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okunaga.y\Desktop\fac\生産日報アップデート\02.出雲\bin\"/>
    </mc:Choice>
  </mc:AlternateContent>
  <xr:revisionPtr revIDLastSave="0" documentId="13_ncr:1_{6EBF67A5-570C-4AF2-8738-08C882442B08}" xr6:coauthVersionLast="47" xr6:coauthVersionMax="47" xr10:uidLastSave="{00000000-0000-0000-0000-000000000000}"/>
  <bookViews>
    <workbookView xWindow="345" yWindow="1395" windowWidth="28110" windowHeight="16440" tabRatio="736" activeTab="2" xr2:uid="{00000000-000D-0000-FFFF-FFFF00000000}"/>
  </bookViews>
  <sheets>
    <sheet name="日報入力" sheetId="1" r:id="rId1"/>
    <sheet name="廃棄入力" sheetId="20" r:id="rId2"/>
    <sheet name="日報集計" sheetId="2" r:id="rId3"/>
    <sheet name="マシン別集計" sheetId="15" r:id="rId4"/>
    <sheet name="新マシン別集計" sheetId="21" r:id="rId5"/>
    <sheet name="品名別集計" sheetId="8" r:id="rId6"/>
    <sheet name="不良集計【マシン】" sheetId="9" r:id="rId7"/>
    <sheet name="不良集計【品名】" sheetId="10" r:id="rId8"/>
    <sheet name="作業表" sheetId="3" r:id="rId9"/>
    <sheet name="作業者名" sheetId="4" r:id="rId10"/>
    <sheet name="中子データ" sheetId="5" r:id="rId11"/>
    <sheet name="マシン名" sheetId="6" r:id="rId12"/>
  </sheets>
  <externalReferences>
    <externalReference r:id="rId13"/>
  </externalReferences>
  <definedNames>
    <definedName name="_xlnm._FilterDatabase" localSheetId="3" hidden="1">マシン別集計!$A$6:$AE$6</definedName>
    <definedName name="_xlnm._FilterDatabase" localSheetId="10" hidden="1">中子データ!$C$1:$C$6014</definedName>
    <definedName name="_xlnm._FilterDatabase" localSheetId="2" hidden="1">日報集計!$A$4:$BU$1745</definedName>
    <definedName name="_xlnm._FilterDatabase" localSheetId="0" hidden="1">日報入力!$J$1:$J$1804</definedName>
    <definedName name="_xlnm._FilterDatabase" localSheetId="1" hidden="1">廃棄入力!$D$1:$D$20</definedName>
    <definedName name="_xlnm._FilterDatabase" localSheetId="5" hidden="1">品名別集計!$A$6:$AG$152</definedName>
    <definedName name="_xlnm.Print_Area" localSheetId="2">日報集計!$A$1:$BG$1759</definedName>
    <definedName name="_xlnm.Print_Titles" localSheetId="2">日報集計!$3:$4</definedName>
  </definedNames>
  <calcPr calcId="191029"/>
</workbook>
</file>

<file path=xl/calcChain.xml><?xml version="1.0" encoding="utf-8"?>
<calcChain xmlns="http://schemas.openxmlformats.org/spreadsheetml/2006/main">
  <c r="E564" i="1" l="1"/>
  <c r="N491" i="1" l="1"/>
  <c r="N490" i="1"/>
  <c r="N489" i="1"/>
  <c r="N488" i="1"/>
  <c r="N487" i="1"/>
  <c r="N486" i="1"/>
  <c r="N485" i="1"/>
  <c r="E125" i="21"/>
  <c r="F125" i="21"/>
  <c r="G125" i="21"/>
  <c r="H125" i="21"/>
  <c r="I125" i="21"/>
  <c r="J125" i="21"/>
  <c r="K125" i="21"/>
  <c r="L125" i="21"/>
  <c r="M125" i="21"/>
  <c r="N125" i="21"/>
  <c r="O125" i="21"/>
  <c r="P125" i="21"/>
  <c r="Q125" i="21"/>
  <c r="R125" i="21"/>
  <c r="S125" i="21"/>
  <c r="T125" i="21"/>
  <c r="U125" i="21"/>
  <c r="V125" i="21"/>
  <c r="W125" i="21"/>
  <c r="X125" i="21"/>
  <c r="Y125" i="21"/>
  <c r="Z125" i="21"/>
  <c r="AA125" i="21"/>
  <c r="D125" i="21"/>
  <c r="AB125" i="21" l="1"/>
  <c r="AF125" i="21"/>
  <c r="AG125" i="21"/>
  <c r="AD125" i="21"/>
  <c r="AE125" i="21"/>
  <c r="AB472" i="1" l="1"/>
  <c r="AH110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H89" i="8"/>
  <c r="AH90" i="8"/>
  <c r="AH91" i="8"/>
  <c r="AH92" i="8"/>
  <c r="AH93" i="8"/>
  <c r="AH94" i="8"/>
  <c r="AH95" i="8"/>
  <c r="AH96" i="8"/>
  <c r="AH97" i="8"/>
  <c r="AH98" i="8"/>
  <c r="AH99" i="8"/>
  <c r="AH100" i="8"/>
  <c r="AH101" i="8"/>
  <c r="AH102" i="8"/>
  <c r="AI102" i="8"/>
  <c r="AJ102" i="8" s="1"/>
  <c r="AH103" i="8"/>
  <c r="AI103" i="8"/>
  <c r="AJ103" i="8" s="1"/>
  <c r="AH104" i="8"/>
  <c r="AI104" i="8"/>
  <c r="AJ104" i="8" s="1"/>
  <c r="AH105" i="8"/>
  <c r="AI105" i="8"/>
  <c r="AJ105" i="8" s="1"/>
  <c r="AH106" i="8"/>
  <c r="AI106" i="8"/>
  <c r="AJ106" i="8" s="1"/>
  <c r="AH107" i="8"/>
  <c r="AI107" i="8"/>
  <c r="AJ107" i="8" s="1"/>
  <c r="AH108" i="8"/>
  <c r="AI108" i="8"/>
  <c r="AJ108" i="8" s="1"/>
  <c r="AH109" i="8"/>
  <c r="AI109" i="8"/>
  <c r="AJ109" i="8" s="1"/>
  <c r="AI110" i="8"/>
  <c r="AJ110" i="8" s="1"/>
  <c r="AH54" i="8"/>
  <c r="AH55" i="8"/>
  <c r="AH56" i="8"/>
  <c r="AH57" i="8"/>
  <c r="AH58" i="8"/>
  <c r="N446" i="1"/>
  <c r="N445" i="1"/>
  <c r="N447" i="1"/>
  <c r="N448" i="1"/>
  <c r="N449" i="1"/>
  <c r="N450" i="1"/>
  <c r="N410" i="1"/>
  <c r="AB408" i="1"/>
  <c r="N408" i="1"/>
  <c r="AG55" i="8"/>
  <c r="AG56" i="8"/>
  <c r="AI56" i="8" s="1"/>
  <c r="AJ56" i="8" s="1"/>
  <c r="AG57" i="8"/>
  <c r="AG58" i="8"/>
  <c r="AG59" i="8"/>
  <c r="AG60" i="8"/>
  <c r="AG61" i="8"/>
  <c r="AI61" i="8" s="1"/>
  <c r="AJ61" i="8" s="1"/>
  <c r="AG62" i="8"/>
  <c r="AG63" i="8"/>
  <c r="AG64" i="8"/>
  <c r="AG65" i="8"/>
  <c r="AI65" i="8" s="1"/>
  <c r="AJ65" i="8" s="1"/>
  <c r="AG66" i="8"/>
  <c r="AG67" i="8"/>
  <c r="AG68" i="8"/>
  <c r="AG69" i="8"/>
  <c r="AI69" i="8" s="1"/>
  <c r="AJ69" i="8" s="1"/>
  <c r="AG70" i="8"/>
  <c r="AG71" i="8"/>
  <c r="AG72" i="8"/>
  <c r="AG73" i="8"/>
  <c r="AI73" i="8" s="1"/>
  <c r="AJ73" i="8" s="1"/>
  <c r="AG74" i="8"/>
  <c r="AG75" i="8"/>
  <c r="AG76" i="8"/>
  <c r="AG77" i="8"/>
  <c r="AI77" i="8" s="1"/>
  <c r="AJ77" i="8" s="1"/>
  <c r="AG78" i="8"/>
  <c r="AG79" i="8"/>
  <c r="AG80" i="8"/>
  <c r="AG81" i="8"/>
  <c r="AI81" i="8" s="1"/>
  <c r="AJ81" i="8" s="1"/>
  <c r="AG82" i="8"/>
  <c r="AG83" i="8"/>
  <c r="AG84" i="8"/>
  <c r="AG85" i="8"/>
  <c r="AI85" i="8" s="1"/>
  <c r="AJ85" i="8" s="1"/>
  <c r="AG86" i="8"/>
  <c r="AG87" i="8"/>
  <c r="AG88" i="8"/>
  <c r="AG89" i="8"/>
  <c r="AI89" i="8" s="1"/>
  <c r="AJ89" i="8" s="1"/>
  <c r="AG90" i="8"/>
  <c r="AG91" i="8"/>
  <c r="AG92" i="8"/>
  <c r="AG93" i="8"/>
  <c r="AI93" i="8" s="1"/>
  <c r="AJ93" i="8" s="1"/>
  <c r="AG94" i="8"/>
  <c r="AG95" i="8"/>
  <c r="AG96" i="8"/>
  <c r="AI96" i="8" s="1"/>
  <c r="AJ96" i="8" s="1"/>
  <c r="AG97" i="8"/>
  <c r="AI97" i="8" s="1"/>
  <c r="AJ97" i="8" s="1"/>
  <c r="AG98" i="8"/>
  <c r="AG99" i="8"/>
  <c r="AG100" i="8"/>
  <c r="AI100" i="8" s="1"/>
  <c r="AJ100" i="8" s="1"/>
  <c r="AG101" i="8"/>
  <c r="AI101" i="8" s="1"/>
  <c r="AJ101" i="8" s="1"/>
  <c r="AH53" i="8"/>
  <c r="AH52" i="8"/>
  <c r="AH51" i="8"/>
  <c r="AH50" i="8"/>
  <c r="AH49" i="8"/>
  <c r="AH48" i="8"/>
  <c r="AH47" i="8"/>
  <c r="AH46" i="8"/>
  <c r="AH45" i="8"/>
  <c r="AH44" i="8"/>
  <c r="AH43" i="8"/>
  <c r="AH42" i="8"/>
  <c r="AH41" i="8"/>
  <c r="AH40" i="8"/>
  <c r="AH39" i="8"/>
  <c r="AH38" i="8"/>
  <c r="AH37" i="8"/>
  <c r="AH36" i="8"/>
  <c r="AH35" i="8"/>
  <c r="AH34" i="8"/>
  <c r="AH33" i="8"/>
  <c r="AH32" i="8"/>
  <c r="AH31" i="8"/>
  <c r="AH30" i="8"/>
  <c r="AH29" i="8"/>
  <c r="AH28" i="8"/>
  <c r="AH27" i="8"/>
  <c r="AH26" i="8"/>
  <c r="AH25" i="8"/>
  <c r="AH24" i="8"/>
  <c r="AH23" i="8"/>
  <c r="AH22" i="8"/>
  <c r="AH21" i="8"/>
  <c r="AH20" i="8"/>
  <c r="AH19" i="8"/>
  <c r="AH18" i="8"/>
  <c r="AH17" i="8"/>
  <c r="AH16" i="8"/>
  <c r="AH15" i="8"/>
  <c r="AH14" i="8"/>
  <c r="AH13" i="8"/>
  <c r="AH12" i="8"/>
  <c r="AH11" i="8"/>
  <c r="AH10" i="8"/>
  <c r="AH9" i="8"/>
  <c r="AH8" i="8"/>
  <c r="AH7" i="8"/>
  <c r="I3" i="8"/>
  <c r="G3" i="8"/>
  <c r="AG54" i="8"/>
  <c r="AG53" i="8"/>
  <c r="AG52" i="8"/>
  <c r="AG51" i="8"/>
  <c r="AG50" i="8"/>
  <c r="AG49" i="8"/>
  <c r="AG48" i="8"/>
  <c r="AG47" i="8"/>
  <c r="AG46" i="8"/>
  <c r="AG45" i="8"/>
  <c r="AG44" i="8"/>
  <c r="AG43" i="8"/>
  <c r="AG42" i="8"/>
  <c r="AG41" i="8"/>
  <c r="AG40" i="8"/>
  <c r="AG39" i="8"/>
  <c r="AG38" i="8"/>
  <c r="AG37" i="8"/>
  <c r="AG36" i="8"/>
  <c r="AG35" i="8"/>
  <c r="AG34" i="8"/>
  <c r="AG33" i="8"/>
  <c r="AG32" i="8"/>
  <c r="AG31" i="8"/>
  <c r="AG30" i="8"/>
  <c r="AG29" i="8"/>
  <c r="AG28" i="8"/>
  <c r="AG27" i="8"/>
  <c r="AG26" i="8"/>
  <c r="AG25" i="8"/>
  <c r="AG24" i="8"/>
  <c r="AG23" i="8"/>
  <c r="AG22" i="8"/>
  <c r="AG21" i="8"/>
  <c r="AG20" i="8"/>
  <c r="AG19" i="8"/>
  <c r="AG18" i="8"/>
  <c r="AG17" i="8"/>
  <c r="AG16" i="8"/>
  <c r="AG15" i="8"/>
  <c r="AG14" i="8"/>
  <c r="AG13" i="8"/>
  <c r="AG12" i="8"/>
  <c r="AG11" i="8"/>
  <c r="AG10" i="8"/>
  <c r="AG9" i="8"/>
  <c r="AG8" i="8"/>
  <c r="AG7" i="8"/>
  <c r="U5" i="21"/>
  <c r="T5" i="21"/>
  <c r="S5" i="21"/>
  <c r="R5" i="21"/>
  <c r="Q5" i="21"/>
  <c r="P5" i="21"/>
  <c r="O5" i="21"/>
  <c r="N5" i="21"/>
  <c r="L5" i="21"/>
  <c r="K5" i="21"/>
  <c r="J5" i="21"/>
  <c r="AI58" i="8" l="1"/>
  <c r="AJ58" i="8" s="1"/>
  <c r="AI91" i="8"/>
  <c r="AJ91" i="8" s="1"/>
  <c r="AI88" i="8"/>
  <c r="AJ88" i="8" s="1"/>
  <c r="AI75" i="8"/>
  <c r="AJ75" i="8" s="1"/>
  <c r="AI72" i="8"/>
  <c r="AJ72" i="8" s="1"/>
  <c r="AI55" i="8"/>
  <c r="AJ55" i="8" s="1"/>
  <c r="AI98" i="8"/>
  <c r="AJ98" i="8" s="1"/>
  <c r="AI86" i="8"/>
  <c r="AJ86" i="8" s="1"/>
  <c r="AI83" i="8"/>
  <c r="AJ83" i="8" s="1"/>
  <c r="AI80" i="8"/>
  <c r="AJ80" i="8" s="1"/>
  <c r="AI70" i="8"/>
  <c r="AJ70" i="8" s="1"/>
  <c r="AI67" i="8"/>
  <c r="AJ67" i="8" s="1"/>
  <c r="AI64" i="8"/>
  <c r="AJ64" i="8" s="1"/>
  <c r="AI57" i="8"/>
  <c r="AJ57" i="8" s="1"/>
  <c r="AI54" i="8"/>
  <c r="AJ54" i="8" s="1"/>
  <c r="AI95" i="8"/>
  <c r="AJ95" i="8" s="1"/>
  <c r="AI92" i="8"/>
  <c r="AJ92" i="8" s="1"/>
  <c r="AI82" i="8"/>
  <c r="AJ82" i="8" s="1"/>
  <c r="AI79" i="8"/>
  <c r="AJ79" i="8" s="1"/>
  <c r="AI76" i="8"/>
  <c r="AJ76" i="8" s="1"/>
  <c r="AI66" i="8"/>
  <c r="AJ66" i="8" s="1"/>
  <c r="AI63" i="8"/>
  <c r="AJ63" i="8" s="1"/>
  <c r="AI60" i="8"/>
  <c r="AJ60" i="8" s="1"/>
  <c r="AI94" i="8"/>
  <c r="AJ94" i="8" s="1"/>
  <c r="AI78" i="8"/>
  <c r="AJ78" i="8" s="1"/>
  <c r="AI62" i="8"/>
  <c r="AJ62" i="8" s="1"/>
  <c r="AI59" i="8"/>
  <c r="AJ59" i="8" s="1"/>
  <c r="AI99" i="8"/>
  <c r="AJ99" i="8" s="1"/>
  <c r="AI90" i="8"/>
  <c r="AJ90" i="8" s="1"/>
  <c r="AI87" i="8"/>
  <c r="AJ87" i="8" s="1"/>
  <c r="AI84" i="8"/>
  <c r="AJ84" i="8" s="1"/>
  <c r="AI74" i="8"/>
  <c r="AJ74" i="8" s="1"/>
  <c r="AI71" i="8"/>
  <c r="AJ71" i="8" s="1"/>
  <c r="AI68" i="8"/>
  <c r="AJ68" i="8" s="1"/>
  <c r="AI12" i="8"/>
  <c r="AJ12" i="8" s="1"/>
  <c r="AI28" i="8"/>
  <c r="AJ28" i="8" s="1"/>
  <c r="AI44" i="8"/>
  <c r="AJ44" i="8" s="1"/>
  <c r="AI52" i="8"/>
  <c r="AJ52" i="8" s="1"/>
  <c r="AI10" i="8"/>
  <c r="AJ10" i="8" s="1"/>
  <c r="AI18" i="8"/>
  <c r="AJ18" i="8" s="1"/>
  <c r="AI30" i="8"/>
  <c r="AJ30" i="8" s="1"/>
  <c r="AI34" i="8"/>
  <c r="AJ34" i="8" s="1"/>
  <c r="AI46" i="8"/>
  <c r="AJ46" i="8" s="1"/>
  <c r="AI50" i="8"/>
  <c r="AJ50" i="8" s="1"/>
  <c r="AI43" i="8"/>
  <c r="AJ43" i="8" s="1"/>
  <c r="AI111" i="8"/>
  <c r="AI9" i="8"/>
  <c r="AJ9" i="8" s="1"/>
  <c r="AI13" i="8"/>
  <c r="AJ13" i="8" s="1"/>
  <c r="AI21" i="8"/>
  <c r="AJ21" i="8" s="1"/>
  <c r="AI25" i="8"/>
  <c r="AJ25" i="8" s="1"/>
  <c r="AI29" i="8"/>
  <c r="AJ29" i="8" s="1"/>
  <c r="AI37" i="8"/>
  <c r="AJ37" i="8" s="1"/>
  <c r="AI41" i="8"/>
  <c r="AJ41" i="8" s="1"/>
  <c r="AI45" i="8"/>
  <c r="AJ45" i="8" s="1"/>
  <c r="AI53" i="8"/>
  <c r="AJ53" i="8" s="1"/>
  <c r="AI14" i="8"/>
  <c r="AJ14" i="8" s="1"/>
  <c r="AI15" i="8"/>
  <c r="AJ15" i="8" s="1"/>
  <c r="AI47" i="8"/>
  <c r="AJ47" i="8" s="1"/>
  <c r="AI16" i="8"/>
  <c r="AJ16" i="8" s="1"/>
  <c r="AI17" i="8"/>
  <c r="AJ17" i="8" s="1"/>
  <c r="AI33" i="8"/>
  <c r="AJ33" i="8" s="1"/>
  <c r="AI49" i="8"/>
  <c r="AJ49" i="8" s="1"/>
  <c r="AI7" i="8"/>
  <c r="AJ7" i="8" s="1"/>
  <c r="AI23" i="8"/>
  <c r="AJ23" i="8" s="1"/>
  <c r="AI24" i="8"/>
  <c r="AJ24" i="8" s="1"/>
  <c r="AI40" i="8"/>
  <c r="AJ40" i="8" s="1"/>
  <c r="AI31" i="8"/>
  <c r="AJ31" i="8" s="1"/>
  <c r="AI32" i="8"/>
  <c r="AJ32" i="8" s="1"/>
  <c r="AI48" i="8"/>
  <c r="AJ48" i="8" s="1"/>
  <c r="AI26" i="8"/>
  <c r="AJ26" i="8" s="1"/>
  <c r="AI42" i="8"/>
  <c r="AJ42" i="8" s="1"/>
  <c r="AI27" i="8"/>
  <c r="AJ27" i="8" s="1"/>
  <c r="AI22" i="8"/>
  <c r="AJ22" i="8" s="1"/>
  <c r="AI38" i="8"/>
  <c r="AJ38" i="8" s="1"/>
  <c r="AI39" i="8"/>
  <c r="AJ39" i="8" s="1"/>
  <c r="AI11" i="8"/>
  <c r="AJ11" i="8" s="1"/>
  <c r="AI19" i="8"/>
  <c r="AJ19" i="8" s="1"/>
  <c r="AI35" i="8"/>
  <c r="AJ35" i="8" s="1"/>
  <c r="AI51" i="8"/>
  <c r="AJ51" i="8" s="1"/>
  <c r="AI36" i="8"/>
  <c r="AJ36" i="8" s="1"/>
  <c r="AI20" i="8"/>
  <c r="AJ20" i="8" s="1"/>
  <c r="AI8" i="8"/>
  <c r="AJ8" i="8" s="1"/>
  <c r="AJ111" i="8"/>
  <c r="AB347" i="1" l="1"/>
  <c r="N347" i="1"/>
  <c r="AM321" i="1"/>
  <c r="AL321" i="1"/>
  <c r="AK321" i="1"/>
  <c r="AB321" i="1"/>
  <c r="N321" i="1"/>
  <c r="AM308" i="1"/>
  <c r="AL308" i="1"/>
  <c r="AK308" i="1"/>
  <c r="AB308" i="1"/>
  <c r="N308" i="1"/>
  <c r="AM307" i="1"/>
  <c r="AL307" i="1"/>
  <c r="AK307" i="1"/>
  <c r="AB307" i="1"/>
  <c r="N307" i="1"/>
  <c r="AM306" i="1"/>
  <c r="AL306" i="1"/>
  <c r="AK306" i="1"/>
  <c r="AB306" i="1"/>
  <c r="N306" i="1"/>
  <c r="AM305" i="1"/>
  <c r="AL305" i="1"/>
  <c r="AK305" i="1"/>
  <c r="AB305" i="1"/>
  <c r="N305" i="1"/>
  <c r="AM304" i="1"/>
  <c r="AL304" i="1"/>
  <c r="AK304" i="1"/>
  <c r="AB304" i="1"/>
  <c r="N304" i="1"/>
  <c r="AM303" i="1"/>
  <c r="AL303" i="1"/>
  <c r="AK303" i="1"/>
  <c r="AB303" i="1"/>
  <c r="N303" i="1"/>
  <c r="AM302" i="1"/>
  <c r="AL302" i="1"/>
  <c r="AK302" i="1"/>
  <c r="AB302" i="1"/>
  <c r="N302" i="1"/>
  <c r="N296" i="1"/>
  <c r="N188" i="1"/>
  <c r="N136" i="1"/>
  <c r="N123" i="1"/>
  <c r="AB118" i="1"/>
  <c r="N118" i="1"/>
  <c r="BF83" i="2" l="1"/>
  <c r="BE83" i="2"/>
  <c r="BD83" i="2"/>
  <c r="BF82" i="2"/>
  <c r="BE82" i="2"/>
  <c r="BD82" i="2"/>
  <c r="BF81" i="2"/>
  <c r="BE81" i="2"/>
  <c r="BD81" i="2"/>
  <c r="BF80" i="2"/>
  <c r="BE80" i="2"/>
  <c r="BD80" i="2"/>
  <c r="BF79" i="2"/>
  <c r="BE79" i="2"/>
  <c r="BD79" i="2"/>
  <c r="BF78" i="2"/>
  <c r="BE78" i="2"/>
  <c r="BD78" i="2"/>
  <c r="BF77" i="2"/>
  <c r="BE77" i="2"/>
  <c r="BD77" i="2"/>
  <c r="BF76" i="2"/>
  <c r="BE76" i="2"/>
  <c r="BD76" i="2"/>
  <c r="BF75" i="2"/>
  <c r="BE75" i="2"/>
  <c r="BD75" i="2"/>
  <c r="BF74" i="2"/>
  <c r="BE74" i="2"/>
  <c r="BD74" i="2"/>
  <c r="BF73" i="2"/>
  <c r="BE73" i="2"/>
  <c r="BD73" i="2"/>
  <c r="BF72" i="2"/>
  <c r="BE72" i="2"/>
  <c r="BD72" i="2"/>
  <c r="BF71" i="2"/>
  <c r="BE71" i="2"/>
  <c r="BD71" i="2"/>
  <c r="BF70" i="2"/>
  <c r="BE70" i="2"/>
  <c r="BD70" i="2"/>
  <c r="BF69" i="2"/>
  <c r="BE69" i="2"/>
  <c r="BD69" i="2"/>
  <c r="BF68" i="2"/>
  <c r="BE68" i="2"/>
  <c r="BD68" i="2"/>
  <c r="BF67" i="2"/>
  <c r="BE67" i="2"/>
  <c r="BD67" i="2"/>
  <c r="BF66" i="2"/>
  <c r="BE66" i="2"/>
  <c r="BD66" i="2"/>
  <c r="BF65" i="2"/>
  <c r="BE65" i="2"/>
  <c r="BD65" i="2"/>
  <c r="BF64" i="2"/>
  <c r="BE64" i="2"/>
  <c r="BD64" i="2"/>
  <c r="BF63" i="2"/>
  <c r="BE63" i="2"/>
  <c r="BD63" i="2"/>
  <c r="BF62" i="2"/>
  <c r="BE62" i="2"/>
  <c r="BD62" i="2"/>
  <c r="BF61" i="2"/>
  <c r="BE61" i="2"/>
  <c r="BD61" i="2"/>
  <c r="BF60" i="2"/>
  <c r="BE60" i="2"/>
  <c r="BD60" i="2"/>
  <c r="BF59" i="2"/>
  <c r="BE59" i="2"/>
  <c r="BD59" i="2"/>
  <c r="BF58" i="2"/>
  <c r="BE58" i="2"/>
  <c r="BD58" i="2"/>
  <c r="BF57" i="2"/>
  <c r="BE57" i="2"/>
  <c r="BD57" i="2"/>
  <c r="BF56" i="2"/>
  <c r="BE56" i="2"/>
  <c r="BD56" i="2"/>
  <c r="BF55" i="2"/>
  <c r="BE55" i="2"/>
  <c r="BD55" i="2"/>
  <c r="BF54" i="2"/>
  <c r="BE54" i="2"/>
  <c r="BD54" i="2"/>
  <c r="BF53" i="2"/>
  <c r="BE53" i="2"/>
  <c r="BD53" i="2"/>
  <c r="BF52" i="2"/>
  <c r="BE52" i="2"/>
  <c r="BD52" i="2"/>
  <c r="BF51" i="2"/>
  <c r="BE51" i="2"/>
  <c r="BD51" i="2"/>
  <c r="BF50" i="2"/>
  <c r="BE50" i="2"/>
  <c r="BD50" i="2"/>
  <c r="BF49" i="2"/>
  <c r="BE49" i="2"/>
  <c r="BD49" i="2"/>
  <c r="BF48" i="2"/>
  <c r="BE48" i="2"/>
  <c r="BD48" i="2"/>
  <c r="BF47" i="2"/>
  <c r="BE47" i="2"/>
  <c r="BD47" i="2"/>
  <c r="BF46" i="2"/>
  <c r="BE46" i="2"/>
  <c r="BD46" i="2"/>
  <c r="BF45" i="2"/>
  <c r="BE45" i="2"/>
  <c r="BD45" i="2"/>
  <c r="BF44" i="2"/>
  <c r="BE44" i="2"/>
  <c r="BD44" i="2"/>
  <c r="BF43" i="2"/>
  <c r="BE43" i="2"/>
  <c r="BD43" i="2"/>
  <c r="AR83" i="2"/>
  <c r="AQ83" i="2"/>
  <c r="AP83" i="2"/>
  <c r="AR82" i="2"/>
  <c r="AQ82" i="2"/>
  <c r="AP82" i="2"/>
  <c r="BB82" i="2"/>
  <c r="AR81" i="2"/>
  <c r="AQ81" i="2"/>
  <c r="AP81" i="2"/>
  <c r="AR80" i="2"/>
  <c r="AR79" i="2"/>
  <c r="AR78" i="2"/>
  <c r="BB78" i="2"/>
  <c r="AR77" i="2"/>
  <c r="AR76" i="2"/>
  <c r="AQ76" i="2"/>
  <c r="AP76" i="2"/>
  <c r="AR75" i="2"/>
  <c r="AQ75" i="2"/>
  <c r="AP75" i="2"/>
  <c r="AR74" i="2"/>
  <c r="AQ74" i="2"/>
  <c r="AP74" i="2"/>
  <c r="BB74" i="2"/>
  <c r="AR73" i="2"/>
  <c r="AQ73" i="2"/>
  <c r="AP73" i="2"/>
  <c r="AR72" i="2"/>
  <c r="AQ72" i="2"/>
  <c r="AP72" i="2"/>
  <c r="AR71" i="2"/>
  <c r="AQ71" i="2"/>
  <c r="AP71" i="2"/>
  <c r="AR70" i="2"/>
  <c r="AQ70" i="2"/>
  <c r="AP70" i="2"/>
  <c r="BB70" i="2"/>
  <c r="AR69" i="2"/>
  <c r="AQ69" i="2"/>
  <c r="AP69" i="2"/>
  <c r="AR68" i="2"/>
  <c r="AQ68" i="2"/>
  <c r="AP68" i="2"/>
  <c r="AR67" i="2"/>
  <c r="AQ67" i="2"/>
  <c r="AP67" i="2"/>
  <c r="AR66" i="2"/>
  <c r="AQ66" i="2"/>
  <c r="AP66" i="2"/>
  <c r="BB66" i="2"/>
  <c r="AR65" i="2"/>
  <c r="AQ65" i="2"/>
  <c r="AP65" i="2"/>
  <c r="AR64" i="2"/>
  <c r="AQ64" i="2"/>
  <c r="AP64" i="2"/>
  <c r="AR63" i="2"/>
  <c r="AQ63" i="2"/>
  <c r="AP63" i="2"/>
  <c r="AR62" i="2"/>
  <c r="AQ62" i="2"/>
  <c r="AP62" i="2"/>
  <c r="BB62" i="2"/>
  <c r="AR61" i="2"/>
  <c r="AQ61" i="2"/>
  <c r="AP61" i="2"/>
  <c r="AR60" i="2"/>
  <c r="AQ60" i="2"/>
  <c r="AP60" i="2"/>
  <c r="AR59" i="2"/>
  <c r="AQ59" i="2"/>
  <c r="AP59" i="2"/>
  <c r="AR58" i="2"/>
  <c r="AQ58" i="2"/>
  <c r="AP58" i="2"/>
  <c r="BB58" i="2"/>
  <c r="AR57" i="2"/>
  <c r="AQ57" i="2"/>
  <c r="AP57" i="2"/>
  <c r="AR56" i="2"/>
  <c r="AQ56" i="2"/>
  <c r="AP56" i="2"/>
  <c r="AR55" i="2"/>
  <c r="AQ55" i="2"/>
  <c r="AP55" i="2"/>
  <c r="AR54" i="2"/>
  <c r="AQ54" i="2"/>
  <c r="BB54" i="2"/>
  <c r="AR53" i="2"/>
  <c r="AR52" i="2"/>
  <c r="AQ52" i="2"/>
  <c r="AP52" i="2"/>
  <c r="AR51" i="2"/>
  <c r="AQ51" i="2"/>
  <c r="AP51" i="2"/>
  <c r="AR50" i="2"/>
  <c r="AQ50" i="2"/>
  <c r="AP50" i="2"/>
  <c r="BB50" i="2"/>
  <c r="AR49" i="2"/>
  <c r="AQ49" i="2"/>
  <c r="AP49" i="2"/>
  <c r="AR48" i="2"/>
  <c r="AQ48" i="2"/>
  <c r="AP48" i="2"/>
  <c r="AR47" i="2"/>
  <c r="AQ47" i="2"/>
  <c r="AP47" i="2"/>
  <c r="AR46" i="2"/>
  <c r="AQ46" i="2"/>
  <c r="AP46" i="2"/>
  <c r="BB46" i="2"/>
  <c r="AR45" i="2"/>
  <c r="AQ45" i="2"/>
  <c r="AP45" i="2"/>
  <c r="AR44" i="2"/>
  <c r="AQ44" i="2"/>
  <c r="AP44" i="2"/>
  <c r="AR43" i="2"/>
  <c r="AQ43" i="2"/>
  <c r="AP43" i="2"/>
  <c r="AS81" i="2"/>
  <c r="AS77" i="2"/>
  <c r="AS73" i="2"/>
  <c r="AS69" i="2"/>
  <c r="AS65" i="2"/>
  <c r="AS61" i="2"/>
  <c r="AS57" i="2"/>
  <c r="AS53" i="2"/>
  <c r="AS83" i="2"/>
  <c r="BC82" i="2"/>
  <c r="AS82" i="2"/>
  <c r="AU80" i="2"/>
  <c r="AS80" i="2"/>
  <c r="AS79" i="2"/>
  <c r="BC78" i="2"/>
  <c r="AS78" i="2"/>
  <c r="BB77" i="2"/>
  <c r="AU76" i="2"/>
  <c r="AS76" i="2"/>
  <c r="AS75" i="2"/>
  <c r="BC74" i="2"/>
  <c r="AS74" i="2"/>
  <c r="AU72" i="2"/>
  <c r="BC72" i="2"/>
  <c r="AS72" i="2"/>
  <c r="AS71" i="2"/>
  <c r="BC70" i="2"/>
  <c r="AS70" i="2"/>
  <c r="AU68" i="2"/>
  <c r="AS68" i="2"/>
  <c r="AS67" i="2"/>
  <c r="BC66" i="2"/>
  <c r="AS66" i="2"/>
  <c r="AU64" i="2"/>
  <c r="AS64" i="2"/>
  <c r="AS63" i="2"/>
  <c r="BC62" i="2"/>
  <c r="AS62" i="2"/>
  <c r="BB61" i="2"/>
  <c r="AU60" i="2"/>
  <c r="AS60" i="2"/>
  <c r="AS59" i="2"/>
  <c r="BC58" i="2"/>
  <c r="AS58" i="2"/>
  <c r="AU56" i="2"/>
  <c r="AS56" i="2"/>
  <c r="AS55" i="2"/>
  <c r="BC54" i="2"/>
  <c r="AS54" i="2"/>
  <c r="AU52" i="2"/>
  <c r="AS52" i="2"/>
  <c r="AS51" i="2"/>
  <c r="BC50" i="2"/>
  <c r="AS50" i="2"/>
  <c r="AS49" i="2"/>
  <c r="BA48" i="2"/>
  <c r="AS48" i="2"/>
  <c r="AU47" i="2"/>
  <c r="AS47" i="2"/>
  <c r="BC46" i="2"/>
  <c r="BA46" i="2"/>
  <c r="AS46" i="2"/>
  <c r="BB45" i="2"/>
  <c r="AS45" i="2"/>
  <c r="BA44" i="2"/>
  <c r="AS44" i="2"/>
  <c r="AU43" i="2"/>
  <c r="AS43" i="2"/>
  <c r="AX45" i="1"/>
  <c r="AY45" i="1"/>
  <c r="AT45" i="2" s="1"/>
  <c r="AZ45" i="1"/>
  <c r="BA45" i="1"/>
  <c r="BB45" i="1"/>
  <c r="BC45" i="1"/>
  <c r="BD45" i="1"/>
  <c r="AX46" i="1"/>
  <c r="AY46" i="1"/>
  <c r="AT46" i="2" s="1"/>
  <c r="AZ46" i="1"/>
  <c r="BA46" i="1"/>
  <c r="BB46" i="1"/>
  <c r="BC46" i="1"/>
  <c r="BD46" i="1"/>
  <c r="AX47" i="1"/>
  <c r="AY47" i="1"/>
  <c r="AT47" i="2" s="1"/>
  <c r="AX47" i="2" s="1"/>
  <c r="AZ47" i="1"/>
  <c r="BA47" i="1"/>
  <c r="BB47" i="1"/>
  <c r="BC47" i="1"/>
  <c r="BD47" i="1"/>
  <c r="AX48" i="1"/>
  <c r="AY48" i="1"/>
  <c r="AT48" i="2" s="1"/>
  <c r="AY48" i="2" s="1"/>
  <c r="AZ48" i="1"/>
  <c r="BA48" i="1"/>
  <c r="BB48" i="1"/>
  <c r="BC48" i="1"/>
  <c r="BD48" i="1"/>
  <c r="AX49" i="1"/>
  <c r="AY49" i="1"/>
  <c r="AT49" i="2" s="1"/>
  <c r="AY49" i="2" s="1"/>
  <c r="AZ49" i="1"/>
  <c r="BA49" i="1"/>
  <c r="BB49" i="1"/>
  <c r="BC49" i="1"/>
  <c r="BD49" i="1"/>
  <c r="AX50" i="1"/>
  <c r="AY50" i="1"/>
  <c r="AT50" i="2" s="1"/>
  <c r="AZ50" i="1"/>
  <c r="BA50" i="1"/>
  <c r="BB50" i="1"/>
  <c r="BC50" i="1"/>
  <c r="BD50" i="1"/>
  <c r="AX51" i="1"/>
  <c r="AY51" i="1"/>
  <c r="AT51" i="2" s="1"/>
  <c r="AY51" i="2" s="1"/>
  <c r="AZ51" i="1"/>
  <c r="BA51" i="1"/>
  <c r="BB51" i="1"/>
  <c r="BC51" i="1"/>
  <c r="BD51" i="1"/>
  <c r="AX52" i="1"/>
  <c r="AY52" i="1"/>
  <c r="AT52" i="2" s="1"/>
  <c r="AZ52" i="1"/>
  <c r="BA52" i="1"/>
  <c r="BB52" i="1"/>
  <c r="BC52" i="1"/>
  <c r="BD52" i="1"/>
  <c r="AX53" i="1"/>
  <c r="AY53" i="1"/>
  <c r="AT53" i="2" s="1"/>
  <c r="AZ53" i="1"/>
  <c r="BA53" i="1"/>
  <c r="AP53" i="2" s="1"/>
  <c r="BB53" i="1"/>
  <c r="AQ53" i="2" s="1"/>
  <c r="BC53" i="1"/>
  <c r="BD53" i="1"/>
  <c r="AX54" i="1"/>
  <c r="AY54" i="1"/>
  <c r="AT54" i="2" s="1"/>
  <c r="AZ54" i="1"/>
  <c r="BA54" i="1"/>
  <c r="AP54" i="2" s="1"/>
  <c r="BB54" i="1"/>
  <c r="BC54" i="1"/>
  <c r="BD54" i="1"/>
  <c r="AX55" i="1"/>
  <c r="AY55" i="1"/>
  <c r="AT55" i="2" s="1"/>
  <c r="AZ55" i="1"/>
  <c r="BA55" i="1"/>
  <c r="BB55" i="1"/>
  <c r="BC55" i="1"/>
  <c r="BD55" i="1"/>
  <c r="AX56" i="1"/>
  <c r="AY56" i="1"/>
  <c r="AT56" i="2" s="1"/>
  <c r="AZ56" i="1"/>
  <c r="BA56" i="1"/>
  <c r="BB56" i="1"/>
  <c r="BC56" i="1"/>
  <c r="BD56" i="1"/>
  <c r="AX57" i="1"/>
  <c r="AY57" i="1"/>
  <c r="AT57" i="2" s="1"/>
  <c r="AY57" i="2" s="1"/>
  <c r="AZ57" i="1"/>
  <c r="BA57" i="1"/>
  <c r="BB57" i="1"/>
  <c r="BC57" i="1"/>
  <c r="BD57" i="1"/>
  <c r="AX58" i="1"/>
  <c r="AY58" i="1"/>
  <c r="AT58" i="2" s="1"/>
  <c r="AZ58" i="1"/>
  <c r="BA58" i="1"/>
  <c r="BB58" i="1"/>
  <c r="BC58" i="1"/>
  <c r="BD58" i="1"/>
  <c r="AX59" i="1"/>
  <c r="AY59" i="1"/>
  <c r="AT59" i="2" s="1"/>
  <c r="AY59" i="2" s="1"/>
  <c r="AZ59" i="1"/>
  <c r="BA59" i="1"/>
  <c r="BB59" i="1"/>
  <c r="BC59" i="1"/>
  <c r="BD59" i="1"/>
  <c r="AX60" i="1"/>
  <c r="AY60" i="1"/>
  <c r="AT60" i="2" s="1"/>
  <c r="AZ60" i="1"/>
  <c r="BA60" i="1"/>
  <c r="BB60" i="1"/>
  <c r="BC60" i="1"/>
  <c r="BD60" i="1"/>
  <c r="AX61" i="1"/>
  <c r="AY61" i="1"/>
  <c r="AT61" i="2" s="1"/>
  <c r="AZ61" i="1"/>
  <c r="BA61" i="1"/>
  <c r="BB61" i="1"/>
  <c r="BC61" i="1"/>
  <c r="BD61" i="1"/>
  <c r="AX62" i="1"/>
  <c r="AY62" i="1"/>
  <c r="AT62" i="2" s="1"/>
  <c r="AZ62" i="1"/>
  <c r="BA62" i="1"/>
  <c r="BB62" i="1"/>
  <c r="BC62" i="1"/>
  <c r="BD62" i="1"/>
  <c r="AX63" i="1"/>
  <c r="AY63" i="1"/>
  <c r="AT63" i="2" s="1"/>
  <c r="AY63" i="2" s="1"/>
  <c r="AZ63" i="1"/>
  <c r="BA63" i="1"/>
  <c r="BB63" i="1"/>
  <c r="BC63" i="1"/>
  <c r="BD63" i="1"/>
  <c r="AX64" i="1"/>
  <c r="AY64" i="1"/>
  <c r="AT64" i="2" s="1"/>
  <c r="AZ64" i="1"/>
  <c r="BA64" i="1"/>
  <c r="BB64" i="1"/>
  <c r="BC64" i="1"/>
  <c r="BD64" i="1"/>
  <c r="AX65" i="1"/>
  <c r="AY65" i="1"/>
  <c r="AT65" i="2" s="1"/>
  <c r="AY65" i="2" s="1"/>
  <c r="AZ65" i="1"/>
  <c r="BA65" i="1"/>
  <c r="BB65" i="1"/>
  <c r="BC65" i="1"/>
  <c r="BD65" i="1"/>
  <c r="AX66" i="1"/>
  <c r="AY66" i="1"/>
  <c r="AT66" i="2" s="1"/>
  <c r="AZ66" i="1"/>
  <c r="BA66" i="1"/>
  <c r="BB66" i="1"/>
  <c r="BC66" i="1"/>
  <c r="BD66" i="1"/>
  <c r="AX67" i="1"/>
  <c r="AY67" i="1"/>
  <c r="AT67" i="2" s="1"/>
  <c r="AY67" i="2" s="1"/>
  <c r="AZ67" i="1"/>
  <c r="BA67" i="1"/>
  <c r="BB67" i="1"/>
  <c r="BC67" i="1"/>
  <c r="BD67" i="1"/>
  <c r="AX68" i="1"/>
  <c r="AY68" i="1"/>
  <c r="AT68" i="2" s="1"/>
  <c r="AZ68" i="1"/>
  <c r="BA68" i="1"/>
  <c r="BB68" i="1"/>
  <c r="BC68" i="1"/>
  <c r="BD68" i="1"/>
  <c r="AX69" i="1"/>
  <c r="AY69" i="1"/>
  <c r="AT69" i="2" s="1"/>
  <c r="AZ69" i="1"/>
  <c r="BA69" i="1"/>
  <c r="BB69" i="1"/>
  <c r="BC69" i="1"/>
  <c r="BD69" i="1"/>
  <c r="AX70" i="1"/>
  <c r="AY70" i="1"/>
  <c r="AT70" i="2" s="1"/>
  <c r="AZ70" i="1"/>
  <c r="BA70" i="1"/>
  <c r="BB70" i="1"/>
  <c r="BC70" i="1"/>
  <c r="BD70" i="1"/>
  <c r="AX71" i="1"/>
  <c r="AY71" i="1"/>
  <c r="AT71" i="2" s="1"/>
  <c r="AY71" i="2" s="1"/>
  <c r="AZ71" i="1"/>
  <c r="BA71" i="1"/>
  <c r="BB71" i="1"/>
  <c r="BC71" i="1"/>
  <c r="BD71" i="1"/>
  <c r="AX72" i="1"/>
  <c r="AY72" i="1"/>
  <c r="AT72" i="2" s="1"/>
  <c r="AZ72" i="1"/>
  <c r="BA72" i="1"/>
  <c r="BB72" i="1"/>
  <c r="BC72" i="1"/>
  <c r="BD72" i="1"/>
  <c r="AX73" i="1"/>
  <c r="AY73" i="1"/>
  <c r="AT73" i="2" s="1"/>
  <c r="AY73" i="2" s="1"/>
  <c r="AZ73" i="1"/>
  <c r="BA73" i="1"/>
  <c r="BB73" i="1"/>
  <c r="BC73" i="1"/>
  <c r="BD73" i="1"/>
  <c r="AX74" i="1"/>
  <c r="AY74" i="1"/>
  <c r="AT74" i="2" s="1"/>
  <c r="AZ74" i="1"/>
  <c r="BA74" i="1"/>
  <c r="BB74" i="1"/>
  <c r="BC74" i="1"/>
  <c r="BD74" i="1"/>
  <c r="AX75" i="1"/>
  <c r="AY75" i="1"/>
  <c r="AT75" i="2" s="1"/>
  <c r="AY75" i="2" s="1"/>
  <c r="AZ75" i="1"/>
  <c r="BA75" i="1"/>
  <c r="BB75" i="1"/>
  <c r="BC75" i="1"/>
  <c r="BD75" i="1"/>
  <c r="AX76" i="1"/>
  <c r="AY76" i="1"/>
  <c r="AT76" i="2" s="1"/>
  <c r="AZ76" i="1"/>
  <c r="BA76" i="1"/>
  <c r="BB76" i="1"/>
  <c r="BC76" i="1"/>
  <c r="BD76" i="1"/>
  <c r="AX77" i="1"/>
  <c r="AY77" i="1"/>
  <c r="AT77" i="2" s="1"/>
  <c r="AZ77" i="1"/>
  <c r="BA77" i="1"/>
  <c r="AP77" i="2" s="1"/>
  <c r="BB77" i="1"/>
  <c r="AQ77" i="2" s="1"/>
  <c r="BC77" i="1"/>
  <c r="BD77" i="1"/>
  <c r="AX78" i="1"/>
  <c r="AY78" i="1"/>
  <c r="AT78" i="2" s="1"/>
  <c r="AZ78" i="1"/>
  <c r="BA78" i="1"/>
  <c r="AP78" i="2" s="1"/>
  <c r="BB78" i="1"/>
  <c r="AQ78" i="2" s="1"/>
  <c r="BC78" i="1"/>
  <c r="BD78" i="1"/>
  <c r="AX79" i="1"/>
  <c r="AY79" i="1"/>
  <c r="AT79" i="2" s="1"/>
  <c r="AY79" i="2" s="1"/>
  <c r="AZ79" i="1"/>
  <c r="BA79" i="1"/>
  <c r="AP79" i="2" s="1"/>
  <c r="BB79" i="1"/>
  <c r="AQ79" i="2" s="1"/>
  <c r="BC79" i="1"/>
  <c r="BD79" i="1"/>
  <c r="AX80" i="1"/>
  <c r="AY80" i="1"/>
  <c r="AT80" i="2" s="1"/>
  <c r="AZ80" i="1"/>
  <c r="BA80" i="1"/>
  <c r="AP80" i="2" s="1"/>
  <c r="BB80" i="1"/>
  <c r="AQ80" i="2" s="1"/>
  <c r="BC80" i="1"/>
  <c r="BD80" i="1"/>
  <c r="AX81" i="1"/>
  <c r="AY81" i="1"/>
  <c r="AT81" i="2" s="1"/>
  <c r="AX81" i="2" s="1"/>
  <c r="AZ81" i="1"/>
  <c r="BA81" i="1"/>
  <c r="BB81" i="1"/>
  <c r="BC81" i="1"/>
  <c r="BD81" i="1"/>
  <c r="AX82" i="1"/>
  <c r="AY82" i="1"/>
  <c r="AT82" i="2" s="1"/>
  <c r="AZ82" i="1"/>
  <c r="BA82" i="1"/>
  <c r="BB82" i="1"/>
  <c r="BC82" i="1"/>
  <c r="BD82" i="1"/>
  <c r="AX83" i="1"/>
  <c r="AY83" i="1"/>
  <c r="AT83" i="2" s="1"/>
  <c r="AZ83" i="1"/>
  <c r="BA83" i="1"/>
  <c r="BB83" i="1"/>
  <c r="BC83" i="1"/>
  <c r="BD83" i="1"/>
  <c r="AX84" i="1"/>
  <c r="AY84" i="1"/>
  <c r="AZ84" i="1"/>
  <c r="BA84" i="1"/>
  <c r="BB84" i="1"/>
  <c r="BC84" i="1"/>
  <c r="BD84" i="1"/>
  <c r="AX85" i="1"/>
  <c r="AY85" i="1"/>
  <c r="AZ85" i="1"/>
  <c r="BA85" i="1"/>
  <c r="BB85" i="1"/>
  <c r="BC85" i="1"/>
  <c r="BD85" i="1"/>
  <c r="AX86" i="1"/>
  <c r="AY86" i="1"/>
  <c r="AZ86" i="1"/>
  <c r="BA86" i="1"/>
  <c r="BB86" i="1"/>
  <c r="BC86" i="1"/>
  <c r="BD86" i="1"/>
  <c r="AX87" i="1"/>
  <c r="AY87" i="1"/>
  <c r="AZ87" i="1"/>
  <c r="BA87" i="1"/>
  <c r="BB87" i="1"/>
  <c r="BC87" i="1"/>
  <c r="BD87" i="1"/>
  <c r="AX88" i="1"/>
  <c r="AY88" i="1"/>
  <c r="AZ88" i="1"/>
  <c r="BA88" i="1"/>
  <c r="BB88" i="1"/>
  <c r="BC88" i="1"/>
  <c r="BD88" i="1"/>
  <c r="AX89" i="1"/>
  <c r="AY89" i="1"/>
  <c r="AZ89" i="1"/>
  <c r="BA89" i="1"/>
  <c r="BB89" i="1"/>
  <c r="BC89" i="1"/>
  <c r="BD89" i="1"/>
  <c r="AX90" i="1"/>
  <c r="AY90" i="1"/>
  <c r="AZ90" i="1"/>
  <c r="BA90" i="1"/>
  <c r="BB90" i="1"/>
  <c r="BC90" i="1"/>
  <c r="BD90" i="1"/>
  <c r="AX91" i="1"/>
  <c r="AY91" i="1"/>
  <c r="AZ91" i="1"/>
  <c r="BA91" i="1"/>
  <c r="BB91" i="1"/>
  <c r="BC91" i="1"/>
  <c r="BD91" i="1"/>
  <c r="AX92" i="1"/>
  <c r="AY92" i="1"/>
  <c r="AZ92" i="1"/>
  <c r="BA92" i="1"/>
  <c r="BB92" i="1"/>
  <c r="BC92" i="1"/>
  <c r="BD92" i="1"/>
  <c r="AX93" i="1"/>
  <c r="AY93" i="1"/>
  <c r="AZ93" i="1"/>
  <c r="BA93" i="1"/>
  <c r="BB93" i="1"/>
  <c r="BC93" i="1"/>
  <c r="BD93" i="1"/>
  <c r="AX94" i="1"/>
  <c r="AY94" i="1"/>
  <c r="AZ94" i="1"/>
  <c r="BA94" i="1"/>
  <c r="BB94" i="1"/>
  <c r="BC94" i="1"/>
  <c r="BD94" i="1"/>
  <c r="AX95" i="1"/>
  <c r="AY95" i="1"/>
  <c r="AZ95" i="1"/>
  <c r="BA95" i="1"/>
  <c r="BB95" i="1"/>
  <c r="BC95" i="1"/>
  <c r="BD95" i="1"/>
  <c r="AX96" i="1"/>
  <c r="AY96" i="1"/>
  <c r="AZ96" i="1"/>
  <c r="BA96" i="1"/>
  <c r="BB96" i="1"/>
  <c r="BC96" i="1"/>
  <c r="BD96" i="1"/>
  <c r="AX97" i="1"/>
  <c r="AY97" i="1"/>
  <c r="AZ97" i="1"/>
  <c r="BA97" i="1"/>
  <c r="BB97" i="1"/>
  <c r="BC97" i="1"/>
  <c r="BD97" i="1"/>
  <c r="AX98" i="1"/>
  <c r="AY98" i="1"/>
  <c r="AZ98" i="1"/>
  <c r="BA98" i="1"/>
  <c r="BB98" i="1"/>
  <c r="BC98" i="1"/>
  <c r="BD98" i="1"/>
  <c r="AX99" i="1"/>
  <c r="AY99" i="1"/>
  <c r="AZ99" i="1"/>
  <c r="BA99" i="1"/>
  <c r="BB99" i="1"/>
  <c r="BC99" i="1"/>
  <c r="BD99" i="1"/>
  <c r="AX100" i="1"/>
  <c r="AY100" i="1"/>
  <c r="AZ100" i="1"/>
  <c r="BA100" i="1"/>
  <c r="BB100" i="1"/>
  <c r="BC100" i="1"/>
  <c r="BD100" i="1"/>
  <c r="AX101" i="1"/>
  <c r="AY101" i="1"/>
  <c r="AZ101" i="1"/>
  <c r="BA101" i="1"/>
  <c r="BB101" i="1"/>
  <c r="BC101" i="1"/>
  <c r="BD101" i="1"/>
  <c r="AX102" i="1"/>
  <c r="AY102" i="1"/>
  <c r="AZ102" i="1"/>
  <c r="BA102" i="1"/>
  <c r="BB102" i="1"/>
  <c r="BC102" i="1"/>
  <c r="BD102" i="1"/>
  <c r="AX103" i="1"/>
  <c r="AY103" i="1"/>
  <c r="AZ103" i="1"/>
  <c r="BA103" i="1"/>
  <c r="BB103" i="1"/>
  <c r="BC103" i="1"/>
  <c r="BD103" i="1"/>
  <c r="AX104" i="1"/>
  <c r="AY104" i="1"/>
  <c r="AZ104" i="1"/>
  <c r="BA104" i="1"/>
  <c r="BB104" i="1"/>
  <c r="BC104" i="1"/>
  <c r="BD104" i="1"/>
  <c r="AX105" i="1"/>
  <c r="AY105" i="1"/>
  <c r="AZ105" i="1"/>
  <c r="BA105" i="1"/>
  <c r="BB105" i="1"/>
  <c r="BC105" i="1"/>
  <c r="BD105" i="1"/>
  <c r="AX106" i="1"/>
  <c r="AY106" i="1"/>
  <c r="AZ106" i="1"/>
  <c r="BA106" i="1"/>
  <c r="BB106" i="1"/>
  <c r="BC106" i="1"/>
  <c r="BD106" i="1"/>
  <c r="AX107" i="1"/>
  <c r="AY107" i="1"/>
  <c r="AZ107" i="1"/>
  <c r="BA107" i="1"/>
  <c r="BB107" i="1"/>
  <c r="BC107" i="1"/>
  <c r="BD107" i="1"/>
  <c r="AX108" i="1"/>
  <c r="AY108" i="1"/>
  <c r="AZ108" i="1"/>
  <c r="BA108" i="1"/>
  <c r="BB108" i="1"/>
  <c r="BC108" i="1"/>
  <c r="BD108" i="1"/>
  <c r="AX109" i="1"/>
  <c r="AY109" i="1"/>
  <c r="AZ109" i="1"/>
  <c r="BA109" i="1"/>
  <c r="BB109" i="1"/>
  <c r="BC109" i="1"/>
  <c r="BD109" i="1"/>
  <c r="AX110" i="1"/>
  <c r="AY110" i="1"/>
  <c r="AZ110" i="1"/>
  <c r="BA110" i="1"/>
  <c r="BB110" i="1"/>
  <c r="BC110" i="1"/>
  <c r="BD110" i="1"/>
  <c r="AX111" i="1"/>
  <c r="AY111" i="1"/>
  <c r="AZ111" i="1"/>
  <c r="BA111" i="1"/>
  <c r="BB111" i="1"/>
  <c r="BC111" i="1"/>
  <c r="BD111" i="1"/>
  <c r="AX112" i="1"/>
  <c r="AY112" i="1"/>
  <c r="AZ112" i="1"/>
  <c r="BA112" i="1"/>
  <c r="BB112" i="1"/>
  <c r="BC112" i="1"/>
  <c r="BD112" i="1"/>
  <c r="AX113" i="1"/>
  <c r="AY113" i="1"/>
  <c r="AZ113" i="1"/>
  <c r="BA113" i="1"/>
  <c r="BB113" i="1"/>
  <c r="BC113" i="1"/>
  <c r="BD113" i="1"/>
  <c r="AX114" i="1"/>
  <c r="AY114" i="1"/>
  <c r="AZ114" i="1"/>
  <c r="BA114" i="1"/>
  <c r="BB114" i="1"/>
  <c r="BC114" i="1"/>
  <c r="BD114" i="1"/>
  <c r="AX115" i="1"/>
  <c r="AY115" i="1"/>
  <c r="AZ115" i="1"/>
  <c r="BA115" i="1"/>
  <c r="BB115" i="1"/>
  <c r="BC115" i="1"/>
  <c r="BD115" i="1"/>
  <c r="AX116" i="1"/>
  <c r="AY116" i="1"/>
  <c r="AZ116" i="1"/>
  <c r="BA116" i="1"/>
  <c r="BB116" i="1"/>
  <c r="BC116" i="1"/>
  <c r="BD116" i="1"/>
  <c r="AX117" i="1"/>
  <c r="AY117" i="1"/>
  <c r="AZ117" i="1"/>
  <c r="BA117" i="1"/>
  <c r="BB117" i="1"/>
  <c r="BC117" i="1"/>
  <c r="BD117" i="1"/>
  <c r="AX118" i="1"/>
  <c r="AY118" i="1"/>
  <c r="AZ118" i="1"/>
  <c r="BA118" i="1"/>
  <c r="BB118" i="1"/>
  <c r="BC118" i="1"/>
  <c r="BD118" i="1"/>
  <c r="AX119" i="1"/>
  <c r="AY119" i="1"/>
  <c r="AZ119" i="1"/>
  <c r="BA119" i="1"/>
  <c r="BB119" i="1"/>
  <c r="BC119" i="1"/>
  <c r="BD119" i="1"/>
  <c r="AX120" i="1"/>
  <c r="AY120" i="1"/>
  <c r="AZ120" i="1"/>
  <c r="BA120" i="1"/>
  <c r="BB120" i="1"/>
  <c r="BC120" i="1"/>
  <c r="BD120" i="1"/>
  <c r="AX121" i="1"/>
  <c r="AY121" i="1"/>
  <c r="AZ121" i="1"/>
  <c r="BA121" i="1"/>
  <c r="BB121" i="1"/>
  <c r="BC121" i="1"/>
  <c r="BD121" i="1"/>
  <c r="AX122" i="1"/>
  <c r="AY122" i="1"/>
  <c r="AZ122" i="1"/>
  <c r="BA122" i="1"/>
  <c r="BB122" i="1"/>
  <c r="BC122" i="1"/>
  <c r="BD122" i="1"/>
  <c r="AX123" i="1"/>
  <c r="AY123" i="1"/>
  <c r="AZ123" i="1"/>
  <c r="BA123" i="1"/>
  <c r="BB123" i="1"/>
  <c r="BC123" i="1"/>
  <c r="BD123" i="1"/>
  <c r="AX124" i="1"/>
  <c r="AY124" i="1"/>
  <c r="AZ124" i="1"/>
  <c r="BA124" i="1"/>
  <c r="BB124" i="1"/>
  <c r="BC124" i="1"/>
  <c r="BD124" i="1"/>
  <c r="AX125" i="1"/>
  <c r="AY125" i="1"/>
  <c r="AZ125" i="1"/>
  <c r="BA125" i="1"/>
  <c r="BB125" i="1"/>
  <c r="BC125" i="1"/>
  <c r="BD125" i="1"/>
  <c r="AX126" i="1"/>
  <c r="AY126" i="1"/>
  <c r="AZ126" i="1"/>
  <c r="BA126" i="1"/>
  <c r="BB126" i="1"/>
  <c r="BC126" i="1"/>
  <c r="BD126" i="1"/>
  <c r="AX127" i="1"/>
  <c r="AY127" i="1"/>
  <c r="AZ127" i="1"/>
  <c r="BA127" i="1"/>
  <c r="BB127" i="1"/>
  <c r="BC127" i="1"/>
  <c r="BD127" i="1"/>
  <c r="AX128" i="1"/>
  <c r="AY128" i="1"/>
  <c r="AZ128" i="1"/>
  <c r="BA128" i="1"/>
  <c r="BB128" i="1"/>
  <c r="BC128" i="1"/>
  <c r="BD128" i="1"/>
  <c r="AX129" i="1"/>
  <c r="AY129" i="1"/>
  <c r="AZ129" i="1"/>
  <c r="BA129" i="1"/>
  <c r="BB129" i="1"/>
  <c r="BC129" i="1"/>
  <c r="BD129" i="1"/>
  <c r="AX130" i="1"/>
  <c r="AY130" i="1"/>
  <c r="AZ130" i="1"/>
  <c r="BA130" i="1"/>
  <c r="BB130" i="1"/>
  <c r="BC130" i="1"/>
  <c r="BD130" i="1"/>
  <c r="AX131" i="1"/>
  <c r="AY131" i="1"/>
  <c r="AZ131" i="1"/>
  <c r="BA131" i="1"/>
  <c r="BB131" i="1"/>
  <c r="BC131" i="1"/>
  <c r="BD131" i="1"/>
  <c r="AX132" i="1"/>
  <c r="AY132" i="1"/>
  <c r="AZ132" i="1"/>
  <c r="BA132" i="1"/>
  <c r="BB132" i="1"/>
  <c r="BC132" i="1"/>
  <c r="BD132" i="1"/>
  <c r="AX133" i="1"/>
  <c r="AY133" i="1"/>
  <c r="AZ133" i="1"/>
  <c r="BA133" i="1"/>
  <c r="BB133" i="1"/>
  <c r="BC133" i="1"/>
  <c r="BD133" i="1"/>
  <c r="AX134" i="1"/>
  <c r="AY134" i="1"/>
  <c r="AZ134" i="1"/>
  <c r="BA134" i="1"/>
  <c r="BB134" i="1"/>
  <c r="BC134" i="1"/>
  <c r="BD134" i="1"/>
  <c r="AX135" i="1"/>
  <c r="AY135" i="1"/>
  <c r="AZ135" i="1"/>
  <c r="BA135" i="1"/>
  <c r="BB135" i="1"/>
  <c r="BC135" i="1"/>
  <c r="BD135" i="1"/>
  <c r="AX136" i="1"/>
  <c r="AY136" i="1"/>
  <c r="AZ136" i="1"/>
  <c r="BA136" i="1"/>
  <c r="BB136" i="1"/>
  <c r="BC136" i="1"/>
  <c r="BD136" i="1"/>
  <c r="AX137" i="1"/>
  <c r="AY137" i="1"/>
  <c r="AZ137" i="1"/>
  <c r="BA137" i="1"/>
  <c r="BB137" i="1"/>
  <c r="BC137" i="1"/>
  <c r="BD137" i="1"/>
  <c r="AX138" i="1"/>
  <c r="AY138" i="1"/>
  <c r="AZ138" i="1"/>
  <c r="BA138" i="1"/>
  <c r="BB138" i="1"/>
  <c r="BC138" i="1"/>
  <c r="BD138" i="1"/>
  <c r="AX139" i="1"/>
  <c r="AY139" i="1"/>
  <c r="AZ139" i="1"/>
  <c r="BA139" i="1"/>
  <c r="BB139" i="1"/>
  <c r="BC139" i="1"/>
  <c r="BD139" i="1"/>
  <c r="AX140" i="1"/>
  <c r="AY140" i="1"/>
  <c r="AZ140" i="1"/>
  <c r="BA140" i="1"/>
  <c r="BB140" i="1"/>
  <c r="BC140" i="1"/>
  <c r="BD140" i="1"/>
  <c r="AX141" i="1"/>
  <c r="AY141" i="1"/>
  <c r="AZ141" i="1"/>
  <c r="BA141" i="1"/>
  <c r="BB141" i="1"/>
  <c r="BC141" i="1"/>
  <c r="BD141" i="1"/>
  <c r="AX142" i="1"/>
  <c r="AY142" i="1"/>
  <c r="AZ142" i="1"/>
  <c r="BA142" i="1"/>
  <c r="BB142" i="1"/>
  <c r="BC142" i="1"/>
  <c r="BD142" i="1"/>
  <c r="AX143" i="1"/>
  <c r="AY143" i="1"/>
  <c r="AZ143" i="1"/>
  <c r="BA143" i="1"/>
  <c r="BB143" i="1"/>
  <c r="BC143" i="1"/>
  <c r="BD143" i="1"/>
  <c r="AX144" i="1"/>
  <c r="AY144" i="1"/>
  <c r="AZ144" i="1"/>
  <c r="BA144" i="1"/>
  <c r="BB144" i="1"/>
  <c r="BC144" i="1"/>
  <c r="BD144" i="1"/>
  <c r="AX145" i="1"/>
  <c r="AY145" i="1"/>
  <c r="AZ145" i="1"/>
  <c r="BA145" i="1"/>
  <c r="BB145" i="1"/>
  <c r="BC145" i="1"/>
  <c r="BD145" i="1"/>
  <c r="AX146" i="1"/>
  <c r="AY146" i="1"/>
  <c r="AZ146" i="1"/>
  <c r="BA146" i="1"/>
  <c r="BB146" i="1"/>
  <c r="BC146" i="1"/>
  <c r="BD146" i="1"/>
  <c r="AX147" i="1"/>
  <c r="AY147" i="1"/>
  <c r="AZ147" i="1"/>
  <c r="BA147" i="1"/>
  <c r="BB147" i="1"/>
  <c r="BC147" i="1"/>
  <c r="BD147" i="1"/>
  <c r="AX148" i="1"/>
  <c r="AY148" i="1"/>
  <c r="AZ148" i="1"/>
  <c r="BA148" i="1"/>
  <c r="BB148" i="1"/>
  <c r="BC148" i="1"/>
  <c r="BD148" i="1"/>
  <c r="AX149" i="1"/>
  <c r="AY149" i="1"/>
  <c r="AZ149" i="1"/>
  <c r="BA149" i="1"/>
  <c r="BB149" i="1"/>
  <c r="BC149" i="1"/>
  <c r="BD149" i="1"/>
  <c r="AX150" i="1"/>
  <c r="AY150" i="1"/>
  <c r="AZ150" i="1"/>
  <c r="BA150" i="1"/>
  <c r="BB150" i="1"/>
  <c r="BC150" i="1"/>
  <c r="BD150" i="1"/>
  <c r="AX151" i="1"/>
  <c r="AY151" i="1"/>
  <c r="AZ151" i="1"/>
  <c r="BA151" i="1"/>
  <c r="BB151" i="1"/>
  <c r="BC151" i="1"/>
  <c r="BD151" i="1"/>
  <c r="AX152" i="1"/>
  <c r="AY152" i="1"/>
  <c r="AZ152" i="1"/>
  <c r="BA152" i="1"/>
  <c r="BB152" i="1"/>
  <c r="BC152" i="1"/>
  <c r="BD152" i="1"/>
  <c r="AX153" i="1"/>
  <c r="AY153" i="1"/>
  <c r="AZ153" i="1"/>
  <c r="BA153" i="1"/>
  <c r="BB153" i="1"/>
  <c r="BC153" i="1"/>
  <c r="BD153" i="1"/>
  <c r="AX154" i="1"/>
  <c r="AY154" i="1"/>
  <c r="AZ154" i="1"/>
  <c r="BA154" i="1"/>
  <c r="BB154" i="1"/>
  <c r="BC154" i="1"/>
  <c r="BD154" i="1"/>
  <c r="AX155" i="1"/>
  <c r="AY155" i="1"/>
  <c r="AZ155" i="1"/>
  <c r="BA155" i="1"/>
  <c r="BB155" i="1"/>
  <c r="BC155" i="1"/>
  <c r="BD155" i="1"/>
  <c r="AX156" i="1"/>
  <c r="AY156" i="1"/>
  <c r="AZ156" i="1"/>
  <c r="BA156" i="1"/>
  <c r="BB156" i="1"/>
  <c r="BC156" i="1"/>
  <c r="BD156" i="1"/>
  <c r="AX157" i="1"/>
  <c r="AY157" i="1"/>
  <c r="AZ157" i="1"/>
  <c r="BA157" i="1"/>
  <c r="BB157" i="1"/>
  <c r="BC157" i="1"/>
  <c r="BD157" i="1"/>
  <c r="AX158" i="1"/>
  <c r="AY158" i="1"/>
  <c r="AZ158" i="1"/>
  <c r="BA158" i="1"/>
  <c r="BB158" i="1"/>
  <c r="BC158" i="1"/>
  <c r="BD158" i="1"/>
  <c r="AX159" i="1"/>
  <c r="AY159" i="1"/>
  <c r="AZ159" i="1"/>
  <c r="BA159" i="1"/>
  <c r="BB159" i="1"/>
  <c r="BC159" i="1"/>
  <c r="BD159" i="1"/>
  <c r="AX160" i="1"/>
  <c r="AY160" i="1"/>
  <c r="AZ160" i="1"/>
  <c r="BA160" i="1"/>
  <c r="BB160" i="1"/>
  <c r="BC160" i="1"/>
  <c r="BD160" i="1"/>
  <c r="AX161" i="1"/>
  <c r="AY161" i="1"/>
  <c r="AZ161" i="1"/>
  <c r="BA161" i="1"/>
  <c r="BB161" i="1"/>
  <c r="BC161" i="1"/>
  <c r="BD161" i="1"/>
  <c r="AX162" i="1"/>
  <c r="AY162" i="1"/>
  <c r="AZ162" i="1"/>
  <c r="BA162" i="1"/>
  <c r="BB162" i="1"/>
  <c r="BC162" i="1"/>
  <c r="BD162" i="1"/>
  <c r="AX163" i="1"/>
  <c r="AY163" i="1"/>
  <c r="AZ163" i="1"/>
  <c r="BA163" i="1"/>
  <c r="BB163" i="1"/>
  <c r="BC163" i="1"/>
  <c r="BD163" i="1"/>
  <c r="AX164" i="1"/>
  <c r="AY164" i="1"/>
  <c r="AZ164" i="1"/>
  <c r="BA164" i="1"/>
  <c r="BB164" i="1"/>
  <c r="BC164" i="1"/>
  <c r="BD164" i="1"/>
  <c r="AX165" i="1"/>
  <c r="AY165" i="1"/>
  <c r="AZ165" i="1"/>
  <c r="BA165" i="1"/>
  <c r="BB165" i="1"/>
  <c r="BC165" i="1"/>
  <c r="BD165" i="1"/>
  <c r="AX166" i="1"/>
  <c r="AY166" i="1"/>
  <c r="AZ166" i="1"/>
  <c r="BA166" i="1"/>
  <c r="BB166" i="1"/>
  <c r="BC166" i="1"/>
  <c r="BD166" i="1"/>
  <c r="AX167" i="1"/>
  <c r="AY167" i="1"/>
  <c r="AZ167" i="1"/>
  <c r="BA167" i="1"/>
  <c r="BB167" i="1"/>
  <c r="BC167" i="1"/>
  <c r="BD167" i="1"/>
  <c r="AX168" i="1"/>
  <c r="AY168" i="1"/>
  <c r="AZ168" i="1"/>
  <c r="BA168" i="1"/>
  <c r="BB168" i="1"/>
  <c r="BC168" i="1"/>
  <c r="BD168" i="1"/>
  <c r="AX169" i="1"/>
  <c r="AY169" i="1"/>
  <c r="AZ169" i="1"/>
  <c r="BA169" i="1"/>
  <c r="BB169" i="1"/>
  <c r="BC169" i="1"/>
  <c r="BD169" i="1"/>
  <c r="AX170" i="1"/>
  <c r="AY170" i="1"/>
  <c r="AZ170" i="1"/>
  <c r="BA170" i="1"/>
  <c r="BB170" i="1"/>
  <c r="BC170" i="1"/>
  <c r="BD170" i="1"/>
  <c r="AX171" i="1"/>
  <c r="AY171" i="1"/>
  <c r="AZ171" i="1"/>
  <c r="BA171" i="1"/>
  <c r="BB171" i="1"/>
  <c r="BC171" i="1"/>
  <c r="BD171" i="1"/>
  <c r="AX172" i="1"/>
  <c r="AY172" i="1"/>
  <c r="AZ172" i="1"/>
  <c r="BA172" i="1"/>
  <c r="BB172" i="1"/>
  <c r="BC172" i="1"/>
  <c r="BD172" i="1"/>
  <c r="AX173" i="1"/>
  <c r="AY173" i="1"/>
  <c r="AZ173" i="1"/>
  <c r="BA173" i="1"/>
  <c r="BB173" i="1"/>
  <c r="BC173" i="1"/>
  <c r="BD173" i="1"/>
  <c r="AX174" i="1"/>
  <c r="AY174" i="1"/>
  <c r="AZ174" i="1"/>
  <c r="BA174" i="1"/>
  <c r="BB174" i="1"/>
  <c r="BC174" i="1"/>
  <c r="BD174" i="1"/>
  <c r="AX175" i="1"/>
  <c r="AY175" i="1"/>
  <c r="AZ175" i="1"/>
  <c r="BA175" i="1"/>
  <c r="BB175" i="1"/>
  <c r="BC175" i="1"/>
  <c r="BD175" i="1"/>
  <c r="AX176" i="1"/>
  <c r="AY176" i="1"/>
  <c r="AZ176" i="1"/>
  <c r="BA176" i="1"/>
  <c r="BB176" i="1"/>
  <c r="BC176" i="1"/>
  <c r="BD176" i="1"/>
  <c r="AX177" i="1"/>
  <c r="AY177" i="1"/>
  <c r="AZ177" i="1"/>
  <c r="BA177" i="1"/>
  <c r="BB177" i="1"/>
  <c r="BC177" i="1"/>
  <c r="BD177" i="1"/>
  <c r="AX178" i="1"/>
  <c r="AY178" i="1"/>
  <c r="AZ178" i="1"/>
  <c r="BA178" i="1"/>
  <c r="BB178" i="1"/>
  <c r="BC178" i="1"/>
  <c r="BD178" i="1"/>
  <c r="AX179" i="1"/>
  <c r="AY179" i="1"/>
  <c r="AZ179" i="1"/>
  <c r="BA179" i="1"/>
  <c r="BB179" i="1"/>
  <c r="BC179" i="1"/>
  <c r="BD179" i="1"/>
  <c r="AX180" i="1"/>
  <c r="AY180" i="1"/>
  <c r="AZ180" i="1"/>
  <c r="BA180" i="1"/>
  <c r="BB180" i="1"/>
  <c r="BC180" i="1"/>
  <c r="BD180" i="1"/>
  <c r="AX181" i="1"/>
  <c r="AY181" i="1"/>
  <c r="AZ181" i="1"/>
  <c r="BA181" i="1"/>
  <c r="BB181" i="1"/>
  <c r="BC181" i="1"/>
  <c r="BD181" i="1"/>
  <c r="AX182" i="1"/>
  <c r="AY182" i="1"/>
  <c r="AZ182" i="1"/>
  <c r="BA182" i="1"/>
  <c r="BB182" i="1"/>
  <c r="BC182" i="1"/>
  <c r="BD182" i="1"/>
  <c r="AX183" i="1"/>
  <c r="AY183" i="1"/>
  <c r="AZ183" i="1"/>
  <c r="BA183" i="1"/>
  <c r="BB183" i="1"/>
  <c r="BC183" i="1"/>
  <c r="BD183" i="1"/>
  <c r="AX184" i="1"/>
  <c r="AY184" i="1"/>
  <c r="AZ184" i="1"/>
  <c r="BA184" i="1"/>
  <c r="BB184" i="1"/>
  <c r="BC184" i="1"/>
  <c r="BD184" i="1"/>
  <c r="AX185" i="1"/>
  <c r="AY185" i="1"/>
  <c r="AZ185" i="1"/>
  <c r="BA185" i="1"/>
  <c r="BB185" i="1"/>
  <c r="BC185" i="1"/>
  <c r="BD185" i="1"/>
  <c r="AX186" i="1"/>
  <c r="AY186" i="1"/>
  <c r="AZ186" i="1"/>
  <c r="BA186" i="1"/>
  <c r="BB186" i="1"/>
  <c r="BC186" i="1"/>
  <c r="BD186" i="1"/>
  <c r="AX187" i="1"/>
  <c r="AY187" i="1"/>
  <c r="AZ187" i="1"/>
  <c r="BA187" i="1"/>
  <c r="BB187" i="1"/>
  <c r="BC187" i="1"/>
  <c r="BD187" i="1"/>
  <c r="AX188" i="1"/>
  <c r="AY188" i="1"/>
  <c r="AZ188" i="1"/>
  <c r="BA188" i="1"/>
  <c r="BB188" i="1"/>
  <c r="BC188" i="1"/>
  <c r="BD188" i="1"/>
  <c r="AX189" i="1"/>
  <c r="AY189" i="1"/>
  <c r="AZ189" i="1"/>
  <c r="BA189" i="1"/>
  <c r="BB189" i="1"/>
  <c r="BC189" i="1"/>
  <c r="BD189" i="1"/>
  <c r="AX190" i="1"/>
  <c r="AY190" i="1"/>
  <c r="AZ190" i="1"/>
  <c r="BA190" i="1"/>
  <c r="BB190" i="1"/>
  <c r="BC190" i="1"/>
  <c r="BD190" i="1"/>
  <c r="AX191" i="1"/>
  <c r="AY191" i="1"/>
  <c r="AZ191" i="1"/>
  <c r="BA191" i="1"/>
  <c r="BB191" i="1"/>
  <c r="BC191" i="1"/>
  <c r="BD191" i="1"/>
  <c r="AX192" i="1"/>
  <c r="AY192" i="1"/>
  <c r="AZ192" i="1"/>
  <c r="BA192" i="1"/>
  <c r="BB192" i="1"/>
  <c r="BC192" i="1"/>
  <c r="BD192" i="1"/>
  <c r="AX193" i="1"/>
  <c r="AY193" i="1"/>
  <c r="AZ193" i="1"/>
  <c r="BA193" i="1"/>
  <c r="BB193" i="1"/>
  <c r="BC193" i="1"/>
  <c r="BD193" i="1"/>
  <c r="AX194" i="1"/>
  <c r="AY194" i="1"/>
  <c r="AZ194" i="1"/>
  <c r="BA194" i="1"/>
  <c r="BB194" i="1"/>
  <c r="BC194" i="1"/>
  <c r="BD194" i="1"/>
  <c r="AX195" i="1"/>
  <c r="AY195" i="1"/>
  <c r="AZ195" i="1"/>
  <c r="BA195" i="1"/>
  <c r="BB195" i="1"/>
  <c r="BC195" i="1"/>
  <c r="BD195" i="1"/>
  <c r="AX196" i="1"/>
  <c r="AY196" i="1"/>
  <c r="AZ196" i="1"/>
  <c r="BA196" i="1"/>
  <c r="BB196" i="1"/>
  <c r="BC196" i="1"/>
  <c r="BD196" i="1"/>
  <c r="AX197" i="1"/>
  <c r="AY197" i="1"/>
  <c r="AZ197" i="1"/>
  <c r="BA197" i="1"/>
  <c r="BB197" i="1"/>
  <c r="BC197" i="1"/>
  <c r="BD197" i="1"/>
  <c r="AX198" i="1"/>
  <c r="AY198" i="1"/>
  <c r="AZ198" i="1"/>
  <c r="BA198" i="1"/>
  <c r="BB198" i="1"/>
  <c r="BC198" i="1"/>
  <c r="BD198" i="1"/>
  <c r="AX199" i="1"/>
  <c r="AY199" i="1"/>
  <c r="AZ199" i="1"/>
  <c r="BA199" i="1"/>
  <c r="BB199" i="1"/>
  <c r="BC199" i="1"/>
  <c r="BD199" i="1"/>
  <c r="AX200" i="1"/>
  <c r="AY200" i="1"/>
  <c r="AZ200" i="1"/>
  <c r="BA200" i="1"/>
  <c r="BB200" i="1"/>
  <c r="BC200" i="1"/>
  <c r="BD200" i="1"/>
  <c r="AX201" i="1"/>
  <c r="AY201" i="1"/>
  <c r="AZ201" i="1"/>
  <c r="BA201" i="1"/>
  <c r="BB201" i="1"/>
  <c r="BC201" i="1"/>
  <c r="BD201" i="1"/>
  <c r="AX202" i="1"/>
  <c r="AY202" i="1"/>
  <c r="AZ202" i="1"/>
  <c r="BA202" i="1"/>
  <c r="BB202" i="1"/>
  <c r="BC202" i="1"/>
  <c r="BD202" i="1"/>
  <c r="AX203" i="1"/>
  <c r="AY203" i="1"/>
  <c r="AZ203" i="1"/>
  <c r="BA203" i="1"/>
  <c r="BB203" i="1"/>
  <c r="BC203" i="1"/>
  <c r="BD203" i="1"/>
  <c r="AX204" i="1"/>
  <c r="AY204" i="1"/>
  <c r="AZ204" i="1"/>
  <c r="BA204" i="1"/>
  <c r="BB204" i="1"/>
  <c r="BC204" i="1"/>
  <c r="BD204" i="1"/>
  <c r="AX205" i="1"/>
  <c r="AY205" i="1"/>
  <c r="AZ205" i="1"/>
  <c r="BA205" i="1"/>
  <c r="BB205" i="1"/>
  <c r="BC205" i="1"/>
  <c r="BD205" i="1"/>
  <c r="AX206" i="1"/>
  <c r="AY206" i="1"/>
  <c r="AZ206" i="1"/>
  <c r="BA206" i="1"/>
  <c r="BB206" i="1"/>
  <c r="BC206" i="1"/>
  <c r="BD206" i="1"/>
  <c r="AX207" i="1"/>
  <c r="AY207" i="1"/>
  <c r="AZ207" i="1"/>
  <c r="BA207" i="1"/>
  <c r="BB207" i="1"/>
  <c r="BC207" i="1"/>
  <c r="BD207" i="1"/>
  <c r="AX208" i="1"/>
  <c r="AY208" i="1"/>
  <c r="AZ208" i="1"/>
  <c r="BA208" i="1"/>
  <c r="BB208" i="1"/>
  <c r="BC208" i="1"/>
  <c r="BD208" i="1"/>
  <c r="AX209" i="1"/>
  <c r="AY209" i="1"/>
  <c r="AZ209" i="1"/>
  <c r="BA209" i="1"/>
  <c r="BB209" i="1"/>
  <c r="BC209" i="1"/>
  <c r="BD209" i="1"/>
  <c r="AX210" i="1"/>
  <c r="AY210" i="1"/>
  <c r="AZ210" i="1"/>
  <c r="BA210" i="1"/>
  <c r="BB210" i="1"/>
  <c r="BC210" i="1"/>
  <c r="BD210" i="1"/>
  <c r="AX211" i="1"/>
  <c r="AY211" i="1"/>
  <c r="AZ211" i="1"/>
  <c r="BA211" i="1"/>
  <c r="BB211" i="1"/>
  <c r="BC211" i="1"/>
  <c r="BD211" i="1"/>
  <c r="AX212" i="1"/>
  <c r="AY212" i="1"/>
  <c r="AZ212" i="1"/>
  <c r="BA212" i="1"/>
  <c r="BB212" i="1"/>
  <c r="BC212" i="1"/>
  <c r="BD212" i="1"/>
  <c r="AX213" i="1"/>
  <c r="AY213" i="1"/>
  <c r="AZ213" i="1"/>
  <c r="BA213" i="1"/>
  <c r="BB213" i="1"/>
  <c r="BC213" i="1"/>
  <c r="BD213" i="1"/>
  <c r="AX214" i="1"/>
  <c r="AY214" i="1"/>
  <c r="AZ214" i="1"/>
  <c r="BA214" i="1"/>
  <c r="BB214" i="1"/>
  <c r="BC214" i="1"/>
  <c r="BD214" i="1"/>
  <c r="AX215" i="1"/>
  <c r="AY215" i="1"/>
  <c r="AZ215" i="1"/>
  <c r="BA215" i="1"/>
  <c r="BB215" i="1"/>
  <c r="BC215" i="1"/>
  <c r="BD215" i="1"/>
  <c r="AX216" i="1"/>
  <c r="AY216" i="1"/>
  <c r="AZ216" i="1"/>
  <c r="BA216" i="1"/>
  <c r="BB216" i="1"/>
  <c r="BC216" i="1"/>
  <c r="BD216" i="1"/>
  <c r="AX217" i="1"/>
  <c r="AY217" i="1"/>
  <c r="AZ217" i="1"/>
  <c r="BA217" i="1"/>
  <c r="BB217" i="1"/>
  <c r="BC217" i="1"/>
  <c r="BD217" i="1"/>
  <c r="AX218" i="1"/>
  <c r="AY218" i="1"/>
  <c r="AZ218" i="1"/>
  <c r="BA218" i="1"/>
  <c r="BB218" i="1"/>
  <c r="BC218" i="1"/>
  <c r="BD218" i="1"/>
  <c r="AX219" i="1"/>
  <c r="AY219" i="1"/>
  <c r="AZ219" i="1"/>
  <c r="BA219" i="1"/>
  <c r="BB219" i="1"/>
  <c r="BC219" i="1"/>
  <c r="BD219" i="1"/>
  <c r="AX220" i="1"/>
  <c r="AY220" i="1"/>
  <c r="AZ220" i="1"/>
  <c r="BA220" i="1"/>
  <c r="BB220" i="1"/>
  <c r="BC220" i="1"/>
  <c r="BD220" i="1"/>
  <c r="AX221" i="1"/>
  <c r="AY221" i="1"/>
  <c r="AZ221" i="1"/>
  <c r="BA221" i="1"/>
  <c r="BB221" i="1"/>
  <c r="BC221" i="1"/>
  <c r="BD221" i="1"/>
  <c r="AX222" i="1"/>
  <c r="AY222" i="1"/>
  <c r="AZ222" i="1"/>
  <c r="BA222" i="1"/>
  <c r="BB222" i="1"/>
  <c r="BC222" i="1"/>
  <c r="BD222" i="1"/>
  <c r="AX223" i="1"/>
  <c r="AY223" i="1"/>
  <c r="AZ223" i="1"/>
  <c r="BA223" i="1"/>
  <c r="BB223" i="1"/>
  <c r="BC223" i="1"/>
  <c r="BD223" i="1"/>
  <c r="AX224" i="1"/>
  <c r="AY224" i="1"/>
  <c r="AZ224" i="1"/>
  <c r="BA224" i="1"/>
  <c r="BB224" i="1"/>
  <c r="BC224" i="1"/>
  <c r="BD224" i="1"/>
  <c r="AX225" i="1"/>
  <c r="AY225" i="1"/>
  <c r="AZ225" i="1"/>
  <c r="BA225" i="1"/>
  <c r="BB225" i="1"/>
  <c r="BC225" i="1"/>
  <c r="BD225" i="1"/>
  <c r="AX226" i="1"/>
  <c r="AY226" i="1"/>
  <c r="AZ226" i="1"/>
  <c r="BA226" i="1"/>
  <c r="BB226" i="1"/>
  <c r="BC226" i="1"/>
  <c r="BD226" i="1"/>
  <c r="AX227" i="1"/>
  <c r="AY227" i="1"/>
  <c r="AZ227" i="1"/>
  <c r="BA227" i="1"/>
  <c r="BB227" i="1"/>
  <c r="BC227" i="1"/>
  <c r="BD227" i="1"/>
  <c r="AX228" i="1"/>
  <c r="AY228" i="1"/>
  <c r="AZ228" i="1"/>
  <c r="BA228" i="1"/>
  <c r="BB228" i="1"/>
  <c r="BC228" i="1"/>
  <c r="BD228" i="1"/>
  <c r="AX229" i="1"/>
  <c r="AY229" i="1"/>
  <c r="AZ229" i="1"/>
  <c r="BA229" i="1"/>
  <c r="BB229" i="1"/>
  <c r="BC229" i="1"/>
  <c r="BD229" i="1"/>
  <c r="AX230" i="1"/>
  <c r="AY230" i="1"/>
  <c r="AZ230" i="1"/>
  <c r="BA230" i="1"/>
  <c r="BB230" i="1"/>
  <c r="BC230" i="1"/>
  <c r="BD230" i="1"/>
  <c r="AX231" i="1"/>
  <c r="AY231" i="1"/>
  <c r="AZ231" i="1"/>
  <c r="BA231" i="1"/>
  <c r="BB231" i="1"/>
  <c r="BC231" i="1"/>
  <c r="BD231" i="1"/>
  <c r="AX232" i="1"/>
  <c r="AY232" i="1"/>
  <c r="AZ232" i="1"/>
  <c r="BA232" i="1"/>
  <c r="BB232" i="1"/>
  <c r="BC232" i="1"/>
  <c r="BD232" i="1"/>
  <c r="AX233" i="1"/>
  <c r="AY233" i="1"/>
  <c r="AZ233" i="1"/>
  <c r="BA233" i="1"/>
  <c r="BB233" i="1"/>
  <c r="BC233" i="1"/>
  <c r="BD233" i="1"/>
  <c r="AX234" i="1"/>
  <c r="AY234" i="1"/>
  <c r="AZ234" i="1"/>
  <c r="BA234" i="1"/>
  <c r="BB234" i="1"/>
  <c r="BC234" i="1"/>
  <c r="BD234" i="1"/>
  <c r="AX235" i="1"/>
  <c r="AY235" i="1"/>
  <c r="AZ235" i="1"/>
  <c r="BA235" i="1"/>
  <c r="BB235" i="1"/>
  <c r="BC235" i="1"/>
  <c r="BD235" i="1"/>
  <c r="AX236" i="1"/>
  <c r="AY236" i="1"/>
  <c r="AZ236" i="1"/>
  <c r="BA236" i="1"/>
  <c r="BB236" i="1"/>
  <c r="BC236" i="1"/>
  <c r="BD236" i="1"/>
  <c r="AX237" i="1"/>
  <c r="AY237" i="1"/>
  <c r="AZ237" i="1"/>
  <c r="BA237" i="1"/>
  <c r="BB237" i="1"/>
  <c r="BC237" i="1"/>
  <c r="BD237" i="1"/>
  <c r="AX238" i="1"/>
  <c r="AY238" i="1"/>
  <c r="AZ238" i="1"/>
  <c r="BA238" i="1"/>
  <c r="BB238" i="1"/>
  <c r="BC238" i="1"/>
  <c r="BD238" i="1"/>
  <c r="AX239" i="1"/>
  <c r="AY239" i="1"/>
  <c r="AZ239" i="1"/>
  <c r="BA239" i="1"/>
  <c r="BB239" i="1"/>
  <c r="BC239" i="1"/>
  <c r="BD239" i="1"/>
  <c r="AX240" i="1"/>
  <c r="AY240" i="1"/>
  <c r="AZ240" i="1"/>
  <c r="BA240" i="1"/>
  <c r="BB240" i="1"/>
  <c r="BC240" i="1"/>
  <c r="BD240" i="1"/>
  <c r="AX241" i="1"/>
  <c r="AY241" i="1"/>
  <c r="AZ241" i="1"/>
  <c r="BA241" i="1"/>
  <c r="BB241" i="1"/>
  <c r="BC241" i="1"/>
  <c r="BD241" i="1"/>
  <c r="AX242" i="1"/>
  <c r="AY242" i="1"/>
  <c r="AZ242" i="1"/>
  <c r="BA242" i="1"/>
  <c r="BB242" i="1"/>
  <c r="BC242" i="1"/>
  <c r="BD242" i="1"/>
  <c r="AX243" i="1"/>
  <c r="AY243" i="1"/>
  <c r="AZ243" i="1"/>
  <c r="BA243" i="1"/>
  <c r="BB243" i="1"/>
  <c r="BC243" i="1"/>
  <c r="BD243" i="1"/>
  <c r="AX244" i="1"/>
  <c r="AY244" i="1"/>
  <c r="AZ244" i="1"/>
  <c r="BA244" i="1"/>
  <c r="BB244" i="1"/>
  <c r="BC244" i="1"/>
  <c r="BD244" i="1"/>
  <c r="AX245" i="1"/>
  <c r="AY245" i="1"/>
  <c r="AZ245" i="1"/>
  <c r="BA245" i="1"/>
  <c r="BB245" i="1"/>
  <c r="BC245" i="1"/>
  <c r="BD245" i="1"/>
  <c r="AX246" i="1"/>
  <c r="AY246" i="1"/>
  <c r="AZ246" i="1"/>
  <c r="BA246" i="1"/>
  <c r="BB246" i="1"/>
  <c r="BC246" i="1"/>
  <c r="BD246" i="1"/>
  <c r="AX247" i="1"/>
  <c r="AY247" i="1"/>
  <c r="AZ247" i="1"/>
  <c r="BA247" i="1"/>
  <c r="BB247" i="1"/>
  <c r="BC247" i="1"/>
  <c r="BD247" i="1"/>
  <c r="AX248" i="1"/>
  <c r="AY248" i="1"/>
  <c r="AZ248" i="1"/>
  <c r="BA248" i="1"/>
  <c r="BB248" i="1"/>
  <c r="BC248" i="1"/>
  <c r="BD248" i="1"/>
  <c r="AX249" i="1"/>
  <c r="AY249" i="1"/>
  <c r="AZ249" i="1"/>
  <c r="BA249" i="1"/>
  <c r="BB249" i="1"/>
  <c r="BC249" i="1"/>
  <c r="BD249" i="1"/>
  <c r="AX250" i="1"/>
  <c r="AY250" i="1"/>
  <c r="AZ250" i="1"/>
  <c r="BA250" i="1"/>
  <c r="BB250" i="1"/>
  <c r="BC250" i="1"/>
  <c r="BD250" i="1"/>
  <c r="AX251" i="1"/>
  <c r="AY251" i="1"/>
  <c r="AZ251" i="1"/>
  <c r="BA251" i="1"/>
  <c r="BB251" i="1"/>
  <c r="BC251" i="1"/>
  <c r="BD251" i="1"/>
  <c r="AX252" i="1"/>
  <c r="AY252" i="1"/>
  <c r="AZ252" i="1"/>
  <c r="BA252" i="1"/>
  <c r="BB252" i="1"/>
  <c r="BC252" i="1"/>
  <c r="BD252" i="1"/>
  <c r="AX253" i="1"/>
  <c r="AY253" i="1"/>
  <c r="AZ253" i="1"/>
  <c r="BA253" i="1"/>
  <c r="BB253" i="1"/>
  <c r="BC253" i="1"/>
  <c r="BD253" i="1"/>
  <c r="AX254" i="1"/>
  <c r="AY254" i="1"/>
  <c r="AZ254" i="1"/>
  <c r="BA254" i="1"/>
  <c r="BB254" i="1"/>
  <c r="BC254" i="1"/>
  <c r="BD254" i="1"/>
  <c r="AX255" i="1"/>
  <c r="AY255" i="1"/>
  <c r="AZ255" i="1"/>
  <c r="BA255" i="1"/>
  <c r="BB255" i="1"/>
  <c r="BC255" i="1"/>
  <c r="BD255" i="1"/>
  <c r="AX256" i="1"/>
  <c r="AY256" i="1"/>
  <c r="AZ256" i="1"/>
  <c r="BA256" i="1"/>
  <c r="BB256" i="1"/>
  <c r="BC256" i="1"/>
  <c r="BD256" i="1"/>
  <c r="AX257" i="1"/>
  <c r="AY257" i="1"/>
  <c r="AZ257" i="1"/>
  <c r="BA257" i="1"/>
  <c r="BB257" i="1"/>
  <c r="BC257" i="1"/>
  <c r="BD257" i="1"/>
  <c r="AX258" i="1"/>
  <c r="AY258" i="1"/>
  <c r="AZ258" i="1"/>
  <c r="BA258" i="1"/>
  <c r="BB258" i="1"/>
  <c r="BC258" i="1"/>
  <c r="BD258" i="1"/>
  <c r="AX259" i="1"/>
  <c r="AY259" i="1"/>
  <c r="AZ259" i="1"/>
  <c r="BA259" i="1"/>
  <c r="BB259" i="1"/>
  <c r="BC259" i="1"/>
  <c r="BD259" i="1"/>
  <c r="AX260" i="1"/>
  <c r="AY260" i="1"/>
  <c r="AZ260" i="1"/>
  <c r="BA260" i="1"/>
  <c r="BB260" i="1"/>
  <c r="BC260" i="1"/>
  <c r="BD260" i="1"/>
  <c r="AX261" i="1"/>
  <c r="AY261" i="1"/>
  <c r="AZ261" i="1"/>
  <c r="BA261" i="1"/>
  <c r="BB261" i="1"/>
  <c r="BC261" i="1"/>
  <c r="BD261" i="1"/>
  <c r="AX262" i="1"/>
  <c r="AY262" i="1"/>
  <c r="AZ262" i="1"/>
  <c r="BA262" i="1"/>
  <c r="BB262" i="1"/>
  <c r="BC262" i="1"/>
  <c r="BD262" i="1"/>
  <c r="AX263" i="1"/>
  <c r="AY263" i="1"/>
  <c r="AZ263" i="1"/>
  <c r="BA263" i="1"/>
  <c r="BB263" i="1"/>
  <c r="BC263" i="1"/>
  <c r="BD263" i="1"/>
  <c r="AX264" i="1"/>
  <c r="AY264" i="1"/>
  <c r="AZ264" i="1"/>
  <c r="BA264" i="1"/>
  <c r="BB264" i="1"/>
  <c r="BC264" i="1"/>
  <c r="BD264" i="1"/>
  <c r="AX265" i="1"/>
  <c r="AY265" i="1"/>
  <c r="AZ265" i="1"/>
  <c r="BA265" i="1"/>
  <c r="BB265" i="1"/>
  <c r="BC265" i="1"/>
  <c r="BD265" i="1"/>
  <c r="AX266" i="1"/>
  <c r="AY266" i="1"/>
  <c r="AZ266" i="1"/>
  <c r="BA266" i="1"/>
  <c r="BB266" i="1"/>
  <c r="BC266" i="1"/>
  <c r="BD266" i="1"/>
  <c r="AX267" i="1"/>
  <c r="AY267" i="1"/>
  <c r="AZ267" i="1"/>
  <c r="BA267" i="1"/>
  <c r="BB267" i="1"/>
  <c r="BC267" i="1"/>
  <c r="BD267" i="1"/>
  <c r="AX268" i="1"/>
  <c r="AY268" i="1"/>
  <c r="AZ268" i="1"/>
  <c r="BA268" i="1"/>
  <c r="BB268" i="1"/>
  <c r="BC268" i="1"/>
  <c r="BD268" i="1"/>
  <c r="AX269" i="1"/>
  <c r="AY269" i="1"/>
  <c r="AZ269" i="1"/>
  <c r="BA269" i="1"/>
  <c r="BB269" i="1"/>
  <c r="BC269" i="1"/>
  <c r="BD269" i="1"/>
  <c r="AX270" i="1"/>
  <c r="AY270" i="1"/>
  <c r="AZ270" i="1"/>
  <c r="BA270" i="1"/>
  <c r="BB270" i="1"/>
  <c r="BC270" i="1"/>
  <c r="BD270" i="1"/>
  <c r="AX271" i="1"/>
  <c r="AY271" i="1"/>
  <c r="AZ271" i="1"/>
  <c r="BA271" i="1"/>
  <c r="BB271" i="1"/>
  <c r="BC271" i="1"/>
  <c r="BD271" i="1"/>
  <c r="AK21" i="1"/>
  <c r="AL21" i="1"/>
  <c r="AM21" i="1"/>
  <c r="AK22" i="1"/>
  <c r="AL22" i="1"/>
  <c r="AM22" i="1"/>
  <c r="AK23" i="1"/>
  <c r="AL23" i="1"/>
  <c r="AM23" i="1"/>
  <c r="AK24" i="1"/>
  <c r="AL24" i="1"/>
  <c r="AM24" i="1"/>
  <c r="AK25" i="1"/>
  <c r="AL25" i="1"/>
  <c r="AM25" i="1"/>
  <c r="AK26" i="1"/>
  <c r="AL26" i="1"/>
  <c r="AM26" i="1"/>
  <c r="AK27" i="1"/>
  <c r="AL27" i="1"/>
  <c r="AM27" i="1"/>
  <c r="AK28" i="1"/>
  <c r="AL28" i="1"/>
  <c r="AM28" i="1"/>
  <c r="AK29" i="1"/>
  <c r="AL29" i="1"/>
  <c r="AM29" i="1"/>
  <c r="AK30" i="1"/>
  <c r="AL30" i="1"/>
  <c r="AM30" i="1"/>
  <c r="AK31" i="1"/>
  <c r="AL31" i="1"/>
  <c r="AM31" i="1"/>
  <c r="AK32" i="1"/>
  <c r="AL32" i="1"/>
  <c r="AM32" i="1"/>
  <c r="AK33" i="1"/>
  <c r="AL33" i="1"/>
  <c r="AM33" i="1"/>
  <c r="AK34" i="1"/>
  <c r="AL34" i="1"/>
  <c r="AM34" i="1"/>
  <c r="AK35" i="1"/>
  <c r="AL35" i="1"/>
  <c r="AM35" i="1"/>
  <c r="AK36" i="1"/>
  <c r="AL36" i="1"/>
  <c r="AM36" i="1"/>
  <c r="AK37" i="1"/>
  <c r="AL37" i="1"/>
  <c r="AM37" i="1"/>
  <c r="AK38" i="1"/>
  <c r="AL38" i="1"/>
  <c r="AM38" i="1"/>
  <c r="AK39" i="1"/>
  <c r="AL39" i="1"/>
  <c r="AM39" i="1"/>
  <c r="AK40" i="1"/>
  <c r="AL40" i="1"/>
  <c r="AM40" i="1"/>
  <c r="AK41" i="1"/>
  <c r="AL41" i="1"/>
  <c r="AM41" i="1"/>
  <c r="AK42" i="1"/>
  <c r="AL42" i="1"/>
  <c r="AM42" i="1"/>
  <c r="AK43" i="1"/>
  <c r="AL43" i="1"/>
  <c r="AM43" i="1"/>
  <c r="AK44" i="1"/>
  <c r="AL44" i="1"/>
  <c r="AM44" i="1"/>
  <c r="AK45" i="1"/>
  <c r="AL45" i="1"/>
  <c r="AM45" i="1"/>
  <c r="AK46" i="1"/>
  <c r="AL46" i="1"/>
  <c r="AM46" i="1"/>
  <c r="AK47" i="1"/>
  <c r="AL47" i="1"/>
  <c r="AM47" i="1"/>
  <c r="AK48" i="1"/>
  <c r="AL48" i="1"/>
  <c r="AM48" i="1"/>
  <c r="AK49" i="1"/>
  <c r="AL49" i="1"/>
  <c r="AM49" i="1"/>
  <c r="AK50" i="1"/>
  <c r="AL50" i="1"/>
  <c r="AM50" i="1"/>
  <c r="AK51" i="1"/>
  <c r="AL51" i="1"/>
  <c r="AM51" i="1"/>
  <c r="AK52" i="1"/>
  <c r="AL52" i="1"/>
  <c r="AM52" i="1"/>
  <c r="AK53" i="1"/>
  <c r="AL53" i="1"/>
  <c r="AM53" i="1"/>
  <c r="AK54" i="1"/>
  <c r="AL54" i="1"/>
  <c r="AM54" i="1"/>
  <c r="AK55" i="1"/>
  <c r="AL55" i="1"/>
  <c r="AM55" i="1"/>
  <c r="AK56" i="1"/>
  <c r="AL56" i="1"/>
  <c r="AM56" i="1"/>
  <c r="AK57" i="1"/>
  <c r="AL57" i="1"/>
  <c r="AM57" i="1"/>
  <c r="AK58" i="1"/>
  <c r="AL58" i="1"/>
  <c r="AM58" i="1"/>
  <c r="AK59" i="1"/>
  <c r="AL59" i="1"/>
  <c r="AM59" i="1"/>
  <c r="AK60" i="1"/>
  <c r="AL60" i="1"/>
  <c r="AM60" i="1"/>
  <c r="AK61" i="1"/>
  <c r="AL61" i="1"/>
  <c r="AM61" i="1"/>
  <c r="AK62" i="1"/>
  <c r="AL62" i="1"/>
  <c r="AM62" i="1"/>
  <c r="AK63" i="1"/>
  <c r="AL63" i="1"/>
  <c r="AM63" i="1"/>
  <c r="AK64" i="1"/>
  <c r="AL64" i="1"/>
  <c r="AM64" i="1"/>
  <c r="AK65" i="1"/>
  <c r="AL65" i="1"/>
  <c r="AM65" i="1"/>
  <c r="AK66" i="1"/>
  <c r="AL66" i="1"/>
  <c r="AM66" i="1"/>
  <c r="AK67" i="1"/>
  <c r="AL67" i="1"/>
  <c r="AM67" i="1"/>
  <c r="AK68" i="1"/>
  <c r="AL68" i="1"/>
  <c r="AM68" i="1"/>
  <c r="AK69" i="1"/>
  <c r="AL69" i="1"/>
  <c r="AM69" i="1"/>
  <c r="AK70" i="1"/>
  <c r="AL70" i="1"/>
  <c r="AM70" i="1"/>
  <c r="AK71" i="1"/>
  <c r="AL71" i="1"/>
  <c r="AM71" i="1"/>
  <c r="AK72" i="1"/>
  <c r="AL72" i="1"/>
  <c r="AM72" i="1"/>
  <c r="AK73" i="1"/>
  <c r="AL73" i="1"/>
  <c r="AM73" i="1"/>
  <c r="AK74" i="1"/>
  <c r="AL74" i="1"/>
  <c r="AM74" i="1"/>
  <c r="AK75" i="1"/>
  <c r="AL75" i="1"/>
  <c r="AM75" i="1"/>
  <c r="AK76" i="1"/>
  <c r="AL76" i="1"/>
  <c r="AM76" i="1"/>
  <c r="AK77" i="1"/>
  <c r="AL77" i="1"/>
  <c r="AM77" i="1"/>
  <c r="AK78" i="1"/>
  <c r="AL78" i="1"/>
  <c r="AM78" i="1"/>
  <c r="AK79" i="1"/>
  <c r="AL79" i="1"/>
  <c r="AM79" i="1"/>
  <c r="AK80" i="1"/>
  <c r="AL80" i="1"/>
  <c r="AM80" i="1"/>
  <c r="AK81" i="1"/>
  <c r="AL81" i="1"/>
  <c r="AM81" i="1"/>
  <c r="AK82" i="1"/>
  <c r="AL82" i="1"/>
  <c r="AM82" i="1"/>
  <c r="AK83" i="1"/>
  <c r="AL83" i="1"/>
  <c r="AM83" i="1"/>
  <c r="D51" i="9"/>
  <c r="C51" i="9"/>
  <c r="N32" i="1"/>
  <c r="C60" i="15"/>
  <c r="C61" i="15"/>
  <c r="C58" i="15"/>
  <c r="C57" i="15"/>
  <c r="C54" i="15"/>
  <c r="AB63" i="15"/>
  <c r="Z63" i="15"/>
  <c r="Y63" i="15"/>
  <c r="X63" i="15"/>
  <c r="W63" i="15"/>
  <c r="V63" i="15"/>
  <c r="U63" i="15"/>
  <c r="T63" i="15"/>
  <c r="S63" i="15"/>
  <c r="R63" i="15"/>
  <c r="Q63" i="15"/>
  <c r="P63" i="15"/>
  <c r="O63" i="15"/>
  <c r="N63" i="15"/>
  <c r="M63" i="15"/>
  <c r="L63" i="15"/>
  <c r="K63" i="15"/>
  <c r="J63" i="15"/>
  <c r="I63" i="15"/>
  <c r="H63" i="15"/>
  <c r="G63" i="15"/>
  <c r="F63" i="15"/>
  <c r="E63" i="15"/>
  <c r="D63" i="15"/>
  <c r="C63" i="15"/>
  <c r="AB62" i="15"/>
  <c r="Z62" i="15"/>
  <c r="Y62" i="15"/>
  <c r="X62" i="15"/>
  <c r="W62" i="15"/>
  <c r="V62" i="15"/>
  <c r="U62" i="15"/>
  <c r="T62" i="15"/>
  <c r="S62" i="15"/>
  <c r="R62" i="15"/>
  <c r="Q62" i="15"/>
  <c r="P62" i="15"/>
  <c r="O62" i="15"/>
  <c r="N62" i="15"/>
  <c r="M62" i="15"/>
  <c r="L62" i="15"/>
  <c r="K62" i="15"/>
  <c r="J62" i="15"/>
  <c r="I62" i="15"/>
  <c r="H62" i="15"/>
  <c r="G62" i="15"/>
  <c r="F62" i="15"/>
  <c r="E62" i="15"/>
  <c r="D62" i="15"/>
  <c r="C62" i="15"/>
  <c r="AB61" i="15"/>
  <c r="Z61" i="15"/>
  <c r="Y61" i="15"/>
  <c r="X61" i="15"/>
  <c r="W61" i="15"/>
  <c r="V61" i="15"/>
  <c r="U61" i="15"/>
  <c r="T61" i="15"/>
  <c r="S61" i="15"/>
  <c r="R61" i="15"/>
  <c r="Q61" i="15"/>
  <c r="P61" i="15"/>
  <c r="O61" i="15"/>
  <c r="N61" i="15"/>
  <c r="M61" i="15"/>
  <c r="L61" i="15"/>
  <c r="K61" i="15"/>
  <c r="J61" i="15"/>
  <c r="I61" i="15"/>
  <c r="H61" i="15"/>
  <c r="G61" i="15"/>
  <c r="F61" i="15"/>
  <c r="E61" i="15"/>
  <c r="D61" i="15"/>
  <c r="AB60" i="15"/>
  <c r="Z60" i="15"/>
  <c r="Y60" i="15"/>
  <c r="X60" i="15"/>
  <c r="W60" i="15"/>
  <c r="V60" i="15"/>
  <c r="U60" i="15"/>
  <c r="T60" i="15"/>
  <c r="S60" i="15"/>
  <c r="R60" i="15"/>
  <c r="Q60" i="15"/>
  <c r="P60" i="15"/>
  <c r="O60" i="15"/>
  <c r="N60" i="15"/>
  <c r="M60" i="15"/>
  <c r="L60" i="15"/>
  <c r="K60" i="15"/>
  <c r="J60" i="15"/>
  <c r="I60" i="15"/>
  <c r="H60" i="15"/>
  <c r="G60" i="15"/>
  <c r="F60" i="15"/>
  <c r="E60" i="15"/>
  <c r="D60" i="15"/>
  <c r="AB59" i="15"/>
  <c r="Z59" i="15"/>
  <c r="Y59" i="15"/>
  <c r="X59" i="15"/>
  <c r="W59" i="15"/>
  <c r="V59" i="15"/>
  <c r="U59" i="15"/>
  <c r="T59" i="15"/>
  <c r="S59" i="15"/>
  <c r="R59" i="15"/>
  <c r="Q59" i="15"/>
  <c r="P59" i="15"/>
  <c r="O59" i="15"/>
  <c r="N59" i="15"/>
  <c r="M59" i="15"/>
  <c r="L59" i="15"/>
  <c r="K59" i="15"/>
  <c r="J59" i="15"/>
  <c r="I59" i="15"/>
  <c r="H59" i="15"/>
  <c r="G59" i="15"/>
  <c r="F59" i="15"/>
  <c r="E59" i="15"/>
  <c r="D59" i="15"/>
  <c r="C59" i="15"/>
  <c r="AB58" i="15"/>
  <c r="Z58" i="15"/>
  <c r="Y58" i="15"/>
  <c r="X58" i="15"/>
  <c r="W58" i="15"/>
  <c r="V58" i="15"/>
  <c r="U58" i="15"/>
  <c r="T58" i="15"/>
  <c r="S58" i="15"/>
  <c r="R58" i="15"/>
  <c r="Q58" i="15"/>
  <c r="P58" i="15"/>
  <c r="O58" i="15"/>
  <c r="N58" i="15"/>
  <c r="M58" i="15"/>
  <c r="L58" i="15"/>
  <c r="K58" i="15"/>
  <c r="J58" i="15"/>
  <c r="I58" i="15"/>
  <c r="H58" i="15"/>
  <c r="G58" i="15"/>
  <c r="F58" i="15"/>
  <c r="E58" i="15"/>
  <c r="D58" i="15"/>
  <c r="AB57" i="15"/>
  <c r="Z57" i="15"/>
  <c r="Y57" i="15"/>
  <c r="X57" i="15"/>
  <c r="W57" i="15"/>
  <c r="V57" i="15"/>
  <c r="U57" i="15"/>
  <c r="T57" i="15"/>
  <c r="S57" i="15"/>
  <c r="R57" i="15"/>
  <c r="Q57" i="15"/>
  <c r="P57" i="15"/>
  <c r="O57" i="15"/>
  <c r="N57" i="15"/>
  <c r="M57" i="15"/>
  <c r="L57" i="15"/>
  <c r="K57" i="15"/>
  <c r="J57" i="15"/>
  <c r="I57" i="15"/>
  <c r="H57" i="15"/>
  <c r="G57" i="15"/>
  <c r="F57" i="15"/>
  <c r="E57" i="15"/>
  <c r="D57" i="15"/>
  <c r="AB56" i="15"/>
  <c r="Z56" i="15"/>
  <c r="Y56" i="15"/>
  <c r="X56" i="15"/>
  <c r="W56" i="15"/>
  <c r="V56" i="15"/>
  <c r="U56" i="15"/>
  <c r="T56" i="15"/>
  <c r="S56" i="15"/>
  <c r="R56" i="15"/>
  <c r="Q56" i="15"/>
  <c r="P56" i="15"/>
  <c r="O56" i="15"/>
  <c r="N56" i="15"/>
  <c r="M56" i="15"/>
  <c r="L56" i="15"/>
  <c r="K56" i="15"/>
  <c r="J56" i="15"/>
  <c r="I56" i="15"/>
  <c r="H56" i="15"/>
  <c r="G56" i="15"/>
  <c r="F56" i="15"/>
  <c r="E56" i="15"/>
  <c r="D56" i="15"/>
  <c r="C56" i="15"/>
  <c r="AB55" i="15"/>
  <c r="Z55" i="15"/>
  <c r="Y55" i="15"/>
  <c r="X55" i="15"/>
  <c r="W55" i="15"/>
  <c r="V55" i="15"/>
  <c r="U55" i="15"/>
  <c r="T55" i="15"/>
  <c r="S55" i="15"/>
  <c r="R55" i="15"/>
  <c r="Q55" i="15"/>
  <c r="P55" i="15"/>
  <c r="O55" i="15"/>
  <c r="N55" i="15"/>
  <c r="M55" i="15"/>
  <c r="L55" i="15"/>
  <c r="K55" i="15"/>
  <c r="J55" i="15"/>
  <c r="I55" i="15"/>
  <c r="H55" i="15"/>
  <c r="G55" i="15"/>
  <c r="F55" i="15"/>
  <c r="E55" i="15"/>
  <c r="D55" i="15"/>
  <c r="C55" i="15"/>
  <c r="AB54" i="15"/>
  <c r="Z54" i="15"/>
  <c r="Y54" i="15"/>
  <c r="X54" i="15"/>
  <c r="W54" i="15"/>
  <c r="V54" i="15"/>
  <c r="U54" i="15"/>
  <c r="T54" i="15"/>
  <c r="S54" i="15"/>
  <c r="R54" i="15"/>
  <c r="Q54" i="15"/>
  <c r="P54" i="15"/>
  <c r="O54" i="15"/>
  <c r="N54" i="15"/>
  <c r="M54" i="15"/>
  <c r="L54" i="15"/>
  <c r="K54" i="15"/>
  <c r="J54" i="15"/>
  <c r="I54" i="15"/>
  <c r="H54" i="15"/>
  <c r="G54" i="15"/>
  <c r="F54" i="15"/>
  <c r="E54" i="15"/>
  <c r="D54" i="15"/>
  <c r="AB53" i="15"/>
  <c r="Z53" i="15"/>
  <c r="Y53" i="15"/>
  <c r="X53" i="15"/>
  <c r="W53" i="15"/>
  <c r="V53" i="15"/>
  <c r="U53" i="15"/>
  <c r="T53" i="15"/>
  <c r="S53" i="15"/>
  <c r="R53" i="15"/>
  <c r="Q53" i="15"/>
  <c r="P53" i="15"/>
  <c r="O53" i="15"/>
  <c r="N53" i="15"/>
  <c r="M53" i="15"/>
  <c r="L53" i="15"/>
  <c r="K53" i="15"/>
  <c r="J53" i="15"/>
  <c r="I53" i="15"/>
  <c r="H53" i="15"/>
  <c r="G53" i="15"/>
  <c r="F53" i="15"/>
  <c r="E53" i="15"/>
  <c r="D53" i="15"/>
  <c r="C53" i="15"/>
  <c r="AB52" i="15"/>
  <c r="Z52" i="15"/>
  <c r="Y52" i="15"/>
  <c r="X52" i="15"/>
  <c r="W52" i="15"/>
  <c r="V52" i="15"/>
  <c r="U52" i="15"/>
  <c r="T52" i="15"/>
  <c r="S52" i="15"/>
  <c r="R52" i="15"/>
  <c r="Q52" i="15"/>
  <c r="P52" i="15"/>
  <c r="O52" i="15"/>
  <c r="N52" i="15"/>
  <c r="M52" i="15"/>
  <c r="L52" i="15"/>
  <c r="K52" i="15"/>
  <c r="J52" i="15"/>
  <c r="I52" i="15"/>
  <c r="H52" i="15"/>
  <c r="G52" i="15"/>
  <c r="F52" i="15"/>
  <c r="E52" i="15"/>
  <c r="D52" i="15"/>
  <c r="C52" i="15"/>
  <c r="AB51" i="15"/>
  <c r="Z51" i="15"/>
  <c r="Y51" i="15"/>
  <c r="X51" i="15"/>
  <c r="W51" i="15"/>
  <c r="V51" i="15"/>
  <c r="U51" i="15"/>
  <c r="T51" i="15"/>
  <c r="S51" i="15"/>
  <c r="R51" i="15"/>
  <c r="Q51" i="15"/>
  <c r="P51" i="15"/>
  <c r="O51" i="15"/>
  <c r="N51" i="15"/>
  <c r="M51" i="15"/>
  <c r="L51" i="15"/>
  <c r="K51" i="15"/>
  <c r="J51" i="15"/>
  <c r="I51" i="15"/>
  <c r="H51" i="15"/>
  <c r="G51" i="15"/>
  <c r="F51" i="15"/>
  <c r="E51" i="15"/>
  <c r="D51" i="15"/>
  <c r="C51" i="15"/>
  <c r="N374" i="1"/>
  <c r="N335" i="1"/>
  <c r="N319" i="1"/>
  <c r="AB319" i="1"/>
  <c r="N320" i="1"/>
  <c r="AB320" i="1"/>
  <c r="N293" i="1"/>
  <c r="N202" i="1"/>
  <c r="N166" i="1"/>
  <c r="N109" i="1"/>
  <c r="AM108" i="1"/>
  <c r="AL108" i="1"/>
  <c r="AK108" i="1"/>
  <c r="AB108" i="1"/>
  <c r="N108" i="1"/>
  <c r="AM107" i="1"/>
  <c r="AL107" i="1"/>
  <c r="AK107" i="1"/>
  <c r="AB107" i="1"/>
  <c r="N107" i="1"/>
  <c r="AM106" i="1"/>
  <c r="AL106" i="1"/>
  <c r="AK106" i="1"/>
  <c r="AB106" i="1"/>
  <c r="N106" i="1"/>
  <c r="AM105" i="1"/>
  <c r="AL105" i="1"/>
  <c r="AK105" i="1"/>
  <c r="AB105" i="1"/>
  <c r="N105" i="1"/>
  <c r="AM104" i="1"/>
  <c r="AL104" i="1"/>
  <c r="AK104" i="1"/>
  <c r="AB104" i="1"/>
  <c r="N104" i="1"/>
  <c r="AM103" i="1"/>
  <c r="AL103" i="1"/>
  <c r="AK103" i="1"/>
  <c r="AB103" i="1"/>
  <c r="N103" i="1"/>
  <c r="AM102" i="1"/>
  <c r="AL102" i="1"/>
  <c r="AK102" i="1"/>
  <c r="AB102" i="1"/>
  <c r="N102" i="1"/>
  <c r="AM101" i="1"/>
  <c r="AL101" i="1"/>
  <c r="AK101" i="1"/>
  <c r="AB101" i="1"/>
  <c r="N101" i="1"/>
  <c r="AM100" i="1"/>
  <c r="AL100" i="1"/>
  <c r="AK100" i="1"/>
  <c r="AB100" i="1"/>
  <c r="N100" i="1"/>
  <c r="AM99" i="1"/>
  <c r="AL99" i="1"/>
  <c r="AK99" i="1"/>
  <c r="AB99" i="1"/>
  <c r="N99" i="1"/>
  <c r="AM98" i="1"/>
  <c r="AL98" i="1"/>
  <c r="AK98" i="1"/>
  <c r="AB98" i="1"/>
  <c r="N98" i="1"/>
  <c r="AM97" i="1"/>
  <c r="AL97" i="1"/>
  <c r="AK97" i="1"/>
  <c r="AB97" i="1"/>
  <c r="N97" i="1"/>
  <c r="AM96" i="1"/>
  <c r="AL96" i="1"/>
  <c r="AK96" i="1"/>
  <c r="AB96" i="1"/>
  <c r="N96" i="1"/>
  <c r="AM95" i="1"/>
  <c r="AL95" i="1"/>
  <c r="AK95" i="1"/>
  <c r="AB95" i="1"/>
  <c r="N95" i="1"/>
  <c r="AM94" i="1"/>
  <c r="AL94" i="1"/>
  <c r="AK94" i="1"/>
  <c r="AB94" i="1"/>
  <c r="N94" i="1"/>
  <c r="AM93" i="1"/>
  <c r="AL93" i="1"/>
  <c r="AK93" i="1"/>
  <c r="AB93" i="1"/>
  <c r="N93" i="1"/>
  <c r="AM92" i="1"/>
  <c r="AL92" i="1"/>
  <c r="AK92" i="1"/>
  <c r="AB92" i="1"/>
  <c r="N92" i="1"/>
  <c r="AM91" i="1"/>
  <c r="AL91" i="1"/>
  <c r="AK91" i="1"/>
  <c r="AB91" i="1"/>
  <c r="N91" i="1"/>
  <c r="AM90" i="1"/>
  <c r="AL90" i="1"/>
  <c r="AK90" i="1"/>
  <c r="AB90" i="1"/>
  <c r="N90" i="1"/>
  <c r="AM89" i="1"/>
  <c r="AL89" i="1"/>
  <c r="AK89" i="1"/>
  <c r="AB89" i="1"/>
  <c r="N89" i="1"/>
  <c r="AM88" i="1"/>
  <c r="AL88" i="1"/>
  <c r="AK88" i="1"/>
  <c r="AB88" i="1"/>
  <c r="N88" i="1"/>
  <c r="AM87" i="1"/>
  <c r="AL87" i="1"/>
  <c r="AK87" i="1"/>
  <c r="AB87" i="1"/>
  <c r="N87" i="1"/>
  <c r="AM86" i="1"/>
  <c r="AL86" i="1"/>
  <c r="AK86" i="1"/>
  <c r="AB86" i="1"/>
  <c r="N86" i="1"/>
  <c r="AM85" i="1"/>
  <c r="AL85" i="1"/>
  <c r="AK85" i="1"/>
  <c r="AB85" i="1"/>
  <c r="N85" i="1"/>
  <c r="AM84" i="1"/>
  <c r="AL84" i="1"/>
  <c r="AK84" i="1"/>
  <c r="AB84" i="1"/>
  <c r="N84" i="1"/>
  <c r="AB83" i="1"/>
  <c r="N83" i="1"/>
  <c r="AB82" i="1"/>
  <c r="N82" i="1"/>
  <c r="AB81" i="1"/>
  <c r="N81" i="1"/>
  <c r="AB80" i="1"/>
  <c r="N80" i="1"/>
  <c r="AB79" i="1"/>
  <c r="N79" i="1"/>
  <c r="AB78" i="1"/>
  <c r="N78" i="1"/>
  <c r="AB77" i="1"/>
  <c r="N77" i="1"/>
  <c r="AB76" i="1"/>
  <c r="N76" i="1"/>
  <c r="AB75" i="1"/>
  <c r="N75" i="1"/>
  <c r="AX83" i="2" l="1"/>
  <c r="AY83" i="2"/>
  <c r="AX55" i="2"/>
  <c r="AY55" i="2"/>
  <c r="AY47" i="2"/>
  <c r="AX45" i="2"/>
  <c r="AY46" i="2"/>
  <c r="BC47" i="2"/>
  <c r="BC48" i="2"/>
  <c r="AY50" i="2"/>
  <c r="AX78" i="2"/>
  <c r="AX82" i="2"/>
  <c r="BA52" i="2"/>
  <c r="BB57" i="2"/>
  <c r="BA68" i="2"/>
  <c r="BB73" i="2"/>
  <c r="BA45" i="2"/>
  <c r="BA49" i="2"/>
  <c r="BA53" i="2"/>
  <c r="AU53" i="2"/>
  <c r="BA57" i="2"/>
  <c r="AU57" i="2"/>
  <c r="BA61" i="2"/>
  <c r="AU61" i="2"/>
  <c r="BA65" i="2"/>
  <c r="AU65" i="2"/>
  <c r="BA69" i="2"/>
  <c r="AU69" i="2"/>
  <c r="BA73" i="2"/>
  <c r="AU73" i="2"/>
  <c r="BA77" i="2"/>
  <c r="AU77" i="2"/>
  <c r="AY78" i="2"/>
  <c r="BA81" i="2"/>
  <c r="AU81" i="2"/>
  <c r="AY82" i="2"/>
  <c r="AU44" i="2"/>
  <c r="AU45" i="2"/>
  <c r="AU46" i="2"/>
  <c r="AU48" i="2"/>
  <c r="AU49" i="2"/>
  <c r="BC53" i="2"/>
  <c r="AX53" i="2"/>
  <c r="AX57" i="2"/>
  <c r="AX61" i="2"/>
  <c r="AX65" i="2"/>
  <c r="BC69" i="2"/>
  <c r="AX69" i="2"/>
  <c r="AX73" i="2"/>
  <c r="AX77" i="2"/>
  <c r="AY45" i="2"/>
  <c r="AY53" i="2"/>
  <c r="AY61" i="2"/>
  <c r="AY69" i="2"/>
  <c r="AY77" i="2"/>
  <c r="BB53" i="2"/>
  <c r="BA64" i="2"/>
  <c r="BB69" i="2"/>
  <c r="BA80" i="2"/>
  <c r="AY54" i="2"/>
  <c r="AY62" i="2"/>
  <c r="AY70" i="2"/>
  <c r="BC45" i="2"/>
  <c r="BC49" i="2"/>
  <c r="BA50" i="2"/>
  <c r="AU50" i="2"/>
  <c r="BA54" i="2"/>
  <c r="AU54" i="2"/>
  <c r="BC57" i="2"/>
  <c r="BA58" i="2"/>
  <c r="AU58" i="2"/>
  <c r="BC61" i="2"/>
  <c r="BA62" i="2"/>
  <c r="AU62" i="2"/>
  <c r="BC65" i="2"/>
  <c r="BA66" i="2"/>
  <c r="AU66" i="2"/>
  <c r="BA70" i="2"/>
  <c r="AU70" i="2"/>
  <c r="BC73" i="2"/>
  <c r="BA74" i="2"/>
  <c r="AU74" i="2"/>
  <c r="BC77" i="2"/>
  <c r="BA78" i="2"/>
  <c r="AU78" i="2"/>
  <c r="BC81" i="2"/>
  <c r="BA82" i="2"/>
  <c r="AU82" i="2"/>
  <c r="BC52" i="2"/>
  <c r="AY52" i="2"/>
  <c r="BC56" i="2"/>
  <c r="AY56" i="2"/>
  <c r="BC60" i="2"/>
  <c r="AY60" i="2"/>
  <c r="BC64" i="2"/>
  <c r="AY64" i="2"/>
  <c r="BC68" i="2"/>
  <c r="AY68" i="2"/>
  <c r="AY72" i="2"/>
  <c r="BC76" i="2"/>
  <c r="AY76" i="2"/>
  <c r="BC80" i="2"/>
  <c r="AX80" i="2"/>
  <c r="BB49" i="2"/>
  <c r="BA60" i="2"/>
  <c r="BB65" i="2"/>
  <c r="BA76" i="2"/>
  <c r="BB81" i="2"/>
  <c r="BC43" i="2"/>
  <c r="BC44" i="2"/>
  <c r="AX49" i="2"/>
  <c r="AY58" i="2"/>
  <c r="AY66" i="2"/>
  <c r="AY74" i="2"/>
  <c r="BA43" i="2"/>
  <c r="BA47" i="2"/>
  <c r="AU51" i="2"/>
  <c r="BA51" i="2"/>
  <c r="AU55" i="2"/>
  <c r="BA55" i="2"/>
  <c r="AU59" i="2"/>
  <c r="BA59" i="2"/>
  <c r="AU63" i="2"/>
  <c r="BA63" i="2"/>
  <c r="AU67" i="2"/>
  <c r="BA67" i="2"/>
  <c r="AU71" i="2"/>
  <c r="BA71" i="2"/>
  <c r="AU75" i="2"/>
  <c r="BA75" i="2"/>
  <c r="AU79" i="2"/>
  <c r="BA79" i="2"/>
  <c r="AY80" i="2"/>
  <c r="AU83" i="2"/>
  <c r="BA83" i="2"/>
  <c r="BC51" i="2"/>
  <c r="AX51" i="2"/>
  <c r="BC55" i="2"/>
  <c r="BC59" i="2"/>
  <c r="AX59" i="2"/>
  <c r="BC63" i="2"/>
  <c r="AX63" i="2"/>
  <c r="BC67" i="2"/>
  <c r="AX67" i="2"/>
  <c r="BC71" i="2"/>
  <c r="AX71" i="2"/>
  <c r="BC75" i="2"/>
  <c r="AX75" i="2"/>
  <c r="BC79" i="2"/>
  <c r="AX79" i="2"/>
  <c r="BC83" i="2"/>
  <c r="AY81" i="2"/>
  <c r="BA56" i="2"/>
  <c r="BA72" i="2"/>
  <c r="AX46" i="2"/>
  <c r="AX48" i="2"/>
  <c r="AX50" i="2"/>
  <c r="AX52" i="2"/>
  <c r="AX54" i="2"/>
  <c r="AX56" i="2"/>
  <c r="AX58" i="2"/>
  <c r="AX60" i="2"/>
  <c r="AX62" i="2"/>
  <c r="AX64" i="2"/>
  <c r="AX66" i="2"/>
  <c r="AX68" i="2"/>
  <c r="AX70" i="2"/>
  <c r="AX72" i="2"/>
  <c r="AX74" i="2"/>
  <c r="AX76" i="2"/>
  <c r="BB44" i="2"/>
  <c r="BB48" i="2"/>
  <c r="BB52" i="2"/>
  <c r="BB56" i="2"/>
  <c r="BB60" i="2"/>
  <c r="BB64" i="2"/>
  <c r="BB68" i="2"/>
  <c r="BB72" i="2"/>
  <c r="BB76" i="2"/>
  <c r="BB80" i="2"/>
  <c r="BB43" i="2"/>
  <c r="BB47" i="2"/>
  <c r="BB51" i="2"/>
  <c r="BB55" i="2"/>
  <c r="BB59" i="2"/>
  <c r="BB63" i="2"/>
  <c r="BB67" i="2"/>
  <c r="BB71" i="2"/>
  <c r="BB75" i="2"/>
  <c r="BB79" i="2"/>
  <c r="BB83" i="2"/>
  <c r="AA63" i="15"/>
  <c r="AD59" i="15"/>
  <c r="AA62" i="15"/>
  <c r="AC56" i="15"/>
  <c r="AA59" i="15"/>
  <c r="AC53" i="15"/>
  <c r="AD63" i="15"/>
  <c r="AD56" i="15"/>
  <c r="AE59" i="15"/>
  <c r="AC62" i="15"/>
  <c r="AA58" i="15"/>
  <c r="AC58" i="15"/>
  <c r="AE63" i="15"/>
  <c r="AA60" i="15"/>
  <c r="AC60" i="15"/>
  <c r="AD60" i="15"/>
  <c r="AA54" i="15"/>
  <c r="AE55" i="15"/>
  <c r="AC57" i="15"/>
  <c r="AD51" i="15"/>
  <c r="AD55" i="15"/>
  <c r="AA52" i="15"/>
  <c r="AA55" i="15"/>
  <c r="AE61" i="15"/>
  <c r="AD52" i="15"/>
  <c r="AC52" i="15"/>
  <c r="AC54" i="15"/>
  <c r="AC61" i="15"/>
  <c r="AC51" i="15"/>
  <c r="AA51" i="15"/>
  <c r="AE53" i="15"/>
  <c r="AA56" i="15"/>
  <c r="AE57" i="15"/>
  <c r="AA61" i="15"/>
  <c r="AE51" i="15"/>
  <c r="AD54" i="15"/>
  <c r="AE54" i="15"/>
  <c r="AD58" i="15"/>
  <c r="AE58" i="15"/>
  <c r="AD62" i="15"/>
  <c r="AE62" i="15"/>
  <c r="AC55" i="15"/>
  <c r="AC59" i="15"/>
  <c r="AC63" i="15"/>
  <c r="AE52" i="15"/>
  <c r="AD53" i="15"/>
  <c r="AE56" i="15"/>
  <c r="AD57" i="15"/>
  <c r="AE60" i="15"/>
  <c r="AD61" i="15"/>
  <c r="AA53" i="15"/>
  <c r="AA57" i="15"/>
  <c r="AB21" i="1"/>
  <c r="N21" i="1"/>
  <c r="N22" i="1"/>
  <c r="AB22" i="1"/>
  <c r="N23" i="1"/>
  <c r="AB23" i="1"/>
  <c r="N24" i="1"/>
  <c r="AB24" i="1"/>
  <c r="N25" i="1"/>
  <c r="AB25" i="1"/>
  <c r="N26" i="1"/>
  <c r="AB26" i="1"/>
  <c r="N27" i="1"/>
  <c r="AB27" i="1"/>
  <c r="N28" i="1"/>
  <c r="AB28" i="1"/>
  <c r="N29" i="1"/>
  <c r="AB29" i="1"/>
  <c r="N30" i="1"/>
  <c r="AB30" i="1"/>
  <c r="N31" i="1"/>
  <c r="AB31" i="1"/>
  <c r="AB32" i="1"/>
  <c r="N33" i="1"/>
  <c r="AB33" i="1"/>
  <c r="N34" i="1"/>
  <c r="AB34" i="1"/>
  <c r="N35" i="1"/>
  <c r="AB35" i="1"/>
  <c r="N53" i="1"/>
  <c r="AB53" i="1"/>
  <c r="N54" i="1"/>
  <c r="AB54" i="1"/>
  <c r="N55" i="1"/>
  <c r="AB55" i="1"/>
  <c r="N56" i="1"/>
  <c r="AB56" i="1"/>
  <c r="N57" i="1"/>
  <c r="AB57" i="1"/>
  <c r="N58" i="1"/>
  <c r="AB58" i="1"/>
  <c r="N59" i="1"/>
  <c r="AB59" i="1"/>
  <c r="N60" i="1"/>
  <c r="AB60" i="1"/>
  <c r="N61" i="1"/>
  <c r="AB61" i="1"/>
  <c r="N62" i="1"/>
  <c r="AB62" i="1"/>
  <c r="N63" i="1"/>
  <c r="AB63" i="1"/>
  <c r="N64" i="1"/>
  <c r="AB64" i="1"/>
  <c r="N65" i="1"/>
  <c r="AB65" i="1"/>
  <c r="N66" i="1"/>
  <c r="AB66" i="1"/>
  <c r="N67" i="1"/>
  <c r="AB67" i="1"/>
  <c r="N68" i="1"/>
  <c r="AB68" i="1"/>
  <c r="N69" i="1"/>
  <c r="AB69" i="1"/>
  <c r="N70" i="1"/>
  <c r="AB70" i="1"/>
  <c r="N71" i="1"/>
  <c r="AB71" i="1"/>
  <c r="N72" i="1"/>
  <c r="AB72" i="1"/>
  <c r="N73" i="1"/>
  <c r="AB73" i="1"/>
  <c r="N74" i="1"/>
  <c r="AB74" i="1"/>
  <c r="N9" i="1"/>
  <c r="AK549" i="1"/>
  <c r="AB534" i="1"/>
  <c r="N534" i="1"/>
  <c r="AB503" i="1"/>
  <c r="N503" i="1"/>
  <c r="AB414" i="1"/>
  <c r="N310" i="1"/>
  <c r="N288" i="1"/>
  <c r="AB288" i="1"/>
  <c r="AK288" i="1"/>
  <c r="AL288" i="1"/>
  <c r="AM288" i="1"/>
  <c r="N289" i="1"/>
  <c r="AB289" i="1"/>
  <c r="AK289" i="1"/>
  <c r="AL289" i="1"/>
  <c r="AM289" i="1"/>
  <c r="N290" i="1"/>
  <c r="AB290" i="1"/>
  <c r="AK290" i="1"/>
  <c r="AL290" i="1"/>
  <c r="AM290" i="1"/>
  <c r="N291" i="1"/>
  <c r="AB291" i="1"/>
  <c r="AK291" i="1"/>
  <c r="AL291" i="1"/>
  <c r="AM291" i="1"/>
  <c r="N292" i="1"/>
  <c r="AB292" i="1"/>
  <c r="AK292" i="1"/>
  <c r="AL292" i="1"/>
  <c r="AM292" i="1"/>
  <c r="AB293" i="1"/>
  <c r="AK293" i="1"/>
  <c r="AL293" i="1"/>
  <c r="AM293" i="1"/>
  <c r="N294" i="1"/>
  <c r="AB294" i="1"/>
  <c r="AK294" i="1"/>
  <c r="AL294" i="1"/>
  <c r="AM294" i="1"/>
  <c r="N295" i="1"/>
  <c r="AB295" i="1"/>
  <c r="AK295" i="1"/>
  <c r="AL295" i="1"/>
  <c r="AM295" i="1"/>
  <c r="AB296" i="1"/>
  <c r="AK296" i="1"/>
  <c r="AL296" i="1"/>
  <c r="AM296" i="1"/>
  <c r="N297" i="1"/>
  <c r="AB297" i="1"/>
  <c r="AK297" i="1"/>
  <c r="AL297" i="1"/>
  <c r="AM297" i="1"/>
  <c r="N298" i="1"/>
  <c r="AB298" i="1"/>
  <c r="AK298" i="1"/>
  <c r="AL298" i="1"/>
  <c r="AM298" i="1"/>
  <c r="N299" i="1"/>
  <c r="AB299" i="1"/>
  <c r="AK299" i="1"/>
  <c r="AL299" i="1"/>
  <c r="AM299" i="1"/>
  <c r="N300" i="1"/>
  <c r="AB300" i="1"/>
  <c r="AK300" i="1"/>
  <c r="AL300" i="1"/>
  <c r="AM300" i="1"/>
  <c r="N301" i="1"/>
  <c r="AB301" i="1"/>
  <c r="AK301" i="1"/>
  <c r="AL301" i="1"/>
  <c r="AM301" i="1"/>
  <c r="N324" i="1" l="1"/>
  <c r="AB287" i="1"/>
  <c r="N287" i="1"/>
  <c r="N265" i="1" l="1"/>
  <c r="AB265" i="1"/>
  <c r="AK265" i="1"/>
  <c r="AL265" i="1"/>
  <c r="AM265" i="1"/>
  <c r="N266" i="1"/>
  <c r="AB266" i="1"/>
  <c r="AK266" i="1"/>
  <c r="AL266" i="1"/>
  <c r="AM266" i="1"/>
  <c r="N267" i="1"/>
  <c r="AB267" i="1"/>
  <c r="AK267" i="1"/>
  <c r="AL267" i="1"/>
  <c r="AM267" i="1"/>
  <c r="N234" i="1"/>
  <c r="AB193" i="1"/>
  <c r="AB188" i="1"/>
  <c r="N189" i="1"/>
  <c r="AB189" i="1"/>
  <c r="N190" i="1"/>
  <c r="AB190" i="1"/>
  <c r="N153" i="1"/>
  <c r="AM146" i="1" l="1"/>
  <c r="AL146" i="1"/>
  <c r="AK146" i="1"/>
  <c r="AB146" i="1"/>
  <c r="N146" i="1"/>
  <c r="N19" i="1" l="1"/>
  <c r="N16" i="1"/>
  <c r="N11" i="1"/>
  <c r="N12" i="1"/>
  <c r="N13" i="1"/>
  <c r="N14" i="1"/>
  <c r="N15" i="1"/>
  <c r="N429" i="1"/>
  <c r="N325" i="1"/>
  <c r="N257" i="1"/>
  <c r="N225" i="1"/>
  <c r="AM162" i="1"/>
  <c r="AL162" i="1"/>
  <c r="AK162" i="1"/>
  <c r="AB162" i="1"/>
  <c r="N162" i="1"/>
  <c r="AM161" i="1"/>
  <c r="AL161" i="1"/>
  <c r="AK161" i="1"/>
  <c r="AB161" i="1"/>
  <c r="N161" i="1"/>
  <c r="AM160" i="1"/>
  <c r="AL160" i="1"/>
  <c r="AK160" i="1"/>
  <c r="AB160" i="1"/>
  <c r="N160" i="1"/>
  <c r="AM159" i="1"/>
  <c r="AL159" i="1"/>
  <c r="AK159" i="1"/>
  <c r="AB159" i="1"/>
  <c r="N159" i="1"/>
  <c r="AM158" i="1"/>
  <c r="AL158" i="1"/>
  <c r="AK158" i="1"/>
  <c r="AB158" i="1"/>
  <c r="N158" i="1"/>
  <c r="AM157" i="1"/>
  <c r="AL157" i="1"/>
  <c r="AK157" i="1"/>
  <c r="AB157" i="1"/>
  <c r="N157" i="1"/>
  <c r="AM156" i="1"/>
  <c r="AL156" i="1"/>
  <c r="AK156" i="1"/>
  <c r="AB156" i="1"/>
  <c r="N156" i="1"/>
  <c r="AM155" i="1"/>
  <c r="AL155" i="1"/>
  <c r="AK155" i="1"/>
  <c r="AB155" i="1"/>
  <c r="N155" i="1"/>
  <c r="AM154" i="1"/>
  <c r="AL154" i="1"/>
  <c r="AK154" i="1"/>
  <c r="AB154" i="1"/>
  <c r="N154" i="1"/>
  <c r="AM189" i="1"/>
  <c r="AL189" i="1"/>
  <c r="AK189" i="1"/>
  <c r="AM188" i="1"/>
  <c r="AL188" i="1"/>
  <c r="AK188" i="1"/>
  <c r="AM187" i="1"/>
  <c r="AL187" i="1"/>
  <c r="AK187" i="1"/>
  <c r="AB187" i="1"/>
  <c r="N187" i="1"/>
  <c r="AM186" i="1"/>
  <c r="AL186" i="1"/>
  <c r="AK186" i="1"/>
  <c r="AB186" i="1"/>
  <c r="N186" i="1"/>
  <c r="AM185" i="1"/>
  <c r="AL185" i="1"/>
  <c r="AK185" i="1"/>
  <c r="AB185" i="1"/>
  <c r="N185" i="1"/>
  <c r="AM184" i="1"/>
  <c r="AL184" i="1"/>
  <c r="AK184" i="1"/>
  <c r="AB184" i="1"/>
  <c r="N184" i="1"/>
  <c r="AM183" i="1"/>
  <c r="AL183" i="1"/>
  <c r="AK183" i="1"/>
  <c r="AB183" i="1"/>
  <c r="N183" i="1"/>
  <c r="AM182" i="1"/>
  <c r="AL182" i="1"/>
  <c r="AK182" i="1"/>
  <c r="AB182" i="1"/>
  <c r="N182" i="1"/>
  <c r="AM181" i="1"/>
  <c r="AL181" i="1"/>
  <c r="AK181" i="1"/>
  <c r="AB181" i="1"/>
  <c r="N181" i="1"/>
  <c r="AM180" i="1"/>
  <c r="AL180" i="1"/>
  <c r="AK180" i="1"/>
  <c r="AB180" i="1"/>
  <c r="N180" i="1"/>
  <c r="AM179" i="1"/>
  <c r="AL179" i="1"/>
  <c r="AK179" i="1"/>
  <c r="AB179" i="1"/>
  <c r="N179" i="1"/>
  <c r="AM178" i="1"/>
  <c r="AL178" i="1"/>
  <c r="AK178" i="1"/>
  <c r="AB178" i="1"/>
  <c r="N178" i="1"/>
  <c r="AM177" i="1"/>
  <c r="AL177" i="1"/>
  <c r="AK177" i="1"/>
  <c r="AB177" i="1"/>
  <c r="N177" i="1"/>
  <c r="AM176" i="1"/>
  <c r="AL176" i="1"/>
  <c r="AK176" i="1"/>
  <c r="AB176" i="1"/>
  <c r="N176" i="1"/>
  <c r="AM175" i="1"/>
  <c r="AL175" i="1"/>
  <c r="AK175" i="1"/>
  <c r="AB175" i="1"/>
  <c r="N175" i="1"/>
  <c r="AM174" i="1"/>
  <c r="AL174" i="1"/>
  <c r="AK174" i="1"/>
  <c r="AB174" i="1"/>
  <c r="N174" i="1"/>
  <c r="AM173" i="1"/>
  <c r="AL173" i="1"/>
  <c r="AK173" i="1"/>
  <c r="AB173" i="1"/>
  <c r="N173" i="1"/>
  <c r="AM172" i="1"/>
  <c r="AL172" i="1"/>
  <c r="AK172" i="1"/>
  <c r="AB172" i="1"/>
  <c r="N172" i="1"/>
  <c r="AM171" i="1"/>
  <c r="AL171" i="1"/>
  <c r="AK171" i="1"/>
  <c r="AB171" i="1"/>
  <c r="N171" i="1"/>
  <c r="AM170" i="1"/>
  <c r="AL170" i="1"/>
  <c r="AK170" i="1"/>
  <c r="AB170" i="1"/>
  <c r="N170" i="1"/>
  <c r="AM169" i="1"/>
  <c r="AL169" i="1"/>
  <c r="AK169" i="1"/>
  <c r="AB169" i="1"/>
  <c r="N169" i="1"/>
  <c r="AM168" i="1"/>
  <c r="AL168" i="1"/>
  <c r="AK168" i="1"/>
  <c r="AB168" i="1"/>
  <c r="N168" i="1"/>
  <c r="AM167" i="1"/>
  <c r="AL167" i="1"/>
  <c r="AK167" i="1"/>
  <c r="AB167" i="1"/>
  <c r="N167" i="1"/>
  <c r="AM166" i="1"/>
  <c r="AL166" i="1"/>
  <c r="AK166" i="1"/>
  <c r="AB166" i="1"/>
  <c r="AM165" i="1"/>
  <c r="AL165" i="1"/>
  <c r="AK165" i="1"/>
  <c r="AB165" i="1"/>
  <c r="N165" i="1"/>
  <c r="AM164" i="1"/>
  <c r="AL164" i="1"/>
  <c r="AK164" i="1"/>
  <c r="AB164" i="1"/>
  <c r="N164" i="1"/>
  <c r="AM163" i="1"/>
  <c r="AL163" i="1"/>
  <c r="AK163" i="1"/>
  <c r="AB163" i="1"/>
  <c r="N163" i="1"/>
  <c r="AM153" i="1"/>
  <c r="AL153" i="1"/>
  <c r="AK153" i="1"/>
  <c r="AB153" i="1"/>
  <c r="AM152" i="1"/>
  <c r="AL152" i="1"/>
  <c r="AK152" i="1"/>
  <c r="AB152" i="1"/>
  <c r="N152" i="1"/>
  <c r="AM151" i="1"/>
  <c r="AL151" i="1"/>
  <c r="AK151" i="1"/>
  <c r="AB151" i="1"/>
  <c r="N151" i="1"/>
  <c r="AM150" i="1"/>
  <c r="AL150" i="1"/>
  <c r="AK150" i="1"/>
  <c r="AB150" i="1"/>
  <c r="N150" i="1"/>
  <c r="AM149" i="1"/>
  <c r="AL149" i="1"/>
  <c r="AK149" i="1"/>
  <c r="AB149" i="1"/>
  <c r="N149" i="1"/>
  <c r="AM148" i="1"/>
  <c r="AL148" i="1"/>
  <c r="AK148" i="1"/>
  <c r="AB148" i="1"/>
  <c r="N148" i="1"/>
  <c r="AM147" i="1"/>
  <c r="AL147" i="1"/>
  <c r="AK147" i="1"/>
  <c r="AB147" i="1"/>
  <c r="N147" i="1"/>
  <c r="AM145" i="1"/>
  <c r="AL145" i="1"/>
  <c r="AK145" i="1"/>
  <c r="AB145" i="1"/>
  <c r="N145" i="1"/>
  <c r="AM144" i="1"/>
  <c r="AL144" i="1"/>
  <c r="AK144" i="1"/>
  <c r="AB144" i="1"/>
  <c r="N144" i="1"/>
  <c r="AM143" i="1"/>
  <c r="AL143" i="1"/>
  <c r="AK143" i="1"/>
  <c r="AB143" i="1"/>
  <c r="N143" i="1"/>
  <c r="AM142" i="1"/>
  <c r="AL142" i="1"/>
  <c r="AK142" i="1"/>
  <c r="AB142" i="1"/>
  <c r="N142" i="1"/>
  <c r="AM141" i="1"/>
  <c r="AL141" i="1"/>
  <c r="AK141" i="1"/>
  <c r="AB141" i="1"/>
  <c r="N141" i="1"/>
  <c r="AM140" i="1"/>
  <c r="AL140" i="1"/>
  <c r="AK140" i="1"/>
  <c r="AB140" i="1"/>
  <c r="N140" i="1"/>
  <c r="AM139" i="1"/>
  <c r="AL139" i="1"/>
  <c r="AK139" i="1"/>
  <c r="AB139" i="1"/>
  <c r="N139" i="1"/>
  <c r="AM138" i="1"/>
  <c r="AL138" i="1"/>
  <c r="AK138" i="1"/>
  <c r="AB138" i="1"/>
  <c r="N138" i="1"/>
  <c r="AM137" i="1"/>
  <c r="AL137" i="1"/>
  <c r="AK137" i="1"/>
  <c r="AB137" i="1"/>
  <c r="N137" i="1"/>
  <c r="AM136" i="1"/>
  <c r="AL136" i="1"/>
  <c r="AK136" i="1"/>
  <c r="AB136" i="1"/>
  <c r="AM135" i="1"/>
  <c r="AL135" i="1"/>
  <c r="AK135" i="1"/>
  <c r="AB135" i="1"/>
  <c r="N135" i="1"/>
  <c r="AM134" i="1"/>
  <c r="AL134" i="1"/>
  <c r="AK134" i="1"/>
  <c r="AB134" i="1"/>
  <c r="N134" i="1"/>
  <c r="AM133" i="1"/>
  <c r="AL133" i="1"/>
  <c r="AK133" i="1"/>
  <c r="AB133" i="1"/>
  <c r="N133" i="1"/>
  <c r="AM132" i="1"/>
  <c r="AL132" i="1"/>
  <c r="AK132" i="1"/>
  <c r="AB132" i="1"/>
  <c r="N132" i="1"/>
  <c r="AM131" i="1"/>
  <c r="AL131" i="1"/>
  <c r="AK131" i="1"/>
  <c r="AB131" i="1"/>
  <c r="N131" i="1"/>
  <c r="AM130" i="1"/>
  <c r="AL130" i="1"/>
  <c r="AK130" i="1"/>
  <c r="AB130" i="1"/>
  <c r="N130" i="1"/>
  <c r="AM129" i="1"/>
  <c r="AL129" i="1"/>
  <c r="AK129" i="1"/>
  <c r="AB129" i="1"/>
  <c r="N129" i="1"/>
  <c r="AM128" i="1"/>
  <c r="AL128" i="1"/>
  <c r="AK128" i="1"/>
  <c r="AB128" i="1"/>
  <c r="N128" i="1"/>
  <c r="AM127" i="1"/>
  <c r="AL127" i="1"/>
  <c r="AK127" i="1"/>
  <c r="AB127" i="1"/>
  <c r="N127" i="1"/>
  <c r="AM126" i="1"/>
  <c r="AL126" i="1"/>
  <c r="AK126" i="1"/>
  <c r="AB126" i="1"/>
  <c r="N126" i="1"/>
  <c r="AM125" i="1"/>
  <c r="AL125" i="1"/>
  <c r="AK125" i="1"/>
  <c r="AB125" i="1"/>
  <c r="N125" i="1"/>
  <c r="AM124" i="1"/>
  <c r="AL124" i="1"/>
  <c r="AK124" i="1"/>
  <c r="AB124" i="1"/>
  <c r="N124" i="1"/>
  <c r="AM123" i="1"/>
  <c r="AL123" i="1"/>
  <c r="AK123" i="1"/>
  <c r="AB123" i="1"/>
  <c r="AM122" i="1"/>
  <c r="AL122" i="1"/>
  <c r="AK122" i="1"/>
  <c r="AB122" i="1"/>
  <c r="N122" i="1"/>
  <c r="AM121" i="1"/>
  <c r="AL121" i="1"/>
  <c r="AK121" i="1"/>
  <c r="AB121" i="1"/>
  <c r="N121" i="1"/>
  <c r="AM120" i="1"/>
  <c r="AL120" i="1"/>
  <c r="AK120" i="1"/>
  <c r="AB120" i="1"/>
  <c r="N120" i="1"/>
  <c r="AM119" i="1"/>
  <c r="AL119" i="1"/>
  <c r="AK119" i="1"/>
  <c r="AB119" i="1"/>
  <c r="N119" i="1"/>
  <c r="AM118" i="1"/>
  <c r="AL118" i="1"/>
  <c r="AK118" i="1"/>
  <c r="AM117" i="1"/>
  <c r="AL117" i="1"/>
  <c r="AK117" i="1"/>
  <c r="AB117" i="1"/>
  <c r="N117" i="1"/>
  <c r="AM116" i="1"/>
  <c r="AL116" i="1"/>
  <c r="AK116" i="1"/>
  <c r="AB116" i="1"/>
  <c r="N116" i="1"/>
  <c r="AM115" i="1"/>
  <c r="AL115" i="1"/>
  <c r="AK115" i="1"/>
  <c r="AB115" i="1"/>
  <c r="N115" i="1"/>
  <c r="AM114" i="1"/>
  <c r="AL114" i="1"/>
  <c r="AK114" i="1"/>
  <c r="AB114" i="1"/>
  <c r="N114" i="1"/>
  <c r="AM113" i="1"/>
  <c r="AL113" i="1"/>
  <c r="AK113" i="1"/>
  <c r="AB113" i="1"/>
  <c r="N113" i="1"/>
  <c r="AM112" i="1"/>
  <c r="AL112" i="1"/>
  <c r="AK112" i="1"/>
  <c r="AB112" i="1"/>
  <c r="N112" i="1"/>
  <c r="AM111" i="1"/>
  <c r="AL111" i="1"/>
  <c r="AK111" i="1"/>
  <c r="AB111" i="1"/>
  <c r="N111" i="1"/>
  <c r="AM110" i="1"/>
  <c r="AL110" i="1"/>
  <c r="AK110" i="1"/>
  <c r="AB110" i="1"/>
  <c r="N110" i="1"/>
  <c r="AM109" i="1"/>
  <c r="AL109" i="1"/>
  <c r="AK109" i="1"/>
  <c r="AB109" i="1"/>
  <c r="AM202" i="1"/>
  <c r="AL202" i="1"/>
  <c r="AK202" i="1"/>
  <c r="AB202" i="1"/>
  <c r="AM201" i="1"/>
  <c r="AL201" i="1"/>
  <c r="AK201" i="1"/>
  <c r="AB201" i="1"/>
  <c r="N201" i="1"/>
  <c r="AM200" i="1"/>
  <c r="AL200" i="1"/>
  <c r="AK200" i="1"/>
  <c r="AB200" i="1"/>
  <c r="N200" i="1"/>
  <c r="AM199" i="1"/>
  <c r="AL199" i="1"/>
  <c r="AK199" i="1"/>
  <c r="AB199" i="1"/>
  <c r="N199" i="1"/>
  <c r="AM198" i="1"/>
  <c r="AL198" i="1"/>
  <c r="AK198" i="1"/>
  <c r="AB198" i="1"/>
  <c r="N198" i="1"/>
  <c r="AM197" i="1"/>
  <c r="AL197" i="1"/>
  <c r="AK197" i="1"/>
  <c r="AB197" i="1"/>
  <c r="N197" i="1"/>
  <c r="AM196" i="1"/>
  <c r="AL196" i="1"/>
  <c r="AK196" i="1"/>
  <c r="AB196" i="1"/>
  <c r="N196" i="1"/>
  <c r="AM195" i="1"/>
  <c r="AL195" i="1"/>
  <c r="AK195" i="1"/>
  <c r="AB195" i="1"/>
  <c r="N195" i="1"/>
  <c r="AM194" i="1"/>
  <c r="AL194" i="1"/>
  <c r="AK194" i="1"/>
  <c r="AB194" i="1"/>
  <c r="N194" i="1"/>
  <c r="AM193" i="1"/>
  <c r="AL193" i="1"/>
  <c r="AK193" i="1"/>
  <c r="N193" i="1"/>
  <c r="AM192" i="1"/>
  <c r="AL192" i="1"/>
  <c r="AK192" i="1"/>
  <c r="AB192" i="1"/>
  <c r="N192" i="1"/>
  <c r="AM191" i="1"/>
  <c r="AL191" i="1"/>
  <c r="AK191" i="1"/>
  <c r="AB191" i="1"/>
  <c r="N191" i="1"/>
  <c r="AM190" i="1"/>
  <c r="AL190" i="1"/>
  <c r="AK190" i="1"/>
  <c r="AM210" i="1"/>
  <c r="AL210" i="1"/>
  <c r="AK210" i="1"/>
  <c r="AB210" i="1"/>
  <c r="N210" i="1"/>
  <c r="AM209" i="1"/>
  <c r="AL209" i="1"/>
  <c r="AK209" i="1"/>
  <c r="AB209" i="1"/>
  <c r="N209" i="1"/>
  <c r="AM208" i="1"/>
  <c r="AL208" i="1"/>
  <c r="AK208" i="1"/>
  <c r="AB208" i="1"/>
  <c r="N208" i="1"/>
  <c r="AM207" i="1"/>
  <c r="AL207" i="1"/>
  <c r="AK207" i="1"/>
  <c r="AB207" i="1"/>
  <c r="N207" i="1"/>
  <c r="AM206" i="1"/>
  <c r="AL206" i="1"/>
  <c r="AK206" i="1"/>
  <c r="AB206" i="1"/>
  <c r="N206" i="1"/>
  <c r="AM205" i="1"/>
  <c r="AL205" i="1"/>
  <c r="AK205" i="1"/>
  <c r="AB205" i="1"/>
  <c r="N205" i="1"/>
  <c r="AM204" i="1"/>
  <c r="AL204" i="1"/>
  <c r="AK204" i="1"/>
  <c r="AB204" i="1"/>
  <c r="N204" i="1"/>
  <c r="AM203" i="1"/>
  <c r="AL203" i="1"/>
  <c r="AK203" i="1"/>
  <c r="AB203" i="1"/>
  <c r="N203" i="1"/>
  <c r="AB52" i="1"/>
  <c r="N52" i="1"/>
  <c r="AB51" i="1"/>
  <c r="N51" i="1"/>
  <c r="AB50" i="1"/>
  <c r="N50" i="1"/>
  <c r="AB49" i="1"/>
  <c r="N49" i="1"/>
  <c r="AB48" i="1"/>
  <c r="N48" i="1"/>
  <c r="AB47" i="1"/>
  <c r="N47" i="1"/>
  <c r="AB46" i="1"/>
  <c r="N46" i="1"/>
  <c r="AB45" i="1"/>
  <c r="N45" i="1"/>
  <c r="AB44" i="1"/>
  <c r="N44" i="1"/>
  <c r="AB43" i="1"/>
  <c r="N43" i="1"/>
  <c r="AB42" i="1"/>
  <c r="N42" i="1"/>
  <c r="AB41" i="1"/>
  <c r="N41" i="1"/>
  <c r="AB40" i="1"/>
  <c r="N40" i="1"/>
  <c r="AB39" i="1"/>
  <c r="N39" i="1"/>
  <c r="AB38" i="1"/>
  <c r="N38" i="1"/>
  <c r="AB37" i="1"/>
  <c r="N37" i="1"/>
  <c r="AM216" i="1"/>
  <c r="AL216" i="1"/>
  <c r="AK216" i="1"/>
  <c r="AB216" i="1"/>
  <c r="N216" i="1"/>
  <c r="AM215" i="1"/>
  <c r="AL215" i="1"/>
  <c r="AK215" i="1"/>
  <c r="AB215" i="1"/>
  <c r="N215" i="1"/>
  <c r="AM214" i="1"/>
  <c r="AL214" i="1"/>
  <c r="AK214" i="1"/>
  <c r="AB214" i="1"/>
  <c r="N214" i="1"/>
  <c r="AM213" i="1"/>
  <c r="AL213" i="1"/>
  <c r="AK213" i="1"/>
  <c r="AB213" i="1"/>
  <c r="N213" i="1"/>
  <c r="AM212" i="1"/>
  <c r="AL212" i="1"/>
  <c r="AK212" i="1"/>
  <c r="AB212" i="1"/>
  <c r="N212" i="1"/>
  <c r="AM211" i="1"/>
  <c r="AL211" i="1"/>
  <c r="AK211" i="1"/>
  <c r="AB211" i="1"/>
  <c r="N211" i="1"/>
  <c r="AB36" i="1"/>
  <c r="N36" i="1"/>
  <c r="AM20" i="1"/>
  <c r="AL20" i="1"/>
  <c r="AK20" i="1"/>
  <c r="AB20" i="1"/>
  <c r="N20" i="1"/>
  <c r="AM19" i="1"/>
  <c r="AL19" i="1"/>
  <c r="AK19" i="1"/>
  <c r="AB19" i="1"/>
  <c r="AM18" i="1"/>
  <c r="AL18" i="1"/>
  <c r="AK18" i="1"/>
  <c r="AB18" i="1"/>
  <c r="N18" i="1"/>
  <c r="N551" i="1" l="1"/>
  <c r="N552" i="1"/>
  <c r="N553" i="1"/>
  <c r="N554" i="1"/>
  <c r="N555" i="1"/>
  <c r="N556" i="1"/>
  <c r="N544" i="1"/>
  <c r="N539" i="1"/>
  <c r="N522" i="1"/>
  <c r="N523" i="1"/>
  <c r="N524" i="1"/>
  <c r="N525" i="1"/>
  <c r="N526" i="1"/>
  <c r="N513" i="1"/>
  <c r="AM505" i="1"/>
  <c r="AL505" i="1"/>
  <c r="AK505" i="1"/>
  <c r="AB505" i="1"/>
  <c r="N505" i="1"/>
  <c r="AX505" i="1"/>
  <c r="AY505" i="1"/>
  <c r="AZ505" i="1"/>
  <c r="BA505" i="1"/>
  <c r="BB505" i="1"/>
  <c r="BC505" i="1"/>
  <c r="BD505" i="1"/>
  <c r="N496" i="1"/>
  <c r="N497" i="1"/>
  <c r="N498" i="1"/>
  <c r="N499" i="1"/>
  <c r="N500" i="1"/>
  <c r="N501" i="1"/>
  <c r="N502" i="1"/>
  <c r="AM436" i="1"/>
  <c r="AL436" i="1"/>
  <c r="AK436" i="1"/>
  <c r="AB436" i="1"/>
  <c r="N436" i="1"/>
  <c r="AM435" i="1"/>
  <c r="AL435" i="1"/>
  <c r="AK435" i="1"/>
  <c r="AB435" i="1"/>
  <c r="N435" i="1"/>
  <c r="AM434" i="1"/>
  <c r="AL434" i="1"/>
  <c r="AK434" i="1"/>
  <c r="AB434" i="1"/>
  <c r="N434" i="1"/>
  <c r="AK440" i="1"/>
  <c r="AK441" i="1"/>
  <c r="AK442" i="1"/>
  <c r="AK443" i="1"/>
  <c r="AK444" i="1"/>
  <c r="AK445" i="1"/>
  <c r="N427" i="1"/>
  <c r="AB427" i="1"/>
  <c r="AK427" i="1"/>
  <c r="AL427" i="1"/>
  <c r="AM427" i="1"/>
  <c r="N428" i="1"/>
  <c r="AB428" i="1"/>
  <c r="AK428" i="1"/>
  <c r="AL428" i="1"/>
  <c r="AM428" i="1"/>
  <c r="N400" i="1"/>
  <c r="AB400" i="1"/>
  <c r="AK400" i="1"/>
  <c r="AL400" i="1"/>
  <c r="AM400" i="1"/>
  <c r="N401" i="1"/>
  <c r="AB401" i="1"/>
  <c r="AK401" i="1"/>
  <c r="AL401" i="1"/>
  <c r="AM401" i="1"/>
  <c r="N402" i="1"/>
  <c r="AB402" i="1"/>
  <c r="AK402" i="1"/>
  <c r="AL402" i="1"/>
  <c r="AM402" i="1"/>
  <c r="N403" i="1"/>
  <c r="AB403" i="1"/>
  <c r="AK403" i="1"/>
  <c r="AL403" i="1"/>
  <c r="AM403" i="1"/>
  <c r="N404" i="1"/>
  <c r="AB404" i="1"/>
  <c r="AK404" i="1"/>
  <c r="AL404" i="1"/>
  <c r="AM404" i="1"/>
  <c r="N405" i="1"/>
  <c r="AB405" i="1"/>
  <c r="AK405" i="1"/>
  <c r="AL405" i="1"/>
  <c r="AM405" i="1"/>
  <c r="N406" i="1"/>
  <c r="AB406" i="1"/>
  <c r="AK406" i="1"/>
  <c r="AL406" i="1"/>
  <c r="AM406" i="1"/>
  <c r="N407" i="1"/>
  <c r="AB407" i="1"/>
  <c r="AK407" i="1"/>
  <c r="AL407" i="1"/>
  <c r="AM407" i="1"/>
  <c r="AK408" i="1"/>
  <c r="AL408" i="1"/>
  <c r="AM408" i="1"/>
  <c r="N409" i="1"/>
  <c r="AB409" i="1"/>
  <c r="AK409" i="1"/>
  <c r="AL409" i="1"/>
  <c r="AM409" i="1"/>
  <c r="AB410" i="1"/>
  <c r="AK410" i="1"/>
  <c r="AL410" i="1"/>
  <c r="AM410" i="1"/>
  <c r="N411" i="1"/>
  <c r="AB411" i="1"/>
  <c r="AK411" i="1"/>
  <c r="AL411" i="1"/>
  <c r="AM411" i="1"/>
  <c r="N412" i="1"/>
  <c r="AB412" i="1"/>
  <c r="AK412" i="1"/>
  <c r="AL412" i="1"/>
  <c r="AM412" i="1"/>
  <c r="N413" i="1"/>
  <c r="AB413" i="1"/>
  <c r="AK413" i="1"/>
  <c r="AL413" i="1"/>
  <c r="AM413" i="1"/>
  <c r="N414" i="1"/>
  <c r="AK414" i="1"/>
  <c r="AL414" i="1"/>
  <c r="AM414" i="1"/>
  <c r="N415" i="1"/>
  <c r="AB415" i="1"/>
  <c r="AK415" i="1"/>
  <c r="AL415" i="1"/>
  <c r="AM415" i="1"/>
  <c r="N416" i="1"/>
  <c r="AB416" i="1"/>
  <c r="AK416" i="1"/>
  <c r="AL416" i="1"/>
  <c r="AM416" i="1"/>
  <c r="N417" i="1"/>
  <c r="AB417" i="1"/>
  <c r="AK417" i="1"/>
  <c r="AL417" i="1"/>
  <c r="AM417" i="1"/>
  <c r="N418" i="1"/>
  <c r="AB418" i="1"/>
  <c r="AK418" i="1"/>
  <c r="AL418" i="1"/>
  <c r="AM418" i="1"/>
  <c r="N419" i="1"/>
  <c r="AB419" i="1"/>
  <c r="AK419" i="1"/>
  <c r="AL419" i="1"/>
  <c r="AM419" i="1"/>
  <c r="N420" i="1"/>
  <c r="AB420" i="1"/>
  <c r="AK420" i="1"/>
  <c r="AL420" i="1"/>
  <c r="AM420" i="1"/>
  <c r="N421" i="1"/>
  <c r="AB421" i="1"/>
  <c r="AK421" i="1"/>
  <c r="AL421" i="1"/>
  <c r="AM421" i="1"/>
  <c r="N422" i="1"/>
  <c r="AB422" i="1"/>
  <c r="AK422" i="1"/>
  <c r="AL422" i="1"/>
  <c r="AM422" i="1"/>
  <c r="N423" i="1"/>
  <c r="AB423" i="1"/>
  <c r="AK423" i="1"/>
  <c r="AL423" i="1"/>
  <c r="AM423" i="1"/>
  <c r="N424" i="1"/>
  <c r="AB424" i="1"/>
  <c r="AK424" i="1"/>
  <c r="AL424" i="1"/>
  <c r="AM424" i="1"/>
  <c r="N425" i="1"/>
  <c r="AB425" i="1"/>
  <c r="AK425" i="1"/>
  <c r="AL425" i="1"/>
  <c r="AM425" i="1"/>
  <c r="N426" i="1"/>
  <c r="AB426" i="1"/>
  <c r="AK426" i="1"/>
  <c r="AL426" i="1"/>
  <c r="AM426" i="1"/>
  <c r="AB429" i="1"/>
  <c r="AK429" i="1"/>
  <c r="AL429" i="1"/>
  <c r="AM429" i="1"/>
  <c r="N398" i="1"/>
  <c r="AB398" i="1"/>
  <c r="AK398" i="1"/>
  <c r="AL398" i="1"/>
  <c r="AM398" i="1"/>
  <c r="AM397" i="1"/>
  <c r="AL397" i="1"/>
  <c r="AK397" i="1"/>
  <c r="AB397" i="1"/>
  <c r="N397" i="1"/>
  <c r="AM396" i="1"/>
  <c r="AL396" i="1"/>
  <c r="AK396" i="1"/>
  <c r="AB396" i="1"/>
  <c r="N396" i="1"/>
  <c r="AM367" i="1"/>
  <c r="AL367" i="1"/>
  <c r="AK367" i="1"/>
  <c r="AB367" i="1"/>
  <c r="N367" i="1"/>
  <c r="AM366" i="1"/>
  <c r="AL366" i="1"/>
  <c r="AK366" i="1"/>
  <c r="AB366" i="1"/>
  <c r="N366" i="1"/>
  <c r="N368" i="1"/>
  <c r="AB368" i="1"/>
  <c r="AK368" i="1"/>
  <c r="AL368" i="1"/>
  <c r="AM368" i="1"/>
  <c r="N369" i="1"/>
  <c r="AB369" i="1"/>
  <c r="AK369" i="1"/>
  <c r="AL369" i="1"/>
  <c r="AM369" i="1"/>
  <c r="N370" i="1"/>
  <c r="AB370" i="1"/>
  <c r="AK370" i="1"/>
  <c r="AL370" i="1"/>
  <c r="AM370" i="1"/>
  <c r="N371" i="1"/>
  <c r="AB371" i="1"/>
  <c r="AK371" i="1"/>
  <c r="AL371" i="1"/>
  <c r="AM371" i="1"/>
  <c r="N372" i="1"/>
  <c r="AB372" i="1"/>
  <c r="AK372" i="1"/>
  <c r="AL372" i="1"/>
  <c r="AM372" i="1"/>
  <c r="N373" i="1"/>
  <c r="AB373" i="1"/>
  <c r="AK373" i="1"/>
  <c r="AL373" i="1"/>
  <c r="AM373" i="1"/>
  <c r="AB374" i="1"/>
  <c r="AK374" i="1"/>
  <c r="AL374" i="1"/>
  <c r="AM374" i="1"/>
  <c r="N375" i="1"/>
  <c r="AB375" i="1"/>
  <c r="AK375" i="1"/>
  <c r="AL375" i="1"/>
  <c r="AM375" i="1"/>
  <c r="N376" i="1"/>
  <c r="AB376" i="1"/>
  <c r="AK376" i="1"/>
  <c r="AL376" i="1"/>
  <c r="AM376" i="1"/>
  <c r="N377" i="1"/>
  <c r="AB377" i="1"/>
  <c r="AK377" i="1"/>
  <c r="AL377" i="1"/>
  <c r="AM377" i="1"/>
  <c r="N378" i="1"/>
  <c r="AB378" i="1"/>
  <c r="AK378" i="1"/>
  <c r="AL378" i="1"/>
  <c r="AM378" i="1"/>
  <c r="N379" i="1"/>
  <c r="AB379" i="1"/>
  <c r="AK379" i="1"/>
  <c r="AL379" i="1"/>
  <c r="AM379" i="1"/>
  <c r="N380" i="1"/>
  <c r="AB380" i="1"/>
  <c r="AK380" i="1"/>
  <c r="AL380" i="1"/>
  <c r="AM380" i="1"/>
  <c r="N381" i="1"/>
  <c r="AB381" i="1"/>
  <c r="AK381" i="1"/>
  <c r="AL381" i="1"/>
  <c r="AM381" i="1"/>
  <c r="N382" i="1"/>
  <c r="AB382" i="1"/>
  <c r="AK382" i="1"/>
  <c r="AL382" i="1"/>
  <c r="AM382" i="1"/>
  <c r="N383" i="1"/>
  <c r="AB383" i="1"/>
  <c r="AK383" i="1"/>
  <c r="AL383" i="1"/>
  <c r="AM383" i="1"/>
  <c r="N384" i="1"/>
  <c r="AB384" i="1"/>
  <c r="AK384" i="1"/>
  <c r="AL384" i="1"/>
  <c r="AM384" i="1"/>
  <c r="N385" i="1"/>
  <c r="AB385" i="1"/>
  <c r="AK385" i="1"/>
  <c r="AL385" i="1"/>
  <c r="AM385" i="1"/>
  <c r="N386" i="1"/>
  <c r="AB386" i="1"/>
  <c r="AK386" i="1"/>
  <c r="AL386" i="1"/>
  <c r="AM386" i="1"/>
  <c r="N387" i="1"/>
  <c r="AB387" i="1"/>
  <c r="AK387" i="1"/>
  <c r="AL387" i="1"/>
  <c r="AM387" i="1"/>
  <c r="N388" i="1"/>
  <c r="AB388" i="1"/>
  <c r="AK388" i="1"/>
  <c r="AL388" i="1"/>
  <c r="AM388" i="1"/>
  <c r="N389" i="1"/>
  <c r="AB389" i="1"/>
  <c r="AK389" i="1"/>
  <c r="AL389" i="1"/>
  <c r="AM389" i="1"/>
  <c r="N390" i="1"/>
  <c r="AB390" i="1"/>
  <c r="AK390" i="1"/>
  <c r="AL390" i="1"/>
  <c r="AM390" i="1"/>
  <c r="N391" i="1"/>
  <c r="AB391" i="1"/>
  <c r="AK391" i="1"/>
  <c r="AL391" i="1"/>
  <c r="AM391" i="1"/>
  <c r="N392" i="1"/>
  <c r="AB392" i="1"/>
  <c r="AK392" i="1"/>
  <c r="AL392" i="1"/>
  <c r="AM392" i="1"/>
  <c r="N393" i="1"/>
  <c r="AB393" i="1"/>
  <c r="AK393" i="1"/>
  <c r="AL393" i="1"/>
  <c r="AM393" i="1"/>
  <c r="N394" i="1"/>
  <c r="AB394" i="1"/>
  <c r="AK394" i="1"/>
  <c r="AL394" i="1"/>
  <c r="AM394" i="1"/>
  <c r="N395" i="1"/>
  <c r="AB395" i="1"/>
  <c r="AK395" i="1"/>
  <c r="AL395" i="1"/>
  <c r="AM395" i="1"/>
  <c r="AM328" i="1"/>
  <c r="AL328" i="1"/>
  <c r="AK328" i="1"/>
  <c r="AB328" i="1"/>
  <c r="N328" i="1"/>
  <c r="N313" i="1"/>
  <c r="AM217" i="1"/>
  <c r="AL217" i="1"/>
  <c r="AK217" i="1"/>
  <c r="AB217" i="1"/>
  <c r="N217" i="1"/>
  <c r="AM219" i="1"/>
  <c r="AL219" i="1"/>
  <c r="AK219" i="1"/>
  <c r="AB219" i="1"/>
  <c r="N219" i="1"/>
  <c r="AM218" i="1"/>
  <c r="AL218" i="1"/>
  <c r="AK218" i="1"/>
  <c r="AB218" i="1"/>
  <c r="N218" i="1"/>
  <c r="AM550" i="1" l="1"/>
  <c r="AL550" i="1"/>
  <c r="AK550" i="1"/>
  <c r="AB550" i="1"/>
  <c r="N550" i="1"/>
  <c r="N545" i="1"/>
  <c r="N546" i="1"/>
  <c r="N547" i="1"/>
  <c r="N512" i="1"/>
  <c r="AB512" i="1"/>
  <c r="AK512" i="1"/>
  <c r="AL512" i="1"/>
  <c r="AM512" i="1"/>
  <c r="AB513" i="1"/>
  <c r="AK513" i="1"/>
  <c r="AL513" i="1"/>
  <c r="AM513" i="1"/>
  <c r="N514" i="1"/>
  <c r="AB514" i="1"/>
  <c r="AK514" i="1"/>
  <c r="AL514" i="1"/>
  <c r="AM514" i="1"/>
  <c r="N515" i="1"/>
  <c r="AB515" i="1"/>
  <c r="AK515" i="1"/>
  <c r="AL515" i="1"/>
  <c r="AM515" i="1"/>
  <c r="N516" i="1"/>
  <c r="AB516" i="1"/>
  <c r="AK516" i="1"/>
  <c r="AL516" i="1"/>
  <c r="AM516" i="1"/>
  <c r="N517" i="1"/>
  <c r="AB517" i="1"/>
  <c r="AK517" i="1"/>
  <c r="AL517" i="1"/>
  <c r="AM517" i="1"/>
  <c r="N518" i="1"/>
  <c r="AB518" i="1"/>
  <c r="AK518" i="1"/>
  <c r="AL518" i="1"/>
  <c r="AM518" i="1"/>
  <c r="N519" i="1"/>
  <c r="AB519" i="1"/>
  <c r="AK519" i="1"/>
  <c r="AL519" i="1"/>
  <c r="AM519" i="1"/>
  <c r="N520" i="1"/>
  <c r="AB520" i="1"/>
  <c r="AK520" i="1"/>
  <c r="AL520" i="1"/>
  <c r="AM520" i="1"/>
  <c r="N521" i="1"/>
  <c r="AB521" i="1"/>
  <c r="AK521" i="1"/>
  <c r="AL521" i="1"/>
  <c r="AM521" i="1"/>
  <c r="AB522" i="1"/>
  <c r="AK522" i="1"/>
  <c r="AL522" i="1"/>
  <c r="AM522" i="1"/>
  <c r="AB523" i="1"/>
  <c r="AK523" i="1"/>
  <c r="AL523" i="1"/>
  <c r="AM523" i="1"/>
  <c r="AB524" i="1"/>
  <c r="AK524" i="1"/>
  <c r="AL524" i="1"/>
  <c r="AM524" i="1"/>
  <c r="AB525" i="1"/>
  <c r="AK525" i="1"/>
  <c r="AL525" i="1"/>
  <c r="AM525" i="1"/>
  <c r="AB526" i="1"/>
  <c r="AK526" i="1"/>
  <c r="AL526" i="1"/>
  <c r="AM526" i="1"/>
  <c r="N527" i="1"/>
  <c r="AB527" i="1"/>
  <c r="AK527" i="1"/>
  <c r="AL527" i="1"/>
  <c r="AM527" i="1"/>
  <c r="N528" i="1"/>
  <c r="AB528" i="1"/>
  <c r="AK528" i="1"/>
  <c r="AL528" i="1"/>
  <c r="AM528" i="1"/>
  <c r="N529" i="1"/>
  <c r="AB529" i="1"/>
  <c r="AK529" i="1"/>
  <c r="AL529" i="1"/>
  <c r="AM529" i="1"/>
  <c r="N530" i="1"/>
  <c r="AB530" i="1"/>
  <c r="AK530" i="1"/>
  <c r="AL530" i="1"/>
  <c r="AM530" i="1"/>
  <c r="N531" i="1"/>
  <c r="AB531" i="1"/>
  <c r="AK531" i="1"/>
  <c r="AL531" i="1"/>
  <c r="AM531" i="1"/>
  <c r="N508" i="1"/>
  <c r="N430" i="1"/>
  <c r="N341" i="1"/>
  <c r="N285" i="1"/>
  <c r="AM17" i="1"/>
  <c r="AL17" i="1"/>
  <c r="AK17" i="1"/>
  <c r="AB17" i="1"/>
  <c r="N17" i="1"/>
  <c r="AM16" i="1"/>
  <c r="AL16" i="1"/>
  <c r="AK16" i="1"/>
  <c r="AB16" i="1"/>
  <c r="AM15" i="1"/>
  <c r="AL15" i="1"/>
  <c r="AK15" i="1"/>
  <c r="AB15" i="1"/>
  <c r="AM14" i="1"/>
  <c r="AL14" i="1"/>
  <c r="AK14" i="1"/>
  <c r="AB14" i="1"/>
  <c r="AM13" i="1"/>
  <c r="AL13" i="1"/>
  <c r="AK13" i="1"/>
  <c r="AB13" i="1"/>
  <c r="AM12" i="1"/>
  <c r="AL12" i="1"/>
  <c r="AK12" i="1"/>
  <c r="AB12" i="1"/>
  <c r="AM11" i="1"/>
  <c r="AL11" i="1"/>
  <c r="AK11" i="1"/>
  <c r="AB11" i="1"/>
  <c r="AM10" i="1"/>
  <c r="AL10" i="1"/>
  <c r="AK10" i="1"/>
  <c r="AB10" i="1"/>
  <c r="N10" i="1"/>
  <c r="AM9" i="1"/>
  <c r="AL9" i="1"/>
  <c r="AK9" i="1"/>
  <c r="AB9" i="1"/>
  <c r="AM8" i="1"/>
  <c r="AL8" i="1"/>
  <c r="AK8" i="1"/>
  <c r="AB8" i="1"/>
  <c r="N8" i="1"/>
  <c r="AM7" i="1"/>
  <c r="AL7" i="1"/>
  <c r="AK7" i="1"/>
  <c r="AB7" i="1"/>
  <c r="N7" i="1"/>
  <c r="AM6" i="1"/>
  <c r="AL6" i="1"/>
  <c r="AK6" i="1"/>
  <c r="AB6" i="1"/>
  <c r="N6" i="1"/>
  <c r="AM5" i="1"/>
  <c r="AL5" i="1"/>
  <c r="AK5" i="1"/>
  <c r="AB5" i="1"/>
  <c r="N5" i="1"/>
  <c r="N359" i="1" l="1"/>
  <c r="N246" i="1"/>
  <c r="J3053" i="5" l="1"/>
  <c r="G3053" i="5"/>
  <c r="N253" i="1" l="1"/>
  <c r="N254" i="1"/>
  <c r="N255" i="1"/>
  <c r="N256" i="1"/>
  <c r="AK240" i="1"/>
  <c r="N236" i="1"/>
  <c r="N235" i="1"/>
  <c r="J3079" i="5" l="1"/>
  <c r="AK432" i="1" l="1"/>
  <c r="AB337" i="1" l="1"/>
  <c r="N337" i="1"/>
  <c r="N338" i="1"/>
  <c r="AB338" i="1"/>
  <c r="AK338" i="1"/>
  <c r="AL338" i="1"/>
  <c r="AM338" i="1"/>
  <c r="N339" i="1"/>
  <c r="AB339" i="1"/>
  <c r="AK339" i="1"/>
  <c r="AL339" i="1"/>
  <c r="AM339" i="1"/>
  <c r="N340" i="1"/>
  <c r="AB340" i="1"/>
  <c r="AK340" i="1"/>
  <c r="AL340" i="1"/>
  <c r="AM340" i="1"/>
  <c r="AB341" i="1"/>
  <c r="AK341" i="1"/>
  <c r="AL341" i="1"/>
  <c r="AM341" i="1"/>
  <c r="N342" i="1"/>
  <c r="AB342" i="1"/>
  <c r="AK342" i="1"/>
  <c r="AL342" i="1"/>
  <c r="AM342" i="1"/>
  <c r="N343" i="1"/>
  <c r="AB343" i="1"/>
  <c r="AK343" i="1"/>
  <c r="AL343" i="1"/>
  <c r="AM343" i="1"/>
  <c r="N344" i="1"/>
  <c r="AB344" i="1"/>
  <c r="AK344" i="1"/>
  <c r="AL344" i="1"/>
  <c r="AM344" i="1"/>
  <c r="N345" i="1"/>
  <c r="AB345" i="1"/>
  <c r="AK345" i="1"/>
  <c r="AL345" i="1"/>
  <c r="AM345" i="1"/>
  <c r="N346" i="1"/>
  <c r="AB346" i="1"/>
  <c r="AK346" i="1"/>
  <c r="AL346" i="1"/>
  <c r="AM346" i="1"/>
  <c r="AK347" i="1"/>
  <c r="AL347" i="1"/>
  <c r="AM347" i="1"/>
  <c r="N348" i="1"/>
  <c r="AB348" i="1"/>
  <c r="AK348" i="1"/>
  <c r="AL348" i="1"/>
  <c r="AM348" i="1"/>
  <c r="N349" i="1"/>
  <c r="AB349" i="1"/>
  <c r="AK349" i="1"/>
  <c r="AL349" i="1"/>
  <c r="AM349" i="1"/>
  <c r="N350" i="1"/>
  <c r="AB350" i="1"/>
  <c r="AK350" i="1"/>
  <c r="AL350" i="1"/>
  <c r="AM350" i="1"/>
  <c r="N351" i="1"/>
  <c r="AB351" i="1"/>
  <c r="AK351" i="1"/>
  <c r="AL351" i="1"/>
  <c r="AM351" i="1"/>
  <c r="N352" i="1"/>
  <c r="AB352" i="1"/>
  <c r="AK352" i="1"/>
  <c r="AL352" i="1"/>
  <c r="AM352" i="1"/>
  <c r="N353" i="1"/>
  <c r="AB353" i="1"/>
  <c r="AK353" i="1"/>
  <c r="AL353" i="1"/>
  <c r="AM353" i="1"/>
  <c r="N354" i="1"/>
  <c r="AB354" i="1"/>
  <c r="AK354" i="1"/>
  <c r="AL354" i="1"/>
  <c r="AM354" i="1"/>
  <c r="N355" i="1"/>
  <c r="AB355" i="1"/>
  <c r="AK355" i="1"/>
  <c r="AL355" i="1"/>
  <c r="AM355" i="1"/>
  <c r="N356" i="1"/>
  <c r="AB356" i="1"/>
  <c r="AK356" i="1"/>
  <c r="AL356" i="1"/>
  <c r="AM356" i="1"/>
  <c r="N357" i="1"/>
  <c r="AB357" i="1"/>
  <c r="AK357" i="1"/>
  <c r="AL357" i="1"/>
  <c r="AM357" i="1"/>
  <c r="N358" i="1"/>
  <c r="AB358" i="1"/>
  <c r="AK358" i="1"/>
  <c r="AL358" i="1"/>
  <c r="AM358" i="1"/>
  <c r="AB359" i="1"/>
  <c r="AK359" i="1"/>
  <c r="AL359" i="1"/>
  <c r="AM359" i="1"/>
  <c r="N360" i="1"/>
  <c r="AB360" i="1"/>
  <c r="AK360" i="1"/>
  <c r="AL360" i="1"/>
  <c r="AM360" i="1"/>
  <c r="N361" i="1"/>
  <c r="AB361" i="1"/>
  <c r="AK361" i="1"/>
  <c r="AL361" i="1"/>
  <c r="AM361" i="1"/>
  <c r="N362" i="1"/>
  <c r="AB362" i="1"/>
  <c r="AK362" i="1"/>
  <c r="AL362" i="1"/>
  <c r="AM362" i="1"/>
  <c r="N363" i="1"/>
  <c r="AB363" i="1"/>
  <c r="AK363" i="1"/>
  <c r="AL363" i="1"/>
  <c r="AM363" i="1"/>
  <c r="N364" i="1"/>
  <c r="AB364" i="1"/>
  <c r="AK364" i="1"/>
  <c r="AL364" i="1"/>
  <c r="AM364" i="1"/>
  <c r="N365" i="1"/>
  <c r="AB365" i="1"/>
  <c r="AK365" i="1"/>
  <c r="AL365" i="1"/>
  <c r="AM365" i="1"/>
  <c r="AB326" i="1"/>
  <c r="N326" i="1"/>
  <c r="J594" i="5"/>
  <c r="J593" i="5"/>
  <c r="J592" i="5"/>
  <c r="J591" i="5"/>
  <c r="J566" i="5"/>
  <c r="J565" i="5"/>
  <c r="J564" i="5"/>
  <c r="J563" i="5"/>
  <c r="J371" i="5"/>
  <c r="BF35" i="2" l="1"/>
  <c r="BE35" i="2"/>
  <c r="BD35" i="2"/>
  <c r="BF34" i="2"/>
  <c r="BE34" i="2"/>
  <c r="BD34" i="2"/>
  <c r="BF33" i="2"/>
  <c r="BE33" i="2"/>
  <c r="BD33" i="2"/>
  <c r="BF32" i="2"/>
  <c r="BE32" i="2"/>
  <c r="BD32" i="2"/>
  <c r="BF31" i="2"/>
  <c r="BE31" i="2"/>
  <c r="BD31" i="2"/>
  <c r="BF30" i="2"/>
  <c r="BE30" i="2"/>
  <c r="BD30" i="2"/>
  <c r="BF29" i="2"/>
  <c r="BE29" i="2"/>
  <c r="BD29" i="2"/>
  <c r="BF28" i="2"/>
  <c r="BE28" i="2"/>
  <c r="BD28" i="2"/>
  <c r="BF27" i="2"/>
  <c r="BE27" i="2"/>
  <c r="BD27" i="2"/>
  <c r="BF26" i="2"/>
  <c r="BE26" i="2"/>
  <c r="BD26" i="2"/>
  <c r="BF25" i="2"/>
  <c r="BE25" i="2"/>
  <c r="BD25" i="2"/>
  <c r="BF24" i="2"/>
  <c r="BE24" i="2"/>
  <c r="BD24" i="2"/>
  <c r="BF23" i="2"/>
  <c r="BE23" i="2"/>
  <c r="BD23" i="2"/>
  <c r="BF22" i="2"/>
  <c r="BE22" i="2"/>
  <c r="BD22" i="2"/>
  <c r="BF21" i="2"/>
  <c r="BE21" i="2"/>
  <c r="BD21" i="2"/>
  <c r="BF20" i="2"/>
  <c r="BE20" i="2"/>
  <c r="BD20" i="2"/>
  <c r="BF19" i="2"/>
  <c r="BE19" i="2"/>
  <c r="BD19" i="2"/>
  <c r="BF18" i="2"/>
  <c r="BE18" i="2"/>
  <c r="BD18" i="2"/>
  <c r="BF17" i="2"/>
  <c r="BE17" i="2"/>
  <c r="BD17" i="2"/>
  <c r="BF16" i="2"/>
  <c r="BE16" i="2"/>
  <c r="BD16" i="2"/>
  <c r="BF15" i="2"/>
  <c r="BE15" i="2"/>
  <c r="BD15" i="2"/>
  <c r="BF14" i="2"/>
  <c r="BE14" i="2"/>
  <c r="BD14" i="2"/>
  <c r="BF13" i="2"/>
  <c r="BE13" i="2"/>
  <c r="BD13" i="2"/>
  <c r="BF12" i="2"/>
  <c r="BE12" i="2"/>
  <c r="BD12" i="2"/>
  <c r="BF11" i="2"/>
  <c r="BE11" i="2"/>
  <c r="BD11" i="2"/>
  <c r="BF10" i="2"/>
  <c r="BE10" i="2"/>
  <c r="BD10" i="2"/>
  <c r="BF9" i="2"/>
  <c r="BE9" i="2"/>
  <c r="BD9" i="2"/>
  <c r="BF8" i="2"/>
  <c r="BE8" i="2"/>
  <c r="BD8" i="2"/>
  <c r="BF7" i="2"/>
  <c r="BE7" i="2"/>
  <c r="BD7" i="2"/>
  <c r="BF6" i="2"/>
  <c r="BE6" i="2"/>
  <c r="BD6" i="2"/>
  <c r="AR35" i="2"/>
  <c r="AR34" i="2"/>
  <c r="AR33" i="2"/>
  <c r="AR32" i="2"/>
  <c r="AQ32" i="2"/>
  <c r="AR31" i="2"/>
  <c r="AQ31" i="2"/>
  <c r="AR30" i="2"/>
  <c r="AQ30" i="2"/>
  <c r="AR29" i="2"/>
  <c r="AR28" i="2"/>
  <c r="AR27" i="2"/>
  <c r="AR26" i="2"/>
  <c r="AR25" i="2"/>
  <c r="AR24" i="2"/>
  <c r="AR23" i="2"/>
  <c r="AR22" i="2"/>
  <c r="AR21" i="2"/>
  <c r="AR20" i="2"/>
  <c r="AR19" i="2"/>
  <c r="AR18" i="2"/>
  <c r="AR17" i="2"/>
  <c r="AR16" i="2"/>
  <c r="AR15" i="2"/>
  <c r="AR14" i="2"/>
  <c r="AR13" i="2"/>
  <c r="AQ13" i="2"/>
  <c r="AR12" i="2"/>
  <c r="AQ12" i="2"/>
  <c r="AR11" i="2"/>
  <c r="AQ11" i="2"/>
  <c r="AR10" i="2"/>
  <c r="AQ10" i="2"/>
  <c r="AP10" i="2"/>
  <c r="AR9" i="2"/>
  <c r="AQ9" i="2"/>
  <c r="AP9" i="2"/>
  <c r="AR8" i="2"/>
  <c r="AQ8" i="2"/>
  <c r="AP8" i="2"/>
  <c r="AR7" i="2"/>
  <c r="AQ7" i="2"/>
  <c r="AP7" i="2"/>
  <c r="AR6" i="2"/>
  <c r="AQ6" i="2"/>
  <c r="A6" i="1"/>
  <c r="B6" i="1"/>
  <c r="C6" i="1"/>
  <c r="D6" i="1"/>
  <c r="E6" i="1" s="1"/>
  <c r="A7" i="1"/>
  <c r="B7" i="1"/>
  <c r="C7" i="1"/>
  <c r="D7" i="1"/>
  <c r="E7" i="1" s="1"/>
  <c r="A8" i="1"/>
  <c r="B8" i="1"/>
  <c r="C8" i="1"/>
  <c r="D8" i="1"/>
  <c r="E8" i="1" s="1"/>
  <c r="A9" i="1"/>
  <c r="B9" i="1"/>
  <c r="C9" i="1"/>
  <c r="D9" i="1"/>
  <c r="A10" i="1"/>
  <c r="B10" i="1"/>
  <c r="C10" i="1"/>
  <c r="D10" i="1"/>
  <c r="E10" i="1" s="1"/>
  <c r="A11" i="1"/>
  <c r="B11" i="1"/>
  <c r="C11" i="1"/>
  <c r="D11" i="1"/>
  <c r="E11" i="1" s="1"/>
  <c r="A12" i="1"/>
  <c r="B12" i="1"/>
  <c r="C12" i="1"/>
  <c r="D12" i="1"/>
  <c r="E12" i="1" s="1"/>
  <c r="A13" i="1"/>
  <c r="B13" i="1"/>
  <c r="C13" i="1"/>
  <c r="D13" i="1"/>
  <c r="A14" i="1"/>
  <c r="B14" i="1"/>
  <c r="C14" i="1"/>
  <c r="D14" i="1"/>
  <c r="E14" i="1" s="1"/>
  <c r="A15" i="1"/>
  <c r="B15" i="1"/>
  <c r="C15" i="1"/>
  <c r="D15" i="1"/>
  <c r="E15" i="1" s="1"/>
  <c r="A16" i="1"/>
  <c r="B16" i="1"/>
  <c r="C16" i="1"/>
  <c r="D16" i="1"/>
  <c r="E16" i="1" s="1"/>
  <c r="A17" i="1"/>
  <c r="B17" i="1"/>
  <c r="C17" i="1"/>
  <c r="D17" i="1"/>
  <c r="A18" i="1"/>
  <c r="B18" i="1"/>
  <c r="C18" i="1"/>
  <c r="D18" i="1"/>
  <c r="E18" i="1" s="1"/>
  <c r="A19" i="1"/>
  <c r="B19" i="1"/>
  <c r="C19" i="1"/>
  <c r="D19" i="1"/>
  <c r="A20" i="1"/>
  <c r="B20" i="1"/>
  <c r="C20" i="1"/>
  <c r="D20" i="1"/>
  <c r="E20" i="1" s="1"/>
  <c r="A21" i="1"/>
  <c r="B21" i="1"/>
  <c r="C21" i="1"/>
  <c r="D21" i="1"/>
  <c r="E21" i="1" s="1"/>
  <c r="A22" i="1"/>
  <c r="B22" i="1"/>
  <c r="C22" i="1"/>
  <c r="D22" i="1"/>
  <c r="E22" i="1" s="1"/>
  <c r="A23" i="1"/>
  <c r="B23" i="1"/>
  <c r="C23" i="1"/>
  <c r="D23" i="1"/>
  <c r="A24" i="1"/>
  <c r="B24" i="1"/>
  <c r="C24" i="1"/>
  <c r="D24" i="1"/>
  <c r="E24" i="1" s="1"/>
  <c r="A25" i="1"/>
  <c r="B25" i="1"/>
  <c r="C25" i="1"/>
  <c r="D25" i="1"/>
  <c r="E25" i="1" s="1"/>
  <c r="A26" i="1"/>
  <c r="B26" i="1"/>
  <c r="C26" i="1"/>
  <c r="D26" i="1"/>
  <c r="E26" i="1" s="1"/>
  <c r="A27" i="1"/>
  <c r="B27" i="1"/>
  <c r="C27" i="1"/>
  <c r="D27" i="1"/>
  <c r="E27" i="1" s="1"/>
  <c r="A28" i="1"/>
  <c r="B28" i="1"/>
  <c r="C28" i="1"/>
  <c r="D28" i="1"/>
  <c r="E28" i="1" s="1"/>
  <c r="A29" i="1"/>
  <c r="B29" i="1"/>
  <c r="C29" i="1"/>
  <c r="D29" i="1"/>
  <c r="A30" i="1"/>
  <c r="B30" i="1"/>
  <c r="C30" i="1"/>
  <c r="D30" i="1"/>
  <c r="E30" i="1" s="1"/>
  <c r="A31" i="1"/>
  <c r="B31" i="1"/>
  <c r="C31" i="1"/>
  <c r="D31" i="1"/>
  <c r="A32" i="1"/>
  <c r="B32" i="1"/>
  <c r="C32" i="1"/>
  <c r="D32" i="1"/>
  <c r="E32" i="1" s="1"/>
  <c r="A33" i="1"/>
  <c r="B33" i="1"/>
  <c r="C33" i="1"/>
  <c r="D33" i="1"/>
  <c r="E33" i="1" s="1"/>
  <c r="A34" i="1"/>
  <c r="B34" i="1"/>
  <c r="C34" i="1"/>
  <c r="D34" i="1"/>
  <c r="E34" i="1" s="1"/>
  <c r="A35" i="1"/>
  <c r="B35" i="1"/>
  <c r="C35" i="1"/>
  <c r="D35" i="1"/>
  <c r="A36" i="1"/>
  <c r="B36" i="1"/>
  <c r="C36" i="1"/>
  <c r="D36" i="1"/>
  <c r="A37" i="1"/>
  <c r="B37" i="1"/>
  <c r="C37" i="1"/>
  <c r="D37" i="1"/>
  <c r="A38" i="1"/>
  <c r="B38" i="1"/>
  <c r="C38" i="1"/>
  <c r="D38" i="1"/>
  <c r="A39" i="1"/>
  <c r="B39" i="1"/>
  <c r="C39" i="1"/>
  <c r="D39" i="1"/>
  <c r="A40" i="1"/>
  <c r="B40" i="1"/>
  <c r="C40" i="1"/>
  <c r="D40" i="1"/>
  <c r="A41" i="1"/>
  <c r="B41" i="1"/>
  <c r="C41" i="1"/>
  <c r="D41" i="1"/>
  <c r="A42" i="1"/>
  <c r="B42" i="1"/>
  <c r="C42" i="1"/>
  <c r="D42" i="1"/>
  <c r="A43" i="1"/>
  <c r="B43" i="1"/>
  <c r="C43" i="1"/>
  <c r="D43" i="1"/>
  <c r="A44" i="1"/>
  <c r="B44" i="1"/>
  <c r="C44" i="1"/>
  <c r="D44" i="1"/>
  <c r="A45" i="1"/>
  <c r="B45" i="1"/>
  <c r="C45" i="1"/>
  <c r="D45" i="1"/>
  <c r="BG45" i="2" s="1"/>
  <c r="A46" i="1"/>
  <c r="B46" i="1"/>
  <c r="C46" i="1"/>
  <c r="D46" i="1"/>
  <c r="BG46" i="2" s="1"/>
  <c r="A47" i="1"/>
  <c r="B47" i="1"/>
  <c r="C47" i="1"/>
  <c r="D47" i="1"/>
  <c r="BG47" i="2" s="1"/>
  <c r="A48" i="1"/>
  <c r="B48" i="1"/>
  <c r="C48" i="1"/>
  <c r="D48" i="1"/>
  <c r="BG48" i="2" s="1"/>
  <c r="A49" i="1"/>
  <c r="B49" i="1"/>
  <c r="C49" i="1"/>
  <c r="D49" i="1"/>
  <c r="BG49" i="2" s="1"/>
  <c r="A50" i="1"/>
  <c r="B50" i="1"/>
  <c r="C50" i="1"/>
  <c r="D50" i="1"/>
  <c r="BG50" i="2" s="1"/>
  <c r="A51" i="1"/>
  <c r="B51" i="1"/>
  <c r="C51" i="1"/>
  <c r="D51" i="1"/>
  <c r="BG51" i="2" s="1"/>
  <c r="A52" i="1"/>
  <c r="B52" i="1"/>
  <c r="C52" i="1"/>
  <c r="D52" i="1"/>
  <c r="BG52" i="2" s="1"/>
  <c r="A53" i="1"/>
  <c r="B53" i="1"/>
  <c r="C53" i="1"/>
  <c r="D53" i="1"/>
  <c r="BG53" i="2" s="1"/>
  <c r="A54" i="1"/>
  <c r="B54" i="1"/>
  <c r="C54" i="1"/>
  <c r="D54" i="1"/>
  <c r="BG54" i="2" s="1"/>
  <c r="A55" i="1"/>
  <c r="B55" i="1"/>
  <c r="C55" i="1"/>
  <c r="D55" i="1"/>
  <c r="BG55" i="2" s="1"/>
  <c r="A56" i="1"/>
  <c r="B56" i="1"/>
  <c r="C56" i="1"/>
  <c r="D56" i="1"/>
  <c r="BG56" i="2" s="1"/>
  <c r="A57" i="1"/>
  <c r="B57" i="1"/>
  <c r="C57" i="1"/>
  <c r="D57" i="1"/>
  <c r="BG57" i="2" s="1"/>
  <c r="A58" i="1"/>
  <c r="B58" i="1"/>
  <c r="C58" i="1"/>
  <c r="D58" i="1"/>
  <c r="BG58" i="2" s="1"/>
  <c r="A59" i="1"/>
  <c r="B59" i="1"/>
  <c r="C59" i="1"/>
  <c r="D59" i="1"/>
  <c r="BG59" i="2" s="1"/>
  <c r="A60" i="1"/>
  <c r="B60" i="1"/>
  <c r="C60" i="1"/>
  <c r="D60" i="1"/>
  <c r="BG60" i="2" s="1"/>
  <c r="A61" i="1"/>
  <c r="B61" i="1"/>
  <c r="C61" i="1"/>
  <c r="D61" i="1"/>
  <c r="BG61" i="2" s="1"/>
  <c r="A62" i="1"/>
  <c r="B62" i="1"/>
  <c r="C62" i="1"/>
  <c r="D62" i="1"/>
  <c r="BG62" i="2" s="1"/>
  <c r="A63" i="1"/>
  <c r="B63" i="1"/>
  <c r="C63" i="1"/>
  <c r="D63" i="1"/>
  <c r="BG63" i="2" s="1"/>
  <c r="A64" i="1"/>
  <c r="B64" i="1"/>
  <c r="C64" i="1"/>
  <c r="D64" i="1"/>
  <c r="BG64" i="2" s="1"/>
  <c r="A65" i="1"/>
  <c r="B65" i="1"/>
  <c r="C65" i="1"/>
  <c r="D65" i="1"/>
  <c r="BG65" i="2" s="1"/>
  <c r="A66" i="1"/>
  <c r="B66" i="1"/>
  <c r="C66" i="1"/>
  <c r="D66" i="1"/>
  <c r="BG66" i="2" s="1"/>
  <c r="A67" i="1"/>
  <c r="B67" i="1"/>
  <c r="C67" i="1"/>
  <c r="D67" i="1"/>
  <c r="BG67" i="2" s="1"/>
  <c r="A68" i="1"/>
  <c r="B68" i="1"/>
  <c r="C68" i="1"/>
  <c r="D68" i="1"/>
  <c r="BG68" i="2" s="1"/>
  <c r="A69" i="1"/>
  <c r="B69" i="1"/>
  <c r="C69" i="1"/>
  <c r="D69" i="1"/>
  <c r="BG69" i="2" s="1"/>
  <c r="A70" i="1"/>
  <c r="B70" i="1"/>
  <c r="C70" i="1"/>
  <c r="D70" i="1"/>
  <c r="BG70" i="2" s="1"/>
  <c r="A71" i="1"/>
  <c r="B71" i="1"/>
  <c r="C71" i="1"/>
  <c r="D71" i="1"/>
  <c r="BG71" i="2" s="1"/>
  <c r="A72" i="1"/>
  <c r="B72" i="1"/>
  <c r="C72" i="1"/>
  <c r="D72" i="1"/>
  <c r="BG72" i="2" s="1"/>
  <c r="A73" i="1"/>
  <c r="B73" i="1"/>
  <c r="C73" i="1"/>
  <c r="D73" i="1"/>
  <c r="BG73" i="2" s="1"/>
  <c r="A74" i="1"/>
  <c r="B74" i="1"/>
  <c r="C74" i="1"/>
  <c r="D74" i="1"/>
  <c r="BG74" i="2" s="1"/>
  <c r="A75" i="1"/>
  <c r="B75" i="1"/>
  <c r="C75" i="1"/>
  <c r="D75" i="1"/>
  <c r="BG75" i="2" s="1"/>
  <c r="A76" i="1"/>
  <c r="B76" i="1"/>
  <c r="C76" i="1"/>
  <c r="D76" i="1"/>
  <c r="BG76" i="2" s="1"/>
  <c r="A77" i="1"/>
  <c r="B77" i="1"/>
  <c r="C77" i="1"/>
  <c r="D77" i="1"/>
  <c r="BG77" i="2" s="1"/>
  <c r="A78" i="1"/>
  <c r="B78" i="1"/>
  <c r="C78" i="1"/>
  <c r="D78" i="1"/>
  <c r="BG78" i="2" s="1"/>
  <c r="A79" i="1"/>
  <c r="B79" i="1"/>
  <c r="C79" i="1"/>
  <c r="D79" i="1"/>
  <c r="BG79" i="2" s="1"/>
  <c r="A80" i="1"/>
  <c r="B80" i="1"/>
  <c r="C80" i="1"/>
  <c r="D80" i="1"/>
  <c r="BG80" i="2" s="1"/>
  <c r="A81" i="1"/>
  <c r="B81" i="1"/>
  <c r="C81" i="1"/>
  <c r="D81" i="1"/>
  <c r="BG81" i="2" s="1"/>
  <c r="A82" i="1"/>
  <c r="B82" i="1"/>
  <c r="C82" i="1"/>
  <c r="D82" i="1"/>
  <c r="BG82" i="2" s="1"/>
  <c r="A83" i="1"/>
  <c r="B83" i="1"/>
  <c r="C83" i="1"/>
  <c r="D83" i="1"/>
  <c r="BG83" i="2" s="1"/>
  <c r="A84" i="1"/>
  <c r="B84" i="1"/>
  <c r="C84" i="1"/>
  <c r="D84" i="1"/>
  <c r="A85" i="1"/>
  <c r="B85" i="1"/>
  <c r="C85" i="1"/>
  <c r="D85" i="1"/>
  <c r="AX6" i="1"/>
  <c r="AY6" i="1"/>
  <c r="AT6" i="2" s="1"/>
  <c r="AZ6" i="1"/>
  <c r="BA6" i="1"/>
  <c r="AP6" i="2" s="1"/>
  <c r="BB6" i="1"/>
  <c r="BC6" i="1"/>
  <c r="BD6" i="1"/>
  <c r="AX7" i="1"/>
  <c r="AY7" i="1"/>
  <c r="AT7" i="2" s="1"/>
  <c r="AZ7" i="1"/>
  <c r="BA7" i="1"/>
  <c r="BB7" i="1"/>
  <c r="BC7" i="1"/>
  <c r="BD7" i="1"/>
  <c r="AX8" i="1"/>
  <c r="AY8" i="1"/>
  <c r="AT8" i="2" s="1"/>
  <c r="AZ8" i="1"/>
  <c r="BA8" i="1"/>
  <c r="BB8" i="1"/>
  <c r="BC8" i="1"/>
  <c r="BD8" i="1"/>
  <c r="AX9" i="1"/>
  <c r="AY9" i="1"/>
  <c r="AT9" i="2" s="1"/>
  <c r="AZ9" i="1"/>
  <c r="BA9" i="1"/>
  <c r="BB9" i="1"/>
  <c r="BC9" i="1"/>
  <c r="BD9" i="1"/>
  <c r="AX10" i="1"/>
  <c r="AY10" i="1"/>
  <c r="AT10" i="2" s="1"/>
  <c r="AZ10" i="1"/>
  <c r="BA10" i="1"/>
  <c r="BB10" i="1"/>
  <c r="BC10" i="1"/>
  <c r="BD10" i="1"/>
  <c r="AX11" i="1"/>
  <c r="AY11" i="1"/>
  <c r="AT11" i="2" s="1"/>
  <c r="AZ11" i="1"/>
  <c r="BA11" i="1"/>
  <c r="AP11" i="2" s="1"/>
  <c r="BB11" i="1"/>
  <c r="BC11" i="1"/>
  <c r="BD11" i="1"/>
  <c r="AX12" i="1"/>
  <c r="AY12" i="1"/>
  <c r="AT12" i="2" s="1"/>
  <c r="AZ12" i="1"/>
  <c r="BA12" i="1"/>
  <c r="AP12" i="2" s="1"/>
  <c r="BB12" i="1"/>
  <c r="BC12" i="1"/>
  <c r="BD12" i="1"/>
  <c r="AX13" i="1"/>
  <c r="AY13" i="1"/>
  <c r="AT13" i="2" s="1"/>
  <c r="AZ13" i="1"/>
  <c r="BA13" i="1"/>
  <c r="AP13" i="2" s="1"/>
  <c r="BB13" i="1"/>
  <c r="BC13" i="1"/>
  <c r="BD13" i="1"/>
  <c r="AX14" i="1"/>
  <c r="AY14" i="1"/>
  <c r="AT14" i="2" s="1"/>
  <c r="AZ14" i="1"/>
  <c r="BA14" i="1"/>
  <c r="AP14" i="2" s="1"/>
  <c r="BB14" i="1"/>
  <c r="AQ14" i="2" s="1"/>
  <c r="BC14" i="1"/>
  <c r="BD14" i="1"/>
  <c r="AX15" i="1"/>
  <c r="AY15" i="1"/>
  <c r="AT15" i="2" s="1"/>
  <c r="AZ15" i="1"/>
  <c r="BA15" i="1"/>
  <c r="AP15" i="2" s="1"/>
  <c r="BB15" i="1"/>
  <c r="AQ15" i="2" s="1"/>
  <c r="BC15" i="1"/>
  <c r="BD15" i="1"/>
  <c r="AX16" i="1"/>
  <c r="AY16" i="1"/>
  <c r="AT16" i="2" s="1"/>
  <c r="AZ16" i="1"/>
  <c r="BA16" i="1"/>
  <c r="AP16" i="2" s="1"/>
  <c r="BB16" i="1"/>
  <c r="AQ16" i="2" s="1"/>
  <c r="BC16" i="1"/>
  <c r="BD16" i="1"/>
  <c r="AX17" i="1"/>
  <c r="AY17" i="1"/>
  <c r="AT17" i="2" s="1"/>
  <c r="AZ17" i="1"/>
  <c r="BA17" i="1"/>
  <c r="AP17" i="2" s="1"/>
  <c r="BB17" i="1"/>
  <c r="AQ17" i="2" s="1"/>
  <c r="BC17" i="1"/>
  <c r="BD17" i="1"/>
  <c r="AX18" i="1"/>
  <c r="AY18" i="1"/>
  <c r="AT18" i="2" s="1"/>
  <c r="AZ18" i="1"/>
  <c r="BA18" i="1"/>
  <c r="AP18" i="2" s="1"/>
  <c r="BB18" i="1"/>
  <c r="AQ18" i="2" s="1"/>
  <c r="BC18" i="1"/>
  <c r="BD18" i="1"/>
  <c r="AX19" i="1"/>
  <c r="AY19" i="1"/>
  <c r="AT19" i="2" s="1"/>
  <c r="AZ19" i="1"/>
  <c r="BA19" i="1"/>
  <c r="AP19" i="2" s="1"/>
  <c r="BB19" i="1"/>
  <c r="AQ19" i="2" s="1"/>
  <c r="BC19" i="1"/>
  <c r="BD19" i="1"/>
  <c r="AX20" i="1"/>
  <c r="AY20" i="1"/>
  <c r="AT20" i="2" s="1"/>
  <c r="AZ20" i="1"/>
  <c r="BA20" i="1"/>
  <c r="AP20" i="2" s="1"/>
  <c r="BB20" i="1"/>
  <c r="AQ20" i="2" s="1"/>
  <c r="BC20" i="1"/>
  <c r="BD20" i="1"/>
  <c r="AX21" i="1"/>
  <c r="AY21" i="1"/>
  <c r="AT21" i="2" s="1"/>
  <c r="AZ21" i="1"/>
  <c r="BA21" i="1"/>
  <c r="AP21" i="2" s="1"/>
  <c r="BB21" i="1"/>
  <c r="AQ21" i="2" s="1"/>
  <c r="BC21" i="1"/>
  <c r="BD21" i="1"/>
  <c r="AX22" i="1"/>
  <c r="AY22" i="1"/>
  <c r="AT22" i="2" s="1"/>
  <c r="AZ22" i="1"/>
  <c r="BA22" i="1"/>
  <c r="AP22" i="2" s="1"/>
  <c r="BB22" i="1"/>
  <c r="AQ22" i="2" s="1"/>
  <c r="BC22" i="1"/>
  <c r="BD22" i="1"/>
  <c r="AX23" i="1"/>
  <c r="AY23" i="1"/>
  <c r="AT23" i="2" s="1"/>
  <c r="AZ23" i="1"/>
  <c r="BA23" i="1"/>
  <c r="AP23" i="2" s="1"/>
  <c r="BB23" i="1"/>
  <c r="AQ23" i="2" s="1"/>
  <c r="BC23" i="1"/>
  <c r="BD23" i="1"/>
  <c r="AX24" i="1"/>
  <c r="AY24" i="1"/>
  <c r="AT24" i="2" s="1"/>
  <c r="AZ24" i="1"/>
  <c r="BA24" i="1"/>
  <c r="AP24" i="2" s="1"/>
  <c r="BB24" i="1"/>
  <c r="AQ24" i="2" s="1"/>
  <c r="BC24" i="1"/>
  <c r="BD24" i="1"/>
  <c r="AX25" i="1"/>
  <c r="AY25" i="1"/>
  <c r="AT25" i="2" s="1"/>
  <c r="AZ25" i="1"/>
  <c r="BA25" i="1"/>
  <c r="AP25" i="2" s="1"/>
  <c r="BB25" i="1"/>
  <c r="AQ25" i="2" s="1"/>
  <c r="BC25" i="1"/>
  <c r="BD25" i="1"/>
  <c r="AX26" i="1"/>
  <c r="AY26" i="1"/>
  <c r="AT26" i="2" s="1"/>
  <c r="AZ26" i="1"/>
  <c r="BA26" i="1"/>
  <c r="AP26" i="2" s="1"/>
  <c r="BB26" i="1"/>
  <c r="AQ26" i="2" s="1"/>
  <c r="BC26" i="1"/>
  <c r="BD26" i="1"/>
  <c r="AX27" i="1"/>
  <c r="AY27" i="1"/>
  <c r="AT27" i="2" s="1"/>
  <c r="AZ27" i="1"/>
  <c r="BA27" i="1"/>
  <c r="AP27" i="2" s="1"/>
  <c r="BB27" i="1"/>
  <c r="AQ27" i="2" s="1"/>
  <c r="BC27" i="1"/>
  <c r="BD27" i="1"/>
  <c r="AX28" i="1"/>
  <c r="AY28" i="1"/>
  <c r="AT28" i="2" s="1"/>
  <c r="AZ28" i="1"/>
  <c r="BA28" i="1"/>
  <c r="AP28" i="2" s="1"/>
  <c r="BB28" i="1"/>
  <c r="AQ28" i="2" s="1"/>
  <c r="BC28" i="1"/>
  <c r="BD28" i="1"/>
  <c r="AX29" i="1"/>
  <c r="AY29" i="1"/>
  <c r="AT29" i="2" s="1"/>
  <c r="AZ29" i="1"/>
  <c r="BA29" i="1"/>
  <c r="AP29" i="2" s="1"/>
  <c r="BB29" i="1"/>
  <c r="AQ29" i="2" s="1"/>
  <c r="BC29" i="1"/>
  <c r="BD29" i="1"/>
  <c r="AX30" i="1"/>
  <c r="AY30" i="1"/>
  <c r="AT30" i="2" s="1"/>
  <c r="AZ30" i="1"/>
  <c r="BA30" i="1"/>
  <c r="AP30" i="2" s="1"/>
  <c r="BB30" i="1"/>
  <c r="BC30" i="1"/>
  <c r="BD30" i="1"/>
  <c r="AX31" i="1"/>
  <c r="AY31" i="1"/>
  <c r="AT31" i="2" s="1"/>
  <c r="AZ31" i="1"/>
  <c r="BA31" i="1"/>
  <c r="AP31" i="2" s="1"/>
  <c r="BB31" i="1"/>
  <c r="BC31" i="1"/>
  <c r="BD31" i="1"/>
  <c r="AX32" i="1"/>
  <c r="AY32" i="1"/>
  <c r="AT32" i="2" s="1"/>
  <c r="AZ32" i="1"/>
  <c r="BA32" i="1"/>
  <c r="AP32" i="2" s="1"/>
  <c r="BB32" i="1"/>
  <c r="BC32" i="1"/>
  <c r="BD32" i="1"/>
  <c r="AX33" i="1"/>
  <c r="AY33" i="1"/>
  <c r="AT33" i="2" s="1"/>
  <c r="AZ33" i="1"/>
  <c r="BA33" i="1"/>
  <c r="AP33" i="2" s="1"/>
  <c r="BB33" i="1"/>
  <c r="AQ33" i="2" s="1"/>
  <c r="BC33" i="1"/>
  <c r="BD33" i="1"/>
  <c r="AX34" i="1"/>
  <c r="AY34" i="1"/>
  <c r="AT34" i="2" s="1"/>
  <c r="AZ34" i="1"/>
  <c r="BA34" i="1"/>
  <c r="AP34" i="2" s="1"/>
  <c r="BB34" i="1"/>
  <c r="AQ34" i="2" s="1"/>
  <c r="BC34" i="1"/>
  <c r="BD34" i="1"/>
  <c r="AX35" i="1"/>
  <c r="AY35" i="1"/>
  <c r="AT35" i="2" s="1"/>
  <c r="AZ35" i="1"/>
  <c r="BA35" i="1"/>
  <c r="AP35" i="2" s="1"/>
  <c r="BB35" i="1"/>
  <c r="AQ35" i="2" s="1"/>
  <c r="BC35" i="1"/>
  <c r="BD35" i="1"/>
  <c r="AX36" i="1"/>
  <c r="AY36" i="1"/>
  <c r="AZ36" i="1"/>
  <c r="BA36" i="1"/>
  <c r="BB36" i="1"/>
  <c r="BC36" i="1"/>
  <c r="BD36" i="1"/>
  <c r="AX37" i="1"/>
  <c r="AY37" i="1"/>
  <c r="AZ37" i="1"/>
  <c r="BA37" i="1"/>
  <c r="BB37" i="1"/>
  <c r="BC37" i="1"/>
  <c r="BD37" i="1"/>
  <c r="AY19" i="2" l="1"/>
  <c r="AY26" i="2"/>
  <c r="AY23" i="2"/>
  <c r="AY22" i="2"/>
  <c r="AX33" i="2"/>
  <c r="BB25" i="2"/>
  <c r="AY18" i="2"/>
  <c r="AY14" i="2"/>
  <c r="AY30" i="2"/>
  <c r="AX10" i="2"/>
  <c r="BA10" i="2"/>
  <c r="AY31" i="2"/>
  <c r="AY27" i="2"/>
  <c r="AY15" i="2"/>
  <c r="AY11" i="2"/>
  <c r="AY7" i="2"/>
  <c r="BA11" i="2"/>
  <c r="AU28" i="2"/>
  <c r="BA8" i="2"/>
  <c r="AY35" i="2"/>
  <c r="BA12" i="2"/>
  <c r="BA6" i="2"/>
  <c r="BG31" i="2"/>
  <c r="AU20" i="2"/>
  <c r="AU32" i="2"/>
  <c r="BG27" i="2"/>
  <c r="BA7" i="2"/>
  <c r="AU16" i="2"/>
  <c r="BG25" i="2"/>
  <c r="BG23" i="2"/>
  <c r="BG17" i="2"/>
  <c r="BG13" i="2"/>
  <c r="BG9" i="2"/>
  <c r="BG35" i="2"/>
  <c r="BG33" i="2"/>
  <c r="BG29" i="2"/>
  <c r="AU24" i="2"/>
  <c r="AS24" i="2"/>
  <c r="AS25" i="2"/>
  <c r="AS26" i="2"/>
  <c r="AS27" i="2"/>
  <c r="AS28" i="2"/>
  <c r="AS30" i="2"/>
  <c r="AS32" i="2"/>
  <c r="AS33" i="2"/>
  <c r="AS34" i="2"/>
  <c r="BB24" i="2"/>
  <c r="BC30" i="2"/>
  <c r="BC32" i="2"/>
  <c r="E31" i="1"/>
  <c r="E23" i="1"/>
  <c r="E29" i="1"/>
  <c r="BG21" i="2"/>
  <c r="BG19" i="2"/>
  <c r="BG24" i="2"/>
  <c r="BG26" i="2"/>
  <c r="BG28" i="2"/>
  <c r="BG30" i="2"/>
  <c r="BG32" i="2"/>
  <c r="BG34" i="2"/>
  <c r="E19" i="1"/>
  <c r="BB16" i="2"/>
  <c r="BB22" i="2"/>
  <c r="E17" i="1"/>
  <c r="AS21" i="2"/>
  <c r="BC15" i="2"/>
  <c r="BC21" i="2"/>
  <c r="BA20" i="2"/>
  <c r="BC18" i="2"/>
  <c r="BB20" i="2"/>
  <c r="AS18" i="2"/>
  <c r="AS16" i="2"/>
  <c r="AS22" i="2"/>
  <c r="BG15" i="2"/>
  <c r="BG16" i="2"/>
  <c r="BG18" i="2"/>
  <c r="BG20" i="2"/>
  <c r="BG22" i="2"/>
  <c r="E13" i="1"/>
  <c r="AS10" i="2"/>
  <c r="AS11" i="2"/>
  <c r="AS12" i="2"/>
  <c r="AS14" i="2"/>
  <c r="BC14" i="2"/>
  <c r="BC11" i="2"/>
  <c r="BG10" i="2"/>
  <c r="BG11" i="2"/>
  <c r="BG12" i="2"/>
  <c r="BG14" i="2"/>
  <c r="BB6" i="2"/>
  <c r="BC7" i="2"/>
  <c r="E9" i="1"/>
  <c r="AS6" i="2"/>
  <c r="AS7" i="2"/>
  <c r="AS8" i="2"/>
  <c r="BG6" i="2"/>
  <c r="BG7" i="2"/>
  <c r="BG8" i="2"/>
  <c r="BB10" i="2"/>
  <c r="BB26" i="2"/>
  <c r="BB34" i="2"/>
  <c r="AX16" i="2"/>
  <c r="AX24" i="2"/>
  <c r="BA15" i="2"/>
  <c r="AU15" i="2"/>
  <c r="BA23" i="2"/>
  <c r="AU23" i="2"/>
  <c r="BA27" i="2"/>
  <c r="AU27" i="2"/>
  <c r="BA35" i="2"/>
  <c r="AU35" i="2"/>
  <c r="AY12" i="2"/>
  <c r="BC33" i="2"/>
  <c r="AX8" i="2"/>
  <c r="AX12" i="2"/>
  <c r="AX20" i="2"/>
  <c r="AX28" i="2"/>
  <c r="AY6" i="2"/>
  <c r="AY8" i="2"/>
  <c r="AU12" i="2"/>
  <c r="AX21" i="2"/>
  <c r="BC10" i="2"/>
  <c r="BA16" i="2"/>
  <c r="BA32" i="2"/>
  <c r="BA9" i="2"/>
  <c r="BA13" i="2"/>
  <c r="AS15" i="2"/>
  <c r="BA17" i="2"/>
  <c r="AU17" i="2"/>
  <c r="BA21" i="2"/>
  <c r="AU21" i="2"/>
  <c r="BA25" i="2"/>
  <c r="AU25" i="2"/>
  <c r="BA29" i="2"/>
  <c r="AU29" i="2"/>
  <c r="BA33" i="2"/>
  <c r="AU33" i="2"/>
  <c r="AU6" i="2"/>
  <c r="AU7" i="2"/>
  <c r="AU8" i="2"/>
  <c r="AU9" i="2"/>
  <c r="AU10" i="2"/>
  <c r="AU11" i="2"/>
  <c r="AY13" i="2"/>
  <c r="AY16" i="2"/>
  <c r="AY20" i="2"/>
  <c r="AY24" i="2"/>
  <c r="BC27" i="2"/>
  <c r="BB27" i="2"/>
  <c r="AY28" i="2"/>
  <c r="AY32" i="2"/>
  <c r="AX32" i="2"/>
  <c r="AX6" i="2"/>
  <c r="AX14" i="2"/>
  <c r="AX18" i="2"/>
  <c r="AX22" i="2"/>
  <c r="AX26" i="2"/>
  <c r="AX30" i="2"/>
  <c r="BA28" i="2"/>
  <c r="BB33" i="2"/>
  <c r="BA19" i="2"/>
  <c r="AU19" i="2"/>
  <c r="BA31" i="2"/>
  <c r="AU31" i="2"/>
  <c r="BC25" i="2"/>
  <c r="AY34" i="2"/>
  <c r="AX34" i="2"/>
  <c r="BC8" i="2"/>
  <c r="BB8" i="2"/>
  <c r="AY9" i="2"/>
  <c r="AY10" i="2"/>
  <c r="BC12" i="2"/>
  <c r="BB12" i="2"/>
  <c r="AX9" i="2"/>
  <c r="AX13" i="2"/>
  <c r="AX17" i="2"/>
  <c r="AX25" i="2"/>
  <c r="AX29" i="2"/>
  <c r="AX35" i="2"/>
  <c r="BC26" i="2"/>
  <c r="BA14" i="2"/>
  <c r="AU14" i="2"/>
  <c r="BA18" i="2"/>
  <c r="AU18" i="2"/>
  <c r="AS20" i="2"/>
  <c r="BA22" i="2"/>
  <c r="AU22" i="2"/>
  <c r="BA26" i="2"/>
  <c r="AU26" i="2"/>
  <c r="BA30" i="2"/>
  <c r="AU30" i="2"/>
  <c r="BA34" i="2"/>
  <c r="AU34" i="2"/>
  <c r="AU13" i="2"/>
  <c r="AY17" i="2"/>
  <c r="AY21" i="2"/>
  <c r="AY25" i="2"/>
  <c r="BC28" i="2"/>
  <c r="BB28" i="2"/>
  <c r="AY29" i="2"/>
  <c r="AY33" i="2"/>
  <c r="AX7" i="2"/>
  <c r="AX11" i="2"/>
  <c r="AX15" i="2"/>
  <c r="AX19" i="2"/>
  <c r="AX23" i="2"/>
  <c r="AX27" i="2"/>
  <c r="AX31" i="2"/>
  <c r="BA24" i="2"/>
  <c r="BC34" i="2"/>
  <c r="AB552" i="1"/>
  <c r="AK552" i="1"/>
  <c r="AL552" i="1"/>
  <c r="AM552" i="1"/>
  <c r="AB553" i="1"/>
  <c r="AK553" i="1"/>
  <c r="AL553" i="1"/>
  <c r="AM553" i="1"/>
  <c r="AB554" i="1"/>
  <c r="AK554" i="1"/>
  <c r="AL554" i="1"/>
  <c r="AM554" i="1"/>
  <c r="AB555" i="1"/>
  <c r="AK555" i="1"/>
  <c r="AL555" i="1"/>
  <c r="AM555" i="1"/>
  <c r="AB556" i="1"/>
  <c r="AK556" i="1"/>
  <c r="AL556" i="1"/>
  <c r="AM556" i="1"/>
  <c r="BC16" i="2" l="1"/>
  <c r="BB32" i="2"/>
  <c r="BB7" i="2"/>
  <c r="BB18" i="2"/>
  <c r="BB14" i="2"/>
  <c r="BB11" i="2"/>
  <c r="BC22" i="2"/>
  <c r="BB15" i="2"/>
  <c r="BC24" i="2"/>
  <c r="BB30" i="2"/>
  <c r="BC6" i="2"/>
  <c r="BC20" i="2"/>
  <c r="AS29" i="2"/>
  <c r="AS23" i="2"/>
  <c r="AS31" i="2"/>
  <c r="BB21" i="2"/>
  <c r="AS17" i="2"/>
  <c r="AS19" i="2"/>
  <c r="AS13" i="2"/>
  <c r="AS9" i="2"/>
  <c r="BB23" i="2" l="1"/>
  <c r="BC23" i="2"/>
  <c r="BC31" i="2"/>
  <c r="BB31" i="2"/>
  <c r="BB29" i="2"/>
  <c r="BC29" i="2"/>
  <c r="BB19" i="2"/>
  <c r="BC19" i="2"/>
  <c r="BC17" i="2"/>
  <c r="BB17" i="2"/>
  <c r="BB13" i="2"/>
  <c r="BC13" i="2"/>
  <c r="BB9" i="2"/>
  <c r="BC9" i="2"/>
  <c r="N309" i="1" l="1"/>
  <c r="J3052" i="5" l="1"/>
  <c r="G3052" i="5"/>
  <c r="J3077" i="5" l="1"/>
  <c r="J3076" i="5"/>
  <c r="J3073" i="5"/>
  <c r="J3071" i="5"/>
  <c r="J3070" i="5"/>
  <c r="J3069" i="5"/>
  <c r="J3068" i="5"/>
  <c r="J3067" i="5"/>
  <c r="J3066" i="5"/>
  <c r="J3065" i="5"/>
  <c r="J3064" i="5"/>
  <c r="J3063" i="5"/>
  <c r="J3062" i="5"/>
  <c r="J3061" i="5"/>
  <c r="J583" i="5" l="1"/>
  <c r="J582" i="5"/>
  <c r="J581" i="5"/>
  <c r="J600" i="5"/>
  <c r="J599" i="5"/>
  <c r="J598" i="5"/>
  <c r="J597" i="5"/>
  <c r="J596" i="5"/>
  <c r="AB557" i="1" l="1"/>
  <c r="N557" i="1"/>
  <c r="AB532" i="1"/>
  <c r="AB533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1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K484" i="1" l="1"/>
  <c r="AM430" i="1" l="1"/>
  <c r="AL430" i="1"/>
  <c r="AK430" i="1"/>
  <c r="AB430" i="1"/>
  <c r="J624" i="5" l="1"/>
  <c r="J623" i="5"/>
  <c r="J622" i="5"/>
  <c r="J621" i="5"/>
  <c r="E78" i="1" l="1"/>
  <c r="E79" i="1"/>
  <c r="E80" i="1"/>
  <c r="E81" i="1"/>
  <c r="E82" i="1"/>
  <c r="E83" i="1"/>
  <c r="E84" i="1"/>
  <c r="N465" i="1" l="1"/>
  <c r="N441" i="1" l="1"/>
  <c r="AB228" i="1" l="1"/>
  <c r="N228" i="1"/>
  <c r="AB227" i="1"/>
  <c r="N227" i="1"/>
  <c r="E47" i="1" l="1"/>
  <c r="E46" i="1"/>
  <c r="E45" i="1"/>
  <c r="E44" i="1"/>
  <c r="E43" i="1"/>
  <c r="E42" i="1"/>
  <c r="E41" i="1"/>
  <c r="E40" i="1"/>
  <c r="E39" i="1"/>
  <c r="E38" i="1"/>
  <c r="E37" i="1"/>
  <c r="E36" i="1"/>
  <c r="E35" i="1"/>
  <c r="E49" i="1"/>
  <c r="E48" i="1"/>
  <c r="AS35" i="2" l="1"/>
  <c r="AX488" i="1"/>
  <c r="AY488" i="1"/>
  <c r="BA488" i="1"/>
  <c r="BB488" i="1"/>
  <c r="BC488" i="1"/>
  <c r="BD488" i="1"/>
  <c r="AX489" i="1"/>
  <c r="AY489" i="1"/>
  <c r="BA489" i="1"/>
  <c r="BB489" i="1"/>
  <c r="BC489" i="1"/>
  <c r="BD489" i="1"/>
  <c r="AX490" i="1"/>
  <c r="AY490" i="1"/>
  <c r="BA490" i="1"/>
  <c r="BB490" i="1"/>
  <c r="BC490" i="1"/>
  <c r="BD490" i="1"/>
  <c r="AX491" i="1"/>
  <c r="AY491" i="1"/>
  <c r="BA491" i="1"/>
  <c r="BB491" i="1"/>
  <c r="BC491" i="1"/>
  <c r="BD491" i="1"/>
  <c r="AX492" i="1"/>
  <c r="AY492" i="1"/>
  <c r="BA492" i="1"/>
  <c r="BB492" i="1"/>
  <c r="BC492" i="1"/>
  <c r="BD492" i="1"/>
  <c r="AX493" i="1"/>
  <c r="AY493" i="1"/>
  <c r="BA493" i="1"/>
  <c r="BB493" i="1"/>
  <c r="BC493" i="1"/>
  <c r="BD493" i="1"/>
  <c r="AX494" i="1"/>
  <c r="AY494" i="1"/>
  <c r="BA494" i="1"/>
  <c r="BB494" i="1"/>
  <c r="BC494" i="1"/>
  <c r="BD494" i="1"/>
  <c r="AX495" i="1"/>
  <c r="AY495" i="1"/>
  <c r="BA495" i="1"/>
  <c r="BB495" i="1"/>
  <c r="BC495" i="1"/>
  <c r="BD495" i="1"/>
  <c r="AX496" i="1"/>
  <c r="AY496" i="1"/>
  <c r="BA496" i="1"/>
  <c r="BB496" i="1"/>
  <c r="BC496" i="1"/>
  <c r="BD496" i="1"/>
  <c r="AX497" i="1"/>
  <c r="AY497" i="1"/>
  <c r="BA497" i="1"/>
  <c r="BB497" i="1"/>
  <c r="BC497" i="1"/>
  <c r="BD497" i="1"/>
  <c r="AX498" i="1"/>
  <c r="AY498" i="1"/>
  <c r="BA498" i="1"/>
  <c r="BB498" i="1"/>
  <c r="BC498" i="1"/>
  <c r="BD498" i="1"/>
  <c r="AX499" i="1"/>
  <c r="AY499" i="1"/>
  <c r="BA499" i="1"/>
  <c r="BB499" i="1"/>
  <c r="BC499" i="1"/>
  <c r="BD499" i="1"/>
  <c r="AX500" i="1"/>
  <c r="AY500" i="1"/>
  <c r="BA500" i="1"/>
  <c r="BB500" i="1"/>
  <c r="BC500" i="1"/>
  <c r="BD500" i="1"/>
  <c r="AX501" i="1"/>
  <c r="AY501" i="1"/>
  <c r="BA501" i="1"/>
  <c r="BB501" i="1"/>
  <c r="BC501" i="1"/>
  <c r="BD501" i="1"/>
  <c r="AX502" i="1"/>
  <c r="AY502" i="1"/>
  <c r="BA502" i="1"/>
  <c r="BB502" i="1"/>
  <c r="BC502" i="1"/>
  <c r="BD502" i="1"/>
  <c r="AX503" i="1"/>
  <c r="AY503" i="1"/>
  <c r="BA503" i="1"/>
  <c r="BB503" i="1"/>
  <c r="BC503" i="1"/>
  <c r="BD503" i="1"/>
  <c r="AX504" i="1"/>
  <c r="AY504" i="1"/>
  <c r="BA504" i="1"/>
  <c r="BB504" i="1"/>
  <c r="BC504" i="1"/>
  <c r="BD504" i="1"/>
  <c r="AX506" i="1"/>
  <c r="AY506" i="1"/>
  <c r="BA506" i="1"/>
  <c r="BB506" i="1"/>
  <c r="BC506" i="1"/>
  <c r="BD506" i="1"/>
  <c r="AX507" i="1"/>
  <c r="AY507" i="1"/>
  <c r="BA507" i="1"/>
  <c r="BB507" i="1"/>
  <c r="BC507" i="1"/>
  <c r="BD507" i="1"/>
  <c r="AX508" i="1"/>
  <c r="AY508" i="1"/>
  <c r="BA508" i="1"/>
  <c r="BB508" i="1"/>
  <c r="BC508" i="1"/>
  <c r="BD508" i="1"/>
  <c r="AX509" i="1"/>
  <c r="AY509" i="1"/>
  <c r="BA509" i="1"/>
  <c r="BB509" i="1"/>
  <c r="BC509" i="1"/>
  <c r="BD509" i="1"/>
  <c r="AX510" i="1"/>
  <c r="AY510" i="1"/>
  <c r="BA510" i="1"/>
  <c r="BB510" i="1"/>
  <c r="BC510" i="1"/>
  <c r="BD510" i="1"/>
  <c r="AX511" i="1"/>
  <c r="AY511" i="1"/>
  <c r="AZ511" i="1"/>
  <c r="BA511" i="1"/>
  <c r="BB511" i="1"/>
  <c r="BC511" i="1"/>
  <c r="BD511" i="1"/>
  <c r="AX512" i="1"/>
  <c r="AY512" i="1"/>
  <c r="BA512" i="1"/>
  <c r="BB512" i="1"/>
  <c r="BC512" i="1"/>
  <c r="BD512" i="1"/>
  <c r="AX513" i="1"/>
  <c r="AY513" i="1"/>
  <c r="BA513" i="1"/>
  <c r="BB513" i="1"/>
  <c r="BC513" i="1"/>
  <c r="BD513" i="1"/>
  <c r="AX514" i="1"/>
  <c r="AY514" i="1"/>
  <c r="BA514" i="1"/>
  <c r="BB514" i="1"/>
  <c r="BC514" i="1"/>
  <c r="BD514" i="1"/>
  <c r="AX515" i="1"/>
  <c r="AY515" i="1"/>
  <c r="AZ515" i="1"/>
  <c r="BA515" i="1"/>
  <c r="BB515" i="1"/>
  <c r="BC515" i="1"/>
  <c r="BD515" i="1"/>
  <c r="AX516" i="1"/>
  <c r="AY516" i="1"/>
  <c r="BA516" i="1"/>
  <c r="BB516" i="1"/>
  <c r="BC516" i="1"/>
  <c r="BD516" i="1"/>
  <c r="AX517" i="1"/>
  <c r="AY517" i="1"/>
  <c r="BA517" i="1"/>
  <c r="BB517" i="1"/>
  <c r="BC517" i="1"/>
  <c r="BD517" i="1"/>
  <c r="AX518" i="1"/>
  <c r="AY518" i="1"/>
  <c r="BA518" i="1"/>
  <c r="BB518" i="1"/>
  <c r="BC518" i="1"/>
  <c r="BD518" i="1"/>
  <c r="AX519" i="1"/>
  <c r="AY519" i="1"/>
  <c r="BA519" i="1"/>
  <c r="BB519" i="1"/>
  <c r="BC519" i="1"/>
  <c r="BD519" i="1"/>
  <c r="AX520" i="1"/>
  <c r="AY520" i="1"/>
  <c r="BA520" i="1"/>
  <c r="BB520" i="1"/>
  <c r="BC520" i="1"/>
  <c r="BD520" i="1"/>
  <c r="AX521" i="1"/>
  <c r="AY521" i="1"/>
  <c r="BA521" i="1"/>
  <c r="BB521" i="1"/>
  <c r="BC521" i="1"/>
  <c r="BD521" i="1"/>
  <c r="AX522" i="1"/>
  <c r="AY522" i="1"/>
  <c r="BA522" i="1"/>
  <c r="BB522" i="1"/>
  <c r="BC522" i="1"/>
  <c r="BD522" i="1"/>
  <c r="AX523" i="1"/>
  <c r="AY523" i="1"/>
  <c r="BA523" i="1"/>
  <c r="BB523" i="1"/>
  <c r="BC523" i="1"/>
  <c r="BD523" i="1"/>
  <c r="AX524" i="1"/>
  <c r="AY524" i="1"/>
  <c r="AZ524" i="1"/>
  <c r="BA524" i="1"/>
  <c r="BB524" i="1"/>
  <c r="BC524" i="1"/>
  <c r="BD524" i="1"/>
  <c r="AX525" i="1"/>
  <c r="AY525" i="1"/>
  <c r="AZ525" i="1"/>
  <c r="BA525" i="1"/>
  <c r="BB525" i="1"/>
  <c r="BC525" i="1"/>
  <c r="BD525" i="1"/>
  <c r="AX526" i="1"/>
  <c r="AY526" i="1"/>
  <c r="AZ526" i="1"/>
  <c r="BA526" i="1"/>
  <c r="BB526" i="1"/>
  <c r="BC526" i="1"/>
  <c r="BD526" i="1"/>
  <c r="AX527" i="1"/>
  <c r="AY527" i="1"/>
  <c r="AZ527" i="1"/>
  <c r="BA527" i="1"/>
  <c r="BB527" i="1"/>
  <c r="BC527" i="1"/>
  <c r="BD527" i="1"/>
  <c r="AX528" i="1"/>
  <c r="AY528" i="1"/>
  <c r="AZ528" i="1"/>
  <c r="BA528" i="1"/>
  <c r="BB528" i="1"/>
  <c r="BC528" i="1"/>
  <c r="BD528" i="1"/>
  <c r="AX529" i="1"/>
  <c r="AY529" i="1"/>
  <c r="AZ529" i="1"/>
  <c r="BA529" i="1"/>
  <c r="BB529" i="1"/>
  <c r="BC529" i="1"/>
  <c r="BD529" i="1"/>
  <c r="AK500" i="1"/>
  <c r="AL500" i="1"/>
  <c r="AM500" i="1"/>
  <c r="AK501" i="1"/>
  <c r="AL501" i="1"/>
  <c r="AM501" i="1"/>
  <c r="AK502" i="1"/>
  <c r="AL502" i="1"/>
  <c r="AM502" i="1"/>
  <c r="AK503" i="1"/>
  <c r="AL503" i="1"/>
  <c r="AM503" i="1"/>
  <c r="AK504" i="1"/>
  <c r="AL504" i="1"/>
  <c r="AM504" i="1"/>
  <c r="AK506" i="1"/>
  <c r="AL506" i="1"/>
  <c r="AM506" i="1"/>
  <c r="AK507" i="1"/>
  <c r="AL507" i="1"/>
  <c r="AM507" i="1"/>
  <c r="AK508" i="1"/>
  <c r="AL508" i="1"/>
  <c r="AM508" i="1"/>
  <c r="AK509" i="1"/>
  <c r="AL509" i="1"/>
  <c r="AM509" i="1"/>
  <c r="AK510" i="1"/>
  <c r="AL510" i="1"/>
  <c r="AM510" i="1"/>
  <c r="AK511" i="1"/>
  <c r="AL511" i="1"/>
  <c r="AM511" i="1"/>
  <c r="BC35" i="2" l="1"/>
  <c r="BB35" i="2"/>
  <c r="AM457" i="1" l="1"/>
  <c r="AL457" i="1"/>
  <c r="AK457" i="1"/>
  <c r="AB457" i="1"/>
  <c r="N457" i="1"/>
  <c r="AM456" i="1"/>
  <c r="AL456" i="1"/>
  <c r="AK456" i="1"/>
  <c r="AB456" i="1"/>
  <c r="N456" i="1"/>
  <c r="AM455" i="1"/>
  <c r="AL455" i="1"/>
  <c r="AK455" i="1"/>
  <c r="AB455" i="1"/>
  <c r="N455" i="1"/>
  <c r="AM454" i="1"/>
  <c r="AL454" i="1"/>
  <c r="AK454" i="1"/>
  <c r="AB454" i="1"/>
  <c r="N454" i="1"/>
  <c r="AM453" i="1"/>
  <c r="AL453" i="1"/>
  <c r="AK453" i="1"/>
  <c r="AB453" i="1"/>
  <c r="N453" i="1"/>
  <c r="AM452" i="1"/>
  <c r="AL452" i="1"/>
  <c r="AK452" i="1"/>
  <c r="AB452" i="1"/>
  <c r="N452" i="1"/>
  <c r="AM451" i="1"/>
  <c r="AL451" i="1"/>
  <c r="AK451" i="1"/>
  <c r="AB451" i="1"/>
  <c r="N451" i="1"/>
  <c r="AM450" i="1"/>
  <c r="AL450" i="1"/>
  <c r="AK450" i="1"/>
  <c r="AB450" i="1"/>
  <c r="AM449" i="1"/>
  <c r="AL449" i="1"/>
  <c r="AK449" i="1"/>
  <c r="AB449" i="1"/>
  <c r="AM448" i="1"/>
  <c r="AL448" i="1"/>
  <c r="AK448" i="1"/>
  <c r="AB448" i="1"/>
  <c r="AM447" i="1"/>
  <c r="AL447" i="1"/>
  <c r="AK447" i="1"/>
  <c r="AB447" i="1"/>
  <c r="AM446" i="1"/>
  <c r="AL446" i="1"/>
  <c r="AK446" i="1"/>
  <c r="AB446" i="1"/>
  <c r="AM445" i="1"/>
  <c r="AL445" i="1"/>
  <c r="AB445" i="1"/>
  <c r="AM444" i="1"/>
  <c r="AL444" i="1"/>
  <c r="AB444" i="1"/>
  <c r="N444" i="1"/>
  <c r="AM443" i="1"/>
  <c r="AL443" i="1"/>
  <c r="AB443" i="1"/>
  <c r="N443" i="1"/>
  <c r="N333" i="1" l="1"/>
  <c r="AB333" i="1"/>
  <c r="AK333" i="1"/>
  <c r="AL333" i="1"/>
  <c r="AM333" i="1"/>
  <c r="N334" i="1"/>
  <c r="AB334" i="1"/>
  <c r="AK334" i="1"/>
  <c r="AL334" i="1"/>
  <c r="AM334" i="1"/>
  <c r="AB335" i="1"/>
  <c r="AK335" i="1"/>
  <c r="AL335" i="1"/>
  <c r="AM335" i="1"/>
  <c r="N336" i="1"/>
  <c r="AB336" i="1"/>
  <c r="AK336" i="1"/>
  <c r="AL336" i="1"/>
  <c r="AM336" i="1"/>
  <c r="AK337" i="1"/>
  <c r="AL337" i="1"/>
  <c r="AM337" i="1"/>
  <c r="N315" i="1" l="1"/>
  <c r="AM278" i="1" l="1"/>
  <c r="AL278" i="1"/>
  <c r="AK278" i="1"/>
  <c r="AB278" i="1"/>
  <c r="N278" i="1"/>
  <c r="AM277" i="1"/>
  <c r="AL277" i="1"/>
  <c r="AK277" i="1"/>
  <c r="AB277" i="1"/>
  <c r="N277" i="1"/>
  <c r="AX277" i="1"/>
  <c r="AX278" i="1"/>
  <c r="AX279" i="1"/>
  <c r="AM271" i="1"/>
  <c r="AL271" i="1"/>
  <c r="AK271" i="1"/>
  <c r="AB271" i="1"/>
  <c r="N271" i="1"/>
  <c r="AM270" i="1"/>
  <c r="AL270" i="1"/>
  <c r="AK270" i="1"/>
  <c r="AB270" i="1"/>
  <c r="N270" i="1"/>
  <c r="AM269" i="1"/>
  <c r="AL269" i="1"/>
  <c r="AK269" i="1"/>
  <c r="AB269" i="1"/>
  <c r="N269" i="1"/>
  <c r="AM268" i="1"/>
  <c r="AL268" i="1"/>
  <c r="AK268" i="1"/>
  <c r="AB268" i="1"/>
  <c r="N268" i="1"/>
  <c r="AM286" i="1"/>
  <c r="AL286" i="1"/>
  <c r="AB286" i="1"/>
  <c r="N286" i="1"/>
  <c r="AM285" i="1"/>
  <c r="AL285" i="1"/>
  <c r="AK285" i="1"/>
  <c r="AB285" i="1"/>
  <c r="AM284" i="1"/>
  <c r="AL284" i="1"/>
  <c r="AK284" i="1"/>
  <c r="AB284" i="1"/>
  <c r="N284" i="1"/>
  <c r="AM283" i="1"/>
  <c r="AL283" i="1"/>
  <c r="AK283" i="1"/>
  <c r="AB283" i="1"/>
  <c r="N283" i="1"/>
  <c r="AM282" i="1"/>
  <c r="AL282" i="1"/>
  <c r="AK282" i="1"/>
  <c r="AB282" i="1"/>
  <c r="N282" i="1"/>
  <c r="AM281" i="1"/>
  <c r="AL281" i="1"/>
  <c r="AK281" i="1"/>
  <c r="AB281" i="1"/>
  <c r="N281" i="1"/>
  <c r="AM280" i="1"/>
  <c r="AL280" i="1"/>
  <c r="AK280" i="1"/>
  <c r="AB280" i="1"/>
  <c r="N280" i="1"/>
  <c r="AM279" i="1"/>
  <c r="AL279" i="1"/>
  <c r="AK279" i="1"/>
  <c r="AB279" i="1"/>
  <c r="N279" i="1"/>
  <c r="AM264" i="1"/>
  <c r="AL264" i="1"/>
  <c r="AK264" i="1"/>
  <c r="AM263" i="1"/>
  <c r="AL263" i="1"/>
  <c r="AK263" i="1"/>
  <c r="AM262" i="1"/>
  <c r="AL262" i="1"/>
  <c r="AK262" i="1"/>
  <c r="AM261" i="1"/>
  <c r="AL261" i="1"/>
  <c r="AK261" i="1"/>
  <c r="N261" i="1"/>
  <c r="N262" i="1"/>
  <c r="N263" i="1"/>
  <c r="N264" i="1"/>
  <c r="N272" i="1"/>
  <c r="N273" i="1"/>
  <c r="N274" i="1"/>
  <c r="N275" i="1"/>
  <c r="N276" i="1"/>
  <c r="A265" i="1"/>
  <c r="B265" i="1"/>
  <c r="C265" i="1"/>
  <c r="D265" i="1"/>
  <c r="A266" i="1"/>
  <c r="B266" i="1"/>
  <c r="C266" i="1"/>
  <c r="D266" i="1"/>
  <c r="E265" i="1" l="1"/>
  <c r="AU266" i="2"/>
  <c r="AU265" i="2"/>
  <c r="BA265" i="2"/>
  <c r="J3050" i="5" l="1"/>
  <c r="J3049" i="5"/>
  <c r="AZ507" i="1" l="1"/>
  <c r="J620" i="5"/>
  <c r="N249" i="1" l="1"/>
  <c r="N231" i="1" l="1"/>
  <c r="AB231" i="1"/>
  <c r="AB232" i="1"/>
  <c r="N232" i="1"/>
  <c r="N238" i="1" l="1"/>
  <c r="N237" i="1"/>
  <c r="J619" i="5" l="1"/>
  <c r="J618" i="5"/>
  <c r="J617" i="5" l="1"/>
  <c r="J616" i="5"/>
  <c r="J615" i="5"/>
  <c r="J614" i="5"/>
  <c r="N467" i="1" l="1"/>
  <c r="J613" i="5" l="1"/>
  <c r="J612" i="5"/>
  <c r="J611" i="5"/>
  <c r="J610" i="5"/>
  <c r="J609" i="5"/>
  <c r="J608" i="5"/>
  <c r="J607" i="5"/>
  <c r="J606" i="5"/>
  <c r="J605" i="5"/>
  <c r="J604" i="5"/>
  <c r="AM442" i="1" l="1"/>
  <c r="AL442" i="1"/>
  <c r="AB442" i="1"/>
  <c r="N442" i="1"/>
  <c r="AM441" i="1"/>
  <c r="AL441" i="1"/>
  <c r="AB441" i="1"/>
  <c r="J3048" i="5" l="1"/>
  <c r="G3048" i="5"/>
  <c r="J3047" i="5"/>
  <c r="G3047" i="5"/>
  <c r="AZ513" i="1" l="1"/>
  <c r="J528" i="5"/>
  <c r="J527" i="5"/>
  <c r="J526" i="5"/>
  <c r="J525" i="5"/>
  <c r="J524" i="5"/>
  <c r="J523" i="5"/>
  <c r="J522" i="5"/>
  <c r="J521" i="5"/>
  <c r="J520" i="5"/>
  <c r="J519" i="5"/>
  <c r="J518" i="5"/>
  <c r="J517" i="5"/>
  <c r="J516" i="5"/>
  <c r="J515" i="5"/>
  <c r="J514" i="5"/>
  <c r="J513" i="5"/>
  <c r="J512" i="5"/>
  <c r="J511" i="5"/>
  <c r="J510" i="5"/>
  <c r="J509" i="5"/>
  <c r="J507" i="5"/>
  <c r="AZ504" i="1" s="1"/>
  <c r="J506" i="5"/>
  <c r="J505" i="5"/>
  <c r="J504" i="5"/>
  <c r="J503" i="5"/>
  <c r="J502" i="5"/>
  <c r="J501" i="5"/>
  <c r="N243" i="1" l="1"/>
  <c r="N244" i="1"/>
  <c r="E58" i="1" l="1"/>
  <c r="AK557" i="1" l="1"/>
  <c r="AL557" i="1"/>
  <c r="AM557" i="1"/>
  <c r="AK558" i="1"/>
  <c r="AL558" i="1"/>
  <c r="AM558" i="1"/>
  <c r="AK559" i="1"/>
  <c r="AL559" i="1"/>
  <c r="AM559" i="1"/>
  <c r="AK560" i="1"/>
  <c r="AL560" i="1"/>
  <c r="AM560" i="1"/>
  <c r="AK561" i="1"/>
  <c r="AL561" i="1"/>
  <c r="AM561" i="1"/>
  <c r="AK562" i="1"/>
  <c r="AL562" i="1"/>
  <c r="AM562" i="1"/>
  <c r="AK563" i="1"/>
  <c r="AL563" i="1"/>
  <c r="AM563" i="1"/>
  <c r="AK564" i="1"/>
  <c r="AL564" i="1"/>
  <c r="AM564" i="1"/>
  <c r="AK565" i="1"/>
  <c r="AL565" i="1"/>
  <c r="AM565" i="1"/>
  <c r="AK566" i="1"/>
  <c r="AL566" i="1"/>
  <c r="AM566" i="1"/>
  <c r="AK567" i="1"/>
  <c r="AL567" i="1"/>
  <c r="AM567" i="1"/>
  <c r="AK568" i="1"/>
  <c r="AL568" i="1"/>
  <c r="AM568" i="1"/>
  <c r="AK569" i="1"/>
  <c r="AL569" i="1"/>
  <c r="AM569" i="1"/>
  <c r="AK570" i="1"/>
  <c r="AL570" i="1"/>
  <c r="AM570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38" i="1" l="1"/>
  <c r="N537" i="1"/>
  <c r="N536" i="1"/>
  <c r="N1753" i="2" l="1"/>
  <c r="AB463" i="1" l="1"/>
  <c r="N233" i="1" l="1"/>
  <c r="AB233" i="1"/>
  <c r="AB234" i="1"/>
  <c r="J584" i="5" l="1"/>
  <c r="J585" i="5"/>
  <c r="J586" i="5"/>
  <c r="AZ501" i="1" s="1"/>
  <c r="J587" i="5"/>
  <c r="J588" i="5"/>
  <c r="J589" i="5"/>
  <c r="J590" i="5"/>
  <c r="J595" i="5"/>
  <c r="AZ503" i="1"/>
  <c r="AZ506" i="1"/>
  <c r="J601" i="5"/>
  <c r="J602" i="5"/>
  <c r="J627" i="5"/>
  <c r="J628" i="5"/>
  <c r="J629" i="5"/>
  <c r="J630" i="5"/>
  <c r="J631" i="5"/>
  <c r="J632" i="5"/>
  <c r="J633" i="5"/>
  <c r="E85" i="1" l="1"/>
  <c r="J2504" i="5" l="1"/>
  <c r="AM232" i="1" l="1"/>
  <c r="AL232" i="1"/>
  <c r="AK232" i="1"/>
  <c r="AM231" i="1"/>
  <c r="AL231" i="1"/>
  <c r="AK231" i="1"/>
  <c r="AM230" i="1"/>
  <c r="AL230" i="1"/>
  <c r="AK230" i="1"/>
  <c r="AB230" i="1"/>
  <c r="N230" i="1"/>
  <c r="AM229" i="1"/>
  <c r="AL229" i="1"/>
  <c r="AK229" i="1"/>
  <c r="AB229" i="1"/>
  <c r="N229" i="1"/>
  <c r="AM228" i="1"/>
  <c r="AL228" i="1"/>
  <c r="AK228" i="1"/>
  <c r="AM243" i="1"/>
  <c r="AL243" i="1"/>
  <c r="AK243" i="1"/>
  <c r="AB243" i="1"/>
  <c r="AM242" i="1"/>
  <c r="AL242" i="1"/>
  <c r="AK242" i="1"/>
  <c r="AB242" i="1"/>
  <c r="N242" i="1"/>
  <c r="AM241" i="1"/>
  <c r="AL241" i="1"/>
  <c r="AK241" i="1"/>
  <c r="AB241" i="1"/>
  <c r="N241" i="1"/>
  <c r="AM240" i="1"/>
  <c r="AL240" i="1"/>
  <c r="AB240" i="1"/>
  <c r="N240" i="1"/>
  <c r="AM239" i="1"/>
  <c r="AL239" i="1"/>
  <c r="AK239" i="1"/>
  <c r="AB239" i="1"/>
  <c r="N239" i="1"/>
  <c r="R9" i="20" l="1"/>
  <c r="S9" i="20"/>
  <c r="R13" i="20"/>
  <c r="S13" i="20"/>
  <c r="R14" i="20"/>
  <c r="S14" i="20"/>
  <c r="R15" i="20"/>
  <c r="S15" i="20"/>
  <c r="R16" i="20"/>
  <c r="S16" i="20"/>
  <c r="R17" i="20"/>
  <c r="S17" i="20"/>
  <c r="R18" i="20"/>
  <c r="S18" i="20"/>
  <c r="R19" i="20"/>
  <c r="S19" i="20"/>
  <c r="R20" i="20"/>
  <c r="S20" i="20"/>
  <c r="G1" i="20"/>
  <c r="E1" i="20"/>
  <c r="E6" i="20"/>
  <c r="F6" i="20"/>
  <c r="G6" i="20"/>
  <c r="H6" i="20"/>
  <c r="E7" i="20"/>
  <c r="F7" i="20"/>
  <c r="G7" i="20"/>
  <c r="H7" i="20"/>
  <c r="E8" i="20"/>
  <c r="F8" i="20"/>
  <c r="G8" i="20"/>
  <c r="H8" i="20"/>
  <c r="E9" i="20"/>
  <c r="F9" i="20"/>
  <c r="G9" i="20"/>
  <c r="H9" i="20"/>
  <c r="E10" i="20"/>
  <c r="F10" i="20"/>
  <c r="G10" i="20"/>
  <c r="H10" i="20"/>
  <c r="S10" i="20" s="1"/>
  <c r="E11" i="20"/>
  <c r="F11" i="20"/>
  <c r="G11" i="20"/>
  <c r="H11" i="20"/>
  <c r="E12" i="20"/>
  <c r="F12" i="20"/>
  <c r="G12" i="20"/>
  <c r="H12" i="20"/>
  <c r="S12" i="20" s="1"/>
  <c r="E13" i="20"/>
  <c r="F13" i="20"/>
  <c r="G13" i="20"/>
  <c r="H13" i="20"/>
  <c r="E14" i="20"/>
  <c r="F14" i="20"/>
  <c r="G14" i="20"/>
  <c r="H14" i="20"/>
  <c r="E15" i="20"/>
  <c r="F15" i="20"/>
  <c r="G15" i="20"/>
  <c r="H15" i="20"/>
  <c r="E16" i="20"/>
  <c r="F16" i="20"/>
  <c r="G16" i="20"/>
  <c r="H16" i="20"/>
  <c r="E17" i="20"/>
  <c r="F17" i="20"/>
  <c r="G17" i="20"/>
  <c r="H17" i="20"/>
  <c r="E18" i="20"/>
  <c r="F18" i="20"/>
  <c r="G18" i="20"/>
  <c r="H18" i="20"/>
  <c r="E19" i="20"/>
  <c r="F19" i="20"/>
  <c r="G19" i="20"/>
  <c r="H19" i="20"/>
  <c r="E20" i="20"/>
  <c r="F20" i="20"/>
  <c r="G20" i="20"/>
  <c r="H20" i="20"/>
  <c r="H5" i="20"/>
  <c r="G5" i="20"/>
  <c r="F5" i="20"/>
  <c r="E5" i="20"/>
  <c r="Q20" i="20"/>
  <c r="Q19" i="20"/>
  <c r="Q18" i="20"/>
  <c r="Q17" i="20"/>
  <c r="Q16" i="20"/>
  <c r="Q15" i="20"/>
  <c r="Q14" i="20"/>
  <c r="Q13" i="20"/>
  <c r="Q12" i="20"/>
  <c r="Q11" i="20"/>
  <c r="Q10" i="20"/>
  <c r="Q9" i="20"/>
  <c r="Q8" i="20"/>
  <c r="Q7" i="20"/>
  <c r="Q6" i="20"/>
  <c r="Q5" i="20"/>
  <c r="S8" i="20" l="1"/>
  <c r="R12" i="20"/>
  <c r="S11" i="20"/>
  <c r="R11" i="20"/>
  <c r="R10" i="20"/>
  <c r="S6" i="20"/>
  <c r="R8" i="20"/>
  <c r="S7" i="20"/>
  <c r="R7" i="20"/>
  <c r="R6" i="20"/>
  <c r="S5" i="20"/>
  <c r="R5" i="20"/>
  <c r="J3046" i="5"/>
  <c r="J3044" i="5"/>
  <c r="J3041" i="5"/>
  <c r="AZ512" i="1" s="1"/>
  <c r="R21" i="20" l="1"/>
  <c r="S21" i="20"/>
  <c r="C170" i="10" l="1"/>
  <c r="AK220" i="1" l="1"/>
  <c r="AL220" i="1"/>
  <c r="AM220" i="1"/>
  <c r="AK221" i="1"/>
  <c r="AL221" i="1"/>
  <c r="AM221" i="1"/>
  <c r="AK222" i="1"/>
  <c r="AL222" i="1"/>
  <c r="AM222" i="1"/>
  <c r="AK223" i="1"/>
  <c r="AL223" i="1"/>
  <c r="AM223" i="1"/>
  <c r="AK224" i="1"/>
  <c r="AL224" i="1"/>
  <c r="AM224" i="1"/>
  <c r="AK225" i="1"/>
  <c r="AL225" i="1"/>
  <c r="AM225" i="1"/>
  <c r="AK226" i="1"/>
  <c r="AL226" i="1"/>
  <c r="AM226" i="1"/>
  <c r="AK227" i="1"/>
  <c r="AL227" i="1"/>
  <c r="AM227" i="1"/>
  <c r="AK233" i="1"/>
  <c r="AL233" i="1"/>
  <c r="AM233" i="1"/>
  <c r="AK234" i="1"/>
  <c r="AL234" i="1"/>
  <c r="AM234" i="1"/>
  <c r="AK235" i="1"/>
  <c r="AL235" i="1"/>
  <c r="AM235" i="1"/>
  <c r="AK236" i="1"/>
  <c r="AL236" i="1"/>
  <c r="AM236" i="1"/>
  <c r="AK237" i="1"/>
  <c r="AL237" i="1"/>
  <c r="AM237" i="1"/>
  <c r="AK238" i="1"/>
  <c r="AL238" i="1"/>
  <c r="AM238" i="1"/>
  <c r="AK244" i="1"/>
  <c r="AL244" i="1"/>
  <c r="AM244" i="1"/>
  <c r="AK245" i="1"/>
  <c r="AL245" i="1"/>
  <c r="AM245" i="1"/>
  <c r="AK246" i="1"/>
  <c r="AL246" i="1"/>
  <c r="AM246" i="1"/>
  <c r="AK247" i="1"/>
  <c r="AL247" i="1"/>
  <c r="AM247" i="1"/>
  <c r="AK248" i="1"/>
  <c r="AL248" i="1"/>
  <c r="AM248" i="1"/>
  <c r="AK249" i="1"/>
  <c r="AL249" i="1"/>
  <c r="AM249" i="1"/>
  <c r="AK250" i="1"/>
  <c r="AL250" i="1"/>
  <c r="AM250" i="1"/>
  <c r="AK251" i="1"/>
  <c r="AL251" i="1"/>
  <c r="AM251" i="1"/>
  <c r="AK252" i="1"/>
  <c r="AL252" i="1"/>
  <c r="AM252" i="1"/>
  <c r="AK253" i="1"/>
  <c r="AL253" i="1"/>
  <c r="AM253" i="1"/>
  <c r="AK254" i="1"/>
  <c r="AL254" i="1"/>
  <c r="AM254" i="1"/>
  <c r="AK255" i="1"/>
  <c r="AL255" i="1"/>
  <c r="AM255" i="1"/>
  <c r="AK256" i="1"/>
  <c r="AL256" i="1"/>
  <c r="AM256" i="1"/>
  <c r="AK257" i="1"/>
  <c r="AL257" i="1"/>
  <c r="AM257" i="1"/>
  <c r="AK258" i="1"/>
  <c r="AL258" i="1"/>
  <c r="AM258" i="1"/>
  <c r="AK259" i="1"/>
  <c r="AL259" i="1"/>
  <c r="AM259" i="1"/>
  <c r="AK260" i="1"/>
  <c r="AL260" i="1"/>
  <c r="AM260" i="1"/>
  <c r="AK272" i="1"/>
  <c r="AL272" i="1"/>
  <c r="AM272" i="1"/>
  <c r="AK273" i="1"/>
  <c r="AL273" i="1"/>
  <c r="AM273" i="1"/>
  <c r="AK274" i="1"/>
  <c r="AL274" i="1"/>
  <c r="AM274" i="1"/>
  <c r="AK275" i="1"/>
  <c r="AL275" i="1"/>
  <c r="AM275" i="1"/>
  <c r="AK276" i="1"/>
  <c r="AL276" i="1"/>
  <c r="AM276" i="1"/>
  <c r="AK287" i="1"/>
  <c r="AL287" i="1"/>
  <c r="AM287" i="1"/>
  <c r="AK309" i="1"/>
  <c r="AL309" i="1"/>
  <c r="AM309" i="1"/>
  <c r="AK310" i="1"/>
  <c r="AL310" i="1"/>
  <c r="AM310" i="1"/>
  <c r="AK311" i="1"/>
  <c r="AL311" i="1"/>
  <c r="AM311" i="1"/>
  <c r="AK312" i="1"/>
  <c r="AL312" i="1"/>
  <c r="AM312" i="1"/>
  <c r="AK313" i="1"/>
  <c r="AL313" i="1"/>
  <c r="AM313" i="1"/>
  <c r="AK314" i="1"/>
  <c r="AL314" i="1"/>
  <c r="AM314" i="1"/>
  <c r="AK315" i="1"/>
  <c r="AL315" i="1"/>
  <c r="AM315" i="1"/>
  <c r="AK316" i="1"/>
  <c r="AL316" i="1"/>
  <c r="AM316" i="1"/>
  <c r="AK317" i="1"/>
  <c r="AL317" i="1"/>
  <c r="AM317" i="1"/>
  <c r="AK318" i="1"/>
  <c r="AL318" i="1"/>
  <c r="AM318" i="1"/>
  <c r="AK319" i="1"/>
  <c r="AL319" i="1"/>
  <c r="AM319" i="1"/>
  <c r="AK320" i="1"/>
  <c r="AL320" i="1"/>
  <c r="AM320" i="1"/>
  <c r="AK322" i="1"/>
  <c r="AL322" i="1"/>
  <c r="AM322" i="1"/>
  <c r="AK323" i="1"/>
  <c r="AL323" i="1"/>
  <c r="AM323" i="1"/>
  <c r="AK324" i="1"/>
  <c r="AL324" i="1"/>
  <c r="AM324" i="1"/>
  <c r="AK325" i="1"/>
  <c r="AL325" i="1"/>
  <c r="AM325" i="1"/>
  <c r="AK326" i="1"/>
  <c r="AL326" i="1"/>
  <c r="AM326" i="1"/>
  <c r="AK327" i="1"/>
  <c r="AL327" i="1"/>
  <c r="AM327" i="1"/>
  <c r="AK329" i="1"/>
  <c r="AL329" i="1"/>
  <c r="AM329" i="1"/>
  <c r="AK330" i="1"/>
  <c r="AL330" i="1"/>
  <c r="AM330" i="1"/>
  <c r="AK331" i="1"/>
  <c r="AL331" i="1"/>
  <c r="AM331" i="1"/>
  <c r="AK332" i="1"/>
  <c r="AL332" i="1"/>
  <c r="AM332" i="1"/>
  <c r="AK399" i="1"/>
  <c r="AL399" i="1"/>
  <c r="AM399" i="1"/>
  <c r="AK431" i="1"/>
  <c r="AL431" i="1"/>
  <c r="AM431" i="1"/>
  <c r="AL432" i="1"/>
  <c r="AM432" i="1"/>
  <c r="AK433" i="1"/>
  <c r="AL433" i="1"/>
  <c r="AM433" i="1"/>
  <c r="AK437" i="1"/>
  <c r="AL437" i="1"/>
  <c r="AM437" i="1"/>
  <c r="AK438" i="1"/>
  <c r="AL438" i="1"/>
  <c r="AM438" i="1"/>
  <c r="AK439" i="1"/>
  <c r="AL439" i="1"/>
  <c r="AM439" i="1"/>
  <c r="AL440" i="1"/>
  <c r="AM440" i="1"/>
  <c r="AK458" i="1"/>
  <c r="AL458" i="1"/>
  <c r="AM458" i="1"/>
  <c r="AK459" i="1"/>
  <c r="AL459" i="1"/>
  <c r="AM459" i="1"/>
  <c r="AK460" i="1"/>
  <c r="AL460" i="1"/>
  <c r="AM460" i="1"/>
  <c r="AK461" i="1"/>
  <c r="AL461" i="1"/>
  <c r="AM461" i="1"/>
  <c r="AK462" i="1"/>
  <c r="AL462" i="1"/>
  <c r="AM462" i="1"/>
  <c r="AK463" i="1"/>
  <c r="AL463" i="1"/>
  <c r="AM463" i="1"/>
  <c r="AK464" i="1"/>
  <c r="AL464" i="1"/>
  <c r="AM464" i="1"/>
  <c r="AK465" i="1"/>
  <c r="AL465" i="1"/>
  <c r="AM465" i="1"/>
  <c r="AK466" i="1"/>
  <c r="AL466" i="1"/>
  <c r="AM466" i="1"/>
  <c r="AK467" i="1"/>
  <c r="AL467" i="1"/>
  <c r="AM467" i="1"/>
  <c r="AK468" i="1"/>
  <c r="AL468" i="1"/>
  <c r="AM468" i="1"/>
  <c r="AK469" i="1"/>
  <c r="AL469" i="1"/>
  <c r="AM469" i="1"/>
  <c r="AK470" i="1"/>
  <c r="AL470" i="1"/>
  <c r="AM470" i="1"/>
  <c r="AK471" i="1"/>
  <c r="AL471" i="1"/>
  <c r="AM471" i="1"/>
  <c r="AK472" i="1"/>
  <c r="AL472" i="1"/>
  <c r="AM472" i="1"/>
  <c r="AK473" i="1"/>
  <c r="AL473" i="1"/>
  <c r="AM473" i="1"/>
  <c r="AK474" i="1"/>
  <c r="AL474" i="1"/>
  <c r="AM474" i="1"/>
  <c r="AK475" i="1"/>
  <c r="AL475" i="1"/>
  <c r="AM475" i="1"/>
  <c r="AK476" i="1"/>
  <c r="AL476" i="1"/>
  <c r="AM476" i="1"/>
  <c r="AK477" i="1"/>
  <c r="AL477" i="1"/>
  <c r="AM477" i="1"/>
  <c r="AK478" i="1"/>
  <c r="AL478" i="1"/>
  <c r="AM478" i="1"/>
  <c r="AK479" i="1"/>
  <c r="AL479" i="1"/>
  <c r="AM479" i="1"/>
  <c r="AK480" i="1"/>
  <c r="AL480" i="1"/>
  <c r="AM480" i="1"/>
  <c r="AK481" i="1"/>
  <c r="AL481" i="1"/>
  <c r="AM481" i="1"/>
  <c r="AK482" i="1"/>
  <c r="AL482" i="1"/>
  <c r="AM482" i="1"/>
  <c r="AK483" i="1"/>
  <c r="AL483" i="1"/>
  <c r="AM483" i="1"/>
  <c r="AL484" i="1"/>
  <c r="AM484" i="1"/>
  <c r="AK485" i="1"/>
  <c r="AL485" i="1"/>
  <c r="AM485" i="1"/>
  <c r="AK486" i="1"/>
  <c r="AL486" i="1"/>
  <c r="AM486" i="1"/>
  <c r="AK487" i="1"/>
  <c r="AL487" i="1"/>
  <c r="AM487" i="1"/>
  <c r="AK488" i="1"/>
  <c r="AL488" i="1"/>
  <c r="AM488" i="1"/>
  <c r="AK489" i="1"/>
  <c r="AL489" i="1"/>
  <c r="AM489" i="1"/>
  <c r="AK490" i="1"/>
  <c r="AL490" i="1"/>
  <c r="AM490" i="1"/>
  <c r="AK491" i="1"/>
  <c r="AL491" i="1"/>
  <c r="AM491" i="1"/>
  <c r="AK492" i="1"/>
  <c r="AL492" i="1"/>
  <c r="AM492" i="1"/>
  <c r="AK493" i="1"/>
  <c r="AL493" i="1"/>
  <c r="AM493" i="1"/>
  <c r="AK494" i="1"/>
  <c r="AL494" i="1"/>
  <c r="AM494" i="1"/>
  <c r="AK495" i="1"/>
  <c r="AL495" i="1"/>
  <c r="AM495" i="1"/>
  <c r="AK496" i="1"/>
  <c r="AL496" i="1"/>
  <c r="AM496" i="1"/>
  <c r="AK497" i="1"/>
  <c r="AL497" i="1"/>
  <c r="AM497" i="1"/>
  <c r="AK498" i="1"/>
  <c r="AL498" i="1"/>
  <c r="AM498" i="1"/>
  <c r="AK499" i="1"/>
  <c r="AL499" i="1"/>
  <c r="AM499" i="1"/>
  <c r="AK532" i="1"/>
  <c r="AL532" i="1"/>
  <c r="AM532" i="1"/>
  <c r="AK533" i="1"/>
  <c r="AL533" i="1"/>
  <c r="AM533" i="1"/>
  <c r="AK534" i="1"/>
  <c r="AL534" i="1"/>
  <c r="AM534" i="1"/>
  <c r="AK535" i="1"/>
  <c r="AL535" i="1"/>
  <c r="AM535" i="1"/>
  <c r="AK536" i="1"/>
  <c r="AL536" i="1"/>
  <c r="AM536" i="1"/>
  <c r="AK537" i="1"/>
  <c r="AL537" i="1"/>
  <c r="AM537" i="1"/>
  <c r="AK538" i="1"/>
  <c r="AL538" i="1"/>
  <c r="AM538" i="1"/>
  <c r="AK539" i="1"/>
  <c r="AL539" i="1"/>
  <c r="AM539" i="1"/>
  <c r="AK540" i="1"/>
  <c r="AL540" i="1"/>
  <c r="AM540" i="1"/>
  <c r="AK541" i="1"/>
  <c r="AL541" i="1"/>
  <c r="AM541" i="1"/>
  <c r="AK542" i="1"/>
  <c r="AL542" i="1"/>
  <c r="AM542" i="1"/>
  <c r="AK543" i="1"/>
  <c r="AL543" i="1"/>
  <c r="AM543" i="1"/>
  <c r="AK544" i="1"/>
  <c r="AL544" i="1"/>
  <c r="AM544" i="1"/>
  <c r="AK545" i="1"/>
  <c r="AL545" i="1"/>
  <c r="AM545" i="1"/>
  <c r="AK546" i="1"/>
  <c r="AL546" i="1"/>
  <c r="AM546" i="1"/>
  <c r="AK547" i="1"/>
  <c r="AL547" i="1"/>
  <c r="AM547" i="1"/>
  <c r="AK548" i="1"/>
  <c r="AL548" i="1"/>
  <c r="AM548" i="1"/>
  <c r="AL549" i="1"/>
  <c r="AM549" i="1"/>
  <c r="AK551" i="1"/>
  <c r="AL551" i="1"/>
  <c r="AM551" i="1"/>
  <c r="AK571" i="1"/>
  <c r="AL571" i="1"/>
  <c r="AM571" i="1"/>
  <c r="AK572" i="1"/>
  <c r="AL572" i="1"/>
  <c r="AM572" i="1"/>
  <c r="AK573" i="1"/>
  <c r="AL573" i="1"/>
  <c r="AM573" i="1"/>
  <c r="AK574" i="1"/>
  <c r="AL574" i="1"/>
  <c r="AM574" i="1"/>
  <c r="AK575" i="1"/>
  <c r="AL575" i="1"/>
  <c r="AM575" i="1"/>
  <c r="AK576" i="1"/>
  <c r="AL576" i="1"/>
  <c r="AM576" i="1"/>
  <c r="AK577" i="1"/>
  <c r="AL577" i="1"/>
  <c r="AM577" i="1"/>
  <c r="AK578" i="1"/>
  <c r="AL578" i="1"/>
  <c r="AM578" i="1"/>
  <c r="AK579" i="1"/>
  <c r="AL579" i="1"/>
  <c r="AM579" i="1"/>
  <c r="AK580" i="1"/>
  <c r="AL580" i="1"/>
  <c r="AM580" i="1"/>
  <c r="AK581" i="1"/>
  <c r="AL581" i="1"/>
  <c r="AM581" i="1"/>
  <c r="AK582" i="1"/>
  <c r="AL582" i="1"/>
  <c r="AM582" i="1"/>
  <c r="AK583" i="1"/>
  <c r="AL583" i="1"/>
  <c r="AM583" i="1"/>
  <c r="AK584" i="1"/>
  <c r="AL584" i="1"/>
  <c r="AM584" i="1"/>
  <c r="AK585" i="1"/>
  <c r="AL585" i="1"/>
  <c r="AM585" i="1"/>
  <c r="AK586" i="1"/>
  <c r="AL586" i="1"/>
  <c r="AM586" i="1"/>
  <c r="AK587" i="1"/>
  <c r="AL587" i="1"/>
  <c r="AM587" i="1"/>
  <c r="AK588" i="1"/>
  <c r="AL588" i="1"/>
  <c r="AM588" i="1"/>
  <c r="AK589" i="1"/>
  <c r="AL589" i="1"/>
  <c r="AM589" i="1"/>
  <c r="AK590" i="1"/>
  <c r="AL590" i="1"/>
  <c r="AM590" i="1"/>
  <c r="AK591" i="1"/>
  <c r="AL591" i="1"/>
  <c r="AM591" i="1"/>
  <c r="AK592" i="1"/>
  <c r="AL592" i="1"/>
  <c r="AM592" i="1"/>
  <c r="AK593" i="1"/>
  <c r="AL593" i="1"/>
  <c r="AM593" i="1"/>
  <c r="AK594" i="1"/>
  <c r="AL594" i="1"/>
  <c r="AM594" i="1"/>
  <c r="AK595" i="1"/>
  <c r="AL595" i="1"/>
  <c r="AM595" i="1"/>
  <c r="AK596" i="1"/>
  <c r="AL596" i="1"/>
  <c r="AM596" i="1"/>
  <c r="AK597" i="1"/>
  <c r="AL597" i="1"/>
  <c r="AM597" i="1"/>
  <c r="AK598" i="1"/>
  <c r="AL598" i="1"/>
  <c r="AM598" i="1"/>
  <c r="AK599" i="1"/>
  <c r="AL599" i="1"/>
  <c r="AM599" i="1"/>
  <c r="AK600" i="1"/>
  <c r="AL600" i="1"/>
  <c r="AM600" i="1"/>
  <c r="AK601" i="1"/>
  <c r="AL601" i="1"/>
  <c r="AM601" i="1"/>
  <c r="AK602" i="1"/>
  <c r="AL602" i="1"/>
  <c r="AM602" i="1"/>
  <c r="AK603" i="1"/>
  <c r="AL603" i="1"/>
  <c r="AM603" i="1"/>
  <c r="AK604" i="1"/>
  <c r="AL604" i="1"/>
  <c r="AM604" i="1"/>
  <c r="AK605" i="1"/>
  <c r="AL605" i="1"/>
  <c r="AM605" i="1"/>
  <c r="AK606" i="1"/>
  <c r="AL606" i="1"/>
  <c r="AM606" i="1"/>
  <c r="AK607" i="1"/>
  <c r="AL607" i="1"/>
  <c r="AM607" i="1"/>
  <c r="AK608" i="1"/>
  <c r="AL608" i="1"/>
  <c r="AM608" i="1"/>
  <c r="AK609" i="1"/>
  <c r="AL609" i="1"/>
  <c r="AM609" i="1"/>
  <c r="AK610" i="1"/>
  <c r="AL610" i="1"/>
  <c r="AM610" i="1"/>
  <c r="AK611" i="1"/>
  <c r="AL611" i="1"/>
  <c r="AM611" i="1"/>
  <c r="AK612" i="1"/>
  <c r="AL612" i="1"/>
  <c r="AM612" i="1"/>
  <c r="AK613" i="1"/>
  <c r="AL613" i="1"/>
  <c r="AM613" i="1"/>
  <c r="AK614" i="1"/>
  <c r="AL614" i="1"/>
  <c r="AM614" i="1"/>
  <c r="AK615" i="1"/>
  <c r="AL615" i="1"/>
  <c r="AM615" i="1"/>
  <c r="AK616" i="1"/>
  <c r="AL616" i="1"/>
  <c r="AM616" i="1"/>
  <c r="AK617" i="1"/>
  <c r="AL617" i="1"/>
  <c r="AM617" i="1"/>
  <c r="AK618" i="1"/>
  <c r="AL618" i="1"/>
  <c r="AM618" i="1"/>
  <c r="AK619" i="1"/>
  <c r="AL619" i="1"/>
  <c r="AM619" i="1"/>
  <c r="AK620" i="1"/>
  <c r="AL620" i="1"/>
  <c r="AM620" i="1"/>
  <c r="AK621" i="1"/>
  <c r="AL621" i="1"/>
  <c r="AM621" i="1"/>
  <c r="AK622" i="1"/>
  <c r="AL622" i="1"/>
  <c r="AM622" i="1"/>
  <c r="AK623" i="1"/>
  <c r="AL623" i="1"/>
  <c r="AM623" i="1"/>
  <c r="AK624" i="1"/>
  <c r="AL624" i="1"/>
  <c r="AM624" i="1"/>
  <c r="AK625" i="1"/>
  <c r="AL625" i="1"/>
  <c r="AM625" i="1"/>
  <c r="AK626" i="1"/>
  <c r="AL626" i="1"/>
  <c r="AM626" i="1"/>
  <c r="AK627" i="1"/>
  <c r="AL627" i="1"/>
  <c r="AM627" i="1"/>
  <c r="AK628" i="1"/>
  <c r="AL628" i="1"/>
  <c r="AM628" i="1"/>
  <c r="AK629" i="1"/>
  <c r="AL629" i="1"/>
  <c r="AM629" i="1"/>
  <c r="AK630" i="1"/>
  <c r="AL630" i="1"/>
  <c r="AM630" i="1"/>
  <c r="AK631" i="1"/>
  <c r="AL631" i="1"/>
  <c r="AM631" i="1"/>
  <c r="AK632" i="1"/>
  <c r="AL632" i="1"/>
  <c r="AM632" i="1"/>
  <c r="AK633" i="1"/>
  <c r="AL633" i="1"/>
  <c r="AM633" i="1"/>
  <c r="AK634" i="1"/>
  <c r="AL634" i="1"/>
  <c r="AM634" i="1"/>
  <c r="AK635" i="1"/>
  <c r="AL635" i="1"/>
  <c r="AM635" i="1"/>
  <c r="AK636" i="1"/>
  <c r="AL636" i="1"/>
  <c r="AM636" i="1"/>
  <c r="AK637" i="1"/>
  <c r="AL637" i="1"/>
  <c r="AM637" i="1"/>
  <c r="AK638" i="1"/>
  <c r="AL638" i="1"/>
  <c r="AM638" i="1"/>
  <c r="AK639" i="1"/>
  <c r="AL639" i="1"/>
  <c r="AM639" i="1"/>
  <c r="AK640" i="1"/>
  <c r="AL640" i="1"/>
  <c r="AM640" i="1"/>
  <c r="AK641" i="1"/>
  <c r="AL641" i="1"/>
  <c r="AM641" i="1"/>
  <c r="AK642" i="1"/>
  <c r="AL642" i="1"/>
  <c r="AM642" i="1"/>
  <c r="AK643" i="1"/>
  <c r="AL643" i="1"/>
  <c r="AM643" i="1"/>
  <c r="AK644" i="1"/>
  <c r="AL644" i="1"/>
  <c r="AM644" i="1"/>
  <c r="AK645" i="1"/>
  <c r="AL645" i="1"/>
  <c r="AM645" i="1"/>
  <c r="AK646" i="1"/>
  <c r="AL646" i="1"/>
  <c r="AM646" i="1"/>
  <c r="AK647" i="1"/>
  <c r="AL647" i="1"/>
  <c r="AM647" i="1"/>
  <c r="AK648" i="1"/>
  <c r="AL648" i="1"/>
  <c r="AM648" i="1"/>
  <c r="AK649" i="1"/>
  <c r="AL649" i="1"/>
  <c r="AM649" i="1"/>
  <c r="AK650" i="1"/>
  <c r="AL650" i="1"/>
  <c r="AM650" i="1"/>
  <c r="AK651" i="1"/>
  <c r="AL651" i="1"/>
  <c r="AM651" i="1"/>
  <c r="AK652" i="1"/>
  <c r="AL652" i="1"/>
  <c r="AM652" i="1"/>
  <c r="AK653" i="1"/>
  <c r="AL653" i="1"/>
  <c r="AM653" i="1"/>
  <c r="AK654" i="1"/>
  <c r="AL654" i="1"/>
  <c r="AM654" i="1"/>
  <c r="AK655" i="1"/>
  <c r="AL655" i="1"/>
  <c r="AM655" i="1"/>
  <c r="AK656" i="1"/>
  <c r="AL656" i="1"/>
  <c r="AM656" i="1"/>
  <c r="AK657" i="1"/>
  <c r="AL657" i="1"/>
  <c r="AM657" i="1"/>
  <c r="AK658" i="1"/>
  <c r="AL658" i="1"/>
  <c r="AM658" i="1"/>
  <c r="AK659" i="1"/>
  <c r="AL659" i="1"/>
  <c r="AM659" i="1"/>
  <c r="AK660" i="1"/>
  <c r="AL660" i="1"/>
  <c r="AM660" i="1"/>
  <c r="AK661" i="1"/>
  <c r="AL661" i="1"/>
  <c r="AM661" i="1"/>
  <c r="AK662" i="1"/>
  <c r="AL662" i="1"/>
  <c r="AM662" i="1"/>
  <c r="AK663" i="1"/>
  <c r="AL663" i="1"/>
  <c r="AM663" i="1"/>
  <c r="AK664" i="1"/>
  <c r="AL664" i="1"/>
  <c r="AM664" i="1"/>
  <c r="AK665" i="1"/>
  <c r="AL665" i="1"/>
  <c r="AM665" i="1"/>
  <c r="AK666" i="1"/>
  <c r="AL666" i="1"/>
  <c r="AM666" i="1"/>
  <c r="AK667" i="1"/>
  <c r="AL667" i="1"/>
  <c r="AM667" i="1"/>
  <c r="AK668" i="1"/>
  <c r="AL668" i="1"/>
  <c r="AM668" i="1"/>
  <c r="AK669" i="1"/>
  <c r="AL669" i="1"/>
  <c r="AM669" i="1"/>
  <c r="AK670" i="1"/>
  <c r="AL670" i="1"/>
  <c r="AM670" i="1"/>
  <c r="AK671" i="1"/>
  <c r="AL671" i="1"/>
  <c r="AM671" i="1"/>
  <c r="AK672" i="1"/>
  <c r="AL672" i="1"/>
  <c r="AM672" i="1"/>
  <c r="AK673" i="1"/>
  <c r="AL673" i="1"/>
  <c r="AM673" i="1"/>
  <c r="AK674" i="1"/>
  <c r="AL674" i="1"/>
  <c r="AM674" i="1"/>
  <c r="AK675" i="1"/>
  <c r="AL675" i="1"/>
  <c r="AM675" i="1"/>
  <c r="AK676" i="1"/>
  <c r="AL676" i="1"/>
  <c r="AM676" i="1"/>
  <c r="AK677" i="1"/>
  <c r="AL677" i="1"/>
  <c r="AM677" i="1"/>
  <c r="AK678" i="1"/>
  <c r="AL678" i="1"/>
  <c r="AM678" i="1"/>
  <c r="AK679" i="1"/>
  <c r="AL679" i="1"/>
  <c r="AM679" i="1"/>
  <c r="AK680" i="1"/>
  <c r="AL680" i="1"/>
  <c r="AM680" i="1"/>
  <c r="AK681" i="1"/>
  <c r="AL681" i="1"/>
  <c r="AM681" i="1"/>
  <c r="AK682" i="1"/>
  <c r="AL682" i="1"/>
  <c r="AM682" i="1"/>
  <c r="AK683" i="1"/>
  <c r="AL683" i="1"/>
  <c r="AM683" i="1"/>
  <c r="AK684" i="1"/>
  <c r="AL684" i="1"/>
  <c r="AM684" i="1"/>
  <c r="AK685" i="1"/>
  <c r="AL685" i="1"/>
  <c r="AM685" i="1"/>
  <c r="AK686" i="1"/>
  <c r="AL686" i="1"/>
  <c r="AM686" i="1"/>
  <c r="AK687" i="1"/>
  <c r="AL687" i="1"/>
  <c r="AM687" i="1"/>
  <c r="AK688" i="1"/>
  <c r="AL688" i="1"/>
  <c r="AM688" i="1"/>
  <c r="AK689" i="1"/>
  <c r="AL689" i="1"/>
  <c r="AM689" i="1"/>
  <c r="AK690" i="1"/>
  <c r="AL690" i="1"/>
  <c r="AM690" i="1"/>
  <c r="AK691" i="1"/>
  <c r="AL691" i="1"/>
  <c r="AM691" i="1"/>
  <c r="AK692" i="1"/>
  <c r="AL692" i="1"/>
  <c r="AM692" i="1"/>
  <c r="AK693" i="1"/>
  <c r="AL693" i="1"/>
  <c r="AM693" i="1"/>
  <c r="AK694" i="1"/>
  <c r="AL694" i="1"/>
  <c r="AM694" i="1"/>
  <c r="AK695" i="1"/>
  <c r="AL695" i="1"/>
  <c r="AM695" i="1"/>
  <c r="AK696" i="1"/>
  <c r="AL696" i="1"/>
  <c r="AM696" i="1"/>
  <c r="AK697" i="1"/>
  <c r="AL697" i="1"/>
  <c r="AM697" i="1"/>
  <c r="AK698" i="1"/>
  <c r="AL698" i="1"/>
  <c r="AM698" i="1"/>
  <c r="AK699" i="1"/>
  <c r="AL699" i="1"/>
  <c r="AM699" i="1"/>
  <c r="AK700" i="1"/>
  <c r="AL700" i="1"/>
  <c r="AM700" i="1"/>
  <c r="AK701" i="1"/>
  <c r="AL701" i="1"/>
  <c r="AM701" i="1"/>
  <c r="AK702" i="1"/>
  <c r="AL702" i="1"/>
  <c r="AM702" i="1"/>
  <c r="AK703" i="1"/>
  <c r="AL703" i="1"/>
  <c r="AM703" i="1"/>
  <c r="AK704" i="1"/>
  <c r="AL704" i="1"/>
  <c r="AM704" i="1"/>
  <c r="AK705" i="1"/>
  <c r="AL705" i="1"/>
  <c r="AM705" i="1"/>
  <c r="AK706" i="1"/>
  <c r="AL706" i="1"/>
  <c r="AM706" i="1"/>
  <c r="AK707" i="1"/>
  <c r="AL707" i="1"/>
  <c r="AM707" i="1"/>
  <c r="AK708" i="1"/>
  <c r="AL708" i="1"/>
  <c r="AM708" i="1"/>
  <c r="AK709" i="1"/>
  <c r="AL709" i="1"/>
  <c r="AM709" i="1"/>
  <c r="AK710" i="1"/>
  <c r="AL710" i="1"/>
  <c r="AM710" i="1"/>
  <c r="AK711" i="1"/>
  <c r="AL711" i="1"/>
  <c r="AM711" i="1"/>
  <c r="AK712" i="1"/>
  <c r="AL712" i="1"/>
  <c r="AM712" i="1"/>
  <c r="AK713" i="1"/>
  <c r="AL713" i="1"/>
  <c r="AM713" i="1"/>
  <c r="AK714" i="1"/>
  <c r="AL714" i="1"/>
  <c r="AM714" i="1"/>
  <c r="AK715" i="1"/>
  <c r="AL715" i="1"/>
  <c r="AM715" i="1"/>
  <c r="AK716" i="1"/>
  <c r="AL716" i="1"/>
  <c r="AM716" i="1"/>
  <c r="AK717" i="1"/>
  <c r="AL717" i="1"/>
  <c r="AM717" i="1"/>
  <c r="AK718" i="1"/>
  <c r="AL718" i="1"/>
  <c r="AM718" i="1"/>
  <c r="AK719" i="1"/>
  <c r="AL719" i="1"/>
  <c r="AM719" i="1"/>
  <c r="AK720" i="1"/>
  <c r="AL720" i="1"/>
  <c r="AM720" i="1"/>
  <c r="AK721" i="1"/>
  <c r="AL721" i="1"/>
  <c r="AM721" i="1"/>
  <c r="AK722" i="1"/>
  <c r="AL722" i="1"/>
  <c r="AM722" i="1"/>
  <c r="AK723" i="1"/>
  <c r="AL723" i="1"/>
  <c r="AM723" i="1"/>
  <c r="AK724" i="1"/>
  <c r="AL724" i="1"/>
  <c r="AM724" i="1"/>
  <c r="AK725" i="1"/>
  <c r="AL725" i="1"/>
  <c r="AM725" i="1"/>
  <c r="AK726" i="1"/>
  <c r="AL726" i="1"/>
  <c r="AM726" i="1"/>
  <c r="AK727" i="1"/>
  <c r="AL727" i="1"/>
  <c r="AM727" i="1"/>
  <c r="AK728" i="1"/>
  <c r="AL728" i="1"/>
  <c r="AM728" i="1"/>
  <c r="AK729" i="1"/>
  <c r="AL729" i="1"/>
  <c r="AM729" i="1"/>
  <c r="AK730" i="1"/>
  <c r="AL730" i="1"/>
  <c r="AM730" i="1"/>
  <c r="AK731" i="1"/>
  <c r="AL731" i="1"/>
  <c r="AM731" i="1"/>
  <c r="AK732" i="1"/>
  <c r="AL732" i="1"/>
  <c r="AM732" i="1"/>
  <c r="AK733" i="1"/>
  <c r="AL733" i="1"/>
  <c r="AM733" i="1"/>
  <c r="AK734" i="1"/>
  <c r="AL734" i="1"/>
  <c r="AM734" i="1"/>
  <c r="AK735" i="1"/>
  <c r="AL735" i="1"/>
  <c r="AM735" i="1"/>
  <c r="AK736" i="1"/>
  <c r="AL736" i="1"/>
  <c r="AM736" i="1"/>
  <c r="AK737" i="1"/>
  <c r="AL737" i="1"/>
  <c r="AM737" i="1"/>
  <c r="AK738" i="1"/>
  <c r="AL738" i="1"/>
  <c r="AM738" i="1"/>
  <c r="AK739" i="1"/>
  <c r="AL739" i="1"/>
  <c r="AM739" i="1"/>
  <c r="AK740" i="1"/>
  <c r="AL740" i="1"/>
  <c r="AM740" i="1"/>
  <c r="AK741" i="1"/>
  <c r="AL741" i="1"/>
  <c r="AM741" i="1"/>
  <c r="AK742" i="1"/>
  <c r="AL742" i="1"/>
  <c r="AM742" i="1"/>
  <c r="AK743" i="1"/>
  <c r="AL743" i="1"/>
  <c r="AM743" i="1"/>
  <c r="AK744" i="1"/>
  <c r="AL744" i="1"/>
  <c r="AM744" i="1"/>
  <c r="AK745" i="1"/>
  <c r="AL745" i="1"/>
  <c r="AM745" i="1"/>
  <c r="AK746" i="1"/>
  <c r="AL746" i="1"/>
  <c r="AM746" i="1"/>
  <c r="AK747" i="1"/>
  <c r="AL747" i="1"/>
  <c r="AM747" i="1"/>
  <c r="AK748" i="1"/>
  <c r="AL748" i="1"/>
  <c r="AM748" i="1"/>
  <c r="AK749" i="1"/>
  <c r="AL749" i="1"/>
  <c r="AM749" i="1"/>
  <c r="AK750" i="1"/>
  <c r="AL750" i="1"/>
  <c r="AM750" i="1"/>
  <c r="AK751" i="1"/>
  <c r="AL751" i="1"/>
  <c r="AM751" i="1"/>
  <c r="AK752" i="1"/>
  <c r="AL752" i="1"/>
  <c r="AM752" i="1"/>
  <c r="AK753" i="1"/>
  <c r="AL753" i="1"/>
  <c r="AM753" i="1"/>
  <c r="AK754" i="1"/>
  <c r="AL754" i="1"/>
  <c r="AM754" i="1"/>
  <c r="AK755" i="1"/>
  <c r="AL755" i="1"/>
  <c r="AM755" i="1"/>
  <c r="AK756" i="1"/>
  <c r="AL756" i="1"/>
  <c r="AM756" i="1"/>
  <c r="AK757" i="1"/>
  <c r="AL757" i="1"/>
  <c r="AM757" i="1"/>
  <c r="AK758" i="1"/>
  <c r="AL758" i="1"/>
  <c r="AM758" i="1"/>
  <c r="AK759" i="1"/>
  <c r="AL759" i="1"/>
  <c r="AM759" i="1"/>
  <c r="AK760" i="1"/>
  <c r="AL760" i="1"/>
  <c r="AM760" i="1"/>
  <c r="AK761" i="1"/>
  <c r="AL761" i="1"/>
  <c r="AM761" i="1"/>
  <c r="AK762" i="1"/>
  <c r="AL762" i="1"/>
  <c r="AM762" i="1"/>
  <c r="AK763" i="1"/>
  <c r="AL763" i="1"/>
  <c r="AM763" i="1"/>
  <c r="AK764" i="1"/>
  <c r="AL764" i="1"/>
  <c r="AM764" i="1"/>
  <c r="AK765" i="1"/>
  <c r="AL765" i="1"/>
  <c r="AM765" i="1"/>
  <c r="AK766" i="1"/>
  <c r="AL766" i="1"/>
  <c r="AM766" i="1"/>
  <c r="AK767" i="1"/>
  <c r="AL767" i="1"/>
  <c r="AM767" i="1"/>
  <c r="AK768" i="1"/>
  <c r="AL768" i="1"/>
  <c r="AM768" i="1"/>
  <c r="AK769" i="1"/>
  <c r="AL769" i="1"/>
  <c r="AM769" i="1"/>
  <c r="AK770" i="1"/>
  <c r="AL770" i="1"/>
  <c r="AM770" i="1"/>
  <c r="AK771" i="1"/>
  <c r="AL771" i="1"/>
  <c r="AM771" i="1"/>
  <c r="AK772" i="1"/>
  <c r="AL772" i="1"/>
  <c r="AM772" i="1"/>
  <c r="AK773" i="1"/>
  <c r="AL773" i="1"/>
  <c r="AM773" i="1"/>
  <c r="AK774" i="1"/>
  <c r="AL774" i="1"/>
  <c r="AM774" i="1"/>
  <c r="AK775" i="1"/>
  <c r="AL775" i="1"/>
  <c r="AM775" i="1"/>
  <c r="AK776" i="1"/>
  <c r="AL776" i="1"/>
  <c r="AM776" i="1"/>
  <c r="AK777" i="1"/>
  <c r="AL777" i="1"/>
  <c r="AM777" i="1"/>
  <c r="AK778" i="1"/>
  <c r="AL778" i="1"/>
  <c r="AM778" i="1"/>
  <c r="AK779" i="1"/>
  <c r="AL779" i="1"/>
  <c r="AM779" i="1"/>
  <c r="AK780" i="1"/>
  <c r="AL780" i="1"/>
  <c r="AM780" i="1"/>
  <c r="AK781" i="1"/>
  <c r="AL781" i="1"/>
  <c r="AM781" i="1"/>
  <c r="AK782" i="1"/>
  <c r="AL782" i="1"/>
  <c r="AM782" i="1"/>
  <c r="AK783" i="1"/>
  <c r="AL783" i="1"/>
  <c r="AM783" i="1"/>
  <c r="AK784" i="1"/>
  <c r="AL784" i="1"/>
  <c r="AM784" i="1"/>
  <c r="AK785" i="1"/>
  <c r="AL785" i="1"/>
  <c r="AM785" i="1"/>
  <c r="AK786" i="1"/>
  <c r="AL786" i="1"/>
  <c r="AM786" i="1"/>
  <c r="AK787" i="1"/>
  <c r="AL787" i="1"/>
  <c r="AM787" i="1"/>
  <c r="AK788" i="1"/>
  <c r="AL788" i="1"/>
  <c r="AM788" i="1"/>
  <c r="AK789" i="1"/>
  <c r="AL789" i="1"/>
  <c r="AM789" i="1"/>
  <c r="AK790" i="1"/>
  <c r="AL790" i="1"/>
  <c r="AM790" i="1"/>
  <c r="AK791" i="1"/>
  <c r="AL791" i="1"/>
  <c r="AM791" i="1"/>
  <c r="AK792" i="1"/>
  <c r="AL792" i="1"/>
  <c r="AM792" i="1"/>
  <c r="AK793" i="1"/>
  <c r="AL793" i="1"/>
  <c r="AM793" i="1"/>
  <c r="AK794" i="1"/>
  <c r="AL794" i="1"/>
  <c r="AM794" i="1"/>
  <c r="AK795" i="1"/>
  <c r="AL795" i="1"/>
  <c r="AM795" i="1"/>
  <c r="AK796" i="1"/>
  <c r="AL796" i="1"/>
  <c r="AM796" i="1"/>
  <c r="AK797" i="1"/>
  <c r="AL797" i="1"/>
  <c r="AM797" i="1"/>
  <c r="AK798" i="1"/>
  <c r="AL798" i="1"/>
  <c r="AM798" i="1"/>
  <c r="AK799" i="1"/>
  <c r="AL799" i="1"/>
  <c r="AM799" i="1"/>
  <c r="AK800" i="1"/>
  <c r="AL800" i="1"/>
  <c r="AM800" i="1"/>
  <c r="AK801" i="1"/>
  <c r="AL801" i="1"/>
  <c r="AM801" i="1"/>
  <c r="AK802" i="1"/>
  <c r="AL802" i="1"/>
  <c r="AM802" i="1"/>
  <c r="AK803" i="1"/>
  <c r="AL803" i="1"/>
  <c r="AM803" i="1"/>
  <c r="AK804" i="1"/>
  <c r="AL804" i="1"/>
  <c r="AM804" i="1"/>
  <c r="AK805" i="1"/>
  <c r="AL805" i="1"/>
  <c r="AM805" i="1"/>
  <c r="AK806" i="1"/>
  <c r="AL806" i="1"/>
  <c r="AM806" i="1"/>
  <c r="AK807" i="1"/>
  <c r="AL807" i="1"/>
  <c r="AM807" i="1"/>
  <c r="AK808" i="1"/>
  <c r="AL808" i="1"/>
  <c r="AM808" i="1"/>
  <c r="AK809" i="1"/>
  <c r="AL809" i="1"/>
  <c r="AM809" i="1"/>
  <c r="AK810" i="1"/>
  <c r="AL810" i="1"/>
  <c r="AM810" i="1"/>
  <c r="AK811" i="1"/>
  <c r="AL811" i="1"/>
  <c r="AM811" i="1"/>
  <c r="AK812" i="1"/>
  <c r="AL812" i="1"/>
  <c r="AM812" i="1"/>
  <c r="AK813" i="1"/>
  <c r="AL813" i="1"/>
  <c r="AM813" i="1"/>
  <c r="AK814" i="1"/>
  <c r="AL814" i="1"/>
  <c r="AM814" i="1"/>
  <c r="AK815" i="1"/>
  <c r="AL815" i="1"/>
  <c r="AM815" i="1"/>
  <c r="AK816" i="1"/>
  <c r="AL816" i="1"/>
  <c r="AM816" i="1"/>
  <c r="AK817" i="1"/>
  <c r="AL817" i="1"/>
  <c r="AM817" i="1"/>
  <c r="AK818" i="1"/>
  <c r="AL818" i="1"/>
  <c r="AM818" i="1"/>
  <c r="AK819" i="1"/>
  <c r="AL819" i="1"/>
  <c r="AM819" i="1"/>
  <c r="AK820" i="1"/>
  <c r="AL820" i="1"/>
  <c r="AM820" i="1"/>
  <c r="AK821" i="1"/>
  <c r="AL821" i="1"/>
  <c r="AM821" i="1"/>
  <c r="AK822" i="1"/>
  <c r="AL822" i="1"/>
  <c r="AM822" i="1"/>
  <c r="AK823" i="1"/>
  <c r="AL823" i="1"/>
  <c r="AM823" i="1"/>
  <c r="AK824" i="1"/>
  <c r="AL824" i="1"/>
  <c r="AM824" i="1"/>
  <c r="AK825" i="1"/>
  <c r="AL825" i="1"/>
  <c r="AM825" i="1"/>
  <c r="AK826" i="1"/>
  <c r="AL826" i="1"/>
  <c r="AM826" i="1"/>
  <c r="AK827" i="1"/>
  <c r="AL827" i="1"/>
  <c r="AM827" i="1"/>
  <c r="AK828" i="1"/>
  <c r="AL828" i="1"/>
  <c r="AM828" i="1"/>
  <c r="AK829" i="1"/>
  <c r="AL829" i="1"/>
  <c r="AM829" i="1"/>
  <c r="AK830" i="1"/>
  <c r="AL830" i="1"/>
  <c r="AM830" i="1"/>
  <c r="AK831" i="1"/>
  <c r="AL831" i="1"/>
  <c r="AM831" i="1"/>
  <c r="AK832" i="1"/>
  <c r="AL832" i="1"/>
  <c r="AM832" i="1"/>
  <c r="AK833" i="1"/>
  <c r="AL833" i="1"/>
  <c r="AM833" i="1"/>
  <c r="AK834" i="1"/>
  <c r="AL834" i="1"/>
  <c r="AM834" i="1"/>
  <c r="AK835" i="1"/>
  <c r="AL835" i="1"/>
  <c r="AM835" i="1"/>
  <c r="AK836" i="1"/>
  <c r="AL836" i="1"/>
  <c r="AM836" i="1"/>
  <c r="AK837" i="1"/>
  <c r="AL837" i="1"/>
  <c r="AM837" i="1"/>
  <c r="AK838" i="1"/>
  <c r="AL838" i="1"/>
  <c r="AM838" i="1"/>
  <c r="AK839" i="1"/>
  <c r="AL839" i="1"/>
  <c r="AM839" i="1"/>
  <c r="AK840" i="1"/>
  <c r="AL840" i="1"/>
  <c r="AM840" i="1"/>
  <c r="AK841" i="1"/>
  <c r="AL841" i="1"/>
  <c r="AM841" i="1"/>
  <c r="AK842" i="1"/>
  <c r="AL842" i="1"/>
  <c r="AM842" i="1"/>
  <c r="AK843" i="1"/>
  <c r="AL843" i="1"/>
  <c r="AM843" i="1"/>
  <c r="AK844" i="1"/>
  <c r="AL844" i="1"/>
  <c r="AM844" i="1"/>
  <c r="AK845" i="1"/>
  <c r="AL845" i="1"/>
  <c r="AM845" i="1"/>
  <c r="AK846" i="1"/>
  <c r="AL846" i="1"/>
  <c r="AM846" i="1"/>
  <c r="AK847" i="1"/>
  <c r="AL847" i="1"/>
  <c r="AM847" i="1"/>
  <c r="AK848" i="1"/>
  <c r="AL848" i="1"/>
  <c r="AM848" i="1"/>
  <c r="AK849" i="1"/>
  <c r="AL849" i="1"/>
  <c r="AM849" i="1"/>
  <c r="AK850" i="1"/>
  <c r="AL850" i="1"/>
  <c r="AM850" i="1"/>
  <c r="AK851" i="1"/>
  <c r="AL851" i="1"/>
  <c r="AM851" i="1"/>
  <c r="AK852" i="1"/>
  <c r="AL852" i="1"/>
  <c r="AM852" i="1"/>
  <c r="AK853" i="1"/>
  <c r="AL853" i="1"/>
  <c r="AM853" i="1"/>
  <c r="AK854" i="1"/>
  <c r="AL854" i="1"/>
  <c r="AM854" i="1"/>
  <c r="AK855" i="1"/>
  <c r="AL855" i="1"/>
  <c r="AM855" i="1"/>
  <c r="AK856" i="1"/>
  <c r="AL856" i="1"/>
  <c r="AM856" i="1"/>
  <c r="AK857" i="1"/>
  <c r="AL857" i="1"/>
  <c r="AM857" i="1"/>
  <c r="AK858" i="1"/>
  <c r="AL858" i="1"/>
  <c r="AM858" i="1"/>
  <c r="AK859" i="1"/>
  <c r="AL859" i="1"/>
  <c r="AM859" i="1"/>
  <c r="AK860" i="1"/>
  <c r="AL860" i="1"/>
  <c r="AM860" i="1"/>
  <c r="AK861" i="1"/>
  <c r="AL861" i="1"/>
  <c r="AM861" i="1"/>
  <c r="AK862" i="1"/>
  <c r="AL862" i="1"/>
  <c r="AM862" i="1"/>
  <c r="AK863" i="1"/>
  <c r="AL863" i="1"/>
  <c r="AM863" i="1"/>
  <c r="AK864" i="1"/>
  <c r="AL864" i="1"/>
  <c r="AM864" i="1"/>
  <c r="AK865" i="1"/>
  <c r="AL865" i="1"/>
  <c r="AM865" i="1"/>
  <c r="AK866" i="1"/>
  <c r="AL866" i="1"/>
  <c r="AM866" i="1"/>
  <c r="AK867" i="1"/>
  <c r="AL867" i="1"/>
  <c r="AM867" i="1"/>
  <c r="AK868" i="1"/>
  <c r="AL868" i="1"/>
  <c r="AM868" i="1"/>
  <c r="AK869" i="1"/>
  <c r="AL869" i="1"/>
  <c r="AM869" i="1"/>
  <c r="AK870" i="1"/>
  <c r="AL870" i="1"/>
  <c r="AM870" i="1"/>
  <c r="AK871" i="1"/>
  <c r="AL871" i="1"/>
  <c r="AM871" i="1"/>
  <c r="AK872" i="1"/>
  <c r="AL872" i="1"/>
  <c r="AM872" i="1"/>
  <c r="AK873" i="1"/>
  <c r="AL873" i="1"/>
  <c r="AM873" i="1"/>
  <c r="AK874" i="1"/>
  <c r="AL874" i="1"/>
  <c r="AM874" i="1"/>
  <c r="AK875" i="1"/>
  <c r="AL875" i="1"/>
  <c r="AM875" i="1"/>
  <c r="AK876" i="1"/>
  <c r="AL876" i="1"/>
  <c r="AM876" i="1"/>
  <c r="AK877" i="1"/>
  <c r="AL877" i="1"/>
  <c r="AM877" i="1"/>
  <c r="AK878" i="1"/>
  <c r="AL878" i="1"/>
  <c r="AM878" i="1"/>
  <c r="AK879" i="1"/>
  <c r="AL879" i="1"/>
  <c r="AM879" i="1"/>
  <c r="AK880" i="1"/>
  <c r="AL880" i="1"/>
  <c r="AM880" i="1"/>
  <c r="AK881" i="1"/>
  <c r="AL881" i="1"/>
  <c r="AM881" i="1"/>
  <c r="AK882" i="1"/>
  <c r="AL882" i="1"/>
  <c r="AM882" i="1"/>
  <c r="AK883" i="1"/>
  <c r="AL883" i="1"/>
  <c r="AM883" i="1"/>
  <c r="AK884" i="1"/>
  <c r="AL884" i="1"/>
  <c r="AM884" i="1"/>
  <c r="AK885" i="1"/>
  <c r="AL885" i="1"/>
  <c r="AM885" i="1"/>
  <c r="AK886" i="1"/>
  <c r="AL886" i="1"/>
  <c r="AM886" i="1"/>
  <c r="AK887" i="1"/>
  <c r="AL887" i="1"/>
  <c r="AM887" i="1"/>
  <c r="AK888" i="1"/>
  <c r="AL888" i="1"/>
  <c r="AM888" i="1"/>
  <c r="AK889" i="1"/>
  <c r="AL889" i="1"/>
  <c r="AM889" i="1"/>
  <c r="AK890" i="1"/>
  <c r="AL890" i="1"/>
  <c r="AM890" i="1"/>
  <c r="AK891" i="1"/>
  <c r="AL891" i="1"/>
  <c r="AM891" i="1"/>
  <c r="AK892" i="1"/>
  <c r="AL892" i="1"/>
  <c r="AM892" i="1"/>
  <c r="AK893" i="1"/>
  <c r="AL893" i="1"/>
  <c r="AM893" i="1"/>
  <c r="AK894" i="1"/>
  <c r="AL894" i="1"/>
  <c r="AM894" i="1"/>
  <c r="AK895" i="1"/>
  <c r="AL895" i="1"/>
  <c r="AM895" i="1"/>
  <c r="AK896" i="1"/>
  <c r="AL896" i="1"/>
  <c r="AM896" i="1"/>
  <c r="AK897" i="1"/>
  <c r="AL897" i="1"/>
  <c r="AM897" i="1"/>
  <c r="AK898" i="1"/>
  <c r="AL898" i="1"/>
  <c r="AM898" i="1"/>
  <c r="AK899" i="1"/>
  <c r="AL899" i="1"/>
  <c r="AM899" i="1"/>
  <c r="AK900" i="1"/>
  <c r="AL900" i="1"/>
  <c r="AM900" i="1"/>
  <c r="AK901" i="1"/>
  <c r="AL901" i="1"/>
  <c r="AM901" i="1"/>
  <c r="AK902" i="1"/>
  <c r="AL902" i="1"/>
  <c r="AM902" i="1"/>
  <c r="AK903" i="1"/>
  <c r="AL903" i="1"/>
  <c r="AM903" i="1"/>
  <c r="AK904" i="1"/>
  <c r="AL904" i="1"/>
  <c r="AM904" i="1"/>
  <c r="AK905" i="1"/>
  <c r="AL905" i="1"/>
  <c r="AM905" i="1"/>
  <c r="AK906" i="1"/>
  <c r="AL906" i="1"/>
  <c r="AM906" i="1"/>
  <c r="AK907" i="1"/>
  <c r="AL907" i="1"/>
  <c r="AM907" i="1"/>
  <c r="AK908" i="1"/>
  <c r="AL908" i="1"/>
  <c r="AM908" i="1"/>
  <c r="AK909" i="1"/>
  <c r="AL909" i="1"/>
  <c r="AM909" i="1"/>
  <c r="AK910" i="1"/>
  <c r="AL910" i="1"/>
  <c r="AM910" i="1"/>
  <c r="AK911" i="1"/>
  <c r="AL911" i="1"/>
  <c r="AM911" i="1"/>
  <c r="AK912" i="1"/>
  <c r="AL912" i="1"/>
  <c r="AM912" i="1"/>
  <c r="AK913" i="1"/>
  <c r="AL913" i="1"/>
  <c r="AM913" i="1"/>
  <c r="AK914" i="1"/>
  <c r="AL914" i="1"/>
  <c r="AM914" i="1"/>
  <c r="AK915" i="1"/>
  <c r="AL915" i="1"/>
  <c r="AM915" i="1"/>
  <c r="AK916" i="1"/>
  <c r="AL916" i="1"/>
  <c r="AM916" i="1"/>
  <c r="AK917" i="1"/>
  <c r="AL917" i="1"/>
  <c r="AM917" i="1"/>
  <c r="AK918" i="1"/>
  <c r="AL918" i="1"/>
  <c r="AM918" i="1"/>
  <c r="AK919" i="1"/>
  <c r="AL919" i="1"/>
  <c r="AM919" i="1"/>
  <c r="AK920" i="1"/>
  <c r="AL920" i="1"/>
  <c r="AM920" i="1"/>
  <c r="AK921" i="1"/>
  <c r="AL921" i="1"/>
  <c r="AM921" i="1"/>
  <c r="AK922" i="1"/>
  <c r="AL922" i="1"/>
  <c r="AM922" i="1"/>
  <c r="AK923" i="1"/>
  <c r="AL923" i="1"/>
  <c r="AM923" i="1"/>
  <c r="AK924" i="1"/>
  <c r="AL924" i="1"/>
  <c r="AM924" i="1"/>
  <c r="AK925" i="1"/>
  <c r="AL925" i="1"/>
  <c r="AM925" i="1"/>
  <c r="AK926" i="1"/>
  <c r="AL926" i="1"/>
  <c r="AM926" i="1"/>
  <c r="AK927" i="1"/>
  <c r="AL927" i="1"/>
  <c r="AM927" i="1"/>
  <c r="AK928" i="1"/>
  <c r="AL928" i="1"/>
  <c r="AM928" i="1"/>
  <c r="AK929" i="1"/>
  <c r="AL929" i="1"/>
  <c r="AM929" i="1"/>
  <c r="AK930" i="1"/>
  <c r="AL930" i="1"/>
  <c r="AM930" i="1"/>
  <c r="AK931" i="1"/>
  <c r="AL931" i="1"/>
  <c r="AM931" i="1"/>
  <c r="AK932" i="1"/>
  <c r="AL932" i="1"/>
  <c r="AM932" i="1"/>
  <c r="AK933" i="1"/>
  <c r="AL933" i="1"/>
  <c r="AM933" i="1"/>
  <c r="AK934" i="1"/>
  <c r="AL934" i="1"/>
  <c r="AM934" i="1"/>
  <c r="AK935" i="1"/>
  <c r="AL935" i="1"/>
  <c r="AM935" i="1"/>
  <c r="AK936" i="1"/>
  <c r="AL936" i="1"/>
  <c r="AM936" i="1"/>
  <c r="AK937" i="1"/>
  <c r="AL937" i="1"/>
  <c r="AM937" i="1"/>
  <c r="AK938" i="1"/>
  <c r="AL938" i="1"/>
  <c r="AM938" i="1"/>
  <c r="AK939" i="1"/>
  <c r="AL939" i="1"/>
  <c r="AM939" i="1"/>
  <c r="AK940" i="1"/>
  <c r="AL940" i="1"/>
  <c r="AM940" i="1"/>
  <c r="AK941" i="1"/>
  <c r="AL941" i="1"/>
  <c r="AM941" i="1"/>
  <c r="AK942" i="1"/>
  <c r="AL942" i="1"/>
  <c r="AM942" i="1"/>
  <c r="AK943" i="1"/>
  <c r="AL943" i="1"/>
  <c r="AM943" i="1"/>
  <c r="AK944" i="1"/>
  <c r="AL944" i="1"/>
  <c r="AM944" i="1"/>
  <c r="AK945" i="1"/>
  <c r="AL945" i="1"/>
  <c r="AM945" i="1"/>
  <c r="AK946" i="1"/>
  <c r="AL946" i="1"/>
  <c r="AM946" i="1"/>
  <c r="AK947" i="1"/>
  <c r="AL947" i="1"/>
  <c r="AM947" i="1"/>
  <c r="AK948" i="1"/>
  <c r="AL948" i="1"/>
  <c r="AM948" i="1"/>
  <c r="AK949" i="1"/>
  <c r="AL949" i="1"/>
  <c r="AM949" i="1"/>
  <c r="AK950" i="1"/>
  <c r="AL950" i="1"/>
  <c r="AM950" i="1"/>
  <c r="AK951" i="1"/>
  <c r="AL951" i="1"/>
  <c r="AM951" i="1"/>
  <c r="AK952" i="1"/>
  <c r="AL952" i="1"/>
  <c r="AM952" i="1"/>
  <c r="AK953" i="1"/>
  <c r="AL953" i="1"/>
  <c r="AM953" i="1"/>
  <c r="AK954" i="1"/>
  <c r="AL954" i="1"/>
  <c r="AM954" i="1"/>
  <c r="AK955" i="1"/>
  <c r="AL955" i="1"/>
  <c r="AM955" i="1"/>
  <c r="AK956" i="1"/>
  <c r="AL956" i="1"/>
  <c r="AM956" i="1"/>
  <c r="AK957" i="1"/>
  <c r="AL957" i="1"/>
  <c r="AM957" i="1"/>
  <c r="AK958" i="1"/>
  <c r="AL958" i="1"/>
  <c r="AM958" i="1"/>
  <c r="AK959" i="1"/>
  <c r="AL959" i="1"/>
  <c r="AM959" i="1"/>
  <c r="AK960" i="1"/>
  <c r="AL960" i="1"/>
  <c r="AM960" i="1"/>
  <c r="AK961" i="1"/>
  <c r="AL961" i="1"/>
  <c r="AM961" i="1"/>
  <c r="AK962" i="1"/>
  <c r="AL962" i="1"/>
  <c r="AM962" i="1"/>
  <c r="AK963" i="1"/>
  <c r="AL963" i="1"/>
  <c r="AM963" i="1"/>
  <c r="AK964" i="1"/>
  <c r="AL964" i="1"/>
  <c r="AM964" i="1"/>
  <c r="AK965" i="1"/>
  <c r="AL965" i="1"/>
  <c r="AM965" i="1"/>
  <c r="AK966" i="1"/>
  <c r="AL966" i="1"/>
  <c r="AM966" i="1"/>
  <c r="AK967" i="1"/>
  <c r="AL967" i="1"/>
  <c r="AM967" i="1"/>
  <c r="AK968" i="1"/>
  <c r="AL968" i="1"/>
  <c r="AM968" i="1"/>
  <c r="AK969" i="1"/>
  <c r="AL969" i="1"/>
  <c r="AM969" i="1"/>
  <c r="AK970" i="1"/>
  <c r="AL970" i="1"/>
  <c r="AM970" i="1"/>
  <c r="AK971" i="1"/>
  <c r="AL971" i="1"/>
  <c r="AM971" i="1"/>
  <c r="AK972" i="1"/>
  <c r="AL972" i="1"/>
  <c r="AM972" i="1"/>
  <c r="AK973" i="1"/>
  <c r="AL973" i="1"/>
  <c r="AM973" i="1"/>
  <c r="AK974" i="1"/>
  <c r="AL974" i="1"/>
  <c r="AM974" i="1"/>
  <c r="AK975" i="1"/>
  <c r="AL975" i="1"/>
  <c r="AM975" i="1"/>
  <c r="AK976" i="1"/>
  <c r="AL976" i="1"/>
  <c r="AM976" i="1"/>
  <c r="AK977" i="1"/>
  <c r="AL977" i="1"/>
  <c r="AM977" i="1"/>
  <c r="AK978" i="1"/>
  <c r="AL978" i="1"/>
  <c r="AM978" i="1"/>
  <c r="AK979" i="1"/>
  <c r="AL979" i="1"/>
  <c r="AM979" i="1"/>
  <c r="AK980" i="1"/>
  <c r="AL980" i="1"/>
  <c r="AM980" i="1"/>
  <c r="AK981" i="1"/>
  <c r="AL981" i="1"/>
  <c r="AM981" i="1"/>
  <c r="AK982" i="1"/>
  <c r="AL982" i="1"/>
  <c r="AM982" i="1"/>
  <c r="AK983" i="1"/>
  <c r="AL983" i="1"/>
  <c r="AM983" i="1"/>
  <c r="AK984" i="1"/>
  <c r="AL984" i="1"/>
  <c r="AM984" i="1"/>
  <c r="AK985" i="1"/>
  <c r="AL985" i="1"/>
  <c r="AM985" i="1"/>
  <c r="AK986" i="1"/>
  <c r="AL986" i="1"/>
  <c r="AM986" i="1"/>
  <c r="AK987" i="1"/>
  <c r="AL987" i="1"/>
  <c r="AM987" i="1"/>
  <c r="AK988" i="1"/>
  <c r="AL988" i="1"/>
  <c r="AM988" i="1"/>
  <c r="AK989" i="1"/>
  <c r="AL989" i="1"/>
  <c r="AM989" i="1"/>
  <c r="AK990" i="1"/>
  <c r="AL990" i="1"/>
  <c r="AM990" i="1"/>
  <c r="AK991" i="1"/>
  <c r="AL991" i="1"/>
  <c r="AM991" i="1"/>
  <c r="AK992" i="1"/>
  <c r="AL992" i="1"/>
  <c r="AM992" i="1"/>
  <c r="AK993" i="1"/>
  <c r="AL993" i="1"/>
  <c r="AM993" i="1"/>
  <c r="AK994" i="1"/>
  <c r="AL994" i="1"/>
  <c r="AM994" i="1"/>
  <c r="AK995" i="1"/>
  <c r="AL995" i="1"/>
  <c r="AM995" i="1"/>
  <c r="AK996" i="1"/>
  <c r="AL996" i="1"/>
  <c r="AM996" i="1"/>
  <c r="AK997" i="1"/>
  <c r="AL997" i="1"/>
  <c r="AM997" i="1"/>
  <c r="AK998" i="1"/>
  <c r="AL998" i="1"/>
  <c r="AM998" i="1"/>
  <c r="AK999" i="1"/>
  <c r="AL999" i="1"/>
  <c r="AM999" i="1"/>
  <c r="AK1000" i="1"/>
  <c r="AL1000" i="1"/>
  <c r="AM1000" i="1"/>
  <c r="AK1001" i="1"/>
  <c r="AL1001" i="1"/>
  <c r="AM1001" i="1"/>
  <c r="AK1002" i="1"/>
  <c r="AL1002" i="1"/>
  <c r="AM1002" i="1"/>
  <c r="AK1003" i="1"/>
  <c r="AL1003" i="1"/>
  <c r="AM1003" i="1"/>
  <c r="AK1004" i="1"/>
  <c r="AL1004" i="1"/>
  <c r="AM1004" i="1"/>
  <c r="AK1005" i="1"/>
  <c r="AL1005" i="1"/>
  <c r="AM1005" i="1"/>
  <c r="AK1006" i="1"/>
  <c r="AL1006" i="1"/>
  <c r="AM1006" i="1"/>
  <c r="AK1007" i="1"/>
  <c r="AL1007" i="1"/>
  <c r="AM1007" i="1"/>
  <c r="AK1008" i="1"/>
  <c r="AL1008" i="1"/>
  <c r="AM1008" i="1"/>
  <c r="AK1009" i="1"/>
  <c r="AL1009" i="1"/>
  <c r="AM1009" i="1"/>
  <c r="AK1010" i="1"/>
  <c r="AL1010" i="1"/>
  <c r="AM1010" i="1"/>
  <c r="AK1011" i="1"/>
  <c r="AL1011" i="1"/>
  <c r="AM1011" i="1"/>
  <c r="AK1012" i="1"/>
  <c r="AL1012" i="1"/>
  <c r="AM1012" i="1"/>
  <c r="AK1013" i="1"/>
  <c r="AL1013" i="1"/>
  <c r="AM1013" i="1"/>
  <c r="AK1014" i="1"/>
  <c r="AL1014" i="1"/>
  <c r="AM1014" i="1"/>
  <c r="AK1015" i="1"/>
  <c r="AL1015" i="1"/>
  <c r="AM1015" i="1"/>
  <c r="AK1016" i="1"/>
  <c r="AL1016" i="1"/>
  <c r="AM1016" i="1"/>
  <c r="AK1017" i="1"/>
  <c r="AL1017" i="1"/>
  <c r="AM1017" i="1"/>
  <c r="AK1018" i="1"/>
  <c r="AL1018" i="1"/>
  <c r="AM1018" i="1"/>
  <c r="AK1019" i="1"/>
  <c r="AL1019" i="1"/>
  <c r="AM1019" i="1"/>
  <c r="AK1020" i="1"/>
  <c r="AL1020" i="1"/>
  <c r="AM1020" i="1"/>
  <c r="AK1021" i="1"/>
  <c r="AL1021" i="1"/>
  <c r="AM1021" i="1"/>
  <c r="AK1022" i="1"/>
  <c r="AL1022" i="1"/>
  <c r="AM1022" i="1"/>
  <c r="AK1023" i="1"/>
  <c r="AL1023" i="1"/>
  <c r="AM1023" i="1"/>
  <c r="AK1024" i="1"/>
  <c r="AL1024" i="1"/>
  <c r="AM1024" i="1"/>
  <c r="AK1025" i="1"/>
  <c r="AL1025" i="1"/>
  <c r="AM1025" i="1"/>
  <c r="AK1026" i="1"/>
  <c r="AL1026" i="1"/>
  <c r="AM1026" i="1"/>
  <c r="AK1027" i="1"/>
  <c r="AL1027" i="1"/>
  <c r="AM1027" i="1"/>
  <c r="AK1028" i="1"/>
  <c r="AL1028" i="1"/>
  <c r="AM1028" i="1"/>
  <c r="AK1029" i="1"/>
  <c r="AL1029" i="1"/>
  <c r="AM1029" i="1"/>
  <c r="AK1030" i="1"/>
  <c r="AL1030" i="1"/>
  <c r="AM1030" i="1"/>
  <c r="AK1031" i="1"/>
  <c r="AL1031" i="1"/>
  <c r="AM1031" i="1"/>
  <c r="AK1032" i="1"/>
  <c r="AL1032" i="1"/>
  <c r="AM1032" i="1"/>
  <c r="AK1033" i="1"/>
  <c r="AL1033" i="1"/>
  <c r="AM1033" i="1"/>
  <c r="AK1034" i="1"/>
  <c r="AL1034" i="1"/>
  <c r="AM1034" i="1"/>
  <c r="AK1035" i="1"/>
  <c r="AL1035" i="1"/>
  <c r="AM1035" i="1"/>
  <c r="AK1036" i="1"/>
  <c r="AL1036" i="1"/>
  <c r="AM1036" i="1"/>
  <c r="AK1037" i="1"/>
  <c r="AL1037" i="1"/>
  <c r="AM1037" i="1"/>
  <c r="AK1038" i="1"/>
  <c r="AL1038" i="1"/>
  <c r="AM1038" i="1"/>
  <c r="AK1039" i="1"/>
  <c r="AL1039" i="1"/>
  <c r="AM1039" i="1"/>
  <c r="AK1040" i="1"/>
  <c r="AL1040" i="1"/>
  <c r="AM1040" i="1"/>
  <c r="AK1041" i="1"/>
  <c r="AL1041" i="1"/>
  <c r="AM1041" i="1"/>
  <c r="AK1042" i="1"/>
  <c r="AL1042" i="1"/>
  <c r="AM1042" i="1"/>
  <c r="AK1043" i="1"/>
  <c r="AL1043" i="1"/>
  <c r="AM1043" i="1"/>
  <c r="AK1044" i="1"/>
  <c r="AL1044" i="1"/>
  <c r="AM1044" i="1"/>
  <c r="AK1045" i="1"/>
  <c r="AL1045" i="1"/>
  <c r="AM1045" i="1"/>
  <c r="AK1046" i="1"/>
  <c r="AL1046" i="1"/>
  <c r="AM1046" i="1"/>
  <c r="AK1047" i="1"/>
  <c r="AL1047" i="1"/>
  <c r="AM1047" i="1"/>
  <c r="AK1048" i="1"/>
  <c r="AL1048" i="1"/>
  <c r="AM1048" i="1"/>
  <c r="AK1049" i="1"/>
  <c r="AL1049" i="1"/>
  <c r="AM1049" i="1"/>
  <c r="AK1050" i="1"/>
  <c r="AL1050" i="1"/>
  <c r="AM1050" i="1"/>
  <c r="AK1051" i="1"/>
  <c r="AL1051" i="1"/>
  <c r="AM1051" i="1"/>
  <c r="AK1052" i="1"/>
  <c r="AL1052" i="1"/>
  <c r="AM1052" i="1"/>
  <c r="AK1053" i="1"/>
  <c r="AL1053" i="1"/>
  <c r="AM1053" i="1"/>
  <c r="AK1054" i="1"/>
  <c r="AL1054" i="1"/>
  <c r="AM1054" i="1"/>
  <c r="AK1055" i="1"/>
  <c r="AL1055" i="1"/>
  <c r="AM1055" i="1"/>
  <c r="AK1056" i="1"/>
  <c r="AL1056" i="1"/>
  <c r="AM1056" i="1"/>
  <c r="AK1057" i="1"/>
  <c r="AL1057" i="1"/>
  <c r="AM1057" i="1"/>
  <c r="AK1058" i="1"/>
  <c r="AL1058" i="1"/>
  <c r="AM1058" i="1"/>
  <c r="AK1059" i="1"/>
  <c r="AL1059" i="1"/>
  <c r="AM1059" i="1"/>
  <c r="AK1060" i="1"/>
  <c r="AL1060" i="1"/>
  <c r="AM1060" i="1"/>
  <c r="AK1061" i="1"/>
  <c r="AL1061" i="1"/>
  <c r="AM1061" i="1"/>
  <c r="AK1062" i="1"/>
  <c r="AL1062" i="1"/>
  <c r="AM1062" i="1"/>
  <c r="AK1063" i="1"/>
  <c r="AL1063" i="1"/>
  <c r="AM1063" i="1"/>
  <c r="AK1064" i="1"/>
  <c r="AL1064" i="1"/>
  <c r="AM1064" i="1"/>
  <c r="AK1065" i="1"/>
  <c r="AL1065" i="1"/>
  <c r="AM1065" i="1"/>
  <c r="AK1066" i="1"/>
  <c r="AL1066" i="1"/>
  <c r="AM1066" i="1"/>
  <c r="AK1067" i="1"/>
  <c r="AL1067" i="1"/>
  <c r="AM1067" i="1"/>
  <c r="AK1068" i="1"/>
  <c r="AL1068" i="1"/>
  <c r="AM1068" i="1"/>
  <c r="AK1069" i="1"/>
  <c r="AL1069" i="1"/>
  <c r="AM1069" i="1"/>
  <c r="AK1070" i="1"/>
  <c r="AL1070" i="1"/>
  <c r="AM1070" i="1"/>
  <c r="AK1071" i="1"/>
  <c r="AL1071" i="1"/>
  <c r="AM1071" i="1"/>
  <c r="AK1072" i="1"/>
  <c r="AL1072" i="1"/>
  <c r="AM1072" i="1"/>
  <c r="AK1073" i="1"/>
  <c r="AL1073" i="1"/>
  <c r="AM1073" i="1"/>
  <c r="AK1074" i="1"/>
  <c r="AL1074" i="1"/>
  <c r="AM1074" i="1"/>
  <c r="AK1075" i="1"/>
  <c r="AL1075" i="1"/>
  <c r="AM1075" i="1"/>
  <c r="AK1076" i="1"/>
  <c r="AL1076" i="1"/>
  <c r="AM1076" i="1"/>
  <c r="AK1077" i="1"/>
  <c r="AL1077" i="1"/>
  <c r="AM1077" i="1"/>
  <c r="AK1078" i="1"/>
  <c r="AL1078" i="1"/>
  <c r="AM1078" i="1"/>
  <c r="AK1079" i="1"/>
  <c r="AL1079" i="1"/>
  <c r="AM1079" i="1"/>
  <c r="AK1080" i="1"/>
  <c r="AL1080" i="1"/>
  <c r="AM1080" i="1"/>
  <c r="AK1081" i="1"/>
  <c r="AL1081" i="1"/>
  <c r="AM1081" i="1"/>
  <c r="AK1082" i="1"/>
  <c r="AL1082" i="1"/>
  <c r="AM1082" i="1"/>
  <c r="AK1083" i="1"/>
  <c r="AL1083" i="1"/>
  <c r="AM1083" i="1"/>
  <c r="AK1084" i="1"/>
  <c r="AL1084" i="1"/>
  <c r="AM1084" i="1"/>
  <c r="AK1085" i="1"/>
  <c r="AL1085" i="1"/>
  <c r="AM1085" i="1"/>
  <c r="AK1086" i="1"/>
  <c r="AL1086" i="1"/>
  <c r="AM1086" i="1"/>
  <c r="AK1087" i="1"/>
  <c r="AL1087" i="1"/>
  <c r="AM1087" i="1"/>
  <c r="AK1088" i="1"/>
  <c r="AL1088" i="1"/>
  <c r="AM1088" i="1"/>
  <c r="AK1089" i="1"/>
  <c r="AL1089" i="1"/>
  <c r="AM1089" i="1"/>
  <c r="AK1090" i="1"/>
  <c r="AL1090" i="1"/>
  <c r="AM1090" i="1"/>
  <c r="AK1091" i="1"/>
  <c r="AL1091" i="1"/>
  <c r="AM1091" i="1"/>
  <c r="AK1092" i="1"/>
  <c r="AL1092" i="1"/>
  <c r="AM1092" i="1"/>
  <c r="AK1093" i="1"/>
  <c r="AL1093" i="1"/>
  <c r="AM1093" i="1"/>
  <c r="AK1094" i="1"/>
  <c r="AL1094" i="1"/>
  <c r="AM1094" i="1"/>
  <c r="AK1095" i="1"/>
  <c r="AL1095" i="1"/>
  <c r="AM1095" i="1"/>
  <c r="AK1096" i="1"/>
  <c r="AL1096" i="1"/>
  <c r="AM1096" i="1"/>
  <c r="AK1097" i="1"/>
  <c r="AL1097" i="1"/>
  <c r="AM1097" i="1"/>
  <c r="AK1098" i="1"/>
  <c r="AL1098" i="1"/>
  <c r="AM1098" i="1"/>
  <c r="AK1099" i="1"/>
  <c r="AL1099" i="1"/>
  <c r="AM1099" i="1"/>
  <c r="AK1100" i="1"/>
  <c r="AL1100" i="1"/>
  <c r="AM1100" i="1"/>
  <c r="AK1101" i="1"/>
  <c r="AL1101" i="1"/>
  <c r="AM1101" i="1"/>
  <c r="AK1102" i="1"/>
  <c r="AL1102" i="1"/>
  <c r="AM1102" i="1"/>
  <c r="AK1103" i="1"/>
  <c r="AL1103" i="1"/>
  <c r="AM1103" i="1"/>
  <c r="AK1104" i="1"/>
  <c r="AL1104" i="1"/>
  <c r="AM1104" i="1"/>
  <c r="AK1105" i="1"/>
  <c r="AL1105" i="1"/>
  <c r="AM1105" i="1"/>
  <c r="AK1106" i="1"/>
  <c r="AL1106" i="1"/>
  <c r="AM1106" i="1"/>
  <c r="AK1107" i="1"/>
  <c r="AL1107" i="1"/>
  <c r="AM1107" i="1"/>
  <c r="AK1108" i="1"/>
  <c r="AL1108" i="1"/>
  <c r="AM1108" i="1"/>
  <c r="AK1109" i="1"/>
  <c r="AL1109" i="1"/>
  <c r="AM1109" i="1"/>
  <c r="AK1110" i="1"/>
  <c r="AL1110" i="1"/>
  <c r="AM1110" i="1"/>
  <c r="AK1111" i="1"/>
  <c r="AL1111" i="1"/>
  <c r="AM1111" i="1"/>
  <c r="AK1112" i="1"/>
  <c r="AL1112" i="1"/>
  <c r="AM1112" i="1"/>
  <c r="AK1113" i="1"/>
  <c r="AL1113" i="1"/>
  <c r="AM1113" i="1"/>
  <c r="AK1114" i="1"/>
  <c r="AL1114" i="1"/>
  <c r="AM1114" i="1"/>
  <c r="AK1115" i="1"/>
  <c r="AL1115" i="1"/>
  <c r="AM1115" i="1"/>
  <c r="AK1116" i="1"/>
  <c r="AL1116" i="1"/>
  <c r="AM1116" i="1"/>
  <c r="AK1117" i="1"/>
  <c r="AL1117" i="1"/>
  <c r="AM1117" i="1"/>
  <c r="AK1118" i="1"/>
  <c r="AL1118" i="1"/>
  <c r="AM1118" i="1"/>
  <c r="AK1119" i="1"/>
  <c r="AL1119" i="1"/>
  <c r="AM1119" i="1"/>
  <c r="AK1120" i="1"/>
  <c r="AL1120" i="1"/>
  <c r="AM1120" i="1"/>
  <c r="AK1121" i="1"/>
  <c r="AL1121" i="1"/>
  <c r="AM1121" i="1"/>
  <c r="AK1122" i="1"/>
  <c r="AL1122" i="1"/>
  <c r="AM1122" i="1"/>
  <c r="AK1123" i="1"/>
  <c r="AL1123" i="1"/>
  <c r="AM1123" i="1"/>
  <c r="AK1124" i="1"/>
  <c r="AL1124" i="1"/>
  <c r="AM1124" i="1"/>
  <c r="AK1125" i="1"/>
  <c r="AL1125" i="1"/>
  <c r="AM1125" i="1"/>
  <c r="AK1126" i="1"/>
  <c r="AL1126" i="1"/>
  <c r="AM1126" i="1"/>
  <c r="AK1127" i="1"/>
  <c r="AL1127" i="1"/>
  <c r="AM1127" i="1"/>
  <c r="AK1128" i="1"/>
  <c r="AL1128" i="1"/>
  <c r="AM1128" i="1"/>
  <c r="AK1129" i="1"/>
  <c r="AL1129" i="1"/>
  <c r="AM1129" i="1"/>
  <c r="AK1130" i="1"/>
  <c r="AL1130" i="1"/>
  <c r="AM1130" i="1"/>
  <c r="AK1131" i="1"/>
  <c r="AL1131" i="1"/>
  <c r="AM1131" i="1"/>
  <c r="AK1132" i="1"/>
  <c r="AL1132" i="1"/>
  <c r="AM1132" i="1"/>
  <c r="AK1133" i="1"/>
  <c r="AL1133" i="1"/>
  <c r="AM1133" i="1"/>
  <c r="AK1134" i="1"/>
  <c r="AL1134" i="1"/>
  <c r="AM1134" i="1"/>
  <c r="AK1135" i="1"/>
  <c r="AL1135" i="1"/>
  <c r="AM1135" i="1"/>
  <c r="AK1136" i="1"/>
  <c r="AL1136" i="1"/>
  <c r="AM1136" i="1"/>
  <c r="AK1137" i="1"/>
  <c r="AL1137" i="1"/>
  <c r="AM1137" i="1"/>
  <c r="AK1138" i="1"/>
  <c r="AL1138" i="1"/>
  <c r="AM1138" i="1"/>
  <c r="AK1139" i="1"/>
  <c r="AL1139" i="1"/>
  <c r="AM1139" i="1"/>
  <c r="AK1140" i="1"/>
  <c r="AL1140" i="1"/>
  <c r="AM1140" i="1"/>
  <c r="AK1141" i="1"/>
  <c r="AL1141" i="1"/>
  <c r="AM1141" i="1"/>
  <c r="AK1142" i="1"/>
  <c r="AL1142" i="1"/>
  <c r="AM1142" i="1"/>
  <c r="AK1143" i="1"/>
  <c r="AL1143" i="1"/>
  <c r="AM1143" i="1"/>
  <c r="AK1144" i="1"/>
  <c r="AL1144" i="1"/>
  <c r="AM1144" i="1"/>
  <c r="AK1145" i="1"/>
  <c r="AL1145" i="1"/>
  <c r="AM1145" i="1"/>
  <c r="AK1146" i="1"/>
  <c r="AL1146" i="1"/>
  <c r="AM1146" i="1"/>
  <c r="AK1147" i="1"/>
  <c r="AL1147" i="1"/>
  <c r="AM1147" i="1"/>
  <c r="AK1148" i="1"/>
  <c r="AL1148" i="1"/>
  <c r="AM1148" i="1"/>
  <c r="AK1149" i="1"/>
  <c r="AL1149" i="1"/>
  <c r="AM1149" i="1"/>
  <c r="AK1150" i="1"/>
  <c r="AL1150" i="1"/>
  <c r="AM1150" i="1"/>
  <c r="AK1151" i="1"/>
  <c r="AL1151" i="1"/>
  <c r="AM1151" i="1"/>
  <c r="AK1152" i="1"/>
  <c r="AL1152" i="1"/>
  <c r="AM1152" i="1"/>
  <c r="AK1153" i="1"/>
  <c r="AL1153" i="1"/>
  <c r="AM1153" i="1"/>
  <c r="AK1154" i="1"/>
  <c r="AL1154" i="1"/>
  <c r="AM1154" i="1"/>
  <c r="AK1155" i="1"/>
  <c r="AL1155" i="1"/>
  <c r="AM1155" i="1"/>
  <c r="AK1156" i="1"/>
  <c r="AL1156" i="1"/>
  <c r="AM1156" i="1"/>
  <c r="AK1157" i="1"/>
  <c r="AL1157" i="1"/>
  <c r="AM1157" i="1"/>
  <c r="AK1158" i="1"/>
  <c r="AL1158" i="1"/>
  <c r="AM1158" i="1"/>
  <c r="AK1159" i="1"/>
  <c r="AL1159" i="1"/>
  <c r="AM1159" i="1"/>
  <c r="AK1160" i="1"/>
  <c r="AL1160" i="1"/>
  <c r="AM1160" i="1"/>
  <c r="AK1161" i="1"/>
  <c r="AL1161" i="1"/>
  <c r="AM1161" i="1"/>
  <c r="AK1162" i="1"/>
  <c r="AL1162" i="1"/>
  <c r="AM1162" i="1"/>
  <c r="AK1163" i="1"/>
  <c r="AL1163" i="1"/>
  <c r="AM1163" i="1"/>
  <c r="AK1164" i="1"/>
  <c r="AL1164" i="1"/>
  <c r="AM1164" i="1"/>
  <c r="AK1165" i="1"/>
  <c r="AL1165" i="1"/>
  <c r="AM1165" i="1"/>
  <c r="AK1166" i="1"/>
  <c r="AL1166" i="1"/>
  <c r="AM1166" i="1"/>
  <c r="AK1167" i="1"/>
  <c r="AL1167" i="1"/>
  <c r="AM1167" i="1"/>
  <c r="AK1168" i="1"/>
  <c r="AL1168" i="1"/>
  <c r="AM1168" i="1"/>
  <c r="AK1169" i="1"/>
  <c r="AL1169" i="1"/>
  <c r="AM1169" i="1"/>
  <c r="AK1170" i="1"/>
  <c r="AL1170" i="1"/>
  <c r="AM1170" i="1"/>
  <c r="AK1171" i="1"/>
  <c r="AL1171" i="1"/>
  <c r="AM1171" i="1"/>
  <c r="AK1172" i="1"/>
  <c r="AL1172" i="1"/>
  <c r="AM1172" i="1"/>
  <c r="AK1173" i="1"/>
  <c r="AL1173" i="1"/>
  <c r="AM1173" i="1"/>
  <c r="AK1174" i="1"/>
  <c r="AL1174" i="1"/>
  <c r="AM1174" i="1"/>
  <c r="AK1175" i="1"/>
  <c r="AL1175" i="1"/>
  <c r="AM1175" i="1"/>
  <c r="AK1176" i="1"/>
  <c r="AL1176" i="1"/>
  <c r="AM1176" i="1"/>
  <c r="AK1177" i="1"/>
  <c r="AL1177" i="1"/>
  <c r="AM1177" i="1"/>
  <c r="AK1178" i="1"/>
  <c r="AL1178" i="1"/>
  <c r="AM1178" i="1"/>
  <c r="AK1179" i="1"/>
  <c r="AL1179" i="1"/>
  <c r="AM1179" i="1"/>
  <c r="AK1180" i="1"/>
  <c r="AL1180" i="1"/>
  <c r="AM1180" i="1"/>
  <c r="AK1181" i="1"/>
  <c r="AL1181" i="1"/>
  <c r="AM1181" i="1"/>
  <c r="AK1182" i="1"/>
  <c r="AL1182" i="1"/>
  <c r="AM1182" i="1"/>
  <c r="AK1183" i="1"/>
  <c r="AL1183" i="1"/>
  <c r="AM1183" i="1"/>
  <c r="AK1184" i="1"/>
  <c r="AL1184" i="1"/>
  <c r="AM1184" i="1"/>
  <c r="AK1185" i="1"/>
  <c r="AL1185" i="1"/>
  <c r="AM1185" i="1"/>
  <c r="AK1186" i="1"/>
  <c r="AL1186" i="1"/>
  <c r="AM1186" i="1"/>
  <c r="AK1187" i="1"/>
  <c r="AL1187" i="1"/>
  <c r="AM1187" i="1"/>
  <c r="AK1188" i="1"/>
  <c r="AL1188" i="1"/>
  <c r="AM1188" i="1"/>
  <c r="AK1189" i="1"/>
  <c r="AL1189" i="1"/>
  <c r="AM1189" i="1"/>
  <c r="AK1190" i="1"/>
  <c r="AL1190" i="1"/>
  <c r="AM1190" i="1"/>
  <c r="AK1191" i="1"/>
  <c r="AL1191" i="1"/>
  <c r="AM1191" i="1"/>
  <c r="AK1192" i="1"/>
  <c r="AL1192" i="1"/>
  <c r="AM1192" i="1"/>
  <c r="AK1193" i="1"/>
  <c r="AL1193" i="1"/>
  <c r="AM1193" i="1"/>
  <c r="AK1194" i="1"/>
  <c r="AL1194" i="1"/>
  <c r="AM1194" i="1"/>
  <c r="AK1195" i="1"/>
  <c r="AL1195" i="1"/>
  <c r="AM1195" i="1"/>
  <c r="AK1196" i="1"/>
  <c r="AL1196" i="1"/>
  <c r="AM1196" i="1"/>
  <c r="AK1197" i="1"/>
  <c r="AL1197" i="1"/>
  <c r="AM1197" i="1"/>
  <c r="AK1198" i="1"/>
  <c r="AL1198" i="1"/>
  <c r="AM1198" i="1"/>
  <c r="AK1199" i="1"/>
  <c r="AL1199" i="1"/>
  <c r="AM1199" i="1"/>
  <c r="AK1200" i="1"/>
  <c r="AL1200" i="1"/>
  <c r="AM1200" i="1"/>
  <c r="AK1201" i="1"/>
  <c r="AL1201" i="1"/>
  <c r="AM1201" i="1"/>
  <c r="AK1202" i="1"/>
  <c r="AL1202" i="1"/>
  <c r="AM1202" i="1"/>
  <c r="AK1203" i="1"/>
  <c r="AL1203" i="1"/>
  <c r="AM1203" i="1"/>
  <c r="AK1204" i="1"/>
  <c r="AL1204" i="1"/>
  <c r="AM1204" i="1"/>
  <c r="AK1205" i="1"/>
  <c r="AL1205" i="1"/>
  <c r="AM1205" i="1"/>
  <c r="AK1206" i="1"/>
  <c r="AL1206" i="1"/>
  <c r="AM1206" i="1"/>
  <c r="AK1207" i="1"/>
  <c r="AL1207" i="1"/>
  <c r="AM1207" i="1"/>
  <c r="AK1208" i="1"/>
  <c r="AL1208" i="1"/>
  <c r="AM1208" i="1"/>
  <c r="AK1209" i="1"/>
  <c r="AL1209" i="1"/>
  <c r="AM1209" i="1"/>
  <c r="AK1210" i="1"/>
  <c r="AL1210" i="1"/>
  <c r="AM1210" i="1"/>
  <c r="AK1211" i="1"/>
  <c r="AL1211" i="1"/>
  <c r="AM1211" i="1"/>
  <c r="AK1212" i="1"/>
  <c r="AL1212" i="1"/>
  <c r="AM1212" i="1"/>
  <c r="AK1213" i="1"/>
  <c r="AL1213" i="1"/>
  <c r="AM1213" i="1"/>
  <c r="AK1214" i="1"/>
  <c r="AL1214" i="1"/>
  <c r="AM1214" i="1"/>
  <c r="AK1215" i="1"/>
  <c r="AL1215" i="1"/>
  <c r="AM1215" i="1"/>
  <c r="AK1216" i="1"/>
  <c r="AL1216" i="1"/>
  <c r="AM1216" i="1"/>
  <c r="AK1217" i="1"/>
  <c r="AL1217" i="1"/>
  <c r="AM1217" i="1"/>
  <c r="AK1218" i="1"/>
  <c r="AL1218" i="1"/>
  <c r="AM1218" i="1"/>
  <c r="AK1219" i="1"/>
  <c r="AL1219" i="1"/>
  <c r="AM1219" i="1"/>
  <c r="AK1220" i="1"/>
  <c r="AL1220" i="1"/>
  <c r="AM1220" i="1"/>
  <c r="AK1221" i="1"/>
  <c r="AL1221" i="1"/>
  <c r="AM1221" i="1"/>
  <c r="AK1222" i="1"/>
  <c r="AL1222" i="1"/>
  <c r="AM1222" i="1"/>
  <c r="AK1223" i="1"/>
  <c r="AL1223" i="1"/>
  <c r="AM1223" i="1"/>
  <c r="AK1224" i="1"/>
  <c r="AL1224" i="1"/>
  <c r="AM1224" i="1"/>
  <c r="AK1225" i="1"/>
  <c r="AL1225" i="1"/>
  <c r="AM1225" i="1"/>
  <c r="AK1226" i="1"/>
  <c r="AL1226" i="1"/>
  <c r="AM1226" i="1"/>
  <c r="AK1227" i="1"/>
  <c r="AL1227" i="1"/>
  <c r="AM1227" i="1"/>
  <c r="AK1228" i="1"/>
  <c r="AL1228" i="1"/>
  <c r="AM1228" i="1"/>
  <c r="AK1229" i="1"/>
  <c r="AL1229" i="1"/>
  <c r="AM1229" i="1"/>
  <c r="AK1230" i="1"/>
  <c r="AL1230" i="1"/>
  <c r="AM1230" i="1"/>
  <c r="AK1231" i="1"/>
  <c r="AL1231" i="1"/>
  <c r="AM1231" i="1"/>
  <c r="AK1232" i="1"/>
  <c r="AL1232" i="1"/>
  <c r="AM1232" i="1"/>
  <c r="AK1233" i="1"/>
  <c r="AL1233" i="1"/>
  <c r="AM1233" i="1"/>
  <c r="AK1234" i="1"/>
  <c r="AL1234" i="1"/>
  <c r="AM1234" i="1"/>
  <c r="AK1235" i="1"/>
  <c r="AL1235" i="1"/>
  <c r="AM1235" i="1"/>
  <c r="AK1236" i="1"/>
  <c r="AL1236" i="1"/>
  <c r="AM1236" i="1"/>
  <c r="AK1237" i="1"/>
  <c r="AL1237" i="1"/>
  <c r="AM1237" i="1"/>
  <c r="AK1238" i="1"/>
  <c r="AL1238" i="1"/>
  <c r="AM1238" i="1"/>
  <c r="AK1239" i="1"/>
  <c r="AL1239" i="1"/>
  <c r="AM1239" i="1"/>
  <c r="AK1240" i="1"/>
  <c r="AL1240" i="1"/>
  <c r="AM1240" i="1"/>
  <c r="AK1241" i="1"/>
  <c r="AL1241" i="1"/>
  <c r="AM1241" i="1"/>
  <c r="AK1242" i="1"/>
  <c r="AL1242" i="1"/>
  <c r="AM1242" i="1"/>
  <c r="AK1243" i="1"/>
  <c r="AL1243" i="1"/>
  <c r="AM1243" i="1"/>
  <c r="AK1244" i="1"/>
  <c r="AL1244" i="1"/>
  <c r="AM1244" i="1"/>
  <c r="AK1245" i="1"/>
  <c r="AL1245" i="1"/>
  <c r="AM1245" i="1"/>
  <c r="AK1246" i="1"/>
  <c r="AL1246" i="1"/>
  <c r="AM1246" i="1"/>
  <c r="AK1247" i="1"/>
  <c r="AL1247" i="1"/>
  <c r="AM1247" i="1"/>
  <c r="AK1248" i="1"/>
  <c r="AL1248" i="1"/>
  <c r="AM1248" i="1"/>
  <c r="AK1249" i="1"/>
  <c r="AL1249" i="1"/>
  <c r="AM1249" i="1"/>
  <c r="AK1250" i="1"/>
  <c r="AL1250" i="1"/>
  <c r="AM1250" i="1"/>
  <c r="AK1251" i="1"/>
  <c r="AL1251" i="1"/>
  <c r="AM1251" i="1"/>
  <c r="AK1252" i="1"/>
  <c r="AL1252" i="1"/>
  <c r="AM1252" i="1"/>
  <c r="AK1253" i="1"/>
  <c r="AL1253" i="1"/>
  <c r="AM1253" i="1"/>
  <c r="AK1254" i="1"/>
  <c r="AL1254" i="1"/>
  <c r="AM1254" i="1"/>
  <c r="AK1255" i="1"/>
  <c r="AL1255" i="1"/>
  <c r="AM1255" i="1"/>
  <c r="AK1256" i="1"/>
  <c r="AL1256" i="1"/>
  <c r="AM1256" i="1"/>
  <c r="AK1257" i="1"/>
  <c r="AL1257" i="1"/>
  <c r="AM1257" i="1"/>
  <c r="AK1258" i="1"/>
  <c r="AL1258" i="1"/>
  <c r="AM1258" i="1"/>
  <c r="AK1259" i="1"/>
  <c r="AL1259" i="1"/>
  <c r="AM1259" i="1"/>
  <c r="AK1260" i="1"/>
  <c r="AL1260" i="1"/>
  <c r="AM1260" i="1"/>
  <c r="AK1261" i="1"/>
  <c r="AL1261" i="1"/>
  <c r="AM1261" i="1"/>
  <c r="AK1262" i="1"/>
  <c r="AL1262" i="1"/>
  <c r="AM1262" i="1"/>
  <c r="AK1263" i="1"/>
  <c r="AL1263" i="1"/>
  <c r="AM1263" i="1"/>
  <c r="AK1264" i="1"/>
  <c r="AL1264" i="1"/>
  <c r="AM1264" i="1"/>
  <c r="AK1265" i="1"/>
  <c r="AL1265" i="1"/>
  <c r="AM1265" i="1"/>
  <c r="AK1266" i="1"/>
  <c r="AL1266" i="1"/>
  <c r="AM1266" i="1"/>
  <c r="AK1267" i="1"/>
  <c r="AL1267" i="1"/>
  <c r="AM1267" i="1"/>
  <c r="AK1268" i="1"/>
  <c r="AL1268" i="1"/>
  <c r="AM1268" i="1"/>
  <c r="AK1269" i="1"/>
  <c r="AL1269" i="1"/>
  <c r="AM1269" i="1"/>
  <c r="AK1270" i="1"/>
  <c r="AL1270" i="1"/>
  <c r="AM1270" i="1"/>
  <c r="AK1271" i="1"/>
  <c r="AL1271" i="1"/>
  <c r="AM1271" i="1"/>
  <c r="AK1272" i="1"/>
  <c r="AL1272" i="1"/>
  <c r="AM1272" i="1"/>
  <c r="AK1273" i="1"/>
  <c r="AL1273" i="1"/>
  <c r="AM1273" i="1"/>
  <c r="AK1274" i="1"/>
  <c r="AL1274" i="1"/>
  <c r="AM1274" i="1"/>
  <c r="AK1275" i="1"/>
  <c r="AL1275" i="1"/>
  <c r="AM1275" i="1"/>
  <c r="AK1276" i="1"/>
  <c r="AL1276" i="1"/>
  <c r="AM1276" i="1"/>
  <c r="AK1277" i="1"/>
  <c r="AL1277" i="1"/>
  <c r="AM1277" i="1"/>
  <c r="AK1278" i="1"/>
  <c r="AL1278" i="1"/>
  <c r="AM1278" i="1"/>
  <c r="AK1279" i="1"/>
  <c r="AL1279" i="1"/>
  <c r="AM1279" i="1"/>
  <c r="AK1280" i="1"/>
  <c r="AL1280" i="1"/>
  <c r="AM1280" i="1"/>
  <c r="AK1281" i="1"/>
  <c r="AL1281" i="1"/>
  <c r="AM1281" i="1"/>
  <c r="AK1282" i="1"/>
  <c r="AL1282" i="1"/>
  <c r="AM1282" i="1"/>
  <c r="AK1283" i="1"/>
  <c r="AL1283" i="1"/>
  <c r="AM1283" i="1"/>
  <c r="AK1284" i="1"/>
  <c r="AL1284" i="1"/>
  <c r="AM1284" i="1"/>
  <c r="AK1285" i="1"/>
  <c r="AL1285" i="1"/>
  <c r="AM1285" i="1"/>
  <c r="AK1286" i="1"/>
  <c r="AL1286" i="1"/>
  <c r="AM1286" i="1"/>
  <c r="AK1287" i="1"/>
  <c r="AL1287" i="1"/>
  <c r="AM1287" i="1"/>
  <c r="AK1288" i="1"/>
  <c r="AL1288" i="1"/>
  <c r="AM1288" i="1"/>
  <c r="AK1289" i="1"/>
  <c r="AL1289" i="1"/>
  <c r="AM1289" i="1"/>
  <c r="AK1290" i="1"/>
  <c r="AL1290" i="1"/>
  <c r="AM1290" i="1"/>
  <c r="AK1291" i="1"/>
  <c r="AL1291" i="1"/>
  <c r="AM1291" i="1"/>
  <c r="AK1292" i="1"/>
  <c r="AL1292" i="1"/>
  <c r="AM1292" i="1"/>
  <c r="AK1293" i="1"/>
  <c r="AL1293" i="1"/>
  <c r="AM1293" i="1"/>
  <c r="AK1294" i="1"/>
  <c r="AL1294" i="1"/>
  <c r="AM1294" i="1"/>
  <c r="AK1295" i="1"/>
  <c r="AL1295" i="1"/>
  <c r="AM1295" i="1"/>
  <c r="AK1296" i="1"/>
  <c r="AL1296" i="1"/>
  <c r="AM1296" i="1"/>
  <c r="AK1297" i="1"/>
  <c r="AL1297" i="1"/>
  <c r="AM1297" i="1"/>
  <c r="AK1298" i="1"/>
  <c r="AL1298" i="1"/>
  <c r="AM1298" i="1"/>
  <c r="AK1299" i="1"/>
  <c r="AL1299" i="1"/>
  <c r="AM1299" i="1"/>
  <c r="AK1300" i="1"/>
  <c r="AL1300" i="1"/>
  <c r="AM1300" i="1"/>
  <c r="AK1301" i="1"/>
  <c r="AL1301" i="1"/>
  <c r="AM1301" i="1"/>
  <c r="AK1302" i="1"/>
  <c r="AL1302" i="1"/>
  <c r="AM1302" i="1"/>
  <c r="AK1303" i="1"/>
  <c r="AL1303" i="1"/>
  <c r="AM1303" i="1"/>
  <c r="AK1304" i="1"/>
  <c r="AL1304" i="1"/>
  <c r="AM1304" i="1"/>
  <c r="AK1305" i="1"/>
  <c r="AL1305" i="1"/>
  <c r="AM1305" i="1"/>
  <c r="AK1306" i="1"/>
  <c r="AL1306" i="1"/>
  <c r="AM1306" i="1"/>
  <c r="AK1307" i="1"/>
  <c r="AL1307" i="1"/>
  <c r="AM1307" i="1"/>
  <c r="AK1308" i="1"/>
  <c r="AL1308" i="1"/>
  <c r="AM1308" i="1"/>
  <c r="AK1309" i="1"/>
  <c r="AL1309" i="1"/>
  <c r="AM1309" i="1"/>
  <c r="AK1310" i="1"/>
  <c r="AL1310" i="1"/>
  <c r="AM1310" i="1"/>
  <c r="AK1311" i="1"/>
  <c r="AL1311" i="1"/>
  <c r="AM1311" i="1"/>
  <c r="AK1312" i="1"/>
  <c r="AL1312" i="1"/>
  <c r="AM1312" i="1"/>
  <c r="AK1313" i="1"/>
  <c r="AL1313" i="1"/>
  <c r="AM1313" i="1"/>
  <c r="AK1314" i="1"/>
  <c r="AL1314" i="1"/>
  <c r="AM1314" i="1"/>
  <c r="AK1315" i="1"/>
  <c r="AL1315" i="1"/>
  <c r="AM1315" i="1"/>
  <c r="AK1316" i="1"/>
  <c r="AL1316" i="1"/>
  <c r="AM1316" i="1"/>
  <c r="AK1317" i="1"/>
  <c r="AL1317" i="1"/>
  <c r="AM1317" i="1"/>
  <c r="AK1318" i="1"/>
  <c r="AL1318" i="1"/>
  <c r="AM1318" i="1"/>
  <c r="AK1319" i="1"/>
  <c r="AL1319" i="1"/>
  <c r="AM1319" i="1"/>
  <c r="AK1320" i="1"/>
  <c r="AL1320" i="1"/>
  <c r="AM1320" i="1"/>
  <c r="AK1321" i="1"/>
  <c r="AL1321" i="1"/>
  <c r="AM1321" i="1"/>
  <c r="AK1322" i="1"/>
  <c r="AL1322" i="1"/>
  <c r="AM1322" i="1"/>
  <c r="AK1323" i="1"/>
  <c r="AL1323" i="1"/>
  <c r="AM1323" i="1"/>
  <c r="AK1324" i="1"/>
  <c r="AL1324" i="1"/>
  <c r="AM1324" i="1"/>
  <c r="AK1325" i="1"/>
  <c r="AL1325" i="1"/>
  <c r="AM1325" i="1"/>
  <c r="AK1326" i="1"/>
  <c r="AL1326" i="1"/>
  <c r="AM1326" i="1"/>
  <c r="AK1327" i="1"/>
  <c r="AL1327" i="1"/>
  <c r="AM1327" i="1"/>
  <c r="AK1328" i="1"/>
  <c r="AL1328" i="1"/>
  <c r="AM1328" i="1"/>
  <c r="AK1329" i="1"/>
  <c r="AL1329" i="1"/>
  <c r="AM1329" i="1"/>
  <c r="AK1330" i="1"/>
  <c r="AL1330" i="1"/>
  <c r="AM1330" i="1"/>
  <c r="AK1331" i="1"/>
  <c r="AL1331" i="1"/>
  <c r="AM1331" i="1"/>
  <c r="AK1332" i="1"/>
  <c r="AL1332" i="1"/>
  <c r="AM1332" i="1"/>
  <c r="AK1333" i="1"/>
  <c r="AL1333" i="1"/>
  <c r="AM1333" i="1"/>
  <c r="AK1334" i="1"/>
  <c r="AL1334" i="1"/>
  <c r="AM1334" i="1"/>
  <c r="AK1335" i="1"/>
  <c r="AL1335" i="1"/>
  <c r="AM1335" i="1"/>
  <c r="AK1336" i="1"/>
  <c r="AL1336" i="1"/>
  <c r="AM1336" i="1"/>
  <c r="AK1337" i="1"/>
  <c r="AL1337" i="1"/>
  <c r="AM1337" i="1"/>
  <c r="AK1338" i="1"/>
  <c r="AL1338" i="1"/>
  <c r="AM1338" i="1"/>
  <c r="AK1339" i="1"/>
  <c r="AL1339" i="1"/>
  <c r="AM1339" i="1"/>
  <c r="AK1340" i="1"/>
  <c r="AL1340" i="1"/>
  <c r="AM1340" i="1"/>
  <c r="AK1341" i="1"/>
  <c r="AL1341" i="1"/>
  <c r="AM1341" i="1"/>
  <c r="AK1342" i="1"/>
  <c r="AL1342" i="1"/>
  <c r="AM1342" i="1"/>
  <c r="AK1343" i="1"/>
  <c r="AL1343" i="1"/>
  <c r="AM1343" i="1"/>
  <c r="AK1344" i="1"/>
  <c r="AL1344" i="1"/>
  <c r="AM1344" i="1"/>
  <c r="AK1345" i="1"/>
  <c r="AL1345" i="1"/>
  <c r="AM1345" i="1"/>
  <c r="AK1346" i="1"/>
  <c r="AL1346" i="1"/>
  <c r="AM1346" i="1"/>
  <c r="AK1347" i="1"/>
  <c r="AL1347" i="1"/>
  <c r="AM1347" i="1"/>
  <c r="AK1348" i="1"/>
  <c r="AL1348" i="1"/>
  <c r="AM1348" i="1"/>
  <c r="AK1349" i="1"/>
  <c r="AL1349" i="1"/>
  <c r="AM1349" i="1"/>
  <c r="AK1350" i="1"/>
  <c r="AL1350" i="1"/>
  <c r="AM1350" i="1"/>
  <c r="AK1351" i="1"/>
  <c r="AL1351" i="1"/>
  <c r="AM1351" i="1"/>
  <c r="AK1352" i="1"/>
  <c r="AL1352" i="1"/>
  <c r="AM1352" i="1"/>
  <c r="AK1353" i="1"/>
  <c r="AL1353" i="1"/>
  <c r="AM1353" i="1"/>
  <c r="AK1354" i="1"/>
  <c r="AL1354" i="1"/>
  <c r="AM1354" i="1"/>
  <c r="AK1355" i="1"/>
  <c r="AL1355" i="1"/>
  <c r="AM1355" i="1"/>
  <c r="AK1356" i="1"/>
  <c r="AL1356" i="1"/>
  <c r="AM1356" i="1"/>
  <c r="AK1357" i="1"/>
  <c r="AL1357" i="1"/>
  <c r="AM1357" i="1"/>
  <c r="AK1358" i="1"/>
  <c r="AL1358" i="1"/>
  <c r="AM1358" i="1"/>
  <c r="AK1359" i="1"/>
  <c r="AL1359" i="1"/>
  <c r="AM1359" i="1"/>
  <c r="AK1360" i="1"/>
  <c r="AL1360" i="1"/>
  <c r="AM1360" i="1"/>
  <c r="AK1361" i="1"/>
  <c r="AL1361" i="1"/>
  <c r="AM1361" i="1"/>
  <c r="AK1362" i="1"/>
  <c r="AL1362" i="1"/>
  <c r="AM1362" i="1"/>
  <c r="AK1363" i="1"/>
  <c r="AL1363" i="1"/>
  <c r="AM1363" i="1"/>
  <c r="AK1364" i="1"/>
  <c r="AL1364" i="1"/>
  <c r="AM1364" i="1"/>
  <c r="AK1365" i="1"/>
  <c r="AL1365" i="1"/>
  <c r="AM1365" i="1"/>
  <c r="AK1366" i="1"/>
  <c r="AL1366" i="1"/>
  <c r="AM1366" i="1"/>
  <c r="AK1367" i="1"/>
  <c r="AL1367" i="1"/>
  <c r="AM1367" i="1"/>
  <c r="AK1368" i="1"/>
  <c r="AL1368" i="1"/>
  <c r="AM1368" i="1"/>
  <c r="AK1369" i="1"/>
  <c r="AL1369" i="1"/>
  <c r="AM1369" i="1"/>
  <c r="AK1370" i="1"/>
  <c r="AL1370" i="1"/>
  <c r="AM1370" i="1"/>
  <c r="AK1371" i="1"/>
  <c r="AL1371" i="1"/>
  <c r="AM1371" i="1"/>
  <c r="AK1372" i="1"/>
  <c r="AL1372" i="1"/>
  <c r="AM1372" i="1"/>
  <c r="AK1373" i="1"/>
  <c r="AL1373" i="1"/>
  <c r="AM1373" i="1"/>
  <c r="AK1374" i="1"/>
  <c r="AL1374" i="1"/>
  <c r="AM1374" i="1"/>
  <c r="AK1375" i="1"/>
  <c r="AL1375" i="1"/>
  <c r="AM1375" i="1"/>
  <c r="AK1376" i="1"/>
  <c r="AL1376" i="1"/>
  <c r="AM1376" i="1"/>
  <c r="AK1377" i="1"/>
  <c r="AL1377" i="1"/>
  <c r="AM1377" i="1"/>
  <c r="AK1378" i="1"/>
  <c r="AL1378" i="1"/>
  <c r="AM1378" i="1"/>
  <c r="AK1379" i="1"/>
  <c r="AL1379" i="1"/>
  <c r="AM1379" i="1"/>
  <c r="AK1380" i="1"/>
  <c r="AL1380" i="1"/>
  <c r="AM1380" i="1"/>
  <c r="AK1381" i="1"/>
  <c r="AL1381" i="1"/>
  <c r="AM1381" i="1"/>
  <c r="AK1382" i="1"/>
  <c r="AL1382" i="1"/>
  <c r="AM1382" i="1"/>
  <c r="AK1383" i="1"/>
  <c r="AL1383" i="1"/>
  <c r="AM1383" i="1"/>
  <c r="AK1384" i="1"/>
  <c r="AL1384" i="1"/>
  <c r="AM1384" i="1"/>
  <c r="AK1385" i="1"/>
  <c r="AL1385" i="1"/>
  <c r="AM1385" i="1"/>
  <c r="AK1386" i="1"/>
  <c r="AL1386" i="1"/>
  <c r="AM1386" i="1"/>
  <c r="AK1387" i="1"/>
  <c r="AL1387" i="1"/>
  <c r="AM1387" i="1"/>
  <c r="AK1388" i="1"/>
  <c r="AL1388" i="1"/>
  <c r="AM1388" i="1"/>
  <c r="AK1389" i="1"/>
  <c r="AL1389" i="1"/>
  <c r="AM1389" i="1"/>
  <c r="AK1390" i="1"/>
  <c r="AL1390" i="1"/>
  <c r="AM1390" i="1"/>
  <c r="AK1391" i="1"/>
  <c r="AL1391" i="1"/>
  <c r="AM1391" i="1"/>
  <c r="AK1392" i="1"/>
  <c r="AL1392" i="1"/>
  <c r="AM1392" i="1"/>
  <c r="AK1393" i="1"/>
  <c r="AL1393" i="1"/>
  <c r="AM1393" i="1"/>
  <c r="AK1394" i="1"/>
  <c r="AL1394" i="1"/>
  <c r="AM1394" i="1"/>
  <c r="AK1395" i="1"/>
  <c r="AL1395" i="1"/>
  <c r="AM1395" i="1"/>
  <c r="AK1396" i="1"/>
  <c r="AL1396" i="1"/>
  <c r="AM1396" i="1"/>
  <c r="AK1397" i="1"/>
  <c r="AL1397" i="1"/>
  <c r="AM1397" i="1"/>
  <c r="AK1398" i="1"/>
  <c r="AL1398" i="1"/>
  <c r="AM1398" i="1"/>
  <c r="AK1399" i="1"/>
  <c r="AL1399" i="1"/>
  <c r="AM1399" i="1"/>
  <c r="AK1400" i="1"/>
  <c r="AL1400" i="1"/>
  <c r="AM1400" i="1"/>
  <c r="AK1401" i="1"/>
  <c r="AL1401" i="1"/>
  <c r="AM1401" i="1"/>
  <c r="AK1402" i="1"/>
  <c r="AL1402" i="1"/>
  <c r="AM1402" i="1"/>
  <c r="AK1403" i="1"/>
  <c r="AL1403" i="1"/>
  <c r="AM1403" i="1"/>
  <c r="AK1404" i="1"/>
  <c r="AL1404" i="1"/>
  <c r="AM1404" i="1"/>
  <c r="AK1405" i="1"/>
  <c r="AL1405" i="1"/>
  <c r="AM1405" i="1"/>
  <c r="AK1406" i="1"/>
  <c r="AL1406" i="1"/>
  <c r="AM1406" i="1"/>
  <c r="AK1407" i="1"/>
  <c r="AL1407" i="1"/>
  <c r="AM1407" i="1"/>
  <c r="AK1408" i="1"/>
  <c r="AL1408" i="1"/>
  <c r="AM1408" i="1"/>
  <c r="AK1409" i="1"/>
  <c r="AL1409" i="1"/>
  <c r="AM1409" i="1"/>
  <c r="AK1410" i="1"/>
  <c r="AL1410" i="1"/>
  <c r="AM1410" i="1"/>
  <c r="AK1411" i="1"/>
  <c r="AL1411" i="1"/>
  <c r="AM1411" i="1"/>
  <c r="AK1412" i="1"/>
  <c r="AL1412" i="1"/>
  <c r="AM1412" i="1"/>
  <c r="AK1413" i="1"/>
  <c r="AL1413" i="1"/>
  <c r="AM1413" i="1"/>
  <c r="AK1414" i="1"/>
  <c r="AL1414" i="1"/>
  <c r="AM1414" i="1"/>
  <c r="AK1415" i="1"/>
  <c r="AL1415" i="1"/>
  <c r="AM1415" i="1"/>
  <c r="AK1416" i="1"/>
  <c r="AL1416" i="1"/>
  <c r="AM1416" i="1"/>
  <c r="AK1417" i="1"/>
  <c r="AL1417" i="1"/>
  <c r="AM1417" i="1"/>
  <c r="AK1418" i="1"/>
  <c r="AL1418" i="1"/>
  <c r="AM1418" i="1"/>
  <c r="AK1419" i="1"/>
  <c r="AL1419" i="1"/>
  <c r="AM1419" i="1"/>
  <c r="AK1420" i="1"/>
  <c r="AL1420" i="1"/>
  <c r="AM1420" i="1"/>
  <c r="AK1421" i="1"/>
  <c r="AL1421" i="1"/>
  <c r="AM1421" i="1"/>
  <c r="AK1422" i="1"/>
  <c r="AL1422" i="1"/>
  <c r="AM1422" i="1"/>
  <c r="AK1423" i="1"/>
  <c r="AL1423" i="1"/>
  <c r="AM1423" i="1"/>
  <c r="AK1424" i="1"/>
  <c r="AL1424" i="1"/>
  <c r="AM1424" i="1"/>
  <c r="AK1425" i="1"/>
  <c r="AL1425" i="1"/>
  <c r="AM1425" i="1"/>
  <c r="AK1426" i="1"/>
  <c r="AL1426" i="1"/>
  <c r="AM1426" i="1"/>
  <c r="AK1427" i="1"/>
  <c r="AL1427" i="1"/>
  <c r="AM1427" i="1"/>
  <c r="AK1428" i="1"/>
  <c r="AL1428" i="1"/>
  <c r="AM1428" i="1"/>
  <c r="AK1429" i="1"/>
  <c r="AL1429" i="1"/>
  <c r="AM1429" i="1"/>
  <c r="AK1430" i="1"/>
  <c r="AL1430" i="1"/>
  <c r="AM1430" i="1"/>
  <c r="AK1431" i="1"/>
  <c r="AL1431" i="1"/>
  <c r="AM1431" i="1"/>
  <c r="AK1432" i="1"/>
  <c r="AL1432" i="1"/>
  <c r="AM1432" i="1"/>
  <c r="AK1433" i="1"/>
  <c r="AL1433" i="1"/>
  <c r="AM1433" i="1"/>
  <c r="AK1434" i="1"/>
  <c r="AL1434" i="1"/>
  <c r="AM1434" i="1"/>
  <c r="AK1435" i="1"/>
  <c r="AL1435" i="1"/>
  <c r="AM1435" i="1"/>
  <c r="AK1436" i="1"/>
  <c r="AL1436" i="1"/>
  <c r="AM1436" i="1"/>
  <c r="AK1437" i="1"/>
  <c r="AL1437" i="1"/>
  <c r="AM1437" i="1"/>
  <c r="AK1438" i="1"/>
  <c r="AL1438" i="1"/>
  <c r="AM1438" i="1"/>
  <c r="AK1439" i="1"/>
  <c r="AL1439" i="1"/>
  <c r="AM1439" i="1"/>
  <c r="AK1440" i="1"/>
  <c r="AL1440" i="1"/>
  <c r="AM1440" i="1"/>
  <c r="AK1441" i="1"/>
  <c r="AL1441" i="1"/>
  <c r="AM1441" i="1"/>
  <c r="AK1442" i="1"/>
  <c r="AL1442" i="1"/>
  <c r="AM1442" i="1"/>
  <c r="AK1443" i="1"/>
  <c r="AL1443" i="1"/>
  <c r="AM1443" i="1"/>
  <c r="AK1444" i="1"/>
  <c r="AL1444" i="1"/>
  <c r="AM1444" i="1"/>
  <c r="AK1445" i="1"/>
  <c r="AL1445" i="1"/>
  <c r="AM1445" i="1"/>
  <c r="AK1446" i="1"/>
  <c r="AL1446" i="1"/>
  <c r="AM1446" i="1"/>
  <c r="AK1447" i="1"/>
  <c r="AL1447" i="1"/>
  <c r="AM1447" i="1"/>
  <c r="AK1448" i="1"/>
  <c r="AL1448" i="1"/>
  <c r="AM1448" i="1"/>
  <c r="AK1449" i="1"/>
  <c r="AL1449" i="1"/>
  <c r="AM1449" i="1"/>
  <c r="AK1450" i="1"/>
  <c r="AL1450" i="1"/>
  <c r="AM1450" i="1"/>
  <c r="AK1451" i="1"/>
  <c r="AL1451" i="1"/>
  <c r="AM1451" i="1"/>
  <c r="AK1452" i="1"/>
  <c r="AL1452" i="1"/>
  <c r="AM1452" i="1"/>
  <c r="AK1453" i="1"/>
  <c r="AL1453" i="1"/>
  <c r="AM1453" i="1"/>
  <c r="AK1454" i="1"/>
  <c r="AL1454" i="1"/>
  <c r="AM1454" i="1"/>
  <c r="AK1455" i="1"/>
  <c r="AL1455" i="1"/>
  <c r="AM1455" i="1"/>
  <c r="AK1456" i="1"/>
  <c r="AL1456" i="1"/>
  <c r="AM1456" i="1"/>
  <c r="AK1457" i="1"/>
  <c r="AL1457" i="1"/>
  <c r="AM1457" i="1"/>
  <c r="AK1458" i="1"/>
  <c r="AL1458" i="1"/>
  <c r="AM1458" i="1"/>
  <c r="AK1459" i="1"/>
  <c r="AL1459" i="1"/>
  <c r="AM1459" i="1"/>
  <c r="AK1460" i="1"/>
  <c r="AL1460" i="1"/>
  <c r="AM1460" i="1"/>
  <c r="AK1461" i="1"/>
  <c r="AL1461" i="1"/>
  <c r="AM1461" i="1"/>
  <c r="AK1462" i="1"/>
  <c r="AL1462" i="1"/>
  <c r="AM1462" i="1"/>
  <c r="AK1463" i="1"/>
  <c r="AL1463" i="1"/>
  <c r="AM1463" i="1"/>
  <c r="AK1464" i="1"/>
  <c r="AL1464" i="1"/>
  <c r="AM1464" i="1"/>
  <c r="AK1465" i="1"/>
  <c r="AL1465" i="1"/>
  <c r="AM1465" i="1"/>
  <c r="AK1466" i="1"/>
  <c r="AL1466" i="1"/>
  <c r="AM1466" i="1"/>
  <c r="AK1467" i="1"/>
  <c r="AL1467" i="1"/>
  <c r="AM1467" i="1"/>
  <c r="AK1468" i="1"/>
  <c r="AL1468" i="1"/>
  <c r="AM1468" i="1"/>
  <c r="AK1469" i="1"/>
  <c r="AL1469" i="1"/>
  <c r="AM1469" i="1"/>
  <c r="AK1470" i="1"/>
  <c r="AL1470" i="1"/>
  <c r="AM1470" i="1"/>
  <c r="AK1471" i="1"/>
  <c r="AL1471" i="1"/>
  <c r="AM1471" i="1"/>
  <c r="AK1472" i="1"/>
  <c r="AL1472" i="1"/>
  <c r="AM1472" i="1"/>
  <c r="AK1473" i="1"/>
  <c r="AL1473" i="1"/>
  <c r="AM1473" i="1"/>
  <c r="AK1474" i="1"/>
  <c r="AL1474" i="1"/>
  <c r="AM1474" i="1"/>
  <c r="AK1475" i="1"/>
  <c r="AL1475" i="1"/>
  <c r="AM1475" i="1"/>
  <c r="AK1476" i="1"/>
  <c r="AL1476" i="1"/>
  <c r="AM1476" i="1"/>
  <c r="AK1477" i="1"/>
  <c r="AL1477" i="1"/>
  <c r="AM1477" i="1"/>
  <c r="AK1478" i="1"/>
  <c r="AL1478" i="1"/>
  <c r="AM1478" i="1"/>
  <c r="AK1479" i="1"/>
  <c r="AL1479" i="1"/>
  <c r="AM1479" i="1"/>
  <c r="AK1480" i="1"/>
  <c r="AL1480" i="1"/>
  <c r="AM1480" i="1"/>
  <c r="AK1481" i="1"/>
  <c r="AL1481" i="1"/>
  <c r="AM1481" i="1"/>
  <c r="AK1482" i="1"/>
  <c r="AL1482" i="1"/>
  <c r="AM1482" i="1"/>
  <c r="AK1483" i="1"/>
  <c r="AL1483" i="1"/>
  <c r="AM1483" i="1"/>
  <c r="AK1484" i="1"/>
  <c r="AL1484" i="1"/>
  <c r="AM1484" i="1"/>
  <c r="AK1485" i="1"/>
  <c r="AL1485" i="1"/>
  <c r="AM1485" i="1"/>
  <c r="AK1486" i="1"/>
  <c r="AL1486" i="1"/>
  <c r="AM1486" i="1"/>
  <c r="AK1487" i="1"/>
  <c r="AL1487" i="1"/>
  <c r="AM1487" i="1"/>
  <c r="AK1488" i="1"/>
  <c r="AL1488" i="1"/>
  <c r="AM1488" i="1"/>
  <c r="AK1489" i="1"/>
  <c r="AL1489" i="1"/>
  <c r="AM1489" i="1"/>
  <c r="AK1490" i="1"/>
  <c r="AL1490" i="1"/>
  <c r="AM1490" i="1"/>
  <c r="AK1491" i="1"/>
  <c r="AL1491" i="1"/>
  <c r="AM1491" i="1"/>
  <c r="AK1492" i="1"/>
  <c r="AL1492" i="1"/>
  <c r="AM1492" i="1"/>
  <c r="AK1493" i="1"/>
  <c r="AL1493" i="1"/>
  <c r="AM1493" i="1"/>
  <c r="AK1494" i="1"/>
  <c r="AL1494" i="1"/>
  <c r="AM1494" i="1"/>
  <c r="AK1495" i="1"/>
  <c r="AL1495" i="1"/>
  <c r="AM1495" i="1"/>
  <c r="AK1496" i="1"/>
  <c r="AL1496" i="1"/>
  <c r="AM1496" i="1"/>
  <c r="AK1497" i="1"/>
  <c r="AL1497" i="1"/>
  <c r="AM1497" i="1"/>
  <c r="AK1498" i="1"/>
  <c r="AL1498" i="1"/>
  <c r="AM1498" i="1"/>
  <c r="AK1499" i="1"/>
  <c r="AL1499" i="1"/>
  <c r="AM1499" i="1"/>
  <c r="AK1500" i="1"/>
  <c r="AL1500" i="1"/>
  <c r="AM1500" i="1"/>
  <c r="AK1501" i="1"/>
  <c r="AL1501" i="1"/>
  <c r="AM1501" i="1"/>
  <c r="AK1502" i="1"/>
  <c r="AL1502" i="1"/>
  <c r="AM1502" i="1"/>
  <c r="AK1503" i="1"/>
  <c r="AL1503" i="1"/>
  <c r="AM1503" i="1"/>
  <c r="AK1504" i="1"/>
  <c r="AL1504" i="1"/>
  <c r="AM1504" i="1"/>
  <c r="AK1505" i="1"/>
  <c r="AL1505" i="1"/>
  <c r="AM1505" i="1"/>
  <c r="AK1506" i="1"/>
  <c r="AL1506" i="1"/>
  <c r="AM1506" i="1"/>
  <c r="AK1507" i="1"/>
  <c r="AL1507" i="1"/>
  <c r="AM1507" i="1"/>
  <c r="AK1508" i="1"/>
  <c r="AL1508" i="1"/>
  <c r="AM1508" i="1"/>
  <c r="AK1509" i="1"/>
  <c r="AL1509" i="1"/>
  <c r="AM1509" i="1"/>
  <c r="AK1510" i="1"/>
  <c r="AL1510" i="1"/>
  <c r="AM1510" i="1"/>
  <c r="AK1511" i="1"/>
  <c r="AL1511" i="1"/>
  <c r="AM1511" i="1"/>
  <c r="AK1512" i="1"/>
  <c r="AL1512" i="1"/>
  <c r="AM1512" i="1"/>
  <c r="AK1513" i="1"/>
  <c r="AL1513" i="1"/>
  <c r="AM1513" i="1"/>
  <c r="AK1514" i="1"/>
  <c r="AL1514" i="1"/>
  <c r="AM1514" i="1"/>
  <c r="AK1515" i="1"/>
  <c r="AL1515" i="1"/>
  <c r="AM1515" i="1"/>
  <c r="AK1516" i="1"/>
  <c r="AL1516" i="1"/>
  <c r="AM1516" i="1"/>
  <c r="AK1517" i="1"/>
  <c r="AL1517" i="1"/>
  <c r="AM1517" i="1"/>
  <c r="AK1518" i="1"/>
  <c r="AL1518" i="1"/>
  <c r="AM1518" i="1"/>
  <c r="AK1519" i="1"/>
  <c r="AL1519" i="1"/>
  <c r="AM1519" i="1"/>
  <c r="AK1520" i="1"/>
  <c r="AL1520" i="1"/>
  <c r="AM1520" i="1"/>
  <c r="AK1521" i="1"/>
  <c r="AL1521" i="1"/>
  <c r="AM1521" i="1"/>
  <c r="AK1522" i="1"/>
  <c r="AL1522" i="1"/>
  <c r="AM1522" i="1"/>
  <c r="AK1523" i="1"/>
  <c r="AL1523" i="1"/>
  <c r="AM1523" i="1"/>
  <c r="AK1524" i="1"/>
  <c r="AL1524" i="1"/>
  <c r="AM1524" i="1"/>
  <c r="AK1525" i="1"/>
  <c r="AL1525" i="1"/>
  <c r="AM1525" i="1"/>
  <c r="AK1526" i="1"/>
  <c r="AL1526" i="1"/>
  <c r="AM1526" i="1"/>
  <c r="AK1527" i="1"/>
  <c r="AL1527" i="1"/>
  <c r="AM1527" i="1"/>
  <c r="AK1528" i="1"/>
  <c r="AL1528" i="1"/>
  <c r="AM1528" i="1"/>
  <c r="AK1529" i="1"/>
  <c r="AL1529" i="1"/>
  <c r="AM1529" i="1"/>
  <c r="AK1530" i="1"/>
  <c r="AL1530" i="1"/>
  <c r="AM1530" i="1"/>
  <c r="AK1531" i="1"/>
  <c r="AL1531" i="1"/>
  <c r="AM1531" i="1"/>
  <c r="AK1532" i="1"/>
  <c r="AL1532" i="1"/>
  <c r="AM1532" i="1"/>
  <c r="AK1533" i="1"/>
  <c r="AL1533" i="1"/>
  <c r="AM1533" i="1"/>
  <c r="AK1534" i="1"/>
  <c r="AL1534" i="1"/>
  <c r="AM1534" i="1"/>
  <c r="AK1535" i="1"/>
  <c r="AL1535" i="1"/>
  <c r="AM1535" i="1"/>
  <c r="AK1536" i="1"/>
  <c r="AL1536" i="1"/>
  <c r="AM1536" i="1"/>
  <c r="AK1537" i="1"/>
  <c r="AL1537" i="1"/>
  <c r="AM1537" i="1"/>
  <c r="AK1538" i="1"/>
  <c r="AL1538" i="1"/>
  <c r="AM1538" i="1"/>
  <c r="AK1539" i="1"/>
  <c r="AL1539" i="1"/>
  <c r="AM1539" i="1"/>
  <c r="AK1540" i="1"/>
  <c r="AL1540" i="1"/>
  <c r="AM1540" i="1"/>
  <c r="AK1541" i="1"/>
  <c r="AL1541" i="1"/>
  <c r="AM1541" i="1"/>
  <c r="AK1542" i="1"/>
  <c r="AL1542" i="1"/>
  <c r="AM1542" i="1"/>
  <c r="AK1543" i="1"/>
  <c r="AL1543" i="1"/>
  <c r="AM1543" i="1"/>
  <c r="AK1544" i="1"/>
  <c r="AL1544" i="1"/>
  <c r="AM1544" i="1"/>
  <c r="AK1545" i="1"/>
  <c r="AL1545" i="1"/>
  <c r="AM1545" i="1"/>
  <c r="AK1546" i="1"/>
  <c r="AL1546" i="1"/>
  <c r="AM1546" i="1"/>
  <c r="AK1547" i="1"/>
  <c r="AL1547" i="1"/>
  <c r="AM1547" i="1"/>
  <c r="AK1548" i="1"/>
  <c r="AL1548" i="1"/>
  <c r="AM1548" i="1"/>
  <c r="AK1549" i="1"/>
  <c r="AL1549" i="1"/>
  <c r="AM1549" i="1"/>
  <c r="AK1550" i="1"/>
  <c r="AL1550" i="1"/>
  <c r="AM1550" i="1"/>
  <c r="AK1551" i="1"/>
  <c r="AL1551" i="1"/>
  <c r="AM1551" i="1"/>
  <c r="AK1552" i="1"/>
  <c r="AL1552" i="1"/>
  <c r="AM1552" i="1"/>
  <c r="AK1553" i="1"/>
  <c r="AL1553" i="1"/>
  <c r="AM1553" i="1"/>
  <c r="AK1554" i="1"/>
  <c r="AL1554" i="1"/>
  <c r="AM1554" i="1"/>
  <c r="AK1555" i="1"/>
  <c r="AL1555" i="1"/>
  <c r="AM1555" i="1"/>
  <c r="AK1556" i="1"/>
  <c r="AL1556" i="1"/>
  <c r="AM1556" i="1"/>
  <c r="AK1557" i="1"/>
  <c r="AL1557" i="1"/>
  <c r="AM1557" i="1"/>
  <c r="AK1558" i="1"/>
  <c r="AL1558" i="1"/>
  <c r="AM1558" i="1"/>
  <c r="AK1559" i="1"/>
  <c r="AL1559" i="1"/>
  <c r="AM1559" i="1"/>
  <c r="AK1560" i="1"/>
  <c r="AL1560" i="1"/>
  <c r="AM1560" i="1"/>
  <c r="AK1561" i="1"/>
  <c r="AL1561" i="1"/>
  <c r="AM1561" i="1"/>
  <c r="AK1562" i="1"/>
  <c r="AL1562" i="1"/>
  <c r="AM1562" i="1"/>
  <c r="AK1563" i="1"/>
  <c r="AL1563" i="1"/>
  <c r="AM1563" i="1"/>
  <c r="AK1564" i="1"/>
  <c r="AL1564" i="1"/>
  <c r="AM1564" i="1"/>
  <c r="AK1565" i="1"/>
  <c r="AL1565" i="1"/>
  <c r="AM1565" i="1"/>
  <c r="AK1566" i="1"/>
  <c r="AL1566" i="1"/>
  <c r="AM1566" i="1"/>
  <c r="AK1567" i="1"/>
  <c r="AL1567" i="1"/>
  <c r="AM1567" i="1"/>
  <c r="AK1568" i="1"/>
  <c r="AL1568" i="1"/>
  <c r="AM1568" i="1"/>
  <c r="AK1569" i="1"/>
  <c r="AL1569" i="1"/>
  <c r="AM1569" i="1"/>
  <c r="AK1570" i="1"/>
  <c r="AL1570" i="1"/>
  <c r="AM1570" i="1"/>
  <c r="AK1571" i="1"/>
  <c r="AL1571" i="1"/>
  <c r="AM1571" i="1"/>
  <c r="AK1572" i="1"/>
  <c r="AL1572" i="1"/>
  <c r="AM1572" i="1"/>
  <c r="AK1573" i="1"/>
  <c r="AL1573" i="1"/>
  <c r="AM1573" i="1"/>
  <c r="AK1574" i="1"/>
  <c r="AL1574" i="1"/>
  <c r="AM1574" i="1"/>
  <c r="AK1575" i="1"/>
  <c r="AL1575" i="1"/>
  <c r="AM1575" i="1"/>
  <c r="AK1576" i="1"/>
  <c r="AL1576" i="1"/>
  <c r="AM1576" i="1"/>
  <c r="AK1577" i="1"/>
  <c r="AL1577" i="1"/>
  <c r="AM1577" i="1"/>
  <c r="AK1578" i="1"/>
  <c r="AL1578" i="1"/>
  <c r="AM1578" i="1"/>
  <c r="AK1579" i="1"/>
  <c r="AL1579" i="1"/>
  <c r="AM1579" i="1"/>
  <c r="AK1580" i="1"/>
  <c r="AL1580" i="1"/>
  <c r="AM1580" i="1"/>
  <c r="AK1581" i="1"/>
  <c r="AL1581" i="1"/>
  <c r="AM1581" i="1"/>
  <c r="AK1582" i="1"/>
  <c r="AL1582" i="1"/>
  <c r="AM1582" i="1"/>
  <c r="AK1583" i="1"/>
  <c r="AL1583" i="1"/>
  <c r="AM1583" i="1"/>
  <c r="AK1584" i="1"/>
  <c r="AL1584" i="1"/>
  <c r="AM1584" i="1"/>
  <c r="AK1585" i="1"/>
  <c r="AL1585" i="1"/>
  <c r="AM1585" i="1"/>
  <c r="AK1586" i="1"/>
  <c r="AL1586" i="1"/>
  <c r="AM1586" i="1"/>
  <c r="AK1587" i="1"/>
  <c r="AL1587" i="1"/>
  <c r="AM1587" i="1"/>
  <c r="AK1588" i="1"/>
  <c r="AL1588" i="1"/>
  <c r="AM1588" i="1"/>
  <c r="AK1589" i="1"/>
  <c r="AL1589" i="1"/>
  <c r="AM1589" i="1"/>
  <c r="AK1590" i="1"/>
  <c r="AL1590" i="1"/>
  <c r="AM1590" i="1"/>
  <c r="AK1591" i="1"/>
  <c r="AL1591" i="1"/>
  <c r="AM1591" i="1"/>
  <c r="AK1592" i="1"/>
  <c r="AL1592" i="1"/>
  <c r="AM1592" i="1"/>
  <c r="AK1593" i="1"/>
  <c r="AL1593" i="1"/>
  <c r="AM1593" i="1"/>
  <c r="AK1594" i="1"/>
  <c r="AL1594" i="1"/>
  <c r="AM1594" i="1"/>
  <c r="AK1595" i="1"/>
  <c r="AL1595" i="1"/>
  <c r="AM1595" i="1"/>
  <c r="AK1596" i="1"/>
  <c r="AL1596" i="1"/>
  <c r="AM1596" i="1"/>
  <c r="AK1597" i="1"/>
  <c r="AL1597" i="1"/>
  <c r="AM1597" i="1"/>
  <c r="AK1598" i="1"/>
  <c r="AL1598" i="1"/>
  <c r="AM1598" i="1"/>
  <c r="AK1599" i="1"/>
  <c r="AL1599" i="1"/>
  <c r="AM1599" i="1"/>
  <c r="AK1600" i="1"/>
  <c r="AL1600" i="1"/>
  <c r="AM1600" i="1"/>
  <c r="AK1601" i="1"/>
  <c r="AL1601" i="1"/>
  <c r="AM1601" i="1"/>
  <c r="AK1602" i="1"/>
  <c r="AL1602" i="1"/>
  <c r="AM1602" i="1"/>
  <c r="AK1603" i="1"/>
  <c r="AL1603" i="1"/>
  <c r="AM1603" i="1"/>
  <c r="AK1604" i="1"/>
  <c r="AL1604" i="1"/>
  <c r="AM1604" i="1"/>
  <c r="AK1605" i="1"/>
  <c r="AL1605" i="1"/>
  <c r="AM1605" i="1"/>
  <c r="AK1606" i="1"/>
  <c r="AL1606" i="1"/>
  <c r="AM1606" i="1"/>
  <c r="AK1607" i="1"/>
  <c r="AL1607" i="1"/>
  <c r="AM1607" i="1"/>
  <c r="AK1608" i="1"/>
  <c r="AL1608" i="1"/>
  <c r="AM1608" i="1"/>
  <c r="AK1609" i="1"/>
  <c r="AL1609" i="1"/>
  <c r="AM1609" i="1"/>
  <c r="AK1610" i="1"/>
  <c r="AL1610" i="1"/>
  <c r="AM1610" i="1"/>
  <c r="AK1611" i="1"/>
  <c r="AL1611" i="1"/>
  <c r="AM1611" i="1"/>
  <c r="AK1612" i="1"/>
  <c r="AL1612" i="1"/>
  <c r="AM1612" i="1"/>
  <c r="AK1613" i="1"/>
  <c r="AL1613" i="1"/>
  <c r="AM1613" i="1"/>
  <c r="AK1614" i="1"/>
  <c r="AL1614" i="1"/>
  <c r="AM1614" i="1"/>
  <c r="AK1615" i="1"/>
  <c r="AL1615" i="1"/>
  <c r="AM1615" i="1"/>
  <c r="AK1616" i="1"/>
  <c r="AL1616" i="1"/>
  <c r="AM1616" i="1"/>
  <c r="AK1617" i="1"/>
  <c r="AL1617" i="1"/>
  <c r="AM1617" i="1"/>
  <c r="AK1618" i="1"/>
  <c r="AL1618" i="1"/>
  <c r="AM1618" i="1"/>
  <c r="AK1619" i="1"/>
  <c r="AL1619" i="1"/>
  <c r="AM1619" i="1"/>
  <c r="AK1620" i="1"/>
  <c r="AL1620" i="1"/>
  <c r="AM1620" i="1"/>
  <c r="AK1621" i="1"/>
  <c r="AL1621" i="1"/>
  <c r="AM1621" i="1"/>
  <c r="AK1622" i="1"/>
  <c r="AL1622" i="1"/>
  <c r="AM1622" i="1"/>
  <c r="AK1623" i="1"/>
  <c r="AL1623" i="1"/>
  <c r="AM1623" i="1"/>
  <c r="AK1624" i="1"/>
  <c r="AL1624" i="1"/>
  <c r="AM1624" i="1"/>
  <c r="AK1625" i="1"/>
  <c r="AL1625" i="1"/>
  <c r="AM1625" i="1"/>
  <c r="AK1626" i="1"/>
  <c r="AL1626" i="1"/>
  <c r="AM1626" i="1"/>
  <c r="AK1627" i="1"/>
  <c r="AL1627" i="1"/>
  <c r="AM1627" i="1"/>
  <c r="AK1628" i="1"/>
  <c r="AL1628" i="1"/>
  <c r="AM1628" i="1"/>
  <c r="AK1629" i="1"/>
  <c r="AL1629" i="1"/>
  <c r="AM1629" i="1"/>
  <c r="AK1630" i="1"/>
  <c r="AL1630" i="1"/>
  <c r="AM1630" i="1"/>
  <c r="AK1631" i="1"/>
  <c r="AL1631" i="1"/>
  <c r="AM1631" i="1"/>
  <c r="AK1632" i="1"/>
  <c r="AL1632" i="1"/>
  <c r="AM1632" i="1"/>
  <c r="AK1633" i="1"/>
  <c r="AL1633" i="1"/>
  <c r="AM1633" i="1"/>
  <c r="AK1634" i="1"/>
  <c r="AL1634" i="1"/>
  <c r="AM1634" i="1"/>
  <c r="AK1635" i="1"/>
  <c r="AL1635" i="1"/>
  <c r="AM1635" i="1"/>
  <c r="AK1636" i="1"/>
  <c r="AL1636" i="1"/>
  <c r="AM1636" i="1"/>
  <c r="AK1637" i="1"/>
  <c r="AL1637" i="1"/>
  <c r="AM1637" i="1"/>
  <c r="AK1638" i="1"/>
  <c r="AL1638" i="1"/>
  <c r="AM1638" i="1"/>
  <c r="AK1639" i="1"/>
  <c r="AL1639" i="1"/>
  <c r="AM1639" i="1"/>
  <c r="AK1640" i="1"/>
  <c r="AL1640" i="1"/>
  <c r="AM1640" i="1"/>
  <c r="AK1641" i="1"/>
  <c r="AL1641" i="1"/>
  <c r="AM1641" i="1"/>
  <c r="AK1642" i="1"/>
  <c r="AL1642" i="1"/>
  <c r="AM1642" i="1"/>
  <c r="AK1643" i="1"/>
  <c r="AL1643" i="1"/>
  <c r="AM1643" i="1"/>
  <c r="AK1644" i="1"/>
  <c r="AL1644" i="1"/>
  <c r="AM1644" i="1"/>
  <c r="AK1645" i="1"/>
  <c r="AL1645" i="1"/>
  <c r="AM1645" i="1"/>
  <c r="AK1646" i="1"/>
  <c r="AL1646" i="1"/>
  <c r="AM1646" i="1"/>
  <c r="AK1647" i="1"/>
  <c r="AL1647" i="1"/>
  <c r="AM1647" i="1"/>
  <c r="AK1648" i="1"/>
  <c r="AL1648" i="1"/>
  <c r="AM1648" i="1"/>
  <c r="AK1649" i="1"/>
  <c r="AL1649" i="1"/>
  <c r="AM1649" i="1"/>
  <c r="AK1650" i="1"/>
  <c r="AL1650" i="1"/>
  <c r="AM1650" i="1"/>
  <c r="AK1651" i="1"/>
  <c r="AL1651" i="1"/>
  <c r="AM1651" i="1"/>
  <c r="AK1652" i="1"/>
  <c r="AL1652" i="1"/>
  <c r="AM1652" i="1"/>
  <c r="AK1653" i="1"/>
  <c r="AL1653" i="1"/>
  <c r="AM1653" i="1"/>
  <c r="AK1654" i="1"/>
  <c r="AL1654" i="1"/>
  <c r="AM1654" i="1"/>
  <c r="AK1655" i="1"/>
  <c r="AL1655" i="1"/>
  <c r="AM1655" i="1"/>
  <c r="AK1656" i="1"/>
  <c r="AL1656" i="1"/>
  <c r="AM1656" i="1"/>
  <c r="AK1657" i="1"/>
  <c r="AL1657" i="1"/>
  <c r="AM1657" i="1"/>
  <c r="AK1658" i="1"/>
  <c r="AL1658" i="1"/>
  <c r="AM1658" i="1"/>
  <c r="AK1659" i="1"/>
  <c r="AL1659" i="1"/>
  <c r="AM1659" i="1"/>
  <c r="AK1660" i="1"/>
  <c r="AL1660" i="1"/>
  <c r="AM1660" i="1"/>
  <c r="AK1661" i="1"/>
  <c r="AL1661" i="1"/>
  <c r="AM1661" i="1"/>
  <c r="AK1662" i="1"/>
  <c r="AL1662" i="1"/>
  <c r="AM1662" i="1"/>
  <c r="AK1663" i="1"/>
  <c r="AL1663" i="1"/>
  <c r="AM1663" i="1"/>
  <c r="AK1664" i="1"/>
  <c r="AL1664" i="1"/>
  <c r="AM1664" i="1"/>
  <c r="AK1665" i="1"/>
  <c r="AL1665" i="1"/>
  <c r="AM1665" i="1"/>
  <c r="AK1666" i="1"/>
  <c r="AL1666" i="1"/>
  <c r="AM1666" i="1"/>
  <c r="AK1667" i="1"/>
  <c r="AL1667" i="1"/>
  <c r="AM1667" i="1"/>
  <c r="AK1668" i="1"/>
  <c r="AL1668" i="1"/>
  <c r="AM1668" i="1"/>
  <c r="AK1669" i="1"/>
  <c r="AL1669" i="1"/>
  <c r="AM1669" i="1"/>
  <c r="AK1670" i="1"/>
  <c r="AL1670" i="1"/>
  <c r="AM1670" i="1"/>
  <c r="AK1671" i="1"/>
  <c r="AL1671" i="1"/>
  <c r="AM1671" i="1"/>
  <c r="AK1672" i="1"/>
  <c r="AL1672" i="1"/>
  <c r="AM1672" i="1"/>
  <c r="AK1673" i="1"/>
  <c r="AL1673" i="1"/>
  <c r="AM1673" i="1"/>
  <c r="AK1674" i="1"/>
  <c r="AL1674" i="1"/>
  <c r="AM1674" i="1"/>
  <c r="AK1675" i="1"/>
  <c r="AL1675" i="1"/>
  <c r="AM1675" i="1"/>
  <c r="AK1676" i="1"/>
  <c r="AL1676" i="1"/>
  <c r="AM1676" i="1"/>
  <c r="AK1677" i="1"/>
  <c r="AL1677" i="1"/>
  <c r="AM1677" i="1"/>
  <c r="AK1678" i="1"/>
  <c r="AL1678" i="1"/>
  <c r="AM1678" i="1"/>
  <c r="AK1679" i="1"/>
  <c r="AL1679" i="1"/>
  <c r="AM1679" i="1"/>
  <c r="AK1680" i="1"/>
  <c r="AL1680" i="1"/>
  <c r="AM1680" i="1"/>
  <c r="AK1681" i="1"/>
  <c r="AL1681" i="1"/>
  <c r="AM1681" i="1"/>
  <c r="AK1682" i="1"/>
  <c r="AL1682" i="1"/>
  <c r="AM1682" i="1"/>
  <c r="AK1683" i="1"/>
  <c r="AL1683" i="1"/>
  <c r="AM1683" i="1"/>
  <c r="AK1684" i="1"/>
  <c r="AL1684" i="1"/>
  <c r="AM1684" i="1"/>
  <c r="AK1685" i="1"/>
  <c r="AL1685" i="1"/>
  <c r="AM1685" i="1"/>
  <c r="AK1686" i="1"/>
  <c r="AL1686" i="1"/>
  <c r="AM1686" i="1"/>
  <c r="AK1687" i="1"/>
  <c r="AL1687" i="1"/>
  <c r="AM1687" i="1"/>
  <c r="AK1688" i="1"/>
  <c r="AL1688" i="1"/>
  <c r="AM1688" i="1"/>
  <c r="AK1689" i="1"/>
  <c r="AL1689" i="1"/>
  <c r="AM1689" i="1"/>
  <c r="AK1690" i="1"/>
  <c r="AL1690" i="1"/>
  <c r="AM1690" i="1"/>
  <c r="AK1691" i="1"/>
  <c r="AL1691" i="1"/>
  <c r="AM1691" i="1"/>
  <c r="AK1692" i="1"/>
  <c r="AL1692" i="1"/>
  <c r="AM1692" i="1"/>
  <c r="AK1693" i="1"/>
  <c r="AL1693" i="1"/>
  <c r="AM1693" i="1"/>
  <c r="AK1694" i="1"/>
  <c r="AL1694" i="1"/>
  <c r="AM1694" i="1"/>
  <c r="AK1695" i="1"/>
  <c r="AL1695" i="1"/>
  <c r="AM1695" i="1"/>
  <c r="AK1696" i="1"/>
  <c r="AL1696" i="1"/>
  <c r="AM1696" i="1"/>
  <c r="AK1697" i="1"/>
  <c r="AL1697" i="1"/>
  <c r="AM1697" i="1"/>
  <c r="AK1698" i="1"/>
  <c r="AL1698" i="1"/>
  <c r="AM1698" i="1"/>
  <c r="AK1699" i="1"/>
  <c r="AL1699" i="1"/>
  <c r="AM1699" i="1"/>
  <c r="AK1700" i="1"/>
  <c r="AL1700" i="1"/>
  <c r="AM1700" i="1"/>
  <c r="AK1701" i="1"/>
  <c r="AL1701" i="1"/>
  <c r="AM1701" i="1"/>
  <c r="AK1702" i="1"/>
  <c r="AL1702" i="1"/>
  <c r="AM1702" i="1"/>
  <c r="AK1703" i="1"/>
  <c r="AL1703" i="1"/>
  <c r="AM1703" i="1"/>
  <c r="AK1704" i="1"/>
  <c r="AL1704" i="1"/>
  <c r="AM1704" i="1"/>
  <c r="AK1705" i="1"/>
  <c r="AL1705" i="1"/>
  <c r="AM1705" i="1"/>
  <c r="AK1706" i="1"/>
  <c r="AL1706" i="1"/>
  <c r="AM1706" i="1"/>
  <c r="AK1707" i="1"/>
  <c r="AL1707" i="1"/>
  <c r="AM1707" i="1"/>
  <c r="AK1708" i="1"/>
  <c r="AL1708" i="1"/>
  <c r="AM1708" i="1"/>
  <c r="AK1709" i="1"/>
  <c r="AL1709" i="1"/>
  <c r="AM1709" i="1"/>
  <c r="AK1710" i="1"/>
  <c r="AL1710" i="1"/>
  <c r="AM1710" i="1"/>
  <c r="AK1711" i="1"/>
  <c r="AL1711" i="1"/>
  <c r="AM1711" i="1"/>
  <c r="AK1712" i="1"/>
  <c r="AL1712" i="1"/>
  <c r="AM1712" i="1"/>
  <c r="AK1713" i="1"/>
  <c r="AL1713" i="1"/>
  <c r="AM1713" i="1"/>
  <c r="AK1714" i="1"/>
  <c r="AL1714" i="1"/>
  <c r="AM1714" i="1"/>
  <c r="AK1715" i="1"/>
  <c r="AL1715" i="1"/>
  <c r="AM1715" i="1"/>
  <c r="AK1716" i="1"/>
  <c r="AL1716" i="1"/>
  <c r="AM1716" i="1"/>
  <c r="AK1717" i="1"/>
  <c r="AL1717" i="1"/>
  <c r="AM1717" i="1"/>
  <c r="AK1718" i="1"/>
  <c r="AL1718" i="1"/>
  <c r="AM1718" i="1"/>
  <c r="AK1719" i="1"/>
  <c r="AL1719" i="1"/>
  <c r="AM1719" i="1"/>
  <c r="AK1720" i="1"/>
  <c r="AL1720" i="1"/>
  <c r="AM1720" i="1"/>
  <c r="AK1721" i="1"/>
  <c r="AL1721" i="1"/>
  <c r="AM1721" i="1"/>
  <c r="AK1722" i="1"/>
  <c r="AL1722" i="1"/>
  <c r="AM1722" i="1"/>
  <c r="AK1723" i="1"/>
  <c r="AL1723" i="1"/>
  <c r="AM1723" i="1"/>
  <c r="AK1724" i="1"/>
  <c r="AL1724" i="1"/>
  <c r="AM1724" i="1"/>
  <c r="AK1725" i="1"/>
  <c r="AL1725" i="1"/>
  <c r="AM1725" i="1"/>
  <c r="AK1726" i="1"/>
  <c r="AL1726" i="1"/>
  <c r="AM1726" i="1"/>
  <c r="AK1727" i="1"/>
  <c r="AL1727" i="1"/>
  <c r="AM1727" i="1"/>
  <c r="AK1728" i="1"/>
  <c r="AL1728" i="1"/>
  <c r="AM1728" i="1"/>
  <c r="AK1729" i="1"/>
  <c r="AL1729" i="1"/>
  <c r="AM1729" i="1"/>
  <c r="AK1730" i="1"/>
  <c r="AL1730" i="1"/>
  <c r="AM1730" i="1"/>
  <c r="AK1731" i="1"/>
  <c r="AL1731" i="1"/>
  <c r="AM1731" i="1"/>
  <c r="AK1732" i="1"/>
  <c r="AL1732" i="1"/>
  <c r="AM1732" i="1"/>
  <c r="AK1733" i="1"/>
  <c r="AL1733" i="1"/>
  <c r="AM1733" i="1"/>
  <c r="AK1734" i="1"/>
  <c r="AL1734" i="1"/>
  <c r="AM1734" i="1"/>
  <c r="AK1735" i="1"/>
  <c r="AL1735" i="1"/>
  <c r="AM1735" i="1"/>
  <c r="AK1736" i="1"/>
  <c r="AL1736" i="1"/>
  <c r="AM1736" i="1"/>
  <c r="AK1737" i="1"/>
  <c r="AL1737" i="1"/>
  <c r="AM1737" i="1"/>
  <c r="AK1738" i="1"/>
  <c r="AL1738" i="1"/>
  <c r="AM1738" i="1"/>
  <c r="AK1739" i="1"/>
  <c r="AL1739" i="1"/>
  <c r="AM1739" i="1"/>
  <c r="AK1740" i="1"/>
  <c r="AL1740" i="1"/>
  <c r="AM1740" i="1"/>
  <c r="AK1741" i="1"/>
  <c r="AL1741" i="1"/>
  <c r="AM1741" i="1"/>
  <c r="AK1742" i="1"/>
  <c r="AL1742" i="1"/>
  <c r="AM1742" i="1"/>
  <c r="AK1743" i="1"/>
  <c r="AL1743" i="1"/>
  <c r="AM1743" i="1"/>
  <c r="AK1744" i="1"/>
  <c r="AL1744" i="1"/>
  <c r="AM1744" i="1"/>
  <c r="AK1745" i="1"/>
  <c r="AL1745" i="1"/>
  <c r="AM1745" i="1"/>
  <c r="AK1746" i="1"/>
  <c r="AL1746" i="1"/>
  <c r="AM1746" i="1"/>
  <c r="AK1747" i="1"/>
  <c r="AL1747" i="1"/>
  <c r="AM1747" i="1"/>
  <c r="AK1748" i="1"/>
  <c r="AL1748" i="1"/>
  <c r="AM1748" i="1"/>
  <c r="AK1749" i="1"/>
  <c r="AL1749" i="1"/>
  <c r="AM1749" i="1"/>
  <c r="AK1750" i="1"/>
  <c r="AL1750" i="1"/>
  <c r="AM1750" i="1"/>
  <c r="AK1751" i="1"/>
  <c r="AL1751" i="1"/>
  <c r="AM1751" i="1"/>
  <c r="AK1752" i="1"/>
  <c r="AL1752" i="1"/>
  <c r="AM1752" i="1"/>
  <c r="AK1753" i="1"/>
  <c r="AL1753" i="1"/>
  <c r="AM1753" i="1"/>
  <c r="AK1754" i="1"/>
  <c r="AL1754" i="1"/>
  <c r="AM1754" i="1"/>
  <c r="AK1755" i="1"/>
  <c r="AL1755" i="1"/>
  <c r="AM1755" i="1"/>
  <c r="AK1756" i="1"/>
  <c r="AL1756" i="1"/>
  <c r="AM1756" i="1"/>
  <c r="AK1757" i="1"/>
  <c r="AL1757" i="1"/>
  <c r="AM1757" i="1"/>
  <c r="AK1758" i="1"/>
  <c r="AL1758" i="1"/>
  <c r="AM1758" i="1"/>
  <c r="AK1759" i="1"/>
  <c r="AL1759" i="1"/>
  <c r="AM1759" i="1"/>
  <c r="AK1760" i="1"/>
  <c r="AL1760" i="1"/>
  <c r="AM1760" i="1"/>
  <c r="AK1761" i="1"/>
  <c r="AL1761" i="1"/>
  <c r="AM1761" i="1"/>
  <c r="AK1762" i="1"/>
  <c r="AL1762" i="1"/>
  <c r="AM1762" i="1"/>
  <c r="AK1763" i="1"/>
  <c r="AL1763" i="1"/>
  <c r="AM1763" i="1"/>
  <c r="AK1764" i="1"/>
  <c r="AL1764" i="1"/>
  <c r="AM1764" i="1"/>
  <c r="AK1765" i="1"/>
  <c r="AL1765" i="1"/>
  <c r="AM1765" i="1"/>
  <c r="AK1766" i="1"/>
  <c r="AL1766" i="1"/>
  <c r="AM1766" i="1"/>
  <c r="AK1767" i="1"/>
  <c r="AL1767" i="1"/>
  <c r="AM1767" i="1"/>
  <c r="AK1768" i="1"/>
  <c r="AL1768" i="1"/>
  <c r="AM1768" i="1"/>
  <c r="AK1769" i="1"/>
  <c r="AL1769" i="1"/>
  <c r="AM1769" i="1"/>
  <c r="AK1770" i="1"/>
  <c r="AL1770" i="1"/>
  <c r="AM1770" i="1"/>
  <c r="AK1771" i="1"/>
  <c r="AL1771" i="1"/>
  <c r="AM1771" i="1"/>
  <c r="AK1772" i="1"/>
  <c r="AL1772" i="1"/>
  <c r="AM1772" i="1"/>
  <c r="AK1773" i="1"/>
  <c r="AL1773" i="1"/>
  <c r="AM1773" i="1"/>
  <c r="AK1774" i="1"/>
  <c r="AL1774" i="1"/>
  <c r="AM1774" i="1"/>
  <c r="AK1775" i="1"/>
  <c r="AL1775" i="1"/>
  <c r="AM1775" i="1"/>
  <c r="AK1776" i="1"/>
  <c r="AL1776" i="1"/>
  <c r="AM1776" i="1"/>
  <c r="AK1777" i="1"/>
  <c r="AL1777" i="1"/>
  <c r="AM1777" i="1"/>
  <c r="AK1778" i="1"/>
  <c r="AL1778" i="1"/>
  <c r="AM1778" i="1"/>
  <c r="AK1779" i="1"/>
  <c r="AL1779" i="1"/>
  <c r="AM1779" i="1"/>
  <c r="AK1780" i="1"/>
  <c r="AL1780" i="1"/>
  <c r="AM1780" i="1"/>
  <c r="AK1781" i="1"/>
  <c r="AL1781" i="1"/>
  <c r="AM1781" i="1"/>
  <c r="AK1782" i="1"/>
  <c r="AL1782" i="1"/>
  <c r="AM1782" i="1"/>
  <c r="AK1783" i="1"/>
  <c r="AL1783" i="1"/>
  <c r="AM1783" i="1"/>
  <c r="AK1784" i="1"/>
  <c r="AL1784" i="1"/>
  <c r="AM1784" i="1"/>
  <c r="AK1785" i="1"/>
  <c r="AL1785" i="1"/>
  <c r="AM1785" i="1"/>
  <c r="AK1786" i="1"/>
  <c r="AL1786" i="1"/>
  <c r="AM1786" i="1"/>
  <c r="AK1787" i="1"/>
  <c r="AL1787" i="1"/>
  <c r="AM1787" i="1"/>
  <c r="AK1788" i="1"/>
  <c r="AL1788" i="1"/>
  <c r="AM1788" i="1"/>
  <c r="AK1789" i="1"/>
  <c r="AL1789" i="1"/>
  <c r="AM1789" i="1"/>
  <c r="AK1790" i="1"/>
  <c r="AL1790" i="1"/>
  <c r="AM1790" i="1"/>
  <c r="AK1791" i="1"/>
  <c r="AL1791" i="1"/>
  <c r="AM1791" i="1"/>
  <c r="AK1792" i="1"/>
  <c r="AL1792" i="1"/>
  <c r="AM1792" i="1"/>
  <c r="AK1793" i="1"/>
  <c r="AL1793" i="1"/>
  <c r="AM1793" i="1"/>
  <c r="AK1794" i="1"/>
  <c r="AL1794" i="1"/>
  <c r="AM1794" i="1"/>
  <c r="AK1795" i="1"/>
  <c r="AL1795" i="1"/>
  <c r="AM1795" i="1"/>
  <c r="AK1796" i="1"/>
  <c r="AL1796" i="1"/>
  <c r="AM1796" i="1"/>
  <c r="AK1797" i="1"/>
  <c r="AL1797" i="1"/>
  <c r="AM1797" i="1"/>
  <c r="AK1798" i="1"/>
  <c r="AL1798" i="1"/>
  <c r="AM1798" i="1"/>
  <c r="AK1799" i="1"/>
  <c r="AL1799" i="1"/>
  <c r="AM1799" i="1"/>
  <c r="AK1800" i="1"/>
  <c r="AL1800" i="1"/>
  <c r="AM1800" i="1"/>
  <c r="AK1801" i="1"/>
  <c r="AL1801" i="1"/>
  <c r="AM1801" i="1"/>
  <c r="AK1802" i="1"/>
  <c r="AL1802" i="1"/>
  <c r="AM1802" i="1"/>
  <c r="AK1803" i="1"/>
  <c r="AL1803" i="1"/>
  <c r="AM1803" i="1"/>
  <c r="AK1804" i="1"/>
  <c r="AL1804" i="1"/>
  <c r="AM1804" i="1"/>
  <c r="N582" i="1" l="1"/>
  <c r="N583" i="1"/>
  <c r="N584" i="1"/>
  <c r="N585" i="1"/>
  <c r="N586" i="1"/>
  <c r="N587" i="1"/>
  <c r="N588" i="1"/>
  <c r="AB491" i="1" l="1"/>
  <c r="N492" i="1"/>
  <c r="AB492" i="1"/>
  <c r="N493" i="1"/>
  <c r="AB493" i="1"/>
  <c r="N494" i="1"/>
  <c r="AB494" i="1"/>
  <c r="N495" i="1"/>
  <c r="AB495" i="1"/>
  <c r="AB496" i="1"/>
  <c r="AB497" i="1"/>
  <c r="AB498" i="1"/>
  <c r="AB499" i="1"/>
  <c r="AB500" i="1"/>
  <c r="AB501" i="1"/>
  <c r="AB502" i="1"/>
  <c r="N504" i="1"/>
  <c r="AB504" i="1"/>
  <c r="N506" i="1"/>
  <c r="AB506" i="1"/>
  <c r="N507" i="1"/>
  <c r="AB507" i="1"/>
  <c r="AB508" i="1"/>
  <c r="N509" i="1"/>
  <c r="AB509" i="1"/>
  <c r="N510" i="1"/>
  <c r="AB510" i="1"/>
  <c r="N511" i="1"/>
  <c r="AB511" i="1"/>
  <c r="N431" i="1" l="1"/>
  <c r="AB431" i="1"/>
  <c r="N432" i="1"/>
  <c r="AB432" i="1"/>
  <c r="N433" i="1"/>
  <c r="AB433" i="1"/>
  <c r="N437" i="1"/>
  <c r="AB437" i="1"/>
  <c r="N438" i="1"/>
  <c r="AB438" i="1"/>
  <c r="N439" i="1"/>
  <c r="AB439" i="1"/>
  <c r="N440" i="1"/>
  <c r="AB440" i="1"/>
  <c r="N458" i="1"/>
  <c r="AB458" i="1"/>
  <c r="N459" i="1"/>
  <c r="AB459" i="1"/>
  <c r="N460" i="1"/>
  <c r="AB460" i="1"/>
  <c r="N461" i="1"/>
  <c r="AB461" i="1"/>
  <c r="N462" i="1"/>
  <c r="AB462" i="1"/>
  <c r="J3033" i="5" l="1"/>
  <c r="J3034" i="5"/>
  <c r="J3057" i="5"/>
  <c r="J3058" i="5"/>
  <c r="J3059" i="5"/>
  <c r="J3060" i="5"/>
  <c r="AZ516" i="1" l="1"/>
  <c r="AZ523" i="1"/>
  <c r="N220" i="1" l="1"/>
  <c r="N221" i="1"/>
  <c r="N222" i="1"/>
  <c r="N223" i="1"/>
  <c r="N224" i="1"/>
  <c r="N226" i="1"/>
  <c r="N245" i="1"/>
  <c r="N247" i="1"/>
  <c r="N248" i="1"/>
  <c r="N250" i="1"/>
  <c r="N251" i="1"/>
  <c r="N252" i="1"/>
  <c r="N258" i="1"/>
  <c r="N259" i="1"/>
  <c r="N260" i="1"/>
  <c r="AT94" i="2" l="1"/>
  <c r="AP94" i="2"/>
  <c r="AQ94" i="2"/>
  <c r="AT95" i="2"/>
  <c r="AT96" i="2"/>
  <c r="AP96" i="2"/>
  <c r="AQ96" i="2"/>
  <c r="AT97" i="2"/>
  <c r="AT98" i="2"/>
  <c r="AP98" i="2"/>
  <c r="AT99" i="2"/>
  <c r="AT100" i="2"/>
  <c r="AP100" i="2"/>
  <c r="AQ100" i="2"/>
  <c r="AT101" i="2"/>
  <c r="AP101" i="2"/>
  <c r="AT102" i="2"/>
  <c r="AP102" i="2"/>
  <c r="AT103" i="2"/>
  <c r="AP103" i="2"/>
  <c r="AQ103" i="2"/>
  <c r="AT104" i="2"/>
  <c r="AP104" i="2"/>
  <c r="AQ104" i="2"/>
  <c r="AT105" i="2"/>
  <c r="AP105" i="2"/>
  <c r="AT106" i="2"/>
  <c r="AQ106" i="2"/>
  <c r="AT107" i="2"/>
  <c r="AP107" i="2"/>
  <c r="AT108" i="2"/>
  <c r="AP108" i="2"/>
  <c r="AQ108" i="2"/>
  <c r="AT109" i="2"/>
  <c r="AP109" i="2"/>
  <c r="AT110" i="2"/>
  <c r="AP110" i="2"/>
  <c r="AT111" i="2"/>
  <c r="AP111" i="2"/>
  <c r="AQ111" i="2"/>
  <c r="AT112" i="2"/>
  <c r="AP112" i="2"/>
  <c r="AQ112" i="2"/>
  <c r="AT113" i="2"/>
  <c r="AP113" i="2"/>
  <c r="AT114" i="2"/>
  <c r="AP114" i="2"/>
  <c r="AQ114" i="2"/>
  <c r="AT115" i="2"/>
  <c r="AP115" i="2"/>
  <c r="AT116" i="2"/>
  <c r="AP116" i="2"/>
  <c r="AQ116" i="2"/>
  <c r="AT117" i="2"/>
  <c r="AP117" i="2"/>
  <c r="AQ117" i="2"/>
  <c r="AT118" i="2"/>
  <c r="AP118" i="2"/>
  <c r="AT119" i="2"/>
  <c r="AP119" i="2"/>
  <c r="AT120" i="2"/>
  <c r="AP120" i="2"/>
  <c r="AT121" i="2"/>
  <c r="AP121" i="2"/>
  <c r="AQ121" i="2"/>
  <c r="AT122" i="2"/>
  <c r="AP122" i="2"/>
  <c r="AT123" i="2"/>
  <c r="AQ123" i="2"/>
  <c r="AT124" i="2"/>
  <c r="AP124" i="2"/>
  <c r="AQ124" i="2"/>
  <c r="AT125" i="2"/>
  <c r="AT126" i="2"/>
  <c r="AP126" i="2"/>
  <c r="AT127" i="2"/>
  <c r="AT128" i="2"/>
  <c r="AP128" i="2"/>
  <c r="AQ128" i="2"/>
  <c r="AT129" i="2"/>
  <c r="AP129" i="2"/>
  <c r="AT130" i="2"/>
  <c r="AP130" i="2"/>
  <c r="AQ130" i="2"/>
  <c r="AT131" i="2"/>
  <c r="AT132" i="2"/>
  <c r="AP132" i="2"/>
  <c r="AQ132" i="2"/>
  <c r="AT133" i="2"/>
  <c r="AP133" i="2"/>
  <c r="AT134" i="2"/>
  <c r="AP134" i="2"/>
  <c r="AQ134" i="2"/>
  <c r="AT135" i="2"/>
  <c r="AP135" i="2"/>
  <c r="AT136" i="2"/>
  <c r="AP136" i="2"/>
  <c r="AQ136" i="2"/>
  <c r="AT137" i="2"/>
  <c r="AP137" i="2"/>
  <c r="AQ137" i="2"/>
  <c r="AT138" i="2"/>
  <c r="AP138" i="2"/>
  <c r="AT139" i="2"/>
  <c r="AP139" i="2"/>
  <c r="AT140" i="2"/>
  <c r="AP140" i="2"/>
  <c r="AT141" i="2"/>
  <c r="AP141" i="2"/>
  <c r="AT142" i="2"/>
  <c r="AP142" i="2"/>
  <c r="AQ142" i="2"/>
  <c r="AT143" i="2"/>
  <c r="AP143" i="2"/>
  <c r="AT144" i="2"/>
  <c r="AP144" i="2"/>
  <c r="AQ144" i="2"/>
  <c r="AT145" i="2"/>
  <c r="AP145" i="2"/>
  <c r="AT146" i="2"/>
  <c r="AP146" i="2"/>
  <c r="AQ146" i="2"/>
  <c r="AT147" i="2"/>
  <c r="AP147" i="2"/>
  <c r="AT148" i="2"/>
  <c r="AQ148" i="2"/>
  <c r="AT149" i="2"/>
  <c r="AP149" i="2"/>
  <c r="AT150" i="2"/>
  <c r="AP150" i="2"/>
  <c r="AT151" i="2"/>
  <c r="AP151" i="2"/>
  <c r="AT152" i="2"/>
  <c r="AT153" i="2"/>
  <c r="AT154" i="2"/>
  <c r="AT155" i="2"/>
  <c r="AP155" i="2"/>
  <c r="AQ155" i="2"/>
  <c r="AT156" i="2"/>
  <c r="AP156" i="2"/>
  <c r="AQ156" i="2"/>
  <c r="AT157" i="2"/>
  <c r="AQ157" i="2"/>
  <c r="AT158" i="2"/>
  <c r="AP158" i="2"/>
  <c r="AQ158" i="2"/>
  <c r="AT159" i="2"/>
  <c r="AQ159" i="2"/>
  <c r="AT160" i="2"/>
  <c r="AP160" i="2"/>
  <c r="AQ160" i="2"/>
  <c r="AT161" i="2"/>
  <c r="AT162" i="2"/>
  <c r="AP162" i="2"/>
  <c r="AQ162" i="2"/>
  <c r="AT163" i="2"/>
  <c r="AP163" i="2"/>
  <c r="AT164" i="2"/>
  <c r="AP164" i="2"/>
  <c r="AQ164" i="2"/>
  <c r="AT165" i="2"/>
  <c r="AP165" i="2"/>
  <c r="AT166" i="2"/>
  <c r="AP166" i="2"/>
  <c r="AQ166" i="2"/>
  <c r="AT167" i="2"/>
  <c r="AP167" i="2"/>
  <c r="AT168" i="2"/>
  <c r="AQ168" i="2"/>
  <c r="AT169" i="2"/>
  <c r="AT170" i="2"/>
  <c r="AP170" i="2"/>
  <c r="AQ170" i="2"/>
  <c r="AT171" i="2"/>
  <c r="AP171" i="2"/>
  <c r="AT172" i="2"/>
  <c r="AP172" i="2"/>
  <c r="AT173" i="2"/>
  <c r="AT174" i="2"/>
  <c r="AP174" i="2"/>
  <c r="AT175" i="2"/>
  <c r="AT176" i="2"/>
  <c r="AP176" i="2"/>
  <c r="AT177" i="2"/>
  <c r="AT178" i="2"/>
  <c r="AP178" i="2"/>
  <c r="AQ178" i="2"/>
  <c r="AT179" i="2"/>
  <c r="AP179" i="2"/>
  <c r="AT180" i="2"/>
  <c r="AP180" i="2"/>
  <c r="AQ180" i="2"/>
  <c r="AT181" i="2"/>
  <c r="AP181" i="2"/>
  <c r="AT182" i="2"/>
  <c r="AP182" i="2"/>
  <c r="AQ182" i="2"/>
  <c r="AT183" i="2"/>
  <c r="AP183" i="2"/>
  <c r="AT184" i="2"/>
  <c r="AP184" i="2"/>
  <c r="AT185" i="2"/>
  <c r="AT186" i="2"/>
  <c r="AP186" i="2"/>
  <c r="AT187" i="2"/>
  <c r="AP187" i="2"/>
  <c r="AQ187" i="2"/>
  <c r="AT188" i="2"/>
  <c r="AP188" i="2"/>
  <c r="AT189" i="2"/>
  <c r="AT190" i="2"/>
  <c r="AP190" i="2"/>
  <c r="AT191" i="2"/>
  <c r="AP191" i="2"/>
  <c r="AT192" i="2"/>
  <c r="AP192" i="2"/>
  <c r="AT193" i="2"/>
  <c r="AP193" i="2"/>
  <c r="AT194" i="2"/>
  <c r="AP194" i="2"/>
  <c r="AT195" i="2"/>
  <c r="AP195" i="2"/>
  <c r="AT196" i="2"/>
  <c r="AP196" i="2"/>
  <c r="AT197" i="2"/>
  <c r="AP197" i="2"/>
  <c r="AT198" i="2"/>
  <c r="AP198" i="2"/>
  <c r="AT199" i="2"/>
  <c r="AP199" i="2"/>
  <c r="AT200" i="2"/>
  <c r="AQ200" i="2"/>
  <c r="AT201" i="2"/>
  <c r="AP201" i="2"/>
  <c r="AT202" i="2"/>
  <c r="AT203" i="2"/>
  <c r="AT204" i="2"/>
  <c r="AP204" i="2"/>
  <c r="AQ204" i="2"/>
  <c r="AT205" i="2"/>
  <c r="AT206" i="2"/>
  <c r="AP206" i="2"/>
  <c r="AT207" i="2"/>
  <c r="AP207" i="2"/>
  <c r="AQ207" i="2"/>
  <c r="AT208" i="2"/>
  <c r="AP208" i="2"/>
  <c r="AT209" i="2"/>
  <c r="AT210" i="2"/>
  <c r="AP210" i="2"/>
  <c r="AT211" i="2"/>
  <c r="AP211" i="2"/>
  <c r="AT212" i="2"/>
  <c r="AP212" i="2"/>
  <c r="AT213" i="2"/>
  <c r="AP213" i="2"/>
  <c r="AT214" i="2"/>
  <c r="AP214" i="2"/>
  <c r="AT215" i="2"/>
  <c r="AP215" i="2"/>
  <c r="AT216" i="2"/>
  <c r="AT217" i="2"/>
  <c r="AP217" i="2"/>
  <c r="AT218" i="2"/>
  <c r="AP218" i="2"/>
  <c r="AQ218" i="2"/>
  <c r="AT219" i="2"/>
  <c r="AP219" i="2"/>
  <c r="AT220" i="2"/>
  <c r="AP220" i="2"/>
  <c r="AT221" i="2"/>
  <c r="AP221" i="2"/>
  <c r="AT222" i="2"/>
  <c r="AT223" i="2"/>
  <c r="AP223" i="2"/>
  <c r="AT224" i="2"/>
  <c r="AP224" i="2"/>
  <c r="AT225" i="2"/>
  <c r="AP225" i="2"/>
  <c r="AT226" i="2"/>
  <c r="AP226" i="2"/>
  <c r="AT227" i="2"/>
  <c r="AP227" i="2"/>
  <c r="AT228" i="2"/>
  <c r="AP228" i="2"/>
  <c r="AQ228" i="2"/>
  <c r="AT229" i="2"/>
  <c r="AP229" i="2"/>
  <c r="AT230" i="2"/>
  <c r="AP230" i="2"/>
  <c r="AT231" i="2"/>
  <c r="AP231" i="2"/>
  <c r="AT232" i="2"/>
  <c r="AT233" i="2"/>
  <c r="AV6" i="2"/>
  <c r="AW6" i="2"/>
  <c r="AV7" i="2"/>
  <c r="AW7" i="2"/>
  <c r="AV8" i="2"/>
  <c r="AW8" i="2"/>
  <c r="AV9" i="2"/>
  <c r="AW9" i="2"/>
  <c r="AV10" i="2"/>
  <c r="AW10" i="2"/>
  <c r="AV11" i="2"/>
  <c r="AW11" i="2"/>
  <c r="AV12" i="2"/>
  <c r="AW12" i="2"/>
  <c r="AV13" i="2"/>
  <c r="AW13" i="2"/>
  <c r="AV14" i="2"/>
  <c r="AW14" i="2"/>
  <c r="AV15" i="2"/>
  <c r="AW15" i="2"/>
  <c r="AV16" i="2"/>
  <c r="AW16" i="2"/>
  <c r="AV17" i="2"/>
  <c r="AW17" i="2"/>
  <c r="AV18" i="2"/>
  <c r="AW18" i="2"/>
  <c r="AV19" i="2"/>
  <c r="AW19" i="2"/>
  <c r="AV20" i="2"/>
  <c r="AW20" i="2"/>
  <c r="AV21" i="2"/>
  <c r="AW21" i="2"/>
  <c r="AV22" i="2"/>
  <c r="AW22" i="2"/>
  <c r="AV23" i="2"/>
  <c r="AW23" i="2"/>
  <c r="AV24" i="2"/>
  <c r="AW24" i="2"/>
  <c r="AV25" i="2"/>
  <c r="AW25" i="2"/>
  <c r="AV26" i="2"/>
  <c r="AW26" i="2"/>
  <c r="AV27" i="2"/>
  <c r="AW27" i="2"/>
  <c r="AV28" i="2"/>
  <c r="AW28" i="2"/>
  <c r="AV29" i="2"/>
  <c r="AW29" i="2"/>
  <c r="AV30" i="2"/>
  <c r="AW30" i="2"/>
  <c r="AV31" i="2"/>
  <c r="AW31" i="2"/>
  <c r="AV32" i="2"/>
  <c r="AW32" i="2"/>
  <c r="AV33" i="2"/>
  <c r="AW33" i="2"/>
  <c r="AV34" i="2"/>
  <c r="AW34" i="2"/>
  <c r="AV35" i="2"/>
  <c r="AW35" i="2"/>
  <c r="AQ36" i="2"/>
  <c r="AR36" i="2"/>
  <c r="AV36" i="2"/>
  <c r="AW36" i="2"/>
  <c r="BD36" i="2"/>
  <c r="BE36" i="2"/>
  <c r="BF36" i="2"/>
  <c r="AR37" i="2"/>
  <c r="AV37" i="2"/>
  <c r="AW37" i="2"/>
  <c r="BD37" i="2"/>
  <c r="BE37" i="2"/>
  <c r="BF37" i="2"/>
  <c r="AR38" i="2"/>
  <c r="AV38" i="2"/>
  <c r="AW38" i="2"/>
  <c r="BD38" i="2"/>
  <c r="BE38" i="2"/>
  <c r="BF38" i="2"/>
  <c r="AR39" i="2"/>
  <c r="AV39" i="2"/>
  <c r="AW39" i="2"/>
  <c r="BD39" i="2"/>
  <c r="BE39" i="2"/>
  <c r="BF39" i="2"/>
  <c r="AR40" i="2"/>
  <c r="AV40" i="2"/>
  <c r="AW40" i="2"/>
  <c r="BD40" i="2"/>
  <c r="BE40" i="2"/>
  <c r="BF40" i="2"/>
  <c r="AR41" i="2"/>
  <c r="AV41" i="2"/>
  <c r="AW41" i="2"/>
  <c r="BD41" i="2"/>
  <c r="BE41" i="2"/>
  <c r="BF41" i="2"/>
  <c r="AR42" i="2"/>
  <c r="AV42" i="2"/>
  <c r="AW42" i="2"/>
  <c r="BD42" i="2"/>
  <c r="BE42" i="2"/>
  <c r="BF42" i="2"/>
  <c r="AV43" i="2"/>
  <c r="AW43" i="2"/>
  <c r="AV44" i="2"/>
  <c r="AW44" i="2"/>
  <c r="AV45" i="2"/>
  <c r="AW45" i="2"/>
  <c r="AV46" i="2"/>
  <c r="AW46" i="2"/>
  <c r="AV47" i="2"/>
  <c r="AW47" i="2"/>
  <c r="AV48" i="2"/>
  <c r="AW48" i="2"/>
  <c r="AV49" i="2"/>
  <c r="AW49" i="2"/>
  <c r="AV50" i="2"/>
  <c r="AW50" i="2"/>
  <c r="AV51" i="2"/>
  <c r="AW51" i="2"/>
  <c r="AV52" i="2"/>
  <c r="AW52" i="2"/>
  <c r="AV53" i="2"/>
  <c r="AW53" i="2"/>
  <c r="AV54" i="2"/>
  <c r="AW54" i="2"/>
  <c r="AV55" i="2"/>
  <c r="AW55" i="2"/>
  <c r="AV56" i="2"/>
  <c r="AW56" i="2"/>
  <c r="AV57" i="2"/>
  <c r="AW57" i="2"/>
  <c r="AV58" i="2"/>
  <c r="AW58" i="2"/>
  <c r="AV59" i="2"/>
  <c r="AW59" i="2"/>
  <c r="AV60" i="2"/>
  <c r="AW60" i="2"/>
  <c r="AV61" i="2"/>
  <c r="AW61" i="2"/>
  <c r="AV62" i="2"/>
  <c r="AW62" i="2"/>
  <c r="AV63" i="2"/>
  <c r="AW63" i="2"/>
  <c r="AV64" i="2"/>
  <c r="AW64" i="2"/>
  <c r="AV65" i="2"/>
  <c r="AW65" i="2"/>
  <c r="AV66" i="2"/>
  <c r="AW66" i="2"/>
  <c r="AV67" i="2"/>
  <c r="AW67" i="2"/>
  <c r="AV68" i="2"/>
  <c r="AW68" i="2"/>
  <c r="AV69" i="2"/>
  <c r="AW69" i="2"/>
  <c r="AV70" i="2"/>
  <c r="AW70" i="2"/>
  <c r="AV71" i="2"/>
  <c r="AW71" i="2"/>
  <c r="AV72" i="2"/>
  <c r="AW72" i="2"/>
  <c r="AV73" i="2"/>
  <c r="AW73" i="2"/>
  <c r="AV74" i="2"/>
  <c r="AW74" i="2"/>
  <c r="AV75" i="2"/>
  <c r="AW75" i="2"/>
  <c r="AV76" i="2"/>
  <c r="AW76" i="2"/>
  <c r="AV77" i="2"/>
  <c r="AW77" i="2"/>
  <c r="AV78" i="2"/>
  <c r="AW78" i="2"/>
  <c r="AV79" i="2"/>
  <c r="AW79" i="2"/>
  <c r="AV80" i="2"/>
  <c r="AW80" i="2"/>
  <c r="AV81" i="2"/>
  <c r="AW81" i="2"/>
  <c r="AV82" i="2"/>
  <c r="AW82" i="2"/>
  <c r="AV83" i="2"/>
  <c r="AW83" i="2"/>
  <c r="AR84" i="2"/>
  <c r="AV84" i="2"/>
  <c r="AW84" i="2"/>
  <c r="BD84" i="2"/>
  <c r="BE84" i="2"/>
  <c r="BF84" i="2"/>
  <c r="AR85" i="2"/>
  <c r="AV85" i="2"/>
  <c r="AW85" i="2"/>
  <c r="BD85" i="2"/>
  <c r="BE85" i="2"/>
  <c r="BF85" i="2"/>
  <c r="AR86" i="2"/>
  <c r="AV86" i="2"/>
  <c r="AW86" i="2"/>
  <c r="BD86" i="2"/>
  <c r="BE86" i="2"/>
  <c r="BF86" i="2"/>
  <c r="AR87" i="2"/>
  <c r="AV87" i="2"/>
  <c r="AW87" i="2"/>
  <c r="BD87" i="2"/>
  <c r="BE87" i="2"/>
  <c r="BF87" i="2"/>
  <c r="AQ88" i="2"/>
  <c r="AR88" i="2"/>
  <c r="AV88" i="2"/>
  <c r="AW88" i="2"/>
  <c r="BD88" i="2"/>
  <c r="BE88" i="2"/>
  <c r="BF88" i="2"/>
  <c r="AR89" i="2"/>
  <c r="AV89" i="2"/>
  <c r="AW89" i="2"/>
  <c r="BD89" i="2"/>
  <c r="BE89" i="2"/>
  <c r="BF89" i="2"/>
  <c r="AR90" i="2"/>
  <c r="AV90" i="2"/>
  <c r="AW90" i="2"/>
  <c r="BD90" i="2"/>
  <c r="BE90" i="2"/>
  <c r="BF90" i="2"/>
  <c r="AR91" i="2"/>
  <c r="AV91" i="2"/>
  <c r="AW91" i="2"/>
  <c r="BD91" i="2"/>
  <c r="BE91" i="2"/>
  <c r="BF91" i="2"/>
  <c r="AR92" i="2"/>
  <c r="AV92" i="2"/>
  <c r="AW92" i="2"/>
  <c r="BD92" i="2"/>
  <c r="BE92" i="2"/>
  <c r="BF92" i="2"/>
  <c r="AU93" i="2"/>
  <c r="AR93" i="2"/>
  <c r="AV93" i="2"/>
  <c r="AW93" i="2"/>
  <c r="BD93" i="2"/>
  <c r="BE93" i="2"/>
  <c r="BF93" i="2"/>
  <c r="AU94" i="2"/>
  <c r="AR94" i="2"/>
  <c r="AV94" i="2"/>
  <c r="AW94" i="2"/>
  <c r="BD94" i="2"/>
  <c r="BE94" i="2"/>
  <c r="BF94" i="2"/>
  <c r="AP95" i="2"/>
  <c r="AQ95" i="2"/>
  <c r="AR95" i="2"/>
  <c r="AV95" i="2"/>
  <c r="AW95" i="2"/>
  <c r="BD95" i="2"/>
  <c r="BE95" i="2"/>
  <c r="BF95" i="2"/>
  <c r="AR96" i="2"/>
  <c r="AV96" i="2"/>
  <c r="AW96" i="2"/>
  <c r="BD96" i="2"/>
  <c r="BE96" i="2"/>
  <c r="BF96" i="2"/>
  <c r="AP97" i="2"/>
  <c r="AQ97" i="2"/>
  <c r="AR97" i="2"/>
  <c r="AV97" i="2"/>
  <c r="AW97" i="2"/>
  <c r="BD97" i="2"/>
  <c r="BE97" i="2"/>
  <c r="BF97" i="2"/>
  <c r="AQ98" i="2"/>
  <c r="AR98" i="2"/>
  <c r="AV98" i="2"/>
  <c r="AW98" i="2"/>
  <c r="BD98" i="2"/>
  <c r="BE98" i="2"/>
  <c r="BF98" i="2"/>
  <c r="AP99" i="2"/>
  <c r="AQ99" i="2"/>
  <c r="AR99" i="2"/>
  <c r="AV99" i="2"/>
  <c r="AW99" i="2"/>
  <c r="BD99" i="2"/>
  <c r="BE99" i="2"/>
  <c r="BF99" i="2"/>
  <c r="AR100" i="2"/>
  <c r="AV100" i="2"/>
  <c r="AW100" i="2"/>
  <c r="BD100" i="2"/>
  <c r="BE100" i="2"/>
  <c r="BF100" i="2"/>
  <c r="AQ101" i="2"/>
  <c r="AR101" i="2"/>
  <c r="AV101" i="2"/>
  <c r="AW101" i="2"/>
  <c r="BD101" i="2"/>
  <c r="BE101" i="2"/>
  <c r="BF101" i="2"/>
  <c r="AQ102" i="2"/>
  <c r="AR102" i="2"/>
  <c r="AV102" i="2"/>
  <c r="AW102" i="2"/>
  <c r="BD102" i="2"/>
  <c r="BE102" i="2"/>
  <c r="BF102" i="2"/>
  <c r="AR103" i="2"/>
  <c r="AV103" i="2"/>
  <c r="AW103" i="2"/>
  <c r="BD103" i="2"/>
  <c r="BE103" i="2"/>
  <c r="BF103" i="2"/>
  <c r="AR104" i="2"/>
  <c r="AV104" i="2"/>
  <c r="AW104" i="2"/>
  <c r="BD104" i="2"/>
  <c r="BE104" i="2"/>
  <c r="BF104" i="2"/>
  <c r="AQ105" i="2"/>
  <c r="AR105" i="2"/>
  <c r="AV105" i="2"/>
  <c r="AW105" i="2"/>
  <c r="BD105" i="2"/>
  <c r="BE105" i="2"/>
  <c r="BF105" i="2"/>
  <c r="AP106" i="2"/>
  <c r="AR106" i="2"/>
  <c r="AV106" i="2"/>
  <c r="AW106" i="2"/>
  <c r="BD106" i="2"/>
  <c r="BE106" i="2"/>
  <c r="BF106" i="2"/>
  <c r="AQ107" i="2"/>
  <c r="AR107" i="2"/>
  <c r="AV107" i="2"/>
  <c r="AW107" i="2"/>
  <c r="BD107" i="2"/>
  <c r="BE107" i="2"/>
  <c r="BF107" i="2"/>
  <c r="AR108" i="2"/>
  <c r="AV108" i="2"/>
  <c r="AW108" i="2"/>
  <c r="BD108" i="2"/>
  <c r="BE108" i="2"/>
  <c r="BF108" i="2"/>
  <c r="AQ109" i="2"/>
  <c r="AR109" i="2"/>
  <c r="AV109" i="2"/>
  <c r="AW109" i="2"/>
  <c r="BD109" i="2"/>
  <c r="BE109" i="2"/>
  <c r="BF109" i="2"/>
  <c r="AQ110" i="2"/>
  <c r="AR110" i="2"/>
  <c r="AV110" i="2"/>
  <c r="AW110" i="2"/>
  <c r="BD110" i="2"/>
  <c r="BE110" i="2"/>
  <c r="BF110" i="2"/>
  <c r="AR111" i="2"/>
  <c r="AV111" i="2"/>
  <c r="AW111" i="2"/>
  <c r="BD111" i="2"/>
  <c r="BE111" i="2"/>
  <c r="BF111" i="2"/>
  <c r="AR112" i="2"/>
  <c r="AV112" i="2"/>
  <c r="AW112" i="2"/>
  <c r="BD112" i="2"/>
  <c r="BE112" i="2"/>
  <c r="BF112" i="2"/>
  <c r="AQ113" i="2"/>
  <c r="AR113" i="2"/>
  <c r="AV113" i="2"/>
  <c r="AW113" i="2"/>
  <c r="BD113" i="2"/>
  <c r="BE113" i="2"/>
  <c r="BF113" i="2"/>
  <c r="AR114" i="2"/>
  <c r="AV114" i="2"/>
  <c r="AW114" i="2"/>
  <c r="BD114" i="2"/>
  <c r="BE114" i="2"/>
  <c r="BF114" i="2"/>
  <c r="AQ115" i="2"/>
  <c r="AR115" i="2"/>
  <c r="AV115" i="2"/>
  <c r="AW115" i="2"/>
  <c r="BD115" i="2"/>
  <c r="BE115" i="2"/>
  <c r="BF115" i="2"/>
  <c r="AR116" i="2"/>
  <c r="AV116" i="2"/>
  <c r="AW116" i="2"/>
  <c r="BD116" i="2"/>
  <c r="BE116" i="2"/>
  <c r="BF116" i="2"/>
  <c r="AR117" i="2"/>
  <c r="AV117" i="2"/>
  <c r="AW117" i="2"/>
  <c r="BD117" i="2"/>
  <c r="BE117" i="2"/>
  <c r="BF117" i="2"/>
  <c r="AQ118" i="2"/>
  <c r="AR118" i="2"/>
  <c r="AV118" i="2"/>
  <c r="AW118" i="2"/>
  <c r="BD118" i="2"/>
  <c r="BE118" i="2"/>
  <c r="BF118" i="2"/>
  <c r="AQ119" i="2"/>
  <c r="AR119" i="2"/>
  <c r="AV119" i="2"/>
  <c r="AW119" i="2"/>
  <c r="BD119" i="2"/>
  <c r="BE119" i="2"/>
  <c r="BF119" i="2"/>
  <c r="AQ120" i="2"/>
  <c r="AR120" i="2"/>
  <c r="AV120" i="2"/>
  <c r="AW120" i="2"/>
  <c r="BD120" i="2"/>
  <c r="BE120" i="2"/>
  <c r="BF120" i="2"/>
  <c r="AR121" i="2"/>
  <c r="AV121" i="2"/>
  <c r="AW121" i="2"/>
  <c r="BD121" i="2"/>
  <c r="BE121" i="2"/>
  <c r="BF121" i="2"/>
  <c r="AQ122" i="2"/>
  <c r="AR122" i="2"/>
  <c r="AV122" i="2"/>
  <c r="AW122" i="2"/>
  <c r="BD122" i="2"/>
  <c r="BE122" i="2"/>
  <c r="BF122" i="2"/>
  <c r="AP123" i="2"/>
  <c r="AR123" i="2"/>
  <c r="AV123" i="2"/>
  <c r="AW123" i="2"/>
  <c r="BD123" i="2"/>
  <c r="BE123" i="2"/>
  <c r="BF123" i="2"/>
  <c r="AR124" i="2"/>
  <c r="AV124" i="2"/>
  <c r="AW124" i="2"/>
  <c r="BD124" i="2"/>
  <c r="BE124" i="2"/>
  <c r="BF124" i="2"/>
  <c r="AP125" i="2"/>
  <c r="AQ125" i="2"/>
  <c r="AR125" i="2"/>
  <c r="AV125" i="2"/>
  <c r="AW125" i="2"/>
  <c r="BD125" i="2"/>
  <c r="BE125" i="2"/>
  <c r="BF125" i="2"/>
  <c r="AQ126" i="2"/>
  <c r="AR126" i="2"/>
  <c r="AV126" i="2"/>
  <c r="AW126" i="2"/>
  <c r="BD126" i="2"/>
  <c r="BE126" i="2"/>
  <c r="BF126" i="2"/>
  <c r="AP127" i="2"/>
  <c r="AQ127" i="2"/>
  <c r="AR127" i="2"/>
  <c r="AV127" i="2"/>
  <c r="AW127" i="2"/>
  <c r="BD127" i="2"/>
  <c r="BE127" i="2"/>
  <c r="BF127" i="2"/>
  <c r="AR128" i="2"/>
  <c r="AV128" i="2"/>
  <c r="AW128" i="2"/>
  <c r="BD128" i="2"/>
  <c r="BE128" i="2"/>
  <c r="BF128" i="2"/>
  <c r="AQ129" i="2"/>
  <c r="AR129" i="2"/>
  <c r="AV129" i="2"/>
  <c r="AW129" i="2"/>
  <c r="BD129" i="2"/>
  <c r="BE129" i="2"/>
  <c r="BF129" i="2"/>
  <c r="AR130" i="2"/>
  <c r="AV130" i="2"/>
  <c r="AW130" i="2"/>
  <c r="BD130" i="2"/>
  <c r="BE130" i="2"/>
  <c r="BF130" i="2"/>
  <c r="AP131" i="2"/>
  <c r="AQ131" i="2"/>
  <c r="AR131" i="2"/>
  <c r="AV131" i="2"/>
  <c r="AW131" i="2"/>
  <c r="BD131" i="2"/>
  <c r="BE131" i="2"/>
  <c r="BF131" i="2"/>
  <c r="AR132" i="2"/>
  <c r="AV132" i="2"/>
  <c r="AW132" i="2"/>
  <c r="BD132" i="2"/>
  <c r="BE132" i="2"/>
  <c r="BF132" i="2"/>
  <c r="AQ133" i="2"/>
  <c r="AR133" i="2"/>
  <c r="AV133" i="2"/>
  <c r="AW133" i="2"/>
  <c r="BD133" i="2"/>
  <c r="BE133" i="2"/>
  <c r="BF133" i="2"/>
  <c r="AR134" i="2"/>
  <c r="AV134" i="2"/>
  <c r="AW134" i="2"/>
  <c r="BD134" i="2"/>
  <c r="BE134" i="2"/>
  <c r="BF134" i="2"/>
  <c r="AQ135" i="2"/>
  <c r="AR135" i="2"/>
  <c r="AV135" i="2"/>
  <c r="AW135" i="2"/>
  <c r="BD135" i="2"/>
  <c r="BE135" i="2"/>
  <c r="BF135" i="2"/>
  <c r="AR136" i="2"/>
  <c r="AV136" i="2"/>
  <c r="AW136" i="2"/>
  <c r="BD136" i="2"/>
  <c r="BE136" i="2"/>
  <c r="BF136" i="2"/>
  <c r="AR137" i="2"/>
  <c r="AV137" i="2"/>
  <c r="AW137" i="2"/>
  <c r="BD137" i="2"/>
  <c r="BE137" i="2"/>
  <c r="BF137" i="2"/>
  <c r="AQ138" i="2"/>
  <c r="AR138" i="2"/>
  <c r="AV138" i="2"/>
  <c r="AW138" i="2"/>
  <c r="BD138" i="2"/>
  <c r="BE138" i="2"/>
  <c r="BF138" i="2"/>
  <c r="AQ139" i="2"/>
  <c r="AR139" i="2"/>
  <c r="AV139" i="2"/>
  <c r="AW139" i="2"/>
  <c r="BD139" i="2"/>
  <c r="BE139" i="2"/>
  <c r="BF139" i="2"/>
  <c r="AQ140" i="2"/>
  <c r="AR140" i="2"/>
  <c r="AV140" i="2"/>
  <c r="AW140" i="2"/>
  <c r="BD140" i="2"/>
  <c r="BE140" i="2"/>
  <c r="BF140" i="2"/>
  <c r="AQ141" i="2"/>
  <c r="AR141" i="2"/>
  <c r="AV141" i="2"/>
  <c r="AW141" i="2"/>
  <c r="BD141" i="2"/>
  <c r="BE141" i="2"/>
  <c r="BF141" i="2"/>
  <c r="AR142" i="2"/>
  <c r="AV142" i="2"/>
  <c r="AW142" i="2"/>
  <c r="BD142" i="2"/>
  <c r="BE142" i="2"/>
  <c r="BF142" i="2"/>
  <c r="AQ143" i="2"/>
  <c r="AR143" i="2"/>
  <c r="AV143" i="2"/>
  <c r="AW143" i="2"/>
  <c r="BD143" i="2"/>
  <c r="BE143" i="2"/>
  <c r="BF143" i="2"/>
  <c r="AR144" i="2"/>
  <c r="AV144" i="2"/>
  <c r="AW144" i="2"/>
  <c r="BD144" i="2"/>
  <c r="BE144" i="2"/>
  <c r="BF144" i="2"/>
  <c r="AQ145" i="2"/>
  <c r="AR145" i="2"/>
  <c r="AV145" i="2"/>
  <c r="AW145" i="2"/>
  <c r="BD145" i="2"/>
  <c r="BE145" i="2"/>
  <c r="BF145" i="2"/>
  <c r="AR146" i="2"/>
  <c r="AV146" i="2"/>
  <c r="AW146" i="2"/>
  <c r="BD146" i="2"/>
  <c r="BE146" i="2"/>
  <c r="BF146" i="2"/>
  <c r="AQ147" i="2"/>
  <c r="AR147" i="2"/>
  <c r="AV147" i="2"/>
  <c r="AW147" i="2"/>
  <c r="BD147" i="2"/>
  <c r="BE147" i="2"/>
  <c r="BF147" i="2"/>
  <c r="AP148" i="2"/>
  <c r="AR148" i="2"/>
  <c r="AV148" i="2"/>
  <c r="AW148" i="2"/>
  <c r="BD148" i="2"/>
  <c r="BE148" i="2"/>
  <c r="BF148" i="2"/>
  <c r="AQ149" i="2"/>
  <c r="AR149" i="2"/>
  <c r="AV149" i="2"/>
  <c r="AW149" i="2"/>
  <c r="BD149" i="2"/>
  <c r="BE149" i="2"/>
  <c r="BF149" i="2"/>
  <c r="AQ150" i="2"/>
  <c r="AR150" i="2"/>
  <c r="AV150" i="2"/>
  <c r="AW150" i="2"/>
  <c r="BD150" i="2"/>
  <c r="BE150" i="2"/>
  <c r="BF150" i="2"/>
  <c r="AQ151" i="2"/>
  <c r="AR151" i="2"/>
  <c r="AV151" i="2"/>
  <c r="AW151" i="2"/>
  <c r="BD151" i="2"/>
  <c r="BE151" i="2"/>
  <c r="BF151" i="2"/>
  <c r="AP152" i="2"/>
  <c r="AQ152" i="2"/>
  <c r="AR152" i="2"/>
  <c r="AV152" i="2"/>
  <c r="AW152" i="2"/>
  <c r="BD152" i="2"/>
  <c r="BE152" i="2"/>
  <c r="BF152" i="2"/>
  <c r="AP153" i="2"/>
  <c r="AQ153" i="2"/>
  <c r="AR153" i="2"/>
  <c r="AV153" i="2"/>
  <c r="AW153" i="2"/>
  <c r="BD153" i="2"/>
  <c r="BE153" i="2"/>
  <c r="BF153" i="2"/>
  <c r="AP154" i="2"/>
  <c r="AQ154" i="2"/>
  <c r="AR154" i="2"/>
  <c r="AV154" i="2"/>
  <c r="AW154" i="2"/>
  <c r="BD154" i="2"/>
  <c r="BE154" i="2"/>
  <c r="BF154" i="2"/>
  <c r="AR155" i="2"/>
  <c r="AV155" i="2"/>
  <c r="AW155" i="2"/>
  <c r="BD155" i="2"/>
  <c r="BE155" i="2"/>
  <c r="BF155" i="2"/>
  <c r="AR156" i="2"/>
  <c r="AV156" i="2"/>
  <c r="AW156" i="2"/>
  <c r="BD156" i="2"/>
  <c r="BE156" i="2"/>
  <c r="BF156" i="2"/>
  <c r="AP157" i="2"/>
  <c r="AR157" i="2"/>
  <c r="AV157" i="2"/>
  <c r="AW157" i="2"/>
  <c r="BD157" i="2"/>
  <c r="BE157" i="2"/>
  <c r="BF157" i="2"/>
  <c r="AR158" i="2"/>
  <c r="AV158" i="2"/>
  <c r="AW158" i="2"/>
  <c r="BD158" i="2"/>
  <c r="BE158" i="2"/>
  <c r="BF158" i="2"/>
  <c r="AP159" i="2"/>
  <c r="AR159" i="2"/>
  <c r="AV159" i="2"/>
  <c r="AW159" i="2"/>
  <c r="BD159" i="2"/>
  <c r="BE159" i="2"/>
  <c r="BF159" i="2"/>
  <c r="AR160" i="2"/>
  <c r="AV160" i="2"/>
  <c r="AW160" i="2"/>
  <c r="BD160" i="2"/>
  <c r="BE160" i="2"/>
  <c r="BF160" i="2"/>
  <c r="AP161" i="2"/>
  <c r="AQ161" i="2"/>
  <c r="AR161" i="2"/>
  <c r="AV161" i="2"/>
  <c r="AW161" i="2"/>
  <c r="BD161" i="2"/>
  <c r="BE161" i="2"/>
  <c r="BF161" i="2"/>
  <c r="AR162" i="2"/>
  <c r="AV162" i="2"/>
  <c r="AW162" i="2"/>
  <c r="BD162" i="2"/>
  <c r="BE162" i="2"/>
  <c r="BF162" i="2"/>
  <c r="AQ163" i="2"/>
  <c r="AR163" i="2"/>
  <c r="AV163" i="2"/>
  <c r="AW163" i="2"/>
  <c r="BD163" i="2"/>
  <c r="BE163" i="2"/>
  <c r="BF163" i="2"/>
  <c r="AR164" i="2"/>
  <c r="AV164" i="2"/>
  <c r="AW164" i="2"/>
  <c r="BD164" i="2"/>
  <c r="BE164" i="2"/>
  <c r="BF164" i="2"/>
  <c r="AQ165" i="2"/>
  <c r="AR165" i="2"/>
  <c r="AV165" i="2"/>
  <c r="AW165" i="2"/>
  <c r="BD165" i="2"/>
  <c r="BE165" i="2"/>
  <c r="BF165" i="2"/>
  <c r="AR166" i="2"/>
  <c r="AV166" i="2"/>
  <c r="AW166" i="2"/>
  <c r="BD166" i="2"/>
  <c r="BE166" i="2"/>
  <c r="BF166" i="2"/>
  <c r="AQ167" i="2"/>
  <c r="AR167" i="2"/>
  <c r="AV167" i="2"/>
  <c r="AW167" i="2"/>
  <c r="BD167" i="2"/>
  <c r="BE167" i="2"/>
  <c r="BF167" i="2"/>
  <c r="AP168" i="2"/>
  <c r="AR168" i="2"/>
  <c r="AV168" i="2"/>
  <c r="AW168" i="2"/>
  <c r="BD168" i="2"/>
  <c r="BE168" i="2"/>
  <c r="BF168" i="2"/>
  <c r="AP169" i="2"/>
  <c r="AQ169" i="2"/>
  <c r="AR169" i="2"/>
  <c r="AV169" i="2"/>
  <c r="AW169" i="2"/>
  <c r="BD169" i="2"/>
  <c r="BE169" i="2"/>
  <c r="BF169" i="2"/>
  <c r="AR170" i="2"/>
  <c r="AV170" i="2"/>
  <c r="AW170" i="2"/>
  <c r="BD170" i="2"/>
  <c r="BE170" i="2"/>
  <c r="BF170" i="2"/>
  <c r="AQ171" i="2"/>
  <c r="AR171" i="2"/>
  <c r="AV171" i="2"/>
  <c r="AW171" i="2"/>
  <c r="BD171" i="2"/>
  <c r="BE171" i="2"/>
  <c r="BF171" i="2"/>
  <c r="AQ172" i="2"/>
  <c r="AR172" i="2"/>
  <c r="AV172" i="2"/>
  <c r="AW172" i="2"/>
  <c r="BD172" i="2"/>
  <c r="BE172" i="2"/>
  <c r="BF172" i="2"/>
  <c r="AP173" i="2"/>
  <c r="AQ173" i="2"/>
  <c r="AR173" i="2"/>
  <c r="AV173" i="2"/>
  <c r="AW173" i="2"/>
  <c r="BD173" i="2"/>
  <c r="BE173" i="2"/>
  <c r="BF173" i="2"/>
  <c r="AQ174" i="2"/>
  <c r="AR174" i="2"/>
  <c r="AV174" i="2"/>
  <c r="AW174" i="2"/>
  <c r="BD174" i="2"/>
  <c r="BE174" i="2"/>
  <c r="BF174" i="2"/>
  <c r="AP175" i="2"/>
  <c r="AQ175" i="2"/>
  <c r="AR175" i="2"/>
  <c r="AV175" i="2"/>
  <c r="AW175" i="2"/>
  <c r="BD175" i="2"/>
  <c r="BE175" i="2"/>
  <c r="BF175" i="2"/>
  <c r="AQ176" i="2"/>
  <c r="AR176" i="2"/>
  <c r="AV176" i="2"/>
  <c r="AW176" i="2"/>
  <c r="BD176" i="2"/>
  <c r="BE176" i="2"/>
  <c r="BF176" i="2"/>
  <c r="AP177" i="2"/>
  <c r="AQ177" i="2"/>
  <c r="AR177" i="2"/>
  <c r="AV177" i="2"/>
  <c r="AW177" i="2"/>
  <c r="BD177" i="2"/>
  <c r="BE177" i="2"/>
  <c r="BF177" i="2"/>
  <c r="AR178" i="2"/>
  <c r="AV178" i="2"/>
  <c r="AW178" i="2"/>
  <c r="BD178" i="2"/>
  <c r="BE178" i="2"/>
  <c r="BF178" i="2"/>
  <c r="AQ179" i="2"/>
  <c r="AR179" i="2"/>
  <c r="AV179" i="2"/>
  <c r="AW179" i="2"/>
  <c r="BD179" i="2"/>
  <c r="BE179" i="2"/>
  <c r="BF179" i="2"/>
  <c r="AR180" i="2"/>
  <c r="AV180" i="2"/>
  <c r="AW180" i="2"/>
  <c r="BD180" i="2"/>
  <c r="BE180" i="2"/>
  <c r="BF180" i="2"/>
  <c r="AQ181" i="2"/>
  <c r="AR181" i="2"/>
  <c r="AV181" i="2"/>
  <c r="AW181" i="2"/>
  <c r="BD181" i="2"/>
  <c r="BE181" i="2"/>
  <c r="BF181" i="2"/>
  <c r="AR182" i="2"/>
  <c r="AV182" i="2"/>
  <c r="AW182" i="2"/>
  <c r="BD182" i="2"/>
  <c r="BE182" i="2"/>
  <c r="BF182" i="2"/>
  <c r="AQ183" i="2"/>
  <c r="AR183" i="2"/>
  <c r="AV183" i="2"/>
  <c r="AW183" i="2"/>
  <c r="BD183" i="2"/>
  <c r="BE183" i="2"/>
  <c r="BF183" i="2"/>
  <c r="AQ184" i="2"/>
  <c r="AR184" i="2"/>
  <c r="AV184" i="2"/>
  <c r="AW184" i="2"/>
  <c r="BD184" i="2"/>
  <c r="BE184" i="2"/>
  <c r="BF184" i="2"/>
  <c r="AP185" i="2"/>
  <c r="AQ185" i="2"/>
  <c r="AR185" i="2"/>
  <c r="AV185" i="2"/>
  <c r="AW185" i="2"/>
  <c r="BD185" i="2"/>
  <c r="BE185" i="2"/>
  <c r="BF185" i="2"/>
  <c r="AQ186" i="2"/>
  <c r="AR186" i="2"/>
  <c r="AV186" i="2"/>
  <c r="AW186" i="2"/>
  <c r="BD186" i="2"/>
  <c r="BE186" i="2"/>
  <c r="BF186" i="2"/>
  <c r="AR187" i="2"/>
  <c r="AV187" i="2"/>
  <c r="AW187" i="2"/>
  <c r="BD187" i="2"/>
  <c r="BE187" i="2"/>
  <c r="BF187" i="2"/>
  <c r="AQ188" i="2"/>
  <c r="AR188" i="2"/>
  <c r="AV188" i="2"/>
  <c r="AW188" i="2"/>
  <c r="BD188" i="2"/>
  <c r="BE188" i="2"/>
  <c r="BF188" i="2"/>
  <c r="AP189" i="2"/>
  <c r="AQ189" i="2"/>
  <c r="AR189" i="2"/>
  <c r="AV189" i="2"/>
  <c r="AW189" i="2"/>
  <c r="BD189" i="2"/>
  <c r="BE189" i="2"/>
  <c r="BF189" i="2"/>
  <c r="AQ190" i="2"/>
  <c r="AR190" i="2"/>
  <c r="AV190" i="2"/>
  <c r="AW190" i="2"/>
  <c r="BD190" i="2"/>
  <c r="BE190" i="2"/>
  <c r="BF190" i="2"/>
  <c r="AQ191" i="2"/>
  <c r="AR191" i="2"/>
  <c r="AV191" i="2"/>
  <c r="AW191" i="2"/>
  <c r="BD191" i="2"/>
  <c r="BE191" i="2"/>
  <c r="BF191" i="2"/>
  <c r="AQ192" i="2"/>
  <c r="AR192" i="2"/>
  <c r="AV192" i="2"/>
  <c r="AW192" i="2"/>
  <c r="BD192" i="2"/>
  <c r="BE192" i="2"/>
  <c r="BF192" i="2"/>
  <c r="AQ193" i="2"/>
  <c r="AR193" i="2"/>
  <c r="AV193" i="2"/>
  <c r="AW193" i="2"/>
  <c r="BD193" i="2"/>
  <c r="BE193" i="2"/>
  <c r="BF193" i="2"/>
  <c r="AQ194" i="2"/>
  <c r="AR194" i="2"/>
  <c r="AV194" i="2"/>
  <c r="AW194" i="2"/>
  <c r="BD194" i="2"/>
  <c r="BE194" i="2"/>
  <c r="BF194" i="2"/>
  <c r="AQ195" i="2"/>
  <c r="AR195" i="2"/>
  <c r="AV195" i="2"/>
  <c r="AW195" i="2"/>
  <c r="BD195" i="2"/>
  <c r="BE195" i="2"/>
  <c r="BF195" i="2"/>
  <c r="AQ196" i="2"/>
  <c r="AR196" i="2"/>
  <c r="AV196" i="2"/>
  <c r="AW196" i="2"/>
  <c r="BD196" i="2"/>
  <c r="BE196" i="2"/>
  <c r="BF196" i="2"/>
  <c r="AQ197" i="2"/>
  <c r="AR197" i="2"/>
  <c r="AV197" i="2"/>
  <c r="AW197" i="2"/>
  <c r="BD197" i="2"/>
  <c r="BE197" i="2"/>
  <c r="BF197" i="2"/>
  <c r="AQ198" i="2"/>
  <c r="AR198" i="2"/>
  <c r="AV198" i="2"/>
  <c r="AW198" i="2"/>
  <c r="BD198" i="2"/>
  <c r="BE198" i="2"/>
  <c r="BF198" i="2"/>
  <c r="AQ199" i="2"/>
  <c r="AR199" i="2"/>
  <c r="AV199" i="2"/>
  <c r="AW199" i="2"/>
  <c r="BD199" i="2"/>
  <c r="BE199" i="2"/>
  <c r="BF199" i="2"/>
  <c r="AP200" i="2"/>
  <c r="AR200" i="2"/>
  <c r="AV200" i="2"/>
  <c r="AW200" i="2"/>
  <c r="BD200" i="2"/>
  <c r="BE200" i="2"/>
  <c r="BF200" i="2"/>
  <c r="AQ201" i="2"/>
  <c r="AR201" i="2"/>
  <c r="AV201" i="2"/>
  <c r="AW201" i="2"/>
  <c r="BD201" i="2"/>
  <c r="BE201" i="2"/>
  <c r="BF201" i="2"/>
  <c r="AP202" i="2"/>
  <c r="AQ202" i="2"/>
  <c r="AR202" i="2"/>
  <c r="AV202" i="2"/>
  <c r="AW202" i="2"/>
  <c r="BD202" i="2"/>
  <c r="BE202" i="2"/>
  <c r="BF202" i="2"/>
  <c r="AP203" i="2"/>
  <c r="AQ203" i="2"/>
  <c r="AR203" i="2"/>
  <c r="AV203" i="2"/>
  <c r="AW203" i="2"/>
  <c r="BD203" i="2"/>
  <c r="BE203" i="2"/>
  <c r="BF203" i="2"/>
  <c r="AR204" i="2"/>
  <c r="AV204" i="2"/>
  <c r="AW204" i="2"/>
  <c r="BD204" i="2"/>
  <c r="BE204" i="2"/>
  <c r="BF204" i="2"/>
  <c r="AP205" i="2"/>
  <c r="AQ205" i="2"/>
  <c r="AR205" i="2"/>
  <c r="AV205" i="2"/>
  <c r="AW205" i="2"/>
  <c r="BD205" i="2"/>
  <c r="BE205" i="2"/>
  <c r="BF205" i="2"/>
  <c r="AQ206" i="2"/>
  <c r="AR206" i="2"/>
  <c r="AV206" i="2"/>
  <c r="AW206" i="2"/>
  <c r="BD206" i="2"/>
  <c r="BE206" i="2"/>
  <c r="BF206" i="2"/>
  <c r="AR207" i="2"/>
  <c r="AV207" i="2"/>
  <c r="AW207" i="2"/>
  <c r="BD207" i="2"/>
  <c r="BE207" i="2"/>
  <c r="BF207" i="2"/>
  <c r="AQ208" i="2"/>
  <c r="AR208" i="2"/>
  <c r="AV208" i="2"/>
  <c r="AW208" i="2"/>
  <c r="BD208" i="2"/>
  <c r="BE208" i="2"/>
  <c r="BF208" i="2"/>
  <c r="AP209" i="2"/>
  <c r="AQ209" i="2"/>
  <c r="AR209" i="2"/>
  <c r="AV209" i="2"/>
  <c r="AW209" i="2"/>
  <c r="BD209" i="2"/>
  <c r="BE209" i="2"/>
  <c r="BF209" i="2"/>
  <c r="AQ210" i="2"/>
  <c r="AR210" i="2"/>
  <c r="AV210" i="2"/>
  <c r="AW210" i="2"/>
  <c r="BD210" i="2"/>
  <c r="BE210" i="2"/>
  <c r="BF210" i="2"/>
  <c r="AQ211" i="2"/>
  <c r="AR211" i="2"/>
  <c r="AV211" i="2"/>
  <c r="AW211" i="2"/>
  <c r="BD211" i="2"/>
  <c r="BE211" i="2"/>
  <c r="BF211" i="2"/>
  <c r="AQ212" i="2"/>
  <c r="AR212" i="2"/>
  <c r="AV212" i="2"/>
  <c r="AW212" i="2"/>
  <c r="BD212" i="2"/>
  <c r="BE212" i="2"/>
  <c r="BF212" i="2"/>
  <c r="AQ213" i="2"/>
  <c r="AR213" i="2"/>
  <c r="AV213" i="2"/>
  <c r="AW213" i="2"/>
  <c r="BD213" i="2"/>
  <c r="BE213" i="2"/>
  <c r="BF213" i="2"/>
  <c r="AQ214" i="2"/>
  <c r="AR214" i="2"/>
  <c r="AV214" i="2"/>
  <c r="AW214" i="2"/>
  <c r="BD214" i="2"/>
  <c r="BE214" i="2"/>
  <c r="BF214" i="2"/>
  <c r="AQ215" i="2"/>
  <c r="AR215" i="2"/>
  <c r="AV215" i="2"/>
  <c r="AW215" i="2"/>
  <c r="BD215" i="2"/>
  <c r="BE215" i="2"/>
  <c r="BF215" i="2"/>
  <c r="AP216" i="2"/>
  <c r="AQ216" i="2"/>
  <c r="AR216" i="2"/>
  <c r="AV216" i="2"/>
  <c r="AW216" i="2"/>
  <c r="BD216" i="2"/>
  <c r="BE216" i="2"/>
  <c r="BF216" i="2"/>
  <c r="AQ217" i="2"/>
  <c r="AR217" i="2"/>
  <c r="AV217" i="2"/>
  <c r="AW217" i="2"/>
  <c r="BD217" i="2"/>
  <c r="BE217" i="2"/>
  <c r="BF217" i="2"/>
  <c r="AR218" i="2"/>
  <c r="AV218" i="2"/>
  <c r="AW218" i="2"/>
  <c r="BD218" i="2"/>
  <c r="BE218" i="2"/>
  <c r="BF218" i="2"/>
  <c r="AQ219" i="2"/>
  <c r="AR219" i="2"/>
  <c r="AV219" i="2"/>
  <c r="AW219" i="2"/>
  <c r="BD219" i="2"/>
  <c r="BE219" i="2"/>
  <c r="BF219" i="2"/>
  <c r="AQ220" i="2"/>
  <c r="AR220" i="2"/>
  <c r="AV220" i="2"/>
  <c r="AW220" i="2"/>
  <c r="BD220" i="2"/>
  <c r="BE220" i="2"/>
  <c r="BF220" i="2"/>
  <c r="AQ221" i="2"/>
  <c r="AR221" i="2"/>
  <c r="AV221" i="2"/>
  <c r="AW221" i="2"/>
  <c r="BD221" i="2"/>
  <c r="BE221" i="2"/>
  <c r="BF221" i="2"/>
  <c r="AP222" i="2"/>
  <c r="AQ222" i="2"/>
  <c r="AR222" i="2"/>
  <c r="AV222" i="2"/>
  <c r="AW222" i="2"/>
  <c r="BD222" i="2"/>
  <c r="BE222" i="2"/>
  <c r="BF222" i="2"/>
  <c r="AQ223" i="2"/>
  <c r="AR223" i="2"/>
  <c r="AV223" i="2"/>
  <c r="AW223" i="2"/>
  <c r="BD223" i="2"/>
  <c r="BE223" i="2"/>
  <c r="BF223" i="2"/>
  <c r="AQ224" i="2"/>
  <c r="AR224" i="2"/>
  <c r="AV224" i="2"/>
  <c r="AW224" i="2"/>
  <c r="BD224" i="2"/>
  <c r="BE224" i="2"/>
  <c r="BF224" i="2"/>
  <c r="AQ225" i="2"/>
  <c r="AR225" i="2"/>
  <c r="AV225" i="2"/>
  <c r="AW225" i="2"/>
  <c r="BD225" i="2"/>
  <c r="BE225" i="2"/>
  <c r="BF225" i="2"/>
  <c r="AQ226" i="2"/>
  <c r="AR226" i="2"/>
  <c r="AV226" i="2"/>
  <c r="AW226" i="2"/>
  <c r="BD226" i="2"/>
  <c r="BE226" i="2"/>
  <c r="BF226" i="2"/>
  <c r="AQ227" i="2"/>
  <c r="AR227" i="2"/>
  <c r="AV227" i="2"/>
  <c r="AW227" i="2"/>
  <c r="BD227" i="2"/>
  <c r="BE227" i="2"/>
  <c r="BF227" i="2"/>
  <c r="AR228" i="2"/>
  <c r="AV228" i="2"/>
  <c r="AW228" i="2"/>
  <c r="BD228" i="2"/>
  <c r="BE228" i="2"/>
  <c r="BF228" i="2"/>
  <c r="AQ229" i="2"/>
  <c r="AR229" i="2"/>
  <c r="AV229" i="2"/>
  <c r="AW229" i="2"/>
  <c r="BD229" i="2"/>
  <c r="BE229" i="2"/>
  <c r="BF229" i="2"/>
  <c r="AQ230" i="2"/>
  <c r="AR230" i="2"/>
  <c r="AV230" i="2"/>
  <c r="AW230" i="2"/>
  <c r="BD230" i="2"/>
  <c r="BE230" i="2"/>
  <c r="BF230" i="2"/>
  <c r="AQ231" i="2"/>
  <c r="AR231" i="2"/>
  <c r="AV231" i="2"/>
  <c r="AW231" i="2"/>
  <c r="BD231" i="2"/>
  <c r="BE231" i="2"/>
  <c r="BF231" i="2"/>
  <c r="AP232" i="2"/>
  <c r="AQ232" i="2"/>
  <c r="AR232" i="2"/>
  <c r="AV232" i="2"/>
  <c r="AW232" i="2"/>
  <c r="BD232" i="2"/>
  <c r="BE232" i="2"/>
  <c r="BF232" i="2"/>
  <c r="AP233" i="2"/>
  <c r="AQ233" i="2"/>
  <c r="AR233" i="2"/>
  <c r="AV233" i="2"/>
  <c r="AW233" i="2"/>
  <c r="BD233" i="2"/>
  <c r="BE233" i="2"/>
  <c r="BF233" i="2"/>
  <c r="AU102" i="2" l="1"/>
  <c r="AU224" i="2"/>
  <c r="AU182" i="2"/>
  <c r="AU220" i="2"/>
  <c r="AU209" i="2"/>
  <c r="AU173" i="2"/>
  <c r="AU155" i="2"/>
  <c r="AU150" i="2"/>
  <c r="AU135" i="2"/>
  <c r="AU134" i="2"/>
  <c r="AU124" i="2"/>
  <c r="AU131" i="2"/>
  <c r="AU106" i="2"/>
  <c r="AU37" i="2"/>
  <c r="AU36" i="2"/>
  <c r="AU174" i="2"/>
  <c r="AU172" i="2"/>
  <c r="AU142" i="2"/>
  <c r="AU192" i="2"/>
  <c r="AU190" i="2"/>
  <c r="AU186" i="2"/>
  <c r="AU185" i="2"/>
  <c r="AU139" i="2"/>
  <c r="AU115" i="2"/>
  <c r="AU110" i="2"/>
  <c r="AU91" i="2"/>
  <c r="AU218" i="2"/>
  <c r="AU215" i="2"/>
  <c r="AU214" i="2"/>
  <c r="AU202" i="2"/>
  <c r="AU167" i="2"/>
  <c r="AU138" i="2"/>
  <c r="AU128" i="2"/>
  <c r="AU114" i="2"/>
  <c r="AU98" i="2"/>
  <c r="AU95" i="2"/>
  <c r="AU231" i="2"/>
  <c r="AU226" i="2"/>
  <c r="AU228" i="2"/>
  <c r="AU230" i="2"/>
  <c r="AU42" i="2"/>
  <c r="AU40" i="2"/>
  <c r="AU136" i="2"/>
  <c r="AU130" i="2"/>
  <c r="AU129" i="2"/>
  <c r="AU122" i="2"/>
  <c r="AU119" i="2"/>
  <c r="AU112" i="2"/>
  <c r="AU111" i="2"/>
  <c r="AU107" i="2"/>
  <c r="AU85" i="2"/>
  <c r="AU84" i="2"/>
  <c r="AU222" i="2"/>
  <c r="AU198" i="2"/>
  <c r="AU193" i="2"/>
  <c r="AU189" i="2"/>
  <c r="AU188" i="2"/>
  <c r="AU183" i="2"/>
  <c r="AU145" i="2"/>
  <c r="AU132" i="2"/>
  <c r="AU118" i="2"/>
  <c r="AU92" i="2"/>
  <c r="AU88" i="2"/>
  <c r="AU87" i="2"/>
  <c r="AU177" i="2"/>
  <c r="AU171" i="2"/>
  <c r="AU163" i="2"/>
  <c r="AU146" i="2"/>
  <c r="AU140" i="2"/>
  <c r="AU38" i="2"/>
  <c r="AU143" i="2"/>
  <c r="AU116" i="2"/>
  <c r="AU187" i="2"/>
  <c r="AU184" i="2"/>
  <c r="AU211" i="2"/>
  <c r="AU191" i="2"/>
  <c r="AU151" i="2"/>
  <c r="AU180" i="2"/>
  <c r="AU120" i="2"/>
  <c r="AU90" i="2"/>
  <c r="AZ164" i="2"/>
  <c r="AU126" i="2"/>
  <c r="AU41" i="2"/>
  <c r="AU39" i="2"/>
  <c r="AZ162" i="2"/>
  <c r="AZ205" i="2"/>
  <c r="AZ166" i="2"/>
  <c r="AZ161" i="2"/>
  <c r="AU147" i="2"/>
  <c r="AX101" i="2"/>
  <c r="AX100" i="2"/>
  <c r="AX99" i="2"/>
  <c r="AX186" i="2"/>
  <c r="AZ154" i="2"/>
  <c r="AZ129" i="2"/>
  <c r="AZ217" i="2"/>
  <c r="AZ209" i="2"/>
  <c r="AZ187" i="2"/>
  <c r="AZ185" i="2"/>
  <c r="AZ183" i="2"/>
  <c r="AZ170" i="2"/>
  <c r="AZ193" i="2"/>
  <c r="BA98" i="2"/>
  <c r="AZ153" i="2"/>
  <c r="AY213" i="2"/>
  <c r="AZ225" i="2"/>
  <c r="AY181" i="2"/>
  <c r="AY197" i="2"/>
  <c r="AY180" i="2"/>
  <c r="AZ151" i="2"/>
  <c r="AZ123" i="2"/>
  <c r="AZ94" i="2"/>
  <c r="AY188" i="2"/>
  <c r="AY160" i="2"/>
  <c r="AY232" i="2"/>
  <c r="AY210" i="2"/>
  <c r="BA218" i="2"/>
  <c r="AY214" i="2"/>
  <c r="BA203" i="2"/>
  <c r="AY182" i="2"/>
  <c r="AY148" i="2"/>
  <c r="AY208" i="2"/>
  <c r="AZ206" i="2"/>
  <c r="AY187" i="2"/>
  <c r="AY173" i="2"/>
  <c r="AY167" i="2"/>
  <c r="AY165" i="2"/>
  <c r="BA164" i="2"/>
  <c r="AY164" i="2"/>
  <c r="AY149" i="2"/>
  <c r="BA41" i="2"/>
  <c r="AY206" i="2"/>
  <c r="AY230" i="2"/>
  <c r="AY228" i="2"/>
  <c r="AY221" i="2"/>
  <c r="AY212" i="2"/>
  <c r="BA205" i="2"/>
  <c r="BA189" i="2"/>
  <c r="AX182" i="2"/>
  <c r="AZ174" i="2"/>
  <c r="AY96" i="2"/>
  <c r="BA95" i="2"/>
  <c r="BA88" i="2"/>
  <c r="BA85" i="2"/>
  <c r="BA84" i="2"/>
  <c r="BA39" i="2"/>
  <c r="AZ168" i="2"/>
  <c r="AZ150" i="2"/>
  <c r="AY211" i="2"/>
  <c r="AZ156" i="2"/>
  <c r="AU156" i="2"/>
  <c r="AU100" i="2"/>
  <c r="BA100" i="2"/>
  <c r="AU96" i="2"/>
  <c r="BA96" i="2"/>
  <c r="AY233" i="2"/>
  <c r="BA232" i="2"/>
  <c r="AY229" i="2"/>
  <c r="BA223" i="2"/>
  <c r="AY223" i="2"/>
  <c r="AY219" i="2"/>
  <c r="BA213" i="2"/>
  <c r="AY209" i="2"/>
  <c r="AY205" i="2"/>
  <c r="AY203" i="2"/>
  <c r="AZ159" i="2"/>
  <c r="AY150" i="2"/>
  <c r="AY195" i="2"/>
  <c r="AZ189" i="2"/>
  <c r="AY189" i="2"/>
  <c r="AZ188" i="2"/>
  <c r="AY171" i="2"/>
  <c r="AY143" i="2"/>
  <c r="AZ131" i="2"/>
  <c r="AY200" i="2"/>
  <c r="AY199" i="2"/>
  <c r="AY196" i="2"/>
  <c r="AY194" i="2"/>
  <c r="AZ190" i="2"/>
  <c r="BA182" i="2"/>
  <c r="AY179" i="2"/>
  <c r="AZ178" i="2"/>
  <c r="AY169" i="2"/>
  <c r="AY168" i="2"/>
  <c r="BA160" i="2"/>
  <c r="BA158" i="2"/>
  <c r="AY158" i="2"/>
  <c r="BA148" i="2"/>
  <c r="BA103" i="2"/>
  <c r="AY97" i="2"/>
  <c r="BA93" i="2"/>
  <c r="BA92" i="2"/>
  <c r="BA91" i="2"/>
  <c r="BA90" i="2"/>
  <c r="BA89" i="2"/>
  <c r="BA87" i="2"/>
  <c r="BA86" i="2"/>
  <c r="BA42" i="2"/>
  <c r="BA38" i="2"/>
  <c r="BA37" i="2"/>
  <c r="AZ232" i="2"/>
  <c r="AZ230" i="2"/>
  <c r="AZ226" i="2"/>
  <c r="AZ229" i="2"/>
  <c r="AY151" i="2"/>
  <c r="AU101" i="2"/>
  <c r="BA101" i="2"/>
  <c r="AX98" i="2"/>
  <c r="AX94" i="2"/>
  <c r="BA94" i="2"/>
  <c r="AU127" i="2"/>
  <c r="AZ127" i="2"/>
  <c r="AU99" i="2"/>
  <c r="BA99" i="2"/>
  <c r="AY222" i="2"/>
  <c r="AZ221" i="2"/>
  <c r="AY218" i="2"/>
  <c r="AZ216" i="2"/>
  <c r="AZ211" i="2"/>
  <c r="BA208" i="2"/>
  <c r="BA207" i="2"/>
  <c r="AU205" i="2"/>
  <c r="AU203" i="2"/>
  <c r="BA201" i="2"/>
  <c r="AY201" i="2"/>
  <c r="AZ192" i="2"/>
  <c r="AZ182" i="2"/>
  <c r="AY176" i="2"/>
  <c r="AY166" i="2"/>
  <c r="AU159" i="2"/>
  <c r="AU152" i="2"/>
  <c r="BA152" i="2"/>
  <c r="AY146" i="2"/>
  <c r="AU144" i="2"/>
  <c r="AZ144" i="2"/>
  <c r="AU117" i="2"/>
  <c r="AZ117" i="2"/>
  <c r="AY101" i="2"/>
  <c r="AY99" i="2"/>
  <c r="AX97" i="2"/>
  <c r="AU97" i="2"/>
  <c r="BA97" i="2"/>
  <c r="AX95" i="2"/>
  <c r="AU89" i="2"/>
  <c r="AU86" i="2"/>
  <c r="BA162" i="2"/>
  <c r="BA161" i="2"/>
  <c r="BA157" i="2"/>
  <c r="BA153" i="2"/>
  <c r="AY145" i="2"/>
  <c r="AY131" i="2"/>
  <c r="BA102" i="2"/>
  <c r="AY100" i="2"/>
  <c r="AY98" i="2"/>
  <c r="AY95" i="2"/>
  <c r="AY94" i="2"/>
  <c r="BA40" i="2"/>
  <c r="BA36" i="2"/>
  <c r="AZ219" i="2"/>
  <c r="BA233" i="2"/>
  <c r="AU233" i="2"/>
  <c r="AZ233" i="2"/>
  <c r="AU232" i="2"/>
  <c r="BA231" i="2"/>
  <c r="AY231" i="2"/>
  <c r="AZ231" i="2"/>
  <c r="AZ228" i="2"/>
  <c r="AZ227" i="2"/>
  <c r="AY227" i="2"/>
  <c r="AY226" i="2"/>
  <c r="AY225" i="2"/>
  <c r="AZ224" i="2"/>
  <c r="BA224" i="2"/>
  <c r="AY224" i="2"/>
  <c r="AZ223" i="2"/>
  <c r="BA222" i="2"/>
  <c r="AZ222" i="2"/>
  <c r="BA220" i="2"/>
  <c r="AZ220" i="2"/>
  <c r="AX220" i="2"/>
  <c r="AY220" i="2"/>
  <c r="BA230" i="2"/>
  <c r="BA229" i="2"/>
  <c r="BA228" i="2"/>
  <c r="BA227" i="2"/>
  <c r="BA226" i="2"/>
  <c r="BA225" i="2"/>
  <c r="BA221" i="2"/>
  <c r="AX229" i="2"/>
  <c r="AX227" i="2"/>
  <c r="AX225" i="2"/>
  <c r="AX221" i="2"/>
  <c r="AX232" i="2"/>
  <c r="AX230" i="2"/>
  <c r="AX228" i="2"/>
  <c r="AX226" i="2"/>
  <c r="AX224" i="2"/>
  <c r="AX222" i="2"/>
  <c r="AX223" i="2"/>
  <c r="AX231" i="2"/>
  <c r="AX233" i="2"/>
  <c r="AU229" i="2"/>
  <c r="AU227" i="2"/>
  <c r="AU225" i="2"/>
  <c r="AU223" i="2"/>
  <c r="AU221" i="2"/>
  <c r="BA219" i="2"/>
  <c r="AZ218" i="2"/>
  <c r="AY217" i="2"/>
  <c r="AU216" i="2"/>
  <c r="BA216" i="2"/>
  <c r="AY216" i="2"/>
  <c r="BA215" i="2"/>
  <c r="AY215" i="2"/>
  <c r="AZ215" i="2"/>
  <c r="AZ214" i="2"/>
  <c r="BA214" i="2"/>
  <c r="AZ213" i="2"/>
  <c r="AU212" i="2"/>
  <c r="AZ212" i="2"/>
  <c r="AU210" i="2"/>
  <c r="AZ210" i="2"/>
  <c r="BA217" i="2"/>
  <c r="BA212" i="2"/>
  <c r="BA211" i="2"/>
  <c r="BA210" i="2"/>
  <c r="BA209" i="2"/>
  <c r="AX217" i="2"/>
  <c r="AX218" i="2"/>
  <c r="AX216" i="2"/>
  <c r="AX214" i="2"/>
  <c r="AX212" i="2"/>
  <c r="AX210" i="2"/>
  <c r="AX219" i="2"/>
  <c r="AU219" i="2"/>
  <c r="AU217" i="2"/>
  <c r="AU213" i="2"/>
  <c r="AX208" i="2"/>
  <c r="AU208" i="2"/>
  <c r="AZ208" i="2"/>
  <c r="AU207" i="2"/>
  <c r="AZ207" i="2"/>
  <c r="AY207" i="2"/>
  <c r="AU206" i="2"/>
  <c r="BA206" i="2"/>
  <c r="AX206" i="2"/>
  <c r="AU204" i="2"/>
  <c r="AX204" i="2"/>
  <c r="AZ204" i="2"/>
  <c r="AY204" i="2"/>
  <c r="AZ203" i="2"/>
  <c r="AY202" i="2"/>
  <c r="AZ202" i="2"/>
  <c r="AX202" i="2"/>
  <c r="AZ201" i="2"/>
  <c r="AU200" i="2"/>
  <c r="AZ200" i="2"/>
  <c r="AX200" i="2"/>
  <c r="AU199" i="2"/>
  <c r="AZ199" i="2"/>
  <c r="BA198" i="2"/>
  <c r="AY198" i="2"/>
  <c r="AX198" i="2"/>
  <c r="AZ198" i="2"/>
  <c r="BA197" i="2"/>
  <c r="AU197" i="2"/>
  <c r="AZ197" i="2"/>
  <c r="AU196" i="2"/>
  <c r="AX196" i="2"/>
  <c r="AZ196" i="2"/>
  <c r="AU195" i="2"/>
  <c r="AZ195" i="2"/>
  <c r="AX96" i="2"/>
  <c r="AZ101" i="2"/>
  <c r="AZ100" i="2"/>
  <c r="AZ99" i="2"/>
  <c r="AZ96" i="2"/>
  <c r="AZ98" i="2"/>
  <c r="AY184" i="2"/>
  <c r="AZ163" i="2"/>
  <c r="AY163" i="2"/>
  <c r="AU194" i="2"/>
  <c r="BA194" i="2"/>
  <c r="AX194" i="2"/>
  <c r="AZ194" i="2"/>
  <c r="BA193" i="2"/>
  <c r="AY193" i="2"/>
  <c r="AY192" i="2"/>
  <c r="AZ191" i="2"/>
  <c r="AY191" i="2"/>
  <c r="BA190" i="2"/>
  <c r="AY190" i="2"/>
  <c r="AX190" i="2"/>
  <c r="BA187" i="2"/>
  <c r="BA204" i="2"/>
  <c r="AU201" i="2"/>
  <c r="BA200" i="2"/>
  <c r="BA199" i="2"/>
  <c r="BA196" i="2"/>
  <c r="BA195" i="2"/>
  <c r="BA188" i="2"/>
  <c r="BA202" i="2"/>
  <c r="AX192" i="2"/>
  <c r="AY186" i="2"/>
  <c r="AZ186" i="2"/>
  <c r="AY185" i="2"/>
  <c r="AZ184" i="2"/>
  <c r="AX184" i="2"/>
  <c r="AY183" i="2"/>
  <c r="BA181" i="2"/>
  <c r="AU181" i="2"/>
  <c r="AZ181" i="2"/>
  <c r="AZ180" i="2"/>
  <c r="AU179" i="2"/>
  <c r="AZ179" i="2"/>
  <c r="AU178" i="2"/>
  <c r="AY178" i="2"/>
  <c r="AY177" i="2"/>
  <c r="BA177" i="2"/>
  <c r="AZ177" i="2"/>
  <c r="AU176" i="2"/>
  <c r="BA176" i="2"/>
  <c r="AZ176" i="2"/>
  <c r="BA175" i="2"/>
  <c r="AU175" i="2"/>
  <c r="AY175" i="2"/>
  <c r="AZ175" i="2"/>
  <c r="BA174" i="2"/>
  <c r="AY174" i="2"/>
  <c r="AZ173" i="2"/>
  <c r="BA173" i="2"/>
  <c r="AZ172" i="2"/>
  <c r="BA172" i="2"/>
  <c r="AY172" i="2"/>
  <c r="AZ171" i="2"/>
  <c r="AY170" i="2"/>
  <c r="AU169" i="2"/>
  <c r="AZ169" i="2"/>
  <c r="AZ167" i="2"/>
  <c r="AZ165" i="2"/>
  <c r="BA192" i="2"/>
  <c r="BA191" i="2"/>
  <c r="AX188" i="2"/>
  <c r="BA186" i="2"/>
  <c r="BA185" i="2"/>
  <c r="BA184" i="2"/>
  <c r="BA183" i="2"/>
  <c r="BA180" i="2"/>
  <c r="BA179" i="2"/>
  <c r="BA178" i="2"/>
  <c r="BA171" i="2"/>
  <c r="AX180" i="2"/>
  <c r="AX178" i="2"/>
  <c r="AX176" i="2"/>
  <c r="AX174" i="2"/>
  <c r="AX172" i="2"/>
  <c r="BA168" i="2"/>
  <c r="AU168" i="2"/>
  <c r="BA170" i="2"/>
  <c r="AU170" i="2"/>
  <c r="BA166" i="2"/>
  <c r="BA165" i="2"/>
  <c r="AU164" i="2"/>
  <c r="AY162" i="2"/>
  <c r="AY161" i="2"/>
  <c r="AU160" i="2"/>
  <c r="AZ160" i="2"/>
  <c r="AY159" i="2"/>
  <c r="AZ158" i="2"/>
  <c r="AY157" i="2"/>
  <c r="AZ157" i="2"/>
  <c r="BA156" i="2"/>
  <c r="AY156" i="2"/>
  <c r="AZ155" i="2"/>
  <c r="AY155" i="2"/>
  <c r="BA154" i="2"/>
  <c r="AY154" i="2"/>
  <c r="AY153" i="2"/>
  <c r="AY152" i="2"/>
  <c r="AZ152" i="2"/>
  <c r="BA151" i="2"/>
  <c r="AU149" i="2"/>
  <c r="AZ149" i="2"/>
  <c r="AU148" i="2"/>
  <c r="AZ148" i="2"/>
  <c r="AZ147" i="2"/>
  <c r="AY147" i="2"/>
  <c r="AZ146" i="2"/>
  <c r="BA146" i="2"/>
  <c r="BA145" i="2"/>
  <c r="AZ145" i="2"/>
  <c r="AY144" i="2"/>
  <c r="AZ143" i="2"/>
  <c r="BA143" i="2"/>
  <c r="AY142" i="2"/>
  <c r="AZ142" i="2"/>
  <c r="BA141" i="2"/>
  <c r="AU141" i="2"/>
  <c r="BA169" i="2"/>
  <c r="BA167" i="2"/>
  <c r="AU166" i="2"/>
  <c r="BA163" i="2"/>
  <c r="AU162" i="2"/>
  <c r="BA159" i="2"/>
  <c r="AU158" i="2"/>
  <c r="BA155" i="2"/>
  <c r="AU154" i="2"/>
  <c r="BA150" i="2"/>
  <c r="BA149" i="2"/>
  <c r="BA147" i="2"/>
  <c r="BA144" i="2"/>
  <c r="BA142" i="2"/>
  <c r="AX170" i="2"/>
  <c r="AX168" i="2"/>
  <c r="AX166" i="2"/>
  <c r="AX164" i="2"/>
  <c r="AX162" i="2"/>
  <c r="AX160" i="2"/>
  <c r="AX158" i="2"/>
  <c r="AX156" i="2"/>
  <c r="AX154" i="2"/>
  <c r="AX152" i="2"/>
  <c r="AX150" i="2"/>
  <c r="AX148" i="2"/>
  <c r="AX146" i="2"/>
  <c r="AX144" i="2"/>
  <c r="AX142" i="2"/>
  <c r="AU165" i="2"/>
  <c r="AU161" i="2"/>
  <c r="AU157" i="2"/>
  <c r="AU153" i="2"/>
  <c r="BA139" i="2"/>
  <c r="AZ135" i="2"/>
  <c r="AZ132" i="2"/>
  <c r="AY132" i="2"/>
  <c r="AY129" i="2"/>
  <c r="AY127" i="2"/>
  <c r="BA137" i="2"/>
  <c r="AU137" i="2"/>
  <c r="AY138" i="2"/>
  <c r="AX138" i="2"/>
  <c r="AX133" i="2"/>
  <c r="AY125" i="2"/>
  <c r="AZ124" i="2"/>
  <c r="AY123" i="2"/>
  <c r="AY121" i="2"/>
  <c r="BA131" i="2"/>
  <c r="BA126" i="2"/>
  <c r="BA134" i="2"/>
  <c r="BA130" i="2"/>
  <c r="AY120" i="2"/>
  <c r="AZ120" i="2"/>
  <c r="AZ119" i="2"/>
  <c r="AY119" i="2"/>
  <c r="AY117" i="2"/>
  <c r="AZ115" i="2"/>
  <c r="AZ113" i="2"/>
  <c r="BA121" i="2"/>
  <c r="BA120" i="2"/>
  <c r="AZ112" i="2"/>
  <c r="AZ111" i="2"/>
  <c r="BA110" i="2"/>
  <c r="AY108" i="2"/>
  <c r="AZ108" i="2"/>
  <c r="AU113" i="2"/>
  <c r="BA113" i="2"/>
  <c r="AU103" i="2"/>
  <c r="BA127" i="2"/>
  <c r="BA124" i="2"/>
  <c r="BA122" i="2"/>
  <c r="BA118" i="2"/>
  <c r="BA114" i="2"/>
  <c r="BA111" i="2"/>
  <c r="BA107" i="2"/>
  <c r="AX109" i="2"/>
  <c r="BA129" i="2"/>
  <c r="BA128" i="2"/>
  <c r="AU121" i="2"/>
  <c r="BA117" i="2"/>
  <c r="BA116" i="2"/>
  <c r="BA112" i="2"/>
  <c r="BA106" i="2"/>
  <c r="AY140" i="2"/>
  <c r="AX140" i="2"/>
  <c r="AY136" i="2"/>
  <c r="AX136" i="2"/>
  <c r="AZ130" i="2"/>
  <c r="AY130" i="2"/>
  <c r="AZ126" i="2"/>
  <c r="AY126" i="2"/>
  <c r="AY122" i="2"/>
  <c r="AZ122" i="2"/>
  <c r="AX122" i="2"/>
  <c r="AY116" i="2"/>
  <c r="AZ116" i="2"/>
  <c r="AY104" i="2"/>
  <c r="AZ104" i="2"/>
  <c r="AY135" i="2"/>
  <c r="BA135" i="2"/>
  <c r="AU133" i="2"/>
  <c r="BA133" i="2"/>
  <c r="AU125" i="2"/>
  <c r="BA125" i="2"/>
  <c r="AZ114" i="2"/>
  <c r="AY114" i="2"/>
  <c r="AU109" i="2"/>
  <c r="BA109" i="2"/>
  <c r="AY105" i="2"/>
  <c r="AX105" i="2"/>
  <c r="AU104" i="2"/>
  <c r="BA104" i="2"/>
  <c r="AX103" i="2"/>
  <c r="AY134" i="2"/>
  <c r="AY128" i="2"/>
  <c r="AY118" i="2"/>
  <c r="AZ118" i="2"/>
  <c r="AY110" i="2"/>
  <c r="AZ110" i="2"/>
  <c r="AY106" i="2"/>
  <c r="AZ106" i="2"/>
  <c r="AY102" i="2"/>
  <c r="AZ102" i="2"/>
  <c r="AZ134" i="2"/>
  <c r="AZ133" i="2"/>
  <c r="AY133" i="2"/>
  <c r="AX132" i="2"/>
  <c r="BA132" i="2"/>
  <c r="AZ128" i="2"/>
  <c r="AZ125" i="2"/>
  <c r="AY124" i="2"/>
  <c r="AX123" i="2"/>
  <c r="AU123" i="2"/>
  <c r="BA123" i="2"/>
  <c r="AZ121" i="2"/>
  <c r="BA119" i="2"/>
  <c r="AX115" i="2"/>
  <c r="BA115" i="2"/>
  <c r="AY112" i="2"/>
  <c r="AY115" i="2"/>
  <c r="AX111" i="2"/>
  <c r="AY109" i="2"/>
  <c r="AU108" i="2"/>
  <c r="BA108" i="2"/>
  <c r="AX107" i="2"/>
  <c r="AU105" i="2"/>
  <c r="BA105" i="2"/>
  <c r="AX112" i="2"/>
  <c r="AY111" i="2"/>
  <c r="AY107" i="2"/>
  <c r="AY103" i="2"/>
  <c r="AX130" i="2"/>
  <c r="AX126" i="2"/>
  <c r="AX108" i="2"/>
  <c r="AX104" i="2"/>
  <c r="AX128" i="2"/>
  <c r="AX125" i="2"/>
  <c r="AX110" i="2"/>
  <c r="AX106" i="2"/>
  <c r="AX102" i="2"/>
  <c r="AX121" i="2"/>
  <c r="AX119" i="2"/>
  <c r="AX117" i="2"/>
  <c r="BA138" i="2"/>
  <c r="AX114" i="2"/>
  <c r="AY141" i="2"/>
  <c r="AX141" i="2"/>
  <c r="AY139" i="2"/>
  <c r="AX139" i="2"/>
  <c r="AY137" i="2"/>
  <c r="AX137" i="2"/>
  <c r="AX135" i="2"/>
  <c r="AX131" i="2"/>
  <c r="AX129" i="2"/>
  <c r="AX127" i="2"/>
  <c r="AY113" i="2"/>
  <c r="AX113" i="2"/>
  <c r="BA140" i="2"/>
  <c r="BA136" i="2"/>
  <c r="AX134" i="2"/>
  <c r="AX124" i="2"/>
  <c r="AX120" i="2"/>
  <c r="AX118" i="2"/>
  <c r="AX116" i="2"/>
  <c r="AZ97" i="2"/>
  <c r="AZ95" i="2"/>
  <c r="AX215" i="2"/>
  <c r="AX213" i="2"/>
  <c r="AX211" i="2"/>
  <c r="AX209" i="2"/>
  <c r="AX207" i="2"/>
  <c r="AX205" i="2"/>
  <c r="AX203" i="2"/>
  <c r="AX201" i="2"/>
  <c r="AX199" i="2"/>
  <c r="AX197" i="2"/>
  <c r="AX195" i="2"/>
  <c r="AX193" i="2"/>
  <c r="AX191" i="2"/>
  <c r="AX189" i="2"/>
  <c r="AX187" i="2"/>
  <c r="AX185" i="2"/>
  <c r="AX183" i="2"/>
  <c r="AX181" i="2"/>
  <c r="AX179" i="2"/>
  <c r="AX177" i="2"/>
  <c r="AX175" i="2"/>
  <c r="AX173" i="2"/>
  <c r="AX171" i="2"/>
  <c r="AX169" i="2"/>
  <c r="AX167" i="2"/>
  <c r="AX165" i="2"/>
  <c r="AX163" i="2"/>
  <c r="AX161" i="2"/>
  <c r="AX159" i="2"/>
  <c r="AX157" i="2"/>
  <c r="AX155" i="2"/>
  <c r="AX153" i="2"/>
  <c r="AX151" i="2"/>
  <c r="AX149" i="2"/>
  <c r="AX147" i="2"/>
  <c r="AX145" i="2"/>
  <c r="AX143" i="2"/>
  <c r="AZ141" i="2"/>
  <c r="AZ140" i="2"/>
  <c r="AZ139" i="2"/>
  <c r="AZ138" i="2"/>
  <c r="AZ137" i="2"/>
  <c r="AZ136" i="2"/>
  <c r="AZ109" i="2"/>
  <c r="AZ107" i="2"/>
  <c r="AZ105" i="2"/>
  <c r="AZ103" i="2"/>
  <c r="J496" i="5" l="1"/>
  <c r="J495" i="5"/>
  <c r="J494" i="5"/>
  <c r="J497" i="5"/>
  <c r="N468" i="1" l="1"/>
  <c r="N469" i="1"/>
  <c r="AB469" i="1"/>
  <c r="N470" i="1"/>
  <c r="AB470" i="1"/>
  <c r="N471" i="1"/>
  <c r="AB471" i="1"/>
  <c r="N472" i="1"/>
  <c r="N473" i="1"/>
  <c r="AB473" i="1"/>
  <c r="N474" i="1"/>
  <c r="AB474" i="1"/>
  <c r="N475" i="1"/>
  <c r="AB475" i="1"/>
  <c r="N476" i="1"/>
  <c r="AB476" i="1"/>
  <c r="N477" i="1"/>
  <c r="AB477" i="1"/>
  <c r="N478" i="1"/>
  <c r="AB478" i="1"/>
  <c r="N479" i="1"/>
  <c r="AB479" i="1"/>
  <c r="N480" i="1"/>
  <c r="AB480" i="1"/>
  <c r="N481" i="1"/>
  <c r="AB481" i="1"/>
  <c r="N482" i="1"/>
  <c r="AB482" i="1"/>
  <c r="N483" i="1"/>
  <c r="AB483" i="1"/>
  <c r="N484" i="1"/>
  <c r="AB484" i="1"/>
  <c r="AB485" i="1"/>
  <c r="AB486" i="1"/>
  <c r="AB220" i="1" l="1"/>
  <c r="AB221" i="1"/>
  <c r="AB222" i="1"/>
  <c r="AB223" i="1"/>
  <c r="AB224" i="1"/>
  <c r="AB225" i="1"/>
  <c r="AB226" i="1"/>
  <c r="AB235" i="1"/>
  <c r="AB236" i="1"/>
  <c r="AB237" i="1"/>
  <c r="AB238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72" i="1"/>
  <c r="AB273" i="1"/>
  <c r="AB274" i="1"/>
  <c r="AB275" i="1"/>
  <c r="AB276" i="1"/>
  <c r="AB309" i="1"/>
  <c r="AB310" i="1"/>
  <c r="N311" i="1"/>
  <c r="AB311" i="1"/>
  <c r="N312" i="1"/>
  <c r="AB312" i="1"/>
  <c r="AB313" i="1"/>
  <c r="N314" i="1"/>
  <c r="AB314" i="1"/>
  <c r="AB315" i="1"/>
  <c r="N316" i="1"/>
  <c r="AB316" i="1"/>
  <c r="N317" i="1"/>
  <c r="AB317" i="1"/>
  <c r="N318" i="1"/>
  <c r="AB318" i="1"/>
  <c r="N322" i="1"/>
  <c r="AB322" i="1"/>
  <c r="N323" i="1"/>
  <c r="AB323" i="1"/>
  <c r="AB324" i="1"/>
  <c r="AB325" i="1"/>
  <c r="N327" i="1"/>
  <c r="AB327" i="1"/>
  <c r="N329" i="1"/>
  <c r="AB329" i="1"/>
  <c r="N330" i="1"/>
  <c r="AB330" i="1"/>
  <c r="N331" i="1"/>
  <c r="AB331" i="1"/>
  <c r="N332" i="1"/>
  <c r="AB332" i="1"/>
  <c r="E266" i="1" l="1"/>
  <c r="AB489" i="1" l="1"/>
  <c r="AB490" i="1"/>
  <c r="E72" i="1" l="1"/>
  <c r="E70" i="1"/>
  <c r="E69" i="1"/>
  <c r="E76" i="1"/>
  <c r="E68" i="1"/>
  <c r="E75" i="1"/>
  <c r="E74" i="1"/>
  <c r="E73" i="1"/>
  <c r="E71" i="1"/>
  <c r="E67" i="1"/>
  <c r="AB615" i="1" l="1"/>
  <c r="N615" i="1"/>
  <c r="AB614" i="1"/>
  <c r="N614" i="1"/>
  <c r="AB613" i="1"/>
  <c r="N613" i="1"/>
  <c r="AB612" i="1"/>
  <c r="N612" i="1"/>
  <c r="AB611" i="1"/>
  <c r="N611" i="1"/>
  <c r="AB610" i="1"/>
  <c r="N610" i="1"/>
  <c r="AB609" i="1"/>
  <c r="N609" i="1"/>
  <c r="AB608" i="1"/>
  <c r="N608" i="1"/>
  <c r="AB607" i="1"/>
  <c r="N607" i="1"/>
  <c r="AB606" i="1"/>
  <c r="N606" i="1"/>
  <c r="AB605" i="1"/>
  <c r="N605" i="1"/>
  <c r="AB604" i="1"/>
  <c r="N604" i="1"/>
  <c r="AB603" i="1"/>
  <c r="N603" i="1"/>
  <c r="AB602" i="1"/>
  <c r="N602" i="1"/>
  <c r="AB601" i="1"/>
  <c r="N601" i="1"/>
  <c r="AB600" i="1"/>
  <c r="N600" i="1"/>
  <c r="AB599" i="1"/>
  <c r="N599" i="1"/>
  <c r="AB598" i="1"/>
  <c r="N598" i="1"/>
  <c r="AB597" i="1"/>
  <c r="N597" i="1"/>
  <c r="AB596" i="1"/>
  <c r="N596" i="1"/>
  <c r="AB595" i="1"/>
  <c r="N595" i="1"/>
  <c r="AB594" i="1"/>
  <c r="N594" i="1"/>
  <c r="AB593" i="1"/>
  <c r="N593" i="1"/>
  <c r="AB592" i="1"/>
  <c r="N592" i="1"/>
  <c r="AB591" i="1"/>
  <c r="N591" i="1"/>
  <c r="AB590" i="1"/>
  <c r="N590" i="1"/>
  <c r="AB589" i="1"/>
  <c r="N589" i="1"/>
  <c r="AB588" i="1"/>
  <c r="AB587" i="1"/>
  <c r="AB586" i="1"/>
  <c r="AB585" i="1"/>
  <c r="AB584" i="1"/>
  <c r="AB583" i="1"/>
  <c r="AB582" i="1"/>
  <c r="AB581" i="1"/>
  <c r="N581" i="1"/>
  <c r="AB580" i="1"/>
  <c r="N580" i="1"/>
  <c r="AB579" i="1"/>
  <c r="N579" i="1"/>
  <c r="AB578" i="1"/>
  <c r="N578" i="1"/>
  <c r="AB577" i="1"/>
  <c r="N577" i="1"/>
  <c r="AB576" i="1"/>
  <c r="N576" i="1"/>
  <c r="AB575" i="1"/>
  <c r="N575" i="1"/>
  <c r="AB574" i="1"/>
  <c r="N574" i="1"/>
  <c r="N573" i="1"/>
  <c r="N572" i="1"/>
  <c r="N571" i="1"/>
  <c r="N549" i="1"/>
  <c r="N548" i="1"/>
  <c r="N543" i="1"/>
  <c r="N542" i="1"/>
  <c r="N541" i="1"/>
  <c r="N540" i="1"/>
  <c r="N535" i="1"/>
  <c r="N533" i="1"/>
  <c r="N532" i="1"/>
  <c r="AB488" i="1"/>
  <c r="AB487" i="1"/>
  <c r="AB468" i="1"/>
  <c r="AB467" i="1"/>
  <c r="AB466" i="1"/>
  <c r="N466" i="1"/>
  <c r="AB465" i="1"/>
  <c r="AB464" i="1"/>
  <c r="N464" i="1"/>
  <c r="N463" i="1"/>
  <c r="AB399" i="1"/>
  <c r="N399" i="1"/>
  <c r="AB660" i="1" l="1"/>
  <c r="N660" i="1"/>
  <c r="AB659" i="1"/>
  <c r="N659" i="1"/>
  <c r="AB658" i="1"/>
  <c r="N658" i="1"/>
  <c r="AB657" i="1"/>
  <c r="N657" i="1"/>
  <c r="AB656" i="1"/>
  <c r="N656" i="1"/>
  <c r="AB655" i="1"/>
  <c r="N655" i="1"/>
  <c r="AB654" i="1"/>
  <c r="N654" i="1"/>
  <c r="AB653" i="1"/>
  <c r="N653" i="1"/>
  <c r="AB652" i="1"/>
  <c r="N652" i="1"/>
  <c r="AB651" i="1"/>
  <c r="N651" i="1"/>
  <c r="AB650" i="1"/>
  <c r="N650" i="1"/>
  <c r="AB649" i="1"/>
  <c r="N649" i="1"/>
  <c r="AB648" i="1"/>
  <c r="N648" i="1"/>
  <c r="AB647" i="1"/>
  <c r="N647" i="1"/>
  <c r="AB646" i="1"/>
  <c r="N646" i="1"/>
  <c r="AB645" i="1"/>
  <c r="N645" i="1"/>
  <c r="AB644" i="1"/>
  <c r="N644" i="1"/>
  <c r="AB643" i="1"/>
  <c r="N643" i="1"/>
  <c r="AB642" i="1"/>
  <c r="N642" i="1"/>
  <c r="AB641" i="1"/>
  <c r="N641" i="1"/>
  <c r="AB640" i="1"/>
  <c r="N640" i="1"/>
  <c r="AB639" i="1"/>
  <c r="N639" i="1"/>
  <c r="AB638" i="1"/>
  <c r="N638" i="1"/>
  <c r="AB637" i="1"/>
  <c r="N637" i="1"/>
  <c r="AB636" i="1"/>
  <c r="N636" i="1"/>
  <c r="AB635" i="1"/>
  <c r="N635" i="1"/>
  <c r="E77" i="1" l="1"/>
  <c r="AT1753" i="2" l="1"/>
  <c r="AB683" i="1" l="1"/>
  <c r="N683" i="1"/>
  <c r="N673" i="1"/>
  <c r="N677" i="1"/>
  <c r="AY327" i="1" l="1"/>
  <c r="BA327" i="1"/>
  <c r="BB327" i="1"/>
  <c r="BC327" i="1"/>
  <c r="BD327" i="1"/>
  <c r="N700" i="1" l="1"/>
  <c r="N701" i="1"/>
  <c r="N702" i="1"/>
  <c r="N703" i="1"/>
  <c r="N704" i="1"/>
  <c r="N705" i="1"/>
  <c r="N674" i="1" l="1"/>
  <c r="A327" i="1" l="1"/>
  <c r="B327" i="1"/>
  <c r="C327" i="1"/>
  <c r="D327" i="1"/>
  <c r="AY396" i="1" l="1"/>
  <c r="BA396" i="1"/>
  <c r="BB396" i="1"/>
  <c r="BC396" i="1"/>
  <c r="BD396" i="1"/>
  <c r="AY397" i="1"/>
  <c r="BA397" i="1"/>
  <c r="BB397" i="1"/>
  <c r="BC397" i="1"/>
  <c r="BD397" i="1"/>
  <c r="AY398" i="1"/>
  <c r="BA398" i="1"/>
  <c r="BB398" i="1"/>
  <c r="BC398" i="1"/>
  <c r="BD398" i="1"/>
  <c r="AY399" i="1"/>
  <c r="BA399" i="1"/>
  <c r="BB399" i="1"/>
  <c r="BC399" i="1"/>
  <c r="BD399" i="1"/>
  <c r="A396" i="1"/>
  <c r="B396" i="1"/>
  <c r="C396" i="1"/>
  <c r="D396" i="1"/>
  <c r="J2045" i="5" l="1"/>
  <c r="J369" i="5" l="1"/>
  <c r="J368" i="5"/>
  <c r="J367" i="5"/>
  <c r="J366" i="5"/>
  <c r="J365" i="5"/>
  <c r="J364" i="5"/>
  <c r="J363" i="5"/>
  <c r="J3056" i="5" l="1"/>
  <c r="J3055" i="5"/>
  <c r="J3054" i="5"/>
  <c r="N621" i="1" l="1"/>
  <c r="N622" i="1"/>
  <c r="E51" i="1" l="1"/>
  <c r="E51" i="9"/>
  <c r="F51" i="9"/>
  <c r="G51" i="9"/>
  <c r="H51" i="9"/>
  <c r="I51" i="9"/>
  <c r="J51" i="9"/>
  <c r="K51" i="9"/>
  <c r="L51" i="9"/>
  <c r="M51" i="9"/>
  <c r="E54" i="1" l="1"/>
  <c r="E57" i="1"/>
  <c r="E53" i="1"/>
  <c r="E55" i="1"/>
  <c r="E56" i="1"/>
  <c r="E52" i="1"/>
  <c r="E50" i="1"/>
  <c r="E60" i="1" l="1"/>
  <c r="E59" i="1"/>
  <c r="E63" i="1"/>
  <c r="E66" i="1"/>
  <c r="E64" i="1"/>
  <c r="E61" i="1"/>
  <c r="E65" i="1"/>
  <c r="E62" i="1"/>
  <c r="J580" i="5"/>
  <c r="AB663" i="1" l="1"/>
  <c r="N663" i="1"/>
  <c r="E327" i="1" l="1"/>
  <c r="AB634" i="1" l="1"/>
  <c r="N634" i="1"/>
  <c r="AB633" i="1"/>
  <c r="N633" i="1"/>
  <c r="AB632" i="1"/>
  <c r="N632" i="1"/>
  <c r="J440" i="5" l="1"/>
  <c r="J439" i="5"/>
  <c r="J2044" i="5" l="1"/>
  <c r="J2043" i="5"/>
  <c r="N625" i="1" l="1"/>
  <c r="AB625" i="1"/>
  <c r="N626" i="1"/>
  <c r="AB626" i="1"/>
  <c r="N627" i="1"/>
  <c r="AB627" i="1"/>
  <c r="N628" i="1"/>
  <c r="AB628" i="1"/>
  <c r="N629" i="1"/>
  <c r="AB629" i="1"/>
  <c r="N630" i="1"/>
  <c r="AB630" i="1"/>
  <c r="N631" i="1"/>
  <c r="AB631" i="1"/>
  <c r="AB622" i="1" l="1"/>
  <c r="N623" i="1"/>
  <c r="AB623" i="1"/>
  <c r="N620" i="1"/>
  <c r="AX388" i="1" l="1"/>
  <c r="AY388" i="1"/>
  <c r="BA388" i="1"/>
  <c r="BB388" i="1"/>
  <c r="BC388" i="1"/>
  <c r="BD388" i="1"/>
  <c r="AX389" i="1"/>
  <c r="AY389" i="1"/>
  <c r="BA389" i="1"/>
  <c r="BB389" i="1"/>
  <c r="BC389" i="1"/>
  <c r="BD389" i="1"/>
  <c r="AX390" i="1"/>
  <c r="AY390" i="1"/>
  <c r="BA390" i="1"/>
  <c r="BB390" i="1"/>
  <c r="BC390" i="1"/>
  <c r="BD390" i="1"/>
  <c r="AX391" i="1"/>
  <c r="AY391" i="1"/>
  <c r="BA391" i="1"/>
  <c r="BB391" i="1"/>
  <c r="BC391" i="1"/>
  <c r="BD391" i="1"/>
  <c r="AX392" i="1"/>
  <c r="AY392" i="1"/>
  <c r="BA392" i="1"/>
  <c r="BB392" i="1"/>
  <c r="BC392" i="1"/>
  <c r="BD392" i="1"/>
  <c r="AX393" i="1"/>
  <c r="AY393" i="1"/>
  <c r="BA393" i="1"/>
  <c r="BB393" i="1"/>
  <c r="BC393" i="1"/>
  <c r="BD393" i="1"/>
  <c r="AX394" i="1"/>
  <c r="AY394" i="1"/>
  <c r="BA394" i="1"/>
  <c r="BB394" i="1"/>
  <c r="BC394" i="1"/>
  <c r="BD394" i="1"/>
  <c r="AX395" i="1"/>
  <c r="AY395" i="1"/>
  <c r="BA395" i="1"/>
  <c r="BB395" i="1"/>
  <c r="BC395" i="1"/>
  <c r="BD395" i="1"/>
  <c r="AX396" i="1"/>
  <c r="J579" i="5" l="1"/>
  <c r="J578" i="5"/>
  <c r="AB624" i="1" l="1"/>
  <c r="N624" i="1"/>
  <c r="AB621" i="1"/>
  <c r="AB620" i="1"/>
  <c r="E396" i="1" l="1"/>
  <c r="AR245" i="2" l="1"/>
  <c r="AV245" i="2"/>
  <c r="AW245" i="2"/>
  <c r="BD245" i="2"/>
  <c r="BE245" i="2"/>
  <c r="BF245" i="2"/>
  <c r="AR246" i="2"/>
  <c r="AV246" i="2"/>
  <c r="AW246" i="2"/>
  <c r="BD246" i="2"/>
  <c r="BE246" i="2"/>
  <c r="BF246" i="2"/>
  <c r="AR247" i="2"/>
  <c r="AV247" i="2"/>
  <c r="AW247" i="2"/>
  <c r="BD247" i="2"/>
  <c r="BE247" i="2"/>
  <c r="BF247" i="2"/>
  <c r="AR248" i="2"/>
  <c r="AV248" i="2"/>
  <c r="AW248" i="2"/>
  <c r="BD248" i="2"/>
  <c r="BE248" i="2"/>
  <c r="BF248" i="2"/>
  <c r="AR249" i="2"/>
  <c r="AV249" i="2"/>
  <c r="AW249" i="2"/>
  <c r="BD249" i="2"/>
  <c r="BE249" i="2"/>
  <c r="BF249" i="2"/>
  <c r="AR250" i="2"/>
  <c r="AV250" i="2"/>
  <c r="AW250" i="2"/>
  <c r="BD250" i="2"/>
  <c r="BE250" i="2"/>
  <c r="BF250" i="2"/>
  <c r="AR251" i="2"/>
  <c r="AV251" i="2"/>
  <c r="AW251" i="2"/>
  <c r="BD251" i="2"/>
  <c r="BE251" i="2"/>
  <c r="BF251" i="2"/>
  <c r="AR252" i="2"/>
  <c r="AV252" i="2"/>
  <c r="AW252" i="2"/>
  <c r="BD252" i="2"/>
  <c r="BE252" i="2"/>
  <c r="BF252" i="2"/>
  <c r="AR253" i="2"/>
  <c r="AV253" i="2"/>
  <c r="AW253" i="2"/>
  <c r="BD253" i="2"/>
  <c r="BE253" i="2"/>
  <c r="BF253" i="2"/>
  <c r="AR254" i="2"/>
  <c r="AV254" i="2"/>
  <c r="AW254" i="2"/>
  <c r="BD254" i="2"/>
  <c r="BE254" i="2"/>
  <c r="BF254" i="2"/>
  <c r="AR255" i="2"/>
  <c r="AV255" i="2"/>
  <c r="AW255" i="2"/>
  <c r="BD255" i="2"/>
  <c r="BE255" i="2"/>
  <c r="BF255" i="2"/>
  <c r="AR256" i="2"/>
  <c r="AV256" i="2"/>
  <c r="AW256" i="2"/>
  <c r="BD256" i="2"/>
  <c r="BE256" i="2"/>
  <c r="BF256" i="2"/>
  <c r="AR257" i="2"/>
  <c r="AV257" i="2"/>
  <c r="AW257" i="2"/>
  <c r="BD257" i="2"/>
  <c r="BE257" i="2"/>
  <c r="BF257" i="2"/>
  <c r="AR258" i="2"/>
  <c r="AV258" i="2"/>
  <c r="AW258" i="2"/>
  <c r="BD258" i="2"/>
  <c r="BE258" i="2"/>
  <c r="BF258" i="2"/>
  <c r="AR259" i="2"/>
  <c r="AV259" i="2"/>
  <c r="AW259" i="2"/>
  <c r="BD259" i="2"/>
  <c r="BE259" i="2"/>
  <c r="BF259" i="2"/>
  <c r="AR260" i="2"/>
  <c r="AV260" i="2"/>
  <c r="AW260" i="2"/>
  <c r="BD260" i="2"/>
  <c r="BE260" i="2"/>
  <c r="BF260" i="2"/>
  <c r="AR261" i="2"/>
  <c r="AV261" i="2"/>
  <c r="AW261" i="2"/>
  <c r="BD261" i="2"/>
  <c r="BE261" i="2"/>
  <c r="BF261" i="2"/>
  <c r="AR262" i="2"/>
  <c r="AV262" i="2"/>
  <c r="AW262" i="2"/>
  <c r="BD262" i="2"/>
  <c r="BE262" i="2"/>
  <c r="BF262" i="2"/>
  <c r="AR263" i="2"/>
  <c r="AV263" i="2"/>
  <c r="AW263" i="2"/>
  <c r="BD263" i="2"/>
  <c r="BE263" i="2"/>
  <c r="BF263" i="2"/>
  <c r="AR264" i="2"/>
  <c r="AV264" i="2"/>
  <c r="AW264" i="2"/>
  <c r="BD264" i="2"/>
  <c r="BE264" i="2"/>
  <c r="BF264" i="2"/>
  <c r="AR265" i="2"/>
  <c r="AV265" i="2"/>
  <c r="AW265" i="2"/>
  <c r="BD265" i="2"/>
  <c r="BE265" i="2"/>
  <c r="BF265" i="2"/>
  <c r="AR266" i="2"/>
  <c r="AV266" i="2"/>
  <c r="AW266" i="2"/>
  <c r="BD266" i="2"/>
  <c r="BE266" i="2"/>
  <c r="BF266" i="2"/>
  <c r="AR267" i="2"/>
  <c r="AV267" i="2"/>
  <c r="AW267" i="2"/>
  <c r="BD267" i="2"/>
  <c r="BE267" i="2"/>
  <c r="BF267" i="2"/>
  <c r="AR268" i="2"/>
  <c r="AV268" i="2"/>
  <c r="AW268" i="2"/>
  <c r="BD268" i="2"/>
  <c r="BE268" i="2"/>
  <c r="BF268" i="2"/>
  <c r="AR269" i="2"/>
  <c r="AV269" i="2"/>
  <c r="AW269" i="2"/>
  <c r="BD269" i="2"/>
  <c r="BE269" i="2"/>
  <c r="BF269" i="2"/>
  <c r="AR270" i="2"/>
  <c r="AV270" i="2"/>
  <c r="AW270" i="2"/>
  <c r="BD270" i="2"/>
  <c r="BE270" i="2"/>
  <c r="BF270" i="2"/>
  <c r="AR271" i="2"/>
  <c r="AV271" i="2"/>
  <c r="AW271" i="2"/>
  <c r="BD271" i="2"/>
  <c r="BE271" i="2"/>
  <c r="BF271" i="2"/>
  <c r="AR272" i="2"/>
  <c r="AV272" i="2"/>
  <c r="AW272" i="2"/>
  <c r="BD272" i="2"/>
  <c r="BE272" i="2"/>
  <c r="BF272" i="2"/>
  <c r="AR273" i="2"/>
  <c r="AV273" i="2"/>
  <c r="AW273" i="2"/>
  <c r="BD273" i="2"/>
  <c r="BE273" i="2"/>
  <c r="BF273" i="2"/>
  <c r="AR274" i="2"/>
  <c r="AV274" i="2"/>
  <c r="AW274" i="2"/>
  <c r="BD274" i="2"/>
  <c r="BE274" i="2"/>
  <c r="BF274" i="2"/>
  <c r="AR275" i="2"/>
  <c r="AV275" i="2"/>
  <c r="AW275" i="2"/>
  <c r="BD275" i="2"/>
  <c r="BE275" i="2"/>
  <c r="BF275" i="2"/>
  <c r="AR276" i="2"/>
  <c r="AV276" i="2"/>
  <c r="AW276" i="2"/>
  <c r="BD276" i="2"/>
  <c r="BE276" i="2"/>
  <c r="BF276" i="2"/>
  <c r="AR277" i="2"/>
  <c r="AV277" i="2"/>
  <c r="AW277" i="2"/>
  <c r="BD277" i="2"/>
  <c r="BE277" i="2"/>
  <c r="BF277" i="2"/>
  <c r="AR278" i="2"/>
  <c r="AV278" i="2"/>
  <c r="AW278" i="2"/>
  <c r="BD278" i="2"/>
  <c r="BE278" i="2"/>
  <c r="BF278" i="2"/>
  <c r="AR279" i="2"/>
  <c r="AV279" i="2"/>
  <c r="AW279" i="2"/>
  <c r="BD279" i="2"/>
  <c r="BE279" i="2"/>
  <c r="BF279" i="2"/>
  <c r="AR280" i="2"/>
  <c r="AV280" i="2"/>
  <c r="AW280" i="2"/>
  <c r="BD280" i="2"/>
  <c r="BE280" i="2"/>
  <c r="BF280" i="2"/>
  <c r="AR281" i="2"/>
  <c r="AV281" i="2"/>
  <c r="AW281" i="2"/>
  <c r="BD281" i="2"/>
  <c r="BE281" i="2"/>
  <c r="BF281" i="2"/>
  <c r="AR282" i="2"/>
  <c r="AV282" i="2"/>
  <c r="AW282" i="2"/>
  <c r="BD282" i="2"/>
  <c r="BE282" i="2"/>
  <c r="BF282" i="2"/>
  <c r="AR283" i="2"/>
  <c r="AV283" i="2"/>
  <c r="AW283" i="2"/>
  <c r="BD283" i="2"/>
  <c r="BE283" i="2"/>
  <c r="BF283" i="2"/>
  <c r="AR284" i="2"/>
  <c r="AV284" i="2"/>
  <c r="AW284" i="2"/>
  <c r="BD284" i="2"/>
  <c r="BE284" i="2"/>
  <c r="BF284" i="2"/>
  <c r="AR285" i="2"/>
  <c r="AV285" i="2"/>
  <c r="AW285" i="2"/>
  <c r="BD285" i="2"/>
  <c r="BE285" i="2"/>
  <c r="BF285" i="2"/>
  <c r="AR286" i="2"/>
  <c r="AV286" i="2"/>
  <c r="AW286" i="2"/>
  <c r="BD286" i="2"/>
  <c r="BE286" i="2"/>
  <c r="BF286" i="2"/>
  <c r="AR287" i="2"/>
  <c r="AV287" i="2"/>
  <c r="AW287" i="2"/>
  <c r="BD287" i="2"/>
  <c r="BE287" i="2"/>
  <c r="BF287" i="2"/>
  <c r="AR288" i="2"/>
  <c r="AV288" i="2"/>
  <c r="AW288" i="2"/>
  <c r="BD288" i="2"/>
  <c r="BE288" i="2"/>
  <c r="BF288" i="2"/>
  <c r="AQ289" i="2"/>
  <c r="AR289" i="2"/>
  <c r="AV289" i="2"/>
  <c r="AW289" i="2"/>
  <c r="BD289" i="2"/>
  <c r="BE289" i="2"/>
  <c r="BF289" i="2"/>
  <c r="AR290" i="2"/>
  <c r="AV290" i="2"/>
  <c r="AW290" i="2"/>
  <c r="BD290" i="2"/>
  <c r="BE290" i="2"/>
  <c r="BF290" i="2"/>
  <c r="AR291" i="2"/>
  <c r="AV291" i="2"/>
  <c r="AW291" i="2"/>
  <c r="BD291" i="2"/>
  <c r="BE291" i="2"/>
  <c r="BF291" i="2"/>
  <c r="AR292" i="2"/>
  <c r="AV292" i="2"/>
  <c r="AW292" i="2"/>
  <c r="BD292" i="2"/>
  <c r="BE292" i="2"/>
  <c r="BF292" i="2"/>
  <c r="AR293" i="2"/>
  <c r="AV293" i="2"/>
  <c r="AW293" i="2"/>
  <c r="BD293" i="2"/>
  <c r="BE293" i="2"/>
  <c r="BF293" i="2"/>
  <c r="AR294" i="2"/>
  <c r="AV294" i="2"/>
  <c r="AW294" i="2"/>
  <c r="BD294" i="2"/>
  <c r="BE294" i="2"/>
  <c r="BF294" i="2"/>
  <c r="AR295" i="2"/>
  <c r="AV295" i="2"/>
  <c r="AW295" i="2"/>
  <c r="BD295" i="2"/>
  <c r="BE295" i="2"/>
  <c r="BF295" i="2"/>
  <c r="AR296" i="2"/>
  <c r="AV296" i="2"/>
  <c r="AW296" i="2"/>
  <c r="BD296" i="2"/>
  <c r="BE296" i="2"/>
  <c r="BF296" i="2"/>
  <c r="AR297" i="2"/>
  <c r="AV297" i="2"/>
  <c r="AW297" i="2"/>
  <c r="BD297" i="2"/>
  <c r="BE297" i="2"/>
  <c r="BF297" i="2"/>
  <c r="AR298" i="2"/>
  <c r="AV298" i="2"/>
  <c r="AW298" i="2"/>
  <c r="BD298" i="2"/>
  <c r="BE298" i="2"/>
  <c r="BF298" i="2"/>
  <c r="AR299" i="2"/>
  <c r="AV299" i="2"/>
  <c r="AW299" i="2"/>
  <c r="BD299" i="2"/>
  <c r="BE299" i="2"/>
  <c r="BF299" i="2"/>
  <c r="AR300" i="2"/>
  <c r="AV300" i="2"/>
  <c r="AW300" i="2"/>
  <c r="BD300" i="2"/>
  <c r="BE300" i="2"/>
  <c r="BF300" i="2"/>
  <c r="AR301" i="2"/>
  <c r="AV301" i="2"/>
  <c r="AW301" i="2"/>
  <c r="BD301" i="2"/>
  <c r="BE301" i="2"/>
  <c r="BF301" i="2"/>
  <c r="AR302" i="2"/>
  <c r="AV302" i="2"/>
  <c r="AW302" i="2"/>
  <c r="BD302" i="2"/>
  <c r="BE302" i="2"/>
  <c r="BF302" i="2"/>
  <c r="AR303" i="2"/>
  <c r="AV303" i="2"/>
  <c r="AW303" i="2"/>
  <c r="BD303" i="2"/>
  <c r="BE303" i="2"/>
  <c r="BF303" i="2"/>
  <c r="AR304" i="2"/>
  <c r="AV304" i="2"/>
  <c r="AW304" i="2"/>
  <c r="BD304" i="2"/>
  <c r="BE304" i="2"/>
  <c r="BF304" i="2"/>
  <c r="AR305" i="2"/>
  <c r="AV305" i="2"/>
  <c r="AW305" i="2"/>
  <c r="BD305" i="2"/>
  <c r="BE305" i="2"/>
  <c r="BF305" i="2"/>
  <c r="AR306" i="2"/>
  <c r="AV306" i="2"/>
  <c r="AW306" i="2"/>
  <c r="BD306" i="2"/>
  <c r="BE306" i="2"/>
  <c r="BF306" i="2"/>
  <c r="AR307" i="2"/>
  <c r="AV307" i="2"/>
  <c r="AW307" i="2"/>
  <c r="BD307" i="2"/>
  <c r="BE307" i="2"/>
  <c r="BF307" i="2"/>
  <c r="AR308" i="2"/>
  <c r="AV308" i="2"/>
  <c r="AW308" i="2"/>
  <c r="BD308" i="2"/>
  <c r="BE308" i="2"/>
  <c r="BF308" i="2"/>
  <c r="AR309" i="2"/>
  <c r="AV309" i="2"/>
  <c r="AW309" i="2"/>
  <c r="BD309" i="2"/>
  <c r="BE309" i="2"/>
  <c r="BF309" i="2"/>
  <c r="AR310" i="2"/>
  <c r="AV310" i="2"/>
  <c r="AW310" i="2"/>
  <c r="BD310" i="2"/>
  <c r="BE310" i="2"/>
  <c r="BF310" i="2"/>
  <c r="AR311" i="2"/>
  <c r="AV311" i="2"/>
  <c r="AW311" i="2"/>
  <c r="BD311" i="2"/>
  <c r="BE311" i="2"/>
  <c r="BF311" i="2"/>
  <c r="AR312" i="2"/>
  <c r="AV312" i="2"/>
  <c r="AW312" i="2"/>
  <c r="BD312" i="2"/>
  <c r="BE312" i="2"/>
  <c r="BF312" i="2"/>
  <c r="AR313" i="2"/>
  <c r="AV313" i="2"/>
  <c r="AW313" i="2"/>
  <c r="BD313" i="2"/>
  <c r="BE313" i="2"/>
  <c r="BF313" i="2"/>
  <c r="AR314" i="2"/>
  <c r="AV314" i="2"/>
  <c r="AW314" i="2"/>
  <c r="BD314" i="2"/>
  <c r="BE314" i="2"/>
  <c r="BF314" i="2"/>
  <c r="AQ315" i="2"/>
  <c r="AR315" i="2"/>
  <c r="AV315" i="2"/>
  <c r="AW315" i="2"/>
  <c r="BD315" i="2"/>
  <c r="BE315" i="2"/>
  <c r="BF315" i="2"/>
  <c r="AR316" i="2"/>
  <c r="AV316" i="2"/>
  <c r="AW316" i="2"/>
  <c r="BD316" i="2"/>
  <c r="BE316" i="2"/>
  <c r="BF316" i="2"/>
  <c r="AR317" i="2"/>
  <c r="AV317" i="2"/>
  <c r="AW317" i="2"/>
  <c r="BD317" i="2"/>
  <c r="BE317" i="2"/>
  <c r="BF317" i="2"/>
  <c r="AR318" i="2"/>
  <c r="AV318" i="2"/>
  <c r="AW318" i="2"/>
  <c r="BD318" i="2"/>
  <c r="BE318" i="2"/>
  <c r="BF318" i="2"/>
  <c r="AQ319" i="2"/>
  <c r="AR319" i="2"/>
  <c r="AV319" i="2"/>
  <c r="AW319" i="2"/>
  <c r="BD319" i="2"/>
  <c r="BE319" i="2"/>
  <c r="BF319" i="2"/>
  <c r="AR320" i="2"/>
  <c r="AV320" i="2"/>
  <c r="AW320" i="2"/>
  <c r="BD320" i="2"/>
  <c r="BE320" i="2"/>
  <c r="BF320" i="2"/>
  <c r="AR321" i="2"/>
  <c r="AV321" i="2"/>
  <c r="AW321" i="2"/>
  <c r="BD321" i="2"/>
  <c r="BE321" i="2"/>
  <c r="BF321" i="2"/>
  <c r="AR322" i="2"/>
  <c r="AV322" i="2"/>
  <c r="AW322" i="2"/>
  <c r="BD322" i="2"/>
  <c r="BE322" i="2"/>
  <c r="BF322" i="2"/>
  <c r="AR323" i="2"/>
  <c r="AV323" i="2"/>
  <c r="AW323" i="2"/>
  <c r="BD323" i="2"/>
  <c r="BE323" i="2"/>
  <c r="BF323" i="2"/>
  <c r="AR324" i="2"/>
  <c r="AV324" i="2"/>
  <c r="AW324" i="2"/>
  <c r="BD324" i="2"/>
  <c r="BE324" i="2"/>
  <c r="BF324" i="2"/>
  <c r="AR325" i="2"/>
  <c r="AV325" i="2"/>
  <c r="AW325" i="2"/>
  <c r="BD325" i="2"/>
  <c r="BE325" i="2"/>
  <c r="BF325" i="2"/>
  <c r="AR326" i="2"/>
  <c r="AV326" i="2"/>
  <c r="AW326" i="2"/>
  <c r="BD326" i="2"/>
  <c r="BE326" i="2"/>
  <c r="BF326" i="2"/>
  <c r="AQ327" i="2"/>
  <c r="AR327" i="2"/>
  <c r="AV327" i="2"/>
  <c r="AW327" i="2"/>
  <c r="BD327" i="2"/>
  <c r="BE327" i="2"/>
  <c r="BF327" i="2"/>
  <c r="AR328" i="2"/>
  <c r="AV328" i="2"/>
  <c r="AW328" i="2"/>
  <c r="BD328" i="2"/>
  <c r="BE328" i="2"/>
  <c r="BF328" i="2"/>
  <c r="AR329" i="2"/>
  <c r="AV329" i="2"/>
  <c r="AW329" i="2"/>
  <c r="BD329" i="2"/>
  <c r="BE329" i="2"/>
  <c r="BF329" i="2"/>
  <c r="AQ330" i="2"/>
  <c r="AR330" i="2"/>
  <c r="AV330" i="2"/>
  <c r="AW330" i="2"/>
  <c r="BD330" i="2"/>
  <c r="BE330" i="2"/>
  <c r="BF330" i="2"/>
  <c r="AR331" i="2"/>
  <c r="AV331" i="2"/>
  <c r="AW331" i="2"/>
  <c r="BD331" i="2"/>
  <c r="BE331" i="2"/>
  <c r="BF331" i="2"/>
  <c r="AR332" i="2"/>
  <c r="AV332" i="2"/>
  <c r="AW332" i="2"/>
  <c r="BD332" i="2"/>
  <c r="BE332" i="2"/>
  <c r="BF332" i="2"/>
  <c r="AR333" i="2"/>
  <c r="AV333" i="2"/>
  <c r="AW333" i="2"/>
  <c r="BD333" i="2"/>
  <c r="BE333" i="2"/>
  <c r="BF333" i="2"/>
  <c r="AQ334" i="2"/>
  <c r="AR334" i="2"/>
  <c r="AV334" i="2"/>
  <c r="AW334" i="2"/>
  <c r="BD334" i="2"/>
  <c r="BE334" i="2"/>
  <c r="BF334" i="2"/>
  <c r="AR335" i="2"/>
  <c r="AV335" i="2"/>
  <c r="AW335" i="2"/>
  <c r="BD335" i="2"/>
  <c r="BE335" i="2"/>
  <c r="BF335" i="2"/>
  <c r="AR336" i="2"/>
  <c r="AV336" i="2"/>
  <c r="AW336" i="2"/>
  <c r="BD336" i="2"/>
  <c r="BE336" i="2"/>
  <c r="BF336" i="2"/>
  <c r="AR337" i="2"/>
  <c r="AV337" i="2"/>
  <c r="AW337" i="2"/>
  <c r="BD337" i="2"/>
  <c r="BE337" i="2"/>
  <c r="BF337" i="2"/>
  <c r="AR338" i="2"/>
  <c r="AV338" i="2"/>
  <c r="AW338" i="2"/>
  <c r="BD338" i="2"/>
  <c r="BE338" i="2"/>
  <c r="BF338" i="2"/>
  <c r="AR339" i="2"/>
  <c r="AV339" i="2"/>
  <c r="AW339" i="2"/>
  <c r="BD339" i="2"/>
  <c r="BE339" i="2"/>
  <c r="BF339" i="2"/>
  <c r="AR340" i="2"/>
  <c r="AV340" i="2"/>
  <c r="AW340" i="2"/>
  <c r="BD340" i="2"/>
  <c r="BE340" i="2"/>
  <c r="BF340" i="2"/>
  <c r="AR341" i="2"/>
  <c r="AV341" i="2"/>
  <c r="AW341" i="2"/>
  <c r="BD341" i="2"/>
  <c r="BE341" i="2"/>
  <c r="BF341" i="2"/>
  <c r="AR342" i="2"/>
  <c r="AV342" i="2"/>
  <c r="AW342" i="2"/>
  <c r="BD342" i="2"/>
  <c r="BE342" i="2"/>
  <c r="BF342" i="2"/>
  <c r="AR343" i="2"/>
  <c r="AV343" i="2"/>
  <c r="AW343" i="2"/>
  <c r="BD343" i="2"/>
  <c r="BE343" i="2"/>
  <c r="BF343" i="2"/>
  <c r="AR344" i="2"/>
  <c r="AV344" i="2"/>
  <c r="AW344" i="2"/>
  <c r="BD344" i="2"/>
  <c r="BE344" i="2"/>
  <c r="BF344" i="2"/>
  <c r="AR345" i="2"/>
  <c r="AV345" i="2"/>
  <c r="AW345" i="2"/>
  <c r="BD345" i="2"/>
  <c r="BE345" i="2"/>
  <c r="BF345" i="2"/>
  <c r="AR346" i="2"/>
  <c r="AV346" i="2"/>
  <c r="AW346" i="2"/>
  <c r="BD346" i="2"/>
  <c r="BE346" i="2"/>
  <c r="BF346" i="2"/>
  <c r="AR347" i="2"/>
  <c r="AV347" i="2"/>
  <c r="AW347" i="2"/>
  <c r="BD347" i="2"/>
  <c r="BE347" i="2"/>
  <c r="BF347" i="2"/>
  <c r="AR348" i="2"/>
  <c r="AV348" i="2"/>
  <c r="AW348" i="2"/>
  <c r="BD348" i="2"/>
  <c r="BE348" i="2"/>
  <c r="BF348" i="2"/>
  <c r="AR349" i="2"/>
  <c r="AV349" i="2"/>
  <c r="AW349" i="2"/>
  <c r="BD349" i="2"/>
  <c r="BE349" i="2"/>
  <c r="BF349" i="2"/>
  <c r="AR350" i="2"/>
  <c r="AV350" i="2"/>
  <c r="AW350" i="2"/>
  <c r="BD350" i="2"/>
  <c r="BE350" i="2"/>
  <c r="BF350" i="2"/>
  <c r="AR351" i="2"/>
  <c r="AV351" i="2"/>
  <c r="AW351" i="2"/>
  <c r="BD351" i="2"/>
  <c r="BE351" i="2"/>
  <c r="BF351" i="2"/>
  <c r="AR352" i="2"/>
  <c r="AV352" i="2"/>
  <c r="AW352" i="2"/>
  <c r="BD352" i="2"/>
  <c r="BE352" i="2"/>
  <c r="BF352" i="2"/>
  <c r="AR353" i="2"/>
  <c r="AV353" i="2"/>
  <c r="AW353" i="2"/>
  <c r="BD353" i="2"/>
  <c r="BE353" i="2"/>
  <c r="BF353" i="2"/>
  <c r="AR354" i="2"/>
  <c r="AV354" i="2"/>
  <c r="AW354" i="2"/>
  <c r="BD354" i="2"/>
  <c r="BE354" i="2"/>
  <c r="BF354" i="2"/>
  <c r="AR355" i="2"/>
  <c r="AV355" i="2"/>
  <c r="AW355" i="2"/>
  <c r="BD355" i="2"/>
  <c r="BE355" i="2"/>
  <c r="BF355" i="2"/>
  <c r="AR356" i="2"/>
  <c r="AV356" i="2"/>
  <c r="AW356" i="2"/>
  <c r="BD356" i="2"/>
  <c r="BE356" i="2"/>
  <c r="BF356" i="2"/>
  <c r="AR357" i="2"/>
  <c r="AV357" i="2"/>
  <c r="AW357" i="2"/>
  <c r="BD357" i="2"/>
  <c r="BE357" i="2"/>
  <c r="BF357" i="2"/>
  <c r="AR358" i="2"/>
  <c r="AV358" i="2"/>
  <c r="AW358" i="2"/>
  <c r="BD358" i="2"/>
  <c r="BE358" i="2"/>
  <c r="BF358" i="2"/>
  <c r="AR359" i="2"/>
  <c r="AV359" i="2"/>
  <c r="AW359" i="2"/>
  <c r="BD359" i="2"/>
  <c r="BE359" i="2"/>
  <c r="BF359" i="2"/>
  <c r="AR360" i="2"/>
  <c r="AV360" i="2"/>
  <c r="AW360" i="2"/>
  <c r="BD360" i="2"/>
  <c r="BE360" i="2"/>
  <c r="BF360" i="2"/>
  <c r="AR361" i="2"/>
  <c r="AV361" i="2"/>
  <c r="AW361" i="2"/>
  <c r="BD361" i="2"/>
  <c r="BE361" i="2"/>
  <c r="BF361" i="2"/>
  <c r="AR362" i="2"/>
  <c r="AV362" i="2"/>
  <c r="AW362" i="2"/>
  <c r="BD362" i="2"/>
  <c r="BE362" i="2"/>
  <c r="BF362" i="2"/>
  <c r="AR363" i="2"/>
  <c r="AV363" i="2"/>
  <c r="AW363" i="2"/>
  <c r="BD363" i="2"/>
  <c r="BE363" i="2"/>
  <c r="BF363" i="2"/>
  <c r="AR364" i="2"/>
  <c r="AV364" i="2"/>
  <c r="AW364" i="2"/>
  <c r="BD364" i="2"/>
  <c r="BE364" i="2"/>
  <c r="BF364" i="2"/>
  <c r="AR365" i="2"/>
  <c r="AV365" i="2"/>
  <c r="AW365" i="2"/>
  <c r="BD365" i="2"/>
  <c r="BE365" i="2"/>
  <c r="BF365" i="2"/>
  <c r="AR366" i="2"/>
  <c r="AV366" i="2"/>
  <c r="AW366" i="2"/>
  <c r="BD366" i="2"/>
  <c r="BE366" i="2"/>
  <c r="BF366" i="2"/>
  <c r="AR367" i="2"/>
  <c r="AV367" i="2"/>
  <c r="AW367" i="2"/>
  <c r="BD367" i="2"/>
  <c r="BE367" i="2"/>
  <c r="BF367" i="2"/>
  <c r="AR368" i="2"/>
  <c r="AV368" i="2"/>
  <c r="AW368" i="2"/>
  <c r="BD368" i="2"/>
  <c r="BE368" i="2"/>
  <c r="BF368" i="2"/>
  <c r="AR369" i="2"/>
  <c r="AV369" i="2"/>
  <c r="AW369" i="2"/>
  <c r="BD369" i="2"/>
  <c r="BE369" i="2"/>
  <c r="BF369" i="2"/>
  <c r="AR370" i="2"/>
  <c r="AV370" i="2"/>
  <c r="AW370" i="2"/>
  <c r="BD370" i="2"/>
  <c r="BE370" i="2"/>
  <c r="BF370" i="2"/>
  <c r="AR371" i="2"/>
  <c r="AV371" i="2"/>
  <c r="AW371" i="2"/>
  <c r="BD371" i="2"/>
  <c r="BE371" i="2"/>
  <c r="BF371" i="2"/>
  <c r="AR372" i="2"/>
  <c r="AV372" i="2"/>
  <c r="AW372" i="2"/>
  <c r="BD372" i="2"/>
  <c r="BE372" i="2"/>
  <c r="BF372" i="2"/>
  <c r="AR373" i="2"/>
  <c r="AV373" i="2"/>
  <c r="AW373" i="2"/>
  <c r="BD373" i="2"/>
  <c r="BE373" i="2"/>
  <c r="BF373" i="2"/>
  <c r="AR374" i="2"/>
  <c r="AV374" i="2"/>
  <c r="AW374" i="2"/>
  <c r="BD374" i="2"/>
  <c r="BE374" i="2"/>
  <c r="BF374" i="2"/>
  <c r="AR375" i="2"/>
  <c r="AV375" i="2"/>
  <c r="AW375" i="2"/>
  <c r="BD375" i="2"/>
  <c r="BE375" i="2"/>
  <c r="BF375" i="2"/>
  <c r="AR376" i="2"/>
  <c r="AV376" i="2"/>
  <c r="AW376" i="2"/>
  <c r="BD376" i="2"/>
  <c r="BE376" i="2"/>
  <c r="BF376" i="2"/>
  <c r="AR377" i="2"/>
  <c r="AV377" i="2"/>
  <c r="AW377" i="2"/>
  <c r="BD377" i="2"/>
  <c r="BE377" i="2"/>
  <c r="BF377" i="2"/>
  <c r="AR378" i="2"/>
  <c r="AV378" i="2"/>
  <c r="AW378" i="2"/>
  <c r="BD378" i="2"/>
  <c r="BE378" i="2"/>
  <c r="BF378" i="2"/>
  <c r="AR379" i="2"/>
  <c r="AV379" i="2"/>
  <c r="AW379" i="2"/>
  <c r="BD379" i="2"/>
  <c r="BE379" i="2"/>
  <c r="BF379" i="2"/>
  <c r="AR380" i="2"/>
  <c r="AV380" i="2"/>
  <c r="AW380" i="2"/>
  <c r="BD380" i="2"/>
  <c r="BE380" i="2"/>
  <c r="BF380" i="2"/>
  <c r="AR381" i="2"/>
  <c r="AV381" i="2"/>
  <c r="AW381" i="2"/>
  <c r="BD381" i="2"/>
  <c r="BE381" i="2"/>
  <c r="BF381" i="2"/>
  <c r="AQ382" i="2"/>
  <c r="AR382" i="2"/>
  <c r="AV382" i="2"/>
  <c r="AW382" i="2"/>
  <c r="BD382" i="2"/>
  <c r="BE382" i="2"/>
  <c r="BF382" i="2"/>
  <c r="AR383" i="2"/>
  <c r="AV383" i="2"/>
  <c r="AW383" i="2"/>
  <c r="BD383" i="2"/>
  <c r="BE383" i="2"/>
  <c r="BF383" i="2"/>
  <c r="AR384" i="2"/>
  <c r="AV384" i="2"/>
  <c r="AW384" i="2"/>
  <c r="BD384" i="2"/>
  <c r="BE384" i="2"/>
  <c r="BF384" i="2"/>
  <c r="AR385" i="2"/>
  <c r="AV385" i="2"/>
  <c r="AW385" i="2"/>
  <c r="BD385" i="2"/>
  <c r="BE385" i="2"/>
  <c r="BF385" i="2"/>
  <c r="AR386" i="2"/>
  <c r="AV386" i="2"/>
  <c r="AW386" i="2"/>
  <c r="BD386" i="2"/>
  <c r="BE386" i="2"/>
  <c r="BF386" i="2"/>
  <c r="AR387" i="2"/>
  <c r="AV387" i="2"/>
  <c r="AW387" i="2"/>
  <c r="BD387" i="2"/>
  <c r="BE387" i="2"/>
  <c r="BF387" i="2"/>
  <c r="AQ388" i="2"/>
  <c r="AR388" i="2"/>
  <c r="AV388" i="2"/>
  <c r="AW388" i="2"/>
  <c r="BD388" i="2"/>
  <c r="BE388" i="2"/>
  <c r="BF388" i="2"/>
  <c r="AP389" i="2"/>
  <c r="AQ389" i="2"/>
  <c r="AR389" i="2"/>
  <c r="AV389" i="2"/>
  <c r="AW389" i="2"/>
  <c r="BD389" i="2"/>
  <c r="BE389" i="2"/>
  <c r="BF389" i="2"/>
  <c r="AU390" i="2"/>
  <c r="AP390" i="2"/>
  <c r="AQ390" i="2"/>
  <c r="AR390" i="2"/>
  <c r="AV390" i="2"/>
  <c r="AW390" i="2"/>
  <c r="BD390" i="2"/>
  <c r="BE390" i="2"/>
  <c r="BF390" i="2"/>
  <c r="AU391" i="2"/>
  <c r="AP391" i="2"/>
  <c r="AQ391" i="2"/>
  <c r="AR391" i="2"/>
  <c r="AV391" i="2"/>
  <c r="AW391" i="2"/>
  <c r="BD391" i="2"/>
  <c r="BE391" i="2"/>
  <c r="BF391" i="2"/>
  <c r="AU392" i="2"/>
  <c r="AP392" i="2"/>
  <c r="AQ392" i="2"/>
  <c r="AR392" i="2"/>
  <c r="AV392" i="2"/>
  <c r="AW392" i="2"/>
  <c r="BD392" i="2"/>
  <c r="BE392" i="2"/>
  <c r="BF392" i="2"/>
  <c r="AP393" i="2"/>
  <c r="AQ393" i="2"/>
  <c r="AR393" i="2"/>
  <c r="AV393" i="2"/>
  <c r="AW393" i="2"/>
  <c r="BD393" i="2"/>
  <c r="BE393" i="2"/>
  <c r="BF393" i="2"/>
  <c r="AR394" i="2"/>
  <c r="AV394" i="2"/>
  <c r="AW394" i="2"/>
  <c r="BD394" i="2"/>
  <c r="BE394" i="2"/>
  <c r="BF394" i="2"/>
  <c r="AR395" i="2"/>
  <c r="AV395" i="2"/>
  <c r="AW395" i="2"/>
  <c r="BD395" i="2"/>
  <c r="BE395" i="2"/>
  <c r="BF395" i="2"/>
  <c r="AR396" i="2"/>
  <c r="AV396" i="2"/>
  <c r="AW396" i="2"/>
  <c r="BD396" i="2"/>
  <c r="BE396" i="2"/>
  <c r="BF396" i="2"/>
  <c r="AR397" i="2"/>
  <c r="AV397" i="2"/>
  <c r="AW397" i="2"/>
  <c r="BD397" i="2"/>
  <c r="BE397" i="2"/>
  <c r="BF397" i="2"/>
  <c r="AR398" i="2"/>
  <c r="AV398" i="2"/>
  <c r="AW398" i="2"/>
  <c r="BD398" i="2"/>
  <c r="BE398" i="2"/>
  <c r="BF398" i="2"/>
  <c r="AR399" i="2"/>
  <c r="AV399" i="2"/>
  <c r="AW399" i="2"/>
  <c r="BD399" i="2"/>
  <c r="BE399" i="2"/>
  <c r="BF399" i="2"/>
  <c r="AQ400" i="2"/>
  <c r="AR400" i="2"/>
  <c r="AV400" i="2"/>
  <c r="AW400" i="2"/>
  <c r="BD400" i="2"/>
  <c r="BE400" i="2"/>
  <c r="BF400" i="2"/>
  <c r="AR401" i="2"/>
  <c r="AV401" i="2"/>
  <c r="AW401" i="2"/>
  <c r="BD401" i="2"/>
  <c r="BE401" i="2"/>
  <c r="BF401" i="2"/>
  <c r="AR402" i="2"/>
  <c r="AV402" i="2"/>
  <c r="AW402" i="2"/>
  <c r="BD402" i="2"/>
  <c r="BE402" i="2"/>
  <c r="BF402" i="2"/>
  <c r="AR403" i="2"/>
  <c r="AV403" i="2"/>
  <c r="AW403" i="2"/>
  <c r="BD403" i="2"/>
  <c r="BE403" i="2"/>
  <c r="BF403" i="2"/>
  <c r="AR404" i="2"/>
  <c r="AV404" i="2"/>
  <c r="AW404" i="2"/>
  <c r="BD404" i="2"/>
  <c r="BE404" i="2"/>
  <c r="BF404" i="2"/>
  <c r="AR405" i="2"/>
  <c r="AV405" i="2"/>
  <c r="AW405" i="2"/>
  <c r="BD405" i="2"/>
  <c r="BE405" i="2"/>
  <c r="BF405" i="2"/>
  <c r="AR406" i="2"/>
  <c r="AV406" i="2"/>
  <c r="AW406" i="2"/>
  <c r="BD406" i="2"/>
  <c r="BE406" i="2"/>
  <c r="BF406" i="2"/>
  <c r="AR407" i="2"/>
  <c r="AV407" i="2"/>
  <c r="AW407" i="2"/>
  <c r="BD407" i="2"/>
  <c r="BE407" i="2"/>
  <c r="BF407" i="2"/>
  <c r="AR408" i="2"/>
  <c r="AV408" i="2"/>
  <c r="AW408" i="2"/>
  <c r="BD408" i="2"/>
  <c r="BE408" i="2"/>
  <c r="BF408" i="2"/>
  <c r="AR409" i="2"/>
  <c r="AV409" i="2"/>
  <c r="AW409" i="2"/>
  <c r="BD409" i="2"/>
  <c r="BE409" i="2"/>
  <c r="BF409" i="2"/>
  <c r="AR410" i="2"/>
  <c r="AV410" i="2"/>
  <c r="AW410" i="2"/>
  <c r="BD410" i="2"/>
  <c r="BE410" i="2"/>
  <c r="BF410" i="2"/>
  <c r="AR411" i="2"/>
  <c r="AV411" i="2"/>
  <c r="AW411" i="2"/>
  <c r="BD411" i="2"/>
  <c r="BE411" i="2"/>
  <c r="BF411" i="2"/>
  <c r="AR412" i="2"/>
  <c r="AV412" i="2"/>
  <c r="AW412" i="2"/>
  <c r="BD412" i="2"/>
  <c r="BE412" i="2"/>
  <c r="BF412" i="2"/>
  <c r="AR413" i="2"/>
  <c r="AV413" i="2"/>
  <c r="AW413" i="2"/>
  <c r="BD413" i="2"/>
  <c r="BE413" i="2"/>
  <c r="BF413" i="2"/>
  <c r="AR414" i="2"/>
  <c r="AV414" i="2"/>
  <c r="AW414" i="2"/>
  <c r="BD414" i="2"/>
  <c r="BE414" i="2"/>
  <c r="BF414" i="2"/>
  <c r="AR415" i="2"/>
  <c r="AV415" i="2"/>
  <c r="AW415" i="2"/>
  <c r="BD415" i="2"/>
  <c r="BE415" i="2"/>
  <c r="BF415" i="2"/>
  <c r="AR416" i="2"/>
  <c r="AV416" i="2"/>
  <c r="AW416" i="2"/>
  <c r="BD416" i="2"/>
  <c r="BE416" i="2"/>
  <c r="BF416" i="2"/>
  <c r="AR417" i="2"/>
  <c r="AV417" i="2"/>
  <c r="AW417" i="2"/>
  <c r="BD417" i="2"/>
  <c r="BE417" i="2"/>
  <c r="BF417" i="2"/>
  <c r="AR418" i="2"/>
  <c r="AV418" i="2"/>
  <c r="AW418" i="2"/>
  <c r="BD418" i="2"/>
  <c r="BE418" i="2"/>
  <c r="BF418" i="2"/>
  <c r="AR419" i="2"/>
  <c r="AV419" i="2"/>
  <c r="AW419" i="2"/>
  <c r="BD419" i="2"/>
  <c r="BE419" i="2"/>
  <c r="BF419" i="2"/>
  <c r="AR420" i="2"/>
  <c r="AV420" i="2"/>
  <c r="AW420" i="2"/>
  <c r="BD420" i="2"/>
  <c r="BE420" i="2"/>
  <c r="BF420" i="2"/>
  <c r="AX327" i="1"/>
  <c r="AT327" i="2"/>
  <c r="AP327" i="2"/>
  <c r="AX328" i="1"/>
  <c r="AY328" i="1"/>
  <c r="AT328" i="2" s="1"/>
  <c r="BA328" i="1"/>
  <c r="AP328" i="2" s="1"/>
  <c r="BB328" i="1"/>
  <c r="AQ328" i="2" s="1"/>
  <c r="BC328" i="1"/>
  <c r="BD328" i="1"/>
  <c r="AX329" i="1"/>
  <c r="AY329" i="1"/>
  <c r="AT329" i="2" s="1"/>
  <c r="BA329" i="1"/>
  <c r="AP329" i="2" s="1"/>
  <c r="BB329" i="1"/>
  <c r="AQ329" i="2" s="1"/>
  <c r="BC329" i="1"/>
  <c r="BD329" i="1"/>
  <c r="AX330" i="1"/>
  <c r="AY330" i="1"/>
  <c r="AT330" i="2" s="1"/>
  <c r="BA330" i="1"/>
  <c r="AP330" i="2" s="1"/>
  <c r="BB330" i="1"/>
  <c r="BC330" i="1"/>
  <c r="BD330" i="1"/>
  <c r="AX331" i="1"/>
  <c r="AY331" i="1"/>
  <c r="AT331" i="2" s="1"/>
  <c r="BA331" i="1"/>
  <c r="AP331" i="2" s="1"/>
  <c r="BB331" i="1"/>
  <c r="AQ331" i="2" s="1"/>
  <c r="BC331" i="1"/>
  <c r="BD331" i="1"/>
  <c r="AX332" i="1"/>
  <c r="AY332" i="1"/>
  <c r="AT332" i="2" s="1"/>
  <c r="BA332" i="1"/>
  <c r="AP332" i="2" s="1"/>
  <c r="BB332" i="1"/>
  <c r="AQ332" i="2" s="1"/>
  <c r="BC332" i="1"/>
  <c r="BD332" i="1"/>
  <c r="AX333" i="1"/>
  <c r="AY333" i="1"/>
  <c r="AT333" i="2" s="1"/>
  <c r="BA333" i="1"/>
  <c r="AP333" i="2" s="1"/>
  <c r="BB333" i="1"/>
  <c r="AQ333" i="2" s="1"/>
  <c r="BC333" i="1"/>
  <c r="BD333" i="1"/>
  <c r="AX334" i="1"/>
  <c r="AY334" i="1"/>
  <c r="AT334" i="2" s="1"/>
  <c r="BA334" i="1"/>
  <c r="AP334" i="2" s="1"/>
  <c r="BB334" i="1"/>
  <c r="BC334" i="1"/>
  <c r="BD334" i="1"/>
  <c r="AX335" i="1"/>
  <c r="AY335" i="1"/>
  <c r="AT335" i="2" s="1"/>
  <c r="BA335" i="1"/>
  <c r="AP335" i="2" s="1"/>
  <c r="BB335" i="1"/>
  <c r="AQ335" i="2" s="1"/>
  <c r="BC335" i="1"/>
  <c r="BD335" i="1"/>
  <c r="AX336" i="1"/>
  <c r="AY336" i="1"/>
  <c r="AT336" i="2" s="1"/>
  <c r="BA336" i="1"/>
  <c r="AP336" i="2" s="1"/>
  <c r="BB336" i="1"/>
  <c r="AQ336" i="2" s="1"/>
  <c r="BC336" i="1"/>
  <c r="BD336" i="1"/>
  <c r="AX337" i="1"/>
  <c r="AY337" i="1"/>
  <c r="AT337" i="2" s="1"/>
  <c r="BA337" i="1"/>
  <c r="AP337" i="2" s="1"/>
  <c r="BB337" i="1"/>
  <c r="AQ337" i="2" s="1"/>
  <c r="BC337" i="1"/>
  <c r="BD337" i="1"/>
  <c r="AX338" i="1"/>
  <c r="AY338" i="1"/>
  <c r="AT338" i="2" s="1"/>
  <c r="BA338" i="1"/>
  <c r="AP338" i="2" s="1"/>
  <c r="BB338" i="1"/>
  <c r="AQ338" i="2" s="1"/>
  <c r="BC338" i="1"/>
  <c r="BD338" i="1"/>
  <c r="AX339" i="1"/>
  <c r="AY339" i="1"/>
  <c r="AT339" i="2" s="1"/>
  <c r="BA339" i="1"/>
  <c r="AP339" i="2" s="1"/>
  <c r="BB339" i="1"/>
  <c r="AQ339" i="2" s="1"/>
  <c r="BC339" i="1"/>
  <c r="BD339" i="1"/>
  <c r="AX340" i="1"/>
  <c r="AY340" i="1"/>
  <c r="AT340" i="2" s="1"/>
  <c r="BA340" i="1"/>
  <c r="AP340" i="2" s="1"/>
  <c r="BB340" i="1"/>
  <c r="AQ340" i="2" s="1"/>
  <c r="BC340" i="1"/>
  <c r="BD340" i="1"/>
  <c r="AX341" i="1"/>
  <c r="AY341" i="1"/>
  <c r="AT341" i="2" s="1"/>
  <c r="BA341" i="1"/>
  <c r="AP341" i="2" s="1"/>
  <c r="BB341" i="1"/>
  <c r="AQ341" i="2" s="1"/>
  <c r="BC341" i="1"/>
  <c r="BD341" i="1"/>
  <c r="AX342" i="1"/>
  <c r="AY342" i="1"/>
  <c r="AT342" i="2" s="1"/>
  <c r="BA342" i="1"/>
  <c r="AP342" i="2" s="1"/>
  <c r="BB342" i="1"/>
  <c r="AQ342" i="2" s="1"/>
  <c r="BC342" i="1"/>
  <c r="BD342" i="1"/>
  <c r="AX343" i="1"/>
  <c r="AY343" i="1"/>
  <c r="AT343" i="2" s="1"/>
  <c r="BA343" i="1"/>
  <c r="AP343" i="2" s="1"/>
  <c r="BB343" i="1"/>
  <c r="AQ343" i="2" s="1"/>
  <c r="BC343" i="1"/>
  <c r="BD343" i="1"/>
  <c r="AX344" i="1"/>
  <c r="AY344" i="1"/>
  <c r="AT344" i="2" s="1"/>
  <c r="BA344" i="1"/>
  <c r="AP344" i="2" s="1"/>
  <c r="BB344" i="1"/>
  <c r="AQ344" i="2" s="1"/>
  <c r="BC344" i="1"/>
  <c r="BD344" i="1"/>
  <c r="AX345" i="1"/>
  <c r="AY345" i="1"/>
  <c r="AT345" i="2" s="1"/>
  <c r="BA345" i="1"/>
  <c r="AP345" i="2" s="1"/>
  <c r="BB345" i="1"/>
  <c r="AQ345" i="2" s="1"/>
  <c r="BC345" i="1"/>
  <c r="BD345" i="1"/>
  <c r="AX346" i="1"/>
  <c r="AY346" i="1"/>
  <c r="AT346" i="2" s="1"/>
  <c r="BA346" i="1"/>
  <c r="AP346" i="2" s="1"/>
  <c r="BB346" i="1"/>
  <c r="AQ346" i="2" s="1"/>
  <c r="BC346" i="1"/>
  <c r="BD346" i="1"/>
  <c r="AX347" i="1"/>
  <c r="AY347" i="1"/>
  <c r="AT347" i="2" s="1"/>
  <c r="BA347" i="1"/>
  <c r="AP347" i="2" s="1"/>
  <c r="BB347" i="1"/>
  <c r="AQ347" i="2" s="1"/>
  <c r="BC347" i="1"/>
  <c r="BD347" i="1"/>
  <c r="AX348" i="1"/>
  <c r="AY348" i="1"/>
  <c r="AT348" i="2" s="1"/>
  <c r="BA348" i="1"/>
  <c r="AP348" i="2" s="1"/>
  <c r="BB348" i="1"/>
  <c r="AQ348" i="2" s="1"/>
  <c r="BC348" i="1"/>
  <c r="BD348" i="1"/>
  <c r="AX349" i="1"/>
  <c r="AY349" i="1"/>
  <c r="AT349" i="2" s="1"/>
  <c r="BA349" i="1"/>
  <c r="AP349" i="2" s="1"/>
  <c r="BB349" i="1"/>
  <c r="AQ349" i="2" s="1"/>
  <c r="BC349" i="1"/>
  <c r="BD349" i="1"/>
  <c r="AX350" i="1"/>
  <c r="AY350" i="1"/>
  <c r="AT350" i="2" s="1"/>
  <c r="BA350" i="1"/>
  <c r="AP350" i="2" s="1"/>
  <c r="BB350" i="1"/>
  <c r="AQ350" i="2" s="1"/>
  <c r="BC350" i="1"/>
  <c r="BD350" i="1"/>
  <c r="AX351" i="1"/>
  <c r="AY351" i="1"/>
  <c r="AT351" i="2" s="1"/>
  <c r="BA351" i="1"/>
  <c r="AP351" i="2" s="1"/>
  <c r="BB351" i="1"/>
  <c r="AQ351" i="2" s="1"/>
  <c r="BC351" i="1"/>
  <c r="BD351" i="1"/>
  <c r="AX352" i="1"/>
  <c r="AY352" i="1"/>
  <c r="AT352" i="2" s="1"/>
  <c r="BA352" i="1"/>
  <c r="AP352" i="2" s="1"/>
  <c r="BB352" i="1"/>
  <c r="AQ352" i="2" s="1"/>
  <c r="BC352" i="1"/>
  <c r="BD352" i="1"/>
  <c r="AX353" i="1"/>
  <c r="AY353" i="1"/>
  <c r="AT353" i="2" s="1"/>
  <c r="BA353" i="1"/>
  <c r="AP353" i="2" s="1"/>
  <c r="BB353" i="1"/>
  <c r="AQ353" i="2" s="1"/>
  <c r="BC353" i="1"/>
  <c r="BD353" i="1"/>
  <c r="AX354" i="1"/>
  <c r="AY354" i="1"/>
  <c r="AT354" i="2" s="1"/>
  <c r="BA354" i="1"/>
  <c r="AP354" i="2" s="1"/>
  <c r="BB354" i="1"/>
  <c r="AQ354" i="2" s="1"/>
  <c r="BC354" i="1"/>
  <c r="BD354" i="1"/>
  <c r="AX355" i="1"/>
  <c r="AY355" i="1"/>
  <c r="AT355" i="2" s="1"/>
  <c r="BA355" i="1"/>
  <c r="AP355" i="2" s="1"/>
  <c r="BB355" i="1"/>
  <c r="AQ355" i="2" s="1"/>
  <c r="BC355" i="1"/>
  <c r="BD355" i="1"/>
  <c r="AX356" i="1"/>
  <c r="AY356" i="1"/>
  <c r="AT356" i="2" s="1"/>
  <c r="BA356" i="1"/>
  <c r="AP356" i="2" s="1"/>
  <c r="BB356" i="1"/>
  <c r="AQ356" i="2" s="1"/>
  <c r="BC356" i="1"/>
  <c r="BD356" i="1"/>
  <c r="AX357" i="1"/>
  <c r="AY357" i="1"/>
  <c r="AT357" i="2" s="1"/>
  <c r="BA357" i="1"/>
  <c r="AP357" i="2" s="1"/>
  <c r="BB357" i="1"/>
  <c r="AQ357" i="2" s="1"/>
  <c r="BC357" i="1"/>
  <c r="BD357" i="1"/>
  <c r="AX358" i="1"/>
  <c r="AY358" i="1"/>
  <c r="AT358" i="2" s="1"/>
  <c r="BA358" i="1"/>
  <c r="AP358" i="2" s="1"/>
  <c r="BB358" i="1"/>
  <c r="AQ358" i="2" s="1"/>
  <c r="BC358" i="1"/>
  <c r="BD358" i="1"/>
  <c r="AX359" i="1"/>
  <c r="AY359" i="1"/>
  <c r="AT359" i="2" s="1"/>
  <c r="BA359" i="1"/>
  <c r="AP359" i="2" s="1"/>
  <c r="BB359" i="1"/>
  <c r="AQ359" i="2" s="1"/>
  <c r="BC359" i="1"/>
  <c r="BD359" i="1"/>
  <c r="AX360" i="1"/>
  <c r="AY360" i="1"/>
  <c r="AT360" i="2" s="1"/>
  <c r="BA360" i="1"/>
  <c r="AP360" i="2" s="1"/>
  <c r="BB360" i="1"/>
  <c r="AQ360" i="2" s="1"/>
  <c r="BC360" i="1"/>
  <c r="BD360" i="1"/>
  <c r="AX361" i="1"/>
  <c r="AY361" i="1"/>
  <c r="AT361" i="2" s="1"/>
  <c r="BA361" i="1"/>
  <c r="AP361" i="2" s="1"/>
  <c r="BB361" i="1"/>
  <c r="AQ361" i="2" s="1"/>
  <c r="BC361" i="1"/>
  <c r="BD361" i="1"/>
  <c r="AX362" i="1"/>
  <c r="AY362" i="1"/>
  <c r="AT362" i="2" s="1"/>
  <c r="BA362" i="1"/>
  <c r="AP362" i="2" s="1"/>
  <c r="BB362" i="1"/>
  <c r="AQ362" i="2" s="1"/>
  <c r="BC362" i="1"/>
  <c r="BD362" i="1"/>
  <c r="AX363" i="1"/>
  <c r="AY363" i="1"/>
  <c r="AT363" i="2" s="1"/>
  <c r="BA363" i="1"/>
  <c r="AP363" i="2" s="1"/>
  <c r="BB363" i="1"/>
  <c r="AQ363" i="2" s="1"/>
  <c r="BC363" i="1"/>
  <c r="BD363" i="1"/>
  <c r="AX364" i="1"/>
  <c r="AY364" i="1"/>
  <c r="AT364" i="2" s="1"/>
  <c r="BA364" i="1"/>
  <c r="AP364" i="2" s="1"/>
  <c r="BB364" i="1"/>
  <c r="AQ364" i="2" s="1"/>
  <c r="BC364" i="1"/>
  <c r="BD364" i="1"/>
  <c r="AX365" i="1"/>
  <c r="AY365" i="1"/>
  <c r="AT365" i="2" s="1"/>
  <c r="BA365" i="1"/>
  <c r="AP365" i="2" s="1"/>
  <c r="BB365" i="1"/>
  <c r="AQ365" i="2" s="1"/>
  <c r="BC365" i="1"/>
  <c r="BD365" i="1"/>
  <c r="AX366" i="1"/>
  <c r="AY366" i="1"/>
  <c r="AT366" i="2" s="1"/>
  <c r="BA366" i="1"/>
  <c r="AP366" i="2" s="1"/>
  <c r="BB366" i="1"/>
  <c r="AQ366" i="2" s="1"/>
  <c r="BC366" i="1"/>
  <c r="BD366" i="1"/>
  <c r="AR421" i="2"/>
  <c r="AV421" i="2"/>
  <c r="AW421" i="2"/>
  <c r="BD421" i="2"/>
  <c r="BE421" i="2"/>
  <c r="BF421" i="2"/>
  <c r="AR422" i="2"/>
  <c r="AV422" i="2"/>
  <c r="AW422" i="2"/>
  <c r="BD422" i="2"/>
  <c r="BE422" i="2"/>
  <c r="BF422" i="2"/>
  <c r="AR423" i="2"/>
  <c r="AV423" i="2"/>
  <c r="AW423" i="2"/>
  <c r="BD423" i="2"/>
  <c r="BE423" i="2"/>
  <c r="BF423" i="2"/>
  <c r="AR424" i="2"/>
  <c r="AV424" i="2"/>
  <c r="AW424" i="2"/>
  <c r="BD424" i="2"/>
  <c r="BE424" i="2"/>
  <c r="BF424" i="2"/>
  <c r="AR425" i="2"/>
  <c r="AV425" i="2"/>
  <c r="AW425" i="2"/>
  <c r="BD425" i="2"/>
  <c r="BE425" i="2"/>
  <c r="BF425" i="2"/>
  <c r="AR426" i="2"/>
  <c r="AV426" i="2"/>
  <c r="AW426" i="2"/>
  <c r="BD426" i="2"/>
  <c r="BE426" i="2"/>
  <c r="BF426" i="2"/>
  <c r="AR427" i="2"/>
  <c r="AV427" i="2"/>
  <c r="AW427" i="2"/>
  <c r="BD427" i="2"/>
  <c r="BE427" i="2"/>
  <c r="BF427" i="2"/>
  <c r="AR428" i="2"/>
  <c r="AV428" i="2"/>
  <c r="AW428" i="2"/>
  <c r="BD428" i="2"/>
  <c r="BE428" i="2"/>
  <c r="BF428" i="2"/>
  <c r="AR429" i="2"/>
  <c r="AV429" i="2"/>
  <c r="AW429" i="2"/>
  <c r="BD429" i="2"/>
  <c r="BE429" i="2"/>
  <c r="BF429" i="2"/>
  <c r="AR430" i="2"/>
  <c r="AV430" i="2"/>
  <c r="AW430" i="2"/>
  <c r="BD430" i="2"/>
  <c r="BE430" i="2"/>
  <c r="BF430" i="2"/>
  <c r="AR431" i="2"/>
  <c r="AV431" i="2"/>
  <c r="AW431" i="2"/>
  <c r="BD431" i="2"/>
  <c r="BE431" i="2"/>
  <c r="BF431" i="2"/>
  <c r="AR432" i="2"/>
  <c r="AV432" i="2"/>
  <c r="AW432" i="2"/>
  <c r="BD432" i="2"/>
  <c r="BE432" i="2"/>
  <c r="BF432" i="2"/>
  <c r="AU433" i="2"/>
  <c r="AR433" i="2"/>
  <c r="AV433" i="2"/>
  <c r="AW433" i="2"/>
  <c r="BD433" i="2"/>
  <c r="BE433" i="2"/>
  <c r="BF433" i="2"/>
  <c r="AR434" i="2"/>
  <c r="AV434" i="2"/>
  <c r="AW434" i="2"/>
  <c r="BD434" i="2"/>
  <c r="BE434" i="2"/>
  <c r="BF434" i="2"/>
  <c r="AR435" i="2"/>
  <c r="AV435" i="2"/>
  <c r="AW435" i="2"/>
  <c r="BD435" i="2"/>
  <c r="BE435" i="2"/>
  <c r="BF435" i="2"/>
  <c r="AR436" i="2"/>
  <c r="AV436" i="2"/>
  <c r="AW436" i="2"/>
  <c r="BD436" i="2"/>
  <c r="BE436" i="2"/>
  <c r="BF436" i="2"/>
  <c r="AR437" i="2"/>
  <c r="AV437" i="2"/>
  <c r="AW437" i="2"/>
  <c r="BD437" i="2"/>
  <c r="BE437" i="2"/>
  <c r="BF437" i="2"/>
  <c r="AR438" i="2"/>
  <c r="AV438" i="2"/>
  <c r="AW438" i="2"/>
  <c r="BD438" i="2"/>
  <c r="BE438" i="2"/>
  <c r="BF438" i="2"/>
  <c r="AR439" i="2"/>
  <c r="AV439" i="2"/>
  <c r="AW439" i="2"/>
  <c r="BD439" i="2"/>
  <c r="BE439" i="2"/>
  <c r="BF439" i="2"/>
  <c r="AR440" i="2"/>
  <c r="AV440" i="2"/>
  <c r="AW440" i="2"/>
  <c r="BD440" i="2"/>
  <c r="BE440" i="2"/>
  <c r="BF440" i="2"/>
  <c r="AR441" i="2"/>
  <c r="AV441" i="2"/>
  <c r="AW441" i="2"/>
  <c r="BD441" i="2"/>
  <c r="BE441" i="2"/>
  <c r="BF441" i="2"/>
  <c r="AR442" i="2"/>
  <c r="AV442" i="2"/>
  <c r="AW442" i="2"/>
  <c r="BD442" i="2"/>
  <c r="BE442" i="2"/>
  <c r="BF442" i="2"/>
  <c r="AR443" i="2"/>
  <c r="AV443" i="2"/>
  <c r="AW443" i="2"/>
  <c r="BD443" i="2"/>
  <c r="BE443" i="2"/>
  <c r="BF443" i="2"/>
  <c r="AR444" i="2"/>
  <c r="AV444" i="2"/>
  <c r="AW444" i="2"/>
  <c r="BD444" i="2"/>
  <c r="BE444" i="2"/>
  <c r="BF444" i="2"/>
  <c r="AQ445" i="2"/>
  <c r="AR445" i="2"/>
  <c r="AV445" i="2"/>
  <c r="AW445" i="2"/>
  <c r="BD445" i="2"/>
  <c r="BE445" i="2"/>
  <c r="BF445" i="2"/>
  <c r="AR446" i="2"/>
  <c r="AV446" i="2"/>
  <c r="AW446" i="2"/>
  <c r="BD446" i="2"/>
  <c r="BE446" i="2"/>
  <c r="BF446" i="2"/>
  <c r="AR447" i="2"/>
  <c r="AV447" i="2"/>
  <c r="AW447" i="2"/>
  <c r="BD447" i="2"/>
  <c r="BE447" i="2"/>
  <c r="BF447" i="2"/>
  <c r="AR448" i="2"/>
  <c r="AV448" i="2"/>
  <c r="AW448" i="2"/>
  <c r="BD448" i="2"/>
  <c r="BE448" i="2"/>
  <c r="BF448" i="2"/>
  <c r="AR449" i="2"/>
  <c r="AV449" i="2"/>
  <c r="AW449" i="2"/>
  <c r="BD449" i="2"/>
  <c r="BE449" i="2"/>
  <c r="BF449" i="2"/>
  <c r="AR450" i="2"/>
  <c r="AV450" i="2"/>
  <c r="AW450" i="2"/>
  <c r="BD450" i="2"/>
  <c r="BE450" i="2"/>
  <c r="BF450" i="2"/>
  <c r="AR451" i="2"/>
  <c r="AV451" i="2"/>
  <c r="AW451" i="2"/>
  <c r="BD451" i="2"/>
  <c r="BE451" i="2"/>
  <c r="BF451" i="2"/>
  <c r="AR452" i="2"/>
  <c r="AV452" i="2"/>
  <c r="AW452" i="2"/>
  <c r="BD452" i="2"/>
  <c r="BE452" i="2"/>
  <c r="BF452" i="2"/>
  <c r="AR453" i="2"/>
  <c r="AV453" i="2"/>
  <c r="AW453" i="2"/>
  <c r="BD453" i="2"/>
  <c r="BE453" i="2"/>
  <c r="BF453" i="2"/>
  <c r="AR454" i="2"/>
  <c r="AV454" i="2"/>
  <c r="AW454" i="2"/>
  <c r="BD454" i="2"/>
  <c r="BE454" i="2"/>
  <c r="BF454" i="2"/>
  <c r="AR455" i="2"/>
  <c r="AV455" i="2"/>
  <c r="AW455" i="2"/>
  <c r="BD455" i="2"/>
  <c r="BE455" i="2"/>
  <c r="BF455" i="2"/>
  <c r="AR456" i="2"/>
  <c r="AV456" i="2"/>
  <c r="AW456" i="2"/>
  <c r="BD456" i="2"/>
  <c r="BE456" i="2"/>
  <c r="BF456" i="2"/>
  <c r="AR457" i="2"/>
  <c r="AV457" i="2"/>
  <c r="AW457" i="2"/>
  <c r="BD457" i="2"/>
  <c r="BE457" i="2"/>
  <c r="BF457" i="2"/>
  <c r="AR458" i="2"/>
  <c r="AV458" i="2"/>
  <c r="AW458" i="2"/>
  <c r="BD458" i="2"/>
  <c r="BE458" i="2"/>
  <c r="BF458" i="2"/>
  <c r="AR459" i="2"/>
  <c r="AV459" i="2"/>
  <c r="AW459" i="2"/>
  <c r="BD459" i="2"/>
  <c r="BE459" i="2"/>
  <c r="BF459" i="2"/>
  <c r="AR460" i="2"/>
  <c r="AV460" i="2"/>
  <c r="AW460" i="2"/>
  <c r="BD460" i="2"/>
  <c r="BE460" i="2"/>
  <c r="BF460" i="2"/>
  <c r="AR461" i="2"/>
  <c r="AV461" i="2"/>
  <c r="AW461" i="2"/>
  <c r="BD461" i="2"/>
  <c r="BE461" i="2"/>
  <c r="BF461" i="2"/>
  <c r="AR462" i="2"/>
  <c r="AV462" i="2"/>
  <c r="AW462" i="2"/>
  <c r="BD462" i="2"/>
  <c r="BE462" i="2"/>
  <c r="BF462" i="2"/>
  <c r="AQ463" i="2"/>
  <c r="AR463" i="2"/>
  <c r="AV463" i="2"/>
  <c r="AW463" i="2"/>
  <c r="BD463" i="2"/>
  <c r="BE463" i="2"/>
  <c r="BF463" i="2"/>
  <c r="AR464" i="2"/>
  <c r="AV464" i="2"/>
  <c r="AW464" i="2"/>
  <c r="BD464" i="2"/>
  <c r="BE464" i="2"/>
  <c r="BF464" i="2"/>
  <c r="AR465" i="2"/>
  <c r="AV465" i="2"/>
  <c r="AW465" i="2"/>
  <c r="BD465" i="2"/>
  <c r="BE465" i="2"/>
  <c r="BF465" i="2"/>
  <c r="AR466" i="2"/>
  <c r="AV466" i="2"/>
  <c r="AW466" i="2"/>
  <c r="BD466" i="2"/>
  <c r="BE466" i="2"/>
  <c r="BF466" i="2"/>
  <c r="AR467" i="2"/>
  <c r="AV467" i="2"/>
  <c r="AW467" i="2"/>
  <c r="BD467" i="2"/>
  <c r="BE467" i="2"/>
  <c r="BF467" i="2"/>
  <c r="AR468" i="2"/>
  <c r="AV468" i="2"/>
  <c r="AW468" i="2"/>
  <c r="BD468" i="2"/>
  <c r="BE468" i="2"/>
  <c r="BF468" i="2"/>
  <c r="AR469" i="2"/>
  <c r="AV469" i="2"/>
  <c r="AW469" i="2"/>
  <c r="BD469" i="2"/>
  <c r="BE469" i="2"/>
  <c r="BF469" i="2"/>
  <c r="AR470" i="2"/>
  <c r="AV470" i="2"/>
  <c r="AW470" i="2"/>
  <c r="BD470" i="2"/>
  <c r="BE470" i="2"/>
  <c r="BF470" i="2"/>
  <c r="AR471" i="2"/>
  <c r="AV471" i="2"/>
  <c r="AW471" i="2"/>
  <c r="BD471" i="2"/>
  <c r="BE471" i="2"/>
  <c r="BF471" i="2"/>
  <c r="AR472" i="2"/>
  <c r="AV472" i="2"/>
  <c r="AW472" i="2"/>
  <c r="BD472" i="2"/>
  <c r="BE472" i="2"/>
  <c r="BF472" i="2"/>
  <c r="AR473" i="2"/>
  <c r="AV473" i="2"/>
  <c r="AW473" i="2"/>
  <c r="BD473" i="2"/>
  <c r="BE473" i="2"/>
  <c r="BF473" i="2"/>
  <c r="AR474" i="2"/>
  <c r="AV474" i="2"/>
  <c r="AW474" i="2"/>
  <c r="BD474" i="2"/>
  <c r="BE474" i="2"/>
  <c r="BF474" i="2"/>
  <c r="AQ475" i="2"/>
  <c r="AR475" i="2"/>
  <c r="AV475" i="2"/>
  <c r="AW475" i="2"/>
  <c r="BD475" i="2"/>
  <c r="BE475" i="2"/>
  <c r="BF475" i="2"/>
  <c r="AQ476" i="2"/>
  <c r="AR476" i="2"/>
  <c r="AV476" i="2"/>
  <c r="AW476" i="2"/>
  <c r="BD476" i="2"/>
  <c r="BE476" i="2"/>
  <c r="BF476" i="2"/>
  <c r="AR477" i="2"/>
  <c r="AV477" i="2"/>
  <c r="AW477" i="2"/>
  <c r="BD477" i="2"/>
  <c r="BE477" i="2"/>
  <c r="BF477" i="2"/>
  <c r="AR478" i="2"/>
  <c r="AV478" i="2"/>
  <c r="AW478" i="2"/>
  <c r="BD478" i="2"/>
  <c r="BE478" i="2"/>
  <c r="BF478" i="2"/>
  <c r="AR479" i="2"/>
  <c r="AV479" i="2"/>
  <c r="AW479" i="2"/>
  <c r="BD479" i="2"/>
  <c r="BE479" i="2"/>
  <c r="BF479" i="2"/>
  <c r="AR480" i="2"/>
  <c r="AV480" i="2"/>
  <c r="AW480" i="2"/>
  <c r="BD480" i="2"/>
  <c r="BE480" i="2"/>
  <c r="BF480" i="2"/>
  <c r="AR481" i="2"/>
  <c r="AV481" i="2"/>
  <c r="AW481" i="2"/>
  <c r="BD481" i="2"/>
  <c r="BE481" i="2"/>
  <c r="BF481" i="2"/>
  <c r="AR482" i="2"/>
  <c r="AV482" i="2"/>
  <c r="AW482" i="2"/>
  <c r="BD482" i="2"/>
  <c r="BE482" i="2"/>
  <c r="BF482" i="2"/>
  <c r="AR483" i="2"/>
  <c r="AV483" i="2"/>
  <c r="AW483" i="2"/>
  <c r="BD483" i="2"/>
  <c r="BE483" i="2"/>
  <c r="BF483" i="2"/>
  <c r="AR484" i="2"/>
  <c r="AV484" i="2"/>
  <c r="AW484" i="2"/>
  <c r="BD484" i="2"/>
  <c r="BE484" i="2"/>
  <c r="BF484" i="2"/>
  <c r="AR485" i="2"/>
  <c r="AV485" i="2"/>
  <c r="AW485" i="2"/>
  <c r="BD485" i="2"/>
  <c r="BE485" i="2"/>
  <c r="BF485" i="2"/>
  <c r="AR486" i="2"/>
  <c r="AV486" i="2"/>
  <c r="AW486" i="2"/>
  <c r="BD486" i="2"/>
  <c r="BE486" i="2"/>
  <c r="BF486" i="2"/>
  <c r="AR487" i="2"/>
  <c r="AV487" i="2"/>
  <c r="AW487" i="2"/>
  <c r="BD487" i="2"/>
  <c r="BE487" i="2"/>
  <c r="BF487" i="2"/>
  <c r="AR488" i="2"/>
  <c r="AV488" i="2"/>
  <c r="AW488" i="2"/>
  <c r="BD488" i="2"/>
  <c r="BE488" i="2"/>
  <c r="BF488" i="2"/>
  <c r="AR489" i="2"/>
  <c r="AV489" i="2"/>
  <c r="AW489" i="2"/>
  <c r="BD489" i="2"/>
  <c r="BE489" i="2"/>
  <c r="BF489" i="2"/>
  <c r="AR490" i="2"/>
  <c r="AV490" i="2"/>
  <c r="AW490" i="2"/>
  <c r="BD490" i="2"/>
  <c r="BE490" i="2"/>
  <c r="BF490" i="2"/>
  <c r="AR491" i="2"/>
  <c r="AV491" i="2"/>
  <c r="AW491" i="2"/>
  <c r="BD491" i="2"/>
  <c r="BE491" i="2"/>
  <c r="BF491" i="2"/>
  <c r="AR492" i="2"/>
  <c r="AV492" i="2"/>
  <c r="AW492" i="2"/>
  <c r="BD492" i="2"/>
  <c r="BE492" i="2"/>
  <c r="BF492" i="2"/>
  <c r="AR493" i="2"/>
  <c r="AV493" i="2"/>
  <c r="AW493" i="2"/>
  <c r="BD493" i="2"/>
  <c r="BE493" i="2"/>
  <c r="BF493" i="2"/>
  <c r="AR494" i="2"/>
  <c r="AV494" i="2"/>
  <c r="AW494" i="2"/>
  <c r="BD494" i="2"/>
  <c r="BE494" i="2"/>
  <c r="BF494" i="2"/>
  <c r="AR495" i="2"/>
  <c r="AV495" i="2"/>
  <c r="AW495" i="2"/>
  <c r="BD495" i="2"/>
  <c r="BE495" i="2"/>
  <c r="BF495" i="2"/>
  <c r="AR496" i="2"/>
  <c r="AV496" i="2"/>
  <c r="AW496" i="2"/>
  <c r="BD496" i="2"/>
  <c r="BE496" i="2"/>
  <c r="BF496" i="2"/>
  <c r="AR497" i="2"/>
  <c r="AV497" i="2"/>
  <c r="AW497" i="2"/>
  <c r="BD497" i="2"/>
  <c r="BE497" i="2"/>
  <c r="BF497" i="2"/>
  <c r="AR498" i="2"/>
  <c r="AV498" i="2"/>
  <c r="AW498" i="2"/>
  <c r="BD498" i="2"/>
  <c r="BE498" i="2"/>
  <c r="BF498" i="2"/>
  <c r="AR499" i="2"/>
  <c r="AV499" i="2"/>
  <c r="AW499" i="2"/>
  <c r="BD499" i="2"/>
  <c r="BE499" i="2"/>
  <c r="BF499" i="2"/>
  <c r="AR500" i="2"/>
  <c r="AV500" i="2"/>
  <c r="AW500" i="2"/>
  <c r="BD500" i="2"/>
  <c r="BE500" i="2"/>
  <c r="BF500" i="2"/>
  <c r="AR501" i="2"/>
  <c r="AV501" i="2"/>
  <c r="AW501" i="2"/>
  <c r="BD501" i="2"/>
  <c r="BE501" i="2"/>
  <c r="BF501" i="2"/>
  <c r="AR502" i="2"/>
  <c r="AV502" i="2"/>
  <c r="AW502" i="2"/>
  <c r="BD502" i="2"/>
  <c r="BE502" i="2"/>
  <c r="BF502" i="2"/>
  <c r="AQ503" i="2"/>
  <c r="AR503" i="2"/>
  <c r="AV503" i="2"/>
  <c r="AW503" i="2"/>
  <c r="BD503" i="2"/>
  <c r="BE503" i="2"/>
  <c r="BF503" i="2"/>
  <c r="AQ504" i="2"/>
  <c r="AR504" i="2"/>
  <c r="AV504" i="2"/>
  <c r="AW504" i="2"/>
  <c r="BD504" i="2"/>
  <c r="BE504" i="2"/>
  <c r="BF504" i="2"/>
  <c r="AR505" i="2"/>
  <c r="AV505" i="2"/>
  <c r="AW505" i="2"/>
  <c r="BD505" i="2"/>
  <c r="BE505" i="2"/>
  <c r="BF505" i="2"/>
  <c r="AR506" i="2"/>
  <c r="AV506" i="2"/>
  <c r="AW506" i="2"/>
  <c r="BD506" i="2"/>
  <c r="BE506" i="2"/>
  <c r="BF506" i="2"/>
  <c r="AR507" i="2"/>
  <c r="AV507" i="2"/>
  <c r="AW507" i="2"/>
  <c r="BD507" i="2"/>
  <c r="BE507" i="2"/>
  <c r="BF507" i="2"/>
  <c r="AR508" i="2"/>
  <c r="AV508" i="2"/>
  <c r="AW508" i="2"/>
  <c r="BD508" i="2"/>
  <c r="BE508" i="2"/>
  <c r="BF508" i="2"/>
  <c r="AR509" i="2"/>
  <c r="AV509" i="2"/>
  <c r="AW509" i="2"/>
  <c r="BD509" i="2"/>
  <c r="BE509" i="2"/>
  <c r="BF509" i="2"/>
  <c r="AR510" i="2"/>
  <c r="AV510" i="2"/>
  <c r="AW510" i="2"/>
  <c r="BD510" i="2"/>
  <c r="BE510" i="2"/>
  <c r="BF510" i="2"/>
  <c r="AR511" i="2"/>
  <c r="AV511" i="2"/>
  <c r="AW511" i="2"/>
  <c r="BD511" i="2"/>
  <c r="BE511" i="2"/>
  <c r="BF511" i="2"/>
  <c r="AR512" i="2"/>
  <c r="AV512" i="2"/>
  <c r="AW512" i="2"/>
  <c r="BD512" i="2"/>
  <c r="BE512" i="2"/>
  <c r="BF512" i="2"/>
  <c r="AQ513" i="2"/>
  <c r="AR513" i="2"/>
  <c r="AV513" i="2"/>
  <c r="AW513" i="2"/>
  <c r="BD513" i="2"/>
  <c r="BE513" i="2"/>
  <c r="BF513" i="2"/>
  <c r="AR514" i="2"/>
  <c r="AV514" i="2"/>
  <c r="AW514" i="2"/>
  <c r="BD514" i="2"/>
  <c r="BE514" i="2"/>
  <c r="BF514" i="2"/>
  <c r="AR515" i="2"/>
  <c r="AV515" i="2"/>
  <c r="AW515" i="2"/>
  <c r="BD515" i="2"/>
  <c r="BE515" i="2"/>
  <c r="BF515" i="2"/>
  <c r="AR516" i="2"/>
  <c r="AV516" i="2"/>
  <c r="AW516" i="2"/>
  <c r="BD516" i="2"/>
  <c r="BE516" i="2"/>
  <c r="BF516" i="2"/>
  <c r="AQ517" i="2"/>
  <c r="AR517" i="2"/>
  <c r="AV517" i="2"/>
  <c r="AW517" i="2"/>
  <c r="BD517" i="2"/>
  <c r="BE517" i="2"/>
  <c r="BF517" i="2"/>
  <c r="AR518" i="2"/>
  <c r="AV518" i="2"/>
  <c r="AW518" i="2"/>
  <c r="BD518" i="2"/>
  <c r="BE518" i="2"/>
  <c r="BF518" i="2"/>
  <c r="AR519" i="2"/>
  <c r="AV519" i="2"/>
  <c r="AW519" i="2"/>
  <c r="BD519" i="2"/>
  <c r="BE519" i="2"/>
  <c r="BF519" i="2"/>
  <c r="AR520" i="2"/>
  <c r="AV520" i="2"/>
  <c r="AW520" i="2"/>
  <c r="BD520" i="2"/>
  <c r="BE520" i="2"/>
  <c r="BF520" i="2"/>
  <c r="AQ521" i="2"/>
  <c r="AR521" i="2"/>
  <c r="AV521" i="2"/>
  <c r="AW521" i="2"/>
  <c r="BD521" i="2"/>
  <c r="BE521" i="2"/>
  <c r="BF521" i="2"/>
  <c r="AQ522" i="2"/>
  <c r="AR522" i="2"/>
  <c r="AV522" i="2"/>
  <c r="AW522" i="2"/>
  <c r="BD522" i="2"/>
  <c r="BE522" i="2"/>
  <c r="BF522" i="2"/>
  <c r="AR523" i="2"/>
  <c r="AV523" i="2"/>
  <c r="AW523" i="2"/>
  <c r="BD523" i="2"/>
  <c r="BE523" i="2"/>
  <c r="BF523" i="2"/>
  <c r="AR524" i="2"/>
  <c r="AV524" i="2"/>
  <c r="AW524" i="2"/>
  <c r="BD524" i="2"/>
  <c r="BE524" i="2"/>
  <c r="BF524" i="2"/>
  <c r="AR525" i="2"/>
  <c r="AV525" i="2"/>
  <c r="AW525" i="2"/>
  <c r="BD525" i="2"/>
  <c r="BE525" i="2"/>
  <c r="BF525" i="2"/>
  <c r="AR526" i="2"/>
  <c r="AV526" i="2"/>
  <c r="AW526" i="2"/>
  <c r="BD526" i="2"/>
  <c r="BE526" i="2"/>
  <c r="BF526" i="2"/>
  <c r="AR527" i="2"/>
  <c r="AV527" i="2"/>
  <c r="AW527" i="2"/>
  <c r="BD527" i="2"/>
  <c r="BE527" i="2"/>
  <c r="BF527" i="2"/>
  <c r="AR528" i="2"/>
  <c r="AV528" i="2"/>
  <c r="AW528" i="2"/>
  <c r="BD528" i="2"/>
  <c r="BE528" i="2"/>
  <c r="BF528" i="2"/>
  <c r="AR529" i="2"/>
  <c r="AV529" i="2"/>
  <c r="AW529" i="2"/>
  <c r="BD529" i="2"/>
  <c r="BE529" i="2"/>
  <c r="BF529" i="2"/>
  <c r="AR530" i="2"/>
  <c r="AV530" i="2"/>
  <c r="AW530" i="2"/>
  <c r="BD530" i="2"/>
  <c r="BE530" i="2"/>
  <c r="BF530" i="2"/>
  <c r="AR531" i="2"/>
  <c r="AV531" i="2"/>
  <c r="AW531" i="2"/>
  <c r="BD531" i="2"/>
  <c r="BE531" i="2"/>
  <c r="BF531" i="2"/>
  <c r="AR532" i="2"/>
  <c r="AV532" i="2"/>
  <c r="AW532" i="2"/>
  <c r="BD532" i="2"/>
  <c r="BE532" i="2"/>
  <c r="BF532" i="2"/>
  <c r="AR533" i="2"/>
  <c r="AV533" i="2"/>
  <c r="AW533" i="2"/>
  <c r="BD533" i="2"/>
  <c r="BE533" i="2"/>
  <c r="BF533" i="2"/>
  <c r="AR534" i="2"/>
  <c r="AV534" i="2"/>
  <c r="AW534" i="2"/>
  <c r="BD534" i="2"/>
  <c r="BE534" i="2"/>
  <c r="BF534" i="2"/>
  <c r="AR535" i="2"/>
  <c r="AV535" i="2"/>
  <c r="AW535" i="2"/>
  <c r="BD535" i="2"/>
  <c r="BE535" i="2"/>
  <c r="BF535" i="2"/>
  <c r="AR536" i="2"/>
  <c r="AV536" i="2"/>
  <c r="AW536" i="2"/>
  <c r="BD536" i="2"/>
  <c r="BE536" i="2"/>
  <c r="BF536" i="2"/>
  <c r="AR537" i="2"/>
  <c r="AV537" i="2"/>
  <c r="AW537" i="2"/>
  <c r="BD537" i="2"/>
  <c r="BE537" i="2"/>
  <c r="BF537" i="2"/>
  <c r="AR538" i="2"/>
  <c r="AV538" i="2"/>
  <c r="AW538" i="2"/>
  <c r="BD538" i="2"/>
  <c r="BE538" i="2"/>
  <c r="BF538" i="2"/>
  <c r="AR539" i="2"/>
  <c r="AV539" i="2"/>
  <c r="AW539" i="2"/>
  <c r="BD539" i="2"/>
  <c r="BE539" i="2"/>
  <c r="BF539" i="2"/>
  <c r="AR540" i="2"/>
  <c r="AV540" i="2"/>
  <c r="AW540" i="2"/>
  <c r="BD540" i="2"/>
  <c r="BE540" i="2"/>
  <c r="BF540" i="2"/>
  <c r="AR541" i="2"/>
  <c r="AV541" i="2"/>
  <c r="AW541" i="2"/>
  <c r="BD541" i="2"/>
  <c r="BE541" i="2"/>
  <c r="BF541" i="2"/>
  <c r="AR542" i="2"/>
  <c r="AV542" i="2"/>
  <c r="AW542" i="2"/>
  <c r="BD542" i="2"/>
  <c r="BE542" i="2"/>
  <c r="BF542" i="2"/>
  <c r="AR543" i="2"/>
  <c r="AV543" i="2"/>
  <c r="AW543" i="2"/>
  <c r="BD543" i="2"/>
  <c r="BE543" i="2"/>
  <c r="BF543" i="2"/>
  <c r="AR544" i="2"/>
  <c r="AV544" i="2"/>
  <c r="AW544" i="2"/>
  <c r="BD544" i="2"/>
  <c r="BE544" i="2"/>
  <c r="BF544" i="2"/>
  <c r="AR545" i="2"/>
  <c r="AV545" i="2"/>
  <c r="AW545" i="2"/>
  <c r="BD545" i="2"/>
  <c r="BE545" i="2"/>
  <c r="BF545" i="2"/>
  <c r="AR546" i="2"/>
  <c r="AV546" i="2"/>
  <c r="AW546" i="2"/>
  <c r="BD546" i="2"/>
  <c r="BE546" i="2"/>
  <c r="BF546" i="2"/>
  <c r="AR547" i="2"/>
  <c r="AV547" i="2"/>
  <c r="AW547" i="2"/>
  <c r="BD547" i="2"/>
  <c r="BE547" i="2"/>
  <c r="BF547" i="2"/>
  <c r="AR548" i="2"/>
  <c r="AV548" i="2"/>
  <c r="AW548" i="2"/>
  <c r="BD548" i="2"/>
  <c r="BE548" i="2"/>
  <c r="BF548" i="2"/>
  <c r="AR549" i="2"/>
  <c r="AV549" i="2"/>
  <c r="AW549" i="2"/>
  <c r="BD549" i="2"/>
  <c r="BE549" i="2"/>
  <c r="BF549" i="2"/>
  <c r="AR550" i="2"/>
  <c r="AV550" i="2"/>
  <c r="AW550" i="2"/>
  <c r="BD550" i="2"/>
  <c r="BE550" i="2"/>
  <c r="BF550" i="2"/>
  <c r="AR551" i="2"/>
  <c r="AV551" i="2"/>
  <c r="AW551" i="2"/>
  <c r="BD551" i="2"/>
  <c r="BE551" i="2"/>
  <c r="BF551" i="2"/>
  <c r="AR552" i="2"/>
  <c r="AV552" i="2"/>
  <c r="AW552" i="2"/>
  <c r="BD552" i="2"/>
  <c r="BE552" i="2"/>
  <c r="BF552" i="2"/>
  <c r="AR553" i="2"/>
  <c r="AV553" i="2"/>
  <c r="AW553" i="2"/>
  <c r="BD553" i="2"/>
  <c r="BE553" i="2"/>
  <c r="BF553" i="2"/>
  <c r="AQ554" i="2"/>
  <c r="AR554" i="2"/>
  <c r="AV554" i="2"/>
  <c r="AW554" i="2"/>
  <c r="BD554" i="2"/>
  <c r="BE554" i="2"/>
  <c r="BF554" i="2"/>
  <c r="AR555" i="2"/>
  <c r="AV555" i="2"/>
  <c r="AW555" i="2"/>
  <c r="BD555" i="2"/>
  <c r="BE555" i="2"/>
  <c r="BF555" i="2"/>
  <c r="AR556" i="2"/>
  <c r="AV556" i="2"/>
  <c r="AW556" i="2"/>
  <c r="BD556" i="2"/>
  <c r="BE556" i="2"/>
  <c r="BF556" i="2"/>
  <c r="AR557" i="2"/>
  <c r="AV557" i="2"/>
  <c r="AW557" i="2"/>
  <c r="BD557" i="2"/>
  <c r="BE557" i="2"/>
  <c r="BF557" i="2"/>
  <c r="AQ558" i="2"/>
  <c r="AR558" i="2"/>
  <c r="AV558" i="2"/>
  <c r="AW558" i="2"/>
  <c r="BD558" i="2"/>
  <c r="BE558" i="2"/>
  <c r="BF558" i="2"/>
  <c r="AQ559" i="2"/>
  <c r="AR559" i="2"/>
  <c r="AV559" i="2"/>
  <c r="AW559" i="2"/>
  <c r="BD559" i="2"/>
  <c r="BE559" i="2"/>
  <c r="BF559" i="2"/>
  <c r="AQ560" i="2"/>
  <c r="AR560" i="2"/>
  <c r="AV560" i="2"/>
  <c r="AW560" i="2"/>
  <c r="BD560" i="2"/>
  <c r="BE560" i="2"/>
  <c r="BF560" i="2"/>
  <c r="AQ561" i="2"/>
  <c r="AR561" i="2"/>
  <c r="AV561" i="2"/>
  <c r="AW561" i="2"/>
  <c r="BD561" i="2"/>
  <c r="BE561" i="2"/>
  <c r="BF561" i="2"/>
  <c r="AR562" i="2"/>
  <c r="AV562" i="2"/>
  <c r="AW562" i="2"/>
  <c r="BD562" i="2"/>
  <c r="BE562" i="2"/>
  <c r="BF562" i="2"/>
  <c r="AR563" i="2"/>
  <c r="AV563" i="2"/>
  <c r="AW563" i="2"/>
  <c r="BD563" i="2"/>
  <c r="BE563" i="2"/>
  <c r="BF563" i="2"/>
  <c r="AR564" i="2"/>
  <c r="AV564" i="2"/>
  <c r="AW564" i="2"/>
  <c r="BD564" i="2"/>
  <c r="BE564" i="2"/>
  <c r="BF564" i="2"/>
  <c r="AR565" i="2"/>
  <c r="AV565" i="2"/>
  <c r="AW565" i="2"/>
  <c r="BD565" i="2"/>
  <c r="BE565" i="2"/>
  <c r="BF565" i="2"/>
  <c r="AR566" i="2"/>
  <c r="AV566" i="2"/>
  <c r="AW566" i="2"/>
  <c r="BD566" i="2"/>
  <c r="BE566" i="2"/>
  <c r="BF566" i="2"/>
  <c r="AQ567" i="2"/>
  <c r="AR567" i="2"/>
  <c r="AV567" i="2"/>
  <c r="AW567" i="2"/>
  <c r="BD567" i="2"/>
  <c r="BE567" i="2"/>
  <c r="BF567" i="2"/>
  <c r="AR568" i="2"/>
  <c r="AV568" i="2"/>
  <c r="AW568" i="2"/>
  <c r="BD568" i="2"/>
  <c r="BE568" i="2"/>
  <c r="BF568" i="2"/>
  <c r="AR569" i="2"/>
  <c r="AV569" i="2"/>
  <c r="AW569" i="2"/>
  <c r="BD569" i="2"/>
  <c r="BE569" i="2"/>
  <c r="BF569" i="2"/>
  <c r="AR570" i="2"/>
  <c r="AV570" i="2"/>
  <c r="AW570" i="2"/>
  <c r="BD570" i="2"/>
  <c r="BE570" i="2"/>
  <c r="BF570" i="2"/>
  <c r="AR571" i="2"/>
  <c r="AV571" i="2"/>
  <c r="AW571" i="2"/>
  <c r="BD571" i="2"/>
  <c r="BE571" i="2"/>
  <c r="BF571" i="2"/>
  <c r="AR572" i="2"/>
  <c r="AV572" i="2"/>
  <c r="AW572" i="2"/>
  <c r="BD572" i="2"/>
  <c r="BE572" i="2"/>
  <c r="BF572" i="2"/>
  <c r="AR573" i="2"/>
  <c r="AV573" i="2"/>
  <c r="AW573" i="2"/>
  <c r="BD573" i="2"/>
  <c r="BE573" i="2"/>
  <c r="BF573" i="2"/>
  <c r="AR574" i="2"/>
  <c r="AV574" i="2"/>
  <c r="AW574" i="2"/>
  <c r="BD574" i="2"/>
  <c r="BE574" i="2"/>
  <c r="BF574" i="2"/>
  <c r="AQ575" i="2"/>
  <c r="AR575" i="2"/>
  <c r="AV575" i="2"/>
  <c r="AW575" i="2"/>
  <c r="BD575" i="2"/>
  <c r="BE575" i="2"/>
  <c r="BF575" i="2"/>
  <c r="AR576" i="2"/>
  <c r="AV576" i="2"/>
  <c r="AW576" i="2"/>
  <c r="BD576" i="2"/>
  <c r="BE576" i="2"/>
  <c r="BF576" i="2"/>
  <c r="AR577" i="2"/>
  <c r="AV577" i="2"/>
  <c r="AW577" i="2"/>
  <c r="BD577" i="2"/>
  <c r="BE577" i="2"/>
  <c r="BF577" i="2"/>
  <c r="AQ578" i="2"/>
  <c r="AR578" i="2"/>
  <c r="AV578" i="2"/>
  <c r="AW578" i="2"/>
  <c r="BD578" i="2"/>
  <c r="BE578" i="2"/>
  <c r="BF578" i="2"/>
  <c r="AR579" i="2"/>
  <c r="AV579" i="2"/>
  <c r="AW579" i="2"/>
  <c r="BD579" i="2"/>
  <c r="BE579" i="2"/>
  <c r="BF579" i="2"/>
  <c r="AR580" i="2"/>
  <c r="AV580" i="2"/>
  <c r="AW580" i="2"/>
  <c r="BD580" i="2"/>
  <c r="BE580" i="2"/>
  <c r="BF580" i="2"/>
  <c r="AR581" i="2"/>
  <c r="AV581" i="2"/>
  <c r="AW581" i="2"/>
  <c r="BD581" i="2"/>
  <c r="BE581" i="2"/>
  <c r="BF581" i="2"/>
  <c r="AP582" i="2"/>
  <c r="AQ582" i="2"/>
  <c r="AR582" i="2"/>
  <c r="AV582" i="2"/>
  <c r="AW582" i="2"/>
  <c r="BD582" i="2"/>
  <c r="BE582" i="2"/>
  <c r="BF582" i="2"/>
  <c r="AR583" i="2"/>
  <c r="AV583" i="2"/>
  <c r="AW583" i="2"/>
  <c r="BD583" i="2"/>
  <c r="BE583" i="2"/>
  <c r="BF583" i="2"/>
  <c r="AR584" i="2"/>
  <c r="AV584" i="2"/>
  <c r="AW584" i="2"/>
  <c r="BD584" i="2"/>
  <c r="BE584" i="2"/>
  <c r="BF584" i="2"/>
  <c r="AQ585" i="2"/>
  <c r="AR585" i="2"/>
  <c r="AV585" i="2"/>
  <c r="AW585" i="2"/>
  <c r="BD585" i="2"/>
  <c r="BE585" i="2"/>
  <c r="BF585" i="2"/>
  <c r="AR586" i="2"/>
  <c r="AV586" i="2"/>
  <c r="AW586" i="2"/>
  <c r="BD586" i="2"/>
  <c r="BE586" i="2"/>
  <c r="BF586" i="2"/>
  <c r="AR587" i="2"/>
  <c r="AV587" i="2"/>
  <c r="AW587" i="2"/>
  <c r="BD587" i="2"/>
  <c r="BE587" i="2"/>
  <c r="BF587" i="2"/>
  <c r="AQ588" i="2"/>
  <c r="AR588" i="2"/>
  <c r="AV588" i="2"/>
  <c r="AW588" i="2"/>
  <c r="BD588" i="2"/>
  <c r="BE588" i="2"/>
  <c r="BF588" i="2"/>
  <c r="AQ589" i="2"/>
  <c r="AR589" i="2"/>
  <c r="AV589" i="2"/>
  <c r="AW589" i="2"/>
  <c r="BD589" i="2"/>
  <c r="BE589" i="2"/>
  <c r="BF589" i="2"/>
  <c r="AR590" i="2"/>
  <c r="AV590" i="2"/>
  <c r="AW590" i="2"/>
  <c r="BD590" i="2"/>
  <c r="BE590" i="2"/>
  <c r="BF590" i="2"/>
  <c r="AR591" i="2"/>
  <c r="AV591" i="2"/>
  <c r="AW591" i="2"/>
  <c r="BD591" i="2"/>
  <c r="BE591" i="2"/>
  <c r="BF591" i="2"/>
  <c r="AR592" i="2"/>
  <c r="AV592" i="2"/>
  <c r="AW592" i="2"/>
  <c r="BD592" i="2"/>
  <c r="BE592" i="2"/>
  <c r="BF592" i="2"/>
  <c r="AR593" i="2"/>
  <c r="AV593" i="2"/>
  <c r="AW593" i="2"/>
  <c r="BD593" i="2"/>
  <c r="BE593" i="2"/>
  <c r="BF593" i="2"/>
  <c r="AR594" i="2"/>
  <c r="AV594" i="2"/>
  <c r="AW594" i="2"/>
  <c r="BD594" i="2"/>
  <c r="BE594" i="2"/>
  <c r="BF594" i="2"/>
  <c r="AR595" i="2"/>
  <c r="AV595" i="2"/>
  <c r="AW595" i="2"/>
  <c r="BD595" i="2"/>
  <c r="BE595" i="2"/>
  <c r="BF595" i="2"/>
  <c r="AR596" i="2"/>
  <c r="AV596" i="2"/>
  <c r="AW596" i="2"/>
  <c r="BD596" i="2"/>
  <c r="BE596" i="2"/>
  <c r="BF596" i="2"/>
  <c r="AR597" i="2"/>
  <c r="AV597" i="2"/>
  <c r="AW597" i="2"/>
  <c r="BD597" i="2"/>
  <c r="BE597" i="2"/>
  <c r="BF597" i="2"/>
  <c r="AR598" i="2"/>
  <c r="AV598" i="2"/>
  <c r="AW598" i="2"/>
  <c r="BD598" i="2"/>
  <c r="BE598" i="2"/>
  <c r="BF598" i="2"/>
  <c r="AR599" i="2"/>
  <c r="AV599" i="2"/>
  <c r="AW599" i="2"/>
  <c r="BD599" i="2"/>
  <c r="BE599" i="2"/>
  <c r="BF599" i="2"/>
  <c r="AR600" i="2"/>
  <c r="AV600" i="2"/>
  <c r="AW600" i="2"/>
  <c r="BD600" i="2"/>
  <c r="BE600" i="2"/>
  <c r="BF600" i="2"/>
  <c r="A601" i="2"/>
  <c r="B601" i="2"/>
  <c r="C601" i="2"/>
  <c r="D601" i="2"/>
  <c r="E601" i="2"/>
  <c r="F601" i="2"/>
  <c r="H601" i="2" s="1"/>
  <c r="G601" i="2"/>
  <c r="I601" i="2"/>
  <c r="J601" i="2"/>
  <c r="K601" i="2"/>
  <c r="L601" i="2"/>
  <c r="M601" i="2"/>
  <c r="N601" i="2"/>
  <c r="O601" i="2"/>
  <c r="P601" i="2"/>
  <c r="Q601" i="2"/>
  <c r="R601" i="2"/>
  <c r="S601" i="2"/>
  <c r="T601" i="2"/>
  <c r="U601" i="2"/>
  <c r="W601" i="2"/>
  <c r="X601" i="2"/>
  <c r="Y601" i="2"/>
  <c r="Z601" i="2"/>
  <c r="AA601" i="2"/>
  <c r="AB601" i="2"/>
  <c r="AC601" i="2"/>
  <c r="AD601" i="2"/>
  <c r="AR601" i="2"/>
  <c r="AV601" i="2"/>
  <c r="AW601" i="2"/>
  <c r="BD601" i="2"/>
  <c r="BE601" i="2"/>
  <c r="BF601" i="2"/>
  <c r="A602" i="2"/>
  <c r="B602" i="2"/>
  <c r="C602" i="2"/>
  <c r="D602" i="2"/>
  <c r="E602" i="2"/>
  <c r="F602" i="2"/>
  <c r="H602" i="2" s="1"/>
  <c r="G602" i="2"/>
  <c r="I602" i="2"/>
  <c r="J602" i="2"/>
  <c r="K602" i="2"/>
  <c r="L602" i="2"/>
  <c r="M602" i="2"/>
  <c r="N602" i="2"/>
  <c r="O602" i="2"/>
  <c r="P602" i="2"/>
  <c r="Q602" i="2"/>
  <c r="R602" i="2"/>
  <c r="S602" i="2"/>
  <c r="T602" i="2"/>
  <c r="U602" i="2"/>
  <c r="W602" i="2"/>
  <c r="X602" i="2"/>
  <c r="Y602" i="2"/>
  <c r="Z602" i="2"/>
  <c r="AA602" i="2"/>
  <c r="AB602" i="2"/>
  <c r="AC602" i="2"/>
  <c r="AD602" i="2"/>
  <c r="AR602" i="2"/>
  <c r="AV602" i="2"/>
  <c r="AW602" i="2"/>
  <c r="BD602" i="2"/>
  <c r="BE602" i="2"/>
  <c r="BF602" i="2"/>
  <c r="A603" i="2"/>
  <c r="B603" i="2"/>
  <c r="C603" i="2"/>
  <c r="D603" i="2"/>
  <c r="E603" i="2"/>
  <c r="F603" i="2"/>
  <c r="H603" i="2" s="1"/>
  <c r="G603" i="2"/>
  <c r="I603" i="2"/>
  <c r="J603" i="2"/>
  <c r="K603" i="2"/>
  <c r="L603" i="2"/>
  <c r="M603" i="2"/>
  <c r="N603" i="2"/>
  <c r="O603" i="2"/>
  <c r="P603" i="2"/>
  <c r="Q603" i="2"/>
  <c r="R603" i="2"/>
  <c r="S603" i="2"/>
  <c r="T603" i="2"/>
  <c r="U603" i="2"/>
  <c r="W603" i="2"/>
  <c r="X603" i="2"/>
  <c r="Y603" i="2"/>
  <c r="Z603" i="2"/>
  <c r="AA603" i="2"/>
  <c r="AB603" i="2"/>
  <c r="AC603" i="2"/>
  <c r="AD603" i="2"/>
  <c r="AQ603" i="2"/>
  <c r="AR603" i="2"/>
  <c r="AV603" i="2"/>
  <c r="AW603" i="2"/>
  <c r="BD603" i="2"/>
  <c r="BE603" i="2"/>
  <c r="BF603" i="2"/>
  <c r="A604" i="2"/>
  <c r="B604" i="2"/>
  <c r="C604" i="2"/>
  <c r="D604" i="2"/>
  <c r="E604" i="2"/>
  <c r="F604" i="2"/>
  <c r="H604" i="2" s="1"/>
  <c r="G604" i="2"/>
  <c r="I604" i="2"/>
  <c r="J604" i="2"/>
  <c r="K604" i="2"/>
  <c r="L604" i="2"/>
  <c r="M604" i="2"/>
  <c r="N604" i="2"/>
  <c r="O604" i="2"/>
  <c r="P604" i="2"/>
  <c r="Q604" i="2"/>
  <c r="R604" i="2"/>
  <c r="S604" i="2"/>
  <c r="T604" i="2"/>
  <c r="U604" i="2"/>
  <c r="W604" i="2"/>
  <c r="X604" i="2"/>
  <c r="Y604" i="2"/>
  <c r="Z604" i="2"/>
  <c r="AA604" i="2"/>
  <c r="AB604" i="2"/>
  <c r="AC604" i="2"/>
  <c r="AD604" i="2"/>
  <c r="AQ604" i="2"/>
  <c r="AR604" i="2"/>
  <c r="AV604" i="2"/>
  <c r="AW604" i="2"/>
  <c r="BD604" i="2"/>
  <c r="BE604" i="2"/>
  <c r="BF604" i="2"/>
  <c r="A605" i="2"/>
  <c r="B605" i="2"/>
  <c r="C605" i="2"/>
  <c r="D605" i="2"/>
  <c r="E605" i="2"/>
  <c r="F605" i="2"/>
  <c r="H605" i="2" s="1"/>
  <c r="G605" i="2"/>
  <c r="I605" i="2"/>
  <c r="J605" i="2"/>
  <c r="K605" i="2"/>
  <c r="L605" i="2"/>
  <c r="M605" i="2"/>
  <c r="N605" i="2"/>
  <c r="O605" i="2"/>
  <c r="P605" i="2"/>
  <c r="Q605" i="2"/>
  <c r="R605" i="2"/>
  <c r="S605" i="2"/>
  <c r="T605" i="2"/>
  <c r="U605" i="2"/>
  <c r="V605" i="2"/>
  <c r="W605" i="2"/>
  <c r="X605" i="2"/>
  <c r="Y605" i="2"/>
  <c r="Z605" i="2"/>
  <c r="AA605" i="2"/>
  <c r="AB605" i="2"/>
  <c r="AC605" i="2"/>
  <c r="AD605" i="2"/>
  <c r="AQ605" i="2"/>
  <c r="AR605" i="2"/>
  <c r="AV605" i="2"/>
  <c r="AW605" i="2"/>
  <c r="BD605" i="2"/>
  <c r="BE605" i="2"/>
  <c r="BF605" i="2"/>
  <c r="A606" i="2"/>
  <c r="B606" i="2"/>
  <c r="C606" i="2"/>
  <c r="D606" i="2"/>
  <c r="E606" i="2"/>
  <c r="F606" i="2"/>
  <c r="H606" i="2" s="1"/>
  <c r="G606" i="2"/>
  <c r="I606" i="2"/>
  <c r="J606" i="2"/>
  <c r="K606" i="2"/>
  <c r="L606" i="2"/>
  <c r="M606" i="2"/>
  <c r="N606" i="2"/>
  <c r="O606" i="2"/>
  <c r="P606" i="2"/>
  <c r="Q606" i="2"/>
  <c r="R606" i="2"/>
  <c r="S606" i="2"/>
  <c r="T606" i="2"/>
  <c r="U606" i="2"/>
  <c r="V606" i="2"/>
  <c r="W606" i="2"/>
  <c r="X606" i="2"/>
  <c r="Y606" i="2"/>
  <c r="Z606" i="2"/>
  <c r="AA606" i="2"/>
  <c r="AB606" i="2"/>
  <c r="AC606" i="2"/>
  <c r="AD606" i="2"/>
  <c r="AQ606" i="2"/>
  <c r="AR606" i="2"/>
  <c r="AV606" i="2"/>
  <c r="AW606" i="2"/>
  <c r="BD606" i="2"/>
  <c r="BE606" i="2"/>
  <c r="BF606" i="2"/>
  <c r="A607" i="2"/>
  <c r="B607" i="2"/>
  <c r="C607" i="2"/>
  <c r="D607" i="2"/>
  <c r="E607" i="2"/>
  <c r="F607" i="2"/>
  <c r="H607" i="2" s="1"/>
  <c r="G607" i="2"/>
  <c r="I607" i="2"/>
  <c r="J607" i="2"/>
  <c r="K607" i="2"/>
  <c r="L607" i="2"/>
  <c r="M607" i="2"/>
  <c r="N607" i="2"/>
  <c r="O607" i="2"/>
  <c r="P607" i="2"/>
  <c r="Q607" i="2"/>
  <c r="R607" i="2"/>
  <c r="S607" i="2"/>
  <c r="T607" i="2"/>
  <c r="U607" i="2"/>
  <c r="W607" i="2"/>
  <c r="X607" i="2"/>
  <c r="Y607" i="2"/>
  <c r="Z607" i="2"/>
  <c r="AA607" i="2"/>
  <c r="AB607" i="2"/>
  <c r="AC607" i="2"/>
  <c r="AD607" i="2"/>
  <c r="AP607" i="2"/>
  <c r="AQ607" i="2"/>
  <c r="AR607" i="2"/>
  <c r="AV607" i="2"/>
  <c r="AW607" i="2"/>
  <c r="BD607" i="2"/>
  <c r="BE607" i="2"/>
  <c r="BF607" i="2"/>
  <c r="A608" i="2"/>
  <c r="B608" i="2"/>
  <c r="C608" i="2"/>
  <c r="D608" i="2"/>
  <c r="E608" i="2"/>
  <c r="F608" i="2"/>
  <c r="H608" i="2" s="1"/>
  <c r="G608" i="2"/>
  <c r="I608" i="2"/>
  <c r="J608" i="2"/>
  <c r="K608" i="2"/>
  <c r="L608" i="2"/>
  <c r="M608" i="2"/>
  <c r="N608" i="2"/>
  <c r="O608" i="2"/>
  <c r="P608" i="2"/>
  <c r="Q608" i="2"/>
  <c r="R608" i="2"/>
  <c r="S608" i="2"/>
  <c r="T608" i="2"/>
  <c r="U608" i="2"/>
  <c r="W608" i="2"/>
  <c r="X608" i="2"/>
  <c r="Y608" i="2"/>
  <c r="Z608" i="2"/>
  <c r="AA608" i="2"/>
  <c r="AB608" i="2"/>
  <c r="AC608" i="2"/>
  <c r="AD608" i="2"/>
  <c r="AR608" i="2"/>
  <c r="AV608" i="2"/>
  <c r="AW608" i="2"/>
  <c r="BD608" i="2"/>
  <c r="BE608" i="2"/>
  <c r="BF608" i="2"/>
  <c r="A609" i="2"/>
  <c r="B609" i="2"/>
  <c r="C609" i="2"/>
  <c r="D609" i="2"/>
  <c r="E609" i="2"/>
  <c r="F609" i="2"/>
  <c r="H609" i="2" s="1"/>
  <c r="G609" i="2"/>
  <c r="I609" i="2"/>
  <c r="J609" i="2"/>
  <c r="K609" i="2"/>
  <c r="L609" i="2"/>
  <c r="M609" i="2"/>
  <c r="N609" i="2"/>
  <c r="O609" i="2"/>
  <c r="P609" i="2"/>
  <c r="Q609" i="2"/>
  <c r="R609" i="2"/>
  <c r="S609" i="2"/>
  <c r="T609" i="2"/>
  <c r="U609" i="2"/>
  <c r="V609" i="2"/>
  <c r="W609" i="2"/>
  <c r="X609" i="2"/>
  <c r="Y609" i="2"/>
  <c r="Z609" i="2"/>
  <c r="AA609" i="2"/>
  <c r="AB609" i="2"/>
  <c r="AC609" i="2"/>
  <c r="AD609" i="2"/>
  <c r="AR609" i="2"/>
  <c r="AV609" i="2"/>
  <c r="AW609" i="2"/>
  <c r="BD609" i="2"/>
  <c r="BE609" i="2"/>
  <c r="BF609" i="2"/>
  <c r="A610" i="2"/>
  <c r="B610" i="2"/>
  <c r="C610" i="2"/>
  <c r="D610" i="2"/>
  <c r="E610" i="2"/>
  <c r="F610" i="2"/>
  <c r="H610" i="2" s="1"/>
  <c r="G610" i="2"/>
  <c r="I610" i="2"/>
  <c r="J610" i="2"/>
  <c r="K610" i="2"/>
  <c r="L610" i="2"/>
  <c r="M610" i="2"/>
  <c r="N610" i="2"/>
  <c r="O610" i="2"/>
  <c r="P610" i="2"/>
  <c r="Q610" i="2"/>
  <c r="R610" i="2"/>
  <c r="S610" i="2"/>
  <c r="T610" i="2"/>
  <c r="U610" i="2"/>
  <c r="W610" i="2"/>
  <c r="X610" i="2"/>
  <c r="Y610" i="2"/>
  <c r="Z610" i="2"/>
  <c r="AA610" i="2"/>
  <c r="AB610" i="2"/>
  <c r="AC610" i="2"/>
  <c r="AD610" i="2"/>
  <c r="AR610" i="2"/>
  <c r="AV610" i="2"/>
  <c r="AW610" i="2"/>
  <c r="BD610" i="2"/>
  <c r="BE610" i="2"/>
  <c r="BF610" i="2"/>
  <c r="A611" i="2"/>
  <c r="B611" i="2"/>
  <c r="C611" i="2"/>
  <c r="D611" i="2"/>
  <c r="E611" i="2"/>
  <c r="F611" i="2"/>
  <c r="H611" i="2" s="1"/>
  <c r="G611" i="2"/>
  <c r="I611" i="2"/>
  <c r="J611" i="2"/>
  <c r="K611" i="2"/>
  <c r="L611" i="2"/>
  <c r="M611" i="2"/>
  <c r="N611" i="2"/>
  <c r="O611" i="2"/>
  <c r="P611" i="2"/>
  <c r="Q611" i="2"/>
  <c r="R611" i="2"/>
  <c r="S611" i="2"/>
  <c r="T611" i="2"/>
  <c r="U611" i="2"/>
  <c r="W611" i="2"/>
  <c r="X611" i="2"/>
  <c r="Y611" i="2"/>
  <c r="Z611" i="2"/>
  <c r="AA611" i="2"/>
  <c r="AB611" i="2"/>
  <c r="AC611" i="2"/>
  <c r="AD611" i="2"/>
  <c r="AR611" i="2"/>
  <c r="AV611" i="2"/>
  <c r="AW611" i="2"/>
  <c r="BD611" i="2"/>
  <c r="BE611" i="2"/>
  <c r="BF611" i="2"/>
  <c r="A612" i="2"/>
  <c r="B612" i="2"/>
  <c r="C612" i="2"/>
  <c r="D612" i="2"/>
  <c r="E612" i="2"/>
  <c r="F612" i="2"/>
  <c r="H612" i="2" s="1"/>
  <c r="G612" i="2"/>
  <c r="I612" i="2"/>
  <c r="J612" i="2"/>
  <c r="K612" i="2"/>
  <c r="L612" i="2"/>
  <c r="M612" i="2"/>
  <c r="N612" i="2"/>
  <c r="O612" i="2"/>
  <c r="P612" i="2"/>
  <c r="Q612" i="2"/>
  <c r="R612" i="2"/>
  <c r="S612" i="2"/>
  <c r="T612" i="2"/>
  <c r="U612" i="2"/>
  <c r="W612" i="2"/>
  <c r="X612" i="2"/>
  <c r="Y612" i="2"/>
  <c r="Z612" i="2"/>
  <c r="AA612" i="2"/>
  <c r="AB612" i="2"/>
  <c r="AC612" i="2"/>
  <c r="AD612" i="2"/>
  <c r="AQ612" i="2"/>
  <c r="AR612" i="2"/>
  <c r="AV612" i="2"/>
  <c r="AW612" i="2"/>
  <c r="BD612" i="2"/>
  <c r="BE612" i="2"/>
  <c r="BF612" i="2"/>
  <c r="A613" i="2"/>
  <c r="B613" i="2"/>
  <c r="C613" i="2"/>
  <c r="D613" i="2"/>
  <c r="E613" i="2"/>
  <c r="F613" i="2"/>
  <c r="H613" i="2" s="1"/>
  <c r="G613" i="2"/>
  <c r="I613" i="2"/>
  <c r="J613" i="2"/>
  <c r="K613" i="2"/>
  <c r="L613" i="2"/>
  <c r="M613" i="2"/>
  <c r="N613" i="2"/>
  <c r="O613" i="2"/>
  <c r="P613" i="2"/>
  <c r="Q613" i="2"/>
  <c r="R613" i="2"/>
  <c r="S613" i="2"/>
  <c r="T613" i="2"/>
  <c r="U613" i="2"/>
  <c r="W613" i="2"/>
  <c r="X613" i="2"/>
  <c r="Y613" i="2"/>
  <c r="Z613" i="2"/>
  <c r="AA613" i="2"/>
  <c r="AB613" i="2"/>
  <c r="AC613" i="2"/>
  <c r="AD613" i="2"/>
  <c r="AQ613" i="2"/>
  <c r="AR613" i="2"/>
  <c r="AV613" i="2"/>
  <c r="AW613" i="2"/>
  <c r="BD613" i="2"/>
  <c r="BE613" i="2"/>
  <c r="BF613" i="2"/>
  <c r="A614" i="2"/>
  <c r="B614" i="2"/>
  <c r="C614" i="2"/>
  <c r="D614" i="2"/>
  <c r="E614" i="2"/>
  <c r="F614" i="2"/>
  <c r="H614" i="2" s="1"/>
  <c r="G614" i="2"/>
  <c r="I614" i="2"/>
  <c r="J614" i="2"/>
  <c r="K614" i="2"/>
  <c r="L614" i="2"/>
  <c r="M614" i="2"/>
  <c r="N614" i="2"/>
  <c r="O614" i="2"/>
  <c r="P614" i="2"/>
  <c r="Q614" i="2"/>
  <c r="R614" i="2"/>
  <c r="S614" i="2"/>
  <c r="T614" i="2"/>
  <c r="U614" i="2"/>
  <c r="W614" i="2"/>
  <c r="X614" i="2"/>
  <c r="Y614" i="2"/>
  <c r="Z614" i="2"/>
  <c r="AA614" i="2"/>
  <c r="AB614" i="2"/>
  <c r="AC614" i="2"/>
  <c r="AD614" i="2"/>
  <c r="AR614" i="2"/>
  <c r="AV614" i="2"/>
  <c r="AW614" i="2"/>
  <c r="BD614" i="2"/>
  <c r="BE614" i="2"/>
  <c r="BF614" i="2"/>
  <c r="A615" i="2"/>
  <c r="B615" i="2"/>
  <c r="C615" i="2"/>
  <c r="D615" i="2"/>
  <c r="E615" i="2"/>
  <c r="F615" i="2"/>
  <c r="H615" i="2" s="1"/>
  <c r="G615" i="2"/>
  <c r="I615" i="2"/>
  <c r="J615" i="2"/>
  <c r="K615" i="2"/>
  <c r="L615" i="2"/>
  <c r="M615" i="2"/>
  <c r="N615" i="2"/>
  <c r="O615" i="2"/>
  <c r="P615" i="2"/>
  <c r="Q615" i="2"/>
  <c r="R615" i="2"/>
  <c r="S615" i="2"/>
  <c r="T615" i="2"/>
  <c r="U615" i="2"/>
  <c r="W615" i="2"/>
  <c r="X615" i="2"/>
  <c r="Y615" i="2"/>
  <c r="Z615" i="2"/>
  <c r="AA615" i="2"/>
  <c r="AB615" i="2"/>
  <c r="AC615" i="2"/>
  <c r="AD615" i="2"/>
  <c r="AR615" i="2"/>
  <c r="AV615" i="2"/>
  <c r="AW615" i="2"/>
  <c r="BD615" i="2"/>
  <c r="BE615" i="2"/>
  <c r="BF615" i="2"/>
  <c r="A616" i="2"/>
  <c r="B616" i="2"/>
  <c r="C616" i="2"/>
  <c r="D616" i="2"/>
  <c r="E616" i="2"/>
  <c r="F616" i="2"/>
  <c r="H616" i="2" s="1"/>
  <c r="G616" i="2"/>
  <c r="I616" i="2"/>
  <c r="J616" i="2"/>
  <c r="K616" i="2"/>
  <c r="L616" i="2"/>
  <c r="M616" i="2"/>
  <c r="N616" i="2"/>
  <c r="O616" i="2"/>
  <c r="P616" i="2"/>
  <c r="Q616" i="2"/>
  <c r="R616" i="2"/>
  <c r="S616" i="2"/>
  <c r="T616" i="2"/>
  <c r="U616" i="2"/>
  <c r="W616" i="2"/>
  <c r="X616" i="2"/>
  <c r="Y616" i="2"/>
  <c r="Z616" i="2"/>
  <c r="AA616" i="2"/>
  <c r="AB616" i="2"/>
  <c r="AC616" i="2"/>
  <c r="AD616" i="2"/>
  <c r="AQ616" i="2"/>
  <c r="AR616" i="2"/>
  <c r="AV616" i="2"/>
  <c r="AW616" i="2"/>
  <c r="BD616" i="2"/>
  <c r="BE616" i="2"/>
  <c r="BF616" i="2"/>
  <c r="A617" i="2"/>
  <c r="B617" i="2"/>
  <c r="C617" i="2"/>
  <c r="D617" i="2"/>
  <c r="E617" i="2"/>
  <c r="F617" i="2"/>
  <c r="H617" i="2" s="1"/>
  <c r="G617" i="2"/>
  <c r="I617" i="2"/>
  <c r="J617" i="2"/>
  <c r="K617" i="2"/>
  <c r="L617" i="2"/>
  <c r="M617" i="2"/>
  <c r="N617" i="2"/>
  <c r="O617" i="2"/>
  <c r="P617" i="2"/>
  <c r="Q617" i="2"/>
  <c r="R617" i="2"/>
  <c r="S617" i="2"/>
  <c r="T617" i="2"/>
  <c r="U617" i="2"/>
  <c r="W617" i="2"/>
  <c r="X617" i="2"/>
  <c r="Y617" i="2"/>
  <c r="Z617" i="2"/>
  <c r="AA617" i="2"/>
  <c r="AB617" i="2"/>
  <c r="AC617" i="2"/>
  <c r="AD617" i="2"/>
  <c r="AQ617" i="2"/>
  <c r="AR617" i="2"/>
  <c r="AV617" i="2"/>
  <c r="AW617" i="2"/>
  <c r="BD617" i="2"/>
  <c r="BE617" i="2"/>
  <c r="BF617" i="2"/>
  <c r="A618" i="2"/>
  <c r="B618" i="2"/>
  <c r="C618" i="2"/>
  <c r="D618" i="2"/>
  <c r="E618" i="2"/>
  <c r="F618" i="2"/>
  <c r="H618" i="2" s="1"/>
  <c r="G618" i="2"/>
  <c r="I618" i="2"/>
  <c r="J618" i="2"/>
  <c r="K618" i="2"/>
  <c r="L618" i="2"/>
  <c r="M618" i="2"/>
  <c r="N618" i="2"/>
  <c r="O618" i="2"/>
  <c r="P618" i="2"/>
  <c r="Q618" i="2"/>
  <c r="R618" i="2"/>
  <c r="S618" i="2"/>
  <c r="T618" i="2"/>
  <c r="U618" i="2"/>
  <c r="W618" i="2"/>
  <c r="X618" i="2"/>
  <c r="Y618" i="2"/>
  <c r="Z618" i="2"/>
  <c r="AA618" i="2"/>
  <c r="AB618" i="2"/>
  <c r="AC618" i="2"/>
  <c r="AD618" i="2"/>
  <c r="AR618" i="2"/>
  <c r="AV618" i="2"/>
  <c r="AW618" i="2"/>
  <c r="BD618" i="2"/>
  <c r="BE618" i="2"/>
  <c r="BF618" i="2"/>
  <c r="A619" i="2"/>
  <c r="B619" i="2"/>
  <c r="C619" i="2"/>
  <c r="D619" i="2"/>
  <c r="E619" i="2"/>
  <c r="F619" i="2"/>
  <c r="H619" i="2" s="1"/>
  <c r="G619" i="2"/>
  <c r="I619" i="2"/>
  <c r="J619" i="2"/>
  <c r="K619" i="2"/>
  <c r="L619" i="2"/>
  <c r="M619" i="2"/>
  <c r="N619" i="2"/>
  <c r="O619" i="2"/>
  <c r="P619" i="2"/>
  <c r="Q619" i="2"/>
  <c r="R619" i="2"/>
  <c r="S619" i="2"/>
  <c r="T619" i="2"/>
  <c r="U619" i="2"/>
  <c r="W619" i="2"/>
  <c r="X619" i="2"/>
  <c r="Y619" i="2"/>
  <c r="Z619" i="2"/>
  <c r="AA619" i="2"/>
  <c r="AB619" i="2"/>
  <c r="AC619" i="2"/>
  <c r="AD619" i="2"/>
  <c r="AR619" i="2"/>
  <c r="AV619" i="2"/>
  <c r="AW619" i="2"/>
  <c r="BD619" i="2"/>
  <c r="BE619" i="2"/>
  <c r="BF619" i="2"/>
  <c r="A620" i="2"/>
  <c r="B620" i="2"/>
  <c r="C620" i="2"/>
  <c r="D620" i="2"/>
  <c r="E620" i="2"/>
  <c r="F620" i="2"/>
  <c r="H620" i="2" s="1"/>
  <c r="G620" i="2"/>
  <c r="I620" i="2"/>
  <c r="J620" i="2"/>
  <c r="K620" i="2"/>
  <c r="L620" i="2"/>
  <c r="M620" i="2"/>
  <c r="N620" i="2"/>
  <c r="O620" i="2"/>
  <c r="P620" i="2"/>
  <c r="Q620" i="2"/>
  <c r="R620" i="2"/>
  <c r="S620" i="2"/>
  <c r="T620" i="2"/>
  <c r="U620" i="2"/>
  <c r="V620" i="2"/>
  <c r="W620" i="2"/>
  <c r="X620" i="2"/>
  <c r="Y620" i="2"/>
  <c r="Z620" i="2"/>
  <c r="AA620" i="2"/>
  <c r="AB620" i="2"/>
  <c r="AC620" i="2"/>
  <c r="AD620" i="2"/>
  <c r="AR620" i="2"/>
  <c r="AV620" i="2"/>
  <c r="AW620" i="2"/>
  <c r="BD620" i="2"/>
  <c r="BE620" i="2"/>
  <c r="BF620" i="2"/>
  <c r="A621" i="2"/>
  <c r="B621" i="2"/>
  <c r="C621" i="2"/>
  <c r="D621" i="2"/>
  <c r="E621" i="2"/>
  <c r="F621" i="2"/>
  <c r="H621" i="2" s="1"/>
  <c r="G621" i="2"/>
  <c r="I621" i="2"/>
  <c r="J621" i="2"/>
  <c r="K621" i="2"/>
  <c r="L621" i="2"/>
  <c r="M621" i="2"/>
  <c r="N621" i="2"/>
  <c r="O621" i="2"/>
  <c r="P621" i="2"/>
  <c r="Q621" i="2"/>
  <c r="R621" i="2"/>
  <c r="S621" i="2"/>
  <c r="T621" i="2"/>
  <c r="U621" i="2"/>
  <c r="V621" i="2"/>
  <c r="W621" i="2"/>
  <c r="X621" i="2"/>
  <c r="Y621" i="2"/>
  <c r="Z621" i="2"/>
  <c r="AA621" i="2"/>
  <c r="AB621" i="2"/>
  <c r="AC621" i="2"/>
  <c r="AD621" i="2"/>
  <c r="AR621" i="2"/>
  <c r="AV621" i="2"/>
  <c r="AW621" i="2"/>
  <c r="BD621" i="2"/>
  <c r="BE621" i="2"/>
  <c r="BF621" i="2"/>
  <c r="A622" i="2"/>
  <c r="B622" i="2"/>
  <c r="C622" i="2"/>
  <c r="D622" i="2"/>
  <c r="E622" i="2"/>
  <c r="F622" i="2"/>
  <c r="H622" i="2" s="1"/>
  <c r="G622" i="2"/>
  <c r="I622" i="2"/>
  <c r="J622" i="2"/>
  <c r="K622" i="2"/>
  <c r="L622" i="2"/>
  <c r="M622" i="2"/>
  <c r="N622" i="2"/>
  <c r="O622" i="2"/>
  <c r="P622" i="2"/>
  <c r="Q622" i="2"/>
  <c r="R622" i="2"/>
  <c r="S622" i="2"/>
  <c r="T622" i="2"/>
  <c r="U622" i="2"/>
  <c r="V622" i="2"/>
  <c r="W622" i="2"/>
  <c r="X622" i="2"/>
  <c r="Y622" i="2"/>
  <c r="Z622" i="2"/>
  <c r="AA622" i="2"/>
  <c r="AB622" i="2"/>
  <c r="AC622" i="2"/>
  <c r="AD622" i="2"/>
  <c r="AQ622" i="2"/>
  <c r="AR622" i="2"/>
  <c r="AV622" i="2"/>
  <c r="AW622" i="2"/>
  <c r="BD622" i="2"/>
  <c r="BE622" i="2"/>
  <c r="BF622" i="2"/>
  <c r="A623" i="2"/>
  <c r="B623" i="2"/>
  <c r="C623" i="2"/>
  <c r="D623" i="2"/>
  <c r="E623" i="2"/>
  <c r="F623" i="2"/>
  <c r="H623" i="2" s="1"/>
  <c r="G623" i="2"/>
  <c r="I623" i="2"/>
  <c r="J623" i="2"/>
  <c r="K623" i="2"/>
  <c r="L623" i="2"/>
  <c r="M623" i="2"/>
  <c r="N623" i="2"/>
  <c r="O623" i="2"/>
  <c r="P623" i="2"/>
  <c r="Q623" i="2"/>
  <c r="R623" i="2"/>
  <c r="S623" i="2"/>
  <c r="T623" i="2"/>
  <c r="U623" i="2"/>
  <c r="V623" i="2"/>
  <c r="W623" i="2"/>
  <c r="X623" i="2"/>
  <c r="Y623" i="2"/>
  <c r="Z623" i="2"/>
  <c r="AA623" i="2"/>
  <c r="AB623" i="2"/>
  <c r="AC623" i="2"/>
  <c r="AD623" i="2"/>
  <c r="AR623" i="2"/>
  <c r="AV623" i="2"/>
  <c r="AW623" i="2"/>
  <c r="BD623" i="2"/>
  <c r="BE623" i="2"/>
  <c r="BF623" i="2"/>
  <c r="A624" i="2"/>
  <c r="B624" i="2"/>
  <c r="C624" i="2"/>
  <c r="D624" i="2"/>
  <c r="E624" i="2"/>
  <c r="F624" i="2"/>
  <c r="H624" i="2" s="1"/>
  <c r="G624" i="2"/>
  <c r="I624" i="2"/>
  <c r="J624" i="2"/>
  <c r="K624" i="2"/>
  <c r="L624" i="2"/>
  <c r="M624" i="2"/>
  <c r="N624" i="2"/>
  <c r="O624" i="2"/>
  <c r="P624" i="2"/>
  <c r="Q624" i="2"/>
  <c r="R624" i="2"/>
  <c r="S624" i="2"/>
  <c r="T624" i="2"/>
  <c r="U624" i="2"/>
  <c r="V624" i="2"/>
  <c r="W624" i="2"/>
  <c r="X624" i="2"/>
  <c r="Y624" i="2"/>
  <c r="Z624" i="2"/>
  <c r="AA624" i="2"/>
  <c r="AB624" i="2"/>
  <c r="AC624" i="2"/>
  <c r="AD624" i="2"/>
  <c r="AR624" i="2"/>
  <c r="AV624" i="2"/>
  <c r="AW624" i="2"/>
  <c r="BD624" i="2"/>
  <c r="BE624" i="2"/>
  <c r="BF624" i="2"/>
  <c r="A625" i="2"/>
  <c r="B625" i="2"/>
  <c r="C625" i="2"/>
  <c r="D625" i="2"/>
  <c r="E625" i="2"/>
  <c r="F625" i="2"/>
  <c r="H625" i="2" s="1"/>
  <c r="G625" i="2"/>
  <c r="I625" i="2"/>
  <c r="J625" i="2"/>
  <c r="K625" i="2"/>
  <c r="L625" i="2"/>
  <c r="M625" i="2"/>
  <c r="N625" i="2"/>
  <c r="O625" i="2"/>
  <c r="P625" i="2"/>
  <c r="Q625" i="2"/>
  <c r="R625" i="2"/>
  <c r="S625" i="2"/>
  <c r="T625" i="2"/>
  <c r="U625" i="2"/>
  <c r="V625" i="2"/>
  <c r="W625" i="2"/>
  <c r="X625" i="2"/>
  <c r="Y625" i="2"/>
  <c r="Z625" i="2"/>
  <c r="AA625" i="2"/>
  <c r="AB625" i="2"/>
  <c r="AC625" i="2"/>
  <c r="AD625" i="2"/>
  <c r="AR625" i="2"/>
  <c r="AV625" i="2"/>
  <c r="AW625" i="2"/>
  <c r="BD625" i="2"/>
  <c r="BE625" i="2"/>
  <c r="BF625" i="2"/>
  <c r="A626" i="2"/>
  <c r="B626" i="2"/>
  <c r="C626" i="2"/>
  <c r="D626" i="2"/>
  <c r="E626" i="2"/>
  <c r="F626" i="2"/>
  <c r="H626" i="2" s="1"/>
  <c r="G626" i="2"/>
  <c r="I626" i="2"/>
  <c r="J626" i="2"/>
  <c r="K626" i="2"/>
  <c r="L626" i="2"/>
  <c r="M626" i="2"/>
  <c r="N626" i="2"/>
  <c r="O626" i="2"/>
  <c r="P626" i="2"/>
  <c r="Q626" i="2"/>
  <c r="R626" i="2"/>
  <c r="S626" i="2"/>
  <c r="T626" i="2"/>
  <c r="U626" i="2"/>
  <c r="V626" i="2"/>
  <c r="W626" i="2"/>
  <c r="X626" i="2"/>
  <c r="Y626" i="2"/>
  <c r="Z626" i="2"/>
  <c r="AA626" i="2"/>
  <c r="AB626" i="2"/>
  <c r="AC626" i="2"/>
  <c r="AD626" i="2"/>
  <c r="AR626" i="2"/>
  <c r="AV626" i="2"/>
  <c r="AW626" i="2"/>
  <c r="BD626" i="2"/>
  <c r="BE626" i="2"/>
  <c r="BF626" i="2"/>
  <c r="A627" i="2"/>
  <c r="B627" i="2"/>
  <c r="C627" i="2"/>
  <c r="D627" i="2"/>
  <c r="E627" i="2"/>
  <c r="F627" i="2"/>
  <c r="H627" i="2" s="1"/>
  <c r="G627" i="2"/>
  <c r="I627" i="2"/>
  <c r="J627" i="2"/>
  <c r="K627" i="2"/>
  <c r="L627" i="2"/>
  <c r="M627" i="2"/>
  <c r="N627" i="2"/>
  <c r="O627" i="2"/>
  <c r="P627" i="2"/>
  <c r="Q627" i="2"/>
  <c r="R627" i="2"/>
  <c r="S627" i="2"/>
  <c r="T627" i="2"/>
  <c r="U627" i="2"/>
  <c r="V627" i="2"/>
  <c r="W627" i="2"/>
  <c r="X627" i="2"/>
  <c r="Y627" i="2"/>
  <c r="Z627" i="2"/>
  <c r="AA627" i="2"/>
  <c r="AB627" i="2"/>
  <c r="AC627" i="2"/>
  <c r="AD627" i="2"/>
  <c r="AR627" i="2"/>
  <c r="AV627" i="2"/>
  <c r="AW627" i="2"/>
  <c r="BD627" i="2"/>
  <c r="BE627" i="2"/>
  <c r="BF627" i="2"/>
  <c r="A628" i="2"/>
  <c r="B628" i="2"/>
  <c r="C628" i="2"/>
  <c r="D628" i="2"/>
  <c r="E628" i="2"/>
  <c r="F628" i="2"/>
  <c r="H628" i="2" s="1"/>
  <c r="G628" i="2"/>
  <c r="I628" i="2"/>
  <c r="J628" i="2"/>
  <c r="K628" i="2"/>
  <c r="L628" i="2"/>
  <c r="M628" i="2"/>
  <c r="N628" i="2"/>
  <c r="O628" i="2"/>
  <c r="P628" i="2"/>
  <c r="Q628" i="2"/>
  <c r="R628" i="2"/>
  <c r="S628" i="2"/>
  <c r="T628" i="2"/>
  <c r="U628" i="2"/>
  <c r="V628" i="2"/>
  <c r="W628" i="2"/>
  <c r="X628" i="2"/>
  <c r="Y628" i="2"/>
  <c r="Z628" i="2"/>
  <c r="AA628" i="2"/>
  <c r="AB628" i="2"/>
  <c r="AC628" i="2"/>
  <c r="AD628" i="2"/>
  <c r="AR628" i="2"/>
  <c r="AV628" i="2"/>
  <c r="AW628" i="2"/>
  <c r="BD628" i="2"/>
  <c r="BE628" i="2"/>
  <c r="BF628" i="2"/>
  <c r="A629" i="2"/>
  <c r="B629" i="2"/>
  <c r="C629" i="2"/>
  <c r="D629" i="2"/>
  <c r="E629" i="2"/>
  <c r="F629" i="2"/>
  <c r="H629" i="2" s="1"/>
  <c r="G629" i="2"/>
  <c r="I629" i="2"/>
  <c r="J629" i="2"/>
  <c r="K629" i="2"/>
  <c r="L629" i="2"/>
  <c r="M629" i="2"/>
  <c r="N629" i="2"/>
  <c r="O629" i="2"/>
  <c r="P629" i="2"/>
  <c r="Q629" i="2"/>
  <c r="R629" i="2"/>
  <c r="S629" i="2"/>
  <c r="T629" i="2"/>
  <c r="U629" i="2"/>
  <c r="V629" i="2"/>
  <c r="W629" i="2"/>
  <c r="X629" i="2"/>
  <c r="Y629" i="2"/>
  <c r="Z629" i="2"/>
  <c r="AA629" i="2"/>
  <c r="AB629" i="2"/>
  <c r="AC629" i="2"/>
  <c r="AD629" i="2"/>
  <c r="AR629" i="2"/>
  <c r="AV629" i="2"/>
  <c r="AW629" i="2"/>
  <c r="BD629" i="2"/>
  <c r="BE629" i="2"/>
  <c r="BF629" i="2"/>
  <c r="A630" i="2"/>
  <c r="B630" i="2"/>
  <c r="C630" i="2"/>
  <c r="D630" i="2"/>
  <c r="E630" i="2"/>
  <c r="F630" i="2"/>
  <c r="H630" i="2" s="1"/>
  <c r="G630" i="2"/>
  <c r="I630" i="2"/>
  <c r="J630" i="2"/>
  <c r="K630" i="2"/>
  <c r="L630" i="2"/>
  <c r="M630" i="2"/>
  <c r="N630" i="2"/>
  <c r="O630" i="2"/>
  <c r="P630" i="2"/>
  <c r="Q630" i="2"/>
  <c r="R630" i="2"/>
  <c r="S630" i="2"/>
  <c r="T630" i="2"/>
  <c r="U630" i="2"/>
  <c r="W630" i="2"/>
  <c r="X630" i="2"/>
  <c r="Y630" i="2"/>
  <c r="Z630" i="2"/>
  <c r="AA630" i="2"/>
  <c r="AB630" i="2"/>
  <c r="AC630" i="2"/>
  <c r="AD630" i="2"/>
  <c r="AP630" i="2"/>
  <c r="AQ630" i="2"/>
  <c r="AR630" i="2"/>
  <c r="AV630" i="2"/>
  <c r="AW630" i="2"/>
  <c r="BD630" i="2"/>
  <c r="BE630" i="2"/>
  <c r="BF630" i="2"/>
  <c r="A631" i="2"/>
  <c r="B631" i="2"/>
  <c r="C631" i="2"/>
  <c r="D631" i="2"/>
  <c r="E631" i="2"/>
  <c r="F631" i="2"/>
  <c r="H631" i="2" s="1"/>
  <c r="G631" i="2"/>
  <c r="I631" i="2"/>
  <c r="J631" i="2"/>
  <c r="K631" i="2"/>
  <c r="L631" i="2"/>
  <c r="M631" i="2"/>
  <c r="N631" i="2"/>
  <c r="O631" i="2"/>
  <c r="P631" i="2"/>
  <c r="Q631" i="2"/>
  <c r="R631" i="2"/>
  <c r="S631" i="2"/>
  <c r="T631" i="2"/>
  <c r="U631" i="2"/>
  <c r="V631" i="2"/>
  <c r="W631" i="2"/>
  <c r="X631" i="2"/>
  <c r="Y631" i="2"/>
  <c r="Z631" i="2"/>
  <c r="AA631" i="2"/>
  <c r="AB631" i="2"/>
  <c r="AC631" i="2"/>
  <c r="AD631" i="2"/>
  <c r="AP631" i="2"/>
  <c r="AQ631" i="2"/>
  <c r="AR631" i="2"/>
  <c r="AV631" i="2"/>
  <c r="AW631" i="2"/>
  <c r="BD631" i="2"/>
  <c r="BE631" i="2"/>
  <c r="BF631" i="2"/>
  <c r="A632" i="2"/>
  <c r="B632" i="2"/>
  <c r="C632" i="2"/>
  <c r="D632" i="2"/>
  <c r="E632" i="2"/>
  <c r="F632" i="2"/>
  <c r="H632" i="2" s="1"/>
  <c r="G632" i="2"/>
  <c r="I632" i="2"/>
  <c r="J632" i="2"/>
  <c r="K632" i="2"/>
  <c r="L632" i="2"/>
  <c r="M632" i="2"/>
  <c r="N632" i="2"/>
  <c r="O632" i="2"/>
  <c r="P632" i="2"/>
  <c r="Q632" i="2"/>
  <c r="R632" i="2"/>
  <c r="S632" i="2"/>
  <c r="T632" i="2"/>
  <c r="U632" i="2"/>
  <c r="W632" i="2"/>
  <c r="X632" i="2"/>
  <c r="Y632" i="2"/>
  <c r="Z632" i="2"/>
  <c r="AA632" i="2"/>
  <c r="AB632" i="2"/>
  <c r="AC632" i="2"/>
  <c r="AD632" i="2"/>
  <c r="AQ632" i="2"/>
  <c r="AR632" i="2"/>
  <c r="AV632" i="2"/>
  <c r="AW632" i="2"/>
  <c r="BD632" i="2"/>
  <c r="BE632" i="2"/>
  <c r="BF632" i="2"/>
  <c r="A633" i="2"/>
  <c r="B633" i="2"/>
  <c r="C633" i="2"/>
  <c r="D633" i="2"/>
  <c r="E633" i="2"/>
  <c r="F633" i="2"/>
  <c r="H633" i="2" s="1"/>
  <c r="G633" i="2"/>
  <c r="I633" i="2"/>
  <c r="J633" i="2"/>
  <c r="K633" i="2"/>
  <c r="L633" i="2"/>
  <c r="M633" i="2"/>
  <c r="N633" i="2"/>
  <c r="O633" i="2"/>
  <c r="P633" i="2"/>
  <c r="Q633" i="2"/>
  <c r="R633" i="2"/>
  <c r="S633" i="2"/>
  <c r="T633" i="2"/>
  <c r="U633" i="2"/>
  <c r="V633" i="2"/>
  <c r="W633" i="2"/>
  <c r="X633" i="2"/>
  <c r="Y633" i="2"/>
  <c r="Z633" i="2"/>
  <c r="AA633" i="2"/>
  <c r="AB633" i="2"/>
  <c r="AC633" i="2"/>
  <c r="AD633" i="2"/>
  <c r="AQ633" i="2"/>
  <c r="AR633" i="2"/>
  <c r="AV633" i="2"/>
  <c r="AW633" i="2"/>
  <c r="BD633" i="2"/>
  <c r="BE633" i="2"/>
  <c r="BF633" i="2"/>
  <c r="A634" i="2"/>
  <c r="B634" i="2"/>
  <c r="C634" i="2"/>
  <c r="D634" i="2"/>
  <c r="E634" i="2"/>
  <c r="F634" i="2"/>
  <c r="H634" i="2" s="1"/>
  <c r="G634" i="2"/>
  <c r="I634" i="2"/>
  <c r="J634" i="2"/>
  <c r="K634" i="2"/>
  <c r="L634" i="2"/>
  <c r="M634" i="2"/>
  <c r="N634" i="2"/>
  <c r="O634" i="2"/>
  <c r="P634" i="2"/>
  <c r="Q634" i="2"/>
  <c r="R634" i="2"/>
  <c r="S634" i="2"/>
  <c r="T634" i="2"/>
  <c r="U634" i="2"/>
  <c r="W634" i="2"/>
  <c r="X634" i="2"/>
  <c r="Y634" i="2"/>
  <c r="Z634" i="2"/>
  <c r="AA634" i="2"/>
  <c r="AB634" i="2"/>
  <c r="AC634" i="2"/>
  <c r="AD634" i="2"/>
  <c r="AQ634" i="2"/>
  <c r="AR634" i="2"/>
  <c r="AV634" i="2"/>
  <c r="AW634" i="2"/>
  <c r="BD634" i="2"/>
  <c r="BE634" i="2"/>
  <c r="BF634" i="2"/>
  <c r="A635" i="2"/>
  <c r="B635" i="2"/>
  <c r="C635" i="2"/>
  <c r="D635" i="2"/>
  <c r="E635" i="2"/>
  <c r="F635" i="2"/>
  <c r="H635" i="2" s="1"/>
  <c r="G635" i="2"/>
  <c r="AU635" i="2" s="1"/>
  <c r="I635" i="2"/>
  <c r="J635" i="2"/>
  <c r="K635" i="2"/>
  <c r="L635" i="2"/>
  <c r="M635" i="2"/>
  <c r="N635" i="2"/>
  <c r="O635" i="2"/>
  <c r="P635" i="2"/>
  <c r="Q635" i="2"/>
  <c r="R635" i="2"/>
  <c r="S635" i="2"/>
  <c r="T635" i="2"/>
  <c r="U635" i="2"/>
  <c r="V635" i="2"/>
  <c r="W635" i="2"/>
  <c r="X635" i="2"/>
  <c r="Y635" i="2"/>
  <c r="Z635" i="2"/>
  <c r="AA635" i="2"/>
  <c r="AB635" i="2"/>
  <c r="AC635" i="2"/>
  <c r="AD635" i="2"/>
  <c r="AQ635" i="2"/>
  <c r="AR635" i="2"/>
  <c r="AV635" i="2"/>
  <c r="AW635" i="2"/>
  <c r="BD635" i="2"/>
  <c r="BE635" i="2"/>
  <c r="BF635" i="2"/>
  <c r="A636" i="2"/>
  <c r="B636" i="2"/>
  <c r="C636" i="2"/>
  <c r="D636" i="2"/>
  <c r="E636" i="2"/>
  <c r="F636" i="2"/>
  <c r="H636" i="2" s="1"/>
  <c r="G636" i="2"/>
  <c r="AU636" i="2" s="1"/>
  <c r="I636" i="2"/>
  <c r="J636" i="2"/>
  <c r="K636" i="2"/>
  <c r="L636" i="2"/>
  <c r="M636" i="2"/>
  <c r="N636" i="2"/>
  <c r="O636" i="2"/>
  <c r="P636" i="2"/>
  <c r="Q636" i="2"/>
  <c r="R636" i="2"/>
  <c r="S636" i="2"/>
  <c r="T636" i="2"/>
  <c r="U636" i="2"/>
  <c r="V636" i="2"/>
  <c r="W636" i="2"/>
  <c r="X636" i="2"/>
  <c r="Y636" i="2"/>
  <c r="Z636" i="2"/>
  <c r="AA636" i="2"/>
  <c r="AB636" i="2"/>
  <c r="AC636" i="2"/>
  <c r="AD636" i="2"/>
  <c r="AR636" i="2"/>
  <c r="AV636" i="2"/>
  <c r="AW636" i="2"/>
  <c r="BD636" i="2"/>
  <c r="BE636" i="2"/>
  <c r="BF636" i="2"/>
  <c r="A637" i="2"/>
  <c r="B637" i="2"/>
  <c r="C637" i="2"/>
  <c r="D637" i="2"/>
  <c r="E637" i="2"/>
  <c r="F637" i="2"/>
  <c r="G637" i="2"/>
  <c r="H637" i="2"/>
  <c r="I637" i="2"/>
  <c r="J637" i="2"/>
  <c r="K637" i="2"/>
  <c r="L637" i="2"/>
  <c r="M637" i="2"/>
  <c r="N637" i="2"/>
  <c r="O637" i="2"/>
  <c r="P637" i="2"/>
  <c r="Q637" i="2"/>
  <c r="R637" i="2"/>
  <c r="S637" i="2"/>
  <c r="T637" i="2"/>
  <c r="U637" i="2"/>
  <c r="W637" i="2"/>
  <c r="X637" i="2"/>
  <c r="Y637" i="2"/>
  <c r="Z637" i="2"/>
  <c r="AA637" i="2"/>
  <c r="AB637" i="2"/>
  <c r="AC637" i="2"/>
  <c r="AD637" i="2"/>
  <c r="AR637" i="2"/>
  <c r="AV637" i="2"/>
  <c r="AW637" i="2"/>
  <c r="BD637" i="2"/>
  <c r="BE637" i="2"/>
  <c r="BF637" i="2"/>
  <c r="A638" i="2"/>
  <c r="B638" i="2"/>
  <c r="C638" i="2"/>
  <c r="D638" i="2"/>
  <c r="E638" i="2"/>
  <c r="F638" i="2"/>
  <c r="G638" i="2"/>
  <c r="AU638" i="2" s="1"/>
  <c r="H638" i="2"/>
  <c r="I638" i="2"/>
  <c r="J638" i="2"/>
  <c r="K638" i="2"/>
  <c r="L638" i="2"/>
  <c r="M638" i="2"/>
  <c r="N638" i="2"/>
  <c r="O638" i="2"/>
  <c r="P638" i="2"/>
  <c r="Q638" i="2"/>
  <c r="R638" i="2"/>
  <c r="S638" i="2"/>
  <c r="T638" i="2"/>
  <c r="U638" i="2"/>
  <c r="W638" i="2"/>
  <c r="X638" i="2"/>
  <c r="Y638" i="2"/>
  <c r="Z638" i="2"/>
  <c r="AA638" i="2"/>
  <c r="AB638" i="2"/>
  <c r="AC638" i="2"/>
  <c r="AD638" i="2"/>
  <c r="AQ638" i="2"/>
  <c r="AR638" i="2"/>
  <c r="AV638" i="2"/>
  <c r="AW638" i="2"/>
  <c r="BD638" i="2"/>
  <c r="BE638" i="2"/>
  <c r="BF638" i="2"/>
  <c r="A639" i="2"/>
  <c r="B639" i="2"/>
  <c r="C639" i="2"/>
  <c r="D639" i="2"/>
  <c r="E639" i="2"/>
  <c r="F639" i="2"/>
  <c r="H639" i="2" s="1"/>
  <c r="G639" i="2"/>
  <c r="AU639" i="2" s="1"/>
  <c r="I639" i="2"/>
  <c r="J639" i="2"/>
  <c r="K639" i="2"/>
  <c r="L639" i="2"/>
  <c r="M639" i="2"/>
  <c r="N639" i="2"/>
  <c r="O639" i="2"/>
  <c r="P639" i="2"/>
  <c r="Q639" i="2"/>
  <c r="R639" i="2"/>
  <c r="S639" i="2"/>
  <c r="T639" i="2"/>
  <c r="U639" i="2"/>
  <c r="W639" i="2"/>
  <c r="X639" i="2"/>
  <c r="Y639" i="2"/>
  <c r="Z639" i="2"/>
  <c r="AA639" i="2"/>
  <c r="AB639" i="2"/>
  <c r="AC639" i="2"/>
  <c r="AD639" i="2"/>
  <c r="AQ639" i="2"/>
  <c r="AR639" i="2"/>
  <c r="AV639" i="2"/>
  <c r="AW639" i="2"/>
  <c r="BD639" i="2"/>
  <c r="BE639" i="2"/>
  <c r="BF639" i="2"/>
  <c r="A640" i="2"/>
  <c r="B640" i="2"/>
  <c r="C640" i="2"/>
  <c r="D640" i="2"/>
  <c r="E640" i="2"/>
  <c r="F640" i="2"/>
  <c r="G640" i="2"/>
  <c r="AU640" i="2" s="1"/>
  <c r="H640" i="2"/>
  <c r="I640" i="2"/>
  <c r="J640" i="2"/>
  <c r="K640" i="2"/>
  <c r="L640" i="2"/>
  <c r="M640" i="2"/>
  <c r="N640" i="2"/>
  <c r="O640" i="2"/>
  <c r="P640" i="2"/>
  <c r="Q640" i="2"/>
  <c r="R640" i="2"/>
  <c r="S640" i="2"/>
  <c r="T640" i="2"/>
  <c r="U640" i="2"/>
  <c r="W640" i="2"/>
  <c r="X640" i="2"/>
  <c r="Y640" i="2"/>
  <c r="Z640" i="2"/>
  <c r="AA640" i="2"/>
  <c r="AB640" i="2"/>
  <c r="AC640" i="2"/>
  <c r="AD640" i="2"/>
  <c r="AR640" i="2"/>
  <c r="AV640" i="2"/>
  <c r="AW640" i="2"/>
  <c r="BD640" i="2"/>
  <c r="BE640" i="2"/>
  <c r="BF640" i="2"/>
  <c r="A641" i="2"/>
  <c r="B641" i="2"/>
  <c r="C641" i="2"/>
  <c r="D641" i="2"/>
  <c r="E641" i="2"/>
  <c r="F641" i="2"/>
  <c r="H641" i="2" s="1"/>
  <c r="G641" i="2"/>
  <c r="I641" i="2"/>
  <c r="J641" i="2"/>
  <c r="K641" i="2"/>
  <c r="L641" i="2"/>
  <c r="M641" i="2"/>
  <c r="N641" i="2"/>
  <c r="O641" i="2"/>
  <c r="P641" i="2"/>
  <c r="Q641" i="2"/>
  <c r="R641" i="2"/>
  <c r="S641" i="2"/>
  <c r="T641" i="2"/>
  <c r="U641" i="2"/>
  <c r="W641" i="2"/>
  <c r="X641" i="2"/>
  <c r="Y641" i="2"/>
  <c r="Z641" i="2"/>
  <c r="AA641" i="2"/>
  <c r="AB641" i="2"/>
  <c r="AC641" i="2"/>
  <c r="AD641" i="2"/>
  <c r="AR641" i="2"/>
  <c r="AV641" i="2"/>
  <c r="AW641" i="2"/>
  <c r="BD641" i="2"/>
  <c r="BE641" i="2"/>
  <c r="BF641" i="2"/>
  <c r="A642" i="2"/>
  <c r="B642" i="2"/>
  <c r="C642" i="2"/>
  <c r="D642" i="2"/>
  <c r="E642" i="2"/>
  <c r="F642" i="2"/>
  <c r="H642" i="2" s="1"/>
  <c r="G642" i="2"/>
  <c r="AU642" i="2" s="1"/>
  <c r="I642" i="2"/>
  <c r="J642" i="2"/>
  <c r="K642" i="2"/>
  <c r="L642" i="2"/>
  <c r="M642" i="2"/>
  <c r="N642" i="2"/>
  <c r="O642" i="2"/>
  <c r="P642" i="2"/>
  <c r="Q642" i="2"/>
  <c r="R642" i="2"/>
  <c r="S642" i="2"/>
  <c r="T642" i="2"/>
  <c r="U642" i="2"/>
  <c r="W642" i="2"/>
  <c r="X642" i="2"/>
  <c r="Y642" i="2"/>
  <c r="Z642" i="2"/>
  <c r="AA642" i="2"/>
  <c r="AB642" i="2"/>
  <c r="AC642" i="2"/>
  <c r="AD642" i="2"/>
  <c r="AR642" i="2"/>
  <c r="AV642" i="2"/>
  <c r="AW642" i="2"/>
  <c r="BD642" i="2"/>
  <c r="BE642" i="2"/>
  <c r="BF642" i="2"/>
  <c r="A643" i="2"/>
  <c r="B643" i="2"/>
  <c r="C643" i="2"/>
  <c r="D643" i="2"/>
  <c r="E643" i="2"/>
  <c r="F643" i="2"/>
  <c r="G643" i="2"/>
  <c r="AU643" i="2" s="1"/>
  <c r="H643" i="2"/>
  <c r="I643" i="2"/>
  <c r="J643" i="2"/>
  <c r="K643" i="2"/>
  <c r="L643" i="2"/>
  <c r="M643" i="2"/>
  <c r="N643" i="2"/>
  <c r="O643" i="2"/>
  <c r="P643" i="2"/>
  <c r="Q643" i="2"/>
  <c r="R643" i="2"/>
  <c r="S643" i="2"/>
  <c r="T643" i="2"/>
  <c r="U643" i="2"/>
  <c r="V643" i="2"/>
  <c r="W643" i="2"/>
  <c r="X643" i="2"/>
  <c r="Y643" i="2"/>
  <c r="Z643" i="2"/>
  <c r="AA643" i="2"/>
  <c r="AB643" i="2"/>
  <c r="AC643" i="2"/>
  <c r="AD643" i="2"/>
  <c r="AR643" i="2"/>
  <c r="AV643" i="2"/>
  <c r="AW643" i="2"/>
  <c r="BD643" i="2"/>
  <c r="BE643" i="2"/>
  <c r="BF643" i="2"/>
  <c r="A644" i="2"/>
  <c r="B644" i="2"/>
  <c r="C644" i="2"/>
  <c r="D644" i="2"/>
  <c r="E644" i="2"/>
  <c r="F644" i="2"/>
  <c r="H644" i="2" s="1"/>
  <c r="G644" i="2"/>
  <c r="AU644" i="2" s="1"/>
  <c r="I644" i="2"/>
  <c r="J644" i="2"/>
  <c r="K644" i="2"/>
  <c r="L644" i="2"/>
  <c r="M644" i="2"/>
  <c r="N644" i="2"/>
  <c r="O644" i="2"/>
  <c r="P644" i="2"/>
  <c r="Q644" i="2"/>
  <c r="R644" i="2"/>
  <c r="S644" i="2"/>
  <c r="T644" i="2"/>
  <c r="U644" i="2"/>
  <c r="V644" i="2"/>
  <c r="W644" i="2"/>
  <c r="X644" i="2"/>
  <c r="Y644" i="2"/>
  <c r="Z644" i="2"/>
  <c r="AA644" i="2"/>
  <c r="AB644" i="2"/>
  <c r="AC644" i="2"/>
  <c r="AD644" i="2"/>
  <c r="AQ644" i="2"/>
  <c r="AR644" i="2"/>
  <c r="AV644" i="2"/>
  <c r="AW644" i="2"/>
  <c r="BD644" i="2"/>
  <c r="BE644" i="2"/>
  <c r="BF644" i="2"/>
  <c r="A645" i="2"/>
  <c r="B645" i="2"/>
  <c r="C645" i="2"/>
  <c r="D645" i="2"/>
  <c r="E645" i="2"/>
  <c r="F645" i="2"/>
  <c r="G645" i="2"/>
  <c r="H645" i="2"/>
  <c r="I645" i="2"/>
  <c r="J645" i="2"/>
  <c r="K645" i="2"/>
  <c r="L645" i="2"/>
  <c r="M645" i="2"/>
  <c r="N645" i="2"/>
  <c r="O645" i="2"/>
  <c r="P645" i="2"/>
  <c r="Q645" i="2"/>
  <c r="R645" i="2"/>
  <c r="S645" i="2"/>
  <c r="T645" i="2"/>
  <c r="U645" i="2"/>
  <c r="W645" i="2"/>
  <c r="X645" i="2"/>
  <c r="Y645" i="2"/>
  <c r="Z645" i="2"/>
  <c r="AA645" i="2"/>
  <c r="AB645" i="2"/>
  <c r="AC645" i="2"/>
  <c r="AD645" i="2"/>
  <c r="AR645" i="2"/>
  <c r="AV645" i="2"/>
  <c r="AW645" i="2"/>
  <c r="BD645" i="2"/>
  <c r="BE645" i="2"/>
  <c r="BF645" i="2"/>
  <c r="A646" i="2"/>
  <c r="B646" i="2"/>
  <c r="C646" i="2"/>
  <c r="D646" i="2"/>
  <c r="E646" i="2"/>
  <c r="F646" i="2"/>
  <c r="G646" i="2"/>
  <c r="AU646" i="2" s="1"/>
  <c r="H646" i="2"/>
  <c r="I646" i="2"/>
  <c r="J646" i="2"/>
  <c r="K646" i="2"/>
  <c r="L646" i="2"/>
  <c r="M646" i="2"/>
  <c r="N646" i="2"/>
  <c r="O646" i="2"/>
  <c r="P646" i="2"/>
  <c r="Q646" i="2"/>
  <c r="R646" i="2"/>
  <c r="S646" i="2"/>
  <c r="T646" i="2"/>
  <c r="U646" i="2"/>
  <c r="W646" i="2"/>
  <c r="X646" i="2"/>
  <c r="Y646" i="2"/>
  <c r="Z646" i="2"/>
  <c r="AA646" i="2"/>
  <c r="AB646" i="2"/>
  <c r="AC646" i="2"/>
  <c r="AD646" i="2"/>
  <c r="AR646" i="2"/>
  <c r="AV646" i="2"/>
  <c r="AW646" i="2"/>
  <c r="BD646" i="2"/>
  <c r="BE646" i="2"/>
  <c r="BF646" i="2"/>
  <c r="A647" i="2"/>
  <c r="B647" i="2"/>
  <c r="C647" i="2"/>
  <c r="D647" i="2"/>
  <c r="E647" i="2"/>
  <c r="F647" i="2"/>
  <c r="H647" i="2" s="1"/>
  <c r="G647" i="2"/>
  <c r="AU647" i="2" s="1"/>
  <c r="I647" i="2"/>
  <c r="J647" i="2"/>
  <c r="K647" i="2"/>
  <c r="L647" i="2"/>
  <c r="M647" i="2"/>
  <c r="N647" i="2"/>
  <c r="O647" i="2"/>
  <c r="P647" i="2"/>
  <c r="Q647" i="2"/>
  <c r="R647" i="2"/>
  <c r="S647" i="2"/>
  <c r="T647" i="2"/>
  <c r="U647" i="2"/>
  <c r="V647" i="2"/>
  <c r="W647" i="2"/>
  <c r="X647" i="2"/>
  <c r="Y647" i="2"/>
  <c r="Z647" i="2"/>
  <c r="AA647" i="2"/>
  <c r="AB647" i="2"/>
  <c r="AC647" i="2"/>
  <c r="AD647" i="2"/>
  <c r="AR647" i="2"/>
  <c r="AV647" i="2"/>
  <c r="AW647" i="2"/>
  <c r="BD647" i="2"/>
  <c r="BE647" i="2"/>
  <c r="BF647" i="2"/>
  <c r="A648" i="2"/>
  <c r="B648" i="2"/>
  <c r="C648" i="2"/>
  <c r="D648" i="2"/>
  <c r="E648" i="2"/>
  <c r="F648" i="2"/>
  <c r="H648" i="2" s="1"/>
  <c r="G648" i="2"/>
  <c r="AU648" i="2" s="1"/>
  <c r="I648" i="2"/>
  <c r="J648" i="2"/>
  <c r="K648" i="2"/>
  <c r="L648" i="2"/>
  <c r="M648" i="2"/>
  <c r="N648" i="2"/>
  <c r="O648" i="2"/>
  <c r="P648" i="2"/>
  <c r="Q648" i="2"/>
  <c r="R648" i="2"/>
  <c r="S648" i="2"/>
  <c r="T648" i="2"/>
  <c r="U648" i="2"/>
  <c r="V648" i="2"/>
  <c r="W648" i="2"/>
  <c r="X648" i="2"/>
  <c r="Y648" i="2"/>
  <c r="Z648" i="2"/>
  <c r="AA648" i="2"/>
  <c r="AB648" i="2"/>
  <c r="AC648" i="2"/>
  <c r="AD648" i="2"/>
  <c r="AR648" i="2"/>
  <c r="AV648" i="2"/>
  <c r="AW648" i="2"/>
  <c r="BD648" i="2"/>
  <c r="BE648" i="2"/>
  <c r="BF648" i="2"/>
  <c r="A649" i="2"/>
  <c r="B649" i="2"/>
  <c r="C649" i="2"/>
  <c r="D649" i="2"/>
  <c r="E649" i="2"/>
  <c r="F649" i="2"/>
  <c r="G649" i="2"/>
  <c r="H649" i="2"/>
  <c r="I649" i="2"/>
  <c r="J649" i="2"/>
  <c r="K649" i="2"/>
  <c r="L649" i="2"/>
  <c r="M649" i="2"/>
  <c r="N649" i="2"/>
  <c r="O649" i="2"/>
  <c r="P649" i="2"/>
  <c r="Q649" i="2"/>
  <c r="R649" i="2"/>
  <c r="S649" i="2"/>
  <c r="T649" i="2"/>
  <c r="U649" i="2"/>
  <c r="V649" i="2"/>
  <c r="W649" i="2"/>
  <c r="X649" i="2"/>
  <c r="Y649" i="2"/>
  <c r="Z649" i="2"/>
  <c r="AA649" i="2"/>
  <c r="AB649" i="2"/>
  <c r="AC649" i="2"/>
  <c r="AD649" i="2"/>
  <c r="AR649" i="2"/>
  <c r="AV649" i="2"/>
  <c r="AW649" i="2"/>
  <c r="BD649" i="2"/>
  <c r="BE649" i="2"/>
  <c r="BF649" i="2"/>
  <c r="A650" i="2"/>
  <c r="B650" i="2"/>
  <c r="C650" i="2"/>
  <c r="D650" i="2"/>
  <c r="E650" i="2"/>
  <c r="F650" i="2"/>
  <c r="H650" i="2" s="1"/>
  <c r="G650" i="2"/>
  <c r="AU650" i="2" s="1"/>
  <c r="I650" i="2"/>
  <c r="J650" i="2"/>
  <c r="K650" i="2"/>
  <c r="L650" i="2"/>
  <c r="M650" i="2"/>
  <c r="N650" i="2"/>
  <c r="O650" i="2"/>
  <c r="P650" i="2"/>
  <c r="Q650" i="2"/>
  <c r="R650" i="2"/>
  <c r="S650" i="2"/>
  <c r="T650" i="2"/>
  <c r="U650" i="2"/>
  <c r="V650" i="2"/>
  <c r="W650" i="2"/>
  <c r="X650" i="2"/>
  <c r="Y650" i="2"/>
  <c r="Z650" i="2"/>
  <c r="AA650" i="2"/>
  <c r="AB650" i="2"/>
  <c r="AC650" i="2"/>
  <c r="AD650" i="2"/>
  <c r="AR650" i="2"/>
  <c r="AV650" i="2"/>
  <c r="AW650" i="2"/>
  <c r="BD650" i="2"/>
  <c r="BE650" i="2"/>
  <c r="BF650" i="2"/>
  <c r="A651" i="2"/>
  <c r="B651" i="2"/>
  <c r="C651" i="2"/>
  <c r="D651" i="2"/>
  <c r="E651" i="2"/>
  <c r="F651" i="2"/>
  <c r="H651" i="2" s="1"/>
  <c r="G651" i="2"/>
  <c r="I651" i="2"/>
  <c r="J651" i="2"/>
  <c r="K651" i="2"/>
  <c r="L651" i="2"/>
  <c r="M651" i="2"/>
  <c r="N651" i="2"/>
  <c r="O651" i="2"/>
  <c r="P651" i="2"/>
  <c r="Q651" i="2"/>
  <c r="R651" i="2"/>
  <c r="S651" i="2"/>
  <c r="T651" i="2"/>
  <c r="U651" i="2"/>
  <c r="W651" i="2"/>
  <c r="X651" i="2"/>
  <c r="Y651" i="2"/>
  <c r="Z651" i="2"/>
  <c r="AA651" i="2"/>
  <c r="AB651" i="2"/>
  <c r="AC651" i="2"/>
  <c r="AD651" i="2"/>
  <c r="AR651" i="2"/>
  <c r="AV651" i="2"/>
  <c r="AW651" i="2"/>
  <c r="BD651" i="2"/>
  <c r="BE651" i="2"/>
  <c r="BF651" i="2"/>
  <c r="A652" i="2"/>
  <c r="B652" i="2"/>
  <c r="C652" i="2"/>
  <c r="D652" i="2"/>
  <c r="E652" i="2"/>
  <c r="F652" i="2"/>
  <c r="G652" i="2"/>
  <c r="AU652" i="2" s="1"/>
  <c r="H652" i="2"/>
  <c r="I652" i="2"/>
  <c r="J652" i="2"/>
  <c r="K652" i="2"/>
  <c r="L652" i="2"/>
  <c r="M652" i="2"/>
  <c r="N652" i="2"/>
  <c r="O652" i="2"/>
  <c r="P652" i="2"/>
  <c r="Q652" i="2"/>
  <c r="R652" i="2"/>
  <c r="S652" i="2"/>
  <c r="T652" i="2"/>
  <c r="U652" i="2"/>
  <c r="W652" i="2"/>
  <c r="X652" i="2"/>
  <c r="Y652" i="2"/>
  <c r="Z652" i="2"/>
  <c r="AA652" i="2"/>
  <c r="AB652" i="2"/>
  <c r="AC652" i="2"/>
  <c r="AD652" i="2"/>
  <c r="AR652" i="2"/>
  <c r="AV652" i="2"/>
  <c r="AW652" i="2"/>
  <c r="BD652" i="2"/>
  <c r="BE652" i="2"/>
  <c r="BF652" i="2"/>
  <c r="A653" i="2"/>
  <c r="B653" i="2"/>
  <c r="C653" i="2"/>
  <c r="D653" i="2"/>
  <c r="E653" i="2"/>
  <c r="F653" i="2"/>
  <c r="G653" i="2"/>
  <c r="AU653" i="2" s="1"/>
  <c r="H653" i="2"/>
  <c r="I653" i="2"/>
  <c r="J653" i="2"/>
  <c r="K653" i="2"/>
  <c r="L653" i="2"/>
  <c r="M653" i="2"/>
  <c r="N653" i="2"/>
  <c r="O653" i="2"/>
  <c r="P653" i="2"/>
  <c r="Q653" i="2"/>
  <c r="R653" i="2"/>
  <c r="S653" i="2"/>
  <c r="T653" i="2"/>
  <c r="U653" i="2"/>
  <c r="W653" i="2"/>
  <c r="X653" i="2"/>
  <c r="Y653" i="2"/>
  <c r="Z653" i="2"/>
  <c r="AA653" i="2"/>
  <c r="AB653" i="2"/>
  <c r="AC653" i="2"/>
  <c r="AD653" i="2"/>
  <c r="AR653" i="2"/>
  <c r="AV653" i="2"/>
  <c r="AW653" i="2"/>
  <c r="BD653" i="2"/>
  <c r="BE653" i="2"/>
  <c r="BF653" i="2"/>
  <c r="A654" i="2"/>
  <c r="B654" i="2"/>
  <c r="C654" i="2"/>
  <c r="D654" i="2"/>
  <c r="E654" i="2"/>
  <c r="F654" i="2"/>
  <c r="G654" i="2"/>
  <c r="AU654" i="2" s="1"/>
  <c r="H654" i="2"/>
  <c r="I654" i="2"/>
  <c r="J654" i="2"/>
  <c r="K654" i="2"/>
  <c r="L654" i="2"/>
  <c r="M654" i="2"/>
  <c r="N654" i="2"/>
  <c r="O654" i="2"/>
  <c r="P654" i="2"/>
  <c r="Q654" i="2"/>
  <c r="R654" i="2"/>
  <c r="S654" i="2"/>
  <c r="T654" i="2"/>
  <c r="U654" i="2"/>
  <c r="W654" i="2"/>
  <c r="X654" i="2"/>
  <c r="Y654" i="2"/>
  <c r="Z654" i="2"/>
  <c r="AA654" i="2"/>
  <c r="AB654" i="2"/>
  <c r="AC654" i="2"/>
  <c r="AD654" i="2"/>
  <c r="AR654" i="2"/>
  <c r="AV654" i="2"/>
  <c r="AW654" i="2"/>
  <c r="BD654" i="2"/>
  <c r="BE654" i="2"/>
  <c r="BF654" i="2"/>
  <c r="A655" i="2"/>
  <c r="B655" i="2"/>
  <c r="C655" i="2"/>
  <c r="D655" i="2"/>
  <c r="E655" i="2"/>
  <c r="F655" i="2"/>
  <c r="G655" i="2"/>
  <c r="AU655" i="2" s="1"/>
  <c r="H655" i="2"/>
  <c r="I655" i="2"/>
  <c r="J655" i="2"/>
  <c r="K655" i="2"/>
  <c r="L655" i="2"/>
  <c r="M655" i="2"/>
  <c r="N655" i="2"/>
  <c r="O655" i="2"/>
  <c r="P655" i="2"/>
  <c r="Q655" i="2"/>
  <c r="R655" i="2"/>
  <c r="S655" i="2"/>
  <c r="T655" i="2"/>
  <c r="U655" i="2"/>
  <c r="W655" i="2"/>
  <c r="X655" i="2"/>
  <c r="Y655" i="2"/>
  <c r="Z655" i="2"/>
  <c r="AA655" i="2"/>
  <c r="AB655" i="2"/>
  <c r="AC655" i="2"/>
  <c r="AD655" i="2"/>
  <c r="AQ655" i="2"/>
  <c r="AR655" i="2"/>
  <c r="AV655" i="2"/>
  <c r="AW655" i="2"/>
  <c r="BD655" i="2"/>
  <c r="BE655" i="2"/>
  <c r="BF655" i="2"/>
  <c r="A656" i="2"/>
  <c r="B656" i="2"/>
  <c r="C656" i="2"/>
  <c r="D656" i="2"/>
  <c r="E656" i="2"/>
  <c r="F656" i="2"/>
  <c r="H656" i="2" s="1"/>
  <c r="G656" i="2"/>
  <c r="AU656" i="2" s="1"/>
  <c r="I656" i="2"/>
  <c r="J656" i="2"/>
  <c r="K656" i="2"/>
  <c r="L656" i="2"/>
  <c r="M656" i="2"/>
  <c r="N656" i="2"/>
  <c r="O656" i="2"/>
  <c r="P656" i="2"/>
  <c r="Q656" i="2"/>
  <c r="R656" i="2"/>
  <c r="S656" i="2"/>
  <c r="T656" i="2"/>
  <c r="U656" i="2"/>
  <c r="W656" i="2"/>
  <c r="X656" i="2"/>
  <c r="Y656" i="2"/>
  <c r="Z656" i="2"/>
  <c r="AA656" i="2"/>
  <c r="AB656" i="2"/>
  <c r="AC656" i="2"/>
  <c r="AD656" i="2"/>
  <c r="AP656" i="2"/>
  <c r="AQ656" i="2"/>
  <c r="AR656" i="2"/>
  <c r="AV656" i="2"/>
  <c r="AW656" i="2"/>
  <c r="BD656" i="2"/>
  <c r="BE656" i="2"/>
  <c r="BF656" i="2"/>
  <c r="A657" i="2"/>
  <c r="B657" i="2"/>
  <c r="C657" i="2"/>
  <c r="D657" i="2"/>
  <c r="E657" i="2"/>
  <c r="F657" i="2"/>
  <c r="H657" i="2" s="1"/>
  <c r="G657" i="2"/>
  <c r="AU657" i="2" s="1"/>
  <c r="I657" i="2"/>
  <c r="J657" i="2"/>
  <c r="K657" i="2"/>
  <c r="L657" i="2"/>
  <c r="M657" i="2"/>
  <c r="N657" i="2"/>
  <c r="O657" i="2"/>
  <c r="P657" i="2"/>
  <c r="Q657" i="2"/>
  <c r="R657" i="2"/>
  <c r="S657" i="2"/>
  <c r="T657" i="2"/>
  <c r="U657" i="2"/>
  <c r="W657" i="2"/>
  <c r="X657" i="2"/>
  <c r="Y657" i="2"/>
  <c r="Z657" i="2"/>
  <c r="AA657" i="2"/>
  <c r="AB657" i="2"/>
  <c r="AC657" i="2"/>
  <c r="AD657" i="2"/>
  <c r="AQ657" i="2"/>
  <c r="AR657" i="2"/>
  <c r="AV657" i="2"/>
  <c r="AW657" i="2"/>
  <c r="BD657" i="2"/>
  <c r="BE657" i="2"/>
  <c r="BF657" i="2"/>
  <c r="A658" i="2"/>
  <c r="B658" i="2"/>
  <c r="C658" i="2"/>
  <c r="D658" i="2"/>
  <c r="E658" i="2"/>
  <c r="F658" i="2"/>
  <c r="H658" i="2" s="1"/>
  <c r="G658" i="2"/>
  <c r="AU658" i="2" s="1"/>
  <c r="I658" i="2"/>
  <c r="J658" i="2"/>
  <c r="K658" i="2"/>
  <c r="L658" i="2"/>
  <c r="M658" i="2"/>
  <c r="N658" i="2"/>
  <c r="O658" i="2"/>
  <c r="P658" i="2"/>
  <c r="Q658" i="2"/>
  <c r="R658" i="2"/>
  <c r="S658" i="2"/>
  <c r="T658" i="2"/>
  <c r="U658" i="2"/>
  <c r="W658" i="2"/>
  <c r="X658" i="2"/>
  <c r="Y658" i="2"/>
  <c r="Z658" i="2"/>
  <c r="AA658" i="2"/>
  <c r="AB658" i="2"/>
  <c r="AC658" i="2"/>
  <c r="AD658" i="2"/>
  <c r="AQ658" i="2"/>
  <c r="AR658" i="2"/>
  <c r="AV658" i="2"/>
  <c r="AW658" i="2"/>
  <c r="BD658" i="2"/>
  <c r="BE658" i="2"/>
  <c r="BF658" i="2"/>
  <c r="A659" i="2"/>
  <c r="B659" i="2"/>
  <c r="C659" i="2"/>
  <c r="D659" i="2"/>
  <c r="E659" i="2"/>
  <c r="F659" i="2"/>
  <c r="G659" i="2"/>
  <c r="H659" i="2"/>
  <c r="I659" i="2"/>
  <c r="J659" i="2"/>
  <c r="K659" i="2"/>
  <c r="L659" i="2"/>
  <c r="M659" i="2"/>
  <c r="N659" i="2"/>
  <c r="O659" i="2"/>
  <c r="P659" i="2"/>
  <c r="Q659" i="2"/>
  <c r="R659" i="2"/>
  <c r="S659" i="2"/>
  <c r="T659" i="2"/>
  <c r="U659" i="2"/>
  <c r="W659" i="2"/>
  <c r="X659" i="2"/>
  <c r="Y659" i="2"/>
  <c r="Z659" i="2"/>
  <c r="AA659" i="2"/>
  <c r="AB659" i="2"/>
  <c r="AC659" i="2"/>
  <c r="AD659" i="2"/>
  <c r="AP659" i="2"/>
  <c r="AQ659" i="2"/>
  <c r="AR659" i="2"/>
  <c r="AV659" i="2"/>
  <c r="AW659" i="2"/>
  <c r="BD659" i="2"/>
  <c r="BE659" i="2"/>
  <c r="BF659" i="2"/>
  <c r="A660" i="2"/>
  <c r="B660" i="2"/>
  <c r="C660" i="2"/>
  <c r="D660" i="2"/>
  <c r="E660" i="2"/>
  <c r="F660" i="2"/>
  <c r="G660" i="2"/>
  <c r="AU660" i="2" s="1"/>
  <c r="H660" i="2"/>
  <c r="I660" i="2"/>
  <c r="J660" i="2"/>
  <c r="K660" i="2"/>
  <c r="L660" i="2"/>
  <c r="M660" i="2"/>
  <c r="N660" i="2"/>
  <c r="O660" i="2"/>
  <c r="P660" i="2"/>
  <c r="Q660" i="2"/>
  <c r="R660" i="2"/>
  <c r="S660" i="2"/>
  <c r="T660" i="2"/>
  <c r="U660" i="2"/>
  <c r="W660" i="2"/>
  <c r="X660" i="2"/>
  <c r="Y660" i="2"/>
  <c r="Z660" i="2"/>
  <c r="AA660" i="2"/>
  <c r="AB660" i="2"/>
  <c r="AC660" i="2"/>
  <c r="AD660" i="2"/>
  <c r="AR660" i="2"/>
  <c r="AV660" i="2"/>
  <c r="AW660" i="2"/>
  <c r="BD660" i="2"/>
  <c r="BE660" i="2"/>
  <c r="BF660" i="2"/>
  <c r="A661" i="2"/>
  <c r="B661" i="2"/>
  <c r="C661" i="2"/>
  <c r="D661" i="2"/>
  <c r="E661" i="2"/>
  <c r="F661" i="2"/>
  <c r="G661" i="2"/>
  <c r="H661" i="2"/>
  <c r="I661" i="2"/>
  <c r="J661" i="2"/>
  <c r="K661" i="2"/>
  <c r="L661" i="2"/>
  <c r="M661" i="2"/>
  <c r="N661" i="2"/>
  <c r="O661" i="2"/>
  <c r="P661" i="2"/>
  <c r="Q661" i="2"/>
  <c r="R661" i="2"/>
  <c r="S661" i="2"/>
  <c r="T661" i="2"/>
  <c r="U661" i="2"/>
  <c r="W661" i="2"/>
  <c r="X661" i="2"/>
  <c r="Y661" i="2"/>
  <c r="Z661" i="2"/>
  <c r="AA661" i="2"/>
  <c r="AB661" i="2"/>
  <c r="AC661" i="2"/>
  <c r="AD661" i="2"/>
  <c r="AR661" i="2"/>
  <c r="AV661" i="2"/>
  <c r="AW661" i="2"/>
  <c r="BD661" i="2"/>
  <c r="BE661" i="2"/>
  <c r="BF661" i="2"/>
  <c r="A662" i="2"/>
  <c r="B662" i="2"/>
  <c r="C662" i="2"/>
  <c r="D662" i="2"/>
  <c r="E662" i="2"/>
  <c r="F662" i="2"/>
  <c r="G662" i="2"/>
  <c r="AU662" i="2" s="1"/>
  <c r="H662" i="2"/>
  <c r="I662" i="2"/>
  <c r="J662" i="2"/>
  <c r="K662" i="2"/>
  <c r="L662" i="2"/>
  <c r="M662" i="2"/>
  <c r="N662" i="2"/>
  <c r="O662" i="2"/>
  <c r="P662" i="2"/>
  <c r="Q662" i="2"/>
  <c r="R662" i="2"/>
  <c r="S662" i="2"/>
  <c r="T662" i="2"/>
  <c r="U662" i="2"/>
  <c r="W662" i="2"/>
  <c r="X662" i="2"/>
  <c r="Y662" i="2"/>
  <c r="Z662" i="2"/>
  <c r="AA662" i="2"/>
  <c r="AB662" i="2"/>
  <c r="AC662" i="2"/>
  <c r="AD662" i="2"/>
  <c r="AR662" i="2"/>
  <c r="AV662" i="2"/>
  <c r="AW662" i="2"/>
  <c r="BD662" i="2"/>
  <c r="BE662" i="2"/>
  <c r="BF662" i="2"/>
  <c r="A663" i="2"/>
  <c r="B663" i="2"/>
  <c r="C663" i="2"/>
  <c r="D663" i="2"/>
  <c r="E663" i="2"/>
  <c r="F663" i="2"/>
  <c r="H663" i="2" s="1"/>
  <c r="G663" i="2"/>
  <c r="AU663" i="2" s="1"/>
  <c r="I663" i="2"/>
  <c r="J663" i="2"/>
  <c r="K663" i="2"/>
  <c r="L663" i="2"/>
  <c r="M663" i="2"/>
  <c r="N663" i="2"/>
  <c r="O663" i="2"/>
  <c r="P663" i="2"/>
  <c r="Q663" i="2"/>
  <c r="R663" i="2"/>
  <c r="S663" i="2"/>
  <c r="T663" i="2"/>
  <c r="U663" i="2"/>
  <c r="W663" i="2"/>
  <c r="X663" i="2"/>
  <c r="Y663" i="2"/>
  <c r="Z663" i="2"/>
  <c r="AA663" i="2"/>
  <c r="AB663" i="2"/>
  <c r="AC663" i="2"/>
  <c r="AD663" i="2"/>
  <c r="AR663" i="2"/>
  <c r="AV663" i="2"/>
  <c r="AW663" i="2"/>
  <c r="BD663" i="2"/>
  <c r="BE663" i="2"/>
  <c r="BF663" i="2"/>
  <c r="A664" i="2"/>
  <c r="B664" i="2"/>
  <c r="C664" i="2"/>
  <c r="D664" i="2"/>
  <c r="E664" i="2"/>
  <c r="F664" i="2"/>
  <c r="G664" i="2"/>
  <c r="AU664" i="2" s="1"/>
  <c r="H664" i="2"/>
  <c r="I664" i="2"/>
  <c r="J664" i="2"/>
  <c r="K664" i="2"/>
  <c r="L664" i="2"/>
  <c r="M664" i="2"/>
  <c r="N664" i="2"/>
  <c r="O664" i="2"/>
  <c r="P664" i="2"/>
  <c r="Q664" i="2"/>
  <c r="R664" i="2"/>
  <c r="S664" i="2"/>
  <c r="T664" i="2"/>
  <c r="U664" i="2"/>
  <c r="W664" i="2"/>
  <c r="X664" i="2"/>
  <c r="Y664" i="2"/>
  <c r="Z664" i="2"/>
  <c r="AA664" i="2"/>
  <c r="AB664" i="2"/>
  <c r="AC664" i="2"/>
  <c r="AD664" i="2"/>
  <c r="AP664" i="2"/>
  <c r="AQ664" i="2"/>
  <c r="AR664" i="2"/>
  <c r="AV664" i="2"/>
  <c r="AW664" i="2"/>
  <c r="BD664" i="2"/>
  <c r="BE664" i="2"/>
  <c r="BF664" i="2"/>
  <c r="A665" i="2"/>
  <c r="B665" i="2"/>
  <c r="C665" i="2"/>
  <c r="D665" i="2"/>
  <c r="E665" i="2"/>
  <c r="F665" i="2"/>
  <c r="H665" i="2" s="1"/>
  <c r="G665" i="2"/>
  <c r="AU665" i="2" s="1"/>
  <c r="I665" i="2"/>
  <c r="J665" i="2"/>
  <c r="K665" i="2"/>
  <c r="L665" i="2"/>
  <c r="M665" i="2"/>
  <c r="N665" i="2"/>
  <c r="O665" i="2"/>
  <c r="P665" i="2"/>
  <c r="Q665" i="2"/>
  <c r="R665" i="2"/>
  <c r="S665" i="2"/>
  <c r="T665" i="2"/>
  <c r="U665" i="2"/>
  <c r="W665" i="2"/>
  <c r="X665" i="2"/>
  <c r="Y665" i="2"/>
  <c r="Z665" i="2"/>
  <c r="AA665" i="2"/>
  <c r="AB665" i="2"/>
  <c r="AC665" i="2"/>
  <c r="AD665" i="2"/>
  <c r="AP665" i="2"/>
  <c r="AQ665" i="2"/>
  <c r="AR665" i="2"/>
  <c r="AV665" i="2"/>
  <c r="AW665" i="2"/>
  <c r="BD665" i="2"/>
  <c r="BE665" i="2"/>
  <c r="BF665" i="2"/>
  <c r="A666" i="2"/>
  <c r="B666" i="2"/>
  <c r="C666" i="2"/>
  <c r="D666" i="2"/>
  <c r="E666" i="2"/>
  <c r="F666" i="2"/>
  <c r="H666" i="2" s="1"/>
  <c r="G666" i="2"/>
  <c r="I666" i="2"/>
  <c r="J666" i="2"/>
  <c r="K666" i="2"/>
  <c r="L666" i="2"/>
  <c r="M666" i="2"/>
  <c r="N666" i="2"/>
  <c r="O666" i="2"/>
  <c r="P666" i="2"/>
  <c r="Q666" i="2"/>
  <c r="R666" i="2"/>
  <c r="S666" i="2"/>
  <c r="T666" i="2"/>
  <c r="U666" i="2"/>
  <c r="W666" i="2"/>
  <c r="X666" i="2"/>
  <c r="Y666" i="2"/>
  <c r="Z666" i="2"/>
  <c r="AA666" i="2"/>
  <c r="AB666" i="2"/>
  <c r="AC666" i="2"/>
  <c r="AD666" i="2"/>
  <c r="AQ666" i="2"/>
  <c r="AR666" i="2"/>
  <c r="AV666" i="2"/>
  <c r="AW666" i="2"/>
  <c r="BD666" i="2"/>
  <c r="BE666" i="2"/>
  <c r="BF666" i="2"/>
  <c r="A667" i="2"/>
  <c r="B667" i="2"/>
  <c r="C667" i="2"/>
  <c r="D667" i="2"/>
  <c r="E667" i="2"/>
  <c r="F667" i="2"/>
  <c r="H667" i="2" s="1"/>
  <c r="G667" i="2"/>
  <c r="AU667" i="2" s="1"/>
  <c r="I667" i="2"/>
  <c r="J667" i="2"/>
  <c r="K667" i="2"/>
  <c r="L667" i="2"/>
  <c r="M667" i="2"/>
  <c r="N667" i="2"/>
  <c r="O667" i="2"/>
  <c r="P667" i="2"/>
  <c r="Q667" i="2"/>
  <c r="R667" i="2"/>
  <c r="S667" i="2"/>
  <c r="T667" i="2"/>
  <c r="U667" i="2"/>
  <c r="W667" i="2"/>
  <c r="X667" i="2"/>
  <c r="Y667" i="2"/>
  <c r="Z667" i="2"/>
  <c r="AA667" i="2"/>
  <c r="AB667" i="2"/>
  <c r="AC667" i="2"/>
  <c r="AD667" i="2"/>
  <c r="AP667" i="2"/>
  <c r="AQ667" i="2"/>
  <c r="AR667" i="2"/>
  <c r="AV667" i="2"/>
  <c r="AW667" i="2"/>
  <c r="BD667" i="2"/>
  <c r="BE667" i="2"/>
  <c r="BF667" i="2"/>
  <c r="A668" i="2"/>
  <c r="B668" i="2"/>
  <c r="C668" i="2"/>
  <c r="D668" i="2"/>
  <c r="E668" i="2"/>
  <c r="F668" i="2"/>
  <c r="G668" i="2"/>
  <c r="AU668" i="2" s="1"/>
  <c r="H668" i="2"/>
  <c r="I668" i="2"/>
  <c r="J668" i="2"/>
  <c r="K668" i="2"/>
  <c r="L668" i="2"/>
  <c r="M668" i="2"/>
  <c r="N668" i="2"/>
  <c r="O668" i="2"/>
  <c r="P668" i="2"/>
  <c r="Q668" i="2"/>
  <c r="R668" i="2"/>
  <c r="S668" i="2"/>
  <c r="T668" i="2"/>
  <c r="U668" i="2"/>
  <c r="W668" i="2"/>
  <c r="X668" i="2"/>
  <c r="Y668" i="2"/>
  <c r="Z668" i="2"/>
  <c r="AA668" i="2"/>
  <c r="AB668" i="2"/>
  <c r="AC668" i="2"/>
  <c r="AD668" i="2"/>
  <c r="AQ668" i="2"/>
  <c r="AR668" i="2"/>
  <c r="AV668" i="2"/>
  <c r="AW668" i="2"/>
  <c r="BD668" i="2"/>
  <c r="BE668" i="2"/>
  <c r="BF668" i="2"/>
  <c r="A669" i="2"/>
  <c r="B669" i="2"/>
  <c r="C669" i="2"/>
  <c r="D669" i="2"/>
  <c r="E669" i="2"/>
  <c r="F669" i="2"/>
  <c r="H669" i="2" s="1"/>
  <c r="G669" i="2"/>
  <c r="AU669" i="2" s="1"/>
  <c r="I669" i="2"/>
  <c r="J669" i="2"/>
  <c r="K669" i="2"/>
  <c r="L669" i="2"/>
  <c r="M669" i="2"/>
  <c r="N669" i="2"/>
  <c r="O669" i="2"/>
  <c r="P669" i="2"/>
  <c r="Q669" i="2"/>
  <c r="R669" i="2"/>
  <c r="S669" i="2"/>
  <c r="T669" i="2"/>
  <c r="U669" i="2"/>
  <c r="W669" i="2"/>
  <c r="X669" i="2"/>
  <c r="Y669" i="2"/>
  <c r="Z669" i="2"/>
  <c r="AA669" i="2"/>
  <c r="AB669" i="2"/>
  <c r="AC669" i="2"/>
  <c r="AD669" i="2"/>
  <c r="AP669" i="2"/>
  <c r="AQ669" i="2"/>
  <c r="AR669" i="2"/>
  <c r="AV669" i="2"/>
  <c r="AW669" i="2"/>
  <c r="BD669" i="2"/>
  <c r="BE669" i="2"/>
  <c r="BF669" i="2"/>
  <c r="A670" i="2"/>
  <c r="B670" i="2"/>
  <c r="C670" i="2"/>
  <c r="D670" i="2"/>
  <c r="E670" i="2"/>
  <c r="F670" i="2"/>
  <c r="G670" i="2"/>
  <c r="H670" i="2"/>
  <c r="I670" i="2"/>
  <c r="J670" i="2"/>
  <c r="K670" i="2"/>
  <c r="L670" i="2"/>
  <c r="M670" i="2"/>
  <c r="N670" i="2"/>
  <c r="O670" i="2"/>
  <c r="P670" i="2"/>
  <c r="Q670" i="2"/>
  <c r="R670" i="2"/>
  <c r="S670" i="2"/>
  <c r="T670" i="2"/>
  <c r="U670" i="2"/>
  <c r="W670" i="2"/>
  <c r="X670" i="2"/>
  <c r="Y670" i="2"/>
  <c r="Z670" i="2"/>
  <c r="AA670" i="2"/>
  <c r="AB670" i="2"/>
  <c r="AC670" i="2"/>
  <c r="AD670" i="2"/>
  <c r="AR670" i="2"/>
  <c r="AV670" i="2"/>
  <c r="AW670" i="2"/>
  <c r="BD670" i="2"/>
  <c r="BE670" i="2"/>
  <c r="BF670" i="2"/>
  <c r="A671" i="2"/>
  <c r="B671" i="2"/>
  <c r="C671" i="2"/>
  <c r="D671" i="2"/>
  <c r="E671" i="2"/>
  <c r="F671" i="2"/>
  <c r="H671" i="2" s="1"/>
  <c r="G671" i="2"/>
  <c r="I671" i="2"/>
  <c r="J671" i="2"/>
  <c r="K671" i="2"/>
  <c r="L671" i="2"/>
  <c r="M671" i="2"/>
  <c r="N671" i="2"/>
  <c r="O671" i="2"/>
  <c r="P671" i="2"/>
  <c r="Q671" i="2"/>
  <c r="R671" i="2"/>
  <c r="S671" i="2"/>
  <c r="T671" i="2"/>
  <c r="U671" i="2"/>
  <c r="W671" i="2"/>
  <c r="X671" i="2"/>
  <c r="Y671" i="2"/>
  <c r="Z671" i="2"/>
  <c r="AA671" i="2"/>
  <c r="AB671" i="2"/>
  <c r="AC671" i="2"/>
  <c r="AD671" i="2"/>
  <c r="AR671" i="2"/>
  <c r="AV671" i="2"/>
  <c r="AW671" i="2"/>
  <c r="BD671" i="2"/>
  <c r="BE671" i="2"/>
  <c r="BF671" i="2"/>
  <c r="A672" i="2"/>
  <c r="B672" i="2"/>
  <c r="C672" i="2"/>
  <c r="D672" i="2"/>
  <c r="E672" i="2"/>
  <c r="F672" i="2"/>
  <c r="G672" i="2"/>
  <c r="H672" i="2"/>
  <c r="I672" i="2"/>
  <c r="J672" i="2"/>
  <c r="K672" i="2"/>
  <c r="L672" i="2"/>
  <c r="M672" i="2"/>
  <c r="N672" i="2"/>
  <c r="O672" i="2"/>
  <c r="P672" i="2"/>
  <c r="Q672" i="2"/>
  <c r="R672" i="2"/>
  <c r="S672" i="2"/>
  <c r="T672" i="2"/>
  <c r="U672" i="2"/>
  <c r="W672" i="2"/>
  <c r="X672" i="2"/>
  <c r="Y672" i="2"/>
  <c r="Z672" i="2"/>
  <c r="AA672" i="2"/>
  <c r="AB672" i="2"/>
  <c r="AC672" i="2"/>
  <c r="AD672" i="2"/>
  <c r="AR672" i="2"/>
  <c r="AU672" i="2"/>
  <c r="AV672" i="2"/>
  <c r="AW672" i="2"/>
  <c r="BD672" i="2"/>
  <c r="BE672" i="2"/>
  <c r="BF672" i="2"/>
  <c r="A673" i="2"/>
  <c r="B673" i="2"/>
  <c r="C673" i="2"/>
  <c r="D673" i="2"/>
  <c r="E673" i="2"/>
  <c r="F673" i="2"/>
  <c r="H673" i="2" s="1"/>
  <c r="G673" i="2"/>
  <c r="AU673" i="2" s="1"/>
  <c r="I673" i="2"/>
  <c r="J673" i="2"/>
  <c r="K673" i="2"/>
  <c r="L673" i="2"/>
  <c r="M673" i="2"/>
  <c r="N673" i="2"/>
  <c r="O673" i="2"/>
  <c r="P673" i="2"/>
  <c r="Q673" i="2"/>
  <c r="R673" i="2"/>
  <c r="S673" i="2"/>
  <c r="T673" i="2"/>
  <c r="U673" i="2"/>
  <c r="W673" i="2"/>
  <c r="X673" i="2"/>
  <c r="Y673" i="2"/>
  <c r="Z673" i="2"/>
  <c r="AA673" i="2"/>
  <c r="AB673" i="2"/>
  <c r="AC673" i="2"/>
  <c r="AD673" i="2"/>
  <c r="AP673" i="2"/>
  <c r="AQ673" i="2"/>
  <c r="AR673" i="2"/>
  <c r="AV673" i="2"/>
  <c r="AW673" i="2"/>
  <c r="BD673" i="2"/>
  <c r="BE673" i="2"/>
  <c r="BF673" i="2"/>
  <c r="A674" i="2"/>
  <c r="B674" i="2"/>
  <c r="C674" i="2"/>
  <c r="D674" i="2"/>
  <c r="E674" i="2"/>
  <c r="F674" i="2"/>
  <c r="G674" i="2"/>
  <c r="AU674" i="2" s="1"/>
  <c r="H674" i="2"/>
  <c r="I674" i="2"/>
  <c r="J674" i="2"/>
  <c r="K674" i="2"/>
  <c r="L674" i="2"/>
  <c r="M674" i="2"/>
  <c r="N674" i="2"/>
  <c r="O674" i="2"/>
  <c r="P674" i="2"/>
  <c r="Q674" i="2"/>
  <c r="R674" i="2"/>
  <c r="S674" i="2"/>
  <c r="T674" i="2"/>
  <c r="U674" i="2"/>
  <c r="W674" i="2"/>
  <c r="X674" i="2"/>
  <c r="Y674" i="2"/>
  <c r="Z674" i="2"/>
  <c r="AA674" i="2"/>
  <c r="AB674" i="2"/>
  <c r="AC674" i="2"/>
  <c r="AD674" i="2"/>
  <c r="AP674" i="2"/>
  <c r="AQ674" i="2"/>
  <c r="AR674" i="2"/>
  <c r="AV674" i="2"/>
  <c r="AW674" i="2"/>
  <c r="BD674" i="2"/>
  <c r="BE674" i="2"/>
  <c r="BF674" i="2"/>
  <c r="A675" i="2"/>
  <c r="B675" i="2"/>
  <c r="C675" i="2"/>
  <c r="D675" i="2"/>
  <c r="E675" i="2"/>
  <c r="F675" i="2"/>
  <c r="H675" i="2" s="1"/>
  <c r="G675" i="2"/>
  <c r="AU675" i="2" s="1"/>
  <c r="I675" i="2"/>
  <c r="J675" i="2"/>
  <c r="K675" i="2"/>
  <c r="L675" i="2"/>
  <c r="M675" i="2"/>
  <c r="N675" i="2"/>
  <c r="O675" i="2"/>
  <c r="P675" i="2"/>
  <c r="Q675" i="2"/>
  <c r="R675" i="2"/>
  <c r="S675" i="2"/>
  <c r="T675" i="2"/>
  <c r="U675" i="2"/>
  <c r="W675" i="2"/>
  <c r="X675" i="2"/>
  <c r="Y675" i="2"/>
  <c r="Z675" i="2"/>
  <c r="AA675" i="2"/>
  <c r="AB675" i="2"/>
  <c r="AC675" i="2"/>
  <c r="AD675" i="2"/>
  <c r="AR675" i="2"/>
  <c r="AV675" i="2"/>
  <c r="AW675" i="2"/>
  <c r="BD675" i="2"/>
  <c r="BE675" i="2"/>
  <c r="BF675" i="2"/>
  <c r="A676" i="2"/>
  <c r="B676" i="2"/>
  <c r="C676" i="2"/>
  <c r="D676" i="2"/>
  <c r="E676" i="2"/>
  <c r="F676" i="2"/>
  <c r="H676" i="2" s="1"/>
  <c r="G676" i="2"/>
  <c r="AU676" i="2" s="1"/>
  <c r="I676" i="2"/>
  <c r="J676" i="2"/>
  <c r="K676" i="2"/>
  <c r="L676" i="2"/>
  <c r="M676" i="2"/>
  <c r="N676" i="2"/>
  <c r="O676" i="2"/>
  <c r="P676" i="2"/>
  <c r="Q676" i="2"/>
  <c r="R676" i="2"/>
  <c r="S676" i="2"/>
  <c r="T676" i="2"/>
  <c r="U676" i="2"/>
  <c r="W676" i="2"/>
  <c r="X676" i="2"/>
  <c r="Y676" i="2"/>
  <c r="Z676" i="2"/>
  <c r="AA676" i="2"/>
  <c r="AB676" i="2"/>
  <c r="AC676" i="2"/>
  <c r="AD676" i="2"/>
  <c r="AR676" i="2"/>
  <c r="AV676" i="2"/>
  <c r="AW676" i="2"/>
  <c r="BD676" i="2"/>
  <c r="BE676" i="2"/>
  <c r="BF676" i="2"/>
  <c r="A677" i="2"/>
  <c r="B677" i="2"/>
  <c r="C677" i="2"/>
  <c r="D677" i="2"/>
  <c r="E677" i="2"/>
  <c r="F677" i="2"/>
  <c r="G677" i="2"/>
  <c r="H677" i="2"/>
  <c r="I677" i="2"/>
  <c r="J677" i="2"/>
  <c r="K677" i="2"/>
  <c r="L677" i="2"/>
  <c r="M677" i="2"/>
  <c r="N677" i="2"/>
  <c r="O677" i="2"/>
  <c r="P677" i="2"/>
  <c r="Q677" i="2"/>
  <c r="R677" i="2"/>
  <c r="S677" i="2"/>
  <c r="T677" i="2"/>
  <c r="U677" i="2"/>
  <c r="W677" i="2"/>
  <c r="X677" i="2"/>
  <c r="Y677" i="2"/>
  <c r="Z677" i="2"/>
  <c r="AA677" i="2"/>
  <c r="AB677" i="2"/>
  <c r="AC677" i="2"/>
  <c r="AD677" i="2"/>
  <c r="AR677" i="2"/>
  <c r="AV677" i="2"/>
  <c r="AW677" i="2"/>
  <c r="BD677" i="2"/>
  <c r="BE677" i="2"/>
  <c r="BF677" i="2"/>
  <c r="A678" i="2"/>
  <c r="B678" i="2"/>
  <c r="C678" i="2"/>
  <c r="D678" i="2"/>
  <c r="E678" i="2"/>
  <c r="F678" i="2"/>
  <c r="G678" i="2"/>
  <c r="AU678" i="2" s="1"/>
  <c r="H678" i="2"/>
  <c r="I678" i="2"/>
  <c r="J678" i="2"/>
  <c r="K678" i="2"/>
  <c r="L678" i="2"/>
  <c r="M678" i="2"/>
  <c r="N678" i="2"/>
  <c r="O678" i="2"/>
  <c r="P678" i="2"/>
  <c r="Q678" i="2"/>
  <c r="R678" i="2"/>
  <c r="S678" i="2"/>
  <c r="T678" i="2"/>
  <c r="U678" i="2"/>
  <c r="W678" i="2"/>
  <c r="X678" i="2"/>
  <c r="Y678" i="2"/>
  <c r="Z678" i="2"/>
  <c r="AA678" i="2"/>
  <c r="AB678" i="2"/>
  <c r="AC678" i="2"/>
  <c r="AD678" i="2"/>
  <c r="AR678" i="2"/>
  <c r="AV678" i="2"/>
  <c r="AW678" i="2"/>
  <c r="BD678" i="2"/>
  <c r="BE678" i="2"/>
  <c r="BF678" i="2"/>
  <c r="A679" i="2"/>
  <c r="B679" i="2"/>
  <c r="C679" i="2"/>
  <c r="D679" i="2"/>
  <c r="E679" i="2"/>
  <c r="F679" i="2"/>
  <c r="G679" i="2"/>
  <c r="AU679" i="2" s="1"/>
  <c r="H679" i="2"/>
  <c r="I679" i="2"/>
  <c r="J679" i="2"/>
  <c r="K679" i="2"/>
  <c r="L679" i="2"/>
  <c r="M679" i="2"/>
  <c r="N679" i="2"/>
  <c r="O679" i="2"/>
  <c r="P679" i="2"/>
  <c r="Q679" i="2"/>
  <c r="R679" i="2"/>
  <c r="S679" i="2"/>
  <c r="T679" i="2"/>
  <c r="U679" i="2"/>
  <c r="W679" i="2"/>
  <c r="X679" i="2"/>
  <c r="Y679" i="2"/>
  <c r="Z679" i="2"/>
  <c r="AA679" i="2"/>
  <c r="AB679" i="2"/>
  <c r="AC679" i="2"/>
  <c r="AD679" i="2"/>
  <c r="AP679" i="2"/>
  <c r="AQ679" i="2"/>
  <c r="AR679" i="2"/>
  <c r="AV679" i="2"/>
  <c r="AW679" i="2"/>
  <c r="BD679" i="2"/>
  <c r="BE679" i="2"/>
  <c r="BF679" i="2"/>
  <c r="A680" i="2"/>
  <c r="B680" i="2"/>
  <c r="C680" i="2"/>
  <c r="D680" i="2"/>
  <c r="E680" i="2"/>
  <c r="F680" i="2"/>
  <c r="G680" i="2"/>
  <c r="H680" i="2"/>
  <c r="I680" i="2"/>
  <c r="J680" i="2"/>
  <c r="K680" i="2"/>
  <c r="L680" i="2"/>
  <c r="M680" i="2"/>
  <c r="N680" i="2"/>
  <c r="O680" i="2"/>
  <c r="P680" i="2"/>
  <c r="Q680" i="2"/>
  <c r="R680" i="2"/>
  <c r="S680" i="2"/>
  <c r="T680" i="2"/>
  <c r="U680" i="2"/>
  <c r="W680" i="2"/>
  <c r="X680" i="2"/>
  <c r="Y680" i="2"/>
  <c r="Z680" i="2"/>
  <c r="AA680" i="2"/>
  <c r="AB680" i="2"/>
  <c r="AC680" i="2"/>
  <c r="AD680" i="2"/>
  <c r="AP680" i="2"/>
  <c r="AQ680" i="2"/>
  <c r="AR680" i="2"/>
  <c r="AV680" i="2"/>
  <c r="AW680" i="2"/>
  <c r="BD680" i="2"/>
  <c r="BE680" i="2"/>
  <c r="BF680" i="2"/>
  <c r="A681" i="2"/>
  <c r="B681" i="2"/>
  <c r="C681" i="2"/>
  <c r="D681" i="2"/>
  <c r="E681" i="2"/>
  <c r="F681" i="2"/>
  <c r="G681" i="2"/>
  <c r="H681" i="2"/>
  <c r="I681" i="2"/>
  <c r="J681" i="2"/>
  <c r="K681" i="2"/>
  <c r="L681" i="2"/>
  <c r="M681" i="2"/>
  <c r="N681" i="2"/>
  <c r="O681" i="2"/>
  <c r="P681" i="2"/>
  <c r="Q681" i="2"/>
  <c r="R681" i="2"/>
  <c r="S681" i="2"/>
  <c r="T681" i="2"/>
  <c r="U681" i="2"/>
  <c r="W681" i="2"/>
  <c r="X681" i="2"/>
  <c r="Y681" i="2"/>
  <c r="Z681" i="2"/>
  <c r="AA681" i="2"/>
  <c r="AB681" i="2"/>
  <c r="AC681" i="2"/>
  <c r="AD681" i="2"/>
  <c r="AP681" i="2"/>
  <c r="AQ681" i="2"/>
  <c r="AR681" i="2"/>
  <c r="AU681" i="2"/>
  <c r="AV681" i="2"/>
  <c r="AW681" i="2"/>
  <c r="BD681" i="2"/>
  <c r="BE681" i="2"/>
  <c r="BF681" i="2"/>
  <c r="A682" i="2"/>
  <c r="B682" i="2"/>
  <c r="C682" i="2"/>
  <c r="D682" i="2"/>
  <c r="E682" i="2"/>
  <c r="F682" i="2"/>
  <c r="H682" i="2" s="1"/>
  <c r="G682" i="2"/>
  <c r="AU682" i="2" s="1"/>
  <c r="I682" i="2"/>
  <c r="J682" i="2"/>
  <c r="K682" i="2"/>
  <c r="L682" i="2"/>
  <c r="M682" i="2"/>
  <c r="N682" i="2"/>
  <c r="O682" i="2"/>
  <c r="P682" i="2"/>
  <c r="Q682" i="2"/>
  <c r="R682" i="2"/>
  <c r="S682" i="2"/>
  <c r="T682" i="2"/>
  <c r="U682" i="2"/>
  <c r="W682" i="2"/>
  <c r="X682" i="2"/>
  <c r="Y682" i="2"/>
  <c r="Z682" i="2"/>
  <c r="AA682" i="2"/>
  <c r="AB682" i="2"/>
  <c r="AC682" i="2"/>
  <c r="AD682" i="2"/>
  <c r="AP682" i="2"/>
  <c r="AQ682" i="2"/>
  <c r="AR682" i="2"/>
  <c r="AV682" i="2"/>
  <c r="AW682" i="2"/>
  <c r="BD682" i="2"/>
  <c r="BE682" i="2"/>
  <c r="BF682" i="2"/>
  <c r="A683" i="2"/>
  <c r="B683" i="2"/>
  <c r="C683" i="2"/>
  <c r="D683" i="2"/>
  <c r="E683" i="2"/>
  <c r="F683" i="2"/>
  <c r="H683" i="2" s="1"/>
  <c r="G683" i="2"/>
  <c r="I683" i="2"/>
  <c r="J683" i="2"/>
  <c r="K683" i="2"/>
  <c r="L683" i="2"/>
  <c r="M683" i="2"/>
  <c r="N683" i="2"/>
  <c r="O683" i="2"/>
  <c r="P683" i="2"/>
  <c r="Q683" i="2"/>
  <c r="R683" i="2"/>
  <c r="S683" i="2"/>
  <c r="T683" i="2"/>
  <c r="U683" i="2"/>
  <c r="W683" i="2"/>
  <c r="X683" i="2"/>
  <c r="Y683" i="2"/>
  <c r="Z683" i="2"/>
  <c r="AA683" i="2"/>
  <c r="AB683" i="2"/>
  <c r="AC683" i="2"/>
  <c r="AD683" i="2"/>
  <c r="AQ683" i="2"/>
  <c r="AR683" i="2"/>
  <c r="AV683" i="2"/>
  <c r="AW683" i="2"/>
  <c r="BD683" i="2"/>
  <c r="BE683" i="2"/>
  <c r="BF683" i="2"/>
  <c r="A684" i="2"/>
  <c r="B684" i="2"/>
  <c r="C684" i="2"/>
  <c r="D684" i="2"/>
  <c r="E684" i="2"/>
  <c r="F684" i="2"/>
  <c r="H684" i="2" s="1"/>
  <c r="G684" i="2"/>
  <c r="AU684" i="2" s="1"/>
  <c r="I684" i="2"/>
  <c r="J684" i="2"/>
  <c r="K684" i="2"/>
  <c r="L684" i="2"/>
  <c r="M684" i="2"/>
  <c r="N684" i="2"/>
  <c r="O684" i="2"/>
  <c r="P684" i="2"/>
  <c r="Q684" i="2"/>
  <c r="R684" i="2"/>
  <c r="S684" i="2"/>
  <c r="T684" i="2"/>
  <c r="U684" i="2"/>
  <c r="W684" i="2"/>
  <c r="X684" i="2"/>
  <c r="Y684" i="2"/>
  <c r="Z684" i="2"/>
  <c r="AA684" i="2"/>
  <c r="AB684" i="2"/>
  <c r="AC684" i="2"/>
  <c r="AD684" i="2"/>
  <c r="AP684" i="2"/>
  <c r="AQ684" i="2"/>
  <c r="AR684" i="2"/>
  <c r="AV684" i="2"/>
  <c r="AW684" i="2"/>
  <c r="BD684" i="2"/>
  <c r="BE684" i="2"/>
  <c r="BF684" i="2"/>
  <c r="A685" i="2"/>
  <c r="B685" i="2"/>
  <c r="C685" i="2"/>
  <c r="D685" i="2"/>
  <c r="E685" i="2"/>
  <c r="F685" i="2"/>
  <c r="G685" i="2"/>
  <c r="AU685" i="2" s="1"/>
  <c r="H685" i="2"/>
  <c r="I685" i="2"/>
  <c r="J685" i="2"/>
  <c r="K685" i="2"/>
  <c r="L685" i="2"/>
  <c r="M685" i="2"/>
  <c r="N685" i="2"/>
  <c r="O685" i="2"/>
  <c r="P685" i="2"/>
  <c r="Q685" i="2"/>
  <c r="R685" i="2"/>
  <c r="S685" i="2"/>
  <c r="T685" i="2"/>
  <c r="U685" i="2"/>
  <c r="W685" i="2"/>
  <c r="X685" i="2"/>
  <c r="Y685" i="2"/>
  <c r="Z685" i="2"/>
  <c r="AA685" i="2"/>
  <c r="AB685" i="2"/>
  <c r="AC685" i="2"/>
  <c r="AD685" i="2"/>
  <c r="AP685" i="2"/>
  <c r="AQ685" i="2"/>
  <c r="AR685" i="2"/>
  <c r="AV685" i="2"/>
  <c r="AW685" i="2"/>
  <c r="BD685" i="2"/>
  <c r="BE685" i="2"/>
  <c r="BF685" i="2"/>
  <c r="A686" i="2"/>
  <c r="B686" i="2"/>
  <c r="C686" i="2"/>
  <c r="D686" i="2"/>
  <c r="E686" i="2"/>
  <c r="F686" i="2"/>
  <c r="G686" i="2"/>
  <c r="AU686" i="2" s="1"/>
  <c r="H686" i="2"/>
  <c r="I686" i="2"/>
  <c r="J686" i="2"/>
  <c r="K686" i="2"/>
  <c r="L686" i="2"/>
  <c r="M686" i="2"/>
  <c r="N686" i="2"/>
  <c r="O686" i="2"/>
  <c r="P686" i="2"/>
  <c r="Q686" i="2"/>
  <c r="R686" i="2"/>
  <c r="S686" i="2"/>
  <c r="T686" i="2"/>
  <c r="U686" i="2"/>
  <c r="W686" i="2"/>
  <c r="X686" i="2"/>
  <c r="Y686" i="2"/>
  <c r="Z686" i="2"/>
  <c r="AA686" i="2"/>
  <c r="AB686" i="2"/>
  <c r="AC686" i="2"/>
  <c r="AD686" i="2"/>
  <c r="AR686" i="2"/>
  <c r="AV686" i="2"/>
  <c r="AW686" i="2"/>
  <c r="BD686" i="2"/>
  <c r="BE686" i="2"/>
  <c r="BF686" i="2"/>
  <c r="A687" i="2"/>
  <c r="B687" i="2"/>
  <c r="C687" i="2"/>
  <c r="D687" i="2"/>
  <c r="E687" i="2"/>
  <c r="F687" i="2"/>
  <c r="G687" i="2"/>
  <c r="AU687" i="2" s="1"/>
  <c r="H687" i="2"/>
  <c r="I687" i="2"/>
  <c r="J687" i="2"/>
  <c r="K687" i="2"/>
  <c r="L687" i="2"/>
  <c r="M687" i="2"/>
  <c r="N687" i="2"/>
  <c r="O687" i="2"/>
  <c r="P687" i="2"/>
  <c r="Q687" i="2"/>
  <c r="R687" i="2"/>
  <c r="S687" i="2"/>
  <c r="T687" i="2"/>
  <c r="U687" i="2"/>
  <c r="W687" i="2"/>
  <c r="X687" i="2"/>
  <c r="Y687" i="2"/>
  <c r="Z687" i="2"/>
  <c r="AA687" i="2"/>
  <c r="AB687" i="2"/>
  <c r="AC687" i="2"/>
  <c r="AD687" i="2"/>
  <c r="AP687" i="2"/>
  <c r="AQ687" i="2"/>
  <c r="AR687" i="2"/>
  <c r="AV687" i="2"/>
  <c r="AW687" i="2"/>
  <c r="BD687" i="2"/>
  <c r="BE687" i="2"/>
  <c r="BF687" i="2"/>
  <c r="A688" i="2"/>
  <c r="B688" i="2"/>
  <c r="C688" i="2"/>
  <c r="D688" i="2"/>
  <c r="E688" i="2"/>
  <c r="F688" i="2"/>
  <c r="G688" i="2"/>
  <c r="H688" i="2"/>
  <c r="I688" i="2"/>
  <c r="J688" i="2"/>
  <c r="K688" i="2"/>
  <c r="L688" i="2"/>
  <c r="M688" i="2"/>
  <c r="N688" i="2"/>
  <c r="O688" i="2"/>
  <c r="P688" i="2"/>
  <c r="Q688" i="2"/>
  <c r="R688" i="2"/>
  <c r="S688" i="2"/>
  <c r="T688" i="2"/>
  <c r="U688" i="2"/>
  <c r="W688" i="2"/>
  <c r="X688" i="2"/>
  <c r="Y688" i="2"/>
  <c r="Z688" i="2"/>
  <c r="AA688" i="2"/>
  <c r="AB688" i="2"/>
  <c r="AC688" i="2"/>
  <c r="AD688" i="2"/>
  <c r="AP688" i="2"/>
  <c r="AQ688" i="2"/>
  <c r="AR688" i="2"/>
  <c r="AV688" i="2"/>
  <c r="AW688" i="2"/>
  <c r="BD688" i="2"/>
  <c r="BE688" i="2"/>
  <c r="BF688" i="2"/>
  <c r="A689" i="2"/>
  <c r="B689" i="2"/>
  <c r="C689" i="2"/>
  <c r="D689" i="2"/>
  <c r="E689" i="2"/>
  <c r="F689" i="2"/>
  <c r="G689" i="2"/>
  <c r="AU689" i="2" s="1"/>
  <c r="H689" i="2"/>
  <c r="I689" i="2"/>
  <c r="J689" i="2"/>
  <c r="K689" i="2"/>
  <c r="L689" i="2"/>
  <c r="M689" i="2"/>
  <c r="N689" i="2"/>
  <c r="O689" i="2"/>
  <c r="P689" i="2"/>
  <c r="Q689" i="2"/>
  <c r="R689" i="2"/>
  <c r="S689" i="2"/>
  <c r="T689" i="2"/>
  <c r="U689" i="2"/>
  <c r="W689" i="2"/>
  <c r="X689" i="2"/>
  <c r="Y689" i="2"/>
  <c r="Z689" i="2"/>
  <c r="AA689" i="2"/>
  <c r="AB689" i="2"/>
  <c r="AC689" i="2"/>
  <c r="AD689" i="2"/>
  <c r="AP689" i="2"/>
  <c r="AQ689" i="2"/>
  <c r="AR689" i="2"/>
  <c r="AV689" i="2"/>
  <c r="AW689" i="2"/>
  <c r="BD689" i="2"/>
  <c r="BE689" i="2"/>
  <c r="BF689" i="2"/>
  <c r="A690" i="2"/>
  <c r="B690" i="2"/>
  <c r="C690" i="2"/>
  <c r="D690" i="2"/>
  <c r="E690" i="2"/>
  <c r="F690" i="2"/>
  <c r="H690" i="2" s="1"/>
  <c r="G690" i="2"/>
  <c r="I690" i="2"/>
  <c r="J690" i="2"/>
  <c r="K690" i="2"/>
  <c r="L690" i="2"/>
  <c r="M690" i="2"/>
  <c r="N690" i="2"/>
  <c r="O690" i="2"/>
  <c r="P690" i="2"/>
  <c r="Q690" i="2"/>
  <c r="R690" i="2"/>
  <c r="S690" i="2"/>
  <c r="T690" i="2"/>
  <c r="U690" i="2"/>
  <c r="W690" i="2"/>
  <c r="X690" i="2"/>
  <c r="Y690" i="2"/>
  <c r="Z690" i="2"/>
  <c r="AA690" i="2"/>
  <c r="AB690" i="2"/>
  <c r="AC690" i="2"/>
  <c r="AD690" i="2"/>
  <c r="AP690" i="2"/>
  <c r="AQ690" i="2"/>
  <c r="AR690" i="2"/>
  <c r="AV690" i="2"/>
  <c r="AW690" i="2"/>
  <c r="BD690" i="2"/>
  <c r="BE690" i="2"/>
  <c r="BF690" i="2"/>
  <c r="A691" i="2"/>
  <c r="B691" i="2"/>
  <c r="C691" i="2"/>
  <c r="D691" i="2"/>
  <c r="E691" i="2"/>
  <c r="F691" i="2"/>
  <c r="G691" i="2"/>
  <c r="AU691" i="2" s="1"/>
  <c r="H691" i="2"/>
  <c r="I691" i="2"/>
  <c r="J691" i="2"/>
  <c r="K691" i="2"/>
  <c r="L691" i="2"/>
  <c r="M691" i="2"/>
  <c r="N691" i="2"/>
  <c r="O691" i="2"/>
  <c r="P691" i="2"/>
  <c r="Q691" i="2"/>
  <c r="R691" i="2"/>
  <c r="S691" i="2"/>
  <c r="T691" i="2"/>
  <c r="U691" i="2"/>
  <c r="W691" i="2"/>
  <c r="X691" i="2"/>
  <c r="Y691" i="2"/>
  <c r="Z691" i="2"/>
  <c r="AA691" i="2"/>
  <c r="AB691" i="2"/>
  <c r="AC691" i="2"/>
  <c r="AD691" i="2"/>
  <c r="AF691" i="2"/>
  <c r="AP691" i="2"/>
  <c r="AQ691" i="2"/>
  <c r="AR691" i="2"/>
  <c r="AV691" i="2"/>
  <c r="AW691" i="2"/>
  <c r="BD691" i="2"/>
  <c r="BE691" i="2"/>
  <c r="BF691" i="2"/>
  <c r="A692" i="2"/>
  <c r="B692" i="2"/>
  <c r="C692" i="2"/>
  <c r="D692" i="2"/>
  <c r="E692" i="2"/>
  <c r="F692" i="2"/>
  <c r="G692" i="2"/>
  <c r="H692" i="2"/>
  <c r="I692" i="2"/>
  <c r="J692" i="2"/>
  <c r="K692" i="2"/>
  <c r="L692" i="2"/>
  <c r="M692" i="2"/>
  <c r="N692" i="2"/>
  <c r="O692" i="2"/>
  <c r="P692" i="2"/>
  <c r="Q692" i="2"/>
  <c r="R692" i="2"/>
  <c r="S692" i="2"/>
  <c r="T692" i="2"/>
  <c r="U692" i="2"/>
  <c r="W692" i="2"/>
  <c r="X692" i="2"/>
  <c r="Y692" i="2"/>
  <c r="Z692" i="2"/>
  <c r="AA692" i="2"/>
  <c r="AB692" i="2"/>
  <c r="AC692" i="2"/>
  <c r="AD692" i="2"/>
  <c r="AF692" i="2"/>
  <c r="AP692" i="2"/>
  <c r="AQ692" i="2"/>
  <c r="AR692" i="2"/>
  <c r="AV692" i="2"/>
  <c r="AW692" i="2"/>
  <c r="BD692" i="2"/>
  <c r="BE692" i="2"/>
  <c r="BF692" i="2"/>
  <c r="A693" i="2"/>
  <c r="B693" i="2"/>
  <c r="C693" i="2"/>
  <c r="D693" i="2"/>
  <c r="E693" i="2"/>
  <c r="F693" i="2"/>
  <c r="G693" i="2"/>
  <c r="H693" i="2"/>
  <c r="I693" i="2"/>
  <c r="J693" i="2"/>
  <c r="K693" i="2"/>
  <c r="L693" i="2"/>
  <c r="M693" i="2"/>
  <c r="N693" i="2"/>
  <c r="O693" i="2"/>
  <c r="P693" i="2"/>
  <c r="Q693" i="2"/>
  <c r="R693" i="2"/>
  <c r="S693" i="2"/>
  <c r="T693" i="2"/>
  <c r="U693" i="2"/>
  <c r="W693" i="2"/>
  <c r="X693" i="2"/>
  <c r="Y693" i="2"/>
  <c r="Z693" i="2"/>
  <c r="AA693" i="2"/>
  <c r="AB693" i="2"/>
  <c r="AC693" i="2"/>
  <c r="AD693" i="2"/>
  <c r="AF693" i="2"/>
  <c r="AP693" i="2"/>
  <c r="AQ693" i="2"/>
  <c r="AR693" i="2"/>
  <c r="AV693" i="2"/>
  <c r="AW693" i="2"/>
  <c r="BD693" i="2"/>
  <c r="BE693" i="2"/>
  <c r="BF693" i="2"/>
  <c r="A694" i="2"/>
  <c r="B694" i="2"/>
  <c r="C694" i="2"/>
  <c r="D694" i="2"/>
  <c r="E694" i="2"/>
  <c r="F694" i="2"/>
  <c r="H694" i="2" s="1"/>
  <c r="G694" i="2"/>
  <c r="I694" i="2"/>
  <c r="J694" i="2"/>
  <c r="K694" i="2"/>
  <c r="L694" i="2"/>
  <c r="M694" i="2"/>
  <c r="N694" i="2"/>
  <c r="O694" i="2"/>
  <c r="P694" i="2"/>
  <c r="Q694" i="2"/>
  <c r="R694" i="2"/>
  <c r="S694" i="2"/>
  <c r="T694" i="2"/>
  <c r="U694" i="2"/>
  <c r="W694" i="2"/>
  <c r="X694" i="2"/>
  <c r="Y694" i="2"/>
  <c r="Z694" i="2"/>
  <c r="AA694" i="2"/>
  <c r="AB694" i="2"/>
  <c r="AC694" i="2"/>
  <c r="AD694" i="2"/>
  <c r="AF694" i="2"/>
  <c r="AP694" i="2"/>
  <c r="AQ694" i="2"/>
  <c r="AR694" i="2"/>
  <c r="AV694" i="2"/>
  <c r="AW694" i="2"/>
  <c r="BD694" i="2"/>
  <c r="BE694" i="2"/>
  <c r="BF694" i="2"/>
  <c r="AU630" i="2" l="1"/>
  <c r="AU620" i="2"/>
  <c r="AU618" i="2"/>
  <c r="AU617" i="2"/>
  <c r="AU626" i="2"/>
  <c r="AU628" i="2"/>
  <c r="AU621" i="2"/>
  <c r="AU619" i="2"/>
  <c r="AU613" i="2"/>
  <c r="AU608" i="2"/>
  <c r="AU615" i="2"/>
  <c r="AU606" i="2"/>
  <c r="AU601" i="2"/>
  <c r="AU598" i="2"/>
  <c r="AU604" i="2"/>
  <c r="AU602" i="2"/>
  <c r="AU599" i="2"/>
  <c r="AU595" i="2"/>
  <c r="AU581" i="2"/>
  <c r="AU593" i="2"/>
  <c r="AU594" i="2"/>
  <c r="AU553" i="2"/>
  <c r="AU551" i="2"/>
  <c r="AU560" i="2"/>
  <c r="AU566" i="2"/>
  <c r="AU556" i="2"/>
  <c r="AU540" i="2"/>
  <c r="AU539" i="2"/>
  <c r="AU541" i="2"/>
  <c r="AU538" i="2"/>
  <c r="AU537" i="2"/>
  <c r="AU529" i="2"/>
  <c r="AU525" i="2"/>
  <c r="AU528" i="2"/>
  <c r="AU530" i="2"/>
  <c r="AU524" i="2"/>
  <c r="AU521" i="2"/>
  <c r="AU518" i="2"/>
  <c r="AU507" i="2"/>
  <c r="AU503" i="2"/>
  <c r="AU495" i="2"/>
  <c r="AU493" i="2"/>
  <c r="AU501" i="2"/>
  <c r="AU490" i="2"/>
  <c r="AU475" i="2"/>
  <c r="AU469" i="2"/>
  <c r="AU456" i="2"/>
  <c r="AU441" i="2"/>
  <c r="AU437" i="2"/>
  <c r="AU447" i="2"/>
  <c r="AU448" i="2"/>
  <c r="AU443" i="2"/>
  <c r="AU432" i="2"/>
  <c r="AU452" i="2"/>
  <c r="AU426" i="2"/>
  <c r="AU424" i="2"/>
  <c r="AU421" i="2"/>
  <c r="AU420" i="2"/>
  <c r="AU374" i="2"/>
  <c r="AU337" i="2"/>
  <c r="AU271" i="2"/>
  <c r="AU409" i="2"/>
  <c r="AU405" i="2"/>
  <c r="AU313" i="2"/>
  <c r="AU310" i="2"/>
  <c r="AU417" i="2"/>
  <c r="AU406" i="2"/>
  <c r="AU402" i="2"/>
  <c r="AU419" i="2"/>
  <c r="AU398" i="2"/>
  <c r="AU386" i="2"/>
  <c r="AU385" i="2"/>
  <c r="AU384" i="2"/>
  <c r="AU387" i="2"/>
  <c r="AU363" i="2"/>
  <c r="AU357" i="2"/>
  <c r="AU364" i="2"/>
  <c r="AU361" i="2"/>
  <c r="AU376" i="2"/>
  <c r="AU365" i="2"/>
  <c r="AU358" i="2"/>
  <c r="AU377" i="2"/>
  <c r="AU372" i="2"/>
  <c r="AU369" i="2"/>
  <c r="AU366" i="2"/>
  <c r="AU359" i="2"/>
  <c r="AU349" i="2"/>
  <c r="AU348" i="2"/>
  <c r="AU338" i="2"/>
  <c r="AU356" i="2"/>
  <c r="AU353" i="2"/>
  <c r="AU351" i="2"/>
  <c r="AU355" i="2"/>
  <c r="AU335" i="2"/>
  <c r="AU334" i="2"/>
  <c r="AU328" i="2"/>
  <c r="AU327" i="2"/>
  <c r="AU320" i="2"/>
  <c r="AU339" i="2"/>
  <c r="AU333" i="2"/>
  <c r="AU344" i="2"/>
  <c r="AU329" i="2"/>
  <c r="AU326" i="2"/>
  <c r="AU331" i="2"/>
  <c r="AU330" i="2"/>
  <c r="AU325" i="2"/>
  <c r="AU340" i="2"/>
  <c r="AU336" i="2"/>
  <c r="AU316" i="2"/>
  <c r="AU315" i="2"/>
  <c r="AU314" i="2"/>
  <c r="AU319" i="2"/>
  <c r="AU318" i="2"/>
  <c r="AU321" i="2"/>
  <c r="AU317" i="2"/>
  <c r="AU301" i="2"/>
  <c r="AU299" i="2"/>
  <c r="AU298" i="2"/>
  <c r="AU296" i="2"/>
  <c r="AU305" i="2"/>
  <c r="AU308" i="2"/>
  <c r="AU309" i="2"/>
  <c r="AU312" i="2"/>
  <c r="AU297" i="2"/>
  <c r="AU311" i="2"/>
  <c r="AU290" i="2"/>
  <c r="AU286" i="2"/>
  <c r="AU283" i="2"/>
  <c r="AU280" i="2"/>
  <c r="AU279" i="2"/>
  <c r="AU288" i="2"/>
  <c r="AU294" i="2"/>
  <c r="AU292" i="2"/>
  <c r="AU284" i="2"/>
  <c r="AU289" i="2"/>
  <c r="AU282" i="2"/>
  <c r="AU293" i="2"/>
  <c r="AU274" i="2"/>
  <c r="AU277" i="2"/>
  <c r="AU275" i="2"/>
  <c r="AU272" i="2"/>
  <c r="AU269" i="2"/>
  <c r="AU263" i="2"/>
  <c r="AU258" i="2"/>
  <c r="AU255" i="2"/>
  <c r="AU260" i="2"/>
  <c r="AU256" i="2"/>
  <c r="AU270" i="2"/>
  <c r="AU268" i="2"/>
  <c r="AU261" i="2"/>
  <c r="AU252" i="2"/>
  <c r="AU251" i="2"/>
  <c r="AU249" i="2"/>
  <c r="AU247" i="2"/>
  <c r="AU246" i="2"/>
  <c r="AU250" i="2"/>
  <c r="AU257" i="2"/>
  <c r="AU267" i="2"/>
  <c r="AU264" i="2"/>
  <c r="AU259" i="2"/>
  <c r="AU253" i="2"/>
  <c r="AU254" i="2"/>
  <c r="AU248" i="2"/>
  <c r="AU245" i="2"/>
  <c r="AU307" i="2"/>
  <c r="AU471" i="2"/>
  <c r="AU407" i="2"/>
  <c r="AU415" i="2"/>
  <c r="AU425" i="2"/>
  <c r="AU414" i="2"/>
  <c r="AU323" i="2"/>
  <c r="AU295" i="2"/>
  <c r="AU276" i="2"/>
  <c r="AU574" i="2"/>
  <c r="AU564" i="2"/>
  <c r="AU561" i="2"/>
  <c r="AU552" i="2"/>
  <c r="AU536" i="2"/>
  <c r="AU485" i="2"/>
  <c r="AU473" i="2"/>
  <c r="AU438" i="2"/>
  <c r="AU434" i="2"/>
  <c r="AU303" i="2"/>
  <c r="AU535" i="2"/>
  <c r="AU431" i="2"/>
  <c r="AU341" i="2"/>
  <c r="AU584" i="2"/>
  <c r="AU534" i="2"/>
  <c r="AU523" i="2"/>
  <c r="AU382" i="2"/>
  <c r="AU370" i="2"/>
  <c r="AU422" i="2"/>
  <c r="AU378" i="2"/>
  <c r="AU367" i="2"/>
  <c r="BC396" i="2"/>
  <c r="BB396" i="2"/>
  <c r="AU273" i="2"/>
  <c r="AU641" i="2"/>
  <c r="AU633" i="2"/>
  <c r="AU611" i="2"/>
  <c r="AU610" i="2"/>
  <c r="AU605" i="2"/>
  <c r="AU585" i="2"/>
  <c r="AU579" i="2"/>
  <c r="AU505" i="2"/>
  <c r="AU435" i="2"/>
  <c r="AU388" i="2"/>
  <c r="AU362" i="2"/>
  <c r="AU527" i="2"/>
  <c r="AU519" i="2"/>
  <c r="AU515" i="2"/>
  <c r="AU380" i="2"/>
  <c r="AU609" i="2"/>
  <c r="AU428" i="2"/>
  <c r="AU694" i="2"/>
  <c r="AU693" i="2"/>
  <c r="AU692" i="2"/>
  <c r="AU690" i="2"/>
  <c r="AU683" i="2"/>
  <c r="AU494" i="2"/>
  <c r="AU383" i="2"/>
  <c r="AU671" i="2"/>
  <c r="AU583" i="2"/>
  <c r="AU555" i="2"/>
  <c r="AU548" i="2"/>
  <c r="AU514" i="2"/>
  <c r="AU430" i="2"/>
  <c r="AU285" i="2"/>
  <c r="AU632" i="2"/>
  <c r="AU597" i="2"/>
  <c r="AU596" i="2"/>
  <c r="AU531" i="2"/>
  <c r="AU526" i="2"/>
  <c r="AU500" i="2"/>
  <c r="AU446" i="2"/>
  <c r="AU444" i="2"/>
  <c r="AU427" i="2"/>
  <c r="AU401" i="2"/>
  <c r="AU352" i="2"/>
  <c r="AU600" i="2"/>
  <c r="AU587" i="2"/>
  <c r="AU558" i="2"/>
  <c r="AU532" i="2"/>
  <c r="AU491" i="2"/>
  <c r="AU480" i="2"/>
  <c r="AU450" i="2"/>
  <c r="AU404" i="2"/>
  <c r="AU389" i="2"/>
  <c r="AU354" i="2"/>
  <c r="AU302" i="2"/>
  <c r="BA692" i="2"/>
  <c r="BA694" i="2"/>
  <c r="BA691" i="2"/>
  <c r="AU688" i="2"/>
  <c r="AU680" i="2"/>
  <c r="AU677" i="2"/>
  <c r="BA674" i="2"/>
  <c r="AU661" i="2"/>
  <c r="BA693" i="2"/>
  <c r="BA684" i="2"/>
  <c r="AU649" i="2"/>
  <c r="AU645" i="2"/>
  <c r="BA668" i="2"/>
  <c r="AU627" i="2"/>
  <c r="AU622" i="2"/>
  <c r="AU612" i="2"/>
  <c r="AU607" i="2"/>
  <c r="AU586" i="2"/>
  <c r="AU582" i="2"/>
  <c r="AU543" i="2"/>
  <c r="AU542" i="2"/>
  <c r="AU497" i="2"/>
  <c r="AU496" i="2"/>
  <c r="AU492" i="2"/>
  <c r="AU481" i="2"/>
  <c r="AU465" i="2"/>
  <c r="AU453" i="2"/>
  <c r="AU451" i="2"/>
  <c r="AU418" i="2"/>
  <c r="AU375" i="2"/>
  <c r="AU368" i="2"/>
  <c r="AU347" i="2"/>
  <c r="AU281" i="2"/>
  <c r="BA688" i="2"/>
  <c r="AU559" i="2"/>
  <c r="AU533" i="2"/>
  <c r="AU511" i="2"/>
  <c r="AU458" i="2"/>
  <c r="AU457" i="2"/>
  <c r="AU306" i="2"/>
  <c r="AU262" i="2"/>
  <c r="BA681" i="2"/>
  <c r="BA690" i="2"/>
  <c r="BA686" i="2"/>
  <c r="BA683" i="2"/>
  <c r="BA679" i="2"/>
  <c r="BA677" i="2"/>
  <c r="BA676" i="2"/>
  <c r="BA672" i="2"/>
  <c r="BA670" i="2"/>
  <c r="AU670" i="2"/>
  <c r="AU666" i="2"/>
  <c r="BA666" i="2"/>
  <c r="BA689" i="2"/>
  <c r="BA687" i="2"/>
  <c r="BA685" i="2"/>
  <c r="BA682" i="2"/>
  <c r="BA680" i="2"/>
  <c r="BA678" i="2"/>
  <c r="BA675" i="2"/>
  <c r="BA673" i="2"/>
  <c r="BA671" i="2"/>
  <c r="BA669" i="2"/>
  <c r="BA667" i="2"/>
  <c r="BA664" i="2"/>
  <c r="BA665" i="2"/>
  <c r="BA662" i="2"/>
  <c r="AU634" i="2"/>
  <c r="BA660" i="2"/>
  <c r="BA663" i="2"/>
  <c r="BA661" i="2"/>
  <c r="BA649" i="2"/>
  <c r="AU603" i="2"/>
  <c r="AU498" i="2"/>
  <c r="AU439" i="2"/>
  <c r="AU488" i="2"/>
  <c r="AU322" i="2"/>
  <c r="AU659" i="2"/>
  <c r="BA659" i="2"/>
  <c r="BA658" i="2"/>
  <c r="BA657" i="2"/>
  <c r="BA656" i="2"/>
  <c r="BA647" i="2"/>
  <c r="BA632" i="2"/>
  <c r="BA612" i="2"/>
  <c r="BA616" i="2"/>
  <c r="BA601" i="2"/>
  <c r="BA621" i="2"/>
  <c r="BA605" i="2"/>
  <c r="BA589" i="2"/>
  <c r="AU461" i="2"/>
  <c r="AU544" i="2"/>
  <c r="BA533" i="2"/>
  <c r="BA507" i="2"/>
  <c r="AU346" i="2"/>
  <c r="BA351" i="2"/>
  <c r="BA655" i="2"/>
  <c r="BA654" i="2"/>
  <c r="BA653" i="2"/>
  <c r="AU651" i="2"/>
  <c r="BA651" i="2"/>
  <c r="BA645" i="2"/>
  <c r="BA643" i="2"/>
  <c r="BA641" i="2"/>
  <c r="BA639" i="2"/>
  <c r="BA636" i="2"/>
  <c r="BA628" i="2"/>
  <c r="BA652" i="2"/>
  <c r="BA650" i="2"/>
  <c r="BA648" i="2"/>
  <c r="BA646" i="2"/>
  <c r="BA644" i="2"/>
  <c r="BA642" i="2"/>
  <c r="BA640" i="2"/>
  <c r="BA638" i="2"/>
  <c r="BA634" i="2"/>
  <c r="BA630" i="2"/>
  <c r="AU637" i="2"/>
  <c r="BA637" i="2"/>
  <c r="AU629" i="2"/>
  <c r="BA629" i="2"/>
  <c r="AU631" i="2"/>
  <c r="BA631" i="2"/>
  <c r="BA626" i="2"/>
  <c r="AU625" i="2"/>
  <c r="AU624" i="2"/>
  <c r="BA624" i="2"/>
  <c r="BA635" i="2"/>
  <c r="BA633" i="2"/>
  <c r="BA627" i="2"/>
  <c r="BA625" i="2"/>
  <c r="AU623" i="2"/>
  <c r="BA623" i="2"/>
  <c r="BA619" i="2"/>
  <c r="BA617" i="2"/>
  <c r="AU616" i="2"/>
  <c r="AU614" i="2"/>
  <c r="BA614" i="2"/>
  <c r="BA610" i="2"/>
  <c r="BA609" i="2"/>
  <c r="BA607" i="2"/>
  <c r="BA603" i="2"/>
  <c r="BA599" i="2"/>
  <c r="BA622" i="2"/>
  <c r="BA620" i="2"/>
  <c r="BA618" i="2"/>
  <c r="BA615" i="2"/>
  <c r="BA613" i="2"/>
  <c r="BA611" i="2"/>
  <c r="BA608" i="2"/>
  <c r="BA606" i="2"/>
  <c r="BA604" i="2"/>
  <c r="BA602" i="2"/>
  <c r="BA600" i="2"/>
  <c r="BA598" i="2"/>
  <c r="BA594" i="2"/>
  <c r="BA591" i="2"/>
  <c r="BA590" i="2"/>
  <c r="BA596" i="2"/>
  <c r="BA597" i="2"/>
  <c r="BA595" i="2"/>
  <c r="BA587" i="2"/>
  <c r="BA583" i="2"/>
  <c r="BA523" i="2"/>
  <c r="BA511" i="2"/>
  <c r="AU487" i="2"/>
  <c r="BA508" i="2"/>
  <c r="BA504" i="2"/>
  <c r="BA473" i="2"/>
  <c r="BA461" i="2"/>
  <c r="AY362" i="2"/>
  <c r="AY358" i="2"/>
  <c r="AY352" i="2"/>
  <c r="BA310" i="2"/>
  <c r="AY365" i="2"/>
  <c r="AY363" i="2"/>
  <c r="BA352" i="2"/>
  <c r="BA356" i="2"/>
  <c r="BA354" i="2"/>
  <c r="AY345" i="2"/>
  <c r="AY344" i="2"/>
  <c r="AU343" i="2"/>
  <c r="AY342" i="2"/>
  <c r="BA322" i="2"/>
  <c r="BA334" i="2"/>
  <c r="BA330" i="2"/>
  <c r="BA324" i="2"/>
  <c r="AU300" i="2"/>
  <c r="BA312" i="2"/>
  <c r="AU278" i="2"/>
  <c r="BA289" i="2"/>
  <c r="BA593" i="2"/>
  <c r="AU592" i="2"/>
  <c r="BA592" i="2"/>
  <c r="AU591" i="2"/>
  <c r="AU590" i="2"/>
  <c r="AU589" i="2"/>
  <c r="BA588" i="2"/>
  <c r="AU588" i="2"/>
  <c r="AU580" i="2"/>
  <c r="BA585" i="2"/>
  <c r="BA578" i="2"/>
  <c r="BA573" i="2"/>
  <c r="BA581" i="2"/>
  <c r="BA579" i="2"/>
  <c r="BA586" i="2"/>
  <c r="BA584" i="2"/>
  <c r="BA582" i="2"/>
  <c r="BA580" i="2"/>
  <c r="BA577" i="2"/>
  <c r="BA572" i="2"/>
  <c r="BA566" i="2"/>
  <c r="BA565" i="2"/>
  <c r="BA557" i="2"/>
  <c r="BA554" i="2"/>
  <c r="BA544" i="2"/>
  <c r="BA541" i="2"/>
  <c r="BA551" i="2"/>
  <c r="BA540" i="2"/>
  <c r="BA537" i="2"/>
  <c r="BA530" i="2"/>
  <c r="BA520" i="2"/>
  <c r="BA529" i="2"/>
  <c r="BA515" i="2"/>
  <c r="BA513" i="2"/>
  <c r="BA505" i="2"/>
  <c r="BA486" i="2"/>
  <c r="BA479" i="2"/>
  <c r="BA477" i="2"/>
  <c r="BA470" i="2"/>
  <c r="BA446" i="2"/>
  <c r="BA450" i="2"/>
  <c r="BA449" i="2"/>
  <c r="BA460" i="2"/>
  <c r="BA452" i="2"/>
  <c r="AU423" i="2"/>
  <c r="BA442" i="2"/>
  <c r="BA369" i="2"/>
  <c r="AY366" i="2"/>
  <c r="AY360" i="2"/>
  <c r="BA364" i="2"/>
  <c r="BA366" i="2"/>
  <c r="BA350" i="2"/>
  <c r="AY350" i="2"/>
  <c r="BA348" i="2"/>
  <c r="AY348" i="2"/>
  <c r="BA333" i="2"/>
  <c r="BA344" i="2"/>
  <c r="AY340" i="2"/>
  <c r="AY338" i="2"/>
  <c r="AY334" i="2"/>
  <c r="BA332" i="2"/>
  <c r="AY330" i="2"/>
  <c r="BA343" i="2"/>
  <c r="BA342" i="2"/>
  <c r="BA338" i="2"/>
  <c r="BA336" i="2"/>
  <c r="BA328" i="2"/>
  <c r="BA340" i="2"/>
  <c r="BA346" i="2"/>
  <c r="BA345" i="2"/>
  <c r="BA339" i="2"/>
  <c r="BA337" i="2"/>
  <c r="BA329" i="2"/>
  <c r="BA326" i="2"/>
  <c r="BA325" i="2"/>
  <c r="BA314" i="2"/>
  <c r="BA318" i="2"/>
  <c r="BA316" i="2"/>
  <c r="BA306" i="2"/>
  <c r="BA302" i="2"/>
  <c r="BA301" i="2"/>
  <c r="BA321" i="2"/>
  <c r="BA320" i="2"/>
  <c r="BA317" i="2"/>
  <c r="BA308" i="2"/>
  <c r="BA305" i="2"/>
  <c r="BA304" i="2"/>
  <c r="BA300" i="2"/>
  <c r="BA298" i="2"/>
  <c r="BA294" i="2"/>
  <c r="BA281" i="2"/>
  <c r="BA275" i="2"/>
  <c r="BA293" i="2"/>
  <c r="BA291" i="2"/>
  <c r="BA285" i="2"/>
  <c r="BA283" i="2"/>
  <c r="BA245" i="2"/>
  <c r="BA297" i="2"/>
  <c r="BA296" i="2"/>
  <c r="BA287" i="2"/>
  <c r="BA257" i="2"/>
  <c r="BA253" i="2"/>
  <c r="BA251" i="2"/>
  <c r="BA249" i="2"/>
  <c r="BA267" i="2"/>
  <c r="BA263" i="2"/>
  <c r="BA279" i="2"/>
  <c r="BA277" i="2"/>
  <c r="BA274" i="2"/>
  <c r="BA273" i="2"/>
  <c r="BA271" i="2"/>
  <c r="BA269" i="2"/>
  <c r="BA261" i="2"/>
  <c r="BA259" i="2"/>
  <c r="BA248" i="2"/>
  <c r="BA260" i="2"/>
  <c r="BA255" i="2"/>
  <c r="BA252" i="2"/>
  <c r="BA247" i="2"/>
  <c r="AU578" i="2"/>
  <c r="AU577" i="2"/>
  <c r="BA576" i="2"/>
  <c r="AU576" i="2"/>
  <c r="AU575" i="2"/>
  <c r="BA575" i="2"/>
  <c r="BA574" i="2"/>
  <c r="AU573" i="2"/>
  <c r="AU572" i="2"/>
  <c r="AU571" i="2"/>
  <c r="BA571" i="2"/>
  <c r="AU570" i="2"/>
  <c r="BA570" i="2"/>
  <c r="BA569" i="2"/>
  <c r="AU569" i="2"/>
  <c r="BA568" i="2"/>
  <c r="AU568" i="2"/>
  <c r="AU567" i="2"/>
  <c r="BA567" i="2"/>
  <c r="AU565" i="2"/>
  <c r="AU563" i="2"/>
  <c r="BA556" i="2"/>
  <c r="BA564" i="2"/>
  <c r="BA562" i="2"/>
  <c r="BA555" i="2"/>
  <c r="BA563" i="2"/>
  <c r="BA560" i="2"/>
  <c r="BA535" i="2"/>
  <c r="BA534" i="2"/>
  <c r="BA552" i="2"/>
  <c r="BA550" i="2"/>
  <c r="BA548" i="2"/>
  <c r="BA539" i="2"/>
  <c r="AU549" i="2"/>
  <c r="AU547" i="2"/>
  <c r="BA547" i="2"/>
  <c r="BA546" i="2"/>
  <c r="AU545" i="2"/>
  <c r="AU562" i="2"/>
  <c r="BA561" i="2"/>
  <c r="BA559" i="2"/>
  <c r="BA558" i="2"/>
  <c r="AU557" i="2"/>
  <c r="AU554" i="2"/>
  <c r="BA553" i="2"/>
  <c r="AU550" i="2"/>
  <c r="BA549" i="2"/>
  <c r="AU546" i="2"/>
  <c r="BA545" i="2"/>
  <c r="BA543" i="2"/>
  <c r="BA542" i="2"/>
  <c r="BA538" i="2"/>
  <c r="BA536" i="2"/>
  <c r="BA532" i="2"/>
  <c r="BA531" i="2"/>
  <c r="BA528" i="2"/>
  <c r="BA527" i="2"/>
  <c r="BA526" i="2"/>
  <c r="BA525" i="2"/>
  <c r="BA524" i="2"/>
  <c r="AU522" i="2"/>
  <c r="BA519" i="2"/>
  <c r="AU517" i="2"/>
  <c r="BA521" i="2"/>
  <c r="BA517" i="2"/>
  <c r="BA516" i="2"/>
  <c r="AU513" i="2"/>
  <c r="BA512" i="2"/>
  <c r="AU510" i="2"/>
  <c r="AU509" i="2"/>
  <c r="BA509" i="2"/>
  <c r="AU506" i="2"/>
  <c r="BA503" i="2"/>
  <c r="AU502" i="2"/>
  <c r="BA501" i="2"/>
  <c r="AU499" i="2"/>
  <c r="AU489" i="2"/>
  <c r="BA487" i="2"/>
  <c r="BA522" i="2"/>
  <c r="AU520" i="2"/>
  <c r="BA518" i="2"/>
  <c r="AU516" i="2"/>
  <c r="BA514" i="2"/>
  <c r="AU512" i="2"/>
  <c r="BA510" i="2"/>
  <c r="AU508" i="2"/>
  <c r="BA506" i="2"/>
  <c r="AU504" i="2"/>
  <c r="BA502" i="2"/>
  <c r="BA500" i="2"/>
  <c r="BA499" i="2"/>
  <c r="BA498" i="2"/>
  <c r="BA497" i="2"/>
  <c r="BA496" i="2"/>
  <c r="BA495" i="2"/>
  <c r="BA494" i="2"/>
  <c r="BA493" i="2"/>
  <c r="BA492" i="2"/>
  <c r="BA491" i="2"/>
  <c r="BA490" i="2"/>
  <c r="BA489" i="2"/>
  <c r="BA488" i="2"/>
  <c r="BA485" i="2"/>
  <c r="AU484" i="2"/>
  <c r="AU483" i="2"/>
  <c r="BA483" i="2"/>
  <c r="BA482" i="2"/>
  <c r="BA481" i="2"/>
  <c r="BA480" i="2"/>
  <c r="AU479" i="2"/>
  <c r="BA478" i="2"/>
  <c r="AU477" i="2"/>
  <c r="BA476" i="2"/>
  <c r="BA475" i="2"/>
  <c r="BA474" i="2"/>
  <c r="AU472" i="2"/>
  <c r="BA471" i="2"/>
  <c r="BA469" i="2"/>
  <c r="AU468" i="2"/>
  <c r="AU467" i="2"/>
  <c r="BA467" i="2"/>
  <c r="BA466" i="2"/>
  <c r="BA465" i="2"/>
  <c r="AU464" i="2"/>
  <c r="BA463" i="2"/>
  <c r="AU463" i="2"/>
  <c r="BA462" i="2"/>
  <c r="AU460" i="2"/>
  <c r="AU486" i="2"/>
  <c r="BA484" i="2"/>
  <c r="AU482" i="2"/>
  <c r="AU478" i="2"/>
  <c r="AU476" i="2"/>
  <c r="AU474" i="2"/>
  <c r="BA472" i="2"/>
  <c r="AU470" i="2"/>
  <c r="BA468" i="2"/>
  <c r="AU466" i="2"/>
  <c r="BA464" i="2"/>
  <c r="AU462" i="2"/>
  <c r="BA459" i="2"/>
  <c r="BA456" i="2"/>
  <c r="AU455" i="2"/>
  <c r="BA454" i="2"/>
  <c r="BA453" i="2"/>
  <c r="BA451" i="2"/>
  <c r="AU445" i="2"/>
  <c r="BA445" i="2"/>
  <c r="BA443" i="2"/>
  <c r="AU442" i="2"/>
  <c r="AU440" i="2"/>
  <c r="BA440" i="2"/>
  <c r="BA439" i="2"/>
  <c r="BA434" i="2"/>
  <c r="AU459" i="2"/>
  <c r="BA458" i="2"/>
  <c r="BA457" i="2"/>
  <c r="BA455" i="2"/>
  <c r="AU454" i="2"/>
  <c r="AU449" i="2"/>
  <c r="BA448" i="2"/>
  <c r="BA447" i="2"/>
  <c r="BA444" i="2"/>
  <c r="BA441" i="2"/>
  <c r="BA438" i="2"/>
  <c r="AU436" i="2"/>
  <c r="BA436" i="2"/>
  <c r="AU350" i="2"/>
  <c r="AU345" i="2"/>
  <c r="AU342" i="2"/>
  <c r="BA385" i="2"/>
  <c r="BA377" i="2"/>
  <c r="BA375" i="2"/>
  <c r="AU332" i="2"/>
  <c r="AU324" i="2"/>
  <c r="AU291" i="2"/>
  <c r="AU287" i="2"/>
  <c r="BA353" i="2"/>
  <c r="BA323" i="2"/>
  <c r="BA315" i="2"/>
  <c r="BA311" i="2"/>
  <c r="AU304" i="2"/>
  <c r="BA307" i="2"/>
  <c r="BA290" i="2"/>
  <c r="BA286" i="2"/>
  <c r="BA282" i="2"/>
  <c r="BA278" i="2"/>
  <c r="BA272" i="2"/>
  <c r="BA268" i="2"/>
  <c r="BA264" i="2"/>
  <c r="BA262" i="2"/>
  <c r="BA415" i="2"/>
  <c r="BA412" i="2"/>
  <c r="BA410" i="2"/>
  <c r="BA408" i="2"/>
  <c r="BA393" i="2"/>
  <c r="BA355" i="2"/>
  <c r="BA349" i="2"/>
  <c r="BA313" i="2"/>
  <c r="BA309" i="2"/>
  <c r="BA292" i="2"/>
  <c r="BA288" i="2"/>
  <c r="BA284" i="2"/>
  <c r="BA280" i="2"/>
  <c r="BA276" i="2"/>
  <c r="BA256" i="2"/>
  <c r="BA357" i="2"/>
  <c r="BA347" i="2"/>
  <c r="BA341" i="2"/>
  <c r="BA335" i="2"/>
  <c r="BA331" i="2"/>
  <c r="BA327" i="2"/>
  <c r="BA319" i="2"/>
  <c r="BA303" i="2"/>
  <c r="BA299" i="2"/>
  <c r="BA295" i="2"/>
  <c r="BA270" i="2"/>
  <c r="BA266" i="2"/>
  <c r="BA258" i="2"/>
  <c r="BA254" i="2"/>
  <c r="BA250" i="2"/>
  <c r="BA246" i="2"/>
  <c r="BA432" i="2"/>
  <c r="BA430" i="2"/>
  <c r="BA429" i="2"/>
  <c r="BA437" i="2"/>
  <c r="BA435" i="2"/>
  <c r="BA433" i="2"/>
  <c r="BA431" i="2"/>
  <c r="AU429" i="2"/>
  <c r="BA425" i="2"/>
  <c r="BA407" i="2"/>
  <c r="BA427" i="2"/>
  <c r="BA423" i="2"/>
  <c r="BA421" i="2"/>
  <c r="BA419" i="2"/>
  <c r="BA418" i="2"/>
  <c r="AU416" i="2"/>
  <c r="BA416" i="2"/>
  <c r="AU413" i="2"/>
  <c r="AU411" i="2"/>
  <c r="AU403" i="2"/>
  <c r="BA403" i="2"/>
  <c r="BA402" i="2"/>
  <c r="BA428" i="2"/>
  <c r="BA426" i="2"/>
  <c r="BA424" i="2"/>
  <c r="BA422" i="2"/>
  <c r="BA420" i="2"/>
  <c r="BA417" i="2"/>
  <c r="BA414" i="2"/>
  <c r="BA413" i="2"/>
  <c r="AU412" i="2"/>
  <c r="BA411" i="2"/>
  <c r="AU410" i="2"/>
  <c r="BA409" i="2"/>
  <c r="AU408" i="2"/>
  <c r="BA405" i="2"/>
  <c r="BA406" i="2"/>
  <c r="BA404" i="2"/>
  <c r="AZ362" i="2"/>
  <c r="BA395" i="2"/>
  <c r="BA401" i="2"/>
  <c r="BA400" i="2"/>
  <c r="BA399" i="2"/>
  <c r="BA394" i="2"/>
  <c r="AU400" i="2"/>
  <c r="AU399" i="2"/>
  <c r="BA398" i="2"/>
  <c r="AU397" i="2"/>
  <c r="BA397" i="2"/>
  <c r="AU396" i="2"/>
  <c r="BA396" i="2"/>
  <c r="AU395" i="2"/>
  <c r="AU394" i="2"/>
  <c r="AU393" i="2"/>
  <c r="BA392" i="2"/>
  <c r="BA386" i="2"/>
  <c r="BA390" i="2"/>
  <c r="BA388" i="2"/>
  <c r="AZ361" i="2"/>
  <c r="BA383" i="2"/>
  <c r="AU381" i="2"/>
  <c r="BA381" i="2"/>
  <c r="AU379" i="2"/>
  <c r="BA379" i="2"/>
  <c r="BA362" i="2"/>
  <c r="AU373" i="2"/>
  <c r="BA373" i="2"/>
  <c r="AU371" i="2"/>
  <c r="BA371" i="2"/>
  <c r="BA368" i="2"/>
  <c r="AZ366" i="2"/>
  <c r="AZ365" i="2"/>
  <c r="AZ364" i="2"/>
  <c r="AY364" i="2"/>
  <c r="AZ363" i="2"/>
  <c r="AY361" i="2"/>
  <c r="AZ360" i="2"/>
  <c r="BA360" i="2"/>
  <c r="AU360" i="2"/>
  <c r="AY359" i="2"/>
  <c r="AZ359" i="2"/>
  <c r="BA358" i="2"/>
  <c r="AZ358" i="2"/>
  <c r="BA391" i="2"/>
  <c r="BA389" i="2"/>
  <c r="BA387" i="2"/>
  <c r="BA384" i="2"/>
  <c r="BA382" i="2"/>
  <c r="BA380" i="2"/>
  <c r="BA378" i="2"/>
  <c r="BA376" i="2"/>
  <c r="BA374" i="2"/>
  <c r="BA372" i="2"/>
  <c r="BA370" i="2"/>
  <c r="BA367" i="2"/>
  <c r="BA365" i="2"/>
  <c r="BA363" i="2"/>
  <c r="BA361" i="2"/>
  <c r="BA359" i="2"/>
  <c r="AX365" i="2"/>
  <c r="AX363" i="2"/>
  <c r="AX361" i="2"/>
  <c r="AX359" i="2"/>
  <c r="AY356" i="2"/>
  <c r="AX356" i="2"/>
  <c r="AY354" i="2"/>
  <c r="AX354" i="2"/>
  <c r="AY346" i="2"/>
  <c r="AZ346" i="2"/>
  <c r="AX346" i="2"/>
  <c r="AY357" i="2"/>
  <c r="AZ357" i="2"/>
  <c r="AX357" i="2"/>
  <c r="AY355" i="2"/>
  <c r="AZ355" i="2"/>
  <c r="AX355" i="2"/>
  <c r="AY353" i="2"/>
  <c r="AZ353" i="2"/>
  <c r="AX353" i="2"/>
  <c r="AY349" i="2"/>
  <c r="AZ349" i="2"/>
  <c r="AX349" i="2"/>
  <c r="AY341" i="2"/>
  <c r="AZ341" i="2"/>
  <c r="AX341" i="2"/>
  <c r="AY339" i="2"/>
  <c r="AZ339" i="2"/>
  <c r="AX339" i="2"/>
  <c r="AY335" i="2"/>
  <c r="AZ335" i="2"/>
  <c r="AX335" i="2"/>
  <c r="AY351" i="2"/>
  <c r="AX351" i="2"/>
  <c r="AY347" i="2"/>
  <c r="AX347" i="2"/>
  <c r="AX345" i="2"/>
  <c r="AZ345" i="2"/>
  <c r="AY343" i="2"/>
  <c r="AX343" i="2"/>
  <c r="AY337" i="2"/>
  <c r="AX337" i="2"/>
  <c r="AY333" i="2"/>
  <c r="AX333" i="2"/>
  <c r="AY331" i="2"/>
  <c r="AX331" i="2"/>
  <c r="AZ331" i="2"/>
  <c r="AY329" i="2"/>
  <c r="AX329" i="2"/>
  <c r="AY327" i="2"/>
  <c r="AZ327" i="2"/>
  <c r="AX327" i="2"/>
  <c r="AX352" i="2"/>
  <c r="AZ352" i="2"/>
  <c r="AZ351" i="2"/>
  <c r="AX348" i="2"/>
  <c r="AZ348" i="2"/>
  <c r="AZ347" i="2"/>
  <c r="AX344" i="2"/>
  <c r="AZ344" i="2"/>
  <c r="AZ343" i="2"/>
  <c r="AX340" i="2"/>
  <c r="AZ340" i="2"/>
  <c r="AZ336" i="2"/>
  <c r="AY336" i="2"/>
  <c r="AZ334" i="2"/>
  <c r="AZ328" i="2"/>
  <c r="AY328" i="2"/>
  <c r="AX366" i="2"/>
  <c r="AX364" i="2"/>
  <c r="AX362" i="2"/>
  <c r="AX360" i="2"/>
  <c r="AX358" i="2"/>
  <c r="AZ356" i="2"/>
  <c r="AZ354" i="2"/>
  <c r="AX350" i="2"/>
  <c r="AZ350" i="2"/>
  <c r="AX342" i="2"/>
  <c r="AZ342" i="2"/>
  <c r="AZ338" i="2"/>
  <c r="AZ332" i="2"/>
  <c r="AY332" i="2"/>
  <c r="AZ330" i="2"/>
  <c r="AX336" i="2"/>
  <c r="AX332" i="2"/>
  <c r="AX328" i="2"/>
  <c r="AX338" i="2"/>
  <c r="AZ337" i="2"/>
  <c r="AX334" i="2"/>
  <c r="AZ333" i="2"/>
  <c r="AX330" i="2"/>
  <c r="AZ329" i="2"/>
  <c r="V601" i="2" l="1"/>
  <c r="AF601" i="2"/>
  <c r="AG601" i="2"/>
  <c r="V602" i="2"/>
  <c r="AF602" i="2"/>
  <c r="AG602" i="2"/>
  <c r="V603" i="2"/>
  <c r="AF603" i="2"/>
  <c r="AG603" i="2"/>
  <c r="V604" i="2"/>
  <c r="AF604" i="2"/>
  <c r="AG604" i="2"/>
  <c r="AF605" i="2"/>
  <c r="AG605" i="2"/>
  <c r="AF606" i="2"/>
  <c r="AG606" i="2"/>
  <c r="V607" i="2"/>
  <c r="AF607" i="2"/>
  <c r="AG607" i="2"/>
  <c r="V608" i="2"/>
  <c r="AF608" i="2"/>
  <c r="AG608" i="2"/>
  <c r="AF609" i="2"/>
  <c r="AG609" i="2"/>
  <c r="V610" i="2"/>
  <c r="AF610" i="2"/>
  <c r="AG610" i="2"/>
  <c r="V611" i="2"/>
  <c r="AF611" i="2"/>
  <c r="AG611" i="2"/>
  <c r="V612" i="2"/>
  <c r="AF612" i="2"/>
  <c r="AG612" i="2"/>
  <c r="V613" i="2"/>
  <c r="AF613" i="2"/>
  <c r="AG613" i="2"/>
  <c r="V614" i="2"/>
  <c r="AF614" i="2"/>
  <c r="AG614" i="2"/>
  <c r="V615" i="2"/>
  <c r="AF615" i="2"/>
  <c r="AG615" i="2"/>
  <c r="N616" i="1"/>
  <c r="AB616" i="1"/>
  <c r="V616" i="2" s="1"/>
  <c r="AF616" i="2"/>
  <c r="AG616" i="2"/>
  <c r="N617" i="1"/>
  <c r="AB617" i="1"/>
  <c r="V617" i="2" s="1"/>
  <c r="AF617" i="2"/>
  <c r="AG617" i="2"/>
  <c r="N618" i="1"/>
  <c r="AB618" i="1"/>
  <c r="V618" i="2" s="1"/>
  <c r="AF618" i="2"/>
  <c r="AG618" i="2"/>
  <c r="N619" i="1"/>
  <c r="AB619" i="1"/>
  <c r="V619" i="2" s="1"/>
  <c r="AF619" i="2"/>
  <c r="AG619" i="2"/>
  <c r="AF620" i="2"/>
  <c r="AG620" i="2"/>
  <c r="AF621" i="2"/>
  <c r="AG621" i="2"/>
  <c r="AF622" i="2"/>
  <c r="AG622" i="2"/>
  <c r="AF623" i="2"/>
  <c r="AG623" i="2"/>
  <c r="AF624" i="2"/>
  <c r="AG624" i="2"/>
  <c r="AF625" i="2"/>
  <c r="AG625" i="2"/>
  <c r="AF626" i="2"/>
  <c r="AG626" i="2"/>
  <c r="AF627" i="2"/>
  <c r="AG627" i="2"/>
  <c r="AF628" i="2"/>
  <c r="AG628" i="2"/>
  <c r="AF629" i="2"/>
  <c r="AG629" i="2"/>
  <c r="V630" i="2"/>
  <c r="AF630" i="2"/>
  <c r="AG630" i="2"/>
  <c r="AM630" i="2" l="1"/>
  <c r="AH630" i="2"/>
  <c r="AH628" i="2"/>
  <c r="AM628" i="2"/>
  <c r="AH626" i="2"/>
  <c r="AM626" i="2"/>
  <c r="AM624" i="2"/>
  <c r="AH624" i="2"/>
  <c r="AH629" i="2"/>
  <c r="AM629" i="2"/>
  <c r="AM627" i="2"/>
  <c r="AH627" i="2"/>
  <c r="AM625" i="2"/>
  <c r="AH625" i="2"/>
  <c r="AH622" i="2"/>
  <c r="AM622" i="2"/>
  <c r="AM616" i="2"/>
  <c r="AH616" i="2"/>
  <c r="AM614" i="2"/>
  <c r="AH614" i="2"/>
  <c r="AM623" i="2"/>
  <c r="AH623" i="2"/>
  <c r="AM621" i="2"/>
  <c r="AH621" i="2"/>
  <c r="AH619" i="2"/>
  <c r="AM619" i="2"/>
  <c r="AH617" i="2"/>
  <c r="AM617" i="2"/>
  <c r="AH615" i="2"/>
  <c r="AM615" i="2"/>
  <c r="AH613" i="2"/>
  <c r="AM613" i="2"/>
  <c r="AM611" i="2"/>
  <c r="AH611" i="2"/>
  <c r="AH609" i="2"/>
  <c r="AM609" i="2"/>
  <c r="AM607" i="2"/>
  <c r="AH607" i="2"/>
  <c r="AM605" i="2"/>
  <c r="AH605" i="2"/>
  <c r="AH603" i="2"/>
  <c r="AM603" i="2"/>
  <c r="AH601" i="2"/>
  <c r="AM601" i="2"/>
  <c r="AM620" i="2"/>
  <c r="AH620" i="2"/>
  <c r="AM618" i="2"/>
  <c r="AH618" i="2"/>
  <c r="AH612" i="2"/>
  <c r="AM612" i="2"/>
  <c r="AH610" i="2"/>
  <c r="AM610" i="2"/>
  <c r="AH608" i="2"/>
  <c r="AM608" i="2"/>
  <c r="AH606" i="2"/>
  <c r="AM606" i="2"/>
  <c r="AM604" i="2"/>
  <c r="AH604" i="2"/>
  <c r="AM602" i="2"/>
  <c r="AH602" i="2"/>
  <c r="J567" i="5" l="1"/>
  <c r="J568" i="5"/>
  <c r="J569" i="5"/>
  <c r="J570" i="5"/>
  <c r="J571" i="5"/>
  <c r="J572" i="5"/>
  <c r="J573" i="5"/>
  <c r="J574" i="5"/>
  <c r="J575" i="5"/>
  <c r="J576" i="5"/>
  <c r="J577" i="5"/>
  <c r="J935" i="5" l="1"/>
  <c r="G3034" i="5" l="1"/>
  <c r="G3033" i="5"/>
  <c r="G3032" i="5"/>
  <c r="G3031" i="5"/>
  <c r="G3030" i="5"/>
  <c r="G3029" i="5"/>
  <c r="G3028" i="5"/>
  <c r="G3027" i="5"/>
  <c r="G3026" i="5"/>
  <c r="G3025" i="5"/>
  <c r="G3024" i="5"/>
  <c r="G3023" i="5"/>
  <c r="G3022" i="5"/>
  <c r="G3021" i="5"/>
  <c r="G3020" i="5"/>
  <c r="G3019" i="5"/>
  <c r="V655" i="2" l="1"/>
  <c r="AF655" i="2"/>
  <c r="AG655" i="2"/>
  <c r="V656" i="2"/>
  <c r="AF656" i="2"/>
  <c r="AG656" i="2"/>
  <c r="V657" i="2"/>
  <c r="AF657" i="2"/>
  <c r="AG657" i="2"/>
  <c r="V658" i="2"/>
  <c r="AF658" i="2"/>
  <c r="AG658" i="2"/>
  <c r="V659" i="2"/>
  <c r="AF659" i="2"/>
  <c r="AG659" i="2"/>
  <c r="V660" i="2"/>
  <c r="AF660" i="2"/>
  <c r="AG660" i="2"/>
  <c r="N661" i="1"/>
  <c r="AB661" i="1"/>
  <c r="V661" i="2" s="1"/>
  <c r="AF661" i="2"/>
  <c r="AG661" i="2"/>
  <c r="AM660" i="2" l="1"/>
  <c r="AH660" i="2"/>
  <c r="AH658" i="2"/>
  <c r="AM658" i="2"/>
  <c r="AM656" i="2"/>
  <c r="AH656" i="2"/>
  <c r="AM661" i="2"/>
  <c r="AH661" i="2"/>
  <c r="AH659" i="2"/>
  <c r="AM659" i="2"/>
  <c r="AM657" i="2"/>
  <c r="AH657" i="2"/>
  <c r="AH655" i="2"/>
  <c r="AM655" i="2"/>
  <c r="AG636" i="2"/>
  <c r="AF636" i="2"/>
  <c r="AM636" i="2" l="1"/>
  <c r="AH636" i="2"/>
  <c r="AX531" i="1" l="1"/>
  <c r="AX532" i="1"/>
  <c r="AX533" i="1"/>
  <c r="AX534" i="1"/>
  <c r="AX535" i="1"/>
  <c r="AF711" i="2" l="1"/>
  <c r="AF712" i="2"/>
  <c r="AF713" i="2"/>
  <c r="AF714" i="2"/>
  <c r="AF715" i="2"/>
  <c r="AF716" i="2"/>
  <c r="AF717" i="2"/>
  <c r="AF718" i="2"/>
  <c r="AF719" i="2"/>
  <c r="AF720" i="2"/>
  <c r="AF721" i="2"/>
  <c r="AF722" i="2"/>
  <c r="AF723" i="2"/>
  <c r="AF724" i="2"/>
  <c r="AF725" i="2"/>
  <c r="AF726" i="2"/>
  <c r="AF727" i="2"/>
  <c r="AF728" i="2"/>
  <c r="AF729" i="2"/>
  <c r="AF730" i="2"/>
  <c r="AF731" i="2"/>
  <c r="AF732" i="2"/>
  <c r="AF733" i="2"/>
  <c r="AF734" i="2"/>
  <c r="AF735" i="2"/>
  <c r="AF736" i="2"/>
  <c r="AF737" i="2"/>
  <c r="AF738" i="2"/>
  <c r="AF739" i="2"/>
  <c r="AF740" i="2"/>
  <c r="AF741" i="2"/>
  <c r="AF742" i="2"/>
  <c r="AF743" i="2"/>
  <c r="AF744" i="2"/>
  <c r="AF745" i="2"/>
  <c r="AF746" i="2"/>
  <c r="AF747" i="2"/>
  <c r="AF748" i="2"/>
  <c r="AF749" i="2"/>
  <c r="AF750" i="2"/>
  <c r="AF751" i="2"/>
  <c r="AF752" i="2"/>
  <c r="AF753" i="2"/>
  <c r="AF754" i="2"/>
  <c r="AF755" i="2"/>
  <c r="AF756" i="2"/>
  <c r="AF757" i="2"/>
  <c r="AF758" i="2"/>
  <c r="AF759" i="2"/>
  <c r="AF760" i="2"/>
  <c r="AF761" i="2"/>
  <c r="AF762" i="2"/>
  <c r="AF763" i="2"/>
  <c r="AF764" i="2"/>
  <c r="AF765" i="2"/>
  <c r="AF766" i="2"/>
  <c r="AF767" i="2"/>
  <c r="AF768" i="2"/>
  <c r="AF769" i="2"/>
  <c r="AF770" i="2"/>
  <c r="AF771" i="2"/>
  <c r="AF772" i="2"/>
  <c r="AF773" i="2"/>
  <c r="AF774" i="2"/>
  <c r="AF775" i="2"/>
  <c r="AF776" i="2"/>
  <c r="AF777" i="2"/>
  <c r="AF778" i="2"/>
  <c r="AF779" i="2"/>
  <c r="AF780" i="2"/>
  <c r="AF781" i="2"/>
  <c r="AF818" i="2"/>
  <c r="AF819" i="2"/>
  <c r="AF820" i="2"/>
  <c r="AF821" i="2"/>
  <c r="AF822" i="2"/>
  <c r="AF823" i="2"/>
  <c r="AF824" i="2"/>
  <c r="AF825" i="2"/>
  <c r="AF826" i="2"/>
  <c r="AF827" i="2"/>
  <c r="AF828" i="2"/>
  <c r="AF829" i="2"/>
  <c r="AF830" i="2"/>
  <c r="AF831" i="2"/>
  <c r="AF832" i="2"/>
  <c r="AF833" i="2"/>
  <c r="AF834" i="2"/>
  <c r="AF835" i="2"/>
  <c r="AF836" i="2"/>
  <c r="AF837" i="2"/>
  <c r="AF838" i="2"/>
  <c r="AF839" i="2"/>
  <c r="AF840" i="2"/>
  <c r="AF841" i="2"/>
  <c r="AF842" i="2"/>
  <c r="AF843" i="2"/>
  <c r="AF844" i="2"/>
  <c r="AF845" i="2"/>
  <c r="AF846" i="2"/>
  <c r="AF847" i="2"/>
  <c r="AF848" i="2"/>
  <c r="AF849" i="2"/>
  <c r="AF850" i="2"/>
  <c r="AF851" i="2"/>
  <c r="AF852" i="2"/>
  <c r="AF853" i="2"/>
  <c r="AF854" i="2"/>
  <c r="AF855" i="2"/>
  <c r="AF856" i="2"/>
  <c r="AF857" i="2"/>
  <c r="AF858" i="2"/>
  <c r="AF859" i="2"/>
  <c r="AF860" i="2"/>
  <c r="AF861" i="2"/>
  <c r="AF862" i="2"/>
  <c r="AF863" i="2"/>
  <c r="AF864" i="2"/>
  <c r="AF865" i="2"/>
  <c r="AF866" i="2"/>
  <c r="AF867" i="2"/>
  <c r="AF868" i="2"/>
  <c r="AF869" i="2"/>
  <c r="AF870" i="2"/>
  <c r="AF871" i="2"/>
  <c r="AF872" i="2"/>
  <c r="AF873" i="2"/>
  <c r="AF874" i="2"/>
  <c r="AF875" i="2"/>
  <c r="AF876" i="2"/>
  <c r="AF877" i="2"/>
  <c r="AF878" i="2"/>
  <c r="AF879" i="2"/>
  <c r="AF880" i="2"/>
  <c r="AF881" i="2"/>
  <c r="AF882" i="2"/>
  <c r="AF883" i="2"/>
  <c r="AF884" i="2"/>
  <c r="AF885" i="2"/>
  <c r="AF886" i="2"/>
  <c r="AF887" i="2"/>
  <c r="AF888" i="2"/>
  <c r="AF889" i="2"/>
  <c r="AF890" i="2"/>
  <c r="AF891" i="2"/>
  <c r="AF892" i="2"/>
  <c r="AF893" i="2"/>
  <c r="AF894" i="2"/>
  <c r="AF895" i="2"/>
  <c r="AF896" i="2"/>
  <c r="AF897" i="2"/>
  <c r="AF898" i="2"/>
  <c r="AF899" i="2"/>
  <c r="AF900" i="2"/>
  <c r="AF901" i="2"/>
  <c r="AF902" i="2"/>
  <c r="AF903" i="2"/>
  <c r="AF904" i="2"/>
  <c r="AF905" i="2"/>
  <c r="AF906" i="2"/>
  <c r="AF907" i="2"/>
  <c r="AF908" i="2"/>
  <c r="AF909" i="2"/>
  <c r="AF910" i="2"/>
  <c r="AF911" i="2"/>
  <c r="AF912" i="2"/>
  <c r="AF913" i="2"/>
  <c r="AF914" i="2"/>
  <c r="AF915" i="2"/>
  <c r="AF916" i="2"/>
  <c r="AF917" i="2"/>
  <c r="AF918" i="2"/>
  <c r="AF919" i="2"/>
  <c r="AF920" i="2"/>
  <c r="AF921" i="2"/>
  <c r="AF922" i="2"/>
  <c r="AF923" i="2"/>
  <c r="AF924" i="2"/>
  <c r="AF925" i="2"/>
  <c r="AF926" i="2"/>
  <c r="AF927" i="2"/>
  <c r="AF928" i="2"/>
  <c r="AF929" i="2"/>
  <c r="AF930" i="2"/>
  <c r="AF931" i="2"/>
  <c r="AF932" i="2"/>
  <c r="AF933" i="2"/>
  <c r="AF934" i="2"/>
  <c r="AF935" i="2"/>
  <c r="AF936" i="2"/>
  <c r="AF937" i="2"/>
  <c r="AF938" i="2"/>
  <c r="AF939" i="2"/>
  <c r="AF940" i="2"/>
  <c r="AF941" i="2"/>
  <c r="AF942" i="2"/>
  <c r="AF943" i="2"/>
  <c r="AF944" i="2"/>
  <c r="AF945" i="2"/>
  <c r="AF946" i="2"/>
  <c r="AF947" i="2"/>
  <c r="AF948" i="2"/>
  <c r="AF949" i="2"/>
  <c r="AF950" i="2"/>
  <c r="AF951" i="2"/>
  <c r="AF952" i="2"/>
  <c r="AF953" i="2"/>
  <c r="AF954" i="2"/>
  <c r="AF955" i="2"/>
  <c r="AF956" i="2"/>
  <c r="AF957" i="2"/>
  <c r="AF958" i="2"/>
  <c r="AF959" i="2"/>
  <c r="AF960" i="2"/>
  <c r="AF961" i="2"/>
  <c r="AF962" i="2"/>
  <c r="AF963" i="2"/>
  <c r="AF964" i="2"/>
  <c r="AF965" i="2"/>
  <c r="AF966" i="2"/>
  <c r="AF967" i="2"/>
  <c r="AF968" i="2"/>
  <c r="AF969" i="2"/>
  <c r="AF970" i="2"/>
  <c r="AF971" i="2"/>
  <c r="AF972" i="2"/>
  <c r="AF973" i="2"/>
  <c r="AF974" i="2"/>
  <c r="AF975" i="2"/>
  <c r="AF976" i="2"/>
  <c r="AF977" i="2"/>
  <c r="AF978" i="2"/>
  <c r="AF979" i="2"/>
  <c r="AF980" i="2"/>
  <c r="AF981" i="2"/>
  <c r="AF982" i="2"/>
  <c r="AF983" i="2"/>
  <c r="AF984" i="2"/>
  <c r="AF985" i="2"/>
  <c r="AF986" i="2"/>
  <c r="AF987" i="2"/>
  <c r="AF988" i="2"/>
  <c r="AF989" i="2"/>
  <c r="AF990" i="2"/>
  <c r="AF991" i="2"/>
  <c r="AF992" i="2"/>
  <c r="AF993" i="2"/>
  <c r="AF994" i="2"/>
  <c r="AF995" i="2"/>
  <c r="AF996" i="2"/>
  <c r="AF997" i="2"/>
  <c r="AF998" i="2"/>
  <c r="AF999" i="2"/>
  <c r="AF1000" i="2"/>
  <c r="AF1001" i="2"/>
  <c r="AF1002" i="2"/>
  <c r="AF1003" i="2"/>
  <c r="AF1004" i="2"/>
  <c r="AF1005" i="2"/>
  <c r="AF1006" i="2"/>
  <c r="AF1007" i="2"/>
  <c r="AF1008" i="2"/>
  <c r="AF1009" i="2"/>
  <c r="AF1010" i="2"/>
  <c r="AF1011" i="2"/>
  <c r="AF1012" i="2"/>
  <c r="AF1013" i="2"/>
  <c r="AF1014" i="2"/>
  <c r="AF1015" i="2"/>
  <c r="AF1016" i="2"/>
  <c r="AF1017" i="2"/>
  <c r="AF1018" i="2"/>
  <c r="AF1019" i="2"/>
  <c r="AF1020" i="2"/>
  <c r="AF1021" i="2"/>
  <c r="AF1022" i="2"/>
  <c r="AF1023" i="2"/>
  <c r="AF1024" i="2"/>
  <c r="AF1025" i="2"/>
  <c r="AF1026" i="2"/>
  <c r="AF1027" i="2"/>
  <c r="AF1028" i="2"/>
  <c r="AF1029" i="2"/>
  <c r="AF1030" i="2"/>
  <c r="AF1031" i="2"/>
  <c r="AF1032" i="2"/>
  <c r="AF1033" i="2"/>
  <c r="AF1034" i="2"/>
  <c r="AF1035" i="2"/>
  <c r="AF1036" i="2"/>
  <c r="AF1037" i="2"/>
  <c r="AF1038" i="2"/>
  <c r="AF1039" i="2"/>
  <c r="AF1040" i="2"/>
  <c r="AF1041" i="2"/>
  <c r="AF1042" i="2"/>
  <c r="AF1043" i="2"/>
  <c r="AF1044" i="2"/>
  <c r="AF1045" i="2"/>
  <c r="AF1046" i="2"/>
  <c r="AF1047" i="2"/>
  <c r="AF1048" i="2"/>
  <c r="AF1049" i="2"/>
  <c r="AF1050" i="2"/>
  <c r="AF1051" i="2"/>
  <c r="AF1052" i="2"/>
  <c r="AF1053" i="2"/>
  <c r="AF1054" i="2"/>
  <c r="AF1055" i="2"/>
  <c r="AF1056" i="2"/>
  <c r="AF1057" i="2"/>
  <c r="AF1058" i="2"/>
  <c r="AF1059" i="2"/>
  <c r="AF1060" i="2"/>
  <c r="AF1061" i="2"/>
  <c r="AF1062" i="2"/>
  <c r="AF1063" i="2"/>
  <c r="AF1064" i="2"/>
  <c r="AF1065" i="2"/>
  <c r="AF1066" i="2"/>
  <c r="AF1067" i="2"/>
  <c r="AF1068" i="2"/>
  <c r="AF1069" i="2"/>
  <c r="AF1070" i="2"/>
  <c r="AF1071" i="2"/>
  <c r="AF1072" i="2"/>
  <c r="AF1073" i="2"/>
  <c r="AF1074" i="2"/>
  <c r="AF1075" i="2"/>
  <c r="AF1076" i="2"/>
  <c r="AF1077" i="2"/>
  <c r="AF1078" i="2"/>
  <c r="AF1079" i="2"/>
  <c r="AF1080" i="2"/>
  <c r="AF1081" i="2"/>
  <c r="AF1082" i="2"/>
  <c r="AF1083" i="2"/>
  <c r="AF1084" i="2"/>
  <c r="AF1085" i="2"/>
  <c r="AF1086" i="2"/>
  <c r="AF1087" i="2"/>
  <c r="AF1088" i="2"/>
  <c r="AF1089" i="2"/>
  <c r="AF1090" i="2"/>
  <c r="AF1091" i="2"/>
  <c r="AF1092" i="2"/>
  <c r="AF1093" i="2"/>
  <c r="AF1094" i="2"/>
  <c r="AF1095" i="2"/>
  <c r="AF1096" i="2"/>
  <c r="AF1097" i="2"/>
  <c r="AF1098" i="2"/>
  <c r="AF1099" i="2"/>
  <c r="AF1100" i="2"/>
  <c r="AF1101" i="2"/>
  <c r="AF1102" i="2"/>
  <c r="AF1103" i="2"/>
  <c r="AF1104" i="2"/>
  <c r="AF1105" i="2"/>
  <c r="AF1106" i="2"/>
  <c r="AF1107" i="2"/>
  <c r="AF1108" i="2"/>
  <c r="AF1109" i="2"/>
  <c r="AF1110" i="2"/>
  <c r="AF1111" i="2"/>
  <c r="AF1112" i="2"/>
  <c r="AF1113" i="2"/>
  <c r="AF1114" i="2"/>
  <c r="AF1115" i="2"/>
  <c r="AF1116" i="2"/>
  <c r="AF1117" i="2"/>
  <c r="AF1118" i="2"/>
  <c r="AF1119" i="2"/>
  <c r="AF1120" i="2"/>
  <c r="AF1121" i="2"/>
  <c r="AF1122" i="2"/>
  <c r="AF1123" i="2"/>
  <c r="AF1124" i="2"/>
  <c r="AF1125" i="2"/>
  <c r="AF1126" i="2"/>
  <c r="AF1127" i="2"/>
  <c r="AF1128" i="2"/>
  <c r="AF1129" i="2"/>
  <c r="AF1130" i="2"/>
  <c r="AF1131" i="2"/>
  <c r="AF1132" i="2"/>
  <c r="AF1133" i="2"/>
  <c r="AF1134" i="2"/>
  <c r="AF1135" i="2"/>
  <c r="AF1136" i="2"/>
  <c r="AF1137" i="2"/>
  <c r="AF1138" i="2"/>
  <c r="AF1139" i="2"/>
  <c r="AF1140" i="2"/>
  <c r="AF1141" i="2"/>
  <c r="AF1142" i="2"/>
  <c r="AF1143" i="2"/>
  <c r="AF1144" i="2"/>
  <c r="AF1145" i="2"/>
  <c r="AF1146" i="2"/>
  <c r="AF1147" i="2"/>
  <c r="AF1148" i="2"/>
  <c r="AF1149" i="2"/>
  <c r="AF1150" i="2"/>
  <c r="AF1151" i="2"/>
  <c r="AF1152" i="2"/>
  <c r="AF1153" i="2"/>
  <c r="AF1154" i="2"/>
  <c r="AF1155" i="2"/>
  <c r="AF1156" i="2"/>
  <c r="AF1157" i="2"/>
  <c r="AF1158" i="2"/>
  <c r="AF1159" i="2"/>
  <c r="AF1160" i="2"/>
  <c r="AF1161" i="2"/>
  <c r="AF1162" i="2"/>
  <c r="AF1163" i="2"/>
  <c r="AF1164" i="2"/>
  <c r="AF1165" i="2"/>
  <c r="AF1166" i="2"/>
  <c r="AF1167" i="2"/>
  <c r="AF1168" i="2"/>
  <c r="AF1169" i="2"/>
  <c r="AF1170" i="2"/>
  <c r="AF1171" i="2"/>
  <c r="AF1172" i="2"/>
  <c r="AF1173" i="2"/>
  <c r="AF1174" i="2"/>
  <c r="AF1175" i="2"/>
  <c r="AF1176" i="2"/>
  <c r="AF1177" i="2"/>
  <c r="AF1178" i="2"/>
  <c r="AF1179" i="2"/>
  <c r="AF1180" i="2"/>
  <c r="AF1181" i="2"/>
  <c r="AF1182" i="2"/>
  <c r="AF1183" i="2"/>
  <c r="AF1184" i="2"/>
  <c r="AF1185" i="2"/>
  <c r="AF1186" i="2"/>
  <c r="AF1187" i="2"/>
  <c r="AF1188" i="2"/>
  <c r="AF1189" i="2"/>
  <c r="AF1190" i="2"/>
  <c r="AF1191" i="2"/>
  <c r="AF1192" i="2"/>
  <c r="AF1193" i="2"/>
  <c r="AF1194" i="2"/>
  <c r="AF1195" i="2"/>
  <c r="AF1196" i="2"/>
  <c r="AF1197" i="2"/>
  <c r="AF1198" i="2"/>
  <c r="AF1199" i="2"/>
  <c r="AF1200" i="2"/>
  <c r="AF1201" i="2"/>
  <c r="AF1202" i="2"/>
  <c r="AF1203" i="2"/>
  <c r="AF1204" i="2"/>
  <c r="AF1205" i="2"/>
  <c r="AF1206" i="2"/>
  <c r="AF1207" i="2"/>
  <c r="AF1208" i="2"/>
  <c r="AF1209" i="2"/>
  <c r="AF1210" i="2"/>
  <c r="AF1211" i="2"/>
  <c r="AF1212" i="2"/>
  <c r="AF1213" i="2"/>
  <c r="AF1214" i="2"/>
  <c r="AF1215" i="2"/>
  <c r="AF1216" i="2"/>
  <c r="AF1217" i="2"/>
  <c r="AF1218" i="2"/>
  <c r="AF1219" i="2"/>
  <c r="AF1220" i="2"/>
  <c r="AF1221" i="2"/>
  <c r="AF1222" i="2"/>
  <c r="AF1223" i="2"/>
  <c r="AF1224" i="2"/>
  <c r="AF1225" i="2"/>
  <c r="AF1226" i="2"/>
  <c r="AF1227" i="2"/>
  <c r="AF1228" i="2"/>
  <c r="AF1229" i="2"/>
  <c r="AF1230" i="2"/>
  <c r="AF1231" i="2"/>
  <c r="AF1232" i="2"/>
  <c r="AF1233" i="2"/>
  <c r="AF1234" i="2"/>
  <c r="AF1235" i="2"/>
  <c r="AF1236" i="2"/>
  <c r="AF1237" i="2"/>
  <c r="AF1238" i="2"/>
  <c r="AF1239" i="2"/>
  <c r="AF1240" i="2"/>
  <c r="AF1241" i="2"/>
  <c r="AF1242" i="2"/>
  <c r="AF1243" i="2"/>
  <c r="AF1244" i="2"/>
  <c r="AF1245" i="2"/>
  <c r="AF1246" i="2"/>
  <c r="AF1247" i="2"/>
  <c r="AF1248" i="2"/>
  <c r="AF1249" i="2"/>
  <c r="AF1250" i="2"/>
  <c r="AF1251" i="2"/>
  <c r="AF1252" i="2"/>
  <c r="AF1253" i="2"/>
  <c r="AF1254" i="2"/>
  <c r="AF1255" i="2"/>
  <c r="AF1256" i="2"/>
  <c r="AF1257" i="2"/>
  <c r="AF1258" i="2"/>
  <c r="AF1259" i="2"/>
  <c r="AF1260" i="2"/>
  <c r="AF1261" i="2"/>
  <c r="AF1262" i="2"/>
  <c r="AF1263" i="2"/>
  <c r="AF1264" i="2"/>
  <c r="AF1265" i="2"/>
  <c r="AF1266" i="2"/>
  <c r="AF1267" i="2"/>
  <c r="AF1268" i="2"/>
  <c r="AF1269" i="2"/>
  <c r="AF1270" i="2"/>
  <c r="AF1271" i="2"/>
  <c r="AF1272" i="2"/>
  <c r="AF1273" i="2"/>
  <c r="AF1274" i="2"/>
  <c r="AF1275" i="2"/>
  <c r="AF1276" i="2"/>
  <c r="AF1277" i="2"/>
  <c r="AF1278" i="2"/>
  <c r="AF1279" i="2"/>
  <c r="AF1280" i="2"/>
  <c r="AF1281" i="2"/>
  <c r="AF1282" i="2"/>
  <c r="AF1283" i="2"/>
  <c r="AF1284" i="2"/>
  <c r="AF1285" i="2"/>
  <c r="AF1286" i="2"/>
  <c r="AF1287" i="2"/>
  <c r="AF1288" i="2"/>
  <c r="AF1289" i="2"/>
  <c r="AF1290" i="2"/>
  <c r="AF1291" i="2"/>
  <c r="AF1292" i="2"/>
  <c r="AF1293" i="2"/>
  <c r="AF1294" i="2"/>
  <c r="AF1295" i="2"/>
  <c r="AF1296" i="2"/>
  <c r="AF1297" i="2"/>
  <c r="AF1298" i="2"/>
  <c r="AF1299" i="2"/>
  <c r="AF1300" i="2"/>
  <c r="AF1301" i="2"/>
  <c r="AF1302" i="2"/>
  <c r="AF1303" i="2"/>
  <c r="AF1304" i="2"/>
  <c r="AF1305" i="2"/>
  <c r="AF1306" i="2"/>
  <c r="AF1307" i="2"/>
  <c r="AF1308" i="2"/>
  <c r="AF1309" i="2"/>
  <c r="AF1310" i="2"/>
  <c r="AF1311" i="2"/>
  <c r="AF1312" i="2"/>
  <c r="AF1313" i="2"/>
  <c r="AF1314" i="2"/>
  <c r="AF1315" i="2"/>
  <c r="AF1316" i="2"/>
  <c r="AF1317" i="2"/>
  <c r="AF1318" i="2"/>
  <c r="AF1319" i="2"/>
  <c r="AF1320" i="2"/>
  <c r="AF1321" i="2"/>
  <c r="AF1322" i="2"/>
  <c r="AF1323" i="2"/>
  <c r="AF1324" i="2"/>
  <c r="AF1325" i="2"/>
  <c r="AF1326" i="2"/>
  <c r="AF1327" i="2"/>
  <c r="AF1328" i="2"/>
  <c r="AF1329" i="2"/>
  <c r="AF1330" i="2"/>
  <c r="AF1331" i="2"/>
  <c r="AF1332" i="2"/>
  <c r="AF1333" i="2"/>
  <c r="AF1334" i="2"/>
  <c r="AF1335" i="2"/>
  <c r="AF1336" i="2"/>
  <c r="AF1337" i="2"/>
  <c r="AF1338" i="2"/>
  <c r="AF1339" i="2"/>
  <c r="AF1340" i="2"/>
  <c r="AF1341" i="2"/>
  <c r="AF1342" i="2"/>
  <c r="AF1343" i="2"/>
  <c r="AF1344" i="2"/>
  <c r="AF1345" i="2"/>
  <c r="AF1346" i="2"/>
  <c r="AF1347" i="2"/>
  <c r="AF1348" i="2"/>
  <c r="AF1349" i="2"/>
  <c r="AF1350" i="2"/>
  <c r="AF1351" i="2"/>
  <c r="AF1352" i="2"/>
  <c r="AF1353" i="2"/>
  <c r="AF1354" i="2"/>
  <c r="AF1355" i="2"/>
  <c r="AF1356" i="2"/>
  <c r="AF1357" i="2"/>
  <c r="AF1358" i="2"/>
  <c r="AF1359" i="2"/>
  <c r="AF1360" i="2"/>
  <c r="AF1361" i="2"/>
  <c r="AF1362" i="2"/>
  <c r="AF1363" i="2"/>
  <c r="AF1364" i="2"/>
  <c r="AF1365" i="2"/>
  <c r="AF1366" i="2"/>
  <c r="AF1367" i="2"/>
  <c r="AF1368" i="2"/>
  <c r="AF1369" i="2"/>
  <c r="AF1370" i="2"/>
  <c r="AF1371" i="2"/>
  <c r="AF1372" i="2"/>
  <c r="AF1373" i="2"/>
  <c r="AF1374" i="2"/>
  <c r="AF1375" i="2"/>
  <c r="AF1376" i="2"/>
  <c r="AF1377" i="2"/>
  <c r="AF1378" i="2"/>
  <c r="AF1379" i="2"/>
  <c r="AF1380" i="2"/>
  <c r="AF1381" i="2"/>
  <c r="AF1382" i="2"/>
  <c r="AF1383" i="2"/>
  <c r="AF1384" i="2"/>
  <c r="AF1385" i="2"/>
  <c r="AF1386" i="2"/>
  <c r="AF1387" i="2"/>
  <c r="AF1388" i="2"/>
  <c r="AF1389" i="2"/>
  <c r="AF1390" i="2"/>
  <c r="AF1391" i="2"/>
  <c r="AF1392" i="2"/>
  <c r="AF1393" i="2"/>
  <c r="AF1394" i="2"/>
  <c r="AF1395" i="2"/>
  <c r="AF1396" i="2"/>
  <c r="AF1397" i="2"/>
  <c r="AF1398" i="2"/>
  <c r="AF1399" i="2"/>
  <c r="AF1400" i="2"/>
  <c r="AF1401" i="2"/>
  <c r="AF1402" i="2"/>
  <c r="AF1403" i="2"/>
  <c r="AF1404" i="2"/>
  <c r="AF1405" i="2"/>
  <c r="AF1406" i="2"/>
  <c r="AF1407" i="2"/>
  <c r="AF1408" i="2"/>
  <c r="AF1409" i="2"/>
  <c r="AF1410" i="2"/>
  <c r="AF1411" i="2"/>
  <c r="AF1412" i="2"/>
  <c r="AF1413" i="2"/>
  <c r="AF1414" i="2"/>
  <c r="AF1415" i="2"/>
  <c r="AF1416" i="2"/>
  <c r="AF1417" i="2"/>
  <c r="AF1418" i="2"/>
  <c r="AF1419" i="2"/>
  <c r="AF1420" i="2"/>
  <c r="AF1421" i="2"/>
  <c r="AF1422" i="2"/>
  <c r="AF1423" i="2"/>
  <c r="AF1424" i="2"/>
  <c r="AF1425" i="2"/>
  <c r="AF1426" i="2"/>
  <c r="AF1427" i="2"/>
  <c r="AF1428" i="2"/>
  <c r="AF1429" i="2"/>
  <c r="AF1430" i="2"/>
  <c r="AF1431" i="2"/>
  <c r="AF1432" i="2"/>
  <c r="AF1433" i="2"/>
  <c r="AF1434" i="2"/>
  <c r="AF1435" i="2"/>
  <c r="AF1436" i="2"/>
  <c r="AF1437" i="2"/>
  <c r="AF1438" i="2"/>
  <c r="AF1439" i="2"/>
  <c r="AF1440" i="2"/>
  <c r="AF1441" i="2"/>
  <c r="AF1442" i="2"/>
  <c r="AF1443" i="2"/>
  <c r="AF1444" i="2"/>
  <c r="AF1445" i="2"/>
  <c r="AF1446" i="2"/>
  <c r="AF1447" i="2"/>
  <c r="AF1448" i="2"/>
  <c r="AF1449" i="2"/>
  <c r="AF1450" i="2"/>
  <c r="AF1451" i="2"/>
  <c r="AF1452" i="2"/>
  <c r="AF1453" i="2"/>
  <c r="AF1454" i="2"/>
  <c r="AF1455" i="2"/>
  <c r="AF1456" i="2"/>
  <c r="AF1457" i="2"/>
  <c r="AF1458" i="2"/>
  <c r="AF1459" i="2"/>
  <c r="AF1460" i="2"/>
  <c r="AF1461" i="2"/>
  <c r="AF1462" i="2"/>
  <c r="AF1463" i="2"/>
  <c r="AF1464" i="2"/>
  <c r="AF1465" i="2"/>
  <c r="AF1466" i="2"/>
  <c r="AF1467" i="2"/>
  <c r="AF1468" i="2"/>
  <c r="AF1469" i="2"/>
  <c r="AF1470" i="2"/>
  <c r="AF1471" i="2"/>
  <c r="AF1472" i="2"/>
  <c r="AF1473" i="2"/>
  <c r="AF1474" i="2"/>
  <c r="AF1475" i="2"/>
  <c r="AF1476" i="2"/>
  <c r="AF1477" i="2"/>
  <c r="AF1478" i="2"/>
  <c r="AF1479" i="2"/>
  <c r="AF1480" i="2"/>
  <c r="AF1481" i="2"/>
  <c r="AF1482" i="2"/>
  <c r="AF1483" i="2"/>
  <c r="AF1484" i="2"/>
  <c r="AF1485" i="2"/>
  <c r="AF1486" i="2"/>
  <c r="AF1487" i="2"/>
  <c r="AF1488" i="2"/>
  <c r="AF1489" i="2"/>
  <c r="AF1490" i="2"/>
  <c r="AF1491" i="2"/>
  <c r="AF1492" i="2"/>
  <c r="AF1493" i="2"/>
  <c r="AF1494" i="2"/>
  <c r="AF1495" i="2"/>
  <c r="AF1496" i="2"/>
  <c r="AF1497" i="2"/>
  <c r="AF1498" i="2"/>
  <c r="AF1499" i="2"/>
  <c r="AF1500" i="2"/>
  <c r="AF1501" i="2"/>
  <c r="AF1502" i="2"/>
  <c r="AF1503" i="2"/>
  <c r="AF1504" i="2"/>
  <c r="AF1505" i="2"/>
  <c r="AF1506" i="2"/>
  <c r="AF1507" i="2"/>
  <c r="AF1508" i="2"/>
  <c r="AF1509" i="2"/>
  <c r="AF1510" i="2"/>
  <c r="AF1511" i="2"/>
  <c r="AF1512" i="2"/>
  <c r="AF1513" i="2"/>
  <c r="AF1514" i="2"/>
  <c r="AF1515" i="2"/>
  <c r="AF1516" i="2"/>
  <c r="AF1517" i="2"/>
  <c r="AF1518" i="2"/>
  <c r="AF1519" i="2"/>
  <c r="AF1520" i="2"/>
  <c r="AF1521" i="2"/>
  <c r="AF1522" i="2"/>
  <c r="AF1523" i="2"/>
  <c r="AF1524" i="2"/>
  <c r="AF1525" i="2"/>
  <c r="AF1526" i="2"/>
  <c r="AF1527" i="2"/>
  <c r="AF1528" i="2"/>
  <c r="AF1529" i="2"/>
  <c r="AF1530" i="2"/>
  <c r="AF1531" i="2"/>
  <c r="AF1532" i="2"/>
  <c r="AF1533" i="2"/>
  <c r="AF1534" i="2"/>
  <c r="AF1535" i="2"/>
  <c r="AF1536" i="2"/>
  <c r="AF1537" i="2"/>
  <c r="AF1538" i="2"/>
  <c r="AF1539" i="2"/>
  <c r="AF1540" i="2"/>
  <c r="AF1541" i="2"/>
  <c r="AF1542" i="2"/>
  <c r="AF1543" i="2"/>
  <c r="AF1544" i="2"/>
  <c r="AF1545" i="2"/>
  <c r="AF1546" i="2"/>
  <c r="AF1547" i="2"/>
  <c r="AF1548" i="2"/>
  <c r="AF1549" i="2"/>
  <c r="AF1550" i="2"/>
  <c r="AF1551" i="2"/>
  <c r="AF1552" i="2"/>
  <c r="AF1553" i="2"/>
  <c r="AF1554" i="2"/>
  <c r="AF1555" i="2"/>
  <c r="AF1556" i="2"/>
  <c r="AF1557" i="2"/>
  <c r="AF1558" i="2"/>
  <c r="AF1559" i="2"/>
  <c r="AF1560" i="2"/>
  <c r="AF1561" i="2"/>
  <c r="AF1562" i="2"/>
  <c r="AF1563" i="2"/>
  <c r="AF1564" i="2"/>
  <c r="AF1565" i="2"/>
  <c r="AF1566" i="2"/>
  <c r="AF1567" i="2"/>
  <c r="AF1568" i="2"/>
  <c r="AF1569" i="2"/>
  <c r="AF1570" i="2"/>
  <c r="AF1571" i="2"/>
  <c r="AF1572" i="2"/>
  <c r="AF1573" i="2"/>
  <c r="AF1574" i="2"/>
  <c r="AF1575" i="2"/>
  <c r="AF1576" i="2"/>
  <c r="AF1577" i="2"/>
  <c r="AF1578" i="2"/>
  <c r="AF1579" i="2"/>
  <c r="AF1580" i="2"/>
  <c r="AF1581" i="2"/>
  <c r="AF1582" i="2"/>
  <c r="AF1583" i="2"/>
  <c r="AF1584" i="2"/>
  <c r="AF1585" i="2"/>
  <c r="AF1586" i="2"/>
  <c r="AF1587" i="2"/>
  <c r="AF1588" i="2"/>
  <c r="AF1589" i="2"/>
  <c r="AF1590" i="2"/>
  <c r="AF1591" i="2"/>
  <c r="AF1592" i="2"/>
  <c r="AF1593" i="2"/>
  <c r="AF1594" i="2"/>
  <c r="AF1595" i="2"/>
  <c r="AF1596" i="2"/>
  <c r="AF1597" i="2"/>
  <c r="AF1598" i="2"/>
  <c r="AF1599" i="2"/>
  <c r="AF1600" i="2"/>
  <c r="AF1601" i="2"/>
  <c r="AF1602" i="2"/>
  <c r="AF1603" i="2"/>
  <c r="AF1604" i="2"/>
  <c r="AF1605" i="2"/>
  <c r="AF1606" i="2"/>
  <c r="AF1607" i="2"/>
  <c r="AF1608" i="2"/>
  <c r="AF1609" i="2"/>
  <c r="AF1610" i="2"/>
  <c r="AF1611" i="2"/>
  <c r="AF1612" i="2"/>
  <c r="AF1613" i="2"/>
  <c r="AF1614" i="2"/>
  <c r="AF1615" i="2"/>
  <c r="AF1616" i="2"/>
  <c r="AF1617" i="2"/>
  <c r="AF1618" i="2"/>
  <c r="AF1619" i="2"/>
  <c r="AF1620" i="2"/>
  <c r="AF1621" i="2"/>
  <c r="AF1622" i="2"/>
  <c r="AF1623" i="2"/>
  <c r="AF1624" i="2"/>
  <c r="AF1625" i="2"/>
  <c r="AF1626" i="2"/>
  <c r="AF1627" i="2"/>
  <c r="AF1628" i="2"/>
  <c r="AF1629" i="2"/>
  <c r="AF1630" i="2"/>
  <c r="AF1631" i="2"/>
  <c r="AF1632" i="2"/>
  <c r="AF1633" i="2"/>
  <c r="AF1634" i="2"/>
  <c r="AF1635" i="2"/>
  <c r="AF1636" i="2"/>
  <c r="AF1637" i="2"/>
  <c r="AF1638" i="2"/>
  <c r="AF1639" i="2"/>
  <c r="AF1640" i="2"/>
  <c r="AF1641" i="2"/>
  <c r="AF1642" i="2"/>
  <c r="AF1643" i="2"/>
  <c r="AF1644" i="2"/>
  <c r="AF1645" i="2"/>
  <c r="AF1646" i="2"/>
  <c r="AF1647" i="2"/>
  <c r="AF1648" i="2"/>
  <c r="AF1649" i="2"/>
  <c r="AF1650" i="2"/>
  <c r="AF1651" i="2"/>
  <c r="AF1652" i="2"/>
  <c r="AF1653" i="2"/>
  <c r="AF1654" i="2"/>
  <c r="AF1655" i="2"/>
  <c r="AF1656" i="2"/>
  <c r="AF1657" i="2"/>
  <c r="AF1658" i="2"/>
  <c r="AF1659" i="2"/>
  <c r="AF1660" i="2"/>
  <c r="AF1661" i="2"/>
  <c r="AF1662" i="2"/>
  <c r="AF1663" i="2"/>
  <c r="AF1664" i="2"/>
  <c r="AF1665" i="2"/>
  <c r="AF1666" i="2"/>
  <c r="AF1667" i="2"/>
  <c r="AF1668" i="2"/>
  <c r="AF1669" i="2"/>
  <c r="AF1670" i="2"/>
  <c r="AF1671" i="2"/>
  <c r="AF1672" i="2"/>
  <c r="AF1673" i="2"/>
  <c r="AF1674" i="2"/>
  <c r="AF1675" i="2"/>
  <c r="AF1676" i="2"/>
  <c r="AF1677" i="2"/>
  <c r="AF1678" i="2"/>
  <c r="AF1679" i="2"/>
  <c r="AF1680" i="2"/>
  <c r="AF1681" i="2"/>
  <c r="AF1682" i="2"/>
  <c r="AF1683" i="2"/>
  <c r="AF1684" i="2"/>
  <c r="AF1685" i="2"/>
  <c r="AF1686" i="2"/>
  <c r="AF1687" i="2"/>
  <c r="AF1688" i="2"/>
  <c r="AF1689" i="2"/>
  <c r="AF1690" i="2"/>
  <c r="AF1691" i="2"/>
  <c r="AF1692" i="2"/>
  <c r="AF1693" i="2"/>
  <c r="AF1694" i="2"/>
  <c r="AF1695" i="2"/>
  <c r="AF1696" i="2"/>
  <c r="AF1697" i="2"/>
  <c r="AF1698" i="2"/>
  <c r="AF1699" i="2"/>
  <c r="AF1700" i="2"/>
  <c r="AF1701" i="2"/>
  <c r="AF1702" i="2"/>
  <c r="AF1703" i="2"/>
  <c r="AF1704" i="2"/>
  <c r="AF1705" i="2"/>
  <c r="AF1706" i="2"/>
  <c r="AF1707" i="2"/>
  <c r="AF1708" i="2"/>
  <c r="AF1709" i="2"/>
  <c r="AF1710" i="2"/>
  <c r="AF1711" i="2"/>
  <c r="AF1712" i="2"/>
  <c r="AF1713" i="2"/>
  <c r="AF1714" i="2"/>
  <c r="AF1715" i="2"/>
  <c r="AF1716" i="2"/>
  <c r="AF1717" i="2"/>
  <c r="AF1718" i="2"/>
  <c r="AF1719" i="2"/>
  <c r="AF1720" i="2"/>
  <c r="AF1721" i="2"/>
  <c r="AF1722" i="2"/>
  <c r="AF1723" i="2"/>
  <c r="AF1724" i="2"/>
  <c r="AF1725" i="2"/>
  <c r="AF1726" i="2"/>
  <c r="AF1727" i="2"/>
  <c r="AF1728" i="2"/>
  <c r="AF1729" i="2"/>
  <c r="AF1730" i="2"/>
  <c r="AF1731" i="2"/>
  <c r="AF1732" i="2"/>
  <c r="AF1733" i="2"/>
  <c r="AF1734" i="2"/>
  <c r="AF1735" i="2"/>
  <c r="AF1736" i="2"/>
  <c r="AF1737" i="2"/>
  <c r="AF1738" i="2"/>
  <c r="AF1739" i="2"/>
  <c r="AF1740" i="2"/>
  <c r="AF1741" i="2"/>
  <c r="AF1742" i="2"/>
  <c r="AF1743" i="2"/>
  <c r="AF1744" i="2"/>
  <c r="AF1745" i="2"/>
  <c r="A695" i="2" l="1"/>
  <c r="B695" i="2"/>
  <c r="C695" i="2"/>
  <c r="D695" i="2"/>
  <c r="E695" i="2"/>
  <c r="F695" i="2"/>
  <c r="G695" i="2"/>
  <c r="AU695" i="2" s="1"/>
  <c r="H695" i="2"/>
  <c r="I695" i="2"/>
  <c r="J695" i="2"/>
  <c r="K695" i="2"/>
  <c r="L695" i="2"/>
  <c r="M695" i="2"/>
  <c r="N695" i="2"/>
  <c r="O695" i="2"/>
  <c r="P695" i="2"/>
  <c r="Q695" i="2"/>
  <c r="R695" i="2"/>
  <c r="S695" i="2"/>
  <c r="T695" i="2"/>
  <c r="U695" i="2"/>
  <c r="W695" i="2"/>
  <c r="X695" i="2"/>
  <c r="Y695" i="2"/>
  <c r="Z695" i="2"/>
  <c r="AA695" i="2"/>
  <c r="AB695" i="2"/>
  <c r="AC695" i="2"/>
  <c r="AD695" i="2"/>
  <c r="AP695" i="2"/>
  <c r="AQ695" i="2"/>
  <c r="AR695" i="2"/>
  <c r="AV695" i="2"/>
  <c r="AW695" i="2"/>
  <c r="BD695" i="2"/>
  <c r="BE695" i="2"/>
  <c r="BF695" i="2"/>
  <c r="A696" i="2"/>
  <c r="B696" i="2"/>
  <c r="C696" i="2"/>
  <c r="D696" i="2"/>
  <c r="E696" i="2"/>
  <c r="F696" i="2"/>
  <c r="G696" i="2"/>
  <c r="AU696" i="2" s="1"/>
  <c r="H696" i="2"/>
  <c r="I696" i="2"/>
  <c r="J696" i="2"/>
  <c r="K696" i="2"/>
  <c r="L696" i="2"/>
  <c r="M696" i="2"/>
  <c r="N696" i="2"/>
  <c r="O696" i="2"/>
  <c r="P696" i="2"/>
  <c r="Q696" i="2"/>
  <c r="R696" i="2"/>
  <c r="S696" i="2"/>
  <c r="T696" i="2"/>
  <c r="U696" i="2"/>
  <c r="W696" i="2"/>
  <c r="X696" i="2"/>
  <c r="Y696" i="2"/>
  <c r="Z696" i="2"/>
  <c r="AA696" i="2"/>
  <c r="AB696" i="2"/>
  <c r="AC696" i="2"/>
  <c r="AD696" i="2"/>
  <c r="AP696" i="2"/>
  <c r="AQ696" i="2"/>
  <c r="AR696" i="2"/>
  <c r="AV696" i="2"/>
  <c r="AW696" i="2"/>
  <c r="BD696" i="2"/>
  <c r="BE696" i="2"/>
  <c r="BF696" i="2"/>
  <c r="A697" i="2"/>
  <c r="B697" i="2"/>
  <c r="C697" i="2"/>
  <c r="D697" i="2"/>
  <c r="E697" i="2"/>
  <c r="F697" i="2"/>
  <c r="G697" i="2"/>
  <c r="AU697" i="2" s="1"/>
  <c r="H697" i="2"/>
  <c r="I697" i="2"/>
  <c r="J697" i="2"/>
  <c r="K697" i="2"/>
  <c r="L697" i="2"/>
  <c r="M697" i="2"/>
  <c r="N697" i="2"/>
  <c r="O697" i="2"/>
  <c r="P697" i="2"/>
  <c r="Q697" i="2"/>
  <c r="R697" i="2"/>
  <c r="S697" i="2"/>
  <c r="T697" i="2"/>
  <c r="U697" i="2"/>
  <c r="W697" i="2"/>
  <c r="X697" i="2"/>
  <c r="Y697" i="2"/>
  <c r="Z697" i="2"/>
  <c r="AA697" i="2"/>
  <c r="AB697" i="2"/>
  <c r="AC697" i="2"/>
  <c r="AD697" i="2"/>
  <c r="AQ697" i="2"/>
  <c r="AR697" i="2"/>
  <c r="AV697" i="2"/>
  <c r="AW697" i="2"/>
  <c r="BD697" i="2"/>
  <c r="BE697" i="2"/>
  <c r="BF697" i="2"/>
  <c r="A698" i="2"/>
  <c r="B698" i="2"/>
  <c r="C698" i="2"/>
  <c r="D698" i="2"/>
  <c r="E698" i="2"/>
  <c r="F698" i="2"/>
  <c r="G698" i="2"/>
  <c r="H698" i="2"/>
  <c r="I698" i="2"/>
  <c r="J698" i="2"/>
  <c r="K698" i="2"/>
  <c r="L698" i="2"/>
  <c r="M698" i="2"/>
  <c r="N698" i="2"/>
  <c r="O698" i="2"/>
  <c r="P698" i="2"/>
  <c r="Q698" i="2"/>
  <c r="R698" i="2"/>
  <c r="S698" i="2"/>
  <c r="T698" i="2"/>
  <c r="U698" i="2"/>
  <c r="W698" i="2"/>
  <c r="X698" i="2"/>
  <c r="Y698" i="2"/>
  <c r="Z698" i="2"/>
  <c r="AA698" i="2"/>
  <c r="AB698" i="2"/>
  <c r="AC698" i="2"/>
  <c r="AD698" i="2"/>
  <c r="AQ698" i="2"/>
  <c r="AR698" i="2"/>
  <c r="AV698" i="2"/>
  <c r="AW698" i="2"/>
  <c r="BD698" i="2"/>
  <c r="BE698" i="2"/>
  <c r="BF698" i="2"/>
  <c r="A699" i="2"/>
  <c r="B699" i="2"/>
  <c r="C699" i="2"/>
  <c r="D699" i="2"/>
  <c r="E699" i="2"/>
  <c r="F699" i="2"/>
  <c r="G699" i="2"/>
  <c r="AU699" i="2" s="1"/>
  <c r="H699" i="2"/>
  <c r="I699" i="2"/>
  <c r="J699" i="2"/>
  <c r="K699" i="2"/>
  <c r="L699" i="2"/>
  <c r="M699" i="2"/>
  <c r="N699" i="2"/>
  <c r="O699" i="2"/>
  <c r="P699" i="2"/>
  <c r="Q699" i="2"/>
  <c r="R699" i="2"/>
  <c r="S699" i="2"/>
  <c r="T699" i="2"/>
  <c r="U699" i="2"/>
  <c r="W699" i="2"/>
  <c r="X699" i="2"/>
  <c r="Y699" i="2"/>
  <c r="Z699" i="2"/>
  <c r="AA699" i="2"/>
  <c r="AB699" i="2"/>
  <c r="AC699" i="2"/>
  <c r="AD699" i="2"/>
  <c r="AQ699" i="2"/>
  <c r="AR699" i="2"/>
  <c r="AV699" i="2"/>
  <c r="AW699" i="2"/>
  <c r="BD699" i="2"/>
  <c r="BE699" i="2"/>
  <c r="BF699" i="2"/>
  <c r="A700" i="2"/>
  <c r="B700" i="2"/>
  <c r="C700" i="2"/>
  <c r="D700" i="2"/>
  <c r="E700" i="2"/>
  <c r="F700" i="2"/>
  <c r="G700" i="2"/>
  <c r="H700" i="2"/>
  <c r="I700" i="2"/>
  <c r="J700" i="2"/>
  <c r="K700" i="2"/>
  <c r="L700" i="2"/>
  <c r="M700" i="2"/>
  <c r="N700" i="2"/>
  <c r="O700" i="2"/>
  <c r="P700" i="2"/>
  <c r="Q700" i="2"/>
  <c r="R700" i="2"/>
  <c r="S700" i="2"/>
  <c r="T700" i="2"/>
  <c r="U700" i="2"/>
  <c r="W700" i="2"/>
  <c r="X700" i="2"/>
  <c r="Y700" i="2"/>
  <c r="Z700" i="2"/>
  <c r="AA700" i="2"/>
  <c r="AB700" i="2"/>
  <c r="AC700" i="2"/>
  <c r="AD700" i="2"/>
  <c r="AP700" i="2"/>
  <c r="AQ700" i="2"/>
  <c r="AR700" i="2"/>
  <c r="AV700" i="2"/>
  <c r="AW700" i="2"/>
  <c r="BD700" i="2"/>
  <c r="BE700" i="2"/>
  <c r="BF700" i="2"/>
  <c r="A701" i="2"/>
  <c r="B701" i="2"/>
  <c r="C701" i="2"/>
  <c r="D701" i="2"/>
  <c r="E701" i="2"/>
  <c r="F701" i="2"/>
  <c r="G701" i="2"/>
  <c r="H701" i="2"/>
  <c r="I701" i="2"/>
  <c r="J701" i="2"/>
  <c r="K701" i="2"/>
  <c r="L701" i="2"/>
  <c r="M701" i="2"/>
  <c r="N701" i="2"/>
  <c r="O701" i="2"/>
  <c r="P701" i="2"/>
  <c r="Q701" i="2"/>
  <c r="R701" i="2"/>
  <c r="S701" i="2"/>
  <c r="T701" i="2"/>
  <c r="U701" i="2"/>
  <c r="W701" i="2"/>
  <c r="X701" i="2"/>
  <c r="Y701" i="2"/>
  <c r="Z701" i="2"/>
  <c r="AA701" i="2"/>
  <c r="AB701" i="2"/>
  <c r="AC701" i="2"/>
  <c r="AD701" i="2"/>
  <c r="AP701" i="2"/>
  <c r="AQ701" i="2"/>
  <c r="AR701" i="2"/>
  <c r="AU701" i="2"/>
  <c r="AV701" i="2"/>
  <c r="AW701" i="2"/>
  <c r="BD701" i="2"/>
  <c r="BE701" i="2"/>
  <c r="BF701" i="2"/>
  <c r="A702" i="2"/>
  <c r="B702" i="2"/>
  <c r="C702" i="2"/>
  <c r="D702" i="2"/>
  <c r="E702" i="2"/>
  <c r="F702" i="2"/>
  <c r="G702" i="2"/>
  <c r="H702" i="2"/>
  <c r="I702" i="2"/>
  <c r="J702" i="2"/>
  <c r="K702" i="2"/>
  <c r="L702" i="2"/>
  <c r="M702" i="2"/>
  <c r="N702" i="2"/>
  <c r="O702" i="2"/>
  <c r="P702" i="2"/>
  <c r="Q702" i="2"/>
  <c r="R702" i="2"/>
  <c r="S702" i="2"/>
  <c r="T702" i="2"/>
  <c r="U702" i="2"/>
  <c r="W702" i="2"/>
  <c r="X702" i="2"/>
  <c r="Y702" i="2"/>
  <c r="Z702" i="2"/>
  <c r="AA702" i="2"/>
  <c r="AB702" i="2"/>
  <c r="AC702" i="2"/>
  <c r="AD702" i="2"/>
  <c r="AP702" i="2"/>
  <c r="AQ702" i="2"/>
  <c r="AR702" i="2"/>
  <c r="AV702" i="2"/>
  <c r="AW702" i="2"/>
  <c r="BD702" i="2"/>
  <c r="BE702" i="2"/>
  <c r="BF702" i="2"/>
  <c r="A703" i="2"/>
  <c r="B703" i="2"/>
  <c r="C703" i="2"/>
  <c r="D703" i="2"/>
  <c r="E703" i="2"/>
  <c r="F703" i="2"/>
  <c r="G703" i="2"/>
  <c r="AU703" i="2" s="1"/>
  <c r="H703" i="2"/>
  <c r="I703" i="2"/>
  <c r="J703" i="2"/>
  <c r="K703" i="2"/>
  <c r="L703" i="2"/>
  <c r="M703" i="2"/>
  <c r="N703" i="2"/>
  <c r="O703" i="2"/>
  <c r="P703" i="2"/>
  <c r="Q703" i="2"/>
  <c r="R703" i="2"/>
  <c r="S703" i="2"/>
  <c r="T703" i="2"/>
  <c r="U703" i="2"/>
  <c r="W703" i="2"/>
  <c r="X703" i="2"/>
  <c r="Y703" i="2"/>
  <c r="Z703" i="2"/>
  <c r="AA703" i="2"/>
  <c r="AB703" i="2"/>
  <c r="AC703" i="2"/>
  <c r="AD703" i="2"/>
  <c r="AP703" i="2"/>
  <c r="AQ703" i="2"/>
  <c r="AR703" i="2"/>
  <c r="AV703" i="2"/>
  <c r="AW703" i="2"/>
  <c r="BD703" i="2"/>
  <c r="BE703" i="2"/>
  <c r="BF703" i="2"/>
  <c r="A704" i="2"/>
  <c r="B704" i="2"/>
  <c r="C704" i="2"/>
  <c r="D704" i="2"/>
  <c r="E704" i="2"/>
  <c r="F704" i="2"/>
  <c r="G704" i="2"/>
  <c r="AU704" i="2" s="1"/>
  <c r="H704" i="2"/>
  <c r="I704" i="2"/>
  <c r="J704" i="2"/>
  <c r="K704" i="2"/>
  <c r="L704" i="2"/>
  <c r="M704" i="2"/>
  <c r="N704" i="2"/>
  <c r="O704" i="2"/>
  <c r="P704" i="2"/>
  <c r="Q704" i="2"/>
  <c r="R704" i="2"/>
  <c r="S704" i="2"/>
  <c r="T704" i="2"/>
  <c r="U704" i="2"/>
  <c r="W704" i="2"/>
  <c r="X704" i="2"/>
  <c r="Y704" i="2"/>
  <c r="Z704" i="2"/>
  <c r="AA704" i="2"/>
  <c r="AB704" i="2"/>
  <c r="AC704" i="2"/>
  <c r="AD704" i="2"/>
  <c r="AR704" i="2"/>
  <c r="AV704" i="2"/>
  <c r="AW704" i="2"/>
  <c r="BD704" i="2"/>
  <c r="BE704" i="2"/>
  <c r="BF704" i="2"/>
  <c r="A705" i="2"/>
  <c r="B705" i="2"/>
  <c r="C705" i="2"/>
  <c r="D705" i="2"/>
  <c r="E705" i="2"/>
  <c r="F705" i="2"/>
  <c r="G705" i="2"/>
  <c r="AU705" i="2" s="1"/>
  <c r="H705" i="2"/>
  <c r="I705" i="2"/>
  <c r="J705" i="2"/>
  <c r="K705" i="2"/>
  <c r="L705" i="2"/>
  <c r="M705" i="2"/>
  <c r="N705" i="2"/>
  <c r="O705" i="2"/>
  <c r="P705" i="2"/>
  <c r="Q705" i="2"/>
  <c r="R705" i="2"/>
  <c r="S705" i="2"/>
  <c r="T705" i="2"/>
  <c r="U705" i="2"/>
  <c r="W705" i="2"/>
  <c r="X705" i="2"/>
  <c r="Y705" i="2"/>
  <c r="Z705" i="2"/>
  <c r="AA705" i="2"/>
  <c r="AB705" i="2"/>
  <c r="AC705" i="2"/>
  <c r="AD705" i="2"/>
  <c r="AR705" i="2"/>
  <c r="AV705" i="2"/>
  <c r="AW705" i="2"/>
  <c r="BD705" i="2"/>
  <c r="BE705" i="2"/>
  <c r="BF705" i="2"/>
  <c r="A706" i="2"/>
  <c r="B706" i="2"/>
  <c r="C706" i="2"/>
  <c r="D706" i="2"/>
  <c r="E706" i="2"/>
  <c r="F706" i="2"/>
  <c r="G706" i="2"/>
  <c r="AU706" i="2" s="1"/>
  <c r="H706" i="2"/>
  <c r="I706" i="2"/>
  <c r="J706" i="2"/>
  <c r="K706" i="2"/>
  <c r="L706" i="2"/>
  <c r="M706" i="2"/>
  <c r="N706" i="2"/>
  <c r="O706" i="2"/>
  <c r="P706" i="2"/>
  <c r="Q706" i="2"/>
  <c r="R706" i="2"/>
  <c r="S706" i="2"/>
  <c r="T706" i="2"/>
  <c r="U706" i="2"/>
  <c r="W706" i="2"/>
  <c r="X706" i="2"/>
  <c r="Y706" i="2"/>
  <c r="Z706" i="2"/>
  <c r="AA706" i="2"/>
  <c r="AB706" i="2"/>
  <c r="AC706" i="2"/>
  <c r="AD706" i="2"/>
  <c r="AR706" i="2"/>
  <c r="AV706" i="2"/>
  <c r="AW706" i="2"/>
  <c r="BD706" i="2"/>
  <c r="BE706" i="2"/>
  <c r="BF706" i="2"/>
  <c r="A707" i="2"/>
  <c r="B707" i="2"/>
  <c r="C707" i="2"/>
  <c r="D707" i="2"/>
  <c r="E707" i="2"/>
  <c r="F707" i="2"/>
  <c r="G707" i="2"/>
  <c r="AU707" i="2" s="1"/>
  <c r="H707" i="2"/>
  <c r="I707" i="2"/>
  <c r="J707" i="2"/>
  <c r="K707" i="2"/>
  <c r="L707" i="2"/>
  <c r="M707" i="2"/>
  <c r="N707" i="2"/>
  <c r="O707" i="2"/>
  <c r="P707" i="2"/>
  <c r="Q707" i="2"/>
  <c r="R707" i="2"/>
  <c r="S707" i="2"/>
  <c r="T707" i="2"/>
  <c r="U707" i="2"/>
  <c r="W707" i="2"/>
  <c r="X707" i="2"/>
  <c r="Y707" i="2"/>
  <c r="Z707" i="2"/>
  <c r="AA707" i="2"/>
  <c r="AB707" i="2"/>
  <c r="AC707" i="2"/>
  <c r="AD707" i="2"/>
  <c r="AP707" i="2"/>
  <c r="AQ707" i="2"/>
  <c r="AR707" i="2"/>
  <c r="AV707" i="2"/>
  <c r="AW707" i="2"/>
  <c r="BD707" i="2"/>
  <c r="BE707" i="2"/>
  <c r="BF707" i="2"/>
  <c r="A708" i="2"/>
  <c r="B708" i="2"/>
  <c r="C708" i="2"/>
  <c r="D708" i="2"/>
  <c r="E708" i="2"/>
  <c r="F708" i="2"/>
  <c r="G708" i="2"/>
  <c r="AU708" i="2" s="1"/>
  <c r="H708" i="2"/>
  <c r="I708" i="2"/>
  <c r="J708" i="2"/>
  <c r="K708" i="2"/>
  <c r="L708" i="2"/>
  <c r="M708" i="2"/>
  <c r="N708" i="2"/>
  <c r="O708" i="2"/>
  <c r="P708" i="2"/>
  <c r="Q708" i="2"/>
  <c r="R708" i="2"/>
  <c r="S708" i="2"/>
  <c r="T708" i="2"/>
  <c r="U708" i="2"/>
  <c r="W708" i="2"/>
  <c r="X708" i="2"/>
  <c r="Y708" i="2"/>
  <c r="Z708" i="2"/>
  <c r="AA708" i="2"/>
  <c r="AB708" i="2"/>
  <c r="AC708" i="2"/>
  <c r="AD708" i="2"/>
  <c r="AP708" i="2"/>
  <c r="AQ708" i="2"/>
  <c r="AR708" i="2"/>
  <c r="AV708" i="2"/>
  <c r="AW708" i="2"/>
  <c r="BD708" i="2"/>
  <c r="BE708" i="2"/>
  <c r="BF708" i="2"/>
  <c r="A709" i="2"/>
  <c r="B709" i="2"/>
  <c r="C709" i="2"/>
  <c r="D709" i="2"/>
  <c r="E709" i="2"/>
  <c r="F709" i="2"/>
  <c r="G709" i="2"/>
  <c r="H709" i="2"/>
  <c r="I709" i="2"/>
  <c r="J709" i="2"/>
  <c r="K709" i="2"/>
  <c r="L709" i="2"/>
  <c r="M709" i="2"/>
  <c r="N709" i="2"/>
  <c r="O709" i="2"/>
  <c r="P709" i="2"/>
  <c r="Q709" i="2"/>
  <c r="R709" i="2"/>
  <c r="S709" i="2"/>
  <c r="T709" i="2"/>
  <c r="U709" i="2"/>
  <c r="W709" i="2"/>
  <c r="X709" i="2"/>
  <c r="Y709" i="2"/>
  <c r="Z709" i="2"/>
  <c r="AA709" i="2"/>
  <c r="AB709" i="2"/>
  <c r="AC709" i="2"/>
  <c r="AD709" i="2"/>
  <c r="AQ709" i="2"/>
  <c r="AR709" i="2"/>
  <c r="AV709" i="2"/>
  <c r="AW709" i="2"/>
  <c r="BD709" i="2"/>
  <c r="BE709" i="2"/>
  <c r="BF709" i="2"/>
  <c r="A710" i="2"/>
  <c r="B710" i="2"/>
  <c r="C710" i="2"/>
  <c r="D710" i="2"/>
  <c r="E710" i="2"/>
  <c r="F710" i="2"/>
  <c r="G710" i="2"/>
  <c r="AU710" i="2" s="1"/>
  <c r="H710" i="2"/>
  <c r="I710" i="2"/>
  <c r="J710" i="2"/>
  <c r="K710" i="2"/>
  <c r="L710" i="2"/>
  <c r="M710" i="2"/>
  <c r="N710" i="2"/>
  <c r="O710" i="2"/>
  <c r="P710" i="2"/>
  <c r="Q710" i="2"/>
  <c r="R710" i="2"/>
  <c r="S710" i="2"/>
  <c r="T710" i="2"/>
  <c r="U710" i="2"/>
  <c r="W710" i="2"/>
  <c r="X710" i="2"/>
  <c r="Y710" i="2"/>
  <c r="Z710" i="2"/>
  <c r="AA710" i="2"/>
  <c r="AB710" i="2"/>
  <c r="AC710" i="2"/>
  <c r="AD710" i="2"/>
  <c r="AP710" i="2"/>
  <c r="AQ710" i="2"/>
  <c r="AR710" i="2"/>
  <c r="AV710" i="2"/>
  <c r="AW710" i="2"/>
  <c r="BD710" i="2"/>
  <c r="BE710" i="2"/>
  <c r="BF710" i="2"/>
  <c r="A711" i="2"/>
  <c r="B711" i="2"/>
  <c r="C711" i="2"/>
  <c r="D711" i="2"/>
  <c r="E711" i="2"/>
  <c r="F711" i="2"/>
  <c r="G711" i="2"/>
  <c r="AU711" i="2" s="1"/>
  <c r="H711" i="2"/>
  <c r="I711" i="2"/>
  <c r="J711" i="2"/>
  <c r="K711" i="2"/>
  <c r="L711" i="2"/>
  <c r="M711" i="2"/>
  <c r="N711" i="2"/>
  <c r="O711" i="2"/>
  <c r="P711" i="2"/>
  <c r="Q711" i="2"/>
  <c r="R711" i="2"/>
  <c r="S711" i="2"/>
  <c r="T711" i="2"/>
  <c r="U711" i="2"/>
  <c r="W711" i="2"/>
  <c r="X711" i="2"/>
  <c r="Y711" i="2"/>
  <c r="Z711" i="2"/>
  <c r="AA711" i="2"/>
  <c r="AB711" i="2"/>
  <c r="AC711" i="2"/>
  <c r="AD711" i="2"/>
  <c r="AP711" i="2"/>
  <c r="AQ711" i="2"/>
  <c r="AR711" i="2"/>
  <c r="AV711" i="2"/>
  <c r="AW711" i="2"/>
  <c r="BD711" i="2"/>
  <c r="BE711" i="2"/>
  <c r="BF711" i="2"/>
  <c r="A712" i="2"/>
  <c r="B712" i="2"/>
  <c r="C712" i="2"/>
  <c r="D712" i="2"/>
  <c r="E712" i="2"/>
  <c r="F712" i="2"/>
  <c r="G712" i="2"/>
  <c r="AU712" i="2" s="1"/>
  <c r="H712" i="2"/>
  <c r="I712" i="2"/>
  <c r="J712" i="2"/>
  <c r="K712" i="2"/>
  <c r="L712" i="2"/>
  <c r="M712" i="2"/>
  <c r="N712" i="2"/>
  <c r="O712" i="2"/>
  <c r="P712" i="2"/>
  <c r="Q712" i="2"/>
  <c r="R712" i="2"/>
  <c r="S712" i="2"/>
  <c r="T712" i="2"/>
  <c r="U712" i="2"/>
  <c r="W712" i="2"/>
  <c r="X712" i="2"/>
  <c r="Y712" i="2"/>
  <c r="Z712" i="2"/>
  <c r="AA712" i="2"/>
  <c r="AB712" i="2"/>
  <c r="AC712" i="2"/>
  <c r="AD712" i="2"/>
  <c r="AR712" i="2"/>
  <c r="AV712" i="2"/>
  <c r="AW712" i="2"/>
  <c r="BD712" i="2"/>
  <c r="BE712" i="2"/>
  <c r="BF712" i="2"/>
  <c r="A713" i="2"/>
  <c r="B713" i="2"/>
  <c r="C713" i="2"/>
  <c r="D713" i="2"/>
  <c r="E713" i="2"/>
  <c r="F713" i="2"/>
  <c r="G713" i="2"/>
  <c r="AU713" i="2" s="1"/>
  <c r="H713" i="2"/>
  <c r="I713" i="2"/>
  <c r="J713" i="2"/>
  <c r="K713" i="2"/>
  <c r="L713" i="2"/>
  <c r="M713" i="2"/>
  <c r="N713" i="2"/>
  <c r="O713" i="2"/>
  <c r="P713" i="2"/>
  <c r="Q713" i="2"/>
  <c r="R713" i="2"/>
  <c r="S713" i="2"/>
  <c r="T713" i="2"/>
  <c r="U713" i="2"/>
  <c r="W713" i="2"/>
  <c r="X713" i="2"/>
  <c r="Y713" i="2"/>
  <c r="Z713" i="2"/>
  <c r="AA713" i="2"/>
  <c r="AB713" i="2"/>
  <c r="AC713" i="2"/>
  <c r="AD713" i="2"/>
  <c r="AQ713" i="2"/>
  <c r="AR713" i="2"/>
  <c r="AV713" i="2"/>
  <c r="AW713" i="2"/>
  <c r="BD713" i="2"/>
  <c r="BE713" i="2"/>
  <c r="BF713" i="2"/>
  <c r="A714" i="2"/>
  <c r="B714" i="2"/>
  <c r="C714" i="2"/>
  <c r="D714" i="2"/>
  <c r="E714" i="2"/>
  <c r="F714" i="2"/>
  <c r="G714" i="2"/>
  <c r="AU714" i="2" s="1"/>
  <c r="H714" i="2"/>
  <c r="I714" i="2"/>
  <c r="J714" i="2"/>
  <c r="K714" i="2"/>
  <c r="L714" i="2"/>
  <c r="M714" i="2"/>
  <c r="N714" i="2"/>
  <c r="O714" i="2"/>
  <c r="P714" i="2"/>
  <c r="Q714" i="2"/>
  <c r="R714" i="2"/>
  <c r="S714" i="2"/>
  <c r="T714" i="2"/>
  <c r="U714" i="2"/>
  <c r="W714" i="2"/>
  <c r="X714" i="2"/>
  <c r="Y714" i="2"/>
  <c r="Z714" i="2"/>
  <c r="AA714" i="2"/>
  <c r="AB714" i="2"/>
  <c r="AC714" i="2"/>
  <c r="AD714" i="2"/>
  <c r="AP714" i="2"/>
  <c r="AQ714" i="2"/>
  <c r="AR714" i="2"/>
  <c r="AV714" i="2"/>
  <c r="AW714" i="2"/>
  <c r="BD714" i="2"/>
  <c r="BE714" i="2"/>
  <c r="BF714" i="2"/>
  <c r="A715" i="2"/>
  <c r="B715" i="2"/>
  <c r="C715" i="2"/>
  <c r="D715" i="2"/>
  <c r="E715" i="2"/>
  <c r="F715" i="2"/>
  <c r="G715" i="2"/>
  <c r="AU715" i="2" s="1"/>
  <c r="H715" i="2"/>
  <c r="I715" i="2"/>
  <c r="J715" i="2"/>
  <c r="K715" i="2"/>
  <c r="L715" i="2"/>
  <c r="M715" i="2"/>
  <c r="N715" i="2"/>
  <c r="O715" i="2"/>
  <c r="P715" i="2"/>
  <c r="Q715" i="2"/>
  <c r="R715" i="2"/>
  <c r="S715" i="2"/>
  <c r="T715" i="2"/>
  <c r="U715" i="2"/>
  <c r="W715" i="2"/>
  <c r="X715" i="2"/>
  <c r="Y715" i="2"/>
  <c r="Z715" i="2"/>
  <c r="AA715" i="2"/>
  <c r="AB715" i="2"/>
  <c r="AC715" i="2"/>
  <c r="AD715" i="2"/>
  <c r="AP715" i="2"/>
  <c r="AQ715" i="2"/>
  <c r="AR715" i="2"/>
  <c r="AV715" i="2"/>
  <c r="AW715" i="2"/>
  <c r="BD715" i="2"/>
  <c r="BE715" i="2"/>
  <c r="BF715" i="2"/>
  <c r="A716" i="2"/>
  <c r="B716" i="2"/>
  <c r="C716" i="2"/>
  <c r="D716" i="2"/>
  <c r="E716" i="2"/>
  <c r="F716" i="2"/>
  <c r="G716" i="2"/>
  <c r="AU716" i="2" s="1"/>
  <c r="H716" i="2"/>
  <c r="I716" i="2"/>
  <c r="J716" i="2"/>
  <c r="K716" i="2"/>
  <c r="L716" i="2"/>
  <c r="M716" i="2"/>
  <c r="N716" i="2"/>
  <c r="O716" i="2"/>
  <c r="P716" i="2"/>
  <c r="Q716" i="2"/>
  <c r="R716" i="2"/>
  <c r="S716" i="2"/>
  <c r="T716" i="2"/>
  <c r="U716" i="2"/>
  <c r="W716" i="2"/>
  <c r="X716" i="2"/>
  <c r="Y716" i="2"/>
  <c r="Z716" i="2"/>
  <c r="AA716" i="2"/>
  <c r="AB716" i="2"/>
  <c r="AC716" i="2"/>
  <c r="AD716" i="2"/>
  <c r="AP716" i="2"/>
  <c r="AQ716" i="2"/>
  <c r="AR716" i="2"/>
  <c r="AV716" i="2"/>
  <c r="AW716" i="2"/>
  <c r="BD716" i="2"/>
  <c r="BE716" i="2"/>
  <c r="BF716" i="2"/>
  <c r="A717" i="2"/>
  <c r="B717" i="2"/>
  <c r="C717" i="2"/>
  <c r="D717" i="2"/>
  <c r="E717" i="2"/>
  <c r="F717" i="2"/>
  <c r="G717" i="2"/>
  <c r="AU717" i="2" s="1"/>
  <c r="H717" i="2"/>
  <c r="I717" i="2"/>
  <c r="J717" i="2"/>
  <c r="K717" i="2"/>
  <c r="L717" i="2"/>
  <c r="M717" i="2"/>
  <c r="N717" i="2"/>
  <c r="O717" i="2"/>
  <c r="P717" i="2"/>
  <c r="Q717" i="2"/>
  <c r="R717" i="2"/>
  <c r="S717" i="2"/>
  <c r="T717" i="2"/>
  <c r="U717" i="2"/>
  <c r="W717" i="2"/>
  <c r="X717" i="2"/>
  <c r="Y717" i="2"/>
  <c r="Z717" i="2"/>
  <c r="AA717" i="2"/>
  <c r="AB717" i="2"/>
  <c r="AC717" i="2"/>
  <c r="AD717" i="2"/>
  <c r="AP717" i="2"/>
  <c r="AQ717" i="2"/>
  <c r="AR717" i="2"/>
  <c r="AV717" i="2"/>
  <c r="AW717" i="2"/>
  <c r="BD717" i="2"/>
  <c r="BE717" i="2"/>
  <c r="BF717" i="2"/>
  <c r="A718" i="2"/>
  <c r="B718" i="2"/>
  <c r="C718" i="2"/>
  <c r="D718" i="2"/>
  <c r="E718" i="2"/>
  <c r="F718" i="2"/>
  <c r="G718" i="2"/>
  <c r="AU718" i="2" s="1"/>
  <c r="H718" i="2"/>
  <c r="I718" i="2"/>
  <c r="J718" i="2"/>
  <c r="K718" i="2"/>
  <c r="L718" i="2"/>
  <c r="M718" i="2"/>
  <c r="N718" i="2"/>
  <c r="O718" i="2"/>
  <c r="P718" i="2"/>
  <c r="Q718" i="2"/>
  <c r="R718" i="2"/>
  <c r="S718" i="2"/>
  <c r="T718" i="2"/>
  <c r="U718" i="2"/>
  <c r="W718" i="2"/>
  <c r="X718" i="2"/>
  <c r="Y718" i="2"/>
  <c r="Z718" i="2"/>
  <c r="AA718" i="2"/>
  <c r="AB718" i="2"/>
  <c r="AC718" i="2"/>
  <c r="AD718" i="2"/>
  <c r="AP718" i="2"/>
  <c r="AQ718" i="2"/>
  <c r="AR718" i="2"/>
  <c r="AV718" i="2"/>
  <c r="AW718" i="2"/>
  <c r="BD718" i="2"/>
  <c r="BE718" i="2"/>
  <c r="BF718" i="2"/>
  <c r="A719" i="2"/>
  <c r="B719" i="2"/>
  <c r="C719" i="2"/>
  <c r="D719" i="2"/>
  <c r="E719" i="2"/>
  <c r="F719" i="2"/>
  <c r="G719" i="2"/>
  <c r="AU719" i="2" s="1"/>
  <c r="H719" i="2"/>
  <c r="I719" i="2"/>
  <c r="J719" i="2"/>
  <c r="K719" i="2"/>
  <c r="L719" i="2"/>
  <c r="M719" i="2"/>
  <c r="N719" i="2"/>
  <c r="O719" i="2"/>
  <c r="P719" i="2"/>
  <c r="Q719" i="2"/>
  <c r="R719" i="2"/>
  <c r="S719" i="2"/>
  <c r="T719" i="2"/>
  <c r="U719" i="2"/>
  <c r="V719" i="2"/>
  <c r="W719" i="2"/>
  <c r="X719" i="2"/>
  <c r="Y719" i="2"/>
  <c r="Z719" i="2"/>
  <c r="AA719" i="2"/>
  <c r="AB719" i="2"/>
  <c r="AC719" i="2"/>
  <c r="AD719" i="2"/>
  <c r="AP719" i="2"/>
  <c r="AQ719" i="2"/>
  <c r="AR719" i="2"/>
  <c r="AV719" i="2"/>
  <c r="AW719" i="2"/>
  <c r="BD719" i="2"/>
  <c r="BE719" i="2"/>
  <c r="BF719" i="2"/>
  <c r="A720" i="2"/>
  <c r="B720" i="2"/>
  <c r="C720" i="2"/>
  <c r="D720" i="2"/>
  <c r="E720" i="2"/>
  <c r="F720" i="2"/>
  <c r="G720" i="2"/>
  <c r="AU720" i="2" s="1"/>
  <c r="H720" i="2"/>
  <c r="I720" i="2"/>
  <c r="J720" i="2"/>
  <c r="K720" i="2"/>
  <c r="L720" i="2"/>
  <c r="M720" i="2"/>
  <c r="N720" i="2"/>
  <c r="O720" i="2"/>
  <c r="P720" i="2"/>
  <c r="Q720" i="2"/>
  <c r="R720" i="2"/>
  <c r="S720" i="2"/>
  <c r="T720" i="2"/>
  <c r="U720" i="2"/>
  <c r="V720" i="2"/>
  <c r="W720" i="2"/>
  <c r="X720" i="2"/>
  <c r="Y720" i="2"/>
  <c r="Z720" i="2"/>
  <c r="AA720" i="2"/>
  <c r="AB720" i="2"/>
  <c r="AC720" i="2"/>
  <c r="AD720" i="2"/>
  <c r="AP720" i="2"/>
  <c r="AQ720" i="2"/>
  <c r="AR720" i="2"/>
  <c r="AV720" i="2"/>
  <c r="AW720" i="2"/>
  <c r="BD720" i="2"/>
  <c r="BE720" i="2"/>
  <c r="BF720" i="2"/>
  <c r="A721" i="2"/>
  <c r="B721" i="2"/>
  <c r="C721" i="2"/>
  <c r="D721" i="2"/>
  <c r="E721" i="2"/>
  <c r="F721" i="2"/>
  <c r="G721" i="2"/>
  <c r="AU721" i="2" s="1"/>
  <c r="H721" i="2"/>
  <c r="I721" i="2"/>
  <c r="J721" i="2"/>
  <c r="K721" i="2"/>
  <c r="L721" i="2"/>
  <c r="M721" i="2"/>
  <c r="N721" i="2"/>
  <c r="O721" i="2"/>
  <c r="P721" i="2"/>
  <c r="Q721" i="2"/>
  <c r="R721" i="2"/>
  <c r="S721" i="2"/>
  <c r="T721" i="2"/>
  <c r="U721" i="2"/>
  <c r="W721" i="2"/>
  <c r="X721" i="2"/>
  <c r="Y721" i="2"/>
  <c r="Z721" i="2"/>
  <c r="AA721" i="2"/>
  <c r="AB721" i="2"/>
  <c r="AC721" i="2"/>
  <c r="AD721" i="2"/>
  <c r="AQ721" i="2"/>
  <c r="AR721" i="2"/>
  <c r="AV721" i="2"/>
  <c r="AW721" i="2"/>
  <c r="BD721" i="2"/>
  <c r="BE721" i="2"/>
  <c r="BF721" i="2"/>
  <c r="A722" i="2"/>
  <c r="B722" i="2"/>
  <c r="C722" i="2"/>
  <c r="D722" i="2"/>
  <c r="E722" i="2"/>
  <c r="F722" i="2"/>
  <c r="G722" i="2"/>
  <c r="AU722" i="2" s="1"/>
  <c r="H722" i="2"/>
  <c r="I722" i="2"/>
  <c r="J722" i="2"/>
  <c r="K722" i="2"/>
  <c r="L722" i="2"/>
  <c r="M722" i="2"/>
  <c r="N722" i="2"/>
  <c r="O722" i="2"/>
  <c r="P722" i="2"/>
  <c r="Q722" i="2"/>
  <c r="R722" i="2"/>
  <c r="S722" i="2"/>
  <c r="T722" i="2"/>
  <c r="U722" i="2"/>
  <c r="W722" i="2"/>
  <c r="X722" i="2"/>
  <c r="Y722" i="2"/>
  <c r="Z722" i="2"/>
  <c r="AA722" i="2"/>
  <c r="AB722" i="2"/>
  <c r="AC722" i="2"/>
  <c r="AD722" i="2"/>
  <c r="AP722" i="2"/>
  <c r="AQ722" i="2"/>
  <c r="AR722" i="2"/>
  <c r="AV722" i="2"/>
  <c r="AW722" i="2"/>
  <c r="BD722" i="2"/>
  <c r="BE722" i="2"/>
  <c r="BF722" i="2"/>
  <c r="A723" i="2"/>
  <c r="B723" i="2"/>
  <c r="C723" i="2"/>
  <c r="D723" i="2"/>
  <c r="E723" i="2"/>
  <c r="F723" i="2"/>
  <c r="G723" i="2"/>
  <c r="AU723" i="2" s="1"/>
  <c r="H723" i="2"/>
  <c r="I723" i="2"/>
  <c r="J723" i="2"/>
  <c r="K723" i="2"/>
  <c r="L723" i="2"/>
  <c r="M723" i="2"/>
  <c r="N723" i="2"/>
  <c r="O723" i="2"/>
  <c r="P723" i="2"/>
  <c r="Q723" i="2"/>
  <c r="R723" i="2"/>
  <c r="S723" i="2"/>
  <c r="T723" i="2"/>
  <c r="U723" i="2"/>
  <c r="V723" i="2"/>
  <c r="W723" i="2"/>
  <c r="X723" i="2"/>
  <c r="Y723" i="2"/>
  <c r="Z723" i="2"/>
  <c r="AA723" i="2"/>
  <c r="AB723" i="2"/>
  <c r="AC723" i="2"/>
  <c r="AD723" i="2"/>
  <c r="AP723" i="2"/>
  <c r="AQ723" i="2"/>
  <c r="AR723" i="2"/>
  <c r="AV723" i="2"/>
  <c r="AW723" i="2"/>
  <c r="BD723" i="2"/>
  <c r="BE723" i="2"/>
  <c r="BF723" i="2"/>
  <c r="A724" i="2"/>
  <c r="B724" i="2"/>
  <c r="C724" i="2"/>
  <c r="D724" i="2"/>
  <c r="E724" i="2"/>
  <c r="F724" i="2"/>
  <c r="G724" i="2"/>
  <c r="AU724" i="2" s="1"/>
  <c r="H724" i="2"/>
  <c r="I724" i="2"/>
  <c r="J724" i="2"/>
  <c r="K724" i="2"/>
  <c r="L724" i="2"/>
  <c r="M724" i="2"/>
  <c r="N724" i="2"/>
  <c r="O724" i="2"/>
  <c r="P724" i="2"/>
  <c r="Q724" i="2"/>
  <c r="R724" i="2"/>
  <c r="S724" i="2"/>
  <c r="T724" i="2"/>
  <c r="U724" i="2"/>
  <c r="W724" i="2"/>
  <c r="X724" i="2"/>
  <c r="Y724" i="2"/>
  <c r="Z724" i="2"/>
  <c r="AA724" i="2"/>
  <c r="AB724" i="2"/>
  <c r="AC724" i="2"/>
  <c r="AD724" i="2"/>
  <c r="AP724" i="2"/>
  <c r="AQ724" i="2"/>
  <c r="AR724" i="2"/>
  <c r="AV724" i="2"/>
  <c r="AW724" i="2"/>
  <c r="BD724" i="2"/>
  <c r="BE724" i="2"/>
  <c r="BF724" i="2"/>
  <c r="A725" i="2"/>
  <c r="B725" i="2"/>
  <c r="C725" i="2"/>
  <c r="D725" i="2"/>
  <c r="E725" i="2"/>
  <c r="F725" i="2"/>
  <c r="G725" i="2"/>
  <c r="AU725" i="2" s="1"/>
  <c r="H725" i="2"/>
  <c r="I725" i="2"/>
  <c r="J725" i="2"/>
  <c r="K725" i="2"/>
  <c r="L725" i="2"/>
  <c r="M725" i="2"/>
  <c r="N725" i="2"/>
  <c r="O725" i="2"/>
  <c r="P725" i="2"/>
  <c r="Q725" i="2"/>
  <c r="R725" i="2"/>
  <c r="S725" i="2"/>
  <c r="T725" i="2"/>
  <c r="U725" i="2"/>
  <c r="W725" i="2"/>
  <c r="X725" i="2"/>
  <c r="Y725" i="2"/>
  <c r="Z725" i="2"/>
  <c r="AA725" i="2"/>
  <c r="AB725" i="2"/>
  <c r="AC725" i="2"/>
  <c r="AD725" i="2"/>
  <c r="AP725" i="2"/>
  <c r="AQ725" i="2"/>
  <c r="AR725" i="2"/>
  <c r="AV725" i="2"/>
  <c r="AW725" i="2"/>
  <c r="BD725" i="2"/>
  <c r="BE725" i="2"/>
  <c r="BF725" i="2"/>
  <c r="A726" i="2"/>
  <c r="B726" i="2"/>
  <c r="C726" i="2"/>
  <c r="D726" i="2"/>
  <c r="E726" i="2"/>
  <c r="F726" i="2"/>
  <c r="G726" i="2"/>
  <c r="AU726" i="2" s="1"/>
  <c r="H726" i="2"/>
  <c r="I726" i="2"/>
  <c r="J726" i="2"/>
  <c r="K726" i="2"/>
  <c r="L726" i="2"/>
  <c r="M726" i="2"/>
  <c r="N726" i="2"/>
  <c r="O726" i="2"/>
  <c r="P726" i="2"/>
  <c r="Q726" i="2"/>
  <c r="R726" i="2"/>
  <c r="S726" i="2"/>
  <c r="T726" i="2"/>
  <c r="U726" i="2"/>
  <c r="V726" i="2"/>
  <c r="W726" i="2"/>
  <c r="X726" i="2"/>
  <c r="Y726" i="2"/>
  <c r="Z726" i="2"/>
  <c r="AA726" i="2"/>
  <c r="AB726" i="2"/>
  <c r="AC726" i="2"/>
  <c r="AD726" i="2"/>
  <c r="AQ726" i="2"/>
  <c r="AR726" i="2"/>
  <c r="AV726" i="2"/>
  <c r="AW726" i="2"/>
  <c r="BD726" i="2"/>
  <c r="BE726" i="2"/>
  <c r="BF726" i="2"/>
  <c r="A727" i="2"/>
  <c r="B727" i="2"/>
  <c r="C727" i="2"/>
  <c r="D727" i="2"/>
  <c r="E727" i="2"/>
  <c r="F727" i="2"/>
  <c r="G727" i="2"/>
  <c r="AU727" i="2" s="1"/>
  <c r="H727" i="2"/>
  <c r="I727" i="2"/>
  <c r="J727" i="2"/>
  <c r="K727" i="2"/>
  <c r="L727" i="2"/>
  <c r="M727" i="2"/>
  <c r="N727" i="2"/>
  <c r="O727" i="2"/>
  <c r="P727" i="2"/>
  <c r="Q727" i="2"/>
  <c r="R727" i="2"/>
  <c r="S727" i="2"/>
  <c r="T727" i="2"/>
  <c r="U727" i="2"/>
  <c r="V727" i="2"/>
  <c r="W727" i="2"/>
  <c r="X727" i="2"/>
  <c r="Y727" i="2"/>
  <c r="Z727" i="2"/>
  <c r="AA727" i="2"/>
  <c r="AB727" i="2"/>
  <c r="AC727" i="2"/>
  <c r="AD727" i="2"/>
  <c r="AP727" i="2"/>
  <c r="AQ727" i="2"/>
  <c r="AR727" i="2"/>
  <c r="AV727" i="2"/>
  <c r="AW727" i="2"/>
  <c r="BD727" i="2"/>
  <c r="BE727" i="2"/>
  <c r="BF727" i="2"/>
  <c r="A728" i="2"/>
  <c r="B728" i="2"/>
  <c r="C728" i="2"/>
  <c r="D728" i="2"/>
  <c r="E728" i="2"/>
  <c r="F728" i="2"/>
  <c r="G728" i="2"/>
  <c r="AU728" i="2" s="1"/>
  <c r="H728" i="2"/>
  <c r="I728" i="2"/>
  <c r="J728" i="2"/>
  <c r="K728" i="2"/>
  <c r="L728" i="2"/>
  <c r="M728" i="2"/>
  <c r="N728" i="2"/>
  <c r="O728" i="2"/>
  <c r="P728" i="2"/>
  <c r="Q728" i="2"/>
  <c r="R728" i="2"/>
  <c r="S728" i="2"/>
  <c r="T728" i="2"/>
  <c r="U728" i="2"/>
  <c r="V728" i="2"/>
  <c r="W728" i="2"/>
  <c r="X728" i="2"/>
  <c r="Y728" i="2"/>
  <c r="Z728" i="2"/>
  <c r="AA728" i="2"/>
  <c r="AB728" i="2"/>
  <c r="AC728" i="2"/>
  <c r="AD728" i="2"/>
  <c r="AP728" i="2"/>
  <c r="AQ728" i="2"/>
  <c r="AR728" i="2"/>
  <c r="AV728" i="2"/>
  <c r="AW728" i="2"/>
  <c r="BD728" i="2"/>
  <c r="BE728" i="2"/>
  <c r="BF728" i="2"/>
  <c r="A729" i="2"/>
  <c r="B729" i="2"/>
  <c r="C729" i="2"/>
  <c r="D729" i="2"/>
  <c r="E729" i="2"/>
  <c r="F729" i="2"/>
  <c r="G729" i="2"/>
  <c r="AU729" i="2" s="1"/>
  <c r="H729" i="2"/>
  <c r="I729" i="2"/>
  <c r="J729" i="2"/>
  <c r="K729" i="2"/>
  <c r="L729" i="2"/>
  <c r="M729" i="2"/>
  <c r="N729" i="2"/>
  <c r="O729" i="2"/>
  <c r="P729" i="2"/>
  <c r="Q729" i="2"/>
  <c r="R729" i="2"/>
  <c r="S729" i="2"/>
  <c r="T729" i="2"/>
  <c r="U729" i="2"/>
  <c r="W729" i="2"/>
  <c r="X729" i="2"/>
  <c r="Y729" i="2"/>
  <c r="Z729" i="2"/>
  <c r="AA729" i="2"/>
  <c r="AB729" i="2"/>
  <c r="AC729" i="2"/>
  <c r="AD729" i="2"/>
  <c r="AP729" i="2"/>
  <c r="AQ729" i="2"/>
  <c r="AR729" i="2"/>
  <c r="AV729" i="2"/>
  <c r="AW729" i="2"/>
  <c r="BD729" i="2"/>
  <c r="BE729" i="2"/>
  <c r="BF729" i="2"/>
  <c r="A730" i="2"/>
  <c r="B730" i="2"/>
  <c r="C730" i="2"/>
  <c r="D730" i="2"/>
  <c r="E730" i="2"/>
  <c r="F730" i="2"/>
  <c r="G730" i="2"/>
  <c r="AU730" i="2" s="1"/>
  <c r="H730" i="2"/>
  <c r="I730" i="2"/>
  <c r="J730" i="2"/>
  <c r="K730" i="2"/>
  <c r="L730" i="2"/>
  <c r="M730" i="2"/>
  <c r="N730" i="2"/>
  <c r="O730" i="2"/>
  <c r="P730" i="2"/>
  <c r="Q730" i="2"/>
  <c r="R730" i="2"/>
  <c r="S730" i="2"/>
  <c r="T730" i="2"/>
  <c r="U730" i="2"/>
  <c r="V730" i="2"/>
  <c r="W730" i="2"/>
  <c r="X730" i="2"/>
  <c r="Y730" i="2"/>
  <c r="Z730" i="2"/>
  <c r="AA730" i="2"/>
  <c r="AB730" i="2"/>
  <c r="AC730" i="2"/>
  <c r="AD730" i="2"/>
  <c r="AR730" i="2"/>
  <c r="AV730" i="2"/>
  <c r="AW730" i="2"/>
  <c r="BD730" i="2"/>
  <c r="BE730" i="2"/>
  <c r="BF730" i="2"/>
  <c r="A731" i="2"/>
  <c r="B731" i="2"/>
  <c r="C731" i="2"/>
  <c r="D731" i="2"/>
  <c r="E731" i="2"/>
  <c r="F731" i="2"/>
  <c r="G731" i="2"/>
  <c r="AU731" i="2" s="1"/>
  <c r="H731" i="2"/>
  <c r="I731" i="2"/>
  <c r="J731" i="2"/>
  <c r="K731" i="2"/>
  <c r="L731" i="2"/>
  <c r="M731" i="2"/>
  <c r="N731" i="2"/>
  <c r="O731" i="2"/>
  <c r="P731" i="2"/>
  <c r="Q731" i="2"/>
  <c r="R731" i="2"/>
  <c r="S731" i="2"/>
  <c r="T731" i="2"/>
  <c r="U731" i="2"/>
  <c r="V731" i="2"/>
  <c r="W731" i="2"/>
  <c r="X731" i="2"/>
  <c r="Y731" i="2"/>
  <c r="Z731" i="2"/>
  <c r="AA731" i="2"/>
  <c r="AB731" i="2"/>
  <c r="AC731" i="2"/>
  <c r="AD731" i="2"/>
  <c r="AR731" i="2"/>
  <c r="AV731" i="2"/>
  <c r="AW731" i="2"/>
  <c r="BD731" i="2"/>
  <c r="BE731" i="2"/>
  <c r="BF731" i="2"/>
  <c r="A732" i="2"/>
  <c r="B732" i="2"/>
  <c r="C732" i="2"/>
  <c r="D732" i="2"/>
  <c r="E732" i="2"/>
  <c r="F732" i="2"/>
  <c r="G732" i="2"/>
  <c r="AU732" i="2" s="1"/>
  <c r="H732" i="2"/>
  <c r="I732" i="2"/>
  <c r="J732" i="2"/>
  <c r="K732" i="2"/>
  <c r="L732" i="2"/>
  <c r="M732" i="2"/>
  <c r="N732" i="2"/>
  <c r="O732" i="2"/>
  <c r="P732" i="2"/>
  <c r="Q732" i="2"/>
  <c r="R732" i="2"/>
  <c r="S732" i="2"/>
  <c r="T732" i="2"/>
  <c r="U732" i="2"/>
  <c r="W732" i="2"/>
  <c r="X732" i="2"/>
  <c r="Y732" i="2"/>
  <c r="Z732" i="2"/>
  <c r="AA732" i="2"/>
  <c r="AB732" i="2"/>
  <c r="AC732" i="2"/>
  <c r="AD732" i="2"/>
  <c r="AR732" i="2"/>
  <c r="AV732" i="2"/>
  <c r="AW732" i="2"/>
  <c r="BD732" i="2"/>
  <c r="BE732" i="2"/>
  <c r="BF732" i="2"/>
  <c r="A733" i="2"/>
  <c r="B733" i="2"/>
  <c r="C733" i="2"/>
  <c r="D733" i="2"/>
  <c r="E733" i="2"/>
  <c r="F733" i="2"/>
  <c r="G733" i="2"/>
  <c r="AU733" i="2" s="1"/>
  <c r="H733" i="2"/>
  <c r="I733" i="2"/>
  <c r="J733" i="2"/>
  <c r="K733" i="2"/>
  <c r="L733" i="2"/>
  <c r="M733" i="2"/>
  <c r="N733" i="2"/>
  <c r="O733" i="2"/>
  <c r="P733" i="2"/>
  <c r="Q733" i="2"/>
  <c r="R733" i="2"/>
  <c r="S733" i="2"/>
  <c r="T733" i="2"/>
  <c r="U733" i="2"/>
  <c r="V733" i="2"/>
  <c r="W733" i="2"/>
  <c r="X733" i="2"/>
  <c r="Y733" i="2"/>
  <c r="Z733" i="2"/>
  <c r="AA733" i="2"/>
  <c r="AB733" i="2"/>
  <c r="AC733" i="2"/>
  <c r="AD733" i="2"/>
  <c r="AR733" i="2"/>
  <c r="AV733" i="2"/>
  <c r="AW733" i="2"/>
  <c r="BD733" i="2"/>
  <c r="BE733" i="2"/>
  <c r="BF733" i="2"/>
  <c r="A734" i="2"/>
  <c r="B734" i="2"/>
  <c r="C734" i="2"/>
  <c r="D734" i="2"/>
  <c r="E734" i="2"/>
  <c r="F734" i="2"/>
  <c r="G734" i="2"/>
  <c r="AU734" i="2" s="1"/>
  <c r="H734" i="2"/>
  <c r="I734" i="2"/>
  <c r="J734" i="2"/>
  <c r="K734" i="2"/>
  <c r="L734" i="2"/>
  <c r="M734" i="2"/>
  <c r="N734" i="2"/>
  <c r="O734" i="2"/>
  <c r="P734" i="2"/>
  <c r="Q734" i="2"/>
  <c r="R734" i="2"/>
  <c r="S734" i="2"/>
  <c r="T734" i="2"/>
  <c r="U734" i="2"/>
  <c r="V734" i="2"/>
  <c r="W734" i="2"/>
  <c r="X734" i="2"/>
  <c r="Y734" i="2"/>
  <c r="Z734" i="2"/>
  <c r="AA734" i="2"/>
  <c r="AB734" i="2"/>
  <c r="AC734" i="2"/>
  <c r="AD734" i="2"/>
  <c r="AR734" i="2"/>
  <c r="AV734" i="2"/>
  <c r="AW734" i="2"/>
  <c r="BD734" i="2"/>
  <c r="BE734" i="2"/>
  <c r="BF734" i="2"/>
  <c r="A735" i="2"/>
  <c r="B735" i="2"/>
  <c r="C735" i="2"/>
  <c r="D735" i="2"/>
  <c r="E735" i="2"/>
  <c r="F735" i="2"/>
  <c r="G735" i="2"/>
  <c r="AU735" i="2" s="1"/>
  <c r="H735" i="2"/>
  <c r="I735" i="2"/>
  <c r="J735" i="2"/>
  <c r="K735" i="2"/>
  <c r="L735" i="2"/>
  <c r="M735" i="2"/>
  <c r="N735" i="2"/>
  <c r="O735" i="2"/>
  <c r="P735" i="2"/>
  <c r="Q735" i="2"/>
  <c r="R735" i="2"/>
  <c r="S735" i="2"/>
  <c r="T735" i="2"/>
  <c r="U735" i="2"/>
  <c r="V735" i="2"/>
  <c r="W735" i="2"/>
  <c r="X735" i="2"/>
  <c r="Y735" i="2"/>
  <c r="Z735" i="2"/>
  <c r="AA735" i="2"/>
  <c r="AB735" i="2"/>
  <c r="AC735" i="2"/>
  <c r="AD735" i="2"/>
  <c r="AP735" i="2"/>
  <c r="AQ735" i="2"/>
  <c r="AR735" i="2"/>
  <c r="AV735" i="2"/>
  <c r="AW735" i="2"/>
  <c r="BD735" i="2"/>
  <c r="BE735" i="2"/>
  <c r="BF735" i="2"/>
  <c r="A736" i="2"/>
  <c r="B736" i="2"/>
  <c r="C736" i="2"/>
  <c r="D736" i="2"/>
  <c r="E736" i="2"/>
  <c r="F736" i="2"/>
  <c r="G736" i="2"/>
  <c r="AU736" i="2" s="1"/>
  <c r="H736" i="2"/>
  <c r="I736" i="2"/>
  <c r="J736" i="2"/>
  <c r="K736" i="2"/>
  <c r="L736" i="2"/>
  <c r="M736" i="2"/>
  <c r="N736" i="2"/>
  <c r="O736" i="2"/>
  <c r="P736" i="2"/>
  <c r="Q736" i="2"/>
  <c r="R736" i="2"/>
  <c r="S736" i="2"/>
  <c r="T736" i="2"/>
  <c r="U736" i="2"/>
  <c r="V736" i="2"/>
  <c r="W736" i="2"/>
  <c r="X736" i="2"/>
  <c r="Y736" i="2"/>
  <c r="Z736" i="2"/>
  <c r="AA736" i="2"/>
  <c r="AB736" i="2"/>
  <c r="AC736" i="2"/>
  <c r="AD736" i="2"/>
  <c r="AP736" i="2"/>
  <c r="AQ736" i="2"/>
  <c r="AR736" i="2"/>
  <c r="AV736" i="2"/>
  <c r="AW736" i="2"/>
  <c r="BD736" i="2"/>
  <c r="BE736" i="2"/>
  <c r="BF736" i="2"/>
  <c r="A737" i="2"/>
  <c r="B737" i="2"/>
  <c r="C737" i="2"/>
  <c r="D737" i="2"/>
  <c r="E737" i="2"/>
  <c r="F737" i="2"/>
  <c r="G737" i="2"/>
  <c r="AU737" i="2" s="1"/>
  <c r="H737" i="2"/>
  <c r="I737" i="2"/>
  <c r="J737" i="2"/>
  <c r="K737" i="2"/>
  <c r="L737" i="2"/>
  <c r="M737" i="2"/>
  <c r="N737" i="2"/>
  <c r="O737" i="2"/>
  <c r="P737" i="2"/>
  <c r="Q737" i="2"/>
  <c r="R737" i="2"/>
  <c r="S737" i="2"/>
  <c r="T737" i="2"/>
  <c r="U737" i="2"/>
  <c r="V737" i="2"/>
  <c r="W737" i="2"/>
  <c r="X737" i="2"/>
  <c r="Y737" i="2"/>
  <c r="Z737" i="2"/>
  <c r="AA737" i="2"/>
  <c r="AB737" i="2"/>
  <c r="AC737" i="2"/>
  <c r="AD737" i="2"/>
  <c r="AP737" i="2"/>
  <c r="AQ737" i="2"/>
  <c r="AR737" i="2"/>
  <c r="AV737" i="2"/>
  <c r="AW737" i="2"/>
  <c r="BD737" i="2"/>
  <c r="BE737" i="2"/>
  <c r="BF737" i="2"/>
  <c r="A738" i="2"/>
  <c r="B738" i="2"/>
  <c r="C738" i="2"/>
  <c r="D738" i="2"/>
  <c r="E738" i="2"/>
  <c r="F738" i="2"/>
  <c r="G738" i="2"/>
  <c r="AU738" i="2" s="1"/>
  <c r="H738" i="2"/>
  <c r="I738" i="2"/>
  <c r="J738" i="2"/>
  <c r="K738" i="2"/>
  <c r="L738" i="2"/>
  <c r="M738" i="2"/>
  <c r="N738" i="2"/>
  <c r="O738" i="2"/>
  <c r="P738" i="2"/>
  <c r="Q738" i="2"/>
  <c r="R738" i="2"/>
  <c r="S738" i="2"/>
  <c r="T738" i="2"/>
  <c r="U738" i="2"/>
  <c r="V738" i="2"/>
  <c r="W738" i="2"/>
  <c r="X738" i="2"/>
  <c r="Y738" i="2"/>
  <c r="Z738" i="2"/>
  <c r="AA738" i="2"/>
  <c r="AB738" i="2"/>
  <c r="AC738" i="2"/>
  <c r="AD738" i="2"/>
  <c r="AP738" i="2"/>
  <c r="AQ738" i="2"/>
  <c r="AR738" i="2"/>
  <c r="AV738" i="2"/>
  <c r="AW738" i="2"/>
  <c r="BD738" i="2"/>
  <c r="BE738" i="2"/>
  <c r="BF738" i="2"/>
  <c r="A739" i="2"/>
  <c r="B739" i="2"/>
  <c r="C739" i="2"/>
  <c r="D739" i="2"/>
  <c r="E739" i="2"/>
  <c r="F739" i="2"/>
  <c r="G739" i="2"/>
  <c r="AU739" i="2" s="1"/>
  <c r="H739" i="2"/>
  <c r="I739" i="2"/>
  <c r="J739" i="2"/>
  <c r="K739" i="2"/>
  <c r="L739" i="2"/>
  <c r="M739" i="2"/>
  <c r="N739" i="2"/>
  <c r="O739" i="2"/>
  <c r="P739" i="2"/>
  <c r="Q739" i="2"/>
  <c r="R739" i="2"/>
  <c r="S739" i="2"/>
  <c r="T739" i="2"/>
  <c r="U739" i="2"/>
  <c r="V739" i="2"/>
  <c r="W739" i="2"/>
  <c r="X739" i="2"/>
  <c r="Y739" i="2"/>
  <c r="Z739" i="2"/>
  <c r="AA739" i="2"/>
  <c r="AB739" i="2"/>
  <c r="AC739" i="2"/>
  <c r="AD739" i="2"/>
  <c r="AP739" i="2"/>
  <c r="AQ739" i="2"/>
  <c r="AR739" i="2"/>
  <c r="AV739" i="2"/>
  <c r="AW739" i="2"/>
  <c r="BD739" i="2"/>
  <c r="BE739" i="2"/>
  <c r="BF739" i="2"/>
  <c r="A740" i="2"/>
  <c r="B740" i="2"/>
  <c r="C740" i="2"/>
  <c r="D740" i="2"/>
  <c r="E740" i="2"/>
  <c r="F740" i="2"/>
  <c r="G740" i="2"/>
  <c r="AU740" i="2" s="1"/>
  <c r="H740" i="2"/>
  <c r="I740" i="2"/>
  <c r="J740" i="2"/>
  <c r="K740" i="2"/>
  <c r="L740" i="2"/>
  <c r="M740" i="2"/>
  <c r="N740" i="2"/>
  <c r="O740" i="2"/>
  <c r="P740" i="2"/>
  <c r="Q740" i="2"/>
  <c r="R740" i="2"/>
  <c r="S740" i="2"/>
  <c r="T740" i="2"/>
  <c r="U740" i="2"/>
  <c r="V740" i="2"/>
  <c r="W740" i="2"/>
  <c r="X740" i="2"/>
  <c r="Y740" i="2"/>
  <c r="Z740" i="2"/>
  <c r="AA740" i="2"/>
  <c r="AB740" i="2"/>
  <c r="AC740" i="2"/>
  <c r="AD740" i="2"/>
  <c r="AP740" i="2"/>
  <c r="AQ740" i="2"/>
  <c r="AR740" i="2"/>
  <c r="AV740" i="2"/>
  <c r="AW740" i="2"/>
  <c r="BD740" i="2"/>
  <c r="BE740" i="2"/>
  <c r="BF740" i="2"/>
  <c r="A741" i="2"/>
  <c r="B741" i="2"/>
  <c r="C741" i="2"/>
  <c r="D741" i="2"/>
  <c r="E741" i="2"/>
  <c r="F741" i="2"/>
  <c r="H741" i="2" s="1"/>
  <c r="G741" i="2"/>
  <c r="AU741" i="2" s="1"/>
  <c r="I741" i="2"/>
  <c r="J741" i="2"/>
  <c r="K741" i="2"/>
  <c r="L741" i="2"/>
  <c r="M741" i="2"/>
  <c r="N741" i="2"/>
  <c r="O741" i="2"/>
  <c r="P741" i="2"/>
  <c r="Q741" i="2"/>
  <c r="R741" i="2"/>
  <c r="S741" i="2"/>
  <c r="T741" i="2"/>
  <c r="U741" i="2"/>
  <c r="V741" i="2"/>
  <c r="W741" i="2"/>
  <c r="X741" i="2"/>
  <c r="Y741" i="2"/>
  <c r="Z741" i="2"/>
  <c r="AA741" i="2"/>
  <c r="AB741" i="2"/>
  <c r="AC741" i="2"/>
  <c r="AD741" i="2"/>
  <c r="AP741" i="2"/>
  <c r="AQ741" i="2"/>
  <c r="AR741" i="2"/>
  <c r="AV741" i="2"/>
  <c r="AW741" i="2"/>
  <c r="BD741" i="2"/>
  <c r="BE741" i="2"/>
  <c r="BF741" i="2"/>
  <c r="A742" i="2"/>
  <c r="B742" i="2"/>
  <c r="C742" i="2"/>
  <c r="D742" i="2"/>
  <c r="E742" i="2"/>
  <c r="F742" i="2"/>
  <c r="G742" i="2"/>
  <c r="AU742" i="2" s="1"/>
  <c r="H742" i="2"/>
  <c r="I742" i="2"/>
  <c r="J742" i="2"/>
  <c r="K742" i="2"/>
  <c r="L742" i="2"/>
  <c r="M742" i="2"/>
  <c r="N742" i="2"/>
  <c r="O742" i="2"/>
  <c r="P742" i="2"/>
  <c r="Q742" i="2"/>
  <c r="R742" i="2"/>
  <c r="S742" i="2"/>
  <c r="T742" i="2"/>
  <c r="U742" i="2"/>
  <c r="V742" i="2"/>
  <c r="W742" i="2"/>
  <c r="X742" i="2"/>
  <c r="Y742" i="2"/>
  <c r="Z742" i="2"/>
  <c r="AA742" i="2"/>
  <c r="AB742" i="2"/>
  <c r="AC742" i="2"/>
  <c r="AD742" i="2"/>
  <c r="AP742" i="2"/>
  <c r="AQ742" i="2"/>
  <c r="AR742" i="2"/>
  <c r="AV742" i="2"/>
  <c r="AW742" i="2"/>
  <c r="BD742" i="2"/>
  <c r="BE742" i="2"/>
  <c r="BF742" i="2"/>
  <c r="A743" i="2"/>
  <c r="B743" i="2"/>
  <c r="C743" i="2"/>
  <c r="D743" i="2"/>
  <c r="E743" i="2"/>
  <c r="F743" i="2"/>
  <c r="G743" i="2"/>
  <c r="AU743" i="2" s="1"/>
  <c r="H743" i="2"/>
  <c r="I743" i="2"/>
  <c r="J743" i="2"/>
  <c r="K743" i="2"/>
  <c r="L743" i="2"/>
  <c r="M743" i="2"/>
  <c r="N743" i="2"/>
  <c r="O743" i="2"/>
  <c r="P743" i="2"/>
  <c r="Q743" i="2"/>
  <c r="R743" i="2"/>
  <c r="S743" i="2"/>
  <c r="T743" i="2"/>
  <c r="U743" i="2"/>
  <c r="V743" i="2"/>
  <c r="W743" i="2"/>
  <c r="X743" i="2"/>
  <c r="Y743" i="2"/>
  <c r="Z743" i="2"/>
  <c r="AA743" i="2"/>
  <c r="AB743" i="2"/>
  <c r="AC743" i="2"/>
  <c r="AD743" i="2"/>
  <c r="AP743" i="2"/>
  <c r="AQ743" i="2"/>
  <c r="AR743" i="2"/>
  <c r="AV743" i="2"/>
  <c r="AW743" i="2"/>
  <c r="BD743" i="2"/>
  <c r="BE743" i="2"/>
  <c r="BF743" i="2"/>
  <c r="A744" i="2"/>
  <c r="B744" i="2"/>
  <c r="C744" i="2"/>
  <c r="D744" i="2"/>
  <c r="E744" i="2"/>
  <c r="F744" i="2"/>
  <c r="G744" i="2"/>
  <c r="AU744" i="2" s="1"/>
  <c r="H744" i="2"/>
  <c r="I744" i="2"/>
  <c r="J744" i="2"/>
  <c r="K744" i="2"/>
  <c r="L744" i="2"/>
  <c r="M744" i="2"/>
  <c r="N744" i="2"/>
  <c r="O744" i="2"/>
  <c r="P744" i="2"/>
  <c r="Q744" i="2"/>
  <c r="R744" i="2"/>
  <c r="S744" i="2"/>
  <c r="T744" i="2"/>
  <c r="U744" i="2"/>
  <c r="V744" i="2"/>
  <c r="W744" i="2"/>
  <c r="X744" i="2"/>
  <c r="Y744" i="2"/>
  <c r="Z744" i="2"/>
  <c r="AA744" i="2"/>
  <c r="AB744" i="2"/>
  <c r="AC744" i="2"/>
  <c r="AD744" i="2"/>
  <c r="AP744" i="2"/>
  <c r="AQ744" i="2"/>
  <c r="AR744" i="2"/>
  <c r="AV744" i="2"/>
  <c r="AW744" i="2"/>
  <c r="AY744" i="2"/>
  <c r="AZ744" i="2"/>
  <c r="BD744" i="2"/>
  <c r="BE744" i="2"/>
  <c r="BF744" i="2"/>
  <c r="A745" i="2"/>
  <c r="B745" i="2"/>
  <c r="C745" i="2"/>
  <c r="D745" i="2"/>
  <c r="E745" i="2"/>
  <c r="F745" i="2"/>
  <c r="G745" i="2"/>
  <c r="AU745" i="2" s="1"/>
  <c r="H745" i="2"/>
  <c r="I745" i="2"/>
  <c r="J745" i="2"/>
  <c r="K745" i="2"/>
  <c r="L745" i="2"/>
  <c r="M745" i="2"/>
  <c r="N745" i="2"/>
  <c r="O745" i="2"/>
  <c r="P745" i="2"/>
  <c r="Q745" i="2"/>
  <c r="R745" i="2"/>
  <c r="S745" i="2"/>
  <c r="T745" i="2"/>
  <c r="U745" i="2"/>
  <c r="V745" i="2"/>
  <c r="W745" i="2"/>
  <c r="X745" i="2"/>
  <c r="Y745" i="2"/>
  <c r="Z745" i="2"/>
  <c r="AA745" i="2"/>
  <c r="AB745" i="2"/>
  <c r="AC745" i="2"/>
  <c r="AD745" i="2"/>
  <c r="AP745" i="2"/>
  <c r="AQ745" i="2"/>
  <c r="AR745" i="2"/>
  <c r="AV745" i="2"/>
  <c r="AW745" i="2"/>
  <c r="AY745" i="2"/>
  <c r="AZ745" i="2"/>
  <c r="BD745" i="2"/>
  <c r="BE745" i="2"/>
  <c r="BF745" i="2"/>
  <c r="A746" i="2"/>
  <c r="B746" i="2"/>
  <c r="C746" i="2"/>
  <c r="D746" i="2"/>
  <c r="E746" i="2"/>
  <c r="F746" i="2"/>
  <c r="G746" i="2"/>
  <c r="AU746" i="2" s="1"/>
  <c r="H746" i="2"/>
  <c r="I746" i="2"/>
  <c r="J746" i="2"/>
  <c r="K746" i="2"/>
  <c r="L746" i="2"/>
  <c r="M746" i="2"/>
  <c r="N746" i="2"/>
  <c r="O746" i="2"/>
  <c r="P746" i="2"/>
  <c r="Q746" i="2"/>
  <c r="R746" i="2"/>
  <c r="S746" i="2"/>
  <c r="T746" i="2"/>
  <c r="U746" i="2"/>
  <c r="V746" i="2"/>
  <c r="W746" i="2"/>
  <c r="X746" i="2"/>
  <c r="Y746" i="2"/>
  <c r="Z746" i="2"/>
  <c r="AA746" i="2"/>
  <c r="AB746" i="2"/>
  <c r="AC746" i="2"/>
  <c r="AD746" i="2"/>
  <c r="AP746" i="2"/>
  <c r="AQ746" i="2"/>
  <c r="AR746" i="2"/>
  <c r="AV746" i="2"/>
  <c r="AW746" i="2"/>
  <c r="AY746" i="2"/>
  <c r="AZ746" i="2"/>
  <c r="BD746" i="2"/>
  <c r="BE746" i="2"/>
  <c r="BF746" i="2"/>
  <c r="A747" i="2"/>
  <c r="B747" i="2"/>
  <c r="C747" i="2"/>
  <c r="D747" i="2"/>
  <c r="E747" i="2"/>
  <c r="F747" i="2"/>
  <c r="G747" i="2"/>
  <c r="AU747" i="2" s="1"/>
  <c r="H747" i="2"/>
  <c r="I747" i="2"/>
  <c r="J747" i="2"/>
  <c r="K747" i="2"/>
  <c r="L747" i="2"/>
  <c r="M747" i="2"/>
  <c r="N747" i="2"/>
  <c r="O747" i="2"/>
  <c r="P747" i="2"/>
  <c r="Q747" i="2"/>
  <c r="R747" i="2"/>
  <c r="S747" i="2"/>
  <c r="T747" i="2"/>
  <c r="U747" i="2"/>
  <c r="V747" i="2"/>
  <c r="W747" i="2"/>
  <c r="X747" i="2"/>
  <c r="Y747" i="2"/>
  <c r="Z747" i="2"/>
  <c r="AA747" i="2"/>
  <c r="AB747" i="2"/>
  <c r="AC747" i="2"/>
  <c r="AD747" i="2"/>
  <c r="AP747" i="2"/>
  <c r="AQ747" i="2"/>
  <c r="AR747" i="2"/>
  <c r="AV747" i="2"/>
  <c r="AW747" i="2"/>
  <c r="AY747" i="2"/>
  <c r="AZ747" i="2"/>
  <c r="BD747" i="2"/>
  <c r="BE747" i="2"/>
  <c r="BF747" i="2"/>
  <c r="A748" i="2"/>
  <c r="B748" i="2"/>
  <c r="C748" i="2"/>
  <c r="D748" i="2"/>
  <c r="E748" i="2"/>
  <c r="F748" i="2"/>
  <c r="G748" i="2"/>
  <c r="AU748" i="2" s="1"/>
  <c r="H748" i="2"/>
  <c r="I748" i="2"/>
  <c r="J748" i="2"/>
  <c r="K748" i="2"/>
  <c r="L748" i="2"/>
  <c r="M748" i="2"/>
  <c r="N748" i="2"/>
  <c r="O748" i="2"/>
  <c r="P748" i="2"/>
  <c r="Q748" i="2"/>
  <c r="R748" i="2"/>
  <c r="S748" i="2"/>
  <c r="T748" i="2"/>
  <c r="U748" i="2"/>
  <c r="V748" i="2"/>
  <c r="W748" i="2"/>
  <c r="X748" i="2"/>
  <c r="Y748" i="2"/>
  <c r="Z748" i="2"/>
  <c r="AA748" i="2"/>
  <c r="AB748" i="2"/>
  <c r="AC748" i="2"/>
  <c r="AD748" i="2"/>
  <c r="AP748" i="2"/>
  <c r="AQ748" i="2"/>
  <c r="AR748" i="2"/>
  <c r="AV748" i="2"/>
  <c r="AW748" i="2"/>
  <c r="AY748" i="2"/>
  <c r="AZ748" i="2"/>
  <c r="BD748" i="2"/>
  <c r="BE748" i="2"/>
  <c r="BF748" i="2"/>
  <c r="A749" i="2"/>
  <c r="B749" i="2"/>
  <c r="C749" i="2"/>
  <c r="D749" i="2"/>
  <c r="E749" i="2"/>
  <c r="F749" i="2"/>
  <c r="G749" i="2"/>
  <c r="AU749" i="2" s="1"/>
  <c r="H749" i="2"/>
  <c r="I749" i="2"/>
  <c r="J749" i="2"/>
  <c r="K749" i="2"/>
  <c r="L749" i="2"/>
  <c r="M749" i="2"/>
  <c r="N749" i="2"/>
  <c r="O749" i="2"/>
  <c r="P749" i="2"/>
  <c r="Q749" i="2"/>
  <c r="R749" i="2"/>
  <c r="S749" i="2"/>
  <c r="T749" i="2"/>
  <c r="U749" i="2"/>
  <c r="V749" i="2"/>
  <c r="W749" i="2"/>
  <c r="X749" i="2"/>
  <c r="Y749" i="2"/>
  <c r="Z749" i="2"/>
  <c r="AA749" i="2"/>
  <c r="AB749" i="2"/>
  <c r="AC749" i="2"/>
  <c r="AD749" i="2"/>
  <c r="AP749" i="2"/>
  <c r="AQ749" i="2"/>
  <c r="AR749" i="2"/>
  <c r="AV749" i="2"/>
  <c r="AW749" i="2"/>
  <c r="AY749" i="2"/>
  <c r="AZ749" i="2"/>
  <c r="BD749" i="2"/>
  <c r="BE749" i="2"/>
  <c r="BF749" i="2"/>
  <c r="A750" i="2"/>
  <c r="B750" i="2"/>
  <c r="C750" i="2"/>
  <c r="D750" i="2"/>
  <c r="E750" i="2"/>
  <c r="F750" i="2"/>
  <c r="G750" i="2"/>
  <c r="AU750" i="2" s="1"/>
  <c r="H750" i="2"/>
  <c r="I750" i="2"/>
  <c r="J750" i="2"/>
  <c r="K750" i="2"/>
  <c r="L750" i="2"/>
  <c r="M750" i="2"/>
  <c r="N750" i="2"/>
  <c r="O750" i="2"/>
  <c r="P750" i="2"/>
  <c r="Q750" i="2"/>
  <c r="R750" i="2"/>
  <c r="S750" i="2"/>
  <c r="T750" i="2"/>
  <c r="U750" i="2"/>
  <c r="V750" i="2"/>
  <c r="W750" i="2"/>
  <c r="X750" i="2"/>
  <c r="Y750" i="2"/>
  <c r="Z750" i="2"/>
  <c r="AA750" i="2"/>
  <c r="AB750" i="2"/>
  <c r="AC750" i="2"/>
  <c r="AD750" i="2"/>
  <c r="AP750" i="2"/>
  <c r="AQ750" i="2"/>
  <c r="AR750" i="2"/>
  <c r="AV750" i="2"/>
  <c r="AW750" i="2"/>
  <c r="AY750" i="2"/>
  <c r="AZ750" i="2"/>
  <c r="BD750" i="2"/>
  <c r="BE750" i="2"/>
  <c r="BF750" i="2"/>
  <c r="A751" i="2"/>
  <c r="B751" i="2"/>
  <c r="C751" i="2"/>
  <c r="D751" i="2"/>
  <c r="E751" i="2"/>
  <c r="F751" i="2"/>
  <c r="G751" i="2"/>
  <c r="AU751" i="2" s="1"/>
  <c r="H751" i="2"/>
  <c r="I751" i="2"/>
  <c r="J751" i="2"/>
  <c r="K751" i="2"/>
  <c r="L751" i="2"/>
  <c r="M751" i="2"/>
  <c r="N751" i="2"/>
  <c r="O751" i="2"/>
  <c r="P751" i="2"/>
  <c r="Q751" i="2"/>
  <c r="R751" i="2"/>
  <c r="S751" i="2"/>
  <c r="T751" i="2"/>
  <c r="U751" i="2"/>
  <c r="V751" i="2"/>
  <c r="W751" i="2"/>
  <c r="X751" i="2"/>
  <c r="Y751" i="2"/>
  <c r="Z751" i="2"/>
  <c r="AA751" i="2"/>
  <c r="AB751" i="2"/>
  <c r="AC751" i="2"/>
  <c r="AD751" i="2"/>
  <c r="AP751" i="2"/>
  <c r="AQ751" i="2"/>
  <c r="AR751" i="2"/>
  <c r="AV751" i="2"/>
  <c r="AW751" i="2"/>
  <c r="AY751" i="2"/>
  <c r="AZ751" i="2"/>
  <c r="BD751" i="2"/>
  <c r="BE751" i="2"/>
  <c r="BF751" i="2"/>
  <c r="A752" i="2"/>
  <c r="B752" i="2"/>
  <c r="C752" i="2"/>
  <c r="D752" i="2"/>
  <c r="E752" i="2"/>
  <c r="F752" i="2"/>
  <c r="G752" i="2"/>
  <c r="AU752" i="2" s="1"/>
  <c r="H752" i="2"/>
  <c r="I752" i="2"/>
  <c r="J752" i="2"/>
  <c r="K752" i="2"/>
  <c r="L752" i="2"/>
  <c r="M752" i="2"/>
  <c r="N752" i="2"/>
  <c r="O752" i="2"/>
  <c r="P752" i="2"/>
  <c r="Q752" i="2"/>
  <c r="R752" i="2"/>
  <c r="S752" i="2"/>
  <c r="T752" i="2"/>
  <c r="U752" i="2"/>
  <c r="V752" i="2"/>
  <c r="W752" i="2"/>
  <c r="X752" i="2"/>
  <c r="Y752" i="2"/>
  <c r="Z752" i="2"/>
  <c r="AA752" i="2"/>
  <c r="AB752" i="2"/>
  <c r="AC752" i="2"/>
  <c r="AD752" i="2"/>
  <c r="AP752" i="2"/>
  <c r="AQ752" i="2"/>
  <c r="AR752" i="2"/>
  <c r="AV752" i="2"/>
  <c r="AW752" i="2"/>
  <c r="AY752" i="2"/>
  <c r="AZ752" i="2"/>
  <c r="BD752" i="2"/>
  <c r="BE752" i="2"/>
  <c r="BF752" i="2"/>
  <c r="A753" i="2"/>
  <c r="B753" i="2"/>
  <c r="C753" i="2"/>
  <c r="D753" i="2"/>
  <c r="E753" i="2"/>
  <c r="F753" i="2"/>
  <c r="G753" i="2"/>
  <c r="H753" i="2"/>
  <c r="I753" i="2"/>
  <c r="J753" i="2"/>
  <c r="K753" i="2"/>
  <c r="L753" i="2"/>
  <c r="M753" i="2"/>
  <c r="N753" i="2"/>
  <c r="O753" i="2"/>
  <c r="P753" i="2"/>
  <c r="Q753" i="2"/>
  <c r="R753" i="2"/>
  <c r="S753" i="2"/>
  <c r="T753" i="2"/>
  <c r="U753" i="2"/>
  <c r="V753" i="2"/>
  <c r="W753" i="2"/>
  <c r="X753" i="2"/>
  <c r="Y753" i="2"/>
  <c r="Z753" i="2"/>
  <c r="AA753" i="2"/>
  <c r="AB753" i="2"/>
  <c r="AC753" i="2"/>
  <c r="AD753" i="2"/>
  <c r="AP753" i="2"/>
  <c r="AQ753" i="2"/>
  <c r="AR753" i="2"/>
  <c r="AV753" i="2"/>
  <c r="AW753" i="2"/>
  <c r="AY753" i="2"/>
  <c r="AZ753" i="2"/>
  <c r="BD753" i="2"/>
  <c r="BE753" i="2"/>
  <c r="BF753" i="2"/>
  <c r="A754" i="2"/>
  <c r="B754" i="2"/>
  <c r="C754" i="2"/>
  <c r="D754" i="2"/>
  <c r="E754" i="2"/>
  <c r="F754" i="2"/>
  <c r="G754" i="2"/>
  <c r="AU754" i="2" s="1"/>
  <c r="H754" i="2"/>
  <c r="I754" i="2"/>
  <c r="J754" i="2"/>
  <c r="K754" i="2"/>
  <c r="L754" i="2"/>
  <c r="M754" i="2"/>
  <c r="N754" i="2"/>
  <c r="O754" i="2"/>
  <c r="P754" i="2"/>
  <c r="Q754" i="2"/>
  <c r="R754" i="2"/>
  <c r="S754" i="2"/>
  <c r="T754" i="2"/>
  <c r="U754" i="2"/>
  <c r="V754" i="2"/>
  <c r="W754" i="2"/>
  <c r="X754" i="2"/>
  <c r="Y754" i="2"/>
  <c r="Z754" i="2"/>
  <c r="AA754" i="2"/>
  <c r="AB754" i="2"/>
  <c r="AC754" i="2"/>
  <c r="AD754" i="2"/>
  <c r="AP754" i="2"/>
  <c r="AQ754" i="2"/>
  <c r="AR754" i="2"/>
  <c r="AV754" i="2"/>
  <c r="AW754" i="2"/>
  <c r="AY754" i="2"/>
  <c r="AZ754" i="2"/>
  <c r="BD754" i="2"/>
  <c r="BE754" i="2"/>
  <c r="BF754" i="2"/>
  <c r="A755" i="2"/>
  <c r="B755" i="2"/>
  <c r="C755" i="2"/>
  <c r="D755" i="2"/>
  <c r="E755" i="2"/>
  <c r="F755" i="2"/>
  <c r="G755" i="2"/>
  <c r="AU755" i="2" s="1"/>
  <c r="H755" i="2"/>
  <c r="I755" i="2"/>
  <c r="J755" i="2"/>
  <c r="K755" i="2"/>
  <c r="L755" i="2"/>
  <c r="M755" i="2"/>
  <c r="N755" i="2"/>
  <c r="O755" i="2"/>
  <c r="P755" i="2"/>
  <c r="Q755" i="2"/>
  <c r="R755" i="2"/>
  <c r="S755" i="2"/>
  <c r="T755" i="2"/>
  <c r="U755" i="2"/>
  <c r="V755" i="2"/>
  <c r="W755" i="2"/>
  <c r="X755" i="2"/>
  <c r="Y755" i="2"/>
  <c r="Z755" i="2"/>
  <c r="AA755" i="2"/>
  <c r="AB755" i="2"/>
  <c r="AC755" i="2"/>
  <c r="AD755" i="2"/>
  <c r="AP755" i="2"/>
  <c r="AQ755" i="2"/>
  <c r="AR755" i="2"/>
  <c r="AV755" i="2"/>
  <c r="AW755" i="2"/>
  <c r="AY755" i="2"/>
  <c r="AZ755" i="2"/>
  <c r="BD755" i="2"/>
  <c r="BE755" i="2"/>
  <c r="BF755" i="2"/>
  <c r="A756" i="2"/>
  <c r="B756" i="2"/>
  <c r="C756" i="2"/>
  <c r="D756" i="2"/>
  <c r="E756" i="2"/>
  <c r="F756" i="2"/>
  <c r="G756" i="2"/>
  <c r="AU756" i="2" s="1"/>
  <c r="H756" i="2"/>
  <c r="I756" i="2"/>
  <c r="J756" i="2"/>
  <c r="K756" i="2"/>
  <c r="L756" i="2"/>
  <c r="M756" i="2"/>
  <c r="N756" i="2"/>
  <c r="O756" i="2"/>
  <c r="P756" i="2"/>
  <c r="Q756" i="2"/>
  <c r="R756" i="2"/>
  <c r="S756" i="2"/>
  <c r="T756" i="2"/>
  <c r="U756" i="2"/>
  <c r="V756" i="2"/>
  <c r="W756" i="2"/>
  <c r="X756" i="2"/>
  <c r="Y756" i="2"/>
  <c r="Z756" i="2"/>
  <c r="AA756" i="2"/>
  <c r="AB756" i="2"/>
  <c r="AC756" i="2"/>
  <c r="AD756" i="2"/>
  <c r="AP756" i="2"/>
  <c r="AQ756" i="2"/>
  <c r="AR756" i="2"/>
  <c r="AV756" i="2"/>
  <c r="AW756" i="2"/>
  <c r="AY756" i="2"/>
  <c r="AZ756" i="2"/>
  <c r="BD756" i="2"/>
  <c r="BE756" i="2"/>
  <c r="BF756" i="2"/>
  <c r="A757" i="2"/>
  <c r="B757" i="2"/>
  <c r="C757" i="2"/>
  <c r="D757" i="2"/>
  <c r="E757" i="2"/>
  <c r="F757" i="2"/>
  <c r="G757" i="2"/>
  <c r="AU757" i="2" s="1"/>
  <c r="H757" i="2"/>
  <c r="I757" i="2"/>
  <c r="J757" i="2"/>
  <c r="K757" i="2"/>
  <c r="L757" i="2"/>
  <c r="M757" i="2"/>
  <c r="N757" i="2"/>
  <c r="O757" i="2"/>
  <c r="P757" i="2"/>
  <c r="Q757" i="2"/>
  <c r="R757" i="2"/>
  <c r="S757" i="2"/>
  <c r="T757" i="2"/>
  <c r="U757" i="2"/>
  <c r="V757" i="2"/>
  <c r="W757" i="2"/>
  <c r="X757" i="2"/>
  <c r="Y757" i="2"/>
  <c r="Z757" i="2"/>
  <c r="AA757" i="2"/>
  <c r="AB757" i="2"/>
  <c r="AC757" i="2"/>
  <c r="AD757" i="2"/>
  <c r="AP757" i="2"/>
  <c r="AQ757" i="2"/>
  <c r="AR757" i="2"/>
  <c r="AV757" i="2"/>
  <c r="AW757" i="2"/>
  <c r="AY757" i="2"/>
  <c r="AZ757" i="2"/>
  <c r="BD757" i="2"/>
  <c r="BE757" i="2"/>
  <c r="BF757" i="2"/>
  <c r="A758" i="2"/>
  <c r="B758" i="2"/>
  <c r="C758" i="2"/>
  <c r="D758" i="2"/>
  <c r="E758" i="2"/>
  <c r="F758" i="2"/>
  <c r="G758" i="2"/>
  <c r="AU758" i="2" s="1"/>
  <c r="H758" i="2"/>
  <c r="I758" i="2"/>
  <c r="J758" i="2"/>
  <c r="K758" i="2"/>
  <c r="L758" i="2"/>
  <c r="M758" i="2"/>
  <c r="N758" i="2"/>
  <c r="O758" i="2"/>
  <c r="P758" i="2"/>
  <c r="Q758" i="2"/>
  <c r="R758" i="2"/>
  <c r="S758" i="2"/>
  <c r="T758" i="2"/>
  <c r="U758" i="2"/>
  <c r="V758" i="2"/>
  <c r="W758" i="2"/>
  <c r="X758" i="2"/>
  <c r="Y758" i="2"/>
  <c r="Z758" i="2"/>
  <c r="AA758" i="2"/>
  <c r="AB758" i="2"/>
  <c r="AC758" i="2"/>
  <c r="AD758" i="2"/>
  <c r="AP758" i="2"/>
  <c r="AQ758" i="2"/>
  <c r="AR758" i="2"/>
  <c r="AV758" i="2"/>
  <c r="AW758" i="2"/>
  <c r="AY758" i="2"/>
  <c r="AZ758" i="2"/>
  <c r="BD758" i="2"/>
  <c r="BE758" i="2"/>
  <c r="BF758" i="2"/>
  <c r="A759" i="2"/>
  <c r="B759" i="2"/>
  <c r="C759" i="2"/>
  <c r="D759" i="2"/>
  <c r="E759" i="2"/>
  <c r="F759" i="2"/>
  <c r="G759" i="2"/>
  <c r="AU759" i="2" s="1"/>
  <c r="H759" i="2"/>
  <c r="I759" i="2"/>
  <c r="J759" i="2"/>
  <c r="K759" i="2"/>
  <c r="L759" i="2"/>
  <c r="M759" i="2"/>
  <c r="N759" i="2"/>
  <c r="O759" i="2"/>
  <c r="P759" i="2"/>
  <c r="Q759" i="2"/>
  <c r="R759" i="2"/>
  <c r="S759" i="2"/>
  <c r="T759" i="2"/>
  <c r="U759" i="2"/>
  <c r="V759" i="2"/>
  <c r="W759" i="2"/>
  <c r="X759" i="2"/>
  <c r="Y759" i="2"/>
  <c r="Z759" i="2"/>
  <c r="AA759" i="2"/>
  <c r="AB759" i="2"/>
  <c r="AC759" i="2"/>
  <c r="AD759" i="2"/>
  <c r="AP759" i="2"/>
  <c r="AQ759" i="2"/>
  <c r="AR759" i="2"/>
  <c r="AV759" i="2"/>
  <c r="AW759" i="2"/>
  <c r="AY759" i="2"/>
  <c r="AZ759" i="2"/>
  <c r="BD759" i="2"/>
  <c r="BE759" i="2"/>
  <c r="BF759" i="2"/>
  <c r="A760" i="2"/>
  <c r="B760" i="2"/>
  <c r="C760" i="2"/>
  <c r="D760" i="2"/>
  <c r="E760" i="2"/>
  <c r="F760" i="2"/>
  <c r="G760" i="2"/>
  <c r="AU760" i="2" s="1"/>
  <c r="H760" i="2"/>
  <c r="I760" i="2"/>
  <c r="J760" i="2"/>
  <c r="K760" i="2"/>
  <c r="L760" i="2"/>
  <c r="M760" i="2"/>
  <c r="N760" i="2"/>
  <c r="O760" i="2"/>
  <c r="P760" i="2"/>
  <c r="Q760" i="2"/>
  <c r="R760" i="2"/>
  <c r="S760" i="2"/>
  <c r="T760" i="2"/>
  <c r="U760" i="2"/>
  <c r="V760" i="2"/>
  <c r="W760" i="2"/>
  <c r="X760" i="2"/>
  <c r="Y760" i="2"/>
  <c r="Z760" i="2"/>
  <c r="AA760" i="2"/>
  <c r="AB760" i="2"/>
  <c r="AC760" i="2"/>
  <c r="AD760" i="2"/>
  <c r="AP760" i="2"/>
  <c r="AQ760" i="2"/>
  <c r="AR760" i="2"/>
  <c r="AV760" i="2"/>
  <c r="AW760" i="2"/>
  <c r="AY760" i="2"/>
  <c r="AZ760" i="2"/>
  <c r="BD760" i="2"/>
  <c r="BE760" i="2"/>
  <c r="BF760" i="2"/>
  <c r="A761" i="2"/>
  <c r="B761" i="2"/>
  <c r="C761" i="2"/>
  <c r="D761" i="2"/>
  <c r="E761" i="2"/>
  <c r="F761" i="2"/>
  <c r="G761" i="2"/>
  <c r="AU761" i="2" s="1"/>
  <c r="H761" i="2"/>
  <c r="I761" i="2"/>
  <c r="J761" i="2"/>
  <c r="K761" i="2"/>
  <c r="L761" i="2"/>
  <c r="M761" i="2"/>
  <c r="N761" i="2"/>
  <c r="O761" i="2"/>
  <c r="P761" i="2"/>
  <c r="Q761" i="2"/>
  <c r="R761" i="2"/>
  <c r="S761" i="2"/>
  <c r="T761" i="2"/>
  <c r="U761" i="2"/>
  <c r="V761" i="2"/>
  <c r="W761" i="2"/>
  <c r="X761" i="2"/>
  <c r="Y761" i="2"/>
  <c r="Z761" i="2"/>
  <c r="AA761" i="2"/>
  <c r="AB761" i="2"/>
  <c r="AC761" i="2"/>
  <c r="AD761" i="2"/>
  <c r="AP761" i="2"/>
  <c r="AQ761" i="2"/>
  <c r="AR761" i="2"/>
  <c r="AV761" i="2"/>
  <c r="AW761" i="2"/>
  <c r="AY761" i="2"/>
  <c r="AZ761" i="2"/>
  <c r="BD761" i="2"/>
  <c r="BE761" i="2"/>
  <c r="BF761" i="2"/>
  <c r="A762" i="2"/>
  <c r="B762" i="2"/>
  <c r="C762" i="2"/>
  <c r="D762" i="2"/>
  <c r="E762" i="2"/>
  <c r="F762" i="2"/>
  <c r="G762" i="2"/>
  <c r="AU762" i="2" s="1"/>
  <c r="H762" i="2"/>
  <c r="I762" i="2"/>
  <c r="J762" i="2"/>
  <c r="K762" i="2"/>
  <c r="L762" i="2"/>
  <c r="M762" i="2"/>
  <c r="N762" i="2"/>
  <c r="O762" i="2"/>
  <c r="P762" i="2"/>
  <c r="Q762" i="2"/>
  <c r="R762" i="2"/>
  <c r="S762" i="2"/>
  <c r="T762" i="2"/>
  <c r="U762" i="2"/>
  <c r="V762" i="2"/>
  <c r="W762" i="2"/>
  <c r="X762" i="2"/>
  <c r="Y762" i="2"/>
  <c r="Z762" i="2"/>
  <c r="AA762" i="2"/>
  <c r="AB762" i="2"/>
  <c r="AC762" i="2"/>
  <c r="AD762" i="2"/>
  <c r="AP762" i="2"/>
  <c r="AQ762" i="2"/>
  <c r="AR762" i="2"/>
  <c r="AV762" i="2"/>
  <c r="AW762" i="2"/>
  <c r="AY762" i="2"/>
  <c r="AZ762" i="2"/>
  <c r="BD762" i="2"/>
  <c r="BE762" i="2"/>
  <c r="BF762" i="2"/>
  <c r="A763" i="2"/>
  <c r="B763" i="2"/>
  <c r="C763" i="2"/>
  <c r="D763" i="2"/>
  <c r="E763" i="2"/>
  <c r="F763" i="2"/>
  <c r="G763" i="2"/>
  <c r="AU763" i="2" s="1"/>
  <c r="H763" i="2"/>
  <c r="I763" i="2"/>
  <c r="J763" i="2"/>
  <c r="K763" i="2"/>
  <c r="L763" i="2"/>
  <c r="M763" i="2"/>
  <c r="N763" i="2"/>
  <c r="O763" i="2"/>
  <c r="P763" i="2"/>
  <c r="Q763" i="2"/>
  <c r="R763" i="2"/>
  <c r="S763" i="2"/>
  <c r="T763" i="2"/>
  <c r="U763" i="2"/>
  <c r="V763" i="2"/>
  <c r="W763" i="2"/>
  <c r="X763" i="2"/>
  <c r="Y763" i="2"/>
  <c r="Z763" i="2"/>
  <c r="AA763" i="2"/>
  <c r="AB763" i="2"/>
  <c r="AC763" i="2"/>
  <c r="AD763" i="2"/>
  <c r="AP763" i="2"/>
  <c r="AQ763" i="2"/>
  <c r="AR763" i="2"/>
  <c r="AV763" i="2"/>
  <c r="AW763" i="2"/>
  <c r="AY763" i="2"/>
  <c r="AZ763" i="2"/>
  <c r="BD763" i="2"/>
  <c r="BE763" i="2"/>
  <c r="BF763" i="2"/>
  <c r="A764" i="2"/>
  <c r="B764" i="2"/>
  <c r="C764" i="2"/>
  <c r="D764" i="2"/>
  <c r="E764" i="2"/>
  <c r="F764" i="2"/>
  <c r="G764" i="2"/>
  <c r="H764" i="2"/>
  <c r="I764" i="2"/>
  <c r="J764" i="2"/>
  <c r="K764" i="2"/>
  <c r="L764" i="2"/>
  <c r="M764" i="2"/>
  <c r="N764" i="2"/>
  <c r="O764" i="2"/>
  <c r="P764" i="2"/>
  <c r="Q764" i="2"/>
  <c r="R764" i="2"/>
  <c r="S764" i="2"/>
  <c r="T764" i="2"/>
  <c r="U764" i="2"/>
  <c r="V764" i="2"/>
  <c r="W764" i="2"/>
  <c r="X764" i="2"/>
  <c r="Y764" i="2"/>
  <c r="Z764" i="2"/>
  <c r="AA764" i="2"/>
  <c r="AB764" i="2"/>
  <c r="AC764" i="2"/>
  <c r="AD764" i="2"/>
  <c r="AP764" i="2"/>
  <c r="AQ764" i="2"/>
  <c r="AR764" i="2"/>
  <c r="AV764" i="2"/>
  <c r="AW764" i="2"/>
  <c r="AY764" i="2"/>
  <c r="AZ764" i="2"/>
  <c r="BD764" i="2"/>
  <c r="BE764" i="2"/>
  <c r="BF764" i="2"/>
  <c r="A765" i="2"/>
  <c r="B765" i="2"/>
  <c r="C765" i="2"/>
  <c r="D765" i="2"/>
  <c r="E765" i="2"/>
  <c r="F765" i="2"/>
  <c r="G765" i="2"/>
  <c r="AU765" i="2" s="1"/>
  <c r="H765" i="2"/>
  <c r="I765" i="2"/>
  <c r="J765" i="2"/>
  <c r="K765" i="2"/>
  <c r="L765" i="2"/>
  <c r="M765" i="2"/>
  <c r="N765" i="2"/>
  <c r="O765" i="2"/>
  <c r="P765" i="2"/>
  <c r="Q765" i="2"/>
  <c r="R765" i="2"/>
  <c r="S765" i="2"/>
  <c r="T765" i="2"/>
  <c r="U765" i="2"/>
  <c r="V765" i="2"/>
  <c r="W765" i="2"/>
  <c r="X765" i="2"/>
  <c r="Y765" i="2"/>
  <c r="Z765" i="2"/>
  <c r="AA765" i="2"/>
  <c r="AB765" i="2"/>
  <c r="AC765" i="2"/>
  <c r="AD765" i="2"/>
  <c r="AP765" i="2"/>
  <c r="AQ765" i="2"/>
  <c r="AR765" i="2"/>
  <c r="AV765" i="2"/>
  <c r="AW765" i="2"/>
  <c r="AY765" i="2"/>
  <c r="AZ765" i="2"/>
  <c r="BD765" i="2"/>
  <c r="BE765" i="2"/>
  <c r="BF765" i="2"/>
  <c r="A766" i="2"/>
  <c r="B766" i="2"/>
  <c r="C766" i="2"/>
  <c r="D766" i="2"/>
  <c r="E766" i="2"/>
  <c r="F766" i="2"/>
  <c r="G766" i="2"/>
  <c r="AU766" i="2" s="1"/>
  <c r="H766" i="2"/>
  <c r="I766" i="2"/>
  <c r="J766" i="2"/>
  <c r="K766" i="2"/>
  <c r="L766" i="2"/>
  <c r="M766" i="2"/>
  <c r="N766" i="2"/>
  <c r="O766" i="2"/>
  <c r="P766" i="2"/>
  <c r="Q766" i="2"/>
  <c r="R766" i="2"/>
  <c r="S766" i="2"/>
  <c r="T766" i="2"/>
  <c r="U766" i="2"/>
  <c r="V766" i="2"/>
  <c r="W766" i="2"/>
  <c r="X766" i="2"/>
  <c r="Y766" i="2"/>
  <c r="Z766" i="2"/>
  <c r="AA766" i="2"/>
  <c r="AB766" i="2"/>
  <c r="AC766" i="2"/>
  <c r="AD766" i="2"/>
  <c r="AP766" i="2"/>
  <c r="AQ766" i="2"/>
  <c r="AR766" i="2"/>
  <c r="AV766" i="2"/>
  <c r="AW766" i="2"/>
  <c r="AY766" i="2"/>
  <c r="AZ766" i="2"/>
  <c r="BD766" i="2"/>
  <c r="BE766" i="2"/>
  <c r="BF766" i="2"/>
  <c r="A767" i="2"/>
  <c r="B767" i="2"/>
  <c r="C767" i="2"/>
  <c r="D767" i="2"/>
  <c r="E767" i="2"/>
  <c r="F767" i="2"/>
  <c r="G767" i="2"/>
  <c r="AU767" i="2" s="1"/>
  <c r="H767" i="2"/>
  <c r="I767" i="2"/>
  <c r="J767" i="2"/>
  <c r="K767" i="2"/>
  <c r="L767" i="2"/>
  <c r="M767" i="2"/>
  <c r="N767" i="2"/>
  <c r="O767" i="2"/>
  <c r="P767" i="2"/>
  <c r="Q767" i="2"/>
  <c r="R767" i="2"/>
  <c r="S767" i="2"/>
  <c r="T767" i="2"/>
  <c r="U767" i="2"/>
  <c r="V767" i="2"/>
  <c r="W767" i="2"/>
  <c r="X767" i="2"/>
  <c r="Y767" i="2"/>
  <c r="Z767" i="2"/>
  <c r="AA767" i="2"/>
  <c r="AB767" i="2"/>
  <c r="AC767" i="2"/>
  <c r="AD767" i="2"/>
  <c r="AP767" i="2"/>
  <c r="AQ767" i="2"/>
  <c r="AR767" i="2"/>
  <c r="AV767" i="2"/>
  <c r="AW767" i="2"/>
  <c r="AY767" i="2"/>
  <c r="AZ767" i="2"/>
  <c r="BD767" i="2"/>
  <c r="BE767" i="2"/>
  <c r="BF767" i="2"/>
  <c r="A768" i="2"/>
  <c r="B768" i="2"/>
  <c r="C768" i="2"/>
  <c r="D768" i="2"/>
  <c r="E768" i="2"/>
  <c r="F768" i="2"/>
  <c r="G768" i="2"/>
  <c r="AU768" i="2" s="1"/>
  <c r="H768" i="2"/>
  <c r="I768" i="2"/>
  <c r="J768" i="2"/>
  <c r="K768" i="2"/>
  <c r="L768" i="2"/>
  <c r="M768" i="2"/>
  <c r="N768" i="2"/>
  <c r="O768" i="2"/>
  <c r="P768" i="2"/>
  <c r="Q768" i="2"/>
  <c r="R768" i="2"/>
  <c r="S768" i="2"/>
  <c r="T768" i="2"/>
  <c r="U768" i="2"/>
  <c r="V768" i="2"/>
  <c r="W768" i="2"/>
  <c r="X768" i="2"/>
  <c r="Y768" i="2"/>
  <c r="Z768" i="2"/>
  <c r="AA768" i="2"/>
  <c r="AB768" i="2"/>
  <c r="AC768" i="2"/>
  <c r="AD768" i="2"/>
  <c r="AP768" i="2"/>
  <c r="AQ768" i="2"/>
  <c r="AR768" i="2"/>
  <c r="AV768" i="2"/>
  <c r="AW768" i="2"/>
  <c r="AY768" i="2"/>
  <c r="AZ768" i="2"/>
  <c r="BD768" i="2"/>
  <c r="BE768" i="2"/>
  <c r="BF768" i="2"/>
  <c r="A769" i="2"/>
  <c r="B769" i="2"/>
  <c r="C769" i="2"/>
  <c r="D769" i="2"/>
  <c r="E769" i="2"/>
  <c r="F769" i="2"/>
  <c r="G769" i="2"/>
  <c r="AU769" i="2" s="1"/>
  <c r="H769" i="2"/>
  <c r="I769" i="2"/>
  <c r="J769" i="2"/>
  <c r="K769" i="2"/>
  <c r="L769" i="2"/>
  <c r="M769" i="2"/>
  <c r="N769" i="2"/>
  <c r="O769" i="2"/>
  <c r="P769" i="2"/>
  <c r="Q769" i="2"/>
  <c r="R769" i="2"/>
  <c r="S769" i="2"/>
  <c r="T769" i="2"/>
  <c r="U769" i="2"/>
  <c r="V769" i="2"/>
  <c r="W769" i="2"/>
  <c r="X769" i="2"/>
  <c r="Y769" i="2"/>
  <c r="Z769" i="2"/>
  <c r="AA769" i="2"/>
  <c r="AB769" i="2"/>
  <c r="AC769" i="2"/>
  <c r="AD769" i="2"/>
  <c r="AP769" i="2"/>
  <c r="AQ769" i="2"/>
  <c r="AR769" i="2"/>
  <c r="AV769" i="2"/>
  <c r="AW769" i="2"/>
  <c r="AY769" i="2"/>
  <c r="AZ769" i="2"/>
  <c r="BD769" i="2"/>
  <c r="BE769" i="2"/>
  <c r="BF769" i="2"/>
  <c r="A770" i="2"/>
  <c r="B770" i="2"/>
  <c r="C770" i="2"/>
  <c r="D770" i="2"/>
  <c r="E770" i="2"/>
  <c r="F770" i="2"/>
  <c r="G770" i="2"/>
  <c r="H770" i="2"/>
  <c r="I770" i="2"/>
  <c r="J770" i="2"/>
  <c r="K770" i="2"/>
  <c r="L770" i="2"/>
  <c r="M770" i="2"/>
  <c r="N770" i="2"/>
  <c r="O770" i="2"/>
  <c r="P770" i="2"/>
  <c r="Q770" i="2"/>
  <c r="R770" i="2"/>
  <c r="S770" i="2"/>
  <c r="T770" i="2"/>
  <c r="U770" i="2"/>
  <c r="V770" i="2"/>
  <c r="W770" i="2"/>
  <c r="X770" i="2"/>
  <c r="Y770" i="2"/>
  <c r="Z770" i="2"/>
  <c r="AA770" i="2"/>
  <c r="AB770" i="2"/>
  <c r="AC770" i="2"/>
  <c r="AD770" i="2"/>
  <c r="AP770" i="2"/>
  <c r="AQ770" i="2"/>
  <c r="AR770" i="2"/>
  <c r="AV770" i="2"/>
  <c r="AW770" i="2"/>
  <c r="AY770" i="2"/>
  <c r="AZ770" i="2"/>
  <c r="BD770" i="2"/>
  <c r="BE770" i="2"/>
  <c r="BF770" i="2"/>
  <c r="A771" i="2"/>
  <c r="B771" i="2"/>
  <c r="C771" i="2"/>
  <c r="D771" i="2"/>
  <c r="E771" i="2"/>
  <c r="F771" i="2"/>
  <c r="G771" i="2"/>
  <c r="AU771" i="2" s="1"/>
  <c r="H771" i="2"/>
  <c r="I771" i="2"/>
  <c r="J771" i="2"/>
  <c r="K771" i="2"/>
  <c r="L771" i="2"/>
  <c r="M771" i="2"/>
  <c r="N771" i="2"/>
  <c r="O771" i="2"/>
  <c r="P771" i="2"/>
  <c r="Q771" i="2"/>
  <c r="R771" i="2"/>
  <c r="S771" i="2"/>
  <c r="T771" i="2"/>
  <c r="U771" i="2"/>
  <c r="V771" i="2"/>
  <c r="W771" i="2"/>
  <c r="X771" i="2"/>
  <c r="Y771" i="2"/>
  <c r="Z771" i="2"/>
  <c r="AA771" i="2"/>
  <c r="AB771" i="2"/>
  <c r="AC771" i="2"/>
  <c r="AD771" i="2"/>
  <c r="AP771" i="2"/>
  <c r="AQ771" i="2"/>
  <c r="AR771" i="2"/>
  <c r="AV771" i="2"/>
  <c r="AW771" i="2"/>
  <c r="AY771" i="2"/>
  <c r="AZ771" i="2"/>
  <c r="BD771" i="2"/>
  <c r="BE771" i="2"/>
  <c r="BF771" i="2"/>
  <c r="A772" i="2"/>
  <c r="B772" i="2"/>
  <c r="C772" i="2"/>
  <c r="D772" i="2"/>
  <c r="E772" i="2"/>
  <c r="F772" i="2"/>
  <c r="G772" i="2"/>
  <c r="AU772" i="2" s="1"/>
  <c r="H772" i="2"/>
  <c r="I772" i="2"/>
  <c r="J772" i="2"/>
  <c r="K772" i="2"/>
  <c r="L772" i="2"/>
  <c r="M772" i="2"/>
  <c r="N772" i="2"/>
  <c r="O772" i="2"/>
  <c r="P772" i="2"/>
  <c r="Q772" i="2"/>
  <c r="R772" i="2"/>
  <c r="S772" i="2"/>
  <c r="T772" i="2"/>
  <c r="U772" i="2"/>
  <c r="V772" i="2"/>
  <c r="W772" i="2"/>
  <c r="X772" i="2"/>
  <c r="Y772" i="2"/>
  <c r="Z772" i="2"/>
  <c r="AA772" i="2"/>
  <c r="AB772" i="2"/>
  <c r="AC772" i="2"/>
  <c r="AD772" i="2"/>
  <c r="AP772" i="2"/>
  <c r="AQ772" i="2"/>
  <c r="AR772" i="2"/>
  <c r="AV772" i="2"/>
  <c r="AW772" i="2"/>
  <c r="AY772" i="2"/>
  <c r="AZ772" i="2"/>
  <c r="BD772" i="2"/>
  <c r="BE772" i="2"/>
  <c r="BF772" i="2"/>
  <c r="A773" i="2"/>
  <c r="B773" i="2"/>
  <c r="C773" i="2"/>
  <c r="D773" i="2"/>
  <c r="E773" i="2"/>
  <c r="F773" i="2"/>
  <c r="G773" i="2"/>
  <c r="AU773" i="2" s="1"/>
  <c r="H773" i="2"/>
  <c r="I773" i="2"/>
  <c r="J773" i="2"/>
  <c r="K773" i="2"/>
  <c r="L773" i="2"/>
  <c r="M773" i="2"/>
  <c r="N773" i="2"/>
  <c r="O773" i="2"/>
  <c r="P773" i="2"/>
  <c r="Q773" i="2"/>
  <c r="R773" i="2"/>
  <c r="S773" i="2"/>
  <c r="T773" i="2"/>
  <c r="U773" i="2"/>
  <c r="V773" i="2"/>
  <c r="W773" i="2"/>
  <c r="X773" i="2"/>
  <c r="Y773" i="2"/>
  <c r="Z773" i="2"/>
  <c r="AA773" i="2"/>
  <c r="AB773" i="2"/>
  <c r="AC773" i="2"/>
  <c r="AD773" i="2"/>
  <c r="AP773" i="2"/>
  <c r="AQ773" i="2"/>
  <c r="AR773" i="2"/>
  <c r="AV773" i="2"/>
  <c r="AW773" i="2"/>
  <c r="AY773" i="2"/>
  <c r="AZ773" i="2"/>
  <c r="BD773" i="2"/>
  <c r="BE773" i="2"/>
  <c r="BF773" i="2"/>
  <c r="A774" i="2"/>
  <c r="B774" i="2"/>
  <c r="C774" i="2"/>
  <c r="D774" i="2"/>
  <c r="E774" i="2"/>
  <c r="F774" i="2"/>
  <c r="G774" i="2"/>
  <c r="H774" i="2"/>
  <c r="I774" i="2"/>
  <c r="J774" i="2"/>
  <c r="K774" i="2"/>
  <c r="L774" i="2"/>
  <c r="M774" i="2"/>
  <c r="N774" i="2"/>
  <c r="O774" i="2"/>
  <c r="P774" i="2"/>
  <c r="Q774" i="2"/>
  <c r="R774" i="2"/>
  <c r="S774" i="2"/>
  <c r="T774" i="2"/>
  <c r="U774" i="2"/>
  <c r="V774" i="2"/>
  <c r="W774" i="2"/>
  <c r="X774" i="2"/>
  <c r="Y774" i="2"/>
  <c r="Z774" i="2"/>
  <c r="AA774" i="2"/>
  <c r="AB774" i="2"/>
  <c r="AC774" i="2"/>
  <c r="AD774" i="2"/>
  <c r="AP774" i="2"/>
  <c r="AQ774" i="2"/>
  <c r="AR774" i="2"/>
  <c r="AV774" i="2"/>
  <c r="AW774" i="2"/>
  <c r="AY774" i="2"/>
  <c r="AZ774" i="2"/>
  <c r="BD774" i="2"/>
  <c r="BE774" i="2"/>
  <c r="BF774" i="2"/>
  <c r="A775" i="2"/>
  <c r="B775" i="2"/>
  <c r="C775" i="2"/>
  <c r="D775" i="2"/>
  <c r="E775" i="2"/>
  <c r="F775" i="2"/>
  <c r="G775" i="2"/>
  <c r="AU775" i="2" s="1"/>
  <c r="H775" i="2"/>
  <c r="I775" i="2"/>
  <c r="J775" i="2"/>
  <c r="K775" i="2"/>
  <c r="L775" i="2"/>
  <c r="M775" i="2"/>
  <c r="N775" i="2"/>
  <c r="O775" i="2"/>
  <c r="P775" i="2"/>
  <c r="Q775" i="2"/>
  <c r="R775" i="2"/>
  <c r="S775" i="2"/>
  <c r="T775" i="2"/>
  <c r="U775" i="2"/>
  <c r="V775" i="2"/>
  <c r="W775" i="2"/>
  <c r="X775" i="2"/>
  <c r="Y775" i="2"/>
  <c r="Z775" i="2"/>
  <c r="AA775" i="2"/>
  <c r="AB775" i="2"/>
  <c r="AC775" i="2"/>
  <c r="AD775" i="2"/>
  <c r="AP775" i="2"/>
  <c r="AQ775" i="2"/>
  <c r="AR775" i="2"/>
  <c r="AV775" i="2"/>
  <c r="AW775" i="2"/>
  <c r="AY775" i="2"/>
  <c r="AZ775" i="2"/>
  <c r="BD775" i="2"/>
  <c r="BE775" i="2"/>
  <c r="BF775" i="2"/>
  <c r="A776" i="2"/>
  <c r="B776" i="2"/>
  <c r="C776" i="2"/>
  <c r="D776" i="2"/>
  <c r="E776" i="2"/>
  <c r="F776" i="2"/>
  <c r="G776" i="2"/>
  <c r="AU776" i="2" s="1"/>
  <c r="H776" i="2"/>
  <c r="I776" i="2"/>
  <c r="J776" i="2"/>
  <c r="K776" i="2"/>
  <c r="L776" i="2"/>
  <c r="M776" i="2"/>
  <c r="N776" i="2"/>
  <c r="O776" i="2"/>
  <c r="P776" i="2"/>
  <c r="Q776" i="2"/>
  <c r="R776" i="2"/>
  <c r="S776" i="2"/>
  <c r="T776" i="2"/>
  <c r="U776" i="2"/>
  <c r="V776" i="2"/>
  <c r="W776" i="2"/>
  <c r="X776" i="2"/>
  <c r="Y776" i="2"/>
  <c r="Z776" i="2"/>
  <c r="AA776" i="2"/>
  <c r="AB776" i="2"/>
  <c r="AC776" i="2"/>
  <c r="AD776" i="2"/>
  <c r="AP776" i="2"/>
  <c r="AQ776" i="2"/>
  <c r="AR776" i="2"/>
  <c r="AV776" i="2"/>
  <c r="AW776" i="2"/>
  <c r="AY776" i="2"/>
  <c r="AZ776" i="2"/>
  <c r="BD776" i="2"/>
  <c r="BE776" i="2"/>
  <c r="BF776" i="2"/>
  <c r="A777" i="2"/>
  <c r="B777" i="2"/>
  <c r="C777" i="2"/>
  <c r="D777" i="2"/>
  <c r="E777" i="2"/>
  <c r="F777" i="2"/>
  <c r="G777" i="2"/>
  <c r="AU777" i="2" s="1"/>
  <c r="H777" i="2"/>
  <c r="I777" i="2"/>
  <c r="J777" i="2"/>
  <c r="K777" i="2"/>
  <c r="L777" i="2"/>
  <c r="M777" i="2"/>
  <c r="N777" i="2"/>
  <c r="O777" i="2"/>
  <c r="P777" i="2"/>
  <c r="Q777" i="2"/>
  <c r="R777" i="2"/>
  <c r="S777" i="2"/>
  <c r="T777" i="2"/>
  <c r="U777" i="2"/>
  <c r="V777" i="2"/>
  <c r="W777" i="2"/>
  <c r="X777" i="2"/>
  <c r="Y777" i="2"/>
  <c r="Z777" i="2"/>
  <c r="AA777" i="2"/>
  <c r="AB777" i="2"/>
  <c r="AC777" i="2"/>
  <c r="AD777" i="2"/>
  <c r="AP777" i="2"/>
  <c r="AQ777" i="2"/>
  <c r="AR777" i="2"/>
  <c r="AV777" i="2"/>
  <c r="AW777" i="2"/>
  <c r="AY777" i="2"/>
  <c r="AZ777" i="2"/>
  <c r="BD777" i="2"/>
  <c r="BE777" i="2"/>
  <c r="BF777" i="2"/>
  <c r="A778" i="2"/>
  <c r="B778" i="2"/>
  <c r="C778" i="2"/>
  <c r="D778" i="2"/>
  <c r="E778" i="2"/>
  <c r="F778" i="2"/>
  <c r="G778" i="2"/>
  <c r="H778" i="2"/>
  <c r="I778" i="2"/>
  <c r="J778" i="2"/>
  <c r="K778" i="2"/>
  <c r="L778" i="2"/>
  <c r="M778" i="2"/>
  <c r="N778" i="2"/>
  <c r="O778" i="2"/>
  <c r="P778" i="2"/>
  <c r="Q778" i="2"/>
  <c r="R778" i="2"/>
  <c r="S778" i="2"/>
  <c r="T778" i="2"/>
  <c r="U778" i="2"/>
  <c r="V778" i="2"/>
  <c r="W778" i="2"/>
  <c r="X778" i="2"/>
  <c r="Y778" i="2"/>
  <c r="Z778" i="2"/>
  <c r="AA778" i="2"/>
  <c r="AB778" i="2"/>
  <c r="AC778" i="2"/>
  <c r="AD778" i="2"/>
  <c r="AP778" i="2"/>
  <c r="AQ778" i="2"/>
  <c r="AR778" i="2"/>
  <c r="AV778" i="2"/>
  <c r="AW778" i="2"/>
  <c r="AY778" i="2"/>
  <c r="AZ778" i="2"/>
  <c r="BD778" i="2"/>
  <c r="BE778" i="2"/>
  <c r="BF778" i="2"/>
  <c r="A779" i="2"/>
  <c r="B779" i="2"/>
  <c r="C779" i="2"/>
  <c r="D779" i="2"/>
  <c r="E779" i="2"/>
  <c r="F779" i="2"/>
  <c r="G779" i="2"/>
  <c r="AU779" i="2" s="1"/>
  <c r="H779" i="2"/>
  <c r="I779" i="2"/>
  <c r="J779" i="2"/>
  <c r="K779" i="2"/>
  <c r="L779" i="2"/>
  <c r="M779" i="2"/>
  <c r="N779" i="2"/>
  <c r="O779" i="2"/>
  <c r="P779" i="2"/>
  <c r="Q779" i="2"/>
  <c r="R779" i="2"/>
  <c r="S779" i="2"/>
  <c r="T779" i="2"/>
  <c r="U779" i="2"/>
  <c r="V779" i="2"/>
  <c r="W779" i="2"/>
  <c r="X779" i="2"/>
  <c r="Y779" i="2"/>
  <c r="Z779" i="2"/>
  <c r="AA779" i="2"/>
  <c r="AB779" i="2"/>
  <c r="AC779" i="2"/>
  <c r="AD779" i="2"/>
  <c r="AP779" i="2"/>
  <c r="AQ779" i="2"/>
  <c r="AR779" i="2"/>
  <c r="AV779" i="2"/>
  <c r="AW779" i="2"/>
  <c r="AY779" i="2"/>
  <c r="AZ779" i="2"/>
  <c r="BD779" i="2"/>
  <c r="BE779" i="2"/>
  <c r="BF779" i="2"/>
  <c r="A780" i="2"/>
  <c r="B780" i="2"/>
  <c r="C780" i="2"/>
  <c r="D780" i="2"/>
  <c r="E780" i="2"/>
  <c r="F780" i="2"/>
  <c r="G780" i="2"/>
  <c r="AU780" i="2" s="1"/>
  <c r="H780" i="2"/>
  <c r="I780" i="2"/>
  <c r="J780" i="2"/>
  <c r="K780" i="2"/>
  <c r="L780" i="2"/>
  <c r="M780" i="2"/>
  <c r="N780" i="2"/>
  <c r="O780" i="2"/>
  <c r="P780" i="2"/>
  <c r="Q780" i="2"/>
  <c r="R780" i="2"/>
  <c r="S780" i="2"/>
  <c r="T780" i="2"/>
  <c r="U780" i="2"/>
  <c r="V780" i="2"/>
  <c r="W780" i="2"/>
  <c r="X780" i="2"/>
  <c r="Y780" i="2"/>
  <c r="Z780" i="2"/>
  <c r="AA780" i="2"/>
  <c r="AB780" i="2"/>
  <c r="AC780" i="2"/>
  <c r="AD780" i="2"/>
  <c r="AP780" i="2"/>
  <c r="AQ780" i="2"/>
  <c r="AR780" i="2"/>
  <c r="AV780" i="2"/>
  <c r="AW780" i="2"/>
  <c r="AY780" i="2"/>
  <c r="AZ780" i="2"/>
  <c r="BD780" i="2"/>
  <c r="BE780" i="2"/>
  <c r="BF780" i="2"/>
  <c r="A781" i="2"/>
  <c r="B781" i="2"/>
  <c r="C781" i="2"/>
  <c r="D781" i="2"/>
  <c r="E781" i="2"/>
  <c r="F781" i="2"/>
  <c r="G781" i="2"/>
  <c r="AU781" i="2" s="1"/>
  <c r="H781" i="2"/>
  <c r="I781" i="2"/>
  <c r="J781" i="2"/>
  <c r="K781" i="2"/>
  <c r="L781" i="2"/>
  <c r="M781" i="2"/>
  <c r="N781" i="2"/>
  <c r="O781" i="2"/>
  <c r="P781" i="2"/>
  <c r="Q781" i="2"/>
  <c r="R781" i="2"/>
  <c r="S781" i="2"/>
  <c r="T781" i="2"/>
  <c r="U781" i="2"/>
  <c r="V781" i="2"/>
  <c r="W781" i="2"/>
  <c r="X781" i="2"/>
  <c r="Y781" i="2"/>
  <c r="Z781" i="2"/>
  <c r="AA781" i="2"/>
  <c r="AB781" i="2"/>
  <c r="AC781" i="2"/>
  <c r="AD781" i="2"/>
  <c r="AP781" i="2"/>
  <c r="AQ781" i="2"/>
  <c r="AR781" i="2"/>
  <c r="AV781" i="2"/>
  <c r="AW781" i="2"/>
  <c r="AY781" i="2"/>
  <c r="AZ781" i="2"/>
  <c r="BD781" i="2"/>
  <c r="BE781" i="2"/>
  <c r="BF781" i="2"/>
  <c r="A782" i="2"/>
  <c r="B782" i="2"/>
  <c r="C782" i="2"/>
  <c r="D782" i="2"/>
  <c r="E782" i="2"/>
  <c r="F782" i="2"/>
  <c r="G782" i="2"/>
  <c r="H782" i="2"/>
  <c r="I782" i="2"/>
  <c r="J782" i="2"/>
  <c r="K782" i="2"/>
  <c r="L782" i="2"/>
  <c r="M782" i="2"/>
  <c r="N782" i="2"/>
  <c r="O782" i="2"/>
  <c r="P782" i="2"/>
  <c r="Q782" i="2"/>
  <c r="R782" i="2"/>
  <c r="S782" i="2"/>
  <c r="T782" i="2"/>
  <c r="U782" i="2"/>
  <c r="W782" i="2"/>
  <c r="X782" i="2"/>
  <c r="Y782" i="2"/>
  <c r="Z782" i="2"/>
  <c r="AA782" i="2"/>
  <c r="AB782" i="2"/>
  <c r="AC782" i="2"/>
  <c r="AD782" i="2"/>
  <c r="AP782" i="2"/>
  <c r="AQ782" i="2"/>
  <c r="AR782" i="2"/>
  <c r="AV782" i="2"/>
  <c r="AW782" i="2"/>
  <c r="BD782" i="2"/>
  <c r="BE782" i="2"/>
  <c r="BF782" i="2"/>
  <c r="A783" i="2"/>
  <c r="B783" i="2"/>
  <c r="C783" i="2"/>
  <c r="D783" i="2"/>
  <c r="E783" i="2"/>
  <c r="F783" i="2"/>
  <c r="G783" i="2"/>
  <c r="AU783" i="2" s="1"/>
  <c r="H783" i="2"/>
  <c r="I783" i="2"/>
  <c r="J783" i="2"/>
  <c r="K783" i="2"/>
  <c r="L783" i="2"/>
  <c r="M783" i="2"/>
  <c r="N783" i="2"/>
  <c r="O783" i="2"/>
  <c r="P783" i="2"/>
  <c r="Q783" i="2"/>
  <c r="R783" i="2"/>
  <c r="S783" i="2"/>
  <c r="T783" i="2"/>
  <c r="U783" i="2"/>
  <c r="W783" i="2"/>
  <c r="X783" i="2"/>
  <c r="Y783" i="2"/>
  <c r="Z783" i="2"/>
  <c r="AA783" i="2"/>
  <c r="AB783" i="2"/>
  <c r="AC783" i="2"/>
  <c r="AD783" i="2"/>
  <c r="AP783" i="2"/>
  <c r="AQ783" i="2"/>
  <c r="AR783" i="2"/>
  <c r="AV783" i="2"/>
  <c r="AW783" i="2"/>
  <c r="BD783" i="2"/>
  <c r="BE783" i="2"/>
  <c r="BF783" i="2"/>
  <c r="A784" i="2"/>
  <c r="B784" i="2"/>
  <c r="C784" i="2"/>
  <c r="D784" i="2"/>
  <c r="E784" i="2"/>
  <c r="F784" i="2"/>
  <c r="G784" i="2"/>
  <c r="AU784" i="2" s="1"/>
  <c r="H784" i="2"/>
  <c r="I784" i="2"/>
  <c r="J784" i="2"/>
  <c r="K784" i="2"/>
  <c r="L784" i="2"/>
  <c r="M784" i="2"/>
  <c r="N784" i="2"/>
  <c r="O784" i="2"/>
  <c r="P784" i="2"/>
  <c r="Q784" i="2"/>
  <c r="R784" i="2"/>
  <c r="S784" i="2"/>
  <c r="T784" i="2"/>
  <c r="U784" i="2"/>
  <c r="V784" i="2"/>
  <c r="W784" i="2"/>
  <c r="X784" i="2"/>
  <c r="Y784" i="2"/>
  <c r="Z784" i="2"/>
  <c r="AA784" i="2"/>
  <c r="AB784" i="2"/>
  <c r="AC784" i="2"/>
  <c r="AD784" i="2"/>
  <c r="AP784" i="2"/>
  <c r="AQ784" i="2"/>
  <c r="AR784" i="2"/>
  <c r="AV784" i="2"/>
  <c r="AW784" i="2"/>
  <c r="BD784" i="2"/>
  <c r="BE784" i="2"/>
  <c r="BF784" i="2"/>
  <c r="A785" i="2"/>
  <c r="B785" i="2"/>
  <c r="C785" i="2"/>
  <c r="D785" i="2"/>
  <c r="E785" i="2"/>
  <c r="F785" i="2"/>
  <c r="G785" i="2"/>
  <c r="H785" i="2"/>
  <c r="I785" i="2"/>
  <c r="J785" i="2"/>
  <c r="K785" i="2"/>
  <c r="L785" i="2"/>
  <c r="M785" i="2"/>
  <c r="N785" i="2"/>
  <c r="O785" i="2"/>
  <c r="P785" i="2"/>
  <c r="Q785" i="2"/>
  <c r="R785" i="2"/>
  <c r="S785" i="2"/>
  <c r="T785" i="2"/>
  <c r="U785" i="2"/>
  <c r="V785" i="2"/>
  <c r="W785" i="2"/>
  <c r="X785" i="2"/>
  <c r="Y785" i="2"/>
  <c r="Z785" i="2"/>
  <c r="AA785" i="2"/>
  <c r="AB785" i="2"/>
  <c r="AC785" i="2"/>
  <c r="AD785" i="2"/>
  <c r="AP785" i="2"/>
  <c r="AQ785" i="2"/>
  <c r="AR785" i="2"/>
  <c r="AV785" i="2"/>
  <c r="AW785" i="2"/>
  <c r="BD785" i="2"/>
  <c r="BE785" i="2"/>
  <c r="BF785" i="2"/>
  <c r="A786" i="2"/>
  <c r="B786" i="2"/>
  <c r="C786" i="2"/>
  <c r="D786" i="2"/>
  <c r="E786" i="2"/>
  <c r="F786" i="2"/>
  <c r="G786" i="2"/>
  <c r="AU786" i="2" s="1"/>
  <c r="H786" i="2"/>
  <c r="I786" i="2"/>
  <c r="J786" i="2"/>
  <c r="K786" i="2"/>
  <c r="L786" i="2"/>
  <c r="M786" i="2"/>
  <c r="N786" i="2"/>
  <c r="O786" i="2"/>
  <c r="P786" i="2"/>
  <c r="Q786" i="2"/>
  <c r="R786" i="2"/>
  <c r="S786" i="2"/>
  <c r="T786" i="2"/>
  <c r="U786" i="2"/>
  <c r="V786" i="2"/>
  <c r="W786" i="2"/>
  <c r="X786" i="2"/>
  <c r="Y786" i="2"/>
  <c r="Z786" i="2"/>
  <c r="AA786" i="2"/>
  <c r="AB786" i="2"/>
  <c r="AC786" i="2"/>
  <c r="AD786" i="2"/>
  <c r="AP786" i="2"/>
  <c r="AQ786" i="2"/>
  <c r="AR786" i="2"/>
  <c r="AV786" i="2"/>
  <c r="AW786" i="2"/>
  <c r="BD786" i="2"/>
  <c r="BE786" i="2"/>
  <c r="BF786" i="2"/>
  <c r="A787" i="2"/>
  <c r="B787" i="2"/>
  <c r="C787" i="2"/>
  <c r="D787" i="2"/>
  <c r="E787" i="2"/>
  <c r="F787" i="2"/>
  <c r="G787" i="2"/>
  <c r="AU787" i="2" s="1"/>
  <c r="H787" i="2"/>
  <c r="I787" i="2"/>
  <c r="J787" i="2"/>
  <c r="K787" i="2"/>
  <c r="L787" i="2"/>
  <c r="M787" i="2"/>
  <c r="N787" i="2"/>
  <c r="O787" i="2"/>
  <c r="P787" i="2"/>
  <c r="Q787" i="2"/>
  <c r="R787" i="2"/>
  <c r="S787" i="2"/>
  <c r="T787" i="2"/>
  <c r="U787" i="2"/>
  <c r="V787" i="2"/>
  <c r="W787" i="2"/>
  <c r="X787" i="2"/>
  <c r="Y787" i="2"/>
  <c r="Z787" i="2"/>
  <c r="AA787" i="2"/>
  <c r="AB787" i="2"/>
  <c r="AC787" i="2"/>
  <c r="AD787" i="2"/>
  <c r="AP787" i="2"/>
  <c r="AQ787" i="2"/>
  <c r="AR787" i="2"/>
  <c r="AV787" i="2"/>
  <c r="AW787" i="2"/>
  <c r="BD787" i="2"/>
  <c r="BE787" i="2"/>
  <c r="BF787" i="2"/>
  <c r="A788" i="2"/>
  <c r="B788" i="2"/>
  <c r="C788" i="2"/>
  <c r="D788" i="2"/>
  <c r="E788" i="2"/>
  <c r="F788" i="2"/>
  <c r="G788" i="2"/>
  <c r="AU788" i="2" s="1"/>
  <c r="H788" i="2"/>
  <c r="I788" i="2"/>
  <c r="J788" i="2"/>
  <c r="K788" i="2"/>
  <c r="L788" i="2"/>
  <c r="M788" i="2"/>
  <c r="N788" i="2"/>
  <c r="O788" i="2"/>
  <c r="P788" i="2"/>
  <c r="Q788" i="2"/>
  <c r="R788" i="2"/>
  <c r="S788" i="2"/>
  <c r="T788" i="2"/>
  <c r="U788" i="2"/>
  <c r="V788" i="2"/>
  <c r="W788" i="2"/>
  <c r="X788" i="2"/>
  <c r="Y788" i="2"/>
  <c r="Z788" i="2"/>
  <c r="AA788" i="2"/>
  <c r="AB788" i="2"/>
  <c r="AC788" i="2"/>
  <c r="AD788" i="2"/>
  <c r="AP788" i="2"/>
  <c r="AQ788" i="2"/>
  <c r="AR788" i="2"/>
  <c r="AV788" i="2"/>
  <c r="AW788" i="2"/>
  <c r="BD788" i="2"/>
  <c r="BE788" i="2"/>
  <c r="BF788" i="2"/>
  <c r="A789" i="2"/>
  <c r="B789" i="2"/>
  <c r="C789" i="2"/>
  <c r="D789" i="2"/>
  <c r="E789" i="2"/>
  <c r="F789" i="2"/>
  <c r="G789" i="2"/>
  <c r="H789" i="2"/>
  <c r="I789" i="2"/>
  <c r="J789" i="2"/>
  <c r="K789" i="2"/>
  <c r="L789" i="2"/>
  <c r="M789" i="2"/>
  <c r="N789" i="2"/>
  <c r="O789" i="2"/>
  <c r="P789" i="2"/>
  <c r="Q789" i="2"/>
  <c r="R789" i="2"/>
  <c r="S789" i="2"/>
  <c r="T789" i="2"/>
  <c r="U789" i="2"/>
  <c r="V789" i="2"/>
  <c r="W789" i="2"/>
  <c r="X789" i="2"/>
  <c r="Y789" i="2"/>
  <c r="Z789" i="2"/>
  <c r="AA789" i="2"/>
  <c r="AB789" i="2"/>
  <c r="AC789" i="2"/>
  <c r="AD789" i="2"/>
  <c r="AP789" i="2"/>
  <c r="AQ789" i="2"/>
  <c r="AR789" i="2"/>
  <c r="AV789" i="2"/>
  <c r="AW789" i="2"/>
  <c r="BD789" i="2"/>
  <c r="BE789" i="2"/>
  <c r="BF789" i="2"/>
  <c r="A790" i="2"/>
  <c r="B790" i="2"/>
  <c r="C790" i="2"/>
  <c r="D790" i="2"/>
  <c r="E790" i="2"/>
  <c r="F790" i="2"/>
  <c r="G790" i="2"/>
  <c r="AU790" i="2" s="1"/>
  <c r="H790" i="2"/>
  <c r="I790" i="2"/>
  <c r="J790" i="2"/>
  <c r="K790" i="2"/>
  <c r="L790" i="2"/>
  <c r="M790" i="2"/>
  <c r="N790" i="2"/>
  <c r="O790" i="2"/>
  <c r="P790" i="2"/>
  <c r="Q790" i="2"/>
  <c r="R790" i="2"/>
  <c r="S790" i="2"/>
  <c r="T790" i="2"/>
  <c r="U790" i="2"/>
  <c r="V790" i="2"/>
  <c r="W790" i="2"/>
  <c r="X790" i="2"/>
  <c r="Y790" i="2"/>
  <c r="Z790" i="2"/>
  <c r="AA790" i="2"/>
  <c r="AB790" i="2"/>
  <c r="AC790" i="2"/>
  <c r="AD790" i="2"/>
  <c r="AP790" i="2"/>
  <c r="AQ790" i="2"/>
  <c r="AR790" i="2"/>
  <c r="AV790" i="2"/>
  <c r="AW790" i="2"/>
  <c r="BD790" i="2"/>
  <c r="BE790" i="2"/>
  <c r="BF790" i="2"/>
  <c r="A791" i="2"/>
  <c r="B791" i="2"/>
  <c r="C791" i="2"/>
  <c r="D791" i="2"/>
  <c r="E791" i="2"/>
  <c r="F791" i="2"/>
  <c r="G791" i="2"/>
  <c r="AU791" i="2" s="1"/>
  <c r="H791" i="2"/>
  <c r="I791" i="2"/>
  <c r="J791" i="2"/>
  <c r="K791" i="2"/>
  <c r="L791" i="2"/>
  <c r="M791" i="2"/>
  <c r="N791" i="2"/>
  <c r="O791" i="2"/>
  <c r="P791" i="2"/>
  <c r="Q791" i="2"/>
  <c r="R791" i="2"/>
  <c r="S791" i="2"/>
  <c r="T791" i="2"/>
  <c r="U791" i="2"/>
  <c r="W791" i="2"/>
  <c r="X791" i="2"/>
  <c r="Y791" i="2"/>
  <c r="Z791" i="2"/>
  <c r="AA791" i="2"/>
  <c r="AB791" i="2"/>
  <c r="AC791" i="2"/>
  <c r="AD791" i="2"/>
  <c r="AP791" i="2"/>
  <c r="AQ791" i="2"/>
  <c r="AR791" i="2"/>
  <c r="AV791" i="2"/>
  <c r="AW791" i="2"/>
  <c r="BD791" i="2"/>
  <c r="BE791" i="2"/>
  <c r="BF791" i="2"/>
  <c r="A792" i="2"/>
  <c r="B792" i="2"/>
  <c r="C792" i="2"/>
  <c r="D792" i="2"/>
  <c r="E792" i="2"/>
  <c r="F792" i="2"/>
  <c r="G792" i="2"/>
  <c r="H792" i="2"/>
  <c r="I792" i="2"/>
  <c r="J792" i="2"/>
  <c r="K792" i="2"/>
  <c r="L792" i="2"/>
  <c r="M792" i="2"/>
  <c r="N792" i="2"/>
  <c r="O792" i="2"/>
  <c r="P792" i="2"/>
  <c r="Q792" i="2"/>
  <c r="R792" i="2"/>
  <c r="S792" i="2"/>
  <c r="T792" i="2"/>
  <c r="U792" i="2"/>
  <c r="W792" i="2"/>
  <c r="X792" i="2"/>
  <c r="Y792" i="2"/>
  <c r="Z792" i="2"/>
  <c r="AA792" i="2"/>
  <c r="AB792" i="2"/>
  <c r="AC792" i="2"/>
  <c r="AD792" i="2"/>
  <c r="AP792" i="2"/>
  <c r="AQ792" i="2"/>
  <c r="AR792" i="2"/>
  <c r="AV792" i="2"/>
  <c r="AW792" i="2"/>
  <c r="BD792" i="2"/>
  <c r="BE792" i="2"/>
  <c r="BF792" i="2"/>
  <c r="A793" i="2"/>
  <c r="B793" i="2"/>
  <c r="C793" i="2"/>
  <c r="D793" i="2"/>
  <c r="E793" i="2"/>
  <c r="F793" i="2"/>
  <c r="G793" i="2"/>
  <c r="H793" i="2"/>
  <c r="I793" i="2"/>
  <c r="J793" i="2"/>
  <c r="K793" i="2"/>
  <c r="L793" i="2"/>
  <c r="M793" i="2"/>
  <c r="N793" i="2"/>
  <c r="O793" i="2"/>
  <c r="P793" i="2"/>
  <c r="Q793" i="2"/>
  <c r="R793" i="2"/>
  <c r="S793" i="2"/>
  <c r="T793" i="2"/>
  <c r="U793" i="2"/>
  <c r="W793" i="2"/>
  <c r="X793" i="2"/>
  <c r="Y793" i="2"/>
  <c r="Z793" i="2"/>
  <c r="AA793" i="2"/>
  <c r="AB793" i="2"/>
  <c r="AC793" i="2"/>
  <c r="AD793" i="2"/>
  <c r="AP793" i="2"/>
  <c r="AQ793" i="2"/>
  <c r="AR793" i="2"/>
  <c r="AV793" i="2"/>
  <c r="AW793" i="2"/>
  <c r="BD793" i="2"/>
  <c r="BE793" i="2"/>
  <c r="BF793" i="2"/>
  <c r="A794" i="2"/>
  <c r="B794" i="2"/>
  <c r="C794" i="2"/>
  <c r="D794" i="2"/>
  <c r="E794" i="2"/>
  <c r="F794" i="2"/>
  <c r="G794" i="2"/>
  <c r="AU794" i="2" s="1"/>
  <c r="H794" i="2"/>
  <c r="I794" i="2"/>
  <c r="J794" i="2"/>
  <c r="K794" i="2"/>
  <c r="L794" i="2"/>
  <c r="M794" i="2"/>
  <c r="N794" i="2"/>
  <c r="O794" i="2"/>
  <c r="P794" i="2"/>
  <c r="Q794" i="2"/>
  <c r="R794" i="2"/>
  <c r="S794" i="2"/>
  <c r="T794" i="2"/>
  <c r="U794" i="2"/>
  <c r="W794" i="2"/>
  <c r="X794" i="2"/>
  <c r="Y794" i="2"/>
  <c r="Z794" i="2"/>
  <c r="AA794" i="2"/>
  <c r="AB794" i="2"/>
  <c r="AC794" i="2"/>
  <c r="AD794" i="2"/>
  <c r="AP794" i="2"/>
  <c r="AQ794" i="2"/>
  <c r="AR794" i="2"/>
  <c r="AV794" i="2"/>
  <c r="AW794" i="2"/>
  <c r="BD794" i="2"/>
  <c r="BE794" i="2"/>
  <c r="BF794" i="2"/>
  <c r="A795" i="2"/>
  <c r="B795" i="2"/>
  <c r="C795" i="2"/>
  <c r="D795" i="2"/>
  <c r="E795" i="2"/>
  <c r="F795" i="2"/>
  <c r="G795" i="2"/>
  <c r="AU795" i="2" s="1"/>
  <c r="H795" i="2"/>
  <c r="I795" i="2"/>
  <c r="J795" i="2"/>
  <c r="K795" i="2"/>
  <c r="L795" i="2"/>
  <c r="M795" i="2"/>
  <c r="N795" i="2"/>
  <c r="O795" i="2"/>
  <c r="P795" i="2"/>
  <c r="Q795" i="2"/>
  <c r="R795" i="2"/>
  <c r="S795" i="2"/>
  <c r="T795" i="2"/>
  <c r="U795" i="2"/>
  <c r="V795" i="2"/>
  <c r="W795" i="2"/>
  <c r="X795" i="2"/>
  <c r="Y795" i="2"/>
  <c r="Z795" i="2"/>
  <c r="AA795" i="2"/>
  <c r="AB795" i="2"/>
  <c r="AC795" i="2"/>
  <c r="AD795" i="2"/>
  <c r="AP795" i="2"/>
  <c r="AQ795" i="2"/>
  <c r="AR795" i="2"/>
  <c r="AV795" i="2"/>
  <c r="AW795" i="2"/>
  <c r="BD795" i="2"/>
  <c r="BE795" i="2"/>
  <c r="BF795" i="2"/>
  <c r="A796" i="2"/>
  <c r="B796" i="2"/>
  <c r="C796" i="2"/>
  <c r="D796" i="2"/>
  <c r="E796" i="2"/>
  <c r="F796" i="2"/>
  <c r="G796" i="2"/>
  <c r="AU796" i="2" s="1"/>
  <c r="H796" i="2"/>
  <c r="I796" i="2"/>
  <c r="J796" i="2"/>
  <c r="K796" i="2"/>
  <c r="L796" i="2"/>
  <c r="M796" i="2"/>
  <c r="N796" i="2"/>
  <c r="O796" i="2"/>
  <c r="P796" i="2"/>
  <c r="Q796" i="2"/>
  <c r="R796" i="2"/>
  <c r="S796" i="2"/>
  <c r="T796" i="2"/>
  <c r="U796" i="2"/>
  <c r="W796" i="2"/>
  <c r="X796" i="2"/>
  <c r="Y796" i="2"/>
  <c r="Z796" i="2"/>
  <c r="AA796" i="2"/>
  <c r="AB796" i="2"/>
  <c r="AC796" i="2"/>
  <c r="AD796" i="2"/>
  <c r="AP796" i="2"/>
  <c r="AQ796" i="2"/>
  <c r="AR796" i="2"/>
  <c r="AV796" i="2"/>
  <c r="AW796" i="2"/>
  <c r="BD796" i="2"/>
  <c r="BE796" i="2"/>
  <c r="BF796" i="2"/>
  <c r="A797" i="2"/>
  <c r="B797" i="2"/>
  <c r="C797" i="2"/>
  <c r="D797" i="2"/>
  <c r="E797" i="2"/>
  <c r="F797" i="2"/>
  <c r="G797" i="2"/>
  <c r="AU797" i="2" s="1"/>
  <c r="H797" i="2"/>
  <c r="I797" i="2"/>
  <c r="J797" i="2"/>
  <c r="K797" i="2"/>
  <c r="L797" i="2"/>
  <c r="M797" i="2"/>
  <c r="N797" i="2"/>
  <c r="O797" i="2"/>
  <c r="P797" i="2"/>
  <c r="Q797" i="2"/>
  <c r="R797" i="2"/>
  <c r="S797" i="2"/>
  <c r="T797" i="2"/>
  <c r="U797" i="2"/>
  <c r="V797" i="2"/>
  <c r="W797" i="2"/>
  <c r="X797" i="2"/>
  <c r="Y797" i="2"/>
  <c r="Z797" i="2"/>
  <c r="AA797" i="2"/>
  <c r="AB797" i="2"/>
  <c r="AC797" i="2"/>
  <c r="AD797" i="2"/>
  <c r="AP797" i="2"/>
  <c r="AQ797" i="2"/>
  <c r="AR797" i="2"/>
  <c r="AV797" i="2"/>
  <c r="AW797" i="2"/>
  <c r="BD797" i="2"/>
  <c r="BE797" i="2"/>
  <c r="BF797" i="2"/>
  <c r="A798" i="2"/>
  <c r="B798" i="2"/>
  <c r="C798" i="2"/>
  <c r="D798" i="2"/>
  <c r="E798" i="2"/>
  <c r="F798" i="2"/>
  <c r="G798" i="2"/>
  <c r="AU798" i="2" s="1"/>
  <c r="H798" i="2"/>
  <c r="I798" i="2"/>
  <c r="J798" i="2"/>
  <c r="K798" i="2"/>
  <c r="L798" i="2"/>
  <c r="M798" i="2"/>
  <c r="N798" i="2"/>
  <c r="O798" i="2"/>
  <c r="P798" i="2"/>
  <c r="Q798" i="2"/>
  <c r="R798" i="2"/>
  <c r="S798" i="2"/>
  <c r="T798" i="2"/>
  <c r="U798" i="2"/>
  <c r="W798" i="2"/>
  <c r="X798" i="2"/>
  <c r="Y798" i="2"/>
  <c r="Z798" i="2"/>
  <c r="AA798" i="2"/>
  <c r="AB798" i="2"/>
  <c r="AC798" i="2"/>
  <c r="AD798" i="2"/>
  <c r="AP798" i="2"/>
  <c r="AQ798" i="2"/>
  <c r="AR798" i="2"/>
  <c r="AV798" i="2"/>
  <c r="AW798" i="2"/>
  <c r="BD798" i="2"/>
  <c r="BE798" i="2"/>
  <c r="BF798" i="2"/>
  <c r="A799" i="2"/>
  <c r="B799" i="2"/>
  <c r="C799" i="2"/>
  <c r="D799" i="2"/>
  <c r="E799" i="2"/>
  <c r="F799" i="2"/>
  <c r="G799" i="2"/>
  <c r="H799" i="2"/>
  <c r="I799" i="2"/>
  <c r="J799" i="2"/>
  <c r="K799" i="2"/>
  <c r="L799" i="2"/>
  <c r="M799" i="2"/>
  <c r="N799" i="2"/>
  <c r="O799" i="2"/>
  <c r="P799" i="2"/>
  <c r="Q799" i="2"/>
  <c r="R799" i="2"/>
  <c r="S799" i="2"/>
  <c r="T799" i="2"/>
  <c r="U799" i="2"/>
  <c r="V799" i="2"/>
  <c r="W799" i="2"/>
  <c r="X799" i="2"/>
  <c r="Y799" i="2"/>
  <c r="Z799" i="2"/>
  <c r="AA799" i="2"/>
  <c r="AB799" i="2"/>
  <c r="AC799" i="2"/>
  <c r="AD799" i="2"/>
  <c r="AR799" i="2"/>
  <c r="AV799" i="2"/>
  <c r="AW799" i="2"/>
  <c r="BD799" i="2"/>
  <c r="BE799" i="2"/>
  <c r="BF799" i="2"/>
  <c r="A800" i="2"/>
  <c r="B800" i="2"/>
  <c r="C800" i="2"/>
  <c r="D800" i="2"/>
  <c r="E800" i="2"/>
  <c r="F800" i="2"/>
  <c r="G800" i="2"/>
  <c r="AU800" i="2" s="1"/>
  <c r="H800" i="2"/>
  <c r="I800" i="2"/>
  <c r="J800" i="2"/>
  <c r="K800" i="2"/>
  <c r="L800" i="2"/>
  <c r="M800" i="2"/>
  <c r="N800" i="2"/>
  <c r="O800" i="2"/>
  <c r="P800" i="2"/>
  <c r="Q800" i="2"/>
  <c r="R800" i="2"/>
  <c r="S800" i="2"/>
  <c r="T800" i="2"/>
  <c r="U800" i="2"/>
  <c r="W800" i="2"/>
  <c r="X800" i="2"/>
  <c r="Y800" i="2"/>
  <c r="Z800" i="2"/>
  <c r="AA800" i="2"/>
  <c r="AB800" i="2"/>
  <c r="AC800" i="2"/>
  <c r="AD800" i="2"/>
  <c r="AR800" i="2"/>
  <c r="AV800" i="2"/>
  <c r="AW800" i="2"/>
  <c r="BD800" i="2"/>
  <c r="BE800" i="2"/>
  <c r="BF800" i="2"/>
  <c r="A801" i="2"/>
  <c r="B801" i="2"/>
  <c r="C801" i="2"/>
  <c r="D801" i="2"/>
  <c r="E801" i="2"/>
  <c r="F801" i="2"/>
  <c r="G801" i="2"/>
  <c r="H801" i="2"/>
  <c r="I801" i="2"/>
  <c r="J801" i="2"/>
  <c r="K801" i="2"/>
  <c r="L801" i="2"/>
  <c r="M801" i="2"/>
  <c r="N801" i="2"/>
  <c r="O801" i="2"/>
  <c r="P801" i="2"/>
  <c r="Q801" i="2"/>
  <c r="R801" i="2"/>
  <c r="S801" i="2"/>
  <c r="T801" i="2"/>
  <c r="U801" i="2"/>
  <c r="V801" i="2"/>
  <c r="W801" i="2"/>
  <c r="X801" i="2"/>
  <c r="Y801" i="2"/>
  <c r="Z801" i="2"/>
  <c r="AA801" i="2"/>
  <c r="AB801" i="2"/>
  <c r="AC801" i="2"/>
  <c r="AD801" i="2"/>
  <c r="AP801" i="2"/>
  <c r="AQ801" i="2"/>
  <c r="AR801" i="2"/>
  <c r="AV801" i="2"/>
  <c r="AW801" i="2"/>
  <c r="AY801" i="2"/>
  <c r="AZ801" i="2"/>
  <c r="BD801" i="2"/>
  <c r="BE801" i="2"/>
  <c r="BF801" i="2"/>
  <c r="A802" i="2"/>
  <c r="B802" i="2"/>
  <c r="C802" i="2"/>
  <c r="D802" i="2"/>
  <c r="E802" i="2"/>
  <c r="F802" i="2"/>
  <c r="G802" i="2"/>
  <c r="AU802" i="2" s="1"/>
  <c r="H802" i="2"/>
  <c r="I802" i="2"/>
  <c r="J802" i="2"/>
  <c r="K802" i="2"/>
  <c r="L802" i="2"/>
  <c r="M802" i="2"/>
  <c r="N802" i="2"/>
  <c r="O802" i="2"/>
  <c r="P802" i="2"/>
  <c r="Q802" i="2"/>
  <c r="R802" i="2"/>
  <c r="S802" i="2"/>
  <c r="T802" i="2"/>
  <c r="U802" i="2"/>
  <c r="V802" i="2"/>
  <c r="W802" i="2"/>
  <c r="X802" i="2"/>
  <c r="Y802" i="2"/>
  <c r="Z802" i="2"/>
  <c r="AA802" i="2"/>
  <c r="AB802" i="2"/>
  <c r="AC802" i="2"/>
  <c r="AD802" i="2"/>
  <c r="AP802" i="2"/>
  <c r="AQ802" i="2"/>
  <c r="AR802" i="2"/>
  <c r="AV802" i="2"/>
  <c r="AW802" i="2"/>
  <c r="AY802" i="2"/>
  <c r="AZ802" i="2"/>
  <c r="BD802" i="2"/>
  <c r="BE802" i="2"/>
  <c r="BF802" i="2"/>
  <c r="A803" i="2"/>
  <c r="B803" i="2"/>
  <c r="C803" i="2"/>
  <c r="D803" i="2"/>
  <c r="E803" i="2"/>
  <c r="F803" i="2"/>
  <c r="G803" i="2"/>
  <c r="AU803" i="2" s="1"/>
  <c r="H803" i="2"/>
  <c r="I803" i="2"/>
  <c r="J803" i="2"/>
  <c r="K803" i="2"/>
  <c r="L803" i="2"/>
  <c r="M803" i="2"/>
  <c r="N803" i="2"/>
  <c r="O803" i="2"/>
  <c r="P803" i="2"/>
  <c r="Q803" i="2"/>
  <c r="R803" i="2"/>
  <c r="S803" i="2"/>
  <c r="T803" i="2"/>
  <c r="U803" i="2"/>
  <c r="V803" i="2"/>
  <c r="W803" i="2"/>
  <c r="X803" i="2"/>
  <c r="Y803" i="2"/>
  <c r="Z803" i="2"/>
  <c r="AA803" i="2"/>
  <c r="AB803" i="2"/>
  <c r="AC803" i="2"/>
  <c r="AD803" i="2"/>
  <c r="AP803" i="2"/>
  <c r="AQ803" i="2"/>
  <c r="AR803" i="2"/>
  <c r="AV803" i="2"/>
  <c r="AW803" i="2"/>
  <c r="AY803" i="2"/>
  <c r="AZ803" i="2"/>
  <c r="BD803" i="2"/>
  <c r="BE803" i="2"/>
  <c r="BF803" i="2"/>
  <c r="A804" i="2"/>
  <c r="B804" i="2"/>
  <c r="C804" i="2"/>
  <c r="D804" i="2"/>
  <c r="E804" i="2"/>
  <c r="F804" i="2"/>
  <c r="G804" i="2"/>
  <c r="AU804" i="2" s="1"/>
  <c r="H804" i="2"/>
  <c r="I804" i="2"/>
  <c r="J804" i="2"/>
  <c r="K804" i="2"/>
  <c r="L804" i="2"/>
  <c r="M804" i="2"/>
  <c r="N804" i="2"/>
  <c r="O804" i="2"/>
  <c r="P804" i="2"/>
  <c r="Q804" i="2"/>
  <c r="R804" i="2"/>
  <c r="S804" i="2"/>
  <c r="T804" i="2"/>
  <c r="U804" i="2"/>
  <c r="V804" i="2"/>
  <c r="W804" i="2"/>
  <c r="X804" i="2"/>
  <c r="Y804" i="2"/>
  <c r="Z804" i="2"/>
  <c r="AA804" i="2"/>
  <c r="AB804" i="2"/>
  <c r="AC804" i="2"/>
  <c r="AD804" i="2"/>
  <c r="AP804" i="2"/>
  <c r="AQ804" i="2"/>
  <c r="AR804" i="2"/>
  <c r="AV804" i="2"/>
  <c r="AW804" i="2"/>
  <c r="AY804" i="2"/>
  <c r="AZ804" i="2"/>
  <c r="BD804" i="2"/>
  <c r="BE804" i="2"/>
  <c r="BF804" i="2"/>
  <c r="A805" i="2"/>
  <c r="B805" i="2"/>
  <c r="C805" i="2"/>
  <c r="D805" i="2"/>
  <c r="E805" i="2"/>
  <c r="F805" i="2"/>
  <c r="G805" i="2"/>
  <c r="AU805" i="2" s="1"/>
  <c r="H805" i="2"/>
  <c r="I805" i="2"/>
  <c r="J805" i="2"/>
  <c r="K805" i="2"/>
  <c r="L805" i="2"/>
  <c r="M805" i="2"/>
  <c r="N805" i="2"/>
  <c r="O805" i="2"/>
  <c r="P805" i="2"/>
  <c r="Q805" i="2"/>
  <c r="R805" i="2"/>
  <c r="S805" i="2"/>
  <c r="T805" i="2"/>
  <c r="U805" i="2"/>
  <c r="V805" i="2"/>
  <c r="W805" i="2"/>
  <c r="X805" i="2"/>
  <c r="Y805" i="2"/>
  <c r="Z805" i="2"/>
  <c r="AA805" i="2"/>
  <c r="AB805" i="2"/>
  <c r="AC805" i="2"/>
  <c r="AD805" i="2"/>
  <c r="AP805" i="2"/>
  <c r="AQ805" i="2"/>
  <c r="AR805" i="2"/>
  <c r="AV805" i="2"/>
  <c r="AW805" i="2"/>
  <c r="AY805" i="2"/>
  <c r="AZ805" i="2"/>
  <c r="BD805" i="2"/>
  <c r="BE805" i="2"/>
  <c r="BF805" i="2"/>
  <c r="A806" i="2"/>
  <c r="B806" i="2"/>
  <c r="C806" i="2"/>
  <c r="D806" i="2"/>
  <c r="E806" i="2"/>
  <c r="F806" i="2"/>
  <c r="G806" i="2"/>
  <c r="AU806" i="2" s="1"/>
  <c r="H806" i="2"/>
  <c r="I806" i="2"/>
  <c r="J806" i="2"/>
  <c r="K806" i="2"/>
  <c r="L806" i="2"/>
  <c r="M806" i="2"/>
  <c r="N806" i="2"/>
  <c r="O806" i="2"/>
  <c r="P806" i="2"/>
  <c r="Q806" i="2"/>
  <c r="R806" i="2"/>
  <c r="S806" i="2"/>
  <c r="T806" i="2"/>
  <c r="U806" i="2"/>
  <c r="V806" i="2"/>
  <c r="W806" i="2"/>
  <c r="X806" i="2"/>
  <c r="Y806" i="2"/>
  <c r="Z806" i="2"/>
  <c r="AA806" i="2"/>
  <c r="AB806" i="2"/>
  <c r="AC806" i="2"/>
  <c r="AD806" i="2"/>
  <c r="AP806" i="2"/>
  <c r="AQ806" i="2"/>
  <c r="AR806" i="2"/>
  <c r="AV806" i="2"/>
  <c r="AW806" i="2"/>
  <c r="AY806" i="2"/>
  <c r="AZ806" i="2"/>
  <c r="BD806" i="2"/>
  <c r="BE806" i="2"/>
  <c r="BF806" i="2"/>
  <c r="A807" i="2"/>
  <c r="B807" i="2"/>
  <c r="C807" i="2"/>
  <c r="D807" i="2"/>
  <c r="E807" i="2"/>
  <c r="F807" i="2"/>
  <c r="G807" i="2"/>
  <c r="AU807" i="2" s="1"/>
  <c r="H807" i="2"/>
  <c r="I807" i="2"/>
  <c r="J807" i="2"/>
  <c r="K807" i="2"/>
  <c r="L807" i="2"/>
  <c r="M807" i="2"/>
  <c r="N807" i="2"/>
  <c r="O807" i="2"/>
  <c r="P807" i="2"/>
  <c r="Q807" i="2"/>
  <c r="R807" i="2"/>
  <c r="S807" i="2"/>
  <c r="T807" i="2"/>
  <c r="U807" i="2"/>
  <c r="V807" i="2"/>
  <c r="W807" i="2"/>
  <c r="X807" i="2"/>
  <c r="Y807" i="2"/>
  <c r="Z807" i="2"/>
  <c r="AA807" i="2"/>
  <c r="AB807" i="2"/>
  <c r="AC807" i="2"/>
  <c r="AD807" i="2"/>
  <c r="AP807" i="2"/>
  <c r="AQ807" i="2"/>
  <c r="AR807" i="2"/>
  <c r="AV807" i="2"/>
  <c r="AW807" i="2"/>
  <c r="AY807" i="2"/>
  <c r="AZ807" i="2"/>
  <c r="BD807" i="2"/>
  <c r="BE807" i="2"/>
  <c r="BF807" i="2"/>
  <c r="A808" i="2"/>
  <c r="B808" i="2"/>
  <c r="C808" i="2"/>
  <c r="D808" i="2"/>
  <c r="E808" i="2"/>
  <c r="F808" i="2"/>
  <c r="G808" i="2"/>
  <c r="AU808" i="2" s="1"/>
  <c r="H808" i="2"/>
  <c r="I808" i="2"/>
  <c r="J808" i="2"/>
  <c r="K808" i="2"/>
  <c r="L808" i="2"/>
  <c r="M808" i="2"/>
  <c r="N808" i="2"/>
  <c r="O808" i="2"/>
  <c r="P808" i="2"/>
  <c r="Q808" i="2"/>
  <c r="R808" i="2"/>
  <c r="S808" i="2"/>
  <c r="T808" i="2"/>
  <c r="U808" i="2"/>
  <c r="V808" i="2"/>
  <c r="W808" i="2"/>
  <c r="X808" i="2"/>
  <c r="Y808" i="2"/>
  <c r="Z808" i="2"/>
  <c r="AA808" i="2"/>
  <c r="AB808" i="2"/>
  <c r="AC808" i="2"/>
  <c r="AD808" i="2"/>
  <c r="AP808" i="2"/>
  <c r="AQ808" i="2"/>
  <c r="AR808" i="2"/>
  <c r="AV808" i="2"/>
  <c r="AW808" i="2"/>
  <c r="AY808" i="2"/>
  <c r="AZ808" i="2"/>
  <c r="BD808" i="2"/>
  <c r="BE808" i="2"/>
  <c r="BF808" i="2"/>
  <c r="A809" i="2"/>
  <c r="B809" i="2"/>
  <c r="C809" i="2"/>
  <c r="D809" i="2"/>
  <c r="E809" i="2"/>
  <c r="F809" i="2"/>
  <c r="G809" i="2"/>
  <c r="H809" i="2"/>
  <c r="I809" i="2"/>
  <c r="J809" i="2"/>
  <c r="K809" i="2"/>
  <c r="L809" i="2"/>
  <c r="M809" i="2"/>
  <c r="N809" i="2"/>
  <c r="O809" i="2"/>
  <c r="P809" i="2"/>
  <c r="Q809" i="2"/>
  <c r="R809" i="2"/>
  <c r="S809" i="2"/>
  <c r="T809" i="2"/>
  <c r="U809" i="2"/>
  <c r="V809" i="2"/>
  <c r="W809" i="2"/>
  <c r="X809" i="2"/>
  <c r="Y809" i="2"/>
  <c r="Z809" i="2"/>
  <c r="AA809" i="2"/>
  <c r="AB809" i="2"/>
  <c r="AC809" i="2"/>
  <c r="AD809" i="2"/>
  <c r="AP809" i="2"/>
  <c r="AQ809" i="2"/>
  <c r="AR809" i="2"/>
  <c r="AV809" i="2"/>
  <c r="AW809" i="2"/>
  <c r="AY809" i="2"/>
  <c r="AZ809" i="2"/>
  <c r="BD809" i="2"/>
  <c r="BE809" i="2"/>
  <c r="BF809" i="2"/>
  <c r="A810" i="2"/>
  <c r="B810" i="2"/>
  <c r="C810" i="2"/>
  <c r="D810" i="2"/>
  <c r="E810" i="2"/>
  <c r="F810" i="2"/>
  <c r="G810" i="2"/>
  <c r="AU810" i="2" s="1"/>
  <c r="H810" i="2"/>
  <c r="I810" i="2"/>
  <c r="J810" i="2"/>
  <c r="K810" i="2"/>
  <c r="L810" i="2"/>
  <c r="M810" i="2"/>
  <c r="N810" i="2"/>
  <c r="O810" i="2"/>
  <c r="P810" i="2"/>
  <c r="Q810" i="2"/>
  <c r="R810" i="2"/>
  <c r="S810" i="2"/>
  <c r="T810" i="2"/>
  <c r="U810" i="2"/>
  <c r="V810" i="2"/>
  <c r="W810" i="2"/>
  <c r="X810" i="2"/>
  <c r="Y810" i="2"/>
  <c r="Z810" i="2"/>
  <c r="AA810" i="2"/>
  <c r="AB810" i="2"/>
  <c r="AC810" i="2"/>
  <c r="AD810" i="2"/>
  <c r="AP810" i="2"/>
  <c r="AQ810" i="2"/>
  <c r="AR810" i="2"/>
  <c r="AV810" i="2"/>
  <c r="AW810" i="2"/>
  <c r="AY810" i="2"/>
  <c r="AZ810" i="2"/>
  <c r="BD810" i="2"/>
  <c r="BE810" i="2"/>
  <c r="BF810" i="2"/>
  <c r="A811" i="2"/>
  <c r="B811" i="2"/>
  <c r="C811" i="2"/>
  <c r="D811" i="2"/>
  <c r="E811" i="2"/>
  <c r="F811" i="2"/>
  <c r="G811" i="2"/>
  <c r="AU811" i="2" s="1"/>
  <c r="H811" i="2"/>
  <c r="I811" i="2"/>
  <c r="J811" i="2"/>
  <c r="K811" i="2"/>
  <c r="L811" i="2"/>
  <c r="M811" i="2"/>
  <c r="N811" i="2"/>
  <c r="O811" i="2"/>
  <c r="P811" i="2"/>
  <c r="Q811" i="2"/>
  <c r="R811" i="2"/>
  <c r="S811" i="2"/>
  <c r="T811" i="2"/>
  <c r="U811" i="2"/>
  <c r="V811" i="2"/>
  <c r="W811" i="2"/>
  <c r="X811" i="2"/>
  <c r="Y811" i="2"/>
  <c r="Z811" i="2"/>
  <c r="AA811" i="2"/>
  <c r="AB811" i="2"/>
  <c r="AC811" i="2"/>
  <c r="AD811" i="2"/>
  <c r="AP811" i="2"/>
  <c r="AQ811" i="2"/>
  <c r="AR811" i="2"/>
  <c r="AV811" i="2"/>
  <c r="AW811" i="2"/>
  <c r="AY811" i="2"/>
  <c r="AZ811" i="2"/>
  <c r="BD811" i="2"/>
  <c r="BE811" i="2"/>
  <c r="BF811" i="2"/>
  <c r="A812" i="2"/>
  <c r="B812" i="2"/>
  <c r="C812" i="2"/>
  <c r="D812" i="2"/>
  <c r="E812" i="2"/>
  <c r="F812" i="2"/>
  <c r="G812" i="2"/>
  <c r="AU812" i="2" s="1"/>
  <c r="H812" i="2"/>
  <c r="I812" i="2"/>
  <c r="J812" i="2"/>
  <c r="K812" i="2"/>
  <c r="L812" i="2"/>
  <c r="M812" i="2"/>
  <c r="N812" i="2"/>
  <c r="O812" i="2"/>
  <c r="P812" i="2"/>
  <c r="Q812" i="2"/>
  <c r="R812" i="2"/>
  <c r="S812" i="2"/>
  <c r="T812" i="2"/>
  <c r="U812" i="2"/>
  <c r="V812" i="2"/>
  <c r="W812" i="2"/>
  <c r="X812" i="2"/>
  <c r="Y812" i="2"/>
  <c r="Z812" i="2"/>
  <c r="AA812" i="2"/>
  <c r="AB812" i="2"/>
  <c r="AC812" i="2"/>
  <c r="AD812" i="2"/>
  <c r="AP812" i="2"/>
  <c r="AQ812" i="2"/>
  <c r="AR812" i="2"/>
  <c r="AV812" i="2"/>
  <c r="AW812" i="2"/>
  <c r="AY812" i="2"/>
  <c r="AZ812" i="2"/>
  <c r="BD812" i="2"/>
  <c r="BE812" i="2"/>
  <c r="BF812" i="2"/>
  <c r="A813" i="2"/>
  <c r="B813" i="2"/>
  <c r="C813" i="2"/>
  <c r="D813" i="2"/>
  <c r="E813" i="2"/>
  <c r="F813" i="2"/>
  <c r="G813" i="2"/>
  <c r="AU813" i="2" s="1"/>
  <c r="H813" i="2"/>
  <c r="I813" i="2"/>
  <c r="J813" i="2"/>
  <c r="K813" i="2"/>
  <c r="L813" i="2"/>
  <c r="M813" i="2"/>
  <c r="N813" i="2"/>
  <c r="O813" i="2"/>
  <c r="P813" i="2"/>
  <c r="Q813" i="2"/>
  <c r="R813" i="2"/>
  <c r="S813" i="2"/>
  <c r="T813" i="2"/>
  <c r="U813" i="2"/>
  <c r="V813" i="2"/>
  <c r="W813" i="2"/>
  <c r="X813" i="2"/>
  <c r="Y813" i="2"/>
  <c r="Z813" i="2"/>
  <c r="AA813" i="2"/>
  <c r="AB813" i="2"/>
  <c r="AC813" i="2"/>
  <c r="AD813" i="2"/>
  <c r="AP813" i="2"/>
  <c r="AQ813" i="2"/>
  <c r="AR813" i="2"/>
  <c r="AV813" i="2"/>
  <c r="AW813" i="2"/>
  <c r="AY813" i="2"/>
  <c r="AZ813" i="2"/>
  <c r="BD813" i="2"/>
  <c r="BE813" i="2"/>
  <c r="BF813" i="2"/>
  <c r="A814" i="2"/>
  <c r="B814" i="2"/>
  <c r="C814" i="2"/>
  <c r="D814" i="2"/>
  <c r="E814" i="2"/>
  <c r="F814" i="2"/>
  <c r="G814" i="2"/>
  <c r="AU814" i="2" s="1"/>
  <c r="H814" i="2"/>
  <c r="I814" i="2"/>
  <c r="J814" i="2"/>
  <c r="K814" i="2"/>
  <c r="L814" i="2"/>
  <c r="M814" i="2"/>
  <c r="N814" i="2"/>
  <c r="O814" i="2"/>
  <c r="P814" i="2"/>
  <c r="Q814" i="2"/>
  <c r="R814" i="2"/>
  <c r="S814" i="2"/>
  <c r="T814" i="2"/>
  <c r="U814" i="2"/>
  <c r="V814" i="2"/>
  <c r="W814" i="2"/>
  <c r="X814" i="2"/>
  <c r="Y814" i="2"/>
  <c r="Z814" i="2"/>
  <c r="AA814" i="2"/>
  <c r="AB814" i="2"/>
  <c r="AC814" i="2"/>
  <c r="AD814" i="2"/>
  <c r="AP814" i="2"/>
  <c r="AQ814" i="2"/>
  <c r="AR814" i="2"/>
  <c r="AV814" i="2"/>
  <c r="AW814" i="2"/>
  <c r="AY814" i="2"/>
  <c r="AZ814" i="2"/>
  <c r="BD814" i="2"/>
  <c r="BE814" i="2"/>
  <c r="BF814" i="2"/>
  <c r="A815" i="2"/>
  <c r="B815" i="2"/>
  <c r="C815" i="2"/>
  <c r="D815" i="2"/>
  <c r="E815" i="2"/>
  <c r="F815" i="2"/>
  <c r="G815" i="2"/>
  <c r="AU815" i="2" s="1"/>
  <c r="H815" i="2"/>
  <c r="I815" i="2"/>
  <c r="J815" i="2"/>
  <c r="K815" i="2"/>
  <c r="L815" i="2"/>
  <c r="M815" i="2"/>
  <c r="N815" i="2"/>
  <c r="O815" i="2"/>
  <c r="P815" i="2"/>
  <c r="Q815" i="2"/>
  <c r="R815" i="2"/>
  <c r="S815" i="2"/>
  <c r="T815" i="2"/>
  <c r="U815" i="2"/>
  <c r="V815" i="2"/>
  <c r="W815" i="2"/>
  <c r="X815" i="2"/>
  <c r="Y815" i="2"/>
  <c r="Z815" i="2"/>
  <c r="AA815" i="2"/>
  <c r="AB815" i="2"/>
  <c r="AC815" i="2"/>
  <c r="AD815" i="2"/>
  <c r="AP815" i="2"/>
  <c r="AQ815" i="2"/>
  <c r="AR815" i="2"/>
  <c r="AV815" i="2"/>
  <c r="AW815" i="2"/>
  <c r="AY815" i="2"/>
  <c r="AZ815" i="2"/>
  <c r="BD815" i="2"/>
  <c r="BE815" i="2"/>
  <c r="BF815" i="2"/>
  <c r="A816" i="2"/>
  <c r="B816" i="2"/>
  <c r="C816" i="2"/>
  <c r="D816" i="2"/>
  <c r="E816" i="2"/>
  <c r="F816" i="2"/>
  <c r="G816" i="2"/>
  <c r="AU816" i="2" s="1"/>
  <c r="H816" i="2"/>
  <c r="I816" i="2"/>
  <c r="J816" i="2"/>
  <c r="K816" i="2"/>
  <c r="L816" i="2"/>
  <c r="M816" i="2"/>
  <c r="N816" i="2"/>
  <c r="O816" i="2"/>
  <c r="P816" i="2"/>
  <c r="Q816" i="2"/>
  <c r="R816" i="2"/>
  <c r="S816" i="2"/>
  <c r="T816" i="2"/>
  <c r="U816" i="2"/>
  <c r="V816" i="2"/>
  <c r="W816" i="2"/>
  <c r="X816" i="2"/>
  <c r="Y816" i="2"/>
  <c r="Z816" i="2"/>
  <c r="AA816" i="2"/>
  <c r="AB816" i="2"/>
  <c r="AC816" i="2"/>
  <c r="AD816" i="2"/>
  <c r="AP816" i="2"/>
  <c r="AQ816" i="2"/>
  <c r="AR816" i="2"/>
  <c r="AV816" i="2"/>
  <c r="AW816" i="2"/>
  <c r="AY816" i="2"/>
  <c r="AZ816" i="2"/>
  <c r="BD816" i="2"/>
  <c r="BE816" i="2"/>
  <c r="BF816" i="2"/>
  <c r="A817" i="2"/>
  <c r="B817" i="2"/>
  <c r="C817" i="2"/>
  <c r="D817" i="2"/>
  <c r="E817" i="2"/>
  <c r="F817" i="2"/>
  <c r="G817" i="2"/>
  <c r="AU817" i="2" s="1"/>
  <c r="H817" i="2"/>
  <c r="I817" i="2"/>
  <c r="J817" i="2"/>
  <c r="K817" i="2"/>
  <c r="L817" i="2"/>
  <c r="M817" i="2"/>
  <c r="N817" i="2"/>
  <c r="O817" i="2"/>
  <c r="P817" i="2"/>
  <c r="Q817" i="2"/>
  <c r="R817" i="2"/>
  <c r="S817" i="2"/>
  <c r="T817" i="2"/>
  <c r="U817" i="2"/>
  <c r="V817" i="2"/>
  <c r="W817" i="2"/>
  <c r="X817" i="2"/>
  <c r="Y817" i="2"/>
  <c r="Z817" i="2"/>
  <c r="AA817" i="2"/>
  <c r="AB817" i="2"/>
  <c r="AC817" i="2"/>
  <c r="AD817" i="2"/>
  <c r="AP817" i="2"/>
  <c r="AQ817" i="2"/>
  <c r="AR817" i="2"/>
  <c r="AV817" i="2"/>
  <c r="AW817" i="2"/>
  <c r="AY817" i="2"/>
  <c r="AZ817" i="2"/>
  <c r="BD817" i="2"/>
  <c r="BE817" i="2"/>
  <c r="BF817" i="2"/>
  <c r="A818" i="2"/>
  <c r="B818" i="2"/>
  <c r="C818" i="2"/>
  <c r="D818" i="2"/>
  <c r="E818" i="2"/>
  <c r="F818" i="2"/>
  <c r="G818" i="2"/>
  <c r="AU818" i="2" s="1"/>
  <c r="H818" i="2"/>
  <c r="I818" i="2"/>
  <c r="J818" i="2"/>
  <c r="K818" i="2"/>
  <c r="L818" i="2"/>
  <c r="M818" i="2"/>
  <c r="N818" i="2"/>
  <c r="O818" i="2"/>
  <c r="P818" i="2"/>
  <c r="Q818" i="2"/>
  <c r="R818" i="2"/>
  <c r="S818" i="2"/>
  <c r="T818" i="2"/>
  <c r="U818" i="2"/>
  <c r="V818" i="2"/>
  <c r="W818" i="2"/>
  <c r="X818" i="2"/>
  <c r="Y818" i="2"/>
  <c r="Z818" i="2"/>
  <c r="AA818" i="2"/>
  <c r="AB818" i="2"/>
  <c r="AC818" i="2"/>
  <c r="AD818" i="2"/>
  <c r="AP818" i="2"/>
  <c r="AQ818" i="2"/>
  <c r="AR818" i="2"/>
  <c r="AV818" i="2"/>
  <c r="AW818" i="2"/>
  <c r="AY818" i="2"/>
  <c r="AZ818" i="2"/>
  <c r="BD818" i="2"/>
  <c r="BE818" i="2"/>
  <c r="BF818" i="2"/>
  <c r="A819" i="2"/>
  <c r="B819" i="2"/>
  <c r="C819" i="2"/>
  <c r="D819" i="2"/>
  <c r="E819" i="2"/>
  <c r="F819" i="2"/>
  <c r="G819" i="2"/>
  <c r="AU819" i="2" s="1"/>
  <c r="H819" i="2"/>
  <c r="I819" i="2"/>
  <c r="J819" i="2"/>
  <c r="K819" i="2"/>
  <c r="L819" i="2"/>
  <c r="M819" i="2"/>
  <c r="N819" i="2"/>
  <c r="O819" i="2"/>
  <c r="P819" i="2"/>
  <c r="Q819" i="2"/>
  <c r="R819" i="2"/>
  <c r="S819" i="2"/>
  <c r="T819" i="2"/>
  <c r="U819" i="2"/>
  <c r="V819" i="2"/>
  <c r="W819" i="2"/>
  <c r="X819" i="2"/>
  <c r="Y819" i="2"/>
  <c r="Z819" i="2"/>
  <c r="AA819" i="2"/>
  <c r="AB819" i="2"/>
  <c r="AC819" i="2"/>
  <c r="AD819" i="2"/>
  <c r="AP819" i="2"/>
  <c r="AQ819" i="2"/>
  <c r="AR819" i="2"/>
  <c r="AV819" i="2"/>
  <c r="AW819" i="2"/>
  <c r="AY819" i="2"/>
  <c r="AZ819" i="2"/>
  <c r="BD819" i="2"/>
  <c r="BE819" i="2"/>
  <c r="BF819" i="2"/>
  <c r="A820" i="2"/>
  <c r="B820" i="2"/>
  <c r="C820" i="2"/>
  <c r="D820" i="2"/>
  <c r="E820" i="2"/>
  <c r="F820" i="2"/>
  <c r="G820" i="2"/>
  <c r="H820" i="2"/>
  <c r="I820" i="2"/>
  <c r="J820" i="2"/>
  <c r="K820" i="2"/>
  <c r="L820" i="2"/>
  <c r="M820" i="2"/>
  <c r="N820" i="2"/>
  <c r="O820" i="2"/>
  <c r="P820" i="2"/>
  <c r="Q820" i="2"/>
  <c r="R820" i="2"/>
  <c r="S820" i="2"/>
  <c r="T820" i="2"/>
  <c r="U820" i="2"/>
  <c r="V820" i="2"/>
  <c r="W820" i="2"/>
  <c r="X820" i="2"/>
  <c r="Y820" i="2"/>
  <c r="Z820" i="2"/>
  <c r="AA820" i="2"/>
  <c r="AB820" i="2"/>
  <c r="AC820" i="2"/>
  <c r="AD820" i="2"/>
  <c r="AP820" i="2"/>
  <c r="AQ820" i="2"/>
  <c r="AR820" i="2"/>
  <c r="AV820" i="2"/>
  <c r="AW820" i="2"/>
  <c r="AY820" i="2"/>
  <c r="AZ820" i="2"/>
  <c r="BD820" i="2"/>
  <c r="BE820" i="2"/>
  <c r="BF820" i="2"/>
  <c r="A821" i="2"/>
  <c r="B821" i="2"/>
  <c r="C821" i="2"/>
  <c r="D821" i="2"/>
  <c r="E821" i="2"/>
  <c r="F821" i="2"/>
  <c r="G821" i="2"/>
  <c r="AU821" i="2" s="1"/>
  <c r="H821" i="2"/>
  <c r="I821" i="2"/>
  <c r="J821" i="2"/>
  <c r="K821" i="2"/>
  <c r="L821" i="2"/>
  <c r="M821" i="2"/>
  <c r="N821" i="2"/>
  <c r="O821" i="2"/>
  <c r="P821" i="2"/>
  <c r="Q821" i="2"/>
  <c r="R821" i="2"/>
  <c r="S821" i="2"/>
  <c r="T821" i="2"/>
  <c r="U821" i="2"/>
  <c r="V821" i="2"/>
  <c r="W821" i="2"/>
  <c r="X821" i="2"/>
  <c r="Y821" i="2"/>
  <c r="Z821" i="2"/>
  <c r="AA821" i="2"/>
  <c r="AB821" i="2"/>
  <c r="AC821" i="2"/>
  <c r="AD821" i="2"/>
  <c r="AP821" i="2"/>
  <c r="AQ821" i="2"/>
  <c r="AR821" i="2"/>
  <c r="AV821" i="2"/>
  <c r="AW821" i="2"/>
  <c r="AY821" i="2"/>
  <c r="AZ821" i="2"/>
  <c r="BD821" i="2"/>
  <c r="BE821" i="2"/>
  <c r="BF821" i="2"/>
  <c r="A822" i="2"/>
  <c r="B822" i="2"/>
  <c r="C822" i="2"/>
  <c r="D822" i="2"/>
  <c r="E822" i="2"/>
  <c r="F822" i="2"/>
  <c r="G822" i="2"/>
  <c r="AU822" i="2" s="1"/>
  <c r="H822" i="2"/>
  <c r="I822" i="2"/>
  <c r="J822" i="2"/>
  <c r="K822" i="2"/>
  <c r="L822" i="2"/>
  <c r="M822" i="2"/>
  <c r="N822" i="2"/>
  <c r="O822" i="2"/>
  <c r="P822" i="2"/>
  <c r="Q822" i="2"/>
  <c r="R822" i="2"/>
  <c r="S822" i="2"/>
  <c r="T822" i="2"/>
  <c r="U822" i="2"/>
  <c r="V822" i="2"/>
  <c r="W822" i="2"/>
  <c r="X822" i="2"/>
  <c r="Y822" i="2"/>
  <c r="Z822" i="2"/>
  <c r="AA822" i="2"/>
  <c r="AB822" i="2"/>
  <c r="AC822" i="2"/>
  <c r="AD822" i="2"/>
  <c r="AP822" i="2"/>
  <c r="AQ822" i="2"/>
  <c r="AR822" i="2"/>
  <c r="AV822" i="2"/>
  <c r="AW822" i="2"/>
  <c r="AY822" i="2"/>
  <c r="AZ822" i="2"/>
  <c r="BD822" i="2"/>
  <c r="BE822" i="2"/>
  <c r="BF822" i="2"/>
  <c r="A823" i="2"/>
  <c r="B823" i="2"/>
  <c r="C823" i="2"/>
  <c r="D823" i="2"/>
  <c r="E823" i="2"/>
  <c r="F823" i="2"/>
  <c r="G823" i="2"/>
  <c r="AU823" i="2" s="1"/>
  <c r="H823" i="2"/>
  <c r="I823" i="2"/>
  <c r="J823" i="2"/>
  <c r="K823" i="2"/>
  <c r="L823" i="2"/>
  <c r="M823" i="2"/>
  <c r="N823" i="2"/>
  <c r="O823" i="2"/>
  <c r="P823" i="2"/>
  <c r="Q823" i="2"/>
  <c r="R823" i="2"/>
  <c r="S823" i="2"/>
  <c r="T823" i="2"/>
  <c r="U823" i="2"/>
  <c r="V823" i="2"/>
  <c r="W823" i="2"/>
  <c r="X823" i="2"/>
  <c r="Y823" i="2"/>
  <c r="Z823" i="2"/>
  <c r="AA823" i="2"/>
  <c r="AB823" i="2"/>
  <c r="AC823" i="2"/>
  <c r="AD823" i="2"/>
  <c r="AP823" i="2"/>
  <c r="AQ823" i="2"/>
  <c r="AR823" i="2"/>
  <c r="AV823" i="2"/>
  <c r="AW823" i="2"/>
  <c r="AY823" i="2"/>
  <c r="AZ823" i="2"/>
  <c r="BD823" i="2"/>
  <c r="BE823" i="2"/>
  <c r="BF823" i="2"/>
  <c r="A824" i="2"/>
  <c r="B824" i="2"/>
  <c r="C824" i="2"/>
  <c r="D824" i="2"/>
  <c r="E824" i="2"/>
  <c r="F824" i="2"/>
  <c r="G824" i="2"/>
  <c r="AU824" i="2" s="1"/>
  <c r="H824" i="2"/>
  <c r="I824" i="2"/>
  <c r="J824" i="2"/>
  <c r="K824" i="2"/>
  <c r="L824" i="2"/>
  <c r="M824" i="2"/>
  <c r="N824" i="2"/>
  <c r="O824" i="2"/>
  <c r="P824" i="2"/>
  <c r="Q824" i="2"/>
  <c r="R824" i="2"/>
  <c r="S824" i="2"/>
  <c r="T824" i="2"/>
  <c r="U824" i="2"/>
  <c r="V824" i="2"/>
  <c r="W824" i="2"/>
  <c r="X824" i="2"/>
  <c r="Y824" i="2"/>
  <c r="Z824" i="2"/>
  <c r="AA824" i="2"/>
  <c r="AB824" i="2"/>
  <c r="AC824" i="2"/>
  <c r="AD824" i="2"/>
  <c r="AP824" i="2"/>
  <c r="AQ824" i="2"/>
  <c r="AR824" i="2"/>
  <c r="AV824" i="2"/>
  <c r="AW824" i="2"/>
  <c r="AY824" i="2"/>
  <c r="AZ824" i="2"/>
  <c r="BD824" i="2"/>
  <c r="BE824" i="2"/>
  <c r="BF824" i="2"/>
  <c r="A825" i="2"/>
  <c r="B825" i="2"/>
  <c r="C825" i="2"/>
  <c r="D825" i="2"/>
  <c r="E825" i="2"/>
  <c r="F825" i="2"/>
  <c r="G825" i="2"/>
  <c r="AU825" i="2" s="1"/>
  <c r="H825" i="2"/>
  <c r="I825" i="2"/>
  <c r="J825" i="2"/>
  <c r="K825" i="2"/>
  <c r="L825" i="2"/>
  <c r="M825" i="2"/>
  <c r="N825" i="2"/>
  <c r="O825" i="2"/>
  <c r="P825" i="2"/>
  <c r="Q825" i="2"/>
  <c r="R825" i="2"/>
  <c r="S825" i="2"/>
  <c r="T825" i="2"/>
  <c r="U825" i="2"/>
  <c r="V825" i="2"/>
  <c r="W825" i="2"/>
  <c r="X825" i="2"/>
  <c r="Y825" i="2"/>
  <c r="Z825" i="2"/>
  <c r="AA825" i="2"/>
  <c r="AB825" i="2"/>
  <c r="AC825" i="2"/>
  <c r="AD825" i="2"/>
  <c r="AP825" i="2"/>
  <c r="AQ825" i="2"/>
  <c r="AR825" i="2"/>
  <c r="AV825" i="2"/>
  <c r="AW825" i="2"/>
  <c r="AY825" i="2"/>
  <c r="AZ825" i="2"/>
  <c r="BD825" i="2"/>
  <c r="BE825" i="2"/>
  <c r="BF825" i="2"/>
  <c r="A826" i="2"/>
  <c r="B826" i="2"/>
  <c r="C826" i="2"/>
  <c r="D826" i="2"/>
  <c r="E826" i="2"/>
  <c r="F826" i="2"/>
  <c r="G826" i="2"/>
  <c r="AU826" i="2" s="1"/>
  <c r="H826" i="2"/>
  <c r="I826" i="2"/>
  <c r="J826" i="2"/>
  <c r="K826" i="2"/>
  <c r="L826" i="2"/>
  <c r="M826" i="2"/>
  <c r="N826" i="2"/>
  <c r="O826" i="2"/>
  <c r="P826" i="2"/>
  <c r="Q826" i="2"/>
  <c r="R826" i="2"/>
  <c r="S826" i="2"/>
  <c r="T826" i="2"/>
  <c r="U826" i="2"/>
  <c r="V826" i="2"/>
  <c r="W826" i="2"/>
  <c r="X826" i="2"/>
  <c r="Y826" i="2"/>
  <c r="Z826" i="2"/>
  <c r="AA826" i="2"/>
  <c r="AB826" i="2"/>
  <c r="AC826" i="2"/>
  <c r="AD826" i="2"/>
  <c r="AP826" i="2"/>
  <c r="AQ826" i="2"/>
  <c r="AR826" i="2"/>
  <c r="AV826" i="2"/>
  <c r="AW826" i="2"/>
  <c r="AY826" i="2"/>
  <c r="AZ826" i="2"/>
  <c r="BD826" i="2"/>
  <c r="BE826" i="2"/>
  <c r="BF826" i="2"/>
  <c r="A827" i="2"/>
  <c r="B827" i="2"/>
  <c r="C827" i="2"/>
  <c r="D827" i="2"/>
  <c r="E827" i="2"/>
  <c r="F827" i="2"/>
  <c r="G827" i="2"/>
  <c r="AU827" i="2" s="1"/>
  <c r="H827" i="2"/>
  <c r="I827" i="2"/>
  <c r="J827" i="2"/>
  <c r="K827" i="2"/>
  <c r="L827" i="2"/>
  <c r="M827" i="2"/>
  <c r="N827" i="2"/>
  <c r="O827" i="2"/>
  <c r="P827" i="2"/>
  <c r="Q827" i="2"/>
  <c r="R827" i="2"/>
  <c r="S827" i="2"/>
  <c r="T827" i="2"/>
  <c r="U827" i="2"/>
  <c r="V827" i="2"/>
  <c r="W827" i="2"/>
  <c r="X827" i="2"/>
  <c r="Y827" i="2"/>
  <c r="Z827" i="2"/>
  <c r="AA827" i="2"/>
  <c r="AB827" i="2"/>
  <c r="AC827" i="2"/>
  <c r="AD827" i="2"/>
  <c r="AP827" i="2"/>
  <c r="AQ827" i="2"/>
  <c r="AR827" i="2"/>
  <c r="AV827" i="2"/>
  <c r="AW827" i="2"/>
  <c r="AY827" i="2"/>
  <c r="AZ827" i="2"/>
  <c r="BD827" i="2"/>
  <c r="BE827" i="2"/>
  <c r="BF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M828" i="2"/>
  <c r="N828" i="2"/>
  <c r="O828" i="2"/>
  <c r="P828" i="2"/>
  <c r="Q828" i="2"/>
  <c r="R828" i="2"/>
  <c r="S828" i="2"/>
  <c r="T828" i="2"/>
  <c r="U828" i="2"/>
  <c r="V828" i="2"/>
  <c r="W828" i="2"/>
  <c r="X828" i="2"/>
  <c r="Y828" i="2"/>
  <c r="Z828" i="2"/>
  <c r="AA828" i="2"/>
  <c r="AB828" i="2"/>
  <c r="AC828" i="2"/>
  <c r="AD828" i="2"/>
  <c r="AP828" i="2"/>
  <c r="AQ828" i="2"/>
  <c r="AR828" i="2"/>
  <c r="AV828" i="2"/>
  <c r="AW828" i="2"/>
  <c r="AY828" i="2"/>
  <c r="AZ828" i="2"/>
  <c r="BD828" i="2"/>
  <c r="BE828" i="2"/>
  <c r="BF828" i="2"/>
  <c r="A829" i="2"/>
  <c r="B829" i="2"/>
  <c r="C829" i="2"/>
  <c r="D829" i="2"/>
  <c r="E829" i="2"/>
  <c r="F829" i="2"/>
  <c r="G829" i="2"/>
  <c r="AU829" i="2" s="1"/>
  <c r="H829" i="2"/>
  <c r="I829" i="2"/>
  <c r="J829" i="2"/>
  <c r="K829" i="2"/>
  <c r="L829" i="2"/>
  <c r="M829" i="2"/>
  <c r="N829" i="2"/>
  <c r="O829" i="2"/>
  <c r="P829" i="2"/>
  <c r="Q829" i="2"/>
  <c r="R829" i="2"/>
  <c r="S829" i="2"/>
  <c r="T829" i="2"/>
  <c r="U829" i="2"/>
  <c r="V829" i="2"/>
  <c r="W829" i="2"/>
  <c r="X829" i="2"/>
  <c r="Y829" i="2"/>
  <c r="Z829" i="2"/>
  <c r="AA829" i="2"/>
  <c r="AB829" i="2"/>
  <c r="AC829" i="2"/>
  <c r="AD829" i="2"/>
  <c r="AP829" i="2"/>
  <c r="AQ829" i="2"/>
  <c r="AR829" i="2"/>
  <c r="AV829" i="2"/>
  <c r="AW829" i="2"/>
  <c r="AY829" i="2"/>
  <c r="AZ829" i="2"/>
  <c r="BD829" i="2"/>
  <c r="BE829" i="2"/>
  <c r="BF829" i="2"/>
  <c r="A830" i="2"/>
  <c r="B830" i="2"/>
  <c r="C830" i="2"/>
  <c r="D830" i="2"/>
  <c r="E830" i="2"/>
  <c r="F830" i="2"/>
  <c r="G830" i="2"/>
  <c r="AU830" i="2" s="1"/>
  <c r="H830" i="2"/>
  <c r="I830" i="2"/>
  <c r="J830" i="2"/>
  <c r="K830" i="2"/>
  <c r="L830" i="2"/>
  <c r="M830" i="2"/>
  <c r="N830" i="2"/>
  <c r="O830" i="2"/>
  <c r="P830" i="2"/>
  <c r="Q830" i="2"/>
  <c r="R830" i="2"/>
  <c r="S830" i="2"/>
  <c r="T830" i="2"/>
  <c r="U830" i="2"/>
  <c r="V830" i="2"/>
  <c r="W830" i="2"/>
  <c r="X830" i="2"/>
  <c r="Y830" i="2"/>
  <c r="Z830" i="2"/>
  <c r="AA830" i="2"/>
  <c r="AB830" i="2"/>
  <c r="AC830" i="2"/>
  <c r="AD830" i="2"/>
  <c r="AP830" i="2"/>
  <c r="AQ830" i="2"/>
  <c r="AR830" i="2"/>
  <c r="AV830" i="2"/>
  <c r="AW830" i="2"/>
  <c r="AY830" i="2"/>
  <c r="AZ830" i="2"/>
  <c r="BD830" i="2"/>
  <c r="BE830" i="2"/>
  <c r="BF830" i="2"/>
  <c r="A831" i="2"/>
  <c r="B831" i="2"/>
  <c r="C831" i="2"/>
  <c r="D831" i="2"/>
  <c r="E831" i="2"/>
  <c r="F831" i="2"/>
  <c r="G831" i="2"/>
  <c r="AU831" i="2" s="1"/>
  <c r="H831" i="2"/>
  <c r="I831" i="2"/>
  <c r="J831" i="2"/>
  <c r="K831" i="2"/>
  <c r="L831" i="2"/>
  <c r="M831" i="2"/>
  <c r="N831" i="2"/>
  <c r="O831" i="2"/>
  <c r="P831" i="2"/>
  <c r="Q831" i="2"/>
  <c r="R831" i="2"/>
  <c r="S831" i="2"/>
  <c r="T831" i="2"/>
  <c r="U831" i="2"/>
  <c r="V831" i="2"/>
  <c r="W831" i="2"/>
  <c r="X831" i="2"/>
  <c r="Y831" i="2"/>
  <c r="Z831" i="2"/>
  <c r="AA831" i="2"/>
  <c r="AB831" i="2"/>
  <c r="AC831" i="2"/>
  <c r="AD831" i="2"/>
  <c r="AP831" i="2"/>
  <c r="AQ831" i="2"/>
  <c r="AR831" i="2"/>
  <c r="AV831" i="2"/>
  <c r="AW831" i="2"/>
  <c r="AY831" i="2"/>
  <c r="AZ831" i="2"/>
  <c r="BD831" i="2"/>
  <c r="BE831" i="2"/>
  <c r="BF831" i="2"/>
  <c r="A832" i="2"/>
  <c r="B832" i="2"/>
  <c r="C832" i="2"/>
  <c r="D832" i="2"/>
  <c r="E832" i="2"/>
  <c r="F832" i="2"/>
  <c r="G832" i="2"/>
  <c r="AU832" i="2" s="1"/>
  <c r="H832" i="2"/>
  <c r="I832" i="2"/>
  <c r="J832" i="2"/>
  <c r="K832" i="2"/>
  <c r="L832" i="2"/>
  <c r="M832" i="2"/>
  <c r="N832" i="2"/>
  <c r="O832" i="2"/>
  <c r="P832" i="2"/>
  <c r="Q832" i="2"/>
  <c r="R832" i="2"/>
  <c r="S832" i="2"/>
  <c r="T832" i="2"/>
  <c r="U832" i="2"/>
  <c r="V832" i="2"/>
  <c r="W832" i="2"/>
  <c r="X832" i="2"/>
  <c r="Y832" i="2"/>
  <c r="Z832" i="2"/>
  <c r="AA832" i="2"/>
  <c r="AB832" i="2"/>
  <c r="AC832" i="2"/>
  <c r="AD832" i="2"/>
  <c r="AP832" i="2"/>
  <c r="AQ832" i="2"/>
  <c r="AR832" i="2"/>
  <c r="AV832" i="2"/>
  <c r="AW832" i="2"/>
  <c r="AY832" i="2"/>
  <c r="AZ832" i="2"/>
  <c r="BD832" i="2"/>
  <c r="BE832" i="2"/>
  <c r="BF832" i="2"/>
  <c r="A833" i="2"/>
  <c r="B833" i="2"/>
  <c r="C833" i="2"/>
  <c r="D833" i="2"/>
  <c r="E833" i="2"/>
  <c r="F833" i="2"/>
  <c r="G833" i="2"/>
  <c r="AU833" i="2" s="1"/>
  <c r="H833" i="2"/>
  <c r="I833" i="2"/>
  <c r="J833" i="2"/>
  <c r="K833" i="2"/>
  <c r="L833" i="2"/>
  <c r="M833" i="2"/>
  <c r="N833" i="2"/>
  <c r="O833" i="2"/>
  <c r="P833" i="2"/>
  <c r="Q833" i="2"/>
  <c r="R833" i="2"/>
  <c r="S833" i="2"/>
  <c r="T833" i="2"/>
  <c r="U833" i="2"/>
  <c r="V833" i="2"/>
  <c r="W833" i="2"/>
  <c r="X833" i="2"/>
  <c r="Y833" i="2"/>
  <c r="Z833" i="2"/>
  <c r="AA833" i="2"/>
  <c r="AB833" i="2"/>
  <c r="AC833" i="2"/>
  <c r="AD833" i="2"/>
  <c r="AP833" i="2"/>
  <c r="AQ833" i="2"/>
  <c r="AR833" i="2"/>
  <c r="AV833" i="2"/>
  <c r="AW833" i="2"/>
  <c r="AY833" i="2"/>
  <c r="AZ833" i="2"/>
  <c r="BD833" i="2"/>
  <c r="BE833" i="2"/>
  <c r="BF833" i="2"/>
  <c r="A834" i="2"/>
  <c r="B834" i="2"/>
  <c r="C834" i="2"/>
  <c r="D834" i="2"/>
  <c r="E834" i="2"/>
  <c r="F834" i="2"/>
  <c r="G834" i="2"/>
  <c r="AU834" i="2" s="1"/>
  <c r="H834" i="2"/>
  <c r="I834" i="2"/>
  <c r="J834" i="2"/>
  <c r="K834" i="2"/>
  <c r="L834" i="2"/>
  <c r="M834" i="2"/>
  <c r="N834" i="2"/>
  <c r="O834" i="2"/>
  <c r="P834" i="2"/>
  <c r="Q834" i="2"/>
  <c r="R834" i="2"/>
  <c r="S834" i="2"/>
  <c r="T834" i="2"/>
  <c r="U834" i="2"/>
  <c r="V834" i="2"/>
  <c r="W834" i="2"/>
  <c r="X834" i="2"/>
  <c r="Y834" i="2"/>
  <c r="Z834" i="2"/>
  <c r="AA834" i="2"/>
  <c r="AB834" i="2"/>
  <c r="AC834" i="2"/>
  <c r="AD834" i="2"/>
  <c r="AP834" i="2"/>
  <c r="AQ834" i="2"/>
  <c r="AR834" i="2"/>
  <c r="AV834" i="2"/>
  <c r="AW834" i="2"/>
  <c r="AY834" i="2"/>
  <c r="AZ834" i="2"/>
  <c r="BD834" i="2"/>
  <c r="BE834" i="2"/>
  <c r="BF834" i="2"/>
  <c r="A835" i="2"/>
  <c r="B835" i="2"/>
  <c r="C835" i="2"/>
  <c r="D835" i="2"/>
  <c r="E835" i="2"/>
  <c r="F835" i="2"/>
  <c r="G835" i="2"/>
  <c r="AU835" i="2" s="1"/>
  <c r="H835" i="2"/>
  <c r="I835" i="2"/>
  <c r="J835" i="2"/>
  <c r="K835" i="2"/>
  <c r="L835" i="2"/>
  <c r="M835" i="2"/>
  <c r="N835" i="2"/>
  <c r="O835" i="2"/>
  <c r="P835" i="2"/>
  <c r="Q835" i="2"/>
  <c r="R835" i="2"/>
  <c r="S835" i="2"/>
  <c r="T835" i="2"/>
  <c r="U835" i="2"/>
  <c r="V835" i="2"/>
  <c r="W835" i="2"/>
  <c r="X835" i="2"/>
  <c r="Y835" i="2"/>
  <c r="Z835" i="2"/>
  <c r="AA835" i="2"/>
  <c r="AB835" i="2"/>
  <c r="AC835" i="2"/>
  <c r="AD835" i="2"/>
  <c r="AP835" i="2"/>
  <c r="AQ835" i="2"/>
  <c r="AR835" i="2"/>
  <c r="AV835" i="2"/>
  <c r="AW835" i="2"/>
  <c r="AY835" i="2"/>
  <c r="AZ835" i="2"/>
  <c r="BD835" i="2"/>
  <c r="BE835" i="2"/>
  <c r="BF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M836" i="2"/>
  <c r="N836" i="2"/>
  <c r="O836" i="2"/>
  <c r="P836" i="2"/>
  <c r="Q836" i="2"/>
  <c r="R836" i="2"/>
  <c r="S836" i="2"/>
  <c r="T836" i="2"/>
  <c r="U836" i="2"/>
  <c r="V836" i="2"/>
  <c r="W836" i="2"/>
  <c r="X836" i="2"/>
  <c r="Y836" i="2"/>
  <c r="Z836" i="2"/>
  <c r="AA836" i="2"/>
  <c r="AB836" i="2"/>
  <c r="AC836" i="2"/>
  <c r="AD836" i="2"/>
  <c r="AP836" i="2"/>
  <c r="AQ836" i="2"/>
  <c r="AR836" i="2"/>
  <c r="AV836" i="2"/>
  <c r="AW836" i="2"/>
  <c r="AY836" i="2"/>
  <c r="AZ836" i="2"/>
  <c r="BD836" i="2"/>
  <c r="BE836" i="2"/>
  <c r="BF836" i="2"/>
  <c r="A837" i="2"/>
  <c r="B837" i="2"/>
  <c r="C837" i="2"/>
  <c r="D837" i="2"/>
  <c r="E837" i="2"/>
  <c r="F837" i="2"/>
  <c r="G837" i="2"/>
  <c r="AU837" i="2" s="1"/>
  <c r="H837" i="2"/>
  <c r="I837" i="2"/>
  <c r="J837" i="2"/>
  <c r="K837" i="2"/>
  <c r="L837" i="2"/>
  <c r="M837" i="2"/>
  <c r="N837" i="2"/>
  <c r="O837" i="2"/>
  <c r="P837" i="2"/>
  <c r="Q837" i="2"/>
  <c r="R837" i="2"/>
  <c r="S837" i="2"/>
  <c r="T837" i="2"/>
  <c r="U837" i="2"/>
  <c r="V837" i="2"/>
  <c r="W837" i="2"/>
  <c r="X837" i="2"/>
  <c r="Y837" i="2"/>
  <c r="Z837" i="2"/>
  <c r="AA837" i="2"/>
  <c r="AB837" i="2"/>
  <c r="AC837" i="2"/>
  <c r="AD837" i="2"/>
  <c r="AP837" i="2"/>
  <c r="AQ837" i="2"/>
  <c r="AR837" i="2"/>
  <c r="AV837" i="2"/>
  <c r="AW837" i="2"/>
  <c r="AY837" i="2"/>
  <c r="AZ837" i="2"/>
  <c r="BD837" i="2"/>
  <c r="BE837" i="2"/>
  <c r="BF837" i="2"/>
  <c r="A838" i="2"/>
  <c r="B838" i="2"/>
  <c r="C838" i="2"/>
  <c r="D838" i="2"/>
  <c r="E838" i="2"/>
  <c r="F838" i="2"/>
  <c r="G838" i="2"/>
  <c r="AU838" i="2" s="1"/>
  <c r="H838" i="2"/>
  <c r="I838" i="2"/>
  <c r="J838" i="2"/>
  <c r="K838" i="2"/>
  <c r="L838" i="2"/>
  <c r="M838" i="2"/>
  <c r="N838" i="2"/>
  <c r="O838" i="2"/>
  <c r="P838" i="2"/>
  <c r="Q838" i="2"/>
  <c r="R838" i="2"/>
  <c r="S838" i="2"/>
  <c r="T838" i="2"/>
  <c r="U838" i="2"/>
  <c r="V838" i="2"/>
  <c r="W838" i="2"/>
  <c r="X838" i="2"/>
  <c r="Y838" i="2"/>
  <c r="Z838" i="2"/>
  <c r="AA838" i="2"/>
  <c r="AB838" i="2"/>
  <c r="AC838" i="2"/>
  <c r="AD838" i="2"/>
  <c r="AP838" i="2"/>
  <c r="AQ838" i="2"/>
  <c r="AR838" i="2"/>
  <c r="AV838" i="2"/>
  <c r="AW838" i="2"/>
  <c r="AY838" i="2"/>
  <c r="AZ838" i="2"/>
  <c r="BD838" i="2"/>
  <c r="BE838" i="2"/>
  <c r="BF838" i="2"/>
  <c r="A839" i="2"/>
  <c r="B839" i="2"/>
  <c r="C839" i="2"/>
  <c r="D839" i="2"/>
  <c r="E839" i="2"/>
  <c r="F839" i="2"/>
  <c r="G839" i="2"/>
  <c r="AU839" i="2" s="1"/>
  <c r="H839" i="2"/>
  <c r="I839" i="2"/>
  <c r="J839" i="2"/>
  <c r="K839" i="2"/>
  <c r="L839" i="2"/>
  <c r="M839" i="2"/>
  <c r="N839" i="2"/>
  <c r="O839" i="2"/>
  <c r="P839" i="2"/>
  <c r="Q839" i="2"/>
  <c r="R839" i="2"/>
  <c r="S839" i="2"/>
  <c r="T839" i="2"/>
  <c r="U839" i="2"/>
  <c r="V839" i="2"/>
  <c r="W839" i="2"/>
  <c r="X839" i="2"/>
  <c r="Y839" i="2"/>
  <c r="Z839" i="2"/>
  <c r="AA839" i="2"/>
  <c r="AB839" i="2"/>
  <c r="AC839" i="2"/>
  <c r="AD839" i="2"/>
  <c r="AP839" i="2"/>
  <c r="AQ839" i="2"/>
  <c r="AR839" i="2"/>
  <c r="AV839" i="2"/>
  <c r="AW839" i="2"/>
  <c r="AY839" i="2"/>
  <c r="AZ839" i="2"/>
  <c r="BD839" i="2"/>
  <c r="BE839" i="2"/>
  <c r="BF839" i="2"/>
  <c r="A840" i="2"/>
  <c r="B840" i="2"/>
  <c r="C840" i="2"/>
  <c r="D840" i="2"/>
  <c r="E840" i="2"/>
  <c r="F840" i="2"/>
  <c r="G840" i="2"/>
  <c r="AU840" i="2" s="1"/>
  <c r="H840" i="2"/>
  <c r="I840" i="2"/>
  <c r="J840" i="2"/>
  <c r="K840" i="2"/>
  <c r="L840" i="2"/>
  <c r="M840" i="2"/>
  <c r="N840" i="2"/>
  <c r="O840" i="2"/>
  <c r="P840" i="2"/>
  <c r="Q840" i="2"/>
  <c r="R840" i="2"/>
  <c r="S840" i="2"/>
  <c r="T840" i="2"/>
  <c r="U840" i="2"/>
  <c r="V840" i="2"/>
  <c r="W840" i="2"/>
  <c r="X840" i="2"/>
  <c r="Y840" i="2"/>
  <c r="Z840" i="2"/>
  <c r="AA840" i="2"/>
  <c r="AB840" i="2"/>
  <c r="AC840" i="2"/>
  <c r="AD840" i="2"/>
  <c r="AP840" i="2"/>
  <c r="AQ840" i="2"/>
  <c r="AR840" i="2"/>
  <c r="AV840" i="2"/>
  <c r="AW840" i="2"/>
  <c r="AY840" i="2"/>
  <c r="AZ840" i="2"/>
  <c r="BD840" i="2"/>
  <c r="BE840" i="2"/>
  <c r="BF840" i="2"/>
  <c r="A841" i="2"/>
  <c r="B841" i="2"/>
  <c r="C841" i="2"/>
  <c r="D841" i="2"/>
  <c r="E841" i="2"/>
  <c r="F841" i="2"/>
  <c r="G841" i="2"/>
  <c r="AU841" i="2" s="1"/>
  <c r="H841" i="2"/>
  <c r="I841" i="2"/>
  <c r="J841" i="2"/>
  <c r="K841" i="2"/>
  <c r="L841" i="2"/>
  <c r="M841" i="2"/>
  <c r="N841" i="2"/>
  <c r="O841" i="2"/>
  <c r="P841" i="2"/>
  <c r="Q841" i="2"/>
  <c r="R841" i="2"/>
  <c r="S841" i="2"/>
  <c r="T841" i="2"/>
  <c r="U841" i="2"/>
  <c r="V841" i="2"/>
  <c r="W841" i="2"/>
  <c r="X841" i="2"/>
  <c r="Y841" i="2"/>
  <c r="Z841" i="2"/>
  <c r="AA841" i="2"/>
  <c r="AB841" i="2"/>
  <c r="AC841" i="2"/>
  <c r="AD841" i="2"/>
  <c r="AP841" i="2"/>
  <c r="AQ841" i="2"/>
  <c r="AR841" i="2"/>
  <c r="AV841" i="2"/>
  <c r="AW841" i="2"/>
  <c r="AY841" i="2"/>
  <c r="AZ841" i="2"/>
  <c r="BD841" i="2"/>
  <c r="BE841" i="2"/>
  <c r="BF841" i="2"/>
  <c r="A842" i="2"/>
  <c r="B842" i="2"/>
  <c r="C842" i="2"/>
  <c r="D842" i="2"/>
  <c r="E842" i="2"/>
  <c r="F842" i="2"/>
  <c r="G842" i="2"/>
  <c r="AU842" i="2" s="1"/>
  <c r="H842" i="2"/>
  <c r="I842" i="2"/>
  <c r="J842" i="2"/>
  <c r="K842" i="2"/>
  <c r="L842" i="2"/>
  <c r="M842" i="2"/>
  <c r="N842" i="2"/>
  <c r="O842" i="2"/>
  <c r="P842" i="2"/>
  <c r="Q842" i="2"/>
  <c r="R842" i="2"/>
  <c r="S842" i="2"/>
  <c r="T842" i="2"/>
  <c r="U842" i="2"/>
  <c r="V842" i="2"/>
  <c r="W842" i="2"/>
  <c r="X842" i="2"/>
  <c r="Y842" i="2"/>
  <c r="Z842" i="2"/>
  <c r="AA842" i="2"/>
  <c r="AB842" i="2"/>
  <c r="AC842" i="2"/>
  <c r="AD842" i="2"/>
  <c r="AP842" i="2"/>
  <c r="AQ842" i="2"/>
  <c r="AR842" i="2"/>
  <c r="AV842" i="2"/>
  <c r="AW842" i="2"/>
  <c r="AY842" i="2"/>
  <c r="AZ842" i="2"/>
  <c r="BD842" i="2"/>
  <c r="BE842" i="2"/>
  <c r="BF842" i="2"/>
  <c r="A843" i="2"/>
  <c r="B843" i="2"/>
  <c r="C843" i="2"/>
  <c r="D843" i="2"/>
  <c r="E843" i="2"/>
  <c r="F843" i="2"/>
  <c r="G843" i="2"/>
  <c r="AU843" i="2" s="1"/>
  <c r="H843" i="2"/>
  <c r="I843" i="2"/>
  <c r="J843" i="2"/>
  <c r="K843" i="2"/>
  <c r="L843" i="2"/>
  <c r="M843" i="2"/>
  <c r="N843" i="2"/>
  <c r="O843" i="2"/>
  <c r="P843" i="2"/>
  <c r="Q843" i="2"/>
  <c r="R843" i="2"/>
  <c r="S843" i="2"/>
  <c r="T843" i="2"/>
  <c r="U843" i="2"/>
  <c r="V843" i="2"/>
  <c r="W843" i="2"/>
  <c r="X843" i="2"/>
  <c r="Y843" i="2"/>
  <c r="Z843" i="2"/>
  <c r="AA843" i="2"/>
  <c r="AB843" i="2"/>
  <c r="AC843" i="2"/>
  <c r="AD843" i="2"/>
  <c r="AP843" i="2"/>
  <c r="AQ843" i="2"/>
  <c r="AR843" i="2"/>
  <c r="AV843" i="2"/>
  <c r="AW843" i="2"/>
  <c r="AY843" i="2"/>
  <c r="AZ843" i="2"/>
  <c r="BD843" i="2"/>
  <c r="BE843" i="2"/>
  <c r="BF843" i="2"/>
  <c r="A844" i="2"/>
  <c r="B844" i="2"/>
  <c r="C844" i="2"/>
  <c r="D844" i="2"/>
  <c r="E844" i="2"/>
  <c r="F844" i="2"/>
  <c r="G844" i="2"/>
  <c r="AU844" i="2" s="1"/>
  <c r="H844" i="2"/>
  <c r="I844" i="2"/>
  <c r="J844" i="2"/>
  <c r="K844" i="2"/>
  <c r="L844" i="2"/>
  <c r="M844" i="2"/>
  <c r="N844" i="2"/>
  <c r="O844" i="2"/>
  <c r="P844" i="2"/>
  <c r="Q844" i="2"/>
  <c r="R844" i="2"/>
  <c r="S844" i="2"/>
  <c r="T844" i="2"/>
  <c r="U844" i="2"/>
  <c r="V844" i="2"/>
  <c r="W844" i="2"/>
  <c r="X844" i="2"/>
  <c r="Y844" i="2"/>
  <c r="Z844" i="2"/>
  <c r="AA844" i="2"/>
  <c r="AB844" i="2"/>
  <c r="AC844" i="2"/>
  <c r="AD844" i="2"/>
  <c r="AP844" i="2"/>
  <c r="AQ844" i="2"/>
  <c r="AR844" i="2"/>
  <c r="AV844" i="2"/>
  <c r="AW844" i="2"/>
  <c r="AY844" i="2"/>
  <c r="AZ844" i="2"/>
  <c r="BD844" i="2"/>
  <c r="BE844" i="2"/>
  <c r="BF844" i="2"/>
  <c r="A845" i="2"/>
  <c r="B845" i="2"/>
  <c r="C845" i="2"/>
  <c r="D845" i="2"/>
  <c r="E845" i="2"/>
  <c r="F845" i="2"/>
  <c r="G845" i="2"/>
  <c r="AU845" i="2" s="1"/>
  <c r="H845" i="2"/>
  <c r="I845" i="2"/>
  <c r="J845" i="2"/>
  <c r="K845" i="2"/>
  <c r="L845" i="2"/>
  <c r="M845" i="2"/>
  <c r="N845" i="2"/>
  <c r="O845" i="2"/>
  <c r="P845" i="2"/>
  <c r="Q845" i="2"/>
  <c r="R845" i="2"/>
  <c r="S845" i="2"/>
  <c r="T845" i="2"/>
  <c r="U845" i="2"/>
  <c r="V845" i="2"/>
  <c r="W845" i="2"/>
  <c r="X845" i="2"/>
  <c r="Y845" i="2"/>
  <c r="Z845" i="2"/>
  <c r="AA845" i="2"/>
  <c r="AB845" i="2"/>
  <c r="AC845" i="2"/>
  <c r="AD845" i="2"/>
  <c r="AP845" i="2"/>
  <c r="AQ845" i="2"/>
  <c r="AR845" i="2"/>
  <c r="AV845" i="2"/>
  <c r="AW845" i="2"/>
  <c r="AY845" i="2"/>
  <c r="AZ845" i="2"/>
  <c r="BD845" i="2"/>
  <c r="BE845" i="2"/>
  <c r="BF845" i="2"/>
  <c r="A846" i="2"/>
  <c r="B846" i="2"/>
  <c r="C846" i="2"/>
  <c r="D846" i="2"/>
  <c r="E846" i="2"/>
  <c r="F846" i="2"/>
  <c r="G846" i="2"/>
  <c r="AU846" i="2" s="1"/>
  <c r="H846" i="2"/>
  <c r="I846" i="2"/>
  <c r="J846" i="2"/>
  <c r="K846" i="2"/>
  <c r="L846" i="2"/>
  <c r="M846" i="2"/>
  <c r="N846" i="2"/>
  <c r="O846" i="2"/>
  <c r="P846" i="2"/>
  <c r="Q846" i="2"/>
  <c r="R846" i="2"/>
  <c r="S846" i="2"/>
  <c r="T846" i="2"/>
  <c r="U846" i="2"/>
  <c r="V846" i="2"/>
  <c r="W846" i="2"/>
  <c r="X846" i="2"/>
  <c r="Y846" i="2"/>
  <c r="Z846" i="2"/>
  <c r="AA846" i="2"/>
  <c r="AB846" i="2"/>
  <c r="AC846" i="2"/>
  <c r="AD846" i="2"/>
  <c r="AP846" i="2"/>
  <c r="AQ846" i="2"/>
  <c r="AR846" i="2"/>
  <c r="AV846" i="2"/>
  <c r="AW846" i="2"/>
  <c r="AY846" i="2"/>
  <c r="AZ846" i="2"/>
  <c r="BD846" i="2"/>
  <c r="BE846" i="2"/>
  <c r="BF846" i="2"/>
  <c r="A847" i="2"/>
  <c r="B847" i="2"/>
  <c r="C847" i="2"/>
  <c r="D847" i="2"/>
  <c r="E847" i="2"/>
  <c r="F847" i="2"/>
  <c r="G847" i="2"/>
  <c r="AU847" i="2" s="1"/>
  <c r="H847" i="2"/>
  <c r="I847" i="2"/>
  <c r="J847" i="2"/>
  <c r="K847" i="2"/>
  <c r="L847" i="2"/>
  <c r="M847" i="2"/>
  <c r="N847" i="2"/>
  <c r="O847" i="2"/>
  <c r="P847" i="2"/>
  <c r="Q847" i="2"/>
  <c r="R847" i="2"/>
  <c r="S847" i="2"/>
  <c r="T847" i="2"/>
  <c r="U847" i="2"/>
  <c r="V847" i="2"/>
  <c r="W847" i="2"/>
  <c r="X847" i="2"/>
  <c r="Y847" i="2"/>
  <c r="Z847" i="2"/>
  <c r="AA847" i="2"/>
  <c r="AB847" i="2"/>
  <c r="AC847" i="2"/>
  <c r="AD847" i="2"/>
  <c r="AP847" i="2"/>
  <c r="AQ847" i="2"/>
  <c r="AR847" i="2"/>
  <c r="AV847" i="2"/>
  <c r="AW847" i="2"/>
  <c r="AY847" i="2"/>
  <c r="AZ847" i="2"/>
  <c r="BD847" i="2"/>
  <c r="BE847" i="2"/>
  <c r="BF847" i="2"/>
  <c r="A848" i="2"/>
  <c r="B848" i="2"/>
  <c r="C848" i="2"/>
  <c r="D848" i="2"/>
  <c r="E848" i="2"/>
  <c r="F848" i="2"/>
  <c r="G848" i="2"/>
  <c r="AU848" i="2" s="1"/>
  <c r="H848" i="2"/>
  <c r="I848" i="2"/>
  <c r="J848" i="2"/>
  <c r="K848" i="2"/>
  <c r="L848" i="2"/>
  <c r="M848" i="2"/>
  <c r="N848" i="2"/>
  <c r="O848" i="2"/>
  <c r="P848" i="2"/>
  <c r="Q848" i="2"/>
  <c r="R848" i="2"/>
  <c r="S848" i="2"/>
  <c r="T848" i="2"/>
  <c r="U848" i="2"/>
  <c r="V848" i="2"/>
  <c r="W848" i="2"/>
  <c r="X848" i="2"/>
  <c r="Y848" i="2"/>
  <c r="Z848" i="2"/>
  <c r="AA848" i="2"/>
  <c r="AB848" i="2"/>
  <c r="AC848" i="2"/>
  <c r="AD848" i="2"/>
  <c r="AP848" i="2"/>
  <c r="AQ848" i="2"/>
  <c r="AR848" i="2"/>
  <c r="AV848" i="2"/>
  <c r="AW848" i="2"/>
  <c r="AY848" i="2"/>
  <c r="AZ848" i="2"/>
  <c r="BD848" i="2"/>
  <c r="BE848" i="2"/>
  <c r="BF848" i="2"/>
  <c r="A849" i="2"/>
  <c r="B849" i="2"/>
  <c r="C849" i="2"/>
  <c r="D849" i="2"/>
  <c r="E849" i="2"/>
  <c r="F849" i="2"/>
  <c r="G849" i="2"/>
  <c r="AU849" i="2" s="1"/>
  <c r="H849" i="2"/>
  <c r="I849" i="2"/>
  <c r="J849" i="2"/>
  <c r="K849" i="2"/>
  <c r="L849" i="2"/>
  <c r="M849" i="2"/>
  <c r="N849" i="2"/>
  <c r="O849" i="2"/>
  <c r="P849" i="2"/>
  <c r="Q849" i="2"/>
  <c r="R849" i="2"/>
  <c r="S849" i="2"/>
  <c r="T849" i="2"/>
  <c r="U849" i="2"/>
  <c r="V849" i="2"/>
  <c r="W849" i="2"/>
  <c r="X849" i="2"/>
  <c r="Y849" i="2"/>
  <c r="Z849" i="2"/>
  <c r="AA849" i="2"/>
  <c r="AB849" i="2"/>
  <c r="AC849" i="2"/>
  <c r="AD849" i="2"/>
  <c r="AP849" i="2"/>
  <c r="AQ849" i="2"/>
  <c r="AR849" i="2"/>
  <c r="AV849" i="2"/>
  <c r="AW849" i="2"/>
  <c r="AY849" i="2"/>
  <c r="AZ849" i="2"/>
  <c r="BD849" i="2"/>
  <c r="BE849" i="2"/>
  <c r="BF849" i="2"/>
  <c r="A850" i="2"/>
  <c r="B850" i="2"/>
  <c r="C850" i="2"/>
  <c r="D850" i="2"/>
  <c r="E850" i="2"/>
  <c r="F850" i="2"/>
  <c r="G850" i="2"/>
  <c r="AU850" i="2" s="1"/>
  <c r="H850" i="2"/>
  <c r="I850" i="2"/>
  <c r="J850" i="2"/>
  <c r="K850" i="2"/>
  <c r="L850" i="2"/>
  <c r="M850" i="2"/>
  <c r="N850" i="2"/>
  <c r="O850" i="2"/>
  <c r="P850" i="2"/>
  <c r="Q850" i="2"/>
  <c r="R850" i="2"/>
  <c r="S850" i="2"/>
  <c r="T850" i="2"/>
  <c r="U850" i="2"/>
  <c r="V850" i="2"/>
  <c r="W850" i="2"/>
  <c r="X850" i="2"/>
  <c r="Y850" i="2"/>
  <c r="Z850" i="2"/>
  <c r="AA850" i="2"/>
  <c r="AB850" i="2"/>
  <c r="AC850" i="2"/>
  <c r="AD850" i="2"/>
  <c r="AP850" i="2"/>
  <c r="AQ850" i="2"/>
  <c r="AR850" i="2"/>
  <c r="AV850" i="2"/>
  <c r="AW850" i="2"/>
  <c r="AY850" i="2"/>
  <c r="AZ850" i="2"/>
  <c r="BD850" i="2"/>
  <c r="BE850" i="2"/>
  <c r="BF850" i="2"/>
  <c r="A851" i="2"/>
  <c r="B851" i="2"/>
  <c r="C851" i="2"/>
  <c r="D851" i="2"/>
  <c r="E851" i="2"/>
  <c r="F851" i="2"/>
  <c r="G851" i="2"/>
  <c r="AU851" i="2" s="1"/>
  <c r="H851" i="2"/>
  <c r="I851" i="2"/>
  <c r="J851" i="2"/>
  <c r="K851" i="2"/>
  <c r="L851" i="2"/>
  <c r="M851" i="2"/>
  <c r="N851" i="2"/>
  <c r="O851" i="2"/>
  <c r="P851" i="2"/>
  <c r="Q851" i="2"/>
  <c r="R851" i="2"/>
  <c r="S851" i="2"/>
  <c r="T851" i="2"/>
  <c r="U851" i="2"/>
  <c r="V851" i="2"/>
  <c r="W851" i="2"/>
  <c r="X851" i="2"/>
  <c r="Y851" i="2"/>
  <c r="Z851" i="2"/>
  <c r="AA851" i="2"/>
  <c r="AB851" i="2"/>
  <c r="AC851" i="2"/>
  <c r="AD851" i="2"/>
  <c r="AP851" i="2"/>
  <c r="AQ851" i="2"/>
  <c r="AR851" i="2"/>
  <c r="AV851" i="2"/>
  <c r="AW851" i="2"/>
  <c r="AY851" i="2"/>
  <c r="AZ851" i="2"/>
  <c r="BD851" i="2"/>
  <c r="BE851" i="2"/>
  <c r="BF851" i="2"/>
  <c r="A852" i="2"/>
  <c r="B852" i="2"/>
  <c r="C852" i="2"/>
  <c r="D852" i="2"/>
  <c r="E852" i="2"/>
  <c r="F852" i="2"/>
  <c r="G852" i="2"/>
  <c r="AU852" i="2" s="1"/>
  <c r="H852" i="2"/>
  <c r="I852" i="2"/>
  <c r="J852" i="2"/>
  <c r="K852" i="2"/>
  <c r="L852" i="2"/>
  <c r="M852" i="2"/>
  <c r="N852" i="2"/>
  <c r="O852" i="2"/>
  <c r="P852" i="2"/>
  <c r="Q852" i="2"/>
  <c r="R852" i="2"/>
  <c r="S852" i="2"/>
  <c r="T852" i="2"/>
  <c r="U852" i="2"/>
  <c r="V852" i="2"/>
  <c r="W852" i="2"/>
  <c r="X852" i="2"/>
  <c r="Y852" i="2"/>
  <c r="Z852" i="2"/>
  <c r="AA852" i="2"/>
  <c r="AB852" i="2"/>
  <c r="AC852" i="2"/>
  <c r="AD852" i="2"/>
  <c r="AP852" i="2"/>
  <c r="AQ852" i="2"/>
  <c r="AR852" i="2"/>
  <c r="AV852" i="2"/>
  <c r="AW852" i="2"/>
  <c r="AY852" i="2"/>
  <c r="AZ852" i="2"/>
  <c r="BD852" i="2"/>
  <c r="BE852" i="2"/>
  <c r="BF852" i="2"/>
  <c r="A853" i="2"/>
  <c r="B853" i="2"/>
  <c r="C853" i="2"/>
  <c r="D853" i="2"/>
  <c r="E853" i="2"/>
  <c r="F853" i="2"/>
  <c r="G853" i="2"/>
  <c r="AU853" i="2" s="1"/>
  <c r="H853" i="2"/>
  <c r="I853" i="2"/>
  <c r="J853" i="2"/>
  <c r="K853" i="2"/>
  <c r="L853" i="2"/>
  <c r="M853" i="2"/>
  <c r="N853" i="2"/>
  <c r="O853" i="2"/>
  <c r="P853" i="2"/>
  <c r="Q853" i="2"/>
  <c r="R853" i="2"/>
  <c r="S853" i="2"/>
  <c r="T853" i="2"/>
  <c r="U853" i="2"/>
  <c r="V853" i="2"/>
  <c r="W853" i="2"/>
  <c r="X853" i="2"/>
  <c r="Y853" i="2"/>
  <c r="Z853" i="2"/>
  <c r="AA853" i="2"/>
  <c r="AB853" i="2"/>
  <c r="AC853" i="2"/>
  <c r="AD853" i="2"/>
  <c r="AP853" i="2"/>
  <c r="AQ853" i="2"/>
  <c r="AR853" i="2"/>
  <c r="AV853" i="2"/>
  <c r="AW853" i="2"/>
  <c r="AY853" i="2"/>
  <c r="AZ853" i="2"/>
  <c r="BD853" i="2"/>
  <c r="BE853" i="2"/>
  <c r="BF853" i="2"/>
  <c r="A854" i="2"/>
  <c r="B854" i="2"/>
  <c r="C854" i="2"/>
  <c r="D854" i="2"/>
  <c r="E854" i="2"/>
  <c r="F854" i="2"/>
  <c r="G854" i="2"/>
  <c r="AU854" i="2" s="1"/>
  <c r="H854" i="2"/>
  <c r="I854" i="2"/>
  <c r="J854" i="2"/>
  <c r="K854" i="2"/>
  <c r="L854" i="2"/>
  <c r="M854" i="2"/>
  <c r="N854" i="2"/>
  <c r="O854" i="2"/>
  <c r="P854" i="2"/>
  <c r="Q854" i="2"/>
  <c r="R854" i="2"/>
  <c r="S854" i="2"/>
  <c r="T854" i="2"/>
  <c r="U854" i="2"/>
  <c r="V854" i="2"/>
  <c r="W854" i="2"/>
  <c r="X854" i="2"/>
  <c r="Y854" i="2"/>
  <c r="Z854" i="2"/>
  <c r="AA854" i="2"/>
  <c r="AB854" i="2"/>
  <c r="AC854" i="2"/>
  <c r="AD854" i="2"/>
  <c r="AP854" i="2"/>
  <c r="AQ854" i="2"/>
  <c r="AR854" i="2"/>
  <c r="AV854" i="2"/>
  <c r="AW854" i="2"/>
  <c r="AY854" i="2"/>
  <c r="AZ854" i="2"/>
  <c r="BD854" i="2"/>
  <c r="BE854" i="2"/>
  <c r="BF854" i="2"/>
  <c r="A855" i="2"/>
  <c r="B855" i="2"/>
  <c r="C855" i="2"/>
  <c r="D855" i="2"/>
  <c r="E855" i="2"/>
  <c r="F855" i="2"/>
  <c r="G855" i="2"/>
  <c r="AU855" i="2" s="1"/>
  <c r="H855" i="2"/>
  <c r="I855" i="2"/>
  <c r="J855" i="2"/>
  <c r="K855" i="2"/>
  <c r="L855" i="2"/>
  <c r="M855" i="2"/>
  <c r="N855" i="2"/>
  <c r="O855" i="2"/>
  <c r="P855" i="2"/>
  <c r="Q855" i="2"/>
  <c r="R855" i="2"/>
  <c r="S855" i="2"/>
  <c r="T855" i="2"/>
  <c r="U855" i="2"/>
  <c r="V855" i="2"/>
  <c r="W855" i="2"/>
  <c r="X855" i="2"/>
  <c r="Y855" i="2"/>
  <c r="Z855" i="2"/>
  <c r="AA855" i="2"/>
  <c r="AB855" i="2"/>
  <c r="AC855" i="2"/>
  <c r="AD855" i="2"/>
  <c r="AP855" i="2"/>
  <c r="AQ855" i="2"/>
  <c r="AR855" i="2"/>
  <c r="AV855" i="2"/>
  <c r="AW855" i="2"/>
  <c r="AY855" i="2"/>
  <c r="AZ855" i="2"/>
  <c r="BD855" i="2"/>
  <c r="BE855" i="2"/>
  <c r="BF855" i="2"/>
  <c r="A856" i="2"/>
  <c r="B856" i="2"/>
  <c r="C856" i="2"/>
  <c r="D856" i="2"/>
  <c r="E856" i="2"/>
  <c r="F856" i="2"/>
  <c r="G856" i="2"/>
  <c r="AU856" i="2" s="1"/>
  <c r="H856" i="2"/>
  <c r="I856" i="2"/>
  <c r="J856" i="2"/>
  <c r="K856" i="2"/>
  <c r="L856" i="2"/>
  <c r="M856" i="2"/>
  <c r="N856" i="2"/>
  <c r="O856" i="2"/>
  <c r="P856" i="2"/>
  <c r="Q856" i="2"/>
  <c r="R856" i="2"/>
  <c r="S856" i="2"/>
  <c r="T856" i="2"/>
  <c r="U856" i="2"/>
  <c r="V856" i="2"/>
  <c r="W856" i="2"/>
  <c r="X856" i="2"/>
  <c r="Y856" i="2"/>
  <c r="Z856" i="2"/>
  <c r="AA856" i="2"/>
  <c r="AB856" i="2"/>
  <c r="AC856" i="2"/>
  <c r="AD856" i="2"/>
  <c r="AP856" i="2"/>
  <c r="AQ856" i="2"/>
  <c r="AR856" i="2"/>
  <c r="AV856" i="2"/>
  <c r="AW856" i="2"/>
  <c r="AY856" i="2"/>
  <c r="AZ856" i="2"/>
  <c r="BD856" i="2"/>
  <c r="BE856" i="2"/>
  <c r="BF856" i="2"/>
  <c r="A857" i="2"/>
  <c r="B857" i="2"/>
  <c r="C857" i="2"/>
  <c r="D857" i="2"/>
  <c r="E857" i="2"/>
  <c r="F857" i="2"/>
  <c r="G857" i="2"/>
  <c r="AU857" i="2" s="1"/>
  <c r="H857" i="2"/>
  <c r="I857" i="2"/>
  <c r="J857" i="2"/>
  <c r="K857" i="2"/>
  <c r="L857" i="2"/>
  <c r="M857" i="2"/>
  <c r="N857" i="2"/>
  <c r="O857" i="2"/>
  <c r="P857" i="2"/>
  <c r="Q857" i="2"/>
  <c r="R857" i="2"/>
  <c r="S857" i="2"/>
  <c r="T857" i="2"/>
  <c r="U857" i="2"/>
  <c r="V857" i="2"/>
  <c r="W857" i="2"/>
  <c r="X857" i="2"/>
  <c r="Y857" i="2"/>
  <c r="Z857" i="2"/>
  <c r="AA857" i="2"/>
  <c r="AB857" i="2"/>
  <c r="AC857" i="2"/>
  <c r="AD857" i="2"/>
  <c r="AP857" i="2"/>
  <c r="AQ857" i="2"/>
  <c r="AR857" i="2"/>
  <c r="AV857" i="2"/>
  <c r="AW857" i="2"/>
  <c r="AY857" i="2"/>
  <c r="AZ857" i="2"/>
  <c r="BD857" i="2"/>
  <c r="BE857" i="2"/>
  <c r="BF857" i="2"/>
  <c r="A858" i="2"/>
  <c r="B858" i="2"/>
  <c r="C858" i="2"/>
  <c r="D858" i="2"/>
  <c r="E858" i="2"/>
  <c r="F858" i="2"/>
  <c r="G858" i="2"/>
  <c r="AU858" i="2" s="1"/>
  <c r="H858" i="2"/>
  <c r="I858" i="2"/>
  <c r="J858" i="2"/>
  <c r="K858" i="2"/>
  <c r="L858" i="2"/>
  <c r="M858" i="2"/>
  <c r="N858" i="2"/>
  <c r="O858" i="2"/>
  <c r="P858" i="2"/>
  <c r="Q858" i="2"/>
  <c r="R858" i="2"/>
  <c r="S858" i="2"/>
  <c r="T858" i="2"/>
  <c r="U858" i="2"/>
  <c r="V858" i="2"/>
  <c r="W858" i="2"/>
  <c r="X858" i="2"/>
  <c r="Y858" i="2"/>
  <c r="Z858" i="2"/>
  <c r="AA858" i="2"/>
  <c r="AB858" i="2"/>
  <c r="AC858" i="2"/>
  <c r="AD858" i="2"/>
  <c r="AP858" i="2"/>
  <c r="AQ858" i="2"/>
  <c r="AR858" i="2"/>
  <c r="AV858" i="2"/>
  <c r="AW858" i="2"/>
  <c r="AY858" i="2"/>
  <c r="AZ858" i="2"/>
  <c r="BD858" i="2"/>
  <c r="BE858" i="2"/>
  <c r="BF858" i="2"/>
  <c r="A859" i="2"/>
  <c r="B859" i="2"/>
  <c r="C859" i="2"/>
  <c r="D859" i="2"/>
  <c r="E859" i="2"/>
  <c r="F859" i="2"/>
  <c r="G859" i="2"/>
  <c r="AU859" i="2" s="1"/>
  <c r="H859" i="2"/>
  <c r="I859" i="2"/>
  <c r="J859" i="2"/>
  <c r="K859" i="2"/>
  <c r="L859" i="2"/>
  <c r="M859" i="2"/>
  <c r="N859" i="2"/>
  <c r="O859" i="2"/>
  <c r="P859" i="2"/>
  <c r="Q859" i="2"/>
  <c r="R859" i="2"/>
  <c r="S859" i="2"/>
  <c r="T859" i="2"/>
  <c r="U859" i="2"/>
  <c r="V859" i="2"/>
  <c r="W859" i="2"/>
  <c r="X859" i="2"/>
  <c r="Y859" i="2"/>
  <c r="Z859" i="2"/>
  <c r="AA859" i="2"/>
  <c r="AB859" i="2"/>
  <c r="AC859" i="2"/>
  <c r="AD859" i="2"/>
  <c r="AP859" i="2"/>
  <c r="AQ859" i="2"/>
  <c r="AR859" i="2"/>
  <c r="AV859" i="2"/>
  <c r="AW859" i="2"/>
  <c r="AY859" i="2"/>
  <c r="AZ859" i="2"/>
  <c r="BD859" i="2"/>
  <c r="BE859" i="2"/>
  <c r="BF859" i="2"/>
  <c r="A860" i="2"/>
  <c r="B860" i="2"/>
  <c r="C860" i="2"/>
  <c r="D860" i="2"/>
  <c r="E860" i="2"/>
  <c r="F860" i="2"/>
  <c r="G860" i="2"/>
  <c r="AU860" i="2" s="1"/>
  <c r="H860" i="2"/>
  <c r="I860" i="2"/>
  <c r="J860" i="2"/>
  <c r="K860" i="2"/>
  <c r="L860" i="2"/>
  <c r="M860" i="2"/>
  <c r="N860" i="2"/>
  <c r="O860" i="2"/>
  <c r="P860" i="2"/>
  <c r="Q860" i="2"/>
  <c r="R860" i="2"/>
  <c r="S860" i="2"/>
  <c r="T860" i="2"/>
  <c r="U860" i="2"/>
  <c r="V860" i="2"/>
  <c r="W860" i="2"/>
  <c r="X860" i="2"/>
  <c r="Y860" i="2"/>
  <c r="Z860" i="2"/>
  <c r="AA860" i="2"/>
  <c r="AB860" i="2"/>
  <c r="AC860" i="2"/>
  <c r="AD860" i="2"/>
  <c r="AP860" i="2"/>
  <c r="AQ860" i="2"/>
  <c r="AR860" i="2"/>
  <c r="AV860" i="2"/>
  <c r="AW860" i="2"/>
  <c r="AY860" i="2"/>
  <c r="AZ860" i="2"/>
  <c r="BD860" i="2"/>
  <c r="BE860" i="2"/>
  <c r="BF860" i="2"/>
  <c r="A861" i="2"/>
  <c r="B861" i="2"/>
  <c r="C861" i="2"/>
  <c r="D861" i="2"/>
  <c r="E861" i="2"/>
  <c r="F861" i="2"/>
  <c r="G861" i="2"/>
  <c r="AU861" i="2" s="1"/>
  <c r="H861" i="2"/>
  <c r="I861" i="2"/>
  <c r="J861" i="2"/>
  <c r="K861" i="2"/>
  <c r="L861" i="2"/>
  <c r="M861" i="2"/>
  <c r="N861" i="2"/>
  <c r="O861" i="2"/>
  <c r="P861" i="2"/>
  <c r="Q861" i="2"/>
  <c r="R861" i="2"/>
  <c r="S861" i="2"/>
  <c r="T861" i="2"/>
  <c r="U861" i="2"/>
  <c r="V861" i="2"/>
  <c r="W861" i="2"/>
  <c r="X861" i="2"/>
  <c r="Y861" i="2"/>
  <c r="Z861" i="2"/>
  <c r="AA861" i="2"/>
  <c r="AB861" i="2"/>
  <c r="AC861" i="2"/>
  <c r="AD861" i="2"/>
  <c r="AP861" i="2"/>
  <c r="AQ861" i="2"/>
  <c r="AR861" i="2"/>
  <c r="AV861" i="2"/>
  <c r="AW861" i="2"/>
  <c r="AY861" i="2"/>
  <c r="AZ861" i="2"/>
  <c r="BD861" i="2"/>
  <c r="BE861" i="2"/>
  <c r="BF861" i="2"/>
  <c r="A862" i="2"/>
  <c r="B862" i="2"/>
  <c r="C862" i="2"/>
  <c r="D862" i="2"/>
  <c r="E862" i="2"/>
  <c r="F862" i="2"/>
  <c r="G862" i="2"/>
  <c r="AU862" i="2" s="1"/>
  <c r="H862" i="2"/>
  <c r="I862" i="2"/>
  <c r="J862" i="2"/>
  <c r="K862" i="2"/>
  <c r="L862" i="2"/>
  <c r="M862" i="2"/>
  <c r="N862" i="2"/>
  <c r="O862" i="2"/>
  <c r="P862" i="2"/>
  <c r="Q862" i="2"/>
  <c r="R862" i="2"/>
  <c r="S862" i="2"/>
  <c r="T862" i="2"/>
  <c r="U862" i="2"/>
  <c r="V862" i="2"/>
  <c r="W862" i="2"/>
  <c r="X862" i="2"/>
  <c r="Y862" i="2"/>
  <c r="Z862" i="2"/>
  <c r="AA862" i="2"/>
  <c r="AB862" i="2"/>
  <c r="AC862" i="2"/>
  <c r="AD862" i="2"/>
  <c r="AP862" i="2"/>
  <c r="AQ862" i="2"/>
  <c r="AR862" i="2"/>
  <c r="AV862" i="2"/>
  <c r="AW862" i="2"/>
  <c r="AY862" i="2"/>
  <c r="AZ862" i="2"/>
  <c r="BD862" i="2"/>
  <c r="BE862" i="2"/>
  <c r="BF862" i="2"/>
  <c r="A863" i="2"/>
  <c r="B863" i="2"/>
  <c r="C863" i="2"/>
  <c r="D863" i="2"/>
  <c r="E863" i="2"/>
  <c r="F863" i="2"/>
  <c r="G863" i="2"/>
  <c r="AU863" i="2" s="1"/>
  <c r="H863" i="2"/>
  <c r="I863" i="2"/>
  <c r="J863" i="2"/>
  <c r="K863" i="2"/>
  <c r="L863" i="2"/>
  <c r="M863" i="2"/>
  <c r="N863" i="2"/>
  <c r="O863" i="2"/>
  <c r="P863" i="2"/>
  <c r="Q863" i="2"/>
  <c r="R863" i="2"/>
  <c r="S863" i="2"/>
  <c r="T863" i="2"/>
  <c r="U863" i="2"/>
  <c r="V863" i="2"/>
  <c r="W863" i="2"/>
  <c r="X863" i="2"/>
  <c r="Y863" i="2"/>
  <c r="Z863" i="2"/>
  <c r="AA863" i="2"/>
  <c r="AB863" i="2"/>
  <c r="AC863" i="2"/>
  <c r="AD863" i="2"/>
  <c r="AP863" i="2"/>
  <c r="AQ863" i="2"/>
  <c r="AR863" i="2"/>
  <c r="AV863" i="2"/>
  <c r="AW863" i="2"/>
  <c r="AY863" i="2"/>
  <c r="AZ863" i="2"/>
  <c r="BD863" i="2"/>
  <c r="BE863" i="2"/>
  <c r="BF863" i="2"/>
  <c r="A864" i="2"/>
  <c r="B864" i="2"/>
  <c r="C864" i="2"/>
  <c r="D864" i="2"/>
  <c r="E864" i="2"/>
  <c r="F864" i="2"/>
  <c r="G864" i="2"/>
  <c r="AU864" i="2" s="1"/>
  <c r="H864" i="2"/>
  <c r="I864" i="2"/>
  <c r="J864" i="2"/>
  <c r="K864" i="2"/>
  <c r="L864" i="2"/>
  <c r="M864" i="2"/>
  <c r="N864" i="2"/>
  <c r="O864" i="2"/>
  <c r="P864" i="2"/>
  <c r="Q864" i="2"/>
  <c r="R864" i="2"/>
  <c r="S864" i="2"/>
  <c r="T864" i="2"/>
  <c r="U864" i="2"/>
  <c r="V864" i="2"/>
  <c r="W864" i="2"/>
  <c r="X864" i="2"/>
  <c r="Y864" i="2"/>
  <c r="Z864" i="2"/>
  <c r="AA864" i="2"/>
  <c r="AB864" i="2"/>
  <c r="AC864" i="2"/>
  <c r="AD864" i="2"/>
  <c r="AP864" i="2"/>
  <c r="AQ864" i="2"/>
  <c r="AR864" i="2"/>
  <c r="AV864" i="2"/>
  <c r="AW864" i="2"/>
  <c r="AY864" i="2"/>
  <c r="AZ864" i="2"/>
  <c r="BD864" i="2"/>
  <c r="BE864" i="2"/>
  <c r="BF864" i="2"/>
  <c r="A865" i="2"/>
  <c r="B865" i="2"/>
  <c r="C865" i="2"/>
  <c r="D865" i="2"/>
  <c r="E865" i="2"/>
  <c r="F865" i="2"/>
  <c r="G865" i="2"/>
  <c r="AU865" i="2" s="1"/>
  <c r="H865" i="2"/>
  <c r="I865" i="2"/>
  <c r="J865" i="2"/>
  <c r="K865" i="2"/>
  <c r="L865" i="2"/>
  <c r="M865" i="2"/>
  <c r="N865" i="2"/>
  <c r="O865" i="2"/>
  <c r="P865" i="2"/>
  <c r="Q865" i="2"/>
  <c r="R865" i="2"/>
  <c r="S865" i="2"/>
  <c r="T865" i="2"/>
  <c r="U865" i="2"/>
  <c r="V865" i="2"/>
  <c r="W865" i="2"/>
  <c r="X865" i="2"/>
  <c r="Y865" i="2"/>
  <c r="Z865" i="2"/>
  <c r="AA865" i="2"/>
  <c r="AB865" i="2"/>
  <c r="AC865" i="2"/>
  <c r="AD865" i="2"/>
  <c r="AP865" i="2"/>
  <c r="AQ865" i="2"/>
  <c r="AR865" i="2"/>
  <c r="AV865" i="2"/>
  <c r="AW865" i="2"/>
  <c r="AY865" i="2"/>
  <c r="AZ865" i="2"/>
  <c r="BD865" i="2"/>
  <c r="BE865" i="2"/>
  <c r="BF865" i="2"/>
  <c r="A866" i="2"/>
  <c r="B866" i="2"/>
  <c r="C866" i="2"/>
  <c r="D866" i="2"/>
  <c r="E866" i="2"/>
  <c r="F866" i="2"/>
  <c r="G866" i="2"/>
  <c r="AU866" i="2" s="1"/>
  <c r="H866" i="2"/>
  <c r="I866" i="2"/>
  <c r="J866" i="2"/>
  <c r="K866" i="2"/>
  <c r="L866" i="2"/>
  <c r="M866" i="2"/>
  <c r="N866" i="2"/>
  <c r="O866" i="2"/>
  <c r="P866" i="2"/>
  <c r="Q866" i="2"/>
  <c r="R866" i="2"/>
  <c r="S866" i="2"/>
  <c r="T866" i="2"/>
  <c r="U866" i="2"/>
  <c r="V866" i="2"/>
  <c r="W866" i="2"/>
  <c r="X866" i="2"/>
  <c r="Y866" i="2"/>
  <c r="Z866" i="2"/>
  <c r="AA866" i="2"/>
  <c r="AB866" i="2"/>
  <c r="AC866" i="2"/>
  <c r="AD866" i="2"/>
  <c r="AP866" i="2"/>
  <c r="AQ866" i="2"/>
  <c r="AR866" i="2"/>
  <c r="AV866" i="2"/>
  <c r="AW866" i="2"/>
  <c r="AY866" i="2"/>
  <c r="AZ866" i="2"/>
  <c r="BD866" i="2"/>
  <c r="BE866" i="2"/>
  <c r="BF866" i="2"/>
  <c r="A867" i="2"/>
  <c r="B867" i="2"/>
  <c r="C867" i="2"/>
  <c r="D867" i="2"/>
  <c r="E867" i="2"/>
  <c r="F867" i="2"/>
  <c r="G867" i="2"/>
  <c r="AU867" i="2" s="1"/>
  <c r="H867" i="2"/>
  <c r="I867" i="2"/>
  <c r="J867" i="2"/>
  <c r="K867" i="2"/>
  <c r="L867" i="2"/>
  <c r="M867" i="2"/>
  <c r="N867" i="2"/>
  <c r="O867" i="2"/>
  <c r="P867" i="2"/>
  <c r="Q867" i="2"/>
  <c r="R867" i="2"/>
  <c r="S867" i="2"/>
  <c r="T867" i="2"/>
  <c r="U867" i="2"/>
  <c r="V867" i="2"/>
  <c r="W867" i="2"/>
  <c r="X867" i="2"/>
  <c r="Y867" i="2"/>
  <c r="Z867" i="2"/>
  <c r="AA867" i="2"/>
  <c r="AB867" i="2"/>
  <c r="AC867" i="2"/>
  <c r="AD867" i="2"/>
  <c r="AP867" i="2"/>
  <c r="AQ867" i="2"/>
  <c r="AR867" i="2"/>
  <c r="AV867" i="2"/>
  <c r="AW867" i="2"/>
  <c r="AY867" i="2"/>
  <c r="AZ867" i="2"/>
  <c r="BD867" i="2"/>
  <c r="BE867" i="2"/>
  <c r="BF867" i="2"/>
  <c r="A868" i="2"/>
  <c r="B868" i="2"/>
  <c r="C868" i="2"/>
  <c r="D868" i="2"/>
  <c r="E868" i="2"/>
  <c r="F868" i="2"/>
  <c r="G868" i="2"/>
  <c r="AU868" i="2" s="1"/>
  <c r="H868" i="2"/>
  <c r="I868" i="2"/>
  <c r="J868" i="2"/>
  <c r="K868" i="2"/>
  <c r="L868" i="2"/>
  <c r="M868" i="2"/>
  <c r="N868" i="2"/>
  <c r="O868" i="2"/>
  <c r="P868" i="2"/>
  <c r="Q868" i="2"/>
  <c r="R868" i="2"/>
  <c r="S868" i="2"/>
  <c r="T868" i="2"/>
  <c r="U868" i="2"/>
  <c r="V868" i="2"/>
  <c r="W868" i="2"/>
  <c r="X868" i="2"/>
  <c r="Y868" i="2"/>
  <c r="Z868" i="2"/>
  <c r="AA868" i="2"/>
  <c r="AB868" i="2"/>
  <c r="AC868" i="2"/>
  <c r="AD868" i="2"/>
  <c r="AP868" i="2"/>
  <c r="AQ868" i="2"/>
  <c r="AR868" i="2"/>
  <c r="AV868" i="2"/>
  <c r="AW868" i="2"/>
  <c r="AY868" i="2"/>
  <c r="AZ868" i="2"/>
  <c r="BD868" i="2"/>
  <c r="BE868" i="2"/>
  <c r="BF868" i="2"/>
  <c r="A869" i="2"/>
  <c r="B869" i="2"/>
  <c r="C869" i="2"/>
  <c r="D869" i="2"/>
  <c r="E869" i="2"/>
  <c r="F869" i="2"/>
  <c r="G869" i="2"/>
  <c r="AU869" i="2" s="1"/>
  <c r="H869" i="2"/>
  <c r="I869" i="2"/>
  <c r="J869" i="2"/>
  <c r="K869" i="2"/>
  <c r="L869" i="2"/>
  <c r="M869" i="2"/>
  <c r="N869" i="2"/>
  <c r="O869" i="2"/>
  <c r="P869" i="2"/>
  <c r="Q869" i="2"/>
  <c r="R869" i="2"/>
  <c r="S869" i="2"/>
  <c r="T869" i="2"/>
  <c r="U869" i="2"/>
  <c r="V869" i="2"/>
  <c r="W869" i="2"/>
  <c r="X869" i="2"/>
  <c r="Y869" i="2"/>
  <c r="Z869" i="2"/>
  <c r="AA869" i="2"/>
  <c r="AB869" i="2"/>
  <c r="AC869" i="2"/>
  <c r="AD869" i="2"/>
  <c r="AP869" i="2"/>
  <c r="AQ869" i="2"/>
  <c r="AR869" i="2"/>
  <c r="AV869" i="2"/>
  <c r="AW869" i="2"/>
  <c r="AY869" i="2"/>
  <c r="AZ869" i="2"/>
  <c r="BD869" i="2"/>
  <c r="BE869" i="2"/>
  <c r="BF869" i="2"/>
  <c r="A870" i="2"/>
  <c r="B870" i="2"/>
  <c r="C870" i="2"/>
  <c r="D870" i="2"/>
  <c r="E870" i="2"/>
  <c r="F870" i="2"/>
  <c r="G870" i="2"/>
  <c r="AU870" i="2" s="1"/>
  <c r="H870" i="2"/>
  <c r="I870" i="2"/>
  <c r="J870" i="2"/>
  <c r="K870" i="2"/>
  <c r="L870" i="2"/>
  <c r="M870" i="2"/>
  <c r="N870" i="2"/>
  <c r="O870" i="2"/>
  <c r="P870" i="2"/>
  <c r="Q870" i="2"/>
  <c r="R870" i="2"/>
  <c r="S870" i="2"/>
  <c r="T870" i="2"/>
  <c r="U870" i="2"/>
  <c r="V870" i="2"/>
  <c r="W870" i="2"/>
  <c r="X870" i="2"/>
  <c r="Y870" i="2"/>
  <c r="Z870" i="2"/>
  <c r="AA870" i="2"/>
  <c r="AB870" i="2"/>
  <c r="AC870" i="2"/>
  <c r="AD870" i="2"/>
  <c r="AP870" i="2"/>
  <c r="AQ870" i="2"/>
  <c r="AR870" i="2"/>
  <c r="AV870" i="2"/>
  <c r="AW870" i="2"/>
  <c r="AY870" i="2"/>
  <c r="AZ870" i="2"/>
  <c r="BD870" i="2"/>
  <c r="BE870" i="2"/>
  <c r="BF870" i="2"/>
  <c r="A871" i="2"/>
  <c r="B871" i="2"/>
  <c r="C871" i="2"/>
  <c r="D871" i="2"/>
  <c r="E871" i="2"/>
  <c r="F871" i="2"/>
  <c r="G871" i="2"/>
  <c r="AU871" i="2" s="1"/>
  <c r="H871" i="2"/>
  <c r="I871" i="2"/>
  <c r="J871" i="2"/>
  <c r="K871" i="2"/>
  <c r="L871" i="2"/>
  <c r="M871" i="2"/>
  <c r="N871" i="2"/>
  <c r="O871" i="2"/>
  <c r="P871" i="2"/>
  <c r="Q871" i="2"/>
  <c r="R871" i="2"/>
  <c r="S871" i="2"/>
  <c r="T871" i="2"/>
  <c r="U871" i="2"/>
  <c r="V871" i="2"/>
  <c r="W871" i="2"/>
  <c r="X871" i="2"/>
  <c r="Y871" i="2"/>
  <c r="Z871" i="2"/>
  <c r="AA871" i="2"/>
  <c r="AB871" i="2"/>
  <c r="AC871" i="2"/>
  <c r="AD871" i="2"/>
  <c r="AP871" i="2"/>
  <c r="AQ871" i="2"/>
  <c r="AR871" i="2"/>
  <c r="AV871" i="2"/>
  <c r="AW871" i="2"/>
  <c r="AY871" i="2"/>
  <c r="AZ871" i="2"/>
  <c r="BD871" i="2"/>
  <c r="BE871" i="2"/>
  <c r="BF871" i="2"/>
  <c r="A872" i="2"/>
  <c r="B872" i="2"/>
  <c r="C872" i="2"/>
  <c r="D872" i="2"/>
  <c r="E872" i="2"/>
  <c r="F872" i="2"/>
  <c r="G872" i="2"/>
  <c r="AU872" i="2" s="1"/>
  <c r="H872" i="2"/>
  <c r="I872" i="2"/>
  <c r="J872" i="2"/>
  <c r="K872" i="2"/>
  <c r="L872" i="2"/>
  <c r="M872" i="2"/>
  <c r="N872" i="2"/>
  <c r="O872" i="2"/>
  <c r="P872" i="2"/>
  <c r="Q872" i="2"/>
  <c r="R872" i="2"/>
  <c r="S872" i="2"/>
  <c r="T872" i="2"/>
  <c r="U872" i="2"/>
  <c r="V872" i="2"/>
  <c r="W872" i="2"/>
  <c r="X872" i="2"/>
  <c r="Y872" i="2"/>
  <c r="Z872" i="2"/>
  <c r="AA872" i="2"/>
  <c r="AB872" i="2"/>
  <c r="AC872" i="2"/>
  <c r="AD872" i="2"/>
  <c r="AP872" i="2"/>
  <c r="AQ872" i="2"/>
  <c r="AR872" i="2"/>
  <c r="AV872" i="2"/>
  <c r="AW872" i="2"/>
  <c r="AY872" i="2"/>
  <c r="AZ872" i="2"/>
  <c r="BD872" i="2"/>
  <c r="BE872" i="2"/>
  <c r="BF872" i="2"/>
  <c r="A873" i="2"/>
  <c r="B873" i="2"/>
  <c r="C873" i="2"/>
  <c r="D873" i="2"/>
  <c r="E873" i="2"/>
  <c r="F873" i="2"/>
  <c r="G873" i="2"/>
  <c r="AU873" i="2" s="1"/>
  <c r="H873" i="2"/>
  <c r="I873" i="2"/>
  <c r="J873" i="2"/>
  <c r="K873" i="2"/>
  <c r="L873" i="2"/>
  <c r="M873" i="2"/>
  <c r="N873" i="2"/>
  <c r="O873" i="2"/>
  <c r="P873" i="2"/>
  <c r="Q873" i="2"/>
  <c r="R873" i="2"/>
  <c r="S873" i="2"/>
  <c r="T873" i="2"/>
  <c r="U873" i="2"/>
  <c r="V873" i="2"/>
  <c r="W873" i="2"/>
  <c r="X873" i="2"/>
  <c r="Y873" i="2"/>
  <c r="Z873" i="2"/>
  <c r="AA873" i="2"/>
  <c r="AB873" i="2"/>
  <c r="AC873" i="2"/>
  <c r="AD873" i="2"/>
  <c r="AP873" i="2"/>
  <c r="AQ873" i="2"/>
  <c r="AR873" i="2"/>
  <c r="AV873" i="2"/>
  <c r="AW873" i="2"/>
  <c r="AY873" i="2"/>
  <c r="AZ873" i="2"/>
  <c r="BD873" i="2"/>
  <c r="BE873" i="2"/>
  <c r="BF873" i="2"/>
  <c r="A874" i="2"/>
  <c r="B874" i="2"/>
  <c r="C874" i="2"/>
  <c r="D874" i="2"/>
  <c r="E874" i="2"/>
  <c r="F874" i="2"/>
  <c r="G874" i="2"/>
  <c r="AU874" i="2" s="1"/>
  <c r="H874" i="2"/>
  <c r="I874" i="2"/>
  <c r="J874" i="2"/>
  <c r="K874" i="2"/>
  <c r="L874" i="2"/>
  <c r="M874" i="2"/>
  <c r="N874" i="2"/>
  <c r="O874" i="2"/>
  <c r="P874" i="2"/>
  <c r="Q874" i="2"/>
  <c r="R874" i="2"/>
  <c r="S874" i="2"/>
  <c r="T874" i="2"/>
  <c r="U874" i="2"/>
  <c r="V874" i="2"/>
  <c r="W874" i="2"/>
  <c r="X874" i="2"/>
  <c r="Y874" i="2"/>
  <c r="Z874" i="2"/>
  <c r="AA874" i="2"/>
  <c r="AB874" i="2"/>
  <c r="AC874" i="2"/>
  <c r="AD874" i="2"/>
  <c r="AP874" i="2"/>
  <c r="AQ874" i="2"/>
  <c r="AR874" i="2"/>
  <c r="AV874" i="2"/>
  <c r="AW874" i="2"/>
  <c r="AY874" i="2"/>
  <c r="AZ874" i="2"/>
  <c r="BD874" i="2"/>
  <c r="BE874" i="2"/>
  <c r="BF874" i="2"/>
  <c r="A875" i="2"/>
  <c r="B875" i="2"/>
  <c r="C875" i="2"/>
  <c r="D875" i="2"/>
  <c r="E875" i="2"/>
  <c r="F875" i="2"/>
  <c r="G875" i="2"/>
  <c r="AU875" i="2" s="1"/>
  <c r="H875" i="2"/>
  <c r="I875" i="2"/>
  <c r="J875" i="2"/>
  <c r="K875" i="2"/>
  <c r="L875" i="2"/>
  <c r="M875" i="2"/>
  <c r="N875" i="2"/>
  <c r="O875" i="2"/>
  <c r="P875" i="2"/>
  <c r="Q875" i="2"/>
  <c r="R875" i="2"/>
  <c r="S875" i="2"/>
  <c r="T875" i="2"/>
  <c r="U875" i="2"/>
  <c r="V875" i="2"/>
  <c r="W875" i="2"/>
  <c r="X875" i="2"/>
  <c r="Y875" i="2"/>
  <c r="Z875" i="2"/>
  <c r="AA875" i="2"/>
  <c r="AB875" i="2"/>
  <c r="AC875" i="2"/>
  <c r="AD875" i="2"/>
  <c r="AP875" i="2"/>
  <c r="AQ875" i="2"/>
  <c r="AR875" i="2"/>
  <c r="AV875" i="2"/>
  <c r="AW875" i="2"/>
  <c r="AY875" i="2"/>
  <c r="AZ875" i="2"/>
  <c r="BD875" i="2"/>
  <c r="BE875" i="2"/>
  <c r="BF875" i="2"/>
  <c r="A876" i="2"/>
  <c r="B876" i="2"/>
  <c r="C876" i="2"/>
  <c r="D876" i="2"/>
  <c r="E876" i="2"/>
  <c r="F876" i="2"/>
  <c r="G876" i="2"/>
  <c r="AU876" i="2" s="1"/>
  <c r="H876" i="2"/>
  <c r="I876" i="2"/>
  <c r="J876" i="2"/>
  <c r="K876" i="2"/>
  <c r="L876" i="2"/>
  <c r="M876" i="2"/>
  <c r="N876" i="2"/>
  <c r="O876" i="2"/>
  <c r="P876" i="2"/>
  <c r="Q876" i="2"/>
  <c r="R876" i="2"/>
  <c r="S876" i="2"/>
  <c r="T876" i="2"/>
  <c r="U876" i="2"/>
  <c r="V876" i="2"/>
  <c r="W876" i="2"/>
  <c r="X876" i="2"/>
  <c r="Y876" i="2"/>
  <c r="Z876" i="2"/>
  <c r="AA876" i="2"/>
  <c r="AB876" i="2"/>
  <c r="AC876" i="2"/>
  <c r="AD876" i="2"/>
  <c r="AP876" i="2"/>
  <c r="AQ876" i="2"/>
  <c r="AR876" i="2"/>
  <c r="AV876" i="2"/>
  <c r="AW876" i="2"/>
  <c r="AY876" i="2"/>
  <c r="AZ876" i="2"/>
  <c r="BD876" i="2"/>
  <c r="BE876" i="2"/>
  <c r="BF876" i="2"/>
  <c r="A877" i="2"/>
  <c r="B877" i="2"/>
  <c r="C877" i="2"/>
  <c r="D877" i="2"/>
  <c r="E877" i="2"/>
  <c r="F877" i="2"/>
  <c r="G877" i="2"/>
  <c r="AU877" i="2" s="1"/>
  <c r="H877" i="2"/>
  <c r="I877" i="2"/>
  <c r="J877" i="2"/>
  <c r="K877" i="2"/>
  <c r="L877" i="2"/>
  <c r="M877" i="2"/>
  <c r="N877" i="2"/>
  <c r="O877" i="2"/>
  <c r="P877" i="2"/>
  <c r="Q877" i="2"/>
  <c r="R877" i="2"/>
  <c r="S877" i="2"/>
  <c r="T877" i="2"/>
  <c r="U877" i="2"/>
  <c r="V877" i="2"/>
  <c r="W877" i="2"/>
  <c r="X877" i="2"/>
  <c r="Y877" i="2"/>
  <c r="Z877" i="2"/>
  <c r="AA877" i="2"/>
  <c r="AB877" i="2"/>
  <c r="AC877" i="2"/>
  <c r="AD877" i="2"/>
  <c r="AP877" i="2"/>
  <c r="AQ877" i="2"/>
  <c r="AR877" i="2"/>
  <c r="AV877" i="2"/>
  <c r="AW877" i="2"/>
  <c r="AY877" i="2"/>
  <c r="AZ877" i="2"/>
  <c r="BD877" i="2"/>
  <c r="BE877" i="2"/>
  <c r="BF877" i="2"/>
  <c r="A878" i="2"/>
  <c r="B878" i="2"/>
  <c r="C878" i="2"/>
  <c r="D878" i="2"/>
  <c r="E878" i="2"/>
  <c r="F878" i="2"/>
  <c r="G878" i="2"/>
  <c r="AU878" i="2" s="1"/>
  <c r="H878" i="2"/>
  <c r="I878" i="2"/>
  <c r="J878" i="2"/>
  <c r="K878" i="2"/>
  <c r="L878" i="2"/>
  <c r="M878" i="2"/>
  <c r="N878" i="2"/>
  <c r="O878" i="2"/>
  <c r="P878" i="2"/>
  <c r="Q878" i="2"/>
  <c r="R878" i="2"/>
  <c r="S878" i="2"/>
  <c r="T878" i="2"/>
  <c r="U878" i="2"/>
  <c r="V878" i="2"/>
  <c r="W878" i="2"/>
  <c r="X878" i="2"/>
  <c r="Y878" i="2"/>
  <c r="Z878" i="2"/>
  <c r="AA878" i="2"/>
  <c r="AB878" i="2"/>
  <c r="AC878" i="2"/>
  <c r="AD878" i="2"/>
  <c r="AP878" i="2"/>
  <c r="AQ878" i="2"/>
  <c r="AR878" i="2"/>
  <c r="AV878" i="2"/>
  <c r="AW878" i="2"/>
  <c r="AY878" i="2"/>
  <c r="AZ878" i="2"/>
  <c r="BD878" i="2"/>
  <c r="BE878" i="2"/>
  <c r="BF878" i="2"/>
  <c r="A879" i="2"/>
  <c r="B879" i="2"/>
  <c r="C879" i="2"/>
  <c r="D879" i="2"/>
  <c r="E879" i="2"/>
  <c r="F879" i="2"/>
  <c r="G879" i="2"/>
  <c r="AU879" i="2" s="1"/>
  <c r="H879" i="2"/>
  <c r="I879" i="2"/>
  <c r="J879" i="2"/>
  <c r="K879" i="2"/>
  <c r="L879" i="2"/>
  <c r="M879" i="2"/>
  <c r="N879" i="2"/>
  <c r="O879" i="2"/>
  <c r="P879" i="2"/>
  <c r="Q879" i="2"/>
  <c r="R879" i="2"/>
  <c r="S879" i="2"/>
  <c r="T879" i="2"/>
  <c r="U879" i="2"/>
  <c r="V879" i="2"/>
  <c r="W879" i="2"/>
  <c r="X879" i="2"/>
  <c r="Y879" i="2"/>
  <c r="Z879" i="2"/>
  <c r="AA879" i="2"/>
  <c r="AB879" i="2"/>
  <c r="AC879" i="2"/>
  <c r="AD879" i="2"/>
  <c r="AP879" i="2"/>
  <c r="AQ879" i="2"/>
  <c r="AR879" i="2"/>
  <c r="AV879" i="2"/>
  <c r="AW879" i="2"/>
  <c r="AY879" i="2"/>
  <c r="AZ879" i="2"/>
  <c r="BD879" i="2"/>
  <c r="BE879" i="2"/>
  <c r="BF879" i="2"/>
  <c r="A880" i="2"/>
  <c r="B880" i="2"/>
  <c r="C880" i="2"/>
  <c r="D880" i="2"/>
  <c r="E880" i="2"/>
  <c r="F880" i="2"/>
  <c r="G880" i="2"/>
  <c r="AU880" i="2" s="1"/>
  <c r="H880" i="2"/>
  <c r="I880" i="2"/>
  <c r="J880" i="2"/>
  <c r="K880" i="2"/>
  <c r="L880" i="2"/>
  <c r="M880" i="2"/>
  <c r="N880" i="2"/>
  <c r="O880" i="2"/>
  <c r="P880" i="2"/>
  <c r="Q880" i="2"/>
  <c r="R880" i="2"/>
  <c r="S880" i="2"/>
  <c r="T880" i="2"/>
  <c r="U880" i="2"/>
  <c r="V880" i="2"/>
  <c r="W880" i="2"/>
  <c r="X880" i="2"/>
  <c r="Y880" i="2"/>
  <c r="Z880" i="2"/>
  <c r="AA880" i="2"/>
  <c r="AB880" i="2"/>
  <c r="AC880" i="2"/>
  <c r="AD880" i="2"/>
  <c r="AP880" i="2"/>
  <c r="AQ880" i="2"/>
  <c r="AR880" i="2"/>
  <c r="AV880" i="2"/>
  <c r="AW880" i="2"/>
  <c r="AY880" i="2"/>
  <c r="AZ880" i="2"/>
  <c r="BD880" i="2"/>
  <c r="BE880" i="2"/>
  <c r="BF880" i="2"/>
  <c r="A881" i="2"/>
  <c r="B881" i="2"/>
  <c r="C881" i="2"/>
  <c r="D881" i="2"/>
  <c r="E881" i="2"/>
  <c r="F881" i="2"/>
  <c r="G881" i="2"/>
  <c r="AU881" i="2" s="1"/>
  <c r="H881" i="2"/>
  <c r="I881" i="2"/>
  <c r="J881" i="2"/>
  <c r="K881" i="2"/>
  <c r="L881" i="2"/>
  <c r="M881" i="2"/>
  <c r="N881" i="2"/>
  <c r="O881" i="2"/>
  <c r="P881" i="2"/>
  <c r="Q881" i="2"/>
  <c r="R881" i="2"/>
  <c r="S881" i="2"/>
  <c r="T881" i="2"/>
  <c r="U881" i="2"/>
  <c r="V881" i="2"/>
  <c r="W881" i="2"/>
  <c r="X881" i="2"/>
  <c r="Y881" i="2"/>
  <c r="Z881" i="2"/>
  <c r="AA881" i="2"/>
  <c r="AB881" i="2"/>
  <c r="AC881" i="2"/>
  <c r="AD881" i="2"/>
  <c r="AP881" i="2"/>
  <c r="AQ881" i="2"/>
  <c r="AR881" i="2"/>
  <c r="AV881" i="2"/>
  <c r="AW881" i="2"/>
  <c r="AY881" i="2"/>
  <c r="AZ881" i="2"/>
  <c r="BD881" i="2"/>
  <c r="BE881" i="2"/>
  <c r="BF881" i="2"/>
  <c r="A882" i="2"/>
  <c r="B882" i="2"/>
  <c r="C882" i="2"/>
  <c r="D882" i="2"/>
  <c r="E882" i="2"/>
  <c r="F882" i="2"/>
  <c r="G882" i="2"/>
  <c r="AU882" i="2" s="1"/>
  <c r="H882" i="2"/>
  <c r="I882" i="2"/>
  <c r="J882" i="2"/>
  <c r="K882" i="2"/>
  <c r="L882" i="2"/>
  <c r="M882" i="2"/>
  <c r="N882" i="2"/>
  <c r="O882" i="2"/>
  <c r="P882" i="2"/>
  <c r="Q882" i="2"/>
  <c r="R882" i="2"/>
  <c r="S882" i="2"/>
  <c r="T882" i="2"/>
  <c r="U882" i="2"/>
  <c r="V882" i="2"/>
  <c r="W882" i="2"/>
  <c r="X882" i="2"/>
  <c r="Y882" i="2"/>
  <c r="Z882" i="2"/>
  <c r="AA882" i="2"/>
  <c r="AB882" i="2"/>
  <c r="AC882" i="2"/>
  <c r="AD882" i="2"/>
  <c r="AP882" i="2"/>
  <c r="AQ882" i="2"/>
  <c r="AR882" i="2"/>
  <c r="AV882" i="2"/>
  <c r="AW882" i="2"/>
  <c r="AY882" i="2"/>
  <c r="AZ882" i="2"/>
  <c r="BD882" i="2"/>
  <c r="BE882" i="2"/>
  <c r="BF882" i="2"/>
  <c r="A883" i="2"/>
  <c r="B883" i="2"/>
  <c r="C883" i="2"/>
  <c r="D883" i="2"/>
  <c r="E883" i="2"/>
  <c r="F883" i="2"/>
  <c r="G883" i="2"/>
  <c r="AU883" i="2" s="1"/>
  <c r="H883" i="2"/>
  <c r="I883" i="2"/>
  <c r="J883" i="2"/>
  <c r="K883" i="2"/>
  <c r="L883" i="2"/>
  <c r="M883" i="2"/>
  <c r="N883" i="2"/>
  <c r="O883" i="2"/>
  <c r="P883" i="2"/>
  <c r="Q883" i="2"/>
  <c r="R883" i="2"/>
  <c r="S883" i="2"/>
  <c r="T883" i="2"/>
  <c r="U883" i="2"/>
  <c r="V883" i="2"/>
  <c r="W883" i="2"/>
  <c r="X883" i="2"/>
  <c r="Y883" i="2"/>
  <c r="Z883" i="2"/>
  <c r="AA883" i="2"/>
  <c r="AB883" i="2"/>
  <c r="AC883" i="2"/>
  <c r="AD883" i="2"/>
  <c r="AP883" i="2"/>
  <c r="AQ883" i="2"/>
  <c r="AR883" i="2"/>
  <c r="AV883" i="2"/>
  <c r="AW883" i="2"/>
  <c r="AY883" i="2"/>
  <c r="AZ883" i="2"/>
  <c r="BD883" i="2"/>
  <c r="BE883" i="2"/>
  <c r="BF883" i="2"/>
  <c r="A884" i="2"/>
  <c r="B884" i="2"/>
  <c r="C884" i="2"/>
  <c r="D884" i="2"/>
  <c r="E884" i="2"/>
  <c r="F884" i="2"/>
  <c r="G884" i="2"/>
  <c r="AU884" i="2" s="1"/>
  <c r="H884" i="2"/>
  <c r="I884" i="2"/>
  <c r="J884" i="2"/>
  <c r="K884" i="2"/>
  <c r="L884" i="2"/>
  <c r="M884" i="2"/>
  <c r="N884" i="2"/>
  <c r="O884" i="2"/>
  <c r="P884" i="2"/>
  <c r="Q884" i="2"/>
  <c r="R884" i="2"/>
  <c r="S884" i="2"/>
  <c r="T884" i="2"/>
  <c r="U884" i="2"/>
  <c r="V884" i="2"/>
  <c r="W884" i="2"/>
  <c r="X884" i="2"/>
  <c r="Y884" i="2"/>
  <c r="Z884" i="2"/>
  <c r="AA884" i="2"/>
  <c r="AB884" i="2"/>
  <c r="AC884" i="2"/>
  <c r="AD884" i="2"/>
  <c r="AP884" i="2"/>
  <c r="AQ884" i="2"/>
  <c r="AR884" i="2"/>
  <c r="AV884" i="2"/>
  <c r="AW884" i="2"/>
  <c r="AY884" i="2"/>
  <c r="AZ884" i="2"/>
  <c r="BD884" i="2"/>
  <c r="BE884" i="2"/>
  <c r="BF884" i="2"/>
  <c r="A885" i="2"/>
  <c r="B885" i="2"/>
  <c r="C885" i="2"/>
  <c r="D885" i="2"/>
  <c r="E885" i="2"/>
  <c r="F885" i="2"/>
  <c r="G885" i="2"/>
  <c r="AU885" i="2" s="1"/>
  <c r="H885" i="2"/>
  <c r="I885" i="2"/>
  <c r="J885" i="2"/>
  <c r="K885" i="2"/>
  <c r="L885" i="2"/>
  <c r="M885" i="2"/>
  <c r="N885" i="2"/>
  <c r="O885" i="2"/>
  <c r="P885" i="2"/>
  <c r="Q885" i="2"/>
  <c r="R885" i="2"/>
  <c r="S885" i="2"/>
  <c r="T885" i="2"/>
  <c r="U885" i="2"/>
  <c r="V885" i="2"/>
  <c r="W885" i="2"/>
  <c r="X885" i="2"/>
  <c r="Y885" i="2"/>
  <c r="Z885" i="2"/>
  <c r="AA885" i="2"/>
  <c r="AB885" i="2"/>
  <c r="AC885" i="2"/>
  <c r="AD885" i="2"/>
  <c r="AP885" i="2"/>
  <c r="AQ885" i="2"/>
  <c r="AR885" i="2"/>
  <c r="AV885" i="2"/>
  <c r="AW885" i="2"/>
  <c r="AY885" i="2"/>
  <c r="AZ885" i="2"/>
  <c r="BD885" i="2"/>
  <c r="BE885" i="2"/>
  <c r="BF885" i="2"/>
  <c r="A886" i="2"/>
  <c r="B886" i="2"/>
  <c r="C886" i="2"/>
  <c r="D886" i="2"/>
  <c r="E886" i="2"/>
  <c r="F886" i="2"/>
  <c r="G886" i="2"/>
  <c r="AU886" i="2" s="1"/>
  <c r="H886" i="2"/>
  <c r="I886" i="2"/>
  <c r="J886" i="2"/>
  <c r="K886" i="2"/>
  <c r="L886" i="2"/>
  <c r="M886" i="2"/>
  <c r="N886" i="2"/>
  <c r="O886" i="2"/>
  <c r="P886" i="2"/>
  <c r="Q886" i="2"/>
  <c r="R886" i="2"/>
  <c r="S886" i="2"/>
  <c r="T886" i="2"/>
  <c r="U886" i="2"/>
  <c r="V886" i="2"/>
  <c r="W886" i="2"/>
  <c r="X886" i="2"/>
  <c r="Y886" i="2"/>
  <c r="Z886" i="2"/>
  <c r="AA886" i="2"/>
  <c r="AB886" i="2"/>
  <c r="AC886" i="2"/>
  <c r="AD886" i="2"/>
  <c r="AP886" i="2"/>
  <c r="AQ886" i="2"/>
  <c r="AR886" i="2"/>
  <c r="AV886" i="2"/>
  <c r="AW886" i="2"/>
  <c r="AY886" i="2"/>
  <c r="AZ886" i="2"/>
  <c r="BD886" i="2"/>
  <c r="BE886" i="2"/>
  <c r="BF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M887" i="2"/>
  <c r="N887" i="2"/>
  <c r="O887" i="2"/>
  <c r="P887" i="2"/>
  <c r="Q887" i="2"/>
  <c r="R887" i="2"/>
  <c r="S887" i="2"/>
  <c r="T887" i="2"/>
  <c r="U887" i="2"/>
  <c r="V887" i="2"/>
  <c r="W887" i="2"/>
  <c r="X887" i="2"/>
  <c r="Y887" i="2"/>
  <c r="Z887" i="2"/>
  <c r="AA887" i="2"/>
  <c r="AB887" i="2"/>
  <c r="AC887" i="2"/>
  <c r="AD887" i="2"/>
  <c r="AP887" i="2"/>
  <c r="AQ887" i="2"/>
  <c r="AR887" i="2"/>
  <c r="AV887" i="2"/>
  <c r="AW887" i="2"/>
  <c r="AY887" i="2"/>
  <c r="AZ887" i="2"/>
  <c r="BD887" i="2"/>
  <c r="BE887" i="2"/>
  <c r="BF887" i="2"/>
  <c r="A888" i="2"/>
  <c r="B888" i="2"/>
  <c r="C888" i="2"/>
  <c r="D888" i="2"/>
  <c r="E888" i="2"/>
  <c r="F888" i="2"/>
  <c r="G888" i="2"/>
  <c r="AU888" i="2" s="1"/>
  <c r="H888" i="2"/>
  <c r="I888" i="2"/>
  <c r="J888" i="2"/>
  <c r="K888" i="2"/>
  <c r="L888" i="2"/>
  <c r="M888" i="2"/>
  <c r="N888" i="2"/>
  <c r="O888" i="2"/>
  <c r="P888" i="2"/>
  <c r="Q888" i="2"/>
  <c r="R888" i="2"/>
  <c r="S888" i="2"/>
  <c r="T888" i="2"/>
  <c r="U888" i="2"/>
  <c r="V888" i="2"/>
  <c r="W888" i="2"/>
  <c r="X888" i="2"/>
  <c r="Y888" i="2"/>
  <c r="Z888" i="2"/>
  <c r="AA888" i="2"/>
  <c r="AB888" i="2"/>
  <c r="AC888" i="2"/>
  <c r="AD888" i="2"/>
  <c r="AP888" i="2"/>
  <c r="AQ888" i="2"/>
  <c r="AR888" i="2"/>
  <c r="AV888" i="2"/>
  <c r="AW888" i="2"/>
  <c r="AY888" i="2"/>
  <c r="AZ888" i="2"/>
  <c r="BD888" i="2"/>
  <c r="BE888" i="2"/>
  <c r="BF888" i="2"/>
  <c r="A889" i="2"/>
  <c r="B889" i="2"/>
  <c r="C889" i="2"/>
  <c r="D889" i="2"/>
  <c r="E889" i="2"/>
  <c r="F889" i="2"/>
  <c r="G889" i="2"/>
  <c r="AU889" i="2" s="1"/>
  <c r="H889" i="2"/>
  <c r="I889" i="2"/>
  <c r="J889" i="2"/>
  <c r="K889" i="2"/>
  <c r="L889" i="2"/>
  <c r="M889" i="2"/>
  <c r="N889" i="2"/>
  <c r="O889" i="2"/>
  <c r="P889" i="2"/>
  <c r="Q889" i="2"/>
  <c r="R889" i="2"/>
  <c r="S889" i="2"/>
  <c r="T889" i="2"/>
  <c r="U889" i="2"/>
  <c r="V889" i="2"/>
  <c r="W889" i="2"/>
  <c r="X889" i="2"/>
  <c r="Y889" i="2"/>
  <c r="Z889" i="2"/>
  <c r="AA889" i="2"/>
  <c r="AB889" i="2"/>
  <c r="AC889" i="2"/>
  <c r="AD889" i="2"/>
  <c r="AP889" i="2"/>
  <c r="AQ889" i="2"/>
  <c r="AR889" i="2"/>
  <c r="AV889" i="2"/>
  <c r="AW889" i="2"/>
  <c r="AY889" i="2"/>
  <c r="AZ889" i="2"/>
  <c r="BD889" i="2"/>
  <c r="BE889" i="2"/>
  <c r="BF889" i="2"/>
  <c r="A890" i="2"/>
  <c r="B890" i="2"/>
  <c r="C890" i="2"/>
  <c r="D890" i="2"/>
  <c r="E890" i="2"/>
  <c r="F890" i="2"/>
  <c r="G890" i="2"/>
  <c r="AU890" i="2" s="1"/>
  <c r="H890" i="2"/>
  <c r="I890" i="2"/>
  <c r="J890" i="2"/>
  <c r="K890" i="2"/>
  <c r="L890" i="2"/>
  <c r="M890" i="2"/>
  <c r="N890" i="2"/>
  <c r="O890" i="2"/>
  <c r="P890" i="2"/>
  <c r="Q890" i="2"/>
  <c r="R890" i="2"/>
  <c r="S890" i="2"/>
  <c r="T890" i="2"/>
  <c r="U890" i="2"/>
  <c r="V890" i="2"/>
  <c r="W890" i="2"/>
  <c r="X890" i="2"/>
  <c r="Y890" i="2"/>
  <c r="Z890" i="2"/>
  <c r="AA890" i="2"/>
  <c r="AB890" i="2"/>
  <c r="AC890" i="2"/>
  <c r="AD890" i="2"/>
  <c r="AP890" i="2"/>
  <c r="AQ890" i="2"/>
  <c r="AR890" i="2"/>
  <c r="AV890" i="2"/>
  <c r="AW890" i="2"/>
  <c r="AY890" i="2"/>
  <c r="AZ890" i="2"/>
  <c r="BD890" i="2"/>
  <c r="BE890" i="2"/>
  <c r="BF890" i="2"/>
  <c r="A891" i="2"/>
  <c r="B891" i="2"/>
  <c r="C891" i="2"/>
  <c r="D891" i="2"/>
  <c r="E891" i="2"/>
  <c r="F891" i="2"/>
  <c r="G891" i="2"/>
  <c r="AU891" i="2" s="1"/>
  <c r="H891" i="2"/>
  <c r="I891" i="2"/>
  <c r="J891" i="2"/>
  <c r="K891" i="2"/>
  <c r="L891" i="2"/>
  <c r="M891" i="2"/>
  <c r="N891" i="2"/>
  <c r="O891" i="2"/>
  <c r="P891" i="2"/>
  <c r="Q891" i="2"/>
  <c r="R891" i="2"/>
  <c r="S891" i="2"/>
  <c r="T891" i="2"/>
  <c r="U891" i="2"/>
  <c r="V891" i="2"/>
  <c r="W891" i="2"/>
  <c r="X891" i="2"/>
  <c r="Y891" i="2"/>
  <c r="Z891" i="2"/>
  <c r="AA891" i="2"/>
  <c r="AB891" i="2"/>
  <c r="AC891" i="2"/>
  <c r="AD891" i="2"/>
  <c r="AP891" i="2"/>
  <c r="AQ891" i="2"/>
  <c r="AR891" i="2"/>
  <c r="AV891" i="2"/>
  <c r="AW891" i="2"/>
  <c r="AY891" i="2"/>
  <c r="AZ891" i="2"/>
  <c r="BD891" i="2"/>
  <c r="BE891" i="2"/>
  <c r="BF891" i="2"/>
  <c r="A892" i="2"/>
  <c r="B892" i="2"/>
  <c r="C892" i="2"/>
  <c r="D892" i="2"/>
  <c r="E892" i="2"/>
  <c r="F892" i="2"/>
  <c r="G892" i="2"/>
  <c r="AU892" i="2" s="1"/>
  <c r="H892" i="2"/>
  <c r="I892" i="2"/>
  <c r="J892" i="2"/>
  <c r="K892" i="2"/>
  <c r="L892" i="2"/>
  <c r="M892" i="2"/>
  <c r="N892" i="2"/>
  <c r="O892" i="2"/>
  <c r="P892" i="2"/>
  <c r="Q892" i="2"/>
  <c r="R892" i="2"/>
  <c r="S892" i="2"/>
  <c r="T892" i="2"/>
  <c r="U892" i="2"/>
  <c r="V892" i="2"/>
  <c r="W892" i="2"/>
  <c r="X892" i="2"/>
  <c r="Y892" i="2"/>
  <c r="Z892" i="2"/>
  <c r="AA892" i="2"/>
  <c r="AB892" i="2"/>
  <c r="AC892" i="2"/>
  <c r="AD892" i="2"/>
  <c r="AP892" i="2"/>
  <c r="AQ892" i="2"/>
  <c r="AR892" i="2"/>
  <c r="AV892" i="2"/>
  <c r="AW892" i="2"/>
  <c r="AY892" i="2"/>
  <c r="AZ892" i="2"/>
  <c r="BD892" i="2"/>
  <c r="BE892" i="2"/>
  <c r="BF892" i="2"/>
  <c r="A893" i="2"/>
  <c r="B893" i="2"/>
  <c r="C893" i="2"/>
  <c r="D893" i="2"/>
  <c r="E893" i="2"/>
  <c r="F893" i="2"/>
  <c r="G893" i="2"/>
  <c r="AU893" i="2" s="1"/>
  <c r="H893" i="2"/>
  <c r="I893" i="2"/>
  <c r="J893" i="2"/>
  <c r="K893" i="2"/>
  <c r="L893" i="2"/>
  <c r="M893" i="2"/>
  <c r="N893" i="2"/>
  <c r="O893" i="2"/>
  <c r="P893" i="2"/>
  <c r="Q893" i="2"/>
  <c r="R893" i="2"/>
  <c r="S893" i="2"/>
  <c r="T893" i="2"/>
  <c r="U893" i="2"/>
  <c r="V893" i="2"/>
  <c r="W893" i="2"/>
  <c r="X893" i="2"/>
  <c r="Y893" i="2"/>
  <c r="Z893" i="2"/>
  <c r="AA893" i="2"/>
  <c r="AB893" i="2"/>
  <c r="AC893" i="2"/>
  <c r="AD893" i="2"/>
  <c r="AP893" i="2"/>
  <c r="AQ893" i="2"/>
  <c r="AR893" i="2"/>
  <c r="AV893" i="2"/>
  <c r="AW893" i="2"/>
  <c r="AY893" i="2"/>
  <c r="AZ893" i="2"/>
  <c r="BD893" i="2"/>
  <c r="BE893" i="2"/>
  <c r="BF893" i="2"/>
  <c r="A894" i="2"/>
  <c r="B894" i="2"/>
  <c r="C894" i="2"/>
  <c r="D894" i="2"/>
  <c r="E894" i="2"/>
  <c r="F894" i="2"/>
  <c r="G894" i="2"/>
  <c r="AU894" i="2" s="1"/>
  <c r="H894" i="2"/>
  <c r="I894" i="2"/>
  <c r="J894" i="2"/>
  <c r="K894" i="2"/>
  <c r="L894" i="2"/>
  <c r="M894" i="2"/>
  <c r="N894" i="2"/>
  <c r="O894" i="2"/>
  <c r="P894" i="2"/>
  <c r="Q894" i="2"/>
  <c r="R894" i="2"/>
  <c r="S894" i="2"/>
  <c r="T894" i="2"/>
  <c r="U894" i="2"/>
  <c r="V894" i="2"/>
  <c r="W894" i="2"/>
  <c r="X894" i="2"/>
  <c r="Y894" i="2"/>
  <c r="Z894" i="2"/>
  <c r="AA894" i="2"/>
  <c r="AB894" i="2"/>
  <c r="AC894" i="2"/>
  <c r="AD894" i="2"/>
  <c r="AP894" i="2"/>
  <c r="AQ894" i="2"/>
  <c r="AR894" i="2"/>
  <c r="AV894" i="2"/>
  <c r="AW894" i="2"/>
  <c r="AY894" i="2"/>
  <c r="AZ894" i="2"/>
  <c r="BD894" i="2"/>
  <c r="BE894" i="2"/>
  <c r="BF894" i="2"/>
  <c r="A895" i="2"/>
  <c r="B895" i="2"/>
  <c r="C895" i="2"/>
  <c r="D895" i="2"/>
  <c r="E895" i="2"/>
  <c r="F895" i="2"/>
  <c r="G895" i="2"/>
  <c r="H895" i="2"/>
  <c r="I895" i="2"/>
  <c r="J895" i="2"/>
  <c r="K895" i="2"/>
  <c r="L895" i="2"/>
  <c r="M895" i="2"/>
  <c r="N895" i="2"/>
  <c r="O895" i="2"/>
  <c r="P895" i="2"/>
  <c r="Q895" i="2"/>
  <c r="R895" i="2"/>
  <c r="S895" i="2"/>
  <c r="T895" i="2"/>
  <c r="U895" i="2"/>
  <c r="V895" i="2"/>
  <c r="W895" i="2"/>
  <c r="X895" i="2"/>
  <c r="Y895" i="2"/>
  <c r="Z895" i="2"/>
  <c r="AA895" i="2"/>
  <c r="AB895" i="2"/>
  <c r="AC895" i="2"/>
  <c r="AD895" i="2"/>
  <c r="AP895" i="2"/>
  <c r="AQ895" i="2"/>
  <c r="AR895" i="2"/>
  <c r="AV895" i="2"/>
  <c r="AW895" i="2"/>
  <c r="AY895" i="2"/>
  <c r="AZ895" i="2"/>
  <c r="BD895" i="2"/>
  <c r="BE895" i="2"/>
  <c r="BF895" i="2"/>
  <c r="A896" i="2"/>
  <c r="B896" i="2"/>
  <c r="C896" i="2"/>
  <c r="D896" i="2"/>
  <c r="E896" i="2"/>
  <c r="F896" i="2"/>
  <c r="G896" i="2"/>
  <c r="AU896" i="2" s="1"/>
  <c r="H896" i="2"/>
  <c r="I896" i="2"/>
  <c r="J896" i="2"/>
  <c r="K896" i="2"/>
  <c r="L896" i="2"/>
  <c r="M896" i="2"/>
  <c r="N896" i="2"/>
  <c r="O896" i="2"/>
  <c r="P896" i="2"/>
  <c r="Q896" i="2"/>
  <c r="R896" i="2"/>
  <c r="S896" i="2"/>
  <c r="T896" i="2"/>
  <c r="U896" i="2"/>
  <c r="V896" i="2"/>
  <c r="W896" i="2"/>
  <c r="X896" i="2"/>
  <c r="Y896" i="2"/>
  <c r="Z896" i="2"/>
  <c r="AA896" i="2"/>
  <c r="AB896" i="2"/>
  <c r="AC896" i="2"/>
  <c r="AD896" i="2"/>
  <c r="AP896" i="2"/>
  <c r="AQ896" i="2"/>
  <c r="AR896" i="2"/>
  <c r="AV896" i="2"/>
  <c r="AW896" i="2"/>
  <c r="AY896" i="2"/>
  <c r="AZ896" i="2"/>
  <c r="BD896" i="2"/>
  <c r="BE896" i="2"/>
  <c r="BF896" i="2"/>
  <c r="A897" i="2"/>
  <c r="B897" i="2"/>
  <c r="C897" i="2"/>
  <c r="D897" i="2"/>
  <c r="E897" i="2"/>
  <c r="F897" i="2"/>
  <c r="G897" i="2"/>
  <c r="AU897" i="2" s="1"/>
  <c r="H897" i="2"/>
  <c r="I897" i="2"/>
  <c r="J897" i="2"/>
  <c r="K897" i="2"/>
  <c r="L897" i="2"/>
  <c r="M897" i="2"/>
  <c r="N897" i="2"/>
  <c r="O897" i="2"/>
  <c r="P897" i="2"/>
  <c r="Q897" i="2"/>
  <c r="R897" i="2"/>
  <c r="S897" i="2"/>
  <c r="T897" i="2"/>
  <c r="U897" i="2"/>
  <c r="V897" i="2"/>
  <c r="W897" i="2"/>
  <c r="X897" i="2"/>
  <c r="Y897" i="2"/>
  <c r="Z897" i="2"/>
  <c r="AA897" i="2"/>
  <c r="AB897" i="2"/>
  <c r="AC897" i="2"/>
  <c r="AD897" i="2"/>
  <c r="AP897" i="2"/>
  <c r="AQ897" i="2"/>
  <c r="AR897" i="2"/>
  <c r="AV897" i="2"/>
  <c r="AW897" i="2"/>
  <c r="AY897" i="2"/>
  <c r="AZ897" i="2"/>
  <c r="BD897" i="2"/>
  <c r="BE897" i="2"/>
  <c r="BF897" i="2"/>
  <c r="A898" i="2"/>
  <c r="B898" i="2"/>
  <c r="C898" i="2"/>
  <c r="D898" i="2"/>
  <c r="E898" i="2"/>
  <c r="F898" i="2"/>
  <c r="G898" i="2"/>
  <c r="AU898" i="2" s="1"/>
  <c r="H898" i="2"/>
  <c r="I898" i="2"/>
  <c r="J898" i="2"/>
  <c r="K898" i="2"/>
  <c r="L898" i="2"/>
  <c r="M898" i="2"/>
  <c r="N898" i="2"/>
  <c r="O898" i="2"/>
  <c r="P898" i="2"/>
  <c r="Q898" i="2"/>
  <c r="R898" i="2"/>
  <c r="S898" i="2"/>
  <c r="T898" i="2"/>
  <c r="U898" i="2"/>
  <c r="V898" i="2"/>
  <c r="W898" i="2"/>
  <c r="X898" i="2"/>
  <c r="Y898" i="2"/>
  <c r="Z898" i="2"/>
  <c r="AA898" i="2"/>
  <c r="AB898" i="2"/>
  <c r="AC898" i="2"/>
  <c r="AD898" i="2"/>
  <c r="AP898" i="2"/>
  <c r="AQ898" i="2"/>
  <c r="AR898" i="2"/>
  <c r="AV898" i="2"/>
  <c r="AW898" i="2"/>
  <c r="AY898" i="2"/>
  <c r="AZ898" i="2"/>
  <c r="BD898" i="2"/>
  <c r="BE898" i="2"/>
  <c r="BF898" i="2"/>
  <c r="A899" i="2"/>
  <c r="B899" i="2"/>
  <c r="C899" i="2"/>
  <c r="D899" i="2"/>
  <c r="E899" i="2"/>
  <c r="F899" i="2"/>
  <c r="G899" i="2"/>
  <c r="AU899" i="2" s="1"/>
  <c r="H899" i="2"/>
  <c r="I899" i="2"/>
  <c r="J899" i="2"/>
  <c r="K899" i="2"/>
  <c r="L899" i="2"/>
  <c r="M899" i="2"/>
  <c r="N899" i="2"/>
  <c r="O899" i="2"/>
  <c r="P899" i="2"/>
  <c r="Q899" i="2"/>
  <c r="R899" i="2"/>
  <c r="S899" i="2"/>
  <c r="T899" i="2"/>
  <c r="U899" i="2"/>
  <c r="V899" i="2"/>
  <c r="W899" i="2"/>
  <c r="X899" i="2"/>
  <c r="Y899" i="2"/>
  <c r="Z899" i="2"/>
  <c r="AA899" i="2"/>
  <c r="AB899" i="2"/>
  <c r="AC899" i="2"/>
  <c r="AD899" i="2"/>
  <c r="AP899" i="2"/>
  <c r="AQ899" i="2"/>
  <c r="AR899" i="2"/>
  <c r="AV899" i="2"/>
  <c r="AW899" i="2"/>
  <c r="AY899" i="2"/>
  <c r="AZ899" i="2"/>
  <c r="BD899" i="2"/>
  <c r="BE899" i="2"/>
  <c r="BF899" i="2"/>
  <c r="A900" i="2"/>
  <c r="B900" i="2"/>
  <c r="C900" i="2"/>
  <c r="D900" i="2"/>
  <c r="E900" i="2"/>
  <c r="F900" i="2"/>
  <c r="G900" i="2"/>
  <c r="AU900" i="2" s="1"/>
  <c r="H900" i="2"/>
  <c r="I900" i="2"/>
  <c r="J900" i="2"/>
  <c r="K900" i="2"/>
  <c r="L900" i="2"/>
  <c r="M900" i="2"/>
  <c r="N900" i="2"/>
  <c r="O900" i="2"/>
  <c r="P900" i="2"/>
  <c r="Q900" i="2"/>
  <c r="R900" i="2"/>
  <c r="S900" i="2"/>
  <c r="T900" i="2"/>
  <c r="U900" i="2"/>
  <c r="V900" i="2"/>
  <c r="W900" i="2"/>
  <c r="X900" i="2"/>
  <c r="Y900" i="2"/>
  <c r="Z900" i="2"/>
  <c r="AA900" i="2"/>
  <c r="AB900" i="2"/>
  <c r="AC900" i="2"/>
  <c r="AD900" i="2"/>
  <c r="AP900" i="2"/>
  <c r="AQ900" i="2"/>
  <c r="AR900" i="2"/>
  <c r="AV900" i="2"/>
  <c r="AW900" i="2"/>
  <c r="AY900" i="2"/>
  <c r="AZ900" i="2"/>
  <c r="BD900" i="2"/>
  <c r="BE900" i="2"/>
  <c r="BF900" i="2"/>
  <c r="A901" i="2"/>
  <c r="B901" i="2"/>
  <c r="C901" i="2"/>
  <c r="D901" i="2"/>
  <c r="E901" i="2"/>
  <c r="F901" i="2"/>
  <c r="G901" i="2"/>
  <c r="AU901" i="2" s="1"/>
  <c r="H901" i="2"/>
  <c r="I901" i="2"/>
  <c r="J901" i="2"/>
  <c r="K901" i="2"/>
  <c r="L901" i="2"/>
  <c r="M901" i="2"/>
  <c r="N901" i="2"/>
  <c r="O901" i="2"/>
  <c r="P901" i="2"/>
  <c r="Q901" i="2"/>
  <c r="R901" i="2"/>
  <c r="S901" i="2"/>
  <c r="T901" i="2"/>
  <c r="U901" i="2"/>
  <c r="V901" i="2"/>
  <c r="W901" i="2"/>
  <c r="X901" i="2"/>
  <c r="Y901" i="2"/>
  <c r="Z901" i="2"/>
  <c r="AA901" i="2"/>
  <c r="AB901" i="2"/>
  <c r="AC901" i="2"/>
  <c r="AD901" i="2"/>
  <c r="AP901" i="2"/>
  <c r="AQ901" i="2"/>
  <c r="AR901" i="2"/>
  <c r="AV901" i="2"/>
  <c r="AW901" i="2"/>
  <c r="AY901" i="2"/>
  <c r="AZ901" i="2"/>
  <c r="BD901" i="2"/>
  <c r="BE901" i="2"/>
  <c r="BF901" i="2"/>
  <c r="A902" i="2"/>
  <c r="B902" i="2"/>
  <c r="C902" i="2"/>
  <c r="D902" i="2"/>
  <c r="E902" i="2"/>
  <c r="F902" i="2"/>
  <c r="G902" i="2"/>
  <c r="AU902" i="2" s="1"/>
  <c r="H902" i="2"/>
  <c r="I902" i="2"/>
  <c r="J902" i="2"/>
  <c r="K902" i="2"/>
  <c r="L902" i="2"/>
  <c r="M902" i="2"/>
  <c r="N902" i="2"/>
  <c r="O902" i="2"/>
  <c r="P902" i="2"/>
  <c r="Q902" i="2"/>
  <c r="R902" i="2"/>
  <c r="S902" i="2"/>
  <c r="T902" i="2"/>
  <c r="U902" i="2"/>
  <c r="V902" i="2"/>
  <c r="W902" i="2"/>
  <c r="X902" i="2"/>
  <c r="Y902" i="2"/>
  <c r="Z902" i="2"/>
  <c r="AA902" i="2"/>
  <c r="AB902" i="2"/>
  <c r="AC902" i="2"/>
  <c r="AD902" i="2"/>
  <c r="AP902" i="2"/>
  <c r="AQ902" i="2"/>
  <c r="AR902" i="2"/>
  <c r="AV902" i="2"/>
  <c r="AW902" i="2"/>
  <c r="AY902" i="2"/>
  <c r="AZ902" i="2"/>
  <c r="BD902" i="2"/>
  <c r="BE902" i="2"/>
  <c r="BF902" i="2"/>
  <c r="A903" i="2"/>
  <c r="B903" i="2"/>
  <c r="C903" i="2"/>
  <c r="D903" i="2"/>
  <c r="E903" i="2"/>
  <c r="F903" i="2"/>
  <c r="G903" i="2"/>
  <c r="H903" i="2"/>
  <c r="I903" i="2"/>
  <c r="J903" i="2"/>
  <c r="K903" i="2"/>
  <c r="L903" i="2"/>
  <c r="M903" i="2"/>
  <c r="N903" i="2"/>
  <c r="O903" i="2"/>
  <c r="P903" i="2"/>
  <c r="Q903" i="2"/>
  <c r="R903" i="2"/>
  <c r="S903" i="2"/>
  <c r="T903" i="2"/>
  <c r="U903" i="2"/>
  <c r="V903" i="2"/>
  <c r="W903" i="2"/>
  <c r="X903" i="2"/>
  <c r="Y903" i="2"/>
  <c r="Z903" i="2"/>
  <c r="AA903" i="2"/>
  <c r="AB903" i="2"/>
  <c r="AC903" i="2"/>
  <c r="AD903" i="2"/>
  <c r="AP903" i="2"/>
  <c r="AQ903" i="2"/>
  <c r="AR903" i="2"/>
  <c r="AV903" i="2"/>
  <c r="AW903" i="2"/>
  <c r="AY903" i="2"/>
  <c r="AZ903" i="2"/>
  <c r="BD903" i="2"/>
  <c r="BE903" i="2"/>
  <c r="BF903" i="2"/>
  <c r="A904" i="2"/>
  <c r="B904" i="2"/>
  <c r="C904" i="2"/>
  <c r="D904" i="2"/>
  <c r="E904" i="2"/>
  <c r="F904" i="2"/>
  <c r="G904" i="2"/>
  <c r="AU904" i="2" s="1"/>
  <c r="H904" i="2"/>
  <c r="I904" i="2"/>
  <c r="J904" i="2"/>
  <c r="K904" i="2"/>
  <c r="L904" i="2"/>
  <c r="M904" i="2"/>
  <c r="N904" i="2"/>
  <c r="O904" i="2"/>
  <c r="P904" i="2"/>
  <c r="Q904" i="2"/>
  <c r="R904" i="2"/>
  <c r="S904" i="2"/>
  <c r="T904" i="2"/>
  <c r="U904" i="2"/>
  <c r="V904" i="2"/>
  <c r="W904" i="2"/>
  <c r="X904" i="2"/>
  <c r="Y904" i="2"/>
  <c r="Z904" i="2"/>
  <c r="AA904" i="2"/>
  <c r="AB904" i="2"/>
  <c r="AC904" i="2"/>
  <c r="AD904" i="2"/>
  <c r="AP904" i="2"/>
  <c r="AQ904" i="2"/>
  <c r="AR904" i="2"/>
  <c r="AV904" i="2"/>
  <c r="AW904" i="2"/>
  <c r="AY904" i="2"/>
  <c r="AZ904" i="2"/>
  <c r="BD904" i="2"/>
  <c r="BE904" i="2"/>
  <c r="BF904" i="2"/>
  <c r="A905" i="2"/>
  <c r="B905" i="2"/>
  <c r="C905" i="2"/>
  <c r="D905" i="2"/>
  <c r="E905" i="2"/>
  <c r="F905" i="2"/>
  <c r="G905" i="2"/>
  <c r="AU905" i="2" s="1"/>
  <c r="H905" i="2"/>
  <c r="I905" i="2"/>
  <c r="J905" i="2"/>
  <c r="K905" i="2"/>
  <c r="L905" i="2"/>
  <c r="M905" i="2"/>
  <c r="N905" i="2"/>
  <c r="O905" i="2"/>
  <c r="P905" i="2"/>
  <c r="Q905" i="2"/>
  <c r="R905" i="2"/>
  <c r="S905" i="2"/>
  <c r="T905" i="2"/>
  <c r="U905" i="2"/>
  <c r="V905" i="2"/>
  <c r="W905" i="2"/>
  <c r="X905" i="2"/>
  <c r="Y905" i="2"/>
  <c r="Z905" i="2"/>
  <c r="AA905" i="2"/>
  <c r="AB905" i="2"/>
  <c r="AC905" i="2"/>
  <c r="AD905" i="2"/>
  <c r="AP905" i="2"/>
  <c r="AQ905" i="2"/>
  <c r="AR905" i="2"/>
  <c r="AV905" i="2"/>
  <c r="AW905" i="2"/>
  <c r="AY905" i="2"/>
  <c r="AZ905" i="2"/>
  <c r="BD905" i="2"/>
  <c r="BE905" i="2"/>
  <c r="BF905" i="2"/>
  <c r="A906" i="2"/>
  <c r="B906" i="2"/>
  <c r="C906" i="2"/>
  <c r="D906" i="2"/>
  <c r="E906" i="2"/>
  <c r="F906" i="2"/>
  <c r="G906" i="2"/>
  <c r="AU906" i="2" s="1"/>
  <c r="H906" i="2"/>
  <c r="I906" i="2"/>
  <c r="J906" i="2"/>
  <c r="K906" i="2"/>
  <c r="L906" i="2"/>
  <c r="M906" i="2"/>
  <c r="N906" i="2"/>
  <c r="O906" i="2"/>
  <c r="P906" i="2"/>
  <c r="Q906" i="2"/>
  <c r="R906" i="2"/>
  <c r="S906" i="2"/>
  <c r="T906" i="2"/>
  <c r="U906" i="2"/>
  <c r="V906" i="2"/>
  <c r="W906" i="2"/>
  <c r="X906" i="2"/>
  <c r="Y906" i="2"/>
  <c r="Z906" i="2"/>
  <c r="AA906" i="2"/>
  <c r="AB906" i="2"/>
  <c r="AC906" i="2"/>
  <c r="AD906" i="2"/>
  <c r="AP906" i="2"/>
  <c r="AQ906" i="2"/>
  <c r="AR906" i="2"/>
  <c r="AV906" i="2"/>
  <c r="AW906" i="2"/>
  <c r="AY906" i="2"/>
  <c r="AZ906" i="2"/>
  <c r="BD906" i="2"/>
  <c r="BE906" i="2"/>
  <c r="BF906" i="2"/>
  <c r="A907" i="2"/>
  <c r="B907" i="2"/>
  <c r="C907" i="2"/>
  <c r="D907" i="2"/>
  <c r="E907" i="2"/>
  <c r="F907" i="2"/>
  <c r="G907" i="2"/>
  <c r="AU907" i="2" s="1"/>
  <c r="H907" i="2"/>
  <c r="I907" i="2"/>
  <c r="J907" i="2"/>
  <c r="K907" i="2"/>
  <c r="L907" i="2"/>
  <c r="M907" i="2"/>
  <c r="N907" i="2"/>
  <c r="O907" i="2"/>
  <c r="P907" i="2"/>
  <c r="Q907" i="2"/>
  <c r="R907" i="2"/>
  <c r="S907" i="2"/>
  <c r="T907" i="2"/>
  <c r="U907" i="2"/>
  <c r="V907" i="2"/>
  <c r="W907" i="2"/>
  <c r="X907" i="2"/>
  <c r="Y907" i="2"/>
  <c r="Z907" i="2"/>
  <c r="AA907" i="2"/>
  <c r="AB907" i="2"/>
  <c r="AC907" i="2"/>
  <c r="AD907" i="2"/>
  <c r="AP907" i="2"/>
  <c r="AQ907" i="2"/>
  <c r="AR907" i="2"/>
  <c r="AV907" i="2"/>
  <c r="AW907" i="2"/>
  <c r="AY907" i="2"/>
  <c r="AZ907" i="2"/>
  <c r="BD907" i="2"/>
  <c r="BE907" i="2"/>
  <c r="BF907" i="2"/>
  <c r="A908" i="2"/>
  <c r="B908" i="2"/>
  <c r="C908" i="2"/>
  <c r="D908" i="2"/>
  <c r="E908" i="2"/>
  <c r="F908" i="2"/>
  <c r="G908" i="2"/>
  <c r="AU908" i="2" s="1"/>
  <c r="H908" i="2"/>
  <c r="I908" i="2"/>
  <c r="J908" i="2"/>
  <c r="K908" i="2"/>
  <c r="L908" i="2"/>
  <c r="M908" i="2"/>
  <c r="N908" i="2"/>
  <c r="O908" i="2"/>
  <c r="P908" i="2"/>
  <c r="Q908" i="2"/>
  <c r="R908" i="2"/>
  <c r="S908" i="2"/>
  <c r="T908" i="2"/>
  <c r="U908" i="2"/>
  <c r="V908" i="2"/>
  <c r="W908" i="2"/>
  <c r="X908" i="2"/>
  <c r="Y908" i="2"/>
  <c r="Z908" i="2"/>
  <c r="AA908" i="2"/>
  <c r="AB908" i="2"/>
  <c r="AC908" i="2"/>
  <c r="AD908" i="2"/>
  <c r="AP908" i="2"/>
  <c r="AQ908" i="2"/>
  <c r="AR908" i="2"/>
  <c r="AV908" i="2"/>
  <c r="AW908" i="2"/>
  <c r="AY908" i="2"/>
  <c r="AZ908" i="2"/>
  <c r="BD908" i="2"/>
  <c r="BE908" i="2"/>
  <c r="BF908" i="2"/>
  <c r="A909" i="2"/>
  <c r="B909" i="2"/>
  <c r="C909" i="2"/>
  <c r="D909" i="2"/>
  <c r="E909" i="2"/>
  <c r="F909" i="2"/>
  <c r="G909" i="2"/>
  <c r="AU909" i="2" s="1"/>
  <c r="H909" i="2"/>
  <c r="I909" i="2"/>
  <c r="J909" i="2"/>
  <c r="K909" i="2"/>
  <c r="L909" i="2"/>
  <c r="M909" i="2"/>
  <c r="N909" i="2"/>
  <c r="O909" i="2"/>
  <c r="P909" i="2"/>
  <c r="Q909" i="2"/>
  <c r="R909" i="2"/>
  <c r="S909" i="2"/>
  <c r="T909" i="2"/>
  <c r="U909" i="2"/>
  <c r="V909" i="2"/>
  <c r="W909" i="2"/>
  <c r="X909" i="2"/>
  <c r="Y909" i="2"/>
  <c r="Z909" i="2"/>
  <c r="AA909" i="2"/>
  <c r="AB909" i="2"/>
  <c r="AC909" i="2"/>
  <c r="AD909" i="2"/>
  <c r="AP909" i="2"/>
  <c r="AQ909" i="2"/>
  <c r="AR909" i="2"/>
  <c r="AV909" i="2"/>
  <c r="AW909" i="2"/>
  <c r="AY909" i="2"/>
  <c r="AZ909" i="2"/>
  <c r="BD909" i="2"/>
  <c r="BE909" i="2"/>
  <c r="BF909" i="2"/>
  <c r="A910" i="2"/>
  <c r="B910" i="2"/>
  <c r="C910" i="2"/>
  <c r="D910" i="2"/>
  <c r="E910" i="2"/>
  <c r="F910" i="2"/>
  <c r="G910" i="2"/>
  <c r="AU910" i="2" s="1"/>
  <c r="H910" i="2"/>
  <c r="I910" i="2"/>
  <c r="J910" i="2"/>
  <c r="K910" i="2"/>
  <c r="L910" i="2"/>
  <c r="M910" i="2"/>
  <c r="N910" i="2"/>
  <c r="O910" i="2"/>
  <c r="P910" i="2"/>
  <c r="Q910" i="2"/>
  <c r="R910" i="2"/>
  <c r="S910" i="2"/>
  <c r="T910" i="2"/>
  <c r="U910" i="2"/>
  <c r="V910" i="2"/>
  <c r="W910" i="2"/>
  <c r="X910" i="2"/>
  <c r="Y910" i="2"/>
  <c r="Z910" i="2"/>
  <c r="AA910" i="2"/>
  <c r="AB910" i="2"/>
  <c r="AC910" i="2"/>
  <c r="AD910" i="2"/>
  <c r="AP910" i="2"/>
  <c r="AQ910" i="2"/>
  <c r="AR910" i="2"/>
  <c r="AV910" i="2"/>
  <c r="AW910" i="2"/>
  <c r="AY910" i="2"/>
  <c r="AZ910" i="2"/>
  <c r="BD910" i="2"/>
  <c r="BE910" i="2"/>
  <c r="BF910" i="2"/>
  <c r="A911" i="2"/>
  <c r="B911" i="2"/>
  <c r="C911" i="2"/>
  <c r="D911" i="2"/>
  <c r="E911" i="2"/>
  <c r="F911" i="2"/>
  <c r="G911" i="2"/>
  <c r="H911" i="2"/>
  <c r="I911" i="2"/>
  <c r="J911" i="2"/>
  <c r="K911" i="2"/>
  <c r="L911" i="2"/>
  <c r="M911" i="2"/>
  <c r="N911" i="2"/>
  <c r="O911" i="2"/>
  <c r="P911" i="2"/>
  <c r="Q911" i="2"/>
  <c r="R911" i="2"/>
  <c r="S911" i="2"/>
  <c r="T911" i="2"/>
  <c r="U911" i="2"/>
  <c r="V911" i="2"/>
  <c r="W911" i="2"/>
  <c r="X911" i="2"/>
  <c r="Y911" i="2"/>
  <c r="Z911" i="2"/>
  <c r="AA911" i="2"/>
  <c r="AB911" i="2"/>
  <c r="AC911" i="2"/>
  <c r="AD911" i="2"/>
  <c r="AP911" i="2"/>
  <c r="AQ911" i="2"/>
  <c r="AR911" i="2"/>
  <c r="AV911" i="2"/>
  <c r="AW911" i="2"/>
  <c r="AY911" i="2"/>
  <c r="AZ911" i="2"/>
  <c r="BD911" i="2"/>
  <c r="BE911" i="2"/>
  <c r="BF911" i="2"/>
  <c r="A912" i="2"/>
  <c r="B912" i="2"/>
  <c r="C912" i="2"/>
  <c r="D912" i="2"/>
  <c r="E912" i="2"/>
  <c r="F912" i="2"/>
  <c r="G912" i="2"/>
  <c r="AU912" i="2" s="1"/>
  <c r="H912" i="2"/>
  <c r="I912" i="2"/>
  <c r="J912" i="2"/>
  <c r="K912" i="2"/>
  <c r="L912" i="2"/>
  <c r="M912" i="2"/>
  <c r="N912" i="2"/>
  <c r="O912" i="2"/>
  <c r="P912" i="2"/>
  <c r="Q912" i="2"/>
  <c r="R912" i="2"/>
  <c r="S912" i="2"/>
  <c r="T912" i="2"/>
  <c r="U912" i="2"/>
  <c r="V912" i="2"/>
  <c r="W912" i="2"/>
  <c r="X912" i="2"/>
  <c r="Y912" i="2"/>
  <c r="Z912" i="2"/>
  <c r="AA912" i="2"/>
  <c r="AB912" i="2"/>
  <c r="AC912" i="2"/>
  <c r="AD912" i="2"/>
  <c r="AP912" i="2"/>
  <c r="AQ912" i="2"/>
  <c r="AR912" i="2"/>
  <c r="AV912" i="2"/>
  <c r="AW912" i="2"/>
  <c r="AY912" i="2"/>
  <c r="AZ912" i="2"/>
  <c r="BD912" i="2"/>
  <c r="BE912" i="2"/>
  <c r="BF912" i="2"/>
  <c r="A913" i="2"/>
  <c r="B913" i="2"/>
  <c r="C913" i="2"/>
  <c r="D913" i="2"/>
  <c r="E913" i="2"/>
  <c r="F913" i="2"/>
  <c r="G913" i="2"/>
  <c r="H913" i="2"/>
  <c r="I913" i="2"/>
  <c r="J913" i="2"/>
  <c r="K913" i="2"/>
  <c r="L913" i="2"/>
  <c r="M913" i="2"/>
  <c r="N913" i="2"/>
  <c r="O913" i="2"/>
  <c r="P913" i="2"/>
  <c r="Q913" i="2"/>
  <c r="R913" i="2"/>
  <c r="S913" i="2"/>
  <c r="T913" i="2"/>
  <c r="U913" i="2"/>
  <c r="V913" i="2"/>
  <c r="W913" i="2"/>
  <c r="X913" i="2"/>
  <c r="Y913" i="2"/>
  <c r="Z913" i="2"/>
  <c r="AA913" i="2"/>
  <c r="AB913" i="2"/>
  <c r="AC913" i="2"/>
  <c r="AD913" i="2"/>
  <c r="AP913" i="2"/>
  <c r="AQ913" i="2"/>
  <c r="AR913" i="2"/>
  <c r="AV913" i="2"/>
  <c r="AW913" i="2"/>
  <c r="AY913" i="2"/>
  <c r="AZ913" i="2"/>
  <c r="BD913" i="2"/>
  <c r="BE913" i="2"/>
  <c r="BF913" i="2"/>
  <c r="A914" i="2"/>
  <c r="B914" i="2"/>
  <c r="C914" i="2"/>
  <c r="D914" i="2"/>
  <c r="E914" i="2"/>
  <c r="F914" i="2"/>
  <c r="G914" i="2"/>
  <c r="AU914" i="2" s="1"/>
  <c r="H914" i="2"/>
  <c r="I914" i="2"/>
  <c r="J914" i="2"/>
  <c r="K914" i="2"/>
  <c r="L914" i="2"/>
  <c r="M914" i="2"/>
  <c r="N914" i="2"/>
  <c r="O914" i="2"/>
  <c r="P914" i="2"/>
  <c r="Q914" i="2"/>
  <c r="R914" i="2"/>
  <c r="S914" i="2"/>
  <c r="T914" i="2"/>
  <c r="U914" i="2"/>
  <c r="V914" i="2"/>
  <c r="W914" i="2"/>
  <c r="X914" i="2"/>
  <c r="Y914" i="2"/>
  <c r="Z914" i="2"/>
  <c r="AA914" i="2"/>
  <c r="AB914" i="2"/>
  <c r="AC914" i="2"/>
  <c r="AD914" i="2"/>
  <c r="AP914" i="2"/>
  <c r="AQ914" i="2"/>
  <c r="AR914" i="2"/>
  <c r="AV914" i="2"/>
  <c r="AW914" i="2"/>
  <c r="AY914" i="2"/>
  <c r="AZ914" i="2"/>
  <c r="BD914" i="2"/>
  <c r="BE914" i="2"/>
  <c r="BF914" i="2"/>
  <c r="A915" i="2"/>
  <c r="B915" i="2"/>
  <c r="C915" i="2"/>
  <c r="D915" i="2"/>
  <c r="E915" i="2"/>
  <c r="F915" i="2"/>
  <c r="G915" i="2"/>
  <c r="AU915" i="2" s="1"/>
  <c r="H915" i="2"/>
  <c r="I915" i="2"/>
  <c r="J915" i="2"/>
  <c r="K915" i="2"/>
  <c r="L915" i="2"/>
  <c r="M915" i="2"/>
  <c r="N915" i="2"/>
  <c r="O915" i="2"/>
  <c r="P915" i="2"/>
  <c r="Q915" i="2"/>
  <c r="R915" i="2"/>
  <c r="S915" i="2"/>
  <c r="T915" i="2"/>
  <c r="U915" i="2"/>
  <c r="V915" i="2"/>
  <c r="W915" i="2"/>
  <c r="X915" i="2"/>
  <c r="Y915" i="2"/>
  <c r="Z915" i="2"/>
  <c r="AA915" i="2"/>
  <c r="AB915" i="2"/>
  <c r="AC915" i="2"/>
  <c r="AD915" i="2"/>
  <c r="AP915" i="2"/>
  <c r="AQ915" i="2"/>
  <c r="AR915" i="2"/>
  <c r="AV915" i="2"/>
  <c r="AW915" i="2"/>
  <c r="AY915" i="2"/>
  <c r="AZ915" i="2"/>
  <c r="BD915" i="2"/>
  <c r="BE915" i="2"/>
  <c r="BF915" i="2"/>
  <c r="A916" i="2"/>
  <c r="B916" i="2"/>
  <c r="C916" i="2"/>
  <c r="D916" i="2"/>
  <c r="E916" i="2"/>
  <c r="F916" i="2"/>
  <c r="G916" i="2"/>
  <c r="AU916" i="2" s="1"/>
  <c r="H916" i="2"/>
  <c r="I916" i="2"/>
  <c r="J916" i="2"/>
  <c r="K916" i="2"/>
  <c r="L916" i="2"/>
  <c r="M916" i="2"/>
  <c r="N916" i="2"/>
  <c r="O916" i="2"/>
  <c r="P916" i="2"/>
  <c r="Q916" i="2"/>
  <c r="R916" i="2"/>
  <c r="S916" i="2"/>
  <c r="T916" i="2"/>
  <c r="U916" i="2"/>
  <c r="V916" i="2"/>
  <c r="W916" i="2"/>
  <c r="X916" i="2"/>
  <c r="Y916" i="2"/>
  <c r="Z916" i="2"/>
  <c r="AA916" i="2"/>
  <c r="AB916" i="2"/>
  <c r="AC916" i="2"/>
  <c r="AD916" i="2"/>
  <c r="AP916" i="2"/>
  <c r="AQ916" i="2"/>
  <c r="AR916" i="2"/>
  <c r="AV916" i="2"/>
  <c r="AW916" i="2"/>
  <c r="AY916" i="2"/>
  <c r="AZ916" i="2"/>
  <c r="BD916" i="2"/>
  <c r="BE916" i="2"/>
  <c r="BF916" i="2"/>
  <c r="A917" i="2"/>
  <c r="B917" i="2"/>
  <c r="C917" i="2"/>
  <c r="D917" i="2"/>
  <c r="E917" i="2"/>
  <c r="F917" i="2"/>
  <c r="G917" i="2"/>
  <c r="AU917" i="2" s="1"/>
  <c r="H917" i="2"/>
  <c r="I917" i="2"/>
  <c r="J917" i="2"/>
  <c r="K917" i="2"/>
  <c r="L917" i="2"/>
  <c r="M917" i="2"/>
  <c r="N917" i="2"/>
  <c r="O917" i="2"/>
  <c r="P917" i="2"/>
  <c r="Q917" i="2"/>
  <c r="R917" i="2"/>
  <c r="S917" i="2"/>
  <c r="T917" i="2"/>
  <c r="U917" i="2"/>
  <c r="V917" i="2"/>
  <c r="W917" i="2"/>
  <c r="X917" i="2"/>
  <c r="Y917" i="2"/>
  <c r="Z917" i="2"/>
  <c r="AA917" i="2"/>
  <c r="AB917" i="2"/>
  <c r="AC917" i="2"/>
  <c r="AD917" i="2"/>
  <c r="AP917" i="2"/>
  <c r="AQ917" i="2"/>
  <c r="AR917" i="2"/>
  <c r="AV917" i="2"/>
  <c r="AW917" i="2"/>
  <c r="AY917" i="2"/>
  <c r="AZ917" i="2"/>
  <c r="BD917" i="2"/>
  <c r="BE917" i="2"/>
  <c r="BF917" i="2"/>
  <c r="A918" i="2"/>
  <c r="B918" i="2"/>
  <c r="C918" i="2"/>
  <c r="D918" i="2"/>
  <c r="E918" i="2"/>
  <c r="F918" i="2"/>
  <c r="G918" i="2"/>
  <c r="AU918" i="2" s="1"/>
  <c r="H918" i="2"/>
  <c r="I918" i="2"/>
  <c r="J918" i="2"/>
  <c r="K918" i="2"/>
  <c r="L918" i="2"/>
  <c r="M918" i="2"/>
  <c r="N918" i="2"/>
  <c r="O918" i="2"/>
  <c r="P918" i="2"/>
  <c r="Q918" i="2"/>
  <c r="R918" i="2"/>
  <c r="S918" i="2"/>
  <c r="T918" i="2"/>
  <c r="U918" i="2"/>
  <c r="V918" i="2"/>
  <c r="W918" i="2"/>
  <c r="X918" i="2"/>
  <c r="Y918" i="2"/>
  <c r="Z918" i="2"/>
  <c r="AA918" i="2"/>
  <c r="AB918" i="2"/>
  <c r="AC918" i="2"/>
  <c r="AD918" i="2"/>
  <c r="AP918" i="2"/>
  <c r="AQ918" i="2"/>
  <c r="AR918" i="2"/>
  <c r="AV918" i="2"/>
  <c r="AW918" i="2"/>
  <c r="AY918" i="2"/>
  <c r="AZ918" i="2"/>
  <c r="BD918" i="2"/>
  <c r="BE918" i="2"/>
  <c r="BF918" i="2"/>
  <c r="A919" i="2"/>
  <c r="B919" i="2"/>
  <c r="C919" i="2"/>
  <c r="D919" i="2"/>
  <c r="E919" i="2"/>
  <c r="F919" i="2"/>
  <c r="G919" i="2"/>
  <c r="H919" i="2"/>
  <c r="I919" i="2"/>
  <c r="J919" i="2"/>
  <c r="K919" i="2"/>
  <c r="L919" i="2"/>
  <c r="M919" i="2"/>
  <c r="N919" i="2"/>
  <c r="O919" i="2"/>
  <c r="P919" i="2"/>
  <c r="Q919" i="2"/>
  <c r="R919" i="2"/>
  <c r="S919" i="2"/>
  <c r="T919" i="2"/>
  <c r="U919" i="2"/>
  <c r="V919" i="2"/>
  <c r="W919" i="2"/>
  <c r="X919" i="2"/>
  <c r="Y919" i="2"/>
  <c r="Z919" i="2"/>
  <c r="AA919" i="2"/>
  <c r="AB919" i="2"/>
  <c r="AC919" i="2"/>
  <c r="AD919" i="2"/>
  <c r="AP919" i="2"/>
  <c r="AQ919" i="2"/>
  <c r="AR919" i="2"/>
  <c r="AV919" i="2"/>
  <c r="AW919" i="2"/>
  <c r="AY919" i="2"/>
  <c r="AZ919" i="2"/>
  <c r="BD919" i="2"/>
  <c r="BE919" i="2"/>
  <c r="BF919" i="2"/>
  <c r="A920" i="2"/>
  <c r="B920" i="2"/>
  <c r="C920" i="2"/>
  <c r="D920" i="2"/>
  <c r="E920" i="2"/>
  <c r="F920" i="2"/>
  <c r="G920" i="2"/>
  <c r="AU920" i="2" s="1"/>
  <c r="H920" i="2"/>
  <c r="I920" i="2"/>
  <c r="J920" i="2"/>
  <c r="K920" i="2"/>
  <c r="L920" i="2"/>
  <c r="M920" i="2"/>
  <c r="N920" i="2"/>
  <c r="O920" i="2"/>
  <c r="P920" i="2"/>
  <c r="Q920" i="2"/>
  <c r="R920" i="2"/>
  <c r="S920" i="2"/>
  <c r="T920" i="2"/>
  <c r="U920" i="2"/>
  <c r="V920" i="2"/>
  <c r="W920" i="2"/>
  <c r="X920" i="2"/>
  <c r="Y920" i="2"/>
  <c r="Z920" i="2"/>
  <c r="AA920" i="2"/>
  <c r="AB920" i="2"/>
  <c r="AC920" i="2"/>
  <c r="AD920" i="2"/>
  <c r="AP920" i="2"/>
  <c r="AQ920" i="2"/>
  <c r="AR920" i="2"/>
  <c r="AV920" i="2"/>
  <c r="AW920" i="2"/>
  <c r="AY920" i="2"/>
  <c r="AZ920" i="2"/>
  <c r="BD920" i="2"/>
  <c r="BE920" i="2"/>
  <c r="BF920" i="2"/>
  <c r="A921" i="2"/>
  <c r="B921" i="2"/>
  <c r="C921" i="2"/>
  <c r="D921" i="2"/>
  <c r="E921" i="2"/>
  <c r="F921" i="2"/>
  <c r="G921" i="2"/>
  <c r="AU921" i="2" s="1"/>
  <c r="H921" i="2"/>
  <c r="I921" i="2"/>
  <c r="J921" i="2"/>
  <c r="K921" i="2"/>
  <c r="L921" i="2"/>
  <c r="M921" i="2"/>
  <c r="N921" i="2"/>
  <c r="O921" i="2"/>
  <c r="P921" i="2"/>
  <c r="Q921" i="2"/>
  <c r="R921" i="2"/>
  <c r="S921" i="2"/>
  <c r="T921" i="2"/>
  <c r="U921" i="2"/>
  <c r="V921" i="2"/>
  <c r="W921" i="2"/>
  <c r="X921" i="2"/>
  <c r="Y921" i="2"/>
  <c r="Z921" i="2"/>
  <c r="AA921" i="2"/>
  <c r="AB921" i="2"/>
  <c r="AC921" i="2"/>
  <c r="AD921" i="2"/>
  <c r="AP921" i="2"/>
  <c r="AQ921" i="2"/>
  <c r="AR921" i="2"/>
  <c r="AV921" i="2"/>
  <c r="AW921" i="2"/>
  <c r="AY921" i="2"/>
  <c r="AZ921" i="2"/>
  <c r="BD921" i="2"/>
  <c r="BE921" i="2"/>
  <c r="BF921" i="2"/>
  <c r="A922" i="2"/>
  <c r="B922" i="2"/>
  <c r="C922" i="2"/>
  <c r="D922" i="2"/>
  <c r="E922" i="2"/>
  <c r="F922" i="2"/>
  <c r="G922" i="2"/>
  <c r="AU922" i="2" s="1"/>
  <c r="H922" i="2"/>
  <c r="I922" i="2"/>
  <c r="J922" i="2"/>
  <c r="K922" i="2"/>
  <c r="L922" i="2"/>
  <c r="M922" i="2"/>
  <c r="N922" i="2"/>
  <c r="O922" i="2"/>
  <c r="P922" i="2"/>
  <c r="Q922" i="2"/>
  <c r="R922" i="2"/>
  <c r="S922" i="2"/>
  <c r="T922" i="2"/>
  <c r="U922" i="2"/>
  <c r="V922" i="2"/>
  <c r="W922" i="2"/>
  <c r="X922" i="2"/>
  <c r="Y922" i="2"/>
  <c r="Z922" i="2"/>
  <c r="AA922" i="2"/>
  <c r="AB922" i="2"/>
  <c r="AC922" i="2"/>
  <c r="AD922" i="2"/>
  <c r="AP922" i="2"/>
  <c r="AQ922" i="2"/>
  <c r="AR922" i="2"/>
  <c r="AV922" i="2"/>
  <c r="AW922" i="2"/>
  <c r="AY922" i="2"/>
  <c r="AZ922" i="2"/>
  <c r="BD922" i="2"/>
  <c r="BE922" i="2"/>
  <c r="BF922" i="2"/>
  <c r="A923" i="2"/>
  <c r="B923" i="2"/>
  <c r="C923" i="2"/>
  <c r="D923" i="2"/>
  <c r="E923" i="2"/>
  <c r="F923" i="2"/>
  <c r="G923" i="2"/>
  <c r="H923" i="2"/>
  <c r="I923" i="2"/>
  <c r="J923" i="2"/>
  <c r="K923" i="2"/>
  <c r="L923" i="2"/>
  <c r="M923" i="2"/>
  <c r="N923" i="2"/>
  <c r="O923" i="2"/>
  <c r="P923" i="2"/>
  <c r="Q923" i="2"/>
  <c r="R923" i="2"/>
  <c r="S923" i="2"/>
  <c r="T923" i="2"/>
  <c r="U923" i="2"/>
  <c r="V923" i="2"/>
  <c r="W923" i="2"/>
  <c r="X923" i="2"/>
  <c r="Y923" i="2"/>
  <c r="Z923" i="2"/>
  <c r="AA923" i="2"/>
  <c r="AB923" i="2"/>
  <c r="AC923" i="2"/>
  <c r="AD923" i="2"/>
  <c r="AP923" i="2"/>
  <c r="AQ923" i="2"/>
  <c r="AR923" i="2"/>
  <c r="AV923" i="2"/>
  <c r="AW923" i="2"/>
  <c r="AY923" i="2"/>
  <c r="AZ923" i="2"/>
  <c r="BD923" i="2"/>
  <c r="BE923" i="2"/>
  <c r="BF923" i="2"/>
  <c r="A924" i="2"/>
  <c r="B924" i="2"/>
  <c r="C924" i="2"/>
  <c r="D924" i="2"/>
  <c r="E924" i="2"/>
  <c r="F924" i="2"/>
  <c r="G924" i="2"/>
  <c r="AU924" i="2" s="1"/>
  <c r="H924" i="2"/>
  <c r="I924" i="2"/>
  <c r="J924" i="2"/>
  <c r="K924" i="2"/>
  <c r="L924" i="2"/>
  <c r="M924" i="2"/>
  <c r="N924" i="2"/>
  <c r="O924" i="2"/>
  <c r="P924" i="2"/>
  <c r="Q924" i="2"/>
  <c r="R924" i="2"/>
  <c r="S924" i="2"/>
  <c r="T924" i="2"/>
  <c r="U924" i="2"/>
  <c r="V924" i="2"/>
  <c r="W924" i="2"/>
  <c r="X924" i="2"/>
  <c r="Y924" i="2"/>
  <c r="Z924" i="2"/>
  <c r="AA924" i="2"/>
  <c r="AB924" i="2"/>
  <c r="AC924" i="2"/>
  <c r="AD924" i="2"/>
  <c r="AP924" i="2"/>
  <c r="AQ924" i="2"/>
  <c r="AR924" i="2"/>
  <c r="AV924" i="2"/>
  <c r="AW924" i="2"/>
  <c r="AY924" i="2"/>
  <c r="AZ924" i="2"/>
  <c r="BD924" i="2"/>
  <c r="BE924" i="2"/>
  <c r="BF924" i="2"/>
  <c r="A925" i="2"/>
  <c r="B925" i="2"/>
  <c r="C925" i="2"/>
  <c r="D925" i="2"/>
  <c r="E925" i="2"/>
  <c r="F925" i="2"/>
  <c r="G925" i="2"/>
  <c r="AU925" i="2" s="1"/>
  <c r="H925" i="2"/>
  <c r="I925" i="2"/>
  <c r="J925" i="2"/>
  <c r="K925" i="2"/>
  <c r="L925" i="2"/>
  <c r="M925" i="2"/>
  <c r="N925" i="2"/>
  <c r="O925" i="2"/>
  <c r="P925" i="2"/>
  <c r="Q925" i="2"/>
  <c r="R925" i="2"/>
  <c r="S925" i="2"/>
  <c r="T925" i="2"/>
  <c r="U925" i="2"/>
  <c r="V925" i="2"/>
  <c r="W925" i="2"/>
  <c r="X925" i="2"/>
  <c r="Y925" i="2"/>
  <c r="Z925" i="2"/>
  <c r="AA925" i="2"/>
  <c r="AB925" i="2"/>
  <c r="AC925" i="2"/>
  <c r="AD925" i="2"/>
  <c r="AP925" i="2"/>
  <c r="AQ925" i="2"/>
  <c r="AR925" i="2"/>
  <c r="AV925" i="2"/>
  <c r="AW925" i="2"/>
  <c r="AY925" i="2"/>
  <c r="AZ925" i="2"/>
  <c r="BD925" i="2"/>
  <c r="BE925" i="2"/>
  <c r="BF925" i="2"/>
  <c r="A926" i="2"/>
  <c r="B926" i="2"/>
  <c r="C926" i="2"/>
  <c r="D926" i="2"/>
  <c r="E926" i="2"/>
  <c r="F926" i="2"/>
  <c r="G926" i="2"/>
  <c r="AU926" i="2" s="1"/>
  <c r="H926" i="2"/>
  <c r="I926" i="2"/>
  <c r="J926" i="2"/>
  <c r="K926" i="2"/>
  <c r="L926" i="2"/>
  <c r="M926" i="2"/>
  <c r="N926" i="2"/>
  <c r="O926" i="2"/>
  <c r="P926" i="2"/>
  <c r="Q926" i="2"/>
  <c r="R926" i="2"/>
  <c r="S926" i="2"/>
  <c r="T926" i="2"/>
  <c r="U926" i="2"/>
  <c r="V926" i="2"/>
  <c r="W926" i="2"/>
  <c r="X926" i="2"/>
  <c r="Y926" i="2"/>
  <c r="Z926" i="2"/>
  <c r="AA926" i="2"/>
  <c r="AB926" i="2"/>
  <c r="AC926" i="2"/>
  <c r="AD926" i="2"/>
  <c r="AP926" i="2"/>
  <c r="AQ926" i="2"/>
  <c r="AR926" i="2"/>
  <c r="AV926" i="2"/>
  <c r="AW926" i="2"/>
  <c r="AY926" i="2"/>
  <c r="AZ926" i="2"/>
  <c r="BD926" i="2"/>
  <c r="BE926" i="2"/>
  <c r="BF926" i="2"/>
  <c r="A927" i="2"/>
  <c r="B927" i="2"/>
  <c r="C927" i="2"/>
  <c r="D927" i="2"/>
  <c r="E927" i="2"/>
  <c r="F927" i="2"/>
  <c r="G927" i="2"/>
  <c r="H927" i="2"/>
  <c r="I927" i="2"/>
  <c r="J927" i="2"/>
  <c r="K927" i="2"/>
  <c r="L927" i="2"/>
  <c r="M927" i="2"/>
  <c r="N927" i="2"/>
  <c r="O927" i="2"/>
  <c r="P927" i="2"/>
  <c r="Q927" i="2"/>
  <c r="R927" i="2"/>
  <c r="S927" i="2"/>
  <c r="T927" i="2"/>
  <c r="U927" i="2"/>
  <c r="V927" i="2"/>
  <c r="W927" i="2"/>
  <c r="X927" i="2"/>
  <c r="Y927" i="2"/>
  <c r="Z927" i="2"/>
  <c r="AA927" i="2"/>
  <c r="AB927" i="2"/>
  <c r="AC927" i="2"/>
  <c r="AD927" i="2"/>
  <c r="AP927" i="2"/>
  <c r="AQ927" i="2"/>
  <c r="AR927" i="2"/>
  <c r="AV927" i="2"/>
  <c r="AW927" i="2"/>
  <c r="AY927" i="2"/>
  <c r="AZ927" i="2"/>
  <c r="BD927" i="2"/>
  <c r="BE927" i="2"/>
  <c r="BF927" i="2"/>
  <c r="A928" i="2"/>
  <c r="B928" i="2"/>
  <c r="C928" i="2"/>
  <c r="D928" i="2"/>
  <c r="E928" i="2"/>
  <c r="F928" i="2"/>
  <c r="G928" i="2"/>
  <c r="AU928" i="2" s="1"/>
  <c r="H928" i="2"/>
  <c r="I928" i="2"/>
  <c r="J928" i="2"/>
  <c r="K928" i="2"/>
  <c r="L928" i="2"/>
  <c r="M928" i="2"/>
  <c r="N928" i="2"/>
  <c r="O928" i="2"/>
  <c r="P928" i="2"/>
  <c r="Q928" i="2"/>
  <c r="R928" i="2"/>
  <c r="S928" i="2"/>
  <c r="T928" i="2"/>
  <c r="U928" i="2"/>
  <c r="V928" i="2"/>
  <c r="W928" i="2"/>
  <c r="X928" i="2"/>
  <c r="Y928" i="2"/>
  <c r="Z928" i="2"/>
  <c r="AA928" i="2"/>
  <c r="AB928" i="2"/>
  <c r="AC928" i="2"/>
  <c r="AD928" i="2"/>
  <c r="AP928" i="2"/>
  <c r="AQ928" i="2"/>
  <c r="AR928" i="2"/>
  <c r="AV928" i="2"/>
  <c r="AW928" i="2"/>
  <c r="AY928" i="2"/>
  <c r="AZ928" i="2"/>
  <c r="BD928" i="2"/>
  <c r="BE928" i="2"/>
  <c r="BF928" i="2"/>
  <c r="A929" i="2"/>
  <c r="B929" i="2"/>
  <c r="C929" i="2"/>
  <c r="D929" i="2"/>
  <c r="E929" i="2"/>
  <c r="F929" i="2"/>
  <c r="G929" i="2"/>
  <c r="AU929" i="2" s="1"/>
  <c r="H929" i="2"/>
  <c r="I929" i="2"/>
  <c r="J929" i="2"/>
  <c r="K929" i="2"/>
  <c r="L929" i="2"/>
  <c r="M929" i="2"/>
  <c r="N929" i="2"/>
  <c r="O929" i="2"/>
  <c r="P929" i="2"/>
  <c r="Q929" i="2"/>
  <c r="R929" i="2"/>
  <c r="S929" i="2"/>
  <c r="T929" i="2"/>
  <c r="U929" i="2"/>
  <c r="V929" i="2"/>
  <c r="W929" i="2"/>
  <c r="X929" i="2"/>
  <c r="Y929" i="2"/>
  <c r="Z929" i="2"/>
  <c r="AA929" i="2"/>
  <c r="AB929" i="2"/>
  <c r="AC929" i="2"/>
  <c r="AD929" i="2"/>
  <c r="AP929" i="2"/>
  <c r="AQ929" i="2"/>
  <c r="AR929" i="2"/>
  <c r="AV929" i="2"/>
  <c r="AW929" i="2"/>
  <c r="AY929" i="2"/>
  <c r="AZ929" i="2"/>
  <c r="BD929" i="2"/>
  <c r="BE929" i="2"/>
  <c r="BF929" i="2"/>
  <c r="A930" i="2"/>
  <c r="B930" i="2"/>
  <c r="C930" i="2"/>
  <c r="D930" i="2"/>
  <c r="E930" i="2"/>
  <c r="F930" i="2"/>
  <c r="G930" i="2"/>
  <c r="AU930" i="2" s="1"/>
  <c r="H930" i="2"/>
  <c r="I930" i="2"/>
  <c r="J930" i="2"/>
  <c r="K930" i="2"/>
  <c r="L930" i="2"/>
  <c r="M930" i="2"/>
  <c r="N930" i="2"/>
  <c r="O930" i="2"/>
  <c r="P930" i="2"/>
  <c r="Q930" i="2"/>
  <c r="R930" i="2"/>
  <c r="S930" i="2"/>
  <c r="T930" i="2"/>
  <c r="U930" i="2"/>
  <c r="V930" i="2"/>
  <c r="W930" i="2"/>
  <c r="X930" i="2"/>
  <c r="Y930" i="2"/>
  <c r="Z930" i="2"/>
  <c r="AA930" i="2"/>
  <c r="AB930" i="2"/>
  <c r="AC930" i="2"/>
  <c r="AD930" i="2"/>
  <c r="AP930" i="2"/>
  <c r="AQ930" i="2"/>
  <c r="AR930" i="2"/>
  <c r="AV930" i="2"/>
  <c r="AW930" i="2"/>
  <c r="AY930" i="2"/>
  <c r="AZ930" i="2"/>
  <c r="BD930" i="2"/>
  <c r="BE930" i="2"/>
  <c r="BF930" i="2"/>
  <c r="A931" i="2"/>
  <c r="B931" i="2"/>
  <c r="C931" i="2"/>
  <c r="D931" i="2"/>
  <c r="E931" i="2"/>
  <c r="F931" i="2"/>
  <c r="G931" i="2"/>
  <c r="AU931" i="2" s="1"/>
  <c r="H931" i="2"/>
  <c r="I931" i="2"/>
  <c r="J931" i="2"/>
  <c r="K931" i="2"/>
  <c r="L931" i="2"/>
  <c r="M931" i="2"/>
  <c r="N931" i="2"/>
  <c r="O931" i="2"/>
  <c r="P931" i="2"/>
  <c r="Q931" i="2"/>
  <c r="R931" i="2"/>
  <c r="S931" i="2"/>
  <c r="T931" i="2"/>
  <c r="U931" i="2"/>
  <c r="V931" i="2"/>
  <c r="W931" i="2"/>
  <c r="X931" i="2"/>
  <c r="Y931" i="2"/>
  <c r="Z931" i="2"/>
  <c r="AA931" i="2"/>
  <c r="AB931" i="2"/>
  <c r="AC931" i="2"/>
  <c r="AD931" i="2"/>
  <c r="AP931" i="2"/>
  <c r="AQ931" i="2"/>
  <c r="AR931" i="2"/>
  <c r="AV931" i="2"/>
  <c r="AW931" i="2"/>
  <c r="AY931" i="2"/>
  <c r="AZ931" i="2"/>
  <c r="BD931" i="2"/>
  <c r="BE931" i="2"/>
  <c r="BF931" i="2"/>
  <c r="A932" i="2"/>
  <c r="B932" i="2"/>
  <c r="C932" i="2"/>
  <c r="D932" i="2"/>
  <c r="E932" i="2"/>
  <c r="F932" i="2"/>
  <c r="G932" i="2"/>
  <c r="AU932" i="2" s="1"/>
  <c r="H932" i="2"/>
  <c r="I932" i="2"/>
  <c r="J932" i="2"/>
  <c r="K932" i="2"/>
  <c r="L932" i="2"/>
  <c r="M932" i="2"/>
  <c r="N932" i="2"/>
  <c r="O932" i="2"/>
  <c r="P932" i="2"/>
  <c r="Q932" i="2"/>
  <c r="R932" i="2"/>
  <c r="S932" i="2"/>
  <c r="T932" i="2"/>
  <c r="U932" i="2"/>
  <c r="V932" i="2"/>
  <c r="W932" i="2"/>
  <c r="X932" i="2"/>
  <c r="Y932" i="2"/>
  <c r="Z932" i="2"/>
  <c r="AA932" i="2"/>
  <c r="AB932" i="2"/>
  <c r="AC932" i="2"/>
  <c r="AD932" i="2"/>
  <c r="AP932" i="2"/>
  <c r="AQ932" i="2"/>
  <c r="AR932" i="2"/>
  <c r="AV932" i="2"/>
  <c r="AW932" i="2"/>
  <c r="AY932" i="2"/>
  <c r="AZ932" i="2"/>
  <c r="BD932" i="2"/>
  <c r="BE932" i="2"/>
  <c r="BF932" i="2"/>
  <c r="A933" i="2"/>
  <c r="B933" i="2"/>
  <c r="C933" i="2"/>
  <c r="D933" i="2"/>
  <c r="E933" i="2"/>
  <c r="F933" i="2"/>
  <c r="G933" i="2"/>
  <c r="AU933" i="2" s="1"/>
  <c r="H933" i="2"/>
  <c r="I933" i="2"/>
  <c r="J933" i="2"/>
  <c r="K933" i="2"/>
  <c r="L933" i="2"/>
  <c r="M933" i="2"/>
  <c r="N933" i="2"/>
  <c r="O933" i="2"/>
  <c r="P933" i="2"/>
  <c r="Q933" i="2"/>
  <c r="R933" i="2"/>
  <c r="S933" i="2"/>
  <c r="T933" i="2"/>
  <c r="U933" i="2"/>
  <c r="V933" i="2"/>
  <c r="W933" i="2"/>
  <c r="X933" i="2"/>
  <c r="Y933" i="2"/>
  <c r="Z933" i="2"/>
  <c r="AA933" i="2"/>
  <c r="AB933" i="2"/>
  <c r="AC933" i="2"/>
  <c r="AD933" i="2"/>
  <c r="AP933" i="2"/>
  <c r="AQ933" i="2"/>
  <c r="AR933" i="2"/>
  <c r="AV933" i="2"/>
  <c r="AW933" i="2"/>
  <c r="AY933" i="2"/>
  <c r="AZ933" i="2"/>
  <c r="BD933" i="2"/>
  <c r="BE933" i="2"/>
  <c r="BF933" i="2"/>
  <c r="A934" i="2"/>
  <c r="B934" i="2"/>
  <c r="C934" i="2"/>
  <c r="D934" i="2"/>
  <c r="E934" i="2"/>
  <c r="F934" i="2"/>
  <c r="G934" i="2"/>
  <c r="AU934" i="2" s="1"/>
  <c r="H934" i="2"/>
  <c r="I934" i="2"/>
  <c r="J934" i="2"/>
  <c r="K934" i="2"/>
  <c r="L934" i="2"/>
  <c r="M934" i="2"/>
  <c r="N934" i="2"/>
  <c r="O934" i="2"/>
  <c r="P934" i="2"/>
  <c r="Q934" i="2"/>
  <c r="R934" i="2"/>
  <c r="S934" i="2"/>
  <c r="T934" i="2"/>
  <c r="U934" i="2"/>
  <c r="V934" i="2"/>
  <c r="W934" i="2"/>
  <c r="X934" i="2"/>
  <c r="Y934" i="2"/>
  <c r="Z934" i="2"/>
  <c r="AA934" i="2"/>
  <c r="AB934" i="2"/>
  <c r="AC934" i="2"/>
  <c r="AD934" i="2"/>
  <c r="AP934" i="2"/>
  <c r="AQ934" i="2"/>
  <c r="AR934" i="2"/>
  <c r="AV934" i="2"/>
  <c r="AW934" i="2"/>
  <c r="AY934" i="2"/>
  <c r="AZ934" i="2"/>
  <c r="BD934" i="2"/>
  <c r="BE934" i="2"/>
  <c r="BF934" i="2"/>
  <c r="A935" i="2"/>
  <c r="B935" i="2"/>
  <c r="C935" i="2"/>
  <c r="D935" i="2"/>
  <c r="E935" i="2"/>
  <c r="F935" i="2"/>
  <c r="G935" i="2"/>
  <c r="AU935" i="2" s="1"/>
  <c r="H935" i="2"/>
  <c r="I935" i="2"/>
  <c r="J935" i="2"/>
  <c r="K935" i="2"/>
  <c r="L935" i="2"/>
  <c r="M935" i="2"/>
  <c r="N935" i="2"/>
  <c r="O935" i="2"/>
  <c r="P935" i="2"/>
  <c r="Q935" i="2"/>
  <c r="R935" i="2"/>
  <c r="S935" i="2"/>
  <c r="T935" i="2"/>
  <c r="U935" i="2"/>
  <c r="V935" i="2"/>
  <c r="W935" i="2"/>
  <c r="X935" i="2"/>
  <c r="Y935" i="2"/>
  <c r="Z935" i="2"/>
  <c r="AA935" i="2"/>
  <c r="AB935" i="2"/>
  <c r="AC935" i="2"/>
  <c r="AD935" i="2"/>
  <c r="AP935" i="2"/>
  <c r="AQ935" i="2"/>
  <c r="AR935" i="2"/>
  <c r="AV935" i="2"/>
  <c r="AW935" i="2"/>
  <c r="AY935" i="2"/>
  <c r="AZ935" i="2"/>
  <c r="BD935" i="2"/>
  <c r="BE935" i="2"/>
  <c r="BF935" i="2"/>
  <c r="A936" i="2"/>
  <c r="B936" i="2"/>
  <c r="C936" i="2"/>
  <c r="D936" i="2"/>
  <c r="E936" i="2"/>
  <c r="F936" i="2"/>
  <c r="G936" i="2"/>
  <c r="AU936" i="2" s="1"/>
  <c r="H936" i="2"/>
  <c r="I936" i="2"/>
  <c r="J936" i="2"/>
  <c r="K936" i="2"/>
  <c r="L936" i="2"/>
  <c r="M936" i="2"/>
  <c r="N936" i="2"/>
  <c r="O936" i="2"/>
  <c r="P936" i="2"/>
  <c r="Q936" i="2"/>
  <c r="R936" i="2"/>
  <c r="S936" i="2"/>
  <c r="T936" i="2"/>
  <c r="U936" i="2"/>
  <c r="V936" i="2"/>
  <c r="W936" i="2"/>
  <c r="X936" i="2"/>
  <c r="Y936" i="2"/>
  <c r="Z936" i="2"/>
  <c r="AA936" i="2"/>
  <c r="AB936" i="2"/>
  <c r="AC936" i="2"/>
  <c r="AD936" i="2"/>
  <c r="AP936" i="2"/>
  <c r="AQ936" i="2"/>
  <c r="AR936" i="2"/>
  <c r="AV936" i="2"/>
  <c r="AW936" i="2"/>
  <c r="AY936" i="2"/>
  <c r="AZ936" i="2"/>
  <c r="BD936" i="2"/>
  <c r="BE936" i="2"/>
  <c r="BF936" i="2"/>
  <c r="A937" i="2"/>
  <c r="B937" i="2"/>
  <c r="C937" i="2"/>
  <c r="D937" i="2"/>
  <c r="E937" i="2"/>
  <c r="F937" i="2"/>
  <c r="G937" i="2"/>
  <c r="AU937" i="2" s="1"/>
  <c r="H937" i="2"/>
  <c r="I937" i="2"/>
  <c r="J937" i="2"/>
  <c r="K937" i="2"/>
  <c r="L937" i="2"/>
  <c r="M937" i="2"/>
  <c r="N937" i="2"/>
  <c r="O937" i="2"/>
  <c r="P937" i="2"/>
  <c r="Q937" i="2"/>
  <c r="R937" i="2"/>
  <c r="S937" i="2"/>
  <c r="T937" i="2"/>
  <c r="U937" i="2"/>
  <c r="V937" i="2"/>
  <c r="W937" i="2"/>
  <c r="X937" i="2"/>
  <c r="Y937" i="2"/>
  <c r="Z937" i="2"/>
  <c r="AA937" i="2"/>
  <c r="AB937" i="2"/>
  <c r="AC937" i="2"/>
  <c r="AD937" i="2"/>
  <c r="AP937" i="2"/>
  <c r="AQ937" i="2"/>
  <c r="AR937" i="2"/>
  <c r="AV937" i="2"/>
  <c r="AW937" i="2"/>
  <c r="AY937" i="2"/>
  <c r="AZ937" i="2"/>
  <c r="BD937" i="2"/>
  <c r="BE937" i="2"/>
  <c r="BF937" i="2"/>
  <c r="A938" i="2"/>
  <c r="B938" i="2"/>
  <c r="C938" i="2"/>
  <c r="D938" i="2"/>
  <c r="E938" i="2"/>
  <c r="F938" i="2"/>
  <c r="G938" i="2"/>
  <c r="AU938" i="2" s="1"/>
  <c r="H938" i="2"/>
  <c r="I938" i="2"/>
  <c r="J938" i="2"/>
  <c r="K938" i="2"/>
  <c r="L938" i="2"/>
  <c r="M938" i="2"/>
  <c r="N938" i="2"/>
  <c r="O938" i="2"/>
  <c r="P938" i="2"/>
  <c r="Q938" i="2"/>
  <c r="R938" i="2"/>
  <c r="S938" i="2"/>
  <c r="T938" i="2"/>
  <c r="U938" i="2"/>
  <c r="V938" i="2"/>
  <c r="W938" i="2"/>
  <c r="X938" i="2"/>
  <c r="Y938" i="2"/>
  <c r="Z938" i="2"/>
  <c r="AA938" i="2"/>
  <c r="AB938" i="2"/>
  <c r="AC938" i="2"/>
  <c r="AD938" i="2"/>
  <c r="AP938" i="2"/>
  <c r="AQ938" i="2"/>
  <c r="AR938" i="2"/>
  <c r="AV938" i="2"/>
  <c r="AW938" i="2"/>
  <c r="AY938" i="2"/>
  <c r="AZ938" i="2"/>
  <c r="BD938" i="2"/>
  <c r="BE938" i="2"/>
  <c r="BF938" i="2"/>
  <c r="A939" i="2"/>
  <c r="B939" i="2"/>
  <c r="C939" i="2"/>
  <c r="D939" i="2"/>
  <c r="E939" i="2"/>
  <c r="F939" i="2"/>
  <c r="G939" i="2"/>
  <c r="AU939" i="2" s="1"/>
  <c r="H939" i="2"/>
  <c r="I939" i="2"/>
  <c r="J939" i="2"/>
  <c r="K939" i="2"/>
  <c r="L939" i="2"/>
  <c r="M939" i="2"/>
  <c r="N939" i="2"/>
  <c r="O939" i="2"/>
  <c r="P939" i="2"/>
  <c r="Q939" i="2"/>
  <c r="R939" i="2"/>
  <c r="S939" i="2"/>
  <c r="T939" i="2"/>
  <c r="U939" i="2"/>
  <c r="V939" i="2"/>
  <c r="W939" i="2"/>
  <c r="X939" i="2"/>
  <c r="Y939" i="2"/>
  <c r="Z939" i="2"/>
  <c r="AA939" i="2"/>
  <c r="AB939" i="2"/>
  <c r="AC939" i="2"/>
  <c r="AD939" i="2"/>
  <c r="AP939" i="2"/>
  <c r="AQ939" i="2"/>
  <c r="AR939" i="2"/>
  <c r="AV939" i="2"/>
  <c r="AW939" i="2"/>
  <c r="AY939" i="2"/>
  <c r="AZ939" i="2"/>
  <c r="BD939" i="2"/>
  <c r="BE939" i="2"/>
  <c r="BF939" i="2"/>
  <c r="A940" i="2"/>
  <c r="B940" i="2"/>
  <c r="C940" i="2"/>
  <c r="D940" i="2"/>
  <c r="E940" i="2"/>
  <c r="F940" i="2"/>
  <c r="G940" i="2"/>
  <c r="AU940" i="2" s="1"/>
  <c r="H940" i="2"/>
  <c r="I940" i="2"/>
  <c r="J940" i="2"/>
  <c r="K940" i="2"/>
  <c r="L940" i="2"/>
  <c r="M940" i="2"/>
  <c r="N940" i="2"/>
  <c r="O940" i="2"/>
  <c r="P940" i="2"/>
  <c r="Q940" i="2"/>
  <c r="R940" i="2"/>
  <c r="S940" i="2"/>
  <c r="T940" i="2"/>
  <c r="U940" i="2"/>
  <c r="V940" i="2"/>
  <c r="W940" i="2"/>
  <c r="X940" i="2"/>
  <c r="Y940" i="2"/>
  <c r="Z940" i="2"/>
  <c r="AA940" i="2"/>
  <c r="AB940" i="2"/>
  <c r="AC940" i="2"/>
  <c r="AD940" i="2"/>
  <c r="AP940" i="2"/>
  <c r="AQ940" i="2"/>
  <c r="AR940" i="2"/>
  <c r="AV940" i="2"/>
  <c r="AW940" i="2"/>
  <c r="AY940" i="2"/>
  <c r="AZ940" i="2"/>
  <c r="BD940" i="2"/>
  <c r="BE940" i="2"/>
  <c r="BF940" i="2"/>
  <c r="A941" i="2"/>
  <c r="B941" i="2"/>
  <c r="C941" i="2"/>
  <c r="D941" i="2"/>
  <c r="E941" i="2"/>
  <c r="F941" i="2"/>
  <c r="G941" i="2"/>
  <c r="AU941" i="2" s="1"/>
  <c r="H941" i="2"/>
  <c r="I941" i="2"/>
  <c r="J941" i="2"/>
  <c r="K941" i="2"/>
  <c r="L941" i="2"/>
  <c r="M941" i="2"/>
  <c r="N941" i="2"/>
  <c r="O941" i="2"/>
  <c r="P941" i="2"/>
  <c r="Q941" i="2"/>
  <c r="R941" i="2"/>
  <c r="S941" i="2"/>
  <c r="T941" i="2"/>
  <c r="U941" i="2"/>
  <c r="V941" i="2"/>
  <c r="W941" i="2"/>
  <c r="X941" i="2"/>
  <c r="Y941" i="2"/>
  <c r="Z941" i="2"/>
  <c r="AA941" i="2"/>
  <c r="AB941" i="2"/>
  <c r="AC941" i="2"/>
  <c r="AD941" i="2"/>
  <c r="AP941" i="2"/>
  <c r="AQ941" i="2"/>
  <c r="AR941" i="2"/>
  <c r="AV941" i="2"/>
  <c r="AW941" i="2"/>
  <c r="AY941" i="2"/>
  <c r="AZ941" i="2"/>
  <c r="BD941" i="2"/>
  <c r="BE941" i="2"/>
  <c r="BF941" i="2"/>
  <c r="A942" i="2"/>
  <c r="B942" i="2"/>
  <c r="C942" i="2"/>
  <c r="D942" i="2"/>
  <c r="E942" i="2"/>
  <c r="F942" i="2"/>
  <c r="G942" i="2"/>
  <c r="AU942" i="2" s="1"/>
  <c r="H942" i="2"/>
  <c r="I942" i="2"/>
  <c r="J942" i="2"/>
  <c r="K942" i="2"/>
  <c r="L942" i="2"/>
  <c r="M942" i="2"/>
  <c r="N942" i="2"/>
  <c r="O942" i="2"/>
  <c r="P942" i="2"/>
  <c r="Q942" i="2"/>
  <c r="R942" i="2"/>
  <c r="S942" i="2"/>
  <c r="T942" i="2"/>
  <c r="U942" i="2"/>
  <c r="V942" i="2"/>
  <c r="W942" i="2"/>
  <c r="X942" i="2"/>
  <c r="Y942" i="2"/>
  <c r="Z942" i="2"/>
  <c r="AA942" i="2"/>
  <c r="AB942" i="2"/>
  <c r="AC942" i="2"/>
  <c r="AD942" i="2"/>
  <c r="AP942" i="2"/>
  <c r="AQ942" i="2"/>
  <c r="AR942" i="2"/>
  <c r="AV942" i="2"/>
  <c r="AW942" i="2"/>
  <c r="AY942" i="2"/>
  <c r="AZ942" i="2"/>
  <c r="BD942" i="2"/>
  <c r="BE942" i="2"/>
  <c r="BF942" i="2"/>
  <c r="A943" i="2"/>
  <c r="B943" i="2"/>
  <c r="C943" i="2"/>
  <c r="D943" i="2"/>
  <c r="E943" i="2"/>
  <c r="F943" i="2"/>
  <c r="G943" i="2"/>
  <c r="AU943" i="2" s="1"/>
  <c r="H943" i="2"/>
  <c r="I943" i="2"/>
  <c r="J943" i="2"/>
  <c r="K943" i="2"/>
  <c r="L943" i="2"/>
  <c r="M943" i="2"/>
  <c r="N943" i="2"/>
  <c r="O943" i="2"/>
  <c r="P943" i="2"/>
  <c r="Q943" i="2"/>
  <c r="R943" i="2"/>
  <c r="S943" i="2"/>
  <c r="T943" i="2"/>
  <c r="U943" i="2"/>
  <c r="V943" i="2"/>
  <c r="W943" i="2"/>
  <c r="X943" i="2"/>
  <c r="Y943" i="2"/>
  <c r="Z943" i="2"/>
  <c r="AA943" i="2"/>
  <c r="AB943" i="2"/>
  <c r="AC943" i="2"/>
  <c r="AD943" i="2"/>
  <c r="AP943" i="2"/>
  <c r="AQ943" i="2"/>
  <c r="AR943" i="2"/>
  <c r="AV943" i="2"/>
  <c r="AW943" i="2"/>
  <c r="AY943" i="2"/>
  <c r="AZ943" i="2"/>
  <c r="BD943" i="2"/>
  <c r="BE943" i="2"/>
  <c r="BF943" i="2"/>
  <c r="A944" i="2"/>
  <c r="B944" i="2"/>
  <c r="C944" i="2"/>
  <c r="D944" i="2"/>
  <c r="E944" i="2"/>
  <c r="F944" i="2"/>
  <c r="G944" i="2"/>
  <c r="AU944" i="2" s="1"/>
  <c r="H944" i="2"/>
  <c r="I944" i="2"/>
  <c r="J944" i="2"/>
  <c r="K944" i="2"/>
  <c r="L944" i="2"/>
  <c r="M944" i="2"/>
  <c r="N944" i="2"/>
  <c r="O944" i="2"/>
  <c r="P944" i="2"/>
  <c r="Q944" i="2"/>
  <c r="R944" i="2"/>
  <c r="S944" i="2"/>
  <c r="T944" i="2"/>
  <c r="U944" i="2"/>
  <c r="V944" i="2"/>
  <c r="W944" i="2"/>
  <c r="X944" i="2"/>
  <c r="Y944" i="2"/>
  <c r="Z944" i="2"/>
  <c r="AA944" i="2"/>
  <c r="AB944" i="2"/>
  <c r="AC944" i="2"/>
  <c r="AD944" i="2"/>
  <c r="AP944" i="2"/>
  <c r="AQ944" i="2"/>
  <c r="AR944" i="2"/>
  <c r="AV944" i="2"/>
  <c r="AW944" i="2"/>
  <c r="AY944" i="2"/>
  <c r="AZ944" i="2"/>
  <c r="BD944" i="2"/>
  <c r="BE944" i="2"/>
  <c r="BF944" i="2"/>
  <c r="A945" i="2"/>
  <c r="B945" i="2"/>
  <c r="C945" i="2"/>
  <c r="D945" i="2"/>
  <c r="E945" i="2"/>
  <c r="F945" i="2"/>
  <c r="G945" i="2"/>
  <c r="AU945" i="2" s="1"/>
  <c r="H945" i="2"/>
  <c r="I945" i="2"/>
  <c r="J945" i="2"/>
  <c r="K945" i="2"/>
  <c r="L945" i="2"/>
  <c r="M945" i="2"/>
  <c r="N945" i="2"/>
  <c r="O945" i="2"/>
  <c r="P945" i="2"/>
  <c r="Q945" i="2"/>
  <c r="R945" i="2"/>
  <c r="S945" i="2"/>
  <c r="T945" i="2"/>
  <c r="U945" i="2"/>
  <c r="V945" i="2"/>
  <c r="W945" i="2"/>
  <c r="X945" i="2"/>
  <c r="Y945" i="2"/>
  <c r="Z945" i="2"/>
  <c r="AA945" i="2"/>
  <c r="AB945" i="2"/>
  <c r="AC945" i="2"/>
  <c r="AD945" i="2"/>
  <c r="AP945" i="2"/>
  <c r="AQ945" i="2"/>
  <c r="AR945" i="2"/>
  <c r="AV945" i="2"/>
  <c r="AW945" i="2"/>
  <c r="AY945" i="2"/>
  <c r="AZ945" i="2"/>
  <c r="BD945" i="2"/>
  <c r="BE945" i="2"/>
  <c r="BF945" i="2"/>
  <c r="A946" i="2"/>
  <c r="B946" i="2"/>
  <c r="C946" i="2"/>
  <c r="D946" i="2"/>
  <c r="E946" i="2"/>
  <c r="F946" i="2"/>
  <c r="G946" i="2"/>
  <c r="AU946" i="2" s="1"/>
  <c r="H946" i="2"/>
  <c r="I946" i="2"/>
  <c r="J946" i="2"/>
  <c r="K946" i="2"/>
  <c r="L946" i="2"/>
  <c r="M946" i="2"/>
  <c r="N946" i="2"/>
  <c r="O946" i="2"/>
  <c r="P946" i="2"/>
  <c r="Q946" i="2"/>
  <c r="R946" i="2"/>
  <c r="S946" i="2"/>
  <c r="T946" i="2"/>
  <c r="U946" i="2"/>
  <c r="V946" i="2"/>
  <c r="W946" i="2"/>
  <c r="X946" i="2"/>
  <c r="Y946" i="2"/>
  <c r="Z946" i="2"/>
  <c r="AA946" i="2"/>
  <c r="AB946" i="2"/>
  <c r="AC946" i="2"/>
  <c r="AD946" i="2"/>
  <c r="AP946" i="2"/>
  <c r="AQ946" i="2"/>
  <c r="AR946" i="2"/>
  <c r="AV946" i="2"/>
  <c r="AW946" i="2"/>
  <c r="AY946" i="2"/>
  <c r="AZ946" i="2"/>
  <c r="BD946" i="2"/>
  <c r="BE946" i="2"/>
  <c r="BF946" i="2"/>
  <c r="A947" i="2"/>
  <c r="B947" i="2"/>
  <c r="C947" i="2"/>
  <c r="D947" i="2"/>
  <c r="E947" i="2"/>
  <c r="F947" i="2"/>
  <c r="G947" i="2"/>
  <c r="AU947" i="2" s="1"/>
  <c r="H947" i="2"/>
  <c r="I947" i="2"/>
  <c r="J947" i="2"/>
  <c r="K947" i="2"/>
  <c r="L947" i="2"/>
  <c r="M947" i="2"/>
  <c r="N947" i="2"/>
  <c r="O947" i="2"/>
  <c r="P947" i="2"/>
  <c r="Q947" i="2"/>
  <c r="R947" i="2"/>
  <c r="S947" i="2"/>
  <c r="T947" i="2"/>
  <c r="U947" i="2"/>
  <c r="V947" i="2"/>
  <c r="W947" i="2"/>
  <c r="X947" i="2"/>
  <c r="Y947" i="2"/>
  <c r="Z947" i="2"/>
  <c r="AA947" i="2"/>
  <c r="AB947" i="2"/>
  <c r="AC947" i="2"/>
  <c r="AD947" i="2"/>
  <c r="AP947" i="2"/>
  <c r="AQ947" i="2"/>
  <c r="AR947" i="2"/>
  <c r="AV947" i="2"/>
  <c r="AW947" i="2"/>
  <c r="AY947" i="2"/>
  <c r="AZ947" i="2"/>
  <c r="BD947" i="2"/>
  <c r="BE947" i="2"/>
  <c r="BF947" i="2"/>
  <c r="A948" i="2"/>
  <c r="B948" i="2"/>
  <c r="C948" i="2"/>
  <c r="D948" i="2"/>
  <c r="E948" i="2"/>
  <c r="F948" i="2"/>
  <c r="G948" i="2"/>
  <c r="AU948" i="2" s="1"/>
  <c r="H948" i="2"/>
  <c r="I948" i="2"/>
  <c r="J948" i="2"/>
  <c r="K948" i="2"/>
  <c r="L948" i="2"/>
  <c r="M948" i="2"/>
  <c r="N948" i="2"/>
  <c r="O948" i="2"/>
  <c r="P948" i="2"/>
  <c r="Q948" i="2"/>
  <c r="R948" i="2"/>
  <c r="S948" i="2"/>
  <c r="T948" i="2"/>
  <c r="U948" i="2"/>
  <c r="V948" i="2"/>
  <c r="W948" i="2"/>
  <c r="X948" i="2"/>
  <c r="Y948" i="2"/>
  <c r="Z948" i="2"/>
  <c r="AA948" i="2"/>
  <c r="AB948" i="2"/>
  <c r="AC948" i="2"/>
  <c r="AD948" i="2"/>
  <c r="AP948" i="2"/>
  <c r="AQ948" i="2"/>
  <c r="AR948" i="2"/>
  <c r="AV948" i="2"/>
  <c r="AW948" i="2"/>
  <c r="AY948" i="2"/>
  <c r="AZ948" i="2"/>
  <c r="BD948" i="2"/>
  <c r="BE948" i="2"/>
  <c r="BF948" i="2"/>
  <c r="A949" i="2"/>
  <c r="B949" i="2"/>
  <c r="C949" i="2"/>
  <c r="D949" i="2"/>
  <c r="E949" i="2"/>
  <c r="F949" i="2"/>
  <c r="G949" i="2"/>
  <c r="AU949" i="2" s="1"/>
  <c r="H949" i="2"/>
  <c r="I949" i="2"/>
  <c r="J949" i="2"/>
  <c r="K949" i="2"/>
  <c r="L949" i="2"/>
  <c r="M949" i="2"/>
  <c r="N949" i="2"/>
  <c r="O949" i="2"/>
  <c r="P949" i="2"/>
  <c r="Q949" i="2"/>
  <c r="R949" i="2"/>
  <c r="S949" i="2"/>
  <c r="T949" i="2"/>
  <c r="U949" i="2"/>
  <c r="V949" i="2"/>
  <c r="W949" i="2"/>
  <c r="X949" i="2"/>
  <c r="Y949" i="2"/>
  <c r="Z949" i="2"/>
  <c r="AA949" i="2"/>
  <c r="AB949" i="2"/>
  <c r="AC949" i="2"/>
  <c r="AD949" i="2"/>
  <c r="AP949" i="2"/>
  <c r="AQ949" i="2"/>
  <c r="AR949" i="2"/>
  <c r="AV949" i="2"/>
  <c r="AW949" i="2"/>
  <c r="AY949" i="2"/>
  <c r="AZ949" i="2"/>
  <c r="BD949" i="2"/>
  <c r="BE949" i="2"/>
  <c r="BF949" i="2"/>
  <c r="A950" i="2"/>
  <c r="B950" i="2"/>
  <c r="C950" i="2"/>
  <c r="D950" i="2"/>
  <c r="E950" i="2"/>
  <c r="F950" i="2"/>
  <c r="G950" i="2"/>
  <c r="AU950" i="2" s="1"/>
  <c r="H950" i="2"/>
  <c r="I950" i="2"/>
  <c r="J950" i="2"/>
  <c r="K950" i="2"/>
  <c r="L950" i="2"/>
  <c r="M950" i="2"/>
  <c r="N950" i="2"/>
  <c r="O950" i="2"/>
  <c r="P950" i="2"/>
  <c r="Q950" i="2"/>
  <c r="R950" i="2"/>
  <c r="S950" i="2"/>
  <c r="T950" i="2"/>
  <c r="U950" i="2"/>
  <c r="V950" i="2"/>
  <c r="W950" i="2"/>
  <c r="X950" i="2"/>
  <c r="Y950" i="2"/>
  <c r="Z950" i="2"/>
  <c r="AA950" i="2"/>
  <c r="AB950" i="2"/>
  <c r="AC950" i="2"/>
  <c r="AD950" i="2"/>
  <c r="AP950" i="2"/>
  <c r="AQ950" i="2"/>
  <c r="AR950" i="2"/>
  <c r="AV950" i="2"/>
  <c r="AW950" i="2"/>
  <c r="AY950" i="2"/>
  <c r="AZ950" i="2"/>
  <c r="BD950" i="2"/>
  <c r="BE950" i="2"/>
  <c r="BF950" i="2"/>
  <c r="A951" i="2"/>
  <c r="B951" i="2"/>
  <c r="C951" i="2"/>
  <c r="D951" i="2"/>
  <c r="E951" i="2"/>
  <c r="F951" i="2"/>
  <c r="G951" i="2"/>
  <c r="H951" i="2"/>
  <c r="I951" i="2"/>
  <c r="J951" i="2"/>
  <c r="K951" i="2"/>
  <c r="L951" i="2"/>
  <c r="M951" i="2"/>
  <c r="N951" i="2"/>
  <c r="O951" i="2"/>
  <c r="P951" i="2"/>
  <c r="Q951" i="2"/>
  <c r="R951" i="2"/>
  <c r="S951" i="2"/>
  <c r="T951" i="2"/>
  <c r="U951" i="2"/>
  <c r="V951" i="2"/>
  <c r="W951" i="2"/>
  <c r="X951" i="2"/>
  <c r="Y951" i="2"/>
  <c r="Z951" i="2"/>
  <c r="AA951" i="2"/>
  <c r="AB951" i="2"/>
  <c r="AC951" i="2"/>
  <c r="AD951" i="2"/>
  <c r="AP951" i="2"/>
  <c r="AQ951" i="2"/>
  <c r="AR951" i="2"/>
  <c r="AV951" i="2"/>
  <c r="AW951" i="2"/>
  <c r="AY951" i="2"/>
  <c r="AZ951" i="2"/>
  <c r="BD951" i="2"/>
  <c r="BE951" i="2"/>
  <c r="BF951" i="2"/>
  <c r="A952" i="2"/>
  <c r="B952" i="2"/>
  <c r="C952" i="2"/>
  <c r="D952" i="2"/>
  <c r="E952" i="2"/>
  <c r="F952" i="2"/>
  <c r="G952" i="2"/>
  <c r="AU952" i="2" s="1"/>
  <c r="H952" i="2"/>
  <c r="I952" i="2"/>
  <c r="J952" i="2"/>
  <c r="K952" i="2"/>
  <c r="L952" i="2"/>
  <c r="M952" i="2"/>
  <c r="N952" i="2"/>
  <c r="O952" i="2"/>
  <c r="P952" i="2"/>
  <c r="Q952" i="2"/>
  <c r="R952" i="2"/>
  <c r="S952" i="2"/>
  <c r="T952" i="2"/>
  <c r="U952" i="2"/>
  <c r="V952" i="2"/>
  <c r="W952" i="2"/>
  <c r="X952" i="2"/>
  <c r="Y952" i="2"/>
  <c r="Z952" i="2"/>
  <c r="AA952" i="2"/>
  <c r="AB952" i="2"/>
  <c r="AC952" i="2"/>
  <c r="AD952" i="2"/>
  <c r="AP952" i="2"/>
  <c r="AQ952" i="2"/>
  <c r="AR952" i="2"/>
  <c r="AV952" i="2"/>
  <c r="AW952" i="2"/>
  <c r="AY952" i="2"/>
  <c r="AZ952" i="2"/>
  <c r="BD952" i="2"/>
  <c r="BE952" i="2"/>
  <c r="BF952" i="2"/>
  <c r="A953" i="2"/>
  <c r="B953" i="2"/>
  <c r="C953" i="2"/>
  <c r="D953" i="2"/>
  <c r="E953" i="2"/>
  <c r="F953" i="2"/>
  <c r="G953" i="2"/>
  <c r="H953" i="2"/>
  <c r="I953" i="2"/>
  <c r="J953" i="2"/>
  <c r="K953" i="2"/>
  <c r="L953" i="2"/>
  <c r="M953" i="2"/>
  <c r="N953" i="2"/>
  <c r="O953" i="2"/>
  <c r="P953" i="2"/>
  <c r="Q953" i="2"/>
  <c r="R953" i="2"/>
  <c r="S953" i="2"/>
  <c r="T953" i="2"/>
  <c r="U953" i="2"/>
  <c r="V953" i="2"/>
  <c r="W953" i="2"/>
  <c r="X953" i="2"/>
  <c r="Y953" i="2"/>
  <c r="Z953" i="2"/>
  <c r="AA953" i="2"/>
  <c r="AB953" i="2"/>
  <c r="AC953" i="2"/>
  <c r="AD953" i="2"/>
  <c r="AP953" i="2"/>
  <c r="AQ953" i="2"/>
  <c r="AR953" i="2"/>
  <c r="AV953" i="2"/>
  <c r="AW953" i="2"/>
  <c r="AY953" i="2"/>
  <c r="AZ953" i="2"/>
  <c r="BD953" i="2"/>
  <c r="BE953" i="2"/>
  <c r="BF953" i="2"/>
  <c r="A954" i="2"/>
  <c r="B954" i="2"/>
  <c r="C954" i="2"/>
  <c r="D954" i="2"/>
  <c r="E954" i="2"/>
  <c r="F954" i="2"/>
  <c r="G954" i="2"/>
  <c r="AU954" i="2" s="1"/>
  <c r="H954" i="2"/>
  <c r="I954" i="2"/>
  <c r="J954" i="2"/>
  <c r="K954" i="2"/>
  <c r="L954" i="2"/>
  <c r="M954" i="2"/>
  <c r="N954" i="2"/>
  <c r="O954" i="2"/>
  <c r="P954" i="2"/>
  <c r="Q954" i="2"/>
  <c r="R954" i="2"/>
  <c r="S954" i="2"/>
  <c r="T954" i="2"/>
  <c r="U954" i="2"/>
  <c r="V954" i="2"/>
  <c r="W954" i="2"/>
  <c r="X954" i="2"/>
  <c r="Y954" i="2"/>
  <c r="Z954" i="2"/>
  <c r="AA954" i="2"/>
  <c r="AB954" i="2"/>
  <c r="AC954" i="2"/>
  <c r="AD954" i="2"/>
  <c r="AP954" i="2"/>
  <c r="AQ954" i="2"/>
  <c r="AR954" i="2"/>
  <c r="AV954" i="2"/>
  <c r="AW954" i="2"/>
  <c r="AY954" i="2"/>
  <c r="AZ954" i="2"/>
  <c r="BD954" i="2"/>
  <c r="BE954" i="2"/>
  <c r="BF954" i="2"/>
  <c r="A955" i="2"/>
  <c r="B955" i="2"/>
  <c r="C955" i="2"/>
  <c r="D955" i="2"/>
  <c r="E955" i="2"/>
  <c r="F955" i="2"/>
  <c r="G955" i="2"/>
  <c r="AU955" i="2" s="1"/>
  <c r="H955" i="2"/>
  <c r="I955" i="2"/>
  <c r="J955" i="2"/>
  <c r="K955" i="2"/>
  <c r="L955" i="2"/>
  <c r="M955" i="2"/>
  <c r="N955" i="2"/>
  <c r="O955" i="2"/>
  <c r="P955" i="2"/>
  <c r="Q955" i="2"/>
  <c r="R955" i="2"/>
  <c r="S955" i="2"/>
  <c r="T955" i="2"/>
  <c r="U955" i="2"/>
  <c r="V955" i="2"/>
  <c r="W955" i="2"/>
  <c r="X955" i="2"/>
  <c r="Y955" i="2"/>
  <c r="Z955" i="2"/>
  <c r="AA955" i="2"/>
  <c r="AB955" i="2"/>
  <c r="AC955" i="2"/>
  <c r="AD955" i="2"/>
  <c r="AP955" i="2"/>
  <c r="AQ955" i="2"/>
  <c r="AR955" i="2"/>
  <c r="AV955" i="2"/>
  <c r="AW955" i="2"/>
  <c r="AY955" i="2"/>
  <c r="AZ955" i="2"/>
  <c r="BD955" i="2"/>
  <c r="BE955" i="2"/>
  <c r="BF955" i="2"/>
  <c r="A956" i="2"/>
  <c r="B956" i="2"/>
  <c r="C956" i="2"/>
  <c r="D956" i="2"/>
  <c r="E956" i="2"/>
  <c r="F956" i="2"/>
  <c r="G956" i="2"/>
  <c r="AU956" i="2" s="1"/>
  <c r="H956" i="2"/>
  <c r="I956" i="2"/>
  <c r="J956" i="2"/>
  <c r="K956" i="2"/>
  <c r="L956" i="2"/>
  <c r="M956" i="2"/>
  <c r="N956" i="2"/>
  <c r="O956" i="2"/>
  <c r="P956" i="2"/>
  <c r="Q956" i="2"/>
  <c r="R956" i="2"/>
  <c r="S956" i="2"/>
  <c r="T956" i="2"/>
  <c r="U956" i="2"/>
  <c r="V956" i="2"/>
  <c r="W956" i="2"/>
  <c r="X956" i="2"/>
  <c r="Y956" i="2"/>
  <c r="Z956" i="2"/>
  <c r="AA956" i="2"/>
  <c r="AB956" i="2"/>
  <c r="AC956" i="2"/>
  <c r="AD956" i="2"/>
  <c r="AP956" i="2"/>
  <c r="AQ956" i="2"/>
  <c r="AR956" i="2"/>
  <c r="AV956" i="2"/>
  <c r="AW956" i="2"/>
  <c r="AY956" i="2"/>
  <c r="AZ956" i="2"/>
  <c r="BD956" i="2"/>
  <c r="BE956" i="2"/>
  <c r="BF956" i="2"/>
  <c r="A957" i="2"/>
  <c r="B957" i="2"/>
  <c r="C957" i="2"/>
  <c r="D957" i="2"/>
  <c r="E957" i="2"/>
  <c r="F957" i="2"/>
  <c r="G957" i="2"/>
  <c r="AU957" i="2" s="1"/>
  <c r="H957" i="2"/>
  <c r="I957" i="2"/>
  <c r="J957" i="2"/>
  <c r="K957" i="2"/>
  <c r="L957" i="2"/>
  <c r="M957" i="2"/>
  <c r="N957" i="2"/>
  <c r="O957" i="2"/>
  <c r="P957" i="2"/>
  <c r="Q957" i="2"/>
  <c r="R957" i="2"/>
  <c r="S957" i="2"/>
  <c r="T957" i="2"/>
  <c r="U957" i="2"/>
  <c r="V957" i="2"/>
  <c r="W957" i="2"/>
  <c r="X957" i="2"/>
  <c r="Y957" i="2"/>
  <c r="Z957" i="2"/>
  <c r="AA957" i="2"/>
  <c r="AB957" i="2"/>
  <c r="AC957" i="2"/>
  <c r="AD957" i="2"/>
  <c r="AP957" i="2"/>
  <c r="AQ957" i="2"/>
  <c r="AR957" i="2"/>
  <c r="AV957" i="2"/>
  <c r="AW957" i="2"/>
  <c r="AY957" i="2"/>
  <c r="AZ957" i="2"/>
  <c r="BD957" i="2"/>
  <c r="BE957" i="2"/>
  <c r="BF957" i="2"/>
  <c r="A958" i="2"/>
  <c r="B958" i="2"/>
  <c r="C958" i="2"/>
  <c r="D958" i="2"/>
  <c r="E958" i="2"/>
  <c r="F958" i="2"/>
  <c r="G958" i="2"/>
  <c r="AU958" i="2" s="1"/>
  <c r="H958" i="2"/>
  <c r="I958" i="2"/>
  <c r="J958" i="2"/>
  <c r="K958" i="2"/>
  <c r="L958" i="2"/>
  <c r="M958" i="2"/>
  <c r="N958" i="2"/>
  <c r="O958" i="2"/>
  <c r="P958" i="2"/>
  <c r="Q958" i="2"/>
  <c r="R958" i="2"/>
  <c r="S958" i="2"/>
  <c r="T958" i="2"/>
  <c r="U958" i="2"/>
  <c r="V958" i="2"/>
  <c r="W958" i="2"/>
  <c r="X958" i="2"/>
  <c r="Y958" i="2"/>
  <c r="Z958" i="2"/>
  <c r="AA958" i="2"/>
  <c r="AB958" i="2"/>
  <c r="AC958" i="2"/>
  <c r="AD958" i="2"/>
  <c r="AP958" i="2"/>
  <c r="AQ958" i="2"/>
  <c r="AR958" i="2"/>
  <c r="AV958" i="2"/>
  <c r="AW958" i="2"/>
  <c r="AY958" i="2"/>
  <c r="AZ958" i="2"/>
  <c r="BD958" i="2"/>
  <c r="BE958" i="2"/>
  <c r="BF958" i="2"/>
  <c r="A959" i="2"/>
  <c r="B959" i="2"/>
  <c r="C959" i="2"/>
  <c r="D959" i="2"/>
  <c r="E959" i="2"/>
  <c r="F959" i="2"/>
  <c r="G959" i="2"/>
  <c r="H959" i="2"/>
  <c r="I959" i="2"/>
  <c r="J959" i="2"/>
  <c r="K959" i="2"/>
  <c r="L959" i="2"/>
  <c r="M959" i="2"/>
  <c r="N959" i="2"/>
  <c r="O959" i="2"/>
  <c r="P959" i="2"/>
  <c r="Q959" i="2"/>
  <c r="R959" i="2"/>
  <c r="S959" i="2"/>
  <c r="T959" i="2"/>
  <c r="U959" i="2"/>
  <c r="V959" i="2"/>
  <c r="W959" i="2"/>
  <c r="X959" i="2"/>
  <c r="Y959" i="2"/>
  <c r="Z959" i="2"/>
  <c r="AA959" i="2"/>
  <c r="AB959" i="2"/>
  <c r="AC959" i="2"/>
  <c r="AD959" i="2"/>
  <c r="AP959" i="2"/>
  <c r="AQ959" i="2"/>
  <c r="AR959" i="2"/>
  <c r="AV959" i="2"/>
  <c r="AW959" i="2"/>
  <c r="AY959" i="2"/>
  <c r="AZ959" i="2"/>
  <c r="BD959" i="2"/>
  <c r="BE959" i="2"/>
  <c r="BF959" i="2"/>
  <c r="A960" i="2"/>
  <c r="B960" i="2"/>
  <c r="C960" i="2"/>
  <c r="D960" i="2"/>
  <c r="E960" i="2"/>
  <c r="F960" i="2"/>
  <c r="G960" i="2"/>
  <c r="H960" i="2"/>
  <c r="I960" i="2"/>
  <c r="J960" i="2"/>
  <c r="K960" i="2"/>
  <c r="L960" i="2"/>
  <c r="M960" i="2"/>
  <c r="N960" i="2"/>
  <c r="O960" i="2"/>
  <c r="P960" i="2"/>
  <c r="Q960" i="2"/>
  <c r="R960" i="2"/>
  <c r="S960" i="2"/>
  <c r="T960" i="2"/>
  <c r="U960" i="2"/>
  <c r="V960" i="2"/>
  <c r="W960" i="2"/>
  <c r="X960" i="2"/>
  <c r="Y960" i="2"/>
  <c r="Z960" i="2"/>
  <c r="AA960" i="2"/>
  <c r="AB960" i="2"/>
  <c r="AC960" i="2"/>
  <c r="AD960" i="2"/>
  <c r="AP960" i="2"/>
  <c r="AQ960" i="2"/>
  <c r="AR960" i="2"/>
  <c r="AV960" i="2"/>
  <c r="AW960" i="2"/>
  <c r="AY960" i="2"/>
  <c r="AZ960" i="2"/>
  <c r="BD960" i="2"/>
  <c r="BE960" i="2"/>
  <c r="BF960" i="2"/>
  <c r="A961" i="2"/>
  <c r="B961" i="2"/>
  <c r="C961" i="2"/>
  <c r="D961" i="2"/>
  <c r="E961" i="2"/>
  <c r="F961" i="2"/>
  <c r="G961" i="2"/>
  <c r="AU961" i="2" s="1"/>
  <c r="H961" i="2"/>
  <c r="I961" i="2"/>
  <c r="J961" i="2"/>
  <c r="K961" i="2"/>
  <c r="L961" i="2"/>
  <c r="M961" i="2"/>
  <c r="N961" i="2"/>
  <c r="O961" i="2"/>
  <c r="P961" i="2"/>
  <c r="Q961" i="2"/>
  <c r="R961" i="2"/>
  <c r="S961" i="2"/>
  <c r="T961" i="2"/>
  <c r="U961" i="2"/>
  <c r="V961" i="2"/>
  <c r="W961" i="2"/>
  <c r="X961" i="2"/>
  <c r="Y961" i="2"/>
  <c r="Z961" i="2"/>
  <c r="AA961" i="2"/>
  <c r="AB961" i="2"/>
  <c r="AC961" i="2"/>
  <c r="AD961" i="2"/>
  <c r="AP961" i="2"/>
  <c r="AQ961" i="2"/>
  <c r="AR961" i="2"/>
  <c r="AV961" i="2"/>
  <c r="AW961" i="2"/>
  <c r="AY961" i="2"/>
  <c r="AZ961" i="2"/>
  <c r="BD961" i="2"/>
  <c r="BE961" i="2"/>
  <c r="BF961" i="2"/>
  <c r="A962" i="2"/>
  <c r="B962" i="2"/>
  <c r="C962" i="2"/>
  <c r="D962" i="2"/>
  <c r="E962" i="2"/>
  <c r="F962" i="2"/>
  <c r="G962" i="2"/>
  <c r="AU962" i="2" s="1"/>
  <c r="H962" i="2"/>
  <c r="I962" i="2"/>
  <c r="J962" i="2"/>
  <c r="K962" i="2"/>
  <c r="L962" i="2"/>
  <c r="M962" i="2"/>
  <c r="N962" i="2"/>
  <c r="O962" i="2"/>
  <c r="P962" i="2"/>
  <c r="Q962" i="2"/>
  <c r="R962" i="2"/>
  <c r="S962" i="2"/>
  <c r="T962" i="2"/>
  <c r="U962" i="2"/>
  <c r="V962" i="2"/>
  <c r="W962" i="2"/>
  <c r="X962" i="2"/>
  <c r="Y962" i="2"/>
  <c r="Z962" i="2"/>
  <c r="AA962" i="2"/>
  <c r="AB962" i="2"/>
  <c r="AC962" i="2"/>
  <c r="AD962" i="2"/>
  <c r="AP962" i="2"/>
  <c r="AQ962" i="2"/>
  <c r="AR962" i="2"/>
  <c r="AV962" i="2"/>
  <c r="AW962" i="2"/>
  <c r="AY962" i="2"/>
  <c r="AZ962" i="2"/>
  <c r="BD962" i="2"/>
  <c r="BE962" i="2"/>
  <c r="BF962" i="2"/>
  <c r="A963" i="2"/>
  <c r="B963" i="2"/>
  <c r="C963" i="2"/>
  <c r="D963" i="2"/>
  <c r="E963" i="2"/>
  <c r="F963" i="2"/>
  <c r="G963" i="2"/>
  <c r="AU963" i="2" s="1"/>
  <c r="H963" i="2"/>
  <c r="I963" i="2"/>
  <c r="J963" i="2"/>
  <c r="K963" i="2"/>
  <c r="L963" i="2"/>
  <c r="M963" i="2"/>
  <c r="N963" i="2"/>
  <c r="O963" i="2"/>
  <c r="P963" i="2"/>
  <c r="Q963" i="2"/>
  <c r="R963" i="2"/>
  <c r="S963" i="2"/>
  <c r="T963" i="2"/>
  <c r="U963" i="2"/>
  <c r="V963" i="2"/>
  <c r="W963" i="2"/>
  <c r="X963" i="2"/>
  <c r="Y963" i="2"/>
  <c r="Z963" i="2"/>
  <c r="AA963" i="2"/>
  <c r="AB963" i="2"/>
  <c r="AC963" i="2"/>
  <c r="AD963" i="2"/>
  <c r="AP963" i="2"/>
  <c r="AQ963" i="2"/>
  <c r="AR963" i="2"/>
  <c r="AV963" i="2"/>
  <c r="AW963" i="2"/>
  <c r="AY963" i="2"/>
  <c r="AZ963" i="2"/>
  <c r="BD963" i="2"/>
  <c r="BE963" i="2"/>
  <c r="BF963" i="2"/>
  <c r="A964" i="2"/>
  <c r="B964" i="2"/>
  <c r="C964" i="2"/>
  <c r="D964" i="2"/>
  <c r="E964" i="2"/>
  <c r="F964" i="2"/>
  <c r="G964" i="2"/>
  <c r="AU964" i="2" s="1"/>
  <c r="H964" i="2"/>
  <c r="I964" i="2"/>
  <c r="J964" i="2"/>
  <c r="K964" i="2"/>
  <c r="L964" i="2"/>
  <c r="M964" i="2"/>
  <c r="N964" i="2"/>
  <c r="O964" i="2"/>
  <c r="P964" i="2"/>
  <c r="Q964" i="2"/>
  <c r="R964" i="2"/>
  <c r="S964" i="2"/>
  <c r="T964" i="2"/>
  <c r="U964" i="2"/>
  <c r="V964" i="2"/>
  <c r="W964" i="2"/>
  <c r="X964" i="2"/>
  <c r="Y964" i="2"/>
  <c r="Z964" i="2"/>
  <c r="AA964" i="2"/>
  <c r="AB964" i="2"/>
  <c r="AC964" i="2"/>
  <c r="AD964" i="2"/>
  <c r="AP964" i="2"/>
  <c r="AQ964" i="2"/>
  <c r="AR964" i="2"/>
  <c r="AV964" i="2"/>
  <c r="AW964" i="2"/>
  <c r="AY964" i="2"/>
  <c r="AZ964" i="2"/>
  <c r="BD964" i="2"/>
  <c r="BE964" i="2"/>
  <c r="BF964" i="2"/>
  <c r="A965" i="2"/>
  <c r="B965" i="2"/>
  <c r="C965" i="2"/>
  <c r="D965" i="2"/>
  <c r="E965" i="2"/>
  <c r="F965" i="2"/>
  <c r="G965" i="2"/>
  <c r="AU965" i="2" s="1"/>
  <c r="H965" i="2"/>
  <c r="I965" i="2"/>
  <c r="J965" i="2"/>
  <c r="K965" i="2"/>
  <c r="L965" i="2"/>
  <c r="M965" i="2"/>
  <c r="N965" i="2"/>
  <c r="O965" i="2"/>
  <c r="P965" i="2"/>
  <c r="Q965" i="2"/>
  <c r="R965" i="2"/>
  <c r="S965" i="2"/>
  <c r="T965" i="2"/>
  <c r="U965" i="2"/>
  <c r="V965" i="2"/>
  <c r="W965" i="2"/>
  <c r="X965" i="2"/>
  <c r="Y965" i="2"/>
  <c r="Z965" i="2"/>
  <c r="AA965" i="2"/>
  <c r="AB965" i="2"/>
  <c r="AC965" i="2"/>
  <c r="AD965" i="2"/>
  <c r="AP965" i="2"/>
  <c r="AQ965" i="2"/>
  <c r="AR965" i="2"/>
  <c r="AV965" i="2"/>
  <c r="AW965" i="2"/>
  <c r="AY965" i="2"/>
  <c r="AZ965" i="2"/>
  <c r="BD965" i="2"/>
  <c r="BE965" i="2"/>
  <c r="BF965" i="2"/>
  <c r="A966" i="2"/>
  <c r="B966" i="2"/>
  <c r="C966" i="2"/>
  <c r="D966" i="2"/>
  <c r="E966" i="2"/>
  <c r="F966" i="2"/>
  <c r="G966" i="2"/>
  <c r="AU966" i="2" s="1"/>
  <c r="H966" i="2"/>
  <c r="I966" i="2"/>
  <c r="J966" i="2"/>
  <c r="K966" i="2"/>
  <c r="L966" i="2"/>
  <c r="M966" i="2"/>
  <c r="N966" i="2"/>
  <c r="O966" i="2"/>
  <c r="P966" i="2"/>
  <c r="Q966" i="2"/>
  <c r="R966" i="2"/>
  <c r="S966" i="2"/>
  <c r="T966" i="2"/>
  <c r="U966" i="2"/>
  <c r="V966" i="2"/>
  <c r="W966" i="2"/>
  <c r="X966" i="2"/>
  <c r="Y966" i="2"/>
  <c r="Z966" i="2"/>
  <c r="AA966" i="2"/>
  <c r="AB966" i="2"/>
  <c r="AC966" i="2"/>
  <c r="AD966" i="2"/>
  <c r="AP966" i="2"/>
  <c r="AQ966" i="2"/>
  <c r="AR966" i="2"/>
  <c r="AV966" i="2"/>
  <c r="AW966" i="2"/>
  <c r="AY966" i="2"/>
  <c r="AZ966" i="2"/>
  <c r="BD966" i="2"/>
  <c r="BE966" i="2"/>
  <c r="BF966" i="2"/>
  <c r="A967" i="2"/>
  <c r="B967" i="2"/>
  <c r="C967" i="2"/>
  <c r="D967" i="2"/>
  <c r="E967" i="2"/>
  <c r="F967" i="2"/>
  <c r="G967" i="2"/>
  <c r="AU967" i="2" s="1"/>
  <c r="H967" i="2"/>
  <c r="I967" i="2"/>
  <c r="J967" i="2"/>
  <c r="K967" i="2"/>
  <c r="L967" i="2"/>
  <c r="M967" i="2"/>
  <c r="N967" i="2"/>
  <c r="O967" i="2"/>
  <c r="P967" i="2"/>
  <c r="Q967" i="2"/>
  <c r="R967" i="2"/>
  <c r="S967" i="2"/>
  <c r="T967" i="2"/>
  <c r="U967" i="2"/>
  <c r="V967" i="2"/>
  <c r="W967" i="2"/>
  <c r="X967" i="2"/>
  <c r="Y967" i="2"/>
  <c r="Z967" i="2"/>
  <c r="AA967" i="2"/>
  <c r="AB967" i="2"/>
  <c r="AC967" i="2"/>
  <c r="AD967" i="2"/>
  <c r="AP967" i="2"/>
  <c r="AQ967" i="2"/>
  <c r="AR967" i="2"/>
  <c r="AV967" i="2"/>
  <c r="AW967" i="2"/>
  <c r="AY967" i="2"/>
  <c r="AZ967" i="2"/>
  <c r="BD967" i="2"/>
  <c r="BE967" i="2"/>
  <c r="BF967" i="2"/>
  <c r="A968" i="2"/>
  <c r="B968" i="2"/>
  <c r="C968" i="2"/>
  <c r="D968" i="2"/>
  <c r="E968" i="2"/>
  <c r="F968" i="2"/>
  <c r="G968" i="2"/>
  <c r="AU968" i="2" s="1"/>
  <c r="H968" i="2"/>
  <c r="I968" i="2"/>
  <c r="J968" i="2"/>
  <c r="K968" i="2"/>
  <c r="L968" i="2"/>
  <c r="M968" i="2"/>
  <c r="N968" i="2"/>
  <c r="O968" i="2"/>
  <c r="P968" i="2"/>
  <c r="Q968" i="2"/>
  <c r="R968" i="2"/>
  <c r="S968" i="2"/>
  <c r="T968" i="2"/>
  <c r="U968" i="2"/>
  <c r="V968" i="2"/>
  <c r="W968" i="2"/>
  <c r="X968" i="2"/>
  <c r="Y968" i="2"/>
  <c r="Z968" i="2"/>
  <c r="AA968" i="2"/>
  <c r="AB968" i="2"/>
  <c r="AC968" i="2"/>
  <c r="AD968" i="2"/>
  <c r="AP968" i="2"/>
  <c r="AQ968" i="2"/>
  <c r="AR968" i="2"/>
  <c r="AV968" i="2"/>
  <c r="AW968" i="2"/>
  <c r="AY968" i="2"/>
  <c r="AZ968" i="2"/>
  <c r="BD968" i="2"/>
  <c r="BE968" i="2"/>
  <c r="BF968" i="2"/>
  <c r="A969" i="2"/>
  <c r="B969" i="2"/>
  <c r="C969" i="2"/>
  <c r="D969" i="2"/>
  <c r="E969" i="2"/>
  <c r="F969" i="2"/>
  <c r="G969" i="2"/>
  <c r="AU969" i="2" s="1"/>
  <c r="H969" i="2"/>
  <c r="I969" i="2"/>
  <c r="J969" i="2"/>
  <c r="K969" i="2"/>
  <c r="L969" i="2"/>
  <c r="M969" i="2"/>
  <c r="N969" i="2"/>
  <c r="O969" i="2"/>
  <c r="P969" i="2"/>
  <c r="Q969" i="2"/>
  <c r="R969" i="2"/>
  <c r="S969" i="2"/>
  <c r="T969" i="2"/>
  <c r="U969" i="2"/>
  <c r="V969" i="2"/>
  <c r="W969" i="2"/>
  <c r="X969" i="2"/>
  <c r="Y969" i="2"/>
  <c r="Z969" i="2"/>
  <c r="AA969" i="2"/>
  <c r="AB969" i="2"/>
  <c r="AC969" i="2"/>
  <c r="AD969" i="2"/>
  <c r="AP969" i="2"/>
  <c r="AQ969" i="2"/>
  <c r="AR969" i="2"/>
  <c r="AV969" i="2"/>
  <c r="AW969" i="2"/>
  <c r="AY969" i="2"/>
  <c r="AZ969" i="2"/>
  <c r="BD969" i="2"/>
  <c r="BE969" i="2"/>
  <c r="BF969" i="2"/>
  <c r="A970" i="2"/>
  <c r="B970" i="2"/>
  <c r="C970" i="2"/>
  <c r="D970" i="2"/>
  <c r="E970" i="2"/>
  <c r="F970" i="2"/>
  <c r="G970" i="2"/>
  <c r="AU970" i="2" s="1"/>
  <c r="H970" i="2"/>
  <c r="I970" i="2"/>
  <c r="J970" i="2"/>
  <c r="K970" i="2"/>
  <c r="L970" i="2"/>
  <c r="M970" i="2"/>
  <c r="N970" i="2"/>
  <c r="O970" i="2"/>
  <c r="P970" i="2"/>
  <c r="Q970" i="2"/>
  <c r="R970" i="2"/>
  <c r="S970" i="2"/>
  <c r="T970" i="2"/>
  <c r="U970" i="2"/>
  <c r="V970" i="2"/>
  <c r="W970" i="2"/>
  <c r="X970" i="2"/>
  <c r="Y970" i="2"/>
  <c r="Z970" i="2"/>
  <c r="AA970" i="2"/>
  <c r="AB970" i="2"/>
  <c r="AC970" i="2"/>
  <c r="AD970" i="2"/>
  <c r="AP970" i="2"/>
  <c r="AQ970" i="2"/>
  <c r="AR970" i="2"/>
  <c r="AV970" i="2"/>
  <c r="AW970" i="2"/>
  <c r="AY970" i="2"/>
  <c r="AZ970" i="2"/>
  <c r="BD970" i="2"/>
  <c r="BE970" i="2"/>
  <c r="BF970" i="2"/>
  <c r="A971" i="2"/>
  <c r="B971" i="2"/>
  <c r="C971" i="2"/>
  <c r="D971" i="2"/>
  <c r="E971" i="2"/>
  <c r="F971" i="2"/>
  <c r="G971" i="2"/>
  <c r="H971" i="2"/>
  <c r="I971" i="2"/>
  <c r="J971" i="2"/>
  <c r="K971" i="2"/>
  <c r="L971" i="2"/>
  <c r="M971" i="2"/>
  <c r="N971" i="2"/>
  <c r="O971" i="2"/>
  <c r="P971" i="2"/>
  <c r="Q971" i="2"/>
  <c r="R971" i="2"/>
  <c r="S971" i="2"/>
  <c r="T971" i="2"/>
  <c r="U971" i="2"/>
  <c r="V971" i="2"/>
  <c r="W971" i="2"/>
  <c r="X971" i="2"/>
  <c r="Y971" i="2"/>
  <c r="Z971" i="2"/>
  <c r="AA971" i="2"/>
  <c r="AB971" i="2"/>
  <c r="AC971" i="2"/>
  <c r="AD971" i="2"/>
  <c r="AP971" i="2"/>
  <c r="AQ971" i="2"/>
  <c r="AR971" i="2"/>
  <c r="AV971" i="2"/>
  <c r="AW971" i="2"/>
  <c r="AY971" i="2"/>
  <c r="AZ971" i="2"/>
  <c r="BD971" i="2"/>
  <c r="BE971" i="2"/>
  <c r="BF971" i="2"/>
  <c r="A972" i="2"/>
  <c r="B972" i="2"/>
  <c r="C972" i="2"/>
  <c r="D972" i="2"/>
  <c r="E972" i="2"/>
  <c r="F972" i="2"/>
  <c r="G972" i="2"/>
  <c r="AU972" i="2" s="1"/>
  <c r="H972" i="2"/>
  <c r="I972" i="2"/>
  <c r="J972" i="2"/>
  <c r="K972" i="2"/>
  <c r="L972" i="2"/>
  <c r="M972" i="2"/>
  <c r="N972" i="2"/>
  <c r="O972" i="2"/>
  <c r="P972" i="2"/>
  <c r="Q972" i="2"/>
  <c r="R972" i="2"/>
  <c r="S972" i="2"/>
  <c r="T972" i="2"/>
  <c r="U972" i="2"/>
  <c r="V972" i="2"/>
  <c r="W972" i="2"/>
  <c r="X972" i="2"/>
  <c r="Y972" i="2"/>
  <c r="Z972" i="2"/>
  <c r="AA972" i="2"/>
  <c r="AB972" i="2"/>
  <c r="AC972" i="2"/>
  <c r="AD972" i="2"/>
  <c r="AP972" i="2"/>
  <c r="AQ972" i="2"/>
  <c r="AR972" i="2"/>
  <c r="AV972" i="2"/>
  <c r="AW972" i="2"/>
  <c r="AY972" i="2"/>
  <c r="AZ972" i="2"/>
  <c r="BD972" i="2"/>
  <c r="BE972" i="2"/>
  <c r="BF972" i="2"/>
  <c r="A973" i="2"/>
  <c r="B973" i="2"/>
  <c r="C973" i="2"/>
  <c r="D973" i="2"/>
  <c r="E973" i="2"/>
  <c r="F973" i="2"/>
  <c r="G973" i="2"/>
  <c r="H973" i="2"/>
  <c r="I973" i="2"/>
  <c r="J973" i="2"/>
  <c r="K973" i="2"/>
  <c r="L973" i="2"/>
  <c r="M973" i="2"/>
  <c r="N973" i="2"/>
  <c r="O973" i="2"/>
  <c r="P973" i="2"/>
  <c r="Q973" i="2"/>
  <c r="R973" i="2"/>
  <c r="S973" i="2"/>
  <c r="T973" i="2"/>
  <c r="U973" i="2"/>
  <c r="V973" i="2"/>
  <c r="W973" i="2"/>
  <c r="X973" i="2"/>
  <c r="Y973" i="2"/>
  <c r="Z973" i="2"/>
  <c r="AA973" i="2"/>
  <c r="AB973" i="2"/>
  <c r="AC973" i="2"/>
  <c r="AD973" i="2"/>
  <c r="AP973" i="2"/>
  <c r="AQ973" i="2"/>
  <c r="AR973" i="2"/>
  <c r="AV973" i="2"/>
  <c r="AW973" i="2"/>
  <c r="AY973" i="2"/>
  <c r="AZ973" i="2"/>
  <c r="BD973" i="2"/>
  <c r="BE973" i="2"/>
  <c r="BF973" i="2"/>
  <c r="A974" i="2"/>
  <c r="B974" i="2"/>
  <c r="C974" i="2"/>
  <c r="D974" i="2"/>
  <c r="E974" i="2"/>
  <c r="F974" i="2"/>
  <c r="G974" i="2"/>
  <c r="AU974" i="2" s="1"/>
  <c r="H974" i="2"/>
  <c r="I974" i="2"/>
  <c r="J974" i="2"/>
  <c r="K974" i="2"/>
  <c r="L974" i="2"/>
  <c r="M974" i="2"/>
  <c r="N974" i="2"/>
  <c r="O974" i="2"/>
  <c r="P974" i="2"/>
  <c r="Q974" i="2"/>
  <c r="R974" i="2"/>
  <c r="S974" i="2"/>
  <c r="T974" i="2"/>
  <c r="U974" i="2"/>
  <c r="V974" i="2"/>
  <c r="W974" i="2"/>
  <c r="X974" i="2"/>
  <c r="Y974" i="2"/>
  <c r="Z974" i="2"/>
  <c r="AA974" i="2"/>
  <c r="AB974" i="2"/>
  <c r="AC974" i="2"/>
  <c r="AD974" i="2"/>
  <c r="AP974" i="2"/>
  <c r="AQ974" i="2"/>
  <c r="AR974" i="2"/>
  <c r="AV974" i="2"/>
  <c r="AW974" i="2"/>
  <c r="AY974" i="2"/>
  <c r="AZ974" i="2"/>
  <c r="BD974" i="2"/>
  <c r="BE974" i="2"/>
  <c r="BF974" i="2"/>
  <c r="A975" i="2"/>
  <c r="B975" i="2"/>
  <c r="C975" i="2"/>
  <c r="D975" i="2"/>
  <c r="E975" i="2"/>
  <c r="F975" i="2"/>
  <c r="G975" i="2"/>
  <c r="AU975" i="2" s="1"/>
  <c r="H975" i="2"/>
  <c r="I975" i="2"/>
  <c r="J975" i="2"/>
  <c r="K975" i="2"/>
  <c r="L975" i="2"/>
  <c r="M975" i="2"/>
  <c r="N975" i="2"/>
  <c r="O975" i="2"/>
  <c r="P975" i="2"/>
  <c r="Q975" i="2"/>
  <c r="R975" i="2"/>
  <c r="S975" i="2"/>
  <c r="T975" i="2"/>
  <c r="U975" i="2"/>
  <c r="V975" i="2"/>
  <c r="W975" i="2"/>
  <c r="X975" i="2"/>
  <c r="Y975" i="2"/>
  <c r="Z975" i="2"/>
  <c r="AA975" i="2"/>
  <c r="AB975" i="2"/>
  <c r="AC975" i="2"/>
  <c r="AD975" i="2"/>
  <c r="AP975" i="2"/>
  <c r="AQ975" i="2"/>
  <c r="AR975" i="2"/>
  <c r="AV975" i="2"/>
  <c r="AW975" i="2"/>
  <c r="AY975" i="2"/>
  <c r="AZ975" i="2"/>
  <c r="BD975" i="2"/>
  <c r="BE975" i="2"/>
  <c r="BF975" i="2"/>
  <c r="A976" i="2"/>
  <c r="B976" i="2"/>
  <c r="C976" i="2"/>
  <c r="D976" i="2"/>
  <c r="E976" i="2"/>
  <c r="F976" i="2"/>
  <c r="G976" i="2"/>
  <c r="AU976" i="2" s="1"/>
  <c r="H976" i="2"/>
  <c r="I976" i="2"/>
  <c r="J976" i="2"/>
  <c r="K976" i="2"/>
  <c r="L976" i="2"/>
  <c r="M976" i="2"/>
  <c r="N976" i="2"/>
  <c r="O976" i="2"/>
  <c r="P976" i="2"/>
  <c r="Q976" i="2"/>
  <c r="R976" i="2"/>
  <c r="S976" i="2"/>
  <c r="T976" i="2"/>
  <c r="U976" i="2"/>
  <c r="V976" i="2"/>
  <c r="W976" i="2"/>
  <c r="X976" i="2"/>
  <c r="Y976" i="2"/>
  <c r="Z976" i="2"/>
  <c r="AA976" i="2"/>
  <c r="AB976" i="2"/>
  <c r="AC976" i="2"/>
  <c r="AD976" i="2"/>
  <c r="AP976" i="2"/>
  <c r="AQ976" i="2"/>
  <c r="AR976" i="2"/>
  <c r="AV976" i="2"/>
  <c r="AW976" i="2"/>
  <c r="AY976" i="2"/>
  <c r="AZ976" i="2"/>
  <c r="BD976" i="2"/>
  <c r="BE976" i="2"/>
  <c r="BF976" i="2"/>
  <c r="A977" i="2"/>
  <c r="B977" i="2"/>
  <c r="C977" i="2"/>
  <c r="D977" i="2"/>
  <c r="E977" i="2"/>
  <c r="F977" i="2"/>
  <c r="G977" i="2"/>
  <c r="AU977" i="2" s="1"/>
  <c r="H977" i="2"/>
  <c r="I977" i="2"/>
  <c r="J977" i="2"/>
  <c r="K977" i="2"/>
  <c r="L977" i="2"/>
  <c r="M977" i="2"/>
  <c r="N977" i="2"/>
  <c r="O977" i="2"/>
  <c r="P977" i="2"/>
  <c r="Q977" i="2"/>
  <c r="R977" i="2"/>
  <c r="S977" i="2"/>
  <c r="T977" i="2"/>
  <c r="U977" i="2"/>
  <c r="V977" i="2"/>
  <c r="W977" i="2"/>
  <c r="X977" i="2"/>
  <c r="Y977" i="2"/>
  <c r="Z977" i="2"/>
  <c r="AA977" i="2"/>
  <c r="AB977" i="2"/>
  <c r="AC977" i="2"/>
  <c r="AD977" i="2"/>
  <c r="AP977" i="2"/>
  <c r="AQ977" i="2"/>
  <c r="AR977" i="2"/>
  <c r="AV977" i="2"/>
  <c r="AW977" i="2"/>
  <c r="AY977" i="2"/>
  <c r="AZ977" i="2"/>
  <c r="BD977" i="2"/>
  <c r="BE977" i="2"/>
  <c r="BF977" i="2"/>
  <c r="A978" i="2"/>
  <c r="B978" i="2"/>
  <c r="C978" i="2"/>
  <c r="D978" i="2"/>
  <c r="E978" i="2"/>
  <c r="F978" i="2"/>
  <c r="G978" i="2"/>
  <c r="AU978" i="2" s="1"/>
  <c r="H978" i="2"/>
  <c r="I978" i="2"/>
  <c r="J978" i="2"/>
  <c r="K978" i="2"/>
  <c r="L978" i="2"/>
  <c r="M978" i="2"/>
  <c r="N978" i="2"/>
  <c r="O978" i="2"/>
  <c r="P978" i="2"/>
  <c r="Q978" i="2"/>
  <c r="R978" i="2"/>
  <c r="S978" i="2"/>
  <c r="T978" i="2"/>
  <c r="U978" i="2"/>
  <c r="V978" i="2"/>
  <c r="W978" i="2"/>
  <c r="X978" i="2"/>
  <c r="Y978" i="2"/>
  <c r="Z978" i="2"/>
  <c r="AA978" i="2"/>
  <c r="AB978" i="2"/>
  <c r="AC978" i="2"/>
  <c r="AD978" i="2"/>
  <c r="AP978" i="2"/>
  <c r="AQ978" i="2"/>
  <c r="AR978" i="2"/>
  <c r="AV978" i="2"/>
  <c r="AW978" i="2"/>
  <c r="AY978" i="2"/>
  <c r="AZ978" i="2"/>
  <c r="BD978" i="2"/>
  <c r="BE978" i="2"/>
  <c r="BF978" i="2"/>
  <c r="A979" i="2"/>
  <c r="B979" i="2"/>
  <c r="C979" i="2"/>
  <c r="D979" i="2"/>
  <c r="E979" i="2"/>
  <c r="F979" i="2"/>
  <c r="G979" i="2"/>
  <c r="H979" i="2"/>
  <c r="I979" i="2"/>
  <c r="J979" i="2"/>
  <c r="K979" i="2"/>
  <c r="L979" i="2"/>
  <c r="M979" i="2"/>
  <c r="N979" i="2"/>
  <c r="O979" i="2"/>
  <c r="P979" i="2"/>
  <c r="Q979" i="2"/>
  <c r="R979" i="2"/>
  <c r="S979" i="2"/>
  <c r="T979" i="2"/>
  <c r="U979" i="2"/>
  <c r="V979" i="2"/>
  <c r="W979" i="2"/>
  <c r="X979" i="2"/>
  <c r="Y979" i="2"/>
  <c r="Z979" i="2"/>
  <c r="AA979" i="2"/>
  <c r="AB979" i="2"/>
  <c r="AC979" i="2"/>
  <c r="AD979" i="2"/>
  <c r="AP979" i="2"/>
  <c r="AQ979" i="2"/>
  <c r="AR979" i="2"/>
  <c r="AV979" i="2"/>
  <c r="AW979" i="2"/>
  <c r="AY979" i="2"/>
  <c r="AZ979" i="2"/>
  <c r="BD979" i="2"/>
  <c r="BE979" i="2"/>
  <c r="BF979" i="2"/>
  <c r="A980" i="2"/>
  <c r="B980" i="2"/>
  <c r="C980" i="2"/>
  <c r="D980" i="2"/>
  <c r="E980" i="2"/>
  <c r="F980" i="2"/>
  <c r="G980" i="2"/>
  <c r="H980" i="2"/>
  <c r="I980" i="2"/>
  <c r="J980" i="2"/>
  <c r="K980" i="2"/>
  <c r="L980" i="2"/>
  <c r="M980" i="2"/>
  <c r="N980" i="2"/>
  <c r="O980" i="2"/>
  <c r="P980" i="2"/>
  <c r="Q980" i="2"/>
  <c r="R980" i="2"/>
  <c r="S980" i="2"/>
  <c r="T980" i="2"/>
  <c r="U980" i="2"/>
  <c r="V980" i="2"/>
  <c r="W980" i="2"/>
  <c r="X980" i="2"/>
  <c r="Y980" i="2"/>
  <c r="Z980" i="2"/>
  <c r="AA980" i="2"/>
  <c r="AB980" i="2"/>
  <c r="AC980" i="2"/>
  <c r="AD980" i="2"/>
  <c r="AP980" i="2"/>
  <c r="AQ980" i="2"/>
  <c r="AR980" i="2"/>
  <c r="AV980" i="2"/>
  <c r="AW980" i="2"/>
  <c r="AY980" i="2"/>
  <c r="AZ980" i="2"/>
  <c r="BD980" i="2"/>
  <c r="BE980" i="2"/>
  <c r="BF980" i="2"/>
  <c r="A981" i="2"/>
  <c r="B981" i="2"/>
  <c r="C981" i="2"/>
  <c r="D981" i="2"/>
  <c r="E981" i="2"/>
  <c r="F981" i="2"/>
  <c r="G981" i="2"/>
  <c r="H981" i="2"/>
  <c r="I981" i="2"/>
  <c r="J981" i="2"/>
  <c r="K981" i="2"/>
  <c r="L981" i="2"/>
  <c r="M981" i="2"/>
  <c r="N981" i="2"/>
  <c r="O981" i="2"/>
  <c r="P981" i="2"/>
  <c r="Q981" i="2"/>
  <c r="R981" i="2"/>
  <c r="S981" i="2"/>
  <c r="T981" i="2"/>
  <c r="U981" i="2"/>
  <c r="V981" i="2"/>
  <c r="W981" i="2"/>
  <c r="X981" i="2"/>
  <c r="Y981" i="2"/>
  <c r="Z981" i="2"/>
  <c r="AA981" i="2"/>
  <c r="AB981" i="2"/>
  <c r="AC981" i="2"/>
  <c r="AD981" i="2"/>
  <c r="AP981" i="2"/>
  <c r="AQ981" i="2"/>
  <c r="AR981" i="2"/>
  <c r="AV981" i="2"/>
  <c r="AW981" i="2"/>
  <c r="AY981" i="2"/>
  <c r="AZ981" i="2"/>
  <c r="BD981" i="2"/>
  <c r="BE981" i="2"/>
  <c r="BF981" i="2"/>
  <c r="A982" i="2"/>
  <c r="B982" i="2"/>
  <c r="C982" i="2"/>
  <c r="D982" i="2"/>
  <c r="E982" i="2"/>
  <c r="F982" i="2"/>
  <c r="G982" i="2"/>
  <c r="AU982" i="2" s="1"/>
  <c r="H982" i="2"/>
  <c r="I982" i="2"/>
  <c r="J982" i="2"/>
  <c r="K982" i="2"/>
  <c r="L982" i="2"/>
  <c r="M982" i="2"/>
  <c r="N982" i="2"/>
  <c r="O982" i="2"/>
  <c r="P982" i="2"/>
  <c r="Q982" i="2"/>
  <c r="R982" i="2"/>
  <c r="S982" i="2"/>
  <c r="T982" i="2"/>
  <c r="U982" i="2"/>
  <c r="V982" i="2"/>
  <c r="W982" i="2"/>
  <c r="X982" i="2"/>
  <c r="Y982" i="2"/>
  <c r="Z982" i="2"/>
  <c r="AA982" i="2"/>
  <c r="AB982" i="2"/>
  <c r="AC982" i="2"/>
  <c r="AD982" i="2"/>
  <c r="AP982" i="2"/>
  <c r="AQ982" i="2"/>
  <c r="AR982" i="2"/>
  <c r="AV982" i="2"/>
  <c r="AW982" i="2"/>
  <c r="AY982" i="2"/>
  <c r="AZ982" i="2"/>
  <c r="BD982" i="2"/>
  <c r="BE982" i="2"/>
  <c r="BF982" i="2"/>
  <c r="A983" i="2"/>
  <c r="B983" i="2"/>
  <c r="C983" i="2"/>
  <c r="D983" i="2"/>
  <c r="E983" i="2"/>
  <c r="F983" i="2"/>
  <c r="G983" i="2"/>
  <c r="AU983" i="2" s="1"/>
  <c r="H983" i="2"/>
  <c r="I983" i="2"/>
  <c r="J983" i="2"/>
  <c r="K983" i="2"/>
  <c r="L983" i="2"/>
  <c r="M983" i="2"/>
  <c r="N983" i="2"/>
  <c r="O983" i="2"/>
  <c r="P983" i="2"/>
  <c r="Q983" i="2"/>
  <c r="R983" i="2"/>
  <c r="S983" i="2"/>
  <c r="T983" i="2"/>
  <c r="U983" i="2"/>
  <c r="V983" i="2"/>
  <c r="W983" i="2"/>
  <c r="X983" i="2"/>
  <c r="Y983" i="2"/>
  <c r="Z983" i="2"/>
  <c r="AA983" i="2"/>
  <c r="AB983" i="2"/>
  <c r="AC983" i="2"/>
  <c r="AD983" i="2"/>
  <c r="AP983" i="2"/>
  <c r="AQ983" i="2"/>
  <c r="AR983" i="2"/>
  <c r="AV983" i="2"/>
  <c r="AW983" i="2"/>
  <c r="AY983" i="2"/>
  <c r="AZ983" i="2"/>
  <c r="BD983" i="2"/>
  <c r="BE983" i="2"/>
  <c r="BF983" i="2"/>
  <c r="A984" i="2"/>
  <c r="B984" i="2"/>
  <c r="C984" i="2"/>
  <c r="D984" i="2"/>
  <c r="E984" i="2"/>
  <c r="F984" i="2"/>
  <c r="G984" i="2"/>
  <c r="AU984" i="2" s="1"/>
  <c r="H984" i="2"/>
  <c r="I984" i="2"/>
  <c r="J984" i="2"/>
  <c r="K984" i="2"/>
  <c r="L984" i="2"/>
  <c r="M984" i="2"/>
  <c r="N984" i="2"/>
  <c r="O984" i="2"/>
  <c r="P984" i="2"/>
  <c r="Q984" i="2"/>
  <c r="R984" i="2"/>
  <c r="S984" i="2"/>
  <c r="T984" i="2"/>
  <c r="U984" i="2"/>
  <c r="V984" i="2"/>
  <c r="W984" i="2"/>
  <c r="X984" i="2"/>
  <c r="Y984" i="2"/>
  <c r="Z984" i="2"/>
  <c r="AA984" i="2"/>
  <c r="AB984" i="2"/>
  <c r="AC984" i="2"/>
  <c r="AD984" i="2"/>
  <c r="AP984" i="2"/>
  <c r="AQ984" i="2"/>
  <c r="AR984" i="2"/>
  <c r="AV984" i="2"/>
  <c r="AW984" i="2"/>
  <c r="AY984" i="2"/>
  <c r="AZ984" i="2"/>
  <c r="BD984" i="2"/>
  <c r="BE984" i="2"/>
  <c r="BF984" i="2"/>
  <c r="A985" i="2"/>
  <c r="B985" i="2"/>
  <c r="C985" i="2"/>
  <c r="D985" i="2"/>
  <c r="E985" i="2"/>
  <c r="F985" i="2"/>
  <c r="G985" i="2"/>
  <c r="AU985" i="2" s="1"/>
  <c r="H985" i="2"/>
  <c r="I985" i="2"/>
  <c r="J985" i="2"/>
  <c r="K985" i="2"/>
  <c r="L985" i="2"/>
  <c r="M985" i="2"/>
  <c r="N985" i="2"/>
  <c r="O985" i="2"/>
  <c r="P985" i="2"/>
  <c r="Q985" i="2"/>
  <c r="R985" i="2"/>
  <c r="S985" i="2"/>
  <c r="T985" i="2"/>
  <c r="U985" i="2"/>
  <c r="V985" i="2"/>
  <c r="W985" i="2"/>
  <c r="X985" i="2"/>
  <c r="Y985" i="2"/>
  <c r="Z985" i="2"/>
  <c r="AA985" i="2"/>
  <c r="AB985" i="2"/>
  <c r="AC985" i="2"/>
  <c r="AD985" i="2"/>
  <c r="AP985" i="2"/>
  <c r="AQ985" i="2"/>
  <c r="AR985" i="2"/>
  <c r="AV985" i="2"/>
  <c r="AW985" i="2"/>
  <c r="AY985" i="2"/>
  <c r="AZ985" i="2"/>
  <c r="BD985" i="2"/>
  <c r="BE985" i="2"/>
  <c r="BF985" i="2"/>
  <c r="A986" i="2"/>
  <c r="B986" i="2"/>
  <c r="C986" i="2"/>
  <c r="D986" i="2"/>
  <c r="E986" i="2"/>
  <c r="F986" i="2"/>
  <c r="G986" i="2"/>
  <c r="AU986" i="2" s="1"/>
  <c r="H986" i="2"/>
  <c r="I986" i="2"/>
  <c r="J986" i="2"/>
  <c r="K986" i="2"/>
  <c r="L986" i="2"/>
  <c r="M986" i="2"/>
  <c r="N986" i="2"/>
  <c r="O986" i="2"/>
  <c r="P986" i="2"/>
  <c r="Q986" i="2"/>
  <c r="R986" i="2"/>
  <c r="S986" i="2"/>
  <c r="T986" i="2"/>
  <c r="U986" i="2"/>
  <c r="V986" i="2"/>
  <c r="W986" i="2"/>
  <c r="X986" i="2"/>
  <c r="Y986" i="2"/>
  <c r="Z986" i="2"/>
  <c r="AA986" i="2"/>
  <c r="AB986" i="2"/>
  <c r="AC986" i="2"/>
  <c r="AD986" i="2"/>
  <c r="AP986" i="2"/>
  <c r="AQ986" i="2"/>
  <c r="AR986" i="2"/>
  <c r="AV986" i="2"/>
  <c r="AW986" i="2"/>
  <c r="AY986" i="2"/>
  <c r="AZ986" i="2"/>
  <c r="BD986" i="2"/>
  <c r="BE986" i="2"/>
  <c r="BF986" i="2"/>
  <c r="A987" i="2"/>
  <c r="B987" i="2"/>
  <c r="C987" i="2"/>
  <c r="D987" i="2"/>
  <c r="E987" i="2"/>
  <c r="F987" i="2"/>
  <c r="G987" i="2"/>
  <c r="AU987" i="2" s="1"/>
  <c r="H987" i="2"/>
  <c r="I987" i="2"/>
  <c r="J987" i="2"/>
  <c r="K987" i="2"/>
  <c r="L987" i="2"/>
  <c r="M987" i="2"/>
  <c r="N987" i="2"/>
  <c r="O987" i="2"/>
  <c r="P987" i="2"/>
  <c r="Q987" i="2"/>
  <c r="R987" i="2"/>
  <c r="S987" i="2"/>
  <c r="T987" i="2"/>
  <c r="U987" i="2"/>
  <c r="V987" i="2"/>
  <c r="W987" i="2"/>
  <c r="X987" i="2"/>
  <c r="Y987" i="2"/>
  <c r="Z987" i="2"/>
  <c r="AA987" i="2"/>
  <c r="AB987" i="2"/>
  <c r="AC987" i="2"/>
  <c r="AD987" i="2"/>
  <c r="AP987" i="2"/>
  <c r="AQ987" i="2"/>
  <c r="AR987" i="2"/>
  <c r="AV987" i="2"/>
  <c r="AW987" i="2"/>
  <c r="AY987" i="2"/>
  <c r="AZ987" i="2"/>
  <c r="BD987" i="2"/>
  <c r="BE987" i="2"/>
  <c r="BF987" i="2"/>
  <c r="A988" i="2"/>
  <c r="B988" i="2"/>
  <c r="C988" i="2"/>
  <c r="D988" i="2"/>
  <c r="E988" i="2"/>
  <c r="F988" i="2"/>
  <c r="G988" i="2"/>
  <c r="AU988" i="2" s="1"/>
  <c r="H988" i="2"/>
  <c r="I988" i="2"/>
  <c r="J988" i="2"/>
  <c r="K988" i="2"/>
  <c r="L988" i="2"/>
  <c r="M988" i="2"/>
  <c r="N988" i="2"/>
  <c r="O988" i="2"/>
  <c r="P988" i="2"/>
  <c r="Q988" i="2"/>
  <c r="R988" i="2"/>
  <c r="S988" i="2"/>
  <c r="T988" i="2"/>
  <c r="U988" i="2"/>
  <c r="V988" i="2"/>
  <c r="W988" i="2"/>
  <c r="X988" i="2"/>
  <c r="Y988" i="2"/>
  <c r="Z988" i="2"/>
  <c r="AA988" i="2"/>
  <c r="AB988" i="2"/>
  <c r="AC988" i="2"/>
  <c r="AD988" i="2"/>
  <c r="AP988" i="2"/>
  <c r="AQ988" i="2"/>
  <c r="AR988" i="2"/>
  <c r="AV988" i="2"/>
  <c r="AW988" i="2"/>
  <c r="AY988" i="2"/>
  <c r="AZ988" i="2"/>
  <c r="BD988" i="2"/>
  <c r="BE988" i="2"/>
  <c r="BF988" i="2"/>
  <c r="A989" i="2"/>
  <c r="B989" i="2"/>
  <c r="C989" i="2"/>
  <c r="D989" i="2"/>
  <c r="E989" i="2"/>
  <c r="F989" i="2"/>
  <c r="G989" i="2"/>
  <c r="AU989" i="2" s="1"/>
  <c r="H989" i="2"/>
  <c r="I989" i="2"/>
  <c r="J989" i="2"/>
  <c r="K989" i="2"/>
  <c r="L989" i="2"/>
  <c r="M989" i="2"/>
  <c r="N989" i="2"/>
  <c r="O989" i="2"/>
  <c r="P989" i="2"/>
  <c r="Q989" i="2"/>
  <c r="R989" i="2"/>
  <c r="S989" i="2"/>
  <c r="T989" i="2"/>
  <c r="U989" i="2"/>
  <c r="V989" i="2"/>
  <c r="W989" i="2"/>
  <c r="X989" i="2"/>
  <c r="Y989" i="2"/>
  <c r="Z989" i="2"/>
  <c r="AA989" i="2"/>
  <c r="AB989" i="2"/>
  <c r="AC989" i="2"/>
  <c r="AD989" i="2"/>
  <c r="AP989" i="2"/>
  <c r="AQ989" i="2"/>
  <c r="AR989" i="2"/>
  <c r="AV989" i="2"/>
  <c r="AW989" i="2"/>
  <c r="AY989" i="2"/>
  <c r="AZ989" i="2"/>
  <c r="BD989" i="2"/>
  <c r="BE989" i="2"/>
  <c r="BF989" i="2"/>
  <c r="A990" i="2"/>
  <c r="B990" i="2"/>
  <c r="C990" i="2"/>
  <c r="D990" i="2"/>
  <c r="E990" i="2"/>
  <c r="F990" i="2"/>
  <c r="G990" i="2"/>
  <c r="AU990" i="2" s="1"/>
  <c r="H990" i="2"/>
  <c r="I990" i="2"/>
  <c r="J990" i="2"/>
  <c r="K990" i="2"/>
  <c r="L990" i="2"/>
  <c r="M990" i="2"/>
  <c r="N990" i="2"/>
  <c r="O990" i="2"/>
  <c r="P990" i="2"/>
  <c r="Q990" i="2"/>
  <c r="R990" i="2"/>
  <c r="S990" i="2"/>
  <c r="T990" i="2"/>
  <c r="U990" i="2"/>
  <c r="V990" i="2"/>
  <c r="W990" i="2"/>
  <c r="X990" i="2"/>
  <c r="Y990" i="2"/>
  <c r="Z990" i="2"/>
  <c r="AA990" i="2"/>
  <c r="AB990" i="2"/>
  <c r="AC990" i="2"/>
  <c r="AD990" i="2"/>
  <c r="AP990" i="2"/>
  <c r="AQ990" i="2"/>
  <c r="AR990" i="2"/>
  <c r="AV990" i="2"/>
  <c r="AW990" i="2"/>
  <c r="AY990" i="2"/>
  <c r="AZ990" i="2"/>
  <c r="BD990" i="2"/>
  <c r="BE990" i="2"/>
  <c r="BF990" i="2"/>
  <c r="A991" i="2"/>
  <c r="B991" i="2"/>
  <c r="C991" i="2"/>
  <c r="D991" i="2"/>
  <c r="E991" i="2"/>
  <c r="F991" i="2"/>
  <c r="G991" i="2"/>
  <c r="H991" i="2"/>
  <c r="I991" i="2"/>
  <c r="J991" i="2"/>
  <c r="K991" i="2"/>
  <c r="L991" i="2"/>
  <c r="M991" i="2"/>
  <c r="N991" i="2"/>
  <c r="O991" i="2"/>
  <c r="P991" i="2"/>
  <c r="Q991" i="2"/>
  <c r="R991" i="2"/>
  <c r="S991" i="2"/>
  <c r="T991" i="2"/>
  <c r="U991" i="2"/>
  <c r="V991" i="2"/>
  <c r="W991" i="2"/>
  <c r="X991" i="2"/>
  <c r="Y991" i="2"/>
  <c r="Z991" i="2"/>
  <c r="AA991" i="2"/>
  <c r="AB991" i="2"/>
  <c r="AC991" i="2"/>
  <c r="AD991" i="2"/>
  <c r="AP991" i="2"/>
  <c r="AQ991" i="2"/>
  <c r="AR991" i="2"/>
  <c r="AV991" i="2"/>
  <c r="AW991" i="2"/>
  <c r="AY991" i="2"/>
  <c r="AZ991" i="2"/>
  <c r="BD991" i="2"/>
  <c r="BE991" i="2"/>
  <c r="BF991" i="2"/>
  <c r="A992" i="2"/>
  <c r="B992" i="2"/>
  <c r="C992" i="2"/>
  <c r="D992" i="2"/>
  <c r="E992" i="2"/>
  <c r="F992" i="2"/>
  <c r="G992" i="2"/>
  <c r="AU992" i="2" s="1"/>
  <c r="H992" i="2"/>
  <c r="I992" i="2"/>
  <c r="J992" i="2"/>
  <c r="K992" i="2"/>
  <c r="L992" i="2"/>
  <c r="M992" i="2"/>
  <c r="N992" i="2"/>
  <c r="O992" i="2"/>
  <c r="P992" i="2"/>
  <c r="Q992" i="2"/>
  <c r="R992" i="2"/>
  <c r="S992" i="2"/>
  <c r="T992" i="2"/>
  <c r="U992" i="2"/>
  <c r="V992" i="2"/>
  <c r="W992" i="2"/>
  <c r="X992" i="2"/>
  <c r="Y992" i="2"/>
  <c r="Z992" i="2"/>
  <c r="AA992" i="2"/>
  <c r="AB992" i="2"/>
  <c r="AC992" i="2"/>
  <c r="AD992" i="2"/>
  <c r="AP992" i="2"/>
  <c r="AQ992" i="2"/>
  <c r="AR992" i="2"/>
  <c r="AV992" i="2"/>
  <c r="AW992" i="2"/>
  <c r="AY992" i="2"/>
  <c r="AZ992" i="2"/>
  <c r="BD992" i="2"/>
  <c r="BE992" i="2"/>
  <c r="BF992" i="2"/>
  <c r="A993" i="2"/>
  <c r="B993" i="2"/>
  <c r="C993" i="2"/>
  <c r="D993" i="2"/>
  <c r="E993" i="2"/>
  <c r="F993" i="2"/>
  <c r="G993" i="2"/>
  <c r="H993" i="2"/>
  <c r="I993" i="2"/>
  <c r="J993" i="2"/>
  <c r="K993" i="2"/>
  <c r="L993" i="2"/>
  <c r="M993" i="2"/>
  <c r="N993" i="2"/>
  <c r="O993" i="2"/>
  <c r="P993" i="2"/>
  <c r="Q993" i="2"/>
  <c r="R993" i="2"/>
  <c r="S993" i="2"/>
  <c r="T993" i="2"/>
  <c r="U993" i="2"/>
  <c r="V993" i="2"/>
  <c r="W993" i="2"/>
  <c r="X993" i="2"/>
  <c r="Y993" i="2"/>
  <c r="Z993" i="2"/>
  <c r="AA993" i="2"/>
  <c r="AB993" i="2"/>
  <c r="AC993" i="2"/>
  <c r="AD993" i="2"/>
  <c r="AP993" i="2"/>
  <c r="AQ993" i="2"/>
  <c r="AR993" i="2"/>
  <c r="AV993" i="2"/>
  <c r="AW993" i="2"/>
  <c r="AY993" i="2"/>
  <c r="AZ993" i="2"/>
  <c r="BD993" i="2"/>
  <c r="BE993" i="2"/>
  <c r="BF993" i="2"/>
  <c r="A994" i="2"/>
  <c r="B994" i="2"/>
  <c r="C994" i="2"/>
  <c r="D994" i="2"/>
  <c r="E994" i="2"/>
  <c r="F994" i="2"/>
  <c r="G994" i="2"/>
  <c r="AU994" i="2" s="1"/>
  <c r="H994" i="2"/>
  <c r="I994" i="2"/>
  <c r="J994" i="2"/>
  <c r="K994" i="2"/>
  <c r="L994" i="2"/>
  <c r="M994" i="2"/>
  <c r="N994" i="2"/>
  <c r="O994" i="2"/>
  <c r="P994" i="2"/>
  <c r="Q994" i="2"/>
  <c r="R994" i="2"/>
  <c r="S994" i="2"/>
  <c r="T994" i="2"/>
  <c r="U994" i="2"/>
  <c r="V994" i="2"/>
  <c r="W994" i="2"/>
  <c r="X994" i="2"/>
  <c r="Y994" i="2"/>
  <c r="Z994" i="2"/>
  <c r="AA994" i="2"/>
  <c r="AB994" i="2"/>
  <c r="AC994" i="2"/>
  <c r="AD994" i="2"/>
  <c r="AP994" i="2"/>
  <c r="AQ994" i="2"/>
  <c r="AR994" i="2"/>
  <c r="AV994" i="2"/>
  <c r="AW994" i="2"/>
  <c r="AY994" i="2"/>
  <c r="AZ994" i="2"/>
  <c r="BD994" i="2"/>
  <c r="BE994" i="2"/>
  <c r="BF994" i="2"/>
  <c r="A995" i="2"/>
  <c r="B995" i="2"/>
  <c r="C995" i="2"/>
  <c r="D995" i="2"/>
  <c r="E995" i="2"/>
  <c r="F995" i="2"/>
  <c r="G995" i="2"/>
  <c r="AU995" i="2" s="1"/>
  <c r="H995" i="2"/>
  <c r="I995" i="2"/>
  <c r="J995" i="2"/>
  <c r="K995" i="2"/>
  <c r="L995" i="2"/>
  <c r="M995" i="2"/>
  <c r="N995" i="2"/>
  <c r="O995" i="2"/>
  <c r="P995" i="2"/>
  <c r="Q995" i="2"/>
  <c r="R995" i="2"/>
  <c r="S995" i="2"/>
  <c r="T995" i="2"/>
  <c r="U995" i="2"/>
  <c r="V995" i="2"/>
  <c r="W995" i="2"/>
  <c r="X995" i="2"/>
  <c r="Y995" i="2"/>
  <c r="Z995" i="2"/>
  <c r="AA995" i="2"/>
  <c r="AB995" i="2"/>
  <c r="AC995" i="2"/>
  <c r="AD995" i="2"/>
  <c r="AP995" i="2"/>
  <c r="AQ995" i="2"/>
  <c r="AR995" i="2"/>
  <c r="AV995" i="2"/>
  <c r="AW995" i="2"/>
  <c r="AY995" i="2"/>
  <c r="AZ995" i="2"/>
  <c r="BD995" i="2"/>
  <c r="BE995" i="2"/>
  <c r="BF995" i="2"/>
  <c r="A996" i="2"/>
  <c r="B996" i="2"/>
  <c r="C996" i="2"/>
  <c r="D996" i="2"/>
  <c r="E996" i="2"/>
  <c r="F996" i="2"/>
  <c r="G996" i="2"/>
  <c r="AU996" i="2" s="1"/>
  <c r="H996" i="2"/>
  <c r="I996" i="2"/>
  <c r="J996" i="2"/>
  <c r="K996" i="2"/>
  <c r="L996" i="2"/>
  <c r="M996" i="2"/>
  <c r="N996" i="2"/>
  <c r="O996" i="2"/>
  <c r="P996" i="2"/>
  <c r="Q996" i="2"/>
  <c r="R996" i="2"/>
  <c r="S996" i="2"/>
  <c r="T996" i="2"/>
  <c r="U996" i="2"/>
  <c r="V996" i="2"/>
  <c r="W996" i="2"/>
  <c r="X996" i="2"/>
  <c r="Y996" i="2"/>
  <c r="Z996" i="2"/>
  <c r="AA996" i="2"/>
  <c r="AB996" i="2"/>
  <c r="AC996" i="2"/>
  <c r="AD996" i="2"/>
  <c r="AP996" i="2"/>
  <c r="AQ996" i="2"/>
  <c r="AR996" i="2"/>
  <c r="AV996" i="2"/>
  <c r="AW996" i="2"/>
  <c r="AY996" i="2"/>
  <c r="AZ996" i="2"/>
  <c r="BD996" i="2"/>
  <c r="BE996" i="2"/>
  <c r="BF996" i="2"/>
  <c r="A997" i="2"/>
  <c r="B997" i="2"/>
  <c r="C997" i="2"/>
  <c r="D997" i="2"/>
  <c r="E997" i="2"/>
  <c r="F997" i="2"/>
  <c r="G997" i="2"/>
  <c r="AU997" i="2" s="1"/>
  <c r="H997" i="2"/>
  <c r="I997" i="2"/>
  <c r="J997" i="2"/>
  <c r="K997" i="2"/>
  <c r="L997" i="2"/>
  <c r="M997" i="2"/>
  <c r="N997" i="2"/>
  <c r="O997" i="2"/>
  <c r="P997" i="2"/>
  <c r="Q997" i="2"/>
  <c r="R997" i="2"/>
  <c r="S997" i="2"/>
  <c r="T997" i="2"/>
  <c r="U997" i="2"/>
  <c r="V997" i="2"/>
  <c r="W997" i="2"/>
  <c r="X997" i="2"/>
  <c r="Y997" i="2"/>
  <c r="Z997" i="2"/>
  <c r="AA997" i="2"/>
  <c r="AB997" i="2"/>
  <c r="AC997" i="2"/>
  <c r="AD997" i="2"/>
  <c r="AP997" i="2"/>
  <c r="AQ997" i="2"/>
  <c r="AR997" i="2"/>
  <c r="AV997" i="2"/>
  <c r="AW997" i="2"/>
  <c r="AY997" i="2"/>
  <c r="AZ997" i="2"/>
  <c r="BD997" i="2"/>
  <c r="BE997" i="2"/>
  <c r="BF997" i="2"/>
  <c r="A998" i="2"/>
  <c r="B998" i="2"/>
  <c r="C998" i="2"/>
  <c r="D998" i="2"/>
  <c r="E998" i="2"/>
  <c r="F998" i="2"/>
  <c r="G998" i="2"/>
  <c r="AU998" i="2" s="1"/>
  <c r="H998" i="2"/>
  <c r="I998" i="2"/>
  <c r="J998" i="2"/>
  <c r="K998" i="2"/>
  <c r="L998" i="2"/>
  <c r="M998" i="2"/>
  <c r="N998" i="2"/>
  <c r="O998" i="2"/>
  <c r="P998" i="2"/>
  <c r="Q998" i="2"/>
  <c r="R998" i="2"/>
  <c r="S998" i="2"/>
  <c r="T998" i="2"/>
  <c r="U998" i="2"/>
  <c r="V998" i="2"/>
  <c r="W998" i="2"/>
  <c r="X998" i="2"/>
  <c r="Y998" i="2"/>
  <c r="Z998" i="2"/>
  <c r="AA998" i="2"/>
  <c r="AB998" i="2"/>
  <c r="AC998" i="2"/>
  <c r="AD998" i="2"/>
  <c r="AP998" i="2"/>
  <c r="AQ998" i="2"/>
  <c r="AR998" i="2"/>
  <c r="AV998" i="2"/>
  <c r="AW998" i="2"/>
  <c r="AY998" i="2"/>
  <c r="AZ998" i="2"/>
  <c r="BD998" i="2"/>
  <c r="BE998" i="2"/>
  <c r="BF998" i="2"/>
  <c r="A999" i="2"/>
  <c r="B999" i="2"/>
  <c r="C999" i="2"/>
  <c r="D999" i="2"/>
  <c r="E999" i="2"/>
  <c r="F999" i="2"/>
  <c r="G999" i="2"/>
  <c r="H999" i="2"/>
  <c r="I999" i="2"/>
  <c r="J999" i="2"/>
  <c r="K999" i="2"/>
  <c r="L999" i="2"/>
  <c r="M999" i="2"/>
  <c r="N999" i="2"/>
  <c r="O999" i="2"/>
  <c r="P999" i="2"/>
  <c r="Q999" i="2"/>
  <c r="R999" i="2"/>
  <c r="S999" i="2"/>
  <c r="T999" i="2"/>
  <c r="U999" i="2"/>
  <c r="V999" i="2"/>
  <c r="W999" i="2"/>
  <c r="X999" i="2"/>
  <c r="Y999" i="2"/>
  <c r="Z999" i="2"/>
  <c r="AA999" i="2"/>
  <c r="AB999" i="2"/>
  <c r="AC999" i="2"/>
  <c r="AD999" i="2"/>
  <c r="AP999" i="2"/>
  <c r="AQ999" i="2"/>
  <c r="AR999" i="2"/>
  <c r="AV999" i="2"/>
  <c r="AW999" i="2"/>
  <c r="AY999" i="2"/>
  <c r="AZ999" i="2"/>
  <c r="BD999" i="2"/>
  <c r="BE999" i="2"/>
  <c r="BF999" i="2"/>
  <c r="A1000" i="2"/>
  <c r="B1000" i="2"/>
  <c r="C1000" i="2"/>
  <c r="D1000" i="2"/>
  <c r="E1000" i="2"/>
  <c r="F1000" i="2"/>
  <c r="G1000" i="2"/>
  <c r="H1000" i="2"/>
  <c r="I1000" i="2"/>
  <c r="J1000" i="2"/>
  <c r="K1000" i="2"/>
  <c r="L1000" i="2"/>
  <c r="M1000" i="2"/>
  <c r="N1000" i="2"/>
  <c r="O1000" i="2"/>
  <c r="P1000" i="2"/>
  <c r="Q1000" i="2"/>
  <c r="R1000" i="2"/>
  <c r="S1000" i="2"/>
  <c r="T1000" i="2"/>
  <c r="U1000" i="2"/>
  <c r="V1000" i="2"/>
  <c r="W1000" i="2"/>
  <c r="X1000" i="2"/>
  <c r="Y1000" i="2"/>
  <c r="Z1000" i="2"/>
  <c r="AA1000" i="2"/>
  <c r="AB1000" i="2"/>
  <c r="AC1000" i="2"/>
  <c r="AD1000" i="2"/>
  <c r="AP1000" i="2"/>
  <c r="AQ1000" i="2"/>
  <c r="AR1000" i="2"/>
  <c r="AV1000" i="2"/>
  <c r="AW1000" i="2"/>
  <c r="AY1000" i="2"/>
  <c r="AZ1000" i="2"/>
  <c r="BD1000" i="2"/>
  <c r="BE1000" i="2"/>
  <c r="BF1000" i="2"/>
  <c r="A1001" i="2"/>
  <c r="B1001" i="2"/>
  <c r="C1001" i="2"/>
  <c r="D1001" i="2"/>
  <c r="E1001" i="2"/>
  <c r="F1001" i="2"/>
  <c r="G1001" i="2"/>
  <c r="AU1001" i="2" s="1"/>
  <c r="H1001" i="2"/>
  <c r="I1001" i="2"/>
  <c r="J1001" i="2"/>
  <c r="K1001" i="2"/>
  <c r="L1001" i="2"/>
  <c r="M1001" i="2"/>
  <c r="N1001" i="2"/>
  <c r="O1001" i="2"/>
  <c r="P1001" i="2"/>
  <c r="Q1001" i="2"/>
  <c r="R1001" i="2"/>
  <c r="S1001" i="2"/>
  <c r="T1001" i="2"/>
  <c r="U1001" i="2"/>
  <c r="V1001" i="2"/>
  <c r="W1001" i="2"/>
  <c r="X1001" i="2"/>
  <c r="Y1001" i="2"/>
  <c r="Z1001" i="2"/>
  <c r="AA1001" i="2"/>
  <c r="AB1001" i="2"/>
  <c r="AC1001" i="2"/>
  <c r="AD1001" i="2"/>
  <c r="AP1001" i="2"/>
  <c r="AQ1001" i="2"/>
  <c r="AR1001" i="2"/>
  <c r="AV1001" i="2"/>
  <c r="AW1001" i="2"/>
  <c r="AY1001" i="2"/>
  <c r="AZ1001" i="2"/>
  <c r="BD1001" i="2"/>
  <c r="BE1001" i="2"/>
  <c r="BF1001" i="2"/>
  <c r="A1002" i="2"/>
  <c r="B1002" i="2"/>
  <c r="C1002" i="2"/>
  <c r="D1002" i="2"/>
  <c r="E1002" i="2"/>
  <c r="F1002" i="2"/>
  <c r="G1002" i="2"/>
  <c r="AU1002" i="2" s="1"/>
  <c r="H1002" i="2"/>
  <c r="I1002" i="2"/>
  <c r="J1002" i="2"/>
  <c r="K1002" i="2"/>
  <c r="L1002" i="2"/>
  <c r="M1002" i="2"/>
  <c r="N1002" i="2"/>
  <c r="O1002" i="2"/>
  <c r="P1002" i="2"/>
  <c r="Q1002" i="2"/>
  <c r="R1002" i="2"/>
  <c r="S1002" i="2"/>
  <c r="T1002" i="2"/>
  <c r="U1002" i="2"/>
  <c r="V1002" i="2"/>
  <c r="W1002" i="2"/>
  <c r="X1002" i="2"/>
  <c r="Y1002" i="2"/>
  <c r="Z1002" i="2"/>
  <c r="AA1002" i="2"/>
  <c r="AB1002" i="2"/>
  <c r="AC1002" i="2"/>
  <c r="AD1002" i="2"/>
  <c r="AP1002" i="2"/>
  <c r="AQ1002" i="2"/>
  <c r="AR1002" i="2"/>
  <c r="AV1002" i="2"/>
  <c r="AW1002" i="2"/>
  <c r="AY1002" i="2"/>
  <c r="AZ1002" i="2"/>
  <c r="BD1002" i="2"/>
  <c r="BE1002" i="2"/>
  <c r="BF1002" i="2"/>
  <c r="A1003" i="2"/>
  <c r="B1003" i="2"/>
  <c r="C1003" i="2"/>
  <c r="D1003" i="2"/>
  <c r="E1003" i="2"/>
  <c r="F1003" i="2"/>
  <c r="G1003" i="2"/>
  <c r="AU1003" i="2" s="1"/>
  <c r="H1003" i="2"/>
  <c r="I1003" i="2"/>
  <c r="J1003" i="2"/>
  <c r="K1003" i="2"/>
  <c r="L1003" i="2"/>
  <c r="M1003" i="2"/>
  <c r="N1003" i="2"/>
  <c r="O1003" i="2"/>
  <c r="P1003" i="2"/>
  <c r="Q1003" i="2"/>
  <c r="R1003" i="2"/>
  <c r="S1003" i="2"/>
  <c r="T1003" i="2"/>
  <c r="U1003" i="2"/>
  <c r="V1003" i="2"/>
  <c r="W1003" i="2"/>
  <c r="X1003" i="2"/>
  <c r="Y1003" i="2"/>
  <c r="Z1003" i="2"/>
  <c r="AA1003" i="2"/>
  <c r="AB1003" i="2"/>
  <c r="AC1003" i="2"/>
  <c r="AD1003" i="2"/>
  <c r="AP1003" i="2"/>
  <c r="AQ1003" i="2"/>
  <c r="AR1003" i="2"/>
  <c r="AV1003" i="2"/>
  <c r="AW1003" i="2"/>
  <c r="AY1003" i="2"/>
  <c r="AZ1003" i="2"/>
  <c r="BD1003" i="2"/>
  <c r="BE1003" i="2"/>
  <c r="BF1003" i="2"/>
  <c r="A1004" i="2"/>
  <c r="B1004" i="2"/>
  <c r="C1004" i="2"/>
  <c r="D1004" i="2"/>
  <c r="E1004" i="2"/>
  <c r="F1004" i="2"/>
  <c r="G1004" i="2"/>
  <c r="AU1004" i="2" s="1"/>
  <c r="H1004" i="2"/>
  <c r="I1004" i="2"/>
  <c r="J1004" i="2"/>
  <c r="K1004" i="2"/>
  <c r="L1004" i="2"/>
  <c r="M1004" i="2"/>
  <c r="N1004" i="2"/>
  <c r="O1004" i="2"/>
  <c r="P1004" i="2"/>
  <c r="Q1004" i="2"/>
  <c r="R1004" i="2"/>
  <c r="S1004" i="2"/>
  <c r="T1004" i="2"/>
  <c r="U1004" i="2"/>
  <c r="V1004" i="2"/>
  <c r="W1004" i="2"/>
  <c r="X1004" i="2"/>
  <c r="Y1004" i="2"/>
  <c r="Z1004" i="2"/>
  <c r="AA1004" i="2"/>
  <c r="AB1004" i="2"/>
  <c r="AC1004" i="2"/>
  <c r="AD1004" i="2"/>
  <c r="AP1004" i="2"/>
  <c r="AQ1004" i="2"/>
  <c r="AR1004" i="2"/>
  <c r="AV1004" i="2"/>
  <c r="AW1004" i="2"/>
  <c r="AY1004" i="2"/>
  <c r="AZ1004" i="2"/>
  <c r="BD1004" i="2"/>
  <c r="BE1004" i="2"/>
  <c r="BF1004" i="2"/>
  <c r="A1005" i="2"/>
  <c r="B1005" i="2"/>
  <c r="C1005" i="2"/>
  <c r="D1005" i="2"/>
  <c r="E1005" i="2"/>
  <c r="F1005" i="2"/>
  <c r="G1005" i="2"/>
  <c r="AU1005" i="2" s="1"/>
  <c r="H1005" i="2"/>
  <c r="I1005" i="2"/>
  <c r="J1005" i="2"/>
  <c r="K1005" i="2"/>
  <c r="L1005" i="2"/>
  <c r="M1005" i="2"/>
  <c r="N1005" i="2"/>
  <c r="O1005" i="2"/>
  <c r="P1005" i="2"/>
  <c r="Q1005" i="2"/>
  <c r="R1005" i="2"/>
  <c r="S1005" i="2"/>
  <c r="T1005" i="2"/>
  <c r="U1005" i="2"/>
  <c r="V1005" i="2"/>
  <c r="W1005" i="2"/>
  <c r="X1005" i="2"/>
  <c r="Y1005" i="2"/>
  <c r="Z1005" i="2"/>
  <c r="AA1005" i="2"/>
  <c r="AB1005" i="2"/>
  <c r="AC1005" i="2"/>
  <c r="AD1005" i="2"/>
  <c r="AP1005" i="2"/>
  <c r="AQ1005" i="2"/>
  <c r="AR1005" i="2"/>
  <c r="AV1005" i="2"/>
  <c r="AW1005" i="2"/>
  <c r="AY1005" i="2"/>
  <c r="AZ1005" i="2"/>
  <c r="BD1005" i="2"/>
  <c r="BE1005" i="2"/>
  <c r="BF1005" i="2"/>
  <c r="A1006" i="2"/>
  <c r="B1006" i="2"/>
  <c r="C1006" i="2"/>
  <c r="D1006" i="2"/>
  <c r="E1006" i="2"/>
  <c r="F1006" i="2"/>
  <c r="G1006" i="2"/>
  <c r="AU1006" i="2" s="1"/>
  <c r="H1006" i="2"/>
  <c r="I1006" i="2"/>
  <c r="J1006" i="2"/>
  <c r="K1006" i="2"/>
  <c r="L1006" i="2"/>
  <c r="M1006" i="2"/>
  <c r="N1006" i="2"/>
  <c r="O1006" i="2"/>
  <c r="P1006" i="2"/>
  <c r="Q1006" i="2"/>
  <c r="R1006" i="2"/>
  <c r="S1006" i="2"/>
  <c r="T1006" i="2"/>
  <c r="U1006" i="2"/>
  <c r="V1006" i="2"/>
  <c r="W1006" i="2"/>
  <c r="X1006" i="2"/>
  <c r="Y1006" i="2"/>
  <c r="Z1006" i="2"/>
  <c r="AA1006" i="2"/>
  <c r="AB1006" i="2"/>
  <c r="AC1006" i="2"/>
  <c r="AD1006" i="2"/>
  <c r="AP1006" i="2"/>
  <c r="AQ1006" i="2"/>
  <c r="AR1006" i="2"/>
  <c r="AV1006" i="2"/>
  <c r="AW1006" i="2"/>
  <c r="AY1006" i="2"/>
  <c r="AZ1006" i="2"/>
  <c r="BD1006" i="2"/>
  <c r="BE1006" i="2"/>
  <c r="BF1006" i="2"/>
  <c r="A1007" i="2"/>
  <c r="B1007" i="2"/>
  <c r="C1007" i="2"/>
  <c r="D1007" i="2"/>
  <c r="E1007" i="2"/>
  <c r="F1007" i="2"/>
  <c r="G1007" i="2"/>
  <c r="H1007" i="2"/>
  <c r="I1007" i="2"/>
  <c r="J1007" i="2"/>
  <c r="K1007" i="2"/>
  <c r="L1007" i="2"/>
  <c r="M1007" i="2"/>
  <c r="N1007" i="2"/>
  <c r="O1007" i="2"/>
  <c r="P1007" i="2"/>
  <c r="Q1007" i="2"/>
  <c r="R1007" i="2"/>
  <c r="S1007" i="2"/>
  <c r="T1007" i="2"/>
  <c r="U1007" i="2"/>
  <c r="V1007" i="2"/>
  <c r="W1007" i="2"/>
  <c r="X1007" i="2"/>
  <c r="Y1007" i="2"/>
  <c r="Z1007" i="2"/>
  <c r="AA1007" i="2"/>
  <c r="AB1007" i="2"/>
  <c r="AC1007" i="2"/>
  <c r="AD1007" i="2"/>
  <c r="AP1007" i="2"/>
  <c r="AQ1007" i="2"/>
  <c r="AR1007" i="2"/>
  <c r="AV1007" i="2"/>
  <c r="AW1007" i="2"/>
  <c r="AY1007" i="2"/>
  <c r="AZ1007" i="2"/>
  <c r="BD1007" i="2"/>
  <c r="BE1007" i="2"/>
  <c r="BF1007" i="2"/>
  <c r="A1008" i="2"/>
  <c r="B1008" i="2"/>
  <c r="C1008" i="2"/>
  <c r="D1008" i="2"/>
  <c r="E1008" i="2"/>
  <c r="F1008" i="2"/>
  <c r="G1008" i="2"/>
  <c r="AU1008" i="2" s="1"/>
  <c r="H1008" i="2"/>
  <c r="I1008" i="2"/>
  <c r="J1008" i="2"/>
  <c r="K1008" i="2"/>
  <c r="L1008" i="2"/>
  <c r="M1008" i="2"/>
  <c r="N1008" i="2"/>
  <c r="O1008" i="2"/>
  <c r="P1008" i="2"/>
  <c r="Q1008" i="2"/>
  <c r="R1008" i="2"/>
  <c r="S1008" i="2"/>
  <c r="T1008" i="2"/>
  <c r="U1008" i="2"/>
  <c r="V1008" i="2"/>
  <c r="W1008" i="2"/>
  <c r="X1008" i="2"/>
  <c r="Y1008" i="2"/>
  <c r="Z1008" i="2"/>
  <c r="AA1008" i="2"/>
  <c r="AB1008" i="2"/>
  <c r="AC1008" i="2"/>
  <c r="AD1008" i="2"/>
  <c r="AP1008" i="2"/>
  <c r="AQ1008" i="2"/>
  <c r="AR1008" i="2"/>
  <c r="AV1008" i="2"/>
  <c r="AW1008" i="2"/>
  <c r="AY1008" i="2"/>
  <c r="AZ1008" i="2"/>
  <c r="BD1008" i="2"/>
  <c r="BE1008" i="2"/>
  <c r="BF1008" i="2"/>
  <c r="A1009" i="2"/>
  <c r="B1009" i="2"/>
  <c r="C1009" i="2"/>
  <c r="D1009" i="2"/>
  <c r="E1009" i="2"/>
  <c r="F1009" i="2"/>
  <c r="G1009" i="2"/>
  <c r="AU1009" i="2" s="1"/>
  <c r="H1009" i="2"/>
  <c r="I1009" i="2"/>
  <c r="J1009" i="2"/>
  <c r="K1009" i="2"/>
  <c r="L1009" i="2"/>
  <c r="M1009" i="2"/>
  <c r="N1009" i="2"/>
  <c r="O1009" i="2"/>
  <c r="P1009" i="2"/>
  <c r="Q1009" i="2"/>
  <c r="R1009" i="2"/>
  <c r="S1009" i="2"/>
  <c r="T1009" i="2"/>
  <c r="U1009" i="2"/>
  <c r="V1009" i="2"/>
  <c r="W1009" i="2"/>
  <c r="X1009" i="2"/>
  <c r="Y1009" i="2"/>
  <c r="Z1009" i="2"/>
  <c r="AA1009" i="2"/>
  <c r="AB1009" i="2"/>
  <c r="AC1009" i="2"/>
  <c r="AD1009" i="2"/>
  <c r="AP1009" i="2"/>
  <c r="AQ1009" i="2"/>
  <c r="AR1009" i="2"/>
  <c r="AV1009" i="2"/>
  <c r="AW1009" i="2"/>
  <c r="AY1009" i="2"/>
  <c r="AZ1009" i="2"/>
  <c r="BD1009" i="2"/>
  <c r="BE1009" i="2"/>
  <c r="BF1009" i="2"/>
  <c r="A1010" i="2"/>
  <c r="B1010" i="2"/>
  <c r="C1010" i="2"/>
  <c r="D1010" i="2"/>
  <c r="E1010" i="2"/>
  <c r="F1010" i="2"/>
  <c r="G1010" i="2"/>
  <c r="AU1010" i="2" s="1"/>
  <c r="H1010" i="2"/>
  <c r="I1010" i="2"/>
  <c r="J1010" i="2"/>
  <c r="K1010" i="2"/>
  <c r="L1010" i="2"/>
  <c r="M1010" i="2"/>
  <c r="N1010" i="2"/>
  <c r="O1010" i="2"/>
  <c r="P1010" i="2"/>
  <c r="Q1010" i="2"/>
  <c r="R1010" i="2"/>
  <c r="S1010" i="2"/>
  <c r="T1010" i="2"/>
  <c r="U1010" i="2"/>
  <c r="V1010" i="2"/>
  <c r="W1010" i="2"/>
  <c r="X1010" i="2"/>
  <c r="Y1010" i="2"/>
  <c r="Z1010" i="2"/>
  <c r="AA1010" i="2"/>
  <c r="AB1010" i="2"/>
  <c r="AC1010" i="2"/>
  <c r="AD1010" i="2"/>
  <c r="AP1010" i="2"/>
  <c r="AQ1010" i="2"/>
  <c r="AR1010" i="2"/>
  <c r="AV1010" i="2"/>
  <c r="AW1010" i="2"/>
  <c r="AY1010" i="2"/>
  <c r="AZ1010" i="2"/>
  <c r="BD1010" i="2"/>
  <c r="BE1010" i="2"/>
  <c r="BF1010" i="2"/>
  <c r="A1011" i="2"/>
  <c r="B1011" i="2"/>
  <c r="C1011" i="2"/>
  <c r="D1011" i="2"/>
  <c r="E1011" i="2"/>
  <c r="F1011" i="2"/>
  <c r="G1011" i="2"/>
  <c r="AU1011" i="2" s="1"/>
  <c r="H1011" i="2"/>
  <c r="I1011" i="2"/>
  <c r="J1011" i="2"/>
  <c r="K1011" i="2"/>
  <c r="L1011" i="2"/>
  <c r="M1011" i="2"/>
  <c r="N1011" i="2"/>
  <c r="O1011" i="2"/>
  <c r="P1011" i="2"/>
  <c r="Q1011" i="2"/>
  <c r="R1011" i="2"/>
  <c r="S1011" i="2"/>
  <c r="T1011" i="2"/>
  <c r="U1011" i="2"/>
  <c r="V1011" i="2"/>
  <c r="W1011" i="2"/>
  <c r="X1011" i="2"/>
  <c r="Y1011" i="2"/>
  <c r="Z1011" i="2"/>
  <c r="AA1011" i="2"/>
  <c r="AB1011" i="2"/>
  <c r="AC1011" i="2"/>
  <c r="AD1011" i="2"/>
  <c r="AP1011" i="2"/>
  <c r="AQ1011" i="2"/>
  <c r="AR1011" i="2"/>
  <c r="AV1011" i="2"/>
  <c r="AW1011" i="2"/>
  <c r="AY1011" i="2"/>
  <c r="AZ1011" i="2"/>
  <c r="BD1011" i="2"/>
  <c r="BE1011" i="2"/>
  <c r="BF1011" i="2"/>
  <c r="A1012" i="2"/>
  <c r="B1012" i="2"/>
  <c r="C1012" i="2"/>
  <c r="D1012" i="2"/>
  <c r="E1012" i="2"/>
  <c r="F1012" i="2"/>
  <c r="G1012" i="2"/>
  <c r="AU1012" i="2" s="1"/>
  <c r="H1012" i="2"/>
  <c r="I1012" i="2"/>
  <c r="J1012" i="2"/>
  <c r="K1012" i="2"/>
  <c r="L1012" i="2"/>
  <c r="M1012" i="2"/>
  <c r="N1012" i="2"/>
  <c r="O1012" i="2"/>
  <c r="P1012" i="2"/>
  <c r="Q1012" i="2"/>
  <c r="R1012" i="2"/>
  <c r="S1012" i="2"/>
  <c r="T1012" i="2"/>
  <c r="U1012" i="2"/>
  <c r="V1012" i="2"/>
  <c r="W1012" i="2"/>
  <c r="X1012" i="2"/>
  <c r="Y1012" i="2"/>
  <c r="Z1012" i="2"/>
  <c r="AA1012" i="2"/>
  <c r="AB1012" i="2"/>
  <c r="AC1012" i="2"/>
  <c r="AD1012" i="2"/>
  <c r="AP1012" i="2"/>
  <c r="AQ1012" i="2"/>
  <c r="AR1012" i="2"/>
  <c r="AV1012" i="2"/>
  <c r="AW1012" i="2"/>
  <c r="AY1012" i="2"/>
  <c r="AZ1012" i="2"/>
  <c r="BD1012" i="2"/>
  <c r="BE1012" i="2"/>
  <c r="BF1012" i="2"/>
  <c r="A1013" i="2"/>
  <c r="B1013" i="2"/>
  <c r="C1013" i="2"/>
  <c r="D1013" i="2"/>
  <c r="E1013" i="2"/>
  <c r="F1013" i="2"/>
  <c r="G1013" i="2"/>
  <c r="AU1013" i="2" s="1"/>
  <c r="H1013" i="2"/>
  <c r="I1013" i="2"/>
  <c r="J1013" i="2"/>
  <c r="K1013" i="2"/>
  <c r="L1013" i="2"/>
  <c r="M1013" i="2"/>
  <c r="N1013" i="2"/>
  <c r="O1013" i="2"/>
  <c r="P1013" i="2"/>
  <c r="Q1013" i="2"/>
  <c r="R1013" i="2"/>
  <c r="S1013" i="2"/>
  <c r="T1013" i="2"/>
  <c r="U1013" i="2"/>
  <c r="V1013" i="2"/>
  <c r="W1013" i="2"/>
  <c r="X1013" i="2"/>
  <c r="Y1013" i="2"/>
  <c r="Z1013" i="2"/>
  <c r="AA1013" i="2"/>
  <c r="AB1013" i="2"/>
  <c r="AC1013" i="2"/>
  <c r="AD1013" i="2"/>
  <c r="AP1013" i="2"/>
  <c r="AQ1013" i="2"/>
  <c r="AR1013" i="2"/>
  <c r="AV1013" i="2"/>
  <c r="AW1013" i="2"/>
  <c r="AY1013" i="2"/>
  <c r="AZ1013" i="2"/>
  <c r="BD1013" i="2"/>
  <c r="BE1013" i="2"/>
  <c r="BF1013" i="2"/>
  <c r="A1014" i="2"/>
  <c r="B1014" i="2"/>
  <c r="C1014" i="2"/>
  <c r="D1014" i="2"/>
  <c r="E1014" i="2"/>
  <c r="F1014" i="2"/>
  <c r="G1014" i="2"/>
  <c r="AU1014" i="2" s="1"/>
  <c r="H1014" i="2"/>
  <c r="I1014" i="2"/>
  <c r="J1014" i="2"/>
  <c r="K1014" i="2"/>
  <c r="L1014" i="2"/>
  <c r="M1014" i="2"/>
  <c r="N1014" i="2"/>
  <c r="O1014" i="2"/>
  <c r="P1014" i="2"/>
  <c r="Q1014" i="2"/>
  <c r="R1014" i="2"/>
  <c r="S1014" i="2"/>
  <c r="T1014" i="2"/>
  <c r="U1014" i="2"/>
  <c r="V1014" i="2"/>
  <c r="W1014" i="2"/>
  <c r="X1014" i="2"/>
  <c r="Y1014" i="2"/>
  <c r="Z1014" i="2"/>
  <c r="AA1014" i="2"/>
  <c r="AB1014" i="2"/>
  <c r="AC1014" i="2"/>
  <c r="AD1014" i="2"/>
  <c r="AP1014" i="2"/>
  <c r="AQ1014" i="2"/>
  <c r="AR1014" i="2"/>
  <c r="AV1014" i="2"/>
  <c r="AW1014" i="2"/>
  <c r="AY1014" i="2"/>
  <c r="AZ1014" i="2"/>
  <c r="BD1014" i="2"/>
  <c r="BE1014" i="2"/>
  <c r="BF1014" i="2"/>
  <c r="A1015" i="2"/>
  <c r="B1015" i="2"/>
  <c r="C1015" i="2"/>
  <c r="D1015" i="2"/>
  <c r="E1015" i="2"/>
  <c r="F1015" i="2"/>
  <c r="G1015" i="2"/>
  <c r="H1015" i="2"/>
  <c r="I1015" i="2"/>
  <c r="J1015" i="2"/>
  <c r="K1015" i="2"/>
  <c r="L1015" i="2"/>
  <c r="M1015" i="2"/>
  <c r="N1015" i="2"/>
  <c r="O1015" i="2"/>
  <c r="P1015" i="2"/>
  <c r="Q1015" i="2"/>
  <c r="R1015" i="2"/>
  <c r="S1015" i="2"/>
  <c r="T1015" i="2"/>
  <c r="U1015" i="2"/>
  <c r="V1015" i="2"/>
  <c r="W1015" i="2"/>
  <c r="X1015" i="2"/>
  <c r="Y1015" i="2"/>
  <c r="Z1015" i="2"/>
  <c r="AA1015" i="2"/>
  <c r="AB1015" i="2"/>
  <c r="AC1015" i="2"/>
  <c r="AD1015" i="2"/>
  <c r="AP1015" i="2"/>
  <c r="AQ1015" i="2"/>
  <c r="AR1015" i="2"/>
  <c r="AV1015" i="2"/>
  <c r="AW1015" i="2"/>
  <c r="AY1015" i="2"/>
  <c r="AZ1015" i="2"/>
  <c r="BD1015" i="2"/>
  <c r="BE1015" i="2"/>
  <c r="BF1015" i="2"/>
  <c r="A1016" i="2"/>
  <c r="B1016" i="2"/>
  <c r="C1016" i="2"/>
  <c r="D1016" i="2"/>
  <c r="E1016" i="2"/>
  <c r="F1016" i="2"/>
  <c r="G1016" i="2"/>
  <c r="AU1016" i="2" s="1"/>
  <c r="H1016" i="2"/>
  <c r="I1016" i="2"/>
  <c r="J1016" i="2"/>
  <c r="K1016" i="2"/>
  <c r="L1016" i="2"/>
  <c r="M1016" i="2"/>
  <c r="N1016" i="2"/>
  <c r="O1016" i="2"/>
  <c r="P1016" i="2"/>
  <c r="Q1016" i="2"/>
  <c r="R1016" i="2"/>
  <c r="S1016" i="2"/>
  <c r="T1016" i="2"/>
  <c r="U1016" i="2"/>
  <c r="V1016" i="2"/>
  <c r="W1016" i="2"/>
  <c r="X1016" i="2"/>
  <c r="Y1016" i="2"/>
  <c r="Z1016" i="2"/>
  <c r="AA1016" i="2"/>
  <c r="AB1016" i="2"/>
  <c r="AC1016" i="2"/>
  <c r="AD1016" i="2"/>
  <c r="AP1016" i="2"/>
  <c r="AQ1016" i="2"/>
  <c r="AR1016" i="2"/>
  <c r="AV1016" i="2"/>
  <c r="AW1016" i="2"/>
  <c r="AY1016" i="2"/>
  <c r="AZ1016" i="2"/>
  <c r="BD1016" i="2"/>
  <c r="BE1016" i="2"/>
  <c r="BF1016" i="2"/>
  <c r="A1017" i="2"/>
  <c r="B1017" i="2"/>
  <c r="C1017" i="2"/>
  <c r="D1017" i="2"/>
  <c r="E1017" i="2"/>
  <c r="F1017" i="2"/>
  <c r="G1017" i="2"/>
  <c r="AU1017" i="2" s="1"/>
  <c r="H1017" i="2"/>
  <c r="I1017" i="2"/>
  <c r="J1017" i="2"/>
  <c r="K1017" i="2"/>
  <c r="L1017" i="2"/>
  <c r="M1017" i="2"/>
  <c r="N1017" i="2"/>
  <c r="O1017" i="2"/>
  <c r="P1017" i="2"/>
  <c r="Q1017" i="2"/>
  <c r="R1017" i="2"/>
  <c r="S1017" i="2"/>
  <c r="T1017" i="2"/>
  <c r="U1017" i="2"/>
  <c r="V1017" i="2"/>
  <c r="W1017" i="2"/>
  <c r="X1017" i="2"/>
  <c r="Y1017" i="2"/>
  <c r="Z1017" i="2"/>
  <c r="AA1017" i="2"/>
  <c r="AB1017" i="2"/>
  <c r="AC1017" i="2"/>
  <c r="AD1017" i="2"/>
  <c r="AP1017" i="2"/>
  <c r="AQ1017" i="2"/>
  <c r="AR1017" i="2"/>
  <c r="AV1017" i="2"/>
  <c r="AW1017" i="2"/>
  <c r="AY1017" i="2"/>
  <c r="AZ1017" i="2"/>
  <c r="BD1017" i="2"/>
  <c r="BE1017" i="2"/>
  <c r="BF1017" i="2"/>
  <c r="A1018" i="2"/>
  <c r="B1018" i="2"/>
  <c r="C1018" i="2"/>
  <c r="D1018" i="2"/>
  <c r="E1018" i="2"/>
  <c r="F1018" i="2"/>
  <c r="G1018" i="2"/>
  <c r="AU1018" i="2" s="1"/>
  <c r="H1018" i="2"/>
  <c r="I1018" i="2"/>
  <c r="J1018" i="2"/>
  <c r="K1018" i="2"/>
  <c r="L1018" i="2"/>
  <c r="M1018" i="2"/>
  <c r="N1018" i="2"/>
  <c r="O1018" i="2"/>
  <c r="P1018" i="2"/>
  <c r="Q1018" i="2"/>
  <c r="R1018" i="2"/>
  <c r="S1018" i="2"/>
  <c r="T1018" i="2"/>
  <c r="U1018" i="2"/>
  <c r="V1018" i="2"/>
  <c r="W1018" i="2"/>
  <c r="X1018" i="2"/>
  <c r="Y1018" i="2"/>
  <c r="Z1018" i="2"/>
  <c r="AA1018" i="2"/>
  <c r="AB1018" i="2"/>
  <c r="AC1018" i="2"/>
  <c r="AD1018" i="2"/>
  <c r="AP1018" i="2"/>
  <c r="AQ1018" i="2"/>
  <c r="AR1018" i="2"/>
  <c r="AV1018" i="2"/>
  <c r="AW1018" i="2"/>
  <c r="AY1018" i="2"/>
  <c r="AZ1018" i="2"/>
  <c r="BD1018" i="2"/>
  <c r="BE1018" i="2"/>
  <c r="BF1018" i="2"/>
  <c r="A1019" i="2"/>
  <c r="B1019" i="2"/>
  <c r="C1019" i="2"/>
  <c r="D1019" i="2"/>
  <c r="E1019" i="2"/>
  <c r="F1019" i="2"/>
  <c r="G1019" i="2"/>
  <c r="AU1019" i="2" s="1"/>
  <c r="H1019" i="2"/>
  <c r="I1019" i="2"/>
  <c r="J1019" i="2"/>
  <c r="K1019" i="2"/>
  <c r="L1019" i="2"/>
  <c r="M1019" i="2"/>
  <c r="N1019" i="2"/>
  <c r="O1019" i="2"/>
  <c r="P1019" i="2"/>
  <c r="Q1019" i="2"/>
  <c r="R1019" i="2"/>
  <c r="S1019" i="2"/>
  <c r="T1019" i="2"/>
  <c r="U1019" i="2"/>
  <c r="V1019" i="2"/>
  <c r="W1019" i="2"/>
  <c r="X1019" i="2"/>
  <c r="Y1019" i="2"/>
  <c r="Z1019" i="2"/>
  <c r="AA1019" i="2"/>
  <c r="AB1019" i="2"/>
  <c r="AC1019" i="2"/>
  <c r="AD1019" i="2"/>
  <c r="AP1019" i="2"/>
  <c r="AQ1019" i="2"/>
  <c r="AR1019" i="2"/>
  <c r="AV1019" i="2"/>
  <c r="AW1019" i="2"/>
  <c r="AY1019" i="2"/>
  <c r="AZ1019" i="2"/>
  <c r="BD1019" i="2"/>
  <c r="BE1019" i="2"/>
  <c r="BF1019" i="2"/>
  <c r="A1020" i="2"/>
  <c r="B1020" i="2"/>
  <c r="C1020" i="2"/>
  <c r="D1020" i="2"/>
  <c r="E1020" i="2"/>
  <c r="F1020" i="2"/>
  <c r="G1020" i="2"/>
  <c r="AU1020" i="2" s="1"/>
  <c r="H1020" i="2"/>
  <c r="I1020" i="2"/>
  <c r="J1020" i="2"/>
  <c r="K1020" i="2"/>
  <c r="L1020" i="2"/>
  <c r="M1020" i="2"/>
  <c r="N1020" i="2"/>
  <c r="O1020" i="2"/>
  <c r="P1020" i="2"/>
  <c r="Q1020" i="2"/>
  <c r="R1020" i="2"/>
  <c r="S1020" i="2"/>
  <c r="T1020" i="2"/>
  <c r="U1020" i="2"/>
  <c r="V1020" i="2"/>
  <c r="W1020" i="2"/>
  <c r="X1020" i="2"/>
  <c r="Y1020" i="2"/>
  <c r="Z1020" i="2"/>
  <c r="AA1020" i="2"/>
  <c r="AB1020" i="2"/>
  <c r="AC1020" i="2"/>
  <c r="AD1020" i="2"/>
  <c r="AP1020" i="2"/>
  <c r="AQ1020" i="2"/>
  <c r="AR1020" i="2"/>
  <c r="AV1020" i="2"/>
  <c r="AW1020" i="2"/>
  <c r="AY1020" i="2"/>
  <c r="AZ1020" i="2"/>
  <c r="BD1020" i="2"/>
  <c r="BE1020" i="2"/>
  <c r="BF1020" i="2"/>
  <c r="A1021" i="2"/>
  <c r="B1021" i="2"/>
  <c r="C1021" i="2"/>
  <c r="D1021" i="2"/>
  <c r="E1021" i="2"/>
  <c r="F1021" i="2"/>
  <c r="G1021" i="2"/>
  <c r="AU1021" i="2" s="1"/>
  <c r="H1021" i="2"/>
  <c r="I1021" i="2"/>
  <c r="J1021" i="2"/>
  <c r="K1021" i="2"/>
  <c r="L1021" i="2"/>
  <c r="M1021" i="2"/>
  <c r="N1021" i="2"/>
  <c r="O1021" i="2"/>
  <c r="P1021" i="2"/>
  <c r="Q1021" i="2"/>
  <c r="R1021" i="2"/>
  <c r="S1021" i="2"/>
  <c r="T1021" i="2"/>
  <c r="U1021" i="2"/>
  <c r="V1021" i="2"/>
  <c r="W1021" i="2"/>
  <c r="X1021" i="2"/>
  <c r="Y1021" i="2"/>
  <c r="Z1021" i="2"/>
  <c r="AA1021" i="2"/>
  <c r="AB1021" i="2"/>
  <c r="AC1021" i="2"/>
  <c r="AD1021" i="2"/>
  <c r="AP1021" i="2"/>
  <c r="AQ1021" i="2"/>
  <c r="AR1021" i="2"/>
  <c r="AV1021" i="2"/>
  <c r="AW1021" i="2"/>
  <c r="AY1021" i="2"/>
  <c r="AZ1021" i="2"/>
  <c r="BD1021" i="2"/>
  <c r="BE1021" i="2"/>
  <c r="BF1021" i="2"/>
  <c r="A1022" i="2"/>
  <c r="B1022" i="2"/>
  <c r="C1022" i="2"/>
  <c r="D1022" i="2"/>
  <c r="E1022" i="2"/>
  <c r="F1022" i="2"/>
  <c r="G1022" i="2"/>
  <c r="AU1022" i="2" s="1"/>
  <c r="H1022" i="2"/>
  <c r="I1022" i="2"/>
  <c r="J1022" i="2"/>
  <c r="K1022" i="2"/>
  <c r="L1022" i="2"/>
  <c r="M1022" i="2"/>
  <c r="N1022" i="2"/>
  <c r="O1022" i="2"/>
  <c r="P1022" i="2"/>
  <c r="Q1022" i="2"/>
  <c r="R1022" i="2"/>
  <c r="S1022" i="2"/>
  <c r="T1022" i="2"/>
  <c r="U1022" i="2"/>
  <c r="V1022" i="2"/>
  <c r="W1022" i="2"/>
  <c r="X1022" i="2"/>
  <c r="Y1022" i="2"/>
  <c r="Z1022" i="2"/>
  <c r="AA1022" i="2"/>
  <c r="AB1022" i="2"/>
  <c r="AC1022" i="2"/>
  <c r="AD1022" i="2"/>
  <c r="AP1022" i="2"/>
  <c r="AQ1022" i="2"/>
  <c r="AR1022" i="2"/>
  <c r="AV1022" i="2"/>
  <c r="AW1022" i="2"/>
  <c r="AY1022" i="2"/>
  <c r="AZ1022" i="2"/>
  <c r="BD1022" i="2"/>
  <c r="BE1022" i="2"/>
  <c r="BF1022" i="2"/>
  <c r="A1023" i="2"/>
  <c r="B1023" i="2"/>
  <c r="C1023" i="2"/>
  <c r="D1023" i="2"/>
  <c r="E1023" i="2"/>
  <c r="F1023" i="2"/>
  <c r="G1023" i="2"/>
  <c r="AU1023" i="2" s="1"/>
  <c r="H1023" i="2"/>
  <c r="I1023" i="2"/>
  <c r="J1023" i="2"/>
  <c r="K1023" i="2"/>
  <c r="L1023" i="2"/>
  <c r="M1023" i="2"/>
  <c r="N1023" i="2"/>
  <c r="O1023" i="2"/>
  <c r="P1023" i="2"/>
  <c r="Q1023" i="2"/>
  <c r="R1023" i="2"/>
  <c r="S1023" i="2"/>
  <c r="T1023" i="2"/>
  <c r="U1023" i="2"/>
  <c r="V1023" i="2"/>
  <c r="W1023" i="2"/>
  <c r="X1023" i="2"/>
  <c r="Y1023" i="2"/>
  <c r="Z1023" i="2"/>
  <c r="AA1023" i="2"/>
  <c r="AB1023" i="2"/>
  <c r="AC1023" i="2"/>
  <c r="AD1023" i="2"/>
  <c r="AP1023" i="2"/>
  <c r="AQ1023" i="2"/>
  <c r="AR1023" i="2"/>
  <c r="AV1023" i="2"/>
  <c r="AW1023" i="2"/>
  <c r="AY1023" i="2"/>
  <c r="AZ1023" i="2"/>
  <c r="BD1023" i="2"/>
  <c r="BE1023" i="2"/>
  <c r="BF1023" i="2"/>
  <c r="A1024" i="2"/>
  <c r="B1024" i="2"/>
  <c r="C1024" i="2"/>
  <c r="D1024" i="2"/>
  <c r="E1024" i="2"/>
  <c r="F1024" i="2"/>
  <c r="G1024" i="2"/>
  <c r="AU1024" i="2" s="1"/>
  <c r="H1024" i="2"/>
  <c r="I1024" i="2"/>
  <c r="J1024" i="2"/>
  <c r="K1024" i="2"/>
  <c r="L1024" i="2"/>
  <c r="M1024" i="2"/>
  <c r="N1024" i="2"/>
  <c r="O1024" i="2"/>
  <c r="P1024" i="2"/>
  <c r="Q1024" i="2"/>
  <c r="R1024" i="2"/>
  <c r="S1024" i="2"/>
  <c r="T1024" i="2"/>
  <c r="U1024" i="2"/>
  <c r="V1024" i="2"/>
  <c r="W1024" i="2"/>
  <c r="X1024" i="2"/>
  <c r="Y1024" i="2"/>
  <c r="Z1024" i="2"/>
  <c r="AA1024" i="2"/>
  <c r="AB1024" i="2"/>
  <c r="AC1024" i="2"/>
  <c r="AD1024" i="2"/>
  <c r="AP1024" i="2"/>
  <c r="AQ1024" i="2"/>
  <c r="AR1024" i="2"/>
  <c r="AV1024" i="2"/>
  <c r="AW1024" i="2"/>
  <c r="AY1024" i="2"/>
  <c r="AZ1024" i="2"/>
  <c r="BD1024" i="2"/>
  <c r="BE1024" i="2"/>
  <c r="BF1024" i="2"/>
  <c r="A1025" i="2"/>
  <c r="B1025" i="2"/>
  <c r="C1025" i="2"/>
  <c r="D1025" i="2"/>
  <c r="E1025" i="2"/>
  <c r="F1025" i="2"/>
  <c r="G1025" i="2"/>
  <c r="AU1025" i="2" s="1"/>
  <c r="H1025" i="2"/>
  <c r="I1025" i="2"/>
  <c r="J1025" i="2"/>
  <c r="K1025" i="2"/>
  <c r="L1025" i="2"/>
  <c r="M1025" i="2"/>
  <c r="N1025" i="2"/>
  <c r="O1025" i="2"/>
  <c r="P1025" i="2"/>
  <c r="Q1025" i="2"/>
  <c r="R1025" i="2"/>
  <c r="S1025" i="2"/>
  <c r="T1025" i="2"/>
  <c r="U1025" i="2"/>
  <c r="V1025" i="2"/>
  <c r="W1025" i="2"/>
  <c r="X1025" i="2"/>
  <c r="Y1025" i="2"/>
  <c r="Z1025" i="2"/>
  <c r="AA1025" i="2"/>
  <c r="AB1025" i="2"/>
  <c r="AC1025" i="2"/>
  <c r="AD1025" i="2"/>
  <c r="AP1025" i="2"/>
  <c r="AQ1025" i="2"/>
  <c r="AR1025" i="2"/>
  <c r="AV1025" i="2"/>
  <c r="AW1025" i="2"/>
  <c r="AY1025" i="2"/>
  <c r="AZ1025" i="2"/>
  <c r="BD1025" i="2"/>
  <c r="BE1025" i="2"/>
  <c r="BF1025" i="2"/>
  <c r="A1026" i="2"/>
  <c r="B1026" i="2"/>
  <c r="C1026" i="2"/>
  <c r="D1026" i="2"/>
  <c r="E1026" i="2"/>
  <c r="F1026" i="2"/>
  <c r="G1026" i="2"/>
  <c r="AU1026" i="2" s="1"/>
  <c r="H1026" i="2"/>
  <c r="I1026" i="2"/>
  <c r="J1026" i="2"/>
  <c r="K1026" i="2"/>
  <c r="L1026" i="2"/>
  <c r="M1026" i="2"/>
  <c r="N1026" i="2"/>
  <c r="O1026" i="2"/>
  <c r="P1026" i="2"/>
  <c r="Q1026" i="2"/>
  <c r="R1026" i="2"/>
  <c r="S1026" i="2"/>
  <c r="T1026" i="2"/>
  <c r="U1026" i="2"/>
  <c r="V1026" i="2"/>
  <c r="W1026" i="2"/>
  <c r="X1026" i="2"/>
  <c r="Y1026" i="2"/>
  <c r="Z1026" i="2"/>
  <c r="AA1026" i="2"/>
  <c r="AB1026" i="2"/>
  <c r="AC1026" i="2"/>
  <c r="AD1026" i="2"/>
  <c r="AP1026" i="2"/>
  <c r="AQ1026" i="2"/>
  <c r="AR1026" i="2"/>
  <c r="AV1026" i="2"/>
  <c r="AW1026" i="2"/>
  <c r="AY1026" i="2"/>
  <c r="AZ1026" i="2"/>
  <c r="BD1026" i="2"/>
  <c r="BE1026" i="2"/>
  <c r="BF1026" i="2"/>
  <c r="A1027" i="2"/>
  <c r="B1027" i="2"/>
  <c r="C1027" i="2"/>
  <c r="D1027" i="2"/>
  <c r="E1027" i="2"/>
  <c r="F1027" i="2"/>
  <c r="G1027" i="2"/>
  <c r="H1027" i="2"/>
  <c r="I1027" i="2"/>
  <c r="J1027" i="2"/>
  <c r="K1027" i="2"/>
  <c r="L1027" i="2"/>
  <c r="M1027" i="2"/>
  <c r="N1027" i="2"/>
  <c r="O1027" i="2"/>
  <c r="P1027" i="2"/>
  <c r="Q1027" i="2"/>
  <c r="R1027" i="2"/>
  <c r="S1027" i="2"/>
  <c r="T1027" i="2"/>
  <c r="U1027" i="2"/>
  <c r="V1027" i="2"/>
  <c r="W1027" i="2"/>
  <c r="X1027" i="2"/>
  <c r="Y1027" i="2"/>
  <c r="Z1027" i="2"/>
  <c r="AA1027" i="2"/>
  <c r="AB1027" i="2"/>
  <c r="AC1027" i="2"/>
  <c r="AD1027" i="2"/>
  <c r="AP1027" i="2"/>
  <c r="AQ1027" i="2"/>
  <c r="AR1027" i="2"/>
  <c r="AV1027" i="2"/>
  <c r="AW1027" i="2"/>
  <c r="AY1027" i="2"/>
  <c r="AZ1027" i="2"/>
  <c r="BD1027" i="2"/>
  <c r="BE1027" i="2"/>
  <c r="BF1027" i="2"/>
  <c r="A1028" i="2"/>
  <c r="B1028" i="2"/>
  <c r="C1028" i="2"/>
  <c r="D1028" i="2"/>
  <c r="E1028" i="2"/>
  <c r="F1028" i="2"/>
  <c r="G1028" i="2"/>
  <c r="AU1028" i="2" s="1"/>
  <c r="H1028" i="2"/>
  <c r="I1028" i="2"/>
  <c r="J1028" i="2"/>
  <c r="K1028" i="2"/>
  <c r="L1028" i="2"/>
  <c r="M1028" i="2"/>
  <c r="N1028" i="2"/>
  <c r="O1028" i="2"/>
  <c r="P1028" i="2"/>
  <c r="Q1028" i="2"/>
  <c r="R1028" i="2"/>
  <c r="S1028" i="2"/>
  <c r="T1028" i="2"/>
  <c r="U1028" i="2"/>
  <c r="V1028" i="2"/>
  <c r="W1028" i="2"/>
  <c r="X1028" i="2"/>
  <c r="Y1028" i="2"/>
  <c r="Z1028" i="2"/>
  <c r="AA1028" i="2"/>
  <c r="AB1028" i="2"/>
  <c r="AC1028" i="2"/>
  <c r="AD1028" i="2"/>
  <c r="AP1028" i="2"/>
  <c r="AQ1028" i="2"/>
  <c r="AR1028" i="2"/>
  <c r="AV1028" i="2"/>
  <c r="AW1028" i="2"/>
  <c r="AY1028" i="2"/>
  <c r="AZ1028" i="2"/>
  <c r="BD1028" i="2"/>
  <c r="BE1028" i="2"/>
  <c r="BF1028" i="2"/>
  <c r="A1029" i="2"/>
  <c r="B1029" i="2"/>
  <c r="C1029" i="2"/>
  <c r="D1029" i="2"/>
  <c r="E1029" i="2"/>
  <c r="F1029" i="2"/>
  <c r="G1029" i="2"/>
  <c r="AU1029" i="2" s="1"/>
  <c r="H1029" i="2"/>
  <c r="I1029" i="2"/>
  <c r="J1029" i="2"/>
  <c r="K1029" i="2"/>
  <c r="L1029" i="2"/>
  <c r="M1029" i="2"/>
  <c r="N1029" i="2"/>
  <c r="O1029" i="2"/>
  <c r="P1029" i="2"/>
  <c r="Q1029" i="2"/>
  <c r="R1029" i="2"/>
  <c r="S1029" i="2"/>
  <c r="T1029" i="2"/>
  <c r="U1029" i="2"/>
  <c r="V1029" i="2"/>
  <c r="W1029" i="2"/>
  <c r="X1029" i="2"/>
  <c r="Y1029" i="2"/>
  <c r="Z1029" i="2"/>
  <c r="AA1029" i="2"/>
  <c r="AB1029" i="2"/>
  <c r="AC1029" i="2"/>
  <c r="AD1029" i="2"/>
  <c r="AP1029" i="2"/>
  <c r="AQ1029" i="2"/>
  <c r="AR1029" i="2"/>
  <c r="AV1029" i="2"/>
  <c r="AW1029" i="2"/>
  <c r="AY1029" i="2"/>
  <c r="AZ1029" i="2"/>
  <c r="BD1029" i="2"/>
  <c r="BE1029" i="2"/>
  <c r="BF1029" i="2"/>
  <c r="A1030" i="2"/>
  <c r="B1030" i="2"/>
  <c r="C1030" i="2"/>
  <c r="D1030" i="2"/>
  <c r="E1030" i="2"/>
  <c r="F1030" i="2"/>
  <c r="G1030" i="2"/>
  <c r="AU1030" i="2" s="1"/>
  <c r="H1030" i="2"/>
  <c r="I1030" i="2"/>
  <c r="J1030" i="2"/>
  <c r="K1030" i="2"/>
  <c r="L1030" i="2"/>
  <c r="M1030" i="2"/>
  <c r="N1030" i="2"/>
  <c r="O1030" i="2"/>
  <c r="P1030" i="2"/>
  <c r="Q1030" i="2"/>
  <c r="R1030" i="2"/>
  <c r="S1030" i="2"/>
  <c r="T1030" i="2"/>
  <c r="U1030" i="2"/>
  <c r="V1030" i="2"/>
  <c r="W1030" i="2"/>
  <c r="X1030" i="2"/>
  <c r="Y1030" i="2"/>
  <c r="Z1030" i="2"/>
  <c r="AA1030" i="2"/>
  <c r="AB1030" i="2"/>
  <c r="AC1030" i="2"/>
  <c r="AD1030" i="2"/>
  <c r="AP1030" i="2"/>
  <c r="AQ1030" i="2"/>
  <c r="AR1030" i="2"/>
  <c r="AV1030" i="2"/>
  <c r="AW1030" i="2"/>
  <c r="AY1030" i="2"/>
  <c r="AZ1030" i="2"/>
  <c r="BD1030" i="2"/>
  <c r="BE1030" i="2"/>
  <c r="BF1030" i="2"/>
  <c r="A1031" i="2"/>
  <c r="B1031" i="2"/>
  <c r="C1031" i="2"/>
  <c r="D1031" i="2"/>
  <c r="E1031" i="2"/>
  <c r="F1031" i="2"/>
  <c r="G1031" i="2"/>
  <c r="AU1031" i="2" s="1"/>
  <c r="H1031" i="2"/>
  <c r="I1031" i="2"/>
  <c r="J1031" i="2"/>
  <c r="K1031" i="2"/>
  <c r="L1031" i="2"/>
  <c r="M1031" i="2"/>
  <c r="N1031" i="2"/>
  <c r="O1031" i="2"/>
  <c r="P1031" i="2"/>
  <c r="Q1031" i="2"/>
  <c r="R1031" i="2"/>
  <c r="S1031" i="2"/>
  <c r="T1031" i="2"/>
  <c r="U1031" i="2"/>
  <c r="V1031" i="2"/>
  <c r="W1031" i="2"/>
  <c r="X1031" i="2"/>
  <c r="Y1031" i="2"/>
  <c r="Z1031" i="2"/>
  <c r="AA1031" i="2"/>
  <c r="AB1031" i="2"/>
  <c r="AC1031" i="2"/>
  <c r="AD1031" i="2"/>
  <c r="AP1031" i="2"/>
  <c r="AQ1031" i="2"/>
  <c r="AR1031" i="2"/>
  <c r="AV1031" i="2"/>
  <c r="AW1031" i="2"/>
  <c r="AY1031" i="2"/>
  <c r="AZ1031" i="2"/>
  <c r="BD1031" i="2"/>
  <c r="BE1031" i="2"/>
  <c r="BF1031" i="2"/>
  <c r="A1032" i="2"/>
  <c r="B1032" i="2"/>
  <c r="C1032" i="2"/>
  <c r="D1032" i="2"/>
  <c r="E1032" i="2"/>
  <c r="F1032" i="2"/>
  <c r="G1032" i="2"/>
  <c r="AU1032" i="2" s="1"/>
  <c r="H1032" i="2"/>
  <c r="I1032" i="2"/>
  <c r="J1032" i="2"/>
  <c r="K1032" i="2"/>
  <c r="L1032" i="2"/>
  <c r="M1032" i="2"/>
  <c r="N1032" i="2"/>
  <c r="O1032" i="2"/>
  <c r="P1032" i="2"/>
  <c r="Q1032" i="2"/>
  <c r="R1032" i="2"/>
  <c r="S1032" i="2"/>
  <c r="T1032" i="2"/>
  <c r="U1032" i="2"/>
  <c r="V1032" i="2"/>
  <c r="W1032" i="2"/>
  <c r="X1032" i="2"/>
  <c r="Y1032" i="2"/>
  <c r="Z1032" i="2"/>
  <c r="AA1032" i="2"/>
  <c r="AB1032" i="2"/>
  <c r="AC1032" i="2"/>
  <c r="AD1032" i="2"/>
  <c r="AP1032" i="2"/>
  <c r="AQ1032" i="2"/>
  <c r="AR1032" i="2"/>
  <c r="AV1032" i="2"/>
  <c r="AW1032" i="2"/>
  <c r="AY1032" i="2"/>
  <c r="AZ1032" i="2"/>
  <c r="BD1032" i="2"/>
  <c r="BE1032" i="2"/>
  <c r="BF1032" i="2"/>
  <c r="A1033" i="2"/>
  <c r="B1033" i="2"/>
  <c r="C1033" i="2"/>
  <c r="D1033" i="2"/>
  <c r="E1033" i="2"/>
  <c r="F1033" i="2"/>
  <c r="G1033" i="2"/>
  <c r="AU1033" i="2" s="1"/>
  <c r="H1033" i="2"/>
  <c r="I1033" i="2"/>
  <c r="J1033" i="2"/>
  <c r="K1033" i="2"/>
  <c r="L1033" i="2"/>
  <c r="M1033" i="2"/>
  <c r="N1033" i="2"/>
  <c r="O1033" i="2"/>
  <c r="P1033" i="2"/>
  <c r="Q1033" i="2"/>
  <c r="R1033" i="2"/>
  <c r="S1033" i="2"/>
  <c r="T1033" i="2"/>
  <c r="U1033" i="2"/>
  <c r="V1033" i="2"/>
  <c r="W1033" i="2"/>
  <c r="X1033" i="2"/>
  <c r="Y1033" i="2"/>
  <c r="Z1033" i="2"/>
  <c r="AA1033" i="2"/>
  <c r="AB1033" i="2"/>
  <c r="AC1033" i="2"/>
  <c r="AD1033" i="2"/>
  <c r="AP1033" i="2"/>
  <c r="AQ1033" i="2"/>
  <c r="AR1033" i="2"/>
  <c r="AV1033" i="2"/>
  <c r="AW1033" i="2"/>
  <c r="AY1033" i="2"/>
  <c r="AZ1033" i="2"/>
  <c r="BD1033" i="2"/>
  <c r="BE1033" i="2"/>
  <c r="BF1033" i="2"/>
  <c r="A1034" i="2"/>
  <c r="B1034" i="2"/>
  <c r="C1034" i="2"/>
  <c r="D1034" i="2"/>
  <c r="E1034" i="2"/>
  <c r="F1034" i="2"/>
  <c r="G1034" i="2"/>
  <c r="AU1034" i="2" s="1"/>
  <c r="H1034" i="2"/>
  <c r="I1034" i="2"/>
  <c r="J1034" i="2"/>
  <c r="K1034" i="2"/>
  <c r="L1034" i="2"/>
  <c r="M1034" i="2"/>
  <c r="N1034" i="2"/>
  <c r="O1034" i="2"/>
  <c r="P1034" i="2"/>
  <c r="Q1034" i="2"/>
  <c r="R1034" i="2"/>
  <c r="S1034" i="2"/>
  <c r="T1034" i="2"/>
  <c r="U1034" i="2"/>
  <c r="V1034" i="2"/>
  <c r="W1034" i="2"/>
  <c r="X1034" i="2"/>
  <c r="Y1034" i="2"/>
  <c r="Z1034" i="2"/>
  <c r="AA1034" i="2"/>
  <c r="AB1034" i="2"/>
  <c r="AC1034" i="2"/>
  <c r="AD1034" i="2"/>
  <c r="AP1034" i="2"/>
  <c r="AQ1034" i="2"/>
  <c r="AR1034" i="2"/>
  <c r="AV1034" i="2"/>
  <c r="AW1034" i="2"/>
  <c r="AY1034" i="2"/>
  <c r="AZ1034" i="2"/>
  <c r="BD1034" i="2"/>
  <c r="BE1034" i="2"/>
  <c r="BF1034" i="2"/>
  <c r="A1035" i="2"/>
  <c r="B1035" i="2"/>
  <c r="C1035" i="2"/>
  <c r="D1035" i="2"/>
  <c r="E1035" i="2"/>
  <c r="F1035" i="2"/>
  <c r="G1035" i="2"/>
  <c r="H1035" i="2"/>
  <c r="I1035" i="2"/>
  <c r="J1035" i="2"/>
  <c r="K1035" i="2"/>
  <c r="L1035" i="2"/>
  <c r="M1035" i="2"/>
  <c r="N1035" i="2"/>
  <c r="O1035" i="2"/>
  <c r="P1035" i="2"/>
  <c r="Q1035" i="2"/>
  <c r="R1035" i="2"/>
  <c r="S1035" i="2"/>
  <c r="T1035" i="2"/>
  <c r="U1035" i="2"/>
  <c r="V1035" i="2"/>
  <c r="W1035" i="2"/>
  <c r="X1035" i="2"/>
  <c r="Y1035" i="2"/>
  <c r="Z1035" i="2"/>
  <c r="AA1035" i="2"/>
  <c r="AB1035" i="2"/>
  <c r="AC1035" i="2"/>
  <c r="AD1035" i="2"/>
  <c r="AP1035" i="2"/>
  <c r="AQ1035" i="2"/>
  <c r="AR1035" i="2"/>
  <c r="AV1035" i="2"/>
  <c r="AW1035" i="2"/>
  <c r="AY1035" i="2"/>
  <c r="AZ1035" i="2"/>
  <c r="BD1035" i="2"/>
  <c r="BE1035" i="2"/>
  <c r="BF1035" i="2"/>
  <c r="A1036" i="2"/>
  <c r="B1036" i="2"/>
  <c r="C1036" i="2"/>
  <c r="D1036" i="2"/>
  <c r="E1036" i="2"/>
  <c r="F1036" i="2"/>
  <c r="G1036" i="2"/>
  <c r="AU1036" i="2" s="1"/>
  <c r="H1036" i="2"/>
  <c r="I1036" i="2"/>
  <c r="J1036" i="2"/>
  <c r="K1036" i="2"/>
  <c r="L1036" i="2"/>
  <c r="M1036" i="2"/>
  <c r="N1036" i="2"/>
  <c r="O1036" i="2"/>
  <c r="P1036" i="2"/>
  <c r="Q1036" i="2"/>
  <c r="R1036" i="2"/>
  <c r="S1036" i="2"/>
  <c r="T1036" i="2"/>
  <c r="U1036" i="2"/>
  <c r="V1036" i="2"/>
  <c r="W1036" i="2"/>
  <c r="X1036" i="2"/>
  <c r="Y1036" i="2"/>
  <c r="Z1036" i="2"/>
  <c r="AA1036" i="2"/>
  <c r="AB1036" i="2"/>
  <c r="AC1036" i="2"/>
  <c r="AD1036" i="2"/>
  <c r="AP1036" i="2"/>
  <c r="AQ1036" i="2"/>
  <c r="AR1036" i="2"/>
  <c r="AV1036" i="2"/>
  <c r="AW1036" i="2"/>
  <c r="AY1036" i="2"/>
  <c r="AZ1036" i="2"/>
  <c r="BD1036" i="2"/>
  <c r="BE1036" i="2"/>
  <c r="BF1036" i="2"/>
  <c r="A1037" i="2"/>
  <c r="B1037" i="2"/>
  <c r="C1037" i="2"/>
  <c r="D1037" i="2"/>
  <c r="E1037" i="2"/>
  <c r="F1037" i="2"/>
  <c r="G1037" i="2"/>
  <c r="AU1037" i="2" s="1"/>
  <c r="H1037" i="2"/>
  <c r="I1037" i="2"/>
  <c r="J1037" i="2"/>
  <c r="K1037" i="2"/>
  <c r="L1037" i="2"/>
  <c r="M1037" i="2"/>
  <c r="N1037" i="2"/>
  <c r="O1037" i="2"/>
  <c r="P1037" i="2"/>
  <c r="Q1037" i="2"/>
  <c r="R1037" i="2"/>
  <c r="S1037" i="2"/>
  <c r="T1037" i="2"/>
  <c r="U1037" i="2"/>
  <c r="V1037" i="2"/>
  <c r="W1037" i="2"/>
  <c r="X1037" i="2"/>
  <c r="Y1037" i="2"/>
  <c r="Z1037" i="2"/>
  <c r="AA1037" i="2"/>
  <c r="AB1037" i="2"/>
  <c r="AC1037" i="2"/>
  <c r="AD1037" i="2"/>
  <c r="AP1037" i="2"/>
  <c r="AQ1037" i="2"/>
  <c r="AR1037" i="2"/>
  <c r="AV1037" i="2"/>
  <c r="AW1037" i="2"/>
  <c r="AY1037" i="2"/>
  <c r="AZ1037" i="2"/>
  <c r="BD1037" i="2"/>
  <c r="BE1037" i="2"/>
  <c r="BF1037" i="2"/>
  <c r="A1038" i="2"/>
  <c r="B1038" i="2"/>
  <c r="C1038" i="2"/>
  <c r="D1038" i="2"/>
  <c r="E1038" i="2"/>
  <c r="F1038" i="2"/>
  <c r="G1038" i="2"/>
  <c r="AU1038" i="2" s="1"/>
  <c r="H1038" i="2"/>
  <c r="I1038" i="2"/>
  <c r="J1038" i="2"/>
  <c r="K1038" i="2"/>
  <c r="L1038" i="2"/>
  <c r="M1038" i="2"/>
  <c r="N1038" i="2"/>
  <c r="O1038" i="2"/>
  <c r="P1038" i="2"/>
  <c r="Q1038" i="2"/>
  <c r="R1038" i="2"/>
  <c r="S1038" i="2"/>
  <c r="T1038" i="2"/>
  <c r="U1038" i="2"/>
  <c r="V1038" i="2"/>
  <c r="W1038" i="2"/>
  <c r="X1038" i="2"/>
  <c r="Y1038" i="2"/>
  <c r="Z1038" i="2"/>
  <c r="AA1038" i="2"/>
  <c r="AB1038" i="2"/>
  <c r="AC1038" i="2"/>
  <c r="AD1038" i="2"/>
  <c r="AP1038" i="2"/>
  <c r="AQ1038" i="2"/>
  <c r="AR1038" i="2"/>
  <c r="AV1038" i="2"/>
  <c r="AW1038" i="2"/>
  <c r="AY1038" i="2"/>
  <c r="AZ1038" i="2"/>
  <c r="BD1038" i="2"/>
  <c r="BE1038" i="2"/>
  <c r="BF1038" i="2"/>
  <c r="A1039" i="2"/>
  <c r="B1039" i="2"/>
  <c r="C1039" i="2"/>
  <c r="D1039" i="2"/>
  <c r="E1039" i="2"/>
  <c r="F1039" i="2"/>
  <c r="G1039" i="2"/>
  <c r="AU1039" i="2" s="1"/>
  <c r="H1039" i="2"/>
  <c r="I1039" i="2"/>
  <c r="J1039" i="2"/>
  <c r="K1039" i="2"/>
  <c r="L1039" i="2"/>
  <c r="M1039" i="2"/>
  <c r="N1039" i="2"/>
  <c r="O1039" i="2"/>
  <c r="P1039" i="2"/>
  <c r="Q1039" i="2"/>
  <c r="R1039" i="2"/>
  <c r="S1039" i="2"/>
  <c r="T1039" i="2"/>
  <c r="U1039" i="2"/>
  <c r="V1039" i="2"/>
  <c r="W1039" i="2"/>
  <c r="X1039" i="2"/>
  <c r="Y1039" i="2"/>
  <c r="Z1039" i="2"/>
  <c r="AA1039" i="2"/>
  <c r="AB1039" i="2"/>
  <c r="AC1039" i="2"/>
  <c r="AD1039" i="2"/>
  <c r="AP1039" i="2"/>
  <c r="AQ1039" i="2"/>
  <c r="AR1039" i="2"/>
  <c r="AV1039" i="2"/>
  <c r="AW1039" i="2"/>
  <c r="AY1039" i="2"/>
  <c r="AZ1039" i="2"/>
  <c r="BD1039" i="2"/>
  <c r="BE1039" i="2"/>
  <c r="BF1039" i="2"/>
  <c r="A1040" i="2"/>
  <c r="B1040" i="2"/>
  <c r="C1040" i="2"/>
  <c r="D1040" i="2"/>
  <c r="E1040" i="2"/>
  <c r="F1040" i="2"/>
  <c r="G1040" i="2"/>
  <c r="AU1040" i="2" s="1"/>
  <c r="H1040" i="2"/>
  <c r="I1040" i="2"/>
  <c r="J1040" i="2"/>
  <c r="K1040" i="2"/>
  <c r="L1040" i="2"/>
  <c r="M1040" i="2"/>
  <c r="N1040" i="2"/>
  <c r="O1040" i="2"/>
  <c r="P1040" i="2"/>
  <c r="Q1040" i="2"/>
  <c r="R1040" i="2"/>
  <c r="S1040" i="2"/>
  <c r="T1040" i="2"/>
  <c r="U1040" i="2"/>
  <c r="V1040" i="2"/>
  <c r="W1040" i="2"/>
  <c r="X1040" i="2"/>
  <c r="Y1040" i="2"/>
  <c r="Z1040" i="2"/>
  <c r="AA1040" i="2"/>
  <c r="AB1040" i="2"/>
  <c r="AC1040" i="2"/>
  <c r="AD1040" i="2"/>
  <c r="AP1040" i="2"/>
  <c r="AQ1040" i="2"/>
  <c r="AR1040" i="2"/>
  <c r="AV1040" i="2"/>
  <c r="AW1040" i="2"/>
  <c r="AY1040" i="2"/>
  <c r="AZ1040" i="2"/>
  <c r="BD1040" i="2"/>
  <c r="BE1040" i="2"/>
  <c r="BF1040" i="2"/>
  <c r="A1041" i="2"/>
  <c r="B1041" i="2"/>
  <c r="C1041" i="2"/>
  <c r="D1041" i="2"/>
  <c r="E1041" i="2"/>
  <c r="F1041" i="2"/>
  <c r="G1041" i="2"/>
  <c r="AU1041" i="2" s="1"/>
  <c r="H1041" i="2"/>
  <c r="I1041" i="2"/>
  <c r="J1041" i="2"/>
  <c r="K1041" i="2"/>
  <c r="L1041" i="2"/>
  <c r="M1041" i="2"/>
  <c r="N1041" i="2"/>
  <c r="O1041" i="2"/>
  <c r="P1041" i="2"/>
  <c r="Q1041" i="2"/>
  <c r="R1041" i="2"/>
  <c r="S1041" i="2"/>
  <c r="T1041" i="2"/>
  <c r="U1041" i="2"/>
  <c r="V1041" i="2"/>
  <c r="W1041" i="2"/>
  <c r="X1041" i="2"/>
  <c r="Y1041" i="2"/>
  <c r="Z1041" i="2"/>
  <c r="AA1041" i="2"/>
  <c r="AB1041" i="2"/>
  <c r="AC1041" i="2"/>
  <c r="AD1041" i="2"/>
  <c r="AP1041" i="2"/>
  <c r="AQ1041" i="2"/>
  <c r="AR1041" i="2"/>
  <c r="AV1041" i="2"/>
  <c r="AW1041" i="2"/>
  <c r="AY1041" i="2"/>
  <c r="AZ1041" i="2"/>
  <c r="BD1041" i="2"/>
  <c r="BE1041" i="2"/>
  <c r="BF1041" i="2"/>
  <c r="A1042" i="2"/>
  <c r="B1042" i="2"/>
  <c r="C1042" i="2"/>
  <c r="D1042" i="2"/>
  <c r="E1042" i="2"/>
  <c r="F1042" i="2"/>
  <c r="G1042" i="2"/>
  <c r="AU1042" i="2" s="1"/>
  <c r="H1042" i="2"/>
  <c r="I1042" i="2"/>
  <c r="J1042" i="2"/>
  <c r="K1042" i="2"/>
  <c r="L1042" i="2"/>
  <c r="M1042" i="2"/>
  <c r="N1042" i="2"/>
  <c r="O1042" i="2"/>
  <c r="P1042" i="2"/>
  <c r="Q1042" i="2"/>
  <c r="R1042" i="2"/>
  <c r="S1042" i="2"/>
  <c r="T1042" i="2"/>
  <c r="U1042" i="2"/>
  <c r="V1042" i="2"/>
  <c r="W1042" i="2"/>
  <c r="X1042" i="2"/>
  <c r="Y1042" i="2"/>
  <c r="Z1042" i="2"/>
  <c r="AA1042" i="2"/>
  <c r="AB1042" i="2"/>
  <c r="AC1042" i="2"/>
  <c r="AD1042" i="2"/>
  <c r="AP1042" i="2"/>
  <c r="AQ1042" i="2"/>
  <c r="AR1042" i="2"/>
  <c r="AV1042" i="2"/>
  <c r="AW1042" i="2"/>
  <c r="AY1042" i="2"/>
  <c r="AZ1042" i="2"/>
  <c r="BD1042" i="2"/>
  <c r="BE1042" i="2"/>
  <c r="BF1042" i="2"/>
  <c r="A1043" i="2"/>
  <c r="B1043" i="2"/>
  <c r="C1043" i="2"/>
  <c r="D1043" i="2"/>
  <c r="E1043" i="2"/>
  <c r="F1043" i="2"/>
  <c r="G1043" i="2"/>
  <c r="AU1043" i="2" s="1"/>
  <c r="H1043" i="2"/>
  <c r="I1043" i="2"/>
  <c r="J1043" i="2"/>
  <c r="K1043" i="2"/>
  <c r="L1043" i="2"/>
  <c r="M1043" i="2"/>
  <c r="N1043" i="2"/>
  <c r="O1043" i="2"/>
  <c r="P1043" i="2"/>
  <c r="Q1043" i="2"/>
  <c r="R1043" i="2"/>
  <c r="S1043" i="2"/>
  <c r="T1043" i="2"/>
  <c r="U1043" i="2"/>
  <c r="V1043" i="2"/>
  <c r="W1043" i="2"/>
  <c r="X1043" i="2"/>
  <c r="Y1043" i="2"/>
  <c r="Z1043" i="2"/>
  <c r="AA1043" i="2"/>
  <c r="AB1043" i="2"/>
  <c r="AC1043" i="2"/>
  <c r="AD1043" i="2"/>
  <c r="AP1043" i="2"/>
  <c r="AQ1043" i="2"/>
  <c r="AR1043" i="2"/>
  <c r="AV1043" i="2"/>
  <c r="AW1043" i="2"/>
  <c r="AY1043" i="2"/>
  <c r="AZ1043" i="2"/>
  <c r="BD1043" i="2"/>
  <c r="BE1043" i="2"/>
  <c r="BF1043" i="2"/>
  <c r="A1044" i="2"/>
  <c r="B1044" i="2"/>
  <c r="C1044" i="2"/>
  <c r="D1044" i="2"/>
  <c r="E1044" i="2"/>
  <c r="F1044" i="2"/>
  <c r="G1044" i="2"/>
  <c r="AU1044" i="2" s="1"/>
  <c r="H1044" i="2"/>
  <c r="I1044" i="2"/>
  <c r="J1044" i="2"/>
  <c r="K1044" i="2"/>
  <c r="L1044" i="2"/>
  <c r="M1044" i="2"/>
  <c r="N1044" i="2"/>
  <c r="O1044" i="2"/>
  <c r="P1044" i="2"/>
  <c r="Q1044" i="2"/>
  <c r="R1044" i="2"/>
  <c r="S1044" i="2"/>
  <c r="T1044" i="2"/>
  <c r="U1044" i="2"/>
  <c r="V1044" i="2"/>
  <c r="W1044" i="2"/>
  <c r="X1044" i="2"/>
  <c r="Y1044" i="2"/>
  <c r="Z1044" i="2"/>
  <c r="AA1044" i="2"/>
  <c r="AB1044" i="2"/>
  <c r="AC1044" i="2"/>
  <c r="AD1044" i="2"/>
  <c r="AP1044" i="2"/>
  <c r="AQ1044" i="2"/>
  <c r="AR1044" i="2"/>
  <c r="AV1044" i="2"/>
  <c r="AW1044" i="2"/>
  <c r="AY1044" i="2"/>
  <c r="AZ1044" i="2"/>
  <c r="BD1044" i="2"/>
  <c r="BE1044" i="2"/>
  <c r="BF1044" i="2"/>
  <c r="A1045" i="2"/>
  <c r="B1045" i="2"/>
  <c r="C1045" i="2"/>
  <c r="D1045" i="2"/>
  <c r="E1045" i="2"/>
  <c r="F1045" i="2"/>
  <c r="G1045" i="2"/>
  <c r="H1045" i="2"/>
  <c r="I1045" i="2"/>
  <c r="J1045" i="2"/>
  <c r="K1045" i="2"/>
  <c r="L1045" i="2"/>
  <c r="M1045" i="2"/>
  <c r="N1045" i="2"/>
  <c r="O1045" i="2"/>
  <c r="P1045" i="2"/>
  <c r="Q1045" i="2"/>
  <c r="R1045" i="2"/>
  <c r="S1045" i="2"/>
  <c r="T1045" i="2"/>
  <c r="U1045" i="2"/>
  <c r="V1045" i="2"/>
  <c r="W1045" i="2"/>
  <c r="X1045" i="2"/>
  <c r="Y1045" i="2"/>
  <c r="Z1045" i="2"/>
  <c r="AA1045" i="2"/>
  <c r="AB1045" i="2"/>
  <c r="AC1045" i="2"/>
  <c r="AD1045" i="2"/>
  <c r="AP1045" i="2"/>
  <c r="AQ1045" i="2"/>
  <c r="AR1045" i="2"/>
  <c r="AV1045" i="2"/>
  <c r="AW1045" i="2"/>
  <c r="AY1045" i="2"/>
  <c r="AZ1045" i="2"/>
  <c r="BD1045" i="2"/>
  <c r="BE1045" i="2"/>
  <c r="BF1045" i="2"/>
  <c r="A1046" i="2"/>
  <c r="B1046" i="2"/>
  <c r="C1046" i="2"/>
  <c r="D1046" i="2"/>
  <c r="E1046" i="2"/>
  <c r="F1046" i="2"/>
  <c r="G1046" i="2"/>
  <c r="AU1046" i="2" s="1"/>
  <c r="H1046" i="2"/>
  <c r="I1046" i="2"/>
  <c r="J1046" i="2"/>
  <c r="K1046" i="2"/>
  <c r="L1046" i="2"/>
  <c r="M1046" i="2"/>
  <c r="N1046" i="2"/>
  <c r="O1046" i="2"/>
  <c r="P1046" i="2"/>
  <c r="Q1046" i="2"/>
  <c r="R1046" i="2"/>
  <c r="S1046" i="2"/>
  <c r="T1046" i="2"/>
  <c r="U1046" i="2"/>
  <c r="V1046" i="2"/>
  <c r="W1046" i="2"/>
  <c r="X1046" i="2"/>
  <c r="Y1046" i="2"/>
  <c r="Z1046" i="2"/>
  <c r="AA1046" i="2"/>
  <c r="AB1046" i="2"/>
  <c r="AC1046" i="2"/>
  <c r="AD1046" i="2"/>
  <c r="AP1046" i="2"/>
  <c r="AQ1046" i="2"/>
  <c r="AR1046" i="2"/>
  <c r="AV1046" i="2"/>
  <c r="AW1046" i="2"/>
  <c r="AY1046" i="2"/>
  <c r="AZ1046" i="2"/>
  <c r="BD1046" i="2"/>
  <c r="BE1046" i="2"/>
  <c r="BF1046" i="2"/>
  <c r="A1047" i="2"/>
  <c r="B1047" i="2"/>
  <c r="C1047" i="2"/>
  <c r="D1047" i="2"/>
  <c r="E1047" i="2"/>
  <c r="F1047" i="2"/>
  <c r="G1047" i="2"/>
  <c r="AU1047" i="2" s="1"/>
  <c r="H1047" i="2"/>
  <c r="I1047" i="2"/>
  <c r="J1047" i="2"/>
  <c r="K1047" i="2"/>
  <c r="L1047" i="2"/>
  <c r="M1047" i="2"/>
  <c r="N1047" i="2"/>
  <c r="O1047" i="2"/>
  <c r="P1047" i="2"/>
  <c r="Q1047" i="2"/>
  <c r="R1047" i="2"/>
  <c r="S1047" i="2"/>
  <c r="T1047" i="2"/>
  <c r="U1047" i="2"/>
  <c r="V1047" i="2"/>
  <c r="W1047" i="2"/>
  <c r="X1047" i="2"/>
  <c r="Y1047" i="2"/>
  <c r="Z1047" i="2"/>
  <c r="AA1047" i="2"/>
  <c r="AB1047" i="2"/>
  <c r="AC1047" i="2"/>
  <c r="AD1047" i="2"/>
  <c r="AP1047" i="2"/>
  <c r="AQ1047" i="2"/>
  <c r="AR1047" i="2"/>
  <c r="AV1047" i="2"/>
  <c r="AW1047" i="2"/>
  <c r="AY1047" i="2"/>
  <c r="AZ1047" i="2"/>
  <c r="BD1047" i="2"/>
  <c r="BE1047" i="2"/>
  <c r="BF1047" i="2"/>
  <c r="A1048" i="2"/>
  <c r="B1048" i="2"/>
  <c r="C1048" i="2"/>
  <c r="D1048" i="2"/>
  <c r="E1048" i="2"/>
  <c r="F1048" i="2"/>
  <c r="G1048" i="2"/>
  <c r="AU1048" i="2" s="1"/>
  <c r="H1048" i="2"/>
  <c r="I1048" i="2"/>
  <c r="J1048" i="2"/>
  <c r="K1048" i="2"/>
  <c r="L1048" i="2"/>
  <c r="M1048" i="2"/>
  <c r="N1048" i="2"/>
  <c r="O1048" i="2"/>
  <c r="P1048" i="2"/>
  <c r="Q1048" i="2"/>
  <c r="R1048" i="2"/>
  <c r="S1048" i="2"/>
  <c r="T1048" i="2"/>
  <c r="U1048" i="2"/>
  <c r="V1048" i="2"/>
  <c r="W1048" i="2"/>
  <c r="X1048" i="2"/>
  <c r="Y1048" i="2"/>
  <c r="Z1048" i="2"/>
  <c r="AA1048" i="2"/>
  <c r="AB1048" i="2"/>
  <c r="AC1048" i="2"/>
  <c r="AD1048" i="2"/>
  <c r="AP1048" i="2"/>
  <c r="AQ1048" i="2"/>
  <c r="AR1048" i="2"/>
  <c r="AV1048" i="2"/>
  <c r="AW1048" i="2"/>
  <c r="AY1048" i="2"/>
  <c r="AZ1048" i="2"/>
  <c r="BD1048" i="2"/>
  <c r="BE1048" i="2"/>
  <c r="BF1048" i="2"/>
  <c r="A1049" i="2"/>
  <c r="B1049" i="2"/>
  <c r="C1049" i="2"/>
  <c r="D1049" i="2"/>
  <c r="E1049" i="2"/>
  <c r="F1049" i="2"/>
  <c r="G1049" i="2"/>
  <c r="H1049" i="2"/>
  <c r="I1049" i="2"/>
  <c r="J1049" i="2"/>
  <c r="K1049" i="2"/>
  <c r="L1049" i="2"/>
  <c r="M1049" i="2"/>
  <c r="N1049" i="2"/>
  <c r="O1049" i="2"/>
  <c r="P1049" i="2"/>
  <c r="Q1049" i="2"/>
  <c r="R1049" i="2"/>
  <c r="S1049" i="2"/>
  <c r="T1049" i="2"/>
  <c r="U1049" i="2"/>
  <c r="V1049" i="2"/>
  <c r="W1049" i="2"/>
  <c r="X1049" i="2"/>
  <c r="Y1049" i="2"/>
  <c r="Z1049" i="2"/>
  <c r="AA1049" i="2"/>
  <c r="AB1049" i="2"/>
  <c r="AC1049" i="2"/>
  <c r="AD1049" i="2"/>
  <c r="AP1049" i="2"/>
  <c r="AQ1049" i="2"/>
  <c r="AR1049" i="2"/>
  <c r="AU1049" i="2"/>
  <c r="AV1049" i="2"/>
  <c r="AW1049" i="2"/>
  <c r="AY1049" i="2"/>
  <c r="AZ1049" i="2"/>
  <c r="BD1049" i="2"/>
  <c r="BE1049" i="2"/>
  <c r="BF1049" i="2"/>
  <c r="A1050" i="2"/>
  <c r="B1050" i="2"/>
  <c r="C1050" i="2"/>
  <c r="D1050" i="2"/>
  <c r="E1050" i="2"/>
  <c r="F1050" i="2"/>
  <c r="G1050" i="2"/>
  <c r="AU1050" i="2" s="1"/>
  <c r="H1050" i="2"/>
  <c r="I1050" i="2"/>
  <c r="J1050" i="2"/>
  <c r="K1050" i="2"/>
  <c r="L1050" i="2"/>
  <c r="M1050" i="2"/>
  <c r="N1050" i="2"/>
  <c r="O1050" i="2"/>
  <c r="P1050" i="2"/>
  <c r="Q1050" i="2"/>
  <c r="R1050" i="2"/>
  <c r="S1050" i="2"/>
  <c r="T1050" i="2"/>
  <c r="U1050" i="2"/>
  <c r="V1050" i="2"/>
  <c r="W1050" i="2"/>
  <c r="X1050" i="2"/>
  <c r="Y1050" i="2"/>
  <c r="Z1050" i="2"/>
  <c r="AA1050" i="2"/>
  <c r="AB1050" i="2"/>
  <c r="AC1050" i="2"/>
  <c r="AD1050" i="2"/>
  <c r="AP1050" i="2"/>
  <c r="AQ1050" i="2"/>
  <c r="AR1050" i="2"/>
  <c r="AV1050" i="2"/>
  <c r="AW1050" i="2"/>
  <c r="AY1050" i="2"/>
  <c r="AZ1050" i="2"/>
  <c r="BD1050" i="2"/>
  <c r="BE1050" i="2"/>
  <c r="BF1050" i="2"/>
  <c r="A1051" i="2"/>
  <c r="B1051" i="2"/>
  <c r="C1051" i="2"/>
  <c r="D1051" i="2"/>
  <c r="E1051" i="2"/>
  <c r="F1051" i="2"/>
  <c r="G1051" i="2"/>
  <c r="AU1051" i="2" s="1"/>
  <c r="H1051" i="2"/>
  <c r="I1051" i="2"/>
  <c r="J1051" i="2"/>
  <c r="K1051" i="2"/>
  <c r="L1051" i="2"/>
  <c r="M1051" i="2"/>
  <c r="N1051" i="2"/>
  <c r="O1051" i="2"/>
  <c r="P1051" i="2"/>
  <c r="Q1051" i="2"/>
  <c r="R1051" i="2"/>
  <c r="S1051" i="2"/>
  <c r="T1051" i="2"/>
  <c r="U1051" i="2"/>
  <c r="V1051" i="2"/>
  <c r="W1051" i="2"/>
  <c r="X1051" i="2"/>
  <c r="Y1051" i="2"/>
  <c r="Z1051" i="2"/>
  <c r="AA1051" i="2"/>
  <c r="AB1051" i="2"/>
  <c r="AC1051" i="2"/>
  <c r="AD1051" i="2"/>
  <c r="AP1051" i="2"/>
  <c r="AQ1051" i="2"/>
  <c r="AR1051" i="2"/>
  <c r="AV1051" i="2"/>
  <c r="AW1051" i="2"/>
  <c r="AY1051" i="2"/>
  <c r="AZ1051" i="2"/>
  <c r="BD1051" i="2"/>
  <c r="BE1051" i="2"/>
  <c r="BF1051" i="2"/>
  <c r="A1052" i="2"/>
  <c r="B1052" i="2"/>
  <c r="C1052" i="2"/>
  <c r="D1052" i="2"/>
  <c r="E1052" i="2"/>
  <c r="F1052" i="2"/>
  <c r="G1052" i="2"/>
  <c r="AU1052" i="2" s="1"/>
  <c r="H1052" i="2"/>
  <c r="I1052" i="2"/>
  <c r="J1052" i="2"/>
  <c r="K1052" i="2"/>
  <c r="L1052" i="2"/>
  <c r="M1052" i="2"/>
  <c r="N1052" i="2"/>
  <c r="O1052" i="2"/>
  <c r="P1052" i="2"/>
  <c r="Q1052" i="2"/>
  <c r="R1052" i="2"/>
  <c r="S1052" i="2"/>
  <c r="T1052" i="2"/>
  <c r="U1052" i="2"/>
  <c r="V1052" i="2"/>
  <c r="W1052" i="2"/>
  <c r="X1052" i="2"/>
  <c r="Y1052" i="2"/>
  <c r="Z1052" i="2"/>
  <c r="AA1052" i="2"/>
  <c r="AB1052" i="2"/>
  <c r="AC1052" i="2"/>
  <c r="AD1052" i="2"/>
  <c r="AP1052" i="2"/>
  <c r="AQ1052" i="2"/>
  <c r="AR1052" i="2"/>
  <c r="AV1052" i="2"/>
  <c r="AW1052" i="2"/>
  <c r="AY1052" i="2"/>
  <c r="AZ1052" i="2"/>
  <c r="BD1052" i="2"/>
  <c r="BE1052" i="2"/>
  <c r="BF1052" i="2"/>
  <c r="A1053" i="2"/>
  <c r="B1053" i="2"/>
  <c r="C1053" i="2"/>
  <c r="D1053" i="2"/>
  <c r="E1053" i="2"/>
  <c r="F1053" i="2"/>
  <c r="G1053" i="2"/>
  <c r="H1053" i="2"/>
  <c r="I1053" i="2"/>
  <c r="J1053" i="2"/>
  <c r="K1053" i="2"/>
  <c r="L1053" i="2"/>
  <c r="M1053" i="2"/>
  <c r="N1053" i="2"/>
  <c r="O1053" i="2"/>
  <c r="P1053" i="2"/>
  <c r="Q1053" i="2"/>
  <c r="R1053" i="2"/>
  <c r="S1053" i="2"/>
  <c r="T1053" i="2"/>
  <c r="U1053" i="2"/>
  <c r="V1053" i="2"/>
  <c r="W1053" i="2"/>
  <c r="X1053" i="2"/>
  <c r="Y1053" i="2"/>
  <c r="Z1053" i="2"/>
  <c r="AA1053" i="2"/>
  <c r="AB1053" i="2"/>
  <c r="AC1053" i="2"/>
  <c r="AD1053" i="2"/>
  <c r="AP1053" i="2"/>
  <c r="AQ1053" i="2"/>
  <c r="AR1053" i="2"/>
  <c r="AV1053" i="2"/>
  <c r="AW1053" i="2"/>
  <c r="AY1053" i="2"/>
  <c r="AZ1053" i="2"/>
  <c r="BD1053" i="2"/>
  <c r="BE1053" i="2"/>
  <c r="BF1053" i="2"/>
  <c r="A1054" i="2"/>
  <c r="B1054" i="2"/>
  <c r="C1054" i="2"/>
  <c r="D1054" i="2"/>
  <c r="E1054" i="2"/>
  <c r="F1054" i="2"/>
  <c r="G1054" i="2"/>
  <c r="AU1054" i="2" s="1"/>
  <c r="H1054" i="2"/>
  <c r="I1054" i="2"/>
  <c r="J1054" i="2"/>
  <c r="K1054" i="2"/>
  <c r="L1054" i="2"/>
  <c r="M1054" i="2"/>
  <c r="N1054" i="2"/>
  <c r="O1054" i="2"/>
  <c r="P1054" i="2"/>
  <c r="Q1054" i="2"/>
  <c r="R1054" i="2"/>
  <c r="S1054" i="2"/>
  <c r="T1054" i="2"/>
  <c r="U1054" i="2"/>
  <c r="V1054" i="2"/>
  <c r="W1054" i="2"/>
  <c r="X1054" i="2"/>
  <c r="Y1054" i="2"/>
  <c r="Z1054" i="2"/>
  <c r="AA1054" i="2"/>
  <c r="AB1054" i="2"/>
  <c r="AC1054" i="2"/>
  <c r="AD1054" i="2"/>
  <c r="AP1054" i="2"/>
  <c r="AQ1054" i="2"/>
  <c r="AR1054" i="2"/>
  <c r="AV1054" i="2"/>
  <c r="AW1054" i="2"/>
  <c r="AY1054" i="2"/>
  <c r="AZ1054" i="2"/>
  <c r="BD1054" i="2"/>
  <c r="BE1054" i="2"/>
  <c r="BF1054" i="2"/>
  <c r="A1055" i="2"/>
  <c r="B1055" i="2"/>
  <c r="C1055" i="2"/>
  <c r="D1055" i="2"/>
  <c r="E1055" i="2"/>
  <c r="F1055" i="2"/>
  <c r="G1055" i="2"/>
  <c r="H1055" i="2"/>
  <c r="I1055" i="2"/>
  <c r="J1055" i="2"/>
  <c r="K1055" i="2"/>
  <c r="L1055" i="2"/>
  <c r="M1055" i="2"/>
  <c r="N1055" i="2"/>
  <c r="O1055" i="2"/>
  <c r="P1055" i="2"/>
  <c r="Q1055" i="2"/>
  <c r="R1055" i="2"/>
  <c r="S1055" i="2"/>
  <c r="T1055" i="2"/>
  <c r="U1055" i="2"/>
  <c r="V1055" i="2"/>
  <c r="W1055" i="2"/>
  <c r="X1055" i="2"/>
  <c r="Y1055" i="2"/>
  <c r="Z1055" i="2"/>
  <c r="AA1055" i="2"/>
  <c r="AB1055" i="2"/>
  <c r="AC1055" i="2"/>
  <c r="AD1055" i="2"/>
  <c r="AP1055" i="2"/>
  <c r="AQ1055" i="2"/>
  <c r="AR1055" i="2"/>
  <c r="AV1055" i="2"/>
  <c r="AW1055" i="2"/>
  <c r="AY1055" i="2"/>
  <c r="AZ1055" i="2"/>
  <c r="BD1055" i="2"/>
  <c r="BE1055" i="2"/>
  <c r="BF1055" i="2"/>
  <c r="A1056" i="2"/>
  <c r="B1056" i="2"/>
  <c r="C1056" i="2"/>
  <c r="D1056" i="2"/>
  <c r="E1056" i="2"/>
  <c r="F1056" i="2"/>
  <c r="G1056" i="2"/>
  <c r="AU1056" i="2" s="1"/>
  <c r="H1056" i="2"/>
  <c r="I1056" i="2"/>
  <c r="J1056" i="2"/>
  <c r="K1056" i="2"/>
  <c r="L1056" i="2"/>
  <c r="M1056" i="2"/>
  <c r="N1056" i="2"/>
  <c r="O1056" i="2"/>
  <c r="P1056" i="2"/>
  <c r="Q1056" i="2"/>
  <c r="R1056" i="2"/>
  <c r="S1056" i="2"/>
  <c r="T1056" i="2"/>
  <c r="U1056" i="2"/>
  <c r="V1056" i="2"/>
  <c r="W1056" i="2"/>
  <c r="X1056" i="2"/>
  <c r="Y1056" i="2"/>
  <c r="Z1056" i="2"/>
  <c r="AA1056" i="2"/>
  <c r="AB1056" i="2"/>
  <c r="AC1056" i="2"/>
  <c r="AD1056" i="2"/>
  <c r="AP1056" i="2"/>
  <c r="AQ1056" i="2"/>
  <c r="AR1056" i="2"/>
  <c r="AV1056" i="2"/>
  <c r="AW1056" i="2"/>
  <c r="AY1056" i="2"/>
  <c r="AZ1056" i="2"/>
  <c r="BD1056" i="2"/>
  <c r="BE1056" i="2"/>
  <c r="BF1056" i="2"/>
  <c r="A1057" i="2"/>
  <c r="B1057" i="2"/>
  <c r="C1057" i="2"/>
  <c r="D1057" i="2"/>
  <c r="E1057" i="2"/>
  <c r="F1057" i="2"/>
  <c r="G1057" i="2"/>
  <c r="AU1057" i="2" s="1"/>
  <c r="H1057" i="2"/>
  <c r="I1057" i="2"/>
  <c r="J1057" i="2"/>
  <c r="K1057" i="2"/>
  <c r="L1057" i="2"/>
  <c r="M1057" i="2"/>
  <c r="N1057" i="2"/>
  <c r="O1057" i="2"/>
  <c r="P1057" i="2"/>
  <c r="Q1057" i="2"/>
  <c r="R1057" i="2"/>
  <c r="S1057" i="2"/>
  <c r="T1057" i="2"/>
  <c r="U1057" i="2"/>
  <c r="V1057" i="2"/>
  <c r="W1057" i="2"/>
  <c r="X1057" i="2"/>
  <c r="Y1057" i="2"/>
  <c r="Z1057" i="2"/>
  <c r="AA1057" i="2"/>
  <c r="AB1057" i="2"/>
  <c r="AC1057" i="2"/>
  <c r="AD1057" i="2"/>
  <c r="AP1057" i="2"/>
  <c r="AQ1057" i="2"/>
  <c r="AR1057" i="2"/>
  <c r="AV1057" i="2"/>
  <c r="AW1057" i="2"/>
  <c r="AY1057" i="2"/>
  <c r="AZ1057" i="2"/>
  <c r="BD1057" i="2"/>
  <c r="BE1057" i="2"/>
  <c r="BF1057" i="2"/>
  <c r="A1058" i="2"/>
  <c r="B1058" i="2"/>
  <c r="C1058" i="2"/>
  <c r="D1058" i="2"/>
  <c r="E1058" i="2"/>
  <c r="F1058" i="2"/>
  <c r="G1058" i="2"/>
  <c r="AU1058" i="2" s="1"/>
  <c r="H1058" i="2"/>
  <c r="I1058" i="2"/>
  <c r="J1058" i="2"/>
  <c r="K1058" i="2"/>
  <c r="L1058" i="2"/>
  <c r="M1058" i="2"/>
  <c r="N1058" i="2"/>
  <c r="O1058" i="2"/>
  <c r="P1058" i="2"/>
  <c r="Q1058" i="2"/>
  <c r="R1058" i="2"/>
  <c r="S1058" i="2"/>
  <c r="T1058" i="2"/>
  <c r="U1058" i="2"/>
  <c r="V1058" i="2"/>
  <c r="W1058" i="2"/>
  <c r="X1058" i="2"/>
  <c r="Y1058" i="2"/>
  <c r="Z1058" i="2"/>
  <c r="AA1058" i="2"/>
  <c r="AB1058" i="2"/>
  <c r="AC1058" i="2"/>
  <c r="AD1058" i="2"/>
  <c r="AP1058" i="2"/>
  <c r="AQ1058" i="2"/>
  <c r="AR1058" i="2"/>
  <c r="AV1058" i="2"/>
  <c r="AW1058" i="2"/>
  <c r="AY1058" i="2"/>
  <c r="AZ1058" i="2"/>
  <c r="BD1058" i="2"/>
  <c r="BE1058" i="2"/>
  <c r="BF1058" i="2"/>
  <c r="A1059" i="2"/>
  <c r="B1059" i="2"/>
  <c r="C1059" i="2"/>
  <c r="D1059" i="2"/>
  <c r="E1059" i="2"/>
  <c r="F1059" i="2"/>
  <c r="G1059" i="2"/>
  <c r="AU1059" i="2" s="1"/>
  <c r="H1059" i="2"/>
  <c r="I1059" i="2"/>
  <c r="J1059" i="2"/>
  <c r="K1059" i="2"/>
  <c r="L1059" i="2"/>
  <c r="M1059" i="2"/>
  <c r="N1059" i="2"/>
  <c r="O1059" i="2"/>
  <c r="P1059" i="2"/>
  <c r="Q1059" i="2"/>
  <c r="R1059" i="2"/>
  <c r="S1059" i="2"/>
  <c r="T1059" i="2"/>
  <c r="U1059" i="2"/>
  <c r="V1059" i="2"/>
  <c r="W1059" i="2"/>
  <c r="X1059" i="2"/>
  <c r="Y1059" i="2"/>
  <c r="Z1059" i="2"/>
  <c r="AA1059" i="2"/>
  <c r="AB1059" i="2"/>
  <c r="AC1059" i="2"/>
  <c r="AD1059" i="2"/>
  <c r="AP1059" i="2"/>
  <c r="AQ1059" i="2"/>
  <c r="AR1059" i="2"/>
  <c r="AV1059" i="2"/>
  <c r="AW1059" i="2"/>
  <c r="AY1059" i="2"/>
  <c r="AZ1059" i="2"/>
  <c r="BD1059" i="2"/>
  <c r="BE1059" i="2"/>
  <c r="BF1059" i="2"/>
  <c r="A1060" i="2"/>
  <c r="B1060" i="2"/>
  <c r="C1060" i="2"/>
  <c r="D1060" i="2"/>
  <c r="E1060" i="2"/>
  <c r="F1060" i="2"/>
  <c r="G1060" i="2"/>
  <c r="AU1060" i="2" s="1"/>
  <c r="H1060" i="2"/>
  <c r="I1060" i="2"/>
  <c r="J1060" i="2"/>
  <c r="K1060" i="2"/>
  <c r="L1060" i="2"/>
  <c r="M1060" i="2"/>
  <c r="N1060" i="2"/>
  <c r="O1060" i="2"/>
  <c r="P1060" i="2"/>
  <c r="Q1060" i="2"/>
  <c r="R1060" i="2"/>
  <c r="S1060" i="2"/>
  <c r="T1060" i="2"/>
  <c r="U1060" i="2"/>
  <c r="V1060" i="2"/>
  <c r="W1060" i="2"/>
  <c r="X1060" i="2"/>
  <c r="Y1060" i="2"/>
  <c r="Z1060" i="2"/>
  <c r="AA1060" i="2"/>
  <c r="AB1060" i="2"/>
  <c r="AC1060" i="2"/>
  <c r="AD1060" i="2"/>
  <c r="AP1060" i="2"/>
  <c r="AQ1060" i="2"/>
  <c r="AR1060" i="2"/>
  <c r="AV1060" i="2"/>
  <c r="AW1060" i="2"/>
  <c r="AY1060" i="2"/>
  <c r="AZ1060" i="2"/>
  <c r="BD1060" i="2"/>
  <c r="BE1060" i="2"/>
  <c r="BF1060" i="2"/>
  <c r="A1061" i="2"/>
  <c r="B1061" i="2"/>
  <c r="C1061" i="2"/>
  <c r="D1061" i="2"/>
  <c r="E1061" i="2"/>
  <c r="F1061" i="2"/>
  <c r="G1061" i="2"/>
  <c r="H1061" i="2"/>
  <c r="I1061" i="2"/>
  <c r="J1061" i="2"/>
  <c r="K1061" i="2"/>
  <c r="L1061" i="2"/>
  <c r="M1061" i="2"/>
  <c r="N1061" i="2"/>
  <c r="O1061" i="2"/>
  <c r="P1061" i="2"/>
  <c r="Q1061" i="2"/>
  <c r="R1061" i="2"/>
  <c r="S1061" i="2"/>
  <c r="T1061" i="2"/>
  <c r="U1061" i="2"/>
  <c r="V1061" i="2"/>
  <c r="W1061" i="2"/>
  <c r="X1061" i="2"/>
  <c r="Y1061" i="2"/>
  <c r="Z1061" i="2"/>
  <c r="AA1061" i="2"/>
  <c r="AB1061" i="2"/>
  <c r="AC1061" i="2"/>
  <c r="AD1061" i="2"/>
  <c r="AP1061" i="2"/>
  <c r="AQ1061" i="2"/>
  <c r="AR1061" i="2"/>
  <c r="AV1061" i="2"/>
  <c r="AW1061" i="2"/>
  <c r="AY1061" i="2"/>
  <c r="AZ1061" i="2"/>
  <c r="BD1061" i="2"/>
  <c r="BE1061" i="2"/>
  <c r="BF1061" i="2"/>
  <c r="A1062" i="2"/>
  <c r="B1062" i="2"/>
  <c r="C1062" i="2"/>
  <c r="D1062" i="2"/>
  <c r="E1062" i="2"/>
  <c r="F1062" i="2"/>
  <c r="G1062" i="2"/>
  <c r="AU1062" i="2" s="1"/>
  <c r="H1062" i="2"/>
  <c r="I1062" i="2"/>
  <c r="J1062" i="2"/>
  <c r="K1062" i="2"/>
  <c r="L1062" i="2"/>
  <c r="M1062" i="2"/>
  <c r="N1062" i="2"/>
  <c r="O1062" i="2"/>
  <c r="P1062" i="2"/>
  <c r="Q1062" i="2"/>
  <c r="R1062" i="2"/>
  <c r="S1062" i="2"/>
  <c r="T1062" i="2"/>
  <c r="U1062" i="2"/>
  <c r="V1062" i="2"/>
  <c r="W1062" i="2"/>
  <c r="X1062" i="2"/>
  <c r="Y1062" i="2"/>
  <c r="Z1062" i="2"/>
  <c r="AA1062" i="2"/>
  <c r="AB1062" i="2"/>
  <c r="AC1062" i="2"/>
  <c r="AD1062" i="2"/>
  <c r="AP1062" i="2"/>
  <c r="AQ1062" i="2"/>
  <c r="AR1062" i="2"/>
  <c r="AV1062" i="2"/>
  <c r="AW1062" i="2"/>
  <c r="AY1062" i="2"/>
  <c r="AZ1062" i="2"/>
  <c r="BD1062" i="2"/>
  <c r="BE1062" i="2"/>
  <c r="BF1062" i="2"/>
  <c r="A1063" i="2"/>
  <c r="B1063" i="2"/>
  <c r="C1063" i="2"/>
  <c r="D1063" i="2"/>
  <c r="E1063" i="2"/>
  <c r="F1063" i="2"/>
  <c r="G1063" i="2"/>
  <c r="AU1063" i="2" s="1"/>
  <c r="H1063" i="2"/>
  <c r="I1063" i="2"/>
  <c r="J1063" i="2"/>
  <c r="K1063" i="2"/>
  <c r="L1063" i="2"/>
  <c r="M1063" i="2"/>
  <c r="N1063" i="2"/>
  <c r="O1063" i="2"/>
  <c r="P1063" i="2"/>
  <c r="Q1063" i="2"/>
  <c r="R1063" i="2"/>
  <c r="S1063" i="2"/>
  <c r="T1063" i="2"/>
  <c r="U1063" i="2"/>
  <c r="V1063" i="2"/>
  <c r="W1063" i="2"/>
  <c r="X1063" i="2"/>
  <c r="Y1063" i="2"/>
  <c r="Z1063" i="2"/>
  <c r="AA1063" i="2"/>
  <c r="AB1063" i="2"/>
  <c r="AC1063" i="2"/>
  <c r="AD1063" i="2"/>
  <c r="AP1063" i="2"/>
  <c r="AQ1063" i="2"/>
  <c r="AR1063" i="2"/>
  <c r="AV1063" i="2"/>
  <c r="AW1063" i="2"/>
  <c r="AY1063" i="2"/>
  <c r="AZ1063" i="2"/>
  <c r="BD1063" i="2"/>
  <c r="BE1063" i="2"/>
  <c r="BF1063" i="2"/>
  <c r="A1064" i="2"/>
  <c r="B1064" i="2"/>
  <c r="C1064" i="2"/>
  <c r="D1064" i="2"/>
  <c r="E1064" i="2"/>
  <c r="F1064" i="2"/>
  <c r="G1064" i="2"/>
  <c r="AU1064" i="2" s="1"/>
  <c r="H1064" i="2"/>
  <c r="I1064" i="2"/>
  <c r="J1064" i="2"/>
  <c r="K1064" i="2"/>
  <c r="L1064" i="2"/>
  <c r="M1064" i="2"/>
  <c r="N1064" i="2"/>
  <c r="O1064" i="2"/>
  <c r="P1064" i="2"/>
  <c r="Q1064" i="2"/>
  <c r="R1064" i="2"/>
  <c r="S1064" i="2"/>
  <c r="T1064" i="2"/>
  <c r="U1064" i="2"/>
  <c r="V1064" i="2"/>
  <c r="W1064" i="2"/>
  <c r="X1064" i="2"/>
  <c r="Y1064" i="2"/>
  <c r="Z1064" i="2"/>
  <c r="AA1064" i="2"/>
  <c r="AB1064" i="2"/>
  <c r="AC1064" i="2"/>
  <c r="AD1064" i="2"/>
  <c r="AP1064" i="2"/>
  <c r="AQ1064" i="2"/>
  <c r="AR1064" i="2"/>
  <c r="AV1064" i="2"/>
  <c r="AW1064" i="2"/>
  <c r="AY1064" i="2"/>
  <c r="AZ1064" i="2"/>
  <c r="BD1064" i="2"/>
  <c r="BE1064" i="2"/>
  <c r="BF1064" i="2"/>
  <c r="A1065" i="2"/>
  <c r="B1065" i="2"/>
  <c r="C1065" i="2"/>
  <c r="D1065" i="2"/>
  <c r="E1065" i="2"/>
  <c r="F1065" i="2"/>
  <c r="G1065" i="2"/>
  <c r="AU1065" i="2" s="1"/>
  <c r="H1065" i="2"/>
  <c r="I1065" i="2"/>
  <c r="J1065" i="2"/>
  <c r="K1065" i="2"/>
  <c r="L1065" i="2"/>
  <c r="M1065" i="2"/>
  <c r="N1065" i="2"/>
  <c r="O1065" i="2"/>
  <c r="P1065" i="2"/>
  <c r="Q1065" i="2"/>
  <c r="R1065" i="2"/>
  <c r="S1065" i="2"/>
  <c r="T1065" i="2"/>
  <c r="U1065" i="2"/>
  <c r="V1065" i="2"/>
  <c r="W1065" i="2"/>
  <c r="X1065" i="2"/>
  <c r="Y1065" i="2"/>
  <c r="Z1065" i="2"/>
  <c r="AA1065" i="2"/>
  <c r="AB1065" i="2"/>
  <c r="AC1065" i="2"/>
  <c r="AD1065" i="2"/>
  <c r="AP1065" i="2"/>
  <c r="AQ1065" i="2"/>
  <c r="AR1065" i="2"/>
  <c r="AV1065" i="2"/>
  <c r="AW1065" i="2"/>
  <c r="AY1065" i="2"/>
  <c r="AZ1065" i="2"/>
  <c r="BD1065" i="2"/>
  <c r="BE1065" i="2"/>
  <c r="BF1065" i="2"/>
  <c r="A1066" i="2"/>
  <c r="B1066" i="2"/>
  <c r="C1066" i="2"/>
  <c r="D1066" i="2"/>
  <c r="E1066" i="2"/>
  <c r="F1066" i="2"/>
  <c r="G1066" i="2"/>
  <c r="H1066" i="2"/>
  <c r="I1066" i="2"/>
  <c r="J1066" i="2"/>
  <c r="K1066" i="2"/>
  <c r="L1066" i="2"/>
  <c r="M1066" i="2"/>
  <c r="N1066" i="2"/>
  <c r="O1066" i="2"/>
  <c r="P1066" i="2"/>
  <c r="Q1066" i="2"/>
  <c r="R1066" i="2"/>
  <c r="S1066" i="2"/>
  <c r="T1066" i="2"/>
  <c r="U1066" i="2"/>
  <c r="V1066" i="2"/>
  <c r="W1066" i="2"/>
  <c r="X1066" i="2"/>
  <c r="Y1066" i="2"/>
  <c r="Z1066" i="2"/>
  <c r="AA1066" i="2"/>
  <c r="AB1066" i="2"/>
  <c r="AC1066" i="2"/>
  <c r="AD1066" i="2"/>
  <c r="AP1066" i="2"/>
  <c r="AQ1066" i="2"/>
  <c r="AR1066" i="2"/>
  <c r="AV1066" i="2"/>
  <c r="AW1066" i="2"/>
  <c r="AY1066" i="2"/>
  <c r="AZ1066" i="2"/>
  <c r="BD1066" i="2"/>
  <c r="BE1066" i="2"/>
  <c r="BF1066" i="2"/>
  <c r="A1067" i="2"/>
  <c r="B1067" i="2"/>
  <c r="C1067" i="2"/>
  <c r="D1067" i="2"/>
  <c r="E1067" i="2"/>
  <c r="F1067" i="2"/>
  <c r="G1067" i="2"/>
  <c r="AU1067" i="2" s="1"/>
  <c r="H1067" i="2"/>
  <c r="I1067" i="2"/>
  <c r="J1067" i="2"/>
  <c r="K1067" i="2"/>
  <c r="L1067" i="2"/>
  <c r="M1067" i="2"/>
  <c r="N1067" i="2"/>
  <c r="O1067" i="2"/>
  <c r="P1067" i="2"/>
  <c r="Q1067" i="2"/>
  <c r="R1067" i="2"/>
  <c r="S1067" i="2"/>
  <c r="T1067" i="2"/>
  <c r="U1067" i="2"/>
  <c r="V1067" i="2"/>
  <c r="W1067" i="2"/>
  <c r="X1067" i="2"/>
  <c r="Y1067" i="2"/>
  <c r="Z1067" i="2"/>
  <c r="AA1067" i="2"/>
  <c r="AB1067" i="2"/>
  <c r="AC1067" i="2"/>
  <c r="AD1067" i="2"/>
  <c r="AP1067" i="2"/>
  <c r="AQ1067" i="2"/>
  <c r="AR1067" i="2"/>
  <c r="AV1067" i="2"/>
  <c r="AW1067" i="2"/>
  <c r="AY1067" i="2"/>
  <c r="AZ1067" i="2"/>
  <c r="BD1067" i="2"/>
  <c r="BE1067" i="2"/>
  <c r="BF1067" i="2"/>
  <c r="A1068" i="2"/>
  <c r="B1068" i="2"/>
  <c r="C1068" i="2"/>
  <c r="D1068" i="2"/>
  <c r="E1068" i="2"/>
  <c r="F1068" i="2"/>
  <c r="G1068" i="2"/>
  <c r="AU1068" i="2" s="1"/>
  <c r="H1068" i="2"/>
  <c r="I1068" i="2"/>
  <c r="J1068" i="2"/>
  <c r="K1068" i="2"/>
  <c r="L1068" i="2"/>
  <c r="M1068" i="2"/>
  <c r="N1068" i="2"/>
  <c r="O1068" i="2"/>
  <c r="P1068" i="2"/>
  <c r="Q1068" i="2"/>
  <c r="R1068" i="2"/>
  <c r="S1068" i="2"/>
  <c r="T1068" i="2"/>
  <c r="U1068" i="2"/>
  <c r="V1068" i="2"/>
  <c r="W1068" i="2"/>
  <c r="X1068" i="2"/>
  <c r="Y1068" i="2"/>
  <c r="Z1068" i="2"/>
  <c r="AA1068" i="2"/>
  <c r="AB1068" i="2"/>
  <c r="AC1068" i="2"/>
  <c r="AD1068" i="2"/>
  <c r="AP1068" i="2"/>
  <c r="AQ1068" i="2"/>
  <c r="AR1068" i="2"/>
  <c r="AV1068" i="2"/>
  <c r="AW1068" i="2"/>
  <c r="AY1068" i="2"/>
  <c r="AZ1068" i="2"/>
  <c r="BD1068" i="2"/>
  <c r="BE1068" i="2"/>
  <c r="BF1068" i="2"/>
  <c r="A1069" i="2"/>
  <c r="B1069" i="2"/>
  <c r="C1069" i="2"/>
  <c r="D1069" i="2"/>
  <c r="E1069" i="2"/>
  <c r="F1069" i="2"/>
  <c r="G1069" i="2"/>
  <c r="AU1069" i="2" s="1"/>
  <c r="H1069" i="2"/>
  <c r="I1069" i="2"/>
  <c r="J1069" i="2"/>
  <c r="K1069" i="2"/>
  <c r="L1069" i="2"/>
  <c r="M1069" i="2"/>
  <c r="N1069" i="2"/>
  <c r="O1069" i="2"/>
  <c r="P1069" i="2"/>
  <c r="Q1069" i="2"/>
  <c r="R1069" i="2"/>
  <c r="S1069" i="2"/>
  <c r="T1069" i="2"/>
  <c r="U1069" i="2"/>
  <c r="V1069" i="2"/>
  <c r="W1069" i="2"/>
  <c r="X1069" i="2"/>
  <c r="Y1069" i="2"/>
  <c r="Z1069" i="2"/>
  <c r="AA1069" i="2"/>
  <c r="AB1069" i="2"/>
  <c r="AC1069" i="2"/>
  <c r="AD1069" i="2"/>
  <c r="AP1069" i="2"/>
  <c r="AQ1069" i="2"/>
  <c r="AR1069" i="2"/>
  <c r="AV1069" i="2"/>
  <c r="AW1069" i="2"/>
  <c r="AY1069" i="2"/>
  <c r="AZ1069" i="2"/>
  <c r="BD1069" i="2"/>
  <c r="BE1069" i="2"/>
  <c r="BF1069" i="2"/>
  <c r="A1070" i="2"/>
  <c r="B1070" i="2"/>
  <c r="C1070" i="2"/>
  <c r="D1070" i="2"/>
  <c r="E1070" i="2"/>
  <c r="F1070" i="2"/>
  <c r="G1070" i="2"/>
  <c r="AU1070" i="2" s="1"/>
  <c r="H1070" i="2"/>
  <c r="I1070" i="2"/>
  <c r="J1070" i="2"/>
  <c r="K1070" i="2"/>
  <c r="L1070" i="2"/>
  <c r="M1070" i="2"/>
  <c r="N1070" i="2"/>
  <c r="O1070" i="2"/>
  <c r="P1070" i="2"/>
  <c r="Q1070" i="2"/>
  <c r="R1070" i="2"/>
  <c r="S1070" i="2"/>
  <c r="T1070" i="2"/>
  <c r="U1070" i="2"/>
  <c r="V1070" i="2"/>
  <c r="W1070" i="2"/>
  <c r="X1070" i="2"/>
  <c r="Y1070" i="2"/>
  <c r="Z1070" i="2"/>
  <c r="AA1070" i="2"/>
  <c r="AB1070" i="2"/>
  <c r="AC1070" i="2"/>
  <c r="AD1070" i="2"/>
  <c r="AP1070" i="2"/>
  <c r="AQ1070" i="2"/>
  <c r="AR1070" i="2"/>
  <c r="AV1070" i="2"/>
  <c r="AW1070" i="2"/>
  <c r="AY1070" i="2"/>
  <c r="AZ1070" i="2"/>
  <c r="BD1070" i="2"/>
  <c r="BE1070" i="2"/>
  <c r="BF1070" i="2"/>
  <c r="A1071" i="2"/>
  <c r="B1071" i="2"/>
  <c r="C1071" i="2"/>
  <c r="D1071" i="2"/>
  <c r="E1071" i="2"/>
  <c r="F1071" i="2"/>
  <c r="G1071" i="2"/>
  <c r="H1071" i="2"/>
  <c r="I1071" i="2"/>
  <c r="J1071" i="2"/>
  <c r="K1071" i="2"/>
  <c r="L1071" i="2"/>
  <c r="M1071" i="2"/>
  <c r="N1071" i="2"/>
  <c r="O1071" i="2"/>
  <c r="P1071" i="2"/>
  <c r="Q1071" i="2"/>
  <c r="R1071" i="2"/>
  <c r="S1071" i="2"/>
  <c r="T1071" i="2"/>
  <c r="U1071" i="2"/>
  <c r="V1071" i="2"/>
  <c r="W1071" i="2"/>
  <c r="X1071" i="2"/>
  <c r="Y1071" i="2"/>
  <c r="Z1071" i="2"/>
  <c r="AA1071" i="2"/>
  <c r="AB1071" i="2"/>
  <c r="AC1071" i="2"/>
  <c r="AD1071" i="2"/>
  <c r="AP1071" i="2"/>
  <c r="AQ1071" i="2"/>
  <c r="AR1071" i="2"/>
  <c r="AV1071" i="2"/>
  <c r="AW1071" i="2"/>
  <c r="AY1071" i="2"/>
  <c r="AZ1071" i="2"/>
  <c r="BD1071" i="2"/>
  <c r="BE1071" i="2"/>
  <c r="BF1071" i="2"/>
  <c r="A1072" i="2"/>
  <c r="B1072" i="2"/>
  <c r="C1072" i="2"/>
  <c r="D1072" i="2"/>
  <c r="E1072" i="2"/>
  <c r="F1072" i="2"/>
  <c r="G1072" i="2"/>
  <c r="AU1072" i="2" s="1"/>
  <c r="H1072" i="2"/>
  <c r="I1072" i="2"/>
  <c r="J1072" i="2"/>
  <c r="K1072" i="2"/>
  <c r="L1072" i="2"/>
  <c r="M1072" i="2"/>
  <c r="N1072" i="2"/>
  <c r="O1072" i="2"/>
  <c r="P1072" i="2"/>
  <c r="Q1072" i="2"/>
  <c r="R1072" i="2"/>
  <c r="S1072" i="2"/>
  <c r="T1072" i="2"/>
  <c r="U1072" i="2"/>
  <c r="V1072" i="2"/>
  <c r="W1072" i="2"/>
  <c r="X1072" i="2"/>
  <c r="Y1072" i="2"/>
  <c r="Z1072" i="2"/>
  <c r="AA1072" i="2"/>
  <c r="AB1072" i="2"/>
  <c r="AC1072" i="2"/>
  <c r="AD1072" i="2"/>
  <c r="AP1072" i="2"/>
  <c r="AQ1072" i="2"/>
  <c r="AR1072" i="2"/>
  <c r="AV1072" i="2"/>
  <c r="AW1072" i="2"/>
  <c r="AY1072" i="2"/>
  <c r="AZ1072" i="2"/>
  <c r="BD1072" i="2"/>
  <c r="BE1072" i="2"/>
  <c r="BF1072" i="2"/>
  <c r="A1073" i="2"/>
  <c r="B1073" i="2"/>
  <c r="C1073" i="2"/>
  <c r="D1073" i="2"/>
  <c r="E1073" i="2"/>
  <c r="F1073" i="2"/>
  <c r="G1073" i="2"/>
  <c r="AU1073" i="2" s="1"/>
  <c r="H1073" i="2"/>
  <c r="I1073" i="2"/>
  <c r="J1073" i="2"/>
  <c r="K1073" i="2"/>
  <c r="L1073" i="2"/>
  <c r="M1073" i="2"/>
  <c r="N1073" i="2"/>
  <c r="O1073" i="2"/>
  <c r="P1073" i="2"/>
  <c r="Q1073" i="2"/>
  <c r="R1073" i="2"/>
  <c r="S1073" i="2"/>
  <c r="T1073" i="2"/>
  <c r="U1073" i="2"/>
  <c r="V1073" i="2"/>
  <c r="W1073" i="2"/>
  <c r="X1073" i="2"/>
  <c r="Y1073" i="2"/>
  <c r="Z1073" i="2"/>
  <c r="AA1073" i="2"/>
  <c r="AB1073" i="2"/>
  <c r="AC1073" i="2"/>
  <c r="AD1073" i="2"/>
  <c r="AP1073" i="2"/>
  <c r="AQ1073" i="2"/>
  <c r="AR1073" i="2"/>
  <c r="AV1073" i="2"/>
  <c r="AW1073" i="2"/>
  <c r="AY1073" i="2"/>
  <c r="AZ1073" i="2"/>
  <c r="BD1073" i="2"/>
  <c r="BE1073" i="2"/>
  <c r="BF1073" i="2"/>
  <c r="A1074" i="2"/>
  <c r="B1074" i="2"/>
  <c r="C1074" i="2"/>
  <c r="D1074" i="2"/>
  <c r="E1074" i="2"/>
  <c r="F1074" i="2"/>
  <c r="G1074" i="2"/>
  <c r="AU1074" i="2" s="1"/>
  <c r="H1074" i="2"/>
  <c r="I1074" i="2"/>
  <c r="J1074" i="2"/>
  <c r="K1074" i="2"/>
  <c r="L1074" i="2"/>
  <c r="M1074" i="2"/>
  <c r="N1074" i="2"/>
  <c r="O1074" i="2"/>
  <c r="P1074" i="2"/>
  <c r="Q1074" i="2"/>
  <c r="R1074" i="2"/>
  <c r="S1074" i="2"/>
  <c r="T1074" i="2"/>
  <c r="U1074" i="2"/>
  <c r="V1074" i="2"/>
  <c r="W1074" i="2"/>
  <c r="X1074" i="2"/>
  <c r="Y1074" i="2"/>
  <c r="Z1074" i="2"/>
  <c r="AA1074" i="2"/>
  <c r="AB1074" i="2"/>
  <c r="AC1074" i="2"/>
  <c r="AD1074" i="2"/>
  <c r="AP1074" i="2"/>
  <c r="AQ1074" i="2"/>
  <c r="AR1074" i="2"/>
  <c r="AV1074" i="2"/>
  <c r="AW1074" i="2"/>
  <c r="AY1074" i="2"/>
  <c r="AZ1074" i="2"/>
  <c r="BD1074" i="2"/>
  <c r="BE1074" i="2"/>
  <c r="BF1074" i="2"/>
  <c r="A1075" i="2"/>
  <c r="B1075" i="2"/>
  <c r="C1075" i="2"/>
  <c r="D1075" i="2"/>
  <c r="E1075" i="2"/>
  <c r="F1075" i="2"/>
  <c r="G1075" i="2"/>
  <c r="AU1075" i="2" s="1"/>
  <c r="H1075" i="2"/>
  <c r="I1075" i="2"/>
  <c r="J1075" i="2"/>
  <c r="K1075" i="2"/>
  <c r="L1075" i="2"/>
  <c r="M1075" i="2"/>
  <c r="N1075" i="2"/>
  <c r="O1075" i="2"/>
  <c r="P1075" i="2"/>
  <c r="Q1075" i="2"/>
  <c r="R1075" i="2"/>
  <c r="S1075" i="2"/>
  <c r="T1075" i="2"/>
  <c r="U1075" i="2"/>
  <c r="V1075" i="2"/>
  <c r="W1075" i="2"/>
  <c r="X1075" i="2"/>
  <c r="Y1075" i="2"/>
  <c r="Z1075" i="2"/>
  <c r="AA1075" i="2"/>
  <c r="AB1075" i="2"/>
  <c r="AC1075" i="2"/>
  <c r="AD1075" i="2"/>
  <c r="AP1075" i="2"/>
  <c r="AQ1075" i="2"/>
  <c r="AR1075" i="2"/>
  <c r="AV1075" i="2"/>
  <c r="AW1075" i="2"/>
  <c r="AY1075" i="2"/>
  <c r="AZ1075" i="2"/>
  <c r="BD1075" i="2"/>
  <c r="BE1075" i="2"/>
  <c r="BF1075" i="2"/>
  <c r="A1076" i="2"/>
  <c r="B1076" i="2"/>
  <c r="C1076" i="2"/>
  <c r="D1076" i="2"/>
  <c r="E1076" i="2"/>
  <c r="F1076" i="2"/>
  <c r="G1076" i="2"/>
  <c r="AU1076" i="2" s="1"/>
  <c r="H1076" i="2"/>
  <c r="I1076" i="2"/>
  <c r="J1076" i="2"/>
  <c r="K1076" i="2"/>
  <c r="L1076" i="2"/>
  <c r="M1076" i="2"/>
  <c r="N1076" i="2"/>
  <c r="O1076" i="2"/>
  <c r="P1076" i="2"/>
  <c r="Q1076" i="2"/>
  <c r="R1076" i="2"/>
  <c r="S1076" i="2"/>
  <c r="T1076" i="2"/>
  <c r="U1076" i="2"/>
  <c r="V1076" i="2"/>
  <c r="W1076" i="2"/>
  <c r="X1076" i="2"/>
  <c r="Y1076" i="2"/>
  <c r="Z1076" i="2"/>
  <c r="AA1076" i="2"/>
  <c r="AB1076" i="2"/>
  <c r="AC1076" i="2"/>
  <c r="AD1076" i="2"/>
  <c r="AP1076" i="2"/>
  <c r="AQ1076" i="2"/>
  <c r="AR1076" i="2"/>
  <c r="AV1076" i="2"/>
  <c r="AW1076" i="2"/>
  <c r="AY1076" i="2"/>
  <c r="AZ1076" i="2"/>
  <c r="BD1076" i="2"/>
  <c r="BE1076" i="2"/>
  <c r="BF1076" i="2"/>
  <c r="A1077" i="2"/>
  <c r="B1077" i="2"/>
  <c r="C1077" i="2"/>
  <c r="D1077" i="2"/>
  <c r="E1077" i="2"/>
  <c r="F1077" i="2"/>
  <c r="G1077" i="2"/>
  <c r="AU1077" i="2" s="1"/>
  <c r="H1077" i="2"/>
  <c r="I1077" i="2"/>
  <c r="J1077" i="2"/>
  <c r="K1077" i="2"/>
  <c r="L1077" i="2"/>
  <c r="M1077" i="2"/>
  <c r="N1077" i="2"/>
  <c r="O1077" i="2"/>
  <c r="P1077" i="2"/>
  <c r="Q1077" i="2"/>
  <c r="R1077" i="2"/>
  <c r="S1077" i="2"/>
  <c r="T1077" i="2"/>
  <c r="U1077" i="2"/>
  <c r="V1077" i="2"/>
  <c r="W1077" i="2"/>
  <c r="X1077" i="2"/>
  <c r="Y1077" i="2"/>
  <c r="Z1077" i="2"/>
  <c r="AA1077" i="2"/>
  <c r="AB1077" i="2"/>
  <c r="AC1077" i="2"/>
  <c r="AD1077" i="2"/>
  <c r="AP1077" i="2"/>
  <c r="AQ1077" i="2"/>
  <c r="AR1077" i="2"/>
  <c r="AV1077" i="2"/>
  <c r="AW1077" i="2"/>
  <c r="AY1077" i="2"/>
  <c r="AZ1077" i="2"/>
  <c r="BD1077" i="2"/>
  <c r="BE1077" i="2"/>
  <c r="BF1077" i="2"/>
  <c r="A1078" i="2"/>
  <c r="B1078" i="2"/>
  <c r="C1078" i="2"/>
  <c r="D1078" i="2"/>
  <c r="E1078" i="2"/>
  <c r="F1078" i="2"/>
  <c r="G1078" i="2"/>
  <c r="AU1078" i="2" s="1"/>
  <c r="H1078" i="2"/>
  <c r="I1078" i="2"/>
  <c r="J1078" i="2"/>
  <c r="K1078" i="2"/>
  <c r="L1078" i="2"/>
  <c r="M1078" i="2"/>
  <c r="N1078" i="2"/>
  <c r="O1078" i="2"/>
  <c r="P1078" i="2"/>
  <c r="Q1078" i="2"/>
  <c r="R1078" i="2"/>
  <c r="S1078" i="2"/>
  <c r="T1078" i="2"/>
  <c r="U1078" i="2"/>
  <c r="V1078" i="2"/>
  <c r="W1078" i="2"/>
  <c r="X1078" i="2"/>
  <c r="Y1078" i="2"/>
  <c r="Z1078" i="2"/>
  <c r="AA1078" i="2"/>
  <c r="AB1078" i="2"/>
  <c r="AC1078" i="2"/>
  <c r="AD1078" i="2"/>
  <c r="AP1078" i="2"/>
  <c r="AQ1078" i="2"/>
  <c r="AR1078" i="2"/>
  <c r="AV1078" i="2"/>
  <c r="AW1078" i="2"/>
  <c r="AY1078" i="2"/>
  <c r="AZ1078" i="2"/>
  <c r="BD1078" i="2"/>
  <c r="BE1078" i="2"/>
  <c r="BF1078" i="2"/>
  <c r="A1079" i="2"/>
  <c r="B1079" i="2"/>
  <c r="C1079" i="2"/>
  <c r="D1079" i="2"/>
  <c r="E1079" i="2"/>
  <c r="F1079" i="2"/>
  <c r="G1079" i="2"/>
  <c r="H1079" i="2"/>
  <c r="I1079" i="2"/>
  <c r="J1079" i="2"/>
  <c r="K1079" i="2"/>
  <c r="L1079" i="2"/>
  <c r="M1079" i="2"/>
  <c r="N1079" i="2"/>
  <c r="O1079" i="2"/>
  <c r="P1079" i="2"/>
  <c r="Q1079" i="2"/>
  <c r="R1079" i="2"/>
  <c r="S1079" i="2"/>
  <c r="T1079" i="2"/>
  <c r="U1079" i="2"/>
  <c r="V1079" i="2"/>
  <c r="W1079" i="2"/>
  <c r="X1079" i="2"/>
  <c r="Y1079" i="2"/>
  <c r="Z1079" i="2"/>
  <c r="AA1079" i="2"/>
  <c r="AB1079" i="2"/>
  <c r="AC1079" i="2"/>
  <c r="AD1079" i="2"/>
  <c r="AP1079" i="2"/>
  <c r="AQ1079" i="2"/>
  <c r="AR1079" i="2"/>
  <c r="AV1079" i="2"/>
  <c r="AW1079" i="2"/>
  <c r="AY1079" i="2"/>
  <c r="AZ1079" i="2"/>
  <c r="BD1079" i="2"/>
  <c r="BE1079" i="2"/>
  <c r="BF1079" i="2"/>
  <c r="A1080" i="2"/>
  <c r="B1080" i="2"/>
  <c r="C1080" i="2"/>
  <c r="D1080" i="2"/>
  <c r="E1080" i="2"/>
  <c r="F1080" i="2"/>
  <c r="G1080" i="2"/>
  <c r="AU1080" i="2" s="1"/>
  <c r="H1080" i="2"/>
  <c r="I1080" i="2"/>
  <c r="J1080" i="2"/>
  <c r="K1080" i="2"/>
  <c r="L1080" i="2"/>
  <c r="M1080" i="2"/>
  <c r="N1080" i="2"/>
  <c r="O1080" i="2"/>
  <c r="P1080" i="2"/>
  <c r="Q1080" i="2"/>
  <c r="R1080" i="2"/>
  <c r="S1080" i="2"/>
  <c r="T1080" i="2"/>
  <c r="U1080" i="2"/>
  <c r="V1080" i="2"/>
  <c r="W1080" i="2"/>
  <c r="X1080" i="2"/>
  <c r="Y1080" i="2"/>
  <c r="Z1080" i="2"/>
  <c r="AA1080" i="2"/>
  <c r="AB1080" i="2"/>
  <c r="AC1080" i="2"/>
  <c r="AD1080" i="2"/>
  <c r="AP1080" i="2"/>
  <c r="AQ1080" i="2"/>
  <c r="AR1080" i="2"/>
  <c r="AV1080" i="2"/>
  <c r="AW1080" i="2"/>
  <c r="AY1080" i="2"/>
  <c r="AZ1080" i="2"/>
  <c r="BD1080" i="2"/>
  <c r="BE1080" i="2"/>
  <c r="BF1080" i="2"/>
  <c r="A1081" i="2"/>
  <c r="B1081" i="2"/>
  <c r="C1081" i="2"/>
  <c r="D1081" i="2"/>
  <c r="E1081" i="2"/>
  <c r="F1081" i="2"/>
  <c r="G1081" i="2"/>
  <c r="AU1081" i="2" s="1"/>
  <c r="H1081" i="2"/>
  <c r="I1081" i="2"/>
  <c r="J1081" i="2"/>
  <c r="K1081" i="2"/>
  <c r="L1081" i="2"/>
  <c r="M1081" i="2"/>
  <c r="N1081" i="2"/>
  <c r="O1081" i="2"/>
  <c r="P1081" i="2"/>
  <c r="Q1081" i="2"/>
  <c r="R1081" i="2"/>
  <c r="S1081" i="2"/>
  <c r="T1081" i="2"/>
  <c r="U1081" i="2"/>
  <c r="V1081" i="2"/>
  <c r="W1081" i="2"/>
  <c r="X1081" i="2"/>
  <c r="Y1081" i="2"/>
  <c r="Z1081" i="2"/>
  <c r="AA1081" i="2"/>
  <c r="AB1081" i="2"/>
  <c r="AC1081" i="2"/>
  <c r="AD1081" i="2"/>
  <c r="AP1081" i="2"/>
  <c r="AQ1081" i="2"/>
  <c r="AR1081" i="2"/>
  <c r="AV1081" i="2"/>
  <c r="AW1081" i="2"/>
  <c r="AY1081" i="2"/>
  <c r="AZ1081" i="2"/>
  <c r="BD1081" i="2"/>
  <c r="BE1081" i="2"/>
  <c r="BF1081" i="2"/>
  <c r="A1082" i="2"/>
  <c r="B1082" i="2"/>
  <c r="C1082" i="2"/>
  <c r="D1082" i="2"/>
  <c r="E1082" i="2"/>
  <c r="F1082" i="2"/>
  <c r="G1082" i="2"/>
  <c r="AU1082" i="2" s="1"/>
  <c r="H1082" i="2"/>
  <c r="I1082" i="2"/>
  <c r="J1082" i="2"/>
  <c r="K1082" i="2"/>
  <c r="L1082" i="2"/>
  <c r="M1082" i="2"/>
  <c r="N1082" i="2"/>
  <c r="O1082" i="2"/>
  <c r="P1082" i="2"/>
  <c r="Q1082" i="2"/>
  <c r="R1082" i="2"/>
  <c r="S1082" i="2"/>
  <c r="T1082" i="2"/>
  <c r="U1082" i="2"/>
  <c r="V1082" i="2"/>
  <c r="W1082" i="2"/>
  <c r="X1082" i="2"/>
  <c r="Y1082" i="2"/>
  <c r="Z1082" i="2"/>
  <c r="AA1082" i="2"/>
  <c r="AB1082" i="2"/>
  <c r="AC1082" i="2"/>
  <c r="AD1082" i="2"/>
  <c r="AP1082" i="2"/>
  <c r="AQ1082" i="2"/>
  <c r="AR1082" i="2"/>
  <c r="AV1082" i="2"/>
  <c r="AW1082" i="2"/>
  <c r="AY1082" i="2"/>
  <c r="AZ1082" i="2"/>
  <c r="BD1082" i="2"/>
  <c r="BE1082" i="2"/>
  <c r="BF1082" i="2"/>
  <c r="A1083" i="2"/>
  <c r="B1083" i="2"/>
  <c r="C1083" i="2"/>
  <c r="D1083" i="2"/>
  <c r="E1083" i="2"/>
  <c r="F1083" i="2"/>
  <c r="G1083" i="2"/>
  <c r="H1083" i="2"/>
  <c r="I1083" i="2"/>
  <c r="J1083" i="2"/>
  <c r="K1083" i="2"/>
  <c r="L1083" i="2"/>
  <c r="M1083" i="2"/>
  <c r="N1083" i="2"/>
  <c r="O1083" i="2"/>
  <c r="P1083" i="2"/>
  <c r="Q1083" i="2"/>
  <c r="R1083" i="2"/>
  <c r="S1083" i="2"/>
  <c r="T1083" i="2"/>
  <c r="U1083" i="2"/>
  <c r="V1083" i="2"/>
  <c r="W1083" i="2"/>
  <c r="X1083" i="2"/>
  <c r="Y1083" i="2"/>
  <c r="Z1083" i="2"/>
  <c r="AA1083" i="2"/>
  <c r="AB1083" i="2"/>
  <c r="AC1083" i="2"/>
  <c r="AD1083" i="2"/>
  <c r="AP1083" i="2"/>
  <c r="AQ1083" i="2"/>
  <c r="AR1083" i="2"/>
  <c r="AV1083" i="2"/>
  <c r="AW1083" i="2"/>
  <c r="AY1083" i="2"/>
  <c r="AZ1083" i="2"/>
  <c r="BD1083" i="2"/>
  <c r="BE1083" i="2"/>
  <c r="BF1083" i="2"/>
  <c r="A1084" i="2"/>
  <c r="B1084" i="2"/>
  <c r="C1084" i="2"/>
  <c r="D1084" i="2"/>
  <c r="E1084" i="2"/>
  <c r="F1084" i="2"/>
  <c r="G1084" i="2"/>
  <c r="H1084" i="2"/>
  <c r="I1084" i="2"/>
  <c r="J1084" i="2"/>
  <c r="K1084" i="2"/>
  <c r="L1084" i="2"/>
  <c r="M1084" i="2"/>
  <c r="N1084" i="2"/>
  <c r="O1084" i="2"/>
  <c r="P1084" i="2"/>
  <c r="Q1084" i="2"/>
  <c r="R1084" i="2"/>
  <c r="S1084" i="2"/>
  <c r="T1084" i="2"/>
  <c r="U1084" i="2"/>
  <c r="V1084" i="2"/>
  <c r="W1084" i="2"/>
  <c r="X1084" i="2"/>
  <c r="Y1084" i="2"/>
  <c r="Z1084" i="2"/>
  <c r="AA1084" i="2"/>
  <c r="AB1084" i="2"/>
  <c r="AC1084" i="2"/>
  <c r="AD1084" i="2"/>
  <c r="AP1084" i="2"/>
  <c r="AQ1084" i="2"/>
  <c r="AR1084" i="2"/>
  <c r="AV1084" i="2"/>
  <c r="AW1084" i="2"/>
  <c r="AY1084" i="2"/>
  <c r="AZ1084" i="2"/>
  <c r="BD1084" i="2"/>
  <c r="BE1084" i="2"/>
  <c r="BF1084" i="2"/>
  <c r="A1085" i="2"/>
  <c r="B1085" i="2"/>
  <c r="C1085" i="2"/>
  <c r="D1085" i="2"/>
  <c r="E1085" i="2"/>
  <c r="F1085" i="2"/>
  <c r="G1085" i="2"/>
  <c r="AU1085" i="2" s="1"/>
  <c r="H1085" i="2"/>
  <c r="I1085" i="2"/>
  <c r="J1085" i="2"/>
  <c r="K1085" i="2"/>
  <c r="L1085" i="2"/>
  <c r="M1085" i="2"/>
  <c r="N1085" i="2"/>
  <c r="O1085" i="2"/>
  <c r="P1085" i="2"/>
  <c r="Q1085" i="2"/>
  <c r="R1085" i="2"/>
  <c r="S1085" i="2"/>
  <c r="T1085" i="2"/>
  <c r="U1085" i="2"/>
  <c r="V1085" i="2"/>
  <c r="W1085" i="2"/>
  <c r="X1085" i="2"/>
  <c r="Y1085" i="2"/>
  <c r="Z1085" i="2"/>
  <c r="AA1085" i="2"/>
  <c r="AB1085" i="2"/>
  <c r="AC1085" i="2"/>
  <c r="AD1085" i="2"/>
  <c r="AP1085" i="2"/>
  <c r="AQ1085" i="2"/>
  <c r="AR1085" i="2"/>
  <c r="AV1085" i="2"/>
  <c r="AW1085" i="2"/>
  <c r="AY1085" i="2"/>
  <c r="AZ1085" i="2"/>
  <c r="BD1085" i="2"/>
  <c r="BE1085" i="2"/>
  <c r="BF1085" i="2"/>
  <c r="A1086" i="2"/>
  <c r="B1086" i="2"/>
  <c r="C1086" i="2"/>
  <c r="D1086" i="2"/>
  <c r="E1086" i="2"/>
  <c r="F1086" i="2"/>
  <c r="G1086" i="2"/>
  <c r="AU1086" i="2" s="1"/>
  <c r="H1086" i="2"/>
  <c r="I1086" i="2"/>
  <c r="J1086" i="2"/>
  <c r="K1086" i="2"/>
  <c r="L1086" i="2"/>
  <c r="M1086" i="2"/>
  <c r="N1086" i="2"/>
  <c r="O1086" i="2"/>
  <c r="P1086" i="2"/>
  <c r="Q1086" i="2"/>
  <c r="R1086" i="2"/>
  <c r="S1086" i="2"/>
  <c r="T1086" i="2"/>
  <c r="U1086" i="2"/>
  <c r="V1086" i="2"/>
  <c r="W1086" i="2"/>
  <c r="X1086" i="2"/>
  <c r="Y1086" i="2"/>
  <c r="Z1086" i="2"/>
  <c r="AA1086" i="2"/>
  <c r="AB1086" i="2"/>
  <c r="AC1086" i="2"/>
  <c r="AD1086" i="2"/>
  <c r="AP1086" i="2"/>
  <c r="AQ1086" i="2"/>
  <c r="AR1086" i="2"/>
  <c r="AV1086" i="2"/>
  <c r="AW1086" i="2"/>
  <c r="AY1086" i="2"/>
  <c r="AZ1086" i="2"/>
  <c r="BD1086" i="2"/>
  <c r="BE1086" i="2"/>
  <c r="BF1086" i="2"/>
  <c r="A1087" i="2"/>
  <c r="B1087" i="2"/>
  <c r="C1087" i="2"/>
  <c r="D1087" i="2"/>
  <c r="E1087" i="2"/>
  <c r="F1087" i="2"/>
  <c r="G1087" i="2"/>
  <c r="AU1087" i="2" s="1"/>
  <c r="H1087" i="2"/>
  <c r="I1087" i="2"/>
  <c r="J1087" i="2"/>
  <c r="K1087" i="2"/>
  <c r="L1087" i="2"/>
  <c r="M1087" i="2"/>
  <c r="N1087" i="2"/>
  <c r="O1087" i="2"/>
  <c r="P1087" i="2"/>
  <c r="Q1087" i="2"/>
  <c r="R1087" i="2"/>
  <c r="S1087" i="2"/>
  <c r="T1087" i="2"/>
  <c r="U1087" i="2"/>
  <c r="V1087" i="2"/>
  <c r="W1087" i="2"/>
  <c r="X1087" i="2"/>
  <c r="Y1087" i="2"/>
  <c r="Z1087" i="2"/>
  <c r="AA1087" i="2"/>
  <c r="AB1087" i="2"/>
  <c r="AC1087" i="2"/>
  <c r="AD1087" i="2"/>
  <c r="AP1087" i="2"/>
  <c r="AQ1087" i="2"/>
  <c r="AR1087" i="2"/>
  <c r="AV1087" i="2"/>
  <c r="AW1087" i="2"/>
  <c r="AY1087" i="2"/>
  <c r="AZ1087" i="2"/>
  <c r="BD1087" i="2"/>
  <c r="BE1087" i="2"/>
  <c r="BF1087" i="2"/>
  <c r="A1088" i="2"/>
  <c r="B1088" i="2"/>
  <c r="C1088" i="2"/>
  <c r="D1088" i="2"/>
  <c r="E1088" i="2"/>
  <c r="F1088" i="2"/>
  <c r="G1088" i="2"/>
  <c r="AU1088" i="2" s="1"/>
  <c r="H1088" i="2"/>
  <c r="I1088" i="2"/>
  <c r="J1088" i="2"/>
  <c r="K1088" i="2"/>
  <c r="L1088" i="2"/>
  <c r="M1088" i="2"/>
  <c r="N1088" i="2"/>
  <c r="O1088" i="2"/>
  <c r="P1088" i="2"/>
  <c r="Q1088" i="2"/>
  <c r="R1088" i="2"/>
  <c r="S1088" i="2"/>
  <c r="T1088" i="2"/>
  <c r="U1088" i="2"/>
  <c r="V1088" i="2"/>
  <c r="W1088" i="2"/>
  <c r="X1088" i="2"/>
  <c r="Y1088" i="2"/>
  <c r="Z1088" i="2"/>
  <c r="AA1088" i="2"/>
  <c r="AB1088" i="2"/>
  <c r="AC1088" i="2"/>
  <c r="AD1088" i="2"/>
  <c r="AP1088" i="2"/>
  <c r="AQ1088" i="2"/>
  <c r="AR1088" i="2"/>
  <c r="AV1088" i="2"/>
  <c r="AW1088" i="2"/>
  <c r="AY1088" i="2"/>
  <c r="AZ1088" i="2"/>
  <c r="BD1088" i="2"/>
  <c r="BE1088" i="2"/>
  <c r="BF1088" i="2"/>
  <c r="A1089" i="2"/>
  <c r="B1089" i="2"/>
  <c r="C1089" i="2"/>
  <c r="D1089" i="2"/>
  <c r="E1089" i="2"/>
  <c r="F1089" i="2"/>
  <c r="G1089" i="2"/>
  <c r="AU1089" i="2" s="1"/>
  <c r="H1089" i="2"/>
  <c r="I1089" i="2"/>
  <c r="J1089" i="2"/>
  <c r="K1089" i="2"/>
  <c r="L1089" i="2"/>
  <c r="M1089" i="2"/>
  <c r="N1089" i="2"/>
  <c r="O1089" i="2"/>
  <c r="P1089" i="2"/>
  <c r="Q1089" i="2"/>
  <c r="R1089" i="2"/>
  <c r="S1089" i="2"/>
  <c r="T1089" i="2"/>
  <c r="U1089" i="2"/>
  <c r="V1089" i="2"/>
  <c r="W1089" i="2"/>
  <c r="X1089" i="2"/>
  <c r="Y1089" i="2"/>
  <c r="Z1089" i="2"/>
  <c r="AA1089" i="2"/>
  <c r="AB1089" i="2"/>
  <c r="AC1089" i="2"/>
  <c r="AD1089" i="2"/>
  <c r="AP1089" i="2"/>
  <c r="AQ1089" i="2"/>
  <c r="AR1089" i="2"/>
  <c r="AV1089" i="2"/>
  <c r="AW1089" i="2"/>
  <c r="AY1089" i="2"/>
  <c r="AZ1089" i="2"/>
  <c r="BD1089" i="2"/>
  <c r="BE1089" i="2"/>
  <c r="BF1089" i="2"/>
  <c r="A1090" i="2"/>
  <c r="B1090" i="2"/>
  <c r="C1090" i="2"/>
  <c r="D1090" i="2"/>
  <c r="E1090" i="2"/>
  <c r="F1090" i="2"/>
  <c r="G1090" i="2"/>
  <c r="AU1090" i="2" s="1"/>
  <c r="H1090" i="2"/>
  <c r="I1090" i="2"/>
  <c r="J1090" i="2"/>
  <c r="K1090" i="2"/>
  <c r="L1090" i="2"/>
  <c r="M1090" i="2"/>
  <c r="N1090" i="2"/>
  <c r="O1090" i="2"/>
  <c r="P1090" i="2"/>
  <c r="Q1090" i="2"/>
  <c r="R1090" i="2"/>
  <c r="S1090" i="2"/>
  <c r="T1090" i="2"/>
  <c r="U1090" i="2"/>
  <c r="V1090" i="2"/>
  <c r="W1090" i="2"/>
  <c r="X1090" i="2"/>
  <c r="Y1090" i="2"/>
  <c r="Z1090" i="2"/>
  <c r="AA1090" i="2"/>
  <c r="AB1090" i="2"/>
  <c r="AC1090" i="2"/>
  <c r="AD1090" i="2"/>
  <c r="AP1090" i="2"/>
  <c r="AQ1090" i="2"/>
  <c r="AR1090" i="2"/>
  <c r="AV1090" i="2"/>
  <c r="AW1090" i="2"/>
  <c r="AY1090" i="2"/>
  <c r="AZ1090" i="2"/>
  <c r="BD1090" i="2"/>
  <c r="BE1090" i="2"/>
  <c r="BF1090" i="2"/>
  <c r="A1091" i="2"/>
  <c r="B1091" i="2"/>
  <c r="C1091" i="2"/>
  <c r="D1091" i="2"/>
  <c r="E1091" i="2"/>
  <c r="F1091" i="2"/>
  <c r="G1091" i="2"/>
  <c r="H1091" i="2"/>
  <c r="I1091" i="2"/>
  <c r="J1091" i="2"/>
  <c r="K1091" i="2"/>
  <c r="L1091" i="2"/>
  <c r="M1091" i="2"/>
  <c r="N1091" i="2"/>
  <c r="O1091" i="2"/>
  <c r="P1091" i="2"/>
  <c r="Q1091" i="2"/>
  <c r="R1091" i="2"/>
  <c r="S1091" i="2"/>
  <c r="T1091" i="2"/>
  <c r="U1091" i="2"/>
  <c r="V1091" i="2"/>
  <c r="W1091" i="2"/>
  <c r="X1091" i="2"/>
  <c r="Y1091" i="2"/>
  <c r="Z1091" i="2"/>
  <c r="AA1091" i="2"/>
  <c r="AB1091" i="2"/>
  <c r="AC1091" i="2"/>
  <c r="AD1091" i="2"/>
  <c r="AP1091" i="2"/>
  <c r="AQ1091" i="2"/>
  <c r="AR1091" i="2"/>
  <c r="AV1091" i="2"/>
  <c r="AW1091" i="2"/>
  <c r="AY1091" i="2"/>
  <c r="AZ1091" i="2"/>
  <c r="BD1091" i="2"/>
  <c r="BE1091" i="2"/>
  <c r="BF1091" i="2"/>
  <c r="A1092" i="2"/>
  <c r="B1092" i="2"/>
  <c r="C1092" i="2"/>
  <c r="D1092" i="2"/>
  <c r="E1092" i="2"/>
  <c r="F1092" i="2"/>
  <c r="G1092" i="2"/>
  <c r="AU1092" i="2" s="1"/>
  <c r="H1092" i="2"/>
  <c r="I1092" i="2"/>
  <c r="J1092" i="2"/>
  <c r="K1092" i="2"/>
  <c r="L1092" i="2"/>
  <c r="M1092" i="2"/>
  <c r="N1092" i="2"/>
  <c r="O1092" i="2"/>
  <c r="P1092" i="2"/>
  <c r="Q1092" i="2"/>
  <c r="R1092" i="2"/>
  <c r="S1092" i="2"/>
  <c r="T1092" i="2"/>
  <c r="U1092" i="2"/>
  <c r="V1092" i="2"/>
  <c r="W1092" i="2"/>
  <c r="X1092" i="2"/>
  <c r="Y1092" i="2"/>
  <c r="Z1092" i="2"/>
  <c r="AA1092" i="2"/>
  <c r="AB1092" i="2"/>
  <c r="AC1092" i="2"/>
  <c r="AD1092" i="2"/>
  <c r="AP1092" i="2"/>
  <c r="AQ1092" i="2"/>
  <c r="AR1092" i="2"/>
  <c r="AV1092" i="2"/>
  <c r="AW1092" i="2"/>
  <c r="AY1092" i="2"/>
  <c r="AZ1092" i="2"/>
  <c r="BD1092" i="2"/>
  <c r="BE1092" i="2"/>
  <c r="BF1092" i="2"/>
  <c r="A1093" i="2"/>
  <c r="B1093" i="2"/>
  <c r="C1093" i="2"/>
  <c r="D1093" i="2"/>
  <c r="E1093" i="2"/>
  <c r="F1093" i="2"/>
  <c r="G1093" i="2"/>
  <c r="H1093" i="2"/>
  <c r="I1093" i="2"/>
  <c r="J1093" i="2"/>
  <c r="K1093" i="2"/>
  <c r="L1093" i="2"/>
  <c r="M1093" i="2"/>
  <c r="N1093" i="2"/>
  <c r="O1093" i="2"/>
  <c r="P1093" i="2"/>
  <c r="Q1093" i="2"/>
  <c r="R1093" i="2"/>
  <c r="S1093" i="2"/>
  <c r="T1093" i="2"/>
  <c r="U1093" i="2"/>
  <c r="V1093" i="2"/>
  <c r="W1093" i="2"/>
  <c r="X1093" i="2"/>
  <c r="Y1093" i="2"/>
  <c r="Z1093" i="2"/>
  <c r="AA1093" i="2"/>
  <c r="AB1093" i="2"/>
  <c r="AC1093" i="2"/>
  <c r="AD1093" i="2"/>
  <c r="AP1093" i="2"/>
  <c r="AQ1093" i="2"/>
  <c r="AR1093" i="2"/>
  <c r="AV1093" i="2"/>
  <c r="AW1093" i="2"/>
  <c r="AY1093" i="2"/>
  <c r="AZ1093" i="2"/>
  <c r="BD1093" i="2"/>
  <c r="BE1093" i="2"/>
  <c r="BF1093" i="2"/>
  <c r="A1094" i="2"/>
  <c r="B1094" i="2"/>
  <c r="C1094" i="2"/>
  <c r="D1094" i="2"/>
  <c r="E1094" i="2"/>
  <c r="F1094" i="2"/>
  <c r="G1094" i="2"/>
  <c r="AU1094" i="2" s="1"/>
  <c r="H1094" i="2"/>
  <c r="I1094" i="2"/>
  <c r="J1094" i="2"/>
  <c r="K1094" i="2"/>
  <c r="L1094" i="2"/>
  <c r="M1094" i="2"/>
  <c r="N1094" i="2"/>
  <c r="O1094" i="2"/>
  <c r="P1094" i="2"/>
  <c r="Q1094" i="2"/>
  <c r="R1094" i="2"/>
  <c r="S1094" i="2"/>
  <c r="T1094" i="2"/>
  <c r="U1094" i="2"/>
  <c r="V1094" i="2"/>
  <c r="W1094" i="2"/>
  <c r="X1094" i="2"/>
  <c r="Y1094" i="2"/>
  <c r="Z1094" i="2"/>
  <c r="AA1094" i="2"/>
  <c r="AB1094" i="2"/>
  <c r="AC1094" i="2"/>
  <c r="AD1094" i="2"/>
  <c r="AP1094" i="2"/>
  <c r="AQ1094" i="2"/>
  <c r="AR1094" i="2"/>
  <c r="AV1094" i="2"/>
  <c r="AW1094" i="2"/>
  <c r="AY1094" i="2"/>
  <c r="AZ1094" i="2"/>
  <c r="BD1094" i="2"/>
  <c r="BE1094" i="2"/>
  <c r="BF1094" i="2"/>
  <c r="A1095" i="2"/>
  <c r="B1095" i="2"/>
  <c r="C1095" i="2"/>
  <c r="D1095" i="2"/>
  <c r="E1095" i="2"/>
  <c r="F1095" i="2"/>
  <c r="G1095" i="2"/>
  <c r="AU1095" i="2" s="1"/>
  <c r="H1095" i="2"/>
  <c r="I1095" i="2"/>
  <c r="J1095" i="2"/>
  <c r="K1095" i="2"/>
  <c r="L1095" i="2"/>
  <c r="M1095" i="2"/>
  <c r="N1095" i="2"/>
  <c r="O1095" i="2"/>
  <c r="P1095" i="2"/>
  <c r="Q1095" i="2"/>
  <c r="R1095" i="2"/>
  <c r="S1095" i="2"/>
  <c r="T1095" i="2"/>
  <c r="U1095" i="2"/>
  <c r="V1095" i="2"/>
  <c r="W1095" i="2"/>
  <c r="X1095" i="2"/>
  <c r="Y1095" i="2"/>
  <c r="Z1095" i="2"/>
  <c r="AA1095" i="2"/>
  <c r="AB1095" i="2"/>
  <c r="AC1095" i="2"/>
  <c r="AD1095" i="2"/>
  <c r="AP1095" i="2"/>
  <c r="AQ1095" i="2"/>
  <c r="AR1095" i="2"/>
  <c r="AV1095" i="2"/>
  <c r="AW1095" i="2"/>
  <c r="AY1095" i="2"/>
  <c r="AZ1095" i="2"/>
  <c r="BD1095" i="2"/>
  <c r="BE1095" i="2"/>
  <c r="BF1095" i="2"/>
  <c r="A1096" i="2"/>
  <c r="B1096" i="2"/>
  <c r="C1096" i="2"/>
  <c r="D1096" i="2"/>
  <c r="E1096" i="2"/>
  <c r="F1096" i="2"/>
  <c r="G1096" i="2"/>
  <c r="AU1096" i="2" s="1"/>
  <c r="H1096" i="2"/>
  <c r="I1096" i="2"/>
  <c r="J1096" i="2"/>
  <c r="K1096" i="2"/>
  <c r="L1096" i="2"/>
  <c r="M1096" i="2"/>
  <c r="N1096" i="2"/>
  <c r="O1096" i="2"/>
  <c r="P1096" i="2"/>
  <c r="Q1096" i="2"/>
  <c r="R1096" i="2"/>
  <c r="S1096" i="2"/>
  <c r="T1096" i="2"/>
  <c r="U1096" i="2"/>
  <c r="V1096" i="2"/>
  <c r="W1096" i="2"/>
  <c r="X1096" i="2"/>
  <c r="Y1096" i="2"/>
  <c r="Z1096" i="2"/>
  <c r="AA1096" i="2"/>
  <c r="AB1096" i="2"/>
  <c r="AC1096" i="2"/>
  <c r="AD1096" i="2"/>
  <c r="AP1096" i="2"/>
  <c r="AQ1096" i="2"/>
  <c r="AR1096" i="2"/>
  <c r="AV1096" i="2"/>
  <c r="AW1096" i="2"/>
  <c r="AY1096" i="2"/>
  <c r="AZ1096" i="2"/>
  <c r="BD1096" i="2"/>
  <c r="BE1096" i="2"/>
  <c r="BF1096" i="2"/>
  <c r="A1097" i="2"/>
  <c r="B1097" i="2"/>
  <c r="C1097" i="2"/>
  <c r="D1097" i="2"/>
  <c r="E1097" i="2"/>
  <c r="F1097" i="2"/>
  <c r="G1097" i="2"/>
  <c r="AU1097" i="2" s="1"/>
  <c r="H1097" i="2"/>
  <c r="I1097" i="2"/>
  <c r="J1097" i="2"/>
  <c r="K1097" i="2"/>
  <c r="L1097" i="2"/>
  <c r="M1097" i="2"/>
  <c r="N1097" i="2"/>
  <c r="O1097" i="2"/>
  <c r="P1097" i="2"/>
  <c r="Q1097" i="2"/>
  <c r="R1097" i="2"/>
  <c r="S1097" i="2"/>
  <c r="T1097" i="2"/>
  <c r="U1097" i="2"/>
  <c r="V1097" i="2"/>
  <c r="W1097" i="2"/>
  <c r="X1097" i="2"/>
  <c r="Y1097" i="2"/>
  <c r="Z1097" i="2"/>
  <c r="AA1097" i="2"/>
  <c r="AB1097" i="2"/>
  <c r="AC1097" i="2"/>
  <c r="AD1097" i="2"/>
  <c r="AP1097" i="2"/>
  <c r="AQ1097" i="2"/>
  <c r="AR1097" i="2"/>
  <c r="AV1097" i="2"/>
  <c r="AW1097" i="2"/>
  <c r="AY1097" i="2"/>
  <c r="AZ1097" i="2"/>
  <c r="BD1097" i="2"/>
  <c r="BE1097" i="2"/>
  <c r="BF1097" i="2"/>
  <c r="A1098" i="2"/>
  <c r="B1098" i="2"/>
  <c r="C1098" i="2"/>
  <c r="D1098" i="2"/>
  <c r="E1098" i="2"/>
  <c r="F1098" i="2"/>
  <c r="G1098" i="2"/>
  <c r="AU1098" i="2" s="1"/>
  <c r="H1098" i="2"/>
  <c r="I1098" i="2"/>
  <c r="J1098" i="2"/>
  <c r="K1098" i="2"/>
  <c r="L1098" i="2"/>
  <c r="M1098" i="2"/>
  <c r="N1098" i="2"/>
  <c r="O1098" i="2"/>
  <c r="P1098" i="2"/>
  <c r="Q1098" i="2"/>
  <c r="R1098" i="2"/>
  <c r="S1098" i="2"/>
  <c r="T1098" i="2"/>
  <c r="U1098" i="2"/>
  <c r="V1098" i="2"/>
  <c r="W1098" i="2"/>
  <c r="X1098" i="2"/>
  <c r="Y1098" i="2"/>
  <c r="Z1098" i="2"/>
  <c r="AA1098" i="2"/>
  <c r="AB1098" i="2"/>
  <c r="AC1098" i="2"/>
  <c r="AD1098" i="2"/>
  <c r="AP1098" i="2"/>
  <c r="AQ1098" i="2"/>
  <c r="AR1098" i="2"/>
  <c r="AV1098" i="2"/>
  <c r="AW1098" i="2"/>
  <c r="AY1098" i="2"/>
  <c r="AZ1098" i="2"/>
  <c r="BD1098" i="2"/>
  <c r="BE1098" i="2"/>
  <c r="BF1098" i="2"/>
  <c r="A1099" i="2"/>
  <c r="B1099" i="2"/>
  <c r="C1099" i="2"/>
  <c r="D1099" i="2"/>
  <c r="E1099" i="2"/>
  <c r="F1099" i="2"/>
  <c r="G1099" i="2"/>
  <c r="H1099" i="2"/>
  <c r="I1099" i="2"/>
  <c r="J1099" i="2"/>
  <c r="K1099" i="2"/>
  <c r="L1099" i="2"/>
  <c r="M1099" i="2"/>
  <c r="N1099" i="2"/>
  <c r="O1099" i="2"/>
  <c r="P1099" i="2"/>
  <c r="Q1099" i="2"/>
  <c r="R1099" i="2"/>
  <c r="S1099" i="2"/>
  <c r="T1099" i="2"/>
  <c r="U1099" i="2"/>
  <c r="V1099" i="2"/>
  <c r="W1099" i="2"/>
  <c r="X1099" i="2"/>
  <c r="Y1099" i="2"/>
  <c r="Z1099" i="2"/>
  <c r="AA1099" i="2"/>
  <c r="AB1099" i="2"/>
  <c r="AC1099" i="2"/>
  <c r="AD1099" i="2"/>
  <c r="AP1099" i="2"/>
  <c r="AQ1099" i="2"/>
  <c r="AR1099" i="2"/>
  <c r="AV1099" i="2"/>
  <c r="AW1099" i="2"/>
  <c r="AY1099" i="2"/>
  <c r="AZ1099" i="2"/>
  <c r="BD1099" i="2"/>
  <c r="BE1099" i="2"/>
  <c r="BF1099" i="2"/>
  <c r="A1100" i="2"/>
  <c r="B1100" i="2"/>
  <c r="C1100" i="2"/>
  <c r="D1100" i="2"/>
  <c r="E1100" i="2"/>
  <c r="F1100" i="2"/>
  <c r="G1100" i="2"/>
  <c r="AU1100" i="2" s="1"/>
  <c r="H1100" i="2"/>
  <c r="I1100" i="2"/>
  <c r="J1100" i="2"/>
  <c r="K1100" i="2"/>
  <c r="L1100" i="2"/>
  <c r="M1100" i="2"/>
  <c r="N1100" i="2"/>
  <c r="O1100" i="2"/>
  <c r="P1100" i="2"/>
  <c r="Q1100" i="2"/>
  <c r="R1100" i="2"/>
  <c r="S1100" i="2"/>
  <c r="T1100" i="2"/>
  <c r="U1100" i="2"/>
  <c r="V1100" i="2"/>
  <c r="W1100" i="2"/>
  <c r="X1100" i="2"/>
  <c r="Y1100" i="2"/>
  <c r="Z1100" i="2"/>
  <c r="AA1100" i="2"/>
  <c r="AB1100" i="2"/>
  <c r="AC1100" i="2"/>
  <c r="AD1100" i="2"/>
  <c r="AP1100" i="2"/>
  <c r="AQ1100" i="2"/>
  <c r="AR1100" i="2"/>
  <c r="AV1100" i="2"/>
  <c r="AW1100" i="2"/>
  <c r="AY1100" i="2"/>
  <c r="AZ1100" i="2"/>
  <c r="BD1100" i="2"/>
  <c r="BE1100" i="2"/>
  <c r="BF1100" i="2"/>
  <c r="A1101" i="2"/>
  <c r="B1101" i="2"/>
  <c r="C1101" i="2"/>
  <c r="D1101" i="2"/>
  <c r="E1101" i="2"/>
  <c r="F1101" i="2"/>
  <c r="G1101" i="2"/>
  <c r="AU1101" i="2" s="1"/>
  <c r="H1101" i="2"/>
  <c r="I1101" i="2"/>
  <c r="J1101" i="2"/>
  <c r="K1101" i="2"/>
  <c r="L1101" i="2"/>
  <c r="M1101" i="2"/>
  <c r="N1101" i="2"/>
  <c r="O1101" i="2"/>
  <c r="P1101" i="2"/>
  <c r="Q1101" i="2"/>
  <c r="R1101" i="2"/>
  <c r="S1101" i="2"/>
  <c r="T1101" i="2"/>
  <c r="U1101" i="2"/>
  <c r="V1101" i="2"/>
  <c r="W1101" i="2"/>
  <c r="X1101" i="2"/>
  <c r="Y1101" i="2"/>
  <c r="Z1101" i="2"/>
  <c r="AA1101" i="2"/>
  <c r="AB1101" i="2"/>
  <c r="AC1101" i="2"/>
  <c r="AD1101" i="2"/>
  <c r="AP1101" i="2"/>
  <c r="AQ1101" i="2"/>
  <c r="AR1101" i="2"/>
  <c r="AV1101" i="2"/>
  <c r="AW1101" i="2"/>
  <c r="AY1101" i="2"/>
  <c r="AZ1101" i="2"/>
  <c r="BD1101" i="2"/>
  <c r="BE1101" i="2"/>
  <c r="BF1101" i="2"/>
  <c r="A1102" i="2"/>
  <c r="B1102" i="2"/>
  <c r="C1102" i="2"/>
  <c r="D1102" i="2"/>
  <c r="E1102" i="2"/>
  <c r="F1102" i="2"/>
  <c r="G1102" i="2"/>
  <c r="AU1102" i="2" s="1"/>
  <c r="H1102" i="2"/>
  <c r="I1102" i="2"/>
  <c r="J1102" i="2"/>
  <c r="K1102" i="2"/>
  <c r="L1102" i="2"/>
  <c r="M1102" i="2"/>
  <c r="N1102" i="2"/>
  <c r="O1102" i="2"/>
  <c r="P1102" i="2"/>
  <c r="Q1102" i="2"/>
  <c r="R1102" i="2"/>
  <c r="S1102" i="2"/>
  <c r="T1102" i="2"/>
  <c r="U1102" i="2"/>
  <c r="V1102" i="2"/>
  <c r="W1102" i="2"/>
  <c r="X1102" i="2"/>
  <c r="Y1102" i="2"/>
  <c r="Z1102" i="2"/>
  <c r="AA1102" i="2"/>
  <c r="AB1102" i="2"/>
  <c r="AC1102" i="2"/>
  <c r="AD1102" i="2"/>
  <c r="AP1102" i="2"/>
  <c r="AQ1102" i="2"/>
  <c r="AR1102" i="2"/>
  <c r="AV1102" i="2"/>
  <c r="AW1102" i="2"/>
  <c r="AY1102" i="2"/>
  <c r="AZ1102" i="2"/>
  <c r="BD1102" i="2"/>
  <c r="BE1102" i="2"/>
  <c r="BF1102" i="2"/>
  <c r="A1103" i="2"/>
  <c r="B1103" i="2"/>
  <c r="C1103" i="2"/>
  <c r="D1103" i="2"/>
  <c r="E1103" i="2"/>
  <c r="F1103" i="2"/>
  <c r="G1103" i="2"/>
  <c r="AU1103" i="2" s="1"/>
  <c r="H1103" i="2"/>
  <c r="I1103" i="2"/>
  <c r="J1103" i="2"/>
  <c r="K1103" i="2"/>
  <c r="L1103" i="2"/>
  <c r="M1103" i="2"/>
  <c r="N1103" i="2"/>
  <c r="O1103" i="2"/>
  <c r="P1103" i="2"/>
  <c r="Q1103" i="2"/>
  <c r="R1103" i="2"/>
  <c r="S1103" i="2"/>
  <c r="T1103" i="2"/>
  <c r="U1103" i="2"/>
  <c r="V1103" i="2"/>
  <c r="W1103" i="2"/>
  <c r="X1103" i="2"/>
  <c r="Y1103" i="2"/>
  <c r="Z1103" i="2"/>
  <c r="AA1103" i="2"/>
  <c r="AB1103" i="2"/>
  <c r="AC1103" i="2"/>
  <c r="AD1103" i="2"/>
  <c r="AP1103" i="2"/>
  <c r="AQ1103" i="2"/>
  <c r="AR1103" i="2"/>
  <c r="AV1103" i="2"/>
  <c r="AW1103" i="2"/>
  <c r="AY1103" i="2"/>
  <c r="AZ1103" i="2"/>
  <c r="BD1103" i="2"/>
  <c r="BE1103" i="2"/>
  <c r="BF1103" i="2"/>
  <c r="A1104" i="2"/>
  <c r="B1104" i="2"/>
  <c r="C1104" i="2"/>
  <c r="D1104" i="2"/>
  <c r="E1104" i="2"/>
  <c r="F1104" i="2"/>
  <c r="G1104" i="2"/>
  <c r="AU1104" i="2" s="1"/>
  <c r="H1104" i="2"/>
  <c r="I1104" i="2"/>
  <c r="J1104" i="2"/>
  <c r="K1104" i="2"/>
  <c r="L1104" i="2"/>
  <c r="M1104" i="2"/>
  <c r="N1104" i="2"/>
  <c r="O1104" i="2"/>
  <c r="P1104" i="2"/>
  <c r="Q1104" i="2"/>
  <c r="R1104" i="2"/>
  <c r="S1104" i="2"/>
  <c r="T1104" i="2"/>
  <c r="U1104" i="2"/>
  <c r="V1104" i="2"/>
  <c r="W1104" i="2"/>
  <c r="X1104" i="2"/>
  <c r="Y1104" i="2"/>
  <c r="Z1104" i="2"/>
  <c r="AA1104" i="2"/>
  <c r="AB1104" i="2"/>
  <c r="AC1104" i="2"/>
  <c r="AD1104" i="2"/>
  <c r="AP1104" i="2"/>
  <c r="AQ1104" i="2"/>
  <c r="AR1104" i="2"/>
  <c r="AV1104" i="2"/>
  <c r="AW1104" i="2"/>
  <c r="AY1104" i="2"/>
  <c r="AZ1104" i="2"/>
  <c r="BD1104" i="2"/>
  <c r="BE1104" i="2"/>
  <c r="BF1104" i="2"/>
  <c r="A1105" i="2"/>
  <c r="B1105" i="2"/>
  <c r="C1105" i="2"/>
  <c r="D1105" i="2"/>
  <c r="E1105" i="2"/>
  <c r="F1105" i="2"/>
  <c r="G1105" i="2"/>
  <c r="AU1105" i="2" s="1"/>
  <c r="H1105" i="2"/>
  <c r="I1105" i="2"/>
  <c r="J1105" i="2"/>
  <c r="K1105" i="2"/>
  <c r="L1105" i="2"/>
  <c r="M1105" i="2"/>
  <c r="N1105" i="2"/>
  <c r="O1105" i="2"/>
  <c r="P1105" i="2"/>
  <c r="Q1105" i="2"/>
  <c r="R1105" i="2"/>
  <c r="S1105" i="2"/>
  <c r="T1105" i="2"/>
  <c r="U1105" i="2"/>
  <c r="V1105" i="2"/>
  <c r="W1105" i="2"/>
  <c r="X1105" i="2"/>
  <c r="Y1105" i="2"/>
  <c r="Z1105" i="2"/>
  <c r="AA1105" i="2"/>
  <c r="AB1105" i="2"/>
  <c r="AC1105" i="2"/>
  <c r="AD1105" i="2"/>
  <c r="AP1105" i="2"/>
  <c r="AQ1105" i="2"/>
  <c r="AR1105" i="2"/>
  <c r="AV1105" i="2"/>
  <c r="AW1105" i="2"/>
  <c r="AY1105" i="2"/>
  <c r="AZ1105" i="2"/>
  <c r="BD1105" i="2"/>
  <c r="BE1105" i="2"/>
  <c r="BF1105" i="2"/>
  <c r="A1106" i="2"/>
  <c r="B1106" i="2"/>
  <c r="C1106" i="2"/>
  <c r="D1106" i="2"/>
  <c r="E1106" i="2"/>
  <c r="F1106" i="2"/>
  <c r="G1106" i="2"/>
  <c r="AU1106" i="2" s="1"/>
  <c r="H1106" i="2"/>
  <c r="I1106" i="2"/>
  <c r="J1106" i="2"/>
  <c r="K1106" i="2"/>
  <c r="L1106" i="2"/>
  <c r="M1106" i="2"/>
  <c r="N1106" i="2"/>
  <c r="O1106" i="2"/>
  <c r="P1106" i="2"/>
  <c r="Q1106" i="2"/>
  <c r="R1106" i="2"/>
  <c r="S1106" i="2"/>
  <c r="T1106" i="2"/>
  <c r="U1106" i="2"/>
  <c r="V1106" i="2"/>
  <c r="W1106" i="2"/>
  <c r="X1106" i="2"/>
  <c r="Y1106" i="2"/>
  <c r="Z1106" i="2"/>
  <c r="AA1106" i="2"/>
  <c r="AB1106" i="2"/>
  <c r="AC1106" i="2"/>
  <c r="AD1106" i="2"/>
  <c r="AP1106" i="2"/>
  <c r="AQ1106" i="2"/>
  <c r="AR1106" i="2"/>
  <c r="AV1106" i="2"/>
  <c r="AW1106" i="2"/>
  <c r="AY1106" i="2"/>
  <c r="AZ1106" i="2"/>
  <c r="BD1106" i="2"/>
  <c r="BE1106" i="2"/>
  <c r="BF1106" i="2"/>
  <c r="A1107" i="2"/>
  <c r="B1107" i="2"/>
  <c r="C1107" i="2"/>
  <c r="D1107" i="2"/>
  <c r="E1107" i="2"/>
  <c r="F1107" i="2"/>
  <c r="G1107" i="2"/>
  <c r="H1107" i="2"/>
  <c r="I1107" i="2"/>
  <c r="J1107" i="2"/>
  <c r="K1107" i="2"/>
  <c r="L1107" i="2"/>
  <c r="M1107" i="2"/>
  <c r="N1107" i="2"/>
  <c r="O1107" i="2"/>
  <c r="P1107" i="2"/>
  <c r="Q1107" i="2"/>
  <c r="R1107" i="2"/>
  <c r="S1107" i="2"/>
  <c r="T1107" i="2"/>
  <c r="U1107" i="2"/>
  <c r="V1107" i="2"/>
  <c r="W1107" i="2"/>
  <c r="X1107" i="2"/>
  <c r="Y1107" i="2"/>
  <c r="Z1107" i="2"/>
  <c r="AA1107" i="2"/>
  <c r="AB1107" i="2"/>
  <c r="AC1107" i="2"/>
  <c r="AD1107" i="2"/>
  <c r="AP1107" i="2"/>
  <c r="AQ1107" i="2"/>
  <c r="AR1107" i="2"/>
  <c r="AV1107" i="2"/>
  <c r="AW1107" i="2"/>
  <c r="AY1107" i="2"/>
  <c r="AZ1107" i="2"/>
  <c r="BD1107" i="2"/>
  <c r="BE1107" i="2"/>
  <c r="BF1107" i="2"/>
  <c r="A1108" i="2"/>
  <c r="B1108" i="2"/>
  <c r="C1108" i="2"/>
  <c r="D1108" i="2"/>
  <c r="E1108" i="2"/>
  <c r="F1108" i="2"/>
  <c r="G1108" i="2"/>
  <c r="AU1108" i="2" s="1"/>
  <c r="H1108" i="2"/>
  <c r="I1108" i="2"/>
  <c r="J1108" i="2"/>
  <c r="K1108" i="2"/>
  <c r="L1108" i="2"/>
  <c r="M1108" i="2"/>
  <c r="N1108" i="2"/>
  <c r="O1108" i="2"/>
  <c r="P1108" i="2"/>
  <c r="Q1108" i="2"/>
  <c r="R1108" i="2"/>
  <c r="S1108" i="2"/>
  <c r="T1108" i="2"/>
  <c r="U1108" i="2"/>
  <c r="V1108" i="2"/>
  <c r="W1108" i="2"/>
  <c r="X1108" i="2"/>
  <c r="Y1108" i="2"/>
  <c r="Z1108" i="2"/>
  <c r="AA1108" i="2"/>
  <c r="AB1108" i="2"/>
  <c r="AC1108" i="2"/>
  <c r="AD1108" i="2"/>
  <c r="AP1108" i="2"/>
  <c r="AQ1108" i="2"/>
  <c r="AR1108" i="2"/>
  <c r="AV1108" i="2"/>
  <c r="AW1108" i="2"/>
  <c r="AY1108" i="2"/>
  <c r="AZ1108" i="2"/>
  <c r="BD1108" i="2"/>
  <c r="BE1108" i="2"/>
  <c r="BF1108" i="2"/>
  <c r="A1109" i="2"/>
  <c r="B1109" i="2"/>
  <c r="C1109" i="2"/>
  <c r="D1109" i="2"/>
  <c r="E1109" i="2"/>
  <c r="F1109" i="2"/>
  <c r="G1109" i="2"/>
  <c r="AU1109" i="2" s="1"/>
  <c r="H1109" i="2"/>
  <c r="I1109" i="2"/>
  <c r="J1109" i="2"/>
  <c r="K1109" i="2"/>
  <c r="L1109" i="2"/>
  <c r="M1109" i="2"/>
  <c r="N1109" i="2"/>
  <c r="O1109" i="2"/>
  <c r="P1109" i="2"/>
  <c r="Q1109" i="2"/>
  <c r="R1109" i="2"/>
  <c r="S1109" i="2"/>
  <c r="T1109" i="2"/>
  <c r="U1109" i="2"/>
  <c r="V1109" i="2"/>
  <c r="W1109" i="2"/>
  <c r="X1109" i="2"/>
  <c r="Y1109" i="2"/>
  <c r="Z1109" i="2"/>
  <c r="AA1109" i="2"/>
  <c r="AB1109" i="2"/>
  <c r="AC1109" i="2"/>
  <c r="AD1109" i="2"/>
  <c r="AP1109" i="2"/>
  <c r="AQ1109" i="2"/>
  <c r="AR1109" i="2"/>
  <c r="AV1109" i="2"/>
  <c r="AW1109" i="2"/>
  <c r="AY1109" i="2"/>
  <c r="AZ1109" i="2"/>
  <c r="BD1109" i="2"/>
  <c r="BE1109" i="2"/>
  <c r="BF1109" i="2"/>
  <c r="A1110" i="2"/>
  <c r="B1110" i="2"/>
  <c r="C1110" i="2"/>
  <c r="D1110" i="2"/>
  <c r="E1110" i="2"/>
  <c r="F1110" i="2"/>
  <c r="G1110" i="2"/>
  <c r="AU1110" i="2" s="1"/>
  <c r="H1110" i="2"/>
  <c r="I1110" i="2"/>
  <c r="J1110" i="2"/>
  <c r="K1110" i="2"/>
  <c r="L1110" i="2"/>
  <c r="M1110" i="2"/>
  <c r="N1110" i="2"/>
  <c r="O1110" i="2"/>
  <c r="P1110" i="2"/>
  <c r="Q1110" i="2"/>
  <c r="R1110" i="2"/>
  <c r="S1110" i="2"/>
  <c r="T1110" i="2"/>
  <c r="U1110" i="2"/>
  <c r="V1110" i="2"/>
  <c r="W1110" i="2"/>
  <c r="X1110" i="2"/>
  <c r="Y1110" i="2"/>
  <c r="Z1110" i="2"/>
  <c r="AA1110" i="2"/>
  <c r="AB1110" i="2"/>
  <c r="AC1110" i="2"/>
  <c r="AD1110" i="2"/>
  <c r="AP1110" i="2"/>
  <c r="AQ1110" i="2"/>
  <c r="AR1110" i="2"/>
  <c r="AV1110" i="2"/>
  <c r="AW1110" i="2"/>
  <c r="AY1110" i="2"/>
  <c r="AZ1110" i="2"/>
  <c r="BD1110" i="2"/>
  <c r="BE1110" i="2"/>
  <c r="BF1110" i="2"/>
  <c r="A1111" i="2"/>
  <c r="B1111" i="2"/>
  <c r="C1111" i="2"/>
  <c r="D1111" i="2"/>
  <c r="E1111" i="2"/>
  <c r="F1111" i="2"/>
  <c r="G1111" i="2"/>
  <c r="AU1111" i="2" s="1"/>
  <c r="H1111" i="2"/>
  <c r="I1111" i="2"/>
  <c r="J1111" i="2"/>
  <c r="K1111" i="2"/>
  <c r="L1111" i="2"/>
  <c r="M1111" i="2"/>
  <c r="N1111" i="2"/>
  <c r="O1111" i="2"/>
  <c r="P1111" i="2"/>
  <c r="Q1111" i="2"/>
  <c r="R1111" i="2"/>
  <c r="S1111" i="2"/>
  <c r="T1111" i="2"/>
  <c r="U1111" i="2"/>
  <c r="V1111" i="2"/>
  <c r="W1111" i="2"/>
  <c r="X1111" i="2"/>
  <c r="Y1111" i="2"/>
  <c r="Z1111" i="2"/>
  <c r="AA1111" i="2"/>
  <c r="AB1111" i="2"/>
  <c r="AC1111" i="2"/>
  <c r="AD1111" i="2"/>
  <c r="AP1111" i="2"/>
  <c r="AQ1111" i="2"/>
  <c r="AR1111" i="2"/>
  <c r="AV1111" i="2"/>
  <c r="AW1111" i="2"/>
  <c r="AY1111" i="2"/>
  <c r="AZ1111" i="2"/>
  <c r="BD1111" i="2"/>
  <c r="BE1111" i="2"/>
  <c r="BF1111" i="2"/>
  <c r="A1112" i="2"/>
  <c r="B1112" i="2"/>
  <c r="C1112" i="2"/>
  <c r="D1112" i="2"/>
  <c r="E1112" i="2"/>
  <c r="F1112" i="2"/>
  <c r="G1112" i="2"/>
  <c r="H1112" i="2"/>
  <c r="I1112" i="2"/>
  <c r="J1112" i="2"/>
  <c r="K1112" i="2"/>
  <c r="L1112" i="2"/>
  <c r="M1112" i="2"/>
  <c r="N1112" i="2"/>
  <c r="O1112" i="2"/>
  <c r="P1112" i="2"/>
  <c r="Q1112" i="2"/>
  <c r="R1112" i="2"/>
  <c r="S1112" i="2"/>
  <c r="T1112" i="2"/>
  <c r="U1112" i="2"/>
  <c r="V1112" i="2"/>
  <c r="W1112" i="2"/>
  <c r="X1112" i="2"/>
  <c r="Y1112" i="2"/>
  <c r="Z1112" i="2"/>
  <c r="AA1112" i="2"/>
  <c r="AB1112" i="2"/>
  <c r="AC1112" i="2"/>
  <c r="AD1112" i="2"/>
  <c r="AP1112" i="2"/>
  <c r="AQ1112" i="2"/>
  <c r="AR1112" i="2"/>
  <c r="AV1112" i="2"/>
  <c r="AW1112" i="2"/>
  <c r="AY1112" i="2"/>
  <c r="AZ1112" i="2"/>
  <c r="BD1112" i="2"/>
  <c r="BE1112" i="2"/>
  <c r="BF1112" i="2"/>
  <c r="A1113" i="2"/>
  <c r="B1113" i="2"/>
  <c r="C1113" i="2"/>
  <c r="D1113" i="2"/>
  <c r="E1113" i="2"/>
  <c r="F1113" i="2"/>
  <c r="G1113" i="2"/>
  <c r="AU1113" i="2" s="1"/>
  <c r="H1113" i="2"/>
  <c r="I1113" i="2"/>
  <c r="J1113" i="2"/>
  <c r="K1113" i="2"/>
  <c r="L1113" i="2"/>
  <c r="M1113" i="2"/>
  <c r="N1113" i="2"/>
  <c r="O1113" i="2"/>
  <c r="P1113" i="2"/>
  <c r="Q1113" i="2"/>
  <c r="R1113" i="2"/>
  <c r="S1113" i="2"/>
  <c r="T1113" i="2"/>
  <c r="U1113" i="2"/>
  <c r="V1113" i="2"/>
  <c r="W1113" i="2"/>
  <c r="X1113" i="2"/>
  <c r="Y1113" i="2"/>
  <c r="Z1113" i="2"/>
  <c r="AA1113" i="2"/>
  <c r="AB1113" i="2"/>
  <c r="AC1113" i="2"/>
  <c r="AD1113" i="2"/>
  <c r="AP1113" i="2"/>
  <c r="AQ1113" i="2"/>
  <c r="AR1113" i="2"/>
  <c r="AV1113" i="2"/>
  <c r="AW1113" i="2"/>
  <c r="AY1113" i="2"/>
  <c r="AZ1113" i="2"/>
  <c r="BD1113" i="2"/>
  <c r="BE1113" i="2"/>
  <c r="BF1113" i="2"/>
  <c r="A1114" i="2"/>
  <c r="B1114" i="2"/>
  <c r="C1114" i="2"/>
  <c r="D1114" i="2"/>
  <c r="E1114" i="2"/>
  <c r="F1114" i="2"/>
  <c r="G1114" i="2"/>
  <c r="AU1114" i="2" s="1"/>
  <c r="H1114" i="2"/>
  <c r="I1114" i="2"/>
  <c r="J1114" i="2"/>
  <c r="K1114" i="2"/>
  <c r="L1114" i="2"/>
  <c r="M1114" i="2"/>
  <c r="N1114" i="2"/>
  <c r="O1114" i="2"/>
  <c r="P1114" i="2"/>
  <c r="Q1114" i="2"/>
  <c r="R1114" i="2"/>
  <c r="S1114" i="2"/>
  <c r="T1114" i="2"/>
  <c r="U1114" i="2"/>
  <c r="V1114" i="2"/>
  <c r="W1114" i="2"/>
  <c r="X1114" i="2"/>
  <c r="Y1114" i="2"/>
  <c r="Z1114" i="2"/>
  <c r="AA1114" i="2"/>
  <c r="AB1114" i="2"/>
  <c r="AC1114" i="2"/>
  <c r="AD1114" i="2"/>
  <c r="AP1114" i="2"/>
  <c r="AQ1114" i="2"/>
  <c r="AR1114" i="2"/>
  <c r="AV1114" i="2"/>
  <c r="AW1114" i="2"/>
  <c r="AY1114" i="2"/>
  <c r="AZ1114" i="2"/>
  <c r="BD1114" i="2"/>
  <c r="BE1114" i="2"/>
  <c r="BF1114" i="2"/>
  <c r="A1115" i="2"/>
  <c r="B1115" i="2"/>
  <c r="C1115" i="2"/>
  <c r="D1115" i="2"/>
  <c r="E1115" i="2"/>
  <c r="F1115" i="2"/>
  <c r="G1115" i="2"/>
  <c r="AU1115" i="2" s="1"/>
  <c r="H1115" i="2"/>
  <c r="I1115" i="2"/>
  <c r="J1115" i="2"/>
  <c r="K1115" i="2"/>
  <c r="L1115" i="2"/>
  <c r="M1115" i="2"/>
  <c r="N1115" i="2"/>
  <c r="O1115" i="2"/>
  <c r="P1115" i="2"/>
  <c r="Q1115" i="2"/>
  <c r="R1115" i="2"/>
  <c r="S1115" i="2"/>
  <c r="T1115" i="2"/>
  <c r="U1115" i="2"/>
  <c r="V1115" i="2"/>
  <c r="W1115" i="2"/>
  <c r="X1115" i="2"/>
  <c r="Y1115" i="2"/>
  <c r="Z1115" i="2"/>
  <c r="AA1115" i="2"/>
  <c r="AB1115" i="2"/>
  <c r="AC1115" i="2"/>
  <c r="AD1115" i="2"/>
  <c r="AP1115" i="2"/>
  <c r="AQ1115" i="2"/>
  <c r="AR1115" i="2"/>
  <c r="AV1115" i="2"/>
  <c r="AW1115" i="2"/>
  <c r="AY1115" i="2"/>
  <c r="AZ1115" i="2"/>
  <c r="BD1115" i="2"/>
  <c r="BE1115" i="2"/>
  <c r="BF1115" i="2"/>
  <c r="A1116" i="2"/>
  <c r="B1116" i="2"/>
  <c r="C1116" i="2"/>
  <c r="D1116" i="2"/>
  <c r="E1116" i="2"/>
  <c r="F1116" i="2"/>
  <c r="G1116" i="2"/>
  <c r="H1116" i="2"/>
  <c r="I1116" i="2"/>
  <c r="J1116" i="2"/>
  <c r="K1116" i="2"/>
  <c r="L1116" i="2"/>
  <c r="M1116" i="2"/>
  <c r="N1116" i="2"/>
  <c r="O1116" i="2"/>
  <c r="P1116" i="2"/>
  <c r="Q1116" i="2"/>
  <c r="R1116" i="2"/>
  <c r="S1116" i="2"/>
  <c r="T1116" i="2"/>
  <c r="U1116" i="2"/>
  <c r="V1116" i="2"/>
  <c r="W1116" i="2"/>
  <c r="X1116" i="2"/>
  <c r="Y1116" i="2"/>
  <c r="Z1116" i="2"/>
  <c r="AA1116" i="2"/>
  <c r="AB1116" i="2"/>
  <c r="AC1116" i="2"/>
  <c r="AD1116" i="2"/>
  <c r="AP1116" i="2"/>
  <c r="AQ1116" i="2"/>
  <c r="AR1116" i="2"/>
  <c r="AV1116" i="2"/>
  <c r="AW1116" i="2"/>
  <c r="AY1116" i="2"/>
  <c r="AZ1116" i="2"/>
  <c r="BD1116" i="2"/>
  <c r="BE1116" i="2"/>
  <c r="BF1116" i="2"/>
  <c r="A1117" i="2"/>
  <c r="B1117" i="2"/>
  <c r="C1117" i="2"/>
  <c r="D1117" i="2"/>
  <c r="E1117" i="2"/>
  <c r="F1117" i="2"/>
  <c r="G1117" i="2"/>
  <c r="AU1117" i="2" s="1"/>
  <c r="H1117" i="2"/>
  <c r="I1117" i="2"/>
  <c r="J1117" i="2"/>
  <c r="K1117" i="2"/>
  <c r="L1117" i="2"/>
  <c r="M1117" i="2"/>
  <c r="N1117" i="2"/>
  <c r="O1117" i="2"/>
  <c r="P1117" i="2"/>
  <c r="Q1117" i="2"/>
  <c r="R1117" i="2"/>
  <c r="S1117" i="2"/>
  <c r="T1117" i="2"/>
  <c r="U1117" i="2"/>
  <c r="V1117" i="2"/>
  <c r="W1117" i="2"/>
  <c r="X1117" i="2"/>
  <c r="Y1117" i="2"/>
  <c r="Z1117" i="2"/>
  <c r="AA1117" i="2"/>
  <c r="AB1117" i="2"/>
  <c r="AC1117" i="2"/>
  <c r="AD1117" i="2"/>
  <c r="AP1117" i="2"/>
  <c r="AQ1117" i="2"/>
  <c r="AR1117" i="2"/>
  <c r="AV1117" i="2"/>
  <c r="AW1117" i="2"/>
  <c r="AY1117" i="2"/>
  <c r="AZ1117" i="2"/>
  <c r="BD1117" i="2"/>
  <c r="BE1117" i="2"/>
  <c r="BF1117" i="2"/>
  <c r="A1118" i="2"/>
  <c r="B1118" i="2"/>
  <c r="C1118" i="2"/>
  <c r="D1118" i="2"/>
  <c r="E1118" i="2"/>
  <c r="F1118" i="2"/>
  <c r="G1118" i="2"/>
  <c r="AU1118" i="2" s="1"/>
  <c r="H1118" i="2"/>
  <c r="I1118" i="2"/>
  <c r="J1118" i="2"/>
  <c r="K1118" i="2"/>
  <c r="L1118" i="2"/>
  <c r="M1118" i="2"/>
  <c r="N1118" i="2"/>
  <c r="O1118" i="2"/>
  <c r="P1118" i="2"/>
  <c r="Q1118" i="2"/>
  <c r="R1118" i="2"/>
  <c r="S1118" i="2"/>
  <c r="T1118" i="2"/>
  <c r="U1118" i="2"/>
  <c r="V1118" i="2"/>
  <c r="W1118" i="2"/>
  <c r="X1118" i="2"/>
  <c r="Y1118" i="2"/>
  <c r="Z1118" i="2"/>
  <c r="AA1118" i="2"/>
  <c r="AB1118" i="2"/>
  <c r="AC1118" i="2"/>
  <c r="AD1118" i="2"/>
  <c r="AP1118" i="2"/>
  <c r="AQ1118" i="2"/>
  <c r="AR1118" i="2"/>
  <c r="AV1118" i="2"/>
  <c r="AW1118" i="2"/>
  <c r="AY1118" i="2"/>
  <c r="AZ1118" i="2"/>
  <c r="BD1118" i="2"/>
  <c r="BE1118" i="2"/>
  <c r="BF1118" i="2"/>
  <c r="A1119" i="2"/>
  <c r="B1119" i="2"/>
  <c r="C1119" i="2"/>
  <c r="D1119" i="2"/>
  <c r="E1119" i="2"/>
  <c r="F1119" i="2"/>
  <c r="G1119" i="2"/>
  <c r="AU1119" i="2" s="1"/>
  <c r="H1119" i="2"/>
  <c r="I1119" i="2"/>
  <c r="J1119" i="2"/>
  <c r="K1119" i="2"/>
  <c r="L1119" i="2"/>
  <c r="M1119" i="2"/>
  <c r="N1119" i="2"/>
  <c r="O1119" i="2"/>
  <c r="P1119" i="2"/>
  <c r="Q1119" i="2"/>
  <c r="R1119" i="2"/>
  <c r="S1119" i="2"/>
  <c r="T1119" i="2"/>
  <c r="U1119" i="2"/>
  <c r="V1119" i="2"/>
  <c r="W1119" i="2"/>
  <c r="X1119" i="2"/>
  <c r="Y1119" i="2"/>
  <c r="Z1119" i="2"/>
  <c r="AA1119" i="2"/>
  <c r="AB1119" i="2"/>
  <c r="AC1119" i="2"/>
  <c r="AD1119" i="2"/>
  <c r="AP1119" i="2"/>
  <c r="AQ1119" i="2"/>
  <c r="AR1119" i="2"/>
  <c r="AV1119" i="2"/>
  <c r="AW1119" i="2"/>
  <c r="AY1119" i="2"/>
  <c r="AZ1119" i="2"/>
  <c r="BD1119" i="2"/>
  <c r="BE1119" i="2"/>
  <c r="BF1119" i="2"/>
  <c r="A1120" i="2"/>
  <c r="B1120" i="2"/>
  <c r="C1120" i="2"/>
  <c r="D1120" i="2"/>
  <c r="E1120" i="2"/>
  <c r="F1120" i="2"/>
  <c r="G1120" i="2"/>
  <c r="AU1120" i="2" s="1"/>
  <c r="H1120" i="2"/>
  <c r="I1120" i="2"/>
  <c r="J1120" i="2"/>
  <c r="K1120" i="2"/>
  <c r="L1120" i="2"/>
  <c r="M1120" i="2"/>
  <c r="N1120" i="2"/>
  <c r="O1120" i="2"/>
  <c r="P1120" i="2"/>
  <c r="Q1120" i="2"/>
  <c r="R1120" i="2"/>
  <c r="S1120" i="2"/>
  <c r="T1120" i="2"/>
  <c r="U1120" i="2"/>
  <c r="V1120" i="2"/>
  <c r="W1120" i="2"/>
  <c r="X1120" i="2"/>
  <c r="Y1120" i="2"/>
  <c r="Z1120" i="2"/>
  <c r="AA1120" i="2"/>
  <c r="AB1120" i="2"/>
  <c r="AC1120" i="2"/>
  <c r="AD1120" i="2"/>
  <c r="AP1120" i="2"/>
  <c r="AQ1120" i="2"/>
  <c r="AR1120" i="2"/>
  <c r="AV1120" i="2"/>
  <c r="AW1120" i="2"/>
  <c r="AY1120" i="2"/>
  <c r="AZ1120" i="2"/>
  <c r="BD1120" i="2"/>
  <c r="BE1120" i="2"/>
  <c r="BF1120" i="2"/>
  <c r="A1121" i="2"/>
  <c r="B1121" i="2"/>
  <c r="C1121" i="2"/>
  <c r="D1121" i="2"/>
  <c r="E1121" i="2"/>
  <c r="F1121" i="2"/>
  <c r="G1121" i="2"/>
  <c r="H1121" i="2"/>
  <c r="I1121" i="2"/>
  <c r="J1121" i="2"/>
  <c r="K1121" i="2"/>
  <c r="L1121" i="2"/>
  <c r="M1121" i="2"/>
  <c r="N1121" i="2"/>
  <c r="O1121" i="2"/>
  <c r="P1121" i="2"/>
  <c r="Q1121" i="2"/>
  <c r="R1121" i="2"/>
  <c r="S1121" i="2"/>
  <c r="T1121" i="2"/>
  <c r="U1121" i="2"/>
  <c r="V1121" i="2"/>
  <c r="W1121" i="2"/>
  <c r="X1121" i="2"/>
  <c r="Y1121" i="2"/>
  <c r="Z1121" i="2"/>
  <c r="AA1121" i="2"/>
  <c r="AB1121" i="2"/>
  <c r="AC1121" i="2"/>
  <c r="AD1121" i="2"/>
  <c r="AP1121" i="2"/>
  <c r="AQ1121" i="2"/>
  <c r="AR1121" i="2"/>
  <c r="AV1121" i="2"/>
  <c r="AW1121" i="2"/>
  <c r="AY1121" i="2"/>
  <c r="AZ1121" i="2"/>
  <c r="BD1121" i="2"/>
  <c r="BE1121" i="2"/>
  <c r="BF1121" i="2"/>
  <c r="A1122" i="2"/>
  <c r="B1122" i="2"/>
  <c r="C1122" i="2"/>
  <c r="D1122" i="2"/>
  <c r="E1122" i="2"/>
  <c r="F1122" i="2"/>
  <c r="G1122" i="2"/>
  <c r="AU1122" i="2" s="1"/>
  <c r="H1122" i="2"/>
  <c r="I1122" i="2"/>
  <c r="J1122" i="2"/>
  <c r="K1122" i="2"/>
  <c r="L1122" i="2"/>
  <c r="M1122" i="2"/>
  <c r="N1122" i="2"/>
  <c r="O1122" i="2"/>
  <c r="P1122" i="2"/>
  <c r="Q1122" i="2"/>
  <c r="R1122" i="2"/>
  <c r="S1122" i="2"/>
  <c r="T1122" i="2"/>
  <c r="U1122" i="2"/>
  <c r="V1122" i="2"/>
  <c r="W1122" i="2"/>
  <c r="X1122" i="2"/>
  <c r="Y1122" i="2"/>
  <c r="Z1122" i="2"/>
  <c r="AA1122" i="2"/>
  <c r="AB1122" i="2"/>
  <c r="AC1122" i="2"/>
  <c r="AD1122" i="2"/>
  <c r="AP1122" i="2"/>
  <c r="AQ1122" i="2"/>
  <c r="AR1122" i="2"/>
  <c r="AV1122" i="2"/>
  <c r="AW1122" i="2"/>
  <c r="AY1122" i="2"/>
  <c r="AZ1122" i="2"/>
  <c r="BD1122" i="2"/>
  <c r="BE1122" i="2"/>
  <c r="BF1122" i="2"/>
  <c r="A1123" i="2"/>
  <c r="B1123" i="2"/>
  <c r="C1123" i="2"/>
  <c r="D1123" i="2"/>
  <c r="E1123" i="2"/>
  <c r="F1123" i="2"/>
  <c r="G1123" i="2"/>
  <c r="H1123" i="2"/>
  <c r="I1123" i="2"/>
  <c r="J1123" i="2"/>
  <c r="K1123" i="2"/>
  <c r="L1123" i="2"/>
  <c r="M1123" i="2"/>
  <c r="N1123" i="2"/>
  <c r="O1123" i="2"/>
  <c r="P1123" i="2"/>
  <c r="Q1123" i="2"/>
  <c r="R1123" i="2"/>
  <c r="S1123" i="2"/>
  <c r="T1123" i="2"/>
  <c r="U1123" i="2"/>
  <c r="V1123" i="2"/>
  <c r="W1123" i="2"/>
  <c r="X1123" i="2"/>
  <c r="Y1123" i="2"/>
  <c r="Z1123" i="2"/>
  <c r="AA1123" i="2"/>
  <c r="AB1123" i="2"/>
  <c r="AC1123" i="2"/>
  <c r="AD1123" i="2"/>
  <c r="AP1123" i="2"/>
  <c r="AQ1123" i="2"/>
  <c r="AR1123" i="2"/>
  <c r="AV1123" i="2"/>
  <c r="AW1123" i="2"/>
  <c r="AY1123" i="2"/>
  <c r="AZ1123" i="2"/>
  <c r="BD1123" i="2"/>
  <c r="BE1123" i="2"/>
  <c r="BF1123" i="2"/>
  <c r="A1124" i="2"/>
  <c r="B1124" i="2"/>
  <c r="C1124" i="2"/>
  <c r="D1124" i="2"/>
  <c r="E1124" i="2"/>
  <c r="F1124" i="2"/>
  <c r="G1124" i="2"/>
  <c r="AU1124" i="2" s="1"/>
  <c r="H1124" i="2"/>
  <c r="I1124" i="2"/>
  <c r="J1124" i="2"/>
  <c r="K1124" i="2"/>
  <c r="L1124" i="2"/>
  <c r="M1124" i="2"/>
  <c r="N1124" i="2"/>
  <c r="O1124" i="2"/>
  <c r="P1124" i="2"/>
  <c r="Q1124" i="2"/>
  <c r="R1124" i="2"/>
  <c r="S1124" i="2"/>
  <c r="T1124" i="2"/>
  <c r="U1124" i="2"/>
  <c r="V1124" i="2"/>
  <c r="W1124" i="2"/>
  <c r="X1124" i="2"/>
  <c r="Y1124" i="2"/>
  <c r="Z1124" i="2"/>
  <c r="AA1124" i="2"/>
  <c r="AB1124" i="2"/>
  <c r="AC1124" i="2"/>
  <c r="AD1124" i="2"/>
  <c r="AP1124" i="2"/>
  <c r="AQ1124" i="2"/>
  <c r="AR1124" i="2"/>
  <c r="AV1124" i="2"/>
  <c r="AW1124" i="2"/>
  <c r="AY1124" i="2"/>
  <c r="AZ1124" i="2"/>
  <c r="BD1124" i="2"/>
  <c r="BE1124" i="2"/>
  <c r="BF1124" i="2"/>
  <c r="A1125" i="2"/>
  <c r="B1125" i="2"/>
  <c r="C1125" i="2"/>
  <c r="D1125" i="2"/>
  <c r="E1125" i="2"/>
  <c r="F1125" i="2"/>
  <c r="G1125" i="2"/>
  <c r="H1125" i="2"/>
  <c r="I1125" i="2"/>
  <c r="J1125" i="2"/>
  <c r="K1125" i="2"/>
  <c r="L1125" i="2"/>
  <c r="M1125" i="2"/>
  <c r="N1125" i="2"/>
  <c r="O1125" i="2"/>
  <c r="P1125" i="2"/>
  <c r="Q1125" i="2"/>
  <c r="R1125" i="2"/>
  <c r="S1125" i="2"/>
  <c r="T1125" i="2"/>
  <c r="U1125" i="2"/>
  <c r="V1125" i="2"/>
  <c r="W1125" i="2"/>
  <c r="X1125" i="2"/>
  <c r="Y1125" i="2"/>
  <c r="Z1125" i="2"/>
  <c r="AA1125" i="2"/>
  <c r="AB1125" i="2"/>
  <c r="AC1125" i="2"/>
  <c r="AD1125" i="2"/>
  <c r="AP1125" i="2"/>
  <c r="AQ1125" i="2"/>
  <c r="AR1125" i="2"/>
  <c r="AV1125" i="2"/>
  <c r="AW1125" i="2"/>
  <c r="AY1125" i="2"/>
  <c r="AZ1125" i="2"/>
  <c r="BD1125" i="2"/>
  <c r="BE1125" i="2"/>
  <c r="BF1125" i="2"/>
  <c r="A1126" i="2"/>
  <c r="B1126" i="2"/>
  <c r="C1126" i="2"/>
  <c r="D1126" i="2"/>
  <c r="E1126" i="2"/>
  <c r="F1126" i="2"/>
  <c r="G1126" i="2"/>
  <c r="AU1126" i="2" s="1"/>
  <c r="H1126" i="2"/>
  <c r="I1126" i="2"/>
  <c r="J1126" i="2"/>
  <c r="K1126" i="2"/>
  <c r="L1126" i="2"/>
  <c r="M1126" i="2"/>
  <c r="N1126" i="2"/>
  <c r="O1126" i="2"/>
  <c r="P1126" i="2"/>
  <c r="Q1126" i="2"/>
  <c r="R1126" i="2"/>
  <c r="S1126" i="2"/>
  <c r="T1126" i="2"/>
  <c r="U1126" i="2"/>
  <c r="V1126" i="2"/>
  <c r="W1126" i="2"/>
  <c r="X1126" i="2"/>
  <c r="Y1126" i="2"/>
  <c r="Z1126" i="2"/>
  <c r="AA1126" i="2"/>
  <c r="AB1126" i="2"/>
  <c r="AC1126" i="2"/>
  <c r="AD1126" i="2"/>
  <c r="AP1126" i="2"/>
  <c r="AQ1126" i="2"/>
  <c r="AR1126" i="2"/>
  <c r="AV1126" i="2"/>
  <c r="AW1126" i="2"/>
  <c r="AY1126" i="2"/>
  <c r="AZ1126" i="2"/>
  <c r="BD1126" i="2"/>
  <c r="BE1126" i="2"/>
  <c r="BF1126" i="2"/>
  <c r="A1127" i="2"/>
  <c r="B1127" i="2"/>
  <c r="C1127" i="2"/>
  <c r="D1127" i="2"/>
  <c r="E1127" i="2"/>
  <c r="F1127" i="2"/>
  <c r="G1127" i="2"/>
  <c r="AU1127" i="2" s="1"/>
  <c r="H1127" i="2"/>
  <c r="I1127" i="2"/>
  <c r="J1127" i="2"/>
  <c r="K1127" i="2"/>
  <c r="L1127" i="2"/>
  <c r="M1127" i="2"/>
  <c r="N1127" i="2"/>
  <c r="O1127" i="2"/>
  <c r="P1127" i="2"/>
  <c r="Q1127" i="2"/>
  <c r="R1127" i="2"/>
  <c r="S1127" i="2"/>
  <c r="T1127" i="2"/>
  <c r="U1127" i="2"/>
  <c r="V1127" i="2"/>
  <c r="W1127" i="2"/>
  <c r="X1127" i="2"/>
  <c r="Y1127" i="2"/>
  <c r="Z1127" i="2"/>
  <c r="AA1127" i="2"/>
  <c r="AB1127" i="2"/>
  <c r="AC1127" i="2"/>
  <c r="AD1127" i="2"/>
  <c r="AP1127" i="2"/>
  <c r="AQ1127" i="2"/>
  <c r="AR1127" i="2"/>
  <c r="AV1127" i="2"/>
  <c r="AW1127" i="2"/>
  <c r="AY1127" i="2"/>
  <c r="AZ1127" i="2"/>
  <c r="BD1127" i="2"/>
  <c r="BE1127" i="2"/>
  <c r="BF1127" i="2"/>
  <c r="A1128" i="2"/>
  <c r="B1128" i="2"/>
  <c r="C1128" i="2"/>
  <c r="D1128" i="2"/>
  <c r="E1128" i="2"/>
  <c r="F1128" i="2"/>
  <c r="G1128" i="2"/>
  <c r="AU1128" i="2" s="1"/>
  <c r="H1128" i="2"/>
  <c r="I1128" i="2"/>
  <c r="J1128" i="2"/>
  <c r="K1128" i="2"/>
  <c r="L1128" i="2"/>
  <c r="M1128" i="2"/>
  <c r="N1128" i="2"/>
  <c r="O1128" i="2"/>
  <c r="P1128" i="2"/>
  <c r="Q1128" i="2"/>
  <c r="R1128" i="2"/>
  <c r="S1128" i="2"/>
  <c r="T1128" i="2"/>
  <c r="U1128" i="2"/>
  <c r="V1128" i="2"/>
  <c r="W1128" i="2"/>
  <c r="X1128" i="2"/>
  <c r="Y1128" i="2"/>
  <c r="Z1128" i="2"/>
  <c r="AA1128" i="2"/>
  <c r="AB1128" i="2"/>
  <c r="AC1128" i="2"/>
  <c r="AD1128" i="2"/>
  <c r="AP1128" i="2"/>
  <c r="AQ1128" i="2"/>
  <c r="AR1128" i="2"/>
  <c r="AV1128" i="2"/>
  <c r="AW1128" i="2"/>
  <c r="AY1128" i="2"/>
  <c r="AZ1128" i="2"/>
  <c r="BD1128" i="2"/>
  <c r="BE1128" i="2"/>
  <c r="BF1128" i="2"/>
  <c r="A1129" i="2"/>
  <c r="B1129" i="2"/>
  <c r="C1129" i="2"/>
  <c r="D1129" i="2"/>
  <c r="E1129" i="2"/>
  <c r="F1129" i="2"/>
  <c r="G1129" i="2"/>
  <c r="H1129" i="2"/>
  <c r="I1129" i="2"/>
  <c r="J1129" i="2"/>
  <c r="K1129" i="2"/>
  <c r="L1129" i="2"/>
  <c r="M1129" i="2"/>
  <c r="N1129" i="2"/>
  <c r="O1129" i="2"/>
  <c r="P1129" i="2"/>
  <c r="Q1129" i="2"/>
  <c r="R1129" i="2"/>
  <c r="S1129" i="2"/>
  <c r="T1129" i="2"/>
  <c r="U1129" i="2"/>
  <c r="V1129" i="2"/>
  <c r="W1129" i="2"/>
  <c r="X1129" i="2"/>
  <c r="Y1129" i="2"/>
  <c r="Z1129" i="2"/>
  <c r="AA1129" i="2"/>
  <c r="AB1129" i="2"/>
  <c r="AC1129" i="2"/>
  <c r="AD1129" i="2"/>
  <c r="AP1129" i="2"/>
  <c r="AQ1129" i="2"/>
  <c r="AR1129" i="2"/>
  <c r="AV1129" i="2"/>
  <c r="AW1129" i="2"/>
  <c r="AY1129" i="2"/>
  <c r="AZ1129" i="2"/>
  <c r="BD1129" i="2"/>
  <c r="BE1129" i="2"/>
  <c r="BF1129" i="2"/>
  <c r="A1130" i="2"/>
  <c r="B1130" i="2"/>
  <c r="C1130" i="2"/>
  <c r="D1130" i="2"/>
  <c r="E1130" i="2"/>
  <c r="F1130" i="2"/>
  <c r="G1130" i="2"/>
  <c r="AU1130" i="2" s="1"/>
  <c r="H1130" i="2"/>
  <c r="I1130" i="2"/>
  <c r="J1130" i="2"/>
  <c r="K1130" i="2"/>
  <c r="L1130" i="2"/>
  <c r="M1130" i="2"/>
  <c r="N1130" i="2"/>
  <c r="O1130" i="2"/>
  <c r="P1130" i="2"/>
  <c r="Q1130" i="2"/>
  <c r="R1130" i="2"/>
  <c r="S1130" i="2"/>
  <c r="T1130" i="2"/>
  <c r="U1130" i="2"/>
  <c r="V1130" i="2"/>
  <c r="W1130" i="2"/>
  <c r="X1130" i="2"/>
  <c r="Y1130" i="2"/>
  <c r="Z1130" i="2"/>
  <c r="AA1130" i="2"/>
  <c r="AB1130" i="2"/>
  <c r="AC1130" i="2"/>
  <c r="AD1130" i="2"/>
  <c r="AP1130" i="2"/>
  <c r="AQ1130" i="2"/>
  <c r="AR1130" i="2"/>
  <c r="AV1130" i="2"/>
  <c r="AW1130" i="2"/>
  <c r="AY1130" i="2"/>
  <c r="AZ1130" i="2"/>
  <c r="BD1130" i="2"/>
  <c r="BE1130" i="2"/>
  <c r="BF1130" i="2"/>
  <c r="A1131" i="2"/>
  <c r="B1131" i="2"/>
  <c r="C1131" i="2"/>
  <c r="D1131" i="2"/>
  <c r="E1131" i="2"/>
  <c r="F1131" i="2"/>
  <c r="G1131" i="2"/>
  <c r="AU1131" i="2" s="1"/>
  <c r="H1131" i="2"/>
  <c r="I1131" i="2"/>
  <c r="J1131" i="2"/>
  <c r="K1131" i="2"/>
  <c r="L1131" i="2"/>
  <c r="M1131" i="2"/>
  <c r="N1131" i="2"/>
  <c r="O1131" i="2"/>
  <c r="P1131" i="2"/>
  <c r="Q1131" i="2"/>
  <c r="R1131" i="2"/>
  <c r="S1131" i="2"/>
  <c r="T1131" i="2"/>
  <c r="U1131" i="2"/>
  <c r="V1131" i="2"/>
  <c r="W1131" i="2"/>
  <c r="X1131" i="2"/>
  <c r="Y1131" i="2"/>
  <c r="Z1131" i="2"/>
  <c r="AA1131" i="2"/>
  <c r="AB1131" i="2"/>
  <c r="AC1131" i="2"/>
  <c r="AD1131" i="2"/>
  <c r="AP1131" i="2"/>
  <c r="AQ1131" i="2"/>
  <c r="AR1131" i="2"/>
  <c r="AV1131" i="2"/>
  <c r="AW1131" i="2"/>
  <c r="AY1131" i="2"/>
  <c r="AZ1131" i="2"/>
  <c r="BD1131" i="2"/>
  <c r="BE1131" i="2"/>
  <c r="BF1131" i="2"/>
  <c r="A1132" i="2"/>
  <c r="B1132" i="2"/>
  <c r="C1132" i="2"/>
  <c r="D1132" i="2"/>
  <c r="E1132" i="2"/>
  <c r="F1132" i="2"/>
  <c r="G1132" i="2"/>
  <c r="AU1132" i="2" s="1"/>
  <c r="H1132" i="2"/>
  <c r="I1132" i="2"/>
  <c r="J1132" i="2"/>
  <c r="K1132" i="2"/>
  <c r="L1132" i="2"/>
  <c r="M1132" i="2"/>
  <c r="N1132" i="2"/>
  <c r="O1132" i="2"/>
  <c r="P1132" i="2"/>
  <c r="Q1132" i="2"/>
  <c r="R1132" i="2"/>
  <c r="S1132" i="2"/>
  <c r="T1132" i="2"/>
  <c r="U1132" i="2"/>
  <c r="V1132" i="2"/>
  <c r="W1132" i="2"/>
  <c r="X1132" i="2"/>
  <c r="Y1132" i="2"/>
  <c r="Z1132" i="2"/>
  <c r="AA1132" i="2"/>
  <c r="AB1132" i="2"/>
  <c r="AC1132" i="2"/>
  <c r="AD1132" i="2"/>
  <c r="AP1132" i="2"/>
  <c r="AQ1132" i="2"/>
  <c r="AR1132" i="2"/>
  <c r="AV1132" i="2"/>
  <c r="AW1132" i="2"/>
  <c r="AY1132" i="2"/>
  <c r="AZ1132" i="2"/>
  <c r="BD1132" i="2"/>
  <c r="BE1132" i="2"/>
  <c r="BF1132" i="2"/>
  <c r="A1133" i="2"/>
  <c r="B1133" i="2"/>
  <c r="C1133" i="2"/>
  <c r="D1133" i="2"/>
  <c r="E1133" i="2"/>
  <c r="F1133" i="2"/>
  <c r="G1133" i="2"/>
  <c r="H1133" i="2"/>
  <c r="I1133" i="2"/>
  <c r="J1133" i="2"/>
  <c r="K1133" i="2"/>
  <c r="L1133" i="2"/>
  <c r="M1133" i="2"/>
  <c r="N1133" i="2"/>
  <c r="O1133" i="2"/>
  <c r="P1133" i="2"/>
  <c r="Q1133" i="2"/>
  <c r="R1133" i="2"/>
  <c r="S1133" i="2"/>
  <c r="T1133" i="2"/>
  <c r="U1133" i="2"/>
  <c r="V1133" i="2"/>
  <c r="W1133" i="2"/>
  <c r="X1133" i="2"/>
  <c r="Y1133" i="2"/>
  <c r="Z1133" i="2"/>
  <c r="AA1133" i="2"/>
  <c r="AB1133" i="2"/>
  <c r="AC1133" i="2"/>
  <c r="AD1133" i="2"/>
  <c r="AP1133" i="2"/>
  <c r="AQ1133" i="2"/>
  <c r="AR1133" i="2"/>
  <c r="AV1133" i="2"/>
  <c r="AW1133" i="2"/>
  <c r="AY1133" i="2"/>
  <c r="AZ1133" i="2"/>
  <c r="BD1133" i="2"/>
  <c r="BE1133" i="2"/>
  <c r="BF1133" i="2"/>
  <c r="A1134" i="2"/>
  <c r="B1134" i="2"/>
  <c r="C1134" i="2"/>
  <c r="D1134" i="2"/>
  <c r="E1134" i="2"/>
  <c r="F1134" i="2"/>
  <c r="G1134" i="2"/>
  <c r="AU1134" i="2" s="1"/>
  <c r="H1134" i="2"/>
  <c r="I1134" i="2"/>
  <c r="J1134" i="2"/>
  <c r="K1134" i="2"/>
  <c r="L1134" i="2"/>
  <c r="M1134" i="2"/>
  <c r="N1134" i="2"/>
  <c r="O1134" i="2"/>
  <c r="P1134" i="2"/>
  <c r="Q1134" i="2"/>
  <c r="R1134" i="2"/>
  <c r="S1134" i="2"/>
  <c r="T1134" i="2"/>
  <c r="U1134" i="2"/>
  <c r="V1134" i="2"/>
  <c r="W1134" i="2"/>
  <c r="X1134" i="2"/>
  <c r="Y1134" i="2"/>
  <c r="Z1134" i="2"/>
  <c r="AA1134" i="2"/>
  <c r="AB1134" i="2"/>
  <c r="AC1134" i="2"/>
  <c r="AD1134" i="2"/>
  <c r="AP1134" i="2"/>
  <c r="AQ1134" i="2"/>
  <c r="AR1134" i="2"/>
  <c r="AV1134" i="2"/>
  <c r="AW1134" i="2"/>
  <c r="AY1134" i="2"/>
  <c r="AZ1134" i="2"/>
  <c r="BD1134" i="2"/>
  <c r="BE1134" i="2"/>
  <c r="BF1134" i="2"/>
  <c r="A1135" i="2"/>
  <c r="B1135" i="2"/>
  <c r="C1135" i="2"/>
  <c r="D1135" i="2"/>
  <c r="E1135" i="2"/>
  <c r="F1135" i="2"/>
  <c r="G1135" i="2"/>
  <c r="AU1135" i="2" s="1"/>
  <c r="H1135" i="2"/>
  <c r="I1135" i="2"/>
  <c r="J1135" i="2"/>
  <c r="K1135" i="2"/>
  <c r="L1135" i="2"/>
  <c r="M1135" i="2"/>
  <c r="N1135" i="2"/>
  <c r="O1135" i="2"/>
  <c r="P1135" i="2"/>
  <c r="Q1135" i="2"/>
  <c r="R1135" i="2"/>
  <c r="S1135" i="2"/>
  <c r="T1135" i="2"/>
  <c r="U1135" i="2"/>
  <c r="V1135" i="2"/>
  <c r="W1135" i="2"/>
  <c r="X1135" i="2"/>
  <c r="Y1135" i="2"/>
  <c r="Z1135" i="2"/>
  <c r="AA1135" i="2"/>
  <c r="AB1135" i="2"/>
  <c r="AC1135" i="2"/>
  <c r="AD1135" i="2"/>
  <c r="AP1135" i="2"/>
  <c r="AQ1135" i="2"/>
  <c r="AR1135" i="2"/>
  <c r="AV1135" i="2"/>
  <c r="AW1135" i="2"/>
  <c r="AY1135" i="2"/>
  <c r="AZ1135" i="2"/>
  <c r="BD1135" i="2"/>
  <c r="BE1135" i="2"/>
  <c r="BF1135" i="2"/>
  <c r="A1136" i="2"/>
  <c r="B1136" i="2"/>
  <c r="C1136" i="2"/>
  <c r="D1136" i="2"/>
  <c r="E1136" i="2"/>
  <c r="F1136" i="2"/>
  <c r="G1136" i="2"/>
  <c r="AU1136" i="2" s="1"/>
  <c r="H1136" i="2"/>
  <c r="I1136" i="2"/>
  <c r="J1136" i="2"/>
  <c r="K1136" i="2"/>
  <c r="L1136" i="2"/>
  <c r="M1136" i="2"/>
  <c r="N1136" i="2"/>
  <c r="O1136" i="2"/>
  <c r="P1136" i="2"/>
  <c r="Q1136" i="2"/>
  <c r="R1136" i="2"/>
  <c r="S1136" i="2"/>
  <c r="T1136" i="2"/>
  <c r="U1136" i="2"/>
  <c r="V1136" i="2"/>
  <c r="W1136" i="2"/>
  <c r="X1136" i="2"/>
  <c r="Y1136" i="2"/>
  <c r="Z1136" i="2"/>
  <c r="AA1136" i="2"/>
  <c r="AB1136" i="2"/>
  <c r="AC1136" i="2"/>
  <c r="AD1136" i="2"/>
  <c r="AP1136" i="2"/>
  <c r="AQ1136" i="2"/>
  <c r="AR1136" i="2"/>
  <c r="AV1136" i="2"/>
  <c r="AW1136" i="2"/>
  <c r="AY1136" i="2"/>
  <c r="AZ1136" i="2"/>
  <c r="BD1136" i="2"/>
  <c r="BE1136" i="2"/>
  <c r="BF1136" i="2"/>
  <c r="A1137" i="2"/>
  <c r="B1137" i="2"/>
  <c r="C1137" i="2"/>
  <c r="D1137" i="2"/>
  <c r="E1137" i="2"/>
  <c r="F1137" i="2"/>
  <c r="G1137" i="2"/>
  <c r="H1137" i="2"/>
  <c r="I1137" i="2"/>
  <c r="J1137" i="2"/>
  <c r="K1137" i="2"/>
  <c r="L1137" i="2"/>
  <c r="M1137" i="2"/>
  <c r="N1137" i="2"/>
  <c r="O1137" i="2"/>
  <c r="P1137" i="2"/>
  <c r="Q1137" i="2"/>
  <c r="R1137" i="2"/>
  <c r="S1137" i="2"/>
  <c r="T1137" i="2"/>
  <c r="U1137" i="2"/>
  <c r="V1137" i="2"/>
  <c r="W1137" i="2"/>
  <c r="X1137" i="2"/>
  <c r="Y1137" i="2"/>
  <c r="Z1137" i="2"/>
  <c r="AA1137" i="2"/>
  <c r="AB1137" i="2"/>
  <c r="AC1137" i="2"/>
  <c r="AD1137" i="2"/>
  <c r="AP1137" i="2"/>
  <c r="AQ1137" i="2"/>
  <c r="AR1137" i="2"/>
  <c r="AV1137" i="2"/>
  <c r="AW1137" i="2"/>
  <c r="AY1137" i="2"/>
  <c r="AZ1137" i="2"/>
  <c r="BD1137" i="2"/>
  <c r="BE1137" i="2"/>
  <c r="BF1137" i="2"/>
  <c r="A1138" i="2"/>
  <c r="B1138" i="2"/>
  <c r="C1138" i="2"/>
  <c r="D1138" i="2"/>
  <c r="E1138" i="2"/>
  <c r="F1138" i="2"/>
  <c r="G1138" i="2"/>
  <c r="AU1138" i="2" s="1"/>
  <c r="H1138" i="2"/>
  <c r="I1138" i="2"/>
  <c r="J1138" i="2"/>
  <c r="K1138" i="2"/>
  <c r="L1138" i="2"/>
  <c r="M1138" i="2"/>
  <c r="N1138" i="2"/>
  <c r="O1138" i="2"/>
  <c r="P1138" i="2"/>
  <c r="Q1138" i="2"/>
  <c r="R1138" i="2"/>
  <c r="S1138" i="2"/>
  <c r="T1138" i="2"/>
  <c r="U1138" i="2"/>
  <c r="V1138" i="2"/>
  <c r="W1138" i="2"/>
  <c r="X1138" i="2"/>
  <c r="Y1138" i="2"/>
  <c r="Z1138" i="2"/>
  <c r="AA1138" i="2"/>
  <c r="AB1138" i="2"/>
  <c r="AC1138" i="2"/>
  <c r="AD1138" i="2"/>
  <c r="AP1138" i="2"/>
  <c r="AQ1138" i="2"/>
  <c r="AR1138" i="2"/>
  <c r="AV1138" i="2"/>
  <c r="AW1138" i="2"/>
  <c r="AY1138" i="2"/>
  <c r="AZ1138" i="2"/>
  <c r="BD1138" i="2"/>
  <c r="BE1138" i="2"/>
  <c r="BF1138" i="2"/>
  <c r="A1139" i="2"/>
  <c r="B1139" i="2"/>
  <c r="C1139" i="2"/>
  <c r="D1139" i="2"/>
  <c r="E1139" i="2"/>
  <c r="F1139" i="2"/>
  <c r="G1139" i="2"/>
  <c r="AU1139" i="2" s="1"/>
  <c r="H1139" i="2"/>
  <c r="I1139" i="2"/>
  <c r="J1139" i="2"/>
  <c r="K1139" i="2"/>
  <c r="L1139" i="2"/>
  <c r="M1139" i="2"/>
  <c r="N1139" i="2"/>
  <c r="O1139" i="2"/>
  <c r="P1139" i="2"/>
  <c r="Q1139" i="2"/>
  <c r="R1139" i="2"/>
  <c r="S1139" i="2"/>
  <c r="T1139" i="2"/>
  <c r="U1139" i="2"/>
  <c r="V1139" i="2"/>
  <c r="W1139" i="2"/>
  <c r="X1139" i="2"/>
  <c r="Y1139" i="2"/>
  <c r="Z1139" i="2"/>
  <c r="AA1139" i="2"/>
  <c r="AB1139" i="2"/>
  <c r="AC1139" i="2"/>
  <c r="AD1139" i="2"/>
  <c r="AP1139" i="2"/>
  <c r="AQ1139" i="2"/>
  <c r="AR1139" i="2"/>
  <c r="AV1139" i="2"/>
  <c r="AW1139" i="2"/>
  <c r="AY1139" i="2"/>
  <c r="AZ1139" i="2"/>
  <c r="BD1139" i="2"/>
  <c r="BE1139" i="2"/>
  <c r="BF1139" i="2"/>
  <c r="A1140" i="2"/>
  <c r="B1140" i="2"/>
  <c r="C1140" i="2"/>
  <c r="D1140" i="2"/>
  <c r="E1140" i="2"/>
  <c r="F1140" i="2"/>
  <c r="G1140" i="2"/>
  <c r="H1140" i="2"/>
  <c r="I1140" i="2"/>
  <c r="J1140" i="2"/>
  <c r="K1140" i="2"/>
  <c r="L1140" i="2"/>
  <c r="M1140" i="2"/>
  <c r="N1140" i="2"/>
  <c r="O1140" i="2"/>
  <c r="P1140" i="2"/>
  <c r="Q1140" i="2"/>
  <c r="R1140" i="2"/>
  <c r="S1140" i="2"/>
  <c r="T1140" i="2"/>
  <c r="U1140" i="2"/>
  <c r="V1140" i="2"/>
  <c r="W1140" i="2"/>
  <c r="X1140" i="2"/>
  <c r="Y1140" i="2"/>
  <c r="Z1140" i="2"/>
  <c r="AA1140" i="2"/>
  <c r="AB1140" i="2"/>
  <c r="AC1140" i="2"/>
  <c r="AD1140" i="2"/>
  <c r="AP1140" i="2"/>
  <c r="AQ1140" i="2"/>
  <c r="AR1140" i="2"/>
  <c r="AV1140" i="2"/>
  <c r="AW1140" i="2"/>
  <c r="AY1140" i="2"/>
  <c r="AZ1140" i="2"/>
  <c r="BD1140" i="2"/>
  <c r="BE1140" i="2"/>
  <c r="BF1140" i="2"/>
  <c r="A1141" i="2"/>
  <c r="B1141" i="2"/>
  <c r="C1141" i="2"/>
  <c r="D1141" i="2"/>
  <c r="E1141" i="2"/>
  <c r="F1141" i="2"/>
  <c r="G1141" i="2"/>
  <c r="AU1141" i="2" s="1"/>
  <c r="H1141" i="2"/>
  <c r="I1141" i="2"/>
  <c r="J1141" i="2"/>
  <c r="K1141" i="2"/>
  <c r="L1141" i="2"/>
  <c r="M1141" i="2"/>
  <c r="N1141" i="2"/>
  <c r="O1141" i="2"/>
  <c r="P1141" i="2"/>
  <c r="Q1141" i="2"/>
  <c r="R1141" i="2"/>
  <c r="S1141" i="2"/>
  <c r="T1141" i="2"/>
  <c r="U1141" i="2"/>
  <c r="V1141" i="2"/>
  <c r="W1141" i="2"/>
  <c r="X1141" i="2"/>
  <c r="Y1141" i="2"/>
  <c r="Z1141" i="2"/>
  <c r="AA1141" i="2"/>
  <c r="AB1141" i="2"/>
  <c r="AC1141" i="2"/>
  <c r="AD1141" i="2"/>
  <c r="AP1141" i="2"/>
  <c r="AQ1141" i="2"/>
  <c r="AR1141" i="2"/>
  <c r="AV1141" i="2"/>
  <c r="AW1141" i="2"/>
  <c r="AY1141" i="2"/>
  <c r="AZ1141" i="2"/>
  <c r="BD1141" i="2"/>
  <c r="BE1141" i="2"/>
  <c r="BF1141" i="2"/>
  <c r="A1142" i="2"/>
  <c r="B1142" i="2"/>
  <c r="C1142" i="2"/>
  <c r="D1142" i="2"/>
  <c r="E1142" i="2"/>
  <c r="F1142" i="2"/>
  <c r="G1142" i="2"/>
  <c r="H1142" i="2"/>
  <c r="I1142" i="2"/>
  <c r="J1142" i="2"/>
  <c r="K1142" i="2"/>
  <c r="L1142" i="2"/>
  <c r="M1142" i="2"/>
  <c r="N1142" i="2"/>
  <c r="O1142" i="2"/>
  <c r="P1142" i="2"/>
  <c r="Q1142" i="2"/>
  <c r="R1142" i="2"/>
  <c r="S1142" i="2"/>
  <c r="T1142" i="2"/>
  <c r="U1142" i="2"/>
  <c r="V1142" i="2"/>
  <c r="W1142" i="2"/>
  <c r="X1142" i="2"/>
  <c r="Y1142" i="2"/>
  <c r="Z1142" i="2"/>
  <c r="AA1142" i="2"/>
  <c r="AB1142" i="2"/>
  <c r="AC1142" i="2"/>
  <c r="AD1142" i="2"/>
  <c r="AP1142" i="2"/>
  <c r="AQ1142" i="2"/>
  <c r="AR1142" i="2"/>
  <c r="AV1142" i="2"/>
  <c r="AW1142" i="2"/>
  <c r="AY1142" i="2"/>
  <c r="AZ1142" i="2"/>
  <c r="BD1142" i="2"/>
  <c r="BE1142" i="2"/>
  <c r="BF1142" i="2"/>
  <c r="A1143" i="2"/>
  <c r="B1143" i="2"/>
  <c r="C1143" i="2"/>
  <c r="D1143" i="2"/>
  <c r="E1143" i="2"/>
  <c r="F1143" i="2"/>
  <c r="G1143" i="2"/>
  <c r="AU1143" i="2" s="1"/>
  <c r="H1143" i="2"/>
  <c r="I1143" i="2"/>
  <c r="J1143" i="2"/>
  <c r="K1143" i="2"/>
  <c r="L1143" i="2"/>
  <c r="M1143" i="2"/>
  <c r="N1143" i="2"/>
  <c r="O1143" i="2"/>
  <c r="P1143" i="2"/>
  <c r="Q1143" i="2"/>
  <c r="R1143" i="2"/>
  <c r="S1143" i="2"/>
  <c r="T1143" i="2"/>
  <c r="U1143" i="2"/>
  <c r="V1143" i="2"/>
  <c r="W1143" i="2"/>
  <c r="X1143" i="2"/>
  <c r="Y1143" i="2"/>
  <c r="Z1143" i="2"/>
  <c r="AA1143" i="2"/>
  <c r="AB1143" i="2"/>
  <c r="AC1143" i="2"/>
  <c r="AD1143" i="2"/>
  <c r="AP1143" i="2"/>
  <c r="AQ1143" i="2"/>
  <c r="AR1143" i="2"/>
  <c r="AV1143" i="2"/>
  <c r="AW1143" i="2"/>
  <c r="AY1143" i="2"/>
  <c r="AZ1143" i="2"/>
  <c r="BD1143" i="2"/>
  <c r="BE1143" i="2"/>
  <c r="BF1143" i="2"/>
  <c r="A1144" i="2"/>
  <c r="B1144" i="2"/>
  <c r="C1144" i="2"/>
  <c r="D1144" i="2"/>
  <c r="E1144" i="2"/>
  <c r="F1144" i="2"/>
  <c r="G1144" i="2"/>
  <c r="AU1144" i="2" s="1"/>
  <c r="H1144" i="2"/>
  <c r="I1144" i="2"/>
  <c r="J1144" i="2"/>
  <c r="K1144" i="2"/>
  <c r="L1144" i="2"/>
  <c r="M1144" i="2"/>
  <c r="N1144" i="2"/>
  <c r="O1144" i="2"/>
  <c r="P1144" i="2"/>
  <c r="Q1144" i="2"/>
  <c r="R1144" i="2"/>
  <c r="S1144" i="2"/>
  <c r="T1144" i="2"/>
  <c r="U1144" i="2"/>
  <c r="V1144" i="2"/>
  <c r="W1144" i="2"/>
  <c r="X1144" i="2"/>
  <c r="Y1144" i="2"/>
  <c r="Z1144" i="2"/>
  <c r="AA1144" i="2"/>
  <c r="AB1144" i="2"/>
  <c r="AC1144" i="2"/>
  <c r="AD1144" i="2"/>
  <c r="AP1144" i="2"/>
  <c r="AQ1144" i="2"/>
  <c r="AR1144" i="2"/>
  <c r="AV1144" i="2"/>
  <c r="AW1144" i="2"/>
  <c r="AY1144" i="2"/>
  <c r="AZ1144" i="2"/>
  <c r="BD1144" i="2"/>
  <c r="BE1144" i="2"/>
  <c r="BF1144" i="2"/>
  <c r="A1145" i="2"/>
  <c r="B1145" i="2"/>
  <c r="C1145" i="2"/>
  <c r="D1145" i="2"/>
  <c r="E1145" i="2"/>
  <c r="F1145" i="2"/>
  <c r="G1145" i="2"/>
  <c r="AU1145" i="2" s="1"/>
  <c r="H1145" i="2"/>
  <c r="I1145" i="2"/>
  <c r="J1145" i="2"/>
  <c r="K1145" i="2"/>
  <c r="L1145" i="2"/>
  <c r="M1145" i="2"/>
  <c r="N1145" i="2"/>
  <c r="O1145" i="2"/>
  <c r="P1145" i="2"/>
  <c r="Q1145" i="2"/>
  <c r="R1145" i="2"/>
  <c r="S1145" i="2"/>
  <c r="T1145" i="2"/>
  <c r="U1145" i="2"/>
  <c r="V1145" i="2"/>
  <c r="W1145" i="2"/>
  <c r="X1145" i="2"/>
  <c r="Y1145" i="2"/>
  <c r="Z1145" i="2"/>
  <c r="AA1145" i="2"/>
  <c r="AB1145" i="2"/>
  <c r="AC1145" i="2"/>
  <c r="AD1145" i="2"/>
  <c r="AP1145" i="2"/>
  <c r="AQ1145" i="2"/>
  <c r="AR1145" i="2"/>
  <c r="AV1145" i="2"/>
  <c r="AW1145" i="2"/>
  <c r="AY1145" i="2"/>
  <c r="AZ1145" i="2"/>
  <c r="BD1145" i="2"/>
  <c r="BE1145" i="2"/>
  <c r="BF1145" i="2"/>
  <c r="A1146" i="2"/>
  <c r="B1146" i="2"/>
  <c r="C1146" i="2"/>
  <c r="D1146" i="2"/>
  <c r="E1146" i="2"/>
  <c r="F1146" i="2"/>
  <c r="G1146" i="2"/>
  <c r="AU1146" i="2" s="1"/>
  <c r="H1146" i="2"/>
  <c r="I1146" i="2"/>
  <c r="J1146" i="2"/>
  <c r="K1146" i="2"/>
  <c r="L1146" i="2"/>
  <c r="M1146" i="2"/>
  <c r="N1146" i="2"/>
  <c r="O1146" i="2"/>
  <c r="P1146" i="2"/>
  <c r="Q1146" i="2"/>
  <c r="R1146" i="2"/>
  <c r="S1146" i="2"/>
  <c r="T1146" i="2"/>
  <c r="U1146" i="2"/>
  <c r="V1146" i="2"/>
  <c r="W1146" i="2"/>
  <c r="X1146" i="2"/>
  <c r="Y1146" i="2"/>
  <c r="Z1146" i="2"/>
  <c r="AA1146" i="2"/>
  <c r="AB1146" i="2"/>
  <c r="AC1146" i="2"/>
  <c r="AD1146" i="2"/>
  <c r="AP1146" i="2"/>
  <c r="AQ1146" i="2"/>
  <c r="AR1146" i="2"/>
  <c r="AV1146" i="2"/>
  <c r="AW1146" i="2"/>
  <c r="AY1146" i="2"/>
  <c r="AZ1146" i="2"/>
  <c r="BD1146" i="2"/>
  <c r="BE1146" i="2"/>
  <c r="BF1146" i="2"/>
  <c r="A1147" i="2"/>
  <c r="B1147" i="2"/>
  <c r="C1147" i="2"/>
  <c r="D1147" i="2"/>
  <c r="E1147" i="2"/>
  <c r="F1147" i="2"/>
  <c r="G1147" i="2"/>
  <c r="AU1147" i="2" s="1"/>
  <c r="H1147" i="2"/>
  <c r="I1147" i="2"/>
  <c r="J1147" i="2"/>
  <c r="K1147" i="2"/>
  <c r="L1147" i="2"/>
  <c r="M1147" i="2"/>
  <c r="N1147" i="2"/>
  <c r="O1147" i="2"/>
  <c r="P1147" i="2"/>
  <c r="Q1147" i="2"/>
  <c r="R1147" i="2"/>
  <c r="S1147" i="2"/>
  <c r="T1147" i="2"/>
  <c r="U1147" i="2"/>
  <c r="V1147" i="2"/>
  <c r="W1147" i="2"/>
  <c r="X1147" i="2"/>
  <c r="Y1147" i="2"/>
  <c r="Z1147" i="2"/>
  <c r="AA1147" i="2"/>
  <c r="AB1147" i="2"/>
  <c r="AC1147" i="2"/>
  <c r="AD1147" i="2"/>
  <c r="AP1147" i="2"/>
  <c r="AQ1147" i="2"/>
  <c r="AR1147" i="2"/>
  <c r="AV1147" i="2"/>
  <c r="AW1147" i="2"/>
  <c r="AY1147" i="2"/>
  <c r="AZ1147" i="2"/>
  <c r="BA1147" i="2"/>
  <c r="BD1147" i="2"/>
  <c r="BE1147" i="2"/>
  <c r="BF1147" i="2"/>
  <c r="A1148" i="2"/>
  <c r="B1148" i="2"/>
  <c r="C1148" i="2"/>
  <c r="D1148" i="2"/>
  <c r="E1148" i="2"/>
  <c r="F1148" i="2"/>
  <c r="G1148" i="2"/>
  <c r="AU1148" i="2" s="1"/>
  <c r="H1148" i="2"/>
  <c r="I1148" i="2"/>
  <c r="J1148" i="2"/>
  <c r="K1148" i="2"/>
  <c r="L1148" i="2"/>
  <c r="M1148" i="2"/>
  <c r="N1148" i="2"/>
  <c r="O1148" i="2"/>
  <c r="P1148" i="2"/>
  <c r="Q1148" i="2"/>
  <c r="R1148" i="2"/>
  <c r="S1148" i="2"/>
  <c r="T1148" i="2"/>
  <c r="U1148" i="2"/>
  <c r="V1148" i="2"/>
  <c r="W1148" i="2"/>
  <c r="X1148" i="2"/>
  <c r="Y1148" i="2"/>
  <c r="Z1148" i="2"/>
  <c r="AA1148" i="2"/>
  <c r="AB1148" i="2"/>
  <c r="AC1148" i="2"/>
  <c r="AD1148" i="2"/>
  <c r="AP1148" i="2"/>
  <c r="AQ1148" i="2"/>
  <c r="AR1148" i="2"/>
  <c r="AV1148" i="2"/>
  <c r="AW1148" i="2"/>
  <c r="AY1148" i="2"/>
  <c r="AZ1148" i="2"/>
  <c r="BD1148" i="2"/>
  <c r="BE1148" i="2"/>
  <c r="BF1148" i="2"/>
  <c r="A1149" i="2"/>
  <c r="B1149" i="2"/>
  <c r="C1149" i="2"/>
  <c r="D1149" i="2"/>
  <c r="E1149" i="2"/>
  <c r="F1149" i="2"/>
  <c r="G1149" i="2"/>
  <c r="AU1149" i="2" s="1"/>
  <c r="H1149" i="2"/>
  <c r="I1149" i="2"/>
  <c r="J1149" i="2"/>
  <c r="K1149" i="2"/>
  <c r="L1149" i="2"/>
  <c r="M1149" i="2"/>
  <c r="N1149" i="2"/>
  <c r="O1149" i="2"/>
  <c r="P1149" i="2"/>
  <c r="Q1149" i="2"/>
  <c r="R1149" i="2"/>
  <c r="S1149" i="2"/>
  <c r="T1149" i="2"/>
  <c r="U1149" i="2"/>
  <c r="V1149" i="2"/>
  <c r="W1149" i="2"/>
  <c r="X1149" i="2"/>
  <c r="Y1149" i="2"/>
  <c r="Z1149" i="2"/>
  <c r="AA1149" i="2"/>
  <c r="AB1149" i="2"/>
  <c r="AC1149" i="2"/>
  <c r="AD1149" i="2"/>
  <c r="AP1149" i="2"/>
  <c r="AQ1149" i="2"/>
  <c r="AR1149" i="2"/>
  <c r="AV1149" i="2"/>
  <c r="AW1149" i="2"/>
  <c r="AY1149" i="2"/>
  <c r="AZ1149" i="2"/>
  <c r="BD1149" i="2"/>
  <c r="BE1149" i="2"/>
  <c r="BF1149" i="2"/>
  <c r="A1150" i="2"/>
  <c r="B1150" i="2"/>
  <c r="C1150" i="2"/>
  <c r="D1150" i="2"/>
  <c r="E1150" i="2"/>
  <c r="F1150" i="2"/>
  <c r="G1150" i="2"/>
  <c r="AU1150" i="2" s="1"/>
  <c r="H1150" i="2"/>
  <c r="I1150" i="2"/>
  <c r="J1150" i="2"/>
  <c r="K1150" i="2"/>
  <c r="L1150" i="2"/>
  <c r="M1150" i="2"/>
  <c r="N1150" i="2"/>
  <c r="O1150" i="2"/>
  <c r="P1150" i="2"/>
  <c r="Q1150" i="2"/>
  <c r="R1150" i="2"/>
  <c r="S1150" i="2"/>
  <c r="T1150" i="2"/>
  <c r="U1150" i="2"/>
  <c r="V1150" i="2"/>
  <c r="W1150" i="2"/>
  <c r="X1150" i="2"/>
  <c r="Y1150" i="2"/>
  <c r="Z1150" i="2"/>
  <c r="AA1150" i="2"/>
  <c r="AB1150" i="2"/>
  <c r="AC1150" i="2"/>
  <c r="AD1150" i="2"/>
  <c r="AP1150" i="2"/>
  <c r="AQ1150" i="2"/>
  <c r="AR1150" i="2"/>
  <c r="AV1150" i="2"/>
  <c r="AW1150" i="2"/>
  <c r="AY1150" i="2"/>
  <c r="AZ1150" i="2"/>
  <c r="BD1150" i="2"/>
  <c r="BE1150" i="2"/>
  <c r="BF1150" i="2"/>
  <c r="A1151" i="2"/>
  <c r="B1151" i="2"/>
  <c r="C1151" i="2"/>
  <c r="D1151" i="2"/>
  <c r="E1151" i="2"/>
  <c r="F1151" i="2"/>
  <c r="G1151" i="2"/>
  <c r="AU1151" i="2" s="1"/>
  <c r="H1151" i="2"/>
  <c r="I1151" i="2"/>
  <c r="J1151" i="2"/>
  <c r="K1151" i="2"/>
  <c r="L1151" i="2"/>
  <c r="M1151" i="2"/>
  <c r="N1151" i="2"/>
  <c r="O1151" i="2"/>
  <c r="P1151" i="2"/>
  <c r="Q1151" i="2"/>
  <c r="R1151" i="2"/>
  <c r="S1151" i="2"/>
  <c r="T1151" i="2"/>
  <c r="U1151" i="2"/>
  <c r="V1151" i="2"/>
  <c r="W1151" i="2"/>
  <c r="X1151" i="2"/>
  <c r="Y1151" i="2"/>
  <c r="Z1151" i="2"/>
  <c r="AA1151" i="2"/>
  <c r="AB1151" i="2"/>
  <c r="AC1151" i="2"/>
  <c r="AD1151" i="2"/>
  <c r="AP1151" i="2"/>
  <c r="AQ1151" i="2"/>
  <c r="AR1151" i="2"/>
  <c r="AV1151" i="2"/>
  <c r="AW1151" i="2"/>
  <c r="AY1151" i="2"/>
  <c r="AZ1151" i="2"/>
  <c r="BD1151" i="2"/>
  <c r="BE1151" i="2"/>
  <c r="BF1151" i="2"/>
  <c r="A1152" i="2"/>
  <c r="B1152" i="2"/>
  <c r="C1152" i="2"/>
  <c r="D1152" i="2"/>
  <c r="E1152" i="2"/>
  <c r="F1152" i="2"/>
  <c r="G1152" i="2"/>
  <c r="AU1152" i="2" s="1"/>
  <c r="H1152" i="2"/>
  <c r="I1152" i="2"/>
  <c r="J1152" i="2"/>
  <c r="K1152" i="2"/>
  <c r="L1152" i="2"/>
  <c r="M1152" i="2"/>
  <c r="N1152" i="2"/>
  <c r="O1152" i="2"/>
  <c r="P1152" i="2"/>
  <c r="Q1152" i="2"/>
  <c r="R1152" i="2"/>
  <c r="S1152" i="2"/>
  <c r="T1152" i="2"/>
  <c r="U1152" i="2"/>
  <c r="V1152" i="2"/>
  <c r="W1152" i="2"/>
  <c r="X1152" i="2"/>
  <c r="Y1152" i="2"/>
  <c r="Z1152" i="2"/>
  <c r="AA1152" i="2"/>
  <c r="AB1152" i="2"/>
  <c r="AC1152" i="2"/>
  <c r="AD1152" i="2"/>
  <c r="AP1152" i="2"/>
  <c r="AQ1152" i="2"/>
  <c r="AR1152" i="2"/>
  <c r="AV1152" i="2"/>
  <c r="AW1152" i="2"/>
  <c r="AY1152" i="2"/>
  <c r="AZ1152" i="2"/>
  <c r="BD1152" i="2"/>
  <c r="BE1152" i="2"/>
  <c r="BF1152" i="2"/>
  <c r="A1153" i="2"/>
  <c r="B1153" i="2"/>
  <c r="C1153" i="2"/>
  <c r="D1153" i="2"/>
  <c r="E1153" i="2"/>
  <c r="F1153" i="2"/>
  <c r="G1153" i="2"/>
  <c r="AU1153" i="2" s="1"/>
  <c r="H1153" i="2"/>
  <c r="I1153" i="2"/>
  <c r="J1153" i="2"/>
  <c r="K1153" i="2"/>
  <c r="L1153" i="2"/>
  <c r="M1153" i="2"/>
  <c r="N1153" i="2"/>
  <c r="O1153" i="2"/>
  <c r="P1153" i="2"/>
  <c r="Q1153" i="2"/>
  <c r="R1153" i="2"/>
  <c r="S1153" i="2"/>
  <c r="T1153" i="2"/>
  <c r="U1153" i="2"/>
  <c r="V1153" i="2"/>
  <c r="W1153" i="2"/>
  <c r="X1153" i="2"/>
  <c r="Y1153" i="2"/>
  <c r="Z1153" i="2"/>
  <c r="AA1153" i="2"/>
  <c r="AB1153" i="2"/>
  <c r="AC1153" i="2"/>
  <c r="AD1153" i="2"/>
  <c r="AP1153" i="2"/>
  <c r="AQ1153" i="2"/>
  <c r="AR1153" i="2"/>
  <c r="AV1153" i="2"/>
  <c r="AW1153" i="2"/>
  <c r="AY1153" i="2"/>
  <c r="AZ1153" i="2"/>
  <c r="BD1153" i="2"/>
  <c r="BE1153" i="2"/>
  <c r="BF1153" i="2"/>
  <c r="A1154" i="2"/>
  <c r="B1154" i="2"/>
  <c r="C1154" i="2"/>
  <c r="D1154" i="2"/>
  <c r="E1154" i="2"/>
  <c r="F1154" i="2"/>
  <c r="G1154" i="2"/>
  <c r="AU1154" i="2" s="1"/>
  <c r="H1154" i="2"/>
  <c r="I1154" i="2"/>
  <c r="J1154" i="2"/>
  <c r="K1154" i="2"/>
  <c r="L1154" i="2"/>
  <c r="M1154" i="2"/>
  <c r="N1154" i="2"/>
  <c r="O1154" i="2"/>
  <c r="P1154" i="2"/>
  <c r="Q1154" i="2"/>
  <c r="R1154" i="2"/>
  <c r="S1154" i="2"/>
  <c r="T1154" i="2"/>
  <c r="U1154" i="2"/>
  <c r="V1154" i="2"/>
  <c r="W1154" i="2"/>
  <c r="X1154" i="2"/>
  <c r="Y1154" i="2"/>
  <c r="Z1154" i="2"/>
  <c r="AA1154" i="2"/>
  <c r="AB1154" i="2"/>
  <c r="AC1154" i="2"/>
  <c r="AD1154" i="2"/>
  <c r="AP1154" i="2"/>
  <c r="AQ1154" i="2"/>
  <c r="AR1154" i="2"/>
  <c r="AV1154" i="2"/>
  <c r="AW1154" i="2"/>
  <c r="AY1154" i="2"/>
  <c r="AZ1154" i="2"/>
  <c r="BD1154" i="2"/>
  <c r="BE1154" i="2"/>
  <c r="BF1154" i="2"/>
  <c r="A1155" i="2"/>
  <c r="B1155" i="2"/>
  <c r="C1155" i="2"/>
  <c r="D1155" i="2"/>
  <c r="E1155" i="2"/>
  <c r="F1155" i="2"/>
  <c r="G1155" i="2"/>
  <c r="AU1155" i="2" s="1"/>
  <c r="H1155" i="2"/>
  <c r="I1155" i="2"/>
  <c r="J1155" i="2"/>
  <c r="K1155" i="2"/>
  <c r="L1155" i="2"/>
  <c r="M1155" i="2"/>
  <c r="N1155" i="2"/>
  <c r="O1155" i="2"/>
  <c r="P1155" i="2"/>
  <c r="Q1155" i="2"/>
  <c r="R1155" i="2"/>
  <c r="S1155" i="2"/>
  <c r="T1155" i="2"/>
  <c r="U1155" i="2"/>
  <c r="V1155" i="2"/>
  <c r="W1155" i="2"/>
  <c r="X1155" i="2"/>
  <c r="Y1155" i="2"/>
  <c r="Z1155" i="2"/>
  <c r="AA1155" i="2"/>
  <c r="AB1155" i="2"/>
  <c r="AC1155" i="2"/>
  <c r="AD1155" i="2"/>
  <c r="AP1155" i="2"/>
  <c r="AQ1155" i="2"/>
  <c r="AR1155" i="2"/>
  <c r="AV1155" i="2"/>
  <c r="AW1155" i="2"/>
  <c r="AY1155" i="2"/>
  <c r="AZ1155" i="2"/>
  <c r="BD1155" i="2"/>
  <c r="BE1155" i="2"/>
  <c r="BF1155" i="2"/>
  <c r="A1156" i="2"/>
  <c r="B1156" i="2"/>
  <c r="C1156" i="2"/>
  <c r="D1156" i="2"/>
  <c r="E1156" i="2"/>
  <c r="F1156" i="2"/>
  <c r="G1156" i="2"/>
  <c r="AU1156" i="2" s="1"/>
  <c r="H1156" i="2"/>
  <c r="I1156" i="2"/>
  <c r="J1156" i="2"/>
  <c r="K1156" i="2"/>
  <c r="L1156" i="2"/>
  <c r="M1156" i="2"/>
  <c r="N1156" i="2"/>
  <c r="O1156" i="2"/>
  <c r="P1156" i="2"/>
  <c r="Q1156" i="2"/>
  <c r="R1156" i="2"/>
  <c r="S1156" i="2"/>
  <c r="T1156" i="2"/>
  <c r="U1156" i="2"/>
  <c r="V1156" i="2"/>
  <c r="W1156" i="2"/>
  <c r="X1156" i="2"/>
  <c r="Y1156" i="2"/>
  <c r="Z1156" i="2"/>
  <c r="AA1156" i="2"/>
  <c r="AB1156" i="2"/>
  <c r="AC1156" i="2"/>
  <c r="AD1156" i="2"/>
  <c r="AP1156" i="2"/>
  <c r="AQ1156" i="2"/>
  <c r="AR1156" i="2"/>
  <c r="AV1156" i="2"/>
  <c r="AW1156" i="2"/>
  <c r="AY1156" i="2"/>
  <c r="AZ1156" i="2"/>
  <c r="BD1156" i="2"/>
  <c r="BE1156" i="2"/>
  <c r="BF1156" i="2"/>
  <c r="A1157" i="2"/>
  <c r="B1157" i="2"/>
  <c r="C1157" i="2"/>
  <c r="D1157" i="2"/>
  <c r="E1157" i="2"/>
  <c r="F1157" i="2"/>
  <c r="G1157" i="2"/>
  <c r="AU1157" i="2" s="1"/>
  <c r="H1157" i="2"/>
  <c r="I1157" i="2"/>
  <c r="J1157" i="2"/>
  <c r="K1157" i="2"/>
  <c r="L1157" i="2"/>
  <c r="M1157" i="2"/>
  <c r="N1157" i="2"/>
  <c r="O1157" i="2"/>
  <c r="P1157" i="2"/>
  <c r="Q1157" i="2"/>
  <c r="R1157" i="2"/>
  <c r="S1157" i="2"/>
  <c r="T1157" i="2"/>
  <c r="U1157" i="2"/>
  <c r="V1157" i="2"/>
  <c r="W1157" i="2"/>
  <c r="X1157" i="2"/>
  <c r="Y1157" i="2"/>
  <c r="Z1157" i="2"/>
  <c r="AA1157" i="2"/>
  <c r="AB1157" i="2"/>
  <c r="AC1157" i="2"/>
  <c r="AD1157" i="2"/>
  <c r="AP1157" i="2"/>
  <c r="AQ1157" i="2"/>
  <c r="AR1157" i="2"/>
  <c r="AV1157" i="2"/>
  <c r="AW1157" i="2"/>
  <c r="AY1157" i="2"/>
  <c r="AZ1157" i="2"/>
  <c r="BD1157" i="2"/>
  <c r="BE1157" i="2"/>
  <c r="BF1157" i="2"/>
  <c r="A1158" i="2"/>
  <c r="B1158" i="2"/>
  <c r="C1158" i="2"/>
  <c r="D1158" i="2"/>
  <c r="E1158" i="2"/>
  <c r="F1158" i="2"/>
  <c r="G1158" i="2"/>
  <c r="AU1158" i="2" s="1"/>
  <c r="H1158" i="2"/>
  <c r="I1158" i="2"/>
  <c r="J1158" i="2"/>
  <c r="K1158" i="2"/>
  <c r="L1158" i="2"/>
  <c r="M1158" i="2"/>
  <c r="N1158" i="2"/>
  <c r="O1158" i="2"/>
  <c r="P1158" i="2"/>
  <c r="Q1158" i="2"/>
  <c r="R1158" i="2"/>
  <c r="S1158" i="2"/>
  <c r="T1158" i="2"/>
  <c r="U1158" i="2"/>
  <c r="V1158" i="2"/>
  <c r="W1158" i="2"/>
  <c r="X1158" i="2"/>
  <c r="Y1158" i="2"/>
  <c r="Z1158" i="2"/>
  <c r="AA1158" i="2"/>
  <c r="AB1158" i="2"/>
  <c r="AC1158" i="2"/>
  <c r="AD1158" i="2"/>
  <c r="AP1158" i="2"/>
  <c r="AQ1158" i="2"/>
  <c r="AR1158" i="2"/>
  <c r="AV1158" i="2"/>
  <c r="AW1158" i="2"/>
  <c r="AY1158" i="2"/>
  <c r="AZ1158" i="2"/>
  <c r="BD1158" i="2"/>
  <c r="BE1158" i="2"/>
  <c r="BF1158" i="2"/>
  <c r="A1159" i="2"/>
  <c r="B1159" i="2"/>
  <c r="C1159" i="2"/>
  <c r="D1159" i="2"/>
  <c r="E1159" i="2"/>
  <c r="F1159" i="2"/>
  <c r="G1159" i="2"/>
  <c r="AU1159" i="2" s="1"/>
  <c r="H1159" i="2"/>
  <c r="I1159" i="2"/>
  <c r="J1159" i="2"/>
  <c r="K1159" i="2"/>
  <c r="L1159" i="2"/>
  <c r="M1159" i="2"/>
  <c r="N1159" i="2"/>
  <c r="O1159" i="2"/>
  <c r="P1159" i="2"/>
  <c r="Q1159" i="2"/>
  <c r="R1159" i="2"/>
  <c r="S1159" i="2"/>
  <c r="T1159" i="2"/>
  <c r="U1159" i="2"/>
  <c r="V1159" i="2"/>
  <c r="W1159" i="2"/>
  <c r="X1159" i="2"/>
  <c r="Y1159" i="2"/>
  <c r="Z1159" i="2"/>
  <c r="AA1159" i="2"/>
  <c r="AB1159" i="2"/>
  <c r="AC1159" i="2"/>
  <c r="AD1159" i="2"/>
  <c r="AP1159" i="2"/>
  <c r="AQ1159" i="2"/>
  <c r="AR1159" i="2"/>
  <c r="AV1159" i="2"/>
  <c r="AW1159" i="2"/>
  <c r="AY1159" i="2"/>
  <c r="AZ1159" i="2"/>
  <c r="BD1159" i="2"/>
  <c r="BE1159" i="2"/>
  <c r="BF1159" i="2"/>
  <c r="A1160" i="2"/>
  <c r="B1160" i="2"/>
  <c r="C1160" i="2"/>
  <c r="D1160" i="2"/>
  <c r="E1160" i="2"/>
  <c r="F1160" i="2"/>
  <c r="G1160" i="2"/>
  <c r="AU1160" i="2" s="1"/>
  <c r="H1160" i="2"/>
  <c r="I1160" i="2"/>
  <c r="J1160" i="2"/>
  <c r="K1160" i="2"/>
  <c r="L1160" i="2"/>
  <c r="M1160" i="2"/>
  <c r="N1160" i="2"/>
  <c r="O1160" i="2"/>
  <c r="P1160" i="2"/>
  <c r="Q1160" i="2"/>
  <c r="R1160" i="2"/>
  <c r="S1160" i="2"/>
  <c r="T1160" i="2"/>
  <c r="U1160" i="2"/>
  <c r="V1160" i="2"/>
  <c r="W1160" i="2"/>
  <c r="X1160" i="2"/>
  <c r="Y1160" i="2"/>
  <c r="Z1160" i="2"/>
  <c r="AA1160" i="2"/>
  <c r="AB1160" i="2"/>
  <c r="AC1160" i="2"/>
  <c r="AD1160" i="2"/>
  <c r="AP1160" i="2"/>
  <c r="AQ1160" i="2"/>
  <c r="AR1160" i="2"/>
  <c r="AV1160" i="2"/>
  <c r="AW1160" i="2"/>
  <c r="AY1160" i="2"/>
  <c r="AZ1160" i="2"/>
  <c r="BD1160" i="2"/>
  <c r="BE1160" i="2"/>
  <c r="BF1160" i="2"/>
  <c r="A1161" i="2"/>
  <c r="B1161" i="2"/>
  <c r="C1161" i="2"/>
  <c r="D1161" i="2"/>
  <c r="E1161" i="2"/>
  <c r="F1161" i="2"/>
  <c r="G1161" i="2"/>
  <c r="AU1161" i="2" s="1"/>
  <c r="H1161" i="2"/>
  <c r="I1161" i="2"/>
  <c r="J1161" i="2"/>
  <c r="K1161" i="2"/>
  <c r="L1161" i="2"/>
  <c r="M1161" i="2"/>
  <c r="N1161" i="2"/>
  <c r="O1161" i="2"/>
  <c r="P1161" i="2"/>
  <c r="Q1161" i="2"/>
  <c r="R1161" i="2"/>
  <c r="S1161" i="2"/>
  <c r="T1161" i="2"/>
  <c r="U1161" i="2"/>
  <c r="V1161" i="2"/>
  <c r="W1161" i="2"/>
  <c r="X1161" i="2"/>
  <c r="Y1161" i="2"/>
  <c r="Z1161" i="2"/>
  <c r="AA1161" i="2"/>
  <c r="AB1161" i="2"/>
  <c r="AC1161" i="2"/>
  <c r="AD1161" i="2"/>
  <c r="AP1161" i="2"/>
  <c r="AQ1161" i="2"/>
  <c r="AR1161" i="2"/>
  <c r="AV1161" i="2"/>
  <c r="AW1161" i="2"/>
  <c r="AY1161" i="2"/>
  <c r="AZ1161" i="2"/>
  <c r="BD1161" i="2"/>
  <c r="BE1161" i="2"/>
  <c r="BF1161" i="2"/>
  <c r="A1162" i="2"/>
  <c r="B1162" i="2"/>
  <c r="C1162" i="2"/>
  <c r="D1162" i="2"/>
  <c r="E1162" i="2"/>
  <c r="F1162" i="2"/>
  <c r="G1162" i="2"/>
  <c r="AU1162" i="2" s="1"/>
  <c r="H1162" i="2"/>
  <c r="I1162" i="2"/>
  <c r="J1162" i="2"/>
  <c r="K1162" i="2"/>
  <c r="L1162" i="2"/>
  <c r="M1162" i="2"/>
  <c r="N1162" i="2"/>
  <c r="O1162" i="2"/>
  <c r="P1162" i="2"/>
  <c r="Q1162" i="2"/>
  <c r="R1162" i="2"/>
  <c r="S1162" i="2"/>
  <c r="T1162" i="2"/>
  <c r="U1162" i="2"/>
  <c r="V1162" i="2"/>
  <c r="W1162" i="2"/>
  <c r="X1162" i="2"/>
  <c r="Y1162" i="2"/>
  <c r="Z1162" i="2"/>
  <c r="AA1162" i="2"/>
  <c r="AB1162" i="2"/>
  <c r="AC1162" i="2"/>
  <c r="AD1162" i="2"/>
  <c r="AP1162" i="2"/>
  <c r="AQ1162" i="2"/>
  <c r="AR1162" i="2"/>
  <c r="AV1162" i="2"/>
  <c r="AW1162" i="2"/>
  <c r="AY1162" i="2"/>
  <c r="AZ1162" i="2"/>
  <c r="BD1162" i="2"/>
  <c r="BE1162" i="2"/>
  <c r="BF1162" i="2"/>
  <c r="A1163" i="2"/>
  <c r="B1163" i="2"/>
  <c r="C1163" i="2"/>
  <c r="D1163" i="2"/>
  <c r="E1163" i="2"/>
  <c r="F1163" i="2"/>
  <c r="G1163" i="2"/>
  <c r="AU1163" i="2" s="1"/>
  <c r="H1163" i="2"/>
  <c r="I1163" i="2"/>
  <c r="J1163" i="2"/>
  <c r="K1163" i="2"/>
  <c r="L1163" i="2"/>
  <c r="M1163" i="2"/>
  <c r="N1163" i="2"/>
  <c r="O1163" i="2"/>
  <c r="P1163" i="2"/>
  <c r="Q1163" i="2"/>
  <c r="R1163" i="2"/>
  <c r="S1163" i="2"/>
  <c r="T1163" i="2"/>
  <c r="U1163" i="2"/>
  <c r="V1163" i="2"/>
  <c r="W1163" i="2"/>
  <c r="X1163" i="2"/>
  <c r="Y1163" i="2"/>
  <c r="Z1163" i="2"/>
  <c r="AA1163" i="2"/>
  <c r="AB1163" i="2"/>
  <c r="AC1163" i="2"/>
  <c r="AD1163" i="2"/>
  <c r="AP1163" i="2"/>
  <c r="AQ1163" i="2"/>
  <c r="AR1163" i="2"/>
  <c r="AV1163" i="2"/>
  <c r="AW1163" i="2"/>
  <c r="AY1163" i="2"/>
  <c r="AZ1163" i="2"/>
  <c r="BD1163" i="2"/>
  <c r="BE1163" i="2"/>
  <c r="BF1163" i="2"/>
  <c r="A1164" i="2"/>
  <c r="B1164" i="2"/>
  <c r="C1164" i="2"/>
  <c r="D1164" i="2"/>
  <c r="E1164" i="2"/>
  <c r="F1164" i="2"/>
  <c r="G1164" i="2"/>
  <c r="AU1164" i="2" s="1"/>
  <c r="H1164" i="2"/>
  <c r="I1164" i="2"/>
  <c r="J1164" i="2"/>
  <c r="K1164" i="2"/>
  <c r="L1164" i="2"/>
  <c r="M1164" i="2"/>
  <c r="N1164" i="2"/>
  <c r="O1164" i="2"/>
  <c r="P1164" i="2"/>
  <c r="Q1164" i="2"/>
  <c r="R1164" i="2"/>
  <c r="S1164" i="2"/>
  <c r="T1164" i="2"/>
  <c r="U1164" i="2"/>
  <c r="V1164" i="2"/>
  <c r="W1164" i="2"/>
  <c r="X1164" i="2"/>
  <c r="Y1164" i="2"/>
  <c r="Z1164" i="2"/>
  <c r="AA1164" i="2"/>
  <c r="AB1164" i="2"/>
  <c r="AC1164" i="2"/>
  <c r="AD1164" i="2"/>
  <c r="AP1164" i="2"/>
  <c r="AQ1164" i="2"/>
  <c r="AR1164" i="2"/>
  <c r="AV1164" i="2"/>
  <c r="AW1164" i="2"/>
  <c r="AY1164" i="2"/>
  <c r="AZ1164" i="2"/>
  <c r="BD1164" i="2"/>
  <c r="BE1164" i="2"/>
  <c r="BF1164" i="2"/>
  <c r="A1165" i="2"/>
  <c r="B1165" i="2"/>
  <c r="C1165" i="2"/>
  <c r="D1165" i="2"/>
  <c r="E1165" i="2"/>
  <c r="F1165" i="2"/>
  <c r="G1165" i="2"/>
  <c r="AU1165" i="2" s="1"/>
  <c r="H1165" i="2"/>
  <c r="I1165" i="2"/>
  <c r="J1165" i="2"/>
  <c r="K1165" i="2"/>
  <c r="L1165" i="2"/>
  <c r="M1165" i="2"/>
  <c r="N1165" i="2"/>
  <c r="O1165" i="2"/>
  <c r="P1165" i="2"/>
  <c r="Q1165" i="2"/>
  <c r="R1165" i="2"/>
  <c r="S1165" i="2"/>
  <c r="T1165" i="2"/>
  <c r="U1165" i="2"/>
  <c r="V1165" i="2"/>
  <c r="W1165" i="2"/>
  <c r="X1165" i="2"/>
  <c r="Y1165" i="2"/>
  <c r="Z1165" i="2"/>
  <c r="AA1165" i="2"/>
  <c r="AB1165" i="2"/>
  <c r="AC1165" i="2"/>
  <c r="AD1165" i="2"/>
  <c r="AP1165" i="2"/>
  <c r="AQ1165" i="2"/>
  <c r="AR1165" i="2"/>
  <c r="AV1165" i="2"/>
  <c r="AW1165" i="2"/>
  <c r="AY1165" i="2"/>
  <c r="AZ1165" i="2"/>
  <c r="BD1165" i="2"/>
  <c r="BE1165" i="2"/>
  <c r="BF1165" i="2"/>
  <c r="A1166" i="2"/>
  <c r="B1166" i="2"/>
  <c r="C1166" i="2"/>
  <c r="D1166" i="2"/>
  <c r="E1166" i="2"/>
  <c r="F1166" i="2"/>
  <c r="G1166" i="2"/>
  <c r="AU1166" i="2" s="1"/>
  <c r="H1166" i="2"/>
  <c r="I1166" i="2"/>
  <c r="J1166" i="2"/>
  <c r="K1166" i="2"/>
  <c r="L1166" i="2"/>
  <c r="M1166" i="2"/>
  <c r="N1166" i="2"/>
  <c r="O1166" i="2"/>
  <c r="P1166" i="2"/>
  <c r="Q1166" i="2"/>
  <c r="R1166" i="2"/>
  <c r="S1166" i="2"/>
  <c r="T1166" i="2"/>
  <c r="U1166" i="2"/>
  <c r="V1166" i="2"/>
  <c r="W1166" i="2"/>
  <c r="X1166" i="2"/>
  <c r="Y1166" i="2"/>
  <c r="Z1166" i="2"/>
  <c r="AA1166" i="2"/>
  <c r="AB1166" i="2"/>
  <c r="AC1166" i="2"/>
  <c r="AD1166" i="2"/>
  <c r="AP1166" i="2"/>
  <c r="AQ1166" i="2"/>
  <c r="AR1166" i="2"/>
  <c r="AV1166" i="2"/>
  <c r="AW1166" i="2"/>
  <c r="AY1166" i="2"/>
  <c r="AZ1166" i="2"/>
  <c r="BD1166" i="2"/>
  <c r="BE1166" i="2"/>
  <c r="BF1166" i="2"/>
  <c r="A1167" i="2"/>
  <c r="B1167" i="2"/>
  <c r="C1167" i="2"/>
  <c r="D1167" i="2"/>
  <c r="E1167" i="2"/>
  <c r="F1167" i="2"/>
  <c r="G1167" i="2"/>
  <c r="AU1167" i="2" s="1"/>
  <c r="H1167" i="2"/>
  <c r="I1167" i="2"/>
  <c r="J1167" i="2"/>
  <c r="K1167" i="2"/>
  <c r="L1167" i="2"/>
  <c r="M1167" i="2"/>
  <c r="N1167" i="2"/>
  <c r="O1167" i="2"/>
  <c r="P1167" i="2"/>
  <c r="Q1167" i="2"/>
  <c r="R1167" i="2"/>
  <c r="S1167" i="2"/>
  <c r="T1167" i="2"/>
  <c r="U1167" i="2"/>
  <c r="V1167" i="2"/>
  <c r="W1167" i="2"/>
  <c r="X1167" i="2"/>
  <c r="Y1167" i="2"/>
  <c r="Z1167" i="2"/>
  <c r="AA1167" i="2"/>
  <c r="AB1167" i="2"/>
  <c r="AC1167" i="2"/>
  <c r="AD1167" i="2"/>
  <c r="AP1167" i="2"/>
  <c r="AQ1167" i="2"/>
  <c r="AR1167" i="2"/>
  <c r="AV1167" i="2"/>
  <c r="AW1167" i="2"/>
  <c r="AY1167" i="2"/>
  <c r="AZ1167" i="2"/>
  <c r="BD1167" i="2"/>
  <c r="BE1167" i="2"/>
  <c r="BF1167" i="2"/>
  <c r="A1168" i="2"/>
  <c r="B1168" i="2"/>
  <c r="C1168" i="2"/>
  <c r="D1168" i="2"/>
  <c r="E1168" i="2"/>
  <c r="F1168" i="2"/>
  <c r="G1168" i="2"/>
  <c r="AU1168" i="2" s="1"/>
  <c r="H1168" i="2"/>
  <c r="I1168" i="2"/>
  <c r="J1168" i="2"/>
  <c r="K1168" i="2"/>
  <c r="L1168" i="2"/>
  <c r="M1168" i="2"/>
  <c r="N1168" i="2"/>
  <c r="O1168" i="2"/>
  <c r="P1168" i="2"/>
  <c r="Q1168" i="2"/>
  <c r="R1168" i="2"/>
  <c r="S1168" i="2"/>
  <c r="T1168" i="2"/>
  <c r="U1168" i="2"/>
  <c r="V1168" i="2"/>
  <c r="W1168" i="2"/>
  <c r="X1168" i="2"/>
  <c r="Y1168" i="2"/>
  <c r="Z1168" i="2"/>
  <c r="AA1168" i="2"/>
  <c r="AB1168" i="2"/>
  <c r="AC1168" i="2"/>
  <c r="AD1168" i="2"/>
  <c r="AP1168" i="2"/>
  <c r="AQ1168" i="2"/>
  <c r="AR1168" i="2"/>
  <c r="AV1168" i="2"/>
  <c r="AW1168" i="2"/>
  <c r="AY1168" i="2"/>
  <c r="AZ1168" i="2"/>
  <c r="BD1168" i="2"/>
  <c r="BE1168" i="2"/>
  <c r="BF1168" i="2"/>
  <c r="A1169" i="2"/>
  <c r="B1169" i="2"/>
  <c r="C1169" i="2"/>
  <c r="D1169" i="2"/>
  <c r="E1169" i="2"/>
  <c r="F1169" i="2"/>
  <c r="G1169" i="2"/>
  <c r="AU1169" i="2" s="1"/>
  <c r="H1169" i="2"/>
  <c r="I1169" i="2"/>
  <c r="J1169" i="2"/>
  <c r="K1169" i="2"/>
  <c r="L1169" i="2"/>
  <c r="M1169" i="2"/>
  <c r="N1169" i="2"/>
  <c r="O1169" i="2"/>
  <c r="P1169" i="2"/>
  <c r="Q1169" i="2"/>
  <c r="R1169" i="2"/>
  <c r="S1169" i="2"/>
  <c r="T1169" i="2"/>
  <c r="U1169" i="2"/>
  <c r="V1169" i="2"/>
  <c r="W1169" i="2"/>
  <c r="X1169" i="2"/>
  <c r="Y1169" i="2"/>
  <c r="Z1169" i="2"/>
  <c r="AA1169" i="2"/>
  <c r="AB1169" i="2"/>
  <c r="AC1169" i="2"/>
  <c r="AD1169" i="2"/>
  <c r="AP1169" i="2"/>
  <c r="AQ1169" i="2"/>
  <c r="AR1169" i="2"/>
  <c r="AV1169" i="2"/>
  <c r="AW1169" i="2"/>
  <c r="AY1169" i="2"/>
  <c r="AZ1169" i="2"/>
  <c r="BD1169" i="2"/>
  <c r="BE1169" i="2"/>
  <c r="BF1169" i="2"/>
  <c r="A1170" i="2"/>
  <c r="B1170" i="2"/>
  <c r="C1170" i="2"/>
  <c r="D1170" i="2"/>
  <c r="E1170" i="2"/>
  <c r="F1170" i="2"/>
  <c r="G1170" i="2"/>
  <c r="AU1170" i="2" s="1"/>
  <c r="H1170" i="2"/>
  <c r="I1170" i="2"/>
  <c r="J1170" i="2"/>
  <c r="K1170" i="2"/>
  <c r="L1170" i="2"/>
  <c r="M1170" i="2"/>
  <c r="N1170" i="2"/>
  <c r="O1170" i="2"/>
  <c r="P1170" i="2"/>
  <c r="Q1170" i="2"/>
  <c r="R1170" i="2"/>
  <c r="S1170" i="2"/>
  <c r="T1170" i="2"/>
  <c r="U1170" i="2"/>
  <c r="V1170" i="2"/>
  <c r="W1170" i="2"/>
  <c r="X1170" i="2"/>
  <c r="Y1170" i="2"/>
  <c r="Z1170" i="2"/>
  <c r="AA1170" i="2"/>
  <c r="AB1170" i="2"/>
  <c r="AC1170" i="2"/>
  <c r="AD1170" i="2"/>
  <c r="AP1170" i="2"/>
  <c r="AQ1170" i="2"/>
  <c r="AR1170" i="2"/>
  <c r="AV1170" i="2"/>
  <c r="AW1170" i="2"/>
  <c r="AY1170" i="2"/>
  <c r="AZ1170" i="2"/>
  <c r="BD1170" i="2"/>
  <c r="BE1170" i="2"/>
  <c r="BF1170" i="2"/>
  <c r="A1171" i="2"/>
  <c r="B1171" i="2"/>
  <c r="C1171" i="2"/>
  <c r="D1171" i="2"/>
  <c r="E1171" i="2"/>
  <c r="F1171" i="2"/>
  <c r="G1171" i="2"/>
  <c r="AU1171" i="2" s="1"/>
  <c r="H1171" i="2"/>
  <c r="I1171" i="2"/>
  <c r="J1171" i="2"/>
  <c r="K1171" i="2"/>
  <c r="L1171" i="2"/>
  <c r="M1171" i="2"/>
  <c r="N1171" i="2"/>
  <c r="O1171" i="2"/>
  <c r="P1171" i="2"/>
  <c r="Q1171" i="2"/>
  <c r="R1171" i="2"/>
  <c r="S1171" i="2"/>
  <c r="T1171" i="2"/>
  <c r="U1171" i="2"/>
  <c r="V1171" i="2"/>
  <c r="W1171" i="2"/>
  <c r="X1171" i="2"/>
  <c r="Y1171" i="2"/>
  <c r="Z1171" i="2"/>
  <c r="AA1171" i="2"/>
  <c r="AB1171" i="2"/>
  <c r="AC1171" i="2"/>
  <c r="AD1171" i="2"/>
  <c r="AP1171" i="2"/>
  <c r="AQ1171" i="2"/>
  <c r="AR1171" i="2"/>
  <c r="AV1171" i="2"/>
  <c r="AW1171" i="2"/>
  <c r="AY1171" i="2"/>
  <c r="AZ1171" i="2"/>
  <c r="BD1171" i="2"/>
  <c r="BE1171" i="2"/>
  <c r="BF1171" i="2"/>
  <c r="A1172" i="2"/>
  <c r="B1172" i="2"/>
  <c r="C1172" i="2"/>
  <c r="D1172" i="2"/>
  <c r="E1172" i="2"/>
  <c r="F1172" i="2"/>
  <c r="G1172" i="2"/>
  <c r="AU1172" i="2" s="1"/>
  <c r="H1172" i="2"/>
  <c r="I1172" i="2"/>
  <c r="J1172" i="2"/>
  <c r="K1172" i="2"/>
  <c r="L1172" i="2"/>
  <c r="M1172" i="2"/>
  <c r="N1172" i="2"/>
  <c r="O1172" i="2"/>
  <c r="P1172" i="2"/>
  <c r="Q1172" i="2"/>
  <c r="R1172" i="2"/>
  <c r="S1172" i="2"/>
  <c r="T1172" i="2"/>
  <c r="U1172" i="2"/>
  <c r="V1172" i="2"/>
  <c r="W1172" i="2"/>
  <c r="X1172" i="2"/>
  <c r="Y1172" i="2"/>
  <c r="Z1172" i="2"/>
  <c r="AA1172" i="2"/>
  <c r="AB1172" i="2"/>
  <c r="AC1172" i="2"/>
  <c r="AD1172" i="2"/>
  <c r="AP1172" i="2"/>
  <c r="AQ1172" i="2"/>
  <c r="AR1172" i="2"/>
  <c r="AV1172" i="2"/>
  <c r="AW1172" i="2"/>
  <c r="AY1172" i="2"/>
  <c r="AZ1172" i="2"/>
  <c r="BD1172" i="2"/>
  <c r="BE1172" i="2"/>
  <c r="BF1172" i="2"/>
  <c r="A1173" i="2"/>
  <c r="B1173" i="2"/>
  <c r="C1173" i="2"/>
  <c r="D1173" i="2"/>
  <c r="E1173" i="2"/>
  <c r="F1173" i="2"/>
  <c r="G1173" i="2"/>
  <c r="AU1173" i="2" s="1"/>
  <c r="H1173" i="2"/>
  <c r="I1173" i="2"/>
  <c r="J1173" i="2"/>
  <c r="K1173" i="2"/>
  <c r="L1173" i="2"/>
  <c r="M1173" i="2"/>
  <c r="N1173" i="2"/>
  <c r="O1173" i="2"/>
  <c r="P1173" i="2"/>
  <c r="Q1173" i="2"/>
  <c r="R1173" i="2"/>
  <c r="S1173" i="2"/>
  <c r="T1173" i="2"/>
  <c r="U1173" i="2"/>
  <c r="V1173" i="2"/>
  <c r="W1173" i="2"/>
  <c r="X1173" i="2"/>
  <c r="Y1173" i="2"/>
  <c r="Z1173" i="2"/>
  <c r="AA1173" i="2"/>
  <c r="AB1173" i="2"/>
  <c r="AC1173" i="2"/>
  <c r="AD1173" i="2"/>
  <c r="AP1173" i="2"/>
  <c r="AQ1173" i="2"/>
  <c r="AR1173" i="2"/>
  <c r="AV1173" i="2"/>
  <c r="AW1173" i="2"/>
  <c r="AY1173" i="2"/>
  <c r="AZ1173" i="2"/>
  <c r="BD1173" i="2"/>
  <c r="BE1173" i="2"/>
  <c r="BF1173" i="2"/>
  <c r="A1174" i="2"/>
  <c r="B1174" i="2"/>
  <c r="C1174" i="2"/>
  <c r="D1174" i="2"/>
  <c r="E1174" i="2"/>
  <c r="F1174" i="2"/>
  <c r="G1174" i="2"/>
  <c r="AU1174" i="2" s="1"/>
  <c r="H1174" i="2"/>
  <c r="I1174" i="2"/>
  <c r="J1174" i="2"/>
  <c r="K1174" i="2"/>
  <c r="L1174" i="2"/>
  <c r="M1174" i="2"/>
  <c r="N1174" i="2"/>
  <c r="O1174" i="2"/>
  <c r="P1174" i="2"/>
  <c r="Q1174" i="2"/>
  <c r="R1174" i="2"/>
  <c r="S1174" i="2"/>
  <c r="T1174" i="2"/>
  <c r="U1174" i="2"/>
  <c r="V1174" i="2"/>
  <c r="W1174" i="2"/>
  <c r="X1174" i="2"/>
  <c r="Y1174" i="2"/>
  <c r="Z1174" i="2"/>
  <c r="AA1174" i="2"/>
  <c r="AB1174" i="2"/>
  <c r="AC1174" i="2"/>
  <c r="AD1174" i="2"/>
  <c r="AP1174" i="2"/>
  <c r="AQ1174" i="2"/>
  <c r="AR1174" i="2"/>
  <c r="AV1174" i="2"/>
  <c r="AW1174" i="2"/>
  <c r="AY1174" i="2"/>
  <c r="AZ1174" i="2"/>
  <c r="BD1174" i="2"/>
  <c r="BE1174" i="2"/>
  <c r="BF1174" i="2"/>
  <c r="A1175" i="2"/>
  <c r="B1175" i="2"/>
  <c r="C1175" i="2"/>
  <c r="D1175" i="2"/>
  <c r="E1175" i="2"/>
  <c r="F1175" i="2"/>
  <c r="G1175" i="2"/>
  <c r="AU1175" i="2" s="1"/>
  <c r="H1175" i="2"/>
  <c r="I1175" i="2"/>
  <c r="J1175" i="2"/>
  <c r="K1175" i="2"/>
  <c r="L1175" i="2"/>
  <c r="M1175" i="2"/>
  <c r="N1175" i="2"/>
  <c r="O1175" i="2"/>
  <c r="P1175" i="2"/>
  <c r="Q1175" i="2"/>
  <c r="R1175" i="2"/>
  <c r="S1175" i="2"/>
  <c r="T1175" i="2"/>
  <c r="U1175" i="2"/>
  <c r="V1175" i="2"/>
  <c r="W1175" i="2"/>
  <c r="X1175" i="2"/>
  <c r="Y1175" i="2"/>
  <c r="Z1175" i="2"/>
  <c r="AA1175" i="2"/>
  <c r="AB1175" i="2"/>
  <c r="AC1175" i="2"/>
  <c r="AD1175" i="2"/>
  <c r="AP1175" i="2"/>
  <c r="AQ1175" i="2"/>
  <c r="AR1175" i="2"/>
  <c r="AV1175" i="2"/>
  <c r="AW1175" i="2"/>
  <c r="AY1175" i="2"/>
  <c r="AZ1175" i="2"/>
  <c r="BD1175" i="2"/>
  <c r="BE1175" i="2"/>
  <c r="BF1175" i="2"/>
  <c r="A1176" i="2"/>
  <c r="B1176" i="2"/>
  <c r="C1176" i="2"/>
  <c r="D1176" i="2"/>
  <c r="E1176" i="2"/>
  <c r="F1176" i="2"/>
  <c r="G1176" i="2"/>
  <c r="AU1176" i="2" s="1"/>
  <c r="H1176" i="2"/>
  <c r="I1176" i="2"/>
  <c r="J1176" i="2"/>
  <c r="K1176" i="2"/>
  <c r="L1176" i="2"/>
  <c r="M1176" i="2"/>
  <c r="N1176" i="2"/>
  <c r="O1176" i="2"/>
  <c r="P1176" i="2"/>
  <c r="Q1176" i="2"/>
  <c r="R1176" i="2"/>
  <c r="S1176" i="2"/>
  <c r="T1176" i="2"/>
  <c r="U1176" i="2"/>
  <c r="V1176" i="2"/>
  <c r="W1176" i="2"/>
  <c r="X1176" i="2"/>
  <c r="Y1176" i="2"/>
  <c r="Z1176" i="2"/>
  <c r="AA1176" i="2"/>
  <c r="AB1176" i="2"/>
  <c r="AC1176" i="2"/>
  <c r="AD1176" i="2"/>
  <c r="AP1176" i="2"/>
  <c r="AQ1176" i="2"/>
  <c r="AR1176" i="2"/>
  <c r="AV1176" i="2"/>
  <c r="AW1176" i="2"/>
  <c r="AY1176" i="2"/>
  <c r="AZ1176" i="2"/>
  <c r="BD1176" i="2"/>
  <c r="BE1176" i="2"/>
  <c r="BF1176" i="2"/>
  <c r="A1177" i="2"/>
  <c r="B1177" i="2"/>
  <c r="C1177" i="2"/>
  <c r="D1177" i="2"/>
  <c r="E1177" i="2"/>
  <c r="F1177" i="2"/>
  <c r="G1177" i="2"/>
  <c r="AU1177" i="2" s="1"/>
  <c r="H1177" i="2"/>
  <c r="I1177" i="2"/>
  <c r="J1177" i="2"/>
  <c r="K1177" i="2"/>
  <c r="L1177" i="2"/>
  <c r="M1177" i="2"/>
  <c r="N1177" i="2"/>
  <c r="O1177" i="2"/>
  <c r="P1177" i="2"/>
  <c r="Q1177" i="2"/>
  <c r="R1177" i="2"/>
  <c r="S1177" i="2"/>
  <c r="T1177" i="2"/>
  <c r="U1177" i="2"/>
  <c r="V1177" i="2"/>
  <c r="W1177" i="2"/>
  <c r="X1177" i="2"/>
  <c r="Y1177" i="2"/>
  <c r="Z1177" i="2"/>
  <c r="AA1177" i="2"/>
  <c r="AB1177" i="2"/>
  <c r="AC1177" i="2"/>
  <c r="AD1177" i="2"/>
  <c r="AP1177" i="2"/>
  <c r="AQ1177" i="2"/>
  <c r="AR1177" i="2"/>
  <c r="AV1177" i="2"/>
  <c r="AW1177" i="2"/>
  <c r="AY1177" i="2"/>
  <c r="AZ1177" i="2"/>
  <c r="BD1177" i="2"/>
  <c r="BE1177" i="2"/>
  <c r="BF1177" i="2"/>
  <c r="A1178" i="2"/>
  <c r="B1178" i="2"/>
  <c r="C1178" i="2"/>
  <c r="D1178" i="2"/>
  <c r="E1178" i="2"/>
  <c r="F1178" i="2"/>
  <c r="G1178" i="2"/>
  <c r="AU1178" i="2" s="1"/>
  <c r="H1178" i="2"/>
  <c r="I1178" i="2"/>
  <c r="J1178" i="2"/>
  <c r="K1178" i="2"/>
  <c r="L1178" i="2"/>
  <c r="M1178" i="2"/>
  <c r="N1178" i="2"/>
  <c r="O1178" i="2"/>
  <c r="P1178" i="2"/>
  <c r="Q1178" i="2"/>
  <c r="R1178" i="2"/>
  <c r="S1178" i="2"/>
  <c r="T1178" i="2"/>
  <c r="U1178" i="2"/>
  <c r="V1178" i="2"/>
  <c r="W1178" i="2"/>
  <c r="X1178" i="2"/>
  <c r="Y1178" i="2"/>
  <c r="Z1178" i="2"/>
  <c r="AA1178" i="2"/>
  <c r="AB1178" i="2"/>
  <c r="AC1178" i="2"/>
  <c r="AD1178" i="2"/>
  <c r="AP1178" i="2"/>
  <c r="AQ1178" i="2"/>
  <c r="AR1178" i="2"/>
  <c r="AV1178" i="2"/>
  <c r="AW1178" i="2"/>
  <c r="AY1178" i="2"/>
  <c r="AZ1178" i="2"/>
  <c r="BD1178" i="2"/>
  <c r="BE1178" i="2"/>
  <c r="BF1178" i="2"/>
  <c r="A1179" i="2"/>
  <c r="B1179" i="2"/>
  <c r="C1179" i="2"/>
  <c r="D1179" i="2"/>
  <c r="E1179" i="2"/>
  <c r="F1179" i="2"/>
  <c r="G1179" i="2"/>
  <c r="AU1179" i="2" s="1"/>
  <c r="H1179" i="2"/>
  <c r="I1179" i="2"/>
  <c r="J1179" i="2"/>
  <c r="K1179" i="2"/>
  <c r="L1179" i="2"/>
  <c r="M1179" i="2"/>
  <c r="N1179" i="2"/>
  <c r="O1179" i="2"/>
  <c r="P1179" i="2"/>
  <c r="Q1179" i="2"/>
  <c r="R1179" i="2"/>
  <c r="S1179" i="2"/>
  <c r="T1179" i="2"/>
  <c r="U1179" i="2"/>
  <c r="V1179" i="2"/>
  <c r="W1179" i="2"/>
  <c r="X1179" i="2"/>
  <c r="Y1179" i="2"/>
  <c r="Z1179" i="2"/>
  <c r="AA1179" i="2"/>
  <c r="AB1179" i="2"/>
  <c r="AC1179" i="2"/>
  <c r="AD1179" i="2"/>
  <c r="AP1179" i="2"/>
  <c r="AQ1179" i="2"/>
  <c r="AR1179" i="2"/>
  <c r="AV1179" i="2"/>
  <c r="AW1179" i="2"/>
  <c r="AY1179" i="2"/>
  <c r="AZ1179" i="2"/>
  <c r="BD1179" i="2"/>
  <c r="BE1179" i="2"/>
  <c r="BF1179" i="2"/>
  <c r="A1180" i="2"/>
  <c r="B1180" i="2"/>
  <c r="C1180" i="2"/>
  <c r="D1180" i="2"/>
  <c r="E1180" i="2"/>
  <c r="F1180" i="2"/>
  <c r="G1180" i="2"/>
  <c r="AU1180" i="2" s="1"/>
  <c r="H1180" i="2"/>
  <c r="I1180" i="2"/>
  <c r="J1180" i="2"/>
  <c r="K1180" i="2"/>
  <c r="L1180" i="2"/>
  <c r="M1180" i="2"/>
  <c r="N1180" i="2"/>
  <c r="O1180" i="2"/>
  <c r="P1180" i="2"/>
  <c r="Q1180" i="2"/>
  <c r="R1180" i="2"/>
  <c r="S1180" i="2"/>
  <c r="T1180" i="2"/>
  <c r="U1180" i="2"/>
  <c r="V1180" i="2"/>
  <c r="W1180" i="2"/>
  <c r="X1180" i="2"/>
  <c r="Y1180" i="2"/>
  <c r="Z1180" i="2"/>
  <c r="AA1180" i="2"/>
  <c r="AB1180" i="2"/>
  <c r="AC1180" i="2"/>
  <c r="AD1180" i="2"/>
  <c r="AP1180" i="2"/>
  <c r="AQ1180" i="2"/>
  <c r="AR1180" i="2"/>
  <c r="AV1180" i="2"/>
  <c r="AW1180" i="2"/>
  <c r="AY1180" i="2"/>
  <c r="AZ1180" i="2"/>
  <c r="BD1180" i="2"/>
  <c r="BE1180" i="2"/>
  <c r="BF1180" i="2"/>
  <c r="A1181" i="2"/>
  <c r="B1181" i="2"/>
  <c r="C1181" i="2"/>
  <c r="D1181" i="2"/>
  <c r="E1181" i="2"/>
  <c r="F1181" i="2"/>
  <c r="G1181" i="2"/>
  <c r="AU1181" i="2" s="1"/>
  <c r="H1181" i="2"/>
  <c r="I1181" i="2"/>
  <c r="J1181" i="2"/>
  <c r="K1181" i="2"/>
  <c r="L1181" i="2"/>
  <c r="M1181" i="2"/>
  <c r="N1181" i="2"/>
  <c r="O1181" i="2"/>
  <c r="P1181" i="2"/>
  <c r="Q1181" i="2"/>
  <c r="R1181" i="2"/>
  <c r="S1181" i="2"/>
  <c r="T1181" i="2"/>
  <c r="U1181" i="2"/>
  <c r="V1181" i="2"/>
  <c r="W1181" i="2"/>
  <c r="X1181" i="2"/>
  <c r="Y1181" i="2"/>
  <c r="Z1181" i="2"/>
  <c r="AA1181" i="2"/>
  <c r="AB1181" i="2"/>
  <c r="AC1181" i="2"/>
  <c r="AD1181" i="2"/>
  <c r="AP1181" i="2"/>
  <c r="AQ1181" i="2"/>
  <c r="AR1181" i="2"/>
  <c r="AV1181" i="2"/>
  <c r="AW1181" i="2"/>
  <c r="AY1181" i="2"/>
  <c r="AZ1181" i="2"/>
  <c r="BD1181" i="2"/>
  <c r="BE1181" i="2"/>
  <c r="BF1181" i="2"/>
  <c r="A1182" i="2"/>
  <c r="B1182" i="2"/>
  <c r="C1182" i="2"/>
  <c r="D1182" i="2"/>
  <c r="E1182" i="2"/>
  <c r="F1182" i="2"/>
  <c r="G1182" i="2"/>
  <c r="AU1182" i="2" s="1"/>
  <c r="H1182" i="2"/>
  <c r="I1182" i="2"/>
  <c r="J1182" i="2"/>
  <c r="K1182" i="2"/>
  <c r="L1182" i="2"/>
  <c r="M1182" i="2"/>
  <c r="N1182" i="2"/>
  <c r="O1182" i="2"/>
  <c r="P1182" i="2"/>
  <c r="Q1182" i="2"/>
  <c r="R1182" i="2"/>
  <c r="S1182" i="2"/>
  <c r="T1182" i="2"/>
  <c r="U1182" i="2"/>
  <c r="V1182" i="2"/>
  <c r="W1182" i="2"/>
  <c r="X1182" i="2"/>
  <c r="Y1182" i="2"/>
  <c r="Z1182" i="2"/>
  <c r="AA1182" i="2"/>
  <c r="AB1182" i="2"/>
  <c r="AC1182" i="2"/>
  <c r="AD1182" i="2"/>
  <c r="AP1182" i="2"/>
  <c r="AQ1182" i="2"/>
  <c r="AR1182" i="2"/>
  <c r="AV1182" i="2"/>
  <c r="AW1182" i="2"/>
  <c r="AY1182" i="2"/>
  <c r="AZ1182" i="2"/>
  <c r="BD1182" i="2"/>
  <c r="BE1182" i="2"/>
  <c r="BF1182" i="2"/>
  <c r="A1183" i="2"/>
  <c r="B1183" i="2"/>
  <c r="C1183" i="2"/>
  <c r="D1183" i="2"/>
  <c r="E1183" i="2"/>
  <c r="F1183" i="2"/>
  <c r="G1183" i="2"/>
  <c r="AU1183" i="2" s="1"/>
  <c r="H1183" i="2"/>
  <c r="I1183" i="2"/>
  <c r="J1183" i="2"/>
  <c r="K1183" i="2"/>
  <c r="L1183" i="2"/>
  <c r="M1183" i="2"/>
  <c r="N1183" i="2"/>
  <c r="O1183" i="2"/>
  <c r="P1183" i="2"/>
  <c r="Q1183" i="2"/>
  <c r="R1183" i="2"/>
  <c r="S1183" i="2"/>
  <c r="T1183" i="2"/>
  <c r="U1183" i="2"/>
  <c r="V1183" i="2"/>
  <c r="W1183" i="2"/>
  <c r="X1183" i="2"/>
  <c r="Y1183" i="2"/>
  <c r="Z1183" i="2"/>
  <c r="AA1183" i="2"/>
  <c r="AB1183" i="2"/>
  <c r="AC1183" i="2"/>
  <c r="AD1183" i="2"/>
  <c r="AP1183" i="2"/>
  <c r="AQ1183" i="2"/>
  <c r="AR1183" i="2"/>
  <c r="AV1183" i="2"/>
  <c r="AW1183" i="2"/>
  <c r="AY1183" i="2"/>
  <c r="AZ1183" i="2"/>
  <c r="BD1183" i="2"/>
  <c r="BE1183" i="2"/>
  <c r="BF1183" i="2"/>
  <c r="A1184" i="2"/>
  <c r="B1184" i="2"/>
  <c r="C1184" i="2"/>
  <c r="D1184" i="2"/>
  <c r="E1184" i="2"/>
  <c r="F1184" i="2"/>
  <c r="G1184" i="2"/>
  <c r="AU1184" i="2" s="1"/>
  <c r="H1184" i="2"/>
  <c r="I1184" i="2"/>
  <c r="J1184" i="2"/>
  <c r="K1184" i="2"/>
  <c r="L1184" i="2"/>
  <c r="M1184" i="2"/>
  <c r="N1184" i="2"/>
  <c r="O1184" i="2"/>
  <c r="P1184" i="2"/>
  <c r="Q1184" i="2"/>
  <c r="R1184" i="2"/>
  <c r="S1184" i="2"/>
  <c r="T1184" i="2"/>
  <c r="U1184" i="2"/>
  <c r="V1184" i="2"/>
  <c r="W1184" i="2"/>
  <c r="X1184" i="2"/>
  <c r="Y1184" i="2"/>
  <c r="Z1184" i="2"/>
  <c r="AA1184" i="2"/>
  <c r="AB1184" i="2"/>
  <c r="AC1184" i="2"/>
  <c r="AD1184" i="2"/>
  <c r="AP1184" i="2"/>
  <c r="AQ1184" i="2"/>
  <c r="AR1184" i="2"/>
  <c r="AV1184" i="2"/>
  <c r="AW1184" i="2"/>
  <c r="AY1184" i="2"/>
  <c r="AZ1184" i="2"/>
  <c r="BD1184" i="2"/>
  <c r="BE1184" i="2"/>
  <c r="BF1184" i="2"/>
  <c r="A1185" i="2"/>
  <c r="B1185" i="2"/>
  <c r="C1185" i="2"/>
  <c r="D1185" i="2"/>
  <c r="E1185" i="2"/>
  <c r="F1185" i="2"/>
  <c r="G1185" i="2"/>
  <c r="AU1185" i="2" s="1"/>
  <c r="H1185" i="2"/>
  <c r="I1185" i="2"/>
  <c r="J1185" i="2"/>
  <c r="K1185" i="2"/>
  <c r="L1185" i="2"/>
  <c r="M1185" i="2"/>
  <c r="N1185" i="2"/>
  <c r="O1185" i="2"/>
  <c r="P1185" i="2"/>
  <c r="Q1185" i="2"/>
  <c r="R1185" i="2"/>
  <c r="S1185" i="2"/>
  <c r="T1185" i="2"/>
  <c r="U1185" i="2"/>
  <c r="V1185" i="2"/>
  <c r="W1185" i="2"/>
  <c r="X1185" i="2"/>
  <c r="Y1185" i="2"/>
  <c r="Z1185" i="2"/>
  <c r="AA1185" i="2"/>
  <c r="AB1185" i="2"/>
  <c r="AC1185" i="2"/>
  <c r="AD1185" i="2"/>
  <c r="AP1185" i="2"/>
  <c r="AQ1185" i="2"/>
  <c r="AR1185" i="2"/>
  <c r="AV1185" i="2"/>
  <c r="AW1185" i="2"/>
  <c r="AY1185" i="2"/>
  <c r="AZ1185" i="2"/>
  <c r="BD1185" i="2"/>
  <c r="BE1185" i="2"/>
  <c r="BF1185" i="2"/>
  <c r="A1186" i="2"/>
  <c r="B1186" i="2"/>
  <c r="C1186" i="2"/>
  <c r="D1186" i="2"/>
  <c r="E1186" i="2"/>
  <c r="F1186" i="2"/>
  <c r="G1186" i="2"/>
  <c r="AU1186" i="2" s="1"/>
  <c r="H1186" i="2"/>
  <c r="I1186" i="2"/>
  <c r="J1186" i="2"/>
  <c r="K1186" i="2"/>
  <c r="L1186" i="2"/>
  <c r="M1186" i="2"/>
  <c r="N1186" i="2"/>
  <c r="O1186" i="2"/>
  <c r="P1186" i="2"/>
  <c r="Q1186" i="2"/>
  <c r="R1186" i="2"/>
  <c r="S1186" i="2"/>
  <c r="T1186" i="2"/>
  <c r="U1186" i="2"/>
  <c r="V1186" i="2"/>
  <c r="W1186" i="2"/>
  <c r="X1186" i="2"/>
  <c r="Y1186" i="2"/>
  <c r="Z1186" i="2"/>
  <c r="AA1186" i="2"/>
  <c r="AB1186" i="2"/>
  <c r="AC1186" i="2"/>
  <c r="AD1186" i="2"/>
  <c r="AP1186" i="2"/>
  <c r="AQ1186" i="2"/>
  <c r="AR1186" i="2"/>
  <c r="AV1186" i="2"/>
  <c r="AW1186" i="2"/>
  <c r="AY1186" i="2"/>
  <c r="AZ1186" i="2"/>
  <c r="BD1186" i="2"/>
  <c r="BE1186" i="2"/>
  <c r="BF1186" i="2"/>
  <c r="A1187" i="2"/>
  <c r="B1187" i="2"/>
  <c r="C1187" i="2"/>
  <c r="D1187" i="2"/>
  <c r="E1187" i="2"/>
  <c r="F1187" i="2"/>
  <c r="G1187" i="2"/>
  <c r="AU1187" i="2" s="1"/>
  <c r="H1187" i="2"/>
  <c r="I1187" i="2"/>
  <c r="J1187" i="2"/>
  <c r="K1187" i="2"/>
  <c r="L1187" i="2"/>
  <c r="M1187" i="2"/>
  <c r="N1187" i="2"/>
  <c r="O1187" i="2"/>
  <c r="P1187" i="2"/>
  <c r="Q1187" i="2"/>
  <c r="R1187" i="2"/>
  <c r="S1187" i="2"/>
  <c r="T1187" i="2"/>
  <c r="U1187" i="2"/>
  <c r="V1187" i="2"/>
  <c r="W1187" i="2"/>
  <c r="X1187" i="2"/>
  <c r="Y1187" i="2"/>
  <c r="Z1187" i="2"/>
  <c r="AA1187" i="2"/>
  <c r="AB1187" i="2"/>
  <c r="AC1187" i="2"/>
  <c r="AD1187" i="2"/>
  <c r="AP1187" i="2"/>
  <c r="AQ1187" i="2"/>
  <c r="AR1187" i="2"/>
  <c r="AV1187" i="2"/>
  <c r="AW1187" i="2"/>
  <c r="AY1187" i="2"/>
  <c r="AZ1187" i="2"/>
  <c r="BD1187" i="2"/>
  <c r="BE1187" i="2"/>
  <c r="BF1187" i="2"/>
  <c r="A1188" i="2"/>
  <c r="B1188" i="2"/>
  <c r="C1188" i="2"/>
  <c r="D1188" i="2"/>
  <c r="E1188" i="2"/>
  <c r="F1188" i="2"/>
  <c r="G1188" i="2"/>
  <c r="AU1188" i="2" s="1"/>
  <c r="H1188" i="2"/>
  <c r="I1188" i="2"/>
  <c r="J1188" i="2"/>
  <c r="K1188" i="2"/>
  <c r="L1188" i="2"/>
  <c r="M1188" i="2"/>
  <c r="N1188" i="2"/>
  <c r="O1188" i="2"/>
  <c r="P1188" i="2"/>
  <c r="Q1188" i="2"/>
  <c r="R1188" i="2"/>
  <c r="S1188" i="2"/>
  <c r="T1188" i="2"/>
  <c r="U1188" i="2"/>
  <c r="V1188" i="2"/>
  <c r="W1188" i="2"/>
  <c r="X1188" i="2"/>
  <c r="Y1188" i="2"/>
  <c r="Z1188" i="2"/>
  <c r="AA1188" i="2"/>
  <c r="AB1188" i="2"/>
  <c r="AC1188" i="2"/>
  <c r="AD1188" i="2"/>
  <c r="AP1188" i="2"/>
  <c r="AQ1188" i="2"/>
  <c r="AR1188" i="2"/>
  <c r="AV1188" i="2"/>
  <c r="AW1188" i="2"/>
  <c r="AY1188" i="2"/>
  <c r="AZ1188" i="2"/>
  <c r="BD1188" i="2"/>
  <c r="BE1188" i="2"/>
  <c r="BF1188" i="2"/>
  <c r="A1189" i="2"/>
  <c r="B1189" i="2"/>
  <c r="C1189" i="2"/>
  <c r="D1189" i="2"/>
  <c r="E1189" i="2"/>
  <c r="F1189" i="2"/>
  <c r="G1189" i="2"/>
  <c r="AU1189" i="2" s="1"/>
  <c r="H1189" i="2"/>
  <c r="I1189" i="2"/>
  <c r="J1189" i="2"/>
  <c r="K1189" i="2"/>
  <c r="L1189" i="2"/>
  <c r="M1189" i="2"/>
  <c r="N1189" i="2"/>
  <c r="O1189" i="2"/>
  <c r="P1189" i="2"/>
  <c r="Q1189" i="2"/>
  <c r="R1189" i="2"/>
  <c r="S1189" i="2"/>
  <c r="T1189" i="2"/>
  <c r="U1189" i="2"/>
  <c r="V1189" i="2"/>
  <c r="W1189" i="2"/>
  <c r="X1189" i="2"/>
  <c r="Y1189" i="2"/>
  <c r="Z1189" i="2"/>
  <c r="AA1189" i="2"/>
  <c r="AB1189" i="2"/>
  <c r="AC1189" i="2"/>
  <c r="AD1189" i="2"/>
  <c r="AP1189" i="2"/>
  <c r="AQ1189" i="2"/>
  <c r="AR1189" i="2"/>
  <c r="AV1189" i="2"/>
  <c r="AW1189" i="2"/>
  <c r="AY1189" i="2"/>
  <c r="AZ1189" i="2"/>
  <c r="BD1189" i="2"/>
  <c r="BE1189" i="2"/>
  <c r="BF1189" i="2"/>
  <c r="A1190" i="2"/>
  <c r="B1190" i="2"/>
  <c r="C1190" i="2"/>
  <c r="D1190" i="2"/>
  <c r="E1190" i="2"/>
  <c r="F1190" i="2"/>
  <c r="G1190" i="2"/>
  <c r="AU1190" i="2" s="1"/>
  <c r="H1190" i="2"/>
  <c r="I1190" i="2"/>
  <c r="J1190" i="2"/>
  <c r="K1190" i="2"/>
  <c r="L1190" i="2"/>
  <c r="M1190" i="2"/>
  <c r="N1190" i="2"/>
  <c r="O1190" i="2"/>
  <c r="P1190" i="2"/>
  <c r="Q1190" i="2"/>
  <c r="R1190" i="2"/>
  <c r="S1190" i="2"/>
  <c r="T1190" i="2"/>
  <c r="U1190" i="2"/>
  <c r="V1190" i="2"/>
  <c r="W1190" i="2"/>
  <c r="X1190" i="2"/>
  <c r="Y1190" i="2"/>
  <c r="Z1190" i="2"/>
  <c r="AA1190" i="2"/>
  <c r="AB1190" i="2"/>
  <c r="AC1190" i="2"/>
  <c r="AD1190" i="2"/>
  <c r="AP1190" i="2"/>
  <c r="AQ1190" i="2"/>
  <c r="AR1190" i="2"/>
  <c r="AV1190" i="2"/>
  <c r="AW1190" i="2"/>
  <c r="AY1190" i="2"/>
  <c r="AZ1190" i="2"/>
  <c r="BD1190" i="2"/>
  <c r="BE1190" i="2"/>
  <c r="BF1190" i="2"/>
  <c r="A1191" i="2"/>
  <c r="B1191" i="2"/>
  <c r="C1191" i="2"/>
  <c r="D1191" i="2"/>
  <c r="E1191" i="2"/>
  <c r="F1191" i="2"/>
  <c r="G1191" i="2"/>
  <c r="AU1191" i="2" s="1"/>
  <c r="H1191" i="2"/>
  <c r="I1191" i="2"/>
  <c r="J1191" i="2"/>
  <c r="K1191" i="2"/>
  <c r="L1191" i="2"/>
  <c r="M1191" i="2"/>
  <c r="N1191" i="2"/>
  <c r="O1191" i="2"/>
  <c r="P1191" i="2"/>
  <c r="Q1191" i="2"/>
  <c r="R1191" i="2"/>
  <c r="S1191" i="2"/>
  <c r="T1191" i="2"/>
  <c r="U1191" i="2"/>
  <c r="V1191" i="2"/>
  <c r="W1191" i="2"/>
  <c r="X1191" i="2"/>
  <c r="Y1191" i="2"/>
  <c r="Z1191" i="2"/>
  <c r="AA1191" i="2"/>
  <c r="AB1191" i="2"/>
  <c r="AC1191" i="2"/>
  <c r="AD1191" i="2"/>
  <c r="AP1191" i="2"/>
  <c r="AQ1191" i="2"/>
  <c r="AR1191" i="2"/>
  <c r="AV1191" i="2"/>
  <c r="AW1191" i="2"/>
  <c r="AY1191" i="2"/>
  <c r="AZ1191" i="2"/>
  <c r="BD1191" i="2"/>
  <c r="BE1191" i="2"/>
  <c r="BF1191" i="2"/>
  <c r="A1192" i="2"/>
  <c r="B1192" i="2"/>
  <c r="C1192" i="2"/>
  <c r="D1192" i="2"/>
  <c r="E1192" i="2"/>
  <c r="F1192" i="2"/>
  <c r="G1192" i="2"/>
  <c r="AU1192" i="2" s="1"/>
  <c r="H1192" i="2"/>
  <c r="I1192" i="2"/>
  <c r="J1192" i="2"/>
  <c r="K1192" i="2"/>
  <c r="L1192" i="2"/>
  <c r="M1192" i="2"/>
  <c r="N1192" i="2"/>
  <c r="O1192" i="2"/>
  <c r="P1192" i="2"/>
  <c r="Q1192" i="2"/>
  <c r="R1192" i="2"/>
  <c r="S1192" i="2"/>
  <c r="T1192" i="2"/>
  <c r="U1192" i="2"/>
  <c r="V1192" i="2"/>
  <c r="W1192" i="2"/>
  <c r="X1192" i="2"/>
  <c r="Y1192" i="2"/>
  <c r="Z1192" i="2"/>
  <c r="AA1192" i="2"/>
  <c r="AB1192" i="2"/>
  <c r="AC1192" i="2"/>
  <c r="AD1192" i="2"/>
  <c r="AP1192" i="2"/>
  <c r="AQ1192" i="2"/>
  <c r="AR1192" i="2"/>
  <c r="AV1192" i="2"/>
  <c r="AW1192" i="2"/>
  <c r="AY1192" i="2"/>
  <c r="AZ1192" i="2"/>
  <c r="BD1192" i="2"/>
  <c r="BE1192" i="2"/>
  <c r="BF1192" i="2"/>
  <c r="A1193" i="2"/>
  <c r="B1193" i="2"/>
  <c r="C1193" i="2"/>
  <c r="D1193" i="2"/>
  <c r="E1193" i="2"/>
  <c r="F1193" i="2"/>
  <c r="G1193" i="2"/>
  <c r="AU1193" i="2" s="1"/>
  <c r="H1193" i="2"/>
  <c r="I1193" i="2"/>
  <c r="J1193" i="2"/>
  <c r="K1193" i="2"/>
  <c r="L1193" i="2"/>
  <c r="M1193" i="2"/>
  <c r="N1193" i="2"/>
  <c r="O1193" i="2"/>
  <c r="P1193" i="2"/>
  <c r="Q1193" i="2"/>
  <c r="R1193" i="2"/>
  <c r="S1193" i="2"/>
  <c r="T1193" i="2"/>
  <c r="U1193" i="2"/>
  <c r="V1193" i="2"/>
  <c r="W1193" i="2"/>
  <c r="X1193" i="2"/>
  <c r="Y1193" i="2"/>
  <c r="Z1193" i="2"/>
  <c r="AA1193" i="2"/>
  <c r="AB1193" i="2"/>
  <c r="AC1193" i="2"/>
  <c r="AD1193" i="2"/>
  <c r="AP1193" i="2"/>
  <c r="AQ1193" i="2"/>
  <c r="AR1193" i="2"/>
  <c r="AV1193" i="2"/>
  <c r="AW1193" i="2"/>
  <c r="AY1193" i="2"/>
  <c r="AZ1193" i="2"/>
  <c r="BD1193" i="2"/>
  <c r="BE1193" i="2"/>
  <c r="BF1193" i="2"/>
  <c r="A1194" i="2"/>
  <c r="B1194" i="2"/>
  <c r="C1194" i="2"/>
  <c r="D1194" i="2"/>
  <c r="E1194" i="2"/>
  <c r="F1194" i="2"/>
  <c r="G1194" i="2"/>
  <c r="AU1194" i="2" s="1"/>
  <c r="H1194" i="2"/>
  <c r="I1194" i="2"/>
  <c r="J1194" i="2"/>
  <c r="K1194" i="2"/>
  <c r="L1194" i="2"/>
  <c r="M1194" i="2"/>
  <c r="N1194" i="2"/>
  <c r="O1194" i="2"/>
  <c r="P1194" i="2"/>
  <c r="Q1194" i="2"/>
  <c r="R1194" i="2"/>
  <c r="S1194" i="2"/>
  <c r="T1194" i="2"/>
  <c r="U1194" i="2"/>
  <c r="V1194" i="2"/>
  <c r="W1194" i="2"/>
  <c r="X1194" i="2"/>
  <c r="Y1194" i="2"/>
  <c r="Z1194" i="2"/>
  <c r="AA1194" i="2"/>
  <c r="AB1194" i="2"/>
  <c r="AC1194" i="2"/>
  <c r="AD1194" i="2"/>
  <c r="AP1194" i="2"/>
  <c r="AQ1194" i="2"/>
  <c r="AR1194" i="2"/>
  <c r="AV1194" i="2"/>
  <c r="AW1194" i="2"/>
  <c r="AY1194" i="2"/>
  <c r="AZ1194" i="2"/>
  <c r="BD1194" i="2"/>
  <c r="BE1194" i="2"/>
  <c r="BF1194" i="2"/>
  <c r="A1195" i="2"/>
  <c r="B1195" i="2"/>
  <c r="C1195" i="2"/>
  <c r="D1195" i="2"/>
  <c r="E1195" i="2"/>
  <c r="F1195" i="2"/>
  <c r="G1195" i="2"/>
  <c r="AU1195" i="2" s="1"/>
  <c r="H1195" i="2"/>
  <c r="I1195" i="2"/>
  <c r="J1195" i="2"/>
  <c r="K1195" i="2"/>
  <c r="L1195" i="2"/>
  <c r="M1195" i="2"/>
  <c r="N1195" i="2"/>
  <c r="O1195" i="2"/>
  <c r="P1195" i="2"/>
  <c r="Q1195" i="2"/>
  <c r="R1195" i="2"/>
  <c r="S1195" i="2"/>
  <c r="T1195" i="2"/>
  <c r="U1195" i="2"/>
  <c r="V1195" i="2"/>
  <c r="W1195" i="2"/>
  <c r="X1195" i="2"/>
  <c r="Y1195" i="2"/>
  <c r="Z1195" i="2"/>
  <c r="AA1195" i="2"/>
  <c r="AB1195" i="2"/>
  <c r="AC1195" i="2"/>
  <c r="AD1195" i="2"/>
  <c r="AP1195" i="2"/>
  <c r="AQ1195" i="2"/>
  <c r="AR1195" i="2"/>
  <c r="AV1195" i="2"/>
  <c r="AW1195" i="2"/>
  <c r="AY1195" i="2"/>
  <c r="AZ1195" i="2"/>
  <c r="BD1195" i="2"/>
  <c r="BE1195" i="2"/>
  <c r="BF1195" i="2"/>
  <c r="A1196" i="2"/>
  <c r="B1196" i="2"/>
  <c r="C1196" i="2"/>
  <c r="D1196" i="2"/>
  <c r="E1196" i="2"/>
  <c r="F1196" i="2"/>
  <c r="G1196" i="2"/>
  <c r="AU1196" i="2" s="1"/>
  <c r="H1196" i="2"/>
  <c r="I1196" i="2"/>
  <c r="J1196" i="2"/>
  <c r="K1196" i="2"/>
  <c r="L1196" i="2"/>
  <c r="M1196" i="2"/>
  <c r="N1196" i="2"/>
  <c r="O1196" i="2"/>
  <c r="P1196" i="2"/>
  <c r="Q1196" i="2"/>
  <c r="R1196" i="2"/>
  <c r="S1196" i="2"/>
  <c r="T1196" i="2"/>
  <c r="U1196" i="2"/>
  <c r="V1196" i="2"/>
  <c r="W1196" i="2"/>
  <c r="X1196" i="2"/>
  <c r="Y1196" i="2"/>
  <c r="Z1196" i="2"/>
  <c r="AA1196" i="2"/>
  <c r="AB1196" i="2"/>
  <c r="AC1196" i="2"/>
  <c r="AD1196" i="2"/>
  <c r="AP1196" i="2"/>
  <c r="AQ1196" i="2"/>
  <c r="AR1196" i="2"/>
  <c r="AV1196" i="2"/>
  <c r="AW1196" i="2"/>
  <c r="AY1196" i="2"/>
  <c r="AZ1196" i="2"/>
  <c r="BD1196" i="2"/>
  <c r="BE1196" i="2"/>
  <c r="BF1196" i="2"/>
  <c r="A1197" i="2"/>
  <c r="B1197" i="2"/>
  <c r="C1197" i="2"/>
  <c r="D1197" i="2"/>
  <c r="E1197" i="2"/>
  <c r="F1197" i="2"/>
  <c r="G1197" i="2"/>
  <c r="AU1197" i="2" s="1"/>
  <c r="H1197" i="2"/>
  <c r="I1197" i="2"/>
  <c r="J1197" i="2"/>
  <c r="K1197" i="2"/>
  <c r="L1197" i="2"/>
  <c r="M1197" i="2"/>
  <c r="N1197" i="2"/>
  <c r="O1197" i="2"/>
  <c r="P1197" i="2"/>
  <c r="Q1197" i="2"/>
  <c r="R1197" i="2"/>
  <c r="S1197" i="2"/>
  <c r="T1197" i="2"/>
  <c r="U1197" i="2"/>
  <c r="V1197" i="2"/>
  <c r="W1197" i="2"/>
  <c r="X1197" i="2"/>
  <c r="Y1197" i="2"/>
  <c r="Z1197" i="2"/>
  <c r="AA1197" i="2"/>
  <c r="AB1197" i="2"/>
  <c r="AC1197" i="2"/>
  <c r="AD1197" i="2"/>
  <c r="AP1197" i="2"/>
  <c r="AQ1197" i="2"/>
  <c r="AR1197" i="2"/>
  <c r="AV1197" i="2"/>
  <c r="AW1197" i="2"/>
  <c r="AY1197" i="2"/>
  <c r="AZ1197" i="2"/>
  <c r="BD1197" i="2"/>
  <c r="BE1197" i="2"/>
  <c r="BF1197" i="2"/>
  <c r="A1198" i="2"/>
  <c r="B1198" i="2"/>
  <c r="C1198" i="2"/>
  <c r="D1198" i="2"/>
  <c r="E1198" i="2"/>
  <c r="F1198" i="2"/>
  <c r="G1198" i="2"/>
  <c r="AU1198" i="2" s="1"/>
  <c r="H1198" i="2"/>
  <c r="I1198" i="2"/>
  <c r="J1198" i="2"/>
  <c r="K1198" i="2"/>
  <c r="L1198" i="2"/>
  <c r="M1198" i="2"/>
  <c r="N1198" i="2"/>
  <c r="O1198" i="2"/>
  <c r="P1198" i="2"/>
  <c r="Q1198" i="2"/>
  <c r="R1198" i="2"/>
  <c r="S1198" i="2"/>
  <c r="T1198" i="2"/>
  <c r="U1198" i="2"/>
  <c r="V1198" i="2"/>
  <c r="W1198" i="2"/>
  <c r="X1198" i="2"/>
  <c r="Y1198" i="2"/>
  <c r="Z1198" i="2"/>
  <c r="AA1198" i="2"/>
  <c r="AB1198" i="2"/>
  <c r="AC1198" i="2"/>
  <c r="AD1198" i="2"/>
  <c r="AP1198" i="2"/>
  <c r="AQ1198" i="2"/>
  <c r="AR1198" i="2"/>
  <c r="AV1198" i="2"/>
  <c r="AW1198" i="2"/>
  <c r="AY1198" i="2"/>
  <c r="AZ1198" i="2"/>
  <c r="BD1198" i="2"/>
  <c r="BE1198" i="2"/>
  <c r="BF1198" i="2"/>
  <c r="A1199" i="2"/>
  <c r="B1199" i="2"/>
  <c r="C1199" i="2"/>
  <c r="D1199" i="2"/>
  <c r="E1199" i="2"/>
  <c r="F1199" i="2"/>
  <c r="G1199" i="2"/>
  <c r="AU1199" i="2" s="1"/>
  <c r="H1199" i="2"/>
  <c r="I1199" i="2"/>
  <c r="J1199" i="2"/>
  <c r="K1199" i="2"/>
  <c r="L1199" i="2"/>
  <c r="M1199" i="2"/>
  <c r="N1199" i="2"/>
  <c r="O1199" i="2"/>
  <c r="P1199" i="2"/>
  <c r="Q1199" i="2"/>
  <c r="R1199" i="2"/>
  <c r="S1199" i="2"/>
  <c r="T1199" i="2"/>
  <c r="U1199" i="2"/>
  <c r="V1199" i="2"/>
  <c r="W1199" i="2"/>
  <c r="X1199" i="2"/>
  <c r="Y1199" i="2"/>
  <c r="Z1199" i="2"/>
  <c r="AA1199" i="2"/>
  <c r="AB1199" i="2"/>
  <c r="AC1199" i="2"/>
  <c r="AD1199" i="2"/>
  <c r="AP1199" i="2"/>
  <c r="AQ1199" i="2"/>
  <c r="AR1199" i="2"/>
  <c r="AV1199" i="2"/>
  <c r="AW1199" i="2"/>
  <c r="AY1199" i="2"/>
  <c r="AZ1199" i="2"/>
  <c r="BD1199" i="2"/>
  <c r="BE1199" i="2"/>
  <c r="BF1199" i="2"/>
  <c r="A1200" i="2"/>
  <c r="B1200" i="2"/>
  <c r="C1200" i="2"/>
  <c r="D1200" i="2"/>
  <c r="E1200" i="2"/>
  <c r="F1200" i="2"/>
  <c r="G1200" i="2"/>
  <c r="AU1200" i="2" s="1"/>
  <c r="H1200" i="2"/>
  <c r="I1200" i="2"/>
  <c r="J1200" i="2"/>
  <c r="K1200" i="2"/>
  <c r="L1200" i="2"/>
  <c r="M1200" i="2"/>
  <c r="N1200" i="2"/>
  <c r="O1200" i="2"/>
  <c r="P1200" i="2"/>
  <c r="Q1200" i="2"/>
  <c r="R1200" i="2"/>
  <c r="S1200" i="2"/>
  <c r="T1200" i="2"/>
  <c r="U1200" i="2"/>
  <c r="V1200" i="2"/>
  <c r="W1200" i="2"/>
  <c r="X1200" i="2"/>
  <c r="Y1200" i="2"/>
  <c r="Z1200" i="2"/>
  <c r="AA1200" i="2"/>
  <c r="AB1200" i="2"/>
  <c r="AC1200" i="2"/>
  <c r="AD1200" i="2"/>
  <c r="AP1200" i="2"/>
  <c r="AQ1200" i="2"/>
  <c r="AR1200" i="2"/>
  <c r="AV1200" i="2"/>
  <c r="AW1200" i="2"/>
  <c r="AY1200" i="2"/>
  <c r="AZ1200" i="2"/>
  <c r="BD1200" i="2"/>
  <c r="BE1200" i="2"/>
  <c r="BF1200" i="2"/>
  <c r="A1201" i="2"/>
  <c r="B1201" i="2"/>
  <c r="C1201" i="2"/>
  <c r="D1201" i="2"/>
  <c r="E1201" i="2"/>
  <c r="F1201" i="2"/>
  <c r="G1201" i="2"/>
  <c r="AU1201" i="2" s="1"/>
  <c r="H1201" i="2"/>
  <c r="I1201" i="2"/>
  <c r="J1201" i="2"/>
  <c r="K1201" i="2"/>
  <c r="L1201" i="2"/>
  <c r="M1201" i="2"/>
  <c r="N1201" i="2"/>
  <c r="O1201" i="2"/>
  <c r="P1201" i="2"/>
  <c r="Q1201" i="2"/>
  <c r="R1201" i="2"/>
  <c r="S1201" i="2"/>
  <c r="T1201" i="2"/>
  <c r="U1201" i="2"/>
  <c r="V1201" i="2"/>
  <c r="W1201" i="2"/>
  <c r="X1201" i="2"/>
  <c r="Y1201" i="2"/>
  <c r="Z1201" i="2"/>
  <c r="AA1201" i="2"/>
  <c r="AB1201" i="2"/>
  <c r="AC1201" i="2"/>
  <c r="AD1201" i="2"/>
  <c r="AP1201" i="2"/>
  <c r="AQ1201" i="2"/>
  <c r="AR1201" i="2"/>
  <c r="AV1201" i="2"/>
  <c r="AW1201" i="2"/>
  <c r="AY1201" i="2"/>
  <c r="AZ1201" i="2"/>
  <c r="BD1201" i="2"/>
  <c r="BE1201" i="2"/>
  <c r="BF1201" i="2"/>
  <c r="A1202" i="2"/>
  <c r="B1202" i="2"/>
  <c r="C1202" i="2"/>
  <c r="D1202" i="2"/>
  <c r="E1202" i="2"/>
  <c r="F1202" i="2"/>
  <c r="G1202" i="2"/>
  <c r="AU1202" i="2" s="1"/>
  <c r="H1202" i="2"/>
  <c r="I1202" i="2"/>
  <c r="J1202" i="2"/>
  <c r="K1202" i="2"/>
  <c r="L1202" i="2"/>
  <c r="M1202" i="2"/>
  <c r="N1202" i="2"/>
  <c r="O1202" i="2"/>
  <c r="P1202" i="2"/>
  <c r="Q1202" i="2"/>
  <c r="R1202" i="2"/>
  <c r="S1202" i="2"/>
  <c r="T1202" i="2"/>
  <c r="U1202" i="2"/>
  <c r="V1202" i="2"/>
  <c r="W1202" i="2"/>
  <c r="X1202" i="2"/>
  <c r="Y1202" i="2"/>
  <c r="Z1202" i="2"/>
  <c r="AA1202" i="2"/>
  <c r="AB1202" i="2"/>
  <c r="AC1202" i="2"/>
  <c r="AD1202" i="2"/>
  <c r="AP1202" i="2"/>
  <c r="AQ1202" i="2"/>
  <c r="AR1202" i="2"/>
  <c r="AV1202" i="2"/>
  <c r="AW1202" i="2"/>
  <c r="AY1202" i="2"/>
  <c r="AZ1202" i="2"/>
  <c r="BD1202" i="2"/>
  <c r="BE1202" i="2"/>
  <c r="BF1202" i="2"/>
  <c r="A1203" i="2"/>
  <c r="B1203" i="2"/>
  <c r="C1203" i="2"/>
  <c r="D1203" i="2"/>
  <c r="E1203" i="2"/>
  <c r="F1203" i="2"/>
  <c r="G1203" i="2"/>
  <c r="AU1203" i="2" s="1"/>
  <c r="H1203" i="2"/>
  <c r="I1203" i="2"/>
  <c r="J1203" i="2"/>
  <c r="K1203" i="2"/>
  <c r="L1203" i="2"/>
  <c r="M1203" i="2"/>
  <c r="N1203" i="2"/>
  <c r="O1203" i="2"/>
  <c r="P1203" i="2"/>
  <c r="Q1203" i="2"/>
  <c r="R1203" i="2"/>
  <c r="S1203" i="2"/>
  <c r="T1203" i="2"/>
  <c r="U1203" i="2"/>
  <c r="V1203" i="2"/>
  <c r="W1203" i="2"/>
  <c r="X1203" i="2"/>
  <c r="Y1203" i="2"/>
  <c r="Z1203" i="2"/>
  <c r="AA1203" i="2"/>
  <c r="AB1203" i="2"/>
  <c r="AC1203" i="2"/>
  <c r="AD1203" i="2"/>
  <c r="AP1203" i="2"/>
  <c r="AQ1203" i="2"/>
  <c r="AR1203" i="2"/>
  <c r="AV1203" i="2"/>
  <c r="AW1203" i="2"/>
  <c r="AY1203" i="2"/>
  <c r="AZ1203" i="2"/>
  <c r="BD1203" i="2"/>
  <c r="BE1203" i="2"/>
  <c r="BF1203" i="2"/>
  <c r="A1204" i="2"/>
  <c r="B1204" i="2"/>
  <c r="C1204" i="2"/>
  <c r="D1204" i="2"/>
  <c r="E1204" i="2"/>
  <c r="F1204" i="2"/>
  <c r="G1204" i="2"/>
  <c r="AU1204" i="2" s="1"/>
  <c r="H1204" i="2"/>
  <c r="I1204" i="2"/>
  <c r="J1204" i="2"/>
  <c r="K1204" i="2"/>
  <c r="L1204" i="2"/>
  <c r="M1204" i="2"/>
  <c r="N1204" i="2"/>
  <c r="O1204" i="2"/>
  <c r="P1204" i="2"/>
  <c r="Q1204" i="2"/>
  <c r="R1204" i="2"/>
  <c r="S1204" i="2"/>
  <c r="T1204" i="2"/>
  <c r="U1204" i="2"/>
  <c r="V1204" i="2"/>
  <c r="W1204" i="2"/>
  <c r="X1204" i="2"/>
  <c r="Y1204" i="2"/>
  <c r="Z1204" i="2"/>
  <c r="AA1204" i="2"/>
  <c r="AB1204" i="2"/>
  <c r="AC1204" i="2"/>
  <c r="AD1204" i="2"/>
  <c r="AP1204" i="2"/>
  <c r="AQ1204" i="2"/>
  <c r="AR1204" i="2"/>
  <c r="AV1204" i="2"/>
  <c r="AW1204" i="2"/>
  <c r="AY1204" i="2"/>
  <c r="AZ1204" i="2"/>
  <c r="BD1204" i="2"/>
  <c r="BE1204" i="2"/>
  <c r="BF1204" i="2"/>
  <c r="A1205" i="2"/>
  <c r="B1205" i="2"/>
  <c r="C1205" i="2"/>
  <c r="D1205" i="2"/>
  <c r="E1205" i="2"/>
  <c r="F1205" i="2"/>
  <c r="G1205" i="2"/>
  <c r="AU1205" i="2" s="1"/>
  <c r="H1205" i="2"/>
  <c r="I1205" i="2"/>
  <c r="J1205" i="2"/>
  <c r="K1205" i="2"/>
  <c r="L1205" i="2"/>
  <c r="M1205" i="2"/>
  <c r="N1205" i="2"/>
  <c r="O1205" i="2"/>
  <c r="P1205" i="2"/>
  <c r="Q1205" i="2"/>
  <c r="R1205" i="2"/>
  <c r="S1205" i="2"/>
  <c r="T1205" i="2"/>
  <c r="U1205" i="2"/>
  <c r="V1205" i="2"/>
  <c r="W1205" i="2"/>
  <c r="X1205" i="2"/>
  <c r="Y1205" i="2"/>
  <c r="Z1205" i="2"/>
  <c r="AA1205" i="2"/>
  <c r="AB1205" i="2"/>
  <c r="AC1205" i="2"/>
  <c r="AD1205" i="2"/>
  <c r="AP1205" i="2"/>
  <c r="AQ1205" i="2"/>
  <c r="AR1205" i="2"/>
  <c r="AV1205" i="2"/>
  <c r="AW1205" i="2"/>
  <c r="AY1205" i="2"/>
  <c r="AZ1205" i="2"/>
  <c r="BD1205" i="2"/>
  <c r="BE1205" i="2"/>
  <c r="BF1205" i="2"/>
  <c r="A1206" i="2"/>
  <c r="B1206" i="2"/>
  <c r="C1206" i="2"/>
  <c r="D1206" i="2"/>
  <c r="E1206" i="2"/>
  <c r="F1206" i="2"/>
  <c r="G1206" i="2"/>
  <c r="AU1206" i="2" s="1"/>
  <c r="H1206" i="2"/>
  <c r="I1206" i="2"/>
  <c r="J1206" i="2"/>
  <c r="K1206" i="2"/>
  <c r="L1206" i="2"/>
  <c r="M1206" i="2"/>
  <c r="N1206" i="2"/>
  <c r="O1206" i="2"/>
  <c r="P1206" i="2"/>
  <c r="Q1206" i="2"/>
  <c r="R1206" i="2"/>
  <c r="S1206" i="2"/>
  <c r="T1206" i="2"/>
  <c r="U1206" i="2"/>
  <c r="V1206" i="2"/>
  <c r="W1206" i="2"/>
  <c r="X1206" i="2"/>
  <c r="Y1206" i="2"/>
  <c r="Z1206" i="2"/>
  <c r="AA1206" i="2"/>
  <c r="AB1206" i="2"/>
  <c r="AC1206" i="2"/>
  <c r="AD1206" i="2"/>
  <c r="AP1206" i="2"/>
  <c r="AQ1206" i="2"/>
  <c r="AR1206" i="2"/>
  <c r="AV1206" i="2"/>
  <c r="AW1206" i="2"/>
  <c r="AY1206" i="2"/>
  <c r="AZ1206" i="2"/>
  <c r="BD1206" i="2"/>
  <c r="BE1206" i="2"/>
  <c r="BF1206" i="2"/>
  <c r="A1207" i="2"/>
  <c r="B1207" i="2"/>
  <c r="C1207" i="2"/>
  <c r="D1207" i="2"/>
  <c r="E1207" i="2"/>
  <c r="F1207" i="2"/>
  <c r="G1207" i="2"/>
  <c r="AU1207" i="2" s="1"/>
  <c r="H1207" i="2"/>
  <c r="I1207" i="2"/>
  <c r="J1207" i="2"/>
  <c r="K1207" i="2"/>
  <c r="L1207" i="2"/>
  <c r="M1207" i="2"/>
  <c r="N1207" i="2"/>
  <c r="O1207" i="2"/>
  <c r="P1207" i="2"/>
  <c r="Q1207" i="2"/>
  <c r="R1207" i="2"/>
  <c r="S1207" i="2"/>
  <c r="T1207" i="2"/>
  <c r="U1207" i="2"/>
  <c r="V1207" i="2"/>
  <c r="W1207" i="2"/>
  <c r="X1207" i="2"/>
  <c r="Y1207" i="2"/>
  <c r="Z1207" i="2"/>
  <c r="AA1207" i="2"/>
  <c r="AB1207" i="2"/>
  <c r="AC1207" i="2"/>
  <c r="AD1207" i="2"/>
  <c r="AP1207" i="2"/>
  <c r="AQ1207" i="2"/>
  <c r="AR1207" i="2"/>
  <c r="AV1207" i="2"/>
  <c r="AW1207" i="2"/>
  <c r="AY1207" i="2"/>
  <c r="AZ1207" i="2"/>
  <c r="BD1207" i="2"/>
  <c r="BE1207" i="2"/>
  <c r="BF1207" i="2"/>
  <c r="A1208" i="2"/>
  <c r="B1208" i="2"/>
  <c r="C1208" i="2"/>
  <c r="D1208" i="2"/>
  <c r="E1208" i="2"/>
  <c r="F1208" i="2"/>
  <c r="G1208" i="2"/>
  <c r="AU1208" i="2" s="1"/>
  <c r="H1208" i="2"/>
  <c r="I1208" i="2"/>
  <c r="J1208" i="2"/>
  <c r="K1208" i="2"/>
  <c r="L1208" i="2"/>
  <c r="M1208" i="2"/>
  <c r="N1208" i="2"/>
  <c r="O1208" i="2"/>
  <c r="P1208" i="2"/>
  <c r="Q1208" i="2"/>
  <c r="R1208" i="2"/>
  <c r="S1208" i="2"/>
  <c r="T1208" i="2"/>
  <c r="U1208" i="2"/>
  <c r="V1208" i="2"/>
  <c r="W1208" i="2"/>
  <c r="X1208" i="2"/>
  <c r="Y1208" i="2"/>
  <c r="Z1208" i="2"/>
  <c r="AA1208" i="2"/>
  <c r="AB1208" i="2"/>
  <c r="AC1208" i="2"/>
  <c r="AD1208" i="2"/>
  <c r="AP1208" i="2"/>
  <c r="AQ1208" i="2"/>
  <c r="AR1208" i="2"/>
  <c r="AV1208" i="2"/>
  <c r="AW1208" i="2"/>
  <c r="AY1208" i="2"/>
  <c r="AZ1208" i="2"/>
  <c r="BD1208" i="2"/>
  <c r="BE1208" i="2"/>
  <c r="BF1208" i="2"/>
  <c r="A1209" i="2"/>
  <c r="B1209" i="2"/>
  <c r="C1209" i="2"/>
  <c r="D1209" i="2"/>
  <c r="E1209" i="2"/>
  <c r="F1209" i="2"/>
  <c r="G1209" i="2"/>
  <c r="AU1209" i="2" s="1"/>
  <c r="H1209" i="2"/>
  <c r="I1209" i="2"/>
  <c r="J1209" i="2"/>
  <c r="K1209" i="2"/>
  <c r="L1209" i="2"/>
  <c r="M1209" i="2"/>
  <c r="N1209" i="2"/>
  <c r="O1209" i="2"/>
  <c r="P1209" i="2"/>
  <c r="Q1209" i="2"/>
  <c r="R1209" i="2"/>
  <c r="S1209" i="2"/>
  <c r="T1209" i="2"/>
  <c r="U1209" i="2"/>
  <c r="V1209" i="2"/>
  <c r="W1209" i="2"/>
  <c r="X1209" i="2"/>
  <c r="Y1209" i="2"/>
  <c r="Z1209" i="2"/>
  <c r="AA1209" i="2"/>
  <c r="AB1209" i="2"/>
  <c r="AC1209" i="2"/>
  <c r="AD1209" i="2"/>
  <c r="AP1209" i="2"/>
  <c r="AQ1209" i="2"/>
  <c r="AR1209" i="2"/>
  <c r="AV1209" i="2"/>
  <c r="AW1209" i="2"/>
  <c r="AY1209" i="2"/>
  <c r="AZ1209" i="2"/>
  <c r="BD1209" i="2"/>
  <c r="BE1209" i="2"/>
  <c r="BF1209" i="2"/>
  <c r="A1210" i="2"/>
  <c r="B1210" i="2"/>
  <c r="C1210" i="2"/>
  <c r="D1210" i="2"/>
  <c r="E1210" i="2"/>
  <c r="F1210" i="2"/>
  <c r="G1210" i="2"/>
  <c r="AU1210" i="2" s="1"/>
  <c r="H1210" i="2"/>
  <c r="I1210" i="2"/>
  <c r="J1210" i="2"/>
  <c r="K1210" i="2"/>
  <c r="L1210" i="2"/>
  <c r="M1210" i="2"/>
  <c r="N1210" i="2"/>
  <c r="O1210" i="2"/>
  <c r="P1210" i="2"/>
  <c r="Q1210" i="2"/>
  <c r="R1210" i="2"/>
  <c r="S1210" i="2"/>
  <c r="T1210" i="2"/>
  <c r="U1210" i="2"/>
  <c r="V1210" i="2"/>
  <c r="W1210" i="2"/>
  <c r="X1210" i="2"/>
  <c r="Y1210" i="2"/>
  <c r="Z1210" i="2"/>
  <c r="AA1210" i="2"/>
  <c r="AB1210" i="2"/>
  <c r="AC1210" i="2"/>
  <c r="AD1210" i="2"/>
  <c r="AP1210" i="2"/>
  <c r="AQ1210" i="2"/>
  <c r="AR1210" i="2"/>
  <c r="AV1210" i="2"/>
  <c r="AW1210" i="2"/>
  <c r="AY1210" i="2"/>
  <c r="AZ1210" i="2"/>
  <c r="BD1210" i="2"/>
  <c r="BE1210" i="2"/>
  <c r="BF1210" i="2"/>
  <c r="A1211" i="2"/>
  <c r="B1211" i="2"/>
  <c r="C1211" i="2"/>
  <c r="D1211" i="2"/>
  <c r="E1211" i="2"/>
  <c r="F1211" i="2"/>
  <c r="G1211" i="2"/>
  <c r="AU1211" i="2" s="1"/>
  <c r="H1211" i="2"/>
  <c r="I1211" i="2"/>
  <c r="J1211" i="2"/>
  <c r="K1211" i="2"/>
  <c r="L1211" i="2"/>
  <c r="M1211" i="2"/>
  <c r="N1211" i="2"/>
  <c r="O1211" i="2"/>
  <c r="P1211" i="2"/>
  <c r="Q1211" i="2"/>
  <c r="R1211" i="2"/>
  <c r="S1211" i="2"/>
  <c r="T1211" i="2"/>
  <c r="U1211" i="2"/>
  <c r="V1211" i="2"/>
  <c r="W1211" i="2"/>
  <c r="X1211" i="2"/>
  <c r="Y1211" i="2"/>
  <c r="Z1211" i="2"/>
  <c r="AA1211" i="2"/>
  <c r="AB1211" i="2"/>
  <c r="AC1211" i="2"/>
  <c r="AD1211" i="2"/>
  <c r="AP1211" i="2"/>
  <c r="AQ1211" i="2"/>
  <c r="AR1211" i="2"/>
  <c r="AV1211" i="2"/>
  <c r="AW1211" i="2"/>
  <c r="AY1211" i="2"/>
  <c r="AZ1211" i="2"/>
  <c r="BD1211" i="2"/>
  <c r="BE1211" i="2"/>
  <c r="BF1211" i="2"/>
  <c r="A1212" i="2"/>
  <c r="B1212" i="2"/>
  <c r="C1212" i="2"/>
  <c r="D1212" i="2"/>
  <c r="E1212" i="2"/>
  <c r="F1212" i="2"/>
  <c r="G1212" i="2"/>
  <c r="AU1212" i="2" s="1"/>
  <c r="H1212" i="2"/>
  <c r="I1212" i="2"/>
  <c r="J1212" i="2"/>
  <c r="K1212" i="2"/>
  <c r="L1212" i="2"/>
  <c r="M1212" i="2"/>
  <c r="N1212" i="2"/>
  <c r="O1212" i="2"/>
  <c r="P1212" i="2"/>
  <c r="Q1212" i="2"/>
  <c r="R1212" i="2"/>
  <c r="S1212" i="2"/>
  <c r="T1212" i="2"/>
  <c r="U1212" i="2"/>
  <c r="V1212" i="2"/>
  <c r="W1212" i="2"/>
  <c r="X1212" i="2"/>
  <c r="Y1212" i="2"/>
  <c r="Z1212" i="2"/>
  <c r="AA1212" i="2"/>
  <c r="AB1212" i="2"/>
  <c r="AC1212" i="2"/>
  <c r="AD1212" i="2"/>
  <c r="AP1212" i="2"/>
  <c r="AQ1212" i="2"/>
  <c r="AR1212" i="2"/>
  <c r="AV1212" i="2"/>
  <c r="AW1212" i="2"/>
  <c r="AY1212" i="2"/>
  <c r="AZ1212" i="2"/>
  <c r="BD1212" i="2"/>
  <c r="BE1212" i="2"/>
  <c r="BF1212" i="2"/>
  <c r="A1213" i="2"/>
  <c r="B1213" i="2"/>
  <c r="C1213" i="2"/>
  <c r="D1213" i="2"/>
  <c r="E1213" i="2"/>
  <c r="F1213" i="2"/>
  <c r="G1213" i="2"/>
  <c r="AU1213" i="2" s="1"/>
  <c r="H1213" i="2"/>
  <c r="I1213" i="2"/>
  <c r="J1213" i="2"/>
  <c r="K1213" i="2"/>
  <c r="L1213" i="2"/>
  <c r="M1213" i="2"/>
  <c r="N1213" i="2"/>
  <c r="O1213" i="2"/>
  <c r="P1213" i="2"/>
  <c r="Q1213" i="2"/>
  <c r="R1213" i="2"/>
  <c r="S1213" i="2"/>
  <c r="T1213" i="2"/>
  <c r="U1213" i="2"/>
  <c r="V1213" i="2"/>
  <c r="W1213" i="2"/>
  <c r="X1213" i="2"/>
  <c r="Y1213" i="2"/>
  <c r="Z1213" i="2"/>
  <c r="AA1213" i="2"/>
  <c r="AB1213" i="2"/>
  <c r="AC1213" i="2"/>
  <c r="AD1213" i="2"/>
  <c r="AP1213" i="2"/>
  <c r="AQ1213" i="2"/>
  <c r="AR1213" i="2"/>
  <c r="AV1213" i="2"/>
  <c r="AW1213" i="2"/>
  <c r="AY1213" i="2"/>
  <c r="AZ1213" i="2"/>
  <c r="BD1213" i="2"/>
  <c r="BE1213" i="2"/>
  <c r="BF1213" i="2"/>
  <c r="A1214" i="2"/>
  <c r="B1214" i="2"/>
  <c r="C1214" i="2"/>
  <c r="D1214" i="2"/>
  <c r="E1214" i="2"/>
  <c r="F1214" i="2"/>
  <c r="G1214" i="2"/>
  <c r="AU1214" i="2" s="1"/>
  <c r="H1214" i="2"/>
  <c r="I1214" i="2"/>
  <c r="J1214" i="2"/>
  <c r="K1214" i="2"/>
  <c r="L1214" i="2"/>
  <c r="M1214" i="2"/>
  <c r="N1214" i="2"/>
  <c r="O1214" i="2"/>
  <c r="P1214" i="2"/>
  <c r="Q1214" i="2"/>
  <c r="R1214" i="2"/>
  <c r="S1214" i="2"/>
  <c r="T1214" i="2"/>
  <c r="U1214" i="2"/>
  <c r="V1214" i="2"/>
  <c r="W1214" i="2"/>
  <c r="X1214" i="2"/>
  <c r="Y1214" i="2"/>
  <c r="Z1214" i="2"/>
  <c r="AA1214" i="2"/>
  <c r="AB1214" i="2"/>
  <c r="AC1214" i="2"/>
  <c r="AD1214" i="2"/>
  <c r="AP1214" i="2"/>
  <c r="AQ1214" i="2"/>
  <c r="AR1214" i="2"/>
  <c r="AV1214" i="2"/>
  <c r="AW1214" i="2"/>
  <c r="AY1214" i="2"/>
  <c r="AZ1214" i="2"/>
  <c r="BD1214" i="2"/>
  <c r="BE1214" i="2"/>
  <c r="BF1214" i="2"/>
  <c r="A1215" i="2"/>
  <c r="B1215" i="2"/>
  <c r="C1215" i="2"/>
  <c r="D1215" i="2"/>
  <c r="E1215" i="2"/>
  <c r="F1215" i="2"/>
  <c r="G1215" i="2"/>
  <c r="AU1215" i="2" s="1"/>
  <c r="H1215" i="2"/>
  <c r="I1215" i="2"/>
  <c r="J1215" i="2"/>
  <c r="K1215" i="2"/>
  <c r="L1215" i="2"/>
  <c r="M1215" i="2"/>
  <c r="N1215" i="2"/>
  <c r="O1215" i="2"/>
  <c r="P1215" i="2"/>
  <c r="Q1215" i="2"/>
  <c r="R1215" i="2"/>
  <c r="S1215" i="2"/>
  <c r="T1215" i="2"/>
  <c r="U1215" i="2"/>
  <c r="V1215" i="2"/>
  <c r="W1215" i="2"/>
  <c r="X1215" i="2"/>
  <c r="Y1215" i="2"/>
  <c r="Z1215" i="2"/>
  <c r="AA1215" i="2"/>
  <c r="AB1215" i="2"/>
  <c r="AC1215" i="2"/>
  <c r="AD1215" i="2"/>
  <c r="AP1215" i="2"/>
  <c r="AQ1215" i="2"/>
  <c r="AR1215" i="2"/>
  <c r="AV1215" i="2"/>
  <c r="AW1215" i="2"/>
  <c r="AY1215" i="2"/>
  <c r="AZ1215" i="2"/>
  <c r="BD1215" i="2"/>
  <c r="BE1215" i="2"/>
  <c r="BF1215" i="2"/>
  <c r="A1216" i="2"/>
  <c r="B1216" i="2"/>
  <c r="C1216" i="2"/>
  <c r="D1216" i="2"/>
  <c r="E1216" i="2"/>
  <c r="F1216" i="2"/>
  <c r="G1216" i="2"/>
  <c r="AU1216" i="2" s="1"/>
  <c r="H1216" i="2"/>
  <c r="I1216" i="2"/>
  <c r="J1216" i="2"/>
  <c r="K1216" i="2"/>
  <c r="L1216" i="2"/>
  <c r="M1216" i="2"/>
  <c r="N1216" i="2"/>
  <c r="O1216" i="2"/>
  <c r="P1216" i="2"/>
  <c r="Q1216" i="2"/>
  <c r="R1216" i="2"/>
  <c r="S1216" i="2"/>
  <c r="T1216" i="2"/>
  <c r="U1216" i="2"/>
  <c r="V1216" i="2"/>
  <c r="W1216" i="2"/>
  <c r="X1216" i="2"/>
  <c r="Y1216" i="2"/>
  <c r="Z1216" i="2"/>
  <c r="AA1216" i="2"/>
  <c r="AB1216" i="2"/>
  <c r="AC1216" i="2"/>
  <c r="AD1216" i="2"/>
  <c r="AP1216" i="2"/>
  <c r="AQ1216" i="2"/>
  <c r="AR1216" i="2"/>
  <c r="AV1216" i="2"/>
  <c r="AW1216" i="2"/>
  <c r="AY1216" i="2"/>
  <c r="AZ1216" i="2"/>
  <c r="BD1216" i="2"/>
  <c r="BE1216" i="2"/>
  <c r="BF1216" i="2"/>
  <c r="A1217" i="2"/>
  <c r="B1217" i="2"/>
  <c r="C1217" i="2"/>
  <c r="D1217" i="2"/>
  <c r="E1217" i="2"/>
  <c r="F1217" i="2"/>
  <c r="G1217" i="2"/>
  <c r="AU1217" i="2" s="1"/>
  <c r="H1217" i="2"/>
  <c r="I1217" i="2"/>
  <c r="J1217" i="2"/>
  <c r="K1217" i="2"/>
  <c r="L1217" i="2"/>
  <c r="M1217" i="2"/>
  <c r="N1217" i="2"/>
  <c r="O1217" i="2"/>
  <c r="P1217" i="2"/>
  <c r="Q1217" i="2"/>
  <c r="R1217" i="2"/>
  <c r="S1217" i="2"/>
  <c r="T1217" i="2"/>
  <c r="U1217" i="2"/>
  <c r="V1217" i="2"/>
  <c r="W1217" i="2"/>
  <c r="X1217" i="2"/>
  <c r="Y1217" i="2"/>
  <c r="Z1217" i="2"/>
  <c r="AA1217" i="2"/>
  <c r="AB1217" i="2"/>
  <c r="AC1217" i="2"/>
  <c r="AD1217" i="2"/>
  <c r="AP1217" i="2"/>
  <c r="AQ1217" i="2"/>
  <c r="AR1217" i="2"/>
  <c r="AV1217" i="2"/>
  <c r="AW1217" i="2"/>
  <c r="AY1217" i="2"/>
  <c r="AZ1217" i="2"/>
  <c r="BD1217" i="2"/>
  <c r="BE1217" i="2"/>
  <c r="BF1217" i="2"/>
  <c r="A1218" i="2"/>
  <c r="B1218" i="2"/>
  <c r="C1218" i="2"/>
  <c r="D1218" i="2"/>
  <c r="E1218" i="2"/>
  <c r="F1218" i="2"/>
  <c r="G1218" i="2"/>
  <c r="AU1218" i="2" s="1"/>
  <c r="H1218" i="2"/>
  <c r="I1218" i="2"/>
  <c r="J1218" i="2"/>
  <c r="K1218" i="2"/>
  <c r="L1218" i="2"/>
  <c r="M1218" i="2"/>
  <c r="N1218" i="2"/>
  <c r="O1218" i="2"/>
  <c r="P1218" i="2"/>
  <c r="Q1218" i="2"/>
  <c r="R1218" i="2"/>
  <c r="S1218" i="2"/>
  <c r="T1218" i="2"/>
  <c r="U1218" i="2"/>
  <c r="V1218" i="2"/>
  <c r="W1218" i="2"/>
  <c r="X1218" i="2"/>
  <c r="Y1218" i="2"/>
  <c r="Z1218" i="2"/>
  <c r="AA1218" i="2"/>
  <c r="AB1218" i="2"/>
  <c r="AC1218" i="2"/>
  <c r="AD1218" i="2"/>
  <c r="AP1218" i="2"/>
  <c r="AQ1218" i="2"/>
  <c r="AR1218" i="2"/>
  <c r="AV1218" i="2"/>
  <c r="AW1218" i="2"/>
  <c r="AY1218" i="2"/>
  <c r="AZ1218" i="2"/>
  <c r="BD1218" i="2"/>
  <c r="BE1218" i="2"/>
  <c r="BF1218" i="2"/>
  <c r="A1219" i="2"/>
  <c r="B1219" i="2"/>
  <c r="C1219" i="2"/>
  <c r="D1219" i="2"/>
  <c r="E1219" i="2"/>
  <c r="F1219" i="2"/>
  <c r="G1219" i="2"/>
  <c r="AU1219" i="2" s="1"/>
  <c r="H1219" i="2"/>
  <c r="I1219" i="2"/>
  <c r="J1219" i="2"/>
  <c r="K1219" i="2"/>
  <c r="L1219" i="2"/>
  <c r="M1219" i="2"/>
  <c r="N1219" i="2"/>
  <c r="O1219" i="2"/>
  <c r="P1219" i="2"/>
  <c r="Q1219" i="2"/>
  <c r="R1219" i="2"/>
  <c r="S1219" i="2"/>
  <c r="T1219" i="2"/>
  <c r="U1219" i="2"/>
  <c r="V1219" i="2"/>
  <c r="W1219" i="2"/>
  <c r="X1219" i="2"/>
  <c r="Y1219" i="2"/>
  <c r="Z1219" i="2"/>
  <c r="AA1219" i="2"/>
  <c r="AB1219" i="2"/>
  <c r="AC1219" i="2"/>
  <c r="AD1219" i="2"/>
  <c r="AP1219" i="2"/>
  <c r="AQ1219" i="2"/>
  <c r="AR1219" i="2"/>
  <c r="AV1219" i="2"/>
  <c r="AW1219" i="2"/>
  <c r="AY1219" i="2"/>
  <c r="AZ1219" i="2"/>
  <c r="BD1219" i="2"/>
  <c r="BE1219" i="2"/>
  <c r="BF1219" i="2"/>
  <c r="A1220" i="2"/>
  <c r="B1220" i="2"/>
  <c r="C1220" i="2"/>
  <c r="D1220" i="2"/>
  <c r="E1220" i="2"/>
  <c r="F1220" i="2"/>
  <c r="G1220" i="2"/>
  <c r="AU1220" i="2" s="1"/>
  <c r="H1220" i="2"/>
  <c r="I1220" i="2"/>
  <c r="J1220" i="2"/>
  <c r="K1220" i="2"/>
  <c r="L1220" i="2"/>
  <c r="M1220" i="2"/>
  <c r="N1220" i="2"/>
  <c r="O1220" i="2"/>
  <c r="P1220" i="2"/>
  <c r="Q1220" i="2"/>
  <c r="R1220" i="2"/>
  <c r="S1220" i="2"/>
  <c r="T1220" i="2"/>
  <c r="U1220" i="2"/>
  <c r="V1220" i="2"/>
  <c r="W1220" i="2"/>
  <c r="X1220" i="2"/>
  <c r="Y1220" i="2"/>
  <c r="Z1220" i="2"/>
  <c r="AA1220" i="2"/>
  <c r="AB1220" i="2"/>
  <c r="AC1220" i="2"/>
  <c r="AD1220" i="2"/>
  <c r="AP1220" i="2"/>
  <c r="AQ1220" i="2"/>
  <c r="AR1220" i="2"/>
  <c r="AV1220" i="2"/>
  <c r="AW1220" i="2"/>
  <c r="AY1220" i="2"/>
  <c r="AZ1220" i="2"/>
  <c r="BD1220" i="2"/>
  <c r="BE1220" i="2"/>
  <c r="BF1220" i="2"/>
  <c r="A1221" i="2"/>
  <c r="B1221" i="2"/>
  <c r="C1221" i="2"/>
  <c r="D1221" i="2"/>
  <c r="E1221" i="2"/>
  <c r="F1221" i="2"/>
  <c r="G1221" i="2"/>
  <c r="AU1221" i="2" s="1"/>
  <c r="H1221" i="2"/>
  <c r="I1221" i="2"/>
  <c r="J1221" i="2"/>
  <c r="K1221" i="2"/>
  <c r="L1221" i="2"/>
  <c r="M1221" i="2"/>
  <c r="N1221" i="2"/>
  <c r="O1221" i="2"/>
  <c r="P1221" i="2"/>
  <c r="Q1221" i="2"/>
  <c r="R1221" i="2"/>
  <c r="S1221" i="2"/>
  <c r="T1221" i="2"/>
  <c r="U1221" i="2"/>
  <c r="V1221" i="2"/>
  <c r="W1221" i="2"/>
  <c r="X1221" i="2"/>
  <c r="Y1221" i="2"/>
  <c r="Z1221" i="2"/>
  <c r="AA1221" i="2"/>
  <c r="AB1221" i="2"/>
  <c r="AC1221" i="2"/>
  <c r="AD1221" i="2"/>
  <c r="AP1221" i="2"/>
  <c r="AQ1221" i="2"/>
  <c r="AR1221" i="2"/>
  <c r="AV1221" i="2"/>
  <c r="AW1221" i="2"/>
  <c r="AY1221" i="2"/>
  <c r="AZ1221" i="2"/>
  <c r="BD1221" i="2"/>
  <c r="BE1221" i="2"/>
  <c r="BF1221" i="2"/>
  <c r="A1222" i="2"/>
  <c r="B1222" i="2"/>
  <c r="C1222" i="2"/>
  <c r="D1222" i="2"/>
  <c r="E1222" i="2"/>
  <c r="F1222" i="2"/>
  <c r="G1222" i="2"/>
  <c r="AU1222" i="2" s="1"/>
  <c r="H1222" i="2"/>
  <c r="I1222" i="2"/>
  <c r="J1222" i="2"/>
  <c r="K1222" i="2"/>
  <c r="L1222" i="2"/>
  <c r="M1222" i="2"/>
  <c r="N1222" i="2"/>
  <c r="O1222" i="2"/>
  <c r="P1222" i="2"/>
  <c r="Q1222" i="2"/>
  <c r="R1222" i="2"/>
  <c r="S1222" i="2"/>
  <c r="T1222" i="2"/>
  <c r="U1222" i="2"/>
  <c r="V1222" i="2"/>
  <c r="W1222" i="2"/>
  <c r="X1222" i="2"/>
  <c r="Y1222" i="2"/>
  <c r="Z1222" i="2"/>
  <c r="AA1222" i="2"/>
  <c r="AB1222" i="2"/>
  <c r="AC1222" i="2"/>
  <c r="AD1222" i="2"/>
  <c r="AP1222" i="2"/>
  <c r="AQ1222" i="2"/>
  <c r="AR1222" i="2"/>
  <c r="AV1222" i="2"/>
  <c r="AW1222" i="2"/>
  <c r="AY1222" i="2"/>
  <c r="AZ1222" i="2"/>
  <c r="BD1222" i="2"/>
  <c r="BE1222" i="2"/>
  <c r="BF1222" i="2"/>
  <c r="A1223" i="2"/>
  <c r="B1223" i="2"/>
  <c r="C1223" i="2"/>
  <c r="D1223" i="2"/>
  <c r="E1223" i="2"/>
  <c r="F1223" i="2"/>
  <c r="G1223" i="2"/>
  <c r="AU1223" i="2" s="1"/>
  <c r="H1223" i="2"/>
  <c r="I1223" i="2"/>
  <c r="J1223" i="2"/>
  <c r="K1223" i="2"/>
  <c r="L1223" i="2"/>
  <c r="M1223" i="2"/>
  <c r="N1223" i="2"/>
  <c r="O1223" i="2"/>
  <c r="P1223" i="2"/>
  <c r="Q1223" i="2"/>
  <c r="R1223" i="2"/>
  <c r="S1223" i="2"/>
  <c r="T1223" i="2"/>
  <c r="U1223" i="2"/>
  <c r="V1223" i="2"/>
  <c r="W1223" i="2"/>
  <c r="X1223" i="2"/>
  <c r="Y1223" i="2"/>
  <c r="Z1223" i="2"/>
  <c r="AA1223" i="2"/>
  <c r="AB1223" i="2"/>
  <c r="AC1223" i="2"/>
  <c r="AD1223" i="2"/>
  <c r="AP1223" i="2"/>
  <c r="AQ1223" i="2"/>
  <c r="AR1223" i="2"/>
  <c r="AV1223" i="2"/>
  <c r="AW1223" i="2"/>
  <c r="AY1223" i="2"/>
  <c r="AZ1223" i="2"/>
  <c r="BD1223" i="2"/>
  <c r="BE1223" i="2"/>
  <c r="BF1223" i="2"/>
  <c r="A1224" i="2"/>
  <c r="B1224" i="2"/>
  <c r="C1224" i="2"/>
  <c r="D1224" i="2"/>
  <c r="E1224" i="2"/>
  <c r="F1224" i="2"/>
  <c r="G1224" i="2"/>
  <c r="AU1224" i="2" s="1"/>
  <c r="H1224" i="2"/>
  <c r="I1224" i="2"/>
  <c r="J1224" i="2"/>
  <c r="K1224" i="2"/>
  <c r="L1224" i="2"/>
  <c r="M1224" i="2"/>
  <c r="N1224" i="2"/>
  <c r="O1224" i="2"/>
  <c r="P1224" i="2"/>
  <c r="Q1224" i="2"/>
  <c r="R1224" i="2"/>
  <c r="S1224" i="2"/>
  <c r="T1224" i="2"/>
  <c r="U1224" i="2"/>
  <c r="V1224" i="2"/>
  <c r="W1224" i="2"/>
  <c r="X1224" i="2"/>
  <c r="Y1224" i="2"/>
  <c r="Z1224" i="2"/>
  <c r="AA1224" i="2"/>
  <c r="AB1224" i="2"/>
  <c r="AC1224" i="2"/>
  <c r="AD1224" i="2"/>
  <c r="AP1224" i="2"/>
  <c r="AQ1224" i="2"/>
  <c r="AR1224" i="2"/>
  <c r="AV1224" i="2"/>
  <c r="AW1224" i="2"/>
  <c r="AY1224" i="2"/>
  <c r="AZ1224" i="2"/>
  <c r="BD1224" i="2"/>
  <c r="BE1224" i="2"/>
  <c r="BF1224" i="2"/>
  <c r="A1225" i="2"/>
  <c r="B1225" i="2"/>
  <c r="C1225" i="2"/>
  <c r="D1225" i="2"/>
  <c r="E1225" i="2"/>
  <c r="F1225" i="2"/>
  <c r="G1225" i="2"/>
  <c r="AU1225" i="2" s="1"/>
  <c r="H1225" i="2"/>
  <c r="I1225" i="2"/>
  <c r="J1225" i="2"/>
  <c r="K1225" i="2"/>
  <c r="L1225" i="2"/>
  <c r="M1225" i="2"/>
  <c r="N1225" i="2"/>
  <c r="O1225" i="2"/>
  <c r="P1225" i="2"/>
  <c r="Q1225" i="2"/>
  <c r="R1225" i="2"/>
  <c r="S1225" i="2"/>
  <c r="T1225" i="2"/>
  <c r="U1225" i="2"/>
  <c r="V1225" i="2"/>
  <c r="W1225" i="2"/>
  <c r="X1225" i="2"/>
  <c r="Y1225" i="2"/>
  <c r="Z1225" i="2"/>
  <c r="AA1225" i="2"/>
  <c r="AB1225" i="2"/>
  <c r="AC1225" i="2"/>
  <c r="AD1225" i="2"/>
  <c r="AP1225" i="2"/>
  <c r="AQ1225" i="2"/>
  <c r="AR1225" i="2"/>
  <c r="AV1225" i="2"/>
  <c r="AW1225" i="2"/>
  <c r="AY1225" i="2"/>
  <c r="AZ1225" i="2"/>
  <c r="BD1225" i="2"/>
  <c r="BE1225" i="2"/>
  <c r="BF1225" i="2"/>
  <c r="A1226" i="2"/>
  <c r="B1226" i="2"/>
  <c r="C1226" i="2"/>
  <c r="D1226" i="2"/>
  <c r="E1226" i="2"/>
  <c r="F1226" i="2"/>
  <c r="G1226" i="2"/>
  <c r="AU1226" i="2" s="1"/>
  <c r="H1226" i="2"/>
  <c r="I1226" i="2"/>
  <c r="J1226" i="2"/>
  <c r="K1226" i="2"/>
  <c r="L1226" i="2"/>
  <c r="M1226" i="2"/>
  <c r="N1226" i="2"/>
  <c r="O1226" i="2"/>
  <c r="P1226" i="2"/>
  <c r="Q1226" i="2"/>
  <c r="R1226" i="2"/>
  <c r="S1226" i="2"/>
  <c r="T1226" i="2"/>
  <c r="U1226" i="2"/>
  <c r="V1226" i="2"/>
  <c r="W1226" i="2"/>
  <c r="X1226" i="2"/>
  <c r="Y1226" i="2"/>
  <c r="Z1226" i="2"/>
  <c r="AA1226" i="2"/>
  <c r="AB1226" i="2"/>
  <c r="AC1226" i="2"/>
  <c r="AD1226" i="2"/>
  <c r="AP1226" i="2"/>
  <c r="AQ1226" i="2"/>
  <c r="AR1226" i="2"/>
  <c r="AV1226" i="2"/>
  <c r="AW1226" i="2"/>
  <c r="AY1226" i="2"/>
  <c r="AZ1226" i="2"/>
  <c r="BD1226" i="2"/>
  <c r="BE1226" i="2"/>
  <c r="BF1226" i="2"/>
  <c r="A1227" i="2"/>
  <c r="B1227" i="2"/>
  <c r="C1227" i="2"/>
  <c r="D1227" i="2"/>
  <c r="E1227" i="2"/>
  <c r="F1227" i="2"/>
  <c r="G1227" i="2"/>
  <c r="AU1227" i="2" s="1"/>
  <c r="H1227" i="2"/>
  <c r="I1227" i="2"/>
  <c r="J1227" i="2"/>
  <c r="K1227" i="2"/>
  <c r="L1227" i="2"/>
  <c r="M1227" i="2"/>
  <c r="N1227" i="2"/>
  <c r="O1227" i="2"/>
  <c r="P1227" i="2"/>
  <c r="Q1227" i="2"/>
  <c r="R1227" i="2"/>
  <c r="S1227" i="2"/>
  <c r="T1227" i="2"/>
  <c r="U1227" i="2"/>
  <c r="V1227" i="2"/>
  <c r="W1227" i="2"/>
  <c r="X1227" i="2"/>
  <c r="Y1227" i="2"/>
  <c r="Z1227" i="2"/>
  <c r="AA1227" i="2"/>
  <c r="AB1227" i="2"/>
  <c r="AC1227" i="2"/>
  <c r="AD1227" i="2"/>
  <c r="AP1227" i="2"/>
  <c r="AQ1227" i="2"/>
  <c r="AR1227" i="2"/>
  <c r="AV1227" i="2"/>
  <c r="AW1227" i="2"/>
  <c r="AY1227" i="2"/>
  <c r="AZ1227" i="2"/>
  <c r="BD1227" i="2"/>
  <c r="BE1227" i="2"/>
  <c r="BF1227" i="2"/>
  <c r="A1228" i="2"/>
  <c r="B1228" i="2"/>
  <c r="C1228" i="2"/>
  <c r="D1228" i="2"/>
  <c r="E1228" i="2"/>
  <c r="F1228" i="2"/>
  <c r="G1228" i="2"/>
  <c r="AU1228" i="2" s="1"/>
  <c r="H1228" i="2"/>
  <c r="I1228" i="2"/>
  <c r="J1228" i="2"/>
  <c r="K1228" i="2"/>
  <c r="L1228" i="2"/>
  <c r="M1228" i="2"/>
  <c r="N1228" i="2"/>
  <c r="O1228" i="2"/>
  <c r="P1228" i="2"/>
  <c r="Q1228" i="2"/>
  <c r="R1228" i="2"/>
  <c r="S1228" i="2"/>
  <c r="T1228" i="2"/>
  <c r="U1228" i="2"/>
  <c r="V1228" i="2"/>
  <c r="W1228" i="2"/>
  <c r="X1228" i="2"/>
  <c r="Y1228" i="2"/>
  <c r="Z1228" i="2"/>
  <c r="AA1228" i="2"/>
  <c r="AB1228" i="2"/>
  <c r="AC1228" i="2"/>
  <c r="AD1228" i="2"/>
  <c r="AP1228" i="2"/>
  <c r="AQ1228" i="2"/>
  <c r="AR1228" i="2"/>
  <c r="AV1228" i="2"/>
  <c r="AW1228" i="2"/>
  <c r="AY1228" i="2"/>
  <c r="AZ1228" i="2"/>
  <c r="BD1228" i="2"/>
  <c r="BE1228" i="2"/>
  <c r="BF1228" i="2"/>
  <c r="A1229" i="2"/>
  <c r="B1229" i="2"/>
  <c r="C1229" i="2"/>
  <c r="D1229" i="2"/>
  <c r="E1229" i="2"/>
  <c r="F1229" i="2"/>
  <c r="G1229" i="2"/>
  <c r="AU1229" i="2" s="1"/>
  <c r="H1229" i="2"/>
  <c r="I1229" i="2"/>
  <c r="J1229" i="2"/>
  <c r="K1229" i="2"/>
  <c r="L1229" i="2"/>
  <c r="M1229" i="2"/>
  <c r="N1229" i="2"/>
  <c r="O1229" i="2"/>
  <c r="P1229" i="2"/>
  <c r="Q1229" i="2"/>
  <c r="R1229" i="2"/>
  <c r="S1229" i="2"/>
  <c r="T1229" i="2"/>
  <c r="U1229" i="2"/>
  <c r="V1229" i="2"/>
  <c r="W1229" i="2"/>
  <c r="X1229" i="2"/>
  <c r="Y1229" i="2"/>
  <c r="Z1229" i="2"/>
  <c r="AA1229" i="2"/>
  <c r="AB1229" i="2"/>
  <c r="AC1229" i="2"/>
  <c r="AD1229" i="2"/>
  <c r="AP1229" i="2"/>
  <c r="AQ1229" i="2"/>
  <c r="AR1229" i="2"/>
  <c r="AV1229" i="2"/>
  <c r="AW1229" i="2"/>
  <c r="AY1229" i="2"/>
  <c r="AZ1229" i="2"/>
  <c r="BD1229" i="2"/>
  <c r="BE1229" i="2"/>
  <c r="BF1229" i="2"/>
  <c r="A1230" i="2"/>
  <c r="B1230" i="2"/>
  <c r="C1230" i="2"/>
  <c r="D1230" i="2"/>
  <c r="E1230" i="2"/>
  <c r="F1230" i="2"/>
  <c r="G1230" i="2"/>
  <c r="AU1230" i="2" s="1"/>
  <c r="H1230" i="2"/>
  <c r="I1230" i="2"/>
  <c r="J1230" i="2"/>
  <c r="K1230" i="2"/>
  <c r="L1230" i="2"/>
  <c r="M1230" i="2"/>
  <c r="N1230" i="2"/>
  <c r="O1230" i="2"/>
  <c r="P1230" i="2"/>
  <c r="Q1230" i="2"/>
  <c r="R1230" i="2"/>
  <c r="S1230" i="2"/>
  <c r="T1230" i="2"/>
  <c r="U1230" i="2"/>
  <c r="V1230" i="2"/>
  <c r="W1230" i="2"/>
  <c r="X1230" i="2"/>
  <c r="Y1230" i="2"/>
  <c r="Z1230" i="2"/>
  <c r="AA1230" i="2"/>
  <c r="AB1230" i="2"/>
  <c r="AC1230" i="2"/>
  <c r="AD1230" i="2"/>
  <c r="AP1230" i="2"/>
  <c r="AQ1230" i="2"/>
  <c r="AR1230" i="2"/>
  <c r="AV1230" i="2"/>
  <c r="AW1230" i="2"/>
  <c r="AY1230" i="2"/>
  <c r="AZ1230" i="2"/>
  <c r="BD1230" i="2"/>
  <c r="BE1230" i="2"/>
  <c r="BF1230" i="2"/>
  <c r="A1231" i="2"/>
  <c r="B1231" i="2"/>
  <c r="C1231" i="2"/>
  <c r="D1231" i="2"/>
  <c r="E1231" i="2"/>
  <c r="F1231" i="2"/>
  <c r="G1231" i="2"/>
  <c r="AU1231" i="2" s="1"/>
  <c r="H1231" i="2"/>
  <c r="I1231" i="2"/>
  <c r="J1231" i="2"/>
  <c r="K1231" i="2"/>
  <c r="L1231" i="2"/>
  <c r="M1231" i="2"/>
  <c r="N1231" i="2"/>
  <c r="O1231" i="2"/>
  <c r="P1231" i="2"/>
  <c r="Q1231" i="2"/>
  <c r="R1231" i="2"/>
  <c r="S1231" i="2"/>
  <c r="T1231" i="2"/>
  <c r="U1231" i="2"/>
  <c r="V1231" i="2"/>
  <c r="W1231" i="2"/>
  <c r="X1231" i="2"/>
  <c r="Y1231" i="2"/>
  <c r="Z1231" i="2"/>
  <c r="AA1231" i="2"/>
  <c r="AB1231" i="2"/>
  <c r="AC1231" i="2"/>
  <c r="AD1231" i="2"/>
  <c r="AP1231" i="2"/>
  <c r="AQ1231" i="2"/>
  <c r="AR1231" i="2"/>
  <c r="AV1231" i="2"/>
  <c r="AW1231" i="2"/>
  <c r="AY1231" i="2"/>
  <c r="AZ1231" i="2"/>
  <c r="BD1231" i="2"/>
  <c r="BE1231" i="2"/>
  <c r="BF1231" i="2"/>
  <c r="A1232" i="2"/>
  <c r="B1232" i="2"/>
  <c r="C1232" i="2"/>
  <c r="D1232" i="2"/>
  <c r="E1232" i="2"/>
  <c r="F1232" i="2"/>
  <c r="G1232" i="2"/>
  <c r="AU1232" i="2" s="1"/>
  <c r="H1232" i="2"/>
  <c r="I1232" i="2"/>
  <c r="J1232" i="2"/>
  <c r="K1232" i="2"/>
  <c r="L1232" i="2"/>
  <c r="M1232" i="2"/>
  <c r="N1232" i="2"/>
  <c r="O1232" i="2"/>
  <c r="P1232" i="2"/>
  <c r="Q1232" i="2"/>
  <c r="R1232" i="2"/>
  <c r="S1232" i="2"/>
  <c r="T1232" i="2"/>
  <c r="U1232" i="2"/>
  <c r="V1232" i="2"/>
  <c r="W1232" i="2"/>
  <c r="X1232" i="2"/>
  <c r="Y1232" i="2"/>
  <c r="Z1232" i="2"/>
  <c r="AA1232" i="2"/>
  <c r="AB1232" i="2"/>
  <c r="AC1232" i="2"/>
  <c r="AD1232" i="2"/>
  <c r="AP1232" i="2"/>
  <c r="AQ1232" i="2"/>
  <c r="AR1232" i="2"/>
  <c r="AV1232" i="2"/>
  <c r="AW1232" i="2"/>
  <c r="AY1232" i="2"/>
  <c r="AZ1232" i="2"/>
  <c r="BD1232" i="2"/>
  <c r="BE1232" i="2"/>
  <c r="BF1232" i="2"/>
  <c r="A1233" i="2"/>
  <c r="B1233" i="2"/>
  <c r="C1233" i="2"/>
  <c r="D1233" i="2"/>
  <c r="E1233" i="2"/>
  <c r="F1233" i="2"/>
  <c r="G1233" i="2"/>
  <c r="AU1233" i="2" s="1"/>
  <c r="H1233" i="2"/>
  <c r="I1233" i="2"/>
  <c r="J1233" i="2"/>
  <c r="K1233" i="2"/>
  <c r="L1233" i="2"/>
  <c r="M1233" i="2"/>
  <c r="N1233" i="2"/>
  <c r="O1233" i="2"/>
  <c r="P1233" i="2"/>
  <c r="Q1233" i="2"/>
  <c r="R1233" i="2"/>
  <c r="S1233" i="2"/>
  <c r="T1233" i="2"/>
  <c r="U1233" i="2"/>
  <c r="V1233" i="2"/>
  <c r="W1233" i="2"/>
  <c r="X1233" i="2"/>
  <c r="Y1233" i="2"/>
  <c r="Z1233" i="2"/>
  <c r="AA1233" i="2"/>
  <c r="AB1233" i="2"/>
  <c r="AC1233" i="2"/>
  <c r="AD1233" i="2"/>
  <c r="AP1233" i="2"/>
  <c r="AQ1233" i="2"/>
  <c r="AR1233" i="2"/>
  <c r="AV1233" i="2"/>
  <c r="AW1233" i="2"/>
  <c r="AY1233" i="2"/>
  <c r="AZ1233" i="2"/>
  <c r="BD1233" i="2"/>
  <c r="BE1233" i="2"/>
  <c r="BF1233" i="2"/>
  <c r="A1234" i="2"/>
  <c r="B1234" i="2"/>
  <c r="C1234" i="2"/>
  <c r="D1234" i="2"/>
  <c r="E1234" i="2"/>
  <c r="F1234" i="2"/>
  <c r="G1234" i="2"/>
  <c r="AU1234" i="2" s="1"/>
  <c r="H1234" i="2"/>
  <c r="I1234" i="2"/>
  <c r="J1234" i="2"/>
  <c r="K1234" i="2"/>
  <c r="L1234" i="2"/>
  <c r="M1234" i="2"/>
  <c r="N1234" i="2"/>
  <c r="O1234" i="2"/>
  <c r="P1234" i="2"/>
  <c r="Q1234" i="2"/>
  <c r="R1234" i="2"/>
  <c r="S1234" i="2"/>
  <c r="T1234" i="2"/>
  <c r="U1234" i="2"/>
  <c r="V1234" i="2"/>
  <c r="W1234" i="2"/>
  <c r="X1234" i="2"/>
  <c r="Y1234" i="2"/>
  <c r="Z1234" i="2"/>
  <c r="AA1234" i="2"/>
  <c r="AB1234" i="2"/>
  <c r="AC1234" i="2"/>
  <c r="AD1234" i="2"/>
  <c r="AP1234" i="2"/>
  <c r="AQ1234" i="2"/>
  <c r="AR1234" i="2"/>
  <c r="AV1234" i="2"/>
  <c r="AW1234" i="2"/>
  <c r="AY1234" i="2"/>
  <c r="AZ1234" i="2"/>
  <c r="BD1234" i="2"/>
  <c r="BE1234" i="2"/>
  <c r="BF1234" i="2"/>
  <c r="A1235" i="2"/>
  <c r="B1235" i="2"/>
  <c r="C1235" i="2"/>
  <c r="D1235" i="2"/>
  <c r="E1235" i="2"/>
  <c r="F1235" i="2"/>
  <c r="G1235" i="2"/>
  <c r="AU1235" i="2" s="1"/>
  <c r="H1235" i="2"/>
  <c r="I1235" i="2"/>
  <c r="J1235" i="2"/>
  <c r="K1235" i="2"/>
  <c r="L1235" i="2"/>
  <c r="M1235" i="2"/>
  <c r="N1235" i="2"/>
  <c r="O1235" i="2"/>
  <c r="P1235" i="2"/>
  <c r="Q1235" i="2"/>
  <c r="R1235" i="2"/>
  <c r="S1235" i="2"/>
  <c r="T1235" i="2"/>
  <c r="U1235" i="2"/>
  <c r="V1235" i="2"/>
  <c r="W1235" i="2"/>
  <c r="X1235" i="2"/>
  <c r="Y1235" i="2"/>
  <c r="Z1235" i="2"/>
  <c r="AA1235" i="2"/>
  <c r="AB1235" i="2"/>
  <c r="AC1235" i="2"/>
  <c r="AD1235" i="2"/>
  <c r="AP1235" i="2"/>
  <c r="AQ1235" i="2"/>
  <c r="AR1235" i="2"/>
  <c r="AV1235" i="2"/>
  <c r="AW1235" i="2"/>
  <c r="AY1235" i="2"/>
  <c r="AZ1235" i="2"/>
  <c r="BD1235" i="2"/>
  <c r="BE1235" i="2"/>
  <c r="BF1235" i="2"/>
  <c r="A1236" i="2"/>
  <c r="B1236" i="2"/>
  <c r="C1236" i="2"/>
  <c r="D1236" i="2"/>
  <c r="E1236" i="2"/>
  <c r="F1236" i="2"/>
  <c r="G1236" i="2"/>
  <c r="AU1236" i="2" s="1"/>
  <c r="H1236" i="2"/>
  <c r="I1236" i="2"/>
  <c r="J1236" i="2"/>
  <c r="K1236" i="2"/>
  <c r="L1236" i="2"/>
  <c r="M1236" i="2"/>
  <c r="N1236" i="2"/>
  <c r="O1236" i="2"/>
  <c r="P1236" i="2"/>
  <c r="Q1236" i="2"/>
  <c r="R1236" i="2"/>
  <c r="S1236" i="2"/>
  <c r="T1236" i="2"/>
  <c r="U1236" i="2"/>
  <c r="V1236" i="2"/>
  <c r="W1236" i="2"/>
  <c r="X1236" i="2"/>
  <c r="Y1236" i="2"/>
  <c r="Z1236" i="2"/>
  <c r="AA1236" i="2"/>
  <c r="AB1236" i="2"/>
  <c r="AC1236" i="2"/>
  <c r="AD1236" i="2"/>
  <c r="AP1236" i="2"/>
  <c r="AQ1236" i="2"/>
  <c r="AR1236" i="2"/>
  <c r="AV1236" i="2"/>
  <c r="AW1236" i="2"/>
  <c r="AY1236" i="2"/>
  <c r="AZ1236" i="2"/>
  <c r="BD1236" i="2"/>
  <c r="BE1236" i="2"/>
  <c r="BF1236" i="2"/>
  <c r="A1237" i="2"/>
  <c r="B1237" i="2"/>
  <c r="C1237" i="2"/>
  <c r="D1237" i="2"/>
  <c r="E1237" i="2"/>
  <c r="F1237" i="2"/>
  <c r="G1237" i="2"/>
  <c r="AU1237" i="2" s="1"/>
  <c r="H1237" i="2"/>
  <c r="I1237" i="2"/>
  <c r="J1237" i="2"/>
  <c r="K1237" i="2"/>
  <c r="L1237" i="2"/>
  <c r="M1237" i="2"/>
  <c r="N1237" i="2"/>
  <c r="O1237" i="2"/>
  <c r="P1237" i="2"/>
  <c r="Q1237" i="2"/>
  <c r="R1237" i="2"/>
  <c r="S1237" i="2"/>
  <c r="T1237" i="2"/>
  <c r="U1237" i="2"/>
  <c r="V1237" i="2"/>
  <c r="W1237" i="2"/>
  <c r="X1237" i="2"/>
  <c r="Y1237" i="2"/>
  <c r="Z1237" i="2"/>
  <c r="AA1237" i="2"/>
  <c r="AB1237" i="2"/>
  <c r="AC1237" i="2"/>
  <c r="AD1237" i="2"/>
  <c r="AP1237" i="2"/>
  <c r="AQ1237" i="2"/>
  <c r="AR1237" i="2"/>
  <c r="AV1237" i="2"/>
  <c r="AW1237" i="2"/>
  <c r="AY1237" i="2"/>
  <c r="AZ1237" i="2"/>
  <c r="BD1237" i="2"/>
  <c r="BE1237" i="2"/>
  <c r="BF1237" i="2"/>
  <c r="A1238" i="2"/>
  <c r="B1238" i="2"/>
  <c r="C1238" i="2"/>
  <c r="D1238" i="2"/>
  <c r="E1238" i="2"/>
  <c r="F1238" i="2"/>
  <c r="G1238" i="2"/>
  <c r="AU1238" i="2" s="1"/>
  <c r="H1238" i="2"/>
  <c r="I1238" i="2"/>
  <c r="J1238" i="2"/>
  <c r="K1238" i="2"/>
  <c r="L1238" i="2"/>
  <c r="M1238" i="2"/>
  <c r="N1238" i="2"/>
  <c r="O1238" i="2"/>
  <c r="P1238" i="2"/>
  <c r="Q1238" i="2"/>
  <c r="R1238" i="2"/>
  <c r="S1238" i="2"/>
  <c r="T1238" i="2"/>
  <c r="U1238" i="2"/>
  <c r="V1238" i="2"/>
  <c r="W1238" i="2"/>
  <c r="X1238" i="2"/>
  <c r="Y1238" i="2"/>
  <c r="Z1238" i="2"/>
  <c r="AA1238" i="2"/>
  <c r="AB1238" i="2"/>
  <c r="AC1238" i="2"/>
  <c r="AD1238" i="2"/>
  <c r="AP1238" i="2"/>
  <c r="AQ1238" i="2"/>
  <c r="AR1238" i="2"/>
  <c r="AV1238" i="2"/>
  <c r="AW1238" i="2"/>
  <c r="AY1238" i="2"/>
  <c r="AZ1238" i="2"/>
  <c r="BD1238" i="2"/>
  <c r="BE1238" i="2"/>
  <c r="BF1238" i="2"/>
  <c r="A1239" i="2"/>
  <c r="B1239" i="2"/>
  <c r="C1239" i="2"/>
  <c r="D1239" i="2"/>
  <c r="E1239" i="2"/>
  <c r="F1239" i="2"/>
  <c r="G1239" i="2"/>
  <c r="AU1239" i="2" s="1"/>
  <c r="H1239" i="2"/>
  <c r="I1239" i="2"/>
  <c r="J1239" i="2"/>
  <c r="K1239" i="2"/>
  <c r="L1239" i="2"/>
  <c r="M1239" i="2"/>
  <c r="N1239" i="2"/>
  <c r="O1239" i="2"/>
  <c r="P1239" i="2"/>
  <c r="Q1239" i="2"/>
  <c r="R1239" i="2"/>
  <c r="S1239" i="2"/>
  <c r="T1239" i="2"/>
  <c r="U1239" i="2"/>
  <c r="V1239" i="2"/>
  <c r="W1239" i="2"/>
  <c r="X1239" i="2"/>
  <c r="Y1239" i="2"/>
  <c r="Z1239" i="2"/>
  <c r="AA1239" i="2"/>
  <c r="AB1239" i="2"/>
  <c r="AC1239" i="2"/>
  <c r="AD1239" i="2"/>
  <c r="AP1239" i="2"/>
  <c r="AQ1239" i="2"/>
  <c r="AR1239" i="2"/>
  <c r="AV1239" i="2"/>
  <c r="AW1239" i="2"/>
  <c r="AY1239" i="2"/>
  <c r="AZ1239" i="2"/>
  <c r="BD1239" i="2"/>
  <c r="BE1239" i="2"/>
  <c r="BF1239" i="2"/>
  <c r="A1240" i="2"/>
  <c r="B1240" i="2"/>
  <c r="C1240" i="2"/>
  <c r="D1240" i="2"/>
  <c r="E1240" i="2"/>
  <c r="F1240" i="2"/>
  <c r="G1240" i="2"/>
  <c r="AU1240" i="2" s="1"/>
  <c r="H1240" i="2"/>
  <c r="I1240" i="2"/>
  <c r="J1240" i="2"/>
  <c r="K1240" i="2"/>
  <c r="L1240" i="2"/>
  <c r="M1240" i="2"/>
  <c r="N1240" i="2"/>
  <c r="O1240" i="2"/>
  <c r="P1240" i="2"/>
  <c r="Q1240" i="2"/>
  <c r="R1240" i="2"/>
  <c r="S1240" i="2"/>
  <c r="T1240" i="2"/>
  <c r="U1240" i="2"/>
  <c r="V1240" i="2"/>
  <c r="W1240" i="2"/>
  <c r="X1240" i="2"/>
  <c r="Y1240" i="2"/>
  <c r="Z1240" i="2"/>
  <c r="AA1240" i="2"/>
  <c r="AB1240" i="2"/>
  <c r="AC1240" i="2"/>
  <c r="AD1240" i="2"/>
  <c r="AP1240" i="2"/>
  <c r="AQ1240" i="2"/>
  <c r="AR1240" i="2"/>
  <c r="AV1240" i="2"/>
  <c r="AW1240" i="2"/>
  <c r="AY1240" i="2"/>
  <c r="AZ1240" i="2"/>
  <c r="BD1240" i="2"/>
  <c r="BE1240" i="2"/>
  <c r="BF1240" i="2"/>
  <c r="A1241" i="2"/>
  <c r="B1241" i="2"/>
  <c r="C1241" i="2"/>
  <c r="D1241" i="2"/>
  <c r="E1241" i="2"/>
  <c r="F1241" i="2"/>
  <c r="G1241" i="2"/>
  <c r="AU1241" i="2" s="1"/>
  <c r="H1241" i="2"/>
  <c r="I1241" i="2"/>
  <c r="J1241" i="2"/>
  <c r="K1241" i="2"/>
  <c r="L1241" i="2"/>
  <c r="M1241" i="2"/>
  <c r="N1241" i="2"/>
  <c r="O1241" i="2"/>
  <c r="P1241" i="2"/>
  <c r="Q1241" i="2"/>
  <c r="R1241" i="2"/>
  <c r="S1241" i="2"/>
  <c r="T1241" i="2"/>
  <c r="U1241" i="2"/>
  <c r="V1241" i="2"/>
  <c r="W1241" i="2"/>
  <c r="X1241" i="2"/>
  <c r="Y1241" i="2"/>
  <c r="Z1241" i="2"/>
  <c r="AA1241" i="2"/>
  <c r="AB1241" i="2"/>
  <c r="AC1241" i="2"/>
  <c r="AD1241" i="2"/>
  <c r="AP1241" i="2"/>
  <c r="AQ1241" i="2"/>
  <c r="AR1241" i="2"/>
  <c r="AV1241" i="2"/>
  <c r="AW1241" i="2"/>
  <c r="AY1241" i="2"/>
  <c r="AZ1241" i="2"/>
  <c r="BD1241" i="2"/>
  <c r="BE1241" i="2"/>
  <c r="BF1241" i="2"/>
  <c r="A1242" i="2"/>
  <c r="B1242" i="2"/>
  <c r="C1242" i="2"/>
  <c r="D1242" i="2"/>
  <c r="E1242" i="2"/>
  <c r="F1242" i="2"/>
  <c r="G1242" i="2"/>
  <c r="AU1242" i="2" s="1"/>
  <c r="H1242" i="2"/>
  <c r="I1242" i="2"/>
  <c r="J1242" i="2"/>
  <c r="K1242" i="2"/>
  <c r="L1242" i="2"/>
  <c r="M1242" i="2"/>
  <c r="N1242" i="2"/>
  <c r="O1242" i="2"/>
  <c r="P1242" i="2"/>
  <c r="Q1242" i="2"/>
  <c r="R1242" i="2"/>
  <c r="S1242" i="2"/>
  <c r="T1242" i="2"/>
  <c r="U1242" i="2"/>
  <c r="V1242" i="2"/>
  <c r="W1242" i="2"/>
  <c r="X1242" i="2"/>
  <c r="Y1242" i="2"/>
  <c r="Z1242" i="2"/>
  <c r="AA1242" i="2"/>
  <c r="AB1242" i="2"/>
  <c r="AC1242" i="2"/>
  <c r="AD1242" i="2"/>
  <c r="AP1242" i="2"/>
  <c r="AQ1242" i="2"/>
  <c r="AR1242" i="2"/>
  <c r="AV1242" i="2"/>
  <c r="AW1242" i="2"/>
  <c r="AY1242" i="2"/>
  <c r="AZ1242" i="2"/>
  <c r="BD1242" i="2"/>
  <c r="BE1242" i="2"/>
  <c r="BF1242" i="2"/>
  <c r="A1243" i="2"/>
  <c r="B1243" i="2"/>
  <c r="C1243" i="2"/>
  <c r="D1243" i="2"/>
  <c r="E1243" i="2"/>
  <c r="F1243" i="2"/>
  <c r="G1243" i="2"/>
  <c r="AU1243" i="2" s="1"/>
  <c r="H1243" i="2"/>
  <c r="I1243" i="2"/>
  <c r="J1243" i="2"/>
  <c r="K1243" i="2"/>
  <c r="L1243" i="2"/>
  <c r="M1243" i="2"/>
  <c r="N1243" i="2"/>
  <c r="O1243" i="2"/>
  <c r="P1243" i="2"/>
  <c r="Q1243" i="2"/>
  <c r="R1243" i="2"/>
  <c r="S1243" i="2"/>
  <c r="T1243" i="2"/>
  <c r="U1243" i="2"/>
  <c r="V1243" i="2"/>
  <c r="W1243" i="2"/>
  <c r="X1243" i="2"/>
  <c r="Y1243" i="2"/>
  <c r="Z1243" i="2"/>
  <c r="AA1243" i="2"/>
  <c r="AB1243" i="2"/>
  <c r="AC1243" i="2"/>
  <c r="AD1243" i="2"/>
  <c r="AP1243" i="2"/>
  <c r="AQ1243" i="2"/>
  <c r="AR1243" i="2"/>
  <c r="AV1243" i="2"/>
  <c r="AW1243" i="2"/>
  <c r="AY1243" i="2"/>
  <c r="AZ1243" i="2"/>
  <c r="BD1243" i="2"/>
  <c r="BE1243" i="2"/>
  <c r="BF1243" i="2"/>
  <c r="A1244" i="2"/>
  <c r="B1244" i="2"/>
  <c r="C1244" i="2"/>
  <c r="D1244" i="2"/>
  <c r="E1244" i="2"/>
  <c r="F1244" i="2"/>
  <c r="G1244" i="2"/>
  <c r="AU1244" i="2" s="1"/>
  <c r="H1244" i="2"/>
  <c r="I1244" i="2"/>
  <c r="J1244" i="2"/>
  <c r="K1244" i="2"/>
  <c r="L1244" i="2"/>
  <c r="M1244" i="2"/>
  <c r="N1244" i="2"/>
  <c r="O1244" i="2"/>
  <c r="P1244" i="2"/>
  <c r="Q1244" i="2"/>
  <c r="R1244" i="2"/>
  <c r="S1244" i="2"/>
  <c r="T1244" i="2"/>
  <c r="U1244" i="2"/>
  <c r="V1244" i="2"/>
  <c r="W1244" i="2"/>
  <c r="X1244" i="2"/>
  <c r="Y1244" i="2"/>
  <c r="Z1244" i="2"/>
  <c r="AA1244" i="2"/>
  <c r="AB1244" i="2"/>
  <c r="AC1244" i="2"/>
  <c r="AD1244" i="2"/>
  <c r="AP1244" i="2"/>
  <c r="AQ1244" i="2"/>
  <c r="AR1244" i="2"/>
  <c r="AV1244" i="2"/>
  <c r="AW1244" i="2"/>
  <c r="AY1244" i="2"/>
  <c r="AZ1244" i="2"/>
  <c r="BD1244" i="2"/>
  <c r="BE1244" i="2"/>
  <c r="BF1244" i="2"/>
  <c r="A1245" i="2"/>
  <c r="B1245" i="2"/>
  <c r="C1245" i="2"/>
  <c r="D1245" i="2"/>
  <c r="E1245" i="2"/>
  <c r="F1245" i="2"/>
  <c r="G1245" i="2"/>
  <c r="AU1245" i="2" s="1"/>
  <c r="H1245" i="2"/>
  <c r="I1245" i="2"/>
  <c r="J1245" i="2"/>
  <c r="K1245" i="2"/>
  <c r="L1245" i="2"/>
  <c r="M1245" i="2"/>
  <c r="N1245" i="2"/>
  <c r="O1245" i="2"/>
  <c r="P1245" i="2"/>
  <c r="Q1245" i="2"/>
  <c r="R1245" i="2"/>
  <c r="S1245" i="2"/>
  <c r="T1245" i="2"/>
  <c r="U1245" i="2"/>
  <c r="V1245" i="2"/>
  <c r="W1245" i="2"/>
  <c r="X1245" i="2"/>
  <c r="Y1245" i="2"/>
  <c r="Z1245" i="2"/>
  <c r="AA1245" i="2"/>
  <c r="AB1245" i="2"/>
  <c r="AC1245" i="2"/>
  <c r="AD1245" i="2"/>
  <c r="AP1245" i="2"/>
  <c r="AQ1245" i="2"/>
  <c r="AR1245" i="2"/>
  <c r="AV1245" i="2"/>
  <c r="AW1245" i="2"/>
  <c r="AY1245" i="2"/>
  <c r="AZ1245" i="2"/>
  <c r="BD1245" i="2"/>
  <c r="BE1245" i="2"/>
  <c r="BF1245" i="2"/>
  <c r="A1246" i="2"/>
  <c r="B1246" i="2"/>
  <c r="C1246" i="2"/>
  <c r="D1246" i="2"/>
  <c r="E1246" i="2"/>
  <c r="F1246" i="2"/>
  <c r="G1246" i="2"/>
  <c r="AU1246" i="2" s="1"/>
  <c r="H1246" i="2"/>
  <c r="I1246" i="2"/>
  <c r="J1246" i="2"/>
  <c r="K1246" i="2"/>
  <c r="L1246" i="2"/>
  <c r="M1246" i="2"/>
  <c r="N1246" i="2"/>
  <c r="O1246" i="2"/>
  <c r="P1246" i="2"/>
  <c r="Q1246" i="2"/>
  <c r="R1246" i="2"/>
  <c r="S1246" i="2"/>
  <c r="T1246" i="2"/>
  <c r="U1246" i="2"/>
  <c r="V1246" i="2"/>
  <c r="W1246" i="2"/>
  <c r="X1246" i="2"/>
  <c r="Y1246" i="2"/>
  <c r="Z1246" i="2"/>
  <c r="AA1246" i="2"/>
  <c r="AB1246" i="2"/>
  <c r="AC1246" i="2"/>
  <c r="AD1246" i="2"/>
  <c r="AP1246" i="2"/>
  <c r="AQ1246" i="2"/>
  <c r="AR1246" i="2"/>
  <c r="AV1246" i="2"/>
  <c r="AW1246" i="2"/>
  <c r="AY1246" i="2"/>
  <c r="AZ1246" i="2"/>
  <c r="BD1246" i="2"/>
  <c r="BE1246" i="2"/>
  <c r="BF1246" i="2"/>
  <c r="A1247" i="2"/>
  <c r="B1247" i="2"/>
  <c r="C1247" i="2"/>
  <c r="D1247" i="2"/>
  <c r="E1247" i="2"/>
  <c r="F1247" i="2"/>
  <c r="G1247" i="2"/>
  <c r="AU1247" i="2" s="1"/>
  <c r="H1247" i="2"/>
  <c r="I1247" i="2"/>
  <c r="J1247" i="2"/>
  <c r="K1247" i="2"/>
  <c r="L1247" i="2"/>
  <c r="M1247" i="2"/>
  <c r="N1247" i="2"/>
  <c r="O1247" i="2"/>
  <c r="P1247" i="2"/>
  <c r="Q1247" i="2"/>
  <c r="R1247" i="2"/>
  <c r="S1247" i="2"/>
  <c r="T1247" i="2"/>
  <c r="U1247" i="2"/>
  <c r="V1247" i="2"/>
  <c r="W1247" i="2"/>
  <c r="X1247" i="2"/>
  <c r="Y1247" i="2"/>
  <c r="Z1247" i="2"/>
  <c r="AA1247" i="2"/>
  <c r="AB1247" i="2"/>
  <c r="AC1247" i="2"/>
  <c r="AD1247" i="2"/>
  <c r="AP1247" i="2"/>
  <c r="AQ1247" i="2"/>
  <c r="AR1247" i="2"/>
  <c r="AV1247" i="2"/>
  <c r="AW1247" i="2"/>
  <c r="AY1247" i="2"/>
  <c r="AZ1247" i="2"/>
  <c r="BD1247" i="2"/>
  <c r="BE1247" i="2"/>
  <c r="BF1247" i="2"/>
  <c r="A1248" i="2"/>
  <c r="B1248" i="2"/>
  <c r="C1248" i="2"/>
  <c r="D1248" i="2"/>
  <c r="E1248" i="2"/>
  <c r="F1248" i="2"/>
  <c r="G1248" i="2"/>
  <c r="AU1248" i="2" s="1"/>
  <c r="H1248" i="2"/>
  <c r="I1248" i="2"/>
  <c r="J1248" i="2"/>
  <c r="K1248" i="2"/>
  <c r="L1248" i="2"/>
  <c r="M1248" i="2"/>
  <c r="N1248" i="2"/>
  <c r="O1248" i="2"/>
  <c r="P1248" i="2"/>
  <c r="Q1248" i="2"/>
  <c r="R1248" i="2"/>
  <c r="S1248" i="2"/>
  <c r="T1248" i="2"/>
  <c r="U1248" i="2"/>
  <c r="V1248" i="2"/>
  <c r="W1248" i="2"/>
  <c r="X1248" i="2"/>
  <c r="Y1248" i="2"/>
  <c r="Z1248" i="2"/>
  <c r="AA1248" i="2"/>
  <c r="AB1248" i="2"/>
  <c r="AC1248" i="2"/>
  <c r="AD1248" i="2"/>
  <c r="AP1248" i="2"/>
  <c r="AQ1248" i="2"/>
  <c r="AR1248" i="2"/>
  <c r="AV1248" i="2"/>
  <c r="AW1248" i="2"/>
  <c r="AY1248" i="2"/>
  <c r="AZ1248" i="2"/>
  <c r="BD1248" i="2"/>
  <c r="BE1248" i="2"/>
  <c r="BF1248" i="2"/>
  <c r="A1249" i="2"/>
  <c r="B1249" i="2"/>
  <c r="C1249" i="2"/>
  <c r="D1249" i="2"/>
  <c r="E1249" i="2"/>
  <c r="F1249" i="2"/>
  <c r="G1249" i="2"/>
  <c r="AU1249" i="2" s="1"/>
  <c r="H1249" i="2"/>
  <c r="I1249" i="2"/>
  <c r="J1249" i="2"/>
  <c r="K1249" i="2"/>
  <c r="L1249" i="2"/>
  <c r="M1249" i="2"/>
  <c r="N1249" i="2"/>
  <c r="O1249" i="2"/>
  <c r="P1249" i="2"/>
  <c r="Q1249" i="2"/>
  <c r="R1249" i="2"/>
  <c r="S1249" i="2"/>
  <c r="T1249" i="2"/>
  <c r="U1249" i="2"/>
  <c r="V1249" i="2"/>
  <c r="W1249" i="2"/>
  <c r="X1249" i="2"/>
  <c r="Y1249" i="2"/>
  <c r="Z1249" i="2"/>
  <c r="AA1249" i="2"/>
  <c r="AB1249" i="2"/>
  <c r="AC1249" i="2"/>
  <c r="AD1249" i="2"/>
  <c r="AP1249" i="2"/>
  <c r="AQ1249" i="2"/>
  <c r="AR1249" i="2"/>
  <c r="AV1249" i="2"/>
  <c r="AW1249" i="2"/>
  <c r="AY1249" i="2"/>
  <c r="AZ1249" i="2"/>
  <c r="BD1249" i="2"/>
  <c r="BE1249" i="2"/>
  <c r="BF1249" i="2"/>
  <c r="A1250" i="2"/>
  <c r="B1250" i="2"/>
  <c r="C1250" i="2"/>
  <c r="D1250" i="2"/>
  <c r="E1250" i="2"/>
  <c r="F1250" i="2"/>
  <c r="G1250" i="2"/>
  <c r="AU1250" i="2" s="1"/>
  <c r="H1250" i="2"/>
  <c r="I1250" i="2"/>
  <c r="J1250" i="2"/>
  <c r="K1250" i="2"/>
  <c r="L1250" i="2"/>
  <c r="M1250" i="2"/>
  <c r="N1250" i="2"/>
  <c r="O1250" i="2"/>
  <c r="P1250" i="2"/>
  <c r="Q1250" i="2"/>
  <c r="R1250" i="2"/>
  <c r="S1250" i="2"/>
  <c r="T1250" i="2"/>
  <c r="U1250" i="2"/>
  <c r="V1250" i="2"/>
  <c r="W1250" i="2"/>
  <c r="X1250" i="2"/>
  <c r="Y1250" i="2"/>
  <c r="Z1250" i="2"/>
  <c r="AA1250" i="2"/>
  <c r="AB1250" i="2"/>
  <c r="AC1250" i="2"/>
  <c r="AD1250" i="2"/>
  <c r="AP1250" i="2"/>
  <c r="AQ1250" i="2"/>
  <c r="AR1250" i="2"/>
  <c r="AV1250" i="2"/>
  <c r="AW1250" i="2"/>
  <c r="AY1250" i="2"/>
  <c r="AZ1250" i="2"/>
  <c r="BD1250" i="2"/>
  <c r="BE1250" i="2"/>
  <c r="BF1250" i="2"/>
  <c r="A1251" i="2"/>
  <c r="B1251" i="2"/>
  <c r="C1251" i="2"/>
  <c r="D1251" i="2"/>
  <c r="E1251" i="2"/>
  <c r="F1251" i="2"/>
  <c r="G1251" i="2"/>
  <c r="AU1251" i="2" s="1"/>
  <c r="H1251" i="2"/>
  <c r="I1251" i="2"/>
  <c r="J1251" i="2"/>
  <c r="K1251" i="2"/>
  <c r="L1251" i="2"/>
  <c r="M1251" i="2"/>
  <c r="N1251" i="2"/>
  <c r="O1251" i="2"/>
  <c r="P1251" i="2"/>
  <c r="Q1251" i="2"/>
  <c r="R1251" i="2"/>
  <c r="S1251" i="2"/>
  <c r="T1251" i="2"/>
  <c r="U1251" i="2"/>
  <c r="V1251" i="2"/>
  <c r="W1251" i="2"/>
  <c r="X1251" i="2"/>
  <c r="Y1251" i="2"/>
  <c r="Z1251" i="2"/>
  <c r="AA1251" i="2"/>
  <c r="AB1251" i="2"/>
  <c r="AC1251" i="2"/>
  <c r="AD1251" i="2"/>
  <c r="AP1251" i="2"/>
  <c r="AQ1251" i="2"/>
  <c r="AR1251" i="2"/>
  <c r="AV1251" i="2"/>
  <c r="AW1251" i="2"/>
  <c r="AY1251" i="2"/>
  <c r="AZ1251" i="2"/>
  <c r="BD1251" i="2"/>
  <c r="BE1251" i="2"/>
  <c r="BF1251" i="2"/>
  <c r="A1252" i="2"/>
  <c r="B1252" i="2"/>
  <c r="C1252" i="2"/>
  <c r="D1252" i="2"/>
  <c r="E1252" i="2"/>
  <c r="F1252" i="2"/>
  <c r="G1252" i="2"/>
  <c r="AU1252" i="2" s="1"/>
  <c r="H1252" i="2"/>
  <c r="I1252" i="2"/>
  <c r="J1252" i="2"/>
  <c r="K1252" i="2"/>
  <c r="L1252" i="2"/>
  <c r="M1252" i="2"/>
  <c r="N1252" i="2"/>
  <c r="O1252" i="2"/>
  <c r="P1252" i="2"/>
  <c r="Q1252" i="2"/>
  <c r="R1252" i="2"/>
  <c r="S1252" i="2"/>
  <c r="T1252" i="2"/>
  <c r="U1252" i="2"/>
  <c r="V1252" i="2"/>
  <c r="W1252" i="2"/>
  <c r="X1252" i="2"/>
  <c r="Y1252" i="2"/>
  <c r="Z1252" i="2"/>
  <c r="AA1252" i="2"/>
  <c r="AB1252" i="2"/>
  <c r="AC1252" i="2"/>
  <c r="AD1252" i="2"/>
  <c r="AP1252" i="2"/>
  <c r="AQ1252" i="2"/>
  <c r="AR1252" i="2"/>
  <c r="AV1252" i="2"/>
  <c r="AW1252" i="2"/>
  <c r="AY1252" i="2"/>
  <c r="AZ1252" i="2"/>
  <c r="BD1252" i="2"/>
  <c r="BE1252" i="2"/>
  <c r="BF1252" i="2"/>
  <c r="A1253" i="2"/>
  <c r="B1253" i="2"/>
  <c r="C1253" i="2"/>
  <c r="D1253" i="2"/>
  <c r="E1253" i="2"/>
  <c r="F1253" i="2"/>
  <c r="G1253" i="2"/>
  <c r="AU1253" i="2" s="1"/>
  <c r="H1253" i="2"/>
  <c r="I1253" i="2"/>
  <c r="J1253" i="2"/>
  <c r="K1253" i="2"/>
  <c r="L1253" i="2"/>
  <c r="M1253" i="2"/>
  <c r="N1253" i="2"/>
  <c r="O1253" i="2"/>
  <c r="P1253" i="2"/>
  <c r="Q1253" i="2"/>
  <c r="R1253" i="2"/>
  <c r="S1253" i="2"/>
  <c r="T1253" i="2"/>
  <c r="U1253" i="2"/>
  <c r="V1253" i="2"/>
  <c r="W1253" i="2"/>
  <c r="X1253" i="2"/>
  <c r="Y1253" i="2"/>
  <c r="Z1253" i="2"/>
  <c r="AA1253" i="2"/>
  <c r="AB1253" i="2"/>
  <c r="AC1253" i="2"/>
  <c r="AD1253" i="2"/>
  <c r="AP1253" i="2"/>
  <c r="AQ1253" i="2"/>
  <c r="AR1253" i="2"/>
  <c r="AV1253" i="2"/>
  <c r="AW1253" i="2"/>
  <c r="AY1253" i="2"/>
  <c r="AZ1253" i="2"/>
  <c r="BD1253" i="2"/>
  <c r="BE1253" i="2"/>
  <c r="BF1253" i="2"/>
  <c r="A1254" i="2"/>
  <c r="B1254" i="2"/>
  <c r="C1254" i="2"/>
  <c r="D1254" i="2"/>
  <c r="E1254" i="2"/>
  <c r="F1254" i="2"/>
  <c r="G1254" i="2"/>
  <c r="AU1254" i="2" s="1"/>
  <c r="H1254" i="2"/>
  <c r="I1254" i="2"/>
  <c r="J1254" i="2"/>
  <c r="K1254" i="2"/>
  <c r="L1254" i="2"/>
  <c r="M1254" i="2"/>
  <c r="N1254" i="2"/>
  <c r="O1254" i="2"/>
  <c r="P1254" i="2"/>
  <c r="Q1254" i="2"/>
  <c r="R1254" i="2"/>
  <c r="S1254" i="2"/>
  <c r="T1254" i="2"/>
  <c r="U1254" i="2"/>
  <c r="V1254" i="2"/>
  <c r="W1254" i="2"/>
  <c r="X1254" i="2"/>
  <c r="Y1254" i="2"/>
  <c r="Z1254" i="2"/>
  <c r="AA1254" i="2"/>
  <c r="AB1254" i="2"/>
  <c r="AC1254" i="2"/>
  <c r="AD1254" i="2"/>
  <c r="AP1254" i="2"/>
  <c r="AQ1254" i="2"/>
  <c r="AR1254" i="2"/>
  <c r="AV1254" i="2"/>
  <c r="AW1254" i="2"/>
  <c r="AY1254" i="2"/>
  <c r="AZ1254" i="2"/>
  <c r="BD1254" i="2"/>
  <c r="BE1254" i="2"/>
  <c r="BF1254" i="2"/>
  <c r="A1255" i="2"/>
  <c r="B1255" i="2"/>
  <c r="C1255" i="2"/>
  <c r="D1255" i="2"/>
  <c r="E1255" i="2"/>
  <c r="F1255" i="2"/>
  <c r="G1255" i="2"/>
  <c r="AU1255" i="2" s="1"/>
  <c r="H1255" i="2"/>
  <c r="I1255" i="2"/>
  <c r="J1255" i="2"/>
  <c r="K1255" i="2"/>
  <c r="L1255" i="2"/>
  <c r="M1255" i="2"/>
  <c r="N1255" i="2"/>
  <c r="O1255" i="2"/>
  <c r="P1255" i="2"/>
  <c r="Q1255" i="2"/>
  <c r="R1255" i="2"/>
  <c r="S1255" i="2"/>
  <c r="T1255" i="2"/>
  <c r="U1255" i="2"/>
  <c r="V1255" i="2"/>
  <c r="W1255" i="2"/>
  <c r="X1255" i="2"/>
  <c r="Y1255" i="2"/>
  <c r="Z1255" i="2"/>
  <c r="AA1255" i="2"/>
  <c r="AB1255" i="2"/>
  <c r="AC1255" i="2"/>
  <c r="AD1255" i="2"/>
  <c r="AP1255" i="2"/>
  <c r="AQ1255" i="2"/>
  <c r="AR1255" i="2"/>
  <c r="AV1255" i="2"/>
  <c r="AW1255" i="2"/>
  <c r="AY1255" i="2"/>
  <c r="AZ1255" i="2"/>
  <c r="BD1255" i="2"/>
  <c r="BE1255" i="2"/>
  <c r="BF1255" i="2"/>
  <c r="A1256" i="2"/>
  <c r="B1256" i="2"/>
  <c r="C1256" i="2"/>
  <c r="D1256" i="2"/>
  <c r="E1256" i="2"/>
  <c r="F1256" i="2"/>
  <c r="G1256" i="2"/>
  <c r="AU1256" i="2" s="1"/>
  <c r="H1256" i="2"/>
  <c r="I1256" i="2"/>
  <c r="J1256" i="2"/>
  <c r="K1256" i="2"/>
  <c r="L1256" i="2"/>
  <c r="M1256" i="2"/>
  <c r="N1256" i="2"/>
  <c r="O1256" i="2"/>
  <c r="P1256" i="2"/>
  <c r="Q1256" i="2"/>
  <c r="R1256" i="2"/>
  <c r="S1256" i="2"/>
  <c r="T1256" i="2"/>
  <c r="U1256" i="2"/>
  <c r="V1256" i="2"/>
  <c r="W1256" i="2"/>
  <c r="X1256" i="2"/>
  <c r="Y1256" i="2"/>
  <c r="Z1256" i="2"/>
  <c r="AA1256" i="2"/>
  <c r="AB1256" i="2"/>
  <c r="AC1256" i="2"/>
  <c r="AD1256" i="2"/>
  <c r="AP1256" i="2"/>
  <c r="AQ1256" i="2"/>
  <c r="AR1256" i="2"/>
  <c r="AV1256" i="2"/>
  <c r="AW1256" i="2"/>
  <c r="AY1256" i="2"/>
  <c r="AZ1256" i="2"/>
  <c r="BD1256" i="2"/>
  <c r="BE1256" i="2"/>
  <c r="BF1256" i="2"/>
  <c r="A1257" i="2"/>
  <c r="B1257" i="2"/>
  <c r="C1257" i="2"/>
  <c r="D1257" i="2"/>
  <c r="E1257" i="2"/>
  <c r="F1257" i="2"/>
  <c r="G1257" i="2"/>
  <c r="AU1257" i="2" s="1"/>
  <c r="H1257" i="2"/>
  <c r="I1257" i="2"/>
  <c r="J1257" i="2"/>
  <c r="K1257" i="2"/>
  <c r="L1257" i="2"/>
  <c r="M1257" i="2"/>
  <c r="N1257" i="2"/>
  <c r="O1257" i="2"/>
  <c r="P1257" i="2"/>
  <c r="Q1257" i="2"/>
  <c r="R1257" i="2"/>
  <c r="S1257" i="2"/>
  <c r="T1257" i="2"/>
  <c r="U1257" i="2"/>
  <c r="V1257" i="2"/>
  <c r="W1257" i="2"/>
  <c r="X1257" i="2"/>
  <c r="Y1257" i="2"/>
  <c r="Z1257" i="2"/>
  <c r="AA1257" i="2"/>
  <c r="AB1257" i="2"/>
  <c r="AC1257" i="2"/>
  <c r="AD1257" i="2"/>
  <c r="AP1257" i="2"/>
  <c r="AQ1257" i="2"/>
  <c r="AR1257" i="2"/>
  <c r="AV1257" i="2"/>
  <c r="AW1257" i="2"/>
  <c r="AY1257" i="2"/>
  <c r="AZ1257" i="2"/>
  <c r="BD1257" i="2"/>
  <c r="BE1257" i="2"/>
  <c r="BF1257" i="2"/>
  <c r="A1258" i="2"/>
  <c r="B1258" i="2"/>
  <c r="C1258" i="2"/>
  <c r="D1258" i="2"/>
  <c r="E1258" i="2"/>
  <c r="F1258" i="2"/>
  <c r="G1258" i="2"/>
  <c r="AU1258" i="2" s="1"/>
  <c r="H1258" i="2"/>
  <c r="I1258" i="2"/>
  <c r="J1258" i="2"/>
  <c r="K1258" i="2"/>
  <c r="L1258" i="2"/>
  <c r="M1258" i="2"/>
  <c r="N1258" i="2"/>
  <c r="O1258" i="2"/>
  <c r="P1258" i="2"/>
  <c r="Q1258" i="2"/>
  <c r="R1258" i="2"/>
  <c r="S1258" i="2"/>
  <c r="T1258" i="2"/>
  <c r="U1258" i="2"/>
  <c r="V1258" i="2"/>
  <c r="W1258" i="2"/>
  <c r="X1258" i="2"/>
  <c r="Y1258" i="2"/>
  <c r="Z1258" i="2"/>
  <c r="AA1258" i="2"/>
  <c r="AB1258" i="2"/>
  <c r="AC1258" i="2"/>
  <c r="AD1258" i="2"/>
  <c r="AP1258" i="2"/>
  <c r="AQ1258" i="2"/>
  <c r="AR1258" i="2"/>
  <c r="AV1258" i="2"/>
  <c r="AW1258" i="2"/>
  <c r="AY1258" i="2"/>
  <c r="AZ1258" i="2"/>
  <c r="BD1258" i="2"/>
  <c r="BE1258" i="2"/>
  <c r="BF1258" i="2"/>
  <c r="A1259" i="2"/>
  <c r="B1259" i="2"/>
  <c r="C1259" i="2"/>
  <c r="D1259" i="2"/>
  <c r="E1259" i="2"/>
  <c r="F1259" i="2"/>
  <c r="G1259" i="2"/>
  <c r="AU1259" i="2" s="1"/>
  <c r="H1259" i="2"/>
  <c r="I1259" i="2"/>
  <c r="J1259" i="2"/>
  <c r="K1259" i="2"/>
  <c r="L1259" i="2"/>
  <c r="M1259" i="2"/>
  <c r="N1259" i="2"/>
  <c r="O1259" i="2"/>
  <c r="P1259" i="2"/>
  <c r="Q1259" i="2"/>
  <c r="R1259" i="2"/>
  <c r="S1259" i="2"/>
  <c r="T1259" i="2"/>
  <c r="U1259" i="2"/>
  <c r="V1259" i="2"/>
  <c r="W1259" i="2"/>
  <c r="X1259" i="2"/>
  <c r="Y1259" i="2"/>
  <c r="Z1259" i="2"/>
  <c r="AA1259" i="2"/>
  <c r="AB1259" i="2"/>
  <c r="AC1259" i="2"/>
  <c r="AD1259" i="2"/>
  <c r="AP1259" i="2"/>
  <c r="AQ1259" i="2"/>
  <c r="AR1259" i="2"/>
  <c r="AV1259" i="2"/>
  <c r="AW1259" i="2"/>
  <c r="AY1259" i="2"/>
  <c r="AZ1259" i="2"/>
  <c r="BD1259" i="2"/>
  <c r="BE1259" i="2"/>
  <c r="BF1259" i="2"/>
  <c r="A1260" i="2"/>
  <c r="B1260" i="2"/>
  <c r="C1260" i="2"/>
  <c r="D1260" i="2"/>
  <c r="E1260" i="2"/>
  <c r="F1260" i="2"/>
  <c r="G1260" i="2"/>
  <c r="AU1260" i="2" s="1"/>
  <c r="H1260" i="2"/>
  <c r="I1260" i="2"/>
  <c r="J1260" i="2"/>
  <c r="K1260" i="2"/>
  <c r="L1260" i="2"/>
  <c r="M1260" i="2"/>
  <c r="N1260" i="2"/>
  <c r="O1260" i="2"/>
  <c r="P1260" i="2"/>
  <c r="Q1260" i="2"/>
  <c r="R1260" i="2"/>
  <c r="S1260" i="2"/>
  <c r="T1260" i="2"/>
  <c r="U1260" i="2"/>
  <c r="V1260" i="2"/>
  <c r="W1260" i="2"/>
  <c r="X1260" i="2"/>
  <c r="Y1260" i="2"/>
  <c r="Z1260" i="2"/>
  <c r="AA1260" i="2"/>
  <c r="AB1260" i="2"/>
  <c r="AC1260" i="2"/>
  <c r="AD1260" i="2"/>
  <c r="AP1260" i="2"/>
  <c r="AQ1260" i="2"/>
  <c r="AR1260" i="2"/>
  <c r="AV1260" i="2"/>
  <c r="AW1260" i="2"/>
  <c r="AY1260" i="2"/>
  <c r="AZ1260" i="2"/>
  <c r="BD1260" i="2"/>
  <c r="BE1260" i="2"/>
  <c r="BF1260" i="2"/>
  <c r="A1261" i="2"/>
  <c r="B1261" i="2"/>
  <c r="C1261" i="2"/>
  <c r="D1261" i="2"/>
  <c r="E1261" i="2"/>
  <c r="F1261" i="2"/>
  <c r="G1261" i="2"/>
  <c r="AU1261" i="2" s="1"/>
  <c r="H1261" i="2"/>
  <c r="I1261" i="2"/>
  <c r="J1261" i="2"/>
  <c r="K1261" i="2"/>
  <c r="L1261" i="2"/>
  <c r="M1261" i="2"/>
  <c r="N1261" i="2"/>
  <c r="O1261" i="2"/>
  <c r="P1261" i="2"/>
  <c r="Q1261" i="2"/>
  <c r="R1261" i="2"/>
  <c r="S1261" i="2"/>
  <c r="T1261" i="2"/>
  <c r="U1261" i="2"/>
  <c r="V1261" i="2"/>
  <c r="W1261" i="2"/>
  <c r="X1261" i="2"/>
  <c r="Y1261" i="2"/>
  <c r="Z1261" i="2"/>
  <c r="AA1261" i="2"/>
  <c r="AB1261" i="2"/>
  <c r="AC1261" i="2"/>
  <c r="AD1261" i="2"/>
  <c r="AP1261" i="2"/>
  <c r="AQ1261" i="2"/>
  <c r="AR1261" i="2"/>
  <c r="AV1261" i="2"/>
  <c r="AW1261" i="2"/>
  <c r="AY1261" i="2"/>
  <c r="AZ1261" i="2"/>
  <c r="BD1261" i="2"/>
  <c r="BE1261" i="2"/>
  <c r="BF1261" i="2"/>
  <c r="A1262" i="2"/>
  <c r="B1262" i="2"/>
  <c r="C1262" i="2"/>
  <c r="D1262" i="2"/>
  <c r="E1262" i="2"/>
  <c r="F1262" i="2"/>
  <c r="G1262" i="2"/>
  <c r="AU1262" i="2" s="1"/>
  <c r="H1262" i="2"/>
  <c r="I1262" i="2"/>
  <c r="J1262" i="2"/>
  <c r="K1262" i="2"/>
  <c r="L1262" i="2"/>
  <c r="M1262" i="2"/>
  <c r="N1262" i="2"/>
  <c r="O1262" i="2"/>
  <c r="P1262" i="2"/>
  <c r="Q1262" i="2"/>
  <c r="R1262" i="2"/>
  <c r="S1262" i="2"/>
  <c r="T1262" i="2"/>
  <c r="U1262" i="2"/>
  <c r="V1262" i="2"/>
  <c r="W1262" i="2"/>
  <c r="X1262" i="2"/>
  <c r="Y1262" i="2"/>
  <c r="Z1262" i="2"/>
  <c r="AA1262" i="2"/>
  <c r="AB1262" i="2"/>
  <c r="AC1262" i="2"/>
  <c r="AD1262" i="2"/>
  <c r="AP1262" i="2"/>
  <c r="AQ1262" i="2"/>
  <c r="AR1262" i="2"/>
  <c r="AV1262" i="2"/>
  <c r="AW1262" i="2"/>
  <c r="AY1262" i="2"/>
  <c r="AZ1262" i="2"/>
  <c r="BD1262" i="2"/>
  <c r="BE1262" i="2"/>
  <c r="BF1262" i="2"/>
  <c r="A1263" i="2"/>
  <c r="B1263" i="2"/>
  <c r="C1263" i="2"/>
  <c r="D1263" i="2"/>
  <c r="E1263" i="2"/>
  <c r="F1263" i="2"/>
  <c r="G1263" i="2"/>
  <c r="AU1263" i="2" s="1"/>
  <c r="H1263" i="2"/>
  <c r="I1263" i="2"/>
  <c r="J1263" i="2"/>
  <c r="K1263" i="2"/>
  <c r="L1263" i="2"/>
  <c r="M1263" i="2"/>
  <c r="N1263" i="2"/>
  <c r="O1263" i="2"/>
  <c r="P1263" i="2"/>
  <c r="Q1263" i="2"/>
  <c r="R1263" i="2"/>
  <c r="S1263" i="2"/>
  <c r="T1263" i="2"/>
  <c r="U1263" i="2"/>
  <c r="V1263" i="2"/>
  <c r="W1263" i="2"/>
  <c r="X1263" i="2"/>
  <c r="Y1263" i="2"/>
  <c r="Z1263" i="2"/>
  <c r="AA1263" i="2"/>
  <c r="AB1263" i="2"/>
  <c r="AC1263" i="2"/>
  <c r="AD1263" i="2"/>
  <c r="AP1263" i="2"/>
  <c r="AQ1263" i="2"/>
  <c r="AR1263" i="2"/>
  <c r="AV1263" i="2"/>
  <c r="AW1263" i="2"/>
  <c r="AY1263" i="2"/>
  <c r="AZ1263" i="2"/>
  <c r="BD1263" i="2"/>
  <c r="BE1263" i="2"/>
  <c r="BF1263" i="2"/>
  <c r="A1264" i="2"/>
  <c r="B1264" i="2"/>
  <c r="C1264" i="2"/>
  <c r="D1264" i="2"/>
  <c r="E1264" i="2"/>
  <c r="F1264" i="2"/>
  <c r="G1264" i="2"/>
  <c r="AU1264" i="2" s="1"/>
  <c r="H1264" i="2"/>
  <c r="I1264" i="2"/>
  <c r="J1264" i="2"/>
  <c r="K1264" i="2"/>
  <c r="L1264" i="2"/>
  <c r="M1264" i="2"/>
  <c r="N1264" i="2"/>
  <c r="O1264" i="2"/>
  <c r="P1264" i="2"/>
  <c r="Q1264" i="2"/>
  <c r="R1264" i="2"/>
  <c r="S1264" i="2"/>
  <c r="T1264" i="2"/>
  <c r="U1264" i="2"/>
  <c r="V1264" i="2"/>
  <c r="W1264" i="2"/>
  <c r="X1264" i="2"/>
  <c r="Y1264" i="2"/>
  <c r="Z1264" i="2"/>
  <c r="AA1264" i="2"/>
  <c r="AB1264" i="2"/>
  <c r="AC1264" i="2"/>
  <c r="AD1264" i="2"/>
  <c r="AP1264" i="2"/>
  <c r="AQ1264" i="2"/>
  <c r="AR1264" i="2"/>
  <c r="AV1264" i="2"/>
  <c r="AW1264" i="2"/>
  <c r="AY1264" i="2"/>
  <c r="AZ1264" i="2"/>
  <c r="BD1264" i="2"/>
  <c r="BE1264" i="2"/>
  <c r="BF1264" i="2"/>
  <c r="A1265" i="2"/>
  <c r="B1265" i="2"/>
  <c r="C1265" i="2"/>
  <c r="D1265" i="2"/>
  <c r="E1265" i="2"/>
  <c r="F1265" i="2"/>
  <c r="G1265" i="2"/>
  <c r="AU1265" i="2" s="1"/>
  <c r="H1265" i="2"/>
  <c r="I1265" i="2"/>
  <c r="J1265" i="2"/>
  <c r="K1265" i="2"/>
  <c r="L1265" i="2"/>
  <c r="M1265" i="2"/>
  <c r="N1265" i="2"/>
  <c r="O1265" i="2"/>
  <c r="P1265" i="2"/>
  <c r="Q1265" i="2"/>
  <c r="R1265" i="2"/>
  <c r="S1265" i="2"/>
  <c r="T1265" i="2"/>
  <c r="U1265" i="2"/>
  <c r="V1265" i="2"/>
  <c r="W1265" i="2"/>
  <c r="X1265" i="2"/>
  <c r="Y1265" i="2"/>
  <c r="Z1265" i="2"/>
  <c r="AA1265" i="2"/>
  <c r="AB1265" i="2"/>
  <c r="AC1265" i="2"/>
  <c r="AD1265" i="2"/>
  <c r="AP1265" i="2"/>
  <c r="AQ1265" i="2"/>
  <c r="AR1265" i="2"/>
  <c r="AV1265" i="2"/>
  <c r="AW1265" i="2"/>
  <c r="AY1265" i="2"/>
  <c r="AZ1265" i="2"/>
  <c r="BD1265" i="2"/>
  <c r="BE1265" i="2"/>
  <c r="BF1265" i="2"/>
  <c r="A1266" i="2"/>
  <c r="B1266" i="2"/>
  <c r="C1266" i="2"/>
  <c r="D1266" i="2"/>
  <c r="E1266" i="2"/>
  <c r="F1266" i="2"/>
  <c r="G1266" i="2"/>
  <c r="AU1266" i="2" s="1"/>
  <c r="H1266" i="2"/>
  <c r="I1266" i="2"/>
  <c r="J1266" i="2"/>
  <c r="K1266" i="2"/>
  <c r="L1266" i="2"/>
  <c r="M1266" i="2"/>
  <c r="N1266" i="2"/>
  <c r="O1266" i="2"/>
  <c r="P1266" i="2"/>
  <c r="Q1266" i="2"/>
  <c r="R1266" i="2"/>
  <c r="S1266" i="2"/>
  <c r="T1266" i="2"/>
  <c r="U1266" i="2"/>
  <c r="V1266" i="2"/>
  <c r="W1266" i="2"/>
  <c r="X1266" i="2"/>
  <c r="Y1266" i="2"/>
  <c r="Z1266" i="2"/>
  <c r="AA1266" i="2"/>
  <c r="AB1266" i="2"/>
  <c r="AC1266" i="2"/>
  <c r="AD1266" i="2"/>
  <c r="AP1266" i="2"/>
  <c r="AQ1266" i="2"/>
  <c r="AR1266" i="2"/>
  <c r="AV1266" i="2"/>
  <c r="AW1266" i="2"/>
  <c r="AY1266" i="2"/>
  <c r="AZ1266" i="2"/>
  <c r="BD1266" i="2"/>
  <c r="BE1266" i="2"/>
  <c r="BF1266" i="2"/>
  <c r="A1267" i="2"/>
  <c r="B1267" i="2"/>
  <c r="C1267" i="2"/>
  <c r="D1267" i="2"/>
  <c r="E1267" i="2"/>
  <c r="F1267" i="2"/>
  <c r="G1267" i="2"/>
  <c r="AU1267" i="2" s="1"/>
  <c r="H1267" i="2"/>
  <c r="I1267" i="2"/>
  <c r="J1267" i="2"/>
  <c r="K1267" i="2"/>
  <c r="L1267" i="2"/>
  <c r="M1267" i="2"/>
  <c r="N1267" i="2"/>
  <c r="O1267" i="2"/>
  <c r="P1267" i="2"/>
  <c r="Q1267" i="2"/>
  <c r="R1267" i="2"/>
  <c r="S1267" i="2"/>
  <c r="T1267" i="2"/>
  <c r="U1267" i="2"/>
  <c r="V1267" i="2"/>
  <c r="W1267" i="2"/>
  <c r="X1267" i="2"/>
  <c r="Y1267" i="2"/>
  <c r="Z1267" i="2"/>
  <c r="AA1267" i="2"/>
  <c r="AB1267" i="2"/>
  <c r="AC1267" i="2"/>
  <c r="AD1267" i="2"/>
  <c r="AP1267" i="2"/>
  <c r="AQ1267" i="2"/>
  <c r="AR1267" i="2"/>
  <c r="AV1267" i="2"/>
  <c r="AW1267" i="2"/>
  <c r="AY1267" i="2"/>
  <c r="AZ1267" i="2"/>
  <c r="BD1267" i="2"/>
  <c r="BE1267" i="2"/>
  <c r="BF1267" i="2"/>
  <c r="A1268" i="2"/>
  <c r="B1268" i="2"/>
  <c r="C1268" i="2"/>
  <c r="D1268" i="2"/>
  <c r="E1268" i="2"/>
  <c r="F1268" i="2"/>
  <c r="G1268" i="2"/>
  <c r="AU1268" i="2" s="1"/>
  <c r="H1268" i="2"/>
  <c r="I1268" i="2"/>
  <c r="J1268" i="2"/>
  <c r="K1268" i="2"/>
  <c r="L1268" i="2"/>
  <c r="M1268" i="2"/>
  <c r="N1268" i="2"/>
  <c r="O1268" i="2"/>
  <c r="P1268" i="2"/>
  <c r="Q1268" i="2"/>
  <c r="R1268" i="2"/>
  <c r="S1268" i="2"/>
  <c r="T1268" i="2"/>
  <c r="U1268" i="2"/>
  <c r="V1268" i="2"/>
  <c r="W1268" i="2"/>
  <c r="X1268" i="2"/>
  <c r="Y1268" i="2"/>
  <c r="Z1268" i="2"/>
  <c r="AA1268" i="2"/>
  <c r="AB1268" i="2"/>
  <c r="AC1268" i="2"/>
  <c r="AD1268" i="2"/>
  <c r="AP1268" i="2"/>
  <c r="AQ1268" i="2"/>
  <c r="AR1268" i="2"/>
  <c r="AV1268" i="2"/>
  <c r="AW1268" i="2"/>
  <c r="AY1268" i="2"/>
  <c r="AZ1268" i="2"/>
  <c r="BD1268" i="2"/>
  <c r="BE1268" i="2"/>
  <c r="BF1268" i="2"/>
  <c r="A1269" i="2"/>
  <c r="B1269" i="2"/>
  <c r="C1269" i="2"/>
  <c r="D1269" i="2"/>
  <c r="E1269" i="2"/>
  <c r="F1269" i="2"/>
  <c r="G1269" i="2"/>
  <c r="AU1269" i="2" s="1"/>
  <c r="H1269" i="2"/>
  <c r="I1269" i="2"/>
  <c r="J1269" i="2"/>
  <c r="K1269" i="2"/>
  <c r="L1269" i="2"/>
  <c r="M1269" i="2"/>
  <c r="N1269" i="2"/>
  <c r="O1269" i="2"/>
  <c r="P1269" i="2"/>
  <c r="Q1269" i="2"/>
  <c r="R1269" i="2"/>
  <c r="S1269" i="2"/>
  <c r="T1269" i="2"/>
  <c r="U1269" i="2"/>
  <c r="V1269" i="2"/>
  <c r="W1269" i="2"/>
  <c r="X1269" i="2"/>
  <c r="Y1269" i="2"/>
  <c r="Z1269" i="2"/>
  <c r="AA1269" i="2"/>
  <c r="AB1269" i="2"/>
  <c r="AC1269" i="2"/>
  <c r="AD1269" i="2"/>
  <c r="AP1269" i="2"/>
  <c r="AQ1269" i="2"/>
  <c r="AR1269" i="2"/>
  <c r="AV1269" i="2"/>
  <c r="AW1269" i="2"/>
  <c r="AY1269" i="2"/>
  <c r="AZ1269" i="2"/>
  <c r="BD1269" i="2"/>
  <c r="BE1269" i="2"/>
  <c r="BF1269" i="2"/>
  <c r="A1270" i="2"/>
  <c r="B1270" i="2"/>
  <c r="C1270" i="2"/>
  <c r="D1270" i="2"/>
  <c r="E1270" i="2"/>
  <c r="F1270" i="2"/>
  <c r="G1270" i="2"/>
  <c r="AU1270" i="2" s="1"/>
  <c r="H1270" i="2"/>
  <c r="I1270" i="2"/>
  <c r="J1270" i="2"/>
  <c r="K1270" i="2"/>
  <c r="L1270" i="2"/>
  <c r="M1270" i="2"/>
  <c r="N1270" i="2"/>
  <c r="O1270" i="2"/>
  <c r="P1270" i="2"/>
  <c r="Q1270" i="2"/>
  <c r="R1270" i="2"/>
  <c r="S1270" i="2"/>
  <c r="T1270" i="2"/>
  <c r="U1270" i="2"/>
  <c r="V1270" i="2"/>
  <c r="W1270" i="2"/>
  <c r="X1270" i="2"/>
  <c r="Y1270" i="2"/>
  <c r="Z1270" i="2"/>
  <c r="AA1270" i="2"/>
  <c r="AB1270" i="2"/>
  <c r="AC1270" i="2"/>
  <c r="AD1270" i="2"/>
  <c r="AP1270" i="2"/>
  <c r="AQ1270" i="2"/>
  <c r="AR1270" i="2"/>
  <c r="AV1270" i="2"/>
  <c r="AW1270" i="2"/>
  <c r="AY1270" i="2"/>
  <c r="AZ1270" i="2"/>
  <c r="BD1270" i="2"/>
  <c r="BE1270" i="2"/>
  <c r="BF1270" i="2"/>
  <c r="A1271" i="2"/>
  <c r="B1271" i="2"/>
  <c r="C1271" i="2"/>
  <c r="D1271" i="2"/>
  <c r="E1271" i="2"/>
  <c r="F1271" i="2"/>
  <c r="G1271" i="2"/>
  <c r="AU1271" i="2" s="1"/>
  <c r="H1271" i="2"/>
  <c r="I1271" i="2"/>
  <c r="J1271" i="2"/>
  <c r="K1271" i="2"/>
  <c r="L1271" i="2"/>
  <c r="M1271" i="2"/>
  <c r="N1271" i="2"/>
  <c r="O1271" i="2"/>
  <c r="P1271" i="2"/>
  <c r="Q1271" i="2"/>
  <c r="R1271" i="2"/>
  <c r="S1271" i="2"/>
  <c r="T1271" i="2"/>
  <c r="U1271" i="2"/>
  <c r="V1271" i="2"/>
  <c r="W1271" i="2"/>
  <c r="X1271" i="2"/>
  <c r="Y1271" i="2"/>
  <c r="Z1271" i="2"/>
  <c r="AA1271" i="2"/>
  <c r="AB1271" i="2"/>
  <c r="AC1271" i="2"/>
  <c r="AD1271" i="2"/>
  <c r="AP1271" i="2"/>
  <c r="AQ1271" i="2"/>
  <c r="AR1271" i="2"/>
  <c r="AV1271" i="2"/>
  <c r="AW1271" i="2"/>
  <c r="AY1271" i="2"/>
  <c r="AZ1271" i="2"/>
  <c r="BD1271" i="2"/>
  <c r="BE1271" i="2"/>
  <c r="BF1271" i="2"/>
  <c r="A1272" i="2"/>
  <c r="B1272" i="2"/>
  <c r="C1272" i="2"/>
  <c r="D1272" i="2"/>
  <c r="E1272" i="2"/>
  <c r="F1272" i="2"/>
  <c r="G1272" i="2"/>
  <c r="AU1272" i="2" s="1"/>
  <c r="H1272" i="2"/>
  <c r="I1272" i="2"/>
  <c r="J1272" i="2"/>
  <c r="K1272" i="2"/>
  <c r="L1272" i="2"/>
  <c r="M1272" i="2"/>
  <c r="N1272" i="2"/>
  <c r="O1272" i="2"/>
  <c r="P1272" i="2"/>
  <c r="Q1272" i="2"/>
  <c r="R1272" i="2"/>
  <c r="S1272" i="2"/>
  <c r="T1272" i="2"/>
  <c r="U1272" i="2"/>
  <c r="V1272" i="2"/>
  <c r="W1272" i="2"/>
  <c r="X1272" i="2"/>
  <c r="Y1272" i="2"/>
  <c r="Z1272" i="2"/>
  <c r="AA1272" i="2"/>
  <c r="AB1272" i="2"/>
  <c r="AC1272" i="2"/>
  <c r="AD1272" i="2"/>
  <c r="AP1272" i="2"/>
  <c r="AQ1272" i="2"/>
  <c r="AR1272" i="2"/>
  <c r="AV1272" i="2"/>
  <c r="AW1272" i="2"/>
  <c r="AY1272" i="2"/>
  <c r="AZ1272" i="2"/>
  <c r="BD1272" i="2"/>
  <c r="BE1272" i="2"/>
  <c r="BF1272" i="2"/>
  <c r="A1273" i="2"/>
  <c r="B1273" i="2"/>
  <c r="C1273" i="2"/>
  <c r="D1273" i="2"/>
  <c r="E1273" i="2"/>
  <c r="F1273" i="2"/>
  <c r="G1273" i="2"/>
  <c r="AU1273" i="2" s="1"/>
  <c r="H1273" i="2"/>
  <c r="I1273" i="2"/>
  <c r="J1273" i="2"/>
  <c r="K1273" i="2"/>
  <c r="L1273" i="2"/>
  <c r="M1273" i="2"/>
  <c r="N1273" i="2"/>
  <c r="O1273" i="2"/>
  <c r="P1273" i="2"/>
  <c r="Q1273" i="2"/>
  <c r="R1273" i="2"/>
  <c r="S1273" i="2"/>
  <c r="T1273" i="2"/>
  <c r="U1273" i="2"/>
  <c r="V1273" i="2"/>
  <c r="W1273" i="2"/>
  <c r="X1273" i="2"/>
  <c r="Y1273" i="2"/>
  <c r="Z1273" i="2"/>
  <c r="AA1273" i="2"/>
  <c r="AB1273" i="2"/>
  <c r="AC1273" i="2"/>
  <c r="AD1273" i="2"/>
  <c r="AP1273" i="2"/>
  <c r="AQ1273" i="2"/>
  <c r="AR1273" i="2"/>
  <c r="AV1273" i="2"/>
  <c r="AW1273" i="2"/>
  <c r="AY1273" i="2"/>
  <c r="AZ1273" i="2"/>
  <c r="BD1273" i="2"/>
  <c r="BE1273" i="2"/>
  <c r="BF1273" i="2"/>
  <c r="A1274" i="2"/>
  <c r="B1274" i="2"/>
  <c r="C1274" i="2"/>
  <c r="D1274" i="2"/>
  <c r="E1274" i="2"/>
  <c r="F1274" i="2"/>
  <c r="G1274" i="2"/>
  <c r="AU1274" i="2" s="1"/>
  <c r="H1274" i="2"/>
  <c r="I1274" i="2"/>
  <c r="J1274" i="2"/>
  <c r="K1274" i="2"/>
  <c r="L1274" i="2"/>
  <c r="M1274" i="2"/>
  <c r="N1274" i="2"/>
  <c r="O1274" i="2"/>
  <c r="P1274" i="2"/>
  <c r="Q1274" i="2"/>
  <c r="R1274" i="2"/>
  <c r="S1274" i="2"/>
  <c r="T1274" i="2"/>
  <c r="U1274" i="2"/>
  <c r="V1274" i="2"/>
  <c r="W1274" i="2"/>
  <c r="X1274" i="2"/>
  <c r="Y1274" i="2"/>
  <c r="Z1274" i="2"/>
  <c r="AA1274" i="2"/>
  <c r="AB1274" i="2"/>
  <c r="AC1274" i="2"/>
  <c r="AD1274" i="2"/>
  <c r="AP1274" i="2"/>
  <c r="AQ1274" i="2"/>
  <c r="AR1274" i="2"/>
  <c r="AV1274" i="2"/>
  <c r="AW1274" i="2"/>
  <c r="AY1274" i="2"/>
  <c r="AZ1274" i="2"/>
  <c r="BD1274" i="2"/>
  <c r="BE1274" i="2"/>
  <c r="BF1274" i="2"/>
  <c r="A1275" i="2"/>
  <c r="B1275" i="2"/>
  <c r="C1275" i="2"/>
  <c r="D1275" i="2"/>
  <c r="E1275" i="2"/>
  <c r="F1275" i="2"/>
  <c r="G1275" i="2"/>
  <c r="AU1275" i="2" s="1"/>
  <c r="H1275" i="2"/>
  <c r="I1275" i="2"/>
  <c r="J1275" i="2"/>
  <c r="K1275" i="2"/>
  <c r="L1275" i="2"/>
  <c r="M1275" i="2"/>
  <c r="N1275" i="2"/>
  <c r="O1275" i="2"/>
  <c r="P1275" i="2"/>
  <c r="Q1275" i="2"/>
  <c r="R1275" i="2"/>
  <c r="S1275" i="2"/>
  <c r="T1275" i="2"/>
  <c r="U1275" i="2"/>
  <c r="V1275" i="2"/>
  <c r="W1275" i="2"/>
  <c r="X1275" i="2"/>
  <c r="Y1275" i="2"/>
  <c r="Z1275" i="2"/>
  <c r="AA1275" i="2"/>
  <c r="AB1275" i="2"/>
  <c r="AC1275" i="2"/>
  <c r="AD1275" i="2"/>
  <c r="AP1275" i="2"/>
  <c r="AQ1275" i="2"/>
  <c r="AR1275" i="2"/>
  <c r="AV1275" i="2"/>
  <c r="AW1275" i="2"/>
  <c r="AY1275" i="2"/>
  <c r="AZ1275" i="2"/>
  <c r="BD1275" i="2"/>
  <c r="BE1275" i="2"/>
  <c r="BF1275" i="2"/>
  <c r="A1276" i="2"/>
  <c r="B1276" i="2"/>
  <c r="C1276" i="2"/>
  <c r="D1276" i="2"/>
  <c r="E1276" i="2"/>
  <c r="F1276" i="2"/>
  <c r="G1276" i="2"/>
  <c r="AU1276" i="2" s="1"/>
  <c r="H1276" i="2"/>
  <c r="I1276" i="2"/>
  <c r="J1276" i="2"/>
  <c r="K1276" i="2"/>
  <c r="L1276" i="2"/>
  <c r="M1276" i="2"/>
  <c r="N1276" i="2"/>
  <c r="O1276" i="2"/>
  <c r="P1276" i="2"/>
  <c r="Q1276" i="2"/>
  <c r="R1276" i="2"/>
  <c r="S1276" i="2"/>
  <c r="T1276" i="2"/>
  <c r="U1276" i="2"/>
  <c r="V1276" i="2"/>
  <c r="W1276" i="2"/>
  <c r="X1276" i="2"/>
  <c r="Y1276" i="2"/>
  <c r="Z1276" i="2"/>
  <c r="AA1276" i="2"/>
  <c r="AB1276" i="2"/>
  <c r="AC1276" i="2"/>
  <c r="AD1276" i="2"/>
  <c r="AP1276" i="2"/>
  <c r="AQ1276" i="2"/>
  <c r="AR1276" i="2"/>
  <c r="AV1276" i="2"/>
  <c r="AW1276" i="2"/>
  <c r="AY1276" i="2"/>
  <c r="AZ1276" i="2"/>
  <c r="BD1276" i="2"/>
  <c r="BE1276" i="2"/>
  <c r="BF1276" i="2"/>
  <c r="A1277" i="2"/>
  <c r="B1277" i="2"/>
  <c r="C1277" i="2"/>
  <c r="D1277" i="2"/>
  <c r="E1277" i="2"/>
  <c r="F1277" i="2"/>
  <c r="G1277" i="2"/>
  <c r="AU1277" i="2" s="1"/>
  <c r="H1277" i="2"/>
  <c r="I1277" i="2"/>
  <c r="J1277" i="2"/>
  <c r="K1277" i="2"/>
  <c r="L1277" i="2"/>
  <c r="M1277" i="2"/>
  <c r="N1277" i="2"/>
  <c r="O1277" i="2"/>
  <c r="P1277" i="2"/>
  <c r="Q1277" i="2"/>
  <c r="R1277" i="2"/>
  <c r="S1277" i="2"/>
  <c r="T1277" i="2"/>
  <c r="U1277" i="2"/>
  <c r="V1277" i="2"/>
  <c r="W1277" i="2"/>
  <c r="X1277" i="2"/>
  <c r="Y1277" i="2"/>
  <c r="Z1277" i="2"/>
  <c r="AA1277" i="2"/>
  <c r="AB1277" i="2"/>
  <c r="AC1277" i="2"/>
  <c r="AD1277" i="2"/>
  <c r="AP1277" i="2"/>
  <c r="AQ1277" i="2"/>
  <c r="AR1277" i="2"/>
  <c r="AV1277" i="2"/>
  <c r="AW1277" i="2"/>
  <c r="AY1277" i="2"/>
  <c r="AZ1277" i="2"/>
  <c r="BD1277" i="2"/>
  <c r="BE1277" i="2"/>
  <c r="BF1277" i="2"/>
  <c r="A1278" i="2"/>
  <c r="B1278" i="2"/>
  <c r="C1278" i="2"/>
  <c r="D1278" i="2"/>
  <c r="E1278" i="2"/>
  <c r="F1278" i="2"/>
  <c r="G1278" i="2"/>
  <c r="AU1278" i="2" s="1"/>
  <c r="H1278" i="2"/>
  <c r="I1278" i="2"/>
  <c r="J1278" i="2"/>
  <c r="K1278" i="2"/>
  <c r="L1278" i="2"/>
  <c r="M1278" i="2"/>
  <c r="N1278" i="2"/>
  <c r="O1278" i="2"/>
  <c r="P1278" i="2"/>
  <c r="Q1278" i="2"/>
  <c r="R1278" i="2"/>
  <c r="S1278" i="2"/>
  <c r="T1278" i="2"/>
  <c r="U1278" i="2"/>
  <c r="V1278" i="2"/>
  <c r="W1278" i="2"/>
  <c r="X1278" i="2"/>
  <c r="Y1278" i="2"/>
  <c r="Z1278" i="2"/>
  <c r="AA1278" i="2"/>
  <c r="AB1278" i="2"/>
  <c r="AC1278" i="2"/>
  <c r="AD1278" i="2"/>
  <c r="AP1278" i="2"/>
  <c r="AQ1278" i="2"/>
  <c r="AR1278" i="2"/>
  <c r="AV1278" i="2"/>
  <c r="AW1278" i="2"/>
  <c r="AY1278" i="2"/>
  <c r="AZ1278" i="2"/>
  <c r="BD1278" i="2"/>
  <c r="BE1278" i="2"/>
  <c r="BF1278" i="2"/>
  <c r="A1279" i="2"/>
  <c r="B1279" i="2"/>
  <c r="C1279" i="2"/>
  <c r="D1279" i="2"/>
  <c r="E1279" i="2"/>
  <c r="F1279" i="2"/>
  <c r="G1279" i="2"/>
  <c r="AU1279" i="2" s="1"/>
  <c r="H1279" i="2"/>
  <c r="I1279" i="2"/>
  <c r="J1279" i="2"/>
  <c r="K1279" i="2"/>
  <c r="L1279" i="2"/>
  <c r="M1279" i="2"/>
  <c r="N1279" i="2"/>
  <c r="O1279" i="2"/>
  <c r="P1279" i="2"/>
  <c r="Q1279" i="2"/>
  <c r="R1279" i="2"/>
  <c r="S1279" i="2"/>
  <c r="T1279" i="2"/>
  <c r="U1279" i="2"/>
  <c r="V1279" i="2"/>
  <c r="W1279" i="2"/>
  <c r="X1279" i="2"/>
  <c r="Y1279" i="2"/>
  <c r="Z1279" i="2"/>
  <c r="AA1279" i="2"/>
  <c r="AB1279" i="2"/>
  <c r="AC1279" i="2"/>
  <c r="AD1279" i="2"/>
  <c r="AP1279" i="2"/>
  <c r="AQ1279" i="2"/>
  <c r="AR1279" i="2"/>
  <c r="AV1279" i="2"/>
  <c r="AW1279" i="2"/>
  <c r="AY1279" i="2"/>
  <c r="AZ1279" i="2"/>
  <c r="BD1279" i="2"/>
  <c r="BE1279" i="2"/>
  <c r="BF1279" i="2"/>
  <c r="A1280" i="2"/>
  <c r="B1280" i="2"/>
  <c r="C1280" i="2"/>
  <c r="D1280" i="2"/>
  <c r="E1280" i="2"/>
  <c r="F1280" i="2"/>
  <c r="G1280" i="2"/>
  <c r="AU1280" i="2" s="1"/>
  <c r="H1280" i="2"/>
  <c r="I1280" i="2"/>
  <c r="J1280" i="2"/>
  <c r="K1280" i="2"/>
  <c r="L1280" i="2"/>
  <c r="M1280" i="2"/>
  <c r="N1280" i="2"/>
  <c r="O1280" i="2"/>
  <c r="P1280" i="2"/>
  <c r="Q1280" i="2"/>
  <c r="R1280" i="2"/>
  <c r="S1280" i="2"/>
  <c r="T1280" i="2"/>
  <c r="U1280" i="2"/>
  <c r="V1280" i="2"/>
  <c r="W1280" i="2"/>
  <c r="X1280" i="2"/>
  <c r="Y1280" i="2"/>
  <c r="Z1280" i="2"/>
  <c r="AA1280" i="2"/>
  <c r="AB1280" i="2"/>
  <c r="AC1280" i="2"/>
  <c r="AD1280" i="2"/>
  <c r="AP1280" i="2"/>
  <c r="AQ1280" i="2"/>
  <c r="AR1280" i="2"/>
  <c r="AV1280" i="2"/>
  <c r="AW1280" i="2"/>
  <c r="AY1280" i="2"/>
  <c r="AZ1280" i="2"/>
  <c r="BD1280" i="2"/>
  <c r="BE1280" i="2"/>
  <c r="BF1280" i="2"/>
  <c r="A1281" i="2"/>
  <c r="B1281" i="2"/>
  <c r="C1281" i="2"/>
  <c r="D1281" i="2"/>
  <c r="E1281" i="2"/>
  <c r="F1281" i="2"/>
  <c r="G1281" i="2"/>
  <c r="AU1281" i="2" s="1"/>
  <c r="H1281" i="2"/>
  <c r="I1281" i="2"/>
  <c r="J1281" i="2"/>
  <c r="K1281" i="2"/>
  <c r="L1281" i="2"/>
  <c r="M1281" i="2"/>
  <c r="N1281" i="2"/>
  <c r="O1281" i="2"/>
  <c r="P1281" i="2"/>
  <c r="Q1281" i="2"/>
  <c r="R1281" i="2"/>
  <c r="S1281" i="2"/>
  <c r="T1281" i="2"/>
  <c r="U1281" i="2"/>
  <c r="V1281" i="2"/>
  <c r="W1281" i="2"/>
  <c r="X1281" i="2"/>
  <c r="Y1281" i="2"/>
  <c r="Z1281" i="2"/>
  <c r="AA1281" i="2"/>
  <c r="AB1281" i="2"/>
  <c r="AC1281" i="2"/>
  <c r="AD1281" i="2"/>
  <c r="AP1281" i="2"/>
  <c r="AQ1281" i="2"/>
  <c r="AR1281" i="2"/>
  <c r="AV1281" i="2"/>
  <c r="AW1281" i="2"/>
  <c r="AY1281" i="2"/>
  <c r="AZ1281" i="2"/>
  <c r="BD1281" i="2"/>
  <c r="BE1281" i="2"/>
  <c r="BF1281" i="2"/>
  <c r="A1282" i="2"/>
  <c r="B1282" i="2"/>
  <c r="C1282" i="2"/>
  <c r="D1282" i="2"/>
  <c r="E1282" i="2"/>
  <c r="F1282" i="2"/>
  <c r="G1282" i="2"/>
  <c r="AU1282" i="2" s="1"/>
  <c r="H1282" i="2"/>
  <c r="I1282" i="2"/>
  <c r="J1282" i="2"/>
  <c r="K1282" i="2"/>
  <c r="L1282" i="2"/>
  <c r="M1282" i="2"/>
  <c r="N1282" i="2"/>
  <c r="O1282" i="2"/>
  <c r="P1282" i="2"/>
  <c r="Q1282" i="2"/>
  <c r="R1282" i="2"/>
  <c r="S1282" i="2"/>
  <c r="T1282" i="2"/>
  <c r="U1282" i="2"/>
  <c r="V1282" i="2"/>
  <c r="W1282" i="2"/>
  <c r="X1282" i="2"/>
  <c r="Y1282" i="2"/>
  <c r="Z1282" i="2"/>
  <c r="AA1282" i="2"/>
  <c r="AB1282" i="2"/>
  <c r="AC1282" i="2"/>
  <c r="AD1282" i="2"/>
  <c r="AP1282" i="2"/>
  <c r="AQ1282" i="2"/>
  <c r="AR1282" i="2"/>
  <c r="AV1282" i="2"/>
  <c r="AW1282" i="2"/>
  <c r="AY1282" i="2"/>
  <c r="AZ1282" i="2"/>
  <c r="BD1282" i="2"/>
  <c r="BE1282" i="2"/>
  <c r="BF1282" i="2"/>
  <c r="A1283" i="2"/>
  <c r="B1283" i="2"/>
  <c r="C1283" i="2"/>
  <c r="D1283" i="2"/>
  <c r="E1283" i="2"/>
  <c r="F1283" i="2"/>
  <c r="G1283" i="2"/>
  <c r="AU1283" i="2" s="1"/>
  <c r="H1283" i="2"/>
  <c r="I1283" i="2"/>
  <c r="J1283" i="2"/>
  <c r="K1283" i="2"/>
  <c r="L1283" i="2"/>
  <c r="M1283" i="2"/>
  <c r="N1283" i="2"/>
  <c r="O1283" i="2"/>
  <c r="P1283" i="2"/>
  <c r="Q1283" i="2"/>
  <c r="R1283" i="2"/>
  <c r="S1283" i="2"/>
  <c r="T1283" i="2"/>
  <c r="U1283" i="2"/>
  <c r="V1283" i="2"/>
  <c r="W1283" i="2"/>
  <c r="X1283" i="2"/>
  <c r="Y1283" i="2"/>
  <c r="Z1283" i="2"/>
  <c r="AA1283" i="2"/>
  <c r="AB1283" i="2"/>
  <c r="AC1283" i="2"/>
  <c r="AD1283" i="2"/>
  <c r="AP1283" i="2"/>
  <c r="AQ1283" i="2"/>
  <c r="AR1283" i="2"/>
  <c r="AV1283" i="2"/>
  <c r="AW1283" i="2"/>
  <c r="AY1283" i="2"/>
  <c r="AZ1283" i="2"/>
  <c r="BD1283" i="2"/>
  <c r="BE1283" i="2"/>
  <c r="BF1283" i="2"/>
  <c r="A1284" i="2"/>
  <c r="B1284" i="2"/>
  <c r="C1284" i="2"/>
  <c r="D1284" i="2"/>
  <c r="E1284" i="2"/>
  <c r="F1284" i="2"/>
  <c r="G1284" i="2"/>
  <c r="AU1284" i="2" s="1"/>
  <c r="H1284" i="2"/>
  <c r="I1284" i="2"/>
  <c r="J1284" i="2"/>
  <c r="K1284" i="2"/>
  <c r="L1284" i="2"/>
  <c r="M1284" i="2"/>
  <c r="N1284" i="2"/>
  <c r="O1284" i="2"/>
  <c r="P1284" i="2"/>
  <c r="Q1284" i="2"/>
  <c r="R1284" i="2"/>
  <c r="S1284" i="2"/>
  <c r="T1284" i="2"/>
  <c r="U1284" i="2"/>
  <c r="V1284" i="2"/>
  <c r="W1284" i="2"/>
  <c r="X1284" i="2"/>
  <c r="Y1284" i="2"/>
  <c r="Z1284" i="2"/>
  <c r="AA1284" i="2"/>
  <c r="AB1284" i="2"/>
  <c r="AC1284" i="2"/>
  <c r="AD1284" i="2"/>
  <c r="AP1284" i="2"/>
  <c r="AQ1284" i="2"/>
  <c r="AR1284" i="2"/>
  <c r="AV1284" i="2"/>
  <c r="AW1284" i="2"/>
  <c r="AY1284" i="2"/>
  <c r="AZ1284" i="2"/>
  <c r="BD1284" i="2"/>
  <c r="BE1284" i="2"/>
  <c r="BF1284" i="2"/>
  <c r="A1285" i="2"/>
  <c r="B1285" i="2"/>
  <c r="C1285" i="2"/>
  <c r="D1285" i="2"/>
  <c r="E1285" i="2"/>
  <c r="F1285" i="2"/>
  <c r="G1285" i="2"/>
  <c r="AU1285" i="2" s="1"/>
  <c r="H1285" i="2"/>
  <c r="I1285" i="2"/>
  <c r="J1285" i="2"/>
  <c r="K1285" i="2"/>
  <c r="L1285" i="2"/>
  <c r="M1285" i="2"/>
  <c r="N1285" i="2"/>
  <c r="O1285" i="2"/>
  <c r="P1285" i="2"/>
  <c r="Q1285" i="2"/>
  <c r="R1285" i="2"/>
  <c r="S1285" i="2"/>
  <c r="T1285" i="2"/>
  <c r="U1285" i="2"/>
  <c r="V1285" i="2"/>
  <c r="W1285" i="2"/>
  <c r="X1285" i="2"/>
  <c r="Y1285" i="2"/>
  <c r="Z1285" i="2"/>
  <c r="AA1285" i="2"/>
  <c r="AB1285" i="2"/>
  <c r="AC1285" i="2"/>
  <c r="AD1285" i="2"/>
  <c r="AP1285" i="2"/>
  <c r="AQ1285" i="2"/>
  <c r="AR1285" i="2"/>
  <c r="AV1285" i="2"/>
  <c r="AW1285" i="2"/>
  <c r="AY1285" i="2"/>
  <c r="AZ1285" i="2"/>
  <c r="BD1285" i="2"/>
  <c r="BE1285" i="2"/>
  <c r="BF1285" i="2"/>
  <c r="A1286" i="2"/>
  <c r="B1286" i="2"/>
  <c r="C1286" i="2"/>
  <c r="D1286" i="2"/>
  <c r="E1286" i="2"/>
  <c r="F1286" i="2"/>
  <c r="G1286" i="2"/>
  <c r="AU1286" i="2" s="1"/>
  <c r="H1286" i="2"/>
  <c r="I1286" i="2"/>
  <c r="J1286" i="2"/>
  <c r="K1286" i="2"/>
  <c r="L1286" i="2"/>
  <c r="M1286" i="2"/>
  <c r="N1286" i="2"/>
  <c r="O1286" i="2"/>
  <c r="P1286" i="2"/>
  <c r="Q1286" i="2"/>
  <c r="R1286" i="2"/>
  <c r="S1286" i="2"/>
  <c r="T1286" i="2"/>
  <c r="U1286" i="2"/>
  <c r="V1286" i="2"/>
  <c r="W1286" i="2"/>
  <c r="X1286" i="2"/>
  <c r="Y1286" i="2"/>
  <c r="Z1286" i="2"/>
  <c r="AA1286" i="2"/>
  <c r="AB1286" i="2"/>
  <c r="AC1286" i="2"/>
  <c r="AD1286" i="2"/>
  <c r="AP1286" i="2"/>
  <c r="AQ1286" i="2"/>
  <c r="AR1286" i="2"/>
  <c r="AV1286" i="2"/>
  <c r="AW1286" i="2"/>
  <c r="AY1286" i="2"/>
  <c r="AZ1286" i="2"/>
  <c r="BD1286" i="2"/>
  <c r="BE1286" i="2"/>
  <c r="BF1286" i="2"/>
  <c r="A1287" i="2"/>
  <c r="B1287" i="2"/>
  <c r="C1287" i="2"/>
  <c r="D1287" i="2"/>
  <c r="E1287" i="2"/>
  <c r="F1287" i="2"/>
  <c r="G1287" i="2"/>
  <c r="AU1287" i="2" s="1"/>
  <c r="H1287" i="2"/>
  <c r="I1287" i="2"/>
  <c r="J1287" i="2"/>
  <c r="K1287" i="2"/>
  <c r="L1287" i="2"/>
  <c r="M1287" i="2"/>
  <c r="N1287" i="2"/>
  <c r="O1287" i="2"/>
  <c r="P1287" i="2"/>
  <c r="Q1287" i="2"/>
  <c r="R1287" i="2"/>
  <c r="S1287" i="2"/>
  <c r="T1287" i="2"/>
  <c r="U1287" i="2"/>
  <c r="V1287" i="2"/>
  <c r="W1287" i="2"/>
  <c r="X1287" i="2"/>
  <c r="Y1287" i="2"/>
  <c r="Z1287" i="2"/>
  <c r="AA1287" i="2"/>
  <c r="AB1287" i="2"/>
  <c r="AC1287" i="2"/>
  <c r="AD1287" i="2"/>
  <c r="AP1287" i="2"/>
  <c r="AQ1287" i="2"/>
  <c r="AR1287" i="2"/>
  <c r="AV1287" i="2"/>
  <c r="AW1287" i="2"/>
  <c r="AY1287" i="2"/>
  <c r="AZ1287" i="2"/>
  <c r="BD1287" i="2"/>
  <c r="BE1287" i="2"/>
  <c r="BF1287" i="2"/>
  <c r="A1288" i="2"/>
  <c r="B1288" i="2"/>
  <c r="C1288" i="2"/>
  <c r="D1288" i="2"/>
  <c r="E1288" i="2"/>
  <c r="F1288" i="2"/>
  <c r="G1288" i="2"/>
  <c r="AU1288" i="2" s="1"/>
  <c r="H1288" i="2"/>
  <c r="I1288" i="2"/>
  <c r="J1288" i="2"/>
  <c r="K1288" i="2"/>
  <c r="L1288" i="2"/>
  <c r="M1288" i="2"/>
  <c r="N1288" i="2"/>
  <c r="O1288" i="2"/>
  <c r="P1288" i="2"/>
  <c r="Q1288" i="2"/>
  <c r="R1288" i="2"/>
  <c r="S1288" i="2"/>
  <c r="T1288" i="2"/>
  <c r="U1288" i="2"/>
  <c r="V1288" i="2"/>
  <c r="W1288" i="2"/>
  <c r="X1288" i="2"/>
  <c r="Y1288" i="2"/>
  <c r="Z1288" i="2"/>
  <c r="AA1288" i="2"/>
  <c r="AB1288" i="2"/>
  <c r="AC1288" i="2"/>
  <c r="AD1288" i="2"/>
  <c r="AP1288" i="2"/>
  <c r="AQ1288" i="2"/>
  <c r="AR1288" i="2"/>
  <c r="AV1288" i="2"/>
  <c r="AW1288" i="2"/>
  <c r="AY1288" i="2"/>
  <c r="AZ1288" i="2"/>
  <c r="BD1288" i="2"/>
  <c r="BE1288" i="2"/>
  <c r="BF1288" i="2"/>
  <c r="A1289" i="2"/>
  <c r="B1289" i="2"/>
  <c r="C1289" i="2"/>
  <c r="D1289" i="2"/>
  <c r="E1289" i="2"/>
  <c r="F1289" i="2"/>
  <c r="G1289" i="2"/>
  <c r="H1289" i="2"/>
  <c r="I1289" i="2"/>
  <c r="J1289" i="2"/>
  <c r="K1289" i="2"/>
  <c r="L1289" i="2"/>
  <c r="M1289" i="2"/>
  <c r="N1289" i="2"/>
  <c r="O1289" i="2"/>
  <c r="P1289" i="2"/>
  <c r="Q1289" i="2"/>
  <c r="R1289" i="2"/>
  <c r="S1289" i="2"/>
  <c r="T1289" i="2"/>
  <c r="U1289" i="2"/>
  <c r="V1289" i="2"/>
  <c r="W1289" i="2"/>
  <c r="X1289" i="2"/>
  <c r="Y1289" i="2"/>
  <c r="Z1289" i="2"/>
  <c r="AA1289" i="2"/>
  <c r="AB1289" i="2"/>
  <c r="AC1289" i="2"/>
  <c r="AD1289" i="2"/>
  <c r="AP1289" i="2"/>
  <c r="AQ1289" i="2"/>
  <c r="AR1289" i="2"/>
  <c r="AU1289" i="2"/>
  <c r="AV1289" i="2"/>
  <c r="AW1289" i="2"/>
  <c r="AY1289" i="2"/>
  <c r="AZ1289" i="2"/>
  <c r="BD1289" i="2"/>
  <c r="BE1289" i="2"/>
  <c r="BF1289" i="2"/>
  <c r="A1290" i="2"/>
  <c r="B1290" i="2"/>
  <c r="C1290" i="2"/>
  <c r="D1290" i="2"/>
  <c r="E1290" i="2"/>
  <c r="F1290" i="2"/>
  <c r="G1290" i="2"/>
  <c r="AU1290" i="2" s="1"/>
  <c r="H1290" i="2"/>
  <c r="I1290" i="2"/>
  <c r="J1290" i="2"/>
  <c r="K1290" i="2"/>
  <c r="L1290" i="2"/>
  <c r="M1290" i="2"/>
  <c r="N1290" i="2"/>
  <c r="O1290" i="2"/>
  <c r="P1290" i="2"/>
  <c r="Q1290" i="2"/>
  <c r="R1290" i="2"/>
  <c r="S1290" i="2"/>
  <c r="T1290" i="2"/>
  <c r="U1290" i="2"/>
  <c r="V1290" i="2"/>
  <c r="W1290" i="2"/>
  <c r="X1290" i="2"/>
  <c r="Y1290" i="2"/>
  <c r="Z1290" i="2"/>
  <c r="AA1290" i="2"/>
  <c r="AB1290" i="2"/>
  <c r="AC1290" i="2"/>
  <c r="AD1290" i="2"/>
  <c r="AP1290" i="2"/>
  <c r="AQ1290" i="2"/>
  <c r="AR1290" i="2"/>
  <c r="AV1290" i="2"/>
  <c r="AW1290" i="2"/>
  <c r="AY1290" i="2"/>
  <c r="AZ1290" i="2"/>
  <c r="BD1290" i="2"/>
  <c r="BE1290" i="2"/>
  <c r="BF1290" i="2"/>
  <c r="A1291" i="2"/>
  <c r="B1291" i="2"/>
  <c r="C1291" i="2"/>
  <c r="D1291" i="2"/>
  <c r="E1291" i="2"/>
  <c r="F1291" i="2"/>
  <c r="G1291" i="2"/>
  <c r="AU1291" i="2" s="1"/>
  <c r="H1291" i="2"/>
  <c r="I1291" i="2"/>
  <c r="J1291" i="2"/>
  <c r="K1291" i="2"/>
  <c r="L1291" i="2"/>
  <c r="M1291" i="2"/>
  <c r="N1291" i="2"/>
  <c r="O1291" i="2"/>
  <c r="P1291" i="2"/>
  <c r="Q1291" i="2"/>
  <c r="R1291" i="2"/>
  <c r="S1291" i="2"/>
  <c r="T1291" i="2"/>
  <c r="U1291" i="2"/>
  <c r="V1291" i="2"/>
  <c r="W1291" i="2"/>
  <c r="X1291" i="2"/>
  <c r="Y1291" i="2"/>
  <c r="Z1291" i="2"/>
  <c r="AA1291" i="2"/>
  <c r="AB1291" i="2"/>
  <c r="AC1291" i="2"/>
  <c r="AD1291" i="2"/>
  <c r="AP1291" i="2"/>
  <c r="AQ1291" i="2"/>
  <c r="AR1291" i="2"/>
  <c r="AV1291" i="2"/>
  <c r="AW1291" i="2"/>
  <c r="AY1291" i="2"/>
  <c r="AZ1291" i="2"/>
  <c r="BD1291" i="2"/>
  <c r="BE1291" i="2"/>
  <c r="BF1291" i="2"/>
  <c r="A1292" i="2"/>
  <c r="B1292" i="2"/>
  <c r="C1292" i="2"/>
  <c r="D1292" i="2"/>
  <c r="E1292" i="2"/>
  <c r="F1292" i="2"/>
  <c r="G1292" i="2"/>
  <c r="AU1292" i="2" s="1"/>
  <c r="H1292" i="2"/>
  <c r="I1292" i="2"/>
  <c r="J1292" i="2"/>
  <c r="K1292" i="2"/>
  <c r="L1292" i="2"/>
  <c r="M1292" i="2"/>
  <c r="N1292" i="2"/>
  <c r="O1292" i="2"/>
  <c r="P1292" i="2"/>
  <c r="Q1292" i="2"/>
  <c r="R1292" i="2"/>
  <c r="S1292" i="2"/>
  <c r="T1292" i="2"/>
  <c r="U1292" i="2"/>
  <c r="V1292" i="2"/>
  <c r="W1292" i="2"/>
  <c r="X1292" i="2"/>
  <c r="Y1292" i="2"/>
  <c r="Z1292" i="2"/>
  <c r="AA1292" i="2"/>
  <c r="AB1292" i="2"/>
  <c r="AC1292" i="2"/>
  <c r="AD1292" i="2"/>
  <c r="AP1292" i="2"/>
  <c r="AQ1292" i="2"/>
  <c r="AR1292" i="2"/>
  <c r="AV1292" i="2"/>
  <c r="AW1292" i="2"/>
  <c r="AY1292" i="2"/>
  <c r="AZ1292" i="2"/>
  <c r="BD1292" i="2"/>
  <c r="BE1292" i="2"/>
  <c r="BF1292" i="2"/>
  <c r="A1293" i="2"/>
  <c r="B1293" i="2"/>
  <c r="C1293" i="2"/>
  <c r="D1293" i="2"/>
  <c r="E1293" i="2"/>
  <c r="F1293" i="2"/>
  <c r="G1293" i="2"/>
  <c r="AU1293" i="2" s="1"/>
  <c r="H1293" i="2"/>
  <c r="I1293" i="2"/>
  <c r="J1293" i="2"/>
  <c r="K1293" i="2"/>
  <c r="L1293" i="2"/>
  <c r="M1293" i="2"/>
  <c r="N1293" i="2"/>
  <c r="O1293" i="2"/>
  <c r="P1293" i="2"/>
  <c r="Q1293" i="2"/>
  <c r="R1293" i="2"/>
  <c r="S1293" i="2"/>
  <c r="T1293" i="2"/>
  <c r="U1293" i="2"/>
  <c r="V1293" i="2"/>
  <c r="W1293" i="2"/>
  <c r="X1293" i="2"/>
  <c r="Y1293" i="2"/>
  <c r="Z1293" i="2"/>
  <c r="AA1293" i="2"/>
  <c r="AB1293" i="2"/>
  <c r="AC1293" i="2"/>
  <c r="AD1293" i="2"/>
  <c r="AP1293" i="2"/>
  <c r="AQ1293" i="2"/>
  <c r="AR1293" i="2"/>
  <c r="AV1293" i="2"/>
  <c r="AW1293" i="2"/>
  <c r="AY1293" i="2"/>
  <c r="AZ1293" i="2"/>
  <c r="BD1293" i="2"/>
  <c r="BE1293" i="2"/>
  <c r="BF1293" i="2"/>
  <c r="A1294" i="2"/>
  <c r="B1294" i="2"/>
  <c r="C1294" i="2"/>
  <c r="D1294" i="2"/>
  <c r="E1294" i="2"/>
  <c r="F1294" i="2"/>
  <c r="G1294" i="2"/>
  <c r="AU1294" i="2" s="1"/>
  <c r="H1294" i="2"/>
  <c r="I1294" i="2"/>
  <c r="J1294" i="2"/>
  <c r="K1294" i="2"/>
  <c r="L1294" i="2"/>
  <c r="M1294" i="2"/>
  <c r="N1294" i="2"/>
  <c r="O1294" i="2"/>
  <c r="P1294" i="2"/>
  <c r="Q1294" i="2"/>
  <c r="R1294" i="2"/>
  <c r="S1294" i="2"/>
  <c r="T1294" i="2"/>
  <c r="U1294" i="2"/>
  <c r="V1294" i="2"/>
  <c r="W1294" i="2"/>
  <c r="X1294" i="2"/>
  <c r="Y1294" i="2"/>
  <c r="Z1294" i="2"/>
  <c r="AA1294" i="2"/>
  <c r="AB1294" i="2"/>
  <c r="AC1294" i="2"/>
  <c r="AD1294" i="2"/>
  <c r="AP1294" i="2"/>
  <c r="AQ1294" i="2"/>
  <c r="AR1294" i="2"/>
  <c r="AV1294" i="2"/>
  <c r="AW1294" i="2"/>
  <c r="AY1294" i="2"/>
  <c r="AZ1294" i="2"/>
  <c r="BD1294" i="2"/>
  <c r="BE1294" i="2"/>
  <c r="BF1294" i="2"/>
  <c r="A1295" i="2"/>
  <c r="B1295" i="2"/>
  <c r="C1295" i="2"/>
  <c r="D1295" i="2"/>
  <c r="E1295" i="2"/>
  <c r="F1295" i="2"/>
  <c r="G1295" i="2"/>
  <c r="AU1295" i="2" s="1"/>
  <c r="H1295" i="2"/>
  <c r="I1295" i="2"/>
  <c r="J1295" i="2"/>
  <c r="K1295" i="2"/>
  <c r="L1295" i="2"/>
  <c r="M1295" i="2"/>
  <c r="N1295" i="2"/>
  <c r="O1295" i="2"/>
  <c r="P1295" i="2"/>
  <c r="Q1295" i="2"/>
  <c r="R1295" i="2"/>
  <c r="S1295" i="2"/>
  <c r="T1295" i="2"/>
  <c r="U1295" i="2"/>
  <c r="V1295" i="2"/>
  <c r="W1295" i="2"/>
  <c r="X1295" i="2"/>
  <c r="Y1295" i="2"/>
  <c r="Z1295" i="2"/>
  <c r="AA1295" i="2"/>
  <c r="AB1295" i="2"/>
  <c r="AC1295" i="2"/>
  <c r="AD1295" i="2"/>
  <c r="AP1295" i="2"/>
  <c r="AQ1295" i="2"/>
  <c r="AR1295" i="2"/>
  <c r="AV1295" i="2"/>
  <c r="AW1295" i="2"/>
  <c r="AY1295" i="2"/>
  <c r="AZ1295" i="2"/>
  <c r="BD1295" i="2"/>
  <c r="BE1295" i="2"/>
  <c r="BF1295" i="2"/>
  <c r="A1296" i="2"/>
  <c r="B1296" i="2"/>
  <c r="C1296" i="2"/>
  <c r="D1296" i="2"/>
  <c r="E1296" i="2"/>
  <c r="F1296" i="2"/>
  <c r="G1296" i="2"/>
  <c r="AU1296" i="2" s="1"/>
  <c r="H1296" i="2"/>
  <c r="I1296" i="2"/>
  <c r="J1296" i="2"/>
  <c r="K1296" i="2"/>
  <c r="L1296" i="2"/>
  <c r="M1296" i="2"/>
  <c r="N1296" i="2"/>
  <c r="O1296" i="2"/>
  <c r="P1296" i="2"/>
  <c r="Q1296" i="2"/>
  <c r="R1296" i="2"/>
  <c r="S1296" i="2"/>
  <c r="T1296" i="2"/>
  <c r="U1296" i="2"/>
  <c r="V1296" i="2"/>
  <c r="W1296" i="2"/>
  <c r="X1296" i="2"/>
  <c r="Y1296" i="2"/>
  <c r="Z1296" i="2"/>
  <c r="AA1296" i="2"/>
  <c r="AB1296" i="2"/>
  <c r="AC1296" i="2"/>
  <c r="AD1296" i="2"/>
  <c r="AP1296" i="2"/>
  <c r="AQ1296" i="2"/>
  <c r="AR1296" i="2"/>
  <c r="AV1296" i="2"/>
  <c r="AW1296" i="2"/>
  <c r="AY1296" i="2"/>
  <c r="AZ1296" i="2"/>
  <c r="BD1296" i="2"/>
  <c r="BE1296" i="2"/>
  <c r="BF1296" i="2"/>
  <c r="A1297" i="2"/>
  <c r="B1297" i="2"/>
  <c r="C1297" i="2"/>
  <c r="D1297" i="2"/>
  <c r="E1297" i="2"/>
  <c r="F1297" i="2"/>
  <c r="G1297" i="2"/>
  <c r="H1297" i="2"/>
  <c r="I1297" i="2"/>
  <c r="J1297" i="2"/>
  <c r="K1297" i="2"/>
  <c r="L1297" i="2"/>
  <c r="M1297" i="2"/>
  <c r="N1297" i="2"/>
  <c r="O1297" i="2"/>
  <c r="P1297" i="2"/>
  <c r="Q1297" i="2"/>
  <c r="R1297" i="2"/>
  <c r="S1297" i="2"/>
  <c r="T1297" i="2"/>
  <c r="U1297" i="2"/>
  <c r="V1297" i="2"/>
  <c r="W1297" i="2"/>
  <c r="X1297" i="2"/>
  <c r="Y1297" i="2"/>
  <c r="Z1297" i="2"/>
  <c r="AA1297" i="2"/>
  <c r="AB1297" i="2"/>
  <c r="AC1297" i="2"/>
  <c r="AD1297" i="2"/>
  <c r="AP1297" i="2"/>
  <c r="AQ1297" i="2"/>
  <c r="AR1297" i="2"/>
  <c r="AV1297" i="2"/>
  <c r="AW1297" i="2"/>
  <c r="AY1297" i="2"/>
  <c r="AZ1297" i="2"/>
  <c r="BD1297" i="2"/>
  <c r="BE1297" i="2"/>
  <c r="BF1297" i="2"/>
  <c r="A1298" i="2"/>
  <c r="B1298" i="2"/>
  <c r="C1298" i="2"/>
  <c r="D1298" i="2"/>
  <c r="E1298" i="2"/>
  <c r="F1298" i="2"/>
  <c r="G1298" i="2"/>
  <c r="AU1298" i="2" s="1"/>
  <c r="H1298" i="2"/>
  <c r="I1298" i="2"/>
  <c r="J1298" i="2"/>
  <c r="K1298" i="2"/>
  <c r="L1298" i="2"/>
  <c r="M1298" i="2"/>
  <c r="N1298" i="2"/>
  <c r="O1298" i="2"/>
  <c r="P1298" i="2"/>
  <c r="Q1298" i="2"/>
  <c r="R1298" i="2"/>
  <c r="S1298" i="2"/>
  <c r="T1298" i="2"/>
  <c r="U1298" i="2"/>
  <c r="V1298" i="2"/>
  <c r="W1298" i="2"/>
  <c r="X1298" i="2"/>
  <c r="Y1298" i="2"/>
  <c r="Z1298" i="2"/>
  <c r="AA1298" i="2"/>
  <c r="AB1298" i="2"/>
  <c r="AC1298" i="2"/>
  <c r="AD1298" i="2"/>
  <c r="AP1298" i="2"/>
  <c r="AQ1298" i="2"/>
  <c r="AR1298" i="2"/>
  <c r="AV1298" i="2"/>
  <c r="AW1298" i="2"/>
  <c r="AY1298" i="2"/>
  <c r="AZ1298" i="2"/>
  <c r="BD1298" i="2"/>
  <c r="BE1298" i="2"/>
  <c r="BF1298" i="2"/>
  <c r="A1299" i="2"/>
  <c r="B1299" i="2"/>
  <c r="C1299" i="2"/>
  <c r="D1299" i="2"/>
  <c r="E1299" i="2"/>
  <c r="F1299" i="2"/>
  <c r="G1299" i="2"/>
  <c r="AU1299" i="2" s="1"/>
  <c r="H1299" i="2"/>
  <c r="I1299" i="2"/>
  <c r="J1299" i="2"/>
  <c r="K1299" i="2"/>
  <c r="L1299" i="2"/>
  <c r="M1299" i="2"/>
  <c r="N1299" i="2"/>
  <c r="O1299" i="2"/>
  <c r="P1299" i="2"/>
  <c r="Q1299" i="2"/>
  <c r="R1299" i="2"/>
  <c r="S1299" i="2"/>
  <c r="T1299" i="2"/>
  <c r="U1299" i="2"/>
  <c r="V1299" i="2"/>
  <c r="W1299" i="2"/>
  <c r="X1299" i="2"/>
  <c r="Y1299" i="2"/>
  <c r="Z1299" i="2"/>
  <c r="AA1299" i="2"/>
  <c r="AB1299" i="2"/>
  <c r="AC1299" i="2"/>
  <c r="AD1299" i="2"/>
  <c r="AP1299" i="2"/>
  <c r="AQ1299" i="2"/>
  <c r="AR1299" i="2"/>
  <c r="AV1299" i="2"/>
  <c r="AW1299" i="2"/>
  <c r="AY1299" i="2"/>
  <c r="AZ1299" i="2"/>
  <c r="BD1299" i="2"/>
  <c r="BE1299" i="2"/>
  <c r="BF1299" i="2"/>
  <c r="A1300" i="2"/>
  <c r="B1300" i="2"/>
  <c r="C1300" i="2"/>
  <c r="D1300" i="2"/>
  <c r="E1300" i="2"/>
  <c r="F1300" i="2"/>
  <c r="G1300" i="2"/>
  <c r="AU1300" i="2" s="1"/>
  <c r="H1300" i="2"/>
  <c r="I1300" i="2"/>
  <c r="J1300" i="2"/>
  <c r="K1300" i="2"/>
  <c r="L1300" i="2"/>
  <c r="M1300" i="2"/>
  <c r="N1300" i="2"/>
  <c r="O1300" i="2"/>
  <c r="P1300" i="2"/>
  <c r="Q1300" i="2"/>
  <c r="R1300" i="2"/>
  <c r="S1300" i="2"/>
  <c r="T1300" i="2"/>
  <c r="U1300" i="2"/>
  <c r="V1300" i="2"/>
  <c r="W1300" i="2"/>
  <c r="X1300" i="2"/>
  <c r="Y1300" i="2"/>
  <c r="Z1300" i="2"/>
  <c r="AA1300" i="2"/>
  <c r="AB1300" i="2"/>
  <c r="AC1300" i="2"/>
  <c r="AD1300" i="2"/>
  <c r="AP1300" i="2"/>
  <c r="AQ1300" i="2"/>
  <c r="AR1300" i="2"/>
  <c r="AV1300" i="2"/>
  <c r="AW1300" i="2"/>
  <c r="AY1300" i="2"/>
  <c r="AZ1300" i="2"/>
  <c r="BD1300" i="2"/>
  <c r="BE1300" i="2"/>
  <c r="BF1300" i="2"/>
  <c r="A1301" i="2"/>
  <c r="B1301" i="2"/>
  <c r="C1301" i="2"/>
  <c r="D1301" i="2"/>
  <c r="E1301" i="2"/>
  <c r="F1301" i="2"/>
  <c r="G1301" i="2"/>
  <c r="H1301" i="2"/>
  <c r="I1301" i="2"/>
  <c r="J1301" i="2"/>
  <c r="K1301" i="2"/>
  <c r="L1301" i="2"/>
  <c r="M1301" i="2"/>
  <c r="N1301" i="2"/>
  <c r="O1301" i="2"/>
  <c r="P1301" i="2"/>
  <c r="Q1301" i="2"/>
  <c r="R1301" i="2"/>
  <c r="S1301" i="2"/>
  <c r="T1301" i="2"/>
  <c r="U1301" i="2"/>
  <c r="V1301" i="2"/>
  <c r="W1301" i="2"/>
  <c r="X1301" i="2"/>
  <c r="Y1301" i="2"/>
  <c r="Z1301" i="2"/>
  <c r="AA1301" i="2"/>
  <c r="AB1301" i="2"/>
  <c r="AC1301" i="2"/>
  <c r="AD1301" i="2"/>
  <c r="AP1301" i="2"/>
  <c r="AQ1301" i="2"/>
  <c r="AR1301" i="2"/>
  <c r="AV1301" i="2"/>
  <c r="AW1301" i="2"/>
  <c r="AY1301" i="2"/>
  <c r="AZ1301" i="2"/>
  <c r="BD1301" i="2"/>
  <c r="BE1301" i="2"/>
  <c r="BF1301" i="2"/>
  <c r="A1302" i="2"/>
  <c r="B1302" i="2"/>
  <c r="C1302" i="2"/>
  <c r="D1302" i="2"/>
  <c r="E1302" i="2"/>
  <c r="F1302" i="2"/>
  <c r="G1302" i="2"/>
  <c r="AU1302" i="2" s="1"/>
  <c r="H1302" i="2"/>
  <c r="I1302" i="2"/>
  <c r="J1302" i="2"/>
  <c r="K1302" i="2"/>
  <c r="L1302" i="2"/>
  <c r="M1302" i="2"/>
  <c r="N1302" i="2"/>
  <c r="O1302" i="2"/>
  <c r="P1302" i="2"/>
  <c r="Q1302" i="2"/>
  <c r="R1302" i="2"/>
  <c r="S1302" i="2"/>
  <c r="T1302" i="2"/>
  <c r="U1302" i="2"/>
  <c r="V1302" i="2"/>
  <c r="W1302" i="2"/>
  <c r="X1302" i="2"/>
  <c r="Y1302" i="2"/>
  <c r="Z1302" i="2"/>
  <c r="AA1302" i="2"/>
  <c r="AB1302" i="2"/>
  <c r="AC1302" i="2"/>
  <c r="AD1302" i="2"/>
  <c r="AP1302" i="2"/>
  <c r="AQ1302" i="2"/>
  <c r="AR1302" i="2"/>
  <c r="AV1302" i="2"/>
  <c r="AW1302" i="2"/>
  <c r="AY1302" i="2"/>
  <c r="AZ1302" i="2"/>
  <c r="BD1302" i="2"/>
  <c r="BE1302" i="2"/>
  <c r="BF1302" i="2"/>
  <c r="A1303" i="2"/>
  <c r="B1303" i="2"/>
  <c r="C1303" i="2"/>
  <c r="D1303" i="2"/>
  <c r="E1303" i="2"/>
  <c r="F1303" i="2"/>
  <c r="G1303" i="2"/>
  <c r="AU1303" i="2" s="1"/>
  <c r="H1303" i="2"/>
  <c r="I1303" i="2"/>
  <c r="J1303" i="2"/>
  <c r="K1303" i="2"/>
  <c r="L1303" i="2"/>
  <c r="M1303" i="2"/>
  <c r="N1303" i="2"/>
  <c r="O1303" i="2"/>
  <c r="P1303" i="2"/>
  <c r="Q1303" i="2"/>
  <c r="R1303" i="2"/>
  <c r="S1303" i="2"/>
  <c r="T1303" i="2"/>
  <c r="U1303" i="2"/>
  <c r="V1303" i="2"/>
  <c r="W1303" i="2"/>
  <c r="X1303" i="2"/>
  <c r="Y1303" i="2"/>
  <c r="Z1303" i="2"/>
  <c r="AA1303" i="2"/>
  <c r="AB1303" i="2"/>
  <c r="AC1303" i="2"/>
  <c r="AD1303" i="2"/>
  <c r="AP1303" i="2"/>
  <c r="AQ1303" i="2"/>
  <c r="AR1303" i="2"/>
  <c r="AV1303" i="2"/>
  <c r="AW1303" i="2"/>
  <c r="AY1303" i="2"/>
  <c r="AZ1303" i="2"/>
  <c r="BD1303" i="2"/>
  <c r="BE1303" i="2"/>
  <c r="BF1303" i="2"/>
  <c r="A1304" i="2"/>
  <c r="B1304" i="2"/>
  <c r="C1304" i="2"/>
  <c r="D1304" i="2"/>
  <c r="E1304" i="2"/>
  <c r="F1304" i="2"/>
  <c r="G1304" i="2"/>
  <c r="AU1304" i="2" s="1"/>
  <c r="H1304" i="2"/>
  <c r="I1304" i="2"/>
  <c r="J1304" i="2"/>
  <c r="K1304" i="2"/>
  <c r="L1304" i="2"/>
  <c r="M1304" i="2"/>
  <c r="N1304" i="2"/>
  <c r="O1304" i="2"/>
  <c r="P1304" i="2"/>
  <c r="Q1304" i="2"/>
  <c r="R1304" i="2"/>
  <c r="S1304" i="2"/>
  <c r="T1304" i="2"/>
  <c r="U1304" i="2"/>
  <c r="V1304" i="2"/>
  <c r="W1304" i="2"/>
  <c r="X1304" i="2"/>
  <c r="Y1304" i="2"/>
  <c r="Z1304" i="2"/>
  <c r="AA1304" i="2"/>
  <c r="AB1304" i="2"/>
  <c r="AC1304" i="2"/>
  <c r="AD1304" i="2"/>
  <c r="AP1304" i="2"/>
  <c r="AQ1304" i="2"/>
  <c r="AR1304" i="2"/>
  <c r="AV1304" i="2"/>
  <c r="AW1304" i="2"/>
  <c r="AY1304" i="2"/>
  <c r="AZ1304" i="2"/>
  <c r="BD1304" i="2"/>
  <c r="BE1304" i="2"/>
  <c r="BF1304" i="2"/>
  <c r="A1305" i="2"/>
  <c r="B1305" i="2"/>
  <c r="C1305" i="2"/>
  <c r="D1305" i="2"/>
  <c r="E1305" i="2"/>
  <c r="F1305" i="2"/>
  <c r="G1305" i="2"/>
  <c r="AU1305" i="2" s="1"/>
  <c r="H1305" i="2"/>
  <c r="I1305" i="2"/>
  <c r="J1305" i="2"/>
  <c r="K1305" i="2"/>
  <c r="L1305" i="2"/>
  <c r="M1305" i="2"/>
  <c r="N1305" i="2"/>
  <c r="O1305" i="2"/>
  <c r="P1305" i="2"/>
  <c r="Q1305" i="2"/>
  <c r="R1305" i="2"/>
  <c r="S1305" i="2"/>
  <c r="T1305" i="2"/>
  <c r="U1305" i="2"/>
  <c r="V1305" i="2"/>
  <c r="W1305" i="2"/>
  <c r="X1305" i="2"/>
  <c r="Y1305" i="2"/>
  <c r="Z1305" i="2"/>
  <c r="AA1305" i="2"/>
  <c r="AB1305" i="2"/>
  <c r="AC1305" i="2"/>
  <c r="AD1305" i="2"/>
  <c r="AP1305" i="2"/>
  <c r="AQ1305" i="2"/>
  <c r="AR1305" i="2"/>
  <c r="AV1305" i="2"/>
  <c r="AW1305" i="2"/>
  <c r="AY1305" i="2"/>
  <c r="AZ1305" i="2"/>
  <c r="BD1305" i="2"/>
  <c r="BE1305" i="2"/>
  <c r="BF1305" i="2"/>
  <c r="A1306" i="2"/>
  <c r="B1306" i="2"/>
  <c r="C1306" i="2"/>
  <c r="D1306" i="2"/>
  <c r="E1306" i="2"/>
  <c r="F1306" i="2"/>
  <c r="G1306" i="2"/>
  <c r="AU1306" i="2" s="1"/>
  <c r="H1306" i="2"/>
  <c r="I1306" i="2"/>
  <c r="J1306" i="2"/>
  <c r="K1306" i="2"/>
  <c r="L1306" i="2"/>
  <c r="M1306" i="2"/>
  <c r="N1306" i="2"/>
  <c r="O1306" i="2"/>
  <c r="P1306" i="2"/>
  <c r="Q1306" i="2"/>
  <c r="R1306" i="2"/>
  <c r="S1306" i="2"/>
  <c r="T1306" i="2"/>
  <c r="U1306" i="2"/>
  <c r="V1306" i="2"/>
  <c r="W1306" i="2"/>
  <c r="X1306" i="2"/>
  <c r="Y1306" i="2"/>
  <c r="Z1306" i="2"/>
  <c r="AA1306" i="2"/>
  <c r="AB1306" i="2"/>
  <c r="AC1306" i="2"/>
  <c r="AD1306" i="2"/>
  <c r="AP1306" i="2"/>
  <c r="AQ1306" i="2"/>
  <c r="AR1306" i="2"/>
  <c r="AV1306" i="2"/>
  <c r="AW1306" i="2"/>
  <c r="AY1306" i="2"/>
  <c r="AZ1306" i="2"/>
  <c r="BD1306" i="2"/>
  <c r="BE1306" i="2"/>
  <c r="BF1306" i="2"/>
  <c r="A1307" i="2"/>
  <c r="B1307" i="2"/>
  <c r="C1307" i="2"/>
  <c r="D1307" i="2"/>
  <c r="E1307" i="2"/>
  <c r="F1307" i="2"/>
  <c r="G1307" i="2"/>
  <c r="AU1307" i="2" s="1"/>
  <c r="H1307" i="2"/>
  <c r="I1307" i="2"/>
  <c r="J1307" i="2"/>
  <c r="K1307" i="2"/>
  <c r="L1307" i="2"/>
  <c r="M1307" i="2"/>
  <c r="N1307" i="2"/>
  <c r="O1307" i="2"/>
  <c r="P1307" i="2"/>
  <c r="Q1307" i="2"/>
  <c r="R1307" i="2"/>
  <c r="S1307" i="2"/>
  <c r="T1307" i="2"/>
  <c r="U1307" i="2"/>
  <c r="V1307" i="2"/>
  <c r="W1307" i="2"/>
  <c r="X1307" i="2"/>
  <c r="Y1307" i="2"/>
  <c r="Z1307" i="2"/>
  <c r="AA1307" i="2"/>
  <c r="AB1307" i="2"/>
  <c r="AC1307" i="2"/>
  <c r="AD1307" i="2"/>
  <c r="AP1307" i="2"/>
  <c r="AQ1307" i="2"/>
  <c r="AR1307" i="2"/>
  <c r="AV1307" i="2"/>
  <c r="AW1307" i="2"/>
  <c r="AY1307" i="2"/>
  <c r="AZ1307" i="2"/>
  <c r="BD1307" i="2"/>
  <c r="BE1307" i="2"/>
  <c r="BF1307" i="2"/>
  <c r="A1308" i="2"/>
  <c r="B1308" i="2"/>
  <c r="C1308" i="2"/>
  <c r="D1308" i="2"/>
  <c r="E1308" i="2"/>
  <c r="F1308" i="2"/>
  <c r="G1308" i="2"/>
  <c r="AU1308" i="2" s="1"/>
  <c r="H1308" i="2"/>
  <c r="I1308" i="2"/>
  <c r="J1308" i="2"/>
  <c r="K1308" i="2"/>
  <c r="L1308" i="2"/>
  <c r="M1308" i="2"/>
  <c r="N1308" i="2"/>
  <c r="O1308" i="2"/>
  <c r="P1308" i="2"/>
  <c r="Q1308" i="2"/>
  <c r="R1308" i="2"/>
  <c r="S1308" i="2"/>
  <c r="T1308" i="2"/>
  <c r="U1308" i="2"/>
  <c r="V1308" i="2"/>
  <c r="W1308" i="2"/>
  <c r="X1308" i="2"/>
  <c r="Y1308" i="2"/>
  <c r="Z1308" i="2"/>
  <c r="AA1308" i="2"/>
  <c r="AB1308" i="2"/>
  <c r="AC1308" i="2"/>
  <c r="AD1308" i="2"/>
  <c r="AP1308" i="2"/>
  <c r="AQ1308" i="2"/>
  <c r="AR1308" i="2"/>
  <c r="AV1308" i="2"/>
  <c r="AW1308" i="2"/>
  <c r="AY1308" i="2"/>
  <c r="AZ1308" i="2"/>
  <c r="BD1308" i="2"/>
  <c r="BE1308" i="2"/>
  <c r="BF1308" i="2"/>
  <c r="A1309" i="2"/>
  <c r="B1309" i="2"/>
  <c r="C1309" i="2"/>
  <c r="D1309" i="2"/>
  <c r="E1309" i="2"/>
  <c r="F1309" i="2"/>
  <c r="G1309" i="2"/>
  <c r="AU1309" i="2" s="1"/>
  <c r="H1309" i="2"/>
  <c r="I1309" i="2"/>
  <c r="J1309" i="2"/>
  <c r="K1309" i="2"/>
  <c r="L1309" i="2"/>
  <c r="M1309" i="2"/>
  <c r="N1309" i="2"/>
  <c r="O1309" i="2"/>
  <c r="P1309" i="2"/>
  <c r="Q1309" i="2"/>
  <c r="R1309" i="2"/>
  <c r="S1309" i="2"/>
  <c r="T1309" i="2"/>
  <c r="U1309" i="2"/>
  <c r="V1309" i="2"/>
  <c r="W1309" i="2"/>
  <c r="X1309" i="2"/>
  <c r="Y1309" i="2"/>
  <c r="Z1309" i="2"/>
  <c r="AA1309" i="2"/>
  <c r="AB1309" i="2"/>
  <c r="AC1309" i="2"/>
  <c r="AD1309" i="2"/>
  <c r="AP1309" i="2"/>
  <c r="AQ1309" i="2"/>
  <c r="AR1309" i="2"/>
  <c r="AV1309" i="2"/>
  <c r="AW1309" i="2"/>
  <c r="AY1309" i="2"/>
  <c r="AZ1309" i="2"/>
  <c r="BD1309" i="2"/>
  <c r="BE1309" i="2"/>
  <c r="BF1309" i="2"/>
  <c r="A1310" i="2"/>
  <c r="B1310" i="2"/>
  <c r="C1310" i="2"/>
  <c r="D1310" i="2"/>
  <c r="E1310" i="2"/>
  <c r="F1310" i="2"/>
  <c r="G1310" i="2"/>
  <c r="AU1310" i="2" s="1"/>
  <c r="H1310" i="2"/>
  <c r="I1310" i="2"/>
  <c r="J1310" i="2"/>
  <c r="K1310" i="2"/>
  <c r="L1310" i="2"/>
  <c r="M1310" i="2"/>
  <c r="N1310" i="2"/>
  <c r="O1310" i="2"/>
  <c r="P1310" i="2"/>
  <c r="Q1310" i="2"/>
  <c r="R1310" i="2"/>
  <c r="S1310" i="2"/>
  <c r="T1310" i="2"/>
  <c r="U1310" i="2"/>
  <c r="V1310" i="2"/>
  <c r="W1310" i="2"/>
  <c r="X1310" i="2"/>
  <c r="Y1310" i="2"/>
  <c r="Z1310" i="2"/>
  <c r="AA1310" i="2"/>
  <c r="AB1310" i="2"/>
  <c r="AC1310" i="2"/>
  <c r="AD1310" i="2"/>
  <c r="AP1310" i="2"/>
  <c r="AQ1310" i="2"/>
  <c r="AR1310" i="2"/>
  <c r="AV1310" i="2"/>
  <c r="AW1310" i="2"/>
  <c r="AY1310" i="2"/>
  <c r="AZ1310" i="2"/>
  <c r="BD1310" i="2"/>
  <c r="BE1310" i="2"/>
  <c r="BF1310" i="2"/>
  <c r="A1311" i="2"/>
  <c r="B1311" i="2"/>
  <c r="C1311" i="2"/>
  <c r="D1311" i="2"/>
  <c r="E1311" i="2"/>
  <c r="F1311" i="2"/>
  <c r="G1311" i="2"/>
  <c r="AU1311" i="2" s="1"/>
  <c r="H1311" i="2"/>
  <c r="I1311" i="2"/>
  <c r="J1311" i="2"/>
  <c r="K1311" i="2"/>
  <c r="L1311" i="2"/>
  <c r="M1311" i="2"/>
  <c r="N1311" i="2"/>
  <c r="O1311" i="2"/>
  <c r="P1311" i="2"/>
  <c r="Q1311" i="2"/>
  <c r="R1311" i="2"/>
  <c r="S1311" i="2"/>
  <c r="T1311" i="2"/>
  <c r="U1311" i="2"/>
  <c r="V1311" i="2"/>
  <c r="W1311" i="2"/>
  <c r="X1311" i="2"/>
  <c r="Y1311" i="2"/>
  <c r="Z1311" i="2"/>
  <c r="AA1311" i="2"/>
  <c r="AB1311" i="2"/>
  <c r="AC1311" i="2"/>
  <c r="AD1311" i="2"/>
  <c r="AP1311" i="2"/>
  <c r="AQ1311" i="2"/>
  <c r="AR1311" i="2"/>
  <c r="AV1311" i="2"/>
  <c r="AW1311" i="2"/>
  <c r="AY1311" i="2"/>
  <c r="AZ1311" i="2"/>
  <c r="BD1311" i="2"/>
  <c r="BE1311" i="2"/>
  <c r="BF1311" i="2"/>
  <c r="A1312" i="2"/>
  <c r="B1312" i="2"/>
  <c r="C1312" i="2"/>
  <c r="D1312" i="2"/>
  <c r="E1312" i="2"/>
  <c r="F1312" i="2"/>
  <c r="G1312" i="2"/>
  <c r="AU1312" i="2" s="1"/>
  <c r="H1312" i="2"/>
  <c r="I1312" i="2"/>
  <c r="J1312" i="2"/>
  <c r="K1312" i="2"/>
  <c r="L1312" i="2"/>
  <c r="M1312" i="2"/>
  <c r="N1312" i="2"/>
  <c r="O1312" i="2"/>
  <c r="P1312" i="2"/>
  <c r="Q1312" i="2"/>
  <c r="R1312" i="2"/>
  <c r="S1312" i="2"/>
  <c r="T1312" i="2"/>
  <c r="U1312" i="2"/>
  <c r="V1312" i="2"/>
  <c r="W1312" i="2"/>
  <c r="X1312" i="2"/>
  <c r="Y1312" i="2"/>
  <c r="Z1312" i="2"/>
  <c r="AA1312" i="2"/>
  <c r="AB1312" i="2"/>
  <c r="AC1312" i="2"/>
  <c r="AD1312" i="2"/>
  <c r="AP1312" i="2"/>
  <c r="AQ1312" i="2"/>
  <c r="AR1312" i="2"/>
  <c r="AV1312" i="2"/>
  <c r="AW1312" i="2"/>
  <c r="AY1312" i="2"/>
  <c r="AZ1312" i="2"/>
  <c r="BD1312" i="2"/>
  <c r="BE1312" i="2"/>
  <c r="BF1312" i="2"/>
  <c r="A1313" i="2"/>
  <c r="B1313" i="2"/>
  <c r="C1313" i="2"/>
  <c r="D1313" i="2"/>
  <c r="E1313" i="2"/>
  <c r="F1313" i="2"/>
  <c r="G1313" i="2"/>
  <c r="AU1313" i="2" s="1"/>
  <c r="H1313" i="2"/>
  <c r="I1313" i="2"/>
  <c r="J1313" i="2"/>
  <c r="K1313" i="2"/>
  <c r="L1313" i="2"/>
  <c r="M1313" i="2"/>
  <c r="N1313" i="2"/>
  <c r="O1313" i="2"/>
  <c r="P1313" i="2"/>
  <c r="Q1313" i="2"/>
  <c r="R1313" i="2"/>
  <c r="S1313" i="2"/>
  <c r="T1313" i="2"/>
  <c r="U1313" i="2"/>
  <c r="V1313" i="2"/>
  <c r="W1313" i="2"/>
  <c r="X1313" i="2"/>
  <c r="Y1313" i="2"/>
  <c r="Z1313" i="2"/>
  <c r="AA1313" i="2"/>
  <c r="AB1313" i="2"/>
  <c r="AC1313" i="2"/>
  <c r="AD1313" i="2"/>
  <c r="AP1313" i="2"/>
  <c r="AQ1313" i="2"/>
  <c r="AR1313" i="2"/>
  <c r="AV1313" i="2"/>
  <c r="AW1313" i="2"/>
  <c r="AY1313" i="2"/>
  <c r="AZ1313" i="2"/>
  <c r="BD1313" i="2"/>
  <c r="BE1313" i="2"/>
  <c r="BF1313" i="2"/>
  <c r="A1314" i="2"/>
  <c r="B1314" i="2"/>
  <c r="C1314" i="2"/>
  <c r="D1314" i="2"/>
  <c r="E1314" i="2"/>
  <c r="F1314" i="2"/>
  <c r="G1314" i="2"/>
  <c r="AU1314" i="2" s="1"/>
  <c r="H1314" i="2"/>
  <c r="I1314" i="2"/>
  <c r="J1314" i="2"/>
  <c r="K1314" i="2"/>
  <c r="L1314" i="2"/>
  <c r="M1314" i="2"/>
  <c r="N1314" i="2"/>
  <c r="O1314" i="2"/>
  <c r="P1314" i="2"/>
  <c r="Q1314" i="2"/>
  <c r="R1314" i="2"/>
  <c r="S1314" i="2"/>
  <c r="T1314" i="2"/>
  <c r="U1314" i="2"/>
  <c r="V1314" i="2"/>
  <c r="W1314" i="2"/>
  <c r="X1314" i="2"/>
  <c r="Y1314" i="2"/>
  <c r="Z1314" i="2"/>
  <c r="AA1314" i="2"/>
  <c r="AB1314" i="2"/>
  <c r="AC1314" i="2"/>
  <c r="AD1314" i="2"/>
  <c r="AP1314" i="2"/>
  <c r="AQ1314" i="2"/>
  <c r="AR1314" i="2"/>
  <c r="AV1314" i="2"/>
  <c r="AW1314" i="2"/>
  <c r="AY1314" i="2"/>
  <c r="AZ1314" i="2"/>
  <c r="BD1314" i="2"/>
  <c r="BE1314" i="2"/>
  <c r="BF1314" i="2"/>
  <c r="A1315" i="2"/>
  <c r="B1315" i="2"/>
  <c r="C1315" i="2"/>
  <c r="D1315" i="2"/>
  <c r="E1315" i="2"/>
  <c r="F1315" i="2"/>
  <c r="G1315" i="2"/>
  <c r="AU1315" i="2" s="1"/>
  <c r="H1315" i="2"/>
  <c r="I1315" i="2"/>
  <c r="J1315" i="2"/>
  <c r="K1315" i="2"/>
  <c r="L1315" i="2"/>
  <c r="M1315" i="2"/>
  <c r="N1315" i="2"/>
  <c r="O1315" i="2"/>
  <c r="P1315" i="2"/>
  <c r="Q1315" i="2"/>
  <c r="R1315" i="2"/>
  <c r="S1315" i="2"/>
  <c r="T1315" i="2"/>
  <c r="U1315" i="2"/>
  <c r="V1315" i="2"/>
  <c r="W1315" i="2"/>
  <c r="X1315" i="2"/>
  <c r="Y1315" i="2"/>
  <c r="Z1315" i="2"/>
  <c r="AA1315" i="2"/>
  <c r="AB1315" i="2"/>
  <c r="AC1315" i="2"/>
  <c r="AD1315" i="2"/>
  <c r="AP1315" i="2"/>
  <c r="AQ1315" i="2"/>
  <c r="AR1315" i="2"/>
  <c r="AV1315" i="2"/>
  <c r="AW1315" i="2"/>
  <c r="AY1315" i="2"/>
  <c r="AZ1315" i="2"/>
  <c r="BD1315" i="2"/>
  <c r="BE1315" i="2"/>
  <c r="BF1315" i="2"/>
  <c r="A1316" i="2"/>
  <c r="B1316" i="2"/>
  <c r="C1316" i="2"/>
  <c r="D1316" i="2"/>
  <c r="E1316" i="2"/>
  <c r="F1316" i="2"/>
  <c r="G1316" i="2"/>
  <c r="AU1316" i="2" s="1"/>
  <c r="H1316" i="2"/>
  <c r="I1316" i="2"/>
  <c r="J1316" i="2"/>
  <c r="K1316" i="2"/>
  <c r="L1316" i="2"/>
  <c r="M1316" i="2"/>
  <c r="N1316" i="2"/>
  <c r="O1316" i="2"/>
  <c r="P1316" i="2"/>
  <c r="Q1316" i="2"/>
  <c r="R1316" i="2"/>
  <c r="S1316" i="2"/>
  <c r="T1316" i="2"/>
  <c r="U1316" i="2"/>
  <c r="V1316" i="2"/>
  <c r="W1316" i="2"/>
  <c r="X1316" i="2"/>
  <c r="Y1316" i="2"/>
  <c r="Z1316" i="2"/>
  <c r="AA1316" i="2"/>
  <c r="AB1316" i="2"/>
  <c r="AC1316" i="2"/>
  <c r="AD1316" i="2"/>
  <c r="AP1316" i="2"/>
  <c r="AQ1316" i="2"/>
  <c r="AR1316" i="2"/>
  <c r="AV1316" i="2"/>
  <c r="AW1316" i="2"/>
  <c r="AY1316" i="2"/>
  <c r="AZ1316" i="2"/>
  <c r="BD1316" i="2"/>
  <c r="BE1316" i="2"/>
  <c r="BF1316" i="2"/>
  <c r="A1317" i="2"/>
  <c r="B1317" i="2"/>
  <c r="C1317" i="2"/>
  <c r="D1317" i="2"/>
  <c r="E1317" i="2"/>
  <c r="F1317" i="2"/>
  <c r="G1317" i="2"/>
  <c r="AU1317" i="2" s="1"/>
  <c r="H1317" i="2"/>
  <c r="I1317" i="2"/>
  <c r="J1317" i="2"/>
  <c r="K1317" i="2"/>
  <c r="L1317" i="2"/>
  <c r="M1317" i="2"/>
  <c r="N1317" i="2"/>
  <c r="O1317" i="2"/>
  <c r="P1317" i="2"/>
  <c r="Q1317" i="2"/>
  <c r="R1317" i="2"/>
  <c r="S1317" i="2"/>
  <c r="T1317" i="2"/>
  <c r="U1317" i="2"/>
  <c r="V1317" i="2"/>
  <c r="W1317" i="2"/>
  <c r="X1317" i="2"/>
  <c r="Y1317" i="2"/>
  <c r="Z1317" i="2"/>
  <c r="AA1317" i="2"/>
  <c r="AB1317" i="2"/>
  <c r="AC1317" i="2"/>
  <c r="AD1317" i="2"/>
  <c r="AP1317" i="2"/>
  <c r="AQ1317" i="2"/>
  <c r="AR1317" i="2"/>
  <c r="AV1317" i="2"/>
  <c r="AW1317" i="2"/>
  <c r="AY1317" i="2"/>
  <c r="AZ1317" i="2"/>
  <c r="BD1317" i="2"/>
  <c r="BE1317" i="2"/>
  <c r="BF1317" i="2"/>
  <c r="A1318" i="2"/>
  <c r="B1318" i="2"/>
  <c r="C1318" i="2"/>
  <c r="D1318" i="2"/>
  <c r="E1318" i="2"/>
  <c r="F1318" i="2"/>
  <c r="G1318" i="2"/>
  <c r="AU1318" i="2" s="1"/>
  <c r="H1318" i="2"/>
  <c r="I1318" i="2"/>
  <c r="J1318" i="2"/>
  <c r="K1318" i="2"/>
  <c r="L1318" i="2"/>
  <c r="M1318" i="2"/>
  <c r="N1318" i="2"/>
  <c r="O1318" i="2"/>
  <c r="P1318" i="2"/>
  <c r="Q1318" i="2"/>
  <c r="R1318" i="2"/>
  <c r="S1318" i="2"/>
  <c r="T1318" i="2"/>
  <c r="U1318" i="2"/>
  <c r="V1318" i="2"/>
  <c r="W1318" i="2"/>
  <c r="X1318" i="2"/>
  <c r="Y1318" i="2"/>
  <c r="Z1318" i="2"/>
  <c r="AA1318" i="2"/>
  <c r="AB1318" i="2"/>
  <c r="AC1318" i="2"/>
  <c r="AD1318" i="2"/>
  <c r="AP1318" i="2"/>
  <c r="AQ1318" i="2"/>
  <c r="AR1318" i="2"/>
  <c r="AV1318" i="2"/>
  <c r="AW1318" i="2"/>
  <c r="AY1318" i="2"/>
  <c r="AZ1318" i="2"/>
  <c r="BD1318" i="2"/>
  <c r="BE1318" i="2"/>
  <c r="BF1318" i="2"/>
  <c r="A1319" i="2"/>
  <c r="B1319" i="2"/>
  <c r="C1319" i="2"/>
  <c r="D1319" i="2"/>
  <c r="E1319" i="2"/>
  <c r="F1319" i="2"/>
  <c r="G1319" i="2"/>
  <c r="AU1319" i="2" s="1"/>
  <c r="H1319" i="2"/>
  <c r="I1319" i="2"/>
  <c r="J1319" i="2"/>
  <c r="K1319" i="2"/>
  <c r="L1319" i="2"/>
  <c r="M1319" i="2"/>
  <c r="N1319" i="2"/>
  <c r="O1319" i="2"/>
  <c r="P1319" i="2"/>
  <c r="Q1319" i="2"/>
  <c r="R1319" i="2"/>
  <c r="S1319" i="2"/>
  <c r="T1319" i="2"/>
  <c r="U1319" i="2"/>
  <c r="V1319" i="2"/>
  <c r="W1319" i="2"/>
  <c r="X1319" i="2"/>
  <c r="Y1319" i="2"/>
  <c r="Z1319" i="2"/>
  <c r="AA1319" i="2"/>
  <c r="AB1319" i="2"/>
  <c r="AC1319" i="2"/>
  <c r="AD1319" i="2"/>
  <c r="AP1319" i="2"/>
  <c r="AQ1319" i="2"/>
  <c r="AR1319" i="2"/>
  <c r="AV1319" i="2"/>
  <c r="AW1319" i="2"/>
  <c r="AY1319" i="2"/>
  <c r="AZ1319" i="2"/>
  <c r="BD1319" i="2"/>
  <c r="BE1319" i="2"/>
  <c r="BF1319" i="2"/>
  <c r="A1320" i="2"/>
  <c r="B1320" i="2"/>
  <c r="C1320" i="2"/>
  <c r="D1320" i="2"/>
  <c r="E1320" i="2"/>
  <c r="F1320" i="2"/>
  <c r="G1320" i="2"/>
  <c r="AU1320" i="2" s="1"/>
  <c r="H1320" i="2"/>
  <c r="I1320" i="2"/>
  <c r="J1320" i="2"/>
  <c r="K1320" i="2"/>
  <c r="L1320" i="2"/>
  <c r="M1320" i="2"/>
  <c r="N1320" i="2"/>
  <c r="O1320" i="2"/>
  <c r="P1320" i="2"/>
  <c r="Q1320" i="2"/>
  <c r="R1320" i="2"/>
  <c r="S1320" i="2"/>
  <c r="T1320" i="2"/>
  <c r="U1320" i="2"/>
  <c r="V1320" i="2"/>
  <c r="W1320" i="2"/>
  <c r="X1320" i="2"/>
  <c r="Y1320" i="2"/>
  <c r="Z1320" i="2"/>
  <c r="AA1320" i="2"/>
  <c r="AB1320" i="2"/>
  <c r="AC1320" i="2"/>
  <c r="AD1320" i="2"/>
  <c r="AP1320" i="2"/>
  <c r="AQ1320" i="2"/>
  <c r="AR1320" i="2"/>
  <c r="AV1320" i="2"/>
  <c r="AW1320" i="2"/>
  <c r="AY1320" i="2"/>
  <c r="AZ1320" i="2"/>
  <c r="BD1320" i="2"/>
  <c r="BE1320" i="2"/>
  <c r="BF1320" i="2"/>
  <c r="A1321" i="2"/>
  <c r="B1321" i="2"/>
  <c r="C1321" i="2"/>
  <c r="D1321" i="2"/>
  <c r="E1321" i="2"/>
  <c r="F1321" i="2"/>
  <c r="G1321" i="2"/>
  <c r="AU1321" i="2" s="1"/>
  <c r="H1321" i="2"/>
  <c r="I1321" i="2"/>
  <c r="J1321" i="2"/>
  <c r="K1321" i="2"/>
  <c r="L1321" i="2"/>
  <c r="M1321" i="2"/>
  <c r="N1321" i="2"/>
  <c r="O1321" i="2"/>
  <c r="P1321" i="2"/>
  <c r="Q1321" i="2"/>
  <c r="R1321" i="2"/>
  <c r="S1321" i="2"/>
  <c r="T1321" i="2"/>
  <c r="U1321" i="2"/>
  <c r="V1321" i="2"/>
  <c r="W1321" i="2"/>
  <c r="X1321" i="2"/>
  <c r="Y1321" i="2"/>
  <c r="Z1321" i="2"/>
  <c r="AA1321" i="2"/>
  <c r="AB1321" i="2"/>
  <c r="AC1321" i="2"/>
  <c r="AD1321" i="2"/>
  <c r="AP1321" i="2"/>
  <c r="AQ1321" i="2"/>
  <c r="AR1321" i="2"/>
  <c r="AV1321" i="2"/>
  <c r="AW1321" i="2"/>
  <c r="AY1321" i="2"/>
  <c r="AZ1321" i="2"/>
  <c r="BD1321" i="2"/>
  <c r="BE1321" i="2"/>
  <c r="BF1321" i="2"/>
  <c r="A1322" i="2"/>
  <c r="B1322" i="2"/>
  <c r="C1322" i="2"/>
  <c r="D1322" i="2"/>
  <c r="E1322" i="2"/>
  <c r="F1322" i="2"/>
  <c r="G1322" i="2"/>
  <c r="AU1322" i="2" s="1"/>
  <c r="H1322" i="2"/>
  <c r="I1322" i="2"/>
  <c r="J1322" i="2"/>
  <c r="K1322" i="2"/>
  <c r="L1322" i="2"/>
  <c r="M1322" i="2"/>
  <c r="N1322" i="2"/>
  <c r="O1322" i="2"/>
  <c r="P1322" i="2"/>
  <c r="Q1322" i="2"/>
  <c r="R1322" i="2"/>
  <c r="S1322" i="2"/>
  <c r="T1322" i="2"/>
  <c r="U1322" i="2"/>
  <c r="V1322" i="2"/>
  <c r="W1322" i="2"/>
  <c r="X1322" i="2"/>
  <c r="Y1322" i="2"/>
  <c r="Z1322" i="2"/>
  <c r="AA1322" i="2"/>
  <c r="AB1322" i="2"/>
  <c r="AC1322" i="2"/>
  <c r="AD1322" i="2"/>
  <c r="AP1322" i="2"/>
  <c r="AQ1322" i="2"/>
  <c r="AR1322" i="2"/>
  <c r="AV1322" i="2"/>
  <c r="AW1322" i="2"/>
  <c r="AY1322" i="2"/>
  <c r="AZ1322" i="2"/>
  <c r="BD1322" i="2"/>
  <c r="BE1322" i="2"/>
  <c r="BF1322" i="2"/>
  <c r="A1323" i="2"/>
  <c r="B1323" i="2"/>
  <c r="C1323" i="2"/>
  <c r="D1323" i="2"/>
  <c r="E1323" i="2"/>
  <c r="F1323" i="2"/>
  <c r="G1323" i="2"/>
  <c r="AU1323" i="2" s="1"/>
  <c r="H1323" i="2"/>
  <c r="I1323" i="2"/>
  <c r="J1323" i="2"/>
  <c r="K1323" i="2"/>
  <c r="L1323" i="2"/>
  <c r="M1323" i="2"/>
  <c r="N1323" i="2"/>
  <c r="O1323" i="2"/>
  <c r="P1323" i="2"/>
  <c r="Q1323" i="2"/>
  <c r="R1323" i="2"/>
  <c r="S1323" i="2"/>
  <c r="T1323" i="2"/>
  <c r="U1323" i="2"/>
  <c r="V1323" i="2"/>
  <c r="W1323" i="2"/>
  <c r="X1323" i="2"/>
  <c r="Y1323" i="2"/>
  <c r="Z1323" i="2"/>
  <c r="AA1323" i="2"/>
  <c r="AB1323" i="2"/>
  <c r="AC1323" i="2"/>
  <c r="AD1323" i="2"/>
  <c r="AP1323" i="2"/>
  <c r="AQ1323" i="2"/>
  <c r="AR1323" i="2"/>
  <c r="AV1323" i="2"/>
  <c r="AW1323" i="2"/>
  <c r="AY1323" i="2"/>
  <c r="AZ1323" i="2"/>
  <c r="BD1323" i="2"/>
  <c r="BE1323" i="2"/>
  <c r="BF1323" i="2"/>
  <c r="A1324" i="2"/>
  <c r="B1324" i="2"/>
  <c r="C1324" i="2"/>
  <c r="D1324" i="2"/>
  <c r="E1324" i="2"/>
  <c r="F1324" i="2"/>
  <c r="G1324" i="2"/>
  <c r="AU1324" i="2" s="1"/>
  <c r="H1324" i="2"/>
  <c r="I1324" i="2"/>
  <c r="J1324" i="2"/>
  <c r="K1324" i="2"/>
  <c r="L1324" i="2"/>
  <c r="M1324" i="2"/>
  <c r="N1324" i="2"/>
  <c r="O1324" i="2"/>
  <c r="P1324" i="2"/>
  <c r="Q1324" i="2"/>
  <c r="R1324" i="2"/>
  <c r="S1324" i="2"/>
  <c r="T1324" i="2"/>
  <c r="U1324" i="2"/>
  <c r="V1324" i="2"/>
  <c r="W1324" i="2"/>
  <c r="X1324" i="2"/>
  <c r="Y1324" i="2"/>
  <c r="Z1324" i="2"/>
  <c r="AA1324" i="2"/>
  <c r="AB1324" i="2"/>
  <c r="AC1324" i="2"/>
  <c r="AD1324" i="2"/>
  <c r="AP1324" i="2"/>
  <c r="AQ1324" i="2"/>
  <c r="AR1324" i="2"/>
  <c r="AV1324" i="2"/>
  <c r="AW1324" i="2"/>
  <c r="AY1324" i="2"/>
  <c r="AZ1324" i="2"/>
  <c r="BD1324" i="2"/>
  <c r="BE1324" i="2"/>
  <c r="BF1324" i="2"/>
  <c r="A1325" i="2"/>
  <c r="B1325" i="2"/>
  <c r="C1325" i="2"/>
  <c r="D1325" i="2"/>
  <c r="E1325" i="2"/>
  <c r="F1325" i="2"/>
  <c r="G1325" i="2"/>
  <c r="AU1325" i="2" s="1"/>
  <c r="H1325" i="2"/>
  <c r="I1325" i="2"/>
  <c r="J1325" i="2"/>
  <c r="K1325" i="2"/>
  <c r="L1325" i="2"/>
  <c r="M1325" i="2"/>
  <c r="N1325" i="2"/>
  <c r="O1325" i="2"/>
  <c r="P1325" i="2"/>
  <c r="Q1325" i="2"/>
  <c r="R1325" i="2"/>
  <c r="S1325" i="2"/>
  <c r="T1325" i="2"/>
  <c r="U1325" i="2"/>
  <c r="V1325" i="2"/>
  <c r="W1325" i="2"/>
  <c r="X1325" i="2"/>
  <c r="Y1325" i="2"/>
  <c r="Z1325" i="2"/>
  <c r="AA1325" i="2"/>
  <c r="AB1325" i="2"/>
  <c r="AC1325" i="2"/>
  <c r="AD1325" i="2"/>
  <c r="AP1325" i="2"/>
  <c r="AQ1325" i="2"/>
  <c r="AR1325" i="2"/>
  <c r="AV1325" i="2"/>
  <c r="AW1325" i="2"/>
  <c r="AY1325" i="2"/>
  <c r="AZ1325" i="2"/>
  <c r="BD1325" i="2"/>
  <c r="BE1325" i="2"/>
  <c r="BF1325" i="2"/>
  <c r="A1326" i="2"/>
  <c r="B1326" i="2"/>
  <c r="C1326" i="2"/>
  <c r="D1326" i="2"/>
  <c r="E1326" i="2"/>
  <c r="F1326" i="2"/>
  <c r="G1326" i="2"/>
  <c r="AU1326" i="2" s="1"/>
  <c r="H1326" i="2"/>
  <c r="I1326" i="2"/>
  <c r="J1326" i="2"/>
  <c r="K1326" i="2"/>
  <c r="L1326" i="2"/>
  <c r="M1326" i="2"/>
  <c r="N1326" i="2"/>
  <c r="O1326" i="2"/>
  <c r="P1326" i="2"/>
  <c r="Q1326" i="2"/>
  <c r="R1326" i="2"/>
  <c r="S1326" i="2"/>
  <c r="T1326" i="2"/>
  <c r="U1326" i="2"/>
  <c r="V1326" i="2"/>
  <c r="W1326" i="2"/>
  <c r="X1326" i="2"/>
  <c r="Y1326" i="2"/>
  <c r="Z1326" i="2"/>
  <c r="AA1326" i="2"/>
  <c r="AB1326" i="2"/>
  <c r="AC1326" i="2"/>
  <c r="AD1326" i="2"/>
  <c r="AP1326" i="2"/>
  <c r="AQ1326" i="2"/>
  <c r="AR1326" i="2"/>
  <c r="AV1326" i="2"/>
  <c r="AW1326" i="2"/>
  <c r="AY1326" i="2"/>
  <c r="AZ1326" i="2"/>
  <c r="BD1326" i="2"/>
  <c r="BE1326" i="2"/>
  <c r="BF1326" i="2"/>
  <c r="A1327" i="2"/>
  <c r="B1327" i="2"/>
  <c r="C1327" i="2"/>
  <c r="D1327" i="2"/>
  <c r="E1327" i="2"/>
  <c r="F1327" i="2"/>
  <c r="G1327" i="2"/>
  <c r="AU1327" i="2" s="1"/>
  <c r="H1327" i="2"/>
  <c r="I1327" i="2"/>
  <c r="J1327" i="2"/>
  <c r="K1327" i="2"/>
  <c r="L1327" i="2"/>
  <c r="M1327" i="2"/>
  <c r="N1327" i="2"/>
  <c r="O1327" i="2"/>
  <c r="P1327" i="2"/>
  <c r="Q1327" i="2"/>
  <c r="R1327" i="2"/>
  <c r="S1327" i="2"/>
  <c r="T1327" i="2"/>
  <c r="U1327" i="2"/>
  <c r="V1327" i="2"/>
  <c r="W1327" i="2"/>
  <c r="X1327" i="2"/>
  <c r="Y1327" i="2"/>
  <c r="Z1327" i="2"/>
  <c r="AA1327" i="2"/>
  <c r="AB1327" i="2"/>
  <c r="AC1327" i="2"/>
  <c r="AD1327" i="2"/>
  <c r="AP1327" i="2"/>
  <c r="AQ1327" i="2"/>
  <c r="AR1327" i="2"/>
  <c r="AV1327" i="2"/>
  <c r="AW1327" i="2"/>
  <c r="AY1327" i="2"/>
  <c r="AZ1327" i="2"/>
  <c r="BD1327" i="2"/>
  <c r="BE1327" i="2"/>
  <c r="BF1327" i="2"/>
  <c r="A1328" i="2"/>
  <c r="B1328" i="2"/>
  <c r="C1328" i="2"/>
  <c r="D1328" i="2"/>
  <c r="E1328" i="2"/>
  <c r="F1328" i="2"/>
  <c r="G1328" i="2"/>
  <c r="AU1328" i="2" s="1"/>
  <c r="H1328" i="2"/>
  <c r="I1328" i="2"/>
  <c r="J1328" i="2"/>
  <c r="K1328" i="2"/>
  <c r="L1328" i="2"/>
  <c r="M1328" i="2"/>
  <c r="N1328" i="2"/>
  <c r="O1328" i="2"/>
  <c r="P1328" i="2"/>
  <c r="Q1328" i="2"/>
  <c r="R1328" i="2"/>
  <c r="S1328" i="2"/>
  <c r="T1328" i="2"/>
  <c r="U1328" i="2"/>
  <c r="V1328" i="2"/>
  <c r="W1328" i="2"/>
  <c r="X1328" i="2"/>
  <c r="Y1328" i="2"/>
  <c r="Z1328" i="2"/>
  <c r="AA1328" i="2"/>
  <c r="AB1328" i="2"/>
  <c r="AC1328" i="2"/>
  <c r="AD1328" i="2"/>
  <c r="AP1328" i="2"/>
  <c r="AQ1328" i="2"/>
  <c r="AR1328" i="2"/>
  <c r="AV1328" i="2"/>
  <c r="AW1328" i="2"/>
  <c r="AY1328" i="2"/>
  <c r="AZ1328" i="2"/>
  <c r="BD1328" i="2"/>
  <c r="BE1328" i="2"/>
  <c r="BF1328" i="2"/>
  <c r="A1329" i="2"/>
  <c r="B1329" i="2"/>
  <c r="C1329" i="2"/>
  <c r="D1329" i="2"/>
  <c r="E1329" i="2"/>
  <c r="F1329" i="2"/>
  <c r="G1329" i="2"/>
  <c r="AU1329" i="2" s="1"/>
  <c r="H1329" i="2"/>
  <c r="I1329" i="2"/>
  <c r="J1329" i="2"/>
  <c r="K1329" i="2"/>
  <c r="L1329" i="2"/>
  <c r="M1329" i="2"/>
  <c r="N1329" i="2"/>
  <c r="O1329" i="2"/>
  <c r="P1329" i="2"/>
  <c r="Q1329" i="2"/>
  <c r="R1329" i="2"/>
  <c r="S1329" i="2"/>
  <c r="T1329" i="2"/>
  <c r="U1329" i="2"/>
  <c r="V1329" i="2"/>
  <c r="W1329" i="2"/>
  <c r="X1329" i="2"/>
  <c r="Y1329" i="2"/>
  <c r="Z1329" i="2"/>
  <c r="AA1329" i="2"/>
  <c r="AB1329" i="2"/>
  <c r="AC1329" i="2"/>
  <c r="AD1329" i="2"/>
  <c r="AP1329" i="2"/>
  <c r="AQ1329" i="2"/>
  <c r="AR1329" i="2"/>
  <c r="AV1329" i="2"/>
  <c r="AW1329" i="2"/>
  <c r="AY1329" i="2"/>
  <c r="AZ1329" i="2"/>
  <c r="BD1329" i="2"/>
  <c r="BE1329" i="2"/>
  <c r="BF1329" i="2"/>
  <c r="A1330" i="2"/>
  <c r="B1330" i="2"/>
  <c r="C1330" i="2"/>
  <c r="D1330" i="2"/>
  <c r="E1330" i="2"/>
  <c r="F1330" i="2"/>
  <c r="G1330" i="2"/>
  <c r="AU1330" i="2" s="1"/>
  <c r="H1330" i="2"/>
  <c r="I1330" i="2"/>
  <c r="J1330" i="2"/>
  <c r="K1330" i="2"/>
  <c r="L1330" i="2"/>
  <c r="M1330" i="2"/>
  <c r="N1330" i="2"/>
  <c r="O1330" i="2"/>
  <c r="P1330" i="2"/>
  <c r="Q1330" i="2"/>
  <c r="R1330" i="2"/>
  <c r="S1330" i="2"/>
  <c r="T1330" i="2"/>
  <c r="U1330" i="2"/>
  <c r="V1330" i="2"/>
  <c r="W1330" i="2"/>
  <c r="X1330" i="2"/>
  <c r="Y1330" i="2"/>
  <c r="Z1330" i="2"/>
  <c r="AA1330" i="2"/>
  <c r="AB1330" i="2"/>
  <c r="AC1330" i="2"/>
  <c r="AD1330" i="2"/>
  <c r="AP1330" i="2"/>
  <c r="AQ1330" i="2"/>
  <c r="AR1330" i="2"/>
  <c r="AV1330" i="2"/>
  <c r="AW1330" i="2"/>
  <c r="AY1330" i="2"/>
  <c r="AZ1330" i="2"/>
  <c r="BD1330" i="2"/>
  <c r="BE1330" i="2"/>
  <c r="BF1330" i="2"/>
  <c r="A1331" i="2"/>
  <c r="B1331" i="2"/>
  <c r="C1331" i="2"/>
  <c r="D1331" i="2"/>
  <c r="E1331" i="2"/>
  <c r="F1331" i="2"/>
  <c r="G1331" i="2"/>
  <c r="AU1331" i="2" s="1"/>
  <c r="H1331" i="2"/>
  <c r="I1331" i="2"/>
  <c r="J1331" i="2"/>
  <c r="K1331" i="2"/>
  <c r="L1331" i="2"/>
  <c r="M1331" i="2"/>
  <c r="N1331" i="2"/>
  <c r="O1331" i="2"/>
  <c r="P1331" i="2"/>
  <c r="Q1331" i="2"/>
  <c r="R1331" i="2"/>
  <c r="S1331" i="2"/>
  <c r="T1331" i="2"/>
  <c r="U1331" i="2"/>
  <c r="V1331" i="2"/>
  <c r="W1331" i="2"/>
  <c r="X1331" i="2"/>
  <c r="Y1331" i="2"/>
  <c r="Z1331" i="2"/>
  <c r="AA1331" i="2"/>
  <c r="AB1331" i="2"/>
  <c r="AC1331" i="2"/>
  <c r="AD1331" i="2"/>
  <c r="AP1331" i="2"/>
  <c r="AQ1331" i="2"/>
  <c r="AR1331" i="2"/>
  <c r="AV1331" i="2"/>
  <c r="AW1331" i="2"/>
  <c r="AY1331" i="2"/>
  <c r="AZ1331" i="2"/>
  <c r="BD1331" i="2"/>
  <c r="BE1331" i="2"/>
  <c r="BF1331" i="2"/>
  <c r="A1332" i="2"/>
  <c r="B1332" i="2"/>
  <c r="C1332" i="2"/>
  <c r="D1332" i="2"/>
  <c r="E1332" i="2"/>
  <c r="F1332" i="2"/>
  <c r="G1332" i="2"/>
  <c r="AU1332" i="2" s="1"/>
  <c r="H1332" i="2"/>
  <c r="I1332" i="2"/>
  <c r="J1332" i="2"/>
  <c r="K1332" i="2"/>
  <c r="L1332" i="2"/>
  <c r="M1332" i="2"/>
  <c r="N1332" i="2"/>
  <c r="O1332" i="2"/>
  <c r="P1332" i="2"/>
  <c r="Q1332" i="2"/>
  <c r="R1332" i="2"/>
  <c r="S1332" i="2"/>
  <c r="T1332" i="2"/>
  <c r="U1332" i="2"/>
  <c r="V1332" i="2"/>
  <c r="W1332" i="2"/>
  <c r="X1332" i="2"/>
  <c r="Y1332" i="2"/>
  <c r="Z1332" i="2"/>
  <c r="AA1332" i="2"/>
  <c r="AB1332" i="2"/>
  <c r="AC1332" i="2"/>
  <c r="AD1332" i="2"/>
  <c r="AP1332" i="2"/>
  <c r="AQ1332" i="2"/>
  <c r="AR1332" i="2"/>
  <c r="AV1332" i="2"/>
  <c r="AW1332" i="2"/>
  <c r="AY1332" i="2"/>
  <c r="AZ1332" i="2"/>
  <c r="BD1332" i="2"/>
  <c r="BE1332" i="2"/>
  <c r="BF1332" i="2"/>
  <c r="A1333" i="2"/>
  <c r="B1333" i="2"/>
  <c r="C1333" i="2"/>
  <c r="D1333" i="2"/>
  <c r="E1333" i="2"/>
  <c r="F1333" i="2"/>
  <c r="G1333" i="2"/>
  <c r="AU1333" i="2" s="1"/>
  <c r="H1333" i="2"/>
  <c r="I1333" i="2"/>
  <c r="J1333" i="2"/>
  <c r="K1333" i="2"/>
  <c r="L1333" i="2"/>
  <c r="M1333" i="2"/>
  <c r="N1333" i="2"/>
  <c r="O1333" i="2"/>
  <c r="P1333" i="2"/>
  <c r="Q1333" i="2"/>
  <c r="R1333" i="2"/>
  <c r="S1333" i="2"/>
  <c r="T1333" i="2"/>
  <c r="U1333" i="2"/>
  <c r="V1333" i="2"/>
  <c r="W1333" i="2"/>
  <c r="X1333" i="2"/>
  <c r="Y1333" i="2"/>
  <c r="Z1333" i="2"/>
  <c r="AA1333" i="2"/>
  <c r="AB1333" i="2"/>
  <c r="AC1333" i="2"/>
  <c r="AD1333" i="2"/>
  <c r="AP1333" i="2"/>
  <c r="AQ1333" i="2"/>
  <c r="AR1333" i="2"/>
  <c r="AV1333" i="2"/>
  <c r="AW1333" i="2"/>
  <c r="AY1333" i="2"/>
  <c r="AZ1333" i="2"/>
  <c r="BD1333" i="2"/>
  <c r="BE1333" i="2"/>
  <c r="BF1333" i="2"/>
  <c r="A1334" i="2"/>
  <c r="B1334" i="2"/>
  <c r="C1334" i="2"/>
  <c r="D1334" i="2"/>
  <c r="E1334" i="2"/>
  <c r="F1334" i="2"/>
  <c r="G1334" i="2"/>
  <c r="AU1334" i="2" s="1"/>
  <c r="H1334" i="2"/>
  <c r="I1334" i="2"/>
  <c r="J1334" i="2"/>
  <c r="K1334" i="2"/>
  <c r="L1334" i="2"/>
  <c r="M1334" i="2"/>
  <c r="N1334" i="2"/>
  <c r="O1334" i="2"/>
  <c r="P1334" i="2"/>
  <c r="Q1334" i="2"/>
  <c r="R1334" i="2"/>
  <c r="S1334" i="2"/>
  <c r="T1334" i="2"/>
  <c r="U1334" i="2"/>
  <c r="V1334" i="2"/>
  <c r="W1334" i="2"/>
  <c r="X1334" i="2"/>
  <c r="Y1334" i="2"/>
  <c r="Z1334" i="2"/>
  <c r="AA1334" i="2"/>
  <c r="AB1334" i="2"/>
  <c r="AC1334" i="2"/>
  <c r="AD1334" i="2"/>
  <c r="AP1334" i="2"/>
  <c r="AQ1334" i="2"/>
  <c r="AR1334" i="2"/>
  <c r="AV1334" i="2"/>
  <c r="AW1334" i="2"/>
  <c r="AY1334" i="2"/>
  <c r="AZ1334" i="2"/>
  <c r="BD1334" i="2"/>
  <c r="BE1334" i="2"/>
  <c r="BF1334" i="2"/>
  <c r="A1335" i="2"/>
  <c r="B1335" i="2"/>
  <c r="C1335" i="2"/>
  <c r="D1335" i="2"/>
  <c r="E1335" i="2"/>
  <c r="F1335" i="2"/>
  <c r="G1335" i="2"/>
  <c r="AU1335" i="2" s="1"/>
  <c r="H1335" i="2"/>
  <c r="I1335" i="2"/>
  <c r="J1335" i="2"/>
  <c r="K1335" i="2"/>
  <c r="L1335" i="2"/>
  <c r="M1335" i="2"/>
  <c r="N1335" i="2"/>
  <c r="O1335" i="2"/>
  <c r="P1335" i="2"/>
  <c r="Q1335" i="2"/>
  <c r="R1335" i="2"/>
  <c r="S1335" i="2"/>
  <c r="T1335" i="2"/>
  <c r="U1335" i="2"/>
  <c r="V1335" i="2"/>
  <c r="W1335" i="2"/>
  <c r="X1335" i="2"/>
  <c r="Y1335" i="2"/>
  <c r="Z1335" i="2"/>
  <c r="AA1335" i="2"/>
  <c r="AB1335" i="2"/>
  <c r="AC1335" i="2"/>
  <c r="AD1335" i="2"/>
  <c r="AP1335" i="2"/>
  <c r="AQ1335" i="2"/>
  <c r="AR1335" i="2"/>
  <c r="AV1335" i="2"/>
  <c r="AW1335" i="2"/>
  <c r="AY1335" i="2"/>
  <c r="AZ1335" i="2"/>
  <c r="BD1335" i="2"/>
  <c r="BE1335" i="2"/>
  <c r="BF1335" i="2"/>
  <c r="A1336" i="2"/>
  <c r="B1336" i="2"/>
  <c r="C1336" i="2"/>
  <c r="D1336" i="2"/>
  <c r="E1336" i="2"/>
  <c r="F1336" i="2"/>
  <c r="G1336" i="2"/>
  <c r="AU1336" i="2" s="1"/>
  <c r="H1336" i="2"/>
  <c r="I1336" i="2"/>
  <c r="J1336" i="2"/>
  <c r="K1336" i="2"/>
  <c r="L1336" i="2"/>
  <c r="M1336" i="2"/>
  <c r="N1336" i="2"/>
  <c r="O1336" i="2"/>
  <c r="P1336" i="2"/>
  <c r="Q1336" i="2"/>
  <c r="R1336" i="2"/>
  <c r="S1336" i="2"/>
  <c r="T1336" i="2"/>
  <c r="U1336" i="2"/>
  <c r="V1336" i="2"/>
  <c r="W1336" i="2"/>
  <c r="X1336" i="2"/>
  <c r="Y1336" i="2"/>
  <c r="Z1336" i="2"/>
  <c r="AA1336" i="2"/>
  <c r="AB1336" i="2"/>
  <c r="AC1336" i="2"/>
  <c r="AD1336" i="2"/>
  <c r="AP1336" i="2"/>
  <c r="AQ1336" i="2"/>
  <c r="AR1336" i="2"/>
  <c r="AV1336" i="2"/>
  <c r="AW1336" i="2"/>
  <c r="AY1336" i="2"/>
  <c r="AZ1336" i="2"/>
  <c r="BD1336" i="2"/>
  <c r="BE1336" i="2"/>
  <c r="BF1336" i="2"/>
  <c r="A1337" i="2"/>
  <c r="B1337" i="2"/>
  <c r="C1337" i="2"/>
  <c r="D1337" i="2"/>
  <c r="E1337" i="2"/>
  <c r="F1337" i="2"/>
  <c r="G1337" i="2"/>
  <c r="AU1337" i="2" s="1"/>
  <c r="H1337" i="2"/>
  <c r="I1337" i="2"/>
  <c r="J1337" i="2"/>
  <c r="K1337" i="2"/>
  <c r="L1337" i="2"/>
  <c r="M1337" i="2"/>
  <c r="N1337" i="2"/>
  <c r="O1337" i="2"/>
  <c r="P1337" i="2"/>
  <c r="Q1337" i="2"/>
  <c r="R1337" i="2"/>
  <c r="S1337" i="2"/>
  <c r="T1337" i="2"/>
  <c r="U1337" i="2"/>
  <c r="V1337" i="2"/>
  <c r="W1337" i="2"/>
  <c r="X1337" i="2"/>
  <c r="Y1337" i="2"/>
  <c r="Z1337" i="2"/>
  <c r="AA1337" i="2"/>
  <c r="AB1337" i="2"/>
  <c r="AC1337" i="2"/>
  <c r="AD1337" i="2"/>
  <c r="AP1337" i="2"/>
  <c r="AQ1337" i="2"/>
  <c r="AR1337" i="2"/>
  <c r="AV1337" i="2"/>
  <c r="AW1337" i="2"/>
  <c r="AY1337" i="2"/>
  <c r="AZ1337" i="2"/>
  <c r="BD1337" i="2"/>
  <c r="BE1337" i="2"/>
  <c r="BF1337" i="2"/>
  <c r="A1338" i="2"/>
  <c r="B1338" i="2"/>
  <c r="C1338" i="2"/>
  <c r="D1338" i="2"/>
  <c r="E1338" i="2"/>
  <c r="F1338" i="2"/>
  <c r="G1338" i="2"/>
  <c r="AU1338" i="2" s="1"/>
  <c r="H1338" i="2"/>
  <c r="I1338" i="2"/>
  <c r="J1338" i="2"/>
  <c r="K1338" i="2"/>
  <c r="L1338" i="2"/>
  <c r="M1338" i="2"/>
  <c r="N1338" i="2"/>
  <c r="O1338" i="2"/>
  <c r="P1338" i="2"/>
  <c r="Q1338" i="2"/>
  <c r="R1338" i="2"/>
  <c r="S1338" i="2"/>
  <c r="T1338" i="2"/>
  <c r="U1338" i="2"/>
  <c r="V1338" i="2"/>
  <c r="W1338" i="2"/>
  <c r="X1338" i="2"/>
  <c r="Y1338" i="2"/>
  <c r="Z1338" i="2"/>
  <c r="AA1338" i="2"/>
  <c r="AB1338" i="2"/>
  <c r="AC1338" i="2"/>
  <c r="AD1338" i="2"/>
  <c r="AP1338" i="2"/>
  <c r="AQ1338" i="2"/>
  <c r="AR1338" i="2"/>
  <c r="AV1338" i="2"/>
  <c r="AW1338" i="2"/>
  <c r="AY1338" i="2"/>
  <c r="AZ1338" i="2"/>
  <c r="BD1338" i="2"/>
  <c r="BE1338" i="2"/>
  <c r="BF1338" i="2"/>
  <c r="A1339" i="2"/>
  <c r="B1339" i="2"/>
  <c r="C1339" i="2"/>
  <c r="D1339" i="2"/>
  <c r="E1339" i="2"/>
  <c r="F1339" i="2"/>
  <c r="G1339" i="2"/>
  <c r="AU1339" i="2" s="1"/>
  <c r="H1339" i="2"/>
  <c r="I1339" i="2"/>
  <c r="J1339" i="2"/>
  <c r="K1339" i="2"/>
  <c r="L1339" i="2"/>
  <c r="M1339" i="2"/>
  <c r="N1339" i="2"/>
  <c r="O1339" i="2"/>
  <c r="P1339" i="2"/>
  <c r="Q1339" i="2"/>
  <c r="R1339" i="2"/>
  <c r="S1339" i="2"/>
  <c r="T1339" i="2"/>
  <c r="U1339" i="2"/>
  <c r="V1339" i="2"/>
  <c r="W1339" i="2"/>
  <c r="X1339" i="2"/>
  <c r="Y1339" i="2"/>
  <c r="Z1339" i="2"/>
  <c r="AA1339" i="2"/>
  <c r="AB1339" i="2"/>
  <c r="AC1339" i="2"/>
  <c r="AD1339" i="2"/>
  <c r="AP1339" i="2"/>
  <c r="AQ1339" i="2"/>
  <c r="AR1339" i="2"/>
  <c r="AV1339" i="2"/>
  <c r="AW1339" i="2"/>
  <c r="AY1339" i="2"/>
  <c r="AZ1339" i="2"/>
  <c r="BD1339" i="2"/>
  <c r="BE1339" i="2"/>
  <c r="BF1339" i="2"/>
  <c r="A1340" i="2"/>
  <c r="B1340" i="2"/>
  <c r="C1340" i="2"/>
  <c r="D1340" i="2"/>
  <c r="E1340" i="2"/>
  <c r="F1340" i="2"/>
  <c r="G1340" i="2"/>
  <c r="AU1340" i="2" s="1"/>
  <c r="H1340" i="2"/>
  <c r="I1340" i="2"/>
  <c r="J1340" i="2"/>
  <c r="K1340" i="2"/>
  <c r="L1340" i="2"/>
  <c r="M1340" i="2"/>
  <c r="N1340" i="2"/>
  <c r="O1340" i="2"/>
  <c r="P1340" i="2"/>
  <c r="Q1340" i="2"/>
  <c r="R1340" i="2"/>
  <c r="S1340" i="2"/>
  <c r="T1340" i="2"/>
  <c r="U1340" i="2"/>
  <c r="V1340" i="2"/>
  <c r="W1340" i="2"/>
  <c r="X1340" i="2"/>
  <c r="Y1340" i="2"/>
  <c r="Z1340" i="2"/>
  <c r="AA1340" i="2"/>
  <c r="AB1340" i="2"/>
  <c r="AC1340" i="2"/>
  <c r="AD1340" i="2"/>
  <c r="AP1340" i="2"/>
  <c r="AQ1340" i="2"/>
  <c r="AR1340" i="2"/>
  <c r="AV1340" i="2"/>
  <c r="AW1340" i="2"/>
  <c r="AY1340" i="2"/>
  <c r="AZ1340" i="2"/>
  <c r="BD1340" i="2"/>
  <c r="BE1340" i="2"/>
  <c r="BF1340" i="2"/>
  <c r="A1341" i="2"/>
  <c r="B1341" i="2"/>
  <c r="C1341" i="2"/>
  <c r="D1341" i="2"/>
  <c r="E1341" i="2"/>
  <c r="F1341" i="2"/>
  <c r="G1341" i="2"/>
  <c r="AU1341" i="2" s="1"/>
  <c r="H1341" i="2"/>
  <c r="I1341" i="2"/>
  <c r="J1341" i="2"/>
  <c r="K1341" i="2"/>
  <c r="L1341" i="2"/>
  <c r="M1341" i="2"/>
  <c r="N1341" i="2"/>
  <c r="O1341" i="2"/>
  <c r="P1341" i="2"/>
  <c r="Q1341" i="2"/>
  <c r="R1341" i="2"/>
  <c r="S1341" i="2"/>
  <c r="T1341" i="2"/>
  <c r="U1341" i="2"/>
  <c r="V1341" i="2"/>
  <c r="W1341" i="2"/>
  <c r="X1341" i="2"/>
  <c r="Y1341" i="2"/>
  <c r="Z1341" i="2"/>
  <c r="AA1341" i="2"/>
  <c r="AB1341" i="2"/>
  <c r="AC1341" i="2"/>
  <c r="AD1341" i="2"/>
  <c r="AP1341" i="2"/>
  <c r="AQ1341" i="2"/>
  <c r="AR1341" i="2"/>
  <c r="AV1341" i="2"/>
  <c r="AW1341" i="2"/>
  <c r="AY1341" i="2"/>
  <c r="AZ1341" i="2"/>
  <c r="BD1341" i="2"/>
  <c r="BE1341" i="2"/>
  <c r="BF1341" i="2"/>
  <c r="A1342" i="2"/>
  <c r="B1342" i="2"/>
  <c r="C1342" i="2"/>
  <c r="D1342" i="2"/>
  <c r="E1342" i="2"/>
  <c r="F1342" i="2"/>
  <c r="G1342" i="2"/>
  <c r="AU1342" i="2" s="1"/>
  <c r="H1342" i="2"/>
  <c r="I1342" i="2"/>
  <c r="J1342" i="2"/>
  <c r="K1342" i="2"/>
  <c r="L1342" i="2"/>
  <c r="M1342" i="2"/>
  <c r="N1342" i="2"/>
  <c r="O1342" i="2"/>
  <c r="P1342" i="2"/>
  <c r="Q1342" i="2"/>
  <c r="R1342" i="2"/>
  <c r="S1342" i="2"/>
  <c r="T1342" i="2"/>
  <c r="U1342" i="2"/>
  <c r="V1342" i="2"/>
  <c r="W1342" i="2"/>
  <c r="X1342" i="2"/>
  <c r="Y1342" i="2"/>
  <c r="Z1342" i="2"/>
  <c r="AA1342" i="2"/>
  <c r="AB1342" i="2"/>
  <c r="AC1342" i="2"/>
  <c r="AD1342" i="2"/>
  <c r="AP1342" i="2"/>
  <c r="AQ1342" i="2"/>
  <c r="AR1342" i="2"/>
  <c r="AV1342" i="2"/>
  <c r="AW1342" i="2"/>
  <c r="AY1342" i="2"/>
  <c r="AZ1342" i="2"/>
  <c r="BD1342" i="2"/>
  <c r="BE1342" i="2"/>
  <c r="BF1342" i="2"/>
  <c r="A1343" i="2"/>
  <c r="B1343" i="2"/>
  <c r="C1343" i="2"/>
  <c r="D1343" i="2"/>
  <c r="E1343" i="2"/>
  <c r="F1343" i="2"/>
  <c r="G1343" i="2"/>
  <c r="AU1343" i="2" s="1"/>
  <c r="H1343" i="2"/>
  <c r="I1343" i="2"/>
  <c r="J1343" i="2"/>
  <c r="K1343" i="2"/>
  <c r="L1343" i="2"/>
  <c r="M1343" i="2"/>
  <c r="N1343" i="2"/>
  <c r="O1343" i="2"/>
  <c r="P1343" i="2"/>
  <c r="Q1343" i="2"/>
  <c r="R1343" i="2"/>
  <c r="S1343" i="2"/>
  <c r="T1343" i="2"/>
  <c r="U1343" i="2"/>
  <c r="V1343" i="2"/>
  <c r="W1343" i="2"/>
  <c r="X1343" i="2"/>
  <c r="Y1343" i="2"/>
  <c r="Z1343" i="2"/>
  <c r="AA1343" i="2"/>
  <c r="AB1343" i="2"/>
  <c r="AC1343" i="2"/>
  <c r="AD1343" i="2"/>
  <c r="AP1343" i="2"/>
  <c r="AQ1343" i="2"/>
  <c r="AR1343" i="2"/>
  <c r="AV1343" i="2"/>
  <c r="AW1343" i="2"/>
  <c r="AY1343" i="2"/>
  <c r="AZ1343" i="2"/>
  <c r="BD1343" i="2"/>
  <c r="BE1343" i="2"/>
  <c r="BF1343" i="2"/>
  <c r="A1344" i="2"/>
  <c r="B1344" i="2"/>
  <c r="C1344" i="2"/>
  <c r="D1344" i="2"/>
  <c r="E1344" i="2"/>
  <c r="F1344" i="2"/>
  <c r="G1344" i="2"/>
  <c r="AU1344" i="2" s="1"/>
  <c r="H1344" i="2"/>
  <c r="I1344" i="2"/>
  <c r="J1344" i="2"/>
  <c r="K1344" i="2"/>
  <c r="L1344" i="2"/>
  <c r="M1344" i="2"/>
  <c r="N1344" i="2"/>
  <c r="O1344" i="2"/>
  <c r="P1344" i="2"/>
  <c r="Q1344" i="2"/>
  <c r="R1344" i="2"/>
  <c r="S1344" i="2"/>
  <c r="T1344" i="2"/>
  <c r="U1344" i="2"/>
  <c r="V1344" i="2"/>
  <c r="W1344" i="2"/>
  <c r="X1344" i="2"/>
  <c r="Y1344" i="2"/>
  <c r="Z1344" i="2"/>
  <c r="AA1344" i="2"/>
  <c r="AB1344" i="2"/>
  <c r="AC1344" i="2"/>
  <c r="AD1344" i="2"/>
  <c r="AP1344" i="2"/>
  <c r="AQ1344" i="2"/>
  <c r="AR1344" i="2"/>
  <c r="AV1344" i="2"/>
  <c r="AW1344" i="2"/>
  <c r="AY1344" i="2"/>
  <c r="AZ1344" i="2"/>
  <c r="BD1344" i="2"/>
  <c r="BE1344" i="2"/>
  <c r="BF1344" i="2"/>
  <c r="A1345" i="2"/>
  <c r="B1345" i="2"/>
  <c r="C1345" i="2"/>
  <c r="D1345" i="2"/>
  <c r="E1345" i="2"/>
  <c r="F1345" i="2"/>
  <c r="G1345" i="2"/>
  <c r="AU1345" i="2" s="1"/>
  <c r="H1345" i="2"/>
  <c r="I1345" i="2"/>
  <c r="J1345" i="2"/>
  <c r="K1345" i="2"/>
  <c r="L1345" i="2"/>
  <c r="M1345" i="2"/>
  <c r="N1345" i="2"/>
  <c r="O1345" i="2"/>
  <c r="P1345" i="2"/>
  <c r="Q1345" i="2"/>
  <c r="R1345" i="2"/>
  <c r="S1345" i="2"/>
  <c r="T1345" i="2"/>
  <c r="U1345" i="2"/>
  <c r="V1345" i="2"/>
  <c r="W1345" i="2"/>
  <c r="X1345" i="2"/>
  <c r="Y1345" i="2"/>
  <c r="Z1345" i="2"/>
  <c r="AA1345" i="2"/>
  <c r="AB1345" i="2"/>
  <c r="AC1345" i="2"/>
  <c r="AD1345" i="2"/>
  <c r="AP1345" i="2"/>
  <c r="AQ1345" i="2"/>
  <c r="AR1345" i="2"/>
  <c r="AV1345" i="2"/>
  <c r="AW1345" i="2"/>
  <c r="AY1345" i="2"/>
  <c r="AZ1345" i="2"/>
  <c r="BD1345" i="2"/>
  <c r="BE1345" i="2"/>
  <c r="BF1345" i="2"/>
  <c r="A1346" i="2"/>
  <c r="B1346" i="2"/>
  <c r="C1346" i="2"/>
  <c r="D1346" i="2"/>
  <c r="E1346" i="2"/>
  <c r="F1346" i="2"/>
  <c r="G1346" i="2"/>
  <c r="AU1346" i="2" s="1"/>
  <c r="H1346" i="2"/>
  <c r="I1346" i="2"/>
  <c r="J1346" i="2"/>
  <c r="K1346" i="2"/>
  <c r="L1346" i="2"/>
  <c r="M1346" i="2"/>
  <c r="N1346" i="2"/>
  <c r="O1346" i="2"/>
  <c r="P1346" i="2"/>
  <c r="Q1346" i="2"/>
  <c r="R1346" i="2"/>
  <c r="S1346" i="2"/>
  <c r="T1346" i="2"/>
  <c r="U1346" i="2"/>
  <c r="V1346" i="2"/>
  <c r="W1346" i="2"/>
  <c r="X1346" i="2"/>
  <c r="Y1346" i="2"/>
  <c r="Z1346" i="2"/>
  <c r="AA1346" i="2"/>
  <c r="AB1346" i="2"/>
  <c r="AC1346" i="2"/>
  <c r="AD1346" i="2"/>
  <c r="AP1346" i="2"/>
  <c r="AQ1346" i="2"/>
  <c r="AR1346" i="2"/>
  <c r="AV1346" i="2"/>
  <c r="AW1346" i="2"/>
  <c r="AY1346" i="2"/>
  <c r="AZ1346" i="2"/>
  <c r="BD1346" i="2"/>
  <c r="BE1346" i="2"/>
  <c r="BF1346" i="2"/>
  <c r="A1347" i="2"/>
  <c r="B1347" i="2"/>
  <c r="C1347" i="2"/>
  <c r="D1347" i="2"/>
  <c r="E1347" i="2"/>
  <c r="F1347" i="2"/>
  <c r="G1347" i="2"/>
  <c r="AU1347" i="2" s="1"/>
  <c r="H1347" i="2"/>
  <c r="I1347" i="2"/>
  <c r="J1347" i="2"/>
  <c r="K1347" i="2"/>
  <c r="L1347" i="2"/>
  <c r="M1347" i="2"/>
  <c r="N1347" i="2"/>
  <c r="O1347" i="2"/>
  <c r="P1347" i="2"/>
  <c r="Q1347" i="2"/>
  <c r="R1347" i="2"/>
  <c r="S1347" i="2"/>
  <c r="T1347" i="2"/>
  <c r="U1347" i="2"/>
  <c r="V1347" i="2"/>
  <c r="W1347" i="2"/>
  <c r="X1347" i="2"/>
  <c r="Y1347" i="2"/>
  <c r="Z1347" i="2"/>
  <c r="AA1347" i="2"/>
  <c r="AB1347" i="2"/>
  <c r="AC1347" i="2"/>
  <c r="AD1347" i="2"/>
  <c r="AP1347" i="2"/>
  <c r="AQ1347" i="2"/>
  <c r="AR1347" i="2"/>
  <c r="AV1347" i="2"/>
  <c r="AW1347" i="2"/>
  <c r="AY1347" i="2"/>
  <c r="AZ1347" i="2"/>
  <c r="BD1347" i="2"/>
  <c r="BE1347" i="2"/>
  <c r="BF1347" i="2"/>
  <c r="A1348" i="2"/>
  <c r="B1348" i="2"/>
  <c r="C1348" i="2"/>
  <c r="D1348" i="2"/>
  <c r="E1348" i="2"/>
  <c r="F1348" i="2"/>
  <c r="G1348" i="2"/>
  <c r="AU1348" i="2" s="1"/>
  <c r="H1348" i="2"/>
  <c r="I1348" i="2"/>
  <c r="J1348" i="2"/>
  <c r="K1348" i="2"/>
  <c r="L1348" i="2"/>
  <c r="M1348" i="2"/>
  <c r="N1348" i="2"/>
  <c r="O1348" i="2"/>
  <c r="P1348" i="2"/>
  <c r="Q1348" i="2"/>
  <c r="R1348" i="2"/>
  <c r="S1348" i="2"/>
  <c r="T1348" i="2"/>
  <c r="U1348" i="2"/>
  <c r="V1348" i="2"/>
  <c r="W1348" i="2"/>
  <c r="X1348" i="2"/>
  <c r="Y1348" i="2"/>
  <c r="Z1348" i="2"/>
  <c r="AA1348" i="2"/>
  <c r="AB1348" i="2"/>
  <c r="AC1348" i="2"/>
  <c r="AD1348" i="2"/>
  <c r="AP1348" i="2"/>
  <c r="AQ1348" i="2"/>
  <c r="AR1348" i="2"/>
  <c r="AV1348" i="2"/>
  <c r="AW1348" i="2"/>
  <c r="AY1348" i="2"/>
  <c r="AZ1348" i="2"/>
  <c r="BD1348" i="2"/>
  <c r="BE1348" i="2"/>
  <c r="BF1348" i="2"/>
  <c r="A1349" i="2"/>
  <c r="B1349" i="2"/>
  <c r="C1349" i="2"/>
  <c r="D1349" i="2"/>
  <c r="E1349" i="2"/>
  <c r="F1349" i="2"/>
  <c r="G1349" i="2"/>
  <c r="AU1349" i="2" s="1"/>
  <c r="H1349" i="2"/>
  <c r="I1349" i="2"/>
  <c r="J1349" i="2"/>
  <c r="K1349" i="2"/>
  <c r="L1349" i="2"/>
  <c r="M1349" i="2"/>
  <c r="N1349" i="2"/>
  <c r="O1349" i="2"/>
  <c r="P1349" i="2"/>
  <c r="Q1349" i="2"/>
  <c r="R1349" i="2"/>
  <c r="S1349" i="2"/>
  <c r="T1349" i="2"/>
  <c r="U1349" i="2"/>
  <c r="V1349" i="2"/>
  <c r="W1349" i="2"/>
  <c r="X1349" i="2"/>
  <c r="Y1349" i="2"/>
  <c r="Z1349" i="2"/>
  <c r="AA1349" i="2"/>
  <c r="AB1349" i="2"/>
  <c r="AC1349" i="2"/>
  <c r="AD1349" i="2"/>
  <c r="AP1349" i="2"/>
  <c r="AQ1349" i="2"/>
  <c r="AR1349" i="2"/>
  <c r="AV1349" i="2"/>
  <c r="AW1349" i="2"/>
  <c r="AY1349" i="2"/>
  <c r="AZ1349" i="2"/>
  <c r="BD1349" i="2"/>
  <c r="BE1349" i="2"/>
  <c r="BF1349" i="2"/>
  <c r="A1350" i="2"/>
  <c r="B1350" i="2"/>
  <c r="C1350" i="2"/>
  <c r="D1350" i="2"/>
  <c r="E1350" i="2"/>
  <c r="F1350" i="2"/>
  <c r="G1350" i="2"/>
  <c r="AU1350" i="2" s="1"/>
  <c r="H1350" i="2"/>
  <c r="I1350" i="2"/>
  <c r="J1350" i="2"/>
  <c r="K1350" i="2"/>
  <c r="L1350" i="2"/>
  <c r="M1350" i="2"/>
  <c r="N1350" i="2"/>
  <c r="O1350" i="2"/>
  <c r="P1350" i="2"/>
  <c r="Q1350" i="2"/>
  <c r="R1350" i="2"/>
  <c r="S1350" i="2"/>
  <c r="T1350" i="2"/>
  <c r="U1350" i="2"/>
  <c r="V1350" i="2"/>
  <c r="W1350" i="2"/>
  <c r="X1350" i="2"/>
  <c r="Y1350" i="2"/>
  <c r="Z1350" i="2"/>
  <c r="AA1350" i="2"/>
  <c r="AB1350" i="2"/>
  <c r="AC1350" i="2"/>
  <c r="AD1350" i="2"/>
  <c r="AP1350" i="2"/>
  <c r="AQ1350" i="2"/>
  <c r="AR1350" i="2"/>
  <c r="AV1350" i="2"/>
  <c r="AW1350" i="2"/>
  <c r="AY1350" i="2"/>
  <c r="AZ1350" i="2"/>
  <c r="BD1350" i="2"/>
  <c r="BE1350" i="2"/>
  <c r="BF1350" i="2"/>
  <c r="A1351" i="2"/>
  <c r="B1351" i="2"/>
  <c r="C1351" i="2"/>
  <c r="D1351" i="2"/>
  <c r="E1351" i="2"/>
  <c r="F1351" i="2"/>
  <c r="G1351" i="2"/>
  <c r="AU1351" i="2" s="1"/>
  <c r="H1351" i="2"/>
  <c r="I1351" i="2"/>
  <c r="J1351" i="2"/>
  <c r="K1351" i="2"/>
  <c r="L1351" i="2"/>
  <c r="M1351" i="2"/>
  <c r="N1351" i="2"/>
  <c r="O1351" i="2"/>
  <c r="P1351" i="2"/>
  <c r="Q1351" i="2"/>
  <c r="R1351" i="2"/>
  <c r="S1351" i="2"/>
  <c r="T1351" i="2"/>
  <c r="U1351" i="2"/>
  <c r="V1351" i="2"/>
  <c r="W1351" i="2"/>
  <c r="X1351" i="2"/>
  <c r="Y1351" i="2"/>
  <c r="Z1351" i="2"/>
  <c r="AA1351" i="2"/>
  <c r="AB1351" i="2"/>
  <c r="AC1351" i="2"/>
  <c r="AD1351" i="2"/>
  <c r="AP1351" i="2"/>
  <c r="AQ1351" i="2"/>
  <c r="AR1351" i="2"/>
  <c r="AV1351" i="2"/>
  <c r="AW1351" i="2"/>
  <c r="AY1351" i="2"/>
  <c r="AZ1351" i="2"/>
  <c r="BD1351" i="2"/>
  <c r="BE1351" i="2"/>
  <c r="BF1351" i="2"/>
  <c r="A1352" i="2"/>
  <c r="B1352" i="2"/>
  <c r="C1352" i="2"/>
  <c r="D1352" i="2"/>
  <c r="E1352" i="2"/>
  <c r="F1352" i="2"/>
  <c r="G1352" i="2"/>
  <c r="AU1352" i="2" s="1"/>
  <c r="H1352" i="2"/>
  <c r="I1352" i="2"/>
  <c r="J1352" i="2"/>
  <c r="K1352" i="2"/>
  <c r="L1352" i="2"/>
  <c r="M1352" i="2"/>
  <c r="N1352" i="2"/>
  <c r="O1352" i="2"/>
  <c r="P1352" i="2"/>
  <c r="Q1352" i="2"/>
  <c r="R1352" i="2"/>
  <c r="S1352" i="2"/>
  <c r="T1352" i="2"/>
  <c r="U1352" i="2"/>
  <c r="V1352" i="2"/>
  <c r="W1352" i="2"/>
  <c r="X1352" i="2"/>
  <c r="Y1352" i="2"/>
  <c r="Z1352" i="2"/>
  <c r="AA1352" i="2"/>
  <c r="AB1352" i="2"/>
  <c r="AC1352" i="2"/>
  <c r="AD1352" i="2"/>
  <c r="AP1352" i="2"/>
  <c r="AQ1352" i="2"/>
  <c r="AR1352" i="2"/>
  <c r="AV1352" i="2"/>
  <c r="AW1352" i="2"/>
  <c r="AY1352" i="2"/>
  <c r="AZ1352" i="2"/>
  <c r="BD1352" i="2"/>
  <c r="BE1352" i="2"/>
  <c r="BF1352" i="2"/>
  <c r="A1353" i="2"/>
  <c r="B1353" i="2"/>
  <c r="C1353" i="2"/>
  <c r="D1353" i="2"/>
  <c r="E1353" i="2"/>
  <c r="F1353" i="2"/>
  <c r="G1353" i="2"/>
  <c r="AU1353" i="2" s="1"/>
  <c r="H1353" i="2"/>
  <c r="I1353" i="2"/>
  <c r="J1353" i="2"/>
  <c r="K1353" i="2"/>
  <c r="L1353" i="2"/>
  <c r="M1353" i="2"/>
  <c r="N1353" i="2"/>
  <c r="O1353" i="2"/>
  <c r="P1353" i="2"/>
  <c r="Q1353" i="2"/>
  <c r="R1353" i="2"/>
  <c r="S1353" i="2"/>
  <c r="T1353" i="2"/>
  <c r="U1353" i="2"/>
  <c r="V1353" i="2"/>
  <c r="W1353" i="2"/>
  <c r="X1353" i="2"/>
  <c r="Y1353" i="2"/>
  <c r="Z1353" i="2"/>
  <c r="AA1353" i="2"/>
  <c r="AB1353" i="2"/>
  <c r="AC1353" i="2"/>
  <c r="AD1353" i="2"/>
  <c r="AP1353" i="2"/>
  <c r="AQ1353" i="2"/>
  <c r="AR1353" i="2"/>
  <c r="AV1353" i="2"/>
  <c r="AW1353" i="2"/>
  <c r="AY1353" i="2"/>
  <c r="AZ1353" i="2"/>
  <c r="BD1353" i="2"/>
  <c r="BE1353" i="2"/>
  <c r="BF1353" i="2"/>
  <c r="A1354" i="2"/>
  <c r="B1354" i="2"/>
  <c r="C1354" i="2"/>
  <c r="D1354" i="2"/>
  <c r="E1354" i="2"/>
  <c r="F1354" i="2"/>
  <c r="G1354" i="2"/>
  <c r="AU1354" i="2" s="1"/>
  <c r="H1354" i="2"/>
  <c r="I1354" i="2"/>
  <c r="J1354" i="2"/>
  <c r="K1354" i="2"/>
  <c r="L1354" i="2"/>
  <c r="M1354" i="2"/>
  <c r="N1354" i="2"/>
  <c r="O1354" i="2"/>
  <c r="P1354" i="2"/>
  <c r="Q1354" i="2"/>
  <c r="R1354" i="2"/>
  <c r="S1354" i="2"/>
  <c r="T1354" i="2"/>
  <c r="U1354" i="2"/>
  <c r="V1354" i="2"/>
  <c r="W1354" i="2"/>
  <c r="X1354" i="2"/>
  <c r="Y1354" i="2"/>
  <c r="Z1354" i="2"/>
  <c r="AA1354" i="2"/>
  <c r="AB1354" i="2"/>
  <c r="AC1354" i="2"/>
  <c r="AD1354" i="2"/>
  <c r="AP1354" i="2"/>
  <c r="AQ1354" i="2"/>
  <c r="AR1354" i="2"/>
  <c r="AV1354" i="2"/>
  <c r="AW1354" i="2"/>
  <c r="AY1354" i="2"/>
  <c r="AZ1354" i="2"/>
  <c r="BD1354" i="2"/>
  <c r="BE1354" i="2"/>
  <c r="BF1354" i="2"/>
  <c r="A1355" i="2"/>
  <c r="B1355" i="2"/>
  <c r="C1355" i="2"/>
  <c r="D1355" i="2"/>
  <c r="E1355" i="2"/>
  <c r="F1355" i="2"/>
  <c r="G1355" i="2"/>
  <c r="AU1355" i="2" s="1"/>
  <c r="H1355" i="2"/>
  <c r="I1355" i="2"/>
  <c r="J1355" i="2"/>
  <c r="K1355" i="2"/>
  <c r="L1355" i="2"/>
  <c r="M1355" i="2"/>
  <c r="N1355" i="2"/>
  <c r="O1355" i="2"/>
  <c r="P1355" i="2"/>
  <c r="Q1355" i="2"/>
  <c r="R1355" i="2"/>
  <c r="S1355" i="2"/>
  <c r="T1355" i="2"/>
  <c r="U1355" i="2"/>
  <c r="V1355" i="2"/>
  <c r="W1355" i="2"/>
  <c r="X1355" i="2"/>
  <c r="Y1355" i="2"/>
  <c r="Z1355" i="2"/>
  <c r="AA1355" i="2"/>
  <c r="AB1355" i="2"/>
  <c r="AC1355" i="2"/>
  <c r="AD1355" i="2"/>
  <c r="AP1355" i="2"/>
  <c r="AQ1355" i="2"/>
  <c r="AR1355" i="2"/>
  <c r="AV1355" i="2"/>
  <c r="AW1355" i="2"/>
  <c r="AY1355" i="2"/>
  <c r="AZ1355" i="2"/>
  <c r="BD1355" i="2"/>
  <c r="BE1355" i="2"/>
  <c r="BF1355" i="2"/>
  <c r="A1356" i="2"/>
  <c r="B1356" i="2"/>
  <c r="C1356" i="2"/>
  <c r="D1356" i="2"/>
  <c r="E1356" i="2"/>
  <c r="F1356" i="2"/>
  <c r="G1356" i="2"/>
  <c r="AU1356" i="2" s="1"/>
  <c r="H1356" i="2"/>
  <c r="I1356" i="2"/>
  <c r="J1356" i="2"/>
  <c r="K1356" i="2"/>
  <c r="L1356" i="2"/>
  <c r="M1356" i="2"/>
  <c r="N1356" i="2"/>
  <c r="O1356" i="2"/>
  <c r="P1356" i="2"/>
  <c r="Q1356" i="2"/>
  <c r="R1356" i="2"/>
  <c r="S1356" i="2"/>
  <c r="T1356" i="2"/>
  <c r="U1356" i="2"/>
  <c r="V1356" i="2"/>
  <c r="W1356" i="2"/>
  <c r="X1356" i="2"/>
  <c r="Y1356" i="2"/>
  <c r="Z1356" i="2"/>
  <c r="AA1356" i="2"/>
  <c r="AB1356" i="2"/>
  <c r="AC1356" i="2"/>
  <c r="AD1356" i="2"/>
  <c r="AP1356" i="2"/>
  <c r="AQ1356" i="2"/>
  <c r="AR1356" i="2"/>
  <c r="AV1356" i="2"/>
  <c r="AW1356" i="2"/>
  <c r="AY1356" i="2"/>
  <c r="AZ1356" i="2"/>
  <c r="BD1356" i="2"/>
  <c r="BE1356" i="2"/>
  <c r="BF1356" i="2"/>
  <c r="A1357" i="2"/>
  <c r="B1357" i="2"/>
  <c r="C1357" i="2"/>
  <c r="D1357" i="2"/>
  <c r="E1357" i="2"/>
  <c r="F1357" i="2"/>
  <c r="G1357" i="2"/>
  <c r="AU1357" i="2" s="1"/>
  <c r="H1357" i="2"/>
  <c r="I1357" i="2"/>
  <c r="J1357" i="2"/>
  <c r="K1357" i="2"/>
  <c r="L1357" i="2"/>
  <c r="M1357" i="2"/>
  <c r="N1357" i="2"/>
  <c r="O1357" i="2"/>
  <c r="P1357" i="2"/>
  <c r="Q1357" i="2"/>
  <c r="R1357" i="2"/>
  <c r="S1357" i="2"/>
  <c r="T1357" i="2"/>
  <c r="U1357" i="2"/>
  <c r="V1357" i="2"/>
  <c r="W1357" i="2"/>
  <c r="X1357" i="2"/>
  <c r="Y1357" i="2"/>
  <c r="Z1357" i="2"/>
  <c r="AA1357" i="2"/>
  <c r="AB1357" i="2"/>
  <c r="AC1357" i="2"/>
  <c r="AD1357" i="2"/>
  <c r="AP1357" i="2"/>
  <c r="AQ1357" i="2"/>
  <c r="AR1357" i="2"/>
  <c r="AV1357" i="2"/>
  <c r="AW1357" i="2"/>
  <c r="AY1357" i="2"/>
  <c r="AZ1357" i="2"/>
  <c r="BD1357" i="2"/>
  <c r="BE1357" i="2"/>
  <c r="BF1357" i="2"/>
  <c r="A1358" i="2"/>
  <c r="B1358" i="2"/>
  <c r="C1358" i="2"/>
  <c r="D1358" i="2"/>
  <c r="E1358" i="2"/>
  <c r="F1358" i="2"/>
  <c r="G1358" i="2"/>
  <c r="AU1358" i="2" s="1"/>
  <c r="H1358" i="2"/>
  <c r="I1358" i="2"/>
  <c r="J1358" i="2"/>
  <c r="K1358" i="2"/>
  <c r="L1358" i="2"/>
  <c r="M1358" i="2"/>
  <c r="N1358" i="2"/>
  <c r="O1358" i="2"/>
  <c r="P1358" i="2"/>
  <c r="Q1358" i="2"/>
  <c r="R1358" i="2"/>
  <c r="S1358" i="2"/>
  <c r="T1358" i="2"/>
  <c r="U1358" i="2"/>
  <c r="V1358" i="2"/>
  <c r="W1358" i="2"/>
  <c r="X1358" i="2"/>
  <c r="Y1358" i="2"/>
  <c r="Z1358" i="2"/>
  <c r="AA1358" i="2"/>
  <c r="AB1358" i="2"/>
  <c r="AC1358" i="2"/>
  <c r="AD1358" i="2"/>
  <c r="AP1358" i="2"/>
  <c r="AQ1358" i="2"/>
  <c r="AR1358" i="2"/>
  <c r="AV1358" i="2"/>
  <c r="AW1358" i="2"/>
  <c r="AY1358" i="2"/>
  <c r="AZ1358" i="2"/>
  <c r="BD1358" i="2"/>
  <c r="BE1358" i="2"/>
  <c r="BF1358" i="2"/>
  <c r="A1359" i="2"/>
  <c r="B1359" i="2"/>
  <c r="C1359" i="2"/>
  <c r="D1359" i="2"/>
  <c r="E1359" i="2"/>
  <c r="F1359" i="2"/>
  <c r="G1359" i="2"/>
  <c r="AU1359" i="2" s="1"/>
  <c r="H1359" i="2"/>
  <c r="I1359" i="2"/>
  <c r="J1359" i="2"/>
  <c r="K1359" i="2"/>
  <c r="L1359" i="2"/>
  <c r="M1359" i="2"/>
  <c r="N1359" i="2"/>
  <c r="O1359" i="2"/>
  <c r="P1359" i="2"/>
  <c r="Q1359" i="2"/>
  <c r="R1359" i="2"/>
  <c r="S1359" i="2"/>
  <c r="T1359" i="2"/>
  <c r="U1359" i="2"/>
  <c r="V1359" i="2"/>
  <c r="W1359" i="2"/>
  <c r="X1359" i="2"/>
  <c r="Y1359" i="2"/>
  <c r="Z1359" i="2"/>
  <c r="AA1359" i="2"/>
  <c r="AB1359" i="2"/>
  <c r="AC1359" i="2"/>
  <c r="AD1359" i="2"/>
  <c r="AP1359" i="2"/>
  <c r="AQ1359" i="2"/>
  <c r="AR1359" i="2"/>
  <c r="AV1359" i="2"/>
  <c r="AW1359" i="2"/>
  <c r="AY1359" i="2"/>
  <c r="AZ1359" i="2"/>
  <c r="BD1359" i="2"/>
  <c r="BE1359" i="2"/>
  <c r="BF1359" i="2"/>
  <c r="A1360" i="2"/>
  <c r="B1360" i="2"/>
  <c r="C1360" i="2"/>
  <c r="D1360" i="2"/>
  <c r="E1360" i="2"/>
  <c r="F1360" i="2"/>
  <c r="G1360" i="2"/>
  <c r="AU1360" i="2" s="1"/>
  <c r="H1360" i="2"/>
  <c r="I1360" i="2"/>
  <c r="J1360" i="2"/>
  <c r="K1360" i="2"/>
  <c r="L1360" i="2"/>
  <c r="M1360" i="2"/>
  <c r="N1360" i="2"/>
  <c r="O1360" i="2"/>
  <c r="P1360" i="2"/>
  <c r="Q1360" i="2"/>
  <c r="R1360" i="2"/>
  <c r="S1360" i="2"/>
  <c r="T1360" i="2"/>
  <c r="U1360" i="2"/>
  <c r="V1360" i="2"/>
  <c r="W1360" i="2"/>
  <c r="X1360" i="2"/>
  <c r="Y1360" i="2"/>
  <c r="Z1360" i="2"/>
  <c r="AA1360" i="2"/>
  <c r="AB1360" i="2"/>
  <c r="AC1360" i="2"/>
  <c r="AD1360" i="2"/>
  <c r="AP1360" i="2"/>
  <c r="AQ1360" i="2"/>
  <c r="AR1360" i="2"/>
  <c r="AV1360" i="2"/>
  <c r="AW1360" i="2"/>
  <c r="AY1360" i="2"/>
  <c r="AZ1360" i="2"/>
  <c r="BD1360" i="2"/>
  <c r="BE1360" i="2"/>
  <c r="BF1360" i="2"/>
  <c r="A1361" i="2"/>
  <c r="B1361" i="2"/>
  <c r="C1361" i="2"/>
  <c r="D1361" i="2"/>
  <c r="E1361" i="2"/>
  <c r="F1361" i="2"/>
  <c r="G1361" i="2"/>
  <c r="AU1361" i="2" s="1"/>
  <c r="H1361" i="2"/>
  <c r="I1361" i="2"/>
  <c r="J1361" i="2"/>
  <c r="K1361" i="2"/>
  <c r="L1361" i="2"/>
  <c r="M1361" i="2"/>
  <c r="N1361" i="2"/>
  <c r="O1361" i="2"/>
  <c r="P1361" i="2"/>
  <c r="Q1361" i="2"/>
  <c r="R1361" i="2"/>
  <c r="S1361" i="2"/>
  <c r="T1361" i="2"/>
  <c r="U1361" i="2"/>
  <c r="V1361" i="2"/>
  <c r="W1361" i="2"/>
  <c r="X1361" i="2"/>
  <c r="Y1361" i="2"/>
  <c r="Z1361" i="2"/>
  <c r="AA1361" i="2"/>
  <c r="AB1361" i="2"/>
  <c r="AC1361" i="2"/>
  <c r="AD1361" i="2"/>
  <c r="AP1361" i="2"/>
  <c r="AQ1361" i="2"/>
  <c r="AR1361" i="2"/>
  <c r="AV1361" i="2"/>
  <c r="AW1361" i="2"/>
  <c r="AY1361" i="2"/>
  <c r="AZ1361" i="2"/>
  <c r="BD1361" i="2"/>
  <c r="BE1361" i="2"/>
  <c r="BF1361" i="2"/>
  <c r="A1362" i="2"/>
  <c r="B1362" i="2"/>
  <c r="C1362" i="2"/>
  <c r="D1362" i="2"/>
  <c r="E1362" i="2"/>
  <c r="F1362" i="2"/>
  <c r="G1362" i="2"/>
  <c r="AU1362" i="2" s="1"/>
  <c r="H1362" i="2"/>
  <c r="I1362" i="2"/>
  <c r="J1362" i="2"/>
  <c r="K1362" i="2"/>
  <c r="L1362" i="2"/>
  <c r="M1362" i="2"/>
  <c r="N1362" i="2"/>
  <c r="O1362" i="2"/>
  <c r="P1362" i="2"/>
  <c r="Q1362" i="2"/>
  <c r="R1362" i="2"/>
  <c r="S1362" i="2"/>
  <c r="T1362" i="2"/>
  <c r="U1362" i="2"/>
  <c r="V1362" i="2"/>
  <c r="W1362" i="2"/>
  <c r="X1362" i="2"/>
  <c r="Y1362" i="2"/>
  <c r="Z1362" i="2"/>
  <c r="AA1362" i="2"/>
  <c r="AB1362" i="2"/>
  <c r="AC1362" i="2"/>
  <c r="AD1362" i="2"/>
  <c r="AP1362" i="2"/>
  <c r="AQ1362" i="2"/>
  <c r="AR1362" i="2"/>
  <c r="AV1362" i="2"/>
  <c r="AW1362" i="2"/>
  <c r="AY1362" i="2"/>
  <c r="AZ1362" i="2"/>
  <c r="BD1362" i="2"/>
  <c r="BE1362" i="2"/>
  <c r="BF1362" i="2"/>
  <c r="A1363" i="2"/>
  <c r="B1363" i="2"/>
  <c r="C1363" i="2"/>
  <c r="D1363" i="2"/>
  <c r="E1363" i="2"/>
  <c r="F1363" i="2"/>
  <c r="G1363" i="2"/>
  <c r="AU1363" i="2" s="1"/>
  <c r="H1363" i="2"/>
  <c r="I1363" i="2"/>
  <c r="J1363" i="2"/>
  <c r="K1363" i="2"/>
  <c r="L1363" i="2"/>
  <c r="M1363" i="2"/>
  <c r="N1363" i="2"/>
  <c r="O1363" i="2"/>
  <c r="P1363" i="2"/>
  <c r="Q1363" i="2"/>
  <c r="R1363" i="2"/>
  <c r="S1363" i="2"/>
  <c r="T1363" i="2"/>
  <c r="U1363" i="2"/>
  <c r="V1363" i="2"/>
  <c r="W1363" i="2"/>
  <c r="X1363" i="2"/>
  <c r="Y1363" i="2"/>
  <c r="Z1363" i="2"/>
  <c r="AA1363" i="2"/>
  <c r="AB1363" i="2"/>
  <c r="AC1363" i="2"/>
  <c r="AD1363" i="2"/>
  <c r="AP1363" i="2"/>
  <c r="AQ1363" i="2"/>
  <c r="AR1363" i="2"/>
  <c r="AV1363" i="2"/>
  <c r="AW1363" i="2"/>
  <c r="AY1363" i="2"/>
  <c r="AZ1363" i="2"/>
  <c r="BD1363" i="2"/>
  <c r="BE1363" i="2"/>
  <c r="BF1363" i="2"/>
  <c r="A1364" i="2"/>
  <c r="B1364" i="2"/>
  <c r="C1364" i="2"/>
  <c r="D1364" i="2"/>
  <c r="E1364" i="2"/>
  <c r="F1364" i="2"/>
  <c r="G1364" i="2"/>
  <c r="AU1364" i="2" s="1"/>
  <c r="H1364" i="2"/>
  <c r="I1364" i="2"/>
  <c r="J1364" i="2"/>
  <c r="K1364" i="2"/>
  <c r="L1364" i="2"/>
  <c r="M1364" i="2"/>
  <c r="N1364" i="2"/>
  <c r="O1364" i="2"/>
  <c r="P1364" i="2"/>
  <c r="Q1364" i="2"/>
  <c r="R1364" i="2"/>
  <c r="S1364" i="2"/>
  <c r="T1364" i="2"/>
  <c r="U1364" i="2"/>
  <c r="V1364" i="2"/>
  <c r="W1364" i="2"/>
  <c r="X1364" i="2"/>
  <c r="Y1364" i="2"/>
  <c r="Z1364" i="2"/>
  <c r="AA1364" i="2"/>
  <c r="AB1364" i="2"/>
  <c r="AC1364" i="2"/>
  <c r="AD1364" i="2"/>
  <c r="AP1364" i="2"/>
  <c r="AQ1364" i="2"/>
  <c r="AR1364" i="2"/>
  <c r="AV1364" i="2"/>
  <c r="AW1364" i="2"/>
  <c r="AY1364" i="2"/>
  <c r="AZ1364" i="2"/>
  <c r="BD1364" i="2"/>
  <c r="BE1364" i="2"/>
  <c r="BF1364" i="2"/>
  <c r="A1365" i="2"/>
  <c r="B1365" i="2"/>
  <c r="C1365" i="2"/>
  <c r="D1365" i="2"/>
  <c r="E1365" i="2"/>
  <c r="F1365" i="2"/>
  <c r="G1365" i="2"/>
  <c r="AU1365" i="2" s="1"/>
  <c r="H1365" i="2"/>
  <c r="I1365" i="2"/>
  <c r="J1365" i="2"/>
  <c r="K1365" i="2"/>
  <c r="L1365" i="2"/>
  <c r="M1365" i="2"/>
  <c r="N1365" i="2"/>
  <c r="O1365" i="2"/>
  <c r="P1365" i="2"/>
  <c r="Q1365" i="2"/>
  <c r="R1365" i="2"/>
  <c r="S1365" i="2"/>
  <c r="T1365" i="2"/>
  <c r="U1365" i="2"/>
  <c r="V1365" i="2"/>
  <c r="W1365" i="2"/>
  <c r="X1365" i="2"/>
  <c r="Y1365" i="2"/>
  <c r="Z1365" i="2"/>
  <c r="AA1365" i="2"/>
  <c r="AB1365" i="2"/>
  <c r="AC1365" i="2"/>
  <c r="AD1365" i="2"/>
  <c r="AP1365" i="2"/>
  <c r="AQ1365" i="2"/>
  <c r="AR1365" i="2"/>
  <c r="AV1365" i="2"/>
  <c r="AW1365" i="2"/>
  <c r="AY1365" i="2"/>
  <c r="AZ1365" i="2"/>
  <c r="BD1365" i="2"/>
  <c r="BE1365" i="2"/>
  <c r="BF1365" i="2"/>
  <c r="A1366" i="2"/>
  <c r="B1366" i="2"/>
  <c r="C1366" i="2"/>
  <c r="D1366" i="2"/>
  <c r="E1366" i="2"/>
  <c r="F1366" i="2"/>
  <c r="G1366" i="2"/>
  <c r="AU1366" i="2" s="1"/>
  <c r="H1366" i="2"/>
  <c r="I1366" i="2"/>
  <c r="J1366" i="2"/>
  <c r="K1366" i="2"/>
  <c r="L1366" i="2"/>
  <c r="M1366" i="2"/>
  <c r="N1366" i="2"/>
  <c r="O1366" i="2"/>
  <c r="P1366" i="2"/>
  <c r="Q1366" i="2"/>
  <c r="R1366" i="2"/>
  <c r="S1366" i="2"/>
  <c r="T1366" i="2"/>
  <c r="U1366" i="2"/>
  <c r="V1366" i="2"/>
  <c r="W1366" i="2"/>
  <c r="X1366" i="2"/>
  <c r="Y1366" i="2"/>
  <c r="Z1366" i="2"/>
  <c r="AA1366" i="2"/>
  <c r="AB1366" i="2"/>
  <c r="AC1366" i="2"/>
  <c r="AD1366" i="2"/>
  <c r="AP1366" i="2"/>
  <c r="AQ1366" i="2"/>
  <c r="AR1366" i="2"/>
  <c r="AV1366" i="2"/>
  <c r="AW1366" i="2"/>
  <c r="AY1366" i="2"/>
  <c r="AZ1366" i="2"/>
  <c r="BD1366" i="2"/>
  <c r="BE1366" i="2"/>
  <c r="BF1366" i="2"/>
  <c r="A1367" i="2"/>
  <c r="B1367" i="2"/>
  <c r="C1367" i="2"/>
  <c r="D1367" i="2"/>
  <c r="E1367" i="2"/>
  <c r="F1367" i="2"/>
  <c r="G1367" i="2"/>
  <c r="AU1367" i="2" s="1"/>
  <c r="H1367" i="2"/>
  <c r="I1367" i="2"/>
  <c r="J1367" i="2"/>
  <c r="K1367" i="2"/>
  <c r="L1367" i="2"/>
  <c r="M1367" i="2"/>
  <c r="N1367" i="2"/>
  <c r="O1367" i="2"/>
  <c r="P1367" i="2"/>
  <c r="Q1367" i="2"/>
  <c r="R1367" i="2"/>
  <c r="S1367" i="2"/>
  <c r="T1367" i="2"/>
  <c r="U1367" i="2"/>
  <c r="V1367" i="2"/>
  <c r="W1367" i="2"/>
  <c r="X1367" i="2"/>
  <c r="Y1367" i="2"/>
  <c r="Z1367" i="2"/>
  <c r="AA1367" i="2"/>
  <c r="AB1367" i="2"/>
  <c r="AC1367" i="2"/>
  <c r="AD1367" i="2"/>
  <c r="AP1367" i="2"/>
  <c r="AQ1367" i="2"/>
  <c r="AR1367" i="2"/>
  <c r="AV1367" i="2"/>
  <c r="AW1367" i="2"/>
  <c r="AY1367" i="2"/>
  <c r="AZ1367" i="2"/>
  <c r="BD1367" i="2"/>
  <c r="BE1367" i="2"/>
  <c r="BF1367" i="2"/>
  <c r="A1368" i="2"/>
  <c r="B1368" i="2"/>
  <c r="C1368" i="2"/>
  <c r="D1368" i="2"/>
  <c r="E1368" i="2"/>
  <c r="F1368" i="2"/>
  <c r="G1368" i="2"/>
  <c r="AU1368" i="2" s="1"/>
  <c r="H1368" i="2"/>
  <c r="I1368" i="2"/>
  <c r="J1368" i="2"/>
  <c r="K1368" i="2"/>
  <c r="L1368" i="2"/>
  <c r="M1368" i="2"/>
  <c r="N1368" i="2"/>
  <c r="O1368" i="2"/>
  <c r="P1368" i="2"/>
  <c r="Q1368" i="2"/>
  <c r="R1368" i="2"/>
  <c r="S1368" i="2"/>
  <c r="T1368" i="2"/>
  <c r="U1368" i="2"/>
  <c r="V1368" i="2"/>
  <c r="W1368" i="2"/>
  <c r="X1368" i="2"/>
  <c r="Y1368" i="2"/>
  <c r="Z1368" i="2"/>
  <c r="AA1368" i="2"/>
  <c r="AB1368" i="2"/>
  <c r="AC1368" i="2"/>
  <c r="AD1368" i="2"/>
  <c r="AP1368" i="2"/>
  <c r="AQ1368" i="2"/>
  <c r="AR1368" i="2"/>
  <c r="AV1368" i="2"/>
  <c r="AW1368" i="2"/>
  <c r="AY1368" i="2"/>
  <c r="AZ1368" i="2"/>
  <c r="BD1368" i="2"/>
  <c r="BE1368" i="2"/>
  <c r="BF1368" i="2"/>
  <c r="A1369" i="2"/>
  <c r="B1369" i="2"/>
  <c r="C1369" i="2"/>
  <c r="D1369" i="2"/>
  <c r="E1369" i="2"/>
  <c r="F1369" i="2"/>
  <c r="G1369" i="2"/>
  <c r="AU1369" i="2" s="1"/>
  <c r="H1369" i="2"/>
  <c r="I1369" i="2"/>
  <c r="J1369" i="2"/>
  <c r="K1369" i="2"/>
  <c r="L1369" i="2"/>
  <c r="M1369" i="2"/>
  <c r="N1369" i="2"/>
  <c r="O1369" i="2"/>
  <c r="P1369" i="2"/>
  <c r="Q1369" i="2"/>
  <c r="R1369" i="2"/>
  <c r="S1369" i="2"/>
  <c r="T1369" i="2"/>
  <c r="U1369" i="2"/>
  <c r="V1369" i="2"/>
  <c r="W1369" i="2"/>
  <c r="X1369" i="2"/>
  <c r="Y1369" i="2"/>
  <c r="Z1369" i="2"/>
  <c r="AA1369" i="2"/>
  <c r="AB1369" i="2"/>
  <c r="AC1369" i="2"/>
  <c r="AD1369" i="2"/>
  <c r="AP1369" i="2"/>
  <c r="AQ1369" i="2"/>
  <c r="AR1369" i="2"/>
  <c r="AV1369" i="2"/>
  <c r="AW1369" i="2"/>
  <c r="AY1369" i="2"/>
  <c r="AZ1369" i="2"/>
  <c r="BD1369" i="2"/>
  <c r="BE1369" i="2"/>
  <c r="BF1369" i="2"/>
  <c r="A1370" i="2"/>
  <c r="B1370" i="2"/>
  <c r="C1370" i="2"/>
  <c r="D1370" i="2"/>
  <c r="E1370" i="2"/>
  <c r="F1370" i="2"/>
  <c r="G1370" i="2"/>
  <c r="AU1370" i="2" s="1"/>
  <c r="H1370" i="2"/>
  <c r="I1370" i="2"/>
  <c r="J1370" i="2"/>
  <c r="K1370" i="2"/>
  <c r="L1370" i="2"/>
  <c r="M1370" i="2"/>
  <c r="N1370" i="2"/>
  <c r="O1370" i="2"/>
  <c r="P1370" i="2"/>
  <c r="Q1370" i="2"/>
  <c r="R1370" i="2"/>
  <c r="S1370" i="2"/>
  <c r="T1370" i="2"/>
  <c r="U1370" i="2"/>
  <c r="V1370" i="2"/>
  <c r="W1370" i="2"/>
  <c r="X1370" i="2"/>
  <c r="Y1370" i="2"/>
  <c r="Z1370" i="2"/>
  <c r="AA1370" i="2"/>
  <c r="AB1370" i="2"/>
  <c r="AC1370" i="2"/>
  <c r="AD1370" i="2"/>
  <c r="AP1370" i="2"/>
  <c r="AQ1370" i="2"/>
  <c r="AR1370" i="2"/>
  <c r="AV1370" i="2"/>
  <c r="AW1370" i="2"/>
  <c r="AY1370" i="2"/>
  <c r="AZ1370" i="2"/>
  <c r="BD1370" i="2"/>
  <c r="BE1370" i="2"/>
  <c r="BF1370" i="2"/>
  <c r="A1371" i="2"/>
  <c r="B1371" i="2"/>
  <c r="C1371" i="2"/>
  <c r="D1371" i="2"/>
  <c r="E1371" i="2"/>
  <c r="F1371" i="2"/>
  <c r="G1371" i="2"/>
  <c r="AU1371" i="2" s="1"/>
  <c r="H1371" i="2"/>
  <c r="I1371" i="2"/>
  <c r="J1371" i="2"/>
  <c r="K1371" i="2"/>
  <c r="L1371" i="2"/>
  <c r="M1371" i="2"/>
  <c r="N1371" i="2"/>
  <c r="O1371" i="2"/>
  <c r="P1371" i="2"/>
  <c r="Q1371" i="2"/>
  <c r="R1371" i="2"/>
  <c r="S1371" i="2"/>
  <c r="T1371" i="2"/>
  <c r="U1371" i="2"/>
  <c r="V1371" i="2"/>
  <c r="W1371" i="2"/>
  <c r="X1371" i="2"/>
  <c r="Y1371" i="2"/>
  <c r="Z1371" i="2"/>
  <c r="AA1371" i="2"/>
  <c r="AB1371" i="2"/>
  <c r="AC1371" i="2"/>
  <c r="AD1371" i="2"/>
  <c r="AP1371" i="2"/>
  <c r="AQ1371" i="2"/>
  <c r="AR1371" i="2"/>
  <c r="AV1371" i="2"/>
  <c r="AW1371" i="2"/>
  <c r="AY1371" i="2"/>
  <c r="AZ1371" i="2"/>
  <c r="BD1371" i="2"/>
  <c r="BE1371" i="2"/>
  <c r="BF1371" i="2"/>
  <c r="A1372" i="2"/>
  <c r="B1372" i="2"/>
  <c r="C1372" i="2"/>
  <c r="D1372" i="2"/>
  <c r="E1372" i="2"/>
  <c r="F1372" i="2"/>
  <c r="G1372" i="2"/>
  <c r="AU1372" i="2" s="1"/>
  <c r="H1372" i="2"/>
  <c r="I1372" i="2"/>
  <c r="J1372" i="2"/>
  <c r="K1372" i="2"/>
  <c r="L1372" i="2"/>
  <c r="M1372" i="2"/>
  <c r="N1372" i="2"/>
  <c r="O1372" i="2"/>
  <c r="P1372" i="2"/>
  <c r="Q1372" i="2"/>
  <c r="R1372" i="2"/>
  <c r="S1372" i="2"/>
  <c r="T1372" i="2"/>
  <c r="U1372" i="2"/>
  <c r="V1372" i="2"/>
  <c r="W1372" i="2"/>
  <c r="X1372" i="2"/>
  <c r="Y1372" i="2"/>
  <c r="Z1372" i="2"/>
  <c r="AA1372" i="2"/>
  <c r="AB1372" i="2"/>
  <c r="AC1372" i="2"/>
  <c r="AD1372" i="2"/>
  <c r="AP1372" i="2"/>
  <c r="AQ1372" i="2"/>
  <c r="AR1372" i="2"/>
  <c r="AV1372" i="2"/>
  <c r="AW1372" i="2"/>
  <c r="AY1372" i="2"/>
  <c r="AZ1372" i="2"/>
  <c r="BD1372" i="2"/>
  <c r="BE1372" i="2"/>
  <c r="BF1372" i="2"/>
  <c r="A1373" i="2"/>
  <c r="B1373" i="2"/>
  <c r="C1373" i="2"/>
  <c r="D1373" i="2"/>
  <c r="E1373" i="2"/>
  <c r="F1373" i="2"/>
  <c r="G1373" i="2"/>
  <c r="AU1373" i="2" s="1"/>
  <c r="H1373" i="2"/>
  <c r="I1373" i="2"/>
  <c r="J1373" i="2"/>
  <c r="K1373" i="2"/>
  <c r="L1373" i="2"/>
  <c r="M1373" i="2"/>
  <c r="N1373" i="2"/>
  <c r="O1373" i="2"/>
  <c r="P1373" i="2"/>
  <c r="Q1373" i="2"/>
  <c r="R1373" i="2"/>
  <c r="S1373" i="2"/>
  <c r="T1373" i="2"/>
  <c r="U1373" i="2"/>
  <c r="V1373" i="2"/>
  <c r="W1373" i="2"/>
  <c r="X1373" i="2"/>
  <c r="Y1373" i="2"/>
  <c r="Z1373" i="2"/>
  <c r="AA1373" i="2"/>
  <c r="AB1373" i="2"/>
  <c r="AC1373" i="2"/>
  <c r="AD1373" i="2"/>
  <c r="AP1373" i="2"/>
  <c r="AQ1373" i="2"/>
  <c r="AR1373" i="2"/>
  <c r="AV1373" i="2"/>
  <c r="AW1373" i="2"/>
  <c r="AY1373" i="2"/>
  <c r="AZ1373" i="2"/>
  <c r="BD1373" i="2"/>
  <c r="BE1373" i="2"/>
  <c r="BF1373" i="2"/>
  <c r="A1374" i="2"/>
  <c r="B1374" i="2"/>
  <c r="C1374" i="2"/>
  <c r="D1374" i="2"/>
  <c r="E1374" i="2"/>
  <c r="F1374" i="2"/>
  <c r="G1374" i="2"/>
  <c r="AU1374" i="2" s="1"/>
  <c r="H1374" i="2"/>
  <c r="I1374" i="2"/>
  <c r="J1374" i="2"/>
  <c r="K1374" i="2"/>
  <c r="L1374" i="2"/>
  <c r="M1374" i="2"/>
  <c r="N1374" i="2"/>
  <c r="O1374" i="2"/>
  <c r="P1374" i="2"/>
  <c r="Q1374" i="2"/>
  <c r="R1374" i="2"/>
  <c r="S1374" i="2"/>
  <c r="T1374" i="2"/>
  <c r="U1374" i="2"/>
  <c r="V1374" i="2"/>
  <c r="W1374" i="2"/>
  <c r="X1374" i="2"/>
  <c r="Y1374" i="2"/>
  <c r="Z1374" i="2"/>
  <c r="AA1374" i="2"/>
  <c r="AB1374" i="2"/>
  <c r="AC1374" i="2"/>
  <c r="AD1374" i="2"/>
  <c r="AP1374" i="2"/>
  <c r="AQ1374" i="2"/>
  <c r="AR1374" i="2"/>
  <c r="AV1374" i="2"/>
  <c r="AW1374" i="2"/>
  <c r="AY1374" i="2"/>
  <c r="AZ1374" i="2"/>
  <c r="BD1374" i="2"/>
  <c r="BE1374" i="2"/>
  <c r="BF1374" i="2"/>
  <c r="A1375" i="2"/>
  <c r="B1375" i="2"/>
  <c r="C1375" i="2"/>
  <c r="D1375" i="2"/>
  <c r="E1375" i="2"/>
  <c r="F1375" i="2"/>
  <c r="G1375" i="2"/>
  <c r="AU1375" i="2" s="1"/>
  <c r="H1375" i="2"/>
  <c r="I1375" i="2"/>
  <c r="J1375" i="2"/>
  <c r="K1375" i="2"/>
  <c r="L1375" i="2"/>
  <c r="M1375" i="2"/>
  <c r="N1375" i="2"/>
  <c r="O1375" i="2"/>
  <c r="P1375" i="2"/>
  <c r="Q1375" i="2"/>
  <c r="R1375" i="2"/>
  <c r="S1375" i="2"/>
  <c r="T1375" i="2"/>
  <c r="U1375" i="2"/>
  <c r="V1375" i="2"/>
  <c r="W1375" i="2"/>
  <c r="X1375" i="2"/>
  <c r="Y1375" i="2"/>
  <c r="Z1375" i="2"/>
  <c r="AA1375" i="2"/>
  <c r="AB1375" i="2"/>
  <c r="AC1375" i="2"/>
  <c r="AD1375" i="2"/>
  <c r="AP1375" i="2"/>
  <c r="AQ1375" i="2"/>
  <c r="AR1375" i="2"/>
  <c r="AV1375" i="2"/>
  <c r="AW1375" i="2"/>
  <c r="AY1375" i="2"/>
  <c r="AZ1375" i="2"/>
  <c r="BD1375" i="2"/>
  <c r="BE1375" i="2"/>
  <c r="BF1375" i="2"/>
  <c r="A1376" i="2"/>
  <c r="B1376" i="2"/>
  <c r="C1376" i="2"/>
  <c r="D1376" i="2"/>
  <c r="E1376" i="2"/>
  <c r="F1376" i="2"/>
  <c r="G1376" i="2"/>
  <c r="AU1376" i="2" s="1"/>
  <c r="H1376" i="2"/>
  <c r="I1376" i="2"/>
  <c r="J1376" i="2"/>
  <c r="K1376" i="2"/>
  <c r="L1376" i="2"/>
  <c r="M1376" i="2"/>
  <c r="N1376" i="2"/>
  <c r="O1376" i="2"/>
  <c r="P1376" i="2"/>
  <c r="Q1376" i="2"/>
  <c r="R1376" i="2"/>
  <c r="S1376" i="2"/>
  <c r="T1376" i="2"/>
  <c r="U1376" i="2"/>
  <c r="V1376" i="2"/>
  <c r="W1376" i="2"/>
  <c r="X1376" i="2"/>
  <c r="Y1376" i="2"/>
  <c r="Z1376" i="2"/>
  <c r="AA1376" i="2"/>
  <c r="AB1376" i="2"/>
  <c r="AC1376" i="2"/>
  <c r="AD1376" i="2"/>
  <c r="AP1376" i="2"/>
  <c r="AQ1376" i="2"/>
  <c r="AR1376" i="2"/>
  <c r="AV1376" i="2"/>
  <c r="AW1376" i="2"/>
  <c r="AY1376" i="2"/>
  <c r="AZ1376" i="2"/>
  <c r="BD1376" i="2"/>
  <c r="BE1376" i="2"/>
  <c r="BF1376" i="2"/>
  <c r="A1377" i="2"/>
  <c r="B1377" i="2"/>
  <c r="C1377" i="2"/>
  <c r="D1377" i="2"/>
  <c r="E1377" i="2"/>
  <c r="F1377" i="2"/>
  <c r="G1377" i="2"/>
  <c r="AU1377" i="2" s="1"/>
  <c r="H1377" i="2"/>
  <c r="I1377" i="2"/>
  <c r="J1377" i="2"/>
  <c r="K1377" i="2"/>
  <c r="L1377" i="2"/>
  <c r="M1377" i="2"/>
  <c r="N1377" i="2"/>
  <c r="O1377" i="2"/>
  <c r="P1377" i="2"/>
  <c r="Q1377" i="2"/>
  <c r="R1377" i="2"/>
  <c r="S1377" i="2"/>
  <c r="T1377" i="2"/>
  <c r="U1377" i="2"/>
  <c r="V1377" i="2"/>
  <c r="W1377" i="2"/>
  <c r="X1377" i="2"/>
  <c r="Y1377" i="2"/>
  <c r="Z1377" i="2"/>
  <c r="AA1377" i="2"/>
  <c r="AB1377" i="2"/>
  <c r="AC1377" i="2"/>
  <c r="AD1377" i="2"/>
  <c r="AP1377" i="2"/>
  <c r="AQ1377" i="2"/>
  <c r="AR1377" i="2"/>
  <c r="AV1377" i="2"/>
  <c r="AW1377" i="2"/>
  <c r="AY1377" i="2"/>
  <c r="AZ1377" i="2"/>
  <c r="BD1377" i="2"/>
  <c r="BE1377" i="2"/>
  <c r="BF1377" i="2"/>
  <c r="A1378" i="2"/>
  <c r="B1378" i="2"/>
  <c r="C1378" i="2"/>
  <c r="D1378" i="2"/>
  <c r="E1378" i="2"/>
  <c r="F1378" i="2"/>
  <c r="G1378" i="2"/>
  <c r="AU1378" i="2" s="1"/>
  <c r="H1378" i="2"/>
  <c r="I1378" i="2"/>
  <c r="J1378" i="2"/>
  <c r="K1378" i="2"/>
  <c r="L1378" i="2"/>
  <c r="M1378" i="2"/>
  <c r="N1378" i="2"/>
  <c r="O1378" i="2"/>
  <c r="P1378" i="2"/>
  <c r="Q1378" i="2"/>
  <c r="R1378" i="2"/>
  <c r="S1378" i="2"/>
  <c r="T1378" i="2"/>
  <c r="U1378" i="2"/>
  <c r="V1378" i="2"/>
  <c r="W1378" i="2"/>
  <c r="X1378" i="2"/>
  <c r="Y1378" i="2"/>
  <c r="Z1378" i="2"/>
  <c r="AA1378" i="2"/>
  <c r="AB1378" i="2"/>
  <c r="AC1378" i="2"/>
  <c r="AD1378" i="2"/>
  <c r="AP1378" i="2"/>
  <c r="AQ1378" i="2"/>
  <c r="AR1378" i="2"/>
  <c r="AV1378" i="2"/>
  <c r="AW1378" i="2"/>
  <c r="AY1378" i="2"/>
  <c r="AZ1378" i="2"/>
  <c r="BD1378" i="2"/>
  <c r="BE1378" i="2"/>
  <c r="BF1378" i="2"/>
  <c r="A1379" i="2"/>
  <c r="B1379" i="2"/>
  <c r="C1379" i="2"/>
  <c r="D1379" i="2"/>
  <c r="E1379" i="2"/>
  <c r="F1379" i="2"/>
  <c r="G1379" i="2"/>
  <c r="AU1379" i="2" s="1"/>
  <c r="H1379" i="2"/>
  <c r="I1379" i="2"/>
  <c r="J1379" i="2"/>
  <c r="K1379" i="2"/>
  <c r="L1379" i="2"/>
  <c r="M1379" i="2"/>
  <c r="N1379" i="2"/>
  <c r="O1379" i="2"/>
  <c r="P1379" i="2"/>
  <c r="Q1379" i="2"/>
  <c r="R1379" i="2"/>
  <c r="S1379" i="2"/>
  <c r="T1379" i="2"/>
  <c r="U1379" i="2"/>
  <c r="V1379" i="2"/>
  <c r="W1379" i="2"/>
  <c r="X1379" i="2"/>
  <c r="Y1379" i="2"/>
  <c r="Z1379" i="2"/>
  <c r="AA1379" i="2"/>
  <c r="AB1379" i="2"/>
  <c r="AC1379" i="2"/>
  <c r="AD1379" i="2"/>
  <c r="AP1379" i="2"/>
  <c r="AQ1379" i="2"/>
  <c r="AR1379" i="2"/>
  <c r="AV1379" i="2"/>
  <c r="AW1379" i="2"/>
  <c r="AY1379" i="2"/>
  <c r="AZ1379" i="2"/>
  <c r="BD1379" i="2"/>
  <c r="BE1379" i="2"/>
  <c r="BF1379" i="2"/>
  <c r="A1380" i="2"/>
  <c r="B1380" i="2"/>
  <c r="C1380" i="2"/>
  <c r="D1380" i="2"/>
  <c r="E1380" i="2"/>
  <c r="F1380" i="2"/>
  <c r="G1380" i="2"/>
  <c r="AU1380" i="2" s="1"/>
  <c r="H1380" i="2"/>
  <c r="I1380" i="2"/>
  <c r="J1380" i="2"/>
  <c r="K1380" i="2"/>
  <c r="L1380" i="2"/>
  <c r="M1380" i="2"/>
  <c r="N1380" i="2"/>
  <c r="O1380" i="2"/>
  <c r="P1380" i="2"/>
  <c r="Q1380" i="2"/>
  <c r="R1380" i="2"/>
  <c r="S1380" i="2"/>
  <c r="T1380" i="2"/>
  <c r="U1380" i="2"/>
  <c r="V1380" i="2"/>
  <c r="W1380" i="2"/>
  <c r="X1380" i="2"/>
  <c r="Y1380" i="2"/>
  <c r="Z1380" i="2"/>
  <c r="AA1380" i="2"/>
  <c r="AB1380" i="2"/>
  <c r="AC1380" i="2"/>
  <c r="AD1380" i="2"/>
  <c r="AP1380" i="2"/>
  <c r="AQ1380" i="2"/>
  <c r="AR1380" i="2"/>
  <c r="AV1380" i="2"/>
  <c r="AW1380" i="2"/>
  <c r="AY1380" i="2"/>
  <c r="AZ1380" i="2"/>
  <c r="BD1380" i="2"/>
  <c r="BE1380" i="2"/>
  <c r="BF1380" i="2"/>
  <c r="A1381" i="2"/>
  <c r="B1381" i="2"/>
  <c r="C1381" i="2"/>
  <c r="D1381" i="2"/>
  <c r="E1381" i="2"/>
  <c r="F1381" i="2"/>
  <c r="G1381" i="2"/>
  <c r="AU1381" i="2" s="1"/>
  <c r="H1381" i="2"/>
  <c r="I1381" i="2"/>
  <c r="J1381" i="2"/>
  <c r="K1381" i="2"/>
  <c r="L1381" i="2"/>
  <c r="M1381" i="2"/>
  <c r="N1381" i="2"/>
  <c r="O1381" i="2"/>
  <c r="P1381" i="2"/>
  <c r="Q1381" i="2"/>
  <c r="R1381" i="2"/>
  <c r="S1381" i="2"/>
  <c r="T1381" i="2"/>
  <c r="U1381" i="2"/>
  <c r="V1381" i="2"/>
  <c r="W1381" i="2"/>
  <c r="X1381" i="2"/>
  <c r="Y1381" i="2"/>
  <c r="Z1381" i="2"/>
  <c r="AA1381" i="2"/>
  <c r="AB1381" i="2"/>
  <c r="AC1381" i="2"/>
  <c r="AD1381" i="2"/>
  <c r="AP1381" i="2"/>
  <c r="AQ1381" i="2"/>
  <c r="AR1381" i="2"/>
  <c r="AV1381" i="2"/>
  <c r="AW1381" i="2"/>
  <c r="AY1381" i="2"/>
  <c r="AZ1381" i="2"/>
  <c r="BD1381" i="2"/>
  <c r="BE1381" i="2"/>
  <c r="BF1381" i="2"/>
  <c r="A1382" i="2"/>
  <c r="B1382" i="2"/>
  <c r="C1382" i="2"/>
  <c r="D1382" i="2"/>
  <c r="E1382" i="2"/>
  <c r="F1382" i="2"/>
  <c r="G1382" i="2"/>
  <c r="AU1382" i="2" s="1"/>
  <c r="H1382" i="2"/>
  <c r="I1382" i="2"/>
  <c r="J1382" i="2"/>
  <c r="K1382" i="2"/>
  <c r="L1382" i="2"/>
  <c r="M1382" i="2"/>
  <c r="N1382" i="2"/>
  <c r="O1382" i="2"/>
  <c r="P1382" i="2"/>
  <c r="Q1382" i="2"/>
  <c r="R1382" i="2"/>
  <c r="S1382" i="2"/>
  <c r="T1382" i="2"/>
  <c r="U1382" i="2"/>
  <c r="V1382" i="2"/>
  <c r="W1382" i="2"/>
  <c r="X1382" i="2"/>
  <c r="Y1382" i="2"/>
  <c r="Z1382" i="2"/>
  <c r="AA1382" i="2"/>
  <c r="AB1382" i="2"/>
  <c r="AC1382" i="2"/>
  <c r="AD1382" i="2"/>
  <c r="AP1382" i="2"/>
  <c r="AQ1382" i="2"/>
  <c r="AR1382" i="2"/>
  <c r="AV1382" i="2"/>
  <c r="AW1382" i="2"/>
  <c r="AY1382" i="2"/>
  <c r="AZ1382" i="2"/>
  <c r="BD1382" i="2"/>
  <c r="BE1382" i="2"/>
  <c r="BF1382" i="2"/>
  <c r="A1383" i="2"/>
  <c r="B1383" i="2"/>
  <c r="C1383" i="2"/>
  <c r="D1383" i="2"/>
  <c r="E1383" i="2"/>
  <c r="F1383" i="2"/>
  <c r="G1383" i="2"/>
  <c r="AU1383" i="2" s="1"/>
  <c r="H1383" i="2"/>
  <c r="I1383" i="2"/>
  <c r="J1383" i="2"/>
  <c r="K1383" i="2"/>
  <c r="L1383" i="2"/>
  <c r="M1383" i="2"/>
  <c r="N1383" i="2"/>
  <c r="O1383" i="2"/>
  <c r="P1383" i="2"/>
  <c r="Q1383" i="2"/>
  <c r="R1383" i="2"/>
  <c r="S1383" i="2"/>
  <c r="T1383" i="2"/>
  <c r="U1383" i="2"/>
  <c r="V1383" i="2"/>
  <c r="W1383" i="2"/>
  <c r="X1383" i="2"/>
  <c r="Y1383" i="2"/>
  <c r="Z1383" i="2"/>
  <c r="AA1383" i="2"/>
  <c r="AB1383" i="2"/>
  <c r="AC1383" i="2"/>
  <c r="AD1383" i="2"/>
  <c r="AP1383" i="2"/>
  <c r="AQ1383" i="2"/>
  <c r="AR1383" i="2"/>
  <c r="AV1383" i="2"/>
  <c r="AW1383" i="2"/>
  <c r="AY1383" i="2"/>
  <c r="AZ1383" i="2"/>
  <c r="BD1383" i="2"/>
  <c r="BE1383" i="2"/>
  <c r="BF1383" i="2"/>
  <c r="A1384" i="2"/>
  <c r="B1384" i="2"/>
  <c r="C1384" i="2"/>
  <c r="D1384" i="2"/>
  <c r="E1384" i="2"/>
  <c r="F1384" i="2"/>
  <c r="G1384" i="2"/>
  <c r="AU1384" i="2" s="1"/>
  <c r="H1384" i="2"/>
  <c r="I1384" i="2"/>
  <c r="J1384" i="2"/>
  <c r="K1384" i="2"/>
  <c r="L1384" i="2"/>
  <c r="M1384" i="2"/>
  <c r="N1384" i="2"/>
  <c r="O1384" i="2"/>
  <c r="P1384" i="2"/>
  <c r="Q1384" i="2"/>
  <c r="R1384" i="2"/>
  <c r="S1384" i="2"/>
  <c r="T1384" i="2"/>
  <c r="U1384" i="2"/>
  <c r="V1384" i="2"/>
  <c r="W1384" i="2"/>
  <c r="X1384" i="2"/>
  <c r="Y1384" i="2"/>
  <c r="Z1384" i="2"/>
  <c r="AA1384" i="2"/>
  <c r="AB1384" i="2"/>
  <c r="AC1384" i="2"/>
  <c r="AD1384" i="2"/>
  <c r="AP1384" i="2"/>
  <c r="AQ1384" i="2"/>
  <c r="AR1384" i="2"/>
  <c r="AV1384" i="2"/>
  <c r="AW1384" i="2"/>
  <c r="AY1384" i="2"/>
  <c r="AZ1384" i="2"/>
  <c r="BD1384" i="2"/>
  <c r="BE1384" i="2"/>
  <c r="BF1384" i="2"/>
  <c r="A1385" i="2"/>
  <c r="B1385" i="2"/>
  <c r="C1385" i="2"/>
  <c r="D1385" i="2"/>
  <c r="E1385" i="2"/>
  <c r="F1385" i="2"/>
  <c r="G1385" i="2"/>
  <c r="AU1385" i="2" s="1"/>
  <c r="H1385" i="2"/>
  <c r="I1385" i="2"/>
  <c r="J1385" i="2"/>
  <c r="K1385" i="2"/>
  <c r="L1385" i="2"/>
  <c r="M1385" i="2"/>
  <c r="N1385" i="2"/>
  <c r="O1385" i="2"/>
  <c r="P1385" i="2"/>
  <c r="Q1385" i="2"/>
  <c r="R1385" i="2"/>
  <c r="S1385" i="2"/>
  <c r="T1385" i="2"/>
  <c r="U1385" i="2"/>
  <c r="V1385" i="2"/>
  <c r="W1385" i="2"/>
  <c r="X1385" i="2"/>
  <c r="Y1385" i="2"/>
  <c r="Z1385" i="2"/>
  <c r="AA1385" i="2"/>
  <c r="AB1385" i="2"/>
  <c r="AC1385" i="2"/>
  <c r="AD1385" i="2"/>
  <c r="AP1385" i="2"/>
  <c r="AQ1385" i="2"/>
  <c r="AR1385" i="2"/>
  <c r="AV1385" i="2"/>
  <c r="AW1385" i="2"/>
  <c r="AY1385" i="2"/>
  <c r="AZ1385" i="2"/>
  <c r="BD1385" i="2"/>
  <c r="BE1385" i="2"/>
  <c r="BF1385" i="2"/>
  <c r="A1386" i="2"/>
  <c r="B1386" i="2"/>
  <c r="C1386" i="2"/>
  <c r="D1386" i="2"/>
  <c r="E1386" i="2"/>
  <c r="F1386" i="2"/>
  <c r="G1386" i="2"/>
  <c r="AU1386" i="2" s="1"/>
  <c r="H1386" i="2"/>
  <c r="I1386" i="2"/>
  <c r="J1386" i="2"/>
  <c r="K1386" i="2"/>
  <c r="L1386" i="2"/>
  <c r="M1386" i="2"/>
  <c r="N1386" i="2"/>
  <c r="O1386" i="2"/>
  <c r="P1386" i="2"/>
  <c r="Q1386" i="2"/>
  <c r="R1386" i="2"/>
  <c r="S1386" i="2"/>
  <c r="T1386" i="2"/>
  <c r="U1386" i="2"/>
  <c r="V1386" i="2"/>
  <c r="W1386" i="2"/>
  <c r="X1386" i="2"/>
  <c r="Y1386" i="2"/>
  <c r="Z1386" i="2"/>
  <c r="AA1386" i="2"/>
  <c r="AB1386" i="2"/>
  <c r="AC1386" i="2"/>
  <c r="AD1386" i="2"/>
  <c r="AP1386" i="2"/>
  <c r="AQ1386" i="2"/>
  <c r="AR1386" i="2"/>
  <c r="AV1386" i="2"/>
  <c r="AW1386" i="2"/>
  <c r="AY1386" i="2"/>
  <c r="AZ1386" i="2"/>
  <c r="BD1386" i="2"/>
  <c r="BE1386" i="2"/>
  <c r="BF1386" i="2"/>
  <c r="A1387" i="2"/>
  <c r="B1387" i="2"/>
  <c r="C1387" i="2"/>
  <c r="D1387" i="2"/>
  <c r="E1387" i="2"/>
  <c r="F1387" i="2"/>
  <c r="G1387" i="2"/>
  <c r="AU1387" i="2" s="1"/>
  <c r="H1387" i="2"/>
  <c r="I1387" i="2"/>
  <c r="J1387" i="2"/>
  <c r="K1387" i="2"/>
  <c r="L1387" i="2"/>
  <c r="M1387" i="2"/>
  <c r="N1387" i="2"/>
  <c r="O1387" i="2"/>
  <c r="P1387" i="2"/>
  <c r="Q1387" i="2"/>
  <c r="R1387" i="2"/>
  <c r="S1387" i="2"/>
  <c r="T1387" i="2"/>
  <c r="U1387" i="2"/>
  <c r="V1387" i="2"/>
  <c r="W1387" i="2"/>
  <c r="X1387" i="2"/>
  <c r="Y1387" i="2"/>
  <c r="Z1387" i="2"/>
  <c r="AA1387" i="2"/>
  <c r="AB1387" i="2"/>
  <c r="AC1387" i="2"/>
  <c r="AD1387" i="2"/>
  <c r="AP1387" i="2"/>
  <c r="AQ1387" i="2"/>
  <c r="AR1387" i="2"/>
  <c r="AV1387" i="2"/>
  <c r="AW1387" i="2"/>
  <c r="AY1387" i="2"/>
  <c r="AZ1387" i="2"/>
  <c r="BD1387" i="2"/>
  <c r="BE1387" i="2"/>
  <c r="BF1387" i="2"/>
  <c r="A1388" i="2"/>
  <c r="B1388" i="2"/>
  <c r="C1388" i="2"/>
  <c r="D1388" i="2"/>
  <c r="E1388" i="2"/>
  <c r="F1388" i="2"/>
  <c r="G1388" i="2"/>
  <c r="AU1388" i="2" s="1"/>
  <c r="H1388" i="2"/>
  <c r="I1388" i="2"/>
  <c r="J1388" i="2"/>
  <c r="K1388" i="2"/>
  <c r="L1388" i="2"/>
  <c r="M1388" i="2"/>
  <c r="N1388" i="2"/>
  <c r="O1388" i="2"/>
  <c r="P1388" i="2"/>
  <c r="Q1388" i="2"/>
  <c r="R1388" i="2"/>
  <c r="S1388" i="2"/>
  <c r="T1388" i="2"/>
  <c r="U1388" i="2"/>
  <c r="V1388" i="2"/>
  <c r="W1388" i="2"/>
  <c r="X1388" i="2"/>
  <c r="Y1388" i="2"/>
  <c r="Z1388" i="2"/>
  <c r="AA1388" i="2"/>
  <c r="AB1388" i="2"/>
  <c r="AC1388" i="2"/>
  <c r="AD1388" i="2"/>
  <c r="AP1388" i="2"/>
  <c r="AQ1388" i="2"/>
  <c r="AR1388" i="2"/>
  <c r="AV1388" i="2"/>
  <c r="AW1388" i="2"/>
  <c r="AY1388" i="2"/>
  <c r="AZ1388" i="2"/>
  <c r="BD1388" i="2"/>
  <c r="BE1388" i="2"/>
  <c r="BF1388" i="2"/>
  <c r="A1389" i="2"/>
  <c r="B1389" i="2"/>
  <c r="C1389" i="2"/>
  <c r="D1389" i="2"/>
  <c r="E1389" i="2"/>
  <c r="F1389" i="2"/>
  <c r="G1389" i="2"/>
  <c r="AU1389" i="2" s="1"/>
  <c r="H1389" i="2"/>
  <c r="I1389" i="2"/>
  <c r="J1389" i="2"/>
  <c r="K1389" i="2"/>
  <c r="L1389" i="2"/>
  <c r="M1389" i="2"/>
  <c r="N1389" i="2"/>
  <c r="O1389" i="2"/>
  <c r="P1389" i="2"/>
  <c r="Q1389" i="2"/>
  <c r="R1389" i="2"/>
  <c r="S1389" i="2"/>
  <c r="T1389" i="2"/>
  <c r="U1389" i="2"/>
  <c r="V1389" i="2"/>
  <c r="W1389" i="2"/>
  <c r="X1389" i="2"/>
  <c r="Y1389" i="2"/>
  <c r="Z1389" i="2"/>
  <c r="AA1389" i="2"/>
  <c r="AB1389" i="2"/>
  <c r="AC1389" i="2"/>
  <c r="AD1389" i="2"/>
  <c r="AP1389" i="2"/>
  <c r="AQ1389" i="2"/>
  <c r="AR1389" i="2"/>
  <c r="AV1389" i="2"/>
  <c r="AW1389" i="2"/>
  <c r="AY1389" i="2"/>
  <c r="AZ1389" i="2"/>
  <c r="BD1389" i="2"/>
  <c r="BE1389" i="2"/>
  <c r="BF1389" i="2"/>
  <c r="A1390" i="2"/>
  <c r="B1390" i="2"/>
  <c r="C1390" i="2"/>
  <c r="D1390" i="2"/>
  <c r="E1390" i="2"/>
  <c r="F1390" i="2"/>
  <c r="G1390" i="2"/>
  <c r="AU1390" i="2" s="1"/>
  <c r="H1390" i="2"/>
  <c r="I1390" i="2"/>
  <c r="J1390" i="2"/>
  <c r="K1390" i="2"/>
  <c r="L1390" i="2"/>
  <c r="M1390" i="2"/>
  <c r="N1390" i="2"/>
  <c r="O1390" i="2"/>
  <c r="P1390" i="2"/>
  <c r="Q1390" i="2"/>
  <c r="R1390" i="2"/>
  <c r="S1390" i="2"/>
  <c r="T1390" i="2"/>
  <c r="U1390" i="2"/>
  <c r="V1390" i="2"/>
  <c r="W1390" i="2"/>
  <c r="X1390" i="2"/>
  <c r="Y1390" i="2"/>
  <c r="Z1390" i="2"/>
  <c r="AA1390" i="2"/>
  <c r="AB1390" i="2"/>
  <c r="AC1390" i="2"/>
  <c r="AD1390" i="2"/>
  <c r="AP1390" i="2"/>
  <c r="AQ1390" i="2"/>
  <c r="AR1390" i="2"/>
  <c r="AV1390" i="2"/>
  <c r="AW1390" i="2"/>
  <c r="AY1390" i="2"/>
  <c r="AZ1390" i="2"/>
  <c r="BD1390" i="2"/>
  <c r="BE1390" i="2"/>
  <c r="BF1390" i="2"/>
  <c r="A1391" i="2"/>
  <c r="B1391" i="2"/>
  <c r="C1391" i="2"/>
  <c r="D1391" i="2"/>
  <c r="E1391" i="2"/>
  <c r="F1391" i="2"/>
  <c r="G1391" i="2"/>
  <c r="AU1391" i="2" s="1"/>
  <c r="H1391" i="2"/>
  <c r="I1391" i="2"/>
  <c r="J1391" i="2"/>
  <c r="K1391" i="2"/>
  <c r="L1391" i="2"/>
  <c r="M1391" i="2"/>
  <c r="N1391" i="2"/>
  <c r="O1391" i="2"/>
  <c r="P1391" i="2"/>
  <c r="Q1391" i="2"/>
  <c r="R1391" i="2"/>
  <c r="S1391" i="2"/>
  <c r="T1391" i="2"/>
  <c r="U1391" i="2"/>
  <c r="V1391" i="2"/>
  <c r="W1391" i="2"/>
  <c r="X1391" i="2"/>
  <c r="Y1391" i="2"/>
  <c r="Z1391" i="2"/>
  <c r="AA1391" i="2"/>
  <c r="AB1391" i="2"/>
  <c r="AC1391" i="2"/>
  <c r="AD1391" i="2"/>
  <c r="AP1391" i="2"/>
  <c r="AQ1391" i="2"/>
  <c r="AR1391" i="2"/>
  <c r="AV1391" i="2"/>
  <c r="AW1391" i="2"/>
  <c r="AY1391" i="2"/>
  <c r="AZ1391" i="2"/>
  <c r="BD1391" i="2"/>
  <c r="BE1391" i="2"/>
  <c r="BF1391" i="2"/>
  <c r="A1392" i="2"/>
  <c r="B1392" i="2"/>
  <c r="C1392" i="2"/>
  <c r="D1392" i="2"/>
  <c r="E1392" i="2"/>
  <c r="F1392" i="2"/>
  <c r="G1392" i="2"/>
  <c r="AU1392" i="2" s="1"/>
  <c r="H1392" i="2"/>
  <c r="I1392" i="2"/>
  <c r="J1392" i="2"/>
  <c r="K1392" i="2"/>
  <c r="L1392" i="2"/>
  <c r="M1392" i="2"/>
  <c r="N1392" i="2"/>
  <c r="O1392" i="2"/>
  <c r="P1392" i="2"/>
  <c r="Q1392" i="2"/>
  <c r="R1392" i="2"/>
  <c r="S1392" i="2"/>
  <c r="T1392" i="2"/>
  <c r="U1392" i="2"/>
  <c r="V1392" i="2"/>
  <c r="W1392" i="2"/>
  <c r="X1392" i="2"/>
  <c r="Y1392" i="2"/>
  <c r="Z1392" i="2"/>
  <c r="AA1392" i="2"/>
  <c r="AB1392" i="2"/>
  <c r="AC1392" i="2"/>
  <c r="AD1392" i="2"/>
  <c r="AP1392" i="2"/>
  <c r="AQ1392" i="2"/>
  <c r="AR1392" i="2"/>
  <c r="AV1392" i="2"/>
  <c r="AW1392" i="2"/>
  <c r="AY1392" i="2"/>
  <c r="AZ1392" i="2"/>
  <c r="BD1392" i="2"/>
  <c r="BE1392" i="2"/>
  <c r="BF1392" i="2"/>
  <c r="A1393" i="2"/>
  <c r="B1393" i="2"/>
  <c r="C1393" i="2"/>
  <c r="D1393" i="2"/>
  <c r="E1393" i="2"/>
  <c r="F1393" i="2"/>
  <c r="G1393" i="2"/>
  <c r="AU1393" i="2" s="1"/>
  <c r="H1393" i="2"/>
  <c r="I1393" i="2"/>
  <c r="J1393" i="2"/>
  <c r="K1393" i="2"/>
  <c r="L1393" i="2"/>
  <c r="M1393" i="2"/>
  <c r="N1393" i="2"/>
  <c r="O1393" i="2"/>
  <c r="P1393" i="2"/>
  <c r="Q1393" i="2"/>
  <c r="R1393" i="2"/>
  <c r="S1393" i="2"/>
  <c r="T1393" i="2"/>
  <c r="U1393" i="2"/>
  <c r="V1393" i="2"/>
  <c r="W1393" i="2"/>
  <c r="X1393" i="2"/>
  <c r="Y1393" i="2"/>
  <c r="Z1393" i="2"/>
  <c r="AA1393" i="2"/>
  <c r="AB1393" i="2"/>
  <c r="AC1393" i="2"/>
  <c r="AD1393" i="2"/>
  <c r="AP1393" i="2"/>
  <c r="AQ1393" i="2"/>
  <c r="AR1393" i="2"/>
  <c r="AV1393" i="2"/>
  <c r="AW1393" i="2"/>
  <c r="AY1393" i="2"/>
  <c r="AZ1393" i="2"/>
  <c r="BD1393" i="2"/>
  <c r="BE1393" i="2"/>
  <c r="BF1393" i="2"/>
  <c r="A1394" i="2"/>
  <c r="B1394" i="2"/>
  <c r="C1394" i="2"/>
  <c r="D1394" i="2"/>
  <c r="E1394" i="2"/>
  <c r="F1394" i="2"/>
  <c r="G1394" i="2"/>
  <c r="AU1394" i="2" s="1"/>
  <c r="H1394" i="2"/>
  <c r="I1394" i="2"/>
  <c r="J1394" i="2"/>
  <c r="K1394" i="2"/>
  <c r="L1394" i="2"/>
  <c r="M1394" i="2"/>
  <c r="N1394" i="2"/>
  <c r="O1394" i="2"/>
  <c r="P1394" i="2"/>
  <c r="Q1394" i="2"/>
  <c r="R1394" i="2"/>
  <c r="S1394" i="2"/>
  <c r="T1394" i="2"/>
  <c r="U1394" i="2"/>
  <c r="V1394" i="2"/>
  <c r="W1394" i="2"/>
  <c r="X1394" i="2"/>
  <c r="Y1394" i="2"/>
  <c r="Z1394" i="2"/>
  <c r="AA1394" i="2"/>
  <c r="AB1394" i="2"/>
  <c r="AC1394" i="2"/>
  <c r="AD1394" i="2"/>
  <c r="AP1394" i="2"/>
  <c r="AQ1394" i="2"/>
  <c r="AR1394" i="2"/>
  <c r="AV1394" i="2"/>
  <c r="AW1394" i="2"/>
  <c r="AY1394" i="2"/>
  <c r="AZ1394" i="2"/>
  <c r="BD1394" i="2"/>
  <c r="BE1394" i="2"/>
  <c r="BF1394" i="2"/>
  <c r="A1395" i="2"/>
  <c r="B1395" i="2"/>
  <c r="C1395" i="2"/>
  <c r="D1395" i="2"/>
  <c r="E1395" i="2"/>
  <c r="F1395" i="2"/>
  <c r="G1395" i="2"/>
  <c r="AU1395" i="2" s="1"/>
  <c r="H1395" i="2"/>
  <c r="I1395" i="2"/>
  <c r="J1395" i="2"/>
  <c r="K1395" i="2"/>
  <c r="L1395" i="2"/>
  <c r="M1395" i="2"/>
  <c r="N1395" i="2"/>
  <c r="O1395" i="2"/>
  <c r="P1395" i="2"/>
  <c r="Q1395" i="2"/>
  <c r="R1395" i="2"/>
  <c r="S1395" i="2"/>
  <c r="T1395" i="2"/>
  <c r="U1395" i="2"/>
  <c r="V1395" i="2"/>
  <c r="W1395" i="2"/>
  <c r="X1395" i="2"/>
  <c r="Y1395" i="2"/>
  <c r="Z1395" i="2"/>
  <c r="AA1395" i="2"/>
  <c r="AB1395" i="2"/>
  <c r="AC1395" i="2"/>
  <c r="AD1395" i="2"/>
  <c r="AP1395" i="2"/>
  <c r="AQ1395" i="2"/>
  <c r="AR1395" i="2"/>
  <c r="AV1395" i="2"/>
  <c r="AW1395" i="2"/>
  <c r="AY1395" i="2"/>
  <c r="AZ1395" i="2"/>
  <c r="BD1395" i="2"/>
  <c r="BE1395" i="2"/>
  <c r="BF1395" i="2"/>
  <c r="A1396" i="2"/>
  <c r="B1396" i="2"/>
  <c r="C1396" i="2"/>
  <c r="D1396" i="2"/>
  <c r="E1396" i="2"/>
  <c r="F1396" i="2"/>
  <c r="G1396" i="2"/>
  <c r="AU1396" i="2" s="1"/>
  <c r="H1396" i="2"/>
  <c r="I1396" i="2"/>
  <c r="J1396" i="2"/>
  <c r="K1396" i="2"/>
  <c r="L1396" i="2"/>
  <c r="M1396" i="2"/>
  <c r="N1396" i="2"/>
  <c r="O1396" i="2"/>
  <c r="P1396" i="2"/>
  <c r="Q1396" i="2"/>
  <c r="R1396" i="2"/>
  <c r="S1396" i="2"/>
  <c r="T1396" i="2"/>
  <c r="U1396" i="2"/>
  <c r="V1396" i="2"/>
  <c r="W1396" i="2"/>
  <c r="X1396" i="2"/>
  <c r="Y1396" i="2"/>
  <c r="Z1396" i="2"/>
  <c r="AA1396" i="2"/>
  <c r="AB1396" i="2"/>
  <c r="AC1396" i="2"/>
  <c r="AD1396" i="2"/>
  <c r="AP1396" i="2"/>
  <c r="AQ1396" i="2"/>
  <c r="AR1396" i="2"/>
  <c r="AV1396" i="2"/>
  <c r="AW1396" i="2"/>
  <c r="AY1396" i="2"/>
  <c r="AZ1396" i="2"/>
  <c r="BD1396" i="2"/>
  <c r="BE1396" i="2"/>
  <c r="BF1396" i="2"/>
  <c r="A1397" i="2"/>
  <c r="B1397" i="2"/>
  <c r="C1397" i="2"/>
  <c r="D1397" i="2"/>
  <c r="E1397" i="2"/>
  <c r="F1397" i="2"/>
  <c r="G1397" i="2"/>
  <c r="AU1397" i="2" s="1"/>
  <c r="H1397" i="2"/>
  <c r="I1397" i="2"/>
  <c r="J1397" i="2"/>
  <c r="K1397" i="2"/>
  <c r="L1397" i="2"/>
  <c r="M1397" i="2"/>
  <c r="N1397" i="2"/>
  <c r="O1397" i="2"/>
  <c r="P1397" i="2"/>
  <c r="Q1397" i="2"/>
  <c r="R1397" i="2"/>
  <c r="S1397" i="2"/>
  <c r="T1397" i="2"/>
  <c r="U1397" i="2"/>
  <c r="V1397" i="2"/>
  <c r="W1397" i="2"/>
  <c r="X1397" i="2"/>
  <c r="Y1397" i="2"/>
  <c r="Z1397" i="2"/>
  <c r="AA1397" i="2"/>
  <c r="AB1397" i="2"/>
  <c r="AC1397" i="2"/>
  <c r="AD1397" i="2"/>
  <c r="AP1397" i="2"/>
  <c r="AQ1397" i="2"/>
  <c r="AR1397" i="2"/>
  <c r="AV1397" i="2"/>
  <c r="AW1397" i="2"/>
  <c r="AY1397" i="2"/>
  <c r="AZ1397" i="2"/>
  <c r="BD1397" i="2"/>
  <c r="BE1397" i="2"/>
  <c r="BF1397" i="2"/>
  <c r="A1398" i="2"/>
  <c r="B1398" i="2"/>
  <c r="C1398" i="2"/>
  <c r="D1398" i="2"/>
  <c r="E1398" i="2"/>
  <c r="F1398" i="2"/>
  <c r="G1398" i="2"/>
  <c r="AU1398" i="2" s="1"/>
  <c r="H1398" i="2"/>
  <c r="I1398" i="2"/>
  <c r="J1398" i="2"/>
  <c r="K1398" i="2"/>
  <c r="L1398" i="2"/>
  <c r="M1398" i="2"/>
  <c r="N1398" i="2"/>
  <c r="O1398" i="2"/>
  <c r="P1398" i="2"/>
  <c r="Q1398" i="2"/>
  <c r="R1398" i="2"/>
  <c r="S1398" i="2"/>
  <c r="T1398" i="2"/>
  <c r="U1398" i="2"/>
  <c r="V1398" i="2"/>
  <c r="W1398" i="2"/>
  <c r="X1398" i="2"/>
  <c r="Y1398" i="2"/>
  <c r="Z1398" i="2"/>
  <c r="AA1398" i="2"/>
  <c r="AB1398" i="2"/>
  <c r="AC1398" i="2"/>
  <c r="AD1398" i="2"/>
  <c r="AP1398" i="2"/>
  <c r="AQ1398" i="2"/>
  <c r="AR1398" i="2"/>
  <c r="AV1398" i="2"/>
  <c r="AW1398" i="2"/>
  <c r="AY1398" i="2"/>
  <c r="AZ1398" i="2"/>
  <c r="BD1398" i="2"/>
  <c r="BE1398" i="2"/>
  <c r="BF1398" i="2"/>
  <c r="A1399" i="2"/>
  <c r="B1399" i="2"/>
  <c r="C1399" i="2"/>
  <c r="D1399" i="2"/>
  <c r="E1399" i="2"/>
  <c r="F1399" i="2"/>
  <c r="G1399" i="2"/>
  <c r="AU1399" i="2" s="1"/>
  <c r="H1399" i="2"/>
  <c r="I1399" i="2"/>
  <c r="J1399" i="2"/>
  <c r="K1399" i="2"/>
  <c r="L1399" i="2"/>
  <c r="M1399" i="2"/>
  <c r="N1399" i="2"/>
  <c r="O1399" i="2"/>
  <c r="P1399" i="2"/>
  <c r="Q1399" i="2"/>
  <c r="R1399" i="2"/>
  <c r="S1399" i="2"/>
  <c r="T1399" i="2"/>
  <c r="U1399" i="2"/>
  <c r="V1399" i="2"/>
  <c r="W1399" i="2"/>
  <c r="X1399" i="2"/>
  <c r="Y1399" i="2"/>
  <c r="Z1399" i="2"/>
  <c r="AA1399" i="2"/>
  <c r="AB1399" i="2"/>
  <c r="AC1399" i="2"/>
  <c r="AD1399" i="2"/>
  <c r="AP1399" i="2"/>
  <c r="AQ1399" i="2"/>
  <c r="AR1399" i="2"/>
  <c r="AV1399" i="2"/>
  <c r="AW1399" i="2"/>
  <c r="AY1399" i="2"/>
  <c r="AZ1399" i="2"/>
  <c r="BD1399" i="2"/>
  <c r="BE1399" i="2"/>
  <c r="BF1399" i="2"/>
  <c r="A1400" i="2"/>
  <c r="B1400" i="2"/>
  <c r="C1400" i="2"/>
  <c r="D1400" i="2"/>
  <c r="E1400" i="2"/>
  <c r="F1400" i="2"/>
  <c r="G1400" i="2"/>
  <c r="AU1400" i="2" s="1"/>
  <c r="H1400" i="2"/>
  <c r="I1400" i="2"/>
  <c r="J1400" i="2"/>
  <c r="K1400" i="2"/>
  <c r="L1400" i="2"/>
  <c r="M1400" i="2"/>
  <c r="N1400" i="2"/>
  <c r="O1400" i="2"/>
  <c r="P1400" i="2"/>
  <c r="Q1400" i="2"/>
  <c r="R1400" i="2"/>
  <c r="S1400" i="2"/>
  <c r="T1400" i="2"/>
  <c r="U1400" i="2"/>
  <c r="V1400" i="2"/>
  <c r="W1400" i="2"/>
  <c r="X1400" i="2"/>
  <c r="Y1400" i="2"/>
  <c r="Z1400" i="2"/>
  <c r="AA1400" i="2"/>
  <c r="AB1400" i="2"/>
  <c r="AC1400" i="2"/>
  <c r="AD1400" i="2"/>
  <c r="AP1400" i="2"/>
  <c r="AQ1400" i="2"/>
  <c r="AR1400" i="2"/>
  <c r="AV1400" i="2"/>
  <c r="AW1400" i="2"/>
  <c r="AY1400" i="2"/>
  <c r="AZ1400" i="2"/>
  <c r="BD1400" i="2"/>
  <c r="BE1400" i="2"/>
  <c r="BF1400" i="2"/>
  <c r="A1401" i="2"/>
  <c r="B1401" i="2"/>
  <c r="C1401" i="2"/>
  <c r="D1401" i="2"/>
  <c r="E1401" i="2"/>
  <c r="F1401" i="2"/>
  <c r="G1401" i="2"/>
  <c r="AU1401" i="2" s="1"/>
  <c r="H1401" i="2"/>
  <c r="I1401" i="2"/>
  <c r="J1401" i="2"/>
  <c r="K1401" i="2"/>
  <c r="L1401" i="2"/>
  <c r="M1401" i="2"/>
  <c r="N1401" i="2"/>
  <c r="O1401" i="2"/>
  <c r="P1401" i="2"/>
  <c r="Q1401" i="2"/>
  <c r="R1401" i="2"/>
  <c r="S1401" i="2"/>
  <c r="T1401" i="2"/>
  <c r="U1401" i="2"/>
  <c r="V1401" i="2"/>
  <c r="W1401" i="2"/>
  <c r="X1401" i="2"/>
  <c r="Y1401" i="2"/>
  <c r="Z1401" i="2"/>
  <c r="AA1401" i="2"/>
  <c r="AB1401" i="2"/>
  <c r="AC1401" i="2"/>
  <c r="AD1401" i="2"/>
  <c r="AP1401" i="2"/>
  <c r="AQ1401" i="2"/>
  <c r="AR1401" i="2"/>
  <c r="AV1401" i="2"/>
  <c r="AW1401" i="2"/>
  <c r="AY1401" i="2"/>
  <c r="AZ1401" i="2"/>
  <c r="BD1401" i="2"/>
  <c r="BE1401" i="2"/>
  <c r="BF1401" i="2"/>
  <c r="A1402" i="2"/>
  <c r="B1402" i="2"/>
  <c r="C1402" i="2"/>
  <c r="D1402" i="2"/>
  <c r="E1402" i="2"/>
  <c r="F1402" i="2"/>
  <c r="G1402" i="2"/>
  <c r="AU1402" i="2" s="1"/>
  <c r="H1402" i="2"/>
  <c r="I1402" i="2"/>
  <c r="J1402" i="2"/>
  <c r="K1402" i="2"/>
  <c r="L1402" i="2"/>
  <c r="M1402" i="2"/>
  <c r="N1402" i="2"/>
  <c r="O1402" i="2"/>
  <c r="P1402" i="2"/>
  <c r="Q1402" i="2"/>
  <c r="R1402" i="2"/>
  <c r="S1402" i="2"/>
  <c r="T1402" i="2"/>
  <c r="U1402" i="2"/>
  <c r="V1402" i="2"/>
  <c r="W1402" i="2"/>
  <c r="X1402" i="2"/>
  <c r="Y1402" i="2"/>
  <c r="Z1402" i="2"/>
  <c r="AA1402" i="2"/>
  <c r="AB1402" i="2"/>
  <c r="AC1402" i="2"/>
  <c r="AD1402" i="2"/>
  <c r="AP1402" i="2"/>
  <c r="AQ1402" i="2"/>
  <c r="AR1402" i="2"/>
  <c r="AV1402" i="2"/>
  <c r="AW1402" i="2"/>
  <c r="AY1402" i="2"/>
  <c r="AZ1402" i="2"/>
  <c r="BD1402" i="2"/>
  <c r="BE1402" i="2"/>
  <c r="BF1402" i="2"/>
  <c r="A1403" i="2"/>
  <c r="B1403" i="2"/>
  <c r="C1403" i="2"/>
  <c r="D1403" i="2"/>
  <c r="E1403" i="2"/>
  <c r="F1403" i="2"/>
  <c r="G1403" i="2"/>
  <c r="AU1403" i="2" s="1"/>
  <c r="H1403" i="2"/>
  <c r="I1403" i="2"/>
  <c r="J1403" i="2"/>
  <c r="K1403" i="2"/>
  <c r="L1403" i="2"/>
  <c r="M1403" i="2"/>
  <c r="N1403" i="2"/>
  <c r="O1403" i="2"/>
  <c r="P1403" i="2"/>
  <c r="Q1403" i="2"/>
  <c r="R1403" i="2"/>
  <c r="S1403" i="2"/>
  <c r="T1403" i="2"/>
  <c r="U1403" i="2"/>
  <c r="V1403" i="2"/>
  <c r="W1403" i="2"/>
  <c r="X1403" i="2"/>
  <c r="Y1403" i="2"/>
  <c r="Z1403" i="2"/>
  <c r="AA1403" i="2"/>
  <c r="AB1403" i="2"/>
  <c r="AC1403" i="2"/>
  <c r="AD1403" i="2"/>
  <c r="AP1403" i="2"/>
  <c r="AQ1403" i="2"/>
  <c r="AR1403" i="2"/>
  <c r="AV1403" i="2"/>
  <c r="AW1403" i="2"/>
  <c r="AY1403" i="2"/>
  <c r="AZ1403" i="2"/>
  <c r="BD1403" i="2"/>
  <c r="BE1403" i="2"/>
  <c r="BF1403" i="2"/>
  <c r="A1404" i="2"/>
  <c r="B1404" i="2"/>
  <c r="C1404" i="2"/>
  <c r="D1404" i="2"/>
  <c r="E1404" i="2"/>
  <c r="F1404" i="2"/>
  <c r="G1404" i="2"/>
  <c r="AU1404" i="2" s="1"/>
  <c r="H1404" i="2"/>
  <c r="I1404" i="2"/>
  <c r="J1404" i="2"/>
  <c r="K1404" i="2"/>
  <c r="L1404" i="2"/>
  <c r="M1404" i="2"/>
  <c r="N1404" i="2"/>
  <c r="O1404" i="2"/>
  <c r="P1404" i="2"/>
  <c r="Q1404" i="2"/>
  <c r="R1404" i="2"/>
  <c r="S1404" i="2"/>
  <c r="T1404" i="2"/>
  <c r="U1404" i="2"/>
  <c r="V1404" i="2"/>
  <c r="W1404" i="2"/>
  <c r="X1404" i="2"/>
  <c r="Y1404" i="2"/>
  <c r="Z1404" i="2"/>
  <c r="AA1404" i="2"/>
  <c r="AB1404" i="2"/>
  <c r="AC1404" i="2"/>
  <c r="AD1404" i="2"/>
  <c r="AP1404" i="2"/>
  <c r="AQ1404" i="2"/>
  <c r="AR1404" i="2"/>
  <c r="AV1404" i="2"/>
  <c r="AW1404" i="2"/>
  <c r="AY1404" i="2"/>
  <c r="AZ1404" i="2"/>
  <c r="BD1404" i="2"/>
  <c r="BE1404" i="2"/>
  <c r="BF1404" i="2"/>
  <c r="A1405" i="2"/>
  <c r="B1405" i="2"/>
  <c r="C1405" i="2"/>
  <c r="D1405" i="2"/>
  <c r="E1405" i="2"/>
  <c r="F1405" i="2"/>
  <c r="G1405" i="2"/>
  <c r="AU1405" i="2" s="1"/>
  <c r="H1405" i="2"/>
  <c r="I1405" i="2"/>
  <c r="J1405" i="2"/>
  <c r="K1405" i="2"/>
  <c r="L1405" i="2"/>
  <c r="M1405" i="2"/>
  <c r="N1405" i="2"/>
  <c r="O1405" i="2"/>
  <c r="P1405" i="2"/>
  <c r="Q1405" i="2"/>
  <c r="R1405" i="2"/>
  <c r="S1405" i="2"/>
  <c r="T1405" i="2"/>
  <c r="U1405" i="2"/>
  <c r="V1405" i="2"/>
  <c r="W1405" i="2"/>
  <c r="X1405" i="2"/>
  <c r="Y1405" i="2"/>
  <c r="Z1405" i="2"/>
  <c r="AA1405" i="2"/>
  <c r="AB1405" i="2"/>
  <c r="AC1405" i="2"/>
  <c r="AD1405" i="2"/>
  <c r="AP1405" i="2"/>
  <c r="AQ1405" i="2"/>
  <c r="AR1405" i="2"/>
  <c r="AV1405" i="2"/>
  <c r="AW1405" i="2"/>
  <c r="AY1405" i="2"/>
  <c r="AZ1405" i="2"/>
  <c r="BD1405" i="2"/>
  <c r="BE1405" i="2"/>
  <c r="BF1405" i="2"/>
  <c r="A1406" i="2"/>
  <c r="B1406" i="2"/>
  <c r="C1406" i="2"/>
  <c r="D1406" i="2"/>
  <c r="E1406" i="2"/>
  <c r="F1406" i="2"/>
  <c r="G1406" i="2"/>
  <c r="AU1406" i="2" s="1"/>
  <c r="H1406" i="2"/>
  <c r="I1406" i="2"/>
  <c r="J1406" i="2"/>
  <c r="K1406" i="2"/>
  <c r="L1406" i="2"/>
  <c r="M1406" i="2"/>
  <c r="N1406" i="2"/>
  <c r="O1406" i="2"/>
  <c r="P1406" i="2"/>
  <c r="Q1406" i="2"/>
  <c r="R1406" i="2"/>
  <c r="S1406" i="2"/>
  <c r="T1406" i="2"/>
  <c r="U1406" i="2"/>
  <c r="V1406" i="2"/>
  <c r="W1406" i="2"/>
  <c r="X1406" i="2"/>
  <c r="Y1406" i="2"/>
  <c r="Z1406" i="2"/>
  <c r="AA1406" i="2"/>
  <c r="AB1406" i="2"/>
  <c r="AC1406" i="2"/>
  <c r="AD1406" i="2"/>
  <c r="AP1406" i="2"/>
  <c r="AQ1406" i="2"/>
  <c r="AR1406" i="2"/>
  <c r="AV1406" i="2"/>
  <c r="AW1406" i="2"/>
  <c r="AY1406" i="2"/>
  <c r="AZ1406" i="2"/>
  <c r="BD1406" i="2"/>
  <c r="BE1406" i="2"/>
  <c r="BF1406" i="2"/>
  <c r="A1407" i="2"/>
  <c r="B1407" i="2"/>
  <c r="C1407" i="2"/>
  <c r="D1407" i="2"/>
  <c r="E1407" i="2"/>
  <c r="F1407" i="2"/>
  <c r="G1407" i="2"/>
  <c r="AU1407" i="2" s="1"/>
  <c r="H1407" i="2"/>
  <c r="I1407" i="2"/>
  <c r="J1407" i="2"/>
  <c r="K1407" i="2"/>
  <c r="L1407" i="2"/>
  <c r="M1407" i="2"/>
  <c r="N1407" i="2"/>
  <c r="O1407" i="2"/>
  <c r="P1407" i="2"/>
  <c r="Q1407" i="2"/>
  <c r="R1407" i="2"/>
  <c r="S1407" i="2"/>
  <c r="T1407" i="2"/>
  <c r="U1407" i="2"/>
  <c r="V1407" i="2"/>
  <c r="W1407" i="2"/>
  <c r="X1407" i="2"/>
  <c r="Y1407" i="2"/>
  <c r="Z1407" i="2"/>
  <c r="AA1407" i="2"/>
  <c r="AB1407" i="2"/>
  <c r="AC1407" i="2"/>
  <c r="AD1407" i="2"/>
  <c r="AP1407" i="2"/>
  <c r="AQ1407" i="2"/>
  <c r="AR1407" i="2"/>
  <c r="AV1407" i="2"/>
  <c r="AW1407" i="2"/>
  <c r="AY1407" i="2"/>
  <c r="AZ1407" i="2"/>
  <c r="BD1407" i="2"/>
  <c r="BE1407" i="2"/>
  <c r="BF1407" i="2"/>
  <c r="A1408" i="2"/>
  <c r="B1408" i="2"/>
  <c r="C1408" i="2"/>
  <c r="D1408" i="2"/>
  <c r="E1408" i="2"/>
  <c r="F1408" i="2"/>
  <c r="G1408" i="2"/>
  <c r="AU1408" i="2" s="1"/>
  <c r="H1408" i="2"/>
  <c r="I1408" i="2"/>
  <c r="J1408" i="2"/>
  <c r="K1408" i="2"/>
  <c r="L1408" i="2"/>
  <c r="M1408" i="2"/>
  <c r="N1408" i="2"/>
  <c r="O1408" i="2"/>
  <c r="P1408" i="2"/>
  <c r="Q1408" i="2"/>
  <c r="R1408" i="2"/>
  <c r="S1408" i="2"/>
  <c r="T1408" i="2"/>
  <c r="U1408" i="2"/>
  <c r="V1408" i="2"/>
  <c r="W1408" i="2"/>
  <c r="X1408" i="2"/>
  <c r="Y1408" i="2"/>
  <c r="Z1408" i="2"/>
  <c r="AA1408" i="2"/>
  <c r="AB1408" i="2"/>
  <c r="AC1408" i="2"/>
  <c r="AD1408" i="2"/>
  <c r="AP1408" i="2"/>
  <c r="AQ1408" i="2"/>
  <c r="AR1408" i="2"/>
  <c r="AV1408" i="2"/>
  <c r="AW1408" i="2"/>
  <c r="AY1408" i="2"/>
  <c r="AZ1408" i="2"/>
  <c r="BD1408" i="2"/>
  <c r="BE1408" i="2"/>
  <c r="BF1408" i="2"/>
  <c r="A1409" i="2"/>
  <c r="B1409" i="2"/>
  <c r="C1409" i="2"/>
  <c r="D1409" i="2"/>
  <c r="E1409" i="2"/>
  <c r="F1409" i="2"/>
  <c r="BA1409" i="2" s="1"/>
  <c r="G1409" i="2"/>
  <c r="H1409" i="2"/>
  <c r="I1409" i="2"/>
  <c r="J1409" i="2"/>
  <c r="K1409" i="2"/>
  <c r="L1409" i="2"/>
  <c r="M1409" i="2"/>
  <c r="N1409" i="2"/>
  <c r="O1409" i="2"/>
  <c r="P1409" i="2"/>
  <c r="Q1409" i="2"/>
  <c r="R1409" i="2"/>
  <c r="S1409" i="2"/>
  <c r="T1409" i="2"/>
  <c r="U1409" i="2"/>
  <c r="V1409" i="2"/>
  <c r="W1409" i="2"/>
  <c r="X1409" i="2"/>
  <c r="Y1409" i="2"/>
  <c r="Z1409" i="2"/>
  <c r="AA1409" i="2"/>
  <c r="AB1409" i="2"/>
  <c r="AC1409" i="2"/>
  <c r="AD1409" i="2"/>
  <c r="AP1409" i="2"/>
  <c r="AQ1409" i="2"/>
  <c r="AR1409" i="2"/>
  <c r="AU1409" i="2"/>
  <c r="AV1409" i="2"/>
  <c r="AW1409" i="2"/>
  <c r="AY1409" i="2"/>
  <c r="AZ1409" i="2"/>
  <c r="BD1409" i="2"/>
  <c r="BE1409" i="2"/>
  <c r="BF1409" i="2"/>
  <c r="A1410" i="2"/>
  <c r="B1410" i="2"/>
  <c r="C1410" i="2"/>
  <c r="D1410" i="2"/>
  <c r="E1410" i="2"/>
  <c r="F1410" i="2"/>
  <c r="G1410" i="2"/>
  <c r="AU1410" i="2" s="1"/>
  <c r="H1410" i="2"/>
  <c r="I1410" i="2"/>
  <c r="J1410" i="2"/>
  <c r="K1410" i="2"/>
  <c r="L1410" i="2"/>
  <c r="M1410" i="2"/>
  <c r="N1410" i="2"/>
  <c r="O1410" i="2"/>
  <c r="P1410" i="2"/>
  <c r="Q1410" i="2"/>
  <c r="R1410" i="2"/>
  <c r="S1410" i="2"/>
  <c r="T1410" i="2"/>
  <c r="U1410" i="2"/>
  <c r="V1410" i="2"/>
  <c r="W1410" i="2"/>
  <c r="X1410" i="2"/>
  <c r="Y1410" i="2"/>
  <c r="Z1410" i="2"/>
  <c r="AA1410" i="2"/>
  <c r="AB1410" i="2"/>
  <c r="AC1410" i="2"/>
  <c r="AD1410" i="2"/>
  <c r="AP1410" i="2"/>
  <c r="AQ1410" i="2"/>
  <c r="AR1410" i="2"/>
  <c r="AV1410" i="2"/>
  <c r="AW1410" i="2"/>
  <c r="AY1410" i="2"/>
  <c r="AZ1410" i="2"/>
  <c r="BD1410" i="2"/>
  <c r="BE1410" i="2"/>
  <c r="BF1410" i="2"/>
  <c r="A1411" i="2"/>
  <c r="B1411" i="2"/>
  <c r="C1411" i="2"/>
  <c r="D1411" i="2"/>
  <c r="E1411" i="2"/>
  <c r="F1411" i="2"/>
  <c r="G1411" i="2"/>
  <c r="AU1411" i="2" s="1"/>
  <c r="H1411" i="2"/>
  <c r="I1411" i="2"/>
  <c r="J1411" i="2"/>
  <c r="K1411" i="2"/>
  <c r="L1411" i="2"/>
  <c r="M1411" i="2"/>
  <c r="N1411" i="2"/>
  <c r="O1411" i="2"/>
  <c r="P1411" i="2"/>
  <c r="Q1411" i="2"/>
  <c r="R1411" i="2"/>
  <c r="S1411" i="2"/>
  <c r="T1411" i="2"/>
  <c r="U1411" i="2"/>
  <c r="V1411" i="2"/>
  <c r="W1411" i="2"/>
  <c r="X1411" i="2"/>
  <c r="Y1411" i="2"/>
  <c r="Z1411" i="2"/>
  <c r="AA1411" i="2"/>
  <c r="AB1411" i="2"/>
  <c r="AC1411" i="2"/>
  <c r="AD1411" i="2"/>
  <c r="AP1411" i="2"/>
  <c r="AQ1411" i="2"/>
  <c r="AR1411" i="2"/>
  <c r="AV1411" i="2"/>
  <c r="AW1411" i="2"/>
  <c r="AY1411" i="2"/>
  <c r="AZ1411" i="2"/>
  <c r="BD1411" i="2"/>
  <c r="BE1411" i="2"/>
  <c r="BF1411" i="2"/>
  <c r="A1412" i="2"/>
  <c r="B1412" i="2"/>
  <c r="C1412" i="2"/>
  <c r="D1412" i="2"/>
  <c r="E1412" i="2"/>
  <c r="F1412" i="2"/>
  <c r="G1412" i="2"/>
  <c r="AU1412" i="2" s="1"/>
  <c r="H1412" i="2"/>
  <c r="I1412" i="2"/>
  <c r="J1412" i="2"/>
  <c r="K1412" i="2"/>
  <c r="L1412" i="2"/>
  <c r="M1412" i="2"/>
  <c r="N1412" i="2"/>
  <c r="O1412" i="2"/>
  <c r="P1412" i="2"/>
  <c r="Q1412" i="2"/>
  <c r="R1412" i="2"/>
  <c r="S1412" i="2"/>
  <c r="T1412" i="2"/>
  <c r="U1412" i="2"/>
  <c r="V1412" i="2"/>
  <c r="W1412" i="2"/>
  <c r="X1412" i="2"/>
  <c r="Y1412" i="2"/>
  <c r="Z1412" i="2"/>
  <c r="AA1412" i="2"/>
  <c r="AB1412" i="2"/>
  <c r="AC1412" i="2"/>
  <c r="AD1412" i="2"/>
  <c r="AP1412" i="2"/>
  <c r="AQ1412" i="2"/>
  <c r="AR1412" i="2"/>
  <c r="AV1412" i="2"/>
  <c r="AW1412" i="2"/>
  <c r="AY1412" i="2"/>
  <c r="AZ1412" i="2"/>
  <c r="BD1412" i="2"/>
  <c r="BE1412" i="2"/>
  <c r="BF1412" i="2"/>
  <c r="A1413" i="2"/>
  <c r="B1413" i="2"/>
  <c r="C1413" i="2"/>
  <c r="D1413" i="2"/>
  <c r="E1413" i="2"/>
  <c r="F1413" i="2"/>
  <c r="G1413" i="2"/>
  <c r="AU1413" i="2" s="1"/>
  <c r="H1413" i="2"/>
  <c r="I1413" i="2"/>
  <c r="J1413" i="2"/>
  <c r="K1413" i="2"/>
  <c r="L1413" i="2"/>
  <c r="M1413" i="2"/>
  <c r="N1413" i="2"/>
  <c r="O1413" i="2"/>
  <c r="P1413" i="2"/>
  <c r="Q1413" i="2"/>
  <c r="R1413" i="2"/>
  <c r="S1413" i="2"/>
  <c r="T1413" i="2"/>
  <c r="U1413" i="2"/>
  <c r="V1413" i="2"/>
  <c r="W1413" i="2"/>
  <c r="X1413" i="2"/>
  <c r="Y1413" i="2"/>
  <c r="Z1413" i="2"/>
  <c r="AA1413" i="2"/>
  <c r="AB1413" i="2"/>
  <c r="AC1413" i="2"/>
  <c r="AD1413" i="2"/>
  <c r="AP1413" i="2"/>
  <c r="AQ1413" i="2"/>
  <c r="AR1413" i="2"/>
  <c r="AV1413" i="2"/>
  <c r="AW1413" i="2"/>
  <c r="AY1413" i="2"/>
  <c r="AZ1413" i="2"/>
  <c r="BD1413" i="2"/>
  <c r="BE1413" i="2"/>
  <c r="BF1413" i="2"/>
  <c r="A1414" i="2"/>
  <c r="B1414" i="2"/>
  <c r="C1414" i="2"/>
  <c r="D1414" i="2"/>
  <c r="E1414" i="2"/>
  <c r="F1414" i="2"/>
  <c r="G1414" i="2"/>
  <c r="AU1414" i="2" s="1"/>
  <c r="H1414" i="2"/>
  <c r="I1414" i="2"/>
  <c r="J1414" i="2"/>
  <c r="K1414" i="2"/>
  <c r="L1414" i="2"/>
  <c r="M1414" i="2"/>
  <c r="N1414" i="2"/>
  <c r="O1414" i="2"/>
  <c r="P1414" i="2"/>
  <c r="Q1414" i="2"/>
  <c r="R1414" i="2"/>
  <c r="S1414" i="2"/>
  <c r="T1414" i="2"/>
  <c r="U1414" i="2"/>
  <c r="V1414" i="2"/>
  <c r="W1414" i="2"/>
  <c r="X1414" i="2"/>
  <c r="Y1414" i="2"/>
  <c r="Z1414" i="2"/>
  <c r="AA1414" i="2"/>
  <c r="AB1414" i="2"/>
  <c r="AC1414" i="2"/>
  <c r="AD1414" i="2"/>
  <c r="AP1414" i="2"/>
  <c r="AQ1414" i="2"/>
  <c r="AR1414" i="2"/>
  <c r="AV1414" i="2"/>
  <c r="AW1414" i="2"/>
  <c r="AY1414" i="2"/>
  <c r="AZ1414" i="2"/>
  <c r="BD1414" i="2"/>
  <c r="BE1414" i="2"/>
  <c r="BF1414" i="2"/>
  <c r="A1415" i="2"/>
  <c r="B1415" i="2"/>
  <c r="C1415" i="2"/>
  <c r="D1415" i="2"/>
  <c r="E1415" i="2"/>
  <c r="F1415" i="2"/>
  <c r="G1415" i="2"/>
  <c r="AU1415" i="2" s="1"/>
  <c r="H1415" i="2"/>
  <c r="I1415" i="2"/>
  <c r="J1415" i="2"/>
  <c r="K1415" i="2"/>
  <c r="L1415" i="2"/>
  <c r="M1415" i="2"/>
  <c r="N1415" i="2"/>
  <c r="O1415" i="2"/>
  <c r="P1415" i="2"/>
  <c r="Q1415" i="2"/>
  <c r="R1415" i="2"/>
  <c r="S1415" i="2"/>
  <c r="T1415" i="2"/>
  <c r="U1415" i="2"/>
  <c r="V1415" i="2"/>
  <c r="W1415" i="2"/>
  <c r="X1415" i="2"/>
  <c r="Y1415" i="2"/>
  <c r="Z1415" i="2"/>
  <c r="AA1415" i="2"/>
  <c r="AB1415" i="2"/>
  <c r="AC1415" i="2"/>
  <c r="AD1415" i="2"/>
  <c r="AP1415" i="2"/>
  <c r="AQ1415" i="2"/>
  <c r="AR1415" i="2"/>
  <c r="AV1415" i="2"/>
  <c r="AW1415" i="2"/>
  <c r="AY1415" i="2"/>
  <c r="AZ1415" i="2"/>
  <c r="BD1415" i="2"/>
  <c r="BE1415" i="2"/>
  <c r="BF1415" i="2"/>
  <c r="A1416" i="2"/>
  <c r="B1416" i="2"/>
  <c r="C1416" i="2"/>
  <c r="D1416" i="2"/>
  <c r="E1416" i="2"/>
  <c r="F1416" i="2"/>
  <c r="G1416" i="2"/>
  <c r="AU1416" i="2" s="1"/>
  <c r="H1416" i="2"/>
  <c r="I1416" i="2"/>
  <c r="J1416" i="2"/>
  <c r="K1416" i="2"/>
  <c r="L1416" i="2"/>
  <c r="M1416" i="2"/>
  <c r="N1416" i="2"/>
  <c r="O1416" i="2"/>
  <c r="P1416" i="2"/>
  <c r="Q1416" i="2"/>
  <c r="R1416" i="2"/>
  <c r="S1416" i="2"/>
  <c r="T1416" i="2"/>
  <c r="U1416" i="2"/>
  <c r="V1416" i="2"/>
  <c r="W1416" i="2"/>
  <c r="X1416" i="2"/>
  <c r="Y1416" i="2"/>
  <c r="Z1416" i="2"/>
  <c r="AA1416" i="2"/>
  <c r="AB1416" i="2"/>
  <c r="AC1416" i="2"/>
  <c r="AD1416" i="2"/>
  <c r="AP1416" i="2"/>
  <c r="AQ1416" i="2"/>
  <c r="AR1416" i="2"/>
  <c r="AV1416" i="2"/>
  <c r="AW1416" i="2"/>
  <c r="AY1416" i="2"/>
  <c r="AZ1416" i="2"/>
  <c r="BD1416" i="2"/>
  <c r="BE1416" i="2"/>
  <c r="BF1416" i="2"/>
  <c r="A1417" i="2"/>
  <c r="B1417" i="2"/>
  <c r="C1417" i="2"/>
  <c r="D1417" i="2"/>
  <c r="E1417" i="2"/>
  <c r="F1417" i="2"/>
  <c r="G1417" i="2"/>
  <c r="AU1417" i="2" s="1"/>
  <c r="H1417" i="2"/>
  <c r="I1417" i="2"/>
  <c r="J1417" i="2"/>
  <c r="K1417" i="2"/>
  <c r="L1417" i="2"/>
  <c r="M1417" i="2"/>
  <c r="N1417" i="2"/>
  <c r="O1417" i="2"/>
  <c r="P1417" i="2"/>
  <c r="Q1417" i="2"/>
  <c r="R1417" i="2"/>
  <c r="S1417" i="2"/>
  <c r="T1417" i="2"/>
  <c r="U1417" i="2"/>
  <c r="V1417" i="2"/>
  <c r="W1417" i="2"/>
  <c r="X1417" i="2"/>
  <c r="Y1417" i="2"/>
  <c r="Z1417" i="2"/>
  <c r="AA1417" i="2"/>
  <c r="AB1417" i="2"/>
  <c r="AC1417" i="2"/>
  <c r="AD1417" i="2"/>
  <c r="AP1417" i="2"/>
  <c r="AQ1417" i="2"/>
  <c r="AR1417" i="2"/>
  <c r="AV1417" i="2"/>
  <c r="AW1417" i="2"/>
  <c r="AY1417" i="2"/>
  <c r="AZ1417" i="2"/>
  <c r="BD1417" i="2"/>
  <c r="BE1417" i="2"/>
  <c r="BF1417" i="2"/>
  <c r="A1418" i="2"/>
  <c r="B1418" i="2"/>
  <c r="C1418" i="2"/>
  <c r="D1418" i="2"/>
  <c r="E1418" i="2"/>
  <c r="F1418" i="2"/>
  <c r="G1418" i="2"/>
  <c r="AU1418" i="2" s="1"/>
  <c r="H1418" i="2"/>
  <c r="I1418" i="2"/>
  <c r="J1418" i="2"/>
  <c r="K1418" i="2"/>
  <c r="L1418" i="2"/>
  <c r="M1418" i="2"/>
  <c r="N1418" i="2"/>
  <c r="O1418" i="2"/>
  <c r="P1418" i="2"/>
  <c r="Q1418" i="2"/>
  <c r="R1418" i="2"/>
  <c r="S1418" i="2"/>
  <c r="T1418" i="2"/>
  <c r="U1418" i="2"/>
  <c r="V1418" i="2"/>
  <c r="W1418" i="2"/>
  <c r="X1418" i="2"/>
  <c r="Y1418" i="2"/>
  <c r="Z1418" i="2"/>
  <c r="AA1418" i="2"/>
  <c r="AB1418" i="2"/>
  <c r="AC1418" i="2"/>
  <c r="AD1418" i="2"/>
  <c r="AP1418" i="2"/>
  <c r="AQ1418" i="2"/>
  <c r="AR1418" i="2"/>
  <c r="AV1418" i="2"/>
  <c r="AW1418" i="2"/>
  <c r="AY1418" i="2"/>
  <c r="AZ1418" i="2"/>
  <c r="BD1418" i="2"/>
  <c r="BE1418" i="2"/>
  <c r="BF1418" i="2"/>
  <c r="A1419" i="2"/>
  <c r="B1419" i="2"/>
  <c r="C1419" i="2"/>
  <c r="D1419" i="2"/>
  <c r="E1419" i="2"/>
  <c r="F1419" i="2"/>
  <c r="G1419" i="2"/>
  <c r="AU1419" i="2" s="1"/>
  <c r="H1419" i="2"/>
  <c r="I1419" i="2"/>
  <c r="J1419" i="2"/>
  <c r="K1419" i="2"/>
  <c r="L1419" i="2"/>
  <c r="M1419" i="2"/>
  <c r="N1419" i="2"/>
  <c r="O1419" i="2"/>
  <c r="P1419" i="2"/>
  <c r="Q1419" i="2"/>
  <c r="R1419" i="2"/>
  <c r="S1419" i="2"/>
  <c r="T1419" i="2"/>
  <c r="U1419" i="2"/>
  <c r="V1419" i="2"/>
  <c r="W1419" i="2"/>
  <c r="X1419" i="2"/>
  <c r="Y1419" i="2"/>
  <c r="Z1419" i="2"/>
  <c r="AA1419" i="2"/>
  <c r="AB1419" i="2"/>
  <c r="AC1419" i="2"/>
  <c r="AD1419" i="2"/>
  <c r="AP1419" i="2"/>
  <c r="AQ1419" i="2"/>
  <c r="AR1419" i="2"/>
  <c r="AV1419" i="2"/>
  <c r="AW1419" i="2"/>
  <c r="AY1419" i="2"/>
  <c r="AZ1419" i="2"/>
  <c r="BD1419" i="2"/>
  <c r="BE1419" i="2"/>
  <c r="BF1419" i="2"/>
  <c r="A1420" i="2"/>
  <c r="B1420" i="2"/>
  <c r="C1420" i="2"/>
  <c r="D1420" i="2"/>
  <c r="E1420" i="2"/>
  <c r="F1420" i="2"/>
  <c r="G1420" i="2"/>
  <c r="AU1420" i="2" s="1"/>
  <c r="H1420" i="2"/>
  <c r="I1420" i="2"/>
  <c r="J1420" i="2"/>
  <c r="K1420" i="2"/>
  <c r="L1420" i="2"/>
  <c r="M1420" i="2"/>
  <c r="N1420" i="2"/>
  <c r="O1420" i="2"/>
  <c r="P1420" i="2"/>
  <c r="Q1420" i="2"/>
  <c r="R1420" i="2"/>
  <c r="S1420" i="2"/>
  <c r="T1420" i="2"/>
  <c r="U1420" i="2"/>
  <c r="V1420" i="2"/>
  <c r="W1420" i="2"/>
  <c r="X1420" i="2"/>
  <c r="Y1420" i="2"/>
  <c r="Z1420" i="2"/>
  <c r="AA1420" i="2"/>
  <c r="AB1420" i="2"/>
  <c r="AC1420" i="2"/>
  <c r="AD1420" i="2"/>
  <c r="AP1420" i="2"/>
  <c r="AQ1420" i="2"/>
  <c r="AR1420" i="2"/>
  <c r="AV1420" i="2"/>
  <c r="AW1420" i="2"/>
  <c r="AY1420" i="2"/>
  <c r="AZ1420" i="2"/>
  <c r="BD1420" i="2"/>
  <c r="BE1420" i="2"/>
  <c r="BF1420" i="2"/>
  <c r="A1421" i="2"/>
  <c r="B1421" i="2"/>
  <c r="C1421" i="2"/>
  <c r="D1421" i="2"/>
  <c r="E1421" i="2"/>
  <c r="F1421" i="2"/>
  <c r="G1421" i="2"/>
  <c r="AU1421" i="2" s="1"/>
  <c r="H1421" i="2"/>
  <c r="I1421" i="2"/>
  <c r="J1421" i="2"/>
  <c r="K1421" i="2"/>
  <c r="L1421" i="2"/>
  <c r="M1421" i="2"/>
  <c r="N1421" i="2"/>
  <c r="O1421" i="2"/>
  <c r="P1421" i="2"/>
  <c r="Q1421" i="2"/>
  <c r="R1421" i="2"/>
  <c r="S1421" i="2"/>
  <c r="T1421" i="2"/>
  <c r="U1421" i="2"/>
  <c r="V1421" i="2"/>
  <c r="W1421" i="2"/>
  <c r="X1421" i="2"/>
  <c r="Y1421" i="2"/>
  <c r="Z1421" i="2"/>
  <c r="AA1421" i="2"/>
  <c r="AB1421" i="2"/>
  <c r="AC1421" i="2"/>
  <c r="AD1421" i="2"/>
  <c r="AP1421" i="2"/>
  <c r="AQ1421" i="2"/>
  <c r="AR1421" i="2"/>
  <c r="AV1421" i="2"/>
  <c r="AW1421" i="2"/>
  <c r="AY1421" i="2"/>
  <c r="AZ1421" i="2"/>
  <c r="BD1421" i="2"/>
  <c r="BE1421" i="2"/>
  <c r="BF1421" i="2"/>
  <c r="A1422" i="2"/>
  <c r="B1422" i="2"/>
  <c r="C1422" i="2"/>
  <c r="D1422" i="2"/>
  <c r="E1422" i="2"/>
  <c r="F1422" i="2"/>
  <c r="G1422" i="2"/>
  <c r="AU1422" i="2" s="1"/>
  <c r="H1422" i="2"/>
  <c r="I1422" i="2"/>
  <c r="J1422" i="2"/>
  <c r="K1422" i="2"/>
  <c r="L1422" i="2"/>
  <c r="M1422" i="2"/>
  <c r="N1422" i="2"/>
  <c r="O1422" i="2"/>
  <c r="P1422" i="2"/>
  <c r="Q1422" i="2"/>
  <c r="R1422" i="2"/>
  <c r="S1422" i="2"/>
  <c r="T1422" i="2"/>
  <c r="U1422" i="2"/>
  <c r="V1422" i="2"/>
  <c r="W1422" i="2"/>
  <c r="X1422" i="2"/>
  <c r="Y1422" i="2"/>
  <c r="Z1422" i="2"/>
  <c r="AA1422" i="2"/>
  <c r="AB1422" i="2"/>
  <c r="AC1422" i="2"/>
  <c r="AD1422" i="2"/>
  <c r="AP1422" i="2"/>
  <c r="AQ1422" i="2"/>
  <c r="AR1422" i="2"/>
  <c r="AV1422" i="2"/>
  <c r="AW1422" i="2"/>
  <c r="AY1422" i="2"/>
  <c r="AZ1422" i="2"/>
  <c r="BD1422" i="2"/>
  <c r="BE1422" i="2"/>
  <c r="BF1422" i="2"/>
  <c r="A1423" i="2"/>
  <c r="B1423" i="2"/>
  <c r="C1423" i="2"/>
  <c r="D1423" i="2"/>
  <c r="E1423" i="2"/>
  <c r="F1423" i="2"/>
  <c r="G1423" i="2"/>
  <c r="AU1423" i="2" s="1"/>
  <c r="H1423" i="2"/>
  <c r="I1423" i="2"/>
  <c r="J1423" i="2"/>
  <c r="K1423" i="2"/>
  <c r="L1423" i="2"/>
  <c r="M1423" i="2"/>
  <c r="N1423" i="2"/>
  <c r="O1423" i="2"/>
  <c r="P1423" i="2"/>
  <c r="Q1423" i="2"/>
  <c r="R1423" i="2"/>
  <c r="S1423" i="2"/>
  <c r="T1423" i="2"/>
  <c r="U1423" i="2"/>
  <c r="V1423" i="2"/>
  <c r="W1423" i="2"/>
  <c r="X1423" i="2"/>
  <c r="Y1423" i="2"/>
  <c r="Z1423" i="2"/>
  <c r="AA1423" i="2"/>
  <c r="AB1423" i="2"/>
  <c r="AC1423" i="2"/>
  <c r="AD1423" i="2"/>
  <c r="AP1423" i="2"/>
  <c r="AQ1423" i="2"/>
  <c r="AR1423" i="2"/>
  <c r="AV1423" i="2"/>
  <c r="AW1423" i="2"/>
  <c r="AY1423" i="2"/>
  <c r="AZ1423" i="2"/>
  <c r="BD1423" i="2"/>
  <c r="BE1423" i="2"/>
  <c r="BF1423" i="2"/>
  <c r="A1424" i="2"/>
  <c r="B1424" i="2"/>
  <c r="C1424" i="2"/>
  <c r="D1424" i="2"/>
  <c r="E1424" i="2"/>
  <c r="F1424" i="2"/>
  <c r="G1424" i="2"/>
  <c r="AU1424" i="2" s="1"/>
  <c r="H1424" i="2"/>
  <c r="I1424" i="2"/>
  <c r="J1424" i="2"/>
  <c r="K1424" i="2"/>
  <c r="L1424" i="2"/>
  <c r="M1424" i="2"/>
  <c r="N1424" i="2"/>
  <c r="O1424" i="2"/>
  <c r="P1424" i="2"/>
  <c r="Q1424" i="2"/>
  <c r="R1424" i="2"/>
  <c r="S1424" i="2"/>
  <c r="T1424" i="2"/>
  <c r="U1424" i="2"/>
  <c r="V1424" i="2"/>
  <c r="W1424" i="2"/>
  <c r="X1424" i="2"/>
  <c r="Y1424" i="2"/>
  <c r="Z1424" i="2"/>
  <c r="AA1424" i="2"/>
  <c r="AB1424" i="2"/>
  <c r="AC1424" i="2"/>
  <c r="AD1424" i="2"/>
  <c r="AP1424" i="2"/>
  <c r="AQ1424" i="2"/>
  <c r="AR1424" i="2"/>
  <c r="AV1424" i="2"/>
  <c r="AW1424" i="2"/>
  <c r="AY1424" i="2"/>
  <c r="AZ1424" i="2"/>
  <c r="BD1424" i="2"/>
  <c r="BE1424" i="2"/>
  <c r="BF1424" i="2"/>
  <c r="A1425" i="2"/>
  <c r="B1425" i="2"/>
  <c r="C1425" i="2"/>
  <c r="D1425" i="2"/>
  <c r="E1425" i="2"/>
  <c r="F1425" i="2"/>
  <c r="G1425" i="2"/>
  <c r="AU1425" i="2" s="1"/>
  <c r="H1425" i="2"/>
  <c r="I1425" i="2"/>
  <c r="J1425" i="2"/>
  <c r="K1425" i="2"/>
  <c r="L1425" i="2"/>
  <c r="M1425" i="2"/>
  <c r="N1425" i="2"/>
  <c r="O1425" i="2"/>
  <c r="P1425" i="2"/>
  <c r="Q1425" i="2"/>
  <c r="R1425" i="2"/>
  <c r="S1425" i="2"/>
  <c r="T1425" i="2"/>
  <c r="U1425" i="2"/>
  <c r="V1425" i="2"/>
  <c r="W1425" i="2"/>
  <c r="X1425" i="2"/>
  <c r="Y1425" i="2"/>
  <c r="Z1425" i="2"/>
  <c r="AA1425" i="2"/>
  <c r="AB1425" i="2"/>
  <c r="AC1425" i="2"/>
  <c r="AD1425" i="2"/>
  <c r="AP1425" i="2"/>
  <c r="AQ1425" i="2"/>
  <c r="AR1425" i="2"/>
  <c r="AV1425" i="2"/>
  <c r="AW1425" i="2"/>
  <c r="AY1425" i="2"/>
  <c r="AZ1425" i="2"/>
  <c r="BD1425" i="2"/>
  <c r="BE1425" i="2"/>
  <c r="BF1425" i="2"/>
  <c r="A1426" i="2"/>
  <c r="B1426" i="2"/>
  <c r="C1426" i="2"/>
  <c r="D1426" i="2"/>
  <c r="E1426" i="2"/>
  <c r="F1426" i="2"/>
  <c r="G1426" i="2"/>
  <c r="AU1426" i="2" s="1"/>
  <c r="H1426" i="2"/>
  <c r="I1426" i="2"/>
  <c r="J1426" i="2"/>
  <c r="K1426" i="2"/>
  <c r="L1426" i="2"/>
  <c r="M1426" i="2"/>
  <c r="N1426" i="2"/>
  <c r="O1426" i="2"/>
  <c r="P1426" i="2"/>
  <c r="Q1426" i="2"/>
  <c r="R1426" i="2"/>
  <c r="S1426" i="2"/>
  <c r="T1426" i="2"/>
  <c r="U1426" i="2"/>
  <c r="V1426" i="2"/>
  <c r="W1426" i="2"/>
  <c r="X1426" i="2"/>
  <c r="Y1426" i="2"/>
  <c r="Z1426" i="2"/>
  <c r="AA1426" i="2"/>
  <c r="AB1426" i="2"/>
  <c r="AC1426" i="2"/>
  <c r="AD1426" i="2"/>
  <c r="AP1426" i="2"/>
  <c r="AQ1426" i="2"/>
  <c r="AR1426" i="2"/>
  <c r="AV1426" i="2"/>
  <c r="AW1426" i="2"/>
  <c r="AY1426" i="2"/>
  <c r="AZ1426" i="2"/>
  <c r="BD1426" i="2"/>
  <c r="BE1426" i="2"/>
  <c r="BF1426" i="2"/>
  <c r="A1427" i="2"/>
  <c r="B1427" i="2"/>
  <c r="C1427" i="2"/>
  <c r="D1427" i="2"/>
  <c r="E1427" i="2"/>
  <c r="F1427" i="2"/>
  <c r="G1427" i="2"/>
  <c r="AU1427" i="2" s="1"/>
  <c r="H1427" i="2"/>
  <c r="I1427" i="2"/>
  <c r="J1427" i="2"/>
  <c r="K1427" i="2"/>
  <c r="L1427" i="2"/>
  <c r="M1427" i="2"/>
  <c r="N1427" i="2"/>
  <c r="O1427" i="2"/>
  <c r="P1427" i="2"/>
  <c r="Q1427" i="2"/>
  <c r="R1427" i="2"/>
  <c r="S1427" i="2"/>
  <c r="T1427" i="2"/>
  <c r="U1427" i="2"/>
  <c r="V1427" i="2"/>
  <c r="W1427" i="2"/>
  <c r="X1427" i="2"/>
  <c r="Y1427" i="2"/>
  <c r="Z1427" i="2"/>
  <c r="AA1427" i="2"/>
  <c r="AB1427" i="2"/>
  <c r="AC1427" i="2"/>
  <c r="AD1427" i="2"/>
  <c r="AP1427" i="2"/>
  <c r="AQ1427" i="2"/>
  <c r="AR1427" i="2"/>
  <c r="AV1427" i="2"/>
  <c r="AW1427" i="2"/>
  <c r="AY1427" i="2"/>
  <c r="AZ1427" i="2"/>
  <c r="BD1427" i="2"/>
  <c r="BE1427" i="2"/>
  <c r="BF1427" i="2"/>
  <c r="A1428" i="2"/>
  <c r="B1428" i="2"/>
  <c r="C1428" i="2"/>
  <c r="D1428" i="2"/>
  <c r="E1428" i="2"/>
  <c r="F1428" i="2"/>
  <c r="G1428" i="2"/>
  <c r="AU1428" i="2" s="1"/>
  <c r="H1428" i="2"/>
  <c r="I1428" i="2"/>
  <c r="J1428" i="2"/>
  <c r="K1428" i="2"/>
  <c r="L1428" i="2"/>
  <c r="M1428" i="2"/>
  <c r="N1428" i="2"/>
  <c r="O1428" i="2"/>
  <c r="P1428" i="2"/>
  <c r="Q1428" i="2"/>
  <c r="R1428" i="2"/>
  <c r="S1428" i="2"/>
  <c r="T1428" i="2"/>
  <c r="U1428" i="2"/>
  <c r="V1428" i="2"/>
  <c r="W1428" i="2"/>
  <c r="X1428" i="2"/>
  <c r="Y1428" i="2"/>
  <c r="Z1428" i="2"/>
  <c r="AA1428" i="2"/>
  <c r="AB1428" i="2"/>
  <c r="AC1428" i="2"/>
  <c r="AD1428" i="2"/>
  <c r="AP1428" i="2"/>
  <c r="AQ1428" i="2"/>
  <c r="AR1428" i="2"/>
  <c r="AV1428" i="2"/>
  <c r="AW1428" i="2"/>
  <c r="AY1428" i="2"/>
  <c r="AZ1428" i="2"/>
  <c r="BD1428" i="2"/>
  <c r="BE1428" i="2"/>
  <c r="BF1428" i="2"/>
  <c r="A1429" i="2"/>
  <c r="B1429" i="2"/>
  <c r="C1429" i="2"/>
  <c r="D1429" i="2"/>
  <c r="E1429" i="2"/>
  <c r="F1429" i="2"/>
  <c r="G1429" i="2"/>
  <c r="AU1429" i="2" s="1"/>
  <c r="H1429" i="2"/>
  <c r="I1429" i="2"/>
  <c r="J1429" i="2"/>
  <c r="K1429" i="2"/>
  <c r="L1429" i="2"/>
  <c r="M1429" i="2"/>
  <c r="N1429" i="2"/>
  <c r="O1429" i="2"/>
  <c r="P1429" i="2"/>
  <c r="Q1429" i="2"/>
  <c r="R1429" i="2"/>
  <c r="S1429" i="2"/>
  <c r="T1429" i="2"/>
  <c r="U1429" i="2"/>
  <c r="V1429" i="2"/>
  <c r="W1429" i="2"/>
  <c r="X1429" i="2"/>
  <c r="Y1429" i="2"/>
  <c r="Z1429" i="2"/>
  <c r="AA1429" i="2"/>
  <c r="AB1429" i="2"/>
  <c r="AC1429" i="2"/>
  <c r="AD1429" i="2"/>
  <c r="AP1429" i="2"/>
  <c r="AQ1429" i="2"/>
  <c r="AR1429" i="2"/>
  <c r="AV1429" i="2"/>
  <c r="AW1429" i="2"/>
  <c r="AY1429" i="2"/>
  <c r="AZ1429" i="2"/>
  <c r="BD1429" i="2"/>
  <c r="BE1429" i="2"/>
  <c r="BF1429" i="2"/>
  <c r="A1430" i="2"/>
  <c r="B1430" i="2"/>
  <c r="C1430" i="2"/>
  <c r="D1430" i="2"/>
  <c r="E1430" i="2"/>
  <c r="F1430" i="2"/>
  <c r="G1430" i="2"/>
  <c r="AU1430" i="2" s="1"/>
  <c r="H1430" i="2"/>
  <c r="I1430" i="2"/>
  <c r="J1430" i="2"/>
  <c r="K1430" i="2"/>
  <c r="L1430" i="2"/>
  <c r="M1430" i="2"/>
  <c r="N1430" i="2"/>
  <c r="O1430" i="2"/>
  <c r="P1430" i="2"/>
  <c r="Q1430" i="2"/>
  <c r="R1430" i="2"/>
  <c r="S1430" i="2"/>
  <c r="T1430" i="2"/>
  <c r="U1430" i="2"/>
  <c r="V1430" i="2"/>
  <c r="W1430" i="2"/>
  <c r="X1430" i="2"/>
  <c r="Y1430" i="2"/>
  <c r="Z1430" i="2"/>
  <c r="AA1430" i="2"/>
  <c r="AB1430" i="2"/>
  <c r="AC1430" i="2"/>
  <c r="AD1430" i="2"/>
  <c r="AP1430" i="2"/>
  <c r="AQ1430" i="2"/>
  <c r="AR1430" i="2"/>
  <c r="AV1430" i="2"/>
  <c r="AW1430" i="2"/>
  <c r="AY1430" i="2"/>
  <c r="AZ1430" i="2"/>
  <c r="BD1430" i="2"/>
  <c r="BE1430" i="2"/>
  <c r="BF1430" i="2"/>
  <c r="A1431" i="2"/>
  <c r="B1431" i="2"/>
  <c r="C1431" i="2"/>
  <c r="D1431" i="2"/>
  <c r="E1431" i="2"/>
  <c r="F1431" i="2"/>
  <c r="G1431" i="2"/>
  <c r="AU1431" i="2" s="1"/>
  <c r="H1431" i="2"/>
  <c r="I1431" i="2"/>
  <c r="J1431" i="2"/>
  <c r="K1431" i="2"/>
  <c r="L1431" i="2"/>
  <c r="M1431" i="2"/>
  <c r="N1431" i="2"/>
  <c r="O1431" i="2"/>
  <c r="P1431" i="2"/>
  <c r="Q1431" i="2"/>
  <c r="R1431" i="2"/>
  <c r="S1431" i="2"/>
  <c r="T1431" i="2"/>
  <c r="U1431" i="2"/>
  <c r="V1431" i="2"/>
  <c r="W1431" i="2"/>
  <c r="X1431" i="2"/>
  <c r="Y1431" i="2"/>
  <c r="Z1431" i="2"/>
  <c r="AA1431" i="2"/>
  <c r="AB1431" i="2"/>
  <c r="AC1431" i="2"/>
  <c r="AD1431" i="2"/>
  <c r="AP1431" i="2"/>
  <c r="AQ1431" i="2"/>
  <c r="AR1431" i="2"/>
  <c r="AV1431" i="2"/>
  <c r="AW1431" i="2"/>
  <c r="AY1431" i="2"/>
  <c r="AZ1431" i="2"/>
  <c r="BD1431" i="2"/>
  <c r="BE1431" i="2"/>
  <c r="BF1431" i="2"/>
  <c r="A1432" i="2"/>
  <c r="B1432" i="2"/>
  <c r="C1432" i="2"/>
  <c r="D1432" i="2"/>
  <c r="E1432" i="2"/>
  <c r="F1432" i="2"/>
  <c r="G1432" i="2"/>
  <c r="AU1432" i="2" s="1"/>
  <c r="H1432" i="2"/>
  <c r="I1432" i="2"/>
  <c r="J1432" i="2"/>
  <c r="K1432" i="2"/>
  <c r="L1432" i="2"/>
  <c r="M1432" i="2"/>
  <c r="N1432" i="2"/>
  <c r="O1432" i="2"/>
  <c r="P1432" i="2"/>
  <c r="Q1432" i="2"/>
  <c r="R1432" i="2"/>
  <c r="S1432" i="2"/>
  <c r="T1432" i="2"/>
  <c r="U1432" i="2"/>
  <c r="V1432" i="2"/>
  <c r="W1432" i="2"/>
  <c r="X1432" i="2"/>
  <c r="Y1432" i="2"/>
  <c r="Z1432" i="2"/>
  <c r="AA1432" i="2"/>
  <c r="AB1432" i="2"/>
  <c r="AC1432" i="2"/>
  <c r="AD1432" i="2"/>
  <c r="AP1432" i="2"/>
  <c r="AQ1432" i="2"/>
  <c r="AR1432" i="2"/>
  <c r="AV1432" i="2"/>
  <c r="AW1432" i="2"/>
  <c r="AY1432" i="2"/>
  <c r="AZ1432" i="2"/>
  <c r="BD1432" i="2"/>
  <c r="BE1432" i="2"/>
  <c r="BF1432" i="2"/>
  <c r="A1433" i="2"/>
  <c r="B1433" i="2"/>
  <c r="C1433" i="2"/>
  <c r="D1433" i="2"/>
  <c r="E1433" i="2"/>
  <c r="F1433" i="2"/>
  <c r="G1433" i="2"/>
  <c r="AU1433" i="2" s="1"/>
  <c r="H1433" i="2"/>
  <c r="I1433" i="2"/>
  <c r="J1433" i="2"/>
  <c r="K1433" i="2"/>
  <c r="L1433" i="2"/>
  <c r="M1433" i="2"/>
  <c r="N1433" i="2"/>
  <c r="O1433" i="2"/>
  <c r="P1433" i="2"/>
  <c r="Q1433" i="2"/>
  <c r="R1433" i="2"/>
  <c r="S1433" i="2"/>
  <c r="T1433" i="2"/>
  <c r="U1433" i="2"/>
  <c r="V1433" i="2"/>
  <c r="W1433" i="2"/>
  <c r="X1433" i="2"/>
  <c r="Y1433" i="2"/>
  <c r="Z1433" i="2"/>
  <c r="AA1433" i="2"/>
  <c r="AB1433" i="2"/>
  <c r="AC1433" i="2"/>
  <c r="AD1433" i="2"/>
  <c r="AP1433" i="2"/>
  <c r="AQ1433" i="2"/>
  <c r="AR1433" i="2"/>
  <c r="AV1433" i="2"/>
  <c r="AW1433" i="2"/>
  <c r="AY1433" i="2"/>
  <c r="AZ1433" i="2"/>
  <c r="BD1433" i="2"/>
  <c r="BE1433" i="2"/>
  <c r="BF1433" i="2"/>
  <c r="A1434" i="2"/>
  <c r="B1434" i="2"/>
  <c r="C1434" i="2"/>
  <c r="D1434" i="2"/>
  <c r="E1434" i="2"/>
  <c r="F1434" i="2"/>
  <c r="G1434" i="2"/>
  <c r="AU1434" i="2" s="1"/>
  <c r="H1434" i="2"/>
  <c r="I1434" i="2"/>
  <c r="J1434" i="2"/>
  <c r="K1434" i="2"/>
  <c r="L1434" i="2"/>
  <c r="M1434" i="2"/>
  <c r="N1434" i="2"/>
  <c r="O1434" i="2"/>
  <c r="P1434" i="2"/>
  <c r="Q1434" i="2"/>
  <c r="R1434" i="2"/>
  <c r="S1434" i="2"/>
  <c r="T1434" i="2"/>
  <c r="U1434" i="2"/>
  <c r="V1434" i="2"/>
  <c r="W1434" i="2"/>
  <c r="X1434" i="2"/>
  <c r="Y1434" i="2"/>
  <c r="Z1434" i="2"/>
  <c r="AA1434" i="2"/>
  <c r="AB1434" i="2"/>
  <c r="AC1434" i="2"/>
  <c r="AD1434" i="2"/>
  <c r="AP1434" i="2"/>
  <c r="AQ1434" i="2"/>
  <c r="AR1434" i="2"/>
  <c r="AV1434" i="2"/>
  <c r="AW1434" i="2"/>
  <c r="AY1434" i="2"/>
  <c r="AZ1434" i="2"/>
  <c r="BD1434" i="2"/>
  <c r="BE1434" i="2"/>
  <c r="BF1434" i="2"/>
  <c r="A1435" i="2"/>
  <c r="B1435" i="2"/>
  <c r="C1435" i="2"/>
  <c r="D1435" i="2"/>
  <c r="E1435" i="2"/>
  <c r="F1435" i="2"/>
  <c r="G1435" i="2"/>
  <c r="AU1435" i="2" s="1"/>
  <c r="H1435" i="2"/>
  <c r="I1435" i="2"/>
  <c r="J1435" i="2"/>
  <c r="K1435" i="2"/>
  <c r="L1435" i="2"/>
  <c r="M1435" i="2"/>
  <c r="N1435" i="2"/>
  <c r="O1435" i="2"/>
  <c r="P1435" i="2"/>
  <c r="Q1435" i="2"/>
  <c r="R1435" i="2"/>
  <c r="S1435" i="2"/>
  <c r="T1435" i="2"/>
  <c r="U1435" i="2"/>
  <c r="V1435" i="2"/>
  <c r="W1435" i="2"/>
  <c r="X1435" i="2"/>
  <c r="Y1435" i="2"/>
  <c r="Z1435" i="2"/>
  <c r="AA1435" i="2"/>
  <c r="AB1435" i="2"/>
  <c r="AC1435" i="2"/>
  <c r="AD1435" i="2"/>
  <c r="AP1435" i="2"/>
  <c r="AQ1435" i="2"/>
  <c r="AR1435" i="2"/>
  <c r="AV1435" i="2"/>
  <c r="AW1435" i="2"/>
  <c r="AY1435" i="2"/>
  <c r="AZ1435" i="2"/>
  <c r="BD1435" i="2"/>
  <c r="BE1435" i="2"/>
  <c r="BF1435" i="2"/>
  <c r="A1436" i="2"/>
  <c r="B1436" i="2"/>
  <c r="C1436" i="2"/>
  <c r="D1436" i="2"/>
  <c r="E1436" i="2"/>
  <c r="F1436" i="2"/>
  <c r="G1436" i="2"/>
  <c r="AU1436" i="2" s="1"/>
  <c r="H1436" i="2"/>
  <c r="I1436" i="2"/>
  <c r="J1436" i="2"/>
  <c r="K1436" i="2"/>
  <c r="L1436" i="2"/>
  <c r="M1436" i="2"/>
  <c r="N1436" i="2"/>
  <c r="O1436" i="2"/>
  <c r="P1436" i="2"/>
  <c r="Q1436" i="2"/>
  <c r="R1436" i="2"/>
  <c r="S1436" i="2"/>
  <c r="T1436" i="2"/>
  <c r="U1436" i="2"/>
  <c r="V1436" i="2"/>
  <c r="W1436" i="2"/>
  <c r="X1436" i="2"/>
  <c r="Y1436" i="2"/>
  <c r="Z1436" i="2"/>
  <c r="AA1436" i="2"/>
  <c r="AB1436" i="2"/>
  <c r="AC1436" i="2"/>
  <c r="AD1436" i="2"/>
  <c r="AP1436" i="2"/>
  <c r="AQ1436" i="2"/>
  <c r="AR1436" i="2"/>
  <c r="AV1436" i="2"/>
  <c r="AW1436" i="2"/>
  <c r="AY1436" i="2"/>
  <c r="AZ1436" i="2"/>
  <c r="BD1436" i="2"/>
  <c r="BE1436" i="2"/>
  <c r="BF1436" i="2"/>
  <c r="A1437" i="2"/>
  <c r="B1437" i="2"/>
  <c r="C1437" i="2"/>
  <c r="D1437" i="2"/>
  <c r="E1437" i="2"/>
  <c r="F1437" i="2"/>
  <c r="G1437" i="2"/>
  <c r="AU1437" i="2" s="1"/>
  <c r="H1437" i="2"/>
  <c r="I1437" i="2"/>
  <c r="J1437" i="2"/>
  <c r="K1437" i="2"/>
  <c r="L1437" i="2"/>
  <c r="M1437" i="2"/>
  <c r="N1437" i="2"/>
  <c r="O1437" i="2"/>
  <c r="P1437" i="2"/>
  <c r="Q1437" i="2"/>
  <c r="R1437" i="2"/>
  <c r="S1437" i="2"/>
  <c r="T1437" i="2"/>
  <c r="U1437" i="2"/>
  <c r="V1437" i="2"/>
  <c r="W1437" i="2"/>
  <c r="X1437" i="2"/>
  <c r="Y1437" i="2"/>
  <c r="Z1437" i="2"/>
  <c r="AA1437" i="2"/>
  <c r="AB1437" i="2"/>
  <c r="AC1437" i="2"/>
  <c r="AD1437" i="2"/>
  <c r="AP1437" i="2"/>
  <c r="AQ1437" i="2"/>
  <c r="AR1437" i="2"/>
  <c r="AV1437" i="2"/>
  <c r="AW1437" i="2"/>
  <c r="AY1437" i="2"/>
  <c r="AZ1437" i="2"/>
  <c r="BD1437" i="2"/>
  <c r="BE1437" i="2"/>
  <c r="BF1437" i="2"/>
  <c r="A1438" i="2"/>
  <c r="B1438" i="2"/>
  <c r="C1438" i="2"/>
  <c r="D1438" i="2"/>
  <c r="E1438" i="2"/>
  <c r="F1438" i="2"/>
  <c r="G1438" i="2"/>
  <c r="AU1438" i="2" s="1"/>
  <c r="H1438" i="2"/>
  <c r="I1438" i="2"/>
  <c r="J1438" i="2"/>
  <c r="K1438" i="2"/>
  <c r="L1438" i="2"/>
  <c r="M1438" i="2"/>
  <c r="N1438" i="2"/>
  <c r="O1438" i="2"/>
  <c r="P1438" i="2"/>
  <c r="Q1438" i="2"/>
  <c r="R1438" i="2"/>
  <c r="S1438" i="2"/>
  <c r="T1438" i="2"/>
  <c r="U1438" i="2"/>
  <c r="V1438" i="2"/>
  <c r="W1438" i="2"/>
  <c r="X1438" i="2"/>
  <c r="Y1438" i="2"/>
  <c r="Z1438" i="2"/>
  <c r="AA1438" i="2"/>
  <c r="AB1438" i="2"/>
  <c r="AC1438" i="2"/>
  <c r="AD1438" i="2"/>
  <c r="AP1438" i="2"/>
  <c r="AQ1438" i="2"/>
  <c r="AR1438" i="2"/>
  <c r="AV1438" i="2"/>
  <c r="AW1438" i="2"/>
  <c r="AY1438" i="2"/>
  <c r="AZ1438" i="2"/>
  <c r="BD1438" i="2"/>
  <c r="BE1438" i="2"/>
  <c r="BF1438" i="2"/>
  <c r="A1439" i="2"/>
  <c r="B1439" i="2"/>
  <c r="C1439" i="2"/>
  <c r="D1439" i="2"/>
  <c r="E1439" i="2"/>
  <c r="F1439" i="2"/>
  <c r="G1439" i="2"/>
  <c r="AU1439" i="2" s="1"/>
  <c r="H1439" i="2"/>
  <c r="I1439" i="2"/>
  <c r="J1439" i="2"/>
  <c r="K1439" i="2"/>
  <c r="L1439" i="2"/>
  <c r="M1439" i="2"/>
  <c r="N1439" i="2"/>
  <c r="O1439" i="2"/>
  <c r="P1439" i="2"/>
  <c r="Q1439" i="2"/>
  <c r="R1439" i="2"/>
  <c r="S1439" i="2"/>
  <c r="T1439" i="2"/>
  <c r="U1439" i="2"/>
  <c r="V1439" i="2"/>
  <c r="W1439" i="2"/>
  <c r="X1439" i="2"/>
  <c r="Y1439" i="2"/>
  <c r="Z1439" i="2"/>
  <c r="AA1439" i="2"/>
  <c r="AB1439" i="2"/>
  <c r="AC1439" i="2"/>
  <c r="AD1439" i="2"/>
  <c r="AP1439" i="2"/>
  <c r="AQ1439" i="2"/>
  <c r="AR1439" i="2"/>
  <c r="AV1439" i="2"/>
  <c r="AW1439" i="2"/>
  <c r="AY1439" i="2"/>
  <c r="AZ1439" i="2"/>
  <c r="BD1439" i="2"/>
  <c r="BE1439" i="2"/>
  <c r="BF1439" i="2"/>
  <c r="A1440" i="2"/>
  <c r="B1440" i="2"/>
  <c r="C1440" i="2"/>
  <c r="D1440" i="2"/>
  <c r="E1440" i="2"/>
  <c r="F1440" i="2"/>
  <c r="G1440" i="2"/>
  <c r="AU1440" i="2" s="1"/>
  <c r="H1440" i="2"/>
  <c r="I1440" i="2"/>
  <c r="J1440" i="2"/>
  <c r="K1440" i="2"/>
  <c r="L1440" i="2"/>
  <c r="M1440" i="2"/>
  <c r="N1440" i="2"/>
  <c r="O1440" i="2"/>
  <c r="P1440" i="2"/>
  <c r="Q1440" i="2"/>
  <c r="R1440" i="2"/>
  <c r="S1440" i="2"/>
  <c r="T1440" i="2"/>
  <c r="U1440" i="2"/>
  <c r="V1440" i="2"/>
  <c r="W1440" i="2"/>
  <c r="X1440" i="2"/>
  <c r="Y1440" i="2"/>
  <c r="Z1440" i="2"/>
  <c r="AA1440" i="2"/>
  <c r="AB1440" i="2"/>
  <c r="AC1440" i="2"/>
  <c r="AD1440" i="2"/>
  <c r="AP1440" i="2"/>
  <c r="AQ1440" i="2"/>
  <c r="AR1440" i="2"/>
  <c r="AV1440" i="2"/>
  <c r="AW1440" i="2"/>
  <c r="AY1440" i="2"/>
  <c r="AZ1440" i="2"/>
  <c r="BD1440" i="2"/>
  <c r="BE1440" i="2"/>
  <c r="BF1440" i="2"/>
  <c r="A1441" i="2"/>
  <c r="B1441" i="2"/>
  <c r="C1441" i="2"/>
  <c r="D1441" i="2"/>
  <c r="E1441" i="2"/>
  <c r="F1441" i="2"/>
  <c r="G1441" i="2"/>
  <c r="AU1441" i="2" s="1"/>
  <c r="H1441" i="2"/>
  <c r="I1441" i="2"/>
  <c r="J1441" i="2"/>
  <c r="K1441" i="2"/>
  <c r="L1441" i="2"/>
  <c r="M1441" i="2"/>
  <c r="N1441" i="2"/>
  <c r="O1441" i="2"/>
  <c r="P1441" i="2"/>
  <c r="Q1441" i="2"/>
  <c r="R1441" i="2"/>
  <c r="S1441" i="2"/>
  <c r="T1441" i="2"/>
  <c r="U1441" i="2"/>
  <c r="V1441" i="2"/>
  <c r="W1441" i="2"/>
  <c r="X1441" i="2"/>
  <c r="Y1441" i="2"/>
  <c r="Z1441" i="2"/>
  <c r="AA1441" i="2"/>
  <c r="AB1441" i="2"/>
  <c r="AC1441" i="2"/>
  <c r="AD1441" i="2"/>
  <c r="AP1441" i="2"/>
  <c r="AQ1441" i="2"/>
  <c r="AR1441" i="2"/>
  <c r="AV1441" i="2"/>
  <c r="AW1441" i="2"/>
  <c r="AY1441" i="2"/>
  <c r="AZ1441" i="2"/>
  <c r="BD1441" i="2"/>
  <c r="BE1441" i="2"/>
  <c r="BF1441" i="2"/>
  <c r="A1442" i="2"/>
  <c r="B1442" i="2"/>
  <c r="C1442" i="2"/>
  <c r="D1442" i="2"/>
  <c r="E1442" i="2"/>
  <c r="F1442" i="2"/>
  <c r="G1442" i="2"/>
  <c r="AU1442" i="2" s="1"/>
  <c r="H1442" i="2"/>
  <c r="I1442" i="2"/>
  <c r="J1442" i="2"/>
  <c r="K1442" i="2"/>
  <c r="L1442" i="2"/>
  <c r="M1442" i="2"/>
  <c r="N1442" i="2"/>
  <c r="O1442" i="2"/>
  <c r="P1442" i="2"/>
  <c r="Q1442" i="2"/>
  <c r="R1442" i="2"/>
  <c r="S1442" i="2"/>
  <c r="T1442" i="2"/>
  <c r="U1442" i="2"/>
  <c r="V1442" i="2"/>
  <c r="W1442" i="2"/>
  <c r="X1442" i="2"/>
  <c r="Y1442" i="2"/>
  <c r="Z1442" i="2"/>
  <c r="AA1442" i="2"/>
  <c r="AB1442" i="2"/>
  <c r="AC1442" i="2"/>
  <c r="AD1442" i="2"/>
  <c r="AP1442" i="2"/>
  <c r="AQ1442" i="2"/>
  <c r="AR1442" i="2"/>
  <c r="AV1442" i="2"/>
  <c r="AW1442" i="2"/>
  <c r="AY1442" i="2"/>
  <c r="AZ1442" i="2"/>
  <c r="BD1442" i="2"/>
  <c r="BE1442" i="2"/>
  <c r="BF1442" i="2"/>
  <c r="A1443" i="2"/>
  <c r="B1443" i="2"/>
  <c r="C1443" i="2"/>
  <c r="D1443" i="2"/>
  <c r="E1443" i="2"/>
  <c r="F1443" i="2"/>
  <c r="G1443" i="2"/>
  <c r="AU1443" i="2" s="1"/>
  <c r="H1443" i="2"/>
  <c r="I1443" i="2"/>
  <c r="J1443" i="2"/>
  <c r="K1443" i="2"/>
  <c r="L1443" i="2"/>
  <c r="M1443" i="2"/>
  <c r="N1443" i="2"/>
  <c r="O1443" i="2"/>
  <c r="P1443" i="2"/>
  <c r="Q1443" i="2"/>
  <c r="R1443" i="2"/>
  <c r="S1443" i="2"/>
  <c r="T1443" i="2"/>
  <c r="U1443" i="2"/>
  <c r="V1443" i="2"/>
  <c r="W1443" i="2"/>
  <c r="X1443" i="2"/>
  <c r="Y1443" i="2"/>
  <c r="Z1443" i="2"/>
  <c r="AA1443" i="2"/>
  <c r="AB1443" i="2"/>
  <c r="AC1443" i="2"/>
  <c r="AD1443" i="2"/>
  <c r="AP1443" i="2"/>
  <c r="AQ1443" i="2"/>
  <c r="AR1443" i="2"/>
  <c r="AV1443" i="2"/>
  <c r="AW1443" i="2"/>
  <c r="AY1443" i="2"/>
  <c r="AZ1443" i="2"/>
  <c r="BD1443" i="2"/>
  <c r="BE1443" i="2"/>
  <c r="BF1443" i="2"/>
  <c r="A1444" i="2"/>
  <c r="B1444" i="2"/>
  <c r="C1444" i="2"/>
  <c r="D1444" i="2"/>
  <c r="E1444" i="2"/>
  <c r="F1444" i="2"/>
  <c r="G1444" i="2"/>
  <c r="AU1444" i="2" s="1"/>
  <c r="H1444" i="2"/>
  <c r="I1444" i="2"/>
  <c r="J1444" i="2"/>
  <c r="K1444" i="2"/>
  <c r="L1444" i="2"/>
  <c r="M1444" i="2"/>
  <c r="N1444" i="2"/>
  <c r="O1444" i="2"/>
  <c r="P1444" i="2"/>
  <c r="Q1444" i="2"/>
  <c r="R1444" i="2"/>
  <c r="S1444" i="2"/>
  <c r="T1444" i="2"/>
  <c r="U1444" i="2"/>
  <c r="V1444" i="2"/>
  <c r="W1444" i="2"/>
  <c r="X1444" i="2"/>
  <c r="Y1444" i="2"/>
  <c r="Z1444" i="2"/>
  <c r="AA1444" i="2"/>
  <c r="AB1444" i="2"/>
  <c r="AC1444" i="2"/>
  <c r="AD1444" i="2"/>
  <c r="AP1444" i="2"/>
  <c r="AQ1444" i="2"/>
  <c r="AR1444" i="2"/>
  <c r="AV1444" i="2"/>
  <c r="AW1444" i="2"/>
  <c r="AY1444" i="2"/>
  <c r="AZ1444" i="2"/>
  <c r="BD1444" i="2"/>
  <c r="BE1444" i="2"/>
  <c r="BF1444" i="2"/>
  <c r="A1445" i="2"/>
  <c r="B1445" i="2"/>
  <c r="C1445" i="2"/>
  <c r="D1445" i="2"/>
  <c r="E1445" i="2"/>
  <c r="F1445" i="2"/>
  <c r="G1445" i="2"/>
  <c r="AU1445" i="2" s="1"/>
  <c r="H1445" i="2"/>
  <c r="I1445" i="2"/>
  <c r="J1445" i="2"/>
  <c r="K1445" i="2"/>
  <c r="L1445" i="2"/>
  <c r="M1445" i="2"/>
  <c r="N1445" i="2"/>
  <c r="O1445" i="2"/>
  <c r="P1445" i="2"/>
  <c r="Q1445" i="2"/>
  <c r="R1445" i="2"/>
  <c r="S1445" i="2"/>
  <c r="T1445" i="2"/>
  <c r="U1445" i="2"/>
  <c r="V1445" i="2"/>
  <c r="W1445" i="2"/>
  <c r="X1445" i="2"/>
  <c r="Y1445" i="2"/>
  <c r="Z1445" i="2"/>
  <c r="AA1445" i="2"/>
  <c r="AB1445" i="2"/>
  <c r="AC1445" i="2"/>
  <c r="AD1445" i="2"/>
  <c r="AP1445" i="2"/>
  <c r="AQ1445" i="2"/>
  <c r="AR1445" i="2"/>
  <c r="AV1445" i="2"/>
  <c r="AW1445" i="2"/>
  <c r="AY1445" i="2"/>
  <c r="AZ1445" i="2"/>
  <c r="BD1445" i="2"/>
  <c r="BE1445" i="2"/>
  <c r="BF1445" i="2"/>
  <c r="A1446" i="2"/>
  <c r="B1446" i="2"/>
  <c r="C1446" i="2"/>
  <c r="D1446" i="2"/>
  <c r="E1446" i="2"/>
  <c r="F1446" i="2"/>
  <c r="G1446" i="2"/>
  <c r="AU1446" i="2" s="1"/>
  <c r="H1446" i="2"/>
  <c r="I1446" i="2"/>
  <c r="J1446" i="2"/>
  <c r="K1446" i="2"/>
  <c r="L1446" i="2"/>
  <c r="M1446" i="2"/>
  <c r="N1446" i="2"/>
  <c r="O1446" i="2"/>
  <c r="P1446" i="2"/>
  <c r="Q1446" i="2"/>
  <c r="R1446" i="2"/>
  <c r="S1446" i="2"/>
  <c r="T1446" i="2"/>
  <c r="U1446" i="2"/>
  <c r="V1446" i="2"/>
  <c r="W1446" i="2"/>
  <c r="X1446" i="2"/>
  <c r="Y1446" i="2"/>
  <c r="Z1446" i="2"/>
  <c r="AA1446" i="2"/>
  <c r="AB1446" i="2"/>
  <c r="AC1446" i="2"/>
  <c r="AD1446" i="2"/>
  <c r="AP1446" i="2"/>
  <c r="AQ1446" i="2"/>
  <c r="AR1446" i="2"/>
  <c r="AV1446" i="2"/>
  <c r="AW1446" i="2"/>
  <c r="AY1446" i="2"/>
  <c r="AZ1446" i="2"/>
  <c r="BD1446" i="2"/>
  <c r="BE1446" i="2"/>
  <c r="BF1446" i="2"/>
  <c r="A1447" i="2"/>
  <c r="B1447" i="2"/>
  <c r="C1447" i="2"/>
  <c r="D1447" i="2"/>
  <c r="E1447" i="2"/>
  <c r="F1447" i="2"/>
  <c r="G1447" i="2"/>
  <c r="AU1447" i="2" s="1"/>
  <c r="H1447" i="2"/>
  <c r="I1447" i="2"/>
  <c r="J1447" i="2"/>
  <c r="K1447" i="2"/>
  <c r="L1447" i="2"/>
  <c r="M1447" i="2"/>
  <c r="N1447" i="2"/>
  <c r="O1447" i="2"/>
  <c r="P1447" i="2"/>
  <c r="Q1447" i="2"/>
  <c r="R1447" i="2"/>
  <c r="S1447" i="2"/>
  <c r="T1447" i="2"/>
  <c r="U1447" i="2"/>
  <c r="V1447" i="2"/>
  <c r="W1447" i="2"/>
  <c r="X1447" i="2"/>
  <c r="Y1447" i="2"/>
  <c r="Z1447" i="2"/>
  <c r="AA1447" i="2"/>
  <c r="AB1447" i="2"/>
  <c r="AC1447" i="2"/>
  <c r="AD1447" i="2"/>
  <c r="AP1447" i="2"/>
  <c r="AQ1447" i="2"/>
  <c r="AR1447" i="2"/>
  <c r="AV1447" i="2"/>
  <c r="AW1447" i="2"/>
  <c r="AY1447" i="2"/>
  <c r="AZ1447" i="2"/>
  <c r="BD1447" i="2"/>
  <c r="BE1447" i="2"/>
  <c r="BF1447" i="2"/>
  <c r="A1448" i="2"/>
  <c r="B1448" i="2"/>
  <c r="C1448" i="2"/>
  <c r="D1448" i="2"/>
  <c r="E1448" i="2"/>
  <c r="F1448" i="2"/>
  <c r="G1448" i="2"/>
  <c r="AU1448" i="2" s="1"/>
  <c r="H1448" i="2"/>
  <c r="I1448" i="2"/>
  <c r="J1448" i="2"/>
  <c r="K1448" i="2"/>
  <c r="L1448" i="2"/>
  <c r="M1448" i="2"/>
  <c r="N1448" i="2"/>
  <c r="O1448" i="2"/>
  <c r="P1448" i="2"/>
  <c r="Q1448" i="2"/>
  <c r="R1448" i="2"/>
  <c r="S1448" i="2"/>
  <c r="T1448" i="2"/>
  <c r="U1448" i="2"/>
  <c r="V1448" i="2"/>
  <c r="W1448" i="2"/>
  <c r="X1448" i="2"/>
  <c r="Y1448" i="2"/>
  <c r="Z1448" i="2"/>
  <c r="AA1448" i="2"/>
  <c r="AB1448" i="2"/>
  <c r="AC1448" i="2"/>
  <c r="AD1448" i="2"/>
  <c r="AP1448" i="2"/>
  <c r="AQ1448" i="2"/>
  <c r="AR1448" i="2"/>
  <c r="AV1448" i="2"/>
  <c r="AW1448" i="2"/>
  <c r="AY1448" i="2"/>
  <c r="AZ1448" i="2"/>
  <c r="BD1448" i="2"/>
  <c r="BE1448" i="2"/>
  <c r="BF1448" i="2"/>
  <c r="A1449" i="2"/>
  <c r="B1449" i="2"/>
  <c r="C1449" i="2"/>
  <c r="D1449" i="2"/>
  <c r="E1449" i="2"/>
  <c r="F1449" i="2"/>
  <c r="G1449" i="2"/>
  <c r="AU1449" i="2" s="1"/>
  <c r="H1449" i="2"/>
  <c r="I1449" i="2"/>
  <c r="J1449" i="2"/>
  <c r="K1449" i="2"/>
  <c r="L1449" i="2"/>
  <c r="M1449" i="2"/>
  <c r="N1449" i="2"/>
  <c r="O1449" i="2"/>
  <c r="P1449" i="2"/>
  <c r="Q1449" i="2"/>
  <c r="R1449" i="2"/>
  <c r="S1449" i="2"/>
  <c r="T1449" i="2"/>
  <c r="U1449" i="2"/>
  <c r="V1449" i="2"/>
  <c r="W1449" i="2"/>
  <c r="X1449" i="2"/>
  <c r="Y1449" i="2"/>
  <c r="Z1449" i="2"/>
  <c r="AA1449" i="2"/>
  <c r="AB1449" i="2"/>
  <c r="AC1449" i="2"/>
  <c r="AD1449" i="2"/>
  <c r="AP1449" i="2"/>
  <c r="AQ1449" i="2"/>
  <c r="AR1449" i="2"/>
  <c r="AV1449" i="2"/>
  <c r="AW1449" i="2"/>
  <c r="AY1449" i="2"/>
  <c r="AZ1449" i="2"/>
  <c r="BD1449" i="2"/>
  <c r="BE1449" i="2"/>
  <c r="BF1449" i="2"/>
  <c r="A1450" i="2"/>
  <c r="B1450" i="2"/>
  <c r="C1450" i="2"/>
  <c r="D1450" i="2"/>
  <c r="E1450" i="2"/>
  <c r="F1450" i="2"/>
  <c r="G1450" i="2"/>
  <c r="AU1450" i="2" s="1"/>
  <c r="H1450" i="2"/>
  <c r="I1450" i="2"/>
  <c r="J1450" i="2"/>
  <c r="K1450" i="2"/>
  <c r="L1450" i="2"/>
  <c r="M1450" i="2"/>
  <c r="N1450" i="2"/>
  <c r="O1450" i="2"/>
  <c r="P1450" i="2"/>
  <c r="Q1450" i="2"/>
  <c r="R1450" i="2"/>
  <c r="S1450" i="2"/>
  <c r="T1450" i="2"/>
  <c r="U1450" i="2"/>
  <c r="V1450" i="2"/>
  <c r="W1450" i="2"/>
  <c r="X1450" i="2"/>
  <c r="Y1450" i="2"/>
  <c r="Z1450" i="2"/>
  <c r="AA1450" i="2"/>
  <c r="AB1450" i="2"/>
  <c r="AC1450" i="2"/>
  <c r="AD1450" i="2"/>
  <c r="AP1450" i="2"/>
  <c r="AQ1450" i="2"/>
  <c r="AR1450" i="2"/>
  <c r="AV1450" i="2"/>
  <c r="AW1450" i="2"/>
  <c r="AY1450" i="2"/>
  <c r="AZ1450" i="2"/>
  <c r="BD1450" i="2"/>
  <c r="BE1450" i="2"/>
  <c r="BF1450" i="2"/>
  <c r="A1451" i="2"/>
  <c r="B1451" i="2"/>
  <c r="C1451" i="2"/>
  <c r="D1451" i="2"/>
  <c r="E1451" i="2"/>
  <c r="F1451" i="2"/>
  <c r="G1451" i="2"/>
  <c r="AU1451" i="2" s="1"/>
  <c r="H1451" i="2"/>
  <c r="I1451" i="2"/>
  <c r="J1451" i="2"/>
  <c r="K1451" i="2"/>
  <c r="L1451" i="2"/>
  <c r="M1451" i="2"/>
  <c r="N1451" i="2"/>
  <c r="O1451" i="2"/>
  <c r="P1451" i="2"/>
  <c r="Q1451" i="2"/>
  <c r="R1451" i="2"/>
  <c r="S1451" i="2"/>
  <c r="T1451" i="2"/>
  <c r="U1451" i="2"/>
  <c r="V1451" i="2"/>
  <c r="W1451" i="2"/>
  <c r="X1451" i="2"/>
  <c r="Y1451" i="2"/>
  <c r="Z1451" i="2"/>
  <c r="AA1451" i="2"/>
  <c r="AB1451" i="2"/>
  <c r="AC1451" i="2"/>
  <c r="AD1451" i="2"/>
  <c r="AP1451" i="2"/>
  <c r="AQ1451" i="2"/>
  <c r="AR1451" i="2"/>
  <c r="AV1451" i="2"/>
  <c r="AW1451" i="2"/>
  <c r="AY1451" i="2"/>
  <c r="AZ1451" i="2"/>
  <c r="BD1451" i="2"/>
  <c r="BE1451" i="2"/>
  <c r="BF1451" i="2"/>
  <c r="A1452" i="2"/>
  <c r="B1452" i="2"/>
  <c r="C1452" i="2"/>
  <c r="D1452" i="2"/>
  <c r="E1452" i="2"/>
  <c r="F1452" i="2"/>
  <c r="G1452" i="2"/>
  <c r="AU1452" i="2" s="1"/>
  <c r="H1452" i="2"/>
  <c r="I1452" i="2"/>
  <c r="J1452" i="2"/>
  <c r="K1452" i="2"/>
  <c r="L1452" i="2"/>
  <c r="M1452" i="2"/>
  <c r="N1452" i="2"/>
  <c r="O1452" i="2"/>
  <c r="P1452" i="2"/>
  <c r="Q1452" i="2"/>
  <c r="R1452" i="2"/>
  <c r="S1452" i="2"/>
  <c r="T1452" i="2"/>
  <c r="U1452" i="2"/>
  <c r="V1452" i="2"/>
  <c r="W1452" i="2"/>
  <c r="X1452" i="2"/>
  <c r="Y1452" i="2"/>
  <c r="Z1452" i="2"/>
  <c r="AA1452" i="2"/>
  <c r="AB1452" i="2"/>
  <c r="AC1452" i="2"/>
  <c r="AD1452" i="2"/>
  <c r="AP1452" i="2"/>
  <c r="AQ1452" i="2"/>
  <c r="AR1452" i="2"/>
  <c r="AV1452" i="2"/>
  <c r="AW1452" i="2"/>
  <c r="AY1452" i="2"/>
  <c r="AZ1452" i="2"/>
  <c r="BD1452" i="2"/>
  <c r="BE1452" i="2"/>
  <c r="BF1452" i="2"/>
  <c r="A1453" i="2"/>
  <c r="B1453" i="2"/>
  <c r="C1453" i="2"/>
  <c r="D1453" i="2"/>
  <c r="E1453" i="2"/>
  <c r="F1453" i="2"/>
  <c r="G1453" i="2"/>
  <c r="AU1453" i="2" s="1"/>
  <c r="H1453" i="2"/>
  <c r="I1453" i="2"/>
  <c r="J1453" i="2"/>
  <c r="K1453" i="2"/>
  <c r="L1453" i="2"/>
  <c r="M1453" i="2"/>
  <c r="N1453" i="2"/>
  <c r="O1453" i="2"/>
  <c r="P1453" i="2"/>
  <c r="Q1453" i="2"/>
  <c r="R1453" i="2"/>
  <c r="S1453" i="2"/>
  <c r="T1453" i="2"/>
  <c r="U1453" i="2"/>
  <c r="V1453" i="2"/>
  <c r="W1453" i="2"/>
  <c r="X1453" i="2"/>
  <c r="Y1453" i="2"/>
  <c r="Z1453" i="2"/>
  <c r="AA1453" i="2"/>
  <c r="AB1453" i="2"/>
  <c r="AC1453" i="2"/>
  <c r="AD1453" i="2"/>
  <c r="AP1453" i="2"/>
  <c r="AQ1453" i="2"/>
  <c r="AR1453" i="2"/>
  <c r="AV1453" i="2"/>
  <c r="AW1453" i="2"/>
  <c r="AY1453" i="2"/>
  <c r="AZ1453" i="2"/>
  <c r="BD1453" i="2"/>
  <c r="BE1453" i="2"/>
  <c r="BF1453" i="2"/>
  <c r="A1454" i="2"/>
  <c r="B1454" i="2"/>
  <c r="C1454" i="2"/>
  <c r="D1454" i="2"/>
  <c r="E1454" i="2"/>
  <c r="F1454" i="2"/>
  <c r="G1454" i="2"/>
  <c r="AU1454" i="2" s="1"/>
  <c r="H1454" i="2"/>
  <c r="I1454" i="2"/>
  <c r="J1454" i="2"/>
  <c r="K1454" i="2"/>
  <c r="L1454" i="2"/>
  <c r="M1454" i="2"/>
  <c r="N1454" i="2"/>
  <c r="O1454" i="2"/>
  <c r="P1454" i="2"/>
  <c r="Q1454" i="2"/>
  <c r="R1454" i="2"/>
  <c r="S1454" i="2"/>
  <c r="T1454" i="2"/>
  <c r="U1454" i="2"/>
  <c r="V1454" i="2"/>
  <c r="W1454" i="2"/>
  <c r="X1454" i="2"/>
  <c r="Y1454" i="2"/>
  <c r="Z1454" i="2"/>
  <c r="AA1454" i="2"/>
  <c r="AB1454" i="2"/>
  <c r="AC1454" i="2"/>
  <c r="AD1454" i="2"/>
  <c r="AP1454" i="2"/>
  <c r="AQ1454" i="2"/>
  <c r="AR1454" i="2"/>
  <c r="AV1454" i="2"/>
  <c r="AW1454" i="2"/>
  <c r="AY1454" i="2"/>
  <c r="AZ1454" i="2"/>
  <c r="BD1454" i="2"/>
  <c r="BE1454" i="2"/>
  <c r="BF1454" i="2"/>
  <c r="A1455" i="2"/>
  <c r="B1455" i="2"/>
  <c r="C1455" i="2"/>
  <c r="D1455" i="2"/>
  <c r="E1455" i="2"/>
  <c r="F1455" i="2"/>
  <c r="G1455" i="2"/>
  <c r="AU1455" i="2" s="1"/>
  <c r="H1455" i="2"/>
  <c r="I1455" i="2"/>
  <c r="J1455" i="2"/>
  <c r="K1455" i="2"/>
  <c r="L1455" i="2"/>
  <c r="M1455" i="2"/>
  <c r="N1455" i="2"/>
  <c r="O1455" i="2"/>
  <c r="P1455" i="2"/>
  <c r="Q1455" i="2"/>
  <c r="R1455" i="2"/>
  <c r="S1455" i="2"/>
  <c r="T1455" i="2"/>
  <c r="U1455" i="2"/>
  <c r="V1455" i="2"/>
  <c r="W1455" i="2"/>
  <c r="X1455" i="2"/>
  <c r="Y1455" i="2"/>
  <c r="Z1455" i="2"/>
  <c r="AA1455" i="2"/>
  <c r="AB1455" i="2"/>
  <c r="AC1455" i="2"/>
  <c r="AD1455" i="2"/>
  <c r="AP1455" i="2"/>
  <c r="AQ1455" i="2"/>
  <c r="AR1455" i="2"/>
  <c r="AV1455" i="2"/>
  <c r="AW1455" i="2"/>
  <c r="AY1455" i="2"/>
  <c r="AZ1455" i="2"/>
  <c r="BD1455" i="2"/>
  <c r="BE1455" i="2"/>
  <c r="BF1455" i="2"/>
  <c r="A1456" i="2"/>
  <c r="B1456" i="2"/>
  <c r="C1456" i="2"/>
  <c r="D1456" i="2"/>
  <c r="E1456" i="2"/>
  <c r="F1456" i="2"/>
  <c r="G1456" i="2"/>
  <c r="AU1456" i="2" s="1"/>
  <c r="H1456" i="2"/>
  <c r="I1456" i="2"/>
  <c r="J1456" i="2"/>
  <c r="K1456" i="2"/>
  <c r="L1456" i="2"/>
  <c r="M1456" i="2"/>
  <c r="N1456" i="2"/>
  <c r="O1456" i="2"/>
  <c r="P1456" i="2"/>
  <c r="Q1456" i="2"/>
  <c r="R1456" i="2"/>
  <c r="S1456" i="2"/>
  <c r="T1456" i="2"/>
  <c r="U1456" i="2"/>
  <c r="V1456" i="2"/>
  <c r="W1456" i="2"/>
  <c r="X1456" i="2"/>
  <c r="Y1456" i="2"/>
  <c r="Z1456" i="2"/>
  <c r="AA1456" i="2"/>
  <c r="AB1456" i="2"/>
  <c r="AC1456" i="2"/>
  <c r="AD1456" i="2"/>
  <c r="AP1456" i="2"/>
  <c r="AQ1456" i="2"/>
  <c r="AR1456" i="2"/>
  <c r="AV1456" i="2"/>
  <c r="AW1456" i="2"/>
  <c r="AY1456" i="2"/>
  <c r="AZ1456" i="2"/>
  <c r="BD1456" i="2"/>
  <c r="BE1456" i="2"/>
  <c r="BF1456" i="2"/>
  <c r="A1457" i="2"/>
  <c r="B1457" i="2"/>
  <c r="C1457" i="2"/>
  <c r="D1457" i="2"/>
  <c r="E1457" i="2"/>
  <c r="F1457" i="2"/>
  <c r="G1457" i="2"/>
  <c r="AU1457" i="2" s="1"/>
  <c r="H1457" i="2"/>
  <c r="I1457" i="2"/>
  <c r="J1457" i="2"/>
  <c r="K1457" i="2"/>
  <c r="L1457" i="2"/>
  <c r="M1457" i="2"/>
  <c r="N1457" i="2"/>
  <c r="O1457" i="2"/>
  <c r="P1457" i="2"/>
  <c r="Q1457" i="2"/>
  <c r="R1457" i="2"/>
  <c r="S1457" i="2"/>
  <c r="T1457" i="2"/>
  <c r="U1457" i="2"/>
  <c r="V1457" i="2"/>
  <c r="W1457" i="2"/>
  <c r="X1457" i="2"/>
  <c r="Y1457" i="2"/>
  <c r="Z1457" i="2"/>
  <c r="AA1457" i="2"/>
  <c r="AB1457" i="2"/>
  <c r="AC1457" i="2"/>
  <c r="AD1457" i="2"/>
  <c r="AP1457" i="2"/>
  <c r="AQ1457" i="2"/>
  <c r="AR1457" i="2"/>
  <c r="AV1457" i="2"/>
  <c r="AW1457" i="2"/>
  <c r="AY1457" i="2"/>
  <c r="AZ1457" i="2"/>
  <c r="BD1457" i="2"/>
  <c r="BE1457" i="2"/>
  <c r="BF1457" i="2"/>
  <c r="A1458" i="2"/>
  <c r="B1458" i="2"/>
  <c r="C1458" i="2"/>
  <c r="D1458" i="2"/>
  <c r="E1458" i="2"/>
  <c r="F1458" i="2"/>
  <c r="G1458" i="2"/>
  <c r="AU1458" i="2" s="1"/>
  <c r="H1458" i="2"/>
  <c r="I1458" i="2"/>
  <c r="J1458" i="2"/>
  <c r="K1458" i="2"/>
  <c r="L1458" i="2"/>
  <c r="M1458" i="2"/>
  <c r="N1458" i="2"/>
  <c r="O1458" i="2"/>
  <c r="P1458" i="2"/>
  <c r="Q1458" i="2"/>
  <c r="R1458" i="2"/>
  <c r="S1458" i="2"/>
  <c r="T1458" i="2"/>
  <c r="U1458" i="2"/>
  <c r="V1458" i="2"/>
  <c r="W1458" i="2"/>
  <c r="X1458" i="2"/>
  <c r="Y1458" i="2"/>
  <c r="Z1458" i="2"/>
  <c r="AA1458" i="2"/>
  <c r="AB1458" i="2"/>
  <c r="AC1458" i="2"/>
  <c r="AD1458" i="2"/>
  <c r="AP1458" i="2"/>
  <c r="AQ1458" i="2"/>
  <c r="AR1458" i="2"/>
  <c r="AV1458" i="2"/>
  <c r="AW1458" i="2"/>
  <c r="AY1458" i="2"/>
  <c r="AZ1458" i="2"/>
  <c r="BD1458" i="2"/>
  <c r="BE1458" i="2"/>
  <c r="BF1458" i="2"/>
  <c r="A1459" i="2"/>
  <c r="B1459" i="2"/>
  <c r="C1459" i="2"/>
  <c r="D1459" i="2"/>
  <c r="E1459" i="2"/>
  <c r="F1459" i="2"/>
  <c r="G1459" i="2"/>
  <c r="AU1459" i="2" s="1"/>
  <c r="H1459" i="2"/>
  <c r="I1459" i="2"/>
  <c r="J1459" i="2"/>
  <c r="K1459" i="2"/>
  <c r="L1459" i="2"/>
  <c r="M1459" i="2"/>
  <c r="N1459" i="2"/>
  <c r="O1459" i="2"/>
  <c r="P1459" i="2"/>
  <c r="Q1459" i="2"/>
  <c r="R1459" i="2"/>
  <c r="S1459" i="2"/>
  <c r="T1459" i="2"/>
  <c r="U1459" i="2"/>
  <c r="V1459" i="2"/>
  <c r="W1459" i="2"/>
  <c r="X1459" i="2"/>
  <c r="Y1459" i="2"/>
  <c r="Z1459" i="2"/>
  <c r="AA1459" i="2"/>
  <c r="AB1459" i="2"/>
  <c r="AC1459" i="2"/>
  <c r="AD1459" i="2"/>
  <c r="AP1459" i="2"/>
  <c r="AQ1459" i="2"/>
  <c r="AR1459" i="2"/>
  <c r="AV1459" i="2"/>
  <c r="AW1459" i="2"/>
  <c r="AY1459" i="2"/>
  <c r="AZ1459" i="2"/>
  <c r="BD1459" i="2"/>
  <c r="BE1459" i="2"/>
  <c r="BF1459" i="2"/>
  <c r="A1460" i="2"/>
  <c r="B1460" i="2"/>
  <c r="C1460" i="2"/>
  <c r="D1460" i="2"/>
  <c r="E1460" i="2"/>
  <c r="F1460" i="2"/>
  <c r="G1460" i="2"/>
  <c r="AU1460" i="2" s="1"/>
  <c r="H1460" i="2"/>
  <c r="I1460" i="2"/>
  <c r="J1460" i="2"/>
  <c r="K1460" i="2"/>
  <c r="L1460" i="2"/>
  <c r="M1460" i="2"/>
  <c r="N1460" i="2"/>
  <c r="O1460" i="2"/>
  <c r="P1460" i="2"/>
  <c r="Q1460" i="2"/>
  <c r="R1460" i="2"/>
  <c r="S1460" i="2"/>
  <c r="T1460" i="2"/>
  <c r="U1460" i="2"/>
  <c r="V1460" i="2"/>
  <c r="W1460" i="2"/>
  <c r="X1460" i="2"/>
  <c r="Y1460" i="2"/>
  <c r="Z1460" i="2"/>
  <c r="AA1460" i="2"/>
  <c r="AB1460" i="2"/>
  <c r="AC1460" i="2"/>
  <c r="AD1460" i="2"/>
  <c r="AP1460" i="2"/>
  <c r="AQ1460" i="2"/>
  <c r="AR1460" i="2"/>
  <c r="AV1460" i="2"/>
  <c r="AW1460" i="2"/>
  <c r="AY1460" i="2"/>
  <c r="AZ1460" i="2"/>
  <c r="BD1460" i="2"/>
  <c r="BE1460" i="2"/>
  <c r="BF1460" i="2"/>
  <c r="A1461" i="2"/>
  <c r="B1461" i="2"/>
  <c r="C1461" i="2"/>
  <c r="D1461" i="2"/>
  <c r="E1461" i="2"/>
  <c r="F1461" i="2"/>
  <c r="G1461" i="2"/>
  <c r="AU1461" i="2" s="1"/>
  <c r="H1461" i="2"/>
  <c r="I1461" i="2"/>
  <c r="J1461" i="2"/>
  <c r="K1461" i="2"/>
  <c r="L1461" i="2"/>
  <c r="M1461" i="2"/>
  <c r="N1461" i="2"/>
  <c r="O1461" i="2"/>
  <c r="P1461" i="2"/>
  <c r="Q1461" i="2"/>
  <c r="R1461" i="2"/>
  <c r="S1461" i="2"/>
  <c r="T1461" i="2"/>
  <c r="U1461" i="2"/>
  <c r="V1461" i="2"/>
  <c r="W1461" i="2"/>
  <c r="X1461" i="2"/>
  <c r="Y1461" i="2"/>
  <c r="Z1461" i="2"/>
  <c r="AA1461" i="2"/>
  <c r="AB1461" i="2"/>
  <c r="AC1461" i="2"/>
  <c r="AD1461" i="2"/>
  <c r="AP1461" i="2"/>
  <c r="AQ1461" i="2"/>
  <c r="AR1461" i="2"/>
  <c r="AV1461" i="2"/>
  <c r="AW1461" i="2"/>
  <c r="AY1461" i="2"/>
  <c r="AZ1461" i="2"/>
  <c r="BD1461" i="2"/>
  <c r="BE1461" i="2"/>
  <c r="BF1461" i="2"/>
  <c r="A1462" i="2"/>
  <c r="B1462" i="2"/>
  <c r="C1462" i="2"/>
  <c r="D1462" i="2"/>
  <c r="E1462" i="2"/>
  <c r="F1462" i="2"/>
  <c r="G1462" i="2"/>
  <c r="AU1462" i="2" s="1"/>
  <c r="H1462" i="2"/>
  <c r="I1462" i="2"/>
  <c r="J1462" i="2"/>
  <c r="K1462" i="2"/>
  <c r="L1462" i="2"/>
  <c r="M1462" i="2"/>
  <c r="N1462" i="2"/>
  <c r="O1462" i="2"/>
  <c r="P1462" i="2"/>
  <c r="Q1462" i="2"/>
  <c r="R1462" i="2"/>
  <c r="S1462" i="2"/>
  <c r="T1462" i="2"/>
  <c r="U1462" i="2"/>
  <c r="V1462" i="2"/>
  <c r="W1462" i="2"/>
  <c r="X1462" i="2"/>
  <c r="Y1462" i="2"/>
  <c r="Z1462" i="2"/>
  <c r="AA1462" i="2"/>
  <c r="AB1462" i="2"/>
  <c r="AC1462" i="2"/>
  <c r="AD1462" i="2"/>
  <c r="AP1462" i="2"/>
  <c r="AQ1462" i="2"/>
  <c r="AR1462" i="2"/>
  <c r="AV1462" i="2"/>
  <c r="AW1462" i="2"/>
  <c r="AY1462" i="2"/>
  <c r="AZ1462" i="2"/>
  <c r="BD1462" i="2"/>
  <c r="BE1462" i="2"/>
  <c r="BF1462" i="2"/>
  <c r="A1463" i="2"/>
  <c r="B1463" i="2"/>
  <c r="C1463" i="2"/>
  <c r="D1463" i="2"/>
  <c r="E1463" i="2"/>
  <c r="F1463" i="2"/>
  <c r="G1463" i="2"/>
  <c r="AU1463" i="2" s="1"/>
  <c r="H1463" i="2"/>
  <c r="I1463" i="2"/>
  <c r="J1463" i="2"/>
  <c r="K1463" i="2"/>
  <c r="L1463" i="2"/>
  <c r="M1463" i="2"/>
  <c r="N1463" i="2"/>
  <c r="O1463" i="2"/>
  <c r="P1463" i="2"/>
  <c r="Q1463" i="2"/>
  <c r="R1463" i="2"/>
  <c r="S1463" i="2"/>
  <c r="T1463" i="2"/>
  <c r="U1463" i="2"/>
  <c r="V1463" i="2"/>
  <c r="W1463" i="2"/>
  <c r="X1463" i="2"/>
  <c r="Y1463" i="2"/>
  <c r="Z1463" i="2"/>
  <c r="AA1463" i="2"/>
  <c r="AB1463" i="2"/>
  <c r="AC1463" i="2"/>
  <c r="AD1463" i="2"/>
  <c r="AP1463" i="2"/>
  <c r="AQ1463" i="2"/>
  <c r="AR1463" i="2"/>
  <c r="AV1463" i="2"/>
  <c r="AW1463" i="2"/>
  <c r="AY1463" i="2"/>
  <c r="AZ1463" i="2"/>
  <c r="BD1463" i="2"/>
  <c r="BE1463" i="2"/>
  <c r="BF1463" i="2"/>
  <c r="A1464" i="2"/>
  <c r="B1464" i="2"/>
  <c r="C1464" i="2"/>
  <c r="D1464" i="2"/>
  <c r="E1464" i="2"/>
  <c r="F1464" i="2"/>
  <c r="G1464" i="2"/>
  <c r="AU1464" i="2" s="1"/>
  <c r="H1464" i="2"/>
  <c r="I1464" i="2"/>
  <c r="J1464" i="2"/>
  <c r="K1464" i="2"/>
  <c r="L1464" i="2"/>
  <c r="M1464" i="2"/>
  <c r="N1464" i="2"/>
  <c r="O1464" i="2"/>
  <c r="P1464" i="2"/>
  <c r="Q1464" i="2"/>
  <c r="R1464" i="2"/>
  <c r="S1464" i="2"/>
  <c r="T1464" i="2"/>
  <c r="U1464" i="2"/>
  <c r="V1464" i="2"/>
  <c r="W1464" i="2"/>
  <c r="X1464" i="2"/>
  <c r="Y1464" i="2"/>
  <c r="Z1464" i="2"/>
  <c r="AA1464" i="2"/>
  <c r="AB1464" i="2"/>
  <c r="AC1464" i="2"/>
  <c r="AD1464" i="2"/>
  <c r="AP1464" i="2"/>
  <c r="AQ1464" i="2"/>
  <c r="AR1464" i="2"/>
  <c r="AV1464" i="2"/>
  <c r="AW1464" i="2"/>
  <c r="AY1464" i="2"/>
  <c r="AZ1464" i="2"/>
  <c r="BD1464" i="2"/>
  <c r="BE1464" i="2"/>
  <c r="BF1464" i="2"/>
  <c r="A1465" i="2"/>
  <c r="B1465" i="2"/>
  <c r="C1465" i="2"/>
  <c r="D1465" i="2"/>
  <c r="E1465" i="2"/>
  <c r="F1465" i="2"/>
  <c r="G1465" i="2"/>
  <c r="AU1465" i="2" s="1"/>
  <c r="H1465" i="2"/>
  <c r="I1465" i="2"/>
  <c r="J1465" i="2"/>
  <c r="K1465" i="2"/>
  <c r="L1465" i="2"/>
  <c r="M1465" i="2"/>
  <c r="N1465" i="2"/>
  <c r="O1465" i="2"/>
  <c r="P1465" i="2"/>
  <c r="Q1465" i="2"/>
  <c r="R1465" i="2"/>
  <c r="S1465" i="2"/>
  <c r="T1465" i="2"/>
  <c r="U1465" i="2"/>
  <c r="V1465" i="2"/>
  <c r="W1465" i="2"/>
  <c r="X1465" i="2"/>
  <c r="Y1465" i="2"/>
  <c r="Z1465" i="2"/>
  <c r="AA1465" i="2"/>
  <c r="AB1465" i="2"/>
  <c r="AC1465" i="2"/>
  <c r="AD1465" i="2"/>
  <c r="AP1465" i="2"/>
  <c r="AQ1465" i="2"/>
  <c r="AR1465" i="2"/>
  <c r="AV1465" i="2"/>
  <c r="AW1465" i="2"/>
  <c r="AY1465" i="2"/>
  <c r="AZ1465" i="2"/>
  <c r="BD1465" i="2"/>
  <c r="BE1465" i="2"/>
  <c r="BF1465" i="2"/>
  <c r="A1466" i="2"/>
  <c r="B1466" i="2"/>
  <c r="C1466" i="2"/>
  <c r="D1466" i="2"/>
  <c r="E1466" i="2"/>
  <c r="F1466" i="2"/>
  <c r="G1466" i="2"/>
  <c r="AU1466" i="2" s="1"/>
  <c r="H1466" i="2"/>
  <c r="I1466" i="2"/>
  <c r="J1466" i="2"/>
  <c r="K1466" i="2"/>
  <c r="L1466" i="2"/>
  <c r="M1466" i="2"/>
  <c r="N1466" i="2"/>
  <c r="O1466" i="2"/>
  <c r="P1466" i="2"/>
  <c r="Q1466" i="2"/>
  <c r="R1466" i="2"/>
  <c r="S1466" i="2"/>
  <c r="T1466" i="2"/>
  <c r="U1466" i="2"/>
  <c r="V1466" i="2"/>
  <c r="W1466" i="2"/>
  <c r="X1466" i="2"/>
  <c r="Y1466" i="2"/>
  <c r="Z1466" i="2"/>
  <c r="AA1466" i="2"/>
  <c r="AB1466" i="2"/>
  <c r="AC1466" i="2"/>
  <c r="AD1466" i="2"/>
  <c r="AP1466" i="2"/>
  <c r="AQ1466" i="2"/>
  <c r="AR1466" i="2"/>
  <c r="AV1466" i="2"/>
  <c r="AW1466" i="2"/>
  <c r="AY1466" i="2"/>
  <c r="AZ1466" i="2"/>
  <c r="BD1466" i="2"/>
  <c r="BE1466" i="2"/>
  <c r="BF1466" i="2"/>
  <c r="A1467" i="2"/>
  <c r="B1467" i="2"/>
  <c r="C1467" i="2"/>
  <c r="D1467" i="2"/>
  <c r="E1467" i="2"/>
  <c r="F1467" i="2"/>
  <c r="G1467" i="2"/>
  <c r="AU1467" i="2" s="1"/>
  <c r="H1467" i="2"/>
  <c r="I1467" i="2"/>
  <c r="J1467" i="2"/>
  <c r="K1467" i="2"/>
  <c r="L1467" i="2"/>
  <c r="M1467" i="2"/>
  <c r="N1467" i="2"/>
  <c r="O1467" i="2"/>
  <c r="P1467" i="2"/>
  <c r="Q1467" i="2"/>
  <c r="R1467" i="2"/>
  <c r="S1467" i="2"/>
  <c r="T1467" i="2"/>
  <c r="U1467" i="2"/>
  <c r="V1467" i="2"/>
  <c r="W1467" i="2"/>
  <c r="X1467" i="2"/>
  <c r="Y1467" i="2"/>
  <c r="Z1467" i="2"/>
  <c r="AA1467" i="2"/>
  <c r="AB1467" i="2"/>
  <c r="AC1467" i="2"/>
  <c r="AD1467" i="2"/>
  <c r="AP1467" i="2"/>
  <c r="AQ1467" i="2"/>
  <c r="AR1467" i="2"/>
  <c r="AV1467" i="2"/>
  <c r="AW1467" i="2"/>
  <c r="AY1467" i="2"/>
  <c r="AZ1467" i="2"/>
  <c r="BD1467" i="2"/>
  <c r="BE1467" i="2"/>
  <c r="BF1467" i="2"/>
  <c r="A1468" i="2"/>
  <c r="B1468" i="2"/>
  <c r="C1468" i="2"/>
  <c r="D1468" i="2"/>
  <c r="E1468" i="2"/>
  <c r="F1468" i="2"/>
  <c r="G1468" i="2"/>
  <c r="AU1468" i="2" s="1"/>
  <c r="H1468" i="2"/>
  <c r="I1468" i="2"/>
  <c r="J1468" i="2"/>
  <c r="K1468" i="2"/>
  <c r="L1468" i="2"/>
  <c r="M1468" i="2"/>
  <c r="N1468" i="2"/>
  <c r="O1468" i="2"/>
  <c r="P1468" i="2"/>
  <c r="Q1468" i="2"/>
  <c r="R1468" i="2"/>
  <c r="S1468" i="2"/>
  <c r="T1468" i="2"/>
  <c r="U1468" i="2"/>
  <c r="V1468" i="2"/>
  <c r="W1468" i="2"/>
  <c r="X1468" i="2"/>
  <c r="Y1468" i="2"/>
  <c r="Z1468" i="2"/>
  <c r="AA1468" i="2"/>
  <c r="AB1468" i="2"/>
  <c r="AC1468" i="2"/>
  <c r="AD1468" i="2"/>
  <c r="AP1468" i="2"/>
  <c r="AQ1468" i="2"/>
  <c r="AR1468" i="2"/>
  <c r="AV1468" i="2"/>
  <c r="AW1468" i="2"/>
  <c r="AY1468" i="2"/>
  <c r="AZ1468" i="2"/>
  <c r="BD1468" i="2"/>
  <c r="BE1468" i="2"/>
  <c r="BF1468" i="2"/>
  <c r="A1469" i="2"/>
  <c r="B1469" i="2"/>
  <c r="C1469" i="2"/>
  <c r="D1469" i="2"/>
  <c r="E1469" i="2"/>
  <c r="F1469" i="2"/>
  <c r="G1469" i="2"/>
  <c r="AU1469" i="2" s="1"/>
  <c r="H1469" i="2"/>
  <c r="I1469" i="2"/>
  <c r="J1469" i="2"/>
  <c r="K1469" i="2"/>
  <c r="L1469" i="2"/>
  <c r="M1469" i="2"/>
  <c r="N1469" i="2"/>
  <c r="O1469" i="2"/>
  <c r="P1469" i="2"/>
  <c r="Q1469" i="2"/>
  <c r="R1469" i="2"/>
  <c r="S1469" i="2"/>
  <c r="T1469" i="2"/>
  <c r="U1469" i="2"/>
  <c r="V1469" i="2"/>
  <c r="W1469" i="2"/>
  <c r="X1469" i="2"/>
  <c r="Y1469" i="2"/>
  <c r="Z1469" i="2"/>
  <c r="AA1469" i="2"/>
  <c r="AB1469" i="2"/>
  <c r="AC1469" i="2"/>
  <c r="AD1469" i="2"/>
  <c r="AP1469" i="2"/>
  <c r="AQ1469" i="2"/>
  <c r="AR1469" i="2"/>
  <c r="AV1469" i="2"/>
  <c r="AW1469" i="2"/>
  <c r="AY1469" i="2"/>
  <c r="AZ1469" i="2"/>
  <c r="BD1469" i="2"/>
  <c r="BE1469" i="2"/>
  <c r="BF1469" i="2"/>
  <c r="A1470" i="2"/>
  <c r="B1470" i="2"/>
  <c r="C1470" i="2"/>
  <c r="D1470" i="2"/>
  <c r="E1470" i="2"/>
  <c r="F1470" i="2"/>
  <c r="G1470" i="2"/>
  <c r="AU1470" i="2" s="1"/>
  <c r="H1470" i="2"/>
  <c r="I1470" i="2"/>
  <c r="J1470" i="2"/>
  <c r="K1470" i="2"/>
  <c r="L1470" i="2"/>
  <c r="M1470" i="2"/>
  <c r="N1470" i="2"/>
  <c r="O1470" i="2"/>
  <c r="P1470" i="2"/>
  <c r="Q1470" i="2"/>
  <c r="R1470" i="2"/>
  <c r="S1470" i="2"/>
  <c r="T1470" i="2"/>
  <c r="U1470" i="2"/>
  <c r="V1470" i="2"/>
  <c r="W1470" i="2"/>
  <c r="X1470" i="2"/>
  <c r="Y1470" i="2"/>
  <c r="Z1470" i="2"/>
  <c r="AA1470" i="2"/>
  <c r="AB1470" i="2"/>
  <c r="AC1470" i="2"/>
  <c r="AD1470" i="2"/>
  <c r="AP1470" i="2"/>
  <c r="AQ1470" i="2"/>
  <c r="AR1470" i="2"/>
  <c r="AV1470" i="2"/>
  <c r="AW1470" i="2"/>
  <c r="AY1470" i="2"/>
  <c r="AZ1470" i="2"/>
  <c r="BD1470" i="2"/>
  <c r="BE1470" i="2"/>
  <c r="BF1470" i="2"/>
  <c r="A1471" i="2"/>
  <c r="B1471" i="2"/>
  <c r="C1471" i="2"/>
  <c r="D1471" i="2"/>
  <c r="E1471" i="2"/>
  <c r="F1471" i="2"/>
  <c r="G1471" i="2"/>
  <c r="AU1471" i="2" s="1"/>
  <c r="H1471" i="2"/>
  <c r="I1471" i="2"/>
  <c r="J1471" i="2"/>
  <c r="K1471" i="2"/>
  <c r="L1471" i="2"/>
  <c r="M1471" i="2"/>
  <c r="N1471" i="2"/>
  <c r="O1471" i="2"/>
  <c r="P1471" i="2"/>
  <c r="Q1471" i="2"/>
  <c r="R1471" i="2"/>
  <c r="S1471" i="2"/>
  <c r="T1471" i="2"/>
  <c r="U1471" i="2"/>
  <c r="V1471" i="2"/>
  <c r="W1471" i="2"/>
  <c r="X1471" i="2"/>
  <c r="Y1471" i="2"/>
  <c r="Z1471" i="2"/>
  <c r="AA1471" i="2"/>
  <c r="AB1471" i="2"/>
  <c r="AC1471" i="2"/>
  <c r="AD1471" i="2"/>
  <c r="AP1471" i="2"/>
  <c r="AQ1471" i="2"/>
  <c r="AR1471" i="2"/>
  <c r="AV1471" i="2"/>
  <c r="AW1471" i="2"/>
  <c r="AY1471" i="2"/>
  <c r="AZ1471" i="2"/>
  <c r="BD1471" i="2"/>
  <c r="BE1471" i="2"/>
  <c r="BF1471" i="2"/>
  <c r="A1472" i="2"/>
  <c r="B1472" i="2"/>
  <c r="C1472" i="2"/>
  <c r="D1472" i="2"/>
  <c r="E1472" i="2"/>
  <c r="F1472" i="2"/>
  <c r="G1472" i="2"/>
  <c r="AU1472" i="2" s="1"/>
  <c r="H1472" i="2"/>
  <c r="I1472" i="2"/>
  <c r="J1472" i="2"/>
  <c r="K1472" i="2"/>
  <c r="L1472" i="2"/>
  <c r="M1472" i="2"/>
  <c r="N1472" i="2"/>
  <c r="O1472" i="2"/>
  <c r="P1472" i="2"/>
  <c r="Q1472" i="2"/>
  <c r="R1472" i="2"/>
  <c r="S1472" i="2"/>
  <c r="T1472" i="2"/>
  <c r="U1472" i="2"/>
  <c r="V1472" i="2"/>
  <c r="W1472" i="2"/>
  <c r="X1472" i="2"/>
  <c r="Y1472" i="2"/>
  <c r="Z1472" i="2"/>
  <c r="AA1472" i="2"/>
  <c r="AB1472" i="2"/>
  <c r="AC1472" i="2"/>
  <c r="AD1472" i="2"/>
  <c r="AP1472" i="2"/>
  <c r="AQ1472" i="2"/>
  <c r="AR1472" i="2"/>
  <c r="AV1472" i="2"/>
  <c r="AW1472" i="2"/>
  <c r="AY1472" i="2"/>
  <c r="AZ1472" i="2"/>
  <c r="BD1472" i="2"/>
  <c r="BE1472" i="2"/>
  <c r="BF1472" i="2"/>
  <c r="A1473" i="2"/>
  <c r="B1473" i="2"/>
  <c r="C1473" i="2"/>
  <c r="D1473" i="2"/>
  <c r="E1473" i="2"/>
  <c r="F1473" i="2"/>
  <c r="G1473" i="2"/>
  <c r="AU1473" i="2" s="1"/>
  <c r="H1473" i="2"/>
  <c r="I1473" i="2"/>
  <c r="J1473" i="2"/>
  <c r="K1473" i="2"/>
  <c r="L1473" i="2"/>
  <c r="M1473" i="2"/>
  <c r="N1473" i="2"/>
  <c r="O1473" i="2"/>
  <c r="P1473" i="2"/>
  <c r="Q1473" i="2"/>
  <c r="R1473" i="2"/>
  <c r="S1473" i="2"/>
  <c r="T1473" i="2"/>
  <c r="U1473" i="2"/>
  <c r="V1473" i="2"/>
  <c r="W1473" i="2"/>
  <c r="X1473" i="2"/>
  <c r="Y1473" i="2"/>
  <c r="Z1473" i="2"/>
  <c r="AA1473" i="2"/>
  <c r="AB1473" i="2"/>
  <c r="AC1473" i="2"/>
  <c r="AD1473" i="2"/>
  <c r="AP1473" i="2"/>
  <c r="AQ1473" i="2"/>
  <c r="AR1473" i="2"/>
  <c r="AV1473" i="2"/>
  <c r="AW1473" i="2"/>
  <c r="AY1473" i="2"/>
  <c r="AZ1473" i="2"/>
  <c r="BD1473" i="2"/>
  <c r="BE1473" i="2"/>
  <c r="BF1473" i="2"/>
  <c r="A1474" i="2"/>
  <c r="B1474" i="2"/>
  <c r="C1474" i="2"/>
  <c r="D1474" i="2"/>
  <c r="E1474" i="2"/>
  <c r="F1474" i="2"/>
  <c r="G1474" i="2"/>
  <c r="AU1474" i="2" s="1"/>
  <c r="H1474" i="2"/>
  <c r="I1474" i="2"/>
  <c r="J1474" i="2"/>
  <c r="K1474" i="2"/>
  <c r="L1474" i="2"/>
  <c r="M1474" i="2"/>
  <c r="N1474" i="2"/>
  <c r="O1474" i="2"/>
  <c r="P1474" i="2"/>
  <c r="Q1474" i="2"/>
  <c r="R1474" i="2"/>
  <c r="S1474" i="2"/>
  <c r="T1474" i="2"/>
  <c r="U1474" i="2"/>
  <c r="V1474" i="2"/>
  <c r="W1474" i="2"/>
  <c r="X1474" i="2"/>
  <c r="Y1474" i="2"/>
  <c r="Z1474" i="2"/>
  <c r="AA1474" i="2"/>
  <c r="AB1474" i="2"/>
  <c r="AC1474" i="2"/>
  <c r="AD1474" i="2"/>
  <c r="AP1474" i="2"/>
  <c r="AQ1474" i="2"/>
  <c r="AR1474" i="2"/>
  <c r="AV1474" i="2"/>
  <c r="AW1474" i="2"/>
  <c r="AY1474" i="2"/>
  <c r="AZ1474" i="2"/>
  <c r="BD1474" i="2"/>
  <c r="BE1474" i="2"/>
  <c r="BF1474" i="2"/>
  <c r="A1475" i="2"/>
  <c r="B1475" i="2"/>
  <c r="C1475" i="2"/>
  <c r="D1475" i="2"/>
  <c r="E1475" i="2"/>
  <c r="F1475" i="2"/>
  <c r="G1475" i="2"/>
  <c r="AU1475" i="2" s="1"/>
  <c r="H1475" i="2"/>
  <c r="I1475" i="2"/>
  <c r="J1475" i="2"/>
  <c r="K1475" i="2"/>
  <c r="L1475" i="2"/>
  <c r="M1475" i="2"/>
  <c r="N1475" i="2"/>
  <c r="O1475" i="2"/>
  <c r="P1475" i="2"/>
  <c r="Q1475" i="2"/>
  <c r="R1475" i="2"/>
  <c r="S1475" i="2"/>
  <c r="T1475" i="2"/>
  <c r="U1475" i="2"/>
  <c r="V1475" i="2"/>
  <c r="W1475" i="2"/>
  <c r="X1475" i="2"/>
  <c r="Y1475" i="2"/>
  <c r="Z1475" i="2"/>
  <c r="AA1475" i="2"/>
  <c r="AB1475" i="2"/>
  <c r="AC1475" i="2"/>
  <c r="AD1475" i="2"/>
  <c r="AP1475" i="2"/>
  <c r="AQ1475" i="2"/>
  <c r="AR1475" i="2"/>
  <c r="AV1475" i="2"/>
  <c r="AW1475" i="2"/>
  <c r="AY1475" i="2"/>
  <c r="AZ1475" i="2"/>
  <c r="BD1475" i="2"/>
  <c r="BE1475" i="2"/>
  <c r="BF1475" i="2"/>
  <c r="A1476" i="2"/>
  <c r="B1476" i="2"/>
  <c r="C1476" i="2"/>
  <c r="D1476" i="2"/>
  <c r="E1476" i="2"/>
  <c r="F1476" i="2"/>
  <c r="G1476" i="2"/>
  <c r="AU1476" i="2" s="1"/>
  <c r="H1476" i="2"/>
  <c r="I1476" i="2"/>
  <c r="J1476" i="2"/>
  <c r="K1476" i="2"/>
  <c r="L1476" i="2"/>
  <c r="M1476" i="2"/>
  <c r="N1476" i="2"/>
  <c r="O1476" i="2"/>
  <c r="P1476" i="2"/>
  <c r="Q1476" i="2"/>
  <c r="R1476" i="2"/>
  <c r="S1476" i="2"/>
  <c r="T1476" i="2"/>
  <c r="U1476" i="2"/>
  <c r="V1476" i="2"/>
  <c r="W1476" i="2"/>
  <c r="X1476" i="2"/>
  <c r="Y1476" i="2"/>
  <c r="Z1476" i="2"/>
  <c r="AA1476" i="2"/>
  <c r="AB1476" i="2"/>
  <c r="AC1476" i="2"/>
  <c r="AD1476" i="2"/>
  <c r="AP1476" i="2"/>
  <c r="AQ1476" i="2"/>
  <c r="AR1476" i="2"/>
  <c r="AV1476" i="2"/>
  <c r="AW1476" i="2"/>
  <c r="AY1476" i="2"/>
  <c r="AZ1476" i="2"/>
  <c r="BD1476" i="2"/>
  <c r="BE1476" i="2"/>
  <c r="BF1476" i="2"/>
  <c r="A1477" i="2"/>
  <c r="B1477" i="2"/>
  <c r="C1477" i="2"/>
  <c r="D1477" i="2"/>
  <c r="E1477" i="2"/>
  <c r="F1477" i="2"/>
  <c r="G1477" i="2"/>
  <c r="AU1477" i="2" s="1"/>
  <c r="H1477" i="2"/>
  <c r="I1477" i="2"/>
  <c r="J1477" i="2"/>
  <c r="K1477" i="2"/>
  <c r="L1477" i="2"/>
  <c r="M1477" i="2"/>
  <c r="N1477" i="2"/>
  <c r="O1477" i="2"/>
  <c r="P1477" i="2"/>
  <c r="Q1477" i="2"/>
  <c r="R1477" i="2"/>
  <c r="S1477" i="2"/>
  <c r="T1477" i="2"/>
  <c r="U1477" i="2"/>
  <c r="V1477" i="2"/>
  <c r="W1477" i="2"/>
  <c r="X1477" i="2"/>
  <c r="Y1477" i="2"/>
  <c r="Z1477" i="2"/>
  <c r="AA1477" i="2"/>
  <c r="AB1477" i="2"/>
  <c r="AC1477" i="2"/>
  <c r="AD1477" i="2"/>
  <c r="AP1477" i="2"/>
  <c r="AQ1477" i="2"/>
  <c r="AR1477" i="2"/>
  <c r="AV1477" i="2"/>
  <c r="AW1477" i="2"/>
  <c r="AY1477" i="2"/>
  <c r="AZ1477" i="2"/>
  <c r="BD1477" i="2"/>
  <c r="BE1477" i="2"/>
  <c r="BF1477" i="2"/>
  <c r="A1478" i="2"/>
  <c r="B1478" i="2"/>
  <c r="C1478" i="2"/>
  <c r="D1478" i="2"/>
  <c r="E1478" i="2"/>
  <c r="F1478" i="2"/>
  <c r="G1478" i="2"/>
  <c r="AU1478" i="2" s="1"/>
  <c r="H1478" i="2"/>
  <c r="I1478" i="2"/>
  <c r="J1478" i="2"/>
  <c r="K1478" i="2"/>
  <c r="L1478" i="2"/>
  <c r="M1478" i="2"/>
  <c r="N1478" i="2"/>
  <c r="O1478" i="2"/>
  <c r="P1478" i="2"/>
  <c r="Q1478" i="2"/>
  <c r="R1478" i="2"/>
  <c r="S1478" i="2"/>
  <c r="T1478" i="2"/>
  <c r="U1478" i="2"/>
  <c r="V1478" i="2"/>
  <c r="W1478" i="2"/>
  <c r="X1478" i="2"/>
  <c r="Y1478" i="2"/>
  <c r="Z1478" i="2"/>
  <c r="AA1478" i="2"/>
  <c r="AB1478" i="2"/>
  <c r="AC1478" i="2"/>
  <c r="AD1478" i="2"/>
  <c r="AP1478" i="2"/>
  <c r="AQ1478" i="2"/>
  <c r="AR1478" i="2"/>
  <c r="AV1478" i="2"/>
  <c r="AW1478" i="2"/>
  <c r="AY1478" i="2"/>
  <c r="AZ1478" i="2"/>
  <c r="BD1478" i="2"/>
  <c r="BE1478" i="2"/>
  <c r="BF1478" i="2"/>
  <c r="A1479" i="2"/>
  <c r="B1479" i="2"/>
  <c r="C1479" i="2"/>
  <c r="D1479" i="2"/>
  <c r="E1479" i="2"/>
  <c r="F1479" i="2"/>
  <c r="G1479" i="2"/>
  <c r="AU1479" i="2" s="1"/>
  <c r="H1479" i="2"/>
  <c r="I1479" i="2"/>
  <c r="J1479" i="2"/>
  <c r="K1479" i="2"/>
  <c r="L1479" i="2"/>
  <c r="M1479" i="2"/>
  <c r="N1479" i="2"/>
  <c r="O1479" i="2"/>
  <c r="P1479" i="2"/>
  <c r="Q1479" i="2"/>
  <c r="R1479" i="2"/>
  <c r="S1479" i="2"/>
  <c r="T1479" i="2"/>
  <c r="U1479" i="2"/>
  <c r="V1479" i="2"/>
  <c r="W1479" i="2"/>
  <c r="X1479" i="2"/>
  <c r="Y1479" i="2"/>
  <c r="Z1479" i="2"/>
  <c r="AA1479" i="2"/>
  <c r="AB1479" i="2"/>
  <c r="AC1479" i="2"/>
  <c r="AD1479" i="2"/>
  <c r="AP1479" i="2"/>
  <c r="AQ1479" i="2"/>
  <c r="AR1479" i="2"/>
  <c r="AV1479" i="2"/>
  <c r="AW1479" i="2"/>
  <c r="AY1479" i="2"/>
  <c r="AZ1479" i="2"/>
  <c r="BD1479" i="2"/>
  <c r="BE1479" i="2"/>
  <c r="BF1479" i="2"/>
  <c r="A1480" i="2"/>
  <c r="B1480" i="2"/>
  <c r="C1480" i="2"/>
  <c r="D1480" i="2"/>
  <c r="E1480" i="2"/>
  <c r="F1480" i="2"/>
  <c r="G1480" i="2"/>
  <c r="AU1480" i="2" s="1"/>
  <c r="H1480" i="2"/>
  <c r="I1480" i="2"/>
  <c r="J1480" i="2"/>
  <c r="K1480" i="2"/>
  <c r="L1480" i="2"/>
  <c r="M1480" i="2"/>
  <c r="N1480" i="2"/>
  <c r="O1480" i="2"/>
  <c r="P1480" i="2"/>
  <c r="Q1480" i="2"/>
  <c r="R1480" i="2"/>
  <c r="S1480" i="2"/>
  <c r="T1480" i="2"/>
  <c r="U1480" i="2"/>
  <c r="V1480" i="2"/>
  <c r="W1480" i="2"/>
  <c r="X1480" i="2"/>
  <c r="Y1480" i="2"/>
  <c r="Z1480" i="2"/>
  <c r="AA1480" i="2"/>
  <c r="AB1480" i="2"/>
  <c r="AC1480" i="2"/>
  <c r="AD1480" i="2"/>
  <c r="AP1480" i="2"/>
  <c r="AQ1480" i="2"/>
  <c r="AR1480" i="2"/>
  <c r="AV1480" i="2"/>
  <c r="AW1480" i="2"/>
  <c r="AY1480" i="2"/>
  <c r="AZ1480" i="2"/>
  <c r="BD1480" i="2"/>
  <c r="BE1480" i="2"/>
  <c r="BF1480" i="2"/>
  <c r="A1481" i="2"/>
  <c r="B1481" i="2"/>
  <c r="C1481" i="2"/>
  <c r="D1481" i="2"/>
  <c r="E1481" i="2"/>
  <c r="F1481" i="2"/>
  <c r="G1481" i="2"/>
  <c r="AU1481" i="2" s="1"/>
  <c r="H1481" i="2"/>
  <c r="I1481" i="2"/>
  <c r="J1481" i="2"/>
  <c r="K1481" i="2"/>
  <c r="L1481" i="2"/>
  <c r="M1481" i="2"/>
  <c r="N1481" i="2"/>
  <c r="O1481" i="2"/>
  <c r="P1481" i="2"/>
  <c r="Q1481" i="2"/>
  <c r="R1481" i="2"/>
  <c r="S1481" i="2"/>
  <c r="T1481" i="2"/>
  <c r="U1481" i="2"/>
  <c r="V1481" i="2"/>
  <c r="W1481" i="2"/>
  <c r="X1481" i="2"/>
  <c r="Y1481" i="2"/>
  <c r="Z1481" i="2"/>
  <c r="AA1481" i="2"/>
  <c r="AB1481" i="2"/>
  <c r="AC1481" i="2"/>
  <c r="AD1481" i="2"/>
  <c r="AP1481" i="2"/>
  <c r="AQ1481" i="2"/>
  <c r="AR1481" i="2"/>
  <c r="AV1481" i="2"/>
  <c r="AW1481" i="2"/>
  <c r="AY1481" i="2"/>
  <c r="AZ1481" i="2"/>
  <c r="BD1481" i="2"/>
  <c r="BE1481" i="2"/>
  <c r="BF1481" i="2"/>
  <c r="A1482" i="2"/>
  <c r="B1482" i="2"/>
  <c r="C1482" i="2"/>
  <c r="D1482" i="2"/>
  <c r="E1482" i="2"/>
  <c r="F1482" i="2"/>
  <c r="G1482" i="2"/>
  <c r="AU1482" i="2" s="1"/>
  <c r="H1482" i="2"/>
  <c r="I1482" i="2"/>
  <c r="J1482" i="2"/>
  <c r="K1482" i="2"/>
  <c r="L1482" i="2"/>
  <c r="M1482" i="2"/>
  <c r="N1482" i="2"/>
  <c r="O1482" i="2"/>
  <c r="P1482" i="2"/>
  <c r="Q1482" i="2"/>
  <c r="R1482" i="2"/>
  <c r="S1482" i="2"/>
  <c r="T1482" i="2"/>
  <c r="U1482" i="2"/>
  <c r="V1482" i="2"/>
  <c r="W1482" i="2"/>
  <c r="X1482" i="2"/>
  <c r="Y1482" i="2"/>
  <c r="Z1482" i="2"/>
  <c r="AA1482" i="2"/>
  <c r="AB1482" i="2"/>
  <c r="AC1482" i="2"/>
  <c r="AD1482" i="2"/>
  <c r="AP1482" i="2"/>
  <c r="AQ1482" i="2"/>
  <c r="AR1482" i="2"/>
  <c r="AV1482" i="2"/>
  <c r="AW1482" i="2"/>
  <c r="AY1482" i="2"/>
  <c r="AZ1482" i="2"/>
  <c r="BD1482" i="2"/>
  <c r="BE1482" i="2"/>
  <c r="BF1482" i="2"/>
  <c r="A1483" i="2"/>
  <c r="B1483" i="2"/>
  <c r="C1483" i="2"/>
  <c r="D1483" i="2"/>
  <c r="E1483" i="2"/>
  <c r="F1483" i="2"/>
  <c r="G1483" i="2"/>
  <c r="AU1483" i="2" s="1"/>
  <c r="H1483" i="2"/>
  <c r="I1483" i="2"/>
  <c r="J1483" i="2"/>
  <c r="K1483" i="2"/>
  <c r="L1483" i="2"/>
  <c r="M1483" i="2"/>
  <c r="N1483" i="2"/>
  <c r="O1483" i="2"/>
  <c r="P1483" i="2"/>
  <c r="Q1483" i="2"/>
  <c r="R1483" i="2"/>
  <c r="S1483" i="2"/>
  <c r="T1483" i="2"/>
  <c r="U1483" i="2"/>
  <c r="V1483" i="2"/>
  <c r="W1483" i="2"/>
  <c r="X1483" i="2"/>
  <c r="Y1483" i="2"/>
  <c r="Z1483" i="2"/>
  <c r="AA1483" i="2"/>
  <c r="AB1483" i="2"/>
  <c r="AC1483" i="2"/>
  <c r="AD1483" i="2"/>
  <c r="AP1483" i="2"/>
  <c r="AQ1483" i="2"/>
  <c r="AR1483" i="2"/>
  <c r="AV1483" i="2"/>
  <c r="AW1483" i="2"/>
  <c r="AY1483" i="2"/>
  <c r="AZ1483" i="2"/>
  <c r="BD1483" i="2"/>
  <c r="BE1483" i="2"/>
  <c r="BF1483" i="2"/>
  <c r="A1484" i="2"/>
  <c r="B1484" i="2"/>
  <c r="C1484" i="2"/>
  <c r="D1484" i="2"/>
  <c r="E1484" i="2"/>
  <c r="F1484" i="2"/>
  <c r="G1484" i="2"/>
  <c r="AU1484" i="2" s="1"/>
  <c r="H1484" i="2"/>
  <c r="I1484" i="2"/>
  <c r="J1484" i="2"/>
  <c r="K1484" i="2"/>
  <c r="L1484" i="2"/>
  <c r="M1484" i="2"/>
  <c r="N1484" i="2"/>
  <c r="O1484" i="2"/>
  <c r="P1484" i="2"/>
  <c r="Q1484" i="2"/>
  <c r="R1484" i="2"/>
  <c r="S1484" i="2"/>
  <c r="T1484" i="2"/>
  <c r="U1484" i="2"/>
  <c r="V1484" i="2"/>
  <c r="W1484" i="2"/>
  <c r="X1484" i="2"/>
  <c r="Y1484" i="2"/>
  <c r="Z1484" i="2"/>
  <c r="AA1484" i="2"/>
  <c r="AB1484" i="2"/>
  <c r="AC1484" i="2"/>
  <c r="AD1484" i="2"/>
  <c r="AP1484" i="2"/>
  <c r="AQ1484" i="2"/>
  <c r="AR1484" i="2"/>
  <c r="AV1484" i="2"/>
  <c r="AW1484" i="2"/>
  <c r="AY1484" i="2"/>
  <c r="AZ1484" i="2"/>
  <c r="BD1484" i="2"/>
  <c r="BE1484" i="2"/>
  <c r="BF1484" i="2"/>
  <c r="A1485" i="2"/>
  <c r="B1485" i="2"/>
  <c r="C1485" i="2"/>
  <c r="D1485" i="2"/>
  <c r="E1485" i="2"/>
  <c r="F1485" i="2"/>
  <c r="G1485" i="2"/>
  <c r="AU1485" i="2" s="1"/>
  <c r="H1485" i="2"/>
  <c r="I1485" i="2"/>
  <c r="J1485" i="2"/>
  <c r="K1485" i="2"/>
  <c r="L1485" i="2"/>
  <c r="M1485" i="2"/>
  <c r="N1485" i="2"/>
  <c r="O1485" i="2"/>
  <c r="P1485" i="2"/>
  <c r="Q1485" i="2"/>
  <c r="R1485" i="2"/>
  <c r="S1485" i="2"/>
  <c r="T1485" i="2"/>
  <c r="U1485" i="2"/>
  <c r="V1485" i="2"/>
  <c r="W1485" i="2"/>
  <c r="X1485" i="2"/>
  <c r="Y1485" i="2"/>
  <c r="Z1485" i="2"/>
  <c r="AA1485" i="2"/>
  <c r="AB1485" i="2"/>
  <c r="AC1485" i="2"/>
  <c r="AD1485" i="2"/>
  <c r="AP1485" i="2"/>
  <c r="AQ1485" i="2"/>
  <c r="AR1485" i="2"/>
  <c r="AV1485" i="2"/>
  <c r="AW1485" i="2"/>
  <c r="AY1485" i="2"/>
  <c r="AZ1485" i="2"/>
  <c r="BD1485" i="2"/>
  <c r="BE1485" i="2"/>
  <c r="BF1485" i="2"/>
  <c r="A1486" i="2"/>
  <c r="B1486" i="2"/>
  <c r="C1486" i="2"/>
  <c r="D1486" i="2"/>
  <c r="E1486" i="2"/>
  <c r="F1486" i="2"/>
  <c r="G1486" i="2"/>
  <c r="AU1486" i="2" s="1"/>
  <c r="H1486" i="2"/>
  <c r="I1486" i="2"/>
  <c r="J1486" i="2"/>
  <c r="K1486" i="2"/>
  <c r="L1486" i="2"/>
  <c r="M1486" i="2"/>
  <c r="N1486" i="2"/>
  <c r="O1486" i="2"/>
  <c r="P1486" i="2"/>
  <c r="Q1486" i="2"/>
  <c r="R1486" i="2"/>
  <c r="S1486" i="2"/>
  <c r="T1486" i="2"/>
  <c r="U1486" i="2"/>
  <c r="V1486" i="2"/>
  <c r="W1486" i="2"/>
  <c r="X1486" i="2"/>
  <c r="Y1486" i="2"/>
  <c r="Z1486" i="2"/>
  <c r="AA1486" i="2"/>
  <c r="AB1486" i="2"/>
  <c r="AC1486" i="2"/>
  <c r="AD1486" i="2"/>
  <c r="AP1486" i="2"/>
  <c r="AQ1486" i="2"/>
  <c r="AR1486" i="2"/>
  <c r="AV1486" i="2"/>
  <c r="AW1486" i="2"/>
  <c r="AY1486" i="2"/>
  <c r="AZ1486" i="2"/>
  <c r="BD1486" i="2"/>
  <c r="BE1486" i="2"/>
  <c r="BF1486" i="2"/>
  <c r="A1487" i="2"/>
  <c r="B1487" i="2"/>
  <c r="C1487" i="2"/>
  <c r="D1487" i="2"/>
  <c r="E1487" i="2"/>
  <c r="F1487" i="2"/>
  <c r="G1487" i="2"/>
  <c r="AU1487" i="2" s="1"/>
  <c r="H1487" i="2"/>
  <c r="I1487" i="2"/>
  <c r="J1487" i="2"/>
  <c r="K1487" i="2"/>
  <c r="L1487" i="2"/>
  <c r="M1487" i="2"/>
  <c r="N1487" i="2"/>
  <c r="O1487" i="2"/>
  <c r="P1487" i="2"/>
  <c r="Q1487" i="2"/>
  <c r="R1487" i="2"/>
  <c r="S1487" i="2"/>
  <c r="T1487" i="2"/>
  <c r="U1487" i="2"/>
  <c r="V1487" i="2"/>
  <c r="W1487" i="2"/>
  <c r="X1487" i="2"/>
  <c r="Y1487" i="2"/>
  <c r="Z1487" i="2"/>
  <c r="AA1487" i="2"/>
  <c r="AB1487" i="2"/>
  <c r="AC1487" i="2"/>
  <c r="AD1487" i="2"/>
  <c r="AP1487" i="2"/>
  <c r="AQ1487" i="2"/>
  <c r="AR1487" i="2"/>
  <c r="AV1487" i="2"/>
  <c r="AW1487" i="2"/>
  <c r="AY1487" i="2"/>
  <c r="AZ1487" i="2"/>
  <c r="BD1487" i="2"/>
  <c r="BE1487" i="2"/>
  <c r="BF1487" i="2"/>
  <c r="A1488" i="2"/>
  <c r="B1488" i="2"/>
  <c r="C1488" i="2"/>
  <c r="D1488" i="2"/>
  <c r="E1488" i="2"/>
  <c r="F1488" i="2"/>
  <c r="G1488" i="2"/>
  <c r="AU1488" i="2" s="1"/>
  <c r="H1488" i="2"/>
  <c r="I1488" i="2"/>
  <c r="J1488" i="2"/>
  <c r="K1488" i="2"/>
  <c r="L1488" i="2"/>
  <c r="M1488" i="2"/>
  <c r="N1488" i="2"/>
  <c r="O1488" i="2"/>
  <c r="P1488" i="2"/>
  <c r="Q1488" i="2"/>
  <c r="R1488" i="2"/>
  <c r="S1488" i="2"/>
  <c r="T1488" i="2"/>
  <c r="U1488" i="2"/>
  <c r="V1488" i="2"/>
  <c r="W1488" i="2"/>
  <c r="X1488" i="2"/>
  <c r="Y1488" i="2"/>
  <c r="Z1488" i="2"/>
  <c r="AA1488" i="2"/>
  <c r="AB1488" i="2"/>
  <c r="AC1488" i="2"/>
  <c r="AD1488" i="2"/>
  <c r="AP1488" i="2"/>
  <c r="AQ1488" i="2"/>
  <c r="AR1488" i="2"/>
  <c r="AV1488" i="2"/>
  <c r="AW1488" i="2"/>
  <c r="AY1488" i="2"/>
  <c r="AZ1488" i="2"/>
  <c r="BD1488" i="2"/>
  <c r="BE1488" i="2"/>
  <c r="BF1488" i="2"/>
  <c r="A1489" i="2"/>
  <c r="B1489" i="2"/>
  <c r="C1489" i="2"/>
  <c r="D1489" i="2"/>
  <c r="E1489" i="2"/>
  <c r="F1489" i="2"/>
  <c r="G1489" i="2"/>
  <c r="AU1489" i="2" s="1"/>
  <c r="H1489" i="2"/>
  <c r="I1489" i="2"/>
  <c r="J1489" i="2"/>
  <c r="K1489" i="2"/>
  <c r="L1489" i="2"/>
  <c r="M1489" i="2"/>
  <c r="N1489" i="2"/>
  <c r="O1489" i="2"/>
  <c r="P1489" i="2"/>
  <c r="Q1489" i="2"/>
  <c r="R1489" i="2"/>
  <c r="S1489" i="2"/>
  <c r="T1489" i="2"/>
  <c r="U1489" i="2"/>
  <c r="V1489" i="2"/>
  <c r="W1489" i="2"/>
  <c r="X1489" i="2"/>
  <c r="Y1489" i="2"/>
  <c r="Z1489" i="2"/>
  <c r="AA1489" i="2"/>
  <c r="AB1489" i="2"/>
  <c r="AC1489" i="2"/>
  <c r="AD1489" i="2"/>
  <c r="AP1489" i="2"/>
  <c r="AQ1489" i="2"/>
  <c r="AR1489" i="2"/>
  <c r="AV1489" i="2"/>
  <c r="AW1489" i="2"/>
  <c r="AY1489" i="2"/>
  <c r="AZ1489" i="2"/>
  <c r="BD1489" i="2"/>
  <c r="BE1489" i="2"/>
  <c r="BF1489" i="2"/>
  <c r="A1490" i="2"/>
  <c r="B1490" i="2"/>
  <c r="C1490" i="2"/>
  <c r="D1490" i="2"/>
  <c r="E1490" i="2"/>
  <c r="F1490" i="2"/>
  <c r="G1490" i="2"/>
  <c r="AU1490" i="2" s="1"/>
  <c r="H1490" i="2"/>
  <c r="I1490" i="2"/>
  <c r="J1490" i="2"/>
  <c r="K1490" i="2"/>
  <c r="L1490" i="2"/>
  <c r="M1490" i="2"/>
  <c r="N1490" i="2"/>
  <c r="O1490" i="2"/>
  <c r="P1490" i="2"/>
  <c r="Q1490" i="2"/>
  <c r="R1490" i="2"/>
  <c r="S1490" i="2"/>
  <c r="T1490" i="2"/>
  <c r="U1490" i="2"/>
  <c r="V1490" i="2"/>
  <c r="W1490" i="2"/>
  <c r="X1490" i="2"/>
  <c r="Y1490" i="2"/>
  <c r="Z1490" i="2"/>
  <c r="AA1490" i="2"/>
  <c r="AB1490" i="2"/>
  <c r="AC1490" i="2"/>
  <c r="AD1490" i="2"/>
  <c r="AP1490" i="2"/>
  <c r="AQ1490" i="2"/>
  <c r="AR1490" i="2"/>
  <c r="AV1490" i="2"/>
  <c r="AW1490" i="2"/>
  <c r="AY1490" i="2"/>
  <c r="AZ1490" i="2"/>
  <c r="BD1490" i="2"/>
  <c r="BE1490" i="2"/>
  <c r="BF1490" i="2"/>
  <c r="A1491" i="2"/>
  <c r="B1491" i="2"/>
  <c r="C1491" i="2"/>
  <c r="D1491" i="2"/>
  <c r="E1491" i="2"/>
  <c r="F1491" i="2"/>
  <c r="G1491" i="2"/>
  <c r="AU1491" i="2" s="1"/>
  <c r="H1491" i="2"/>
  <c r="I1491" i="2"/>
  <c r="J1491" i="2"/>
  <c r="K1491" i="2"/>
  <c r="L1491" i="2"/>
  <c r="M1491" i="2"/>
  <c r="N1491" i="2"/>
  <c r="O1491" i="2"/>
  <c r="P1491" i="2"/>
  <c r="Q1491" i="2"/>
  <c r="R1491" i="2"/>
  <c r="S1491" i="2"/>
  <c r="T1491" i="2"/>
  <c r="U1491" i="2"/>
  <c r="V1491" i="2"/>
  <c r="W1491" i="2"/>
  <c r="X1491" i="2"/>
  <c r="Y1491" i="2"/>
  <c r="Z1491" i="2"/>
  <c r="AA1491" i="2"/>
  <c r="AB1491" i="2"/>
  <c r="AC1491" i="2"/>
  <c r="AD1491" i="2"/>
  <c r="AP1491" i="2"/>
  <c r="AQ1491" i="2"/>
  <c r="AR1491" i="2"/>
  <c r="AV1491" i="2"/>
  <c r="AW1491" i="2"/>
  <c r="AY1491" i="2"/>
  <c r="AZ1491" i="2"/>
  <c r="BD1491" i="2"/>
  <c r="BE1491" i="2"/>
  <c r="BF1491" i="2"/>
  <c r="A1492" i="2"/>
  <c r="B1492" i="2"/>
  <c r="C1492" i="2"/>
  <c r="D1492" i="2"/>
  <c r="E1492" i="2"/>
  <c r="F1492" i="2"/>
  <c r="G1492" i="2"/>
  <c r="AU1492" i="2" s="1"/>
  <c r="H1492" i="2"/>
  <c r="I1492" i="2"/>
  <c r="J1492" i="2"/>
  <c r="K1492" i="2"/>
  <c r="L1492" i="2"/>
  <c r="M1492" i="2"/>
  <c r="N1492" i="2"/>
  <c r="O1492" i="2"/>
  <c r="P1492" i="2"/>
  <c r="Q1492" i="2"/>
  <c r="R1492" i="2"/>
  <c r="S1492" i="2"/>
  <c r="T1492" i="2"/>
  <c r="U1492" i="2"/>
  <c r="V1492" i="2"/>
  <c r="W1492" i="2"/>
  <c r="X1492" i="2"/>
  <c r="Y1492" i="2"/>
  <c r="Z1492" i="2"/>
  <c r="AA1492" i="2"/>
  <c r="AB1492" i="2"/>
  <c r="AC1492" i="2"/>
  <c r="AD1492" i="2"/>
  <c r="AP1492" i="2"/>
  <c r="AQ1492" i="2"/>
  <c r="AR1492" i="2"/>
  <c r="AV1492" i="2"/>
  <c r="AW1492" i="2"/>
  <c r="AY1492" i="2"/>
  <c r="AZ1492" i="2"/>
  <c r="BD1492" i="2"/>
  <c r="BE1492" i="2"/>
  <c r="BF1492" i="2"/>
  <c r="A1493" i="2"/>
  <c r="B1493" i="2"/>
  <c r="C1493" i="2"/>
  <c r="D1493" i="2"/>
  <c r="E1493" i="2"/>
  <c r="F1493" i="2"/>
  <c r="G1493" i="2"/>
  <c r="AU1493" i="2" s="1"/>
  <c r="H1493" i="2"/>
  <c r="I1493" i="2"/>
  <c r="J1493" i="2"/>
  <c r="K1493" i="2"/>
  <c r="L1493" i="2"/>
  <c r="M1493" i="2"/>
  <c r="N1493" i="2"/>
  <c r="O1493" i="2"/>
  <c r="P1493" i="2"/>
  <c r="Q1493" i="2"/>
  <c r="R1493" i="2"/>
  <c r="S1493" i="2"/>
  <c r="T1493" i="2"/>
  <c r="U1493" i="2"/>
  <c r="V1493" i="2"/>
  <c r="W1493" i="2"/>
  <c r="X1493" i="2"/>
  <c r="Y1493" i="2"/>
  <c r="Z1493" i="2"/>
  <c r="AA1493" i="2"/>
  <c r="AB1493" i="2"/>
  <c r="AC1493" i="2"/>
  <c r="AD1493" i="2"/>
  <c r="AP1493" i="2"/>
  <c r="AQ1493" i="2"/>
  <c r="AR1493" i="2"/>
  <c r="AV1493" i="2"/>
  <c r="AW1493" i="2"/>
  <c r="AY1493" i="2"/>
  <c r="AZ1493" i="2"/>
  <c r="BD1493" i="2"/>
  <c r="BE1493" i="2"/>
  <c r="BF1493" i="2"/>
  <c r="A1494" i="2"/>
  <c r="B1494" i="2"/>
  <c r="C1494" i="2"/>
  <c r="D1494" i="2"/>
  <c r="E1494" i="2"/>
  <c r="F1494" i="2"/>
  <c r="G1494" i="2"/>
  <c r="AU1494" i="2" s="1"/>
  <c r="H1494" i="2"/>
  <c r="I1494" i="2"/>
  <c r="J1494" i="2"/>
  <c r="K1494" i="2"/>
  <c r="L1494" i="2"/>
  <c r="M1494" i="2"/>
  <c r="N1494" i="2"/>
  <c r="O1494" i="2"/>
  <c r="P1494" i="2"/>
  <c r="Q1494" i="2"/>
  <c r="R1494" i="2"/>
  <c r="S1494" i="2"/>
  <c r="T1494" i="2"/>
  <c r="U1494" i="2"/>
  <c r="V1494" i="2"/>
  <c r="W1494" i="2"/>
  <c r="X1494" i="2"/>
  <c r="Y1494" i="2"/>
  <c r="Z1494" i="2"/>
  <c r="AA1494" i="2"/>
  <c r="AB1494" i="2"/>
  <c r="AC1494" i="2"/>
  <c r="AD1494" i="2"/>
  <c r="AP1494" i="2"/>
  <c r="AQ1494" i="2"/>
  <c r="AR1494" i="2"/>
  <c r="AV1494" i="2"/>
  <c r="AW1494" i="2"/>
  <c r="AY1494" i="2"/>
  <c r="AZ1494" i="2"/>
  <c r="BD1494" i="2"/>
  <c r="BE1494" i="2"/>
  <c r="BF1494" i="2"/>
  <c r="A1495" i="2"/>
  <c r="B1495" i="2"/>
  <c r="C1495" i="2"/>
  <c r="D1495" i="2"/>
  <c r="E1495" i="2"/>
  <c r="F1495" i="2"/>
  <c r="G1495" i="2"/>
  <c r="AU1495" i="2" s="1"/>
  <c r="H1495" i="2"/>
  <c r="I1495" i="2"/>
  <c r="J1495" i="2"/>
  <c r="K1495" i="2"/>
  <c r="L1495" i="2"/>
  <c r="M1495" i="2"/>
  <c r="N1495" i="2"/>
  <c r="O1495" i="2"/>
  <c r="P1495" i="2"/>
  <c r="Q1495" i="2"/>
  <c r="R1495" i="2"/>
  <c r="S1495" i="2"/>
  <c r="T1495" i="2"/>
  <c r="U1495" i="2"/>
  <c r="V1495" i="2"/>
  <c r="W1495" i="2"/>
  <c r="X1495" i="2"/>
  <c r="Y1495" i="2"/>
  <c r="Z1495" i="2"/>
  <c r="AA1495" i="2"/>
  <c r="AB1495" i="2"/>
  <c r="AC1495" i="2"/>
  <c r="AD1495" i="2"/>
  <c r="AP1495" i="2"/>
  <c r="AQ1495" i="2"/>
  <c r="AR1495" i="2"/>
  <c r="AV1495" i="2"/>
  <c r="AW1495" i="2"/>
  <c r="AY1495" i="2"/>
  <c r="AZ1495" i="2"/>
  <c r="BD1495" i="2"/>
  <c r="BE1495" i="2"/>
  <c r="BF1495" i="2"/>
  <c r="A1496" i="2"/>
  <c r="B1496" i="2"/>
  <c r="C1496" i="2"/>
  <c r="D1496" i="2"/>
  <c r="E1496" i="2"/>
  <c r="F1496" i="2"/>
  <c r="G1496" i="2"/>
  <c r="AU1496" i="2" s="1"/>
  <c r="H1496" i="2"/>
  <c r="I1496" i="2"/>
  <c r="J1496" i="2"/>
  <c r="K1496" i="2"/>
  <c r="L1496" i="2"/>
  <c r="M1496" i="2"/>
  <c r="N1496" i="2"/>
  <c r="O1496" i="2"/>
  <c r="P1496" i="2"/>
  <c r="Q1496" i="2"/>
  <c r="R1496" i="2"/>
  <c r="S1496" i="2"/>
  <c r="T1496" i="2"/>
  <c r="U1496" i="2"/>
  <c r="V1496" i="2"/>
  <c r="W1496" i="2"/>
  <c r="X1496" i="2"/>
  <c r="Y1496" i="2"/>
  <c r="Z1496" i="2"/>
  <c r="AA1496" i="2"/>
  <c r="AB1496" i="2"/>
  <c r="AC1496" i="2"/>
  <c r="AD1496" i="2"/>
  <c r="AP1496" i="2"/>
  <c r="AQ1496" i="2"/>
  <c r="AR1496" i="2"/>
  <c r="AV1496" i="2"/>
  <c r="AW1496" i="2"/>
  <c r="AY1496" i="2"/>
  <c r="AZ1496" i="2"/>
  <c r="BD1496" i="2"/>
  <c r="BE1496" i="2"/>
  <c r="BF1496" i="2"/>
  <c r="A1497" i="2"/>
  <c r="B1497" i="2"/>
  <c r="C1497" i="2"/>
  <c r="D1497" i="2"/>
  <c r="E1497" i="2"/>
  <c r="F1497" i="2"/>
  <c r="G1497" i="2"/>
  <c r="AU1497" i="2" s="1"/>
  <c r="H1497" i="2"/>
  <c r="I1497" i="2"/>
  <c r="J1497" i="2"/>
  <c r="K1497" i="2"/>
  <c r="L1497" i="2"/>
  <c r="M1497" i="2"/>
  <c r="N1497" i="2"/>
  <c r="O1497" i="2"/>
  <c r="P1497" i="2"/>
  <c r="Q1497" i="2"/>
  <c r="R1497" i="2"/>
  <c r="S1497" i="2"/>
  <c r="T1497" i="2"/>
  <c r="U1497" i="2"/>
  <c r="V1497" i="2"/>
  <c r="W1497" i="2"/>
  <c r="X1497" i="2"/>
  <c r="Y1497" i="2"/>
  <c r="Z1497" i="2"/>
  <c r="AA1497" i="2"/>
  <c r="AB1497" i="2"/>
  <c r="AC1497" i="2"/>
  <c r="AD1497" i="2"/>
  <c r="AP1497" i="2"/>
  <c r="AQ1497" i="2"/>
  <c r="AR1497" i="2"/>
  <c r="AV1497" i="2"/>
  <c r="AW1497" i="2"/>
  <c r="AY1497" i="2"/>
  <c r="AZ1497" i="2"/>
  <c r="BD1497" i="2"/>
  <c r="BE1497" i="2"/>
  <c r="BF1497" i="2"/>
  <c r="A1498" i="2"/>
  <c r="B1498" i="2"/>
  <c r="C1498" i="2"/>
  <c r="D1498" i="2"/>
  <c r="E1498" i="2"/>
  <c r="F1498" i="2"/>
  <c r="G1498" i="2"/>
  <c r="AU1498" i="2" s="1"/>
  <c r="H1498" i="2"/>
  <c r="I1498" i="2"/>
  <c r="J1498" i="2"/>
  <c r="K1498" i="2"/>
  <c r="L1498" i="2"/>
  <c r="M1498" i="2"/>
  <c r="N1498" i="2"/>
  <c r="O1498" i="2"/>
  <c r="P1498" i="2"/>
  <c r="Q1498" i="2"/>
  <c r="R1498" i="2"/>
  <c r="S1498" i="2"/>
  <c r="T1498" i="2"/>
  <c r="U1498" i="2"/>
  <c r="V1498" i="2"/>
  <c r="W1498" i="2"/>
  <c r="X1498" i="2"/>
  <c r="Y1498" i="2"/>
  <c r="Z1498" i="2"/>
  <c r="AA1498" i="2"/>
  <c r="AB1498" i="2"/>
  <c r="AC1498" i="2"/>
  <c r="AD1498" i="2"/>
  <c r="AP1498" i="2"/>
  <c r="AQ1498" i="2"/>
  <c r="AR1498" i="2"/>
  <c r="AV1498" i="2"/>
  <c r="AW1498" i="2"/>
  <c r="AY1498" i="2"/>
  <c r="AZ1498" i="2"/>
  <c r="BD1498" i="2"/>
  <c r="BE1498" i="2"/>
  <c r="BF1498" i="2"/>
  <c r="A1499" i="2"/>
  <c r="B1499" i="2"/>
  <c r="C1499" i="2"/>
  <c r="D1499" i="2"/>
  <c r="E1499" i="2"/>
  <c r="F1499" i="2"/>
  <c r="G1499" i="2"/>
  <c r="AU1499" i="2" s="1"/>
  <c r="H1499" i="2"/>
  <c r="I1499" i="2"/>
  <c r="J1499" i="2"/>
  <c r="K1499" i="2"/>
  <c r="L1499" i="2"/>
  <c r="M1499" i="2"/>
  <c r="N1499" i="2"/>
  <c r="O1499" i="2"/>
  <c r="P1499" i="2"/>
  <c r="Q1499" i="2"/>
  <c r="R1499" i="2"/>
  <c r="S1499" i="2"/>
  <c r="T1499" i="2"/>
  <c r="U1499" i="2"/>
  <c r="V1499" i="2"/>
  <c r="W1499" i="2"/>
  <c r="X1499" i="2"/>
  <c r="Y1499" i="2"/>
  <c r="Z1499" i="2"/>
  <c r="AA1499" i="2"/>
  <c r="AB1499" i="2"/>
  <c r="AC1499" i="2"/>
  <c r="AD1499" i="2"/>
  <c r="AP1499" i="2"/>
  <c r="AQ1499" i="2"/>
  <c r="AR1499" i="2"/>
  <c r="AV1499" i="2"/>
  <c r="AW1499" i="2"/>
  <c r="AY1499" i="2"/>
  <c r="AZ1499" i="2"/>
  <c r="BD1499" i="2"/>
  <c r="BE1499" i="2"/>
  <c r="BF1499" i="2"/>
  <c r="A1500" i="2"/>
  <c r="B1500" i="2"/>
  <c r="C1500" i="2"/>
  <c r="D1500" i="2"/>
  <c r="E1500" i="2"/>
  <c r="F1500" i="2"/>
  <c r="G1500" i="2"/>
  <c r="AU1500" i="2" s="1"/>
  <c r="H1500" i="2"/>
  <c r="I1500" i="2"/>
  <c r="J1500" i="2"/>
  <c r="K1500" i="2"/>
  <c r="L1500" i="2"/>
  <c r="M1500" i="2"/>
  <c r="N1500" i="2"/>
  <c r="O1500" i="2"/>
  <c r="P1500" i="2"/>
  <c r="Q1500" i="2"/>
  <c r="R1500" i="2"/>
  <c r="S1500" i="2"/>
  <c r="T1500" i="2"/>
  <c r="U1500" i="2"/>
  <c r="V1500" i="2"/>
  <c r="W1500" i="2"/>
  <c r="X1500" i="2"/>
  <c r="Y1500" i="2"/>
  <c r="Z1500" i="2"/>
  <c r="AA1500" i="2"/>
  <c r="AB1500" i="2"/>
  <c r="AC1500" i="2"/>
  <c r="AD1500" i="2"/>
  <c r="AP1500" i="2"/>
  <c r="AQ1500" i="2"/>
  <c r="AR1500" i="2"/>
  <c r="AV1500" i="2"/>
  <c r="AW1500" i="2"/>
  <c r="AY1500" i="2"/>
  <c r="AZ1500" i="2"/>
  <c r="BD1500" i="2"/>
  <c r="BE1500" i="2"/>
  <c r="BF1500" i="2"/>
  <c r="A1501" i="2"/>
  <c r="B1501" i="2"/>
  <c r="C1501" i="2"/>
  <c r="D1501" i="2"/>
  <c r="E1501" i="2"/>
  <c r="F1501" i="2"/>
  <c r="G1501" i="2"/>
  <c r="AU1501" i="2" s="1"/>
  <c r="H1501" i="2"/>
  <c r="I1501" i="2"/>
  <c r="J1501" i="2"/>
  <c r="K1501" i="2"/>
  <c r="L1501" i="2"/>
  <c r="M1501" i="2"/>
  <c r="N1501" i="2"/>
  <c r="O1501" i="2"/>
  <c r="P1501" i="2"/>
  <c r="Q1501" i="2"/>
  <c r="R1501" i="2"/>
  <c r="S1501" i="2"/>
  <c r="T1501" i="2"/>
  <c r="U1501" i="2"/>
  <c r="V1501" i="2"/>
  <c r="W1501" i="2"/>
  <c r="X1501" i="2"/>
  <c r="Y1501" i="2"/>
  <c r="Z1501" i="2"/>
  <c r="AA1501" i="2"/>
  <c r="AB1501" i="2"/>
  <c r="AC1501" i="2"/>
  <c r="AD1501" i="2"/>
  <c r="AP1501" i="2"/>
  <c r="AQ1501" i="2"/>
  <c r="AR1501" i="2"/>
  <c r="AV1501" i="2"/>
  <c r="AW1501" i="2"/>
  <c r="AY1501" i="2"/>
  <c r="AZ1501" i="2"/>
  <c r="BD1501" i="2"/>
  <c r="BE1501" i="2"/>
  <c r="BF1501" i="2"/>
  <c r="A1502" i="2"/>
  <c r="B1502" i="2"/>
  <c r="C1502" i="2"/>
  <c r="D1502" i="2"/>
  <c r="E1502" i="2"/>
  <c r="F1502" i="2"/>
  <c r="G1502" i="2"/>
  <c r="AU1502" i="2" s="1"/>
  <c r="H1502" i="2"/>
  <c r="I1502" i="2"/>
  <c r="J1502" i="2"/>
  <c r="K1502" i="2"/>
  <c r="L1502" i="2"/>
  <c r="M1502" i="2"/>
  <c r="N1502" i="2"/>
  <c r="O1502" i="2"/>
  <c r="P1502" i="2"/>
  <c r="Q1502" i="2"/>
  <c r="R1502" i="2"/>
  <c r="S1502" i="2"/>
  <c r="T1502" i="2"/>
  <c r="U1502" i="2"/>
  <c r="V1502" i="2"/>
  <c r="W1502" i="2"/>
  <c r="X1502" i="2"/>
  <c r="Y1502" i="2"/>
  <c r="Z1502" i="2"/>
  <c r="AA1502" i="2"/>
  <c r="AB1502" i="2"/>
  <c r="AC1502" i="2"/>
  <c r="AD1502" i="2"/>
  <c r="AP1502" i="2"/>
  <c r="AQ1502" i="2"/>
  <c r="AR1502" i="2"/>
  <c r="AV1502" i="2"/>
  <c r="AW1502" i="2"/>
  <c r="AY1502" i="2"/>
  <c r="AZ1502" i="2"/>
  <c r="BD1502" i="2"/>
  <c r="BE1502" i="2"/>
  <c r="BF1502" i="2"/>
  <c r="A1503" i="2"/>
  <c r="B1503" i="2"/>
  <c r="C1503" i="2"/>
  <c r="D1503" i="2"/>
  <c r="E1503" i="2"/>
  <c r="F1503" i="2"/>
  <c r="G1503" i="2"/>
  <c r="AU1503" i="2" s="1"/>
  <c r="H1503" i="2"/>
  <c r="I1503" i="2"/>
  <c r="J1503" i="2"/>
  <c r="K1503" i="2"/>
  <c r="L1503" i="2"/>
  <c r="M1503" i="2"/>
  <c r="N1503" i="2"/>
  <c r="O1503" i="2"/>
  <c r="P1503" i="2"/>
  <c r="Q1503" i="2"/>
  <c r="R1503" i="2"/>
  <c r="S1503" i="2"/>
  <c r="T1503" i="2"/>
  <c r="U1503" i="2"/>
  <c r="V1503" i="2"/>
  <c r="W1503" i="2"/>
  <c r="X1503" i="2"/>
  <c r="Y1503" i="2"/>
  <c r="Z1503" i="2"/>
  <c r="AA1503" i="2"/>
  <c r="AB1503" i="2"/>
  <c r="AC1503" i="2"/>
  <c r="AD1503" i="2"/>
  <c r="AP1503" i="2"/>
  <c r="AQ1503" i="2"/>
  <c r="AR1503" i="2"/>
  <c r="AV1503" i="2"/>
  <c r="AW1503" i="2"/>
  <c r="AY1503" i="2"/>
  <c r="AZ1503" i="2"/>
  <c r="BD1503" i="2"/>
  <c r="BE1503" i="2"/>
  <c r="BF1503" i="2"/>
  <c r="A1504" i="2"/>
  <c r="B1504" i="2"/>
  <c r="C1504" i="2"/>
  <c r="D1504" i="2"/>
  <c r="E1504" i="2"/>
  <c r="F1504" i="2"/>
  <c r="G1504" i="2"/>
  <c r="AU1504" i="2" s="1"/>
  <c r="H1504" i="2"/>
  <c r="I1504" i="2"/>
  <c r="J1504" i="2"/>
  <c r="K1504" i="2"/>
  <c r="L1504" i="2"/>
  <c r="M1504" i="2"/>
  <c r="N1504" i="2"/>
  <c r="O1504" i="2"/>
  <c r="P1504" i="2"/>
  <c r="Q1504" i="2"/>
  <c r="R1504" i="2"/>
  <c r="S1504" i="2"/>
  <c r="T1504" i="2"/>
  <c r="U1504" i="2"/>
  <c r="V1504" i="2"/>
  <c r="W1504" i="2"/>
  <c r="X1504" i="2"/>
  <c r="Y1504" i="2"/>
  <c r="Z1504" i="2"/>
  <c r="AA1504" i="2"/>
  <c r="AB1504" i="2"/>
  <c r="AC1504" i="2"/>
  <c r="AD1504" i="2"/>
  <c r="AP1504" i="2"/>
  <c r="AQ1504" i="2"/>
  <c r="AR1504" i="2"/>
  <c r="AV1504" i="2"/>
  <c r="AW1504" i="2"/>
  <c r="AY1504" i="2"/>
  <c r="AZ1504" i="2"/>
  <c r="BD1504" i="2"/>
  <c r="BE1504" i="2"/>
  <c r="BF1504" i="2"/>
  <c r="A1505" i="2"/>
  <c r="B1505" i="2"/>
  <c r="C1505" i="2"/>
  <c r="D1505" i="2"/>
  <c r="E1505" i="2"/>
  <c r="F1505" i="2"/>
  <c r="G1505" i="2"/>
  <c r="AU1505" i="2" s="1"/>
  <c r="H1505" i="2"/>
  <c r="I1505" i="2"/>
  <c r="J1505" i="2"/>
  <c r="K1505" i="2"/>
  <c r="L1505" i="2"/>
  <c r="M1505" i="2"/>
  <c r="N1505" i="2"/>
  <c r="O1505" i="2"/>
  <c r="P1505" i="2"/>
  <c r="Q1505" i="2"/>
  <c r="R1505" i="2"/>
  <c r="S1505" i="2"/>
  <c r="T1505" i="2"/>
  <c r="U1505" i="2"/>
  <c r="V1505" i="2"/>
  <c r="W1505" i="2"/>
  <c r="X1505" i="2"/>
  <c r="Y1505" i="2"/>
  <c r="Z1505" i="2"/>
  <c r="AA1505" i="2"/>
  <c r="AB1505" i="2"/>
  <c r="AC1505" i="2"/>
  <c r="AD1505" i="2"/>
  <c r="AP1505" i="2"/>
  <c r="AQ1505" i="2"/>
  <c r="AR1505" i="2"/>
  <c r="AV1505" i="2"/>
  <c r="AW1505" i="2"/>
  <c r="AY1505" i="2"/>
  <c r="AZ1505" i="2"/>
  <c r="BD1505" i="2"/>
  <c r="BE1505" i="2"/>
  <c r="BF1505" i="2"/>
  <c r="A1506" i="2"/>
  <c r="B1506" i="2"/>
  <c r="C1506" i="2"/>
  <c r="D1506" i="2"/>
  <c r="E1506" i="2"/>
  <c r="F1506" i="2"/>
  <c r="G1506" i="2"/>
  <c r="AU1506" i="2" s="1"/>
  <c r="H1506" i="2"/>
  <c r="I1506" i="2"/>
  <c r="J1506" i="2"/>
  <c r="K1506" i="2"/>
  <c r="L1506" i="2"/>
  <c r="M1506" i="2"/>
  <c r="N1506" i="2"/>
  <c r="O1506" i="2"/>
  <c r="P1506" i="2"/>
  <c r="Q1506" i="2"/>
  <c r="R1506" i="2"/>
  <c r="S1506" i="2"/>
  <c r="T1506" i="2"/>
  <c r="U1506" i="2"/>
  <c r="V1506" i="2"/>
  <c r="W1506" i="2"/>
  <c r="X1506" i="2"/>
  <c r="Y1506" i="2"/>
  <c r="Z1506" i="2"/>
  <c r="AA1506" i="2"/>
  <c r="AB1506" i="2"/>
  <c r="AC1506" i="2"/>
  <c r="AD1506" i="2"/>
  <c r="AP1506" i="2"/>
  <c r="AQ1506" i="2"/>
  <c r="AR1506" i="2"/>
  <c r="AV1506" i="2"/>
  <c r="AW1506" i="2"/>
  <c r="AY1506" i="2"/>
  <c r="AZ1506" i="2"/>
  <c r="BD1506" i="2"/>
  <c r="BE1506" i="2"/>
  <c r="BF1506" i="2"/>
  <c r="A1507" i="2"/>
  <c r="B1507" i="2"/>
  <c r="C1507" i="2"/>
  <c r="D1507" i="2"/>
  <c r="E1507" i="2"/>
  <c r="F1507" i="2"/>
  <c r="G1507" i="2"/>
  <c r="AU1507" i="2" s="1"/>
  <c r="H1507" i="2"/>
  <c r="I1507" i="2"/>
  <c r="J1507" i="2"/>
  <c r="K1507" i="2"/>
  <c r="L1507" i="2"/>
  <c r="M1507" i="2"/>
  <c r="N1507" i="2"/>
  <c r="O1507" i="2"/>
  <c r="P1507" i="2"/>
  <c r="Q1507" i="2"/>
  <c r="R1507" i="2"/>
  <c r="S1507" i="2"/>
  <c r="T1507" i="2"/>
  <c r="U1507" i="2"/>
  <c r="V1507" i="2"/>
  <c r="W1507" i="2"/>
  <c r="X1507" i="2"/>
  <c r="Y1507" i="2"/>
  <c r="Z1507" i="2"/>
  <c r="AA1507" i="2"/>
  <c r="AB1507" i="2"/>
  <c r="AC1507" i="2"/>
  <c r="AD1507" i="2"/>
  <c r="AP1507" i="2"/>
  <c r="AQ1507" i="2"/>
  <c r="AR1507" i="2"/>
  <c r="AV1507" i="2"/>
  <c r="AW1507" i="2"/>
  <c r="AY1507" i="2"/>
  <c r="AZ1507" i="2"/>
  <c r="BD1507" i="2"/>
  <c r="BE1507" i="2"/>
  <c r="BF1507" i="2"/>
  <c r="A1508" i="2"/>
  <c r="B1508" i="2"/>
  <c r="C1508" i="2"/>
  <c r="D1508" i="2"/>
  <c r="E1508" i="2"/>
  <c r="F1508" i="2"/>
  <c r="G1508" i="2"/>
  <c r="AU1508" i="2" s="1"/>
  <c r="H1508" i="2"/>
  <c r="I1508" i="2"/>
  <c r="J1508" i="2"/>
  <c r="K1508" i="2"/>
  <c r="L1508" i="2"/>
  <c r="M1508" i="2"/>
  <c r="N1508" i="2"/>
  <c r="O1508" i="2"/>
  <c r="P1508" i="2"/>
  <c r="Q1508" i="2"/>
  <c r="R1508" i="2"/>
  <c r="S1508" i="2"/>
  <c r="T1508" i="2"/>
  <c r="U1508" i="2"/>
  <c r="V1508" i="2"/>
  <c r="W1508" i="2"/>
  <c r="X1508" i="2"/>
  <c r="Y1508" i="2"/>
  <c r="Z1508" i="2"/>
  <c r="AA1508" i="2"/>
  <c r="AB1508" i="2"/>
  <c r="AC1508" i="2"/>
  <c r="AD1508" i="2"/>
  <c r="AP1508" i="2"/>
  <c r="AQ1508" i="2"/>
  <c r="AR1508" i="2"/>
  <c r="AV1508" i="2"/>
  <c r="AW1508" i="2"/>
  <c r="AY1508" i="2"/>
  <c r="AZ1508" i="2"/>
  <c r="BD1508" i="2"/>
  <c r="BE1508" i="2"/>
  <c r="BF1508" i="2"/>
  <c r="A1509" i="2"/>
  <c r="B1509" i="2"/>
  <c r="C1509" i="2"/>
  <c r="D1509" i="2"/>
  <c r="E1509" i="2"/>
  <c r="F1509" i="2"/>
  <c r="G1509" i="2"/>
  <c r="AU1509" i="2" s="1"/>
  <c r="H1509" i="2"/>
  <c r="I1509" i="2"/>
  <c r="J1509" i="2"/>
  <c r="K1509" i="2"/>
  <c r="L1509" i="2"/>
  <c r="M1509" i="2"/>
  <c r="N1509" i="2"/>
  <c r="O1509" i="2"/>
  <c r="P1509" i="2"/>
  <c r="Q1509" i="2"/>
  <c r="R1509" i="2"/>
  <c r="S1509" i="2"/>
  <c r="T1509" i="2"/>
  <c r="U1509" i="2"/>
  <c r="V1509" i="2"/>
  <c r="W1509" i="2"/>
  <c r="X1509" i="2"/>
  <c r="Y1509" i="2"/>
  <c r="Z1509" i="2"/>
  <c r="AA1509" i="2"/>
  <c r="AB1509" i="2"/>
  <c r="AC1509" i="2"/>
  <c r="AD1509" i="2"/>
  <c r="AP1509" i="2"/>
  <c r="AQ1509" i="2"/>
  <c r="AR1509" i="2"/>
  <c r="AV1509" i="2"/>
  <c r="AW1509" i="2"/>
  <c r="AY1509" i="2"/>
  <c r="AZ1509" i="2"/>
  <c r="BD1509" i="2"/>
  <c r="BE1509" i="2"/>
  <c r="BF1509" i="2"/>
  <c r="A1510" i="2"/>
  <c r="B1510" i="2"/>
  <c r="C1510" i="2"/>
  <c r="D1510" i="2"/>
  <c r="E1510" i="2"/>
  <c r="F1510" i="2"/>
  <c r="G1510" i="2"/>
  <c r="AU1510" i="2" s="1"/>
  <c r="H1510" i="2"/>
  <c r="I1510" i="2"/>
  <c r="J1510" i="2"/>
  <c r="K1510" i="2"/>
  <c r="L1510" i="2"/>
  <c r="M1510" i="2"/>
  <c r="N1510" i="2"/>
  <c r="O1510" i="2"/>
  <c r="P1510" i="2"/>
  <c r="Q1510" i="2"/>
  <c r="R1510" i="2"/>
  <c r="S1510" i="2"/>
  <c r="T1510" i="2"/>
  <c r="U1510" i="2"/>
  <c r="V1510" i="2"/>
  <c r="W1510" i="2"/>
  <c r="X1510" i="2"/>
  <c r="Y1510" i="2"/>
  <c r="Z1510" i="2"/>
  <c r="AA1510" i="2"/>
  <c r="AB1510" i="2"/>
  <c r="AC1510" i="2"/>
  <c r="AD1510" i="2"/>
  <c r="AP1510" i="2"/>
  <c r="AQ1510" i="2"/>
  <c r="AR1510" i="2"/>
  <c r="AV1510" i="2"/>
  <c r="AW1510" i="2"/>
  <c r="AY1510" i="2"/>
  <c r="AZ1510" i="2"/>
  <c r="BD1510" i="2"/>
  <c r="BE1510" i="2"/>
  <c r="BF1510" i="2"/>
  <c r="A1511" i="2"/>
  <c r="B1511" i="2"/>
  <c r="C1511" i="2"/>
  <c r="D1511" i="2"/>
  <c r="E1511" i="2"/>
  <c r="F1511" i="2"/>
  <c r="G1511" i="2"/>
  <c r="AU1511" i="2" s="1"/>
  <c r="H1511" i="2"/>
  <c r="I1511" i="2"/>
  <c r="J1511" i="2"/>
  <c r="K1511" i="2"/>
  <c r="L1511" i="2"/>
  <c r="M1511" i="2"/>
  <c r="N1511" i="2"/>
  <c r="O1511" i="2"/>
  <c r="P1511" i="2"/>
  <c r="Q1511" i="2"/>
  <c r="R1511" i="2"/>
  <c r="S1511" i="2"/>
  <c r="T1511" i="2"/>
  <c r="U1511" i="2"/>
  <c r="V1511" i="2"/>
  <c r="W1511" i="2"/>
  <c r="X1511" i="2"/>
  <c r="Y1511" i="2"/>
  <c r="Z1511" i="2"/>
  <c r="AA1511" i="2"/>
  <c r="AB1511" i="2"/>
  <c r="AC1511" i="2"/>
  <c r="AD1511" i="2"/>
  <c r="AP1511" i="2"/>
  <c r="AQ1511" i="2"/>
  <c r="AR1511" i="2"/>
  <c r="AV1511" i="2"/>
  <c r="AW1511" i="2"/>
  <c r="AY1511" i="2"/>
  <c r="AZ1511" i="2"/>
  <c r="BD1511" i="2"/>
  <c r="BE1511" i="2"/>
  <c r="BF1511" i="2"/>
  <c r="A1512" i="2"/>
  <c r="B1512" i="2"/>
  <c r="C1512" i="2"/>
  <c r="D1512" i="2"/>
  <c r="E1512" i="2"/>
  <c r="F1512" i="2"/>
  <c r="G1512" i="2"/>
  <c r="AU1512" i="2" s="1"/>
  <c r="H1512" i="2"/>
  <c r="I1512" i="2"/>
  <c r="J1512" i="2"/>
  <c r="K1512" i="2"/>
  <c r="L1512" i="2"/>
  <c r="M1512" i="2"/>
  <c r="N1512" i="2"/>
  <c r="O1512" i="2"/>
  <c r="P1512" i="2"/>
  <c r="Q1512" i="2"/>
  <c r="R1512" i="2"/>
  <c r="S1512" i="2"/>
  <c r="T1512" i="2"/>
  <c r="U1512" i="2"/>
  <c r="V1512" i="2"/>
  <c r="W1512" i="2"/>
  <c r="X1512" i="2"/>
  <c r="Y1512" i="2"/>
  <c r="Z1512" i="2"/>
  <c r="AA1512" i="2"/>
  <c r="AB1512" i="2"/>
  <c r="AC1512" i="2"/>
  <c r="AD1512" i="2"/>
  <c r="AP1512" i="2"/>
  <c r="AQ1512" i="2"/>
  <c r="AR1512" i="2"/>
  <c r="AV1512" i="2"/>
  <c r="AW1512" i="2"/>
  <c r="AY1512" i="2"/>
  <c r="AZ1512" i="2"/>
  <c r="BD1512" i="2"/>
  <c r="BE1512" i="2"/>
  <c r="BF1512" i="2"/>
  <c r="A1513" i="2"/>
  <c r="B1513" i="2"/>
  <c r="C1513" i="2"/>
  <c r="D1513" i="2"/>
  <c r="E1513" i="2"/>
  <c r="F1513" i="2"/>
  <c r="BA1513" i="2" s="1"/>
  <c r="G1513" i="2"/>
  <c r="H1513" i="2"/>
  <c r="I1513" i="2"/>
  <c r="J1513" i="2"/>
  <c r="K1513" i="2"/>
  <c r="L1513" i="2"/>
  <c r="M1513" i="2"/>
  <c r="N1513" i="2"/>
  <c r="O1513" i="2"/>
  <c r="P1513" i="2"/>
  <c r="Q1513" i="2"/>
  <c r="R1513" i="2"/>
  <c r="S1513" i="2"/>
  <c r="T1513" i="2"/>
  <c r="U1513" i="2"/>
  <c r="V1513" i="2"/>
  <c r="W1513" i="2"/>
  <c r="X1513" i="2"/>
  <c r="Y1513" i="2"/>
  <c r="Z1513" i="2"/>
  <c r="AA1513" i="2"/>
  <c r="AB1513" i="2"/>
  <c r="AC1513" i="2"/>
  <c r="AD1513" i="2"/>
  <c r="AP1513" i="2"/>
  <c r="AQ1513" i="2"/>
  <c r="AR1513" i="2"/>
  <c r="AU1513" i="2"/>
  <c r="AV1513" i="2"/>
  <c r="AW1513" i="2"/>
  <c r="AY1513" i="2"/>
  <c r="AZ1513" i="2"/>
  <c r="BD1513" i="2"/>
  <c r="BE1513" i="2"/>
  <c r="BF1513" i="2"/>
  <c r="A1514" i="2"/>
  <c r="B1514" i="2"/>
  <c r="C1514" i="2"/>
  <c r="D1514" i="2"/>
  <c r="E1514" i="2"/>
  <c r="F1514" i="2"/>
  <c r="G1514" i="2"/>
  <c r="AU1514" i="2" s="1"/>
  <c r="H1514" i="2"/>
  <c r="I1514" i="2"/>
  <c r="J1514" i="2"/>
  <c r="K1514" i="2"/>
  <c r="L1514" i="2"/>
  <c r="M1514" i="2"/>
  <c r="N1514" i="2"/>
  <c r="O1514" i="2"/>
  <c r="P1514" i="2"/>
  <c r="Q1514" i="2"/>
  <c r="R1514" i="2"/>
  <c r="S1514" i="2"/>
  <c r="T1514" i="2"/>
  <c r="U1514" i="2"/>
  <c r="V1514" i="2"/>
  <c r="W1514" i="2"/>
  <c r="X1514" i="2"/>
  <c r="Y1514" i="2"/>
  <c r="Z1514" i="2"/>
  <c r="AA1514" i="2"/>
  <c r="AB1514" i="2"/>
  <c r="AC1514" i="2"/>
  <c r="AD1514" i="2"/>
  <c r="AP1514" i="2"/>
  <c r="AQ1514" i="2"/>
  <c r="AR1514" i="2"/>
  <c r="AV1514" i="2"/>
  <c r="AW1514" i="2"/>
  <c r="AY1514" i="2"/>
  <c r="AZ1514" i="2"/>
  <c r="BD1514" i="2"/>
  <c r="BE1514" i="2"/>
  <c r="BF1514" i="2"/>
  <c r="A1515" i="2"/>
  <c r="B1515" i="2"/>
  <c r="C1515" i="2"/>
  <c r="D1515" i="2"/>
  <c r="E1515" i="2"/>
  <c r="F1515" i="2"/>
  <c r="G1515" i="2"/>
  <c r="AU1515" i="2" s="1"/>
  <c r="H1515" i="2"/>
  <c r="I1515" i="2"/>
  <c r="J1515" i="2"/>
  <c r="K1515" i="2"/>
  <c r="L1515" i="2"/>
  <c r="M1515" i="2"/>
  <c r="N1515" i="2"/>
  <c r="O1515" i="2"/>
  <c r="P1515" i="2"/>
  <c r="Q1515" i="2"/>
  <c r="R1515" i="2"/>
  <c r="S1515" i="2"/>
  <c r="T1515" i="2"/>
  <c r="U1515" i="2"/>
  <c r="V1515" i="2"/>
  <c r="W1515" i="2"/>
  <c r="X1515" i="2"/>
  <c r="Y1515" i="2"/>
  <c r="Z1515" i="2"/>
  <c r="AA1515" i="2"/>
  <c r="AB1515" i="2"/>
  <c r="AC1515" i="2"/>
  <c r="AD1515" i="2"/>
  <c r="AP1515" i="2"/>
  <c r="AQ1515" i="2"/>
  <c r="AR1515" i="2"/>
  <c r="AV1515" i="2"/>
  <c r="AW1515" i="2"/>
  <c r="AY1515" i="2"/>
  <c r="AZ1515" i="2"/>
  <c r="BD1515" i="2"/>
  <c r="BE1515" i="2"/>
  <c r="BF1515" i="2"/>
  <c r="A1516" i="2"/>
  <c r="B1516" i="2"/>
  <c r="C1516" i="2"/>
  <c r="D1516" i="2"/>
  <c r="E1516" i="2"/>
  <c r="F1516" i="2"/>
  <c r="G1516" i="2"/>
  <c r="AU1516" i="2" s="1"/>
  <c r="H1516" i="2"/>
  <c r="I1516" i="2"/>
  <c r="J1516" i="2"/>
  <c r="K1516" i="2"/>
  <c r="L1516" i="2"/>
  <c r="M1516" i="2"/>
  <c r="N1516" i="2"/>
  <c r="O1516" i="2"/>
  <c r="P1516" i="2"/>
  <c r="Q1516" i="2"/>
  <c r="R1516" i="2"/>
  <c r="S1516" i="2"/>
  <c r="T1516" i="2"/>
  <c r="U1516" i="2"/>
  <c r="V1516" i="2"/>
  <c r="W1516" i="2"/>
  <c r="X1516" i="2"/>
  <c r="Y1516" i="2"/>
  <c r="Z1516" i="2"/>
  <c r="AA1516" i="2"/>
  <c r="AB1516" i="2"/>
  <c r="AC1516" i="2"/>
  <c r="AD1516" i="2"/>
  <c r="AP1516" i="2"/>
  <c r="AQ1516" i="2"/>
  <c r="AR1516" i="2"/>
  <c r="AV1516" i="2"/>
  <c r="AW1516" i="2"/>
  <c r="AY1516" i="2"/>
  <c r="AZ1516" i="2"/>
  <c r="BD1516" i="2"/>
  <c r="BE1516" i="2"/>
  <c r="BF1516" i="2"/>
  <c r="A1517" i="2"/>
  <c r="B1517" i="2"/>
  <c r="C1517" i="2"/>
  <c r="D1517" i="2"/>
  <c r="E1517" i="2"/>
  <c r="F1517" i="2"/>
  <c r="G1517" i="2"/>
  <c r="AU1517" i="2" s="1"/>
  <c r="H1517" i="2"/>
  <c r="I1517" i="2"/>
  <c r="J1517" i="2"/>
  <c r="K1517" i="2"/>
  <c r="L1517" i="2"/>
  <c r="M1517" i="2"/>
  <c r="N1517" i="2"/>
  <c r="O1517" i="2"/>
  <c r="P1517" i="2"/>
  <c r="Q1517" i="2"/>
  <c r="R1517" i="2"/>
  <c r="S1517" i="2"/>
  <c r="T1517" i="2"/>
  <c r="U1517" i="2"/>
  <c r="V1517" i="2"/>
  <c r="W1517" i="2"/>
  <c r="X1517" i="2"/>
  <c r="Y1517" i="2"/>
  <c r="Z1517" i="2"/>
  <c r="AA1517" i="2"/>
  <c r="AB1517" i="2"/>
  <c r="AC1517" i="2"/>
  <c r="AD1517" i="2"/>
  <c r="AP1517" i="2"/>
  <c r="AQ1517" i="2"/>
  <c r="AR1517" i="2"/>
  <c r="AV1517" i="2"/>
  <c r="AW1517" i="2"/>
  <c r="AY1517" i="2"/>
  <c r="AZ1517" i="2"/>
  <c r="BD1517" i="2"/>
  <c r="BE1517" i="2"/>
  <c r="BF1517" i="2"/>
  <c r="A1518" i="2"/>
  <c r="B1518" i="2"/>
  <c r="C1518" i="2"/>
  <c r="D1518" i="2"/>
  <c r="E1518" i="2"/>
  <c r="F1518" i="2"/>
  <c r="G1518" i="2"/>
  <c r="AU1518" i="2" s="1"/>
  <c r="H1518" i="2"/>
  <c r="I1518" i="2"/>
  <c r="J1518" i="2"/>
  <c r="K1518" i="2"/>
  <c r="L1518" i="2"/>
  <c r="M1518" i="2"/>
  <c r="N1518" i="2"/>
  <c r="O1518" i="2"/>
  <c r="P1518" i="2"/>
  <c r="Q1518" i="2"/>
  <c r="R1518" i="2"/>
  <c r="S1518" i="2"/>
  <c r="T1518" i="2"/>
  <c r="U1518" i="2"/>
  <c r="V1518" i="2"/>
  <c r="W1518" i="2"/>
  <c r="X1518" i="2"/>
  <c r="Y1518" i="2"/>
  <c r="Z1518" i="2"/>
  <c r="AA1518" i="2"/>
  <c r="AB1518" i="2"/>
  <c r="AC1518" i="2"/>
  <c r="AD1518" i="2"/>
  <c r="AP1518" i="2"/>
  <c r="AQ1518" i="2"/>
  <c r="AR1518" i="2"/>
  <c r="AV1518" i="2"/>
  <c r="AW1518" i="2"/>
  <c r="AY1518" i="2"/>
  <c r="AZ1518" i="2"/>
  <c r="BD1518" i="2"/>
  <c r="BE1518" i="2"/>
  <c r="BF1518" i="2"/>
  <c r="A1519" i="2"/>
  <c r="B1519" i="2"/>
  <c r="C1519" i="2"/>
  <c r="D1519" i="2"/>
  <c r="E1519" i="2"/>
  <c r="F1519" i="2"/>
  <c r="G1519" i="2"/>
  <c r="AU1519" i="2" s="1"/>
  <c r="H1519" i="2"/>
  <c r="I1519" i="2"/>
  <c r="J1519" i="2"/>
  <c r="K1519" i="2"/>
  <c r="L1519" i="2"/>
  <c r="M1519" i="2"/>
  <c r="N1519" i="2"/>
  <c r="O1519" i="2"/>
  <c r="P1519" i="2"/>
  <c r="Q1519" i="2"/>
  <c r="R1519" i="2"/>
  <c r="S1519" i="2"/>
  <c r="T1519" i="2"/>
  <c r="U1519" i="2"/>
  <c r="V1519" i="2"/>
  <c r="W1519" i="2"/>
  <c r="X1519" i="2"/>
  <c r="Y1519" i="2"/>
  <c r="Z1519" i="2"/>
  <c r="AA1519" i="2"/>
  <c r="AB1519" i="2"/>
  <c r="AC1519" i="2"/>
  <c r="AD1519" i="2"/>
  <c r="AP1519" i="2"/>
  <c r="AQ1519" i="2"/>
  <c r="AR1519" i="2"/>
  <c r="AV1519" i="2"/>
  <c r="AW1519" i="2"/>
  <c r="AY1519" i="2"/>
  <c r="AZ1519" i="2"/>
  <c r="BD1519" i="2"/>
  <c r="BE1519" i="2"/>
  <c r="BF1519" i="2"/>
  <c r="A1520" i="2"/>
  <c r="B1520" i="2"/>
  <c r="C1520" i="2"/>
  <c r="D1520" i="2"/>
  <c r="E1520" i="2"/>
  <c r="F1520" i="2"/>
  <c r="G1520" i="2"/>
  <c r="AU1520" i="2" s="1"/>
  <c r="H1520" i="2"/>
  <c r="I1520" i="2"/>
  <c r="J1520" i="2"/>
  <c r="K1520" i="2"/>
  <c r="L1520" i="2"/>
  <c r="M1520" i="2"/>
  <c r="N1520" i="2"/>
  <c r="O1520" i="2"/>
  <c r="P1520" i="2"/>
  <c r="Q1520" i="2"/>
  <c r="R1520" i="2"/>
  <c r="S1520" i="2"/>
  <c r="T1520" i="2"/>
  <c r="U1520" i="2"/>
  <c r="V1520" i="2"/>
  <c r="W1520" i="2"/>
  <c r="X1520" i="2"/>
  <c r="Y1520" i="2"/>
  <c r="Z1520" i="2"/>
  <c r="AA1520" i="2"/>
  <c r="AB1520" i="2"/>
  <c r="AC1520" i="2"/>
  <c r="AD1520" i="2"/>
  <c r="AP1520" i="2"/>
  <c r="AQ1520" i="2"/>
  <c r="AR1520" i="2"/>
  <c r="AV1520" i="2"/>
  <c r="AW1520" i="2"/>
  <c r="AY1520" i="2"/>
  <c r="AZ1520" i="2"/>
  <c r="BD1520" i="2"/>
  <c r="BE1520" i="2"/>
  <c r="BF1520" i="2"/>
  <c r="A1521" i="2"/>
  <c r="B1521" i="2"/>
  <c r="C1521" i="2"/>
  <c r="D1521" i="2"/>
  <c r="E1521" i="2"/>
  <c r="F1521" i="2"/>
  <c r="G1521" i="2"/>
  <c r="AU1521" i="2" s="1"/>
  <c r="H1521" i="2"/>
  <c r="I1521" i="2"/>
  <c r="J1521" i="2"/>
  <c r="K1521" i="2"/>
  <c r="L1521" i="2"/>
  <c r="M1521" i="2"/>
  <c r="N1521" i="2"/>
  <c r="O1521" i="2"/>
  <c r="P1521" i="2"/>
  <c r="Q1521" i="2"/>
  <c r="R1521" i="2"/>
  <c r="S1521" i="2"/>
  <c r="T1521" i="2"/>
  <c r="U1521" i="2"/>
  <c r="V1521" i="2"/>
  <c r="W1521" i="2"/>
  <c r="X1521" i="2"/>
  <c r="Y1521" i="2"/>
  <c r="Z1521" i="2"/>
  <c r="AA1521" i="2"/>
  <c r="AB1521" i="2"/>
  <c r="AC1521" i="2"/>
  <c r="AD1521" i="2"/>
  <c r="AP1521" i="2"/>
  <c r="AQ1521" i="2"/>
  <c r="AR1521" i="2"/>
  <c r="AV1521" i="2"/>
  <c r="AW1521" i="2"/>
  <c r="AY1521" i="2"/>
  <c r="AZ1521" i="2"/>
  <c r="BD1521" i="2"/>
  <c r="BE1521" i="2"/>
  <c r="BF1521" i="2"/>
  <c r="A1522" i="2"/>
  <c r="B1522" i="2"/>
  <c r="C1522" i="2"/>
  <c r="D1522" i="2"/>
  <c r="E1522" i="2"/>
  <c r="F1522" i="2"/>
  <c r="G1522" i="2"/>
  <c r="AU1522" i="2" s="1"/>
  <c r="H1522" i="2"/>
  <c r="I1522" i="2"/>
  <c r="J1522" i="2"/>
  <c r="K1522" i="2"/>
  <c r="L1522" i="2"/>
  <c r="M1522" i="2"/>
  <c r="N1522" i="2"/>
  <c r="O1522" i="2"/>
  <c r="P1522" i="2"/>
  <c r="Q1522" i="2"/>
  <c r="R1522" i="2"/>
  <c r="S1522" i="2"/>
  <c r="T1522" i="2"/>
  <c r="U1522" i="2"/>
  <c r="V1522" i="2"/>
  <c r="W1522" i="2"/>
  <c r="X1522" i="2"/>
  <c r="Y1522" i="2"/>
  <c r="Z1522" i="2"/>
  <c r="AA1522" i="2"/>
  <c r="AB1522" i="2"/>
  <c r="AC1522" i="2"/>
  <c r="AD1522" i="2"/>
  <c r="AP1522" i="2"/>
  <c r="AQ1522" i="2"/>
  <c r="AR1522" i="2"/>
  <c r="AV1522" i="2"/>
  <c r="AW1522" i="2"/>
  <c r="AY1522" i="2"/>
  <c r="AZ1522" i="2"/>
  <c r="BD1522" i="2"/>
  <c r="BE1522" i="2"/>
  <c r="BF1522" i="2"/>
  <c r="A1523" i="2"/>
  <c r="B1523" i="2"/>
  <c r="C1523" i="2"/>
  <c r="D1523" i="2"/>
  <c r="E1523" i="2"/>
  <c r="F1523" i="2"/>
  <c r="G1523" i="2"/>
  <c r="AU1523" i="2" s="1"/>
  <c r="H1523" i="2"/>
  <c r="I1523" i="2"/>
  <c r="J1523" i="2"/>
  <c r="K1523" i="2"/>
  <c r="L1523" i="2"/>
  <c r="M1523" i="2"/>
  <c r="N1523" i="2"/>
  <c r="O1523" i="2"/>
  <c r="P1523" i="2"/>
  <c r="Q1523" i="2"/>
  <c r="R1523" i="2"/>
  <c r="S1523" i="2"/>
  <c r="T1523" i="2"/>
  <c r="U1523" i="2"/>
  <c r="V1523" i="2"/>
  <c r="W1523" i="2"/>
  <c r="X1523" i="2"/>
  <c r="Y1523" i="2"/>
  <c r="Z1523" i="2"/>
  <c r="AA1523" i="2"/>
  <c r="AB1523" i="2"/>
  <c r="AC1523" i="2"/>
  <c r="AD1523" i="2"/>
  <c r="AP1523" i="2"/>
  <c r="AQ1523" i="2"/>
  <c r="AR1523" i="2"/>
  <c r="AV1523" i="2"/>
  <c r="AW1523" i="2"/>
  <c r="AY1523" i="2"/>
  <c r="AZ1523" i="2"/>
  <c r="BD1523" i="2"/>
  <c r="BE1523" i="2"/>
  <c r="BF1523" i="2"/>
  <c r="A1524" i="2"/>
  <c r="B1524" i="2"/>
  <c r="C1524" i="2"/>
  <c r="D1524" i="2"/>
  <c r="E1524" i="2"/>
  <c r="F1524" i="2"/>
  <c r="G1524" i="2"/>
  <c r="AU1524" i="2" s="1"/>
  <c r="H1524" i="2"/>
  <c r="I1524" i="2"/>
  <c r="J1524" i="2"/>
  <c r="K1524" i="2"/>
  <c r="L1524" i="2"/>
  <c r="M1524" i="2"/>
  <c r="N1524" i="2"/>
  <c r="O1524" i="2"/>
  <c r="P1524" i="2"/>
  <c r="Q1524" i="2"/>
  <c r="R1524" i="2"/>
  <c r="S1524" i="2"/>
  <c r="T1524" i="2"/>
  <c r="U1524" i="2"/>
  <c r="V1524" i="2"/>
  <c r="W1524" i="2"/>
  <c r="X1524" i="2"/>
  <c r="Y1524" i="2"/>
  <c r="Z1524" i="2"/>
  <c r="AA1524" i="2"/>
  <c r="AB1524" i="2"/>
  <c r="AC1524" i="2"/>
  <c r="AD1524" i="2"/>
  <c r="AP1524" i="2"/>
  <c r="AQ1524" i="2"/>
  <c r="AR1524" i="2"/>
  <c r="AV1524" i="2"/>
  <c r="AW1524" i="2"/>
  <c r="AY1524" i="2"/>
  <c r="AZ1524" i="2"/>
  <c r="BD1524" i="2"/>
  <c r="BE1524" i="2"/>
  <c r="BF1524" i="2"/>
  <c r="A1525" i="2"/>
  <c r="B1525" i="2"/>
  <c r="C1525" i="2"/>
  <c r="D1525" i="2"/>
  <c r="E1525" i="2"/>
  <c r="F1525" i="2"/>
  <c r="G1525" i="2"/>
  <c r="AU1525" i="2" s="1"/>
  <c r="H1525" i="2"/>
  <c r="I1525" i="2"/>
  <c r="J1525" i="2"/>
  <c r="K1525" i="2"/>
  <c r="L1525" i="2"/>
  <c r="M1525" i="2"/>
  <c r="N1525" i="2"/>
  <c r="O1525" i="2"/>
  <c r="P1525" i="2"/>
  <c r="Q1525" i="2"/>
  <c r="R1525" i="2"/>
  <c r="S1525" i="2"/>
  <c r="T1525" i="2"/>
  <c r="U1525" i="2"/>
  <c r="V1525" i="2"/>
  <c r="W1525" i="2"/>
  <c r="X1525" i="2"/>
  <c r="Y1525" i="2"/>
  <c r="Z1525" i="2"/>
  <c r="AA1525" i="2"/>
  <c r="AB1525" i="2"/>
  <c r="AC1525" i="2"/>
  <c r="AD1525" i="2"/>
  <c r="AP1525" i="2"/>
  <c r="AQ1525" i="2"/>
  <c r="AR1525" i="2"/>
  <c r="AV1525" i="2"/>
  <c r="AW1525" i="2"/>
  <c r="AY1525" i="2"/>
  <c r="AZ1525" i="2"/>
  <c r="BD1525" i="2"/>
  <c r="BE1525" i="2"/>
  <c r="BF1525" i="2"/>
  <c r="A1526" i="2"/>
  <c r="B1526" i="2"/>
  <c r="C1526" i="2"/>
  <c r="D1526" i="2"/>
  <c r="E1526" i="2"/>
  <c r="F1526" i="2"/>
  <c r="G1526" i="2"/>
  <c r="AU1526" i="2" s="1"/>
  <c r="H1526" i="2"/>
  <c r="I1526" i="2"/>
  <c r="J1526" i="2"/>
  <c r="K1526" i="2"/>
  <c r="L1526" i="2"/>
  <c r="M1526" i="2"/>
  <c r="N1526" i="2"/>
  <c r="O1526" i="2"/>
  <c r="P1526" i="2"/>
  <c r="Q1526" i="2"/>
  <c r="R1526" i="2"/>
  <c r="S1526" i="2"/>
  <c r="T1526" i="2"/>
  <c r="U1526" i="2"/>
  <c r="V1526" i="2"/>
  <c r="W1526" i="2"/>
  <c r="X1526" i="2"/>
  <c r="Y1526" i="2"/>
  <c r="Z1526" i="2"/>
  <c r="AA1526" i="2"/>
  <c r="AB1526" i="2"/>
  <c r="AC1526" i="2"/>
  <c r="AD1526" i="2"/>
  <c r="AP1526" i="2"/>
  <c r="AQ1526" i="2"/>
  <c r="AR1526" i="2"/>
  <c r="AV1526" i="2"/>
  <c r="AW1526" i="2"/>
  <c r="AY1526" i="2"/>
  <c r="AZ1526" i="2"/>
  <c r="BD1526" i="2"/>
  <c r="BE1526" i="2"/>
  <c r="BF1526" i="2"/>
  <c r="A1527" i="2"/>
  <c r="B1527" i="2"/>
  <c r="C1527" i="2"/>
  <c r="D1527" i="2"/>
  <c r="E1527" i="2"/>
  <c r="F1527" i="2"/>
  <c r="G1527" i="2"/>
  <c r="AU1527" i="2" s="1"/>
  <c r="H1527" i="2"/>
  <c r="I1527" i="2"/>
  <c r="J1527" i="2"/>
  <c r="K1527" i="2"/>
  <c r="L1527" i="2"/>
  <c r="M1527" i="2"/>
  <c r="N1527" i="2"/>
  <c r="O1527" i="2"/>
  <c r="P1527" i="2"/>
  <c r="Q1527" i="2"/>
  <c r="R1527" i="2"/>
  <c r="S1527" i="2"/>
  <c r="T1527" i="2"/>
  <c r="U1527" i="2"/>
  <c r="V1527" i="2"/>
  <c r="W1527" i="2"/>
  <c r="X1527" i="2"/>
  <c r="Y1527" i="2"/>
  <c r="Z1527" i="2"/>
  <c r="AA1527" i="2"/>
  <c r="AB1527" i="2"/>
  <c r="AC1527" i="2"/>
  <c r="AD1527" i="2"/>
  <c r="AP1527" i="2"/>
  <c r="AQ1527" i="2"/>
  <c r="AR1527" i="2"/>
  <c r="AV1527" i="2"/>
  <c r="AW1527" i="2"/>
  <c r="AY1527" i="2"/>
  <c r="AZ1527" i="2"/>
  <c r="BD1527" i="2"/>
  <c r="BE1527" i="2"/>
  <c r="BF1527" i="2"/>
  <c r="A1528" i="2"/>
  <c r="B1528" i="2"/>
  <c r="C1528" i="2"/>
  <c r="D1528" i="2"/>
  <c r="E1528" i="2"/>
  <c r="F1528" i="2"/>
  <c r="G1528" i="2"/>
  <c r="AU1528" i="2" s="1"/>
  <c r="H1528" i="2"/>
  <c r="I1528" i="2"/>
  <c r="J1528" i="2"/>
  <c r="K1528" i="2"/>
  <c r="L1528" i="2"/>
  <c r="M1528" i="2"/>
  <c r="N1528" i="2"/>
  <c r="O1528" i="2"/>
  <c r="P1528" i="2"/>
  <c r="Q1528" i="2"/>
  <c r="R1528" i="2"/>
  <c r="S1528" i="2"/>
  <c r="T1528" i="2"/>
  <c r="U1528" i="2"/>
  <c r="V1528" i="2"/>
  <c r="W1528" i="2"/>
  <c r="X1528" i="2"/>
  <c r="Y1528" i="2"/>
  <c r="Z1528" i="2"/>
  <c r="AA1528" i="2"/>
  <c r="AB1528" i="2"/>
  <c r="AC1528" i="2"/>
  <c r="AD1528" i="2"/>
  <c r="AP1528" i="2"/>
  <c r="AQ1528" i="2"/>
  <c r="AR1528" i="2"/>
  <c r="AV1528" i="2"/>
  <c r="AW1528" i="2"/>
  <c r="AY1528" i="2"/>
  <c r="AZ1528" i="2"/>
  <c r="BD1528" i="2"/>
  <c r="BE1528" i="2"/>
  <c r="BF1528" i="2"/>
  <c r="A1529" i="2"/>
  <c r="B1529" i="2"/>
  <c r="C1529" i="2"/>
  <c r="D1529" i="2"/>
  <c r="E1529" i="2"/>
  <c r="F1529" i="2"/>
  <c r="G1529" i="2"/>
  <c r="AU1529" i="2" s="1"/>
  <c r="H1529" i="2"/>
  <c r="I1529" i="2"/>
  <c r="J1529" i="2"/>
  <c r="K1529" i="2"/>
  <c r="L1529" i="2"/>
  <c r="M1529" i="2"/>
  <c r="N1529" i="2"/>
  <c r="O1529" i="2"/>
  <c r="P1529" i="2"/>
  <c r="Q1529" i="2"/>
  <c r="R1529" i="2"/>
  <c r="S1529" i="2"/>
  <c r="T1529" i="2"/>
  <c r="U1529" i="2"/>
  <c r="V1529" i="2"/>
  <c r="W1529" i="2"/>
  <c r="X1529" i="2"/>
  <c r="Y1529" i="2"/>
  <c r="Z1529" i="2"/>
  <c r="AA1529" i="2"/>
  <c r="AB1529" i="2"/>
  <c r="AC1529" i="2"/>
  <c r="AD1529" i="2"/>
  <c r="AP1529" i="2"/>
  <c r="AQ1529" i="2"/>
  <c r="AR1529" i="2"/>
  <c r="AV1529" i="2"/>
  <c r="AW1529" i="2"/>
  <c r="AY1529" i="2"/>
  <c r="AZ1529" i="2"/>
  <c r="BD1529" i="2"/>
  <c r="BE1529" i="2"/>
  <c r="BF1529" i="2"/>
  <c r="A1530" i="2"/>
  <c r="B1530" i="2"/>
  <c r="C1530" i="2"/>
  <c r="D1530" i="2"/>
  <c r="E1530" i="2"/>
  <c r="F1530" i="2"/>
  <c r="G1530" i="2"/>
  <c r="AU1530" i="2" s="1"/>
  <c r="H1530" i="2"/>
  <c r="I1530" i="2"/>
  <c r="J1530" i="2"/>
  <c r="K1530" i="2"/>
  <c r="L1530" i="2"/>
  <c r="M1530" i="2"/>
  <c r="N1530" i="2"/>
  <c r="O1530" i="2"/>
  <c r="P1530" i="2"/>
  <c r="Q1530" i="2"/>
  <c r="R1530" i="2"/>
  <c r="S1530" i="2"/>
  <c r="T1530" i="2"/>
  <c r="U1530" i="2"/>
  <c r="V1530" i="2"/>
  <c r="W1530" i="2"/>
  <c r="X1530" i="2"/>
  <c r="Y1530" i="2"/>
  <c r="Z1530" i="2"/>
  <c r="AA1530" i="2"/>
  <c r="AB1530" i="2"/>
  <c r="AC1530" i="2"/>
  <c r="AD1530" i="2"/>
  <c r="AP1530" i="2"/>
  <c r="AQ1530" i="2"/>
  <c r="AR1530" i="2"/>
  <c r="AV1530" i="2"/>
  <c r="AW1530" i="2"/>
  <c r="AY1530" i="2"/>
  <c r="AZ1530" i="2"/>
  <c r="BD1530" i="2"/>
  <c r="BE1530" i="2"/>
  <c r="BF1530" i="2"/>
  <c r="A1531" i="2"/>
  <c r="B1531" i="2"/>
  <c r="C1531" i="2"/>
  <c r="D1531" i="2"/>
  <c r="E1531" i="2"/>
  <c r="F1531" i="2"/>
  <c r="G1531" i="2"/>
  <c r="AU1531" i="2" s="1"/>
  <c r="H1531" i="2"/>
  <c r="I1531" i="2"/>
  <c r="J1531" i="2"/>
  <c r="K1531" i="2"/>
  <c r="L1531" i="2"/>
  <c r="M1531" i="2"/>
  <c r="N1531" i="2"/>
  <c r="O1531" i="2"/>
  <c r="P1531" i="2"/>
  <c r="Q1531" i="2"/>
  <c r="R1531" i="2"/>
  <c r="S1531" i="2"/>
  <c r="T1531" i="2"/>
  <c r="U1531" i="2"/>
  <c r="V1531" i="2"/>
  <c r="W1531" i="2"/>
  <c r="X1531" i="2"/>
  <c r="Y1531" i="2"/>
  <c r="Z1531" i="2"/>
  <c r="AA1531" i="2"/>
  <c r="AB1531" i="2"/>
  <c r="AC1531" i="2"/>
  <c r="AD1531" i="2"/>
  <c r="AP1531" i="2"/>
  <c r="AQ1531" i="2"/>
  <c r="AR1531" i="2"/>
  <c r="AV1531" i="2"/>
  <c r="AW1531" i="2"/>
  <c r="AY1531" i="2"/>
  <c r="AZ1531" i="2"/>
  <c r="BD1531" i="2"/>
  <c r="BE1531" i="2"/>
  <c r="BF1531" i="2"/>
  <c r="A1532" i="2"/>
  <c r="B1532" i="2"/>
  <c r="C1532" i="2"/>
  <c r="D1532" i="2"/>
  <c r="E1532" i="2"/>
  <c r="F1532" i="2"/>
  <c r="G1532" i="2"/>
  <c r="AU1532" i="2" s="1"/>
  <c r="H1532" i="2"/>
  <c r="I1532" i="2"/>
  <c r="J1532" i="2"/>
  <c r="K1532" i="2"/>
  <c r="L1532" i="2"/>
  <c r="M1532" i="2"/>
  <c r="N1532" i="2"/>
  <c r="O1532" i="2"/>
  <c r="P1532" i="2"/>
  <c r="Q1532" i="2"/>
  <c r="R1532" i="2"/>
  <c r="S1532" i="2"/>
  <c r="T1532" i="2"/>
  <c r="U1532" i="2"/>
  <c r="V1532" i="2"/>
  <c r="W1532" i="2"/>
  <c r="X1532" i="2"/>
  <c r="Y1532" i="2"/>
  <c r="Z1532" i="2"/>
  <c r="AA1532" i="2"/>
  <c r="AB1532" i="2"/>
  <c r="AC1532" i="2"/>
  <c r="AD1532" i="2"/>
  <c r="AP1532" i="2"/>
  <c r="AQ1532" i="2"/>
  <c r="AR1532" i="2"/>
  <c r="AV1532" i="2"/>
  <c r="AW1532" i="2"/>
  <c r="AY1532" i="2"/>
  <c r="AZ1532" i="2"/>
  <c r="BD1532" i="2"/>
  <c r="BE1532" i="2"/>
  <c r="BF1532" i="2"/>
  <c r="A1533" i="2"/>
  <c r="B1533" i="2"/>
  <c r="C1533" i="2"/>
  <c r="D1533" i="2"/>
  <c r="E1533" i="2"/>
  <c r="F1533" i="2"/>
  <c r="G1533" i="2"/>
  <c r="AU1533" i="2" s="1"/>
  <c r="H1533" i="2"/>
  <c r="I1533" i="2"/>
  <c r="J1533" i="2"/>
  <c r="K1533" i="2"/>
  <c r="L1533" i="2"/>
  <c r="M1533" i="2"/>
  <c r="N1533" i="2"/>
  <c r="O1533" i="2"/>
  <c r="P1533" i="2"/>
  <c r="Q1533" i="2"/>
  <c r="R1533" i="2"/>
  <c r="S1533" i="2"/>
  <c r="T1533" i="2"/>
  <c r="U1533" i="2"/>
  <c r="V1533" i="2"/>
  <c r="W1533" i="2"/>
  <c r="X1533" i="2"/>
  <c r="Y1533" i="2"/>
  <c r="Z1533" i="2"/>
  <c r="AA1533" i="2"/>
  <c r="AB1533" i="2"/>
  <c r="AC1533" i="2"/>
  <c r="AD1533" i="2"/>
  <c r="AP1533" i="2"/>
  <c r="AQ1533" i="2"/>
  <c r="AR1533" i="2"/>
  <c r="AV1533" i="2"/>
  <c r="AW1533" i="2"/>
  <c r="AY1533" i="2"/>
  <c r="AZ1533" i="2"/>
  <c r="BD1533" i="2"/>
  <c r="BE1533" i="2"/>
  <c r="BF1533" i="2"/>
  <c r="A1534" i="2"/>
  <c r="B1534" i="2"/>
  <c r="C1534" i="2"/>
  <c r="D1534" i="2"/>
  <c r="E1534" i="2"/>
  <c r="F1534" i="2"/>
  <c r="G1534" i="2"/>
  <c r="AU1534" i="2" s="1"/>
  <c r="H1534" i="2"/>
  <c r="I1534" i="2"/>
  <c r="J1534" i="2"/>
  <c r="K1534" i="2"/>
  <c r="L1534" i="2"/>
  <c r="M1534" i="2"/>
  <c r="N1534" i="2"/>
  <c r="O1534" i="2"/>
  <c r="P1534" i="2"/>
  <c r="Q1534" i="2"/>
  <c r="R1534" i="2"/>
  <c r="S1534" i="2"/>
  <c r="T1534" i="2"/>
  <c r="U1534" i="2"/>
  <c r="V1534" i="2"/>
  <c r="W1534" i="2"/>
  <c r="X1534" i="2"/>
  <c r="Y1534" i="2"/>
  <c r="Z1534" i="2"/>
  <c r="AA1534" i="2"/>
  <c r="AB1534" i="2"/>
  <c r="AC1534" i="2"/>
  <c r="AD1534" i="2"/>
  <c r="AP1534" i="2"/>
  <c r="AQ1534" i="2"/>
  <c r="AR1534" i="2"/>
  <c r="AV1534" i="2"/>
  <c r="AW1534" i="2"/>
  <c r="AY1534" i="2"/>
  <c r="AZ1534" i="2"/>
  <c r="BD1534" i="2"/>
  <c r="BE1534" i="2"/>
  <c r="BF1534" i="2"/>
  <c r="A1535" i="2"/>
  <c r="B1535" i="2"/>
  <c r="C1535" i="2"/>
  <c r="D1535" i="2"/>
  <c r="E1535" i="2"/>
  <c r="F1535" i="2"/>
  <c r="G1535" i="2"/>
  <c r="AU1535" i="2" s="1"/>
  <c r="H1535" i="2"/>
  <c r="I1535" i="2"/>
  <c r="J1535" i="2"/>
  <c r="K1535" i="2"/>
  <c r="L1535" i="2"/>
  <c r="M1535" i="2"/>
  <c r="N1535" i="2"/>
  <c r="O1535" i="2"/>
  <c r="P1535" i="2"/>
  <c r="Q1535" i="2"/>
  <c r="R1535" i="2"/>
  <c r="S1535" i="2"/>
  <c r="T1535" i="2"/>
  <c r="U1535" i="2"/>
  <c r="V1535" i="2"/>
  <c r="W1535" i="2"/>
  <c r="X1535" i="2"/>
  <c r="Y1535" i="2"/>
  <c r="Z1535" i="2"/>
  <c r="AA1535" i="2"/>
  <c r="AB1535" i="2"/>
  <c r="AC1535" i="2"/>
  <c r="AD1535" i="2"/>
  <c r="AP1535" i="2"/>
  <c r="AQ1535" i="2"/>
  <c r="AR1535" i="2"/>
  <c r="AV1535" i="2"/>
  <c r="AW1535" i="2"/>
  <c r="AY1535" i="2"/>
  <c r="AZ1535" i="2"/>
  <c r="BD1535" i="2"/>
  <c r="BE1535" i="2"/>
  <c r="BF1535" i="2"/>
  <c r="A1536" i="2"/>
  <c r="B1536" i="2"/>
  <c r="C1536" i="2"/>
  <c r="D1536" i="2"/>
  <c r="E1536" i="2"/>
  <c r="F1536" i="2"/>
  <c r="G1536" i="2"/>
  <c r="AU1536" i="2" s="1"/>
  <c r="H1536" i="2"/>
  <c r="I1536" i="2"/>
  <c r="J1536" i="2"/>
  <c r="K1536" i="2"/>
  <c r="L1536" i="2"/>
  <c r="M1536" i="2"/>
  <c r="N1536" i="2"/>
  <c r="O1536" i="2"/>
  <c r="P1536" i="2"/>
  <c r="Q1536" i="2"/>
  <c r="R1536" i="2"/>
  <c r="S1536" i="2"/>
  <c r="T1536" i="2"/>
  <c r="U1536" i="2"/>
  <c r="V1536" i="2"/>
  <c r="W1536" i="2"/>
  <c r="X1536" i="2"/>
  <c r="Y1536" i="2"/>
  <c r="Z1536" i="2"/>
  <c r="AA1536" i="2"/>
  <c r="AB1536" i="2"/>
  <c r="AC1536" i="2"/>
  <c r="AD1536" i="2"/>
  <c r="AP1536" i="2"/>
  <c r="AQ1536" i="2"/>
  <c r="AR1536" i="2"/>
  <c r="AV1536" i="2"/>
  <c r="AW1536" i="2"/>
  <c r="AY1536" i="2"/>
  <c r="AZ1536" i="2"/>
  <c r="BD1536" i="2"/>
  <c r="BE1536" i="2"/>
  <c r="BF1536" i="2"/>
  <c r="A1537" i="2"/>
  <c r="B1537" i="2"/>
  <c r="C1537" i="2"/>
  <c r="D1537" i="2"/>
  <c r="E1537" i="2"/>
  <c r="F1537" i="2"/>
  <c r="G1537" i="2"/>
  <c r="AU1537" i="2" s="1"/>
  <c r="H1537" i="2"/>
  <c r="I1537" i="2"/>
  <c r="J1537" i="2"/>
  <c r="K1537" i="2"/>
  <c r="L1537" i="2"/>
  <c r="M1537" i="2"/>
  <c r="N1537" i="2"/>
  <c r="O1537" i="2"/>
  <c r="P1537" i="2"/>
  <c r="Q1537" i="2"/>
  <c r="R1537" i="2"/>
  <c r="S1537" i="2"/>
  <c r="T1537" i="2"/>
  <c r="U1537" i="2"/>
  <c r="V1537" i="2"/>
  <c r="W1537" i="2"/>
  <c r="X1537" i="2"/>
  <c r="Y1537" i="2"/>
  <c r="Z1537" i="2"/>
  <c r="AA1537" i="2"/>
  <c r="AB1537" i="2"/>
  <c r="AC1537" i="2"/>
  <c r="AD1537" i="2"/>
  <c r="AP1537" i="2"/>
  <c r="AQ1537" i="2"/>
  <c r="AR1537" i="2"/>
  <c r="AV1537" i="2"/>
  <c r="AW1537" i="2"/>
  <c r="AY1537" i="2"/>
  <c r="AZ1537" i="2"/>
  <c r="BD1537" i="2"/>
  <c r="BE1537" i="2"/>
  <c r="BF1537" i="2"/>
  <c r="A1538" i="2"/>
  <c r="B1538" i="2"/>
  <c r="C1538" i="2"/>
  <c r="D1538" i="2"/>
  <c r="E1538" i="2"/>
  <c r="F1538" i="2"/>
  <c r="G1538" i="2"/>
  <c r="AU1538" i="2" s="1"/>
  <c r="H1538" i="2"/>
  <c r="I1538" i="2"/>
  <c r="J1538" i="2"/>
  <c r="K1538" i="2"/>
  <c r="L1538" i="2"/>
  <c r="M1538" i="2"/>
  <c r="N1538" i="2"/>
  <c r="O1538" i="2"/>
  <c r="P1538" i="2"/>
  <c r="Q1538" i="2"/>
  <c r="R1538" i="2"/>
  <c r="S1538" i="2"/>
  <c r="T1538" i="2"/>
  <c r="U1538" i="2"/>
  <c r="V1538" i="2"/>
  <c r="W1538" i="2"/>
  <c r="X1538" i="2"/>
  <c r="Y1538" i="2"/>
  <c r="Z1538" i="2"/>
  <c r="AA1538" i="2"/>
  <c r="AB1538" i="2"/>
  <c r="AC1538" i="2"/>
  <c r="AD1538" i="2"/>
  <c r="AP1538" i="2"/>
  <c r="AQ1538" i="2"/>
  <c r="AR1538" i="2"/>
  <c r="AV1538" i="2"/>
  <c r="AW1538" i="2"/>
  <c r="AY1538" i="2"/>
  <c r="AZ1538" i="2"/>
  <c r="BD1538" i="2"/>
  <c r="BE1538" i="2"/>
  <c r="BF1538" i="2"/>
  <c r="A1539" i="2"/>
  <c r="B1539" i="2"/>
  <c r="C1539" i="2"/>
  <c r="D1539" i="2"/>
  <c r="E1539" i="2"/>
  <c r="F1539" i="2"/>
  <c r="G1539" i="2"/>
  <c r="AU1539" i="2" s="1"/>
  <c r="H1539" i="2"/>
  <c r="I1539" i="2"/>
  <c r="J1539" i="2"/>
  <c r="K1539" i="2"/>
  <c r="L1539" i="2"/>
  <c r="M1539" i="2"/>
  <c r="N1539" i="2"/>
  <c r="O1539" i="2"/>
  <c r="P1539" i="2"/>
  <c r="Q1539" i="2"/>
  <c r="R1539" i="2"/>
  <c r="S1539" i="2"/>
  <c r="T1539" i="2"/>
  <c r="U1539" i="2"/>
  <c r="V1539" i="2"/>
  <c r="W1539" i="2"/>
  <c r="X1539" i="2"/>
  <c r="Y1539" i="2"/>
  <c r="Z1539" i="2"/>
  <c r="AA1539" i="2"/>
  <c r="AB1539" i="2"/>
  <c r="AC1539" i="2"/>
  <c r="AD1539" i="2"/>
  <c r="AP1539" i="2"/>
  <c r="AQ1539" i="2"/>
  <c r="AR1539" i="2"/>
  <c r="AV1539" i="2"/>
  <c r="AW1539" i="2"/>
  <c r="AY1539" i="2"/>
  <c r="AZ1539" i="2"/>
  <c r="BD1539" i="2"/>
  <c r="BE1539" i="2"/>
  <c r="BF1539" i="2"/>
  <c r="A1540" i="2"/>
  <c r="B1540" i="2"/>
  <c r="C1540" i="2"/>
  <c r="D1540" i="2"/>
  <c r="E1540" i="2"/>
  <c r="F1540" i="2"/>
  <c r="G1540" i="2"/>
  <c r="AU1540" i="2" s="1"/>
  <c r="H1540" i="2"/>
  <c r="I1540" i="2"/>
  <c r="J1540" i="2"/>
  <c r="K1540" i="2"/>
  <c r="L1540" i="2"/>
  <c r="M1540" i="2"/>
  <c r="N1540" i="2"/>
  <c r="O1540" i="2"/>
  <c r="P1540" i="2"/>
  <c r="Q1540" i="2"/>
  <c r="R1540" i="2"/>
  <c r="S1540" i="2"/>
  <c r="T1540" i="2"/>
  <c r="U1540" i="2"/>
  <c r="V1540" i="2"/>
  <c r="W1540" i="2"/>
  <c r="X1540" i="2"/>
  <c r="Y1540" i="2"/>
  <c r="Z1540" i="2"/>
  <c r="AA1540" i="2"/>
  <c r="AB1540" i="2"/>
  <c r="AC1540" i="2"/>
  <c r="AD1540" i="2"/>
  <c r="AP1540" i="2"/>
  <c r="AQ1540" i="2"/>
  <c r="AR1540" i="2"/>
  <c r="AV1540" i="2"/>
  <c r="AW1540" i="2"/>
  <c r="AY1540" i="2"/>
  <c r="AZ1540" i="2"/>
  <c r="BD1540" i="2"/>
  <c r="BE1540" i="2"/>
  <c r="BF1540" i="2"/>
  <c r="A1541" i="2"/>
  <c r="B1541" i="2"/>
  <c r="C1541" i="2"/>
  <c r="D1541" i="2"/>
  <c r="E1541" i="2"/>
  <c r="F1541" i="2"/>
  <c r="G1541" i="2"/>
  <c r="AU1541" i="2" s="1"/>
  <c r="H1541" i="2"/>
  <c r="I1541" i="2"/>
  <c r="J1541" i="2"/>
  <c r="K1541" i="2"/>
  <c r="L1541" i="2"/>
  <c r="M1541" i="2"/>
  <c r="N1541" i="2"/>
  <c r="O1541" i="2"/>
  <c r="P1541" i="2"/>
  <c r="Q1541" i="2"/>
  <c r="R1541" i="2"/>
  <c r="S1541" i="2"/>
  <c r="T1541" i="2"/>
  <c r="U1541" i="2"/>
  <c r="V1541" i="2"/>
  <c r="W1541" i="2"/>
  <c r="X1541" i="2"/>
  <c r="Y1541" i="2"/>
  <c r="Z1541" i="2"/>
  <c r="AA1541" i="2"/>
  <c r="AB1541" i="2"/>
  <c r="AC1541" i="2"/>
  <c r="AD1541" i="2"/>
  <c r="AP1541" i="2"/>
  <c r="AQ1541" i="2"/>
  <c r="AR1541" i="2"/>
  <c r="AV1541" i="2"/>
  <c r="AW1541" i="2"/>
  <c r="AY1541" i="2"/>
  <c r="AZ1541" i="2"/>
  <c r="BD1541" i="2"/>
  <c r="BE1541" i="2"/>
  <c r="BF1541" i="2"/>
  <c r="A1542" i="2"/>
  <c r="B1542" i="2"/>
  <c r="C1542" i="2"/>
  <c r="D1542" i="2"/>
  <c r="E1542" i="2"/>
  <c r="F1542" i="2"/>
  <c r="G1542" i="2"/>
  <c r="AU1542" i="2" s="1"/>
  <c r="H1542" i="2"/>
  <c r="I1542" i="2"/>
  <c r="J1542" i="2"/>
  <c r="K1542" i="2"/>
  <c r="L1542" i="2"/>
  <c r="M1542" i="2"/>
  <c r="N1542" i="2"/>
  <c r="O1542" i="2"/>
  <c r="P1542" i="2"/>
  <c r="Q1542" i="2"/>
  <c r="R1542" i="2"/>
  <c r="S1542" i="2"/>
  <c r="T1542" i="2"/>
  <c r="U1542" i="2"/>
  <c r="V1542" i="2"/>
  <c r="W1542" i="2"/>
  <c r="X1542" i="2"/>
  <c r="Y1542" i="2"/>
  <c r="Z1542" i="2"/>
  <c r="AA1542" i="2"/>
  <c r="AB1542" i="2"/>
  <c r="AC1542" i="2"/>
  <c r="AD1542" i="2"/>
  <c r="AP1542" i="2"/>
  <c r="AQ1542" i="2"/>
  <c r="AR1542" i="2"/>
  <c r="AV1542" i="2"/>
  <c r="AW1542" i="2"/>
  <c r="AY1542" i="2"/>
  <c r="AZ1542" i="2"/>
  <c r="BD1542" i="2"/>
  <c r="BE1542" i="2"/>
  <c r="BF1542" i="2"/>
  <c r="A1543" i="2"/>
  <c r="B1543" i="2"/>
  <c r="C1543" i="2"/>
  <c r="D1543" i="2"/>
  <c r="E1543" i="2"/>
  <c r="F1543" i="2"/>
  <c r="G1543" i="2"/>
  <c r="AU1543" i="2" s="1"/>
  <c r="H1543" i="2"/>
  <c r="I1543" i="2"/>
  <c r="J1543" i="2"/>
  <c r="K1543" i="2"/>
  <c r="L1543" i="2"/>
  <c r="M1543" i="2"/>
  <c r="N1543" i="2"/>
  <c r="O1543" i="2"/>
  <c r="P1543" i="2"/>
  <c r="Q1543" i="2"/>
  <c r="R1543" i="2"/>
  <c r="S1543" i="2"/>
  <c r="T1543" i="2"/>
  <c r="U1543" i="2"/>
  <c r="V1543" i="2"/>
  <c r="W1543" i="2"/>
  <c r="X1543" i="2"/>
  <c r="Y1543" i="2"/>
  <c r="Z1543" i="2"/>
  <c r="AA1543" i="2"/>
  <c r="AB1543" i="2"/>
  <c r="AC1543" i="2"/>
  <c r="AD1543" i="2"/>
  <c r="AP1543" i="2"/>
  <c r="AQ1543" i="2"/>
  <c r="AR1543" i="2"/>
  <c r="AV1543" i="2"/>
  <c r="AW1543" i="2"/>
  <c r="AY1543" i="2"/>
  <c r="AZ1543" i="2"/>
  <c r="BD1543" i="2"/>
  <c r="BE1543" i="2"/>
  <c r="BF1543" i="2"/>
  <c r="A1544" i="2"/>
  <c r="B1544" i="2"/>
  <c r="C1544" i="2"/>
  <c r="D1544" i="2"/>
  <c r="E1544" i="2"/>
  <c r="F1544" i="2"/>
  <c r="G1544" i="2"/>
  <c r="AU1544" i="2" s="1"/>
  <c r="H1544" i="2"/>
  <c r="I1544" i="2"/>
  <c r="J1544" i="2"/>
  <c r="K1544" i="2"/>
  <c r="L1544" i="2"/>
  <c r="M1544" i="2"/>
  <c r="N1544" i="2"/>
  <c r="O1544" i="2"/>
  <c r="P1544" i="2"/>
  <c r="Q1544" i="2"/>
  <c r="R1544" i="2"/>
  <c r="S1544" i="2"/>
  <c r="T1544" i="2"/>
  <c r="U1544" i="2"/>
  <c r="V1544" i="2"/>
  <c r="W1544" i="2"/>
  <c r="X1544" i="2"/>
  <c r="Y1544" i="2"/>
  <c r="Z1544" i="2"/>
  <c r="AA1544" i="2"/>
  <c r="AB1544" i="2"/>
  <c r="AC1544" i="2"/>
  <c r="AD1544" i="2"/>
  <c r="AP1544" i="2"/>
  <c r="AQ1544" i="2"/>
  <c r="AR1544" i="2"/>
  <c r="AV1544" i="2"/>
  <c r="AW1544" i="2"/>
  <c r="AY1544" i="2"/>
  <c r="AZ1544" i="2"/>
  <c r="BD1544" i="2"/>
  <c r="BE1544" i="2"/>
  <c r="BF1544" i="2"/>
  <c r="A1545" i="2"/>
  <c r="B1545" i="2"/>
  <c r="C1545" i="2"/>
  <c r="D1545" i="2"/>
  <c r="E1545" i="2"/>
  <c r="F1545" i="2"/>
  <c r="G1545" i="2"/>
  <c r="AU1545" i="2" s="1"/>
  <c r="H1545" i="2"/>
  <c r="I1545" i="2"/>
  <c r="J1545" i="2"/>
  <c r="K1545" i="2"/>
  <c r="L1545" i="2"/>
  <c r="M1545" i="2"/>
  <c r="N1545" i="2"/>
  <c r="O1545" i="2"/>
  <c r="P1545" i="2"/>
  <c r="Q1545" i="2"/>
  <c r="R1545" i="2"/>
  <c r="S1545" i="2"/>
  <c r="T1545" i="2"/>
  <c r="U1545" i="2"/>
  <c r="V1545" i="2"/>
  <c r="W1545" i="2"/>
  <c r="X1545" i="2"/>
  <c r="Y1545" i="2"/>
  <c r="Z1545" i="2"/>
  <c r="AA1545" i="2"/>
  <c r="AB1545" i="2"/>
  <c r="AC1545" i="2"/>
  <c r="AD1545" i="2"/>
  <c r="AP1545" i="2"/>
  <c r="AQ1545" i="2"/>
  <c r="AR1545" i="2"/>
  <c r="AV1545" i="2"/>
  <c r="AW1545" i="2"/>
  <c r="AY1545" i="2"/>
  <c r="AZ1545" i="2"/>
  <c r="BD1545" i="2"/>
  <c r="BE1545" i="2"/>
  <c r="BF1545" i="2"/>
  <c r="A1546" i="2"/>
  <c r="B1546" i="2"/>
  <c r="C1546" i="2"/>
  <c r="D1546" i="2"/>
  <c r="E1546" i="2"/>
  <c r="F1546" i="2"/>
  <c r="G1546" i="2"/>
  <c r="AU1546" i="2" s="1"/>
  <c r="H1546" i="2"/>
  <c r="I1546" i="2"/>
  <c r="J1546" i="2"/>
  <c r="K1546" i="2"/>
  <c r="L1546" i="2"/>
  <c r="M1546" i="2"/>
  <c r="N1546" i="2"/>
  <c r="O1546" i="2"/>
  <c r="P1546" i="2"/>
  <c r="Q1546" i="2"/>
  <c r="R1546" i="2"/>
  <c r="S1546" i="2"/>
  <c r="T1546" i="2"/>
  <c r="U1546" i="2"/>
  <c r="V1546" i="2"/>
  <c r="W1546" i="2"/>
  <c r="X1546" i="2"/>
  <c r="Y1546" i="2"/>
  <c r="Z1546" i="2"/>
  <c r="AA1546" i="2"/>
  <c r="AB1546" i="2"/>
  <c r="AC1546" i="2"/>
  <c r="AD1546" i="2"/>
  <c r="AP1546" i="2"/>
  <c r="AQ1546" i="2"/>
  <c r="AR1546" i="2"/>
  <c r="AV1546" i="2"/>
  <c r="AW1546" i="2"/>
  <c r="AY1546" i="2"/>
  <c r="AZ1546" i="2"/>
  <c r="BD1546" i="2"/>
  <c r="BE1546" i="2"/>
  <c r="BF1546" i="2"/>
  <c r="A1547" i="2"/>
  <c r="B1547" i="2"/>
  <c r="C1547" i="2"/>
  <c r="D1547" i="2"/>
  <c r="E1547" i="2"/>
  <c r="F1547" i="2"/>
  <c r="G1547" i="2"/>
  <c r="AU1547" i="2" s="1"/>
  <c r="H1547" i="2"/>
  <c r="I1547" i="2"/>
  <c r="J1547" i="2"/>
  <c r="K1547" i="2"/>
  <c r="L1547" i="2"/>
  <c r="M1547" i="2"/>
  <c r="N1547" i="2"/>
  <c r="O1547" i="2"/>
  <c r="P1547" i="2"/>
  <c r="Q1547" i="2"/>
  <c r="R1547" i="2"/>
  <c r="S1547" i="2"/>
  <c r="T1547" i="2"/>
  <c r="U1547" i="2"/>
  <c r="V1547" i="2"/>
  <c r="W1547" i="2"/>
  <c r="X1547" i="2"/>
  <c r="Y1547" i="2"/>
  <c r="Z1547" i="2"/>
  <c r="AA1547" i="2"/>
  <c r="AB1547" i="2"/>
  <c r="AC1547" i="2"/>
  <c r="AD1547" i="2"/>
  <c r="AP1547" i="2"/>
  <c r="AQ1547" i="2"/>
  <c r="AR1547" i="2"/>
  <c r="AV1547" i="2"/>
  <c r="AW1547" i="2"/>
  <c r="AY1547" i="2"/>
  <c r="AZ1547" i="2"/>
  <c r="BD1547" i="2"/>
  <c r="BE1547" i="2"/>
  <c r="BF1547" i="2"/>
  <c r="A1548" i="2"/>
  <c r="B1548" i="2"/>
  <c r="C1548" i="2"/>
  <c r="D1548" i="2"/>
  <c r="E1548" i="2"/>
  <c r="F1548" i="2"/>
  <c r="G1548" i="2"/>
  <c r="AU1548" i="2" s="1"/>
  <c r="H1548" i="2"/>
  <c r="I1548" i="2"/>
  <c r="J1548" i="2"/>
  <c r="K1548" i="2"/>
  <c r="L1548" i="2"/>
  <c r="M1548" i="2"/>
  <c r="N1548" i="2"/>
  <c r="O1548" i="2"/>
  <c r="P1548" i="2"/>
  <c r="Q1548" i="2"/>
  <c r="R1548" i="2"/>
  <c r="S1548" i="2"/>
  <c r="T1548" i="2"/>
  <c r="U1548" i="2"/>
  <c r="V1548" i="2"/>
  <c r="W1548" i="2"/>
  <c r="X1548" i="2"/>
  <c r="Y1548" i="2"/>
  <c r="Z1548" i="2"/>
  <c r="AA1548" i="2"/>
  <c r="AB1548" i="2"/>
  <c r="AC1548" i="2"/>
  <c r="AD1548" i="2"/>
  <c r="AP1548" i="2"/>
  <c r="AQ1548" i="2"/>
  <c r="AR1548" i="2"/>
  <c r="AV1548" i="2"/>
  <c r="AW1548" i="2"/>
  <c r="AY1548" i="2"/>
  <c r="AZ1548" i="2"/>
  <c r="BD1548" i="2"/>
  <c r="BE1548" i="2"/>
  <c r="BF1548" i="2"/>
  <c r="A1549" i="2"/>
  <c r="B1549" i="2"/>
  <c r="C1549" i="2"/>
  <c r="D1549" i="2"/>
  <c r="E1549" i="2"/>
  <c r="F1549" i="2"/>
  <c r="G1549" i="2"/>
  <c r="AU1549" i="2" s="1"/>
  <c r="H1549" i="2"/>
  <c r="I1549" i="2"/>
  <c r="J1549" i="2"/>
  <c r="K1549" i="2"/>
  <c r="L1549" i="2"/>
  <c r="M1549" i="2"/>
  <c r="N1549" i="2"/>
  <c r="O1549" i="2"/>
  <c r="P1549" i="2"/>
  <c r="Q1549" i="2"/>
  <c r="R1549" i="2"/>
  <c r="S1549" i="2"/>
  <c r="T1549" i="2"/>
  <c r="U1549" i="2"/>
  <c r="V1549" i="2"/>
  <c r="W1549" i="2"/>
  <c r="X1549" i="2"/>
  <c r="Y1549" i="2"/>
  <c r="Z1549" i="2"/>
  <c r="AA1549" i="2"/>
  <c r="AB1549" i="2"/>
  <c r="AC1549" i="2"/>
  <c r="AD1549" i="2"/>
  <c r="AP1549" i="2"/>
  <c r="AQ1549" i="2"/>
  <c r="AR1549" i="2"/>
  <c r="AV1549" i="2"/>
  <c r="AW1549" i="2"/>
  <c r="AY1549" i="2"/>
  <c r="AZ1549" i="2"/>
  <c r="BD1549" i="2"/>
  <c r="BE1549" i="2"/>
  <c r="BF1549" i="2"/>
  <c r="A1550" i="2"/>
  <c r="B1550" i="2"/>
  <c r="C1550" i="2"/>
  <c r="D1550" i="2"/>
  <c r="E1550" i="2"/>
  <c r="F1550" i="2"/>
  <c r="G1550" i="2"/>
  <c r="AU1550" i="2" s="1"/>
  <c r="H1550" i="2"/>
  <c r="I1550" i="2"/>
  <c r="J1550" i="2"/>
  <c r="K1550" i="2"/>
  <c r="L1550" i="2"/>
  <c r="M1550" i="2"/>
  <c r="N1550" i="2"/>
  <c r="O1550" i="2"/>
  <c r="P1550" i="2"/>
  <c r="Q1550" i="2"/>
  <c r="R1550" i="2"/>
  <c r="S1550" i="2"/>
  <c r="T1550" i="2"/>
  <c r="U1550" i="2"/>
  <c r="V1550" i="2"/>
  <c r="W1550" i="2"/>
  <c r="X1550" i="2"/>
  <c r="Y1550" i="2"/>
  <c r="Z1550" i="2"/>
  <c r="AA1550" i="2"/>
  <c r="AB1550" i="2"/>
  <c r="AC1550" i="2"/>
  <c r="AD1550" i="2"/>
  <c r="AP1550" i="2"/>
  <c r="AQ1550" i="2"/>
  <c r="AR1550" i="2"/>
  <c r="AV1550" i="2"/>
  <c r="AW1550" i="2"/>
  <c r="AY1550" i="2"/>
  <c r="AZ1550" i="2"/>
  <c r="BD1550" i="2"/>
  <c r="BE1550" i="2"/>
  <c r="BF1550" i="2"/>
  <c r="A1551" i="2"/>
  <c r="B1551" i="2"/>
  <c r="C1551" i="2"/>
  <c r="D1551" i="2"/>
  <c r="E1551" i="2"/>
  <c r="F1551" i="2"/>
  <c r="G1551" i="2"/>
  <c r="AU1551" i="2" s="1"/>
  <c r="H1551" i="2"/>
  <c r="I1551" i="2"/>
  <c r="J1551" i="2"/>
  <c r="K1551" i="2"/>
  <c r="L1551" i="2"/>
  <c r="M1551" i="2"/>
  <c r="N1551" i="2"/>
  <c r="O1551" i="2"/>
  <c r="P1551" i="2"/>
  <c r="Q1551" i="2"/>
  <c r="R1551" i="2"/>
  <c r="S1551" i="2"/>
  <c r="T1551" i="2"/>
  <c r="U1551" i="2"/>
  <c r="V1551" i="2"/>
  <c r="W1551" i="2"/>
  <c r="X1551" i="2"/>
  <c r="Y1551" i="2"/>
  <c r="Z1551" i="2"/>
  <c r="AA1551" i="2"/>
  <c r="AB1551" i="2"/>
  <c r="AC1551" i="2"/>
  <c r="AD1551" i="2"/>
  <c r="AP1551" i="2"/>
  <c r="AQ1551" i="2"/>
  <c r="AR1551" i="2"/>
  <c r="AV1551" i="2"/>
  <c r="AW1551" i="2"/>
  <c r="AY1551" i="2"/>
  <c r="AZ1551" i="2"/>
  <c r="BD1551" i="2"/>
  <c r="BE1551" i="2"/>
  <c r="BF1551" i="2"/>
  <c r="A1552" i="2"/>
  <c r="B1552" i="2"/>
  <c r="C1552" i="2"/>
  <c r="D1552" i="2"/>
  <c r="E1552" i="2"/>
  <c r="F1552" i="2"/>
  <c r="G1552" i="2"/>
  <c r="AU1552" i="2" s="1"/>
  <c r="H1552" i="2"/>
  <c r="I1552" i="2"/>
  <c r="J1552" i="2"/>
  <c r="K1552" i="2"/>
  <c r="L1552" i="2"/>
  <c r="M1552" i="2"/>
  <c r="N1552" i="2"/>
  <c r="O1552" i="2"/>
  <c r="P1552" i="2"/>
  <c r="Q1552" i="2"/>
  <c r="R1552" i="2"/>
  <c r="S1552" i="2"/>
  <c r="T1552" i="2"/>
  <c r="U1552" i="2"/>
  <c r="V1552" i="2"/>
  <c r="W1552" i="2"/>
  <c r="X1552" i="2"/>
  <c r="Y1552" i="2"/>
  <c r="Z1552" i="2"/>
  <c r="AA1552" i="2"/>
  <c r="AB1552" i="2"/>
  <c r="AC1552" i="2"/>
  <c r="AD1552" i="2"/>
  <c r="AP1552" i="2"/>
  <c r="AQ1552" i="2"/>
  <c r="AR1552" i="2"/>
  <c r="AV1552" i="2"/>
  <c r="AW1552" i="2"/>
  <c r="AY1552" i="2"/>
  <c r="AZ1552" i="2"/>
  <c r="BD1552" i="2"/>
  <c r="BE1552" i="2"/>
  <c r="BF1552" i="2"/>
  <c r="A1553" i="2"/>
  <c r="B1553" i="2"/>
  <c r="C1553" i="2"/>
  <c r="D1553" i="2"/>
  <c r="E1553" i="2"/>
  <c r="F1553" i="2"/>
  <c r="G1553" i="2"/>
  <c r="AU1553" i="2" s="1"/>
  <c r="H1553" i="2"/>
  <c r="I1553" i="2"/>
  <c r="J1553" i="2"/>
  <c r="K1553" i="2"/>
  <c r="L1553" i="2"/>
  <c r="M1553" i="2"/>
  <c r="N1553" i="2"/>
  <c r="O1553" i="2"/>
  <c r="P1553" i="2"/>
  <c r="Q1553" i="2"/>
  <c r="R1553" i="2"/>
  <c r="S1553" i="2"/>
  <c r="T1553" i="2"/>
  <c r="U1553" i="2"/>
  <c r="V1553" i="2"/>
  <c r="W1553" i="2"/>
  <c r="X1553" i="2"/>
  <c r="Y1553" i="2"/>
  <c r="Z1553" i="2"/>
  <c r="AA1553" i="2"/>
  <c r="AB1553" i="2"/>
  <c r="AC1553" i="2"/>
  <c r="AD1553" i="2"/>
  <c r="AP1553" i="2"/>
  <c r="AQ1553" i="2"/>
  <c r="AR1553" i="2"/>
  <c r="AV1553" i="2"/>
  <c r="AW1553" i="2"/>
  <c r="AY1553" i="2"/>
  <c r="AZ1553" i="2"/>
  <c r="BD1553" i="2"/>
  <c r="BE1553" i="2"/>
  <c r="BF1553" i="2"/>
  <c r="A1554" i="2"/>
  <c r="B1554" i="2"/>
  <c r="C1554" i="2"/>
  <c r="D1554" i="2"/>
  <c r="E1554" i="2"/>
  <c r="F1554" i="2"/>
  <c r="G1554" i="2"/>
  <c r="AU1554" i="2" s="1"/>
  <c r="H1554" i="2"/>
  <c r="I1554" i="2"/>
  <c r="J1554" i="2"/>
  <c r="K1554" i="2"/>
  <c r="L1554" i="2"/>
  <c r="M1554" i="2"/>
  <c r="N1554" i="2"/>
  <c r="O1554" i="2"/>
  <c r="P1554" i="2"/>
  <c r="Q1554" i="2"/>
  <c r="R1554" i="2"/>
  <c r="S1554" i="2"/>
  <c r="T1554" i="2"/>
  <c r="U1554" i="2"/>
  <c r="V1554" i="2"/>
  <c r="W1554" i="2"/>
  <c r="X1554" i="2"/>
  <c r="Y1554" i="2"/>
  <c r="Z1554" i="2"/>
  <c r="AA1554" i="2"/>
  <c r="AB1554" i="2"/>
  <c r="AC1554" i="2"/>
  <c r="AD1554" i="2"/>
  <c r="AP1554" i="2"/>
  <c r="AQ1554" i="2"/>
  <c r="AR1554" i="2"/>
  <c r="AV1554" i="2"/>
  <c r="AW1554" i="2"/>
  <c r="AY1554" i="2"/>
  <c r="AZ1554" i="2"/>
  <c r="BD1554" i="2"/>
  <c r="BE1554" i="2"/>
  <c r="BF1554" i="2"/>
  <c r="A1555" i="2"/>
  <c r="B1555" i="2"/>
  <c r="C1555" i="2"/>
  <c r="D1555" i="2"/>
  <c r="E1555" i="2"/>
  <c r="F1555" i="2"/>
  <c r="G1555" i="2"/>
  <c r="AU1555" i="2" s="1"/>
  <c r="H1555" i="2"/>
  <c r="I1555" i="2"/>
  <c r="J1555" i="2"/>
  <c r="K1555" i="2"/>
  <c r="L1555" i="2"/>
  <c r="M1555" i="2"/>
  <c r="N1555" i="2"/>
  <c r="O1555" i="2"/>
  <c r="P1555" i="2"/>
  <c r="Q1555" i="2"/>
  <c r="R1555" i="2"/>
  <c r="S1555" i="2"/>
  <c r="T1555" i="2"/>
  <c r="U1555" i="2"/>
  <c r="V1555" i="2"/>
  <c r="W1555" i="2"/>
  <c r="X1555" i="2"/>
  <c r="Y1555" i="2"/>
  <c r="Z1555" i="2"/>
  <c r="AA1555" i="2"/>
  <c r="AB1555" i="2"/>
  <c r="AC1555" i="2"/>
  <c r="AD1555" i="2"/>
  <c r="AP1555" i="2"/>
  <c r="AQ1555" i="2"/>
  <c r="AR1555" i="2"/>
  <c r="AV1555" i="2"/>
  <c r="AW1555" i="2"/>
  <c r="AY1555" i="2"/>
  <c r="AZ1555" i="2"/>
  <c r="BD1555" i="2"/>
  <c r="BE1555" i="2"/>
  <c r="BF1555" i="2"/>
  <c r="A1556" i="2"/>
  <c r="B1556" i="2"/>
  <c r="C1556" i="2"/>
  <c r="D1556" i="2"/>
  <c r="E1556" i="2"/>
  <c r="F1556" i="2"/>
  <c r="G1556" i="2"/>
  <c r="AU1556" i="2" s="1"/>
  <c r="H1556" i="2"/>
  <c r="I1556" i="2"/>
  <c r="J1556" i="2"/>
  <c r="K1556" i="2"/>
  <c r="L1556" i="2"/>
  <c r="M1556" i="2"/>
  <c r="N1556" i="2"/>
  <c r="O1556" i="2"/>
  <c r="P1556" i="2"/>
  <c r="Q1556" i="2"/>
  <c r="R1556" i="2"/>
  <c r="S1556" i="2"/>
  <c r="T1556" i="2"/>
  <c r="U1556" i="2"/>
  <c r="V1556" i="2"/>
  <c r="W1556" i="2"/>
  <c r="X1556" i="2"/>
  <c r="Y1556" i="2"/>
  <c r="Z1556" i="2"/>
  <c r="AA1556" i="2"/>
  <c r="AB1556" i="2"/>
  <c r="AC1556" i="2"/>
  <c r="AD1556" i="2"/>
  <c r="AP1556" i="2"/>
  <c r="AQ1556" i="2"/>
  <c r="AR1556" i="2"/>
  <c r="AV1556" i="2"/>
  <c r="AW1556" i="2"/>
  <c r="AY1556" i="2"/>
  <c r="AZ1556" i="2"/>
  <c r="BD1556" i="2"/>
  <c r="BE1556" i="2"/>
  <c r="BF1556" i="2"/>
  <c r="A1557" i="2"/>
  <c r="B1557" i="2"/>
  <c r="C1557" i="2"/>
  <c r="D1557" i="2"/>
  <c r="E1557" i="2"/>
  <c r="F1557" i="2"/>
  <c r="G1557" i="2"/>
  <c r="AU1557" i="2" s="1"/>
  <c r="H1557" i="2"/>
  <c r="I1557" i="2"/>
  <c r="J1557" i="2"/>
  <c r="K1557" i="2"/>
  <c r="L1557" i="2"/>
  <c r="M1557" i="2"/>
  <c r="N1557" i="2"/>
  <c r="O1557" i="2"/>
  <c r="P1557" i="2"/>
  <c r="Q1557" i="2"/>
  <c r="R1557" i="2"/>
  <c r="S1557" i="2"/>
  <c r="T1557" i="2"/>
  <c r="U1557" i="2"/>
  <c r="V1557" i="2"/>
  <c r="W1557" i="2"/>
  <c r="X1557" i="2"/>
  <c r="Y1557" i="2"/>
  <c r="Z1557" i="2"/>
  <c r="AA1557" i="2"/>
  <c r="AB1557" i="2"/>
  <c r="AC1557" i="2"/>
  <c r="AD1557" i="2"/>
  <c r="AP1557" i="2"/>
  <c r="AQ1557" i="2"/>
  <c r="AR1557" i="2"/>
  <c r="AV1557" i="2"/>
  <c r="AW1557" i="2"/>
  <c r="AY1557" i="2"/>
  <c r="AZ1557" i="2"/>
  <c r="BD1557" i="2"/>
  <c r="BE1557" i="2"/>
  <c r="BF1557" i="2"/>
  <c r="A1558" i="2"/>
  <c r="B1558" i="2"/>
  <c r="C1558" i="2"/>
  <c r="D1558" i="2"/>
  <c r="E1558" i="2"/>
  <c r="F1558" i="2"/>
  <c r="G1558" i="2"/>
  <c r="AU1558" i="2" s="1"/>
  <c r="H1558" i="2"/>
  <c r="I1558" i="2"/>
  <c r="J1558" i="2"/>
  <c r="K1558" i="2"/>
  <c r="L1558" i="2"/>
  <c r="M1558" i="2"/>
  <c r="N1558" i="2"/>
  <c r="O1558" i="2"/>
  <c r="P1558" i="2"/>
  <c r="Q1558" i="2"/>
  <c r="R1558" i="2"/>
  <c r="S1558" i="2"/>
  <c r="T1558" i="2"/>
  <c r="U1558" i="2"/>
  <c r="V1558" i="2"/>
  <c r="W1558" i="2"/>
  <c r="X1558" i="2"/>
  <c r="Y1558" i="2"/>
  <c r="Z1558" i="2"/>
  <c r="AA1558" i="2"/>
  <c r="AB1558" i="2"/>
  <c r="AC1558" i="2"/>
  <c r="AD1558" i="2"/>
  <c r="AP1558" i="2"/>
  <c r="AQ1558" i="2"/>
  <c r="AR1558" i="2"/>
  <c r="AV1558" i="2"/>
  <c r="AW1558" i="2"/>
  <c r="AY1558" i="2"/>
  <c r="AZ1558" i="2"/>
  <c r="BD1558" i="2"/>
  <c r="BE1558" i="2"/>
  <c r="BF1558" i="2"/>
  <c r="A1559" i="2"/>
  <c r="B1559" i="2"/>
  <c r="C1559" i="2"/>
  <c r="D1559" i="2"/>
  <c r="E1559" i="2"/>
  <c r="F1559" i="2"/>
  <c r="G1559" i="2"/>
  <c r="AU1559" i="2" s="1"/>
  <c r="H1559" i="2"/>
  <c r="I1559" i="2"/>
  <c r="J1559" i="2"/>
  <c r="K1559" i="2"/>
  <c r="L1559" i="2"/>
  <c r="M1559" i="2"/>
  <c r="N1559" i="2"/>
  <c r="O1559" i="2"/>
  <c r="P1559" i="2"/>
  <c r="Q1559" i="2"/>
  <c r="R1559" i="2"/>
  <c r="S1559" i="2"/>
  <c r="T1559" i="2"/>
  <c r="U1559" i="2"/>
  <c r="V1559" i="2"/>
  <c r="W1559" i="2"/>
  <c r="X1559" i="2"/>
  <c r="Y1559" i="2"/>
  <c r="Z1559" i="2"/>
  <c r="AA1559" i="2"/>
  <c r="AB1559" i="2"/>
  <c r="AC1559" i="2"/>
  <c r="AD1559" i="2"/>
  <c r="AP1559" i="2"/>
  <c r="AQ1559" i="2"/>
  <c r="AR1559" i="2"/>
  <c r="AV1559" i="2"/>
  <c r="AW1559" i="2"/>
  <c r="AY1559" i="2"/>
  <c r="AZ1559" i="2"/>
  <c r="BD1559" i="2"/>
  <c r="BE1559" i="2"/>
  <c r="BF1559" i="2"/>
  <c r="A1560" i="2"/>
  <c r="B1560" i="2"/>
  <c r="C1560" i="2"/>
  <c r="D1560" i="2"/>
  <c r="E1560" i="2"/>
  <c r="F1560" i="2"/>
  <c r="G1560" i="2"/>
  <c r="AU1560" i="2" s="1"/>
  <c r="H1560" i="2"/>
  <c r="I1560" i="2"/>
  <c r="J1560" i="2"/>
  <c r="K1560" i="2"/>
  <c r="L1560" i="2"/>
  <c r="M1560" i="2"/>
  <c r="N1560" i="2"/>
  <c r="O1560" i="2"/>
  <c r="P1560" i="2"/>
  <c r="Q1560" i="2"/>
  <c r="R1560" i="2"/>
  <c r="S1560" i="2"/>
  <c r="T1560" i="2"/>
  <c r="U1560" i="2"/>
  <c r="V1560" i="2"/>
  <c r="W1560" i="2"/>
  <c r="X1560" i="2"/>
  <c r="Y1560" i="2"/>
  <c r="Z1560" i="2"/>
  <c r="AA1560" i="2"/>
  <c r="AB1560" i="2"/>
  <c r="AC1560" i="2"/>
  <c r="AD1560" i="2"/>
  <c r="AP1560" i="2"/>
  <c r="AQ1560" i="2"/>
  <c r="AR1560" i="2"/>
  <c r="AV1560" i="2"/>
  <c r="AW1560" i="2"/>
  <c r="AY1560" i="2"/>
  <c r="AZ1560" i="2"/>
  <c r="BD1560" i="2"/>
  <c r="BE1560" i="2"/>
  <c r="BF1560" i="2"/>
  <c r="A1561" i="2"/>
  <c r="B1561" i="2"/>
  <c r="C1561" i="2"/>
  <c r="D1561" i="2"/>
  <c r="E1561" i="2"/>
  <c r="F1561" i="2"/>
  <c r="G1561" i="2"/>
  <c r="AU1561" i="2" s="1"/>
  <c r="H1561" i="2"/>
  <c r="I1561" i="2"/>
  <c r="J1561" i="2"/>
  <c r="K1561" i="2"/>
  <c r="L1561" i="2"/>
  <c r="M1561" i="2"/>
  <c r="N1561" i="2"/>
  <c r="O1561" i="2"/>
  <c r="P1561" i="2"/>
  <c r="Q1561" i="2"/>
  <c r="R1561" i="2"/>
  <c r="S1561" i="2"/>
  <c r="T1561" i="2"/>
  <c r="U1561" i="2"/>
  <c r="V1561" i="2"/>
  <c r="W1561" i="2"/>
  <c r="X1561" i="2"/>
  <c r="Y1561" i="2"/>
  <c r="Z1561" i="2"/>
  <c r="AA1561" i="2"/>
  <c r="AB1561" i="2"/>
  <c r="AC1561" i="2"/>
  <c r="AD1561" i="2"/>
  <c r="AP1561" i="2"/>
  <c r="AQ1561" i="2"/>
  <c r="AR1561" i="2"/>
  <c r="AV1561" i="2"/>
  <c r="AW1561" i="2"/>
  <c r="AY1561" i="2"/>
  <c r="AZ1561" i="2"/>
  <c r="BD1561" i="2"/>
  <c r="BE1561" i="2"/>
  <c r="BF1561" i="2"/>
  <c r="A1562" i="2"/>
  <c r="B1562" i="2"/>
  <c r="C1562" i="2"/>
  <c r="D1562" i="2"/>
  <c r="E1562" i="2"/>
  <c r="F1562" i="2"/>
  <c r="G1562" i="2"/>
  <c r="AU1562" i="2" s="1"/>
  <c r="H1562" i="2"/>
  <c r="I1562" i="2"/>
  <c r="J1562" i="2"/>
  <c r="K1562" i="2"/>
  <c r="L1562" i="2"/>
  <c r="M1562" i="2"/>
  <c r="N1562" i="2"/>
  <c r="O1562" i="2"/>
  <c r="P1562" i="2"/>
  <c r="Q1562" i="2"/>
  <c r="R1562" i="2"/>
  <c r="S1562" i="2"/>
  <c r="T1562" i="2"/>
  <c r="U1562" i="2"/>
  <c r="V1562" i="2"/>
  <c r="W1562" i="2"/>
  <c r="X1562" i="2"/>
  <c r="Y1562" i="2"/>
  <c r="Z1562" i="2"/>
  <c r="AA1562" i="2"/>
  <c r="AB1562" i="2"/>
  <c r="AC1562" i="2"/>
  <c r="AD1562" i="2"/>
  <c r="AP1562" i="2"/>
  <c r="AQ1562" i="2"/>
  <c r="AR1562" i="2"/>
  <c r="AV1562" i="2"/>
  <c r="AW1562" i="2"/>
  <c r="AY1562" i="2"/>
  <c r="AZ1562" i="2"/>
  <c r="BD1562" i="2"/>
  <c r="BE1562" i="2"/>
  <c r="BF1562" i="2"/>
  <c r="A1563" i="2"/>
  <c r="B1563" i="2"/>
  <c r="C1563" i="2"/>
  <c r="D1563" i="2"/>
  <c r="E1563" i="2"/>
  <c r="F1563" i="2"/>
  <c r="G1563" i="2"/>
  <c r="AU1563" i="2" s="1"/>
  <c r="H1563" i="2"/>
  <c r="I1563" i="2"/>
  <c r="J1563" i="2"/>
  <c r="K1563" i="2"/>
  <c r="L1563" i="2"/>
  <c r="M1563" i="2"/>
  <c r="N1563" i="2"/>
  <c r="O1563" i="2"/>
  <c r="P1563" i="2"/>
  <c r="Q1563" i="2"/>
  <c r="R1563" i="2"/>
  <c r="S1563" i="2"/>
  <c r="T1563" i="2"/>
  <c r="U1563" i="2"/>
  <c r="V1563" i="2"/>
  <c r="W1563" i="2"/>
  <c r="X1563" i="2"/>
  <c r="Y1563" i="2"/>
  <c r="Z1563" i="2"/>
  <c r="AA1563" i="2"/>
  <c r="AB1563" i="2"/>
  <c r="AC1563" i="2"/>
  <c r="AD1563" i="2"/>
  <c r="AP1563" i="2"/>
  <c r="AQ1563" i="2"/>
  <c r="AR1563" i="2"/>
  <c r="AV1563" i="2"/>
  <c r="AW1563" i="2"/>
  <c r="AY1563" i="2"/>
  <c r="AZ1563" i="2"/>
  <c r="BD1563" i="2"/>
  <c r="BE1563" i="2"/>
  <c r="BF1563" i="2"/>
  <c r="A1564" i="2"/>
  <c r="B1564" i="2"/>
  <c r="C1564" i="2"/>
  <c r="D1564" i="2"/>
  <c r="E1564" i="2"/>
  <c r="F1564" i="2"/>
  <c r="G1564" i="2"/>
  <c r="AU1564" i="2" s="1"/>
  <c r="H1564" i="2"/>
  <c r="I1564" i="2"/>
  <c r="J1564" i="2"/>
  <c r="K1564" i="2"/>
  <c r="L1564" i="2"/>
  <c r="M1564" i="2"/>
  <c r="N1564" i="2"/>
  <c r="O1564" i="2"/>
  <c r="P1564" i="2"/>
  <c r="Q1564" i="2"/>
  <c r="R1564" i="2"/>
  <c r="S1564" i="2"/>
  <c r="T1564" i="2"/>
  <c r="U1564" i="2"/>
  <c r="V1564" i="2"/>
  <c r="W1564" i="2"/>
  <c r="X1564" i="2"/>
  <c r="Y1564" i="2"/>
  <c r="Z1564" i="2"/>
  <c r="AA1564" i="2"/>
  <c r="AB1564" i="2"/>
  <c r="AC1564" i="2"/>
  <c r="AD1564" i="2"/>
  <c r="AP1564" i="2"/>
  <c r="AQ1564" i="2"/>
  <c r="AR1564" i="2"/>
  <c r="AV1564" i="2"/>
  <c r="AW1564" i="2"/>
  <c r="AY1564" i="2"/>
  <c r="AZ1564" i="2"/>
  <c r="BD1564" i="2"/>
  <c r="BE1564" i="2"/>
  <c r="BF1564" i="2"/>
  <c r="A1565" i="2"/>
  <c r="B1565" i="2"/>
  <c r="C1565" i="2"/>
  <c r="D1565" i="2"/>
  <c r="E1565" i="2"/>
  <c r="F1565" i="2"/>
  <c r="G1565" i="2"/>
  <c r="AU1565" i="2" s="1"/>
  <c r="H1565" i="2"/>
  <c r="I1565" i="2"/>
  <c r="J1565" i="2"/>
  <c r="K1565" i="2"/>
  <c r="L1565" i="2"/>
  <c r="M1565" i="2"/>
  <c r="N1565" i="2"/>
  <c r="O1565" i="2"/>
  <c r="P1565" i="2"/>
  <c r="Q1565" i="2"/>
  <c r="R1565" i="2"/>
  <c r="S1565" i="2"/>
  <c r="T1565" i="2"/>
  <c r="U1565" i="2"/>
  <c r="V1565" i="2"/>
  <c r="W1565" i="2"/>
  <c r="X1565" i="2"/>
  <c r="Y1565" i="2"/>
  <c r="Z1565" i="2"/>
  <c r="AA1565" i="2"/>
  <c r="AB1565" i="2"/>
  <c r="AC1565" i="2"/>
  <c r="AD1565" i="2"/>
  <c r="AP1565" i="2"/>
  <c r="AQ1565" i="2"/>
  <c r="AR1565" i="2"/>
  <c r="AV1565" i="2"/>
  <c r="AW1565" i="2"/>
  <c r="AY1565" i="2"/>
  <c r="AZ1565" i="2"/>
  <c r="BD1565" i="2"/>
  <c r="BE1565" i="2"/>
  <c r="BF1565" i="2"/>
  <c r="A1566" i="2"/>
  <c r="B1566" i="2"/>
  <c r="C1566" i="2"/>
  <c r="D1566" i="2"/>
  <c r="E1566" i="2"/>
  <c r="F1566" i="2"/>
  <c r="G1566" i="2"/>
  <c r="AU1566" i="2" s="1"/>
  <c r="H1566" i="2"/>
  <c r="I1566" i="2"/>
  <c r="J1566" i="2"/>
  <c r="K1566" i="2"/>
  <c r="L1566" i="2"/>
  <c r="M1566" i="2"/>
  <c r="N1566" i="2"/>
  <c r="O1566" i="2"/>
  <c r="P1566" i="2"/>
  <c r="Q1566" i="2"/>
  <c r="R1566" i="2"/>
  <c r="S1566" i="2"/>
  <c r="T1566" i="2"/>
  <c r="U1566" i="2"/>
  <c r="V1566" i="2"/>
  <c r="W1566" i="2"/>
  <c r="X1566" i="2"/>
  <c r="Y1566" i="2"/>
  <c r="Z1566" i="2"/>
  <c r="AA1566" i="2"/>
  <c r="AB1566" i="2"/>
  <c r="AC1566" i="2"/>
  <c r="AD1566" i="2"/>
  <c r="AP1566" i="2"/>
  <c r="AQ1566" i="2"/>
  <c r="AR1566" i="2"/>
  <c r="AV1566" i="2"/>
  <c r="AW1566" i="2"/>
  <c r="AY1566" i="2"/>
  <c r="AZ1566" i="2"/>
  <c r="BD1566" i="2"/>
  <c r="BE1566" i="2"/>
  <c r="BF1566" i="2"/>
  <c r="A1567" i="2"/>
  <c r="B1567" i="2"/>
  <c r="C1567" i="2"/>
  <c r="D1567" i="2"/>
  <c r="E1567" i="2"/>
  <c r="F1567" i="2"/>
  <c r="G1567" i="2"/>
  <c r="AU1567" i="2" s="1"/>
  <c r="H1567" i="2"/>
  <c r="I1567" i="2"/>
  <c r="J1567" i="2"/>
  <c r="K1567" i="2"/>
  <c r="L1567" i="2"/>
  <c r="M1567" i="2"/>
  <c r="N1567" i="2"/>
  <c r="O1567" i="2"/>
  <c r="P1567" i="2"/>
  <c r="Q1567" i="2"/>
  <c r="R1567" i="2"/>
  <c r="S1567" i="2"/>
  <c r="T1567" i="2"/>
  <c r="U1567" i="2"/>
  <c r="V1567" i="2"/>
  <c r="W1567" i="2"/>
  <c r="X1567" i="2"/>
  <c r="Y1567" i="2"/>
  <c r="Z1567" i="2"/>
  <c r="AA1567" i="2"/>
  <c r="AB1567" i="2"/>
  <c r="AC1567" i="2"/>
  <c r="AD1567" i="2"/>
  <c r="AP1567" i="2"/>
  <c r="AQ1567" i="2"/>
  <c r="AR1567" i="2"/>
  <c r="AV1567" i="2"/>
  <c r="AW1567" i="2"/>
  <c r="AY1567" i="2"/>
  <c r="AZ1567" i="2"/>
  <c r="BD1567" i="2"/>
  <c r="BE1567" i="2"/>
  <c r="BF1567" i="2"/>
  <c r="A1568" i="2"/>
  <c r="B1568" i="2"/>
  <c r="C1568" i="2"/>
  <c r="D1568" i="2"/>
  <c r="E1568" i="2"/>
  <c r="F1568" i="2"/>
  <c r="G1568" i="2"/>
  <c r="AU1568" i="2" s="1"/>
  <c r="H1568" i="2"/>
  <c r="I1568" i="2"/>
  <c r="J1568" i="2"/>
  <c r="K1568" i="2"/>
  <c r="L1568" i="2"/>
  <c r="M1568" i="2"/>
  <c r="N1568" i="2"/>
  <c r="O1568" i="2"/>
  <c r="P1568" i="2"/>
  <c r="Q1568" i="2"/>
  <c r="R1568" i="2"/>
  <c r="S1568" i="2"/>
  <c r="T1568" i="2"/>
  <c r="U1568" i="2"/>
  <c r="V1568" i="2"/>
  <c r="W1568" i="2"/>
  <c r="X1568" i="2"/>
  <c r="Y1568" i="2"/>
  <c r="Z1568" i="2"/>
  <c r="AA1568" i="2"/>
  <c r="AB1568" i="2"/>
  <c r="AC1568" i="2"/>
  <c r="AD1568" i="2"/>
  <c r="AP1568" i="2"/>
  <c r="AQ1568" i="2"/>
  <c r="AR1568" i="2"/>
  <c r="AV1568" i="2"/>
  <c r="AW1568" i="2"/>
  <c r="AY1568" i="2"/>
  <c r="AZ1568" i="2"/>
  <c r="BD1568" i="2"/>
  <c r="BE1568" i="2"/>
  <c r="BF1568" i="2"/>
  <c r="A1569" i="2"/>
  <c r="B1569" i="2"/>
  <c r="C1569" i="2"/>
  <c r="D1569" i="2"/>
  <c r="E1569" i="2"/>
  <c r="F1569" i="2"/>
  <c r="G1569" i="2"/>
  <c r="AU1569" i="2" s="1"/>
  <c r="H1569" i="2"/>
  <c r="I1569" i="2"/>
  <c r="J1569" i="2"/>
  <c r="K1569" i="2"/>
  <c r="L1569" i="2"/>
  <c r="M1569" i="2"/>
  <c r="N1569" i="2"/>
  <c r="O1569" i="2"/>
  <c r="P1569" i="2"/>
  <c r="Q1569" i="2"/>
  <c r="R1569" i="2"/>
  <c r="S1569" i="2"/>
  <c r="T1569" i="2"/>
  <c r="U1569" i="2"/>
  <c r="V1569" i="2"/>
  <c r="W1569" i="2"/>
  <c r="X1569" i="2"/>
  <c r="Y1569" i="2"/>
  <c r="Z1569" i="2"/>
  <c r="AA1569" i="2"/>
  <c r="AB1569" i="2"/>
  <c r="AC1569" i="2"/>
  <c r="AD1569" i="2"/>
  <c r="AP1569" i="2"/>
  <c r="AQ1569" i="2"/>
  <c r="AR1569" i="2"/>
  <c r="AV1569" i="2"/>
  <c r="AW1569" i="2"/>
  <c r="AY1569" i="2"/>
  <c r="AZ1569" i="2"/>
  <c r="BD1569" i="2"/>
  <c r="BE1569" i="2"/>
  <c r="BF1569" i="2"/>
  <c r="A1570" i="2"/>
  <c r="B1570" i="2"/>
  <c r="C1570" i="2"/>
  <c r="D1570" i="2"/>
  <c r="E1570" i="2"/>
  <c r="F1570" i="2"/>
  <c r="G1570" i="2"/>
  <c r="AU1570" i="2" s="1"/>
  <c r="H1570" i="2"/>
  <c r="I1570" i="2"/>
  <c r="J1570" i="2"/>
  <c r="K1570" i="2"/>
  <c r="L1570" i="2"/>
  <c r="M1570" i="2"/>
  <c r="N1570" i="2"/>
  <c r="O1570" i="2"/>
  <c r="P1570" i="2"/>
  <c r="Q1570" i="2"/>
  <c r="R1570" i="2"/>
  <c r="S1570" i="2"/>
  <c r="T1570" i="2"/>
  <c r="U1570" i="2"/>
  <c r="V1570" i="2"/>
  <c r="W1570" i="2"/>
  <c r="X1570" i="2"/>
  <c r="Y1570" i="2"/>
  <c r="Z1570" i="2"/>
  <c r="AA1570" i="2"/>
  <c r="AB1570" i="2"/>
  <c r="AC1570" i="2"/>
  <c r="AD1570" i="2"/>
  <c r="AP1570" i="2"/>
  <c r="AQ1570" i="2"/>
  <c r="AR1570" i="2"/>
  <c r="AV1570" i="2"/>
  <c r="AW1570" i="2"/>
  <c r="AY1570" i="2"/>
  <c r="AZ1570" i="2"/>
  <c r="BD1570" i="2"/>
  <c r="BE1570" i="2"/>
  <c r="BF1570" i="2"/>
  <c r="A1571" i="2"/>
  <c r="B1571" i="2"/>
  <c r="C1571" i="2"/>
  <c r="D1571" i="2"/>
  <c r="E1571" i="2"/>
  <c r="F1571" i="2"/>
  <c r="G1571" i="2"/>
  <c r="AU1571" i="2" s="1"/>
  <c r="H1571" i="2"/>
  <c r="I1571" i="2"/>
  <c r="J1571" i="2"/>
  <c r="K1571" i="2"/>
  <c r="L1571" i="2"/>
  <c r="M1571" i="2"/>
  <c r="N1571" i="2"/>
  <c r="O1571" i="2"/>
  <c r="P1571" i="2"/>
  <c r="Q1571" i="2"/>
  <c r="R1571" i="2"/>
  <c r="S1571" i="2"/>
  <c r="T1571" i="2"/>
  <c r="U1571" i="2"/>
  <c r="V1571" i="2"/>
  <c r="W1571" i="2"/>
  <c r="X1571" i="2"/>
  <c r="Y1571" i="2"/>
  <c r="Z1571" i="2"/>
  <c r="AA1571" i="2"/>
  <c r="AB1571" i="2"/>
  <c r="AC1571" i="2"/>
  <c r="AD1571" i="2"/>
  <c r="AP1571" i="2"/>
  <c r="AQ1571" i="2"/>
  <c r="AR1571" i="2"/>
  <c r="AV1571" i="2"/>
  <c r="AW1571" i="2"/>
  <c r="AY1571" i="2"/>
  <c r="AZ1571" i="2"/>
  <c r="BD1571" i="2"/>
  <c r="BE1571" i="2"/>
  <c r="BF1571" i="2"/>
  <c r="A1572" i="2"/>
  <c r="B1572" i="2"/>
  <c r="C1572" i="2"/>
  <c r="D1572" i="2"/>
  <c r="E1572" i="2"/>
  <c r="F1572" i="2"/>
  <c r="G1572" i="2"/>
  <c r="AU1572" i="2" s="1"/>
  <c r="H1572" i="2"/>
  <c r="I1572" i="2"/>
  <c r="J1572" i="2"/>
  <c r="K1572" i="2"/>
  <c r="L1572" i="2"/>
  <c r="M1572" i="2"/>
  <c r="N1572" i="2"/>
  <c r="O1572" i="2"/>
  <c r="P1572" i="2"/>
  <c r="Q1572" i="2"/>
  <c r="R1572" i="2"/>
  <c r="S1572" i="2"/>
  <c r="T1572" i="2"/>
  <c r="U1572" i="2"/>
  <c r="V1572" i="2"/>
  <c r="W1572" i="2"/>
  <c r="X1572" i="2"/>
  <c r="Y1572" i="2"/>
  <c r="Z1572" i="2"/>
  <c r="AA1572" i="2"/>
  <c r="AB1572" i="2"/>
  <c r="AC1572" i="2"/>
  <c r="AD1572" i="2"/>
  <c r="AP1572" i="2"/>
  <c r="AQ1572" i="2"/>
  <c r="AR1572" i="2"/>
  <c r="AV1572" i="2"/>
  <c r="AW1572" i="2"/>
  <c r="AY1572" i="2"/>
  <c r="AZ1572" i="2"/>
  <c r="BD1572" i="2"/>
  <c r="BE1572" i="2"/>
  <c r="BF1572" i="2"/>
  <c r="A1573" i="2"/>
  <c r="B1573" i="2"/>
  <c r="C1573" i="2"/>
  <c r="D1573" i="2"/>
  <c r="E1573" i="2"/>
  <c r="F1573" i="2"/>
  <c r="G1573" i="2"/>
  <c r="AU1573" i="2" s="1"/>
  <c r="H1573" i="2"/>
  <c r="I1573" i="2"/>
  <c r="J1573" i="2"/>
  <c r="K1573" i="2"/>
  <c r="L1573" i="2"/>
  <c r="M1573" i="2"/>
  <c r="N1573" i="2"/>
  <c r="O1573" i="2"/>
  <c r="P1573" i="2"/>
  <c r="Q1573" i="2"/>
  <c r="R1573" i="2"/>
  <c r="S1573" i="2"/>
  <c r="T1573" i="2"/>
  <c r="U1573" i="2"/>
  <c r="V1573" i="2"/>
  <c r="W1573" i="2"/>
  <c r="X1573" i="2"/>
  <c r="Y1573" i="2"/>
  <c r="Z1573" i="2"/>
  <c r="AA1573" i="2"/>
  <c r="AB1573" i="2"/>
  <c r="AC1573" i="2"/>
  <c r="AD1573" i="2"/>
  <c r="AP1573" i="2"/>
  <c r="AQ1573" i="2"/>
  <c r="AR1573" i="2"/>
  <c r="AV1573" i="2"/>
  <c r="AW1573" i="2"/>
  <c r="AY1573" i="2"/>
  <c r="AZ1573" i="2"/>
  <c r="BD1573" i="2"/>
  <c r="BE1573" i="2"/>
  <c r="BF1573" i="2"/>
  <c r="A1574" i="2"/>
  <c r="B1574" i="2"/>
  <c r="C1574" i="2"/>
  <c r="D1574" i="2"/>
  <c r="E1574" i="2"/>
  <c r="F1574" i="2"/>
  <c r="G1574" i="2"/>
  <c r="AU1574" i="2" s="1"/>
  <c r="H1574" i="2"/>
  <c r="I1574" i="2"/>
  <c r="J1574" i="2"/>
  <c r="K1574" i="2"/>
  <c r="L1574" i="2"/>
  <c r="M1574" i="2"/>
  <c r="N1574" i="2"/>
  <c r="O1574" i="2"/>
  <c r="P1574" i="2"/>
  <c r="Q1574" i="2"/>
  <c r="R1574" i="2"/>
  <c r="S1574" i="2"/>
  <c r="T1574" i="2"/>
  <c r="U1574" i="2"/>
  <c r="V1574" i="2"/>
  <c r="W1574" i="2"/>
  <c r="X1574" i="2"/>
  <c r="Y1574" i="2"/>
  <c r="Z1574" i="2"/>
  <c r="AA1574" i="2"/>
  <c r="AB1574" i="2"/>
  <c r="AC1574" i="2"/>
  <c r="AD1574" i="2"/>
  <c r="AP1574" i="2"/>
  <c r="AQ1574" i="2"/>
  <c r="AR1574" i="2"/>
  <c r="AV1574" i="2"/>
  <c r="AW1574" i="2"/>
  <c r="AY1574" i="2"/>
  <c r="AZ1574" i="2"/>
  <c r="BD1574" i="2"/>
  <c r="BE1574" i="2"/>
  <c r="BF1574" i="2"/>
  <c r="A1575" i="2"/>
  <c r="B1575" i="2"/>
  <c r="C1575" i="2"/>
  <c r="D1575" i="2"/>
  <c r="E1575" i="2"/>
  <c r="F1575" i="2"/>
  <c r="G1575" i="2"/>
  <c r="AU1575" i="2" s="1"/>
  <c r="H1575" i="2"/>
  <c r="I1575" i="2"/>
  <c r="J1575" i="2"/>
  <c r="K1575" i="2"/>
  <c r="L1575" i="2"/>
  <c r="M1575" i="2"/>
  <c r="N1575" i="2"/>
  <c r="O1575" i="2"/>
  <c r="P1575" i="2"/>
  <c r="Q1575" i="2"/>
  <c r="R1575" i="2"/>
  <c r="S1575" i="2"/>
  <c r="T1575" i="2"/>
  <c r="U1575" i="2"/>
  <c r="V1575" i="2"/>
  <c r="W1575" i="2"/>
  <c r="X1575" i="2"/>
  <c r="Y1575" i="2"/>
  <c r="Z1575" i="2"/>
  <c r="AA1575" i="2"/>
  <c r="AB1575" i="2"/>
  <c r="AC1575" i="2"/>
  <c r="AD1575" i="2"/>
  <c r="AP1575" i="2"/>
  <c r="AQ1575" i="2"/>
  <c r="AR1575" i="2"/>
  <c r="AV1575" i="2"/>
  <c r="AW1575" i="2"/>
  <c r="AY1575" i="2"/>
  <c r="AZ1575" i="2"/>
  <c r="BD1575" i="2"/>
  <c r="BE1575" i="2"/>
  <c r="BF1575" i="2"/>
  <c r="A1576" i="2"/>
  <c r="B1576" i="2"/>
  <c r="C1576" i="2"/>
  <c r="D1576" i="2"/>
  <c r="E1576" i="2"/>
  <c r="F1576" i="2"/>
  <c r="G1576" i="2"/>
  <c r="AU1576" i="2" s="1"/>
  <c r="H1576" i="2"/>
  <c r="I1576" i="2"/>
  <c r="J1576" i="2"/>
  <c r="K1576" i="2"/>
  <c r="L1576" i="2"/>
  <c r="M1576" i="2"/>
  <c r="N1576" i="2"/>
  <c r="O1576" i="2"/>
  <c r="P1576" i="2"/>
  <c r="Q1576" i="2"/>
  <c r="R1576" i="2"/>
  <c r="S1576" i="2"/>
  <c r="T1576" i="2"/>
  <c r="U1576" i="2"/>
  <c r="V1576" i="2"/>
  <c r="W1576" i="2"/>
  <c r="X1576" i="2"/>
  <c r="Y1576" i="2"/>
  <c r="Z1576" i="2"/>
  <c r="AA1576" i="2"/>
  <c r="AB1576" i="2"/>
  <c r="AC1576" i="2"/>
  <c r="AD1576" i="2"/>
  <c r="AP1576" i="2"/>
  <c r="AQ1576" i="2"/>
  <c r="AR1576" i="2"/>
  <c r="AV1576" i="2"/>
  <c r="AW1576" i="2"/>
  <c r="AY1576" i="2"/>
  <c r="AZ1576" i="2"/>
  <c r="BD1576" i="2"/>
  <c r="BE1576" i="2"/>
  <c r="BF1576" i="2"/>
  <c r="A1577" i="2"/>
  <c r="B1577" i="2"/>
  <c r="C1577" i="2"/>
  <c r="D1577" i="2"/>
  <c r="E1577" i="2"/>
  <c r="F1577" i="2"/>
  <c r="G1577" i="2"/>
  <c r="AU1577" i="2" s="1"/>
  <c r="H1577" i="2"/>
  <c r="I1577" i="2"/>
  <c r="J1577" i="2"/>
  <c r="K1577" i="2"/>
  <c r="L1577" i="2"/>
  <c r="M1577" i="2"/>
  <c r="N1577" i="2"/>
  <c r="O1577" i="2"/>
  <c r="P1577" i="2"/>
  <c r="Q1577" i="2"/>
  <c r="R1577" i="2"/>
  <c r="S1577" i="2"/>
  <c r="T1577" i="2"/>
  <c r="U1577" i="2"/>
  <c r="V1577" i="2"/>
  <c r="W1577" i="2"/>
  <c r="X1577" i="2"/>
  <c r="Y1577" i="2"/>
  <c r="Z1577" i="2"/>
  <c r="AA1577" i="2"/>
  <c r="AB1577" i="2"/>
  <c r="AC1577" i="2"/>
  <c r="AD1577" i="2"/>
  <c r="AP1577" i="2"/>
  <c r="AQ1577" i="2"/>
  <c r="AR1577" i="2"/>
  <c r="AV1577" i="2"/>
  <c r="AW1577" i="2"/>
  <c r="AY1577" i="2"/>
  <c r="AZ1577" i="2"/>
  <c r="BD1577" i="2"/>
  <c r="BE1577" i="2"/>
  <c r="BF1577" i="2"/>
  <c r="A1578" i="2"/>
  <c r="B1578" i="2"/>
  <c r="C1578" i="2"/>
  <c r="D1578" i="2"/>
  <c r="E1578" i="2"/>
  <c r="F1578" i="2"/>
  <c r="G1578" i="2"/>
  <c r="AU1578" i="2" s="1"/>
  <c r="H1578" i="2"/>
  <c r="I1578" i="2"/>
  <c r="J1578" i="2"/>
  <c r="K1578" i="2"/>
  <c r="L1578" i="2"/>
  <c r="M1578" i="2"/>
  <c r="N1578" i="2"/>
  <c r="O1578" i="2"/>
  <c r="P1578" i="2"/>
  <c r="Q1578" i="2"/>
  <c r="R1578" i="2"/>
  <c r="S1578" i="2"/>
  <c r="T1578" i="2"/>
  <c r="U1578" i="2"/>
  <c r="V1578" i="2"/>
  <c r="W1578" i="2"/>
  <c r="X1578" i="2"/>
  <c r="Y1578" i="2"/>
  <c r="Z1578" i="2"/>
  <c r="AA1578" i="2"/>
  <c r="AB1578" i="2"/>
  <c r="AC1578" i="2"/>
  <c r="AD1578" i="2"/>
  <c r="AP1578" i="2"/>
  <c r="AQ1578" i="2"/>
  <c r="AR1578" i="2"/>
  <c r="AV1578" i="2"/>
  <c r="AW1578" i="2"/>
  <c r="AY1578" i="2"/>
  <c r="AZ1578" i="2"/>
  <c r="BD1578" i="2"/>
  <c r="BE1578" i="2"/>
  <c r="BF1578" i="2"/>
  <c r="A1579" i="2"/>
  <c r="B1579" i="2"/>
  <c r="C1579" i="2"/>
  <c r="D1579" i="2"/>
  <c r="E1579" i="2"/>
  <c r="F1579" i="2"/>
  <c r="G1579" i="2"/>
  <c r="AU1579" i="2" s="1"/>
  <c r="H1579" i="2"/>
  <c r="I1579" i="2"/>
  <c r="J1579" i="2"/>
  <c r="K1579" i="2"/>
  <c r="L1579" i="2"/>
  <c r="M1579" i="2"/>
  <c r="N1579" i="2"/>
  <c r="O1579" i="2"/>
  <c r="P1579" i="2"/>
  <c r="Q1579" i="2"/>
  <c r="R1579" i="2"/>
  <c r="S1579" i="2"/>
  <c r="T1579" i="2"/>
  <c r="U1579" i="2"/>
  <c r="V1579" i="2"/>
  <c r="W1579" i="2"/>
  <c r="X1579" i="2"/>
  <c r="Y1579" i="2"/>
  <c r="Z1579" i="2"/>
  <c r="AA1579" i="2"/>
  <c r="AB1579" i="2"/>
  <c r="AC1579" i="2"/>
  <c r="AD1579" i="2"/>
  <c r="AP1579" i="2"/>
  <c r="AQ1579" i="2"/>
  <c r="AR1579" i="2"/>
  <c r="AV1579" i="2"/>
  <c r="AW1579" i="2"/>
  <c r="AY1579" i="2"/>
  <c r="AZ1579" i="2"/>
  <c r="BD1579" i="2"/>
  <c r="BE1579" i="2"/>
  <c r="BF1579" i="2"/>
  <c r="A1580" i="2"/>
  <c r="B1580" i="2"/>
  <c r="C1580" i="2"/>
  <c r="D1580" i="2"/>
  <c r="E1580" i="2"/>
  <c r="F1580" i="2"/>
  <c r="G1580" i="2"/>
  <c r="AU1580" i="2" s="1"/>
  <c r="H1580" i="2"/>
  <c r="I1580" i="2"/>
  <c r="J1580" i="2"/>
  <c r="K1580" i="2"/>
  <c r="L1580" i="2"/>
  <c r="M1580" i="2"/>
  <c r="N1580" i="2"/>
  <c r="O1580" i="2"/>
  <c r="P1580" i="2"/>
  <c r="Q1580" i="2"/>
  <c r="R1580" i="2"/>
  <c r="S1580" i="2"/>
  <c r="T1580" i="2"/>
  <c r="U1580" i="2"/>
  <c r="V1580" i="2"/>
  <c r="W1580" i="2"/>
  <c r="X1580" i="2"/>
  <c r="Y1580" i="2"/>
  <c r="Z1580" i="2"/>
  <c r="AA1580" i="2"/>
  <c r="AB1580" i="2"/>
  <c r="AC1580" i="2"/>
  <c r="AD1580" i="2"/>
  <c r="AP1580" i="2"/>
  <c r="AQ1580" i="2"/>
  <c r="AR1580" i="2"/>
  <c r="AV1580" i="2"/>
  <c r="AW1580" i="2"/>
  <c r="AY1580" i="2"/>
  <c r="AZ1580" i="2"/>
  <c r="BD1580" i="2"/>
  <c r="BE1580" i="2"/>
  <c r="BF1580" i="2"/>
  <c r="A1581" i="2"/>
  <c r="B1581" i="2"/>
  <c r="C1581" i="2"/>
  <c r="D1581" i="2"/>
  <c r="E1581" i="2"/>
  <c r="F1581" i="2"/>
  <c r="G1581" i="2"/>
  <c r="AU1581" i="2" s="1"/>
  <c r="H1581" i="2"/>
  <c r="I1581" i="2"/>
  <c r="J1581" i="2"/>
  <c r="K1581" i="2"/>
  <c r="L1581" i="2"/>
  <c r="M1581" i="2"/>
  <c r="N1581" i="2"/>
  <c r="O1581" i="2"/>
  <c r="P1581" i="2"/>
  <c r="Q1581" i="2"/>
  <c r="R1581" i="2"/>
  <c r="S1581" i="2"/>
  <c r="T1581" i="2"/>
  <c r="U1581" i="2"/>
  <c r="V1581" i="2"/>
  <c r="W1581" i="2"/>
  <c r="X1581" i="2"/>
  <c r="Y1581" i="2"/>
  <c r="Z1581" i="2"/>
  <c r="AA1581" i="2"/>
  <c r="AB1581" i="2"/>
  <c r="AC1581" i="2"/>
  <c r="AD1581" i="2"/>
  <c r="AP1581" i="2"/>
  <c r="AQ1581" i="2"/>
  <c r="AR1581" i="2"/>
  <c r="AV1581" i="2"/>
  <c r="AW1581" i="2"/>
  <c r="AY1581" i="2"/>
  <c r="AZ1581" i="2"/>
  <c r="BD1581" i="2"/>
  <c r="BE1581" i="2"/>
  <c r="BF1581" i="2"/>
  <c r="A1582" i="2"/>
  <c r="B1582" i="2"/>
  <c r="C1582" i="2"/>
  <c r="D1582" i="2"/>
  <c r="E1582" i="2"/>
  <c r="F1582" i="2"/>
  <c r="G1582" i="2"/>
  <c r="AU1582" i="2" s="1"/>
  <c r="H1582" i="2"/>
  <c r="I1582" i="2"/>
  <c r="J1582" i="2"/>
  <c r="K1582" i="2"/>
  <c r="L1582" i="2"/>
  <c r="M1582" i="2"/>
  <c r="N1582" i="2"/>
  <c r="O1582" i="2"/>
  <c r="P1582" i="2"/>
  <c r="Q1582" i="2"/>
  <c r="R1582" i="2"/>
  <c r="S1582" i="2"/>
  <c r="T1582" i="2"/>
  <c r="U1582" i="2"/>
  <c r="V1582" i="2"/>
  <c r="W1582" i="2"/>
  <c r="X1582" i="2"/>
  <c r="Y1582" i="2"/>
  <c r="Z1582" i="2"/>
  <c r="AA1582" i="2"/>
  <c r="AB1582" i="2"/>
  <c r="AC1582" i="2"/>
  <c r="AD1582" i="2"/>
  <c r="AP1582" i="2"/>
  <c r="AQ1582" i="2"/>
  <c r="AR1582" i="2"/>
  <c r="AV1582" i="2"/>
  <c r="AW1582" i="2"/>
  <c r="AY1582" i="2"/>
  <c r="AZ1582" i="2"/>
  <c r="BD1582" i="2"/>
  <c r="BE1582" i="2"/>
  <c r="BF1582" i="2"/>
  <c r="A1583" i="2"/>
  <c r="B1583" i="2"/>
  <c r="C1583" i="2"/>
  <c r="D1583" i="2"/>
  <c r="E1583" i="2"/>
  <c r="F1583" i="2"/>
  <c r="G1583" i="2"/>
  <c r="AU1583" i="2" s="1"/>
  <c r="H1583" i="2"/>
  <c r="I1583" i="2"/>
  <c r="J1583" i="2"/>
  <c r="K1583" i="2"/>
  <c r="L1583" i="2"/>
  <c r="M1583" i="2"/>
  <c r="N1583" i="2"/>
  <c r="O1583" i="2"/>
  <c r="P1583" i="2"/>
  <c r="Q1583" i="2"/>
  <c r="R1583" i="2"/>
  <c r="S1583" i="2"/>
  <c r="T1583" i="2"/>
  <c r="U1583" i="2"/>
  <c r="V1583" i="2"/>
  <c r="W1583" i="2"/>
  <c r="X1583" i="2"/>
  <c r="Y1583" i="2"/>
  <c r="Z1583" i="2"/>
  <c r="AA1583" i="2"/>
  <c r="AB1583" i="2"/>
  <c r="AC1583" i="2"/>
  <c r="AD1583" i="2"/>
  <c r="AP1583" i="2"/>
  <c r="AQ1583" i="2"/>
  <c r="AR1583" i="2"/>
  <c r="AV1583" i="2"/>
  <c r="AW1583" i="2"/>
  <c r="AY1583" i="2"/>
  <c r="AZ1583" i="2"/>
  <c r="BD1583" i="2"/>
  <c r="BE1583" i="2"/>
  <c r="BF1583" i="2"/>
  <c r="A1584" i="2"/>
  <c r="B1584" i="2"/>
  <c r="C1584" i="2"/>
  <c r="D1584" i="2"/>
  <c r="E1584" i="2"/>
  <c r="F1584" i="2"/>
  <c r="G1584" i="2"/>
  <c r="AU1584" i="2" s="1"/>
  <c r="H1584" i="2"/>
  <c r="I1584" i="2"/>
  <c r="J1584" i="2"/>
  <c r="K1584" i="2"/>
  <c r="L1584" i="2"/>
  <c r="M1584" i="2"/>
  <c r="N1584" i="2"/>
  <c r="O1584" i="2"/>
  <c r="P1584" i="2"/>
  <c r="Q1584" i="2"/>
  <c r="R1584" i="2"/>
  <c r="S1584" i="2"/>
  <c r="T1584" i="2"/>
  <c r="U1584" i="2"/>
  <c r="V1584" i="2"/>
  <c r="W1584" i="2"/>
  <c r="X1584" i="2"/>
  <c r="Y1584" i="2"/>
  <c r="Z1584" i="2"/>
  <c r="AA1584" i="2"/>
  <c r="AB1584" i="2"/>
  <c r="AC1584" i="2"/>
  <c r="AD1584" i="2"/>
  <c r="AP1584" i="2"/>
  <c r="AQ1584" i="2"/>
  <c r="AR1584" i="2"/>
  <c r="AV1584" i="2"/>
  <c r="AW1584" i="2"/>
  <c r="AY1584" i="2"/>
  <c r="AZ1584" i="2"/>
  <c r="BD1584" i="2"/>
  <c r="BE1584" i="2"/>
  <c r="BF1584" i="2"/>
  <c r="A1585" i="2"/>
  <c r="B1585" i="2"/>
  <c r="C1585" i="2"/>
  <c r="D1585" i="2"/>
  <c r="E1585" i="2"/>
  <c r="F1585" i="2"/>
  <c r="G1585" i="2"/>
  <c r="AU1585" i="2" s="1"/>
  <c r="H1585" i="2"/>
  <c r="I1585" i="2"/>
  <c r="J1585" i="2"/>
  <c r="K1585" i="2"/>
  <c r="L1585" i="2"/>
  <c r="M1585" i="2"/>
  <c r="N1585" i="2"/>
  <c r="O1585" i="2"/>
  <c r="P1585" i="2"/>
  <c r="Q1585" i="2"/>
  <c r="R1585" i="2"/>
  <c r="S1585" i="2"/>
  <c r="T1585" i="2"/>
  <c r="U1585" i="2"/>
  <c r="V1585" i="2"/>
  <c r="W1585" i="2"/>
  <c r="X1585" i="2"/>
  <c r="Y1585" i="2"/>
  <c r="Z1585" i="2"/>
  <c r="AA1585" i="2"/>
  <c r="AB1585" i="2"/>
  <c r="AC1585" i="2"/>
  <c r="AD1585" i="2"/>
  <c r="AP1585" i="2"/>
  <c r="AQ1585" i="2"/>
  <c r="AR1585" i="2"/>
  <c r="AV1585" i="2"/>
  <c r="AW1585" i="2"/>
  <c r="AY1585" i="2"/>
  <c r="AZ1585" i="2"/>
  <c r="BD1585" i="2"/>
  <c r="BE1585" i="2"/>
  <c r="BF1585" i="2"/>
  <c r="A1586" i="2"/>
  <c r="B1586" i="2"/>
  <c r="C1586" i="2"/>
  <c r="D1586" i="2"/>
  <c r="E1586" i="2"/>
  <c r="F1586" i="2"/>
  <c r="G1586" i="2"/>
  <c r="AU1586" i="2" s="1"/>
  <c r="H1586" i="2"/>
  <c r="I1586" i="2"/>
  <c r="J1586" i="2"/>
  <c r="K1586" i="2"/>
  <c r="L1586" i="2"/>
  <c r="M1586" i="2"/>
  <c r="N1586" i="2"/>
  <c r="O1586" i="2"/>
  <c r="P1586" i="2"/>
  <c r="Q1586" i="2"/>
  <c r="R1586" i="2"/>
  <c r="S1586" i="2"/>
  <c r="T1586" i="2"/>
  <c r="U1586" i="2"/>
  <c r="V1586" i="2"/>
  <c r="W1586" i="2"/>
  <c r="X1586" i="2"/>
  <c r="Y1586" i="2"/>
  <c r="Z1586" i="2"/>
  <c r="AA1586" i="2"/>
  <c r="AB1586" i="2"/>
  <c r="AC1586" i="2"/>
  <c r="AD1586" i="2"/>
  <c r="AP1586" i="2"/>
  <c r="AQ1586" i="2"/>
  <c r="AR1586" i="2"/>
  <c r="AV1586" i="2"/>
  <c r="AW1586" i="2"/>
  <c r="AY1586" i="2"/>
  <c r="AZ1586" i="2"/>
  <c r="BD1586" i="2"/>
  <c r="BE1586" i="2"/>
  <c r="BF1586" i="2"/>
  <c r="A1587" i="2"/>
  <c r="B1587" i="2"/>
  <c r="C1587" i="2"/>
  <c r="D1587" i="2"/>
  <c r="E1587" i="2"/>
  <c r="F1587" i="2"/>
  <c r="G1587" i="2"/>
  <c r="AU1587" i="2" s="1"/>
  <c r="H1587" i="2"/>
  <c r="I1587" i="2"/>
  <c r="J1587" i="2"/>
  <c r="K1587" i="2"/>
  <c r="L1587" i="2"/>
  <c r="M1587" i="2"/>
  <c r="N1587" i="2"/>
  <c r="O1587" i="2"/>
  <c r="P1587" i="2"/>
  <c r="Q1587" i="2"/>
  <c r="R1587" i="2"/>
  <c r="S1587" i="2"/>
  <c r="T1587" i="2"/>
  <c r="U1587" i="2"/>
  <c r="V1587" i="2"/>
  <c r="W1587" i="2"/>
  <c r="X1587" i="2"/>
  <c r="Y1587" i="2"/>
  <c r="Z1587" i="2"/>
  <c r="AA1587" i="2"/>
  <c r="AB1587" i="2"/>
  <c r="AC1587" i="2"/>
  <c r="AD1587" i="2"/>
  <c r="AP1587" i="2"/>
  <c r="AQ1587" i="2"/>
  <c r="AR1587" i="2"/>
  <c r="AV1587" i="2"/>
  <c r="AW1587" i="2"/>
  <c r="AY1587" i="2"/>
  <c r="AZ1587" i="2"/>
  <c r="BD1587" i="2"/>
  <c r="BE1587" i="2"/>
  <c r="BF1587" i="2"/>
  <c r="A1588" i="2"/>
  <c r="B1588" i="2"/>
  <c r="C1588" i="2"/>
  <c r="D1588" i="2"/>
  <c r="E1588" i="2"/>
  <c r="F1588" i="2"/>
  <c r="G1588" i="2"/>
  <c r="AU1588" i="2" s="1"/>
  <c r="H1588" i="2"/>
  <c r="I1588" i="2"/>
  <c r="J1588" i="2"/>
  <c r="K1588" i="2"/>
  <c r="L1588" i="2"/>
  <c r="M1588" i="2"/>
  <c r="N1588" i="2"/>
  <c r="O1588" i="2"/>
  <c r="P1588" i="2"/>
  <c r="Q1588" i="2"/>
  <c r="R1588" i="2"/>
  <c r="S1588" i="2"/>
  <c r="T1588" i="2"/>
  <c r="U1588" i="2"/>
  <c r="V1588" i="2"/>
  <c r="W1588" i="2"/>
  <c r="X1588" i="2"/>
  <c r="Y1588" i="2"/>
  <c r="Z1588" i="2"/>
  <c r="AA1588" i="2"/>
  <c r="AB1588" i="2"/>
  <c r="AC1588" i="2"/>
  <c r="AD1588" i="2"/>
  <c r="AP1588" i="2"/>
  <c r="AQ1588" i="2"/>
  <c r="AR1588" i="2"/>
  <c r="AV1588" i="2"/>
  <c r="AW1588" i="2"/>
  <c r="AY1588" i="2"/>
  <c r="AZ1588" i="2"/>
  <c r="BD1588" i="2"/>
  <c r="BE1588" i="2"/>
  <c r="BF1588" i="2"/>
  <c r="A1589" i="2"/>
  <c r="B1589" i="2"/>
  <c r="C1589" i="2"/>
  <c r="D1589" i="2"/>
  <c r="E1589" i="2"/>
  <c r="F1589" i="2"/>
  <c r="G1589" i="2"/>
  <c r="AU1589" i="2" s="1"/>
  <c r="H1589" i="2"/>
  <c r="I1589" i="2"/>
  <c r="J1589" i="2"/>
  <c r="K1589" i="2"/>
  <c r="L1589" i="2"/>
  <c r="M1589" i="2"/>
  <c r="N1589" i="2"/>
  <c r="O1589" i="2"/>
  <c r="P1589" i="2"/>
  <c r="Q1589" i="2"/>
  <c r="R1589" i="2"/>
  <c r="S1589" i="2"/>
  <c r="T1589" i="2"/>
  <c r="U1589" i="2"/>
  <c r="V1589" i="2"/>
  <c r="W1589" i="2"/>
  <c r="X1589" i="2"/>
  <c r="Y1589" i="2"/>
  <c r="Z1589" i="2"/>
  <c r="AA1589" i="2"/>
  <c r="AB1589" i="2"/>
  <c r="AC1589" i="2"/>
  <c r="AD1589" i="2"/>
  <c r="AP1589" i="2"/>
  <c r="AQ1589" i="2"/>
  <c r="AR1589" i="2"/>
  <c r="AV1589" i="2"/>
  <c r="AW1589" i="2"/>
  <c r="AY1589" i="2"/>
  <c r="AZ1589" i="2"/>
  <c r="BD1589" i="2"/>
  <c r="BE1589" i="2"/>
  <c r="BF1589" i="2"/>
  <c r="A1590" i="2"/>
  <c r="B1590" i="2"/>
  <c r="C1590" i="2"/>
  <c r="D1590" i="2"/>
  <c r="E1590" i="2"/>
  <c r="F1590" i="2"/>
  <c r="G1590" i="2"/>
  <c r="AU1590" i="2" s="1"/>
  <c r="H1590" i="2"/>
  <c r="I1590" i="2"/>
  <c r="J1590" i="2"/>
  <c r="K1590" i="2"/>
  <c r="L1590" i="2"/>
  <c r="M1590" i="2"/>
  <c r="N1590" i="2"/>
  <c r="O1590" i="2"/>
  <c r="P1590" i="2"/>
  <c r="Q1590" i="2"/>
  <c r="R1590" i="2"/>
  <c r="S1590" i="2"/>
  <c r="T1590" i="2"/>
  <c r="U1590" i="2"/>
  <c r="V1590" i="2"/>
  <c r="W1590" i="2"/>
  <c r="X1590" i="2"/>
  <c r="Y1590" i="2"/>
  <c r="Z1590" i="2"/>
  <c r="AA1590" i="2"/>
  <c r="AB1590" i="2"/>
  <c r="AC1590" i="2"/>
  <c r="AD1590" i="2"/>
  <c r="AP1590" i="2"/>
  <c r="AQ1590" i="2"/>
  <c r="AR1590" i="2"/>
  <c r="AV1590" i="2"/>
  <c r="AW1590" i="2"/>
  <c r="AY1590" i="2"/>
  <c r="AZ1590" i="2"/>
  <c r="BD1590" i="2"/>
  <c r="BE1590" i="2"/>
  <c r="BF1590" i="2"/>
  <c r="A1591" i="2"/>
  <c r="B1591" i="2"/>
  <c r="C1591" i="2"/>
  <c r="D1591" i="2"/>
  <c r="E1591" i="2"/>
  <c r="F1591" i="2"/>
  <c r="G1591" i="2"/>
  <c r="AU1591" i="2" s="1"/>
  <c r="H1591" i="2"/>
  <c r="I1591" i="2"/>
  <c r="J1591" i="2"/>
  <c r="K1591" i="2"/>
  <c r="L1591" i="2"/>
  <c r="M1591" i="2"/>
  <c r="N1591" i="2"/>
  <c r="O1591" i="2"/>
  <c r="P1591" i="2"/>
  <c r="Q1591" i="2"/>
  <c r="R1591" i="2"/>
  <c r="S1591" i="2"/>
  <c r="T1591" i="2"/>
  <c r="U1591" i="2"/>
  <c r="V1591" i="2"/>
  <c r="W1591" i="2"/>
  <c r="X1591" i="2"/>
  <c r="Y1591" i="2"/>
  <c r="Z1591" i="2"/>
  <c r="AA1591" i="2"/>
  <c r="AB1591" i="2"/>
  <c r="AC1591" i="2"/>
  <c r="AD1591" i="2"/>
  <c r="AP1591" i="2"/>
  <c r="AQ1591" i="2"/>
  <c r="AR1591" i="2"/>
  <c r="AV1591" i="2"/>
  <c r="AW1591" i="2"/>
  <c r="AY1591" i="2"/>
  <c r="AZ1591" i="2"/>
  <c r="BD1591" i="2"/>
  <c r="BE1591" i="2"/>
  <c r="BF1591" i="2"/>
  <c r="A1592" i="2"/>
  <c r="B1592" i="2"/>
  <c r="C1592" i="2"/>
  <c r="D1592" i="2"/>
  <c r="E1592" i="2"/>
  <c r="F1592" i="2"/>
  <c r="G1592" i="2"/>
  <c r="AU1592" i="2" s="1"/>
  <c r="H1592" i="2"/>
  <c r="I1592" i="2"/>
  <c r="J1592" i="2"/>
  <c r="K1592" i="2"/>
  <c r="L1592" i="2"/>
  <c r="M1592" i="2"/>
  <c r="N1592" i="2"/>
  <c r="O1592" i="2"/>
  <c r="P1592" i="2"/>
  <c r="Q1592" i="2"/>
  <c r="R1592" i="2"/>
  <c r="S1592" i="2"/>
  <c r="T1592" i="2"/>
  <c r="U1592" i="2"/>
  <c r="V1592" i="2"/>
  <c r="W1592" i="2"/>
  <c r="X1592" i="2"/>
  <c r="Y1592" i="2"/>
  <c r="Z1592" i="2"/>
  <c r="AA1592" i="2"/>
  <c r="AB1592" i="2"/>
  <c r="AC1592" i="2"/>
  <c r="AD1592" i="2"/>
  <c r="AP1592" i="2"/>
  <c r="AQ1592" i="2"/>
  <c r="AR1592" i="2"/>
  <c r="AV1592" i="2"/>
  <c r="AW1592" i="2"/>
  <c r="AY1592" i="2"/>
  <c r="AZ1592" i="2"/>
  <c r="BD1592" i="2"/>
  <c r="BE1592" i="2"/>
  <c r="BF1592" i="2"/>
  <c r="A1593" i="2"/>
  <c r="B1593" i="2"/>
  <c r="C1593" i="2"/>
  <c r="D1593" i="2"/>
  <c r="E1593" i="2"/>
  <c r="F1593" i="2"/>
  <c r="G1593" i="2"/>
  <c r="AU1593" i="2" s="1"/>
  <c r="H1593" i="2"/>
  <c r="I1593" i="2"/>
  <c r="J1593" i="2"/>
  <c r="K1593" i="2"/>
  <c r="L1593" i="2"/>
  <c r="M1593" i="2"/>
  <c r="N1593" i="2"/>
  <c r="O1593" i="2"/>
  <c r="P1593" i="2"/>
  <c r="Q1593" i="2"/>
  <c r="R1593" i="2"/>
  <c r="S1593" i="2"/>
  <c r="T1593" i="2"/>
  <c r="U1593" i="2"/>
  <c r="V1593" i="2"/>
  <c r="W1593" i="2"/>
  <c r="X1593" i="2"/>
  <c r="Y1593" i="2"/>
  <c r="Z1593" i="2"/>
  <c r="AA1593" i="2"/>
  <c r="AB1593" i="2"/>
  <c r="AC1593" i="2"/>
  <c r="AD1593" i="2"/>
  <c r="AP1593" i="2"/>
  <c r="AQ1593" i="2"/>
  <c r="AR1593" i="2"/>
  <c r="AV1593" i="2"/>
  <c r="AW1593" i="2"/>
  <c r="AY1593" i="2"/>
  <c r="AZ1593" i="2"/>
  <c r="BD1593" i="2"/>
  <c r="BE1593" i="2"/>
  <c r="BF1593" i="2"/>
  <c r="A1594" i="2"/>
  <c r="B1594" i="2"/>
  <c r="C1594" i="2"/>
  <c r="D1594" i="2"/>
  <c r="E1594" i="2"/>
  <c r="F1594" i="2"/>
  <c r="G1594" i="2"/>
  <c r="AU1594" i="2" s="1"/>
  <c r="H1594" i="2"/>
  <c r="I1594" i="2"/>
  <c r="J1594" i="2"/>
  <c r="K1594" i="2"/>
  <c r="L1594" i="2"/>
  <c r="M1594" i="2"/>
  <c r="N1594" i="2"/>
  <c r="O1594" i="2"/>
  <c r="P1594" i="2"/>
  <c r="Q1594" i="2"/>
  <c r="R1594" i="2"/>
  <c r="S1594" i="2"/>
  <c r="T1594" i="2"/>
  <c r="U1594" i="2"/>
  <c r="V1594" i="2"/>
  <c r="W1594" i="2"/>
  <c r="X1594" i="2"/>
  <c r="Y1594" i="2"/>
  <c r="Z1594" i="2"/>
  <c r="AA1594" i="2"/>
  <c r="AB1594" i="2"/>
  <c r="AC1594" i="2"/>
  <c r="AD1594" i="2"/>
  <c r="AP1594" i="2"/>
  <c r="AQ1594" i="2"/>
  <c r="AR1594" i="2"/>
  <c r="AV1594" i="2"/>
  <c r="AW1594" i="2"/>
  <c r="AY1594" i="2"/>
  <c r="AZ1594" i="2"/>
  <c r="BD1594" i="2"/>
  <c r="BE1594" i="2"/>
  <c r="BF1594" i="2"/>
  <c r="A1595" i="2"/>
  <c r="B1595" i="2"/>
  <c r="C1595" i="2"/>
  <c r="D1595" i="2"/>
  <c r="E1595" i="2"/>
  <c r="F1595" i="2"/>
  <c r="G1595" i="2"/>
  <c r="AU1595" i="2" s="1"/>
  <c r="H1595" i="2"/>
  <c r="I1595" i="2"/>
  <c r="J1595" i="2"/>
  <c r="K1595" i="2"/>
  <c r="L1595" i="2"/>
  <c r="M1595" i="2"/>
  <c r="N1595" i="2"/>
  <c r="O1595" i="2"/>
  <c r="P1595" i="2"/>
  <c r="Q1595" i="2"/>
  <c r="R1595" i="2"/>
  <c r="S1595" i="2"/>
  <c r="T1595" i="2"/>
  <c r="U1595" i="2"/>
  <c r="V1595" i="2"/>
  <c r="W1595" i="2"/>
  <c r="X1595" i="2"/>
  <c r="Y1595" i="2"/>
  <c r="Z1595" i="2"/>
  <c r="AA1595" i="2"/>
  <c r="AB1595" i="2"/>
  <c r="AC1595" i="2"/>
  <c r="AD1595" i="2"/>
  <c r="AP1595" i="2"/>
  <c r="AQ1595" i="2"/>
  <c r="AR1595" i="2"/>
  <c r="AV1595" i="2"/>
  <c r="AW1595" i="2"/>
  <c r="AY1595" i="2"/>
  <c r="AZ1595" i="2"/>
  <c r="BD1595" i="2"/>
  <c r="BE1595" i="2"/>
  <c r="BF1595" i="2"/>
  <c r="A1596" i="2"/>
  <c r="B1596" i="2"/>
  <c r="C1596" i="2"/>
  <c r="D1596" i="2"/>
  <c r="E1596" i="2"/>
  <c r="F1596" i="2"/>
  <c r="G1596" i="2"/>
  <c r="AU1596" i="2" s="1"/>
  <c r="H1596" i="2"/>
  <c r="I1596" i="2"/>
  <c r="J1596" i="2"/>
  <c r="K1596" i="2"/>
  <c r="L1596" i="2"/>
  <c r="M1596" i="2"/>
  <c r="N1596" i="2"/>
  <c r="O1596" i="2"/>
  <c r="P1596" i="2"/>
  <c r="Q1596" i="2"/>
  <c r="R1596" i="2"/>
  <c r="S1596" i="2"/>
  <c r="T1596" i="2"/>
  <c r="U1596" i="2"/>
  <c r="V1596" i="2"/>
  <c r="W1596" i="2"/>
  <c r="X1596" i="2"/>
  <c r="Y1596" i="2"/>
  <c r="Z1596" i="2"/>
  <c r="AA1596" i="2"/>
  <c r="AB1596" i="2"/>
  <c r="AC1596" i="2"/>
  <c r="AD1596" i="2"/>
  <c r="AP1596" i="2"/>
  <c r="AQ1596" i="2"/>
  <c r="AR1596" i="2"/>
  <c r="AV1596" i="2"/>
  <c r="AW1596" i="2"/>
  <c r="AY1596" i="2"/>
  <c r="AZ1596" i="2"/>
  <c r="BD1596" i="2"/>
  <c r="BE1596" i="2"/>
  <c r="BF1596" i="2"/>
  <c r="A1597" i="2"/>
  <c r="B1597" i="2"/>
  <c r="C1597" i="2"/>
  <c r="D1597" i="2"/>
  <c r="E1597" i="2"/>
  <c r="F1597" i="2"/>
  <c r="G1597" i="2"/>
  <c r="AU1597" i="2" s="1"/>
  <c r="H1597" i="2"/>
  <c r="I1597" i="2"/>
  <c r="J1597" i="2"/>
  <c r="K1597" i="2"/>
  <c r="L1597" i="2"/>
  <c r="M1597" i="2"/>
  <c r="N1597" i="2"/>
  <c r="O1597" i="2"/>
  <c r="P1597" i="2"/>
  <c r="Q1597" i="2"/>
  <c r="R1597" i="2"/>
  <c r="S1597" i="2"/>
  <c r="T1597" i="2"/>
  <c r="U1597" i="2"/>
  <c r="V1597" i="2"/>
  <c r="W1597" i="2"/>
  <c r="X1597" i="2"/>
  <c r="Y1597" i="2"/>
  <c r="Z1597" i="2"/>
  <c r="AA1597" i="2"/>
  <c r="AB1597" i="2"/>
  <c r="AC1597" i="2"/>
  <c r="AD1597" i="2"/>
  <c r="AP1597" i="2"/>
  <c r="AQ1597" i="2"/>
  <c r="AR1597" i="2"/>
  <c r="AV1597" i="2"/>
  <c r="AW1597" i="2"/>
  <c r="AY1597" i="2"/>
  <c r="AZ1597" i="2"/>
  <c r="BD1597" i="2"/>
  <c r="BE1597" i="2"/>
  <c r="BF1597" i="2"/>
  <c r="A1598" i="2"/>
  <c r="B1598" i="2"/>
  <c r="C1598" i="2"/>
  <c r="D1598" i="2"/>
  <c r="E1598" i="2"/>
  <c r="F1598" i="2"/>
  <c r="G1598" i="2"/>
  <c r="AU1598" i="2" s="1"/>
  <c r="H1598" i="2"/>
  <c r="I1598" i="2"/>
  <c r="J1598" i="2"/>
  <c r="K1598" i="2"/>
  <c r="L1598" i="2"/>
  <c r="M1598" i="2"/>
  <c r="N1598" i="2"/>
  <c r="O1598" i="2"/>
  <c r="P1598" i="2"/>
  <c r="Q1598" i="2"/>
  <c r="R1598" i="2"/>
  <c r="S1598" i="2"/>
  <c r="T1598" i="2"/>
  <c r="U1598" i="2"/>
  <c r="V1598" i="2"/>
  <c r="W1598" i="2"/>
  <c r="X1598" i="2"/>
  <c r="Y1598" i="2"/>
  <c r="Z1598" i="2"/>
  <c r="AA1598" i="2"/>
  <c r="AB1598" i="2"/>
  <c r="AC1598" i="2"/>
  <c r="AD1598" i="2"/>
  <c r="AP1598" i="2"/>
  <c r="AQ1598" i="2"/>
  <c r="AR1598" i="2"/>
  <c r="AV1598" i="2"/>
  <c r="AW1598" i="2"/>
  <c r="AY1598" i="2"/>
  <c r="AZ1598" i="2"/>
  <c r="BD1598" i="2"/>
  <c r="BE1598" i="2"/>
  <c r="BF1598" i="2"/>
  <c r="A1599" i="2"/>
  <c r="B1599" i="2"/>
  <c r="C1599" i="2"/>
  <c r="D1599" i="2"/>
  <c r="E1599" i="2"/>
  <c r="F1599" i="2"/>
  <c r="G1599" i="2"/>
  <c r="AU1599" i="2" s="1"/>
  <c r="H1599" i="2"/>
  <c r="I1599" i="2"/>
  <c r="J1599" i="2"/>
  <c r="K1599" i="2"/>
  <c r="L1599" i="2"/>
  <c r="M1599" i="2"/>
  <c r="N1599" i="2"/>
  <c r="O1599" i="2"/>
  <c r="P1599" i="2"/>
  <c r="Q1599" i="2"/>
  <c r="R1599" i="2"/>
  <c r="S1599" i="2"/>
  <c r="T1599" i="2"/>
  <c r="U1599" i="2"/>
  <c r="V1599" i="2"/>
  <c r="W1599" i="2"/>
  <c r="X1599" i="2"/>
  <c r="Y1599" i="2"/>
  <c r="Z1599" i="2"/>
  <c r="AA1599" i="2"/>
  <c r="AB1599" i="2"/>
  <c r="AC1599" i="2"/>
  <c r="AD1599" i="2"/>
  <c r="AP1599" i="2"/>
  <c r="AQ1599" i="2"/>
  <c r="AR1599" i="2"/>
  <c r="AV1599" i="2"/>
  <c r="AW1599" i="2"/>
  <c r="AY1599" i="2"/>
  <c r="AZ1599" i="2"/>
  <c r="BD1599" i="2"/>
  <c r="BE1599" i="2"/>
  <c r="BF1599" i="2"/>
  <c r="A1600" i="2"/>
  <c r="B1600" i="2"/>
  <c r="C1600" i="2"/>
  <c r="D1600" i="2"/>
  <c r="E1600" i="2"/>
  <c r="F1600" i="2"/>
  <c r="G1600" i="2"/>
  <c r="AU1600" i="2" s="1"/>
  <c r="H1600" i="2"/>
  <c r="I1600" i="2"/>
  <c r="J1600" i="2"/>
  <c r="K1600" i="2"/>
  <c r="L1600" i="2"/>
  <c r="M1600" i="2"/>
  <c r="N1600" i="2"/>
  <c r="O1600" i="2"/>
  <c r="P1600" i="2"/>
  <c r="Q1600" i="2"/>
  <c r="R1600" i="2"/>
  <c r="S1600" i="2"/>
  <c r="T1600" i="2"/>
  <c r="U1600" i="2"/>
  <c r="V1600" i="2"/>
  <c r="W1600" i="2"/>
  <c r="X1600" i="2"/>
  <c r="Y1600" i="2"/>
  <c r="Z1600" i="2"/>
  <c r="AA1600" i="2"/>
  <c r="AB1600" i="2"/>
  <c r="AC1600" i="2"/>
  <c r="AD1600" i="2"/>
  <c r="AP1600" i="2"/>
  <c r="AQ1600" i="2"/>
  <c r="AR1600" i="2"/>
  <c r="AV1600" i="2"/>
  <c r="AW1600" i="2"/>
  <c r="AY1600" i="2"/>
  <c r="AZ1600" i="2"/>
  <c r="BD1600" i="2"/>
  <c r="BE1600" i="2"/>
  <c r="BF1600" i="2"/>
  <c r="A1601" i="2"/>
  <c r="B1601" i="2"/>
  <c r="C1601" i="2"/>
  <c r="D1601" i="2"/>
  <c r="E1601" i="2"/>
  <c r="F1601" i="2"/>
  <c r="G1601" i="2"/>
  <c r="AU1601" i="2" s="1"/>
  <c r="H1601" i="2"/>
  <c r="I1601" i="2"/>
  <c r="J1601" i="2"/>
  <c r="K1601" i="2"/>
  <c r="L1601" i="2"/>
  <c r="M1601" i="2"/>
  <c r="N1601" i="2"/>
  <c r="O1601" i="2"/>
  <c r="P1601" i="2"/>
  <c r="Q1601" i="2"/>
  <c r="R1601" i="2"/>
  <c r="S1601" i="2"/>
  <c r="T1601" i="2"/>
  <c r="U1601" i="2"/>
  <c r="V1601" i="2"/>
  <c r="W1601" i="2"/>
  <c r="X1601" i="2"/>
  <c r="Y1601" i="2"/>
  <c r="Z1601" i="2"/>
  <c r="AA1601" i="2"/>
  <c r="AB1601" i="2"/>
  <c r="AC1601" i="2"/>
  <c r="AD1601" i="2"/>
  <c r="AP1601" i="2"/>
  <c r="AQ1601" i="2"/>
  <c r="AR1601" i="2"/>
  <c r="AV1601" i="2"/>
  <c r="AW1601" i="2"/>
  <c r="AY1601" i="2"/>
  <c r="AZ1601" i="2"/>
  <c r="BD1601" i="2"/>
  <c r="BE1601" i="2"/>
  <c r="BF1601" i="2"/>
  <c r="A1602" i="2"/>
  <c r="B1602" i="2"/>
  <c r="C1602" i="2"/>
  <c r="D1602" i="2"/>
  <c r="E1602" i="2"/>
  <c r="F1602" i="2"/>
  <c r="G1602" i="2"/>
  <c r="AU1602" i="2" s="1"/>
  <c r="H1602" i="2"/>
  <c r="I1602" i="2"/>
  <c r="J1602" i="2"/>
  <c r="K1602" i="2"/>
  <c r="L1602" i="2"/>
  <c r="M1602" i="2"/>
  <c r="N1602" i="2"/>
  <c r="O1602" i="2"/>
  <c r="P1602" i="2"/>
  <c r="Q1602" i="2"/>
  <c r="R1602" i="2"/>
  <c r="S1602" i="2"/>
  <c r="T1602" i="2"/>
  <c r="U1602" i="2"/>
  <c r="V1602" i="2"/>
  <c r="W1602" i="2"/>
  <c r="X1602" i="2"/>
  <c r="Y1602" i="2"/>
  <c r="Z1602" i="2"/>
  <c r="AA1602" i="2"/>
  <c r="AB1602" i="2"/>
  <c r="AC1602" i="2"/>
  <c r="AD1602" i="2"/>
  <c r="AP1602" i="2"/>
  <c r="AQ1602" i="2"/>
  <c r="AR1602" i="2"/>
  <c r="AV1602" i="2"/>
  <c r="AW1602" i="2"/>
  <c r="AY1602" i="2"/>
  <c r="AZ1602" i="2"/>
  <c r="BD1602" i="2"/>
  <c r="BE1602" i="2"/>
  <c r="BF1602" i="2"/>
  <c r="A1603" i="2"/>
  <c r="B1603" i="2"/>
  <c r="C1603" i="2"/>
  <c r="D1603" i="2"/>
  <c r="E1603" i="2"/>
  <c r="F1603" i="2"/>
  <c r="G1603" i="2"/>
  <c r="AU1603" i="2" s="1"/>
  <c r="H1603" i="2"/>
  <c r="I1603" i="2"/>
  <c r="J1603" i="2"/>
  <c r="K1603" i="2"/>
  <c r="L1603" i="2"/>
  <c r="M1603" i="2"/>
  <c r="N1603" i="2"/>
  <c r="O1603" i="2"/>
  <c r="P1603" i="2"/>
  <c r="Q1603" i="2"/>
  <c r="R1603" i="2"/>
  <c r="S1603" i="2"/>
  <c r="T1603" i="2"/>
  <c r="U1603" i="2"/>
  <c r="V1603" i="2"/>
  <c r="W1603" i="2"/>
  <c r="X1603" i="2"/>
  <c r="Y1603" i="2"/>
  <c r="Z1603" i="2"/>
  <c r="AA1603" i="2"/>
  <c r="AB1603" i="2"/>
  <c r="AC1603" i="2"/>
  <c r="AD1603" i="2"/>
  <c r="AP1603" i="2"/>
  <c r="AQ1603" i="2"/>
  <c r="AR1603" i="2"/>
  <c r="AV1603" i="2"/>
  <c r="AW1603" i="2"/>
  <c r="AY1603" i="2"/>
  <c r="AZ1603" i="2"/>
  <c r="BD1603" i="2"/>
  <c r="BE1603" i="2"/>
  <c r="BF1603" i="2"/>
  <c r="A1604" i="2"/>
  <c r="B1604" i="2"/>
  <c r="C1604" i="2"/>
  <c r="D1604" i="2"/>
  <c r="E1604" i="2"/>
  <c r="F1604" i="2"/>
  <c r="G1604" i="2"/>
  <c r="AU1604" i="2" s="1"/>
  <c r="H1604" i="2"/>
  <c r="I1604" i="2"/>
  <c r="J1604" i="2"/>
  <c r="K1604" i="2"/>
  <c r="L1604" i="2"/>
  <c r="M1604" i="2"/>
  <c r="N1604" i="2"/>
  <c r="O1604" i="2"/>
  <c r="P1604" i="2"/>
  <c r="Q1604" i="2"/>
  <c r="R1604" i="2"/>
  <c r="S1604" i="2"/>
  <c r="T1604" i="2"/>
  <c r="U1604" i="2"/>
  <c r="V1604" i="2"/>
  <c r="W1604" i="2"/>
  <c r="X1604" i="2"/>
  <c r="Y1604" i="2"/>
  <c r="Z1604" i="2"/>
  <c r="AA1604" i="2"/>
  <c r="AB1604" i="2"/>
  <c r="AC1604" i="2"/>
  <c r="AD1604" i="2"/>
  <c r="AP1604" i="2"/>
  <c r="AQ1604" i="2"/>
  <c r="AR1604" i="2"/>
  <c r="AV1604" i="2"/>
  <c r="AW1604" i="2"/>
  <c r="AY1604" i="2"/>
  <c r="AZ1604" i="2"/>
  <c r="BD1604" i="2"/>
  <c r="BE1604" i="2"/>
  <c r="BF1604" i="2"/>
  <c r="A1605" i="2"/>
  <c r="B1605" i="2"/>
  <c r="C1605" i="2"/>
  <c r="D1605" i="2"/>
  <c r="E1605" i="2"/>
  <c r="F1605" i="2"/>
  <c r="G1605" i="2"/>
  <c r="AU1605" i="2" s="1"/>
  <c r="H1605" i="2"/>
  <c r="I1605" i="2"/>
  <c r="J1605" i="2"/>
  <c r="K1605" i="2"/>
  <c r="L1605" i="2"/>
  <c r="M1605" i="2"/>
  <c r="N1605" i="2"/>
  <c r="O1605" i="2"/>
  <c r="P1605" i="2"/>
  <c r="Q1605" i="2"/>
  <c r="R1605" i="2"/>
  <c r="S1605" i="2"/>
  <c r="T1605" i="2"/>
  <c r="U1605" i="2"/>
  <c r="V1605" i="2"/>
  <c r="W1605" i="2"/>
  <c r="X1605" i="2"/>
  <c r="Y1605" i="2"/>
  <c r="Z1605" i="2"/>
  <c r="AA1605" i="2"/>
  <c r="AB1605" i="2"/>
  <c r="AC1605" i="2"/>
  <c r="AD1605" i="2"/>
  <c r="AP1605" i="2"/>
  <c r="AQ1605" i="2"/>
  <c r="AR1605" i="2"/>
  <c r="AV1605" i="2"/>
  <c r="AW1605" i="2"/>
  <c r="AY1605" i="2"/>
  <c r="AZ1605" i="2"/>
  <c r="BD1605" i="2"/>
  <c r="BE1605" i="2"/>
  <c r="BF1605" i="2"/>
  <c r="A1606" i="2"/>
  <c r="B1606" i="2"/>
  <c r="C1606" i="2"/>
  <c r="D1606" i="2"/>
  <c r="E1606" i="2"/>
  <c r="F1606" i="2"/>
  <c r="G1606" i="2"/>
  <c r="AU1606" i="2" s="1"/>
  <c r="H1606" i="2"/>
  <c r="I1606" i="2"/>
  <c r="J1606" i="2"/>
  <c r="K1606" i="2"/>
  <c r="L1606" i="2"/>
  <c r="M1606" i="2"/>
  <c r="N1606" i="2"/>
  <c r="O1606" i="2"/>
  <c r="P1606" i="2"/>
  <c r="Q1606" i="2"/>
  <c r="R1606" i="2"/>
  <c r="S1606" i="2"/>
  <c r="T1606" i="2"/>
  <c r="U1606" i="2"/>
  <c r="V1606" i="2"/>
  <c r="W1606" i="2"/>
  <c r="X1606" i="2"/>
  <c r="Y1606" i="2"/>
  <c r="Z1606" i="2"/>
  <c r="AA1606" i="2"/>
  <c r="AB1606" i="2"/>
  <c r="AC1606" i="2"/>
  <c r="AD1606" i="2"/>
  <c r="AP1606" i="2"/>
  <c r="AQ1606" i="2"/>
  <c r="AR1606" i="2"/>
  <c r="AV1606" i="2"/>
  <c r="AW1606" i="2"/>
  <c r="AY1606" i="2"/>
  <c r="AZ1606" i="2"/>
  <c r="BD1606" i="2"/>
  <c r="BE1606" i="2"/>
  <c r="BF1606" i="2"/>
  <c r="A1607" i="2"/>
  <c r="B1607" i="2"/>
  <c r="C1607" i="2"/>
  <c r="D1607" i="2"/>
  <c r="E1607" i="2"/>
  <c r="F1607" i="2"/>
  <c r="G1607" i="2"/>
  <c r="AU1607" i="2" s="1"/>
  <c r="H1607" i="2"/>
  <c r="I1607" i="2"/>
  <c r="J1607" i="2"/>
  <c r="K1607" i="2"/>
  <c r="L1607" i="2"/>
  <c r="M1607" i="2"/>
  <c r="N1607" i="2"/>
  <c r="O1607" i="2"/>
  <c r="P1607" i="2"/>
  <c r="Q1607" i="2"/>
  <c r="R1607" i="2"/>
  <c r="S1607" i="2"/>
  <c r="T1607" i="2"/>
  <c r="U1607" i="2"/>
  <c r="V1607" i="2"/>
  <c r="W1607" i="2"/>
  <c r="X1607" i="2"/>
  <c r="Y1607" i="2"/>
  <c r="Z1607" i="2"/>
  <c r="AA1607" i="2"/>
  <c r="AB1607" i="2"/>
  <c r="AC1607" i="2"/>
  <c r="AD1607" i="2"/>
  <c r="AP1607" i="2"/>
  <c r="AQ1607" i="2"/>
  <c r="AR1607" i="2"/>
  <c r="AV1607" i="2"/>
  <c r="AW1607" i="2"/>
  <c r="AY1607" i="2"/>
  <c r="AZ1607" i="2"/>
  <c r="BD1607" i="2"/>
  <c r="BE1607" i="2"/>
  <c r="BF1607" i="2"/>
  <c r="A1608" i="2"/>
  <c r="B1608" i="2"/>
  <c r="C1608" i="2"/>
  <c r="D1608" i="2"/>
  <c r="E1608" i="2"/>
  <c r="F1608" i="2"/>
  <c r="G1608" i="2"/>
  <c r="AU1608" i="2" s="1"/>
  <c r="H1608" i="2"/>
  <c r="I1608" i="2"/>
  <c r="J1608" i="2"/>
  <c r="K1608" i="2"/>
  <c r="L1608" i="2"/>
  <c r="M1608" i="2"/>
  <c r="N1608" i="2"/>
  <c r="O1608" i="2"/>
  <c r="P1608" i="2"/>
  <c r="Q1608" i="2"/>
  <c r="R1608" i="2"/>
  <c r="S1608" i="2"/>
  <c r="T1608" i="2"/>
  <c r="U1608" i="2"/>
  <c r="V1608" i="2"/>
  <c r="W1608" i="2"/>
  <c r="X1608" i="2"/>
  <c r="Y1608" i="2"/>
  <c r="Z1608" i="2"/>
  <c r="AA1608" i="2"/>
  <c r="AB1608" i="2"/>
  <c r="AC1608" i="2"/>
  <c r="AD1608" i="2"/>
  <c r="AP1608" i="2"/>
  <c r="AQ1608" i="2"/>
  <c r="AR1608" i="2"/>
  <c r="AV1608" i="2"/>
  <c r="AW1608" i="2"/>
  <c r="AY1608" i="2"/>
  <c r="AZ1608" i="2"/>
  <c r="BD1608" i="2"/>
  <c r="BE1608" i="2"/>
  <c r="BF1608" i="2"/>
  <c r="A1609" i="2"/>
  <c r="B1609" i="2"/>
  <c r="C1609" i="2"/>
  <c r="D1609" i="2"/>
  <c r="E1609" i="2"/>
  <c r="F1609" i="2"/>
  <c r="G1609" i="2"/>
  <c r="AU1609" i="2" s="1"/>
  <c r="H1609" i="2"/>
  <c r="I1609" i="2"/>
  <c r="J1609" i="2"/>
  <c r="K1609" i="2"/>
  <c r="L1609" i="2"/>
  <c r="M1609" i="2"/>
  <c r="N1609" i="2"/>
  <c r="O1609" i="2"/>
  <c r="P1609" i="2"/>
  <c r="Q1609" i="2"/>
  <c r="R1609" i="2"/>
  <c r="S1609" i="2"/>
  <c r="T1609" i="2"/>
  <c r="U1609" i="2"/>
  <c r="V1609" i="2"/>
  <c r="W1609" i="2"/>
  <c r="X1609" i="2"/>
  <c r="Y1609" i="2"/>
  <c r="Z1609" i="2"/>
  <c r="AA1609" i="2"/>
  <c r="AB1609" i="2"/>
  <c r="AC1609" i="2"/>
  <c r="AD1609" i="2"/>
  <c r="AP1609" i="2"/>
  <c r="AQ1609" i="2"/>
  <c r="AR1609" i="2"/>
  <c r="AV1609" i="2"/>
  <c r="AW1609" i="2"/>
  <c r="AY1609" i="2"/>
  <c r="AZ1609" i="2"/>
  <c r="BD1609" i="2"/>
  <c r="BE1609" i="2"/>
  <c r="BF1609" i="2"/>
  <c r="A1610" i="2"/>
  <c r="B1610" i="2"/>
  <c r="C1610" i="2"/>
  <c r="D1610" i="2"/>
  <c r="E1610" i="2"/>
  <c r="F1610" i="2"/>
  <c r="G1610" i="2"/>
  <c r="AU1610" i="2" s="1"/>
  <c r="H1610" i="2"/>
  <c r="I1610" i="2"/>
  <c r="J1610" i="2"/>
  <c r="K1610" i="2"/>
  <c r="L1610" i="2"/>
  <c r="M1610" i="2"/>
  <c r="N1610" i="2"/>
  <c r="O1610" i="2"/>
  <c r="P1610" i="2"/>
  <c r="Q1610" i="2"/>
  <c r="R1610" i="2"/>
  <c r="S1610" i="2"/>
  <c r="T1610" i="2"/>
  <c r="U1610" i="2"/>
  <c r="V1610" i="2"/>
  <c r="W1610" i="2"/>
  <c r="X1610" i="2"/>
  <c r="Y1610" i="2"/>
  <c r="Z1610" i="2"/>
  <c r="AA1610" i="2"/>
  <c r="AB1610" i="2"/>
  <c r="AC1610" i="2"/>
  <c r="AD1610" i="2"/>
  <c r="AP1610" i="2"/>
  <c r="AQ1610" i="2"/>
  <c r="AR1610" i="2"/>
  <c r="AV1610" i="2"/>
  <c r="AW1610" i="2"/>
  <c r="AY1610" i="2"/>
  <c r="AZ1610" i="2"/>
  <c r="BD1610" i="2"/>
  <c r="BE1610" i="2"/>
  <c r="BF1610" i="2"/>
  <c r="A1611" i="2"/>
  <c r="B1611" i="2"/>
  <c r="C1611" i="2"/>
  <c r="D1611" i="2"/>
  <c r="E1611" i="2"/>
  <c r="F1611" i="2"/>
  <c r="G1611" i="2"/>
  <c r="AU1611" i="2" s="1"/>
  <c r="H1611" i="2"/>
  <c r="I1611" i="2"/>
  <c r="J1611" i="2"/>
  <c r="K1611" i="2"/>
  <c r="L1611" i="2"/>
  <c r="M1611" i="2"/>
  <c r="N1611" i="2"/>
  <c r="O1611" i="2"/>
  <c r="P1611" i="2"/>
  <c r="Q1611" i="2"/>
  <c r="R1611" i="2"/>
  <c r="S1611" i="2"/>
  <c r="T1611" i="2"/>
  <c r="U1611" i="2"/>
  <c r="V1611" i="2"/>
  <c r="W1611" i="2"/>
  <c r="X1611" i="2"/>
  <c r="Y1611" i="2"/>
  <c r="Z1611" i="2"/>
  <c r="AA1611" i="2"/>
  <c r="AB1611" i="2"/>
  <c r="AC1611" i="2"/>
  <c r="AD1611" i="2"/>
  <c r="AP1611" i="2"/>
  <c r="AQ1611" i="2"/>
  <c r="AR1611" i="2"/>
  <c r="AV1611" i="2"/>
  <c r="AW1611" i="2"/>
  <c r="AY1611" i="2"/>
  <c r="AZ1611" i="2"/>
  <c r="BD1611" i="2"/>
  <c r="BE1611" i="2"/>
  <c r="BF1611" i="2"/>
  <c r="A1612" i="2"/>
  <c r="B1612" i="2"/>
  <c r="C1612" i="2"/>
  <c r="D1612" i="2"/>
  <c r="E1612" i="2"/>
  <c r="F1612" i="2"/>
  <c r="G1612" i="2"/>
  <c r="AU1612" i="2" s="1"/>
  <c r="H1612" i="2"/>
  <c r="I1612" i="2"/>
  <c r="J1612" i="2"/>
  <c r="K1612" i="2"/>
  <c r="L1612" i="2"/>
  <c r="M1612" i="2"/>
  <c r="N1612" i="2"/>
  <c r="O1612" i="2"/>
  <c r="P1612" i="2"/>
  <c r="Q1612" i="2"/>
  <c r="R1612" i="2"/>
  <c r="S1612" i="2"/>
  <c r="T1612" i="2"/>
  <c r="U1612" i="2"/>
  <c r="V1612" i="2"/>
  <c r="W1612" i="2"/>
  <c r="X1612" i="2"/>
  <c r="Y1612" i="2"/>
  <c r="Z1612" i="2"/>
  <c r="AA1612" i="2"/>
  <c r="AB1612" i="2"/>
  <c r="AC1612" i="2"/>
  <c r="AD1612" i="2"/>
  <c r="AP1612" i="2"/>
  <c r="AQ1612" i="2"/>
  <c r="AR1612" i="2"/>
  <c r="AV1612" i="2"/>
  <c r="AW1612" i="2"/>
  <c r="AY1612" i="2"/>
  <c r="AZ1612" i="2"/>
  <c r="BD1612" i="2"/>
  <c r="BE1612" i="2"/>
  <c r="BF1612" i="2"/>
  <c r="A1613" i="2"/>
  <c r="B1613" i="2"/>
  <c r="C1613" i="2"/>
  <c r="D1613" i="2"/>
  <c r="E1613" i="2"/>
  <c r="F1613" i="2"/>
  <c r="G1613" i="2"/>
  <c r="AU1613" i="2" s="1"/>
  <c r="H1613" i="2"/>
  <c r="I1613" i="2"/>
  <c r="J1613" i="2"/>
  <c r="K1613" i="2"/>
  <c r="L1613" i="2"/>
  <c r="M1613" i="2"/>
  <c r="N1613" i="2"/>
  <c r="O1613" i="2"/>
  <c r="P1613" i="2"/>
  <c r="Q1613" i="2"/>
  <c r="R1613" i="2"/>
  <c r="S1613" i="2"/>
  <c r="T1613" i="2"/>
  <c r="U1613" i="2"/>
  <c r="V1613" i="2"/>
  <c r="W1613" i="2"/>
  <c r="X1613" i="2"/>
  <c r="Y1613" i="2"/>
  <c r="Z1613" i="2"/>
  <c r="AA1613" i="2"/>
  <c r="AB1613" i="2"/>
  <c r="AC1613" i="2"/>
  <c r="AD1613" i="2"/>
  <c r="AP1613" i="2"/>
  <c r="AQ1613" i="2"/>
  <c r="AR1613" i="2"/>
  <c r="AV1613" i="2"/>
  <c r="AW1613" i="2"/>
  <c r="AY1613" i="2"/>
  <c r="AZ1613" i="2"/>
  <c r="BD1613" i="2"/>
  <c r="BE1613" i="2"/>
  <c r="BF1613" i="2"/>
  <c r="A1614" i="2"/>
  <c r="B1614" i="2"/>
  <c r="C1614" i="2"/>
  <c r="D1614" i="2"/>
  <c r="E1614" i="2"/>
  <c r="F1614" i="2"/>
  <c r="G1614" i="2"/>
  <c r="AU1614" i="2" s="1"/>
  <c r="H1614" i="2"/>
  <c r="I1614" i="2"/>
  <c r="J1614" i="2"/>
  <c r="K1614" i="2"/>
  <c r="L1614" i="2"/>
  <c r="M1614" i="2"/>
  <c r="N1614" i="2"/>
  <c r="O1614" i="2"/>
  <c r="P1614" i="2"/>
  <c r="Q1614" i="2"/>
  <c r="R1614" i="2"/>
  <c r="S1614" i="2"/>
  <c r="T1614" i="2"/>
  <c r="U1614" i="2"/>
  <c r="V1614" i="2"/>
  <c r="W1614" i="2"/>
  <c r="X1614" i="2"/>
  <c r="Y1614" i="2"/>
  <c r="Z1614" i="2"/>
  <c r="AA1614" i="2"/>
  <c r="AB1614" i="2"/>
  <c r="AC1614" i="2"/>
  <c r="AD1614" i="2"/>
  <c r="AP1614" i="2"/>
  <c r="AQ1614" i="2"/>
  <c r="AR1614" i="2"/>
  <c r="AV1614" i="2"/>
  <c r="AW1614" i="2"/>
  <c r="AY1614" i="2"/>
  <c r="AZ1614" i="2"/>
  <c r="BD1614" i="2"/>
  <c r="BE1614" i="2"/>
  <c r="BF1614" i="2"/>
  <c r="A1615" i="2"/>
  <c r="B1615" i="2"/>
  <c r="C1615" i="2"/>
  <c r="D1615" i="2"/>
  <c r="E1615" i="2"/>
  <c r="F1615" i="2"/>
  <c r="G1615" i="2"/>
  <c r="AU1615" i="2" s="1"/>
  <c r="H1615" i="2"/>
  <c r="I1615" i="2"/>
  <c r="J1615" i="2"/>
  <c r="K1615" i="2"/>
  <c r="L1615" i="2"/>
  <c r="M1615" i="2"/>
  <c r="N1615" i="2"/>
  <c r="O1615" i="2"/>
  <c r="P1615" i="2"/>
  <c r="Q1615" i="2"/>
  <c r="R1615" i="2"/>
  <c r="S1615" i="2"/>
  <c r="T1615" i="2"/>
  <c r="U1615" i="2"/>
  <c r="V1615" i="2"/>
  <c r="W1615" i="2"/>
  <c r="X1615" i="2"/>
  <c r="Y1615" i="2"/>
  <c r="Z1615" i="2"/>
  <c r="AA1615" i="2"/>
  <c r="AB1615" i="2"/>
  <c r="AC1615" i="2"/>
  <c r="AD1615" i="2"/>
  <c r="AP1615" i="2"/>
  <c r="AQ1615" i="2"/>
  <c r="AR1615" i="2"/>
  <c r="AV1615" i="2"/>
  <c r="AW1615" i="2"/>
  <c r="AY1615" i="2"/>
  <c r="AZ1615" i="2"/>
  <c r="BD1615" i="2"/>
  <c r="BE1615" i="2"/>
  <c r="BF1615" i="2"/>
  <c r="A1616" i="2"/>
  <c r="B1616" i="2"/>
  <c r="C1616" i="2"/>
  <c r="D1616" i="2"/>
  <c r="E1616" i="2"/>
  <c r="F1616" i="2"/>
  <c r="G1616" i="2"/>
  <c r="AU1616" i="2" s="1"/>
  <c r="H1616" i="2"/>
  <c r="I1616" i="2"/>
  <c r="J1616" i="2"/>
  <c r="K1616" i="2"/>
  <c r="L1616" i="2"/>
  <c r="M1616" i="2"/>
  <c r="N1616" i="2"/>
  <c r="O1616" i="2"/>
  <c r="P1616" i="2"/>
  <c r="Q1616" i="2"/>
  <c r="R1616" i="2"/>
  <c r="S1616" i="2"/>
  <c r="T1616" i="2"/>
  <c r="U1616" i="2"/>
  <c r="V1616" i="2"/>
  <c r="W1616" i="2"/>
  <c r="X1616" i="2"/>
  <c r="Y1616" i="2"/>
  <c r="Z1616" i="2"/>
  <c r="AA1616" i="2"/>
  <c r="AB1616" i="2"/>
  <c r="AC1616" i="2"/>
  <c r="AD1616" i="2"/>
  <c r="AP1616" i="2"/>
  <c r="AQ1616" i="2"/>
  <c r="AR1616" i="2"/>
  <c r="AV1616" i="2"/>
  <c r="AW1616" i="2"/>
  <c r="AY1616" i="2"/>
  <c r="AZ1616" i="2"/>
  <c r="BD1616" i="2"/>
  <c r="BE1616" i="2"/>
  <c r="BF1616" i="2"/>
  <c r="A1617" i="2"/>
  <c r="B1617" i="2"/>
  <c r="C1617" i="2"/>
  <c r="D1617" i="2"/>
  <c r="E1617" i="2"/>
  <c r="F1617" i="2"/>
  <c r="G1617" i="2"/>
  <c r="AU1617" i="2" s="1"/>
  <c r="H1617" i="2"/>
  <c r="I1617" i="2"/>
  <c r="J1617" i="2"/>
  <c r="K1617" i="2"/>
  <c r="L1617" i="2"/>
  <c r="M1617" i="2"/>
  <c r="N1617" i="2"/>
  <c r="O1617" i="2"/>
  <c r="P1617" i="2"/>
  <c r="Q1617" i="2"/>
  <c r="R1617" i="2"/>
  <c r="S1617" i="2"/>
  <c r="T1617" i="2"/>
  <c r="U1617" i="2"/>
  <c r="V1617" i="2"/>
  <c r="W1617" i="2"/>
  <c r="X1617" i="2"/>
  <c r="Y1617" i="2"/>
  <c r="Z1617" i="2"/>
  <c r="AA1617" i="2"/>
  <c r="AB1617" i="2"/>
  <c r="AC1617" i="2"/>
  <c r="AD1617" i="2"/>
  <c r="AP1617" i="2"/>
  <c r="AQ1617" i="2"/>
  <c r="AR1617" i="2"/>
  <c r="AV1617" i="2"/>
  <c r="AW1617" i="2"/>
  <c r="AY1617" i="2"/>
  <c r="AZ1617" i="2"/>
  <c r="BD1617" i="2"/>
  <c r="BE1617" i="2"/>
  <c r="BF1617" i="2"/>
  <c r="A1618" i="2"/>
  <c r="B1618" i="2"/>
  <c r="C1618" i="2"/>
  <c r="D1618" i="2"/>
  <c r="E1618" i="2"/>
  <c r="F1618" i="2"/>
  <c r="G1618" i="2"/>
  <c r="AU1618" i="2" s="1"/>
  <c r="H1618" i="2"/>
  <c r="I1618" i="2"/>
  <c r="J1618" i="2"/>
  <c r="K1618" i="2"/>
  <c r="L1618" i="2"/>
  <c r="M1618" i="2"/>
  <c r="N1618" i="2"/>
  <c r="O1618" i="2"/>
  <c r="P1618" i="2"/>
  <c r="Q1618" i="2"/>
  <c r="R1618" i="2"/>
  <c r="S1618" i="2"/>
  <c r="T1618" i="2"/>
  <c r="U1618" i="2"/>
  <c r="V1618" i="2"/>
  <c r="W1618" i="2"/>
  <c r="X1618" i="2"/>
  <c r="Y1618" i="2"/>
  <c r="Z1618" i="2"/>
  <c r="AA1618" i="2"/>
  <c r="AB1618" i="2"/>
  <c r="AC1618" i="2"/>
  <c r="AD1618" i="2"/>
  <c r="AP1618" i="2"/>
  <c r="AQ1618" i="2"/>
  <c r="AR1618" i="2"/>
  <c r="AV1618" i="2"/>
  <c r="AW1618" i="2"/>
  <c r="AY1618" i="2"/>
  <c r="AZ1618" i="2"/>
  <c r="BD1618" i="2"/>
  <c r="BE1618" i="2"/>
  <c r="BF1618" i="2"/>
  <c r="A1619" i="2"/>
  <c r="B1619" i="2"/>
  <c r="C1619" i="2"/>
  <c r="D1619" i="2"/>
  <c r="E1619" i="2"/>
  <c r="F1619" i="2"/>
  <c r="G1619" i="2"/>
  <c r="AU1619" i="2" s="1"/>
  <c r="H1619" i="2"/>
  <c r="I1619" i="2"/>
  <c r="J1619" i="2"/>
  <c r="K1619" i="2"/>
  <c r="L1619" i="2"/>
  <c r="M1619" i="2"/>
  <c r="N1619" i="2"/>
  <c r="O1619" i="2"/>
  <c r="P1619" i="2"/>
  <c r="Q1619" i="2"/>
  <c r="R1619" i="2"/>
  <c r="S1619" i="2"/>
  <c r="T1619" i="2"/>
  <c r="U1619" i="2"/>
  <c r="V1619" i="2"/>
  <c r="W1619" i="2"/>
  <c r="X1619" i="2"/>
  <c r="Y1619" i="2"/>
  <c r="Z1619" i="2"/>
  <c r="AA1619" i="2"/>
  <c r="AB1619" i="2"/>
  <c r="AC1619" i="2"/>
  <c r="AD1619" i="2"/>
  <c r="AP1619" i="2"/>
  <c r="AQ1619" i="2"/>
  <c r="AR1619" i="2"/>
  <c r="AV1619" i="2"/>
  <c r="AW1619" i="2"/>
  <c r="AY1619" i="2"/>
  <c r="AZ1619" i="2"/>
  <c r="BD1619" i="2"/>
  <c r="BE1619" i="2"/>
  <c r="BF1619" i="2"/>
  <c r="A1620" i="2"/>
  <c r="B1620" i="2"/>
  <c r="C1620" i="2"/>
  <c r="D1620" i="2"/>
  <c r="E1620" i="2"/>
  <c r="F1620" i="2"/>
  <c r="G1620" i="2"/>
  <c r="AU1620" i="2" s="1"/>
  <c r="H1620" i="2"/>
  <c r="I1620" i="2"/>
  <c r="J1620" i="2"/>
  <c r="K1620" i="2"/>
  <c r="L1620" i="2"/>
  <c r="M1620" i="2"/>
  <c r="N1620" i="2"/>
  <c r="O1620" i="2"/>
  <c r="P1620" i="2"/>
  <c r="Q1620" i="2"/>
  <c r="R1620" i="2"/>
  <c r="S1620" i="2"/>
  <c r="T1620" i="2"/>
  <c r="U1620" i="2"/>
  <c r="V1620" i="2"/>
  <c r="W1620" i="2"/>
  <c r="X1620" i="2"/>
  <c r="Y1620" i="2"/>
  <c r="Z1620" i="2"/>
  <c r="AA1620" i="2"/>
  <c r="AB1620" i="2"/>
  <c r="AC1620" i="2"/>
  <c r="AD1620" i="2"/>
  <c r="AP1620" i="2"/>
  <c r="AQ1620" i="2"/>
  <c r="AR1620" i="2"/>
  <c r="AV1620" i="2"/>
  <c r="AW1620" i="2"/>
  <c r="AY1620" i="2"/>
  <c r="AZ1620" i="2"/>
  <c r="BD1620" i="2"/>
  <c r="BE1620" i="2"/>
  <c r="BF1620" i="2"/>
  <c r="A1621" i="2"/>
  <c r="B1621" i="2"/>
  <c r="C1621" i="2"/>
  <c r="D1621" i="2"/>
  <c r="E1621" i="2"/>
  <c r="F1621" i="2"/>
  <c r="G1621" i="2"/>
  <c r="AU1621" i="2" s="1"/>
  <c r="H1621" i="2"/>
  <c r="I1621" i="2"/>
  <c r="J1621" i="2"/>
  <c r="K1621" i="2"/>
  <c r="L1621" i="2"/>
  <c r="M1621" i="2"/>
  <c r="N1621" i="2"/>
  <c r="O1621" i="2"/>
  <c r="P1621" i="2"/>
  <c r="Q1621" i="2"/>
  <c r="R1621" i="2"/>
  <c r="S1621" i="2"/>
  <c r="T1621" i="2"/>
  <c r="U1621" i="2"/>
  <c r="V1621" i="2"/>
  <c r="W1621" i="2"/>
  <c r="X1621" i="2"/>
  <c r="Y1621" i="2"/>
  <c r="Z1621" i="2"/>
  <c r="AA1621" i="2"/>
  <c r="AB1621" i="2"/>
  <c r="AC1621" i="2"/>
  <c r="AD1621" i="2"/>
  <c r="AP1621" i="2"/>
  <c r="AQ1621" i="2"/>
  <c r="AR1621" i="2"/>
  <c r="AV1621" i="2"/>
  <c r="AW1621" i="2"/>
  <c r="AY1621" i="2"/>
  <c r="AZ1621" i="2"/>
  <c r="BD1621" i="2"/>
  <c r="BE1621" i="2"/>
  <c r="BF1621" i="2"/>
  <c r="A1622" i="2"/>
  <c r="B1622" i="2"/>
  <c r="C1622" i="2"/>
  <c r="D1622" i="2"/>
  <c r="E1622" i="2"/>
  <c r="F1622" i="2"/>
  <c r="G1622" i="2"/>
  <c r="AU1622" i="2" s="1"/>
  <c r="H1622" i="2"/>
  <c r="I1622" i="2"/>
  <c r="J1622" i="2"/>
  <c r="K1622" i="2"/>
  <c r="L1622" i="2"/>
  <c r="M1622" i="2"/>
  <c r="N1622" i="2"/>
  <c r="O1622" i="2"/>
  <c r="P1622" i="2"/>
  <c r="Q1622" i="2"/>
  <c r="R1622" i="2"/>
  <c r="S1622" i="2"/>
  <c r="T1622" i="2"/>
  <c r="U1622" i="2"/>
  <c r="V1622" i="2"/>
  <c r="W1622" i="2"/>
  <c r="X1622" i="2"/>
  <c r="Y1622" i="2"/>
  <c r="Z1622" i="2"/>
  <c r="AA1622" i="2"/>
  <c r="AB1622" i="2"/>
  <c r="AC1622" i="2"/>
  <c r="AD1622" i="2"/>
  <c r="AP1622" i="2"/>
  <c r="AQ1622" i="2"/>
  <c r="AR1622" i="2"/>
  <c r="AV1622" i="2"/>
  <c r="AW1622" i="2"/>
  <c r="AY1622" i="2"/>
  <c r="AZ1622" i="2"/>
  <c r="BD1622" i="2"/>
  <c r="BE1622" i="2"/>
  <c r="BF1622" i="2"/>
  <c r="A1623" i="2"/>
  <c r="B1623" i="2"/>
  <c r="C1623" i="2"/>
  <c r="D1623" i="2"/>
  <c r="E1623" i="2"/>
  <c r="F1623" i="2"/>
  <c r="G1623" i="2"/>
  <c r="AU1623" i="2" s="1"/>
  <c r="H1623" i="2"/>
  <c r="I1623" i="2"/>
  <c r="J1623" i="2"/>
  <c r="K1623" i="2"/>
  <c r="L1623" i="2"/>
  <c r="M1623" i="2"/>
  <c r="N1623" i="2"/>
  <c r="O1623" i="2"/>
  <c r="P1623" i="2"/>
  <c r="Q1623" i="2"/>
  <c r="R1623" i="2"/>
  <c r="S1623" i="2"/>
  <c r="T1623" i="2"/>
  <c r="U1623" i="2"/>
  <c r="V1623" i="2"/>
  <c r="W1623" i="2"/>
  <c r="X1623" i="2"/>
  <c r="Y1623" i="2"/>
  <c r="Z1623" i="2"/>
  <c r="AA1623" i="2"/>
  <c r="AB1623" i="2"/>
  <c r="AC1623" i="2"/>
  <c r="AD1623" i="2"/>
  <c r="AP1623" i="2"/>
  <c r="AQ1623" i="2"/>
  <c r="AR1623" i="2"/>
  <c r="AV1623" i="2"/>
  <c r="AW1623" i="2"/>
  <c r="AY1623" i="2"/>
  <c r="AZ1623" i="2"/>
  <c r="BD1623" i="2"/>
  <c r="BE1623" i="2"/>
  <c r="BF1623" i="2"/>
  <c r="A1624" i="2"/>
  <c r="B1624" i="2"/>
  <c r="C1624" i="2"/>
  <c r="D1624" i="2"/>
  <c r="E1624" i="2"/>
  <c r="F1624" i="2"/>
  <c r="G1624" i="2"/>
  <c r="AU1624" i="2" s="1"/>
  <c r="H1624" i="2"/>
  <c r="I1624" i="2"/>
  <c r="J1624" i="2"/>
  <c r="K1624" i="2"/>
  <c r="L1624" i="2"/>
  <c r="M1624" i="2"/>
  <c r="N1624" i="2"/>
  <c r="O1624" i="2"/>
  <c r="P1624" i="2"/>
  <c r="Q1624" i="2"/>
  <c r="R1624" i="2"/>
  <c r="S1624" i="2"/>
  <c r="T1624" i="2"/>
  <c r="U1624" i="2"/>
  <c r="V1624" i="2"/>
  <c r="W1624" i="2"/>
  <c r="X1624" i="2"/>
  <c r="Y1624" i="2"/>
  <c r="Z1624" i="2"/>
  <c r="AA1624" i="2"/>
  <c r="AB1624" i="2"/>
  <c r="AC1624" i="2"/>
  <c r="AD1624" i="2"/>
  <c r="AP1624" i="2"/>
  <c r="AQ1624" i="2"/>
  <c r="AR1624" i="2"/>
  <c r="AV1624" i="2"/>
  <c r="AW1624" i="2"/>
  <c r="AY1624" i="2"/>
  <c r="AZ1624" i="2"/>
  <c r="BD1624" i="2"/>
  <c r="BE1624" i="2"/>
  <c r="BF1624" i="2"/>
  <c r="A1625" i="2"/>
  <c r="B1625" i="2"/>
  <c r="C1625" i="2"/>
  <c r="D1625" i="2"/>
  <c r="E1625" i="2"/>
  <c r="F1625" i="2"/>
  <c r="G1625" i="2"/>
  <c r="AU1625" i="2" s="1"/>
  <c r="H1625" i="2"/>
  <c r="I1625" i="2"/>
  <c r="J1625" i="2"/>
  <c r="K1625" i="2"/>
  <c r="L1625" i="2"/>
  <c r="M1625" i="2"/>
  <c r="N1625" i="2"/>
  <c r="O1625" i="2"/>
  <c r="P1625" i="2"/>
  <c r="Q1625" i="2"/>
  <c r="R1625" i="2"/>
  <c r="S1625" i="2"/>
  <c r="T1625" i="2"/>
  <c r="U1625" i="2"/>
  <c r="V1625" i="2"/>
  <c r="W1625" i="2"/>
  <c r="X1625" i="2"/>
  <c r="Y1625" i="2"/>
  <c r="Z1625" i="2"/>
  <c r="AA1625" i="2"/>
  <c r="AB1625" i="2"/>
  <c r="AC1625" i="2"/>
  <c r="AD1625" i="2"/>
  <c r="AP1625" i="2"/>
  <c r="AQ1625" i="2"/>
  <c r="AR1625" i="2"/>
  <c r="AV1625" i="2"/>
  <c r="AW1625" i="2"/>
  <c r="AY1625" i="2"/>
  <c r="AZ1625" i="2"/>
  <c r="BD1625" i="2"/>
  <c r="BE1625" i="2"/>
  <c r="BF1625" i="2"/>
  <c r="A1626" i="2"/>
  <c r="B1626" i="2"/>
  <c r="C1626" i="2"/>
  <c r="D1626" i="2"/>
  <c r="E1626" i="2"/>
  <c r="F1626" i="2"/>
  <c r="G1626" i="2"/>
  <c r="AU1626" i="2" s="1"/>
  <c r="H1626" i="2"/>
  <c r="I1626" i="2"/>
  <c r="J1626" i="2"/>
  <c r="K1626" i="2"/>
  <c r="L1626" i="2"/>
  <c r="M1626" i="2"/>
  <c r="N1626" i="2"/>
  <c r="O1626" i="2"/>
  <c r="P1626" i="2"/>
  <c r="Q1626" i="2"/>
  <c r="R1626" i="2"/>
  <c r="S1626" i="2"/>
  <c r="T1626" i="2"/>
  <c r="U1626" i="2"/>
  <c r="V1626" i="2"/>
  <c r="W1626" i="2"/>
  <c r="X1626" i="2"/>
  <c r="Y1626" i="2"/>
  <c r="Z1626" i="2"/>
  <c r="AA1626" i="2"/>
  <c r="AB1626" i="2"/>
  <c r="AC1626" i="2"/>
  <c r="AD1626" i="2"/>
  <c r="AP1626" i="2"/>
  <c r="AQ1626" i="2"/>
  <c r="AR1626" i="2"/>
  <c r="AV1626" i="2"/>
  <c r="AW1626" i="2"/>
  <c r="AY1626" i="2"/>
  <c r="AZ1626" i="2"/>
  <c r="BD1626" i="2"/>
  <c r="BE1626" i="2"/>
  <c r="BF1626" i="2"/>
  <c r="A1627" i="2"/>
  <c r="B1627" i="2"/>
  <c r="C1627" i="2"/>
  <c r="D1627" i="2"/>
  <c r="E1627" i="2"/>
  <c r="F1627" i="2"/>
  <c r="G1627" i="2"/>
  <c r="AU1627" i="2" s="1"/>
  <c r="H1627" i="2"/>
  <c r="I1627" i="2"/>
  <c r="J1627" i="2"/>
  <c r="K1627" i="2"/>
  <c r="L1627" i="2"/>
  <c r="M1627" i="2"/>
  <c r="N1627" i="2"/>
  <c r="O1627" i="2"/>
  <c r="P1627" i="2"/>
  <c r="Q1627" i="2"/>
  <c r="R1627" i="2"/>
  <c r="S1627" i="2"/>
  <c r="T1627" i="2"/>
  <c r="U1627" i="2"/>
  <c r="V1627" i="2"/>
  <c r="W1627" i="2"/>
  <c r="X1627" i="2"/>
  <c r="Y1627" i="2"/>
  <c r="Z1627" i="2"/>
  <c r="AA1627" i="2"/>
  <c r="AB1627" i="2"/>
  <c r="AC1627" i="2"/>
  <c r="AD1627" i="2"/>
  <c r="AP1627" i="2"/>
  <c r="AQ1627" i="2"/>
  <c r="AR1627" i="2"/>
  <c r="AV1627" i="2"/>
  <c r="AW1627" i="2"/>
  <c r="AY1627" i="2"/>
  <c r="AZ1627" i="2"/>
  <c r="BD1627" i="2"/>
  <c r="BE1627" i="2"/>
  <c r="BF1627" i="2"/>
  <c r="A1628" i="2"/>
  <c r="B1628" i="2"/>
  <c r="C1628" i="2"/>
  <c r="D1628" i="2"/>
  <c r="E1628" i="2"/>
  <c r="F1628" i="2"/>
  <c r="G1628" i="2"/>
  <c r="AU1628" i="2" s="1"/>
  <c r="H1628" i="2"/>
  <c r="I1628" i="2"/>
  <c r="J1628" i="2"/>
  <c r="K1628" i="2"/>
  <c r="L1628" i="2"/>
  <c r="M1628" i="2"/>
  <c r="N1628" i="2"/>
  <c r="O1628" i="2"/>
  <c r="P1628" i="2"/>
  <c r="Q1628" i="2"/>
  <c r="R1628" i="2"/>
  <c r="S1628" i="2"/>
  <c r="T1628" i="2"/>
  <c r="U1628" i="2"/>
  <c r="V1628" i="2"/>
  <c r="W1628" i="2"/>
  <c r="X1628" i="2"/>
  <c r="Y1628" i="2"/>
  <c r="Z1628" i="2"/>
  <c r="AA1628" i="2"/>
  <c r="AB1628" i="2"/>
  <c r="AC1628" i="2"/>
  <c r="AD1628" i="2"/>
  <c r="AP1628" i="2"/>
  <c r="AQ1628" i="2"/>
  <c r="AR1628" i="2"/>
  <c r="AV1628" i="2"/>
  <c r="AW1628" i="2"/>
  <c r="AY1628" i="2"/>
  <c r="AZ1628" i="2"/>
  <c r="BD1628" i="2"/>
  <c r="BE1628" i="2"/>
  <c r="BF1628" i="2"/>
  <c r="A1629" i="2"/>
  <c r="B1629" i="2"/>
  <c r="C1629" i="2"/>
  <c r="D1629" i="2"/>
  <c r="E1629" i="2"/>
  <c r="F1629" i="2"/>
  <c r="G1629" i="2"/>
  <c r="AU1629" i="2" s="1"/>
  <c r="H1629" i="2"/>
  <c r="I1629" i="2"/>
  <c r="J1629" i="2"/>
  <c r="K1629" i="2"/>
  <c r="L1629" i="2"/>
  <c r="M1629" i="2"/>
  <c r="N1629" i="2"/>
  <c r="O1629" i="2"/>
  <c r="P1629" i="2"/>
  <c r="Q1629" i="2"/>
  <c r="R1629" i="2"/>
  <c r="S1629" i="2"/>
  <c r="T1629" i="2"/>
  <c r="U1629" i="2"/>
  <c r="V1629" i="2"/>
  <c r="W1629" i="2"/>
  <c r="X1629" i="2"/>
  <c r="Y1629" i="2"/>
  <c r="Z1629" i="2"/>
  <c r="AA1629" i="2"/>
  <c r="AB1629" i="2"/>
  <c r="AC1629" i="2"/>
  <c r="AD1629" i="2"/>
  <c r="AP1629" i="2"/>
  <c r="AQ1629" i="2"/>
  <c r="AR1629" i="2"/>
  <c r="AV1629" i="2"/>
  <c r="AW1629" i="2"/>
  <c r="AY1629" i="2"/>
  <c r="AZ1629" i="2"/>
  <c r="BD1629" i="2"/>
  <c r="BE1629" i="2"/>
  <c r="BF1629" i="2"/>
  <c r="A1630" i="2"/>
  <c r="B1630" i="2"/>
  <c r="C1630" i="2"/>
  <c r="D1630" i="2"/>
  <c r="E1630" i="2"/>
  <c r="F1630" i="2"/>
  <c r="G1630" i="2"/>
  <c r="AU1630" i="2" s="1"/>
  <c r="H1630" i="2"/>
  <c r="I1630" i="2"/>
  <c r="J1630" i="2"/>
  <c r="K1630" i="2"/>
  <c r="L1630" i="2"/>
  <c r="M1630" i="2"/>
  <c r="N1630" i="2"/>
  <c r="O1630" i="2"/>
  <c r="P1630" i="2"/>
  <c r="Q1630" i="2"/>
  <c r="R1630" i="2"/>
  <c r="S1630" i="2"/>
  <c r="T1630" i="2"/>
  <c r="U1630" i="2"/>
  <c r="V1630" i="2"/>
  <c r="W1630" i="2"/>
  <c r="X1630" i="2"/>
  <c r="Y1630" i="2"/>
  <c r="Z1630" i="2"/>
  <c r="AA1630" i="2"/>
  <c r="AB1630" i="2"/>
  <c r="AC1630" i="2"/>
  <c r="AD1630" i="2"/>
  <c r="AP1630" i="2"/>
  <c r="AQ1630" i="2"/>
  <c r="AR1630" i="2"/>
  <c r="AV1630" i="2"/>
  <c r="AW1630" i="2"/>
  <c r="AY1630" i="2"/>
  <c r="AZ1630" i="2"/>
  <c r="BD1630" i="2"/>
  <c r="BE1630" i="2"/>
  <c r="BF1630" i="2"/>
  <c r="A1631" i="2"/>
  <c r="B1631" i="2"/>
  <c r="C1631" i="2"/>
  <c r="D1631" i="2"/>
  <c r="E1631" i="2"/>
  <c r="F1631" i="2"/>
  <c r="G1631" i="2"/>
  <c r="AU1631" i="2" s="1"/>
  <c r="H1631" i="2"/>
  <c r="I1631" i="2"/>
  <c r="J1631" i="2"/>
  <c r="K1631" i="2"/>
  <c r="L1631" i="2"/>
  <c r="M1631" i="2"/>
  <c r="N1631" i="2"/>
  <c r="O1631" i="2"/>
  <c r="P1631" i="2"/>
  <c r="Q1631" i="2"/>
  <c r="R1631" i="2"/>
  <c r="S1631" i="2"/>
  <c r="T1631" i="2"/>
  <c r="U1631" i="2"/>
  <c r="V1631" i="2"/>
  <c r="W1631" i="2"/>
  <c r="X1631" i="2"/>
  <c r="Y1631" i="2"/>
  <c r="Z1631" i="2"/>
  <c r="AA1631" i="2"/>
  <c r="AB1631" i="2"/>
  <c r="AC1631" i="2"/>
  <c r="AD1631" i="2"/>
  <c r="AP1631" i="2"/>
  <c r="AQ1631" i="2"/>
  <c r="AR1631" i="2"/>
  <c r="AV1631" i="2"/>
  <c r="AW1631" i="2"/>
  <c r="AY1631" i="2"/>
  <c r="AZ1631" i="2"/>
  <c r="BD1631" i="2"/>
  <c r="BE1631" i="2"/>
  <c r="BF1631" i="2"/>
  <c r="A1632" i="2"/>
  <c r="B1632" i="2"/>
  <c r="C1632" i="2"/>
  <c r="D1632" i="2"/>
  <c r="E1632" i="2"/>
  <c r="F1632" i="2"/>
  <c r="G1632" i="2"/>
  <c r="AU1632" i="2" s="1"/>
  <c r="H1632" i="2"/>
  <c r="I1632" i="2"/>
  <c r="J1632" i="2"/>
  <c r="K1632" i="2"/>
  <c r="L1632" i="2"/>
  <c r="M1632" i="2"/>
  <c r="N1632" i="2"/>
  <c r="O1632" i="2"/>
  <c r="P1632" i="2"/>
  <c r="Q1632" i="2"/>
  <c r="R1632" i="2"/>
  <c r="S1632" i="2"/>
  <c r="T1632" i="2"/>
  <c r="U1632" i="2"/>
  <c r="V1632" i="2"/>
  <c r="W1632" i="2"/>
  <c r="X1632" i="2"/>
  <c r="Y1632" i="2"/>
  <c r="Z1632" i="2"/>
  <c r="AA1632" i="2"/>
  <c r="AB1632" i="2"/>
  <c r="AC1632" i="2"/>
  <c r="AD1632" i="2"/>
  <c r="AP1632" i="2"/>
  <c r="AQ1632" i="2"/>
  <c r="AR1632" i="2"/>
  <c r="AV1632" i="2"/>
  <c r="AW1632" i="2"/>
  <c r="AY1632" i="2"/>
  <c r="AZ1632" i="2"/>
  <c r="BD1632" i="2"/>
  <c r="BE1632" i="2"/>
  <c r="BF1632" i="2"/>
  <c r="A1633" i="2"/>
  <c r="B1633" i="2"/>
  <c r="C1633" i="2"/>
  <c r="D1633" i="2"/>
  <c r="E1633" i="2"/>
  <c r="F1633" i="2"/>
  <c r="G1633" i="2"/>
  <c r="AU1633" i="2" s="1"/>
  <c r="H1633" i="2"/>
  <c r="I1633" i="2"/>
  <c r="J1633" i="2"/>
  <c r="K1633" i="2"/>
  <c r="L1633" i="2"/>
  <c r="M1633" i="2"/>
  <c r="N1633" i="2"/>
  <c r="O1633" i="2"/>
  <c r="P1633" i="2"/>
  <c r="Q1633" i="2"/>
  <c r="R1633" i="2"/>
  <c r="S1633" i="2"/>
  <c r="T1633" i="2"/>
  <c r="U1633" i="2"/>
  <c r="V1633" i="2"/>
  <c r="W1633" i="2"/>
  <c r="X1633" i="2"/>
  <c r="Y1633" i="2"/>
  <c r="Z1633" i="2"/>
  <c r="AA1633" i="2"/>
  <c r="AB1633" i="2"/>
  <c r="AC1633" i="2"/>
  <c r="AD1633" i="2"/>
  <c r="AP1633" i="2"/>
  <c r="AQ1633" i="2"/>
  <c r="AR1633" i="2"/>
  <c r="AV1633" i="2"/>
  <c r="AW1633" i="2"/>
  <c r="AY1633" i="2"/>
  <c r="AZ1633" i="2"/>
  <c r="BD1633" i="2"/>
  <c r="BE1633" i="2"/>
  <c r="BF1633" i="2"/>
  <c r="A1634" i="2"/>
  <c r="B1634" i="2"/>
  <c r="C1634" i="2"/>
  <c r="D1634" i="2"/>
  <c r="E1634" i="2"/>
  <c r="F1634" i="2"/>
  <c r="G1634" i="2"/>
  <c r="AU1634" i="2" s="1"/>
  <c r="H1634" i="2"/>
  <c r="I1634" i="2"/>
  <c r="J1634" i="2"/>
  <c r="K1634" i="2"/>
  <c r="L1634" i="2"/>
  <c r="M1634" i="2"/>
  <c r="N1634" i="2"/>
  <c r="O1634" i="2"/>
  <c r="P1634" i="2"/>
  <c r="Q1634" i="2"/>
  <c r="R1634" i="2"/>
  <c r="S1634" i="2"/>
  <c r="T1634" i="2"/>
  <c r="U1634" i="2"/>
  <c r="V1634" i="2"/>
  <c r="W1634" i="2"/>
  <c r="X1634" i="2"/>
  <c r="Y1634" i="2"/>
  <c r="Z1634" i="2"/>
  <c r="AA1634" i="2"/>
  <c r="AB1634" i="2"/>
  <c r="AC1634" i="2"/>
  <c r="AD1634" i="2"/>
  <c r="AP1634" i="2"/>
  <c r="AQ1634" i="2"/>
  <c r="AR1634" i="2"/>
  <c r="AV1634" i="2"/>
  <c r="AW1634" i="2"/>
  <c r="AY1634" i="2"/>
  <c r="AZ1634" i="2"/>
  <c r="BD1634" i="2"/>
  <c r="BE1634" i="2"/>
  <c r="BF1634" i="2"/>
  <c r="A1635" i="2"/>
  <c r="B1635" i="2"/>
  <c r="C1635" i="2"/>
  <c r="D1635" i="2"/>
  <c r="E1635" i="2"/>
  <c r="F1635" i="2"/>
  <c r="G1635" i="2"/>
  <c r="AU1635" i="2" s="1"/>
  <c r="H1635" i="2"/>
  <c r="I1635" i="2"/>
  <c r="J1635" i="2"/>
  <c r="K1635" i="2"/>
  <c r="L1635" i="2"/>
  <c r="M1635" i="2"/>
  <c r="N1635" i="2"/>
  <c r="O1635" i="2"/>
  <c r="P1635" i="2"/>
  <c r="Q1635" i="2"/>
  <c r="R1635" i="2"/>
  <c r="S1635" i="2"/>
  <c r="T1635" i="2"/>
  <c r="U1635" i="2"/>
  <c r="V1635" i="2"/>
  <c r="W1635" i="2"/>
  <c r="X1635" i="2"/>
  <c r="Y1635" i="2"/>
  <c r="Z1635" i="2"/>
  <c r="AA1635" i="2"/>
  <c r="AB1635" i="2"/>
  <c r="AC1635" i="2"/>
  <c r="AD1635" i="2"/>
  <c r="AP1635" i="2"/>
  <c r="AQ1635" i="2"/>
  <c r="AR1635" i="2"/>
  <c r="AV1635" i="2"/>
  <c r="AW1635" i="2"/>
  <c r="AY1635" i="2"/>
  <c r="AZ1635" i="2"/>
  <c r="BD1635" i="2"/>
  <c r="BE1635" i="2"/>
  <c r="BF1635" i="2"/>
  <c r="A1636" i="2"/>
  <c r="B1636" i="2"/>
  <c r="C1636" i="2"/>
  <c r="D1636" i="2"/>
  <c r="E1636" i="2"/>
  <c r="F1636" i="2"/>
  <c r="G1636" i="2"/>
  <c r="AU1636" i="2" s="1"/>
  <c r="H1636" i="2"/>
  <c r="I1636" i="2"/>
  <c r="J1636" i="2"/>
  <c r="K1636" i="2"/>
  <c r="L1636" i="2"/>
  <c r="M1636" i="2"/>
  <c r="N1636" i="2"/>
  <c r="O1636" i="2"/>
  <c r="P1636" i="2"/>
  <c r="Q1636" i="2"/>
  <c r="R1636" i="2"/>
  <c r="S1636" i="2"/>
  <c r="T1636" i="2"/>
  <c r="U1636" i="2"/>
  <c r="V1636" i="2"/>
  <c r="W1636" i="2"/>
  <c r="X1636" i="2"/>
  <c r="Y1636" i="2"/>
  <c r="Z1636" i="2"/>
  <c r="AA1636" i="2"/>
  <c r="AB1636" i="2"/>
  <c r="AC1636" i="2"/>
  <c r="AD1636" i="2"/>
  <c r="AP1636" i="2"/>
  <c r="AQ1636" i="2"/>
  <c r="AR1636" i="2"/>
  <c r="AV1636" i="2"/>
  <c r="AW1636" i="2"/>
  <c r="AY1636" i="2"/>
  <c r="AZ1636" i="2"/>
  <c r="BD1636" i="2"/>
  <c r="BE1636" i="2"/>
  <c r="BF1636" i="2"/>
  <c r="A1637" i="2"/>
  <c r="B1637" i="2"/>
  <c r="C1637" i="2"/>
  <c r="D1637" i="2"/>
  <c r="E1637" i="2"/>
  <c r="F1637" i="2"/>
  <c r="G1637" i="2"/>
  <c r="AU1637" i="2" s="1"/>
  <c r="H1637" i="2"/>
  <c r="I1637" i="2"/>
  <c r="J1637" i="2"/>
  <c r="K1637" i="2"/>
  <c r="L1637" i="2"/>
  <c r="M1637" i="2"/>
  <c r="N1637" i="2"/>
  <c r="O1637" i="2"/>
  <c r="P1637" i="2"/>
  <c r="Q1637" i="2"/>
  <c r="R1637" i="2"/>
  <c r="S1637" i="2"/>
  <c r="T1637" i="2"/>
  <c r="U1637" i="2"/>
  <c r="V1637" i="2"/>
  <c r="W1637" i="2"/>
  <c r="X1637" i="2"/>
  <c r="Y1637" i="2"/>
  <c r="Z1637" i="2"/>
  <c r="AA1637" i="2"/>
  <c r="AB1637" i="2"/>
  <c r="AC1637" i="2"/>
  <c r="AD1637" i="2"/>
  <c r="AP1637" i="2"/>
  <c r="AQ1637" i="2"/>
  <c r="AR1637" i="2"/>
  <c r="AV1637" i="2"/>
  <c r="AW1637" i="2"/>
  <c r="AY1637" i="2"/>
  <c r="AZ1637" i="2"/>
  <c r="BD1637" i="2"/>
  <c r="BE1637" i="2"/>
  <c r="BF1637" i="2"/>
  <c r="A1638" i="2"/>
  <c r="B1638" i="2"/>
  <c r="C1638" i="2"/>
  <c r="D1638" i="2"/>
  <c r="E1638" i="2"/>
  <c r="F1638" i="2"/>
  <c r="G1638" i="2"/>
  <c r="AU1638" i="2" s="1"/>
  <c r="H1638" i="2"/>
  <c r="I1638" i="2"/>
  <c r="J1638" i="2"/>
  <c r="K1638" i="2"/>
  <c r="L1638" i="2"/>
  <c r="M1638" i="2"/>
  <c r="N1638" i="2"/>
  <c r="O1638" i="2"/>
  <c r="P1638" i="2"/>
  <c r="Q1638" i="2"/>
  <c r="R1638" i="2"/>
  <c r="S1638" i="2"/>
  <c r="T1638" i="2"/>
  <c r="U1638" i="2"/>
  <c r="V1638" i="2"/>
  <c r="W1638" i="2"/>
  <c r="X1638" i="2"/>
  <c r="Y1638" i="2"/>
  <c r="Z1638" i="2"/>
  <c r="AA1638" i="2"/>
  <c r="AB1638" i="2"/>
  <c r="AC1638" i="2"/>
  <c r="AD1638" i="2"/>
  <c r="AP1638" i="2"/>
  <c r="AQ1638" i="2"/>
  <c r="AR1638" i="2"/>
  <c r="AV1638" i="2"/>
  <c r="AW1638" i="2"/>
  <c r="AY1638" i="2"/>
  <c r="AZ1638" i="2"/>
  <c r="BD1638" i="2"/>
  <c r="BE1638" i="2"/>
  <c r="BF1638" i="2"/>
  <c r="A1639" i="2"/>
  <c r="B1639" i="2"/>
  <c r="C1639" i="2"/>
  <c r="D1639" i="2"/>
  <c r="E1639" i="2"/>
  <c r="F1639" i="2"/>
  <c r="G1639" i="2"/>
  <c r="AU1639" i="2" s="1"/>
  <c r="H1639" i="2"/>
  <c r="I1639" i="2"/>
  <c r="J1639" i="2"/>
  <c r="K1639" i="2"/>
  <c r="L1639" i="2"/>
  <c r="M1639" i="2"/>
  <c r="N1639" i="2"/>
  <c r="O1639" i="2"/>
  <c r="P1639" i="2"/>
  <c r="Q1639" i="2"/>
  <c r="R1639" i="2"/>
  <c r="S1639" i="2"/>
  <c r="T1639" i="2"/>
  <c r="U1639" i="2"/>
  <c r="V1639" i="2"/>
  <c r="W1639" i="2"/>
  <c r="X1639" i="2"/>
  <c r="Y1639" i="2"/>
  <c r="Z1639" i="2"/>
  <c r="AA1639" i="2"/>
  <c r="AB1639" i="2"/>
  <c r="AC1639" i="2"/>
  <c r="AD1639" i="2"/>
  <c r="AP1639" i="2"/>
  <c r="AQ1639" i="2"/>
  <c r="AR1639" i="2"/>
  <c r="AV1639" i="2"/>
  <c r="AW1639" i="2"/>
  <c r="AY1639" i="2"/>
  <c r="AZ1639" i="2"/>
  <c r="BD1639" i="2"/>
  <c r="BE1639" i="2"/>
  <c r="BF1639" i="2"/>
  <c r="A1640" i="2"/>
  <c r="B1640" i="2"/>
  <c r="C1640" i="2"/>
  <c r="D1640" i="2"/>
  <c r="E1640" i="2"/>
  <c r="F1640" i="2"/>
  <c r="G1640" i="2"/>
  <c r="AU1640" i="2" s="1"/>
  <c r="H1640" i="2"/>
  <c r="I1640" i="2"/>
  <c r="J1640" i="2"/>
  <c r="K1640" i="2"/>
  <c r="L1640" i="2"/>
  <c r="M1640" i="2"/>
  <c r="N1640" i="2"/>
  <c r="O1640" i="2"/>
  <c r="P1640" i="2"/>
  <c r="Q1640" i="2"/>
  <c r="R1640" i="2"/>
  <c r="S1640" i="2"/>
  <c r="T1640" i="2"/>
  <c r="U1640" i="2"/>
  <c r="V1640" i="2"/>
  <c r="W1640" i="2"/>
  <c r="X1640" i="2"/>
  <c r="Y1640" i="2"/>
  <c r="Z1640" i="2"/>
  <c r="AA1640" i="2"/>
  <c r="AB1640" i="2"/>
  <c r="AC1640" i="2"/>
  <c r="AD1640" i="2"/>
  <c r="AP1640" i="2"/>
  <c r="AQ1640" i="2"/>
  <c r="AR1640" i="2"/>
  <c r="AV1640" i="2"/>
  <c r="AW1640" i="2"/>
  <c r="AY1640" i="2"/>
  <c r="AZ1640" i="2"/>
  <c r="BD1640" i="2"/>
  <c r="BE1640" i="2"/>
  <c r="BF1640" i="2"/>
  <c r="A1641" i="2"/>
  <c r="B1641" i="2"/>
  <c r="C1641" i="2"/>
  <c r="D1641" i="2"/>
  <c r="E1641" i="2"/>
  <c r="F1641" i="2"/>
  <c r="G1641" i="2"/>
  <c r="AU1641" i="2" s="1"/>
  <c r="H1641" i="2"/>
  <c r="I1641" i="2"/>
  <c r="J1641" i="2"/>
  <c r="K1641" i="2"/>
  <c r="L1641" i="2"/>
  <c r="M1641" i="2"/>
  <c r="N1641" i="2"/>
  <c r="O1641" i="2"/>
  <c r="P1641" i="2"/>
  <c r="Q1641" i="2"/>
  <c r="R1641" i="2"/>
  <c r="S1641" i="2"/>
  <c r="T1641" i="2"/>
  <c r="U1641" i="2"/>
  <c r="V1641" i="2"/>
  <c r="W1641" i="2"/>
  <c r="X1641" i="2"/>
  <c r="Y1641" i="2"/>
  <c r="Z1641" i="2"/>
  <c r="AA1641" i="2"/>
  <c r="AB1641" i="2"/>
  <c r="AC1641" i="2"/>
  <c r="AD1641" i="2"/>
  <c r="AP1641" i="2"/>
  <c r="AQ1641" i="2"/>
  <c r="AR1641" i="2"/>
  <c r="AV1641" i="2"/>
  <c r="AW1641" i="2"/>
  <c r="AY1641" i="2"/>
  <c r="AZ1641" i="2"/>
  <c r="BD1641" i="2"/>
  <c r="BE1641" i="2"/>
  <c r="BF1641" i="2"/>
  <c r="A1642" i="2"/>
  <c r="B1642" i="2"/>
  <c r="C1642" i="2"/>
  <c r="D1642" i="2"/>
  <c r="E1642" i="2"/>
  <c r="F1642" i="2"/>
  <c r="G1642" i="2"/>
  <c r="AU1642" i="2" s="1"/>
  <c r="H1642" i="2"/>
  <c r="I1642" i="2"/>
  <c r="J1642" i="2"/>
  <c r="K1642" i="2"/>
  <c r="L1642" i="2"/>
  <c r="M1642" i="2"/>
  <c r="N1642" i="2"/>
  <c r="O1642" i="2"/>
  <c r="P1642" i="2"/>
  <c r="Q1642" i="2"/>
  <c r="R1642" i="2"/>
  <c r="S1642" i="2"/>
  <c r="T1642" i="2"/>
  <c r="U1642" i="2"/>
  <c r="V1642" i="2"/>
  <c r="W1642" i="2"/>
  <c r="X1642" i="2"/>
  <c r="Y1642" i="2"/>
  <c r="Z1642" i="2"/>
  <c r="AA1642" i="2"/>
  <c r="AB1642" i="2"/>
  <c r="AC1642" i="2"/>
  <c r="AD1642" i="2"/>
  <c r="AP1642" i="2"/>
  <c r="AQ1642" i="2"/>
  <c r="AR1642" i="2"/>
  <c r="AV1642" i="2"/>
  <c r="AW1642" i="2"/>
  <c r="AY1642" i="2"/>
  <c r="AZ1642" i="2"/>
  <c r="BD1642" i="2"/>
  <c r="BE1642" i="2"/>
  <c r="BF1642" i="2"/>
  <c r="A1643" i="2"/>
  <c r="B1643" i="2"/>
  <c r="C1643" i="2"/>
  <c r="D1643" i="2"/>
  <c r="E1643" i="2"/>
  <c r="F1643" i="2"/>
  <c r="G1643" i="2"/>
  <c r="AU1643" i="2" s="1"/>
  <c r="H1643" i="2"/>
  <c r="I1643" i="2"/>
  <c r="J1643" i="2"/>
  <c r="K1643" i="2"/>
  <c r="L1643" i="2"/>
  <c r="M1643" i="2"/>
  <c r="N1643" i="2"/>
  <c r="O1643" i="2"/>
  <c r="P1643" i="2"/>
  <c r="Q1643" i="2"/>
  <c r="R1643" i="2"/>
  <c r="S1643" i="2"/>
  <c r="T1643" i="2"/>
  <c r="U1643" i="2"/>
  <c r="V1643" i="2"/>
  <c r="W1643" i="2"/>
  <c r="X1643" i="2"/>
  <c r="Y1643" i="2"/>
  <c r="Z1643" i="2"/>
  <c r="AA1643" i="2"/>
  <c r="AB1643" i="2"/>
  <c r="AC1643" i="2"/>
  <c r="AD1643" i="2"/>
  <c r="AP1643" i="2"/>
  <c r="AQ1643" i="2"/>
  <c r="AR1643" i="2"/>
  <c r="AV1643" i="2"/>
  <c r="AW1643" i="2"/>
  <c r="AY1643" i="2"/>
  <c r="AZ1643" i="2"/>
  <c r="BD1643" i="2"/>
  <c r="BE1643" i="2"/>
  <c r="BF1643" i="2"/>
  <c r="A1644" i="2"/>
  <c r="B1644" i="2"/>
  <c r="C1644" i="2"/>
  <c r="D1644" i="2"/>
  <c r="E1644" i="2"/>
  <c r="F1644" i="2"/>
  <c r="G1644" i="2"/>
  <c r="AU1644" i="2" s="1"/>
  <c r="H1644" i="2"/>
  <c r="I1644" i="2"/>
  <c r="J1644" i="2"/>
  <c r="K1644" i="2"/>
  <c r="L1644" i="2"/>
  <c r="M1644" i="2"/>
  <c r="N1644" i="2"/>
  <c r="O1644" i="2"/>
  <c r="P1644" i="2"/>
  <c r="Q1644" i="2"/>
  <c r="R1644" i="2"/>
  <c r="S1644" i="2"/>
  <c r="T1644" i="2"/>
  <c r="U1644" i="2"/>
  <c r="V1644" i="2"/>
  <c r="W1644" i="2"/>
  <c r="X1644" i="2"/>
  <c r="Y1644" i="2"/>
  <c r="Z1644" i="2"/>
  <c r="AA1644" i="2"/>
  <c r="AB1644" i="2"/>
  <c r="AC1644" i="2"/>
  <c r="AD1644" i="2"/>
  <c r="AP1644" i="2"/>
  <c r="AQ1644" i="2"/>
  <c r="AR1644" i="2"/>
  <c r="AV1644" i="2"/>
  <c r="AW1644" i="2"/>
  <c r="AY1644" i="2"/>
  <c r="AZ1644" i="2"/>
  <c r="BD1644" i="2"/>
  <c r="BE1644" i="2"/>
  <c r="BF1644" i="2"/>
  <c r="A1645" i="2"/>
  <c r="B1645" i="2"/>
  <c r="C1645" i="2"/>
  <c r="D1645" i="2"/>
  <c r="E1645" i="2"/>
  <c r="F1645" i="2"/>
  <c r="G1645" i="2"/>
  <c r="AU1645" i="2" s="1"/>
  <c r="H1645" i="2"/>
  <c r="I1645" i="2"/>
  <c r="J1645" i="2"/>
  <c r="K1645" i="2"/>
  <c r="L1645" i="2"/>
  <c r="M1645" i="2"/>
  <c r="N1645" i="2"/>
  <c r="O1645" i="2"/>
  <c r="P1645" i="2"/>
  <c r="Q1645" i="2"/>
  <c r="R1645" i="2"/>
  <c r="S1645" i="2"/>
  <c r="T1645" i="2"/>
  <c r="U1645" i="2"/>
  <c r="V1645" i="2"/>
  <c r="W1645" i="2"/>
  <c r="X1645" i="2"/>
  <c r="Y1645" i="2"/>
  <c r="Z1645" i="2"/>
  <c r="AA1645" i="2"/>
  <c r="AB1645" i="2"/>
  <c r="AC1645" i="2"/>
  <c r="AD1645" i="2"/>
  <c r="AP1645" i="2"/>
  <c r="AQ1645" i="2"/>
  <c r="AR1645" i="2"/>
  <c r="AV1645" i="2"/>
  <c r="AW1645" i="2"/>
  <c r="AY1645" i="2"/>
  <c r="AZ1645" i="2"/>
  <c r="BD1645" i="2"/>
  <c r="BE1645" i="2"/>
  <c r="BF1645" i="2"/>
  <c r="A1646" i="2"/>
  <c r="B1646" i="2"/>
  <c r="C1646" i="2"/>
  <c r="D1646" i="2"/>
  <c r="E1646" i="2"/>
  <c r="F1646" i="2"/>
  <c r="G1646" i="2"/>
  <c r="AU1646" i="2" s="1"/>
  <c r="H1646" i="2"/>
  <c r="I1646" i="2"/>
  <c r="J1646" i="2"/>
  <c r="K1646" i="2"/>
  <c r="L1646" i="2"/>
  <c r="M1646" i="2"/>
  <c r="N1646" i="2"/>
  <c r="O1646" i="2"/>
  <c r="P1646" i="2"/>
  <c r="Q1646" i="2"/>
  <c r="R1646" i="2"/>
  <c r="S1646" i="2"/>
  <c r="T1646" i="2"/>
  <c r="U1646" i="2"/>
  <c r="V1646" i="2"/>
  <c r="W1646" i="2"/>
  <c r="X1646" i="2"/>
  <c r="Y1646" i="2"/>
  <c r="Z1646" i="2"/>
  <c r="AA1646" i="2"/>
  <c r="AB1646" i="2"/>
  <c r="AC1646" i="2"/>
  <c r="AD1646" i="2"/>
  <c r="AP1646" i="2"/>
  <c r="AQ1646" i="2"/>
  <c r="AR1646" i="2"/>
  <c r="AV1646" i="2"/>
  <c r="AW1646" i="2"/>
  <c r="AY1646" i="2"/>
  <c r="AZ1646" i="2"/>
  <c r="BD1646" i="2"/>
  <c r="BE1646" i="2"/>
  <c r="BF1646" i="2"/>
  <c r="A1647" i="2"/>
  <c r="B1647" i="2"/>
  <c r="C1647" i="2"/>
  <c r="D1647" i="2"/>
  <c r="E1647" i="2"/>
  <c r="F1647" i="2"/>
  <c r="G1647" i="2"/>
  <c r="AU1647" i="2" s="1"/>
  <c r="H1647" i="2"/>
  <c r="I1647" i="2"/>
  <c r="J1647" i="2"/>
  <c r="K1647" i="2"/>
  <c r="L1647" i="2"/>
  <c r="M1647" i="2"/>
  <c r="N1647" i="2"/>
  <c r="O1647" i="2"/>
  <c r="P1647" i="2"/>
  <c r="Q1647" i="2"/>
  <c r="R1647" i="2"/>
  <c r="S1647" i="2"/>
  <c r="T1647" i="2"/>
  <c r="U1647" i="2"/>
  <c r="V1647" i="2"/>
  <c r="W1647" i="2"/>
  <c r="X1647" i="2"/>
  <c r="Y1647" i="2"/>
  <c r="Z1647" i="2"/>
  <c r="AA1647" i="2"/>
  <c r="AB1647" i="2"/>
  <c r="AC1647" i="2"/>
  <c r="AD1647" i="2"/>
  <c r="AP1647" i="2"/>
  <c r="AQ1647" i="2"/>
  <c r="AR1647" i="2"/>
  <c r="AV1647" i="2"/>
  <c r="AW1647" i="2"/>
  <c r="AY1647" i="2"/>
  <c r="AZ1647" i="2"/>
  <c r="BD1647" i="2"/>
  <c r="BE1647" i="2"/>
  <c r="BF1647" i="2"/>
  <c r="A1648" i="2"/>
  <c r="B1648" i="2"/>
  <c r="C1648" i="2"/>
  <c r="D1648" i="2"/>
  <c r="E1648" i="2"/>
  <c r="F1648" i="2"/>
  <c r="G1648" i="2"/>
  <c r="AU1648" i="2" s="1"/>
  <c r="H1648" i="2"/>
  <c r="I1648" i="2"/>
  <c r="J1648" i="2"/>
  <c r="K1648" i="2"/>
  <c r="L1648" i="2"/>
  <c r="M1648" i="2"/>
  <c r="N1648" i="2"/>
  <c r="O1648" i="2"/>
  <c r="P1648" i="2"/>
  <c r="Q1648" i="2"/>
  <c r="R1648" i="2"/>
  <c r="S1648" i="2"/>
  <c r="T1648" i="2"/>
  <c r="U1648" i="2"/>
  <c r="V1648" i="2"/>
  <c r="W1648" i="2"/>
  <c r="X1648" i="2"/>
  <c r="Y1648" i="2"/>
  <c r="Z1648" i="2"/>
  <c r="AA1648" i="2"/>
  <c r="AB1648" i="2"/>
  <c r="AC1648" i="2"/>
  <c r="AD1648" i="2"/>
  <c r="AP1648" i="2"/>
  <c r="AQ1648" i="2"/>
  <c r="AR1648" i="2"/>
  <c r="AV1648" i="2"/>
  <c r="AW1648" i="2"/>
  <c r="AY1648" i="2"/>
  <c r="AZ1648" i="2"/>
  <c r="BD1648" i="2"/>
  <c r="BE1648" i="2"/>
  <c r="BF1648" i="2"/>
  <c r="A1649" i="2"/>
  <c r="B1649" i="2"/>
  <c r="C1649" i="2"/>
  <c r="D1649" i="2"/>
  <c r="E1649" i="2"/>
  <c r="F1649" i="2"/>
  <c r="G1649" i="2"/>
  <c r="AU1649" i="2" s="1"/>
  <c r="H1649" i="2"/>
  <c r="I1649" i="2"/>
  <c r="J1649" i="2"/>
  <c r="K1649" i="2"/>
  <c r="L1649" i="2"/>
  <c r="M1649" i="2"/>
  <c r="N1649" i="2"/>
  <c r="O1649" i="2"/>
  <c r="P1649" i="2"/>
  <c r="Q1649" i="2"/>
  <c r="R1649" i="2"/>
  <c r="S1649" i="2"/>
  <c r="T1649" i="2"/>
  <c r="U1649" i="2"/>
  <c r="V1649" i="2"/>
  <c r="W1649" i="2"/>
  <c r="X1649" i="2"/>
  <c r="Y1649" i="2"/>
  <c r="Z1649" i="2"/>
  <c r="AA1649" i="2"/>
  <c r="AB1649" i="2"/>
  <c r="AC1649" i="2"/>
  <c r="AD1649" i="2"/>
  <c r="AP1649" i="2"/>
  <c r="AQ1649" i="2"/>
  <c r="AR1649" i="2"/>
  <c r="AV1649" i="2"/>
  <c r="AW1649" i="2"/>
  <c r="AY1649" i="2"/>
  <c r="AZ1649" i="2"/>
  <c r="BD1649" i="2"/>
  <c r="BE1649" i="2"/>
  <c r="BF1649" i="2"/>
  <c r="A1650" i="2"/>
  <c r="B1650" i="2"/>
  <c r="C1650" i="2"/>
  <c r="D1650" i="2"/>
  <c r="E1650" i="2"/>
  <c r="F1650" i="2"/>
  <c r="G1650" i="2"/>
  <c r="AU1650" i="2" s="1"/>
  <c r="H1650" i="2"/>
  <c r="I1650" i="2"/>
  <c r="J1650" i="2"/>
  <c r="K1650" i="2"/>
  <c r="L1650" i="2"/>
  <c r="M1650" i="2"/>
  <c r="N1650" i="2"/>
  <c r="O1650" i="2"/>
  <c r="P1650" i="2"/>
  <c r="Q1650" i="2"/>
  <c r="R1650" i="2"/>
  <c r="S1650" i="2"/>
  <c r="T1650" i="2"/>
  <c r="U1650" i="2"/>
  <c r="V1650" i="2"/>
  <c r="W1650" i="2"/>
  <c r="X1650" i="2"/>
  <c r="Y1650" i="2"/>
  <c r="Z1650" i="2"/>
  <c r="AA1650" i="2"/>
  <c r="AB1650" i="2"/>
  <c r="AC1650" i="2"/>
  <c r="AD1650" i="2"/>
  <c r="AP1650" i="2"/>
  <c r="AQ1650" i="2"/>
  <c r="AR1650" i="2"/>
  <c r="AV1650" i="2"/>
  <c r="AW1650" i="2"/>
  <c r="AY1650" i="2"/>
  <c r="AZ1650" i="2"/>
  <c r="BD1650" i="2"/>
  <c r="BE1650" i="2"/>
  <c r="BF1650" i="2"/>
  <c r="A1651" i="2"/>
  <c r="B1651" i="2"/>
  <c r="C1651" i="2"/>
  <c r="D1651" i="2"/>
  <c r="E1651" i="2"/>
  <c r="F1651" i="2"/>
  <c r="G1651" i="2"/>
  <c r="AU1651" i="2" s="1"/>
  <c r="H1651" i="2"/>
  <c r="I1651" i="2"/>
  <c r="J1651" i="2"/>
  <c r="K1651" i="2"/>
  <c r="L1651" i="2"/>
  <c r="M1651" i="2"/>
  <c r="N1651" i="2"/>
  <c r="O1651" i="2"/>
  <c r="P1651" i="2"/>
  <c r="Q1651" i="2"/>
  <c r="R1651" i="2"/>
  <c r="S1651" i="2"/>
  <c r="T1651" i="2"/>
  <c r="U1651" i="2"/>
  <c r="V1651" i="2"/>
  <c r="W1651" i="2"/>
  <c r="X1651" i="2"/>
  <c r="Y1651" i="2"/>
  <c r="Z1651" i="2"/>
  <c r="AA1651" i="2"/>
  <c r="AB1651" i="2"/>
  <c r="AC1651" i="2"/>
  <c r="AD1651" i="2"/>
  <c r="AP1651" i="2"/>
  <c r="AQ1651" i="2"/>
  <c r="AR1651" i="2"/>
  <c r="AV1651" i="2"/>
  <c r="AW1651" i="2"/>
  <c r="AY1651" i="2"/>
  <c r="AZ1651" i="2"/>
  <c r="BD1651" i="2"/>
  <c r="BE1651" i="2"/>
  <c r="BF1651" i="2"/>
  <c r="A1652" i="2"/>
  <c r="B1652" i="2"/>
  <c r="C1652" i="2"/>
  <c r="D1652" i="2"/>
  <c r="E1652" i="2"/>
  <c r="F1652" i="2"/>
  <c r="G1652" i="2"/>
  <c r="AU1652" i="2" s="1"/>
  <c r="H1652" i="2"/>
  <c r="I1652" i="2"/>
  <c r="J1652" i="2"/>
  <c r="K1652" i="2"/>
  <c r="L1652" i="2"/>
  <c r="M1652" i="2"/>
  <c r="N1652" i="2"/>
  <c r="O1652" i="2"/>
  <c r="P1652" i="2"/>
  <c r="Q1652" i="2"/>
  <c r="R1652" i="2"/>
  <c r="S1652" i="2"/>
  <c r="T1652" i="2"/>
  <c r="U1652" i="2"/>
  <c r="V1652" i="2"/>
  <c r="W1652" i="2"/>
  <c r="X1652" i="2"/>
  <c r="Y1652" i="2"/>
  <c r="Z1652" i="2"/>
  <c r="AA1652" i="2"/>
  <c r="AB1652" i="2"/>
  <c r="AC1652" i="2"/>
  <c r="AD1652" i="2"/>
  <c r="AP1652" i="2"/>
  <c r="AQ1652" i="2"/>
  <c r="AR1652" i="2"/>
  <c r="AV1652" i="2"/>
  <c r="AW1652" i="2"/>
  <c r="AY1652" i="2"/>
  <c r="AZ1652" i="2"/>
  <c r="BD1652" i="2"/>
  <c r="BE1652" i="2"/>
  <c r="BF1652" i="2"/>
  <c r="A1653" i="2"/>
  <c r="B1653" i="2"/>
  <c r="C1653" i="2"/>
  <c r="D1653" i="2"/>
  <c r="E1653" i="2"/>
  <c r="F1653" i="2"/>
  <c r="G1653" i="2"/>
  <c r="AU1653" i="2" s="1"/>
  <c r="H1653" i="2"/>
  <c r="I1653" i="2"/>
  <c r="J1653" i="2"/>
  <c r="K1653" i="2"/>
  <c r="L1653" i="2"/>
  <c r="M1653" i="2"/>
  <c r="N1653" i="2"/>
  <c r="O1653" i="2"/>
  <c r="P1653" i="2"/>
  <c r="Q1653" i="2"/>
  <c r="R1653" i="2"/>
  <c r="S1653" i="2"/>
  <c r="T1653" i="2"/>
  <c r="U1653" i="2"/>
  <c r="V1653" i="2"/>
  <c r="W1653" i="2"/>
  <c r="X1653" i="2"/>
  <c r="Y1653" i="2"/>
  <c r="Z1653" i="2"/>
  <c r="AA1653" i="2"/>
  <c r="AB1653" i="2"/>
  <c r="AC1653" i="2"/>
  <c r="AD1653" i="2"/>
  <c r="AP1653" i="2"/>
  <c r="AQ1653" i="2"/>
  <c r="AR1653" i="2"/>
  <c r="AV1653" i="2"/>
  <c r="AW1653" i="2"/>
  <c r="AY1653" i="2"/>
  <c r="AZ1653" i="2"/>
  <c r="BD1653" i="2"/>
  <c r="BE1653" i="2"/>
  <c r="BF1653" i="2"/>
  <c r="A1654" i="2"/>
  <c r="B1654" i="2"/>
  <c r="C1654" i="2"/>
  <c r="D1654" i="2"/>
  <c r="E1654" i="2"/>
  <c r="F1654" i="2"/>
  <c r="G1654" i="2"/>
  <c r="AU1654" i="2" s="1"/>
  <c r="H1654" i="2"/>
  <c r="I1654" i="2"/>
  <c r="J1654" i="2"/>
  <c r="K1654" i="2"/>
  <c r="L1654" i="2"/>
  <c r="M1654" i="2"/>
  <c r="N1654" i="2"/>
  <c r="O1654" i="2"/>
  <c r="P1654" i="2"/>
  <c r="Q1654" i="2"/>
  <c r="R1654" i="2"/>
  <c r="S1654" i="2"/>
  <c r="T1654" i="2"/>
  <c r="U1654" i="2"/>
  <c r="V1654" i="2"/>
  <c r="W1654" i="2"/>
  <c r="X1654" i="2"/>
  <c r="Y1654" i="2"/>
  <c r="Z1654" i="2"/>
  <c r="AA1654" i="2"/>
  <c r="AB1654" i="2"/>
  <c r="AC1654" i="2"/>
  <c r="AD1654" i="2"/>
  <c r="AP1654" i="2"/>
  <c r="AQ1654" i="2"/>
  <c r="AR1654" i="2"/>
  <c r="AV1654" i="2"/>
  <c r="AW1654" i="2"/>
  <c r="AY1654" i="2"/>
  <c r="AZ1654" i="2"/>
  <c r="BD1654" i="2"/>
  <c r="BE1654" i="2"/>
  <c r="BF1654" i="2"/>
  <c r="A1655" i="2"/>
  <c r="B1655" i="2"/>
  <c r="C1655" i="2"/>
  <c r="D1655" i="2"/>
  <c r="E1655" i="2"/>
  <c r="F1655" i="2"/>
  <c r="G1655" i="2"/>
  <c r="AU1655" i="2" s="1"/>
  <c r="H1655" i="2"/>
  <c r="I1655" i="2"/>
  <c r="J1655" i="2"/>
  <c r="K1655" i="2"/>
  <c r="L1655" i="2"/>
  <c r="M1655" i="2"/>
  <c r="N1655" i="2"/>
  <c r="O1655" i="2"/>
  <c r="P1655" i="2"/>
  <c r="Q1655" i="2"/>
  <c r="R1655" i="2"/>
  <c r="S1655" i="2"/>
  <c r="T1655" i="2"/>
  <c r="U1655" i="2"/>
  <c r="V1655" i="2"/>
  <c r="W1655" i="2"/>
  <c r="X1655" i="2"/>
  <c r="Y1655" i="2"/>
  <c r="Z1655" i="2"/>
  <c r="AA1655" i="2"/>
  <c r="AB1655" i="2"/>
  <c r="AC1655" i="2"/>
  <c r="AD1655" i="2"/>
  <c r="AP1655" i="2"/>
  <c r="AQ1655" i="2"/>
  <c r="AR1655" i="2"/>
  <c r="AV1655" i="2"/>
  <c r="AW1655" i="2"/>
  <c r="AY1655" i="2"/>
  <c r="AZ1655" i="2"/>
  <c r="BD1655" i="2"/>
  <c r="BE1655" i="2"/>
  <c r="BF1655" i="2"/>
  <c r="A1656" i="2"/>
  <c r="B1656" i="2"/>
  <c r="C1656" i="2"/>
  <c r="D1656" i="2"/>
  <c r="E1656" i="2"/>
  <c r="F1656" i="2"/>
  <c r="G1656" i="2"/>
  <c r="AU1656" i="2" s="1"/>
  <c r="H1656" i="2"/>
  <c r="I1656" i="2"/>
  <c r="J1656" i="2"/>
  <c r="K1656" i="2"/>
  <c r="L1656" i="2"/>
  <c r="M1656" i="2"/>
  <c r="N1656" i="2"/>
  <c r="O1656" i="2"/>
  <c r="P1656" i="2"/>
  <c r="Q1656" i="2"/>
  <c r="R1656" i="2"/>
  <c r="S1656" i="2"/>
  <c r="T1656" i="2"/>
  <c r="U1656" i="2"/>
  <c r="V1656" i="2"/>
  <c r="W1656" i="2"/>
  <c r="X1656" i="2"/>
  <c r="Y1656" i="2"/>
  <c r="Z1656" i="2"/>
  <c r="AA1656" i="2"/>
  <c r="AB1656" i="2"/>
  <c r="AC1656" i="2"/>
  <c r="AD1656" i="2"/>
  <c r="AP1656" i="2"/>
  <c r="AQ1656" i="2"/>
  <c r="AR1656" i="2"/>
  <c r="AV1656" i="2"/>
  <c r="AW1656" i="2"/>
  <c r="AY1656" i="2"/>
  <c r="AZ1656" i="2"/>
  <c r="BD1656" i="2"/>
  <c r="BE1656" i="2"/>
  <c r="BF1656" i="2"/>
  <c r="A1657" i="2"/>
  <c r="B1657" i="2"/>
  <c r="C1657" i="2"/>
  <c r="D1657" i="2"/>
  <c r="E1657" i="2"/>
  <c r="F1657" i="2"/>
  <c r="G1657" i="2"/>
  <c r="AU1657" i="2" s="1"/>
  <c r="H1657" i="2"/>
  <c r="I1657" i="2"/>
  <c r="J1657" i="2"/>
  <c r="K1657" i="2"/>
  <c r="L1657" i="2"/>
  <c r="M1657" i="2"/>
  <c r="N1657" i="2"/>
  <c r="O1657" i="2"/>
  <c r="P1657" i="2"/>
  <c r="Q1657" i="2"/>
  <c r="R1657" i="2"/>
  <c r="S1657" i="2"/>
  <c r="T1657" i="2"/>
  <c r="U1657" i="2"/>
  <c r="V1657" i="2"/>
  <c r="W1657" i="2"/>
  <c r="X1657" i="2"/>
  <c r="Y1657" i="2"/>
  <c r="Z1657" i="2"/>
  <c r="AA1657" i="2"/>
  <c r="AB1657" i="2"/>
  <c r="AC1657" i="2"/>
  <c r="AD1657" i="2"/>
  <c r="AP1657" i="2"/>
  <c r="AQ1657" i="2"/>
  <c r="AR1657" i="2"/>
  <c r="AV1657" i="2"/>
  <c r="AW1657" i="2"/>
  <c r="AY1657" i="2"/>
  <c r="AZ1657" i="2"/>
  <c r="BD1657" i="2"/>
  <c r="BE1657" i="2"/>
  <c r="BF1657" i="2"/>
  <c r="A1658" i="2"/>
  <c r="B1658" i="2"/>
  <c r="C1658" i="2"/>
  <c r="D1658" i="2"/>
  <c r="E1658" i="2"/>
  <c r="F1658" i="2"/>
  <c r="G1658" i="2"/>
  <c r="AU1658" i="2" s="1"/>
  <c r="H1658" i="2"/>
  <c r="I1658" i="2"/>
  <c r="J1658" i="2"/>
  <c r="K1658" i="2"/>
  <c r="L1658" i="2"/>
  <c r="M1658" i="2"/>
  <c r="N1658" i="2"/>
  <c r="O1658" i="2"/>
  <c r="P1658" i="2"/>
  <c r="Q1658" i="2"/>
  <c r="R1658" i="2"/>
  <c r="S1658" i="2"/>
  <c r="T1658" i="2"/>
  <c r="U1658" i="2"/>
  <c r="V1658" i="2"/>
  <c r="W1658" i="2"/>
  <c r="X1658" i="2"/>
  <c r="Y1658" i="2"/>
  <c r="Z1658" i="2"/>
  <c r="AA1658" i="2"/>
  <c r="AB1658" i="2"/>
  <c r="AC1658" i="2"/>
  <c r="AD1658" i="2"/>
  <c r="AP1658" i="2"/>
  <c r="AQ1658" i="2"/>
  <c r="AR1658" i="2"/>
  <c r="AV1658" i="2"/>
  <c r="AW1658" i="2"/>
  <c r="AY1658" i="2"/>
  <c r="AZ1658" i="2"/>
  <c r="BD1658" i="2"/>
  <c r="BE1658" i="2"/>
  <c r="BF1658" i="2"/>
  <c r="A1659" i="2"/>
  <c r="B1659" i="2"/>
  <c r="C1659" i="2"/>
  <c r="D1659" i="2"/>
  <c r="E1659" i="2"/>
  <c r="F1659" i="2"/>
  <c r="G1659" i="2"/>
  <c r="AU1659" i="2" s="1"/>
  <c r="H1659" i="2"/>
  <c r="I1659" i="2"/>
  <c r="J1659" i="2"/>
  <c r="K1659" i="2"/>
  <c r="L1659" i="2"/>
  <c r="M1659" i="2"/>
  <c r="N1659" i="2"/>
  <c r="O1659" i="2"/>
  <c r="P1659" i="2"/>
  <c r="Q1659" i="2"/>
  <c r="R1659" i="2"/>
  <c r="S1659" i="2"/>
  <c r="T1659" i="2"/>
  <c r="U1659" i="2"/>
  <c r="V1659" i="2"/>
  <c r="W1659" i="2"/>
  <c r="X1659" i="2"/>
  <c r="Y1659" i="2"/>
  <c r="Z1659" i="2"/>
  <c r="AA1659" i="2"/>
  <c r="AB1659" i="2"/>
  <c r="AC1659" i="2"/>
  <c r="AD1659" i="2"/>
  <c r="AP1659" i="2"/>
  <c r="AQ1659" i="2"/>
  <c r="AR1659" i="2"/>
  <c r="AV1659" i="2"/>
  <c r="AW1659" i="2"/>
  <c r="AY1659" i="2"/>
  <c r="AZ1659" i="2"/>
  <c r="BD1659" i="2"/>
  <c r="BE1659" i="2"/>
  <c r="BF1659" i="2"/>
  <c r="A1660" i="2"/>
  <c r="B1660" i="2"/>
  <c r="C1660" i="2"/>
  <c r="D1660" i="2"/>
  <c r="E1660" i="2"/>
  <c r="F1660" i="2"/>
  <c r="G1660" i="2"/>
  <c r="AU1660" i="2" s="1"/>
  <c r="H1660" i="2"/>
  <c r="I1660" i="2"/>
  <c r="J1660" i="2"/>
  <c r="K1660" i="2"/>
  <c r="L1660" i="2"/>
  <c r="M1660" i="2"/>
  <c r="N1660" i="2"/>
  <c r="O1660" i="2"/>
  <c r="P1660" i="2"/>
  <c r="Q1660" i="2"/>
  <c r="R1660" i="2"/>
  <c r="S1660" i="2"/>
  <c r="T1660" i="2"/>
  <c r="U1660" i="2"/>
  <c r="V1660" i="2"/>
  <c r="W1660" i="2"/>
  <c r="X1660" i="2"/>
  <c r="Y1660" i="2"/>
  <c r="Z1660" i="2"/>
  <c r="AA1660" i="2"/>
  <c r="AB1660" i="2"/>
  <c r="AC1660" i="2"/>
  <c r="AD1660" i="2"/>
  <c r="AP1660" i="2"/>
  <c r="AQ1660" i="2"/>
  <c r="AR1660" i="2"/>
  <c r="AV1660" i="2"/>
  <c r="AW1660" i="2"/>
  <c r="AY1660" i="2"/>
  <c r="AZ1660" i="2"/>
  <c r="BD1660" i="2"/>
  <c r="BE1660" i="2"/>
  <c r="BF1660" i="2"/>
  <c r="A1661" i="2"/>
  <c r="B1661" i="2"/>
  <c r="C1661" i="2"/>
  <c r="D1661" i="2"/>
  <c r="E1661" i="2"/>
  <c r="F1661" i="2"/>
  <c r="G1661" i="2"/>
  <c r="AU1661" i="2" s="1"/>
  <c r="H1661" i="2"/>
  <c r="I1661" i="2"/>
  <c r="J1661" i="2"/>
  <c r="K1661" i="2"/>
  <c r="L1661" i="2"/>
  <c r="M1661" i="2"/>
  <c r="N1661" i="2"/>
  <c r="O1661" i="2"/>
  <c r="P1661" i="2"/>
  <c r="Q1661" i="2"/>
  <c r="R1661" i="2"/>
  <c r="S1661" i="2"/>
  <c r="T1661" i="2"/>
  <c r="U1661" i="2"/>
  <c r="V1661" i="2"/>
  <c r="W1661" i="2"/>
  <c r="X1661" i="2"/>
  <c r="Y1661" i="2"/>
  <c r="Z1661" i="2"/>
  <c r="AA1661" i="2"/>
  <c r="AB1661" i="2"/>
  <c r="AC1661" i="2"/>
  <c r="AD1661" i="2"/>
  <c r="AP1661" i="2"/>
  <c r="AQ1661" i="2"/>
  <c r="AR1661" i="2"/>
  <c r="AV1661" i="2"/>
  <c r="AW1661" i="2"/>
  <c r="AY1661" i="2"/>
  <c r="AZ1661" i="2"/>
  <c r="BD1661" i="2"/>
  <c r="BE1661" i="2"/>
  <c r="BF1661" i="2"/>
  <c r="A1662" i="2"/>
  <c r="B1662" i="2"/>
  <c r="C1662" i="2"/>
  <c r="D1662" i="2"/>
  <c r="E1662" i="2"/>
  <c r="F1662" i="2"/>
  <c r="G1662" i="2"/>
  <c r="AU1662" i="2" s="1"/>
  <c r="H1662" i="2"/>
  <c r="I1662" i="2"/>
  <c r="J1662" i="2"/>
  <c r="K1662" i="2"/>
  <c r="L1662" i="2"/>
  <c r="M1662" i="2"/>
  <c r="N1662" i="2"/>
  <c r="O1662" i="2"/>
  <c r="P1662" i="2"/>
  <c r="Q1662" i="2"/>
  <c r="R1662" i="2"/>
  <c r="S1662" i="2"/>
  <c r="T1662" i="2"/>
  <c r="U1662" i="2"/>
  <c r="V1662" i="2"/>
  <c r="W1662" i="2"/>
  <c r="X1662" i="2"/>
  <c r="Y1662" i="2"/>
  <c r="Z1662" i="2"/>
  <c r="AA1662" i="2"/>
  <c r="AB1662" i="2"/>
  <c r="AC1662" i="2"/>
  <c r="AD1662" i="2"/>
  <c r="AP1662" i="2"/>
  <c r="AQ1662" i="2"/>
  <c r="AR1662" i="2"/>
  <c r="AV1662" i="2"/>
  <c r="AW1662" i="2"/>
  <c r="AY1662" i="2"/>
  <c r="AZ1662" i="2"/>
  <c r="BD1662" i="2"/>
  <c r="BE1662" i="2"/>
  <c r="BF1662" i="2"/>
  <c r="A1663" i="2"/>
  <c r="B1663" i="2"/>
  <c r="C1663" i="2"/>
  <c r="D1663" i="2"/>
  <c r="E1663" i="2"/>
  <c r="F1663" i="2"/>
  <c r="G1663" i="2"/>
  <c r="AU1663" i="2" s="1"/>
  <c r="H1663" i="2"/>
  <c r="I1663" i="2"/>
  <c r="J1663" i="2"/>
  <c r="K1663" i="2"/>
  <c r="L1663" i="2"/>
  <c r="M1663" i="2"/>
  <c r="N1663" i="2"/>
  <c r="O1663" i="2"/>
  <c r="P1663" i="2"/>
  <c r="Q1663" i="2"/>
  <c r="R1663" i="2"/>
  <c r="S1663" i="2"/>
  <c r="T1663" i="2"/>
  <c r="U1663" i="2"/>
  <c r="V1663" i="2"/>
  <c r="W1663" i="2"/>
  <c r="X1663" i="2"/>
  <c r="Y1663" i="2"/>
  <c r="Z1663" i="2"/>
  <c r="AA1663" i="2"/>
  <c r="AB1663" i="2"/>
  <c r="AC1663" i="2"/>
  <c r="AD1663" i="2"/>
  <c r="AP1663" i="2"/>
  <c r="AQ1663" i="2"/>
  <c r="AR1663" i="2"/>
  <c r="AV1663" i="2"/>
  <c r="AW1663" i="2"/>
  <c r="AY1663" i="2"/>
  <c r="AZ1663" i="2"/>
  <c r="BD1663" i="2"/>
  <c r="BE1663" i="2"/>
  <c r="BF1663" i="2"/>
  <c r="A1664" i="2"/>
  <c r="B1664" i="2"/>
  <c r="C1664" i="2"/>
  <c r="D1664" i="2"/>
  <c r="E1664" i="2"/>
  <c r="F1664" i="2"/>
  <c r="G1664" i="2"/>
  <c r="AU1664" i="2" s="1"/>
  <c r="H1664" i="2"/>
  <c r="I1664" i="2"/>
  <c r="J1664" i="2"/>
  <c r="K1664" i="2"/>
  <c r="L1664" i="2"/>
  <c r="M1664" i="2"/>
  <c r="N1664" i="2"/>
  <c r="O1664" i="2"/>
  <c r="P1664" i="2"/>
  <c r="Q1664" i="2"/>
  <c r="R1664" i="2"/>
  <c r="S1664" i="2"/>
  <c r="T1664" i="2"/>
  <c r="U1664" i="2"/>
  <c r="V1664" i="2"/>
  <c r="W1664" i="2"/>
  <c r="X1664" i="2"/>
  <c r="Y1664" i="2"/>
  <c r="Z1664" i="2"/>
  <c r="AA1664" i="2"/>
  <c r="AB1664" i="2"/>
  <c r="AC1664" i="2"/>
  <c r="AD1664" i="2"/>
  <c r="AP1664" i="2"/>
  <c r="AQ1664" i="2"/>
  <c r="AR1664" i="2"/>
  <c r="AV1664" i="2"/>
  <c r="AW1664" i="2"/>
  <c r="AY1664" i="2"/>
  <c r="AZ1664" i="2"/>
  <c r="BD1664" i="2"/>
  <c r="BE1664" i="2"/>
  <c r="BF1664" i="2"/>
  <c r="A1665" i="2"/>
  <c r="B1665" i="2"/>
  <c r="C1665" i="2"/>
  <c r="D1665" i="2"/>
  <c r="E1665" i="2"/>
  <c r="F1665" i="2"/>
  <c r="G1665" i="2"/>
  <c r="H1665" i="2"/>
  <c r="I1665" i="2"/>
  <c r="J1665" i="2"/>
  <c r="K1665" i="2"/>
  <c r="L1665" i="2"/>
  <c r="M1665" i="2"/>
  <c r="N1665" i="2"/>
  <c r="O1665" i="2"/>
  <c r="P1665" i="2"/>
  <c r="Q1665" i="2"/>
  <c r="R1665" i="2"/>
  <c r="S1665" i="2"/>
  <c r="T1665" i="2"/>
  <c r="U1665" i="2"/>
  <c r="V1665" i="2"/>
  <c r="W1665" i="2"/>
  <c r="X1665" i="2"/>
  <c r="Y1665" i="2"/>
  <c r="Z1665" i="2"/>
  <c r="AA1665" i="2"/>
  <c r="AB1665" i="2"/>
  <c r="AC1665" i="2"/>
  <c r="AD1665" i="2"/>
  <c r="AP1665" i="2"/>
  <c r="AQ1665" i="2"/>
  <c r="AR1665" i="2"/>
  <c r="AV1665" i="2"/>
  <c r="AW1665" i="2"/>
  <c r="AY1665" i="2"/>
  <c r="AZ1665" i="2"/>
  <c r="BD1665" i="2"/>
  <c r="BE1665" i="2"/>
  <c r="BF1665" i="2"/>
  <c r="A1666" i="2"/>
  <c r="B1666" i="2"/>
  <c r="C1666" i="2"/>
  <c r="D1666" i="2"/>
  <c r="E1666" i="2"/>
  <c r="F1666" i="2"/>
  <c r="G1666" i="2"/>
  <c r="AU1666" i="2" s="1"/>
  <c r="H1666" i="2"/>
  <c r="I1666" i="2"/>
  <c r="J1666" i="2"/>
  <c r="K1666" i="2"/>
  <c r="L1666" i="2"/>
  <c r="M1666" i="2"/>
  <c r="N1666" i="2"/>
  <c r="O1666" i="2"/>
  <c r="P1666" i="2"/>
  <c r="Q1666" i="2"/>
  <c r="R1666" i="2"/>
  <c r="S1666" i="2"/>
  <c r="T1666" i="2"/>
  <c r="U1666" i="2"/>
  <c r="V1666" i="2"/>
  <c r="W1666" i="2"/>
  <c r="X1666" i="2"/>
  <c r="Y1666" i="2"/>
  <c r="Z1666" i="2"/>
  <c r="AA1666" i="2"/>
  <c r="AB1666" i="2"/>
  <c r="AC1666" i="2"/>
  <c r="AD1666" i="2"/>
  <c r="AP1666" i="2"/>
  <c r="AQ1666" i="2"/>
  <c r="AR1666" i="2"/>
  <c r="AV1666" i="2"/>
  <c r="AW1666" i="2"/>
  <c r="AY1666" i="2"/>
  <c r="AZ1666" i="2"/>
  <c r="BD1666" i="2"/>
  <c r="BE1666" i="2"/>
  <c r="BF1666" i="2"/>
  <c r="A1667" i="2"/>
  <c r="B1667" i="2"/>
  <c r="C1667" i="2"/>
  <c r="D1667" i="2"/>
  <c r="E1667" i="2"/>
  <c r="F1667" i="2"/>
  <c r="G1667" i="2"/>
  <c r="H1667" i="2"/>
  <c r="I1667" i="2"/>
  <c r="J1667" i="2"/>
  <c r="K1667" i="2"/>
  <c r="L1667" i="2"/>
  <c r="M1667" i="2"/>
  <c r="N1667" i="2"/>
  <c r="O1667" i="2"/>
  <c r="P1667" i="2"/>
  <c r="Q1667" i="2"/>
  <c r="R1667" i="2"/>
  <c r="S1667" i="2"/>
  <c r="T1667" i="2"/>
  <c r="U1667" i="2"/>
  <c r="V1667" i="2"/>
  <c r="W1667" i="2"/>
  <c r="X1667" i="2"/>
  <c r="Y1667" i="2"/>
  <c r="Z1667" i="2"/>
  <c r="AA1667" i="2"/>
  <c r="AB1667" i="2"/>
  <c r="AC1667" i="2"/>
  <c r="AD1667" i="2"/>
  <c r="AP1667" i="2"/>
  <c r="AQ1667" i="2"/>
  <c r="AR1667" i="2"/>
  <c r="AV1667" i="2"/>
  <c r="AW1667" i="2"/>
  <c r="AY1667" i="2"/>
  <c r="AZ1667" i="2"/>
  <c r="BD1667" i="2"/>
  <c r="BE1667" i="2"/>
  <c r="BF1667" i="2"/>
  <c r="A1668" i="2"/>
  <c r="B1668" i="2"/>
  <c r="C1668" i="2"/>
  <c r="D1668" i="2"/>
  <c r="E1668" i="2"/>
  <c r="F1668" i="2"/>
  <c r="G1668" i="2"/>
  <c r="AU1668" i="2" s="1"/>
  <c r="H1668" i="2"/>
  <c r="I1668" i="2"/>
  <c r="J1668" i="2"/>
  <c r="K1668" i="2"/>
  <c r="L1668" i="2"/>
  <c r="M1668" i="2"/>
  <c r="N1668" i="2"/>
  <c r="O1668" i="2"/>
  <c r="P1668" i="2"/>
  <c r="Q1668" i="2"/>
  <c r="R1668" i="2"/>
  <c r="S1668" i="2"/>
  <c r="T1668" i="2"/>
  <c r="U1668" i="2"/>
  <c r="V1668" i="2"/>
  <c r="W1668" i="2"/>
  <c r="X1668" i="2"/>
  <c r="Y1668" i="2"/>
  <c r="Z1668" i="2"/>
  <c r="AA1668" i="2"/>
  <c r="AB1668" i="2"/>
  <c r="AC1668" i="2"/>
  <c r="AD1668" i="2"/>
  <c r="AP1668" i="2"/>
  <c r="AQ1668" i="2"/>
  <c r="AR1668" i="2"/>
  <c r="AV1668" i="2"/>
  <c r="AW1668" i="2"/>
  <c r="AY1668" i="2"/>
  <c r="AZ1668" i="2"/>
  <c r="BD1668" i="2"/>
  <c r="BE1668" i="2"/>
  <c r="BF1668" i="2"/>
  <c r="A1669" i="2"/>
  <c r="B1669" i="2"/>
  <c r="C1669" i="2"/>
  <c r="D1669" i="2"/>
  <c r="E1669" i="2"/>
  <c r="F1669" i="2"/>
  <c r="G1669" i="2"/>
  <c r="H1669" i="2"/>
  <c r="I1669" i="2"/>
  <c r="J1669" i="2"/>
  <c r="K1669" i="2"/>
  <c r="L1669" i="2"/>
  <c r="M1669" i="2"/>
  <c r="N1669" i="2"/>
  <c r="O1669" i="2"/>
  <c r="P1669" i="2"/>
  <c r="Q1669" i="2"/>
  <c r="R1669" i="2"/>
  <c r="S1669" i="2"/>
  <c r="T1669" i="2"/>
  <c r="U1669" i="2"/>
  <c r="V1669" i="2"/>
  <c r="W1669" i="2"/>
  <c r="X1669" i="2"/>
  <c r="Y1669" i="2"/>
  <c r="Z1669" i="2"/>
  <c r="AA1669" i="2"/>
  <c r="AB1669" i="2"/>
  <c r="AC1669" i="2"/>
  <c r="AD1669" i="2"/>
  <c r="AP1669" i="2"/>
  <c r="AQ1669" i="2"/>
  <c r="AR1669" i="2"/>
  <c r="AV1669" i="2"/>
  <c r="AW1669" i="2"/>
  <c r="AY1669" i="2"/>
  <c r="AZ1669" i="2"/>
  <c r="BD1669" i="2"/>
  <c r="BE1669" i="2"/>
  <c r="BF1669" i="2"/>
  <c r="A1670" i="2"/>
  <c r="B1670" i="2"/>
  <c r="C1670" i="2"/>
  <c r="D1670" i="2"/>
  <c r="E1670" i="2"/>
  <c r="F1670" i="2"/>
  <c r="G1670" i="2"/>
  <c r="AU1670" i="2" s="1"/>
  <c r="H1670" i="2"/>
  <c r="I1670" i="2"/>
  <c r="J1670" i="2"/>
  <c r="K1670" i="2"/>
  <c r="L1670" i="2"/>
  <c r="M1670" i="2"/>
  <c r="N1670" i="2"/>
  <c r="O1670" i="2"/>
  <c r="P1670" i="2"/>
  <c r="Q1670" i="2"/>
  <c r="R1670" i="2"/>
  <c r="S1670" i="2"/>
  <c r="T1670" i="2"/>
  <c r="U1670" i="2"/>
  <c r="V1670" i="2"/>
  <c r="W1670" i="2"/>
  <c r="X1670" i="2"/>
  <c r="Y1670" i="2"/>
  <c r="Z1670" i="2"/>
  <c r="AA1670" i="2"/>
  <c r="AB1670" i="2"/>
  <c r="AC1670" i="2"/>
  <c r="AD1670" i="2"/>
  <c r="AP1670" i="2"/>
  <c r="AQ1670" i="2"/>
  <c r="AR1670" i="2"/>
  <c r="AV1670" i="2"/>
  <c r="AW1670" i="2"/>
  <c r="AY1670" i="2"/>
  <c r="AZ1670" i="2"/>
  <c r="BD1670" i="2"/>
  <c r="BE1670" i="2"/>
  <c r="BF1670" i="2"/>
  <c r="A1671" i="2"/>
  <c r="B1671" i="2"/>
  <c r="C1671" i="2"/>
  <c r="D1671" i="2"/>
  <c r="E1671" i="2"/>
  <c r="F1671" i="2"/>
  <c r="G1671" i="2"/>
  <c r="H1671" i="2"/>
  <c r="I1671" i="2"/>
  <c r="J1671" i="2"/>
  <c r="K1671" i="2"/>
  <c r="L1671" i="2"/>
  <c r="M1671" i="2"/>
  <c r="N1671" i="2"/>
  <c r="O1671" i="2"/>
  <c r="P1671" i="2"/>
  <c r="Q1671" i="2"/>
  <c r="R1671" i="2"/>
  <c r="S1671" i="2"/>
  <c r="T1671" i="2"/>
  <c r="U1671" i="2"/>
  <c r="V1671" i="2"/>
  <c r="W1671" i="2"/>
  <c r="X1671" i="2"/>
  <c r="Y1671" i="2"/>
  <c r="Z1671" i="2"/>
  <c r="AA1671" i="2"/>
  <c r="AB1671" i="2"/>
  <c r="AC1671" i="2"/>
  <c r="AD1671" i="2"/>
  <c r="AP1671" i="2"/>
  <c r="AQ1671" i="2"/>
  <c r="AR1671" i="2"/>
  <c r="AV1671" i="2"/>
  <c r="AW1671" i="2"/>
  <c r="AY1671" i="2"/>
  <c r="AZ1671" i="2"/>
  <c r="BD1671" i="2"/>
  <c r="BE1671" i="2"/>
  <c r="BF1671" i="2"/>
  <c r="A1672" i="2"/>
  <c r="B1672" i="2"/>
  <c r="C1672" i="2"/>
  <c r="D1672" i="2"/>
  <c r="E1672" i="2"/>
  <c r="F1672" i="2"/>
  <c r="G1672" i="2"/>
  <c r="AU1672" i="2" s="1"/>
  <c r="H1672" i="2"/>
  <c r="I1672" i="2"/>
  <c r="J1672" i="2"/>
  <c r="K1672" i="2"/>
  <c r="L1672" i="2"/>
  <c r="M1672" i="2"/>
  <c r="N1672" i="2"/>
  <c r="O1672" i="2"/>
  <c r="P1672" i="2"/>
  <c r="Q1672" i="2"/>
  <c r="R1672" i="2"/>
  <c r="S1672" i="2"/>
  <c r="T1672" i="2"/>
  <c r="U1672" i="2"/>
  <c r="V1672" i="2"/>
  <c r="W1672" i="2"/>
  <c r="X1672" i="2"/>
  <c r="Y1672" i="2"/>
  <c r="Z1672" i="2"/>
  <c r="AA1672" i="2"/>
  <c r="AB1672" i="2"/>
  <c r="AC1672" i="2"/>
  <c r="AD1672" i="2"/>
  <c r="AP1672" i="2"/>
  <c r="AQ1672" i="2"/>
  <c r="AR1672" i="2"/>
  <c r="AV1672" i="2"/>
  <c r="AW1672" i="2"/>
  <c r="AY1672" i="2"/>
  <c r="AZ1672" i="2"/>
  <c r="BD1672" i="2"/>
  <c r="BE1672" i="2"/>
  <c r="BF1672" i="2"/>
  <c r="A1673" i="2"/>
  <c r="B1673" i="2"/>
  <c r="C1673" i="2"/>
  <c r="D1673" i="2"/>
  <c r="E1673" i="2"/>
  <c r="F1673" i="2"/>
  <c r="G1673" i="2"/>
  <c r="H1673" i="2"/>
  <c r="I1673" i="2"/>
  <c r="J1673" i="2"/>
  <c r="K1673" i="2"/>
  <c r="L1673" i="2"/>
  <c r="M1673" i="2"/>
  <c r="N1673" i="2"/>
  <c r="O1673" i="2"/>
  <c r="P1673" i="2"/>
  <c r="Q1673" i="2"/>
  <c r="R1673" i="2"/>
  <c r="S1673" i="2"/>
  <c r="T1673" i="2"/>
  <c r="U1673" i="2"/>
  <c r="V1673" i="2"/>
  <c r="W1673" i="2"/>
  <c r="X1673" i="2"/>
  <c r="Y1673" i="2"/>
  <c r="Z1673" i="2"/>
  <c r="AA1673" i="2"/>
  <c r="AB1673" i="2"/>
  <c r="AC1673" i="2"/>
  <c r="AD1673" i="2"/>
  <c r="AP1673" i="2"/>
  <c r="AQ1673" i="2"/>
  <c r="AR1673" i="2"/>
  <c r="AV1673" i="2"/>
  <c r="AW1673" i="2"/>
  <c r="AY1673" i="2"/>
  <c r="AZ1673" i="2"/>
  <c r="BD1673" i="2"/>
  <c r="BE1673" i="2"/>
  <c r="BF1673" i="2"/>
  <c r="A1674" i="2"/>
  <c r="B1674" i="2"/>
  <c r="C1674" i="2"/>
  <c r="D1674" i="2"/>
  <c r="E1674" i="2"/>
  <c r="F1674" i="2"/>
  <c r="G1674" i="2"/>
  <c r="AU1674" i="2" s="1"/>
  <c r="H1674" i="2"/>
  <c r="I1674" i="2"/>
  <c r="J1674" i="2"/>
  <c r="K1674" i="2"/>
  <c r="L1674" i="2"/>
  <c r="M1674" i="2"/>
  <c r="N1674" i="2"/>
  <c r="O1674" i="2"/>
  <c r="P1674" i="2"/>
  <c r="Q1674" i="2"/>
  <c r="R1674" i="2"/>
  <c r="S1674" i="2"/>
  <c r="T1674" i="2"/>
  <c r="U1674" i="2"/>
  <c r="V1674" i="2"/>
  <c r="W1674" i="2"/>
  <c r="X1674" i="2"/>
  <c r="Y1674" i="2"/>
  <c r="Z1674" i="2"/>
  <c r="AA1674" i="2"/>
  <c r="AB1674" i="2"/>
  <c r="AC1674" i="2"/>
  <c r="AD1674" i="2"/>
  <c r="AP1674" i="2"/>
  <c r="AQ1674" i="2"/>
  <c r="AR1674" i="2"/>
  <c r="AV1674" i="2"/>
  <c r="AW1674" i="2"/>
  <c r="AY1674" i="2"/>
  <c r="AZ1674" i="2"/>
  <c r="BD1674" i="2"/>
  <c r="BE1674" i="2"/>
  <c r="BF1674" i="2"/>
  <c r="A1675" i="2"/>
  <c r="B1675" i="2"/>
  <c r="C1675" i="2"/>
  <c r="D1675" i="2"/>
  <c r="E1675" i="2"/>
  <c r="F1675" i="2"/>
  <c r="G1675" i="2"/>
  <c r="H1675" i="2"/>
  <c r="I1675" i="2"/>
  <c r="J1675" i="2"/>
  <c r="K1675" i="2"/>
  <c r="L1675" i="2"/>
  <c r="M1675" i="2"/>
  <c r="N1675" i="2"/>
  <c r="O1675" i="2"/>
  <c r="P1675" i="2"/>
  <c r="Q1675" i="2"/>
  <c r="R1675" i="2"/>
  <c r="S1675" i="2"/>
  <c r="T1675" i="2"/>
  <c r="U1675" i="2"/>
  <c r="V1675" i="2"/>
  <c r="W1675" i="2"/>
  <c r="X1675" i="2"/>
  <c r="Y1675" i="2"/>
  <c r="Z1675" i="2"/>
  <c r="AA1675" i="2"/>
  <c r="AB1675" i="2"/>
  <c r="AC1675" i="2"/>
  <c r="AD1675" i="2"/>
  <c r="AP1675" i="2"/>
  <c r="AQ1675" i="2"/>
  <c r="AR1675" i="2"/>
  <c r="AV1675" i="2"/>
  <c r="AW1675" i="2"/>
  <c r="AY1675" i="2"/>
  <c r="AZ1675" i="2"/>
  <c r="BD1675" i="2"/>
  <c r="BE1675" i="2"/>
  <c r="BF1675" i="2"/>
  <c r="A1676" i="2"/>
  <c r="B1676" i="2"/>
  <c r="C1676" i="2"/>
  <c r="D1676" i="2"/>
  <c r="E1676" i="2"/>
  <c r="F1676" i="2"/>
  <c r="G1676" i="2"/>
  <c r="AU1676" i="2" s="1"/>
  <c r="H1676" i="2"/>
  <c r="I1676" i="2"/>
  <c r="J1676" i="2"/>
  <c r="K1676" i="2"/>
  <c r="L1676" i="2"/>
  <c r="M1676" i="2"/>
  <c r="N1676" i="2"/>
  <c r="O1676" i="2"/>
  <c r="P1676" i="2"/>
  <c r="Q1676" i="2"/>
  <c r="R1676" i="2"/>
  <c r="S1676" i="2"/>
  <c r="T1676" i="2"/>
  <c r="U1676" i="2"/>
  <c r="V1676" i="2"/>
  <c r="W1676" i="2"/>
  <c r="X1676" i="2"/>
  <c r="Y1676" i="2"/>
  <c r="Z1676" i="2"/>
  <c r="AA1676" i="2"/>
  <c r="AB1676" i="2"/>
  <c r="AC1676" i="2"/>
  <c r="AD1676" i="2"/>
  <c r="AP1676" i="2"/>
  <c r="AQ1676" i="2"/>
  <c r="AR1676" i="2"/>
  <c r="AV1676" i="2"/>
  <c r="AW1676" i="2"/>
  <c r="AY1676" i="2"/>
  <c r="AZ1676" i="2"/>
  <c r="BD1676" i="2"/>
  <c r="BE1676" i="2"/>
  <c r="BF1676" i="2"/>
  <c r="A1677" i="2"/>
  <c r="B1677" i="2"/>
  <c r="C1677" i="2"/>
  <c r="D1677" i="2"/>
  <c r="E1677" i="2"/>
  <c r="F1677" i="2"/>
  <c r="G1677" i="2"/>
  <c r="AU1677" i="2" s="1"/>
  <c r="H1677" i="2"/>
  <c r="I1677" i="2"/>
  <c r="J1677" i="2"/>
  <c r="K1677" i="2"/>
  <c r="L1677" i="2"/>
  <c r="M1677" i="2"/>
  <c r="N1677" i="2"/>
  <c r="O1677" i="2"/>
  <c r="P1677" i="2"/>
  <c r="Q1677" i="2"/>
  <c r="R1677" i="2"/>
  <c r="S1677" i="2"/>
  <c r="T1677" i="2"/>
  <c r="U1677" i="2"/>
  <c r="V1677" i="2"/>
  <c r="W1677" i="2"/>
  <c r="X1677" i="2"/>
  <c r="Y1677" i="2"/>
  <c r="Z1677" i="2"/>
  <c r="AA1677" i="2"/>
  <c r="AB1677" i="2"/>
  <c r="AC1677" i="2"/>
  <c r="AD1677" i="2"/>
  <c r="AP1677" i="2"/>
  <c r="AQ1677" i="2"/>
  <c r="AR1677" i="2"/>
  <c r="AV1677" i="2"/>
  <c r="AW1677" i="2"/>
  <c r="AY1677" i="2"/>
  <c r="AZ1677" i="2"/>
  <c r="BD1677" i="2"/>
  <c r="BE1677" i="2"/>
  <c r="BF1677" i="2"/>
  <c r="A1678" i="2"/>
  <c r="B1678" i="2"/>
  <c r="C1678" i="2"/>
  <c r="D1678" i="2"/>
  <c r="E1678" i="2"/>
  <c r="F1678" i="2"/>
  <c r="G1678" i="2"/>
  <c r="AU1678" i="2" s="1"/>
  <c r="H1678" i="2"/>
  <c r="I1678" i="2"/>
  <c r="J1678" i="2"/>
  <c r="K1678" i="2"/>
  <c r="L1678" i="2"/>
  <c r="M1678" i="2"/>
  <c r="N1678" i="2"/>
  <c r="O1678" i="2"/>
  <c r="P1678" i="2"/>
  <c r="Q1678" i="2"/>
  <c r="R1678" i="2"/>
  <c r="S1678" i="2"/>
  <c r="T1678" i="2"/>
  <c r="U1678" i="2"/>
  <c r="V1678" i="2"/>
  <c r="W1678" i="2"/>
  <c r="X1678" i="2"/>
  <c r="Y1678" i="2"/>
  <c r="Z1678" i="2"/>
  <c r="AA1678" i="2"/>
  <c r="AB1678" i="2"/>
  <c r="AC1678" i="2"/>
  <c r="AD1678" i="2"/>
  <c r="AP1678" i="2"/>
  <c r="AQ1678" i="2"/>
  <c r="AR1678" i="2"/>
  <c r="AV1678" i="2"/>
  <c r="AW1678" i="2"/>
  <c r="AY1678" i="2"/>
  <c r="AZ1678" i="2"/>
  <c r="BD1678" i="2"/>
  <c r="BE1678" i="2"/>
  <c r="BF1678" i="2"/>
  <c r="A1679" i="2"/>
  <c r="B1679" i="2"/>
  <c r="C1679" i="2"/>
  <c r="D1679" i="2"/>
  <c r="E1679" i="2"/>
  <c r="F1679" i="2"/>
  <c r="G1679" i="2"/>
  <c r="AU1679" i="2" s="1"/>
  <c r="H1679" i="2"/>
  <c r="I1679" i="2"/>
  <c r="J1679" i="2"/>
  <c r="K1679" i="2"/>
  <c r="L1679" i="2"/>
  <c r="M1679" i="2"/>
  <c r="N1679" i="2"/>
  <c r="O1679" i="2"/>
  <c r="P1679" i="2"/>
  <c r="Q1679" i="2"/>
  <c r="R1679" i="2"/>
  <c r="S1679" i="2"/>
  <c r="T1679" i="2"/>
  <c r="U1679" i="2"/>
  <c r="V1679" i="2"/>
  <c r="W1679" i="2"/>
  <c r="X1679" i="2"/>
  <c r="Y1679" i="2"/>
  <c r="Z1679" i="2"/>
  <c r="AA1679" i="2"/>
  <c r="AB1679" i="2"/>
  <c r="AC1679" i="2"/>
  <c r="AD1679" i="2"/>
  <c r="AP1679" i="2"/>
  <c r="AQ1679" i="2"/>
  <c r="AR1679" i="2"/>
  <c r="AV1679" i="2"/>
  <c r="AW1679" i="2"/>
  <c r="AY1679" i="2"/>
  <c r="AZ1679" i="2"/>
  <c r="BA1679" i="2"/>
  <c r="BD1679" i="2"/>
  <c r="BE1679" i="2"/>
  <c r="BF1679" i="2"/>
  <c r="A1680" i="2"/>
  <c r="B1680" i="2"/>
  <c r="C1680" i="2"/>
  <c r="D1680" i="2"/>
  <c r="E1680" i="2"/>
  <c r="F1680" i="2"/>
  <c r="G1680" i="2"/>
  <c r="AU1680" i="2" s="1"/>
  <c r="H1680" i="2"/>
  <c r="I1680" i="2"/>
  <c r="J1680" i="2"/>
  <c r="K1680" i="2"/>
  <c r="L1680" i="2"/>
  <c r="M1680" i="2"/>
  <c r="N1680" i="2"/>
  <c r="O1680" i="2"/>
  <c r="P1680" i="2"/>
  <c r="Q1680" i="2"/>
  <c r="R1680" i="2"/>
  <c r="S1680" i="2"/>
  <c r="T1680" i="2"/>
  <c r="U1680" i="2"/>
  <c r="V1680" i="2"/>
  <c r="W1680" i="2"/>
  <c r="X1680" i="2"/>
  <c r="Y1680" i="2"/>
  <c r="Z1680" i="2"/>
  <c r="AA1680" i="2"/>
  <c r="AB1680" i="2"/>
  <c r="AC1680" i="2"/>
  <c r="AD1680" i="2"/>
  <c r="AP1680" i="2"/>
  <c r="AQ1680" i="2"/>
  <c r="AR1680" i="2"/>
  <c r="AV1680" i="2"/>
  <c r="AW1680" i="2"/>
  <c r="AY1680" i="2"/>
  <c r="AZ1680" i="2"/>
  <c r="BD1680" i="2"/>
  <c r="BE1680" i="2"/>
  <c r="BF1680" i="2"/>
  <c r="A1681" i="2"/>
  <c r="B1681" i="2"/>
  <c r="C1681" i="2"/>
  <c r="D1681" i="2"/>
  <c r="E1681" i="2"/>
  <c r="F1681" i="2"/>
  <c r="G1681" i="2"/>
  <c r="AU1681" i="2" s="1"/>
  <c r="H1681" i="2"/>
  <c r="I1681" i="2"/>
  <c r="J1681" i="2"/>
  <c r="K1681" i="2"/>
  <c r="L1681" i="2"/>
  <c r="M1681" i="2"/>
  <c r="N1681" i="2"/>
  <c r="O1681" i="2"/>
  <c r="P1681" i="2"/>
  <c r="Q1681" i="2"/>
  <c r="R1681" i="2"/>
  <c r="S1681" i="2"/>
  <c r="T1681" i="2"/>
  <c r="U1681" i="2"/>
  <c r="V1681" i="2"/>
  <c r="W1681" i="2"/>
  <c r="X1681" i="2"/>
  <c r="Y1681" i="2"/>
  <c r="Z1681" i="2"/>
  <c r="AA1681" i="2"/>
  <c r="AB1681" i="2"/>
  <c r="AC1681" i="2"/>
  <c r="AD1681" i="2"/>
  <c r="AP1681" i="2"/>
  <c r="AQ1681" i="2"/>
  <c r="AR1681" i="2"/>
  <c r="AV1681" i="2"/>
  <c r="AW1681" i="2"/>
  <c r="AY1681" i="2"/>
  <c r="AZ1681" i="2"/>
  <c r="BD1681" i="2"/>
  <c r="BE1681" i="2"/>
  <c r="BF1681" i="2"/>
  <c r="A1682" i="2"/>
  <c r="B1682" i="2"/>
  <c r="C1682" i="2"/>
  <c r="D1682" i="2"/>
  <c r="E1682" i="2"/>
  <c r="F1682" i="2"/>
  <c r="G1682" i="2"/>
  <c r="AU1682" i="2" s="1"/>
  <c r="H1682" i="2"/>
  <c r="I1682" i="2"/>
  <c r="J1682" i="2"/>
  <c r="K1682" i="2"/>
  <c r="L1682" i="2"/>
  <c r="M1682" i="2"/>
  <c r="N1682" i="2"/>
  <c r="O1682" i="2"/>
  <c r="P1682" i="2"/>
  <c r="Q1682" i="2"/>
  <c r="R1682" i="2"/>
  <c r="S1682" i="2"/>
  <c r="T1682" i="2"/>
  <c r="U1682" i="2"/>
  <c r="V1682" i="2"/>
  <c r="W1682" i="2"/>
  <c r="X1682" i="2"/>
  <c r="Y1682" i="2"/>
  <c r="Z1682" i="2"/>
  <c r="AA1682" i="2"/>
  <c r="AB1682" i="2"/>
  <c r="AC1682" i="2"/>
  <c r="AD1682" i="2"/>
  <c r="AP1682" i="2"/>
  <c r="AQ1682" i="2"/>
  <c r="AR1682" i="2"/>
  <c r="AV1682" i="2"/>
  <c r="AW1682" i="2"/>
  <c r="AY1682" i="2"/>
  <c r="AZ1682" i="2"/>
  <c r="BD1682" i="2"/>
  <c r="BE1682" i="2"/>
  <c r="BF1682" i="2"/>
  <c r="A1683" i="2"/>
  <c r="B1683" i="2"/>
  <c r="C1683" i="2"/>
  <c r="D1683" i="2"/>
  <c r="E1683" i="2"/>
  <c r="F1683" i="2"/>
  <c r="G1683" i="2"/>
  <c r="AU1683" i="2" s="1"/>
  <c r="H1683" i="2"/>
  <c r="I1683" i="2"/>
  <c r="J1683" i="2"/>
  <c r="K1683" i="2"/>
  <c r="L1683" i="2"/>
  <c r="M1683" i="2"/>
  <c r="N1683" i="2"/>
  <c r="O1683" i="2"/>
  <c r="P1683" i="2"/>
  <c r="Q1683" i="2"/>
  <c r="R1683" i="2"/>
  <c r="S1683" i="2"/>
  <c r="T1683" i="2"/>
  <c r="U1683" i="2"/>
  <c r="V1683" i="2"/>
  <c r="W1683" i="2"/>
  <c r="X1683" i="2"/>
  <c r="Y1683" i="2"/>
  <c r="Z1683" i="2"/>
  <c r="AA1683" i="2"/>
  <c r="AB1683" i="2"/>
  <c r="AC1683" i="2"/>
  <c r="AD1683" i="2"/>
  <c r="AP1683" i="2"/>
  <c r="AQ1683" i="2"/>
  <c r="AR1683" i="2"/>
  <c r="AV1683" i="2"/>
  <c r="AW1683" i="2"/>
  <c r="AY1683" i="2"/>
  <c r="AZ1683" i="2"/>
  <c r="BD1683" i="2"/>
  <c r="BE1683" i="2"/>
  <c r="BF1683" i="2"/>
  <c r="A1684" i="2"/>
  <c r="B1684" i="2"/>
  <c r="C1684" i="2"/>
  <c r="D1684" i="2"/>
  <c r="E1684" i="2"/>
  <c r="F1684" i="2"/>
  <c r="G1684" i="2"/>
  <c r="AU1684" i="2" s="1"/>
  <c r="H1684" i="2"/>
  <c r="I1684" i="2"/>
  <c r="J1684" i="2"/>
  <c r="K1684" i="2"/>
  <c r="L1684" i="2"/>
  <c r="M1684" i="2"/>
  <c r="N1684" i="2"/>
  <c r="O1684" i="2"/>
  <c r="P1684" i="2"/>
  <c r="Q1684" i="2"/>
  <c r="R1684" i="2"/>
  <c r="S1684" i="2"/>
  <c r="T1684" i="2"/>
  <c r="U1684" i="2"/>
  <c r="V1684" i="2"/>
  <c r="W1684" i="2"/>
  <c r="X1684" i="2"/>
  <c r="Y1684" i="2"/>
  <c r="Z1684" i="2"/>
  <c r="AA1684" i="2"/>
  <c r="AB1684" i="2"/>
  <c r="AC1684" i="2"/>
  <c r="AD1684" i="2"/>
  <c r="AP1684" i="2"/>
  <c r="AQ1684" i="2"/>
  <c r="AR1684" i="2"/>
  <c r="AV1684" i="2"/>
  <c r="AW1684" i="2"/>
  <c r="AY1684" i="2"/>
  <c r="AZ1684" i="2"/>
  <c r="BD1684" i="2"/>
  <c r="BE1684" i="2"/>
  <c r="BF1684" i="2"/>
  <c r="A1685" i="2"/>
  <c r="B1685" i="2"/>
  <c r="C1685" i="2"/>
  <c r="D1685" i="2"/>
  <c r="E1685" i="2"/>
  <c r="F1685" i="2"/>
  <c r="G1685" i="2"/>
  <c r="AU1685" i="2" s="1"/>
  <c r="H1685" i="2"/>
  <c r="I1685" i="2"/>
  <c r="J1685" i="2"/>
  <c r="K1685" i="2"/>
  <c r="L1685" i="2"/>
  <c r="M1685" i="2"/>
  <c r="N1685" i="2"/>
  <c r="O1685" i="2"/>
  <c r="P1685" i="2"/>
  <c r="Q1685" i="2"/>
  <c r="R1685" i="2"/>
  <c r="S1685" i="2"/>
  <c r="T1685" i="2"/>
  <c r="U1685" i="2"/>
  <c r="V1685" i="2"/>
  <c r="W1685" i="2"/>
  <c r="X1685" i="2"/>
  <c r="Y1685" i="2"/>
  <c r="Z1685" i="2"/>
  <c r="AA1685" i="2"/>
  <c r="AB1685" i="2"/>
  <c r="AC1685" i="2"/>
  <c r="AD1685" i="2"/>
  <c r="AP1685" i="2"/>
  <c r="AQ1685" i="2"/>
  <c r="AR1685" i="2"/>
  <c r="AV1685" i="2"/>
  <c r="AW1685" i="2"/>
  <c r="AY1685" i="2"/>
  <c r="AZ1685" i="2"/>
  <c r="BD1685" i="2"/>
  <c r="BE1685" i="2"/>
  <c r="BF1685" i="2"/>
  <c r="A1686" i="2"/>
  <c r="B1686" i="2"/>
  <c r="C1686" i="2"/>
  <c r="D1686" i="2"/>
  <c r="E1686" i="2"/>
  <c r="F1686" i="2"/>
  <c r="G1686" i="2"/>
  <c r="AU1686" i="2" s="1"/>
  <c r="H1686" i="2"/>
  <c r="I1686" i="2"/>
  <c r="J1686" i="2"/>
  <c r="K1686" i="2"/>
  <c r="L1686" i="2"/>
  <c r="M1686" i="2"/>
  <c r="N1686" i="2"/>
  <c r="O1686" i="2"/>
  <c r="P1686" i="2"/>
  <c r="Q1686" i="2"/>
  <c r="R1686" i="2"/>
  <c r="S1686" i="2"/>
  <c r="T1686" i="2"/>
  <c r="U1686" i="2"/>
  <c r="V1686" i="2"/>
  <c r="W1686" i="2"/>
  <c r="X1686" i="2"/>
  <c r="Y1686" i="2"/>
  <c r="Z1686" i="2"/>
  <c r="AA1686" i="2"/>
  <c r="AB1686" i="2"/>
  <c r="AC1686" i="2"/>
  <c r="AD1686" i="2"/>
  <c r="AP1686" i="2"/>
  <c r="AQ1686" i="2"/>
  <c r="AR1686" i="2"/>
  <c r="AV1686" i="2"/>
  <c r="AW1686" i="2"/>
  <c r="AY1686" i="2"/>
  <c r="AZ1686" i="2"/>
  <c r="BD1686" i="2"/>
  <c r="BE1686" i="2"/>
  <c r="BF1686" i="2"/>
  <c r="A1687" i="2"/>
  <c r="B1687" i="2"/>
  <c r="C1687" i="2"/>
  <c r="D1687" i="2"/>
  <c r="E1687" i="2"/>
  <c r="F1687" i="2"/>
  <c r="G1687" i="2"/>
  <c r="AU1687" i="2" s="1"/>
  <c r="H1687" i="2"/>
  <c r="I1687" i="2"/>
  <c r="J1687" i="2"/>
  <c r="K1687" i="2"/>
  <c r="L1687" i="2"/>
  <c r="M1687" i="2"/>
  <c r="N1687" i="2"/>
  <c r="O1687" i="2"/>
  <c r="P1687" i="2"/>
  <c r="Q1687" i="2"/>
  <c r="R1687" i="2"/>
  <c r="S1687" i="2"/>
  <c r="T1687" i="2"/>
  <c r="U1687" i="2"/>
  <c r="V1687" i="2"/>
  <c r="W1687" i="2"/>
  <c r="X1687" i="2"/>
  <c r="Y1687" i="2"/>
  <c r="Z1687" i="2"/>
  <c r="AA1687" i="2"/>
  <c r="AB1687" i="2"/>
  <c r="AC1687" i="2"/>
  <c r="AD1687" i="2"/>
  <c r="AP1687" i="2"/>
  <c r="AQ1687" i="2"/>
  <c r="AR1687" i="2"/>
  <c r="AV1687" i="2"/>
  <c r="AW1687" i="2"/>
  <c r="AY1687" i="2"/>
  <c r="AZ1687" i="2"/>
  <c r="BD1687" i="2"/>
  <c r="BE1687" i="2"/>
  <c r="BF1687" i="2"/>
  <c r="A1688" i="2"/>
  <c r="B1688" i="2"/>
  <c r="C1688" i="2"/>
  <c r="D1688" i="2"/>
  <c r="E1688" i="2"/>
  <c r="F1688" i="2"/>
  <c r="G1688" i="2"/>
  <c r="AU1688" i="2" s="1"/>
  <c r="H1688" i="2"/>
  <c r="I1688" i="2"/>
  <c r="J1688" i="2"/>
  <c r="K1688" i="2"/>
  <c r="L1688" i="2"/>
  <c r="M1688" i="2"/>
  <c r="N1688" i="2"/>
  <c r="O1688" i="2"/>
  <c r="P1688" i="2"/>
  <c r="Q1688" i="2"/>
  <c r="R1688" i="2"/>
  <c r="S1688" i="2"/>
  <c r="T1688" i="2"/>
  <c r="U1688" i="2"/>
  <c r="V1688" i="2"/>
  <c r="W1688" i="2"/>
  <c r="X1688" i="2"/>
  <c r="Y1688" i="2"/>
  <c r="Z1688" i="2"/>
  <c r="AA1688" i="2"/>
  <c r="AB1688" i="2"/>
  <c r="AC1688" i="2"/>
  <c r="AD1688" i="2"/>
  <c r="AP1688" i="2"/>
  <c r="AQ1688" i="2"/>
  <c r="AR1688" i="2"/>
  <c r="AV1688" i="2"/>
  <c r="AW1688" i="2"/>
  <c r="AY1688" i="2"/>
  <c r="AZ1688" i="2"/>
  <c r="BD1688" i="2"/>
  <c r="BE1688" i="2"/>
  <c r="BF1688" i="2"/>
  <c r="A1689" i="2"/>
  <c r="B1689" i="2"/>
  <c r="C1689" i="2"/>
  <c r="D1689" i="2"/>
  <c r="E1689" i="2"/>
  <c r="F1689" i="2"/>
  <c r="G1689" i="2"/>
  <c r="AU1689" i="2" s="1"/>
  <c r="H1689" i="2"/>
  <c r="I1689" i="2"/>
  <c r="J1689" i="2"/>
  <c r="K1689" i="2"/>
  <c r="L1689" i="2"/>
  <c r="M1689" i="2"/>
  <c r="N1689" i="2"/>
  <c r="O1689" i="2"/>
  <c r="P1689" i="2"/>
  <c r="Q1689" i="2"/>
  <c r="R1689" i="2"/>
  <c r="S1689" i="2"/>
  <c r="T1689" i="2"/>
  <c r="U1689" i="2"/>
  <c r="V1689" i="2"/>
  <c r="W1689" i="2"/>
  <c r="X1689" i="2"/>
  <c r="Y1689" i="2"/>
  <c r="Z1689" i="2"/>
  <c r="AA1689" i="2"/>
  <c r="AB1689" i="2"/>
  <c r="AC1689" i="2"/>
  <c r="AD1689" i="2"/>
  <c r="AP1689" i="2"/>
  <c r="AQ1689" i="2"/>
  <c r="AR1689" i="2"/>
  <c r="AV1689" i="2"/>
  <c r="AW1689" i="2"/>
  <c r="AY1689" i="2"/>
  <c r="AZ1689" i="2"/>
  <c r="BD1689" i="2"/>
  <c r="BE1689" i="2"/>
  <c r="BF1689" i="2"/>
  <c r="A1690" i="2"/>
  <c r="B1690" i="2"/>
  <c r="C1690" i="2"/>
  <c r="D1690" i="2"/>
  <c r="E1690" i="2"/>
  <c r="F1690" i="2"/>
  <c r="G1690" i="2"/>
  <c r="AU1690" i="2" s="1"/>
  <c r="H1690" i="2"/>
  <c r="I1690" i="2"/>
  <c r="J1690" i="2"/>
  <c r="K1690" i="2"/>
  <c r="L1690" i="2"/>
  <c r="M1690" i="2"/>
  <c r="N1690" i="2"/>
  <c r="O1690" i="2"/>
  <c r="P1690" i="2"/>
  <c r="Q1690" i="2"/>
  <c r="R1690" i="2"/>
  <c r="S1690" i="2"/>
  <c r="T1690" i="2"/>
  <c r="U1690" i="2"/>
  <c r="V1690" i="2"/>
  <c r="W1690" i="2"/>
  <c r="X1690" i="2"/>
  <c r="Y1690" i="2"/>
  <c r="Z1690" i="2"/>
  <c r="AA1690" i="2"/>
  <c r="AB1690" i="2"/>
  <c r="AC1690" i="2"/>
  <c r="AD1690" i="2"/>
  <c r="AP1690" i="2"/>
  <c r="AQ1690" i="2"/>
  <c r="AR1690" i="2"/>
  <c r="AV1690" i="2"/>
  <c r="AW1690" i="2"/>
  <c r="AY1690" i="2"/>
  <c r="AZ1690" i="2"/>
  <c r="BD1690" i="2"/>
  <c r="BE1690" i="2"/>
  <c r="BF1690" i="2"/>
  <c r="A1691" i="2"/>
  <c r="B1691" i="2"/>
  <c r="C1691" i="2"/>
  <c r="D1691" i="2"/>
  <c r="E1691" i="2"/>
  <c r="F1691" i="2"/>
  <c r="G1691" i="2"/>
  <c r="AU1691" i="2" s="1"/>
  <c r="H1691" i="2"/>
  <c r="I1691" i="2"/>
  <c r="J1691" i="2"/>
  <c r="K1691" i="2"/>
  <c r="L1691" i="2"/>
  <c r="M1691" i="2"/>
  <c r="N1691" i="2"/>
  <c r="O1691" i="2"/>
  <c r="P1691" i="2"/>
  <c r="Q1691" i="2"/>
  <c r="R1691" i="2"/>
  <c r="S1691" i="2"/>
  <c r="T1691" i="2"/>
  <c r="U1691" i="2"/>
  <c r="V1691" i="2"/>
  <c r="W1691" i="2"/>
  <c r="X1691" i="2"/>
  <c r="Y1691" i="2"/>
  <c r="Z1691" i="2"/>
  <c r="AA1691" i="2"/>
  <c r="AB1691" i="2"/>
  <c r="AC1691" i="2"/>
  <c r="AD1691" i="2"/>
  <c r="AP1691" i="2"/>
  <c r="AQ1691" i="2"/>
  <c r="AR1691" i="2"/>
  <c r="AV1691" i="2"/>
  <c r="AW1691" i="2"/>
  <c r="AY1691" i="2"/>
  <c r="AZ1691" i="2"/>
  <c r="BD1691" i="2"/>
  <c r="BE1691" i="2"/>
  <c r="BF1691" i="2"/>
  <c r="A1692" i="2"/>
  <c r="B1692" i="2"/>
  <c r="C1692" i="2"/>
  <c r="D1692" i="2"/>
  <c r="E1692" i="2"/>
  <c r="F1692" i="2"/>
  <c r="G1692" i="2"/>
  <c r="AU1692" i="2" s="1"/>
  <c r="H1692" i="2"/>
  <c r="I1692" i="2"/>
  <c r="J1692" i="2"/>
  <c r="K1692" i="2"/>
  <c r="L1692" i="2"/>
  <c r="M1692" i="2"/>
  <c r="N1692" i="2"/>
  <c r="O1692" i="2"/>
  <c r="P1692" i="2"/>
  <c r="Q1692" i="2"/>
  <c r="R1692" i="2"/>
  <c r="S1692" i="2"/>
  <c r="T1692" i="2"/>
  <c r="U1692" i="2"/>
  <c r="V1692" i="2"/>
  <c r="W1692" i="2"/>
  <c r="X1692" i="2"/>
  <c r="Y1692" i="2"/>
  <c r="Z1692" i="2"/>
  <c r="AA1692" i="2"/>
  <c r="AB1692" i="2"/>
  <c r="AC1692" i="2"/>
  <c r="AD1692" i="2"/>
  <c r="AP1692" i="2"/>
  <c r="AQ1692" i="2"/>
  <c r="AR1692" i="2"/>
  <c r="AV1692" i="2"/>
  <c r="AW1692" i="2"/>
  <c r="AY1692" i="2"/>
  <c r="AZ1692" i="2"/>
  <c r="BD1692" i="2"/>
  <c r="BE1692" i="2"/>
  <c r="BF1692" i="2"/>
  <c r="A1693" i="2"/>
  <c r="B1693" i="2"/>
  <c r="C1693" i="2"/>
  <c r="D1693" i="2"/>
  <c r="E1693" i="2"/>
  <c r="F1693" i="2"/>
  <c r="G1693" i="2"/>
  <c r="AU1693" i="2" s="1"/>
  <c r="H1693" i="2"/>
  <c r="I1693" i="2"/>
  <c r="J1693" i="2"/>
  <c r="K1693" i="2"/>
  <c r="L1693" i="2"/>
  <c r="M1693" i="2"/>
  <c r="N1693" i="2"/>
  <c r="O1693" i="2"/>
  <c r="P1693" i="2"/>
  <c r="Q1693" i="2"/>
  <c r="R1693" i="2"/>
  <c r="S1693" i="2"/>
  <c r="T1693" i="2"/>
  <c r="U1693" i="2"/>
  <c r="V1693" i="2"/>
  <c r="W1693" i="2"/>
  <c r="X1693" i="2"/>
  <c r="Y1693" i="2"/>
  <c r="Z1693" i="2"/>
  <c r="AA1693" i="2"/>
  <c r="AB1693" i="2"/>
  <c r="AC1693" i="2"/>
  <c r="AD1693" i="2"/>
  <c r="AP1693" i="2"/>
  <c r="AQ1693" i="2"/>
  <c r="AR1693" i="2"/>
  <c r="AV1693" i="2"/>
  <c r="AW1693" i="2"/>
  <c r="AY1693" i="2"/>
  <c r="AZ1693" i="2"/>
  <c r="BD1693" i="2"/>
  <c r="BE1693" i="2"/>
  <c r="BF1693" i="2"/>
  <c r="A1694" i="2"/>
  <c r="B1694" i="2"/>
  <c r="C1694" i="2"/>
  <c r="D1694" i="2"/>
  <c r="E1694" i="2"/>
  <c r="F1694" i="2"/>
  <c r="G1694" i="2"/>
  <c r="AU1694" i="2" s="1"/>
  <c r="H1694" i="2"/>
  <c r="I1694" i="2"/>
  <c r="J1694" i="2"/>
  <c r="K1694" i="2"/>
  <c r="L1694" i="2"/>
  <c r="M1694" i="2"/>
  <c r="N1694" i="2"/>
  <c r="O1694" i="2"/>
  <c r="P1694" i="2"/>
  <c r="Q1694" i="2"/>
  <c r="R1694" i="2"/>
  <c r="S1694" i="2"/>
  <c r="T1694" i="2"/>
  <c r="U1694" i="2"/>
  <c r="V1694" i="2"/>
  <c r="W1694" i="2"/>
  <c r="X1694" i="2"/>
  <c r="Y1694" i="2"/>
  <c r="Z1694" i="2"/>
  <c r="AA1694" i="2"/>
  <c r="AB1694" i="2"/>
  <c r="AC1694" i="2"/>
  <c r="AD1694" i="2"/>
  <c r="AP1694" i="2"/>
  <c r="AQ1694" i="2"/>
  <c r="AR1694" i="2"/>
  <c r="AV1694" i="2"/>
  <c r="AW1694" i="2"/>
  <c r="AY1694" i="2"/>
  <c r="AZ1694" i="2"/>
  <c r="BD1694" i="2"/>
  <c r="BE1694" i="2"/>
  <c r="BF1694" i="2"/>
  <c r="A1695" i="2"/>
  <c r="B1695" i="2"/>
  <c r="C1695" i="2"/>
  <c r="D1695" i="2"/>
  <c r="E1695" i="2"/>
  <c r="F1695" i="2"/>
  <c r="G1695" i="2"/>
  <c r="AU1695" i="2" s="1"/>
  <c r="H1695" i="2"/>
  <c r="I1695" i="2"/>
  <c r="J1695" i="2"/>
  <c r="K1695" i="2"/>
  <c r="L1695" i="2"/>
  <c r="M1695" i="2"/>
  <c r="N1695" i="2"/>
  <c r="O1695" i="2"/>
  <c r="P1695" i="2"/>
  <c r="Q1695" i="2"/>
  <c r="R1695" i="2"/>
  <c r="S1695" i="2"/>
  <c r="T1695" i="2"/>
  <c r="U1695" i="2"/>
  <c r="V1695" i="2"/>
  <c r="W1695" i="2"/>
  <c r="X1695" i="2"/>
  <c r="Y1695" i="2"/>
  <c r="Z1695" i="2"/>
  <c r="AA1695" i="2"/>
  <c r="AB1695" i="2"/>
  <c r="AC1695" i="2"/>
  <c r="AD1695" i="2"/>
  <c r="AP1695" i="2"/>
  <c r="AQ1695" i="2"/>
  <c r="AR1695" i="2"/>
  <c r="AV1695" i="2"/>
  <c r="AW1695" i="2"/>
  <c r="AY1695" i="2"/>
  <c r="AZ1695" i="2"/>
  <c r="BD1695" i="2"/>
  <c r="BE1695" i="2"/>
  <c r="BF1695" i="2"/>
  <c r="A1696" i="2"/>
  <c r="B1696" i="2"/>
  <c r="C1696" i="2"/>
  <c r="D1696" i="2"/>
  <c r="E1696" i="2"/>
  <c r="F1696" i="2"/>
  <c r="G1696" i="2"/>
  <c r="AU1696" i="2" s="1"/>
  <c r="H1696" i="2"/>
  <c r="I1696" i="2"/>
  <c r="J1696" i="2"/>
  <c r="K1696" i="2"/>
  <c r="L1696" i="2"/>
  <c r="M1696" i="2"/>
  <c r="N1696" i="2"/>
  <c r="O1696" i="2"/>
  <c r="P1696" i="2"/>
  <c r="Q1696" i="2"/>
  <c r="R1696" i="2"/>
  <c r="S1696" i="2"/>
  <c r="T1696" i="2"/>
  <c r="U1696" i="2"/>
  <c r="V1696" i="2"/>
  <c r="W1696" i="2"/>
  <c r="X1696" i="2"/>
  <c r="Y1696" i="2"/>
  <c r="Z1696" i="2"/>
  <c r="AA1696" i="2"/>
  <c r="AB1696" i="2"/>
  <c r="AC1696" i="2"/>
  <c r="AD1696" i="2"/>
  <c r="AP1696" i="2"/>
  <c r="AQ1696" i="2"/>
  <c r="AR1696" i="2"/>
  <c r="AV1696" i="2"/>
  <c r="AW1696" i="2"/>
  <c r="AY1696" i="2"/>
  <c r="AZ1696" i="2"/>
  <c r="BD1696" i="2"/>
  <c r="BE1696" i="2"/>
  <c r="BF1696" i="2"/>
  <c r="A1697" i="2"/>
  <c r="B1697" i="2"/>
  <c r="C1697" i="2"/>
  <c r="D1697" i="2"/>
  <c r="E1697" i="2"/>
  <c r="F1697" i="2"/>
  <c r="G1697" i="2"/>
  <c r="AU1697" i="2" s="1"/>
  <c r="H1697" i="2"/>
  <c r="I1697" i="2"/>
  <c r="J1697" i="2"/>
  <c r="K1697" i="2"/>
  <c r="L1697" i="2"/>
  <c r="M1697" i="2"/>
  <c r="N1697" i="2"/>
  <c r="O1697" i="2"/>
  <c r="P1697" i="2"/>
  <c r="Q1697" i="2"/>
  <c r="R1697" i="2"/>
  <c r="S1697" i="2"/>
  <c r="T1697" i="2"/>
  <c r="U1697" i="2"/>
  <c r="V1697" i="2"/>
  <c r="W1697" i="2"/>
  <c r="X1697" i="2"/>
  <c r="Y1697" i="2"/>
  <c r="Z1697" i="2"/>
  <c r="AA1697" i="2"/>
  <c r="AB1697" i="2"/>
  <c r="AC1697" i="2"/>
  <c r="AD1697" i="2"/>
  <c r="AP1697" i="2"/>
  <c r="AQ1697" i="2"/>
  <c r="AR1697" i="2"/>
  <c r="AV1697" i="2"/>
  <c r="AW1697" i="2"/>
  <c r="AY1697" i="2"/>
  <c r="AZ1697" i="2"/>
  <c r="BD1697" i="2"/>
  <c r="BE1697" i="2"/>
  <c r="BF1697" i="2"/>
  <c r="A1698" i="2"/>
  <c r="B1698" i="2"/>
  <c r="C1698" i="2"/>
  <c r="D1698" i="2"/>
  <c r="E1698" i="2"/>
  <c r="F1698" i="2"/>
  <c r="G1698" i="2"/>
  <c r="AU1698" i="2" s="1"/>
  <c r="H1698" i="2"/>
  <c r="I1698" i="2"/>
  <c r="J1698" i="2"/>
  <c r="K1698" i="2"/>
  <c r="L1698" i="2"/>
  <c r="M1698" i="2"/>
  <c r="N1698" i="2"/>
  <c r="O1698" i="2"/>
  <c r="P1698" i="2"/>
  <c r="Q1698" i="2"/>
  <c r="R1698" i="2"/>
  <c r="S1698" i="2"/>
  <c r="T1698" i="2"/>
  <c r="U1698" i="2"/>
  <c r="V1698" i="2"/>
  <c r="W1698" i="2"/>
  <c r="X1698" i="2"/>
  <c r="Y1698" i="2"/>
  <c r="Z1698" i="2"/>
  <c r="AA1698" i="2"/>
  <c r="AB1698" i="2"/>
  <c r="AC1698" i="2"/>
  <c r="AD1698" i="2"/>
  <c r="AP1698" i="2"/>
  <c r="AQ1698" i="2"/>
  <c r="AR1698" i="2"/>
  <c r="AV1698" i="2"/>
  <c r="AW1698" i="2"/>
  <c r="AY1698" i="2"/>
  <c r="AZ1698" i="2"/>
  <c r="BD1698" i="2"/>
  <c r="BE1698" i="2"/>
  <c r="BF1698" i="2"/>
  <c r="A1699" i="2"/>
  <c r="B1699" i="2"/>
  <c r="C1699" i="2"/>
  <c r="D1699" i="2"/>
  <c r="E1699" i="2"/>
  <c r="F1699" i="2"/>
  <c r="G1699" i="2"/>
  <c r="AU1699" i="2" s="1"/>
  <c r="H1699" i="2"/>
  <c r="I1699" i="2"/>
  <c r="J1699" i="2"/>
  <c r="K1699" i="2"/>
  <c r="L1699" i="2"/>
  <c r="M1699" i="2"/>
  <c r="N1699" i="2"/>
  <c r="O1699" i="2"/>
  <c r="P1699" i="2"/>
  <c r="Q1699" i="2"/>
  <c r="R1699" i="2"/>
  <c r="S1699" i="2"/>
  <c r="T1699" i="2"/>
  <c r="U1699" i="2"/>
  <c r="V1699" i="2"/>
  <c r="W1699" i="2"/>
  <c r="X1699" i="2"/>
  <c r="Y1699" i="2"/>
  <c r="Z1699" i="2"/>
  <c r="AA1699" i="2"/>
  <c r="AB1699" i="2"/>
  <c r="AC1699" i="2"/>
  <c r="AD1699" i="2"/>
  <c r="AP1699" i="2"/>
  <c r="AQ1699" i="2"/>
  <c r="AR1699" i="2"/>
  <c r="AV1699" i="2"/>
  <c r="AW1699" i="2"/>
  <c r="AY1699" i="2"/>
  <c r="AZ1699" i="2"/>
  <c r="BD1699" i="2"/>
  <c r="BE1699" i="2"/>
  <c r="BF1699" i="2"/>
  <c r="A1700" i="2"/>
  <c r="B1700" i="2"/>
  <c r="C1700" i="2"/>
  <c r="D1700" i="2"/>
  <c r="E1700" i="2"/>
  <c r="F1700" i="2"/>
  <c r="G1700" i="2"/>
  <c r="AU1700" i="2" s="1"/>
  <c r="H1700" i="2"/>
  <c r="I1700" i="2"/>
  <c r="J1700" i="2"/>
  <c r="K1700" i="2"/>
  <c r="L1700" i="2"/>
  <c r="M1700" i="2"/>
  <c r="N1700" i="2"/>
  <c r="O1700" i="2"/>
  <c r="P1700" i="2"/>
  <c r="Q1700" i="2"/>
  <c r="R1700" i="2"/>
  <c r="S1700" i="2"/>
  <c r="T1700" i="2"/>
  <c r="U1700" i="2"/>
  <c r="V1700" i="2"/>
  <c r="W1700" i="2"/>
  <c r="X1700" i="2"/>
  <c r="Y1700" i="2"/>
  <c r="Z1700" i="2"/>
  <c r="AA1700" i="2"/>
  <c r="AB1700" i="2"/>
  <c r="AC1700" i="2"/>
  <c r="AD1700" i="2"/>
  <c r="AP1700" i="2"/>
  <c r="AQ1700" i="2"/>
  <c r="AR1700" i="2"/>
  <c r="AV1700" i="2"/>
  <c r="AW1700" i="2"/>
  <c r="AY1700" i="2"/>
  <c r="AZ1700" i="2"/>
  <c r="BD1700" i="2"/>
  <c r="BE1700" i="2"/>
  <c r="BF1700" i="2"/>
  <c r="A1701" i="2"/>
  <c r="B1701" i="2"/>
  <c r="C1701" i="2"/>
  <c r="D1701" i="2"/>
  <c r="E1701" i="2"/>
  <c r="F1701" i="2"/>
  <c r="G1701" i="2"/>
  <c r="AU1701" i="2" s="1"/>
  <c r="H1701" i="2"/>
  <c r="I1701" i="2"/>
  <c r="J1701" i="2"/>
  <c r="K1701" i="2"/>
  <c r="L1701" i="2"/>
  <c r="M1701" i="2"/>
  <c r="N1701" i="2"/>
  <c r="O1701" i="2"/>
  <c r="P1701" i="2"/>
  <c r="Q1701" i="2"/>
  <c r="R1701" i="2"/>
  <c r="S1701" i="2"/>
  <c r="T1701" i="2"/>
  <c r="U1701" i="2"/>
  <c r="V1701" i="2"/>
  <c r="W1701" i="2"/>
  <c r="X1701" i="2"/>
  <c r="Y1701" i="2"/>
  <c r="Z1701" i="2"/>
  <c r="AA1701" i="2"/>
  <c r="AB1701" i="2"/>
  <c r="AC1701" i="2"/>
  <c r="AD1701" i="2"/>
  <c r="AP1701" i="2"/>
  <c r="AQ1701" i="2"/>
  <c r="AR1701" i="2"/>
  <c r="AV1701" i="2"/>
  <c r="AW1701" i="2"/>
  <c r="AY1701" i="2"/>
  <c r="AZ1701" i="2"/>
  <c r="BD1701" i="2"/>
  <c r="BE1701" i="2"/>
  <c r="BF1701" i="2"/>
  <c r="A1702" i="2"/>
  <c r="B1702" i="2"/>
  <c r="C1702" i="2"/>
  <c r="D1702" i="2"/>
  <c r="E1702" i="2"/>
  <c r="F1702" i="2"/>
  <c r="G1702" i="2"/>
  <c r="AU1702" i="2" s="1"/>
  <c r="H1702" i="2"/>
  <c r="I1702" i="2"/>
  <c r="J1702" i="2"/>
  <c r="K1702" i="2"/>
  <c r="L1702" i="2"/>
  <c r="M1702" i="2"/>
  <c r="N1702" i="2"/>
  <c r="O1702" i="2"/>
  <c r="P1702" i="2"/>
  <c r="Q1702" i="2"/>
  <c r="R1702" i="2"/>
  <c r="S1702" i="2"/>
  <c r="T1702" i="2"/>
  <c r="U1702" i="2"/>
  <c r="V1702" i="2"/>
  <c r="W1702" i="2"/>
  <c r="X1702" i="2"/>
  <c r="Y1702" i="2"/>
  <c r="Z1702" i="2"/>
  <c r="AA1702" i="2"/>
  <c r="AB1702" i="2"/>
  <c r="AC1702" i="2"/>
  <c r="AD1702" i="2"/>
  <c r="AP1702" i="2"/>
  <c r="AQ1702" i="2"/>
  <c r="AR1702" i="2"/>
  <c r="AV1702" i="2"/>
  <c r="AW1702" i="2"/>
  <c r="AY1702" i="2"/>
  <c r="AZ1702" i="2"/>
  <c r="BD1702" i="2"/>
  <c r="BE1702" i="2"/>
  <c r="BF1702" i="2"/>
  <c r="A1703" i="2"/>
  <c r="B1703" i="2"/>
  <c r="C1703" i="2"/>
  <c r="D1703" i="2"/>
  <c r="E1703" i="2"/>
  <c r="F1703" i="2"/>
  <c r="G1703" i="2"/>
  <c r="AU1703" i="2" s="1"/>
  <c r="H1703" i="2"/>
  <c r="I1703" i="2"/>
  <c r="J1703" i="2"/>
  <c r="K1703" i="2"/>
  <c r="L1703" i="2"/>
  <c r="M1703" i="2"/>
  <c r="N1703" i="2"/>
  <c r="O1703" i="2"/>
  <c r="P1703" i="2"/>
  <c r="Q1703" i="2"/>
  <c r="R1703" i="2"/>
  <c r="S1703" i="2"/>
  <c r="T1703" i="2"/>
  <c r="U1703" i="2"/>
  <c r="V1703" i="2"/>
  <c r="W1703" i="2"/>
  <c r="X1703" i="2"/>
  <c r="Y1703" i="2"/>
  <c r="Z1703" i="2"/>
  <c r="AA1703" i="2"/>
  <c r="AB1703" i="2"/>
  <c r="AC1703" i="2"/>
  <c r="AD1703" i="2"/>
  <c r="AP1703" i="2"/>
  <c r="AQ1703" i="2"/>
  <c r="AR1703" i="2"/>
  <c r="AV1703" i="2"/>
  <c r="AW1703" i="2"/>
  <c r="AY1703" i="2"/>
  <c r="AZ1703" i="2"/>
  <c r="BD1703" i="2"/>
  <c r="BE1703" i="2"/>
  <c r="BF1703" i="2"/>
  <c r="A1704" i="2"/>
  <c r="B1704" i="2"/>
  <c r="C1704" i="2"/>
  <c r="D1704" i="2"/>
  <c r="E1704" i="2"/>
  <c r="F1704" i="2"/>
  <c r="G1704" i="2"/>
  <c r="AU1704" i="2" s="1"/>
  <c r="H1704" i="2"/>
  <c r="I1704" i="2"/>
  <c r="J1704" i="2"/>
  <c r="K1704" i="2"/>
  <c r="L1704" i="2"/>
  <c r="M1704" i="2"/>
  <c r="N1704" i="2"/>
  <c r="O1704" i="2"/>
  <c r="P1704" i="2"/>
  <c r="Q1704" i="2"/>
  <c r="R1704" i="2"/>
  <c r="S1704" i="2"/>
  <c r="T1704" i="2"/>
  <c r="U1704" i="2"/>
  <c r="V1704" i="2"/>
  <c r="W1704" i="2"/>
  <c r="X1704" i="2"/>
  <c r="Y1704" i="2"/>
  <c r="Z1704" i="2"/>
  <c r="AA1704" i="2"/>
  <c r="AB1704" i="2"/>
  <c r="AC1704" i="2"/>
  <c r="AD1704" i="2"/>
  <c r="AP1704" i="2"/>
  <c r="AQ1704" i="2"/>
  <c r="AR1704" i="2"/>
  <c r="AV1704" i="2"/>
  <c r="AW1704" i="2"/>
  <c r="AY1704" i="2"/>
  <c r="AZ1704" i="2"/>
  <c r="BD1704" i="2"/>
  <c r="BE1704" i="2"/>
  <c r="BF1704" i="2"/>
  <c r="A1705" i="2"/>
  <c r="B1705" i="2"/>
  <c r="C1705" i="2"/>
  <c r="D1705" i="2"/>
  <c r="E1705" i="2"/>
  <c r="F1705" i="2"/>
  <c r="G1705" i="2"/>
  <c r="AU1705" i="2" s="1"/>
  <c r="H1705" i="2"/>
  <c r="I1705" i="2"/>
  <c r="J1705" i="2"/>
  <c r="K1705" i="2"/>
  <c r="L1705" i="2"/>
  <c r="M1705" i="2"/>
  <c r="N1705" i="2"/>
  <c r="O1705" i="2"/>
  <c r="P1705" i="2"/>
  <c r="Q1705" i="2"/>
  <c r="R1705" i="2"/>
  <c r="S1705" i="2"/>
  <c r="T1705" i="2"/>
  <c r="U1705" i="2"/>
  <c r="V1705" i="2"/>
  <c r="W1705" i="2"/>
  <c r="X1705" i="2"/>
  <c r="Y1705" i="2"/>
  <c r="Z1705" i="2"/>
  <c r="AA1705" i="2"/>
  <c r="AB1705" i="2"/>
  <c r="AC1705" i="2"/>
  <c r="AD1705" i="2"/>
  <c r="AP1705" i="2"/>
  <c r="AQ1705" i="2"/>
  <c r="AR1705" i="2"/>
  <c r="AV1705" i="2"/>
  <c r="AW1705" i="2"/>
  <c r="AY1705" i="2"/>
  <c r="AZ1705" i="2"/>
  <c r="BD1705" i="2"/>
  <c r="BE1705" i="2"/>
  <c r="BF1705" i="2"/>
  <c r="A1706" i="2"/>
  <c r="B1706" i="2"/>
  <c r="C1706" i="2"/>
  <c r="D1706" i="2"/>
  <c r="E1706" i="2"/>
  <c r="F1706" i="2"/>
  <c r="G1706" i="2"/>
  <c r="AU1706" i="2" s="1"/>
  <c r="H1706" i="2"/>
  <c r="I1706" i="2"/>
  <c r="J1706" i="2"/>
  <c r="K1706" i="2"/>
  <c r="L1706" i="2"/>
  <c r="M1706" i="2"/>
  <c r="N1706" i="2"/>
  <c r="O1706" i="2"/>
  <c r="P1706" i="2"/>
  <c r="Q1706" i="2"/>
  <c r="R1706" i="2"/>
  <c r="S1706" i="2"/>
  <c r="T1706" i="2"/>
  <c r="U1706" i="2"/>
  <c r="V1706" i="2"/>
  <c r="W1706" i="2"/>
  <c r="X1706" i="2"/>
  <c r="Y1706" i="2"/>
  <c r="Z1706" i="2"/>
  <c r="AA1706" i="2"/>
  <c r="AB1706" i="2"/>
  <c r="AC1706" i="2"/>
  <c r="AD1706" i="2"/>
  <c r="AP1706" i="2"/>
  <c r="AQ1706" i="2"/>
  <c r="AR1706" i="2"/>
  <c r="AV1706" i="2"/>
  <c r="AW1706" i="2"/>
  <c r="AY1706" i="2"/>
  <c r="AZ1706" i="2"/>
  <c r="BD1706" i="2"/>
  <c r="BE1706" i="2"/>
  <c r="BF1706" i="2"/>
  <c r="A1707" i="2"/>
  <c r="B1707" i="2"/>
  <c r="C1707" i="2"/>
  <c r="D1707" i="2"/>
  <c r="E1707" i="2"/>
  <c r="F1707" i="2"/>
  <c r="G1707" i="2"/>
  <c r="AU1707" i="2" s="1"/>
  <c r="H1707" i="2"/>
  <c r="I1707" i="2"/>
  <c r="J1707" i="2"/>
  <c r="K1707" i="2"/>
  <c r="L1707" i="2"/>
  <c r="M1707" i="2"/>
  <c r="N1707" i="2"/>
  <c r="O1707" i="2"/>
  <c r="P1707" i="2"/>
  <c r="Q1707" i="2"/>
  <c r="R1707" i="2"/>
  <c r="S1707" i="2"/>
  <c r="T1707" i="2"/>
  <c r="U1707" i="2"/>
  <c r="V1707" i="2"/>
  <c r="W1707" i="2"/>
  <c r="X1707" i="2"/>
  <c r="Y1707" i="2"/>
  <c r="Z1707" i="2"/>
  <c r="AA1707" i="2"/>
  <c r="AB1707" i="2"/>
  <c r="AC1707" i="2"/>
  <c r="AD1707" i="2"/>
  <c r="AP1707" i="2"/>
  <c r="AQ1707" i="2"/>
  <c r="AR1707" i="2"/>
  <c r="AV1707" i="2"/>
  <c r="AW1707" i="2"/>
  <c r="AY1707" i="2"/>
  <c r="AZ1707" i="2"/>
  <c r="BD1707" i="2"/>
  <c r="BE1707" i="2"/>
  <c r="BF1707" i="2"/>
  <c r="A1708" i="2"/>
  <c r="B1708" i="2"/>
  <c r="C1708" i="2"/>
  <c r="D1708" i="2"/>
  <c r="E1708" i="2"/>
  <c r="F1708" i="2"/>
  <c r="G1708" i="2"/>
  <c r="AU1708" i="2" s="1"/>
  <c r="H1708" i="2"/>
  <c r="I1708" i="2"/>
  <c r="J1708" i="2"/>
  <c r="K1708" i="2"/>
  <c r="L1708" i="2"/>
  <c r="M1708" i="2"/>
  <c r="N1708" i="2"/>
  <c r="O1708" i="2"/>
  <c r="P1708" i="2"/>
  <c r="Q1708" i="2"/>
  <c r="R1708" i="2"/>
  <c r="S1708" i="2"/>
  <c r="T1708" i="2"/>
  <c r="U1708" i="2"/>
  <c r="V1708" i="2"/>
  <c r="W1708" i="2"/>
  <c r="X1708" i="2"/>
  <c r="Y1708" i="2"/>
  <c r="Z1708" i="2"/>
  <c r="AA1708" i="2"/>
  <c r="AB1708" i="2"/>
  <c r="AC1708" i="2"/>
  <c r="AD1708" i="2"/>
  <c r="AP1708" i="2"/>
  <c r="AQ1708" i="2"/>
  <c r="AR1708" i="2"/>
  <c r="AV1708" i="2"/>
  <c r="AW1708" i="2"/>
  <c r="AY1708" i="2"/>
  <c r="AZ1708" i="2"/>
  <c r="BD1708" i="2"/>
  <c r="BE1708" i="2"/>
  <c r="BF1708" i="2"/>
  <c r="A1709" i="2"/>
  <c r="B1709" i="2"/>
  <c r="C1709" i="2"/>
  <c r="D1709" i="2"/>
  <c r="E1709" i="2"/>
  <c r="F1709" i="2"/>
  <c r="G1709" i="2"/>
  <c r="AU1709" i="2" s="1"/>
  <c r="H1709" i="2"/>
  <c r="I1709" i="2"/>
  <c r="J1709" i="2"/>
  <c r="K1709" i="2"/>
  <c r="L1709" i="2"/>
  <c r="M1709" i="2"/>
  <c r="N1709" i="2"/>
  <c r="O1709" i="2"/>
  <c r="P1709" i="2"/>
  <c r="Q1709" i="2"/>
  <c r="R1709" i="2"/>
  <c r="S1709" i="2"/>
  <c r="T1709" i="2"/>
  <c r="U1709" i="2"/>
  <c r="V1709" i="2"/>
  <c r="W1709" i="2"/>
  <c r="X1709" i="2"/>
  <c r="Y1709" i="2"/>
  <c r="Z1709" i="2"/>
  <c r="AA1709" i="2"/>
  <c r="AB1709" i="2"/>
  <c r="AC1709" i="2"/>
  <c r="AD1709" i="2"/>
  <c r="AP1709" i="2"/>
  <c r="AQ1709" i="2"/>
  <c r="AR1709" i="2"/>
  <c r="AV1709" i="2"/>
  <c r="AW1709" i="2"/>
  <c r="AY1709" i="2"/>
  <c r="AZ1709" i="2"/>
  <c r="BD1709" i="2"/>
  <c r="BE1709" i="2"/>
  <c r="BF1709" i="2"/>
  <c r="A1710" i="2"/>
  <c r="B1710" i="2"/>
  <c r="C1710" i="2"/>
  <c r="D1710" i="2"/>
  <c r="E1710" i="2"/>
  <c r="F1710" i="2"/>
  <c r="G1710" i="2"/>
  <c r="AU1710" i="2" s="1"/>
  <c r="H1710" i="2"/>
  <c r="I1710" i="2"/>
  <c r="J1710" i="2"/>
  <c r="K1710" i="2"/>
  <c r="L1710" i="2"/>
  <c r="M1710" i="2"/>
  <c r="N1710" i="2"/>
  <c r="O1710" i="2"/>
  <c r="P1710" i="2"/>
  <c r="Q1710" i="2"/>
  <c r="R1710" i="2"/>
  <c r="S1710" i="2"/>
  <c r="T1710" i="2"/>
  <c r="U1710" i="2"/>
  <c r="V1710" i="2"/>
  <c r="W1710" i="2"/>
  <c r="X1710" i="2"/>
  <c r="Y1710" i="2"/>
  <c r="Z1710" i="2"/>
  <c r="AA1710" i="2"/>
  <c r="AB1710" i="2"/>
  <c r="AC1710" i="2"/>
  <c r="AD1710" i="2"/>
  <c r="AP1710" i="2"/>
  <c r="AQ1710" i="2"/>
  <c r="AR1710" i="2"/>
  <c r="AV1710" i="2"/>
  <c r="AW1710" i="2"/>
  <c r="AY1710" i="2"/>
  <c r="AZ1710" i="2"/>
  <c r="BD1710" i="2"/>
  <c r="BE1710" i="2"/>
  <c r="BF1710" i="2"/>
  <c r="A1711" i="2"/>
  <c r="B1711" i="2"/>
  <c r="C1711" i="2"/>
  <c r="D1711" i="2"/>
  <c r="E1711" i="2"/>
  <c r="F1711" i="2"/>
  <c r="G1711" i="2"/>
  <c r="AU1711" i="2" s="1"/>
  <c r="H1711" i="2"/>
  <c r="I1711" i="2"/>
  <c r="J1711" i="2"/>
  <c r="K1711" i="2"/>
  <c r="L1711" i="2"/>
  <c r="M1711" i="2"/>
  <c r="N1711" i="2"/>
  <c r="O1711" i="2"/>
  <c r="P1711" i="2"/>
  <c r="Q1711" i="2"/>
  <c r="R1711" i="2"/>
  <c r="S1711" i="2"/>
  <c r="T1711" i="2"/>
  <c r="U1711" i="2"/>
  <c r="V1711" i="2"/>
  <c r="W1711" i="2"/>
  <c r="X1711" i="2"/>
  <c r="Y1711" i="2"/>
  <c r="Z1711" i="2"/>
  <c r="AA1711" i="2"/>
  <c r="AB1711" i="2"/>
  <c r="AC1711" i="2"/>
  <c r="AD1711" i="2"/>
  <c r="AP1711" i="2"/>
  <c r="AQ1711" i="2"/>
  <c r="AR1711" i="2"/>
  <c r="AV1711" i="2"/>
  <c r="AW1711" i="2"/>
  <c r="AY1711" i="2"/>
  <c r="AZ1711" i="2"/>
  <c r="BD1711" i="2"/>
  <c r="BE1711" i="2"/>
  <c r="BF1711" i="2"/>
  <c r="A1712" i="2"/>
  <c r="B1712" i="2"/>
  <c r="C1712" i="2"/>
  <c r="D1712" i="2"/>
  <c r="E1712" i="2"/>
  <c r="F1712" i="2"/>
  <c r="G1712" i="2"/>
  <c r="AU1712" i="2" s="1"/>
  <c r="H1712" i="2"/>
  <c r="I1712" i="2"/>
  <c r="J1712" i="2"/>
  <c r="K1712" i="2"/>
  <c r="L1712" i="2"/>
  <c r="M1712" i="2"/>
  <c r="N1712" i="2"/>
  <c r="O1712" i="2"/>
  <c r="P1712" i="2"/>
  <c r="Q1712" i="2"/>
  <c r="R1712" i="2"/>
  <c r="S1712" i="2"/>
  <c r="T1712" i="2"/>
  <c r="U1712" i="2"/>
  <c r="V1712" i="2"/>
  <c r="W1712" i="2"/>
  <c r="X1712" i="2"/>
  <c r="Y1712" i="2"/>
  <c r="Z1712" i="2"/>
  <c r="AA1712" i="2"/>
  <c r="AB1712" i="2"/>
  <c r="AC1712" i="2"/>
  <c r="AD1712" i="2"/>
  <c r="AP1712" i="2"/>
  <c r="AQ1712" i="2"/>
  <c r="AR1712" i="2"/>
  <c r="AV1712" i="2"/>
  <c r="AW1712" i="2"/>
  <c r="AY1712" i="2"/>
  <c r="AZ1712" i="2"/>
  <c r="BD1712" i="2"/>
  <c r="BE1712" i="2"/>
  <c r="BF1712" i="2"/>
  <c r="A1713" i="2"/>
  <c r="B1713" i="2"/>
  <c r="C1713" i="2"/>
  <c r="D1713" i="2"/>
  <c r="E1713" i="2"/>
  <c r="F1713" i="2"/>
  <c r="G1713" i="2"/>
  <c r="AU1713" i="2" s="1"/>
  <c r="H1713" i="2"/>
  <c r="I1713" i="2"/>
  <c r="J1713" i="2"/>
  <c r="K1713" i="2"/>
  <c r="L1713" i="2"/>
  <c r="M1713" i="2"/>
  <c r="N1713" i="2"/>
  <c r="O1713" i="2"/>
  <c r="P1713" i="2"/>
  <c r="Q1713" i="2"/>
  <c r="R1713" i="2"/>
  <c r="S1713" i="2"/>
  <c r="T1713" i="2"/>
  <c r="U1713" i="2"/>
  <c r="V1713" i="2"/>
  <c r="W1713" i="2"/>
  <c r="X1713" i="2"/>
  <c r="Y1713" i="2"/>
  <c r="Z1713" i="2"/>
  <c r="AA1713" i="2"/>
  <c r="AB1713" i="2"/>
  <c r="AC1713" i="2"/>
  <c r="AD1713" i="2"/>
  <c r="AP1713" i="2"/>
  <c r="AQ1713" i="2"/>
  <c r="AR1713" i="2"/>
  <c r="AV1713" i="2"/>
  <c r="AW1713" i="2"/>
  <c r="AY1713" i="2"/>
  <c r="AZ1713" i="2"/>
  <c r="BD1713" i="2"/>
  <c r="BE1713" i="2"/>
  <c r="BF1713" i="2"/>
  <c r="A1714" i="2"/>
  <c r="B1714" i="2"/>
  <c r="C1714" i="2"/>
  <c r="D1714" i="2"/>
  <c r="E1714" i="2"/>
  <c r="F1714" i="2"/>
  <c r="G1714" i="2"/>
  <c r="AU1714" i="2" s="1"/>
  <c r="H1714" i="2"/>
  <c r="I1714" i="2"/>
  <c r="J1714" i="2"/>
  <c r="K1714" i="2"/>
  <c r="L1714" i="2"/>
  <c r="M1714" i="2"/>
  <c r="N1714" i="2"/>
  <c r="O1714" i="2"/>
  <c r="P1714" i="2"/>
  <c r="Q1714" i="2"/>
  <c r="R1714" i="2"/>
  <c r="S1714" i="2"/>
  <c r="T1714" i="2"/>
  <c r="U1714" i="2"/>
  <c r="V1714" i="2"/>
  <c r="W1714" i="2"/>
  <c r="X1714" i="2"/>
  <c r="Y1714" i="2"/>
  <c r="Z1714" i="2"/>
  <c r="AA1714" i="2"/>
  <c r="AB1714" i="2"/>
  <c r="AC1714" i="2"/>
  <c r="AD1714" i="2"/>
  <c r="AP1714" i="2"/>
  <c r="AQ1714" i="2"/>
  <c r="AR1714" i="2"/>
  <c r="AV1714" i="2"/>
  <c r="AW1714" i="2"/>
  <c r="AY1714" i="2"/>
  <c r="AZ1714" i="2"/>
  <c r="BD1714" i="2"/>
  <c r="BE1714" i="2"/>
  <c r="BF1714" i="2"/>
  <c r="A1715" i="2"/>
  <c r="B1715" i="2"/>
  <c r="C1715" i="2"/>
  <c r="D1715" i="2"/>
  <c r="E1715" i="2"/>
  <c r="F1715" i="2"/>
  <c r="G1715" i="2"/>
  <c r="AU1715" i="2" s="1"/>
  <c r="H1715" i="2"/>
  <c r="I1715" i="2"/>
  <c r="J1715" i="2"/>
  <c r="K1715" i="2"/>
  <c r="L1715" i="2"/>
  <c r="M1715" i="2"/>
  <c r="N1715" i="2"/>
  <c r="O1715" i="2"/>
  <c r="P1715" i="2"/>
  <c r="Q1715" i="2"/>
  <c r="R1715" i="2"/>
  <c r="S1715" i="2"/>
  <c r="T1715" i="2"/>
  <c r="U1715" i="2"/>
  <c r="V1715" i="2"/>
  <c r="W1715" i="2"/>
  <c r="X1715" i="2"/>
  <c r="Y1715" i="2"/>
  <c r="Z1715" i="2"/>
  <c r="AA1715" i="2"/>
  <c r="AB1715" i="2"/>
  <c r="AC1715" i="2"/>
  <c r="AD1715" i="2"/>
  <c r="AP1715" i="2"/>
  <c r="AQ1715" i="2"/>
  <c r="AR1715" i="2"/>
  <c r="AV1715" i="2"/>
  <c r="AW1715" i="2"/>
  <c r="AY1715" i="2"/>
  <c r="AZ1715" i="2"/>
  <c r="BA1715" i="2"/>
  <c r="BD1715" i="2"/>
  <c r="BE1715" i="2"/>
  <c r="BF1715" i="2"/>
  <c r="A1716" i="2"/>
  <c r="B1716" i="2"/>
  <c r="C1716" i="2"/>
  <c r="D1716" i="2"/>
  <c r="E1716" i="2"/>
  <c r="F1716" i="2"/>
  <c r="G1716" i="2"/>
  <c r="AU1716" i="2" s="1"/>
  <c r="H1716" i="2"/>
  <c r="I1716" i="2"/>
  <c r="J1716" i="2"/>
  <c r="K1716" i="2"/>
  <c r="L1716" i="2"/>
  <c r="M1716" i="2"/>
  <c r="N1716" i="2"/>
  <c r="O1716" i="2"/>
  <c r="P1716" i="2"/>
  <c r="Q1716" i="2"/>
  <c r="R1716" i="2"/>
  <c r="S1716" i="2"/>
  <c r="T1716" i="2"/>
  <c r="U1716" i="2"/>
  <c r="V1716" i="2"/>
  <c r="W1716" i="2"/>
  <c r="X1716" i="2"/>
  <c r="Y1716" i="2"/>
  <c r="Z1716" i="2"/>
  <c r="AA1716" i="2"/>
  <c r="AB1716" i="2"/>
  <c r="AC1716" i="2"/>
  <c r="AD1716" i="2"/>
  <c r="AP1716" i="2"/>
  <c r="AQ1716" i="2"/>
  <c r="AR1716" i="2"/>
  <c r="AV1716" i="2"/>
  <c r="AW1716" i="2"/>
  <c r="AY1716" i="2"/>
  <c r="AZ1716" i="2"/>
  <c r="BD1716" i="2"/>
  <c r="BE1716" i="2"/>
  <c r="BF1716" i="2"/>
  <c r="A1717" i="2"/>
  <c r="B1717" i="2"/>
  <c r="C1717" i="2"/>
  <c r="D1717" i="2"/>
  <c r="E1717" i="2"/>
  <c r="F1717" i="2"/>
  <c r="G1717" i="2"/>
  <c r="AU1717" i="2" s="1"/>
  <c r="H1717" i="2"/>
  <c r="I1717" i="2"/>
  <c r="J1717" i="2"/>
  <c r="K1717" i="2"/>
  <c r="L1717" i="2"/>
  <c r="M1717" i="2"/>
  <c r="N1717" i="2"/>
  <c r="O1717" i="2"/>
  <c r="P1717" i="2"/>
  <c r="Q1717" i="2"/>
  <c r="R1717" i="2"/>
  <c r="S1717" i="2"/>
  <c r="T1717" i="2"/>
  <c r="U1717" i="2"/>
  <c r="V1717" i="2"/>
  <c r="W1717" i="2"/>
  <c r="X1717" i="2"/>
  <c r="Y1717" i="2"/>
  <c r="Z1717" i="2"/>
  <c r="AA1717" i="2"/>
  <c r="AB1717" i="2"/>
  <c r="AC1717" i="2"/>
  <c r="AD1717" i="2"/>
  <c r="AP1717" i="2"/>
  <c r="AQ1717" i="2"/>
  <c r="AR1717" i="2"/>
  <c r="AV1717" i="2"/>
  <c r="AW1717" i="2"/>
  <c r="AY1717" i="2"/>
  <c r="AZ1717" i="2"/>
  <c r="BD1717" i="2"/>
  <c r="BE1717" i="2"/>
  <c r="BF1717" i="2"/>
  <c r="A1718" i="2"/>
  <c r="B1718" i="2"/>
  <c r="C1718" i="2"/>
  <c r="D1718" i="2"/>
  <c r="E1718" i="2"/>
  <c r="F1718" i="2"/>
  <c r="G1718" i="2"/>
  <c r="AU1718" i="2" s="1"/>
  <c r="H1718" i="2"/>
  <c r="I1718" i="2"/>
  <c r="J1718" i="2"/>
  <c r="K1718" i="2"/>
  <c r="L1718" i="2"/>
  <c r="M1718" i="2"/>
  <c r="N1718" i="2"/>
  <c r="O1718" i="2"/>
  <c r="P1718" i="2"/>
  <c r="Q1718" i="2"/>
  <c r="R1718" i="2"/>
  <c r="S1718" i="2"/>
  <c r="T1718" i="2"/>
  <c r="U1718" i="2"/>
  <c r="V1718" i="2"/>
  <c r="W1718" i="2"/>
  <c r="X1718" i="2"/>
  <c r="Y1718" i="2"/>
  <c r="Z1718" i="2"/>
  <c r="AA1718" i="2"/>
  <c r="AB1718" i="2"/>
  <c r="AC1718" i="2"/>
  <c r="AD1718" i="2"/>
  <c r="AP1718" i="2"/>
  <c r="AQ1718" i="2"/>
  <c r="AR1718" i="2"/>
  <c r="AV1718" i="2"/>
  <c r="AW1718" i="2"/>
  <c r="AY1718" i="2"/>
  <c r="AZ1718" i="2"/>
  <c r="BD1718" i="2"/>
  <c r="BE1718" i="2"/>
  <c r="BF1718" i="2"/>
  <c r="A1719" i="2"/>
  <c r="B1719" i="2"/>
  <c r="C1719" i="2"/>
  <c r="D1719" i="2"/>
  <c r="E1719" i="2"/>
  <c r="F1719" i="2"/>
  <c r="G1719" i="2"/>
  <c r="AU1719" i="2" s="1"/>
  <c r="H1719" i="2"/>
  <c r="I1719" i="2"/>
  <c r="J1719" i="2"/>
  <c r="K1719" i="2"/>
  <c r="L1719" i="2"/>
  <c r="M1719" i="2"/>
  <c r="N1719" i="2"/>
  <c r="O1719" i="2"/>
  <c r="P1719" i="2"/>
  <c r="Q1719" i="2"/>
  <c r="R1719" i="2"/>
  <c r="S1719" i="2"/>
  <c r="T1719" i="2"/>
  <c r="U1719" i="2"/>
  <c r="V1719" i="2"/>
  <c r="W1719" i="2"/>
  <c r="X1719" i="2"/>
  <c r="Y1719" i="2"/>
  <c r="Z1719" i="2"/>
  <c r="AA1719" i="2"/>
  <c r="AB1719" i="2"/>
  <c r="AC1719" i="2"/>
  <c r="AD1719" i="2"/>
  <c r="AP1719" i="2"/>
  <c r="AQ1719" i="2"/>
  <c r="AR1719" i="2"/>
  <c r="AV1719" i="2"/>
  <c r="AW1719" i="2"/>
  <c r="AY1719" i="2"/>
  <c r="AZ1719" i="2"/>
  <c r="BD1719" i="2"/>
  <c r="BE1719" i="2"/>
  <c r="BF1719" i="2"/>
  <c r="A1720" i="2"/>
  <c r="B1720" i="2"/>
  <c r="C1720" i="2"/>
  <c r="D1720" i="2"/>
  <c r="E1720" i="2"/>
  <c r="F1720" i="2"/>
  <c r="G1720" i="2"/>
  <c r="AU1720" i="2" s="1"/>
  <c r="H1720" i="2"/>
  <c r="I1720" i="2"/>
  <c r="J1720" i="2"/>
  <c r="K1720" i="2"/>
  <c r="L1720" i="2"/>
  <c r="M1720" i="2"/>
  <c r="N1720" i="2"/>
  <c r="O1720" i="2"/>
  <c r="P1720" i="2"/>
  <c r="Q1720" i="2"/>
  <c r="R1720" i="2"/>
  <c r="S1720" i="2"/>
  <c r="T1720" i="2"/>
  <c r="U1720" i="2"/>
  <c r="V1720" i="2"/>
  <c r="W1720" i="2"/>
  <c r="X1720" i="2"/>
  <c r="Y1720" i="2"/>
  <c r="Z1720" i="2"/>
  <c r="AA1720" i="2"/>
  <c r="AB1720" i="2"/>
  <c r="AC1720" i="2"/>
  <c r="AD1720" i="2"/>
  <c r="AP1720" i="2"/>
  <c r="AQ1720" i="2"/>
  <c r="AR1720" i="2"/>
  <c r="AV1720" i="2"/>
  <c r="AW1720" i="2"/>
  <c r="AY1720" i="2"/>
  <c r="AZ1720" i="2"/>
  <c r="BD1720" i="2"/>
  <c r="BE1720" i="2"/>
  <c r="BF1720" i="2"/>
  <c r="A1721" i="2"/>
  <c r="B1721" i="2"/>
  <c r="C1721" i="2"/>
  <c r="D1721" i="2"/>
  <c r="E1721" i="2"/>
  <c r="F1721" i="2"/>
  <c r="G1721" i="2"/>
  <c r="AU1721" i="2" s="1"/>
  <c r="H1721" i="2"/>
  <c r="I1721" i="2"/>
  <c r="J1721" i="2"/>
  <c r="K1721" i="2"/>
  <c r="L1721" i="2"/>
  <c r="M1721" i="2"/>
  <c r="N1721" i="2"/>
  <c r="O1721" i="2"/>
  <c r="P1721" i="2"/>
  <c r="Q1721" i="2"/>
  <c r="R1721" i="2"/>
  <c r="S1721" i="2"/>
  <c r="T1721" i="2"/>
  <c r="U1721" i="2"/>
  <c r="V1721" i="2"/>
  <c r="W1721" i="2"/>
  <c r="X1721" i="2"/>
  <c r="Y1721" i="2"/>
  <c r="Z1721" i="2"/>
  <c r="AA1721" i="2"/>
  <c r="AB1721" i="2"/>
  <c r="AC1721" i="2"/>
  <c r="AD1721" i="2"/>
  <c r="AP1721" i="2"/>
  <c r="AQ1721" i="2"/>
  <c r="AR1721" i="2"/>
  <c r="AV1721" i="2"/>
  <c r="AW1721" i="2"/>
  <c r="AY1721" i="2"/>
  <c r="AZ1721" i="2"/>
  <c r="BD1721" i="2"/>
  <c r="BE1721" i="2"/>
  <c r="BF1721" i="2"/>
  <c r="A1722" i="2"/>
  <c r="B1722" i="2"/>
  <c r="C1722" i="2"/>
  <c r="D1722" i="2"/>
  <c r="E1722" i="2"/>
  <c r="F1722" i="2"/>
  <c r="G1722" i="2"/>
  <c r="AU1722" i="2" s="1"/>
  <c r="H1722" i="2"/>
  <c r="I1722" i="2"/>
  <c r="J1722" i="2"/>
  <c r="K1722" i="2"/>
  <c r="L1722" i="2"/>
  <c r="M1722" i="2"/>
  <c r="N1722" i="2"/>
  <c r="O1722" i="2"/>
  <c r="P1722" i="2"/>
  <c r="Q1722" i="2"/>
  <c r="R1722" i="2"/>
  <c r="S1722" i="2"/>
  <c r="T1722" i="2"/>
  <c r="U1722" i="2"/>
  <c r="V1722" i="2"/>
  <c r="W1722" i="2"/>
  <c r="X1722" i="2"/>
  <c r="Y1722" i="2"/>
  <c r="Z1722" i="2"/>
  <c r="AA1722" i="2"/>
  <c r="AB1722" i="2"/>
  <c r="AC1722" i="2"/>
  <c r="AD1722" i="2"/>
  <c r="AP1722" i="2"/>
  <c r="AQ1722" i="2"/>
  <c r="AR1722" i="2"/>
  <c r="AV1722" i="2"/>
  <c r="AW1722" i="2"/>
  <c r="AY1722" i="2"/>
  <c r="AZ1722" i="2"/>
  <c r="BD1722" i="2"/>
  <c r="BE1722" i="2"/>
  <c r="BF1722" i="2"/>
  <c r="A1723" i="2"/>
  <c r="B1723" i="2"/>
  <c r="C1723" i="2"/>
  <c r="D1723" i="2"/>
  <c r="E1723" i="2"/>
  <c r="F1723" i="2"/>
  <c r="G1723" i="2"/>
  <c r="AU1723" i="2" s="1"/>
  <c r="H1723" i="2"/>
  <c r="I1723" i="2"/>
  <c r="J1723" i="2"/>
  <c r="K1723" i="2"/>
  <c r="L1723" i="2"/>
  <c r="M1723" i="2"/>
  <c r="N1723" i="2"/>
  <c r="O1723" i="2"/>
  <c r="P1723" i="2"/>
  <c r="Q1723" i="2"/>
  <c r="R1723" i="2"/>
  <c r="S1723" i="2"/>
  <c r="T1723" i="2"/>
  <c r="U1723" i="2"/>
  <c r="V1723" i="2"/>
  <c r="W1723" i="2"/>
  <c r="X1723" i="2"/>
  <c r="Y1723" i="2"/>
  <c r="Z1723" i="2"/>
  <c r="AA1723" i="2"/>
  <c r="AB1723" i="2"/>
  <c r="AC1723" i="2"/>
  <c r="AD1723" i="2"/>
  <c r="AP1723" i="2"/>
  <c r="AQ1723" i="2"/>
  <c r="AR1723" i="2"/>
  <c r="AV1723" i="2"/>
  <c r="AW1723" i="2"/>
  <c r="AY1723" i="2"/>
  <c r="AZ1723" i="2"/>
  <c r="BD1723" i="2"/>
  <c r="BE1723" i="2"/>
  <c r="BF1723" i="2"/>
  <c r="A1724" i="2"/>
  <c r="B1724" i="2"/>
  <c r="C1724" i="2"/>
  <c r="D1724" i="2"/>
  <c r="E1724" i="2"/>
  <c r="F1724" i="2"/>
  <c r="G1724" i="2"/>
  <c r="AU1724" i="2" s="1"/>
  <c r="H1724" i="2"/>
  <c r="I1724" i="2"/>
  <c r="J1724" i="2"/>
  <c r="K1724" i="2"/>
  <c r="L1724" i="2"/>
  <c r="M1724" i="2"/>
  <c r="N1724" i="2"/>
  <c r="O1724" i="2"/>
  <c r="P1724" i="2"/>
  <c r="Q1724" i="2"/>
  <c r="R1724" i="2"/>
  <c r="S1724" i="2"/>
  <c r="T1724" i="2"/>
  <c r="U1724" i="2"/>
  <c r="V1724" i="2"/>
  <c r="W1724" i="2"/>
  <c r="X1724" i="2"/>
  <c r="Y1724" i="2"/>
  <c r="Z1724" i="2"/>
  <c r="AA1724" i="2"/>
  <c r="AB1724" i="2"/>
  <c r="AC1724" i="2"/>
  <c r="AD1724" i="2"/>
  <c r="AP1724" i="2"/>
  <c r="AQ1724" i="2"/>
  <c r="AR1724" i="2"/>
  <c r="AV1724" i="2"/>
  <c r="AW1724" i="2"/>
  <c r="AY1724" i="2"/>
  <c r="AZ1724" i="2"/>
  <c r="BD1724" i="2"/>
  <c r="BE1724" i="2"/>
  <c r="BF1724" i="2"/>
  <c r="A1725" i="2"/>
  <c r="B1725" i="2"/>
  <c r="C1725" i="2"/>
  <c r="D1725" i="2"/>
  <c r="E1725" i="2"/>
  <c r="F1725" i="2"/>
  <c r="G1725" i="2"/>
  <c r="AU1725" i="2" s="1"/>
  <c r="H1725" i="2"/>
  <c r="I1725" i="2"/>
  <c r="J1725" i="2"/>
  <c r="K1725" i="2"/>
  <c r="L1725" i="2"/>
  <c r="M1725" i="2"/>
  <c r="N1725" i="2"/>
  <c r="O1725" i="2"/>
  <c r="P1725" i="2"/>
  <c r="Q1725" i="2"/>
  <c r="R1725" i="2"/>
  <c r="S1725" i="2"/>
  <c r="T1725" i="2"/>
  <c r="U1725" i="2"/>
  <c r="V1725" i="2"/>
  <c r="W1725" i="2"/>
  <c r="X1725" i="2"/>
  <c r="Y1725" i="2"/>
  <c r="Z1725" i="2"/>
  <c r="AA1725" i="2"/>
  <c r="AB1725" i="2"/>
  <c r="AC1725" i="2"/>
  <c r="AD1725" i="2"/>
  <c r="AP1725" i="2"/>
  <c r="AQ1725" i="2"/>
  <c r="AR1725" i="2"/>
  <c r="AV1725" i="2"/>
  <c r="AW1725" i="2"/>
  <c r="AY1725" i="2"/>
  <c r="AZ1725" i="2"/>
  <c r="BD1725" i="2"/>
  <c r="BE1725" i="2"/>
  <c r="BF1725" i="2"/>
  <c r="A1726" i="2"/>
  <c r="B1726" i="2"/>
  <c r="C1726" i="2"/>
  <c r="D1726" i="2"/>
  <c r="E1726" i="2"/>
  <c r="F1726" i="2"/>
  <c r="G1726" i="2"/>
  <c r="AU1726" i="2" s="1"/>
  <c r="H1726" i="2"/>
  <c r="I1726" i="2"/>
  <c r="J1726" i="2"/>
  <c r="K1726" i="2"/>
  <c r="L1726" i="2"/>
  <c r="M1726" i="2"/>
  <c r="N1726" i="2"/>
  <c r="O1726" i="2"/>
  <c r="P1726" i="2"/>
  <c r="Q1726" i="2"/>
  <c r="R1726" i="2"/>
  <c r="S1726" i="2"/>
  <c r="T1726" i="2"/>
  <c r="U1726" i="2"/>
  <c r="V1726" i="2"/>
  <c r="W1726" i="2"/>
  <c r="X1726" i="2"/>
  <c r="Y1726" i="2"/>
  <c r="Z1726" i="2"/>
  <c r="AA1726" i="2"/>
  <c r="AB1726" i="2"/>
  <c r="AC1726" i="2"/>
  <c r="AD1726" i="2"/>
  <c r="AP1726" i="2"/>
  <c r="AQ1726" i="2"/>
  <c r="AR1726" i="2"/>
  <c r="AV1726" i="2"/>
  <c r="AW1726" i="2"/>
  <c r="AY1726" i="2"/>
  <c r="AZ1726" i="2"/>
  <c r="BD1726" i="2"/>
  <c r="BE1726" i="2"/>
  <c r="BF1726" i="2"/>
  <c r="A1727" i="2"/>
  <c r="B1727" i="2"/>
  <c r="C1727" i="2"/>
  <c r="D1727" i="2"/>
  <c r="E1727" i="2"/>
  <c r="F1727" i="2"/>
  <c r="G1727" i="2"/>
  <c r="AU1727" i="2" s="1"/>
  <c r="H1727" i="2"/>
  <c r="I1727" i="2"/>
  <c r="J1727" i="2"/>
  <c r="K1727" i="2"/>
  <c r="L1727" i="2"/>
  <c r="M1727" i="2"/>
  <c r="N1727" i="2"/>
  <c r="O1727" i="2"/>
  <c r="P1727" i="2"/>
  <c r="Q1727" i="2"/>
  <c r="R1727" i="2"/>
  <c r="S1727" i="2"/>
  <c r="T1727" i="2"/>
  <c r="U1727" i="2"/>
  <c r="V1727" i="2"/>
  <c r="W1727" i="2"/>
  <c r="X1727" i="2"/>
  <c r="Y1727" i="2"/>
  <c r="Z1727" i="2"/>
  <c r="AA1727" i="2"/>
  <c r="AB1727" i="2"/>
  <c r="AC1727" i="2"/>
  <c r="AD1727" i="2"/>
  <c r="AP1727" i="2"/>
  <c r="AQ1727" i="2"/>
  <c r="AR1727" i="2"/>
  <c r="AV1727" i="2"/>
  <c r="AW1727" i="2"/>
  <c r="AY1727" i="2"/>
  <c r="AZ1727" i="2"/>
  <c r="BD1727" i="2"/>
  <c r="BE1727" i="2"/>
  <c r="BF1727" i="2"/>
  <c r="A1728" i="2"/>
  <c r="B1728" i="2"/>
  <c r="C1728" i="2"/>
  <c r="D1728" i="2"/>
  <c r="E1728" i="2"/>
  <c r="F1728" i="2"/>
  <c r="G1728" i="2"/>
  <c r="AU1728" i="2" s="1"/>
  <c r="H1728" i="2"/>
  <c r="I1728" i="2"/>
  <c r="J1728" i="2"/>
  <c r="K1728" i="2"/>
  <c r="L1728" i="2"/>
  <c r="M1728" i="2"/>
  <c r="N1728" i="2"/>
  <c r="O1728" i="2"/>
  <c r="P1728" i="2"/>
  <c r="Q1728" i="2"/>
  <c r="R1728" i="2"/>
  <c r="S1728" i="2"/>
  <c r="T1728" i="2"/>
  <c r="U1728" i="2"/>
  <c r="V1728" i="2"/>
  <c r="W1728" i="2"/>
  <c r="X1728" i="2"/>
  <c r="Y1728" i="2"/>
  <c r="Z1728" i="2"/>
  <c r="AA1728" i="2"/>
  <c r="AB1728" i="2"/>
  <c r="AC1728" i="2"/>
  <c r="AD1728" i="2"/>
  <c r="AP1728" i="2"/>
  <c r="AQ1728" i="2"/>
  <c r="AR1728" i="2"/>
  <c r="AV1728" i="2"/>
  <c r="AW1728" i="2"/>
  <c r="AY1728" i="2"/>
  <c r="AZ1728" i="2"/>
  <c r="BD1728" i="2"/>
  <c r="BE1728" i="2"/>
  <c r="BF1728" i="2"/>
  <c r="A1729" i="2"/>
  <c r="B1729" i="2"/>
  <c r="C1729" i="2"/>
  <c r="D1729" i="2"/>
  <c r="E1729" i="2"/>
  <c r="F1729" i="2"/>
  <c r="G1729" i="2"/>
  <c r="AU1729" i="2" s="1"/>
  <c r="H1729" i="2"/>
  <c r="I1729" i="2"/>
  <c r="J1729" i="2"/>
  <c r="K1729" i="2"/>
  <c r="L1729" i="2"/>
  <c r="M1729" i="2"/>
  <c r="N1729" i="2"/>
  <c r="O1729" i="2"/>
  <c r="P1729" i="2"/>
  <c r="Q1729" i="2"/>
  <c r="R1729" i="2"/>
  <c r="S1729" i="2"/>
  <c r="T1729" i="2"/>
  <c r="U1729" i="2"/>
  <c r="V1729" i="2"/>
  <c r="W1729" i="2"/>
  <c r="X1729" i="2"/>
  <c r="Y1729" i="2"/>
  <c r="Z1729" i="2"/>
  <c r="AA1729" i="2"/>
  <c r="AB1729" i="2"/>
  <c r="AC1729" i="2"/>
  <c r="AD1729" i="2"/>
  <c r="AP1729" i="2"/>
  <c r="AQ1729" i="2"/>
  <c r="AR1729" i="2"/>
  <c r="AV1729" i="2"/>
  <c r="AW1729" i="2"/>
  <c r="AY1729" i="2"/>
  <c r="AZ1729" i="2"/>
  <c r="BD1729" i="2"/>
  <c r="BE1729" i="2"/>
  <c r="BF1729" i="2"/>
  <c r="A1730" i="2"/>
  <c r="B1730" i="2"/>
  <c r="C1730" i="2"/>
  <c r="D1730" i="2"/>
  <c r="E1730" i="2"/>
  <c r="F1730" i="2"/>
  <c r="G1730" i="2"/>
  <c r="AU1730" i="2" s="1"/>
  <c r="H1730" i="2"/>
  <c r="I1730" i="2"/>
  <c r="J1730" i="2"/>
  <c r="K1730" i="2"/>
  <c r="L1730" i="2"/>
  <c r="M1730" i="2"/>
  <c r="N1730" i="2"/>
  <c r="O1730" i="2"/>
  <c r="P1730" i="2"/>
  <c r="Q1730" i="2"/>
  <c r="R1730" i="2"/>
  <c r="S1730" i="2"/>
  <c r="T1730" i="2"/>
  <c r="U1730" i="2"/>
  <c r="V1730" i="2"/>
  <c r="W1730" i="2"/>
  <c r="X1730" i="2"/>
  <c r="Y1730" i="2"/>
  <c r="Z1730" i="2"/>
  <c r="AA1730" i="2"/>
  <c r="AB1730" i="2"/>
  <c r="AC1730" i="2"/>
  <c r="AD1730" i="2"/>
  <c r="AP1730" i="2"/>
  <c r="AQ1730" i="2"/>
  <c r="AR1730" i="2"/>
  <c r="AV1730" i="2"/>
  <c r="AW1730" i="2"/>
  <c r="AY1730" i="2"/>
  <c r="AZ1730" i="2"/>
  <c r="BD1730" i="2"/>
  <c r="BE1730" i="2"/>
  <c r="BF1730" i="2"/>
  <c r="A1731" i="2"/>
  <c r="B1731" i="2"/>
  <c r="C1731" i="2"/>
  <c r="D1731" i="2"/>
  <c r="E1731" i="2"/>
  <c r="F1731" i="2"/>
  <c r="G1731" i="2"/>
  <c r="AU1731" i="2" s="1"/>
  <c r="H1731" i="2"/>
  <c r="I1731" i="2"/>
  <c r="J1731" i="2"/>
  <c r="K1731" i="2"/>
  <c r="L1731" i="2"/>
  <c r="M1731" i="2"/>
  <c r="N1731" i="2"/>
  <c r="O1731" i="2"/>
  <c r="P1731" i="2"/>
  <c r="Q1731" i="2"/>
  <c r="R1731" i="2"/>
  <c r="S1731" i="2"/>
  <c r="T1731" i="2"/>
  <c r="U1731" i="2"/>
  <c r="V1731" i="2"/>
  <c r="W1731" i="2"/>
  <c r="X1731" i="2"/>
  <c r="Y1731" i="2"/>
  <c r="Z1731" i="2"/>
  <c r="AA1731" i="2"/>
  <c r="AB1731" i="2"/>
  <c r="AC1731" i="2"/>
  <c r="AD1731" i="2"/>
  <c r="AP1731" i="2"/>
  <c r="AQ1731" i="2"/>
  <c r="AR1731" i="2"/>
  <c r="AV1731" i="2"/>
  <c r="AW1731" i="2"/>
  <c r="AY1731" i="2"/>
  <c r="AZ1731" i="2"/>
  <c r="BD1731" i="2"/>
  <c r="BE1731" i="2"/>
  <c r="BF1731" i="2"/>
  <c r="A1732" i="2"/>
  <c r="B1732" i="2"/>
  <c r="C1732" i="2"/>
  <c r="D1732" i="2"/>
  <c r="E1732" i="2"/>
  <c r="F1732" i="2"/>
  <c r="H1732" i="2" s="1"/>
  <c r="G1732" i="2"/>
  <c r="AU1732" i="2" s="1"/>
  <c r="I1732" i="2"/>
  <c r="J1732" i="2"/>
  <c r="K1732" i="2"/>
  <c r="L1732" i="2"/>
  <c r="M1732" i="2"/>
  <c r="N1732" i="2"/>
  <c r="O1732" i="2"/>
  <c r="P1732" i="2"/>
  <c r="Q1732" i="2"/>
  <c r="R1732" i="2"/>
  <c r="S1732" i="2"/>
  <c r="T1732" i="2"/>
  <c r="U1732" i="2"/>
  <c r="V1732" i="2"/>
  <c r="W1732" i="2"/>
  <c r="X1732" i="2"/>
  <c r="Y1732" i="2"/>
  <c r="Z1732" i="2"/>
  <c r="AA1732" i="2"/>
  <c r="AB1732" i="2"/>
  <c r="AC1732" i="2"/>
  <c r="AD1732" i="2"/>
  <c r="AP1732" i="2"/>
  <c r="AQ1732" i="2"/>
  <c r="AR1732" i="2"/>
  <c r="AV1732" i="2"/>
  <c r="AW1732" i="2"/>
  <c r="AY1732" i="2"/>
  <c r="AZ1732" i="2"/>
  <c r="BD1732" i="2"/>
  <c r="BE1732" i="2"/>
  <c r="BF1732" i="2"/>
  <c r="A1733" i="2"/>
  <c r="B1733" i="2"/>
  <c r="C1733" i="2"/>
  <c r="D1733" i="2"/>
  <c r="E1733" i="2"/>
  <c r="F1733" i="2"/>
  <c r="G1733" i="2"/>
  <c r="AU1733" i="2" s="1"/>
  <c r="H1733" i="2"/>
  <c r="I1733" i="2"/>
  <c r="J1733" i="2"/>
  <c r="K1733" i="2"/>
  <c r="L1733" i="2"/>
  <c r="M1733" i="2"/>
  <c r="N1733" i="2"/>
  <c r="O1733" i="2"/>
  <c r="P1733" i="2"/>
  <c r="Q1733" i="2"/>
  <c r="R1733" i="2"/>
  <c r="S1733" i="2"/>
  <c r="T1733" i="2"/>
  <c r="U1733" i="2"/>
  <c r="V1733" i="2"/>
  <c r="W1733" i="2"/>
  <c r="X1733" i="2"/>
  <c r="Y1733" i="2"/>
  <c r="Z1733" i="2"/>
  <c r="AA1733" i="2"/>
  <c r="AB1733" i="2"/>
  <c r="AC1733" i="2"/>
  <c r="AD1733" i="2"/>
  <c r="AP1733" i="2"/>
  <c r="AQ1733" i="2"/>
  <c r="AR1733" i="2"/>
  <c r="AV1733" i="2"/>
  <c r="AW1733" i="2"/>
  <c r="AY1733" i="2"/>
  <c r="AZ1733" i="2"/>
  <c r="BD1733" i="2"/>
  <c r="BE1733" i="2"/>
  <c r="BF1733" i="2"/>
  <c r="A1734" i="2"/>
  <c r="B1734" i="2"/>
  <c r="C1734" i="2"/>
  <c r="D1734" i="2"/>
  <c r="E1734" i="2"/>
  <c r="F1734" i="2"/>
  <c r="G1734" i="2"/>
  <c r="AU1734" i="2" s="1"/>
  <c r="H1734" i="2"/>
  <c r="I1734" i="2"/>
  <c r="J1734" i="2"/>
  <c r="K1734" i="2"/>
  <c r="L1734" i="2"/>
  <c r="M1734" i="2"/>
  <c r="N1734" i="2"/>
  <c r="O1734" i="2"/>
  <c r="P1734" i="2"/>
  <c r="Q1734" i="2"/>
  <c r="R1734" i="2"/>
  <c r="S1734" i="2"/>
  <c r="T1734" i="2"/>
  <c r="U1734" i="2"/>
  <c r="V1734" i="2"/>
  <c r="W1734" i="2"/>
  <c r="X1734" i="2"/>
  <c r="Y1734" i="2"/>
  <c r="Z1734" i="2"/>
  <c r="AA1734" i="2"/>
  <c r="AB1734" i="2"/>
  <c r="AC1734" i="2"/>
  <c r="AD1734" i="2"/>
  <c r="AP1734" i="2"/>
  <c r="AQ1734" i="2"/>
  <c r="AR1734" i="2"/>
  <c r="AV1734" i="2"/>
  <c r="AW1734" i="2"/>
  <c r="AY1734" i="2"/>
  <c r="AZ1734" i="2"/>
  <c r="BD1734" i="2"/>
  <c r="BE1734" i="2"/>
  <c r="BF1734" i="2"/>
  <c r="A1735" i="2"/>
  <c r="B1735" i="2"/>
  <c r="C1735" i="2"/>
  <c r="D1735" i="2"/>
  <c r="E1735" i="2"/>
  <c r="F1735" i="2"/>
  <c r="G1735" i="2"/>
  <c r="AU1735" i="2" s="1"/>
  <c r="H1735" i="2"/>
  <c r="I1735" i="2"/>
  <c r="J1735" i="2"/>
  <c r="K1735" i="2"/>
  <c r="L1735" i="2"/>
  <c r="M1735" i="2"/>
  <c r="N1735" i="2"/>
  <c r="O1735" i="2"/>
  <c r="P1735" i="2"/>
  <c r="Q1735" i="2"/>
  <c r="R1735" i="2"/>
  <c r="S1735" i="2"/>
  <c r="T1735" i="2"/>
  <c r="U1735" i="2"/>
  <c r="V1735" i="2"/>
  <c r="W1735" i="2"/>
  <c r="X1735" i="2"/>
  <c r="Y1735" i="2"/>
  <c r="Z1735" i="2"/>
  <c r="AA1735" i="2"/>
  <c r="AB1735" i="2"/>
  <c r="AC1735" i="2"/>
  <c r="AD1735" i="2"/>
  <c r="AP1735" i="2"/>
  <c r="AQ1735" i="2"/>
  <c r="AR1735" i="2"/>
  <c r="AV1735" i="2"/>
  <c r="AW1735" i="2"/>
  <c r="AY1735" i="2"/>
  <c r="AZ1735" i="2"/>
  <c r="BD1735" i="2"/>
  <c r="BE1735" i="2"/>
  <c r="BF1735" i="2"/>
  <c r="A1736" i="2"/>
  <c r="B1736" i="2"/>
  <c r="C1736" i="2"/>
  <c r="D1736" i="2"/>
  <c r="E1736" i="2"/>
  <c r="F1736" i="2"/>
  <c r="G1736" i="2"/>
  <c r="AU1736" i="2" s="1"/>
  <c r="H1736" i="2"/>
  <c r="I1736" i="2"/>
  <c r="J1736" i="2"/>
  <c r="K1736" i="2"/>
  <c r="L1736" i="2"/>
  <c r="M1736" i="2"/>
  <c r="N1736" i="2"/>
  <c r="O1736" i="2"/>
  <c r="P1736" i="2"/>
  <c r="Q1736" i="2"/>
  <c r="R1736" i="2"/>
  <c r="S1736" i="2"/>
  <c r="T1736" i="2"/>
  <c r="U1736" i="2"/>
  <c r="V1736" i="2"/>
  <c r="W1736" i="2"/>
  <c r="X1736" i="2"/>
  <c r="Y1736" i="2"/>
  <c r="Z1736" i="2"/>
  <c r="AA1736" i="2"/>
  <c r="AB1736" i="2"/>
  <c r="AC1736" i="2"/>
  <c r="AD1736" i="2"/>
  <c r="AP1736" i="2"/>
  <c r="AQ1736" i="2"/>
  <c r="AR1736" i="2"/>
  <c r="AV1736" i="2"/>
  <c r="AW1736" i="2"/>
  <c r="AY1736" i="2"/>
  <c r="AZ1736" i="2"/>
  <c r="BD1736" i="2"/>
  <c r="BE1736" i="2"/>
  <c r="BF1736" i="2"/>
  <c r="A1737" i="2"/>
  <c r="B1737" i="2"/>
  <c r="C1737" i="2"/>
  <c r="D1737" i="2"/>
  <c r="E1737" i="2"/>
  <c r="F1737" i="2"/>
  <c r="G1737" i="2"/>
  <c r="AU1737" i="2" s="1"/>
  <c r="H1737" i="2"/>
  <c r="I1737" i="2"/>
  <c r="J1737" i="2"/>
  <c r="K1737" i="2"/>
  <c r="L1737" i="2"/>
  <c r="M1737" i="2"/>
  <c r="N1737" i="2"/>
  <c r="O1737" i="2"/>
  <c r="P1737" i="2"/>
  <c r="Q1737" i="2"/>
  <c r="R1737" i="2"/>
  <c r="S1737" i="2"/>
  <c r="T1737" i="2"/>
  <c r="U1737" i="2"/>
  <c r="V1737" i="2"/>
  <c r="W1737" i="2"/>
  <c r="X1737" i="2"/>
  <c r="Y1737" i="2"/>
  <c r="Z1737" i="2"/>
  <c r="AA1737" i="2"/>
  <c r="AB1737" i="2"/>
  <c r="AC1737" i="2"/>
  <c r="AD1737" i="2"/>
  <c r="AP1737" i="2"/>
  <c r="AQ1737" i="2"/>
  <c r="AR1737" i="2"/>
  <c r="AV1737" i="2"/>
  <c r="AW1737" i="2"/>
  <c r="AY1737" i="2"/>
  <c r="AZ1737" i="2"/>
  <c r="BD1737" i="2"/>
  <c r="BE1737" i="2"/>
  <c r="BF1737" i="2"/>
  <c r="A1738" i="2"/>
  <c r="B1738" i="2"/>
  <c r="C1738" i="2"/>
  <c r="D1738" i="2"/>
  <c r="E1738" i="2"/>
  <c r="F1738" i="2"/>
  <c r="G1738" i="2"/>
  <c r="AU1738" i="2" s="1"/>
  <c r="H1738" i="2"/>
  <c r="I1738" i="2"/>
  <c r="J1738" i="2"/>
  <c r="K1738" i="2"/>
  <c r="L1738" i="2"/>
  <c r="M1738" i="2"/>
  <c r="N1738" i="2"/>
  <c r="O1738" i="2"/>
  <c r="P1738" i="2"/>
  <c r="Q1738" i="2"/>
  <c r="R1738" i="2"/>
  <c r="S1738" i="2"/>
  <c r="T1738" i="2"/>
  <c r="U1738" i="2"/>
  <c r="V1738" i="2"/>
  <c r="W1738" i="2"/>
  <c r="X1738" i="2"/>
  <c r="Y1738" i="2"/>
  <c r="Z1738" i="2"/>
  <c r="AA1738" i="2"/>
  <c r="AB1738" i="2"/>
  <c r="AC1738" i="2"/>
  <c r="AD1738" i="2"/>
  <c r="AP1738" i="2"/>
  <c r="AQ1738" i="2"/>
  <c r="AR1738" i="2"/>
  <c r="AV1738" i="2"/>
  <c r="AW1738" i="2"/>
  <c r="AY1738" i="2"/>
  <c r="AZ1738" i="2"/>
  <c r="BD1738" i="2"/>
  <c r="BE1738" i="2"/>
  <c r="BF1738" i="2"/>
  <c r="A1739" i="2"/>
  <c r="B1739" i="2"/>
  <c r="C1739" i="2"/>
  <c r="D1739" i="2"/>
  <c r="E1739" i="2"/>
  <c r="F1739" i="2"/>
  <c r="G1739" i="2"/>
  <c r="AU1739" i="2" s="1"/>
  <c r="H1739" i="2"/>
  <c r="I1739" i="2"/>
  <c r="J1739" i="2"/>
  <c r="K1739" i="2"/>
  <c r="L1739" i="2"/>
  <c r="M1739" i="2"/>
  <c r="N1739" i="2"/>
  <c r="O1739" i="2"/>
  <c r="P1739" i="2"/>
  <c r="Q1739" i="2"/>
  <c r="R1739" i="2"/>
  <c r="S1739" i="2"/>
  <c r="T1739" i="2"/>
  <c r="U1739" i="2"/>
  <c r="V1739" i="2"/>
  <c r="W1739" i="2"/>
  <c r="X1739" i="2"/>
  <c r="Y1739" i="2"/>
  <c r="Z1739" i="2"/>
  <c r="AA1739" i="2"/>
  <c r="AB1739" i="2"/>
  <c r="AC1739" i="2"/>
  <c r="AD1739" i="2"/>
  <c r="AP1739" i="2"/>
  <c r="AQ1739" i="2"/>
  <c r="AR1739" i="2"/>
  <c r="AV1739" i="2"/>
  <c r="AW1739" i="2"/>
  <c r="AY1739" i="2"/>
  <c r="AZ1739" i="2"/>
  <c r="BD1739" i="2"/>
  <c r="BE1739" i="2"/>
  <c r="BF1739" i="2"/>
  <c r="A1740" i="2"/>
  <c r="B1740" i="2"/>
  <c r="C1740" i="2"/>
  <c r="D1740" i="2"/>
  <c r="E1740" i="2"/>
  <c r="F1740" i="2"/>
  <c r="G1740" i="2"/>
  <c r="AU1740" i="2" s="1"/>
  <c r="H1740" i="2"/>
  <c r="I1740" i="2"/>
  <c r="J1740" i="2"/>
  <c r="K1740" i="2"/>
  <c r="L1740" i="2"/>
  <c r="M1740" i="2"/>
  <c r="N1740" i="2"/>
  <c r="O1740" i="2"/>
  <c r="P1740" i="2"/>
  <c r="Q1740" i="2"/>
  <c r="R1740" i="2"/>
  <c r="S1740" i="2"/>
  <c r="T1740" i="2"/>
  <c r="U1740" i="2"/>
  <c r="V1740" i="2"/>
  <c r="W1740" i="2"/>
  <c r="X1740" i="2"/>
  <c r="Y1740" i="2"/>
  <c r="Z1740" i="2"/>
  <c r="AA1740" i="2"/>
  <c r="AB1740" i="2"/>
  <c r="AC1740" i="2"/>
  <c r="AD1740" i="2"/>
  <c r="AP1740" i="2"/>
  <c r="AQ1740" i="2"/>
  <c r="AR1740" i="2"/>
  <c r="AV1740" i="2"/>
  <c r="AW1740" i="2"/>
  <c r="AY1740" i="2"/>
  <c r="AZ1740" i="2"/>
  <c r="BD1740" i="2"/>
  <c r="BE1740" i="2"/>
  <c r="BF1740" i="2"/>
  <c r="A1741" i="2"/>
  <c r="B1741" i="2"/>
  <c r="C1741" i="2"/>
  <c r="D1741" i="2"/>
  <c r="E1741" i="2"/>
  <c r="F1741" i="2"/>
  <c r="G1741" i="2"/>
  <c r="AU1741" i="2" s="1"/>
  <c r="H1741" i="2"/>
  <c r="I1741" i="2"/>
  <c r="J1741" i="2"/>
  <c r="K1741" i="2"/>
  <c r="L1741" i="2"/>
  <c r="M1741" i="2"/>
  <c r="N1741" i="2"/>
  <c r="O1741" i="2"/>
  <c r="P1741" i="2"/>
  <c r="Q1741" i="2"/>
  <c r="R1741" i="2"/>
  <c r="S1741" i="2"/>
  <c r="T1741" i="2"/>
  <c r="U1741" i="2"/>
  <c r="V1741" i="2"/>
  <c r="W1741" i="2"/>
  <c r="X1741" i="2"/>
  <c r="Y1741" i="2"/>
  <c r="Z1741" i="2"/>
  <c r="AA1741" i="2"/>
  <c r="AB1741" i="2"/>
  <c r="AC1741" i="2"/>
  <c r="AD1741" i="2"/>
  <c r="AP1741" i="2"/>
  <c r="AQ1741" i="2"/>
  <c r="AR1741" i="2"/>
  <c r="AV1741" i="2"/>
  <c r="AW1741" i="2"/>
  <c r="AY1741" i="2"/>
  <c r="AZ1741" i="2"/>
  <c r="BD1741" i="2"/>
  <c r="BE1741" i="2"/>
  <c r="BF1741" i="2"/>
  <c r="A1742" i="2"/>
  <c r="B1742" i="2"/>
  <c r="C1742" i="2"/>
  <c r="D1742" i="2"/>
  <c r="E1742" i="2"/>
  <c r="F1742" i="2"/>
  <c r="G1742" i="2"/>
  <c r="AU1742" i="2" s="1"/>
  <c r="H1742" i="2"/>
  <c r="I1742" i="2"/>
  <c r="J1742" i="2"/>
  <c r="K1742" i="2"/>
  <c r="L1742" i="2"/>
  <c r="M1742" i="2"/>
  <c r="N1742" i="2"/>
  <c r="O1742" i="2"/>
  <c r="P1742" i="2"/>
  <c r="Q1742" i="2"/>
  <c r="R1742" i="2"/>
  <c r="S1742" i="2"/>
  <c r="T1742" i="2"/>
  <c r="U1742" i="2"/>
  <c r="V1742" i="2"/>
  <c r="W1742" i="2"/>
  <c r="X1742" i="2"/>
  <c r="Y1742" i="2"/>
  <c r="Z1742" i="2"/>
  <c r="AA1742" i="2"/>
  <c r="AB1742" i="2"/>
  <c r="AC1742" i="2"/>
  <c r="AD1742" i="2"/>
  <c r="AP1742" i="2"/>
  <c r="AQ1742" i="2"/>
  <c r="AR1742" i="2"/>
  <c r="AV1742" i="2"/>
  <c r="AW1742" i="2"/>
  <c r="AY1742" i="2"/>
  <c r="AZ1742" i="2"/>
  <c r="BD1742" i="2"/>
  <c r="BE1742" i="2"/>
  <c r="BF1742" i="2"/>
  <c r="A1743" i="2"/>
  <c r="B1743" i="2"/>
  <c r="C1743" i="2"/>
  <c r="D1743" i="2"/>
  <c r="E1743" i="2"/>
  <c r="F1743" i="2"/>
  <c r="G1743" i="2"/>
  <c r="AU1743" i="2" s="1"/>
  <c r="H1743" i="2"/>
  <c r="I1743" i="2"/>
  <c r="J1743" i="2"/>
  <c r="K1743" i="2"/>
  <c r="L1743" i="2"/>
  <c r="M1743" i="2"/>
  <c r="N1743" i="2"/>
  <c r="O1743" i="2"/>
  <c r="P1743" i="2"/>
  <c r="Q1743" i="2"/>
  <c r="R1743" i="2"/>
  <c r="S1743" i="2"/>
  <c r="T1743" i="2"/>
  <c r="U1743" i="2"/>
  <c r="V1743" i="2"/>
  <c r="W1743" i="2"/>
  <c r="X1743" i="2"/>
  <c r="Y1743" i="2"/>
  <c r="Z1743" i="2"/>
  <c r="AA1743" i="2"/>
  <c r="AB1743" i="2"/>
  <c r="AC1743" i="2"/>
  <c r="AD1743" i="2"/>
  <c r="AP1743" i="2"/>
  <c r="AQ1743" i="2"/>
  <c r="AR1743" i="2"/>
  <c r="AV1743" i="2"/>
  <c r="AW1743" i="2"/>
  <c r="AY1743" i="2"/>
  <c r="AZ1743" i="2"/>
  <c r="BD1743" i="2"/>
  <c r="BE1743" i="2"/>
  <c r="BF1743" i="2"/>
  <c r="A1744" i="2"/>
  <c r="B1744" i="2"/>
  <c r="C1744" i="2"/>
  <c r="D1744" i="2"/>
  <c r="E1744" i="2"/>
  <c r="F1744" i="2"/>
  <c r="G1744" i="2"/>
  <c r="AU1744" i="2" s="1"/>
  <c r="H1744" i="2"/>
  <c r="I1744" i="2"/>
  <c r="J1744" i="2"/>
  <c r="K1744" i="2"/>
  <c r="L1744" i="2"/>
  <c r="M1744" i="2"/>
  <c r="N1744" i="2"/>
  <c r="O1744" i="2"/>
  <c r="P1744" i="2"/>
  <c r="Q1744" i="2"/>
  <c r="R1744" i="2"/>
  <c r="S1744" i="2"/>
  <c r="T1744" i="2"/>
  <c r="U1744" i="2"/>
  <c r="V1744" i="2"/>
  <c r="W1744" i="2"/>
  <c r="X1744" i="2"/>
  <c r="Y1744" i="2"/>
  <c r="Z1744" i="2"/>
  <c r="AA1744" i="2"/>
  <c r="AB1744" i="2"/>
  <c r="AC1744" i="2"/>
  <c r="AD1744" i="2"/>
  <c r="AP1744" i="2"/>
  <c r="AQ1744" i="2"/>
  <c r="AR1744" i="2"/>
  <c r="AV1744" i="2"/>
  <c r="AW1744" i="2"/>
  <c r="AY1744" i="2"/>
  <c r="AZ1744" i="2"/>
  <c r="BD1744" i="2"/>
  <c r="BE1744" i="2"/>
  <c r="BF1744" i="2"/>
  <c r="A1745" i="2"/>
  <c r="B1745" i="2"/>
  <c r="C1745" i="2"/>
  <c r="D1745" i="2"/>
  <c r="E1745" i="2"/>
  <c r="F1745" i="2"/>
  <c r="G1745" i="2"/>
  <c r="AU1745" i="2" s="1"/>
  <c r="H1745" i="2"/>
  <c r="I1745" i="2"/>
  <c r="J1745" i="2"/>
  <c r="K1745" i="2"/>
  <c r="L1745" i="2"/>
  <c r="M1745" i="2"/>
  <c r="N1745" i="2"/>
  <c r="O1745" i="2"/>
  <c r="P1745" i="2"/>
  <c r="Q1745" i="2"/>
  <c r="R1745" i="2"/>
  <c r="S1745" i="2"/>
  <c r="T1745" i="2"/>
  <c r="U1745" i="2"/>
  <c r="V1745" i="2"/>
  <c r="W1745" i="2"/>
  <c r="X1745" i="2"/>
  <c r="Y1745" i="2"/>
  <c r="Z1745" i="2"/>
  <c r="AA1745" i="2"/>
  <c r="AB1745" i="2"/>
  <c r="AC1745" i="2"/>
  <c r="AD1745" i="2"/>
  <c r="AP1745" i="2"/>
  <c r="AQ1745" i="2"/>
  <c r="AR1745" i="2"/>
  <c r="AV1745" i="2"/>
  <c r="AW1745" i="2"/>
  <c r="AY1745" i="2"/>
  <c r="AZ1745" i="2"/>
  <c r="BD1745" i="2"/>
  <c r="BE1745" i="2"/>
  <c r="BF1745" i="2"/>
  <c r="BA1731" i="2" l="1"/>
  <c r="BA1695" i="2"/>
  <c r="BA1650" i="2"/>
  <c r="BA1450" i="2"/>
  <c r="BA1341" i="2"/>
  <c r="BA1124" i="2"/>
  <c r="BA984" i="2"/>
  <c r="BA1739" i="2"/>
  <c r="BA1723" i="2"/>
  <c r="BA1707" i="2"/>
  <c r="BA1687" i="2"/>
  <c r="BA1666" i="2"/>
  <c r="BA1373" i="2"/>
  <c r="BA1135" i="2"/>
  <c r="BA1100" i="2"/>
  <c r="BA1009" i="2"/>
  <c r="BA969" i="2"/>
  <c r="BA1743" i="2"/>
  <c r="BA1735" i="2"/>
  <c r="BA1727" i="2"/>
  <c r="BA1719" i="2"/>
  <c r="BA1711" i="2"/>
  <c r="BA1699" i="2"/>
  <c r="BA1691" i="2"/>
  <c r="BA1683" i="2"/>
  <c r="BA1674" i="2"/>
  <c r="BA1658" i="2"/>
  <c r="BA1603" i="2"/>
  <c r="BA1141" i="2"/>
  <c r="BA1127" i="2"/>
  <c r="BA1025" i="2"/>
  <c r="BA997" i="2"/>
  <c r="BA780" i="2"/>
  <c r="BA760" i="2"/>
  <c r="BA1625" i="2"/>
  <c r="BA1493" i="2"/>
  <c r="BA1422" i="2"/>
  <c r="BA1299" i="2"/>
  <c r="BA957" i="2"/>
  <c r="BA929" i="2"/>
  <c r="BA832" i="2"/>
  <c r="BA772" i="2"/>
  <c r="BA1703" i="2"/>
  <c r="BA1670" i="2"/>
  <c r="BA1662" i="2"/>
  <c r="BA1654" i="2"/>
  <c r="BA1646" i="2"/>
  <c r="BA1633" i="2"/>
  <c r="BA1615" i="2"/>
  <c r="BA1587" i="2"/>
  <c r="BA1529" i="2"/>
  <c r="BA1501" i="2"/>
  <c r="BA1485" i="2"/>
  <c r="BA1454" i="2"/>
  <c r="BA1405" i="2"/>
  <c r="BA1387" i="2"/>
  <c r="BA1333" i="2"/>
  <c r="BA1295" i="2"/>
  <c r="BA1233" i="2"/>
  <c r="BA1143" i="2"/>
  <c r="BA1139" i="2"/>
  <c r="BA1131" i="2"/>
  <c r="BA859" i="2"/>
  <c r="BA809" i="2"/>
  <c r="BA712" i="2"/>
  <c r="BA1641" i="2"/>
  <c r="BA1122" i="2"/>
  <c r="BA1113" i="2"/>
  <c r="BA1081" i="2"/>
  <c r="BA1062" i="2"/>
  <c r="BA1037" i="2"/>
  <c r="BA1016" i="2"/>
  <c r="BA991" i="2"/>
  <c r="BA977" i="2"/>
  <c r="BA951" i="2"/>
  <c r="BA936" i="2"/>
  <c r="BA923" i="2"/>
  <c r="BA921" i="2"/>
  <c r="BA872" i="2"/>
  <c r="BA843" i="2"/>
  <c r="BA824" i="2"/>
  <c r="BA776" i="2"/>
  <c r="BA768" i="2"/>
  <c r="BA704" i="2"/>
  <c r="AU1301" i="2"/>
  <c r="BA1301" i="2"/>
  <c r="AU1142" i="2"/>
  <c r="BA1142" i="2"/>
  <c r="AU1137" i="2"/>
  <c r="BA1137" i="2"/>
  <c r="AU1129" i="2"/>
  <c r="BA1129" i="2"/>
  <c r="AU1123" i="2"/>
  <c r="BA1123" i="2"/>
  <c r="AU993" i="2"/>
  <c r="BA993" i="2"/>
  <c r="AU980" i="2"/>
  <c r="BA980" i="2"/>
  <c r="AU953" i="2"/>
  <c r="BA953" i="2"/>
  <c r="AU828" i="2"/>
  <c r="BA828" i="2"/>
  <c r="AU778" i="2"/>
  <c r="BA778" i="2"/>
  <c r="AU770" i="2"/>
  <c r="BA770" i="2"/>
  <c r="AU753" i="2"/>
  <c r="BA753" i="2"/>
  <c r="BA1745" i="2"/>
  <c r="BA1741" i="2"/>
  <c r="BA1737" i="2"/>
  <c r="BA1733" i="2"/>
  <c r="BA1729" i="2"/>
  <c r="BA1725" i="2"/>
  <c r="BA1721" i="2"/>
  <c r="BA1717" i="2"/>
  <c r="BA1713" i="2"/>
  <c r="BA1709" i="2"/>
  <c r="BA1705" i="2"/>
  <c r="BA1701" i="2"/>
  <c r="BA1697" i="2"/>
  <c r="BA1693" i="2"/>
  <c r="BA1689" i="2"/>
  <c r="BA1685" i="2"/>
  <c r="BA1681" i="2"/>
  <c r="BA1677" i="2"/>
  <c r="BA1672" i="2"/>
  <c r="BA1668" i="2"/>
  <c r="BA1664" i="2"/>
  <c r="BA1660" i="2"/>
  <c r="BA1656" i="2"/>
  <c r="BA1652" i="2"/>
  <c r="BA1648" i="2"/>
  <c r="BA1644" i="2"/>
  <c r="BA1637" i="2"/>
  <c r="BA1629" i="2"/>
  <c r="BA1621" i="2"/>
  <c r="BA1595" i="2"/>
  <c r="BA1579" i="2"/>
  <c r="BA1521" i="2"/>
  <c r="BA1505" i="2"/>
  <c r="BA1497" i="2"/>
  <c r="BA1489" i="2"/>
  <c r="BA1458" i="2"/>
  <c r="BA1452" i="2"/>
  <c r="BA1448" i="2"/>
  <c r="BA1420" i="2"/>
  <c r="BA1379" i="2"/>
  <c r="BA1369" i="2"/>
  <c r="BA1337" i="2"/>
  <c r="BA1329" i="2"/>
  <c r="AU1297" i="2"/>
  <c r="BA1297" i="2"/>
  <c r="AU1140" i="2"/>
  <c r="BA1140" i="2"/>
  <c r="AU1133" i="2"/>
  <c r="BA1133" i="2"/>
  <c r="AU1125" i="2"/>
  <c r="BA1125" i="2"/>
  <c r="AU1121" i="2"/>
  <c r="BA1121" i="2"/>
  <c r="AU1055" i="2"/>
  <c r="BA1055" i="2"/>
  <c r="AU1000" i="2"/>
  <c r="BA1000" i="2"/>
  <c r="AU973" i="2"/>
  <c r="BA973" i="2"/>
  <c r="AU960" i="2"/>
  <c r="BA960" i="2"/>
  <c r="AU913" i="2"/>
  <c r="BA913" i="2"/>
  <c r="AU836" i="2"/>
  <c r="BA836" i="2"/>
  <c r="AU820" i="2"/>
  <c r="BA820" i="2"/>
  <c r="AU774" i="2"/>
  <c r="BA774" i="2"/>
  <c r="AU764" i="2"/>
  <c r="BA764" i="2"/>
  <c r="BA1325" i="2"/>
  <c r="BA1261" i="2"/>
  <c r="BA1237" i="2"/>
  <c r="BA1118" i="2"/>
  <c r="BA1091" i="2"/>
  <c r="BA1043" i="2"/>
  <c r="BA1013" i="2"/>
  <c r="BA1007" i="2"/>
  <c r="BA981" i="2"/>
  <c r="BA933" i="2"/>
  <c r="BA927" i="2"/>
  <c r="BA901" i="2"/>
  <c r="BA867" i="2"/>
  <c r="BA851" i="2"/>
  <c r="AU1675" i="2"/>
  <c r="BA1675" i="2"/>
  <c r="AU1671" i="2"/>
  <c r="BA1671" i="2"/>
  <c r="AU1667" i="2"/>
  <c r="BA1667" i="2"/>
  <c r="BA1744" i="2"/>
  <c r="BA1742" i="2"/>
  <c r="BA1740" i="2"/>
  <c r="BA1738" i="2"/>
  <c r="BA1736" i="2"/>
  <c r="BA1734" i="2"/>
  <c r="BA1732" i="2"/>
  <c r="BA1730" i="2"/>
  <c r="BA1728" i="2"/>
  <c r="BA1726" i="2"/>
  <c r="BA1724" i="2"/>
  <c r="BA1722" i="2"/>
  <c r="BA1720" i="2"/>
  <c r="BA1718" i="2"/>
  <c r="BA1716" i="2"/>
  <c r="BA1714" i="2"/>
  <c r="BA1712" i="2"/>
  <c r="BA1710" i="2"/>
  <c r="BA1708" i="2"/>
  <c r="BA1706" i="2"/>
  <c r="BA1704" i="2"/>
  <c r="BA1702" i="2"/>
  <c r="BA1700" i="2"/>
  <c r="BA1698" i="2"/>
  <c r="BA1696" i="2"/>
  <c r="BA1694" i="2"/>
  <c r="BA1692" i="2"/>
  <c r="BA1690" i="2"/>
  <c r="BA1688" i="2"/>
  <c r="BA1686" i="2"/>
  <c r="BA1684" i="2"/>
  <c r="BA1682" i="2"/>
  <c r="BA1680" i="2"/>
  <c r="BA1678" i="2"/>
  <c r="BA1676" i="2"/>
  <c r="AU1673" i="2"/>
  <c r="BA1673" i="2"/>
  <c r="AU1669" i="2"/>
  <c r="BA1669" i="2"/>
  <c r="AU1665" i="2"/>
  <c r="BA1665" i="2"/>
  <c r="BA1663" i="2"/>
  <c r="BA1661" i="2"/>
  <c r="BA1659" i="2"/>
  <c r="BA1657" i="2"/>
  <c r="BA1655" i="2"/>
  <c r="BA1653" i="2"/>
  <c r="BA1651" i="2"/>
  <c r="BA1649" i="2"/>
  <c r="BA1647" i="2"/>
  <c r="BA1645" i="2"/>
  <c r="BA1643" i="2"/>
  <c r="BA1639" i="2"/>
  <c r="BA1635" i="2"/>
  <c r="BA1631" i="2"/>
  <c r="BA1627" i="2"/>
  <c r="BA1623" i="2"/>
  <c r="BA1619" i="2"/>
  <c r="BA1607" i="2"/>
  <c r="BA1599" i="2"/>
  <c r="BA1591" i="2"/>
  <c r="BA1583" i="2"/>
  <c r="BA1575" i="2"/>
  <c r="BA1533" i="2"/>
  <c r="BA1525" i="2"/>
  <c r="BA1517" i="2"/>
  <c r="BA1509" i="2"/>
  <c r="BA1503" i="2"/>
  <c r="BA1499" i="2"/>
  <c r="BA1495" i="2"/>
  <c r="BA1491" i="2"/>
  <c r="BA1487" i="2"/>
  <c r="BA1483" i="2"/>
  <c r="BA1456" i="2"/>
  <c r="BA1413" i="2"/>
  <c r="AU1093" i="2"/>
  <c r="BA1093" i="2"/>
  <c r="BA1417" i="2"/>
  <c r="BA1411" i="2"/>
  <c r="BA1407" i="2"/>
  <c r="BA1383" i="2"/>
  <c r="BA1375" i="2"/>
  <c r="BA1371" i="2"/>
  <c r="BA1367" i="2"/>
  <c r="BA1335" i="2"/>
  <c r="BA1331" i="2"/>
  <c r="BA1327" i="2"/>
  <c r="BA1323" i="2"/>
  <c r="BA1300" i="2"/>
  <c r="BA1298" i="2"/>
  <c r="BA1296" i="2"/>
  <c r="BA1294" i="2"/>
  <c r="BA1243" i="2"/>
  <c r="BA1235" i="2"/>
  <c r="BA1120" i="2"/>
  <c r="BA1109" i="2"/>
  <c r="BA1097" i="2"/>
  <c r="BA1069" i="2"/>
  <c r="BA1079" i="2"/>
  <c r="BA1078" i="2"/>
  <c r="BA1072" i="2"/>
  <c r="BA1066" i="2"/>
  <c r="BA1059" i="2"/>
  <c r="BA1053" i="2"/>
  <c r="BA1052" i="2"/>
  <c r="BA1046" i="2"/>
  <c r="BA1039" i="2"/>
  <c r="BA1035" i="2"/>
  <c r="BA1028" i="2"/>
  <c r="BA1021" i="2"/>
  <c r="BA1017" i="2"/>
  <c r="BA1015" i="2"/>
  <c r="BA1008" i="2"/>
  <c r="BA1005" i="2"/>
  <c r="BA1001" i="2"/>
  <c r="BA999" i="2"/>
  <c r="BA992" i="2"/>
  <c r="BA989" i="2"/>
  <c r="BA985" i="2"/>
  <c r="BA982" i="2"/>
  <c r="BA979" i="2"/>
  <c r="BA972" i="2"/>
  <c r="BA968" i="2"/>
  <c r="BA965" i="2"/>
  <c r="BA961" i="2"/>
  <c r="BA959" i="2"/>
  <c r="BA952" i="2"/>
  <c r="BA949" i="2"/>
  <c r="BA944" i="2"/>
  <c r="BA941" i="2"/>
  <c r="BA937" i="2"/>
  <c r="BA928" i="2"/>
  <c r="BA925" i="2"/>
  <c r="BA911" i="2"/>
  <c r="BA910" i="2"/>
  <c r="BA904" i="2"/>
  <c r="BA896" i="2"/>
  <c r="BA889" i="2"/>
  <c r="BA870" i="2"/>
  <c r="BA863" i="2"/>
  <c r="BA855" i="2"/>
  <c r="BA847" i="2"/>
  <c r="BA839" i="2"/>
  <c r="BA834" i="2"/>
  <c r="BA830" i="2"/>
  <c r="BA826" i="2"/>
  <c r="BA822" i="2"/>
  <c r="BA818" i="2"/>
  <c r="BA766" i="2"/>
  <c r="BA762" i="2"/>
  <c r="BA758" i="2"/>
  <c r="BA1617" i="2"/>
  <c r="BA1613" i="2"/>
  <c r="BA1611" i="2"/>
  <c r="BA1609" i="2"/>
  <c r="BA1605" i="2"/>
  <c r="BA1601" i="2"/>
  <c r="BA1597" i="2"/>
  <c r="BA1593" i="2"/>
  <c r="BA1589" i="2"/>
  <c r="BA1585" i="2"/>
  <c r="BA1581" i="2"/>
  <c r="BA1577" i="2"/>
  <c r="BA1573" i="2"/>
  <c r="BA1571" i="2"/>
  <c r="BA1569" i="2"/>
  <c r="BA1567" i="2"/>
  <c r="BA1565" i="2"/>
  <c r="BA1545" i="2"/>
  <c r="BA1543" i="2"/>
  <c r="BA1541" i="2"/>
  <c r="BA1539" i="2"/>
  <c r="BA1537" i="2"/>
  <c r="BA1535" i="2"/>
  <c r="BA1531" i="2"/>
  <c r="BA1527" i="2"/>
  <c r="BA1523" i="2"/>
  <c r="BA1519" i="2"/>
  <c r="BA1515" i="2"/>
  <c r="BA1511" i="2"/>
  <c r="BA1507" i="2"/>
  <c r="BA1464" i="2"/>
  <c r="BA1462" i="2"/>
  <c r="BA1460" i="2"/>
  <c r="BA1446" i="2"/>
  <c r="BA1444" i="2"/>
  <c r="BA1442" i="2"/>
  <c r="BA1440" i="2"/>
  <c r="BA1438" i="2"/>
  <c r="BA1436" i="2"/>
  <c r="BA1434" i="2"/>
  <c r="BA1432" i="2"/>
  <c r="BA1430" i="2"/>
  <c r="BA1428" i="2"/>
  <c r="BA1426" i="2"/>
  <c r="BA1424" i="2"/>
  <c r="BA1421" i="2"/>
  <c r="BA1419" i="2"/>
  <c r="BA1415" i="2"/>
  <c r="BA1403" i="2"/>
  <c r="BA1401" i="2"/>
  <c r="BA1399" i="2"/>
  <c r="BA1397" i="2"/>
  <c r="BA1395" i="2"/>
  <c r="BA1393" i="2"/>
  <c r="BA1391" i="2"/>
  <c r="BA1389" i="2"/>
  <c r="BA1385" i="2"/>
  <c r="BA1381" i="2"/>
  <c r="BA1377" i="2"/>
  <c r="BA1312" i="2"/>
  <c r="BA1174" i="2"/>
  <c r="BA1172" i="2"/>
  <c r="BA1170" i="2"/>
  <c r="BA1168" i="2"/>
  <c r="BA1164" i="2"/>
  <c r="BA1160" i="2"/>
  <c r="BA1156" i="2"/>
  <c r="BA1152" i="2"/>
  <c r="BA1148" i="2"/>
  <c r="AU1084" i="2"/>
  <c r="BA1084" i="2"/>
  <c r="BA1166" i="2"/>
  <c r="BA1162" i="2"/>
  <c r="BA1158" i="2"/>
  <c r="BA1154" i="2"/>
  <c r="BA1150" i="2"/>
  <c r="BA1145" i="2"/>
  <c r="BA1138" i="2"/>
  <c r="BA1136" i="2"/>
  <c r="BA1134" i="2"/>
  <c r="BA1132" i="2"/>
  <c r="BA1130" i="2"/>
  <c r="BA1128" i="2"/>
  <c r="BA1126" i="2"/>
  <c r="BA1119" i="2"/>
  <c r="BA1117" i="2"/>
  <c r="BA1114" i="2"/>
  <c r="BA1108" i="2"/>
  <c r="BA1105" i="2"/>
  <c r="BA1101" i="2"/>
  <c r="BA1099" i="2"/>
  <c r="BA1092" i="2"/>
  <c r="BA1089" i="2"/>
  <c r="BA1085" i="2"/>
  <c r="BA1080" i="2"/>
  <c r="BA1077" i="2"/>
  <c r="BA1073" i="2"/>
  <c r="BA1071" i="2"/>
  <c r="BA1070" i="2"/>
  <c r="BA1063" i="2"/>
  <c r="BA1061" i="2"/>
  <c r="BA1060" i="2"/>
  <c r="BA1054" i="2"/>
  <c r="BA1051" i="2"/>
  <c r="BA1047" i="2"/>
  <c r="BA1045" i="2"/>
  <c r="BA1044" i="2"/>
  <c r="BA1038" i="2"/>
  <c r="BA1036" i="2"/>
  <c r="BA1033" i="2"/>
  <c r="BA1029" i="2"/>
  <c r="BA1027" i="2"/>
  <c r="BA1020" i="2"/>
  <c r="BA1019" i="2"/>
  <c r="AU1015" i="2"/>
  <c r="BA1012" i="2"/>
  <c r="BA1011" i="2"/>
  <c r="AU1007" i="2"/>
  <c r="BA1004" i="2"/>
  <c r="BA1003" i="2"/>
  <c r="AU999" i="2"/>
  <c r="BA996" i="2"/>
  <c r="BA995" i="2"/>
  <c r="AU991" i="2"/>
  <c r="BA988" i="2"/>
  <c r="BA987" i="2"/>
  <c r="AU981" i="2"/>
  <c r="AU979" i="2"/>
  <c r="BA976" i="2"/>
  <c r="BA971" i="2"/>
  <c r="BA964" i="2"/>
  <c r="BA963" i="2"/>
  <c r="AU959" i="2"/>
  <c r="BA956" i="2"/>
  <c r="BA955" i="2"/>
  <c r="AU951" i="2"/>
  <c r="BA948" i="2"/>
  <c r="BA947" i="2"/>
  <c r="BA945" i="2"/>
  <c r="BA940" i="2"/>
  <c r="BA939" i="2"/>
  <c r="BA932" i="2"/>
  <c r="BA931" i="2"/>
  <c r="AU927" i="2"/>
  <c r="BA924" i="2"/>
  <c r="BA920" i="2"/>
  <c r="BA917" i="2"/>
  <c r="BA912" i="2"/>
  <c r="BA905" i="2"/>
  <c r="BA897" i="2"/>
  <c r="BA895" i="2"/>
  <c r="BA894" i="2"/>
  <c r="BA888" i="2"/>
  <c r="BA885" i="2"/>
  <c r="BA881" i="2"/>
  <c r="BA879" i="2"/>
  <c r="BA877" i="2"/>
  <c r="BA865" i="2"/>
  <c r="BA861" i="2"/>
  <c r="BA857" i="2"/>
  <c r="BA853" i="2"/>
  <c r="BA849" i="2"/>
  <c r="BA845" i="2"/>
  <c r="BA841" i="2"/>
  <c r="BA837" i="2"/>
  <c r="BA835" i="2"/>
  <c r="BA833" i="2"/>
  <c r="BA831" i="2"/>
  <c r="BA829" i="2"/>
  <c r="BA827" i="2"/>
  <c r="BA825" i="2"/>
  <c r="BA823" i="2"/>
  <c r="BA821" i="2"/>
  <c r="BA819" i="2"/>
  <c r="BA802" i="2"/>
  <c r="BA794" i="2"/>
  <c r="BA793" i="2"/>
  <c r="BA781" i="2"/>
  <c r="BA779" i="2"/>
  <c r="BA777" i="2"/>
  <c r="BA775" i="2"/>
  <c r="BA773" i="2"/>
  <c r="BA771" i="2"/>
  <c r="BA769" i="2"/>
  <c r="BA767" i="2"/>
  <c r="BA765" i="2"/>
  <c r="BA763" i="2"/>
  <c r="BA761" i="2"/>
  <c r="BA759" i="2"/>
  <c r="BA757" i="2"/>
  <c r="BA746" i="2"/>
  <c r="BA736" i="2"/>
  <c r="BA722" i="2"/>
  <c r="BA1642" i="2"/>
  <c r="BA1640" i="2"/>
  <c r="BA1638" i="2"/>
  <c r="BA1636" i="2"/>
  <c r="BA1634" i="2"/>
  <c r="BA1632" i="2"/>
  <c r="BA1630" i="2"/>
  <c r="BA1628" i="2"/>
  <c r="BA1626" i="2"/>
  <c r="BA1624" i="2"/>
  <c r="BA1622" i="2"/>
  <c r="BA1620" i="2"/>
  <c r="BA1618" i="2"/>
  <c r="BA1616" i="2"/>
  <c r="BA1614" i="2"/>
  <c r="BA1612" i="2"/>
  <c r="BA1610" i="2"/>
  <c r="BA1608" i="2"/>
  <c r="BA1606" i="2"/>
  <c r="BA1604" i="2"/>
  <c r="BA1602" i="2"/>
  <c r="BA1600" i="2"/>
  <c r="BA1598" i="2"/>
  <c r="BA1596" i="2"/>
  <c r="BA1594" i="2"/>
  <c r="BA1592" i="2"/>
  <c r="BA1590" i="2"/>
  <c r="BA1588" i="2"/>
  <c r="BA1586" i="2"/>
  <c r="BA1584" i="2"/>
  <c r="BA1582" i="2"/>
  <c r="BA1580" i="2"/>
  <c r="BA1578" i="2"/>
  <c r="BA1576" i="2"/>
  <c r="BA1574" i="2"/>
  <c r="BA1572" i="2"/>
  <c r="BA1570" i="2"/>
  <c r="BA1568" i="2"/>
  <c r="BA1566" i="2"/>
  <c r="BA1564" i="2"/>
  <c r="BA1562" i="2"/>
  <c r="BA1560" i="2"/>
  <c r="BA1558" i="2"/>
  <c r="BA1556" i="2"/>
  <c r="BA1554" i="2"/>
  <c r="BA1552" i="2"/>
  <c r="BA1550" i="2"/>
  <c r="BA1548" i="2"/>
  <c r="BA1546" i="2"/>
  <c r="BA1544" i="2"/>
  <c r="BA1542" i="2"/>
  <c r="BA1540" i="2"/>
  <c r="BA1538" i="2"/>
  <c r="BA1536" i="2"/>
  <c r="BA1534" i="2"/>
  <c r="BA1563" i="2"/>
  <c r="BA1561" i="2"/>
  <c r="BA1559" i="2"/>
  <c r="BA1557" i="2"/>
  <c r="BA1555" i="2"/>
  <c r="BA1553" i="2"/>
  <c r="BA1551" i="2"/>
  <c r="BA1549" i="2"/>
  <c r="BA1547" i="2"/>
  <c r="BA1532" i="2"/>
  <c r="BA1530" i="2"/>
  <c r="BA1528" i="2"/>
  <c r="BA1526" i="2"/>
  <c r="BA1524" i="2"/>
  <c r="BA1522" i="2"/>
  <c r="BA1520" i="2"/>
  <c r="BA1518" i="2"/>
  <c r="BA1516" i="2"/>
  <c r="BA1514" i="2"/>
  <c r="BA1512" i="2"/>
  <c r="BA1510" i="2"/>
  <c r="BA1508" i="2"/>
  <c r="BA1506" i="2"/>
  <c r="BA1504" i="2"/>
  <c r="BA1502" i="2"/>
  <c r="BA1500" i="2"/>
  <c r="BA1498" i="2"/>
  <c r="BA1496" i="2"/>
  <c r="BA1494" i="2"/>
  <c r="BA1492" i="2"/>
  <c r="BA1490" i="2"/>
  <c r="BA1488" i="2"/>
  <c r="BA1486" i="2"/>
  <c r="BA1484" i="2"/>
  <c r="BA1482" i="2"/>
  <c r="BA1480" i="2"/>
  <c r="BA1478" i="2"/>
  <c r="BA1476" i="2"/>
  <c r="BA1474" i="2"/>
  <c r="BA1472" i="2"/>
  <c r="BA1470" i="2"/>
  <c r="BA1468" i="2"/>
  <c r="BA1466" i="2"/>
  <c r="BA1365" i="2"/>
  <c r="BA1363" i="2"/>
  <c r="BA1361" i="2"/>
  <c r="BA1359" i="2"/>
  <c r="BA1357" i="2"/>
  <c r="BA1355" i="2"/>
  <c r="BA1353" i="2"/>
  <c r="BA1351" i="2"/>
  <c r="BA1349" i="2"/>
  <c r="BA1347" i="2"/>
  <c r="BA1345" i="2"/>
  <c r="BA1343" i="2"/>
  <c r="BA1339" i="2"/>
  <c r="BA1321" i="2"/>
  <c r="BA1319" i="2"/>
  <c r="BA1317" i="2"/>
  <c r="BA1315" i="2"/>
  <c r="BA1313" i="2"/>
  <c r="BA1311" i="2"/>
  <c r="BA1309" i="2"/>
  <c r="BA1307" i="2"/>
  <c r="BA1305" i="2"/>
  <c r="BA1303" i="2"/>
  <c r="BA1293" i="2"/>
  <c r="BA1291" i="2"/>
  <c r="BA1289" i="2"/>
  <c r="BA1287" i="2"/>
  <c r="BA1285" i="2"/>
  <c r="BA1283" i="2"/>
  <c r="BA1281" i="2"/>
  <c r="BA1279" i="2"/>
  <c r="BA1277" i="2"/>
  <c r="BA1275" i="2"/>
  <c r="BA1273" i="2"/>
  <c r="BA1271" i="2"/>
  <c r="BA1269" i="2"/>
  <c r="BA1267" i="2"/>
  <c r="BA1265" i="2"/>
  <c r="BA1263" i="2"/>
  <c r="BA1259" i="2"/>
  <c r="BA1257" i="2"/>
  <c r="BA1255" i="2"/>
  <c r="BA1253" i="2"/>
  <c r="BA1251" i="2"/>
  <c r="BA1249" i="2"/>
  <c r="BA1247" i="2"/>
  <c r="BA1245" i="2"/>
  <c r="BA1241" i="2"/>
  <c r="BA1239" i="2"/>
  <c r="BA1231" i="2"/>
  <c r="BA1229" i="2"/>
  <c r="BA1227" i="2"/>
  <c r="BA1225" i="2"/>
  <c r="BA1223" i="2"/>
  <c r="BA1221" i="2"/>
  <c r="BA1219" i="2"/>
  <c r="BA1217" i="2"/>
  <c r="BA1215" i="2"/>
  <c r="BA1213" i="2"/>
  <c r="BA1211" i="2"/>
  <c r="BA1209" i="2"/>
  <c r="BA1207" i="2"/>
  <c r="BA1205" i="2"/>
  <c r="BA1203" i="2"/>
  <c r="BA1201" i="2"/>
  <c r="BA1199" i="2"/>
  <c r="BA1197" i="2"/>
  <c r="BA1195" i="2"/>
  <c r="BA1193" i="2"/>
  <c r="BA1191" i="2"/>
  <c r="BA1189" i="2"/>
  <c r="BA1187" i="2"/>
  <c r="BA1185" i="2"/>
  <c r="BA1183" i="2"/>
  <c r="BA1181" i="2"/>
  <c r="BA1179" i="2"/>
  <c r="BA1177" i="2"/>
  <c r="BA1175" i="2"/>
  <c r="BA1173" i="2"/>
  <c r="BA1171" i="2"/>
  <c r="BA1169" i="2"/>
  <c r="BA1167" i="2"/>
  <c r="BA1165" i="2"/>
  <c r="BA1163" i="2"/>
  <c r="BA1161" i="2"/>
  <c r="BA1159" i="2"/>
  <c r="BA1157" i="2"/>
  <c r="BA1155" i="2"/>
  <c r="BA1153" i="2"/>
  <c r="BA1151" i="2"/>
  <c r="BA1149" i="2"/>
  <c r="BA1146" i="2"/>
  <c r="BA1144" i="2"/>
  <c r="AU1112" i="2"/>
  <c r="BA1112" i="2"/>
  <c r="BA1481" i="2"/>
  <c r="BA1479" i="2"/>
  <c r="BA1477" i="2"/>
  <c r="BA1475" i="2"/>
  <c r="BA1473" i="2"/>
  <c r="BA1471" i="2"/>
  <c r="BA1469" i="2"/>
  <c r="BA1467" i="2"/>
  <c r="BA1465" i="2"/>
  <c r="BA1463" i="2"/>
  <c r="BA1461" i="2"/>
  <c r="BA1459" i="2"/>
  <c r="BA1457" i="2"/>
  <c r="BA1455" i="2"/>
  <c r="BA1453" i="2"/>
  <c r="BA1451" i="2"/>
  <c r="BA1449" i="2"/>
  <c r="BA1447" i="2"/>
  <c r="BA1445" i="2"/>
  <c r="BA1443" i="2"/>
  <c r="BA1441" i="2"/>
  <c r="BA1439" i="2"/>
  <c r="BA1437" i="2"/>
  <c r="BA1435" i="2"/>
  <c r="BA1433" i="2"/>
  <c r="BA1431" i="2"/>
  <c r="BA1429" i="2"/>
  <c r="BA1427" i="2"/>
  <c r="BA1425" i="2"/>
  <c r="BA1418" i="2"/>
  <c r="BA1416" i="2"/>
  <c r="BA1414" i="2"/>
  <c r="BA1412" i="2"/>
  <c r="BA1410" i="2"/>
  <c r="BA1408" i="2"/>
  <c r="BA1406" i="2"/>
  <c r="BA1404" i="2"/>
  <c r="BA1402" i="2"/>
  <c r="BA1400" i="2"/>
  <c r="BA1398" i="2"/>
  <c r="BA1396" i="2"/>
  <c r="BA1394" i="2"/>
  <c r="BA1392" i="2"/>
  <c r="BA1390" i="2"/>
  <c r="BA1388" i="2"/>
  <c r="BA1386" i="2"/>
  <c r="BA1384" i="2"/>
  <c r="BA1382" i="2"/>
  <c r="BA1380" i="2"/>
  <c r="BA1378" i="2"/>
  <c r="BA1376" i="2"/>
  <c r="BA1374" i="2"/>
  <c r="BA1372" i="2"/>
  <c r="BA1370" i="2"/>
  <c r="BA1368" i="2"/>
  <c r="BA1366" i="2"/>
  <c r="BA1364" i="2"/>
  <c r="BA1362" i="2"/>
  <c r="BA1360" i="2"/>
  <c r="BA1358" i="2"/>
  <c r="BA1356" i="2"/>
  <c r="BA1354" i="2"/>
  <c r="BA1352" i="2"/>
  <c r="BA1350" i="2"/>
  <c r="BA1348" i="2"/>
  <c r="BA1346" i="2"/>
  <c r="BA1344" i="2"/>
  <c r="BA1342" i="2"/>
  <c r="BA1340" i="2"/>
  <c r="BA1338" i="2"/>
  <c r="BA1336" i="2"/>
  <c r="BA1334" i="2"/>
  <c r="BA1332" i="2"/>
  <c r="BA1330" i="2"/>
  <c r="BA1328" i="2"/>
  <c r="BA1326" i="2"/>
  <c r="BA1324" i="2"/>
  <c r="BA1322" i="2"/>
  <c r="BA1320" i="2"/>
  <c r="BA1318" i="2"/>
  <c r="BA1316" i="2"/>
  <c r="BA1314" i="2"/>
  <c r="BA1310" i="2"/>
  <c r="BA1308" i="2"/>
  <c r="BA1306" i="2"/>
  <c r="BA1304" i="2"/>
  <c r="BA1302" i="2"/>
  <c r="BA1292" i="2"/>
  <c r="BA1290" i="2"/>
  <c r="BA1288" i="2"/>
  <c r="BA1286" i="2"/>
  <c r="BA1284" i="2"/>
  <c r="BA1282" i="2"/>
  <c r="BA1280" i="2"/>
  <c r="BA1278" i="2"/>
  <c r="BA1276" i="2"/>
  <c r="BA1274" i="2"/>
  <c r="BA1272" i="2"/>
  <c r="BA1270" i="2"/>
  <c r="BA1268" i="2"/>
  <c r="BA1266" i="2"/>
  <c r="BA1264" i="2"/>
  <c r="BA1262" i="2"/>
  <c r="BA1260" i="2"/>
  <c r="BA1258" i="2"/>
  <c r="BA1256" i="2"/>
  <c r="BA1254" i="2"/>
  <c r="BA1252" i="2"/>
  <c r="BA1250" i="2"/>
  <c r="BA1248" i="2"/>
  <c r="BA1246" i="2"/>
  <c r="BA1244" i="2"/>
  <c r="BA1242" i="2"/>
  <c r="BA1240" i="2"/>
  <c r="BA1238" i="2"/>
  <c r="BA1236" i="2"/>
  <c r="BA1234" i="2"/>
  <c r="BA1232" i="2"/>
  <c r="BA1230" i="2"/>
  <c r="BA1228" i="2"/>
  <c r="BA1226" i="2"/>
  <c r="BA1224" i="2"/>
  <c r="BA1222" i="2"/>
  <c r="BA1220" i="2"/>
  <c r="BA1218" i="2"/>
  <c r="BA1216" i="2"/>
  <c r="BA1214" i="2"/>
  <c r="BA1212" i="2"/>
  <c r="BA1210" i="2"/>
  <c r="BA1208" i="2"/>
  <c r="BA1206" i="2"/>
  <c r="BA1204" i="2"/>
  <c r="BA1202" i="2"/>
  <c r="BA1200" i="2"/>
  <c r="BA1198" i="2"/>
  <c r="BA1196" i="2"/>
  <c r="BA1194" i="2"/>
  <c r="BA1192" i="2"/>
  <c r="BA1190" i="2"/>
  <c r="BA1188" i="2"/>
  <c r="BA1186" i="2"/>
  <c r="BA1184" i="2"/>
  <c r="BA1182" i="2"/>
  <c r="BA1180" i="2"/>
  <c r="BA1178" i="2"/>
  <c r="BA1176" i="2"/>
  <c r="AU1116" i="2"/>
  <c r="BA1116" i="2"/>
  <c r="BA1107" i="2"/>
  <c r="AU1107" i="2"/>
  <c r="BA986" i="2"/>
  <c r="BA975" i="2"/>
  <c r="AU971" i="2"/>
  <c r="BA967" i="2"/>
  <c r="BA943" i="2"/>
  <c r="BA935" i="2"/>
  <c r="BA934" i="2"/>
  <c r="BA919" i="2"/>
  <c r="BA918" i="2"/>
  <c r="BA909" i="2"/>
  <c r="BA903" i="2"/>
  <c r="BA902" i="2"/>
  <c r="BA893" i="2"/>
  <c r="BA887" i="2"/>
  <c r="BA886" i="2"/>
  <c r="BA880" i="2"/>
  <c r="BA878" i="2"/>
  <c r="BA876" i="2"/>
  <c r="BA874" i="2"/>
  <c r="BA1115" i="2"/>
  <c r="BA1111" i="2"/>
  <c r="BA1104" i="2"/>
  <c r="BA1103" i="2"/>
  <c r="BA1102" i="2"/>
  <c r="AU1099" i="2"/>
  <c r="BA1096" i="2"/>
  <c r="BA1095" i="2"/>
  <c r="BA1094" i="2"/>
  <c r="AU1091" i="2"/>
  <c r="BA1088" i="2"/>
  <c r="BA1087" i="2"/>
  <c r="BA1086" i="2"/>
  <c r="BA1083" i="2"/>
  <c r="AU1079" i="2"/>
  <c r="BA1076" i="2"/>
  <c r="BA1075" i="2"/>
  <c r="AU1071" i="2"/>
  <c r="BA1068" i="2"/>
  <c r="AU1066" i="2"/>
  <c r="BA1065" i="2"/>
  <c r="AU1061" i="2"/>
  <c r="BA1058" i="2"/>
  <c r="BA1057" i="2"/>
  <c r="AU1053" i="2"/>
  <c r="BA1050" i="2"/>
  <c r="BA1049" i="2"/>
  <c r="AU1045" i="2"/>
  <c r="BA1042" i="2"/>
  <c r="BA1041" i="2"/>
  <c r="AU1035" i="2"/>
  <c r="BA1032" i="2"/>
  <c r="BA1031" i="2"/>
  <c r="AU1027" i="2"/>
  <c r="BA1024" i="2"/>
  <c r="BA1023" i="2"/>
  <c r="BA875" i="2"/>
  <c r="BA873" i="2"/>
  <c r="BA871" i="2"/>
  <c r="BA869" i="2"/>
  <c r="BA868" i="2"/>
  <c r="BA866" i="2"/>
  <c r="BA864" i="2"/>
  <c r="BA862" i="2"/>
  <c r="BA860" i="2"/>
  <c r="BA858" i="2"/>
  <c r="BA856" i="2"/>
  <c r="BA854" i="2"/>
  <c r="BA852" i="2"/>
  <c r="BA850" i="2"/>
  <c r="BA848" i="2"/>
  <c r="BA846" i="2"/>
  <c r="BA844" i="2"/>
  <c r="BA842" i="2"/>
  <c r="BA840" i="2"/>
  <c r="BA838" i="2"/>
  <c r="BA811" i="2"/>
  <c r="BA749" i="2"/>
  <c r="BA744" i="2"/>
  <c r="BA739" i="2"/>
  <c r="BA734" i="2"/>
  <c r="BA730" i="2"/>
  <c r="BA702" i="2"/>
  <c r="BA1423" i="2"/>
  <c r="BA1110" i="2"/>
  <c r="BA1082" i="2"/>
  <c r="BA1074" i="2"/>
  <c r="BA1067" i="2"/>
  <c r="BA1064" i="2"/>
  <c r="BA1056" i="2"/>
  <c r="BA1048" i="2"/>
  <c r="BA1040" i="2"/>
  <c r="BA1030" i="2"/>
  <c r="BA1022" i="2"/>
  <c r="BA1014" i="2"/>
  <c r="BA1006" i="2"/>
  <c r="BA998" i="2"/>
  <c r="BA990" i="2"/>
  <c r="BA978" i="2"/>
  <c r="BA970" i="2"/>
  <c r="BA962" i="2"/>
  <c r="BA954" i="2"/>
  <c r="BA946" i="2"/>
  <c r="BA938" i="2"/>
  <c r="BA930" i="2"/>
  <c r="BA1106" i="2"/>
  <c r="BA1098" i="2"/>
  <c r="BA1090" i="2"/>
  <c r="BA1034" i="2"/>
  <c r="BA1026" i="2"/>
  <c r="BA1018" i="2"/>
  <c r="BA1010" i="2"/>
  <c r="BA1002" i="2"/>
  <c r="BA994" i="2"/>
  <c r="BA983" i="2"/>
  <c r="BA974" i="2"/>
  <c r="BA966" i="2"/>
  <c r="BA958" i="2"/>
  <c r="BA950" i="2"/>
  <c r="BA942" i="2"/>
  <c r="BA926" i="2"/>
  <c r="AU923" i="2"/>
  <c r="BA922" i="2"/>
  <c r="AU919" i="2"/>
  <c r="BA916" i="2"/>
  <c r="BA915" i="2"/>
  <c r="BA914" i="2"/>
  <c r="AU911" i="2"/>
  <c r="BA908" i="2"/>
  <c r="BA907" i="2"/>
  <c r="BA906" i="2"/>
  <c r="AU903" i="2"/>
  <c r="BA900" i="2"/>
  <c r="BA899" i="2"/>
  <c r="BA898" i="2"/>
  <c r="AU895" i="2"/>
  <c r="BA892" i="2"/>
  <c r="BA891" i="2"/>
  <c r="BA890" i="2"/>
  <c r="AU887" i="2"/>
  <c r="BA884" i="2"/>
  <c r="BA883" i="2"/>
  <c r="BA882" i="2"/>
  <c r="BA810" i="2"/>
  <c r="BA803" i="2"/>
  <c r="BA755" i="2"/>
  <c r="BA751" i="2"/>
  <c r="BA747" i="2"/>
  <c r="BA745" i="2"/>
  <c r="BA742" i="2"/>
  <c r="BA740" i="2"/>
  <c r="BA738" i="2"/>
  <c r="BA735" i="2"/>
  <c r="BA718" i="2"/>
  <c r="BA743" i="2"/>
  <c r="BA741" i="2"/>
  <c r="BA737" i="2"/>
  <c r="BA756" i="2"/>
  <c r="BA754" i="2"/>
  <c r="BA752" i="2"/>
  <c r="BA750" i="2"/>
  <c r="BA748" i="2"/>
  <c r="BA726" i="2"/>
  <c r="BA732" i="2"/>
  <c r="BA728" i="2"/>
  <c r="BA724" i="2"/>
  <c r="BA720" i="2"/>
  <c r="BA716" i="2"/>
  <c r="BA714" i="2"/>
  <c r="BA733" i="2"/>
  <c r="BA731" i="2"/>
  <c r="BA729" i="2"/>
  <c r="BA727" i="2"/>
  <c r="BA725" i="2"/>
  <c r="BA723" i="2"/>
  <c r="BA721" i="2"/>
  <c r="BA719" i="2"/>
  <c r="BA717" i="2"/>
  <c r="BA715" i="2"/>
  <c r="BA713" i="2"/>
  <c r="BA711" i="2"/>
  <c r="AU1083" i="2"/>
  <c r="BA815" i="2"/>
  <c r="BA808" i="2"/>
  <c r="BA707" i="2"/>
  <c r="BA817" i="2"/>
  <c r="BA807" i="2"/>
  <c r="BA801" i="2"/>
  <c r="BA696" i="2"/>
  <c r="BA800" i="2"/>
  <c r="AU799" i="2"/>
  <c r="BA799" i="2"/>
  <c r="BA795" i="2"/>
  <c r="BA792" i="2"/>
  <c r="AU792" i="2"/>
  <c r="BA791" i="2"/>
  <c r="AU789" i="2"/>
  <c r="BA787" i="2"/>
  <c r="BA786" i="2"/>
  <c r="BA785" i="2"/>
  <c r="BA784" i="2"/>
  <c r="BA783" i="2"/>
  <c r="AU782" i="2"/>
  <c r="BA782" i="2"/>
  <c r="BA816" i="2"/>
  <c r="BA814" i="2"/>
  <c r="BA813" i="2"/>
  <c r="BA812" i="2"/>
  <c r="AU809" i="2"/>
  <c r="BA806" i="2"/>
  <c r="BA805" i="2"/>
  <c r="BA804" i="2"/>
  <c r="AU801" i="2"/>
  <c r="BA798" i="2"/>
  <c r="BA797" i="2"/>
  <c r="BA796" i="2"/>
  <c r="AU793" i="2"/>
  <c r="BA790" i="2"/>
  <c r="BA789" i="2"/>
  <c r="BA788" i="2"/>
  <c r="AU785" i="2"/>
  <c r="BA700" i="2"/>
  <c r="BA701" i="2"/>
  <c r="BA709" i="2"/>
  <c r="BA708" i="2"/>
  <c r="BA706" i="2"/>
  <c r="BA703" i="2"/>
  <c r="AU700" i="2"/>
  <c r="BA695" i="2"/>
  <c r="AU698" i="2"/>
  <c r="BA710" i="2"/>
  <c r="BA705" i="2"/>
  <c r="AU702" i="2"/>
  <c r="BA699" i="2"/>
  <c r="BA698" i="2"/>
  <c r="BA697" i="2"/>
  <c r="AU709" i="2"/>
  <c r="F170" i="10"/>
  <c r="AR234" i="2" l="1"/>
  <c r="AV234" i="2"/>
  <c r="AW234" i="2"/>
  <c r="BD234" i="2"/>
  <c r="BE234" i="2"/>
  <c r="BF234" i="2"/>
  <c r="AR235" i="2"/>
  <c r="AV235" i="2"/>
  <c r="AW235" i="2"/>
  <c r="BD235" i="2"/>
  <c r="BE235" i="2"/>
  <c r="BF235" i="2"/>
  <c r="AR236" i="2"/>
  <c r="AV236" i="2"/>
  <c r="AW236" i="2"/>
  <c r="BD236" i="2"/>
  <c r="BE236" i="2"/>
  <c r="BF236" i="2"/>
  <c r="AR237" i="2"/>
  <c r="AV237" i="2"/>
  <c r="AW237" i="2"/>
  <c r="BD237" i="2"/>
  <c r="BE237" i="2"/>
  <c r="BF237" i="2"/>
  <c r="AR238" i="2"/>
  <c r="AV238" i="2"/>
  <c r="AW238" i="2"/>
  <c r="BD238" i="2"/>
  <c r="BE238" i="2"/>
  <c r="BF238" i="2"/>
  <c r="AR239" i="2"/>
  <c r="AV239" i="2"/>
  <c r="AW239" i="2"/>
  <c r="BD239" i="2"/>
  <c r="BE239" i="2"/>
  <c r="BF239" i="2"/>
  <c r="AR240" i="2"/>
  <c r="AV240" i="2"/>
  <c r="AW240" i="2"/>
  <c r="BD240" i="2"/>
  <c r="BE240" i="2"/>
  <c r="BF240" i="2"/>
  <c r="AR241" i="2"/>
  <c r="AV241" i="2"/>
  <c r="AW241" i="2"/>
  <c r="BD241" i="2"/>
  <c r="BE241" i="2"/>
  <c r="BF241" i="2"/>
  <c r="AR242" i="2"/>
  <c r="AV242" i="2"/>
  <c r="AW242" i="2"/>
  <c r="BD242" i="2"/>
  <c r="BE242" i="2"/>
  <c r="BF242" i="2"/>
  <c r="AR243" i="2"/>
  <c r="AV243" i="2"/>
  <c r="AW243" i="2"/>
  <c r="BD243" i="2"/>
  <c r="BE243" i="2"/>
  <c r="BF243" i="2"/>
  <c r="AR244" i="2"/>
  <c r="AV244" i="2"/>
  <c r="AW244" i="2"/>
  <c r="BD244" i="2"/>
  <c r="BE244" i="2"/>
  <c r="BF244" i="2"/>
  <c r="V632" i="2"/>
  <c r="AF632" i="2"/>
  <c r="AG632" i="2"/>
  <c r="AF633" i="2"/>
  <c r="AG633" i="2"/>
  <c r="V634" i="2"/>
  <c r="AF634" i="2"/>
  <c r="AG634" i="2"/>
  <c r="AF635" i="2"/>
  <c r="AG635" i="2"/>
  <c r="V637" i="2"/>
  <c r="AF637" i="2"/>
  <c r="AG637" i="2"/>
  <c r="V638" i="2"/>
  <c r="AF638" i="2"/>
  <c r="AG638" i="2"/>
  <c r="V639" i="2"/>
  <c r="AF639" i="2"/>
  <c r="AG639" i="2"/>
  <c r="V640" i="2"/>
  <c r="AF640" i="2"/>
  <c r="AG640" i="2"/>
  <c r="V641" i="2"/>
  <c r="AF641" i="2"/>
  <c r="AG641" i="2"/>
  <c r="V642" i="2"/>
  <c r="AF642" i="2"/>
  <c r="AG642" i="2"/>
  <c r="AF643" i="2"/>
  <c r="AG643" i="2"/>
  <c r="AF644" i="2"/>
  <c r="AG644" i="2"/>
  <c r="AU234" i="2" l="1"/>
  <c r="AU235" i="2"/>
  <c r="AU237" i="2"/>
  <c r="AU240" i="2"/>
  <c r="AU243" i="2"/>
  <c r="AU242" i="2"/>
  <c r="AU241" i="2"/>
  <c r="AM641" i="2"/>
  <c r="AH641" i="2"/>
  <c r="AM643" i="2"/>
  <c r="AH643" i="2"/>
  <c r="AH639" i="2"/>
  <c r="AM639" i="2"/>
  <c r="AH644" i="2"/>
  <c r="AM644" i="2"/>
  <c r="AH642" i="2"/>
  <c r="AM642" i="2"/>
  <c r="AM640" i="2"/>
  <c r="AH640" i="2"/>
  <c r="AM638" i="2"/>
  <c r="AH638" i="2"/>
  <c r="AM637" i="2"/>
  <c r="AH637" i="2"/>
  <c r="AH634" i="2"/>
  <c r="AM634" i="2"/>
  <c r="AM632" i="2"/>
  <c r="AH632" i="2"/>
  <c r="AM635" i="2"/>
  <c r="AH635" i="2"/>
  <c r="AM633" i="2"/>
  <c r="AH633" i="2"/>
  <c r="AU244" i="2"/>
  <c r="AU239" i="2"/>
  <c r="AU236" i="2"/>
  <c r="AU238" i="2"/>
  <c r="BA242" i="2"/>
  <c r="BA244" i="2"/>
  <c r="BA241" i="2"/>
  <c r="BA243" i="2"/>
  <c r="BA240" i="2"/>
  <c r="BA239" i="2"/>
  <c r="BA237" i="2"/>
  <c r="BA238" i="2"/>
  <c r="BA235" i="2"/>
  <c r="BA236" i="2"/>
  <c r="BA234" i="2"/>
  <c r="AG631" i="2" l="1"/>
  <c r="AG645" i="2"/>
  <c r="AG646" i="2"/>
  <c r="AG647" i="2"/>
  <c r="AG648" i="2"/>
  <c r="AG649" i="2"/>
  <c r="AG650" i="2"/>
  <c r="AG651" i="2"/>
  <c r="AG652" i="2"/>
  <c r="AG653" i="2"/>
  <c r="AG654" i="2"/>
  <c r="AG662" i="2"/>
  <c r="AG663" i="2"/>
  <c r="AG664" i="2"/>
  <c r="AG665" i="2"/>
  <c r="AG666" i="2"/>
  <c r="AG667" i="2"/>
  <c r="AG668" i="2"/>
  <c r="AG669" i="2"/>
  <c r="AG670" i="2"/>
  <c r="AG671" i="2"/>
  <c r="AG672" i="2"/>
  <c r="AG673" i="2"/>
  <c r="AG674" i="2"/>
  <c r="AG675" i="2"/>
  <c r="AG676" i="2"/>
  <c r="AG677" i="2"/>
  <c r="AG678" i="2"/>
  <c r="AG679" i="2"/>
  <c r="AG680" i="2"/>
  <c r="AG681" i="2"/>
  <c r="AG682" i="2"/>
  <c r="AG683" i="2"/>
  <c r="AG684" i="2"/>
  <c r="AG685" i="2"/>
  <c r="AG686" i="2"/>
  <c r="AG687" i="2"/>
  <c r="AG688" i="2"/>
  <c r="AG689" i="2"/>
  <c r="AG690" i="2"/>
  <c r="AG691" i="2"/>
  <c r="AG692" i="2"/>
  <c r="AG693" i="2"/>
  <c r="AG694" i="2"/>
  <c r="AG695" i="2"/>
  <c r="AG696" i="2"/>
  <c r="AG697" i="2"/>
  <c r="AG698" i="2"/>
  <c r="AG699" i="2"/>
  <c r="AG700" i="2"/>
  <c r="AG701" i="2"/>
  <c r="AG702" i="2"/>
  <c r="AG703" i="2"/>
  <c r="AG704" i="2"/>
  <c r="AG705" i="2"/>
  <c r="AG706" i="2"/>
  <c r="AG707" i="2"/>
  <c r="AG708" i="2"/>
  <c r="AG709" i="2"/>
  <c r="AG710" i="2"/>
  <c r="AG711" i="2"/>
  <c r="AG712" i="2"/>
  <c r="AG713" i="2"/>
  <c r="AG714" i="2"/>
  <c r="AG715" i="2"/>
  <c r="AG716" i="2"/>
  <c r="AG717" i="2"/>
  <c r="AG718" i="2"/>
  <c r="AG719" i="2"/>
  <c r="AG720" i="2"/>
  <c r="AG721" i="2"/>
  <c r="AG722" i="2"/>
  <c r="AG723" i="2"/>
  <c r="AG724" i="2"/>
  <c r="AG725" i="2"/>
  <c r="AG726" i="2"/>
  <c r="AG727" i="2"/>
  <c r="AG728" i="2"/>
  <c r="AG729" i="2"/>
  <c r="AG730" i="2"/>
  <c r="AG731" i="2"/>
  <c r="AG732" i="2"/>
  <c r="AG733" i="2"/>
  <c r="AG734" i="2"/>
  <c r="AG735" i="2"/>
  <c r="AG736" i="2"/>
  <c r="AG737" i="2"/>
  <c r="AG738" i="2"/>
  <c r="AG739" i="2"/>
  <c r="AG740" i="2"/>
  <c r="AG741" i="2"/>
  <c r="AG742" i="2"/>
  <c r="AG743" i="2"/>
  <c r="AG744" i="2"/>
  <c r="AG745" i="2"/>
  <c r="AG746" i="2"/>
  <c r="AG747" i="2"/>
  <c r="AG748" i="2"/>
  <c r="AG749" i="2"/>
  <c r="AG750" i="2"/>
  <c r="AG751" i="2"/>
  <c r="AG752" i="2"/>
  <c r="AG753" i="2"/>
  <c r="AG754" i="2"/>
  <c r="AG755" i="2"/>
  <c r="AG756" i="2"/>
  <c r="AG757" i="2"/>
  <c r="AG758" i="2"/>
  <c r="AG759" i="2"/>
  <c r="AG760" i="2"/>
  <c r="AG761" i="2"/>
  <c r="AG762" i="2"/>
  <c r="AG763" i="2"/>
  <c r="AG764" i="2"/>
  <c r="AG765" i="2"/>
  <c r="AG766" i="2"/>
  <c r="AG767" i="2"/>
  <c r="AG768" i="2"/>
  <c r="AG769" i="2"/>
  <c r="AG770" i="2"/>
  <c r="AG771" i="2"/>
  <c r="AG772" i="2"/>
  <c r="AG773" i="2"/>
  <c r="AG774" i="2"/>
  <c r="AG775" i="2"/>
  <c r="AG776" i="2"/>
  <c r="AG777" i="2"/>
  <c r="AG778" i="2"/>
  <c r="AG779" i="2"/>
  <c r="AG780" i="2"/>
  <c r="AG781" i="2"/>
  <c r="AG782" i="2"/>
  <c r="AG783" i="2"/>
  <c r="AG784" i="2"/>
  <c r="AG785" i="2"/>
  <c r="AG786" i="2"/>
  <c r="AG787" i="2"/>
  <c r="AG788" i="2"/>
  <c r="AG789" i="2"/>
  <c r="AG790" i="2"/>
  <c r="AG791" i="2"/>
  <c r="AG792" i="2"/>
  <c r="AG793" i="2"/>
  <c r="AG794" i="2"/>
  <c r="AG795" i="2"/>
  <c r="AG796" i="2"/>
  <c r="AG797" i="2"/>
  <c r="AG798" i="2"/>
  <c r="AG799" i="2"/>
  <c r="AG800" i="2"/>
  <c r="AG801" i="2"/>
  <c r="AG802" i="2"/>
  <c r="AG803" i="2"/>
  <c r="AG804" i="2"/>
  <c r="AG805" i="2"/>
  <c r="AG806" i="2"/>
  <c r="AG807" i="2"/>
  <c r="AG808" i="2"/>
  <c r="AG809" i="2"/>
  <c r="AG810" i="2"/>
  <c r="AG811" i="2"/>
  <c r="AG812" i="2"/>
  <c r="AG813" i="2"/>
  <c r="AG814" i="2"/>
  <c r="AG815" i="2"/>
  <c r="AG816" i="2"/>
  <c r="AG817" i="2"/>
  <c r="AG818" i="2"/>
  <c r="AG819" i="2"/>
  <c r="AG820" i="2"/>
  <c r="AG821" i="2"/>
  <c r="AG822" i="2"/>
  <c r="AG823" i="2"/>
  <c r="AG824" i="2"/>
  <c r="AG825" i="2"/>
  <c r="AG826" i="2"/>
  <c r="AG827" i="2"/>
  <c r="AG828" i="2"/>
  <c r="AG829" i="2"/>
  <c r="AG830" i="2"/>
  <c r="AG831" i="2"/>
  <c r="AG832" i="2"/>
  <c r="AG833" i="2"/>
  <c r="AG834" i="2"/>
  <c r="AG835" i="2"/>
  <c r="AG836" i="2"/>
  <c r="AG837" i="2"/>
  <c r="AG838" i="2"/>
  <c r="AG839" i="2"/>
  <c r="AG840" i="2"/>
  <c r="AG841" i="2"/>
  <c r="AG842" i="2"/>
  <c r="AG843" i="2"/>
  <c r="AG844" i="2"/>
  <c r="AG845" i="2"/>
  <c r="AG846" i="2"/>
  <c r="AG847" i="2"/>
  <c r="AG848" i="2"/>
  <c r="AG849" i="2"/>
  <c r="AG850" i="2"/>
  <c r="AG851" i="2"/>
  <c r="AG852" i="2"/>
  <c r="AG853" i="2"/>
  <c r="AG854" i="2"/>
  <c r="AG855" i="2"/>
  <c r="AG856" i="2"/>
  <c r="AG857" i="2"/>
  <c r="AG858" i="2"/>
  <c r="AG859" i="2"/>
  <c r="AG860" i="2"/>
  <c r="AG861" i="2"/>
  <c r="AG862" i="2"/>
  <c r="AG863" i="2"/>
  <c r="AG864" i="2"/>
  <c r="AG865" i="2"/>
  <c r="AG866" i="2"/>
  <c r="AG867" i="2"/>
  <c r="AG868" i="2"/>
  <c r="AG869" i="2"/>
  <c r="AG870" i="2"/>
  <c r="AG871" i="2"/>
  <c r="AG872" i="2"/>
  <c r="AG873" i="2"/>
  <c r="AG874" i="2"/>
  <c r="AG875" i="2"/>
  <c r="AG876" i="2"/>
  <c r="AG877" i="2"/>
  <c r="AG878" i="2"/>
  <c r="AG879" i="2"/>
  <c r="AG880" i="2"/>
  <c r="AG881" i="2"/>
  <c r="AG882" i="2"/>
  <c r="AG883" i="2"/>
  <c r="AG884" i="2"/>
  <c r="AG885" i="2"/>
  <c r="AG886" i="2"/>
  <c r="AG887" i="2"/>
  <c r="AG888" i="2"/>
  <c r="AG889" i="2"/>
  <c r="AG890" i="2"/>
  <c r="AG891" i="2"/>
  <c r="AG892" i="2"/>
  <c r="AG893" i="2"/>
  <c r="AG894" i="2"/>
  <c r="AG895" i="2"/>
  <c r="AG896" i="2"/>
  <c r="AG897" i="2"/>
  <c r="AG898" i="2"/>
  <c r="AG899" i="2"/>
  <c r="AG900" i="2"/>
  <c r="AG901" i="2"/>
  <c r="AG902" i="2"/>
  <c r="AG903" i="2"/>
  <c r="AG904" i="2"/>
  <c r="AG905" i="2"/>
  <c r="AG906" i="2"/>
  <c r="AG907" i="2"/>
  <c r="AG908" i="2"/>
  <c r="AG909" i="2"/>
  <c r="AG910" i="2"/>
  <c r="AG911" i="2"/>
  <c r="AG912" i="2"/>
  <c r="AG913" i="2"/>
  <c r="AG914" i="2"/>
  <c r="AG915" i="2"/>
  <c r="AG916" i="2"/>
  <c r="AG917" i="2"/>
  <c r="AG918" i="2"/>
  <c r="AG919" i="2"/>
  <c r="AG920" i="2"/>
  <c r="AG921" i="2"/>
  <c r="AG922" i="2"/>
  <c r="AG923" i="2"/>
  <c r="AG924" i="2"/>
  <c r="AG925" i="2"/>
  <c r="AG926" i="2"/>
  <c r="AG927" i="2"/>
  <c r="AG928" i="2"/>
  <c r="AG929" i="2"/>
  <c r="AG930" i="2"/>
  <c r="AG931" i="2"/>
  <c r="AG932" i="2"/>
  <c r="AG933" i="2"/>
  <c r="AG934" i="2"/>
  <c r="AG935" i="2"/>
  <c r="AG936" i="2"/>
  <c r="AG937" i="2"/>
  <c r="AG938" i="2"/>
  <c r="AG939" i="2"/>
  <c r="AG940" i="2"/>
  <c r="AG941" i="2"/>
  <c r="AG942" i="2"/>
  <c r="AG943" i="2"/>
  <c r="AG944" i="2"/>
  <c r="AG945" i="2"/>
  <c r="AG946" i="2"/>
  <c r="AG947" i="2"/>
  <c r="AG948" i="2"/>
  <c r="AG949" i="2"/>
  <c r="AG950" i="2"/>
  <c r="AG951" i="2"/>
  <c r="AG952" i="2"/>
  <c r="AG953" i="2"/>
  <c r="AG954" i="2"/>
  <c r="AG955" i="2"/>
  <c r="AG956" i="2"/>
  <c r="AG957" i="2"/>
  <c r="AG958" i="2"/>
  <c r="AG959" i="2"/>
  <c r="AG960" i="2"/>
  <c r="AG961" i="2"/>
  <c r="AG962" i="2"/>
  <c r="AG963" i="2"/>
  <c r="AG964" i="2"/>
  <c r="AG965" i="2"/>
  <c r="AG966" i="2"/>
  <c r="AG967" i="2"/>
  <c r="AG968" i="2"/>
  <c r="AG969" i="2"/>
  <c r="AG970" i="2"/>
  <c r="AG971" i="2"/>
  <c r="AG972" i="2"/>
  <c r="AG973" i="2"/>
  <c r="AG974" i="2"/>
  <c r="AG975" i="2"/>
  <c r="AG976" i="2"/>
  <c r="AG977" i="2"/>
  <c r="AG978" i="2"/>
  <c r="AG979" i="2"/>
  <c r="AG980" i="2"/>
  <c r="AG981" i="2"/>
  <c r="AG982" i="2"/>
  <c r="AG983" i="2"/>
  <c r="AG984" i="2"/>
  <c r="AG985" i="2"/>
  <c r="AG986" i="2"/>
  <c r="AG987" i="2"/>
  <c r="AG988" i="2"/>
  <c r="AG989" i="2"/>
  <c r="AG990" i="2"/>
  <c r="AG991" i="2"/>
  <c r="AG992" i="2"/>
  <c r="AG993" i="2"/>
  <c r="AG994" i="2"/>
  <c r="AG995" i="2"/>
  <c r="AG996" i="2"/>
  <c r="AG997" i="2"/>
  <c r="AG998" i="2"/>
  <c r="AG999" i="2"/>
  <c r="AG1000" i="2"/>
  <c r="AG1001" i="2"/>
  <c r="AG1002" i="2"/>
  <c r="AG1003" i="2"/>
  <c r="AG1004" i="2"/>
  <c r="AG1005" i="2"/>
  <c r="AG1006" i="2"/>
  <c r="AG1007" i="2"/>
  <c r="AG1008" i="2"/>
  <c r="AG1009" i="2"/>
  <c r="AG1010" i="2"/>
  <c r="AG1011" i="2"/>
  <c r="AG1012" i="2"/>
  <c r="AG1013" i="2"/>
  <c r="AG1014" i="2"/>
  <c r="AG1015" i="2"/>
  <c r="AG1016" i="2"/>
  <c r="AG1017" i="2"/>
  <c r="AG1018" i="2"/>
  <c r="AG1019" i="2"/>
  <c r="AG1020" i="2"/>
  <c r="AG1021" i="2"/>
  <c r="AG1022" i="2"/>
  <c r="AG1023" i="2"/>
  <c r="AG1024" i="2"/>
  <c r="AG1025" i="2"/>
  <c r="AG1026" i="2"/>
  <c r="AG1027" i="2"/>
  <c r="AG1028" i="2"/>
  <c r="AG1029" i="2"/>
  <c r="AG1030" i="2"/>
  <c r="AG1031" i="2"/>
  <c r="AG1032" i="2"/>
  <c r="AG1033" i="2"/>
  <c r="AG1034" i="2"/>
  <c r="AG1035" i="2"/>
  <c r="AG1036" i="2"/>
  <c r="AG1037" i="2"/>
  <c r="AG1038" i="2"/>
  <c r="AG1039" i="2"/>
  <c r="AG1040" i="2"/>
  <c r="AG1041" i="2"/>
  <c r="AG1042" i="2"/>
  <c r="AG1043" i="2"/>
  <c r="AG1044" i="2"/>
  <c r="AG1045" i="2"/>
  <c r="AG1046" i="2"/>
  <c r="AG1047" i="2"/>
  <c r="AG1048" i="2"/>
  <c r="AG1049" i="2"/>
  <c r="AG1050" i="2"/>
  <c r="AG1051" i="2"/>
  <c r="AG1052" i="2"/>
  <c r="AG1053" i="2"/>
  <c r="AG1054" i="2"/>
  <c r="AG1055" i="2"/>
  <c r="AG1056" i="2"/>
  <c r="AG1057" i="2"/>
  <c r="AG1058" i="2"/>
  <c r="AG1059" i="2"/>
  <c r="AG1060" i="2"/>
  <c r="AG1061" i="2"/>
  <c r="AG1062" i="2"/>
  <c r="AG1063" i="2"/>
  <c r="AG1064" i="2"/>
  <c r="AG1065" i="2"/>
  <c r="AG1066" i="2"/>
  <c r="AG1067" i="2"/>
  <c r="AG1068" i="2"/>
  <c r="AG1069" i="2"/>
  <c r="AG1070" i="2"/>
  <c r="AG1071" i="2"/>
  <c r="AG1072" i="2"/>
  <c r="AG1073" i="2"/>
  <c r="AG1074" i="2"/>
  <c r="AG1075" i="2"/>
  <c r="AG1076" i="2"/>
  <c r="AG1077" i="2"/>
  <c r="AG1078" i="2"/>
  <c r="AG1079" i="2"/>
  <c r="AG1080" i="2"/>
  <c r="AG1081" i="2"/>
  <c r="AG1082" i="2"/>
  <c r="AG1083" i="2"/>
  <c r="AG1084" i="2"/>
  <c r="AG1085" i="2"/>
  <c r="AG1086" i="2"/>
  <c r="AG1087" i="2"/>
  <c r="AG1088" i="2"/>
  <c r="AG1089" i="2"/>
  <c r="AG1090" i="2"/>
  <c r="AG1091" i="2"/>
  <c r="AG1092" i="2"/>
  <c r="AG1093" i="2"/>
  <c r="AG1094" i="2"/>
  <c r="AG1095" i="2"/>
  <c r="AG1096" i="2"/>
  <c r="AG1097" i="2"/>
  <c r="AG1098" i="2"/>
  <c r="AG1099" i="2"/>
  <c r="AG1100" i="2"/>
  <c r="AG1101" i="2"/>
  <c r="AG1102" i="2"/>
  <c r="AG1103" i="2"/>
  <c r="AG1104" i="2"/>
  <c r="AG1105" i="2"/>
  <c r="AG1106" i="2"/>
  <c r="AG1107" i="2"/>
  <c r="AG1108" i="2"/>
  <c r="AG1109" i="2"/>
  <c r="AG1110" i="2"/>
  <c r="AG1111" i="2"/>
  <c r="AG1112" i="2"/>
  <c r="AG1113" i="2"/>
  <c r="AG1114" i="2"/>
  <c r="AG1115" i="2"/>
  <c r="AG1116" i="2"/>
  <c r="AG1117" i="2"/>
  <c r="AG1118" i="2"/>
  <c r="AG1119" i="2"/>
  <c r="AG1120" i="2"/>
  <c r="AG1121" i="2"/>
  <c r="AG1122" i="2"/>
  <c r="AG1123" i="2"/>
  <c r="AG1124" i="2"/>
  <c r="AG1125" i="2"/>
  <c r="AG1126" i="2"/>
  <c r="AG1127" i="2"/>
  <c r="AG1128" i="2"/>
  <c r="AG1129" i="2"/>
  <c r="AG1130" i="2"/>
  <c r="AG1131" i="2"/>
  <c r="AG1132" i="2"/>
  <c r="AG1133" i="2"/>
  <c r="AG1134" i="2"/>
  <c r="AG1135" i="2"/>
  <c r="AG1136" i="2"/>
  <c r="AG1137" i="2"/>
  <c r="AG1138" i="2"/>
  <c r="AG1139" i="2"/>
  <c r="AG1140" i="2"/>
  <c r="AG1141" i="2"/>
  <c r="AG1142" i="2"/>
  <c r="AG1143" i="2"/>
  <c r="AG1144" i="2"/>
  <c r="AG1145" i="2"/>
  <c r="AG1146" i="2"/>
  <c r="AG1147" i="2"/>
  <c r="AG1148" i="2"/>
  <c r="AG1149" i="2"/>
  <c r="AG1150" i="2"/>
  <c r="AG1151" i="2"/>
  <c r="AG1152" i="2"/>
  <c r="AG1153" i="2"/>
  <c r="AG1154" i="2"/>
  <c r="AG1155" i="2"/>
  <c r="AG1156" i="2"/>
  <c r="AG1157" i="2"/>
  <c r="AG1158" i="2"/>
  <c r="AG1159" i="2"/>
  <c r="AG1160" i="2"/>
  <c r="AG1161" i="2"/>
  <c r="AG1162" i="2"/>
  <c r="AG1163" i="2"/>
  <c r="AG1164" i="2"/>
  <c r="AG1165" i="2"/>
  <c r="AG1166" i="2"/>
  <c r="AG1167" i="2"/>
  <c r="AG1168" i="2"/>
  <c r="AG1169" i="2"/>
  <c r="AG1170" i="2"/>
  <c r="AG1171" i="2"/>
  <c r="AG1172" i="2"/>
  <c r="AG1173" i="2"/>
  <c r="AG1174" i="2"/>
  <c r="AG1175" i="2"/>
  <c r="AG1176" i="2"/>
  <c r="AG1177" i="2"/>
  <c r="AG1178" i="2"/>
  <c r="AG1179" i="2"/>
  <c r="AG1180" i="2"/>
  <c r="AG1181" i="2"/>
  <c r="AG1182" i="2"/>
  <c r="AG1183" i="2"/>
  <c r="AG1184" i="2"/>
  <c r="AG1185" i="2"/>
  <c r="AG1186" i="2"/>
  <c r="AG1187" i="2"/>
  <c r="AG1188" i="2"/>
  <c r="AG1189" i="2"/>
  <c r="AG1190" i="2"/>
  <c r="AG1191" i="2"/>
  <c r="AG1192" i="2"/>
  <c r="AG1193" i="2"/>
  <c r="AG1194" i="2"/>
  <c r="AG1195" i="2"/>
  <c r="AG1196" i="2"/>
  <c r="AG1197" i="2"/>
  <c r="AG1198" i="2"/>
  <c r="AG1199" i="2"/>
  <c r="AG1200" i="2"/>
  <c r="AG1201" i="2"/>
  <c r="AG1202" i="2"/>
  <c r="AG1203" i="2"/>
  <c r="AG1204" i="2"/>
  <c r="AG1205" i="2"/>
  <c r="AG1206" i="2"/>
  <c r="AG1207" i="2"/>
  <c r="AG1208" i="2"/>
  <c r="AG1209" i="2"/>
  <c r="AG1210" i="2"/>
  <c r="AG1211" i="2"/>
  <c r="AG1212" i="2"/>
  <c r="AG1213" i="2"/>
  <c r="AG1214" i="2"/>
  <c r="AG1215" i="2"/>
  <c r="AG1216" i="2"/>
  <c r="AG1217" i="2"/>
  <c r="AG1218" i="2"/>
  <c r="AG1219" i="2"/>
  <c r="AG1220" i="2"/>
  <c r="AG1221" i="2"/>
  <c r="AG1222" i="2"/>
  <c r="AG1223" i="2"/>
  <c r="AG1224" i="2"/>
  <c r="AG1225" i="2"/>
  <c r="AG1226" i="2"/>
  <c r="AG1227" i="2"/>
  <c r="AG1228" i="2"/>
  <c r="AG1229" i="2"/>
  <c r="AG1230" i="2"/>
  <c r="AG1231" i="2"/>
  <c r="AG1232" i="2"/>
  <c r="AG1233" i="2"/>
  <c r="AG1234" i="2"/>
  <c r="AG1235" i="2"/>
  <c r="AG1236" i="2"/>
  <c r="AG1237" i="2"/>
  <c r="AG1238" i="2"/>
  <c r="AG1239" i="2"/>
  <c r="AG1240" i="2"/>
  <c r="AG1241" i="2"/>
  <c r="AG1242" i="2"/>
  <c r="AG1243" i="2"/>
  <c r="AG1244" i="2"/>
  <c r="AG1245" i="2"/>
  <c r="AG1246" i="2"/>
  <c r="AG1247" i="2"/>
  <c r="AG1248" i="2"/>
  <c r="AG1249" i="2"/>
  <c r="AG1250" i="2"/>
  <c r="AG1251" i="2"/>
  <c r="AG1252" i="2"/>
  <c r="AG1253" i="2"/>
  <c r="AG1254" i="2"/>
  <c r="AG1255" i="2"/>
  <c r="AG1256" i="2"/>
  <c r="AG1257" i="2"/>
  <c r="AG1258" i="2"/>
  <c r="AG1259" i="2"/>
  <c r="AG1260" i="2"/>
  <c r="AG1261" i="2"/>
  <c r="AG1262" i="2"/>
  <c r="AG1263" i="2"/>
  <c r="AG1264" i="2"/>
  <c r="AG1265" i="2"/>
  <c r="AG1266" i="2"/>
  <c r="AG1267" i="2"/>
  <c r="AG1268" i="2"/>
  <c r="AG1269" i="2"/>
  <c r="AG1270" i="2"/>
  <c r="AG1271" i="2"/>
  <c r="AG1272" i="2"/>
  <c r="AG1273" i="2"/>
  <c r="AG1274" i="2"/>
  <c r="AG1275" i="2"/>
  <c r="AG1276" i="2"/>
  <c r="AG1277" i="2"/>
  <c r="AG1278" i="2"/>
  <c r="AG1279" i="2"/>
  <c r="AG1280" i="2"/>
  <c r="AG1281" i="2"/>
  <c r="AG1282" i="2"/>
  <c r="AG1283" i="2"/>
  <c r="AG1284" i="2"/>
  <c r="AG1285" i="2"/>
  <c r="AG1286" i="2"/>
  <c r="AG1287" i="2"/>
  <c r="AG1288" i="2"/>
  <c r="AG1289" i="2"/>
  <c r="AG1290" i="2"/>
  <c r="AG1291" i="2"/>
  <c r="AG1292" i="2"/>
  <c r="AG1293" i="2"/>
  <c r="AG1294" i="2"/>
  <c r="AG1295" i="2"/>
  <c r="AG1296" i="2"/>
  <c r="AG1297" i="2"/>
  <c r="AG1298" i="2"/>
  <c r="AG1299" i="2"/>
  <c r="AG1300" i="2"/>
  <c r="AG1301" i="2"/>
  <c r="AG1302" i="2"/>
  <c r="AG1303" i="2"/>
  <c r="AG1304" i="2"/>
  <c r="AG1305" i="2"/>
  <c r="AG1306" i="2"/>
  <c r="AG1307" i="2"/>
  <c r="AG1308" i="2"/>
  <c r="AG1309" i="2"/>
  <c r="AG1310" i="2"/>
  <c r="AG1311" i="2"/>
  <c r="AG1312" i="2"/>
  <c r="AG1313" i="2"/>
  <c r="AG1314" i="2"/>
  <c r="AG1315" i="2"/>
  <c r="AG1316" i="2"/>
  <c r="AG1317" i="2"/>
  <c r="AG1318" i="2"/>
  <c r="AG1319" i="2"/>
  <c r="AG1320" i="2"/>
  <c r="AG1321" i="2"/>
  <c r="AG1322" i="2"/>
  <c r="AG1323" i="2"/>
  <c r="AG1324" i="2"/>
  <c r="AG1325" i="2"/>
  <c r="AG1326" i="2"/>
  <c r="AG1327" i="2"/>
  <c r="AG1328" i="2"/>
  <c r="AG1329" i="2"/>
  <c r="AG1330" i="2"/>
  <c r="AG1331" i="2"/>
  <c r="AG1332" i="2"/>
  <c r="AG1333" i="2"/>
  <c r="AG1334" i="2"/>
  <c r="AG1335" i="2"/>
  <c r="AG1336" i="2"/>
  <c r="AG1337" i="2"/>
  <c r="AG1338" i="2"/>
  <c r="AG1339" i="2"/>
  <c r="AG1340" i="2"/>
  <c r="AG1341" i="2"/>
  <c r="AG1342" i="2"/>
  <c r="AG1343" i="2"/>
  <c r="AG1344" i="2"/>
  <c r="AG1345" i="2"/>
  <c r="AG1346" i="2"/>
  <c r="AG1347" i="2"/>
  <c r="AG1348" i="2"/>
  <c r="AG1349" i="2"/>
  <c r="AG1350" i="2"/>
  <c r="AG1351" i="2"/>
  <c r="AG1352" i="2"/>
  <c r="AG1353" i="2"/>
  <c r="AG1354" i="2"/>
  <c r="AG1355" i="2"/>
  <c r="AG1356" i="2"/>
  <c r="AG1357" i="2"/>
  <c r="AG1358" i="2"/>
  <c r="AG1359" i="2"/>
  <c r="AG1360" i="2"/>
  <c r="AG1361" i="2"/>
  <c r="AG1362" i="2"/>
  <c r="AG1363" i="2"/>
  <c r="AG1364" i="2"/>
  <c r="AG1365" i="2"/>
  <c r="AG1366" i="2"/>
  <c r="AG1367" i="2"/>
  <c r="AG1368" i="2"/>
  <c r="AG1369" i="2"/>
  <c r="AG1370" i="2"/>
  <c r="AG1371" i="2"/>
  <c r="AG1372" i="2"/>
  <c r="AG1373" i="2"/>
  <c r="AG1374" i="2"/>
  <c r="AG1375" i="2"/>
  <c r="AG1376" i="2"/>
  <c r="AG1377" i="2"/>
  <c r="AG1378" i="2"/>
  <c r="AG1379" i="2"/>
  <c r="AG1380" i="2"/>
  <c r="AG1381" i="2"/>
  <c r="AG1382" i="2"/>
  <c r="AG1383" i="2"/>
  <c r="AG1384" i="2"/>
  <c r="AG1385" i="2"/>
  <c r="AG1386" i="2"/>
  <c r="AG1387" i="2"/>
  <c r="AG1388" i="2"/>
  <c r="AG1389" i="2"/>
  <c r="AG1390" i="2"/>
  <c r="AG1391" i="2"/>
  <c r="AG1392" i="2"/>
  <c r="AG1393" i="2"/>
  <c r="AG1394" i="2"/>
  <c r="AG1395" i="2"/>
  <c r="AG1396" i="2"/>
  <c r="AG1397" i="2"/>
  <c r="AG1398" i="2"/>
  <c r="AG1399" i="2"/>
  <c r="AG1400" i="2"/>
  <c r="AG1401" i="2"/>
  <c r="AG1402" i="2"/>
  <c r="AG1403" i="2"/>
  <c r="AG1404" i="2"/>
  <c r="AG1405" i="2"/>
  <c r="AG1406" i="2"/>
  <c r="AG1407" i="2"/>
  <c r="AG1408" i="2"/>
  <c r="AG1409" i="2"/>
  <c r="AG1410" i="2"/>
  <c r="AG1411" i="2"/>
  <c r="AG1412" i="2"/>
  <c r="AG1413" i="2"/>
  <c r="AG1414" i="2"/>
  <c r="AG1415" i="2"/>
  <c r="AG1416" i="2"/>
  <c r="AG1417" i="2"/>
  <c r="AG1418" i="2"/>
  <c r="AG1419" i="2"/>
  <c r="AG1420" i="2"/>
  <c r="AG1421" i="2"/>
  <c r="AG1422" i="2"/>
  <c r="AG1423" i="2"/>
  <c r="AG1424" i="2"/>
  <c r="AG1425" i="2"/>
  <c r="AG1426" i="2"/>
  <c r="AG1427" i="2"/>
  <c r="AG1428" i="2"/>
  <c r="AG1429" i="2"/>
  <c r="AG1430" i="2"/>
  <c r="AG1431" i="2"/>
  <c r="AG1432" i="2"/>
  <c r="AG1433" i="2"/>
  <c r="AG1434" i="2"/>
  <c r="AG1435" i="2"/>
  <c r="AG1436" i="2"/>
  <c r="AG1437" i="2"/>
  <c r="AG1438" i="2"/>
  <c r="AG1439" i="2"/>
  <c r="AG1440" i="2"/>
  <c r="AG1441" i="2"/>
  <c r="AG1442" i="2"/>
  <c r="AG1443" i="2"/>
  <c r="AG1444" i="2"/>
  <c r="AG1445" i="2"/>
  <c r="AG1446" i="2"/>
  <c r="AG1447" i="2"/>
  <c r="AG1448" i="2"/>
  <c r="AG1449" i="2"/>
  <c r="AG1450" i="2"/>
  <c r="AG1451" i="2"/>
  <c r="AG1452" i="2"/>
  <c r="AG1453" i="2"/>
  <c r="AG1454" i="2"/>
  <c r="AG1455" i="2"/>
  <c r="AG1456" i="2"/>
  <c r="AG1457" i="2"/>
  <c r="AG1458" i="2"/>
  <c r="AG1459" i="2"/>
  <c r="AG1460" i="2"/>
  <c r="AG1461" i="2"/>
  <c r="AG1462" i="2"/>
  <c r="AG1463" i="2"/>
  <c r="AG1464" i="2"/>
  <c r="AG1465" i="2"/>
  <c r="AG1466" i="2"/>
  <c r="AG1467" i="2"/>
  <c r="AG1468" i="2"/>
  <c r="AG1469" i="2"/>
  <c r="AG1470" i="2"/>
  <c r="AG1471" i="2"/>
  <c r="AG1472" i="2"/>
  <c r="AG1473" i="2"/>
  <c r="AG1474" i="2"/>
  <c r="AG1475" i="2"/>
  <c r="AG1476" i="2"/>
  <c r="AG1477" i="2"/>
  <c r="AG1478" i="2"/>
  <c r="AG1479" i="2"/>
  <c r="AG1480" i="2"/>
  <c r="AG1481" i="2"/>
  <c r="AG1482" i="2"/>
  <c r="AG1483" i="2"/>
  <c r="AG1484" i="2"/>
  <c r="AG1485" i="2"/>
  <c r="AG1486" i="2"/>
  <c r="AG1487" i="2"/>
  <c r="AG1488" i="2"/>
  <c r="AG1489" i="2"/>
  <c r="AG1490" i="2"/>
  <c r="AG1491" i="2"/>
  <c r="AG1492" i="2"/>
  <c r="AG1493" i="2"/>
  <c r="AG1494" i="2"/>
  <c r="AG1495" i="2"/>
  <c r="AG1496" i="2"/>
  <c r="AG1497" i="2"/>
  <c r="AG1498" i="2"/>
  <c r="AG1499" i="2"/>
  <c r="AG1500" i="2"/>
  <c r="AG1501" i="2"/>
  <c r="AG1502" i="2"/>
  <c r="AG1503" i="2"/>
  <c r="AG1504" i="2"/>
  <c r="AG1505" i="2"/>
  <c r="AG1506" i="2"/>
  <c r="AG1507" i="2"/>
  <c r="AG1508" i="2"/>
  <c r="AG1509" i="2"/>
  <c r="AG1510" i="2"/>
  <c r="AG1511" i="2"/>
  <c r="AG1512" i="2"/>
  <c r="AG1513" i="2"/>
  <c r="AG1514" i="2"/>
  <c r="AG1515" i="2"/>
  <c r="AG1516" i="2"/>
  <c r="AG1517" i="2"/>
  <c r="AG1518" i="2"/>
  <c r="AG1519" i="2"/>
  <c r="AG1520" i="2"/>
  <c r="AG1521" i="2"/>
  <c r="AG1522" i="2"/>
  <c r="AG1523" i="2"/>
  <c r="AG1524" i="2"/>
  <c r="AG1525" i="2"/>
  <c r="AG1526" i="2"/>
  <c r="AG1527" i="2"/>
  <c r="AG1528" i="2"/>
  <c r="AG1529" i="2"/>
  <c r="AG1530" i="2"/>
  <c r="AG1531" i="2"/>
  <c r="AG1532" i="2"/>
  <c r="AG1533" i="2"/>
  <c r="AG1534" i="2"/>
  <c r="AG1535" i="2"/>
  <c r="AG1536" i="2"/>
  <c r="AG1537" i="2"/>
  <c r="AG1538" i="2"/>
  <c r="AG1539" i="2"/>
  <c r="AG1540" i="2"/>
  <c r="AG1541" i="2"/>
  <c r="AG1542" i="2"/>
  <c r="AG1543" i="2"/>
  <c r="AG1544" i="2"/>
  <c r="AG1545" i="2"/>
  <c r="AG1546" i="2"/>
  <c r="AG1547" i="2"/>
  <c r="AG1548" i="2"/>
  <c r="AG1549" i="2"/>
  <c r="AG1550" i="2"/>
  <c r="AG1551" i="2"/>
  <c r="AG1552" i="2"/>
  <c r="AG1553" i="2"/>
  <c r="AG1554" i="2"/>
  <c r="AG1555" i="2"/>
  <c r="AG1556" i="2"/>
  <c r="AG1557" i="2"/>
  <c r="AG1558" i="2"/>
  <c r="AG1559" i="2"/>
  <c r="AG1560" i="2"/>
  <c r="AG1561" i="2"/>
  <c r="AG1562" i="2"/>
  <c r="AG1563" i="2"/>
  <c r="AG1564" i="2"/>
  <c r="AG1565" i="2"/>
  <c r="AG1566" i="2"/>
  <c r="AG1567" i="2"/>
  <c r="AG1568" i="2"/>
  <c r="AG1569" i="2"/>
  <c r="AG1570" i="2"/>
  <c r="AG1571" i="2"/>
  <c r="AG1572" i="2"/>
  <c r="AG1573" i="2"/>
  <c r="AG1574" i="2"/>
  <c r="AG1575" i="2"/>
  <c r="AG1576" i="2"/>
  <c r="AG1577" i="2"/>
  <c r="AG1578" i="2"/>
  <c r="AG1579" i="2"/>
  <c r="AG1580" i="2"/>
  <c r="AG1581" i="2"/>
  <c r="AG1582" i="2"/>
  <c r="AG1583" i="2"/>
  <c r="AG1584" i="2"/>
  <c r="AG1585" i="2"/>
  <c r="AG1586" i="2"/>
  <c r="AG1587" i="2"/>
  <c r="AG1588" i="2"/>
  <c r="AG1589" i="2"/>
  <c r="AG1590" i="2"/>
  <c r="AG1591" i="2"/>
  <c r="AG1592" i="2"/>
  <c r="AG1593" i="2"/>
  <c r="AG1594" i="2"/>
  <c r="AG1595" i="2"/>
  <c r="AG1596" i="2"/>
  <c r="AG1597" i="2"/>
  <c r="AG1598" i="2"/>
  <c r="AG1599" i="2"/>
  <c r="AG1600" i="2"/>
  <c r="AG1601" i="2"/>
  <c r="AG1602" i="2"/>
  <c r="AG1603" i="2"/>
  <c r="AG1604" i="2"/>
  <c r="AG1605" i="2"/>
  <c r="AG1606" i="2"/>
  <c r="AG1607" i="2"/>
  <c r="AG1608" i="2"/>
  <c r="AG1609" i="2"/>
  <c r="AG1610" i="2"/>
  <c r="AG1611" i="2"/>
  <c r="AG1612" i="2"/>
  <c r="AG1613" i="2"/>
  <c r="AG1614" i="2"/>
  <c r="AG1615" i="2"/>
  <c r="AG1616" i="2"/>
  <c r="AG1617" i="2"/>
  <c r="AG1618" i="2"/>
  <c r="AG1619" i="2"/>
  <c r="AG1620" i="2"/>
  <c r="AG1621" i="2"/>
  <c r="AG1622" i="2"/>
  <c r="AG1623" i="2"/>
  <c r="AG1624" i="2"/>
  <c r="AG1625" i="2"/>
  <c r="AG1626" i="2"/>
  <c r="AG1627" i="2"/>
  <c r="AG1628" i="2"/>
  <c r="AG1629" i="2"/>
  <c r="AG1630" i="2"/>
  <c r="AG1631" i="2"/>
  <c r="AG1632" i="2"/>
  <c r="AG1633" i="2"/>
  <c r="AG1634" i="2"/>
  <c r="AG1635" i="2"/>
  <c r="AG1636" i="2"/>
  <c r="AG1637" i="2"/>
  <c r="AG1638" i="2"/>
  <c r="AG1639" i="2"/>
  <c r="AG1640" i="2"/>
  <c r="AG1641" i="2"/>
  <c r="AG1642" i="2"/>
  <c r="AG1643" i="2"/>
  <c r="AG1644" i="2"/>
  <c r="AG1645" i="2"/>
  <c r="AG1646" i="2"/>
  <c r="AG1647" i="2"/>
  <c r="AG1648" i="2"/>
  <c r="AG1649" i="2"/>
  <c r="AG1650" i="2"/>
  <c r="AG1651" i="2"/>
  <c r="AG1652" i="2"/>
  <c r="AG1653" i="2"/>
  <c r="AG1654" i="2"/>
  <c r="AG1655" i="2"/>
  <c r="AG1656" i="2"/>
  <c r="AG1657" i="2"/>
  <c r="AG1658" i="2"/>
  <c r="AG1659" i="2"/>
  <c r="AG1660" i="2"/>
  <c r="AG1661" i="2"/>
  <c r="AG1662" i="2"/>
  <c r="AG1663" i="2"/>
  <c r="AG1664" i="2"/>
  <c r="AG1665" i="2"/>
  <c r="AG1666" i="2"/>
  <c r="AG1667" i="2"/>
  <c r="AG1668" i="2"/>
  <c r="AG1669" i="2"/>
  <c r="AG1670" i="2"/>
  <c r="AG1671" i="2"/>
  <c r="AG1672" i="2"/>
  <c r="AG1673" i="2"/>
  <c r="AG1674" i="2"/>
  <c r="AG1675" i="2"/>
  <c r="AG1676" i="2"/>
  <c r="AG1677" i="2"/>
  <c r="AG1678" i="2"/>
  <c r="AG1679" i="2"/>
  <c r="AG1680" i="2"/>
  <c r="AG1681" i="2"/>
  <c r="AG1682" i="2"/>
  <c r="AG1683" i="2"/>
  <c r="AG1684" i="2"/>
  <c r="AG1685" i="2"/>
  <c r="AG1686" i="2"/>
  <c r="AG1687" i="2"/>
  <c r="AG1688" i="2"/>
  <c r="AG1689" i="2"/>
  <c r="AG1690" i="2"/>
  <c r="AG1691" i="2"/>
  <c r="AG1692" i="2"/>
  <c r="AG1693" i="2"/>
  <c r="AG1694" i="2"/>
  <c r="AG1695" i="2"/>
  <c r="AG1696" i="2"/>
  <c r="AG1697" i="2"/>
  <c r="AG1698" i="2"/>
  <c r="AG1699" i="2"/>
  <c r="AG1700" i="2"/>
  <c r="AG1701" i="2"/>
  <c r="AG1702" i="2"/>
  <c r="AG1703" i="2"/>
  <c r="AG1704" i="2"/>
  <c r="AG1705" i="2"/>
  <c r="AG1706" i="2"/>
  <c r="AG1707" i="2"/>
  <c r="AG1708" i="2"/>
  <c r="AG1709" i="2"/>
  <c r="AG1710" i="2"/>
  <c r="AG1711" i="2"/>
  <c r="AG1712" i="2"/>
  <c r="AG1713" i="2"/>
  <c r="AG1714" i="2"/>
  <c r="AG1715" i="2"/>
  <c r="AG1716" i="2"/>
  <c r="AG1717" i="2"/>
  <c r="AG1718" i="2"/>
  <c r="AG1719" i="2"/>
  <c r="AG1720" i="2"/>
  <c r="AG1721" i="2"/>
  <c r="AG1722" i="2"/>
  <c r="AG1723" i="2"/>
  <c r="AG1724" i="2"/>
  <c r="AG1725" i="2"/>
  <c r="AG1726" i="2"/>
  <c r="AG1727" i="2"/>
  <c r="AG1728" i="2"/>
  <c r="AG1729" i="2"/>
  <c r="AG1730" i="2"/>
  <c r="AG1731" i="2"/>
  <c r="AG1732" i="2"/>
  <c r="AG1733" i="2"/>
  <c r="AG1734" i="2"/>
  <c r="AG1735" i="2"/>
  <c r="AG1736" i="2"/>
  <c r="AG1737" i="2"/>
  <c r="AG1738" i="2"/>
  <c r="AG1739" i="2"/>
  <c r="AG1740" i="2"/>
  <c r="AG1741" i="2"/>
  <c r="AG1742" i="2"/>
  <c r="AG1743" i="2"/>
  <c r="AG1744" i="2"/>
  <c r="AG1745" i="2"/>
  <c r="AH1745" i="2" l="1"/>
  <c r="AM1745" i="2"/>
  <c r="AH1744" i="2"/>
  <c r="AM1744" i="2"/>
  <c r="AH1743" i="2"/>
  <c r="AM1743" i="2"/>
  <c r="AH1742" i="2"/>
  <c r="AM1742" i="2"/>
  <c r="AH1741" i="2"/>
  <c r="AM1741" i="2"/>
  <c r="AH1740" i="2"/>
  <c r="AM1740" i="2"/>
  <c r="AH1739" i="2"/>
  <c r="AM1739" i="2"/>
  <c r="AH1738" i="2"/>
  <c r="AM1738" i="2"/>
  <c r="AH1737" i="2"/>
  <c r="AM1737" i="2"/>
  <c r="AH1736" i="2"/>
  <c r="AM1736" i="2"/>
  <c r="AH1735" i="2"/>
  <c r="AM1735" i="2"/>
  <c r="AH1734" i="2"/>
  <c r="AM1734" i="2"/>
  <c r="AH1733" i="2"/>
  <c r="AM1733" i="2"/>
  <c r="AH1732" i="2"/>
  <c r="AM1732" i="2"/>
  <c r="AH1731" i="2"/>
  <c r="AM1731" i="2"/>
  <c r="AH1730" i="2"/>
  <c r="AM1730" i="2"/>
  <c r="AH1729" i="2"/>
  <c r="AM1729" i="2"/>
  <c r="AH1728" i="2"/>
  <c r="AM1728" i="2"/>
  <c r="AH1727" i="2"/>
  <c r="AM1727" i="2"/>
  <c r="AH1726" i="2"/>
  <c r="AM1726" i="2"/>
  <c r="AH1725" i="2"/>
  <c r="AM1725" i="2"/>
  <c r="AH1724" i="2"/>
  <c r="AM1724" i="2"/>
  <c r="AH1723" i="2"/>
  <c r="AM1723" i="2"/>
  <c r="AH1722" i="2"/>
  <c r="AM1722" i="2"/>
  <c r="AH1721" i="2"/>
  <c r="AM1721" i="2"/>
  <c r="AH1720" i="2"/>
  <c r="AM1720" i="2"/>
  <c r="AH1719" i="2"/>
  <c r="AM1719" i="2"/>
  <c r="AH1718" i="2"/>
  <c r="AM1718" i="2"/>
  <c r="AH1717" i="2"/>
  <c r="AM1717" i="2"/>
  <c r="AH1716" i="2"/>
  <c r="AM1716" i="2"/>
  <c r="AH1715" i="2"/>
  <c r="AM1715" i="2"/>
  <c r="AH1714" i="2"/>
  <c r="AM1714" i="2"/>
  <c r="AH1713" i="2"/>
  <c r="AM1713" i="2"/>
  <c r="AH1712" i="2"/>
  <c r="AM1712" i="2"/>
  <c r="AH1711" i="2"/>
  <c r="AM1711" i="2"/>
  <c r="AH1710" i="2"/>
  <c r="AM1710" i="2"/>
  <c r="AH1709" i="2"/>
  <c r="AM1709" i="2"/>
  <c r="AH1708" i="2"/>
  <c r="AM1708" i="2"/>
  <c r="AH1707" i="2"/>
  <c r="AM1707" i="2"/>
  <c r="AH1706" i="2"/>
  <c r="AM1706" i="2"/>
  <c r="AH1705" i="2"/>
  <c r="AM1705" i="2"/>
  <c r="AH1704" i="2"/>
  <c r="AM1704" i="2"/>
  <c r="AH1703" i="2"/>
  <c r="AM1703" i="2"/>
  <c r="AH1702" i="2"/>
  <c r="AM1702" i="2"/>
  <c r="AH1701" i="2"/>
  <c r="AM1701" i="2"/>
  <c r="AH1700" i="2"/>
  <c r="AM1700" i="2"/>
  <c r="AH1699" i="2"/>
  <c r="AM1699" i="2"/>
  <c r="AH1698" i="2"/>
  <c r="AM1698" i="2"/>
  <c r="AH1697" i="2"/>
  <c r="AM1697" i="2"/>
  <c r="AH1696" i="2"/>
  <c r="AM1696" i="2"/>
  <c r="AH1695" i="2"/>
  <c r="AM1695" i="2"/>
  <c r="AH1694" i="2"/>
  <c r="AM1694" i="2"/>
  <c r="AH1693" i="2"/>
  <c r="AM1693" i="2"/>
  <c r="AH1692" i="2"/>
  <c r="AM1692" i="2"/>
  <c r="AH1691" i="2"/>
  <c r="AM1691" i="2"/>
  <c r="AH1690" i="2"/>
  <c r="AM1690" i="2"/>
  <c r="AH1689" i="2"/>
  <c r="AM1689" i="2"/>
  <c r="AH1688" i="2"/>
  <c r="AM1688" i="2"/>
  <c r="AH1687" i="2"/>
  <c r="AM1687" i="2"/>
  <c r="AH1686" i="2"/>
  <c r="AM1686" i="2"/>
  <c r="AH1685" i="2"/>
  <c r="AM1685" i="2"/>
  <c r="AH1684" i="2"/>
  <c r="AM1684" i="2"/>
  <c r="AH1683" i="2"/>
  <c r="AM1683" i="2"/>
  <c r="AH1682" i="2"/>
  <c r="AM1682" i="2"/>
  <c r="AH1681" i="2"/>
  <c r="AM1681" i="2"/>
  <c r="AH1680" i="2"/>
  <c r="AM1680" i="2"/>
  <c r="AH1679" i="2"/>
  <c r="AM1679" i="2"/>
  <c r="AH1678" i="2"/>
  <c r="AM1678" i="2"/>
  <c r="AH1677" i="2"/>
  <c r="AM1677" i="2"/>
  <c r="AH1676" i="2"/>
  <c r="AM1676" i="2"/>
  <c r="AH1675" i="2"/>
  <c r="AM1675" i="2"/>
  <c r="AH1674" i="2"/>
  <c r="AM1674" i="2"/>
  <c r="AH1673" i="2"/>
  <c r="AM1673" i="2"/>
  <c r="AH1672" i="2"/>
  <c r="AM1672" i="2"/>
  <c r="AH1671" i="2"/>
  <c r="AM1671" i="2"/>
  <c r="AH1670" i="2"/>
  <c r="AM1670" i="2"/>
  <c r="AH1669" i="2"/>
  <c r="AM1669" i="2"/>
  <c r="AH1668" i="2"/>
  <c r="AM1668" i="2"/>
  <c r="AH1667" i="2"/>
  <c r="AM1667" i="2"/>
  <c r="AH1666" i="2"/>
  <c r="AM1666" i="2"/>
  <c r="AH1665" i="2"/>
  <c r="AM1665" i="2"/>
  <c r="AH1664" i="2"/>
  <c r="AM1664" i="2"/>
  <c r="AH1663" i="2"/>
  <c r="AM1663" i="2"/>
  <c r="AH1662" i="2"/>
  <c r="AM1662" i="2"/>
  <c r="AH1661" i="2"/>
  <c r="AM1661" i="2"/>
  <c r="AH1660" i="2"/>
  <c r="AM1660" i="2"/>
  <c r="AH1659" i="2"/>
  <c r="AM1659" i="2"/>
  <c r="AH1658" i="2"/>
  <c r="AM1658" i="2"/>
  <c r="AH1657" i="2"/>
  <c r="AM1657" i="2"/>
  <c r="AH1656" i="2"/>
  <c r="AM1656" i="2"/>
  <c r="AH1655" i="2"/>
  <c r="AM1655" i="2"/>
  <c r="AH1654" i="2"/>
  <c r="AM1654" i="2"/>
  <c r="AH1653" i="2"/>
  <c r="AM1653" i="2"/>
  <c r="AH1652" i="2"/>
  <c r="AM1652" i="2"/>
  <c r="AH1651" i="2"/>
  <c r="AM1651" i="2"/>
  <c r="AH1650" i="2"/>
  <c r="AM1650" i="2"/>
  <c r="AH1649" i="2"/>
  <c r="AM1649" i="2"/>
  <c r="AH1648" i="2"/>
  <c r="AM1648" i="2"/>
  <c r="AH1647" i="2"/>
  <c r="AM1647" i="2"/>
  <c r="AH1646" i="2"/>
  <c r="AM1646" i="2"/>
  <c r="AH1645" i="2"/>
  <c r="AM1645" i="2"/>
  <c r="AH1644" i="2"/>
  <c r="AM1644" i="2"/>
  <c r="AH1643" i="2"/>
  <c r="AM1643" i="2"/>
  <c r="AH1642" i="2"/>
  <c r="AM1642" i="2"/>
  <c r="AH1641" i="2"/>
  <c r="AM1641" i="2"/>
  <c r="AH1640" i="2"/>
  <c r="AM1640" i="2"/>
  <c r="AH1639" i="2"/>
  <c r="AM1639" i="2"/>
  <c r="AH1638" i="2"/>
  <c r="AM1638" i="2"/>
  <c r="AH1637" i="2"/>
  <c r="AM1637" i="2"/>
  <c r="AH1636" i="2"/>
  <c r="AM1636" i="2"/>
  <c r="AH1635" i="2"/>
  <c r="AM1635" i="2"/>
  <c r="AH1634" i="2"/>
  <c r="AM1634" i="2"/>
  <c r="AH1633" i="2"/>
  <c r="AM1633" i="2"/>
  <c r="AH1632" i="2"/>
  <c r="AM1632" i="2"/>
  <c r="AH1631" i="2"/>
  <c r="AM1631" i="2"/>
  <c r="AH1630" i="2"/>
  <c r="AM1630" i="2"/>
  <c r="AH1629" i="2"/>
  <c r="AM1629" i="2"/>
  <c r="AH1628" i="2"/>
  <c r="AM1628" i="2"/>
  <c r="AH1627" i="2"/>
  <c r="AM1627" i="2"/>
  <c r="AH1626" i="2"/>
  <c r="AM1626" i="2"/>
  <c r="AH1625" i="2"/>
  <c r="AM1625" i="2"/>
  <c r="AH1624" i="2"/>
  <c r="AM1624" i="2"/>
  <c r="AH1623" i="2"/>
  <c r="AM1623" i="2"/>
  <c r="AH1622" i="2"/>
  <c r="AM1622" i="2"/>
  <c r="AH1621" i="2"/>
  <c r="AM1621" i="2"/>
  <c r="AH1620" i="2"/>
  <c r="AM1620" i="2"/>
  <c r="AH1619" i="2"/>
  <c r="AM1619" i="2"/>
  <c r="AH1618" i="2"/>
  <c r="AM1618" i="2"/>
  <c r="AH1617" i="2"/>
  <c r="AM1617" i="2"/>
  <c r="AH1616" i="2"/>
  <c r="AM1616" i="2"/>
  <c r="AH1615" i="2"/>
  <c r="AM1615" i="2"/>
  <c r="AH1614" i="2"/>
  <c r="AM1614" i="2"/>
  <c r="AH1613" i="2"/>
  <c r="AM1613" i="2"/>
  <c r="AH1612" i="2"/>
  <c r="AM1612" i="2"/>
  <c r="AH1611" i="2"/>
  <c r="AM1611" i="2"/>
  <c r="AH1610" i="2"/>
  <c r="AM1610" i="2"/>
  <c r="AH1609" i="2"/>
  <c r="AM1609" i="2"/>
  <c r="AH1608" i="2"/>
  <c r="AM1608" i="2"/>
  <c r="AH1607" i="2"/>
  <c r="AM1607" i="2"/>
  <c r="AH1606" i="2"/>
  <c r="AM1606" i="2"/>
  <c r="AH1605" i="2"/>
  <c r="AM1605" i="2"/>
  <c r="AH1604" i="2"/>
  <c r="AM1604" i="2"/>
  <c r="AH1603" i="2"/>
  <c r="AM1603" i="2"/>
  <c r="AH1602" i="2"/>
  <c r="AM1602" i="2"/>
  <c r="AH1601" i="2"/>
  <c r="AM1601" i="2"/>
  <c r="AH1600" i="2"/>
  <c r="AM1600" i="2"/>
  <c r="AH1599" i="2"/>
  <c r="AM1599" i="2"/>
  <c r="AH1598" i="2"/>
  <c r="AM1598" i="2"/>
  <c r="AH1597" i="2"/>
  <c r="AM1597" i="2"/>
  <c r="AH1596" i="2"/>
  <c r="AM1596" i="2"/>
  <c r="AH1595" i="2"/>
  <c r="AM1595" i="2"/>
  <c r="AH1594" i="2"/>
  <c r="AM1594" i="2"/>
  <c r="AH1593" i="2"/>
  <c r="AM1593" i="2"/>
  <c r="AH1592" i="2"/>
  <c r="AM1592" i="2"/>
  <c r="AH1591" i="2"/>
  <c r="AM1591" i="2"/>
  <c r="AH1590" i="2"/>
  <c r="AM1590" i="2"/>
  <c r="AH1589" i="2"/>
  <c r="AM1589" i="2"/>
  <c r="AH1588" i="2"/>
  <c r="AM1588" i="2"/>
  <c r="AH1587" i="2"/>
  <c r="AM1587" i="2"/>
  <c r="AH1586" i="2"/>
  <c r="AM1586" i="2"/>
  <c r="AH1585" i="2"/>
  <c r="AM1585" i="2"/>
  <c r="AH1584" i="2"/>
  <c r="AM1584" i="2"/>
  <c r="AH1583" i="2"/>
  <c r="AM1583" i="2"/>
  <c r="AH1582" i="2"/>
  <c r="AM1582" i="2"/>
  <c r="AH1581" i="2"/>
  <c r="AM1581" i="2"/>
  <c r="AH1580" i="2"/>
  <c r="AM1580" i="2"/>
  <c r="AH1579" i="2"/>
  <c r="AM1579" i="2"/>
  <c r="AH1578" i="2"/>
  <c r="AM1578" i="2"/>
  <c r="AH1577" i="2"/>
  <c r="AM1577" i="2"/>
  <c r="AH1576" i="2"/>
  <c r="AM1576" i="2"/>
  <c r="AH1575" i="2"/>
  <c r="AM1575" i="2"/>
  <c r="AH1574" i="2"/>
  <c r="AM1574" i="2"/>
  <c r="AH1573" i="2"/>
  <c r="AM1573" i="2"/>
  <c r="AH1572" i="2"/>
  <c r="AM1572" i="2"/>
  <c r="AH1571" i="2"/>
  <c r="AM1571" i="2"/>
  <c r="AH1570" i="2"/>
  <c r="AM1570" i="2"/>
  <c r="AH1569" i="2"/>
  <c r="AM1569" i="2"/>
  <c r="AH1568" i="2"/>
  <c r="AM1568" i="2"/>
  <c r="AH1567" i="2"/>
  <c r="AM1567" i="2"/>
  <c r="AH1566" i="2"/>
  <c r="AM1566" i="2"/>
  <c r="AH1565" i="2"/>
  <c r="AM1565" i="2"/>
  <c r="AH1564" i="2"/>
  <c r="AM1564" i="2"/>
  <c r="AH1563" i="2"/>
  <c r="AM1563" i="2"/>
  <c r="AH1562" i="2"/>
  <c r="AM1562" i="2"/>
  <c r="AH1561" i="2"/>
  <c r="AM1561" i="2"/>
  <c r="AH1560" i="2"/>
  <c r="AM1560" i="2"/>
  <c r="AH1559" i="2"/>
  <c r="AM1559" i="2"/>
  <c r="AH1558" i="2"/>
  <c r="AM1558" i="2"/>
  <c r="AH1557" i="2"/>
  <c r="AM1557" i="2"/>
  <c r="AH1556" i="2"/>
  <c r="AM1556" i="2"/>
  <c r="AH1555" i="2"/>
  <c r="AM1555" i="2"/>
  <c r="AH1554" i="2"/>
  <c r="AM1554" i="2"/>
  <c r="AH1553" i="2"/>
  <c r="AM1553" i="2"/>
  <c r="AH1552" i="2"/>
  <c r="AM1552" i="2"/>
  <c r="AH1551" i="2"/>
  <c r="AM1551" i="2"/>
  <c r="AH1550" i="2"/>
  <c r="AM1550" i="2"/>
  <c r="AH1549" i="2"/>
  <c r="AM1549" i="2"/>
  <c r="AH1548" i="2"/>
  <c r="AM1548" i="2"/>
  <c r="AH1547" i="2"/>
  <c r="AM1547" i="2"/>
  <c r="AH1546" i="2"/>
  <c r="AM1546" i="2"/>
  <c r="AH1545" i="2"/>
  <c r="AM1545" i="2"/>
  <c r="AH1544" i="2"/>
  <c r="AM1544" i="2"/>
  <c r="AH1543" i="2"/>
  <c r="AM1543" i="2"/>
  <c r="AH1542" i="2"/>
  <c r="AM1542" i="2"/>
  <c r="AH1541" i="2"/>
  <c r="AM1541" i="2"/>
  <c r="AH1540" i="2"/>
  <c r="AM1540" i="2"/>
  <c r="AH1539" i="2"/>
  <c r="AM1539" i="2"/>
  <c r="AH1538" i="2"/>
  <c r="AM1538" i="2"/>
  <c r="AH1537" i="2"/>
  <c r="AM1537" i="2"/>
  <c r="AH1536" i="2"/>
  <c r="AM1536" i="2"/>
  <c r="AH1535" i="2"/>
  <c r="AM1535" i="2"/>
  <c r="AH1534" i="2"/>
  <c r="AM1534" i="2"/>
  <c r="AH1533" i="2"/>
  <c r="AM1533" i="2"/>
  <c r="AH1532" i="2"/>
  <c r="AM1532" i="2"/>
  <c r="AH1531" i="2"/>
  <c r="AM1531" i="2"/>
  <c r="AH1530" i="2"/>
  <c r="AM1530" i="2"/>
  <c r="AH1529" i="2"/>
  <c r="AM1529" i="2"/>
  <c r="AH1528" i="2"/>
  <c r="AM1528" i="2"/>
  <c r="AH1527" i="2"/>
  <c r="AM1527" i="2"/>
  <c r="AH1526" i="2"/>
  <c r="AM1526" i="2"/>
  <c r="AH1525" i="2"/>
  <c r="AM1525" i="2"/>
  <c r="AH1524" i="2"/>
  <c r="AM1524" i="2"/>
  <c r="AH1523" i="2"/>
  <c r="AM1523" i="2"/>
  <c r="AH1522" i="2"/>
  <c r="AM1522" i="2"/>
  <c r="AH1521" i="2"/>
  <c r="AM1521" i="2"/>
  <c r="AH1520" i="2"/>
  <c r="AM1520" i="2"/>
  <c r="AH1519" i="2"/>
  <c r="AM1519" i="2"/>
  <c r="AH1518" i="2"/>
  <c r="AM1518" i="2"/>
  <c r="AH1517" i="2"/>
  <c r="AM1517" i="2"/>
  <c r="AH1516" i="2"/>
  <c r="AM1516" i="2"/>
  <c r="AH1515" i="2"/>
  <c r="AM1515" i="2"/>
  <c r="AH1514" i="2"/>
  <c r="AM1514" i="2"/>
  <c r="AH1513" i="2"/>
  <c r="AM1513" i="2"/>
  <c r="AH1512" i="2"/>
  <c r="AM1512" i="2"/>
  <c r="AH1511" i="2"/>
  <c r="AM1511" i="2"/>
  <c r="AH1510" i="2"/>
  <c r="AM1510" i="2"/>
  <c r="AH1509" i="2"/>
  <c r="AM1509" i="2"/>
  <c r="AH1508" i="2"/>
  <c r="AM1508" i="2"/>
  <c r="AH1507" i="2"/>
  <c r="AM1507" i="2"/>
  <c r="AH1506" i="2"/>
  <c r="AM1506" i="2"/>
  <c r="AH1505" i="2"/>
  <c r="AM1505" i="2"/>
  <c r="AH1504" i="2"/>
  <c r="AM1504" i="2"/>
  <c r="AH1503" i="2"/>
  <c r="AM1503" i="2"/>
  <c r="AH1502" i="2"/>
  <c r="AM1502" i="2"/>
  <c r="AH1501" i="2"/>
  <c r="AM1501" i="2"/>
  <c r="AH1500" i="2"/>
  <c r="AM1500" i="2"/>
  <c r="AH1499" i="2"/>
  <c r="AM1499" i="2"/>
  <c r="AH1498" i="2"/>
  <c r="AM1498" i="2"/>
  <c r="AH1497" i="2"/>
  <c r="AM1497" i="2"/>
  <c r="AH1496" i="2"/>
  <c r="AM1496" i="2"/>
  <c r="AH1495" i="2"/>
  <c r="AM1495" i="2"/>
  <c r="AH1494" i="2"/>
  <c r="AM1494" i="2"/>
  <c r="AH1493" i="2"/>
  <c r="AM1493" i="2"/>
  <c r="AH1492" i="2"/>
  <c r="AM1492" i="2"/>
  <c r="AH1491" i="2"/>
  <c r="AM1491" i="2"/>
  <c r="AH1490" i="2"/>
  <c r="AM1490" i="2"/>
  <c r="AH1489" i="2"/>
  <c r="AM1489" i="2"/>
  <c r="AH1488" i="2"/>
  <c r="AM1488" i="2"/>
  <c r="AH1487" i="2"/>
  <c r="AM1487" i="2"/>
  <c r="AH1486" i="2"/>
  <c r="AM1486" i="2"/>
  <c r="AH1485" i="2"/>
  <c r="AM1485" i="2"/>
  <c r="AH1484" i="2"/>
  <c r="AM1484" i="2"/>
  <c r="AH1483" i="2"/>
  <c r="AM1483" i="2"/>
  <c r="AH1482" i="2"/>
  <c r="AM1482" i="2"/>
  <c r="AH1481" i="2"/>
  <c r="AM1481" i="2"/>
  <c r="AH1480" i="2"/>
  <c r="AM1480" i="2"/>
  <c r="AH1479" i="2"/>
  <c r="AM1479" i="2"/>
  <c r="AH1478" i="2"/>
  <c r="AM1478" i="2"/>
  <c r="AH1477" i="2"/>
  <c r="AM1477" i="2"/>
  <c r="AH1476" i="2"/>
  <c r="AM1476" i="2"/>
  <c r="AH1475" i="2"/>
  <c r="AM1475" i="2"/>
  <c r="AH1474" i="2"/>
  <c r="AM1474" i="2"/>
  <c r="AH1473" i="2"/>
  <c r="AM1473" i="2"/>
  <c r="AH1472" i="2"/>
  <c r="AM1472" i="2"/>
  <c r="AH1471" i="2"/>
  <c r="AM1471" i="2"/>
  <c r="AH1470" i="2"/>
  <c r="AM1470" i="2"/>
  <c r="AH1469" i="2"/>
  <c r="AM1469" i="2"/>
  <c r="AH1468" i="2"/>
  <c r="AM1468" i="2"/>
  <c r="AH1467" i="2"/>
  <c r="AM1467" i="2"/>
  <c r="AH1466" i="2"/>
  <c r="AM1466" i="2"/>
  <c r="AH1465" i="2"/>
  <c r="AM1465" i="2"/>
  <c r="AH1464" i="2"/>
  <c r="AM1464" i="2"/>
  <c r="AH1463" i="2"/>
  <c r="AM1463" i="2"/>
  <c r="AH1462" i="2"/>
  <c r="AM1462" i="2"/>
  <c r="AH1461" i="2"/>
  <c r="AM1461" i="2"/>
  <c r="AH1460" i="2"/>
  <c r="AM1460" i="2"/>
  <c r="AH1459" i="2"/>
  <c r="AM1459" i="2"/>
  <c r="AH1458" i="2"/>
  <c r="AM1458" i="2"/>
  <c r="AH1457" i="2"/>
  <c r="AM1457" i="2"/>
  <c r="AH1456" i="2"/>
  <c r="AM1456" i="2"/>
  <c r="AH1455" i="2"/>
  <c r="AM1455" i="2"/>
  <c r="AH1454" i="2"/>
  <c r="AM1454" i="2"/>
  <c r="AH1453" i="2"/>
  <c r="AM1453" i="2"/>
  <c r="AH1452" i="2"/>
  <c r="AM1452" i="2"/>
  <c r="AH1451" i="2"/>
  <c r="AM1451" i="2"/>
  <c r="AH1450" i="2"/>
  <c r="AM1450" i="2"/>
  <c r="AH1449" i="2"/>
  <c r="AM1449" i="2"/>
  <c r="AH1448" i="2"/>
  <c r="AM1448" i="2"/>
  <c r="AH1447" i="2"/>
  <c r="AM1447" i="2"/>
  <c r="AH1446" i="2"/>
  <c r="AM1446" i="2"/>
  <c r="AH1445" i="2"/>
  <c r="AM1445" i="2"/>
  <c r="AH1444" i="2"/>
  <c r="AM1444" i="2"/>
  <c r="AH1443" i="2"/>
  <c r="AM1443" i="2"/>
  <c r="AH1442" i="2"/>
  <c r="AM1442" i="2"/>
  <c r="AH1441" i="2"/>
  <c r="AM1441" i="2"/>
  <c r="AH1440" i="2"/>
  <c r="AM1440" i="2"/>
  <c r="AH1439" i="2"/>
  <c r="AM1439" i="2"/>
  <c r="AH1438" i="2"/>
  <c r="AM1438" i="2"/>
  <c r="AH1437" i="2"/>
  <c r="AM1437" i="2"/>
  <c r="AH1436" i="2"/>
  <c r="AM1436" i="2"/>
  <c r="AH1435" i="2"/>
  <c r="AM1435" i="2"/>
  <c r="AH1434" i="2"/>
  <c r="AM1434" i="2"/>
  <c r="AH1433" i="2"/>
  <c r="AM1433" i="2"/>
  <c r="AH1432" i="2"/>
  <c r="AM1432" i="2"/>
  <c r="AH1431" i="2"/>
  <c r="AM1431" i="2"/>
  <c r="AH1430" i="2"/>
  <c r="AM1430" i="2"/>
  <c r="AH1429" i="2"/>
  <c r="AM1429" i="2"/>
  <c r="AH1428" i="2"/>
  <c r="AM1428" i="2"/>
  <c r="AH1427" i="2"/>
  <c r="AM1427" i="2"/>
  <c r="AH1426" i="2"/>
  <c r="AM1426" i="2"/>
  <c r="AH1425" i="2"/>
  <c r="AM1425" i="2"/>
  <c r="AH1424" i="2"/>
  <c r="AM1424" i="2"/>
  <c r="AH1423" i="2"/>
  <c r="AM1423" i="2"/>
  <c r="AH1422" i="2"/>
  <c r="AM1422" i="2"/>
  <c r="AH1421" i="2"/>
  <c r="AM1421" i="2"/>
  <c r="AH1420" i="2"/>
  <c r="AM1420" i="2"/>
  <c r="AH1419" i="2"/>
  <c r="AM1419" i="2"/>
  <c r="AH1418" i="2"/>
  <c r="AM1418" i="2"/>
  <c r="AH1417" i="2"/>
  <c r="AM1417" i="2"/>
  <c r="AH1416" i="2"/>
  <c r="AM1416" i="2"/>
  <c r="AH1415" i="2"/>
  <c r="AM1415" i="2"/>
  <c r="AH1414" i="2"/>
  <c r="AM1414" i="2"/>
  <c r="AH1413" i="2"/>
  <c r="AM1413" i="2"/>
  <c r="AH1412" i="2"/>
  <c r="AM1412" i="2"/>
  <c r="AH1411" i="2"/>
  <c r="AM1411" i="2"/>
  <c r="AH1410" i="2"/>
  <c r="AM1410" i="2"/>
  <c r="AH1409" i="2"/>
  <c r="AM1409" i="2"/>
  <c r="AH1408" i="2"/>
  <c r="AM1408" i="2"/>
  <c r="AH1407" i="2"/>
  <c r="AM1407" i="2"/>
  <c r="AH1406" i="2"/>
  <c r="AM1406" i="2"/>
  <c r="AH1405" i="2"/>
  <c r="AM1405" i="2"/>
  <c r="AH1404" i="2"/>
  <c r="AM1404" i="2"/>
  <c r="AH1403" i="2"/>
  <c r="AM1403" i="2"/>
  <c r="AH1402" i="2"/>
  <c r="AM1402" i="2"/>
  <c r="AH1401" i="2"/>
  <c r="AM1401" i="2"/>
  <c r="AH1400" i="2"/>
  <c r="AM1400" i="2"/>
  <c r="AH1399" i="2"/>
  <c r="AM1399" i="2"/>
  <c r="AH1398" i="2"/>
  <c r="AM1398" i="2"/>
  <c r="AH1397" i="2"/>
  <c r="AM1397" i="2"/>
  <c r="AH1396" i="2"/>
  <c r="AM1396" i="2"/>
  <c r="AH1395" i="2"/>
  <c r="AM1395" i="2"/>
  <c r="AH1394" i="2"/>
  <c r="AM1394" i="2"/>
  <c r="AH1393" i="2"/>
  <c r="AM1393" i="2"/>
  <c r="AH1392" i="2"/>
  <c r="AM1392" i="2"/>
  <c r="AH1391" i="2"/>
  <c r="AM1391" i="2"/>
  <c r="AH1390" i="2"/>
  <c r="AM1390" i="2"/>
  <c r="AH1389" i="2"/>
  <c r="AM1389" i="2"/>
  <c r="AH1388" i="2"/>
  <c r="AM1388" i="2"/>
  <c r="AH1387" i="2"/>
  <c r="AM1387" i="2"/>
  <c r="AH1386" i="2"/>
  <c r="AM1386" i="2"/>
  <c r="AH1385" i="2"/>
  <c r="AM1385" i="2"/>
  <c r="AH1384" i="2"/>
  <c r="AM1384" i="2"/>
  <c r="AH1383" i="2"/>
  <c r="AM1383" i="2"/>
  <c r="AH1382" i="2"/>
  <c r="AM1382" i="2"/>
  <c r="AH1381" i="2"/>
  <c r="AM1381" i="2"/>
  <c r="AH1380" i="2"/>
  <c r="AM1380" i="2"/>
  <c r="AH1379" i="2"/>
  <c r="AM1379" i="2"/>
  <c r="AH1378" i="2"/>
  <c r="AM1378" i="2"/>
  <c r="AH1377" i="2"/>
  <c r="AM1377" i="2"/>
  <c r="AH1376" i="2"/>
  <c r="AM1376" i="2"/>
  <c r="AH1375" i="2"/>
  <c r="AM1375" i="2"/>
  <c r="AH1374" i="2"/>
  <c r="AM1374" i="2"/>
  <c r="AH1373" i="2"/>
  <c r="AM1373" i="2"/>
  <c r="AH1372" i="2"/>
  <c r="AM1372" i="2"/>
  <c r="AH1371" i="2"/>
  <c r="AM1371" i="2"/>
  <c r="AH1370" i="2"/>
  <c r="AM1370" i="2"/>
  <c r="AH1369" i="2"/>
  <c r="AM1369" i="2"/>
  <c r="AH1368" i="2"/>
  <c r="AM1368" i="2"/>
  <c r="AH1367" i="2"/>
  <c r="AM1367" i="2"/>
  <c r="AH1366" i="2"/>
  <c r="AM1366" i="2"/>
  <c r="AH1365" i="2"/>
  <c r="AM1365" i="2"/>
  <c r="AH1364" i="2"/>
  <c r="AM1364" i="2"/>
  <c r="AH1363" i="2"/>
  <c r="AM1363" i="2"/>
  <c r="AH1362" i="2"/>
  <c r="AM1362" i="2"/>
  <c r="AH1361" i="2"/>
  <c r="AM1361" i="2"/>
  <c r="AH1360" i="2"/>
  <c r="AM1360" i="2"/>
  <c r="AH1359" i="2"/>
  <c r="AM1359" i="2"/>
  <c r="AH1358" i="2"/>
  <c r="AM1358" i="2"/>
  <c r="AH1357" i="2"/>
  <c r="AM1357" i="2"/>
  <c r="AH1356" i="2"/>
  <c r="AM1356" i="2"/>
  <c r="AH1355" i="2"/>
  <c r="AM1355" i="2"/>
  <c r="AH1354" i="2"/>
  <c r="AM1354" i="2"/>
  <c r="AH1353" i="2"/>
  <c r="AM1353" i="2"/>
  <c r="AH1352" i="2"/>
  <c r="AM1352" i="2"/>
  <c r="AH1351" i="2"/>
  <c r="AM1351" i="2"/>
  <c r="AH1350" i="2"/>
  <c r="AM1350" i="2"/>
  <c r="AH1349" i="2"/>
  <c r="AM1349" i="2"/>
  <c r="AH1348" i="2"/>
  <c r="AM1348" i="2"/>
  <c r="AH1347" i="2"/>
  <c r="AM1347" i="2"/>
  <c r="AH1346" i="2"/>
  <c r="AM1346" i="2"/>
  <c r="AH1345" i="2"/>
  <c r="AM1345" i="2"/>
  <c r="AH1344" i="2"/>
  <c r="AM1344" i="2"/>
  <c r="AH1343" i="2"/>
  <c r="AM1343" i="2"/>
  <c r="AH1342" i="2"/>
  <c r="AM1342" i="2"/>
  <c r="AH1341" i="2"/>
  <c r="AM1341" i="2"/>
  <c r="AH1340" i="2"/>
  <c r="AM1340" i="2"/>
  <c r="AH1339" i="2"/>
  <c r="AM1339" i="2"/>
  <c r="AH1338" i="2"/>
  <c r="AM1338" i="2"/>
  <c r="AH1337" i="2"/>
  <c r="AM1337" i="2"/>
  <c r="AH1336" i="2"/>
  <c r="AM1336" i="2"/>
  <c r="AH1335" i="2"/>
  <c r="AM1335" i="2"/>
  <c r="AH1334" i="2"/>
  <c r="AM1334" i="2"/>
  <c r="AH1333" i="2"/>
  <c r="AM1333" i="2"/>
  <c r="AH1332" i="2"/>
  <c r="AM1332" i="2"/>
  <c r="AH1331" i="2"/>
  <c r="AM1331" i="2"/>
  <c r="AH1330" i="2"/>
  <c r="AM1330" i="2"/>
  <c r="AH1329" i="2"/>
  <c r="AM1329" i="2"/>
  <c r="AH1328" i="2"/>
  <c r="AM1328" i="2"/>
  <c r="AH1327" i="2"/>
  <c r="AM1327" i="2"/>
  <c r="AH1326" i="2"/>
  <c r="AM1326" i="2"/>
  <c r="AH1325" i="2"/>
  <c r="AM1325" i="2"/>
  <c r="AH1324" i="2"/>
  <c r="AM1324" i="2"/>
  <c r="AH1323" i="2"/>
  <c r="AM1323" i="2"/>
  <c r="AH1322" i="2"/>
  <c r="AM1322" i="2"/>
  <c r="AH1321" i="2"/>
  <c r="AM1321" i="2"/>
  <c r="AH1320" i="2"/>
  <c r="AM1320" i="2"/>
  <c r="AH1319" i="2"/>
  <c r="AM1319" i="2"/>
  <c r="AH1318" i="2"/>
  <c r="AM1318" i="2"/>
  <c r="AH1317" i="2"/>
  <c r="AM1317" i="2"/>
  <c r="AH1316" i="2"/>
  <c r="AM1316" i="2"/>
  <c r="AH1315" i="2"/>
  <c r="AM1315" i="2"/>
  <c r="AH1314" i="2"/>
  <c r="AM1314" i="2"/>
  <c r="AH1313" i="2"/>
  <c r="AM1313" i="2"/>
  <c r="AH1312" i="2"/>
  <c r="AM1312" i="2"/>
  <c r="AH1311" i="2"/>
  <c r="AM1311" i="2"/>
  <c r="AH1310" i="2"/>
  <c r="AM1310" i="2"/>
  <c r="AH1309" i="2"/>
  <c r="AM1309" i="2"/>
  <c r="AH1308" i="2"/>
  <c r="AM1308" i="2"/>
  <c r="AH1307" i="2"/>
  <c r="AM1307" i="2"/>
  <c r="AH1306" i="2"/>
  <c r="AM1306" i="2"/>
  <c r="AH1305" i="2"/>
  <c r="AM1305" i="2"/>
  <c r="AH1304" i="2"/>
  <c r="AM1304" i="2"/>
  <c r="AH1303" i="2"/>
  <c r="AM1303" i="2"/>
  <c r="AH1302" i="2"/>
  <c r="AM1302" i="2"/>
  <c r="AH1301" i="2"/>
  <c r="AM1301" i="2"/>
  <c r="AH1300" i="2"/>
  <c r="AM1300" i="2"/>
  <c r="AH1299" i="2"/>
  <c r="AM1299" i="2"/>
  <c r="AH1298" i="2"/>
  <c r="AM1298" i="2"/>
  <c r="AH1297" i="2"/>
  <c r="AM1297" i="2"/>
  <c r="AH1296" i="2"/>
  <c r="AM1296" i="2"/>
  <c r="AH1295" i="2"/>
  <c r="AM1295" i="2"/>
  <c r="AH1294" i="2"/>
  <c r="AM1294" i="2"/>
  <c r="AH1293" i="2"/>
  <c r="AM1293" i="2"/>
  <c r="AH1292" i="2"/>
  <c r="AM1292" i="2"/>
  <c r="AH1291" i="2"/>
  <c r="AM1291" i="2"/>
  <c r="AH1290" i="2"/>
  <c r="AM1290" i="2"/>
  <c r="AH1289" i="2"/>
  <c r="AM1289" i="2"/>
  <c r="AH1288" i="2"/>
  <c r="AM1288" i="2"/>
  <c r="AH1287" i="2"/>
  <c r="AM1287" i="2"/>
  <c r="AH1286" i="2"/>
  <c r="AM1286" i="2"/>
  <c r="AH1285" i="2"/>
  <c r="AM1285" i="2"/>
  <c r="AH1284" i="2"/>
  <c r="AM1284" i="2"/>
  <c r="AH1283" i="2"/>
  <c r="AM1283" i="2"/>
  <c r="AH1282" i="2"/>
  <c r="AM1282" i="2"/>
  <c r="AH1281" i="2"/>
  <c r="AM1281" i="2"/>
  <c r="AH1280" i="2"/>
  <c r="AM1280" i="2"/>
  <c r="AH1279" i="2"/>
  <c r="AM1279" i="2"/>
  <c r="AH1278" i="2"/>
  <c r="AM1278" i="2"/>
  <c r="AH1277" i="2"/>
  <c r="AM1277" i="2"/>
  <c r="AH1276" i="2"/>
  <c r="AM1276" i="2"/>
  <c r="AH1275" i="2"/>
  <c r="AM1275" i="2"/>
  <c r="AH1274" i="2"/>
  <c r="AM1274" i="2"/>
  <c r="AH1273" i="2"/>
  <c r="AM1273" i="2"/>
  <c r="AH1272" i="2"/>
  <c r="AM1272" i="2"/>
  <c r="AH1271" i="2"/>
  <c r="AM1271" i="2"/>
  <c r="AH1270" i="2"/>
  <c r="AM1270" i="2"/>
  <c r="AH1269" i="2"/>
  <c r="AM1269" i="2"/>
  <c r="AH1268" i="2"/>
  <c r="AM1268" i="2"/>
  <c r="AH1267" i="2"/>
  <c r="AM1267" i="2"/>
  <c r="AH1266" i="2"/>
  <c r="AM1266" i="2"/>
  <c r="AH1265" i="2"/>
  <c r="AM1265" i="2"/>
  <c r="AH1264" i="2"/>
  <c r="AM1264" i="2"/>
  <c r="AH1263" i="2"/>
  <c r="AM1263" i="2"/>
  <c r="AH1262" i="2"/>
  <c r="AM1262" i="2"/>
  <c r="AH1261" i="2"/>
  <c r="AM1261" i="2"/>
  <c r="AH1260" i="2"/>
  <c r="AM1260" i="2"/>
  <c r="AH1259" i="2"/>
  <c r="AM1259" i="2"/>
  <c r="AH1258" i="2"/>
  <c r="AM1258" i="2"/>
  <c r="AH1257" i="2"/>
  <c r="AM1257" i="2"/>
  <c r="AH1256" i="2"/>
  <c r="AM1256" i="2"/>
  <c r="AH1255" i="2"/>
  <c r="AM1255" i="2"/>
  <c r="AH1254" i="2"/>
  <c r="AM1254" i="2"/>
  <c r="AH1253" i="2"/>
  <c r="AM1253" i="2"/>
  <c r="AH1252" i="2"/>
  <c r="AM1252" i="2"/>
  <c r="AH1251" i="2"/>
  <c r="AM1251" i="2"/>
  <c r="AH1250" i="2"/>
  <c r="AM1250" i="2"/>
  <c r="AH1249" i="2"/>
  <c r="AM1249" i="2"/>
  <c r="AH1248" i="2"/>
  <c r="AM1248" i="2"/>
  <c r="AH1247" i="2"/>
  <c r="AM1247" i="2"/>
  <c r="AH1246" i="2"/>
  <c r="AM1246" i="2"/>
  <c r="AH1245" i="2"/>
  <c r="AM1245" i="2"/>
  <c r="AH1244" i="2"/>
  <c r="AM1244" i="2"/>
  <c r="AH1243" i="2"/>
  <c r="AM1243" i="2"/>
  <c r="AH1242" i="2"/>
  <c r="AM1242" i="2"/>
  <c r="AH1241" i="2"/>
  <c r="AM1241" i="2"/>
  <c r="AH1240" i="2"/>
  <c r="AM1240" i="2"/>
  <c r="AH1239" i="2"/>
  <c r="AM1239" i="2"/>
  <c r="AH1238" i="2"/>
  <c r="AM1238" i="2"/>
  <c r="AH1237" i="2"/>
  <c r="AM1237" i="2"/>
  <c r="AH1236" i="2"/>
  <c r="AM1236" i="2"/>
  <c r="AH1235" i="2"/>
  <c r="AM1235" i="2"/>
  <c r="AH1234" i="2"/>
  <c r="AM1234" i="2"/>
  <c r="AH1233" i="2"/>
  <c r="AM1233" i="2"/>
  <c r="AH1232" i="2"/>
  <c r="AM1232" i="2"/>
  <c r="AH1231" i="2"/>
  <c r="AM1231" i="2"/>
  <c r="AH1230" i="2"/>
  <c r="AM1230" i="2"/>
  <c r="AH1229" i="2"/>
  <c r="AM1229" i="2"/>
  <c r="AH1228" i="2"/>
  <c r="AM1228" i="2"/>
  <c r="AH1227" i="2"/>
  <c r="AM1227" i="2"/>
  <c r="AH1226" i="2"/>
  <c r="AM1226" i="2"/>
  <c r="AH1225" i="2"/>
  <c r="AM1225" i="2"/>
  <c r="AH1224" i="2"/>
  <c r="AM1224" i="2"/>
  <c r="AH1223" i="2"/>
  <c r="AM1223" i="2"/>
  <c r="AH1222" i="2"/>
  <c r="AM1222" i="2"/>
  <c r="AH1221" i="2"/>
  <c r="AM1221" i="2"/>
  <c r="AH1220" i="2"/>
  <c r="AM1220" i="2"/>
  <c r="AH1219" i="2"/>
  <c r="AM1219" i="2"/>
  <c r="AH1218" i="2"/>
  <c r="AM1218" i="2"/>
  <c r="AH1217" i="2"/>
  <c r="AM1217" i="2"/>
  <c r="AH1216" i="2"/>
  <c r="AM1216" i="2"/>
  <c r="AH1215" i="2"/>
  <c r="AM1215" i="2"/>
  <c r="AH1214" i="2"/>
  <c r="AM1214" i="2"/>
  <c r="AH1213" i="2"/>
  <c r="AM1213" i="2"/>
  <c r="AH1212" i="2"/>
  <c r="AM1212" i="2"/>
  <c r="AH1211" i="2"/>
  <c r="AM1211" i="2"/>
  <c r="AH1210" i="2"/>
  <c r="AM1210" i="2"/>
  <c r="AH1209" i="2"/>
  <c r="AM1209" i="2"/>
  <c r="AH1208" i="2"/>
  <c r="AM1208" i="2"/>
  <c r="AH1207" i="2"/>
  <c r="AM1207" i="2"/>
  <c r="AH1206" i="2"/>
  <c r="AM1206" i="2"/>
  <c r="AH1205" i="2"/>
  <c r="AM1205" i="2"/>
  <c r="AH1204" i="2"/>
  <c r="AM1204" i="2"/>
  <c r="AH1203" i="2"/>
  <c r="AM1203" i="2"/>
  <c r="AH1202" i="2"/>
  <c r="AM1202" i="2"/>
  <c r="AH1201" i="2"/>
  <c r="AM1201" i="2"/>
  <c r="AH1200" i="2"/>
  <c r="AM1200" i="2"/>
  <c r="AH1199" i="2"/>
  <c r="AM1199" i="2"/>
  <c r="AH1198" i="2"/>
  <c r="AM1198" i="2"/>
  <c r="AH1197" i="2"/>
  <c r="AM1197" i="2"/>
  <c r="AH1196" i="2"/>
  <c r="AM1196" i="2"/>
  <c r="AH1195" i="2"/>
  <c r="AM1195" i="2"/>
  <c r="AH1194" i="2"/>
  <c r="AM1194" i="2"/>
  <c r="AH1193" i="2"/>
  <c r="AM1193" i="2"/>
  <c r="AH1192" i="2"/>
  <c r="AM1192" i="2"/>
  <c r="AH1191" i="2"/>
  <c r="AM1191" i="2"/>
  <c r="AH1190" i="2"/>
  <c r="AM1190" i="2"/>
  <c r="AH1189" i="2"/>
  <c r="AM1189" i="2"/>
  <c r="AH1188" i="2"/>
  <c r="AM1188" i="2"/>
  <c r="AH1187" i="2"/>
  <c r="AM1187" i="2"/>
  <c r="AH1186" i="2"/>
  <c r="AM1186" i="2"/>
  <c r="AH1185" i="2"/>
  <c r="AM1185" i="2"/>
  <c r="AH1184" i="2"/>
  <c r="AM1184" i="2"/>
  <c r="AH1183" i="2"/>
  <c r="AM1183" i="2"/>
  <c r="AH1182" i="2"/>
  <c r="AM1182" i="2"/>
  <c r="AH1181" i="2"/>
  <c r="AM1181" i="2"/>
  <c r="AH1180" i="2"/>
  <c r="AM1180" i="2"/>
  <c r="AH1179" i="2"/>
  <c r="AM1179" i="2"/>
  <c r="AH1178" i="2"/>
  <c r="AM1178" i="2"/>
  <c r="AH1177" i="2"/>
  <c r="AM1177" i="2"/>
  <c r="AH1176" i="2"/>
  <c r="AM1176" i="2"/>
  <c r="AH1175" i="2"/>
  <c r="AM1175" i="2"/>
  <c r="AH1174" i="2"/>
  <c r="AM1174" i="2"/>
  <c r="AH1173" i="2"/>
  <c r="AM1173" i="2"/>
  <c r="AH1172" i="2"/>
  <c r="AM1172" i="2"/>
  <c r="AH1171" i="2"/>
  <c r="AM1171" i="2"/>
  <c r="AH1170" i="2"/>
  <c r="AM1170" i="2"/>
  <c r="AH1169" i="2"/>
  <c r="AM1169" i="2"/>
  <c r="AH1168" i="2"/>
  <c r="AM1168" i="2"/>
  <c r="AH1167" i="2"/>
  <c r="AM1167" i="2"/>
  <c r="AH1166" i="2"/>
  <c r="AM1166" i="2"/>
  <c r="AH1165" i="2"/>
  <c r="AM1165" i="2"/>
  <c r="AH1164" i="2"/>
  <c r="AM1164" i="2"/>
  <c r="AH1163" i="2"/>
  <c r="AM1163" i="2"/>
  <c r="AH1162" i="2"/>
  <c r="AM1162" i="2"/>
  <c r="AH1161" i="2"/>
  <c r="AM1161" i="2"/>
  <c r="AH1160" i="2"/>
  <c r="AM1160" i="2"/>
  <c r="AH1159" i="2"/>
  <c r="AM1159" i="2"/>
  <c r="AH1158" i="2"/>
  <c r="AM1158" i="2"/>
  <c r="AH1157" i="2"/>
  <c r="AM1157" i="2"/>
  <c r="AH1156" i="2"/>
  <c r="AM1156" i="2"/>
  <c r="AH1155" i="2"/>
  <c r="AM1155" i="2"/>
  <c r="AH1154" i="2"/>
  <c r="AM1154" i="2"/>
  <c r="AH1153" i="2"/>
  <c r="AM1153" i="2"/>
  <c r="AH1152" i="2"/>
  <c r="AM1152" i="2"/>
  <c r="AH1151" i="2"/>
  <c r="AM1151" i="2"/>
  <c r="AH1150" i="2"/>
  <c r="AM1150" i="2"/>
  <c r="AH1149" i="2"/>
  <c r="AM1149" i="2"/>
  <c r="AH1148" i="2"/>
  <c r="AM1148" i="2"/>
  <c r="AH1147" i="2"/>
  <c r="AM1147" i="2"/>
  <c r="AH1146" i="2"/>
  <c r="AM1146" i="2"/>
  <c r="AH1145" i="2"/>
  <c r="AM1145" i="2"/>
  <c r="AH1144" i="2"/>
  <c r="AM1144" i="2"/>
  <c r="AH1143" i="2"/>
  <c r="AM1143" i="2"/>
  <c r="AH1142" i="2"/>
  <c r="AM1142" i="2"/>
  <c r="AH1141" i="2"/>
  <c r="AM1141" i="2"/>
  <c r="AH1140" i="2"/>
  <c r="AM1140" i="2"/>
  <c r="AH1139" i="2"/>
  <c r="AM1139" i="2"/>
  <c r="AH1138" i="2"/>
  <c r="AM1138" i="2"/>
  <c r="AH1137" i="2"/>
  <c r="AM1137" i="2"/>
  <c r="AH1136" i="2"/>
  <c r="AM1136" i="2"/>
  <c r="AH1135" i="2"/>
  <c r="AM1135" i="2"/>
  <c r="AH1134" i="2"/>
  <c r="AM1134" i="2"/>
  <c r="AH1133" i="2"/>
  <c r="AM1133" i="2"/>
  <c r="AH1132" i="2"/>
  <c r="AM1132" i="2"/>
  <c r="AH1131" i="2"/>
  <c r="AM1131" i="2"/>
  <c r="AH1130" i="2"/>
  <c r="AM1130" i="2"/>
  <c r="AH1129" i="2"/>
  <c r="AM1129" i="2"/>
  <c r="AH1128" i="2"/>
  <c r="AM1128" i="2"/>
  <c r="AH1127" i="2"/>
  <c r="AM1127" i="2"/>
  <c r="AH1126" i="2"/>
  <c r="AM1126" i="2"/>
  <c r="AH1125" i="2"/>
  <c r="AM1125" i="2"/>
  <c r="AH1124" i="2"/>
  <c r="AM1124" i="2"/>
  <c r="AH1123" i="2"/>
  <c r="AM1123" i="2"/>
  <c r="AH1122" i="2"/>
  <c r="AM1122" i="2"/>
  <c r="AH1121" i="2"/>
  <c r="AM1121" i="2"/>
  <c r="AH1120" i="2"/>
  <c r="AM1120" i="2"/>
  <c r="AH1119" i="2"/>
  <c r="AM1119" i="2"/>
  <c r="AH1118" i="2"/>
  <c r="AM1118" i="2"/>
  <c r="AH1117" i="2"/>
  <c r="AM1117" i="2"/>
  <c r="AH1116" i="2"/>
  <c r="AM1116" i="2"/>
  <c r="AH1115" i="2"/>
  <c r="AM1115" i="2"/>
  <c r="AH1114" i="2"/>
  <c r="AM1114" i="2"/>
  <c r="AH1113" i="2"/>
  <c r="AM1113" i="2"/>
  <c r="AH1112" i="2"/>
  <c r="AM1112" i="2"/>
  <c r="AH1111" i="2"/>
  <c r="AM1111" i="2"/>
  <c r="AH1110" i="2"/>
  <c r="AM1110" i="2"/>
  <c r="AH1109" i="2"/>
  <c r="AM1109" i="2"/>
  <c r="AH1108" i="2"/>
  <c r="AM1108" i="2"/>
  <c r="AH1107" i="2"/>
  <c r="AM1107" i="2"/>
  <c r="AH1106" i="2"/>
  <c r="AM1106" i="2"/>
  <c r="AH1105" i="2"/>
  <c r="AM1105" i="2"/>
  <c r="AH1104" i="2"/>
  <c r="AM1104" i="2"/>
  <c r="AH1103" i="2"/>
  <c r="AM1103" i="2"/>
  <c r="AH1102" i="2"/>
  <c r="AM1102" i="2"/>
  <c r="AH1101" i="2"/>
  <c r="AM1101" i="2"/>
  <c r="AH1100" i="2"/>
  <c r="AM1100" i="2"/>
  <c r="AH1099" i="2"/>
  <c r="AM1099" i="2"/>
  <c r="AH1098" i="2"/>
  <c r="AM1098" i="2"/>
  <c r="AH1097" i="2"/>
  <c r="AM1097" i="2"/>
  <c r="AH1096" i="2"/>
  <c r="AM1096" i="2"/>
  <c r="AH1095" i="2"/>
  <c r="AM1095" i="2"/>
  <c r="AH1094" i="2"/>
  <c r="AM1094" i="2"/>
  <c r="AH1093" i="2"/>
  <c r="AM1093" i="2"/>
  <c r="AH1092" i="2"/>
  <c r="AM1092" i="2"/>
  <c r="AH1091" i="2"/>
  <c r="AM1091" i="2"/>
  <c r="AH1090" i="2"/>
  <c r="AM1090" i="2"/>
  <c r="AH1089" i="2"/>
  <c r="AM1089" i="2"/>
  <c r="AH1088" i="2"/>
  <c r="AM1088" i="2"/>
  <c r="AH1087" i="2"/>
  <c r="AM1087" i="2"/>
  <c r="AH1086" i="2"/>
  <c r="AM1086" i="2"/>
  <c r="AH1085" i="2"/>
  <c r="AM1085" i="2"/>
  <c r="AH1084" i="2"/>
  <c r="AM1084" i="2"/>
  <c r="AH1083" i="2"/>
  <c r="AM1083" i="2"/>
  <c r="AH1082" i="2"/>
  <c r="AM1082" i="2"/>
  <c r="AH1081" i="2"/>
  <c r="AM1081" i="2"/>
  <c r="AH1080" i="2"/>
  <c r="AM1080" i="2"/>
  <c r="AH1079" i="2"/>
  <c r="AM1079" i="2"/>
  <c r="AH1078" i="2"/>
  <c r="AM1078" i="2"/>
  <c r="AH1077" i="2"/>
  <c r="AM1077" i="2"/>
  <c r="AH1076" i="2"/>
  <c r="AM1076" i="2"/>
  <c r="AH1075" i="2"/>
  <c r="AM1075" i="2"/>
  <c r="AH1074" i="2"/>
  <c r="AM1074" i="2"/>
  <c r="AH1073" i="2"/>
  <c r="AM1073" i="2"/>
  <c r="AH1072" i="2"/>
  <c r="AM1072" i="2"/>
  <c r="AH1071" i="2"/>
  <c r="AM1071" i="2"/>
  <c r="AH1070" i="2"/>
  <c r="AM1070" i="2"/>
  <c r="AH1069" i="2"/>
  <c r="AM1069" i="2"/>
  <c r="AH1068" i="2"/>
  <c r="AM1068" i="2"/>
  <c r="AH1067" i="2"/>
  <c r="AM1067" i="2"/>
  <c r="AH1066" i="2"/>
  <c r="AM1066" i="2"/>
  <c r="AH1065" i="2"/>
  <c r="AM1065" i="2"/>
  <c r="AH1064" i="2"/>
  <c r="AM1064" i="2"/>
  <c r="AH1063" i="2"/>
  <c r="AM1063" i="2"/>
  <c r="AH1062" i="2"/>
  <c r="AM1062" i="2"/>
  <c r="AH1061" i="2"/>
  <c r="AM1061" i="2"/>
  <c r="AH1060" i="2"/>
  <c r="AM1060" i="2"/>
  <c r="AH1059" i="2"/>
  <c r="AM1059" i="2"/>
  <c r="AH1058" i="2"/>
  <c r="AM1058" i="2"/>
  <c r="AH1057" i="2"/>
  <c r="AM1057" i="2"/>
  <c r="AH1056" i="2"/>
  <c r="AM1056" i="2"/>
  <c r="AH1055" i="2"/>
  <c r="AM1055" i="2"/>
  <c r="AH1054" i="2"/>
  <c r="AM1054" i="2"/>
  <c r="AH1053" i="2"/>
  <c r="AM1053" i="2"/>
  <c r="AH1052" i="2"/>
  <c r="AM1052" i="2"/>
  <c r="AH1051" i="2"/>
  <c r="AM1051" i="2"/>
  <c r="AH1050" i="2"/>
  <c r="AM1050" i="2"/>
  <c r="AH1049" i="2"/>
  <c r="AM1049" i="2"/>
  <c r="AH1048" i="2"/>
  <c r="AM1048" i="2"/>
  <c r="AH1047" i="2"/>
  <c r="AM1047" i="2"/>
  <c r="AH1046" i="2"/>
  <c r="AM1046" i="2"/>
  <c r="AH1045" i="2"/>
  <c r="AM1045" i="2"/>
  <c r="AH1044" i="2"/>
  <c r="AM1044" i="2"/>
  <c r="AH1043" i="2"/>
  <c r="AM1043" i="2"/>
  <c r="AH1042" i="2"/>
  <c r="AM1042" i="2"/>
  <c r="AH1041" i="2"/>
  <c r="AM1041" i="2"/>
  <c r="AH1040" i="2"/>
  <c r="AM1040" i="2"/>
  <c r="AH1039" i="2"/>
  <c r="AM1039" i="2"/>
  <c r="AH1038" i="2"/>
  <c r="AM1038" i="2"/>
  <c r="AH1037" i="2"/>
  <c r="AM1037" i="2"/>
  <c r="AH1036" i="2"/>
  <c r="AM1036" i="2"/>
  <c r="AH1035" i="2"/>
  <c r="AM1035" i="2"/>
  <c r="AH1034" i="2"/>
  <c r="AM1034" i="2"/>
  <c r="AH1033" i="2"/>
  <c r="AM1033" i="2"/>
  <c r="AH1032" i="2"/>
  <c r="AM1032" i="2"/>
  <c r="AH1031" i="2"/>
  <c r="AM1031" i="2"/>
  <c r="AH1030" i="2"/>
  <c r="AM1030" i="2"/>
  <c r="AH1029" i="2"/>
  <c r="AM1029" i="2"/>
  <c r="AH1028" i="2"/>
  <c r="AM1028" i="2"/>
  <c r="AH1027" i="2"/>
  <c r="AM1027" i="2"/>
  <c r="AH1026" i="2"/>
  <c r="AM1026" i="2"/>
  <c r="AH1025" i="2"/>
  <c r="AM1025" i="2"/>
  <c r="AH1024" i="2"/>
  <c r="AM1024" i="2"/>
  <c r="AH1023" i="2"/>
  <c r="AM1023" i="2"/>
  <c r="AH1022" i="2"/>
  <c r="AM1022" i="2"/>
  <c r="AH1021" i="2"/>
  <c r="AM1021" i="2"/>
  <c r="AH1020" i="2"/>
  <c r="AM1020" i="2"/>
  <c r="AH1019" i="2"/>
  <c r="AM1019" i="2"/>
  <c r="AH1018" i="2"/>
  <c r="AM1018" i="2"/>
  <c r="AH1017" i="2"/>
  <c r="AM1017" i="2"/>
  <c r="AH1016" i="2"/>
  <c r="AM1016" i="2"/>
  <c r="AH1015" i="2"/>
  <c r="AM1015" i="2"/>
  <c r="AH1014" i="2"/>
  <c r="AM1014" i="2"/>
  <c r="AH1013" i="2"/>
  <c r="AM1013" i="2"/>
  <c r="AH1012" i="2"/>
  <c r="AM1012" i="2"/>
  <c r="AH1011" i="2"/>
  <c r="AM1011" i="2"/>
  <c r="AH1010" i="2"/>
  <c r="AM1010" i="2"/>
  <c r="AH1009" i="2"/>
  <c r="AM1009" i="2"/>
  <c r="AH1008" i="2"/>
  <c r="AM1008" i="2"/>
  <c r="AH1007" i="2"/>
  <c r="AM1007" i="2"/>
  <c r="AH1006" i="2"/>
  <c r="AM1006" i="2"/>
  <c r="AH1005" i="2"/>
  <c r="AM1005" i="2"/>
  <c r="AH1004" i="2"/>
  <c r="AM1004" i="2"/>
  <c r="AH1003" i="2"/>
  <c r="AM1003" i="2"/>
  <c r="AH1002" i="2"/>
  <c r="AM1002" i="2"/>
  <c r="AH1001" i="2"/>
  <c r="AM1001" i="2"/>
  <c r="AH1000" i="2"/>
  <c r="AM1000" i="2"/>
  <c r="AH999" i="2"/>
  <c r="AM999" i="2"/>
  <c r="AH998" i="2"/>
  <c r="AM998" i="2"/>
  <c r="AH997" i="2"/>
  <c r="AM997" i="2"/>
  <c r="AH996" i="2"/>
  <c r="AM996" i="2"/>
  <c r="AH995" i="2"/>
  <c r="AM995" i="2"/>
  <c r="AH994" i="2"/>
  <c r="AM994" i="2"/>
  <c r="AH993" i="2"/>
  <c r="AM993" i="2"/>
  <c r="AH992" i="2"/>
  <c r="AM992" i="2"/>
  <c r="AH991" i="2"/>
  <c r="AM991" i="2"/>
  <c r="AH990" i="2"/>
  <c r="AM990" i="2"/>
  <c r="AH989" i="2"/>
  <c r="AM989" i="2"/>
  <c r="AH988" i="2"/>
  <c r="AM988" i="2"/>
  <c r="AH987" i="2"/>
  <c r="AM987" i="2"/>
  <c r="AH986" i="2"/>
  <c r="AM986" i="2"/>
  <c r="AH985" i="2"/>
  <c r="AM985" i="2"/>
  <c r="AH984" i="2"/>
  <c r="AM984" i="2"/>
  <c r="AH983" i="2"/>
  <c r="AM983" i="2"/>
  <c r="AH982" i="2"/>
  <c r="AM982" i="2"/>
  <c r="AH981" i="2"/>
  <c r="AM981" i="2"/>
  <c r="AH980" i="2"/>
  <c r="AM980" i="2"/>
  <c r="AH979" i="2"/>
  <c r="AM979" i="2"/>
  <c r="AH978" i="2"/>
  <c r="AM978" i="2"/>
  <c r="AH977" i="2"/>
  <c r="AM977" i="2"/>
  <c r="AH976" i="2"/>
  <c r="AM976" i="2"/>
  <c r="AH975" i="2"/>
  <c r="AM975" i="2"/>
  <c r="AH974" i="2"/>
  <c r="AM974" i="2"/>
  <c r="AH973" i="2"/>
  <c r="AM973" i="2"/>
  <c r="AH972" i="2"/>
  <c r="AM972" i="2"/>
  <c r="AH971" i="2"/>
  <c r="AM971" i="2"/>
  <c r="AH970" i="2"/>
  <c r="AM970" i="2"/>
  <c r="AH969" i="2"/>
  <c r="AM969" i="2"/>
  <c r="AH968" i="2"/>
  <c r="AM968" i="2"/>
  <c r="AH967" i="2"/>
  <c r="AM967" i="2"/>
  <c r="AH966" i="2"/>
  <c r="AM966" i="2"/>
  <c r="AH965" i="2"/>
  <c r="AM965" i="2"/>
  <c r="AH964" i="2"/>
  <c r="AM964" i="2"/>
  <c r="AH963" i="2"/>
  <c r="AM963" i="2"/>
  <c r="AH962" i="2"/>
  <c r="AM962" i="2"/>
  <c r="AH961" i="2"/>
  <c r="AM961" i="2"/>
  <c r="AH960" i="2"/>
  <c r="AM960" i="2"/>
  <c r="AH959" i="2"/>
  <c r="AM959" i="2"/>
  <c r="AH958" i="2"/>
  <c r="AM958" i="2"/>
  <c r="AH957" i="2"/>
  <c r="AM957" i="2"/>
  <c r="AH956" i="2"/>
  <c r="AM956" i="2"/>
  <c r="AH955" i="2"/>
  <c r="AM955" i="2"/>
  <c r="AH954" i="2"/>
  <c r="AM954" i="2"/>
  <c r="AH953" i="2"/>
  <c r="AM953" i="2"/>
  <c r="AH952" i="2"/>
  <c r="AM952" i="2"/>
  <c r="AH951" i="2"/>
  <c r="AM951" i="2"/>
  <c r="AH950" i="2"/>
  <c r="AM950" i="2"/>
  <c r="AH949" i="2"/>
  <c r="AM949" i="2"/>
  <c r="AH948" i="2"/>
  <c r="AM948" i="2"/>
  <c r="AH947" i="2"/>
  <c r="AM947" i="2"/>
  <c r="AH946" i="2"/>
  <c r="AM946" i="2"/>
  <c r="AH945" i="2"/>
  <c r="AM945" i="2"/>
  <c r="AH944" i="2"/>
  <c r="AM944" i="2"/>
  <c r="AH943" i="2"/>
  <c r="AM943" i="2"/>
  <c r="AH942" i="2"/>
  <c r="AM942" i="2"/>
  <c r="AH941" i="2"/>
  <c r="AM941" i="2"/>
  <c r="AH940" i="2"/>
  <c r="AM940" i="2"/>
  <c r="AH939" i="2"/>
  <c r="AM939" i="2"/>
  <c r="AH938" i="2"/>
  <c r="AM938" i="2"/>
  <c r="AH937" i="2"/>
  <c r="AM937" i="2"/>
  <c r="AH936" i="2"/>
  <c r="AM936" i="2"/>
  <c r="AH935" i="2"/>
  <c r="AM935" i="2"/>
  <c r="AH934" i="2"/>
  <c r="AM934" i="2"/>
  <c r="AH933" i="2"/>
  <c r="AM933" i="2"/>
  <c r="AH932" i="2"/>
  <c r="AM932" i="2"/>
  <c r="AH931" i="2"/>
  <c r="AM931" i="2"/>
  <c r="AH930" i="2"/>
  <c r="AM930" i="2"/>
  <c r="AH929" i="2"/>
  <c r="AM929" i="2"/>
  <c r="AH928" i="2"/>
  <c r="AM928" i="2"/>
  <c r="AH927" i="2"/>
  <c r="AM927" i="2"/>
  <c r="AH926" i="2"/>
  <c r="AM926" i="2"/>
  <c r="AH925" i="2"/>
  <c r="AM925" i="2"/>
  <c r="AH924" i="2"/>
  <c r="AM924" i="2"/>
  <c r="AH923" i="2"/>
  <c r="AM923" i="2"/>
  <c r="AH922" i="2"/>
  <c r="AM922" i="2"/>
  <c r="AH921" i="2"/>
  <c r="AM921" i="2"/>
  <c r="AH920" i="2"/>
  <c r="AM920" i="2"/>
  <c r="AH919" i="2"/>
  <c r="AM919" i="2"/>
  <c r="AH918" i="2"/>
  <c r="AM918" i="2"/>
  <c r="AH917" i="2"/>
  <c r="AM917" i="2"/>
  <c r="AH916" i="2"/>
  <c r="AM916" i="2"/>
  <c r="AH915" i="2"/>
  <c r="AM915" i="2"/>
  <c r="AH914" i="2"/>
  <c r="AM914" i="2"/>
  <c r="AH913" i="2"/>
  <c r="AM913" i="2"/>
  <c r="AH912" i="2"/>
  <c r="AM912" i="2"/>
  <c r="AH911" i="2"/>
  <c r="AM911" i="2"/>
  <c r="AH910" i="2"/>
  <c r="AM910" i="2"/>
  <c r="AH909" i="2"/>
  <c r="AM909" i="2"/>
  <c r="AH908" i="2"/>
  <c r="AM908" i="2"/>
  <c r="AH907" i="2"/>
  <c r="AM907" i="2"/>
  <c r="AH906" i="2"/>
  <c r="AM906" i="2"/>
  <c r="AH905" i="2"/>
  <c r="AM905" i="2"/>
  <c r="AH904" i="2"/>
  <c r="AM904" i="2"/>
  <c r="AH903" i="2"/>
  <c r="AM903" i="2"/>
  <c r="AH902" i="2"/>
  <c r="AM902" i="2"/>
  <c r="AH901" i="2"/>
  <c r="AM901" i="2"/>
  <c r="AH900" i="2"/>
  <c r="AM900" i="2"/>
  <c r="AH899" i="2"/>
  <c r="AM899" i="2"/>
  <c r="AH898" i="2"/>
  <c r="AM898" i="2"/>
  <c r="AH897" i="2"/>
  <c r="AM897" i="2"/>
  <c r="AH896" i="2"/>
  <c r="AM896" i="2"/>
  <c r="AH895" i="2"/>
  <c r="AM895" i="2"/>
  <c r="AH894" i="2"/>
  <c r="AM894" i="2"/>
  <c r="AH893" i="2"/>
  <c r="AM893" i="2"/>
  <c r="AH892" i="2"/>
  <c r="AM892" i="2"/>
  <c r="AH891" i="2"/>
  <c r="AM891" i="2"/>
  <c r="AH890" i="2"/>
  <c r="AM890" i="2"/>
  <c r="AH889" i="2"/>
  <c r="AM889" i="2"/>
  <c r="AH888" i="2"/>
  <c r="AM888" i="2"/>
  <c r="AH887" i="2"/>
  <c r="AM887" i="2"/>
  <c r="AH886" i="2"/>
  <c r="AM886" i="2"/>
  <c r="AH885" i="2"/>
  <c r="AM885" i="2"/>
  <c r="AH884" i="2"/>
  <c r="AM884" i="2"/>
  <c r="AH883" i="2"/>
  <c r="AM883" i="2"/>
  <c r="AH882" i="2"/>
  <c r="AM882" i="2"/>
  <c r="AH881" i="2"/>
  <c r="AM881" i="2"/>
  <c r="AH880" i="2"/>
  <c r="AM880" i="2"/>
  <c r="AH879" i="2"/>
  <c r="AM879" i="2"/>
  <c r="AH878" i="2"/>
  <c r="AM878" i="2"/>
  <c r="AH877" i="2"/>
  <c r="AM877" i="2"/>
  <c r="AH876" i="2"/>
  <c r="AM876" i="2"/>
  <c r="AH875" i="2"/>
  <c r="AM875" i="2"/>
  <c r="AH874" i="2"/>
  <c r="AM874" i="2"/>
  <c r="AH873" i="2"/>
  <c r="AM873" i="2"/>
  <c r="AH872" i="2"/>
  <c r="AM872" i="2"/>
  <c r="AH871" i="2"/>
  <c r="AM871" i="2"/>
  <c r="AH870" i="2"/>
  <c r="AM870" i="2"/>
  <c r="AH869" i="2"/>
  <c r="AM869" i="2"/>
  <c r="AH868" i="2"/>
  <c r="AM868" i="2"/>
  <c r="AH867" i="2"/>
  <c r="AM867" i="2"/>
  <c r="AH866" i="2"/>
  <c r="AM866" i="2"/>
  <c r="AH865" i="2"/>
  <c r="AM865" i="2"/>
  <c r="AH864" i="2"/>
  <c r="AM864" i="2"/>
  <c r="AH863" i="2"/>
  <c r="AM863" i="2"/>
  <c r="AH862" i="2"/>
  <c r="AM862" i="2"/>
  <c r="AH861" i="2"/>
  <c r="AM861" i="2"/>
  <c r="AH860" i="2"/>
  <c r="AM860" i="2"/>
  <c r="AH859" i="2"/>
  <c r="AM859" i="2"/>
  <c r="AH858" i="2"/>
  <c r="AM858" i="2"/>
  <c r="AH857" i="2"/>
  <c r="AM857" i="2"/>
  <c r="AH856" i="2"/>
  <c r="AM856" i="2"/>
  <c r="AH855" i="2"/>
  <c r="AM855" i="2"/>
  <c r="AH854" i="2"/>
  <c r="AM854" i="2"/>
  <c r="AH853" i="2"/>
  <c r="AM853" i="2"/>
  <c r="AH852" i="2"/>
  <c r="AM852" i="2"/>
  <c r="AH851" i="2"/>
  <c r="AM851" i="2"/>
  <c r="AH850" i="2"/>
  <c r="AM850" i="2"/>
  <c r="AH849" i="2"/>
  <c r="AM849" i="2"/>
  <c r="AH848" i="2"/>
  <c r="AM848" i="2"/>
  <c r="AH847" i="2"/>
  <c r="AM847" i="2"/>
  <c r="AH846" i="2"/>
  <c r="AM846" i="2"/>
  <c r="AH845" i="2"/>
  <c r="AM845" i="2"/>
  <c r="AH844" i="2"/>
  <c r="AM844" i="2"/>
  <c r="AH843" i="2"/>
  <c r="AM843" i="2"/>
  <c r="AH842" i="2"/>
  <c r="AM842" i="2"/>
  <c r="AH841" i="2"/>
  <c r="AM841" i="2"/>
  <c r="AH840" i="2"/>
  <c r="AM840" i="2"/>
  <c r="AH839" i="2"/>
  <c r="AM839" i="2"/>
  <c r="AH838" i="2"/>
  <c r="AM838" i="2"/>
  <c r="AH837" i="2"/>
  <c r="AM837" i="2"/>
  <c r="AH836" i="2"/>
  <c r="AM836" i="2"/>
  <c r="AH835" i="2"/>
  <c r="AM835" i="2"/>
  <c r="AH834" i="2"/>
  <c r="AM834" i="2"/>
  <c r="AH833" i="2"/>
  <c r="AM833" i="2"/>
  <c r="AH832" i="2"/>
  <c r="AM832" i="2"/>
  <c r="AH831" i="2"/>
  <c r="AM831" i="2"/>
  <c r="AH830" i="2"/>
  <c r="AM830" i="2"/>
  <c r="AH829" i="2"/>
  <c r="AM829" i="2"/>
  <c r="AH828" i="2"/>
  <c r="AM828" i="2"/>
  <c r="AH827" i="2"/>
  <c r="AM827" i="2"/>
  <c r="AH826" i="2"/>
  <c r="AM826" i="2"/>
  <c r="AH825" i="2"/>
  <c r="AM825" i="2"/>
  <c r="AH824" i="2"/>
  <c r="AM824" i="2"/>
  <c r="AH823" i="2"/>
  <c r="AM823" i="2"/>
  <c r="AH822" i="2"/>
  <c r="AM822" i="2"/>
  <c r="AH821" i="2"/>
  <c r="AM821" i="2"/>
  <c r="AH820" i="2"/>
  <c r="AM820" i="2"/>
  <c r="AH819" i="2"/>
  <c r="AM819" i="2"/>
  <c r="AH818" i="2"/>
  <c r="AM818" i="2"/>
  <c r="AH781" i="2"/>
  <c r="AM781" i="2"/>
  <c r="AH780" i="2"/>
  <c r="AM780" i="2"/>
  <c r="AH779" i="2"/>
  <c r="AM779" i="2"/>
  <c r="AH778" i="2"/>
  <c r="AM778" i="2"/>
  <c r="AH777" i="2"/>
  <c r="AM777" i="2"/>
  <c r="AH776" i="2"/>
  <c r="AM776" i="2"/>
  <c r="AH775" i="2"/>
  <c r="AM775" i="2"/>
  <c r="AH774" i="2"/>
  <c r="AM774" i="2"/>
  <c r="AH773" i="2"/>
  <c r="AM773" i="2"/>
  <c r="AH772" i="2"/>
  <c r="AM772" i="2"/>
  <c r="AH771" i="2"/>
  <c r="AM771" i="2"/>
  <c r="AH770" i="2"/>
  <c r="AM770" i="2"/>
  <c r="AH769" i="2"/>
  <c r="AM769" i="2"/>
  <c r="AH768" i="2"/>
  <c r="AM768" i="2"/>
  <c r="AH767" i="2"/>
  <c r="AM767" i="2"/>
  <c r="AH766" i="2"/>
  <c r="AM766" i="2"/>
  <c r="AH765" i="2"/>
  <c r="AM765" i="2"/>
  <c r="AH764" i="2"/>
  <c r="AM764" i="2"/>
  <c r="AH763" i="2"/>
  <c r="AM763" i="2"/>
  <c r="AH762" i="2"/>
  <c r="AM762" i="2"/>
  <c r="AH761" i="2"/>
  <c r="AM761" i="2"/>
  <c r="AH760" i="2"/>
  <c r="AM760" i="2"/>
  <c r="AH759" i="2"/>
  <c r="AM759" i="2"/>
  <c r="AH758" i="2"/>
  <c r="AM758" i="2"/>
  <c r="AH757" i="2"/>
  <c r="AM757" i="2"/>
  <c r="AH756" i="2"/>
  <c r="AM756" i="2"/>
  <c r="AH755" i="2"/>
  <c r="AM755" i="2"/>
  <c r="AH754" i="2"/>
  <c r="AM754" i="2"/>
  <c r="AH753" i="2"/>
  <c r="AM753" i="2"/>
  <c r="AH752" i="2"/>
  <c r="AM752" i="2"/>
  <c r="AH751" i="2"/>
  <c r="AM751" i="2"/>
  <c r="AH750" i="2"/>
  <c r="AM750" i="2"/>
  <c r="AH749" i="2"/>
  <c r="AM749" i="2"/>
  <c r="AH748" i="2"/>
  <c r="AM748" i="2"/>
  <c r="AH747" i="2"/>
  <c r="AM747" i="2"/>
  <c r="AH746" i="2"/>
  <c r="AM746" i="2"/>
  <c r="AH745" i="2"/>
  <c r="AM745" i="2"/>
  <c r="AH744" i="2"/>
  <c r="AM744" i="2"/>
  <c r="AH743" i="2"/>
  <c r="AM743" i="2"/>
  <c r="AH742" i="2"/>
  <c r="AM742" i="2"/>
  <c r="AH741" i="2"/>
  <c r="AM741" i="2"/>
  <c r="AH740" i="2"/>
  <c r="AM740" i="2"/>
  <c r="AH739" i="2"/>
  <c r="AM739" i="2"/>
  <c r="AH738" i="2"/>
  <c r="AM738" i="2"/>
  <c r="AH737" i="2"/>
  <c r="AM737" i="2"/>
  <c r="AH736" i="2"/>
  <c r="AM736" i="2"/>
  <c r="AH735" i="2"/>
  <c r="AM735" i="2"/>
  <c r="AH734" i="2"/>
  <c r="AM734" i="2"/>
  <c r="AH733" i="2"/>
  <c r="AM733" i="2"/>
  <c r="AH732" i="2"/>
  <c r="AH731" i="2"/>
  <c r="AM731" i="2"/>
  <c r="AH730" i="2"/>
  <c r="AM730" i="2"/>
  <c r="AH729" i="2"/>
  <c r="AH728" i="2"/>
  <c r="AM728" i="2"/>
  <c r="AH727" i="2"/>
  <c r="AM727" i="2"/>
  <c r="AH726" i="2"/>
  <c r="AM726" i="2"/>
  <c r="AH725" i="2"/>
  <c r="AH724" i="2"/>
  <c r="AH723" i="2"/>
  <c r="AM723" i="2"/>
  <c r="AH722" i="2"/>
  <c r="AH721" i="2"/>
  <c r="AH720" i="2"/>
  <c r="AM720" i="2"/>
  <c r="AH719" i="2"/>
  <c r="AM719" i="2"/>
  <c r="AH718" i="2"/>
  <c r="AH717" i="2"/>
  <c r="AH716" i="2"/>
  <c r="AH715" i="2"/>
  <c r="AH714" i="2"/>
  <c r="AH713" i="2"/>
  <c r="AH712" i="2"/>
  <c r="AH711" i="2"/>
  <c r="AH694" i="2"/>
  <c r="AH693" i="2"/>
  <c r="AH692" i="2"/>
  <c r="AH691" i="2"/>
  <c r="AH817" i="2"/>
  <c r="AM817" i="2"/>
  <c r="AH816" i="2"/>
  <c r="AM816" i="2"/>
  <c r="AH815" i="2"/>
  <c r="AM815" i="2"/>
  <c r="AH814" i="2"/>
  <c r="AM814" i="2"/>
  <c r="AH813" i="2"/>
  <c r="AM813" i="2"/>
  <c r="AH812" i="2"/>
  <c r="AM812" i="2"/>
  <c r="AH811" i="2"/>
  <c r="AM811" i="2"/>
  <c r="AH810" i="2"/>
  <c r="AM810" i="2"/>
  <c r="AH809" i="2"/>
  <c r="AM809" i="2"/>
  <c r="AH808" i="2"/>
  <c r="AM808" i="2"/>
  <c r="AH807" i="2"/>
  <c r="AM807" i="2"/>
  <c r="AH806" i="2"/>
  <c r="AM806" i="2"/>
  <c r="AH805" i="2"/>
  <c r="AM805" i="2"/>
  <c r="AH804" i="2"/>
  <c r="AM804" i="2"/>
  <c r="AH803" i="2"/>
  <c r="AM803" i="2"/>
  <c r="AH802" i="2"/>
  <c r="AM802" i="2"/>
  <c r="AH801" i="2"/>
  <c r="AM801" i="2"/>
  <c r="AH800" i="2"/>
  <c r="AH799" i="2"/>
  <c r="AM799" i="2"/>
  <c r="AH798" i="2"/>
  <c r="AH797" i="2"/>
  <c r="AM797" i="2"/>
  <c r="AH796" i="2"/>
  <c r="AH795" i="2"/>
  <c r="AM795" i="2"/>
  <c r="AH794" i="2"/>
  <c r="AH793" i="2"/>
  <c r="AH792" i="2"/>
  <c r="AH791" i="2"/>
  <c r="AH790" i="2"/>
  <c r="AM790" i="2"/>
  <c r="AH789" i="2"/>
  <c r="AM789" i="2"/>
  <c r="AH788" i="2"/>
  <c r="AM788" i="2"/>
  <c r="AH787" i="2"/>
  <c r="AM787" i="2"/>
  <c r="AH786" i="2"/>
  <c r="AM786" i="2"/>
  <c r="AH785" i="2"/>
  <c r="AM785" i="2"/>
  <c r="AH784" i="2"/>
  <c r="AM784" i="2"/>
  <c r="AH783" i="2"/>
  <c r="AH782" i="2"/>
  <c r="AH690" i="2"/>
  <c r="AH689" i="2"/>
  <c r="AH688" i="2"/>
  <c r="AH687" i="2"/>
  <c r="AH686" i="2"/>
  <c r="AH685" i="2"/>
  <c r="AH684" i="2"/>
  <c r="AH683" i="2"/>
  <c r="AH682" i="2"/>
  <c r="AH681" i="2"/>
  <c r="AH680" i="2"/>
  <c r="AH679" i="2"/>
  <c r="AH678" i="2"/>
  <c r="AH677" i="2"/>
  <c r="AH676" i="2"/>
  <c r="AH675" i="2"/>
  <c r="AH674" i="2"/>
  <c r="AH673" i="2"/>
  <c r="AH672" i="2"/>
  <c r="AH671" i="2"/>
  <c r="AH670" i="2"/>
  <c r="AH669" i="2"/>
  <c r="AH668" i="2"/>
  <c r="AH667" i="2"/>
  <c r="AH666" i="2"/>
  <c r="AH665" i="2"/>
  <c r="AH664" i="2"/>
  <c r="AH663" i="2"/>
  <c r="AH662" i="2"/>
  <c r="AH654" i="2"/>
  <c r="AH653" i="2"/>
  <c r="AH652" i="2"/>
  <c r="AH651" i="2"/>
  <c r="AM650" i="2"/>
  <c r="AH650" i="2"/>
  <c r="AH649" i="2"/>
  <c r="AM649" i="2"/>
  <c r="AM648" i="2"/>
  <c r="AH648" i="2"/>
  <c r="AH647" i="2"/>
  <c r="AM647" i="2"/>
  <c r="AH646" i="2"/>
  <c r="AH645" i="2"/>
  <c r="AH631" i="2"/>
  <c r="AM631" i="2"/>
  <c r="AH710" i="2"/>
  <c r="AH709" i="2"/>
  <c r="AH708" i="2"/>
  <c r="AH707" i="2"/>
  <c r="AH706" i="2"/>
  <c r="AH705" i="2"/>
  <c r="AH704" i="2"/>
  <c r="AH703" i="2"/>
  <c r="AH702" i="2"/>
  <c r="AH701" i="2"/>
  <c r="AH700" i="2"/>
  <c r="AH699" i="2"/>
  <c r="AH698" i="2"/>
  <c r="AH697" i="2"/>
  <c r="AH696" i="2"/>
  <c r="AH695" i="2"/>
  <c r="AF631" i="2"/>
  <c r="V645" i="2"/>
  <c r="AF645" i="2"/>
  <c r="V646" i="2"/>
  <c r="AF646" i="2"/>
  <c r="AF647" i="2"/>
  <c r="AF648" i="2"/>
  <c r="AF649" i="2"/>
  <c r="AF650" i="2"/>
  <c r="V651" i="2"/>
  <c r="AF651" i="2"/>
  <c r="V652" i="2"/>
  <c r="AF652" i="2"/>
  <c r="V653" i="2"/>
  <c r="AF653" i="2"/>
  <c r="V654" i="2"/>
  <c r="AF654" i="2"/>
  <c r="AB662" i="1"/>
  <c r="V662" i="2" s="1"/>
  <c r="AF662" i="2"/>
  <c r="V663" i="2"/>
  <c r="AF663" i="2"/>
  <c r="AB664" i="1"/>
  <c r="V664" i="2" s="1"/>
  <c r="AF664" i="2"/>
  <c r="AB665" i="1"/>
  <c r="V665" i="2" s="1"/>
  <c r="AF665" i="2"/>
  <c r="AB666" i="1"/>
  <c r="V666" i="2" s="1"/>
  <c r="AF666" i="2"/>
  <c r="AB667" i="1"/>
  <c r="V667" i="2" s="1"/>
  <c r="AF667" i="2"/>
  <c r="AB668" i="1"/>
  <c r="V668" i="2" s="1"/>
  <c r="AF668" i="2"/>
  <c r="AB669" i="1"/>
  <c r="V669" i="2" s="1"/>
  <c r="AF669" i="2"/>
  <c r="AB670" i="1"/>
  <c r="V670" i="2" s="1"/>
  <c r="AF670" i="2"/>
  <c r="AB671" i="1"/>
  <c r="V671" i="2" s="1"/>
  <c r="AF671" i="2"/>
  <c r="AB672" i="1"/>
  <c r="V672" i="2" s="1"/>
  <c r="AF672" i="2"/>
  <c r="AB673" i="1"/>
  <c r="V673" i="2" s="1"/>
  <c r="AF673" i="2"/>
  <c r="AB674" i="1"/>
  <c r="V674" i="2" s="1"/>
  <c r="AF674" i="2"/>
  <c r="AB675" i="1"/>
  <c r="V675" i="2" s="1"/>
  <c r="AF675" i="2"/>
  <c r="AB676" i="1"/>
  <c r="V676" i="2" s="1"/>
  <c r="AF676" i="2"/>
  <c r="AB677" i="1"/>
  <c r="V677" i="2" s="1"/>
  <c r="AF677" i="2"/>
  <c r="AB678" i="1"/>
  <c r="V678" i="2" s="1"/>
  <c r="AF678" i="2"/>
  <c r="AB679" i="1"/>
  <c r="V679" i="2" s="1"/>
  <c r="AF679" i="2"/>
  <c r="AB680" i="1"/>
  <c r="V680" i="2" s="1"/>
  <c r="AF680" i="2"/>
  <c r="AB681" i="1"/>
  <c r="V681" i="2" s="1"/>
  <c r="AF681" i="2"/>
  <c r="AB682" i="1"/>
  <c r="V682" i="2" s="1"/>
  <c r="AF682" i="2"/>
  <c r="V683" i="2"/>
  <c r="AF683" i="2"/>
  <c r="AB684" i="1"/>
  <c r="V684" i="2" s="1"/>
  <c r="AF684" i="2"/>
  <c r="AB685" i="1"/>
  <c r="V685" i="2" s="1"/>
  <c r="AF685" i="2"/>
  <c r="AB686" i="1"/>
  <c r="V686" i="2" s="1"/>
  <c r="AF686" i="2"/>
  <c r="AB687" i="1"/>
  <c r="V687" i="2" s="1"/>
  <c r="AF687" i="2"/>
  <c r="AB688" i="1"/>
  <c r="V688" i="2" s="1"/>
  <c r="AF688" i="2"/>
  <c r="AB689" i="1"/>
  <c r="V689" i="2" s="1"/>
  <c r="AF689" i="2"/>
  <c r="AB690" i="1"/>
  <c r="V690" i="2" s="1"/>
  <c r="AF690" i="2"/>
  <c r="AB691" i="1"/>
  <c r="V691" i="2" s="1"/>
  <c r="AB692" i="1"/>
  <c r="V692" i="2" s="1"/>
  <c r="AB693" i="1"/>
  <c r="V693" i="2" s="1"/>
  <c r="AB694" i="1"/>
  <c r="V694" i="2" s="1"/>
  <c r="AB695" i="1"/>
  <c r="V695" i="2" s="1"/>
  <c r="AF695" i="2"/>
  <c r="AB696" i="1"/>
  <c r="V696" i="2" s="1"/>
  <c r="AF696" i="2"/>
  <c r="AB697" i="1"/>
  <c r="V697" i="2" s="1"/>
  <c r="AF697" i="2"/>
  <c r="AB698" i="1"/>
  <c r="V698" i="2" s="1"/>
  <c r="AF698" i="2"/>
  <c r="AB699" i="1"/>
  <c r="V699" i="2" s="1"/>
  <c r="AF699" i="2"/>
  <c r="AB700" i="1"/>
  <c r="V700" i="2" s="1"/>
  <c r="AF700" i="2"/>
  <c r="AB701" i="1"/>
  <c r="V701" i="2" s="1"/>
  <c r="AF701" i="2"/>
  <c r="AB702" i="1"/>
  <c r="V702" i="2" s="1"/>
  <c r="AF702" i="2"/>
  <c r="AB703" i="1"/>
  <c r="V703" i="2" s="1"/>
  <c r="AF703" i="2"/>
  <c r="AB704" i="1"/>
  <c r="V704" i="2" s="1"/>
  <c r="AF704" i="2"/>
  <c r="AB705" i="1"/>
  <c r="V705" i="2" s="1"/>
  <c r="AF705" i="2"/>
  <c r="AB706" i="1"/>
  <c r="V706" i="2" s="1"/>
  <c r="AF706" i="2"/>
  <c r="AB707" i="1"/>
  <c r="V707" i="2" s="1"/>
  <c r="AF707" i="2"/>
  <c r="AB708" i="1"/>
  <c r="V708" i="2" s="1"/>
  <c r="AF708" i="2"/>
  <c r="AB709" i="1"/>
  <c r="V709" i="2" s="1"/>
  <c r="AF709" i="2"/>
  <c r="AB710" i="1"/>
  <c r="V710" i="2" s="1"/>
  <c r="AF710" i="2"/>
  <c r="AB711" i="1"/>
  <c r="V711" i="2" s="1"/>
  <c r="AB712" i="1"/>
  <c r="V712" i="2" s="1"/>
  <c r="AB713" i="1"/>
  <c r="V713" i="2" s="1"/>
  <c r="AB714" i="1"/>
  <c r="V714" i="2" s="1"/>
  <c r="AB715" i="1"/>
  <c r="V715" i="2" s="1"/>
  <c r="AB716" i="1"/>
  <c r="V716" i="2" s="1"/>
  <c r="AB717" i="1"/>
  <c r="V717" i="2" s="1"/>
  <c r="AB718" i="1"/>
  <c r="V718" i="2" s="1"/>
  <c r="AB719" i="1"/>
  <c r="AB720" i="1"/>
  <c r="AB721" i="1"/>
  <c r="V721" i="2" s="1"/>
  <c r="AB722" i="1"/>
  <c r="V722" i="2" s="1"/>
  <c r="AB723" i="1"/>
  <c r="AB724" i="1"/>
  <c r="V724" i="2" s="1"/>
  <c r="AB725" i="1"/>
  <c r="V725" i="2" s="1"/>
  <c r="AB726" i="1"/>
  <c r="AB727" i="1"/>
  <c r="AB728" i="1"/>
  <c r="AB729" i="1"/>
  <c r="V729" i="2" s="1"/>
  <c r="AB730" i="1"/>
  <c r="AB731" i="1"/>
  <c r="AB732" i="1"/>
  <c r="V732" i="2" s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V782" i="2" s="1"/>
  <c r="AF782" i="2"/>
  <c r="AB783" i="1"/>
  <c r="V783" i="2" s="1"/>
  <c r="AF783" i="2"/>
  <c r="AB784" i="1"/>
  <c r="AF784" i="2"/>
  <c r="AB785" i="1"/>
  <c r="AF785" i="2"/>
  <c r="AB786" i="1"/>
  <c r="AF786" i="2"/>
  <c r="AB787" i="1"/>
  <c r="AF787" i="2"/>
  <c r="AB788" i="1"/>
  <c r="AF788" i="2"/>
  <c r="AB789" i="1"/>
  <c r="AF789" i="2"/>
  <c r="AB790" i="1"/>
  <c r="AF790" i="2"/>
  <c r="AB791" i="1"/>
  <c r="V791" i="2" s="1"/>
  <c r="AF791" i="2"/>
  <c r="AB792" i="1"/>
  <c r="V792" i="2" s="1"/>
  <c r="AF792" i="2"/>
  <c r="AB793" i="1"/>
  <c r="V793" i="2" s="1"/>
  <c r="AF793" i="2"/>
  <c r="AB794" i="1"/>
  <c r="V794" i="2" s="1"/>
  <c r="AF794" i="2"/>
  <c r="AB795" i="1"/>
  <c r="AF795" i="2"/>
  <c r="AB796" i="1"/>
  <c r="V796" i="2" s="1"/>
  <c r="AF796" i="2"/>
  <c r="AB797" i="1"/>
  <c r="AF797" i="2"/>
  <c r="AB798" i="1"/>
  <c r="V798" i="2" s="1"/>
  <c r="AF798" i="2"/>
  <c r="AB799" i="1"/>
  <c r="AF799" i="2"/>
  <c r="AB800" i="1"/>
  <c r="V800" i="2" s="1"/>
  <c r="AF800" i="2"/>
  <c r="AB801" i="1"/>
  <c r="AF801" i="2"/>
  <c r="AB802" i="1"/>
  <c r="AF802" i="2"/>
  <c r="AB803" i="1"/>
  <c r="AF803" i="2"/>
  <c r="AB804" i="1"/>
  <c r="AF804" i="2"/>
  <c r="AB805" i="1"/>
  <c r="AF805" i="2"/>
  <c r="AB806" i="1"/>
  <c r="AF806" i="2"/>
  <c r="AB807" i="1"/>
  <c r="AF807" i="2"/>
  <c r="AB808" i="1"/>
  <c r="AF808" i="2"/>
  <c r="AB809" i="1"/>
  <c r="AF809" i="2"/>
  <c r="AB810" i="1"/>
  <c r="AF810" i="2"/>
  <c r="AB811" i="1"/>
  <c r="AF811" i="2"/>
  <c r="AB812" i="1"/>
  <c r="AF812" i="2"/>
  <c r="AB813" i="1"/>
  <c r="AF813" i="2"/>
  <c r="AB814" i="1"/>
  <c r="AF814" i="2"/>
  <c r="AB815" i="1"/>
  <c r="AF815" i="2"/>
  <c r="AB816" i="1"/>
  <c r="AF816" i="2"/>
  <c r="AB817" i="1"/>
  <c r="AF817" i="2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1001" i="1"/>
  <c r="AB1002" i="1"/>
  <c r="AB1003" i="1"/>
  <c r="AB1004" i="1"/>
  <c r="AB1005" i="1"/>
  <c r="AB1006" i="1"/>
  <c r="AB1007" i="1"/>
  <c r="AB1008" i="1"/>
  <c r="AB1009" i="1"/>
  <c r="AB1010" i="1"/>
  <c r="AB1011" i="1"/>
  <c r="AB1012" i="1"/>
  <c r="AB1013" i="1"/>
  <c r="AB1014" i="1"/>
  <c r="AB1015" i="1"/>
  <c r="AB1016" i="1"/>
  <c r="AB1017" i="1"/>
  <c r="AB1018" i="1"/>
  <c r="AB1019" i="1"/>
  <c r="AB1020" i="1"/>
  <c r="AB1021" i="1"/>
  <c r="AB1022" i="1"/>
  <c r="AB1023" i="1"/>
  <c r="AB1024" i="1"/>
  <c r="AB1025" i="1"/>
  <c r="AB1026" i="1"/>
  <c r="AB1027" i="1"/>
  <c r="AB1028" i="1"/>
  <c r="AB1029" i="1"/>
  <c r="AB1030" i="1"/>
  <c r="AB1031" i="1"/>
  <c r="AB1032" i="1"/>
  <c r="AB1033" i="1"/>
  <c r="AB1034" i="1"/>
  <c r="AB1035" i="1"/>
  <c r="AB1036" i="1"/>
  <c r="AB1037" i="1"/>
  <c r="AB1038" i="1"/>
  <c r="AB1039" i="1"/>
  <c r="AB1040" i="1"/>
  <c r="AB1041" i="1"/>
  <c r="AB1042" i="1"/>
  <c r="AB1043" i="1"/>
  <c r="AB1044" i="1"/>
  <c r="AB1045" i="1"/>
  <c r="AB1046" i="1"/>
  <c r="AB1047" i="1"/>
  <c r="AB1048" i="1"/>
  <c r="AB1049" i="1"/>
  <c r="AB1050" i="1"/>
  <c r="AB1051" i="1"/>
  <c r="AB1052" i="1"/>
  <c r="AB1053" i="1"/>
  <c r="AB1054" i="1"/>
  <c r="AB1055" i="1"/>
  <c r="AB1056" i="1"/>
  <c r="AB1057" i="1"/>
  <c r="AB1058" i="1"/>
  <c r="AB1059" i="1"/>
  <c r="AB1060" i="1"/>
  <c r="AB1061" i="1"/>
  <c r="AB1062" i="1"/>
  <c r="AB1063" i="1"/>
  <c r="AB1064" i="1"/>
  <c r="AB1065" i="1"/>
  <c r="AB1066" i="1"/>
  <c r="AB1067" i="1"/>
  <c r="AB1068" i="1"/>
  <c r="AB1069" i="1"/>
  <c r="AB1070" i="1"/>
  <c r="AB1071" i="1"/>
  <c r="AB1072" i="1"/>
  <c r="AB1073" i="1"/>
  <c r="AB1074" i="1"/>
  <c r="AB1075" i="1"/>
  <c r="AB1076" i="1"/>
  <c r="AB1077" i="1"/>
  <c r="AB1078" i="1"/>
  <c r="AB1079" i="1"/>
  <c r="AB1080" i="1"/>
  <c r="AB1081" i="1"/>
  <c r="AB1082" i="1"/>
  <c r="AB1083" i="1"/>
  <c r="AB1084" i="1"/>
  <c r="AB1085" i="1"/>
  <c r="AB1086" i="1"/>
  <c r="AB1087" i="1"/>
  <c r="AB1088" i="1"/>
  <c r="AB1089" i="1"/>
  <c r="AB1090" i="1"/>
  <c r="AB1091" i="1"/>
  <c r="AB1092" i="1"/>
  <c r="AB1093" i="1"/>
  <c r="AB1094" i="1"/>
  <c r="AB1095" i="1"/>
  <c r="AB1096" i="1"/>
  <c r="AB1097" i="1"/>
  <c r="AB1098" i="1"/>
  <c r="AB1099" i="1"/>
  <c r="AB1100" i="1"/>
  <c r="AB1101" i="1"/>
  <c r="AB1102" i="1"/>
  <c r="AB1103" i="1"/>
  <c r="AB1104" i="1"/>
  <c r="AB1105" i="1"/>
  <c r="AB1106" i="1"/>
  <c r="AB1107" i="1"/>
  <c r="AB1108" i="1"/>
  <c r="AB1109" i="1"/>
  <c r="AB1110" i="1"/>
  <c r="AB1111" i="1"/>
  <c r="AB1112" i="1"/>
  <c r="AB1113" i="1"/>
  <c r="AB1114" i="1"/>
  <c r="AB1115" i="1"/>
  <c r="AB1116" i="1"/>
  <c r="AB1117" i="1"/>
  <c r="AB1118" i="1"/>
  <c r="AB1119" i="1"/>
  <c r="AB1120" i="1"/>
  <c r="AB1121" i="1"/>
  <c r="AB1122" i="1"/>
  <c r="AB1123" i="1"/>
  <c r="AB1124" i="1"/>
  <c r="AB1125" i="1"/>
  <c r="AB1126" i="1"/>
  <c r="AB1127" i="1"/>
  <c r="AB1128" i="1"/>
  <c r="AB1129" i="1"/>
  <c r="AB1130" i="1"/>
  <c r="AB1131" i="1"/>
  <c r="AB1132" i="1"/>
  <c r="AB1133" i="1"/>
  <c r="AB1134" i="1"/>
  <c r="AB1135" i="1"/>
  <c r="AB1136" i="1"/>
  <c r="AB1137" i="1"/>
  <c r="AB1138" i="1"/>
  <c r="AB1139" i="1"/>
  <c r="AB1140" i="1"/>
  <c r="AB1141" i="1"/>
  <c r="AB1142" i="1"/>
  <c r="AB1143" i="1"/>
  <c r="AB1144" i="1"/>
  <c r="AB1145" i="1"/>
  <c r="AB1146" i="1"/>
  <c r="AB1147" i="1"/>
  <c r="AB1148" i="1"/>
  <c r="AB1149" i="1"/>
  <c r="AB1150" i="1"/>
  <c r="AB1151" i="1"/>
  <c r="AB1152" i="1"/>
  <c r="AB1153" i="1"/>
  <c r="AB1154" i="1"/>
  <c r="AB1155" i="1"/>
  <c r="AB1156" i="1"/>
  <c r="AB1157" i="1"/>
  <c r="AB1158" i="1"/>
  <c r="AB1159" i="1"/>
  <c r="AB1160" i="1"/>
  <c r="AB1161" i="1"/>
  <c r="AB1162" i="1"/>
  <c r="AB1163" i="1"/>
  <c r="AB1164" i="1"/>
  <c r="AB1165" i="1"/>
  <c r="AB1166" i="1"/>
  <c r="AB1167" i="1"/>
  <c r="AB1168" i="1"/>
  <c r="AB1169" i="1"/>
  <c r="AB1170" i="1"/>
  <c r="AB1171" i="1"/>
  <c r="AB1172" i="1"/>
  <c r="AB1173" i="1"/>
  <c r="AB1174" i="1"/>
  <c r="AB1175" i="1"/>
  <c r="AB1176" i="1"/>
  <c r="AB1177" i="1"/>
  <c r="AB1178" i="1"/>
  <c r="AB1179" i="1"/>
  <c r="AB1180" i="1"/>
  <c r="AB1181" i="1"/>
  <c r="AB1182" i="1"/>
  <c r="AB1183" i="1"/>
  <c r="AB1184" i="1"/>
  <c r="AB1185" i="1"/>
  <c r="AB1186" i="1"/>
  <c r="AB1187" i="1"/>
  <c r="AB1188" i="1"/>
  <c r="AB1189" i="1"/>
  <c r="AB1190" i="1"/>
  <c r="AB1191" i="1"/>
  <c r="AB1192" i="1"/>
  <c r="AB1193" i="1"/>
  <c r="AB1194" i="1"/>
  <c r="AB1195" i="1"/>
  <c r="AB1196" i="1"/>
  <c r="AB1197" i="1"/>
  <c r="AB1198" i="1"/>
  <c r="AB1199" i="1"/>
  <c r="AB1200" i="1"/>
  <c r="AB1201" i="1"/>
  <c r="AB1202" i="1"/>
  <c r="AB1203" i="1"/>
  <c r="AB1204" i="1"/>
  <c r="AB1205" i="1"/>
  <c r="AB1206" i="1"/>
  <c r="AB1207" i="1"/>
  <c r="AB1208" i="1"/>
  <c r="AB1209" i="1"/>
  <c r="AB1210" i="1"/>
  <c r="AB1211" i="1"/>
  <c r="AB1212" i="1"/>
  <c r="AB1213" i="1"/>
  <c r="AB1214" i="1"/>
  <c r="AB1215" i="1"/>
  <c r="AB1216" i="1"/>
  <c r="AB1217" i="1"/>
  <c r="AB1218" i="1"/>
  <c r="AB1219" i="1"/>
  <c r="AB1220" i="1"/>
  <c r="AB1221" i="1"/>
  <c r="AB1222" i="1"/>
  <c r="AB1223" i="1"/>
  <c r="AB1224" i="1"/>
  <c r="AB1225" i="1"/>
  <c r="AB1226" i="1"/>
  <c r="AB1227" i="1"/>
  <c r="AB1228" i="1"/>
  <c r="AB1229" i="1"/>
  <c r="AB1230" i="1"/>
  <c r="AB1231" i="1"/>
  <c r="AB1232" i="1"/>
  <c r="AB1233" i="1"/>
  <c r="AB1234" i="1"/>
  <c r="AB1235" i="1"/>
  <c r="AB1236" i="1"/>
  <c r="AB1237" i="1"/>
  <c r="AB1238" i="1"/>
  <c r="AB1239" i="1"/>
  <c r="AB1240" i="1"/>
  <c r="AB1241" i="1"/>
  <c r="AB1242" i="1"/>
  <c r="AB1243" i="1"/>
  <c r="AB1244" i="1"/>
  <c r="AB1245" i="1"/>
  <c r="AB1246" i="1"/>
  <c r="AB1247" i="1"/>
  <c r="AB1248" i="1"/>
  <c r="AB1249" i="1"/>
  <c r="AB1250" i="1"/>
  <c r="AB1251" i="1"/>
  <c r="AB1252" i="1"/>
  <c r="AB1253" i="1"/>
  <c r="AB1254" i="1"/>
  <c r="AB1255" i="1"/>
  <c r="AB1256" i="1"/>
  <c r="AB1257" i="1"/>
  <c r="AB1258" i="1"/>
  <c r="AB1259" i="1"/>
  <c r="AB1260" i="1"/>
  <c r="AB1261" i="1"/>
  <c r="AB1262" i="1"/>
  <c r="AB1263" i="1"/>
  <c r="AB1264" i="1"/>
  <c r="AB1265" i="1"/>
  <c r="AB1266" i="1"/>
  <c r="AB1267" i="1"/>
  <c r="AB1268" i="1"/>
  <c r="AB1269" i="1"/>
  <c r="AB1270" i="1"/>
  <c r="AB1271" i="1"/>
  <c r="AB1272" i="1"/>
  <c r="AB1273" i="1"/>
  <c r="AB1274" i="1"/>
  <c r="AB1275" i="1"/>
  <c r="AB1276" i="1"/>
  <c r="AB1277" i="1"/>
  <c r="AB1278" i="1"/>
  <c r="AB1279" i="1"/>
  <c r="AB1280" i="1"/>
  <c r="AB1281" i="1"/>
  <c r="AB1282" i="1"/>
  <c r="AB1283" i="1"/>
  <c r="AB1284" i="1"/>
  <c r="AB1285" i="1"/>
  <c r="AB1286" i="1"/>
  <c r="AB1287" i="1"/>
  <c r="AB1288" i="1"/>
  <c r="AB1289" i="1"/>
  <c r="AB1290" i="1"/>
  <c r="AB1291" i="1"/>
  <c r="AB1292" i="1"/>
  <c r="AB1293" i="1"/>
  <c r="AB1294" i="1"/>
  <c r="AB1295" i="1"/>
  <c r="AB1296" i="1"/>
  <c r="AB1297" i="1"/>
  <c r="AB1298" i="1"/>
  <c r="AB1299" i="1"/>
  <c r="AB1300" i="1"/>
  <c r="AB1301" i="1"/>
  <c r="AB1302" i="1"/>
  <c r="AB1303" i="1"/>
  <c r="AB1304" i="1"/>
  <c r="AB1305" i="1"/>
  <c r="AB1306" i="1"/>
  <c r="AB1307" i="1"/>
  <c r="AB1308" i="1"/>
  <c r="AB1309" i="1"/>
  <c r="AB1310" i="1"/>
  <c r="AB1311" i="1"/>
  <c r="AB1312" i="1"/>
  <c r="AB1313" i="1"/>
  <c r="AB1314" i="1"/>
  <c r="AB1315" i="1"/>
  <c r="AB1316" i="1"/>
  <c r="AB1317" i="1"/>
  <c r="AB1318" i="1"/>
  <c r="AB1319" i="1"/>
  <c r="AB1320" i="1"/>
  <c r="AB1321" i="1"/>
  <c r="AB1322" i="1"/>
  <c r="AB1323" i="1"/>
  <c r="AB1324" i="1"/>
  <c r="AB1325" i="1"/>
  <c r="AB1326" i="1"/>
  <c r="AB1327" i="1"/>
  <c r="AB1328" i="1"/>
  <c r="AB1329" i="1"/>
  <c r="AB1330" i="1"/>
  <c r="AB1331" i="1"/>
  <c r="AB1332" i="1"/>
  <c r="AB1333" i="1"/>
  <c r="AB1334" i="1"/>
  <c r="AB1335" i="1"/>
  <c r="AB1336" i="1"/>
  <c r="AB1337" i="1"/>
  <c r="AB1338" i="1"/>
  <c r="AB1339" i="1"/>
  <c r="AB1340" i="1"/>
  <c r="AB1341" i="1"/>
  <c r="AB1342" i="1"/>
  <c r="AB1343" i="1"/>
  <c r="AB1344" i="1"/>
  <c r="AB1345" i="1"/>
  <c r="AB1346" i="1"/>
  <c r="AB1347" i="1"/>
  <c r="AB1348" i="1"/>
  <c r="AB1349" i="1"/>
  <c r="AB1350" i="1"/>
  <c r="AB1351" i="1"/>
  <c r="AB1352" i="1"/>
  <c r="AB1353" i="1"/>
  <c r="AB1354" i="1"/>
  <c r="AB1355" i="1"/>
  <c r="AB1356" i="1"/>
  <c r="AB1357" i="1"/>
  <c r="AB1358" i="1"/>
  <c r="AB1359" i="1"/>
  <c r="AB1360" i="1"/>
  <c r="AB1361" i="1"/>
  <c r="AB1362" i="1"/>
  <c r="AB1363" i="1"/>
  <c r="AB1364" i="1"/>
  <c r="AB1365" i="1"/>
  <c r="AB1366" i="1"/>
  <c r="AB1367" i="1"/>
  <c r="AB1368" i="1"/>
  <c r="AB1369" i="1"/>
  <c r="AB1370" i="1"/>
  <c r="AB1371" i="1"/>
  <c r="AB1372" i="1"/>
  <c r="AB1373" i="1"/>
  <c r="AB1374" i="1"/>
  <c r="AB1375" i="1"/>
  <c r="AB1376" i="1"/>
  <c r="AB1377" i="1"/>
  <c r="AB1378" i="1"/>
  <c r="AB1379" i="1"/>
  <c r="AB1380" i="1"/>
  <c r="AB1381" i="1"/>
  <c r="AB1382" i="1"/>
  <c r="AB1383" i="1"/>
  <c r="AB1384" i="1"/>
  <c r="AB1385" i="1"/>
  <c r="AB1386" i="1"/>
  <c r="AB1387" i="1"/>
  <c r="AB1388" i="1"/>
  <c r="AB1389" i="1"/>
  <c r="AB1390" i="1"/>
  <c r="AB1391" i="1"/>
  <c r="AB1392" i="1"/>
  <c r="AB1393" i="1"/>
  <c r="AB1394" i="1"/>
  <c r="AB1395" i="1"/>
  <c r="AB1396" i="1"/>
  <c r="AB1397" i="1"/>
  <c r="AB1398" i="1"/>
  <c r="AB1399" i="1"/>
  <c r="AB1400" i="1"/>
  <c r="AB1401" i="1"/>
  <c r="AB1402" i="1"/>
  <c r="AB1403" i="1"/>
  <c r="AB1404" i="1"/>
  <c r="AB1405" i="1"/>
  <c r="AB1406" i="1"/>
  <c r="AB1407" i="1"/>
  <c r="AB1408" i="1"/>
  <c r="AB1409" i="1"/>
  <c r="AB1410" i="1"/>
  <c r="AB1411" i="1"/>
  <c r="AB1412" i="1"/>
  <c r="AB1413" i="1"/>
  <c r="AB1414" i="1"/>
  <c r="AB1415" i="1"/>
  <c r="AB1416" i="1"/>
  <c r="AB1417" i="1"/>
  <c r="AB1418" i="1"/>
  <c r="AB1419" i="1"/>
  <c r="AB1420" i="1"/>
  <c r="AB1421" i="1"/>
  <c r="AB1422" i="1"/>
  <c r="AB1423" i="1"/>
  <c r="AB1424" i="1"/>
  <c r="AB1425" i="1"/>
  <c r="AB1426" i="1"/>
  <c r="AB1427" i="1"/>
  <c r="AB1428" i="1"/>
  <c r="AB1429" i="1"/>
  <c r="AB1430" i="1"/>
  <c r="AB1431" i="1"/>
  <c r="AB1432" i="1"/>
  <c r="AB1433" i="1"/>
  <c r="AB1434" i="1"/>
  <c r="AB1435" i="1"/>
  <c r="AB1436" i="1"/>
  <c r="AB1437" i="1"/>
  <c r="AB1438" i="1"/>
  <c r="AB1439" i="1"/>
  <c r="AB1440" i="1"/>
  <c r="AB1441" i="1"/>
  <c r="AB1442" i="1"/>
  <c r="AB1443" i="1"/>
  <c r="AB1444" i="1"/>
  <c r="AB1445" i="1"/>
  <c r="AB1446" i="1"/>
  <c r="AB1447" i="1"/>
  <c r="AB1448" i="1"/>
  <c r="AB1449" i="1"/>
  <c r="AB1450" i="1"/>
  <c r="AB1451" i="1"/>
  <c r="AB1452" i="1"/>
  <c r="AB1453" i="1"/>
  <c r="AB1454" i="1"/>
  <c r="AB1455" i="1"/>
  <c r="AB1456" i="1"/>
  <c r="AB1457" i="1"/>
  <c r="AB1458" i="1"/>
  <c r="AB1459" i="1"/>
  <c r="AB1460" i="1"/>
  <c r="AB1461" i="1"/>
  <c r="AB1462" i="1"/>
  <c r="AB1463" i="1"/>
  <c r="AB1464" i="1"/>
  <c r="AB1465" i="1"/>
  <c r="AB1466" i="1"/>
  <c r="AB1467" i="1"/>
  <c r="AB1468" i="1"/>
  <c r="AB1469" i="1"/>
  <c r="AB1470" i="1"/>
  <c r="AB1471" i="1"/>
  <c r="AB1472" i="1"/>
  <c r="AB1473" i="1"/>
  <c r="AB1474" i="1"/>
  <c r="AB1475" i="1"/>
  <c r="AB1476" i="1"/>
  <c r="AB1477" i="1"/>
  <c r="AB1478" i="1"/>
  <c r="AB1479" i="1"/>
  <c r="AB1480" i="1"/>
  <c r="AB1481" i="1"/>
  <c r="AB1482" i="1"/>
  <c r="AB1483" i="1"/>
  <c r="AB1484" i="1"/>
  <c r="AB1485" i="1"/>
  <c r="AB1486" i="1"/>
  <c r="AB1487" i="1"/>
  <c r="AB1488" i="1"/>
  <c r="AB1489" i="1"/>
  <c r="AB1490" i="1"/>
  <c r="AB1491" i="1"/>
  <c r="AB1492" i="1"/>
  <c r="AB1493" i="1"/>
  <c r="AB1494" i="1"/>
  <c r="AB1495" i="1"/>
  <c r="AB1496" i="1"/>
  <c r="AB1497" i="1"/>
  <c r="AB1498" i="1"/>
  <c r="AB1499" i="1"/>
  <c r="AB1500" i="1"/>
  <c r="AB1501" i="1"/>
  <c r="AB1502" i="1"/>
  <c r="AB1503" i="1"/>
  <c r="AB1504" i="1"/>
  <c r="AB1505" i="1"/>
  <c r="AB1506" i="1"/>
  <c r="AB1507" i="1"/>
  <c r="AB1508" i="1"/>
  <c r="AB1509" i="1"/>
  <c r="AB1510" i="1"/>
  <c r="AB1511" i="1"/>
  <c r="AB1512" i="1"/>
  <c r="AB1513" i="1"/>
  <c r="AB1514" i="1"/>
  <c r="AB1515" i="1"/>
  <c r="AB1516" i="1"/>
  <c r="AB1517" i="1"/>
  <c r="AB1518" i="1"/>
  <c r="AB1519" i="1"/>
  <c r="AB1520" i="1"/>
  <c r="AB1521" i="1"/>
  <c r="AB1522" i="1"/>
  <c r="AB1523" i="1"/>
  <c r="AB1524" i="1"/>
  <c r="AB1525" i="1"/>
  <c r="AB1526" i="1"/>
  <c r="AB1527" i="1"/>
  <c r="AB1528" i="1"/>
  <c r="AB1529" i="1"/>
  <c r="AB1530" i="1"/>
  <c r="AB1531" i="1"/>
  <c r="AB1532" i="1"/>
  <c r="AB1533" i="1"/>
  <c r="AB1534" i="1"/>
  <c r="AB1535" i="1"/>
  <c r="AB1536" i="1"/>
  <c r="AB1537" i="1"/>
  <c r="AB1538" i="1"/>
  <c r="AB1539" i="1"/>
  <c r="AB1540" i="1"/>
  <c r="AB1541" i="1"/>
  <c r="AB1542" i="1"/>
  <c r="AB1543" i="1"/>
  <c r="AB1544" i="1"/>
  <c r="AB1545" i="1"/>
  <c r="AB1546" i="1"/>
  <c r="AB1547" i="1"/>
  <c r="AB1548" i="1"/>
  <c r="AB1549" i="1"/>
  <c r="AB1550" i="1"/>
  <c r="AB1551" i="1"/>
  <c r="AB1552" i="1"/>
  <c r="AB1553" i="1"/>
  <c r="AB1554" i="1"/>
  <c r="AB1555" i="1"/>
  <c r="AB1556" i="1"/>
  <c r="AB1557" i="1"/>
  <c r="AB1558" i="1"/>
  <c r="AB1559" i="1"/>
  <c r="AB1560" i="1"/>
  <c r="AB1561" i="1"/>
  <c r="AB1562" i="1"/>
  <c r="AB1563" i="1"/>
  <c r="AB1564" i="1"/>
  <c r="AB1565" i="1"/>
  <c r="AB1566" i="1"/>
  <c r="AB1567" i="1"/>
  <c r="AB1568" i="1"/>
  <c r="AB1569" i="1"/>
  <c r="AB1570" i="1"/>
  <c r="AB1571" i="1"/>
  <c r="AB1572" i="1"/>
  <c r="AB1573" i="1"/>
  <c r="AB1574" i="1"/>
  <c r="AB1575" i="1"/>
  <c r="AB1576" i="1"/>
  <c r="AB1577" i="1"/>
  <c r="AB1578" i="1"/>
  <c r="AB1579" i="1"/>
  <c r="AB1580" i="1"/>
  <c r="AB1581" i="1"/>
  <c r="AB1582" i="1"/>
  <c r="AB1583" i="1"/>
  <c r="AB1584" i="1"/>
  <c r="AB1585" i="1"/>
  <c r="AB1586" i="1"/>
  <c r="AB1587" i="1"/>
  <c r="AB1588" i="1"/>
  <c r="AB1589" i="1"/>
  <c r="AB1590" i="1"/>
  <c r="AB1591" i="1"/>
  <c r="AB1592" i="1"/>
  <c r="AB1593" i="1"/>
  <c r="AB1594" i="1"/>
  <c r="AB1595" i="1"/>
  <c r="AB1596" i="1"/>
  <c r="AB1597" i="1"/>
  <c r="AB1598" i="1"/>
  <c r="AB1599" i="1"/>
  <c r="AB1600" i="1"/>
  <c r="AB1601" i="1"/>
  <c r="AB1602" i="1"/>
  <c r="AB1603" i="1"/>
  <c r="AB1604" i="1"/>
  <c r="AB1605" i="1"/>
  <c r="AB1606" i="1"/>
  <c r="AB1607" i="1"/>
  <c r="AB1608" i="1"/>
  <c r="AB1609" i="1"/>
  <c r="AB1610" i="1"/>
  <c r="AB1611" i="1"/>
  <c r="AB1612" i="1"/>
  <c r="AB1613" i="1"/>
  <c r="AB1614" i="1"/>
  <c r="AB1615" i="1"/>
  <c r="AB1616" i="1"/>
  <c r="AB1617" i="1"/>
  <c r="AB1618" i="1"/>
  <c r="AB1619" i="1"/>
  <c r="AB1620" i="1"/>
  <c r="AB1621" i="1"/>
  <c r="AB1622" i="1"/>
  <c r="AB1623" i="1"/>
  <c r="AB1624" i="1"/>
  <c r="AB1625" i="1"/>
  <c r="AB1626" i="1"/>
  <c r="AB1627" i="1"/>
  <c r="AB1628" i="1"/>
  <c r="AB1629" i="1"/>
  <c r="AB1630" i="1"/>
  <c r="AB1631" i="1"/>
  <c r="AB1632" i="1"/>
  <c r="AB1633" i="1"/>
  <c r="AB1634" i="1"/>
  <c r="AB1635" i="1"/>
  <c r="AB1636" i="1"/>
  <c r="AB1637" i="1"/>
  <c r="AB1638" i="1"/>
  <c r="AB1639" i="1"/>
  <c r="AB1640" i="1"/>
  <c r="AB1641" i="1"/>
  <c r="AB1642" i="1"/>
  <c r="AB1643" i="1"/>
  <c r="AB1644" i="1"/>
  <c r="AB1645" i="1"/>
  <c r="AB1646" i="1"/>
  <c r="AB1647" i="1"/>
  <c r="AB1648" i="1"/>
  <c r="AB1649" i="1"/>
  <c r="AB1650" i="1"/>
  <c r="AB1651" i="1"/>
  <c r="AB1652" i="1"/>
  <c r="AB1653" i="1"/>
  <c r="AB1654" i="1"/>
  <c r="AB1655" i="1"/>
  <c r="AB1656" i="1"/>
  <c r="AB1657" i="1"/>
  <c r="AB1658" i="1"/>
  <c r="AB1659" i="1"/>
  <c r="AB1660" i="1"/>
  <c r="AB1661" i="1"/>
  <c r="AB1662" i="1"/>
  <c r="AB1663" i="1"/>
  <c r="AB1664" i="1"/>
  <c r="AB1665" i="1"/>
  <c r="AB1666" i="1"/>
  <c r="AB1667" i="1"/>
  <c r="AB1668" i="1"/>
  <c r="AB1669" i="1"/>
  <c r="AB1670" i="1"/>
  <c r="AB1671" i="1"/>
  <c r="AB1672" i="1"/>
  <c r="AB1673" i="1"/>
  <c r="AB1674" i="1"/>
  <c r="AB1675" i="1"/>
  <c r="AB1676" i="1"/>
  <c r="AB1677" i="1"/>
  <c r="AB1678" i="1"/>
  <c r="AB1679" i="1"/>
  <c r="AB1680" i="1"/>
  <c r="AB1681" i="1"/>
  <c r="AB1682" i="1"/>
  <c r="AB1683" i="1"/>
  <c r="AB1684" i="1"/>
  <c r="AB1685" i="1"/>
  <c r="AB1686" i="1"/>
  <c r="AB1687" i="1"/>
  <c r="AB1688" i="1"/>
  <c r="AB1689" i="1"/>
  <c r="AB1690" i="1"/>
  <c r="AB1691" i="1"/>
  <c r="AB1692" i="1"/>
  <c r="AB1693" i="1"/>
  <c r="AB1694" i="1"/>
  <c r="AB1695" i="1"/>
  <c r="AB1696" i="1"/>
  <c r="AB1697" i="1"/>
  <c r="AB1698" i="1"/>
  <c r="AB1699" i="1"/>
  <c r="AB1700" i="1"/>
  <c r="AB1701" i="1"/>
  <c r="AB1702" i="1"/>
  <c r="AB1703" i="1"/>
  <c r="AB1704" i="1"/>
  <c r="AB1705" i="1"/>
  <c r="AB1706" i="1"/>
  <c r="AB1707" i="1"/>
  <c r="AB1708" i="1"/>
  <c r="AB1709" i="1"/>
  <c r="AB1710" i="1"/>
  <c r="AB1711" i="1"/>
  <c r="AB1712" i="1"/>
  <c r="AB1713" i="1"/>
  <c r="AB1714" i="1"/>
  <c r="AB1715" i="1"/>
  <c r="AB1716" i="1"/>
  <c r="AB1717" i="1"/>
  <c r="AB1718" i="1"/>
  <c r="AB1719" i="1"/>
  <c r="AB1720" i="1"/>
  <c r="AB1721" i="1"/>
  <c r="AB1722" i="1"/>
  <c r="AB1723" i="1"/>
  <c r="AB1724" i="1"/>
  <c r="AB1725" i="1"/>
  <c r="AB1726" i="1"/>
  <c r="AB1727" i="1"/>
  <c r="AB1728" i="1"/>
  <c r="AB1729" i="1"/>
  <c r="AB1730" i="1"/>
  <c r="AB1731" i="1"/>
  <c r="AB1732" i="1"/>
  <c r="AB1733" i="1"/>
  <c r="AB1734" i="1"/>
  <c r="AB1735" i="1"/>
  <c r="AB1736" i="1"/>
  <c r="AB1737" i="1"/>
  <c r="AB1738" i="1"/>
  <c r="AB1739" i="1"/>
  <c r="AB1740" i="1"/>
  <c r="AB1741" i="1"/>
  <c r="AB1742" i="1"/>
  <c r="AB1743" i="1"/>
  <c r="AB1744" i="1"/>
  <c r="AB1745" i="1"/>
  <c r="AB1746" i="1"/>
  <c r="AB1747" i="1"/>
  <c r="AB1748" i="1"/>
  <c r="AB1749" i="1"/>
  <c r="AB1750" i="1"/>
  <c r="AB1751" i="1"/>
  <c r="AB1752" i="1"/>
  <c r="AB1753" i="1"/>
  <c r="AB1754" i="1"/>
  <c r="AB1755" i="1"/>
  <c r="AB1756" i="1"/>
  <c r="AB1757" i="1"/>
  <c r="AB1758" i="1"/>
  <c r="AB1759" i="1"/>
  <c r="AB1760" i="1"/>
  <c r="AB1761" i="1"/>
  <c r="AB1762" i="1"/>
  <c r="AB1763" i="1"/>
  <c r="AB1764" i="1"/>
  <c r="AB1765" i="1"/>
  <c r="AB1766" i="1"/>
  <c r="AB1767" i="1"/>
  <c r="AB1768" i="1"/>
  <c r="AB1769" i="1"/>
  <c r="AB1770" i="1"/>
  <c r="AB1771" i="1"/>
  <c r="AB1772" i="1"/>
  <c r="AB1773" i="1"/>
  <c r="AB1774" i="1"/>
  <c r="AB1775" i="1"/>
  <c r="AB1776" i="1"/>
  <c r="AB1777" i="1"/>
  <c r="AB1778" i="1"/>
  <c r="AB1779" i="1"/>
  <c r="AB1780" i="1"/>
  <c r="AB1781" i="1"/>
  <c r="AB1782" i="1"/>
  <c r="AB1783" i="1"/>
  <c r="AB1784" i="1"/>
  <c r="AB1785" i="1"/>
  <c r="AB1786" i="1"/>
  <c r="AB1787" i="1"/>
  <c r="AB1788" i="1"/>
  <c r="AB1789" i="1"/>
  <c r="AB1790" i="1"/>
  <c r="AB1791" i="1"/>
  <c r="AB1792" i="1"/>
  <c r="AB1793" i="1"/>
  <c r="AB1794" i="1"/>
  <c r="AB1795" i="1"/>
  <c r="AB1796" i="1"/>
  <c r="AB1797" i="1"/>
  <c r="AB1798" i="1"/>
  <c r="AB1799" i="1"/>
  <c r="AB1800" i="1"/>
  <c r="AB1801" i="1"/>
  <c r="AB1802" i="1"/>
  <c r="AB1803" i="1"/>
  <c r="AB1804" i="1"/>
  <c r="N662" i="1"/>
  <c r="N664" i="1"/>
  <c r="N665" i="1"/>
  <c r="N666" i="1"/>
  <c r="N667" i="1"/>
  <c r="N668" i="1"/>
  <c r="N669" i="1"/>
  <c r="N670" i="1"/>
  <c r="N671" i="1"/>
  <c r="N672" i="1"/>
  <c r="N675" i="1"/>
  <c r="N676" i="1"/>
  <c r="N678" i="1"/>
  <c r="N679" i="1"/>
  <c r="N680" i="1"/>
  <c r="N681" i="1"/>
  <c r="N682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AM714" i="2" l="1"/>
  <c r="AM715" i="2"/>
  <c r="AM716" i="2"/>
  <c r="AM717" i="2"/>
  <c r="AM718" i="2"/>
  <c r="AM732" i="2"/>
  <c r="AM729" i="2"/>
  <c r="AM725" i="2"/>
  <c r="AM724" i="2"/>
  <c r="AM722" i="2"/>
  <c r="AM721" i="2"/>
  <c r="AM713" i="2"/>
  <c r="AM712" i="2"/>
  <c r="AM711" i="2"/>
  <c r="AM691" i="2"/>
  <c r="AM692" i="2"/>
  <c r="AM694" i="2"/>
  <c r="AM693" i="2"/>
  <c r="AM800" i="2"/>
  <c r="AM798" i="2"/>
  <c r="AM796" i="2"/>
  <c r="AM794" i="2"/>
  <c r="AM793" i="2"/>
  <c r="AM792" i="2"/>
  <c r="AM791" i="2"/>
  <c r="AM783" i="2"/>
  <c r="AM782" i="2"/>
  <c r="AM666" i="2"/>
  <c r="AM667" i="2"/>
  <c r="AM674" i="2"/>
  <c r="AM675" i="2"/>
  <c r="AM677" i="2"/>
  <c r="AM679" i="2"/>
  <c r="AM682" i="2"/>
  <c r="AM683" i="2"/>
  <c r="AM686" i="2"/>
  <c r="AM687" i="2"/>
  <c r="AM689" i="2"/>
  <c r="AM673" i="2"/>
  <c r="AM676" i="2"/>
  <c r="AM678" i="2"/>
  <c r="AM680" i="2"/>
  <c r="AM681" i="2"/>
  <c r="AM684" i="2"/>
  <c r="AM685" i="2"/>
  <c r="AM688" i="2"/>
  <c r="AM690" i="2"/>
  <c r="AM672" i="2"/>
  <c r="AM671" i="2"/>
  <c r="AM670" i="2"/>
  <c r="AM669" i="2"/>
  <c r="AM668" i="2"/>
  <c r="AM665" i="2"/>
  <c r="AM664" i="2"/>
  <c r="AM663" i="2"/>
  <c r="AM662" i="2"/>
  <c r="AM654" i="2"/>
  <c r="AM653" i="2"/>
  <c r="AM652" i="2"/>
  <c r="AM651" i="2"/>
  <c r="AM646" i="2"/>
  <c r="AM645" i="2"/>
  <c r="AM700" i="2"/>
  <c r="AM701" i="2"/>
  <c r="AM702" i="2"/>
  <c r="AM703" i="2"/>
  <c r="AM704" i="2"/>
  <c r="AM705" i="2"/>
  <c r="AM706" i="2"/>
  <c r="AM707" i="2"/>
  <c r="AM708" i="2"/>
  <c r="AM709" i="2"/>
  <c r="AM710" i="2"/>
  <c r="AM695" i="2"/>
  <c r="AM698" i="2"/>
  <c r="AM699" i="2"/>
  <c r="AM697" i="2"/>
  <c r="AM696" i="2"/>
  <c r="N1640" i="1" l="1"/>
  <c r="N1639" i="1"/>
  <c r="N1638" i="1"/>
  <c r="N1637" i="1"/>
  <c r="N1636" i="1"/>
  <c r="N1635" i="1"/>
  <c r="N1634" i="1"/>
  <c r="N1633" i="1"/>
  <c r="N1632" i="1"/>
  <c r="N1631" i="1"/>
  <c r="N1630" i="1"/>
  <c r="N1629" i="1"/>
  <c r="N1628" i="1"/>
  <c r="N1627" i="1"/>
  <c r="N1626" i="1"/>
  <c r="N1625" i="1"/>
  <c r="N1624" i="1"/>
  <c r="N1623" i="1"/>
  <c r="N1622" i="1"/>
  <c r="N1621" i="1"/>
  <c r="N1620" i="1"/>
  <c r="N1619" i="1"/>
  <c r="N1618" i="1"/>
  <c r="N1617" i="1"/>
  <c r="N1616" i="1"/>
  <c r="N1615" i="1"/>
  <c r="N1614" i="1"/>
  <c r="N1613" i="1"/>
  <c r="N1612" i="1"/>
  <c r="N1611" i="1"/>
  <c r="N1610" i="1"/>
  <c r="N1609" i="1"/>
  <c r="N1608" i="1"/>
  <c r="N1607" i="1"/>
  <c r="N1606" i="1"/>
  <c r="N1605" i="1"/>
  <c r="N1604" i="1"/>
  <c r="N1603" i="1"/>
  <c r="N1602" i="1"/>
  <c r="N1601" i="1"/>
  <c r="N1600" i="1"/>
  <c r="N1599" i="1"/>
  <c r="N1598" i="1"/>
  <c r="N1597" i="1"/>
  <c r="N1596" i="1"/>
  <c r="N1595" i="1"/>
  <c r="N1594" i="1"/>
  <c r="N1593" i="1"/>
  <c r="N1592" i="1"/>
  <c r="N1591" i="1"/>
  <c r="N1590" i="1"/>
  <c r="N1589" i="1"/>
  <c r="N1588" i="1"/>
  <c r="N1587" i="1"/>
  <c r="N1586" i="1"/>
  <c r="N1585" i="1"/>
  <c r="N1584" i="1"/>
  <c r="N1583" i="1"/>
  <c r="N1582" i="1"/>
  <c r="N1581" i="1"/>
  <c r="N1580" i="1"/>
  <c r="N1579" i="1"/>
  <c r="N1578" i="1"/>
  <c r="N1577" i="1"/>
  <c r="N1576" i="1"/>
  <c r="N1575" i="1"/>
  <c r="N1574" i="1"/>
  <c r="N1573" i="1"/>
  <c r="N1572" i="1"/>
  <c r="N1571" i="1"/>
  <c r="N1570" i="1"/>
  <c r="N1569" i="1"/>
  <c r="N1568" i="1"/>
  <c r="N1567" i="1"/>
  <c r="N1566" i="1"/>
  <c r="N1565" i="1"/>
  <c r="N1564" i="1"/>
  <c r="N1563" i="1"/>
  <c r="N1562" i="1"/>
  <c r="N1561" i="1"/>
  <c r="N1560" i="1"/>
  <c r="N1559" i="1"/>
  <c r="N1558" i="1"/>
  <c r="N1557" i="1"/>
  <c r="N1556" i="1"/>
  <c r="N1555" i="1"/>
  <c r="N1554" i="1"/>
  <c r="N1553" i="1"/>
  <c r="N1552" i="1"/>
  <c r="N1551" i="1"/>
  <c r="N1550" i="1"/>
  <c r="N1549" i="1"/>
  <c r="N1548" i="1"/>
  <c r="N1547" i="1"/>
  <c r="N1546" i="1"/>
  <c r="N1545" i="1"/>
  <c r="N1544" i="1"/>
  <c r="N1543" i="1"/>
  <c r="N1542" i="1"/>
  <c r="N1541" i="1"/>
  <c r="N1540" i="1"/>
  <c r="N1539" i="1"/>
  <c r="N1538" i="1"/>
  <c r="N1537" i="1"/>
  <c r="N1536" i="1"/>
  <c r="N1535" i="1"/>
  <c r="N1534" i="1"/>
  <c r="N1533" i="1"/>
  <c r="N1532" i="1"/>
  <c r="N1531" i="1"/>
  <c r="N1530" i="1"/>
  <c r="N1529" i="1"/>
  <c r="N1528" i="1"/>
  <c r="N1527" i="1"/>
  <c r="N1526" i="1"/>
  <c r="N1525" i="1"/>
  <c r="N1524" i="1"/>
  <c r="N1523" i="1"/>
  <c r="N1522" i="1"/>
  <c r="N1521" i="1"/>
  <c r="N1520" i="1"/>
  <c r="N1519" i="1"/>
  <c r="N1518" i="1"/>
  <c r="N1517" i="1"/>
  <c r="N1516" i="1"/>
  <c r="N1515" i="1"/>
  <c r="N1514" i="1"/>
  <c r="N1513" i="1"/>
  <c r="N1512" i="1"/>
  <c r="N1511" i="1"/>
  <c r="N1510" i="1"/>
  <c r="N1509" i="1"/>
  <c r="N1508" i="1"/>
  <c r="N1507" i="1"/>
  <c r="N1506" i="1"/>
  <c r="N1505" i="1"/>
  <c r="N1504" i="1"/>
  <c r="N1503" i="1"/>
  <c r="N1502" i="1"/>
  <c r="N1501" i="1"/>
  <c r="N1500" i="1"/>
  <c r="N1499" i="1"/>
  <c r="N1498" i="1"/>
  <c r="N1497" i="1"/>
  <c r="N1496" i="1"/>
  <c r="N1495" i="1"/>
  <c r="N1494" i="1"/>
  <c r="N1493" i="1"/>
  <c r="N1492" i="1"/>
  <c r="N1491" i="1"/>
  <c r="N1490" i="1"/>
  <c r="N1489" i="1"/>
  <c r="N1488" i="1"/>
  <c r="N1487" i="1"/>
  <c r="N1486" i="1"/>
  <c r="N1485" i="1"/>
  <c r="N1484" i="1"/>
  <c r="N1483" i="1"/>
  <c r="N1482" i="1"/>
  <c r="N1481" i="1"/>
  <c r="N1480" i="1"/>
  <c r="N1479" i="1"/>
  <c r="N1478" i="1"/>
  <c r="N1477" i="1"/>
  <c r="N1476" i="1"/>
  <c r="N1475" i="1"/>
  <c r="N1474" i="1"/>
  <c r="N1473" i="1"/>
  <c r="N1472" i="1"/>
  <c r="N1471" i="1"/>
  <c r="N1470" i="1"/>
  <c r="N1469" i="1"/>
  <c r="N1468" i="1"/>
  <c r="N1467" i="1"/>
  <c r="N1466" i="1"/>
  <c r="N1465" i="1"/>
  <c r="N1464" i="1"/>
  <c r="N1463" i="1"/>
  <c r="N1462" i="1"/>
  <c r="N1461" i="1"/>
  <c r="N1460" i="1"/>
  <c r="N1459" i="1"/>
  <c r="N1458" i="1"/>
  <c r="N1457" i="1"/>
  <c r="N1456" i="1"/>
  <c r="N1455" i="1"/>
  <c r="N1454" i="1"/>
  <c r="N1453" i="1"/>
  <c r="N1452" i="1"/>
  <c r="N1451" i="1"/>
  <c r="N1450" i="1"/>
  <c r="N1449" i="1"/>
  <c r="N1448" i="1"/>
  <c r="N1447" i="1"/>
  <c r="N1446" i="1"/>
  <c r="N1445" i="1"/>
  <c r="N1444" i="1"/>
  <c r="N1443" i="1"/>
  <c r="N1442" i="1"/>
  <c r="N1441" i="1"/>
  <c r="N1440" i="1"/>
  <c r="N1439" i="1"/>
  <c r="N1438" i="1"/>
  <c r="N1437" i="1"/>
  <c r="N1436" i="1"/>
  <c r="N1435" i="1"/>
  <c r="N1434" i="1"/>
  <c r="N1433" i="1"/>
  <c r="N1432" i="1"/>
  <c r="N1431" i="1"/>
  <c r="N1430" i="1"/>
  <c r="N1429" i="1"/>
  <c r="N1428" i="1"/>
  <c r="N1427" i="1"/>
  <c r="N1426" i="1"/>
  <c r="N1425" i="1"/>
  <c r="N1424" i="1"/>
  <c r="N1423" i="1"/>
  <c r="N1422" i="1"/>
  <c r="N1421" i="1"/>
  <c r="N1420" i="1"/>
  <c r="N1419" i="1"/>
  <c r="N1418" i="1"/>
  <c r="N1417" i="1"/>
  <c r="N1416" i="1"/>
  <c r="N1415" i="1"/>
  <c r="N1414" i="1"/>
  <c r="N1413" i="1"/>
  <c r="N1412" i="1"/>
  <c r="N1411" i="1"/>
  <c r="N1410" i="1"/>
  <c r="N1409" i="1"/>
  <c r="N1408" i="1"/>
  <c r="N1407" i="1"/>
  <c r="N1406" i="1"/>
  <c r="N1405" i="1"/>
  <c r="N1404" i="1"/>
  <c r="N1403" i="1"/>
  <c r="N1402" i="1"/>
  <c r="N1401" i="1"/>
  <c r="N1400" i="1"/>
  <c r="N1399" i="1"/>
  <c r="N1398" i="1"/>
  <c r="N1397" i="1"/>
  <c r="N1396" i="1"/>
  <c r="N1395" i="1"/>
  <c r="N1394" i="1"/>
  <c r="N1393" i="1"/>
  <c r="N1392" i="1"/>
  <c r="N1391" i="1"/>
  <c r="N1390" i="1"/>
  <c r="N1389" i="1"/>
  <c r="N1388" i="1"/>
  <c r="N1387" i="1"/>
  <c r="N1386" i="1"/>
  <c r="N1385" i="1"/>
  <c r="N1384" i="1"/>
  <c r="N1383" i="1"/>
  <c r="N1382" i="1"/>
  <c r="N1381" i="1"/>
  <c r="N1380" i="1"/>
  <c r="N1379" i="1"/>
  <c r="N1378" i="1"/>
  <c r="N1377" i="1"/>
  <c r="N1376" i="1"/>
  <c r="N1375" i="1"/>
  <c r="N1374" i="1"/>
  <c r="N1373" i="1"/>
  <c r="N1372" i="1"/>
  <c r="N1371" i="1"/>
  <c r="N1370" i="1"/>
  <c r="N1369" i="1"/>
  <c r="N1368" i="1"/>
  <c r="N1367" i="1"/>
  <c r="N1366" i="1"/>
  <c r="N1365" i="1"/>
  <c r="N1364" i="1"/>
  <c r="N1363" i="1"/>
  <c r="N1362" i="1"/>
  <c r="N1361" i="1"/>
  <c r="N1360" i="1"/>
  <c r="N1359" i="1"/>
  <c r="N1358" i="1"/>
  <c r="N1357" i="1"/>
  <c r="N1356" i="1"/>
  <c r="N1355" i="1"/>
  <c r="N1354" i="1"/>
  <c r="N1353" i="1"/>
  <c r="N1352" i="1"/>
  <c r="N1351" i="1"/>
  <c r="N1350" i="1"/>
  <c r="N1349" i="1"/>
  <c r="N1348" i="1"/>
  <c r="N1347" i="1"/>
  <c r="N1346" i="1"/>
  <c r="N1345" i="1"/>
  <c r="N1344" i="1"/>
  <c r="N1343" i="1"/>
  <c r="N1342" i="1"/>
  <c r="N1341" i="1"/>
  <c r="N1340" i="1"/>
  <c r="N1339" i="1"/>
  <c r="N1338" i="1"/>
  <c r="N1337" i="1"/>
  <c r="N1336" i="1"/>
  <c r="N1335" i="1"/>
  <c r="N1334" i="1"/>
  <c r="N1333" i="1"/>
  <c r="N1332" i="1"/>
  <c r="N1331" i="1"/>
  <c r="N1330" i="1"/>
  <c r="N1329" i="1"/>
  <c r="N1328" i="1"/>
  <c r="N1327" i="1"/>
  <c r="N1326" i="1"/>
  <c r="N1325" i="1"/>
  <c r="N1324" i="1"/>
  <c r="N1323" i="1"/>
  <c r="N1322" i="1"/>
  <c r="N1321" i="1"/>
  <c r="N1320" i="1"/>
  <c r="N1319" i="1"/>
  <c r="N1318" i="1"/>
  <c r="N1317" i="1"/>
  <c r="N1316" i="1"/>
  <c r="N1315" i="1"/>
  <c r="N1314" i="1"/>
  <c r="N1313" i="1"/>
  <c r="N1312" i="1"/>
  <c r="N1311" i="1"/>
  <c r="N1310" i="1"/>
  <c r="N1309" i="1"/>
  <c r="N1308" i="1"/>
  <c r="N1307" i="1"/>
  <c r="N1306" i="1"/>
  <c r="N1305" i="1"/>
  <c r="N1304" i="1"/>
  <c r="N1303" i="1"/>
  <c r="N1302" i="1"/>
  <c r="N1301" i="1"/>
  <c r="N1300" i="1"/>
  <c r="N1299" i="1"/>
  <c r="N1298" i="1"/>
  <c r="N1297" i="1"/>
  <c r="N1296" i="1"/>
  <c r="N1295" i="1"/>
  <c r="N1294" i="1"/>
  <c r="N1293" i="1"/>
  <c r="N1292" i="1"/>
  <c r="N1291" i="1"/>
  <c r="N1290" i="1"/>
  <c r="N1289" i="1"/>
  <c r="N1288" i="1"/>
  <c r="N1287" i="1"/>
  <c r="N1286" i="1"/>
  <c r="N1285" i="1"/>
  <c r="N1284" i="1"/>
  <c r="N1283" i="1"/>
  <c r="N1282" i="1"/>
  <c r="N1281" i="1"/>
  <c r="N1280" i="1"/>
  <c r="N1279" i="1"/>
  <c r="N1278" i="1"/>
  <c r="N1277" i="1"/>
  <c r="N1276" i="1"/>
  <c r="N1275" i="1"/>
  <c r="N1274" i="1"/>
  <c r="N1273" i="1"/>
  <c r="N1272" i="1"/>
  <c r="N1271" i="1"/>
  <c r="N1270" i="1"/>
  <c r="N1269" i="1"/>
  <c r="N1268" i="1"/>
  <c r="N1267" i="1"/>
  <c r="N1266" i="1"/>
  <c r="N1265" i="1"/>
  <c r="N1264" i="1"/>
  <c r="N1263" i="1"/>
  <c r="N1262" i="1"/>
  <c r="N1261" i="1"/>
  <c r="N1260" i="1"/>
  <c r="N1259" i="1"/>
  <c r="N1258" i="1"/>
  <c r="N1257" i="1"/>
  <c r="N1256" i="1"/>
  <c r="N1255" i="1"/>
  <c r="N1254" i="1"/>
  <c r="N1253" i="1"/>
  <c r="N1252" i="1"/>
  <c r="N1251" i="1"/>
  <c r="N1250" i="1"/>
  <c r="N1249" i="1"/>
  <c r="N1248" i="1"/>
  <c r="N1247" i="1"/>
  <c r="N1246" i="1"/>
  <c r="N1245" i="1"/>
  <c r="N1244" i="1"/>
  <c r="N1243" i="1"/>
  <c r="N1242" i="1"/>
  <c r="N1241" i="1"/>
  <c r="N1240" i="1"/>
  <c r="N1239" i="1"/>
  <c r="N1238" i="1"/>
  <c r="N1237" i="1"/>
  <c r="N1236" i="1"/>
  <c r="N1235" i="1"/>
  <c r="N1234" i="1"/>
  <c r="N1233" i="1"/>
  <c r="N1232" i="1"/>
  <c r="N1231" i="1"/>
  <c r="N1230" i="1"/>
  <c r="N1229" i="1"/>
  <c r="N1228" i="1"/>
  <c r="N1227" i="1"/>
  <c r="N1226" i="1"/>
  <c r="N1225" i="1"/>
  <c r="N1224" i="1"/>
  <c r="N1223" i="1"/>
  <c r="N1222" i="1"/>
  <c r="N1221" i="1"/>
  <c r="N1220" i="1"/>
  <c r="N1219" i="1"/>
  <c r="N1218" i="1"/>
  <c r="N1217" i="1"/>
  <c r="N1216" i="1"/>
  <c r="N1215" i="1"/>
  <c r="N1214" i="1"/>
  <c r="N1213" i="1"/>
  <c r="N1212" i="1"/>
  <c r="N1211" i="1"/>
  <c r="N1210" i="1"/>
  <c r="N1209" i="1"/>
  <c r="N1208" i="1"/>
  <c r="N1207" i="1"/>
  <c r="N1206" i="1"/>
  <c r="N1205" i="1"/>
  <c r="N1204" i="1"/>
  <c r="N1203" i="1"/>
  <c r="N1202" i="1"/>
  <c r="N1201" i="1"/>
  <c r="N1200" i="1"/>
  <c r="N1199" i="1"/>
  <c r="N1198" i="1"/>
  <c r="N1197" i="1"/>
  <c r="N1196" i="1"/>
  <c r="N1195" i="1"/>
  <c r="N1194" i="1"/>
  <c r="N1193" i="1"/>
  <c r="N1192" i="1"/>
  <c r="N1191" i="1"/>
  <c r="N1190" i="1"/>
  <c r="N1189" i="1"/>
  <c r="N1188" i="1"/>
  <c r="N1187" i="1"/>
  <c r="N1186" i="1"/>
  <c r="N1185" i="1"/>
  <c r="N1184" i="1"/>
  <c r="N1183" i="1"/>
  <c r="N1182" i="1"/>
  <c r="N1181" i="1"/>
  <c r="N1180" i="1"/>
  <c r="N1179" i="1"/>
  <c r="N1178" i="1"/>
  <c r="N1177" i="1"/>
  <c r="N1176" i="1"/>
  <c r="N1175" i="1"/>
  <c r="N1174" i="1"/>
  <c r="N1173" i="1"/>
  <c r="N1172" i="1"/>
  <c r="N1171" i="1"/>
  <c r="N1170" i="1"/>
  <c r="N1169" i="1"/>
  <c r="N1168" i="1"/>
  <c r="N1167" i="1"/>
  <c r="N1166" i="1"/>
  <c r="N1165" i="1"/>
  <c r="N1164" i="1"/>
  <c r="N1163" i="1"/>
  <c r="N1162" i="1"/>
  <c r="N1161" i="1"/>
  <c r="N1160" i="1"/>
  <c r="N1159" i="1"/>
  <c r="N1158" i="1"/>
  <c r="N1157" i="1"/>
  <c r="N1156" i="1"/>
  <c r="N1155" i="1"/>
  <c r="N1154" i="1"/>
  <c r="N1153" i="1"/>
  <c r="N1152" i="1"/>
  <c r="N1151" i="1"/>
  <c r="N1150" i="1"/>
  <c r="N1149" i="1"/>
  <c r="N1148" i="1"/>
  <c r="N1147" i="1"/>
  <c r="N1146" i="1"/>
  <c r="N1145" i="1"/>
  <c r="N1144" i="1"/>
  <c r="N1143" i="1"/>
  <c r="N1142" i="1"/>
  <c r="N1141" i="1"/>
  <c r="N1140" i="1"/>
  <c r="N1139" i="1"/>
  <c r="N1138" i="1"/>
  <c r="N1137" i="1"/>
  <c r="N1136" i="1"/>
  <c r="N1135" i="1"/>
  <c r="N1134" i="1"/>
  <c r="N1133" i="1"/>
  <c r="N1132" i="1"/>
  <c r="N1131" i="1"/>
  <c r="N1130" i="1"/>
  <c r="N1129" i="1"/>
  <c r="N1128" i="1"/>
  <c r="N1127" i="1"/>
  <c r="N1126" i="1"/>
  <c r="N1125" i="1"/>
  <c r="N1124" i="1"/>
  <c r="N1123" i="1"/>
  <c r="N1122" i="1"/>
  <c r="N1121" i="1"/>
  <c r="N1120" i="1"/>
  <c r="N1119" i="1"/>
  <c r="N1118" i="1"/>
  <c r="N1117" i="1"/>
  <c r="N1116" i="1"/>
  <c r="N1115" i="1"/>
  <c r="N1114" i="1"/>
  <c r="N1113" i="1"/>
  <c r="N1112" i="1"/>
  <c r="N1111" i="1"/>
  <c r="N1110" i="1"/>
  <c r="N1109" i="1"/>
  <c r="N1108" i="1"/>
  <c r="N1107" i="1"/>
  <c r="N1106" i="1"/>
  <c r="N1105" i="1"/>
  <c r="N1104" i="1"/>
  <c r="N1103" i="1"/>
  <c r="N1102" i="1"/>
  <c r="N1101" i="1"/>
  <c r="N1100" i="1"/>
  <c r="N1099" i="1"/>
  <c r="N1098" i="1"/>
  <c r="N1097" i="1"/>
  <c r="N1096" i="1"/>
  <c r="N1095" i="1"/>
  <c r="N1094" i="1"/>
  <c r="N1093" i="1"/>
  <c r="N1092" i="1"/>
  <c r="N1091" i="1"/>
  <c r="N1090" i="1"/>
  <c r="N1089" i="1"/>
  <c r="N1088" i="1"/>
  <c r="N1087" i="1"/>
  <c r="N1086" i="1"/>
  <c r="N1085" i="1"/>
  <c r="N1084" i="1"/>
  <c r="N1083" i="1"/>
  <c r="N1082" i="1"/>
  <c r="N1081" i="1"/>
  <c r="N1080" i="1"/>
  <c r="N1079" i="1"/>
  <c r="N1078" i="1"/>
  <c r="N1077" i="1"/>
  <c r="N1076" i="1"/>
  <c r="N1075" i="1"/>
  <c r="N1074" i="1"/>
  <c r="N1073" i="1"/>
  <c r="N1072" i="1"/>
  <c r="N1071" i="1"/>
  <c r="N1070" i="1"/>
  <c r="N1069" i="1"/>
  <c r="N1068" i="1"/>
  <c r="N1067" i="1"/>
  <c r="N1066" i="1"/>
  <c r="N1065" i="1"/>
  <c r="N1064" i="1"/>
  <c r="N1063" i="1"/>
  <c r="N1062" i="1"/>
  <c r="N1061" i="1"/>
  <c r="N1060" i="1"/>
  <c r="N1059" i="1"/>
  <c r="N1058" i="1"/>
  <c r="N1057" i="1"/>
  <c r="N1056" i="1"/>
  <c r="N1055" i="1"/>
  <c r="N1054" i="1"/>
  <c r="N1053" i="1"/>
  <c r="N1052" i="1"/>
  <c r="N1051" i="1"/>
  <c r="N1050" i="1"/>
  <c r="N1049" i="1"/>
  <c r="N1048" i="1"/>
  <c r="N1047" i="1"/>
  <c r="N1046" i="1"/>
  <c r="N1045" i="1"/>
  <c r="N1044" i="1"/>
  <c r="N1043" i="1"/>
  <c r="N1042" i="1"/>
  <c r="N1041" i="1"/>
  <c r="N1040" i="1"/>
  <c r="N1039" i="1"/>
  <c r="N1038" i="1"/>
  <c r="N1037" i="1"/>
  <c r="N1036" i="1"/>
  <c r="N1035" i="1"/>
  <c r="N1034" i="1"/>
  <c r="N1033" i="1"/>
  <c r="N1032" i="1"/>
  <c r="N1031" i="1"/>
  <c r="N1030" i="1"/>
  <c r="N1029" i="1"/>
  <c r="N1028" i="1"/>
  <c r="N1027" i="1"/>
  <c r="N1026" i="1"/>
  <c r="N1025" i="1"/>
  <c r="N1024" i="1"/>
  <c r="N1023" i="1"/>
  <c r="N1022" i="1"/>
  <c r="N1021" i="1"/>
  <c r="N1020" i="1"/>
  <c r="N1019" i="1"/>
  <c r="N1018" i="1"/>
  <c r="N1017" i="1"/>
  <c r="N1016" i="1"/>
  <c r="N1015" i="1"/>
  <c r="N1014" i="1"/>
  <c r="N1013" i="1"/>
  <c r="N1012" i="1"/>
  <c r="N1011" i="1"/>
  <c r="N1010" i="1"/>
  <c r="N1009" i="1"/>
  <c r="N1008" i="1"/>
  <c r="N1007" i="1"/>
  <c r="N1006" i="1"/>
  <c r="N1005" i="1"/>
  <c r="N1004" i="1"/>
  <c r="N1003" i="1"/>
  <c r="N1002" i="1"/>
  <c r="N1001" i="1"/>
  <c r="N1000" i="1"/>
  <c r="N999" i="1"/>
  <c r="N998" i="1"/>
  <c r="N997" i="1"/>
  <c r="N996" i="1"/>
  <c r="N995" i="1"/>
  <c r="N994" i="1"/>
  <c r="N993" i="1"/>
  <c r="N992" i="1"/>
  <c r="N991" i="1"/>
  <c r="N990" i="1"/>
  <c r="N989" i="1"/>
  <c r="N988" i="1"/>
  <c r="N987" i="1"/>
  <c r="N954" i="1" l="1"/>
  <c r="N873" i="1" l="1"/>
  <c r="N874" i="1"/>
  <c r="N875" i="1"/>
  <c r="N876" i="1"/>
  <c r="N877" i="1"/>
  <c r="N878" i="1"/>
  <c r="N879" i="1"/>
  <c r="N880" i="1"/>
  <c r="N881" i="1"/>
  <c r="N882" i="1"/>
  <c r="N883" i="1"/>
  <c r="N884" i="1"/>
  <c r="N862" i="1"/>
  <c r="A461" i="1" l="1"/>
  <c r="A462" i="1"/>
  <c r="BD38" i="1" l="1"/>
  <c r="BD39" i="1"/>
  <c r="BD40" i="1"/>
  <c r="BD41" i="1"/>
  <c r="BD42" i="1"/>
  <c r="BD43" i="1"/>
  <c r="BD44" i="1"/>
  <c r="BD272" i="1"/>
  <c r="BD273" i="1"/>
  <c r="BD274" i="1"/>
  <c r="BD275" i="1"/>
  <c r="BD276" i="1"/>
  <c r="BD277" i="1"/>
  <c r="BD278" i="1"/>
  <c r="BD279" i="1"/>
  <c r="BD280" i="1"/>
  <c r="BD281" i="1"/>
  <c r="BD282" i="1"/>
  <c r="BD283" i="1"/>
  <c r="BD284" i="1"/>
  <c r="BD285" i="1"/>
  <c r="BD286" i="1"/>
  <c r="BD287" i="1"/>
  <c r="BD288" i="1"/>
  <c r="BD289" i="1"/>
  <c r="BD290" i="1"/>
  <c r="BD291" i="1"/>
  <c r="BD292" i="1"/>
  <c r="BD293" i="1"/>
  <c r="BD294" i="1"/>
  <c r="BD295" i="1"/>
  <c r="BD296" i="1"/>
  <c r="BD297" i="1"/>
  <c r="BD298" i="1"/>
  <c r="BD299" i="1"/>
  <c r="BD300" i="1"/>
  <c r="BD301" i="1"/>
  <c r="BD302" i="1"/>
  <c r="BD303" i="1"/>
  <c r="BD304" i="1"/>
  <c r="BD305" i="1"/>
  <c r="BD306" i="1"/>
  <c r="BD307" i="1"/>
  <c r="BD308" i="1"/>
  <c r="BD309" i="1"/>
  <c r="BD310" i="1"/>
  <c r="BD311" i="1"/>
  <c r="BD312" i="1"/>
  <c r="BD313" i="1"/>
  <c r="BD314" i="1"/>
  <c r="BD315" i="1"/>
  <c r="BD316" i="1"/>
  <c r="BD317" i="1"/>
  <c r="BD318" i="1"/>
  <c r="BD319" i="1"/>
  <c r="BD320" i="1"/>
  <c r="BD321" i="1"/>
  <c r="BD322" i="1"/>
  <c r="BD323" i="1"/>
  <c r="BD324" i="1"/>
  <c r="BD325" i="1"/>
  <c r="BD326" i="1"/>
  <c r="BD367" i="1"/>
  <c r="BD368" i="1"/>
  <c r="BD369" i="1"/>
  <c r="BD370" i="1"/>
  <c r="BD371" i="1"/>
  <c r="BD372" i="1"/>
  <c r="BD373" i="1"/>
  <c r="BD374" i="1"/>
  <c r="BD375" i="1"/>
  <c r="BD376" i="1"/>
  <c r="BD377" i="1"/>
  <c r="BD378" i="1"/>
  <c r="BD379" i="1"/>
  <c r="BD380" i="1"/>
  <c r="BD381" i="1"/>
  <c r="BD382" i="1"/>
  <c r="BD383" i="1"/>
  <c r="BD384" i="1"/>
  <c r="BD385" i="1"/>
  <c r="BD386" i="1"/>
  <c r="BD387" i="1"/>
  <c r="BD400" i="1"/>
  <c r="BD401" i="1"/>
  <c r="BD402" i="1"/>
  <c r="BD403" i="1"/>
  <c r="BD404" i="1"/>
  <c r="BD405" i="1"/>
  <c r="BD406" i="1"/>
  <c r="BD407" i="1"/>
  <c r="BD408" i="1"/>
  <c r="BD409" i="1"/>
  <c r="BD410" i="1"/>
  <c r="BD411" i="1"/>
  <c r="BD412" i="1"/>
  <c r="BD413" i="1"/>
  <c r="BD414" i="1"/>
  <c r="BD415" i="1"/>
  <c r="BD416" i="1"/>
  <c r="BD417" i="1"/>
  <c r="BD418" i="1"/>
  <c r="BD419" i="1"/>
  <c r="BD420" i="1"/>
  <c r="BD421" i="1"/>
  <c r="BD422" i="1"/>
  <c r="BD423" i="1"/>
  <c r="BD424" i="1"/>
  <c r="BD425" i="1"/>
  <c r="BD426" i="1"/>
  <c r="BD427" i="1"/>
  <c r="BD428" i="1"/>
  <c r="BD429" i="1"/>
  <c r="BD430" i="1"/>
  <c r="BD431" i="1"/>
  <c r="BD432" i="1"/>
  <c r="BD433" i="1"/>
  <c r="BD434" i="1"/>
  <c r="BD435" i="1"/>
  <c r="BD436" i="1"/>
  <c r="BD437" i="1"/>
  <c r="BD438" i="1"/>
  <c r="BD439" i="1"/>
  <c r="BD440" i="1"/>
  <c r="BD441" i="1"/>
  <c r="BD442" i="1"/>
  <c r="BD443" i="1"/>
  <c r="BD444" i="1"/>
  <c r="BD445" i="1"/>
  <c r="BD446" i="1"/>
  <c r="BD447" i="1"/>
  <c r="BD448" i="1"/>
  <c r="BD449" i="1"/>
  <c r="BD450" i="1"/>
  <c r="BD451" i="1"/>
  <c r="BD452" i="1"/>
  <c r="BD453" i="1"/>
  <c r="BD454" i="1"/>
  <c r="BD455" i="1"/>
  <c r="BD456" i="1"/>
  <c r="BD457" i="1"/>
  <c r="BD458" i="1"/>
  <c r="BD459" i="1"/>
  <c r="BD460" i="1"/>
  <c r="BD461" i="1"/>
  <c r="BD462" i="1"/>
  <c r="BD463" i="1"/>
  <c r="BD464" i="1"/>
  <c r="BD465" i="1"/>
  <c r="BD466" i="1"/>
  <c r="BD467" i="1"/>
  <c r="BD468" i="1"/>
  <c r="BD469" i="1"/>
  <c r="BD470" i="1"/>
  <c r="BD471" i="1"/>
  <c r="BD472" i="1"/>
  <c r="BD473" i="1"/>
  <c r="BD474" i="1"/>
  <c r="BD475" i="1"/>
  <c r="BD476" i="1"/>
  <c r="BD477" i="1"/>
  <c r="BD478" i="1"/>
  <c r="BD479" i="1"/>
  <c r="BD480" i="1"/>
  <c r="BD481" i="1"/>
  <c r="BD482" i="1"/>
  <c r="BD483" i="1"/>
  <c r="BD484" i="1"/>
  <c r="BD485" i="1"/>
  <c r="BD486" i="1"/>
  <c r="BD487" i="1"/>
  <c r="BD530" i="1"/>
  <c r="BD531" i="1"/>
  <c r="BD532" i="1"/>
  <c r="BD533" i="1"/>
  <c r="BD534" i="1"/>
  <c r="BD535" i="1"/>
  <c r="BD536" i="1"/>
  <c r="BD537" i="1"/>
  <c r="BD538" i="1"/>
  <c r="BD539" i="1"/>
  <c r="BD540" i="1"/>
  <c r="BD541" i="1"/>
  <c r="BD542" i="1"/>
  <c r="BD543" i="1"/>
  <c r="BD544" i="1"/>
  <c r="BD545" i="1"/>
  <c r="BD546" i="1"/>
  <c r="BD547" i="1"/>
  <c r="BD548" i="1"/>
  <c r="BD549" i="1"/>
  <c r="BD550" i="1"/>
  <c r="BD551" i="1"/>
  <c r="BD552" i="1"/>
  <c r="BD553" i="1"/>
  <c r="BD554" i="1"/>
  <c r="BD555" i="1"/>
  <c r="BD556" i="1"/>
  <c r="BD557" i="1"/>
  <c r="BD558" i="1"/>
  <c r="BD559" i="1"/>
  <c r="BD560" i="1"/>
  <c r="BD561" i="1"/>
  <c r="BD562" i="1"/>
  <c r="BD563" i="1"/>
  <c r="BD564" i="1"/>
  <c r="BD565" i="1"/>
  <c r="BD566" i="1"/>
  <c r="BD567" i="1"/>
  <c r="BD568" i="1"/>
  <c r="BD569" i="1"/>
  <c r="BD570" i="1"/>
  <c r="BD571" i="1"/>
  <c r="BD572" i="1"/>
  <c r="BD573" i="1"/>
  <c r="BD574" i="1"/>
  <c r="BD575" i="1"/>
  <c r="BD576" i="1"/>
  <c r="BD577" i="1"/>
  <c r="BD578" i="1"/>
  <c r="BD579" i="1"/>
  <c r="BD580" i="1"/>
  <c r="BD581" i="1"/>
  <c r="BD582" i="1"/>
  <c r="BD583" i="1"/>
  <c r="BD584" i="1"/>
  <c r="BD585" i="1"/>
  <c r="BD586" i="1"/>
  <c r="BD587" i="1"/>
  <c r="BD588" i="1"/>
  <c r="BD589" i="1"/>
  <c r="BD590" i="1"/>
  <c r="BD591" i="1"/>
  <c r="BD592" i="1"/>
  <c r="BD593" i="1"/>
  <c r="BD594" i="1"/>
  <c r="BD595" i="1"/>
  <c r="BD596" i="1"/>
  <c r="BD597" i="1"/>
  <c r="BD598" i="1"/>
  <c r="BD599" i="1"/>
  <c r="BD600" i="1"/>
  <c r="BD601" i="1"/>
  <c r="BD602" i="1"/>
  <c r="BD603" i="1"/>
  <c r="BD604" i="1"/>
  <c r="BD605" i="1"/>
  <c r="BD606" i="1"/>
  <c r="BD607" i="1"/>
  <c r="BD608" i="1"/>
  <c r="BD609" i="1"/>
  <c r="BD610" i="1"/>
  <c r="BD611" i="1"/>
  <c r="BD612" i="1"/>
  <c r="BD613" i="1"/>
  <c r="BD614" i="1"/>
  <c r="BD615" i="1"/>
  <c r="BD616" i="1"/>
  <c r="BD617" i="1"/>
  <c r="BD618" i="1"/>
  <c r="BD619" i="1"/>
  <c r="BD620" i="1"/>
  <c r="BD621" i="1"/>
  <c r="BD622" i="1"/>
  <c r="BD623" i="1"/>
  <c r="BD624" i="1"/>
  <c r="BD625" i="1"/>
  <c r="BD626" i="1"/>
  <c r="BD627" i="1"/>
  <c r="BD628" i="1"/>
  <c r="BD629" i="1"/>
  <c r="BD630" i="1"/>
  <c r="BD631" i="1"/>
  <c r="BD632" i="1"/>
  <c r="BD633" i="1"/>
  <c r="BD634" i="1"/>
  <c r="BD635" i="1"/>
  <c r="BD636" i="1"/>
  <c r="BD637" i="1"/>
  <c r="BD638" i="1"/>
  <c r="BD639" i="1"/>
  <c r="BD640" i="1"/>
  <c r="BD641" i="1"/>
  <c r="BD642" i="1"/>
  <c r="BD643" i="1"/>
  <c r="BD644" i="1"/>
  <c r="BD645" i="1"/>
  <c r="BD646" i="1"/>
  <c r="BD647" i="1"/>
  <c r="BD648" i="1"/>
  <c r="BD649" i="1"/>
  <c r="BD650" i="1"/>
  <c r="BD651" i="1"/>
  <c r="BD652" i="1"/>
  <c r="BD653" i="1"/>
  <c r="BD654" i="1"/>
  <c r="BD655" i="1"/>
  <c r="BD656" i="1"/>
  <c r="BD657" i="1"/>
  <c r="BD658" i="1"/>
  <c r="BD659" i="1"/>
  <c r="BD660" i="1"/>
  <c r="BD661" i="1"/>
  <c r="BD662" i="1"/>
  <c r="BD663" i="1"/>
  <c r="BD664" i="1"/>
  <c r="BD665" i="1"/>
  <c r="BD666" i="1"/>
  <c r="BD667" i="1"/>
  <c r="BD668" i="1"/>
  <c r="BD669" i="1"/>
  <c r="BD670" i="1"/>
  <c r="BD671" i="1"/>
  <c r="BD672" i="1"/>
  <c r="BD673" i="1"/>
  <c r="BD674" i="1"/>
  <c r="BD675" i="1"/>
  <c r="BD676" i="1"/>
  <c r="BD677" i="1"/>
  <c r="BD678" i="1"/>
  <c r="BD679" i="1"/>
  <c r="BD680" i="1"/>
  <c r="BD681" i="1"/>
  <c r="BD682" i="1"/>
  <c r="BD683" i="1"/>
  <c r="BD684" i="1"/>
  <c r="BD685" i="1"/>
  <c r="BD686" i="1"/>
  <c r="BD687" i="1"/>
  <c r="BD688" i="1"/>
  <c r="BD689" i="1"/>
  <c r="BD690" i="1"/>
  <c r="BD691" i="1"/>
  <c r="BD692" i="1"/>
  <c r="BD693" i="1"/>
  <c r="BD694" i="1"/>
  <c r="BD695" i="1"/>
  <c r="BD696" i="1"/>
  <c r="BD697" i="1"/>
  <c r="BD698" i="1"/>
  <c r="BD699" i="1"/>
  <c r="BD700" i="1"/>
  <c r="BD701" i="1"/>
  <c r="BD702" i="1"/>
  <c r="BD703" i="1"/>
  <c r="BD704" i="1"/>
  <c r="BD705" i="1"/>
  <c r="BD706" i="1"/>
  <c r="BD707" i="1"/>
  <c r="BD708" i="1"/>
  <c r="BD709" i="1"/>
  <c r="BD710" i="1"/>
  <c r="BD711" i="1"/>
  <c r="BD712" i="1"/>
  <c r="BD713" i="1"/>
  <c r="BD714" i="1"/>
  <c r="BD715" i="1"/>
  <c r="BD716" i="1"/>
  <c r="BD717" i="1"/>
  <c r="BD718" i="1"/>
  <c r="BD719" i="1"/>
  <c r="BD720" i="1"/>
  <c r="BD721" i="1"/>
  <c r="BD722" i="1"/>
  <c r="BD723" i="1"/>
  <c r="BD724" i="1"/>
  <c r="BD725" i="1"/>
  <c r="BD726" i="1"/>
  <c r="BD727" i="1"/>
  <c r="BD728" i="1"/>
  <c r="BD729" i="1"/>
  <c r="BD730" i="1"/>
  <c r="BD731" i="1"/>
  <c r="BD732" i="1"/>
  <c r="BD733" i="1"/>
  <c r="BD734" i="1"/>
  <c r="BD735" i="1"/>
  <c r="BD736" i="1"/>
  <c r="BD737" i="1"/>
  <c r="BD738" i="1"/>
  <c r="BD739" i="1"/>
  <c r="BD740" i="1"/>
  <c r="BD741" i="1"/>
  <c r="BD742" i="1"/>
  <c r="BD743" i="1"/>
  <c r="BD744" i="1"/>
  <c r="BD745" i="1"/>
  <c r="BD746" i="1"/>
  <c r="BD747" i="1"/>
  <c r="BD748" i="1"/>
  <c r="BD749" i="1"/>
  <c r="BD750" i="1"/>
  <c r="BD751" i="1"/>
  <c r="BD752" i="1"/>
  <c r="BD753" i="1"/>
  <c r="BD754" i="1"/>
  <c r="BD755" i="1"/>
  <c r="BD756" i="1"/>
  <c r="BD757" i="1"/>
  <c r="BD758" i="1"/>
  <c r="BD759" i="1"/>
  <c r="BD760" i="1"/>
  <c r="BD761" i="1"/>
  <c r="BD762" i="1"/>
  <c r="BD763" i="1"/>
  <c r="BD764" i="1"/>
  <c r="BD765" i="1"/>
  <c r="BD766" i="1"/>
  <c r="BD767" i="1"/>
  <c r="BD768" i="1"/>
  <c r="BD769" i="1"/>
  <c r="BD770" i="1"/>
  <c r="BD771" i="1"/>
  <c r="BD772" i="1"/>
  <c r="BD773" i="1"/>
  <c r="BD774" i="1"/>
  <c r="BD775" i="1"/>
  <c r="BD776" i="1"/>
  <c r="BD777" i="1"/>
  <c r="BD778" i="1"/>
  <c r="BD779" i="1"/>
  <c r="BD780" i="1"/>
  <c r="BD781" i="1"/>
  <c r="BD782" i="1"/>
  <c r="BD783" i="1"/>
  <c r="BD784" i="1"/>
  <c r="BD785" i="1"/>
  <c r="BD786" i="1"/>
  <c r="BD787" i="1"/>
  <c r="BD788" i="1"/>
  <c r="BD789" i="1"/>
  <c r="BD790" i="1"/>
  <c r="BD791" i="1"/>
  <c r="BD792" i="1"/>
  <c r="BD793" i="1"/>
  <c r="BD794" i="1"/>
  <c r="BD795" i="1"/>
  <c r="BD796" i="1"/>
  <c r="BD797" i="1"/>
  <c r="BD798" i="1"/>
  <c r="BD799" i="1"/>
  <c r="BD800" i="1"/>
  <c r="BD801" i="1"/>
  <c r="BD802" i="1"/>
  <c r="BD803" i="1"/>
  <c r="BD804" i="1"/>
  <c r="BD805" i="1"/>
  <c r="BD806" i="1"/>
  <c r="BD807" i="1"/>
  <c r="BD808" i="1"/>
  <c r="BD809" i="1"/>
  <c r="BD810" i="1"/>
  <c r="BD811" i="1"/>
  <c r="BD812" i="1"/>
  <c r="BD813" i="1"/>
  <c r="BD814" i="1"/>
  <c r="BD815" i="1"/>
  <c r="BD816" i="1"/>
  <c r="BD817" i="1"/>
  <c r="BD818" i="1"/>
  <c r="BD819" i="1"/>
  <c r="BD820" i="1"/>
  <c r="BD821" i="1"/>
  <c r="BD822" i="1"/>
  <c r="BD823" i="1"/>
  <c r="BD824" i="1"/>
  <c r="BD825" i="1"/>
  <c r="BD826" i="1"/>
  <c r="BD827" i="1"/>
  <c r="BD828" i="1"/>
  <c r="BD829" i="1"/>
  <c r="BD830" i="1"/>
  <c r="BD831" i="1"/>
  <c r="BD832" i="1"/>
  <c r="BD833" i="1"/>
  <c r="BD834" i="1"/>
  <c r="BD835" i="1"/>
  <c r="BD836" i="1"/>
  <c r="BD837" i="1"/>
  <c r="BD838" i="1"/>
  <c r="BD839" i="1"/>
  <c r="BD840" i="1"/>
  <c r="BD841" i="1"/>
  <c r="BD842" i="1"/>
  <c r="BD843" i="1"/>
  <c r="BD844" i="1"/>
  <c r="BD845" i="1"/>
  <c r="BD846" i="1"/>
  <c r="BD847" i="1"/>
  <c r="BD848" i="1"/>
  <c r="BD849" i="1"/>
  <c r="BD850" i="1"/>
  <c r="BD851" i="1"/>
  <c r="BD852" i="1"/>
  <c r="BD853" i="1"/>
  <c r="BD854" i="1"/>
  <c r="BD855" i="1"/>
  <c r="BD856" i="1"/>
  <c r="BD857" i="1"/>
  <c r="BD858" i="1"/>
  <c r="BD859" i="1"/>
  <c r="BD860" i="1"/>
  <c r="BD861" i="1"/>
  <c r="BD862" i="1"/>
  <c r="BD863" i="1"/>
  <c r="BD864" i="1"/>
  <c r="BD865" i="1"/>
  <c r="BD866" i="1"/>
  <c r="BD867" i="1"/>
  <c r="BD868" i="1"/>
  <c r="BD869" i="1"/>
  <c r="BD870" i="1"/>
  <c r="BD871" i="1"/>
  <c r="BD872" i="1"/>
  <c r="BD873" i="1"/>
  <c r="BD874" i="1"/>
  <c r="BD875" i="1"/>
  <c r="BD876" i="1"/>
  <c r="BD877" i="1"/>
  <c r="BD878" i="1"/>
  <c r="BD879" i="1"/>
  <c r="BD880" i="1"/>
  <c r="BD881" i="1"/>
  <c r="BD882" i="1"/>
  <c r="BD883" i="1"/>
  <c r="BD884" i="1"/>
  <c r="BD885" i="1"/>
  <c r="BD886" i="1"/>
  <c r="BD887" i="1"/>
  <c r="BD888" i="1"/>
  <c r="BD889" i="1"/>
  <c r="BD890" i="1"/>
  <c r="BD891" i="1"/>
  <c r="BD892" i="1"/>
  <c r="BD893" i="1"/>
  <c r="BD894" i="1"/>
  <c r="BD895" i="1"/>
  <c r="BD896" i="1"/>
  <c r="BD897" i="1"/>
  <c r="BD898" i="1"/>
  <c r="BD899" i="1"/>
  <c r="BD900" i="1"/>
  <c r="BD901" i="1"/>
  <c r="BD902" i="1"/>
  <c r="BD903" i="1"/>
  <c r="BD904" i="1"/>
  <c r="BD905" i="1"/>
  <c r="BD906" i="1"/>
  <c r="BD907" i="1"/>
  <c r="BD908" i="1"/>
  <c r="BD909" i="1"/>
  <c r="BD910" i="1"/>
  <c r="BD911" i="1"/>
  <c r="BD912" i="1"/>
  <c r="BD913" i="1"/>
  <c r="BD914" i="1"/>
  <c r="BD915" i="1"/>
  <c r="BD916" i="1"/>
  <c r="BD917" i="1"/>
  <c r="BD918" i="1"/>
  <c r="BD919" i="1"/>
  <c r="BD920" i="1"/>
  <c r="BD921" i="1"/>
  <c r="BD922" i="1"/>
  <c r="BD923" i="1"/>
  <c r="BD924" i="1"/>
  <c r="BD925" i="1"/>
  <c r="BD926" i="1"/>
  <c r="BD927" i="1"/>
  <c r="BD928" i="1"/>
  <c r="BD929" i="1"/>
  <c r="BD930" i="1"/>
  <c r="BD931" i="1"/>
  <c r="BD932" i="1"/>
  <c r="BD933" i="1"/>
  <c r="BD934" i="1"/>
  <c r="BD935" i="1"/>
  <c r="BD936" i="1"/>
  <c r="BD937" i="1"/>
  <c r="BD938" i="1"/>
  <c r="BD939" i="1"/>
  <c r="BD940" i="1"/>
  <c r="BD941" i="1"/>
  <c r="BD942" i="1"/>
  <c r="BD943" i="1"/>
  <c r="BD944" i="1"/>
  <c r="BD945" i="1"/>
  <c r="BD946" i="1"/>
  <c r="BD947" i="1"/>
  <c r="BD948" i="1"/>
  <c r="BD949" i="1"/>
  <c r="BD950" i="1"/>
  <c r="BD951" i="1"/>
  <c r="BD952" i="1"/>
  <c r="BD953" i="1"/>
  <c r="BD954" i="1"/>
  <c r="BD955" i="1"/>
  <c r="BD956" i="1"/>
  <c r="BD957" i="1"/>
  <c r="BD958" i="1"/>
  <c r="BD959" i="1"/>
  <c r="BD960" i="1"/>
  <c r="BD961" i="1"/>
  <c r="BD962" i="1"/>
  <c r="BD963" i="1"/>
  <c r="BD964" i="1"/>
  <c r="BD965" i="1"/>
  <c r="BD966" i="1"/>
  <c r="BD967" i="1"/>
  <c r="BD968" i="1"/>
  <c r="BD969" i="1"/>
  <c r="BD970" i="1"/>
  <c r="BD971" i="1"/>
  <c r="BD972" i="1"/>
  <c r="BD973" i="1"/>
  <c r="BD974" i="1"/>
  <c r="BD975" i="1"/>
  <c r="BD976" i="1"/>
  <c r="BD977" i="1"/>
  <c r="BD978" i="1"/>
  <c r="BD979" i="1"/>
  <c r="BD980" i="1"/>
  <c r="BD981" i="1"/>
  <c r="BD982" i="1"/>
  <c r="BD983" i="1"/>
  <c r="BD984" i="1"/>
  <c r="BD985" i="1"/>
  <c r="BD986" i="1"/>
  <c r="BD987" i="1"/>
  <c r="BD988" i="1"/>
  <c r="BD989" i="1"/>
  <c r="BD990" i="1"/>
  <c r="BD991" i="1"/>
  <c r="BD992" i="1"/>
  <c r="BD993" i="1"/>
  <c r="BD994" i="1"/>
  <c r="BD995" i="1"/>
  <c r="BD996" i="1"/>
  <c r="BD997" i="1"/>
  <c r="BD998" i="1"/>
  <c r="BD999" i="1"/>
  <c r="BD1000" i="1"/>
  <c r="BD1001" i="1"/>
  <c r="BD1002" i="1"/>
  <c r="BD1003" i="1"/>
  <c r="BD1004" i="1"/>
  <c r="BD1005" i="1"/>
  <c r="BD1006" i="1"/>
  <c r="BD1007" i="1"/>
  <c r="BD1008" i="1"/>
  <c r="BD1009" i="1"/>
  <c r="BD1010" i="1"/>
  <c r="BD1011" i="1"/>
  <c r="BD1012" i="1"/>
  <c r="BD1013" i="1"/>
  <c r="BD1014" i="1"/>
  <c r="BD1015" i="1"/>
  <c r="BD1016" i="1"/>
  <c r="BD1017" i="1"/>
  <c r="BD1018" i="1"/>
  <c r="BD1019" i="1"/>
  <c r="BD1020" i="1"/>
  <c r="BD1021" i="1"/>
  <c r="BD1022" i="1"/>
  <c r="BD1023" i="1"/>
  <c r="BD1024" i="1"/>
  <c r="BD1025" i="1"/>
  <c r="BD1026" i="1"/>
  <c r="BD1027" i="1"/>
  <c r="BD1028" i="1"/>
  <c r="BD1029" i="1"/>
  <c r="BD1030" i="1"/>
  <c r="BD1031" i="1"/>
  <c r="BD1032" i="1"/>
  <c r="BD1033" i="1"/>
  <c r="BD1034" i="1"/>
  <c r="BD1035" i="1"/>
  <c r="BD1036" i="1"/>
  <c r="BD1037" i="1"/>
  <c r="BD1038" i="1"/>
  <c r="BD1039" i="1"/>
  <c r="BD1040" i="1"/>
  <c r="BD1041" i="1"/>
  <c r="BD1042" i="1"/>
  <c r="BD1043" i="1"/>
  <c r="BD1044" i="1"/>
  <c r="BD1045" i="1"/>
  <c r="BD1046" i="1"/>
  <c r="BD1047" i="1"/>
  <c r="BD1048" i="1"/>
  <c r="BD1049" i="1"/>
  <c r="BD1050" i="1"/>
  <c r="BD1051" i="1"/>
  <c r="BD1052" i="1"/>
  <c r="BD1053" i="1"/>
  <c r="BD1054" i="1"/>
  <c r="BD1055" i="1"/>
  <c r="BD1056" i="1"/>
  <c r="BD1057" i="1"/>
  <c r="BD1058" i="1"/>
  <c r="BD1059" i="1"/>
  <c r="BD1060" i="1"/>
  <c r="BD1061" i="1"/>
  <c r="BD1062" i="1"/>
  <c r="BD1063" i="1"/>
  <c r="BD1064" i="1"/>
  <c r="BD1065" i="1"/>
  <c r="BD1066" i="1"/>
  <c r="BD1067" i="1"/>
  <c r="BD1068" i="1"/>
  <c r="BD1069" i="1"/>
  <c r="BD1070" i="1"/>
  <c r="BD1071" i="1"/>
  <c r="BD1072" i="1"/>
  <c r="BD1073" i="1"/>
  <c r="BD1074" i="1"/>
  <c r="BD1075" i="1"/>
  <c r="BD1076" i="1"/>
  <c r="BD1077" i="1"/>
  <c r="BD1078" i="1"/>
  <c r="BD1079" i="1"/>
  <c r="BD1080" i="1"/>
  <c r="BD1081" i="1"/>
  <c r="BD1082" i="1"/>
  <c r="BD1083" i="1"/>
  <c r="BD1084" i="1"/>
  <c r="BD1085" i="1"/>
  <c r="BD1086" i="1"/>
  <c r="BD1087" i="1"/>
  <c r="BD1088" i="1"/>
  <c r="BD1089" i="1"/>
  <c r="BD1090" i="1"/>
  <c r="BD1091" i="1"/>
  <c r="BD1092" i="1"/>
  <c r="BD1093" i="1"/>
  <c r="BD1094" i="1"/>
  <c r="BD1095" i="1"/>
  <c r="BD1096" i="1"/>
  <c r="BD1097" i="1"/>
  <c r="BD1098" i="1"/>
  <c r="BD1099" i="1"/>
  <c r="BD1100" i="1"/>
  <c r="BD1101" i="1"/>
  <c r="BD1102" i="1"/>
  <c r="BD1103" i="1"/>
  <c r="BD1104" i="1"/>
  <c r="BD1105" i="1"/>
  <c r="BD1106" i="1"/>
  <c r="BD1107" i="1"/>
  <c r="BD1108" i="1"/>
  <c r="BD1109" i="1"/>
  <c r="BD1110" i="1"/>
  <c r="BD1111" i="1"/>
  <c r="BD1112" i="1"/>
  <c r="BD1113" i="1"/>
  <c r="BD1114" i="1"/>
  <c r="BD1115" i="1"/>
  <c r="BD1116" i="1"/>
  <c r="BD1117" i="1"/>
  <c r="BD1118" i="1"/>
  <c r="BD1119" i="1"/>
  <c r="BD1120" i="1"/>
  <c r="BD1121" i="1"/>
  <c r="BD1122" i="1"/>
  <c r="BD1123" i="1"/>
  <c r="BD1124" i="1"/>
  <c r="BD1125" i="1"/>
  <c r="BD1126" i="1"/>
  <c r="BD1127" i="1"/>
  <c r="BD1128" i="1"/>
  <c r="BD1129" i="1"/>
  <c r="BD1130" i="1"/>
  <c r="BD1131" i="1"/>
  <c r="BD1132" i="1"/>
  <c r="BD1133" i="1"/>
  <c r="BD1134" i="1"/>
  <c r="BD1135" i="1"/>
  <c r="BD1136" i="1"/>
  <c r="BD1137" i="1"/>
  <c r="BD1138" i="1"/>
  <c r="BD1139" i="1"/>
  <c r="BD1140" i="1"/>
  <c r="BD1141" i="1"/>
  <c r="BD1142" i="1"/>
  <c r="BD1143" i="1"/>
  <c r="BD1144" i="1"/>
  <c r="BD1145" i="1"/>
  <c r="BD1146" i="1"/>
  <c r="BD1147" i="1"/>
  <c r="BD1148" i="1"/>
  <c r="BD1149" i="1"/>
  <c r="BD1150" i="1"/>
  <c r="BD1151" i="1"/>
  <c r="BD1152" i="1"/>
  <c r="BD1153" i="1"/>
  <c r="BD1154" i="1"/>
  <c r="BD1155" i="1"/>
  <c r="BD1156" i="1"/>
  <c r="BD1157" i="1"/>
  <c r="BD1158" i="1"/>
  <c r="BD1159" i="1"/>
  <c r="BD1160" i="1"/>
  <c r="BD1161" i="1"/>
  <c r="BD1162" i="1"/>
  <c r="BD1163" i="1"/>
  <c r="BD1164" i="1"/>
  <c r="BD1165" i="1"/>
  <c r="BD1166" i="1"/>
  <c r="BD1167" i="1"/>
  <c r="BD1168" i="1"/>
  <c r="BD1169" i="1"/>
  <c r="BD1170" i="1"/>
  <c r="BD1171" i="1"/>
  <c r="BD1172" i="1"/>
  <c r="BD1173" i="1"/>
  <c r="BD1174" i="1"/>
  <c r="BD1175" i="1"/>
  <c r="BD1176" i="1"/>
  <c r="BD1177" i="1"/>
  <c r="BD1178" i="1"/>
  <c r="BD1179" i="1"/>
  <c r="BD1180" i="1"/>
  <c r="BD1181" i="1"/>
  <c r="BD1182" i="1"/>
  <c r="BD1183" i="1"/>
  <c r="BD1184" i="1"/>
  <c r="BD1185" i="1"/>
  <c r="BD1186" i="1"/>
  <c r="BD1187" i="1"/>
  <c r="BD1188" i="1"/>
  <c r="BD1189" i="1"/>
  <c r="BD1190" i="1"/>
  <c r="BD1191" i="1"/>
  <c r="BD1192" i="1"/>
  <c r="BD1193" i="1"/>
  <c r="BD1194" i="1"/>
  <c r="BD1195" i="1"/>
  <c r="BD1196" i="1"/>
  <c r="BD1197" i="1"/>
  <c r="BD1198" i="1"/>
  <c r="BD1199" i="1"/>
  <c r="BD1200" i="1"/>
  <c r="BD1201" i="1"/>
  <c r="BD1202" i="1"/>
  <c r="BD1203" i="1"/>
  <c r="BD1204" i="1"/>
  <c r="BD1205" i="1"/>
  <c r="BD1206" i="1"/>
  <c r="BD1207" i="1"/>
  <c r="BD1208" i="1"/>
  <c r="BD1209" i="1"/>
  <c r="BD1210" i="1"/>
  <c r="BD1211" i="1"/>
  <c r="BD1212" i="1"/>
  <c r="BD1213" i="1"/>
  <c r="BD1214" i="1"/>
  <c r="BD1215" i="1"/>
  <c r="BD1216" i="1"/>
  <c r="BD1217" i="1"/>
  <c r="BD1218" i="1"/>
  <c r="BD1219" i="1"/>
  <c r="BD1220" i="1"/>
  <c r="BD1221" i="1"/>
  <c r="BD1222" i="1"/>
  <c r="BD1223" i="1"/>
  <c r="BD1224" i="1"/>
  <c r="BD1225" i="1"/>
  <c r="BD1226" i="1"/>
  <c r="BD1227" i="1"/>
  <c r="BD1228" i="1"/>
  <c r="BD1229" i="1"/>
  <c r="BD1230" i="1"/>
  <c r="BD1231" i="1"/>
  <c r="BD1232" i="1"/>
  <c r="BD1233" i="1"/>
  <c r="BD1234" i="1"/>
  <c r="BD1235" i="1"/>
  <c r="BD1236" i="1"/>
  <c r="BD1237" i="1"/>
  <c r="BD1238" i="1"/>
  <c r="BD1239" i="1"/>
  <c r="BD1240" i="1"/>
  <c r="BD1241" i="1"/>
  <c r="BD1242" i="1"/>
  <c r="BD1243" i="1"/>
  <c r="BD1244" i="1"/>
  <c r="BD1245" i="1"/>
  <c r="BD1246" i="1"/>
  <c r="BD1247" i="1"/>
  <c r="BD1248" i="1"/>
  <c r="BD1249" i="1"/>
  <c r="BD1250" i="1"/>
  <c r="BD1251" i="1"/>
  <c r="BD1252" i="1"/>
  <c r="BD1253" i="1"/>
  <c r="BD1254" i="1"/>
  <c r="BD1255" i="1"/>
  <c r="BD1256" i="1"/>
  <c r="BD1257" i="1"/>
  <c r="BD1258" i="1"/>
  <c r="BD1259" i="1"/>
  <c r="BD1260" i="1"/>
  <c r="BD1261" i="1"/>
  <c r="BD1262" i="1"/>
  <c r="BD1263" i="1"/>
  <c r="BD1264" i="1"/>
  <c r="BD1265" i="1"/>
  <c r="BD1266" i="1"/>
  <c r="BD1267" i="1"/>
  <c r="BD1268" i="1"/>
  <c r="BD1269" i="1"/>
  <c r="BD1270" i="1"/>
  <c r="BD1271" i="1"/>
  <c r="BD1272" i="1"/>
  <c r="BD1273" i="1"/>
  <c r="BD1274" i="1"/>
  <c r="BD1275" i="1"/>
  <c r="BD1276" i="1"/>
  <c r="BD1277" i="1"/>
  <c r="BD1278" i="1"/>
  <c r="BD1279" i="1"/>
  <c r="BD1280" i="1"/>
  <c r="BD1281" i="1"/>
  <c r="BD1282" i="1"/>
  <c r="BD1283" i="1"/>
  <c r="BD1284" i="1"/>
  <c r="BD1285" i="1"/>
  <c r="BD1286" i="1"/>
  <c r="BD1287" i="1"/>
  <c r="BD1288" i="1"/>
  <c r="BD1289" i="1"/>
  <c r="BD1290" i="1"/>
  <c r="BD1291" i="1"/>
  <c r="BD1292" i="1"/>
  <c r="BD1293" i="1"/>
  <c r="BD1294" i="1"/>
  <c r="BD1295" i="1"/>
  <c r="BD1296" i="1"/>
  <c r="BD1297" i="1"/>
  <c r="BD1298" i="1"/>
  <c r="BD1299" i="1"/>
  <c r="BD1300" i="1"/>
  <c r="BD1301" i="1"/>
  <c r="BD1302" i="1"/>
  <c r="BD1303" i="1"/>
  <c r="BD1304" i="1"/>
  <c r="BD1305" i="1"/>
  <c r="BD1306" i="1"/>
  <c r="BD1307" i="1"/>
  <c r="BD1308" i="1"/>
  <c r="BD1309" i="1"/>
  <c r="BD1310" i="1"/>
  <c r="BD1311" i="1"/>
  <c r="BD1312" i="1"/>
  <c r="BD1313" i="1"/>
  <c r="BD1314" i="1"/>
  <c r="BD1315" i="1"/>
  <c r="BD1316" i="1"/>
  <c r="BD1317" i="1"/>
  <c r="BD1318" i="1"/>
  <c r="BD1319" i="1"/>
  <c r="BD1320" i="1"/>
  <c r="BD1321" i="1"/>
  <c r="BD1322" i="1"/>
  <c r="BD1323" i="1"/>
  <c r="BD1324" i="1"/>
  <c r="BD1325" i="1"/>
  <c r="BD1326" i="1"/>
  <c r="BD1327" i="1"/>
  <c r="BD1328" i="1"/>
  <c r="BD1329" i="1"/>
  <c r="BD1330" i="1"/>
  <c r="BD1331" i="1"/>
  <c r="BD1332" i="1"/>
  <c r="BD1333" i="1"/>
  <c r="BD1334" i="1"/>
  <c r="BD1335" i="1"/>
  <c r="BD1336" i="1"/>
  <c r="BD1337" i="1"/>
  <c r="BD1338" i="1"/>
  <c r="BD1339" i="1"/>
  <c r="BD1340" i="1"/>
  <c r="BD1341" i="1"/>
  <c r="BD1342" i="1"/>
  <c r="BD1343" i="1"/>
  <c r="BD1344" i="1"/>
  <c r="BD1345" i="1"/>
  <c r="BD1346" i="1"/>
  <c r="BD1347" i="1"/>
  <c r="BD1348" i="1"/>
  <c r="BD1349" i="1"/>
  <c r="BD1350" i="1"/>
  <c r="BD1351" i="1"/>
  <c r="BD1352" i="1"/>
  <c r="BD1353" i="1"/>
  <c r="BD1354" i="1"/>
  <c r="BD1355" i="1"/>
  <c r="BD1356" i="1"/>
  <c r="BD1357" i="1"/>
  <c r="BD1358" i="1"/>
  <c r="BD1359" i="1"/>
  <c r="BD1360" i="1"/>
  <c r="BD1361" i="1"/>
  <c r="BD1362" i="1"/>
  <c r="BD1363" i="1"/>
  <c r="BD1364" i="1"/>
  <c r="BD1365" i="1"/>
  <c r="BD1366" i="1"/>
  <c r="BD1367" i="1"/>
  <c r="BD1368" i="1"/>
  <c r="BD1369" i="1"/>
  <c r="BD1370" i="1"/>
  <c r="BD1371" i="1"/>
  <c r="BD1372" i="1"/>
  <c r="BD1373" i="1"/>
  <c r="BD1374" i="1"/>
  <c r="BD1375" i="1"/>
  <c r="BD1376" i="1"/>
  <c r="BD1377" i="1"/>
  <c r="BD1378" i="1"/>
  <c r="BD1379" i="1"/>
  <c r="BD1380" i="1"/>
  <c r="BD1381" i="1"/>
  <c r="BD1382" i="1"/>
  <c r="BD1383" i="1"/>
  <c r="BD1384" i="1"/>
  <c r="BD1385" i="1"/>
  <c r="BD1386" i="1"/>
  <c r="BD1387" i="1"/>
  <c r="BD1388" i="1"/>
  <c r="BD1389" i="1"/>
  <c r="BD1390" i="1"/>
  <c r="BD1391" i="1"/>
  <c r="BD1392" i="1"/>
  <c r="BD1393" i="1"/>
  <c r="BD1394" i="1"/>
  <c r="BD1395" i="1"/>
  <c r="BD1396" i="1"/>
  <c r="BD1397" i="1"/>
  <c r="BD1398" i="1"/>
  <c r="BD1399" i="1"/>
  <c r="BD1400" i="1"/>
  <c r="BD1401" i="1"/>
  <c r="BD1402" i="1"/>
  <c r="BD1403" i="1"/>
  <c r="BD1404" i="1"/>
  <c r="BD1405" i="1"/>
  <c r="BD1406" i="1"/>
  <c r="BD1407" i="1"/>
  <c r="BD1408" i="1"/>
  <c r="BD1409" i="1"/>
  <c r="BD1410" i="1"/>
  <c r="BD1411" i="1"/>
  <c r="BD1412" i="1"/>
  <c r="BD1413" i="1"/>
  <c r="BD1414" i="1"/>
  <c r="BD1415" i="1"/>
  <c r="BD1416" i="1"/>
  <c r="BD1417" i="1"/>
  <c r="BD1418" i="1"/>
  <c r="BD1419" i="1"/>
  <c r="BD1420" i="1"/>
  <c r="BD1421" i="1"/>
  <c r="BD1422" i="1"/>
  <c r="BD1423" i="1"/>
  <c r="BD1424" i="1"/>
  <c r="BD1425" i="1"/>
  <c r="BD1426" i="1"/>
  <c r="BD1427" i="1"/>
  <c r="BD1428" i="1"/>
  <c r="BD1429" i="1"/>
  <c r="BD1430" i="1"/>
  <c r="BD1431" i="1"/>
  <c r="BD1432" i="1"/>
  <c r="BD1433" i="1"/>
  <c r="BD1434" i="1"/>
  <c r="BD1435" i="1"/>
  <c r="BD1436" i="1"/>
  <c r="BD1437" i="1"/>
  <c r="BD1438" i="1"/>
  <c r="BD1439" i="1"/>
  <c r="BD1440" i="1"/>
  <c r="BD1441" i="1"/>
  <c r="BD1442" i="1"/>
  <c r="BD1443" i="1"/>
  <c r="BD1444" i="1"/>
  <c r="BD1445" i="1"/>
  <c r="BD1446" i="1"/>
  <c r="BD1447" i="1"/>
  <c r="BD1448" i="1"/>
  <c r="BD1449" i="1"/>
  <c r="BD1450" i="1"/>
  <c r="BD1451" i="1"/>
  <c r="BD1452" i="1"/>
  <c r="BD1453" i="1"/>
  <c r="BD1454" i="1"/>
  <c r="BD1455" i="1"/>
  <c r="BD1456" i="1"/>
  <c r="BD1457" i="1"/>
  <c r="BD1458" i="1"/>
  <c r="BD1459" i="1"/>
  <c r="BD1460" i="1"/>
  <c r="BD1461" i="1"/>
  <c r="BD1462" i="1"/>
  <c r="BD1463" i="1"/>
  <c r="BD1464" i="1"/>
  <c r="BD1465" i="1"/>
  <c r="BD1466" i="1"/>
  <c r="BD1467" i="1"/>
  <c r="BD1468" i="1"/>
  <c r="BD1469" i="1"/>
  <c r="BD1470" i="1"/>
  <c r="BD1471" i="1"/>
  <c r="BD1472" i="1"/>
  <c r="BD1473" i="1"/>
  <c r="BD1474" i="1"/>
  <c r="BD1475" i="1"/>
  <c r="BD1476" i="1"/>
  <c r="BD1477" i="1"/>
  <c r="BD1478" i="1"/>
  <c r="BD1479" i="1"/>
  <c r="BD1480" i="1"/>
  <c r="BD1481" i="1"/>
  <c r="BD1482" i="1"/>
  <c r="BD1483" i="1"/>
  <c r="BD1484" i="1"/>
  <c r="BD1485" i="1"/>
  <c r="BD1486" i="1"/>
  <c r="BD1487" i="1"/>
  <c r="BD1488" i="1"/>
  <c r="BD1489" i="1"/>
  <c r="BD1490" i="1"/>
  <c r="BD1491" i="1"/>
  <c r="BD1492" i="1"/>
  <c r="BD1493" i="1"/>
  <c r="BD1494" i="1"/>
  <c r="BD1495" i="1"/>
  <c r="BD1496" i="1"/>
  <c r="BD1497" i="1"/>
  <c r="BD1498" i="1"/>
  <c r="BD1499" i="1"/>
  <c r="BD1500" i="1"/>
  <c r="BD1501" i="1"/>
  <c r="BD1502" i="1"/>
  <c r="BD1503" i="1"/>
  <c r="BD1504" i="1"/>
  <c r="BD1505" i="1"/>
  <c r="BD1506" i="1"/>
  <c r="BD1507" i="1"/>
  <c r="BD1508" i="1"/>
  <c r="BD1509" i="1"/>
  <c r="BD1510" i="1"/>
  <c r="BD1511" i="1"/>
  <c r="BD1512" i="1"/>
  <c r="BD1513" i="1"/>
  <c r="BD1514" i="1"/>
  <c r="BD1515" i="1"/>
  <c r="BD1516" i="1"/>
  <c r="BD1517" i="1"/>
  <c r="BD1518" i="1"/>
  <c r="BD1519" i="1"/>
  <c r="BD1520" i="1"/>
  <c r="BD1521" i="1"/>
  <c r="BD1522" i="1"/>
  <c r="BD1523" i="1"/>
  <c r="BD1524" i="1"/>
  <c r="BD1525" i="1"/>
  <c r="BD1526" i="1"/>
  <c r="BD1527" i="1"/>
  <c r="BD1528" i="1"/>
  <c r="BD1529" i="1"/>
  <c r="BD1530" i="1"/>
  <c r="BD1531" i="1"/>
  <c r="BD1532" i="1"/>
  <c r="BD1533" i="1"/>
  <c r="BD1534" i="1"/>
  <c r="BD1535" i="1"/>
  <c r="BD1536" i="1"/>
  <c r="BD1537" i="1"/>
  <c r="BD1538" i="1"/>
  <c r="BD1539" i="1"/>
  <c r="BD1540" i="1"/>
  <c r="BD1541" i="1"/>
  <c r="BD1542" i="1"/>
  <c r="BD1543" i="1"/>
  <c r="BD1544" i="1"/>
  <c r="BD1545" i="1"/>
  <c r="BD1546" i="1"/>
  <c r="BD1547" i="1"/>
  <c r="BD1548" i="1"/>
  <c r="BD1549" i="1"/>
  <c r="BD1550" i="1"/>
  <c r="BD1551" i="1"/>
  <c r="BD1552" i="1"/>
  <c r="BD1553" i="1"/>
  <c r="BD1554" i="1"/>
  <c r="BD1555" i="1"/>
  <c r="BD1556" i="1"/>
  <c r="BD1557" i="1"/>
  <c r="BD1558" i="1"/>
  <c r="BD1559" i="1"/>
  <c r="BD1560" i="1"/>
  <c r="BD1561" i="1"/>
  <c r="BD1562" i="1"/>
  <c r="BD1563" i="1"/>
  <c r="BD1564" i="1"/>
  <c r="BD1565" i="1"/>
  <c r="BD1566" i="1"/>
  <c r="BD1567" i="1"/>
  <c r="BD1568" i="1"/>
  <c r="BD1569" i="1"/>
  <c r="BD1570" i="1"/>
  <c r="BD1571" i="1"/>
  <c r="BD1572" i="1"/>
  <c r="BD1573" i="1"/>
  <c r="BD1574" i="1"/>
  <c r="BD1575" i="1"/>
  <c r="BD1576" i="1"/>
  <c r="BD1577" i="1"/>
  <c r="BD1578" i="1"/>
  <c r="BD1579" i="1"/>
  <c r="BD1580" i="1"/>
  <c r="BD1581" i="1"/>
  <c r="BD1582" i="1"/>
  <c r="BD1583" i="1"/>
  <c r="BD1584" i="1"/>
  <c r="BD1585" i="1"/>
  <c r="BD1586" i="1"/>
  <c r="BD1587" i="1"/>
  <c r="BD1588" i="1"/>
  <c r="BD1589" i="1"/>
  <c r="BD1590" i="1"/>
  <c r="BD1591" i="1"/>
  <c r="BD1592" i="1"/>
  <c r="BD1593" i="1"/>
  <c r="BD1594" i="1"/>
  <c r="BD1595" i="1"/>
  <c r="BD1596" i="1"/>
  <c r="BD1597" i="1"/>
  <c r="BD1598" i="1"/>
  <c r="BD1599" i="1"/>
  <c r="BD1600" i="1"/>
  <c r="BD1601" i="1"/>
  <c r="BD1602" i="1"/>
  <c r="BD1603" i="1"/>
  <c r="BD1604" i="1"/>
  <c r="BD1605" i="1"/>
  <c r="BD1606" i="1"/>
  <c r="BD1607" i="1"/>
  <c r="BD1608" i="1"/>
  <c r="BD1609" i="1"/>
  <c r="BD1610" i="1"/>
  <c r="BD1611" i="1"/>
  <c r="BD1612" i="1"/>
  <c r="BD1613" i="1"/>
  <c r="BD1614" i="1"/>
  <c r="BD1615" i="1"/>
  <c r="BD1616" i="1"/>
  <c r="BD1617" i="1"/>
  <c r="BD1618" i="1"/>
  <c r="BD1619" i="1"/>
  <c r="BD1620" i="1"/>
  <c r="BD1621" i="1"/>
  <c r="BD1622" i="1"/>
  <c r="BD1623" i="1"/>
  <c r="BD1624" i="1"/>
  <c r="BD1625" i="1"/>
  <c r="BD1626" i="1"/>
  <c r="BD1627" i="1"/>
  <c r="BD1628" i="1"/>
  <c r="BD1629" i="1"/>
  <c r="BD1630" i="1"/>
  <c r="BD1631" i="1"/>
  <c r="BD1632" i="1"/>
  <c r="BD1633" i="1"/>
  <c r="BD1634" i="1"/>
  <c r="BD1635" i="1"/>
  <c r="BD1636" i="1"/>
  <c r="BD1637" i="1"/>
  <c r="BD1638" i="1"/>
  <c r="BD1639" i="1"/>
  <c r="BD1640" i="1"/>
  <c r="BD1641" i="1"/>
  <c r="BD1642" i="1"/>
  <c r="BD1643" i="1"/>
  <c r="BD1644" i="1"/>
  <c r="BD1645" i="1"/>
  <c r="BD1646" i="1"/>
  <c r="BD1647" i="1"/>
  <c r="BD1648" i="1"/>
  <c r="BD1649" i="1"/>
  <c r="BD1650" i="1"/>
  <c r="BD1651" i="1"/>
  <c r="BD1652" i="1"/>
  <c r="BD1653" i="1"/>
  <c r="BD1654" i="1"/>
  <c r="BD1655" i="1"/>
  <c r="BD1656" i="1"/>
  <c r="BD1657" i="1"/>
  <c r="BD1658" i="1"/>
  <c r="BD1659" i="1"/>
  <c r="BD1660" i="1"/>
  <c r="BD1661" i="1"/>
  <c r="BD1662" i="1"/>
  <c r="BD1663" i="1"/>
  <c r="BD1664" i="1"/>
  <c r="BD1665" i="1"/>
  <c r="BD1666" i="1"/>
  <c r="BD1667" i="1"/>
  <c r="BD1668" i="1"/>
  <c r="BD1669" i="1"/>
  <c r="BD1670" i="1"/>
  <c r="BD1671" i="1"/>
  <c r="BD1672" i="1"/>
  <c r="BD1673" i="1"/>
  <c r="BD1674" i="1"/>
  <c r="BD1675" i="1"/>
  <c r="BD1676" i="1"/>
  <c r="BD1677" i="1"/>
  <c r="BD1678" i="1"/>
  <c r="BD1679" i="1"/>
  <c r="BD1680" i="1"/>
  <c r="BD1681" i="1"/>
  <c r="BD1682" i="1"/>
  <c r="BD1683" i="1"/>
  <c r="BD1684" i="1"/>
  <c r="BD1685" i="1"/>
  <c r="BD1686" i="1"/>
  <c r="BD1687" i="1"/>
  <c r="BD1688" i="1"/>
  <c r="BD1689" i="1"/>
  <c r="BD1690" i="1"/>
  <c r="BD1691" i="1"/>
  <c r="BD1692" i="1"/>
  <c r="BD1693" i="1"/>
  <c r="BD1694" i="1"/>
  <c r="BD1695" i="1"/>
  <c r="BD1696" i="1"/>
  <c r="BD1697" i="1"/>
  <c r="BD1698" i="1"/>
  <c r="BD1699" i="1"/>
  <c r="BD1700" i="1"/>
  <c r="BD1701" i="1"/>
  <c r="BD1702" i="1"/>
  <c r="BD1703" i="1"/>
  <c r="BD1704" i="1"/>
  <c r="BD1705" i="1"/>
  <c r="BD1706" i="1"/>
  <c r="BD1707" i="1"/>
  <c r="BD1708" i="1"/>
  <c r="BD1709" i="1"/>
  <c r="BD1710" i="1"/>
  <c r="BD1711" i="1"/>
  <c r="BD1712" i="1"/>
  <c r="BD1713" i="1"/>
  <c r="BD1714" i="1"/>
  <c r="BD1715" i="1"/>
  <c r="BD1716" i="1"/>
  <c r="BD1717" i="1"/>
  <c r="BD1718" i="1"/>
  <c r="BD1719" i="1"/>
  <c r="BD1720" i="1"/>
  <c r="BD1721" i="1"/>
  <c r="BD1722" i="1"/>
  <c r="BD1723" i="1"/>
  <c r="BD1724" i="1"/>
  <c r="BD1725" i="1"/>
  <c r="BD1726" i="1"/>
  <c r="BD1727" i="1"/>
  <c r="BD1728" i="1"/>
  <c r="BD1729" i="1"/>
  <c r="BD1730" i="1"/>
  <c r="BD1731" i="1"/>
  <c r="BD1732" i="1"/>
  <c r="BD1733" i="1"/>
  <c r="BD1734" i="1"/>
  <c r="BD1735" i="1"/>
  <c r="BD1736" i="1"/>
  <c r="BD1737" i="1"/>
  <c r="BD1738" i="1"/>
  <c r="BD1739" i="1"/>
  <c r="BD1740" i="1"/>
  <c r="BD1741" i="1"/>
  <c r="BD1742" i="1"/>
  <c r="BD1743" i="1"/>
  <c r="BD1744" i="1"/>
  <c r="BD1745" i="1"/>
  <c r="BD1746" i="1"/>
  <c r="BD1747" i="1"/>
  <c r="BD1748" i="1"/>
  <c r="BD1749" i="1"/>
  <c r="BD1750" i="1"/>
  <c r="BD1751" i="1"/>
  <c r="BD1752" i="1"/>
  <c r="BD1753" i="1"/>
  <c r="BD1754" i="1"/>
  <c r="BD1755" i="1"/>
  <c r="BD1756" i="1"/>
  <c r="BD1757" i="1"/>
  <c r="BD1758" i="1"/>
  <c r="BD1759" i="1"/>
  <c r="BD1760" i="1"/>
  <c r="BD1761" i="1"/>
  <c r="BD1762" i="1"/>
  <c r="BD1763" i="1"/>
  <c r="BD1764" i="1"/>
  <c r="BD1765" i="1"/>
  <c r="BD1766" i="1"/>
  <c r="BD1767" i="1"/>
  <c r="BD1768" i="1"/>
  <c r="BD1769" i="1"/>
  <c r="BD1770" i="1"/>
  <c r="BD1771" i="1"/>
  <c r="BD1772" i="1"/>
  <c r="BD1773" i="1"/>
  <c r="BD1774" i="1"/>
  <c r="BD1775" i="1"/>
  <c r="BD1776" i="1"/>
  <c r="BD1777" i="1"/>
  <c r="BD1778" i="1"/>
  <c r="BD1779" i="1"/>
  <c r="BD1780" i="1"/>
  <c r="BD1781" i="1"/>
  <c r="BD1782" i="1"/>
  <c r="BD1783" i="1"/>
  <c r="BD1784" i="1"/>
  <c r="BD1785" i="1"/>
  <c r="BD1786" i="1"/>
  <c r="BD1787" i="1"/>
  <c r="BD1788" i="1"/>
  <c r="BD1789" i="1"/>
  <c r="BD1790" i="1"/>
  <c r="BD1791" i="1"/>
  <c r="BD1792" i="1"/>
  <c r="BD1793" i="1"/>
  <c r="BD1794" i="1"/>
  <c r="BD1795" i="1"/>
  <c r="BD1796" i="1"/>
  <c r="BD1797" i="1"/>
  <c r="BD1798" i="1"/>
  <c r="BD1799" i="1"/>
  <c r="BD1800" i="1"/>
  <c r="BD1801" i="1"/>
  <c r="BD1802" i="1"/>
  <c r="BD1803" i="1"/>
  <c r="BD1804" i="1"/>
  <c r="BD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E163" i="1" s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E554" i="1" s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5" i="1"/>
  <c r="E5" i="1" s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AN601" i="2" s="1"/>
  <c r="C602" i="1"/>
  <c r="AN602" i="2" s="1"/>
  <c r="C603" i="1"/>
  <c r="AN603" i="2" s="1"/>
  <c r="C604" i="1"/>
  <c r="AN604" i="2" s="1"/>
  <c r="C605" i="1"/>
  <c r="AN605" i="2" s="1"/>
  <c r="C606" i="1"/>
  <c r="AN606" i="2" s="1"/>
  <c r="C607" i="1"/>
  <c r="AN607" i="2" s="1"/>
  <c r="C608" i="1"/>
  <c r="AN608" i="2" s="1"/>
  <c r="C609" i="1"/>
  <c r="AN609" i="2" s="1"/>
  <c r="C610" i="1"/>
  <c r="AN610" i="2" s="1"/>
  <c r="C611" i="1"/>
  <c r="AN611" i="2" s="1"/>
  <c r="C612" i="1"/>
  <c r="AN612" i="2" s="1"/>
  <c r="C613" i="1"/>
  <c r="AN613" i="2" s="1"/>
  <c r="C614" i="1"/>
  <c r="AN614" i="2" s="1"/>
  <c r="C615" i="1"/>
  <c r="AN615" i="2" s="1"/>
  <c r="C616" i="1"/>
  <c r="AN616" i="2" s="1"/>
  <c r="C617" i="1"/>
  <c r="AN617" i="2" s="1"/>
  <c r="C618" i="1"/>
  <c r="AN618" i="2" s="1"/>
  <c r="C619" i="1"/>
  <c r="AN619" i="2" s="1"/>
  <c r="C620" i="1"/>
  <c r="AN620" i="2" s="1"/>
  <c r="C621" i="1"/>
  <c r="AN621" i="2" s="1"/>
  <c r="C622" i="1"/>
  <c r="AN622" i="2" s="1"/>
  <c r="C623" i="1"/>
  <c r="AN623" i="2" s="1"/>
  <c r="C624" i="1"/>
  <c r="AN624" i="2" s="1"/>
  <c r="C625" i="1"/>
  <c r="AN625" i="2" s="1"/>
  <c r="C626" i="1"/>
  <c r="AN626" i="2" s="1"/>
  <c r="C627" i="1"/>
  <c r="AN627" i="2" s="1"/>
  <c r="C628" i="1"/>
  <c r="AN628" i="2" s="1"/>
  <c r="C629" i="1"/>
  <c r="AN629" i="2" s="1"/>
  <c r="C630" i="1"/>
  <c r="AN630" i="2" s="1"/>
  <c r="C631" i="1"/>
  <c r="AN631" i="2" s="1"/>
  <c r="C632" i="1"/>
  <c r="AN632" i="2" s="1"/>
  <c r="C633" i="1"/>
  <c r="AN633" i="2" s="1"/>
  <c r="C634" i="1"/>
  <c r="AN634" i="2" s="1"/>
  <c r="C635" i="1"/>
  <c r="AN635" i="2" s="1"/>
  <c r="C636" i="1"/>
  <c r="AN636" i="2" s="1"/>
  <c r="C637" i="1"/>
  <c r="AN637" i="2" s="1"/>
  <c r="C638" i="1"/>
  <c r="AN638" i="2" s="1"/>
  <c r="C639" i="1"/>
  <c r="AN639" i="2" s="1"/>
  <c r="C640" i="1"/>
  <c r="AN640" i="2" s="1"/>
  <c r="C641" i="1"/>
  <c r="AN641" i="2" s="1"/>
  <c r="C642" i="1"/>
  <c r="AN642" i="2" s="1"/>
  <c r="C643" i="1"/>
  <c r="AN643" i="2" s="1"/>
  <c r="C644" i="1"/>
  <c r="AN644" i="2" s="1"/>
  <c r="C645" i="1"/>
  <c r="AN645" i="2" s="1"/>
  <c r="C646" i="1"/>
  <c r="AN646" i="2" s="1"/>
  <c r="C647" i="1"/>
  <c r="AN647" i="2" s="1"/>
  <c r="C648" i="1"/>
  <c r="AN648" i="2" s="1"/>
  <c r="C649" i="1"/>
  <c r="AN649" i="2" s="1"/>
  <c r="C650" i="1"/>
  <c r="AN650" i="2" s="1"/>
  <c r="C651" i="1"/>
  <c r="AN651" i="2" s="1"/>
  <c r="C652" i="1"/>
  <c r="AN652" i="2" s="1"/>
  <c r="C653" i="1"/>
  <c r="AN653" i="2" s="1"/>
  <c r="C654" i="1"/>
  <c r="AN654" i="2" s="1"/>
  <c r="C655" i="1"/>
  <c r="AN655" i="2" s="1"/>
  <c r="C656" i="1"/>
  <c r="AN656" i="2" s="1"/>
  <c r="C657" i="1"/>
  <c r="AN657" i="2" s="1"/>
  <c r="C658" i="1"/>
  <c r="AN658" i="2" s="1"/>
  <c r="C659" i="1"/>
  <c r="AN659" i="2" s="1"/>
  <c r="C660" i="1"/>
  <c r="AN660" i="2" s="1"/>
  <c r="C661" i="1"/>
  <c r="AN661" i="2" s="1"/>
  <c r="C662" i="1"/>
  <c r="AN662" i="2" s="1"/>
  <c r="C663" i="1"/>
  <c r="AN663" i="2" s="1"/>
  <c r="C664" i="1"/>
  <c r="AN664" i="2" s="1"/>
  <c r="C665" i="1"/>
  <c r="AN665" i="2" s="1"/>
  <c r="C666" i="1"/>
  <c r="AN666" i="2" s="1"/>
  <c r="C667" i="1"/>
  <c r="AN667" i="2" s="1"/>
  <c r="C668" i="1"/>
  <c r="AN668" i="2" s="1"/>
  <c r="C669" i="1"/>
  <c r="AN669" i="2" s="1"/>
  <c r="C670" i="1"/>
  <c r="AN670" i="2" s="1"/>
  <c r="C671" i="1"/>
  <c r="AN671" i="2" s="1"/>
  <c r="C672" i="1"/>
  <c r="AN672" i="2" s="1"/>
  <c r="C673" i="1"/>
  <c r="AN673" i="2" s="1"/>
  <c r="C674" i="1"/>
  <c r="AN674" i="2" s="1"/>
  <c r="C675" i="1"/>
  <c r="AN675" i="2" s="1"/>
  <c r="C676" i="1"/>
  <c r="AN676" i="2" s="1"/>
  <c r="C677" i="1"/>
  <c r="AN677" i="2" s="1"/>
  <c r="C678" i="1"/>
  <c r="AN678" i="2" s="1"/>
  <c r="C679" i="1"/>
  <c r="AN679" i="2" s="1"/>
  <c r="C680" i="1"/>
  <c r="AN680" i="2" s="1"/>
  <c r="C681" i="1"/>
  <c r="AN681" i="2" s="1"/>
  <c r="C682" i="1"/>
  <c r="AN682" i="2" s="1"/>
  <c r="C683" i="1"/>
  <c r="AN683" i="2" s="1"/>
  <c r="C684" i="1"/>
  <c r="AN684" i="2" s="1"/>
  <c r="C685" i="1"/>
  <c r="AN685" i="2" s="1"/>
  <c r="C686" i="1"/>
  <c r="AN686" i="2" s="1"/>
  <c r="C687" i="1"/>
  <c r="AN687" i="2" s="1"/>
  <c r="C688" i="1"/>
  <c r="AN688" i="2" s="1"/>
  <c r="C689" i="1"/>
  <c r="AN689" i="2" s="1"/>
  <c r="C690" i="1"/>
  <c r="AN690" i="2" s="1"/>
  <c r="C691" i="1"/>
  <c r="AN691" i="2" s="1"/>
  <c r="C692" i="1"/>
  <c r="AN692" i="2" s="1"/>
  <c r="C693" i="1"/>
  <c r="AN693" i="2" s="1"/>
  <c r="C694" i="1"/>
  <c r="AN694" i="2" s="1"/>
  <c r="C695" i="1"/>
  <c r="AN695" i="2" s="1"/>
  <c r="C696" i="1"/>
  <c r="AN696" i="2" s="1"/>
  <c r="C697" i="1"/>
  <c r="AN697" i="2" s="1"/>
  <c r="C698" i="1"/>
  <c r="AN698" i="2" s="1"/>
  <c r="C699" i="1"/>
  <c r="AN699" i="2" s="1"/>
  <c r="C700" i="1"/>
  <c r="AN700" i="2" s="1"/>
  <c r="C701" i="1"/>
  <c r="AN701" i="2" s="1"/>
  <c r="C702" i="1"/>
  <c r="AN702" i="2" s="1"/>
  <c r="C703" i="1"/>
  <c r="AN703" i="2" s="1"/>
  <c r="C704" i="1"/>
  <c r="AN704" i="2" s="1"/>
  <c r="C705" i="1"/>
  <c r="AN705" i="2" s="1"/>
  <c r="C706" i="1"/>
  <c r="AN706" i="2" s="1"/>
  <c r="C707" i="1"/>
  <c r="AN707" i="2" s="1"/>
  <c r="C708" i="1"/>
  <c r="AN708" i="2" s="1"/>
  <c r="C709" i="1"/>
  <c r="AN709" i="2" s="1"/>
  <c r="C710" i="1"/>
  <c r="AN710" i="2" s="1"/>
  <c r="C711" i="1"/>
  <c r="AN711" i="2" s="1"/>
  <c r="C712" i="1"/>
  <c r="AN712" i="2" s="1"/>
  <c r="C713" i="1"/>
  <c r="AN713" i="2" s="1"/>
  <c r="C714" i="1"/>
  <c r="AN714" i="2" s="1"/>
  <c r="C715" i="1"/>
  <c r="AN715" i="2" s="1"/>
  <c r="C716" i="1"/>
  <c r="AN716" i="2" s="1"/>
  <c r="C717" i="1"/>
  <c r="AN717" i="2" s="1"/>
  <c r="C718" i="1"/>
  <c r="AN718" i="2" s="1"/>
  <c r="C719" i="1"/>
  <c r="AN719" i="2" s="1"/>
  <c r="C720" i="1"/>
  <c r="AN720" i="2" s="1"/>
  <c r="C721" i="1"/>
  <c r="AN721" i="2" s="1"/>
  <c r="C722" i="1"/>
  <c r="AN722" i="2" s="1"/>
  <c r="C723" i="1"/>
  <c r="AN723" i="2" s="1"/>
  <c r="C724" i="1"/>
  <c r="AN724" i="2" s="1"/>
  <c r="C725" i="1"/>
  <c r="AN725" i="2" s="1"/>
  <c r="C726" i="1"/>
  <c r="AN726" i="2" s="1"/>
  <c r="C727" i="1"/>
  <c r="AN727" i="2" s="1"/>
  <c r="C728" i="1"/>
  <c r="AN728" i="2" s="1"/>
  <c r="C729" i="1"/>
  <c r="AN729" i="2" s="1"/>
  <c r="C730" i="1"/>
  <c r="AN730" i="2" s="1"/>
  <c r="C731" i="1"/>
  <c r="AN731" i="2" s="1"/>
  <c r="C732" i="1"/>
  <c r="AN732" i="2" s="1"/>
  <c r="C733" i="1"/>
  <c r="AN733" i="2" s="1"/>
  <c r="C734" i="1"/>
  <c r="AN734" i="2" s="1"/>
  <c r="C735" i="1"/>
  <c r="AN735" i="2" s="1"/>
  <c r="C736" i="1"/>
  <c r="AN736" i="2" s="1"/>
  <c r="C737" i="1"/>
  <c r="AN737" i="2" s="1"/>
  <c r="C738" i="1"/>
  <c r="AN738" i="2" s="1"/>
  <c r="C739" i="1"/>
  <c r="AN739" i="2" s="1"/>
  <c r="C740" i="1"/>
  <c r="AN740" i="2" s="1"/>
  <c r="C741" i="1"/>
  <c r="AN741" i="2" s="1"/>
  <c r="C742" i="1"/>
  <c r="AN742" i="2" s="1"/>
  <c r="C743" i="1"/>
  <c r="AN743" i="2" s="1"/>
  <c r="C744" i="1"/>
  <c r="AN744" i="2" s="1"/>
  <c r="C745" i="1"/>
  <c r="AN745" i="2" s="1"/>
  <c r="C746" i="1"/>
  <c r="AN746" i="2" s="1"/>
  <c r="C747" i="1"/>
  <c r="AN747" i="2" s="1"/>
  <c r="C748" i="1"/>
  <c r="AN748" i="2" s="1"/>
  <c r="C749" i="1"/>
  <c r="AN749" i="2" s="1"/>
  <c r="C750" i="1"/>
  <c r="AN750" i="2" s="1"/>
  <c r="C751" i="1"/>
  <c r="AN751" i="2" s="1"/>
  <c r="C752" i="1"/>
  <c r="AN752" i="2" s="1"/>
  <c r="C753" i="1"/>
  <c r="AN753" i="2" s="1"/>
  <c r="C754" i="1"/>
  <c r="AN754" i="2" s="1"/>
  <c r="C755" i="1"/>
  <c r="AN755" i="2" s="1"/>
  <c r="C756" i="1"/>
  <c r="AN756" i="2" s="1"/>
  <c r="C757" i="1"/>
  <c r="AN757" i="2" s="1"/>
  <c r="C758" i="1"/>
  <c r="AN758" i="2" s="1"/>
  <c r="C759" i="1"/>
  <c r="AN759" i="2" s="1"/>
  <c r="C760" i="1"/>
  <c r="AN760" i="2" s="1"/>
  <c r="C761" i="1"/>
  <c r="AN761" i="2" s="1"/>
  <c r="C762" i="1"/>
  <c r="AN762" i="2" s="1"/>
  <c r="C763" i="1"/>
  <c r="AN763" i="2" s="1"/>
  <c r="C764" i="1"/>
  <c r="AN764" i="2" s="1"/>
  <c r="C765" i="1"/>
  <c r="AN765" i="2" s="1"/>
  <c r="C766" i="1"/>
  <c r="AN766" i="2" s="1"/>
  <c r="C767" i="1"/>
  <c r="AN767" i="2" s="1"/>
  <c r="C768" i="1"/>
  <c r="AN768" i="2" s="1"/>
  <c r="C769" i="1"/>
  <c r="AN769" i="2" s="1"/>
  <c r="C770" i="1"/>
  <c r="AN770" i="2" s="1"/>
  <c r="C771" i="1"/>
  <c r="AN771" i="2" s="1"/>
  <c r="C772" i="1"/>
  <c r="AN772" i="2" s="1"/>
  <c r="C773" i="1"/>
  <c r="AN773" i="2" s="1"/>
  <c r="C774" i="1"/>
  <c r="AN774" i="2" s="1"/>
  <c r="C775" i="1"/>
  <c r="AN775" i="2" s="1"/>
  <c r="C776" i="1"/>
  <c r="AN776" i="2" s="1"/>
  <c r="C777" i="1"/>
  <c r="AN777" i="2" s="1"/>
  <c r="C778" i="1"/>
  <c r="AN778" i="2" s="1"/>
  <c r="C779" i="1"/>
  <c r="AN779" i="2" s="1"/>
  <c r="C780" i="1"/>
  <c r="AN780" i="2" s="1"/>
  <c r="C781" i="1"/>
  <c r="AN781" i="2" s="1"/>
  <c r="C782" i="1"/>
  <c r="AN782" i="2" s="1"/>
  <c r="C783" i="1"/>
  <c r="AN783" i="2" s="1"/>
  <c r="C784" i="1"/>
  <c r="AN784" i="2" s="1"/>
  <c r="C785" i="1"/>
  <c r="AN785" i="2" s="1"/>
  <c r="C786" i="1"/>
  <c r="AN786" i="2" s="1"/>
  <c r="C787" i="1"/>
  <c r="AN787" i="2" s="1"/>
  <c r="C788" i="1"/>
  <c r="AN788" i="2" s="1"/>
  <c r="C789" i="1"/>
  <c r="AN789" i="2" s="1"/>
  <c r="C790" i="1"/>
  <c r="AN790" i="2" s="1"/>
  <c r="C791" i="1"/>
  <c r="AN791" i="2" s="1"/>
  <c r="C792" i="1"/>
  <c r="AN792" i="2" s="1"/>
  <c r="C793" i="1"/>
  <c r="AN793" i="2" s="1"/>
  <c r="C794" i="1"/>
  <c r="AN794" i="2" s="1"/>
  <c r="C795" i="1"/>
  <c r="AN795" i="2" s="1"/>
  <c r="C796" i="1"/>
  <c r="AN796" i="2" s="1"/>
  <c r="C797" i="1"/>
  <c r="AN797" i="2" s="1"/>
  <c r="C798" i="1"/>
  <c r="AN798" i="2" s="1"/>
  <c r="C799" i="1"/>
  <c r="AN799" i="2" s="1"/>
  <c r="C800" i="1"/>
  <c r="AN800" i="2" s="1"/>
  <c r="C801" i="1"/>
  <c r="AN801" i="2" s="1"/>
  <c r="C802" i="1"/>
  <c r="AN802" i="2" s="1"/>
  <c r="C803" i="1"/>
  <c r="AN803" i="2" s="1"/>
  <c r="C804" i="1"/>
  <c r="AN804" i="2" s="1"/>
  <c r="C805" i="1"/>
  <c r="AN805" i="2" s="1"/>
  <c r="C806" i="1"/>
  <c r="AN806" i="2" s="1"/>
  <c r="C807" i="1"/>
  <c r="AN807" i="2" s="1"/>
  <c r="C808" i="1"/>
  <c r="AN808" i="2" s="1"/>
  <c r="C809" i="1"/>
  <c r="AN809" i="2" s="1"/>
  <c r="C810" i="1"/>
  <c r="AN810" i="2" s="1"/>
  <c r="C811" i="1"/>
  <c r="AN811" i="2" s="1"/>
  <c r="C812" i="1"/>
  <c r="AN812" i="2" s="1"/>
  <c r="C813" i="1"/>
  <c r="AN813" i="2" s="1"/>
  <c r="C814" i="1"/>
  <c r="AN814" i="2" s="1"/>
  <c r="C815" i="1"/>
  <c r="AN815" i="2" s="1"/>
  <c r="C816" i="1"/>
  <c r="AN816" i="2" s="1"/>
  <c r="C817" i="1"/>
  <c r="AN817" i="2" s="1"/>
  <c r="C818" i="1"/>
  <c r="AN818" i="2" s="1"/>
  <c r="C819" i="1"/>
  <c r="AN819" i="2" s="1"/>
  <c r="C820" i="1"/>
  <c r="AN820" i="2" s="1"/>
  <c r="C821" i="1"/>
  <c r="AN821" i="2" s="1"/>
  <c r="C822" i="1"/>
  <c r="AN822" i="2" s="1"/>
  <c r="C823" i="1"/>
  <c r="AN823" i="2" s="1"/>
  <c r="C824" i="1"/>
  <c r="AN824" i="2" s="1"/>
  <c r="C825" i="1"/>
  <c r="AN825" i="2" s="1"/>
  <c r="C826" i="1"/>
  <c r="AN826" i="2" s="1"/>
  <c r="C827" i="1"/>
  <c r="AN827" i="2" s="1"/>
  <c r="C828" i="1"/>
  <c r="AN828" i="2" s="1"/>
  <c r="C829" i="1"/>
  <c r="AN829" i="2" s="1"/>
  <c r="C830" i="1"/>
  <c r="AN830" i="2" s="1"/>
  <c r="C831" i="1"/>
  <c r="AN831" i="2" s="1"/>
  <c r="C832" i="1"/>
  <c r="AN832" i="2" s="1"/>
  <c r="C833" i="1"/>
  <c r="AN833" i="2" s="1"/>
  <c r="C834" i="1"/>
  <c r="AN834" i="2" s="1"/>
  <c r="C835" i="1"/>
  <c r="AN835" i="2" s="1"/>
  <c r="C836" i="1"/>
  <c r="AN836" i="2" s="1"/>
  <c r="C837" i="1"/>
  <c r="AN837" i="2" s="1"/>
  <c r="C838" i="1"/>
  <c r="AN838" i="2" s="1"/>
  <c r="C839" i="1"/>
  <c r="AN839" i="2" s="1"/>
  <c r="C840" i="1"/>
  <c r="AN840" i="2" s="1"/>
  <c r="C841" i="1"/>
  <c r="AN841" i="2" s="1"/>
  <c r="C842" i="1"/>
  <c r="AN842" i="2" s="1"/>
  <c r="C843" i="1"/>
  <c r="AN843" i="2" s="1"/>
  <c r="C844" i="1"/>
  <c r="AN844" i="2" s="1"/>
  <c r="C845" i="1"/>
  <c r="AN845" i="2" s="1"/>
  <c r="C846" i="1"/>
  <c r="AN846" i="2" s="1"/>
  <c r="C847" i="1"/>
  <c r="AN847" i="2" s="1"/>
  <c r="C848" i="1"/>
  <c r="AN848" i="2" s="1"/>
  <c r="C849" i="1"/>
  <c r="AN849" i="2" s="1"/>
  <c r="C850" i="1"/>
  <c r="AN850" i="2" s="1"/>
  <c r="C851" i="1"/>
  <c r="AN851" i="2" s="1"/>
  <c r="C852" i="1"/>
  <c r="AN852" i="2" s="1"/>
  <c r="C853" i="1"/>
  <c r="AN853" i="2" s="1"/>
  <c r="C854" i="1"/>
  <c r="AN854" i="2" s="1"/>
  <c r="C855" i="1"/>
  <c r="AN855" i="2" s="1"/>
  <c r="C856" i="1"/>
  <c r="AN856" i="2" s="1"/>
  <c r="C857" i="1"/>
  <c r="AN857" i="2" s="1"/>
  <c r="C858" i="1"/>
  <c r="AN858" i="2" s="1"/>
  <c r="C859" i="1"/>
  <c r="AN859" i="2" s="1"/>
  <c r="C860" i="1"/>
  <c r="AN860" i="2" s="1"/>
  <c r="C861" i="1"/>
  <c r="AN861" i="2" s="1"/>
  <c r="C862" i="1"/>
  <c r="AN862" i="2" s="1"/>
  <c r="C863" i="1"/>
  <c r="AN863" i="2" s="1"/>
  <c r="C864" i="1"/>
  <c r="AN864" i="2" s="1"/>
  <c r="C865" i="1"/>
  <c r="AN865" i="2" s="1"/>
  <c r="C866" i="1"/>
  <c r="AN866" i="2" s="1"/>
  <c r="C867" i="1"/>
  <c r="AN867" i="2" s="1"/>
  <c r="C868" i="1"/>
  <c r="AN868" i="2" s="1"/>
  <c r="C869" i="1"/>
  <c r="AN869" i="2" s="1"/>
  <c r="C870" i="1"/>
  <c r="AN870" i="2" s="1"/>
  <c r="C871" i="1"/>
  <c r="AN871" i="2" s="1"/>
  <c r="C872" i="1"/>
  <c r="AN872" i="2" s="1"/>
  <c r="C873" i="1"/>
  <c r="AN873" i="2" s="1"/>
  <c r="C874" i="1"/>
  <c r="AN874" i="2" s="1"/>
  <c r="C875" i="1"/>
  <c r="AN875" i="2" s="1"/>
  <c r="C876" i="1"/>
  <c r="AN876" i="2" s="1"/>
  <c r="C877" i="1"/>
  <c r="AN877" i="2" s="1"/>
  <c r="C878" i="1"/>
  <c r="AN878" i="2" s="1"/>
  <c r="C879" i="1"/>
  <c r="AN879" i="2" s="1"/>
  <c r="C880" i="1"/>
  <c r="AN880" i="2" s="1"/>
  <c r="C881" i="1"/>
  <c r="AN881" i="2" s="1"/>
  <c r="C882" i="1"/>
  <c r="AN882" i="2" s="1"/>
  <c r="C883" i="1"/>
  <c r="AN883" i="2" s="1"/>
  <c r="C884" i="1"/>
  <c r="AN884" i="2" s="1"/>
  <c r="C885" i="1"/>
  <c r="AN885" i="2" s="1"/>
  <c r="C886" i="1"/>
  <c r="AN886" i="2" s="1"/>
  <c r="C887" i="1"/>
  <c r="AN887" i="2" s="1"/>
  <c r="C888" i="1"/>
  <c r="AN888" i="2" s="1"/>
  <c r="C889" i="1"/>
  <c r="AN889" i="2" s="1"/>
  <c r="C890" i="1"/>
  <c r="AN890" i="2" s="1"/>
  <c r="C891" i="1"/>
  <c r="AN891" i="2" s="1"/>
  <c r="C892" i="1"/>
  <c r="AN892" i="2" s="1"/>
  <c r="C893" i="1"/>
  <c r="AN893" i="2" s="1"/>
  <c r="C894" i="1"/>
  <c r="AN894" i="2" s="1"/>
  <c r="C895" i="1"/>
  <c r="AN895" i="2" s="1"/>
  <c r="C896" i="1"/>
  <c r="AN896" i="2" s="1"/>
  <c r="C897" i="1"/>
  <c r="AN897" i="2" s="1"/>
  <c r="C898" i="1"/>
  <c r="AN898" i="2" s="1"/>
  <c r="C899" i="1"/>
  <c r="AN899" i="2" s="1"/>
  <c r="C900" i="1"/>
  <c r="AN900" i="2" s="1"/>
  <c r="C901" i="1"/>
  <c r="AN901" i="2" s="1"/>
  <c r="C902" i="1"/>
  <c r="AN902" i="2" s="1"/>
  <c r="C903" i="1"/>
  <c r="AN903" i="2" s="1"/>
  <c r="C904" i="1"/>
  <c r="AN904" i="2" s="1"/>
  <c r="C905" i="1"/>
  <c r="AN905" i="2" s="1"/>
  <c r="C906" i="1"/>
  <c r="AN906" i="2" s="1"/>
  <c r="C907" i="1"/>
  <c r="AN907" i="2" s="1"/>
  <c r="C908" i="1"/>
  <c r="AN908" i="2" s="1"/>
  <c r="C909" i="1"/>
  <c r="AN909" i="2" s="1"/>
  <c r="C910" i="1"/>
  <c r="AN910" i="2" s="1"/>
  <c r="C911" i="1"/>
  <c r="AN911" i="2" s="1"/>
  <c r="C912" i="1"/>
  <c r="AN912" i="2" s="1"/>
  <c r="C913" i="1"/>
  <c r="AN913" i="2" s="1"/>
  <c r="C914" i="1"/>
  <c r="AN914" i="2" s="1"/>
  <c r="C915" i="1"/>
  <c r="AN915" i="2" s="1"/>
  <c r="C916" i="1"/>
  <c r="AN916" i="2" s="1"/>
  <c r="C917" i="1"/>
  <c r="AN917" i="2" s="1"/>
  <c r="C918" i="1"/>
  <c r="AN918" i="2" s="1"/>
  <c r="C919" i="1"/>
  <c r="AN919" i="2" s="1"/>
  <c r="C920" i="1"/>
  <c r="AN920" i="2" s="1"/>
  <c r="C921" i="1"/>
  <c r="AN921" i="2" s="1"/>
  <c r="C922" i="1"/>
  <c r="AN922" i="2" s="1"/>
  <c r="C923" i="1"/>
  <c r="AN923" i="2" s="1"/>
  <c r="C924" i="1"/>
  <c r="AN924" i="2" s="1"/>
  <c r="C925" i="1"/>
  <c r="AN925" i="2" s="1"/>
  <c r="C926" i="1"/>
  <c r="AN926" i="2" s="1"/>
  <c r="C927" i="1"/>
  <c r="AN927" i="2" s="1"/>
  <c r="C928" i="1"/>
  <c r="AN928" i="2" s="1"/>
  <c r="C929" i="1"/>
  <c r="AN929" i="2" s="1"/>
  <c r="C930" i="1"/>
  <c r="AN930" i="2" s="1"/>
  <c r="C931" i="1"/>
  <c r="AN931" i="2" s="1"/>
  <c r="C932" i="1"/>
  <c r="AN932" i="2" s="1"/>
  <c r="C933" i="1"/>
  <c r="AN933" i="2" s="1"/>
  <c r="C934" i="1"/>
  <c r="AN934" i="2" s="1"/>
  <c r="C935" i="1"/>
  <c r="AN935" i="2" s="1"/>
  <c r="C936" i="1"/>
  <c r="AN936" i="2" s="1"/>
  <c r="C937" i="1"/>
  <c r="AN937" i="2" s="1"/>
  <c r="C938" i="1"/>
  <c r="AN938" i="2" s="1"/>
  <c r="C939" i="1"/>
  <c r="AN939" i="2" s="1"/>
  <c r="C940" i="1"/>
  <c r="AN940" i="2" s="1"/>
  <c r="C941" i="1"/>
  <c r="AN941" i="2" s="1"/>
  <c r="C942" i="1"/>
  <c r="AN942" i="2" s="1"/>
  <c r="C943" i="1"/>
  <c r="AN943" i="2" s="1"/>
  <c r="C944" i="1"/>
  <c r="AN944" i="2" s="1"/>
  <c r="C945" i="1"/>
  <c r="AN945" i="2" s="1"/>
  <c r="C946" i="1"/>
  <c r="AN946" i="2" s="1"/>
  <c r="C947" i="1"/>
  <c r="AN947" i="2" s="1"/>
  <c r="C948" i="1"/>
  <c r="AN948" i="2" s="1"/>
  <c r="C949" i="1"/>
  <c r="AN949" i="2" s="1"/>
  <c r="C950" i="1"/>
  <c r="AN950" i="2" s="1"/>
  <c r="C951" i="1"/>
  <c r="AN951" i="2" s="1"/>
  <c r="C952" i="1"/>
  <c r="AN952" i="2" s="1"/>
  <c r="C953" i="1"/>
  <c r="AN953" i="2" s="1"/>
  <c r="C954" i="1"/>
  <c r="AN954" i="2" s="1"/>
  <c r="C955" i="1"/>
  <c r="AN955" i="2" s="1"/>
  <c r="C956" i="1"/>
  <c r="AN956" i="2" s="1"/>
  <c r="C957" i="1"/>
  <c r="AN957" i="2" s="1"/>
  <c r="C958" i="1"/>
  <c r="AN958" i="2" s="1"/>
  <c r="C959" i="1"/>
  <c r="AN959" i="2" s="1"/>
  <c r="C960" i="1"/>
  <c r="AN960" i="2" s="1"/>
  <c r="C961" i="1"/>
  <c r="AN961" i="2" s="1"/>
  <c r="C962" i="1"/>
  <c r="AN962" i="2" s="1"/>
  <c r="C963" i="1"/>
  <c r="AN963" i="2" s="1"/>
  <c r="C964" i="1"/>
  <c r="AN964" i="2" s="1"/>
  <c r="C965" i="1"/>
  <c r="AN965" i="2" s="1"/>
  <c r="C966" i="1"/>
  <c r="AN966" i="2" s="1"/>
  <c r="C967" i="1"/>
  <c r="AN967" i="2" s="1"/>
  <c r="C968" i="1"/>
  <c r="AN968" i="2" s="1"/>
  <c r="C969" i="1"/>
  <c r="AN969" i="2" s="1"/>
  <c r="C970" i="1"/>
  <c r="AN970" i="2" s="1"/>
  <c r="C971" i="1"/>
  <c r="AN971" i="2" s="1"/>
  <c r="C972" i="1"/>
  <c r="AN972" i="2" s="1"/>
  <c r="C973" i="1"/>
  <c r="AN973" i="2" s="1"/>
  <c r="C974" i="1"/>
  <c r="AN974" i="2" s="1"/>
  <c r="C975" i="1"/>
  <c r="AN975" i="2" s="1"/>
  <c r="C976" i="1"/>
  <c r="AN976" i="2" s="1"/>
  <c r="C977" i="1"/>
  <c r="AN977" i="2" s="1"/>
  <c r="C978" i="1"/>
  <c r="AN978" i="2" s="1"/>
  <c r="C979" i="1"/>
  <c r="AN979" i="2" s="1"/>
  <c r="C980" i="1"/>
  <c r="AN980" i="2" s="1"/>
  <c r="C981" i="1"/>
  <c r="AN981" i="2" s="1"/>
  <c r="C982" i="1"/>
  <c r="AN982" i="2" s="1"/>
  <c r="C983" i="1"/>
  <c r="AN983" i="2" s="1"/>
  <c r="C984" i="1"/>
  <c r="AN984" i="2" s="1"/>
  <c r="C985" i="1"/>
  <c r="AN985" i="2" s="1"/>
  <c r="C986" i="1"/>
  <c r="AN986" i="2" s="1"/>
  <c r="C987" i="1"/>
  <c r="AN987" i="2" s="1"/>
  <c r="C988" i="1"/>
  <c r="AN988" i="2" s="1"/>
  <c r="C989" i="1"/>
  <c r="AN989" i="2" s="1"/>
  <c r="C990" i="1"/>
  <c r="AN990" i="2" s="1"/>
  <c r="C991" i="1"/>
  <c r="AN991" i="2" s="1"/>
  <c r="C992" i="1"/>
  <c r="AN992" i="2" s="1"/>
  <c r="C993" i="1"/>
  <c r="AN993" i="2" s="1"/>
  <c r="C994" i="1"/>
  <c r="AN994" i="2" s="1"/>
  <c r="C995" i="1"/>
  <c r="AN995" i="2" s="1"/>
  <c r="C996" i="1"/>
  <c r="AN996" i="2" s="1"/>
  <c r="C997" i="1"/>
  <c r="AN997" i="2" s="1"/>
  <c r="C998" i="1"/>
  <c r="AN998" i="2" s="1"/>
  <c r="C999" i="1"/>
  <c r="AN999" i="2" s="1"/>
  <c r="C1000" i="1"/>
  <c r="AN1000" i="2" s="1"/>
  <c r="C1001" i="1"/>
  <c r="AN1001" i="2" s="1"/>
  <c r="C1002" i="1"/>
  <c r="AN1002" i="2" s="1"/>
  <c r="C1003" i="1"/>
  <c r="AN1003" i="2" s="1"/>
  <c r="C1004" i="1"/>
  <c r="AN1004" i="2" s="1"/>
  <c r="C1005" i="1"/>
  <c r="AN1005" i="2" s="1"/>
  <c r="C1006" i="1"/>
  <c r="AN1006" i="2" s="1"/>
  <c r="C1007" i="1"/>
  <c r="AN1007" i="2" s="1"/>
  <c r="C1008" i="1"/>
  <c r="AN1008" i="2" s="1"/>
  <c r="C1009" i="1"/>
  <c r="AN1009" i="2" s="1"/>
  <c r="C1010" i="1"/>
  <c r="AN1010" i="2" s="1"/>
  <c r="C1011" i="1"/>
  <c r="AN1011" i="2" s="1"/>
  <c r="C1012" i="1"/>
  <c r="AN1012" i="2" s="1"/>
  <c r="C1013" i="1"/>
  <c r="AN1013" i="2" s="1"/>
  <c r="C1014" i="1"/>
  <c r="AN1014" i="2" s="1"/>
  <c r="C1015" i="1"/>
  <c r="AN1015" i="2" s="1"/>
  <c r="C1016" i="1"/>
  <c r="AN1016" i="2" s="1"/>
  <c r="C1017" i="1"/>
  <c r="AN1017" i="2" s="1"/>
  <c r="C1018" i="1"/>
  <c r="AN1018" i="2" s="1"/>
  <c r="C1019" i="1"/>
  <c r="AN1019" i="2" s="1"/>
  <c r="C1020" i="1"/>
  <c r="AN1020" i="2" s="1"/>
  <c r="C1021" i="1"/>
  <c r="AN1021" i="2" s="1"/>
  <c r="C1022" i="1"/>
  <c r="AN1022" i="2" s="1"/>
  <c r="C1023" i="1"/>
  <c r="AN1023" i="2" s="1"/>
  <c r="C1024" i="1"/>
  <c r="AN1024" i="2" s="1"/>
  <c r="C1025" i="1"/>
  <c r="AN1025" i="2" s="1"/>
  <c r="C1026" i="1"/>
  <c r="AN1026" i="2" s="1"/>
  <c r="C1027" i="1"/>
  <c r="AN1027" i="2" s="1"/>
  <c r="C1028" i="1"/>
  <c r="AN1028" i="2" s="1"/>
  <c r="C1029" i="1"/>
  <c r="AN1029" i="2" s="1"/>
  <c r="C1030" i="1"/>
  <c r="AN1030" i="2" s="1"/>
  <c r="C1031" i="1"/>
  <c r="AN1031" i="2" s="1"/>
  <c r="C1032" i="1"/>
  <c r="AN1032" i="2" s="1"/>
  <c r="C1033" i="1"/>
  <c r="AN1033" i="2" s="1"/>
  <c r="C1034" i="1"/>
  <c r="AN1034" i="2" s="1"/>
  <c r="C1035" i="1"/>
  <c r="AN1035" i="2" s="1"/>
  <c r="C1036" i="1"/>
  <c r="AN1036" i="2" s="1"/>
  <c r="C1037" i="1"/>
  <c r="AN1037" i="2" s="1"/>
  <c r="C1038" i="1"/>
  <c r="AN1038" i="2" s="1"/>
  <c r="C1039" i="1"/>
  <c r="AN1039" i="2" s="1"/>
  <c r="C1040" i="1"/>
  <c r="AN1040" i="2" s="1"/>
  <c r="C1041" i="1"/>
  <c r="AN1041" i="2" s="1"/>
  <c r="C1042" i="1"/>
  <c r="AN1042" i="2" s="1"/>
  <c r="C1043" i="1"/>
  <c r="AN1043" i="2" s="1"/>
  <c r="C1044" i="1"/>
  <c r="AN1044" i="2" s="1"/>
  <c r="C1045" i="1"/>
  <c r="AN1045" i="2" s="1"/>
  <c r="C1046" i="1"/>
  <c r="AN1046" i="2" s="1"/>
  <c r="C1047" i="1"/>
  <c r="AN1047" i="2" s="1"/>
  <c r="C1048" i="1"/>
  <c r="AN1048" i="2" s="1"/>
  <c r="C1049" i="1"/>
  <c r="AN1049" i="2" s="1"/>
  <c r="C1050" i="1"/>
  <c r="AN1050" i="2" s="1"/>
  <c r="C1051" i="1"/>
  <c r="AN1051" i="2" s="1"/>
  <c r="C1052" i="1"/>
  <c r="AN1052" i="2" s="1"/>
  <c r="C1053" i="1"/>
  <c r="AN1053" i="2" s="1"/>
  <c r="C1054" i="1"/>
  <c r="AN1054" i="2" s="1"/>
  <c r="C1055" i="1"/>
  <c r="AN1055" i="2" s="1"/>
  <c r="C1056" i="1"/>
  <c r="AN1056" i="2" s="1"/>
  <c r="C1057" i="1"/>
  <c r="AN1057" i="2" s="1"/>
  <c r="C1058" i="1"/>
  <c r="AN1058" i="2" s="1"/>
  <c r="C1059" i="1"/>
  <c r="AN1059" i="2" s="1"/>
  <c r="C1060" i="1"/>
  <c r="AN1060" i="2" s="1"/>
  <c r="C1061" i="1"/>
  <c r="AN1061" i="2" s="1"/>
  <c r="C1062" i="1"/>
  <c r="AN1062" i="2" s="1"/>
  <c r="C1063" i="1"/>
  <c r="AN1063" i="2" s="1"/>
  <c r="C1064" i="1"/>
  <c r="AN1064" i="2" s="1"/>
  <c r="C1065" i="1"/>
  <c r="AN1065" i="2" s="1"/>
  <c r="C1066" i="1"/>
  <c r="AN1066" i="2" s="1"/>
  <c r="C1067" i="1"/>
  <c r="AN1067" i="2" s="1"/>
  <c r="C1068" i="1"/>
  <c r="AN1068" i="2" s="1"/>
  <c r="C1069" i="1"/>
  <c r="AN1069" i="2" s="1"/>
  <c r="C1070" i="1"/>
  <c r="AN1070" i="2" s="1"/>
  <c r="C1071" i="1"/>
  <c r="AN1071" i="2" s="1"/>
  <c r="C1072" i="1"/>
  <c r="AN1072" i="2" s="1"/>
  <c r="C1073" i="1"/>
  <c r="AN1073" i="2" s="1"/>
  <c r="C1074" i="1"/>
  <c r="AN1074" i="2" s="1"/>
  <c r="C1075" i="1"/>
  <c r="AN1075" i="2" s="1"/>
  <c r="C1076" i="1"/>
  <c r="AN1076" i="2" s="1"/>
  <c r="C1077" i="1"/>
  <c r="AN1077" i="2" s="1"/>
  <c r="C1078" i="1"/>
  <c r="AN1078" i="2" s="1"/>
  <c r="C1079" i="1"/>
  <c r="AN1079" i="2" s="1"/>
  <c r="C1080" i="1"/>
  <c r="AN1080" i="2" s="1"/>
  <c r="C1081" i="1"/>
  <c r="AN1081" i="2" s="1"/>
  <c r="C1082" i="1"/>
  <c r="AN1082" i="2" s="1"/>
  <c r="C1083" i="1"/>
  <c r="AN1083" i="2" s="1"/>
  <c r="C1084" i="1"/>
  <c r="AN1084" i="2" s="1"/>
  <c r="C1085" i="1"/>
  <c r="AN1085" i="2" s="1"/>
  <c r="C1086" i="1"/>
  <c r="AN1086" i="2" s="1"/>
  <c r="C1087" i="1"/>
  <c r="AN1087" i="2" s="1"/>
  <c r="C1088" i="1"/>
  <c r="AN1088" i="2" s="1"/>
  <c r="C1089" i="1"/>
  <c r="AN1089" i="2" s="1"/>
  <c r="C1090" i="1"/>
  <c r="AN1090" i="2" s="1"/>
  <c r="C1091" i="1"/>
  <c r="AN1091" i="2" s="1"/>
  <c r="C1092" i="1"/>
  <c r="AN1092" i="2" s="1"/>
  <c r="C1093" i="1"/>
  <c r="AN1093" i="2" s="1"/>
  <c r="C1094" i="1"/>
  <c r="AN1094" i="2" s="1"/>
  <c r="C1095" i="1"/>
  <c r="AN1095" i="2" s="1"/>
  <c r="C1096" i="1"/>
  <c r="AN1096" i="2" s="1"/>
  <c r="C1097" i="1"/>
  <c r="AN1097" i="2" s="1"/>
  <c r="C1098" i="1"/>
  <c r="AN1098" i="2" s="1"/>
  <c r="C1099" i="1"/>
  <c r="AN1099" i="2" s="1"/>
  <c r="C1100" i="1"/>
  <c r="AN1100" i="2" s="1"/>
  <c r="C1101" i="1"/>
  <c r="AN1101" i="2" s="1"/>
  <c r="C1102" i="1"/>
  <c r="AN1102" i="2" s="1"/>
  <c r="C1103" i="1"/>
  <c r="AN1103" i="2" s="1"/>
  <c r="C1104" i="1"/>
  <c r="AN1104" i="2" s="1"/>
  <c r="C1105" i="1"/>
  <c r="AN1105" i="2" s="1"/>
  <c r="C1106" i="1"/>
  <c r="AN1106" i="2" s="1"/>
  <c r="C1107" i="1"/>
  <c r="AN1107" i="2" s="1"/>
  <c r="C1108" i="1"/>
  <c r="AN1108" i="2" s="1"/>
  <c r="C1109" i="1"/>
  <c r="AN1109" i="2" s="1"/>
  <c r="C1110" i="1"/>
  <c r="AN1110" i="2" s="1"/>
  <c r="C1111" i="1"/>
  <c r="AN1111" i="2" s="1"/>
  <c r="C1112" i="1"/>
  <c r="AN1112" i="2" s="1"/>
  <c r="C1113" i="1"/>
  <c r="AN1113" i="2" s="1"/>
  <c r="C1114" i="1"/>
  <c r="AN1114" i="2" s="1"/>
  <c r="C1115" i="1"/>
  <c r="AN1115" i="2" s="1"/>
  <c r="C1116" i="1"/>
  <c r="AN1116" i="2" s="1"/>
  <c r="C1117" i="1"/>
  <c r="AN1117" i="2" s="1"/>
  <c r="C1118" i="1"/>
  <c r="AN1118" i="2" s="1"/>
  <c r="C1119" i="1"/>
  <c r="AN1119" i="2" s="1"/>
  <c r="C1120" i="1"/>
  <c r="AN1120" i="2" s="1"/>
  <c r="C1121" i="1"/>
  <c r="AN1121" i="2" s="1"/>
  <c r="C1122" i="1"/>
  <c r="AN1122" i="2" s="1"/>
  <c r="C1123" i="1"/>
  <c r="AN1123" i="2" s="1"/>
  <c r="C1124" i="1"/>
  <c r="AN1124" i="2" s="1"/>
  <c r="C1125" i="1"/>
  <c r="AN1125" i="2" s="1"/>
  <c r="C1126" i="1"/>
  <c r="AN1126" i="2" s="1"/>
  <c r="C1127" i="1"/>
  <c r="AN1127" i="2" s="1"/>
  <c r="C1128" i="1"/>
  <c r="AN1128" i="2" s="1"/>
  <c r="C1129" i="1"/>
  <c r="AN1129" i="2" s="1"/>
  <c r="C1130" i="1"/>
  <c r="AN1130" i="2" s="1"/>
  <c r="C1131" i="1"/>
  <c r="AN1131" i="2" s="1"/>
  <c r="C1132" i="1"/>
  <c r="AN1132" i="2" s="1"/>
  <c r="C1133" i="1"/>
  <c r="AN1133" i="2" s="1"/>
  <c r="C1134" i="1"/>
  <c r="AN1134" i="2" s="1"/>
  <c r="C1135" i="1"/>
  <c r="AN1135" i="2" s="1"/>
  <c r="C1136" i="1"/>
  <c r="AN1136" i="2" s="1"/>
  <c r="C1137" i="1"/>
  <c r="AN1137" i="2" s="1"/>
  <c r="C1138" i="1"/>
  <c r="AN1138" i="2" s="1"/>
  <c r="C1139" i="1"/>
  <c r="AN1139" i="2" s="1"/>
  <c r="C1140" i="1"/>
  <c r="AN1140" i="2" s="1"/>
  <c r="C1141" i="1"/>
  <c r="AN1141" i="2" s="1"/>
  <c r="C1142" i="1"/>
  <c r="AN1142" i="2" s="1"/>
  <c r="C1143" i="1"/>
  <c r="AN1143" i="2" s="1"/>
  <c r="C1144" i="1"/>
  <c r="AN1144" i="2" s="1"/>
  <c r="C1145" i="1"/>
  <c r="AN1145" i="2" s="1"/>
  <c r="C1146" i="1"/>
  <c r="AN1146" i="2" s="1"/>
  <c r="C1147" i="1"/>
  <c r="AN1147" i="2" s="1"/>
  <c r="C1148" i="1"/>
  <c r="AN1148" i="2" s="1"/>
  <c r="C1149" i="1"/>
  <c r="AN1149" i="2" s="1"/>
  <c r="C1150" i="1"/>
  <c r="AN1150" i="2" s="1"/>
  <c r="C1151" i="1"/>
  <c r="AN1151" i="2" s="1"/>
  <c r="C1152" i="1"/>
  <c r="AN1152" i="2" s="1"/>
  <c r="C1153" i="1"/>
  <c r="AN1153" i="2" s="1"/>
  <c r="C1154" i="1"/>
  <c r="AN1154" i="2" s="1"/>
  <c r="C1155" i="1"/>
  <c r="AN1155" i="2" s="1"/>
  <c r="C1156" i="1"/>
  <c r="AN1156" i="2" s="1"/>
  <c r="C1157" i="1"/>
  <c r="AN1157" i="2" s="1"/>
  <c r="C1158" i="1"/>
  <c r="AN1158" i="2" s="1"/>
  <c r="C1159" i="1"/>
  <c r="AN1159" i="2" s="1"/>
  <c r="C1160" i="1"/>
  <c r="AN1160" i="2" s="1"/>
  <c r="C1161" i="1"/>
  <c r="AN1161" i="2" s="1"/>
  <c r="C1162" i="1"/>
  <c r="AN1162" i="2" s="1"/>
  <c r="C1163" i="1"/>
  <c r="AN1163" i="2" s="1"/>
  <c r="C1164" i="1"/>
  <c r="AN1164" i="2" s="1"/>
  <c r="C1165" i="1"/>
  <c r="AN1165" i="2" s="1"/>
  <c r="C1166" i="1"/>
  <c r="AN1166" i="2" s="1"/>
  <c r="C1167" i="1"/>
  <c r="AN1167" i="2" s="1"/>
  <c r="C1168" i="1"/>
  <c r="AN1168" i="2" s="1"/>
  <c r="C1169" i="1"/>
  <c r="AN1169" i="2" s="1"/>
  <c r="C1170" i="1"/>
  <c r="AN1170" i="2" s="1"/>
  <c r="C1171" i="1"/>
  <c r="AN1171" i="2" s="1"/>
  <c r="C1172" i="1"/>
  <c r="AN1172" i="2" s="1"/>
  <c r="C1173" i="1"/>
  <c r="AN1173" i="2" s="1"/>
  <c r="C1174" i="1"/>
  <c r="AN1174" i="2" s="1"/>
  <c r="C1175" i="1"/>
  <c r="AN1175" i="2" s="1"/>
  <c r="C1176" i="1"/>
  <c r="AN1176" i="2" s="1"/>
  <c r="C1177" i="1"/>
  <c r="AN1177" i="2" s="1"/>
  <c r="C1178" i="1"/>
  <c r="AN1178" i="2" s="1"/>
  <c r="C1179" i="1"/>
  <c r="AN1179" i="2" s="1"/>
  <c r="C1180" i="1"/>
  <c r="AN1180" i="2" s="1"/>
  <c r="C1181" i="1"/>
  <c r="AN1181" i="2" s="1"/>
  <c r="C1182" i="1"/>
  <c r="AN1182" i="2" s="1"/>
  <c r="C1183" i="1"/>
  <c r="AN1183" i="2" s="1"/>
  <c r="C1184" i="1"/>
  <c r="AN1184" i="2" s="1"/>
  <c r="C1185" i="1"/>
  <c r="AN1185" i="2" s="1"/>
  <c r="C1186" i="1"/>
  <c r="AN1186" i="2" s="1"/>
  <c r="C1187" i="1"/>
  <c r="AN1187" i="2" s="1"/>
  <c r="C1188" i="1"/>
  <c r="AN1188" i="2" s="1"/>
  <c r="C1189" i="1"/>
  <c r="AN1189" i="2" s="1"/>
  <c r="C1190" i="1"/>
  <c r="AN1190" i="2" s="1"/>
  <c r="C1191" i="1"/>
  <c r="AN1191" i="2" s="1"/>
  <c r="C1192" i="1"/>
  <c r="AN1192" i="2" s="1"/>
  <c r="C1193" i="1"/>
  <c r="AN1193" i="2" s="1"/>
  <c r="C1194" i="1"/>
  <c r="AN1194" i="2" s="1"/>
  <c r="C1195" i="1"/>
  <c r="AN1195" i="2" s="1"/>
  <c r="C1196" i="1"/>
  <c r="AN1196" i="2" s="1"/>
  <c r="C1197" i="1"/>
  <c r="AN1197" i="2" s="1"/>
  <c r="C1198" i="1"/>
  <c r="AN1198" i="2" s="1"/>
  <c r="C1199" i="1"/>
  <c r="AN1199" i="2" s="1"/>
  <c r="C1200" i="1"/>
  <c r="AN1200" i="2" s="1"/>
  <c r="C1201" i="1"/>
  <c r="AN1201" i="2" s="1"/>
  <c r="C1202" i="1"/>
  <c r="AN1202" i="2" s="1"/>
  <c r="C1203" i="1"/>
  <c r="AN1203" i="2" s="1"/>
  <c r="C1204" i="1"/>
  <c r="AN1204" i="2" s="1"/>
  <c r="C1205" i="1"/>
  <c r="AN1205" i="2" s="1"/>
  <c r="C1206" i="1"/>
  <c r="AN1206" i="2" s="1"/>
  <c r="C1207" i="1"/>
  <c r="AN1207" i="2" s="1"/>
  <c r="C1208" i="1"/>
  <c r="AN1208" i="2" s="1"/>
  <c r="C1209" i="1"/>
  <c r="AN1209" i="2" s="1"/>
  <c r="C1210" i="1"/>
  <c r="AN1210" i="2" s="1"/>
  <c r="C1211" i="1"/>
  <c r="AN1211" i="2" s="1"/>
  <c r="C1212" i="1"/>
  <c r="AN1212" i="2" s="1"/>
  <c r="C1213" i="1"/>
  <c r="AN1213" i="2" s="1"/>
  <c r="C1214" i="1"/>
  <c r="AN1214" i="2" s="1"/>
  <c r="C1215" i="1"/>
  <c r="AN1215" i="2" s="1"/>
  <c r="C1216" i="1"/>
  <c r="AN1216" i="2" s="1"/>
  <c r="C1217" i="1"/>
  <c r="AN1217" i="2" s="1"/>
  <c r="C1218" i="1"/>
  <c r="AN1218" i="2" s="1"/>
  <c r="C1219" i="1"/>
  <c r="AN1219" i="2" s="1"/>
  <c r="C1220" i="1"/>
  <c r="AN1220" i="2" s="1"/>
  <c r="C1221" i="1"/>
  <c r="AN1221" i="2" s="1"/>
  <c r="C1222" i="1"/>
  <c r="AN1222" i="2" s="1"/>
  <c r="C1223" i="1"/>
  <c r="AN1223" i="2" s="1"/>
  <c r="C1224" i="1"/>
  <c r="AN1224" i="2" s="1"/>
  <c r="C1225" i="1"/>
  <c r="AN1225" i="2" s="1"/>
  <c r="C1226" i="1"/>
  <c r="AN1226" i="2" s="1"/>
  <c r="C1227" i="1"/>
  <c r="AN1227" i="2" s="1"/>
  <c r="C1228" i="1"/>
  <c r="AN1228" i="2" s="1"/>
  <c r="C1229" i="1"/>
  <c r="AN1229" i="2" s="1"/>
  <c r="C1230" i="1"/>
  <c r="AN1230" i="2" s="1"/>
  <c r="C1231" i="1"/>
  <c r="AN1231" i="2" s="1"/>
  <c r="C1232" i="1"/>
  <c r="AN1232" i="2" s="1"/>
  <c r="C1233" i="1"/>
  <c r="AN1233" i="2" s="1"/>
  <c r="C1234" i="1"/>
  <c r="AN1234" i="2" s="1"/>
  <c r="C1235" i="1"/>
  <c r="AN1235" i="2" s="1"/>
  <c r="C1236" i="1"/>
  <c r="AN1236" i="2" s="1"/>
  <c r="C1237" i="1"/>
  <c r="AN1237" i="2" s="1"/>
  <c r="C1238" i="1"/>
  <c r="AN1238" i="2" s="1"/>
  <c r="C1239" i="1"/>
  <c r="AN1239" i="2" s="1"/>
  <c r="C1240" i="1"/>
  <c r="AN1240" i="2" s="1"/>
  <c r="C1241" i="1"/>
  <c r="AN1241" i="2" s="1"/>
  <c r="C1242" i="1"/>
  <c r="AN1242" i="2" s="1"/>
  <c r="C1243" i="1"/>
  <c r="AN1243" i="2" s="1"/>
  <c r="C1244" i="1"/>
  <c r="AN1244" i="2" s="1"/>
  <c r="C1245" i="1"/>
  <c r="AN1245" i="2" s="1"/>
  <c r="C1246" i="1"/>
  <c r="AN1246" i="2" s="1"/>
  <c r="C1247" i="1"/>
  <c r="AN1247" i="2" s="1"/>
  <c r="C1248" i="1"/>
  <c r="AN1248" i="2" s="1"/>
  <c r="C1249" i="1"/>
  <c r="AN1249" i="2" s="1"/>
  <c r="C1250" i="1"/>
  <c r="AN1250" i="2" s="1"/>
  <c r="C1251" i="1"/>
  <c r="AN1251" i="2" s="1"/>
  <c r="C1252" i="1"/>
  <c r="AN1252" i="2" s="1"/>
  <c r="C1253" i="1"/>
  <c r="AN1253" i="2" s="1"/>
  <c r="C1254" i="1"/>
  <c r="AN1254" i="2" s="1"/>
  <c r="C1255" i="1"/>
  <c r="AN1255" i="2" s="1"/>
  <c r="C1256" i="1"/>
  <c r="AN1256" i="2" s="1"/>
  <c r="C1257" i="1"/>
  <c r="AN1257" i="2" s="1"/>
  <c r="C1258" i="1"/>
  <c r="AN1258" i="2" s="1"/>
  <c r="C1259" i="1"/>
  <c r="AN1259" i="2" s="1"/>
  <c r="C1260" i="1"/>
  <c r="AN1260" i="2" s="1"/>
  <c r="C1261" i="1"/>
  <c r="AN1261" i="2" s="1"/>
  <c r="C1262" i="1"/>
  <c r="AN1262" i="2" s="1"/>
  <c r="C1263" i="1"/>
  <c r="AN1263" i="2" s="1"/>
  <c r="C1264" i="1"/>
  <c r="AN1264" i="2" s="1"/>
  <c r="C1265" i="1"/>
  <c r="AN1265" i="2" s="1"/>
  <c r="C1266" i="1"/>
  <c r="AN1266" i="2" s="1"/>
  <c r="C1267" i="1"/>
  <c r="AN1267" i="2" s="1"/>
  <c r="C1268" i="1"/>
  <c r="AN1268" i="2" s="1"/>
  <c r="C1269" i="1"/>
  <c r="AN1269" i="2" s="1"/>
  <c r="C1270" i="1"/>
  <c r="AN1270" i="2" s="1"/>
  <c r="C1271" i="1"/>
  <c r="AN1271" i="2" s="1"/>
  <c r="C1272" i="1"/>
  <c r="AN1272" i="2" s="1"/>
  <c r="C1273" i="1"/>
  <c r="AN1273" i="2" s="1"/>
  <c r="C1274" i="1"/>
  <c r="AN1274" i="2" s="1"/>
  <c r="C1275" i="1"/>
  <c r="AN1275" i="2" s="1"/>
  <c r="C1276" i="1"/>
  <c r="AN1276" i="2" s="1"/>
  <c r="C1277" i="1"/>
  <c r="AN1277" i="2" s="1"/>
  <c r="C1278" i="1"/>
  <c r="AN1278" i="2" s="1"/>
  <c r="C1279" i="1"/>
  <c r="AN1279" i="2" s="1"/>
  <c r="C1280" i="1"/>
  <c r="AN1280" i="2" s="1"/>
  <c r="C1281" i="1"/>
  <c r="AN1281" i="2" s="1"/>
  <c r="C1282" i="1"/>
  <c r="AN1282" i="2" s="1"/>
  <c r="C1283" i="1"/>
  <c r="AN1283" i="2" s="1"/>
  <c r="C1284" i="1"/>
  <c r="AN1284" i="2" s="1"/>
  <c r="C1285" i="1"/>
  <c r="AN1285" i="2" s="1"/>
  <c r="C1286" i="1"/>
  <c r="AN1286" i="2" s="1"/>
  <c r="C1287" i="1"/>
  <c r="AN1287" i="2" s="1"/>
  <c r="C1288" i="1"/>
  <c r="AN1288" i="2" s="1"/>
  <c r="C1289" i="1"/>
  <c r="AN1289" i="2" s="1"/>
  <c r="C1290" i="1"/>
  <c r="AN1290" i="2" s="1"/>
  <c r="C1291" i="1"/>
  <c r="AN1291" i="2" s="1"/>
  <c r="C1292" i="1"/>
  <c r="AN1292" i="2" s="1"/>
  <c r="C1293" i="1"/>
  <c r="AN1293" i="2" s="1"/>
  <c r="C1294" i="1"/>
  <c r="AN1294" i="2" s="1"/>
  <c r="C1295" i="1"/>
  <c r="AN1295" i="2" s="1"/>
  <c r="C1296" i="1"/>
  <c r="AN1296" i="2" s="1"/>
  <c r="C1297" i="1"/>
  <c r="AN1297" i="2" s="1"/>
  <c r="C1298" i="1"/>
  <c r="AN1298" i="2" s="1"/>
  <c r="C1299" i="1"/>
  <c r="AN1299" i="2" s="1"/>
  <c r="C1300" i="1"/>
  <c r="AN1300" i="2" s="1"/>
  <c r="C1301" i="1"/>
  <c r="AN1301" i="2" s="1"/>
  <c r="C1302" i="1"/>
  <c r="AN1302" i="2" s="1"/>
  <c r="C1303" i="1"/>
  <c r="AN1303" i="2" s="1"/>
  <c r="C1304" i="1"/>
  <c r="AN1304" i="2" s="1"/>
  <c r="C1305" i="1"/>
  <c r="AN1305" i="2" s="1"/>
  <c r="C1306" i="1"/>
  <c r="AN1306" i="2" s="1"/>
  <c r="C1307" i="1"/>
  <c r="AN1307" i="2" s="1"/>
  <c r="C1308" i="1"/>
  <c r="AN1308" i="2" s="1"/>
  <c r="C1309" i="1"/>
  <c r="AN1309" i="2" s="1"/>
  <c r="C1310" i="1"/>
  <c r="AN1310" i="2" s="1"/>
  <c r="C1311" i="1"/>
  <c r="AN1311" i="2" s="1"/>
  <c r="C1312" i="1"/>
  <c r="AN1312" i="2" s="1"/>
  <c r="C1313" i="1"/>
  <c r="AN1313" i="2" s="1"/>
  <c r="C1314" i="1"/>
  <c r="AN1314" i="2" s="1"/>
  <c r="C1315" i="1"/>
  <c r="AN1315" i="2" s="1"/>
  <c r="C1316" i="1"/>
  <c r="AN1316" i="2" s="1"/>
  <c r="C1317" i="1"/>
  <c r="AN1317" i="2" s="1"/>
  <c r="C1318" i="1"/>
  <c r="AN1318" i="2" s="1"/>
  <c r="C1319" i="1"/>
  <c r="AN1319" i="2" s="1"/>
  <c r="C1320" i="1"/>
  <c r="AN1320" i="2" s="1"/>
  <c r="C1321" i="1"/>
  <c r="AN1321" i="2" s="1"/>
  <c r="C1322" i="1"/>
  <c r="AN1322" i="2" s="1"/>
  <c r="C1323" i="1"/>
  <c r="AN1323" i="2" s="1"/>
  <c r="C1324" i="1"/>
  <c r="AN1324" i="2" s="1"/>
  <c r="C1325" i="1"/>
  <c r="AN1325" i="2" s="1"/>
  <c r="C1326" i="1"/>
  <c r="AN1326" i="2" s="1"/>
  <c r="C1327" i="1"/>
  <c r="AN1327" i="2" s="1"/>
  <c r="C1328" i="1"/>
  <c r="AN1328" i="2" s="1"/>
  <c r="C1329" i="1"/>
  <c r="AN1329" i="2" s="1"/>
  <c r="C1330" i="1"/>
  <c r="AN1330" i="2" s="1"/>
  <c r="C1331" i="1"/>
  <c r="AN1331" i="2" s="1"/>
  <c r="C1332" i="1"/>
  <c r="AN1332" i="2" s="1"/>
  <c r="C1333" i="1"/>
  <c r="AN1333" i="2" s="1"/>
  <c r="C1334" i="1"/>
  <c r="AN1334" i="2" s="1"/>
  <c r="C1335" i="1"/>
  <c r="AN1335" i="2" s="1"/>
  <c r="C1336" i="1"/>
  <c r="AN1336" i="2" s="1"/>
  <c r="C1337" i="1"/>
  <c r="AN1337" i="2" s="1"/>
  <c r="C1338" i="1"/>
  <c r="AN1338" i="2" s="1"/>
  <c r="C1339" i="1"/>
  <c r="AN1339" i="2" s="1"/>
  <c r="C1340" i="1"/>
  <c r="AN1340" i="2" s="1"/>
  <c r="C1341" i="1"/>
  <c r="AN1341" i="2" s="1"/>
  <c r="C1342" i="1"/>
  <c r="AN1342" i="2" s="1"/>
  <c r="C1343" i="1"/>
  <c r="AN1343" i="2" s="1"/>
  <c r="C1344" i="1"/>
  <c r="AN1344" i="2" s="1"/>
  <c r="C1345" i="1"/>
  <c r="AN1345" i="2" s="1"/>
  <c r="C1346" i="1"/>
  <c r="AN1346" i="2" s="1"/>
  <c r="C1347" i="1"/>
  <c r="AN1347" i="2" s="1"/>
  <c r="C1348" i="1"/>
  <c r="AN1348" i="2" s="1"/>
  <c r="C1349" i="1"/>
  <c r="AN1349" i="2" s="1"/>
  <c r="C1350" i="1"/>
  <c r="AN1350" i="2" s="1"/>
  <c r="C1351" i="1"/>
  <c r="AN1351" i="2" s="1"/>
  <c r="C1352" i="1"/>
  <c r="AN1352" i="2" s="1"/>
  <c r="C1353" i="1"/>
  <c r="AN1353" i="2" s="1"/>
  <c r="C1354" i="1"/>
  <c r="AN1354" i="2" s="1"/>
  <c r="C1355" i="1"/>
  <c r="AN1355" i="2" s="1"/>
  <c r="C1356" i="1"/>
  <c r="AN1356" i="2" s="1"/>
  <c r="C1357" i="1"/>
  <c r="AN1357" i="2" s="1"/>
  <c r="C1358" i="1"/>
  <c r="AN1358" i="2" s="1"/>
  <c r="C1359" i="1"/>
  <c r="AN1359" i="2" s="1"/>
  <c r="C1360" i="1"/>
  <c r="AN1360" i="2" s="1"/>
  <c r="C1361" i="1"/>
  <c r="AN1361" i="2" s="1"/>
  <c r="C1362" i="1"/>
  <c r="AN1362" i="2" s="1"/>
  <c r="C1363" i="1"/>
  <c r="AN1363" i="2" s="1"/>
  <c r="C1364" i="1"/>
  <c r="AN1364" i="2" s="1"/>
  <c r="C1365" i="1"/>
  <c r="AN1365" i="2" s="1"/>
  <c r="C1366" i="1"/>
  <c r="AN1366" i="2" s="1"/>
  <c r="C1367" i="1"/>
  <c r="AN1367" i="2" s="1"/>
  <c r="C1368" i="1"/>
  <c r="AN1368" i="2" s="1"/>
  <c r="C1369" i="1"/>
  <c r="AN1369" i="2" s="1"/>
  <c r="C1370" i="1"/>
  <c r="AN1370" i="2" s="1"/>
  <c r="C1371" i="1"/>
  <c r="AN1371" i="2" s="1"/>
  <c r="C1372" i="1"/>
  <c r="AN1372" i="2" s="1"/>
  <c r="C1373" i="1"/>
  <c r="AN1373" i="2" s="1"/>
  <c r="C1374" i="1"/>
  <c r="AN1374" i="2" s="1"/>
  <c r="C1375" i="1"/>
  <c r="AN1375" i="2" s="1"/>
  <c r="C1376" i="1"/>
  <c r="AN1376" i="2" s="1"/>
  <c r="C1377" i="1"/>
  <c r="AN1377" i="2" s="1"/>
  <c r="C1378" i="1"/>
  <c r="AN1378" i="2" s="1"/>
  <c r="C1379" i="1"/>
  <c r="AN1379" i="2" s="1"/>
  <c r="C1380" i="1"/>
  <c r="AN1380" i="2" s="1"/>
  <c r="C1381" i="1"/>
  <c r="AN1381" i="2" s="1"/>
  <c r="C1382" i="1"/>
  <c r="AN1382" i="2" s="1"/>
  <c r="C1383" i="1"/>
  <c r="AN1383" i="2" s="1"/>
  <c r="C1384" i="1"/>
  <c r="AN1384" i="2" s="1"/>
  <c r="C1385" i="1"/>
  <c r="AN1385" i="2" s="1"/>
  <c r="C1386" i="1"/>
  <c r="AN1386" i="2" s="1"/>
  <c r="C1387" i="1"/>
  <c r="AN1387" i="2" s="1"/>
  <c r="C1388" i="1"/>
  <c r="AN1388" i="2" s="1"/>
  <c r="C1389" i="1"/>
  <c r="AN1389" i="2" s="1"/>
  <c r="C1390" i="1"/>
  <c r="AN1390" i="2" s="1"/>
  <c r="C1391" i="1"/>
  <c r="AN1391" i="2" s="1"/>
  <c r="C1392" i="1"/>
  <c r="AN1392" i="2" s="1"/>
  <c r="C1393" i="1"/>
  <c r="AN1393" i="2" s="1"/>
  <c r="C1394" i="1"/>
  <c r="AN1394" i="2" s="1"/>
  <c r="C1395" i="1"/>
  <c r="AN1395" i="2" s="1"/>
  <c r="C1396" i="1"/>
  <c r="AN1396" i="2" s="1"/>
  <c r="C1397" i="1"/>
  <c r="AN1397" i="2" s="1"/>
  <c r="C1398" i="1"/>
  <c r="AN1398" i="2" s="1"/>
  <c r="C1399" i="1"/>
  <c r="AN1399" i="2" s="1"/>
  <c r="C1400" i="1"/>
  <c r="AN1400" i="2" s="1"/>
  <c r="C1401" i="1"/>
  <c r="AN1401" i="2" s="1"/>
  <c r="C1402" i="1"/>
  <c r="AN1402" i="2" s="1"/>
  <c r="C1403" i="1"/>
  <c r="AN1403" i="2" s="1"/>
  <c r="C1404" i="1"/>
  <c r="AN1404" i="2" s="1"/>
  <c r="C1405" i="1"/>
  <c r="AN1405" i="2" s="1"/>
  <c r="C1406" i="1"/>
  <c r="AN1406" i="2" s="1"/>
  <c r="C1407" i="1"/>
  <c r="AN1407" i="2" s="1"/>
  <c r="C1408" i="1"/>
  <c r="AN1408" i="2" s="1"/>
  <c r="C1409" i="1"/>
  <c r="AN1409" i="2" s="1"/>
  <c r="C1410" i="1"/>
  <c r="AN1410" i="2" s="1"/>
  <c r="C1411" i="1"/>
  <c r="AN1411" i="2" s="1"/>
  <c r="C1412" i="1"/>
  <c r="AN1412" i="2" s="1"/>
  <c r="C1413" i="1"/>
  <c r="AN1413" i="2" s="1"/>
  <c r="C1414" i="1"/>
  <c r="AN1414" i="2" s="1"/>
  <c r="C1415" i="1"/>
  <c r="AN1415" i="2" s="1"/>
  <c r="C1416" i="1"/>
  <c r="AN1416" i="2" s="1"/>
  <c r="C1417" i="1"/>
  <c r="AN1417" i="2" s="1"/>
  <c r="C1418" i="1"/>
  <c r="AN1418" i="2" s="1"/>
  <c r="C1419" i="1"/>
  <c r="AN1419" i="2" s="1"/>
  <c r="C1420" i="1"/>
  <c r="AN1420" i="2" s="1"/>
  <c r="C1421" i="1"/>
  <c r="AN1421" i="2" s="1"/>
  <c r="C1422" i="1"/>
  <c r="AN1422" i="2" s="1"/>
  <c r="C1423" i="1"/>
  <c r="AN1423" i="2" s="1"/>
  <c r="C1424" i="1"/>
  <c r="AN1424" i="2" s="1"/>
  <c r="C1425" i="1"/>
  <c r="AN1425" i="2" s="1"/>
  <c r="C1426" i="1"/>
  <c r="AN1426" i="2" s="1"/>
  <c r="C1427" i="1"/>
  <c r="AN1427" i="2" s="1"/>
  <c r="C1428" i="1"/>
  <c r="AN1428" i="2" s="1"/>
  <c r="C1429" i="1"/>
  <c r="AN1429" i="2" s="1"/>
  <c r="C1430" i="1"/>
  <c r="AN1430" i="2" s="1"/>
  <c r="C1431" i="1"/>
  <c r="AN1431" i="2" s="1"/>
  <c r="C1432" i="1"/>
  <c r="AN1432" i="2" s="1"/>
  <c r="C1433" i="1"/>
  <c r="AN1433" i="2" s="1"/>
  <c r="C1434" i="1"/>
  <c r="AN1434" i="2" s="1"/>
  <c r="C1435" i="1"/>
  <c r="AN1435" i="2" s="1"/>
  <c r="C1436" i="1"/>
  <c r="AN1436" i="2" s="1"/>
  <c r="C1437" i="1"/>
  <c r="AN1437" i="2" s="1"/>
  <c r="C1438" i="1"/>
  <c r="AN1438" i="2" s="1"/>
  <c r="C1439" i="1"/>
  <c r="AN1439" i="2" s="1"/>
  <c r="C1440" i="1"/>
  <c r="AN1440" i="2" s="1"/>
  <c r="C1441" i="1"/>
  <c r="AN1441" i="2" s="1"/>
  <c r="C1442" i="1"/>
  <c r="AN1442" i="2" s="1"/>
  <c r="C1443" i="1"/>
  <c r="AN1443" i="2" s="1"/>
  <c r="C1444" i="1"/>
  <c r="AN1444" i="2" s="1"/>
  <c r="C1445" i="1"/>
  <c r="AN1445" i="2" s="1"/>
  <c r="C1446" i="1"/>
  <c r="AN1446" i="2" s="1"/>
  <c r="C1447" i="1"/>
  <c r="AN1447" i="2" s="1"/>
  <c r="C1448" i="1"/>
  <c r="AN1448" i="2" s="1"/>
  <c r="C1449" i="1"/>
  <c r="AN1449" i="2" s="1"/>
  <c r="C1450" i="1"/>
  <c r="AN1450" i="2" s="1"/>
  <c r="C1451" i="1"/>
  <c r="AN1451" i="2" s="1"/>
  <c r="C1452" i="1"/>
  <c r="AN1452" i="2" s="1"/>
  <c r="C1453" i="1"/>
  <c r="AN1453" i="2" s="1"/>
  <c r="C1454" i="1"/>
  <c r="AN1454" i="2" s="1"/>
  <c r="C1455" i="1"/>
  <c r="AN1455" i="2" s="1"/>
  <c r="C1456" i="1"/>
  <c r="AN1456" i="2" s="1"/>
  <c r="C1457" i="1"/>
  <c r="AN1457" i="2" s="1"/>
  <c r="C1458" i="1"/>
  <c r="AN1458" i="2" s="1"/>
  <c r="C1459" i="1"/>
  <c r="AN1459" i="2" s="1"/>
  <c r="C1460" i="1"/>
  <c r="AN1460" i="2" s="1"/>
  <c r="C1461" i="1"/>
  <c r="AN1461" i="2" s="1"/>
  <c r="C1462" i="1"/>
  <c r="AN1462" i="2" s="1"/>
  <c r="C1463" i="1"/>
  <c r="AN1463" i="2" s="1"/>
  <c r="C1464" i="1"/>
  <c r="AN1464" i="2" s="1"/>
  <c r="C1465" i="1"/>
  <c r="AN1465" i="2" s="1"/>
  <c r="C1466" i="1"/>
  <c r="AN1466" i="2" s="1"/>
  <c r="C1467" i="1"/>
  <c r="AN1467" i="2" s="1"/>
  <c r="C1468" i="1"/>
  <c r="AN1468" i="2" s="1"/>
  <c r="C1469" i="1"/>
  <c r="AN1469" i="2" s="1"/>
  <c r="C1470" i="1"/>
  <c r="AN1470" i="2" s="1"/>
  <c r="C1471" i="1"/>
  <c r="AN1471" i="2" s="1"/>
  <c r="C1472" i="1"/>
  <c r="AN1472" i="2" s="1"/>
  <c r="C1473" i="1"/>
  <c r="AN1473" i="2" s="1"/>
  <c r="C1474" i="1"/>
  <c r="AN1474" i="2" s="1"/>
  <c r="C1475" i="1"/>
  <c r="AN1475" i="2" s="1"/>
  <c r="C1476" i="1"/>
  <c r="AN1476" i="2" s="1"/>
  <c r="C1477" i="1"/>
  <c r="AN1477" i="2" s="1"/>
  <c r="C1478" i="1"/>
  <c r="AN1478" i="2" s="1"/>
  <c r="C1479" i="1"/>
  <c r="AN1479" i="2" s="1"/>
  <c r="C1480" i="1"/>
  <c r="AN1480" i="2" s="1"/>
  <c r="C1481" i="1"/>
  <c r="AN1481" i="2" s="1"/>
  <c r="C1482" i="1"/>
  <c r="AN1482" i="2" s="1"/>
  <c r="C1483" i="1"/>
  <c r="AN1483" i="2" s="1"/>
  <c r="C1484" i="1"/>
  <c r="AN1484" i="2" s="1"/>
  <c r="C1485" i="1"/>
  <c r="AN1485" i="2" s="1"/>
  <c r="C1486" i="1"/>
  <c r="AN1486" i="2" s="1"/>
  <c r="C1487" i="1"/>
  <c r="AN1487" i="2" s="1"/>
  <c r="C1488" i="1"/>
  <c r="AN1488" i="2" s="1"/>
  <c r="C1489" i="1"/>
  <c r="AN1489" i="2" s="1"/>
  <c r="C1490" i="1"/>
  <c r="AN1490" i="2" s="1"/>
  <c r="C1491" i="1"/>
  <c r="AN1491" i="2" s="1"/>
  <c r="C1492" i="1"/>
  <c r="AN1492" i="2" s="1"/>
  <c r="C1493" i="1"/>
  <c r="AN1493" i="2" s="1"/>
  <c r="C1494" i="1"/>
  <c r="AN1494" i="2" s="1"/>
  <c r="C1495" i="1"/>
  <c r="AN1495" i="2" s="1"/>
  <c r="C1496" i="1"/>
  <c r="AN1496" i="2" s="1"/>
  <c r="C1497" i="1"/>
  <c r="AN1497" i="2" s="1"/>
  <c r="C1498" i="1"/>
  <c r="AN1498" i="2" s="1"/>
  <c r="C1499" i="1"/>
  <c r="AN1499" i="2" s="1"/>
  <c r="C1500" i="1"/>
  <c r="AN1500" i="2" s="1"/>
  <c r="C1501" i="1"/>
  <c r="AN1501" i="2" s="1"/>
  <c r="C1502" i="1"/>
  <c r="AN1502" i="2" s="1"/>
  <c r="C1503" i="1"/>
  <c r="AN1503" i="2" s="1"/>
  <c r="C1504" i="1"/>
  <c r="AN1504" i="2" s="1"/>
  <c r="C1505" i="1"/>
  <c r="AN1505" i="2" s="1"/>
  <c r="C1506" i="1"/>
  <c r="AN1506" i="2" s="1"/>
  <c r="C1507" i="1"/>
  <c r="AN1507" i="2" s="1"/>
  <c r="C1508" i="1"/>
  <c r="AN1508" i="2" s="1"/>
  <c r="C1509" i="1"/>
  <c r="AN1509" i="2" s="1"/>
  <c r="C1510" i="1"/>
  <c r="AN1510" i="2" s="1"/>
  <c r="C1511" i="1"/>
  <c r="AN1511" i="2" s="1"/>
  <c r="C1512" i="1"/>
  <c r="AN1512" i="2" s="1"/>
  <c r="C1513" i="1"/>
  <c r="AN1513" i="2" s="1"/>
  <c r="C1514" i="1"/>
  <c r="AN1514" i="2" s="1"/>
  <c r="C1515" i="1"/>
  <c r="AN1515" i="2" s="1"/>
  <c r="C1516" i="1"/>
  <c r="AN1516" i="2" s="1"/>
  <c r="C1517" i="1"/>
  <c r="AN1517" i="2" s="1"/>
  <c r="C1518" i="1"/>
  <c r="AN1518" i="2" s="1"/>
  <c r="C1519" i="1"/>
  <c r="AN1519" i="2" s="1"/>
  <c r="C1520" i="1"/>
  <c r="AN1520" i="2" s="1"/>
  <c r="C1521" i="1"/>
  <c r="AN1521" i="2" s="1"/>
  <c r="C1522" i="1"/>
  <c r="AN1522" i="2" s="1"/>
  <c r="C1523" i="1"/>
  <c r="AN1523" i="2" s="1"/>
  <c r="C1524" i="1"/>
  <c r="AN1524" i="2" s="1"/>
  <c r="C1525" i="1"/>
  <c r="AN1525" i="2" s="1"/>
  <c r="C1526" i="1"/>
  <c r="AN1526" i="2" s="1"/>
  <c r="C1527" i="1"/>
  <c r="AN1527" i="2" s="1"/>
  <c r="C1528" i="1"/>
  <c r="AN1528" i="2" s="1"/>
  <c r="C1529" i="1"/>
  <c r="AN1529" i="2" s="1"/>
  <c r="C1530" i="1"/>
  <c r="AN1530" i="2" s="1"/>
  <c r="C1531" i="1"/>
  <c r="AN1531" i="2" s="1"/>
  <c r="C1532" i="1"/>
  <c r="AN1532" i="2" s="1"/>
  <c r="C1533" i="1"/>
  <c r="AN1533" i="2" s="1"/>
  <c r="C1534" i="1"/>
  <c r="AN1534" i="2" s="1"/>
  <c r="C1535" i="1"/>
  <c r="AN1535" i="2" s="1"/>
  <c r="C1536" i="1"/>
  <c r="AN1536" i="2" s="1"/>
  <c r="C1537" i="1"/>
  <c r="AN1537" i="2" s="1"/>
  <c r="C1538" i="1"/>
  <c r="AN1538" i="2" s="1"/>
  <c r="C1539" i="1"/>
  <c r="AN1539" i="2" s="1"/>
  <c r="C1540" i="1"/>
  <c r="AN1540" i="2" s="1"/>
  <c r="C1541" i="1"/>
  <c r="AN1541" i="2" s="1"/>
  <c r="C1542" i="1"/>
  <c r="AN1542" i="2" s="1"/>
  <c r="C1543" i="1"/>
  <c r="AN1543" i="2" s="1"/>
  <c r="C1544" i="1"/>
  <c r="AN1544" i="2" s="1"/>
  <c r="C1545" i="1"/>
  <c r="AN1545" i="2" s="1"/>
  <c r="C1546" i="1"/>
  <c r="AN1546" i="2" s="1"/>
  <c r="C1547" i="1"/>
  <c r="AN1547" i="2" s="1"/>
  <c r="C1548" i="1"/>
  <c r="AN1548" i="2" s="1"/>
  <c r="C1549" i="1"/>
  <c r="AN1549" i="2" s="1"/>
  <c r="C1550" i="1"/>
  <c r="AN1550" i="2" s="1"/>
  <c r="C1551" i="1"/>
  <c r="AN1551" i="2" s="1"/>
  <c r="C1552" i="1"/>
  <c r="AN1552" i="2" s="1"/>
  <c r="C1553" i="1"/>
  <c r="AN1553" i="2" s="1"/>
  <c r="C1554" i="1"/>
  <c r="AN1554" i="2" s="1"/>
  <c r="C1555" i="1"/>
  <c r="AN1555" i="2" s="1"/>
  <c r="C1556" i="1"/>
  <c r="AN1556" i="2" s="1"/>
  <c r="C1557" i="1"/>
  <c r="AN1557" i="2" s="1"/>
  <c r="C1558" i="1"/>
  <c r="AN1558" i="2" s="1"/>
  <c r="C1559" i="1"/>
  <c r="AN1559" i="2" s="1"/>
  <c r="C1560" i="1"/>
  <c r="AN1560" i="2" s="1"/>
  <c r="C1561" i="1"/>
  <c r="AN1561" i="2" s="1"/>
  <c r="C1562" i="1"/>
  <c r="AN1562" i="2" s="1"/>
  <c r="C1563" i="1"/>
  <c r="AN1563" i="2" s="1"/>
  <c r="C1564" i="1"/>
  <c r="AN1564" i="2" s="1"/>
  <c r="C1565" i="1"/>
  <c r="AN1565" i="2" s="1"/>
  <c r="C1566" i="1"/>
  <c r="AN1566" i="2" s="1"/>
  <c r="C1567" i="1"/>
  <c r="AN1567" i="2" s="1"/>
  <c r="C1568" i="1"/>
  <c r="AN1568" i="2" s="1"/>
  <c r="C1569" i="1"/>
  <c r="AN1569" i="2" s="1"/>
  <c r="C1570" i="1"/>
  <c r="AN1570" i="2" s="1"/>
  <c r="C1571" i="1"/>
  <c r="AN1571" i="2" s="1"/>
  <c r="C1572" i="1"/>
  <c r="AN1572" i="2" s="1"/>
  <c r="C1573" i="1"/>
  <c r="AN1573" i="2" s="1"/>
  <c r="C1574" i="1"/>
  <c r="AN1574" i="2" s="1"/>
  <c r="C1575" i="1"/>
  <c r="AN1575" i="2" s="1"/>
  <c r="C1576" i="1"/>
  <c r="AN1576" i="2" s="1"/>
  <c r="C1577" i="1"/>
  <c r="AN1577" i="2" s="1"/>
  <c r="C1578" i="1"/>
  <c r="AN1578" i="2" s="1"/>
  <c r="C1579" i="1"/>
  <c r="AN1579" i="2" s="1"/>
  <c r="C1580" i="1"/>
  <c r="AN1580" i="2" s="1"/>
  <c r="C1581" i="1"/>
  <c r="AN1581" i="2" s="1"/>
  <c r="C1582" i="1"/>
  <c r="AN1582" i="2" s="1"/>
  <c r="C1583" i="1"/>
  <c r="AN1583" i="2" s="1"/>
  <c r="C1584" i="1"/>
  <c r="AN1584" i="2" s="1"/>
  <c r="C1585" i="1"/>
  <c r="AN1585" i="2" s="1"/>
  <c r="C1586" i="1"/>
  <c r="AN1586" i="2" s="1"/>
  <c r="C1587" i="1"/>
  <c r="AN1587" i="2" s="1"/>
  <c r="C1588" i="1"/>
  <c r="AN1588" i="2" s="1"/>
  <c r="C1589" i="1"/>
  <c r="AN1589" i="2" s="1"/>
  <c r="C1590" i="1"/>
  <c r="AN1590" i="2" s="1"/>
  <c r="C1591" i="1"/>
  <c r="AN1591" i="2" s="1"/>
  <c r="C1592" i="1"/>
  <c r="AN1592" i="2" s="1"/>
  <c r="C1593" i="1"/>
  <c r="AN1593" i="2" s="1"/>
  <c r="C1594" i="1"/>
  <c r="AN1594" i="2" s="1"/>
  <c r="C1595" i="1"/>
  <c r="AN1595" i="2" s="1"/>
  <c r="C1596" i="1"/>
  <c r="AN1596" i="2" s="1"/>
  <c r="C1597" i="1"/>
  <c r="AN1597" i="2" s="1"/>
  <c r="C1598" i="1"/>
  <c r="AN1598" i="2" s="1"/>
  <c r="C1599" i="1"/>
  <c r="AN1599" i="2" s="1"/>
  <c r="C1600" i="1"/>
  <c r="AN1600" i="2" s="1"/>
  <c r="C1601" i="1"/>
  <c r="AN1601" i="2" s="1"/>
  <c r="C1602" i="1"/>
  <c r="AN1602" i="2" s="1"/>
  <c r="C1603" i="1"/>
  <c r="AN1603" i="2" s="1"/>
  <c r="C1604" i="1"/>
  <c r="AN1604" i="2" s="1"/>
  <c r="C1605" i="1"/>
  <c r="AN1605" i="2" s="1"/>
  <c r="C1606" i="1"/>
  <c r="AN1606" i="2" s="1"/>
  <c r="C1607" i="1"/>
  <c r="AN1607" i="2" s="1"/>
  <c r="C1608" i="1"/>
  <c r="AN1608" i="2" s="1"/>
  <c r="C1609" i="1"/>
  <c r="AN1609" i="2" s="1"/>
  <c r="C1610" i="1"/>
  <c r="AN1610" i="2" s="1"/>
  <c r="C1611" i="1"/>
  <c r="AN1611" i="2" s="1"/>
  <c r="C1612" i="1"/>
  <c r="AN1612" i="2" s="1"/>
  <c r="C1613" i="1"/>
  <c r="AN1613" i="2" s="1"/>
  <c r="C1614" i="1"/>
  <c r="AN1614" i="2" s="1"/>
  <c r="C1615" i="1"/>
  <c r="AN1615" i="2" s="1"/>
  <c r="C1616" i="1"/>
  <c r="AN1616" i="2" s="1"/>
  <c r="C1617" i="1"/>
  <c r="AN1617" i="2" s="1"/>
  <c r="C1618" i="1"/>
  <c r="AN1618" i="2" s="1"/>
  <c r="C1619" i="1"/>
  <c r="AN1619" i="2" s="1"/>
  <c r="C1620" i="1"/>
  <c r="AN1620" i="2" s="1"/>
  <c r="C1621" i="1"/>
  <c r="AN1621" i="2" s="1"/>
  <c r="C1622" i="1"/>
  <c r="AN1622" i="2" s="1"/>
  <c r="C1623" i="1"/>
  <c r="AN1623" i="2" s="1"/>
  <c r="C1624" i="1"/>
  <c r="AN1624" i="2" s="1"/>
  <c r="C1625" i="1"/>
  <c r="AN1625" i="2" s="1"/>
  <c r="C1626" i="1"/>
  <c r="AN1626" i="2" s="1"/>
  <c r="C1627" i="1"/>
  <c r="AN1627" i="2" s="1"/>
  <c r="C1628" i="1"/>
  <c r="AN1628" i="2" s="1"/>
  <c r="C1629" i="1"/>
  <c r="AN1629" i="2" s="1"/>
  <c r="C1630" i="1"/>
  <c r="AN1630" i="2" s="1"/>
  <c r="C1631" i="1"/>
  <c r="AN1631" i="2" s="1"/>
  <c r="C1632" i="1"/>
  <c r="AN1632" i="2" s="1"/>
  <c r="C1633" i="1"/>
  <c r="AN1633" i="2" s="1"/>
  <c r="C1634" i="1"/>
  <c r="AN1634" i="2" s="1"/>
  <c r="C1635" i="1"/>
  <c r="AN1635" i="2" s="1"/>
  <c r="C1636" i="1"/>
  <c r="AN1636" i="2" s="1"/>
  <c r="C1637" i="1"/>
  <c r="AN1637" i="2" s="1"/>
  <c r="C1638" i="1"/>
  <c r="AN1638" i="2" s="1"/>
  <c r="C1639" i="1"/>
  <c r="AN1639" i="2" s="1"/>
  <c r="C1640" i="1"/>
  <c r="AN1640" i="2" s="1"/>
  <c r="C1641" i="1"/>
  <c r="AN1641" i="2" s="1"/>
  <c r="C1642" i="1"/>
  <c r="AN1642" i="2" s="1"/>
  <c r="C1643" i="1"/>
  <c r="AN1643" i="2" s="1"/>
  <c r="C1644" i="1"/>
  <c r="AN1644" i="2" s="1"/>
  <c r="C1645" i="1"/>
  <c r="AN1645" i="2" s="1"/>
  <c r="C1646" i="1"/>
  <c r="AN1646" i="2" s="1"/>
  <c r="C1647" i="1"/>
  <c r="AN1647" i="2" s="1"/>
  <c r="C1648" i="1"/>
  <c r="AN1648" i="2" s="1"/>
  <c r="C1649" i="1"/>
  <c r="AN1649" i="2" s="1"/>
  <c r="C1650" i="1"/>
  <c r="AN1650" i="2" s="1"/>
  <c r="C1651" i="1"/>
  <c r="AN1651" i="2" s="1"/>
  <c r="C1652" i="1"/>
  <c r="AN1652" i="2" s="1"/>
  <c r="C1653" i="1"/>
  <c r="AN1653" i="2" s="1"/>
  <c r="C1654" i="1"/>
  <c r="AN1654" i="2" s="1"/>
  <c r="C1655" i="1"/>
  <c r="AN1655" i="2" s="1"/>
  <c r="C1656" i="1"/>
  <c r="AN1656" i="2" s="1"/>
  <c r="C1657" i="1"/>
  <c r="AN1657" i="2" s="1"/>
  <c r="C1658" i="1"/>
  <c r="AN1658" i="2" s="1"/>
  <c r="C1659" i="1"/>
  <c r="AN1659" i="2" s="1"/>
  <c r="C1660" i="1"/>
  <c r="AN1660" i="2" s="1"/>
  <c r="C1661" i="1"/>
  <c r="AN1661" i="2" s="1"/>
  <c r="C1662" i="1"/>
  <c r="AN1662" i="2" s="1"/>
  <c r="C1663" i="1"/>
  <c r="AN1663" i="2" s="1"/>
  <c r="C1664" i="1"/>
  <c r="AN1664" i="2" s="1"/>
  <c r="C1665" i="1"/>
  <c r="AN1665" i="2" s="1"/>
  <c r="C1666" i="1"/>
  <c r="AN1666" i="2" s="1"/>
  <c r="C1667" i="1"/>
  <c r="AN1667" i="2" s="1"/>
  <c r="C1668" i="1"/>
  <c r="AN1668" i="2" s="1"/>
  <c r="C1669" i="1"/>
  <c r="AN1669" i="2" s="1"/>
  <c r="C1670" i="1"/>
  <c r="AN1670" i="2" s="1"/>
  <c r="C1671" i="1"/>
  <c r="AN1671" i="2" s="1"/>
  <c r="C1672" i="1"/>
  <c r="AN1672" i="2" s="1"/>
  <c r="C1673" i="1"/>
  <c r="AN1673" i="2" s="1"/>
  <c r="C1674" i="1"/>
  <c r="AN1674" i="2" s="1"/>
  <c r="C1675" i="1"/>
  <c r="AN1675" i="2" s="1"/>
  <c r="C1676" i="1"/>
  <c r="AN1676" i="2" s="1"/>
  <c r="C1677" i="1"/>
  <c r="AN1677" i="2" s="1"/>
  <c r="C1678" i="1"/>
  <c r="AN1678" i="2" s="1"/>
  <c r="C1679" i="1"/>
  <c r="AN1679" i="2" s="1"/>
  <c r="C1680" i="1"/>
  <c r="AN1680" i="2" s="1"/>
  <c r="C1681" i="1"/>
  <c r="AN1681" i="2" s="1"/>
  <c r="C1682" i="1"/>
  <c r="AN1682" i="2" s="1"/>
  <c r="C1683" i="1"/>
  <c r="AN1683" i="2" s="1"/>
  <c r="C1684" i="1"/>
  <c r="AN1684" i="2" s="1"/>
  <c r="C1685" i="1"/>
  <c r="AN1685" i="2" s="1"/>
  <c r="C1686" i="1"/>
  <c r="AN1686" i="2" s="1"/>
  <c r="C1687" i="1"/>
  <c r="AN1687" i="2" s="1"/>
  <c r="C1688" i="1"/>
  <c r="AN1688" i="2" s="1"/>
  <c r="C1689" i="1"/>
  <c r="AN1689" i="2" s="1"/>
  <c r="C1690" i="1"/>
  <c r="AN1690" i="2" s="1"/>
  <c r="C1691" i="1"/>
  <c r="AN1691" i="2" s="1"/>
  <c r="C1692" i="1"/>
  <c r="AN1692" i="2" s="1"/>
  <c r="C1693" i="1"/>
  <c r="AN1693" i="2" s="1"/>
  <c r="C1694" i="1"/>
  <c r="AN1694" i="2" s="1"/>
  <c r="C1695" i="1"/>
  <c r="AN1695" i="2" s="1"/>
  <c r="C1696" i="1"/>
  <c r="AN1696" i="2" s="1"/>
  <c r="C1697" i="1"/>
  <c r="AN1697" i="2" s="1"/>
  <c r="C1698" i="1"/>
  <c r="AN1698" i="2" s="1"/>
  <c r="C1699" i="1"/>
  <c r="AN1699" i="2" s="1"/>
  <c r="C1700" i="1"/>
  <c r="AN1700" i="2" s="1"/>
  <c r="C1701" i="1"/>
  <c r="AN1701" i="2" s="1"/>
  <c r="C1702" i="1"/>
  <c r="AN1702" i="2" s="1"/>
  <c r="C1703" i="1"/>
  <c r="AN1703" i="2" s="1"/>
  <c r="C1704" i="1"/>
  <c r="AN1704" i="2" s="1"/>
  <c r="C1705" i="1"/>
  <c r="AN1705" i="2" s="1"/>
  <c r="C1706" i="1"/>
  <c r="AN1706" i="2" s="1"/>
  <c r="C1707" i="1"/>
  <c r="AN1707" i="2" s="1"/>
  <c r="C1708" i="1"/>
  <c r="AN1708" i="2" s="1"/>
  <c r="C1709" i="1"/>
  <c r="AN1709" i="2" s="1"/>
  <c r="C1710" i="1"/>
  <c r="AN1710" i="2" s="1"/>
  <c r="C1711" i="1"/>
  <c r="AN1711" i="2" s="1"/>
  <c r="C1712" i="1"/>
  <c r="AN1712" i="2" s="1"/>
  <c r="C1713" i="1"/>
  <c r="AN1713" i="2" s="1"/>
  <c r="C1714" i="1"/>
  <c r="AN1714" i="2" s="1"/>
  <c r="C1715" i="1"/>
  <c r="AN1715" i="2" s="1"/>
  <c r="C1716" i="1"/>
  <c r="AN1716" i="2" s="1"/>
  <c r="C1717" i="1"/>
  <c r="AN1717" i="2" s="1"/>
  <c r="C1718" i="1"/>
  <c r="AN1718" i="2" s="1"/>
  <c r="C1719" i="1"/>
  <c r="AN1719" i="2" s="1"/>
  <c r="C1720" i="1"/>
  <c r="AN1720" i="2" s="1"/>
  <c r="C1721" i="1"/>
  <c r="AN1721" i="2" s="1"/>
  <c r="C1722" i="1"/>
  <c r="AN1722" i="2" s="1"/>
  <c r="C1723" i="1"/>
  <c r="AN1723" i="2" s="1"/>
  <c r="C1724" i="1"/>
  <c r="AN1724" i="2" s="1"/>
  <c r="C1725" i="1"/>
  <c r="AN1725" i="2" s="1"/>
  <c r="C1726" i="1"/>
  <c r="AN1726" i="2" s="1"/>
  <c r="C1727" i="1"/>
  <c r="AN1727" i="2" s="1"/>
  <c r="C1728" i="1"/>
  <c r="AN1728" i="2" s="1"/>
  <c r="C1729" i="1"/>
  <c r="AN1729" i="2" s="1"/>
  <c r="C1730" i="1"/>
  <c r="AN1730" i="2" s="1"/>
  <c r="C1731" i="1"/>
  <c r="AN1731" i="2" s="1"/>
  <c r="C1732" i="1"/>
  <c r="AN1732" i="2" s="1"/>
  <c r="C1733" i="1"/>
  <c r="AN1733" i="2" s="1"/>
  <c r="C1734" i="1"/>
  <c r="AN1734" i="2" s="1"/>
  <c r="C1735" i="1"/>
  <c r="AN1735" i="2" s="1"/>
  <c r="C1736" i="1"/>
  <c r="AN1736" i="2" s="1"/>
  <c r="C1737" i="1"/>
  <c r="AN1737" i="2" s="1"/>
  <c r="C1738" i="1"/>
  <c r="AN1738" i="2" s="1"/>
  <c r="C1739" i="1"/>
  <c r="AN1739" i="2" s="1"/>
  <c r="C1740" i="1"/>
  <c r="AN1740" i="2" s="1"/>
  <c r="C1741" i="1"/>
  <c r="AN1741" i="2" s="1"/>
  <c r="C1742" i="1"/>
  <c r="AN1742" i="2" s="1"/>
  <c r="C1743" i="1"/>
  <c r="AN1743" i="2" s="1"/>
  <c r="C1744" i="1"/>
  <c r="AN1744" i="2" s="1"/>
  <c r="C1745" i="1"/>
  <c r="AN1745" i="2" s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5" i="1"/>
  <c r="BG232" i="2" l="1"/>
  <c r="BG230" i="2"/>
  <c r="BG228" i="2"/>
  <c r="BG226" i="2"/>
  <c r="BG224" i="2"/>
  <c r="BG222" i="2"/>
  <c r="BG233" i="2"/>
  <c r="BG231" i="2"/>
  <c r="BG229" i="2"/>
  <c r="BG227" i="2"/>
  <c r="BG225" i="2"/>
  <c r="BG223" i="2"/>
  <c r="BG221" i="2"/>
  <c r="BG220" i="2"/>
  <c r="BG218" i="2"/>
  <c r="BG216" i="2"/>
  <c r="BG214" i="2"/>
  <c r="BG212" i="2"/>
  <c r="BG210" i="2"/>
  <c r="BG219" i="2"/>
  <c r="BG217" i="2"/>
  <c r="BG215" i="2"/>
  <c r="BG213" i="2"/>
  <c r="BG211" i="2"/>
  <c r="BG209" i="2"/>
  <c r="BG100" i="2"/>
  <c r="BG98" i="2"/>
  <c r="BG96" i="2"/>
  <c r="BG94" i="2"/>
  <c r="BG101" i="2"/>
  <c r="BG99" i="2"/>
  <c r="BG97" i="2"/>
  <c r="BG95" i="2"/>
  <c r="BG208" i="2"/>
  <c r="BG206" i="2"/>
  <c r="BG204" i="2"/>
  <c r="BG202" i="2"/>
  <c r="BG200" i="2"/>
  <c r="BG198" i="2"/>
  <c r="BG196" i="2"/>
  <c r="BG194" i="2"/>
  <c r="BG207" i="2"/>
  <c r="BG205" i="2"/>
  <c r="BG203" i="2"/>
  <c r="BG201" i="2"/>
  <c r="BG199" i="2"/>
  <c r="BG197" i="2"/>
  <c r="BG195" i="2"/>
  <c r="BG193" i="2"/>
  <c r="BG192" i="2"/>
  <c r="BG190" i="2"/>
  <c r="BG188" i="2"/>
  <c r="BG186" i="2"/>
  <c r="BG184" i="2"/>
  <c r="BG182" i="2"/>
  <c r="BG180" i="2"/>
  <c r="BG178" i="2"/>
  <c r="BG176" i="2"/>
  <c r="BG174" i="2"/>
  <c r="BG172" i="2"/>
  <c r="BG191" i="2"/>
  <c r="BG189" i="2"/>
  <c r="BG187" i="2"/>
  <c r="BG185" i="2"/>
  <c r="BG183" i="2"/>
  <c r="BG181" i="2"/>
  <c r="BG179" i="2"/>
  <c r="BG177" i="2"/>
  <c r="BG175" i="2"/>
  <c r="BG173" i="2"/>
  <c r="BG171" i="2"/>
  <c r="BG170" i="2"/>
  <c r="BG168" i="2"/>
  <c r="BG166" i="2"/>
  <c r="BG164" i="2"/>
  <c r="BG162" i="2"/>
  <c r="BG160" i="2"/>
  <c r="BG158" i="2"/>
  <c r="BG156" i="2"/>
  <c r="BG154" i="2"/>
  <c r="BG152" i="2"/>
  <c r="BG150" i="2"/>
  <c r="BG148" i="2"/>
  <c r="BG146" i="2"/>
  <c r="BG144" i="2"/>
  <c r="BG142" i="2"/>
  <c r="BG169" i="2"/>
  <c r="BG167" i="2"/>
  <c r="BG165" i="2"/>
  <c r="BG163" i="2"/>
  <c r="BG161" i="2"/>
  <c r="BG159" i="2"/>
  <c r="BG157" i="2"/>
  <c r="BG155" i="2"/>
  <c r="BG153" i="2"/>
  <c r="BG151" i="2"/>
  <c r="BG149" i="2"/>
  <c r="BG147" i="2"/>
  <c r="BG145" i="2"/>
  <c r="BG143" i="2"/>
  <c r="BG140" i="2"/>
  <c r="BG138" i="2"/>
  <c r="BG136" i="2"/>
  <c r="BG134" i="2"/>
  <c r="BG132" i="2"/>
  <c r="BG130" i="2"/>
  <c r="BG128" i="2"/>
  <c r="BG126" i="2"/>
  <c r="BG124" i="2"/>
  <c r="BG122" i="2"/>
  <c r="BG120" i="2"/>
  <c r="BG118" i="2"/>
  <c r="BG116" i="2"/>
  <c r="BG114" i="2"/>
  <c r="BG112" i="2"/>
  <c r="BG110" i="2"/>
  <c r="BG108" i="2"/>
  <c r="BG106" i="2"/>
  <c r="BG104" i="2"/>
  <c r="BG102" i="2"/>
  <c r="BG141" i="2"/>
  <c r="BG139" i="2"/>
  <c r="BG137" i="2"/>
  <c r="BG135" i="2"/>
  <c r="BG133" i="2"/>
  <c r="BG131" i="2"/>
  <c r="BG129" i="2"/>
  <c r="BG127" i="2"/>
  <c r="BG125" i="2"/>
  <c r="BG123" i="2"/>
  <c r="BG121" i="2"/>
  <c r="BG119" i="2"/>
  <c r="BG117" i="2"/>
  <c r="BG115" i="2"/>
  <c r="BG113" i="2"/>
  <c r="BG111" i="2"/>
  <c r="BG109" i="2"/>
  <c r="BG107" i="2"/>
  <c r="BG105" i="2"/>
  <c r="BG103" i="2"/>
  <c r="AI1744" i="2"/>
  <c r="AI1742" i="2"/>
  <c r="AI1740" i="2"/>
  <c r="AI1738" i="2"/>
  <c r="AI1736" i="2"/>
  <c r="AI1734" i="2"/>
  <c r="AI1732" i="2"/>
  <c r="AI1730" i="2"/>
  <c r="AI1728" i="2"/>
  <c r="AI1726" i="2"/>
  <c r="AI1724" i="2"/>
  <c r="AI1722" i="2"/>
  <c r="AI1720" i="2"/>
  <c r="AI1718" i="2"/>
  <c r="AI1716" i="2"/>
  <c r="AI1714" i="2"/>
  <c r="AI1712" i="2"/>
  <c r="AI1710" i="2"/>
  <c r="AI1708" i="2"/>
  <c r="AI1706" i="2"/>
  <c r="AI1704" i="2"/>
  <c r="AI1702" i="2"/>
  <c r="AI1700" i="2"/>
  <c r="AI1698" i="2"/>
  <c r="AI1696" i="2"/>
  <c r="AI1694" i="2"/>
  <c r="AI1692" i="2"/>
  <c r="AI1690" i="2"/>
  <c r="AI1688" i="2"/>
  <c r="AI1686" i="2"/>
  <c r="AI1684" i="2"/>
  <c r="AI1682" i="2"/>
  <c r="AI1680" i="2"/>
  <c r="AI1678" i="2"/>
  <c r="AI1676" i="2"/>
  <c r="AI1674" i="2"/>
  <c r="AI1672" i="2"/>
  <c r="AI1670" i="2"/>
  <c r="AI1668" i="2"/>
  <c r="AI1666" i="2"/>
  <c r="AI1664" i="2"/>
  <c r="AI1662" i="2"/>
  <c r="AI1660" i="2"/>
  <c r="AI1658" i="2"/>
  <c r="AI1656" i="2"/>
  <c r="AI1654" i="2"/>
  <c r="AI1652" i="2"/>
  <c r="AI1650" i="2"/>
  <c r="AI1648" i="2"/>
  <c r="AI1646" i="2"/>
  <c r="AI1644" i="2"/>
  <c r="AI1642" i="2"/>
  <c r="AI1640" i="2"/>
  <c r="AI1638" i="2"/>
  <c r="AI1636" i="2"/>
  <c r="AI1634" i="2"/>
  <c r="AI1632" i="2"/>
  <c r="AI1630" i="2"/>
  <c r="AI1628" i="2"/>
  <c r="AI1626" i="2"/>
  <c r="AI1624" i="2"/>
  <c r="AI1622" i="2"/>
  <c r="AI1620" i="2"/>
  <c r="AI1618" i="2"/>
  <c r="AI1616" i="2"/>
  <c r="AI1614" i="2"/>
  <c r="AI1612" i="2"/>
  <c r="AI1610" i="2"/>
  <c r="AI1608" i="2"/>
  <c r="AI1606" i="2"/>
  <c r="AI1604" i="2"/>
  <c r="AI1602" i="2"/>
  <c r="AI1600" i="2"/>
  <c r="AI1598" i="2"/>
  <c r="AI1596" i="2"/>
  <c r="AI1594" i="2"/>
  <c r="AI1592" i="2"/>
  <c r="AI1590" i="2"/>
  <c r="AI1588" i="2"/>
  <c r="AI1586" i="2"/>
  <c r="AI1584" i="2"/>
  <c r="AI1582" i="2"/>
  <c r="AI1580" i="2"/>
  <c r="AI1578" i="2"/>
  <c r="AI1576" i="2"/>
  <c r="AI1574" i="2"/>
  <c r="AI1572" i="2"/>
  <c r="AI1570" i="2"/>
  <c r="AI1568" i="2"/>
  <c r="AI1566" i="2"/>
  <c r="AI1564" i="2"/>
  <c r="AI1562" i="2"/>
  <c r="AI1560" i="2"/>
  <c r="AI1558" i="2"/>
  <c r="AI1556" i="2"/>
  <c r="AI1554" i="2"/>
  <c r="AI1552" i="2"/>
  <c r="AI1550" i="2"/>
  <c r="AI1548" i="2"/>
  <c r="AI1546" i="2"/>
  <c r="AI1544" i="2"/>
  <c r="AI1542" i="2"/>
  <c r="AI1540" i="2"/>
  <c r="AI1538" i="2"/>
  <c r="AI1536" i="2"/>
  <c r="AI1534" i="2"/>
  <c r="AI1532" i="2"/>
  <c r="AI1530" i="2"/>
  <c r="AI1528" i="2"/>
  <c r="AI1526" i="2"/>
  <c r="AI1524" i="2"/>
  <c r="AI1522" i="2"/>
  <c r="AI1520" i="2"/>
  <c r="AI1518" i="2"/>
  <c r="AI1516" i="2"/>
  <c r="AI1514" i="2"/>
  <c r="AI1512" i="2"/>
  <c r="AI1510" i="2"/>
  <c r="AI1508" i="2"/>
  <c r="AI1506" i="2"/>
  <c r="AI1504" i="2"/>
  <c r="AI1502" i="2"/>
  <c r="AI1500" i="2"/>
  <c r="AI1498" i="2"/>
  <c r="AI1496" i="2"/>
  <c r="AI1494" i="2"/>
  <c r="AI1492" i="2"/>
  <c r="AI1490" i="2"/>
  <c r="AI1488" i="2"/>
  <c r="AI1486" i="2"/>
  <c r="AI1484" i="2"/>
  <c r="AI1482" i="2"/>
  <c r="AI1480" i="2"/>
  <c r="AI1478" i="2"/>
  <c r="AI1476" i="2"/>
  <c r="AI1474" i="2"/>
  <c r="AI1472" i="2"/>
  <c r="AI1470" i="2"/>
  <c r="AI1468" i="2"/>
  <c r="AI1466" i="2"/>
  <c r="AI1464" i="2"/>
  <c r="AI1462" i="2"/>
  <c r="AI1460" i="2"/>
  <c r="AI1458" i="2"/>
  <c r="AI1456" i="2"/>
  <c r="AI1454" i="2"/>
  <c r="AI1452" i="2"/>
  <c r="AI1450" i="2"/>
  <c r="AI1448" i="2"/>
  <c r="AI1446" i="2"/>
  <c r="AI1444" i="2"/>
  <c r="AI1442" i="2"/>
  <c r="AI1440" i="2"/>
  <c r="AI1438" i="2"/>
  <c r="AI1436" i="2"/>
  <c r="AI1434" i="2"/>
  <c r="AI1432" i="2"/>
  <c r="AI1430" i="2"/>
  <c r="AI1428" i="2"/>
  <c r="AI1426" i="2"/>
  <c r="AI1424" i="2"/>
  <c r="AI1422" i="2"/>
  <c r="AI1420" i="2"/>
  <c r="AI1418" i="2"/>
  <c r="AI1416" i="2"/>
  <c r="AI1414" i="2"/>
  <c r="AI1412" i="2"/>
  <c r="AI1410" i="2"/>
  <c r="AI1408" i="2"/>
  <c r="AI1406" i="2"/>
  <c r="AI1404" i="2"/>
  <c r="AI1402" i="2"/>
  <c r="AI1400" i="2"/>
  <c r="AI1398" i="2"/>
  <c r="AI1396" i="2"/>
  <c r="AI1394" i="2"/>
  <c r="AI1392" i="2"/>
  <c r="AI1390" i="2"/>
  <c r="AI1388" i="2"/>
  <c r="AI1386" i="2"/>
  <c r="AI1384" i="2"/>
  <c r="AI1382" i="2"/>
  <c r="AI1380" i="2"/>
  <c r="AI1378" i="2"/>
  <c r="AI1376" i="2"/>
  <c r="AI1374" i="2"/>
  <c r="AI1372" i="2"/>
  <c r="AI1370" i="2"/>
  <c r="AI1368" i="2"/>
  <c r="AI1366" i="2"/>
  <c r="AI1364" i="2"/>
  <c r="AI1362" i="2"/>
  <c r="AI1360" i="2"/>
  <c r="AI1358" i="2"/>
  <c r="AI1356" i="2"/>
  <c r="AI1354" i="2"/>
  <c r="AI1352" i="2"/>
  <c r="AI1350" i="2"/>
  <c r="AI1348" i="2"/>
  <c r="AI1346" i="2"/>
  <c r="AI1344" i="2"/>
  <c r="AI1342" i="2"/>
  <c r="AI1340" i="2"/>
  <c r="AI1338" i="2"/>
  <c r="AI1336" i="2"/>
  <c r="AI1334" i="2"/>
  <c r="AI1332" i="2"/>
  <c r="AI1330" i="2"/>
  <c r="AI1328" i="2"/>
  <c r="AI1326" i="2"/>
  <c r="AI1324" i="2"/>
  <c r="AI1322" i="2"/>
  <c r="AI1320" i="2"/>
  <c r="AI1318" i="2"/>
  <c r="AI1316" i="2"/>
  <c r="AI1314" i="2"/>
  <c r="AI1312" i="2"/>
  <c r="AI1310" i="2"/>
  <c r="AI1308" i="2"/>
  <c r="AI1306" i="2"/>
  <c r="AI1304" i="2"/>
  <c r="AI1302" i="2"/>
  <c r="AI1300" i="2"/>
  <c r="AI1298" i="2"/>
  <c r="AI1296" i="2"/>
  <c r="AI1294" i="2"/>
  <c r="AI1292" i="2"/>
  <c r="AI1290" i="2"/>
  <c r="AI1288" i="2"/>
  <c r="AI1286" i="2"/>
  <c r="AI1284" i="2"/>
  <c r="AI1282" i="2"/>
  <c r="AI1280" i="2"/>
  <c r="AI1278" i="2"/>
  <c r="AI1276" i="2"/>
  <c r="AI1274" i="2"/>
  <c r="AI1272" i="2"/>
  <c r="AI1270" i="2"/>
  <c r="AI1268" i="2"/>
  <c r="AI1266" i="2"/>
  <c r="AI1264" i="2"/>
  <c r="AI1262" i="2"/>
  <c r="AI1260" i="2"/>
  <c r="AI1258" i="2"/>
  <c r="AI1256" i="2"/>
  <c r="AI1254" i="2"/>
  <c r="AI1252" i="2"/>
  <c r="AI1250" i="2"/>
  <c r="AI1248" i="2"/>
  <c r="AI1246" i="2"/>
  <c r="AI1244" i="2"/>
  <c r="AI1242" i="2"/>
  <c r="AI1240" i="2"/>
  <c r="AI1238" i="2"/>
  <c r="AI1236" i="2"/>
  <c r="AI1234" i="2"/>
  <c r="AI1232" i="2"/>
  <c r="AI1230" i="2"/>
  <c r="AI1228" i="2"/>
  <c r="AI1226" i="2"/>
  <c r="AI1224" i="2"/>
  <c r="AI1222" i="2"/>
  <c r="AI1220" i="2"/>
  <c r="AI1218" i="2"/>
  <c r="AI1216" i="2"/>
  <c r="AI1214" i="2"/>
  <c r="AI1212" i="2"/>
  <c r="AI1210" i="2"/>
  <c r="AI1208" i="2"/>
  <c r="AI1206" i="2"/>
  <c r="AI1204" i="2"/>
  <c r="AI1202" i="2"/>
  <c r="AI1200" i="2"/>
  <c r="AI1198" i="2"/>
  <c r="AI1196" i="2"/>
  <c r="AI1194" i="2"/>
  <c r="AI1192" i="2"/>
  <c r="AI1190" i="2"/>
  <c r="AI1188" i="2"/>
  <c r="AI1186" i="2"/>
  <c r="AI1184" i="2"/>
  <c r="AI1182" i="2"/>
  <c r="AI1180" i="2"/>
  <c r="AI1178" i="2"/>
  <c r="AI1176" i="2"/>
  <c r="AI1174" i="2"/>
  <c r="AI1172" i="2"/>
  <c r="AI1170" i="2"/>
  <c r="AI1168" i="2"/>
  <c r="AI1166" i="2"/>
  <c r="AI1164" i="2"/>
  <c r="AI1162" i="2"/>
  <c r="AI1160" i="2"/>
  <c r="AI1158" i="2"/>
  <c r="AI1156" i="2"/>
  <c r="AI1154" i="2"/>
  <c r="AI1152" i="2"/>
  <c r="AI1150" i="2"/>
  <c r="AI1148" i="2"/>
  <c r="AI1146" i="2"/>
  <c r="AI1144" i="2"/>
  <c r="AI1142" i="2"/>
  <c r="AI1140" i="2"/>
  <c r="AI1138" i="2"/>
  <c r="AI1136" i="2"/>
  <c r="AI1134" i="2"/>
  <c r="AI1132" i="2"/>
  <c r="AI1130" i="2"/>
  <c r="AI1128" i="2"/>
  <c r="AI1126" i="2"/>
  <c r="AI1124" i="2"/>
  <c r="AI1122" i="2"/>
  <c r="AI1120" i="2"/>
  <c r="AI1118" i="2"/>
  <c r="AI1116" i="2"/>
  <c r="AI1114" i="2"/>
  <c r="AI1112" i="2"/>
  <c r="AI1110" i="2"/>
  <c r="AI1108" i="2"/>
  <c r="AI1106" i="2"/>
  <c r="AI1104" i="2"/>
  <c r="AI1102" i="2"/>
  <c r="AI1100" i="2"/>
  <c r="AI1098" i="2"/>
  <c r="AI1096" i="2"/>
  <c r="AI1094" i="2"/>
  <c r="AI1092" i="2"/>
  <c r="AI1090" i="2"/>
  <c r="AI1088" i="2"/>
  <c r="AI1086" i="2"/>
  <c r="AI1084" i="2"/>
  <c r="AI1082" i="2"/>
  <c r="AI1080" i="2"/>
  <c r="AI1078" i="2"/>
  <c r="AI1076" i="2"/>
  <c r="AI1074" i="2"/>
  <c r="AI1072" i="2"/>
  <c r="AI1070" i="2"/>
  <c r="AI1068" i="2"/>
  <c r="AI1066" i="2"/>
  <c r="AI1064" i="2"/>
  <c r="AI1062" i="2"/>
  <c r="AI1060" i="2"/>
  <c r="AI1058" i="2"/>
  <c r="AI1056" i="2"/>
  <c r="AI1054" i="2"/>
  <c r="AI1052" i="2"/>
  <c r="AI1050" i="2"/>
  <c r="AI1048" i="2"/>
  <c r="AI1046" i="2"/>
  <c r="AI1044" i="2"/>
  <c r="AI1042" i="2"/>
  <c r="AI1040" i="2"/>
  <c r="AI1038" i="2"/>
  <c r="AI1036" i="2"/>
  <c r="AI1034" i="2"/>
  <c r="AI1032" i="2"/>
  <c r="AI1030" i="2"/>
  <c r="AI1028" i="2"/>
  <c r="AI1026" i="2"/>
  <c r="AI1024" i="2"/>
  <c r="AI1022" i="2"/>
  <c r="AI1020" i="2"/>
  <c r="AI1018" i="2"/>
  <c r="AI1016" i="2"/>
  <c r="AI1014" i="2"/>
  <c r="AI1012" i="2"/>
  <c r="AI1010" i="2"/>
  <c r="AI1008" i="2"/>
  <c r="AI1006" i="2"/>
  <c r="AI1004" i="2"/>
  <c r="AI1002" i="2"/>
  <c r="AI1000" i="2"/>
  <c r="AI998" i="2"/>
  <c r="AI996" i="2"/>
  <c r="AI994" i="2"/>
  <c r="AI992" i="2"/>
  <c r="AI990" i="2"/>
  <c r="AI988" i="2"/>
  <c r="AI986" i="2"/>
  <c r="AI984" i="2"/>
  <c r="AI982" i="2"/>
  <c r="AI980" i="2"/>
  <c r="AI978" i="2"/>
  <c r="AI976" i="2"/>
  <c r="AI974" i="2"/>
  <c r="AI972" i="2"/>
  <c r="AI970" i="2"/>
  <c r="AI968" i="2"/>
  <c r="AI966" i="2"/>
  <c r="AI964" i="2"/>
  <c r="AI962" i="2"/>
  <c r="AI960" i="2"/>
  <c r="AI958" i="2"/>
  <c r="AI956" i="2"/>
  <c r="AI954" i="2"/>
  <c r="AI952" i="2"/>
  <c r="AI950" i="2"/>
  <c r="AI948" i="2"/>
  <c r="AI946" i="2"/>
  <c r="AI944" i="2"/>
  <c r="AI942" i="2"/>
  <c r="AI940" i="2"/>
  <c r="AI938" i="2"/>
  <c r="AI936" i="2"/>
  <c r="AI934" i="2"/>
  <c r="AI932" i="2"/>
  <c r="AI930" i="2"/>
  <c r="AI928" i="2"/>
  <c r="AI926" i="2"/>
  <c r="AI924" i="2"/>
  <c r="AI922" i="2"/>
  <c r="AI920" i="2"/>
  <c r="AI918" i="2"/>
  <c r="AI916" i="2"/>
  <c r="AI914" i="2"/>
  <c r="AI912" i="2"/>
  <c r="AI910" i="2"/>
  <c r="AI908" i="2"/>
  <c r="AI906" i="2"/>
  <c r="AI904" i="2"/>
  <c r="AI902" i="2"/>
  <c r="AI900" i="2"/>
  <c r="AI898" i="2"/>
  <c r="AI896" i="2"/>
  <c r="AI894" i="2"/>
  <c r="AI892" i="2"/>
  <c r="AI890" i="2"/>
  <c r="AI888" i="2"/>
  <c r="AI886" i="2"/>
  <c r="AI884" i="2"/>
  <c r="AI882" i="2"/>
  <c r="AI880" i="2"/>
  <c r="AI878" i="2"/>
  <c r="AI876" i="2"/>
  <c r="AI874" i="2"/>
  <c r="AI872" i="2"/>
  <c r="AI870" i="2"/>
  <c r="AI868" i="2"/>
  <c r="AI866" i="2"/>
  <c r="AI864" i="2"/>
  <c r="AI862" i="2"/>
  <c r="AI860" i="2"/>
  <c r="AI858" i="2"/>
  <c r="AI856" i="2"/>
  <c r="AI854" i="2"/>
  <c r="AI852" i="2"/>
  <c r="AI850" i="2"/>
  <c r="AI848" i="2"/>
  <c r="AI846" i="2"/>
  <c r="AI844" i="2"/>
  <c r="AI842" i="2"/>
  <c r="AI840" i="2"/>
  <c r="AI838" i="2"/>
  <c r="AI836" i="2"/>
  <c r="AI834" i="2"/>
  <c r="AI832" i="2"/>
  <c r="AI830" i="2"/>
  <c r="AI828" i="2"/>
  <c r="AI826" i="2"/>
  <c r="AI824" i="2"/>
  <c r="AI822" i="2"/>
  <c r="AI820" i="2"/>
  <c r="AI818" i="2"/>
  <c r="AI780" i="2"/>
  <c r="AI778" i="2"/>
  <c r="AI776" i="2"/>
  <c r="AI774" i="2"/>
  <c r="AI772" i="2"/>
  <c r="AI770" i="2"/>
  <c r="AI768" i="2"/>
  <c r="AI766" i="2"/>
  <c r="AI764" i="2"/>
  <c r="AI762" i="2"/>
  <c r="AI760" i="2"/>
  <c r="AI758" i="2"/>
  <c r="AI756" i="2"/>
  <c r="AI754" i="2"/>
  <c r="AI752" i="2"/>
  <c r="AI750" i="2"/>
  <c r="AI748" i="2"/>
  <c r="AI746" i="2"/>
  <c r="AI744" i="2"/>
  <c r="AI742" i="2"/>
  <c r="AI740" i="2"/>
  <c r="AI738" i="2"/>
  <c r="AI736" i="2"/>
  <c r="AI734" i="2"/>
  <c r="AI732" i="2"/>
  <c r="AI730" i="2"/>
  <c r="AI728" i="2"/>
  <c r="AI726" i="2"/>
  <c r="AI724" i="2"/>
  <c r="AI722" i="2"/>
  <c r="AI720" i="2"/>
  <c r="AI718" i="2"/>
  <c r="AI716" i="2"/>
  <c r="AI714" i="2"/>
  <c r="AI712" i="2"/>
  <c r="AI694" i="2"/>
  <c r="AI692" i="2"/>
  <c r="AI1745" i="2"/>
  <c r="AI1743" i="2"/>
  <c r="AI1741" i="2"/>
  <c r="AI1739" i="2"/>
  <c r="AI1737" i="2"/>
  <c r="AI1735" i="2"/>
  <c r="AI1733" i="2"/>
  <c r="AI1731" i="2"/>
  <c r="AI1729" i="2"/>
  <c r="AI1727" i="2"/>
  <c r="AI1725" i="2"/>
  <c r="AI1723" i="2"/>
  <c r="AI1721" i="2"/>
  <c r="AI1719" i="2"/>
  <c r="AI1717" i="2"/>
  <c r="AI1715" i="2"/>
  <c r="AI1713" i="2"/>
  <c r="AI1711" i="2"/>
  <c r="AI1709" i="2"/>
  <c r="AI1707" i="2"/>
  <c r="AI1705" i="2"/>
  <c r="AI1703" i="2"/>
  <c r="AI1701" i="2"/>
  <c r="AI1699" i="2"/>
  <c r="AI1697" i="2"/>
  <c r="AI1695" i="2"/>
  <c r="AI1693" i="2"/>
  <c r="AI1691" i="2"/>
  <c r="AI1689" i="2"/>
  <c r="AI1687" i="2"/>
  <c r="AI1685" i="2"/>
  <c r="AI1683" i="2"/>
  <c r="AI1681" i="2"/>
  <c r="AI1679" i="2"/>
  <c r="AI1677" i="2"/>
  <c r="AI1675" i="2"/>
  <c r="AI1673" i="2"/>
  <c r="AI1671" i="2"/>
  <c r="AI1669" i="2"/>
  <c r="AI1667" i="2"/>
  <c r="AI1665" i="2"/>
  <c r="AI1663" i="2"/>
  <c r="AI1661" i="2"/>
  <c r="AI1659" i="2"/>
  <c r="AI1657" i="2"/>
  <c r="AI1655" i="2"/>
  <c r="AI1653" i="2"/>
  <c r="AI1651" i="2"/>
  <c r="AI1649" i="2"/>
  <c r="AI1647" i="2"/>
  <c r="AI1645" i="2"/>
  <c r="AI1643" i="2"/>
  <c r="AI1641" i="2"/>
  <c r="AI1639" i="2"/>
  <c r="AI1637" i="2"/>
  <c r="AI1635" i="2"/>
  <c r="AI1633" i="2"/>
  <c r="AI1631" i="2"/>
  <c r="AI1629" i="2"/>
  <c r="AI1627" i="2"/>
  <c r="AI1625" i="2"/>
  <c r="AI1623" i="2"/>
  <c r="AI1621" i="2"/>
  <c r="AI1619" i="2"/>
  <c r="AI1617" i="2"/>
  <c r="AI1615" i="2"/>
  <c r="AI1613" i="2"/>
  <c r="AI1611" i="2"/>
  <c r="AI1609" i="2"/>
  <c r="AI1607" i="2"/>
  <c r="AI1605" i="2"/>
  <c r="AI1603" i="2"/>
  <c r="AI1601" i="2"/>
  <c r="AI1599" i="2"/>
  <c r="AI1597" i="2"/>
  <c r="AI1595" i="2"/>
  <c r="AI1593" i="2"/>
  <c r="AI1591" i="2"/>
  <c r="AI1589" i="2"/>
  <c r="AI1587" i="2"/>
  <c r="AI1585" i="2"/>
  <c r="AI1583" i="2"/>
  <c r="AI1581" i="2"/>
  <c r="AI1579" i="2"/>
  <c r="AI1577" i="2"/>
  <c r="AI1575" i="2"/>
  <c r="AI1573" i="2"/>
  <c r="AI1571" i="2"/>
  <c r="AI1569" i="2"/>
  <c r="AI1567" i="2"/>
  <c r="AI1565" i="2"/>
  <c r="AI1563" i="2"/>
  <c r="AI1561" i="2"/>
  <c r="AI1559" i="2"/>
  <c r="AI1557" i="2"/>
  <c r="AI1555" i="2"/>
  <c r="AI1553" i="2"/>
  <c r="AI1551" i="2"/>
  <c r="AI1549" i="2"/>
  <c r="AI1547" i="2"/>
  <c r="AI1545" i="2"/>
  <c r="AI1543" i="2"/>
  <c r="AI1541" i="2"/>
  <c r="AI1539" i="2"/>
  <c r="AI1537" i="2"/>
  <c r="AI1535" i="2"/>
  <c r="AI1533" i="2"/>
  <c r="AI1531" i="2"/>
  <c r="AI1529" i="2"/>
  <c r="AI1527" i="2"/>
  <c r="AI1525" i="2"/>
  <c r="AI1523" i="2"/>
  <c r="AI1521" i="2"/>
  <c r="AI1519" i="2"/>
  <c r="AI1517" i="2"/>
  <c r="AI1515" i="2"/>
  <c r="AI1513" i="2"/>
  <c r="AI1511" i="2"/>
  <c r="AI1509" i="2"/>
  <c r="AI1507" i="2"/>
  <c r="AI1505" i="2"/>
  <c r="AI1503" i="2"/>
  <c r="AI1501" i="2"/>
  <c r="AI1499" i="2"/>
  <c r="AI1497" i="2"/>
  <c r="AI1495" i="2"/>
  <c r="AI1493" i="2"/>
  <c r="AI1491" i="2"/>
  <c r="AI1489" i="2"/>
  <c r="AI1487" i="2"/>
  <c r="AI1485" i="2"/>
  <c r="AI1483" i="2"/>
  <c r="AI1481" i="2"/>
  <c r="AI1479" i="2"/>
  <c r="AI1477" i="2"/>
  <c r="AI1475" i="2"/>
  <c r="AI1473" i="2"/>
  <c r="AI1471" i="2"/>
  <c r="AI1469" i="2"/>
  <c r="AI1467" i="2"/>
  <c r="AI1465" i="2"/>
  <c r="AI1463" i="2"/>
  <c r="AI1461" i="2"/>
  <c r="AI1459" i="2"/>
  <c r="AI1457" i="2"/>
  <c r="AI1455" i="2"/>
  <c r="AI1453" i="2"/>
  <c r="AI1451" i="2"/>
  <c r="AI1449" i="2"/>
  <c r="AI1447" i="2"/>
  <c r="AI1445" i="2"/>
  <c r="AI1443" i="2"/>
  <c r="AI1441" i="2"/>
  <c r="AI1439" i="2"/>
  <c r="AI1437" i="2"/>
  <c r="AI1435" i="2"/>
  <c r="AI1433" i="2"/>
  <c r="AI1431" i="2"/>
  <c r="AI1429" i="2"/>
  <c r="AI1427" i="2"/>
  <c r="AI1425" i="2"/>
  <c r="AI1423" i="2"/>
  <c r="AI1421" i="2"/>
  <c r="AI1419" i="2"/>
  <c r="AI1417" i="2"/>
  <c r="AI1415" i="2"/>
  <c r="AI1413" i="2"/>
  <c r="AI1411" i="2"/>
  <c r="AI1409" i="2"/>
  <c r="AI1407" i="2"/>
  <c r="AI1405" i="2"/>
  <c r="AI1403" i="2"/>
  <c r="AI1401" i="2"/>
  <c r="AI1399" i="2"/>
  <c r="AI1397" i="2"/>
  <c r="AI1395" i="2"/>
  <c r="AI1393" i="2"/>
  <c r="AI1391" i="2"/>
  <c r="AI1389" i="2"/>
  <c r="AI1387" i="2"/>
  <c r="AI1385" i="2"/>
  <c r="AI1383" i="2"/>
  <c r="AI1381" i="2"/>
  <c r="AI1379" i="2"/>
  <c r="AI1377" i="2"/>
  <c r="AI1375" i="2"/>
  <c r="AI1373" i="2"/>
  <c r="AI1371" i="2"/>
  <c r="AI1369" i="2"/>
  <c r="AI1367" i="2"/>
  <c r="AI1365" i="2"/>
  <c r="AI1363" i="2"/>
  <c r="AI1361" i="2"/>
  <c r="AI1359" i="2"/>
  <c r="AI1357" i="2"/>
  <c r="AI1355" i="2"/>
  <c r="AI1353" i="2"/>
  <c r="AI1351" i="2"/>
  <c r="AI1349" i="2"/>
  <c r="AI1347" i="2"/>
  <c r="AI1345" i="2"/>
  <c r="AI1343" i="2"/>
  <c r="AI1341" i="2"/>
  <c r="AI1339" i="2"/>
  <c r="AI1337" i="2"/>
  <c r="AI1335" i="2"/>
  <c r="AI1333" i="2"/>
  <c r="AI1331" i="2"/>
  <c r="AI1329" i="2"/>
  <c r="AI1327" i="2"/>
  <c r="AI1325" i="2"/>
  <c r="AI1323" i="2"/>
  <c r="AI1321" i="2"/>
  <c r="AI1319" i="2"/>
  <c r="AI1317" i="2"/>
  <c r="AI1315" i="2"/>
  <c r="AI1313" i="2"/>
  <c r="AI1311" i="2"/>
  <c r="AI1309" i="2"/>
  <c r="AI1307" i="2"/>
  <c r="AI1305" i="2"/>
  <c r="AI1303" i="2"/>
  <c r="AI1301" i="2"/>
  <c r="AI1299" i="2"/>
  <c r="AI1297" i="2"/>
  <c r="AI1295" i="2"/>
  <c r="AI1293" i="2"/>
  <c r="AI1291" i="2"/>
  <c r="AI1289" i="2"/>
  <c r="AI1287" i="2"/>
  <c r="AI1285" i="2"/>
  <c r="AI1283" i="2"/>
  <c r="AI1281" i="2"/>
  <c r="AI1279" i="2"/>
  <c r="AI1277" i="2"/>
  <c r="AI1275" i="2"/>
  <c r="AI1273" i="2"/>
  <c r="AI1271" i="2"/>
  <c r="AI1269" i="2"/>
  <c r="AI1267" i="2"/>
  <c r="AI1265" i="2"/>
  <c r="AI1263" i="2"/>
  <c r="AI1261" i="2"/>
  <c r="AI1259" i="2"/>
  <c r="AI1257" i="2"/>
  <c r="AI1255" i="2"/>
  <c r="AI1253" i="2"/>
  <c r="AI1251" i="2"/>
  <c r="AI1249" i="2"/>
  <c r="AI1247" i="2"/>
  <c r="AI1245" i="2"/>
  <c r="AI1243" i="2"/>
  <c r="AI1241" i="2"/>
  <c r="AI1239" i="2"/>
  <c r="AI1237" i="2"/>
  <c r="AI1235" i="2"/>
  <c r="AI1233" i="2"/>
  <c r="AI1231" i="2"/>
  <c r="AI1229" i="2"/>
  <c r="AI1227" i="2"/>
  <c r="AI1225" i="2"/>
  <c r="AI1223" i="2"/>
  <c r="AI1221" i="2"/>
  <c r="AI1219" i="2"/>
  <c r="AI1217" i="2"/>
  <c r="AI1215" i="2"/>
  <c r="AI1213" i="2"/>
  <c r="AI1211" i="2"/>
  <c r="AI1209" i="2"/>
  <c r="AI1207" i="2"/>
  <c r="AI1205" i="2"/>
  <c r="AI1203" i="2"/>
  <c r="AI1201" i="2"/>
  <c r="AI1199" i="2"/>
  <c r="AI1197" i="2"/>
  <c r="AI1195" i="2"/>
  <c r="AI1193" i="2"/>
  <c r="AI1191" i="2"/>
  <c r="AI1189" i="2"/>
  <c r="AI1187" i="2"/>
  <c r="AI1185" i="2"/>
  <c r="AI1183" i="2"/>
  <c r="AI1181" i="2"/>
  <c r="AI1179" i="2"/>
  <c r="AI1177" i="2"/>
  <c r="AI1175" i="2"/>
  <c r="AI1173" i="2"/>
  <c r="AI1171" i="2"/>
  <c r="AI1169" i="2"/>
  <c r="AI1167" i="2"/>
  <c r="AI1165" i="2"/>
  <c r="AI1163" i="2"/>
  <c r="AI1161" i="2"/>
  <c r="AI1159" i="2"/>
  <c r="AI1157" i="2"/>
  <c r="AI1155" i="2"/>
  <c r="AI1153" i="2"/>
  <c r="AI1151" i="2"/>
  <c r="AI1149" i="2"/>
  <c r="AI1147" i="2"/>
  <c r="AI1145" i="2"/>
  <c r="AI1143" i="2"/>
  <c r="AI1141" i="2"/>
  <c r="AI1139" i="2"/>
  <c r="AI1137" i="2"/>
  <c r="AI1135" i="2"/>
  <c r="AI1133" i="2"/>
  <c r="AI1131" i="2"/>
  <c r="AI1129" i="2"/>
  <c r="AI1127" i="2"/>
  <c r="AI1125" i="2"/>
  <c r="AI1123" i="2"/>
  <c r="AI1121" i="2"/>
  <c r="AI1119" i="2"/>
  <c r="AI1117" i="2"/>
  <c r="AI1115" i="2"/>
  <c r="AI1113" i="2"/>
  <c r="AI1111" i="2"/>
  <c r="AI1109" i="2"/>
  <c r="AI1107" i="2"/>
  <c r="AI1105" i="2"/>
  <c r="AI1103" i="2"/>
  <c r="AI1101" i="2"/>
  <c r="AI1099" i="2"/>
  <c r="AI1097" i="2"/>
  <c r="AI1095" i="2"/>
  <c r="AI1093" i="2"/>
  <c r="AI1091" i="2"/>
  <c r="AI1089" i="2"/>
  <c r="AI1087" i="2"/>
  <c r="AI1085" i="2"/>
  <c r="AI1083" i="2"/>
  <c r="AI1081" i="2"/>
  <c r="AI1079" i="2"/>
  <c r="AI1077" i="2"/>
  <c r="AI1075" i="2"/>
  <c r="AI1073" i="2"/>
  <c r="AI1071" i="2"/>
  <c r="AI1069" i="2"/>
  <c r="AI1067" i="2"/>
  <c r="AI1065" i="2"/>
  <c r="AI1063" i="2"/>
  <c r="AI1061" i="2"/>
  <c r="AI1059" i="2"/>
  <c r="AI1057" i="2"/>
  <c r="AI1055" i="2"/>
  <c r="AI1053" i="2"/>
  <c r="AI1051" i="2"/>
  <c r="AI1049" i="2"/>
  <c r="AI1047" i="2"/>
  <c r="AI1045" i="2"/>
  <c r="AI1043" i="2"/>
  <c r="AI1041" i="2"/>
  <c r="AI1039" i="2"/>
  <c r="AI1037" i="2"/>
  <c r="AI1035" i="2"/>
  <c r="AI1033" i="2"/>
  <c r="AI1031" i="2"/>
  <c r="AI1029" i="2"/>
  <c r="AI1027" i="2"/>
  <c r="AI1025" i="2"/>
  <c r="AI1023" i="2"/>
  <c r="AI1021" i="2"/>
  <c r="AI1019" i="2"/>
  <c r="AI1017" i="2"/>
  <c r="AI1015" i="2"/>
  <c r="AI1013" i="2"/>
  <c r="AI1011" i="2"/>
  <c r="AI1009" i="2"/>
  <c r="AI1007" i="2"/>
  <c r="AI1005" i="2"/>
  <c r="AI1003" i="2"/>
  <c r="AI1001" i="2"/>
  <c r="AI999" i="2"/>
  <c r="AI997" i="2"/>
  <c r="AI995" i="2"/>
  <c r="AI993" i="2"/>
  <c r="AI991" i="2"/>
  <c r="AI989" i="2"/>
  <c r="AI987" i="2"/>
  <c r="AI985" i="2"/>
  <c r="AI983" i="2"/>
  <c r="AI981" i="2"/>
  <c r="AI979" i="2"/>
  <c r="AI977" i="2"/>
  <c r="AI975" i="2"/>
  <c r="AI973" i="2"/>
  <c r="AI971" i="2"/>
  <c r="AI969" i="2"/>
  <c r="AI967" i="2"/>
  <c r="AI965" i="2"/>
  <c r="AI963" i="2"/>
  <c r="AI961" i="2"/>
  <c r="AI959" i="2"/>
  <c r="AI957" i="2"/>
  <c r="AI955" i="2"/>
  <c r="AI953" i="2"/>
  <c r="AI951" i="2"/>
  <c r="AI949" i="2"/>
  <c r="AI947" i="2"/>
  <c r="AI945" i="2"/>
  <c r="AI943" i="2"/>
  <c r="AI941" i="2"/>
  <c r="AI939" i="2"/>
  <c r="AI937" i="2"/>
  <c r="AI935" i="2"/>
  <c r="AI933" i="2"/>
  <c r="AI931" i="2"/>
  <c r="AI929" i="2"/>
  <c r="AI927" i="2"/>
  <c r="AI925" i="2"/>
  <c r="AI923" i="2"/>
  <c r="AI921" i="2"/>
  <c r="AI919" i="2"/>
  <c r="AI917" i="2"/>
  <c r="AI915" i="2"/>
  <c r="AI913" i="2"/>
  <c r="AI911" i="2"/>
  <c r="AI909" i="2"/>
  <c r="AI907" i="2"/>
  <c r="AI905" i="2"/>
  <c r="AI903" i="2"/>
  <c r="AI901" i="2"/>
  <c r="AI899" i="2"/>
  <c r="AI897" i="2"/>
  <c r="AI895" i="2"/>
  <c r="AI893" i="2"/>
  <c r="AI891" i="2"/>
  <c r="AI889" i="2"/>
  <c r="AI887" i="2"/>
  <c r="AI885" i="2"/>
  <c r="AI883" i="2"/>
  <c r="AI881" i="2"/>
  <c r="AI879" i="2"/>
  <c r="AI877" i="2"/>
  <c r="AI875" i="2"/>
  <c r="AI873" i="2"/>
  <c r="AI871" i="2"/>
  <c r="AI869" i="2"/>
  <c r="AI867" i="2"/>
  <c r="AI865" i="2"/>
  <c r="AI863" i="2"/>
  <c r="AI861" i="2"/>
  <c r="AI859" i="2"/>
  <c r="AI857" i="2"/>
  <c r="AI855" i="2"/>
  <c r="AI853" i="2"/>
  <c r="AI851" i="2"/>
  <c r="AI849" i="2"/>
  <c r="AI847" i="2"/>
  <c r="AI845" i="2"/>
  <c r="AI843" i="2"/>
  <c r="AI841" i="2"/>
  <c r="AI839" i="2"/>
  <c r="AI837" i="2"/>
  <c r="AI835" i="2"/>
  <c r="AI833" i="2"/>
  <c r="AI831" i="2"/>
  <c r="AI829" i="2"/>
  <c r="AI827" i="2"/>
  <c r="AI825" i="2"/>
  <c r="AI823" i="2"/>
  <c r="AI821" i="2"/>
  <c r="AI819" i="2"/>
  <c r="AI781" i="2"/>
  <c r="AI779" i="2"/>
  <c r="AI777" i="2"/>
  <c r="AI775" i="2"/>
  <c r="AI773" i="2"/>
  <c r="AI771" i="2"/>
  <c r="AI769" i="2"/>
  <c r="AI767" i="2"/>
  <c r="AI765" i="2"/>
  <c r="AI763" i="2"/>
  <c r="AI761" i="2"/>
  <c r="AI759" i="2"/>
  <c r="AI757" i="2"/>
  <c r="AI755" i="2"/>
  <c r="AI753" i="2"/>
  <c r="AI751" i="2"/>
  <c r="AI749" i="2"/>
  <c r="AI747" i="2"/>
  <c r="AI745" i="2"/>
  <c r="AI743" i="2"/>
  <c r="AI741" i="2"/>
  <c r="AI739" i="2"/>
  <c r="AI737" i="2"/>
  <c r="AI735" i="2"/>
  <c r="AI733" i="2"/>
  <c r="AI731" i="2"/>
  <c r="AI729" i="2"/>
  <c r="AI727" i="2"/>
  <c r="AI725" i="2"/>
  <c r="AI723" i="2"/>
  <c r="AI721" i="2"/>
  <c r="AI719" i="2"/>
  <c r="AI717" i="2"/>
  <c r="AI715" i="2"/>
  <c r="AI713" i="2"/>
  <c r="AI711" i="2"/>
  <c r="AI693" i="2"/>
  <c r="AI691" i="2"/>
  <c r="AI816" i="2"/>
  <c r="AI814" i="2"/>
  <c r="AI812" i="2"/>
  <c r="AI810" i="2"/>
  <c r="AI808" i="2"/>
  <c r="AI806" i="2"/>
  <c r="AI804" i="2"/>
  <c r="AI802" i="2"/>
  <c r="AI800" i="2"/>
  <c r="AI798" i="2"/>
  <c r="AI796" i="2"/>
  <c r="AI794" i="2"/>
  <c r="AI792" i="2"/>
  <c r="AI790" i="2"/>
  <c r="AI788" i="2"/>
  <c r="AI786" i="2"/>
  <c r="AI784" i="2"/>
  <c r="AI817" i="2"/>
  <c r="AI815" i="2"/>
  <c r="AI813" i="2"/>
  <c r="AI811" i="2"/>
  <c r="AI809" i="2"/>
  <c r="AI807" i="2"/>
  <c r="AI805" i="2"/>
  <c r="AI803" i="2"/>
  <c r="AI801" i="2"/>
  <c r="AI799" i="2"/>
  <c r="AI797" i="2"/>
  <c r="AI795" i="2"/>
  <c r="AI793" i="2"/>
  <c r="AI791" i="2"/>
  <c r="AI789" i="2"/>
  <c r="AI787" i="2"/>
  <c r="AI785" i="2"/>
  <c r="AI783" i="2"/>
  <c r="AI782" i="2"/>
  <c r="AI689" i="2"/>
  <c r="AI687" i="2"/>
  <c r="AI685" i="2"/>
  <c r="AI683" i="2"/>
  <c r="AI681" i="2"/>
  <c r="AI679" i="2"/>
  <c r="AI677" i="2"/>
  <c r="AI675" i="2"/>
  <c r="AI673" i="2"/>
  <c r="AI671" i="2"/>
  <c r="AI669" i="2"/>
  <c r="AI667" i="2"/>
  <c r="AI690" i="2"/>
  <c r="AI688" i="2"/>
  <c r="AI686" i="2"/>
  <c r="AI684" i="2"/>
  <c r="AI682" i="2"/>
  <c r="AI680" i="2"/>
  <c r="AI678" i="2"/>
  <c r="AI676" i="2"/>
  <c r="AI674" i="2"/>
  <c r="AI672" i="2"/>
  <c r="AI670" i="2"/>
  <c r="AI668" i="2"/>
  <c r="AI666" i="2"/>
  <c r="AI664" i="2"/>
  <c r="AI662" i="2"/>
  <c r="AI660" i="2"/>
  <c r="AI658" i="2"/>
  <c r="AI656" i="2"/>
  <c r="AI665" i="2"/>
  <c r="AI663" i="2"/>
  <c r="AI661" i="2"/>
  <c r="AI659" i="2"/>
  <c r="AI657" i="2"/>
  <c r="AI655" i="2"/>
  <c r="AI654" i="2"/>
  <c r="AI653" i="2"/>
  <c r="AI651" i="2"/>
  <c r="AI649" i="2"/>
  <c r="AI647" i="2"/>
  <c r="AI645" i="2"/>
  <c r="AI643" i="2"/>
  <c r="AI641" i="2"/>
  <c r="AI639" i="2"/>
  <c r="AI652" i="2"/>
  <c r="AI650" i="2"/>
  <c r="AI648" i="2"/>
  <c r="AI646" i="2"/>
  <c r="AI644" i="2"/>
  <c r="AI642" i="2"/>
  <c r="AI640" i="2"/>
  <c r="AI638" i="2"/>
  <c r="AI637" i="2"/>
  <c r="AI635" i="2"/>
  <c r="AI633" i="2"/>
  <c r="AI631" i="2"/>
  <c r="AI629" i="2"/>
  <c r="AI627" i="2"/>
  <c r="AI625" i="2"/>
  <c r="AI636" i="2"/>
  <c r="AI634" i="2"/>
  <c r="AI632" i="2"/>
  <c r="AI630" i="2"/>
  <c r="AI628" i="2"/>
  <c r="AI626" i="2"/>
  <c r="AI624" i="2"/>
  <c r="AI622" i="2"/>
  <c r="AI620" i="2"/>
  <c r="AI618" i="2"/>
  <c r="AI616" i="2"/>
  <c r="AI614" i="2"/>
  <c r="AI612" i="2"/>
  <c r="AI610" i="2"/>
  <c r="AI608" i="2"/>
  <c r="AI606" i="2"/>
  <c r="AI604" i="2"/>
  <c r="AI602" i="2"/>
  <c r="AI623" i="2"/>
  <c r="AI621" i="2"/>
  <c r="AI619" i="2"/>
  <c r="AI617" i="2"/>
  <c r="AI615" i="2"/>
  <c r="AI613" i="2"/>
  <c r="AI611" i="2"/>
  <c r="AI609" i="2"/>
  <c r="AI607" i="2"/>
  <c r="AI605" i="2"/>
  <c r="AI603" i="2"/>
  <c r="AI601" i="2"/>
  <c r="BG365" i="2"/>
  <c r="BG363" i="2"/>
  <c r="BG361" i="2"/>
  <c r="BG359" i="2"/>
  <c r="BG366" i="2"/>
  <c r="BG364" i="2"/>
  <c r="BG362" i="2"/>
  <c r="BG360" i="2"/>
  <c r="BG358" i="2"/>
  <c r="BG357" i="2"/>
  <c r="BG355" i="2"/>
  <c r="BG353" i="2"/>
  <c r="BG351" i="2"/>
  <c r="BG349" i="2"/>
  <c r="BG347" i="2"/>
  <c r="BG345" i="2"/>
  <c r="BG343" i="2"/>
  <c r="BG341" i="2"/>
  <c r="BG339" i="2"/>
  <c r="BG337" i="2"/>
  <c r="BG335" i="2"/>
  <c r="BG333" i="2"/>
  <c r="BG331" i="2"/>
  <c r="BG329" i="2"/>
  <c r="BG327" i="2"/>
  <c r="BG356" i="2"/>
  <c r="BG354" i="2"/>
  <c r="BG352" i="2"/>
  <c r="BG350" i="2"/>
  <c r="BG348" i="2"/>
  <c r="BG346" i="2"/>
  <c r="BG344" i="2"/>
  <c r="BG342" i="2"/>
  <c r="BG340" i="2"/>
  <c r="BG338" i="2"/>
  <c r="BG336" i="2"/>
  <c r="BG334" i="2"/>
  <c r="BG332" i="2"/>
  <c r="BG330" i="2"/>
  <c r="BG328" i="2"/>
  <c r="AI710" i="2"/>
  <c r="AI708" i="2"/>
  <c r="AI706" i="2"/>
  <c r="AI704" i="2"/>
  <c r="AI702" i="2"/>
  <c r="AI700" i="2"/>
  <c r="AI698" i="2"/>
  <c r="AI696" i="2"/>
  <c r="AI709" i="2"/>
  <c r="AI707" i="2"/>
  <c r="AI705" i="2"/>
  <c r="AI703" i="2"/>
  <c r="AI701" i="2"/>
  <c r="AI699" i="2"/>
  <c r="AI697" i="2"/>
  <c r="AI695" i="2"/>
  <c r="J3032" i="5"/>
  <c r="B462" i="1" l="1"/>
  <c r="AO462" i="2" s="1"/>
  <c r="B463" i="1"/>
  <c r="AO463" i="2" s="1"/>
  <c r="N938" i="1" l="1"/>
  <c r="N939" i="1"/>
  <c r="N940" i="1"/>
  <c r="N941" i="1"/>
  <c r="N942" i="1"/>
  <c r="N943" i="1"/>
  <c r="N944" i="1"/>
  <c r="N945" i="1"/>
  <c r="N946" i="1"/>
  <c r="N947" i="1"/>
  <c r="N925" i="1"/>
  <c r="N866" i="1" l="1"/>
  <c r="N867" i="1"/>
  <c r="AY812" i="1" l="1"/>
  <c r="AT812" i="2" s="1"/>
  <c r="AX812" i="2" s="1"/>
  <c r="AZ812" i="1"/>
  <c r="BA812" i="1"/>
  <c r="BB812" i="1"/>
  <c r="BC812" i="1"/>
  <c r="BG812" i="2" s="1"/>
  <c r="AY813" i="1"/>
  <c r="AT813" i="2" s="1"/>
  <c r="AX813" i="2" s="1"/>
  <c r="AZ813" i="1"/>
  <c r="BA813" i="1"/>
  <c r="BB813" i="1"/>
  <c r="BC813" i="1"/>
  <c r="BG813" i="2" s="1"/>
  <c r="A813" i="1"/>
  <c r="B813" i="1"/>
  <c r="AO813" i="2" s="1"/>
  <c r="A814" i="1"/>
  <c r="B814" i="1"/>
  <c r="AO814" i="2" s="1"/>
  <c r="A815" i="1"/>
  <c r="B815" i="1"/>
  <c r="AO815" i="2" s="1"/>
  <c r="A816" i="1"/>
  <c r="B816" i="1"/>
  <c r="AO816" i="2" s="1"/>
  <c r="A817" i="1"/>
  <c r="B817" i="1"/>
  <c r="AO817" i="2" s="1"/>
  <c r="A818" i="1"/>
  <c r="B818" i="1"/>
  <c r="AO818" i="2" s="1"/>
  <c r="A819" i="1"/>
  <c r="B819" i="1"/>
  <c r="AO819" i="2" s="1"/>
  <c r="A820" i="1"/>
  <c r="B820" i="1"/>
  <c r="AO820" i="2" s="1"/>
  <c r="A821" i="1"/>
  <c r="B821" i="1"/>
  <c r="AO821" i="2" s="1"/>
  <c r="A822" i="1"/>
  <c r="B822" i="1"/>
  <c r="AO822" i="2" s="1"/>
  <c r="A823" i="1"/>
  <c r="B823" i="1"/>
  <c r="AO823" i="2" s="1"/>
  <c r="A824" i="1"/>
  <c r="B824" i="1"/>
  <c r="AO824" i="2" s="1"/>
  <c r="AX572" i="1" l="1"/>
  <c r="AY572" i="1"/>
  <c r="AT572" i="2" s="1"/>
  <c r="AX572" i="2" l="1"/>
  <c r="AZ572" i="2"/>
  <c r="AY572" i="2"/>
  <c r="A277" i="1"/>
  <c r="N986" i="1" l="1"/>
  <c r="N985" i="1"/>
  <c r="N984" i="1"/>
  <c r="N983" i="1"/>
  <c r="N982" i="1"/>
  <c r="N981" i="1"/>
  <c r="N980" i="1"/>
  <c r="N979" i="1"/>
  <c r="N978" i="1"/>
  <c r="N977" i="1"/>
  <c r="N976" i="1"/>
  <c r="N975" i="1"/>
  <c r="N974" i="1"/>
  <c r="N973" i="1"/>
  <c r="N972" i="1"/>
  <c r="N971" i="1"/>
  <c r="N970" i="1"/>
  <c r="N969" i="1"/>
  <c r="N968" i="1"/>
  <c r="N967" i="1"/>
  <c r="N966" i="1"/>
  <c r="N965" i="1"/>
  <c r="N964" i="1"/>
  <c r="N963" i="1"/>
  <c r="N962" i="1"/>
  <c r="N961" i="1"/>
  <c r="N960" i="1"/>
  <c r="N959" i="1"/>
  <c r="N958" i="1"/>
  <c r="N957" i="1"/>
  <c r="N956" i="1"/>
  <c r="N955" i="1"/>
  <c r="N953" i="1"/>
  <c r="N952" i="1"/>
  <c r="N951" i="1"/>
  <c r="N950" i="1"/>
  <c r="N949" i="1"/>
  <c r="N948" i="1"/>
  <c r="N937" i="1"/>
  <c r="N936" i="1"/>
  <c r="N935" i="1"/>
  <c r="N934" i="1"/>
  <c r="N933" i="1"/>
  <c r="N932" i="1"/>
  <c r="N931" i="1"/>
  <c r="N930" i="1"/>
  <c r="N929" i="1"/>
  <c r="N928" i="1"/>
  <c r="N927" i="1"/>
  <c r="N926" i="1"/>
  <c r="N924" i="1"/>
  <c r="N923" i="1"/>
  <c r="N922" i="1"/>
  <c r="N921" i="1"/>
  <c r="N920" i="1"/>
  <c r="N919" i="1"/>
  <c r="N918" i="1"/>
  <c r="N917" i="1"/>
  <c r="N916" i="1"/>
  <c r="N915" i="1"/>
  <c r="N914" i="1"/>
  <c r="N913" i="1"/>
  <c r="N912" i="1"/>
  <c r="N911" i="1"/>
  <c r="N910" i="1"/>
  <c r="N909" i="1"/>
  <c r="N908" i="1"/>
  <c r="N907" i="1"/>
  <c r="N906" i="1"/>
  <c r="N905" i="1"/>
  <c r="N904" i="1"/>
  <c r="N903" i="1"/>
  <c r="N902" i="1"/>
  <c r="N901" i="1"/>
  <c r="N900" i="1"/>
  <c r="N899" i="1"/>
  <c r="N898" i="1"/>
  <c r="N897" i="1"/>
  <c r="N896" i="1"/>
  <c r="N895" i="1"/>
  <c r="N894" i="1"/>
  <c r="N893" i="1"/>
  <c r="N892" i="1"/>
  <c r="N891" i="1"/>
  <c r="N890" i="1"/>
  <c r="N889" i="1"/>
  <c r="N888" i="1"/>
  <c r="N887" i="1"/>
  <c r="N886" i="1"/>
  <c r="N885" i="1"/>
  <c r="N872" i="1"/>
  <c r="N871" i="1"/>
  <c r="N870" i="1"/>
  <c r="N869" i="1"/>
  <c r="N868" i="1"/>
  <c r="N865" i="1"/>
  <c r="N864" i="1"/>
  <c r="N863" i="1"/>
  <c r="N861" i="1"/>
  <c r="N860" i="1"/>
  <c r="N859" i="1"/>
  <c r="N858" i="1"/>
  <c r="N857" i="1"/>
  <c r="N856" i="1"/>
  <c r="E824" i="1"/>
  <c r="E823" i="1"/>
  <c r="E822" i="1"/>
  <c r="E821" i="1"/>
  <c r="E820" i="1"/>
  <c r="E819" i="1"/>
  <c r="E818" i="1"/>
  <c r="E817" i="1"/>
  <c r="E816" i="1"/>
  <c r="AE818" i="2" l="1"/>
  <c r="AS818" i="2" s="1"/>
  <c r="AJ818" i="2"/>
  <c r="AK818" i="2" s="1"/>
  <c r="AL818" i="2"/>
  <c r="AE820" i="2"/>
  <c r="AS820" i="2" s="1"/>
  <c r="AJ820" i="2"/>
  <c r="AK820" i="2" s="1"/>
  <c r="AL820" i="2"/>
  <c r="AJ822" i="2"/>
  <c r="AK822" i="2" s="1"/>
  <c r="AE822" i="2"/>
  <c r="AS822" i="2" s="1"/>
  <c r="AL822" i="2"/>
  <c r="AE824" i="2"/>
  <c r="AS824" i="2" s="1"/>
  <c r="AJ824" i="2"/>
  <c r="AK824" i="2" s="1"/>
  <c r="AL824" i="2"/>
  <c r="AE819" i="2"/>
  <c r="AS819" i="2" s="1"/>
  <c r="AJ819" i="2"/>
  <c r="AK819" i="2" s="1"/>
  <c r="AL819" i="2"/>
  <c r="AE821" i="2"/>
  <c r="AS821" i="2" s="1"/>
  <c r="AJ821" i="2"/>
  <c r="AK821" i="2" s="1"/>
  <c r="AL821" i="2"/>
  <c r="AE823" i="2"/>
  <c r="AS823" i="2" s="1"/>
  <c r="AJ823" i="2"/>
  <c r="AK823" i="2" s="1"/>
  <c r="AL823" i="2"/>
  <c r="AE816" i="2"/>
  <c r="AS816" i="2" s="1"/>
  <c r="AJ816" i="2"/>
  <c r="AK816" i="2" s="1"/>
  <c r="AL816" i="2"/>
  <c r="AE817" i="2"/>
  <c r="AS817" i="2" s="1"/>
  <c r="AJ817" i="2"/>
  <c r="AK817" i="2" s="1"/>
  <c r="AL817" i="2"/>
  <c r="E812" i="1"/>
  <c r="E815" i="1"/>
  <c r="E814" i="1"/>
  <c r="E813" i="1"/>
  <c r="BB821" i="2" l="1"/>
  <c r="BC821" i="2"/>
  <c r="BB824" i="2"/>
  <c r="BC824" i="2"/>
  <c r="BB820" i="2"/>
  <c r="BC820" i="2"/>
  <c r="BB823" i="2"/>
  <c r="BC823" i="2"/>
  <c r="BB819" i="2"/>
  <c r="BC819" i="2"/>
  <c r="BB822" i="2"/>
  <c r="BC822" i="2"/>
  <c r="BB818" i="2"/>
  <c r="BC818" i="2"/>
  <c r="AE813" i="2"/>
  <c r="AS813" i="2" s="1"/>
  <c r="AL813" i="2"/>
  <c r="AJ813" i="2"/>
  <c r="AK813" i="2" s="1"/>
  <c r="AE815" i="2"/>
  <c r="AS815" i="2" s="1"/>
  <c r="AJ815" i="2"/>
  <c r="AK815" i="2" s="1"/>
  <c r="AL815" i="2"/>
  <c r="BB817" i="2"/>
  <c r="BC817" i="2"/>
  <c r="AJ814" i="2"/>
  <c r="AK814" i="2" s="1"/>
  <c r="AE814" i="2"/>
  <c r="AS814" i="2" s="1"/>
  <c r="AL814" i="2"/>
  <c r="AE812" i="2"/>
  <c r="AS812" i="2" s="1"/>
  <c r="AJ812" i="2"/>
  <c r="AK812" i="2" s="1"/>
  <c r="AL812" i="2"/>
  <c r="BB816" i="2"/>
  <c r="BC816" i="2"/>
  <c r="BB812" i="2" l="1"/>
  <c r="BC812" i="2"/>
  <c r="BC815" i="2"/>
  <c r="BB815" i="2"/>
  <c r="BB813" i="2"/>
  <c r="BC813" i="2"/>
  <c r="BB814" i="2"/>
  <c r="BC814" i="2"/>
  <c r="N51" i="9"/>
  <c r="F52" i="9"/>
  <c r="H52" i="9"/>
  <c r="J52" i="9"/>
  <c r="L52" i="9"/>
  <c r="E52" i="9"/>
  <c r="G52" i="9"/>
  <c r="I52" i="9"/>
  <c r="K52" i="9"/>
  <c r="O51" i="9"/>
  <c r="A89" i="1"/>
  <c r="B89" i="1"/>
  <c r="A90" i="1"/>
  <c r="B90" i="1"/>
  <c r="A91" i="1"/>
  <c r="B91" i="1"/>
  <c r="A92" i="1"/>
  <c r="B92" i="1"/>
  <c r="A93" i="1"/>
  <c r="B93" i="1"/>
  <c r="A94" i="1"/>
  <c r="B94" i="1"/>
  <c r="A95" i="1"/>
  <c r="B95" i="1"/>
  <c r="A96" i="1"/>
  <c r="B96" i="1"/>
  <c r="A97" i="1"/>
  <c r="B97" i="1"/>
  <c r="A98" i="1"/>
  <c r="B98" i="1"/>
  <c r="A99" i="1"/>
  <c r="B99" i="1"/>
  <c r="A100" i="1"/>
  <c r="B100" i="1"/>
  <c r="A101" i="1"/>
  <c r="B101" i="1"/>
  <c r="A102" i="1"/>
  <c r="B102" i="1"/>
  <c r="A103" i="1"/>
  <c r="B103" i="1"/>
  <c r="A104" i="1"/>
  <c r="B104" i="1"/>
  <c r="A105" i="1"/>
  <c r="B105" i="1"/>
  <c r="A106" i="1"/>
  <c r="B106" i="1"/>
  <c r="A107" i="1"/>
  <c r="B107" i="1"/>
  <c r="A108" i="1"/>
  <c r="B108" i="1"/>
  <c r="A109" i="1"/>
  <c r="B109" i="1"/>
  <c r="A110" i="1"/>
  <c r="B110" i="1"/>
  <c r="A111" i="1"/>
  <c r="B111" i="1"/>
  <c r="A112" i="1"/>
  <c r="B112" i="1"/>
  <c r="A113" i="1"/>
  <c r="B113" i="1"/>
  <c r="A114" i="1"/>
  <c r="B114" i="1"/>
  <c r="A115" i="1"/>
  <c r="B115" i="1"/>
  <c r="A116" i="1"/>
  <c r="B116" i="1"/>
  <c r="A117" i="1"/>
  <c r="B117" i="1"/>
  <c r="A118" i="1"/>
  <c r="B118" i="1"/>
  <c r="A119" i="1"/>
  <c r="B119" i="1"/>
  <c r="A120" i="1"/>
  <c r="B120" i="1"/>
  <c r="A121" i="1"/>
  <c r="B121" i="1"/>
  <c r="A122" i="1"/>
  <c r="B122" i="1"/>
  <c r="A123" i="1"/>
  <c r="B123" i="1"/>
  <c r="A124" i="1"/>
  <c r="B124" i="1"/>
  <c r="A125" i="1"/>
  <c r="B125" i="1"/>
  <c r="A126" i="1"/>
  <c r="B126" i="1"/>
  <c r="A127" i="1"/>
  <c r="B127" i="1"/>
  <c r="A128" i="1"/>
  <c r="B128" i="1"/>
  <c r="A129" i="1"/>
  <c r="B129" i="1"/>
  <c r="A130" i="1"/>
  <c r="B130" i="1"/>
  <c r="A131" i="1"/>
  <c r="B131" i="1"/>
  <c r="A132" i="1"/>
  <c r="B132" i="1"/>
  <c r="A133" i="1"/>
  <c r="B133" i="1"/>
  <c r="A134" i="1"/>
  <c r="B134" i="1"/>
  <c r="A135" i="1"/>
  <c r="B135" i="1"/>
  <c r="A136" i="1"/>
  <c r="B136" i="1"/>
  <c r="A137" i="1"/>
  <c r="B137" i="1"/>
  <c r="A138" i="1"/>
  <c r="B138" i="1"/>
  <c r="A139" i="1"/>
  <c r="B139" i="1"/>
  <c r="A140" i="1"/>
  <c r="B140" i="1"/>
  <c r="A141" i="1"/>
  <c r="B141" i="1"/>
  <c r="A142" i="1"/>
  <c r="B142" i="1"/>
  <c r="A143" i="1"/>
  <c r="B143" i="1"/>
  <c r="A144" i="1"/>
  <c r="B144" i="1"/>
  <c r="A145" i="1"/>
  <c r="B145" i="1"/>
  <c r="A146" i="1"/>
  <c r="B146" i="1"/>
  <c r="A147" i="1"/>
  <c r="B147" i="1"/>
  <c r="A148" i="1"/>
  <c r="B148" i="1"/>
  <c r="A149" i="1"/>
  <c r="B149" i="1"/>
  <c r="A150" i="1"/>
  <c r="B150" i="1"/>
  <c r="A151" i="1"/>
  <c r="B151" i="1"/>
  <c r="A152" i="1"/>
  <c r="B152" i="1"/>
  <c r="A153" i="1"/>
  <c r="B153" i="1"/>
  <c r="A154" i="1"/>
  <c r="B154" i="1"/>
  <c r="A155" i="1"/>
  <c r="B155" i="1"/>
  <c r="A156" i="1"/>
  <c r="B156" i="1"/>
  <c r="A157" i="1"/>
  <c r="B157" i="1"/>
  <c r="A158" i="1"/>
  <c r="B158" i="1"/>
  <c r="A159" i="1"/>
  <c r="B159" i="1"/>
  <c r="A160" i="1"/>
  <c r="B160" i="1"/>
  <c r="A161" i="1"/>
  <c r="B161" i="1"/>
  <c r="A162" i="1"/>
  <c r="B162" i="1"/>
  <c r="A163" i="1"/>
  <c r="B163" i="1"/>
  <c r="A164" i="1"/>
  <c r="B164" i="1"/>
  <c r="A165" i="1"/>
  <c r="B165" i="1"/>
  <c r="A166" i="1"/>
  <c r="B166" i="1"/>
  <c r="A167" i="1"/>
  <c r="B167" i="1"/>
  <c r="A168" i="1"/>
  <c r="B168" i="1"/>
  <c r="A169" i="1"/>
  <c r="B169" i="1"/>
  <c r="A170" i="1"/>
  <c r="B170" i="1"/>
  <c r="A171" i="1"/>
  <c r="B171" i="1"/>
  <c r="A172" i="1"/>
  <c r="B172" i="1"/>
  <c r="A173" i="1"/>
  <c r="B173" i="1"/>
  <c r="A174" i="1"/>
  <c r="B174" i="1"/>
  <c r="A175" i="1"/>
  <c r="B175" i="1"/>
  <c r="A176" i="1"/>
  <c r="B176" i="1"/>
  <c r="A177" i="1"/>
  <c r="B177" i="1"/>
  <c r="A178" i="1"/>
  <c r="B178" i="1"/>
  <c r="A179" i="1"/>
  <c r="B179" i="1"/>
  <c r="A180" i="1"/>
  <c r="B180" i="1"/>
  <c r="A181" i="1"/>
  <c r="B181" i="1"/>
  <c r="A182" i="1"/>
  <c r="B182" i="1"/>
  <c r="A183" i="1"/>
  <c r="B183" i="1"/>
  <c r="A184" i="1"/>
  <c r="B184" i="1"/>
  <c r="A185" i="1"/>
  <c r="B185" i="1"/>
  <c r="A186" i="1"/>
  <c r="B186" i="1"/>
  <c r="A187" i="1"/>
  <c r="B187" i="1"/>
  <c r="A188" i="1"/>
  <c r="B188" i="1"/>
  <c r="A189" i="1"/>
  <c r="B189" i="1"/>
  <c r="A190" i="1"/>
  <c r="B190" i="1"/>
  <c r="A191" i="1"/>
  <c r="B191" i="1"/>
  <c r="A192" i="1"/>
  <c r="B192" i="1"/>
  <c r="A193" i="1"/>
  <c r="B193" i="1"/>
  <c r="A194" i="1"/>
  <c r="B194" i="1"/>
  <c r="A195" i="1"/>
  <c r="B195" i="1"/>
  <c r="A196" i="1"/>
  <c r="B196" i="1"/>
  <c r="A197" i="1"/>
  <c r="B197" i="1"/>
  <c r="A198" i="1"/>
  <c r="B198" i="1"/>
  <c r="A199" i="1"/>
  <c r="B199" i="1"/>
  <c r="A200" i="1"/>
  <c r="B200" i="1"/>
  <c r="A201" i="1"/>
  <c r="B201" i="1"/>
  <c r="A202" i="1"/>
  <c r="B202" i="1"/>
  <c r="A203" i="1"/>
  <c r="B203" i="1"/>
  <c r="A204" i="1"/>
  <c r="B204" i="1"/>
  <c r="A205" i="1"/>
  <c r="B205" i="1"/>
  <c r="A206" i="1"/>
  <c r="B206" i="1"/>
  <c r="A207" i="1"/>
  <c r="B207" i="1"/>
  <c r="A208" i="1"/>
  <c r="B208" i="1"/>
  <c r="A209" i="1"/>
  <c r="B209" i="1"/>
  <c r="A210" i="1"/>
  <c r="B210" i="1"/>
  <c r="A211" i="1"/>
  <c r="B211" i="1"/>
  <c r="A212" i="1"/>
  <c r="B212" i="1"/>
  <c r="A213" i="1"/>
  <c r="B213" i="1"/>
  <c r="A214" i="1"/>
  <c r="B214" i="1"/>
  <c r="A215" i="1"/>
  <c r="B215" i="1"/>
  <c r="A216" i="1"/>
  <c r="B216" i="1"/>
  <c r="A217" i="1"/>
  <c r="B217" i="1"/>
  <c r="A218" i="1"/>
  <c r="B218" i="1"/>
  <c r="A219" i="1"/>
  <c r="B219" i="1"/>
  <c r="A220" i="1"/>
  <c r="B220" i="1"/>
  <c r="A221" i="1"/>
  <c r="B221" i="1"/>
  <c r="A222" i="1"/>
  <c r="B222" i="1"/>
  <c r="A223" i="1"/>
  <c r="B223" i="1"/>
  <c r="A224" i="1"/>
  <c r="B224" i="1"/>
  <c r="A225" i="1"/>
  <c r="B225" i="1"/>
  <c r="A226" i="1"/>
  <c r="B226" i="1"/>
  <c r="A227" i="1"/>
  <c r="B227" i="1"/>
  <c r="A228" i="1"/>
  <c r="B228" i="1"/>
  <c r="A229" i="1"/>
  <c r="B229" i="1"/>
  <c r="A230" i="1"/>
  <c r="B230" i="1"/>
  <c r="A231" i="1"/>
  <c r="B231" i="1"/>
  <c r="A232" i="1"/>
  <c r="B232" i="1"/>
  <c r="A233" i="1"/>
  <c r="B233" i="1"/>
  <c r="A234" i="1"/>
  <c r="B234" i="1"/>
  <c r="A235" i="1"/>
  <c r="B235" i="1"/>
  <c r="A236" i="1"/>
  <c r="B236" i="1"/>
  <c r="A237" i="1"/>
  <c r="B237" i="1"/>
  <c r="A238" i="1"/>
  <c r="B238" i="1"/>
  <c r="A239" i="1"/>
  <c r="B239" i="1"/>
  <c r="A240" i="1"/>
  <c r="B240" i="1"/>
  <c r="A241" i="1"/>
  <c r="B241" i="1"/>
  <c r="A242" i="1"/>
  <c r="B242" i="1"/>
  <c r="A243" i="1"/>
  <c r="B243" i="1"/>
  <c r="A244" i="1"/>
  <c r="B244" i="1"/>
  <c r="A245" i="1"/>
  <c r="B245" i="1"/>
  <c r="A246" i="1"/>
  <c r="B246" i="1"/>
  <c r="A247" i="1"/>
  <c r="B247" i="1"/>
  <c r="A248" i="1"/>
  <c r="B248" i="1"/>
  <c r="A249" i="1"/>
  <c r="B249" i="1"/>
  <c r="A250" i="1"/>
  <c r="B250" i="1"/>
  <c r="A251" i="1"/>
  <c r="B251" i="1"/>
  <c r="A252" i="1"/>
  <c r="B252" i="1"/>
  <c r="A253" i="1"/>
  <c r="B253" i="1"/>
  <c r="A254" i="1"/>
  <c r="B254" i="1"/>
  <c r="A255" i="1"/>
  <c r="B255" i="1"/>
  <c r="A256" i="1"/>
  <c r="B256" i="1"/>
  <c r="A257" i="1"/>
  <c r="B257" i="1"/>
  <c r="A258" i="1"/>
  <c r="B258" i="1"/>
  <c r="A259" i="1"/>
  <c r="B259" i="1"/>
  <c r="A260" i="1"/>
  <c r="B260" i="1"/>
  <c r="A261" i="1"/>
  <c r="B261" i="1"/>
  <c r="A262" i="1"/>
  <c r="B262" i="1"/>
  <c r="A263" i="1"/>
  <c r="B263" i="1"/>
  <c r="A264" i="1"/>
  <c r="B264" i="1"/>
  <c r="A267" i="1"/>
  <c r="B267" i="1"/>
  <c r="A268" i="1"/>
  <c r="B268" i="1"/>
  <c r="A269" i="1"/>
  <c r="B269" i="1"/>
  <c r="A270" i="1"/>
  <c r="B270" i="1"/>
  <c r="A271" i="1"/>
  <c r="B271" i="1"/>
  <c r="A272" i="1"/>
  <c r="B272" i="1"/>
  <c r="A273" i="1"/>
  <c r="B273" i="1"/>
  <c r="A274" i="1"/>
  <c r="B274" i="1"/>
  <c r="A275" i="1"/>
  <c r="B275" i="1"/>
  <c r="A276" i="1"/>
  <c r="B276" i="1"/>
  <c r="B277" i="1"/>
  <c r="A278" i="1"/>
  <c r="B278" i="1"/>
  <c r="A279" i="1"/>
  <c r="B279" i="1"/>
  <c r="A280" i="1"/>
  <c r="B280" i="1"/>
  <c r="A281" i="1"/>
  <c r="B281" i="1"/>
  <c r="A282" i="1"/>
  <c r="B282" i="1"/>
  <c r="A283" i="1"/>
  <c r="B283" i="1"/>
  <c r="A284" i="1"/>
  <c r="B284" i="1"/>
  <c r="A285" i="1"/>
  <c r="B285" i="1"/>
  <c r="A286" i="1"/>
  <c r="B286" i="1"/>
  <c r="A287" i="1"/>
  <c r="B287" i="1"/>
  <c r="A288" i="1"/>
  <c r="B288" i="1"/>
  <c r="A289" i="1"/>
  <c r="B289" i="1"/>
  <c r="A290" i="1"/>
  <c r="B290" i="1"/>
  <c r="A291" i="1"/>
  <c r="B291" i="1"/>
  <c r="A292" i="1"/>
  <c r="B292" i="1"/>
  <c r="A293" i="1"/>
  <c r="B293" i="1"/>
  <c r="A294" i="1"/>
  <c r="B294" i="1"/>
  <c r="A295" i="1"/>
  <c r="B295" i="1"/>
  <c r="A296" i="1"/>
  <c r="B296" i="1"/>
  <c r="A297" i="1"/>
  <c r="B297" i="1"/>
  <c r="A298" i="1"/>
  <c r="B298" i="1"/>
  <c r="A299" i="1"/>
  <c r="B299" i="1"/>
  <c r="A300" i="1"/>
  <c r="B300" i="1"/>
  <c r="A301" i="1"/>
  <c r="B301" i="1"/>
  <c r="A302" i="1"/>
  <c r="B302" i="1"/>
  <c r="A303" i="1"/>
  <c r="B303" i="1"/>
  <c r="A304" i="1"/>
  <c r="B304" i="1"/>
  <c r="A305" i="1"/>
  <c r="B305" i="1"/>
  <c r="A306" i="1"/>
  <c r="B306" i="1"/>
  <c r="A307" i="1"/>
  <c r="B307" i="1"/>
  <c r="A308" i="1"/>
  <c r="B308" i="1"/>
  <c r="A309" i="1"/>
  <c r="B309" i="1"/>
  <c r="A310" i="1"/>
  <c r="B310" i="1"/>
  <c r="A311" i="1"/>
  <c r="B311" i="1"/>
  <c r="A312" i="1"/>
  <c r="B312" i="1"/>
  <c r="A313" i="1"/>
  <c r="B313" i="1"/>
  <c r="A314" i="1"/>
  <c r="B314" i="1"/>
  <c r="A315" i="1"/>
  <c r="B315" i="1"/>
  <c r="A316" i="1"/>
  <c r="B316" i="1"/>
  <c r="A317" i="1"/>
  <c r="B317" i="1"/>
  <c r="B359" i="1" l="1"/>
  <c r="AO359" i="2" s="1"/>
  <c r="J3031" i="5" l="1"/>
  <c r="AZ488" i="1" s="1"/>
  <c r="J3030" i="5"/>
  <c r="J3029" i="5"/>
  <c r="J3028" i="5"/>
  <c r="J3027" i="5"/>
  <c r="J3026" i="5"/>
  <c r="J3025" i="5"/>
  <c r="J3024" i="5"/>
  <c r="J3023" i="5"/>
  <c r="J3022" i="5"/>
  <c r="J3021" i="5"/>
  <c r="J3020" i="5"/>
  <c r="J3019" i="5"/>
  <c r="J3018" i="5"/>
  <c r="AZ514" i="1" l="1"/>
  <c r="AZ489" i="1"/>
  <c r="E172" i="1"/>
  <c r="E173" i="1"/>
  <c r="AS173" i="2" l="1"/>
  <c r="AS172" i="2"/>
  <c r="E185" i="1"/>
  <c r="E184" i="1"/>
  <c r="E183" i="1"/>
  <c r="E182" i="1"/>
  <c r="E181" i="1"/>
  <c r="E180" i="1"/>
  <c r="E179" i="1"/>
  <c r="E178" i="1"/>
  <c r="E177" i="1"/>
  <c r="E176" i="1"/>
  <c r="E175" i="1"/>
  <c r="E174" i="1"/>
  <c r="E171" i="1"/>
  <c r="E170" i="1"/>
  <c r="E169" i="1"/>
  <c r="AS171" i="2" l="1"/>
  <c r="AS174" i="2"/>
  <c r="AS176" i="2"/>
  <c r="AS178" i="2"/>
  <c r="AS180" i="2"/>
  <c r="AS182" i="2"/>
  <c r="AS184" i="2"/>
  <c r="BC172" i="2"/>
  <c r="BB172" i="2"/>
  <c r="AS175" i="2"/>
  <c r="AS177" i="2"/>
  <c r="AS179" i="2"/>
  <c r="AS181" i="2"/>
  <c r="AS183" i="2"/>
  <c r="AS185" i="2"/>
  <c r="BB173" i="2"/>
  <c r="BC173" i="2"/>
  <c r="AS170" i="2"/>
  <c r="AS169" i="2"/>
  <c r="E168" i="1"/>
  <c r="BB185" i="2" l="1"/>
  <c r="BC185" i="2"/>
  <c r="BB181" i="2"/>
  <c r="BC181" i="2"/>
  <c r="BB179" i="2"/>
  <c r="BC179" i="2"/>
  <c r="BB175" i="2"/>
  <c r="BC175" i="2"/>
  <c r="BC184" i="2"/>
  <c r="BB184" i="2"/>
  <c r="BC178" i="2"/>
  <c r="BB178" i="2"/>
  <c r="BC174" i="2"/>
  <c r="BB174" i="2"/>
  <c r="BB183" i="2"/>
  <c r="BC183" i="2"/>
  <c r="BB177" i="2"/>
  <c r="BC177" i="2"/>
  <c r="BC182" i="2"/>
  <c r="BB182" i="2"/>
  <c r="BC180" i="2"/>
  <c r="BB180" i="2"/>
  <c r="BC176" i="2"/>
  <c r="BB176" i="2"/>
  <c r="BB171" i="2"/>
  <c r="BC171" i="2"/>
  <c r="BC170" i="2"/>
  <c r="BB170" i="2"/>
  <c r="AS168" i="2"/>
  <c r="BC169" i="2"/>
  <c r="BB169" i="2"/>
  <c r="BC168" i="2" l="1"/>
  <c r="BB168" i="2"/>
  <c r="AT84" i="2" l="1"/>
  <c r="AP84" i="2"/>
  <c r="AQ84" i="2"/>
  <c r="BG84" i="2"/>
  <c r="AT85" i="2"/>
  <c r="AP85" i="2"/>
  <c r="AQ85" i="2"/>
  <c r="BG85" i="2"/>
  <c r="AT86" i="2"/>
  <c r="AP86" i="2"/>
  <c r="AQ86" i="2"/>
  <c r="BG86" i="2"/>
  <c r="AT87" i="2"/>
  <c r="AP87" i="2"/>
  <c r="AQ87" i="2"/>
  <c r="BG87" i="2"/>
  <c r="AT88" i="2"/>
  <c r="AP88" i="2"/>
  <c r="BG88" i="2"/>
  <c r="AT89" i="2"/>
  <c r="AP89" i="2"/>
  <c r="AQ89" i="2"/>
  <c r="BG89" i="2"/>
  <c r="AT90" i="2"/>
  <c r="AP90" i="2"/>
  <c r="AQ90" i="2"/>
  <c r="BG90" i="2"/>
  <c r="AT91" i="2"/>
  <c r="AP91" i="2"/>
  <c r="AQ91" i="2"/>
  <c r="BG91" i="2"/>
  <c r="AT92" i="2"/>
  <c r="AP92" i="2"/>
  <c r="AQ92" i="2"/>
  <c r="BG92" i="2"/>
  <c r="AT93" i="2"/>
  <c r="AP93" i="2"/>
  <c r="AQ93" i="2"/>
  <c r="BG93" i="2"/>
  <c r="AT234" i="2"/>
  <c r="AP234" i="2"/>
  <c r="AQ234" i="2"/>
  <c r="BG234" i="2"/>
  <c r="AT235" i="2"/>
  <c r="AP235" i="2"/>
  <c r="AQ235" i="2"/>
  <c r="BG235" i="2"/>
  <c r="AT236" i="2"/>
  <c r="AP236" i="2"/>
  <c r="AQ236" i="2"/>
  <c r="BG236" i="2"/>
  <c r="AT237" i="2"/>
  <c r="AP237" i="2"/>
  <c r="AQ237" i="2"/>
  <c r="BG237" i="2"/>
  <c r="AT238" i="2"/>
  <c r="AP238" i="2"/>
  <c r="AQ238" i="2"/>
  <c r="BG238" i="2"/>
  <c r="AT239" i="2"/>
  <c r="AP239" i="2"/>
  <c r="AQ239" i="2"/>
  <c r="BG239" i="2"/>
  <c r="AT240" i="2"/>
  <c r="AP240" i="2"/>
  <c r="AQ240" i="2"/>
  <c r="BG240" i="2"/>
  <c r="AT241" i="2"/>
  <c r="AP241" i="2"/>
  <c r="AQ241" i="2"/>
  <c r="BG241" i="2"/>
  <c r="AT242" i="2"/>
  <c r="AP242" i="2"/>
  <c r="AQ242" i="2"/>
  <c r="BG242" i="2"/>
  <c r="AT243" i="2"/>
  <c r="AP243" i="2"/>
  <c r="AQ243" i="2"/>
  <c r="BG243" i="2"/>
  <c r="AT244" i="2"/>
  <c r="AP244" i="2"/>
  <c r="AQ244" i="2"/>
  <c r="BG244" i="2"/>
  <c r="AT245" i="2"/>
  <c r="AP245" i="2"/>
  <c r="AQ245" i="2"/>
  <c r="BG245" i="2"/>
  <c r="AT246" i="2"/>
  <c r="AP246" i="2"/>
  <c r="AQ246" i="2"/>
  <c r="BG246" i="2"/>
  <c r="AT247" i="2"/>
  <c r="AP247" i="2"/>
  <c r="AQ247" i="2"/>
  <c r="BG247" i="2"/>
  <c r="AT248" i="2"/>
  <c r="AP248" i="2"/>
  <c r="AQ248" i="2"/>
  <c r="BG248" i="2"/>
  <c r="AT249" i="2"/>
  <c r="AP249" i="2"/>
  <c r="AQ249" i="2"/>
  <c r="BG249" i="2"/>
  <c r="AT250" i="2"/>
  <c r="AP250" i="2"/>
  <c r="AQ250" i="2"/>
  <c r="BG250" i="2"/>
  <c r="AT251" i="2"/>
  <c r="AP251" i="2"/>
  <c r="AQ251" i="2"/>
  <c r="BG251" i="2"/>
  <c r="AT252" i="2"/>
  <c r="AP252" i="2"/>
  <c r="AQ252" i="2"/>
  <c r="BG252" i="2"/>
  <c r="AT253" i="2"/>
  <c r="AP253" i="2"/>
  <c r="AQ253" i="2"/>
  <c r="BG253" i="2"/>
  <c r="AT254" i="2"/>
  <c r="AP254" i="2"/>
  <c r="AQ254" i="2"/>
  <c r="BG254" i="2"/>
  <c r="AT255" i="2"/>
  <c r="AP255" i="2"/>
  <c r="AQ255" i="2"/>
  <c r="BG255" i="2"/>
  <c r="AT256" i="2"/>
  <c r="AP256" i="2"/>
  <c r="AQ256" i="2"/>
  <c r="BG256" i="2"/>
  <c r="AT257" i="2"/>
  <c r="AP257" i="2"/>
  <c r="AQ257" i="2"/>
  <c r="BG257" i="2"/>
  <c r="AT258" i="2"/>
  <c r="AP258" i="2"/>
  <c r="AQ258" i="2"/>
  <c r="BG258" i="2"/>
  <c r="AT259" i="2"/>
  <c r="AP259" i="2"/>
  <c r="AQ259" i="2"/>
  <c r="BG259" i="2"/>
  <c r="AT260" i="2"/>
  <c r="AP260" i="2"/>
  <c r="AQ260" i="2"/>
  <c r="BG260" i="2"/>
  <c r="AT261" i="2"/>
  <c r="AP261" i="2"/>
  <c r="AQ261" i="2"/>
  <c r="BG261" i="2"/>
  <c r="AT262" i="2"/>
  <c r="AP262" i="2"/>
  <c r="AQ262" i="2"/>
  <c r="BG262" i="2"/>
  <c r="AT263" i="2"/>
  <c r="AP263" i="2"/>
  <c r="AQ263" i="2"/>
  <c r="BG263" i="2"/>
  <c r="AT264" i="2"/>
  <c r="AP264" i="2"/>
  <c r="AQ264" i="2"/>
  <c r="BG264" i="2"/>
  <c r="AT265" i="2"/>
  <c r="AP265" i="2"/>
  <c r="AQ265" i="2"/>
  <c r="BG265" i="2"/>
  <c r="AT266" i="2"/>
  <c r="AP266" i="2"/>
  <c r="AQ266" i="2"/>
  <c r="BG266" i="2"/>
  <c r="AT267" i="2"/>
  <c r="AP267" i="2"/>
  <c r="AQ267" i="2"/>
  <c r="BG267" i="2"/>
  <c r="AT268" i="2"/>
  <c r="AP268" i="2"/>
  <c r="AQ268" i="2"/>
  <c r="BG268" i="2"/>
  <c r="AT269" i="2"/>
  <c r="AP269" i="2"/>
  <c r="AQ269" i="2"/>
  <c r="BG269" i="2"/>
  <c r="AT270" i="2"/>
  <c r="AP270" i="2"/>
  <c r="AQ270" i="2"/>
  <c r="BG270" i="2"/>
  <c r="AT271" i="2"/>
  <c r="AP271" i="2"/>
  <c r="AQ271" i="2"/>
  <c r="BG271" i="2"/>
  <c r="AX272" i="1"/>
  <c r="AY272" i="1"/>
  <c r="AT272" i="2" s="1"/>
  <c r="BA272" i="1"/>
  <c r="AP272" i="2" s="1"/>
  <c r="BB272" i="1"/>
  <c r="AQ272" i="2" s="1"/>
  <c r="BC272" i="1"/>
  <c r="BG272" i="2" s="1"/>
  <c r="AX273" i="1"/>
  <c r="AY273" i="1"/>
  <c r="AT273" i="2" s="1"/>
  <c r="BA273" i="1"/>
  <c r="AP273" i="2" s="1"/>
  <c r="BB273" i="1"/>
  <c r="AQ273" i="2" s="1"/>
  <c r="BC273" i="1"/>
  <c r="BG273" i="2" s="1"/>
  <c r="AX274" i="1"/>
  <c r="AY274" i="1"/>
  <c r="AT274" i="2" s="1"/>
  <c r="BA274" i="1"/>
  <c r="AP274" i="2" s="1"/>
  <c r="BB274" i="1"/>
  <c r="AQ274" i="2" s="1"/>
  <c r="BC274" i="1"/>
  <c r="BG274" i="2" s="1"/>
  <c r="AX275" i="1"/>
  <c r="AY275" i="1"/>
  <c r="AT275" i="2" s="1"/>
  <c r="BA275" i="1"/>
  <c r="AP275" i="2" s="1"/>
  <c r="BB275" i="1"/>
  <c r="AQ275" i="2" s="1"/>
  <c r="BC275" i="1"/>
  <c r="BG275" i="2" s="1"/>
  <c r="AX276" i="1"/>
  <c r="AY276" i="1"/>
  <c r="AT276" i="2" s="1"/>
  <c r="BA276" i="1"/>
  <c r="AP276" i="2" s="1"/>
  <c r="BB276" i="1"/>
  <c r="AQ276" i="2" s="1"/>
  <c r="BC276" i="1"/>
  <c r="BG276" i="2" s="1"/>
  <c r="AY277" i="1"/>
  <c r="AT277" i="2" s="1"/>
  <c r="BA277" i="1"/>
  <c r="AP277" i="2" s="1"/>
  <c r="BB277" i="1"/>
  <c r="AQ277" i="2" s="1"/>
  <c r="BC277" i="1"/>
  <c r="BG277" i="2" s="1"/>
  <c r="AY278" i="1"/>
  <c r="AT278" i="2" s="1"/>
  <c r="BA278" i="1"/>
  <c r="AP278" i="2" s="1"/>
  <c r="BB278" i="1"/>
  <c r="AQ278" i="2" s="1"/>
  <c r="BC278" i="1"/>
  <c r="BG278" i="2" s="1"/>
  <c r="AY279" i="1"/>
  <c r="AT279" i="2" s="1"/>
  <c r="BA279" i="1"/>
  <c r="AP279" i="2" s="1"/>
  <c r="BB279" i="1"/>
  <c r="AQ279" i="2" s="1"/>
  <c r="BC279" i="1"/>
  <c r="BG279" i="2" s="1"/>
  <c r="AX280" i="1"/>
  <c r="AY280" i="1"/>
  <c r="AT280" i="2" s="1"/>
  <c r="BA280" i="1"/>
  <c r="AP280" i="2" s="1"/>
  <c r="BB280" i="1"/>
  <c r="AQ280" i="2" s="1"/>
  <c r="BC280" i="1"/>
  <c r="BG280" i="2" s="1"/>
  <c r="AX281" i="1"/>
  <c r="AY281" i="1"/>
  <c r="AT281" i="2" s="1"/>
  <c r="BA281" i="1"/>
  <c r="AP281" i="2" s="1"/>
  <c r="BB281" i="1"/>
  <c r="AQ281" i="2" s="1"/>
  <c r="BC281" i="1"/>
  <c r="BG281" i="2" s="1"/>
  <c r="AX282" i="1"/>
  <c r="AY282" i="1"/>
  <c r="AT282" i="2" s="1"/>
  <c r="BA282" i="1"/>
  <c r="AP282" i="2" s="1"/>
  <c r="BB282" i="1"/>
  <c r="AQ282" i="2" s="1"/>
  <c r="BC282" i="1"/>
  <c r="BG282" i="2" s="1"/>
  <c r="AX283" i="1"/>
  <c r="AY283" i="1"/>
  <c r="AT283" i="2" s="1"/>
  <c r="BA283" i="1"/>
  <c r="AP283" i="2" s="1"/>
  <c r="BB283" i="1"/>
  <c r="AQ283" i="2" s="1"/>
  <c r="BC283" i="1"/>
  <c r="BG283" i="2" s="1"/>
  <c r="AX284" i="1"/>
  <c r="AY284" i="1"/>
  <c r="AT284" i="2" s="1"/>
  <c r="BA284" i="1"/>
  <c r="AP284" i="2" s="1"/>
  <c r="BB284" i="1"/>
  <c r="AQ284" i="2" s="1"/>
  <c r="BC284" i="1"/>
  <c r="BG284" i="2" s="1"/>
  <c r="AX285" i="1"/>
  <c r="AY285" i="1"/>
  <c r="AT285" i="2" s="1"/>
  <c r="BA285" i="1"/>
  <c r="AP285" i="2" s="1"/>
  <c r="BB285" i="1"/>
  <c r="AQ285" i="2" s="1"/>
  <c r="BC285" i="1"/>
  <c r="BG285" i="2" s="1"/>
  <c r="AX286" i="1"/>
  <c r="AY286" i="1"/>
  <c r="AT286" i="2" s="1"/>
  <c r="BA286" i="1"/>
  <c r="AP286" i="2" s="1"/>
  <c r="BB286" i="1"/>
  <c r="AQ286" i="2" s="1"/>
  <c r="BC286" i="1"/>
  <c r="BG286" i="2" s="1"/>
  <c r="AX287" i="1"/>
  <c r="AY287" i="1"/>
  <c r="AT287" i="2" s="1"/>
  <c r="BA287" i="1"/>
  <c r="AP287" i="2" s="1"/>
  <c r="BB287" i="1"/>
  <c r="AQ287" i="2" s="1"/>
  <c r="BC287" i="1"/>
  <c r="BG287" i="2" s="1"/>
  <c r="AX288" i="1"/>
  <c r="AY288" i="1"/>
  <c r="AT288" i="2" s="1"/>
  <c r="BA288" i="1"/>
  <c r="AP288" i="2" s="1"/>
  <c r="BB288" i="1"/>
  <c r="AQ288" i="2" s="1"/>
  <c r="BC288" i="1"/>
  <c r="BG288" i="2" s="1"/>
  <c r="AX289" i="1"/>
  <c r="AY289" i="1"/>
  <c r="AT289" i="2" s="1"/>
  <c r="BA289" i="1"/>
  <c r="AP289" i="2" s="1"/>
  <c r="BB289" i="1"/>
  <c r="BC289" i="1"/>
  <c r="BG289" i="2" s="1"/>
  <c r="AX290" i="1"/>
  <c r="AY290" i="1"/>
  <c r="AT290" i="2" s="1"/>
  <c r="BA290" i="1"/>
  <c r="AP290" i="2" s="1"/>
  <c r="BB290" i="1"/>
  <c r="AQ290" i="2" s="1"/>
  <c r="BC290" i="1"/>
  <c r="BG290" i="2" s="1"/>
  <c r="AX291" i="1"/>
  <c r="AY291" i="1"/>
  <c r="AT291" i="2" s="1"/>
  <c r="BA291" i="1"/>
  <c r="AP291" i="2" s="1"/>
  <c r="BB291" i="1"/>
  <c r="AQ291" i="2" s="1"/>
  <c r="BC291" i="1"/>
  <c r="BG291" i="2" s="1"/>
  <c r="AX292" i="1"/>
  <c r="AY292" i="1"/>
  <c r="AT292" i="2" s="1"/>
  <c r="BA292" i="1"/>
  <c r="AP292" i="2" s="1"/>
  <c r="BB292" i="1"/>
  <c r="AQ292" i="2" s="1"/>
  <c r="BC292" i="1"/>
  <c r="BG292" i="2" s="1"/>
  <c r="AX293" i="1"/>
  <c r="AY293" i="1"/>
  <c r="AT293" i="2" s="1"/>
  <c r="BA293" i="1"/>
  <c r="AP293" i="2" s="1"/>
  <c r="BB293" i="1"/>
  <c r="AQ293" i="2" s="1"/>
  <c r="BC293" i="1"/>
  <c r="BG293" i="2" s="1"/>
  <c r="AX294" i="1"/>
  <c r="AY294" i="1"/>
  <c r="AT294" i="2" s="1"/>
  <c r="BA294" i="1"/>
  <c r="AP294" i="2" s="1"/>
  <c r="BB294" i="1"/>
  <c r="AQ294" i="2" s="1"/>
  <c r="BC294" i="1"/>
  <c r="BG294" i="2" s="1"/>
  <c r="AX295" i="1"/>
  <c r="AY295" i="1"/>
  <c r="AT295" i="2" s="1"/>
  <c r="BA295" i="1"/>
  <c r="AP295" i="2" s="1"/>
  <c r="BB295" i="1"/>
  <c r="AQ295" i="2" s="1"/>
  <c r="BC295" i="1"/>
  <c r="BG295" i="2" s="1"/>
  <c r="AX296" i="1"/>
  <c r="AY296" i="1"/>
  <c r="AT296" i="2" s="1"/>
  <c r="BA296" i="1"/>
  <c r="AP296" i="2" s="1"/>
  <c r="BB296" i="1"/>
  <c r="AQ296" i="2" s="1"/>
  <c r="BC296" i="1"/>
  <c r="BG296" i="2" s="1"/>
  <c r="AX297" i="1"/>
  <c r="AY297" i="1"/>
  <c r="AT297" i="2" s="1"/>
  <c r="BA297" i="1"/>
  <c r="AP297" i="2" s="1"/>
  <c r="BB297" i="1"/>
  <c r="AQ297" i="2" s="1"/>
  <c r="BC297" i="1"/>
  <c r="BG297" i="2" s="1"/>
  <c r="AX298" i="1"/>
  <c r="AY298" i="1"/>
  <c r="AT298" i="2" s="1"/>
  <c r="BA298" i="1"/>
  <c r="AP298" i="2" s="1"/>
  <c r="BB298" i="1"/>
  <c r="AQ298" i="2" s="1"/>
  <c r="BC298" i="1"/>
  <c r="BG298" i="2" s="1"/>
  <c r="AX299" i="1"/>
  <c r="AY299" i="1"/>
  <c r="AT299" i="2" s="1"/>
  <c r="BA299" i="1"/>
  <c r="AP299" i="2" s="1"/>
  <c r="BB299" i="1"/>
  <c r="AQ299" i="2" s="1"/>
  <c r="BC299" i="1"/>
  <c r="BG299" i="2" s="1"/>
  <c r="AX300" i="1"/>
  <c r="AY300" i="1"/>
  <c r="AT300" i="2" s="1"/>
  <c r="BA300" i="1"/>
  <c r="AP300" i="2" s="1"/>
  <c r="BB300" i="1"/>
  <c r="AQ300" i="2" s="1"/>
  <c r="BC300" i="1"/>
  <c r="BG300" i="2" s="1"/>
  <c r="AX301" i="1"/>
  <c r="AY301" i="1"/>
  <c r="AT301" i="2" s="1"/>
  <c r="BA301" i="1"/>
  <c r="AP301" i="2" s="1"/>
  <c r="BB301" i="1"/>
  <c r="AQ301" i="2" s="1"/>
  <c r="BC301" i="1"/>
  <c r="BG301" i="2" s="1"/>
  <c r="AX302" i="1"/>
  <c r="AY302" i="1"/>
  <c r="AT302" i="2" s="1"/>
  <c r="BA302" i="1"/>
  <c r="AP302" i="2" s="1"/>
  <c r="BB302" i="1"/>
  <c r="AQ302" i="2" s="1"/>
  <c r="BC302" i="1"/>
  <c r="BG302" i="2" s="1"/>
  <c r="AX303" i="1"/>
  <c r="AY303" i="1"/>
  <c r="AT303" i="2" s="1"/>
  <c r="BA303" i="1"/>
  <c r="AP303" i="2" s="1"/>
  <c r="BB303" i="1"/>
  <c r="AQ303" i="2" s="1"/>
  <c r="BC303" i="1"/>
  <c r="BG303" i="2" s="1"/>
  <c r="AX304" i="1"/>
  <c r="AY304" i="1"/>
  <c r="AT304" i="2" s="1"/>
  <c r="BA304" i="1"/>
  <c r="AP304" i="2" s="1"/>
  <c r="BB304" i="1"/>
  <c r="AQ304" i="2" s="1"/>
  <c r="BC304" i="1"/>
  <c r="BG304" i="2" s="1"/>
  <c r="AX305" i="1"/>
  <c r="AY305" i="1"/>
  <c r="AT305" i="2" s="1"/>
  <c r="BA305" i="1"/>
  <c r="AP305" i="2" s="1"/>
  <c r="BB305" i="1"/>
  <c r="AQ305" i="2" s="1"/>
  <c r="BC305" i="1"/>
  <c r="BG305" i="2" s="1"/>
  <c r="AX306" i="1"/>
  <c r="AY306" i="1"/>
  <c r="AT306" i="2" s="1"/>
  <c r="BA306" i="1"/>
  <c r="AP306" i="2" s="1"/>
  <c r="BB306" i="1"/>
  <c r="AQ306" i="2" s="1"/>
  <c r="BC306" i="1"/>
  <c r="BG306" i="2" s="1"/>
  <c r="AX307" i="1"/>
  <c r="AY307" i="1"/>
  <c r="AT307" i="2" s="1"/>
  <c r="BA307" i="1"/>
  <c r="AP307" i="2" s="1"/>
  <c r="BB307" i="1"/>
  <c r="AQ307" i="2" s="1"/>
  <c r="BC307" i="1"/>
  <c r="BG307" i="2" s="1"/>
  <c r="AX308" i="1"/>
  <c r="AY308" i="1"/>
  <c r="AT308" i="2" s="1"/>
  <c r="BA308" i="1"/>
  <c r="AP308" i="2" s="1"/>
  <c r="BB308" i="1"/>
  <c r="AQ308" i="2" s="1"/>
  <c r="BC308" i="1"/>
  <c r="BG308" i="2" s="1"/>
  <c r="AX309" i="1"/>
  <c r="AY309" i="1"/>
  <c r="AT309" i="2" s="1"/>
  <c r="BA309" i="1"/>
  <c r="AP309" i="2" s="1"/>
  <c r="BB309" i="1"/>
  <c r="AQ309" i="2" s="1"/>
  <c r="BC309" i="1"/>
  <c r="BG309" i="2" s="1"/>
  <c r="AX310" i="1"/>
  <c r="AY310" i="1"/>
  <c r="AT310" i="2" s="1"/>
  <c r="BA310" i="1"/>
  <c r="AP310" i="2" s="1"/>
  <c r="BB310" i="1"/>
  <c r="AQ310" i="2" s="1"/>
  <c r="BC310" i="1"/>
  <c r="BG310" i="2" s="1"/>
  <c r="AX311" i="1"/>
  <c r="AY311" i="1"/>
  <c r="AT311" i="2" s="1"/>
  <c r="BA311" i="1"/>
  <c r="AP311" i="2" s="1"/>
  <c r="BB311" i="1"/>
  <c r="AQ311" i="2" s="1"/>
  <c r="BC311" i="1"/>
  <c r="BG311" i="2" s="1"/>
  <c r="AX312" i="1"/>
  <c r="AY312" i="1"/>
  <c r="AT312" i="2" s="1"/>
  <c r="BA312" i="1"/>
  <c r="AP312" i="2" s="1"/>
  <c r="BB312" i="1"/>
  <c r="AQ312" i="2" s="1"/>
  <c r="BC312" i="1"/>
  <c r="BG312" i="2" s="1"/>
  <c r="AX313" i="1"/>
  <c r="AY313" i="1"/>
  <c r="AT313" i="2" s="1"/>
  <c r="BA313" i="1"/>
  <c r="AP313" i="2" s="1"/>
  <c r="BB313" i="1"/>
  <c r="AQ313" i="2" s="1"/>
  <c r="BC313" i="1"/>
  <c r="BG313" i="2" s="1"/>
  <c r="AX314" i="1"/>
  <c r="AY314" i="1"/>
  <c r="AT314" i="2" s="1"/>
  <c r="BA314" i="1"/>
  <c r="AP314" i="2" s="1"/>
  <c r="BB314" i="1"/>
  <c r="AQ314" i="2" s="1"/>
  <c r="BC314" i="1"/>
  <c r="BG314" i="2" s="1"/>
  <c r="AX315" i="1"/>
  <c r="AY315" i="1"/>
  <c r="AT315" i="2" s="1"/>
  <c r="BA315" i="1"/>
  <c r="AP315" i="2" s="1"/>
  <c r="BB315" i="1"/>
  <c r="BC315" i="1"/>
  <c r="BG315" i="2" s="1"/>
  <c r="AX316" i="1"/>
  <c r="AY316" i="1"/>
  <c r="AT316" i="2" s="1"/>
  <c r="BA316" i="1"/>
  <c r="AP316" i="2" s="1"/>
  <c r="BB316" i="1"/>
  <c r="AQ316" i="2" s="1"/>
  <c r="BC316" i="1"/>
  <c r="BG316" i="2" s="1"/>
  <c r="AX317" i="1"/>
  <c r="AY317" i="1"/>
  <c r="AT317" i="2" s="1"/>
  <c r="BA317" i="1"/>
  <c r="AP317" i="2" s="1"/>
  <c r="BB317" i="1"/>
  <c r="AQ317" i="2" s="1"/>
  <c r="BC317" i="1"/>
  <c r="BG317" i="2" s="1"/>
  <c r="AX318" i="1"/>
  <c r="AY318" i="1"/>
  <c r="AT318" i="2" s="1"/>
  <c r="BA318" i="1"/>
  <c r="AP318" i="2" s="1"/>
  <c r="BB318" i="1"/>
  <c r="AQ318" i="2" s="1"/>
  <c r="BC318" i="1"/>
  <c r="BG318" i="2" s="1"/>
  <c r="AX319" i="1"/>
  <c r="AY319" i="1"/>
  <c r="AT319" i="2" s="1"/>
  <c r="BA319" i="1"/>
  <c r="AP319" i="2" s="1"/>
  <c r="BB319" i="1"/>
  <c r="BC319" i="1"/>
  <c r="BG319" i="2" s="1"/>
  <c r="AX320" i="1"/>
  <c r="AY320" i="1"/>
  <c r="AT320" i="2" s="1"/>
  <c r="BA320" i="1"/>
  <c r="AP320" i="2" s="1"/>
  <c r="BB320" i="1"/>
  <c r="AQ320" i="2" s="1"/>
  <c r="BC320" i="1"/>
  <c r="BG320" i="2" s="1"/>
  <c r="AX321" i="1"/>
  <c r="AY321" i="1"/>
  <c r="AT321" i="2" s="1"/>
  <c r="BA321" i="1"/>
  <c r="AP321" i="2" s="1"/>
  <c r="BB321" i="1"/>
  <c r="AQ321" i="2" s="1"/>
  <c r="BC321" i="1"/>
  <c r="BG321" i="2" s="1"/>
  <c r="AX322" i="1"/>
  <c r="AY322" i="1"/>
  <c r="AT322" i="2" s="1"/>
  <c r="BA322" i="1"/>
  <c r="AP322" i="2" s="1"/>
  <c r="BB322" i="1"/>
  <c r="AQ322" i="2" s="1"/>
  <c r="BC322" i="1"/>
  <c r="BG322" i="2" s="1"/>
  <c r="AX323" i="1"/>
  <c r="AY323" i="1"/>
  <c r="AT323" i="2" s="1"/>
  <c r="BA323" i="1"/>
  <c r="AP323" i="2" s="1"/>
  <c r="BB323" i="1"/>
  <c r="AQ323" i="2" s="1"/>
  <c r="BC323" i="1"/>
  <c r="BG323" i="2" s="1"/>
  <c r="AX324" i="1"/>
  <c r="AY324" i="1"/>
  <c r="AT324" i="2" s="1"/>
  <c r="BA324" i="1"/>
  <c r="AP324" i="2" s="1"/>
  <c r="BB324" i="1"/>
  <c r="AQ324" i="2" s="1"/>
  <c r="BC324" i="1"/>
  <c r="BG324" i="2" s="1"/>
  <c r="AX325" i="1"/>
  <c r="AY325" i="1"/>
  <c r="AT325" i="2" s="1"/>
  <c r="BA325" i="1"/>
  <c r="AP325" i="2" s="1"/>
  <c r="BB325" i="1"/>
  <c r="AQ325" i="2" s="1"/>
  <c r="BC325" i="1"/>
  <c r="BG325" i="2" s="1"/>
  <c r="AX326" i="1"/>
  <c r="AY326" i="1"/>
  <c r="AT326" i="2" s="1"/>
  <c r="BA326" i="1"/>
  <c r="AP326" i="2" s="1"/>
  <c r="BB326" i="1"/>
  <c r="AQ326" i="2" s="1"/>
  <c r="BC326" i="1"/>
  <c r="BG326" i="2" s="1"/>
  <c r="AX367" i="1"/>
  <c r="AY367" i="1"/>
  <c r="AT367" i="2" s="1"/>
  <c r="BA367" i="1"/>
  <c r="AP367" i="2" s="1"/>
  <c r="BB367" i="1"/>
  <c r="AQ367" i="2" s="1"/>
  <c r="BC367" i="1"/>
  <c r="BG367" i="2" s="1"/>
  <c r="AX368" i="1"/>
  <c r="AY368" i="1"/>
  <c r="AT368" i="2" s="1"/>
  <c r="BA368" i="1"/>
  <c r="AP368" i="2" s="1"/>
  <c r="BB368" i="1"/>
  <c r="AQ368" i="2" s="1"/>
  <c r="BC368" i="1"/>
  <c r="BG368" i="2" s="1"/>
  <c r="AX369" i="1"/>
  <c r="AY369" i="1"/>
  <c r="AT369" i="2" s="1"/>
  <c r="BA369" i="1"/>
  <c r="AP369" i="2" s="1"/>
  <c r="BB369" i="1"/>
  <c r="AQ369" i="2" s="1"/>
  <c r="BC369" i="1"/>
  <c r="BG369" i="2" s="1"/>
  <c r="AX370" i="1"/>
  <c r="AY370" i="1"/>
  <c r="AT370" i="2" s="1"/>
  <c r="BA370" i="1"/>
  <c r="AP370" i="2" s="1"/>
  <c r="BB370" i="1"/>
  <c r="AQ370" i="2" s="1"/>
  <c r="BC370" i="1"/>
  <c r="BG370" i="2" s="1"/>
  <c r="AX371" i="1"/>
  <c r="AY371" i="1"/>
  <c r="AT371" i="2" s="1"/>
  <c r="BA371" i="1"/>
  <c r="AP371" i="2" s="1"/>
  <c r="BB371" i="1"/>
  <c r="AQ371" i="2" s="1"/>
  <c r="BC371" i="1"/>
  <c r="BG371" i="2" s="1"/>
  <c r="AX372" i="1"/>
  <c r="AY372" i="1"/>
  <c r="AT372" i="2" s="1"/>
  <c r="BA372" i="1"/>
  <c r="AP372" i="2" s="1"/>
  <c r="BB372" i="1"/>
  <c r="AQ372" i="2" s="1"/>
  <c r="BC372" i="1"/>
  <c r="BG372" i="2" s="1"/>
  <c r="AX373" i="1"/>
  <c r="AY373" i="1"/>
  <c r="AT373" i="2" s="1"/>
  <c r="BA373" i="1"/>
  <c r="AP373" i="2" s="1"/>
  <c r="BB373" i="1"/>
  <c r="AQ373" i="2" s="1"/>
  <c r="BC373" i="1"/>
  <c r="BG373" i="2" s="1"/>
  <c r="AX374" i="1"/>
  <c r="AY374" i="1"/>
  <c r="AT374" i="2" s="1"/>
  <c r="BA374" i="1"/>
  <c r="AP374" i="2" s="1"/>
  <c r="BB374" i="1"/>
  <c r="AQ374" i="2" s="1"/>
  <c r="BC374" i="1"/>
  <c r="BG374" i="2" s="1"/>
  <c r="AX375" i="1"/>
  <c r="AY375" i="1"/>
  <c r="AT375" i="2" s="1"/>
  <c r="BA375" i="1"/>
  <c r="AP375" i="2" s="1"/>
  <c r="BB375" i="1"/>
  <c r="AQ375" i="2" s="1"/>
  <c r="BC375" i="1"/>
  <c r="BG375" i="2" s="1"/>
  <c r="AX376" i="1"/>
  <c r="AY376" i="1"/>
  <c r="AT376" i="2" s="1"/>
  <c r="BA376" i="1"/>
  <c r="AP376" i="2" s="1"/>
  <c r="BB376" i="1"/>
  <c r="AQ376" i="2" s="1"/>
  <c r="BC376" i="1"/>
  <c r="BG376" i="2" s="1"/>
  <c r="AX377" i="1"/>
  <c r="AY377" i="1"/>
  <c r="AT377" i="2" s="1"/>
  <c r="BA377" i="1"/>
  <c r="AP377" i="2" s="1"/>
  <c r="BB377" i="1"/>
  <c r="AQ377" i="2" s="1"/>
  <c r="BC377" i="1"/>
  <c r="BG377" i="2" s="1"/>
  <c r="AX378" i="1"/>
  <c r="AY378" i="1"/>
  <c r="AT378" i="2" s="1"/>
  <c r="BA378" i="1"/>
  <c r="AP378" i="2" s="1"/>
  <c r="BB378" i="1"/>
  <c r="AQ378" i="2" s="1"/>
  <c r="BC378" i="1"/>
  <c r="BG378" i="2" s="1"/>
  <c r="AX379" i="1"/>
  <c r="AY379" i="1"/>
  <c r="AT379" i="2" s="1"/>
  <c r="BA379" i="1"/>
  <c r="AP379" i="2" s="1"/>
  <c r="BB379" i="1"/>
  <c r="AQ379" i="2" s="1"/>
  <c r="BC379" i="1"/>
  <c r="BG379" i="2" s="1"/>
  <c r="AX380" i="1"/>
  <c r="AY380" i="1"/>
  <c r="AT380" i="2" s="1"/>
  <c r="BA380" i="1"/>
  <c r="AP380" i="2" s="1"/>
  <c r="BB380" i="1"/>
  <c r="AQ380" i="2" s="1"/>
  <c r="BC380" i="1"/>
  <c r="BG380" i="2" s="1"/>
  <c r="AX381" i="1"/>
  <c r="AY381" i="1"/>
  <c r="AT381" i="2" s="1"/>
  <c r="BA381" i="1"/>
  <c r="AP381" i="2" s="1"/>
  <c r="BB381" i="1"/>
  <c r="AQ381" i="2" s="1"/>
  <c r="BC381" i="1"/>
  <c r="BG381" i="2" s="1"/>
  <c r="AX382" i="1"/>
  <c r="AY382" i="1"/>
  <c r="AT382" i="2" s="1"/>
  <c r="BA382" i="1"/>
  <c r="AP382" i="2" s="1"/>
  <c r="BB382" i="1"/>
  <c r="BC382" i="1"/>
  <c r="BG382" i="2" s="1"/>
  <c r="AX383" i="1"/>
  <c r="AY383" i="1"/>
  <c r="AT383" i="2" s="1"/>
  <c r="BA383" i="1"/>
  <c r="AP383" i="2" s="1"/>
  <c r="BB383" i="1"/>
  <c r="AQ383" i="2" s="1"/>
  <c r="BC383" i="1"/>
  <c r="BG383" i="2" s="1"/>
  <c r="AX384" i="1"/>
  <c r="AY384" i="1"/>
  <c r="AT384" i="2" s="1"/>
  <c r="BA384" i="1"/>
  <c r="AP384" i="2" s="1"/>
  <c r="BB384" i="1"/>
  <c r="AQ384" i="2" s="1"/>
  <c r="BC384" i="1"/>
  <c r="BG384" i="2" s="1"/>
  <c r="AX385" i="1"/>
  <c r="AY385" i="1"/>
  <c r="AT385" i="2" s="1"/>
  <c r="BA385" i="1"/>
  <c r="AP385" i="2" s="1"/>
  <c r="BB385" i="1"/>
  <c r="AQ385" i="2" s="1"/>
  <c r="BC385" i="1"/>
  <c r="BG385" i="2" s="1"/>
  <c r="AX386" i="1"/>
  <c r="AY386" i="1"/>
  <c r="AT386" i="2" s="1"/>
  <c r="BA386" i="1"/>
  <c r="AP386" i="2" s="1"/>
  <c r="BB386" i="1"/>
  <c r="AQ386" i="2" s="1"/>
  <c r="BC386" i="1"/>
  <c r="BG386" i="2" s="1"/>
  <c r="AX387" i="1"/>
  <c r="AY387" i="1"/>
  <c r="AT387" i="2" s="1"/>
  <c r="BA387" i="1"/>
  <c r="AP387" i="2" s="1"/>
  <c r="BB387" i="1"/>
  <c r="AQ387" i="2" s="1"/>
  <c r="BC387" i="1"/>
  <c r="BG387" i="2" s="1"/>
  <c r="AT388" i="2"/>
  <c r="AP388" i="2"/>
  <c r="BG388" i="2"/>
  <c r="AT389" i="2"/>
  <c r="BG389" i="2"/>
  <c r="AT390" i="2"/>
  <c r="BG390" i="2"/>
  <c r="AT391" i="2"/>
  <c r="BG391" i="2"/>
  <c r="AT392" i="2"/>
  <c r="BG392" i="2"/>
  <c r="AT393" i="2"/>
  <c r="BG393" i="2"/>
  <c r="AT394" i="2"/>
  <c r="AP394" i="2"/>
  <c r="AQ394" i="2"/>
  <c r="BG394" i="2"/>
  <c r="AT395" i="2"/>
  <c r="AP395" i="2"/>
  <c r="AQ395" i="2"/>
  <c r="BG395" i="2"/>
  <c r="AT396" i="2"/>
  <c r="AP396" i="2"/>
  <c r="AQ396" i="2"/>
  <c r="BG396" i="2"/>
  <c r="AX397" i="1"/>
  <c r="AT397" i="2"/>
  <c r="AP397" i="2"/>
  <c r="AQ397" i="2"/>
  <c r="BG397" i="2"/>
  <c r="AX398" i="1"/>
  <c r="AT398" i="2"/>
  <c r="AP398" i="2"/>
  <c r="AQ398" i="2"/>
  <c r="BG398" i="2"/>
  <c r="AX399" i="1"/>
  <c r="AT399" i="2"/>
  <c r="AP399" i="2"/>
  <c r="AQ399" i="2"/>
  <c r="BG399" i="2"/>
  <c r="AX400" i="1"/>
  <c r="AY400" i="1"/>
  <c r="AT400" i="2" s="1"/>
  <c r="BA400" i="1"/>
  <c r="AP400" i="2" s="1"/>
  <c r="BB400" i="1"/>
  <c r="BC400" i="1"/>
  <c r="BG400" i="2" s="1"/>
  <c r="AX401" i="1"/>
  <c r="AY401" i="1"/>
  <c r="AT401" i="2" s="1"/>
  <c r="BA401" i="1"/>
  <c r="AP401" i="2" s="1"/>
  <c r="BB401" i="1"/>
  <c r="AQ401" i="2" s="1"/>
  <c r="BC401" i="1"/>
  <c r="BG401" i="2" s="1"/>
  <c r="AX402" i="1"/>
  <c r="AY402" i="1"/>
  <c r="AT402" i="2" s="1"/>
  <c r="BA402" i="1"/>
  <c r="AP402" i="2" s="1"/>
  <c r="BB402" i="1"/>
  <c r="AQ402" i="2" s="1"/>
  <c r="BC402" i="1"/>
  <c r="BG402" i="2" s="1"/>
  <c r="AX403" i="1"/>
  <c r="AY403" i="1"/>
  <c r="AT403" i="2" s="1"/>
  <c r="BA403" i="1"/>
  <c r="AP403" i="2" s="1"/>
  <c r="BB403" i="1"/>
  <c r="AQ403" i="2" s="1"/>
  <c r="BC403" i="1"/>
  <c r="BG403" i="2" s="1"/>
  <c r="AX404" i="1"/>
  <c r="AY404" i="1"/>
  <c r="AT404" i="2" s="1"/>
  <c r="BA404" i="1"/>
  <c r="AP404" i="2" s="1"/>
  <c r="BB404" i="1"/>
  <c r="AQ404" i="2" s="1"/>
  <c r="BC404" i="1"/>
  <c r="BG404" i="2" s="1"/>
  <c r="AX405" i="1"/>
  <c r="AY405" i="1"/>
  <c r="AT405" i="2" s="1"/>
  <c r="BA405" i="1"/>
  <c r="AP405" i="2" s="1"/>
  <c r="BB405" i="1"/>
  <c r="AQ405" i="2" s="1"/>
  <c r="BC405" i="1"/>
  <c r="BG405" i="2" s="1"/>
  <c r="AX406" i="1"/>
  <c r="AY406" i="1"/>
  <c r="AT406" i="2" s="1"/>
  <c r="BA406" i="1"/>
  <c r="AP406" i="2" s="1"/>
  <c r="BB406" i="1"/>
  <c r="AQ406" i="2" s="1"/>
  <c r="BC406" i="1"/>
  <c r="BG406" i="2" s="1"/>
  <c r="AX407" i="1"/>
  <c r="AY407" i="1"/>
  <c r="AT407" i="2" s="1"/>
  <c r="BA407" i="1"/>
  <c r="AP407" i="2" s="1"/>
  <c r="BB407" i="1"/>
  <c r="AQ407" i="2" s="1"/>
  <c r="BC407" i="1"/>
  <c r="BG407" i="2" s="1"/>
  <c r="AX408" i="1"/>
  <c r="AY408" i="1"/>
  <c r="AT408" i="2" s="1"/>
  <c r="BA408" i="1"/>
  <c r="AP408" i="2" s="1"/>
  <c r="BB408" i="1"/>
  <c r="AQ408" i="2" s="1"/>
  <c r="BC408" i="1"/>
  <c r="BG408" i="2" s="1"/>
  <c r="AX409" i="1"/>
  <c r="AY409" i="1"/>
  <c r="AT409" i="2" s="1"/>
  <c r="BA409" i="1"/>
  <c r="AP409" i="2" s="1"/>
  <c r="BB409" i="1"/>
  <c r="AQ409" i="2" s="1"/>
  <c r="BC409" i="1"/>
  <c r="BG409" i="2" s="1"/>
  <c r="AX410" i="1"/>
  <c r="AY410" i="1"/>
  <c r="AT410" i="2" s="1"/>
  <c r="BA410" i="1"/>
  <c r="AP410" i="2" s="1"/>
  <c r="BB410" i="1"/>
  <c r="AQ410" i="2" s="1"/>
  <c r="BC410" i="1"/>
  <c r="BG410" i="2" s="1"/>
  <c r="AX411" i="1"/>
  <c r="AY411" i="1"/>
  <c r="AT411" i="2" s="1"/>
  <c r="BA411" i="1"/>
  <c r="AP411" i="2" s="1"/>
  <c r="BB411" i="1"/>
  <c r="AQ411" i="2" s="1"/>
  <c r="BC411" i="1"/>
  <c r="BG411" i="2" s="1"/>
  <c r="AX412" i="1"/>
  <c r="AY412" i="1"/>
  <c r="AT412" i="2" s="1"/>
  <c r="BA412" i="1"/>
  <c r="AP412" i="2" s="1"/>
  <c r="BB412" i="1"/>
  <c r="AQ412" i="2" s="1"/>
  <c r="BC412" i="1"/>
  <c r="BG412" i="2" s="1"/>
  <c r="AX413" i="1"/>
  <c r="AY413" i="1"/>
  <c r="AT413" i="2" s="1"/>
  <c r="BA413" i="1"/>
  <c r="AP413" i="2" s="1"/>
  <c r="BB413" i="1"/>
  <c r="AQ413" i="2" s="1"/>
  <c r="BC413" i="1"/>
  <c r="BG413" i="2" s="1"/>
  <c r="AX414" i="1"/>
  <c r="AY414" i="1"/>
  <c r="AT414" i="2" s="1"/>
  <c r="BA414" i="1"/>
  <c r="AP414" i="2" s="1"/>
  <c r="BB414" i="1"/>
  <c r="AQ414" i="2" s="1"/>
  <c r="BC414" i="1"/>
  <c r="BG414" i="2" s="1"/>
  <c r="AX415" i="1"/>
  <c r="AY415" i="1"/>
  <c r="AT415" i="2" s="1"/>
  <c r="BA415" i="1"/>
  <c r="AP415" i="2" s="1"/>
  <c r="BB415" i="1"/>
  <c r="AQ415" i="2" s="1"/>
  <c r="BC415" i="1"/>
  <c r="BG415" i="2" s="1"/>
  <c r="AX416" i="1"/>
  <c r="AY416" i="1"/>
  <c r="AT416" i="2" s="1"/>
  <c r="BA416" i="1"/>
  <c r="AP416" i="2" s="1"/>
  <c r="BB416" i="1"/>
  <c r="AQ416" i="2" s="1"/>
  <c r="BC416" i="1"/>
  <c r="BG416" i="2" s="1"/>
  <c r="AX417" i="1"/>
  <c r="AY417" i="1"/>
  <c r="AT417" i="2" s="1"/>
  <c r="BA417" i="1"/>
  <c r="AP417" i="2" s="1"/>
  <c r="BB417" i="1"/>
  <c r="AQ417" i="2" s="1"/>
  <c r="BC417" i="1"/>
  <c r="BG417" i="2" s="1"/>
  <c r="AX418" i="1"/>
  <c r="AY418" i="1"/>
  <c r="AT418" i="2" s="1"/>
  <c r="BA418" i="1"/>
  <c r="AP418" i="2" s="1"/>
  <c r="BB418" i="1"/>
  <c r="AQ418" i="2" s="1"/>
  <c r="BC418" i="1"/>
  <c r="BG418" i="2" s="1"/>
  <c r="AX419" i="1"/>
  <c r="AY419" i="1"/>
  <c r="AT419" i="2" s="1"/>
  <c r="BA419" i="1"/>
  <c r="AP419" i="2" s="1"/>
  <c r="BB419" i="1"/>
  <c r="AQ419" i="2" s="1"/>
  <c r="BC419" i="1"/>
  <c r="BG419" i="2" s="1"/>
  <c r="AX420" i="1"/>
  <c r="AY420" i="1"/>
  <c r="AT420" i="2" s="1"/>
  <c r="BA420" i="1"/>
  <c r="AP420" i="2" s="1"/>
  <c r="BB420" i="1"/>
  <c r="AQ420" i="2" s="1"/>
  <c r="BC420" i="1"/>
  <c r="BG420" i="2" s="1"/>
  <c r="AX421" i="1"/>
  <c r="AY421" i="1"/>
  <c r="AT421" i="2" s="1"/>
  <c r="BA421" i="1"/>
  <c r="AP421" i="2" s="1"/>
  <c r="BB421" i="1"/>
  <c r="AQ421" i="2" s="1"/>
  <c r="BC421" i="1"/>
  <c r="BG421" i="2" s="1"/>
  <c r="AX422" i="1"/>
  <c r="AY422" i="1"/>
  <c r="AT422" i="2" s="1"/>
  <c r="BA422" i="1"/>
  <c r="AP422" i="2" s="1"/>
  <c r="BB422" i="1"/>
  <c r="AQ422" i="2" s="1"/>
  <c r="BC422" i="1"/>
  <c r="BG422" i="2" s="1"/>
  <c r="AX423" i="1"/>
  <c r="AY423" i="1"/>
  <c r="AT423" i="2" s="1"/>
  <c r="BA423" i="1"/>
  <c r="AP423" i="2" s="1"/>
  <c r="BB423" i="1"/>
  <c r="AQ423" i="2" s="1"/>
  <c r="BC423" i="1"/>
  <c r="BG423" i="2" s="1"/>
  <c r="AX424" i="1"/>
  <c r="AY424" i="1"/>
  <c r="AT424" i="2" s="1"/>
  <c r="AZ424" i="2" s="1"/>
  <c r="BA424" i="1"/>
  <c r="AP424" i="2" s="1"/>
  <c r="BB424" i="1"/>
  <c r="AQ424" i="2" s="1"/>
  <c r="BC424" i="1"/>
  <c r="BG424" i="2" s="1"/>
  <c r="AX425" i="1"/>
  <c r="AY425" i="1"/>
  <c r="AT425" i="2" s="1"/>
  <c r="BA425" i="1"/>
  <c r="AP425" i="2" s="1"/>
  <c r="BB425" i="1"/>
  <c r="AQ425" i="2" s="1"/>
  <c r="BC425" i="1"/>
  <c r="BG425" i="2" s="1"/>
  <c r="AX426" i="1"/>
  <c r="AY426" i="1"/>
  <c r="AT426" i="2" s="1"/>
  <c r="BA426" i="1"/>
  <c r="AP426" i="2" s="1"/>
  <c r="BB426" i="1"/>
  <c r="AQ426" i="2" s="1"/>
  <c r="BC426" i="1"/>
  <c r="BG426" i="2" s="1"/>
  <c r="AX427" i="1"/>
  <c r="AY427" i="1"/>
  <c r="AT427" i="2" s="1"/>
  <c r="BA427" i="1"/>
  <c r="AP427" i="2" s="1"/>
  <c r="BB427" i="1"/>
  <c r="AQ427" i="2" s="1"/>
  <c r="BC427" i="1"/>
  <c r="BG427" i="2" s="1"/>
  <c r="AX428" i="1"/>
  <c r="AY428" i="1"/>
  <c r="AT428" i="2" s="1"/>
  <c r="BA428" i="1"/>
  <c r="AP428" i="2" s="1"/>
  <c r="BB428" i="1"/>
  <c r="AQ428" i="2" s="1"/>
  <c r="BC428" i="1"/>
  <c r="BG428" i="2" s="1"/>
  <c r="AX429" i="1"/>
  <c r="AY429" i="1"/>
  <c r="AT429" i="2" s="1"/>
  <c r="AZ429" i="2" s="1"/>
  <c r="BA429" i="1"/>
  <c r="AP429" i="2" s="1"/>
  <c r="BB429" i="1"/>
  <c r="AQ429" i="2" s="1"/>
  <c r="BC429" i="1"/>
  <c r="BG429" i="2" s="1"/>
  <c r="AX430" i="1"/>
  <c r="AY430" i="1"/>
  <c r="AT430" i="2" s="1"/>
  <c r="BA430" i="1"/>
  <c r="AP430" i="2" s="1"/>
  <c r="BB430" i="1"/>
  <c r="AQ430" i="2" s="1"/>
  <c r="BC430" i="1"/>
  <c r="BG430" i="2" s="1"/>
  <c r="AX431" i="1"/>
  <c r="AY431" i="1"/>
  <c r="AT431" i="2" s="1"/>
  <c r="BA431" i="1"/>
  <c r="AP431" i="2" s="1"/>
  <c r="BB431" i="1"/>
  <c r="AQ431" i="2" s="1"/>
  <c r="BC431" i="1"/>
  <c r="BG431" i="2" s="1"/>
  <c r="AX432" i="1"/>
  <c r="AY432" i="1"/>
  <c r="AT432" i="2" s="1"/>
  <c r="BA432" i="1"/>
  <c r="AP432" i="2" s="1"/>
  <c r="BB432" i="1"/>
  <c r="AQ432" i="2" s="1"/>
  <c r="BC432" i="1"/>
  <c r="BG432" i="2" s="1"/>
  <c r="AX433" i="1"/>
  <c r="AY433" i="1"/>
  <c r="AT433" i="2" s="1"/>
  <c r="BA433" i="1"/>
  <c r="AP433" i="2" s="1"/>
  <c r="BB433" i="1"/>
  <c r="AQ433" i="2" s="1"/>
  <c r="BC433" i="1"/>
  <c r="BG433" i="2" s="1"/>
  <c r="AX434" i="1"/>
  <c r="AY434" i="1"/>
  <c r="AT434" i="2" s="1"/>
  <c r="BA434" i="1"/>
  <c r="AP434" i="2" s="1"/>
  <c r="BB434" i="1"/>
  <c r="AQ434" i="2" s="1"/>
  <c r="BC434" i="1"/>
  <c r="BG434" i="2" s="1"/>
  <c r="AX435" i="1"/>
  <c r="AY435" i="1"/>
  <c r="AT435" i="2" s="1"/>
  <c r="BA435" i="1"/>
  <c r="AP435" i="2" s="1"/>
  <c r="BB435" i="1"/>
  <c r="AQ435" i="2" s="1"/>
  <c r="BC435" i="1"/>
  <c r="BG435" i="2" s="1"/>
  <c r="AX436" i="1"/>
  <c r="AY436" i="1"/>
  <c r="AT436" i="2" s="1"/>
  <c r="BA436" i="1"/>
  <c r="AP436" i="2" s="1"/>
  <c r="BB436" i="1"/>
  <c r="AQ436" i="2" s="1"/>
  <c r="BC436" i="1"/>
  <c r="BG436" i="2" s="1"/>
  <c r="AX437" i="1"/>
  <c r="AY437" i="1"/>
  <c r="AT437" i="2" s="1"/>
  <c r="BA437" i="1"/>
  <c r="AP437" i="2" s="1"/>
  <c r="BB437" i="1"/>
  <c r="AQ437" i="2" s="1"/>
  <c r="BC437" i="1"/>
  <c r="BG437" i="2" s="1"/>
  <c r="AX438" i="1"/>
  <c r="AY438" i="1"/>
  <c r="AT438" i="2" s="1"/>
  <c r="BA438" i="1"/>
  <c r="AP438" i="2" s="1"/>
  <c r="BB438" i="1"/>
  <c r="AQ438" i="2" s="1"/>
  <c r="BC438" i="1"/>
  <c r="BG438" i="2" s="1"/>
  <c r="AX439" i="1"/>
  <c r="AY439" i="1"/>
  <c r="AT439" i="2" s="1"/>
  <c r="BA439" i="1"/>
  <c r="AP439" i="2" s="1"/>
  <c r="BB439" i="1"/>
  <c r="AQ439" i="2" s="1"/>
  <c r="BC439" i="1"/>
  <c r="BG439" i="2" s="1"/>
  <c r="AX440" i="1"/>
  <c r="AY440" i="1"/>
  <c r="AT440" i="2" s="1"/>
  <c r="BA440" i="1"/>
  <c r="AP440" i="2" s="1"/>
  <c r="BB440" i="1"/>
  <c r="AQ440" i="2" s="1"/>
  <c r="BC440" i="1"/>
  <c r="BG440" i="2" s="1"/>
  <c r="AX441" i="1"/>
  <c r="AY441" i="1"/>
  <c r="AT441" i="2" s="1"/>
  <c r="BA441" i="1"/>
  <c r="AP441" i="2" s="1"/>
  <c r="BB441" i="1"/>
  <c r="AQ441" i="2" s="1"/>
  <c r="BC441" i="1"/>
  <c r="BG441" i="2" s="1"/>
  <c r="AX442" i="1"/>
  <c r="AY442" i="1"/>
  <c r="AT442" i="2" s="1"/>
  <c r="BA442" i="1"/>
  <c r="AP442" i="2" s="1"/>
  <c r="BB442" i="1"/>
  <c r="AQ442" i="2" s="1"/>
  <c r="BC442" i="1"/>
  <c r="BG442" i="2" s="1"/>
  <c r="AX443" i="1"/>
  <c r="AY443" i="1"/>
  <c r="AT443" i="2" s="1"/>
  <c r="BA443" i="1"/>
  <c r="AP443" i="2" s="1"/>
  <c r="BB443" i="1"/>
  <c r="AQ443" i="2" s="1"/>
  <c r="BC443" i="1"/>
  <c r="BG443" i="2" s="1"/>
  <c r="AX444" i="1"/>
  <c r="AY444" i="1"/>
  <c r="AT444" i="2" s="1"/>
  <c r="BA444" i="1"/>
  <c r="AP444" i="2" s="1"/>
  <c r="BB444" i="1"/>
  <c r="AQ444" i="2" s="1"/>
  <c r="BC444" i="1"/>
  <c r="BG444" i="2" s="1"/>
  <c r="AX445" i="1"/>
  <c r="AY445" i="1"/>
  <c r="AT445" i="2" s="1"/>
  <c r="BA445" i="1"/>
  <c r="AP445" i="2" s="1"/>
  <c r="BB445" i="1"/>
  <c r="BC445" i="1"/>
  <c r="BG445" i="2" s="1"/>
  <c r="AX446" i="1"/>
  <c r="AY446" i="1"/>
  <c r="AT446" i="2" s="1"/>
  <c r="BA446" i="1"/>
  <c r="AP446" i="2" s="1"/>
  <c r="BB446" i="1"/>
  <c r="AQ446" i="2" s="1"/>
  <c r="BC446" i="1"/>
  <c r="BG446" i="2" s="1"/>
  <c r="AX447" i="1"/>
  <c r="AY447" i="1"/>
  <c r="AT447" i="2" s="1"/>
  <c r="BA447" i="1"/>
  <c r="AP447" i="2" s="1"/>
  <c r="BB447" i="1"/>
  <c r="AQ447" i="2" s="1"/>
  <c r="BC447" i="1"/>
  <c r="BG447" i="2" s="1"/>
  <c r="AX448" i="1"/>
  <c r="AY448" i="1"/>
  <c r="AT448" i="2" s="1"/>
  <c r="BA448" i="1"/>
  <c r="AP448" i="2" s="1"/>
  <c r="BB448" i="1"/>
  <c r="AQ448" i="2" s="1"/>
  <c r="BC448" i="1"/>
  <c r="BG448" i="2" s="1"/>
  <c r="AX449" i="1"/>
  <c r="AY449" i="1"/>
  <c r="AT449" i="2" s="1"/>
  <c r="BA449" i="1"/>
  <c r="AP449" i="2" s="1"/>
  <c r="BB449" i="1"/>
  <c r="AQ449" i="2" s="1"/>
  <c r="BC449" i="1"/>
  <c r="BG449" i="2" s="1"/>
  <c r="AX450" i="1"/>
  <c r="AY450" i="1"/>
  <c r="AT450" i="2" s="1"/>
  <c r="BA450" i="1"/>
  <c r="AP450" i="2" s="1"/>
  <c r="BB450" i="1"/>
  <c r="AQ450" i="2" s="1"/>
  <c r="BC450" i="1"/>
  <c r="BG450" i="2" s="1"/>
  <c r="AX451" i="1"/>
  <c r="AY451" i="1"/>
  <c r="AT451" i="2" s="1"/>
  <c r="BA451" i="1"/>
  <c r="AP451" i="2" s="1"/>
  <c r="BB451" i="1"/>
  <c r="AQ451" i="2" s="1"/>
  <c r="BC451" i="1"/>
  <c r="BG451" i="2" s="1"/>
  <c r="AX452" i="1"/>
  <c r="AY452" i="1"/>
  <c r="AT452" i="2" s="1"/>
  <c r="BA452" i="1"/>
  <c r="AP452" i="2" s="1"/>
  <c r="BB452" i="1"/>
  <c r="AQ452" i="2" s="1"/>
  <c r="BC452" i="1"/>
  <c r="BG452" i="2" s="1"/>
  <c r="AX453" i="1"/>
  <c r="AY453" i="1"/>
  <c r="AT453" i="2" s="1"/>
  <c r="BA453" i="1"/>
  <c r="AP453" i="2" s="1"/>
  <c r="BB453" i="1"/>
  <c r="AQ453" i="2" s="1"/>
  <c r="BC453" i="1"/>
  <c r="BG453" i="2" s="1"/>
  <c r="AX454" i="1"/>
  <c r="AY454" i="1"/>
  <c r="AT454" i="2" s="1"/>
  <c r="BA454" i="1"/>
  <c r="AP454" i="2" s="1"/>
  <c r="BB454" i="1"/>
  <c r="AQ454" i="2" s="1"/>
  <c r="BC454" i="1"/>
  <c r="BG454" i="2" s="1"/>
  <c r="AX455" i="1"/>
  <c r="AY455" i="1"/>
  <c r="AT455" i="2" s="1"/>
  <c r="BA455" i="1"/>
  <c r="AP455" i="2" s="1"/>
  <c r="BB455" i="1"/>
  <c r="AQ455" i="2" s="1"/>
  <c r="BC455" i="1"/>
  <c r="BG455" i="2" s="1"/>
  <c r="AX456" i="1"/>
  <c r="AY456" i="1"/>
  <c r="AT456" i="2" s="1"/>
  <c r="BA456" i="1"/>
  <c r="AP456" i="2" s="1"/>
  <c r="BB456" i="1"/>
  <c r="AQ456" i="2" s="1"/>
  <c r="BC456" i="1"/>
  <c r="BG456" i="2" s="1"/>
  <c r="AX457" i="1"/>
  <c r="AY457" i="1"/>
  <c r="AT457" i="2" s="1"/>
  <c r="BA457" i="1"/>
  <c r="AP457" i="2" s="1"/>
  <c r="BB457" i="1"/>
  <c r="AQ457" i="2" s="1"/>
  <c r="BC457" i="1"/>
  <c r="BG457" i="2" s="1"/>
  <c r="AX458" i="1"/>
  <c r="AY458" i="1"/>
  <c r="AT458" i="2" s="1"/>
  <c r="BA458" i="1"/>
  <c r="AP458" i="2" s="1"/>
  <c r="BB458" i="1"/>
  <c r="AQ458" i="2" s="1"/>
  <c r="BC458" i="1"/>
  <c r="BG458" i="2" s="1"/>
  <c r="AX459" i="1"/>
  <c r="AY459" i="1"/>
  <c r="AT459" i="2" s="1"/>
  <c r="BA459" i="1"/>
  <c r="AP459" i="2" s="1"/>
  <c r="BB459" i="1"/>
  <c r="AQ459" i="2" s="1"/>
  <c r="BC459" i="1"/>
  <c r="BG459" i="2" s="1"/>
  <c r="AX460" i="1"/>
  <c r="AY460" i="1"/>
  <c r="AT460" i="2" s="1"/>
  <c r="BA460" i="1"/>
  <c r="AP460" i="2" s="1"/>
  <c r="BB460" i="1"/>
  <c r="AQ460" i="2" s="1"/>
  <c r="BC460" i="1"/>
  <c r="BG460" i="2" s="1"/>
  <c r="AX461" i="1"/>
  <c r="AY461" i="1"/>
  <c r="AT461" i="2" s="1"/>
  <c r="BA461" i="1"/>
  <c r="AP461" i="2" s="1"/>
  <c r="BB461" i="1"/>
  <c r="AQ461" i="2" s="1"/>
  <c r="BC461" i="1"/>
  <c r="BG461" i="2" s="1"/>
  <c r="AX462" i="1"/>
  <c r="AY462" i="1"/>
  <c r="AT462" i="2" s="1"/>
  <c r="BA462" i="1"/>
  <c r="AP462" i="2" s="1"/>
  <c r="BB462" i="1"/>
  <c r="AQ462" i="2" s="1"/>
  <c r="BC462" i="1"/>
  <c r="BG462" i="2" s="1"/>
  <c r="AX463" i="1"/>
  <c r="AY463" i="1"/>
  <c r="AT463" i="2" s="1"/>
  <c r="BA463" i="1"/>
  <c r="AP463" i="2" s="1"/>
  <c r="BB463" i="1"/>
  <c r="BC463" i="1"/>
  <c r="BG463" i="2" s="1"/>
  <c r="AX464" i="1"/>
  <c r="AY464" i="1"/>
  <c r="AT464" i="2" s="1"/>
  <c r="BA464" i="1"/>
  <c r="AP464" i="2" s="1"/>
  <c r="BB464" i="1"/>
  <c r="AQ464" i="2" s="1"/>
  <c r="BC464" i="1"/>
  <c r="BG464" i="2" s="1"/>
  <c r="AX465" i="1"/>
  <c r="AY465" i="1"/>
  <c r="AT465" i="2" s="1"/>
  <c r="BA465" i="1"/>
  <c r="AP465" i="2" s="1"/>
  <c r="BB465" i="1"/>
  <c r="AQ465" i="2" s="1"/>
  <c r="BC465" i="1"/>
  <c r="BG465" i="2" s="1"/>
  <c r="AX466" i="1"/>
  <c r="AY466" i="1"/>
  <c r="AT466" i="2" s="1"/>
  <c r="BA466" i="1"/>
  <c r="AP466" i="2" s="1"/>
  <c r="BB466" i="1"/>
  <c r="AQ466" i="2" s="1"/>
  <c r="BC466" i="1"/>
  <c r="BG466" i="2" s="1"/>
  <c r="AX467" i="1"/>
  <c r="AY467" i="1"/>
  <c r="AT467" i="2" s="1"/>
  <c r="BA467" i="1"/>
  <c r="AP467" i="2" s="1"/>
  <c r="BB467" i="1"/>
  <c r="AQ467" i="2" s="1"/>
  <c r="BC467" i="1"/>
  <c r="BG467" i="2" s="1"/>
  <c r="AX468" i="1"/>
  <c r="AY468" i="1"/>
  <c r="AT468" i="2" s="1"/>
  <c r="BA468" i="1"/>
  <c r="AP468" i="2" s="1"/>
  <c r="BB468" i="1"/>
  <c r="AQ468" i="2" s="1"/>
  <c r="BC468" i="1"/>
  <c r="BG468" i="2" s="1"/>
  <c r="AX469" i="1"/>
  <c r="AY469" i="1"/>
  <c r="AT469" i="2" s="1"/>
  <c r="BA469" i="1"/>
  <c r="AP469" i="2" s="1"/>
  <c r="BB469" i="1"/>
  <c r="AQ469" i="2" s="1"/>
  <c r="BC469" i="1"/>
  <c r="BG469" i="2" s="1"/>
  <c r="AX470" i="1"/>
  <c r="AY470" i="1"/>
  <c r="AT470" i="2" s="1"/>
  <c r="BA470" i="1"/>
  <c r="AP470" i="2" s="1"/>
  <c r="BB470" i="1"/>
  <c r="AQ470" i="2" s="1"/>
  <c r="BC470" i="1"/>
  <c r="BG470" i="2" s="1"/>
  <c r="AX471" i="1"/>
  <c r="AY471" i="1"/>
  <c r="AT471" i="2" s="1"/>
  <c r="BA471" i="1"/>
  <c r="AP471" i="2" s="1"/>
  <c r="BB471" i="1"/>
  <c r="AQ471" i="2" s="1"/>
  <c r="BC471" i="1"/>
  <c r="BG471" i="2" s="1"/>
  <c r="AX472" i="1"/>
  <c r="AY472" i="1"/>
  <c r="AT472" i="2" s="1"/>
  <c r="BA472" i="1"/>
  <c r="AP472" i="2" s="1"/>
  <c r="BB472" i="1"/>
  <c r="AQ472" i="2" s="1"/>
  <c r="BC472" i="1"/>
  <c r="BG472" i="2" s="1"/>
  <c r="AX473" i="1"/>
  <c r="AY473" i="1"/>
  <c r="AT473" i="2" s="1"/>
  <c r="BA473" i="1"/>
  <c r="AP473" i="2" s="1"/>
  <c r="BB473" i="1"/>
  <c r="AQ473" i="2" s="1"/>
  <c r="BC473" i="1"/>
  <c r="BG473" i="2" s="1"/>
  <c r="AX474" i="1"/>
  <c r="AY474" i="1"/>
  <c r="AT474" i="2" s="1"/>
  <c r="BA474" i="1"/>
  <c r="AP474" i="2" s="1"/>
  <c r="BB474" i="1"/>
  <c r="AQ474" i="2" s="1"/>
  <c r="BC474" i="1"/>
  <c r="BG474" i="2" s="1"/>
  <c r="AX475" i="1"/>
  <c r="AY475" i="1"/>
  <c r="AT475" i="2" s="1"/>
  <c r="BA475" i="1"/>
  <c r="AP475" i="2" s="1"/>
  <c r="BB475" i="1"/>
  <c r="BC475" i="1"/>
  <c r="BG475" i="2" s="1"/>
  <c r="AX476" i="1"/>
  <c r="AY476" i="1"/>
  <c r="AT476" i="2" s="1"/>
  <c r="BA476" i="1"/>
  <c r="AP476" i="2" s="1"/>
  <c r="BB476" i="1"/>
  <c r="BC476" i="1"/>
  <c r="BG476" i="2" s="1"/>
  <c r="AX477" i="1"/>
  <c r="AY477" i="1"/>
  <c r="AT477" i="2" s="1"/>
  <c r="BA477" i="1"/>
  <c r="AP477" i="2" s="1"/>
  <c r="BB477" i="1"/>
  <c r="AQ477" i="2" s="1"/>
  <c r="BC477" i="1"/>
  <c r="BG477" i="2" s="1"/>
  <c r="AX478" i="1"/>
  <c r="AY478" i="1"/>
  <c r="AT478" i="2" s="1"/>
  <c r="BA478" i="1"/>
  <c r="AP478" i="2" s="1"/>
  <c r="BB478" i="1"/>
  <c r="AQ478" i="2" s="1"/>
  <c r="BC478" i="1"/>
  <c r="BG478" i="2" s="1"/>
  <c r="AX479" i="1"/>
  <c r="AY479" i="1"/>
  <c r="AT479" i="2" s="1"/>
  <c r="BA479" i="1"/>
  <c r="AP479" i="2" s="1"/>
  <c r="BB479" i="1"/>
  <c r="AQ479" i="2" s="1"/>
  <c r="BC479" i="1"/>
  <c r="BG479" i="2" s="1"/>
  <c r="AX480" i="1"/>
  <c r="AY480" i="1"/>
  <c r="AT480" i="2" s="1"/>
  <c r="BA480" i="1"/>
  <c r="AP480" i="2" s="1"/>
  <c r="BB480" i="1"/>
  <c r="AQ480" i="2" s="1"/>
  <c r="BC480" i="1"/>
  <c r="BG480" i="2" s="1"/>
  <c r="AX481" i="1"/>
  <c r="AY481" i="1"/>
  <c r="AT481" i="2" s="1"/>
  <c r="BA481" i="1"/>
  <c r="AP481" i="2" s="1"/>
  <c r="BB481" i="1"/>
  <c r="AQ481" i="2" s="1"/>
  <c r="BC481" i="1"/>
  <c r="BG481" i="2" s="1"/>
  <c r="AX482" i="1"/>
  <c r="AY482" i="1"/>
  <c r="AT482" i="2" s="1"/>
  <c r="BA482" i="1"/>
  <c r="AP482" i="2" s="1"/>
  <c r="BB482" i="1"/>
  <c r="AQ482" i="2" s="1"/>
  <c r="BC482" i="1"/>
  <c r="BG482" i="2" s="1"/>
  <c r="AX483" i="1"/>
  <c r="AY483" i="1"/>
  <c r="AT483" i="2" s="1"/>
  <c r="BA483" i="1"/>
  <c r="AP483" i="2" s="1"/>
  <c r="BB483" i="1"/>
  <c r="AQ483" i="2" s="1"/>
  <c r="BC483" i="1"/>
  <c r="BG483" i="2" s="1"/>
  <c r="AX484" i="1"/>
  <c r="AY484" i="1"/>
  <c r="AT484" i="2" s="1"/>
  <c r="BA484" i="1"/>
  <c r="AP484" i="2" s="1"/>
  <c r="BB484" i="1"/>
  <c r="AQ484" i="2" s="1"/>
  <c r="BC484" i="1"/>
  <c r="BG484" i="2" s="1"/>
  <c r="AX485" i="1"/>
  <c r="AY485" i="1"/>
  <c r="AT485" i="2" s="1"/>
  <c r="BA485" i="1"/>
  <c r="AP485" i="2" s="1"/>
  <c r="BB485" i="1"/>
  <c r="AQ485" i="2" s="1"/>
  <c r="BC485" i="1"/>
  <c r="BG485" i="2" s="1"/>
  <c r="AX486" i="1"/>
  <c r="AY486" i="1"/>
  <c r="AT486" i="2" s="1"/>
  <c r="BA486" i="1"/>
  <c r="AP486" i="2" s="1"/>
  <c r="BB486" i="1"/>
  <c r="AQ486" i="2" s="1"/>
  <c r="BC486" i="1"/>
  <c r="BG486" i="2" s="1"/>
  <c r="AX487" i="1"/>
  <c r="AY487" i="1"/>
  <c r="AT487" i="2" s="1"/>
  <c r="BA487" i="1"/>
  <c r="AP487" i="2" s="1"/>
  <c r="BB487" i="1"/>
  <c r="AQ487" i="2" s="1"/>
  <c r="BC487" i="1"/>
  <c r="BG487" i="2" s="1"/>
  <c r="AT488" i="2"/>
  <c r="AP488" i="2"/>
  <c r="AQ488" i="2"/>
  <c r="BG488" i="2"/>
  <c r="AT489" i="2"/>
  <c r="AP489" i="2"/>
  <c r="AQ489" i="2"/>
  <c r="BG489" i="2"/>
  <c r="AT490" i="2"/>
  <c r="AP490" i="2"/>
  <c r="AQ490" i="2"/>
  <c r="BG490" i="2"/>
  <c r="AT491" i="2"/>
  <c r="AP491" i="2"/>
  <c r="AQ491" i="2"/>
  <c r="BG491" i="2"/>
  <c r="AT492" i="2"/>
  <c r="AP492" i="2"/>
  <c r="AQ492" i="2"/>
  <c r="BG492" i="2"/>
  <c r="AT493" i="2"/>
  <c r="AP493" i="2"/>
  <c r="AQ493" i="2"/>
  <c r="BG493" i="2"/>
  <c r="AT494" i="2"/>
  <c r="AP494" i="2"/>
  <c r="AQ494" i="2"/>
  <c r="BG494" i="2"/>
  <c r="AT495" i="2"/>
  <c r="AP495" i="2"/>
  <c r="AQ495" i="2"/>
  <c r="BG495" i="2"/>
  <c r="AT496" i="2"/>
  <c r="AP496" i="2"/>
  <c r="AQ496" i="2"/>
  <c r="BG496" i="2"/>
  <c r="AT497" i="2"/>
  <c r="AP497" i="2"/>
  <c r="AQ497" i="2"/>
  <c r="BG497" i="2"/>
  <c r="AT498" i="2"/>
  <c r="AP498" i="2"/>
  <c r="AQ498" i="2"/>
  <c r="BG498" i="2"/>
  <c r="AT499" i="2"/>
  <c r="AP499" i="2"/>
  <c r="AQ499" i="2"/>
  <c r="BG499" i="2"/>
  <c r="AT500" i="2"/>
  <c r="AP500" i="2"/>
  <c r="AQ500" i="2"/>
  <c r="BG500" i="2"/>
  <c r="AT501" i="2"/>
  <c r="AP501" i="2"/>
  <c r="AQ501" i="2"/>
  <c r="BG501" i="2"/>
  <c r="AT502" i="2"/>
  <c r="AP502" i="2"/>
  <c r="AQ502" i="2"/>
  <c r="BG502" i="2"/>
  <c r="AT503" i="2"/>
  <c r="AP503" i="2"/>
  <c r="BG503" i="2"/>
  <c r="AT504" i="2"/>
  <c r="AP504" i="2"/>
  <c r="BG504" i="2"/>
  <c r="AT505" i="2"/>
  <c r="AP505" i="2"/>
  <c r="AQ505" i="2"/>
  <c r="BG505" i="2"/>
  <c r="AT506" i="2"/>
  <c r="AP506" i="2"/>
  <c r="AQ506" i="2"/>
  <c r="BG506" i="2"/>
  <c r="AT507" i="2"/>
  <c r="AP507" i="2"/>
  <c r="AQ507" i="2"/>
  <c r="BG507" i="2"/>
  <c r="AT508" i="2"/>
  <c r="AP508" i="2"/>
  <c r="AQ508" i="2"/>
  <c r="BG508" i="2"/>
  <c r="AT509" i="2"/>
  <c r="AP509" i="2"/>
  <c r="AQ509" i="2"/>
  <c r="BG509" i="2"/>
  <c r="AT510" i="2"/>
  <c r="AP510" i="2"/>
  <c r="AQ510" i="2"/>
  <c r="BG510" i="2"/>
  <c r="AT511" i="2"/>
  <c r="AP511" i="2"/>
  <c r="AQ511" i="2"/>
  <c r="BG511" i="2"/>
  <c r="AT512" i="2"/>
  <c r="AP512" i="2"/>
  <c r="AQ512" i="2"/>
  <c r="BG512" i="2"/>
  <c r="AT513" i="2"/>
  <c r="AP513" i="2"/>
  <c r="BG513" i="2"/>
  <c r="AT514" i="2"/>
  <c r="AP514" i="2"/>
  <c r="AQ514" i="2"/>
  <c r="BG514" i="2"/>
  <c r="AT515" i="2"/>
  <c r="AP515" i="2"/>
  <c r="AQ515" i="2"/>
  <c r="BG515" i="2"/>
  <c r="AT516" i="2"/>
  <c r="AP516" i="2"/>
  <c r="AQ516" i="2"/>
  <c r="BG516" i="2"/>
  <c r="AT517" i="2"/>
  <c r="AP517" i="2"/>
  <c r="BG517" i="2"/>
  <c r="AT518" i="2"/>
  <c r="AP518" i="2"/>
  <c r="AQ518" i="2"/>
  <c r="BG518" i="2"/>
  <c r="AT519" i="2"/>
  <c r="AP519" i="2"/>
  <c r="AQ519" i="2"/>
  <c r="BG519" i="2"/>
  <c r="AT520" i="2"/>
  <c r="AP520" i="2"/>
  <c r="AQ520" i="2"/>
  <c r="BG520" i="2"/>
  <c r="AT521" i="2"/>
  <c r="AP521" i="2"/>
  <c r="BG521" i="2"/>
  <c r="AT522" i="2"/>
  <c r="AP522" i="2"/>
  <c r="BG522" i="2"/>
  <c r="AT523" i="2"/>
  <c r="AP523" i="2"/>
  <c r="AQ523" i="2"/>
  <c r="BG523" i="2"/>
  <c r="AT524" i="2"/>
  <c r="AP524" i="2"/>
  <c r="AQ524" i="2"/>
  <c r="BG524" i="2"/>
  <c r="AT525" i="2"/>
  <c r="AP525" i="2"/>
  <c r="AQ525" i="2"/>
  <c r="BG525" i="2"/>
  <c r="AT526" i="2"/>
  <c r="AP526" i="2"/>
  <c r="AQ526" i="2"/>
  <c r="BG526" i="2"/>
  <c r="AT527" i="2"/>
  <c r="AP527" i="2"/>
  <c r="AQ527" i="2"/>
  <c r="BG527" i="2"/>
  <c r="AT528" i="2"/>
  <c r="AP528" i="2"/>
  <c r="AQ528" i="2"/>
  <c r="BG528" i="2"/>
  <c r="AT529" i="2"/>
  <c r="AP529" i="2"/>
  <c r="AQ529" i="2"/>
  <c r="BG529" i="2"/>
  <c r="AX530" i="1"/>
  <c r="AY530" i="1"/>
  <c r="AT530" i="2" s="1"/>
  <c r="BA530" i="1"/>
  <c r="AP530" i="2" s="1"/>
  <c r="BB530" i="1"/>
  <c r="AQ530" i="2" s="1"/>
  <c r="BC530" i="1"/>
  <c r="BG530" i="2" s="1"/>
  <c r="AY531" i="1"/>
  <c r="AT531" i="2" s="1"/>
  <c r="BA531" i="1"/>
  <c r="AP531" i="2" s="1"/>
  <c r="BB531" i="1"/>
  <c r="AQ531" i="2" s="1"/>
  <c r="BC531" i="1"/>
  <c r="BG531" i="2" s="1"/>
  <c r="AY532" i="1"/>
  <c r="AT532" i="2" s="1"/>
  <c r="BA532" i="1"/>
  <c r="AP532" i="2" s="1"/>
  <c r="BB532" i="1"/>
  <c r="AQ532" i="2" s="1"/>
  <c r="BC532" i="1"/>
  <c r="BG532" i="2" s="1"/>
  <c r="AY533" i="1"/>
  <c r="AT533" i="2" s="1"/>
  <c r="BA533" i="1"/>
  <c r="AP533" i="2" s="1"/>
  <c r="BB533" i="1"/>
  <c r="AQ533" i="2" s="1"/>
  <c r="BC533" i="1"/>
  <c r="BG533" i="2" s="1"/>
  <c r="AY534" i="1"/>
  <c r="AT534" i="2" s="1"/>
  <c r="BA534" i="1"/>
  <c r="AP534" i="2" s="1"/>
  <c r="BB534" i="1"/>
  <c r="AQ534" i="2" s="1"/>
  <c r="BC534" i="1"/>
  <c r="BG534" i="2" s="1"/>
  <c r="AY535" i="1"/>
  <c r="AT535" i="2" s="1"/>
  <c r="BA535" i="1"/>
  <c r="AP535" i="2" s="1"/>
  <c r="BB535" i="1"/>
  <c r="AQ535" i="2" s="1"/>
  <c r="BC535" i="1"/>
  <c r="BG535" i="2" s="1"/>
  <c r="AX536" i="1"/>
  <c r="AY536" i="1"/>
  <c r="AT536" i="2" s="1"/>
  <c r="BA536" i="1"/>
  <c r="AP536" i="2" s="1"/>
  <c r="BB536" i="1"/>
  <c r="AQ536" i="2" s="1"/>
  <c r="BC536" i="1"/>
  <c r="BG536" i="2" s="1"/>
  <c r="AX537" i="1"/>
  <c r="AY537" i="1"/>
  <c r="AT537" i="2" s="1"/>
  <c r="BA537" i="1"/>
  <c r="AP537" i="2" s="1"/>
  <c r="BB537" i="1"/>
  <c r="AQ537" i="2" s="1"/>
  <c r="BC537" i="1"/>
  <c r="BG537" i="2" s="1"/>
  <c r="AX538" i="1"/>
  <c r="AY538" i="1"/>
  <c r="AT538" i="2" s="1"/>
  <c r="BA538" i="1"/>
  <c r="AP538" i="2" s="1"/>
  <c r="BB538" i="1"/>
  <c r="AQ538" i="2" s="1"/>
  <c r="BC538" i="1"/>
  <c r="BG538" i="2" s="1"/>
  <c r="AX539" i="1"/>
  <c r="AY539" i="1"/>
  <c r="AT539" i="2" s="1"/>
  <c r="BA539" i="1"/>
  <c r="AP539" i="2" s="1"/>
  <c r="BB539" i="1"/>
  <c r="AQ539" i="2" s="1"/>
  <c r="BC539" i="1"/>
  <c r="BG539" i="2" s="1"/>
  <c r="AX540" i="1"/>
  <c r="AY540" i="1"/>
  <c r="AT540" i="2" s="1"/>
  <c r="BA540" i="1"/>
  <c r="AP540" i="2" s="1"/>
  <c r="BB540" i="1"/>
  <c r="AQ540" i="2" s="1"/>
  <c r="BC540" i="1"/>
  <c r="BG540" i="2" s="1"/>
  <c r="AX541" i="1"/>
  <c r="AY541" i="1"/>
  <c r="AT541" i="2" s="1"/>
  <c r="BA541" i="1"/>
  <c r="AP541" i="2" s="1"/>
  <c r="BB541" i="1"/>
  <c r="AQ541" i="2" s="1"/>
  <c r="BC541" i="1"/>
  <c r="BG541" i="2" s="1"/>
  <c r="AX542" i="1"/>
  <c r="AY542" i="1"/>
  <c r="AT542" i="2" s="1"/>
  <c r="BA542" i="1"/>
  <c r="AP542" i="2" s="1"/>
  <c r="BB542" i="1"/>
  <c r="AQ542" i="2" s="1"/>
  <c r="BC542" i="1"/>
  <c r="BG542" i="2" s="1"/>
  <c r="AX543" i="1"/>
  <c r="AY543" i="1"/>
  <c r="AT543" i="2" s="1"/>
  <c r="BA543" i="1"/>
  <c r="AP543" i="2" s="1"/>
  <c r="BB543" i="1"/>
  <c r="AQ543" i="2" s="1"/>
  <c r="BC543" i="1"/>
  <c r="BG543" i="2" s="1"/>
  <c r="AX544" i="1"/>
  <c r="AY544" i="1"/>
  <c r="AT544" i="2" s="1"/>
  <c r="BA544" i="1"/>
  <c r="AP544" i="2" s="1"/>
  <c r="BB544" i="1"/>
  <c r="AQ544" i="2" s="1"/>
  <c r="BC544" i="1"/>
  <c r="BG544" i="2" s="1"/>
  <c r="AX545" i="1"/>
  <c r="AY545" i="1"/>
  <c r="AT545" i="2" s="1"/>
  <c r="BA545" i="1"/>
  <c r="AP545" i="2" s="1"/>
  <c r="BB545" i="1"/>
  <c r="AQ545" i="2" s="1"/>
  <c r="BC545" i="1"/>
  <c r="BG545" i="2" s="1"/>
  <c r="AX546" i="1"/>
  <c r="AY546" i="1"/>
  <c r="AT546" i="2" s="1"/>
  <c r="BA546" i="1"/>
  <c r="AP546" i="2" s="1"/>
  <c r="BB546" i="1"/>
  <c r="AQ546" i="2" s="1"/>
  <c r="BC546" i="1"/>
  <c r="BG546" i="2" s="1"/>
  <c r="AX547" i="1"/>
  <c r="AY547" i="1"/>
  <c r="AT547" i="2" s="1"/>
  <c r="BA547" i="1"/>
  <c r="AP547" i="2" s="1"/>
  <c r="BB547" i="1"/>
  <c r="AQ547" i="2" s="1"/>
  <c r="BC547" i="1"/>
  <c r="BG547" i="2" s="1"/>
  <c r="AX548" i="1"/>
  <c r="AY548" i="1"/>
  <c r="AT548" i="2" s="1"/>
  <c r="BA548" i="1"/>
  <c r="AP548" i="2" s="1"/>
  <c r="BB548" i="1"/>
  <c r="AQ548" i="2" s="1"/>
  <c r="BC548" i="1"/>
  <c r="BG548" i="2" s="1"/>
  <c r="AX549" i="1"/>
  <c r="AY549" i="1"/>
  <c r="AT549" i="2" s="1"/>
  <c r="BA549" i="1"/>
  <c r="AP549" i="2" s="1"/>
  <c r="BB549" i="1"/>
  <c r="AQ549" i="2" s="1"/>
  <c r="BC549" i="1"/>
  <c r="BG549" i="2" s="1"/>
  <c r="AX550" i="1"/>
  <c r="AY550" i="1"/>
  <c r="AT550" i="2" s="1"/>
  <c r="BA550" i="1"/>
  <c r="AP550" i="2" s="1"/>
  <c r="BB550" i="1"/>
  <c r="AQ550" i="2" s="1"/>
  <c r="BC550" i="1"/>
  <c r="BG550" i="2" s="1"/>
  <c r="AX551" i="1"/>
  <c r="AY551" i="1"/>
  <c r="AT551" i="2" s="1"/>
  <c r="BA551" i="1"/>
  <c r="AP551" i="2" s="1"/>
  <c r="BB551" i="1"/>
  <c r="AQ551" i="2" s="1"/>
  <c r="BC551" i="1"/>
  <c r="BG551" i="2" s="1"/>
  <c r="AX552" i="1"/>
  <c r="AY552" i="1"/>
  <c r="AT552" i="2" s="1"/>
  <c r="BA552" i="1"/>
  <c r="AP552" i="2" s="1"/>
  <c r="BB552" i="1"/>
  <c r="AQ552" i="2" s="1"/>
  <c r="BC552" i="1"/>
  <c r="BG552" i="2" s="1"/>
  <c r="AX553" i="1"/>
  <c r="AY553" i="1"/>
  <c r="AT553" i="2" s="1"/>
  <c r="BA553" i="1"/>
  <c r="AP553" i="2" s="1"/>
  <c r="BB553" i="1"/>
  <c r="AQ553" i="2" s="1"/>
  <c r="BC553" i="1"/>
  <c r="BG553" i="2" s="1"/>
  <c r="AX554" i="1"/>
  <c r="AY554" i="1"/>
  <c r="AT554" i="2" s="1"/>
  <c r="BA554" i="1"/>
  <c r="AP554" i="2" s="1"/>
  <c r="BB554" i="1"/>
  <c r="BC554" i="1"/>
  <c r="BG554" i="2" s="1"/>
  <c r="AX555" i="1"/>
  <c r="AY555" i="1"/>
  <c r="AT555" i="2" s="1"/>
  <c r="BA555" i="1"/>
  <c r="AP555" i="2" s="1"/>
  <c r="BB555" i="1"/>
  <c r="AQ555" i="2" s="1"/>
  <c r="BC555" i="1"/>
  <c r="BG555" i="2" s="1"/>
  <c r="AX556" i="1"/>
  <c r="AY556" i="1"/>
  <c r="AT556" i="2" s="1"/>
  <c r="BA556" i="1"/>
  <c r="AP556" i="2" s="1"/>
  <c r="BB556" i="1"/>
  <c r="AQ556" i="2" s="1"/>
  <c r="BC556" i="1"/>
  <c r="BG556" i="2" s="1"/>
  <c r="AX557" i="1"/>
  <c r="AY557" i="1"/>
  <c r="AT557" i="2" s="1"/>
  <c r="BA557" i="1"/>
  <c r="AP557" i="2" s="1"/>
  <c r="BB557" i="1"/>
  <c r="AQ557" i="2" s="1"/>
  <c r="BC557" i="1"/>
  <c r="BG557" i="2" s="1"/>
  <c r="AX558" i="1"/>
  <c r="AY558" i="1"/>
  <c r="AT558" i="2" s="1"/>
  <c r="BA558" i="1"/>
  <c r="AP558" i="2" s="1"/>
  <c r="BB558" i="1"/>
  <c r="BC558" i="1"/>
  <c r="BG558" i="2" s="1"/>
  <c r="AX559" i="1"/>
  <c r="AY559" i="1"/>
  <c r="AT559" i="2" s="1"/>
  <c r="BA559" i="1"/>
  <c r="AP559" i="2" s="1"/>
  <c r="BB559" i="1"/>
  <c r="BC559" i="1"/>
  <c r="BG559" i="2" s="1"/>
  <c r="AX560" i="1"/>
  <c r="AY560" i="1"/>
  <c r="AT560" i="2" s="1"/>
  <c r="BA560" i="1"/>
  <c r="AP560" i="2" s="1"/>
  <c r="BB560" i="1"/>
  <c r="BC560" i="1"/>
  <c r="BG560" i="2" s="1"/>
  <c r="AX561" i="1"/>
  <c r="AY561" i="1"/>
  <c r="AT561" i="2" s="1"/>
  <c r="BA561" i="1"/>
  <c r="AP561" i="2" s="1"/>
  <c r="BB561" i="1"/>
  <c r="BC561" i="1"/>
  <c r="BG561" i="2" s="1"/>
  <c r="AX562" i="1"/>
  <c r="AY562" i="1"/>
  <c r="AT562" i="2" s="1"/>
  <c r="BA562" i="1"/>
  <c r="AP562" i="2" s="1"/>
  <c r="BB562" i="1"/>
  <c r="AQ562" i="2" s="1"/>
  <c r="BC562" i="1"/>
  <c r="BG562" i="2" s="1"/>
  <c r="AX563" i="1"/>
  <c r="AY563" i="1"/>
  <c r="AT563" i="2" s="1"/>
  <c r="BA563" i="1"/>
  <c r="AP563" i="2" s="1"/>
  <c r="BB563" i="1"/>
  <c r="AQ563" i="2" s="1"/>
  <c r="BC563" i="1"/>
  <c r="BG563" i="2" s="1"/>
  <c r="AX564" i="1"/>
  <c r="AY564" i="1"/>
  <c r="AT564" i="2" s="1"/>
  <c r="BA564" i="1"/>
  <c r="AP564" i="2" s="1"/>
  <c r="BB564" i="1"/>
  <c r="AQ564" i="2" s="1"/>
  <c r="BC564" i="1"/>
  <c r="BG564" i="2" s="1"/>
  <c r="AX565" i="1"/>
  <c r="AY565" i="1"/>
  <c r="AT565" i="2" s="1"/>
  <c r="BA565" i="1"/>
  <c r="AP565" i="2" s="1"/>
  <c r="BB565" i="1"/>
  <c r="AQ565" i="2" s="1"/>
  <c r="BC565" i="1"/>
  <c r="BG565" i="2" s="1"/>
  <c r="AX566" i="1"/>
  <c r="AY566" i="1"/>
  <c r="AT566" i="2" s="1"/>
  <c r="BA566" i="1"/>
  <c r="AP566" i="2" s="1"/>
  <c r="BB566" i="1"/>
  <c r="AQ566" i="2" s="1"/>
  <c r="BC566" i="1"/>
  <c r="BG566" i="2" s="1"/>
  <c r="AX567" i="1"/>
  <c r="AY567" i="1"/>
  <c r="AT567" i="2" s="1"/>
  <c r="BA567" i="1"/>
  <c r="AP567" i="2" s="1"/>
  <c r="BB567" i="1"/>
  <c r="BC567" i="1"/>
  <c r="BG567" i="2" s="1"/>
  <c r="AX568" i="1"/>
  <c r="AY568" i="1"/>
  <c r="AT568" i="2" s="1"/>
  <c r="BA568" i="1"/>
  <c r="AP568" i="2" s="1"/>
  <c r="BB568" i="1"/>
  <c r="AQ568" i="2" s="1"/>
  <c r="BC568" i="1"/>
  <c r="BG568" i="2" s="1"/>
  <c r="AX569" i="1"/>
  <c r="AY569" i="1"/>
  <c r="AT569" i="2" s="1"/>
  <c r="BA569" i="1"/>
  <c r="AP569" i="2" s="1"/>
  <c r="BB569" i="1"/>
  <c r="AQ569" i="2" s="1"/>
  <c r="BC569" i="1"/>
  <c r="BG569" i="2" s="1"/>
  <c r="AX570" i="1"/>
  <c r="AY570" i="1"/>
  <c r="AT570" i="2" s="1"/>
  <c r="BA570" i="1"/>
  <c r="AP570" i="2" s="1"/>
  <c r="BB570" i="1"/>
  <c r="AQ570" i="2" s="1"/>
  <c r="BC570" i="1"/>
  <c r="BG570" i="2" s="1"/>
  <c r="AX571" i="1"/>
  <c r="AY571" i="1"/>
  <c r="AT571" i="2" s="1"/>
  <c r="BA571" i="1"/>
  <c r="AP571" i="2" s="1"/>
  <c r="BB571" i="1"/>
  <c r="AQ571" i="2" s="1"/>
  <c r="BC571" i="1"/>
  <c r="BG571" i="2" s="1"/>
  <c r="BA572" i="1"/>
  <c r="AP572" i="2" s="1"/>
  <c r="BB572" i="1"/>
  <c r="AQ572" i="2" s="1"/>
  <c r="BC572" i="1"/>
  <c r="BG572" i="2" s="1"/>
  <c r="AX573" i="1"/>
  <c r="AY573" i="1"/>
  <c r="AT573" i="2" s="1"/>
  <c r="BA573" i="1"/>
  <c r="AP573" i="2" s="1"/>
  <c r="BB573" i="1"/>
  <c r="AQ573" i="2" s="1"/>
  <c r="BC573" i="1"/>
  <c r="BG573" i="2" s="1"/>
  <c r="AX574" i="1"/>
  <c r="AY574" i="1"/>
  <c r="AT574" i="2" s="1"/>
  <c r="BA574" i="1"/>
  <c r="AP574" i="2" s="1"/>
  <c r="BB574" i="1"/>
  <c r="AQ574" i="2" s="1"/>
  <c r="BC574" i="1"/>
  <c r="BG574" i="2" s="1"/>
  <c r="AX575" i="1"/>
  <c r="AY575" i="1"/>
  <c r="AT575" i="2" s="1"/>
  <c r="BA575" i="1"/>
  <c r="AP575" i="2" s="1"/>
  <c r="BB575" i="1"/>
  <c r="BC575" i="1"/>
  <c r="BG575" i="2" s="1"/>
  <c r="AX576" i="1"/>
  <c r="AY576" i="1"/>
  <c r="AT576" i="2" s="1"/>
  <c r="BA576" i="1"/>
  <c r="AP576" i="2" s="1"/>
  <c r="BB576" i="1"/>
  <c r="AQ576" i="2" s="1"/>
  <c r="BC576" i="1"/>
  <c r="BG576" i="2" s="1"/>
  <c r="AX577" i="1"/>
  <c r="AY577" i="1"/>
  <c r="AT577" i="2" s="1"/>
  <c r="BA577" i="1"/>
  <c r="AP577" i="2" s="1"/>
  <c r="BB577" i="1"/>
  <c r="AQ577" i="2" s="1"/>
  <c r="BC577" i="1"/>
  <c r="BG577" i="2" s="1"/>
  <c r="AX578" i="1"/>
  <c r="AY578" i="1"/>
  <c r="AT578" i="2" s="1"/>
  <c r="BA578" i="1"/>
  <c r="AP578" i="2" s="1"/>
  <c r="BB578" i="1"/>
  <c r="BC578" i="1"/>
  <c r="BG578" i="2" s="1"/>
  <c r="AX579" i="1"/>
  <c r="AY579" i="1"/>
  <c r="AT579" i="2" s="1"/>
  <c r="BA579" i="1"/>
  <c r="AP579" i="2" s="1"/>
  <c r="BB579" i="1"/>
  <c r="AQ579" i="2" s="1"/>
  <c r="BC579" i="1"/>
  <c r="BG579" i="2" s="1"/>
  <c r="AX580" i="1"/>
  <c r="AY580" i="1"/>
  <c r="AT580" i="2" s="1"/>
  <c r="BA580" i="1"/>
  <c r="AP580" i="2" s="1"/>
  <c r="BB580" i="1"/>
  <c r="AQ580" i="2" s="1"/>
  <c r="BC580" i="1"/>
  <c r="BG580" i="2" s="1"/>
  <c r="AX581" i="1"/>
  <c r="AY581" i="1"/>
  <c r="AT581" i="2" s="1"/>
  <c r="BA581" i="1"/>
  <c r="AP581" i="2" s="1"/>
  <c r="BB581" i="1"/>
  <c r="AQ581" i="2" s="1"/>
  <c r="BC581" i="1"/>
  <c r="BG581" i="2" s="1"/>
  <c r="AX582" i="1"/>
  <c r="AY582" i="1"/>
  <c r="AT582" i="2" s="1"/>
  <c r="BA582" i="1"/>
  <c r="BB582" i="1"/>
  <c r="BC582" i="1"/>
  <c r="BG582" i="2" s="1"/>
  <c r="AX583" i="1"/>
  <c r="AY583" i="1"/>
  <c r="AT583" i="2" s="1"/>
  <c r="BA583" i="1"/>
  <c r="AP583" i="2" s="1"/>
  <c r="BB583" i="1"/>
  <c r="AQ583" i="2" s="1"/>
  <c r="BC583" i="1"/>
  <c r="BG583" i="2" s="1"/>
  <c r="AX584" i="1"/>
  <c r="AY584" i="1"/>
  <c r="AT584" i="2" s="1"/>
  <c r="BA584" i="1"/>
  <c r="AP584" i="2" s="1"/>
  <c r="BB584" i="1"/>
  <c r="AQ584" i="2" s="1"/>
  <c r="BC584" i="1"/>
  <c r="BG584" i="2" s="1"/>
  <c r="AX585" i="1"/>
  <c r="AY585" i="1"/>
  <c r="AT585" i="2" s="1"/>
  <c r="BA585" i="1"/>
  <c r="AP585" i="2" s="1"/>
  <c r="BB585" i="1"/>
  <c r="BC585" i="1"/>
  <c r="BG585" i="2" s="1"/>
  <c r="AX586" i="1"/>
  <c r="AY586" i="1"/>
  <c r="AT586" i="2" s="1"/>
  <c r="BA586" i="1"/>
  <c r="AP586" i="2" s="1"/>
  <c r="BB586" i="1"/>
  <c r="AQ586" i="2" s="1"/>
  <c r="BC586" i="1"/>
  <c r="BG586" i="2" s="1"/>
  <c r="AX587" i="1"/>
  <c r="AY587" i="1"/>
  <c r="AT587" i="2" s="1"/>
  <c r="BA587" i="1"/>
  <c r="AP587" i="2" s="1"/>
  <c r="BB587" i="1"/>
  <c r="AQ587" i="2" s="1"/>
  <c r="BC587" i="1"/>
  <c r="BG587" i="2" s="1"/>
  <c r="AX588" i="1"/>
  <c r="AY588" i="1"/>
  <c r="AT588" i="2" s="1"/>
  <c r="BA588" i="1"/>
  <c r="AP588" i="2" s="1"/>
  <c r="BB588" i="1"/>
  <c r="BC588" i="1"/>
  <c r="BG588" i="2" s="1"/>
  <c r="AX589" i="1"/>
  <c r="AY589" i="1"/>
  <c r="AT589" i="2" s="1"/>
  <c r="BA589" i="1"/>
  <c r="AP589" i="2" s="1"/>
  <c r="BB589" i="1"/>
  <c r="BC589" i="1"/>
  <c r="BG589" i="2" s="1"/>
  <c r="AX590" i="1"/>
  <c r="AY590" i="1"/>
  <c r="AT590" i="2" s="1"/>
  <c r="BA590" i="1"/>
  <c r="AP590" i="2" s="1"/>
  <c r="BB590" i="1"/>
  <c r="AQ590" i="2" s="1"/>
  <c r="BC590" i="1"/>
  <c r="BG590" i="2" s="1"/>
  <c r="AX591" i="1"/>
  <c r="AY591" i="1"/>
  <c r="AT591" i="2" s="1"/>
  <c r="BA591" i="1"/>
  <c r="AP591" i="2" s="1"/>
  <c r="BB591" i="1"/>
  <c r="AQ591" i="2" s="1"/>
  <c r="BC591" i="1"/>
  <c r="BG591" i="2" s="1"/>
  <c r="AX592" i="1"/>
  <c r="AY592" i="1"/>
  <c r="AT592" i="2" s="1"/>
  <c r="BA592" i="1"/>
  <c r="AP592" i="2" s="1"/>
  <c r="BB592" i="1"/>
  <c r="AQ592" i="2" s="1"/>
  <c r="BC592" i="1"/>
  <c r="BG592" i="2" s="1"/>
  <c r="AX593" i="1"/>
  <c r="AY593" i="1"/>
  <c r="AT593" i="2" s="1"/>
  <c r="BA593" i="1"/>
  <c r="AP593" i="2" s="1"/>
  <c r="BB593" i="1"/>
  <c r="AQ593" i="2" s="1"/>
  <c r="BC593" i="1"/>
  <c r="BG593" i="2" s="1"/>
  <c r="AX594" i="1"/>
  <c r="AY594" i="1"/>
  <c r="AT594" i="2" s="1"/>
  <c r="BA594" i="1"/>
  <c r="AP594" i="2" s="1"/>
  <c r="BB594" i="1"/>
  <c r="AQ594" i="2" s="1"/>
  <c r="BC594" i="1"/>
  <c r="BG594" i="2" s="1"/>
  <c r="AX595" i="1"/>
  <c r="AY595" i="1"/>
  <c r="AT595" i="2" s="1"/>
  <c r="BA595" i="1"/>
  <c r="AP595" i="2" s="1"/>
  <c r="BB595" i="1"/>
  <c r="AQ595" i="2" s="1"/>
  <c r="BC595" i="1"/>
  <c r="BG595" i="2" s="1"/>
  <c r="AX596" i="1"/>
  <c r="AY596" i="1"/>
  <c r="AT596" i="2" s="1"/>
  <c r="BA596" i="1"/>
  <c r="AP596" i="2" s="1"/>
  <c r="BB596" i="1"/>
  <c r="AQ596" i="2" s="1"/>
  <c r="BC596" i="1"/>
  <c r="BG596" i="2" s="1"/>
  <c r="AX597" i="1"/>
  <c r="AY597" i="1"/>
  <c r="AT597" i="2" s="1"/>
  <c r="BA597" i="1"/>
  <c r="AP597" i="2" s="1"/>
  <c r="BB597" i="1"/>
  <c r="AQ597" i="2" s="1"/>
  <c r="BC597" i="1"/>
  <c r="BG597" i="2" s="1"/>
  <c r="AX598" i="1"/>
  <c r="AY598" i="1"/>
  <c r="AT598" i="2" s="1"/>
  <c r="BA598" i="1"/>
  <c r="AP598" i="2" s="1"/>
  <c r="BB598" i="1"/>
  <c r="AQ598" i="2" s="1"/>
  <c r="BC598" i="1"/>
  <c r="BG598" i="2" s="1"/>
  <c r="AX599" i="1"/>
  <c r="AY599" i="1"/>
  <c r="AT599" i="2" s="1"/>
  <c r="BA599" i="1"/>
  <c r="AP599" i="2" s="1"/>
  <c r="BB599" i="1"/>
  <c r="AQ599" i="2" s="1"/>
  <c r="BC599" i="1"/>
  <c r="BG599" i="2" s="1"/>
  <c r="AX600" i="1"/>
  <c r="AY600" i="1"/>
  <c r="AT600" i="2" s="1"/>
  <c r="BA600" i="1"/>
  <c r="AP600" i="2" s="1"/>
  <c r="BB600" i="1"/>
  <c r="AQ600" i="2" s="1"/>
  <c r="BC600" i="1"/>
  <c r="BG600" i="2" s="1"/>
  <c r="AX601" i="1"/>
  <c r="AY601" i="1"/>
  <c r="AT601" i="2" s="1"/>
  <c r="BA601" i="1"/>
  <c r="AP601" i="2" s="1"/>
  <c r="BB601" i="1"/>
  <c r="AQ601" i="2" s="1"/>
  <c r="BC601" i="1"/>
  <c r="BG601" i="2" s="1"/>
  <c r="AX602" i="1"/>
  <c r="AY602" i="1"/>
  <c r="AT602" i="2" s="1"/>
  <c r="BA602" i="1"/>
  <c r="AP602" i="2" s="1"/>
  <c r="BB602" i="1"/>
  <c r="AQ602" i="2" s="1"/>
  <c r="BC602" i="1"/>
  <c r="BG602" i="2" s="1"/>
  <c r="AX603" i="1"/>
  <c r="AY603" i="1"/>
  <c r="AT603" i="2" s="1"/>
  <c r="BA603" i="1"/>
  <c r="AP603" i="2" s="1"/>
  <c r="BB603" i="1"/>
  <c r="BC603" i="1"/>
  <c r="BG603" i="2" s="1"/>
  <c r="AX604" i="1"/>
  <c r="AY604" i="1"/>
  <c r="AT604" i="2" s="1"/>
  <c r="BA604" i="1"/>
  <c r="AP604" i="2" s="1"/>
  <c r="BB604" i="1"/>
  <c r="BC604" i="1"/>
  <c r="BG604" i="2" s="1"/>
  <c r="AX605" i="1"/>
  <c r="AY605" i="1"/>
  <c r="AT605" i="2" s="1"/>
  <c r="BA605" i="1"/>
  <c r="AP605" i="2" s="1"/>
  <c r="BB605" i="1"/>
  <c r="BC605" i="1"/>
  <c r="BG605" i="2" s="1"/>
  <c r="AX606" i="1"/>
  <c r="AY606" i="1"/>
  <c r="AT606" i="2" s="1"/>
  <c r="BA606" i="1"/>
  <c r="AP606" i="2" s="1"/>
  <c r="BB606" i="1"/>
  <c r="BC606" i="1"/>
  <c r="BG606" i="2" s="1"/>
  <c r="AX607" i="1"/>
  <c r="AY607" i="1"/>
  <c r="AT607" i="2" s="1"/>
  <c r="BA607" i="1"/>
  <c r="BB607" i="1"/>
  <c r="BC607" i="1"/>
  <c r="BG607" i="2" s="1"/>
  <c r="AX608" i="1"/>
  <c r="AY608" i="1"/>
  <c r="AT608" i="2" s="1"/>
  <c r="BA608" i="1"/>
  <c r="AP608" i="2" s="1"/>
  <c r="BB608" i="1"/>
  <c r="AQ608" i="2" s="1"/>
  <c r="BC608" i="1"/>
  <c r="BG608" i="2" s="1"/>
  <c r="AX609" i="1"/>
  <c r="AY609" i="1"/>
  <c r="AT609" i="2" s="1"/>
  <c r="BA609" i="1"/>
  <c r="AP609" i="2" s="1"/>
  <c r="BB609" i="1"/>
  <c r="AQ609" i="2" s="1"/>
  <c r="BC609" i="1"/>
  <c r="BG609" i="2" s="1"/>
  <c r="AX610" i="1"/>
  <c r="AY610" i="1"/>
  <c r="AT610" i="2" s="1"/>
  <c r="BA610" i="1"/>
  <c r="AP610" i="2" s="1"/>
  <c r="BB610" i="1"/>
  <c r="AQ610" i="2" s="1"/>
  <c r="BC610" i="1"/>
  <c r="BG610" i="2" s="1"/>
  <c r="AX611" i="1"/>
  <c r="AY611" i="1"/>
  <c r="AT611" i="2" s="1"/>
  <c r="BA611" i="1"/>
  <c r="AP611" i="2" s="1"/>
  <c r="BB611" i="1"/>
  <c r="AQ611" i="2" s="1"/>
  <c r="BC611" i="1"/>
  <c r="BG611" i="2" s="1"/>
  <c r="AX612" i="1"/>
  <c r="AY612" i="1"/>
  <c r="AT612" i="2" s="1"/>
  <c r="BA612" i="1"/>
  <c r="AP612" i="2" s="1"/>
  <c r="BB612" i="1"/>
  <c r="BC612" i="1"/>
  <c r="BG612" i="2" s="1"/>
  <c r="AX613" i="1"/>
  <c r="AY613" i="1"/>
  <c r="AT613" i="2" s="1"/>
  <c r="BA613" i="1"/>
  <c r="AP613" i="2" s="1"/>
  <c r="BB613" i="1"/>
  <c r="BC613" i="1"/>
  <c r="BG613" i="2" s="1"/>
  <c r="AX614" i="1"/>
  <c r="AY614" i="1"/>
  <c r="AT614" i="2" s="1"/>
  <c r="BA614" i="1"/>
  <c r="AP614" i="2" s="1"/>
  <c r="BB614" i="1"/>
  <c r="AQ614" i="2" s="1"/>
  <c r="BC614" i="1"/>
  <c r="BG614" i="2" s="1"/>
  <c r="AX615" i="1"/>
  <c r="AY615" i="1"/>
  <c r="AT615" i="2" s="1"/>
  <c r="BA615" i="1"/>
  <c r="AP615" i="2" s="1"/>
  <c r="BB615" i="1"/>
  <c r="AQ615" i="2" s="1"/>
  <c r="BC615" i="1"/>
  <c r="BG615" i="2" s="1"/>
  <c r="AX616" i="1"/>
  <c r="AY616" i="1"/>
  <c r="AT616" i="2" s="1"/>
  <c r="BA616" i="1"/>
  <c r="AP616" i="2" s="1"/>
  <c r="BB616" i="1"/>
  <c r="BC616" i="1"/>
  <c r="BG616" i="2" s="1"/>
  <c r="AX617" i="1"/>
  <c r="AY617" i="1"/>
  <c r="AT617" i="2" s="1"/>
  <c r="BA617" i="1"/>
  <c r="AP617" i="2" s="1"/>
  <c r="BB617" i="1"/>
  <c r="BC617" i="1"/>
  <c r="BG617" i="2" s="1"/>
  <c r="AX618" i="1"/>
  <c r="AY618" i="1"/>
  <c r="AT618" i="2" s="1"/>
  <c r="BA618" i="1"/>
  <c r="AP618" i="2" s="1"/>
  <c r="BB618" i="1"/>
  <c r="AQ618" i="2" s="1"/>
  <c r="BC618" i="1"/>
  <c r="BG618" i="2" s="1"/>
  <c r="AX619" i="1"/>
  <c r="AY619" i="1"/>
  <c r="AT619" i="2" s="1"/>
  <c r="BA619" i="1"/>
  <c r="AP619" i="2" s="1"/>
  <c r="BB619" i="1"/>
  <c r="AQ619" i="2" s="1"/>
  <c r="BC619" i="1"/>
  <c r="BG619" i="2" s="1"/>
  <c r="AX620" i="1"/>
  <c r="AY620" i="1"/>
  <c r="AT620" i="2" s="1"/>
  <c r="BA620" i="1"/>
  <c r="AP620" i="2" s="1"/>
  <c r="BB620" i="1"/>
  <c r="AQ620" i="2" s="1"/>
  <c r="BC620" i="1"/>
  <c r="BG620" i="2" s="1"/>
  <c r="AX621" i="1"/>
  <c r="AY621" i="1"/>
  <c r="AT621" i="2" s="1"/>
  <c r="BA621" i="1"/>
  <c r="AP621" i="2" s="1"/>
  <c r="BB621" i="1"/>
  <c r="AQ621" i="2" s="1"/>
  <c r="BC621" i="1"/>
  <c r="BG621" i="2" s="1"/>
  <c r="AX622" i="1"/>
  <c r="AY622" i="1"/>
  <c r="AT622" i="2" s="1"/>
  <c r="BA622" i="1"/>
  <c r="AP622" i="2" s="1"/>
  <c r="BB622" i="1"/>
  <c r="BC622" i="1"/>
  <c r="BG622" i="2" s="1"/>
  <c r="AX623" i="1"/>
  <c r="AY623" i="1"/>
  <c r="AT623" i="2" s="1"/>
  <c r="BA623" i="1"/>
  <c r="AP623" i="2" s="1"/>
  <c r="BB623" i="1"/>
  <c r="AQ623" i="2" s="1"/>
  <c r="BC623" i="1"/>
  <c r="BG623" i="2" s="1"/>
  <c r="AX624" i="1"/>
  <c r="AY624" i="1"/>
  <c r="AT624" i="2" s="1"/>
  <c r="BA624" i="1"/>
  <c r="AP624" i="2" s="1"/>
  <c r="BB624" i="1"/>
  <c r="AQ624" i="2" s="1"/>
  <c r="BC624" i="1"/>
  <c r="BG624" i="2" s="1"/>
  <c r="AX625" i="1"/>
  <c r="AY625" i="1"/>
  <c r="AT625" i="2" s="1"/>
  <c r="BA625" i="1"/>
  <c r="AP625" i="2" s="1"/>
  <c r="BB625" i="1"/>
  <c r="AQ625" i="2" s="1"/>
  <c r="BC625" i="1"/>
  <c r="BG625" i="2" s="1"/>
  <c r="AX626" i="1"/>
  <c r="AY626" i="1"/>
  <c r="AT626" i="2" s="1"/>
  <c r="BA626" i="1"/>
  <c r="AP626" i="2" s="1"/>
  <c r="BB626" i="1"/>
  <c r="AQ626" i="2" s="1"/>
  <c r="BC626" i="1"/>
  <c r="BG626" i="2" s="1"/>
  <c r="AX627" i="1"/>
  <c r="AY627" i="1"/>
  <c r="AT627" i="2" s="1"/>
  <c r="BA627" i="1"/>
  <c r="AP627" i="2" s="1"/>
  <c r="BB627" i="1"/>
  <c r="AQ627" i="2" s="1"/>
  <c r="BC627" i="1"/>
  <c r="BG627" i="2" s="1"/>
  <c r="AX628" i="1"/>
  <c r="AY628" i="1"/>
  <c r="AT628" i="2" s="1"/>
  <c r="BA628" i="1"/>
  <c r="AP628" i="2" s="1"/>
  <c r="BB628" i="1"/>
  <c r="AQ628" i="2" s="1"/>
  <c r="BC628" i="1"/>
  <c r="BG628" i="2" s="1"/>
  <c r="AX629" i="1"/>
  <c r="AY629" i="1"/>
  <c r="AT629" i="2" s="1"/>
  <c r="BA629" i="1"/>
  <c r="AP629" i="2" s="1"/>
  <c r="BB629" i="1"/>
  <c r="AQ629" i="2" s="1"/>
  <c r="BC629" i="1"/>
  <c r="BG629" i="2" s="1"/>
  <c r="AX630" i="1"/>
  <c r="AY630" i="1"/>
  <c r="AT630" i="2" s="1"/>
  <c r="BA630" i="1"/>
  <c r="BB630" i="1"/>
  <c r="BC630" i="1"/>
  <c r="BG630" i="2" s="1"/>
  <c r="AX631" i="1"/>
  <c r="AY631" i="1"/>
  <c r="AT631" i="2" s="1"/>
  <c r="BA631" i="1"/>
  <c r="BB631" i="1"/>
  <c r="BC631" i="1"/>
  <c r="BG631" i="2" s="1"/>
  <c r="AX632" i="1"/>
  <c r="AY632" i="1"/>
  <c r="AT632" i="2" s="1"/>
  <c r="BA632" i="1"/>
  <c r="AP632" i="2" s="1"/>
  <c r="BB632" i="1"/>
  <c r="BC632" i="1"/>
  <c r="BG632" i="2" s="1"/>
  <c r="AX633" i="1"/>
  <c r="AY633" i="1"/>
  <c r="AT633" i="2" s="1"/>
  <c r="BA633" i="1"/>
  <c r="AP633" i="2" s="1"/>
  <c r="BB633" i="1"/>
  <c r="BC633" i="1"/>
  <c r="BG633" i="2" s="1"/>
  <c r="AX634" i="1"/>
  <c r="AY634" i="1"/>
  <c r="AT634" i="2" s="1"/>
  <c r="BA634" i="1"/>
  <c r="AP634" i="2" s="1"/>
  <c r="BB634" i="1"/>
  <c r="BC634" i="1"/>
  <c r="BG634" i="2" s="1"/>
  <c r="AX635" i="1"/>
  <c r="AY635" i="1"/>
  <c r="AT635" i="2" s="1"/>
  <c r="BA635" i="1"/>
  <c r="AP635" i="2" s="1"/>
  <c r="BB635" i="1"/>
  <c r="BC635" i="1"/>
  <c r="BG635" i="2" s="1"/>
  <c r="AX636" i="1"/>
  <c r="AY636" i="1"/>
  <c r="AT636" i="2" s="1"/>
  <c r="BA636" i="1"/>
  <c r="AP636" i="2" s="1"/>
  <c r="BB636" i="1"/>
  <c r="AQ636" i="2" s="1"/>
  <c r="BC636" i="1"/>
  <c r="BG636" i="2" s="1"/>
  <c r="AX637" i="1"/>
  <c r="AY637" i="1"/>
  <c r="AT637" i="2" s="1"/>
  <c r="BA637" i="1"/>
  <c r="AP637" i="2" s="1"/>
  <c r="BB637" i="1"/>
  <c r="AQ637" i="2" s="1"/>
  <c r="BC637" i="1"/>
  <c r="BG637" i="2" s="1"/>
  <c r="AX638" i="1"/>
  <c r="AY638" i="1"/>
  <c r="AT638" i="2" s="1"/>
  <c r="BA638" i="1"/>
  <c r="AP638" i="2" s="1"/>
  <c r="BB638" i="1"/>
  <c r="BC638" i="1"/>
  <c r="BG638" i="2" s="1"/>
  <c r="AX639" i="1"/>
  <c r="AY639" i="1"/>
  <c r="AT639" i="2" s="1"/>
  <c r="BA639" i="1"/>
  <c r="AP639" i="2" s="1"/>
  <c r="BB639" i="1"/>
  <c r="BC639" i="1"/>
  <c r="BG639" i="2" s="1"/>
  <c r="AX640" i="1"/>
  <c r="AY640" i="1"/>
  <c r="AT640" i="2" s="1"/>
  <c r="BA640" i="1"/>
  <c r="AP640" i="2" s="1"/>
  <c r="BB640" i="1"/>
  <c r="AQ640" i="2" s="1"/>
  <c r="BC640" i="1"/>
  <c r="BG640" i="2" s="1"/>
  <c r="AX641" i="1"/>
  <c r="AY641" i="1"/>
  <c r="AT641" i="2" s="1"/>
  <c r="BA641" i="1"/>
  <c r="AP641" i="2" s="1"/>
  <c r="BB641" i="1"/>
  <c r="AQ641" i="2" s="1"/>
  <c r="BC641" i="1"/>
  <c r="BG641" i="2" s="1"/>
  <c r="AX642" i="1"/>
  <c r="AY642" i="1"/>
  <c r="AT642" i="2" s="1"/>
  <c r="BA642" i="1"/>
  <c r="AP642" i="2" s="1"/>
  <c r="BB642" i="1"/>
  <c r="AQ642" i="2" s="1"/>
  <c r="BC642" i="1"/>
  <c r="BG642" i="2" s="1"/>
  <c r="AX643" i="1"/>
  <c r="AY643" i="1"/>
  <c r="AT643" i="2" s="1"/>
  <c r="BA643" i="1"/>
  <c r="AP643" i="2" s="1"/>
  <c r="BB643" i="1"/>
  <c r="AQ643" i="2" s="1"/>
  <c r="BC643" i="1"/>
  <c r="BG643" i="2" s="1"/>
  <c r="AX644" i="1"/>
  <c r="AY644" i="1"/>
  <c r="AT644" i="2" s="1"/>
  <c r="BA644" i="1"/>
  <c r="AP644" i="2" s="1"/>
  <c r="BB644" i="1"/>
  <c r="BC644" i="1"/>
  <c r="BG644" i="2" s="1"/>
  <c r="AX645" i="1"/>
  <c r="AY645" i="1"/>
  <c r="AT645" i="2" s="1"/>
  <c r="BA645" i="1"/>
  <c r="AP645" i="2" s="1"/>
  <c r="BB645" i="1"/>
  <c r="AQ645" i="2" s="1"/>
  <c r="BC645" i="1"/>
  <c r="BG645" i="2" s="1"/>
  <c r="AX646" i="1"/>
  <c r="AY646" i="1"/>
  <c r="AT646" i="2" s="1"/>
  <c r="BA646" i="1"/>
  <c r="AP646" i="2" s="1"/>
  <c r="BB646" i="1"/>
  <c r="AQ646" i="2" s="1"/>
  <c r="BC646" i="1"/>
  <c r="BG646" i="2" s="1"/>
  <c r="AX647" i="1"/>
  <c r="AY647" i="1"/>
  <c r="AT647" i="2" s="1"/>
  <c r="BA647" i="1"/>
  <c r="AP647" i="2" s="1"/>
  <c r="BB647" i="1"/>
  <c r="AQ647" i="2" s="1"/>
  <c r="BC647" i="1"/>
  <c r="BG647" i="2" s="1"/>
  <c r="AX648" i="1"/>
  <c r="AY648" i="1"/>
  <c r="AT648" i="2" s="1"/>
  <c r="BA648" i="1"/>
  <c r="AP648" i="2" s="1"/>
  <c r="BB648" i="1"/>
  <c r="AQ648" i="2" s="1"/>
  <c r="BC648" i="1"/>
  <c r="BG648" i="2" s="1"/>
  <c r="AX649" i="1"/>
  <c r="AY649" i="1"/>
  <c r="AT649" i="2" s="1"/>
  <c r="BA649" i="1"/>
  <c r="AP649" i="2" s="1"/>
  <c r="BB649" i="1"/>
  <c r="AQ649" i="2" s="1"/>
  <c r="BC649" i="1"/>
  <c r="BG649" i="2" s="1"/>
  <c r="AX650" i="1"/>
  <c r="AY650" i="1"/>
  <c r="AT650" i="2" s="1"/>
  <c r="BA650" i="1"/>
  <c r="AP650" i="2" s="1"/>
  <c r="BB650" i="1"/>
  <c r="AQ650" i="2" s="1"/>
  <c r="BC650" i="1"/>
  <c r="BG650" i="2" s="1"/>
  <c r="AX651" i="1"/>
  <c r="AY651" i="1"/>
  <c r="AT651" i="2" s="1"/>
  <c r="BA651" i="1"/>
  <c r="AP651" i="2" s="1"/>
  <c r="BB651" i="1"/>
  <c r="AQ651" i="2" s="1"/>
  <c r="BC651" i="1"/>
  <c r="BG651" i="2" s="1"/>
  <c r="AX652" i="1"/>
  <c r="AY652" i="1"/>
  <c r="AT652" i="2" s="1"/>
  <c r="BA652" i="1"/>
  <c r="AP652" i="2" s="1"/>
  <c r="BB652" i="1"/>
  <c r="AQ652" i="2" s="1"/>
  <c r="BC652" i="1"/>
  <c r="BG652" i="2" s="1"/>
  <c r="AX653" i="1"/>
  <c r="AY653" i="1"/>
  <c r="AT653" i="2" s="1"/>
  <c r="BA653" i="1"/>
  <c r="AP653" i="2" s="1"/>
  <c r="BB653" i="1"/>
  <c r="AQ653" i="2" s="1"/>
  <c r="BC653" i="1"/>
  <c r="BG653" i="2" s="1"/>
  <c r="AX654" i="1"/>
  <c r="AY654" i="1"/>
  <c r="AT654" i="2" s="1"/>
  <c r="BA654" i="1"/>
  <c r="AP654" i="2" s="1"/>
  <c r="BB654" i="1"/>
  <c r="AQ654" i="2" s="1"/>
  <c r="BC654" i="1"/>
  <c r="BG654" i="2" s="1"/>
  <c r="AX655" i="1"/>
  <c r="AY655" i="1"/>
  <c r="AT655" i="2" s="1"/>
  <c r="BA655" i="1"/>
  <c r="AP655" i="2" s="1"/>
  <c r="BB655" i="1"/>
  <c r="BC655" i="1"/>
  <c r="BG655" i="2" s="1"/>
  <c r="AX656" i="1"/>
  <c r="AY656" i="1"/>
  <c r="AT656" i="2" s="1"/>
  <c r="BA656" i="1"/>
  <c r="BB656" i="1"/>
  <c r="BC656" i="1"/>
  <c r="BG656" i="2" s="1"/>
  <c r="AX657" i="1"/>
  <c r="AY657" i="1"/>
  <c r="AT657" i="2" s="1"/>
  <c r="BA657" i="1"/>
  <c r="AP657" i="2" s="1"/>
  <c r="BB657" i="1"/>
  <c r="BC657" i="1"/>
  <c r="BG657" i="2" s="1"/>
  <c r="AX658" i="1"/>
  <c r="AY658" i="1"/>
  <c r="AT658" i="2" s="1"/>
  <c r="BA658" i="1"/>
  <c r="AP658" i="2" s="1"/>
  <c r="BB658" i="1"/>
  <c r="BC658" i="1"/>
  <c r="BG658" i="2" s="1"/>
  <c r="AX659" i="1"/>
  <c r="AY659" i="1"/>
  <c r="AT659" i="2" s="1"/>
  <c r="BA659" i="1"/>
  <c r="BB659" i="1"/>
  <c r="BC659" i="1"/>
  <c r="BG659" i="2" s="1"/>
  <c r="AX660" i="1"/>
  <c r="AY660" i="1"/>
  <c r="AT660" i="2" s="1"/>
  <c r="BA660" i="1"/>
  <c r="AP660" i="2" s="1"/>
  <c r="BB660" i="1"/>
  <c r="AQ660" i="2" s="1"/>
  <c r="BC660" i="1"/>
  <c r="BG660" i="2" s="1"/>
  <c r="AX661" i="1"/>
  <c r="AY661" i="1"/>
  <c r="AT661" i="2" s="1"/>
  <c r="BA661" i="1"/>
  <c r="AP661" i="2" s="1"/>
  <c r="BB661" i="1"/>
  <c r="AQ661" i="2" s="1"/>
  <c r="BC661" i="1"/>
  <c r="BG661" i="2" s="1"/>
  <c r="AX662" i="1"/>
  <c r="AY662" i="1"/>
  <c r="AT662" i="2" s="1"/>
  <c r="BA662" i="1"/>
  <c r="AP662" i="2" s="1"/>
  <c r="BB662" i="1"/>
  <c r="AQ662" i="2" s="1"/>
  <c r="BC662" i="1"/>
  <c r="BG662" i="2" s="1"/>
  <c r="AX663" i="1"/>
  <c r="AY663" i="1"/>
  <c r="AT663" i="2" s="1"/>
  <c r="BA663" i="1"/>
  <c r="AP663" i="2" s="1"/>
  <c r="BB663" i="1"/>
  <c r="AQ663" i="2" s="1"/>
  <c r="BC663" i="1"/>
  <c r="BG663" i="2" s="1"/>
  <c r="AX664" i="1"/>
  <c r="AY664" i="1"/>
  <c r="AT664" i="2" s="1"/>
  <c r="BA664" i="1"/>
  <c r="BB664" i="1"/>
  <c r="BC664" i="1"/>
  <c r="BG664" i="2" s="1"/>
  <c r="AX665" i="1"/>
  <c r="AY665" i="1"/>
  <c r="AT665" i="2" s="1"/>
  <c r="BA665" i="1"/>
  <c r="BB665" i="1"/>
  <c r="BC665" i="1"/>
  <c r="BG665" i="2" s="1"/>
  <c r="AX666" i="1"/>
  <c r="AY666" i="1"/>
  <c r="AT666" i="2" s="1"/>
  <c r="BA666" i="1"/>
  <c r="AP666" i="2" s="1"/>
  <c r="BB666" i="1"/>
  <c r="BC666" i="1"/>
  <c r="BG666" i="2" s="1"/>
  <c r="AX667" i="1"/>
  <c r="AY667" i="1"/>
  <c r="AT667" i="2" s="1"/>
  <c r="BA667" i="1"/>
  <c r="BB667" i="1"/>
  <c r="BC667" i="1"/>
  <c r="BG667" i="2" s="1"/>
  <c r="AX668" i="1"/>
  <c r="AY668" i="1"/>
  <c r="AT668" i="2" s="1"/>
  <c r="BA668" i="1"/>
  <c r="AP668" i="2" s="1"/>
  <c r="BB668" i="1"/>
  <c r="BC668" i="1"/>
  <c r="BG668" i="2" s="1"/>
  <c r="AX669" i="1"/>
  <c r="AY669" i="1"/>
  <c r="AT669" i="2" s="1"/>
  <c r="BA669" i="1"/>
  <c r="BB669" i="1"/>
  <c r="BC669" i="1"/>
  <c r="BG669" i="2" s="1"/>
  <c r="AX670" i="1"/>
  <c r="AY670" i="1"/>
  <c r="AT670" i="2" s="1"/>
  <c r="BA670" i="1"/>
  <c r="AP670" i="2" s="1"/>
  <c r="BB670" i="1"/>
  <c r="AQ670" i="2" s="1"/>
  <c r="BC670" i="1"/>
  <c r="BG670" i="2" s="1"/>
  <c r="AX671" i="1"/>
  <c r="AY671" i="1"/>
  <c r="AT671" i="2" s="1"/>
  <c r="BA671" i="1"/>
  <c r="AP671" i="2" s="1"/>
  <c r="BB671" i="1"/>
  <c r="AQ671" i="2" s="1"/>
  <c r="BC671" i="1"/>
  <c r="BG671" i="2" s="1"/>
  <c r="AX672" i="1"/>
  <c r="AY672" i="1"/>
  <c r="AT672" i="2" s="1"/>
  <c r="BA672" i="1"/>
  <c r="AP672" i="2" s="1"/>
  <c r="BB672" i="1"/>
  <c r="AQ672" i="2" s="1"/>
  <c r="BC672" i="1"/>
  <c r="BG672" i="2" s="1"/>
  <c r="AX673" i="1"/>
  <c r="AY673" i="1"/>
  <c r="AT673" i="2" s="1"/>
  <c r="BA673" i="1"/>
  <c r="BB673" i="1"/>
  <c r="BC673" i="1"/>
  <c r="BG673" i="2" s="1"/>
  <c r="AX674" i="1"/>
  <c r="AY674" i="1"/>
  <c r="AT674" i="2" s="1"/>
  <c r="BA674" i="1"/>
  <c r="BB674" i="1"/>
  <c r="BC674" i="1"/>
  <c r="BG674" i="2" s="1"/>
  <c r="AX675" i="1"/>
  <c r="AY675" i="1"/>
  <c r="AT675" i="2" s="1"/>
  <c r="BA675" i="1"/>
  <c r="AP675" i="2" s="1"/>
  <c r="BB675" i="1"/>
  <c r="AQ675" i="2" s="1"/>
  <c r="BC675" i="1"/>
  <c r="BG675" i="2" s="1"/>
  <c r="AX676" i="1"/>
  <c r="AY676" i="1"/>
  <c r="AT676" i="2" s="1"/>
  <c r="BA676" i="1"/>
  <c r="AP676" i="2" s="1"/>
  <c r="BB676" i="1"/>
  <c r="AQ676" i="2" s="1"/>
  <c r="BC676" i="1"/>
  <c r="BG676" i="2" s="1"/>
  <c r="AX677" i="1"/>
  <c r="AY677" i="1"/>
  <c r="AT677" i="2" s="1"/>
  <c r="BA677" i="1"/>
  <c r="AP677" i="2" s="1"/>
  <c r="BB677" i="1"/>
  <c r="AQ677" i="2" s="1"/>
  <c r="BC677" i="1"/>
  <c r="BG677" i="2" s="1"/>
  <c r="AX678" i="1"/>
  <c r="AY678" i="1"/>
  <c r="AT678" i="2" s="1"/>
  <c r="BA678" i="1"/>
  <c r="AP678" i="2" s="1"/>
  <c r="BB678" i="1"/>
  <c r="AQ678" i="2" s="1"/>
  <c r="BC678" i="1"/>
  <c r="BG678" i="2" s="1"/>
  <c r="AX679" i="1"/>
  <c r="AY679" i="1"/>
  <c r="AT679" i="2" s="1"/>
  <c r="BA679" i="1"/>
  <c r="BB679" i="1"/>
  <c r="BC679" i="1"/>
  <c r="BG679" i="2" s="1"/>
  <c r="AX680" i="1"/>
  <c r="AY680" i="1"/>
  <c r="AT680" i="2" s="1"/>
  <c r="BA680" i="1"/>
  <c r="BB680" i="1"/>
  <c r="BC680" i="1"/>
  <c r="BG680" i="2" s="1"/>
  <c r="AX681" i="1"/>
  <c r="AY681" i="1"/>
  <c r="AT681" i="2" s="1"/>
  <c r="BA681" i="1"/>
  <c r="BB681" i="1"/>
  <c r="BC681" i="1"/>
  <c r="BG681" i="2" s="1"/>
  <c r="AX682" i="1"/>
  <c r="AY682" i="1"/>
  <c r="AT682" i="2" s="1"/>
  <c r="BA682" i="1"/>
  <c r="BB682" i="1"/>
  <c r="BC682" i="1"/>
  <c r="BG682" i="2" s="1"/>
  <c r="AX683" i="1"/>
  <c r="AY683" i="1"/>
  <c r="AT683" i="2" s="1"/>
  <c r="BA683" i="1"/>
  <c r="AP683" i="2" s="1"/>
  <c r="BB683" i="1"/>
  <c r="BC683" i="1"/>
  <c r="BG683" i="2" s="1"/>
  <c r="AX684" i="1"/>
  <c r="AY684" i="1"/>
  <c r="AT684" i="2" s="1"/>
  <c r="BA684" i="1"/>
  <c r="BB684" i="1"/>
  <c r="BC684" i="1"/>
  <c r="BG684" i="2" s="1"/>
  <c r="AX685" i="1"/>
  <c r="AY685" i="1"/>
  <c r="AT685" i="2" s="1"/>
  <c r="BA685" i="1"/>
  <c r="BB685" i="1"/>
  <c r="BC685" i="1"/>
  <c r="BG685" i="2" s="1"/>
  <c r="AX686" i="1"/>
  <c r="AY686" i="1"/>
  <c r="AT686" i="2" s="1"/>
  <c r="BA686" i="1"/>
  <c r="AP686" i="2" s="1"/>
  <c r="BB686" i="1"/>
  <c r="AQ686" i="2" s="1"/>
  <c r="BC686" i="1"/>
  <c r="BG686" i="2" s="1"/>
  <c r="AX687" i="1"/>
  <c r="AY687" i="1"/>
  <c r="AT687" i="2" s="1"/>
  <c r="BA687" i="1"/>
  <c r="BB687" i="1"/>
  <c r="BC687" i="1"/>
  <c r="BG687" i="2" s="1"/>
  <c r="AX688" i="1"/>
  <c r="AY688" i="1"/>
  <c r="AT688" i="2" s="1"/>
  <c r="BA688" i="1"/>
  <c r="BB688" i="1"/>
  <c r="BC688" i="1"/>
  <c r="BG688" i="2" s="1"/>
  <c r="AX689" i="1"/>
  <c r="AY689" i="1"/>
  <c r="AT689" i="2" s="1"/>
  <c r="BA689" i="1"/>
  <c r="BB689" i="1"/>
  <c r="BC689" i="1"/>
  <c r="BG689" i="2" s="1"/>
  <c r="AX690" i="1"/>
  <c r="AY690" i="1"/>
  <c r="AT690" i="2" s="1"/>
  <c r="BA690" i="1"/>
  <c r="BB690" i="1"/>
  <c r="BC690" i="1"/>
  <c r="BG690" i="2" s="1"/>
  <c r="AX691" i="1"/>
  <c r="AY691" i="1"/>
  <c r="AT691" i="2" s="1"/>
  <c r="BA691" i="1"/>
  <c r="BB691" i="1"/>
  <c r="BC691" i="1"/>
  <c r="BG691" i="2" s="1"/>
  <c r="AX692" i="1"/>
  <c r="AY692" i="1"/>
  <c r="AT692" i="2" s="1"/>
  <c r="BA692" i="1"/>
  <c r="BB692" i="1"/>
  <c r="BC692" i="1"/>
  <c r="BG692" i="2" s="1"/>
  <c r="AX693" i="1"/>
  <c r="AY693" i="1"/>
  <c r="AT693" i="2" s="1"/>
  <c r="BA693" i="1"/>
  <c r="BB693" i="1"/>
  <c r="BC693" i="1"/>
  <c r="BG693" i="2" s="1"/>
  <c r="AX694" i="1"/>
  <c r="AY694" i="1"/>
  <c r="AT694" i="2" s="1"/>
  <c r="BA694" i="1"/>
  <c r="BB694" i="1"/>
  <c r="BC694" i="1"/>
  <c r="BG694" i="2" s="1"/>
  <c r="AX695" i="1"/>
  <c r="AY695" i="1"/>
  <c r="AT695" i="2" s="1"/>
  <c r="BA695" i="1"/>
  <c r="BB695" i="1"/>
  <c r="BC695" i="1"/>
  <c r="BG695" i="2" s="1"/>
  <c r="AX696" i="1"/>
  <c r="AY696" i="1"/>
  <c r="AT696" i="2" s="1"/>
  <c r="BA696" i="1"/>
  <c r="BB696" i="1"/>
  <c r="BC696" i="1"/>
  <c r="BG696" i="2" s="1"/>
  <c r="AX697" i="1"/>
  <c r="AY697" i="1"/>
  <c r="AT697" i="2" s="1"/>
  <c r="BA697" i="1"/>
  <c r="AP697" i="2" s="1"/>
  <c r="BB697" i="1"/>
  <c r="BC697" i="1"/>
  <c r="BG697" i="2" s="1"/>
  <c r="AX698" i="1"/>
  <c r="AY698" i="1"/>
  <c r="AT698" i="2" s="1"/>
  <c r="BA698" i="1"/>
  <c r="AP698" i="2" s="1"/>
  <c r="BB698" i="1"/>
  <c r="BC698" i="1"/>
  <c r="BG698" i="2" s="1"/>
  <c r="AX699" i="1"/>
  <c r="AY699" i="1"/>
  <c r="AT699" i="2" s="1"/>
  <c r="BA699" i="1"/>
  <c r="AP699" i="2" s="1"/>
  <c r="BB699" i="1"/>
  <c r="BC699" i="1"/>
  <c r="BG699" i="2" s="1"/>
  <c r="AX700" i="1"/>
  <c r="AY700" i="1"/>
  <c r="AT700" i="2" s="1"/>
  <c r="BA700" i="1"/>
  <c r="BB700" i="1"/>
  <c r="BC700" i="1"/>
  <c r="BG700" i="2" s="1"/>
  <c r="AX701" i="1"/>
  <c r="AY701" i="1"/>
  <c r="AT701" i="2" s="1"/>
  <c r="BA701" i="1"/>
  <c r="BB701" i="1"/>
  <c r="BC701" i="1"/>
  <c r="BG701" i="2" s="1"/>
  <c r="AX702" i="1"/>
  <c r="AY702" i="1"/>
  <c r="AT702" i="2" s="1"/>
  <c r="BA702" i="1"/>
  <c r="BB702" i="1"/>
  <c r="BC702" i="1"/>
  <c r="BG702" i="2" s="1"/>
  <c r="AX703" i="1"/>
  <c r="AY703" i="1"/>
  <c r="AT703" i="2" s="1"/>
  <c r="BA703" i="1"/>
  <c r="BB703" i="1"/>
  <c r="BC703" i="1"/>
  <c r="BG703" i="2" s="1"/>
  <c r="AX704" i="1"/>
  <c r="AY704" i="1"/>
  <c r="AT704" i="2" s="1"/>
  <c r="BA704" i="1"/>
  <c r="AP704" i="2" s="1"/>
  <c r="BB704" i="1"/>
  <c r="AQ704" i="2" s="1"/>
  <c r="BC704" i="1"/>
  <c r="BG704" i="2" s="1"/>
  <c r="AX705" i="1"/>
  <c r="AY705" i="1"/>
  <c r="AT705" i="2" s="1"/>
  <c r="BA705" i="1"/>
  <c r="AP705" i="2" s="1"/>
  <c r="BB705" i="1"/>
  <c r="AQ705" i="2" s="1"/>
  <c r="BC705" i="1"/>
  <c r="BG705" i="2" s="1"/>
  <c r="AX706" i="1"/>
  <c r="AY706" i="1"/>
  <c r="AT706" i="2" s="1"/>
  <c r="BA706" i="1"/>
  <c r="AP706" i="2" s="1"/>
  <c r="BB706" i="1"/>
  <c r="AQ706" i="2" s="1"/>
  <c r="BC706" i="1"/>
  <c r="BG706" i="2" s="1"/>
  <c r="AX707" i="1"/>
  <c r="AY707" i="1"/>
  <c r="AT707" i="2" s="1"/>
  <c r="BA707" i="1"/>
  <c r="BB707" i="1"/>
  <c r="BC707" i="1"/>
  <c r="BG707" i="2" s="1"/>
  <c r="AX708" i="1"/>
  <c r="AY708" i="1"/>
  <c r="AT708" i="2" s="1"/>
  <c r="BA708" i="1"/>
  <c r="BB708" i="1"/>
  <c r="BC708" i="1"/>
  <c r="BG708" i="2" s="1"/>
  <c r="AX709" i="1"/>
  <c r="AY709" i="1"/>
  <c r="AT709" i="2" s="1"/>
  <c r="BA709" i="1"/>
  <c r="AP709" i="2" s="1"/>
  <c r="BB709" i="1"/>
  <c r="BC709" i="1"/>
  <c r="BG709" i="2" s="1"/>
  <c r="AX710" i="1"/>
  <c r="AY710" i="1"/>
  <c r="AT710" i="2" s="1"/>
  <c r="BA710" i="1"/>
  <c r="BB710" i="1"/>
  <c r="BC710" i="1"/>
  <c r="BG710" i="2" s="1"/>
  <c r="AX711" i="1"/>
  <c r="AY711" i="1"/>
  <c r="AT711" i="2" s="1"/>
  <c r="BA711" i="1"/>
  <c r="BB711" i="1"/>
  <c r="BC711" i="1"/>
  <c r="BG711" i="2" s="1"/>
  <c r="AX712" i="1"/>
  <c r="AY712" i="1"/>
  <c r="AT712" i="2" s="1"/>
  <c r="BA712" i="1"/>
  <c r="AP712" i="2" s="1"/>
  <c r="BB712" i="1"/>
  <c r="AQ712" i="2" s="1"/>
  <c r="BC712" i="1"/>
  <c r="BG712" i="2" s="1"/>
  <c r="AX713" i="1"/>
  <c r="AY713" i="1"/>
  <c r="AT713" i="2" s="1"/>
  <c r="BA713" i="1"/>
  <c r="AP713" i="2" s="1"/>
  <c r="BB713" i="1"/>
  <c r="BC713" i="1"/>
  <c r="BG713" i="2" s="1"/>
  <c r="AX714" i="1"/>
  <c r="AY714" i="1"/>
  <c r="AT714" i="2" s="1"/>
  <c r="BA714" i="1"/>
  <c r="BB714" i="1"/>
  <c r="BC714" i="1"/>
  <c r="BG714" i="2" s="1"/>
  <c r="AX715" i="1"/>
  <c r="AY715" i="1"/>
  <c r="AT715" i="2" s="1"/>
  <c r="BA715" i="1"/>
  <c r="BB715" i="1"/>
  <c r="BC715" i="1"/>
  <c r="BG715" i="2" s="1"/>
  <c r="AX716" i="1"/>
  <c r="AY716" i="1"/>
  <c r="AT716" i="2" s="1"/>
  <c r="BA716" i="1"/>
  <c r="BB716" i="1"/>
  <c r="BC716" i="1"/>
  <c r="BG716" i="2" s="1"/>
  <c r="AX717" i="1"/>
  <c r="AY717" i="1"/>
  <c r="AT717" i="2" s="1"/>
  <c r="BA717" i="1"/>
  <c r="BB717" i="1"/>
  <c r="BC717" i="1"/>
  <c r="BG717" i="2" s="1"/>
  <c r="AX718" i="1"/>
  <c r="AY718" i="1"/>
  <c r="AT718" i="2" s="1"/>
  <c r="BA718" i="1"/>
  <c r="BB718" i="1"/>
  <c r="BC718" i="1"/>
  <c r="BG718" i="2" s="1"/>
  <c r="AX719" i="1"/>
  <c r="AY719" i="1"/>
  <c r="AT719" i="2" s="1"/>
  <c r="BA719" i="1"/>
  <c r="BB719" i="1"/>
  <c r="BC719" i="1"/>
  <c r="BG719" i="2" s="1"/>
  <c r="AX720" i="1"/>
  <c r="AY720" i="1"/>
  <c r="AT720" i="2" s="1"/>
  <c r="BA720" i="1"/>
  <c r="BB720" i="1"/>
  <c r="BC720" i="1"/>
  <c r="BG720" i="2" s="1"/>
  <c r="AX721" i="1"/>
  <c r="AY721" i="1"/>
  <c r="AT721" i="2" s="1"/>
  <c r="BA721" i="1"/>
  <c r="AP721" i="2" s="1"/>
  <c r="BB721" i="1"/>
  <c r="BC721" i="1"/>
  <c r="BG721" i="2" s="1"/>
  <c r="AX722" i="1"/>
  <c r="AY722" i="1"/>
  <c r="AT722" i="2" s="1"/>
  <c r="BA722" i="1"/>
  <c r="BB722" i="1"/>
  <c r="BC722" i="1"/>
  <c r="BG722" i="2" s="1"/>
  <c r="AX723" i="1"/>
  <c r="AY723" i="1"/>
  <c r="AT723" i="2" s="1"/>
  <c r="BA723" i="1"/>
  <c r="BB723" i="1"/>
  <c r="BC723" i="1"/>
  <c r="BG723" i="2" s="1"/>
  <c r="AX724" i="1"/>
  <c r="AY724" i="1"/>
  <c r="AT724" i="2" s="1"/>
  <c r="BA724" i="1"/>
  <c r="BB724" i="1"/>
  <c r="BC724" i="1"/>
  <c r="BG724" i="2" s="1"/>
  <c r="AX725" i="1"/>
  <c r="AY725" i="1"/>
  <c r="AT725" i="2" s="1"/>
  <c r="BA725" i="1"/>
  <c r="BB725" i="1"/>
  <c r="BC725" i="1"/>
  <c r="BG725" i="2" s="1"/>
  <c r="AX726" i="1"/>
  <c r="AY726" i="1"/>
  <c r="AT726" i="2" s="1"/>
  <c r="BA726" i="1"/>
  <c r="AP726" i="2" s="1"/>
  <c r="BB726" i="1"/>
  <c r="BC726" i="1"/>
  <c r="BG726" i="2" s="1"/>
  <c r="AX727" i="1"/>
  <c r="AY727" i="1"/>
  <c r="AT727" i="2" s="1"/>
  <c r="BA727" i="1"/>
  <c r="BB727" i="1"/>
  <c r="BC727" i="1"/>
  <c r="BG727" i="2" s="1"/>
  <c r="AX728" i="1"/>
  <c r="AY728" i="1"/>
  <c r="AT728" i="2" s="1"/>
  <c r="BA728" i="1"/>
  <c r="BB728" i="1"/>
  <c r="BC728" i="1"/>
  <c r="BG728" i="2" s="1"/>
  <c r="AX729" i="1"/>
  <c r="AY729" i="1"/>
  <c r="AT729" i="2" s="1"/>
  <c r="BA729" i="1"/>
  <c r="BB729" i="1"/>
  <c r="BC729" i="1"/>
  <c r="BG729" i="2" s="1"/>
  <c r="AX730" i="1"/>
  <c r="AY730" i="1"/>
  <c r="AT730" i="2" s="1"/>
  <c r="BA730" i="1"/>
  <c r="AP730" i="2" s="1"/>
  <c r="BB730" i="1"/>
  <c r="AQ730" i="2" s="1"/>
  <c r="BC730" i="1"/>
  <c r="BG730" i="2" s="1"/>
  <c r="AX731" i="1"/>
  <c r="AY731" i="1"/>
  <c r="AT731" i="2" s="1"/>
  <c r="BA731" i="1"/>
  <c r="AP731" i="2" s="1"/>
  <c r="BB731" i="1"/>
  <c r="AQ731" i="2" s="1"/>
  <c r="BC731" i="1"/>
  <c r="BG731" i="2" s="1"/>
  <c r="AX732" i="1"/>
  <c r="AY732" i="1"/>
  <c r="AT732" i="2" s="1"/>
  <c r="BA732" i="1"/>
  <c r="AP732" i="2" s="1"/>
  <c r="BB732" i="1"/>
  <c r="AQ732" i="2" s="1"/>
  <c r="BC732" i="1"/>
  <c r="BG732" i="2" s="1"/>
  <c r="AX733" i="1"/>
  <c r="AY733" i="1"/>
  <c r="AT733" i="2" s="1"/>
  <c r="BA733" i="1"/>
  <c r="AP733" i="2" s="1"/>
  <c r="BB733" i="1"/>
  <c r="AQ733" i="2" s="1"/>
  <c r="BC733" i="1"/>
  <c r="BG733" i="2" s="1"/>
  <c r="AX734" i="1"/>
  <c r="AY734" i="1"/>
  <c r="AT734" i="2" s="1"/>
  <c r="BA734" i="1"/>
  <c r="AP734" i="2" s="1"/>
  <c r="BB734" i="1"/>
  <c r="AQ734" i="2" s="1"/>
  <c r="BC734" i="1"/>
  <c r="BG734" i="2" s="1"/>
  <c r="AX735" i="1"/>
  <c r="AY735" i="1"/>
  <c r="AT735" i="2" s="1"/>
  <c r="BA735" i="1"/>
  <c r="BB735" i="1"/>
  <c r="BC735" i="1"/>
  <c r="BG735" i="2" s="1"/>
  <c r="AX736" i="1"/>
  <c r="AY736" i="1"/>
  <c r="AT736" i="2" s="1"/>
  <c r="BA736" i="1"/>
  <c r="BB736" i="1"/>
  <c r="BC736" i="1"/>
  <c r="BG736" i="2" s="1"/>
  <c r="AX737" i="1"/>
  <c r="AY737" i="1"/>
  <c r="AT737" i="2" s="1"/>
  <c r="BA737" i="1"/>
  <c r="BB737" i="1"/>
  <c r="BC737" i="1"/>
  <c r="BG737" i="2" s="1"/>
  <c r="AX738" i="1"/>
  <c r="AY738" i="1"/>
  <c r="AT738" i="2" s="1"/>
  <c r="BA738" i="1"/>
  <c r="BB738" i="1"/>
  <c r="BC738" i="1"/>
  <c r="BG738" i="2" s="1"/>
  <c r="AX739" i="1"/>
  <c r="AY739" i="1"/>
  <c r="AT739" i="2" s="1"/>
  <c r="BA739" i="1"/>
  <c r="BB739" i="1"/>
  <c r="BC739" i="1"/>
  <c r="BG739" i="2" s="1"/>
  <c r="AX740" i="1"/>
  <c r="AY740" i="1"/>
  <c r="AT740" i="2" s="1"/>
  <c r="BA740" i="1"/>
  <c r="BB740" i="1"/>
  <c r="BC740" i="1"/>
  <c r="BG740" i="2" s="1"/>
  <c r="AX741" i="1"/>
  <c r="AY741" i="1"/>
  <c r="AT741" i="2" s="1"/>
  <c r="BA741" i="1"/>
  <c r="BB741" i="1"/>
  <c r="BC741" i="1"/>
  <c r="BG741" i="2" s="1"/>
  <c r="AX742" i="1"/>
  <c r="AY742" i="1"/>
  <c r="AT742" i="2" s="1"/>
  <c r="BA742" i="1"/>
  <c r="BB742" i="1"/>
  <c r="BC742" i="1"/>
  <c r="BG742" i="2" s="1"/>
  <c r="AX743" i="1"/>
  <c r="AY743" i="1"/>
  <c r="AT743" i="2" s="1"/>
  <c r="BA743" i="1"/>
  <c r="BB743" i="1"/>
  <c r="BC743" i="1"/>
  <c r="BG743" i="2" s="1"/>
  <c r="AX744" i="1"/>
  <c r="AY744" i="1"/>
  <c r="AT744" i="2" s="1"/>
  <c r="AX744" i="2" s="1"/>
  <c r="BA744" i="1"/>
  <c r="BB744" i="1"/>
  <c r="BC744" i="1"/>
  <c r="BG744" i="2" s="1"/>
  <c r="AX745" i="1"/>
  <c r="AY745" i="1"/>
  <c r="AT745" i="2" s="1"/>
  <c r="AX745" i="2" s="1"/>
  <c r="BA745" i="1"/>
  <c r="BB745" i="1"/>
  <c r="BC745" i="1"/>
  <c r="BG745" i="2" s="1"/>
  <c r="AX746" i="1"/>
  <c r="AY746" i="1"/>
  <c r="AT746" i="2" s="1"/>
  <c r="AX746" i="2" s="1"/>
  <c r="BA746" i="1"/>
  <c r="BB746" i="1"/>
  <c r="BC746" i="1"/>
  <c r="BG746" i="2" s="1"/>
  <c r="AX747" i="1"/>
  <c r="AY747" i="1"/>
  <c r="AT747" i="2" s="1"/>
  <c r="AX747" i="2" s="1"/>
  <c r="BA747" i="1"/>
  <c r="BB747" i="1"/>
  <c r="BC747" i="1"/>
  <c r="BG747" i="2" s="1"/>
  <c r="AX748" i="1"/>
  <c r="AY748" i="1"/>
  <c r="AT748" i="2" s="1"/>
  <c r="AX748" i="2" s="1"/>
  <c r="BA748" i="1"/>
  <c r="BB748" i="1"/>
  <c r="BC748" i="1"/>
  <c r="BG748" i="2" s="1"/>
  <c r="AX749" i="1"/>
  <c r="AY749" i="1"/>
  <c r="AT749" i="2" s="1"/>
  <c r="AX749" i="2" s="1"/>
  <c r="BA749" i="1"/>
  <c r="BB749" i="1"/>
  <c r="BC749" i="1"/>
  <c r="BG749" i="2" s="1"/>
  <c r="AX750" i="1"/>
  <c r="AY750" i="1"/>
  <c r="AT750" i="2" s="1"/>
  <c r="AX750" i="2" s="1"/>
  <c r="BA750" i="1"/>
  <c r="BB750" i="1"/>
  <c r="BC750" i="1"/>
  <c r="BG750" i="2" s="1"/>
  <c r="AX751" i="1"/>
  <c r="AY751" i="1"/>
  <c r="AT751" i="2" s="1"/>
  <c r="AX751" i="2" s="1"/>
  <c r="BA751" i="1"/>
  <c r="BB751" i="1"/>
  <c r="BC751" i="1"/>
  <c r="BG751" i="2" s="1"/>
  <c r="AX752" i="1"/>
  <c r="AY752" i="1"/>
  <c r="AT752" i="2" s="1"/>
  <c r="AX752" i="2" s="1"/>
  <c r="BA752" i="1"/>
  <c r="BB752" i="1"/>
  <c r="BC752" i="1"/>
  <c r="BG752" i="2" s="1"/>
  <c r="AX753" i="1"/>
  <c r="AY753" i="1"/>
  <c r="AT753" i="2" s="1"/>
  <c r="AX753" i="2" s="1"/>
  <c r="BA753" i="1"/>
  <c r="BB753" i="1"/>
  <c r="BC753" i="1"/>
  <c r="BG753" i="2" s="1"/>
  <c r="AX754" i="1"/>
  <c r="AY754" i="1"/>
  <c r="AT754" i="2" s="1"/>
  <c r="AX754" i="2" s="1"/>
  <c r="BA754" i="1"/>
  <c r="BB754" i="1"/>
  <c r="BC754" i="1"/>
  <c r="BG754" i="2" s="1"/>
  <c r="AX755" i="1"/>
  <c r="AY755" i="1"/>
  <c r="AT755" i="2" s="1"/>
  <c r="AX755" i="2" s="1"/>
  <c r="BA755" i="1"/>
  <c r="BB755" i="1"/>
  <c r="BC755" i="1"/>
  <c r="BG755" i="2" s="1"/>
  <c r="AX756" i="1"/>
  <c r="AY756" i="1"/>
  <c r="AT756" i="2" s="1"/>
  <c r="AX756" i="2" s="1"/>
  <c r="BA756" i="1"/>
  <c r="BB756" i="1"/>
  <c r="BC756" i="1"/>
  <c r="BG756" i="2" s="1"/>
  <c r="AX757" i="1"/>
  <c r="AY757" i="1"/>
  <c r="AT757" i="2" s="1"/>
  <c r="AX757" i="2" s="1"/>
  <c r="BA757" i="1"/>
  <c r="BB757" i="1"/>
  <c r="BC757" i="1"/>
  <c r="BG757" i="2" s="1"/>
  <c r="AX758" i="1"/>
  <c r="AY758" i="1"/>
  <c r="AT758" i="2" s="1"/>
  <c r="AX758" i="2" s="1"/>
  <c r="BA758" i="1"/>
  <c r="BB758" i="1"/>
  <c r="BC758" i="1"/>
  <c r="BG758" i="2" s="1"/>
  <c r="AX759" i="1"/>
  <c r="AY759" i="1"/>
  <c r="AT759" i="2" s="1"/>
  <c r="AX759" i="2" s="1"/>
  <c r="BA759" i="1"/>
  <c r="BB759" i="1"/>
  <c r="BC759" i="1"/>
  <c r="BG759" i="2" s="1"/>
  <c r="AX760" i="1"/>
  <c r="AY760" i="1"/>
  <c r="AT760" i="2" s="1"/>
  <c r="AX760" i="2" s="1"/>
  <c r="BA760" i="1"/>
  <c r="BB760" i="1"/>
  <c r="BC760" i="1"/>
  <c r="BG760" i="2" s="1"/>
  <c r="AX761" i="1"/>
  <c r="AY761" i="1"/>
  <c r="AT761" i="2" s="1"/>
  <c r="AX761" i="2" s="1"/>
  <c r="BA761" i="1"/>
  <c r="BB761" i="1"/>
  <c r="BC761" i="1"/>
  <c r="BG761" i="2" s="1"/>
  <c r="AX762" i="1"/>
  <c r="AY762" i="1"/>
  <c r="AT762" i="2" s="1"/>
  <c r="AX762" i="2" s="1"/>
  <c r="BA762" i="1"/>
  <c r="BB762" i="1"/>
  <c r="BC762" i="1"/>
  <c r="BG762" i="2" s="1"/>
  <c r="AX763" i="1"/>
  <c r="AY763" i="1"/>
  <c r="AT763" i="2" s="1"/>
  <c r="AX763" i="2" s="1"/>
  <c r="BA763" i="1"/>
  <c r="BB763" i="1"/>
  <c r="BC763" i="1"/>
  <c r="BG763" i="2" s="1"/>
  <c r="AX764" i="1"/>
  <c r="AY764" i="1"/>
  <c r="AT764" i="2" s="1"/>
  <c r="AX764" i="2" s="1"/>
  <c r="BA764" i="1"/>
  <c r="BB764" i="1"/>
  <c r="BC764" i="1"/>
  <c r="BG764" i="2" s="1"/>
  <c r="AX765" i="1"/>
  <c r="AY765" i="1"/>
  <c r="AT765" i="2" s="1"/>
  <c r="AX765" i="2" s="1"/>
  <c r="BA765" i="1"/>
  <c r="BB765" i="1"/>
  <c r="BC765" i="1"/>
  <c r="BG765" i="2" s="1"/>
  <c r="AX766" i="1"/>
  <c r="AY766" i="1"/>
  <c r="AT766" i="2" s="1"/>
  <c r="AX766" i="2" s="1"/>
  <c r="BA766" i="1"/>
  <c r="BB766" i="1"/>
  <c r="BC766" i="1"/>
  <c r="BG766" i="2" s="1"/>
  <c r="AX767" i="1"/>
  <c r="AY767" i="1"/>
  <c r="AT767" i="2" s="1"/>
  <c r="AX767" i="2" s="1"/>
  <c r="BA767" i="1"/>
  <c r="BB767" i="1"/>
  <c r="BC767" i="1"/>
  <c r="BG767" i="2" s="1"/>
  <c r="AX768" i="1"/>
  <c r="AY768" i="1"/>
  <c r="AT768" i="2" s="1"/>
  <c r="AX768" i="2" s="1"/>
  <c r="BA768" i="1"/>
  <c r="BB768" i="1"/>
  <c r="BC768" i="1"/>
  <c r="BG768" i="2" s="1"/>
  <c r="AX769" i="1"/>
  <c r="AY769" i="1"/>
  <c r="AT769" i="2" s="1"/>
  <c r="AX769" i="2" s="1"/>
  <c r="BA769" i="1"/>
  <c r="BB769" i="1"/>
  <c r="BC769" i="1"/>
  <c r="BG769" i="2" s="1"/>
  <c r="AX770" i="1"/>
  <c r="AY770" i="1"/>
  <c r="AT770" i="2" s="1"/>
  <c r="AX770" i="2" s="1"/>
  <c r="BA770" i="1"/>
  <c r="BB770" i="1"/>
  <c r="BC770" i="1"/>
  <c r="BG770" i="2" s="1"/>
  <c r="AX771" i="1"/>
  <c r="AY771" i="1"/>
  <c r="AT771" i="2" s="1"/>
  <c r="AX771" i="2" s="1"/>
  <c r="BA771" i="1"/>
  <c r="BB771" i="1"/>
  <c r="BC771" i="1"/>
  <c r="BG771" i="2" s="1"/>
  <c r="AX772" i="1"/>
  <c r="AY772" i="1"/>
  <c r="AT772" i="2" s="1"/>
  <c r="AX772" i="2" s="1"/>
  <c r="BA772" i="1"/>
  <c r="BB772" i="1"/>
  <c r="BC772" i="1"/>
  <c r="BG772" i="2" s="1"/>
  <c r="AX773" i="1"/>
  <c r="AY773" i="1"/>
  <c r="AT773" i="2" s="1"/>
  <c r="AX773" i="2" s="1"/>
  <c r="BA773" i="1"/>
  <c r="BB773" i="1"/>
  <c r="BC773" i="1"/>
  <c r="BG773" i="2" s="1"/>
  <c r="AX774" i="1"/>
  <c r="AY774" i="1"/>
  <c r="AT774" i="2" s="1"/>
  <c r="AX774" i="2" s="1"/>
  <c r="BA774" i="1"/>
  <c r="BB774" i="1"/>
  <c r="BC774" i="1"/>
  <c r="BG774" i="2" s="1"/>
  <c r="AX775" i="1"/>
  <c r="AY775" i="1"/>
  <c r="AT775" i="2" s="1"/>
  <c r="AX775" i="2" s="1"/>
  <c r="BA775" i="1"/>
  <c r="BB775" i="1"/>
  <c r="BC775" i="1"/>
  <c r="BG775" i="2" s="1"/>
  <c r="AX776" i="1"/>
  <c r="AY776" i="1"/>
  <c r="AT776" i="2" s="1"/>
  <c r="AX776" i="2" s="1"/>
  <c r="BA776" i="1"/>
  <c r="BB776" i="1"/>
  <c r="BC776" i="1"/>
  <c r="BG776" i="2" s="1"/>
  <c r="AX777" i="1"/>
  <c r="AY777" i="1"/>
  <c r="AT777" i="2" s="1"/>
  <c r="AX777" i="2" s="1"/>
  <c r="BA777" i="1"/>
  <c r="BB777" i="1"/>
  <c r="BC777" i="1"/>
  <c r="BG777" i="2" s="1"/>
  <c r="AX778" i="1"/>
  <c r="AY778" i="1"/>
  <c r="AT778" i="2" s="1"/>
  <c r="AX778" i="2" s="1"/>
  <c r="BA778" i="1"/>
  <c r="BB778" i="1"/>
  <c r="BC778" i="1"/>
  <c r="BG778" i="2" s="1"/>
  <c r="AX779" i="1"/>
  <c r="AY779" i="1"/>
  <c r="AT779" i="2" s="1"/>
  <c r="AX779" i="2" s="1"/>
  <c r="BA779" i="1"/>
  <c r="BB779" i="1"/>
  <c r="BC779" i="1"/>
  <c r="BG779" i="2" s="1"/>
  <c r="AX780" i="1"/>
  <c r="AY780" i="1"/>
  <c r="AT780" i="2" s="1"/>
  <c r="AX780" i="2" s="1"/>
  <c r="BA780" i="1"/>
  <c r="BB780" i="1"/>
  <c r="BC780" i="1"/>
  <c r="BG780" i="2" s="1"/>
  <c r="AX781" i="1"/>
  <c r="AY781" i="1"/>
  <c r="AT781" i="2" s="1"/>
  <c r="AX781" i="2" s="1"/>
  <c r="BA781" i="1"/>
  <c r="BB781" i="1"/>
  <c r="BC781" i="1"/>
  <c r="BG781" i="2" s="1"/>
  <c r="AX782" i="1"/>
  <c r="AY782" i="1"/>
  <c r="AT782" i="2" s="1"/>
  <c r="BA782" i="1"/>
  <c r="BB782" i="1"/>
  <c r="BC782" i="1"/>
  <c r="BG782" i="2" s="1"/>
  <c r="AX783" i="1"/>
  <c r="AY783" i="1"/>
  <c r="AT783" i="2" s="1"/>
  <c r="BA783" i="1"/>
  <c r="BB783" i="1"/>
  <c r="BC783" i="1"/>
  <c r="BG783" i="2" s="1"/>
  <c r="AX784" i="1"/>
  <c r="AY784" i="1"/>
  <c r="AT784" i="2" s="1"/>
  <c r="BA784" i="1"/>
  <c r="BB784" i="1"/>
  <c r="BC784" i="1"/>
  <c r="BG784" i="2" s="1"/>
  <c r="AX785" i="1"/>
  <c r="AY785" i="1"/>
  <c r="AT785" i="2" s="1"/>
  <c r="BA785" i="1"/>
  <c r="BB785" i="1"/>
  <c r="BC785" i="1"/>
  <c r="BG785" i="2" s="1"/>
  <c r="AX786" i="1"/>
  <c r="AY786" i="1"/>
  <c r="AT786" i="2" s="1"/>
  <c r="BA786" i="1"/>
  <c r="BB786" i="1"/>
  <c r="BC786" i="1"/>
  <c r="BG786" i="2" s="1"/>
  <c r="AX787" i="1"/>
  <c r="AY787" i="1"/>
  <c r="AT787" i="2" s="1"/>
  <c r="BA787" i="1"/>
  <c r="BB787" i="1"/>
  <c r="BC787" i="1"/>
  <c r="BG787" i="2" s="1"/>
  <c r="AX788" i="1"/>
  <c r="AY788" i="1"/>
  <c r="AT788" i="2" s="1"/>
  <c r="BA788" i="1"/>
  <c r="BB788" i="1"/>
  <c r="BC788" i="1"/>
  <c r="BG788" i="2" s="1"/>
  <c r="AX789" i="1"/>
  <c r="AY789" i="1"/>
  <c r="AT789" i="2" s="1"/>
  <c r="BA789" i="1"/>
  <c r="BB789" i="1"/>
  <c r="BC789" i="1"/>
  <c r="BG789" i="2" s="1"/>
  <c r="AX790" i="1"/>
  <c r="AY790" i="1"/>
  <c r="AT790" i="2" s="1"/>
  <c r="BA790" i="1"/>
  <c r="BB790" i="1"/>
  <c r="BC790" i="1"/>
  <c r="BG790" i="2" s="1"/>
  <c r="AX791" i="1"/>
  <c r="AY791" i="1"/>
  <c r="AT791" i="2" s="1"/>
  <c r="BA791" i="1"/>
  <c r="BB791" i="1"/>
  <c r="BC791" i="1"/>
  <c r="BG791" i="2" s="1"/>
  <c r="AX792" i="1"/>
  <c r="AY792" i="1"/>
  <c r="AT792" i="2" s="1"/>
  <c r="BA792" i="1"/>
  <c r="BB792" i="1"/>
  <c r="BC792" i="1"/>
  <c r="BG792" i="2" s="1"/>
  <c r="AX793" i="1"/>
  <c r="AY793" i="1"/>
  <c r="AT793" i="2" s="1"/>
  <c r="BA793" i="1"/>
  <c r="BB793" i="1"/>
  <c r="BC793" i="1"/>
  <c r="BG793" i="2" s="1"/>
  <c r="AX794" i="1"/>
  <c r="AY794" i="1"/>
  <c r="AT794" i="2" s="1"/>
  <c r="BA794" i="1"/>
  <c r="BB794" i="1"/>
  <c r="BC794" i="1"/>
  <c r="BG794" i="2" s="1"/>
  <c r="AX795" i="1"/>
  <c r="AY795" i="1"/>
  <c r="AT795" i="2" s="1"/>
  <c r="BA795" i="1"/>
  <c r="BB795" i="1"/>
  <c r="BC795" i="1"/>
  <c r="BG795" i="2" s="1"/>
  <c r="AX796" i="1"/>
  <c r="AY796" i="1"/>
  <c r="AT796" i="2" s="1"/>
  <c r="BA796" i="1"/>
  <c r="BB796" i="1"/>
  <c r="BC796" i="1"/>
  <c r="BG796" i="2" s="1"/>
  <c r="AX797" i="1"/>
  <c r="AY797" i="1"/>
  <c r="AT797" i="2" s="1"/>
  <c r="BA797" i="1"/>
  <c r="BB797" i="1"/>
  <c r="BC797" i="1"/>
  <c r="BG797" i="2" s="1"/>
  <c r="AX798" i="1"/>
  <c r="AY798" i="1"/>
  <c r="AT798" i="2" s="1"/>
  <c r="BA798" i="1"/>
  <c r="BB798" i="1"/>
  <c r="BC798" i="1"/>
  <c r="BG798" i="2" s="1"/>
  <c r="AX799" i="1"/>
  <c r="AY799" i="1"/>
  <c r="AT799" i="2" s="1"/>
  <c r="BA799" i="1"/>
  <c r="AP799" i="2" s="1"/>
  <c r="BB799" i="1"/>
  <c r="AQ799" i="2" s="1"/>
  <c r="BC799" i="1"/>
  <c r="BG799" i="2" s="1"/>
  <c r="AX800" i="1"/>
  <c r="AY800" i="1"/>
  <c r="AT800" i="2" s="1"/>
  <c r="BA800" i="1"/>
  <c r="AP800" i="2" s="1"/>
  <c r="BB800" i="1"/>
  <c r="AQ800" i="2" s="1"/>
  <c r="BC800" i="1"/>
  <c r="BG800" i="2" s="1"/>
  <c r="AX801" i="1"/>
  <c r="AY801" i="1"/>
  <c r="AT801" i="2" s="1"/>
  <c r="AX801" i="2" s="1"/>
  <c r="BA801" i="1"/>
  <c r="BB801" i="1"/>
  <c r="BC801" i="1"/>
  <c r="BG801" i="2" s="1"/>
  <c r="AX802" i="1"/>
  <c r="AY802" i="1"/>
  <c r="AT802" i="2" s="1"/>
  <c r="AX802" i="2" s="1"/>
  <c r="BA802" i="1"/>
  <c r="BB802" i="1"/>
  <c r="BC802" i="1"/>
  <c r="BG802" i="2" s="1"/>
  <c r="AX803" i="1"/>
  <c r="AY803" i="1"/>
  <c r="AT803" i="2" s="1"/>
  <c r="AX803" i="2" s="1"/>
  <c r="BA803" i="1"/>
  <c r="BB803" i="1"/>
  <c r="BC803" i="1"/>
  <c r="BG803" i="2" s="1"/>
  <c r="AX804" i="1"/>
  <c r="AY804" i="1"/>
  <c r="AT804" i="2" s="1"/>
  <c r="AX804" i="2" s="1"/>
  <c r="BA804" i="1"/>
  <c r="BB804" i="1"/>
  <c r="BC804" i="1"/>
  <c r="BG804" i="2" s="1"/>
  <c r="AX805" i="1"/>
  <c r="AY805" i="1"/>
  <c r="AT805" i="2" s="1"/>
  <c r="AX805" i="2" s="1"/>
  <c r="BA805" i="1"/>
  <c r="BB805" i="1"/>
  <c r="BC805" i="1"/>
  <c r="BG805" i="2" s="1"/>
  <c r="AX806" i="1"/>
  <c r="AY806" i="1"/>
  <c r="AT806" i="2" s="1"/>
  <c r="AX806" i="2" s="1"/>
  <c r="BA806" i="1"/>
  <c r="BB806" i="1"/>
  <c r="BC806" i="1"/>
  <c r="BG806" i="2" s="1"/>
  <c r="AX807" i="1"/>
  <c r="AY807" i="1"/>
  <c r="AT807" i="2" s="1"/>
  <c r="AX807" i="2" s="1"/>
  <c r="BA807" i="1"/>
  <c r="BB807" i="1"/>
  <c r="BC807" i="1"/>
  <c r="BG807" i="2" s="1"/>
  <c r="AX808" i="1"/>
  <c r="AY808" i="1"/>
  <c r="AT808" i="2" s="1"/>
  <c r="AX808" i="2" s="1"/>
  <c r="BA808" i="1"/>
  <c r="BB808" i="1"/>
  <c r="BC808" i="1"/>
  <c r="BG808" i="2" s="1"/>
  <c r="AX809" i="1"/>
  <c r="AY809" i="1"/>
  <c r="AT809" i="2" s="1"/>
  <c r="AX809" i="2" s="1"/>
  <c r="BA809" i="1"/>
  <c r="BB809" i="1"/>
  <c r="BC809" i="1"/>
  <c r="BG809" i="2" s="1"/>
  <c r="AX810" i="1"/>
  <c r="AY810" i="1"/>
  <c r="AT810" i="2" s="1"/>
  <c r="AX810" i="2" s="1"/>
  <c r="BA810" i="1"/>
  <c r="BB810" i="1"/>
  <c r="BC810" i="1"/>
  <c r="BG810" i="2" s="1"/>
  <c r="AX811" i="1"/>
  <c r="AY811" i="1"/>
  <c r="AT811" i="2" s="1"/>
  <c r="AX811" i="2" s="1"/>
  <c r="BA811" i="1"/>
  <c r="BB811" i="1"/>
  <c r="BC811" i="1"/>
  <c r="BG811" i="2" s="1"/>
  <c r="AX812" i="1"/>
  <c r="AX813" i="1"/>
  <c r="AX814" i="1"/>
  <c r="AY814" i="1"/>
  <c r="AT814" i="2" s="1"/>
  <c r="AX814" i="2" s="1"/>
  <c r="BA814" i="1"/>
  <c r="BB814" i="1"/>
  <c r="BC814" i="1"/>
  <c r="BG814" i="2" s="1"/>
  <c r="AX815" i="1"/>
  <c r="AY815" i="1"/>
  <c r="AT815" i="2" s="1"/>
  <c r="AX815" i="2" s="1"/>
  <c r="BA815" i="1"/>
  <c r="BB815" i="1"/>
  <c r="BC815" i="1"/>
  <c r="BG815" i="2" s="1"/>
  <c r="AX816" i="1"/>
  <c r="AY816" i="1"/>
  <c r="AT816" i="2" s="1"/>
  <c r="AX816" i="2" s="1"/>
  <c r="BA816" i="1"/>
  <c r="BB816" i="1"/>
  <c r="BC816" i="1"/>
  <c r="BG816" i="2" s="1"/>
  <c r="AX817" i="1"/>
  <c r="AY817" i="1"/>
  <c r="AT817" i="2" s="1"/>
  <c r="AX817" i="2" s="1"/>
  <c r="BA817" i="1"/>
  <c r="BB817" i="1"/>
  <c r="BC817" i="1"/>
  <c r="BG817" i="2" s="1"/>
  <c r="AX818" i="1"/>
  <c r="AY818" i="1"/>
  <c r="AT818" i="2" s="1"/>
  <c r="AX818" i="2" s="1"/>
  <c r="BA818" i="1"/>
  <c r="BB818" i="1"/>
  <c r="BC818" i="1"/>
  <c r="BG818" i="2" s="1"/>
  <c r="AX819" i="1"/>
  <c r="AY819" i="1"/>
  <c r="AT819" i="2" s="1"/>
  <c r="AX819" i="2" s="1"/>
  <c r="BA819" i="1"/>
  <c r="BB819" i="1"/>
  <c r="BC819" i="1"/>
  <c r="BG819" i="2" s="1"/>
  <c r="AX820" i="1"/>
  <c r="AY820" i="1"/>
  <c r="AT820" i="2" s="1"/>
  <c r="AX820" i="2" s="1"/>
  <c r="BA820" i="1"/>
  <c r="BB820" i="1"/>
  <c r="BC820" i="1"/>
  <c r="BG820" i="2" s="1"/>
  <c r="AX821" i="1"/>
  <c r="AY821" i="1"/>
  <c r="AT821" i="2" s="1"/>
  <c r="AX821" i="2" s="1"/>
  <c r="BA821" i="1"/>
  <c r="BB821" i="1"/>
  <c r="BC821" i="1"/>
  <c r="BG821" i="2" s="1"/>
  <c r="AX822" i="1"/>
  <c r="AY822" i="1"/>
  <c r="AT822" i="2" s="1"/>
  <c r="AX822" i="2" s="1"/>
  <c r="BA822" i="1"/>
  <c r="BB822" i="1"/>
  <c r="BC822" i="1"/>
  <c r="BG822" i="2" s="1"/>
  <c r="AX823" i="1"/>
  <c r="AY823" i="1"/>
  <c r="AT823" i="2" s="1"/>
  <c r="AX823" i="2" s="1"/>
  <c r="BA823" i="1"/>
  <c r="BB823" i="1"/>
  <c r="BC823" i="1"/>
  <c r="BG823" i="2" s="1"/>
  <c r="AX824" i="1"/>
  <c r="AY824" i="1"/>
  <c r="AT824" i="2" s="1"/>
  <c r="AX824" i="2" s="1"/>
  <c r="BA824" i="1"/>
  <c r="BB824" i="1"/>
  <c r="BC824" i="1"/>
  <c r="BG824" i="2" s="1"/>
  <c r="AX825" i="1"/>
  <c r="AY825" i="1"/>
  <c r="AT825" i="2" s="1"/>
  <c r="AX825" i="2" s="1"/>
  <c r="BA825" i="1"/>
  <c r="BB825" i="1"/>
  <c r="BC825" i="1"/>
  <c r="BG825" i="2" s="1"/>
  <c r="AX826" i="1"/>
  <c r="AY826" i="1"/>
  <c r="AT826" i="2" s="1"/>
  <c r="AX826" i="2" s="1"/>
  <c r="BA826" i="1"/>
  <c r="BB826" i="1"/>
  <c r="BC826" i="1"/>
  <c r="BG826" i="2" s="1"/>
  <c r="AX827" i="1"/>
  <c r="AY827" i="1"/>
  <c r="AT827" i="2" s="1"/>
  <c r="AX827" i="2" s="1"/>
  <c r="BA827" i="1"/>
  <c r="BB827" i="1"/>
  <c r="BC827" i="1"/>
  <c r="BG827" i="2" s="1"/>
  <c r="AX828" i="1"/>
  <c r="AY828" i="1"/>
  <c r="AT828" i="2" s="1"/>
  <c r="AX828" i="2" s="1"/>
  <c r="BA828" i="1"/>
  <c r="BB828" i="1"/>
  <c r="BC828" i="1"/>
  <c r="BG828" i="2" s="1"/>
  <c r="AX829" i="1"/>
  <c r="AY829" i="1"/>
  <c r="AT829" i="2" s="1"/>
  <c r="AX829" i="2" s="1"/>
  <c r="BA829" i="1"/>
  <c r="BB829" i="1"/>
  <c r="BC829" i="1"/>
  <c r="BG829" i="2" s="1"/>
  <c r="AX830" i="1"/>
  <c r="AY830" i="1"/>
  <c r="AT830" i="2" s="1"/>
  <c r="AX830" i="2" s="1"/>
  <c r="BA830" i="1"/>
  <c r="BB830" i="1"/>
  <c r="BC830" i="1"/>
  <c r="BG830" i="2" s="1"/>
  <c r="AX831" i="1"/>
  <c r="AY831" i="1"/>
  <c r="AT831" i="2" s="1"/>
  <c r="AX831" i="2" s="1"/>
  <c r="BA831" i="1"/>
  <c r="BB831" i="1"/>
  <c r="BC831" i="1"/>
  <c r="BG831" i="2" s="1"/>
  <c r="AX832" i="1"/>
  <c r="AY832" i="1"/>
  <c r="AT832" i="2" s="1"/>
  <c r="AX832" i="2" s="1"/>
  <c r="BA832" i="1"/>
  <c r="BB832" i="1"/>
  <c r="BC832" i="1"/>
  <c r="BG832" i="2" s="1"/>
  <c r="AX833" i="1"/>
  <c r="AY833" i="1"/>
  <c r="AT833" i="2" s="1"/>
  <c r="AX833" i="2" s="1"/>
  <c r="BA833" i="1"/>
  <c r="BB833" i="1"/>
  <c r="BC833" i="1"/>
  <c r="BG833" i="2" s="1"/>
  <c r="AX834" i="1"/>
  <c r="AY834" i="1"/>
  <c r="AT834" i="2" s="1"/>
  <c r="AX834" i="2" s="1"/>
  <c r="BA834" i="1"/>
  <c r="BB834" i="1"/>
  <c r="BC834" i="1"/>
  <c r="BG834" i="2" s="1"/>
  <c r="AX835" i="1"/>
  <c r="AY835" i="1"/>
  <c r="AT835" i="2" s="1"/>
  <c r="AX835" i="2" s="1"/>
  <c r="BA835" i="1"/>
  <c r="BB835" i="1"/>
  <c r="BC835" i="1"/>
  <c r="BG835" i="2" s="1"/>
  <c r="AX836" i="1"/>
  <c r="AY836" i="1"/>
  <c r="AT836" i="2" s="1"/>
  <c r="AX836" i="2" s="1"/>
  <c r="BA836" i="1"/>
  <c r="BB836" i="1"/>
  <c r="BC836" i="1"/>
  <c r="BG836" i="2" s="1"/>
  <c r="AX837" i="1"/>
  <c r="AY837" i="1"/>
  <c r="AT837" i="2" s="1"/>
  <c r="AX837" i="2" s="1"/>
  <c r="BA837" i="1"/>
  <c r="BB837" i="1"/>
  <c r="BC837" i="1"/>
  <c r="BG837" i="2" s="1"/>
  <c r="AX838" i="1"/>
  <c r="AY838" i="1"/>
  <c r="AT838" i="2" s="1"/>
  <c r="AX838" i="2" s="1"/>
  <c r="BA838" i="1"/>
  <c r="BB838" i="1"/>
  <c r="BC838" i="1"/>
  <c r="BG838" i="2" s="1"/>
  <c r="AX839" i="1"/>
  <c r="AY839" i="1"/>
  <c r="AT839" i="2" s="1"/>
  <c r="AX839" i="2" s="1"/>
  <c r="BA839" i="1"/>
  <c r="BB839" i="1"/>
  <c r="BC839" i="1"/>
  <c r="BG839" i="2" s="1"/>
  <c r="AX840" i="1"/>
  <c r="AY840" i="1"/>
  <c r="AT840" i="2" s="1"/>
  <c r="AX840" i="2" s="1"/>
  <c r="BA840" i="1"/>
  <c r="BB840" i="1"/>
  <c r="BC840" i="1"/>
  <c r="BG840" i="2" s="1"/>
  <c r="AX841" i="1"/>
  <c r="AY841" i="1"/>
  <c r="AT841" i="2" s="1"/>
  <c r="AX841" i="2" s="1"/>
  <c r="BA841" i="1"/>
  <c r="BB841" i="1"/>
  <c r="BC841" i="1"/>
  <c r="BG841" i="2" s="1"/>
  <c r="AX842" i="1"/>
  <c r="AY842" i="1"/>
  <c r="AT842" i="2" s="1"/>
  <c r="AX842" i="2" s="1"/>
  <c r="BA842" i="1"/>
  <c r="BB842" i="1"/>
  <c r="BC842" i="1"/>
  <c r="BG842" i="2" s="1"/>
  <c r="AX843" i="1"/>
  <c r="AY843" i="1"/>
  <c r="AT843" i="2" s="1"/>
  <c r="AX843" i="2" s="1"/>
  <c r="BA843" i="1"/>
  <c r="BB843" i="1"/>
  <c r="BC843" i="1"/>
  <c r="BG843" i="2" s="1"/>
  <c r="AX844" i="1"/>
  <c r="AY844" i="1"/>
  <c r="AT844" i="2" s="1"/>
  <c r="AX844" i="2" s="1"/>
  <c r="BA844" i="1"/>
  <c r="BB844" i="1"/>
  <c r="BC844" i="1"/>
  <c r="BG844" i="2" s="1"/>
  <c r="AX845" i="1"/>
  <c r="AY845" i="1"/>
  <c r="AT845" i="2" s="1"/>
  <c r="AX845" i="2" s="1"/>
  <c r="BA845" i="1"/>
  <c r="BB845" i="1"/>
  <c r="BC845" i="1"/>
  <c r="BG845" i="2" s="1"/>
  <c r="AX846" i="1"/>
  <c r="AY846" i="1"/>
  <c r="AT846" i="2" s="1"/>
  <c r="AX846" i="2" s="1"/>
  <c r="BA846" i="1"/>
  <c r="BB846" i="1"/>
  <c r="BC846" i="1"/>
  <c r="BG846" i="2" s="1"/>
  <c r="AX847" i="1"/>
  <c r="AY847" i="1"/>
  <c r="AT847" i="2" s="1"/>
  <c r="AX847" i="2" s="1"/>
  <c r="BA847" i="1"/>
  <c r="BB847" i="1"/>
  <c r="BC847" i="1"/>
  <c r="BG847" i="2" s="1"/>
  <c r="AX848" i="1"/>
  <c r="AY848" i="1"/>
  <c r="AT848" i="2" s="1"/>
  <c r="AX848" i="2" s="1"/>
  <c r="BA848" i="1"/>
  <c r="BB848" i="1"/>
  <c r="BC848" i="1"/>
  <c r="BG848" i="2" s="1"/>
  <c r="AX849" i="1"/>
  <c r="AY849" i="1"/>
  <c r="AT849" i="2" s="1"/>
  <c r="AX849" i="2" s="1"/>
  <c r="BA849" i="1"/>
  <c r="BB849" i="1"/>
  <c r="BC849" i="1"/>
  <c r="BG849" i="2" s="1"/>
  <c r="AX850" i="1"/>
  <c r="AY850" i="1"/>
  <c r="AT850" i="2" s="1"/>
  <c r="AX850" i="2" s="1"/>
  <c r="BA850" i="1"/>
  <c r="BB850" i="1"/>
  <c r="BC850" i="1"/>
  <c r="BG850" i="2" s="1"/>
  <c r="AX851" i="1"/>
  <c r="AY851" i="1"/>
  <c r="AT851" i="2" s="1"/>
  <c r="AX851" i="2" s="1"/>
  <c r="BA851" i="1"/>
  <c r="BB851" i="1"/>
  <c r="BC851" i="1"/>
  <c r="BG851" i="2" s="1"/>
  <c r="AX852" i="1"/>
  <c r="AY852" i="1"/>
  <c r="AT852" i="2" s="1"/>
  <c r="AX852" i="2" s="1"/>
  <c r="BA852" i="1"/>
  <c r="BB852" i="1"/>
  <c r="BC852" i="1"/>
  <c r="BG852" i="2" s="1"/>
  <c r="AX853" i="1"/>
  <c r="AY853" i="1"/>
  <c r="AT853" i="2" s="1"/>
  <c r="AX853" i="2" s="1"/>
  <c r="BA853" i="1"/>
  <c r="BB853" i="1"/>
  <c r="BC853" i="1"/>
  <c r="BG853" i="2" s="1"/>
  <c r="AX854" i="1"/>
  <c r="AY854" i="1"/>
  <c r="AT854" i="2" s="1"/>
  <c r="AX854" i="2" s="1"/>
  <c r="BA854" i="1"/>
  <c r="BB854" i="1"/>
  <c r="BC854" i="1"/>
  <c r="BG854" i="2" s="1"/>
  <c r="AX855" i="1"/>
  <c r="AY855" i="1"/>
  <c r="AT855" i="2" s="1"/>
  <c r="AX855" i="2" s="1"/>
  <c r="BA855" i="1"/>
  <c r="BB855" i="1"/>
  <c r="BC855" i="1"/>
  <c r="BG855" i="2" s="1"/>
  <c r="AX856" i="1"/>
  <c r="AY856" i="1"/>
  <c r="AT856" i="2" s="1"/>
  <c r="AX856" i="2" s="1"/>
  <c r="BA856" i="1"/>
  <c r="BB856" i="1"/>
  <c r="BC856" i="1"/>
  <c r="BG856" i="2" s="1"/>
  <c r="AX857" i="1"/>
  <c r="AY857" i="1"/>
  <c r="AT857" i="2" s="1"/>
  <c r="AX857" i="2" s="1"/>
  <c r="BA857" i="1"/>
  <c r="BB857" i="1"/>
  <c r="BC857" i="1"/>
  <c r="BG857" i="2" s="1"/>
  <c r="AX858" i="1"/>
  <c r="AY858" i="1"/>
  <c r="AT858" i="2" s="1"/>
  <c r="AX858" i="2" s="1"/>
  <c r="BA858" i="1"/>
  <c r="BB858" i="1"/>
  <c r="BC858" i="1"/>
  <c r="BG858" i="2" s="1"/>
  <c r="AX859" i="1"/>
  <c r="AY859" i="1"/>
  <c r="AT859" i="2" s="1"/>
  <c r="AX859" i="2" s="1"/>
  <c r="BA859" i="1"/>
  <c r="BB859" i="1"/>
  <c r="BC859" i="1"/>
  <c r="BG859" i="2" s="1"/>
  <c r="AX860" i="1"/>
  <c r="AY860" i="1"/>
  <c r="AT860" i="2" s="1"/>
  <c r="AX860" i="2" s="1"/>
  <c r="BA860" i="1"/>
  <c r="BB860" i="1"/>
  <c r="BC860" i="1"/>
  <c r="BG860" i="2" s="1"/>
  <c r="AX861" i="1"/>
  <c r="AY861" i="1"/>
  <c r="AT861" i="2" s="1"/>
  <c r="AX861" i="2" s="1"/>
  <c r="BA861" i="1"/>
  <c r="BB861" i="1"/>
  <c r="BC861" i="1"/>
  <c r="BG861" i="2" s="1"/>
  <c r="AX862" i="1"/>
  <c r="AY862" i="1"/>
  <c r="AT862" i="2" s="1"/>
  <c r="AX862" i="2" s="1"/>
  <c r="BA862" i="1"/>
  <c r="BB862" i="1"/>
  <c r="BC862" i="1"/>
  <c r="BG862" i="2" s="1"/>
  <c r="AX863" i="1"/>
  <c r="AY863" i="1"/>
  <c r="AT863" i="2" s="1"/>
  <c r="AX863" i="2" s="1"/>
  <c r="BA863" i="1"/>
  <c r="BB863" i="1"/>
  <c r="BC863" i="1"/>
  <c r="BG863" i="2" s="1"/>
  <c r="AX864" i="1"/>
  <c r="AY864" i="1"/>
  <c r="AT864" i="2" s="1"/>
  <c r="AX864" i="2" s="1"/>
  <c r="BA864" i="1"/>
  <c r="BB864" i="1"/>
  <c r="BC864" i="1"/>
  <c r="BG864" i="2" s="1"/>
  <c r="AX865" i="1"/>
  <c r="AY865" i="1"/>
  <c r="AT865" i="2" s="1"/>
  <c r="AX865" i="2" s="1"/>
  <c r="BA865" i="1"/>
  <c r="BB865" i="1"/>
  <c r="BC865" i="1"/>
  <c r="BG865" i="2" s="1"/>
  <c r="AX866" i="1"/>
  <c r="AY866" i="1"/>
  <c r="AT866" i="2" s="1"/>
  <c r="AX866" i="2" s="1"/>
  <c r="BA866" i="1"/>
  <c r="BB866" i="1"/>
  <c r="BC866" i="1"/>
  <c r="BG866" i="2" s="1"/>
  <c r="AX867" i="1"/>
  <c r="AY867" i="1"/>
  <c r="AT867" i="2" s="1"/>
  <c r="AX867" i="2" s="1"/>
  <c r="BA867" i="1"/>
  <c r="BB867" i="1"/>
  <c r="BC867" i="1"/>
  <c r="BG867" i="2" s="1"/>
  <c r="AX868" i="1"/>
  <c r="AY868" i="1"/>
  <c r="AT868" i="2" s="1"/>
  <c r="AX868" i="2" s="1"/>
  <c r="BA868" i="1"/>
  <c r="BB868" i="1"/>
  <c r="BC868" i="1"/>
  <c r="BG868" i="2" s="1"/>
  <c r="AX869" i="1"/>
  <c r="AY869" i="1"/>
  <c r="AT869" i="2" s="1"/>
  <c r="AX869" i="2" s="1"/>
  <c r="BA869" i="1"/>
  <c r="BB869" i="1"/>
  <c r="BC869" i="1"/>
  <c r="BG869" i="2" s="1"/>
  <c r="AX870" i="1"/>
  <c r="AY870" i="1"/>
  <c r="AT870" i="2" s="1"/>
  <c r="AX870" i="2" s="1"/>
  <c r="BA870" i="1"/>
  <c r="BB870" i="1"/>
  <c r="BC870" i="1"/>
  <c r="BG870" i="2" s="1"/>
  <c r="AX871" i="1"/>
  <c r="AY871" i="1"/>
  <c r="AT871" i="2" s="1"/>
  <c r="AX871" i="2" s="1"/>
  <c r="BA871" i="1"/>
  <c r="BB871" i="1"/>
  <c r="BC871" i="1"/>
  <c r="BG871" i="2" s="1"/>
  <c r="AX872" i="1"/>
  <c r="AY872" i="1"/>
  <c r="AT872" i="2" s="1"/>
  <c r="AX872" i="2" s="1"/>
  <c r="BA872" i="1"/>
  <c r="BB872" i="1"/>
  <c r="BC872" i="1"/>
  <c r="BG872" i="2" s="1"/>
  <c r="AX873" i="1"/>
  <c r="AY873" i="1"/>
  <c r="AT873" i="2" s="1"/>
  <c r="AX873" i="2" s="1"/>
  <c r="BA873" i="1"/>
  <c r="BB873" i="1"/>
  <c r="BC873" i="1"/>
  <c r="BG873" i="2" s="1"/>
  <c r="AX874" i="1"/>
  <c r="AY874" i="1"/>
  <c r="AT874" i="2" s="1"/>
  <c r="AX874" i="2" s="1"/>
  <c r="BA874" i="1"/>
  <c r="BB874" i="1"/>
  <c r="BC874" i="1"/>
  <c r="BG874" i="2" s="1"/>
  <c r="AX875" i="1"/>
  <c r="AY875" i="1"/>
  <c r="AT875" i="2" s="1"/>
  <c r="AX875" i="2" s="1"/>
  <c r="BA875" i="1"/>
  <c r="BB875" i="1"/>
  <c r="BC875" i="1"/>
  <c r="BG875" i="2" s="1"/>
  <c r="AX876" i="1"/>
  <c r="AY876" i="1"/>
  <c r="AT876" i="2" s="1"/>
  <c r="AX876" i="2" s="1"/>
  <c r="BA876" i="1"/>
  <c r="BB876" i="1"/>
  <c r="BC876" i="1"/>
  <c r="BG876" i="2" s="1"/>
  <c r="AX877" i="1"/>
  <c r="AY877" i="1"/>
  <c r="AT877" i="2" s="1"/>
  <c r="AX877" i="2" s="1"/>
  <c r="BA877" i="1"/>
  <c r="BB877" i="1"/>
  <c r="BC877" i="1"/>
  <c r="BG877" i="2" s="1"/>
  <c r="AX878" i="1"/>
  <c r="AY878" i="1"/>
  <c r="AT878" i="2" s="1"/>
  <c r="AX878" i="2" s="1"/>
  <c r="BA878" i="1"/>
  <c r="BB878" i="1"/>
  <c r="BC878" i="1"/>
  <c r="BG878" i="2" s="1"/>
  <c r="AX879" i="1"/>
  <c r="AY879" i="1"/>
  <c r="AT879" i="2" s="1"/>
  <c r="AX879" i="2" s="1"/>
  <c r="BA879" i="1"/>
  <c r="BB879" i="1"/>
  <c r="BC879" i="1"/>
  <c r="BG879" i="2" s="1"/>
  <c r="AX880" i="1"/>
  <c r="AY880" i="1"/>
  <c r="AT880" i="2" s="1"/>
  <c r="AX880" i="2" s="1"/>
  <c r="BA880" i="1"/>
  <c r="BB880" i="1"/>
  <c r="BC880" i="1"/>
  <c r="BG880" i="2" s="1"/>
  <c r="AX881" i="1"/>
  <c r="AY881" i="1"/>
  <c r="AT881" i="2" s="1"/>
  <c r="AX881" i="2" s="1"/>
  <c r="BA881" i="1"/>
  <c r="BB881" i="1"/>
  <c r="BC881" i="1"/>
  <c r="BG881" i="2" s="1"/>
  <c r="AX882" i="1"/>
  <c r="AY882" i="1"/>
  <c r="AT882" i="2" s="1"/>
  <c r="AX882" i="2" s="1"/>
  <c r="BA882" i="1"/>
  <c r="BB882" i="1"/>
  <c r="BC882" i="1"/>
  <c r="BG882" i="2" s="1"/>
  <c r="AX883" i="1"/>
  <c r="AY883" i="1"/>
  <c r="AT883" i="2" s="1"/>
  <c r="AX883" i="2" s="1"/>
  <c r="BA883" i="1"/>
  <c r="BB883" i="1"/>
  <c r="BC883" i="1"/>
  <c r="BG883" i="2" s="1"/>
  <c r="AX884" i="1"/>
  <c r="AY884" i="1"/>
  <c r="AT884" i="2" s="1"/>
  <c r="AX884" i="2" s="1"/>
  <c r="BA884" i="1"/>
  <c r="BB884" i="1"/>
  <c r="BC884" i="1"/>
  <c r="BG884" i="2" s="1"/>
  <c r="AX885" i="1"/>
  <c r="AY885" i="1"/>
  <c r="AT885" i="2" s="1"/>
  <c r="AX885" i="2" s="1"/>
  <c r="BA885" i="1"/>
  <c r="BB885" i="1"/>
  <c r="BC885" i="1"/>
  <c r="BG885" i="2" s="1"/>
  <c r="AX886" i="1"/>
  <c r="AY886" i="1"/>
  <c r="AT886" i="2" s="1"/>
  <c r="AX886" i="2" s="1"/>
  <c r="BA886" i="1"/>
  <c r="BB886" i="1"/>
  <c r="BC886" i="1"/>
  <c r="BG886" i="2" s="1"/>
  <c r="AX887" i="1"/>
  <c r="AY887" i="1"/>
  <c r="AT887" i="2" s="1"/>
  <c r="AX887" i="2" s="1"/>
  <c r="BA887" i="1"/>
  <c r="BB887" i="1"/>
  <c r="BC887" i="1"/>
  <c r="BG887" i="2" s="1"/>
  <c r="AX888" i="1"/>
  <c r="AY888" i="1"/>
  <c r="AT888" i="2" s="1"/>
  <c r="AX888" i="2" s="1"/>
  <c r="BA888" i="1"/>
  <c r="BB888" i="1"/>
  <c r="BC888" i="1"/>
  <c r="BG888" i="2" s="1"/>
  <c r="AX889" i="1"/>
  <c r="AY889" i="1"/>
  <c r="AT889" i="2" s="1"/>
  <c r="AX889" i="2" s="1"/>
  <c r="BA889" i="1"/>
  <c r="BB889" i="1"/>
  <c r="BC889" i="1"/>
  <c r="BG889" i="2" s="1"/>
  <c r="AX890" i="1"/>
  <c r="AY890" i="1"/>
  <c r="AT890" i="2" s="1"/>
  <c r="AX890" i="2" s="1"/>
  <c r="BA890" i="1"/>
  <c r="BB890" i="1"/>
  <c r="BC890" i="1"/>
  <c r="BG890" i="2" s="1"/>
  <c r="AX891" i="1"/>
  <c r="AY891" i="1"/>
  <c r="AT891" i="2" s="1"/>
  <c r="AX891" i="2" s="1"/>
  <c r="BA891" i="1"/>
  <c r="BB891" i="1"/>
  <c r="BC891" i="1"/>
  <c r="BG891" i="2" s="1"/>
  <c r="AX892" i="1"/>
  <c r="AY892" i="1"/>
  <c r="AT892" i="2" s="1"/>
  <c r="AX892" i="2" s="1"/>
  <c r="BA892" i="1"/>
  <c r="BB892" i="1"/>
  <c r="BC892" i="1"/>
  <c r="BG892" i="2" s="1"/>
  <c r="AX893" i="1"/>
  <c r="AY893" i="1"/>
  <c r="AT893" i="2" s="1"/>
  <c r="AX893" i="2" s="1"/>
  <c r="BA893" i="1"/>
  <c r="BB893" i="1"/>
  <c r="BC893" i="1"/>
  <c r="BG893" i="2" s="1"/>
  <c r="AX894" i="1"/>
  <c r="AY894" i="1"/>
  <c r="AT894" i="2" s="1"/>
  <c r="AX894" i="2" s="1"/>
  <c r="BA894" i="1"/>
  <c r="BB894" i="1"/>
  <c r="BC894" i="1"/>
  <c r="BG894" i="2" s="1"/>
  <c r="AX895" i="1"/>
  <c r="AY895" i="1"/>
  <c r="AT895" i="2" s="1"/>
  <c r="AX895" i="2" s="1"/>
  <c r="BA895" i="1"/>
  <c r="BB895" i="1"/>
  <c r="BC895" i="1"/>
  <c r="BG895" i="2" s="1"/>
  <c r="AX896" i="1"/>
  <c r="AY896" i="1"/>
  <c r="AT896" i="2" s="1"/>
  <c r="AX896" i="2" s="1"/>
  <c r="BA896" i="1"/>
  <c r="BB896" i="1"/>
  <c r="BC896" i="1"/>
  <c r="BG896" i="2" s="1"/>
  <c r="AX897" i="1"/>
  <c r="AY897" i="1"/>
  <c r="AT897" i="2" s="1"/>
  <c r="AX897" i="2" s="1"/>
  <c r="BA897" i="1"/>
  <c r="BB897" i="1"/>
  <c r="BC897" i="1"/>
  <c r="BG897" i="2" s="1"/>
  <c r="AX898" i="1"/>
  <c r="AY898" i="1"/>
  <c r="AT898" i="2" s="1"/>
  <c r="AX898" i="2" s="1"/>
  <c r="BA898" i="1"/>
  <c r="BB898" i="1"/>
  <c r="BC898" i="1"/>
  <c r="BG898" i="2" s="1"/>
  <c r="AX899" i="1"/>
  <c r="AY899" i="1"/>
  <c r="AT899" i="2" s="1"/>
  <c r="AX899" i="2" s="1"/>
  <c r="BA899" i="1"/>
  <c r="BB899" i="1"/>
  <c r="BC899" i="1"/>
  <c r="BG899" i="2" s="1"/>
  <c r="AX900" i="1"/>
  <c r="AY900" i="1"/>
  <c r="AT900" i="2" s="1"/>
  <c r="AX900" i="2" s="1"/>
  <c r="BA900" i="1"/>
  <c r="BB900" i="1"/>
  <c r="BC900" i="1"/>
  <c r="BG900" i="2" s="1"/>
  <c r="AX901" i="1"/>
  <c r="AY901" i="1"/>
  <c r="AT901" i="2" s="1"/>
  <c r="AX901" i="2" s="1"/>
  <c r="BA901" i="1"/>
  <c r="BB901" i="1"/>
  <c r="BC901" i="1"/>
  <c r="BG901" i="2" s="1"/>
  <c r="AX902" i="1"/>
  <c r="AY902" i="1"/>
  <c r="AT902" i="2" s="1"/>
  <c r="AX902" i="2" s="1"/>
  <c r="BA902" i="1"/>
  <c r="BB902" i="1"/>
  <c r="BC902" i="1"/>
  <c r="BG902" i="2" s="1"/>
  <c r="AX903" i="1"/>
  <c r="AY903" i="1"/>
  <c r="AT903" i="2" s="1"/>
  <c r="AX903" i="2" s="1"/>
  <c r="BA903" i="1"/>
  <c r="BB903" i="1"/>
  <c r="BC903" i="1"/>
  <c r="BG903" i="2" s="1"/>
  <c r="AX904" i="1"/>
  <c r="AY904" i="1"/>
  <c r="AT904" i="2" s="1"/>
  <c r="AX904" i="2" s="1"/>
  <c r="BA904" i="1"/>
  <c r="BB904" i="1"/>
  <c r="BC904" i="1"/>
  <c r="BG904" i="2" s="1"/>
  <c r="AX905" i="1"/>
  <c r="AY905" i="1"/>
  <c r="AT905" i="2" s="1"/>
  <c r="AX905" i="2" s="1"/>
  <c r="BA905" i="1"/>
  <c r="BB905" i="1"/>
  <c r="BC905" i="1"/>
  <c r="BG905" i="2" s="1"/>
  <c r="AX906" i="1"/>
  <c r="AY906" i="1"/>
  <c r="AT906" i="2" s="1"/>
  <c r="AX906" i="2" s="1"/>
  <c r="BA906" i="1"/>
  <c r="BB906" i="1"/>
  <c r="BC906" i="1"/>
  <c r="BG906" i="2" s="1"/>
  <c r="AX907" i="1"/>
  <c r="AY907" i="1"/>
  <c r="AT907" i="2" s="1"/>
  <c r="AX907" i="2" s="1"/>
  <c r="BA907" i="1"/>
  <c r="BB907" i="1"/>
  <c r="BC907" i="1"/>
  <c r="BG907" i="2" s="1"/>
  <c r="AX908" i="1"/>
  <c r="AY908" i="1"/>
  <c r="AT908" i="2" s="1"/>
  <c r="AX908" i="2" s="1"/>
  <c r="BA908" i="1"/>
  <c r="BB908" i="1"/>
  <c r="BC908" i="1"/>
  <c r="BG908" i="2" s="1"/>
  <c r="AX909" i="1"/>
  <c r="AY909" i="1"/>
  <c r="AT909" i="2" s="1"/>
  <c r="AX909" i="2" s="1"/>
  <c r="BA909" i="1"/>
  <c r="BB909" i="1"/>
  <c r="BC909" i="1"/>
  <c r="BG909" i="2" s="1"/>
  <c r="AX910" i="1"/>
  <c r="AY910" i="1"/>
  <c r="AT910" i="2" s="1"/>
  <c r="AX910" i="2" s="1"/>
  <c r="BA910" i="1"/>
  <c r="BB910" i="1"/>
  <c r="BC910" i="1"/>
  <c r="BG910" i="2" s="1"/>
  <c r="AX911" i="1"/>
  <c r="AY911" i="1"/>
  <c r="AT911" i="2" s="1"/>
  <c r="AX911" i="2" s="1"/>
  <c r="BA911" i="1"/>
  <c r="BB911" i="1"/>
  <c r="BC911" i="1"/>
  <c r="BG911" i="2" s="1"/>
  <c r="AX912" i="1"/>
  <c r="AY912" i="1"/>
  <c r="AT912" i="2" s="1"/>
  <c r="AX912" i="2" s="1"/>
  <c r="BA912" i="1"/>
  <c r="BB912" i="1"/>
  <c r="BC912" i="1"/>
  <c r="BG912" i="2" s="1"/>
  <c r="AX913" i="1"/>
  <c r="AY913" i="1"/>
  <c r="AT913" i="2" s="1"/>
  <c r="AX913" i="2" s="1"/>
  <c r="BA913" i="1"/>
  <c r="BB913" i="1"/>
  <c r="BC913" i="1"/>
  <c r="BG913" i="2" s="1"/>
  <c r="AX914" i="1"/>
  <c r="AY914" i="1"/>
  <c r="AT914" i="2" s="1"/>
  <c r="AX914" i="2" s="1"/>
  <c r="BA914" i="1"/>
  <c r="BB914" i="1"/>
  <c r="BC914" i="1"/>
  <c r="BG914" i="2" s="1"/>
  <c r="AX915" i="1"/>
  <c r="AY915" i="1"/>
  <c r="AT915" i="2" s="1"/>
  <c r="AX915" i="2" s="1"/>
  <c r="BA915" i="1"/>
  <c r="BB915" i="1"/>
  <c r="BC915" i="1"/>
  <c r="BG915" i="2" s="1"/>
  <c r="AX916" i="1"/>
  <c r="AY916" i="1"/>
  <c r="AT916" i="2" s="1"/>
  <c r="AX916" i="2" s="1"/>
  <c r="BA916" i="1"/>
  <c r="BB916" i="1"/>
  <c r="BC916" i="1"/>
  <c r="BG916" i="2" s="1"/>
  <c r="AX917" i="1"/>
  <c r="AY917" i="1"/>
  <c r="AT917" i="2" s="1"/>
  <c r="AX917" i="2" s="1"/>
  <c r="BA917" i="1"/>
  <c r="BB917" i="1"/>
  <c r="BC917" i="1"/>
  <c r="BG917" i="2" s="1"/>
  <c r="AX918" i="1"/>
  <c r="AY918" i="1"/>
  <c r="AT918" i="2" s="1"/>
  <c r="AX918" i="2" s="1"/>
  <c r="BA918" i="1"/>
  <c r="BB918" i="1"/>
  <c r="BC918" i="1"/>
  <c r="BG918" i="2" s="1"/>
  <c r="AX919" i="1"/>
  <c r="AY919" i="1"/>
  <c r="AT919" i="2" s="1"/>
  <c r="AX919" i="2" s="1"/>
  <c r="BA919" i="1"/>
  <c r="BB919" i="1"/>
  <c r="BC919" i="1"/>
  <c r="BG919" i="2" s="1"/>
  <c r="AX920" i="1"/>
  <c r="AY920" i="1"/>
  <c r="AT920" i="2" s="1"/>
  <c r="AX920" i="2" s="1"/>
  <c r="BA920" i="1"/>
  <c r="BB920" i="1"/>
  <c r="BC920" i="1"/>
  <c r="BG920" i="2" s="1"/>
  <c r="AX921" i="1"/>
  <c r="AY921" i="1"/>
  <c r="AT921" i="2" s="1"/>
  <c r="AX921" i="2" s="1"/>
  <c r="BA921" i="1"/>
  <c r="BB921" i="1"/>
  <c r="BC921" i="1"/>
  <c r="BG921" i="2" s="1"/>
  <c r="AX922" i="1"/>
  <c r="AY922" i="1"/>
  <c r="AT922" i="2" s="1"/>
  <c r="AX922" i="2" s="1"/>
  <c r="BA922" i="1"/>
  <c r="BB922" i="1"/>
  <c r="BC922" i="1"/>
  <c r="BG922" i="2" s="1"/>
  <c r="AX923" i="1"/>
  <c r="AY923" i="1"/>
  <c r="AT923" i="2" s="1"/>
  <c r="AX923" i="2" s="1"/>
  <c r="BA923" i="1"/>
  <c r="BB923" i="1"/>
  <c r="BC923" i="1"/>
  <c r="BG923" i="2" s="1"/>
  <c r="AX924" i="1"/>
  <c r="AY924" i="1"/>
  <c r="AT924" i="2" s="1"/>
  <c r="AX924" i="2" s="1"/>
  <c r="BA924" i="1"/>
  <c r="BB924" i="1"/>
  <c r="BC924" i="1"/>
  <c r="BG924" i="2" s="1"/>
  <c r="AX925" i="1"/>
  <c r="AY925" i="1"/>
  <c r="AT925" i="2" s="1"/>
  <c r="AX925" i="2" s="1"/>
  <c r="BA925" i="1"/>
  <c r="BB925" i="1"/>
  <c r="BC925" i="1"/>
  <c r="BG925" i="2" s="1"/>
  <c r="AX926" i="1"/>
  <c r="AY926" i="1"/>
  <c r="AT926" i="2" s="1"/>
  <c r="AX926" i="2" s="1"/>
  <c r="BA926" i="1"/>
  <c r="BB926" i="1"/>
  <c r="BC926" i="1"/>
  <c r="BG926" i="2" s="1"/>
  <c r="AX927" i="1"/>
  <c r="AY927" i="1"/>
  <c r="AT927" i="2" s="1"/>
  <c r="AX927" i="2" s="1"/>
  <c r="BA927" i="1"/>
  <c r="BB927" i="1"/>
  <c r="BC927" i="1"/>
  <c r="BG927" i="2" s="1"/>
  <c r="AX928" i="1"/>
  <c r="AY928" i="1"/>
  <c r="AT928" i="2" s="1"/>
  <c r="AX928" i="2" s="1"/>
  <c r="BA928" i="1"/>
  <c r="BB928" i="1"/>
  <c r="BC928" i="1"/>
  <c r="BG928" i="2" s="1"/>
  <c r="AX929" i="1"/>
  <c r="AY929" i="1"/>
  <c r="AT929" i="2" s="1"/>
  <c r="AX929" i="2" s="1"/>
  <c r="BA929" i="1"/>
  <c r="BB929" i="1"/>
  <c r="BC929" i="1"/>
  <c r="BG929" i="2" s="1"/>
  <c r="AX930" i="1"/>
  <c r="AY930" i="1"/>
  <c r="AT930" i="2" s="1"/>
  <c r="AX930" i="2" s="1"/>
  <c r="BA930" i="1"/>
  <c r="BB930" i="1"/>
  <c r="BC930" i="1"/>
  <c r="BG930" i="2" s="1"/>
  <c r="AX931" i="1"/>
  <c r="AY931" i="1"/>
  <c r="AT931" i="2" s="1"/>
  <c r="AX931" i="2" s="1"/>
  <c r="BA931" i="1"/>
  <c r="BB931" i="1"/>
  <c r="BC931" i="1"/>
  <c r="BG931" i="2" s="1"/>
  <c r="AX932" i="1"/>
  <c r="AY932" i="1"/>
  <c r="AT932" i="2" s="1"/>
  <c r="AX932" i="2" s="1"/>
  <c r="BA932" i="1"/>
  <c r="BB932" i="1"/>
  <c r="BC932" i="1"/>
  <c r="BG932" i="2" s="1"/>
  <c r="AX933" i="1"/>
  <c r="AY933" i="1"/>
  <c r="AT933" i="2" s="1"/>
  <c r="AX933" i="2" s="1"/>
  <c r="BA933" i="1"/>
  <c r="BB933" i="1"/>
  <c r="BC933" i="1"/>
  <c r="BG933" i="2" s="1"/>
  <c r="AX934" i="1"/>
  <c r="AY934" i="1"/>
  <c r="AT934" i="2" s="1"/>
  <c r="AX934" i="2" s="1"/>
  <c r="BA934" i="1"/>
  <c r="BB934" i="1"/>
  <c r="BC934" i="1"/>
  <c r="BG934" i="2" s="1"/>
  <c r="AX935" i="1"/>
  <c r="AY935" i="1"/>
  <c r="AT935" i="2" s="1"/>
  <c r="AX935" i="2" s="1"/>
  <c r="BA935" i="1"/>
  <c r="BB935" i="1"/>
  <c r="BC935" i="1"/>
  <c r="BG935" i="2" s="1"/>
  <c r="AX936" i="1"/>
  <c r="AY936" i="1"/>
  <c r="AT936" i="2" s="1"/>
  <c r="AX936" i="2" s="1"/>
  <c r="AZ936" i="1"/>
  <c r="BA936" i="1"/>
  <c r="BB936" i="1"/>
  <c r="BC936" i="1"/>
  <c r="BG936" i="2" s="1"/>
  <c r="AX937" i="1"/>
  <c r="AY937" i="1"/>
  <c r="AT937" i="2" s="1"/>
  <c r="AX937" i="2" s="1"/>
  <c r="BA937" i="1"/>
  <c r="BB937" i="1"/>
  <c r="BC937" i="1"/>
  <c r="BG937" i="2" s="1"/>
  <c r="AX938" i="1"/>
  <c r="AY938" i="1"/>
  <c r="AT938" i="2" s="1"/>
  <c r="AX938" i="2" s="1"/>
  <c r="BA938" i="1"/>
  <c r="BB938" i="1"/>
  <c r="BC938" i="1"/>
  <c r="BG938" i="2" s="1"/>
  <c r="AX939" i="1"/>
  <c r="AY939" i="1"/>
  <c r="AT939" i="2" s="1"/>
  <c r="AX939" i="2" s="1"/>
  <c r="BA939" i="1"/>
  <c r="BB939" i="1"/>
  <c r="BC939" i="1"/>
  <c r="BG939" i="2" s="1"/>
  <c r="AX940" i="1"/>
  <c r="AY940" i="1"/>
  <c r="AT940" i="2" s="1"/>
  <c r="AX940" i="2" s="1"/>
  <c r="BA940" i="1"/>
  <c r="BB940" i="1"/>
  <c r="BC940" i="1"/>
  <c r="BG940" i="2" s="1"/>
  <c r="AX941" i="1"/>
  <c r="AY941" i="1"/>
  <c r="AT941" i="2" s="1"/>
  <c r="AX941" i="2" s="1"/>
  <c r="BA941" i="1"/>
  <c r="BB941" i="1"/>
  <c r="BC941" i="1"/>
  <c r="BG941" i="2" s="1"/>
  <c r="AX942" i="1"/>
  <c r="AY942" i="1"/>
  <c r="AT942" i="2" s="1"/>
  <c r="AX942" i="2" s="1"/>
  <c r="BA942" i="1"/>
  <c r="BB942" i="1"/>
  <c r="BC942" i="1"/>
  <c r="BG942" i="2" s="1"/>
  <c r="AX943" i="1"/>
  <c r="AY943" i="1"/>
  <c r="AT943" i="2" s="1"/>
  <c r="AX943" i="2" s="1"/>
  <c r="BA943" i="1"/>
  <c r="BB943" i="1"/>
  <c r="BC943" i="1"/>
  <c r="BG943" i="2" s="1"/>
  <c r="AX944" i="1"/>
  <c r="AY944" i="1"/>
  <c r="AT944" i="2" s="1"/>
  <c r="AX944" i="2" s="1"/>
  <c r="BA944" i="1"/>
  <c r="BB944" i="1"/>
  <c r="BC944" i="1"/>
  <c r="BG944" i="2" s="1"/>
  <c r="AX945" i="1"/>
  <c r="AY945" i="1"/>
  <c r="AT945" i="2" s="1"/>
  <c r="AX945" i="2" s="1"/>
  <c r="BA945" i="1"/>
  <c r="BB945" i="1"/>
  <c r="BC945" i="1"/>
  <c r="BG945" i="2" s="1"/>
  <c r="AX946" i="1"/>
  <c r="AY946" i="1"/>
  <c r="AT946" i="2" s="1"/>
  <c r="AX946" i="2" s="1"/>
  <c r="BA946" i="1"/>
  <c r="BB946" i="1"/>
  <c r="BC946" i="1"/>
  <c r="BG946" i="2" s="1"/>
  <c r="AX947" i="1"/>
  <c r="AY947" i="1"/>
  <c r="AT947" i="2" s="1"/>
  <c r="AX947" i="2" s="1"/>
  <c r="BA947" i="1"/>
  <c r="BB947" i="1"/>
  <c r="BC947" i="1"/>
  <c r="BG947" i="2" s="1"/>
  <c r="AX948" i="1"/>
  <c r="AY948" i="1"/>
  <c r="AT948" i="2" s="1"/>
  <c r="AX948" i="2" s="1"/>
  <c r="BA948" i="1"/>
  <c r="BB948" i="1"/>
  <c r="BC948" i="1"/>
  <c r="BG948" i="2" s="1"/>
  <c r="AX949" i="1"/>
  <c r="AY949" i="1"/>
  <c r="AT949" i="2" s="1"/>
  <c r="AX949" i="2" s="1"/>
  <c r="BA949" i="1"/>
  <c r="BB949" i="1"/>
  <c r="BC949" i="1"/>
  <c r="BG949" i="2" s="1"/>
  <c r="AX950" i="1"/>
  <c r="AY950" i="1"/>
  <c r="AT950" i="2" s="1"/>
  <c r="AX950" i="2" s="1"/>
  <c r="BA950" i="1"/>
  <c r="BB950" i="1"/>
  <c r="BC950" i="1"/>
  <c r="BG950" i="2" s="1"/>
  <c r="AX951" i="1"/>
  <c r="AY951" i="1"/>
  <c r="AT951" i="2" s="1"/>
  <c r="AX951" i="2" s="1"/>
  <c r="BA951" i="1"/>
  <c r="BB951" i="1"/>
  <c r="BC951" i="1"/>
  <c r="BG951" i="2" s="1"/>
  <c r="AX952" i="1"/>
  <c r="AY952" i="1"/>
  <c r="AT952" i="2" s="1"/>
  <c r="AX952" i="2" s="1"/>
  <c r="BA952" i="1"/>
  <c r="BB952" i="1"/>
  <c r="BC952" i="1"/>
  <c r="BG952" i="2" s="1"/>
  <c r="AX953" i="1"/>
  <c r="AY953" i="1"/>
  <c r="AT953" i="2" s="1"/>
  <c r="AX953" i="2" s="1"/>
  <c r="BA953" i="1"/>
  <c r="BB953" i="1"/>
  <c r="BC953" i="1"/>
  <c r="BG953" i="2" s="1"/>
  <c r="AX954" i="1"/>
  <c r="AY954" i="1"/>
  <c r="AT954" i="2" s="1"/>
  <c r="AX954" i="2" s="1"/>
  <c r="BA954" i="1"/>
  <c r="BB954" i="1"/>
  <c r="BC954" i="1"/>
  <c r="BG954" i="2" s="1"/>
  <c r="AX955" i="1"/>
  <c r="AY955" i="1"/>
  <c r="AT955" i="2" s="1"/>
  <c r="AX955" i="2" s="1"/>
  <c r="BA955" i="1"/>
  <c r="BB955" i="1"/>
  <c r="BC955" i="1"/>
  <c r="BG955" i="2" s="1"/>
  <c r="AX956" i="1"/>
  <c r="AY956" i="1"/>
  <c r="AT956" i="2" s="1"/>
  <c r="AX956" i="2" s="1"/>
  <c r="BA956" i="1"/>
  <c r="BB956" i="1"/>
  <c r="BC956" i="1"/>
  <c r="BG956" i="2" s="1"/>
  <c r="AX957" i="1"/>
  <c r="AY957" i="1"/>
  <c r="AT957" i="2" s="1"/>
  <c r="AX957" i="2" s="1"/>
  <c r="BA957" i="1"/>
  <c r="BB957" i="1"/>
  <c r="BC957" i="1"/>
  <c r="BG957" i="2" s="1"/>
  <c r="AX958" i="1"/>
  <c r="AY958" i="1"/>
  <c r="AT958" i="2" s="1"/>
  <c r="AX958" i="2" s="1"/>
  <c r="BA958" i="1"/>
  <c r="BB958" i="1"/>
  <c r="BC958" i="1"/>
  <c r="BG958" i="2" s="1"/>
  <c r="AX959" i="1"/>
  <c r="AY959" i="1"/>
  <c r="AT959" i="2" s="1"/>
  <c r="AX959" i="2" s="1"/>
  <c r="BA959" i="1"/>
  <c r="BB959" i="1"/>
  <c r="BC959" i="1"/>
  <c r="BG959" i="2" s="1"/>
  <c r="AX960" i="1"/>
  <c r="AY960" i="1"/>
  <c r="AT960" i="2" s="1"/>
  <c r="AX960" i="2" s="1"/>
  <c r="BA960" i="1"/>
  <c r="BB960" i="1"/>
  <c r="BC960" i="1"/>
  <c r="BG960" i="2" s="1"/>
  <c r="AX961" i="1"/>
  <c r="AY961" i="1"/>
  <c r="AT961" i="2" s="1"/>
  <c r="AX961" i="2" s="1"/>
  <c r="BA961" i="1"/>
  <c r="BB961" i="1"/>
  <c r="BC961" i="1"/>
  <c r="BG961" i="2" s="1"/>
  <c r="AX962" i="1"/>
  <c r="AY962" i="1"/>
  <c r="AT962" i="2" s="1"/>
  <c r="AX962" i="2" s="1"/>
  <c r="BA962" i="1"/>
  <c r="BB962" i="1"/>
  <c r="BC962" i="1"/>
  <c r="BG962" i="2" s="1"/>
  <c r="AX963" i="1"/>
  <c r="AY963" i="1"/>
  <c r="AT963" i="2" s="1"/>
  <c r="AX963" i="2" s="1"/>
  <c r="BA963" i="1"/>
  <c r="BB963" i="1"/>
  <c r="BC963" i="1"/>
  <c r="BG963" i="2" s="1"/>
  <c r="AX964" i="1"/>
  <c r="AY964" i="1"/>
  <c r="AT964" i="2" s="1"/>
  <c r="AX964" i="2" s="1"/>
  <c r="BA964" i="1"/>
  <c r="BB964" i="1"/>
  <c r="BC964" i="1"/>
  <c r="BG964" i="2" s="1"/>
  <c r="AX965" i="1"/>
  <c r="AY965" i="1"/>
  <c r="AT965" i="2" s="1"/>
  <c r="AX965" i="2" s="1"/>
  <c r="BA965" i="1"/>
  <c r="BB965" i="1"/>
  <c r="BC965" i="1"/>
  <c r="BG965" i="2" s="1"/>
  <c r="AX966" i="1"/>
  <c r="AY966" i="1"/>
  <c r="AT966" i="2" s="1"/>
  <c r="AX966" i="2" s="1"/>
  <c r="BA966" i="1"/>
  <c r="BB966" i="1"/>
  <c r="BC966" i="1"/>
  <c r="BG966" i="2" s="1"/>
  <c r="AX967" i="1"/>
  <c r="AY967" i="1"/>
  <c r="AT967" i="2" s="1"/>
  <c r="AX967" i="2" s="1"/>
  <c r="BA967" i="1"/>
  <c r="BB967" i="1"/>
  <c r="BC967" i="1"/>
  <c r="BG967" i="2" s="1"/>
  <c r="AX968" i="1"/>
  <c r="AY968" i="1"/>
  <c r="AT968" i="2" s="1"/>
  <c r="AX968" i="2" s="1"/>
  <c r="BA968" i="1"/>
  <c r="BB968" i="1"/>
  <c r="BC968" i="1"/>
  <c r="BG968" i="2" s="1"/>
  <c r="AX969" i="1"/>
  <c r="AY969" i="1"/>
  <c r="AT969" i="2" s="1"/>
  <c r="AX969" i="2" s="1"/>
  <c r="BA969" i="1"/>
  <c r="BB969" i="1"/>
  <c r="BC969" i="1"/>
  <c r="BG969" i="2" s="1"/>
  <c r="AX970" i="1"/>
  <c r="AY970" i="1"/>
  <c r="AT970" i="2" s="1"/>
  <c r="AX970" i="2" s="1"/>
  <c r="BA970" i="1"/>
  <c r="BB970" i="1"/>
  <c r="BC970" i="1"/>
  <c r="BG970" i="2" s="1"/>
  <c r="AX971" i="1"/>
  <c r="AY971" i="1"/>
  <c r="AT971" i="2" s="1"/>
  <c r="AX971" i="2" s="1"/>
  <c r="BA971" i="1"/>
  <c r="BB971" i="1"/>
  <c r="BC971" i="1"/>
  <c r="BG971" i="2" s="1"/>
  <c r="AX972" i="1"/>
  <c r="AY972" i="1"/>
  <c r="AT972" i="2" s="1"/>
  <c r="AX972" i="2" s="1"/>
  <c r="BA972" i="1"/>
  <c r="BB972" i="1"/>
  <c r="BC972" i="1"/>
  <c r="BG972" i="2" s="1"/>
  <c r="AX973" i="1"/>
  <c r="AY973" i="1"/>
  <c r="AT973" i="2" s="1"/>
  <c r="AX973" i="2" s="1"/>
  <c r="BA973" i="1"/>
  <c r="BB973" i="1"/>
  <c r="BC973" i="1"/>
  <c r="BG973" i="2" s="1"/>
  <c r="AX974" i="1"/>
  <c r="AY974" i="1"/>
  <c r="AT974" i="2" s="1"/>
  <c r="AX974" i="2" s="1"/>
  <c r="BA974" i="1"/>
  <c r="BB974" i="1"/>
  <c r="BC974" i="1"/>
  <c r="BG974" i="2" s="1"/>
  <c r="AX975" i="1"/>
  <c r="AY975" i="1"/>
  <c r="AT975" i="2" s="1"/>
  <c r="AX975" i="2" s="1"/>
  <c r="BA975" i="1"/>
  <c r="BB975" i="1"/>
  <c r="BC975" i="1"/>
  <c r="BG975" i="2" s="1"/>
  <c r="AX976" i="1"/>
  <c r="AY976" i="1"/>
  <c r="AT976" i="2" s="1"/>
  <c r="AX976" i="2" s="1"/>
  <c r="BA976" i="1"/>
  <c r="BB976" i="1"/>
  <c r="BC976" i="1"/>
  <c r="BG976" i="2" s="1"/>
  <c r="AX977" i="1"/>
  <c r="AY977" i="1"/>
  <c r="AT977" i="2" s="1"/>
  <c r="AX977" i="2" s="1"/>
  <c r="BA977" i="1"/>
  <c r="BB977" i="1"/>
  <c r="BC977" i="1"/>
  <c r="BG977" i="2" s="1"/>
  <c r="AX978" i="1"/>
  <c r="AY978" i="1"/>
  <c r="AT978" i="2" s="1"/>
  <c r="AX978" i="2" s="1"/>
  <c r="BA978" i="1"/>
  <c r="BB978" i="1"/>
  <c r="BC978" i="1"/>
  <c r="BG978" i="2" s="1"/>
  <c r="AX979" i="1"/>
  <c r="AY979" i="1"/>
  <c r="AT979" i="2" s="1"/>
  <c r="AX979" i="2" s="1"/>
  <c r="BA979" i="1"/>
  <c r="BB979" i="1"/>
  <c r="BC979" i="1"/>
  <c r="BG979" i="2" s="1"/>
  <c r="AX980" i="1"/>
  <c r="AY980" i="1"/>
  <c r="AT980" i="2" s="1"/>
  <c r="AX980" i="2" s="1"/>
  <c r="BA980" i="1"/>
  <c r="BB980" i="1"/>
  <c r="BC980" i="1"/>
  <c r="BG980" i="2" s="1"/>
  <c r="AX981" i="1"/>
  <c r="AY981" i="1"/>
  <c r="AT981" i="2" s="1"/>
  <c r="AX981" i="2" s="1"/>
  <c r="BA981" i="1"/>
  <c r="BB981" i="1"/>
  <c r="BC981" i="1"/>
  <c r="BG981" i="2" s="1"/>
  <c r="AX982" i="1"/>
  <c r="AY982" i="1"/>
  <c r="AT982" i="2" s="1"/>
  <c r="AX982" i="2" s="1"/>
  <c r="BA982" i="1"/>
  <c r="BB982" i="1"/>
  <c r="BC982" i="1"/>
  <c r="BG982" i="2" s="1"/>
  <c r="AX983" i="1"/>
  <c r="AY983" i="1"/>
  <c r="AT983" i="2" s="1"/>
  <c r="AX983" i="2" s="1"/>
  <c r="BA983" i="1"/>
  <c r="BB983" i="1"/>
  <c r="BC983" i="1"/>
  <c r="BG983" i="2" s="1"/>
  <c r="AX984" i="1"/>
  <c r="AY984" i="1"/>
  <c r="AT984" i="2" s="1"/>
  <c r="AX984" i="2" s="1"/>
  <c r="BA984" i="1"/>
  <c r="BB984" i="1"/>
  <c r="BC984" i="1"/>
  <c r="BG984" i="2" s="1"/>
  <c r="AX985" i="1"/>
  <c r="AY985" i="1"/>
  <c r="AT985" i="2" s="1"/>
  <c r="AX985" i="2" s="1"/>
  <c r="BA985" i="1"/>
  <c r="BB985" i="1"/>
  <c r="BC985" i="1"/>
  <c r="BG985" i="2" s="1"/>
  <c r="AX986" i="1"/>
  <c r="AY986" i="1"/>
  <c r="AT986" i="2" s="1"/>
  <c r="AX986" i="2" s="1"/>
  <c r="BA986" i="1"/>
  <c r="BB986" i="1"/>
  <c r="BC986" i="1"/>
  <c r="BG986" i="2" s="1"/>
  <c r="AX987" i="1"/>
  <c r="AY987" i="1"/>
  <c r="AT987" i="2" s="1"/>
  <c r="AX987" i="2" s="1"/>
  <c r="BA987" i="1"/>
  <c r="BB987" i="1"/>
  <c r="BC987" i="1"/>
  <c r="BG987" i="2" s="1"/>
  <c r="AX988" i="1"/>
  <c r="AY988" i="1"/>
  <c r="AT988" i="2" s="1"/>
  <c r="AX988" i="2" s="1"/>
  <c r="BA988" i="1"/>
  <c r="BB988" i="1"/>
  <c r="BC988" i="1"/>
  <c r="BG988" i="2" s="1"/>
  <c r="AX989" i="1"/>
  <c r="AY989" i="1"/>
  <c r="AT989" i="2" s="1"/>
  <c r="AX989" i="2" s="1"/>
  <c r="BA989" i="1"/>
  <c r="BB989" i="1"/>
  <c r="BC989" i="1"/>
  <c r="BG989" i="2" s="1"/>
  <c r="AX990" i="1"/>
  <c r="AY990" i="1"/>
  <c r="AT990" i="2" s="1"/>
  <c r="AX990" i="2" s="1"/>
  <c r="AZ990" i="1"/>
  <c r="BA990" i="1"/>
  <c r="BB990" i="1"/>
  <c r="BC990" i="1"/>
  <c r="BG990" i="2" s="1"/>
  <c r="AX991" i="1"/>
  <c r="AY991" i="1"/>
  <c r="AT991" i="2" s="1"/>
  <c r="AX991" i="2" s="1"/>
  <c r="AZ991" i="1"/>
  <c r="BA991" i="1"/>
  <c r="BB991" i="1"/>
  <c r="BC991" i="1"/>
  <c r="BG991" i="2" s="1"/>
  <c r="AX992" i="1"/>
  <c r="AY992" i="1"/>
  <c r="AT992" i="2" s="1"/>
  <c r="AX992" i="2" s="1"/>
  <c r="AZ992" i="1"/>
  <c r="BA992" i="1"/>
  <c r="BB992" i="1"/>
  <c r="BC992" i="1"/>
  <c r="BG992" i="2" s="1"/>
  <c r="AX993" i="1"/>
  <c r="AY993" i="1"/>
  <c r="AT993" i="2" s="1"/>
  <c r="AX993" i="2" s="1"/>
  <c r="AZ993" i="1"/>
  <c r="BA993" i="1"/>
  <c r="BB993" i="1"/>
  <c r="BC993" i="1"/>
  <c r="BG993" i="2" s="1"/>
  <c r="AX994" i="1"/>
  <c r="AY994" i="1"/>
  <c r="AT994" i="2" s="1"/>
  <c r="AX994" i="2" s="1"/>
  <c r="AZ994" i="1"/>
  <c r="BA994" i="1"/>
  <c r="BB994" i="1"/>
  <c r="BC994" i="1"/>
  <c r="BG994" i="2" s="1"/>
  <c r="AX995" i="1"/>
  <c r="AY995" i="1"/>
  <c r="AT995" i="2" s="1"/>
  <c r="AX995" i="2" s="1"/>
  <c r="AZ995" i="1"/>
  <c r="BA995" i="1"/>
  <c r="BB995" i="1"/>
  <c r="BC995" i="1"/>
  <c r="BG995" i="2" s="1"/>
  <c r="AX996" i="1"/>
  <c r="AY996" i="1"/>
  <c r="AT996" i="2" s="1"/>
  <c r="AX996" i="2" s="1"/>
  <c r="AZ996" i="1"/>
  <c r="BA996" i="1"/>
  <c r="BB996" i="1"/>
  <c r="BC996" i="1"/>
  <c r="BG996" i="2" s="1"/>
  <c r="AX997" i="1"/>
  <c r="AY997" i="1"/>
  <c r="AT997" i="2" s="1"/>
  <c r="AX997" i="2" s="1"/>
  <c r="AZ997" i="1"/>
  <c r="BA997" i="1"/>
  <c r="BB997" i="1"/>
  <c r="BC997" i="1"/>
  <c r="BG997" i="2" s="1"/>
  <c r="AX998" i="1"/>
  <c r="AY998" i="1"/>
  <c r="AT998" i="2" s="1"/>
  <c r="AX998" i="2" s="1"/>
  <c r="AZ998" i="1"/>
  <c r="BA998" i="1"/>
  <c r="BB998" i="1"/>
  <c r="BC998" i="1"/>
  <c r="BG998" i="2" s="1"/>
  <c r="AX999" i="1"/>
  <c r="AY999" i="1"/>
  <c r="AT999" i="2" s="1"/>
  <c r="AX999" i="2" s="1"/>
  <c r="AZ999" i="1"/>
  <c r="BA999" i="1"/>
  <c r="BB999" i="1"/>
  <c r="BC999" i="1"/>
  <c r="BG999" i="2" s="1"/>
  <c r="AX1000" i="1"/>
  <c r="AY1000" i="1"/>
  <c r="AT1000" i="2" s="1"/>
  <c r="AX1000" i="2" s="1"/>
  <c r="AZ1000" i="1"/>
  <c r="BA1000" i="1"/>
  <c r="BB1000" i="1"/>
  <c r="BC1000" i="1"/>
  <c r="BG1000" i="2" s="1"/>
  <c r="AX1001" i="1"/>
  <c r="AY1001" i="1"/>
  <c r="AT1001" i="2" s="1"/>
  <c r="AX1001" i="2" s="1"/>
  <c r="AZ1001" i="1"/>
  <c r="BA1001" i="1"/>
  <c r="BB1001" i="1"/>
  <c r="BC1001" i="1"/>
  <c r="BG1001" i="2" s="1"/>
  <c r="AX1002" i="1"/>
  <c r="AY1002" i="1"/>
  <c r="AT1002" i="2" s="1"/>
  <c r="AX1002" i="2" s="1"/>
  <c r="AZ1002" i="1"/>
  <c r="BA1002" i="1"/>
  <c r="BB1002" i="1"/>
  <c r="BC1002" i="1"/>
  <c r="BG1002" i="2" s="1"/>
  <c r="AX1003" i="1"/>
  <c r="AY1003" i="1"/>
  <c r="AT1003" i="2" s="1"/>
  <c r="AX1003" i="2" s="1"/>
  <c r="AZ1003" i="1"/>
  <c r="BA1003" i="1"/>
  <c r="BB1003" i="1"/>
  <c r="BC1003" i="1"/>
  <c r="BG1003" i="2" s="1"/>
  <c r="AX1004" i="1"/>
  <c r="AY1004" i="1"/>
  <c r="AT1004" i="2" s="1"/>
  <c r="AX1004" i="2" s="1"/>
  <c r="AZ1004" i="1"/>
  <c r="BA1004" i="1"/>
  <c r="BB1004" i="1"/>
  <c r="BC1004" i="1"/>
  <c r="BG1004" i="2" s="1"/>
  <c r="AX1005" i="1"/>
  <c r="AY1005" i="1"/>
  <c r="AT1005" i="2" s="1"/>
  <c r="AX1005" i="2" s="1"/>
  <c r="AZ1005" i="1"/>
  <c r="BA1005" i="1"/>
  <c r="BB1005" i="1"/>
  <c r="BC1005" i="1"/>
  <c r="BG1005" i="2" s="1"/>
  <c r="AX1006" i="1"/>
  <c r="AY1006" i="1"/>
  <c r="AT1006" i="2" s="1"/>
  <c r="AX1006" i="2" s="1"/>
  <c r="AZ1006" i="1"/>
  <c r="BA1006" i="1"/>
  <c r="BB1006" i="1"/>
  <c r="BC1006" i="1"/>
  <c r="BG1006" i="2" s="1"/>
  <c r="AX1007" i="1"/>
  <c r="AY1007" i="1"/>
  <c r="AT1007" i="2" s="1"/>
  <c r="AX1007" i="2" s="1"/>
  <c r="AZ1007" i="1"/>
  <c r="BA1007" i="1"/>
  <c r="BB1007" i="1"/>
  <c r="BC1007" i="1"/>
  <c r="BG1007" i="2" s="1"/>
  <c r="AX1008" i="1"/>
  <c r="AY1008" i="1"/>
  <c r="AT1008" i="2" s="1"/>
  <c r="AX1008" i="2" s="1"/>
  <c r="AZ1008" i="1"/>
  <c r="BA1008" i="1"/>
  <c r="BB1008" i="1"/>
  <c r="BC1008" i="1"/>
  <c r="BG1008" i="2" s="1"/>
  <c r="AX1009" i="1"/>
  <c r="AY1009" i="1"/>
  <c r="AT1009" i="2" s="1"/>
  <c r="AX1009" i="2" s="1"/>
  <c r="AZ1009" i="1"/>
  <c r="BA1009" i="1"/>
  <c r="BB1009" i="1"/>
  <c r="BC1009" i="1"/>
  <c r="BG1009" i="2" s="1"/>
  <c r="AX1010" i="1"/>
  <c r="AY1010" i="1"/>
  <c r="AT1010" i="2" s="1"/>
  <c r="AX1010" i="2" s="1"/>
  <c r="AZ1010" i="1"/>
  <c r="BA1010" i="1"/>
  <c r="BB1010" i="1"/>
  <c r="BC1010" i="1"/>
  <c r="BG1010" i="2" s="1"/>
  <c r="AX1011" i="1"/>
  <c r="AY1011" i="1"/>
  <c r="AT1011" i="2" s="1"/>
  <c r="AX1011" i="2" s="1"/>
  <c r="AZ1011" i="1"/>
  <c r="BA1011" i="1"/>
  <c r="BB1011" i="1"/>
  <c r="BC1011" i="1"/>
  <c r="BG1011" i="2" s="1"/>
  <c r="AX1012" i="1"/>
  <c r="AY1012" i="1"/>
  <c r="AT1012" i="2" s="1"/>
  <c r="AX1012" i="2" s="1"/>
  <c r="AZ1012" i="1"/>
  <c r="BA1012" i="1"/>
  <c r="BB1012" i="1"/>
  <c r="BC1012" i="1"/>
  <c r="BG1012" i="2" s="1"/>
  <c r="AX1013" i="1"/>
  <c r="AY1013" i="1"/>
  <c r="AT1013" i="2" s="1"/>
  <c r="AX1013" i="2" s="1"/>
  <c r="AZ1013" i="1"/>
  <c r="BA1013" i="1"/>
  <c r="BB1013" i="1"/>
  <c r="BC1013" i="1"/>
  <c r="BG1013" i="2" s="1"/>
  <c r="AX1014" i="1"/>
  <c r="AY1014" i="1"/>
  <c r="AT1014" i="2" s="1"/>
  <c r="AX1014" i="2" s="1"/>
  <c r="AZ1014" i="1"/>
  <c r="BA1014" i="1"/>
  <c r="BB1014" i="1"/>
  <c r="BC1014" i="1"/>
  <c r="BG1014" i="2" s="1"/>
  <c r="AX1015" i="1"/>
  <c r="AY1015" i="1"/>
  <c r="AT1015" i="2" s="1"/>
  <c r="AX1015" i="2" s="1"/>
  <c r="AZ1015" i="1"/>
  <c r="BA1015" i="1"/>
  <c r="BB1015" i="1"/>
  <c r="BC1015" i="1"/>
  <c r="BG1015" i="2" s="1"/>
  <c r="AX1016" i="1"/>
  <c r="AY1016" i="1"/>
  <c r="AT1016" i="2" s="1"/>
  <c r="AX1016" i="2" s="1"/>
  <c r="AZ1016" i="1"/>
  <c r="BA1016" i="1"/>
  <c r="BB1016" i="1"/>
  <c r="BC1016" i="1"/>
  <c r="BG1016" i="2" s="1"/>
  <c r="AX1017" i="1"/>
  <c r="AY1017" i="1"/>
  <c r="AT1017" i="2" s="1"/>
  <c r="AX1017" i="2" s="1"/>
  <c r="AZ1017" i="1"/>
  <c r="BA1017" i="1"/>
  <c r="BB1017" i="1"/>
  <c r="BC1017" i="1"/>
  <c r="BG1017" i="2" s="1"/>
  <c r="AX1018" i="1"/>
  <c r="AY1018" i="1"/>
  <c r="AT1018" i="2" s="1"/>
  <c r="AX1018" i="2" s="1"/>
  <c r="AZ1018" i="1"/>
  <c r="BA1018" i="1"/>
  <c r="BB1018" i="1"/>
  <c r="BC1018" i="1"/>
  <c r="BG1018" i="2" s="1"/>
  <c r="AX1019" i="1"/>
  <c r="AY1019" i="1"/>
  <c r="AT1019" i="2" s="1"/>
  <c r="AX1019" i="2" s="1"/>
  <c r="AZ1019" i="1"/>
  <c r="BA1019" i="1"/>
  <c r="BB1019" i="1"/>
  <c r="BC1019" i="1"/>
  <c r="BG1019" i="2" s="1"/>
  <c r="AX1020" i="1"/>
  <c r="AY1020" i="1"/>
  <c r="AT1020" i="2" s="1"/>
  <c r="AX1020" i="2" s="1"/>
  <c r="AZ1020" i="1"/>
  <c r="BA1020" i="1"/>
  <c r="BB1020" i="1"/>
  <c r="BC1020" i="1"/>
  <c r="BG1020" i="2" s="1"/>
  <c r="AX1021" i="1"/>
  <c r="AY1021" i="1"/>
  <c r="AT1021" i="2" s="1"/>
  <c r="AX1021" i="2" s="1"/>
  <c r="AZ1021" i="1"/>
  <c r="BA1021" i="1"/>
  <c r="BB1021" i="1"/>
  <c r="BC1021" i="1"/>
  <c r="BG1021" i="2" s="1"/>
  <c r="AX1022" i="1"/>
  <c r="AY1022" i="1"/>
  <c r="AT1022" i="2" s="1"/>
  <c r="AX1022" i="2" s="1"/>
  <c r="AZ1022" i="1"/>
  <c r="BA1022" i="1"/>
  <c r="BB1022" i="1"/>
  <c r="BC1022" i="1"/>
  <c r="BG1022" i="2" s="1"/>
  <c r="AX1023" i="1"/>
  <c r="AY1023" i="1"/>
  <c r="AT1023" i="2" s="1"/>
  <c r="AX1023" i="2" s="1"/>
  <c r="AZ1023" i="1"/>
  <c r="BA1023" i="1"/>
  <c r="BB1023" i="1"/>
  <c r="BC1023" i="1"/>
  <c r="BG1023" i="2" s="1"/>
  <c r="AX1024" i="1"/>
  <c r="AY1024" i="1"/>
  <c r="AT1024" i="2" s="1"/>
  <c r="AX1024" i="2" s="1"/>
  <c r="AZ1024" i="1"/>
  <c r="BA1024" i="1"/>
  <c r="BB1024" i="1"/>
  <c r="BC1024" i="1"/>
  <c r="BG1024" i="2" s="1"/>
  <c r="AX1025" i="1"/>
  <c r="AY1025" i="1"/>
  <c r="AT1025" i="2" s="1"/>
  <c r="AX1025" i="2" s="1"/>
  <c r="AZ1025" i="1"/>
  <c r="BA1025" i="1"/>
  <c r="BB1025" i="1"/>
  <c r="BC1025" i="1"/>
  <c r="BG1025" i="2" s="1"/>
  <c r="AX1026" i="1"/>
  <c r="AY1026" i="1"/>
  <c r="AT1026" i="2" s="1"/>
  <c r="AX1026" i="2" s="1"/>
  <c r="AZ1026" i="1"/>
  <c r="BA1026" i="1"/>
  <c r="BB1026" i="1"/>
  <c r="BC1026" i="1"/>
  <c r="BG1026" i="2" s="1"/>
  <c r="AX1027" i="1"/>
  <c r="AY1027" i="1"/>
  <c r="AT1027" i="2" s="1"/>
  <c r="AX1027" i="2" s="1"/>
  <c r="AZ1027" i="1"/>
  <c r="BA1027" i="1"/>
  <c r="BB1027" i="1"/>
  <c r="BC1027" i="1"/>
  <c r="BG1027" i="2" s="1"/>
  <c r="AX1028" i="1"/>
  <c r="AY1028" i="1"/>
  <c r="AT1028" i="2" s="1"/>
  <c r="AX1028" i="2" s="1"/>
  <c r="AZ1028" i="1"/>
  <c r="BA1028" i="1"/>
  <c r="BB1028" i="1"/>
  <c r="BC1028" i="1"/>
  <c r="BG1028" i="2" s="1"/>
  <c r="AX1029" i="1"/>
  <c r="AY1029" i="1"/>
  <c r="AT1029" i="2" s="1"/>
  <c r="AX1029" i="2" s="1"/>
  <c r="AZ1029" i="1"/>
  <c r="BA1029" i="1"/>
  <c r="BB1029" i="1"/>
  <c r="BC1029" i="1"/>
  <c r="BG1029" i="2" s="1"/>
  <c r="AX1030" i="1"/>
  <c r="AY1030" i="1"/>
  <c r="AT1030" i="2" s="1"/>
  <c r="AX1030" i="2" s="1"/>
  <c r="AZ1030" i="1"/>
  <c r="BA1030" i="1"/>
  <c r="BB1030" i="1"/>
  <c r="BC1030" i="1"/>
  <c r="BG1030" i="2" s="1"/>
  <c r="AX1031" i="1"/>
  <c r="AY1031" i="1"/>
  <c r="AT1031" i="2" s="1"/>
  <c r="AX1031" i="2" s="1"/>
  <c r="AZ1031" i="1"/>
  <c r="BA1031" i="1"/>
  <c r="BB1031" i="1"/>
  <c r="BC1031" i="1"/>
  <c r="BG1031" i="2" s="1"/>
  <c r="AX1032" i="1"/>
  <c r="AY1032" i="1"/>
  <c r="AT1032" i="2" s="1"/>
  <c r="AX1032" i="2" s="1"/>
  <c r="AZ1032" i="1"/>
  <c r="BA1032" i="1"/>
  <c r="BB1032" i="1"/>
  <c r="BC1032" i="1"/>
  <c r="BG1032" i="2" s="1"/>
  <c r="AX1033" i="1"/>
  <c r="AY1033" i="1"/>
  <c r="AT1033" i="2" s="1"/>
  <c r="AX1033" i="2" s="1"/>
  <c r="AZ1033" i="1"/>
  <c r="BA1033" i="1"/>
  <c r="BB1033" i="1"/>
  <c r="BC1033" i="1"/>
  <c r="BG1033" i="2" s="1"/>
  <c r="AX1034" i="1"/>
  <c r="AY1034" i="1"/>
  <c r="AT1034" i="2" s="1"/>
  <c r="AX1034" i="2" s="1"/>
  <c r="AZ1034" i="1"/>
  <c r="BA1034" i="1"/>
  <c r="BB1034" i="1"/>
  <c r="BC1034" i="1"/>
  <c r="BG1034" i="2" s="1"/>
  <c r="AX1035" i="1"/>
  <c r="AY1035" i="1"/>
  <c r="AT1035" i="2" s="1"/>
  <c r="AX1035" i="2" s="1"/>
  <c r="AZ1035" i="1"/>
  <c r="BA1035" i="1"/>
  <c r="BB1035" i="1"/>
  <c r="BC1035" i="1"/>
  <c r="BG1035" i="2" s="1"/>
  <c r="AX1036" i="1"/>
  <c r="AY1036" i="1"/>
  <c r="AT1036" i="2" s="1"/>
  <c r="AX1036" i="2" s="1"/>
  <c r="AZ1036" i="1"/>
  <c r="BA1036" i="1"/>
  <c r="BB1036" i="1"/>
  <c r="BC1036" i="1"/>
  <c r="BG1036" i="2" s="1"/>
  <c r="AX1037" i="1"/>
  <c r="AY1037" i="1"/>
  <c r="AT1037" i="2" s="1"/>
  <c r="AX1037" i="2" s="1"/>
  <c r="AZ1037" i="1"/>
  <c r="BA1037" i="1"/>
  <c r="BB1037" i="1"/>
  <c r="BC1037" i="1"/>
  <c r="BG1037" i="2" s="1"/>
  <c r="AX1038" i="1"/>
  <c r="AY1038" i="1"/>
  <c r="AT1038" i="2" s="1"/>
  <c r="AX1038" i="2" s="1"/>
  <c r="AZ1038" i="1"/>
  <c r="BA1038" i="1"/>
  <c r="BB1038" i="1"/>
  <c r="BC1038" i="1"/>
  <c r="BG1038" i="2" s="1"/>
  <c r="AX1039" i="1"/>
  <c r="AY1039" i="1"/>
  <c r="AT1039" i="2" s="1"/>
  <c r="AX1039" i="2" s="1"/>
  <c r="AZ1039" i="1"/>
  <c r="BA1039" i="1"/>
  <c r="BB1039" i="1"/>
  <c r="BC1039" i="1"/>
  <c r="BG1039" i="2" s="1"/>
  <c r="AX1040" i="1"/>
  <c r="AY1040" i="1"/>
  <c r="AT1040" i="2" s="1"/>
  <c r="AX1040" i="2" s="1"/>
  <c r="AZ1040" i="1"/>
  <c r="BA1040" i="1"/>
  <c r="BB1040" i="1"/>
  <c r="BC1040" i="1"/>
  <c r="BG1040" i="2" s="1"/>
  <c r="AX1041" i="1"/>
  <c r="AY1041" i="1"/>
  <c r="AT1041" i="2" s="1"/>
  <c r="AX1041" i="2" s="1"/>
  <c r="AZ1041" i="1"/>
  <c r="BA1041" i="1"/>
  <c r="BB1041" i="1"/>
  <c r="BC1041" i="1"/>
  <c r="BG1041" i="2" s="1"/>
  <c r="AX1042" i="1"/>
  <c r="AY1042" i="1"/>
  <c r="AT1042" i="2" s="1"/>
  <c r="AX1042" i="2" s="1"/>
  <c r="AZ1042" i="1"/>
  <c r="BA1042" i="1"/>
  <c r="BB1042" i="1"/>
  <c r="BC1042" i="1"/>
  <c r="BG1042" i="2" s="1"/>
  <c r="AX1043" i="1"/>
  <c r="AY1043" i="1"/>
  <c r="AT1043" i="2" s="1"/>
  <c r="AX1043" i="2" s="1"/>
  <c r="AZ1043" i="1"/>
  <c r="BA1043" i="1"/>
  <c r="BB1043" i="1"/>
  <c r="BC1043" i="1"/>
  <c r="BG1043" i="2" s="1"/>
  <c r="AX1044" i="1"/>
  <c r="AY1044" i="1"/>
  <c r="AT1044" i="2" s="1"/>
  <c r="AX1044" i="2" s="1"/>
  <c r="AZ1044" i="1"/>
  <c r="BA1044" i="1"/>
  <c r="BB1044" i="1"/>
  <c r="BC1044" i="1"/>
  <c r="BG1044" i="2" s="1"/>
  <c r="AX1045" i="1"/>
  <c r="AY1045" i="1"/>
  <c r="AT1045" i="2" s="1"/>
  <c r="AX1045" i="2" s="1"/>
  <c r="AZ1045" i="1"/>
  <c r="BA1045" i="1"/>
  <c r="BB1045" i="1"/>
  <c r="BC1045" i="1"/>
  <c r="BG1045" i="2" s="1"/>
  <c r="AX1046" i="1"/>
  <c r="AY1046" i="1"/>
  <c r="AT1046" i="2" s="1"/>
  <c r="AX1046" i="2" s="1"/>
  <c r="AZ1046" i="1"/>
  <c r="BA1046" i="1"/>
  <c r="BB1046" i="1"/>
  <c r="BC1046" i="1"/>
  <c r="BG1046" i="2" s="1"/>
  <c r="AX1047" i="1"/>
  <c r="AY1047" i="1"/>
  <c r="AT1047" i="2" s="1"/>
  <c r="AX1047" i="2" s="1"/>
  <c r="AZ1047" i="1"/>
  <c r="BA1047" i="1"/>
  <c r="BB1047" i="1"/>
  <c r="BC1047" i="1"/>
  <c r="BG1047" i="2" s="1"/>
  <c r="AX1048" i="1"/>
  <c r="AY1048" i="1"/>
  <c r="AT1048" i="2" s="1"/>
  <c r="AX1048" i="2" s="1"/>
  <c r="AZ1048" i="1"/>
  <c r="BA1048" i="1"/>
  <c r="BB1048" i="1"/>
  <c r="BC1048" i="1"/>
  <c r="BG1048" i="2" s="1"/>
  <c r="AX1049" i="1"/>
  <c r="AY1049" i="1"/>
  <c r="AT1049" i="2" s="1"/>
  <c r="AX1049" i="2" s="1"/>
  <c r="AZ1049" i="1"/>
  <c r="BA1049" i="1"/>
  <c r="BB1049" i="1"/>
  <c r="BC1049" i="1"/>
  <c r="BG1049" i="2" s="1"/>
  <c r="AX1050" i="1"/>
  <c r="AY1050" i="1"/>
  <c r="AT1050" i="2" s="1"/>
  <c r="AX1050" i="2" s="1"/>
  <c r="AZ1050" i="1"/>
  <c r="BA1050" i="1"/>
  <c r="BB1050" i="1"/>
  <c r="BC1050" i="1"/>
  <c r="BG1050" i="2" s="1"/>
  <c r="AX1051" i="1"/>
  <c r="AY1051" i="1"/>
  <c r="AT1051" i="2" s="1"/>
  <c r="AX1051" i="2" s="1"/>
  <c r="AZ1051" i="1"/>
  <c r="BA1051" i="1"/>
  <c r="BB1051" i="1"/>
  <c r="BC1051" i="1"/>
  <c r="BG1051" i="2" s="1"/>
  <c r="AX1052" i="1"/>
  <c r="AY1052" i="1"/>
  <c r="AT1052" i="2" s="1"/>
  <c r="AX1052" i="2" s="1"/>
  <c r="AZ1052" i="1"/>
  <c r="BA1052" i="1"/>
  <c r="BB1052" i="1"/>
  <c r="BC1052" i="1"/>
  <c r="BG1052" i="2" s="1"/>
  <c r="AX1053" i="1"/>
  <c r="AY1053" i="1"/>
  <c r="AT1053" i="2" s="1"/>
  <c r="AX1053" i="2" s="1"/>
  <c r="AZ1053" i="1"/>
  <c r="BA1053" i="1"/>
  <c r="BB1053" i="1"/>
  <c r="BC1053" i="1"/>
  <c r="BG1053" i="2" s="1"/>
  <c r="AX1054" i="1"/>
  <c r="AY1054" i="1"/>
  <c r="AT1054" i="2" s="1"/>
  <c r="AX1054" i="2" s="1"/>
  <c r="AZ1054" i="1"/>
  <c r="BA1054" i="1"/>
  <c r="BB1054" i="1"/>
  <c r="BC1054" i="1"/>
  <c r="BG1054" i="2" s="1"/>
  <c r="AX1055" i="1"/>
  <c r="AY1055" i="1"/>
  <c r="AT1055" i="2" s="1"/>
  <c r="AX1055" i="2" s="1"/>
  <c r="AZ1055" i="1"/>
  <c r="BA1055" i="1"/>
  <c r="BB1055" i="1"/>
  <c r="BC1055" i="1"/>
  <c r="BG1055" i="2" s="1"/>
  <c r="AX1056" i="1"/>
  <c r="AY1056" i="1"/>
  <c r="AT1056" i="2" s="1"/>
  <c r="AX1056" i="2" s="1"/>
  <c r="AZ1056" i="1"/>
  <c r="BA1056" i="1"/>
  <c r="BB1056" i="1"/>
  <c r="BC1056" i="1"/>
  <c r="BG1056" i="2" s="1"/>
  <c r="AX1057" i="1"/>
  <c r="AY1057" i="1"/>
  <c r="AT1057" i="2" s="1"/>
  <c r="AX1057" i="2" s="1"/>
  <c r="AZ1057" i="1"/>
  <c r="BA1057" i="1"/>
  <c r="BB1057" i="1"/>
  <c r="BC1057" i="1"/>
  <c r="BG1057" i="2" s="1"/>
  <c r="AX1058" i="1"/>
  <c r="AY1058" i="1"/>
  <c r="AT1058" i="2" s="1"/>
  <c r="AX1058" i="2" s="1"/>
  <c r="AZ1058" i="1"/>
  <c r="BA1058" i="1"/>
  <c r="BB1058" i="1"/>
  <c r="BC1058" i="1"/>
  <c r="BG1058" i="2" s="1"/>
  <c r="AX1059" i="1"/>
  <c r="AY1059" i="1"/>
  <c r="AT1059" i="2" s="1"/>
  <c r="AX1059" i="2" s="1"/>
  <c r="AZ1059" i="1"/>
  <c r="BA1059" i="1"/>
  <c r="BB1059" i="1"/>
  <c r="BC1059" i="1"/>
  <c r="BG1059" i="2" s="1"/>
  <c r="AX1060" i="1"/>
  <c r="AY1060" i="1"/>
  <c r="AT1060" i="2" s="1"/>
  <c r="AX1060" i="2" s="1"/>
  <c r="AZ1060" i="1"/>
  <c r="BA1060" i="1"/>
  <c r="BB1060" i="1"/>
  <c r="BC1060" i="1"/>
  <c r="BG1060" i="2" s="1"/>
  <c r="AX1061" i="1"/>
  <c r="AY1061" i="1"/>
  <c r="AT1061" i="2" s="1"/>
  <c r="AX1061" i="2" s="1"/>
  <c r="AZ1061" i="1"/>
  <c r="BA1061" i="1"/>
  <c r="BB1061" i="1"/>
  <c r="BC1061" i="1"/>
  <c r="BG1061" i="2" s="1"/>
  <c r="AX1062" i="1"/>
  <c r="AY1062" i="1"/>
  <c r="AT1062" i="2" s="1"/>
  <c r="AX1062" i="2" s="1"/>
  <c r="AZ1062" i="1"/>
  <c r="BA1062" i="1"/>
  <c r="BB1062" i="1"/>
  <c r="BC1062" i="1"/>
  <c r="BG1062" i="2" s="1"/>
  <c r="AX1063" i="1"/>
  <c r="AY1063" i="1"/>
  <c r="AT1063" i="2" s="1"/>
  <c r="AX1063" i="2" s="1"/>
  <c r="AZ1063" i="1"/>
  <c r="BA1063" i="1"/>
  <c r="BB1063" i="1"/>
  <c r="BC1063" i="1"/>
  <c r="BG1063" i="2" s="1"/>
  <c r="AX1064" i="1"/>
  <c r="AY1064" i="1"/>
  <c r="AT1064" i="2" s="1"/>
  <c r="AX1064" i="2" s="1"/>
  <c r="AZ1064" i="1"/>
  <c r="BA1064" i="1"/>
  <c r="BB1064" i="1"/>
  <c r="BC1064" i="1"/>
  <c r="BG1064" i="2" s="1"/>
  <c r="AX1065" i="1"/>
  <c r="AY1065" i="1"/>
  <c r="AT1065" i="2" s="1"/>
  <c r="AX1065" i="2" s="1"/>
  <c r="AZ1065" i="1"/>
  <c r="BA1065" i="1"/>
  <c r="BB1065" i="1"/>
  <c r="BC1065" i="1"/>
  <c r="BG1065" i="2" s="1"/>
  <c r="AX1066" i="1"/>
  <c r="AY1066" i="1"/>
  <c r="AT1066" i="2" s="1"/>
  <c r="AX1066" i="2" s="1"/>
  <c r="AZ1066" i="1"/>
  <c r="BA1066" i="1"/>
  <c r="BB1066" i="1"/>
  <c r="BC1066" i="1"/>
  <c r="BG1066" i="2" s="1"/>
  <c r="AX1067" i="1"/>
  <c r="AY1067" i="1"/>
  <c r="AT1067" i="2" s="1"/>
  <c r="AX1067" i="2" s="1"/>
  <c r="AZ1067" i="1"/>
  <c r="BA1067" i="1"/>
  <c r="BB1067" i="1"/>
  <c r="BC1067" i="1"/>
  <c r="BG1067" i="2" s="1"/>
  <c r="AX1068" i="1"/>
  <c r="AY1068" i="1"/>
  <c r="AT1068" i="2" s="1"/>
  <c r="AX1068" i="2" s="1"/>
  <c r="AZ1068" i="1"/>
  <c r="BA1068" i="1"/>
  <c r="BB1068" i="1"/>
  <c r="BC1068" i="1"/>
  <c r="BG1068" i="2" s="1"/>
  <c r="AX1069" i="1"/>
  <c r="AY1069" i="1"/>
  <c r="AT1069" i="2" s="1"/>
  <c r="AX1069" i="2" s="1"/>
  <c r="AZ1069" i="1"/>
  <c r="BA1069" i="1"/>
  <c r="BB1069" i="1"/>
  <c r="BC1069" i="1"/>
  <c r="BG1069" i="2" s="1"/>
  <c r="AX1070" i="1"/>
  <c r="AY1070" i="1"/>
  <c r="AT1070" i="2" s="1"/>
  <c r="AX1070" i="2" s="1"/>
  <c r="AZ1070" i="1"/>
  <c r="BA1070" i="1"/>
  <c r="BB1070" i="1"/>
  <c r="BC1070" i="1"/>
  <c r="BG1070" i="2" s="1"/>
  <c r="AX1071" i="1"/>
  <c r="AY1071" i="1"/>
  <c r="AT1071" i="2" s="1"/>
  <c r="AX1071" i="2" s="1"/>
  <c r="AZ1071" i="1"/>
  <c r="BA1071" i="1"/>
  <c r="BB1071" i="1"/>
  <c r="BC1071" i="1"/>
  <c r="BG1071" i="2" s="1"/>
  <c r="AX1072" i="1"/>
  <c r="AY1072" i="1"/>
  <c r="AT1072" i="2" s="1"/>
  <c r="AX1072" i="2" s="1"/>
  <c r="AZ1072" i="1"/>
  <c r="BA1072" i="1"/>
  <c r="BB1072" i="1"/>
  <c r="BC1072" i="1"/>
  <c r="BG1072" i="2" s="1"/>
  <c r="AX1073" i="1"/>
  <c r="AY1073" i="1"/>
  <c r="AT1073" i="2" s="1"/>
  <c r="AX1073" i="2" s="1"/>
  <c r="AZ1073" i="1"/>
  <c r="BA1073" i="1"/>
  <c r="BB1073" i="1"/>
  <c r="BC1073" i="1"/>
  <c r="BG1073" i="2" s="1"/>
  <c r="AX1074" i="1"/>
  <c r="AY1074" i="1"/>
  <c r="AT1074" i="2" s="1"/>
  <c r="AX1074" i="2" s="1"/>
  <c r="AZ1074" i="1"/>
  <c r="BA1074" i="1"/>
  <c r="BB1074" i="1"/>
  <c r="BC1074" i="1"/>
  <c r="BG1074" i="2" s="1"/>
  <c r="AX1075" i="1"/>
  <c r="AY1075" i="1"/>
  <c r="AT1075" i="2" s="1"/>
  <c r="AX1075" i="2" s="1"/>
  <c r="AZ1075" i="1"/>
  <c r="BA1075" i="1"/>
  <c r="BB1075" i="1"/>
  <c r="BC1075" i="1"/>
  <c r="BG1075" i="2" s="1"/>
  <c r="AX1076" i="1"/>
  <c r="AY1076" i="1"/>
  <c r="AT1076" i="2" s="1"/>
  <c r="AX1076" i="2" s="1"/>
  <c r="AZ1076" i="1"/>
  <c r="BA1076" i="1"/>
  <c r="BB1076" i="1"/>
  <c r="BC1076" i="1"/>
  <c r="BG1076" i="2" s="1"/>
  <c r="AX1077" i="1"/>
  <c r="AY1077" i="1"/>
  <c r="AT1077" i="2" s="1"/>
  <c r="AX1077" i="2" s="1"/>
  <c r="AZ1077" i="1"/>
  <c r="BA1077" i="1"/>
  <c r="BB1077" i="1"/>
  <c r="BC1077" i="1"/>
  <c r="BG1077" i="2" s="1"/>
  <c r="AX1078" i="1"/>
  <c r="AY1078" i="1"/>
  <c r="AT1078" i="2" s="1"/>
  <c r="AX1078" i="2" s="1"/>
  <c r="AZ1078" i="1"/>
  <c r="BA1078" i="1"/>
  <c r="BB1078" i="1"/>
  <c r="BC1078" i="1"/>
  <c r="BG1078" i="2" s="1"/>
  <c r="AX1079" i="1"/>
  <c r="AY1079" i="1"/>
  <c r="AT1079" i="2" s="1"/>
  <c r="AX1079" i="2" s="1"/>
  <c r="AZ1079" i="1"/>
  <c r="BA1079" i="1"/>
  <c r="BB1079" i="1"/>
  <c r="BC1079" i="1"/>
  <c r="BG1079" i="2" s="1"/>
  <c r="AX1080" i="1"/>
  <c r="AY1080" i="1"/>
  <c r="AT1080" i="2" s="1"/>
  <c r="AX1080" i="2" s="1"/>
  <c r="AZ1080" i="1"/>
  <c r="BA1080" i="1"/>
  <c r="BB1080" i="1"/>
  <c r="BC1080" i="1"/>
  <c r="BG1080" i="2" s="1"/>
  <c r="AX1081" i="1"/>
  <c r="AY1081" i="1"/>
  <c r="AT1081" i="2" s="1"/>
  <c r="AX1081" i="2" s="1"/>
  <c r="AZ1081" i="1"/>
  <c r="BA1081" i="1"/>
  <c r="BB1081" i="1"/>
  <c r="BC1081" i="1"/>
  <c r="BG1081" i="2" s="1"/>
  <c r="AX1082" i="1"/>
  <c r="AY1082" i="1"/>
  <c r="AT1082" i="2" s="1"/>
  <c r="AX1082" i="2" s="1"/>
  <c r="AZ1082" i="1"/>
  <c r="BA1082" i="1"/>
  <c r="BB1082" i="1"/>
  <c r="BC1082" i="1"/>
  <c r="BG1082" i="2" s="1"/>
  <c r="AX1083" i="1"/>
  <c r="AY1083" i="1"/>
  <c r="AT1083" i="2" s="1"/>
  <c r="AX1083" i="2" s="1"/>
  <c r="AZ1083" i="1"/>
  <c r="BA1083" i="1"/>
  <c r="BB1083" i="1"/>
  <c r="BC1083" i="1"/>
  <c r="BG1083" i="2" s="1"/>
  <c r="AX1084" i="1"/>
  <c r="AY1084" i="1"/>
  <c r="AT1084" i="2" s="1"/>
  <c r="AX1084" i="2" s="1"/>
  <c r="AZ1084" i="1"/>
  <c r="BA1084" i="1"/>
  <c r="BB1084" i="1"/>
  <c r="BC1084" i="1"/>
  <c r="BG1084" i="2" s="1"/>
  <c r="AX1085" i="1"/>
  <c r="AY1085" i="1"/>
  <c r="AT1085" i="2" s="1"/>
  <c r="AX1085" i="2" s="1"/>
  <c r="AZ1085" i="1"/>
  <c r="BA1085" i="1"/>
  <c r="BB1085" i="1"/>
  <c r="BC1085" i="1"/>
  <c r="BG1085" i="2" s="1"/>
  <c r="AX1086" i="1"/>
  <c r="AY1086" i="1"/>
  <c r="AT1086" i="2" s="1"/>
  <c r="AX1086" i="2" s="1"/>
  <c r="AZ1086" i="1"/>
  <c r="BA1086" i="1"/>
  <c r="BB1086" i="1"/>
  <c r="BC1086" i="1"/>
  <c r="BG1086" i="2" s="1"/>
  <c r="AX1087" i="1"/>
  <c r="AY1087" i="1"/>
  <c r="AT1087" i="2" s="1"/>
  <c r="AX1087" i="2" s="1"/>
  <c r="AZ1087" i="1"/>
  <c r="BA1087" i="1"/>
  <c r="BB1087" i="1"/>
  <c r="BC1087" i="1"/>
  <c r="BG1087" i="2" s="1"/>
  <c r="AX1088" i="1"/>
  <c r="AY1088" i="1"/>
  <c r="AT1088" i="2" s="1"/>
  <c r="AX1088" i="2" s="1"/>
  <c r="AZ1088" i="1"/>
  <c r="BA1088" i="1"/>
  <c r="BB1088" i="1"/>
  <c r="BC1088" i="1"/>
  <c r="BG1088" i="2" s="1"/>
  <c r="AX1089" i="1"/>
  <c r="AY1089" i="1"/>
  <c r="AT1089" i="2" s="1"/>
  <c r="AX1089" i="2" s="1"/>
  <c r="AZ1089" i="1"/>
  <c r="BA1089" i="1"/>
  <c r="BB1089" i="1"/>
  <c r="BC1089" i="1"/>
  <c r="BG1089" i="2" s="1"/>
  <c r="AX1090" i="1"/>
  <c r="AY1090" i="1"/>
  <c r="AT1090" i="2" s="1"/>
  <c r="AX1090" i="2" s="1"/>
  <c r="AZ1090" i="1"/>
  <c r="BA1090" i="1"/>
  <c r="BB1090" i="1"/>
  <c r="BC1090" i="1"/>
  <c r="BG1090" i="2" s="1"/>
  <c r="AX1091" i="1"/>
  <c r="AY1091" i="1"/>
  <c r="AT1091" i="2" s="1"/>
  <c r="AX1091" i="2" s="1"/>
  <c r="AZ1091" i="1"/>
  <c r="BA1091" i="1"/>
  <c r="BB1091" i="1"/>
  <c r="BC1091" i="1"/>
  <c r="BG1091" i="2" s="1"/>
  <c r="AX1092" i="1"/>
  <c r="AY1092" i="1"/>
  <c r="AT1092" i="2" s="1"/>
  <c r="AX1092" i="2" s="1"/>
  <c r="AZ1092" i="1"/>
  <c r="BA1092" i="1"/>
  <c r="BB1092" i="1"/>
  <c r="BC1092" i="1"/>
  <c r="BG1092" i="2" s="1"/>
  <c r="AX1093" i="1"/>
  <c r="AY1093" i="1"/>
  <c r="AT1093" i="2" s="1"/>
  <c r="AX1093" i="2" s="1"/>
  <c r="AZ1093" i="1"/>
  <c r="BA1093" i="1"/>
  <c r="BB1093" i="1"/>
  <c r="BC1093" i="1"/>
  <c r="BG1093" i="2" s="1"/>
  <c r="AX1094" i="1"/>
  <c r="AY1094" i="1"/>
  <c r="AT1094" i="2" s="1"/>
  <c r="AX1094" i="2" s="1"/>
  <c r="AZ1094" i="1"/>
  <c r="BA1094" i="1"/>
  <c r="BB1094" i="1"/>
  <c r="BC1094" i="1"/>
  <c r="BG1094" i="2" s="1"/>
  <c r="AX1095" i="1"/>
  <c r="AY1095" i="1"/>
  <c r="AT1095" i="2" s="1"/>
  <c r="AX1095" i="2" s="1"/>
  <c r="AZ1095" i="1"/>
  <c r="BA1095" i="1"/>
  <c r="BB1095" i="1"/>
  <c r="BC1095" i="1"/>
  <c r="BG1095" i="2" s="1"/>
  <c r="AX1096" i="1"/>
  <c r="AY1096" i="1"/>
  <c r="AT1096" i="2" s="1"/>
  <c r="AX1096" i="2" s="1"/>
  <c r="AZ1096" i="1"/>
  <c r="BA1096" i="1"/>
  <c r="BB1096" i="1"/>
  <c r="BC1096" i="1"/>
  <c r="BG1096" i="2" s="1"/>
  <c r="AX1097" i="1"/>
  <c r="AY1097" i="1"/>
  <c r="AT1097" i="2" s="1"/>
  <c r="AX1097" i="2" s="1"/>
  <c r="AZ1097" i="1"/>
  <c r="BA1097" i="1"/>
  <c r="BB1097" i="1"/>
  <c r="BC1097" i="1"/>
  <c r="BG1097" i="2" s="1"/>
  <c r="AX1098" i="1"/>
  <c r="AY1098" i="1"/>
  <c r="AT1098" i="2" s="1"/>
  <c r="AX1098" i="2" s="1"/>
  <c r="AZ1098" i="1"/>
  <c r="BA1098" i="1"/>
  <c r="BB1098" i="1"/>
  <c r="BC1098" i="1"/>
  <c r="BG1098" i="2" s="1"/>
  <c r="AX1099" i="1"/>
  <c r="AY1099" i="1"/>
  <c r="AT1099" i="2" s="1"/>
  <c r="AX1099" i="2" s="1"/>
  <c r="AZ1099" i="1"/>
  <c r="BA1099" i="1"/>
  <c r="BB1099" i="1"/>
  <c r="BC1099" i="1"/>
  <c r="BG1099" i="2" s="1"/>
  <c r="AX1100" i="1"/>
  <c r="AY1100" i="1"/>
  <c r="AT1100" i="2" s="1"/>
  <c r="AX1100" i="2" s="1"/>
  <c r="AZ1100" i="1"/>
  <c r="BA1100" i="1"/>
  <c r="BB1100" i="1"/>
  <c r="BC1100" i="1"/>
  <c r="BG1100" i="2" s="1"/>
  <c r="AX1101" i="1"/>
  <c r="AY1101" i="1"/>
  <c r="AT1101" i="2" s="1"/>
  <c r="AX1101" i="2" s="1"/>
  <c r="AZ1101" i="1"/>
  <c r="BA1101" i="1"/>
  <c r="BB1101" i="1"/>
  <c r="BC1101" i="1"/>
  <c r="BG1101" i="2" s="1"/>
  <c r="AX1102" i="1"/>
  <c r="AY1102" i="1"/>
  <c r="AT1102" i="2" s="1"/>
  <c r="AX1102" i="2" s="1"/>
  <c r="AZ1102" i="1"/>
  <c r="BA1102" i="1"/>
  <c r="BB1102" i="1"/>
  <c r="BC1102" i="1"/>
  <c r="BG1102" i="2" s="1"/>
  <c r="AX1103" i="1"/>
  <c r="AY1103" i="1"/>
  <c r="AT1103" i="2" s="1"/>
  <c r="AX1103" i="2" s="1"/>
  <c r="AZ1103" i="1"/>
  <c r="BA1103" i="1"/>
  <c r="BB1103" i="1"/>
  <c r="BC1103" i="1"/>
  <c r="BG1103" i="2" s="1"/>
  <c r="AX1104" i="1"/>
  <c r="AY1104" i="1"/>
  <c r="AT1104" i="2" s="1"/>
  <c r="AX1104" i="2" s="1"/>
  <c r="AZ1104" i="1"/>
  <c r="BA1104" i="1"/>
  <c r="BB1104" i="1"/>
  <c r="BC1104" i="1"/>
  <c r="BG1104" i="2" s="1"/>
  <c r="AX1105" i="1"/>
  <c r="AY1105" i="1"/>
  <c r="AT1105" i="2" s="1"/>
  <c r="AX1105" i="2" s="1"/>
  <c r="AZ1105" i="1"/>
  <c r="BA1105" i="1"/>
  <c r="BB1105" i="1"/>
  <c r="BC1105" i="1"/>
  <c r="BG1105" i="2" s="1"/>
  <c r="AX1106" i="1"/>
  <c r="AY1106" i="1"/>
  <c r="AT1106" i="2" s="1"/>
  <c r="AX1106" i="2" s="1"/>
  <c r="AZ1106" i="1"/>
  <c r="BA1106" i="1"/>
  <c r="BB1106" i="1"/>
  <c r="BC1106" i="1"/>
  <c r="BG1106" i="2" s="1"/>
  <c r="AX1107" i="1"/>
  <c r="AY1107" i="1"/>
  <c r="AT1107" i="2" s="1"/>
  <c r="AX1107" i="2" s="1"/>
  <c r="AZ1107" i="1"/>
  <c r="BA1107" i="1"/>
  <c r="BB1107" i="1"/>
  <c r="BC1107" i="1"/>
  <c r="BG1107" i="2" s="1"/>
  <c r="AX1108" i="1"/>
  <c r="AY1108" i="1"/>
  <c r="AT1108" i="2" s="1"/>
  <c r="AX1108" i="2" s="1"/>
  <c r="AZ1108" i="1"/>
  <c r="BA1108" i="1"/>
  <c r="BB1108" i="1"/>
  <c r="BC1108" i="1"/>
  <c r="BG1108" i="2" s="1"/>
  <c r="AX1109" i="1"/>
  <c r="AY1109" i="1"/>
  <c r="AT1109" i="2" s="1"/>
  <c r="AX1109" i="2" s="1"/>
  <c r="AZ1109" i="1"/>
  <c r="BA1109" i="1"/>
  <c r="BB1109" i="1"/>
  <c r="BC1109" i="1"/>
  <c r="BG1109" i="2" s="1"/>
  <c r="AX1110" i="1"/>
  <c r="AY1110" i="1"/>
  <c r="AT1110" i="2" s="1"/>
  <c r="AX1110" i="2" s="1"/>
  <c r="AZ1110" i="1"/>
  <c r="BA1110" i="1"/>
  <c r="BB1110" i="1"/>
  <c r="BC1110" i="1"/>
  <c r="BG1110" i="2" s="1"/>
  <c r="AX1111" i="1"/>
  <c r="AY1111" i="1"/>
  <c r="AT1111" i="2" s="1"/>
  <c r="AX1111" i="2" s="1"/>
  <c r="AZ1111" i="1"/>
  <c r="BA1111" i="1"/>
  <c r="BB1111" i="1"/>
  <c r="BC1111" i="1"/>
  <c r="BG1111" i="2" s="1"/>
  <c r="AX1112" i="1"/>
  <c r="AY1112" i="1"/>
  <c r="AT1112" i="2" s="1"/>
  <c r="AX1112" i="2" s="1"/>
  <c r="AZ1112" i="1"/>
  <c r="BA1112" i="1"/>
  <c r="BB1112" i="1"/>
  <c r="BC1112" i="1"/>
  <c r="BG1112" i="2" s="1"/>
  <c r="AX1113" i="1"/>
  <c r="AY1113" i="1"/>
  <c r="AT1113" i="2" s="1"/>
  <c r="AX1113" i="2" s="1"/>
  <c r="AZ1113" i="1"/>
  <c r="BA1113" i="1"/>
  <c r="BB1113" i="1"/>
  <c r="BC1113" i="1"/>
  <c r="BG1113" i="2" s="1"/>
  <c r="AX1114" i="1"/>
  <c r="AY1114" i="1"/>
  <c r="AT1114" i="2" s="1"/>
  <c r="AX1114" i="2" s="1"/>
  <c r="AZ1114" i="1"/>
  <c r="BA1114" i="1"/>
  <c r="BB1114" i="1"/>
  <c r="BC1114" i="1"/>
  <c r="BG1114" i="2" s="1"/>
  <c r="AX1115" i="1"/>
  <c r="AY1115" i="1"/>
  <c r="AT1115" i="2" s="1"/>
  <c r="AX1115" i="2" s="1"/>
  <c r="AZ1115" i="1"/>
  <c r="BA1115" i="1"/>
  <c r="BB1115" i="1"/>
  <c r="BC1115" i="1"/>
  <c r="BG1115" i="2" s="1"/>
  <c r="AX1116" i="1"/>
  <c r="AY1116" i="1"/>
  <c r="AT1116" i="2" s="1"/>
  <c r="AX1116" i="2" s="1"/>
  <c r="AZ1116" i="1"/>
  <c r="BA1116" i="1"/>
  <c r="BB1116" i="1"/>
  <c r="BC1116" i="1"/>
  <c r="BG1116" i="2" s="1"/>
  <c r="AX1117" i="1"/>
  <c r="AY1117" i="1"/>
  <c r="AT1117" i="2" s="1"/>
  <c r="AX1117" i="2" s="1"/>
  <c r="AZ1117" i="1"/>
  <c r="BA1117" i="1"/>
  <c r="BB1117" i="1"/>
  <c r="BC1117" i="1"/>
  <c r="BG1117" i="2" s="1"/>
  <c r="AX1118" i="1"/>
  <c r="AY1118" i="1"/>
  <c r="AT1118" i="2" s="1"/>
  <c r="AX1118" i="2" s="1"/>
  <c r="AZ1118" i="1"/>
  <c r="BA1118" i="1"/>
  <c r="BB1118" i="1"/>
  <c r="BC1118" i="1"/>
  <c r="BG1118" i="2" s="1"/>
  <c r="AX1119" i="1"/>
  <c r="AY1119" i="1"/>
  <c r="AT1119" i="2" s="1"/>
  <c r="AX1119" i="2" s="1"/>
  <c r="AZ1119" i="1"/>
  <c r="BA1119" i="1"/>
  <c r="BB1119" i="1"/>
  <c r="BC1119" i="1"/>
  <c r="BG1119" i="2" s="1"/>
  <c r="AX1120" i="1"/>
  <c r="AY1120" i="1"/>
  <c r="AT1120" i="2" s="1"/>
  <c r="AX1120" i="2" s="1"/>
  <c r="AZ1120" i="1"/>
  <c r="BA1120" i="1"/>
  <c r="BB1120" i="1"/>
  <c r="BC1120" i="1"/>
  <c r="BG1120" i="2" s="1"/>
  <c r="AX1121" i="1"/>
  <c r="AY1121" i="1"/>
  <c r="AT1121" i="2" s="1"/>
  <c r="AX1121" i="2" s="1"/>
  <c r="AZ1121" i="1"/>
  <c r="BA1121" i="1"/>
  <c r="BB1121" i="1"/>
  <c r="BC1121" i="1"/>
  <c r="BG1121" i="2" s="1"/>
  <c r="AX1122" i="1"/>
  <c r="AY1122" i="1"/>
  <c r="AT1122" i="2" s="1"/>
  <c r="AX1122" i="2" s="1"/>
  <c r="AZ1122" i="1"/>
  <c r="BA1122" i="1"/>
  <c r="BB1122" i="1"/>
  <c r="BC1122" i="1"/>
  <c r="BG1122" i="2" s="1"/>
  <c r="AX1123" i="1"/>
  <c r="AY1123" i="1"/>
  <c r="AT1123" i="2" s="1"/>
  <c r="AX1123" i="2" s="1"/>
  <c r="AZ1123" i="1"/>
  <c r="BA1123" i="1"/>
  <c r="BB1123" i="1"/>
  <c r="BC1123" i="1"/>
  <c r="BG1123" i="2" s="1"/>
  <c r="AX1124" i="1"/>
  <c r="AY1124" i="1"/>
  <c r="AT1124" i="2" s="1"/>
  <c r="AX1124" i="2" s="1"/>
  <c r="AZ1124" i="1"/>
  <c r="BA1124" i="1"/>
  <c r="BB1124" i="1"/>
  <c r="BC1124" i="1"/>
  <c r="BG1124" i="2" s="1"/>
  <c r="AX1125" i="1"/>
  <c r="AY1125" i="1"/>
  <c r="AT1125" i="2" s="1"/>
  <c r="AX1125" i="2" s="1"/>
  <c r="AZ1125" i="1"/>
  <c r="BA1125" i="1"/>
  <c r="BB1125" i="1"/>
  <c r="BC1125" i="1"/>
  <c r="BG1125" i="2" s="1"/>
  <c r="AX1126" i="1"/>
  <c r="AY1126" i="1"/>
  <c r="AT1126" i="2" s="1"/>
  <c r="AX1126" i="2" s="1"/>
  <c r="AZ1126" i="1"/>
  <c r="BA1126" i="1"/>
  <c r="BB1126" i="1"/>
  <c r="BC1126" i="1"/>
  <c r="BG1126" i="2" s="1"/>
  <c r="AX1127" i="1"/>
  <c r="AY1127" i="1"/>
  <c r="AT1127" i="2" s="1"/>
  <c r="AX1127" i="2" s="1"/>
  <c r="AZ1127" i="1"/>
  <c r="BA1127" i="1"/>
  <c r="BB1127" i="1"/>
  <c r="BC1127" i="1"/>
  <c r="BG1127" i="2" s="1"/>
  <c r="AX1128" i="1"/>
  <c r="AY1128" i="1"/>
  <c r="AT1128" i="2" s="1"/>
  <c r="AX1128" i="2" s="1"/>
  <c r="AZ1128" i="1"/>
  <c r="BA1128" i="1"/>
  <c r="BB1128" i="1"/>
  <c r="BC1128" i="1"/>
  <c r="BG1128" i="2" s="1"/>
  <c r="AX1129" i="1"/>
  <c r="AY1129" i="1"/>
  <c r="AT1129" i="2" s="1"/>
  <c r="AX1129" i="2" s="1"/>
  <c r="AZ1129" i="1"/>
  <c r="BA1129" i="1"/>
  <c r="BB1129" i="1"/>
  <c r="BC1129" i="1"/>
  <c r="BG1129" i="2" s="1"/>
  <c r="AX1130" i="1"/>
  <c r="AY1130" i="1"/>
  <c r="AT1130" i="2" s="1"/>
  <c r="AX1130" i="2" s="1"/>
  <c r="AZ1130" i="1"/>
  <c r="BA1130" i="1"/>
  <c r="BB1130" i="1"/>
  <c r="BC1130" i="1"/>
  <c r="BG1130" i="2" s="1"/>
  <c r="AX1131" i="1"/>
  <c r="AY1131" i="1"/>
  <c r="AT1131" i="2" s="1"/>
  <c r="AX1131" i="2" s="1"/>
  <c r="AZ1131" i="1"/>
  <c r="BA1131" i="1"/>
  <c r="BB1131" i="1"/>
  <c r="BC1131" i="1"/>
  <c r="BG1131" i="2" s="1"/>
  <c r="AX1132" i="1"/>
  <c r="AY1132" i="1"/>
  <c r="AT1132" i="2" s="1"/>
  <c r="AX1132" i="2" s="1"/>
  <c r="AZ1132" i="1"/>
  <c r="BA1132" i="1"/>
  <c r="BB1132" i="1"/>
  <c r="BC1132" i="1"/>
  <c r="BG1132" i="2" s="1"/>
  <c r="AX1133" i="1"/>
  <c r="AY1133" i="1"/>
  <c r="AT1133" i="2" s="1"/>
  <c r="AX1133" i="2" s="1"/>
  <c r="AZ1133" i="1"/>
  <c r="BA1133" i="1"/>
  <c r="BB1133" i="1"/>
  <c r="BC1133" i="1"/>
  <c r="BG1133" i="2" s="1"/>
  <c r="AX1134" i="1"/>
  <c r="AY1134" i="1"/>
  <c r="AT1134" i="2" s="1"/>
  <c r="AX1134" i="2" s="1"/>
  <c r="AZ1134" i="1"/>
  <c r="BA1134" i="1"/>
  <c r="BB1134" i="1"/>
  <c r="BC1134" i="1"/>
  <c r="BG1134" i="2" s="1"/>
  <c r="AX1135" i="1"/>
  <c r="AY1135" i="1"/>
  <c r="AT1135" i="2" s="1"/>
  <c r="AX1135" i="2" s="1"/>
  <c r="AZ1135" i="1"/>
  <c r="BA1135" i="1"/>
  <c r="BB1135" i="1"/>
  <c r="BC1135" i="1"/>
  <c r="BG1135" i="2" s="1"/>
  <c r="AX1136" i="1"/>
  <c r="AY1136" i="1"/>
  <c r="AT1136" i="2" s="1"/>
  <c r="AX1136" i="2" s="1"/>
  <c r="AZ1136" i="1"/>
  <c r="BA1136" i="1"/>
  <c r="BB1136" i="1"/>
  <c r="BC1136" i="1"/>
  <c r="BG1136" i="2" s="1"/>
  <c r="AX1137" i="1"/>
  <c r="AY1137" i="1"/>
  <c r="AT1137" i="2" s="1"/>
  <c r="AX1137" i="2" s="1"/>
  <c r="AZ1137" i="1"/>
  <c r="BA1137" i="1"/>
  <c r="BB1137" i="1"/>
  <c r="BC1137" i="1"/>
  <c r="BG1137" i="2" s="1"/>
  <c r="AX1138" i="1"/>
  <c r="AY1138" i="1"/>
  <c r="AT1138" i="2" s="1"/>
  <c r="AX1138" i="2" s="1"/>
  <c r="AZ1138" i="1"/>
  <c r="BA1138" i="1"/>
  <c r="BB1138" i="1"/>
  <c r="BC1138" i="1"/>
  <c r="BG1138" i="2" s="1"/>
  <c r="AX1139" i="1"/>
  <c r="AY1139" i="1"/>
  <c r="AT1139" i="2" s="1"/>
  <c r="AX1139" i="2" s="1"/>
  <c r="AZ1139" i="1"/>
  <c r="BA1139" i="1"/>
  <c r="BB1139" i="1"/>
  <c r="BC1139" i="1"/>
  <c r="BG1139" i="2" s="1"/>
  <c r="AX1140" i="1"/>
  <c r="AY1140" i="1"/>
  <c r="AT1140" i="2" s="1"/>
  <c r="AX1140" i="2" s="1"/>
  <c r="AZ1140" i="1"/>
  <c r="BA1140" i="1"/>
  <c r="BB1140" i="1"/>
  <c r="BC1140" i="1"/>
  <c r="BG1140" i="2" s="1"/>
  <c r="AX1141" i="1"/>
  <c r="AY1141" i="1"/>
  <c r="AT1141" i="2" s="1"/>
  <c r="AX1141" i="2" s="1"/>
  <c r="AZ1141" i="1"/>
  <c r="BA1141" i="1"/>
  <c r="BB1141" i="1"/>
  <c r="BC1141" i="1"/>
  <c r="BG1141" i="2" s="1"/>
  <c r="AX1142" i="1"/>
  <c r="AY1142" i="1"/>
  <c r="AT1142" i="2" s="1"/>
  <c r="AX1142" i="2" s="1"/>
  <c r="AZ1142" i="1"/>
  <c r="BA1142" i="1"/>
  <c r="BB1142" i="1"/>
  <c r="BC1142" i="1"/>
  <c r="BG1142" i="2" s="1"/>
  <c r="AX1143" i="1"/>
  <c r="AY1143" i="1"/>
  <c r="AT1143" i="2" s="1"/>
  <c r="AX1143" i="2" s="1"/>
  <c r="AZ1143" i="1"/>
  <c r="BA1143" i="1"/>
  <c r="BB1143" i="1"/>
  <c r="BC1143" i="1"/>
  <c r="BG1143" i="2" s="1"/>
  <c r="AX1144" i="1"/>
  <c r="AY1144" i="1"/>
  <c r="AT1144" i="2" s="1"/>
  <c r="AX1144" i="2" s="1"/>
  <c r="AZ1144" i="1"/>
  <c r="BA1144" i="1"/>
  <c r="BB1144" i="1"/>
  <c r="BC1144" i="1"/>
  <c r="BG1144" i="2" s="1"/>
  <c r="AX1145" i="1"/>
  <c r="AY1145" i="1"/>
  <c r="AT1145" i="2" s="1"/>
  <c r="AX1145" i="2" s="1"/>
  <c r="AZ1145" i="1"/>
  <c r="BA1145" i="1"/>
  <c r="BB1145" i="1"/>
  <c r="BC1145" i="1"/>
  <c r="BG1145" i="2" s="1"/>
  <c r="AX1146" i="1"/>
  <c r="AY1146" i="1"/>
  <c r="AT1146" i="2" s="1"/>
  <c r="AX1146" i="2" s="1"/>
  <c r="AZ1146" i="1"/>
  <c r="BA1146" i="1"/>
  <c r="BB1146" i="1"/>
  <c r="BC1146" i="1"/>
  <c r="BG1146" i="2" s="1"/>
  <c r="AX1147" i="1"/>
  <c r="AY1147" i="1"/>
  <c r="AT1147" i="2" s="1"/>
  <c r="AX1147" i="2" s="1"/>
  <c r="AZ1147" i="1"/>
  <c r="BA1147" i="1"/>
  <c r="BB1147" i="1"/>
  <c r="BC1147" i="1"/>
  <c r="BG1147" i="2" s="1"/>
  <c r="AX1148" i="1"/>
  <c r="AY1148" i="1"/>
  <c r="AT1148" i="2" s="1"/>
  <c r="AX1148" i="2" s="1"/>
  <c r="AZ1148" i="1"/>
  <c r="BA1148" i="1"/>
  <c r="BB1148" i="1"/>
  <c r="BC1148" i="1"/>
  <c r="BG1148" i="2" s="1"/>
  <c r="AX1149" i="1"/>
  <c r="AY1149" i="1"/>
  <c r="AT1149" i="2" s="1"/>
  <c r="AX1149" i="2" s="1"/>
  <c r="AZ1149" i="1"/>
  <c r="BA1149" i="1"/>
  <c r="BB1149" i="1"/>
  <c r="BC1149" i="1"/>
  <c r="BG1149" i="2" s="1"/>
  <c r="AX1150" i="1"/>
  <c r="AY1150" i="1"/>
  <c r="AT1150" i="2" s="1"/>
  <c r="AX1150" i="2" s="1"/>
  <c r="AZ1150" i="1"/>
  <c r="BA1150" i="1"/>
  <c r="BB1150" i="1"/>
  <c r="BC1150" i="1"/>
  <c r="BG1150" i="2" s="1"/>
  <c r="AX1151" i="1"/>
  <c r="AY1151" i="1"/>
  <c r="AT1151" i="2" s="1"/>
  <c r="AX1151" i="2" s="1"/>
  <c r="AZ1151" i="1"/>
  <c r="BA1151" i="1"/>
  <c r="BB1151" i="1"/>
  <c r="BC1151" i="1"/>
  <c r="BG1151" i="2" s="1"/>
  <c r="AX1152" i="1"/>
  <c r="AY1152" i="1"/>
  <c r="AT1152" i="2" s="1"/>
  <c r="AX1152" i="2" s="1"/>
  <c r="AZ1152" i="1"/>
  <c r="BA1152" i="1"/>
  <c r="BB1152" i="1"/>
  <c r="BC1152" i="1"/>
  <c r="BG1152" i="2" s="1"/>
  <c r="AX1153" i="1"/>
  <c r="AY1153" i="1"/>
  <c r="AT1153" i="2" s="1"/>
  <c r="AX1153" i="2" s="1"/>
  <c r="AZ1153" i="1"/>
  <c r="BA1153" i="1"/>
  <c r="BB1153" i="1"/>
  <c r="BC1153" i="1"/>
  <c r="BG1153" i="2" s="1"/>
  <c r="AX1154" i="1"/>
  <c r="AY1154" i="1"/>
  <c r="AT1154" i="2" s="1"/>
  <c r="AX1154" i="2" s="1"/>
  <c r="AZ1154" i="1"/>
  <c r="BA1154" i="1"/>
  <c r="BB1154" i="1"/>
  <c r="BC1154" i="1"/>
  <c r="BG1154" i="2" s="1"/>
  <c r="AX1155" i="1"/>
  <c r="AY1155" i="1"/>
  <c r="AT1155" i="2" s="1"/>
  <c r="AX1155" i="2" s="1"/>
  <c r="AZ1155" i="1"/>
  <c r="BA1155" i="1"/>
  <c r="BB1155" i="1"/>
  <c r="BC1155" i="1"/>
  <c r="BG1155" i="2" s="1"/>
  <c r="AX1156" i="1"/>
  <c r="AY1156" i="1"/>
  <c r="AT1156" i="2" s="1"/>
  <c r="AX1156" i="2" s="1"/>
  <c r="AZ1156" i="1"/>
  <c r="BA1156" i="1"/>
  <c r="BB1156" i="1"/>
  <c r="BC1156" i="1"/>
  <c r="BG1156" i="2" s="1"/>
  <c r="AX1157" i="1"/>
  <c r="AY1157" i="1"/>
  <c r="AT1157" i="2" s="1"/>
  <c r="AX1157" i="2" s="1"/>
  <c r="AZ1157" i="1"/>
  <c r="BA1157" i="1"/>
  <c r="BB1157" i="1"/>
  <c r="BC1157" i="1"/>
  <c r="BG1157" i="2" s="1"/>
  <c r="AX1158" i="1"/>
  <c r="AY1158" i="1"/>
  <c r="AT1158" i="2" s="1"/>
  <c r="AX1158" i="2" s="1"/>
  <c r="AZ1158" i="1"/>
  <c r="BA1158" i="1"/>
  <c r="BB1158" i="1"/>
  <c r="BC1158" i="1"/>
  <c r="BG1158" i="2" s="1"/>
  <c r="AX1159" i="1"/>
  <c r="AY1159" i="1"/>
  <c r="AT1159" i="2" s="1"/>
  <c r="AX1159" i="2" s="1"/>
  <c r="AZ1159" i="1"/>
  <c r="BA1159" i="1"/>
  <c r="BB1159" i="1"/>
  <c r="BC1159" i="1"/>
  <c r="BG1159" i="2" s="1"/>
  <c r="AX1160" i="1"/>
  <c r="AY1160" i="1"/>
  <c r="AT1160" i="2" s="1"/>
  <c r="AX1160" i="2" s="1"/>
  <c r="AZ1160" i="1"/>
  <c r="BA1160" i="1"/>
  <c r="BB1160" i="1"/>
  <c r="BC1160" i="1"/>
  <c r="BG1160" i="2" s="1"/>
  <c r="AX1161" i="1"/>
  <c r="AY1161" i="1"/>
  <c r="AT1161" i="2" s="1"/>
  <c r="AX1161" i="2" s="1"/>
  <c r="AZ1161" i="1"/>
  <c r="BA1161" i="1"/>
  <c r="BB1161" i="1"/>
  <c r="BC1161" i="1"/>
  <c r="BG1161" i="2" s="1"/>
  <c r="AX1162" i="1"/>
  <c r="AY1162" i="1"/>
  <c r="AT1162" i="2" s="1"/>
  <c r="AX1162" i="2" s="1"/>
  <c r="AZ1162" i="1"/>
  <c r="BA1162" i="1"/>
  <c r="BB1162" i="1"/>
  <c r="BC1162" i="1"/>
  <c r="BG1162" i="2" s="1"/>
  <c r="AX1163" i="1"/>
  <c r="AY1163" i="1"/>
  <c r="AT1163" i="2" s="1"/>
  <c r="AX1163" i="2" s="1"/>
  <c r="AZ1163" i="1"/>
  <c r="BA1163" i="1"/>
  <c r="BB1163" i="1"/>
  <c r="BC1163" i="1"/>
  <c r="BG1163" i="2" s="1"/>
  <c r="AX1164" i="1"/>
  <c r="AY1164" i="1"/>
  <c r="AT1164" i="2" s="1"/>
  <c r="AX1164" i="2" s="1"/>
  <c r="AZ1164" i="1"/>
  <c r="BA1164" i="1"/>
  <c r="BB1164" i="1"/>
  <c r="BC1164" i="1"/>
  <c r="BG1164" i="2" s="1"/>
  <c r="AX1165" i="1"/>
  <c r="AY1165" i="1"/>
  <c r="AT1165" i="2" s="1"/>
  <c r="AX1165" i="2" s="1"/>
  <c r="AZ1165" i="1"/>
  <c r="BA1165" i="1"/>
  <c r="BB1165" i="1"/>
  <c r="BC1165" i="1"/>
  <c r="BG1165" i="2" s="1"/>
  <c r="AX1166" i="1"/>
  <c r="AY1166" i="1"/>
  <c r="AT1166" i="2" s="1"/>
  <c r="AX1166" i="2" s="1"/>
  <c r="AZ1166" i="1"/>
  <c r="BA1166" i="1"/>
  <c r="BB1166" i="1"/>
  <c r="BC1166" i="1"/>
  <c r="BG1166" i="2" s="1"/>
  <c r="AX1167" i="1"/>
  <c r="AY1167" i="1"/>
  <c r="AT1167" i="2" s="1"/>
  <c r="AX1167" i="2" s="1"/>
  <c r="AZ1167" i="1"/>
  <c r="BA1167" i="1"/>
  <c r="BB1167" i="1"/>
  <c r="BC1167" i="1"/>
  <c r="BG1167" i="2" s="1"/>
  <c r="AX1168" i="1"/>
  <c r="AY1168" i="1"/>
  <c r="AT1168" i="2" s="1"/>
  <c r="AX1168" i="2" s="1"/>
  <c r="AZ1168" i="1"/>
  <c r="BA1168" i="1"/>
  <c r="BB1168" i="1"/>
  <c r="BC1168" i="1"/>
  <c r="BG1168" i="2" s="1"/>
  <c r="AX1169" i="1"/>
  <c r="AY1169" i="1"/>
  <c r="AT1169" i="2" s="1"/>
  <c r="AX1169" i="2" s="1"/>
  <c r="AZ1169" i="1"/>
  <c r="BA1169" i="1"/>
  <c r="BB1169" i="1"/>
  <c r="BC1169" i="1"/>
  <c r="BG1169" i="2" s="1"/>
  <c r="AX1170" i="1"/>
  <c r="AY1170" i="1"/>
  <c r="AT1170" i="2" s="1"/>
  <c r="AX1170" i="2" s="1"/>
  <c r="AZ1170" i="1"/>
  <c r="BA1170" i="1"/>
  <c r="BB1170" i="1"/>
  <c r="BC1170" i="1"/>
  <c r="BG1170" i="2" s="1"/>
  <c r="AX1171" i="1"/>
  <c r="AY1171" i="1"/>
  <c r="AT1171" i="2" s="1"/>
  <c r="AX1171" i="2" s="1"/>
  <c r="AZ1171" i="1"/>
  <c r="BA1171" i="1"/>
  <c r="BB1171" i="1"/>
  <c r="BC1171" i="1"/>
  <c r="BG1171" i="2" s="1"/>
  <c r="AX1172" i="1"/>
  <c r="AY1172" i="1"/>
  <c r="AT1172" i="2" s="1"/>
  <c r="AX1172" i="2" s="1"/>
  <c r="AZ1172" i="1"/>
  <c r="BA1172" i="1"/>
  <c r="BB1172" i="1"/>
  <c r="BC1172" i="1"/>
  <c r="BG1172" i="2" s="1"/>
  <c r="AX1173" i="1"/>
  <c r="AY1173" i="1"/>
  <c r="AT1173" i="2" s="1"/>
  <c r="AX1173" i="2" s="1"/>
  <c r="AZ1173" i="1"/>
  <c r="BA1173" i="1"/>
  <c r="BB1173" i="1"/>
  <c r="BC1173" i="1"/>
  <c r="BG1173" i="2" s="1"/>
  <c r="AX1174" i="1"/>
  <c r="AY1174" i="1"/>
  <c r="AT1174" i="2" s="1"/>
  <c r="AX1174" i="2" s="1"/>
  <c r="AZ1174" i="1"/>
  <c r="BA1174" i="1"/>
  <c r="BB1174" i="1"/>
  <c r="BC1174" i="1"/>
  <c r="BG1174" i="2" s="1"/>
  <c r="AX1175" i="1"/>
  <c r="AY1175" i="1"/>
  <c r="AT1175" i="2" s="1"/>
  <c r="AX1175" i="2" s="1"/>
  <c r="AZ1175" i="1"/>
  <c r="BA1175" i="1"/>
  <c r="BB1175" i="1"/>
  <c r="BC1175" i="1"/>
  <c r="BG1175" i="2" s="1"/>
  <c r="AX1176" i="1"/>
  <c r="AY1176" i="1"/>
  <c r="AT1176" i="2" s="1"/>
  <c r="AX1176" i="2" s="1"/>
  <c r="AZ1176" i="1"/>
  <c r="BA1176" i="1"/>
  <c r="BB1176" i="1"/>
  <c r="BC1176" i="1"/>
  <c r="BG1176" i="2" s="1"/>
  <c r="AX1177" i="1"/>
  <c r="AY1177" i="1"/>
  <c r="AT1177" i="2" s="1"/>
  <c r="AX1177" i="2" s="1"/>
  <c r="AZ1177" i="1"/>
  <c r="BA1177" i="1"/>
  <c r="BB1177" i="1"/>
  <c r="BC1177" i="1"/>
  <c r="BG1177" i="2" s="1"/>
  <c r="AX1178" i="1"/>
  <c r="AY1178" i="1"/>
  <c r="AT1178" i="2" s="1"/>
  <c r="AX1178" i="2" s="1"/>
  <c r="AZ1178" i="1"/>
  <c r="BA1178" i="1"/>
  <c r="BB1178" i="1"/>
  <c r="BC1178" i="1"/>
  <c r="BG1178" i="2" s="1"/>
  <c r="AX1179" i="1"/>
  <c r="AY1179" i="1"/>
  <c r="AT1179" i="2" s="1"/>
  <c r="AX1179" i="2" s="1"/>
  <c r="AZ1179" i="1"/>
  <c r="BA1179" i="1"/>
  <c r="BB1179" i="1"/>
  <c r="BC1179" i="1"/>
  <c r="BG1179" i="2" s="1"/>
  <c r="AX1180" i="1"/>
  <c r="AY1180" i="1"/>
  <c r="AT1180" i="2" s="1"/>
  <c r="AX1180" i="2" s="1"/>
  <c r="AZ1180" i="1"/>
  <c r="BA1180" i="1"/>
  <c r="BB1180" i="1"/>
  <c r="BC1180" i="1"/>
  <c r="BG1180" i="2" s="1"/>
  <c r="AX1181" i="1"/>
  <c r="AY1181" i="1"/>
  <c r="AT1181" i="2" s="1"/>
  <c r="AX1181" i="2" s="1"/>
  <c r="AZ1181" i="1"/>
  <c r="BA1181" i="1"/>
  <c r="BB1181" i="1"/>
  <c r="BC1181" i="1"/>
  <c r="BG1181" i="2" s="1"/>
  <c r="AX1182" i="1"/>
  <c r="AY1182" i="1"/>
  <c r="AT1182" i="2" s="1"/>
  <c r="AX1182" i="2" s="1"/>
  <c r="AZ1182" i="1"/>
  <c r="BA1182" i="1"/>
  <c r="BB1182" i="1"/>
  <c r="BC1182" i="1"/>
  <c r="BG1182" i="2" s="1"/>
  <c r="AX1183" i="1"/>
  <c r="AY1183" i="1"/>
  <c r="AT1183" i="2" s="1"/>
  <c r="AX1183" i="2" s="1"/>
  <c r="AZ1183" i="1"/>
  <c r="BA1183" i="1"/>
  <c r="BB1183" i="1"/>
  <c r="BC1183" i="1"/>
  <c r="BG1183" i="2" s="1"/>
  <c r="AX1184" i="1"/>
  <c r="AY1184" i="1"/>
  <c r="AT1184" i="2" s="1"/>
  <c r="AX1184" i="2" s="1"/>
  <c r="AZ1184" i="1"/>
  <c r="BA1184" i="1"/>
  <c r="BB1184" i="1"/>
  <c r="BC1184" i="1"/>
  <c r="BG1184" i="2" s="1"/>
  <c r="AX1185" i="1"/>
  <c r="AY1185" i="1"/>
  <c r="AT1185" i="2" s="1"/>
  <c r="AX1185" i="2" s="1"/>
  <c r="AZ1185" i="1"/>
  <c r="BA1185" i="1"/>
  <c r="BB1185" i="1"/>
  <c r="BC1185" i="1"/>
  <c r="BG1185" i="2" s="1"/>
  <c r="AX1186" i="1"/>
  <c r="AY1186" i="1"/>
  <c r="AT1186" i="2" s="1"/>
  <c r="AX1186" i="2" s="1"/>
  <c r="AZ1186" i="1"/>
  <c r="BA1186" i="1"/>
  <c r="BB1186" i="1"/>
  <c r="BC1186" i="1"/>
  <c r="BG1186" i="2" s="1"/>
  <c r="AX1187" i="1"/>
  <c r="AY1187" i="1"/>
  <c r="AT1187" i="2" s="1"/>
  <c r="AX1187" i="2" s="1"/>
  <c r="AZ1187" i="1"/>
  <c r="BA1187" i="1"/>
  <c r="BB1187" i="1"/>
  <c r="BC1187" i="1"/>
  <c r="BG1187" i="2" s="1"/>
  <c r="AX1188" i="1"/>
  <c r="AY1188" i="1"/>
  <c r="AT1188" i="2" s="1"/>
  <c r="AX1188" i="2" s="1"/>
  <c r="AZ1188" i="1"/>
  <c r="BA1188" i="1"/>
  <c r="BB1188" i="1"/>
  <c r="BC1188" i="1"/>
  <c r="BG1188" i="2" s="1"/>
  <c r="AX1189" i="1"/>
  <c r="AY1189" i="1"/>
  <c r="AT1189" i="2" s="1"/>
  <c r="AX1189" i="2" s="1"/>
  <c r="AZ1189" i="1"/>
  <c r="BA1189" i="1"/>
  <c r="BB1189" i="1"/>
  <c r="BC1189" i="1"/>
  <c r="BG1189" i="2" s="1"/>
  <c r="AX1190" i="1"/>
  <c r="AY1190" i="1"/>
  <c r="AT1190" i="2" s="1"/>
  <c r="AX1190" i="2" s="1"/>
  <c r="AZ1190" i="1"/>
  <c r="BA1190" i="1"/>
  <c r="BB1190" i="1"/>
  <c r="BC1190" i="1"/>
  <c r="BG1190" i="2" s="1"/>
  <c r="AX1191" i="1"/>
  <c r="AY1191" i="1"/>
  <c r="AT1191" i="2" s="1"/>
  <c r="AX1191" i="2" s="1"/>
  <c r="AZ1191" i="1"/>
  <c r="BA1191" i="1"/>
  <c r="BB1191" i="1"/>
  <c r="BC1191" i="1"/>
  <c r="BG1191" i="2" s="1"/>
  <c r="AX1192" i="1"/>
  <c r="AY1192" i="1"/>
  <c r="AT1192" i="2" s="1"/>
  <c r="AX1192" i="2" s="1"/>
  <c r="AZ1192" i="1"/>
  <c r="BA1192" i="1"/>
  <c r="BB1192" i="1"/>
  <c r="BC1192" i="1"/>
  <c r="BG1192" i="2" s="1"/>
  <c r="AX1193" i="1"/>
  <c r="AY1193" i="1"/>
  <c r="AT1193" i="2" s="1"/>
  <c r="AX1193" i="2" s="1"/>
  <c r="AZ1193" i="1"/>
  <c r="BA1193" i="1"/>
  <c r="BB1193" i="1"/>
  <c r="BC1193" i="1"/>
  <c r="BG1193" i="2" s="1"/>
  <c r="AX1194" i="1"/>
  <c r="AY1194" i="1"/>
  <c r="AT1194" i="2" s="1"/>
  <c r="AX1194" i="2" s="1"/>
  <c r="AZ1194" i="1"/>
  <c r="BA1194" i="1"/>
  <c r="BB1194" i="1"/>
  <c r="BC1194" i="1"/>
  <c r="BG1194" i="2" s="1"/>
  <c r="AX1195" i="1"/>
  <c r="AY1195" i="1"/>
  <c r="AT1195" i="2" s="1"/>
  <c r="AX1195" i="2" s="1"/>
  <c r="AZ1195" i="1"/>
  <c r="BA1195" i="1"/>
  <c r="BB1195" i="1"/>
  <c r="BC1195" i="1"/>
  <c r="BG1195" i="2" s="1"/>
  <c r="AX1196" i="1"/>
  <c r="AY1196" i="1"/>
  <c r="AT1196" i="2" s="1"/>
  <c r="AX1196" i="2" s="1"/>
  <c r="AZ1196" i="1"/>
  <c r="BA1196" i="1"/>
  <c r="BB1196" i="1"/>
  <c r="BC1196" i="1"/>
  <c r="BG1196" i="2" s="1"/>
  <c r="AX1197" i="1"/>
  <c r="AY1197" i="1"/>
  <c r="AT1197" i="2" s="1"/>
  <c r="AX1197" i="2" s="1"/>
  <c r="AZ1197" i="1"/>
  <c r="BA1197" i="1"/>
  <c r="BB1197" i="1"/>
  <c r="BC1197" i="1"/>
  <c r="BG1197" i="2" s="1"/>
  <c r="AX1198" i="1"/>
  <c r="AY1198" i="1"/>
  <c r="AT1198" i="2" s="1"/>
  <c r="AX1198" i="2" s="1"/>
  <c r="AZ1198" i="1"/>
  <c r="BA1198" i="1"/>
  <c r="BB1198" i="1"/>
  <c r="BC1198" i="1"/>
  <c r="BG1198" i="2" s="1"/>
  <c r="AX1199" i="1"/>
  <c r="AY1199" i="1"/>
  <c r="AT1199" i="2" s="1"/>
  <c r="AX1199" i="2" s="1"/>
  <c r="AZ1199" i="1"/>
  <c r="BA1199" i="1"/>
  <c r="BB1199" i="1"/>
  <c r="BC1199" i="1"/>
  <c r="BG1199" i="2" s="1"/>
  <c r="AX1200" i="1"/>
  <c r="AY1200" i="1"/>
  <c r="AT1200" i="2" s="1"/>
  <c r="AX1200" i="2" s="1"/>
  <c r="AZ1200" i="1"/>
  <c r="BA1200" i="1"/>
  <c r="BB1200" i="1"/>
  <c r="BC1200" i="1"/>
  <c r="BG1200" i="2" s="1"/>
  <c r="AX1201" i="1"/>
  <c r="AY1201" i="1"/>
  <c r="AT1201" i="2" s="1"/>
  <c r="AX1201" i="2" s="1"/>
  <c r="AZ1201" i="1"/>
  <c r="BA1201" i="1"/>
  <c r="BB1201" i="1"/>
  <c r="BC1201" i="1"/>
  <c r="BG1201" i="2" s="1"/>
  <c r="AX1202" i="1"/>
  <c r="AY1202" i="1"/>
  <c r="AT1202" i="2" s="1"/>
  <c r="AX1202" i="2" s="1"/>
  <c r="AZ1202" i="1"/>
  <c r="BA1202" i="1"/>
  <c r="BB1202" i="1"/>
  <c r="BC1202" i="1"/>
  <c r="BG1202" i="2" s="1"/>
  <c r="AX1203" i="1"/>
  <c r="AY1203" i="1"/>
  <c r="AT1203" i="2" s="1"/>
  <c r="AX1203" i="2" s="1"/>
  <c r="AZ1203" i="1"/>
  <c r="BA1203" i="1"/>
  <c r="BB1203" i="1"/>
  <c r="BC1203" i="1"/>
  <c r="BG1203" i="2" s="1"/>
  <c r="AX1204" i="1"/>
  <c r="AY1204" i="1"/>
  <c r="AT1204" i="2" s="1"/>
  <c r="AX1204" i="2" s="1"/>
  <c r="AZ1204" i="1"/>
  <c r="BA1204" i="1"/>
  <c r="BB1204" i="1"/>
  <c r="BC1204" i="1"/>
  <c r="BG1204" i="2" s="1"/>
  <c r="AX1205" i="1"/>
  <c r="AY1205" i="1"/>
  <c r="AT1205" i="2" s="1"/>
  <c r="AX1205" i="2" s="1"/>
  <c r="AZ1205" i="1"/>
  <c r="BA1205" i="1"/>
  <c r="BB1205" i="1"/>
  <c r="BC1205" i="1"/>
  <c r="BG1205" i="2" s="1"/>
  <c r="AX1206" i="1"/>
  <c r="AY1206" i="1"/>
  <c r="AT1206" i="2" s="1"/>
  <c r="AX1206" i="2" s="1"/>
  <c r="AZ1206" i="1"/>
  <c r="BA1206" i="1"/>
  <c r="BB1206" i="1"/>
  <c r="BC1206" i="1"/>
  <c r="BG1206" i="2" s="1"/>
  <c r="AX1207" i="1"/>
  <c r="AY1207" i="1"/>
  <c r="AT1207" i="2" s="1"/>
  <c r="AX1207" i="2" s="1"/>
  <c r="AZ1207" i="1"/>
  <c r="BA1207" i="1"/>
  <c r="BB1207" i="1"/>
  <c r="BC1207" i="1"/>
  <c r="BG1207" i="2" s="1"/>
  <c r="AX1208" i="1"/>
  <c r="AY1208" i="1"/>
  <c r="AT1208" i="2" s="1"/>
  <c r="AX1208" i="2" s="1"/>
  <c r="AZ1208" i="1"/>
  <c r="BA1208" i="1"/>
  <c r="BB1208" i="1"/>
  <c r="BC1208" i="1"/>
  <c r="BG1208" i="2" s="1"/>
  <c r="AX1209" i="1"/>
  <c r="AY1209" i="1"/>
  <c r="AT1209" i="2" s="1"/>
  <c r="AX1209" i="2" s="1"/>
  <c r="AZ1209" i="1"/>
  <c r="BA1209" i="1"/>
  <c r="BB1209" i="1"/>
  <c r="BC1209" i="1"/>
  <c r="BG1209" i="2" s="1"/>
  <c r="AX1210" i="1"/>
  <c r="AY1210" i="1"/>
  <c r="AT1210" i="2" s="1"/>
  <c r="AX1210" i="2" s="1"/>
  <c r="AZ1210" i="1"/>
  <c r="BA1210" i="1"/>
  <c r="BB1210" i="1"/>
  <c r="BC1210" i="1"/>
  <c r="BG1210" i="2" s="1"/>
  <c r="AX1211" i="1"/>
  <c r="AY1211" i="1"/>
  <c r="AT1211" i="2" s="1"/>
  <c r="AX1211" i="2" s="1"/>
  <c r="AZ1211" i="1"/>
  <c r="BA1211" i="1"/>
  <c r="BB1211" i="1"/>
  <c r="BC1211" i="1"/>
  <c r="BG1211" i="2" s="1"/>
  <c r="AX1212" i="1"/>
  <c r="AY1212" i="1"/>
  <c r="AT1212" i="2" s="1"/>
  <c r="AX1212" i="2" s="1"/>
  <c r="AZ1212" i="1"/>
  <c r="BA1212" i="1"/>
  <c r="BB1212" i="1"/>
  <c r="BC1212" i="1"/>
  <c r="BG1212" i="2" s="1"/>
  <c r="AX1213" i="1"/>
  <c r="AY1213" i="1"/>
  <c r="AT1213" i="2" s="1"/>
  <c r="AX1213" i="2" s="1"/>
  <c r="AZ1213" i="1"/>
  <c r="BA1213" i="1"/>
  <c r="BB1213" i="1"/>
  <c r="BC1213" i="1"/>
  <c r="BG1213" i="2" s="1"/>
  <c r="AX1214" i="1"/>
  <c r="AY1214" i="1"/>
  <c r="AT1214" i="2" s="1"/>
  <c r="AX1214" i="2" s="1"/>
  <c r="AZ1214" i="1"/>
  <c r="BA1214" i="1"/>
  <c r="BB1214" i="1"/>
  <c r="BC1214" i="1"/>
  <c r="BG1214" i="2" s="1"/>
  <c r="AX1215" i="1"/>
  <c r="AY1215" i="1"/>
  <c r="AT1215" i="2" s="1"/>
  <c r="AX1215" i="2" s="1"/>
  <c r="AZ1215" i="1"/>
  <c r="BA1215" i="1"/>
  <c r="BB1215" i="1"/>
  <c r="BC1215" i="1"/>
  <c r="BG1215" i="2" s="1"/>
  <c r="AX1216" i="1"/>
  <c r="AY1216" i="1"/>
  <c r="AT1216" i="2" s="1"/>
  <c r="AX1216" i="2" s="1"/>
  <c r="AZ1216" i="1"/>
  <c r="BA1216" i="1"/>
  <c r="BB1216" i="1"/>
  <c r="BC1216" i="1"/>
  <c r="BG1216" i="2" s="1"/>
  <c r="AX1217" i="1"/>
  <c r="AY1217" i="1"/>
  <c r="AT1217" i="2" s="1"/>
  <c r="AX1217" i="2" s="1"/>
  <c r="AZ1217" i="1"/>
  <c r="BA1217" i="1"/>
  <c r="BB1217" i="1"/>
  <c r="BC1217" i="1"/>
  <c r="BG1217" i="2" s="1"/>
  <c r="AX1218" i="1"/>
  <c r="AY1218" i="1"/>
  <c r="AT1218" i="2" s="1"/>
  <c r="AX1218" i="2" s="1"/>
  <c r="AZ1218" i="1"/>
  <c r="BA1218" i="1"/>
  <c r="BB1218" i="1"/>
  <c r="BC1218" i="1"/>
  <c r="BG1218" i="2" s="1"/>
  <c r="AX1219" i="1"/>
  <c r="AY1219" i="1"/>
  <c r="AT1219" i="2" s="1"/>
  <c r="AX1219" i="2" s="1"/>
  <c r="AZ1219" i="1"/>
  <c r="BA1219" i="1"/>
  <c r="BB1219" i="1"/>
  <c r="BC1219" i="1"/>
  <c r="BG1219" i="2" s="1"/>
  <c r="AX1220" i="1"/>
  <c r="AY1220" i="1"/>
  <c r="AT1220" i="2" s="1"/>
  <c r="AX1220" i="2" s="1"/>
  <c r="AZ1220" i="1"/>
  <c r="BA1220" i="1"/>
  <c r="BB1220" i="1"/>
  <c r="BC1220" i="1"/>
  <c r="BG1220" i="2" s="1"/>
  <c r="AX1221" i="1"/>
  <c r="AY1221" i="1"/>
  <c r="AT1221" i="2" s="1"/>
  <c r="AX1221" i="2" s="1"/>
  <c r="AZ1221" i="1"/>
  <c r="BA1221" i="1"/>
  <c r="BB1221" i="1"/>
  <c r="BC1221" i="1"/>
  <c r="BG1221" i="2" s="1"/>
  <c r="AX1222" i="1"/>
  <c r="AY1222" i="1"/>
  <c r="AT1222" i="2" s="1"/>
  <c r="AX1222" i="2" s="1"/>
  <c r="AZ1222" i="1"/>
  <c r="BA1222" i="1"/>
  <c r="BB1222" i="1"/>
  <c r="BC1222" i="1"/>
  <c r="BG1222" i="2" s="1"/>
  <c r="AX1223" i="1"/>
  <c r="AY1223" i="1"/>
  <c r="AT1223" i="2" s="1"/>
  <c r="AX1223" i="2" s="1"/>
  <c r="AZ1223" i="1"/>
  <c r="BA1223" i="1"/>
  <c r="BB1223" i="1"/>
  <c r="BC1223" i="1"/>
  <c r="BG1223" i="2" s="1"/>
  <c r="AX1224" i="1"/>
  <c r="AY1224" i="1"/>
  <c r="AT1224" i="2" s="1"/>
  <c r="AX1224" i="2" s="1"/>
  <c r="AZ1224" i="1"/>
  <c r="BA1224" i="1"/>
  <c r="BB1224" i="1"/>
  <c r="BC1224" i="1"/>
  <c r="BG1224" i="2" s="1"/>
  <c r="AX1225" i="1"/>
  <c r="AY1225" i="1"/>
  <c r="AT1225" i="2" s="1"/>
  <c r="AX1225" i="2" s="1"/>
  <c r="AZ1225" i="1"/>
  <c r="BA1225" i="1"/>
  <c r="BB1225" i="1"/>
  <c r="BC1225" i="1"/>
  <c r="BG1225" i="2" s="1"/>
  <c r="AX1226" i="1"/>
  <c r="AY1226" i="1"/>
  <c r="AT1226" i="2" s="1"/>
  <c r="AX1226" i="2" s="1"/>
  <c r="AZ1226" i="1"/>
  <c r="BA1226" i="1"/>
  <c r="BB1226" i="1"/>
  <c r="BC1226" i="1"/>
  <c r="BG1226" i="2" s="1"/>
  <c r="AX1227" i="1"/>
  <c r="AY1227" i="1"/>
  <c r="AT1227" i="2" s="1"/>
  <c r="AX1227" i="2" s="1"/>
  <c r="AZ1227" i="1"/>
  <c r="BA1227" i="1"/>
  <c r="BB1227" i="1"/>
  <c r="BC1227" i="1"/>
  <c r="BG1227" i="2" s="1"/>
  <c r="AX1228" i="1"/>
  <c r="AY1228" i="1"/>
  <c r="AT1228" i="2" s="1"/>
  <c r="AX1228" i="2" s="1"/>
  <c r="AZ1228" i="1"/>
  <c r="BA1228" i="1"/>
  <c r="BB1228" i="1"/>
  <c r="BC1228" i="1"/>
  <c r="BG1228" i="2" s="1"/>
  <c r="AX1229" i="1"/>
  <c r="AY1229" i="1"/>
  <c r="AT1229" i="2" s="1"/>
  <c r="AX1229" i="2" s="1"/>
  <c r="AZ1229" i="1"/>
  <c r="BA1229" i="1"/>
  <c r="BB1229" i="1"/>
  <c r="BC1229" i="1"/>
  <c r="BG1229" i="2" s="1"/>
  <c r="AX1230" i="1"/>
  <c r="AY1230" i="1"/>
  <c r="AT1230" i="2" s="1"/>
  <c r="AX1230" i="2" s="1"/>
  <c r="AZ1230" i="1"/>
  <c r="BA1230" i="1"/>
  <c r="BB1230" i="1"/>
  <c r="BC1230" i="1"/>
  <c r="BG1230" i="2" s="1"/>
  <c r="AX1231" i="1"/>
  <c r="AY1231" i="1"/>
  <c r="AT1231" i="2" s="1"/>
  <c r="AX1231" i="2" s="1"/>
  <c r="AZ1231" i="1"/>
  <c r="BA1231" i="1"/>
  <c r="BB1231" i="1"/>
  <c r="BC1231" i="1"/>
  <c r="BG1231" i="2" s="1"/>
  <c r="AX1232" i="1"/>
  <c r="AY1232" i="1"/>
  <c r="AT1232" i="2" s="1"/>
  <c r="AX1232" i="2" s="1"/>
  <c r="AZ1232" i="1"/>
  <c r="BA1232" i="1"/>
  <c r="BB1232" i="1"/>
  <c r="BC1232" i="1"/>
  <c r="BG1232" i="2" s="1"/>
  <c r="AX1233" i="1"/>
  <c r="AY1233" i="1"/>
  <c r="AT1233" i="2" s="1"/>
  <c r="AX1233" i="2" s="1"/>
  <c r="AZ1233" i="1"/>
  <c r="BA1233" i="1"/>
  <c r="BB1233" i="1"/>
  <c r="BC1233" i="1"/>
  <c r="BG1233" i="2" s="1"/>
  <c r="AX1234" i="1"/>
  <c r="AY1234" i="1"/>
  <c r="AT1234" i="2" s="1"/>
  <c r="AX1234" i="2" s="1"/>
  <c r="AZ1234" i="1"/>
  <c r="BA1234" i="1"/>
  <c r="BB1234" i="1"/>
  <c r="BC1234" i="1"/>
  <c r="BG1234" i="2" s="1"/>
  <c r="AX1235" i="1"/>
  <c r="AY1235" i="1"/>
  <c r="AT1235" i="2" s="1"/>
  <c r="AX1235" i="2" s="1"/>
  <c r="AZ1235" i="1"/>
  <c r="BA1235" i="1"/>
  <c r="BB1235" i="1"/>
  <c r="BC1235" i="1"/>
  <c r="BG1235" i="2" s="1"/>
  <c r="AX1236" i="1"/>
  <c r="AY1236" i="1"/>
  <c r="AT1236" i="2" s="1"/>
  <c r="AX1236" i="2" s="1"/>
  <c r="AZ1236" i="1"/>
  <c r="BA1236" i="1"/>
  <c r="BB1236" i="1"/>
  <c r="BC1236" i="1"/>
  <c r="BG1236" i="2" s="1"/>
  <c r="AX1237" i="1"/>
  <c r="AY1237" i="1"/>
  <c r="AT1237" i="2" s="1"/>
  <c r="AX1237" i="2" s="1"/>
  <c r="AZ1237" i="1"/>
  <c r="BA1237" i="1"/>
  <c r="BB1237" i="1"/>
  <c r="BC1237" i="1"/>
  <c r="BG1237" i="2" s="1"/>
  <c r="AX1238" i="1"/>
  <c r="AY1238" i="1"/>
  <c r="AT1238" i="2" s="1"/>
  <c r="AX1238" i="2" s="1"/>
  <c r="AZ1238" i="1"/>
  <c r="BA1238" i="1"/>
  <c r="BB1238" i="1"/>
  <c r="BC1238" i="1"/>
  <c r="BG1238" i="2" s="1"/>
  <c r="AX1239" i="1"/>
  <c r="AY1239" i="1"/>
  <c r="AT1239" i="2" s="1"/>
  <c r="AX1239" i="2" s="1"/>
  <c r="AZ1239" i="1"/>
  <c r="BA1239" i="1"/>
  <c r="BB1239" i="1"/>
  <c r="BC1239" i="1"/>
  <c r="BG1239" i="2" s="1"/>
  <c r="AX1240" i="1"/>
  <c r="AY1240" i="1"/>
  <c r="AT1240" i="2" s="1"/>
  <c r="AX1240" i="2" s="1"/>
  <c r="AZ1240" i="1"/>
  <c r="BA1240" i="1"/>
  <c r="BB1240" i="1"/>
  <c r="BC1240" i="1"/>
  <c r="BG1240" i="2" s="1"/>
  <c r="AX1241" i="1"/>
  <c r="AY1241" i="1"/>
  <c r="AT1241" i="2" s="1"/>
  <c r="AX1241" i="2" s="1"/>
  <c r="AZ1241" i="1"/>
  <c r="BA1241" i="1"/>
  <c r="BB1241" i="1"/>
  <c r="BC1241" i="1"/>
  <c r="BG1241" i="2" s="1"/>
  <c r="AX1242" i="1"/>
  <c r="AY1242" i="1"/>
  <c r="AT1242" i="2" s="1"/>
  <c r="AX1242" i="2" s="1"/>
  <c r="AZ1242" i="1"/>
  <c r="BA1242" i="1"/>
  <c r="BB1242" i="1"/>
  <c r="BC1242" i="1"/>
  <c r="BG1242" i="2" s="1"/>
  <c r="AX1243" i="1"/>
  <c r="AY1243" i="1"/>
  <c r="AT1243" i="2" s="1"/>
  <c r="AX1243" i="2" s="1"/>
  <c r="AZ1243" i="1"/>
  <c r="BA1243" i="1"/>
  <c r="BB1243" i="1"/>
  <c r="BC1243" i="1"/>
  <c r="BG1243" i="2" s="1"/>
  <c r="AX1244" i="1"/>
  <c r="AY1244" i="1"/>
  <c r="AT1244" i="2" s="1"/>
  <c r="AX1244" i="2" s="1"/>
  <c r="AZ1244" i="1"/>
  <c r="BA1244" i="1"/>
  <c r="BB1244" i="1"/>
  <c r="BC1244" i="1"/>
  <c r="BG1244" i="2" s="1"/>
  <c r="AX1245" i="1"/>
  <c r="AY1245" i="1"/>
  <c r="AT1245" i="2" s="1"/>
  <c r="AX1245" i="2" s="1"/>
  <c r="AZ1245" i="1"/>
  <c r="BA1245" i="1"/>
  <c r="BB1245" i="1"/>
  <c r="BC1245" i="1"/>
  <c r="BG1245" i="2" s="1"/>
  <c r="AX1246" i="1"/>
  <c r="AY1246" i="1"/>
  <c r="AT1246" i="2" s="1"/>
  <c r="AX1246" i="2" s="1"/>
  <c r="AZ1246" i="1"/>
  <c r="BA1246" i="1"/>
  <c r="BB1246" i="1"/>
  <c r="BC1246" i="1"/>
  <c r="BG1246" i="2" s="1"/>
  <c r="AX1247" i="1"/>
  <c r="AY1247" i="1"/>
  <c r="AT1247" i="2" s="1"/>
  <c r="AX1247" i="2" s="1"/>
  <c r="AZ1247" i="1"/>
  <c r="BA1247" i="1"/>
  <c r="BB1247" i="1"/>
  <c r="BC1247" i="1"/>
  <c r="BG1247" i="2" s="1"/>
  <c r="AX1248" i="1"/>
  <c r="AY1248" i="1"/>
  <c r="AT1248" i="2" s="1"/>
  <c r="AX1248" i="2" s="1"/>
  <c r="AZ1248" i="1"/>
  <c r="BA1248" i="1"/>
  <c r="BB1248" i="1"/>
  <c r="BC1248" i="1"/>
  <c r="BG1248" i="2" s="1"/>
  <c r="AX1249" i="1"/>
  <c r="AY1249" i="1"/>
  <c r="AT1249" i="2" s="1"/>
  <c r="AX1249" i="2" s="1"/>
  <c r="AZ1249" i="1"/>
  <c r="BA1249" i="1"/>
  <c r="BB1249" i="1"/>
  <c r="BC1249" i="1"/>
  <c r="BG1249" i="2" s="1"/>
  <c r="AX1250" i="1"/>
  <c r="AY1250" i="1"/>
  <c r="AT1250" i="2" s="1"/>
  <c r="AX1250" i="2" s="1"/>
  <c r="AZ1250" i="1"/>
  <c r="BA1250" i="1"/>
  <c r="BB1250" i="1"/>
  <c r="BC1250" i="1"/>
  <c r="BG1250" i="2" s="1"/>
  <c r="AX1251" i="1"/>
  <c r="AY1251" i="1"/>
  <c r="AT1251" i="2" s="1"/>
  <c r="AX1251" i="2" s="1"/>
  <c r="AZ1251" i="1"/>
  <c r="BA1251" i="1"/>
  <c r="BB1251" i="1"/>
  <c r="BC1251" i="1"/>
  <c r="BG1251" i="2" s="1"/>
  <c r="AX1252" i="1"/>
  <c r="AY1252" i="1"/>
  <c r="AT1252" i="2" s="1"/>
  <c r="AX1252" i="2" s="1"/>
  <c r="AZ1252" i="1"/>
  <c r="BA1252" i="1"/>
  <c r="BB1252" i="1"/>
  <c r="BC1252" i="1"/>
  <c r="BG1252" i="2" s="1"/>
  <c r="AX1253" i="1"/>
  <c r="AY1253" i="1"/>
  <c r="AT1253" i="2" s="1"/>
  <c r="AX1253" i="2" s="1"/>
  <c r="AZ1253" i="1"/>
  <c r="BA1253" i="1"/>
  <c r="BB1253" i="1"/>
  <c r="BC1253" i="1"/>
  <c r="BG1253" i="2" s="1"/>
  <c r="AX1254" i="1"/>
  <c r="AY1254" i="1"/>
  <c r="AT1254" i="2" s="1"/>
  <c r="AX1254" i="2" s="1"/>
  <c r="AZ1254" i="1"/>
  <c r="BA1254" i="1"/>
  <c r="BB1254" i="1"/>
  <c r="BC1254" i="1"/>
  <c r="BG1254" i="2" s="1"/>
  <c r="AX1255" i="1"/>
  <c r="AY1255" i="1"/>
  <c r="AT1255" i="2" s="1"/>
  <c r="AX1255" i="2" s="1"/>
  <c r="AZ1255" i="1"/>
  <c r="BA1255" i="1"/>
  <c r="BB1255" i="1"/>
  <c r="BC1255" i="1"/>
  <c r="BG1255" i="2" s="1"/>
  <c r="AX1256" i="1"/>
  <c r="AY1256" i="1"/>
  <c r="AT1256" i="2" s="1"/>
  <c r="AX1256" i="2" s="1"/>
  <c r="AZ1256" i="1"/>
  <c r="BA1256" i="1"/>
  <c r="BB1256" i="1"/>
  <c r="BC1256" i="1"/>
  <c r="BG1256" i="2" s="1"/>
  <c r="AX1257" i="1"/>
  <c r="AY1257" i="1"/>
  <c r="AT1257" i="2" s="1"/>
  <c r="AX1257" i="2" s="1"/>
  <c r="AZ1257" i="1"/>
  <c r="BA1257" i="1"/>
  <c r="BB1257" i="1"/>
  <c r="BC1257" i="1"/>
  <c r="BG1257" i="2" s="1"/>
  <c r="AX1258" i="1"/>
  <c r="AY1258" i="1"/>
  <c r="AT1258" i="2" s="1"/>
  <c r="AX1258" i="2" s="1"/>
  <c r="AZ1258" i="1"/>
  <c r="BA1258" i="1"/>
  <c r="BB1258" i="1"/>
  <c r="BC1258" i="1"/>
  <c r="BG1258" i="2" s="1"/>
  <c r="AX1259" i="1"/>
  <c r="AY1259" i="1"/>
  <c r="AT1259" i="2" s="1"/>
  <c r="AX1259" i="2" s="1"/>
  <c r="AZ1259" i="1"/>
  <c r="BA1259" i="1"/>
  <c r="BB1259" i="1"/>
  <c r="BC1259" i="1"/>
  <c r="BG1259" i="2" s="1"/>
  <c r="AX1260" i="1"/>
  <c r="AY1260" i="1"/>
  <c r="AT1260" i="2" s="1"/>
  <c r="AX1260" i="2" s="1"/>
  <c r="AZ1260" i="1"/>
  <c r="BA1260" i="1"/>
  <c r="BB1260" i="1"/>
  <c r="BC1260" i="1"/>
  <c r="BG1260" i="2" s="1"/>
  <c r="AX1261" i="1"/>
  <c r="AY1261" i="1"/>
  <c r="AT1261" i="2" s="1"/>
  <c r="AX1261" i="2" s="1"/>
  <c r="AZ1261" i="1"/>
  <c r="BA1261" i="1"/>
  <c r="BB1261" i="1"/>
  <c r="BC1261" i="1"/>
  <c r="BG1261" i="2" s="1"/>
  <c r="AX1262" i="1"/>
  <c r="AY1262" i="1"/>
  <c r="AT1262" i="2" s="1"/>
  <c r="AX1262" i="2" s="1"/>
  <c r="AZ1262" i="1"/>
  <c r="BA1262" i="1"/>
  <c r="BB1262" i="1"/>
  <c r="BC1262" i="1"/>
  <c r="BG1262" i="2" s="1"/>
  <c r="AX1263" i="1"/>
  <c r="AY1263" i="1"/>
  <c r="AT1263" i="2" s="1"/>
  <c r="AX1263" i="2" s="1"/>
  <c r="AZ1263" i="1"/>
  <c r="BA1263" i="1"/>
  <c r="BB1263" i="1"/>
  <c r="BC1263" i="1"/>
  <c r="BG1263" i="2" s="1"/>
  <c r="AX1264" i="1"/>
  <c r="AY1264" i="1"/>
  <c r="AT1264" i="2" s="1"/>
  <c r="AX1264" i="2" s="1"/>
  <c r="AZ1264" i="1"/>
  <c r="BA1264" i="1"/>
  <c r="BB1264" i="1"/>
  <c r="BC1264" i="1"/>
  <c r="BG1264" i="2" s="1"/>
  <c r="AX1265" i="1"/>
  <c r="AY1265" i="1"/>
  <c r="AT1265" i="2" s="1"/>
  <c r="AX1265" i="2" s="1"/>
  <c r="AZ1265" i="1"/>
  <c r="BA1265" i="1"/>
  <c r="BB1265" i="1"/>
  <c r="BC1265" i="1"/>
  <c r="BG1265" i="2" s="1"/>
  <c r="AX1266" i="1"/>
  <c r="AY1266" i="1"/>
  <c r="AT1266" i="2" s="1"/>
  <c r="AX1266" i="2" s="1"/>
  <c r="AZ1266" i="1"/>
  <c r="BA1266" i="1"/>
  <c r="BB1266" i="1"/>
  <c r="BC1266" i="1"/>
  <c r="BG1266" i="2" s="1"/>
  <c r="AX1267" i="1"/>
  <c r="AY1267" i="1"/>
  <c r="AT1267" i="2" s="1"/>
  <c r="AX1267" i="2" s="1"/>
  <c r="AZ1267" i="1"/>
  <c r="BA1267" i="1"/>
  <c r="BB1267" i="1"/>
  <c r="BC1267" i="1"/>
  <c r="BG1267" i="2" s="1"/>
  <c r="AX1268" i="1"/>
  <c r="AY1268" i="1"/>
  <c r="AT1268" i="2" s="1"/>
  <c r="AX1268" i="2" s="1"/>
  <c r="AZ1268" i="1"/>
  <c r="BA1268" i="1"/>
  <c r="BB1268" i="1"/>
  <c r="BC1268" i="1"/>
  <c r="BG1268" i="2" s="1"/>
  <c r="AX1269" i="1"/>
  <c r="AY1269" i="1"/>
  <c r="AT1269" i="2" s="1"/>
  <c r="AX1269" i="2" s="1"/>
  <c r="AZ1269" i="1"/>
  <c r="BA1269" i="1"/>
  <c r="BB1269" i="1"/>
  <c r="BC1269" i="1"/>
  <c r="BG1269" i="2" s="1"/>
  <c r="AX1270" i="1"/>
  <c r="AY1270" i="1"/>
  <c r="AT1270" i="2" s="1"/>
  <c r="AX1270" i="2" s="1"/>
  <c r="AZ1270" i="1"/>
  <c r="BA1270" i="1"/>
  <c r="BB1270" i="1"/>
  <c r="BC1270" i="1"/>
  <c r="BG1270" i="2" s="1"/>
  <c r="AX1271" i="1"/>
  <c r="AY1271" i="1"/>
  <c r="AT1271" i="2" s="1"/>
  <c r="AX1271" i="2" s="1"/>
  <c r="AZ1271" i="1"/>
  <c r="BA1271" i="1"/>
  <c r="BB1271" i="1"/>
  <c r="BC1271" i="1"/>
  <c r="BG1271" i="2" s="1"/>
  <c r="AX1272" i="1"/>
  <c r="AY1272" i="1"/>
  <c r="AT1272" i="2" s="1"/>
  <c r="AX1272" i="2" s="1"/>
  <c r="AZ1272" i="1"/>
  <c r="BA1272" i="1"/>
  <c r="BB1272" i="1"/>
  <c r="BC1272" i="1"/>
  <c r="BG1272" i="2" s="1"/>
  <c r="AX1273" i="1"/>
  <c r="AY1273" i="1"/>
  <c r="AT1273" i="2" s="1"/>
  <c r="AX1273" i="2" s="1"/>
  <c r="AZ1273" i="1"/>
  <c r="BA1273" i="1"/>
  <c r="BB1273" i="1"/>
  <c r="BC1273" i="1"/>
  <c r="BG1273" i="2" s="1"/>
  <c r="AX1274" i="1"/>
  <c r="AY1274" i="1"/>
  <c r="AT1274" i="2" s="1"/>
  <c r="AX1274" i="2" s="1"/>
  <c r="AZ1274" i="1"/>
  <c r="BA1274" i="1"/>
  <c r="BB1274" i="1"/>
  <c r="BC1274" i="1"/>
  <c r="BG1274" i="2" s="1"/>
  <c r="AX1275" i="1"/>
  <c r="AY1275" i="1"/>
  <c r="AT1275" i="2" s="1"/>
  <c r="AX1275" i="2" s="1"/>
  <c r="AZ1275" i="1"/>
  <c r="BA1275" i="1"/>
  <c r="BB1275" i="1"/>
  <c r="BC1275" i="1"/>
  <c r="BG1275" i="2" s="1"/>
  <c r="AX1276" i="1"/>
  <c r="AY1276" i="1"/>
  <c r="AT1276" i="2" s="1"/>
  <c r="AX1276" i="2" s="1"/>
  <c r="AZ1276" i="1"/>
  <c r="BA1276" i="1"/>
  <c r="BB1276" i="1"/>
  <c r="BC1276" i="1"/>
  <c r="BG1276" i="2" s="1"/>
  <c r="AX1277" i="1"/>
  <c r="AY1277" i="1"/>
  <c r="AT1277" i="2" s="1"/>
  <c r="AX1277" i="2" s="1"/>
  <c r="AZ1277" i="1"/>
  <c r="BA1277" i="1"/>
  <c r="BB1277" i="1"/>
  <c r="BC1277" i="1"/>
  <c r="BG1277" i="2" s="1"/>
  <c r="AX1278" i="1"/>
  <c r="AY1278" i="1"/>
  <c r="AT1278" i="2" s="1"/>
  <c r="AX1278" i="2" s="1"/>
  <c r="AZ1278" i="1"/>
  <c r="BA1278" i="1"/>
  <c r="BB1278" i="1"/>
  <c r="BC1278" i="1"/>
  <c r="BG1278" i="2" s="1"/>
  <c r="AX1279" i="1"/>
  <c r="AY1279" i="1"/>
  <c r="AT1279" i="2" s="1"/>
  <c r="AX1279" i="2" s="1"/>
  <c r="AZ1279" i="1"/>
  <c r="BA1279" i="1"/>
  <c r="BB1279" i="1"/>
  <c r="BC1279" i="1"/>
  <c r="BG1279" i="2" s="1"/>
  <c r="AX1280" i="1"/>
  <c r="AY1280" i="1"/>
  <c r="AT1280" i="2" s="1"/>
  <c r="AX1280" i="2" s="1"/>
  <c r="AZ1280" i="1"/>
  <c r="BA1280" i="1"/>
  <c r="BB1280" i="1"/>
  <c r="BC1280" i="1"/>
  <c r="BG1280" i="2" s="1"/>
  <c r="AX1281" i="1"/>
  <c r="AY1281" i="1"/>
  <c r="AT1281" i="2" s="1"/>
  <c r="AX1281" i="2" s="1"/>
  <c r="AZ1281" i="1"/>
  <c r="BA1281" i="1"/>
  <c r="BB1281" i="1"/>
  <c r="BC1281" i="1"/>
  <c r="BG1281" i="2" s="1"/>
  <c r="AX1282" i="1"/>
  <c r="AY1282" i="1"/>
  <c r="AT1282" i="2" s="1"/>
  <c r="AX1282" i="2" s="1"/>
  <c r="AZ1282" i="1"/>
  <c r="BA1282" i="1"/>
  <c r="BB1282" i="1"/>
  <c r="BC1282" i="1"/>
  <c r="BG1282" i="2" s="1"/>
  <c r="AX1283" i="1"/>
  <c r="AY1283" i="1"/>
  <c r="AT1283" i="2" s="1"/>
  <c r="AX1283" i="2" s="1"/>
  <c r="AZ1283" i="1"/>
  <c r="BA1283" i="1"/>
  <c r="BB1283" i="1"/>
  <c r="BC1283" i="1"/>
  <c r="BG1283" i="2" s="1"/>
  <c r="AX1284" i="1"/>
  <c r="AY1284" i="1"/>
  <c r="AT1284" i="2" s="1"/>
  <c r="AX1284" i="2" s="1"/>
  <c r="AZ1284" i="1"/>
  <c r="BA1284" i="1"/>
  <c r="BB1284" i="1"/>
  <c r="BC1284" i="1"/>
  <c r="BG1284" i="2" s="1"/>
  <c r="AX1285" i="1"/>
  <c r="AY1285" i="1"/>
  <c r="AT1285" i="2" s="1"/>
  <c r="AX1285" i="2" s="1"/>
  <c r="AZ1285" i="1"/>
  <c r="BA1285" i="1"/>
  <c r="BB1285" i="1"/>
  <c r="BC1285" i="1"/>
  <c r="BG1285" i="2" s="1"/>
  <c r="AX1286" i="1"/>
  <c r="AY1286" i="1"/>
  <c r="AT1286" i="2" s="1"/>
  <c r="AX1286" i="2" s="1"/>
  <c r="AZ1286" i="1"/>
  <c r="BA1286" i="1"/>
  <c r="BB1286" i="1"/>
  <c r="BC1286" i="1"/>
  <c r="BG1286" i="2" s="1"/>
  <c r="AX1287" i="1"/>
  <c r="AY1287" i="1"/>
  <c r="AT1287" i="2" s="1"/>
  <c r="AX1287" i="2" s="1"/>
  <c r="AZ1287" i="1"/>
  <c r="BA1287" i="1"/>
  <c r="BB1287" i="1"/>
  <c r="BC1287" i="1"/>
  <c r="BG1287" i="2" s="1"/>
  <c r="AX1288" i="1"/>
  <c r="AY1288" i="1"/>
  <c r="AT1288" i="2" s="1"/>
  <c r="AX1288" i="2" s="1"/>
  <c r="AZ1288" i="1"/>
  <c r="BA1288" i="1"/>
  <c r="BB1288" i="1"/>
  <c r="BC1288" i="1"/>
  <c r="BG1288" i="2" s="1"/>
  <c r="AX1289" i="1"/>
  <c r="AY1289" i="1"/>
  <c r="AT1289" i="2" s="1"/>
  <c r="AX1289" i="2" s="1"/>
  <c r="AZ1289" i="1"/>
  <c r="BA1289" i="1"/>
  <c r="BB1289" i="1"/>
  <c r="BC1289" i="1"/>
  <c r="BG1289" i="2" s="1"/>
  <c r="AX1290" i="1"/>
  <c r="AY1290" i="1"/>
  <c r="AT1290" i="2" s="1"/>
  <c r="AX1290" i="2" s="1"/>
  <c r="AZ1290" i="1"/>
  <c r="BA1290" i="1"/>
  <c r="BB1290" i="1"/>
  <c r="BC1290" i="1"/>
  <c r="BG1290" i="2" s="1"/>
  <c r="AX1291" i="1"/>
  <c r="AY1291" i="1"/>
  <c r="AT1291" i="2" s="1"/>
  <c r="AX1291" i="2" s="1"/>
  <c r="AZ1291" i="1"/>
  <c r="BA1291" i="1"/>
  <c r="BB1291" i="1"/>
  <c r="BC1291" i="1"/>
  <c r="BG1291" i="2" s="1"/>
  <c r="AX1292" i="1"/>
  <c r="AY1292" i="1"/>
  <c r="AT1292" i="2" s="1"/>
  <c r="AX1292" i="2" s="1"/>
  <c r="AZ1292" i="1"/>
  <c r="BA1292" i="1"/>
  <c r="BB1292" i="1"/>
  <c r="BC1292" i="1"/>
  <c r="BG1292" i="2" s="1"/>
  <c r="AX1293" i="1"/>
  <c r="AY1293" i="1"/>
  <c r="AT1293" i="2" s="1"/>
  <c r="AX1293" i="2" s="1"/>
  <c r="AZ1293" i="1"/>
  <c r="BA1293" i="1"/>
  <c r="BB1293" i="1"/>
  <c r="BC1293" i="1"/>
  <c r="BG1293" i="2" s="1"/>
  <c r="AX1294" i="1"/>
  <c r="AY1294" i="1"/>
  <c r="AT1294" i="2" s="1"/>
  <c r="AX1294" i="2" s="1"/>
  <c r="AZ1294" i="1"/>
  <c r="BA1294" i="1"/>
  <c r="BB1294" i="1"/>
  <c r="BC1294" i="1"/>
  <c r="BG1294" i="2" s="1"/>
  <c r="AX1295" i="1"/>
  <c r="AY1295" i="1"/>
  <c r="AT1295" i="2" s="1"/>
  <c r="AX1295" i="2" s="1"/>
  <c r="AZ1295" i="1"/>
  <c r="BA1295" i="1"/>
  <c r="BB1295" i="1"/>
  <c r="BC1295" i="1"/>
  <c r="BG1295" i="2" s="1"/>
  <c r="AX1296" i="1"/>
  <c r="AY1296" i="1"/>
  <c r="AT1296" i="2" s="1"/>
  <c r="AX1296" i="2" s="1"/>
  <c r="AZ1296" i="1"/>
  <c r="BA1296" i="1"/>
  <c r="BB1296" i="1"/>
  <c r="BC1296" i="1"/>
  <c r="BG1296" i="2" s="1"/>
  <c r="AX1297" i="1"/>
  <c r="AY1297" i="1"/>
  <c r="AT1297" i="2" s="1"/>
  <c r="AX1297" i="2" s="1"/>
  <c r="AZ1297" i="1"/>
  <c r="BA1297" i="1"/>
  <c r="BB1297" i="1"/>
  <c r="BC1297" i="1"/>
  <c r="BG1297" i="2" s="1"/>
  <c r="AX1298" i="1"/>
  <c r="AY1298" i="1"/>
  <c r="AT1298" i="2" s="1"/>
  <c r="AX1298" i="2" s="1"/>
  <c r="AZ1298" i="1"/>
  <c r="BA1298" i="1"/>
  <c r="BB1298" i="1"/>
  <c r="BC1298" i="1"/>
  <c r="BG1298" i="2" s="1"/>
  <c r="AX1299" i="1"/>
  <c r="AY1299" i="1"/>
  <c r="AT1299" i="2" s="1"/>
  <c r="AX1299" i="2" s="1"/>
  <c r="AZ1299" i="1"/>
  <c r="BA1299" i="1"/>
  <c r="BB1299" i="1"/>
  <c r="BC1299" i="1"/>
  <c r="BG1299" i="2" s="1"/>
  <c r="AX1300" i="1"/>
  <c r="AY1300" i="1"/>
  <c r="AT1300" i="2" s="1"/>
  <c r="AX1300" i="2" s="1"/>
  <c r="AZ1300" i="1"/>
  <c r="BA1300" i="1"/>
  <c r="BB1300" i="1"/>
  <c r="BC1300" i="1"/>
  <c r="BG1300" i="2" s="1"/>
  <c r="AX1301" i="1"/>
  <c r="AY1301" i="1"/>
  <c r="AT1301" i="2" s="1"/>
  <c r="AX1301" i="2" s="1"/>
  <c r="AZ1301" i="1"/>
  <c r="BA1301" i="1"/>
  <c r="BB1301" i="1"/>
  <c r="BC1301" i="1"/>
  <c r="BG1301" i="2" s="1"/>
  <c r="AX1302" i="1"/>
  <c r="AY1302" i="1"/>
  <c r="AT1302" i="2" s="1"/>
  <c r="AX1302" i="2" s="1"/>
  <c r="AZ1302" i="1"/>
  <c r="BA1302" i="1"/>
  <c r="BB1302" i="1"/>
  <c r="BC1302" i="1"/>
  <c r="BG1302" i="2" s="1"/>
  <c r="AX1303" i="1"/>
  <c r="AY1303" i="1"/>
  <c r="AT1303" i="2" s="1"/>
  <c r="AX1303" i="2" s="1"/>
  <c r="AZ1303" i="1"/>
  <c r="BA1303" i="1"/>
  <c r="BB1303" i="1"/>
  <c r="BC1303" i="1"/>
  <c r="BG1303" i="2" s="1"/>
  <c r="AX1304" i="1"/>
  <c r="AY1304" i="1"/>
  <c r="AT1304" i="2" s="1"/>
  <c r="AX1304" i="2" s="1"/>
  <c r="AZ1304" i="1"/>
  <c r="BA1304" i="1"/>
  <c r="BB1304" i="1"/>
  <c r="BC1304" i="1"/>
  <c r="BG1304" i="2" s="1"/>
  <c r="AX1305" i="1"/>
  <c r="AY1305" i="1"/>
  <c r="AT1305" i="2" s="1"/>
  <c r="AX1305" i="2" s="1"/>
  <c r="AZ1305" i="1"/>
  <c r="BA1305" i="1"/>
  <c r="BB1305" i="1"/>
  <c r="BC1305" i="1"/>
  <c r="BG1305" i="2" s="1"/>
  <c r="AX1306" i="1"/>
  <c r="AY1306" i="1"/>
  <c r="AT1306" i="2" s="1"/>
  <c r="AX1306" i="2" s="1"/>
  <c r="AZ1306" i="1"/>
  <c r="BA1306" i="1"/>
  <c r="BB1306" i="1"/>
  <c r="BC1306" i="1"/>
  <c r="BG1306" i="2" s="1"/>
  <c r="AX1307" i="1"/>
  <c r="AY1307" i="1"/>
  <c r="AT1307" i="2" s="1"/>
  <c r="AX1307" i="2" s="1"/>
  <c r="AZ1307" i="1"/>
  <c r="BA1307" i="1"/>
  <c r="BB1307" i="1"/>
  <c r="BC1307" i="1"/>
  <c r="BG1307" i="2" s="1"/>
  <c r="AX1308" i="1"/>
  <c r="AY1308" i="1"/>
  <c r="AT1308" i="2" s="1"/>
  <c r="AX1308" i="2" s="1"/>
  <c r="AZ1308" i="1"/>
  <c r="BA1308" i="1"/>
  <c r="BB1308" i="1"/>
  <c r="BC1308" i="1"/>
  <c r="BG1308" i="2" s="1"/>
  <c r="AX1309" i="1"/>
  <c r="AY1309" i="1"/>
  <c r="AT1309" i="2" s="1"/>
  <c r="AX1309" i="2" s="1"/>
  <c r="AZ1309" i="1"/>
  <c r="BA1309" i="1"/>
  <c r="BB1309" i="1"/>
  <c r="BC1309" i="1"/>
  <c r="BG1309" i="2" s="1"/>
  <c r="AX1310" i="1"/>
  <c r="AY1310" i="1"/>
  <c r="AT1310" i="2" s="1"/>
  <c r="AX1310" i="2" s="1"/>
  <c r="AZ1310" i="1"/>
  <c r="BA1310" i="1"/>
  <c r="BB1310" i="1"/>
  <c r="BC1310" i="1"/>
  <c r="BG1310" i="2" s="1"/>
  <c r="AX1311" i="1"/>
  <c r="AY1311" i="1"/>
  <c r="AT1311" i="2" s="1"/>
  <c r="AX1311" i="2" s="1"/>
  <c r="AZ1311" i="1"/>
  <c r="BA1311" i="1"/>
  <c r="BB1311" i="1"/>
  <c r="BC1311" i="1"/>
  <c r="BG1311" i="2" s="1"/>
  <c r="AX1312" i="1"/>
  <c r="AY1312" i="1"/>
  <c r="AT1312" i="2" s="1"/>
  <c r="AX1312" i="2" s="1"/>
  <c r="AZ1312" i="1"/>
  <c r="BA1312" i="1"/>
  <c r="BB1312" i="1"/>
  <c r="BC1312" i="1"/>
  <c r="BG1312" i="2" s="1"/>
  <c r="AX1313" i="1"/>
  <c r="AY1313" i="1"/>
  <c r="AT1313" i="2" s="1"/>
  <c r="AX1313" i="2" s="1"/>
  <c r="AZ1313" i="1"/>
  <c r="BA1313" i="1"/>
  <c r="BB1313" i="1"/>
  <c r="BC1313" i="1"/>
  <c r="BG1313" i="2" s="1"/>
  <c r="AX1314" i="1"/>
  <c r="AY1314" i="1"/>
  <c r="AT1314" i="2" s="1"/>
  <c r="AX1314" i="2" s="1"/>
  <c r="AZ1314" i="1"/>
  <c r="BA1314" i="1"/>
  <c r="BB1314" i="1"/>
  <c r="BC1314" i="1"/>
  <c r="BG1314" i="2" s="1"/>
  <c r="AX1315" i="1"/>
  <c r="AY1315" i="1"/>
  <c r="AT1315" i="2" s="1"/>
  <c r="AX1315" i="2" s="1"/>
  <c r="AZ1315" i="1"/>
  <c r="BA1315" i="1"/>
  <c r="BB1315" i="1"/>
  <c r="BC1315" i="1"/>
  <c r="BG1315" i="2" s="1"/>
  <c r="AX1316" i="1"/>
  <c r="AY1316" i="1"/>
  <c r="AT1316" i="2" s="1"/>
  <c r="AX1316" i="2" s="1"/>
  <c r="AZ1316" i="1"/>
  <c r="BA1316" i="1"/>
  <c r="BB1316" i="1"/>
  <c r="BC1316" i="1"/>
  <c r="BG1316" i="2" s="1"/>
  <c r="AX1317" i="1"/>
  <c r="AY1317" i="1"/>
  <c r="AT1317" i="2" s="1"/>
  <c r="AX1317" i="2" s="1"/>
  <c r="AZ1317" i="1"/>
  <c r="BA1317" i="1"/>
  <c r="BB1317" i="1"/>
  <c r="BC1317" i="1"/>
  <c r="BG1317" i="2" s="1"/>
  <c r="AX1318" i="1"/>
  <c r="AY1318" i="1"/>
  <c r="AT1318" i="2" s="1"/>
  <c r="AX1318" i="2" s="1"/>
  <c r="AZ1318" i="1"/>
  <c r="BA1318" i="1"/>
  <c r="BB1318" i="1"/>
  <c r="BC1318" i="1"/>
  <c r="BG1318" i="2" s="1"/>
  <c r="AX1319" i="1"/>
  <c r="AY1319" i="1"/>
  <c r="AT1319" i="2" s="1"/>
  <c r="AX1319" i="2" s="1"/>
  <c r="AZ1319" i="1"/>
  <c r="BA1319" i="1"/>
  <c r="BB1319" i="1"/>
  <c r="BC1319" i="1"/>
  <c r="BG1319" i="2" s="1"/>
  <c r="AX1320" i="1"/>
  <c r="AY1320" i="1"/>
  <c r="AT1320" i="2" s="1"/>
  <c r="AX1320" i="2" s="1"/>
  <c r="AZ1320" i="1"/>
  <c r="BA1320" i="1"/>
  <c r="BB1320" i="1"/>
  <c r="BC1320" i="1"/>
  <c r="BG1320" i="2" s="1"/>
  <c r="AX1321" i="1"/>
  <c r="AY1321" i="1"/>
  <c r="AT1321" i="2" s="1"/>
  <c r="AX1321" i="2" s="1"/>
  <c r="AZ1321" i="1"/>
  <c r="BA1321" i="1"/>
  <c r="BB1321" i="1"/>
  <c r="BC1321" i="1"/>
  <c r="BG1321" i="2" s="1"/>
  <c r="AX1322" i="1"/>
  <c r="AY1322" i="1"/>
  <c r="AT1322" i="2" s="1"/>
  <c r="AX1322" i="2" s="1"/>
  <c r="AZ1322" i="1"/>
  <c r="BA1322" i="1"/>
  <c r="BB1322" i="1"/>
  <c r="BC1322" i="1"/>
  <c r="BG1322" i="2" s="1"/>
  <c r="AX1323" i="1"/>
  <c r="AY1323" i="1"/>
  <c r="AT1323" i="2" s="1"/>
  <c r="AX1323" i="2" s="1"/>
  <c r="AZ1323" i="1"/>
  <c r="BA1323" i="1"/>
  <c r="BB1323" i="1"/>
  <c r="BC1323" i="1"/>
  <c r="BG1323" i="2" s="1"/>
  <c r="AX1324" i="1"/>
  <c r="AY1324" i="1"/>
  <c r="AT1324" i="2" s="1"/>
  <c r="AX1324" i="2" s="1"/>
  <c r="AZ1324" i="1"/>
  <c r="BA1324" i="1"/>
  <c r="BB1324" i="1"/>
  <c r="BC1324" i="1"/>
  <c r="BG1324" i="2" s="1"/>
  <c r="AX1325" i="1"/>
  <c r="AY1325" i="1"/>
  <c r="AT1325" i="2" s="1"/>
  <c r="AX1325" i="2" s="1"/>
  <c r="AZ1325" i="1"/>
  <c r="BA1325" i="1"/>
  <c r="BB1325" i="1"/>
  <c r="BC1325" i="1"/>
  <c r="BG1325" i="2" s="1"/>
  <c r="AX1326" i="1"/>
  <c r="AY1326" i="1"/>
  <c r="AT1326" i="2" s="1"/>
  <c r="AX1326" i="2" s="1"/>
  <c r="AZ1326" i="1"/>
  <c r="BA1326" i="1"/>
  <c r="BB1326" i="1"/>
  <c r="BC1326" i="1"/>
  <c r="BG1326" i="2" s="1"/>
  <c r="AX1327" i="1"/>
  <c r="AY1327" i="1"/>
  <c r="AT1327" i="2" s="1"/>
  <c r="AX1327" i="2" s="1"/>
  <c r="AZ1327" i="1"/>
  <c r="BA1327" i="1"/>
  <c r="BB1327" i="1"/>
  <c r="BC1327" i="1"/>
  <c r="BG1327" i="2" s="1"/>
  <c r="AX1328" i="1"/>
  <c r="AY1328" i="1"/>
  <c r="AT1328" i="2" s="1"/>
  <c r="AX1328" i="2" s="1"/>
  <c r="AZ1328" i="1"/>
  <c r="BA1328" i="1"/>
  <c r="BB1328" i="1"/>
  <c r="BC1328" i="1"/>
  <c r="BG1328" i="2" s="1"/>
  <c r="AX1329" i="1"/>
  <c r="AY1329" i="1"/>
  <c r="AT1329" i="2" s="1"/>
  <c r="AX1329" i="2" s="1"/>
  <c r="AZ1329" i="1"/>
  <c r="BA1329" i="1"/>
  <c r="BB1329" i="1"/>
  <c r="BC1329" i="1"/>
  <c r="BG1329" i="2" s="1"/>
  <c r="AX1330" i="1"/>
  <c r="AY1330" i="1"/>
  <c r="AT1330" i="2" s="1"/>
  <c r="AX1330" i="2" s="1"/>
  <c r="AZ1330" i="1"/>
  <c r="BA1330" i="1"/>
  <c r="BB1330" i="1"/>
  <c r="BC1330" i="1"/>
  <c r="BG1330" i="2" s="1"/>
  <c r="AX1331" i="1"/>
  <c r="AY1331" i="1"/>
  <c r="AT1331" i="2" s="1"/>
  <c r="AX1331" i="2" s="1"/>
  <c r="AZ1331" i="1"/>
  <c r="BA1331" i="1"/>
  <c r="BB1331" i="1"/>
  <c r="BC1331" i="1"/>
  <c r="BG1331" i="2" s="1"/>
  <c r="AX1332" i="1"/>
  <c r="AY1332" i="1"/>
  <c r="AT1332" i="2" s="1"/>
  <c r="AX1332" i="2" s="1"/>
  <c r="AZ1332" i="1"/>
  <c r="BA1332" i="1"/>
  <c r="BB1332" i="1"/>
  <c r="BC1332" i="1"/>
  <c r="BG1332" i="2" s="1"/>
  <c r="AX1333" i="1"/>
  <c r="AY1333" i="1"/>
  <c r="AT1333" i="2" s="1"/>
  <c r="AX1333" i="2" s="1"/>
  <c r="AZ1333" i="1"/>
  <c r="BA1333" i="1"/>
  <c r="BB1333" i="1"/>
  <c r="BC1333" i="1"/>
  <c r="BG1333" i="2" s="1"/>
  <c r="AX1334" i="1"/>
  <c r="AY1334" i="1"/>
  <c r="AT1334" i="2" s="1"/>
  <c r="AX1334" i="2" s="1"/>
  <c r="AZ1334" i="1"/>
  <c r="BA1334" i="1"/>
  <c r="BB1334" i="1"/>
  <c r="BC1334" i="1"/>
  <c r="BG1334" i="2" s="1"/>
  <c r="AX1335" i="1"/>
  <c r="AY1335" i="1"/>
  <c r="AT1335" i="2" s="1"/>
  <c r="AX1335" i="2" s="1"/>
  <c r="AZ1335" i="1"/>
  <c r="BA1335" i="1"/>
  <c r="BB1335" i="1"/>
  <c r="BC1335" i="1"/>
  <c r="BG1335" i="2" s="1"/>
  <c r="AX1336" i="1"/>
  <c r="AY1336" i="1"/>
  <c r="AT1336" i="2" s="1"/>
  <c r="AX1336" i="2" s="1"/>
  <c r="AZ1336" i="1"/>
  <c r="BA1336" i="1"/>
  <c r="BB1336" i="1"/>
  <c r="BC1336" i="1"/>
  <c r="BG1336" i="2" s="1"/>
  <c r="AX1337" i="1"/>
  <c r="AY1337" i="1"/>
  <c r="AT1337" i="2" s="1"/>
  <c r="AX1337" i="2" s="1"/>
  <c r="AZ1337" i="1"/>
  <c r="BA1337" i="1"/>
  <c r="BB1337" i="1"/>
  <c r="BC1337" i="1"/>
  <c r="BG1337" i="2" s="1"/>
  <c r="AX1338" i="1"/>
  <c r="AY1338" i="1"/>
  <c r="AT1338" i="2" s="1"/>
  <c r="AX1338" i="2" s="1"/>
  <c r="AZ1338" i="1"/>
  <c r="BA1338" i="1"/>
  <c r="BB1338" i="1"/>
  <c r="BC1338" i="1"/>
  <c r="BG1338" i="2" s="1"/>
  <c r="AX1339" i="1"/>
  <c r="AY1339" i="1"/>
  <c r="AT1339" i="2" s="1"/>
  <c r="AX1339" i="2" s="1"/>
  <c r="AZ1339" i="1"/>
  <c r="BA1339" i="1"/>
  <c r="BB1339" i="1"/>
  <c r="BC1339" i="1"/>
  <c r="BG1339" i="2" s="1"/>
  <c r="AX1340" i="1"/>
  <c r="AY1340" i="1"/>
  <c r="AT1340" i="2" s="1"/>
  <c r="AX1340" i="2" s="1"/>
  <c r="AZ1340" i="1"/>
  <c r="BA1340" i="1"/>
  <c r="BB1340" i="1"/>
  <c r="BC1340" i="1"/>
  <c r="BG1340" i="2" s="1"/>
  <c r="AX1341" i="1"/>
  <c r="AY1341" i="1"/>
  <c r="AT1341" i="2" s="1"/>
  <c r="AX1341" i="2" s="1"/>
  <c r="AZ1341" i="1"/>
  <c r="BA1341" i="1"/>
  <c r="BB1341" i="1"/>
  <c r="BC1341" i="1"/>
  <c r="BG1341" i="2" s="1"/>
  <c r="AX1342" i="1"/>
  <c r="AY1342" i="1"/>
  <c r="AT1342" i="2" s="1"/>
  <c r="AX1342" i="2" s="1"/>
  <c r="AZ1342" i="1"/>
  <c r="BA1342" i="1"/>
  <c r="BB1342" i="1"/>
  <c r="BC1342" i="1"/>
  <c r="BG1342" i="2" s="1"/>
  <c r="AX1343" i="1"/>
  <c r="AY1343" i="1"/>
  <c r="AT1343" i="2" s="1"/>
  <c r="AX1343" i="2" s="1"/>
  <c r="AZ1343" i="1"/>
  <c r="BA1343" i="1"/>
  <c r="BB1343" i="1"/>
  <c r="BC1343" i="1"/>
  <c r="BG1343" i="2" s="1"/>
  <c r="AX1344" i="1"/>
  <c r="AY1344" i="1"/>
  <c r="AT1344" i="2" s="1"/>
  <c r="AX1344" i="2" s="1"/>
  <c r="AZ1344" i="1"/>
  <c r="BA1344" i="1"/>
  <c r="BB1344" i="1"/>
  <c r="BC1344" i="1"/>
  <c r="BG1344" i="2" s="1"/>
  <c r="AX1345" i="1"/>
  <c r="AY1345" i="1"/>
  <c r="AT1345" i="2" s="1"/>
  <c r="AX1345" i="2" s="1"/>
  <c r="AZ1345" i="1"/>
  <c r="BA1345" i="1"/>
  <c r="BB1345" i="1"/>
  <c r="BC1345" i="1"/>
  <c r="BG1345" i="2" s="1"/>
  <c r="AX1346" i="1"/>
  <c r="AY1346" i="1"/>
  <c r="AT1346" i="2" s="1"/>
  <c r="AX1346" i="2" s="1"/>
  <c r="AZ1346" i="1"/>
  <c r="BA1346" i="1"/>
  <c r="BB1346" i="1"/>
  <c r="BC1346" i="1"/>
  <c r="BG1346" i="2" s="1"/>
  <c r="AX1347" i="1"/>
  <c r="AY1347" i="1"/>
  <c r="AT1347" i="2" s="1"/>
  <c r="AX1347" i="2" s="1"/>
  <c r="AZ1347" i="1"/>
  <c r="BA1347" i="1"/>
  <c r="BB1347" i="1"/>
  <c r="BC1347" i="1"/>
  <c r="BG1347" i="2" s="1"/>
  <c r="AX1348" i="1"/>
  <c r="AY1348" i="1"/>
  <c r="AT1348" i="2" s="1"/>
  <c r="AX1348" i="2" s="1"/>
  <c r="AZ1348" i="1"/>
  <c r="BA1348" i="1"/>
  <c r="BB1348" i="1"/>
  <c r="BC1348" i="1"/>
  <c r="BG1348" i="2" s="1"/>
  <c r="AX1349" i="1"/>
  <c r="AY1349" i="1"/>
  <c r="AT1349" i="2" s="1"/>
  <c r="AX1349" i="2" s="1"/>
  <c r="AZ1349" i="1"/>
  <c r="BA1349" i="1"/>
  <c r="BB1349" i="1"/>
  <c r="BC1349" i="1"/>
  <c r="BG1349" i="2" s="1"/>
  <c r="AX1350" i="1"/>
  <c r="AY1350" i="1"/>
  <c r="AT1350" i="2" s="1"/>
  <c r="AX1350" i="2" s="1"/>
  <c r="AZ1350" i="1"/>
  <c r="BA1350" i="1"/>
  <c r="BB1350" i="1"/>
  <c r="BC1350" i="1"/>
  <c r="BG1350" i="2" s="1"/>
  <c r="AX1351" i="1"/>
  <c r="AY1351" i="1"/>
  <c r="AT1351" i="2" s="1"/>
  <c r="AX1351" i="2" s="1"/>
  <c r="AZ1351" i="1"/>
  <c r="BA1351" i="1"/>
  <c r="BB1351" i="1"/>
  <c r="BC1351" i="1"/>
  <c r="BG1351" i="2" s="1"/>
  <c r="AX1352" i="1"/>
  <c r="AY1352" i="1"/>
  <c r="AT1352" i="2" s="1"/>
  <c r="AX1352" i="2" s="1"/>
  <c r="AZ1352" i="1"/>
  <c r="BA1352" i="1"/>
  <c r="BB1352" i="1"/>
  <c r="BC1352" i="1"/>
  <c r="BG1352" i="2" s="1"/>
  <c r="AX1353" i="1"/>
  <c r="AY1353" i="1"/>
  <c r="AT1353" i="2" s="1"/>
  <c r="AX1353" i="2" s="1"/>
  <c r="AZ1353" i="1"/>
  <c r="BA1353" i="1"/>
  <c r="BB1353" i="1"/>
  <c r="BC1353" i="1"/>
  <c r="BG1353" i="2" s="1"/>
  <c r="AX1354" i="1"/>
  <c r="AY1354" i="1"/>
  <c r="AT1354" i="2" s="1"/>
  <c r="AX1354" i="2" s="1"/>
  <c r="AZ1354" i="1"/>
  <c r="BA1354" i="1"/>
  <c r="BB1354" i="1"/>
  <c r="BC1354" i="1"/>
  <c r="BG1354" i="2" s="1"/>
  <c r="AX1355" i="1"/>
  <c r="AY1355" i="1"/>
  <c r="AT1355" i="2" s="1"/>
  <c r="AX1355" i="2" s="1"/>
  <c r="AZ1355" i="1"/>
  <c r="BA1355" i="1"/>
  <c r="BB1355" i="1"/>
  <c r="BC1355" i="1"/>
  <c r="BG1355" i="2" s="1"/>
  <c r="AX1356" i="1"/>
  <c r="AY1356" i="1"/>
  <c r="AT1356" i="2" s="1"/>
  <c r="AX1356" i="2" s="1"/>
  <c r="AZ1356" i="1"/>
  <c r="BA1356" i="1"/>
  <c r="BB1356" i="1"/>
  <c r="BC1356" i="1"/>
  <c r="BG1356" i="2" s="1"/>
  <c r="AX1357" i="1"/>
  <c r="AY1357" i="1"/>
  <c r="AT1357" i="2" s="1"/>
  <c r="AX1357" i="2" s="1"/>
  <c r="AZ1357" i="1"/>
  <c r="BA1357" i="1"/>
  <c r="BB1357" i="1"/>
  <c r="BC1357" i="1"/>
  <c r="BG1357" i="2" s="1"/>
  <c r="AX1358" i="1"/>
  <c r="AY1358" i="1"/>
  <c r="AT1358" i="2" s="1"/>
  <c r="AX1358" i="2" s="1"/>
  <c r="AZ1358" i="1"/>
  <c r="BA1358" i="1"/>
  <c r="BB1358" i="1"/>
  <c r="BC1358" i="1"/>
  <c r="BG1358" i="2" s="1"/>
  <c r="AX1359" i="1"/>
  <c r="AY1359" i="1"/>
  <c r="AT1359" i="2" s="1"/>
  <c r="AX1359" i="2" s="1"/>
  <c r="AZ1359" i="1"/>
  <c r="BA1359" i="1"/>
  <c r="BB1359" i="1"/>
  <c r="BC1359" i="1"/>
  <c r="BG1359" i="2" s="1"/>
  <c r="AX1360" i="1"/>
  <c r="AY1360" i="1"/>
  <c r="AT1360" i="2" s="1"/>
  <c r="AX1360" i="2" s="1"/>
  <c r="AZ1360" i="1"/>
  <c r="BA1360" i="1"/>
  <c r="BB1360" i="1"/>
  <c r="BC1360" i="1"/>
  <c r="BG1360" i="2" s="1"/>
  <c r="AX1361" i="1"/>
  <c r="AY1361" i="1"/>
  <c r="AT1361" i="2" s="1"/>
  <c r="AX1361" i="2" s="1"/>
  <c r="AZ1361" i="1"/>
  <c r="BA1361" i="1"/>
  <c r="BB1361" i="1"/>
  <c r="BC1361" i="1"/>
  <c r="BG1361" i="2" s="1"/>
  <c r="AX1362" i="1"/>
  <c r="AY1362" i="1"/>
  <c r="AT1362" i="2" s="1"/>
  <c r="AX1362" i="2" s="1"/>
  <c r="AZ1362" i="1"/>
  <c r="BA1362" i="1"/>
  <c r="BB1362" i="1"/>
  <c r="BC1362" i="1"/>
  <c r="BG1362" i="2" s="1"/>
  <c r="AX1363" i="1"/>
  <c r="AY1363" i="1"/>
  <c r="AT1363" i="2" s="1"/>
  <c r="AX1363" i="2" s="1"/>
  <c r="AZ1363" i="1"/>
  <c r="BA1363" i="1"/>
  <c r="BB1363" i="1"/>
  <c r="BC1363" i="1"/>
  <c r="BG1363" i="2" s="1"/>
  <c r="AX1364" i="1"/>
  <c r="AY1364" i="1"/>
  <c r="AT1364" i="2" s="1"/>
  <c r="AX1364" i="2" s="1"/>
  <c r="AZ1364" i="1"/>
  <c r="BA1364" i="1"/>
  <c r="BB1364" i="1"/>
  <c r="BC1364" i="1"/>
  <c r="BG1364" i="2" s="1"/>
  <c r="AX1365" i="1"/>
  <c r="AY1365" i="1"/>
  <c r="AT1365" i="2" s="1"/>
  <c r="AX1365" i="2" s="1"/>
  <c r="AZ1365" i="1"/>
  <c r="BA1365" i="1"/>
  <c r="BB1365" i="1"/>
  <c r="BC1365" i="1"/>
  <c r="BG1365" i="2" s="1"/>
  <c r="AX1366" i="1"/>
  <c r="AY1366" i="1"/>
  <c r="AT1366" i="2" s="1"/>
  <c r="AX1366" i="2" s="1"/>
  <c r="AZ1366" i="1"/>
  <c r="BA1366" i="1"/>
  <c r="BB1366" i="1"/>
  <c r="BC1366" i="1"/>
  <c r="BG1366" i="2" s="1"/>
  <c r="AX1367" i="1"/>
  <c r="AY1367" i="1"/>
  <c r="AT1367" i="2" s="1"/>
  <c r="AX1367" i="2" s="1"/>
  <c r="AZ1367" i="1"/>
  <c r="BA1367" i="1"/>
  <c r="BB1367" i="1"/>
  <c r="BC1367" i="1"/>
  <c r="BG1367" i="2" s="1"/>
  <c r="AX1368" i="1"/>
  <c r="AY1368" i="1"/>
  <c r="AT1368" i="2" s="1"/>
  <c r="AX1368" i="2" s="1"/>
  <c r="AZ1368" i="1"/>
  <c r="BA1368" i="1"/>
  <c r="BB1368" i="1"/>
  <c r="BC1368" i="1"/>
  <c r="BG1368" i="2" s="1"/>
  <c r="AX1369" i="1"/>
  <c r="AY1369" i="1"/>
  <c r="AT1369" i="2" s="1"/>
  <c r="AX1369" i="2" s="1"/>
  <c r="AZ1369" i="1"/>
  <c r="BA1369" i="1"/>
  <c r="BB1369" i="1"/>
  <c r="BC1369" i="1"/>
  <c r="BG1369" i="2" s="1"/>
  <c r="AX1370" i="1"/>
  <c r="AY1370" i="1"/>
  <c r="AT1370" i="2" s="1"/>
  <c r="AX1370" i="2" s="1"/>
  <c r="AZ1370" i="1"/>
  <c r="BA1370" i="1"/>
  <c r="BB1370" i="1"/>
  <c r="BC1370" i="1"/>
  <c r="BG1370" i="2" s="1"/>
  <c r="AX1371" i="1"/>
  <c r="AY1371" i="1"/>
  <c r="AT1371" i="2" s="1"/>
  <c r="AX1371" i="2" s="1"/>
  <c r="AZ1371" i="1"/>
  <c r="BA1371" i="1"/>
  <c r="BB1371" i="1"/>
  <c r="BC1371" i="1"/>
  <c r="BG1371" i="2" s="1"/>
  <c r="AX1372" i="1"/>
  <c r="AY1372" i="1"/>
  <c r="AT1372" i="2" s="1"/>
  <c r="AX1372" i="2" s="1"/>
  <c r="AZ1372" i="1"/>
  <c r="BA1372" i="1"/>
  <c r="BB1372" i="1"/>
  <c r="BC1372" i="1"/>
  <c r="BG1372" i="2" s="1"/>
  <c r="AX1373" i="1"/>
  <c r="AY1373" i="1"/>
  <c r="AT1373" i="2" s="1"/>
  <c r="AX1373" i="2" s="1"/>
  <c r="AZ1373" i="1"/>
  <c r="BA1373" i="1"/>
  <c r="BB1373" i="1"/>
  <c r="BC1373" i="1"/>
  <c r="BG1373" i="2" s="1"/>
  <c r="AX1374" i="1"/>
  <c r="AY1374" i="1"/>
  <c r="AT1374" i="2" s="1"/>
  <c r="AX1374" i="2" s="1"/>
  <c r="AZ1374" i="1"/>
  <c r="BA1374" i="1"/>
  <c r="BB1374" i="1"/>
  <c r="BC1374" i="1"/>
  <c r="BG1374" i="2" s="1"/>
  <c r="AX1375" i="1"/>
  <c r="AY1375" i="1"/>
  <c r="AT1375" i="2" s="1"/>
  <c r="AX1375" i="2" s="1"/>
  <c r="AZ1375" i="1"/>
  <c r="BA1375" i="1"/>
  <c r="BB1375" i="1"/>
  <c r="BC1375" i="1"/>
  <c r="BG1375" i="2" s="1"/>
  <c r="AX1376" i="1"/>
  <c r="AY1376" i="1"/>
  <c r="AT1376" i="2" s="1"/>
  <c r="AX1376" i="2" s="1"/>
  <c r="AZ1376" i="1"/>
  <c r="BA1376" i="1"/>
  <c r="BB1376" i="1"/>
  <c r="BC1376" i="1"/>
  <c r="BG1376" i="2" s="1"/>
  <c r="AX1377" i="1"/>
  <c r="AY1377" i="1"/>
  <c r="AT1377" i="2" s="1"/>
  <c r="AX1377" i="2" s="1"/>
  <c r="AZ1377" i="1"/>
  <c r="BA1377" i="1"/>
  <c r="BB1377" i="1"/>
  <c r="BC1377" i="1"/>
  <c r="BG1377" i="2" s="1"/>
  <c r="AX1378" i="1"/>
  <c r="AY1378" i="1"/>
  <c r="AT1378" i="2" s="1"/>
  <c r="AX1378" i="2" s="1"/>
  <c r="AZ1378" i="1"/>
  <c r="BA1378" i="1"/>
  <c r="BB1378" i="1"/>
  <c r="BC1378" i="1"/>
  <c r="BG1378" i="2" s="1"/>
  <c r="AX1379" i="1"/>
  <c r="AY1379" i="1"/>
  <c r="AT1379" i="2" s="1"/>
  <c r="AX1379" i="2" s="1"/>
  <c r="AZ1379" i="1"/>
  <c r="BA1379" i="1"/>
  <c r="BB1379" i="1"/>
  <c r="BC1379" i="1"/>
  <c r="BG1379" i="2" s="1"/>
  <c r="AX1380" i="1"/>
  <c r="AY1380" i="1"/>
  <c r="AT1380" i="2" s="1"/>
  <c r="AX1380" i="2" s="1"/>
  <c r="AZ1380" i="1"/>
  <c r="BA1380" i="1"/>
  <c r="BB1380" i="1"/>
  <c r="BC1380" i="1"/>
  <c r="BG1380" i="2" s="1"/>
  <c r="AX1381" i="1"/>
  <c r="AY1381" i="1"/>
  <c r="AT1381" i="2" s="1"/>
  <c r="AX1381" i="2" s="1"/>
  <c r="AZ1381" i="1"/>
  <c r="BA1381" i="1"/>
  <c r="BB1381" i="1"/>
  <c r="BC1381" i="1"/>
  <c r="BG1381" i="2" s="1"/>
  <c r="AX1382" i="1"/>
  <c r="AY1382" i="1"/>
  <c r="AT1382" i="2" s="1"/>
  <c r="AX1382" i="2" s="1"/>
  <c r="AZ1382" i="1"/>
  <c r="BA1382" i="1"/>
  <c r="BB1382" i="1"/>
  <c r="BC1382" i="1"/>
  <c r="BG1382" i="2" s="1"/>
  <c r="AX1383" i="1"/>
  <c r="AY1383" i="1"/>
  <c r="AT1383" i="2" s="1"/>
  <c r="AX1383" i="2" s="1"/>
  <c r="AZ1383" i="1"/>
  <c r="BA1383" i="1"/>
  <c r="BB1383" i="1"/>
  <c r="BC1383" i="1"/>
  <c r="BG1383" i="2" s="1"/>
  <c r="AX1384" i="1"/>
  <c r="AY1384" i="1"/>
  <c r="AT1384" i="2" s="1"/>
  <c r="AX1384" i="2" s="1"/>
  <c r="AZ1384" i="1"/>
  <c r="BA1384" i="1"/>
  <c r="BB1384" i="1"/>
  <c r="BC1384" i="1"/>
  <c r="BG1384" i="2" s="1"/>
  <c r="AX1385" i="1"/>
  <c r="AY1385" i="1"/>
  <c r="AT1385" i="2" s="1"/>
  <c r="AX1385" i="2" s="1"/>
  <c r="AZ1385" i="1"/>
  <c r="BA1385" i="1"/>
  <c r="BB1385" i="1"/>
  <c r="BC1385" i="1"/>
  <c r="BG1385" i="2" s="1"/>
  <c r="AX1386" i="1"/>
  <c r="AY1386" i="1"/>
  <c r="AT1386" i="2" s="1"/>
  <c r="AX1386" i="2" s="1"/>
  <c r="AZ1386" i="1"/>
  <c r="BA1386" i="1"/>
  <c r="BB1386" i="1"/>
  <c r="BC1386" i="1"/>
  <c r="BG1386" i="2" s="1"/>
  <c r="AX1387" i="1"/>
  <c r="AY1387" i="1"/>
  <c r="AT1387" i="2" s="1"/>
  <c r="AX1387" i="2" s="1"/>
  <c r="AZ1387" i="1"/>
  <c r="BA1387" i="1"/>
  <c r="BB1387" i="1"/>
  <c r="BC1387" i="1"/>
  <c r="BG1387" i="2" s="1"/>
  <c r="AX1388" i="1"/>
  <c r="AY1388" i="1"/>
  <c r="AT1388" i="2" s="1"/>
  <c r="AX1388" i="2" s="1"/>
  <c r="AZ1388" i="1"/>
  <c r="BA1388" i="1"/>
  <c r="BB1388" i="1"/>
  <c r="BC1388" i="1"/>
  <c r="BG1388" i="2" s="1"/>
  <c r="AX1389" i="1"/>
  <c r="AY1389" i="1"/>
  <c r="AT1389" i="2" s="1"/>
  <c r="AX1389" i="2" s="1"/>
  <c r="AZ1389" i="1"/>
  <c r="BA1389" i="1"/>
  <c r="BB1389" i="1"/>
  <c r="BC1389" i="1"/>
  <c r="BG1389" i="2" s="1"/>
  <c r="AX1390" i="1"/>
  <c r="AY1390" i="1"/>
  <c r="AT1390" i="2" s="1"/>
  <c r="AX1390" i="2" s="1"/>
  <c r="AZ1390" i="1"/>
  <c r="BA1390" i="1"/>
  <c r="BB1390" i="1"/>
  <c r="BC1390" i="1"/>
  <c r="BG1390" i="2" s="1"/>
  <c r="AX1391" i="1"/>
  <c r="AY1391" i="1"/>
  <c r="AT1391" i="2" s="1"/>
  <c r="AX1391" i="2" s="1"/>
  <c r="AZ1391" i="1"/>
  <c r="BA1391" i="1"/>
  <c r="BB1391" i="1"/>
  <c r="BC1391" i="1"/>
  <c r="BG1391" i="2" s="1"/>
  <c r="AX1392" i="1"/>
  <c r="AY1392" i="1"/>
  <c r="AT1392" i="2" s="1"/>
  <c r="AX1392" i="2" s="1"/>
  <c r="AZ1392" i="1"/>
  <c r="BA1392" i="1"/>
  <c r="BB1392" i="1"/>
  <c r="BC1392" i="1"/>
  <c r="BG1392" i="2" s="1"/>
  <c r="AX1393" i="1"/>
  <c r="AY1393" i="1"/>
  <c r="AT1393" i="2" s="1"/>
  <c r="AX1393" i="2" s="1"/>
  <c r="AZ1393" i="1"/>
  <c r="BA1393" i="1"/>
  <c r="BB1393" i="1"/>
  <c r="BC1393" i="1"/>
  <c r="BG1393" i="2" s="1"/>
  <c r="AX1394" i="1"/>
  <c r="AY1394" i="1"/>
  <c r="AT1394" i="2" s="1"/>
  <c r="AX1394" i="2" s="1"/>
  <c r="AZ1394" i="1"/>
  <c r="BA1394" i="1"/>
  <c r="BB1394" i="1"/>
  <c r="BC1394" i="1"/>
  <c r="BG1394" i="2" s="1"/>
  <c r="AX1395" i="1"/>
  <c r="AY1395" i="1"/>
  <c r="AT1395" i="2" s="1"/>
  <c r="AX1395" i="2" s="1"/>
  <c r="AZ1395" i="1"/>
  <c r="BA1395" i="1"/>
  <c r="BB1395" i="1"/>
  <c r="BC1395" i="1"/>
  <c r="BG1395" i="2" s="1"/>
  <c r="AX1396" i="1"/>
  <c r="AY1396" i="1"/>
  <c r="AT1396" i="2" s="1"/>
  <c r="AX1396" i="2" s="1"/>
  <c r="AZ1396" i="1"/>
  <c r="BA1396" i="1"/>
  <c r="BB1396" i="1"/>
  <c r="BC1396" i="1"/>
  <c r="BG1396" i="2" s="1"/>
  <c r="AX1397" i="1"/>
  <c r="AY1397" i="1"/>
  <c r="AT1397" i="2" s="1"/>
  <c r="AX1397" i="2" s="1"/>
  <c r="AZ1397" i="1"/>
  <c r="BA1397" i="1"/>
  <c r="BB1397" i="1"/>
  <c r="BC1397" i="1"/>
  <c r="BG1397" i="2" s="1"/>
  <c r="AX1398" i="1"/>
  <c r="AY1398" i="1"/>
  <c r="AT1398" i="2" s="1"/>
  <c r="AX1398" i="2" s="1"/>
  <c r="AZ1398" i="1"/>
  <c r="BA1398" i="1"/>
  <c r="BB1398" i="1"/>
  <c r="BC1398" i="1"/>
  <c r="BG1398" i="2" s="1"/>
  <c r="AX1399" i="1"/>
  <c r="AY1399" i="1"/>
  <c r="AT1399" i="2" s="1"/>
  <c r="AX1399" i="2" s="1"/>
  <c r="AZ1399" i="1"/>
  <c r="BA1399" i="1"/>
  <c r="BB1399" i="1"/>
  <c r="BC1399" i="1"/>
  <c r="BG1399" i="2" s="1"/>
  <c r="AX1400" i="1"/>
  <c r="AY1400" i="1"/>
  <c r="AT1400" i="2" s="1"/>
  <c r="AX1400" i="2" s="1"/>
  <c r="AZ1400" i="1"/>
  <c r="BA1400" i="1"/>
  <c r="BB1400" i="1"/>
  <c r="BC1400" i="1"/>
  <c r="BG1400" i="2" s="1"/>
  <c r="AX1401" i="1"/>
  <c r="AY1401" i="1"/>
  <c r="AT1401" i="2" s="1"/>
  <c r="AX1401" i="2" s="1"/>
  <c r="AZ1401" i="1"/>
  <c r="BA1401" i="1"/>
  <c r="BB1401" i="1"/>
  <c r="BC1401" i="1"/>
  <c r="BG1401" i="2" s="1"/>
  <c r="AX1402" i="1"/>
  <c r="AY1402" i="1"/>
  <c r="AT1402" i="2" s="1"/>
  <c r="AX1402" i="2" s="1"/>
  <c r="AZ1402" i="1"/>
  <c r="BA1402" i="1"/>
  <c r="BB1402" i="1"/>
  <c r="BC1402" i="1"/>
  <c r="BG1402" i="2" s="1"/>
  <c r="AX1403" i="1"/>
  <c r="AY1403" i="1"/>
  <c r="AT1403" i="2" s="1"/>
  <c r="AX1403" i="2" s="1"/>
  <c r="AZ1403" i="1"/>
  <c r="BA1403" i="1"/>
  <c r="BB1403" i="1"/>
  <c r="BC1403" i="1"/>
  <c r="BG1403" i="2" s="1"/>
  <c r="AX1404" i="1"/>
  <c r="AY1404" i="1"/>
  <c r="AT1404" i="2" s="1"/>
  <c r="AX1404" i="2" s="1"/>
  <c r="AZ1404" i="1"/>
  <c r="BA1404" i="1"/>
  <c r="BB1404" i="1"/>
  <c r="BC1404" i="1"/>
  <c r="BG1404" i="2" s="1"/>
  <c r="AX1405" i="1"/>
  <c r="AY1405" i="1"/>
  <c r="AT1405" i="2" s="1"/>
  <c r="AX1405" i="2" s="1"/>
  <c r="AZ1405" i="1"/>
  <c r="BA1405" i="1"/>
  <c r="BB1405" i="1"/>
  <c r="BC1405" i="1"/>
  <c r="BG1405" i="2" s="1"/>
  <c r="AX1406" i="1"/>
  <c r="AY1406" i="1"/>
  <c r="AT1406" i="2" s="1"/>
  <c r="AX1406" i="2" s="1"/>
  <c r="AZ1406" i="1"/>
  <c r="BA1406" i="1"/>
  <c r="BB1406" i="1"/>
  <c r="BC1406" i="1"/>
  <c r="BG1406" i="2" s="1"/>
  <c r="AX1407" i="1"/>
  <c r="AY1407" i="1"/>
  <c r="AT1407" i="2" s="1"/>
  <c r="AX1407" i="2" s="1"/>
  <c r="AZ1407" i="1"/>
  <c r="BA1407" i="1"/>
  <c r="BB1407" i="1"/>
  <c r="BC1407" i="1"/>
  <c r="BG1407" i="2" s="1"/>
  <c r="AX1408" i="1"/>
  <c r="AY1408" i="1"/>
  <c r="AT1408" i="2" s="1"/>
  <c r="AX1408" i="2" s="1"/>
  <c r="AZ1408" i="1"/>
  <c r="BA1408" i="1"/>
  <c r="BB1408" i="1"/>
  <c r="BC1408" i="1"/>
  <c r="BG1408" i="2" s="1"/>
  <c r="AX1409" i="1"/>
  <c r="AY1409" i="1"/>
  <c r="AT1409" i="2" s="1"/>
  <c r="AX1409" i="2" s="1"/>
  <c r="AZ1409" i="1"/>
  <c r="BA1409" i="1"/>
  <c r="BB1409" i="1"/>
  <c r="BC1409" i="1"/>
  <c r="BG1409" i="2" s="1"/>
  <c r="AX1410" i="1"/>
  <c r="AY1410" i="1"/>
  <c r="AT1410" i="2" s="1"/>
  <c r="AX1410" i="2" s="1"/>
  <c r="AZ1410" i="1"/>
  <c r="BA1410" i="1"/>
  <c r="BB1410" i="1"/>
  <c r="BC1410" i="1"/>
  <c r="BG1410" i="2" s="1"/>
  <c r="AX1411" i="1"/>
  <c r="AY1411" i="1"/>
  <c r="AT1411" i="2" s="1"/>
  <c r="AX1411" i="2" s="1"/>
  <c r="AZ1411" i="1"/>
  <c r="BA1411" i="1"/>
  <c r="BB1411" i="1"/>
  <c r="BC1411" i="1"/>
  <c r="BG1411" i="2" s="1"/>
  <c r="AX1412" i="1"/>
  <c r="AY1412" i="1"/>
  <c r="AT1412" i="2" s="1"/>
  <c r="AX1412" i="2" s="1"/>
  <c r="AZ1412" i="1"/>
  <c r="BA1412" i="1"/>
  <c r="BB1412" i="1"/>
  <c r="BC1412" i="1"/>
  <c r="BG1412" i="2" s="1"/>
  <c r="AX1413" i="1"/>
  <c r="AY1413" i="1"/>
  <c r="AT1413" i="2" s="1"/>
  <c r="AX1413" i="2" s="1"/>
  <c r="AZ1413" i="1"/>
  <c r="BA1413" i="1"/>
  <c r="BB1413" i="1"/>
  <c r="BC1413" i="1"/>
  <c r="BG1413" i="2" s="1"/>
  <c r="AX1414" i="1"/>
  <c r="AY1414" i="1"/>
  <c r="AT1414" i="2" s="1"/>
  <c r="AX1414" i="2" s="1"/>
  <c r="AZ1414" i="1"/>
  <c r="BA1414" i="1"/>
  <c r="BB1414" i="1"/>
  <c r="BC1414" i="1"/>
  <c r="BG1414" i="2" s="1"/>
  <c r="AX1415" i="1"/>
  <c r="AY1415" i="1"/>
  <c r="AT1415" i="2" s="1"/>
  <c r="AX1415" i="2" s="1"/>
  <c r="AZ1415" i="1"/>
  <c r="BA1415" i="1"/>
  <c r="BB1415" i="1"/>
  <c r="BC1415" i="1"/>
  <c r="BG1415" i="2" s="1"/>
  <c r="AX1416" i="1"/>
  <c r="AY1416" i="1"/>
  <c r="AT1416" i="2" s="1"/>
  <c r="AX1416" i="2" s="1"/>
  <c r="AZ1416" i="1"/>
  <c r="BA1416" i="1"/>
  <c r="BB1416" i="1"/>
  <c r="BC1416" i="1"/>
  <c r="BG1416" i="2" s="1"/>
  <c r="AX1417" i="1"/>
  <c r="AY1417" i="1"/>
  <c r="AT1417" i="2" s="1"/>
  <c r="AX1417" i="2" s="1"/>
  <c r="AZ1417" i="1"/>
  <c r="BA1417" i="1"/>
  <c r="BB1417" i="1"/>
  <c r="BC1417" i="1"/>
  <c r="BG1417" i="2" s="1"/>
  <c r="AX1418" i="1"/>
  <c r="AY1418" i="1"/>
  <c r="AT1418" i="2" s="1"/>
  <c r="AX1418" i="2" s="1"/>
  <c r="AZ1418" i="1"/>
  <c r="BA1418" i="1"/>
  <c r="BB1418" i="1"/>
  <c r="BC1418" i="1"/>
  <c r="BG1418" i="2" s="1"/>
  <c r="AX1419" i="1"/>
  <c r="AY1419" i="1"/>
  <c r="AT1419" i="2" s="1"/>
  <c r="AX1419" i="2" s="1"/>
  <c r="AZ1419" i="1"/>
  <c r="BA1419" i="1"/>
  <c r="BB1419" i="1"/>
  <c r="BC1419" i="1"/>
  <c r="BG1419" i="2" s="1"/>
  <c r="AX1420" i="1"/>
  <c r="AY1420" i="1"/>
  <c r="AT1420" i="2" s="1"/>
  <c r="AX1420" i="2" s="1"/>
  <c r="AZ1420" i="1"/>
  <c r="BA1420" i="1"/>
  <c r="BB1420" i="1"/>
  <c r="BC1420" i="1"/>
  <c r="BG1420" i="2" s="1"/>
  <c r="AX1421" i="1"/>
  <c r="AY1421" i="1"/>
  <c r="AT1421" i="2" s="1"/>
  <c r="AX1421" i="2" s="1"/>
  <c r="AZ1421" i="1"/>
  <c r="BA1421" i="1"/>
  <c r="BB1421" i="1"/>
  <c r="BC1421" i="1"/>
  <c r="BG1421" i="2" s="1"/>
  <c r="AX1422" i="1"/>
  <c r="AY1422" i="1"/>
  <c r="AT1422" i="2" s="1"/>
  <c r="AX1422" i="2" s="1"/>
  <c r="AZ1422" i="1"/>
  <c r="BA1422" i="1"/>
  <c r="BB1422" i="1"/>
  <c r="BC1422" i="1"/>
  <c r="BG1422" i="2" s="1"/>
  <c r="AX1423" i="1"/>
  <c r="AY1423" i="1"/>
  <c r="AT1423" i="2" s="1"/>
  <c r="AX1423" i="2" s="1"/>
  <c r="AZ1423" i="1"/>
  <c r="BA1423" i="1"/>
  <c r="BB1423" i="1"/>
  <c r="BC1423" i="1"/>
  <c r="BG1423" i="2" s="1"/>
  <c r="AX1424" i="1"/>
  <c r="AY1424" i="1"/>
  <c r="AT1424" i="2" s="1"/>
  <c r="AX1424" i="2" s="1"/>
  <c r="AZ1424" i="1"/>
  <c r="BA1424" i="1"/>
  <c r="BB1424" i="1"/>
  <c r="BC1424" i="1"/>
  <c r="BG1424" i="2" s="1"/>
  <c r="AX1425" i="1"/>
  <c r="AY1425" i="1"/>
  <c r="AT1425" i="2" s="1"/>
  <c r="AX1425" i="2" s="1"/>
  <c r="AZ1425" i="1"/>
  <c r="BA1425" i="1"/>
  <c r="BB1425" i="1"/>
  <c r="BC1425" i="1"/>
  <c r="BG1425" i="2" s="1"/>
  <c r="AX1426" i="1"/>
  <c r="AY1426" i="1"/>
  <c r="AT1426" i="2" s="1"/>
  <c r="AX1426" i="2" s="1"/>
  <c r="AZ1426" i="1"/>
  <c r="BA1426" i="1"/>
  <c r="BB1426" i="1"/>
  <c r="BC1426" i="1"/>
  <c r="BG1426" i="2" s="1"/>
  <c r="AX1427" i="1"/>
  <c r="AY1427" i="1"/>
  <c r="AT1427" i="2" s="1"/>
  <c r="AX1427" i="2" s="1"/>
  <c r="AZ1427" i="1"/>
  <c r="BA1427" i="1"/>
  <c r="BB1427" i="1"/>
  <c r="BC1427" i="1"/>
  <c r="BG1427" i="2" s="1"/>
  <c r="AX1428" i="1"/>
  <c r="AY1428" i="1"/>
  <c r="AT1428" i="2" s="1"/>
  <c r="AX1428" i="2" s="1"/>
  <c r="AZ1428" i="1"/>
  <c r="BA1428" i="1"/>
  <c r="BB1428" i="1"/>
  <c r="BC1428" i="1"/>
  <c r="BG1428" i="2" s="1"/>
  <c r="AX1429" i="1"/>
  <c r="AY1429" i="1"/>
  <c r="AT1429" i="2" s="1"/>
  <c r="AX1429" i="2" s="1"/>
  <c r="AZ1429" i="1"/>
  <c r="BA1429" i="1"/>
  <c r="BB1429" i="1"/>
  <c r="BC1429" i="1"/>
  <c r="BG1429" i="2" s="1"/>
  <c r="AX1430" i="1"/>
  <c r="AY1430" i="1"/>
  <c r="AT1430" i="2" s="1"/>
  <c r="AX1430" i="2" s="1"/>
  <c r="AZ1430" i="1"/>
  <c r="BA1430" i="1"/>
  <c r="BB1430" i="1"/>
  <c r="BC1430" i="1"/>
  <c r="BG1430" i="2" s="1"/>
  <c r="AX1431" i="1"/>
  <c r="AY1431" i="1"/>
  <c r="AT1431" i="2" s="1"/>
  <c r="AX1431" i="2" s="1"/>
  <c r="AZ1431" i="1"/>
  <c r="BA1431" i="1"/>
  <c r="BB1431" i="1"/>
  <c r="BC1431" i="1"/>
  <c r="BG1431" i="2" s="1"/>
  <c r="AX1432" i="1"/>
  <c r="AY1432" i="1"/>
  <c r="AT1432" i="2" s="1"/>
  <c r="AX1432" i="2" s="1"/>
  <c r="AZ1432" i="1"/>
  <c r="BA1432" i="1"/>
  <c r="BB1432" i="1"/>
  <c r="BC1432" i="1"/>
  <c r="BG1432" i="2" s="1"/>
  <c r="AX1433" i="1"/>
  <c r="AY1433" i="1"/>
  <c r="AT1433" i="2" s="1"/>
  <c r="AX1433" i="2" s="1"/>
  <c r="AZ1433" i="1"/>
  <c r="BA1433" i="1"/>
  <c r="BB1433" i="1"/>
  <c r="BC1433" i="1"/>
  <c r="BG1433" i="2" s="1"/>
  <c r="AX1434" i="1"/>
  <c r="AY1434" i="1"/>
  <c r="AT1434" i="2" s="1"/>
  <c r="AX1434" i="2" s="1"/>
  <c r="AZ1434" i="1"/>
  <c r="BA1434" i="1"/>
  <c r="BB1434" i="1"/>
  <c r="BC1434" i="1"/>
  <c r="BG1434" i="2" s="1"/>
  <c r="AX1435" i="1"/>
  <c r="AY1435" i="1"/>
  <c r="AT1435" i="2" s="1"/>
  <c r="AX1435" i="2" s="1"/>
  <c r="AZ1435" i="1"/>
  <c r="BA1435" i="1"/>
  <c r="BB1435" i="1"/>
  <c r="BC1435" i="1"/>
  <c r="BG1435" i="2" s="1"/>
  <c r="AX1436" i="1"/>
  <c r="AY1436" i="1"/>
  <c r="AT1436" i="2" s="1"/>
  <c r="AX1436" i="2" s="1"/>
  <c r="AZ1436" i="1"/>
  <c r="BA1436" i="1"/>
  <c r="BB1436" i="1"/>
  <c r="BC1436" i="1"/>
  <c r="BG1436" i="2" s="1"/>
  <c r="AX1437" i="1"/>
  <c r="AY1437" i="1"/>
  <c r="AT1437" i="2" s="1"/>
  <c r="AX1437" i="2" s="1"/>
  <c r="AZ1437" i="1"/>
  <c r="BA1437" i="1"/>
  <c r="BB1437" i="1"/>
  <c r="BC1437" i="1"/>
  <c r="BG1437" i="2" s="1"/>
  <c r="AX1438" i="1"/>
  <c r="AY1438" i="1"/>
  <c r="AT1438" i="2" s="1"/>
  <c r="AX1438" i="2" s="1"/>
  <c r="AZ1438" i="1"/>
  <c r="BA1438" i="1"/>
  <c r="BB1438" i="1"/>
  <c r="BC1438" i="1"/>
  <c r="BG1438" i="2" s="1"/>
  <c r="AX1439" i="1"/>
  <c r="AY1439" i="1"/>
  <c r="AT1439" i="2" s="1"/>
  <c r="AX1439" i="2" s="1"/>
  <c r="AZ1439" i="1"/>
  <c r="BA1439" i="1"/>
  <c r="BB1439" i="1"/>
  <c r="BC1439" i="1"/>
  <c r="BG1439" i="2" s="1"/>
  <c r="AX1440" i="1"/>
  <c r="AY1440" i="1"/>
  <c r="AT1440" i="2" s="1"/>
  <c r="AX1440" i="2" s="1"/>
  <c r="AZ1440" i="1"/>
  <c r="BA1440" i="1"/>
  <c r="BB1440" i="1"/>
  <c r="BC1440" i="1"/>
  <c r="BG1440" i="2" s="1"/>
  <c r="AX1441" i="1"/>
  <c r="AY1441" i="1"/>
  <c r="AT1441" i="2" s="1"/>
  <c r="AX1441" i="2" s="1"/>
  <c r="AZ1441" i="1"/>
  <c r="BA1441" i="1"/>
  <c r="BB1441" i="1"/>
  <c r="BC1441" i="1"/>
  <c r="BG1441" i="2" s="1"/>
  <c r="AX1442" i="1"/>
  <c r="AY1442" i="1"/>
  <c r="AT1442" i="2" s="1"/>
  <c r="AX1442" i="2" s="1"/>
  <c r="AZ1442" i="1"/>
  <c r="BA1442" i="1"/>
  <c r="BB1442" i="1"/>
  <c r="BC1442" i="1"/>
  <c r="BG1442" i="2" s="1"/>
  <c r="AX1443" i="1"/>
  <c r="AY1443" i="1"/>
  <c r="AT1443" i="2" s="1"/>
  <c r="AX1443" i="2" s="1"/>
  <c r="AZ1443" i="1"/>
  <c r="BA1443" i="1"/>
  <c r="BB1443" i="1"/>
  <c r="BC1443" i="1"/>
  <c r="BG1443" i="2" s="1"/>
  <c r="AX1444" i="1"/>
  <c r="AY1444" i="1"/>
  <c r="AT1444" i="2" s="1"/>
  <c r="AX1444" i="2" s="1"/>
  <c r="AZ1444" i="1"/>
  <c r="BA1444" i="1"/>
  <c r="BB1444" i="1"/>
  <c r="BC1444" i="1"/>
  <c r="BG1444" i="2" s="1"/>
  <c r="AX1445" i="1"/>
  <c r="AY1445" i="1"/>
  <c r="AT1445" i="2" s="1"/>
  <c r="AX1445" i="2" s="1"/>
  <c r="AZ1445" i="1"/>
  <c r="BA1445" i="1"/>
  <c r="BB1445" i="1"/>
  <c r="BC1445" i="1"/>
  <c r="BG1445" i="2" s="1"/>
  <c r="AX1446" i="1"/>
  <c r="AY1446" i="1"/>
  <c r="AT1446" i="2" s="1"/>
  <c r="AX1446" i="2" s="1"/>
  <c r="AZ1446" i="1"/>
  <c r="BA1446" i="1"/>
  <c r="BB1446" i="1"/>
  <c r="BC1446" i="1"/>
  <c r="BG1446" i="2" s="1"/>
  <c r="AX1447" i="1"/>
  <c r="AY1447" i="1"/>
  <c r="AT1447" i="2" s="1"/>
  <c r="AX1447" i="2" s="1"/>
  <c r="AZ1447" i="1"/>
  <c r="BA1447" i="1"/>
  <c r="BB1447" i="1"/>
  <c r="BC1447" i="1"/>
  <c r="BG1447" i="2" s="1"/>
  <c r="AX1448" i="1"/>
  <c r="AY1448" i="1"/>
  <c r="AT1448" i="2" s="1"/>
  <c r="AX1448" i="2" s="1"/>
  <c r="AZ1448" i="1"/>
  <c r="BA1448" i="1"/>
  <c r="BB1448" i="1"/>
  <c r="BC1448" i="1"/>
  <c r="BG1448" i="2" s="1"/>
  <c r="AX1449" i="1"/>
  <c r="AY1449" i="1"/>
  <c r="AT1449" i="2" s="1"/>
  <c r="AX1449" i="2" s="1"/>
  <c r="AZ1449" i="1"/>
  <c r="BA1449" i="1"/>
  <c r="BB1449" i="1"/>
  <c r="BC1449" i="1"/>
  <c r="BG1449" i="2" s="1"/>
  <c r="AX1450" i="1"/>
  <c r="AY1450" i="1"/>
  <c r="AT1450" i="2" s="1"/>
  <c r="AX1450" i="2" s="1"/>
  <c r="AZ1450" i="1"/>
  <c r="BA1450" i="1"/>
  <c r="BB1450" i="1"/>
  <c r="BC1450" i="1"/>
  <c r="BG1450" i="2" s="1"/>
  <c r="AX1451" i="1"/>
  <c r="AY1451" i="1"/>
  <c r="AT1451" i="2" s="1"/>
  <c r="AX1451" i="2" s="1"/>
  <c r="AZ1451" i="1"/>
  <c r="BA1451" i="1"/>
  <c r="BB1451" i="1"/>
  <c r="BC1451" i="1"/>
  <c r="BG1451" i="2" s="1"/>
  <c r="AX1452" i="1"/>
  <c r="AY1452" i="1"/>
  <c r="AT1452" i="2" s="1"/>
  <c r="AX1452" i="2" s="1"/>
  <c r="AZ1452" i="1"/>
  <c r="BA1452" i="1"/>
  <c r="BB1452" i="1"/>
  <c r="BC1452" i="1"/>
  <c r="BG1452" i="2" s="1"/>
  <c r="AX1453" i="1"/>
  <c r="AY1453" i="1"/>
  <c r="AT1453" i="2" s="1"/>
  <c r="AX1453" i="2" s="1"/>
  <c r="AZ1453" i="1"/>
  <c r="BA1453" i="1"/>
  <c r="BB1453" i="1"/>
  <c r="BC1453" i="1"/>
  <c r="BG1453" i="2" s="1"/>
  <c r="AX1454" i="1"/>
  <c r="AY1454" i="1"/>
  <c r="AT1454" i="2" s="1"/>
  <c r="AX1454" i="2" s="1"/>
  <c r="AZ1454" i="1"/>
  <c r="BA1454" i="1"/>
  <c r="BB1454" i="1"/>
  <c r="BC1454" i="1"/>
  <c r="BG1454" i="2" s="1"/>
  <c r="AX1455" i="1"/>
  <c r="AY1455" i="1"/>
  <c r="AT1455" i="2" s="1"/>
  <c r="AX1455" i="2" s="1"/>
  <c r="AZ1455" i="1"/>
  <c r="BA1455" i="1"/>
  <c r="BB1455" i="1"/>
  <c r="BC1455" i="1"/>
  <c r="BG1455" i="2" s="1"/>
  <c r="AX1456" i="1"/>
  <c r="AY1456" i="1"/>
  <c r="AT1456" i="2" s="1"/>
  <c r="AX1456" i="2" s="1"/>
  <c r="AZ1456" i="1"/>
  <c r="BA1456" i="1"/>
  <c r="BB1456" i="1"/>
  <c r="BC1456" i="1"/>
  <c r="BG1456" i="2" s="1"/>
  <c r="AX1457" i="1"/>
  <c r="AY1457" i="1"/>
  <c r="AT1457" i="2" s="1"/>
  <c r="AX1457" i="2" s="1"/>
  <c r="AZ1457" i="1"/>
  <c r="BA1457" i="1"/>
  <c r="BB1457" i="1"/>
  <c r="BC1457" i="1"/>
  <c r="BG1457" i="2" s="1"/>
  <c r="AX1458" i="1"/>
  <c r="AY1458" i="1"/>
  <c r="AT1458" i="2" s="1"/>
  <c r="AX1458" i="2" s="1"/>
  <c r="AZ1458" i="1"/>
  <c r="BA1458" i="1"/>
  <c r="BB1458" i="1"/>
  <c r="BC1458" i="1"/>
  <c r="BG1458" i="2" s="1"/>
  <c r="AX1459" i="1"/>
  <c r="AY1459" i="1"/>
  <c r="AT1459" i="2" s="1"/>
  <c r="AX1459" i="2" s="1"/>
  <c r="AZ1459" i="1"/>
  <c r="BA1459" i="1"/>
  <c r="BB1459" i="1"/>
  <c r="BC1459" i="1"/>
  <c r="BG1459" i="2" s="1"/>
  <c r="AX1460" i="1"/>
  <c r="AY1460" i="1"/>
  <c r="AT1460" i="2" s="1"/>
  <c r="AX1460" i="2" s="1"/>
  <c r="AZ1460" i="1"/>
  <c r="BA1460" i="1"/>
  <c r="BB1460" i="1"/>
  <c r="BC1460" i="1"/>
  <c r="BG1460" i="2" s="1"/>
  <c r="AX1461" i="1"/>
  <c r="AY1461" i="1"/>
  <c r="AT1461" i="2" s="1"/>
  <c r="AX1461" i="2" s="1"/>
  <c r="AZ1461" i="1"/>
  <c r="BA1461" i="1"/>
  <c r="BB1461" i="1"/>
  <c r="BC1461" i="1"/>
  <c r="BG1461" i="2" s="1"/>
  <c r="AX1462" i="1"/>
  <c r="AY1462" i="1"/>
  <c r="AT1462" i="2" s="1"/>
  <c r="AX1462" i="2" s="1"/>
  <c r="AZ1462" i="1"/>
  <c r="BA1462" i="1"/>
  <c r="BB1462" i="1"/>
  <c r="BC1462" i="1"/>
  <c r="BG1462" i="2" s="1"/>
  <c r="AX1463" i="1"/>
  <c r="AY1463" i="1"/>
  <c r="AT1463" i="2" s="1"/>
  <c r="AX1463" i="2" s="1"/>
  <c r="AZ1463" i="1"/>
  <c r="BA1463" i="1"/>
  <c r="BB1463" i="1"/>
  <c r="BC1463" i="1"/>
  <c r="BG1463" i="2" s="1"/>
  <c r="AX1464" i="1"/>
  <c r="AY1464" i="1"/>
  <c r="AT1464" i="2" s="1"/>
  <c r="AX1464" i="2" s="1"/>
  <c r="AZ1464" i="1"/>
  <c r="BA1464" i="1"/>
  <c r="BB1464" i="1"/>
  <c r="BC1464" i="1"/>
  <c r="BG1464" i="2" s="1"/>
  <c r="AX1465" i="1"/>
  <c r="AY1465" i="1"/>
  <c r="AT1465" i="2" s="1"/>
  <c r="AX1465" i="2" s="1"/>
  <c r="AZ1465" i="1"/>
  <c r="BA1465" i="1"/>
  <c r="BB1465" i="1"/>
  <c r="BC1465" i="1"/>
  <c r="BG1465" i="2" s="1"/>
  <c r="AX1466" i="1"/>
  <c r="AY1466" i="1"/>
  <c r="AT1466" i="2" s="1"/>
  <c r="AX1466" i="2" s="1"/>
  <c r="AZ1466" i="1"/>
  <c r="BA1466" i="1"/>
  <c r="BB1466" i="1"/>
  <c r="BC1466" i="1"/>
  <c r="BG1466" i="2" s="1"/>
  <c r="AX1467" i="1"/>
  <c r="AY1467" i="1"/>
  <c r="AT1467" i="2" s="1"/>
  <c r="AX1467" i="2" s="1"/>
  <c r="AZ1467" i="1"/>
  <c r="BA1467" i="1"/>
  <c r="BB1467" i="1"/>
  <c r="BC1467" i="1"/>
  <c r="BG1467" i="2" s="1"/>
  <c r="AX1468" i="1"/>
  <c r="AY1468" i="1"/>
  <c r="AT1468" i="2" s="1"/>
  <c r="AX1468" i="2" s="1"/>
  <c r="AZ1468" i="1"/>
  <c r="BA1468" i="1"/>
  <c r="BB1468" i="1"/>
  <c r="BC1468" i="1"/>
  <c r="BG1468" i="2" s="1"/>
  <c r="AX1469" i="1"/>
  <c r="AY1469" i="1"/>
  <c r="AT1469" i="2" s="1"/>
  <c r="AX1469" i="2" s="1"/>
  <c r="AZ1469" i="1"/>
  <c r="BA1469" i="1"/>
  <c r="BB1469" i="1"/>
  <c r="BC1469" i="1"/>
  <c r="BG1469" i="2" s="1"/>
  <c r="AX1470" i="1"/>
  <c r="AY1470" i="1"/>
  <c r="AT1470" i="2" s="1"/>
  <c r="AX1470" i="2" s="1"/>
  <c r="AZ1470" i="1"/>
  <c r="BA1470" i="1"/>
  <c r="BB1470" i="1"/>
  <c r="BC1470" i="1"/>
  <c r="BG1470" i="2" s="1"/>
  <c r="AX1471" i="1"/>
  <c r="AY1471" i="1"/>
  <c r="AT1471" i="2" s="1"/>
  <c r="AX1471" i="2" s="1"/>
  <c r="AZ1471" i="1"/>
  <c r="BA1471" i="1"/>
  <c r="BB1471" i="1"/>
  <c r="BC1471" i="1"/>
  <c r="BG1471" i="2" s="1"/>
  <c r="AX1472" i="1"/>
  <c r="AY1472" i="1"/>
  <c r="AT1472" i="2" s="1"/>
  <c r="AX1472" i="2" s="1"/>
  <c r="AZ1472" i="1"/>
  <c r="BA1472" i="1"/>
  <c r="BB1472" i="1"/>
  <c r="BC1472" i="1"/>
  <c r="BG1472" i="2" s="1"/>
  <c r="AX1473" i="1"/>
  <c r="AY1473" i="1"/>
  <c r="AT1473" i="2" s="1"/>
  <c r="AX1473" i="2" s="1"/>
  <c r="AZ1473" i="1"/>
  <c r="BA1473" i="1"/>
  <c r="BB1473" i="1"/>
  <c r="BC1473" i="1"/>
  <c r="BG1473" i="2" s="1"/>
  <c r="AX1474" i="1"/>
  <c r="AY1474" i="1"/>
  <c r="AT1474" i="2" s="1"/>
  <c r="AX1474" i="2" s="1"/>
  <c r="AZ1474" i="1"/>
  <c r="BA1474" i="1"/>
  <c r="BB1474" i="1"/>
  <c r="BC1474" i="1"/>
  <c r="BG1474" i="2" s="1"/>
  <c r="AX1475" i="1"/>
  <c r="AY1475" i="1"/>
  <c r="AT1475" i="2" s="1"/>
  <c r="AX1475" i="2" s="1"/>
  <c r="AZ1475" i="1"/>
  <c r="BA1475" i="1"/>
  <c r="BB1475" i="1"/>
  <c r="BC1475" i="1"/>
  <c r="BG1475" i="2" s="1"/>
  <c r="AX1476" i="1"/>
  <c r="AY1476" i="1"/>
  <c r="AT1476" i="2" s="1"/>
  <c r="AX1476" i="2" s="1"/>
  <c r="AZ1476" i="1"/>
  <c r="BA1476" i="1"/>
  <c r="BB1476" i="1"/>
  <c r="BC1476" i="1"/>
  <c r="BG1476" i="2" s="1"/>
  <c r="AX1477" i="1"/>
  <c r="AY1477" i="1"/>
  <c r="AT1477" i="2" s="1"/>
  <c r="AX1477" i="2" s="1"/>
  <c r="AZ1477" i="1"/>
  <c r="BA1477" i="1"/>
  <c r="BB1477" i="1"/>
  <c r="BC1477" i="1"/>
  <c r="BG1477" i="2" s="1"/>
  <c r="AX1478" i="1"/>
  <c r="AY1478" i="1"/>
  <c r="AT1478" i="2" s="1"/>
  <c r="AX1478" i="2" s="1"/>
  <c r="AZ1478" i="1"/>
  <c r="BA1478" i="1"/>
  <c r="BB1478" i="1"/>
  <c r="BC1478" i="1"/>
  <c r="BG1478" i="2" s="1"/>
  <c r="AX1479" i="1"/>
  <c r="AY1479" i="1"/>
  <c r="AT1479" i="2" s="1"/>
  <c r="AX1479" i="2" s="1"/>
  <c r="AZ1479" i="1"/>
  <c r="BA1479" i="1"/>
  <c r="BB1479" i="1"/>
  <c r="BC1479" i="1"/>
  <c r="BG1479" i="2" s="1"/>
  <c r="AX1480" i="1"/>
  <c r="AY1480" i="1"/>
  <c r="AT1480" i="2" s="1"/>
  <c r="AX1480" i="2" s="1"/>
  <c r="AZ1480" i="1"/>
  <c r="BA1480" i="1"/>
  <c r="BB1480" i="1"/>
  <c r="BC1480" i="1"/>
  <c r="BG1480" i="2" s="1"/>
  <c r="AX1481" i="1"/>
  <c r="AY1481" i="1"/>
  <c r="AT1481" i="2" s="1"/>
  <c r="AX1481" i="2" s="1"/>
  <c r="AZ1481" i="1"/>
  <c r="BA1481" i="1"/>
  <c r="BB1481" i="1"/>
  <c r="BC1481" i="1"/>
  <c r="BG1481" i="2" s="1"/>
  <c r="AX1482" i="1"/>
  <c r="AY1482" i="1"/>
  <c r="AT1482" i="2" s="1"/>
  <c r="AX1482" i="2" s="1"/>
  <c r="AZ1482" i="1"/>
  <c r="BA1482" i="1"/>
  <c r="BB1482" i="1"/>
  <c r="BC1482" i="1"/>
  <c r="BG1482" i="2" s="1"/>
  <c r="AX1483" i="1"/>
  <c r="AY1483" i="1"/>
  <c r="AT1483" i="2" s="1"/>
  <c r="AX1483" i="2" s="1"/>
  <c r="AZ1483" i="1"/>
  <c r="BA1483" i="1"/>
  <c r="BB1483" i="1"/>
  <c r="BC1483" i="1"/>
  <c r="BG1483" i="2" s="1"/>
  <c r="AX1484" i="1"/>
  <c r="AY1484" i="1"/>
  <c r="AT1484" i="2" s="1"/>
  <c r="AX1484" i="2" s="1"/>
  <c r="AZ1484" i="1"/>
  <c r="BA1484" i="1"/>
  <c r="BB1484" i="1"/>
  <c r="BC1484" i="1"/>
  <c r="BG1484" i="2" s="1"/>
  <c r="AX1485" i="1"/>
  <c r="AY1485" i="1"/>
  <c r="AT1485" i="2" s="1"/>
  <c r="AX1485" i="2" s="1"/>
  <c r="AZ1485" i="1"/>
  <c r="BA1485" i="1"/>
  <c r="BB1485" i="1"/>
  <c r="BC1485" i="1"/>
  <c r="BG1485" i="2" s="1"/>
  <c r="AX1486" i="1"/>
  <c r="AY1486" i="1"/>
  <c r="AT1486" i="2" s="1"/>
  <c r="AX1486" i="2" s="1"/>
  <c r="AZ1486" i="1"/>
  <c r="BA1486" i="1"/>
  <c r="BB1486" i="1"/>
  <c r="BC1486" i="1"/>
  <c r="BG1486" i="2" s="1"/>
  <c r="AX1487" i="1"/>
  <c r="AY1487" i="1"/>
  <c r="AT1487" i="2" s="1"/>
  <c r="AX1487" i="2" s="1"/>
  <c r="AZ1487" i="1"/>
  <c r="BA1487" i="1"/>
  <c r="BB1487" i="1"/>
  <c r="BC1487" i="1"/>
  <c r="BG1487" i="2" s="1"/>
  <c r="AX1488" i="1"/>
  <c r="AY1488" i="1"/>
  <c r="AT1488" i="2" s="1"/>
  <c r="AX1488" i="2" s="1"/>
  <c r="AZ1488" i="1"/>
  <c r="BA1488" i="1"/>
  <c r="BB1488" i="1"/>
  <c r="BC1488" i="1"/>
  <c r="BG1488" i="2" s="1"/>
  <c r="AX1489" i="1"/>
  <c r="AY1489" i="1"/>
  <c r="AT1489" i="2" s="1"/>
  <c r="AX1489" i="2" s="1"/>
  <c r="AZ1489" i="1"/>
  <c r="BA1489" i="1"/>
  <c r="BB1489" i="1"/>
  <c r="BC1489" i="1"/>
  <c r="BG1489" i="2" s="1"/>
  <c r="AX1490" i="1"/>
  <c r="AY1490" i="1"/>
  <c r="AT1490" i="2" s="1"/>
  <c r="AX1490" i="2" s="1"/>
  <c r="AZ1490" i="1"/>
  <c r="BA1490" i="1"/>
  <c r="BB1490" i="1"/>
  <c r="BC1490" i="1"/>
  <c r="BG1490" i="2" s="1"/>
  <c r="AX1491" i="1"/>
  <c r="AY1491" i="1"/>
  <c r="AT1491" i="2" s="1"/>
  <c r="AX1491" i="2" s="1"/>
  <c r="AZ1491" i="1"/>
  <c r="BA1491" i="1"/>
  <c r="BB1491" i="1"/>
  <c r="BC1491" i="1"/>
  <c r="BG1491" i="2" s="1"/>
  <c r="AX1492" i="1"/>
  <c r="AY1492" i="1"/>
  <c r="AT1492" i="2" s="1"/>
  <c r="AX1492" i="2" s="1"/>
  <c r="AZ1492" i="1"/>
  <c r="BA1492" i="1"/>
  <c r="BB1492" i="1"/>
  <c r="BC1492" i="1"/>
  <c r="BG1492" i="2" s="1"/>
  <c r="AX1493" i="1"/>
  <c r="AY1493" i="1"/>
  <c r="AT1493" i="2" s="1"/>
  <c r="AX1493" i="2" s="1"/>
  <c r="AZ1493" i="1"/>
  <c r="BA1493" i="1"/>
  <c r="BB1493" i="1"/>
  <c r="BC1493" i="1"/>
  <c r="BG1493" i="2" s="1"/>
  <c r="AX1494" i="1"/>
  <c r="AY1494" i="1"/>
  <c r="AT1494" i="2" s="1"/>
  <c r="AX1494" i="2" s="1"/>
  <c r="AZ1494" i="1"/>
  <c r="BA1494" i="1"/>
  <c r="BB1494" i="1"/>
  <c r="BC1494" i="1"/>
  <c r="BG1494" i="2" s="1"/>
  <c r="AX1495" i="1"/>
  <c r="AY1495" i="1"/>
  <c r="AT1495" i="2" s="1"/>
  <c r="AX1495" i="2" s="1"/>
  <c r="AZ1495" i="1"/>
  <c r="BA1495" i="1"/>
  <c r="BB1495" i="1"/>
  <c r="BC1495" i="1"/>
  <c r="BG1495" i="2" s="1"/>
  <c r="AX1496" i="1"/>
  <c r="AY1496" i="1"/>
  <c r="AT1496" i="2" s="1"/>
  <c r="AX1496" i="2" s="1"/>
  <c r="AZ1496" i="1"/>
  <c r="BA1496" i="1"/>
  <c r="BB1496" i="1"/>
  <c r="BC1496" i="1"/>
  <c r="BG1496" i="2" s="1"/>
  <c r="AX1497" i="1"/>
  <c r="AY1497" i="1"/>
  <c r="AT1497" i="2" s="1"/>
  <c r="AX1497" i="2" s="1"/>
  <c r="AZ1497" i="1"/>
  <c r="BA1497" i="1"/>
  <c r="BB1497" i="1"/>
  <c r="BC1497" i="1"/>
  <c r="BG1497" i="2" s="1"/>
  <c r="AX1498" i="1"/>
  <c r="AY1498" i="1"/>
  <c r="AT1498" i="2" s="1"/>
  <c r="AX1498" i="2" s="1"/>
  <c r="AZ1498" i="1"/>
  <c r="BA1498" i="1"/>
  <c r="BB1498" i="1"/>
  <c r="BC1498" i="1"/>
  <c r="BG1498" i="2" s="1"/>
  <c r="AX1499" i="1"/>
  <c r="AY1499" i="1"/>
  <c r="AT1499" i="2" s="1"/>
  <c r="AX1499" i="2" s="1"/>
  <c r="AZ1499" i="1"/>
  <c r="BA1499" i="1"/>
  <c r="BB1499" i="1"/>
  <c r="BC1499" i="1"/>
  <c r="BG1499" i="2" s="1"/>
  <c r="AX1500" i="1"/>
  <c r="AY1500" i="1"/>
  <c r="AT1500" i="2" s="1"/>
  <c r="AX1500" i="2" s="1"/>
  <c r="AZ1500" i="1"/>
  <c r="BA1500" i="1"/>
  <c r="BB1500" i="1"/>
  <c r="BC1500" i="1"/>
  <c r="BG1500" i="2" s="1"/>
  <c r="AX1501" i="1"/>
  <c r="AY1501" i="1"/>
  <c r="AT1501" i="2" s="1"/>
  <c r="AX1501" i="2" s="1"/>
  <c r="AZ1501" i="1"/>
  <c r="BA1501" i="1"/>
  <c r="BB1501" i="1"/>
  <c r="BC1501" i="1"/>
  <c r="BG1501" i="2" s="1"/>
  <c r="AX1502" i="1"/>
  <c r="AY1502" i="1"/>
  <c r="AT1502" i="2" s="1"/>
  <c r="AX1502" i="2" s="1"/>
  <c r="AZ1502" i="1"/>
  <c r="BA1502" i="1"/>
  <c r="BB1502" i="1"/>
  <c r="BC1502" i="1"/>
  <c r="BG1502" i="2" s="1"/>
  <c r="AX1503" i="1"/>
  <c r="AY1503" i="1"/>
  <c r="AT1503" i="2" s="1"/>
  <c r="AX1503" i="2" s="1"/>
  <c r="AZ1503" i="1"/>
  <c r="BA1503" i="1"/>
  <c r="BB1503" i="1"/>
  <c r="BC1503" i="1"/>
  <c r="BG1503" i="2" s="1"/>
  <c r="AX1504" i="1"/>
  <c r="AY1504" i="1"/>
  <c r="AT1504" i="2" s="1"/>
  <c r="AX1504" i="2" s="1"/>
  <c r="AZ1504" i="1"/>
  <c r="BA1504" i="1"/>
  <c r="BB1504" i="1"/>
  <c r="BC1504" i="1"/>
  <c r="BG1504" i="2" s="1"/>
  <c r="AX1505" i="1"/>
  <c r="AY1505" i="1"/>
  <c r="AT1505" i="2" s="1"/>
  <c r="AX1505" i="2" s="1"/>
  <c r="AZ1505" i="1"/>
  <c r="BA1505" i="1"/>
  <c r="BB1505" i="1"/>
  <c r="BC1505" i="1"/>
  <c r="BG1505" i="2" s="1"/>
  <c r="AX1506" i="1"/>
  <c r="AY1506" i="1"/>
  <c r="AT1506" i="2" s="1"/>
  <c r="AX1506" i="2" s="1"/>
  <c r="AZ1506" i="1"/>
  <c r="BA1506" i="1"/>
  <c r="BB1506" i="1"/>
  <c r="BC1506" i="1"/>
  <c r="BG1506" i="2" s="1"/>
  <c r="AX1507" i="1"/>
  <c r="AY1507" i="1"/>
  <c r="AT1507" i="2" s="1"/>
  <c r="AX1507" i="2" s="1"/>
  <c r="AZ1507" i="1"/>
  <c r="BA1507" i="1"/>
  <c r="BB1507" i="1"/>
  <c r="BC1507" i="1"/>
  <c r="BG1507" i="2" s="1"/>
  <c r="AX1508" i="1"/>
  <c r="AY1508" i="1"/>
  <c r="AT1508" i="2" s="1"/>
  <c r="AX1508" i="2" s="1"/>
  <c r="AZ1508" i="1"/>
  <c r="BA1508" i="1"/>
  <c r="BB1508" i="1"/>
  <c r="BC1508" i="1"/>
  <c r="BG1508" i="2" s="1"/>
  <c r="AX1509" i="1"/>
  <c r="AY1509" i="1"/>
  <c r="AT1509" i="2" s="1"/>
  <c r="AX1509" i="2" s="1"/>
  <c r="AZ1509" i="1"/>
  <c r="BA1509" i="1"/>
  <c r="BB1509" i="1"/>
  <c r="BC1509" i="1"/>
  <c r="BG1509" i="2" s="1"/>
  <c r="AX1510" i="1"/>
  <c r="AY1510" i="1"/>
  <c r="AT1510" i="2" s="1"/>
  <c r="AX1510" i="2" s="1"/>
  <c r="AZ1510" i="1"/>
  <c r="BA1510" i="1"/>
  <c r="BB1510" i="1"/>
  <c r="BC1510" i="1"/>
  <c r="BG1510" i="2" s="1"/>
  <c r="AX1511" i="1"/>
  <c r="AY1511" i="1"/>
  <c r="AT1511" i="2" s="1"/>
  <c r="AX1511" i="2" s="1"/>
  <c r="AZ1511" i="1"/>
  <c r="BA1511" i="1"/>
  <c r="BB1511" i="1"/>
  <c r="BC1511" i="1"/>
  <c r="BG1511" i="2" s="1"/>
  <c r="AX1512" i="1"/>
  <c r="AY1512" i="1"/>
  <c r="AT1512" i="2" s="1"/>
  <c r="AX1512" i="2" s="1"/>
  <c r="AZ1512" i="1"/>
  <c r="BA1512" i="1"/>
  <c r="BB1512" i="1"/>
  <c r="BC1512" i="1"/>
  <c r="BG1512" i="2" s="1"/>
  <c r="AX1513" i="1"/>
  <c r="AY1513" i="1"/>
  <c r="AT1513" i="2" s="1"/>
  <c r="AX1513" i="2" s="1"/>
  <c r="AZ1513" i="1"/>
  <c r="BA1513" i="1"/>
  <c r="BB1513" i="1"/>
  <c r="BC1513" i="1"/>
  <c r="BG1513" i="2" s="1"/>
  <c r="AX1514" i="1"/>
  <c r="AY1514" i="1"/>
  <c r="AT1514" i="2" s="1"/>
  <c r="AX1514" i="2" s="1"/>
  <c r="AZ1514" i="1"/>
  <c r="BA1514" i="1"/>
  <c r="BB1514" i="1"/>
  <c r="BC1514" i="1"/>
  <c r="BG1514" i="2" s="1"/>
  <c r="AX1515" i="1"/>
  <c r="AY1515" i="1"/>
  <c r="AT1515" i="2" s="1"/>
  <c r="AX1515" i="2" s="1"/>
  <c r="AZ1515" i="1"/>
  <c r="BA1515" i="1"/>
  <c r="BB1515" i="1"/>
  <c r="BC1515" i="1"/>
  <c r="BG1515" i="2" s="1"/>
  <c r="AX1516" i="1"/>
  <c r="AY1516" i="1"/>
  <c r="AT1516" i="2" s="1"/>
  <c r="AX1516" i="2" s="1"/>
  <c r="AZ1516" i="1"/>
  <c r="BA1516" i="1"/>
  <c r="BB1516" i="1"/>
  <c r="BC1516" i="1"/>
  <c r="BG1516" i="2" s="1"/>
  <c r="AX1517" i="1"/>
  <c r="AY1517" i="1"/>
  <c r="AT1517" i="2" s="1"/>
  <c r="AX1517" i="2" s="1"/>
  <c r="AZ1517" i="1"/>
  <c r="BA1517" i="1"/>
  <c r="BB1517" i="1"/>
  <c r="BC1517" i="1"/>
  <c r="BG1517" i="2" s="1"/>
  <c r="AX1518" i="1"/>
  <c r="AY1518" i="1"/>
  <c r="AT1518" i="2" s="1"/>
  <c r="AX1518" i="2" s="1"/>
  <c r="AZ1518" i="1"/>
  <c r="BA1518" i="1"/>
  <c r="BB1518" i="1"/>
  <c r="BC1518" i="1"/>
  <c r="BG1518" i="2" s="1"/>
  <c r="AX1519" i="1"/>
  <c r="AY1519" i="1"/>
  <c r="AT1519" i="2" s="1"/>
  <c r="AX1519" i="2" s="1"/>
  <c r="AZ1519" i="1"/>
  <c r="BA1519" i="1"/>
  <c r="BB1519" i="1"/>
  <c r="BC1519" i="1"/>
  <c r="BG1519" i="2" s="1"/>
  <c r="AX1520" i="1"/>
  <c r="AY1520" i="1"/>
  <c r="AT1520" i="2" s="1"/>
  <c r="AX1520" i="2" s="1"/>
  <c r="AZ1520" i="1"/>
  <c r="BA1520" i="1"/>
  <c r="BB1520" i="1"/>
  <c r="BC1520" i="1"/>
  <c r="BG1520" i="2" s="1"/>
  <c r="AX1521" i="1"/>
  <c r="AY1521" i="1"/>
  <c r="AT1521" i="2" s="1"/>
  <c r="AX1521" i="2" s="1"/>
  <c r="AZ1521" i="1"/>
  <c r="BA1521" i="1"/>
  <c r="BB1521" i="1"/>
  <c r="BC1521" i="1"/>
  <c r="BG1521" i="2" s="1"/>
  <c r="AX1522" i="1"/>
  <c r="AY1522" i="1"/>
  <c r="AT1522" i="2" s="1"/>
  <c r="AX1522" i="2" s="1"/>
  <c r="AZ1522" i="1"/>
  <c r="BA1522" i="1"/>
  <c r="BB1522" i="1"/>
  <c r="BC1522" i="1"/>
  <c r="BG1522" i="2" s="1"/>
  <c r="AX1523" i="1"/>
  <c r="AY1523" i="1"/>
  <c r="AT1523" i="2" s="1"/>
  <c r="AX1523" i="2" s="1"/>
  <c r="AZ1523" i="1"/>
  <c r="BA1523" i="1"/>
  <c r="BB1523" i="1"/>
  <c r="BC1523" i="1"/>
  <c r="BG1523" i="2" s="1"/>
  <c r="AX1524" i="1"/>
  <c r="AY1524" i="1"/>
  <c r="AT1524" i="2" s="1"/>
  <c r="AX1524" i="2" s="1"/>
  <c r="AZ1524" i="1"/>
  <c r="BA1524" i="1"/>
  <c r="BB1524" i="1"/>
  <c r="BC1524" i="1"/>
  <c r="BG1524" i="2" s="1"/>
  <c r="AX1525" i="1"/>
  <c r="AY1525" i="1"/>
  <c r="AT1525" i="2" s="1"/>
  <c r="AX1525" i="2" s="1"/>
  <c r="AZ1525" i="1"/>
  <c r="BA1525" i="1"/>
  <c r="BB1525" i="1"/>
  <c r="BC1525" i="1"/>
  <c r="BG1525" i="2" s="1"/>
  <c r="AX1526" i="1"/>
  <c r="AY1526" i="1"/>
  <c r="AT1526" i="2" s="1"/>
  <c r="AX1526" i="2" s="1"/>
  <c r="AZ1526" i="1"/>
  <c r="BA1526" i="1"/>
  <c r="BB1526" i="1"/>
  <c r="BC1526" i="1"/>
  <c r="BG1526" i="2" s="1"/>
  <c r="AX1527" i="1"/>
  <c r="AY1527" i="1"/>
  <c r="AT1527" i="2" s="1"/>
  <c r="AX1527" i="2" s="1"/>
  <c r="AZ1527" i="1"/>
  <c r="BA1527" i="1"/>
  <c r="BB1527" i="1"/>
  <c r="BC1527" i="1"/>
  <c r="BG1527" i="2" s="1"/>
  <c r="AX1528" i="1"/>
  <c r="AY1528" i="1"/>
  <c r="AT1528" i="2" s="1"/>
  <c r="AX1528" i="2" s="1"/>
  <c r="AZ1528" i="1"/>
  <c r="BA1528" i="1"/>
  <c r="BB1528" i="1"/>
  <c r="BC1528" i="1"/>
  <c r="BG1528" i="2" s="1"/>
  <c r="AX1529" i="1"/>
  <c r="AY1529" i="1"/>
  <c r="AT1529" i="2" s="1"/>
  <c r="AX1529" i="2" s="1"/>
  <c r="AZ1529" i="1"/>
  <c r="BA1529" i="1"/>
  <c r="BB1529" i="1"/>
  <c r="BC1529" i="1"/>
  <c r="BG1529" i="2" s="1"/>
  <c r="AX1530" i="1"/>
  <c r="AY1530" i="1"/>
  <c r="AT1530" i="2" s="1"/>
  <c r="AX1530" i="2" s="1"/>
  <c r="AZ1530" i="1"/>
  <c r="BA1530" i="1"/>
  <c r="BB1530" i="1"/>
  <c r="BC1530" i="1"/>
  <c r="BG1530" i="2" s="1"/>
  <c r="AX1531" i="1"/>
  <c r="AY1531" i="1"/>
  <c r="AT1531" i="2" s="1"/>
  <c r="AX1531" i="2" s="1"/>
  <c r="AZ1531" i="1"/>
  <c r="BA1531" i="1"/>
  <c r="BB1531" i="1"/>
  <c r="BC1531" i="1"/>
  <c r="BG1531" i="2" s="1"/>
  <c r="AX1532" i="1"/>
  <c r="AY1532" i="1"/>
  <c r="AT1532" i="2" s="1"/>
  <c r="AX1532" i="2" s="1"/>
  <c r="AZ1532" i="1"/>
  <c r="BA1532" i="1"/>
  <c r="BB1532" i="1"/>
  <c r="BC1532" i="1"/>
  <c r="BG1532" i="2" s="1"/>
  <c r="AX1533" i="1"/>
  <c r="AY1533" i="1"/>
  <c r="AT1533" i="2" s="1"/>
  <c r="AX1533" i="2" s="1"/>
  <c r="AZ1533" i="1"/>
  <c r="BA1533" i="1"/>
  <c r="BB1533" i="1"/>
  <c r="BC1533" i="1"/>
  <c r="BG1533" i="2" s="1"/>
  <c r="AX1534" i="1"/>
  <c r="AY1534" i="1"/>
  <c r="AT1534" i="2" s="1"/>
  <c r="AX1534" i="2" s="1"/>
  <c r="AZ1534" i="1"/>
  <c r="BA1534" i="1"/>
  <c r="BB1534" i="1"/>
  <c r="BC1534" i="1"/>
  <c r="BG1534" i="2" s="1"/>
  <c r="AX1535" i="1"/>
  <c r="AY1535" i="1"/>
  <c r="AT1535" i="2" s="1"/>
  <c r="AX1535" i="2" s="1"/>
  <c r="AZ1535" i="1"/>
  <c r="BA1535" i="1"/>
  <c r="BB1535" i="1"/>
  <c r="BC1535" i="1"/>
  <c r="BG1535" i="2" s="1"/>
  <c r="AX1536" i="1"/>
  <c r="AY1536" i="1"/>
  <c r="AT1536" i="2" s="1"/>
  <c r="AX1536" i="2" s="1"/>
  <c r="AZ1536" i="1"/>
  <c r="BA1536" i="1"/>
  <c r="BB1536" i="1"/>
  <c r="BC1536" i="1"/>
  <c r="BG1536" i="2" s="1"/>
  <c r="AX1537" i="1"/>
  <c r="AY1537" i="1"/>
  <c r="AT1537" i="2" s="1"/>
  <c r="AX1537" i="2" s="1"/>
  <c r="AZ1537" i="1"/>
  <c r="BA1537" i="1"/>
  <c r="BB1537" i="1"/>
  <c r="BC1537" i="1"/>
  <c r="BG1537" i="2" s="1"/>
  <c r="AX1538" i="1"/>
  <c r="AY1538" i="1"/>
  <c r="AT1538" i="2" s="1"/>
  <c r="AX1538" i="2" s="1"/>
  <c r="AZ1538" i="1"/>
  <c r="BA1538" i="1"/>
  <c r="BB1538" i="1"/>
  <c r="BC1538" i="1"/>
  <c r="BG1538" i="2" s="1"/>
  <c r="AX1539" i="1"/>
  <c r="AY1539" i="1"/>
  <c r="AT1539" i="2" s="1"/>
  <c r="AX1539" i="2" s="1"/>
  <c r="AZ1539" i="1"/>
  <c r="BA1539" i="1"/>
  <c r="BB1539" i="1"/>
  <c r="BC1539" i="1"/>
  <c r="BG1539" i="2" s="1"/>
  <c r="AX1540" i="1"/>
  <c r="AY1540" i="1"/>
  <c r="AT1540" i="2" s="1"/>
  <c r="AX1540" i="2" s="1"/>
  <c r="AZ1540" i="1"/>
  <c r="BA1540" i="1"/>
  <c r="BB1540" i="1"/>
  <c r="BC1540" i="1"/>
  <c r="BG1540" i="2" s="1"/>
  <c r="AX1541" i="1"/>
  <c r="AY1541" i="1"/>
  <c r="AT1541" i="2" s="1"/>
  <c r="AX1541" i="2" s="1"/>
  <c r="AZ1541" i="1"/>
  <c r="BA1541" i="1"/>
  <c r="BB1541" i="1"/>
  <c r="BC1541" i="1"/>
  <c r="BG1541" i="2" s="1"/>
  <c r="AX1542" i="1"/>
  <c r="AY1542" i="1"/>
  <c r="AT1542" i="2" s="1"/>
  <c r="AX1542" i="2" s="1"/>
  <c r="AZ1542" i="1"/>
  <c r="BA1542" i="1"/>
  <c r="BB1542" i="1"/>
  <c r="BC1542" i="1"/>
  <c r="BG1542" i="2" s="1"/>
  <c r="AX1543" i="1"/>
  <c r="AY1543" i="1"/>
  <c r="AT1543" i="2" s="1"/>
  <c r="AX1543" i="2" s="1"/>
  <c r="AZ1543" i="1"/>
  <c r="BA1543" i="1"/>
  <c r="BB1543" i="1"/>
  <c r="BC1543" i="1"/>
  <c r="BG1543" i="2" s="1"/>
  <c r="AX1544" i="1"/>
  <c r="AY1544" i="1"/>
  <c r="AT1544" i="2" s="1"/>
  <c r="AX1544" i="2" s="1"/>
  <c r="AZ1544" i="1"/>
  <c r="BA1544" i="1"/>
  <c r="BB1544" i="1"/>
  <c r="BC1544" i="1"/>
  <c r="BG1544" i="2" s="1"/>
  <c r="AX1545" i="1"/>
  <c r="AY1545" i="1"/>
  <c r="AT1545" i="2" s="1"/>
  <c r="AX1545" i="2" s="1"/>
  <c r="AZ1545" i="1"/>
  <c r="BA1545" i="1"/>
  <c r="BB1545" i="1"/>
  <c r="BC1545" i="1"/>
  <c r="BG1545" i="2" s="1"/>
  <c r="AX1546" i="1"/>
  <c r="AY1546" i="1"/>
  <c r="AT1546" i="2" s="1"/>
  <c r="AX1546" i="2" s="1"/>
  <c r="AZ1546" i="1"/>
  <c r="BA1546" i="1"/>
  <c r="BB1546" i="1"/>
  <c r="BC1546" i="1"/>
  <c r="BG1546" i="2" s="1"/>
  <c r="AX1547" i="1"/>
  <c r="AY1547" i="1"/>
  <c r="AT1547" i="2" s="1"/>
  <c r="AX1547" i="2" s="1"/>
  <c r="AZ1547" i="1"/>
  <c r="BA1547" i="1"/>
  <c r="BB1547" i="1"/>
  <c r="BC1547" i="1"/>
  <c r="BG1547" i="2" s="1"/>
  <c r="AX1548" i="1"/>
  <c r="AY1548" i="1"/>
  <c r="AT1548" i="2" s="1"/>
  <c r="AX1548" i="2" s="1"/>
  <c r="AZ1548" i="1"/>
  <c r="BA1548" i="1"/>
  <c r="BB1548" i="1"/>
  <c r="BC1548" i="1"/>
  <c r="BG1548" i="2" s="1"/>
  <c r="AX1549" i="1"/>
  <c r="AY1549" i="1"/>
  <c r="AT1549" i="2" s="1"/>
  <c r="AX1549" i="2" s="1"/>
  <c r="AZ1549" i="1"/>
  <c r="BA1549" i="1"/>
  <c r="BB1549" i="1"/>
  <c r="BC1549" i="1"/>
  <c r="BG1549" i="2" s="1"/>
  <c r="AX1550" i="1"/>
  <c r="AY1550" i="1"/>
  <c r="AT1550" i="2" s="1"/>
  <c r="AX1550" i="2" s="1"/>
  <c r="AZ1550" i="1"/>
  <c r="BA1550" i="1"/>
  <c r="BB1550" i="1"/>
  <c r="BC1550" i="1"/>
  <c r="BG1550" i="2" s="1"/>
  <c r="AX1551" i="1"/>
  <c r="AY1551" i="1"/>
  <c r="AT1551" i="2" s="1"/>
  <c r="AX1551" i="2" s="1"/>
  <c r="AZ1551" i="1"/>
  <c r="BA1551" i="1"/>
  <c r="BB1551" i="1"/>
  <c r="BC1551" i="1"/>
  <c r="BG1551" i="2" s="1"/>
  <c r="AX1552" i="1"/>
  <c r="AY1552" i="1"/>
  <c r="AT1552" i="2" s="1"/>
  <c r="AX1552" i="2" s="1"/>
  <c r="AZ1552" i="1"/>
  <c r="BA1552" i="1"/>
  <c r="BB1552" i="1"/>
  <c r="BC1552" i="1"/>
  <c r="BG1552" i="2" s="1"/>
  <c r="AX1553" i="1"/>
  <c r="AY1553" i="1"/>
  <c r="AT1553" i="2" s="1"/>
  <c r="AX1553" i="2" s="1"/>
  <c r="AZ1553" i="1"/>
  <c r="BA1553" i="1"/>
  <c r="BB1553" i="1"/>
  <c r="BC1553" i="1"/>
  <c r="BG1553" i="2" s="1"/>
  <c r="AX1554" i="1"/>
  <c r="AY1554" i="1"/>
  <c r="AT1554" i="2" s="1"/>
  <c r="AX1554" i="2" s="1"/>
  <c r="AZ1554" i="1"/>
  <c r="BA1554" i="1"/>
  <c r="BB1554" i="1"/>
  <c r="BC1554" i="1"/>
  <c r="BG1554" i="2" s="1"/>
  <c r="AX1555" i="1"/>
  <c r="AY1555" i="1"/>
  <c r="AT1555" i="2" s="1"/>
  <c r="AX1555" i="2" s="1"/>
  <c r="AZ1555" i="1"/>
  <c r="BA1555" i="1"/>
  <c r="BB1555" i="1"/>
  <c r="BC1555" i="1"/>
  <c r="BG1555" i="2" s="1"/>
  <c r="AX1556" i="1"/>
  <c r="AY1556" i="1"/>
  <c r="AT1556" i="2" s="1"/>
  <c r="AX1556" i="2" s="1"/>
  <c r="AZ1556" i="1"/>
  <c r="BA1556" i="1"/>
  <c r="BB1556" i="1"/>
  <c r="BC1556" i="1"/>
  <c r="BG1556" i="2" s="1"/>
  <c r="AX1557" i="1"/>
  <c r="AY1557" i="1"/>
  <c r="AT1557" i="2" s="1"/>
  <c r="AX1557" i="2" s="1"/>
  <c r="AZ1557" i="1"/>
  <c r="BA1557" i="1"/>
  <c r="BB1557" i="1"/>
  <c r="BC1557" i="1"/>
  <c r="BG1557" i="2" s="1"/>
  <c r="AX1558" i="1"/>
  <c r="AY1558" i="1"/>
  <c r="AT1558" i="2" s="1"/>
  <c r="AX1558" i="2" s="1"/>
  <c r="AZ1558" i="1"/>
  <c r="BA1558" i="1"/>
  <c r="BB1558" i="1"/>
  <c r="BC1558" i="1"/>
  <c r="BG1558" i="2" s="1"/>
  <c r="AX1559" i="1"/>
  <c r="AY1559" i="1"/>
  <c r="AT1559" i="2" s="1"/>
  <c r="AX1559" i="2" s="1"/>
  <c r="AZ1559" i="1"/>
  <c r="BA1559" i="1"/>
  <c r="BB1559" i="1"/>
  <c r="BC1559" i="1"/>
  <c r="BG1559" i="2" s="1"/>
  <c r="AX1560" i="1"/>
  <c r="AY1560" i="1"/>
  <c r="AT1560" i="2" s="1"/>
  <c r="AX1560" i="2" s="1"/>
  <c r="AZ1560" i="1"/>
  <c r="BA1560" i="1"/>
  <c r="BB1560" i="1"/>
  <c r="BC1560" i="1"/>
  <c r="BG1560" i="2" s="1"/>
  <c r="AX1561" i="1"/>
  <c r="AY1561" i="1"/>
  <c r="AT1561" i="2" s="1"/>
  <c r="AX1561" i="2" s="1"/>
  <c r="AZ1561" i="1"/>
  <c r="BA1561" i="1"/>
  <c r="BB1561" i="1"/>
  <c r="BC1561" i="1"/>
  <c r="BG1561" i="2" s="1"/>
  <c r="AX1562" i="1"/>
  <c r="AY1562" i="1"/>
  <c r="AT1562" i="2" s="1"/>
  <c r="AX1562" i="2" s="1"/>
  <c r="AZ1562" i="1"/>
  <c r="BA1562" i="1"/>
  <c r="BB1562" i="1"/>
  <c r="BC1562" i="1"/>
  <c r="BG1562" i="2" s="1"/>
  <c r="AX1563" i="1"/>
  <c r="AY1563" i="1"/>
  <c r="AT1563" i="2" s="1"/>
  <c r="AX1563" i="2" s="1"/>
  <c r="AZ1563" i="1"/>
  <c r="BA1563" i="1"/>
  <c r="BB1563" i="1"/>
  <c r="BC1563" i="1"/>
  <c r="BG1563" i="2" s="1"/>
  <c r="AX1564" i="1"/>
  <c r="AY1564" i="1"/>
  <c r="AT1564" i="2" s="1"/>
  <c r="AX1564" i="2" s="1"/>
  <c r="AZ1564" i="1"/>
  <c r="BA1564" i="1"/>
  <c r="BB1564" i="1"/>
  <c r="BC1564" i="1"/>
  <c r="BG1564" i="2" s="1"/>
  <c r="AX1565" i="1"/>
  <c r="AY1565" i="1"/>
  <c r="AT1565" i="2" s="1"/>
  <c r="AX1565" i="2" s="1"/>
  <c r="AZ1565" i="1"/>
  <c r="BA1565" i="1"/>
  <c r="BB1565" i="1"/>
  <c r="BC1565" i="1"/>
  <c r="BG1565" i="2" s="1"/>
  <c r="AX1566" i="1"/>
  <c r="AY1566" i="1"/>
  <c r="AT1566" i="2" s="1"/>
  <c r="AX1566" i="2" s="1"/>
  <c r="AZ1566" i="1"/>
  <c r="BA1566" i="1"/>
  <c r="BB1566" i="1"/>
  <c r="BC1566" i="1"/>
  <c r="BG1566" i="2" s="1"/>
  <c r="AX1567" i="1"/>
  <c r="AY1567" i="1"/>
  <c r="AT1567" i="2" s="1"/>
  <c r="AX1567" i="2" s="1"/>
  <c r="AZ1567" i="1"/>
  <c r="BA1567" i="1"/>
  <c r="BB1567" i="1"/>
  <c r="BC1567" i="1"/>
  <c r="BG1567" i="2" s="1"/>
  <c r="AX1568" i="1"/>
  <c r="AY1568" i="1"/>
  <c r="AT1568" i="2" s="1"/>
  <c r="AX1568" i="2" s="1"/>
  <c r="AZ1568" i="1"/>
  <c r="BA1568" i="1"/>
  <c r="BB1568" i="1"/>
  <c r="BC1568" i="1"/>
  <c r="BG1568" i="2" s="1"/>
  <c r="AX1569" i="1"/>
  <c r="AY1569" i="1"/>
  <c r="AT1569" i="2" s="1"/>
  <c r="AX1569" i="2" s="1"/>
  <c r="AZ1569" i="1"/>
  <c r="BA1569" i="1"/>
  <c r="BB1569" i="1"/>
  <c r="BC1569" i="1"/>
  <c r="BG1569" i="2" s="1"/>
  <c r="AX1570" i="1"/>
  <c r="AY1570" i="1"/>
  <c r="AT1570" i="2" s="1"/>
  <c r="AX1570" i="2" s="1"/>
  <c r="AZ1570" i="1"/>
  <c r="BA1570" i="1"/>
  <c r="BB1570" i="1"/>
  <c r="BC1570" i="1"/>
  <c r="BG1570" i="2" s="1"/>
  <c r="AX1571" i="1"/>
  <c r="AY1571" i="1"/>
  <c r="AT1571" i="2" s="1"/>
  <c r="AX1571" i="2" s="1"/>
  <c r="AZ1571" i="1"/>
  <c r="BA1571" i="1"/>
  <c r="BB1571" i="1"/>
  <c r="BC1571" i="1"/>
  <c r="BG1571" i="2" s="1"/>
  <c r="AX1572" i="1"/>
  <c r="AY1572" i="1"/>
  <c r="AT1572" i="2" s="1"/>
  <c r="AX1572" i="2" s="1"/>
  <c r="AZ1572" i="1"/>
  <c r="BA1572" i="1"/>
  <c r="BB1572" i="1"/>
  <c r="BC1572" i="1"/>
  <c r="BG1572" i="2" s="1"/>
  <c r="AX1573" i="1"/>
  <c r="AY1573" i="1"/>
  <c r="AT1573" i="2" s="1"/>
  <c r="AX1573" i="2" s="1"/>
  <c r="AZ1573" i="1"/>
  <c r="BA1573" i="1"/>
  <c r="BB1573" i="1"/>
  <c r="BC1573" i="1"/>
  <c r="BG1573" i="2" s="1"/>
  <c r="AX1574" i="1"/>
  <c r="AY1574" i="1"/>
  <c r="AT1574" i="2" s="1"/>
  <c r="AX1574" i="2" s="1"/>
  <c r="AZ1574" i="1"/>
  <c r="BA1574" i="1"/>
  <c r="BB1574" i="1"/>
  <c r="BC1574" i="1"/>
  <c r="BG1574" i="2" s="1"/>
  <c r="AX1575" i="1"/>
  <c r="AY1575" i="1"/>
  <c r="AT1575" i="2" s="1"/>
  <c r="AX1575" i="2" s="1"/>
  <c r="AZ1575" i="1"/>
  <c r="BA1575" i="1"/>
  <c r="BB1575" i="1"/>
  <c r="BC1575" i="1"/>
  <c r="BG1575" i="2" s="1"/>
  <c r="AX1576" i="1"/>
  <c r="AY1576" i="1"/>
  <c r="AT1576" i="2" s="1"/>
  <c r="AX1576" i="2" s="1"/>
  <c r="AZ1576" i="1"/>
  <c r="BA1576" i="1"/>
  <c r="BB1576" i="1"/>
  <c r="BC1576" i="1"/>
  <c r="BG1576" i="2" s="1"/>
  <c r="AX1577" i="1"/>
  <c r="AY1577" i="1"/>
  <c r="AT1577" i="2" s="1"/>
  <c r="AX1577" i="2" s="1"/>
  <c r="AZ1577" i="1"/>
  <c r="BA1577" i="1"/>
  <c r="BB1577" i="1"/>
  <c r="BC1577" i="1"/>
  <c r="BG1577" i="2" s="1"/>
  <c r="AX1578" i="1"/>
  <c r="AY1578" i="1"/>
  <c r="AT1578" i="2" s="1"/>
  <c r="AX1578" i="2" s="1"/>
  <c r="AZ1578" i="1"/>
  <c r="BA1578" i="1"/>
  <c r="BB1578" i="1"/>
  <c r="BC1578" i="1"/>
  <c r="BG1578" i="2" s="1"/>
  <c r="AX1579" i="1"/>
  <c r="AY1579" i="1"/>
  <c r="AT1579" i="2" s="1"/>
  <c r="AX1579" i="2" s="1"/>
  <c r="AZ1579" i="1"/>
  <c r="BA1579" i="1"/>
  <c r="BB1579" i="1"/>
  <c r="BC1579" i="1"/>
  <c r="BG1579" i="2" s="1"/>
  <c r="AX1580" i="1"/>
  <c r="AY1580" i="1"/>
  <c r="AT1580" i="2" s="1"/>
  <c r="AX1580" i="2" s="1"/>
  <c r="AZ1580" i="1"/>
  <c r="BA1580" i="1"/>
  <c r="BB1580" i="1"/>
  <c r="BC1580" i="1"/>
  <c r="BG1580" i="2" s="1"/>
  <c r="AX1581" i="1"/>
  <c r="AY1581" i="1"/>
  <c r="AT1581" i="2" s="1"/>
  <c r="AX1581" i="2" s="1"/>
  <c r="AZ1581" i="1"/>
  <c r="BA1581" i="1"/>
  <c r="BB1581" i="1"/>
  <c r="BC1581" i="1"/>
  <c r="BG1581" i="2" s="1"/>
  <c r="AX1582" i="1"/>
  <c r="AY1582" i="1"/>
  <c r="AT1582" i="2" s="1"/>
  <c r="AX1582" i="2" s="1"/>
  <c r="AZ1582" i="1"/>
  <c r="BA1582" i="1"/>
  <c r="BB1582" i="1"/>
  <c r="BC1582" i="1"/>
  <c r="BG1582" i="2" s="1"/>
  <c r="AX1583" i="1"/>
  <c r="AY1583" i="1"/>
  <c r="AT1583" i="2" s="1"/>
  <c r="AX1583" i="2" s="1"/>
  <c r="AZ1583" i="1"/>
  <c r="BA1583" i="1"/>
  <c r="BB1583" i="1"/>
  <c r="BC1583" i="1"/>
  <c r="BG1583" i="2" s="1"/>
  <c r="AX1584" i="1"/>
  <c r="AY1584" i="1"/>
  <c r="AT1584" i="2" s="1"/>
  <c r="AX1584" i="2" s="1"/>
  <c r="AZ1584" i="1"/>
  <c r="BA1584" i="1"/>
  <c r="BB1584" i="1"/>
  <c r="BC1584" i="1"/>
  <c r="BG1584" i="2" s="1"/>
  <c r="AX1585" i="1"/>
  <c r="AY1585" i="1"/>
  <c r="AT1585" i="2" s="1"/>
  <c r="AX1585" i="2" s="1"/>
  <c r="AZ1585" i="1"/>
  <c r="BA1585" i="1"/>
  <c r="BB1585" i="1"/>
  <c r="BC1585" i="1"/>
  <c r="BG1585" i="2" s="1"/>
  <c r="AX1586" i="1"/>
  <c r="AY1586" i="1"/>
  <c r="AT1586" i="2" s="1"/>
  <c r="AX1586" i="2" s="1"/>
  <c r="AZ1586" i="1"/>
  <c r="BA1586" i="1"/>
  <c r="BB1586" i="1"/>
  <c r="BC1586" i="1"/>
  <c r="BG1586" i="2" s="1"/>
  <c r="AX1587" i="1"/>
  <c r="AY1587" i="1"/>
  <c r="AT1587" i="2" s="1"/>
  <c r="AX1587" i="2" s="1"/>
  <c r="AZ1587" i="1"/>
  <c r="BA1587" i="1"/>
  <c r="BB1587" i="1"/>
  <c r="BC1587" i="1"/>
  <c r="BG1587" i="2" s="1"/>
  <c r="AX1588" i="1"/>
  <c r="AY1588" i="1"/>
  <c r="AT1588" i="2" s="1"/>
  <c r="AX1588" i="2" s="1"/>
  <c r="AZ1588" i="1"/>
  <c r="BA1588" i="1"/>
  <c r="BB1588" i="1"/>
  <c r="BC1588" i="1"/>
  <c r="BG1588" i="2" s="1"/>
  <c r="AX1589" i="1"/>
  <c r="AY1589" i="1"/>
  <c r="AT1589" i="2" s="1"/>
  <c r="AX1589" i="2" s="1"/>
  <c r="AZ1589" i="1"/>
  <c r="BA1589" i="1"/>
  <c r="BB1589" i="1"/>
  <c r="BC1589" i="1"/>
  <c r="BG1589" i="2" s="1"/>
  <c r="AX1590" i="1"/>
  <c r="AY1590" i="1"/>
  <c r="AT1590" i="2" s="1"/>
  <c r="AX1590" i="2" s="1"/>
  <c r="AZ1590" i="1"/>
  <c r="BA1590" i="1"/>
  <c r="BB1590" i="1"/>
  <c r="BC1590" i="1"/>
  <c r="BG1590" i="2" s="1"/>
  <c r="AX1591" i="1"/>
  <c r="AY1591" i="1"/>
  <c r="AT1591" i="2" s="1"/>
  <c r="AX1591" i="2" s="1"/>
  <c r="AZ1591" i="1"/>
  <c r="BA1591" i="1"/>
  <c r="BB1591" i="1"/>
  <c r="BC1591" i="1"/>
  <c r="BG1591" i="2" s="1"/>
  <c r="AX1592" i="1"/>
  <c r="AY1592" i="1"/>
  <c r="AT1592" i="2" s="1"/>
  <c r="AX1592" i="2" s="1"/>
  <c r="AZ1592" i="1"/>
  <c r="BA1592" i="1"/>
  <c r="BB1592" i="1"/>
  <c r="BC1592" i="1"/>
  <c r="BG1592" i="2" s="1"/>
  <c r="AX1593" i="1"/>
  <c r="AY1593" i="1"/>
  <c r="AT1593" i="2" s="1"/>
  <c r="AX1593" i="2" s="1"/>
  <c r="AZ1593" i="1"/>
  <c r="BA1593" i="1"/>
  <c r="BB1593" i="1"/>
  <c r="BC1593" i="1"/>
  <c r="BG1593" i="2" s="1"/>
  <c r="AX1594" i="1"/>
  <c r="AY1594" i="1"/>
  <c r="AT1594" i="2" s="1"/>
  <c r="AX1594" i="2" s="1"/>
  <c r="AZ1594" i="1"/>
  <c r="BA1594" i="1"/>
  <c r="BB1594" i="1"/>
  <c r="BC1594" i="1"/>
  <c r="BG1594" i="2" s="1"/>
  <c r="AX1595" i="1"/>
  <c r="AY1595" i="1"/>
  <c r="AT1595" i="2" s="1"/>
  <c r="AX1595" i="2" s="1"/>
  <c r="AZ1595" i="1"/>
  <c r="BA1595" i="1"/>
  <c r="BB1595" i="1"/>
  <c r="BC1595" i="1"/>
  <c r="BG1595" i="2" s="1"/>
  <c r="AX1596" i="1"/>
  <c r="AY1596" i="1"/>
  <c r="AT1596" i="2" s="1"/>
  <c r="AX1596" i="2" s="1"/>
  <c r="AZ1596" i="1"/>
  <c r="BA1596" i="1"/>
  <c r="BB1596" i="1"/>
  <c r="BC1596" i="1"/>
  <c r="BG1596" i="2" s="1"/>
  <c r="AX1597" i="1"/>
  <c r="AY1597" i="1"/>
  <c r="AT1597" i="2" s="1"/>
  <c r="AX1597" i="2" s="1"/>
  <c r="AZ1597" i="1"/>
  <c r="BA1597" i="1"/>
  <c r="BB1597" i="1"/>
  <c r="BC1597" i="1"/>
  <c r="BG1597" i="2" s="1"/>
  <c r="AX1598" i="1"/>
  <c r="AY1598" i="1"/>
  <c r="AT1598" i="2" s="1"/>
  <c r="AX1598" i="2" s="1"/>
  <c r="AZ1598" i="1"/>
  <c r="BA1598" i="1"/>
  <c r="BB1598" i="1"/>
  <c r="BC1598" i="1"/>
  <c r="BG1598" i="2" s="1"/>
  <c r="AX1599" i="1"/>
  <c r="AY1599" i="1"/>
  <c r="AT1599" i="2" s="1"/>
  <c r="AX1599" i="2" s="1"/>
  <c r="AZ1599" i="1"/>
  <c r="BA1599" i="1"/>
  <c r="BB1599" i="1"/>
  <c r="BC1599" i="1"/>
  <c r="BG1599" i="2" s="1"/>
  <c r="AX1600" i="1"/>
  <c r="AY1600" i="1"/>
  <c r="AT1600" i="2" s="1"/>
  <c r="AX1600" i="2" s="1"/>
  <c r="AZ1600" i="1"/>
  <c r="BA1600" i="1"/>
  <c r="BB1600" i="1"/>
  <c r="BC1600" i="1"/>
  <c r="BG1600" i="2" s="1"/>
  <c r="AX1601" i="1"/>
  <c r="AY1601" i="1"/>
  <c r="AT1601" i="2" s="1"/>
  <c r="AX1601" i="2" s="1"/>
  <c r="AZ1601" i="1"/>
  <c r="BA1601" i="1"/>
  <c r="BB1601" i="1"/>
  <c r="BC1601" i="1"/>
  <c r="BG1601" i="2" s="1"/>
  <c r="AX1602" i="1"/>
  <c r="AY1602" i="1"/>
  <c r="AT1602" i="2" s="1"/>
  <c r="AX1602" i="2" s="1"/>
  <c r="AZ1602" i="1"/>
  <c r="BA1602" i="1"/>
  <c r="BB1602" i="1"/>
  <c r="BC1602" i="1"/>
  <c r="BG1602" i="2" s="1"/>
  <c r="AX1603" i="1"/>
  <c r="AY1603" i="1"/>
  <c r="AT1603" i="2" s="1"/>
  <c r="AX1603" i="2" s="1"/>
  <c r="AZ1603" i="1"/>
  <c r="BA1603" i="1"/>
  <c r="BB1603" i="1"/>
  <c r="BC1603" i="1"/>
  <c r="BG1603" i="2" s="1"/>
  <c r="AX1604" i="1"/>
  <c r="AY1604" i="1"/>
  <c r="AT1604" i="2" s="1"/>
  <c r="AX1604" i="2" s="1"/>
  <c r="AZ1604" i="1"/>
  <c r="BA1604" i="1"/>
  <c r="BB1604" i="1"/>
  <c r="BC1604" i="1"/>
  <c r="BG1604" i="2" s="1"/>
  <c r="AX1605" i="1"/>
  <c r="AY1605" i="1"/>
  <c r="AT1605" i="2" s="1"/>
  <c r="AX1605" i="2" s="1"/>
  <c r="AZ1605" i="1"/>
  <c r="BA1605" i="1"/>
  <c r="BB1605" i="1"/>
  <c r="BC1605" i="1"/>
  <c r="BG1605" i="2" s="1"/>
  <c r="AX1606" i="1"/>
  <c r="AY1606" i="1"/>
  <c r="AT1606" i="2" s="1"/>
  <c r="AX1606" i="2" s="1"/>
  <c r="AZ1606" i="1"/>
  <c r="BA1606" i="1"/>
  <c r="BB1606" i="1"/>
  <c r="BC1606" i="1"/>
  <c r="BG1606" i="2" s="1"/>
  <c r="AX1607" i="1"/>
  <c r="AY1607" i="1"/>
  <c r="AT1607" i="2" s="1"/>
  <c r="AX1607" i="2" s="1"/>
  <c r="AZ1607" i="1"/>
  <c r="BA1607" i="1"/>
  <c r="BB1607" i="1"/>
  <c r="BC1607" i="1"/>
  <c r="BG1607" i="2" s="1"/>
  <c r="AX1608" i="1"/>
  <c r="AY1608" i="1"/>
  <c r="AT1608" i="2" s="1"/>
  <c r="AX1608" i="2" s="1"/>
  <c r="AZ1608" i="1"/>
  <c r="BA1608" i="1"/>
  <c r="BB1608" i="1"/>
  <c r="BC1608" i="1"/>
  <c r="BG1608" i="2" s="1"/>
  <c r="AX1609" i="1"/>
  <c r="AY1609" i="1"/>
  <c r="AT1609" i="2" s="1"/>
  <c r="AX1609" i="2" s="1"/>
  <c r="AZ1609" i="1"/>
  <c r="BA1609" i="1"/>
  <c r="BB1609" i="1"/>
  <c r="BC1609" i="1"/>
  <c r="BG1609" i="2" s="1"/>
  <c r="AX1610" i="1"/>
  <c r="AY1610" i="1"/>
  <c r="AT1610" i="2" s="1"/>
  <c r="AX1610" i="2" s="1"/>
  <c r="AZ1610" i="1"/>
  <c r="BA1610" i="1"/>
  <c r="BB1610" i="1"/>
  <c r="BC1610" i="1"/>
  <c r="BG1610" i="2" s="1"/>
  <c r="AX1611" i="1"/>
  <c r="AY1611" i="1"/>
  <c r="AT1611" i="2" s="1"/>
  <c r="AX1611" i="2" s="1"/>
  <c r="AZ1611" i="1"/>
  <c r="BA1611" i="1"/>
  <c r="BB1611" i="1"/>
  <c r="BC1611" i="1"/>
  <c r="BG1611" i="2" s="1"/>
  <c r="AX1612" i="1"/>
  <c r="AY1612" i="1"/>
  <c r="AT1612" i="2" s="1"/>
  <c r="AX1612" i="2" s="1"/>
  <c r="AZ1612" i="1"/>
  <c r="BA1612" i="1"/>
  <c r="BB1612" i="1"/>
  <c r="BC1612" i="1"/>
  <c r="BG1612" i="2" s="1"/>
  <c r="AX1613" i="1"/>
  <c r="AY1613" i="1"/>
  <c r="AT1613" i="2" s="1"/>
  <c r="AX1613" i="2" s="1"/>
  <c r="AZ1613" i="1"/>
  <c r="BA1613" i="1"/>
  <c r="BB1613" i="1"/>
  <c r="BC1613" i="1"/>
  <c r="BG1613" i="2" s="1"/>
  <c r="AX1614" i="1"/>
  <c r="AY1614" i="1"/>
  <c r="AT1614" i="2" s="1"/>
  <c r="AX1614" i="2" s="1"/>
  <c r="AZ1614" i="1"/>
  <c r="BA1614" i="1"/>
  <c r="BB1614" i="1"/>
  <c r="BC1614" i="1"/>
  <c r="BG1614" i="2" s="1"/>
  <c r="AX1615" i="1"/>
  <c r="AY1615" i="1"/>
  <c r="AT1615" i="2" s="1"/>
  <c r="AX1615" i="2" s="1"/>
  <c r="AZ1615" i="1"/>
  <c r="BA1615" i="1"/>
  <c r="BB1615" i="1"/>
  <c r="BC1615" i="1"/>
  <c r="BG1615" i="2" s="1"/>
  <c r="AX1616" i="1"/>
  <c r="AY1616" i="1"/>
  <c r="AT1616" i="2" s="1"/>
  <c r="AX1616" i="2" s="1"/>
  <c r="AZ1616" i="1"/>
  <c r="BA1616" i="1"/>
  <c r="BB1616" i="1"/>
  <c r="BC1616" i="1"/>
  <c r="BG1616" i="2" s="1"/>
  <c r="AX1617" i="1"/>
  <c r="AY1617" i="1"/>
  <c r="AT1617" i="2" s="1"/>
  <c r="AX1617" i="2" s="1"/>
  <c r="AZ1617" i="1"/>
  <c r="BA1617" i="1"/>
  <c r="BB1617" i="1"/>
  <c r="BC1617" i="1"/>
  <c r="BG1617" i="2" s="1"/>
  <c r="AX1618" i="1"/>
  <c r="AY1618" i="1"/>
  <c r="AT1618" i="2" s="1"/>
  <c r="AX1618" i="2" s="1"/>
  <c r="AZ1618" i="1"/>
  <c r="BA1618" i="1"/>
  <c r="BB1618" i="1"/>
  <c r="BC1618" i="1"/>
  <c r="BG1618" i="2" s="1"/>
  <c r="AX1619" i="1"/>
  <c r="AY1619" i="1"/>
  <c r="AT1619" i="2" s="1"/>
  <c r="AX1619" i="2" s="1"/>
  <c r="AZ1619" i="1"/>
  <c r="BA1619" i="1"/>
  <c r="BB1619" i="1"/>
  <c r="BC1619" i="1"/>
  <c r="BG1619" i="2" s="1"/>
  <c r="AX1620" i="1"/>
  <c r="AY1620" i="1"/>
  <c r="AT1620" i="2" s="1"/>
  <c r="AX1620" i="2" s="1"/>
  <c r="AZ1620" i="1"/>
  <c r="BA1620" i="1"/>
  <c r="BB1620" i="1"/>
  <c r="BC1620" i="1"/>
  <c r="BG1620" i="2" s="1"/>
  <c r="AX1621" i="1"/>
  <c r="AY1621" i="1"/>
  <c r="AT1621" i="2" s="1"/>
  <c r="AX1621" i="2" s="1"/>
  <c r="AZ1621" i="1"/>
  <c r="BA1621" i="1"/>
  <c r="BB1621" i="1"/>
  <c r="BC1621" i="1"/>
  <c r="BG1621" i="2" s="1"/>
  <c r="AX1622" i="1"/>
  <c r="AY1622" i="1"/>
  <c r="AT1622" i="2" s="1"/>
  <c r="AX1622" i="2" s="1"/>
  <c r="AZ1622" i="1"/>
  <c r="BA1622" i="1"/>
  <c r="BB1622" i="1"/>
  <c r="BC1622" i="1"/>
  <c r="BG1622" i="2" s="1"/>
  <c r="AX1623" i="1"/>
  <c r="AY1623" i="1"/>
  <c r="AT1623" i="2" s="1"/>
  <c r="AX1623" i="2" s="1"/>
  <c r="AZ1623" i="1"/>
  <c r="BA1623" i="1"/>
  <c r="BB1623" i="1"/>
  <c r="BC1623" i="1"/>
  <c r="BG1623" i="2" s="1"/>
  <c r="AX1624" i="1"/>
  <c r="AY1624" i="1"/>
  <c r="AT1624" i="2" s="1"/>
  <c r="AX1624" i="2" s="1"/>
  <c r="AZ1624" i="1"/>
  <c r="BA1624" i="1"/>
  <c r="BB1624" i="1"/>
  <c r="BC1624" i="1"/>
  <c r="BG1624" i="2" s="1"/>
  <c r="AX1625" i="1"/>
  <c r="AY1625" i="1"/>
  <c r="AT1625" i="2" s="1"/>
  <c r="AX1625" i="2" s="1"/>
  <c r="AZ1625" i="1"/>
  <c r="BA1625" i="1"/>
  <c r="BB1625" i="1"/>
  <c r="BC1625" i="1"/>
  <c r="BG1625" i="2" s="1"/>
  <c r="AX1626" i="1"/>
  <c r="AY1626" i="1"/>
  <c r="AT1626" i="2" s="1"/>
  <c r="AX1626" i="2" s="1"/>
  <c r="AZ1626" i="1"/>
  <c r="BA1626" i="1"/>
  <c r="BB1626" i="1"/>
  <c r="BC1626" i="1"/>
  <c r="BG1626" i="2" s="1"/>
  <c r="AX1627" i="1"/>
  <c r="AY1627" i="1"/>
  <c r="AT1627" i="2" s="1"/>
  <c r="AX1627" i="2" s="1"/>
  <c r="AZ1627" i="1"/>
  <c r="BA1627" i="1"/>
  <c r="BB1627" i="1"/>
  <c r="BC1627" i="1"/>
  <c r="BG1627" i="2" s="1"/>
  <c r="AX1628" i="1"/>
  <c r="AY1628" i="1"/>
  <c r="AT1628" i="2" s="1"/>
  <c r="AX1628" i="2" s="1"/>
  <c r="AZ1628" i="1"/>
  <c r="BA1628" i="1"/>
  <c r="BB1628" i="1"/>
  <c r="BC1628" i="1"/>
  <c r="BG1628" i="2" s="1"/>
  <c r="AX1629" i="1"/>
  <c r="AY1629" i="1"/>
  <c r="AT1629" i="2" s="1"/>
  <c r="AX1629" i="2" s="1"/>
  <c r="AZ1629" i="1"/>
  <c r="BA1629" i="1"/>
  <c r="BB1629" i="1"/>
  <c r="BC1629" i="1"/>
  <c r="BG1629" i="2" s="1"/>
  <c r="AX1630" i="1"/>
  <c r="AY1630" i="1"/>
  <c r="AT1630" i="2" s="1"/>
  <c r="AX1630" i="2" s="1"/>
  <c r="AZ1630" i="1"/>
  <c r="BA1630" i="1"/>
  <c r="BB1630" i="1"/>
  <c r="BC1630" i="1"/>
  <c r="BG1630" i="2" s="1"/>
  <c r="AX1631" i="1"/>
  <c r="AY1631" i="1"/>
  <c r="AT1631" i="2" s="1"/>
  <c r="AX1631" i="2" s="1"/>
  <c r="AZ1631" i="1"/>
  <c r="BA1631" i="1"/>
  <c r="BB1631" i="1"/>
  <c r="BC1631" i="1"/>
  <c r="BG1631" i="2" s="1"/>
  <c r="AX1632" i="1"/>
  <c r="AY1632" i="1"/>
  <c r="AT1632" i="2" s="1"/>
  <c r="AX1632" i="2" s="1"/>
  <c r="AZ1632" i="1"/>
  <c r="BA1632" i="1"/>
  <c r="BB1632" i="1"/>
  <c r="BC1632" i="1"/>
  <c r="BG1632" i="2" s="1"/>
  <c r="AX1633" i="1"/>
  <c r="AY1633" i="1"/>
  <c r="AT1633" i="2" s="1"/>
  <c r="AX1633" i="2" s="1"/>
  <c r="AZ1633" i="1"/>
  <c r="BA1633" i="1"/>
  <c r="BB1633" i="1"/>
  <c r="BC1633" i="1"/>
  <c r="BG1633" i="2" s="1"/>
  <c r="AX1634" i="1"/>
  <c r="AY1634" i="1"/>
  <c r="AT1634" i="2" s="1"/>
  <c r="AX1634" i="2" s="1"/>
  <c r="AZ1634" i="1"/>
  <c r="BA1634" i="1"/>
  <c r="BB1634" i="1"/>
  <c r="BC1634" i="1"/>
  <c r="BG1634" i="2" s="1"/>
  <c r="AX1635" i="1"/>
  <c r="AY1635" i="1"/>
  <c r="AT1635" i="2" s="1"/>
  <c r="AX1635" i="2" s="1"/>
  <c r="AZ1635" i="1"/>
  <c r="BA1635" i="1"/>
  <c r="BB1635" i="1"/>
  <c r="BC1635" i="1"/>
  <c r="BG1635" i="2" s="1"/>
  <c r="AX1636" i="1"/>
  <c r="AY1636" i="1"/>
  <c r="AT1636" i="2" s="1"/>
  <c r="AX1636" i="2" s="1"/>
  <c r="AZ1636" i="1"/>
  <c r="BA1636" i="1"/>
  <c r="BB1636" i="1"/>
  <c r="BC1636" i="1"/>
  <c r="BG1636" i="2" s="1"/>
  <c r="AX1637" i="1"/>
  <c r="AY1637" i="1"/>
  <c r="AT1637" i="2" s="1"/>
  <c r="AX1637" i="2" s="1"/>
  <c r="AZ1637" i="1"/>
  <c r="BA1637" i="1"/>
  <c r="BB1637" i="1"/>
  <c r="BC1637" i="1"/>
  <c r="BG1637" i="2" s="1"/>
  <c r="AX1638" i="1"/>
  <c r="AY1638" i="1"/>
  <c r="AT1638" i="2" s="1"/>
  <c r="AX1638" i="2" s="1"/>
  <c r="AZ1638" i="1"/>
  <c r="BA1638" i="1"/>
  <c r="BB1638" i="1"/>
  <c r="BC1638" i="1"/>
  <c r="BG1638" i="2" s="1"/>
  <c r="AX1639" i="1"/>
  <c r="AY1639" i="1"/>
  <c r="AT1639" i="2" s="1"/>
  <c r="AX1639" i="2" s="1"/>
  <c r="AZ1639" i="1"/>
  <c r="BA1639" i="1"/>
  <c r="BB1639" i="1"/>
  <c r="BC1639" i="1"/>
  <c r="BG1639" i="2" s="1"/>
  <c r="AX1640" i="1"/>
  <c r="AY1640" i="1"/>
  <c r="AT1640" i="2" s="1"/>
  <c r="AX1640" i="2" s="1"/>
  <c r="AZ1640" i="1"/>
  <c r="BA1640" i="1"/>
  <c r="BB1640" i="1"/>
  <c r="BC1640" i="1"/>
  <c r="BG1640" i="2" s="1"/>
  <c r="AX1641" i="1"/>
  <c r="AY1641" i="1"/>
  <c r="AT1641" i="2" s="1"/>
  <c r="AX1641" i="2" s="1"/>
  <c r="AZ1641" i="1"/>
  <c r="BA1641" i="1"/>
  <c r="BB1641" i="1"/>
  <c r="BC1641" i="1"/>
  <c r="BG1641" i="2" s="1"/>
  <c r="AX1642" i="1"/>
  <c r="AY1642" i="1"/>
  <c r="AT1642" i="2" s="1"/>
  <c r="AX1642" i="2" s="1"/>
  <c r="AZ1642" i="1"/>
  <c r="BA1642" i="1"/>
  <c r="BB1642" i="1"/>
  <c r="BC1642" i="1"/>
  <c r="BG1642" i="2" s="1"/>
  <c r="AX1643" i="1"/>
  <c r="AY1643" i="1"/>
  <c r="AT1643" i="2" s="1"/>
  <c r="AX1643" i="2" s="1"/>
  <c r="AZ1643" i="1"/>
  <c r="BA1643" i="1"/>
  <c r="BB1643" i="1"/>
  <c r="BC1643" i="1"/>
  <c r="BG1643" i="2" s="1"/>
  <c r="AX1644" i="1"/>
  <c r="AY1644" i="1"/>
  <c r="AT1644" i="2" s="1"/>
  <c r="AX1644" i="2" s="1"/>
  <c r="AZ1644" i="1"/>
  <c r="BA1644" i="1"/>
  <c r="BB1644" i="1"/>
  <c r="BC1644" i="1"/>
  <c r="BG1644" i="2" s="1"/>
  <c r="AX1645" i="1"/>
  <c r="AY1645" i="1"/>
  <c r="AT1645" i="2" s="1"/>
  <c r="AX1645" i="2" s="1"/>
  <c r="AZ1645" i="1"/>
  <c r="BA1645" i="1"/>
  <c r="BB1645" i="1"/>
  <c r="BC1645" i="1"/>
  <c r="BG1645" i="2" s="1"/>
  <c r="AX1646" i="1"/>
  <c r="AY1646" i="1"/>
  <c r="AT1646" i="2" s="1"/>
  <c r="AX1646" i="2" s="1"/>
  <c r="AZ1646" i="1"/>
  <c r="BA1646" i="1"/>
  <c r="BB1646" i="1"/>
  <c r="BC1646" i="1"/>
  <c r="BG1646" i="2" s="1"/>
  <c r="AX1647" i="1"/>
  <c r="AY1647" i="1"/>
  <c r="AT1647" i="2" s="1"/>
  <c r="AX1647" i="2" s="1"/>
  <c r="AZ1647" i="1"/>
  <c r="BA1647" i="1"/>
  <c r="BB1647" i="1"/>
  <c r="BC1647" i="1"/>
  <c r="BG1647" i="2" s="1"/>
  <c r="AX1648" i="1"/>
  <c r="AY1648" i="1"/>
  <c r="AT1648" i="2" s="1"/>
  <c r="AX1648" i="2" s="1"/>
  <c r="AZ1648" i="1"/>
  <c r="BA1648" i="1"/>
  <c r="BB1648" i="1"/>
  <c r="BC1648" i="1"/>
  <c r="BG1648" i="2" s="1"/>
  <c r="AX1649" i="1"/>
  <c r="AY1649" i="1"/>
  <c r="AT1649" i="2" s="1"/>
  <c r="AX1649" i="2" s="1"/>
  <c r="AZ1649" i="1"/>
  <c r="BA1649" i="1"/>
  <c r="BB1649" i="1"/>
  <c r="BC1649" i="1"/>
  <c r="BG1649" i="2" s="1"/>
  <c r="AX1650" i="1"/>
  <c r="AY1650" i="1"/>
  <c r="AT1650" i="2" s="1"/>
  <c r="AX1650" i="2" s="1"/>
  <c r="AZ1650" i="1"/>
  <c r="BA1650" i="1"/>
  <c r="BB1650" i="1"/>
  <c r="BC1650" i="1"/>
  <c r="BG1650" i="2" s="1"/>
  <c r="AX1651" i="1"/>
  <c r="AY1651" i="1"/>
  <c r="AT1651" i="2" s="1"/>
  <c r="AX1651" i="2" s="1"/>
  <c r="AZ1651" i="1"/>
  <c r="BA1651" i="1"/>
  <c r="BB1651" i="1"/>
  <c r="BC1651" i="1"/>
  <c r="BG1651" i="2" s="1"/>
  <c r="AX1652" i="1"/>
  <c r="AY1652" i="1"/>
  <c r="AT1652" i="2" s="1"/>
  <c r="AX1652" i="2" s="1"/>
  <c r="AZ1652" i="1"/>
  <c r="BA1652" i="1"/>
  <c r="BB1652" i="1"/>
  <c r="BC1652" i="1"/>
  <c r="BG1652" i="2" s="1"/>
  <c r="AX1653" i="1"/>
  <c r="AY1653" i="1"/>
  <c r="AT1653" i="2" s="1"/>
  <c r="AX1653" i="2" s="1"/>
  <c r="AZ1653" i="1"/>
  <c r="BA1653" i="1"/>
  <c r="BB1653" i="1"/>
  <c r="BC1653" i="1"/>
  <c r="BG1653" i="2" s="1"/>
  <c r="AX1654" i="1"/>
  <c r="AY1654" i="1"/>
  <c r="AT1654" i="2" s="1"/>
  <c r="AX1654" i="2" s="1"/>
  <c r="AZ1654" i="1"/>
  <c r="BA1654" i="1"/>
  <c r="BB1654" i="1"/>
  <c r="BC1654" i="1"/>
  <c r="BG1654" i="2" s="1"/>
  <c r="AX1655" i="1"/>
  <c r="AY1655" i="1"/>
  <c r="AT1655" i="2" s="1"/>
  <c r="AX1655" i="2" s="1"/>
  <c r="AZ1655" i="1"/>
  <c r="BA1655" i="1"/>
  <c r="BB1655" i="1"/>
  <c r="BC1655" i="1"/>
  <c r="BG1655" i="2" s="1"/>
  <c r="AX1656" i="1"/>
  <c r="AY1656" i="1"/>
  <c r="AT1656" i="2" s="1"/>
  <c r="AX1656" i="2" s="1"/>
  <c r="AZ1656" i="1"/>
  <c r="BA1656" i="1"/>
  <c r="BB1656" i="1"/>
  <c r="BC1656" i="1"/>
  <c r="BG1656" i="2" s="1"/>
  <c r="AX1657" i="1"/>
  <c r="AY1657" i="1"/>
  <c r="AT1657" i="2" s="1"/>
  <c r="AX1657" i="2" s="1"/>
  <c r="AZ1657" i="1"/>
  <c r="BA1657" i="1"/>
  <c r="BB1657" i="1"/>
  <c r="BC1657" i="1"/>
  <c r="BG1657" i="2" s="1"/>
  <c r="AX1658" i="1"/>
  <c r="AY1658" i="1"/>
  <c r="AT1658" i="2" s="1"/>
  <c r="AX1658" i="2" s="1"/>
  <c r="AZ1658" i="1"/>
  <c r="BA1658" i="1"/>
  <c r="BB1658" i="1"/>
  <c r="BC1658" i="1"/>
  <c r="BG1658" i="2" s="1"/>
  <c r="AX1659" i="1"/>
  <c r="AY1659" i="1"/>
  <c r="AT1659" i="2" s="1"/>
  <c r="AX1659" i="2" s="1"/>
  <c r="AZ1659" i="1"/>
  <c r="BA1659" i="1"/>
  <c r="BB1659" i="1"/>
  <c r="BC1659" i="1"/>
  <c r="BG1659" i="2" s="1"/>
  <c r="AX1660" i="1"/>
  <c r="AY1660" i="1"/>
  <c r="AT1660" i="2" s="1"/>
  <c r="AX1660" i="2" s="1"/>
  <c r="AZ1660" i="1"/>
  <c r="BA1660" i="1"/>
  <c r="BB1660" i="1"/>
  <c r="BC1660" i="1"/>
  <c r="BG1660" i="2" s="1"/>
  <c r="AX1661" i="1"/>
  <c r="AY1661" i="1"/>
  <c r="AT1661" i="2" s="1"/>
  <c r="AX1661" i="2" s="1"/>
  <c r="AZ1661" i="1"/>
  <c r="BA1661" i="1"/>
  <c r="BB1661" i="1"/>
  <c r="BC1661" i="1"/>
  <c r="BG1661" i="2" s="1"/>
  <c r="AX1662" i="1"/>
  <c r="AY1662" i="1"/>
  <c r="AT1662" i="2" s="1"/>
  <c r="AX1662" i="2" s="1"/>
  <c r="AZ1662" i="1"/>
  <c r="BA1662" i="1"/>
  <c r="BB1662" i="1"/>
  <c r="BC1662" i="1"/>
  <c r="BG1662" i="2" s="1"/>
  <c r="AX1663" i="1"/>
  <c r="AY1663" i="1"/>
  <c r="AT1663" i="2" s="1"/>
  <c r="AX1663" i="2" s="1"/>
  <c r="AZ1663" i="1"/>
  <c r="BA1663" i="1"/>
  <c r="BB1663" i="1"/>
  <c r="BC1663" i="1"/>
  <c r="BG1663" i="2" s="1"/>
  <c r="AX1664" i="1"/>
  <c r="AY1664" i="1"/>
  <c r="AT1664" i="2" s="1"/>
  <c r="AX1664" i="2" s="1"/>
  <c r="AZ1664" i="1"/>
  <c r="BA1664" i="1"/>
  <c r="BB1664" i="1"/>
  <c r="BC1664" i="1"/>
  <c r="BG1664" i="2" s="1"/>
  <c r="AX1665" i="1"/>
  <c r="AY1665" i="1"/>
  <c r="AT1665" i="2" s="1"/>
  <c r="AX1665" i="2" s="1"/>
  <c r="AZ1665" i="1"/>
  <c r="BA1665" i="1"/>
  <c r="BB1665" i="1"/>
  <c r="BC1665" i="1"/>
  <c r="BG1665" i="2" s="1"/>
  <c r="AX1666" i="1"/>
  <c r="AY1666" i="1"/>
  <c r="AT1666" i="2" s="1"/>
  <c r="AX1666" i="2" s="1"/>
  <c r="AZ1666" i="1"/>
  <c r="BA1666" i="1"/>
  <c r="BB1666" i="1"/>
  <c r="BC1666" i="1"/>
  <c r="BG1666" i="2" s="1"/>
  <c r="AX1667" i="1"/>
  <c r="AY1667" i="1"/>
  <c r="AT1667" i="2" s="1"/>
  <c r="AX1667" i="2" s="1"/>
  <c r="AZ1667" i="1"/>
  <c r="BA1667" i="1"/>
  <c r="BB1667" i="1"/>
  <c r="BC1667" i="1"/>
  <c r="BG1667" i="2" s="1"/>
  <c r="AX1668" i="1"/>
  <c r="AY1668" i="1"/>
  <c r="AT1668" i="2" s="1"/>
  <c r="AX1668" i="2" s="1"/>
  <c r="AZ1668" i="1"/>
  <c r="BA1668" i="1"/>
  <c r="BB1668" i="1"/>
  <c r="BC1668" i="1"/>
  <c r="BG1668" i="2" s="1"/>
  <c r="AX1669" i="1"/>
  <c r="AY1669" i="1"/>
  <c r="AT1669" i="2" s="1"/>
  <c r="AX1669" i="2" s="1"/>
  <c r="AZ1669" i="1"/>
  <c r="BA1669" i="1"/>
  <c r="BB1669" i="1"/>
  <c r="BC1669" i="1"/>
  <c r="BG1669" i="2" s="1"/>
  <c r="AX1670" i="1"/>
  <c r="AY1670" i="1"/>
  <c r="AT1670" i="2" s="1"/>
  <c r="AX1670" i="2" s="1"/>
  <c r="AZ1670" i="1"/>
  <c r="BA1670" i="1"/>
  <c r="BB1670" i="1"/>
  <c r="BC1670" i="1"/>
  <c r="BG1670" i="2" s="1"/>
  <c r="AX1671" i="1"/>
  <c r="AY1671" i="1"/>
  <c r="AT1671" i="2" s="1"/>
  <c r="AX1671" i="2" s="1"/>
  <c r="AZ1671" i="1"/>
  <c r="BA1671" i="1"/>
  <c r="BB1671" i="1"/>
  <c r="BC1671" i="1"/>
  <c r="BG1671" i="2" s="1"/>
  <c r="AX1672" i="1"/>
  <c r="AY1672" i="1"/>
  <c r="AT1672" i="2" s="1"/>
  <c r="AX1672" i="2" s="1"/>
  <c r="AZ1672" i="1"/>
  <c r="BA1672" i="1"/>
  <c r="BB1672" i="1"/>
  <c r="BC1672" i="1"/>
  <c r="BG1672" i="2" s="1"/>
  <c r="AX1673" i="1"/>
  <c r="AY1673" i="1"/>
  <c r="AT1673" i="2" s="1"/>
  <c r="AX1673" i="2" s="1"/>
  <c r="AZ1673" i="1"/>
  <c r="BA1673" i="1"/>
  <c r="BB1673" i="1"/>
  <c r="BC1673" i="1"/>
  <c r="BG1673" i="2" s="1"/>
  <c r="AX1674" i="1"/>
  <c r="AY1674" i="1"/>
  <c r="AT1674" i="2" s="1"/>
  <c r="AX1674" i="2" s="1"/>
  <c r="AZ1674" i="1"/>
  <c r="BA1674" i="1"/>
  <c r="BB1674" i="1"/>
  <c r="BC1674" i="1"/>
  <c r="BG1674" i="2" s="1"/>
  <c r="AX1675" i="1"/>
  <c r="AY1675" i="1"/>
  <c r="AT1675" i="2" s="1"/>
  <c r="AX1675" i="2" s="1"/>
  <c r="AZ1675" i="1"/>
  <c r="BA1675" i="1"/>
  <c r="BB1675" i="1"/>
  <c r="BC1675" i="1"/>
  <c r="BG1675" i="2" s="1"/>
  <c r="AX1676" i="1"/>
  <c r="AY1676" i="1"/>
  <c r="AT1676" i="2" s="1"/>
  <c r="AX1676" i="2" s="1"/>
  <c r="AZ1676" i="1"/>
  <c r="BA1676" i="1"/>
  <c r="BB1676" i="1"/>
  <c r="BC1676" i="1"/>
  <c r="BG1676" i="2" s="1"/>
  <c r="AX1677" i="1"/>
  <c r="AY1677" i="1"/>
  <c r="AT1677" i="2" s="1"/>
  <c r="AX1677" i="2" s="1"/>
  <c r="AZ1677" i="1"/>
  <c r="BA1677" i="1"/>
  <c r="BB1677" i="1"/>
  <c r="BC1677" i="1"/>
  <c r="BG1677" i="2" s="1"/>
  <c r="AX1678" i="1"/>
  <c r="AY1678" i="1"/>
  <c r="AT1678" i="2" s="1"/>
  <c r="AX1678" i="2" s="1"/>
  <c r="AZ1678" i="1"/>
  <c r="BA1678" i="1"/>
  <c r="BB1678" i="1"/>
  <c r="BC1678" i="1"/>
  <c r="BG1678" i="2" s="1"/>
  <c r="AX1679" i="1"/>
  <c r="AY1679" i="1"/>
  <c r="AT1679" i="2" s="1"/>
  <c r="AX1679" i="2" s="1"/>
  <c r="AZ1679" i="1"/>
  <c r="BA1679" i="1"/>
  <c r="BB1679" i="1"/>
  <c r="BC1679" i="1"/>
  <c r="BG1679" i="2" s="1"/>
  <c r="AX1680" i="1"/>
  <c r="AY1680" i="1"/>
  <c r="AT1680" i="2" s="1"/>
  <c r="AX1680" i="2" s="1"/>
  <c r="AZ1680" i="1"/>
  <c r="BA1680" i="1"/>
  <c r="BB1680" i="1"/>
  <c r="BC1680" i="1"/>
  <c r="BG1680" i="2" s="1"/>
  <c r="AX1681" i="1"/>
  <c r="AY1681" i="1"/>
  <c r="AT1681" i="2" s="1"/>
  <c r="AX1681" i="2" s="1"/>
  <c r="AZ1681" i="1"/>
  <c r="BA1681" i="1"/>
  <c r="BB1681" i="1"/>
  <c r="BC1681" i="1"/>
  <c r="BG1681" i="2" s="1"/>
  <c r="AX1682" i="1"/>
  <c r="AY1682" i="1"/>
  <c r="AT1682" i="2" s="1"/>
  <c r="AX1682" i="2" s="1"/>
  <c r="AZ1682" i="1"/>
  <c r="BA1682" i="1"/>
  <c r="BB1682" i="1"/>
  <c r="BC1682" i="1"/>
  <c r="BG1682" i="2" s="1"/>
  <c r="AX1683" i="1"/>
  <c r="AY1683" i="1"/>
  <c r="AT1683" i="2" s="1"/>
  <c r="AX1683" i="2" s="1"/>
  <c r="AZ1683" i="1"/>
  <c r="BA1683" i="1"/>
  <c r="BB1683" i="1"/>
  <c r="BC1683" i="1"/>
  <c r="BG1683" i="2" s="1"/>
  <c r="AX1684" i="1"/>
  <c r="AY1684" i="1"/>
  <c r="AT1684" i="2" s="1"/>
  <c r="AX1684" i="2" s="1"/>
  <c r="AZ1684" i="1"/>
  <c r="BA1684" i="1"/>
  <c r="BB1684" i="1"/>
  <c r="BC1684" i="1"/>
  <c r="BG1684" i="2" s="1"/>
  <c r="AX1685" i="1"/>
  <c r="AY1685" i="1"/>
  <c r="AT1685" i="2" s="1"/>
  <c r="AX1685" i="2" s="1"/>
  <c r="AZ1685" i="1"/>
  <c r="BA1685" i="1"/>
  <c r="BB1685" i="1"/>
  <c r="BC1685" i="1"/>
  <c r="BG1685" i="2" s="1"/>
  <c r="AX1686" i="1"/>
  <c r="AY1686" i="1"/>
  <c r="AT1686" i="2" s="1"/>
  <c r="AX1686" i="2" s="1"/>
  <c r="AZ1686" i="1"/>
  <c r="BA1686" i="1"/>
  <c r="BB1686" i="1"/>
  <c r="BC1686" i="1"/>
  <c r="BG1686" i="2" s="1"/>
  <c r="AX1687" i="1"/>
  <c r="AY1687" i="1"/>
  <c r="AT1687" i="2" s="1"/>
  <c r="AX1687" i="2" s="1"/>
  <c r="AZ1687" i="1"/>
  <c r="BA1687" i="1"/>
  <c r="BB1687" i="1"/>
  <c r="BC1687" i="1"/>
  <c r="BG1687" i="2" s="1"/>
  <c r="AX1688" i="1"/>
  <c r="AY1688" i="1"/>
  <c r="AT1688" i="2" s="1"/>
  <c r="AX1688" i="2" s="1"/>
  <c r="AZ1688" i="1"/>
  <c r="BA1688" i="1"/>
  <c r="BB1688" i="1"/>
  <c r="BC1688" i="1"/>
  <c r="BG1688" i="2" s="1"/>
  <c r="AX1689" i="1"/>
  <c r="AY1689" i="1"/>
  <c r="AT1689" i="2" s="1"/>
  <c r="AX1689" i="2" s="1"/>
  <c r="AZ1689" i="1"/>
  <c r="BA1689" i="1"/>
  <c r="BB1689" i="1"/>
  <c r="BC1689" i="1"/>
  <c r="BG1689" i="2" s="1"/>
  <c r="AX1690" i="1"/>
  <c r="AY1690" i="1"/>
  <c r="AT1690" i="2" s="1"/>
  <c r="AX1690" i="2" s="1"/>
  <c r="AZ1690" i="1"/>
  <c r="BA1690" i="1"/>
  <c r="BB1690" i="1"/>
  <c r="BC1690" i="1"/>
  <c r="BG1690" i="2" s="1"/>
  <c r="AX1691" i="1"/>
  <c r="AY1691" i="1"/>
  <c r="AT1691" i="2" s="1"/>
  <c r="AX1691" i="2" s="1"/>
  <c r="AZ1691" i="1"/>
  <c r="BA1691" i="1"/>
  <c r="BB1691" i="1"/>
  <c r="BC1691" i="1"/>
  <c r="BG1691" i="2" s="1"/>
  <c r="AX1692" i="1"/>
  <c r="AY1692" i="1"/>
  <c r="AT1692" i="2" s="1"/>
  <c r="AX1692" i="2" s="1"/>
  <c r="AZ1692" i="1"/>
  <c r="BA1692" i="1"/>
  <c r="BB1692" i="1"/>
  <c r="BC1692" i="1"/>
  <c r="BG1692" i="2" s="1"/>
  <c r="AX1693" i="1"/>
  <c r="AY1693" i="1"/>
  <c r="AT1693" i="2" s="1"/>
  <c r="AX1693" i="2" s="1"/>
  <c r="AZ1693" i="1"/>
  <c r="BA1693" i="1"/>
  <c r="BB1693" i="1"/>
  <c r="BC1693" i="1"/>
  <c r="BG1693" i="2" s="1"/>
  <c r="AX1694" i="1"/>
  <c r="AY1694" i="1"/>
  <c r="AT1694" i="2" s="1"/>
  <c r="AX1694" i="2" s="1"/>
  <c r="AZ1694" i="1"/>
  <c r="BA1694" i="1"/>
  <c r="BB1694" i="1"/>
  <c r="BC1694" i="1"/>
  <c r="BG1694" i="2" s="1"/>
  <c r="AX1695" i="1"/>
  <c r="AY1695" i="1"/>
  <c r="AT1695" i="2" s="1"/>
  <c r="AX1695" i="2" s="1"/>
  <c r="AZ1695" i="1"/>
  <c r="BA1695" i="1"/>
  <c r="BB1695" i="1"/>
  <c r="BC1695" i="1"/>
  <c r="BG1695" i="2" s="1"/>
  <c r="AX1696" i="1"/>
  <c r="AY1696" i="1"/>
  <c r="AT1696" i="2" s="1"/>
  <c r="AX1696" i="2" s="1"/>
  <c r="AZ1696" i="1"/>
  <c r="BA1696" i="1"/>
  <c r="BB1696" i="1"/>
  <c r="BC1696" i="1"/>
  <c r="BG1696" i="2" s="1"/>
  <c r="AX1697" i="1"/>
  <c r="AY1697" i="1"/>
  <c r="AT1697" i="2" s="1"/>
  <c r="AX1697" i="2" s="1"/>
  <c r="AZ1697" i="1"/>
  <c r="BA1697" i="1"/>
  <c r="BB1697" i="1"/>
  <c r="BC1697" i="1"/>
  <c r="BG1697" i="2" s="1"/>
  <c r="AX1698" i="1"/>
  <c r="AY1698" i="1"/>
  <c r="AT1698" i="2" s="1"/>
  <c r="AX1698" i="2" s="1"/>
  <c r="AZ1698" i="1"/>
  <c r="BA1698" i="1"/>
  <c r="BB1698" i="1"/>
  <c r="BC1698" i="1"/>
  <c r="BG1698" i="2" s="1"/>
  <c r="AX1699" i="1"/>
  <c r="AY1699" i="1"/>
  <c r="AT1699" i="2" s="1"/>
  <c r="AX1699" i="2" s="1"/>
  <c r="AZ1699" i="1"/>
  <c r="BA1699" i="1"/>
  <c r="BB1699" i="1"/>
  <c r="BC1699" i="1"/>
  <c r="BG1699" i="2" s="1"/>
  <c r="AX1700" i="1"/>
  <c r="AY1700" i="1"/>
  <c r="AT1700" i="2" s="1"/>
  <c r="AX1700" i="2" s="1"/>
  <c r="AZ1700" i="1"/>
  <c r="BA1700" i="1"/>
  <c r="BB1700" i="1"/>
  <c r="BC1700" i="1"/>
  <c r="BG1700" i="2" s="1"/>
  <c r="AX1701" i="1"/>
  <c r="AY1701" i="1"/>
  <c r="AT1701" i="2" s="1"/>
  <c r="AX1701" i="2" s="1"/>
  <c r="AZ1701" i="1"/>
  <c r="BA1701" i="1"/>
  <c r="BB1701" i="1"/>
  <c r="BC1701" i="1"/>
  <c r="BG1701" i="2" s="1"/>
  <c r="AX1702" i="1"/>
  <c r="AY1702" i="1"/>
  <c r="AT1702" i="2" s="1"/>
  <c r="AX1702" i="2" s="1"/>
  <c r="AZ1702" i="1"/>
  <c r="BA1702" i="1"/>
  <c r="BB1702" i="1"/>
  <c r="BC1702" i="1"/>
  <c r="BG1702" i="2" s="1"/>
  <c r="AX1703" i="1"/>
  <c r="AY1703" i="1"/>
  <c r="AT1703" i="2" s="1"/>
  <c r="AX1703" i="2" s="1"/>
  <c r="AZ1703" i="1"/>
  <c r="BA1703" i="1"/>
  <c r="BB1703" i="1"/>
  <c r="BC1703" i="1"/>
  <c r="BG1703" i="2" s="1"/>
  <c r="AX1704" i="1"/>
  <c r="AY1704" i="1"/>
  <c r="AT1704" i="2" s="1"/>
  <c r="AX1704" i="2" s="1"/>
  <c r="AZ1704" i="1"/>
  <c r="BA1704" i="1"/>
  <c r="BB1704" i="1"/>
  <c r="BC1704" i="1"/>
  <c r="BG1704" i="2" s="1"/>
  <c r="AX1705" i="1"/>
  <c r="AY1705" i="1"/>
  <c r="AT1705" i="2" s="1"/>
  <c r="AX1705" i="2" s="1"/>
  <c r="AZ1705" i="1"/>
  <c r="BA1705" i="1"/>
  <c r="BB1705" i="1"/>
  <c r="BC1705" i="1"/>
  <c r="BG1705" i="2" s="1"/>
  <c r="AX1706" i="1"/>
  <c r="AY1706" i="1"/>
  <c r="AT1706" i="2" s="1"/>
  <c r="AX1706" i="2" s="1"/>
  <c r="AZ1706" i="1"/>
  <c r="BA1706" i="1"/>
  <c r="BB1706" i="1"/>
  <c r="BC1706" i="1"/>
  <c r="BG1706" i="2" s="1"/>
  <c r="AX1707" i="1"/>
  <c r="AY1707" i="1"/>
  <c r="AT1707" i="2" s="1"/>
  <c r="AX1707" i="2" s="1"/>
  <c r="AZ1707" i="1"/>
  <c r="BA1707" i="1"/>
  <c r="BB1707" i="1"/>
  <c r="BC1707" i="1"/>
  <c r="BG1707" i="2" s="1"/>
  <c r="AX1708" i="1"/>
  <c r="AY1708" i="1"/>
  <c r="AT1708" i="2" s="1"/>
  <c r="AX1708" i="2" s="1"/>
  <c r="AZ1708" i="1"/>
  <c r="BA1708" i="1"/>
  <c r="BB1708" i="1"/>
  <c r="BC1708" i="1"/>
  <c r="BG1708" i="2" s="1"/>
  <c r="AX1709" i="1"/>
  <c r="AY1709" i="1"/>
  <c r="AT1709" i="2" s="1"/>
  <c r="AX1709" i="2" s="1"/>
  <c r="AZ1709" i="1"/>
  <c r="BA1709" i="1"/>
  <c r="BB1709" i="1"/>
  <c r="BC1709" i="1"/>
  <c r="BG1709" i="2" s="1"/>
  <c r="AX1710" i="1"/>
  <c r="AY1710" i="1"/>
  <c r="AT1710" i="2" s="1"/>
  <c r="AX1710" i="2" s="1"/>
  <c r="AZ1710" i="1"/>
  <c r="BA1710" i="1"/>
  <c r="BB1710" i="1"/>
  <c r="BC1710" i="1"/>
  <c r="BG1710" i="2" s="1"/>
  <c r="AX1711" i="1"/>
  <c r="AY1711" i="1"/>
  <c r="AT1711" i="2" s="1"/>
  <c r="AX1711" i="2" s="1"/>
  <c r="AZ1711" i="1"/>
  <c r="BA1711" i="1"/>
  <c r="BB1711" i="1"/>
  <c r="BC1711" i="1"/>
  <c r="BG1711" i="2" s="1"/>
  <c r="AX1712" i="1"/>
  <c r="AY1712" i="1"/>
  <c r="AT1712" i="2" s="1"/>
  <c r="AX1712" i="2" s="1"/>
  <c r="AZ1712" i="1"/>
  <c r="BA1712" i="1"/>
  <c r="BB1712" i="1"/>
  <c r="BC1712" i="1"/>
  <c r="BG1712" i="2" s="1"/>
  <c r="AX1713" i="1"/>
  <c r="AY1713" i="1"/>
  <c r="AT1713" i="2" s="1"/>
  <c r="AX1713" i="2" s="1"/>
  <c r="AZ1713" i="1"/>
  <c r="BA1713" i="1"/>
  <c r="BB1713" i="1"/>
  <c r="BC1713" i="1"/>
  <c r="BG1713" i="2" s="1"/>
  <c r="AX1714" i="1"/>
  <c r="AY1714" i="1"/>
  <c r="AT1714" i="2" s="1"/>
  <c r="AX1714" i="2" s="1"/>
  <c r="AZ1714" i="1"/>
  <c r="BA1714" i="1"/>
  <c r="BB1714" i="1"/>
  <c r="BC1714" i="1"/>
  <c r="BG1714" i="2" s="1"/>
  <c r="AX1715" i="1"/>
  <c r="AY1715" i="1"/>
  <c r="AT1715" i="2" s="1"/>
  <c r="AX1715" i="2" s="1"/>
  <c r="AZ1715" i="1"/>
  <c r="BA1715" i="1"/>
  <c r="BB1715" i="1"/>
  <c r="BC1715" i="1"/>
  <c r="BG1715" i="2" s="1"/>
  <c r="AX1716" i="1"/>
  <c r="AY1716" i="1"/>
  <c r="AT1716" i="2" s="1"/>
  <c r="AX1716" i="2" s="1"/>
  <c r="AZ1716" i="1"/>
  <c r="BA1716" i="1"/>
  <c r="BB1716" i="1"/>
  <c r="BC1716" i="1"/>
  <c r="BG1716" i="2" s="1"/>
  <c r="AX1717" i="1"/>
  <c r="AY1717" i="1"/>
  <c r="AT1717" i="2" s="1"/>
  <c r="AX1717" i="2" s="1"/>
  <c r="AZ1717" i="1"/>
  <c r="BA1717" i="1"/>
  <c r="BB1717" i="1"/>
  <c r="BC1717" i="1"/>
  <c r="BG1717" i="2" s="1"/>
  <c r="AX1718" i="1"/>
  <c r="AY1718" i="1"/>
  <c r="AT1718" i="2" s="1"/>
  <c r="AX1718" i="2" s="1"/>
  <c r="AZ1718" i="1"/>
  <c r="BA1718" i="1"/>
  <c r="BB1718" i="1"/>
  <c r="BC1718" i="1"/>
  <c r="BG1718" i="2" s="1"/>
  <c r="AX1719" i="1"/>
  <c r="AY1719" i="1"/>
  <c r="AT1719" i="2" s="1"/>
  <c r="AX1719" i="2" s="1"/>
  <c r="AZ1719" i="1"/>
  <c r="BA1719" i="1"/>
  <c r="BB1719" i="1"/>
  <c r="BC1719" i="1"/>
  <c r="BG1719" i="2" s="1"/>
  <c r="AX1720" i="1"/>
  <c r="AY1720" i="1"/>
  <c r="AT1720" i="2" s="1"/>
  <c r="AX1720" i="2" s="1"/>
  <c r="AZ1720" i="1"/>
  <c r="BA1720" i="1"/>
  <c r="BB1720" i="1"/>
  <c r="BC1720" i="1"/>
  <c r="BG1720" i="2" s="1"/>
  <c r="AX1721" i="1"/>
  <c r="AY1721" i="1"/>
  <c r="AT1721" i="2" s="1"/>
  <c r="AX1721" i="2" s="1"/>
  <c r="AZ1721" i="1"/>
  <c r="BA1721" i="1"/>
  <c r="BB1721" i="1"/>
  <c r="BC1721" i="1"/>
  <c r="BG1721" i="2" s="1"/>
  <c r="AX1722" i="1"/>
  <c r="AY1722" i="1"/>
  <c r="AT1722" i="2" s="1"/>
  <c r="AX1722" i="2" s="1"/>
  <c r="AZ1722" i="1"/>
  <c r="BA1722" i="1"/>
  <c r="BB1722" i="1"/>
  <c r="BC1722" i="1"/>
  <c r="BG1722" i="2" s="1"/>
  <c r="AX1723" i="1"/>
  <c r="AY1723" i="1"/>
  <c r="AT1723" i="2" s="1"/>
  <c r="AX1723" i="2" s="1"/>
  <c r="AZ1723" i="1"/>
  <c r="BA1723" i="1"/>
  <c r="BB1723" i="1"/>
  <c r="BC1723" i="1"/>
  <c r="BG1723" i="2" s="1"/>
  <c r="AX1724" i="1"/>
  <c r="AY1724" i="1"/>
  <c r="AT1724" i="2" s="1"/>
  <c r="AX1724" i="2" s="1"/>
  <c r="AZ1724" i="1"/>
  <c r="BA1724" i="1"/>
  <c r="BB1724" i="1"/>
  <c r="BC1724" i="1"/>
  <c r="BG1724" i="2" s="1"/>
  <c r="AX1725" i="1"/>
  <c r="AY1725" i="1"/>
  <c r="AT1725" i="2" s="1"/>
  <c r="AX1725" i="2" s="1"/>
  <c r="AZ1725" i="1"/>
  <c r="BA1725" i="1"/>
  <c r="BB1725" i="1"/>
  <c r="BC1725" i="1"/>
  <c r="BG1725" i="2" s="1"/>
  <c r="AX1726" i="1"/>
  <c r="AY1726" i="1"/>
  <c r="AT1726" i="2" s="1"/>
  <c r="AX1726" i="2" s="1"/>
  <c r="AZ1726" i="1"/>
  <c r="BA1726" i="1"/>
  <c r="BB1726" i="1"/>
  <c r="BC1726" i="1"/>
  <c r="BG1726" i="2" s="1"/>
  <c r="AX1727" i="1"/>
  <c r="AY1727" i="1"/>
  <c r="AT1727" i="2" s="1"/>
  <c r="AX1727" i="2" s="1"/>
  <c r="AZ1727" i="1"/>
  <c r="BA1727" i="1"/>
  <c r="BB1727" i="1"/>
  <c r="BC1727" i="1"/>
  <c r="BG1727" i="2" s="1"/>
  <c r="AX1728" i="1"/>
  <c r="AY1728" i="1"/>
  <c r="AT1728" i="2" s="1"/>
  <c r="AX1728" i="2" s="1"/>
  <c r="AZ1728" i="1"/>
  <c r="BA1728" i="1"/>
  <c r="BB1728" i="1"/>
  <c r="BC1728" i="1"/>
  <c r="BG1728" i="2" s="1"/>
  <c r="AX1729" i="1"/>
  <c r="AY1729" i="1"/>
  <c r="AT1729" i="2" s="1"/>
  <c r="AX1729" i="2" s="1"/>
  <c r="AZ1729" i="1"/>
  <c r="BA1729" i="1"/>
  <c r="BB1729" i="1"/>
  <c r="BC1729" i="1"/>
  <c r="BG1729" i="2" s="1"/>
  <c r="AX1730" i="1"/>
  <c r="AY1730" i="1"/>
  <c r="AT1730" i="2" s="1"/>
  <c r="AX1730" i="2" s="1"/>
  <c r="AZ1730" i="1"/>
  <c r="BA1730" i="1"/>
  <c r="BB1730" i="1"/>
  <c r="BC1730" i="1"/>
  <c r="BG1730" i="2" s="1"/>
  <c r="AX1731" i="1"/>
  <c r="AY1731" i="1"/>
  <c r="AT1731" i="2" s="1"/>
  <c r="AX1731" i="2" s="1"/>
  <c r="AZ1731" i="1"/>
  <c r="BA1731" i="1"/>
  <c r="BB1731" i="1"/>
  <c r="BC1731" i="1"/>
  <c r="BG1731" i="2" s="1"/>
  <c r="AX1732" i="1"/>
  <c r="AY1732" i="1"/>
  <c r="AT1732" i="2" s="1"/>
  <c r="AX1732" i="2" s="1"/>
  <c r="AZ1732" i="1"/>
  <c r="BA1732" i="1"/>
  <c r="BB1732" i="1"/>
  <c r="BC1732" i="1"/>
  <c r="BG1732" i="2" s="1"/>
  <c r="AX1733" i="1"/>
  <c r="AY1733" i="1"/>
  <c r="AT1733" i="2" s="1"/>
  <c r="AX1733" i="2" s="1"/>
  <c r="AZ1733" i="1"/>
  <c r="BA1733" i="1"/>
  <c r="BB1733" i="1"/>
  <c r="BC1733" i="1"/>
  <c r="BG1733" i="2" s="1"/>
  <c r="AX1734" i="1"/>
  <c r="AY1734" i="1"/>
  <c r="AT1734" i="2" s="1"/>
  <c r="AX1734" i="2" s="1"/>
  <c r="AZ1734" i="1"/>
  <c r="BA1734" i="1"/>
  <c r="BB1734" i="1"/>
  <c r="BC1734" i="1"/>
  <c r="BG1734" i="2" s="1"/>
  <c r="AX1735" i="1"/>
  <c r="AY1735" i="1"/>
  <c r="AT1735" i="2" s="1"/>
  <c r="AX1735" i="2" s="1"/>
  <c r="AZ1735" i="1"/>
  <c r="BA1735" i="1"/>
  <c r="BB1735" i="1"/>
  <c r="BC1735" i="1"/>
  <c r="BG1735" i="2" s="1"/>
  <c r="AX1736" i="1"/>
  <c r="AY1736" i="1"/>
  <c r="AT1736" i="2" s="1"/>
  <c r="AX1736" i="2" s="1"/>
  <c r="AZ1736" i="1"/>
  <c r="BA1736" i="1"/>
  <c r="BB1736" i="1"/>
  <c r="BC1736" i="1"/>
  <c r="BG1736" i="2" s="1"/>
  <c r="AX1737" i="1"/>
  <c r="AY1737" i="1"/>
  <c r="AT1737" i="2" s="1"/>
  <c r="AX1737" i="2" s="1"/>
  <c r="AZ1737" i="1"/>
  <c r="BA1737" i="1"/>
  <c r="BB1737" i="1"/>
  <c r="BC1737" i="1"/>
  <c r="BG1737" i="2" s="1"/>
  <c r="AX1738" i="1"/>
  <c r="AY1738" i="1"/>
  <c r="AT1738" i="2" s="1"/>
  <c r="AX1738" i="2" s="1"/>
  <c r="AZ1738" i="1"/>
  <c r="BA1738" i="1"/>
  <c r="BB1738" i="1"/>
  <c r="BC1738" i="1"/>
  <c r="BG1738" i="2" s="1"/>
  <c r="AX1739" i="1"/>
  <c r="AY1739" i="1"/>
  <c r="AT1739" i="2" s="1"/>
  <c r="AX1739" i="2" s="1"/>
  <c r="AZ1739" i="1"/>
  <c r="BA1739" i="1"/>
  <c r="BB1739" i="1"/>
  <c r="BC1739" i="1"/>
  <c r="BG1739" i="2" s="1"/>
  <c r="AX1740" i="1"/>
  <c r="AY1740" i="1"/>
  <c r="AT1740" i="2" s="1"/>
  <c r="AX1740" i="2" s="1"/>
  <c r="AZ1740" i="1"/>
  <c r="BA1740" i="1"/>
  <c r="BB1740" i="1"/>
  <c r="BC1740" i="1"/>
  <c r="BG1740" i="2" s="1"/>
  <c r="AX1741" i="1"/>
  <c r="AY1741" i="1"/>
  <c r="AT1741" i="2" s="1"/>
  <c r="AX1741" i="2" s="1"/>
  <c r="AZ1741" i="1"/>
  <c r="BA1741" i="1"/>
  <c r="BB1741" i="1"/>
  <c r="BC1741" i="1"/>
  <c r="BG1741" i="2" s="1"/>
  <c r="AX1742" i="1"/>
  <c r="AY1742" i="1"/>
  <c r="AT1742" i="2" s="1"/>
  <c r="AX1742" i="2" s="1"/>
  <c r="AZ1742" i="1"/>
  <c r="BA1742" i="1"/>
  <c r="BB1742" i="1"/>
  <c r="BC1742" i="1"/>
  <c r="BG1742" i="2" s="1"/>
  <c r="AX1743" i="1"/>
  <c r="AY1743" i="1"/>
  <c r="AT1743" i="2" s="1"/>
  <c r="AX1743" i="2" s="1"/>
  <c r="AZ1743" i="1"/>
  <c r="BA1743" i="1"/>
  <c r="BB1743" i="1"/>
  <c r="BC1743" i="1"/>
  <c r="BG1743" i="2" s="1"/>
  <c r="AX1744" i="1"/>
  <c r="AY1744" i="1"/>
  <c r="AT1744" i="2" s="1"/>
  <c r="AX1744" i="2" s="1"/>
  <c r="AZ1744" i="1"/>
  <c r="BA1744" i="1"/>
  <c r="BB1744" i="1"/>
  <c r="BC1744" i="1"/>
  <c r="BG1744" i="2" s="1"/>
  <c r="AX1745" i="1"/>
  <c r="AY1745" i="1"/>
  <c r="AT1745" i="2" s="1"/>
  <c r="AX1745" i="2" s="1"/>
  <c r="AZ1745" i="1"/>
  <c r="BA1745" i="1"/>
  <c r="BB1745" i="1"/>
  <c r="BC1745" i="1"/>
  <c r="BG1745" i="2" s="1"/>
  <c r="AX1746" i="1"/>
  <c r="AY1746" i="1"/>
  <c r="AZ1746" i="1"/>
  <c r="BA1746" i="1"/>
  <c r="BB1746" i="1"/>
  <c r="BC1746" i="1"/>
  <c r="AX1747" i="1"/>
  <c r="AY1747" i="1"/>
  <c r="AZ1747" i="1"/>
  <c r="BA1747" i="1"/>
  <c r="BB1747" i="1"/>
  <c r="BC1747" i="1"/>
  <c r="AX1748" i="1"/>
  <c r="AY1748" i="1"/>
  <c r="AZ1748" i="1"/>
  <c r="BA1748" i="1"/>
  <c r="BB1748" i="1"/>
  <c r="BC1748" i="1"/>
  <c r="AX1749" i="1"/>
  <c r="AY1749" i="1"/>
  <c r="AZ1749" i="1"/>
  <c r="BA1749" i="1"/>
  <c r="BB1749" i="1"/>
  <c r="BC1749" i="1"/>
  <c r="AX1750" i="1"/>
  <c r="AY1750" i="1"/>
  <c r="AZ1750" i="1"/>
  <c r="BA1750" i="1"/>
  <c r="BB1750" i="1"/>
  <c r="BC1750" i="1"/>
  <c r="AX1751" i="1"/>
  <c r="AY1751" i="1"/>
  <c r="AZ1751" i="1"/>
  <c r="BA1751" i="1"/>
  <c r="BB1751" i="1"/>
  <c r="BC1751" i="1"/>
  <c r="AX1752" i="1"/>
  <c r="AY1752" i="1"/>
  <c r="AZ1752" i="1"/>
  <c r="BA1752" i="1"/>
  <c r="BB1752" i="1"/>
  <c r="BC1752" i="1"/>
  <c r="AX1753" i="1"/>
  <c r="AY1753" i="1"/>
  <c r="AZ1753" i="1"/>
  <c r="BA1753" i="1"/>
  <c r="BB1753" i="1"/>
  <c r="BC1753" i="1"/>
  <c r="AX1754" i="1"/>
  <c r="AY1754" i="1"/>
  <c r="AZ1754" i="1"/>
  <c r="BA1754" i="1"/>
  <c r="BB1754" i="1"/>
  <c r="BC1754" i="1"/>
  <c r="AX1755" i="1"/>
  <c r="AY1755" i="1"/>
  <c r="AZ1755" i="1"/>
  <c r="BA1755" i="1"/>
  <c r="BB1755" i="1"/>
  <c r="BC1755" i="1"/>
  <c r="AX1756" i="1"/>
  <c r="AY1756" i="1"/>
  <c r="AZ1756" i="1"/>
  <c r="BA1756" i="1"/>
  <c r="BB1756" i="1"/>
  <c r="BC1756" i="1"/>
  <c r="AX1757" i="1"/>
  <c r="AY1757" i="1"/>
  <c r="AZ1757" i="1"/>
  <c r="BA1757" i="1"/>
  <c r="BB1757" i="1"/>
  <c r="BC1757" i="1"/>
  <c r="AX1758" i="1"/>
  <c r="AY1758" i="1"/>
  <c r="AZ1758" i="1"/>
  <c r="BA1758" i="1"/>
  <c r="BB1758" i="1"/>
  <c r="BC1758" i="1"/>
  <c r="AX1759" i="1"/>
  <c r="AY1759" i="1"/>
  <c r="AZ1759" i="1"/>
  <c r="BA1759" i="1"/>
  <c r="BB1759" i="1"/>
  <c r="BC1759" i="1"/>
  <c r="AX1760" i="1"/>
  <c r="AY1760" i="1"/>
  <c r="AZ1760" i="1"/>
  <c r="BA1760" i="1"/>
  <c r="BB1760" i="1"/>
  <c r="BC1760" i="1"/>
  <c r="AX1761" i="1"/>
  <c r="AY1761" i="1"/>
  <c r="AZ1761" i="1"/>
  <c r="BA1761" i="1"/>
  <c r="BB1761" i="1"/>
  <c r="BC1761" i="1"/>
  <c r="AX1762" i="1"/>
  <c r="AY1762" i="1"/>
  <c r="AZ1762" i="1"/>
  <c r="BA1762" i="1"/>
  <c r="BB1762" i="1"/>
  <c r="BC1762" i="1"/>
  <c r="AX1763" i="1"/>
  <c r="AY1763" i="1"/>
  <c r="AZ1763" i="1"/>
  <c r="BA1763" i="1"/>
  <c r="BB1763" i="1"/>
  <c r="BC1763" i="1"/>
  <c r="AX1764" i="1"/>
  <c r="AY1764" i="1"/>
  <c r="AZ1764" i="1"/>
  <c r="BA1764" i="1"/>
  <c r="BB1764" i="1"/>
  <c r="BC1764" i="1"/>
  <c r="AX1765" i="1"/>
  <c r="AY1765" i="1"/>
  <c r="AZ1765" i="1"/>
  <c r="BA1765" i="1"/>
  <c r="BB1765" i="1"/>
  <c r="BC1765" i="1"/>
  <c r="AX1766" i="1"/>
  <c r="AY1766" i="1"/>
  <c r="AZ1766" i="1"/>
  <c r="BA1766" i="1"/>
  <c r="BB1766" i="1"/>
  <c r="BC1766" i="1"/>
  <c r="AX1767" i="1"/>
  <c r="AY1767" i="1"/>
  <c r="AZ1767" i="1"/>
  <c r="BA1767" i="1"/>
  <c r="BB1767" i="1"/>
  <c r="BC1767" i="1"/>
  <c r="AX1768" i="1"/>
  <c r="AY1768" i="1"/>
  <c r="AZ1768" i="1"/>
  <c r="BA1768" i="1"/>
  <c r="BB1768" i="1"/>
  <c r="BC1768" i="1"/>
  <c r="AX1769" i="1"/>
  <c r="AY1769" i="1"/>
  <c r="AZ1769" i="1"/>
  <c r="BA1769" i="1"/>
  <c r="BB1769" i="1"/>
  <c r="BC1769" i="1"/>
  <c r="AX1770" i="1"/>
  <c r="AY1770" i="1"/>
  <c r="AZ1770" i="1"/>
  <c r="BA1770" i="1"/>
  <c r="BB1770" i="1"/>
  <c r="BC1770" i="1"/>
  <c r="AX1771" i="1"/>
  <c r="AY1771" i="1"/>
  <c r="AZ1771" i="1"/>
  <c r="BA1771" i="1"/>
  <c r="BB1771" i="1"/>
  <c r="BC1771" i="1"/>
  <c r="AX1772" i="1"/>
  <c r="AY1772" i="1"/>
  <c r="AZ1772" i="1"/>
  <c r="BA1772" i="1"/>
  <c r="BB1772" i="1"/>
  <c r="BC1772" i="1"/>
  <c r="AX1773" i="1"/>
  <c r="AY1773" i="1"/>
  <c r="AZ1773" i="1"/>
  <c r="BA1773" i="1"/>
  <c r="BB1773" i="1"/>
  <c r="BC1773" i="1"/>
  <c r="AX1774" i="1"/>
  <c r="AY1774" i="1"/>
  <c r="AZ1774" i="1"/>
  <c r="BA1774" i="1"/>
  <c r="BB1774" i="1"/>
  <c r="BC1774" i="1"/>
  <c r="AX1775" i="1"/>
  <c r="AY1775" i="1"/>
  <c r="AZ1775" i="1"/>
  <c r="BA1775" i="1"/>
  <c r="BB1775" i="1"/>
  <c r="BC1775" i="1"/>
  <c r="AX1776" i="1"/>
  <c r="AY1776" i="1"/>
  <c r="AZ1776" i="1"/>
  <c r="BA1776" i="1"/>
  <c r="BB1776" i="1"/>
  <c r="BC1776" i="1"/>
  <c r="AX1777" i="1"/>
  <c r="AY1777" i="1"/>
  <c r="AZ1777" i="1"/>
  <c r="BA1777" i="1"/>
  <c r="BB1777" i="1"/>
  <c r="BC1777" i="1"/>
  <c r="AX1778" i="1"/>
  <c r="AY1778" i="1"/>
  <c r="AZ1778" i="1"/>
  <c r="BA1778" i="1"/>
  <c r="BB1778" i="1"/>
  <c r="BC1778" i="1"/>
  <c r="AX1779" i="1"/>
  <c r="AY1779" i="1"/>
  <c r="AZ1779" i="1"/>
  <c r="BA1779" i="1"/>
  <c r="BB1779" i="1"/>
  <c r="BC1779" i="1"/>
  <c r="AX1780" i="1"/>
  <c r="AY1780" i="1"/>
  <c r="AZ1780" i="1"/>
  <c r="BA1780" i="1"/>
  <c r="BB1780" i="1"/>
  <c r="BC1780" i="1"/>
  <c r="AX1781" i="1"/>
  <c r="AY1781" i="1"/>
  <c r="AZ1781" i="1"/>
  <c r="BA1781" i="1"/>
  <c r="BB1781" i="1"/>
  <c r="BC1781" i="1"/>
  <c r="AX1782" i="1"/>
  <c r="AY1782" i="1"/>
  <c r="AZ1782" i="1"/>
  <c r="BA1782" i="1"/>
  <c r="BB1782" i="1"/>
  <c r="BC1782" i="1"/>
  <c r="AX1783" i="1"/>
  <c r="AY1783" i="1"/>
  <c r="AZ1783" i="1"/>
  <c r="BA1783" i="1"/>
  <c r="BB1783" i="1"/>
  <c r="BC1783" i="1"/>
  <c r="AX1784" i="1"/>
  <c r="AY1784" i="1"/>
  <c r="AZ1784" i="1"/>
  <c r="BA1784" i="1"/>
  <c r="BB1784" i="1"/>
  <c r="BC1784" i="1"/>
  <c r="AX1785" i="1"/>
  <c r="AY1785" i="1"/>
  <c r="AZ1785" i="1"/>
  <c r="BA1785" i="1"/>
  <c r="BB1785" i="1"/>
  <c r="BC1785" i="1"/>
  <c r="AX1786" i="1"/>
  <c r="AY1786" i="1"/>
  <c r="AZ1786" i="1"/>
  <c r="BA1786" i="1"/>
  <c r="BB1786" i="1"/>
  <c r="BC1786" i="1"/>
  <c r="AX1787" i="1"/>
  <c r="AY1787" i="1"/>
  <c r="AZ1787" i="1"/>
  <c r="BA1787" i="1"/>
  <c r="BB1787" i="1"/>
  <c r="BC1787" i="1"/>
  <c r="AX1788" i="1"/>
  <c r="AY1788" i="1"/>
  <c r="AZ1788" i="1"/>
  <c r="BA1788" i="1"/>
  <c r="BB1788" i="1"/>
  <c r="BC1788" i="1"/>
  <c r="AX1789" i="1"/>
  <c r="AY1789" i="1"/>
  <c r="AZ1789" i="1"/>
  <c r="BA1789" i="1"/>
  <c r="BB1789" i="1"/>
  <c r="BC1789" i="1"/>
  <c r="AX1790" i="1"/>
  <c r="AY1790" i="1"/>
  <c r="AZ1790" i="1"/>
  <c r="BA1790" i="1"/>
  <c r="BB1790" i="1"/>
  <c r="BC1790" i="1"/>
  <c r="AX1791" i="1"/>
  <c r="AY1791" i="1"/>
  <c r="AZ1791" i="1"/>
  <c r="BA1791" i="1"/>
  <c r="BB1791" i="1"/>
  <c r="BC1791" i="1"/>
  <c r="AX1792" i="1"/>
  <c r="AY1792" i="1"/>
  <c r="AZ1792" i="1"/>
  <c r="BA1792" i="1"/>
  <c r="BB1792" i="1"/>
  <c r="BC1792" i="1"/>
  <c r="AX1793" i="1"/>
  <c r="AY1793" i="1"/>
  <c r="AZ1793" i="1"/>
  <c r="BA1793" i="1"/>
  <c r="BB1793" i="1"/>
  <c r="BC1793" i="1"/>
  <c r="AX1794" i="1"/>
  <c r="AY1794" i="1"/>
  <c r="AZ1794" i="1"/>
  <c r="BA1794" i="1"/>
  <c r="BB1794" i="1"/>
  <c r="BC1794" i="1"/>
  <c r="AX1795" i="1"/>
  <c r="AY1795" i="1"/>
  <c r="AZ1795" i="1"/>
  <c r="BA1795" i="1"/>
  <c r="BB1795" i="1"/>
  <c r="BC1795" i="1"/>
  <c r="AX1796" i="1"/>
  <c r="AY1796" i="1"/>
  <c r="AZ1796" i="1"/>
  <c r="BA1796" i="1"/>
  <c r="BB1796" i="1"/>
  <c r="BC1796" i="1"/>
  <c r="AX1797" i="1"/>
  <c r="AY1797" i="1"/>
  <c r="AZ1797" i="1"/>
  <c r="BA1797" i="1"/>
  <c r="BB1797" i="1"/>
  <c r="BC1797" i="1"/>
  <c r="AX1798" i="1"/>
  <c r="AY1798" i="1"/>
  <c r="AZ1798" i="1"/>
  <c r="BA1798" i="1"/>
  <c r="BB1798" i="1"/>
  <c r="BC1798" i="1"/>
  <c r="AX1799" i="1"/>
  <c r="AY1799" i="1"/>
  <c r="AZ1799" i="1"/>
  <c r="BA1799" i="1"/>
  <c r="BB1799" i="1"/>
  <c r="BC1799" i="1"/>
  <c r="AX1800" i="1"/>
  <c r="AY1800" i="1"/>
  <c r="AZ1800" i="1"/>
  <c r="BA1800" i="1"/>
  <c r="BB1800" i="1"/>
  <c r="BC1800" i="1"/>
  <c r="AX1801" i="1"/>
  <c r="AY1801" i="1"/>
  <c r="AZ1801" i="1"/>
  <c r="BA1801" i="1"/>
  <c r="BB1801" i="1"/>
  <c r="BC1801" i="1"/>
  <c r="AX1802" i="1"/>
  <c r="AY1802" i="1"/>
  <c r="AZ1802" i="1"/>
  <c r="BA1802" i="1"/>
  <c r="BB1802" i="1"/>
  <c r="BC1802" i="1"/>
  <c r="AX1803" i="1"/>
  <c r="AY1803" i="1"/>
  <c r="AZ1803" i="1"/>
  <c r="BA1803" i="1"/>
  <c r="BB1803" i="1"/>
  <c r="BC1803" i="1"/>
  <c r="AX1804" i="1"/>
  <c r="AY1804" i="1"/>
  <c r="AZ1804" i="1"/>
  <c r="BA1804" i="1"/>
  <c r="BB1804" i="1"/>
  <c r="BC1804" i="1"/>
  <c r="AT37" i="2"/>
  <c r="AP37" i="2"/>
  <c r="AQ37" i="2"/>
  <c r="BG37" i="2"/>
  <c r="AX38" i="1"/>
  <c r="AY38" i="1"/>
  <c r="AT38" i="2" s="1"/>
  <c r="BA38" i="1"/>
  <c r="AP38" i="2" s="1"/>
  <c r="BB38" i="1"/>
  <c r="AQ38" i="2" s="1"/>
  <c r="BC38" i="1"/>
  <c r="BG38" i="2" s="1"/>
  <c r="AX39" i="1"/>
  <c r="AY39" i="1"/>
  <c r="AT39" i="2" s="1"/>
  <c r="BA39" i="1"/>
  <c r="AP39" i="2" s="1"/>
  <c r="BB39" i="1"/>
  <c r="AQ39" i="2" s="1"/>
  <c r="BC39" i="1"/>
  <c r="BG39" i="2" s="1"/>
  <c r="AX40" i="1"/>
  <c r="AY40" i="1"/>
  <c r="AT40" i="2" s="1"/>
  <c r="BA40" i="1"/>
  <c r="AP40" i="2" s="1"/>
  <c r="BB40" i="1"/>
  <c r="AQ40" i="2" s="1"/>
  <c r="BC40" i="1"/>
  <c r="BG40" i="2" s="1"/>
  <c r="AX41" i="1"/>
  <c r="AY41" i="1"/>
  <c r="AT41" i="2" s="1"/>
  <c r="BA41" i="1"/>
  <c r="AP41" i="2" s="1"/>
  <c r="BB41" i="1"/>
  <c r="AQ41" i="2" s="1"/>
  <c r="BC41" i="1"/>
  <c r="BG41" i="2" s="1"/>
  <c r="AX42" i="1"/>
  <c r="AY42" i="1"/>
  <c r="AT42" i="2" s="1"/>
  <c r="BA42" i="1"/>
  <c r="AP42" i="2" s="1"/>
  <c r="BB42" i="1"/>
  <c r="AQ42" i="2" s="1"/>
  <c r="BC42" i="1"/>
  <c r="BG42" i="2" s="1"/>
  <c r="AX43" i="1"/>
  <c r="AY43" i="1"/>
  <c r="AT43" i="2" s="1"/>
  <c r="BA43" i="1"/>
  <c r="BB43" i="1"/>
  <c r="BC43" i="1"/>
  <c r="BG43" i="2" s="1"/>
  <c r="AX44" i="1"/>
  <c r="AY44" i="1"/>
  <c r="AT44" i="2" s="1"/>
  <c r="BA44" i="1"/>
  <c r="BB44" i="1"/>
  <c r="BC44" i="1"/>
  <c r="BG44" i="2" s="1"/>
  <c r="A1095" i="1"/>
  <c r="B1095" i="1"/>
  <c r="AO1095" i="2" s="1"/>
  <c r="A1096" i="1"/>
  <c r="B1096" i="1"/>
  <c r="AO1096" i="2" s="1"/>
  <c r="A1097" i="1"/>
  <c r="B1097" i="1"/>
  <c r="AO1097" i="2" s="1"/>
  <c r="A1098" i="1"/>
  <c r="B1098" i="1"/>
  <c r="AO1098" i="2" s="1"/>
  <c r="A1099" i="1"/>
  <c r="B1099" i="1"/>
  <c r="AO1099" i="2" s="1"/>
  <c r="A1100" i="1"/>
  <c r="B1100" i="1"/>
  <c r="AO1100" i="2" s="1"/>
  <c r="A1101" i="1"/>
  <c r="B1101" i="1"/>
  <c r="AO1101" i="2" s="1"/>
  <c r="A1102" i="1"/>
  <c r="B1102" i="1"/>
  <c r="AO1102" i="2" s="1"/>
  <c r="A1103" i="1"/>
  <c r="B1103" i="1"/>
  <c r="AO1103" i="2" s="1"/>
  <c r="A1104" i="1"/>
  <c r="B1104" i="1"/>
  <c r="AO1104" i="2" s="1"/>
  <c r="AY44" i="2" l="1"/>
  <c r="AX44" i="2"/>
  <c r="AX43" i="2"/>
  <c r="AY43" i="2"/>
  <c r="AX265" i="2"/>
  <c r="AY265" i="2"/>
  <c r="AZ59" i="2"/>
  <c r="AZ57" i="2"/>
  <c r="AZ55" i="2"/>
  <c r="AZ53" i="2"/>
  <c r="AY93" i="2"/>
  <c r="AX93" i="2"/>
  <c r="AZ93" i="2"/>
  <c r="AY91" i="2"/>
  <c r="AZ91" i="2"/>
  <c r="AX91" i="2"/>
  <c r="AY89" i="2"/>
  <c r="AZ89" i="2"/>
  <c r="AX89" i="2"/>
  <c r="AY87" i="2"/>
  <c r="AZ87" i="2"/>
  <c r="AX87" i="2"/>
  <c r="AX85" i="2"/>
  <c r="AZ85" i="2"/>
  <c r="AY85" i="2"/>
  <c r="AZ83" i="2"/>
  <c r="AZ81" i="2"/>
  <c r="AZ79" i="2"/>
  <c r="AZ77" i="2"/>
  <c r="AZ75" i="2"/>
  <c r="AZ73" i="2"/>
  <c r="AZ71" i="2"/>
  <c r="AZ69" i="2"/>
  <c r="AZ67" i="2"/>
  <c r="AZ65" i="2"/>
  <c r="AZ63" i="2"/>
  <c r="AZ61" i="2"/>
  <c r="AZ51" i="2"/>
  <c r="AZ49" i="2"/>
  <c r="AZ47" i="2"/>
  <c r="AZ45" i="2"/>
  <c r="AZ43" i="2"/>
  <c r="AY41" i="2"/>
  <c r="AX41" i="2"/>
  <c r="AZ41" i="2"/>
  <c r="AY39" i="2"/>
  <c r="AZ39" i="2"/>
  <c r="AX39" i="2"/>
  <c r="AY37" i="2"/>
  <c r="AX37" i="2"/>
  <c r="AZ37" i="2"/>
  <c r="AZ62" i="2"/>
  <c r="AZ60" i="2"/>
  <c r="AZ58" i="2"/>
  <c r="AZ56" i="2"/>
  <c r="AZ54" i="2"/>
  <c r="AZ52" i="2"/>
  <c r="AZ50" i="2"/>
  <c r="AZ48" i="2"/>
  <c r="AZ46" i="2"/>
  <c r="AZ44" i="2"/>
  <c r="AY42" i="2"/>
  <c r="AZ42" i="2"/>
  <c r="AX42" i="2"/>
  <c r="AY40" i="2"/>
  <c r="AX40" i="2"/>
  <c r="AZ40" i="2"/>
  <c r="AY38" i="2"/>
  <c r="AX38" i="2"/>
  <c r="AZ38" i="2"/>
  <c r="AY92" i="2"/>
  <c r="AX92" i="2"/>
  <c r="AZ92" i="2"/>
  <c r="AY90" i="2"/>
  <c r="AX90" i="2"/>
  <c r="AZ90" i="2"/>
  <c r="AY88" i="2"/>
  <c r="AX88" i="2"/>
  <c r="AZ88" i="2"/>
  <c r="AX86" i="2"/>
  <c r="AZ86" i="2"/>
  <c r="AY86" i="2"/>
  <c r="AY84" i="2"/>
  <c r="AX84" i="2"/>
  <c r="AZ84" i="2"/>
  <c r="AZ82" i="2"/>
  <c r="AZ80" i="2"/>
  <c r="AZ78" i="2"/>
  <c r="AZ76" i="2"/>
  <c r="AZ74" i="2"/>
  <c r="AZ72" i="2"/>
  <c r="AZ70" i="2"/>
  <c r="AZ68" i="2"/>
  <c r="AZ66" i="2"/>
  <c r="AZ64" i="2"/>
  <c r="AX396" i="2"/>
  <c r="AY396" i="2"/>
  <c r="AX743" i="2"/>
  <c r="AZ743" i="2"/>
  <c r="AY743" i="2"/>
  <c r="AX742" i="2"/>
  <c r="AY742" i="2"/>
  <c r="AZ742" i="2"/>
  <c r="AX741" i="2"/>
  <c r="AZ741" i="2"/>
  <c r="AY741" i="2"/>
  <c r="AX740" i="2"/>
  <c r="AY740" i="2"/>
  <c r="AZ740" i="2"/>
  <c r="AX739" i="2"/>
  <c r="AZ739" i="2"/>
  <c r="AY739" i="2"/>
  <c r="AX738" i="2"/>
  <c r="AY738" i="2"/>
  <c r="AZ738" i="2"/>
  <c r="AX737" i="2"/>
  <c r="AY737" i="2"/>
  <c r="AZ737" i="2"/>
  <c r="AX736" i="2"/>
  <c r="AZ736" i="2"/>
  <c r="AY736" i="2"/>
  <c r="AX735" i="2"/>
  <c r="AY735" i="2"/>
  <c r="AZ735" i="2"/>
  <c r="AX734" i="2"/>
  <c r="AZ734" i="2"/>
  <c r="AY734" i="2"/>
  <c r="AX733" i="2"/>
  <c r="AZ733" i="2"/>
  <c r="AY733" i="2"/>
  <c r="AX732" i="2"/>
  <c r="AY732" i="2"/>
  <c r="AZ732" i="2"/>
  <c r="AX731" i="2"/>
  <c r="AY731" i="2"/>
  <c r="AZ731" i="2"/>
  <c r="AX730" i="2"/>
  <c r="AZ730" i="2"/>
  <c r="AY730" i="2"/>
  <c r="AX729" i="2"/>
  <c r="AY729" i="2"/>
  <c r="AZ729" i="2"/>
  <c r="AX728" i="2"/>
  <c r="AY728" i="2"/>
  <c r="AZ728" i="2"/>
  <c r="AX727" i="2"/>
  <c r="AY727" i="2"/>
  <c r="AZ727" i="2"/>
  <c r="AX726" i="2"/>
  <c r="AZ726" i="2"/>
  <c r="AY726" i="2"/>
  <c r="AX725" i="2"/>
  <c r="AY725" i="2"/>
  <c r="AZ725" i="2"/>
  <c r="AX724" i="2"/>
  <c r="AZ724" i="2"/>
  <c r="AY724" i="2"/>
  <c r="AX723" i="2"/>
  <c r="AZ723" i="2"/>
  <c r="AY723" i="2"/>
  <c r="AX722" i="2"/>
  <c r="AZ722" i="2"/>
  <c r="AY722" i="2"/>
  <c r="AX721" i="2"/>
  <c r="AZ721" i="2"/>
  <c r="AY721" i="2"/>
  <c r="AX720" i="2"/>
  <c r="AZ720" i="2"/>
  <c r="AY720" i="2"/>
  <c r="AX719" i="2"/>
  <c r="AZ719" i="2"/>
  <c r="AY719" i="2"/>
  <c r="AX718" i="2"/>
  <c r="AY718" i="2"/>
  <c r="AZ718" i="2"/>
  <c r="AX717" i="2"/>
  <c r="AY717" i="2"/>
  <c r="AZ717" i="2"/>
  <c r="AX716" i="2"/>
  <c r="AY716" i="2"/>
  <c r="AZ716" i="2"/>
  <c r="AX715" i="2"/>
  <c r="AY715" i="2"/>
  <c r="AZ715" i="2"/>
  <c r="AX714" i="2"/>
  <c r="AY714" i="2"/>
  <c r="AZ714" i="2"/>
  <c r="AX713" i="2"/>
  <c r="AY713" i="2"/>
  <c r="AZ713" i="2"/>
  <c r="AX712" i="2"/>
  <c r="AY712" i="2"/>
  <c r="AZ712" i="2"/>
  <c r="AX711" i="2"/>
  <c r="AZ711" i="2"/>
  <c r="AY711" i="2"/>
  <c r="AX710" i="2"/>
  <c r="AZ710" i="2"/>
  <c r="AY710" i="2"/>
  <c r="AX709" i="2"/>
  <c r="AZ709" i="2"/>
  <c r="AY709" i="2"/>
  <c r="AX708" i="2"/>
  <c r="AY708" i="2"/>
  <c r="AZ708" i="2"/>
  <c r="AX694" i="2"/>
  <c r="AZ694" i="2"/>
  <c r="AY694" i="2"/>
  <c r="AX693" i="2"/>
  <c r="AY693" i="2"/>
  <c r="AZ693" i="2"/>
  <c r="AX692" i="2"/>
  <c r="AZ692" i="2"/>
  <c r="AY692" i="2"/>
  <c r="AX691" i="2"/>
  <c r="AY691" i="2"/>
  <c r="AZ691" i="2"/>
  <c r="AX690" i="2"/>
  <c r="AY690" i="2"/>
  <c r="AZ690" i="2"/>
  <c r="AX689" i="2"/>
  <c r="AY689" i="2"/>
  <c r="AZ689" i="2"/>
  <c r="AX688" i="2"/>
  <c r="AZ688" i="2"/>
  <c r="AY688" i="2"/>
  <c r="AX687" i="2"/>
  <c r="AZ687" i="2"/>
  <c r="AY687" i="2"/>
  <c r="AX686" i="2"/>
  <c r="AY686" i="2"/>
  <c r="AZ686" i="2"/>
  <c r="AX685" i="2"/>
  <c r="AZ685" i="2"/>
  <c r="AY685" i="2"/>
  <c r="AX684" i="2"/>
  <c r="AZ684" i="2"/>
  <c r="AY684" i="2"/>
  <c r="AX683" i="2"/>
  <c r="AZ683" i="2"/>
  <c r="AY683" i="2"/>
  <c r="AX682" i="2"/>
  <c r="AY682" i="2"/>
  <c r="AZ682" i="2"/>
  <c r="AX800" i="2"/>
  <c r="AZ800" i="2"/>
  <c r="AY800" i="2"/>
  <c r="AX799" i="2"/>
  <c r="AZ799" i="2"/>
  <c r="AY799" i="2"/>
  <c r="AX798" i="2"/>
  <c r="AZ798" i="2"/>
  <c r="AY798" i="2"/>
  <c r="AX797" i="2"/>
  <c r="AZ797" i="2"/>
  <c r="AY797" i="2"/>
  <c r="AX796" i="2"/>
  <c r="AZ796" i="2"/>
  <c r="AY796" i="2"/>
  <c r="AX795" i="2"/>
  <c r="AZ795" i="2"/>
  <c r="AY795" i="2"/>
  <c r="AX794" i="2"/>
  <c r="AZ794" i="2"/>
  <c r="AY794" i="2"/>
  <c r="AX793" i="2"/>
  <c r="AY793" i="2"/>
  <c r="AZ793" i="2"/>
  <c r="AX792" i="2"/>
  <c r="AY792" i="2"/>
  <c r="AZ792" i="2"/>
  <c r="AX791" i="2"/>
  <c r="AZ791" i="2"/>
  <c r="AY791" i="2"/>
  <c r="AX790" i="2"/>
  <c r="AY790" i="2"/>
  <c r="AZ790" i="2"/>
  <c r="AX789" i="2"/>
  <c r="AZ789" i="2"/>
  <c r="AY789" i="2"/>
  <c r="AX788" i="2"/>
  <c r="AY788" i="2"/>
  <c r="AZ788" i="2"/>
  <c r="AX787" i="2"/>
  <c r="AZ787" i="2"/>
  <c r="AY787" i="2"/>
  <c r="AX786" i="2"/>
  <c r="AY786" i="2"/>
  <c r="AZ786" i="2"/>
  <c r="AX785" i="2"/>
  <c r="AY785" i="2"/>
  <c r="AZ785" i="2"/>
  <c r="AX784" i="2"/>
  <c r="AZ784" i="2"/>
  <c r="AY784" i="2"/>
  <c r="AX783" i="2"/>
  <c r="AY783" i="2"/>
  <c r="AZ783" i="2"/>
  <c r="AX782" i="2"/>
  <c r="AZ782" i="2"/>
  <c r="AY782" i="2"/>
  <c r="AX681" i="2"/>
  <c r="AY681" i="2"/>
  <c r="AZ681" i="2"/>
  <c r="AX680" i="2"/>
  <c r="AY680" i="2"/>
  <c r="AZ680" i="2"/>
  <c r="AX679" i="2"/>
  <c r="AY679" i="2"/>
  <c r="AZ679" i="2"/>
  <c r="AX678" i="2"/>
  <c r="AY678" i="2"/>
  <c r="AZ678" i="2"/>
  <c r="AX677" i="2"/>
  <c r="AZ677" i="2"/>
  <c r="AY677" i="2"/>
  <c r="AX676" i="2"/>
  <c r="AZ676" i="2"/>
  <c r="AY676" i="2"/>
  <c r="AX675" i="2"/>
  <c r="AY675" i="2"/>
  <c r="AZ675" i="2"/>
  <c r="AX674" i="2"/>
  <c r="AZ674" i="2"/>
  <c r="AY674" i="2"/>
  <c r="AX673" i="2"/>
  <c r="AZ673" i="2"/>
  <c r="AY673" i="2"/>
  <c r="AX672" i="2"/>
  <c r="AY672" i="2"/>
  <c r="AZ672" i="2"/>
  <c r="AX671" i="2"/>
  <c r="AY671" i="2"/>
  <c r="AZ671" i="2"/>
  <c r="AX670" i="2"/>
  <c r="AY670" i="2"/>
  <c r="AZ670" i="2"/>
  <c r="AX669" i="2"/>
  <c r="AY669" i="2"/>
  <c r="AZ669" i="2"/>
  <c r="AX668" i="2"/>
  <c r="AY668" i="2"/>
  <c r="AZ668" i="2"/>
  <c r="AX667" i="2"/>
  <c r="AZ667" i="2"/>
  <c r="AY667" i="2"/>
  <c r="AX666" i="2"/>
  <c r="AY666" i="2"/>
  <c r="AZ666" i="2"/>
  <c r="AX665" i="2"/>
  <c r="AZ665" i="2"/>
  <c r="AY665" i="2"/>
  <c r="AX664" i="2"/>
  <c r="AZ664" i="2"/>
  <c r="AY664" i="2"/>
  <c r="AX663" i="2"/>
  <c r="AY663" i="2"/>
  <c r="AZ663" i="2"/>
  <c r="AX662" i="2"/>
  <c r="AY662" i="2"/>
  <c r="AZ662" i="2"/>
  <c r="AX661" i="2"/>
  <c r="AY661" i="2"/>
  <c r="AZ661" i="2"/>
  <c r="AX660" i="2"/>
  <c r="AZ660" i="2"/>
  <c r="AY660" i="2"/>
  <c r="AX659" i="2"/>
  <c r="AY659" i="2"/>
  <c r="AZ659" i="2"/>
  <c r="AX658" i="2"/>
  <c r="AZ658" i="2"/>
  <c r="AY658" i="2"/>
  <c r="AX657" i="2"/>
  <c r="AY657" i="2"/>
  <c r="AZ657" i="2"/>
  <c r="AX656" i="2"/>
  <c r="AY656" i="2"/>
  <c r="AZ656" i="2"/>
  <c r="AX655" i="2"/>
  <c r="AY655" i="2"/>
  <c r="AZ655" i="2"/>
  <c r="AX654" i="2"/>
  <c r="AZ654" i="2"/>
  <c r="AY654" i="2"/>
  <c r="AX653" i="2"/>
  <c r="AY653" i="2"/>
  <c r="AZ653" i="2"/>
  <c r="AX652" i="2"/>
  <c r="AY652" i="2"/>
  <c r="AZ652" i="2"/>
  <c r="AX651" i="2"/>
  <c r="AY651" i="2"/>
  <c r="AZ651" i="2"/>
  <c r="AX650" i="2"/>
  <c r="AY650" i="2"/>
  <c r="AZ650" i="2"/>
  <c r="AX649" i="2"/>
  <c r="AZ649" i="2"/>
  <c r="AY649" i="2"/>
  <c r="AX648" i="2"/>
  <c r="AY648" i="2"/>
  <c r="AZ648" i="2"/>
  <c r="AX647" i="2"/>
  <c r="AY647" i="2"/>
  <c r="AZ647" i="2"/>
  <c r="AX646" i="2"/>
  <c r="AY646" i="2"/>
  <c r="AZ646" i="2"/>
  <c r="AX645" i="2"/>
  <c r="AZ645" i="2"/>
  <c r="AY645" i="2"/>
  <c r="AX644" i="2"/>
  <c r="AZ644" i="2"/>
  <c r="AY644" i="2"/>
  <c r="AX643" i="2"/>
  <c r="AZ643" i="2"/>
  <c r="AY643" i="2"/>
  <c r="AX642" i="2"/>
  <c r="AZ642" i="2"/>
  <c r="AY642" i="2"/>
  <c r="AX641" i="2"/>
  <c r="AY641" i="2"/>
  <c r="AZ641" i="2"/>
  <c r="AX640" i="2"/>
  <c r="AY640" i="2"/>
  <c r="AZ640" i="2"/>
  <c r="AX639" i="2"/>
  <c r="AY639" i="2"/>
  <c r="AZ639" i="2"/>
  <c r="AX638" i="2"/>
  <c r="AZ638" i="2"/>
  <c r="AY638" i="2"/>
  <c r="AX637" i="2"/>
  <c r="AZ637" i="2"/>
  <c r="AY637" i="2"/>
  <c r="AX636" i="2"/>
  <c r="AZ636" i="2"/>
  <c r="AY636" i="2"/>
  <c r="AX635" i="2"/>
  <c r="AY635" i="2"/>
  <c r="AZ635" i="2"/>
  <c r="AX634" i="2"/>
  <c r="AZ634" i="2"/>
  <c r="AY634" i="2"/>
  <c r="AX633" i="2"/>
  <c r="AY633" i="2"/>
  <c r="AZ633" i="2"/>
  <c r="AX632" i="2"/>
  <c r="AZ632" i="2"/>
  <c r="AY632" i="2"/>
  <c r="AX631" i="2"/>
  <c r="AZ631" i="2"/>
  <c r="AY631" i="2"/>
  <c r="AX630" i="2"/>
  <c r="AY630" i="2"/>
  <c r="AZ630" i="2"/>
  <c r="AX629" i="2"/>
  <c r="AY629" i="2"/>
  <c r="AZ629" i="2"/>
  <c r="AX628" i="2"/>
  <c r="AY628" i="2"/>
  <c r="AZ628" i="2"/>
  <c r="AX627" i="2"/>
  <c r="AZ627" i="2"/>
  <c r="AY627" i="2"/>
  <c r="AX626" i="2"/>
  <c r="AZ626" i="2"/>
  <c r="AY626" i="2"/>
  <c r="AX625" i="2"/>
  <c r="AY625" i="2"/>
  <c r="AZ625" i="2"/>
  <c r="AX624" i="2"/>
  <c r="AZ624" i="2"/>
  <c r="AY624" i="2"/>
  <c r="AX623" i="2"/>
  <c r="AY623" i="2"/>
  <c r="AZ623" i="2"/>
  <c r="AX622" i="2"/>
  <c r="AZ622" i="2"/>
  <c r="AY622" i="2"/>
  <c r="AX621" i="2"/>
  <c r="AZ621" i="2"/>
  <c r="AY621" i="2"/>
  <c r="AX620" i="2"/>
  <c r="AY620" i="2"/>
  <c r="AZ620" i="2"/>
  <c r="AX619" i="2"/>
  <c r="AY619" i="2"/>
  <c r="AZ619" i="2"/>
  <c r="AX618" i="2"/>
  <c r="AY618" i="2"/>
  <c r="AZ618" i="2"/>
  <c r="AX617" i="2"/>
  <c r="AY617" i="2"/>
  <c r="AZ617" i="2"/>
  <c r="AX616" i="2"/>
  <c r="AZ616" i="2"/>
  <c r="AY616" i="2"/>
  <c r="AX615" i="2"/>
  <c r="AZ615" i="2"/>
  <c r="AY615" i="2"/>
  <c r="AX614" i="2"/>
  <c r="AZ614" i="2"/>
  <c r="AY614" i="2"/>
  <c r="AX613" i="2"/>
  <c r="AY613" i="2"/>
  <c r="AZ613" i="2"/>
  <c r="AX612" i="2"/>
  <c r="AZ612" i="2"/>
  <c r="AY612" i="2"/>
  <c r="AX611" i="2"/>
  <c r="AZ611" i="2"/>
  <c r="AY611" i="2"/>
  <c r="AX610" i="2"/>
  <c r="AY610" i="2"/>
  <c r="AZ610" i="2"/>
  <c r="AX609" i="2"/>
  <c r="AZ609" i="2"/>
  <c r="AY609" i="2"/>
  <c r="AX608" i="2"/>
  <c r="AZ608" i="2"/>
  <c r="AY608" i="2"/>
  <c r="AX607" i="2"/>
  <c r="AY607" i="2"/>
  <c r="AZ607" i="2"/>
  <c r="AX606" i="2"/>
  <c r="AY606" i="2"/>
  <c r="AZ606" i="2"/>
  <c r="AX605" i="2"/>
  <c r="AY605" i="2"/>
  <c r="AZ605" i="2"/>
  <c r="AX604" i="2"/>
  <c r="AY604" i="2"/>
  <c r="AZ604" i="2"/>
  <c r="AX603" i="2"/>
  <c r="AY603" i="2"/>
  <c r="AZ603" i="2"/>
  <c r="AX602" i="2"/>
  <c r="AZ602" i="2"/>
  <c r="AY602" i="2"/>
  <c r="AX601" i="2"/>
  <c r="AY601" i="2"/>
  <c r="AZ601" i="2"/>
  <c r="AX600" i="2"/>
  <c r="AZ600" i="2"/>
  <c r="AY600" i="2"/>
  <c r="AX599" i="2"/>
  <c r="AY599" i="2"/>
  <c r="AZ599" i="2"/>
  <c r="AX598" i="2"/>
  <c r="AY598" i="2"/>
  <c r="AZ598" i="2"/>
  <c r="AX597" i="2"/>
  <c r="AY597" i="2"/>
  <c r="AZ597" i="2"/>
  <c r="AX596" i="2"/>
  <c r="AZ596" i="2"/>
  <c r="AY596" i="2"/>
  <c r="AX595" i="2"/>
  <c r="AZ595" i="2"/>
  <c r="AY595" i="2"/>
  <c r="AX594" i="2"/>
  <c r="AY594" i="2"/>
  <c r="AZ594" i="2"/>
  <c r="AX593" i="2"/>
  <c r="AZ593" i="2"/>
  <c r="AY593" i="2"/>
  <c r="AX592" i="2"/>
  <c r="AY592" i="2"/>
  <c r="AZ592" i="2"/>
  <c r="AX591" i="2"/>
  <c r="AZ591" i="2"/>
  <c r="AY591" i="2"/>
  <c r="AX590" i="2"/>
  <c r="AY590" i="2"/>
  <c r="AZ590" i="2"/>
  <c r="AX589" i="2"/>
  <c r="AZ589" i="2"/>
  <c r="AY589" i="2"/>
  <c r="AX588" i="2"/>
  <c r="AY588" i="2"/>
  <c r="AZ588" i="2"/>
  <c r="AX587" i="2"/>
  <c r="AZ587" i="2"/>
  <c r="AY587" i="2"/>
  <c r="AX586" i="2"/>
  <c r="AY586" i="2"/>
  <c r="AZ586" i="2"/>
  <c r="AX585" i="2"/>
  <c r="AY585" i="2"/>
  <c r="AZ585" i="2"/>
  <c r="AX584" i="2"/>
  <c r="AY584" i="2"/>
  <c r="AZ584" i="2"/>
  <c r="AX583" i="2"/>
  <c r="AZ583" i="2"/>
  <c r="AY583" i="2"/>
  <c r="AX582" i="2"/>
  <c r="AY582" i="2"/>
  <c r="AZ582" i="2"/>
  <c r="AX581" i="2"/>
  <c r="AZ581" i="2"/>
  <c r="AY581" i="2"/>
  <c r="AX580" i="2"/>
  <c r="AZ580" i="2"/>
  <c r="AY580" i="2"/>
  <c r="AX579" i="2"/>
  <c r="AZ579" i="2"/>
  <c r="AY579" i="2"/>
  <c r="AX578" i="2"/>
  <c r="AY578" i="2"/>
  <c r="AZ578" i="2"/>
  <c r="AX577" i="2"/>
  <c r="AZ577" i="2"/>
  <c r="AY577" i="2"/>
  <c r="AX576" i="2"/>
  <c r="AY576" i="2"/>
  <c r="AZ576" i="2"/>
  <c r="AX575" i="2"/>
  <c r="AZ575" i="2"/>
  <c r="AY575" i="2"/>
  <c r="AX574" i="2"/>
  <c r="AY574" i="2"/>
  <c r="AZ574" i="2"/>
  <c r="AX573" i="2"/>
  <c r="AY573" i="2"/>
  <c r="AZ573" i="2"/>
  <c r="AX571" i="2"/>
  <c r="AY571" i="2"/>
  <c r="AZ571" i="2"/>
  <c r="AX570" i="2"/>
  <c r="AY570" i="2"/>
  <c r="AZ570" i="2"/>
  <c r="AX569" i="2"/>
  <c r="AY569" i="2"/>
  <c r="AZ569" i="2"/>
  <c r="AX568" i="2"/>
  <c r="AZ568" i="2"/>
  <c r="AY568" i="2"/>
  <c r="AX567" i="2"/>
  <c r="AZ567" i="2"/>
  <c r="AY567" i="2"/>
  <c r="AX566" i="2"/>
  <c r="AY566" i="2"/>
  <c r="AZ566" i="2"/>
  <c r="AX565" i="2"/>
  <c r="AY565" i="2"/>
  <c r="AZ565" i="2"/>
  <c r="AX564" i="2"/>
  <c r="AZ564" i="2"/>
  <c r="AY564" i="2"/>
  <c r="AX563" i="2"/>
  <c r="AZ563" i="2"/>
  <c r="AY563" i="2"/>
  <c r="AX562" i="2"/>
  <c r="AZ562" i="2"/>
  <c r="AY562" i="2"/>
  <c r="AX561" i="2"/>
  <c r="AY561" i="2"/>
  <c r="AZ561" i="2"/>
  <c r="AX560" i="2"/>
  <c r="AZ560" i="2"/>
  <c r="AY560" i="2"/>
  <c r="AX559" i="2"/>
  <c r="AY559" i="2"/>
  <c r="AZ559" i="2"/>
  <c r="AX558" i="2"/>
  <c r="AZ558" i="2"/>
  <c r="AY558" i="2"/>
  <c r="AX557" i="2"/>
  <c r="AY557" i="2"/>
  <c r="AZ557" i="2"/>
  <c r="AX556" i="2"/>
  <c r="AY556" i="2"/>
  <c r="AZ556" i="2"/>
  <c r="AX555" i="2"/>
  <c r="AY555" i="2"/>
  <c r="AZ555" i="2"/>
  <c r="AX554" i="2"/>
  <c r="AY554" i="2"/>
  <c r="AZ554" i="2"/>
  <c r="AX553" i="2"/>
  <c r="AY553" i="2"/>
  <c r="AZ553" i="2"/>
  <c r="AX551" i="2"/>
  <c r="AZ551" i="2"/>
  <c r="AY551" i="2"/>
  <c r="AX552" i="2"/>
  <c r="AY552" i="2"/>
  <c r="AZ552" i="2"/>
  <c r="AX550" i="2"/>
  <c r="AY550" i="2"/>
  <c r="AZ550" i="2"/>
  <c r="AX549" i="2"/>
  <c r="AZ549" i="2"/>
  <c r="AY549" i="2"/>
  <c r="AX548" i="2"/>
  <c r="AY548" i="2"/>
  <c r="AZ548" i="2"/>
  <c r="AX547" i="2"/>
  <c r="AY547" i="2"/>
  <c r="AZ547" i="2"/>
  <c r="AX546" i="2"/>
  <c r="AY546" i="2"/>
  <c r="AZ546" i="2"/>
  <c r="AX545" i="2"/>
  <c r="AZ545" i="2"/>
  <c r="AY545" i="2"/>
  <c r="AX544" i="2"/>
  <c r="AZ544" i="2"/>
  <c r="AY544" i="2"/>
  <c r="AX543" i="2"/>
  <c r="AY543" i="2"/>
  <c r="AZ543" i="2"/>
  <c r="AX542" i="2"/>
  <c r="AZ542" i="2"/>
  <c r="AY542" i="2"/>
  <c r="AX541" i="2"/>
  <c r="AY541" i="2"/>
  <c r="AZ541" i="2"/>
  <c r="AX540" i="2"/>
  <c r="AZ540" i="2"/>
  <c r="AY540" i="2"/>
  <c r="AX539" i="2"/>
  <c r="AY539" i="2"/>
  <c r="AZ539" i="2"/>
  <c r="AX538" i="2"/>
  <c r="AY538" i="2"/>
  <c r="AZ538" i="2"/>
  <c r="AX537" i="2"/>
  <c r="AZ537" i="2"/>
  <c r="AY537" i="2"/>
  <c r="AX536" i="2"/>
  <c r="AY536" i="2"/>
  <c r="AZ536" i="2"/>
  <c r="AX535" i="2"/>
  <c r="AY535" i="2"/>
  <c r="AZ535" i="2"/>
  <c r="AX534" i="2"/>
  <c r="AZ534" i="2"/>
  <c r="AY534" i="2"/>
  <c r="AX533" i="2"/>
  <c r="AY533" i="2"/>
  <c r="AZ533" i="2"/>
  <c r="AX532" i="2"/>
  <c r="AZ532" i="2"/>
  <c r="AY532" i="2"/>
  <c r="AX531" i="2"/>
  <c r="AY531" i="2"/>
  <c r="AZ531" i="2"/>
  <c r="AX530" i="2"/>
  <c r="AZ530" i="2"/>
  <c r="AY530" i="2"/>
  <c r="AX529" i="2"/>
  <c r="AY529" i="2"/>
  <c r="AZ529" i="2"/>
  <c r="AX528" i="2"/>
  <c r="AZ528" i="2"/>
  <c r="AY528" i="2"/>
  <c r="AX527" i="2"/>
  <c r="AZ527" i="2"/>
  <c r="AY527" i="2"/>
  <c r="AX526" i="2"/>
  <c r="AY526" i="2"/>
  <c r="AZ526" i="2"/>
  <c r="AX525" i="2"/>
  <c r="AY525" i="2"/>
  <c r="AZ525" i="2"/>
  <c r="AX524" i="2"/>
  <c r="AZ524" i="2"/>
  <c r="AY524" i="2"/>
  <c r="AX523" i="2"/>
  <c r="AZ523" i="2"/>
  <c r="AY523" i="2"/>
  <c r="AX522" i="2"/>
  <c r="AZ522" i="2"/>
  <c r="AY522" i="2"/>
  <c r="AX521" i="2"/>
  <c r="AY521" i="2"/>
  <c r="AZ521" i="2"/>
  <c r="AX520" i="2"/>
  <c r="AZ520" i="2"/>
  <c r="AY520" i="2"/>
  <c r="AX519" i="2"/>
  <c r="AZ519" i="2"/>
  <c r="AY519" i="2"/>
  <c r="AX518" i="2"/>
  <c r="AY518" i="2"/>
  <c r="AZ518" i="2"/>
  <c r="AX517" i="2"/>
  <c r="AZ517" i="2"/>
  <c r="AY517" i="2"/>
  <c r="AX516" i="2"/>
  <c r="AY516" i="2"/>
  <c r="AZ516" i="2"/>
  <c r="AX515" i="2"/>
  <c r="AZ515" i="2"/>
  <c r="AY515" i="2"/>
  <c r="AX514" i="2"/>
  <c r="AZ514" i="2"/>
  <c r="AY514" i="2"/>
  <c r="AX513" i="2"/>
  <c r="AZ513" i="2"/>
  <c r="AY513" i="2"/>
  <c r="AX512" i="2"/>
  <c r="AY512" i="2"/>
  <c r="AZ512" i="2"/>
  <c r="AX511" i="2"/>
  <c r="AZ511" i="2"/>
  <c r="AY511" i="2"/>
  <c r="AX510" i="2"/>
  <c r="AZ510" i="2"/>
  <c r="AY510" i="2"/>
  <c r="AX509" i="2"/>
  <c r="AY509" i="2"/>
  <c r="AZ509" i="2"/>
  <c r="AX508" i="2"/>
  <c r="AY508" i="2"/>
  <c r="AZ508" i="2"/>
  <c r="AX507" i="2"/>
  <c r="AY507" i="2"/>
  <c r="AZ507" i="2"/>
  <c r="AX506" i="2"/>
  <c r="AZ506" i="2"/>
  <c r="AY506" i="2"/>
  <c r="AX505" i="2"/>
  <c r="AZ505" i="2"/>
  <c r="AY505" i="2"/>
  <c r="AX504" i="2"/>
  <c r="AZ504" i="2"/>
  <c r="AY504" i="2"/>
  <c r="AX503" i="2"/>
  <c r="AZ503" i="2"/>
  <c r="AY503" i="2"/>
  <c r="AX502" i="2"/>
  <c r="AY502" i="2"/>
  <c r="AZ502" i="2"/>
  <c r="AX501" i="2"/>
  <c r="AY501" i="2"/>
  <c r="AZ501" i="2"/>
  <c r="AX500" i="2"/>
  <c r="AY500" i="2"/>
  <c r="AZ500" i="2"/>
  <c r="AX499" i="2"/>
  <c r="AY499" i="2"/>
  <c r="AZ499" i="2"/>
  <c r="AX498" i="2"/>
  <c r="AY498" i="2"/>
  <c r="AZ498" i="2"/>
  <c r="AX497" i="2"/>
  <c r="AZ497" i="2"/>
  <c r="AY497" i="2"/>
  <c r="AX496" i="2"/>
  <c r="AY496" i="2"/>
  <c r="AZ496" i="2"/>
  <c r="AX495" i="2"/>
  <c r="AY495" i="2"/>
  <c r="AZ495" i="2"/>
  <c r="AX494" i="2"/>
  <c r="AY494" i="2"/>
  <c r="AZ494" i="2"/>
  <c r="AX493" i="2"/>
  <c r="AY493" i="2"/>
  <c r="AZ493" i="2"/>
  <c r="AX492" i="2"/>
  <c r="AY492" i="2"/>
  <c r="AZ492" i="2"/>
  <c r="AX491" i="2"/>
  <c r="AY491" i="2"/>
  <c r="AZ491" i="2"/>
  <c r="AX490" i="2"/>
  <c r="AY490" i="2"/>
  <c r="AZ490" i="2"/>
  <c r="AX489" i="2"/>
  <c r="AZ489" i="2"/>
  <c r="AY489" i="2"/>
  <c r="AX488" i="2"/>
  <c r="AZ488" i="2"/>
  <c r="AY488" i="2"/>
  <c r="AX487" i="2"/>
  <c r="AY487" i="2"/>
  <c r="AZ487" i="2"/>
  <c r="AX486" i="2"/>
  <c r="AZ486" i="2"/>
  <c r="AY486" i="2"/>
  <c r="AX485" i="2"/>
  <c r="AZ485" i="2"/>
  <c r="AY485" i="2"/>
  <c r="AX484" i="2"/>
  <c r="AZ484" i="2"/>
  <c r="AY484" i="2"/>
  <c r="AX483" i="2"/>
  <c r="AY483" i="2"/>
  <c r="AZ483" i="2"/>
  <c r="AX482" i="2"/>
  <c r="AY482" i="2"/>
  <c r="AZ482" i="2"/>
  <c r="AX481" i="2"/>
  <c r="AZ481" i="2"/>
  <c r="AY481" i="2"/>
  <c r="AX480" i="2"/>
  <c r="AZ480" i="2"/>
  <c r="AY480" i="2"/>
  <c r="AX479" i="2"/>
  <c r="AZ479" i="2"/>
  <c r="AY479" i="2"/>
  <c r="AX478" i="2"/>
  <c r="AY478" i="2"/>
  <c r="AZ478" i="2"/>
  <c r="AX477" i="2"/>
  <c r="AY477" i="2"/>
  <c r="AZ477" i="2"/>
  <c r="AX476" i="2"/>
  <c r="AY476" i="2"/>
  <c r="AZ476" i="2"/>
  <c r="AX475" i="2"/>
  <c r="AY475" i="2"/>
  <c r="AZ475" i="2"/>
  <c r="AX474" i="2"/>
  <c r="AZ474" i="2"/>
  <c r="AY474" i="2"/>
  <c r="AX473" i="2"/>
  <c r="AZ473" i="2"/>
  <c r="AY473" i="2"/>
  <c r="AX472" i="2"/>
  <c r="AY472" i="2"/>
  <c r="AZ472" i="2"/>
  <c r="AX471" i="2"/>
  <c r="AZ471" i="2"/>
  <c r="AY471" i="2"/>
  <c r="AX470" i="2"/>
  <c r="AY470" i="2"/>
  <c r="AZ470" i="2"/>
  <c r="AX469" i="2"/>
  <c r="AZ469" i="2"/>
  <c r="AY469" i="2"/>
  <c r="AX468" i="2"/>
  <c r="AY468" i="2"/>
  <c r="AZ468" i="2"/>
  <c r="AX467" i="2"/>
  <c r="AZ467" i="2"/>
  <c r="AY467" i="2"/>
  <c r="AX466" i="2"/>
  <c r="AZ466" i="2"/>
  <c r="AY466" i="2"/>
  <c r="AX465" i="2"/>
  <c r="AY465" i="2"/>
  <c r="AZ465" i="2"/>
  <c r="AX464" i="2"/>
  <c r="AY464" i="2"/>
  <c r="AZ464" i="2"/>
  <c r="AX463" i="2"/>
  <c r="AY463" i="2"/>
  <c r="AZ463" i="2"/>
  <c r="AX462" i="2"/>
  <c r="AZ462" i="2"/>
  <c r="AY462" i="2"/>
  <c r="AX461" i="2"/>
  <c r="AZ461" i="2"/>
  <c r="AY461" i="2"/>
  <c r="AX460" i="2"/>
  <c r="AY460" i="2"/>
  <c r="AZ460" i="2"/>
  <c r="AX459" i="2"/>
  <c r="AZ459" i="2"/>
  <c r="AY459" i="2"/>
  <c r="AX458" i="2"/>
  <c r="AY458" i="2"/>
  <c r="AZ458" i="2"/>
  <c r="AX457" i="2"/>
  <c r="AZ457" i="2"/>
  <c r="AY457" i="2"/>
  <c r="AX456" i="2"/>
  <c r="AY456" i="2"/>
  <c r="AZ456" i="2"/>
  <c r="AX455" i="2"/>
  <c r="AZ455" i="2"/>
  <c r="AY455" i="2"/>
  <c r="AX454" i="2"/>
  <c r="AZ454" i="2"/>
  <c r="AY454" i="2"/>
  <c r="AX453" i="2"/>
  <c r="AZ453" i="2"/>
  <c r="AY453" i="2"/>
  <c r="AX452" i="2"/>
  <c r="AY452" i="2"/>
  <c r="AZ452" i="2"/>
  <c r="AX451" i="2"/>
  <c r="AY451" i="2"/>
  <c r="AZ451" i="2"/>
  <c r="AX450" i="2"/>
  <c r="AY450" i="2"/>
  <c r="AZ450" i="2"/>
  <c r="AX449" i="2"/>
  <c r="AZ449" i="2"/>
  <c r="AY449" i="2"/>
  <c r="AX448" i="2"/>
  <c r="AZ448" i="2"/>
  <c r="AY448" i="2"/>
  <c r="AX447" i="2"/>
  <c r="AY447" i="2"/>
  <c r="AZ447" i="2"/>
  <c r="AX446" i="2"/>
  <c r="AY446" i="2"/>
  <c r="AZ446" i="2"/>
  <c r="AX445" i="2"/>
  <c r="AY445" i="2"/>
  <c r="AZ445" i="2"/>
  <c r="AX444" i="2"/>
  <c r="AY444" i="2"/>
  <c r="AZ444" i="2"/>
  <c r="AX443" i="2"/>
  <c r="AZ443" i="2"/>
  <c r="AY443" i="2"/>
  <c r="AX442" i="2"/>
  <c r="AY442" i="2"/>
  <c r="AZ442" i="2"/>
  <c r="AX441" i="2"/>
  <c r="AY441" i="2"/>
  <c r="AZ441" i="2"/>
  <c r="AX440" i="2"/>
  <c r="AZ440" i="2"/>
  <c r="AY440" i="2"/>
  <c r="AX439" i="2"/>
  <c r="AY439" i="2"/>
  <c r="AZ439" i="2"/>
  <c r="AX438" i="2"/>
  <c r="AY438" i="2"/>
  <c r="AZ438" i="2"/>
  <c r="AX437" i="2"/>
  <c r="AZ437" i="2"/>
  <c r="AY437" i="2"/>
  <c r="AX436" i="2"/>
  <c r="AZ436" i="2"/>
  <c r="AY436" i="2"/>
  <c r="AX435" i="2"/>
  <c r="AY435" i="2"/>
  <c r="AZ435" i="2"/>
  <c r="AX434" i="2"/>
  <c r="AY434" i="2"/>
  <c r="AZ434" i="2"/>
  <c r="AX433" i="2"/>
  <c r="AZ433" i="2"/>
  <c r="AY433" i="2"/>
  <c r="AX432" i="2"/>
  <c r="AZ432" i="2"/>
  <c r="AY432" i="2"/>
  <c r="AX431" i="2"/>
  <c r="AY431" i="2"/>
  <c r="AZ431" i="2"/>
  <c r="AX430" i="2"/>
  <c r="AY430" i="2"/>
  <c r="AZ430" i="2"/>
  <c r="AX429" i="2"/>
  <c r="AY429" i="2"/>
  <c r="AX428" i="2"/>
  <c r="AZ428" i="2"/>
  <c r="AY428" i="2"/>
  <c r="AX427" i="2"/>
  <c r="AY427" i="2"/>
  <c r="AZ427" i="2"/>
  <c r="AX426" i="2"/>
  <c r="AY426" i="2"/>
  <c r="AZ426" i="2"/>
  <c r="AX425" i="2"/>
  <c r="AY425" i="2"/>
  <c r="AZ425" i="2"/>
  <c r="AX423" i="2"/>
  <c r="AY423" i="2"/>
  <c r="AZ423" i="2"/>
  <c r="AX424" i="2"/>
  <c r="AY424" i="2"/>
  <c r="AX422" i="2"/>
  <c r="AY422" i="2"/>
  <c r="AZ422" i="2"/>
  <c r="AX421" i="2"/>
  <c r="AZ421" i="2"/>
  <c r="AY421" i="2"/>
  <c r="AX420" i="2"/>
  <c r="AZ420" i="2"/>
  <c r="AY420" i="2"/>
  <c r="AX419" i="2"/>
  <c r="AZ419" i="2"/>
  <c r="AY419" i="2"/>
  <c r="AX418" i="2"/>
  <c r="AY418" i="2"/>
  <c r="AZ418" i="2"/>
  <c r="AX417" i="2"/>
  <c r="AZ417" i="2"/>
  <c r="AY417" i="2"/>
  <c r="AX416" i="2"/>
  <c r="AY416" i="2"/>
  <c r="AZ416" i="2"/>
  <c r="AX415" i="2"/>
  <c r="AY415" i="2"/>
  <c r="AZ415" i="2"/>
  <c r="AX414" i="2"/>
  <c r="AZ414" i="2"/>
  <c r="AY414" i="2"/>
  <c r="AX413" i="2"/>
  <c r="AZ413" i="2"/>
  <c r="AY413" i="2"/>
  <c r="AX412" i="2"/>
  <c r="AZ412" i="2"/>
  <c r="AY412" i="2"/>
  <c r="AX411" i="2"/>
  <c r="AY411" i="2"/>
  <c r="AZ411" i="2"/>
  <c r="AX410" i="2"/>
  <c r="AY410" i="2"/>
  <c r="AZ410" i="2"/>
  <c r="AX409" i="2"/>
  <c r="AY409" i="2"/>
  <c r="AZ409" i="2"/>
  <c r="AX408" i="2"/>
  <c r="AZ408" i="2"/>
  <c r="AY408" i="2"/>
  <c r="AX407" i="2"/>
  <c r="AY407" i="2"/>
  <c r="AZ407" i="2"/>
  <c r="AX406" i="2"/>
  <c r="AY406" i="2"/>
  <c r="AZ406" i="2"/>
  <c r="AX405" i="2"/>
  <c r="AY405" i="2"/>
  <c r="AZ405" i="2"/>
  <c r="AX404" i="2"/>
  <c r="AY404" i="2"/>
  <c r="AZ404" i="2"/>
  <c r="AX403" i="2"/>
  <c r="AZ403" i="2"/>
  <c r="AY403" i="2"/>
  <c r="AX402" i="2"/>
  <c r="AY402" i="2"/>
  <c r="AZ402" i="2"/>
  <c r="AX401" i="2"/>
  <c r="AZ401" i="2"/>
  <c r="AY401" i="2"/>
  <c r="AX400" i="2"/>
  <c r="AZ400" i="2"/>
  <c r="AY400" i="2"/>
  <c r="AX399" i="2"/>
  <c r="AY399" i="2"/>
  <c r="AZ399" i="2"/>
  <c r="AX398" i="2"/>
  <c r="AY398" i="2"/>
  <c r="AZ398" i="2"/>
  <c r="AX397" i="2"/>
  <c r="AZ397" i="2"/>
  <c r="AY397" i="2"/>
  <c r="AZ396" i="2"/>
  <c r="AX395" i="2"/>
  <c r="AZ395" i="2"/>
  <c r="AY395" i="2"/>
  <c r="AX394" i="2"/>
  <c r="AY394" i="2"/>
  <c r="AZ394" i="2"/>
  <c r="AX393" i="2"/>
  <c r="AY393" i="2"/>
  <c r="AZ393" i="2"/>
  <c r="AX392" i="2"/>
  <c r="AZ392" i="2"/>
  <c r="AY392" i="2"/>
  <c r="AX391" i="2"/>
  <c r="AY391" i="2"/>
  <c r="AZ391" i="2"/>
  <c r="AX390" i="2"/>
  <c r="AY390" i="2"/>
  <c r="AZ390" i="2"/>
  <c r="AX389" i="2"/>
  <c r="AY389" i="2"/>
  <c r="AZ389" i="2"/>
  <c r="AX388" i="2"/>
  <c r="AY388" i="2"/>
  <c r="AZ388" i="2"/>
  <c r="AX387" i="2"/>
  <c r="AZ387" i="2"/>
  <c r="AY387" i="2"/>
  <c r="AX386" i="2"/>
  <c r="AZ386" i="2"/>
  <c r="AY386" i="2"/>
  <c r="AX385" i="2"/>
  <c r="AZ385" i="2"/>
  <c r="AY385" i="2"/>
  <c r="AX384" i="2"/>
  <c r="AZ384" i="2"/>
  <c r="AY384" i="2"/>
  <c r="AX383" i="2"/>
  <c r="AZ383" i="2"/>
  <c r="AY383" i="2"/>
  <c r="AX382" i="2"/>
  <c r="AY382" i="2"/>
  <c r="AZ382" i="2"/>
  <c r="AX381" i="2"/>
  <c r="AZ381" i="2"/>
  <c r="AY381" i="2"/>
  <c r="AX380" i="2"/>
  <c r="AZ380" i="2"/>
  <c r="AY380" i="2"/>
  <c r="AX379" i="2"/>
  <c r="AY379" i="2"/>
  <c r="AZ379" i="2"/>
  <c r="AX378" i="2"/>
  <c r="AZ378" i="2"/>
  <c r="AY378" i="2"/>
  <c r="AX377" i="2"/>
  <c r="AZ377" i="2"/>
  <c r="AY377" i="2"/>
  <c r="AX376" i="2"/>
  <c r="AY376" i="2"/>
  <c r="AZ376" i="2"/>
  <c r="AX375" i="2"/>
  <c r="AY375" i="2"/>
  <c r="AZ375" i="2"/>
  <c r="AX374" i="2"/>
  <c r="AY374" i="2"/>
  <c r="AZ374" i="2"/>
  <c r="AX373" i="2"/>
  <c r="AZ373" i="2"/>
  <c r="AY373" i="2"/>
  <c r="AX372" i="2"/>
  <c r="AZ372" i="2"/>
  <c r="AY372" i="2"/>
  <c r="AX371" i="2"/>
  <c r="AY371" i="2"/>
  <c r="AZ371" i="2"/>
  <c r="AX370" i="2"/>
  <c r="AY370" i="2"/>
  <c r="AZ370" i="2"/>
  <c r="AX369" i="2"/>
  <c r="AY369" i="2"/>
  <c r="AZ369" i="2"/>
  <c r="AX368" i="2"/>
  <c r="AZ368" i="2"/>
  <c r="AY368" i="2"/>
  <c r="AX367" i="2"/>
  <c r="AZ367" i="2"/>
  <c r="AY367" i="2"/>
  <c r="AY325" i="2"/>
  <c r="AX325" i="2"/>
  <c r="AZ325" i="2"/>
  <c r="AY323" i="2"/>
  <c r="AX323" i="2"/>
  <c r="AZ323" i="2"/>
  <c r="AY321" i="2"/>
  <c r="AX321" i="2"/>
  <c r="AZ321" i="2"/>
  <c r="AY319" i="2"/>
  <c r="AZ319" i="2"/>
  <c r="AX319" i="2"/>
  <c r="AY317" i="2"/>
  <c r="AX317" i="2"/>
  <c r="AZ317" i="2"/>
  <c r="AY315" i="2"/>
  <c r="AX315" i="2"/>
  <c r="AZ315" i="2"/>
  <c r="AY313" i="2"/>
  <c r="AX313" i="2"/>
  <c r="AZ313" i="2"/>
  <c r="AY311" i="2"/>
  <c r="AZ311" i="2"/>
  <c r="AX311" i="2"/>
  <c r="AY309" i="2"/>
  <c r="AX309" i="2"/>
  <c r="AZ309" i="2"/>
  <c r="AY307" i="2"/>
  <c r="AZ307" i="2"/>
  <c r="AX307" i="2"/>
  <c r="AY305" i="2"/>
  <c r="AX305" i="2"/>
  <c r="AZ305" i="2"/>
  <c r="AY303" i="2"/>
  <c r="AZ303" i="2"/>
  <c r="AX303" i="2"/>
  <c r="AY301" i="2"/>
  <c r="AX301" i="2"/>
  <c r="AZ301" i="2"/>
  <c r="AY299" i="2"/>
  <c r="AZ299" i="2"/>
  <c r="AX299" i="2"/>
  <c r="AY297" i="2"/>
  <c r="AX297" i="2"/>
  <c r="AZ297" i="2"/>
  <c r="AY295" i="2"/>
  <c r="AZ295" i="2"/>
  <c r="AX295" i="2"/>
  <c r="AY293" i="2"/>
  <c r="AX293" i="2"/>
  <c r="AZ293" i="2"/>
  <c r="AY291" i="2"/>
  <c r="AZ291" i="2"/>
  <c r="AX291" i="2"/>
  <c r="AX289" i="2"/>
  <c r="AY289" i="2"/>
  <c r="AZ289" i="2"/>
  <c r="AY287" i="2"/>
  <c r="AX287" i="2"/>
  <c r="AZ287" i="2"/>
  <c r="AY285" i="2"/>
  <c r="AX285" i="2"/>
  <c r="AZ285" i="2"/>
  <c r="AZ283" i="2"/>
  <c r="AX283" i="2"/>
  <c r="AY283" i="2"/>
  <c r="AY281" i="2"/>
  <c r="AX281" i="2"/>
  <c r="AZ281" i="2"/>
  <c r="AY279" i="2"/>
  <c r="AZ279" i="2"/>
  <c r="AX279" i="2"/>
  <c r="AY277" i="2"/>
  <c r="AZ277" i="2"/>
  <c r="AX277" i="2"/>
  <c r="AY275" i="2"/>
  <c r="AX275" i="2"/>
  <c r="AZ275" i="2"/>
  <c r="AY273" i="2"/>
  <c r="AX273" i="2"/>
  <c r="AZ273" i="2"/>
  <c r="AY271" i="2"/>
  <c r="AZ271" i="2"/>
  <c r="AX271" i="2"/>
  <c r="AY269" i="2"/>
  <c r="AZ269" i="2"/>
  <c r="AX269" i="2"/>
  <c r="AY267" i="2"/>
  <c r="AZ267" i="2"/>
  <c r="AX267" i="2"/>
  <c r="AZ265" i="2"/>
  <c r="AY263" i="2"/>
  <c r="AX263" i="2"/>
  <c r="AZ263" i="2"/>
  <c r="AY261" i="2"/>
  <c r="AX261" i="2"/>
  <c r="AZ261" i="2"/>
  <c r="AY259" i="2"/>
  <c r="AX259" i="2"/>
  <c r="AZ259" i="2"/>
  <c r="AX257" i="2"/>
  <c r="AY257" i="2"/>
  <c r="AZ257" i="2"/>
  <c r="AY255" i="2"/>
  <c r="AZ255" i="2"/>
  <c r="AX255" i="2"/>
  <c r="AY253" i="2"/>
  <c r="AZ253" i="2"/>
  <c r="AX253" i="2"/>
  <c r="AY251" i="2"/>
  <c r="AX251" i="2"/>
  <c r="AZ251" i="2"/>
  <c r="AY249" i="2"/>
  <c r="AX249" i="2"/>
  <c r="AZ249" i="2"/>
  <c r="AY247" i="2"/>
  <c r="AZ247" i="2"/>
  <c r="AX247" i="2"/>
  <c r="AY245" i="2"/>
  <c r="AZ245" i="2"/>
  <c r="AX245" i="2"/>
  <c r="AY326" i="2"/>
  <c r="AX326" i="2"/>
  <c r="AZ326" i="2"/>
  <c r="AY324" i="2"/>
  <c r="AX324" i="2"/>
  <c r="AZ324" i="2"/>
  <c r="AX322" i="2"/>
  <c r="AY322" i="2"/>
  <c r="AZ322" i="2"/>
  <c r="AY320" i="2"/>
  <c r="AX320" i="2"/>
  <c r="AZ320" i="2"/>
  <c r="AY318" i="2"/>
  <c r="AX318" i="2"/>
  <c r="AZ318" i="2"/>
  <c r="AY316" i="2"/>
  <c r="AX316" i="2"/>
  <c r="AZ316" i="2"/>
  <c r="AX314" i="2"/>
  <c r="AY314" i="2"/>
  <c r="AZ314" i="2"/>
  <c r="AY312" i="2"/>
  <c r="AX312" i="2"/>
  <c r="AZ312" i="2"/>
  <c r="AY310" i="2"/>
  <c r="AX310" i="2"/>
  <c r="AZ310" i="2"/>
  <c r="AY308" i="2"/>
  <c r="AZ308" i="2"/>
  <c r="AX308" i="2"/>
  <c r="AY306" i="2"/>
  <c r="AZ306" i="2"/>
  <c r="AX306" i="2"/>
  <c r="AY304" i="2"/>
  <c r="AX304" i="2"/>
  <c r="AZ304" i="2"/>
  <c r="AY302" i="2"/>
  <c r="AX302" i="2"/>
  <c r="AZ302" i="2"/>
  <c r="AY300" i="2"/>
  <c r="AZ300" i="2"/>
  <c r="AX300" i="2"/>
  <c r="AY298" i="2"/>
  <c r="AZ298" i="2"/>
  <c r="AX298" i="2"/>
  <c r="AY296" i="2"/>
  <c r="AX296" i="2"/>
  <c r="AZ296" i="2"/>
  <c r="AY294" i="2"/>
  <c r="AX294" i="2"/>
  <c r="AZ294" i="2"/>
  <c r="AY292" i="2"/>
  <c r="AX292" i="2"/>
  <c r="AZ292" i="2"/>
  <c r="AY290" i="2"/>
  <c r="AX290" i="2"/>
  <c r="AZ290" i="2"/>
  <c r="AY288" i="2"/>
  <c r="AX288" i="2"/>
  <c r="AZ288" i="2"/>
  <c r="AY286" i="2"/>
  <c r="AX286" i="2"/>
  <c r="AZ286" i="2"/>
  <c r="AY284" i="2"/>
  <c r="AX284" i="2"/>
  <c r="AZ284" i="2"/>
  <c r="AY282" i="2"/>
  <c r="AZ282" i="2"/>
  <c r="AX282" i="2"/>
  <c r="AY280" i="2"/>
  <c r="AX280" i="2"/>
  <c r="AZ280" i="2"/>
  <c r="AY278" i="2"/>
  <c r="AZ278" i="2"/>
  <c r="AX278" i="2"/>
  <c r="AY276" i="2"/>
  <c r="AX276" i="2"/>
  <c r="AZ276" i="2"/>
  <c r="AY274" i="2"/>
  <c r="AZ274" i="2"/>
  <c r="AX274" i="2"/>
  <c r="AY272" i="2"/>
  <c r="AX272" i="2"/>
  <c r="AZ272" i="2"/>
  <c r="AY270" i="2"/>
  <c r="AZ270" i="2"/>
  <c r="AX270" i="2"/>
  <c r="AY268" i="2"/>
  <c r="AX268" i="2"/>
  <c r="AZ268" i="2"/>
  <c r="AY266" i="2"/>
  <c r="AX266" i="2"/>
  <c r="AZ266" i="2"/>
  <c r="AY264" i="2"/>
  <c r="AZ264" i="2"/>
  <c r="AX264" i="2"/>
  <c r="AY262" i="2"/>
  <c r="AX262" i="2"/>
  <c r="AZ262" i="2"/>
  <c r="AY260" i="2"/>
  <c r="AZ260" i="2"/>
  <c r="AX260" i="2"/>
  <c r="AY258" i="2"/>
  <c r="AX258" i="2"/>
  <c r="AZ258" i="2"/>
  <c r="AY256" i="2"/>
  <c r="AX256" i="2"/>
  <c r="AZ256" i="2"/>
  <c r="AY254" i="2"/>
  <c r="AZ254" i="2"/>
  <c r="AX254" i="2"/>
  <c r="AY252" i="2"/>
  <c r="AX252" i="2"/>
  <c r="AZ252" i="2"/>
  <c r="AY250" i="2"/>
  <c r="AZ250" i="2"/>
  <c r="AX250" i="2"/>
  <c r="AY248" i="2"/>
  <c r="AX248" i="2"/>
  <c r="AZ248" i="2"/>
  <c r="AY246" i="2"/>
  <c r="AZ246" i="2"/>
  <c r="AX246" i="2"/>
  <c r="AX706" i="2"/>
  <c r="AY706" i="2"/>
  <c r="AZ706" i="2"/>
  <c r="AX707" i="2"/>
  <c r="AZ707" i="2"/>
  <c r="AY707" i="2"/>
  <c r="AX705" i="2"/>
  <c r="AZ705" i="2"/>
  <c r="AY705" i="2"/>
  <c r="AX704" i="2"/>
  <c r="AY704" i="2"/>
  <c r="AZ704" i="2"/>
  <c r="AX703" i="2"/>
  <c r="AY703" i="2"/>
  <c r="AZ703" i="2"/>
  <c r="AX702" i="2"/>
  <c r="AZ702" i="2"/>
  <c r="AY702" i="2"/>
  <c r="AX701" i="2"/>
  <c r="AY701" i="2"/>
  <c r="AZ701" i="2"/>
  <c r="AX700" i="2"/>
  <c r="AY700" i="2"/>
  <c r="AZ700" i="2"/>
  <c r="AX699" i="2"/>
  <c r="AY699" i="2"/>
  <c r="AZ699" i="2"/>
  <c r="AX698" i="2"/>
  <c r="AY698" i="2"/>
  <c r="AZ698" i="2"/>
  <c r="AX697" i="2"/>
  <c r="AZ697" i="2"/>
  <c r="AY697" i="2"/>
  <c r="AX696" i="2"/>
  <c r="AY696" i="2"/>
  <c r="AZ696" i="2"/>
  <c r="AX695" i="2"/>
  <c r="AZ695" i="2"/>
  <c r="AY695" i="2"/>
  <c r="AX243" i="2"/>
  <c r="AY243" i="2"/>
  <c r="AZ243" i="2"/>
  <c r="AX241" i="2"/>
  <c r="AZ241" i="2"/>
  <c r="AY241" i="2"/>
  <c r="AX239" i="2"/>
  <c r="AZ239" i="2"/>
  <c r="AY239" i="2"/>
  <c r="AX237" i="2"/>
  <c r="AZ237" i="2"/>
  <c r="AY237" i="2"/>
  <c r="AY235" i="2"/>
  <c r="AX235" i="2"/>
  <c r="AZ235" i="2"/>
  <c r="AX244" i="2"/>
  <c r="AY244" i="2"/>
  <c r="AZ244" i="2"/>
  <c r="AX242" i="2"/>
  <c r="AZ242" i="2"/>
  <c r="AY242" i="2"/>
  <c r="AY240" i="2"/>
  <c r="AZ240" i="2"/>
  <c r="AX240" i="2"/>
  <c r="AX238" i="2"/>
  <c r="AY238" i="2"/>
  <c r="AZ238" i="2"/>
  <c r="AY236" i="2"/>
  <c r="AZ236" i="2"/>
  <c r="AX236" i="2"/>
  <c r="AZ234" i="2"/>
  <c r="AY234" i="2"/>
  <c r="AX234" i="2"/>
  <c r="E1095" i="1"/>
  <c r="E1096" i="1"/>
  <c r="E1097" i="1"/>
  <c r="E1098" i="1"/>
  <c r="E1099" i="1"/>
  <c r="E1100" i="1"/>
  <c r="E1101" i="1"/>
  <c r="E1102" i="1"/>
  <c r="E1103" i="1"/>
  <c r="E1104" i="1"/>
  <c r="AE1103" i="2" l="1"/>
  <c r="AS1103" i="2" s="1"/>
  <c r="AJ1103" i="2"/>
  <c r="AK1103" i="2" s="1"/>
  <c r="AL1103" i="2"/>
  <c r="AE1101" i="2"/>
  <c r="AS1101" i="2" s="1"/>
  <c r="AJ1101" i="2"/>
  <c r="AK1101" i="2" s="1"/>
  <c r="AL1101" i="2"/>
  <c r="AE1099" i="2"/>
  <c r="AS1099" i="2" s="1"/>
  <c r="AJ1099" i="2"/>
  <c r="AK1099" i="2" s="1"/>
  <c r="AL1099" i="2"/>
  <c r="AE1097" i="2"/>
  <c r="AS1097" i="2" s="1"/>
  <c r="AJ1097" i="2"/>
  <c r="AK1097" i="2" s="1"/>
  <c r="AL1097" i="2"/>
  <c r="AE1095" i="2"/>
  <c r="AS1095" i="2" s="1"/>
  <c r="AJ1095" i="2"/>
  <c r="AK1095" i="2" s="1"/>
  <c r="AL1095" i="2"/>
  <c r="AE1104" i="2"/>
  <c r="AS1104" i="2" s="1"/>
  <c r="AJ1104" i="2"/>
  <c r="AK1104" i="2" s="1"/>
  <c r="AL1104" i="2"/>
  <c r="AE1102" i="2"/>
  <c r="AS1102" i="2" s="1"/>
  <c r="AJ1102" i="2"/>
  <c r="AK1102" i="2" s="1"/>
  <c r="AL1102" i="2"/>
  <c r="AE1100" i="2"/>
  <c r="AS1100" i="2" s="1"/>
  <c r="AJ1100" i="2"/>
  <c r="AK1100" i="2" s="1"/>
  <c r="AL1100" i="2"/>
  <c r="AE1098" i="2"/>
  <c r="AS1098" i="2" s="1"/>
  <c r="AJ1098" i="2"/>
  <c r="AK1098" i="2" s="1"/>
  <c r="AL1098" i="2"/>
  <c r="AE1096" i="2"/>
  <c r="AS1096" i="2" s="1"/>
  <c r="AJ1096" i="2"/>
  <c r="AK1096" i="2" s="1"/>
  <c r="AL1096" i="2"/>
  <c r="N1709" i="1"/>
  <c r="N1708" i="1"/>
  <c r="N1707" i="1"/>
  <c r="N1706" i="1"/>
  <c r="N1705" i="1"/>
  <c r="N1704" i="1"/>
  <c r="N1703" i="1"/>
  <c r="N1702" i="1"/>
  <c r="N1701" i="1"/>
  <c r="N1700" i="1"/>
  <c r="N1699" i="1"/>
  <c r="N1698" i="1"/>
  <c r="N1697" i="1"/>
  <c r="N1696" i="1"/>
  <c r="N1695" i="1"/>
  <c r="N1694" i="1"/>
  <c r="N1693" i="1"/>
  <c r="N1692" i="1"/>
  <c r="N1691" i="1"/>
  <c r="N1690" i="1"/>
  <c r="N1689" i="1"/>
  <c r="N1688" i="1"/>
  <c r="N1687" i="1"/>
  <c r="N1686" i="1"/>
  <c r="N1685" i="1"/>
  <c r="N1684" i="1"/>
  <c r="N1683" i="1"/>
  <c r="N1682" i="1"/>
  <c r="N1681" i="1"/>
  <c r="N1680" i="1"/>
  <c r="N1679" i="1"/>
  <c r="N1678" i="1"/>
  <c r="N1677" i="1"/>
  <c r="N1676" i="1"/>
  <c r="N1675" i="1"/>
  <c r="N1674" i="1"/>
  <c r="N1673" i="1"/>
  <c r="N1672" i="1"/>
  <c r="N1671" i="1"/>
  <c r="N1670" i="1"/>
  <c r="N1669" i="1"/>
  <c r="N1668" i="1"/>
  <c r="N1667" i="1"/>
  <c r="N1666" i="1"/>
  <c r="N1665" i="1"/>
  <c r="N1664" i="1"/>
  <c r="N1663" i="1"/>
  <c r="N1662" i="1"/>
  <c r="N1661" i="1"/>
  <c r="N1660" i="1"/>
  <c r="N1659" i="1"/>
  <c r="N1658" i="1"/>
  <c r="N1657" i="1"/>
  <c r="N1656" i="1"/>
  <c r="N1655" i="1"/>
  <c r="N1654" i="1"/>
  <c r="N1653" i="1"/>
  <c r="N1652" i="1"/>
  <c r="N1651" i="1"/>
  <c r="N1650" i="1"/>
  <c r="N1649" i="1"/>
  <c r="N1648" i="1"/>
  <c r="N1647" i="1"/>
  <c r="N1646" i="1"/>
  <c r="N1645" i="1"/>
  <c r="N1644" i="1"/>
  <c r="N1643" i="1"/>
  <c r="N1642" i="1"/>
  <c r="N1641" i="1"/>
  <c r="BB1096" i="2" l="1"/>
  <c r="BC1096" i="2"/>
  <c r="BB1100" i="2"/>
  <c r="BC1100" i="2"/>
  <c r="BB1104" i="2"/>
  <c r="BC1104" i="2"/>
  <c r="BC1097" i="2"/>
  <c r="BB1097" i="2"/>
  <c r="BB1101" i="2"/>
  <c r="BC1101" i="2"/>
  <c r="BC1098" i="2"/>
  <c r="BB1098" i="2"/>
  <c r="BC1102" i="2"/>
  <c r="BB1102" i="2"/>
  <c r="BB1095" i="2"/>
  <c r="BC1095" i="2"/>
  <c r="BB1099" i="2"/>
  <c r="BC1099" i="2"/>
  <c r="BB1103" i="2"/>
  <c r="BC1103" i="2"/>
  <c r="A397" i="1"/>
  <c r="A398" i="1"/>
  <c r="J443" i="5" l="1"/>
  <c r="AZ837" i="1" l="1"/>
  <c r="AZ887" i="1"/>
  <c r="AZ930" i="1"/>
  <c r="AZ838" i="1"/>
  <c r="AZ886" i="1"/>
  <c r="AZ929" i="1"/>
  <c r="AZ825" i="1" l="1"/>
  <c r="AZ824" i="1"/>
  <c r="AZ918" i="1"/>
  <c r="AZ978" i="1"/>
  <c r="AZ919" i="1"/>
  <c r="AZ977" i="1"/>
  <c r="AZ827" i="1"/>
  <c r="AZ920" i="1"/>
  <c r="AZ980" i="1"/>
  <c r="AZ826" i="1"/>
  <c r="AZ979" i="1"/>
  <c r="J28" i="5" l="1"/>
  <c r="AO396" i="2" l="1"/>
  <c r="J562" i="5" l="1"/>
  <c r="J561" i="5"/>
  <c r="J560" i="5"/>
  <c r="J559" i="5"/>
  <c r="J558" i="5"/>
  <c r="J557" i="5"/>
  <c r="J556" i="5"/>
  <c r="J555" i="5"/>
  <c r="J554" i="5"/>
  <c r="J553" i="5"/>
  <c r="J552" i="5"/>
  <c r="J551" i="5"/>
  <c r="J550" i="5"/>
  <c r="J549" i="5"/>
  <c r="J548" i="5"/>
  <c r="J547" i="5"/>
  <c r="J546" i="5"/>
  <c r="J545" i="5" l="1"/>
  <c r="J544" i="5"/>
  <c r="J543" i="5"/>
  <c r="J542" i="5"/>
  <c r="J541" i="5"/>
  <c r="J540" i="5"/>
  <c r="J539" i="5"/>
  <c r="J538" i="5"/>
  <c r="J537" i="5"/>
  <c r="J536" i="5"/>
  <c r="J535" i="5"/>
  <c r="J534" i="5"/>
  <c r="J533" i="5"/>
  <c r="J532" i="5"/>
  <c r="J531" i="5"/>
  <c r="J530" i="5"/>
  <c r="J529" i="5"/>
  <c r="AZ716" i="1"/>
  <c r="J498" i="5"/>
  <c r="J493" i="5"/>
  <c r="J492" i="5"/>
  <c r="J491" i="5"/>
  <c r="J490" i="5"/>
  <c r="J489" i="5"/>
  <c r="J488" i="5"/>
  <c r="J487" i="5"/>
  <c r="J486" i="5"/>
  <c r="AZ502" i="1" s="1"/>
  <c r="J485" i="5"/>
  <c r="J484" i="5"/>
  <c r="J483" i="5"/>
  <c r="J482" i="5"/>
  <c r="J481" i="5"/>
  <c r="J480" i="5"/>
  <c r="J479" i="5"/>
  <c r="J478" i="5"/>
  <c r="J477" i="5"/>
  <c r="J476" i="5"/>
  <c r="J475" i="5"/>
  <c r="J474" i="5"/>
  <c r="J473" i="5"/>
  <c r="J472" i="5"/>
  <c r="J470" i="5"/>
  <c r="J468" i="5"/>
  <c r="J467" i="5"/>
  <c r="J466" i="5"/>
  <c r="J465" i="5"/>
  <c r="AZ692" i="1" s="1"/>
  <c r="J464" i="5"/>
  <c r="AZ817" i="1" l="1"/>
  <c r="AZ934" i="1"/>
  <c r="AZ970" i="1"/>
  <c r="AZ965" i="1"/>
  <c r="AZ843" i="1"/>
  <c r="AZ778" i="1"/>
  <c r="AZ933" i="1"/>
  <c r="AZ890" i="1"/>
  <c r="AZ939" i="1"/>
  <c r="AZ851" i="1"/>
  <c r="AZ966" i="1"/>
  <c r="AZ784" i="1"/>
  <c r="AZ935" i="1"/>
  <c r="AZ844" i="1"/>
  <c r="AZ892" i="1"/>
  <c r="AZ751" i="1"/>
  <c r="AZ968" i="1"/>
  <c r="AZ752" i="1"/>
  <c r="AZ907" i="1"/>
  <c r="AZ874" i="1"/>
  <c r="AZ738" i="1"/>
  <c r="AZ750" i="1"/>
  <c r="AZ872" i="1"/>
  <c r="AZ821" i="1"/>
  <c r="AZ805" i="1"/>
  <c r="AZ832" i="1"/>
  <c r="AZ880" i="1"/>
  <c r="AZ924" i="1"/>
  <c r="AZ984" i="1"/>
  <c r="AZ806" i="1"/>
  <c r="AZ834" i="1"/>
  <c r="AZ882" i="1"/>
  <c r="AZ925" i="1"/>
  <c r="AZ985" i="1"/>
  <c r="AZ809" i="1"/>
  <c r="AZ889" i="1"/>
  <c r="AZ850" i="1"/>
  <c r="AZ891" i="1"/>
  <c r="AZ911" i="1"/>
  <c r="AZ808" i="1"/>
  <c r="AZ846" i="1"/>
  <c r="AZ873" i="1"/>
  <c r="AZ833" i="1"/>
  <c r="AZ883" i="1"/>
  <c r="AZ926" i="1"/>
  <c r="AZ988" i="1"/>
  <c r="AZ989" i="1"/>
  <c r="AZ785" i="1"/>
  <c r="AZ845" i="1"/>
  <c r="AZ893" i="1"/>
  <c r="AZ905" i="1"/>
  <c r="AZ894" i="1"/>
  <c r="AZ696" i="1"/>
  <c r="AZ719" i="1"/>
  <c r="J3015" i="5"/>
  <c r="E186" i="1" l="1"/>
  <c r="E187" i="1"/>
  <c r="E188" i="1"/>
  <c r="E191" i="1"/>
  <c r="J1003" i="5"/>
  <c r="J1002" i="5"/>
  <c r="AZ855" i="1" s="1"/>
  <c r="J1001" i="5"/>
  <c r="J1000" i="5"/>
  <c r="J999" i="5"/>
  <c r="J998" i="5"/>
  <c r="AZ879" i="1" s="1"/>
  <c r="J997" i="5"/>
  <c r="J996" i="5"/>
  <c r="J995" i="5"/>
  <c r="J994" i="5"/>
  <c r="J993" i="5"/>
  <c r="J992" i="5"/>
  <c r="J991" i="5"/>
  <c r="AZ397" i="1" s="1"/>
  <c r="J990" i="5"/>
  <c r="J989" i="5"/>
  <c r="J988" i="5"/>
  <c r="J987" i="5"/>
  <c r="J986" i="5"/>
  <c r="J985" i="5"/>
  <c r="J984" i="5"/>
  <c r="J983" i="5"/>
  <c r="J982" i="5"/>
  <c r="J981" i="5"/>
  <c r="J980" i="5"/>
  <c r="J979" i="5"/>
  <c r="J978" i="5"/>
  <c r="J977" i="5"/>
  <c r="J976" i="5"/>
  <c r="J975" i="5"/>
  <c r="J974" i="5"/>
  <c r="J973" i="5"/>
  <c r="J972" i="5"/>
  <c r="J971" i="5"/>
  <c r="J970" i="5"/>
  <c r="J969" i="5"/>
  <c r="J968" i="5"/>
  <c r="J967" i="5"/>
  <c r="J966" i="5"/>
  <c r="J965" i="5"/>
  <c r="J964" i="5"/>
  <c r="J963" i="5"/>
  <c r="J962" i="5"/>
  <c r="J961" i="5"/>
  <c r="J960" i="5"/>
  <c r="J959" i="5"/>
  <c r="J958" i="5"/>
  <c r="J957" i="5"/>
  <c r="J956" i="5"/>
  <c r="J955" i="5"/>
  <c r="J954" i="5"/>
  <c r="J953" i="5"/>
  <c r="J952" i="5"/>
  <c r="J951" i="5"/>
  <c r="J950" i="5"/>
  <c r="AZ495" i="1" s="1"/>
  <c r="J949" i="5"/>
  <c r="J948" i="5"/>
  <c r="J947" i="5"/>
  <c r="J946" i="5"/>
  <c r="J945" i="5"/>
  <c r="J944" i="5"/>
  <c r="J943" i="5"/>
  <c r="J942" i="5"/>
  <c r="J941" i="5"/>
  <c r="J940" i="5"/>
  <c r="J939" i="5"/>
  <c r="J938" i="5"/>
  <c r="J937" i="5"/>
  <c r="J936" i="5"/>
  <c r="J934" i="5"/>
  <c r="J933" i="5"/>
  <c r="J932" i="5"/>
  <c r="J931" i="5"/>
  <c r="J930" i="5"/>
  <c r="J929" i="5"/>
  <c r="AZ518" i="1" s="1"/>
  <c r="J928" i="5"/>
  <c r="J927" i="5"/>
  <c r="AZ340" i="1" s="1"/>
  <c r="J926" i="5"/>
  <c r="AZ761" i="1" s="1"/>
  <c r="J925" i="5"/>
  <c r="J924" i="5"/>
  <c r="AZ520" i="1" s="1"/>
  <c r="J923" i="5"/>
  <c r="J922" i="5"/>
  <c r="J921" i="5"/>
  <c r="J920" i="5"/>
  <c r="AZ496" i="1" s="1"/>
  <c r="J919" i="5"/>
  <c r="J918" i="5"/>
  <c r="J917" i="5"/>
  <c r="J916" i="5"/>
  <c r="J915" i="5"/>
  <c r="AZ762" i="1" s="1"/>
  <c r="J914" i="5"/>
  <c r="J913" i="5"/>
  <c r="J912" i="5"/>
  <c r="J911" i="5"/>
  <c r="J910" i="5"/>
  <c r="J909" i="5"/>
  <c r="J906" i="5"/>
  <c r="J905" i="5"/>
  <c r="J904" i="5"/>
  <c r="J903" i="5"/>
  <c r="J902" i="5"/>
  <c r="J901" i="5"/>
  <c r="J900" i="5"/>
  <c r="J899" i="5"/>
  <c r="J898" i="5"/>
  <c r="J897" i="5"/>
  <c r="J896" i="5"/>
  <c r="J895" i="5"/>
  <c r="J894" i="5"/>
  <c r="J893" i="5"/>
  <c r="J892" i="5"/>
  <c r="J891" i="5"/>
  <c r="J890" i="5"/>
  <c r="J889" i="5"/>
  <c r="J888" i="5"/>
  <c r="J887" i="5"/>
  <c r="J886" i="5"/>
  <c r="J885" i="5"/>
  <c r="J884" i="5"/>
  <c r="J883" i="5"/>
  <c r="J882" i="5"/>
  <c r="J881" i="5"/>
  <c r="J880" i="5"/>
  <c r="J879" i="5"/>
  <c r="J878" i="5"/>
  <c r="J877" i="5"/>
  <c r="J876" i="5"/>
  <c r="J875" i="5"/>
  <c r="J874" i="5"/>
  <c r="J873" i="5"/>
  <c r="J872" i="5"/>
  <c r="J871" i="5"/>
  <c r="J870" i="5"/>
  <c r="J869" i="5"/>
  <c r="J868" i="5"/>
  <c r="J867" i="5"/>
  <c r="J866" i="5"/>
  <c r="J865" i="5"/>
  <c r="J864" i="5"/>
  <c r="J863" i="5"/>
  <c r="J862" i="5"/>
  <c r="J861" i="5"/>
  <c r="J860" i="5"/>
  <c r="J859" i="5"/>
  <c r="J858" i="5"/>
  <c r="J857" i="5"/>
  <c r="J856" i="5"/>
  <c r="J855" i="5"/>
  <c r="J854" i="5"/>
  <c r="J853" i="5"/>
  <c r="J852" i="5"/>
  <c r="J851" i="5"/>
  <c r="J850" i="5"/>
  <c r="J849" i="5"/>
  <c r="J848" i="5"/>
  <c r="J847" i="5"/>
  <c r="J846" i="5"/>
  <c r="J845" i="5"/>
  <c r="J844" i="5"/>
  <c r="J843" i="5"/>
  <c r="J842" i="5"/>
  <c r="J841" i="5"/>
  <c r="J840" i="5"/>
  <c r="J839" i="5"/>
  <c r="J838" i="5"/>
  <c r="J837" i="5"/>
  <c r="J836" i="5"/>
  <c r="J835" i="5"/>
  <c r="J834" i="5"/>
  <c r="J833" i="5"/>
  <c r="J832" i="5"/>
  <c r="J831" i="5"/>
  <c r="J830" i="5"/>
  <c r="J829" i="5"/>
  <c r="J828" i="5"/>
  <c r="J827" i="5"/>
  <c r="J826" i="5"/>
  <c r="J825" i="5"/>
  <c r="J824" i="5"/>
  <c r="J823" i="5"/>
  <c r="J822" i="5"/>
  <c r="J821" i="5"/>
  <c r="J820" i="5"/>
  <c r="J819" i="5"/>
  <c r="J818" i="5"/>
  <c r="J817" i="5"/>
  <c r="J816" i="5"/>
  <c r="J815" i="5"/>
  <c r="J814" i="5"/>
  <c r="J813" i="5"/>
  <c r="J812" i="5"/>
  <c r="J811" i="5"/>
  <c r="J810" i="5"/>
  <c r="J809" i="5"/>
  <c r="J808" i="5"/>
  <c r="J807" i="5"/>
  <c r="J806" i="5"/>
  <c r="J805" i="5"/>
  <c r="J804" i="5"/>
  <c r="J803" i="5"/>
  <c r="J802" i="5"/>
  <c r="J801" i="5"/>
  <c r="J800" i="5"/>
  <c r="J799" i="5"/>
  <c r="J798" i="5"/>
  <c r="J797" i="5"/>
  <c r="J796" i="5"/>
  <c r="J795" i="5"/>
  <c r="J794" i="5"/>
  <c r="J793" i="5"/>
  <c r="J792" i="5"/>
  <c r="J791" i="5"/>
  <c r="J790" i="5"/>
  <c r="J789" i="5"/>
  <c r="J788" i="5"/>
  <c r="J787" i="5"/>
  <c r="J786" i="5"/>
  <c r="J785" i="5"/>
  <c r="J784" i="5"/>
  <c r="J783" i="5"/>
  <c r="J782" i="5"/>
  <c r="J781" i="5"/>
  <c r="J780" i="5"/>
  <c r="J779" i="5"/>
  <c r="J778" i="5"/>
  <c r="J777" i="5"/>
  <c r="J776" i="5"/>
  <c r="J775" i="5"/>
  <c r="J774" i="5"/>
  <c r="J773" i="5"/>
  <c r="J772" i="5"/>
  <c r="J771" i="5"/>
  <c r="J770" i="5"/>
  <c r="J769" i="5"/>
  <c r="J768" i="5"/>
  <c r="J767" i="5"/>
  <c r="J766" i="5"/>
  <c r="J765" i="5"/>
  <c r="J764" i="5"/>
  <c r="J763" i="5"/>
  <c r="J762" i="5"/>
  <c r="J761" i="5"/>
  <c r="J760" i="5"/>
  <c r="J759" i="5"/>
  <c r="J758" i="5"/>
  <c r="J757" i="5"/>
  <c r="J756" i="5"/>
  <c r="J755" i="5"/>
  <c r="J754" i="5"/>
  <c r="J753" i="5"/>
  <c r="J752" i="5"/>
  <c r="J751" i="5"/>
  <c r="J750" i="5"/>
  <c r="J749" i="5"/>
  <c r="J748" i="5"/>
  <c r="J747" i="5"/>
  <c r="J746" i="5"/>
  <c r="J745" i="5"/>
  <c r="J744" i="5"/>
  <c r="J743" i="5"/>
  <c r="J742" i="5"/>
  <c r="J741" i="5"/>
  <c r="J740" i="5"/>
  <c r="J739" i="5"/>
  <c r="J738" i="5"/>
  <c r="J737" i="5"/>
  <c r="J736" i="5"/>
  <c r="J735" i="5"/>
  <c r="J734" i="5"/>
  <c r="J733" i="5"/>
  <c r="J732" i="5"/>
  <c r="J731" i="5"/>
  <c r="J730" i="5"/>
  <c r="J729" i="5"/>
  <c r="J728" i="5"/>
  <c r="J727" i="5"/>
  <c r="J726" i="5"/>
  <c r="J725" i="5"/>
  <c r="J724" i="5"/>
  <c r="J723" i="5"/>
  <c r="J722" i="5"/>
  <c r="J721" i="5"/>
  <c r="J720" i="5"/>
  <c r="J719" i="5"/>
  <c r="J718" i="5"/>
  <c r="J717" i="5"/>
  <c r="J716" i="5"/>
  <c r="J715" i="5"/>
  <c r="J714" i="5"/>
  <c r="J713" i="5"/>
  <c r="J712" i="5"/>
  <c r="J711" i="5"/>
  <c r="J710" i="5"/>
  <c r="J709" i="5"/>
  <c r="J708" i="5"/>
  <c r="J707" i="5"/>
  <c r="J706" i="5"/>
  <c r="J705" i="5"/>
  <c r="J704" i="5"/>
  <c r="J703" i="5"/>
  <c r="J702" i="5"/>
  <c r="J701" i="5"/>
  <c r="J700" i="5"/>
  <c r="J699" i="5"/>
  <c r="J698" i="5"/>
  <c r="J697" i="5"/>
  <c r="J696" i="5"/>
  <c r="J695" i="5"/>
  <c r="J694" i="5"/>
  <c r="J693" i="5"/>
  <c r="J692" i="5"/>
  <c r="J691" i="5"/>
  <c r="J690" i="5"/>
  <c r="J689" i="5"/>
  <c r="J688" i="5"/>
  <c r="J687" i="5"/>
  <c r="J686" i="5"/>
  <c r="J685" i="5"/>
  <c r="J684" i="5"/>
  <c r="J683" i="5"/>
  <c r="J682" i="5"/>
  <c r="J681" i="5"/>
  <c r="J680" i="5"/>
  <c r="J679" i="5"/>
  <c r="J678" i="5"/>
  <c r="J677" i="5"/>
  <c r="J676" i="5"/>
  <c r="J675" i="5"/>
  <c r="J674" i="5"/>
  <c r="J673" i="5"/>
  <c r="J672" i="5"/>
  <c r="J671" i="5"/>
  <c r="J670" i="5"/>
  <c r="J669" i="5"/>
  <c r="J668" i="5"/>
  <c r="J667" i="5"/>
  <c r="J666" i="5"/>
  <c r="J665" i="5"/>
  <c r="J664" i="5"/>
  <c r="J663" i="5"/>
  <c r="J662" i="5"/>
  <c r="J661" i="5"/>
  <c r="J660" i="5"/>
  <c r="J659" i="5"/>
  <c r="J658" i="5"/>
  <c r="J657" i="5"/>
  <c r="J656" i="5"/>
  <c r="J655" i="5"/>
  <c r="J654" i="5"/>
  <c r="J653" i="5"/>
  <c r="J652" i="5"/>
  <c r="J651" i="5"/>
  <c r="J650" i="5"/>
  <c r="J649" i="5"/>
  <c r="J648" i="5"/>
  <c r="J647" i="5"/>
  <c r="J646" i="5"/>
  <c r="J645" i="5"/>
  <c r="J644" i="5"/>
  <c r="J643" i="5"/>
  <c r="J642" i="5"/>
  <c r="J641" i="5"/>
  <c r="J640" i="5"/>
  <c r="J639" i="5"/>
  <c r="J638" i="5"/>
  <c r="J637" i="5"/>
  <c r="J636" i="5"/>
  <c r="J635" i="5"/>
  <c r="J634" i="5"/>
  <c r="J463" i="5"/>
  <c r="J462" i="5"/>
  <c r="J461" i="5"/>
  <c r="J460" i="5"/>
  <c r="J459" i="5"/>
  <c r="J458" i="5"/>
  <c r="J457" i="5"/>
  <c r="J456" i="5"/>
  <c r="J455" i="5"/>
  <c r="J454" i="5"/>
  <c r="J453" i="5"/>
  <c r="J452" i="5"/>
  <c r="J451" i="5"/>
  <c r="J450" i="5"/>
  <c r="J449" i="5"/>
  <c r="J448" i="5"/>
  <c r="J447" i="5"/>
  <c r="J446" i="5"/>
  <c r="J445" i="5"/>
  <c r="J444" i="5"/>
  <c r="AZ609" i="1" s="1"/>
  <c r="J442" i="5"/>
  <c r="J441" i="5"/>
  <c r="J438" i="5"/>
  <c r="J437" i="5"/>
  <c r="J436" i="5"/>
  <c r="J435" i="5"/>
  <c r="J434" i="5"/>
  <c r="J433" i="5"/>
  <c r="J432" i="5"/>
  <c r="J431" i="5"/>
  <c r="J430" i="5"/>
  <c r="J429" i="5"/>
  <c r="J428" i="5"/>
  <c r="J427" i="5"/>
  <c r="J426" i="5"/>
  <c r="J425" i="5"/>
  <c r="J424" i="5"/>
  <c r="AZ509" i="1" s="1"/>
  <c r="J423" i="5"/>
  <c r="AZ967" i="1" s="1"/>
  <c r="J422" i="5"/>
  <c r="AZ508" i="1" s="1"/>
  <c r="J421" i="5"/>
  <c r="J420" i="5"/>
  <c r="J419" i="5"/>
  <c r="J418" i="5"/>
  <c r="J417" i="5"/>
  <c r="J416" i="5"/>
  <c r="J415" i="5"/>
  <c r="J414" i="5"/>
  <c r="J413" i="5"/>
  <c r="J412" i="5"/>
  <c r="J411" i="5"/>
  <c r="J410" i="5"/>
  <c r="J409" i="5"/>
  <c r="J408" i="5"/>
  <c r="J407" i="5"/>
  <c r="J406" i="5"/>
  <c r="J405" i="5"/>
  <c r="AZ499" i="1" s="1"/>
  <c r="J404" i="5"/>
  <c r="J403" i="5"/>
  <c r="J402" i="5"/>
  <c r="J400" i="5"/>
  <c r="J399" i="5"/>
  <c r="J398" i="5"/>
  <c r="J397" i="5"/>
  <c r="J396" i="5"/>
  <c r="J395" i="5"/>
  <c r="J394" i="5"/>
  <c r="J393" i="5"/>
  <c r="J392" i="5"/>
  <c r="J390" i="5"/>
  <c r="J389" i="5"/>
  <c r="J388" i="5"/>
  <c r="J387" i="5"/>
  <c r="J386" i="5"/>
  <c r="J385" i="5"/>
  <c r="J384" i="5"/>
  <c r="J383" i="5"/>
  <c r="J382" i="5"/>
  <c r="J381" i="5"/>
  <c r="J380" i="5"/>
  <c r="J379" i="5"/>
  <c r="J378" i="5"/>
  <c r="J377" i="5"/>
  <c r="J376" i="5"/>
  <c r="J375" i="5"/>
  <c r="J374" i="5"/>
  <c r="J373" i="5"/>
  <c r="J372" i="5"/>
  <c r="J370" i="5"/>
  <c r="J362" i="5"/>
  <c r="J361" i="5"/>
  <c r="J360" i="5"/>
  <c r="J359" i="5"/>
  <c r="J358" i="5"/>
  <c r="J357" i="5"/>
  <c r="J356" i="5"/>
  <c r="J355" i="5"/>
  <c r="J354" i="5"/>
  <c r="J353" i="5"/>
  <c r="J352" i="5"/>
  <c r="J351" i="5"/>
  <c r="J350" i="5"/>
  <c r="J349" i="5"/>
  <c r="J348" i="5"/>
  <c r="J347" i="5"/>
  <c r="J346" i="5"/>
  <c r="J345" i="5"/>
  <c r="J344" i="5"/>
  <c r="J343" i="5"/>
  <c r="J342" i="5"/>
  <c r="J341" i="5"/>
  <c r="J340" i="5"/>
  <c r="J339" i="5"/>
  <c r="J338" i="5"/>
  <c r="J337" i="5"/>
  <c r="J336" i="5"/>
  <c r="J335" i="5"/>
  <c r="J334" i="5"/>
  <c r="J333" i="5"/>
  <c r="J332" i="5"/>
  <c r="J331" i="5"/>
  <c r="J330" i="5"/>
  <c r="J329" i="5"/>
  <c r="J328" i="5"/>
  <c r="J327" i="5"/>
  <c r="J326" i="5"/>
  <c r="J325" i="5"/>
  <c r="J324" i="5"/>
  <c r="J323" i="5"/>
  <c r="J322" i="5"/>
  <c r="J321" i="5"/>
  <c r="AZ804" i="1" s="1"/>
  <c r="J320" i="5"/>
  <c r="AZ803" i="1" s="1"/>
  <c r="J319" i="5"/>
  <c r="J318" i="5"/>
  <c r="J317" i="5"/>
  <c r="J316" i="5"/>
  <c r="J315" i="5"/>
  <c r="J313" i="5"/>
  <c r="J312" i="5"/>
  <c r="J311" i="5"/>
  <c r="J310" i="5"/>
  <c r="J309" i="5"/>
  <c r="J308" i="5"/>
  <c r="J307" i="5"/>
  <c r="J306" i="5"/>
  <c r="J305" i="5"/>
  <c r="J304" i="5"/>
  <c r="J303" i="5"/>
  <c r="J302" i="5"/>
  <c r="J301" i="5"/>
  <c r="J300" i="5"/>
  <c r="J299" i="5"/>
  <c r="J298" i="5"/>
  <c r="J297" i="5"/>
  <c r="J296" i="5"/>
  <c r="J295" i="5"/>
  <c r="J294" i="5"/>
  <c r="AZ510" i="1" s="1"/>
  <c r="J293" i="5"/>
  <c r="AZ938" i="1" s="1"/>
  <c r="J292" i="5"/>
  <c r="J291" i="5"/>
  <c r="J290" i="5"/>
  <c r="J289" i="5"/>
  <c r="J288" i="5"/>
  <c r="J287" i="5"/>
  <c r="J286" i="5"/>
  <c r="J285" i="5"/>
  <c r="J284" i="5"/>
  <c r="AZ688" i="1" s="1"/>
  <c r="J283" i="5"/>
  <c r="J282" i="5"/>
  <c r="J281" i="5"/>
  <c r="J280" i="5"/>
  <c r="J278" i="5"/>
  <c r="J277" i="5"/>
  <c r="J276" i="5"/>
  <c r="J275" i="5"/>
  <c r="J274" i="5"/>
  <c r="J273" i="5"/>
  <c r="J272" i="5"/>
  <c r="J271" i="5"/>
  <c r="J270" i="5"/>
  <c r="J269" i="5"/>
  <c r="J268" i="5"/>
  <c r="J267" i="5"/>
  <c r="J266" i="5"/>
  <c r="J265" i="5"/>
  <c r="J264" i="5"/>
  <c r="J263" i="5"/>
  <c r="J262" i="5"/>
  <c r="J261" i="5"/>
  <c r="J260" i="5"/>
  <c r="J258" i="5"/>
  <c r="J257" i="5"/>
  <c r="J256" i="5"/>
  <c r="J255" i="5"/>
  <c r="J254" i="5"/>
  <c r="J253" i="5"/>
  <c r="J252" i="5"/>
  <c r="J251" i="5"/>
  <c r="J250" i="5"/>
  <c r="J249" i="5"/>
  <c r="J248" i="5"/>
  <c r="J247" i="5"/>
  <c r="J246" i="5"/>
  <c r="J245" i="5"/>
  <c r="J244" i="5"/>
  <c r="J243" i="5"/>
  <c r="J242" i="5"/>
  <c r="J241" i="5"/>
  <c r="J240" i="5"/>
  <c r="J239" i="5"/>
  <c r="J237" i="5"/>
  <c r="J236" i="5"/>
  <c r="J235" i="5"/>
  <c r="J234" i="5"/>
  <c r="J233" i="5"/>
  <c r="J232" i="5"/>
  <c r="J231" i="5"/>
  <c r="J230" i="5"/>
  <c r="J229" i="5"/>
  <c r="J228" i="5"/>
  <c r="J227" i="5"/>
  <c r="J226" i="5"/>
  <c r="J225" i="5"/>
  <c r="J224" i="5"/>
  <c r="J223" i="5"/>
  <c r="J222" i="5"/>
  <c r="J221" i="5"/>
  <c r="J220" i="5"/>
  <c r="J219" i="5"/>
  <c r="J218" i="5"/>
  <c r="J217" i="5"/>
  <c r="J216" i="5"/>
  <c r="J215" i="5"/>
  <c r="J214" i="5"/>
  <c r="J213" i="5"/>
  <c r="J212" i="5"/>
  <c r="J211" i="5"/>
  <c r="J210" i="5"/>
  <c r="J209" i="5"/>
  <c r="J208" i="5"/>
  <c r="J207" i="5"/>
  <c r="J206" i="5"/>
  <c r="J205" i="5"/>
  <c r="J204" i="5"/>
  <c r="J203" i="5"/>
  <c r="J202" i="5"/>
  <c r="J201" i="5"/>
  <c r="J200" i="5"/>
  <c r="J199" i="5"/>
  <c r="J198" i="5"/>
  <c r="J197" i="5"/>
  <c r="J196" i="5"/>
  <c r="J195" i="5"/>
  <c r="J194" i="5"/>
  <c r="J193" i="5"/>
  <c r="J192" i="5"/>
  <c r="J191" i="5"/>
  <c r="J190" i="5"/>
  <c r="J189" i="5"/>
  <c r="J188" i="5"/>
  <c r="J187" i="5"/>
  <c r="J186" i="5"/>
  <c r="J185" i="5"/>
  <c r="J184" i="5"/>
  <c r="J183" i="5"/>
  <c r="J182" i="5"/>
  <c r="J181" i="5"/>
  <c r="AZ589" i="1" s="1"/>
  <c r="J180" i="5"/>
  <c r="J178" i="5"/>
  <c r="J177" i="5"/>
  <c r="J176" i="5"/>
  <c r="J175" i="5"/>
  <c r="J174" i="5"/>
  <c r="AZ588" i="1" s="1"/>
  <c r="J173" i="5"/>
  <c r="J172" i="5"/>
  <c r="AZ745" i="1" s="1"/>
  <c r="J171" i="5"/>
  <c r="J170" i="5"/>
  <c r="J169" i="5"/>
  <c r="J168" i="5"/>
  <c r="J167" i="5"/>
  <c r="J166" i="5"/>
  <c r="J165" i="5"/>
  <c r="J164" i="5"/>
  <c r="J163" i="5"/>
  <c r="J162" i="5"/>
  <c r="J161" i="5"/>
  <c r="J160" i="5"/>
  <c r="J159" i="5"/>
  <c r="J158" i="5"/>
  <c r="J157" i="5"/>
  <c r="J156" i="5"/>
  <c r="J155" i="5"/>
  <c r="J154" i="5"/>
  <c r="J153" i="5"/>
  <c r="J152" i="5"/>
  <c r="J151" i="5"/>
  <c r="J150" i="5"/>
  <c r="J149" i="5"/>
  <c r="J148" i="5"/>
  <c r="J147" i="5"/>
  <c r="J146" i="5"/>
  <c r="J145" i="5"/>
  <c r="J144" i="5"/>
  <c r="J143" i="5"/>
  <c r="J142" i="5"/>
  <c r="J141" i="5"/>
  <c r="J140" i="5"/>
  <c r="J139" i="5"/>
  <c r="J138" i="5"/>
  <c r="J137" i="5"/>
  <c r="J136" i="5"/>
  <c r="J135" i="5"/>
  <c r="J134" i="5"/>
  <c r="J133" i="5"/>
  <c r="J132" i="5"/>
  <c r="J131" i="5"/>
  <c r="J130" i="5"/>
  <c r="J129" i="5"/>
  <c r="J128" i="5"/>
  <c r="J127" i="5"/>
  <c r="J126" i="5"/>
  <c r="J125" i="5"/>
  <c r="J124" i="5"/>
  <c r="J123" i="5"/>
  <c r="J122" i="5"/>
  <c r="J121" i="5"/>
  <c r="J120" i="5"/>
  <c r="J119" i="5"/>
  <c r="J118" i="5"/>
  <c r="J117" i="5"/>
  <c r="J116" i="5"/>
  <c r="J115" i="5"/>
  <c r="J114" i="5"/>
  <c r="J113" i="5"/>
  <c r="J112" i="5"/>
  <c r="J111" i="5"/>
  <c r="J110" i="5"/>
  <c r="J109" i="5"/>
  <c r="J108" i="5"/>
  <c r="J107" i="5"/>
  <c r="J106" i="5"/>
  <c r="J105" i="5"/>
  <c r="J104" i="5"/>
  <c r="J103" i="5"/>
  <c r="J102" i="5"/>
  <c r="J101" i="5"/>
  <c r="J100" i="5"/>
  <c r="J99" i="5"/>
  <c r="J98" i="5"/>
  <c r="J97" i="5"/>
  <c r="J96" i="5"/>
  <c r="J95" i="5"/>
  <c r="J94" i="5"/>
  <c r="J93" i="5"/>
  <c r="J92" i="5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J76" i="5"/>
  <c r="J75" i="5"/>
  <c r="J74" i="5"/>
  <c r="J73" i="5"/>
  <c r="J72" i="5"/>
  <c r="J71" i="5"/>
  <c r="J70" i="5"/>
  <c r="J69" i="5"/>
  <c r="J68" i="5"/>
  <c r="J67" i="5"/>
  <c r="J66" i="5"/>
  <c r="J65" i="5"/>
  <c r="J64" i="5"/>
  <c r="J63" i="5"/>
  <c r="AZ743" i="1" s="1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J3017" i="5"/>
  <c r="J3016" i="5"/>
  <c r="J3014" i="5"/>
  <c r="J3013" i="5"/>
  <c r="J3012" i="5"/>
  <c r="J3011" i="5"/>
  <c r="J3010" i="5"/>
  <c r="J3009" i="5"/>
  <c r="J3008" i="5"/>
  <c r="AZ366" i="1" s="1"/>
  <c r="J3007" i="5"/>
  <c r="J3006" i="5"/>
  <c r="J3005" i="5"/>
  <c r="J3004" i="5"/>
  <c r="J2041" i="5"/>
  <c r="J2038" i="5"/>
  <c r="J2037" i="5"/>
  <c r="J2036" i="5"/>
  <c r="J2035" i="5"/>
  <c r="J2034" i="5"/>
  <c r="J2033" i="5"/>
  <c r="J2032" i="5"/>
  <c r="J2031" i="5"/>
  <c r="J2030" i="5"/>
  <c r="J2029" i="5"/>
  <c r="J2028" i="5"/>
  <c r="J2027" i="5"/>
  <c r="J2026" i="5"/>
  <c r="J2025" i="5"/>
  <c r="J2024" i="5"/>
  <c r="J2023" i="5"/>
  <c r="J2022" i="5"/>
  <c r="J2021" i="5"/>
  <c r="J2020" i="5"/>
  <c r="J2019" i="5"/>
  <c r="AZ533" i="1" s="1"/>
  <c r="J2018" i="5"/>
  <c r="J2017" i="5"/>
  <c r="J2016" i="5"/>
  <c r="J2015" i="5"/>
  <c r="J2014" i="5"/>
  <c r="J2013" i="5"/>
  <c r="J2012" i="5"/>
  <c r="AZ680" i="1" s="1"/>
  <c r="J2011" i="5"/>
  <c r="J2010" i="5"/>
  <c r="J2009" i="5"/>
  <c r="J2008" i="5"/>
  <c r="J2007" i="5"/>
  <c r="J2006" i="5"/>
  <c r="J2005" i="5"/>
  <c r="J2004" i="5"/>
  <c r="A612" i="1"/>
  <c r="B612" i="1"/>
  <c r="AO612" i="2" s="1"/>
  <c r="A613" i="1"/>
  <c r="B613" i="1"/>
  <c r="AO613" i="2" s="1"/>
  <c r="A5" i="1"/>
  <c r="B5" i="1"/>
  <c r="A86" i="1"/>
  <c r="B86" i="1"/>
  <c r="A87" i="1"/>
  <c r="B87" i="1"/>
  <c r="A88" i="1"/>
  <c r="B88" i="1"/>
  <c r="E110" i="1"/>
  <c r="E112" i="1"/>
  <c r="A662" i="1"/>
  <c r="M170" i="10"/>
  <c r="D170" i="10"/>
  <c r="E170" i="10"/>
  <c r="G170" i="10"/>
  <c r="H170" i="10"/>
  <c r="I170" i="10"/>
  <c r="J170" i="10"/>
  <c r="K170" i="10"/>
  <c r="L170" i="10"/>
  <c r="BF5" i="2"/>
  <c r="BE5" i="2"/>
  <c r="AT36" i="2"/>
  <c r="AY5" i="1"/>
  <c r="AT5" i="2" s="1"/>
  <c r="AX5" i="1"/>
  <c r="AV5" i="2"/>
  <c r="A992" i="1"/>
  <c r="B992" i="1"/>
  <c r="AO992" i="2" s="1"/>
  <c r="A993" i="1"/>
  <c r="B993" i="1"/>
  <c r="AO993" i="2" s="1"/>
  <c r="A994" i="1"/>
  <c r="B994" i="1"/>
  <c r="AO994" i="2" s="1"/>
  <c r="A995" i="1"/>
  <c r="B995" i="1"/>
  <c r="AO995" i="2" s="1"/>
  <c r="A996" i="1"/>
  <c r="B996" i="1"/>
  <c r="AO996" i="2" s="1"/>
  <c r="A997" i="1"/>
  <c r="B997" i="1"/>
  <c r="AO997" i="2" s="1"/>
  <c r="A998" i="1"/>
  <c r="B998" i="1"/>
  <c r="AO998" i="2" s="1"/>
  <c r="A999" i="1"/>
  <c r="B999" i="1"/>
  <c r="AO999" i="2" s="1"/>
  <c r="A1000" i="1"/>
  <c r="B1000" i="1"/>
  <c r="AO1000" i="2" s="1"/>
  <c r="A1001" i="1"/>
  <c r="B1001" i="1"/>
  <c r="AO1001" i="2" s="1"/>
  <c r="A1002" i="1"/>
  <c r="B1002" i="1"/>
  <c r="AO1002" i="2" s="1"/>
  <c r="A1003" i="1"/>
  <c r="B1003" i="1"/>
  <c r="AO1003" i="2" s="1"/>
  <c r="A1004" i="1"/>
  <c r="B1004" i="1"/>
  <c r="AO1004" i="2" s="1"/>
  <c r="A1005" i="1"/>
  <c r="B1005" i="1"/>
  <c r="AO1005" i="2" s="1"/>
  <c r="E1005" i="1"/>
  <c r="A1006" i="1"/>
  <c r="B1006" i="1"/>
  <c r="AO1006" i="2" s="1"/>
  <c r="A1007" i="1"/>
  <c r="B1007" i="1"/>
  <c r="AO1007" i="2" s="1"/>
  <c r="A1008" i="1"/>
  <c r="B1008" i="1"/>
  <c r="AO1008" i="2" s="1"/>
  <c r="A1009" i="1"/>
  <c r="B1009" i="1"/>
  <c r="AO1009" i="2" s="1"/>
  <c r="E1009" i="1"/>
  <c r="A1010" i="1"/>
  <c r="B1010" i="1"/>
  <c r="AO1010" i="2" s="1"/>
  <c r="E1010" i="1"/>
  <c r="A1011" i="1"/>
  <c r="B1011" i="1"/>
  <c r="AO1011" i="2" s="1"/>
  <c r="E1011" i="1"/>
  <c r="A1012" i="1"/>
  <c r="B1012" i="1"/>
  <c r="AO1012" i="2" s="1"/>
  <c r="E1012" i="1"/>
  <c r="A1013" i="1"/>
  <c r="B1013" i="1"/>
  <c r="AO1013" i="2" s="1"/>
  <c r="A1014" i="1"/>
  <c r="B1014" i="1"/>
  <c r="AO1014" i="2" s="1"/>
  <c r="A1015" i="1"/>
  <c r="B1015" i="1"/>
  <c r="AO1015" i="2" s="1"/>
  <c r="A1016" i="1"/>
  <c r="B1016" i="1"/>
  <c r="AO1016" i="2" s="1"/>
  <c r="A1017" i="1"/>
  <c r="B1017" i="1"/>
  <c r="AO1017" i="2" s="1"/>
  <c r="A1018" i="1"/>
  <c r="B1018" i="1"/>
  <c r="AO1018" i="2" s="1"/>
  <c r="A1019" i="1"/>
  <c r="B1019" i="1"/>
  <c r="AO1019" i="2" s="1"/>
  <c r="A1020" i="1"/>
  <c r="B1020" i="1"/>
  <c r="AO1020" i="2" s="1"/>
  <c r="A1021" i="1"/>
  <c r="B1021" i="1"/>
  <c r="AO1021" i="2" s="1"/>
  <c r="A1022" i="1"/>
  <c r="B1022" i="1"/>
  <c r="AO1022" i="2" s="1"/>
  <c r="A1023" i="1"/>
  <c r="B1023" i="1"/>
  <c r="AO1023" i="2" s="1"/>
  <c r="A1024" i="1"/>
  <c r="B1024" i="1"/>
  <c r="AO1024" i="2" s="1"/>
  <c r="A1025" i="1"/>
  <c r="B1025" i="1"/>
  <c r="AO1025" i="2" s="1"/>
  <c r="A1026" i="1"/>
  <c r="B1026" i="1"/>
  <c r="AO1026" i="2" s="1"/>
  <c r="A1027" i="1"/>
  <c r="B1027" i="1"/>
  <c r="AO1027" i="2" s="1"/>
  <c r="A1028" i="1"/>
  <c r="B1028" i="1"/>
  <c r="AO1028" i="2" s="1"/>
  <c r="A1029" i="1"/>
  <c r="B1029" i="1"/>
  <c r="AO1029" i="2" s="1"/>
  <c r="A1030" i="1"/>
  <c r="B1030" i="1"/>
  <c r="AO1030" i="2" s="1"/>
  <c r="A1031" i="1"/>
  <c r="B1031" i="1"/>
  <c r="AO1031" i="2" s="1"/>
  <c r="A1032" i="1"/>
  <c r="B1032" i="1"/>
  <c r="AO1032" i="2" s="1"/>
  <c r="A1033" i="1"/>
  <c r="B1033" i="1"/>
  <c r="AO1033" i="2" s="1"/>
  <c r="A1034" i="1"/>
  <c r="B1034" i="1"/>
  <c r="AO1034" i="2" s="1"/>
  <c r="A1035" i="1"/>
  <c r="B1035" i="1"/>
  <c r="AO1035" i="2" s="1"/>
  <c r="A1036" i="1"/>
  <c r="B1036" i="1"/>
  <c r="AO1036" i="2" s="1"/>
  <c r="A1037" i="1"/>
  <c r="B1037" i="1"/>
  <c r="AO1037" i="2" s="1"/>
  <c r="E1037" i="1"/>
  <c r="A1038" i="1"/>
  <c r="B1038" i="1"/>
  <c r="AO1038" i="2" s="1"/>
  <c r="E1038" i="1"/>
  <c r="A1039" i="1"/>
  <c r="B1039" i="1"/>
  <c r="AO1039" i="2" s="1"/>
  <c r="E1039" i="1"/>
  <c r="A1040" i="1"/>
  <c r="B1040" i="1"/>
  <c r="AO1040" i="2" s="1"/>
  <c r="E1040" i="1"/>
  <c r="A1041" i="1"/>
  <c r="B1041" i="1"/>
  <c r="AO1041" i="2" s="1"/>
  <c r="A1042" i="1"/>
  <c r="B1042" i="1"/>
  <c r="AO1042" i="2" s="1"/>
  <c r="E1042" i="1"/>
  <c r="A1043" i="1"/>
  <c r="B1043" i="1"/>
  <c r="AO1043" i="2" s="1"/>
  <c r="E1043" i="1"/>
  <c r="A1044" i="1"/>
  <c r="B1044" i="1"/>
  <c r="AO1044" i="2" s="1"/>
  <c r="A1045" i="1"/>
  <c r="B1045" i="1"/>
  <c r="AO1045" i="2" s="1"/>
  <c r="A1046" i="1"/>
  <c r="B1046" i="1"/>
  <c r="AO1046" i="2" s="1"/>
  <c r="A1047" i="1"/>
  <c r="B1047" i="1"/>
  <c r="AO1047" i="2" s="1"/>
  <c r="A1048" i="1"/>
  <c r="B1048" i="1"/>
  <c r="AO1048" i="2" s="1"/>
  <c r="A1049" i="1"/>
  <c r="B1049" i="1"/>
  <c r="AO1049" i="2" s="1"/>
  <c r="A1050" i="1"/>
  <c r="B1050" i="1"/>
  <c r="AO1050" i="2" s="1"/>
  <c r="A1051" i="1"/>
  <c r="B1051" i="1"/>
  <c r="AO1051" i="2" s="1"/>
  <c r="A1052" i="1"/>
  <c r="B1052" i="1"/>
  <c r="AO1052" i="2" s="1"/>
  <c r="A1053" i="1"/>
  <c r="B1053" i="1"/>
  <c r="AO1053" i="2" s="1"/>
  <c r="A1054" i="1"/>
  <c r="B1054" i="1"/>
  <c r="AO1054" i="2" s="1"/>
  <c r="E1054" i="1"/>
  <c r="A1055" i="1"/>
  <c r="B1055" i="1"/>
  <c r="AO1055" i="2" s="1"/>
  <c r="A1056" i="1"/>
  <c r="B1056" i="1"/>
  <c r="AO1056" i="2" s="1"/>
  <c r="A1057" i="1"/>
  <c r="B1057" i="1"/>
  <c r="AO1057" i="2" s="1"/>
  <c r="A1058" i="1"/>
  <c r="B1058" i="1"/>
  <c r="AO1058" i="2" s="1"/>
  <c r="A1059" i="1"/>
  <c r="B1059" i="1"/>
  <c r="AO1059" i="2" s="1"/>
  <c r="A1060" i="1"/>
  <c r="B1060" i="1"/>
  <c r="AO1060" i="2" s="1"/>
  <c r="A1061" i="1"/>
  <c r="B1061" i="1"/>
  <c r="AO1061" i="2" s="1"/>
  <c r="A1062" i="1"/>
  <c r="B1062" i="1"/>
  <c r="AO1062" i="2" s="1"/>
  <c r="A1063" i="1"/>
  <c r="B1063" i="1"/>
  <c r="AO1063" i="2" s="1"/>
  <c r="A1064" i="1"/>
  <c r="B1064" i="1"/>
  <c r="AO1064" i="2" s="1"/>
  <c r="A1065" i="1"/>
  <c r="B1065" i="1"/>
  <c r="AO1065" i="2" s="1"/>
  <c r="A1066" i="1"/>
  <c r="B1066" i="1"/>
  <c r="AO1066" i="2" s="1"/>
  <c r="A1067" i="1"/>
  <c r="B1067" i="1"/>
  <c r="AO1067" i="2" s="1"/>
  <c r="E1067" i="1"/>
  <c r="A1068" i="1"/>
  <c r="B1068" i="1"/>
  <c r="AO1068" i="2" s="1"/>
  <c r="A1069" i="1"/>
  <c r="B1069" i="1"/>
  <c r="AO1069" i="2" s="1"/>
  <c r="A1070" i="1"/>
  <c r="B1070" i="1"/>
  <c r="AO1070" i="2" s="1"/>
  <c r="A1071" i="1"/>
  <c r="B1071" i="1"/>
  <c r="AO1071" i="2" s="1"/>
  <c r="A1072" i="1"/>
  <c r="B1072" i="1"/>
  <c r="AO1072" i="2" s="1"/>
  <c r="A1073" i="1"/>
  <c r="B1073" i="1"/>
  <c r="AO1073" i="2" s="1"/>
  <c r="E1073" i="1"/>
  <c r="A1074" i="1"/>
  <c r="B1074" i="1"/>
  <c r="AO1074" i="2" s="1"/>
  <c r="A1075" i="1"/>
  <c r="B1075" i="1"/>
  <c r="AO1075" i="2" s="1"/>
  <c r="A1076" i="1"/>
  <c r="B1076" i="1"/>
  <c r="AO1076" i="2" s="1"/>
  <c r="A1077" i="1"/>
  <c r="B1077" i="1"/>
  <c r="AO1077" i="2" s="1"/>
  <c r="E1077" i="1"/>
  <c r="A1078" i="1"/>
  <c r="B1078" i="1"/>
  <c r="AO1078" i="2" s="1"/>
  <c r="E1078" i="1"/>
  <c r="A1079" i="1"/>
  <c r="B1079" i="1"/>
  <c r="AO1079" i="2" s="1"/>
  <c r="E1079" i="1"/>
  <c r="A1080" i="1"/>
  <c r="B1080" i="1"/>
  <c r="AO1080" i="2" s="1"/>
  <c r="E1080" i="1"/>
  <c r="A1081" i="1"/>
  <c r="B1081" i="1"/>
  <c r="AO1081" i="2" s="1"/>
  <c r="E1081" i="1"/>
  <c r="A1082" i="1"/>
  <c r="B1082" i="1"/>
  <c r="AO1082" i="2" s="1"/>
  <c r="E1082" i="1"/>
  <c r="A1083" i="1"/>
  <c r="B1083" i="1"/>
  <c r="AO1083" i="2" s="1"/>
  <c r="A1084" i="1"/>
  <c r="B1084" i="1"/>
  <c r="AO1084" i="2" s="1"/>
  <c r="A1085" i="1"/>
  <c r="B1085" i="1"/>
  <c r="AO1085" i="2" s="1"/>
  <c r="A1086" i="1"/>
  <c r="B1086" i="1"/>
  <c r="AO1086" i="2" s="1"/>
  <c r="A1087" i="1"/>
  <c r="B1087" i="1"/>
  <c r="AO1087" i="2" s="1"/>
  <c r="A1088" i="1"/>
  <c r="B1088" i="1"/>
  <c r="AO1088" i="2" s="1"/>
  <c r="A1089" i="1"/>
  <c r="B1089" i="1"/>
  <c r="AO1089" i="2" s="1"/>
  <c r="A1090" i="1"/>
  <c r="B1090" i="1"/>
  <c r="AO1090" i="2" s="1"/>
  <c r="A1091" i="1"/>
  <c r="B1091" i="1"/>
  <c r="AO1091" i="2" s="1"/>
  <c r="A1092" i="1"/>
  <c r="B1092" i="1"/>
  <c r="AO1092" i="2" s="1"/>
  <c r="A1093" i="1"/>
  <c r="B1093" i="1"/>
  <c r="AO1093" i="2" s="1"/>
  <c r="A1094" i="1"/>
  <c r="B1094" i="1"/>
  <c r="AO1094" i="2" s="1"/>
  <c r="A1105" i="1"/>
  <c r="B1105" i="1"/>
  <c r="AO1105" i="2" s="1"/>
  <c r="A1106" i="1"/>
  <c r="B1106" i="1"/>
  <c r="AO1106" i="2" s="1"/>
  <c r="A1107" i="1"/>
  <c r="B1107" i="1"/>
  <c r="AO1107" i="2" s="1"/>
  <c r="A1108" i="1"/>
  <c r="B1108" i="1"/>
  <c r="AO1108" i="2" s="1"/>
  <c r="A1109" i="1"/>
  <c r="B1109" i="1"/>
  <c r="AO1109" i="2" s="1"/>
  <c r="A1110" i="1"/>
  <c r="B1110" i="1"/>
  <c r="AO1110" i="2" s="1"/>
  <c r="E1110" i="1"/>
  <c r="A1111" i="1"/>
  <c r="B1111" i="1"/>
  <c r="AO1111" i="2" s="1"/>
  <c r="A1112" i="1"/>
  <c r="B1112" i="1"/>
  <c r="AO1112" i="2" s="1"/>
  <c r="A1113" i="1"/>
  <c r="B1113" i="1"/>
  <c r="AO1113" i="2" s="1"/>
  <c r="A1114" i="1"/>
  <c r="B1114" i="1"/>
  <c r="AO1114" i="2" s="1"/>
  <c r="E1114" i="1"/>
  <c r="A1115" i="1"/>
  <c r="B1115" i="1"/>
  <c r="AO1115" i="2" s="1"/>
  <c r="A1116" i="1"/>
  <c r="B1116" i="1"/>
  <c r="AO1116" i="2" s="1"/>
  <c r="A1117" i="1"/>
  <c r="B1117" i="1"/>
  <c r="AO1117" i="2" s="1"/>
  <c r="A1118" i="1"/>
  <c r="B1118" i="1"/>
  <c r="AO1118" i="2" s="1"/>
  <c r="A1119" i="1"/>
  <c r="B1119" i="1"/>
  <c r="AO1119" i="2" s="1"/>
  <c r="E1119" i="1"/>
  <c r="A1120" i="1"/>
  <c r="B1120" i="1"/>
  <c r="AO1120" i="2" s="1"/>
  <c r="A1121" i="1"/>
  <c r="B1121" i="1"/>
  <c r="AO1121" i="2" s="1"/>
  <c r="A1122" i="1"/>
  <c r="B1122" i="1"/>
  <c r="AO1122" i="2" s="1"/>
  <c r="E1122" i="1"/>
  <c r="A1123" i="1"/>
  <c r="B1123" i="1"/>
  <c r="AO1123" i="2" s="1"/>
  <c r="A1124" i="1"/>
  <c r="B1124" i="1"/>
  <c r="AO1124" i="2" s="1"/>
  <c r="A1125" i="1"/>
  <c r="B1125" i="1"/>
  <c r="AO1125" i="2" s="1"/>
  <c r="A1126" i="1"/>
  <c r="B1126" i="1"/>
  <c r="AO1126" i="2" s="1"/>
  <c r="A1127" i="1"/>
  <c r="B1127" i="1"/>
  <c r="AO1127" i="2" s="1"/>
  <c r="A1128" i="1"/>
  <c r="B1128" i="1"/>
  <c r="AO1128" i="2" s="1"/>
  <c r="A1129" i="1"/>
  <c r="B1129" i="1"/>
  <c r="AO1129" i="2" s="1"/>
  <c r="A1130" i="1"/>
  <c r="B1130" i="1"/>
  <c r="AO1130" i="2" s="1"/>
  <c r="A1131" i="1"/>
  <c r="B1131" i="1"/>
  <c r="AO1131" i="2" s="1"/>
  <c r="A1132" i="1"/>
  <c r="B1132" i="1"/>
  <c r="AO1132" i="2" s="1"/>
  <c r="A1133" i="1"/>
  <c r="B1133" i="1"/>
  <c r="AO1133" i="2" s="1"/>
  <c r="A1134" i="1"/>
  <c r="B1134" i="1"/>
  <c r="AO1134" i="2" s="1"/>
  <c r="A1135" i="1"/>
  <c r="B1135" i="1"/>
  <c r="AO1135" i="2" s="1"/>
  <c r="A1136" i="1"/>
  <c r="B1136" i="1"/>
  <c r="AO1136" i="2" s="1"/>
  <c r="A1137" i="1"/>
  <c r="B1137" i="1"/>
  <c r="AO1137" i="2" s="1"/>
  <c r="A1138" i="1"/>
  <c r="B1138" i="1"/>
  <c r="AO1138" i="2" s="1"/>
  <c r="A1139" i="1"/>
  <c r="B1139" i="1"/>
  <c r="AO1139" i="2" s="1"/>
  <c r="A1140" i="1"/>
  <c r="B1140" i="1"/>
  <c r="AO1140" i="2" s="1"/>
  <c r="A1141" i="1"/>
  <c r="B1141" i="1"/>
  <c r="AO1141" i="2" s="1"/>
  <c r="A1142" i="1"/>
  <c r="B1142" i="1"/>
  <c r="AO1142" i="2" s="1"/>
  <c r="A1143" i="1"/>
  <c r="B1143" i="1"/>
  <c r="AO1143" i="2" s="1"/>
  <c r="E1143" i="1"/>
  <c r="A1144" i="1"/>
  <c r="B1144" i="1"/>
  <c r="AO1144" i="2" s="1"/>
  <c r="A1145" i="1"/>
  <c r="B1145" i="1"/>
  <c r="AO1145" i="2" s="1"/>
  <c r="A1146" i="1"/>
  <c r="B1146" i="1"/>
  <c r="AO1146" i="2" s="1"/>
  <c r="A1147" i="1"/>
  <c r="B1147" i="1"/>
  <c r="AO1147" i="2" s="1"/>
  <c r="A1148" i="1"/>
  <c r="B1148" i="1"/>
  <c r="AO1148" i="2" s="1"/>
  <c r="E1148" i="1"/>
  <c r="A1149" i="1"/>
  <c r="B1149" i="1"/>
  <c r="AO1149" i="2" s="1"/>
  <c r="A1150" i="1"/>
  <c r="B1150" i="1"/>
  <c r="AO1150" i="2" s="1"/>
  <c r="A1151" i="1"/>
  <c r="B1151" i="1"/>
  <c r="AO1151" i="2" s="1"/>
  <c r="A1152" i="1"/>
  <c r="B1152" i="1"/>
  <c r="AO1152" i="2" s="1"/>
  <c r="A1153" i="1"/>
  <c r="B1153" i="1"/>
  <c r="AO1153" i="2" s="1"/>
  <c r="A1154" i="1"/>
  <c r="B1154" i="1"/>
  <c r="AO1154" i="2" s="1"/>
  <c r="A1155" i="1"/>
  <c r="B1155" i="1"/>
  <c r="AO1155" i="2" s="1"/>
  <c r="E1155" i="1"/>
  <c r="A1156" i="1"/>
  <c r="B1156" i="1"/>
  <c r="AO1156" i="2" s="1"/>
  <c r="A1157" i="1"/>
  <c r="B1157" i="1"/>
  <c r="AO1157" i="2" s="1"/>
  <c r="A1158" i="1"/>
  <c r="B1158" i="1"/>
  <c r="AO1158" i="2" s="1"/>
  <c r="A1159" i="1"/>
  <c r="B1159" i="1"/>
  <c r="AO1159" i="2" s="1"/>
  <c r="A1160" i="1"/>
  <c r="B1160" i="1"/>
  <c r="AO1160" i="2" s="1"/>
  <c r="E1160" i="1"/>
  <c r="A1161" i="1"/>
  <c r="B1161" i="1"/>
  <c r="AO1161" i="2" s="1"/>
  <c r="E1161" i="1"/>
  <c r="A1162" i="1"/>
  <c r="B1162" i="1"/>
  <c r="AO1162" i="2" s="1"/>
  <c r="E1162" i="1"/>
  <c r="A1163" i="1"/>
  <c r="B1163" i="1"/>
  <c r="AO1163" i="2" s="1"/>
  <c r="A1164" i="1"/>
  <c r="B1164" i="1"/>
  <c r="AO1164" i="2" s="1"/>
  <c r="E1164" i="1"/>
  <c r="A1165" i="1"/>
  <c r="B1165" i="1"/>
  <c r="AO1165" i="2" s="1"/>
  <c r="A1166" i="1"/>
  <c r="B1166" i="1"/>
  <c r="AO1166" i="2" s="1"/>
  <c r="A1167" i="1"/>
  <c r="B1167" i="1"/>
  <c r="AO1167" i="2" s="1"/>
  <c r="E1167" i="1"/>
  <c r="A1168" i="1"/>
  <c r="B1168" i="1"/>
  <c r="AO1168" i="2" s="1"/>
  <c r="A1169" i="1"/>
  <c r="B1169" i="1"/>
  <c r="AO1169" i="2" s="1"/>
  <c r="E1169" i="1"/>
  <c r="A1170" i="1"/>
  <c r="B1170" i="1"/>
  <c r="AO1170" i="2" s="1"/>
  <c r="A1171" i="1"/>
  <c r="B1171" i="1"/>
  <c r="AO1171" i="2" s="1"/>
  <c r="A1172" i="1"/>
  <c r="B1172" i="1"/>
  <c r="AO1172" i="2" s="1"/>
  <c r="E1172" i="1"/>
  <c r="A1173" i="1"/>
  <c r="B1173" i="1"/>
  <c r="AO1173" i="2" s="1"/>
  <c r="A1174" i="1"/>
  <c r="B1174" i="1"/>
  <c r="AO1174" i="2" s="1"/>
  <c r="E1174" i="1"/>
  <c r="A1175" i="1"/>
  <c r="B1175" i="1"/>
  <c r="AO1175" i="2" s="1"/>
  <c r="E1175" i="1"/>
  <c r="A1176" i="1"/>
  <c r="B1176" i="1"/>
  <c r="AO1176" i="2" s="1"/>
  <c r="E1176" i="1"/>
  <c r="A1177" i="1"/>
  <c r="B1177" i="1"/>
  <c r="AO1177" i="2" s="1"/>
  <c r="A1178" i="1"/>
  <c r="B1178" i="1"/>
  <c r="AO1178" i="2" s="1"/>
  <c r="A1179" i="1"/>
  <c r="B1179" i="1"/>
  <c r="AO1179" i="2" s="1"/>
  <c r="E1179" i="1"/>
  <c r="A1180" i="1"/>
  <c r="B1180" i="1"/>
  <c r="AO1180" i="2" s="1"/>
  <c r="A1181" i="1"/>
  <c r="B1181" i="1"/>
  <c r="AO1181" i="2" s="1"/>
  <c r="A1182" i="1"/>
  <c r="B1182" i="1"/>
  <c r="AO1182" i="2" s="1"/>
  <c r="A1183" i="1"/>
  <c r="B1183" i="1"/>
  <c r="AO1183" i="2" s="1"/>
  <c r="A1184" i="1"/>
  <c r="B1184" i="1"/>
  <c r="AO1184" i="2" s="1"/>
  <c r="E1184" i="1"/>
  <c r="A1185" i="1"/>
  <c r="B1185" i="1"/>
  <c r="AO1185" i="2" s="1"/>
  <c r="E1185" i="1"/>
  <c r="A1186" i="1"/>
  <c r="B1186" i="1"/>
  <c r="AO1186" i="2" s="1"/>
  <c r="E1186" i="1"/>
  <c r="A1187" i="1"/>
  <c r="B1187" i="1"/>
  <c r="AO1187" i="2" s="1"/>
  <c r="E1187" i="1"/>
  <c r="A1188" i="1"/>
  <c r="B1188" i="1"/>
  <c r="AO1188" i="2" s="1"/>
  <c r="A1189" i="1"/>
  <c r="B1189" i="1"/>
  <c r="AO1189" i="2" s="1"/>
  <c r="A1190" i="1"/>
  <c r="B1190" i="1"/>
  <c r="AO1190" i="2" s="1"/>
  <c r="A1191" i="1"/>
  <c r="B1191" i="1"/>
  <c r="AO1191" i="2" s="1"/>
  <c r="A1192" i="1"/>
  <c r="B1192" i="1"/>
  <c r="AO1192" i="2" s="1"/>
  <c r="A1193" i="1"/>
  <c r="B1193" i="1"/>
  <c r="AO1193" i="2" s="1"/>
  <c r="A1194" i="1"/>
  <c r="B1194" i="1"/>
  <c r="AO1194" i="2" s="1"/>
  <c r="A1195" i="1"/>
  <c r="B1195" i="1"/>
  <c r="AO1195" i="2" s="1"/>
  <c r="A1196" i="1"/>
  <c r="B1196" i="1"/>
  <c r="AO1196" i="2" s="1"/>
  <c r="E1196" i="1"/>
  <c r="A1197" i="1"/>
  <c r="B1197" i="1"/>
  <c r="AO1197" i="2" s="1"/>
  <c r="A1198" i="1"/>
  <c r="B1198" i="1"/>
  <c r="AO1198" i="2" s="1"/>
  <c r="E1198" i="1"/>
  <c r="A1199" i="1"/>
  <c r="B1199" i="1"/>
  <c r="AO1199" i="2" s="1"/>
  <c r="A1200" i="1"/>
  <c r="B1200" i="1"/>
  <c r="AO1200" i="2" s="1"/>
  <c r="A1201" i="1"/>
  <c r="B1201" i="1"/>
  <c r="AO1201" i="2" s="1"/>
  <c r="A1202" i="1"/>
  <c r="B1202" i="1"/>
  <c r="AO1202" i="2" s="1"/>
  <c r="A1203" i="1"/>
  <c r="B1203" i="1"/>
  <c r="AO1203" i="2" s="1"/>
  <c r="A1204" i="1"/>
  <c r="B1204" i="1"/>
  <c r="AO1204" i="2" s="1"/>
  <c r="E1204" i="1"/>
  <c r="A1205" i="1"/>
  <c r="B1205" i="1"/>
  <c r="AO1205" i="2" s="1"/>
  <c r="E1205" i="1"/>
  <c r="A1206" i="1"/>
  <c r="B1206" i="1"/>
  <c r="AO1206" i="2" s="1"/>
  <c r="E1206" i="1"/>
  <c r="A1207" i="1"/>
  <c r="B1207" i="1"/>
  <c r="AO1207" i="2" s="1"/>
  <c r="E1207" i="1"/>
  <c r="A1208" i="1"/>
  <c r="B1208" i="1"/>
  <c r="AO1208" i="2" s="1"/>
  <c r="A1209" i="1"/>
  <c r="B1209" i="1"/>
  <c r="AO1209" i="2" s="1"/>
  <c r="A1210" i="1"/>
  <c r="B1210" i="1"/>
  <c r="AO1210" i="2" s="1"/>
  <c r="E1210" i="1"/>
  <c r="A1211" i="1"/>
  <c r="B1211" i="1"/>
  <c r="AO1211" i="2" s="1"/>
  <c r="E1211" i="1"/>
  <c r="A1212" i="1"/>
  <c r="B1212" i="1"/>
  <c r="AO1212" i="2" s="1"/>
  <c r="A1213" i="1"/>
  <c r="B1213" i="1"/>
  <c r="AO1213" i="2" s="1"/>
  <c r="A1214" i="1"/>
  <c r="B1214" i="1"/>
  <c r="AO1214" i="2" s="1"/>
  <c r="A1215" i="1"/>
  <c r="B1215" i="1"/>
  <c r="AO1215" i="2" s="1"/>
  <c r="A1216" i="1"/>
  <c r="B1216" i="1"/>
  <c r="AO1216" i="2" s="1"/>
  <c r="A1217" i="1"/>
  <c r="B1217" i="1"/>
  <c r="AO1217" i="2" s="1"/>
  <c r="A1218" i="1"/>
  <c r="B1218" i="1"/>
  <c r="AO1218" i="2" s="1"/>
  <c r="A1219" i="1"/>
  <c r="B1219" i="1"/>
  <c r="AO1219" i="2" s="1"/>
  <c r="A1220" i="1"/>
  <c r="B1220" i="1"/>
  <c r="AO1220" i="2" s="1"/>
  <c r="A1221" i="1"/>
  <c r="B1221" i="1"/>
  <c r="AO1221" i="2" s="1"/>
  <c r="A1222" i="1"/>
  <c r="B1222" i="1"/>
  <c r="AO1222" i="2" s="1"/>
  <c r="A1223" i="1"/>
  <c r="B1223" i="1"/>
  <c r="AO1223" i="2" s="1"/>
  <c r="E1223" i="1"/>
  <c r="A1224" i="1"/>
  <c r="B1224" i="1"/>
  <c r="AO1224" i="2" s="1"/>
  <c r="E1224" i="1"/>
  <c r="A1225" i="1"/>
  <c r="B1225" i="1"/>
  <c r="AO1225" i="2" s="1"/>
  <c r="E1225" i="1"/>
  <c r="A1226" i="1"/>
  <c r="B1226" i="1"/>
  <c r="AO1226" i="2" s="1"/>
  <c r="A1227" i="1"/>
  <c r="B1227" i="1"/>
  <c r="AO1227" i="2" s="1"/>
  <c r="E1227" i="1"/>
  <c r="A1228" i="1"/>
  <c r="B1228" i="1"/>
  <c r="AO1228" i="2" s="1"/>
  <c r="A1229" i="1"/>
  <c r="B1229" i="1"/>
  <c r="AO1229" i="2" s="1"/>
  <c r="A1230" i="1"/>
  <c r="B1230" i="1"/>
  <c r="AO1230" i="2" s="1"/>
  <c r="A1231" i="1"/>
  <c r="B1231" i="1"/>
  <c r="AO1231" i="2" s="1"/>
  <c r="E1231" i="1"/>
  <c r="A1232" i="1"/>
  <c r="B1232" i="1"/>
  <c r="AO1232" i="2" s="1"/>
  <c r="E1232" i="1"/>
  <c r="A1233" i="1"/>
  <c r="B1233" i="1"/>
  <c r="AO1233" i="2" s="1"/>
  <c r="E1233" i="1"/>
  <c r="A1234" i="1"/>
  <c r="B1234" i="1"/>
  <c r="AO1234" i="2" s="1"/>
  <c r="A1235" i="1"/>
  <c r="B1235" i="1"/>
  <c r="AO1235" i="2" s="1"/>
  <c r="A1236" i="1"/>
  <c r="B1236" i="1"/>
  <c r="AO1236" i="2" s="1"/>
  <c r="A1237" i="1"/>
  <c r="B1237" i="1"/>
  <c r="AO1237" i="2" s="1"/>
  <c r="E1237" i="1"/>
  <c r="A1238" i="1"/>
  <c r="B1238" i="1"/>
  <c r="AO1238" i="2" s="1"/>
  <c r="A1239" i="1"/>
  <c r="B1239" i="1"/>
  <c r="AO1239" i="2" s="1"/>
  <c r="A1240" i="1"/>
  <c r="B1240" i="1"/>
  <c r="AO1240" i="2" s="1"/>
  <c r="A1241" i="1"/>
  <c r="B1241" i="1"/>
  <c r="AO1241" i="2" s="1"/>
  <c r="A1242" i="1"/>
  <c r="B1242" i="1"/>
  <c r="AO1242" i="2" s="1"/>
  <c r="A1243" i="1"/>
  <c r="B1243" i="1"/>
  <c r="AO1243" i="2" s="1"/>
  <c r="A1244" i="1"/>
  <c r="B1244" i="1"/>
  <c r="AO1244" i="2" s="1"/>
  <c r="A1245" i="1"/>
  <c r="B1245" i="1"/>
  <c r="AO1245" i="2" s="1"/>
  <c r="A1246" i="1"/>
  <c r="B1246" i="1"/>
  <c r="AO1246" i="2" s="1"/>
  <c r="A1247" i="1"/>
  <c r="B1247" i="1"/>
  <c r="AO1247" i="2" s="1"/>
  <c r="A1248" i="1"/>
  <c r="B1248" i="1"/>
  <c r="AO1248" i="2" s="1"/>
  <c r="A1249" i="1"/>
  <c r="B1249" i="1"/>
  <c r="AO1249" i="2" s="1"/>
  <c r="A1250" i="1"/>
  <c r="B1250" i="1"/>
  <c r="AO1250" i="2" s="1"/>
  <c r="A1251" i="1"/>
  <c r="B1251" i="1"/>
  <c r="AO1251" i="2" s="1"/>
  <c r="A1252" i="1"/>
  <c r="B1252" i="1"/>
  <c r="AO1252" i="2" s="1"/>
  <c r="A1253" i="1"/>
  <c r="B1253" i="1"/>
  <c r="AO1253" i="2" s="1"/>
  <c r="A1254" i="1"/>
  <c r="B1254" i="1"/>
  <c r="AO1254" i="2" s="1"/>
  <c r="A1255" i="1"/>
  <c r="B1255" i="1"/>
  <c r="AO1255" i="2" s="1"/>
  <c r="A1256" i="1"/>
  <c r="B1256" i="1"/>
  <c r="AO1256" i="2" s="1"/>
  <c r="A1257" i="1"/>
  <c r="B1257" i="1"/>
  <c r="AO1257" i="2" s="1"/>
  <c r="A1258" i="1"/>
  <c r="B1258" i="1"/>
  <c r="AO1258" i="2" s="1"/>
  <c r="A1259" i="1"/>
  <c r="B1259" i="1"/>
  <c r="AO1259" i="2" s="1"/>
  <c r="A1260" i="1"/>
  <c r="B1260" i="1"/>
  <c r="AO1260" i="2" s="1"/>
  <c r="A1261" i="1"/>
  <c r="B1261" i="1"/>
  <c r="AO1261" i="2" s="1"/>
  <c r="A1262" i="1"/>
  <c r="B1262" i="1"/>
  <c r="AO1262" i="2" s="1"/>
  <c r="A1263" i="1"/>
  <c r="B1263" i="1"/>
  <c r="AO1263" i="2" s="1"/>
  <c r="A1264" i="1"/>
  <c r="B1264" i="1"/>
  <c r="AO1264" i="2" s="1"/>
  <c r="A1265" i="1"/>
  <c r="B1265" i="1"/>
  <c r="AO1265" i="2" s="1"/>
  <c r="A1266" i="1"/>
  <c r="B1266" i="1"/>
  <c r="AO1266" i="2" s="1"/>
  <c r="A1267" i="1"/>
  <c r="B1267" i="1"/>
  <c r="AO1267" i="2" s="1"/>
  <c r="A1268" i="1"/>
  <c r="B1268" i="1"/>
  <c r="AO1268" i="2" s="1"/>
  <c r="A1269" i="1"/>
  <c r="B1269" i="1"/>
  <c r="AO1269" i="2" s="1"/>
  <c r="A1270" i="1"/>
  <c r="B1270" i="1"/>
  <c r="AO1270" i="2" s="1"/>
  <c r="A1271" i="1"/>
  <c r="B1271" i="1"/>
  <c r="AO1271" i="2" s="1"/>
  <c r="A1272" i="1"/>
  <c r="B1272" i="1"/>
  <c r="AO1272" i="2" s="1"/>
  <c r="A1273" i="1"/>
  <c r="B1273" i="1"/>
  <c r="AO1273" i="2" s="1"/>
  <c r="A1274" i="1"/>
  <c r="B1274" i="1"/>
  <c r="AO1274" i="2" s="1"/>
  <c r="A1275" i="1"/>
  <c r="B1275" i="1"/>
  <c r="AO1275" i="2" s="1"/>
  <c r="A1276" i="1"/>
  <c r="B1276" i="1"/>
  <c r="AO1276" i="2" s="1"/>
  <c r="A1277" i="1"/>
  <c r="B1277" i="1"/>
  <c r="AO1277" i="2" s="1"/>
  <c r="A1278" i="1"/>
  <c r="B1278" i="1"/>
  <c r="AO1278" i="2" s="1"/>
  <c r="A1279" i="1"/>
  <c r="B1279" i="1"/>
  <c r="AO1279" i="2" s="1"/>
  <c r="A1280" i="1"/>
  <c r="B1280" i="1"/>
  <c r="AO1280" i="2" s="1"/>
  <c r="A1281" i="1"/>
  <c r="B1281" i="1"/>
  <c r="AO1281" i="2" s="1"/>
  <c r="A1282" i="1"/>
  <c r="B1282" i="1"/>
  <c r="AO1282" i="2" s="1"/>
  <c r="A1283" i="1"/>
  <c r="B1283" i="1"/>
  <c r="AO1283" i="2" s="1"/>
  <c r="A1284" i="1"/>
  <c r="B1284" i="1"/>
  <c r="AO1284" i="2" s="1"/>
  <c r="A1285" i="1"/>
  <c r="B1285" i="1"/>
  <c r="AO1285" i="2" s="1"/>
  <c r="A1286" i="1"/>
  <c r="B1286" i="1"/>
  <c r="AO1286" i="2" s="1"/>
  <c r="A1287" i="1"/>
  <c r="B1287" i="1"/>
  <c r="AO1287" i="2" s="1"/>
  <c r="A1288" i="1"/>
  <c r="B1288" i="1"/>
  <c r="AO1288" i="2" s="1"/>
  <c r="A1289" i="1"/>
  <c r="B1289" i="1"/>
  <c r="AO1289" i="2" s="1"/>
  <c r="A1290" i="1"/>
  <c r="B1290" i="1"/>
  <c r="AO1290" i="2" s="1"/>
  <c r="A1291" i="1"/>
  <c r="B1291" i="1"/>
  <c r="AO1291" i="2" s="1"/>
  <c r="A1292" i="1"/>
  <c r="B1292" i="1"/>
  <c r="AO1292" i="2" s="1"/>
  <c r="A1293" i="1"/>
  <c r="B1293" i="1"/>
  <c r="AO1293" i="2" s="1"/>
  <c r="A1294" i="1"/>
  <c r="B1294" i="1"/>
  <c r="AO1294" i="2" s="1"/>
  <c r="A1295" i="1"/>
  <c r="B1295" i="1"/>
  <c r="AO1295" i="2" s="1"/>
  <c r="A1296" i="1"/>
  <c r="B1296" i="1"/>
  <c r="AO1296" i="2" s="1"/>
  <c r="A1297" i="1"/>
  <c r="B1297" i="1"/>
  <c r="AO1297" i="2" s="1"/>
  <c r="A1298" i="1"/>
  <c r="B1298" i="1"/>
  <c r="AO1298" i="2" s="1"/>
  <c r="A1299" i="1"/>
  <c r="B1299" i="1"/>
  <c r="AO1299" i="2" s="1"/>
  <c r="A1300" i="1"/>
  <c r="B1300" i="1"/>
  <c r="AO1300" i="2" s="1"/>
  <c r="A1301" i="1"/>
  <c r="B1301" i="1"/>
  <c r="AO1301" i="2" s="1"/>
  <c r="A1302" i="1"/>
  <c r="B1302" i="1"/>
  <c r="AO1302" i="2" s="1"/>
  <c r="A1303" i="1"/>
  <c r="B1303" i="1"/>
  <c r="AO1303" i="2" s="1"/>
  <c r="A1304" i="1"/>
  <c r="B1304" i="1"/>
  <c r="AO1304" i="2" s="1"/>
  <c r="A1305" i="1"/>
  <c r="B1305" i="1"/>
  <c r="AO1305" i="2" s="1"/>
  <c r="A1306" i="1"/>
  <c r="B1306" i="1"/>
  <c r="AO1306" i="2" s="1"/>
  <c r="A1307" i="1"/>
  <c r="B1307" i="1"/>
  <c r="AO1307" i="2" s="1"/>
  <c r="A1308" i="1"/>
  <c r="B1308" i="1"/>
  <c r="AO1308" i="2" s="1"/>
  <c r="A1309" i="1"/>
  <c r="B1309" i="1"/>
  <c r="AO1309" i="2" s="1"/>
  <c r="A1310" i="1"/>
  <c r="B1310" i="1"/>
  <c r="AO1310" i="2" s="1"/>
  <c r="A1311" i="1"/>
  <c r="B1311" i="1"/>
  <c r="AO1311" i="2" s="1"/>
  <c r="A1312" i="1"/>
  <c r="B1312" i="1"/>
  <c r="AO1312" i="2" s="1"/>
  <c r="A1313" i="1"/>
  <c r="B1313" i="1"/>
  <c r="AO1313" i="2" s="1"/>
  <c r="A1314" i="1"/>
  <c r="B1314" i="1"/>
  <c r="AO1314" i="2" s="1"/>
  <c r="A1315" i="1"/>
  <c r="B1315" i="1"/>
  <c r="AO1315" i="2" s="1"/>
  <c r="A1316" i="1"/>
  <c r="B1316" i="1"/>
  <c r="AO1316" i="2" s="1"/>
  <c r="A1317" i="1"/>
  <c r="B1317" i="1"/>
  <c r="AO1317" i="2" s="1"/>
  <c r="A1318" i="1"/>
  <c r="B1318" i="1"/>
  <c r="AO1318" i="2" s="1"/>
  <c r="A1319" i="1"/>
  <c r="B1319" i="1"/>
  <c r="AO1319" i="2" s="1"/>
  <c r="A1320" i="1"/>
  <c r="B1320" i="1"/>
  <c r="AO1320" i="2" s="1"/>
  <c r="A1321" i="1"/>
  <c r="B1321" i="1"/>
  <c r="AO1321" i="2" s="1"/>
  <c r="E1321" i="1"/>
  <c r="A1322" i="1"/>
  <c r="B1322" i="1"/>
  <c r="AO1322" i="2" s="1"/>
  <c r="E1322" i="1"/>
  <c r="A1323" i="1"/>
  <c r="B1323" i="1"/>
  <c r="AO1323" i="2" s="1"/>
  <c r="A1324" i="1"/>
  <c r="B1324" i="1"/>
  <c r="AO1324" i="2" s="1"/>
  <c r="A1325" i="1"/>
  <c r="B1325" i="1"/>
  <c r="AO1325" i="2" s="1"/>
  <c r="A1326" i="1"/>
  <c r="B1326" i="1"/>
  <c r="AO1326" i="2" s="1"/>
  <c r="A1327" i="1"/>
  <c r="B1327" i="1"/>
  <c r="AO1327" i="2" s="1"/>
  <c r="A1328" i="1"/>
  <c r="B1328" i="1"/>
  <c r="AO1328" i="2" s="1"/>
  <c r="A1329" i="1"/>
  <c r="B1329" i="1"/>
  <c r="AO1329" i="2" s="1"/>
  <c r="A1330" i="1"/>
  <c r="B1330" i="1"/>
  <c r="AO1330" i="2" s="1"/>
  <c r="A1331" i="1"/>
  <c r="B1331" i="1"/>
  <c r="AO1331" i="2" s="1"/>
  <c r="A1332" i="1"/>
  <c r="B1332" i="1"/>
  <c r="AO1332" i="2" s="1"/>
  <c r="A1333" i="1"/>
  <c r="B1333" i="1"/>
  <c r="AO1333" i="2" s="1"/>
  <c r="A1334" i="1"/>
  <c r="B1334" i="1"/>
  <c r="AO1334" i="2" s="1"/>
  <c r="A1335" i="1"/>
  <c r="B1335" i="1"/>
  <c r="AO1335" i="2" s="1"/>
  <c r="A1336" i="1"/>
  <c r="B1336" i="1"/>
  <c r="AO1336" i="2" s="1"/>
  <c r="A1337" i="1"/>
  <c r="B1337" i="1"/>
  <c r="AO1337" i="2" s="1"/>
  <c r="A1338" i="1"/>
  <c r="B1338" i="1"/>
  <c r="AO1338" i="2" s="1"/>
  <c r="A1339" i="1"/>
  <c r="B1339" i="1"/>
  <c r="AO1339" i="2" s="1"/>
  <c r="A1340" i="1"/>
  <c r="B1340" i="1"/>
  <c r="AO1340" i="2" s="1"/>
  <c r="A1341" i="1"/>
  <c r="B1341" i="1"/>
  <c r="AO1341" i="2" s="1"/>
  <c r="A1342" i="1"/>
  <c r="B1342" i="1"/>
  <c r="AO1342" i="2" s="1"/>
  <c r="A1343" i="1"/>
  <c r="B1343" i="1"/>
  <c r="AO1343" i="2" s="1"/>
  <c r="A1344" i="1"/>
  <c r="B1344" i="1"/>
  <c r="AO1344" i="2" s="1"/>
  <c r="A1345" i="1"/>
  <c r="B1345" i="1"/>
  <c r="AO1345" i="2" s="1"/>
  <c r="A1346" i="1"/>
  <c r="B1346" i="1"/>
  <c r="AO1346" i="2" s="1"/>
  <c r="A1347" i="1"/>
  <c r="B1347" i="1"/>
  <c r="AO1347" i="2" s="1"/>
  <c r="A1348" i="1"/>
  <c r="B1348" i="1"/>
  <c r="AO1348" i="2" s="1"/>
  <c r="A1349" i="1"/>
  <c r="B1349" i="1"/>
  <c r="AO1349" i="2" s="1"/>
  <c r="A1350" i="1"/>
  <c r="B1350" i="1"/>
  <c r="AO1350" i="2" s="1"/>
  <c r="A1351" i="1"/>
  <c r="B1351" i="1"/>
  <c r="AO1351" i="2" s="1"/>
  <c r="A1352" i="1"/>
  <c r="B1352" i="1"/>
  <c r="AO1352" i="2" s="1"/>
  <c r="A1353" i="1"/>
  <c r="B1353" i="1"/>
  <c r="AO1353" i="2" s="1"/>
  <c r="A1354" i="1"/>
  <c r="B1354" i="1"/>
  <c r="AO1354" i="2" s="1"/>
  <c r="E1354" i="1"/>
  <c r="A1355" i="1"/>
  <c r="B1355" i="1"/>
  <c r="AO1355" i="2" s="1"/>
  <c r="A1356" i="1"/>
  <c r="B1356" i="1"/>
  <c r="AO1356" i="2" s="1"/>
  <c r="E1356" i="1"/>
  <c r="A1357" i="1"/>
  <c r="B1357" i="1"/>
  <c r="AO1357" i="2" s="1"/>
  <c r="A1358" i="1"/>
  <c r="B1358" i="1"/>
  <c r="AO1358" i="2" s="1"/>
  <c r="E1358" i="1"/>
  <c r="A1359" i="1"/>
  <c r="B1359" i="1"/>
  <c r="AO1359" i="2" s="1"/>
  <c r="A1360" i="1"/>
  <c r="B1360" i="1"/>
  <c r="AO1360" i="2" s="1"/>
  <c r="E1360" i="1"/>
  <c r="A1361" i="1"/>
  <c r="B1361" i="1"/>
  <c r="AO1361" i="2" s="1"/>
  <c r="A1362" i="1"/>
  <c r="B1362" i="1"/>
  <c r="AO1362" i="2" s="1"/>
  <c r="E1362" i="1"/>
  <c r="A1363" i="1"/>
  <c r="B1363" i="1"/>
  <c r="AO1363" i="2" s="1"/>
  <c r="E1363" i="1"/>
  <c r="A1364" i="1"/>
  <c r="B1364" i="1"/>
  <c r="AO1364" i="2" s="1"/>
  <c r="A1365" i="1"/>
  <c r="B1365" i="1"/>
  <c r="AO1365" i="2" s="1"/>
  <c r="E1365" i="1"/>
  <c r="A1366" i="1"/>
  <c r="B1366" i="1"/>
  <c r="AO1366" i="2" s="1"/>
  <c r="A1367" i="1"/>
  <c r="B1367" i="1"/>
  <c r="AO1367" i="2" s="1"/>
  <c r="A1368" i="1"/>
  <c r="B1368" i="1"/>
  <c r="AO1368" i="2" s="1"/>
  <c r="A1369" i="1"/>
  <c r="B1369" i="1"/>
  <c r="AO1369" i="2" s="1"/>
  <c r="A1370" i="1"/>
  <c r="B1370" i="1"/>
  <c r="AO1370" i="2" s="1"/>
  <c r="A1371" i="1"/>
  <c r="B1371" i="1"/>
  <c r="AO1371" i="2" s="1"/>
  <c r="A1372" i="1"/>
  <c r="B1372" i="1"/>
  <c r="AO1372" i="2" s="1"/>
  <c r="A1373" i="1"/>
  <c r="B1373" i="1"/>
  <c r="AO1373" i="2" s="1"/>
  <c r="E1373" i="1"/>
  <c r="A1374" i="1"/>
  <c r="B1374" i="1"/>
  <c r="AO1374" i="2" s="1"/>
  <c r="A1375" i="1"/>
  <c r="B1375" i="1"/>
  <c r="AO1375" i="2" s="1"/>
  <c r="A1376" i="1"/>
  <c r="B1376" i="1"/>
  <c r="AO1376" i="2" s="1"/>
  <c r="A1377" i="1"/>
  <c r="B1377" i="1"/>
  <c r="AO1377" i="2" s="1"/>
  <c r="A1378" i="1"/>
  <c r="B1378" i="1"/>
  <c r="AO1378" i="2" s="1"/>
  <c r="A1379" i="1"/>
  <c r="B1379" i="1"/>
  <c r="AO1379" i="2" s="1"/>
  <c r="E1379" i="1"/>
  <c r="A1380" i="1"/>
  <c r="B1380" i="1"/>
  <c r="AO1380" i="2" s="1"/>
  <c r="A1381" i="1"/>
  <c r="B1381" i="1"/>
  <c r="AO1381" i="2" s="1"/>
  <c r="A1382" i="1"/>
  <c r="B1382" i="1"/>
  <c r="AO1382" i="2" s="1"/>
  <c r="A1383" i="1"/>
  <c r="B1383" i="1"/>
  <c r="AO1383" i="2" s="1"/>
  <c r="E1383" i="1"/>
  <c r="A1384" i="1"/>
  <c r="B1384" i="1"/>
  <c r="AO1384" i="2" s="1"/>
  <c r="A1385" i="1"/>
  <c r="B1385" i="1"/>
  <c r="AO1385" i="2" s="1"/>
  <c r="A1386" i="1"/>
  <c r="B1386" i="1"/>
  <c r="AO1386" i="2" s="1"/>
  <c r="E1386" i="1"/>
  <c r="A1387" i="1"/>
  <c r="B1387" i="1"/>
  <c r="AO1387" i="2" s="1"/>
  <c r="E1387" i="1"/>
  <c r="A1388" i="1"/>
  <c r="B1388" i="1"/>
  <c r="AO1388" i="2" s="1"/>
  <c r="E1388" i="1"/>
  <c r="A1389" i="1"/>
  <c r="B1389" i="1"/>
  <c r="AO1389" i="2" s="1"/>
  <c r="E1389" i="1"/>
  <c r="A1390" i="1"/>
  <c r="B1390" i="1"/>
  <c r="AO1390" i="2" s="1"/>
  <c r="E1390" i="1"/>
  <c r="A1391" i="1"/>
  <c r="B1391" i="1"/>
  <c r="AO1391" i="2" s="1"/>
  <c r="E1391" i="1"/>
  <c r="A1392" i="1"/>
  <c r="B1392" i="1"/>
  <c r="AO1392" i="2" s="1"/>
  <c r="E1392" i="1"/>
  <c r="A1393" i="1"/>
  <c r="B1393" i="1"/>
  <c r="AO1393" i="2" s="1"/>
  <c r="E1393" i="1"/>
  <c r="A1394" i="1"/>
  <c r="B1394" i="1"/>
  <c r="AO1394" i="2" s="1"/>
  <c r="E1394" i="1"/>
  <c r="A1395" i="1"/>
  <c r="B1395" i="1"/>
  <c r="AO1395" i="2" s="1"/>
  <c r="E1395" i="1"/>
  <c r="A1396" i="1"/>
  <c r="B1396" i="1"/>
  <c r="AO1396" i="2" s="1"/>
  <c r="E1396" i="1"/>
  <c r="A1397" i="1"/>
  <c r="B1397" i="1"/>
  <c r="AO1397" i="2" s="1"/>
  <c r="A1398" i="1"/>
  <c r="B1398" i="1"/>
  <c r="AO1398" i="2" s="1"/>
  <c r="A1399" i="1"/>
  <c r="B1399" i="1"/>
  <c r="AO1399" i="2" s="1"/>
  <c r="A1400" i="1"/>
  <c r="B1400" i="1"/>
  <c r="AO1400" i="2" s="1"/>
  <c r="A1401" i="1"/>
  <c r="B1401" i="1"/>
  <c r="AO1401" i="2" s="1"/>
  <c r="A1402" i="1"/>
  <c r="B1402" i="1"/>
  <c r="AO1402" i="2" s="1"/>
  <c r="A1403" i="1"/>
  <c r="B1403" i="1"/>
  <c r="AO1403" i="2" s="1"/>
  <c r="A1404" i="1"/>
  <c r="B1404" i="1"/>
  <c r="AO1404" i="2" s="1"/>
  <c r="A1405" i="1"/>
  <c r="B1405" i="1"/>
  <c r="AO1405" i="2" s="1"/>
  <c r="A1406" i="1"/>
  <c r="B1406" i="1"/>
  <c r="AO1406" i="2" s="1"/>
  <c r="A1407" i="1"/>
  <c r="B1407" i="1"/>
  <c r="AO1407" i="2" s="1"/>
  <c r="A1408" i="1"/>
  <c r="B1408" i="1"/>
  <c r="AO1408" i="2" s="1"/>
  <c r="A1409" i="1"/>
  <c r="B1409" i="1"/>
  <c r="AO1409" i="2" s="1"/>
  <c r="A1410" i="1"/>
  <c r="B1410" i="1"/>
  <c r="AO1410" i="2" s="1"/>
  <c r="A1411" i="1"/>
  <c r="B1411" i="1"/>
  <c r="AO1411" i="2" s="1"/>
  <c r="A1412" i="1"/>
  <c r="B1412" i="1"/>
  <c r="AO1412" i="2" s="1"/>
  <c r="A1413" i="1"/>
  <c r="B1413" i="1"/>
  <c r="AO1413" i="2" s="1"/>
  <c r="A1414" i="1"/>
  <c r="B1414" i="1"/>
  <c r="AO1414" i="2" s="1"/>
  <c r="A1415" i="1"/>
  <c r="B1415" i="1"/>
  <c r="AO1415" i="2" s="1"/>
  <c r="A1416" i="1"/>
  <c r="B1416" i="1"/>
  <c r="AO1416" i="2" s="1"/>
  <c r="A1417" i="1"/>
  <c r="B1417" i="1"/>
  <c r="AO1417" i="2" s="1"/>
  <c r="A1418" i="1"/>
  <c r="B1418" i="1"/>
  <c r="AO1418" i="2" s="1"/>
  <c r="A1419" i="1"/>
  <c r="B1419" i="1"/>
  <c r="AO1419" i="2" s="1"/>
  <c r="E1419" i="1"/>
  <c r="A1420" i="1"/>
  <c r="B1420" i="1"/>
  <c r="AO1420" i="2" s="1"/>
  <c r="E1420" i="1"/>
  <c r="A1421" i="1"/>
  <c r="B1421" i="1"/>
  <c r="AO1421" i="2" s="1"/>
  <c r="E1421" i="1"/>
  <c r="A1422" i="1"/>
  <c r="B1422" i="1"/>
  <c r="AO1422" i="2" s="1"/>
  <c r="E1422" i="1"/>
  <c r="A1423" i="1"/>
  <c r="B1423" i="1"/>
  <c r="AO1423" i="2" s="1"/>
  <c r="E1423" i="1"/>
  <c r="A1424" i="1"/>
  <c r="B1424" i="1"/>
  <c r="AO1424" i="2" s="1"/>
  <c r="E1424" i="1"/>
  <c r="A1425" i="1"/>
  <c r="B1425" i="1"/>
  <c r="AO1425" i="2" s="1"/>
  <c r="E1425" i="1"/>
  <c r="A1426" i="1"/>
  <c r="B1426" i="1"/>
  <c r="AO1426" i="2" s="1"/>
  <c r="E1426" i="1"/>
  <c r="A1427" i="1"/>
  <c r="B1427" i="1"/>
  <c r="AO1427" i="2" s="1"/>
  <c r="E1427" i="1"/>
  <c r="A1428" i="1"/>
  <c r="B1428" i="1"/>
  <c r="AO1428" i="2" s="1"/>
  <c r="E1428" i="1"/>
  <c r="A1429" i="1"/>
  <c r="B1429" i="1"/>
  <c r="AO1429" i="2" s="1"/>
  <c r="E1429" i="1"/>
  <c r="A1430" i="1"/>
  <c r="B1430" i="1"/>
  <c r="AO1430" i="2" s="1"/>
  <c r="E1430" i="1"/>
  <c r="A1431" i="1"/>
  <c r="B1431" i="1"/>
  <c r="AO1431" i="2" s="1"/>
  <c r="E1431" i="1"/>
  <c r="A1432" i="1"/>
  <c r="B1432" i="1"/>
  <c r="AO1432" i="2" s="1"/>
  <c r="E1432" i="1"/>
  <c r="A1433" i="1"/>
  <c r="B1433" i="1"/>
  <c r="AO1433" i="2" s="1"/>
  <c r="E1433" i="1"/>
  <c r="A1434" i="1"/>
  <c r="B1434" i="1"/>
  <c r="AO1434" i="2" s="1"/>
  <c r="E1434" i="1"/>
  <c r="A1435" i="1"/>
  <c r="B1435" i="1"/>
  <c r="AO1435" i="2" s="1"/>
  <c r="E1435" i="1"/>
  <c r="A1436" i="1"/>
  <c r="B1436" i="1"/>
  <c r="AO1436" i="2" s="1"/>
  <c r="E1436" i="1"/>
  <c r="A1437" i="1"/>
  <c r="B1437" i="1"/>
  <c r="AO1437" i="2" s="1"/>
  <c r="E1437" i="1"/>
  <c r="A1438" i="1"/>
  <c r="B1438" i="1"/>
  <c r="AO1438" i="2" s="1"/>
  <c r="E1438" i="1"/>
  <c r="A1439" i="1"/>
  <c r="B1439" i="1"/>
  <c r="AO1439" i="2" s="1"/>
  <c r="E1439" i="1"/>
  <c r="A1440" i="1"/>
  <c r="B1440" i="1"/>
  <c r="AO1440" i="2" s="1"/>
  <c r="E1440" i="1"/>
  <c r="A1441" i="1"/>
  <c r="B1441" i="1"/>
  <c r="AO1441" i="2" s="1"/>
  <c r="E1441" i="1"/>
  <c r="A1442" i="1"/>
  <c r="B1442" i="1"/>
  <c r="AO1442" i="2" s="1"/>
  <c r="E1442" i="1"/>
  <c r="A1443" i="1"/>
  <c r="B1443" i="1"/>
  <c r="AO1443" i="2" s="1"/>
  <c r="E1443" i="1"/>
  <c r="A1444" i="1"/>
  <c r="B1444" i="1"/>
  <c r="AO1444" i="2" s="1"/>
  <c r="E1444" i="1"/>
  <c r="A1445" i="1"/>
  <c r="B1445" i="1"/>
  <c r="AO1445" i="2" s="1"/>
  <c r="E1445" i="1"/>
  <c r="A1446" i="1"/>
  <c r="B1446" i="1"/>
  <c r="AO1446" i="2" s="1"/>
  <c r="E1446" i="1"/>
  <c r="A1447" i="1"/>
  <c r="B1447" i="1"/>
  <c r="AO1447" i="2" s="1"/>
  <c r="E1447" i="1"/>
  <c r="A1448" i="1"/>
  <c r="B1448" i="1"/>
  <c r="AO1448" i="2" s="1"/>
  <c r="E1448" i="1"/>
  <c r="A1449" i="1"/>
  <c r="B1449" i="1"/>
  <c r="AO1449" i="2" s="1"/>
  <c r="E1449" i="1"/>
  <c r="A1450" i="1"/>
  <c r="B1450" i="1"/>
  <c r="AO1450" i="2" s="1"/>
  <c r="E1450" i="1"/>
  <c r="A1451" i="1"/>
  <c r="B1451" i="1"/>
  <c r="AO1451" i="2" s="1"/>
  <c r="E1451" i="1"/>
  <c r="A1452" i="1"/>
  <c r="B1452" i="1"/>
  <c r="AO1452" i="2" s="1"/>
  <c r="E1452" i="1"/>
  <c r="A1453" i="1"/>
  <c r="B1453" i="1"/>
  <c r="AO1453" i="2" s="1"/>
  <c r="E1453" i="1"/>
  <c r="A1454" i="1"/>
  <c r="B1454" i="1"/>
  <c r="AO1454" i="2" s="1"/>
  <c r="E1454" i="1"/>
  <c r="A1455" i="1"/>
  <c r="B1455" i="1"/>
  <c r="AO1455" i="2" s="1"/>
  <c r="E1455" i="1"/>
  <c r="A1456" i="1"/>
  <c r="B1456" i="1"/>
  <c r="AO1456" i="2" s="1"/>
  <c r="E1456" i="1"/>
  <c r="A1457" i="1"/>
  <c r="B1457" i="1"/>
  <c r="AO1457" i="2" s="1"/>
  <c r="E1457" i="1"/>
  <c r="A1458" i="1"/>
  <c r="B1458" i="1"/>
  <c r="AO1458" i="2" s="1"/>
  <c r="E1458" i="1"/>
  <c r="A1459" i="1"/>
  <c r="B1459" i="1"/>
  <c r="AO1459" i="2" s="1"/>
  <c r="E1459" i="1"/>
  <c r="A1460" i="1"/>
  <c r="B1460" i="1"/>
  <c r="AO1460" i="2" s="1"/>
  <c r="E1460" i="1"/>
  <c r="A1461" i="1"/>
  <c r="B1461" i="1"/>
  <c r="AO1461" i="2" s="1"/>
  <c r="E1461" i="1"/>
  <c r="A1462" i="1"/>
  <c r="B1462" i="1"/>
  <c r="AO1462" i="2" s="1"/>
  <c r="E1462" i="1"/>
  <c r="A1463" i="1"/>
  <c r="B1463" i="1"/>
  <c r="AO1463" i="2" s="1"/>
  <c r="E1463" i="1"/>
  <c r="A1464" i="1"/>
  <c r="B1464" i="1"/>
  <c r="AO1464" i="2" s="1"/>
  <c r="E1464" i="1"/>
  <c r="A1465" i="1"/>
  <c r="B1465" i="1"/>
  <c r="AO1465" i="2" s="1"/>
  <c r="E1465" i="1"/>
  <c r="A1466" i="1"/>
  <c r="B1466" i="1"/>
  <c r="AO1466" i="2" s="1"/>
  <c r="E1466" i="1"/>
  <c r="A1467" i="1"/>
  <c r="B1467" i="1"/>
  <c r="AO1467" i="2" s="1"/>
  <c r="E1467" i="1"/>
  <c r="A1468" i="1"/>
  <c r="B1468" i="1"/>
  <c r="AO1468" i="2" s="1"/>
  <c r="E1468" i="1"/>
  <c r="A1469" i="1"/>
  <c r="B1469" i="1"/>
  <c r="AO1469" i="2" s="1"/>
  <c r="E1469" i="1"/>
  <c r="A1470" i="1"/>
  <c r="B1470" i="1"/>
  <c r="AO1470" i="2" s="1"/>
  <c r="E1470" i="1"/>
  <c r="A1471" i="1"/>
  <c r="B1471" i="1"/>
  <c r="AO1471" i="2" s="1"/>
  <c r="E1471" i="1"/>
  <c r="A1472" i="1"/>
  <c r="B1472" i="1"/>
  <c r="AO1472" i="2" s="1"/>
  <c r="E1472" i="1"/>
  <c r="A1473" i="1"/>
  <c r="B1473" i="1"/>
  <c r="AO1473" i="2" s="1"/>
  <c r="E1473" i="1"/>
  <c r="A1474" i="1"/>
  <c r="B1474" i="1"/>
  <c r="AO1474" i="2" s="1"/>
  <c r="E1474" i="1"/>
  <c r="A1475" i="1"/>
  <c r="B1475" i="1"/>
  <c r="AO1475" i="2" s="1"/>
  <c r="E1475" i="1"/>
  <c r="A1476" i="1"/>
  <c r="B1476" i="1"/>
  <c r="AO1476" i="2" s="1"/>
  <c r="E1476" i="1"/>
  <c r="A1477" i="1"/>
  <c r="B1477" i="1"/>
  <c r="AO1477" i="2" s="1"/>
  <c r="E1477" i="1"/>
  <c r="A1478" i="1"/>
  <c r="B1478" i="1"/>
  <c r="AO1478" i="2" s="1"/>
  <c r="E1478" i="1"/>
  <c r="A1479" i="1"/>
  <c r="B1479" i="1"/>
  <c r="AO1479" i="2" s="1"/>
  <c r="E1479" i="1"/>
  <c r="A1480" i="1"/>
  <c r="B1480" i="1"/>
  <c r="AO1480" i="2" s="1"/>
  <c r="E1480" i="1"/>
  <c r="A1481" i="1"/>
  <c r="B1481" i="1"/>
  <c r="AO1481" i="2" s="1"/>
  <c r="E1481" i="1"/>
  <c r="A1482" i="1"/>
  <c r="B1482" i="1"/>
  <c r="AO1482" i="2" s="1"/>
  <c r="E1482" i="1"/>
  <c r="A1483" i="1"/>
  <c r="B1483" i="1"/>
  <c r="AO1483" i="2" s="1"/>
  <c r="E1483" i="1"/>
  <c r="A1484" i="1"/>
  <c r="B1484" i="1"/>
  <c r="AO1484" i="2" s="1"/>
  <c r="E1484" i="1"/>
  <c r="A1485" i="1"/>
  <c r="B1485" i="1"/>
  <c r="AO1485" i="2" s="1"/>
  <c r="E1485" i="1"/>
  <c r="A1486" i="1"/>
  <c r="B1486" i="1"/>
  <c r="AO1486" i="2" s="1"/>
  <c r="E1486" i="1"/>
  <c r="A1487" i="1"/>
  <c r="B1487" i="1"/>
  <c r="AO1487" i="2" s="1"/>
  <c r="E1487" i="1"/>
  <c r="A1488" i="1"/>
  <c r="B1488" i="1"/>
  <c r="AO1488" i="2" s="1"/>
  <c r="E1488" i="1"/>
  <c r="A1489" i="1"/>
  <c r="B1489" i="1"/>
  <c r="AO1489" i="2" s="1"/>
  <c r="E1489" i="1"/>
  <c r="A1490" i="1"/>
  <c r="B1490" i="1"/>
  <c r="AO1490" i="2" s="1"/>
  <c r="E1490" i="1"/>
  <c r="A1491" i="1"/>
  <c r="B1491" i="1"/>
  <c r="AO1491" i="2" s="1"/>
  <c r="E1491" i="1"/>
  <c r="A1492" i="1"/>
  <c r="B1492" i="1"/>
  <c r="AO1492" i="2" s="1"/>
  <c r="E1492" i="1"/>
  <c r="A1493" i="1"/>
  <c r="B1493" i="1"/>
  <c r="AO1493" i="2" s="1"/>
  <c r="E1493" i="1"/>
  <c r="A1494" i="1"/>
  <c r="B1494" i="1"/>
  <c r="AO1494" i="2" s="1"/>
  <c r="E1494" i="1"/>
  <c r="A1495" i="1"/>
  <c r="B1495" i="1"/>
  <c r="AO1495" i="2" s="1"/>
  <c r="E1495" i="1"/>
  <c r="A1496" i="1"/>
  <c r="B1496" i="1"/>
  <c r="AO1496" i="2" s="1"/>
  <c r="E1496" i="1"/>
  <c r="A1497" i="1"/>
  <c r="B1497" i="1"/>
  <c r="AO1497" i="2" s="1"/>
  <c r="E1497" i="1"/>
  <c r="A1498" i="1"/>
  <c r="B1498" i="1"/>
  <c r="AO1498" i="2" s="1"/>
  <c r="E1498" i="1"/>
  <c r="A1499" i="1"/>
  <c r="B1499" i="1"/>
  <c r="AO1499" i="2" s="1"/>
  <c r="E1499" i="1"/>
  <c r="A1500" i="1"/>
  <c r="B1500" i="1"/>
  <c r="AO1500" i="2" s="1"/>
  <c r="E1500" i="1"/>
  <c r="A1501" i="1"/>
  <c r="B1501" i="1"/>
  <c r="AO1501" i="2" s="1"/>
  <c r="E1501" i="1"/>
  <c r="A1502" i="1"/>
  <c r="B1502" i="1"/>
  <c r="AO1502" i="2" s="1"/>
  <c r="E1502" i="1"/>
  <c r="A1503" i="1"/>
  <c r="B1503" i="1"/>
  <c r="AO1503" i="2" s="1"/>
  <c r="E1503" i="1"/>
  <c r="A1504" i="1"/>
  <c r="B1504" i="1"/>
  <c r="AO1504" i="2" s="1"/>
  <c r="E1504" i="1"/>
  <c r="A1505" i="1"/>
  <c r="B1505" i="1"/>
  <c r="AO1505" i="2" s="1"/>
  <c r="E1505" i="1"/>
  <c r="A1506" i="1"/>
  <c r="B1506" i="1"/>
  <c r="AO1506" i="2" s="1"/>
  <c r="E1506" i="1"/>
  <c r="A1507" i="1"/>
  <c r="B1507" i="1"/>
  <c r="AO1507" i="2" s="1"/>
  <c r="E1507" i="1"/>
  <c r="A1508" i="1"/>
  <c r="B1508" i="1"/>
  <c r="AO1508" i="2" s="1"/>
  <c r="E1508" i="1"/>
  <c r="A1509" i="1"/>
  <c r="B1509" i="1"/>
  <c r="AO1509" i="2" s="1"/>
  <c r="E1509" i="1"/>
  <c r="A1510" i="1"/>
  <c r="B1510" i="1"/>
  <c r="AO1510" i="2" s="1"/>
  <c r="E1510" i="1"/>
  <c r="A1511" i="1"/>
  <c r="B1511" i="1"/>
  <c r="AO1511" i="2" s="1"/>
  <c r="E1511" i="1"/>
  <c r="A1512" i="1"/>
  <c r="B1512" i="1"/>
  <c r="AO1512" i="2" s="1"/>
  <c r="E1512" i="1"/>
  <c r="A1513" i="1"/>
  <c r="B1513" i="1"/>
  <c r="AO1513" i="2" s="1"/>
  <c r="E1513" i="1"/>
  <c r="A1514" i="1"/>
  <c r="B1514" i="1"/>
  <c r="AO1514" i="2" s="1"/>
  <c r="E1514" i="1"/>
  <c r="A1515" i="1"/>
  <c r="B1515" i="1"/>
  <c r="AO1515" i="2" s="1"/>
  <c r="E1515" i="1"/>
  <c r="A1516" i="1"/>
  <c r="B1516" i="1"/>
  <c r="AO1516" i="2" s="1"/>
  <c r="E1516" i="1"/>
  <c r="A1517" i="1"/>
  <c r="B1517" i="1"/>
  <c r="AO1517" i="2" s="1"/>
  <c r="E1517" i="1"/>
  <c r="A1518" i="1"/>
  <c r="B1518" i="1"/>
  <c r="AO1518" i="2" s="1"/>
  <c r="E1518" i="1"/>
  <c r="A1519" i="1"/>
  <c r="B1519" i="1"/>
  <c r="AO1519" i="2" s="1"/>
  <c r="E1519" i="1"/>
  <c r="A1520" i="1"/>
  <c r="B1520" i="1"/>
  <c r="AO1520" i="2" s="1"/>
  <c r="E1520" i="1"/>
  <c r="A1521" i="1"/>
  <c r="B1521" i="1"/>
  <c r="AO1521" i="2" s="1"/>
  <c r="E1521" i="1"/>
  <c r="A1522" i="1"/>
  <c r="B1522" i="1"/>
  <c r="AO1522" i="2" s="1"/>
  <c r="E1522" i="1"/>
  <c r="A1523" i="1"/>
  <c r="B1523" i="1"/>
  <c r="AO1523" i="2" s="1"/>
  <c r="E1523" i="1"/>
  <c r="A1524" i="1"/>
  <c r="B1524" i="1"/>
  <c r="AO1524" i="2" s="1"/>
  <c r="E1524" i="1"/>
  <c r="A1525" i="1"/>
  <c r="B1525" i="1"/>
  <c r="AO1525" i="2" s="1"/>
  <c r="E1525" i="1"/>
  <c r="A1526" i="1"/>
  <c r="B1526" i="1"/>
  <c r="AO1526" i="2" s="1"/>
  <c r="E1526" i="1"/>
  <c r="A1527" i="1"/>
  <c r="B1527" i="1"/>
  <c r="AO1527" i="2" s="1"/>
  <c r="E1527" i="1"/>
  <c r="A1528" i="1"/>
  <c r="B1528" i="1"/>
  <c r="AO1528" i="2" s="1"/>
  <c r="E1528" i="1"/>
  <c r="A1529" i="1"/>
  <c r="B1529" i="1"/>
  <c r="AO1529" i="2" s="1"/>
  <c r="E1529" i="1"/>
  <c r="A1530" i="1"/>
  <c r="B1530" i="1"/>
  <c r="AO1530" i="2" s="1"/>
  <c r="E1530" i="1"/>
  <c r="A1531" i="1"/>
  <c r="B1531" i="1"/>
  <c r="AO1531" i="2" s="1"/>
  <c r="E1531" i="1"/>
  <c r="A1532" i="1"/>
  <c r="B1532" i="1"/>
  <c r="AO1532" i="2" s="1"/>
  <c r="E1532" i="1"/>
  <c r="A1533" i="1"/>
  <c r="B1533" i="1"/>
  <c r="AO1533" i="2" s="1"/>
  <c r="E1533" i="1"/>
  <c r="A1534" i="1"/>
  <c r="B1534" i="1"/>
  <c r="AO1534" i="2" s="1"/>
  <c r="E1534" i="1"/>
  <c r="A1535" i="1"/>
  <c r="B1535" i="1"/>
  <c r="AO1535" i="2" s="1"/>
  <c r="E1535" i="1"/>
  <c r="A1536" i="1"/>
  <c r="B1536" i="1"/>
  <c r="AO1536" i="2" s="1"/>
  <c r="E1536" i="1"/>
  <c r="A1537" i="1"/>
  <c r="B1537" i="1"/>
  <c r="AO1537" i="2" s="1"/>
  <c r="E1537" i="1"/>
  <c r="A1538" i="1"/>
  <c r="B1538" i="1"/>
  <c r="AO1538" i="2" s="1"/>
  <c r="E1538" i="1"/>
  <c r="A1539" i="1"/>
  <c r="B1539" i="1"/>
  <c r="AO1539" i="2" s="1"/>
  <c r="E1539" i="1"/>
  <c r="A1540" i="1"/>
  <c r="B1540" i="1"/>
  <c r="AO1540" i="2" s="1"/>
  <c r="E1540" i="1"/>
  <c r="A1541" i="1"/>
  <c r="B1541" i="1"/>
  <c r="AO1541" i="2" s="1"/>
  <c r="E1541" i="1"/>
  <c r="A1542" i="1"/>
  <c r="B1542" i="1"/>
  <c r="AO1542" i="2" s="1"/>
  <c r="E1542" i="1"/>
  <c r="A1543" i="1"/>
  <c r="B1543" i="1"/>
  <c r="AO1543" i="2" s="1"/>
  <c r="E1543" i="1"/>
  <c r="A1544" i="1"/>
  <c r="B1544" i="1"/>
  <c r="AO1544" i="2" s="1"/>
  <c r="E1544" i="1"/>
  <c r="A1545" i="1"/>
  <c r="B1545" i="1"/>
  <c r="AO1545" i="2" s="1"/>
  <c r="E1545" i="1"/>
  <c r="A1546" i="1"/>
  <c r="B1546" i="1"/>
  <c r="AO1546" i="2" s="1"/>
  <c r="E1546" i="1"/>
  <c r="A1547" i="1"/>
  <c r="B1547" i="1"/>
  <c r="AO1547" i="2" s="1"/>
  <c r="E1547" i="1"/>
  <c r="A1548" i="1"/>
  <c r="B1548" i="1"/>
  <c r="AO1548" i="2" s="1"/>
  <c r="E1548" i="1"/>
  <c r="A1549" i="1"/>
  <c r="B1549" i="1"/>
  <c r="AO1549" i="2" s="1"/>
  <c r="E1549" i="1"/>
  <c r="A1550" i="1"/>
  <c r="B1550" i="1"/>
  <c r="AO1550" i="2" s="1"/>
  <c r="E1550" i="1"/>
  <c r="A1551" i="1"/>
  <c r="B1551" i="1"/>
  <c r="AO1551" i="2" s="1"/>
  <c r="E1551" i="1"/>
  <c r="A1552" i="1"/>
  <c r="B1552" i="1"/>
  <c r="AO1552" i="2" s="1"/>
  <c r="E1552" i="1"/>
  <c r="A1553" i="1"/>
  <c r="B1553" i="1"/>
  <c r="AO1553" i="2" s="1"/>
  <c r="E1553" i="1"/>
  <c r="A1554" i="1"/>
  <c r="B1554" i="1"/>
  <c r="AO1554" i="2" s="1"/>
  <c r="E1554" i="1"/>
  <c r="A1555" i="1"/>
  <c r="B1555" i="1"/>
  <c r="AO1555" i="2" s="1"/>
  <c r="E1555" i="1"/>
  <c r="A1556" i="1"/>
  <c r="B1556" i="1"/>
  <c r="AO1556" i="2" s="1"/>
  <c r="E1556" i="1"/>
  <c r="A1557" i="1"/>
  <c r="B1557" i="1"/>
  <c r="AO1557" i="2" s="1"/>
  <c r="E1557" i="1"/>
  <c r="A1558" i="1"/>
  <c r="B1558" i="1"/>
  <c r="AO1558" i="2" s="1"/>
  <c r="E1558" i="1"/>
  <c r="A1559" i="1"/>
  <c r="B1559" i="1"/>
  <c r="AO1559" i="2" s="1"/>
  <c r="E1559" i="1"/>
  <c r="A1560" i="1"/>
  <c r="B1560" i="1"/>
  <c r="AO1560" i="2" s="1"/>
  <c r="E1560" i="1"/>
  <c r="A1561" i="1"/>
  <c r="B1561" i="1"/>
  <c r="AO1561" i="2" s="1"/>
  <c r="E1561" i="1"/>
  <c r="A1562" i="1"/>
  <c r="B1562" i="1"/>
  <c r="AO1562" i="2" s="1"/>
  <c r="A1563" i="1"/>
  <c r="B1563" i="1"/>
  <c r="AO1563" i="2" s="1"/>
  <c r="A1564" i="1"/>
  <c r="B1564" i="1"/>
  <c r="AO1564" i="2" s="1"/>
  <c r="A1565" i="1"/>
  <c r="B1565" i="1"/>
  <c r="AO1565" i="2" s="1"/>
  <c r="E1565" i="1"/>
  <c r="A1566" i="1"/>
  <c r="B1566" i="1"/>
  <c r="AO1566" i="2" s="1"/>
  <c r="E1566" i="1"/>
  <c r="A1567" i="1"/>
  <c r="B1567" i="1"/>
  <c r="AO1567" i="2" s="1"/>
  <c r="E1567" i="1"/>
  <c r="A1568" i="1"/>
  <c r="B1568" i="1"/>
  <c r="AO1568" i="2" s="1"/>
  <c r="E1568" i="1"/>
  <c r="A1569" i="1"/>
  <c r="B1569" i="1"/>
  <c r="AO1569" i="2" s="1"/>
  <c r="E1569" i="1"/>
  <c r="A1570" i="1"/>
  <c r="B1570" i="1"/>
  <c r="AO1570" i="2" s="1"/>
  <c r="E1570" i="1"/>
  <c r="A1571" i="1"/>
  <c r="B1571" i="1"/>
  <c r="AO1571" i="2" s="1"/>
  <c r="A1572" i="1"/>
  <c r="B1572" i="1"/>
  <c r="AO1572" i="2" s="1"/>
  <c r="E1572" i="1"/>
  <c r="A1573" i="1"/>
  <c r="B1573" i="1"/>
  <c r="AO1573" i="2" s="1"/>
  <c r="E1573" i="1"/>
  <c r="A1574" i="1"/>
  <c r="B1574" i="1"/>
  <c r="AO1574" i="2" s="1"/>
  <c r="E1574" i="1"/>
  <c r="A1575" i="1"/>
  <c r="B1575" i="1"/>
  <c r="AO1575" i="2" s="1"/>
  <c r="E1575" i="1"/>
  <c r="A1576" i="1"/>
  <c r="B1576" i="1"/>
  <c r="AO1576" i="2" s="1"/>
  <c r="E1576" i="1"/>
  <c r="A1577" i="1"/>
  <c r="B1577" i="1"/>
  <c r="AO1577" i="2" s="1"/>
  <c r="E1577" i="1"/>
  <c r="A1578" i="1"/>
  <c r="B1578" i="1"/>
  <c r="AO1578" i="2" s="1"/>
  <c r="E1578" i="1"/>
  <c r="A1579" i="1"/>
  <c r="B1579" i="1"/>
  <c r="AO1579" i="2" s="1"/>
  <c r="E1579" i="1"/>
  <c r="A1580" i="1"/>
  <c r="B1580" i="1"/>
  <c r="AO1580" i="2" s="1"/>
  <c r="E1580" i="1"/>
  <c r="A1581" i="1"/>
  <c r="B1581" i="1"/>
  <c r="AO1581" i="2" s="1"/>
  <c r="E1581" i="1"/>
  <c r="A1582" i="1"/>
  <c r="B1582" i="1"/>
  <c r="AO1582" i="2" s="1"/>
  <c r="E1582" i="1"/>
  <c r="A1583" i="1"/>
  <c r="B1583" i="1"/>
  <c r="AO1583" i="2" s="1"/>
  <c r="E1583" i="1"/>
  <c r="A1584" i="1"/>
  <c r="B1584" i="1"/>
  <c r="AO1584" i="2" s="1"/>
  <c r="E1584" i="1"/>
  <c r="A1585" i="1"/>
  <c r="B1585" i="1"/>
  <c r="AO1585" i="2" s="1"/>
  <c r="E1585" i="1"/>
  <c r="A1586" i="1"/>
  <c r="B1586" i="1"/>
  <c r="AO1586" i="2" s="1"/>
  <c r="E1586" i="1"/>
  <c r="A1587" i="1"/>
  <c r="B1587" i="1"/>
  <c r="AO1587" i="2" s="1"/>
  <c r="E1587" i="1"/>
  <c r="A1588" i="1"/>
  <c r="B1588" i="1"/>
  <c r="AO1588" i="2" s="1"/>
  <c r="E1588" i="1"/>
  <c r="A1589" i="1"/>
  <c r="B1589" i="1"/>
  <c r="AO1589" i="2" s="1"/>
  <c r="E1589" i="1"/>
  <c r="A1590" i="1"/>
  <c r="B1590" i="1"/>
  <c r="AO1590" i="2" s="1"/>
  <c r="E1590" i="1"/>
  <c r="A1591" i="1"/>
  <c r="B1591" i="1"/>
  <c r="AO1591" i="2" s="1"/>
  <c r="E1591" i="1"/>
  <c r="A1592" i="1"/>
  <c r="B1592" i="1"/>
  <c r="AO1592" i="2" s="1"/>
  <c r="E1592" i="1"/>
  <c r="A1593" i="1"/>
  <c r="B1593" i="1"/>
  <c r="AO1593" i="2" s="1"/>
  <c r="E1593" i="1"/>
  <c r="A1594" i="1"/>
  <c r="B1594" i="1"/>
  <c r="AO1594" i="2" s="1"/>
  <c r="E1594" i="1"/>
  <c r="A1595" i="1"/>
  <c r="B1595" i="1"/>
  <c r="AO1595" i="2" s="1"/>
  <c r="E1595" i="1"/>
  <c r="A1596" i="1"/>
  <c r="B1596" i="1"/>
  <c r="AO1596" i="2" s="1"/>
  <c r="E1596" i="1"/>
  <c r="A1597" i="1"/>
  <c r="B1597" i="1"/>
  <c r="AO1597" i="2" s="1"/>
  <c r="E1597" i="1"/>
  <c r="A1598" i="1"/>
  <c r="B1598" i="1"/>
  <c r="AO1598" i="2" s="1"/>
  <c r="E1598" i="1"/>
  <c r="A1599" i="1"/>
  <c r="B1599" i="1"/>
  <c r="AO1599" i="2" s="1"/>
  <c r="E1599" i="1"/>
  <c r="A1600" i="1"/>
  <c r="B1600" i="1"/>
  <c r="AO1600" i="2" s="1"/>
  <c r="E1600" i="1"/>
  <c r="A1601" i="1"/>
  <c r="B1601" i="1"/>
  <c r="AO1601" i="2" s="1"/>
  <c r="E1601" i="1"/>
  <c r="A1602" i="1"/>
  <c r="B1602" i="1"/>
  <c r="AO1602" i="2" s="1"/>
  <c r="E1602" i="1"/>
  <c r="A1603" i="1"/>
  <c r="B1603" i="1"/>
  <c r="AO1603" i="2" s="1"/>
  <c r="E1603" i="1"/>
  <c r="A1604" i="1"/>
  <c r="B1604" i="1"/>
  <c r="AO1604" i="2" s="1"/>
  <c r="E1604" i="1"/>
  <c r="A1605" i="1"/>
  <c r="B1605" i="1"/>
  <c r="AO1605" i="2" s="1"/>
  <c r="E1605" i="1"/>
  <c r="A1606" i="1"/>
  <c r="B1606" i="1"/>
  <c r="AO1606" i="2" s="1"/>
  <c r="E1606" i="1"/>
  <c r="A1607" i="1"/>
  <c r="B1607" i="1"/>
  <c r="AO1607" i="2" s="1"/>
  <c r="E1607" i="1"/>
  <c r="A1608" i="1"/>
  <c r="B1608" i="1"/>
  <c r="AO1608" i="2" s="1"/>
  <c r="E1608" i="1"/>
  <c r="A1609" i="1"/>
  <c r="B1609" i="1"/>
  <c r="AO1609" i="2" s="1"/>
  <c r="E1609" i="1"/>
  <c r="A1610" i="1"/>
  <c r="B1610" i="1"/>
  <c r="AO1610" i="2" s="1"/>
  <c r="E1610" i="1"/>
  <c r="A1611" i="1"/>
  <c r="B1611" i="1"/>
  <c r="AO1611" i="2" s="1"/>
  <c r="E1611" i="1"/>
  <c r="A1612" i="1"/>
  <c r="B1612" i="1"/>
  <c r="AO1612" i="2" s="1"/>
  <c r="E1612" i="1"/>
  <c r="A1613" i="1"/>
  <c r="B1613" i="1"/>
  <c r="AO1613" i="2" s="1"/>
  <c r="E1613" i="1"/>
  <c r="A1614" i="1"/>
  <c r="B1614" i="1"/>
  <c r="AO1614" i="2" s="1"/>
  <c r="E1614" i="1"/>
  <c r="A1615" i="1"/>
  <c r="B1615" i="1"/>
  <c r="AO1615" i="2" s="1"/>
  <c r="E1615" i="1"/>
  <c r="A1616" i="1"/>
  <c r="B1616" i="1"/>
  <c r="AO1616" i="2" s="1"/>
  <c r="E1616" i="1"/>
  <c r="A1617" i="1"/>
  <c r="B1617" i="1"/>
  <c r="AO1617" i="2" s="1"/>
  <c r="E1617" i="1"/>
  <c r="A1618" i="1"/>
  <c r="B1618" i="1"/>
  <c r="AO1618" i="2" s="1"/>
  <c r="E1618" i="1"/>
  <c r="A1619" i="1"/>
  <c r="B1619" i="1"/>
  <c r="AO1619" i="2" s="1"/>
  <c r="E1619" i="1"/>
  <c r="A1620" i="1"/>
  <c r="B1620" i="1"/>
  <c r="AO1620" i="2" s="1"/>
  <c r="E1620" i="1"/>
  <c r="A1621" i="1"/>
  <c r="B1621" i="1"/>
  <c r="AO1621" i="2" s="1"/>
  <c r="E1621" i="1"/>
  <c r="A1622" i="1"/>
  <c r="B1622" i="1"/>
  <c r="AO1622" i="2" s="1"/>
  <c r="E1622" i="1"/>
  <c r="A1623" i="1"/>
  <c r="B1623" i="1"/>
  <c r="AO1623" i="2" s="1"/>
  <c r="E1623" i="1"/>
  <c r="A1624" i="1"/>
  <c r="B1624" i="1"/>
  <c r="AO1624" i="2" s="1"/>
  <c r="E1624" i="1"/>
  <c r="A1625" i="1"/>
  <c r="B1625" i="1"/>
  <c r="AO1625" i="2" s="1"/>
  <c r="E1625" i="1"/>
  <c r="A1626" i="1"/>
  <c r="B1626" i="1"/>
  <c r="AO1626" i="2" s="1"/>
  <c r="E1626" i="1"/>
  <c r="A1627" i="1"/>
  <c r="B1627" i="1"/>
  <c r="AO1627" i="2" s="1"/>
  <c r="E1627" i="1"/>
  <c r="A1628" i="1"/>
  <c r="B1628" i="1"/>
  <c r="AO1628" i="2" s="1"/>
  <c r="E1628" i="1"/>
  <c r="A1629" i="1"/>
  <c r="B1629" i="1"/>
  <c r="AO1629" i="2" s="1"/>
  <c r="E1629" i="1"/>
  <c r="A1630" i="1"/>
  <c r="B1630" i="1"/>
  <c r="AO1630" i="2" s="1"/>
  <c r="E1630" i="1"/>
  <c r="A1631" i="1"/>
  <c r="B1631" i="1"/>
  <c r="AO1631" i="2" s="1"/>
  <c r="E1631" i="1"/>
  <c r="A1632" i="1"/>
  <c r="B1632" i="1"/>
  <c r="AO1632" i="2" s="1"/>
  <c r="E1632" i="1"/>
  <c r="A1633" i="1"/>
  <c r="B1633" i="1"/>
  <c r="AO1633" i="2" s="1"/>
  <c r="E1633" i="1"/>
  <c r="A1634" i="1"/>
  <c r="B1634" i="1"/>
  <c r="AO1634" i="2" s="1"/>
  <c r="E1634" i="1"/>
  <c r="A1635" i="1"/>
  <c r="B1635" i="1"/>
  <c r="AO1635" i="2" s="1"/>
  <c r="E1635" i="1"/>
  <c r="A1636" i="1"/>
  <c r="B1636" i="1"/>
  <c r="AO1636" i="2" s="1"/>
  <c r="E1636" i="1"/>
  <c r="A1637" i="1"/>
  <c r="B1637" i="1"/>
  <c r="AO1637" i="2" s="1"/>
  <c r="E1637" i="1"/>
  <c r="A1638" i="1"/>
  <c r="B1638" i="1"/>
  <c r="AO1638" i="2" s="1"/>
  <c r="E1638" i="1"/>
  <c r="A1639" i="1"/>
  <c r="B1639" i="1"/>
  <c r="AO1639" i="2" s="1"/>
  <c r="E1639" i="1"/>
  <c r="A1640" i="1"/>
  <c r="B1640" i="1"/>
  <c r="AO1640" i="2" s="1"/>
  <c r="E1640" i="1"/>
  <c r="A1641" i="1"/>
  <c r="B1641" i="1"/>
  <c r="AO1641" i="2" s="1"/>
  <c r="E1641" i="1"/>
  <c r="A1642" i="1"/>
  <c r="B1642" i="1"/>
  <c r="AO1642" i="2" s="1"/>
  <c r="E1642" i="1"/>
  <c r="A1643" i="1"/>
  <c r="B1643" i="1"/>
  <c r="AO1643" i="2" s="1"/>
  <c r="E1643" i="1"/>
  <c r="A1644" i="1"/>
  <c r="B1644" i="1"/>
  <c r="AO1644" i="2" s="1"/>
  <c r="E1644" i="1"/>
  <c r="A1645" i="1"/>
  <c r="B1645" i="1"/>
  <c r="AO1645" i="2" s="1"/>
  <c r="E1645" i="1"/>
  <c r="A1646" i="1"/>
  <c r="B1646" i="1"/>
  <c r="AO1646" i="2" s="1"/>
  <c r="E1646" i="1"/>
  <c r="A1647" i="1"/>
  <c r="B1647" i="1"/>
  <c r="AO1647" i="2" s="1"/>
  <c r="E1647" i="1"/>
  <c r="A1648" i="1"/>
  <c r="B1648" i="1"/>
  <c r="AO1648" i="2" s="1"/>
  <c r="E1648" i="1"/>
  <c r="A1649" i="1"/>
  <c r="B1649" i="1"/>
  <c r="AO1649" i="2" s="1"/>
  <c r="E1649" i="1"/>
  <c r="A1650" i="1"/>
  <c r="B1650" i="1"/>
  <c r="AO1650" i="2" s="1"/>
  <c r="E1650" i="1"/>
  <c r="A1651" i="1"/>
  <c r="B1651" i="1"/>
  <c r="AO1651" i="2" s="1"/>
  <c r="E1651" i="1"/>
  <c r="A1652" i="1"/>
  <c r="B1652" i="1"/>
  <c r="AO1652" i="2" s="1"/>
  <c r="E1652" i="1"/>
  <c r="A1653" i="1"/>
  <c r="B1653" i="1"/>
  <c r="AO1653" i="2" s="1"/>
  <c r="E1653" i="1"/>
  <c r="A1654" i="1"/>
  <c r="B1654" i="1"/>
  <c r="AO1654" i="2" s="1"/>
  <c r="E1654" i="1"/>
  <c r="A1655" i="1"/>
  <c r="B1655" i="1"/>
  <c r="AO1655" i="2" s="1"/>
  <c r="E1655" i="1"/>
  <c r="A1656" i="1"/>
  <c r="B1656" i="1"/>
  <c r="AO1656" i="2" s="1"/>
  <c r="E1656" i="1"/>
  <c r="A1657" i="1"/>
  <c r="B1657" i="1"/>
  <c r="AO1657" i="2" s="1"/>
  <c r="E1657" i="1"/>
  <c r="A1658" i="1"/>
  <c r="B1658" i="1"/>
  <c r="AO1658" i="2" s="1"/>
  <c r="E1658" i="1"/>
  <c r="A1659" i="1"/>
  <c r="B1659" i="1"/>
  <c r="AO1659" i="2" s="1"/>
  <c r="E1659" i="1"/>
  <c r="A1660" i="1"/>
  <c r="B1660" i="1"/>
  <c r="AO1660" i="2" s="1"/>
  <c r="E1660" i="1"/>
  <c r="A1661" i="1"/>
  <c r="B1661" i="1"/>
  <c r="AO1661" i="2" s="1"/>
  <c r="E1661" i="1"/>
  <c r="A1662" i="1"/>
  <c r="B1662" i="1"/>
  <c r="AO1662" i="2" s="1"/>
  <c r="E1662" i="1"/>
  <c r="A1663" i="1"/>
  <c r="B1663" i="1"/>
  <c r="AO1663" i="2" s="1"/>
  <c r="E1663" i="1"/>
  <c r="A1664" i="1"/>
  <c r="B1664" i="1"/>
  <c r="AO1664" i="2" s="1"/>
  <c r="E1664" i="1"/>
  <c r="A1665" i="1"/>
  <c r="B1665" i="1"/>
  <c r="AO1665" i="2" s="1"/>
  <c r="E1665" i="1"/>
  <c r="A1666" i="1"/>
  <c r="B1666" i="1"/>
  <c r="AO1666" i="2" s="1"/>
  <c r="E1666" i="1"/>
  <c r="A1667" i="1"/>
  <c r="B1667" i="1"/>
  <c r="AO1667" i="2" s="1"/>
  <c r="E1667" i="1"/>
  <c r="A1668" i="1"/>
  <c r="B1668" i="1"/>
  <c r="AO1668" i="2" s="1"/>
  <c r="E1668" i="1"/>
  <c r="A1669" i="1"/>
  <c r="B1669" i="1"/>
  <c r="AO1669" i="2" s="1"/>
  <c r="E1669" i="1"/>
  <c r="A1670" i="1"/>
  <c r="B1670" i="1"/>
  <c r="AO1670" i="2" s="1"/>
  <c r="E1670" i="1"/>
  <c r="A1671" i="1"/>
  <c r="B1671" i="1"/>
  <c r="AO1671" i="2" s="1"/>
  <c r="E1671" i="1"/>
  <c r="A1672" i="1"/>
  <c r="B1672" i="1"/>
  <c r="AO1672" i="2" s="1"/>
  <c r="E1672" i="1"/>
  <c r="A1673" i="1"/>
  <c r="B1673" i="1"/>
  <c r="AO1673" i="2" s="1"/>
  <c r="E1673" i="1"/>
  <c r="A1674" i="1"/>
  <c r="B1674" i="1"/>
  <c r="AO1674" i="2" s="1"/>
  <c r="E1674" i="1"/>
  <c r="A1675" i="1"/>
  <c r="B1675" i="1"/>
  <c r="AO1675" i="2" s="1"/>
  <c r="E1675" i="1"/>
  <c r="A1676" i="1"/>
  <c r="B1676" i="1"/>
  <c r="AO1676" i="2" s="1"/>
  <c r="E1676" i="1"/>
  <c r="A1677" i="1"/>
  <c r="B1677" i="1"/>
  <c r="AO1677" i="2" s="1"/>
  <c r="E1677" i="1"/>
  <c r="A1678" i="1"/>
  <c r="B1678" i="1"/>
  <c r="AO1678" i="2" s="1"/>
  <c r="E1678" i="1"/>
  <c r="A1679" i="1"/>
  <c r="B1679" i="1"/>
  <c r="AO1679" i="2" s="1"/>
  <c r="E1679" i="1"/>
  <c r="A1680" i="1"/>
  <c r="B1680" i="1"/>
  <c r="AO1680" i="2" s="1"/>
  <c r="E1680" i="1"/>
  <c r="A1681" i="1"/>
  <c r="B1681" i="1"/>
  <c r="AO1681" i="2" s="1"/>
  <c r="E1681" i="1"/>
  <c r="A1682" i="1"/>
  <c r="B1682" i="1"/>
  <c r="AO1682" i="2" s="1"/>
  <c r="E1682" i="1"/>
  <c r="A1683" i="1"/>
  <c r="B1683" i="1"/>
  <c r="AO1683" i="2" s="1"/>
  <c r="E1683" i="1"/>
  <c r="A1684" i="1"/>
  <c r="B1684" i="1"/>
  <c r="AO1684" i="2" s="1"/>
  <c r="E1684" i="1"/>
  <c r="A1685" i="1"/>
  <c r="B1685" i="1"/>
  <c r="AO1685" i="2" s="1"/>
  <c r="E1685" i="1"/>
  <c r="A1686" i="1"/>
  <c r="B1686" i="1"/>
  <c r="AO1686" i="2" s="1"/>
  <c r="E1686" i="1"/>
  <c r="A1687" i="1"/>
  <c r="B1687" i="1"/>
  <c r="AO1687" i="2" s="1"/>
  <c r="E1687" i="1"/>
  <c r="A1688" i="1"/>
  <c r="B1688" i="1"/>
  <c r="AO1688" i="2" s="1"/>
  <c r="E1688" i="1"/>
  <c r="A1689" i="1"/>
  <c r="B1689" i="1"/>
  <c r="AO1689" i="2" s="1"/>
  <c r="E1689" i="1"/>
  <c r="A1690" i="1"/>
  <c r="B1690" i="1"/>
  <c r="AO1690" i="2" s="1"/>
  <c r="E1690" i="1"/>
  <c r="A1691" i="1"/>
  <c r="B1691" i="1"/>
  <c r="AO1691" i="2" s="1"/>
  <c r="E1691" i="1"/>
  <c r="A1692" i="1"/>
  <c r="B1692" i="1"/>
  <c r="AO1692" i="2" s="1"/>
  <c r="E1692" i="1"/>
  <c r="A1693" i="1"/>
  <c r="B1693" i="1"/>
  <c r="AO1693" i="2" s="1"/>
  <c r="E1693" i="1"/>
  <c r="A1694" i="1"/>
  <c r="B1694" i="1"/>
  <c r="AO1694" i="2" s="1"/>
  <c r="E1694" i="1"/>
  <c r="A1695" i="1"/>
  <c r="B1695" i="1"/>
  <c r="AO1695" i="2" s="1"/>
  <c r="E1695" i="1"/>
  <c r="A1696" i="1"/>
  <c r="B1696" i="1"/>
  <c r="AO1696" i="2" s="1"/>
  <c r="E1696" i="1"/>
  <c r="A1697" i="1"/>
  <c r="B1697" i="1"/>
  <c r="AO1697" i="2" s="1"/>
  <c r="E1697" i="1"/>
  <c r="A1698" i="1"/>
  <c r="B1698" i="1"/>
  <c r="AO1698" i="2" s="1"/>
  <c r="E1698" i="1"/>
  <c r="A1699" i="1"/>
  <c r="B1699" i="1"/>
  <c r="AO1699" i="2" s="1"/>
  <c r="E1699" i="1"/>
  <c r="A1700" i="1"/>
  <c r="B1700" i="1"/>
  <c r="AO1700" i="2" s="1"/>
  <c r="E1700" i="1"/>
  <c r="A1701" i="1"/>
  <c r="B1701" i="1"/>
  <c r="AO1701" i="2" s="1"/>
  <c r="E1701" i="1"/>
  <c r="A1702" i="1"/>
  <c r="B1702" i="1"/>
  <c r="AO1702" i="2" s="1"/>
  <c r="E1702" i="1"/>
  <c r="A1703" i="1"/>
  <c r="B1703" i="1"/>
  <c r="AO1703" i="2" s="1"/>
  <c r="E1703" i="1"/>
  <c r="A1704" i="1"/>
  <c r="B1704" i="1"/>
  <c r="AO1704" i="2" s="1"/>
  <c r="E1704" i="1"/>
  <c r="A1705" i="1"/>
  <c r="B1705" i="1"/>
  <c r="AO1705" i="2" s="1"/>
  <c r="E1705" i="1"/>
  <c r="A1706" i="1"/>
  <c r="B1706" i="1"/>
  <c r="AO1706" i="2" s="1"/>
  <c r="E1706" i="1"/>
  <c r="A1707" i="1"/>
  <c r="B1707" i="1"/>
  <c r="AO1707" i="2" s="1"/>
  <c r="E1707" i="1"/>
  <c r="A1708" i="1"/>
  <c r="B1708" i="1"/>
  <c r="AO1708" i="2" s="1"/>
  <c r="E1708" i="1"/>
  <c r="A1709" i="1"/>
  <c r="B1709" i="1"/>
  <c r="AO1709" i="2" s="1"/>
  <c r="E1709" i="1"/>
  <c r="A1710" i="1"/>
  <c r="B1710" i="1"/>
  <c r="AO1710" i="2" s="1"/>
  <c r="E1710" i="1"/>
  <c r="N1710" i="1"/>
  <c r="A1711" i="1"/>
  <c r="B1711" i="1"/>
  <c r="AO1711" i="2" s="1"/>
  <c r="E1711" i="1"/>
  <c r="N1711" i="1"/>
  <c r="A1712" i="1"/>
  <c r="B1712" i="1"/>
  <c r="AO1712" i="2" s="1"/>
  <c r="E1712" i="1"/>
  <c r="N1712" i="1"/>
  <c r="A1713" i="1"/>
  <c r="B1713" i="1"/>
  <c r="AO1713" i="2" s="1"/>
  <c r="E1713" i="1"/>
  <c r="N1713" i="1"/>
  <c r="A1714" i="1"/>
  <c r="B1714" i="1"/>
  <c r="AO1714" i="2" s="1"/>
  <c r="E1714" i="1"/>
  <c r="N1714" i="1"/>
  <c r="A1715" i="1"/>
  <c r="B1715" i="1"/>
  <c r="AO1715" i="2" s="1"/>
  <c r="E1715" i="1"/>
  <c r="N1715" i="1"/>
  <c r="A1716" i="1"/>
  <c r="B1716" i="1"/>
  <c r="AO1716" i="2" s="1"/>
  <c r="E1716" i="1"/>
  <c r="N1716" i="1"/>
  <c r="A1717" i="1"/>
  <c r="B1717" i="1"/>
  <c r="AO1717" i="2" s="1"/>
  <c r="E1717" i="1"/>
  <c r="N1717" i="1"/>
  <c r="A1718" i="1"/>
  <c r="B1718" i="1"/>
  <c r="AO1718" i="2" s="1"/>
  <c r="E1718" i="1"/>
  <c r="N1718" i="1"/>
  <c r="A1719" i="1"/>
  <c r="B1719" i="1"/>
  <c r="AO1719" i="2" s="1"/>
  <c r="E1719" i="1"/>
  <c r="N1719" i="1"/>
  <c r="A1720" i="1"/>
  <c r="B1720" i="1"/>
  <c r="AO1720" i="2" s="1"/>
  <c r="E1720" i="1"/>
  <c r="N1720" i="1"/>
  <c r="A1721" i="1"/>
  <c r="B1721" i="1"/>
  <c r="AO1721" i="2" s="1"/>
  <c r="E1721" i="1"/>
  <c r="N1721" i="1"/>
  <c r="A1722" i="1"/>
  <c r="B1722" i="1"/>
  <c r="AO1722" i="2" s="1"/>
  <c r="E1722" i="1"/>
  <c r="N1722" i="1"/>
  <c r="A1723" i="1"/>
  <c r="B1723" i="1"/>
  <c r="AO1723" i="2" s="1"/>
  <c r="E1723" i="1"/>
  <c r="N1723" i="1"/>
  <c r="A1724" i="1"/>
  <c r="B1724" i="1"/>
  <c r="AO1724" i="2" s="1"/>
  <c r="E1724" i="1"/>
  <c r="N1724" i="1"/>
  <c r="A1725" i="1"/>
  <c r="B1725" i="1"/>
  <c r="AO1725" i="2" s="1"/>
  <c r="E1725" i="1"/>
  <c r="N1725" i="1"/>
  <c r="A1726" i="1"/>
  <c r="B1726" i="1"/>
  <c r="AO1726" i="2" s="1"/>
  <c r="E1726" i="1"/>
  <c r="N1726" i="1"/>
  <c r="A1727" i="1"/>
  <c r="B1727" i="1"/>
  <c r="AO1727" i="2" s="1"/>
  <c r="E1727" i="1"/>
  <c r="N1727" i="1"/>
  <c r="A1728" i="1"/>
  <c r="B1728" i="1"/>
  <c r="AO1728" i="2" s="1"/>
  <c r="E1728" i="1"/>
  <c r="N1728" i="1"/>
  <c r="A1729" i="1"/>
  <c r="B1729" i="1"/>
  <c r="AO1729" i="2" s="1"/>
  <c r="E1729" i="1"/>
  <c r="N1729" i="1"/>
  <c r="A1730" i="1"/>
  <c r="B1730" i="1"/>
  <c r="AO1730" i="2" s="1"/>
  <c r="E1730" i="1"/>
  <c r="N1730" i="1"/>
  <c r="A1731" i="1"/>
  <c r="B1731" i="1"/>
  <c r="AO1731" i="2" s="1"/>
  <c r="E1731" i="1"/>
  <c r="N1731" i="1"/>
  <c r="A1732" i="1"/>
  <c r="B1732" i="1"/>
  <c r="AO1732" i="2" s="1"/>
  <c r="E1732" i="1"/>
  <c r="N1732" i="1"/>
  <c r="A1733" i="1"/>
  <c r="B1733" i="1"/>
  <c r="AO1733" i="2" s="1"/>
  <c r="E1733" i="1"/>
  <c r="N1733" i="1"/>
  <c r="A1734" i="1"/>
  <c r="B1734" i="1"/>
  <c r="AO1734" i="2" s="1"/>
  <c r="E1734" i="1"/>
  <c r="N1734" i="1"/>
  <c r="A1735" i="1"/>
  <c r="B1735" i="1"/>
  <c r="AO1735" i="2" s="1"/>
  <c r="E1735" i="1"/>
  <c r="N1735" i="1"/>
  <c r="A1736" i="1"/>
  <c r="B1736" i="1"/>
  <c r="AO1736" i="2" s="1"/>
  <c r="E1736" i="1"/>
  <c r="N1736" i="1"/>
  <c r="A1737" i="1"/>
  <c r="B1737" i="1"/>
  <c r="AO1737" i="2" s="1"/>
  <c r="E1737" i="1"/>
  <c r="N1737" i="1"/>
  <c r="A1738" i="1"/>
  <c r="B1738" i="1"/>
  <c r="AO1738" i="2" s="1"/>
  <c r="E1738" i="1"/>
  <c r="N1738" i="1"/>
  <c r="A1739" i="1"/>
  <c r="B1739" i="1"/>
  <c r="AO1739" i="2" s="1"/>
  <c r="E1739" i="1"/>
  <c r="N1739" i="1"/>
  <c r="A1740" i="1"/>
  <c r="B1740" i="1"/>
  <c r="AO1740" i="2" s="1"/>
  <c r="E1740" i="1"/>
  <c r="N1740" i="1"/>
  <c r="A1741" i="1"/>
  <c r="B1741" i="1"/>
  <c r="AO1741" i="2" s="1"/>
  <c r="E1741" i="1"/>
  <c r="N1741" i="1"/>
  <c r="A1742" i="1"/>
  <c r="B1742" i="1"/>
  <c r="AO1742" i="2" s="1"/>
  <c r="E1742" i="1"/>
  <c r="N1742" i="1"/>
  <c r="A1743" i="1"/>
  <c r="B1743" i="1"/>
  <c r="AO1743" i="2" s="1"/>
  <c r="E1743" i="1"/>
  <c r="N1743" i="1"/>
  <c r="A1744" i="1"/>
  <c r="B1744" i="1"/>
  <c r="AO1744" i="2" s="1"/>
  <c r="E1744" i="1"/>
  <c r="N1744" i="1"/>
  <c r="A1745" i="1"/>
  <c r="B1745" i="1"/>
  <c r="AO1745" i="2" s="1"/>
  <c r="E1745" i="1"/>
  <c r="N1745" i="1"/>
  <c r="A1746" i="1"/>
  <c r="B1746" i="1"/>
  <c r="E1746" i="1"/>
  <c r="N1746" i="1"/>
  <c r="A1747" i="1"/>
  <c r="B1747" i="1"/>
  <c r="E1747" i="1"/>
  <c r="N1747" i="1"/>
  <c r="A1748" i="1"/>
  <c r="B1748" i="1"/>
  <c r="E1748" i="1"/>
  <c r="N1748" i="1"/>
  <c r="A1749" i="1"/>
  <c r="B1749" i="1"/>
  <c r="E1749" i="1"/>
  <c r="N1749" i="1"/>
  <c r="A1750" i="1"/>
  <c r="B1750" i="1"/>
  <c r="E1750" i="1"/>
  <c r="N1750" i="1"/>
  <c r="A1751" i="1"/>
  <c r="B1751" i="1"/>
  <c r="E1751" i="1"/>
  <c r="N1751" i="1"/>
  <c r="A1752" i="1"/>
  <c r="B1752" i="1"/>
  <c r="E1752" i="1"/>
  <c r="N1752" i="1"/>
  <c r="A1753" i="1"/>
  <c r="B1753" i="1"/>
  <c r="E1753" i="1"/>
  <c r="N1753" i="1"/>
  <c r="A1754" i="1"/>
  <c r="B1754" i="1"/>
  <c r="E1754" i="1"/>
  <c r="N1754" i="1"/>
  <c r="A1755" i="1"/>
  <c r="B1755" i="1"/>
  <c r="E1755" i="1"/>
  <c r="N1755" i="1"/>
  <c r="A1756" i="1"/>
  <c r="B1756" i="1"/>
  <c r="E1756" i="1"/>
  <c r="N1756" i="1"/>
  <c r="A1757" i="1"/>
  <c r="B1757" i="1"/>
  <c r="E1757" i="1"/>
  <c r="N1757" i="1"/>
  <c r="A1758" i="1"/>
  <c r="B1758" i="1"/>
  <c r="E1758" i="1"/>
  <c r="N1758" i="1"/>
  <c r="A1759" i="1"/>
  <c r="B1759" i="1"/>
  <c r="E1759" i="1"/>
  <c r="N1759" i="1"/>
  <c r="A1760" i="1"/>
  <c r="B1760" i="1"/>
  <c r="E1760" i="1"/>
  <c r="N1760" i="1"/>
  <c r="A1761" i="1"/>
  <c r="B1761" i="1"/>
  <c r="E1761" i="1"/>
  <c r="N1761" i="1"/>
  <c r="A1762" i="1"/>
  <c r="B1762" i="1"/>
  <c r="E1762" i="1"/>
  <c r="N1762" i="1"/>
  <c r="A1763" i="1"/>
  <c r="B1763" i="1"/>
  <c r="E1763" i="1"/>
  <c r="N1763" i="1"/>
  <c r="A1764" i="1"/>
  <c r="B1764" i="1"/>
  <c r="E1764" i="1"/>
  <c r="N1764" i="1"/>
  <c r="A1765" i="1"/>
  <c r="B1765" i="1"/>
  <c r="E1765" i="1"/>
  <c r="N1765" i="1"/>
  <c r="A1766" i="1"/>
  <c r="B1766" i="1"/>
  <c r="E1766" i="1"/>
  <c r="N1766" i="1"/>
  <c r="A1767" i="1"/>
  <c r="B1767" i="1"/>
  <c r="E1767" i="1"/>
  <c r="N1767" i="1"/>
  <c r="A1768" i="1"/>
  <c r="B1768" i="1"/>
  <c r="E1768" i="1"/>
  <c r="N1768" i="1"/>
  <c r="A1769" i="1"/>
  <c r="B1769" i="1"/>
  <c r="E1769" i="1"/>
  <c r="N1769" i="1"/>
  <c r="A1770" i="1"/>
  <c r="B1770" i="1"/>
  <c r="E1770" i="1"/>
  <c r="N1770" i="1"/>
  <c r="A1771" i="1"/>
  <c r="B1771" i="1"/>
  <c r="E1771" i="1"/>
  <c r="N1771" i="1"/>
  <c r="A1772" i="1"/>
  <c r="B1772" i="1"/>
  <c r="E1772" i="1"/>
  <c r="N1772" i="1"/>
  <c r="A1773" i="1"/>
  <c r="B1773" i="1"/>
  <c r="E1773" i="1"/>
  <c r="N1773" i="1"/>
  <c r="A1774" i="1"/>
  <c r="B1774" i="1"/>
  <c r="E1774" i="1"/>
  <c r="N1774" i="1"/>
  <c r="A1775" i="1"/>
  <c r="B1775" i="1"/>
  <c r="E1775" i="1"/>
  <c r="N1775" i="1"/>
  <c r="A1776" i="1"/>
  <c r="B1776" i="1"/>
  <c r="E1776" i="1"/>
  <c r="N1776" i="1"/>
  <c r="A1777" i="1"/>
  <c r="B1777" i="1"/>
  <c r="E1777" i="1"/>
  <c r="N1777" i="1"/>
  <c r="A1778" i="1"/>
  <c r="B1778" i="1"/>
  <c r="E1778" i="1"/>
  <c r="N1778" i="1"/>
  <c r="A1779" i="1"/>
  <c r="B1779" i="1"/>
  <c r="E1779" i="1"/>
  <c r="N1779" i="1"/>
  <c r="A1780" i="1"/>
  <c r="B1780" i="1"/>
  <c r="E1780" i="1"/>
  <c r="N1780" i="1"/>
  <c r="A1781" i="1"/>
  <c r="B1781" i="1"/>
  <c r="E1781" i="1"/>
  <c r="N1781" i="1"/>
  <c r="A1782" i="1"/>
  <c r="B1782" i="1"/>
  <c r="E1782" i="1"/>
  <c r="N1782" i="1"/>
  <c r="A1783" i="1"/>
  <c r="B1783" i="1"/>
  <c r="E1783" i="1"/>
  <c r="N1783" i="1"/>
  <c r="A1784" i="1"/>
  <c r="B1784" i="1"/>
  <c r="E1784" i="1"/>
  <c r="N1784" i="1"/>
  <c r="A1785" i="1"/>
  <c r="B1785" i="1"/>
  <c r="E1785" i="1"/>
  <c r="N1785" i="1"/>
  <c r="A1786" i="1"/>
  <c r="B1786" i="1"/>
  <c r="E1786" i="1"/>
  <c r="N1786" i="1"/>
  <c r="A1787" i="1"/>
  <c r="B1787" i="1"/>
  <c r="E1787" i="1"/>
  <c r="N1787" i="1"/>
  <c r="A1788" i="1"/>
  <c r="B1788" i="1"/>
  <c r="E1788" i="1"/>
  <c r="N1788" i="1"/>
  <c r="A1789" i="1"/>
  <c r="B1789" i="1"/>
  <c r="E1789" i="1"/>
  <c r="N1789" i="1"/>
  <c r="A1790" i="1"/>
  <c r="B1790" i="1"/>
  <c r="E1790" i="1"/>
  <c r="N1790" i="1"/>
  <c r="A1791" i="1"/>
  <c r="B1791" i="1"/>
  <c r="E1791" i="1"/>
  <c r="N1791" i="1"/>
  <c r="A1792" i="1"/>
  <c r="B1792" i="1"/>
  <c r="E1792" i="1"/>
  <c r="N1792" i="1"/>
  <c r="A1793" i="1"/>
  <c r="B1793" i="1"/>
  <c r="E1793" i="1"/>
  <c r="N1793" i="1"/>
  <c r="A1794" i="1"/>
  <c r="B1794" i="1"/>
  <c r="E1794" i="1"/>
  <c r="N1794" i="1"/>
  <c r="A1795" i="1"/>
  <c r="B1795" i="1"/>
  <c r="E1795" i="1"/>
  <c r="N1795" i="1"/>
  <c r="A1796" i="1"/>
  <c r="B1796" i="1"/>
  <c r="E1796" i="1"/>
  <c r="N1796" i="1"/>
  <c r="A1797" i="1"/>
  <c r="B1797" i="1"/>
  <c r="E1797" i="1"/>
  <c r="N1797" i="1"/>
  <c r="A1798" i="1"/>
  <c r="B1798" i="1"/>
  <c r="E1798" i="1"/>
  <c r="N1798" i="1"/>
  <c r="A1799" i="1"/>
  <c r="B1799" i="1"/>
  <c r="E1799" i="1"/>
  <c r="N1799" i="1"/>
  <c r="A1800" i="1"/>
  <c r="B1800" i="1"/>
  <c r="E1800" i="1"/>
  <c r="N1800" i="1"/>
  <c r="A1801" i="1"/>
  <c r="B1801" i="1"/>
  <c r="E1801" i="1"/>
  <c r="N1801" i="1"/>
  <c r="A1802" i="1"/>
  <c r="B1802" i="1"/>
  <c r="E1802" i="1"/>
  <c r="N1802" i="1"/>
  <c r="A1803" i="1"/>
  <c r="B1803" i="1"/>
  <c r="E1803" i="1"/>
  <c r="N1803" i="1"/>
  <c r="A1804" i="1"/>
  <c r="B1804" i="1"/>
  <c r="E1804" i="1"/>
  <c r="N1804" i="1"/>
  <c r="A551" i="1"/>
  <c r="B361" i="1"/>
  <c r="AO361" i="2" s="1"/>
  <c r="B362" i="1"/>
  <c r="AO362" i="2" s="1"/>
  <c r="A497" i="1"/>
  <c r="B497" i="1"/>
  <c r="AO497" i="2" s="1"/>
  <c r="A498" i="1"/>
  <c r="B498" i="1"/>
  <c r="AO498" i="2" s="1"/>
  <c r="A401" i="1"/>
  <c r="B401" i="1"/>
  <c r="AO401" i="2" s="1"/>
  <c r="A402" i="1"/>
  <c r="B402" i="1"/>
  <c r="AO402" i="2" s="1"/>
  <c r="A403" i="1"/>
  <c r="B403" i="1"/>
  <c r="AO403" i="2" s="1"/>
  <c r="D2" i="10"/>
  <c r="E2" i="9"/>
  <c r="F2" i="10"/>
  <c r="G2" i="9"/>
  <c r="A344" i="1"/>
  <c r="B344" i="1"/>
  <c r="AO344" i="2" s="1"/>
  <c r="A345" i="1"/>
  <c r="B345" i="1"/>
  <c r="AO345" i="2" s="1"/>
  <c r="A346" i="1"/>
  <c r="B346" i="1"/>
  <c r="AO346" i="2" s="1"/>
  <c r="A347" i="1"/>
  <c r="B347" i="1"/>
  <c r="AO347" i="2" s="1"/>
  <c r="A348" i="1"/>
  <c r="B348" i="1"/>
  <c r="AO348" i="2" s="1"/>
  <c r="A349" i="1"/>
  <c r="B349" i="1"/>
  <c r="AO349" i="2" s="1"/>
  <c r="A350" i="1"/>
  <c r="B350" i="1"/>
  <c r="AO350" i="2" s="1"/>
  <c r="A318" i="1"/>
  <c r="B318" i="1"/>
  <c r="A319" i="1"/>
  <c r="B319" i="1"/>
  <c r="A320" i="1"/>
  <c r="B320" i="1"/>
  <c r="A321" i="1"/>
  <c r="B321" i="1"/>
  <c r="A322" i="1"/>
  <c r="B322" i="1"/>
  <c r="A323" i="1"/>
  <c r="B323" i="1"/>
  <c r="A324" i="1"/>
  <c r="B324" i="1"/>
  <c r="A325" i="1"/>
  <c r="B325" i="1"/>
  <c r="A326" i="1"/>
  <c r="B326" i="1"/>
  <c r="A328" i="1"/>
  <c r="B328" i="1"/>
  <c r="A329" i="1"/>
  <c r="B329" i="1"/>
  <c r="A330" i="1"/>
  <c r="B330" i="1"/>
  <c r="AO330" i="2" s="1"/>
  <c r="A331" i="1"/>
  <c r="B331" i="1"/>
  <c r="AO331" i="2" s="1"/>
  <c r="A332" i="1"/>
  <c r="B332" i="1"/>
  <c r="AO332" i="2" s="1"/>
  <c r="A333" i="1"/>
  <c r="B333" i="1"/>
  <c r="AO333" i="2" s="1"/>
  <c r="A334" i="1"/>
  <c r="B334" i="1"/>
  <c r="AO334" i="2" s="1"/>
  <c r="A335" i="1"/>
  <c r="B335" i="1"/>
  <c r="AO335" i="2" s="1"/>
  <c r="A336" i="1"/>
  <c r="B336" i="1"/>
  <c r="AO336" i="2" s="1"/>
  <c r="A337" i="1"/>
  <c r="B337" i="1"/>
  <c r="AO337" i="2" s="1"/>
  <c r="A338" i="1"/>
  <c r="B338" i="1"/>
  <c r="AO338" i="2" s="1"/>
  <c r="A339" i="1"/>
  <c r="B339" i="1"/>
  <c r="AO339" i="2" s="1"/>
  <c r="A340" i="1"/>
  <c r="B340" i="1"/>
  <c r="AO340" i="2" s="1"/>
  <c r="A341" i="1"/>
  <c r="B341" i="1"/>
  <c r="AO341" i="2" s="1"/>
  <c r="A342" i="1"/>
  <c r="B342" i="1"/>
  <c r="AO342" i="2" s="1"/>
  <c r="A343" i="1"/>
  <c r="B343" i="1"/>
  <c r="AO343" i="2" s="1"/>
  <c r="AP36" i="2"/>
  <c r="BG36" i="2"/>
  <c r="E115" i="1"/>
  <c r="E158" i="1"/>
  <c r="E208" i="1"/>
  <c r="E243" i="1"/>
  <c r="E252" i="1"/>
  <c r="E262" i="1"/>
  <c r="E281" i="1"/>
  <c r="E284" i="1"/>
  <c r="E285" i="1"/>
  <c r="E290" i="1"/>
  <c r="E292" i="1"/>
  <c r="E293" i="1"/>
  <c r="E295" i="1"/>
  <c r="E297" i="1"/>
  <c r="E298" i="1"/>
  <c r="E306" i="1"/>
  <c r="E308" i="1"/>
  <c r="E310" i="1"/>
  <c r="E314" i="1"/>
  <c r="E315" i="1"/>
  <c r="E316" i="1"/>
  <c r="A351" i="1"/>
  <c r="B351" i="1"/>
  <c r="AO351" i="2" s="1"/>
  <c r="A352" i="1"/>
  <c r="B352" i="1"/>
  <c r="AO352" i="2" s="1"/>
  <c r="A353" i="1"/>
  <c r="B353" i="1"/>
  <c r="AO353" i="2" s="1"/>
  <c r="A354" i="1"/>
  <c r="B354" i="1"/>
  <c r="AO354" i="2" s="1"/>
  <c r="A355" i="1"/>
  <c r="B355" i="1"/>
  <c r="AO355" i="2" s="1"/>
  <c r="A356" i="1"/>
  <c r="B356" i="1"/>
  <c r="A357" i="1"/>
  <c r="B357" i="1"/>
  <c r="A358" i="1"/>
  <c r="B358" i="1"/>
  <c r="A359" i="1"/>
  <c r="A360" i="1"/>
  <c r="B360" i="1"/>
  <c r="AO360" i="2" s="1"/>
  <c r="A361" i="1"/>
  <c r="A362" i="1"/>
  <c r="A363" i="1"/>
  <c r="B363" i="1"/>
  <c r="AO363" i="2" s="1"/>
  <c r="A364" i="1"/>
  <c r="B364" i="1"/>
  <c r="AO364" i="2" s="1"/>
  <c r="A365" i="1"/>
  <c r="B365" i="1"/>
  <c r="AO365" i="2" s="1"/>
  <c r="A366" i="1"/>
  <c r="B366" i="1"/>
  <c r="AO366" i="2" s="1"/>
  <c r="A367" i="1"/>
  <c r="B367" i="1"/>
  <c r="AO367" i="2" s="1"/>
  <c r="A368" i="1"/>
  <c r="B368" i="1"/>
  <c r="AO368" i="2" s="1"/>
  <c r="A369" i="1"/>
  <c r="B369" i="1"/>
  <c r="AO369" i="2" s="1"/>
  <c r="A370" i="1"/>
  <c r="B370" i="1"/>
  <c r="AO370" i="2" s="1"/>
  <c r="A371" i="1"/>
  <c r="B371" i="1"/>
  <c r="AO371" i="2" s="1"/>
  <c r="A372" i="1"/>
  <c r="B372" i="1"/>
  <c r="AO372" i="2" s="1"/>
  <c r="A373" i="1"/>
  <c r="B373" i="1"/>
  <c r="AO373" i="2" s="1"/>
  <c r="A374" i="1"/>
  <c r="B374" i="1"/>
  <c r="AO374" i="2" s="1"/>
  <c r="A375" i="1"/>
  <c r="B375" i="1"/>
  <c r="AO375" i="2" s="1"/>
  <c r="A376" i="1"/>
  <c r="B376" i="1"/>
  <c r="AO376" i="2" s="1"/>
  <c r="A377" i="1"/>
  <c r="B377" i="1"/>
  <c r="AO377" i="2" s="1"/>
  <c r="A378" i="1"/>
  <c r="B378" i="1"/>
  <c r="AO378" i="2" s="1"/>
  <c r="A379" i="1"/>
  <c r="B379" i="1"/>
  <c r="AO379" i="2" s="1"/>
  <c r="A380" i="1"/>
  <c r="B380" i="1"/>
  <c r="AO380" i="2" s="1"/>
  <c r="A381" i="1"/>
  <c r="B381" i="1"/>
  <c r="AO381" i="2" s="1"/>
  <c r="A382" i="1"/>
  <c r="B382" i="1"/>
  <c r="AO382" i="2" s="1"/>
  <c r="A383" i="1"/>
  <c r="B383" i="1"/>
  <c r="AO383" i="2" s="1"/>
  <c r="A384" i="1"/>
  <c r="B384" i="1"/>
  <c r="AO384" i="2" s="1"/>
  <c r="A385" i="1"/>
  <c r="B385" i="1"/>
  <c r="AO385" i="2" s="1"/>
  <c r="A386" i="1"/>
  <c r="B386" i="1"/>
  <c r="AO386" i="2" s="1"/>
  <c r="A387" i="1"/>
  <c r="B387" i="1"/>
  <c r="AO387" i="2" s="1"/>
  <c r="A388" i="1"/>
  <c r="B388" i="1"/>
  <c r="AO388" i="2" s="1"/>
  <c r="A389" i="1"/>
  <c r="B389" i="1"/>
  <c r="AO389" i="2" s="1"/>
  <c r="A390" i="1"/>
  <c r="B390" i="1"/>
  <c r="AO390" i="2" s="1"/>
  <c r="A391" i="1"/>
  <c r="B391" i="1"/>
  <c r="AO391" i="2" s="1"/>
  <c r="A392" i="1"/>
  <c r="B392" i="1"/>
  <c r="AO392" i="2" s="1"/>
  <c r="A393" i="1"/>
  <c r="B393" i="1"/>
  <c r="AO393" i="2" s="1"/>
  <c r="A394" i="1"/>
  <c r="B394" i="1"/>
  <c r="AO394" i="2" s="1"/>
  <c r="A395" i="1"/>
  <c r="B395" i="1"/>
  <c r="AO395" i="2" s="1"/>
  <c r="B397" i="1"/>
  <c r="AO397" i="2" s="1"/>
  <c r="B398" i="1"/>
  <c r="AO398" i="2" s="1"/>
  <c r="A399" i="1"/>
  <c r="B399" i="1"/>
  <c r="AO399" i="2" s="1"/>
  <c r="A400" i="1"/>
  <c r="B400" i="1"/>
  <c r="AO400" i="2" s="1"/>
  <c r="A404" i="1"/>
  <c r="B404" i="1"/>
  <c r="AO404" i="2" s="1"/>
  <c r="A405" i="1"/>
  <c r="B405" i="1"/>
  <c r="AO405" i="2" s="1"/>
  <c r="A406" i="1"/>
  <c r="B406" i="1"/>
  <c r="AO406" i="2" s="1"/>
  <c r="A407" i="1"/>
  <c r="B407" i="1"/>
  <c r="AO407" i="2" s="1"/>
  <c r="A408" i="1"/>
  <c r="B408" i="1"/>
  <c r="AO408" i="2" s="1"/>
  <c r="A409" i="1"/>
  <c r="B409" i="1"/>
  <c r="AO409" i="2" s="1"/>
  <c r="A410" i="1"/>
  <c r="B410" i="1"/>
  <c r="AO410" i="2" s="1"/>
  <c r="A411" i="1"/>
  <c r="B411" i="1"/>
  <c r="AO411" i="2" s="1"/>
  <c r="A412" i="1"/>
  <c r="B412" i="1"/>
  <c r="AO412" i="2" s="1"/>
  <c r="A413" i="1"/>
  <c r="B413" i="1"/>
  <c r="AO413" i="2" s="1"/>
  <c r="A414" i="1"/>
  <c r="B414" i="1"/>
  <c r="AO414" i="2" s="1"/>
  <c r="A415" i="1"/>
  <c r="B415" i="1"/>
  <c r="AO415" i="2" s="1"/>
  <c r="A416" i="1"/>
  <c r="B416" i="1"/>
  <c r="AO416" i="2" s="1"/>
  <c r="A417" i="1"/>
  <c r="B417" i="1"/>
  <c r="AO417" i="2" s="1"/>
  <c r="A418" i="1"/>
  <c r="B418" i="1"/>
  <c r="AO418" i="2" s="1"/>
  <c r="A419" i="1"/>
  <c r="B419" i="1"/>
  <c r="AO419" i="2" s="1"/>
  <c r="A420" i="1"/>
  <c r="B420" i="1"/>
  <c r="AO420" i="2" s="1"/>
  <c r="A421" i="1"/>
  <c r="B421" i="1"/>
  <c r="AO421" i="2" s="1"/>
  <c r="A422" i="1"/>
  <c r="B422" i="1"/>
  <c r="AO422" i="2" s="1"/>
  <c r="A423" i="1"/>
  <c r="B423" i="1"/>
  <c r="AO423" i="2" s="1"/>
  <c r="A424" i="1"/>
  <c r="B424" i="1"/>
  <c r="AO424" i="2" s="1"/>
  <c r="A425" i="1"/>
  <c r="B425" i="1"/>
  <c r="AO425" i="2" s="1"/>
  <c r="A426" i="1"/>
  <c r="B426" i="1"/>
  <c r="AO426" i="2" s="1"/>
  <c r="A427" i="1"/>
  <c r="B427" i="1"/>
  <c r="AO427" i="2" s="1"/>
  <c r="A428" i="1"/>
  <c r="B428" i="1"/>
  <c r="AO428" i="2" s="1"/>
  <c r="A429" i="1"/>
  <c r="B429" i="1"/>
  <c r="AO429" i="2" s="1"/>
  <c r="A430" i="1"/>
  <c r="B430" i="1"/>
  <c r="AO430" i="2" s="1"/>
  <c r="A431" i="1"/>
  <c r="B431" i="1"/>
  <c r="AO431" i="2" s="1"/>
  <c r="A432" i="1"/>
  <c r="B432" i="1"/>
  <c r="AO432" i="2" s="1"/>
  <c r="A433" i="1"/>
  <c r="B433" i="1"/>
  <c r="AO433" i="2" s="1"/>
  <c r="A434" i="1"/>
  <c r="B434" i="1"/>
  <c r="AO434" i="2" s="1"/>
  <c r="A435" i="1"/>
  <c r="B435" i="1"/>
  <c r="AO435" i="2" s="1"/>
  <c r="A436" i="1"/>
  <c r="B436" i="1"/>
  <c r="AO436" i="2" s="1"/>
  <c r="A437" i="1"/>
  <c r="B437" i="1"/>
  <c r="AO437" i="2" s="1"/>
  <c r="A438" i="1"/>
  <c r="B438" i="1"/>
  <c r="AO438" i="2" s="1"/>
  <c r="A439" i="1"/>
  <c r="B439" i="1"/>
  <c r="AO439" i="2" s="1"/>
  <c r="A440" i="1"/>
  <c r="B440" i="1"/>
  <c r="AO440" i="2" s="1"/>
  <c r="A441" i="1"/>
  <c r="B441" i="1"/>
  <c r="AO441" i="2" s="1"/>
  <c r="A442" i="1"/>
  <c r="B442" i="1"/>
  <c r="AO442" i="2" s="1"/>
  <c r="A443" i="1"/>
  <c r="B443" i="1"/>
  <c r="AO443" i="2" s="1"/>
  <c r="A444" i="1"/>
  <c r="B444" i="1"/>
  <c r="AO444" i="2" s="1"/>
  <c r="A445" i="1"/>
  <c r="B445" i="1"/>
  <c r="AO445" i="2" s="1"/>
  <c r="A446" i="1"/>
  <c r="B446" i="1"/>
  <c r="AO446" i="2" s="1"/>
  <c r="A447" i="1"/>
  <c r="B447" i="1"/>
  <c r="AO447" i="2" s="1"/>
  <c r="A448" i="1"/>
  <c r="B448" i="1"/>
  <c r="AO448" i="2" s="1"/>
  <c r="A449" i="1"/>
  <c r="B449" i="1"/>
  <c r="AO449" i="2" s="1"/>
  <c r="A450" i="1"/>
  <c r="B450" i="1"/>
  <c r="AO450" i="2" s="1"/>
  <c r="A451" i="1"/>
  <c r="B451" i="1"/>
  <c r="AO451" i="2" s="1"/>
  <c r="A452" i="1"/>
  <c r="B452" i="1"/>
  <c r="AO452" i="2" s="1"/>
  <c r="A453" i="1"/>
  <c r="B453" i="1"/>
  <c r="AO453" i="2" s="1"/>
  <c r="A454" i="1"/>
  <c r="B454" i="1"/>
  <c r="AO454" i="2" s="1"/>
  <c r="A455" i="1"/>
  <c r="B455" i="1"/>
  <c r="AO455" i="2" s="1"/>
  <c r="A456" i="1"/>
  <c r="B456" i="1"/>
  <c r="AO456" i="2" s="1"/>
  <c r="A457" i="1"/>
  <c r="B457" i="1"/>
  <c r="AO457" i="2" s="1"/>
  <c r="A458" i="1"/>
  <c r="B458" i="1"/>
  <c r="AO458" i="2" s="1"/>
  <c r="A459" i="1"/>
  <c r="B459" i="1"/>
  <c r="AO459" i="2" s="1"/>
  <c r="A460" i="1"/>
  <c r="B460" i="1"/>
  <c r="AO460" i="2" s="1"/>
  <c r="B461" i="1"/>
  <c r="AO461" i="2" s="1"/>
  <c r="A463" i="1"/>
  <c r="A464" i="1"/>
  <c r="B464" i="1"/>
  <c r="AO464" i="2" s="1"/>
  <c r="A465" i="1"/>
  <c r="B465" i="1"/>
  <c r="AO465" i="2" s="1"/>
  <c r="A466" i="1"/>
  <c r="B466" i="1"/>
  <c r="AO466" i="2" s="1"/>
  <c r="A467" i="1"/>
  <c r="B467" i="1"/>
  <c r="AO467" i="2" s="1"/>
  <c r="A468" i="1"/>
  <c r="B468" i="1"/>
  <c r="AO468" i="2" s="1"/>
  <c r="A469" i="1"/>
  <c r="B469" i="1"/>
  <c r="AO469" i="2" s="1"/>
  <c r="A470" i="1"/>
  <c r="B470" i="1"/>
  <c r="AO470" i="2" s="1"/>
  <c r="A471" i="1"/>
  <c r="B471" i="1"/>
  <c r="AO471" i="2" s="1"/>
  <c r="A472" i="1"/>
  <c r="B472" i="1"/>
  <c r="AO472" i="2" s="1"/>
  <c r="A473" i="1"/>
  <c r="B473" i="1"/>
  <c r="AO473" i="2" s="1"/>
  <c r="A474" i="1"/>
  <c r="B474" i="1"/>
  <c r="AO474" i="2" s="1"/>
  <c r="A475" i="1"/>
  <c r="B475" i="1"/>
  <c r="AO475" i="2" s="1"/>
  <c r="A476" i="1"/>
  <c r="B476" i="1"/>
  <c r="AO476" i="2" s="1"/>
  <c r="A477" i="1"/>
  <c r="B477" i="1"/>
  <c r="AO477" i="2" s="1"/>
  <c r="A478" i="1"/>
  <c r="B478" i="1"/>
  <c r="AO478" i="2" s="1"/>
  <c r="A479" i="1"/>
  <c r="B479" i="1"/>
  <c r="AO479" i="2" s="1"/>
  <c r="A480" i="1"/>
  <c r="B480" i="1"/>
  <c r="AO480" i="2" s="1"/>
  <c r="A481" i="1"/>
  <c r="B481" i="1"/>
  <c r="AO481" i="2" s="1"/>
  <c r="A482" i="1"/>
  <c r="B482" i="1"/>
  <c r="AO482" i="2" s="1"/>
  <c r="A483" i="1"/>
  <c r="B483" i="1"/>
  <c r="AO483" i="2" s="1"/>
  <c r="A484" i="1"/>
  <c r="B484" i="1"/>
  <c r="AO484" i="2" s="1"/>
  <c r="A485" i="1"/>
  <c r="B485" i="1"/>
  <c r="AO485" i="2" s="1"/>
  <c r="A486" i="1"/>
  <c r="B486" i="1"/>
  <c r="AO486" i="2" s="1"/>
  <c r="A487" i="1"/>
  <c r="B487" i="1"/>
  <c r="AO487" i="2" s="1"/>
  <c r="A488" i="1"/>
  <c r="B488" i="1"/>
  <c r="AO488" i="2" s="1"/>
  <c r="A489" i="1"/>
  <c r="B489" i="1"/>
  <c r="AO489" i="2" s="1"/>
  <c r="A490" i="1"/>
  <c r="B490" i="1"/>
  <c r="AO490" i="2" s="1"/>
  <c r="A491" i="1"/>
  <c r="B491" i="1"/>
  <c r="AO491" i="2" s="1"/>
  <c r="A492" i="1"/>
  <c r="B492" i="1"/>
  <c r="AO492" i="2" s="1"/>
  <c r="A493" i="1"/>
  <c r="B493" i="1"/>
  <c r="AO493" i="2" s="1"/>
  <c r="A494" i="1"/>
  <c r="B494" i="1"/>
  <c r="AO494" i="2" s="1"/>
  <c r="A495" i="1"/>
  <c r="B495" i="1"/>
  <c r="AO495" i="2" s="1"/>
  <c r="A496" i="1"/>
  <c r="B496" i="1"/>
  <c r="AO496" i="2" s="1"/>
  <c r="A499" i="1"/>
  <c r="B499" i="1"/>
  <c r="AO499" i="2" s="1"/>
  <c r="A500" i="1"/>
  <c r="B500" i="1"/>
  <c r="AO500" i="2" s="1"/>
  <c r="A501" i="1"/>
  <c r="B501" i="1"/>
  <c r="AO501" i="2" s="1"/>
  <c r="A502" i="1"/>
  <c r="B502" i="1"/>
  <c r="AO502" i="2" s="1"/>
  <c r="A503" i="1"/>
  <c r="B503" i="1"/>
  <c r="AO503" i="2" s="1"/>
  <c r="A504" i="1"/>
  <c r="B504" i="1"/>
  <c r="AO504" i="2" s="1"/>
  <c r="A505" i="1"/>
  <c r="B505" i="1"/>
  <c r="AO505" i="2" s="1"/>
  <c r="A506" i="1"/>
  <c r="B506" i="1"/>
  <c r="AO506" i="2" s="1"/>
  <c r="A507" i="1"/>
  <c r="B507" i="1"/>
  <c r="AO507" i="2" s="1"/>
  <c r="A508" i="1"/>
  <c r="B508" i="1"/>
  <c r="AO508" i="2" s="1"/>
  <c r="A509" i="1"/>
  <c r="B509" i="1"/>
  <c r="AO509" i="2" s="1"/>
  <c r="A510" i="1"/>
  <c r="B510" i="1"/>
  <c r="AO510" i="2" s="1"/>
  <c r="A511" i="1"/>
  <c r="B511" i="1"/>
  <c r="AO511" i="2" s="1"/>
  <c r="A512" i="1"/>
  <c r="B512" i="1"/>
  <c r="AO512" i="2" s="1"/>
  <c r="A513" i="1"/>
  <c r="B513" i="1"/>
  <c r="AO513" i="2" s="1"/>
  <c r="A514" i="1"/>
  <c r="B514" i="1"/>
  <c r="AO514" i="2" s="1"/>
  <c r="A515" i="1"/>
  <c r="B515" i="1"/>
  <c r="AO515" i="2" s="1"/>
  <c r="A516" i="1"/>
  <c r="B516" i="1"/>
  <c r="AO516" i="2" s="1"/>
  <c r="A517" i="1"/>
  <c r="B517" i="1"/>
  <c r="AO517" i="2" s="1"/>
  <c r="A518" i="1"/>
  <c r="B518" i="1"/>
  <c r="AO518" i="2" s="1"/>
  <c r="A519" i="1"/>
  <c r="B519" i="1"/>
  <c r="AO519" i="2" s="1"/>
  <c r="A520" i="1"/>
  <c r="B520" i="1"/>
  <c r="AO520" i="2" s="1"/>
  <c r="A521" i="1"/>
  <c r="B521" i="1"/>
  <c r="AO521" i="2" s="1"/>
  <c r="A522" i="1"/>
  <c r="B522" i="1"/>
  <c r="AO522" i="2" s="1"/>
  <c r="A523" i="1"/>
  <c r="B523" i="1"/>
  <c r="AO523" i="2" s="1"/>
  <c r="A524" i="1"/>
  <c r="B524" i="1"/>
  <c r="AO524" i="2" s="1"/>
  <c r="A525" i="1"/>
  <c r="B525" i="1"/>
  <c r="AO525" i="2" s="1"/>
  <c r="A526" i="1"/>
  <c r="B526" i="1"/>
  <c r="AO526" i="2" s="1"/>
  <c r="A527" i="1"/>
  <c r="B527" i="1"/>
  <c r="AO527" i="2" s="1"/>
  <c r="A528" i="1"/>
  <c r="B528" i="1"/>
  <c r="AO528" i="2" s="1"/>
  <c r="A529" i="1"/>
  <c r="B529" i="1"/>
  <c r="AO529" i="2" s="1"/>
  <c r="A530" i="1"/>
  <c r="B530" i="1"/>
  <c r="AO530" i="2" s="1"/>
  <c r="A531" i="1"/>
  <c r="B531" i="1"/>
  <c r="AO531" i="2" s="1"/>
  <c r="A532" i="1"/>
  <c r="B532" i="1"/>
  <c r="AO532" i="2" s="1"/>
  <c r="A533" i="1"/>
  <c r="B533" i="1"/>
  <c r="AO533" i="2" s="1"/>
  <c r="A534" i="1"/>
  <c r="B534" i="1"/>
  <c r="AO534" i="2" s="1"/>
  <c r="A535" i="1"/>
  <c r="B535" i="1"/>
  <c r="AO535" i="2" s="1"/>
  <c r="A536" i="1"/>
  <c r="B536" i="1"/>
  <c r="AO536" i="2" s="1"/>
  <c r="A537" i="1"/>
  <c r="B537" i="1"/>
  <c r="AO537" i="2" s="1"/>
  <c r="A538" i="1"/>
  <c r="B538" i="1"/>
  <c r="AO538" i="2" s="1"/>
  <c r="A539" i="1"/>
  <c r="B539" i="1"/>
  <c r="AO539" i="2" s="1"/>
  <c r="A540" i="1"/>
  <c r="B540" i="1"/>
  <c r="AO540" i="2" s="1"/>
  <c r="A541" i="1"/>
  <c r="B541" i="1"/>
  <c r="AO541" i="2" s="1"/>
  <c r="A542" i="1"/>
  <c r="B542" i="1"/>
  <c r="AO542" i="2" s="1"/>
  <c r="A543" i="1"/>
  <c r="B543" i="1"/>
  <c r="AO543" i="2" s="1"/>
  <c r="A544" i="1"/>
  <c r="B544" i="1"/>
  <c r="AO544" i="2" s="1"/>
  <c r="A545" i="1"/>
  <c r="B545" i="1"/>
  <c r="AO545" i="2" s="1"/>
  <c r="A546" i="1"/>
  <c r="B546" i="1"/>
  <c r="AO546" i="2" s="1"/>
  <c r="A547" i="1"/>
  <c r="B547" i="1"/>
  <c r="AO547" i="2" s="1"/>
  <c r="A548" i="1"/>
  <c r="B548" i="1"/>
  <c r="AO548" i="2" s="1"/>
  <c r="A549" i="1"/>
  <c r="B549" i="1"/>
  <c r="AO549" i="2" s="1"/>
  <c r="A550" i="1"/>
  <c r="B550" i="1"/>
  <c r="AO550" i="2" s="1"/>
  <c r="B551" i="1"/>
  <c r="AO551" i="2" s="1"/>
  <c r="A552" i="1"/>
  <c r="B552" i="1"/>
  <c r="AO552" i="2" s="1"/>
  <c r="A553" i="1"/>
  <c r="B553" i="1"/>
  <c r="AO553" i="2" s="1"/>
  <c r="A554" i="1"/>
  <c r="B554" i="1"/>
  <c r="AO554" i="2" s="1"/>
  <c r="A555" i="1"/>
  <c r="B555" i="1"/>
  <c r="AO555" i="2" s="1"/>
  <c r="A556" i="1"/>
  <c r="B556" i="1"/>
  <c r="AO556" i="2" s="1"/>
  <c r="A557" i="1"/>
  <c r="B557" i="1"/>
  <c r="AO557" i="2" s="1"/>
  <c r="A558" i="1"/>
  <c r="B558" i="1"/>
  <c r="AO558" i="2" s="1"/>
  <c r="A559" i="1"/>
  <c r="B559" i="1"/>
  <c r="AO559" i="2" s="1"/>
  <c r="A560" i="1"/>
  <c r="B560" i="1"/>
  <c r="AO560" i="2" s="1"/>
  <c r="A561" i="1"/>
  <c r="B561" i="1"/>
  <c r="AO561" i="2" s="1"/>
  <c r="A562" i="1"/>
  <c r="B562" i="1"/>
  <c r="AO562" i="2" s="1"/>
  <c r="A563" i="1"/>
  <c r="B563" i="1"/>
  <c r="AO563" i="2" s="1"/>
  <c r="A564" i="1"/>
  <c r="B564" i="1"/>
  <c r="AO564" i="2" s="1"/>
  <c r="A565" i="1"/>
  <c r="B565" i="1"/>
  <c r="AO565" i="2" s="1"/>
  <c r="A566" i="1"/>
  <c r="B566" i="1"/>
  <c r="AO566" i="2" s="1"/>
  <c r="A567" i="1"/>
  <c r="B567" i="1"/>
  <c r="AO567" i="2" s="1"/>
  <c r="A568" i="1"/>
  <c r="B568" i="1"/>
  <c r="AO568" i="2" s="1"/>
  <c r="A569" i="1"/>
  <c r="B569" i="1"/>
  <c r="AO569" i="2" s="1"/>
  <c r="E569" i="1"/>
  <c r="A570" i="1"/>
  <c r="B570" i="1"/>
  <c r="AO570" i="2" s="1"/>
  <c r="A571" i="1"/>
  <c r="B571" i="1"/>
  <c r="AO571" i="2" s="1"/>
  <c r="A572" i="1"/>
  <c r="B572" i="1"/>
  <c r="AO572" i="2" s="1"/>
  <c r="A573" i="1"/>
  <c r="B573" i="1"/>
  <c r="AO573" i="2" s="1"/>
  <c r="A574" i="1"/>
  <c r="B574" i="1"/>
  <c r="AO574" i="2" s="1"/>
  <c r="A575" i="1"/>
  <c r="B575" i="1"/>
  <c r="AO575" i="2" s="1"/>
  <c r="A576" i="1"/>
  <c r="B576" i="1"/>
  <c r="AO576" i="2" s="1"/>
  <c r="E576" i="1"/>
  <c r="A577" i="1"/>
  <c r="B577" i="1"/>
  <c r="AO577" i="2" s="1"/>
  <c r="A578" i="1"/>
  <c r="B578" i="1"/>
  <c r="AO578" i="2" s="1"/>
  <c r="A579" i="1"/>
  <c r="B579" i="1"/>
  <c r="AO579" i="2" s="1"/>
  <c r="A580" i="1"/>
  <c r="B580" i="1"/>
  <c r="AO580" i="2" s="1"/>
  <c r="A581" i="1"/>
  <c r="B581" i="1"/>
  <c r="AO581" i="2" s="1"/>
  <c r="A582" i="1"/>
  <c r="B582" i="1"/>
  <c r="AO582" i="2" s="1"/>
  <c r="A583" i="1"/>
  <c r="B583" i="1"/>
  <c r="AO583" i="2" s="1"/>
  <c r="E583" i="1"/>
  <c r="A584" i="1"/>
  <c r="B584" i="1"/>
  <c r="AO584" i="2" s="1"/>
  <c r="A585" i="1"/>
  <c r="B585" i="1"/>
  <c r="AO585" i="2" s="1"/>
  <c r="A586" i="1"/>
  <c r="B586" i="1"/>
  <c r="AO586" i="2" s="1"/>
  <c r="A587" i="1"/>
  <c r="B587" i="1"/>
  <c r="AO587" i="2" s="1"/>
  <c r="A588" i="1"/>
  <c r="B588" i="1"/>
  <c r="AO588" i="2" s="1"/>
  <c r="A589" i="1"/>
  <c r="B589" i="1"/>
  <c r="AO589" i="2" s="1"/>
  <c r="A590" i="1"/>
  <c r="B590" i="1"/>
  <c r="AO590" i="2" s="1"/>
  <c r="E590" i="1"/>
  <c r="A591" i="1"/>
  <c r="B591" i="1"/>
  <c r="AO591" i="2" s="1"/>
  <c r="A592" i="1"/>
  <c r="B592" i="1"/>
  <c r="AO592" i="2" s="1"/>
  <c r="A593" i="1"/>
  <c r="B593" i="1"/>
  <c r="AO593" i="2" s="1"/>
  <c r="A594" i="1"/>
  <c r="B594" i="1"/>
  <c r="AO594" i="2" s="1"/>
  <c r="A595" i="1"/>
  <c r="B595" i="1"/>
  <c r="AO595" i="2" s="1"/>
  <c r="A596" i="1"/>
  <c r="B596" i="1"/>
  <c r="AO596" i="2" s="1"/>
  <c r="A597" i="1"/>
  <c r="B597" i="1"/>
  <c r="AO597" i="2" s="1"/>
  <c r="E597" i="1"/>
  <c r="A598" i="1"/>
  <c r="B598" i="1"/>
  <c r="AO598" i="2" s="1"/>
  <c r="A599" i="1"/>
  <c r="B599" i="1"/>
  <c r="AO599" i="2" s="1"/>
  <c r="A600" i="1"/>
  <c r="B600" i="1"/>
  <c r="AO600" i="2" s="1"/>
  <c r="A601" i="1"/>
  <c r="B601" i="1"/>
  <c r="AO601" i="2" s="1"/>
  <c r="E601" i="1"/>
  <c r="A602" i="1"/>
  <c r="B602" i="1"/>
  <c r="AO602" i="2" s="1"/>
  <c r="A603" i="1"/>
  <c r="B603" i="1"/>
  <c r="AO603" i="2" s="1"/>
  <c r="E603" i="1"/>
  <c r="A604" i="1"/>
  <c r="B604" i="1"/>
  <c r="AO604" i="2" s="1"/>
  <c r="E604" i="1"/>
  <c r="A605" i="1"/>
  <c r="B605" i="1"/>
  <c r="AO605" i="2" s="1"/>
  <c r="A606" i="1"/>
  <c r="B606" i="1"/>
  <c r="AO606" i="2" s="1"/>
  <c r="A607" i="1"/>
  <c r="B607" i="1"/>
  <c r="AO607" i="2" s="1"/>
  <c r="A608" i="1"/>
  <c r="B608" i="1"/>
  <c r="AO608" i="2" s="1"/>
  <c r="A609" i="1"/>
  <c r="B609" i="1"/>
  <c r="AO609" i="2" s="1"/>
  <c r="A610" i="1"/>
  <c r="B610" i="1"/>
  <c r="AO610" i="2" s="1"/>
  <c r="A611" i="1"/>
  <c r="B611" i="1"/>
  <c r="AO611" i="2" s="1"/>
  <c r="E611" i="1"/>
  <c r="A614" i="1"/>
  <c r="B614" i="1"/>
  <c r="AO614" i="2" s="1"/>
  <c r="A615" i="1"/>
  <c r="B615" i="1"/>
  <c r="AO615" i="2" s="1"/>
  <c r="A616" i="1"/>
  <c r="B616" i="1"/>
  <c r="AO616" i="2" s="1"/>
  <c r="A617" i="1"/>
  <c r="B617" i="1"/>
  <c r="AO617" i="2" s="1"/>
  <c r="A618" i="1"/>
  <c r="B618" i="1"/>
  <c r="AO618" i="2" s="1"/>
  <c r="A619" i="1"/>
  <c r="B619" i="1"/>
  <c r="AO619" i="2" s="1"/>
  <c r="A620" i="1"/>
  <c r="B620" i="1"/>
  <c r="AO620" i="2" s="1"/>
  <c r="A621" i="1"/>
  <c r="B621" i="1"/>
  <c r="AO621" i="2" s="1"/>
  <c r="A622" i="1"/>
  <c r="B622" i="1"/>
  <c r="AO622" i="2" s="1"/>
  <c r="A623" i="1"/>
  <c r="B623" i="1"/>
  <c r="AO623" i="2" s="1"/>
  <c r="A624" i="1"/>
  <c r="B624" i="1"/>
  <c r="AO624" i="2" s="1"/>
  <c r="A625" i="1"/>
  <c r="B625" i="1"/>
  <c r="AO625" i="2" s="1"/>
  <c r="A626" i="1"/>
  <c r="B626" i="1"/>
  <c r="AO626" i="2" s="1"/>
  <c r="A627" i="1"/>
  <c r="B627" i="1"/>
  <c r="AO627" i="2" s="1"/>
  <c r="A628" i="1"/>
  <c r="B628" i="1"/>
  <c r="AO628" i="2" s="1"/>
  <c r="A629" i="1"/>
  <c r="B629" i="1"/>
  <c r="AO629" i="2" s="1"/>
  <c r="A630" i="1"/>
  <c r="B630" i="1"/>
  <c r="AO630" i="2" s="1"/>
  <c r="A631" i="1"/>
  <c r="B631" i="1"/>
  <c r="AO631" i="2" s="1"/>
  <c r="E631" i="1"/>
  <c r="A632" i="1"/>
  <c r="B632" i="1"/>
  <c r="AO632" i="2" s="1"/>
  <c r="A633" i="1"/>
  <c r="B633" i="1"/>
  <c r="AO633" i="2" s="1"/>
  <c r="A634" i="1"/>
  <c r="B634" i="1"/>
  <c r="AO634" i="2" s="1"/>
  <c r="A635" i="1"/>
  <c r="B635" i="1"/>
  <c r="AO635" i="2" s="1"/>
  <c r="A636" i="1"/>
  <c r="B636" i="1"/>
  <c r="AO636" i="2" s="1"/>
  <c r="A637" i="1"/>
  <c r="B637" i="1"/>
  <c r="AO637" i="2" s="1"/>
  <c r="A638" i="1"/>
  <c r="B638" i="1"/>
  <c r="AO638" i="2" s="1"/>
  <c r="A639" i="1"/>
  <c r="B639" i="1"/>
  <c r="AO639" i="2" s="1"/>
  <c r="A640" i="1"/>
  <c r="B640" i="1"/>
  <c r="AO640" i="2" s="1"/>
  <c r="A641" i="1"/>
  <c r="B641" i="1"/>
  <c r="AO641" i="2" s="1"/>
  <c r="E641" i="1"/>
  <c r="A642" i="1"/>
  <c r="B642" i="1"/>
  <c r="AO642" i="2" s="1"/>
  <c r="A643" i="1"/>
  <c r="B643" i="1"/>
  <c r="AO643" i="2" s="1"/>
  <c r="E643" i="1"/>
  <c r="A644" i="1"/>
  <c r="B644" i="1"/>
  <c r="AO644" i="2" s="1"/>
  <c r="A645" i="1"/>
  <c r="B645" i="1"/>
  <c r="AO645" i="2" s="1"/>
  <c r="A646" i="1"/>
  <c r="B646" i="1"/>
  <c r="AO646" i="2" s="1"/>
  <c r="E646" i="1"/>
  <c r="A647" i="1"/>
  <c r="B647" i="1"/>
  <c r="AO647" i="2" s="1"/>
  <c r="A648" i="1"/>
  <c r="B648" i="1"/>
  <c r="AO648" i="2" s="1"/>
  <c r="A649" i="1"/>
  <c r="B649" i="1"/>
  <c r="AO649" i="2" s="1"/>
  <c r="E649" i="1"/>
  <c r="A650" i="1"/>
  <c r="B650" i="1"/>
  <c r="AO650" i="2" s="1"/>
  <c r="A651" i="1"/>
  <c r="B651" i="1"/>
  <c r="AO651" i="2" s="1"/>
  <c r="E651" i="1"/>
  <c r="A652" i="1"/>
  <c r="B652" i="1"/>
  <c r="AO652" i="2" s="1"/>
  <c r="A653" i="1"/>
  <c r="B653" i="1"/>
  <c r="AO653" i="2" s="1"/>
  <c r="E653" i="1"/>
  <c r="A654" i="1"/>
  <c r="B654" i="1"/>
  <c r="AO654" i="2" s="1"/>
  <c r="A655" i="1"/>
  <c r="B655" i="1"/>
  <c r="AO655" i="2" s="1"/>
  <c r="A656" i="1"/>
  <c r="B656" i="1"/>
  <c r="AO656" i="2" s="1"/>
  <c r="A657" i="1"/>
  <c r="B657" i="1"/>
  <c r="AO657" i="2" s="1"/>
  <c r="A658" i="1"/>
  <c r="A659" i="1"/>
  <c r="B659" i="1"/>
  <c r="AO659" i="2" s="1"/>
  <c r="A660" i="1"/>
  <c r="B660" i="1"/>
  <c r="AO660" i="2" s="1"/>
  <c r="A661" i="1"/>
  <c r="B661" i="1"/>
  <c r="AO661" i="2" s="1"/>
  <c r="B662" i="1"/>
  <c r="AO662" i="2" s="1"/>
  <c r="A663" i="1"/>
  <c r="B663" i="1"/>
  <c r="AO663" i="2" s="1"/>
  <c r="A664" i="1"/>
  <c r="B664" i="1"/>
  <c r="AO664" i="2" s="1"/>
  <c r="A665" i="1"/>
  <c r="B665" i="1"/>
  <c r="AO665" i="2" s="1"/>
  <c r="A666" i="1"/>
  <c r="B666" i="1"/>
  <c r="AO666" i="2" s="1"/>
  <c r="A667" i="1"/>
  <c r="B667" i="1"/>
  <c r="AO667" i="2" s="1"/>
  <c r="A668" i="1"/>
  <c r="B668" i="1"/>
  <c r="AO668" i="2" s="1"/>
  <c r="A669" i="1"/>
  <c r="B669" i="1"/>
  <c r="AO669" i="2" s="1"/>
  <c r="A670" i="1"/>
  <c r="B670" i="1"/>
  <c r="AO670" i="2" s="1"/>
  <c r="A671" i="1"/>
  <c r="B671" i="1"/>
  <c r="AO671" i="2" s="1"/>
  <c r="E671" i="1"/>
  <c r="A672" i="1"/>
  <c r="B672" i="1"/>
  <c r="AO672" i="2" s="1"/>
  <c r="A673" i="1"/>
  <c r="B673" i="1"/>
  <c r="AO673" i="2" s="1"/>
  <c r="A674" i="1"/>
  <c r="B674" i="1"/>
  <c r="AO674" i="2" s="1"/>
  <c r="A675" i="1"/>
  <c r="B675" i="1"/>
  <c r="AO675" i="2" s="1"/>
  <c r="A676" i="1"/>
  <c r="B676" i="1"/>
  <c r="AO676" i="2" s="1"/>
  <c r="E676" i="1"/>
  <c r="A677" i="1"/>
  <c r="B677" i="1"/>
  <c r="AO677" i="2" s="1"/>
  <c r="E677" i="1"/>
  <c r="A678" i="1"/>
  <c r="B678" i="1"/>
  <c r="AO678" i="2" s="1"/>
  <c r="A679" i="1"/>
  <c r="B679" i="1"/>
  <c r="AO679" i="2" s="1"/>
  <c r="E679" i="1"/>
  <c r="A680" i="1"/>
  <c r="B680" i="1"/>
  <c r="AO680" i="2" s="1"/>
  <c r="A681" i="1"/>
  <c r="B681" i="1"/>
  <c r="AO681" i="2" s="1"/>
  <c r="E681" i="1"/>
  <c r="A682" i="1"/>
  <c r="B682" i="1"/>
  <c r="AO682" i="2" s="1"/>
  <c r="A683" i="1"/>
  <c r="B683" i="1"/>
  <c r="AO683" i="2" s="1"/>
  <c r="A684" i="1"/>
  <c r="B684" i="1"/>
  <c r="AO684" i="2" s="1"/>
  <c r="A685" i="1"/>
  <c r="B685" i="1"/>
  <c r="AO685" i="2" s="1"/>
  <c r="A686" i="1"/>
  <c r="B686" i="1"/>
  <c r="AO686" i="2" s="1"/>
  <c r="A687" i="1"/>
  <c r="B687" i="1"/>
  <c r="AO687" i="2" s="1"/>
  <c r="A688" i="1"/>
  <c r="B688" i="1"/>
  <c r="AO688" i="2" s="1"/>
  <c r="E688" i="1"/>
  <c r="A689" i="1"/>
  <c r="B689" i="1"/>
  <c r="AO689" i="2" s="1"/>
  <c r="E689" i="1"/>
  <c r="A690" i="1"/>
  <c r="B690" i="1"/>
  <c r="AO690" i="2" s="1"/>
  <c r="E690" i="1"/>
  <c r="A691" i="1"/>
  <c r="B691" i="1"/>
  <c r="AO691" i="2" s="1"/>
  <c r="A692" i="1"/>
  <c r="B692" i="1"/>
  <c r="AO692" i="2" s="1"/>
  <c r="A693" i="1"/>
  <c r="B693" i="1"/>
  <c r="AO693" i="2" s="1"/>
  <c r="E693" i="1"/>
  <c r="A694" i="1"/>
  <c r="B694" i="1"/>
  <c r="AO694" i="2" s="1"/>
  <c r="A695" i="1"/>
  <c r="B695" i="1"/>
  <c r="AO695" i="2" s="1"/>
  <c r="E695" i="1"/>
  <c r="A696" i="1"/>
  <c r="B696" i="1"/>
  <c r="AO696" i="2" s="1"/>
  <c r="A697" i="1"/>
  <c r="B697" i="1"/>
  <c r="AO697" i="2" s="1"/>
  <c r="E697" i="1"/>
  <c r="A698" i="1"/>
  <c r="B698" i="1"/>
  <c r="AO698" i="2" s="1"/>
  <c r="E698" i="1"/>
  <c r="A699" i="1"/>
  <c r="B699" i="1"/>
  <c r="AO699" i="2" s="1"/>
  <c r="A700" i="1"/>
  <c r="B700" i="1"/>
  <c r="AO700" i="2" s="1"/>
  <c r="E700" i="1"/>
  <c r="A701" i="1"/>
  <c r="B701" i="1"/>
  <c r="AO701" i="2" s="1"/>
  <c r="A702" i="1"/>
  <c r="B702" i="1"/>
  <c r="AO702" i="2" s="1"/>
  <c r="A703" i="1"/>
  <c r="B703" i="1"/>
  <c r="AO703" i="2" s="1"/>
  <c r="A704" i="1"/>
  <c r="B704" i="1"/>
  <c r="AO704" i="2" s="1"/>
  <c r="E704" i="1"/>
  <c r="A705" i="1"/>
  <c r="B705" i="1"/>
  <c r="AO705" i="2" s="1"/>
  <c r="A706" i="1"/>
  <c r="B706" i="1"/>
  <c r="AO706" i="2" s="1"/>
  <c r="A707" i="1"/>
  <c r="B707" i="1"/>
  <c r="AO707" i="2" s="1"/>
  <c r="E707" i="1"/>
  <c r="A708" i="1"/>
  <c r="B708" i="1"/>
  <c r="AO708" i="2" s="1"/>
  <c r="A709" i="1"/>
  <c r="B709" i="1"/>
  <c r="AO709" i="2" s="1"/>
  <c r="A710" i="1"/>
  <c r="B710" i="1"/>
  <c r="AO710" i="2" s="1"/>
  <c r="A711" i="1"/>
  <c r="B711" i="1"/>
  <c r="AO711" i="2" s="1"/>
  <c r="A712" i="1"/>
  <c r="B712" i="1"/>
  <c r="AO712" i="2" s="1"/>
  <c r="A713" i="1"/>
  <c r="B713" i="1"/>
  <c r="AO713" i="2" s="1"/>
  <c r="A714" i="1"/>
  <c r="B714" i="1"/>
  <c r="AO714" i="2" s="1"/>
  <c r="A715" i="1"/>
  <c r="B715" i="1"/>
  <c r="AO715" i="2" s="1"/>
  <c r="A716" i="1"/>
  <c r="B716" i="1"/>
  <c r="AO716" i="2" s="1"/>
  <c r="E716" i="1"/>
  <c r="A717" i="1"/>
  <c r="B717" i="1"/>
  <c r="AO717" i="2" s="1"/>
  <c r="A718" i="1"/>
  <c r="B718" i="1"/>
  <c r="AO718" i="2" s="1"/>
  <c r="A719" i="1"/>
  <c r="B719" i="1"/>
  <c r="AO719" i="2" s="1"/>
  <c r="E719" i="1"/>
  <c r="A720" i="1"/>
  <c r="B720" i="1"/>
  <c r="AO720" i="2" s="1"/>
  <c r="A721" i="1"/>
  <c r="B721" i="1"/>
  <c r="AO721" i="2" s="1"/>
  <c r="A722" i="1"/>
  <c r="B722" i="1"/>
  <c r="AO722" i="2" s="1"/>
  <c r="A723" i="1"/>
  <c r="B723" i="1"/>
  <c r="AO723" i="2" s="1"/>
  <c r="A724" i="1"/>
  <c r="B724" i="1"/>
  <c r="AO724" i="2" s="1"/>
  <c r="A725" i="1"/>
  <c r="B725" i="1"/>
  <c r="AO725" i="2" s="1"/>
  <c r="A726" i="1"/>
  <c r="B726" i="1"/>
  <c r="AO726" i="2" s="1"/>
  <c r="A727" i="1"/>
  <c r="B727" i="1"/>
  <c r="AO727" i="2" s="1"/>
  <c r="A728" i="1"/>
  <c r="B728" i="1"/>
  <c r="AO728" i="2" s="1"/>
  <c r="E728" i="1"/>
  <c r="A729" i="1"/>
  <c r="B729" i="1"/>
  <c r="AO729" i="2" s="1"/>
  <c r="A730" i="1"/>
  <c r="B730" i="1"/>
  <c r="AO730" i="2" s="1"/>
  <c r="A731" i="1"/>
  <c r="B731" i="1"/>
  <c r="AO731" i="2" s="1"/>
  <c r="E731" i="1"/>
  <c r="A732" i="1"/>
  <c r="B732" i="1"/>
  <c r="AO732" i="2" s="1"/>
  <c r="A733" i="1"/>
  <c r="B733" i="1"/>
  <c r="AO733" i="2" s="1"/>
  <c r="A734" i="1"/>
  <c r="B734" i="1"/>
  <c r="AO734" i="2" s="1"/>
  <c r="A735" i="1"/>
  <c r="B735" i="1"/>
  <c r="AO735" i="2" s="1"/>
  <c r="E735" i="1"/>
  <c r="A736" i="1"/>
  <c r="B736" i="1"/>
  <c r="AO736" i="2" s="1"/>
  <c r="A737" i="1"/>
  <c r="B737" i="1"/>
  <c r="AO737" i="2" s="1"/>
  <c r="E737" i="1"/>
  <c r="A738" i="1"/>
  <c r="B738" i="1"/>
  <c r="AO738" i="2" s="1"/>
  <c r="A739" i="1"/>
  <c r="B739" i="1"/>
  <c r="AO739" i="2" s="1"/>
  <c r="A740" i="1"/>
  <c r="B740" i="1"/>
  <c r="AO740" i="2" s="1"/>
  <c r="A741" i="1"/>
  <c r="B741" i="1"/>
  <c r="AO741" i="2" s="1"/>
  <c r="E741" i="1"/>
  <c r="A742" i="1"/>
  <c r="B742" i="1"/>
  <c r="AO742" i="2" s="1"/>
  <c r="E742" i="1"/>
  <c r="A743" i="1"/>
  <c r="B743" i="1"/>
  <c r="AO743" i="2" s="1"/>
  <c r="A744" i="1"/>
  <c r="B744" i="1"/>
  <c r="AO744" i="2" s="1"/>
  <c r="A745" i="1"/>
  <c r="B745" i="1"/>
  <c r="AO745" i="2" s="1"/>
  <c r="A746" i="1"/>
  <c r="B746" i="1"/>
  <c r="AO746" i="2" s="1"/>
  <c r="A747" i="1"/>
  <c r="B747" i="1"/>
  <c r="AO747" i="2" s="1"/>
  <c r="A748" i="1"/>
  <c r="B748" i="1"/>
  <c r="AO748" i="2" s="1"/>
  <c r="A749" i="1"/>
  <c r="B749" i="1"/>
  <c r="AO749" i="2" s="1"/>
  <c r="A750" i="1"/>
  <c r="B750" i="1"/>
  <c r="AO750" i="2" s="1"/>
  <c r="A751" i="1"/>
  <c r="B751" i="1"/>
  <c r="AO751" i="2" s="1"/>
  <c r="A752" i="1"/>
  <c r="B752" i="1"/>
  <c r="AO752" i="2" s="1"/>
  <c r="A753" i="1"/>
  <c r="B753" i="1"/>
  <c r="AO753" i="2" s="1"/>
  <c r="A754" i="1"/>
  <c r="B754" i="1"/>
  <c r="AO754" i="2" s="1"/>
  <c r="A755" i="1"/>
  <c r="B755" i="1"/>
  <c r="AO755" i="2" s="1"/>
  <c r="A756" i="1"/>
  <c r="B756" i="1"/>
  <c r="AO756" i="2" s="1"/>
  <c r="E756" i="1"/>
  <c r="A757" i="1"/>
  <c r="B757" i="1"/>
  <c r="AO757" i="2" s="1"/>
  <c r="A758" i="1"/>
  <c r="B758" i="1"/>
  <c r="AO758" i="2" s="1"/>
  <c r="A759" i="1"/>
  <c r="B759" i="1"/>
  <c r="AO759" i="2" s="1"/>
  <c r="A760" i="1"/>
  <c r="B760" i="1"/>
  <c r="AO760" i="2" s="1"/>
  <c r="A761" i="1"/>
  <c r="B761" i="1"/>
  <c r="AO761" i="2" s="1"/>
  <c r="A762" i="1"/>
  <c r="B762" i="1"/>
  <c r="AO762" i="2" s="1"/>
  <c r="A763" i="1"/>
  <c r="B763" i="1"/>
  <c r="AO763" i="2" s="1"/>
  <c r="A764" i="1"/>
  <c r="B764" i="1"/>
  <c r="AO764" i="2" s="1"/>
  <c r="A765" i="1"/>
  <c r="B765" i="1"/>
  <c r="AO765" i="2" s="1"/>
  <c r="A766" i="1"/>
  <c r="B766" i="1"/>
  <c r="AO766" i="2" s="1"/>
  <c r="A767" i="1"/>
  <c r="B767" i="1"/>
  <c r="AO767" i="2" s="1"/>
  <c r="A768" i="1"/>
  <c r="B768" i="1"/>
  <c r="AO768" i="2" s="1"/>
  <c r="A769" i="1"/>
  <c r="B769" i="1"/>
  <c r="AO769" i="2" s="1"/>
  <c r="E769" i="1"/>
  <c r="A770" i="1"/>
  <c r="B770" i="1"/>
  <c r="AO770" i="2" s="1"/>
  <c r="E770" i="1"/>
  <c r="A771" i="1"/>
  <c r="B771" i="1"/>
  <c r="AO771" i="2" s="1"/>
  <c r="A772" i="1"/>
  <c r="B772" i="1"/>
  <c r="AO772" i="2" s="1"/>
  <c r="A773" i="1"/>
  <c r="B773" i="1"/>
  <c r="AO773" i="2" s="1"/>
  <c r="E773" i="1"/>
  <c r="A774" i="1"/>
  <c r="B774" i="1"/>
  <c r="AO774" i="2" s="1"/>
  <c r="A775" i="1"/>
  <c r="B775" i="1"/>
  <c r="AO775" i="2" s="1"/>
  <c r="A776" i="1"/>
  <c r="B776" i="1"/>
  <c r="AO776" i="2" s="1"/>
  <c r="A777" i="1"/>
  <c r="B777" i="1"/>
  <c r="AO777" i="2" s="1"/>
  <c r="E777" i="1"/>
  <c r="A778" i="1"/>
  <c r="B778" i="1"/>
  <c r="AO778" i="2" s="1"/>
  <c r="E778" i="1"/>
  <c r="A779" i="1"/>
  <c r="B779" i="1"/>
  <c r="AO779" i="2" s="1"/>
  <c r="E779" i="1"/>
  <c r="A780" i="1"/>
  <c r="B780" i="1"/>
  <c r="AO780" i="2" s="1"/>
  <c r="A781" i="1"/>
  <c r="B781" i="1"/>
  <c r="AO781" i="2" s="1"/>
  <c r="E781" i="1"/>
  <c r="A782" i="1"/>
  <c r="B782" i="1"/>
  <c r="AO782" i="2" s="1"/>
  <c r="A783" i="1"/>
  <c r="B783" i="1"/>
  <c r="AO783" i="2" s="1"/>
  <c r="A784" i="1"/>
  <c r="B784" i="1"/>
  <c r="AO784" i="2" s="1"/>
  <c r="A785" i="1"/>
  <c r="B785" i="1"/>
  <c r="AO785" i="2" s="1"/>
  <c r="E785" i="1"/>
  <c r="A786" i="1"/>
  <c r="B786" i="1"/>
  <c r="AO786" i="2" s="1"/>
  <c r="E786" i="1"/>
  <c r="A787" i="1"/>
  <c r="B787" i="1"/>
  <c r="AO787" i="2" s="1"/>
  <c r="A788" i="1"/>
  <c r="B788" i="1"/>
  <c r="AO788" i="2" s="1"/>
  <c r="A789" i="1"/>
  <c r="B789" i="1"/>
  <c r="AO789" i="2" s="1"/>
  <c r="A790" i="1"/>
  <c r="B790" i="1"/>
  <c r="AO790" i="2" s="1"/>
  <c r="A791" i="1"/>
  <c r="B791" i="1"/>
  <c r="AO791" i="2" s="1"/>
  <c r="A792" i="1"/>
  <c r="B792" i="1"/>
  <c r="AO792" i="2" s="1"/>
  <c r="E792" i="1"/>
  <c r="A793" i="1"/>
  <c r="B793" i="1"/>
  <c r="AO793" i="2" s="1"/>
  <c r="E793" i="1"/>
  <c r="A794" i="1"/>
  <c r="B794" i="1"/>
  <c r="AO794" i="2" s="1"/>
  <c r="A795" i="1"/>
  <c r="B795" i="1"/>
  <c r="AO795" i="2" s="1"/>
  <c r="E795" i="1"/>
  <c r="A796" i="1"/>
  <c r="B796" i="1"/>
  <c r="AO796" i="2" s="1"/>
  <c r="A797" i="1"/>
  <c r="B797" i="1"/>
  <c r="AO797" i="2" s="1"/>
  <c r="E797" i="1"/>
  <c r="A798" i="1"/>
  <c r="B798" i="1"/>
  <c r="AO798" i="2" s="1"/>
  <c r="E798" i="1"/>
  <c r="A799" i="1"/>
  <c r="B799" i="1"/>
  <c r="AO799" i="2" s="1"/>
  <c r="A800" i="1"/>
  <c r="B800" i="1"/>
  <c r="AO800" i="2" s="1"/>
  <c r="A801" i="1"/>
  <c r="B801" i="1"/>
  <c r="AO801" i="2" s="1"/>
  <c r="A802" i="1"/>
  <c r="B802" i="1"/>
  <c r="AO802" i="2" s="1"/>
  <c r="A803" i="1"/>
  <c r="B803" i="1"/>
  <c r="AO803" i="2" s="1"/>
  <c r="E803" i="1"/>
  <c r="A804" i="1"/>
  <c r="B804" i="1"/>
  <c r="AO804" i="2" s="1"/>
  <c r="A805" i="1"/>
  <c r="B805" i="1"/>
  <c r="AO805" i="2" s="1"/>
  <c r="E805" i="1"/>
  <c r="A806" i="1"/>
  <c r="B806" i="1"/>
  <c r="AO806" i="2" s="1"/>
  <c r="A807" i="1"/>
  <c r="B807" i="1"/>
  <c r="AO807" i="2" s="1"/>
  <c r="A808" i="1"/>
  <c r="B808" i="1"/>
  <c r="AO808" i="2" s="1"/>
  <c r="A809" i="1"/>
  <c r="B809" i="1"/>
  <c r="AO809" i="2" s="1"/>
  <c r="A810" i="1"/>
  <c r="B810" i="1"/>
  <c r="AO810" i="2" s="1"/>
  <c r="A811" i="1"/>
  <c r="B811" i="1"/>
  <c r="AO811" i="2" s="1"/>
  <c r="E811" i="1"/>
  <c r="A812" i="1"/>
  <c r="B812" i="1"/>
  <c r="AO812" i="2" s="1"/>
  <c r="A825" i="1"/>
  <c r="B825" i="1"/>
  <c r="AO825" i="2" s="1"/>
  <c r="A826" i="1"/>
  <c r="B826" i="1"/>
  <c r="AO826" i="2" s="1"/>
  <c r="A827" i="1"/>
  <c r="B827" i="1"/>
  <c r="AO827" i="2" s="1"/>
  <c r="A828" i="1"/>
  <c r="B828" i="1"/>
  <c r="AO828" i="2" s="1"/>
  <c r="E828" i="1"/>
  <c r="A829" i="1"/>
  <c r="B829" i="1"/>
  <c r="AO829" i="2" s="1"/>
  <c r="A830" i="1"/>
  <c r="B830" i="1"/>
  <c r="AO830" i="2" s="1"/>
  <c r="A831" i="1"/>
  <c r="B831" i="1"/>
  <c r="AO831" i="2" s="1"/>
  <c r="A832" i="1"/>
  <c r="B832" i="1"/>
  <c r="AO832" i="2" s="1"/>
  <c r="E832" i="1"/>
  <c r="A833" i="1"/>
  <c r="B833" i="1"/>
  <c r="AO833" i="2" s="1"/>
  <c r="A834" i="1"/>
  <c r="B834" i="1"/>
  <c r="AO834" i="2" s="1"/>
  <c r="A835" i="1"/>
  <c r="B835" i="1"/>
  <c r="AO835" i="2" s="1"/>
  <c r="A836" i="1"/>
  <c r="B836" i="1"/>
  <c r="AO836" i="2" s="1"/>
  <c r="A837" i="1"/>
  <c r="B837" i="1"/>
  <c r="AO837" i="2" s="1"/>
  <c r="E837" i="1"/>
  <c r="A838" i="1"/>
  <c r="B838" i="1"/>
  <c r="AO838" i="2" s="1"/>
  <c r="E838" i="1"/>
  <c r="A839" i="1"/>
  <c r="B839" i="1"/>
  <c r="AO839" i="2" s="1"/>
  <c r="A840" i="1"/>
  <c r="B840" i="1"/>
  <c r="AO840" i="2" s="1"/>
  <c r="A841" i="1"/>
  <c r="B841" i="1"/>
  <c r="AO841" i="2" s="1"/>
  <c r="E841" i="1"/>
  <c r="A842" i="1"/>
  <c r="B842" i="1"/>
  <c r="AO842" i="2" s="1"/>
  <c r="A843" i="1"/>
  <c r="B843" i="1"/>
  <c r="AO843" i="2" s="1"/>
  <c r="A844" i="1"/>
  <c r="B844" i="1"/>
  <c r="AO844" i="2" s="1"/>
  <c r="E844" i="1"/>
  <c r="A845" i="1"/>
  <c r="B845" i="1"/>
  <c r="AO845" i="2" s="1"/>
  <c r="A846" i="1"/>
  <c r="B846" i="1"/>
  <c r="AO846" i="2" s="1"/>
  <c r="E846" i="1"/>
  <c r="A847" i="1"/>
  <c r="B847" i="1"/>
  <c r="AO847" i="2" s="1"/>
  <c r="A848" i="1"/>
  <c r="B848" i="1"/>
  <c r="AO848" i="2" s="1"/>
  <c r="A849" i="1"/>
  <c r="B849" i="1"/>
  <c r="AO849" i="2" s="1"/>
  <c r="A850" i="1"/>
  <c r="B850" i="1"/>
  <c r="AO850" i="2" s="1"/>
  <c r="A851" i="1"/>
  <c r="B851" i="1"/>
  <c r="AO851" i="2" s="1"/>
  <c r="A852" i="1"/>
  <c r="B852" i="1"/>
  <c r="AO852" i="2" s="1"/>
  <c r="A853" i="1"/>
  <c r="B853" i="1"/>
  <c r="AO853" i="2" s="1"/>
  <c r="E853" i="1"/>
  <c r="A854" i="1"/>
  <c r="B854" i="1"/>
  <c r="AO854" i="2" s="1"/>
  <c r="A855" i="1"/>
  <c r="B855" i="1"/>
  <c r="AO855" i="2" s="1"/>
  <c r="A856" i="1"/>
  <c r="B856" i="1"/>
  <c r="AO856" i="2" s="1"/>
  <c r="A857" i="1"/>
  <c r="B857" i="1"/>
  <c r="AO857" i="2" s="1"/>
  <c r="A858" i="1"/>
  <c r="B858" i="1"/>
  <c r="AO858" i="2" s="1"/>
  <c r="E858" i="1"/>
  <c r="A859" i="1"/>
  <c r="B859" i="1"/>
  <c r="AO859" i="2" s="1"/>
  <c r="A860" i="1"/>
  <c r="B860" i="1"/>
  <c r="AO860" i="2" s="1"/>
  <c r="E860" i="1"/>
  <c r="A861" i="1"/>
  <c r="B861" i="1"/>
  <c r="AO861" i="2" s="1"/>
  <c r="A862" i="1"/>
  <c r="B862" i="1"/>
  <c r="AO862" i="2" s="1"/>
  <c r="A863" i="1"/>
  <c r="B863" i="1"/>
  <c r="AO863" i="2" s="1"/>
  <c r="A864" i="1"/>
  <c r="B864" i="1"/>
  <c r="AO864" i="2" s="1"/>
  <c r="E864" i="1"/>
  <c r="A865" i="1"/>
  <c r="B865" i="1"/>
  <c r="AO865" i="2" s="1"/>
  <c r="A866" i="1"/>
  <c r="B866" i="1"/>
  <c r="AO866" i="2" s="1"/>
  <c r="E866" i="1"/>
  <c r="A867" i="1"/>
  <c r="B867" i="1"/>
  <c r="AO867" i="2" s="1"/>
  <c r="A868" i="1"/>
  <c r="B868" i="1"/>
  <c r="AO868" i="2" s="1"/>
  <c r="A869" i="1"/>
  <c r="B869" i="1"/>
  <c r="AO869" i="2" s="1"/>
  <c r="A870" i="1"/>
  <c r="B870" i="1"/>
  <c r="AO870" i="2" s="1"/>
  <c r="A871" i="1"/>
  <c r="B871" i="1"/>
  <c r="AO871" i="2" s="1"/>
  <c r="A872" i="1"/>
  <c r="B872" i="1"/>
  <c r="AO872" i="2" s="1"/>
  <c r="A873" i="1"/>
  <c r="B873" i="1"/>
  <c r="AO873" i="2" s="1"/>
  <c r="A874" i="1"/>
  <c r="B874" i="1"/>
  <c r="AO874" i="2" s="1"/>
  <c r="A875" i="1"/>
  <c r="B875" i="1"/>
  <c r="AO875" i="2" s="1"/>
  <c r="A876" i="1"/>
  <c r="B876" i="1"/>
  <c r="AO876" i="2" s="1"/>
  <c r="A877" i="1"/>
  <c r="B877" i="1"/>
  <c r="AO877" i="2" s="1"/>
  <c r="A878" i="1"/>
  <c r="B878" i="1"/>
  <c r="AO878" i="2" s="1"/>
  <c r="A879" i="1"/>
  <c r="B879" i="1"/>
  <c r="AO879" i="2" s="1"/>
  <c r="E879" i="1"/>
  <c r="A880" i="1"/>
  <c r="B880" i="1"/>
  <c r="AO880" i="2" s="1"/>
  <c r="E880" i="1"/>
  <c r="A881" i="1"/>
  <c r="B881" i="1"/>
  <c r="AO881" i="2" s="1"/>
  <c r="A882" i="1"/>
  <c r="B882" i="1"/>
  <c r="AO882" i="2" s="1"/>
  <c r="A883" i="1"/>
  <c r="B883" i="1"/>
  <c r="AO883" i="2" s="1"/>
  <c r="E883" i="1"/>
  <c r="A884" i="1"/>
  <c r="B884" i="1"/>
  <c r="AO884" i="2" s="1"/>
  <c r="A885" i="1"/>
  <c r="B885" i="1"/>
  <c r="AO885" i="2" s="1"/>
  <c r="A886" i="1"/>
  <c r="B886" i="1"/>
  <c r="AO886" i="2" s="1"/>
  <c r="A887" i="1"/>
  <c r="B887" i="1"/>
  <c r="AO887" i="2" s="1"/>
  <c r="E887" i="1"/>
  <c r="A888" i="1"/>
  <c r="B888" i="1"/>
  <c r="AO888" i="2" s="1"/>
  <c r="A889" i="1"/>
  <c r="B889" i="1"/>
  <c r="AO889" i="2" s="1"/>
  <c r="A890" i="1"/>
  <c r="B890" i="1"/>
  <c r="AO890" i="2" s="1"/>
  <c r="A891" i="1"/>
  <c r="B891" i="1"/>
  <c r="AO891" i="2" s="1"/>
  <c r="A892" i="1"/>
  <c r="B892" i="1"/>
  <c r="AO892" i="2" s="1"/>
  <c r="E892" i="1"/>
  <c r="A893" i="1"/>
  <c r="B893" i="1"/>
  <c r="AO893" i="2" s="1"/>
  <c r="A894" i="1"/>
  <c r="B894" i="1"/>
  <c r="AO894" i="2" s="1"/>
  <c r="A895" i="1"/>
  <c r="B895" i="1"/>
  <c r="AO895" i="2" s="1"/>
  <c r="E895" i="1"/>
  <c r="A896" i="1"/>
  <c r="B896" i="1"/>
  <c r="AO896" i="2" s="1"/>
  <c r="E896" i="1"/>
  <c r="A897" i="1"/>
  <c r="B897" i="1"/>
  <c r="AO897" i="2" s="1"/>
  <c r="A898" i="1"/>
  <c r="B898" i="1"/>
  <c r="AO898" i="2" s="1"/>
  <c r="E898" i="1"/>
  <c r="A899" i="1"/>
  <c r="B899" i="1"/>
  <c r="AO899" i="2" s="1"/>
  <c r="E899" i="1"/>
  <c r="A900" i="1"/>
  <c r="B900" i="1"/>
  <c r="AO900" i="2" s="1"/>
  <c r="E900" i="1"/>
  <c r="A901" i="1"/>
  <c r="B901" i="1"/>
  <c r="AO901" i="2" s="1"/>
  <c r="E901" i="1"/>
  <c r="A902" i="1"/>
  <c r="B902" i="1"/>
  <c r="AO902" i="2" s="1"/>
  <c r="E902" i="1"/>
  <c r="A903" i="1"/>
  <c r="B903" i="1"/>
  <c r="AO903" i="2" s="1"/>
  <c r="E903" i="1"/>
  <c r="A904" i="1"/>
  <c r="B904" i="1"/>
  <c r="AO904" i="2" s="1"/>
  <c r="A905" i="1"/>
  <c r="B905" i="1"/>
  <c r="AO905" i="2" s="1"/>
  <c r="E905" i="1"/>
  <c r="A906" i="1"/>
  <c r="B906" i="1"/>
  <c r="AO906" i="2" s="1"/>
  <c r="A907" i="1"/>
  <c r="B907" i="1"/>
  <c r="AO907" i="2" s="1"/>
  <c r="A908" i="1"/>
  <c r="B908" i="1"/>
  <c r="AO908" i="2" s="1"/>
  <c r="E908" i="1"/>
  <c r="A909" i="1"/>
  <c r="B909" i="1"/>
  <c r="AO909" i="2" s="1"/>
  <c r="E909" i="1"/>
  <c r="A910" i="1"/>
  <c r="B910" i="1"/>
  <c r="AO910" i="2" s="1"/>
  <c r="A911" i="1"/>
  <c r="B911" i="1"/>
  <c r="AO911" i="2" s="1"/>
  <c r="A912" i="1"/>
  <c r="B912" i="1"/>
  <c r="AO912" i="2" s="1"/>
  <c r="A913" i="1"/>
  <c r="B913" i="1"/>
  <c r="AO913" i="2" s="1"/>
  <c r="A914" i="1"/>
  <c r="B914" i="1"/>
  <c r="AO914" i="2" s="1"/>
  <c r="A915" i="1"/>
  <c r="B915" i="1"/>
  <c r="AO915" i="2" s="1"/>
  <c r="A916" i="1"/>
  <c r="B916" i="1"/>
  <c r="AO916" i="2" s="1"/>
  <c r="E916" i="1"/>
  <c r="A917" i="1"/>
  <c r="B917" i="1"/>
  <c r="AO917" i="2" s="1"/>
  <c r="E917" i="1"/>
  <c r="A918" i="1"/>
  <c r="B918" i="1"/>
  <c r="AO918" i="2" s="1"/>
  <c r="A919" i="1"/>
  <c r="B919" i="1"/>
  <c r="AO919" i="2" s="1"/>
  <c r="A920" i="1"/>
  <c r="B920" i="1"/>
  <c r="AO920" i="2" s="1"/>
  <c r="A921" i="1"/>
  <c r="B921" i="1"/>
  <c r="AO921" i="2" s="1"/>
  <c r="A922" i="1"/>
  <c r="B922" i="1"/>
  <c r="AO922" i="2" s="1"/>
  <c r="A923" i="1"/>
  <c r="B923" i="1"/>
  <c r="AO923" i="2" s="1"/>
  <c r="E923" i="1"/>
  <c r="A924" i="1"/>
  <c r="B924" i="1"/>
  <c r="AO924" i="2" s="1"/>
  <c r="A925" i="1"/>
  <c r="B925" i="1"/>
  <c r="AO925" i="2" s="1"/>
  <c r="E925" i="1"/>
  <c r="A926" i="1"/>
  <c r="B926" i="1"/>
  <c r="AO926" i="2" s="1"/>
  <c r="A927" i="1"/>
  <c r="B927" i="1"/>
  <c r="AO927" i="2" s="1"/>
  <c r="A928" i="1"/>
  <c r="B928" i="1"/>
  <c r="AO928" i="2" s="1"/>
  <c r="A929" i="1"/>
  <c r="B929" i="1"/>
  <c r="AO929" i="2" s="1"/>
  <c r="E929" i="1"/>
  <c r="A930" i="1"/>
  <c r="B930" i="1"/>
  <c r="AO930" i="2" s="1"/>
  <c r="A931" i="1"/>
  <c r="B931" i="1"/>
  <c r="AO931" i="2" s="1"/>
  <c r="A932" i="1"/>
  <c r="B932" i="1"/>
  <c r="AO932" i="2" s="1"/>
  <c r="E932" i="1"/>
  <c r="A933" i="1"/>
  <c r="B933" i="1"/>
  <c r="AO933" i="2" s="1"/>
  <c r="A934" i="1"/>
  <c r="B934" i="1"/>
  <c r="AO934" i="2" s="1"/>
  <c r="A935" i="1"/>
  <c r="B935" i="1"/>
  <c r="AO935" i="2" s="1"/>
  <c r="A936" i="1"/>
  <c r="B936" i="1"/>
  <c r="AO936" i="2" s="1"/>
  <c r="E936" i="1"/>
  <c r="A937" i="1"/>
  <c r="B937" i="1"/>
  <c r="AO937" i="2" s="1"/>
  <c r="A938" i="1"/>
  <c r="B938" i="1"/>
  <c r="AO938" i="2" s="1"/>
  <c r="A939" i="1"/>
  <c r="B939" i="1"/>
  <c r="AO939" i="2" s="1"/>
  <c r="A940" i="1"/>
  <c r="B940" i="1"/>
  <c r="AO940" i="2" s="1"/>
  <c r="A941" i="1"/>
  <c r="B941" i="1"/>
  <c r="AO941" i="2" s="1"/>
  <c r="E941" i="1"/>
  <c r="A942" i="1"/>
  <c r="B942" i="1"/>
  <c r="AO942" i="2" s="1"/>
  <c r="A943" i="1"/>
  <c r="B943" i="1"/>
  <c r="AO943" i="2" s="1"/>
  <c r="E943" i="1"/>
  <c r="A944" i="1"/>
  <c r="B944" i="1"/>
  <c r="AO944" i="2" s="1"/>
  <c r="A945" i="1"/>
  <c r="B945" i="1"/>
  <c r="AO945" i="2" s="1"/>
  <c r="A946" i="1"/>
  <c r="B946" i="1"/>
  <c r="AO946" i="2" s="1"/>
  <c r="A947" i="1"/>
  <c r="B947" i="1"/>
  <c r="AO947" i="2" s="1"/>
  <c r="A948" i="1"/>
  <c r="B948" i="1"/>
  <c r="AO948" i="2" s="1"/>
  <c r="E948" i="1"/>
  <c r="A949" i="1"/>
  <c r="B949" i="1"/>
  <c r="AO949" i="2" s="1"/>
  <c r="A950" i="1"/>
  <c r="B950" i="1"/>
  <c r="AO950" i="2" s="1"/>
  <c r="A951" i="1"/>
  <c r="B951" i="1"/>
  <c r="AO951" i="2" s="1"/>
  <c r="A952" i="1"/>
  <c r="B952" i="1"/>
  <c r="AO952" i="2" s="1"/>
  <c r="A953" i="1"/>
  <c r="B953" i="1"/>
  <c r="AO953" i="2" s="1"/>
  <c r="A954" i="1"/>
  <c r="B954" i="1"/>
  <c r="AO954" i="2" s="1"/>
  <c r="A955" i="1"/>
  <c r="B955" i="1"/>
  <c r="AO955" i="2" s="1"/>
  <c r="A956" i="1"/>
  <c r="B956" i="1"/>
  <c r="AO956" i="2" s="1"/>
  <c r="A957" i="1"/>
  <c r="B957" i="1"/>
  <c r="AO957" i="2" s="1"/>
  <c r="A958" i="1"/>
  <c r="B958" i="1"/>
  <c r="AO958" i="2" s="1"/>
  <c r="A959" i="1"/>
  <c r="B959" i="1"/>
  <c r="AO959" i="2" s="1"/>
  <c r="A960" i="1"/>
  <c r="B960" i="1"/>
  <c r="AO960" i="2" s="1"/>
  <c r="A961" i="1"/>
  <c r="B961" i="1"/>
  <c r="AO961" i="2" s="1"/>
  <c r="A962" i="1"/>
  <c r="B962" i="1"/>
  <c r="AO962" i="2" s="1"/>
  <c r="A963" i="1"/>
  <c r="B963" i="1"/>
  <c r="AO963" i="2" s="1"/>
  <c r="A964" i="1"/>
  <c r="B964" i="1"/>
  <c r="AO964" i="2" s="1"/>
  <c r="A965" i="1"/>
  <c r="B965" i="1"/>
  <c r="AO965" i="2" s="1"/>
  <c r="A966" i="1"/>
  <c r="B966" i="1"/>
  <c r="AO966" i="2" s="1"/>
  <c r="A967" i="1"/>
  <c r="B967" i="1"/>
  <c r="AO967" i="2" s="1"/>
  <c r="A968" i="1"/>
  <c r="B968" i="1"/>
  <c r="AO968" i="2" s="1"/>
  <c r="E968" i="1"/>
  <c r="A969" i="1"/>
  <c r="B969" i="1"/>
  <c r="AO969" i="2" s="1"/>
  <c r="A970" i="1"/>
  <c r="B970" i="1"/>
  <c r="AO970" i="2" s="1"/>
  <c r="A971" i="1"/>
  <c r="B971" i="1"/>
  <c r="AO971" i="2" s="1"/>
  <c r="A972" i="1"/>
  <c r="B972" i="1"/>
  <c r="AO972" i="2" s="1"/>
  <c r="A973" i="1"/>
  <c r="B973" i="1"/>
  <c r="AO973" i="2" s="1"/>
  <c r="E973" i="1"/>
  <c r="A974" i="1"/>
  <c r="B974" i="1"/>
  <c r="AO974" i="2" s="1"/>
  <c r="A975" i="1"/>
  <c r="B975" i="1"/>
  <c r="AO975" i="2" s="1"/>
  <c r="A976" i="1"/>
  <c r="B976" i="1"/>
  <c r="AO976" i="2" s="1"/>
  <c r="A977" i="1"/>
  <c r="B977" i="1"/>
  <c r="AO977" i="2" s="1"/>
  <c r="A978" i="1"/>
  <c r="B978" i="1"/>
  <c r="AO978" i="2" s="1"/>
  <c r="A979" i="1"/>
  <c r="B979" i="1"/>
  <c r="AO979" i="2" s="1"/>
  <c r="A980" i="1"/>
  <c r="B980" i="1"/>
  <c r="AO980" i="2" s="1"/>
  <c r="E980" i="1"/>
  <c r="A981" i="1"/>
  <c r="B981" i="1"/>
  <c r="AO981" i="2" s="1"/>
  <c r="A982" i="1"/>
  <c r="B982" i="1"/>
  <c r="AO982" i="2" s="1"/>
  <c r="A983" i="1"/>
  <c r="B983" i="1"/>
  <c r="AO983" i="2" s="1"/>
  <c r="A984" i="1"/>
  <c r="B984" i="1"/>
  <c r="AO984" i="2" s="1"/>
  <c r="A985" i="1"/>
  <c r="B985" i="1"/>
  <c r="AO985" i="2" s="1"/>
  <c r="E985" i="1"/>
  <c r="A986" i="1"/>
  <c r="B986" i="1"/>
  <c r="AO986" i="2" s="1"/>
  <c r="A987" i="1"/>
  <c r="B987" i="1"/>
  <c r="AO987" i="2" s="1"/>
  <c r="A988" i="1"/>
  <c r="B988" i="1"/>
  <c r="AO988" i="2" s="1"/>
  <c r="A989" i="1"/>
  <c r="B989" i="1"/>
  <c r="AO989" i="2" s="1"/>
  <c r="A990" i="1"/>
  <c r="B990" i="1"/>
  <c r="AO990" i="2" s="1"/>
  <c r="E990" i="1"/>
  <c r="A991" i="1"/>
  <c r="B991" i="1"/>
  <c r="AO991" i="2" s="1"/>
  <c r="K2" i="15"/>
  <c r="H2" i="15"/>
  <c r="J1" i="2"/>
  <c r="F1" i="2"/>
  <c r="F457" i="5"/>
  <c r="J5023" i="5"/>
  <c r="J5022" i="5"/>
  <c r="J5021" i="5"/>
  <c r="J5016" i="5"/>
  <c r="J5015" i="5"/>
  <c r="J5014" i="5"/>
  <c r="J5013" i="5"/>
  <c r="J5012" i="5"/>
  <c r="J5011" i="5"/>
  <c r="J5010" i="5"/>
  <c r="J5009" i="5"/>
  <c r="J5008" i="5"/>
  <c r="J5007" i="5"/>
  <c r="J5006" i="5"/>
  <c r="J5005" i="5"/>
  <c r="J5004" i="5"/>
  <c r="J4038" i="5"/>
  <c r="J4037" i="5"/>
  <c r="J4036" i="5"/>
  <c r="J4035" i="5"/>
  <c r="J4034" i="5"/>
  <c r="J4033" i="5"/>
  <c r="J4032" i="5"/>
  <c r="J4031" i="5"/>
  <c r="J4030" i="5"/>
  <c r="J4029" i="5"/>
  <c r="J4028" i="5"/>
  <c r="J4027" i="5"/>
  <c r="J4026" i="5"/>
  <c r="J4025" i="5"/>
  <c r="J4024" i="5"/>
  <c r="J4023" i="5"/>
  <c r="J4022" i="5"/>
  <c r="J4021" i="5"/>
  <c r="J4017" i="5"/>
  <c r="J4016" i="5"/>
  <c r="J4015" i="5"/>
  <c r="J4014" i="5"/>
  <c r="J4013" i="5"/>
  <c r="J4012" i="5"/>
  <c r="J4011" i="5"/>
  <c r="J4010" i="5"/>
  <c r="J4009" i="5"/>
  <c r="J4008" i="5"/>
  <c r="J4007" i="5"/>
  <c r="J4006" i="5"/>
  <c r="J4005" i="5"/>
  <c r="J4004" i="5"/>
  <c r="J1042" i="5"/>
  <c r="J1041" i="5"/>
  <c r="J1040" i="5"/>
  <c r="J1039" i="5"/>
  <c r="J1038" i="5"/>
  <c r="J1037" i="5"/>
  <c r="J1036" i="5"/>
  <c r="J1035" i="5"/>
  <c r="J1034" i="5"/>
  <c r="J1033" i="5"/>
  <c r="J1032" i="5"/>
  <c r="J1031" i="5"/>
  <c r="J1030" i="5"/>
  <c r="J1029" i="5"/>
  <c r="J1028" i="5"/>
  <c r="J1027" i="5"/>
  <c r="J1026" i="5"/>
  <c r="J1025" i="5"/>
  <c r="J1024" i="5"/>
  <c r="J1023" i="5"/>
  <c r="J1022" i="5"/>
  <c r="J1021" i="5"/>
  <c r="J1020" i="5"/>
  <c r="J1019" i="5"/>
  <c r="J1018" i="5"/>
  <c r="J1017" i="5"/>
  <c r="J1016" i="5"/>
  <c r="J1015" i="5"/>
  <c r="J1014" i="5"/>
  <c r="J1013" i="5"/>
  <c r="J1012" i="5"/>
  <c r="J1011" i="5"/>
  <c r="J1010" i="5"/>
  <c r="J1009" i="5"/>
  <c r="J1008" i="5"/>
  <c r="J1007" i="5"/>
  <c r="J1006" i="5"/>
  <c r="J1005" i="5"/>
  <c r="J1004" i="5"/>
  <c r="AR5" i="2"/>
  <c r="BC5" i="1"/>
  <c r="BB5" i="1"/>
  <c r="AQ5" i="2"/>
  <c r="BA5" i="1"/>
  <c r="AP5" i="2" s="1"/>
  <c r="BD5" i="2"/>
  <c r="V2" i="1"/>
  <c r="A1" i="3" s="1"/>
  <c r="B658" i="1"/>
  <c r="AO658" i="2" s="1"/>
  <c r="E1385" i="1"/>
  <c r="E1381" i="1"/>
  <c r="E1377" i="1"/>
  <c r="E1384" i="1"/>
  <c r="E1380" i="1"/>
  <c r="E1378" i="1"/>
  <c r="E1374" i="1"/>
  <c r="E1364" i="1"/>
  <c r="AZ5" i="1"/>
  <c r="AZ373" i="1" l="1"/>
  <c r="AZ494" i="1"/>
  <c r="AZ490" i="1"/>
  <c r="AZ492" i="1"/>
  <c r="AZ344" i="1"/>
  <c r="AZ491" i="1"/>
  <c r="AZ396" i="1"/>
  <c r="AZ517" i="1"/>
  <c r="AZ493" i="1"/>
  <c r="AZ522" i="1"/>
  <c r="AZ500" i="1"/>
  <c r="AZ519" i="1"/>
  <c r="AZ498" i="1"/>
  <c r="AZ521" i="1"/>
  <c r="AZ497" i="1"/>
  <c r="AZ358" i="1"/>
  <c r="AZ334" i="1"/>
  <c r="AZ395" i="1"/>
  <c r="AZ398" i="1"/>
  <c r="AZ912" i="1"/>
  <c r="AY36" i="2"/>
  <c r="AX36" i="2"/>
  <c r="AZ36" i="2"/>
  <c r="AZ35" i="2"/>
  <c r="AZ33" i="2"/>
  <c r="AZ31" i="2"/>
  <c r="AZ29" i="2"/>
  <c r="AZ27" i="2"/>
  <c r="AZ969" i="1"/>
  <c r="AZ332" i="1"/>
  <c r="AZ364" i="1"/>
  <c r="AZ34" i="2"/>
  <c r="AZ32" i="2"/>
  <c r="AZ30" i="2"/>
  <c r="AZ28" i="2"/>
  <c r="AZ26" i="2"/>
  <c r="AZ25" i="2"/>
  <c r="AZ24" i="2"/>
  <c r="AZ23" i="2"/>
  <c r="AZ22" i="2"/>
  <c r="AZ21" i="2"/>
  <c r="AZ20" i="2"/>
  <c r="AZ19" i="2"/>
  <c r="AZ18" i="2"/>
  <c r="AZ17" i="2"/>
  <c r="AZ16" i="2"/>
  <c r="AZ15" i="2"/>
  <c r="AZ14" i="2"/>
  <c r="AZ13" i="2"/>
  <c r="AZ12" i="2"/>
  <c r="AZ11" i="2"/>
  <c r="AZ10" i="2"/>
  <c r="AZ9" i="2"/>
  <c r="AZ8" i="2"/>
  <c r="AZ7" i="2"/>
  <c r="AZ6" i="2"/>
  <c r="AZ327" i="1"/>
  <c r="AZ349" i="1"/>
  <c r="AZ356" i="1"/>
  <c r="AZ392" i="1"/>
  <c r="AZ394" i="1"/>
  <c r="AS208" i="2"/>
  <c r="AS191" i="2"/>
  <c r="AS187" i="2"/>
  <c r="AS188" i="2"/>
  <c r="AS186" i="2"/>
  <c r="AS158" i="2"/>
  <c r="AS112" i="2"/>
  <c r="AS115" i="2"/>
  <c r="AS110" i="2"/>
  <c r="AZ339" i="1"/>
  <c r="AZ537" i="1"/>
  <c r="AZ536" i="1"/>
  <c r="AZ363" i="1"/>
  <c r="AZ333" i="1"/>
  <c r="AZ399" i="1"/>
  <c r="AZ341" i="1"/>
  <c r="AZ393" i="1"/>
  <c r="AZ343" i="1"/>
  <c r="AZ362" i="1"/>
  <c r="AZ374" i="1"/>
  <c r="AZ331" i="1"/>
  <c r="AZ360" i="1"/>
  <c r="AZ359" i="1"/>
  <c r="AZ348" i="1"/>
  <c r="AZ365" i="1"/>
  <c r="AZ535" i="1"/>
  <c r="AZ342" i="1"/>
  <c r="AZ338" i="1"/>
  <c r="AZ345" i="1"/>
  <c r="AZ346" i="1"/>
  <c r="AZ328" i="1"/>
  <c r="AZ330" i="1"/>
  <c r="AZ329" i="1"/>
  <c r="AE1374" i="2"/>
  <c r="AS1374" i="2" s="1"/>
  <c r="AJ1374" i="2"/>
  <c r="AK1374" i="2" s="1"/>
  <c r="AL1374" i="2"/>
  <c r="AE1377" i="2"/>
  <c r="AS1377" i="2" s="1"/>
  <c r="AJ1377" i="2"/>
  <c r="AK1377" i="2" s="1"/>
  <c r="AL1377" i="2"/>
  <c r="AE990" i="2"/>
  <c r="AS990" i="2" s="1"/>
  <c r="AJ990" i="2"/>
  <c r="AK990" i="2" s="1"/>
  <c r="AL990" i="2"/>
  <c r="AE980" i="2"/>
  <c r="AS980" i="2" s="1"/>
  <c r="AJ980" i="2"/>
  <c r="AK980" i="2" s="1"/>
  <c r="AL980" i="2"/>
  <c r="AE943" i="2"/>
  <c r="AS943" i="2" s="1"/>
  <c r="AJ943" i="2"/>
  <c r="AK943" i="2" s="1"/>
  <c r="AL943" i="2"/>
  <c r="AE929" i="2"/>
  <c r="AS929" i="2" s="1"/>
  <c r="AJ929" i="2"/>
  <c r="AK929" i="2" s="1"/>
  <c r="AL929" i="2"/>
  <c r="AE908" i="2"/>
  <c r="AS908" i="2" s="1"/>
  <c r="AJ908" i="2"/>
  <c r="AK908" i="2" s="1"/>
  <c r="AL908" i="2"/>
  <c r="AE901" i="2"/>
  <c r="AS901" i="2" s="1"/>
  <c r="AJ901" i="2"/>
  <c r="AK901" i="2" s="1"/>
  <c r="AL901" i="2"/>
  <c r="AE883" i="2"/>
  <c r="AS883" i="2" s="1"/>
  <c r="AJ883" i="2"/>
  <c r="AK883" i="2" s="1"/>
  <c r="AL883" i="2"/>
  <c r="AE864" i="2"/>
  <c r="AS864" i="2" s="1"/>
  <c r="AJ864" i="2"/>
  <c r="AK864" i="2" s="1"/>
  <c r="AL864" i="2"/>
  <c r="AE846" i="2"/>
  <c r="AS846" i="2" s="1"/>
  <c r="AJ846" i="2"/>
  <c r="AK846" i="2" s="1"/>
  <c r="AL846" i="2"/>
  <c r="AE841" i="2"/>
  <c r="AS841" i="2" s="1"/>
  <c r="AJ841" i="2"/>
  <c r="AK841" i="2" s="1"/>
  <c r="AL841" i="2"/>
  <c r="AE837" i="2"/>
  <c r="AS837" i="2" s="1"/>
  <c r="AJ837" i="2"/>
  <c r="AK837" i="2" s="1"/>
  <c r="AL837" i="2"/>
  <c r="AE828" i="2"/>
  <c r="AS828" i="2" s="1"/>
  <c r="AJ828" i="2"/>
  <c r="AK828" i="2" s="1"/>
  <c r="AL828" i="2"/>
  <c r="AE779" i="2"/>
  <c r="AS779" i="2" s="1"/>
  <c r="AJ779" i="2"/>
  <c r="AK779" i="2" s="1"/>
  <c r="AL779" i="2"/>
  <c r="AE777" i="2"/>
  <c r="AS777" i="2" s="1"/>
  <c r="AJ777" i="2"/>
  <c r="AK777" i="2" s="1"/>
  <c r="AL777" i="2"/>
  <c r="AE770" i="2"/>
  <c r="AS770" i="2" s="1"/>
  <c r="AJ770" i="2"/>
  <c r="AK770" i="2" s="1"/>
  <c r="AL770" i="2"/>
  <c r="AE756" i="2"/>
  <c r="AS756" i="2" s="1"/>
  <c r="AJ756" i="2"/>
  <c r="AK756" i="2" s="1"/>
  <c r="AL756" i="2"/>
  <c r="AE741" i="2"/>
  <c r="AS741" i="2" s="1"/>
  <c r="AJ741" i="2"/>
  <c r="AK741" i="2" s="1"/>
  <c r="AL741" i="2"/>
  <c r="AE735" i="2"/>
  <c r="AS735" i="2" s="1"/>
  <c r="AJ735" i="2"/>
  <c r="AK735" i="2" s="1"/>
  <c r="AL735" i="2"/>
  <c r="AE728" i="2"/>
  <c r="AS728" i="2" s="1"/>
  <c r="AJ728" i="2"/>
  <c r="AK728" i="2" s="1"/>
  <c r="AL728" i="2"/>
  <c r="AE716" i="2"/>
  <c r="AS716" i="2" s="1"/>
  <c r="AJ716" i="2"/>
  <c r="AK716" i="2" s="1"/>
  <c r="AL716" i="2"/>
  <c r="AE1745" i="2"/>
  <c r="AS1745" i="2" s="1"/>
  <c r="AJ1745" i="2"/>
  <c r="AK1745" i="2" s="1"/>
  <c r="AL1745" i="2"/>
  <c r="AE1744" i="2"/>
  <c r="AS1744" i="2" s="1"/>
  <c r="AJ1744" i="2"/>
  <c r="AK1744" i="2" s="1"/>
  <c r="AL1744" i="2"/>
  <c r="AE1743" i="2"/>
  <c r="AS1743" i="2" s="1"/>
  <c r="AJ1743" i="2"/>
  <c r="AK1743" i="2" s="1"/>
  <c r="AL1743" i="2"/>
  <c r="AE1742" i="2"/>
  <c r="AS1742" i="2" s="1"/>
  <c r="AJ1742" i="2"/>
  <c r="AK1742" i="2" s="1"/>
  <c r="AL1742" i="2"/>
  <c r="AE1741" i="2"/>
  <c r="AS1741" i="2" s="1"/>
  <c r="AJ1741" i="2"/>
  <c r="AK1741" i="2" s="1"/>
  <c r="AL1741" i="2"/>
  <c r="AE1740" i="2"/>
  <c r="AS1740" i="2" s="1"/>
  <c r="AJ1740" i="2"/>
  <c r="AK1740" i="2" s="1"/>
  <c r="AL1740" i="2"/>
  <c r="AE1739" i="2"/>
  <c r="AS1739" i="2" s="1"/>
  <c r="AJ1739" i="2"/>
  <c r="AK1739" i="2" s="1"/>
  <c r="AL1739" i="2"/>
  <c r="AE1738" i="2"/>
  <c r="AS1738" i="2" s="1"/>
  <c r="AJ1738" i="2"/>
  <c r="AK1738" i="2" s="1"/>
  <c r="AL1738" i="2"/>
  <c r="AE1737" i="2"/>
  <c r="AS1737" i="2" s="1"/>
  <c r="AJ1737" i="2"/>
  <c r="AK1737" i="2" s="1"/>
  <c r="AL1737" i="2"/>
  <c r="AE1736" i="2"/>
  <c r="AS1736" i="2" s="1"/>
  <c r="AJ1736" i="2"/>
  <c r="AK1736" i="2" s="1"/>
  <c r="AL1736" i="2"/>
  <c r="AE1735" i="2"/>
  <c r="AS1735" i="2" s="1"/>
  <c r="AJ1735" i="2"/>
  <c r="AK1735" i="2" s="1"/>
  <c r="AL1735" i="2"/>
  <c r="AE1734" i="2"/>
  <c r="AS1734" i="2" s="1"/>
  <c r="AJ1734" i="2"/>
  <c r="AK1734" i="2" s="1"/>
  <c r="AL1734" i="2"/>
  <c r="AE1733" i="2"/>
  <c r="AS1733" i="2" s="1"/>
  <c r="AJ1733" i="2"/>
  <c r="AK1733" i="2" s="1"/>
  <c r="AL1733" i="2"/>
  <c r="AE1732" i="2"/>
  <c r="AS1732" i="2" s="1"/>
  <c r="AJ1732" i="2"/>
  <c r="AK1732" i="2" s="1"/>
  <c r="AL1732" i="2"/>
  <c r="AE1731" i="2"/>
  <c r="AS1731" i="2" s="1"/>
  <c r="AJ1731" i="2"/>
  <c r="AK1731" i="2" s="1"/>
  <c r="AL1731" i="2"/>
  <c r="AE1730" i="2"/>
  <c r="AS1730" i="2" s="1"/>
  <c r="AJ1730" i="2"/>
  <c r="AK1730" i="2" s="1"/>
  <c r="AL1730" i="2"/>
  <c r="AE1729" i="2"/>
  <c r="AS1729" i="2" s="1"/>
  <c r="AJ1729" i="2"/>
  <c r="AK1729" i="2" s="1"/>
  <c r="AL1729" i="2"/>
  <c r="AE1728" i="2"/>
  <c r="AS1728" i="2" s="1"/>
  <c r="AJ1728" i="2"/>
  <c r="AK1728" i="2" s="1"/>
  <c r="AL1728" i="2"/>
  <c r="AE1727" i="2"/>
  <c r="AS1727" i="2" s="1"/>
  <c r="AJ1727" i="2"/>
  <c r="AK1727" i="2" s="1"/>
  <c r="AL1727" i="2"/>
  <c r="AE1726" i="2"/>
  <c r="AS1726" i="2" s="1"/>
  <c r="AJ1726" i="2"/>
  <c r="AK1726" i="2" s="1"/>
  <c r="AL1726" i="2"/>
  <c r="AE1725" i="2"/>
  <c r="AS1725" i="2" s="1"/>
  <c r="AJ1725" i="2"/>
  <c r="AK1725" i="2" s="1"/>
  <c r="AL1725" i="2"/>
  <c r="AE1724" i="2"/>
  <c r="AS1724" i="2" s="1"/>
  <c r="AJ1724" i="2"/>
  <c r="AK1724" i="2" s="1"/>
  <c r="AL1724" i="2"/>
  <c r="AE1723" i="2"/>
  <c r="AS1723" i="2" s="1"/>
  <c r="AJ1723" i="2"/>
  <c r="AK1723" i="2" s="1"/>
  <c r="AL1723" i="2"/>
  <c r="AE1722" i="2"/>
  <c r="AS1722" i="2" s="1"/>
  <c r="AJ1722" i="2"/>
  <c r="AK1722" i="2" s="1"/>
  <c r="AL1722" i="2"/>
  <c r="AE1721" i="2"/>
  <c r="AS1721" i="2" s="1"/>
  <c r="AJ1721" i="2"/>
  <c r="AK1721" i="2" s="1"/>
  <c r="AL1721" i="2"/>
  <c r="AE1720" i="2"/>
  <c r="AS1720" i="2" s="1"/>
  <c r="AJ1720" i="2"/>
  <c r="AK1720" i="2" s="1"/>
  <c r="AL1720" i="2"/>
  <c r="AE1719" i="2"/>
  <c r="AS1719" i="2" s="1"/>
  <c r="AJ1719" i="2"/>
  <c r="AK1719" i="2" s="1"/>
  <c r="AL1719" i="2"/>
  <c r="AE1718" i="2"/>
  <c r="AS1718" i="2" s="1"/>
  <c r="AJ1718" i="2"/>
  <c r="AK1718" i="2" s="1"/>
  <c r="AL1718" i="2"/>
  <c r="AE1717" i="2"/>
  <c r="AS1717" i="2" s="1"/>
  <c r="AJ1717" i="2"/>
  <c r="AK1717" i="2" s="1"/>
  <c r="AL1717" i="2"/>
  <c r="AE1716" i="2"/>
  <c r="AS1716" i="2" s="1"/>
  <c r="AJ1716" i="2"/>
  <c r="AK1716" i="2" s="1"/>
  <c r="AL1716" i="2"/>
  <c r="AE1715" i="2"/>
  <c r="AS1715" i="2" s="1"/>
  <c r="AJ1715" i="2"/>
  <c r="AK1715" i="2" s="1"/>
  <c r="AL1715" i="2"/>
  <c r="AE1714" i="2"/>
  <c r="AS1714" i="2" s="1"/>
  <c r="AJ1714" i="2"/>
  <c r="AK1714" i="2" s="1"/>
  <c r="AL1714" i="2"/>
  <c r="AE1713" i="2"/>
  <c r="AS1713" i="2" s="1"/>
  <c r="AJ1713" i="2"/>
  <c r="AK1713" i="2" s="1"/>
  <c r="AL1713" i="2"/>
  <c r="AE1712" i="2"/>
  <c r="AS1712" i="2" s="1"/>
  <c r="AJ1712" i="2"/>
  <c r="AK1712" i="2" s="1"/>
  <c r="AL1712" i="2"/>
  <c r="AE1711" i="2"/>
  <c r="AS1711" i="2" s="1"/>
  <c r="AJ1711" i="2"/>
  <c r="AK1711" i="2" s="1"/>
  <c r="AL1711" i="2"/>
  <c r="AE1710" i="2"/>
  <c r="AS1710" i="2" s="1"/>
  <c r="AJ1710" i="2"/>
  <c r="AK1710" i="2" s="1"/>
  <c r="AL1710" i="2"/>
  <c r="AE1708" i="2"/>
  <c r="AS1708" i="2" s="1"/>
  <c r="AJ1708" i="2"/>
  <c r="AK1708" i="2" s="1"/>
  <c r="AL1708" i="2"/>
  <c r="AE1706" i="2"/>
  <c r="AS1706" i="2" s="1"/>
  <c r="AJ1706" i="2"/>
  <c r="AK1706" i="2" s="1"/>
  <c r="AL1706" i="2"/>
  <c r="AE1704" i="2"/>
  <c r="AS1704" i="2" s="1"/>
  <c r="AJ1704" i="2"/>
  <c r="AK1704" i="2" s="1"/>
  <c r="AL1704" i="2"/>
  <c r="AE1702" i="2"/>
  <c r="AS1702" i="2" s="1"/>
  <c r="AJ1702" i="2"/>
  <c r="AK1702" i="2" s="1"/>
  <c r="AL1702" i="2"/>
  <c r="AE1700" i="2"/>
  <c r="AS1700" i="2" s="1"/>
  <c r="AJ1700" i="2"/>
  <c r="AK1700" i="2" s="1"/>
  <c r="AL1700" i="2"/>
  <c r="AE1698" i="2"/>
  <c r="AS1698" i="2" s="1"/>
  <c r="AJ1698" i="2"/>
  <c r="AK1698" i="2" s="1"/>
  <c r="AL1698" i="2"/>
  <c r="AE1696" i="2"/>
  <c r="AS1696" i="2" s="1"/>
  <c r="AJ1696" i="2"/>
  <c r="AK1696" i="2" s="1"/>
  <c r="AL1696" i="2"/>
  <c r="AE1694" i="2"/>
  <c r="AS1694" i="2" s="1"/>
  <c r="AJ1694" i="2"/>
  <c r="AK1694" i="2" s="1"/>
  <c r="AL1694" i="2"/>
  <c r="AE1692" i="2"/>
  <c r="AS1692" i="2" s="1"/>
  <c r="AJ1692" i="2"/>
  <c r="AK1692" i="2" s="1"/>
  <c r="AL1692" i="2"/>
  <c r="AE1690" i="2"/>
  <c r="AS1690" i="2" s="1"/>
  <c r="AJ1690" i="2"/>
  <c r="AK1690" i="2" s="1"/>
  <c r="AL1690" i="2"/>
  <c r="AE1688" i="2"/>
  <c r="AS1688" i="2" s="1"/>
  <c r="AJ1688" i="2"/>
  <c r="AK1688" i="2" s="1"/>
  <c r="AL1688" i="2"/>
  <c r="AE1686" i="2"/>
  <c r="AS1686" i="2" s="1"/>
  <c r="AJ1686" i="2"/>
  <c r="AK1686" i="2" s="1"/>
  <c r="AL1686" i="2"/>
  <c r="AE1684" i="2"/>
  <c r="AS1684" i="2" s="1"/>
  <c r="AJ1684" i="2"/>
  <c r="AK1684" i="2" s="1"/>
  <c r="AL1684" i="2"/>
  <c r="AE1682" i="2"/>
  <c r="AS1682" i="2" s="1"/>
  <c r="AJ1682" i="2"/>
  <c r="AK1682" i="2" s="1"/>
  <c r="AL1682" i="2"/>
  <c r="AE1680" i="2"/>
  <c r="AS1680" i="2" s="1"/>
  <c r="AJ1680" i="2"/>
  <c r="AK1680" i="2" s="1"/>
  <c r="AL1680" i="2"/>
  <c r="AE1678" i="2"/>
  <c r="AS1678" i="2" s="1"/>
  <c r="AJ1678" i="2"/>
  <c r="AK1678" i="2" s="1"/>
  <c r="AL1678" i="2"/>
  <c r="AE1676" i="2"/>
  <c r="AS1676" i="2" s="1"/>
  <c r="AJ1676" i="2"/>
  <c r="AK1676" i="2" s="1"/>
  <c r="AL1676" i="2"/>
  <c r="AE1674" i="2"/>
  <c r="AS1674" i="2" s="1"/>
  <c r="AJ1674" i="2"/>
  <c r="AK1674" i="2" s="1"/>
  <c r="AL1674" i="2"/>
  <c r="AE1672" i="2"/>
  <c r="AS1672" i="2" s="1"/>
  <c r="AJ1672" i="2"/>
  <c r="AK1672" i="2" s="1"/>
  <c r="AL1672" i="2"/>
  <c r="AE1670" i="2"/>
  <c r="AS1670" i="2" s="1"/>
  <c r="AJ1670" i="2"/>
  <c r="AK1670" i="2" s="1"/>
  <c r="AL1670" i="2"/>
  <c r="AE1668" i="2"/>
  <c r="AS1668" i="2" s="1"/>
  <c r="AJ1668" i="2"/>
  <c r="AK1668" i="2" s="1"/>
  <c r="AL1668" i="2"/>
  <c r="AE1666" i="2"/>
  <c r="AS1666" i="2" s="1"/>
  <c r="AJ1666" i="2"/>
  <c r="AK1666" i="2" s="1"/>
  <c r="AL1666" i="2"/>
  <c r="AE1664" i="2"/>
  <c r="AS1664" i="2" s="1"/>
  <c r="AJ1664" i="2"/>
  <c r="AK1664" i="2" s="1"/>
  <c r="AL1664" i="2"/>
  <c r="AE1662" i="2"/>
  <c r="AS1662" i="2" s="1"/>
  <c r="AJ1662" i="2"/>
  <c r="AK1662" i="2" s="1"/>
  <c r="AL1662" i="2"/>
  <c r="AE1660" i="2"/>
  <c r="AS1660" i="2" s="1"/>
  <c r="AJ1660" i="2"/>
  <c r="AK1660" i="2" s="1"/>
  <c r="AL1660" i="2"/>
  <c r="AE1658" i="2"/>
  <c r="AS1658" i="2" s="1"/>
  <c r="AJ1658" i="2"/>
  <c r="AK1658" i="2" s="1"/>
  <c r="AL1658" i="2"/>
  <c r="AE1656" i="2"/>
  <c r="AS1656" i="2" s="1"/>
  <c r="AJ1656" i="2"/>
  <c r="AK1656" i="2" s="1"/>
  <c r="AL1656" i="2"/>
  <c r="AE1654" i="2"/>
  <c r="AS1654" i="2" s="1"/>
  <c r="AJ1654" i="2"/>
  <c r="AK1654" i="2" s="1"/>
  <c r="AL1654" i="2"/>
  <c r="AE1652" i="2"/>
  <c r="AS1652" i="2" s="1"/>
  <c r="AJ1652" i="2"/>
  <c r="AK1652" i="2" s="1"/>
  <c r="AL1652" i="2"/>
  <c r="AE1650" i="2"/>
  <c r="AS1650" i="2" s="1"/>
  <c r="AJ1650" i="2"/>
  <c r="AK1650" i="2" s="1"/>
  <c r="AL1650" i="2"/>
  <c r="AE1648" i="2"/>
  <c r="AS1648" i="2" s="1"/>
  <c r="AJ1648" i="2"/>
  <c r="AK1648" i="2" s="1"/>
  <c r="AL1648" i="2"/>
  <c r="AE1646" i="2"/>
  <c r="AS1646" i="2" s="1"/>
  <c r="AJ1646" i="2"/>
  <c r="AK1646" i="2" s="1"/>
  <c r="AL1646" i="2"/>
  <c r="AE1644" i="2"/>
  <c r="AS1644" i="2" s="1"/>
  <c r="AJ1644" i="2"/>
  <c r="AK1644" i="2" s="1"/>
  <c r="AL1644" i="2"/>
  <c r="AE1642" i="2"/>
  <c r="AS1642" i="2" s="1"/>
  <c r="AJ1642" i="2"/>
  <c r="AK1642" i="2" s="1"/>
  <c r="AL1642" i="2"/>
  <c r="AE1640" i="2"/>
  <c r="AS1640" i="2" s="1"/>
  <c r="AJ1640" i="2"/>
  <c r="AK1640" i="2" s="1"/>
  <c r="AL1640" i="2"/>
  <c r="AE1638" i="2"/>
  <c r="AS1638" i="2" s="1"/>
  <c r="AJ1638" i="2"/>
  <c r="AK1638" i="2" s="1"/>
  <c r="AL1638" i="2"/>
  <c r="AE1636" i="2"/>
  <c r="AS1636" i="2" s="1"/>
  <c r="AJ1636" i="2"/>
  <c r="AK1636" i="2" s="1"/>
  <c r="AL1636" i="2"/>
  <c r="AE1634" i="2"/>
  <c r="AS1634" i="2" s="1"/>
  <c r="AJ1634" i="2"/>
  <c r="AK1634" i="2" s="1"/>
  <c r="AL1634" i="2"/>
  <c r="AE1632" i="2"/>
  <c r="AS1632" i="2" s="1"/>
  <c r="AJ1632" i="2"/>
  <c r="AK1632" i="2" s="1"/>
  <c r="AL1632" i="2"/>
  <c r="AE1630" i="2"/>
  <c r="AS1630" i="2" s="1"/>
  <c r="AJ1630" i="2"/>
  <c r="AK1630" i="2" s="1"/>
  <c r="AL1630" i="2"/>
  <c r="AE1628" i="2"/>
  <c r="AS1628" i="2" s="1"/>
  <c r="AJ1628" i="2"/>
  <c r="AK1628" i="2" s="1"/>
  <c r="AL1628" i="2"/>
  <c r="AE1626" i="2"/>
  <c r="AS1626" i="2" s="1"/>
  <c r="AJ1626" i="2"/>
  <c r="AK1626" i="2" s="1"/>
  <c r="AL1626" i="2"/>
  <c r="AE1624" i="2"/>
  <c r="AS1624" i="2" s="1"/>
  <c r="AJ1624" i="2"/>
  <c r="AK1624" i="2" s="1"/>
  <c r="AL1624" i="2"/>
  <c r="AE1622" i="2"/>
  <c r="AS1622" i="2" s="1"/>
  <c r="AJ1622" i="2"/>
  <c r="AK1622" i="2" s="1"/>
  <c r="AL1622" i="2"/>
  <c r="AE1620" i="2"/>
  <c r="AS1620" i="2" s="1"/>
  <c r="AJ1620" i="2"/>
  <c r="AK1620" i="2" s="1"/>
  <c r="AL1620" i="2"/>
  <c r="AE1618" i="2"/>
  <c r="AS1618" i="2" s="1"/>
  <c r="AJ1618" i="2"/>
  <c r="AK1618" i="2" s="1"/>
  <c r="AL1618" i="2"/>
  <c r="AE1616" i="2"/>
  <c r="AS1616" i="2" s="1"/>
  <c r="AJ1616" i="2"/>
  <c r="AK1616" i="2" s="1"/>
  <c r="AL1616" i="2"/>
  <c r="AE1614" i="2"/>
  <c r="AS1614" i="2" s="1"/>
  <c r="AJ1614" i="2"/>
  <c r="AK1614" i="2" s="1"/>
  <c r="AL1614" i="2"/>
  <c r="AE1612" i="2"/>
  <c r="AS1612" i="2" s="1"/>
  <c r="AJ1612" i="2"/>
  <c r="AK1612" i="2" s="1"/>
  <c r="AL1612" i="2"/>
  <c r="AE1610" i="2"/>
  <c r="AS1610" i="2" s="1"/>
  <c r="AJ1610" i="2"/>
  <c r="AK1610" i="2" s="1"/>
  <c r="AL1610" i="2"/>
  <c r="AE1608" i="2"/>
  <c r="AS1608" i="2" s="1"/>
  <c r="AJ1608" i="2"/>
  <c r="AK1608" i="2" s="1"/>
  <c r="AL1608" i="2"/>
  <c r="AE1606" i="2"/>
  <c r="AS1606" i="2" s="1"/>
  <c r="AJ1606" i="2"/>
  <c r="AK1606" i="2" s="1"/>
  <c r="AL1606" i="2"/>
  <c r="AE1604" i="2"/>
  <c r="AS1604" i="2" s="1"/>
  <c r="AJ1604" i="2"/>
  <c r="AK1604" i="2" s="1"/>
  <c r="AL1604" i="2"/>
  <c r="AE1602" i="2"/>
  <c r="AS1602" i="2" s="1"/>
  <c r="AJ1602" i="2"/>
  <c r="AK1602" i="2" s="1"/>
  <c r="AL1602" i="2"/>
  <c r="AE1600" i="2"/>
  <c r="AS1600" i="2" s="1"/>
  <c r="AJ1600" i="2"/>
  <c r="AK1600" i="2" s="1"/>
  <c r="AL1600" i="2"/>
  <c r="AE1598" i="2"/>
  <c r="AS1598" i="2" s="1"/>
  <c r="AJ1598" i="2"/>
  <c r="AK1598" i="2" s="1"/>
  <c r="AL1598" i="2"/>
  <c r="AE1596" i="2"/>
  <c r="AS1596" i="2" s="1"/>
  <c r="AJ1596" i="2"/>
  <c r="AK1596" i="2" s="1"/>
  <c r="AL1596" i="2"/>
  <c r="AE1594" i="2"/>
  <c r="AS1594" i="2" s="1"/>
  <c r="AJ1594" i="2"/>
  <c r="AK1594" i="2" s="1"/>
  <c r="AL1594" i="2"/>
  <c r="AE1592" i="2"/>
  <c r="AS1592" i="2" s="1"/>
  <c r="AJ1592" i="2"/>
  <c r="AK1592" i="2" s="1"/>
  <c r="AL1592" i="2"/>
  <c r="AE1590" i="2"/>
  <c r="AS1590" i="2" s="1"/>
  <c r="AJ1590" i="2"/>
  <c r="AK1590" i="2" s="1"/>
  <c r="AL1590" i="2"/>
  <c r="AE1588" i="2"/>
  <c r="AS1588" i="2" s="1"/>
  <c r="AJ1588" i="2"/>
  <c r="AK1588" i="2" s="1"/>
  <c r="AL1588" i="2"/>
  <c r="AE1586" i="2"/>
  <c r="AS1586" i="2" s="1"/>
  <c r="AJ1586" i="2"/>
  <c r="AK1586" i="2" s="1"/>
  <c r="AL1586" i="2"/>
  <c r="AE1584" i="2"/>
  <c r="AS1584" i="2" s="1"/>
  <c r="AJ1584" i="2"/>
  <c r="AK1584" i="2" s="1"/>
  <c r="AL1584" i="2"/>
  <c r="AE1582" i="2"/>
  <c r="AS1582" i="2" s="1"/>
  <c r="AJ1582" i="2"/>
  <c r="AK1582" i="2" s="1"/>
  <c r="AL1582" i="2"/>
  <c r="AE1580" i="2"/>
  <c r="AS1580" i="2" s="1"/>
  <c r="AJ1580" i="2"/>
  <c r="AK1580" i="2" s="1"/>
  <c r="AL1580" i="2"/>
  <c r="AE1578" i="2"/>
  <c r="AS1578" i="2" s="1"/>
  <c r="AJ1578" i="2"/>
  <c r="AK1578" i="2" s="1"/>
  <c r="AL1578" i="2"/>
  <c r="AE1576" i="2"/>
  <c r="AS1576" i="2" s="1"/>
  <c r="AJ1576" i="2"/>
  <c r="AK1576" i="2" s="1"/>
  <c r="AL1576" i="2"/>
  <c r="AE1574" i="2"/>
  <c r="AS1574" i="2" s="1"/>
  <c r="AJ1574" i="2"/>
  <c r="AK1574" i="2" s="1"/>
  <c r="AL1574" i="2"/>
  <c r="AE1572" i="2"/>
  <c r="AS1572" i="2" s="1"/>
  <c r="AJ1572" i="2"/>
  <c r="AK1572" i="2" s="1"/>
  <c r="AL1572" i="2"/>
  <c r="AE1569" i="2"/>
  <c r="AS1569" i="2" s="1"/>
  <c r="AJ1569" i="2"/>
  <c r="AK1569" i="2" s="1"/>
  <c r="AL1569" i="2"/>
  <c r="AE1567" i="2"/>
  <c r="AS1567" i="2" s="1"/>
  <c r="AJ1567" i="2"/>
  <c r="AK1567" i="2" s="1"/>
  <c r="AL1567" i="2"/>
  <c r="AE1565" i="2"/>
  <c r="AS1565" i="2" s="1"/>
  <c r="AJ1565" i="2"/>
  <c r="AK1565" i="2" s="1"/>
  <c r="AL1565" i="2"/>
  <c r="AE1560" i="2"/>
  <c r="AS1560" i="2" s="1"/>
  <c r="AJ1560" i="2"/>
  <c r="AK1560" i="2" s="1"/>
  <c r="AL1560" i="2"/>
  <c r="AE1558" i="2"/>
  <c r="AS1558" i="2" s="1"/>
  <c r="AJ1558" i="2"/>
  <c r="AK1558" i="2" s="1"/>
  <c r="AL1558" i="2"/>
  <c r="AE1556" i="2"/>
  <c r="AS1556" i="2" s="1"/>
  <c r="AJ1556" i="2"/>
  <c r="AK1556" i="2" s="1"/>
  <c r="AL1556" i="2"/>
  <c r="AE1554" i="2"/>
  <c r="AS1554" i="2" s="1"/>
  <c r="AJ1554" i="2"/>
  <c r="AK1554" i="2" s="1"/>
  <c r="AL1554" i="2"/>
  <c r="AE1552" i="2"/>
  <c r="AS1552" i="2" s="1"/>
  <c r="AJ1552" i="2"/>
  <c r="AK1552" i="2" s="1"/>
  <c r="AL1552" i="2"/>
  <c r="AE1550" i="2"/>
  <c r="AS1550" i="2" s="1"/>
  <c r="AJ1550" i="2"/>
  <c r="AK1550" i="2" s="1"/>
  <c r="AL1550" i="2"/>
  <c r="AE1548" i="2"/>
  <c r="AS1548" i="2" s="1"/>
  <c r="AJ1548" i="2"/>
  <c r="AK1548" i="2" s="1"/>
  <c r="AL1548" i="2"/>
  <c r="AE1546" i="2"/>
  <c r="AS1546" i="2" s="1"/>
  <c r="AJ1546" i="2"/>
  <c r="AK1546" i="2" s="1"/>
  <c r="AL1546" i="2"/>
  <c r="AE1544" i="2"/>
  <c r="AS1544" i="2" s="1"/>
  <c r="AJ1544" i="2"/>
  <c r="AK1544" i="2" s="1"/>
  <c r="AL1544" i="2"/>
  <c r="AE1542" i="2"/>
  <c r="AS1542" i="2" s="1"/>
  <c r="AJ1542" i="2"/>
  <c r="AK1542" i="2" s="1"/>
  <c r="AL1542" i="2"/>
  <c r="AE1540" i="2"/>
  <c r="AS1540" i="2" s="1"/>
  <c r="AJ1540" i="2"/>
  <c r="AK1540" i="2" s="1"/>
  <c r="AL1540" i="2"/>
  <c r="AE1538" i="2"/>
  <c r="AS1538" i="2" s="1"/>
  <c r="AJ1538" i="2"/>
  <c r="AK1538" i="2" s="1"/>
  <c r="AL1538" i="2"/>
  <c r="AE1536" i="2"/>
  <c r="AS1536" i="2" s="1"/>
  <c r="AJ1536" i="2"/>
  <c r="AK1536" i="2" s="1"/>
  <c r="AL1536" i="2"/>
  <c r="AE1534" i="2"/>
  <c r="AS1534" i="2" s="1"/>
  <c r="AJ1534" i="2"/>
  <c r="AK1534" i="2" s="1"/>
  <c r="AL1534" i="2"/>
  <c r="AE1532" i="2"/>
  <c r="AS1532" i="2" s="1"/>
  <c r="AJ1532" i="2"/>
  <c r="AK1532" i="2" s="1"/>
  <c r="AL1532" i="2"/>
  <c r="AE1530" i="2"/>
  <c r="AS1530" i="2" s="1"/>
  <c r="AJ1530" i="2"/>
  <c r="AK1530" i="2" s="1"/>
  <c r="AL1530" i="2"/>
  <c r="AE1528" i="2"/>
  <c r="AS1528" i="2" s="1"/>
  <c r="AJ1528" i="2"/>
  <c r="AK1528" i="2" s="1"/>
  <c r="AL1528" i="2"/>
  <c r="AE1526" i="2"/>
  <c r="AS1526" i="2" s="1"/>
  <c r="AJ1526" i="2"/>
  <c r="AK1526" i="2" s="1"/>
  <c r="AL1526" i="2"/>
  <c r="AE1524" i="2"/>
  <c r="AS1524" i="2" s="1"/>
  <c r="AJ1524" i="2"/>
  <c r="AK1524" i="2" s="1"/>
  <c r="AL1524" i="2"/>
  <c r="AE1522" i="2"/>
  <c r="AS1522" i="2" s="1"/>
  <c r="AJ1522" i="2"/>
  <c r="AK1522" i="2" s="1"/>
  <c r="AL1522" i="2"/>
  <c r="AE1520" i="2"/>
  <c r="AS1520" i="2" s="1"/>
  <c r="AJ1520" i="2"/>
  <c r="AK1520" i="2" s="1"/>
  <c r="AL1520" i="2"/>
  <c r="AE1518" i="2"/>
  <c r="AS1518" i="2" s="1"/>
  <c r="AJ1518" i="2"/>
  <c r="AK1518" i="2" s="1"/>
  <c r="AL1518" i="2"/>
  <c r="AE1516" i="2"/>
  <c r="AS1516" i="2" s="1"/>
  <c r="AJ1516" i="2"/>
  <c r="AK1516" i="2" s="1"/>
  <c r="AL1516" i="2"/>
  <c r="AE1514" i="2"/>
  <c r="AS1514" i="2" s="1"/>
  <c r="AJ1514" i="2"/>
  <c r="AK1514" i="2" s="1"/>
  <c r="AL1514" i="2"/>
  <c r="AE1512" i="2"/>
  <c r="AS1512" i="2" s="1"/>
  <c r="AJ1512" i="2"/>
  <c r="AK1512" i="2" s="1"/>
  <c r="AL1512" i="2"/>
  <c r="AE1510" i="2"/>
  <c r="AS1510" i="2" s="1"/>
  <c r="AJ1510" i="2"/>
  <c r="AK1510" i="2" s="1"/>
  <c r="AL1510" i="2"/>
  <c r="AE1508" i="2"/>
  <c r="AS1508" i="2" s="1"/>
  <c r="AJ1508" i="2"/>
  <c r="AK1508" i="2" s="1"/>
  <c r="AL1508" i="2"/>
  <c r="AE1506" i="2"/>
  <c r="AS1506" i="2" s="1"/>
  <c r="AJ1506" i="2"/>
  <c r="AK1506" i="2" s="1"/>
  <c r="AL1506" i="2"/>
  <c r="AE1504" i="2"/>
  <c r="AS1504" i="2" s="1"/>
  <c r="AJ1504" i="2"/>
  <c r="AK1504" i="2" s="1"/>
  <c r="AL1504" i="2"/>
  <c r="AE1502" i="2"/>
  <c r="AS1502" i="2" s="1"/>
  <c r="AJ1502" i="2"/>
  <c r="AK1502" i="2" s="1"/>
  <c r="AL1502" i="2"/>
  <c r="AE1500" i="2"/>
  <c r="AS1500" i="2" s="1"/>
  <c r="AJ1500" i="2"/>
  <c r="AK1500" i="2" s="1"/>
  <c r="AL1500" i="2"/>
  <c r="AE1498" i="2"/>
  <c r="AS1498" i="2" s="1"/>
  <c r="AJ1498" i="2"/>
  <c r="AK1498" i="2" s="1"/>
  <c r="AL1498" i="2"/>
  <c r="AE1496" i="2"/>
  <c r="AS1496" i="2" s="1"/>
  <c r="AJ1496" i="2"/>
  <c r="AK1496" i="2" s="1"/>
  <c r="AL1496" i="2"/>
  <c r="AE1494" i="2"/>
  <c r="AS1494" i="2" s="1"/>
  <c r="AJ1494" i="2"/>
  <c r="AK1494" i="2" s="1"/>
  <c r="AL1494" i="2"/>
  <c r="AE1492" i="2"/>
  <c r="AS1492" i="2" s="1"/>
  <c r="AJ1492" i="2"/>
  <c r="AK1492" i="2" s="1"/>
  <c r="AL1492" i="2"/>
  <c r="AE1490" i="2"/>
  <c r="AS1490" i="2" s="1"/>
  <c r="AJ1490" i="2"/>
  <c r="AK1490" i="2" s="1"/>
  <c r="AL1490" i="2"/>
  <c r="AE1488" i="2"/>
  <c r="AS1488" i="2" s="1"/>
  <c r="AJ1488" i="2"/>
  <c r="AK1488" i="2" s="1"/>
  <c r="AL1488" i="2"/>
  <c r="AE1486" i="2"/>
  <c r="AS1486" i="2" s="1"/>
  <c r="AJ1486" i="2"/>
  <c r="AK1486" i="2" s="1"/>
  <c r="AL1486" i="2"/>
  <c r="AE1484" i="2"/>
  <c r="AS1484" i="2" s="1"/>
  <c r="AJ1484" i="2"/>
  <c r="AK1484" i="2" s="1"/>
  <c r="AL1484" i="2"/>
  <c r="AE1482" i="2"/>
  <c r="AS1482" i="2" s="1"/>
  <c r="AJ1482" i="2"/>
  <c r="AK1482" i="2" s="1"/>
  <c r="AL1482" i="2"/>
  <c r="AE1480" i="2"/>
  <c r="AS1480" i="2" s="1"/>
  <c r="AJ1480" i="2"/>
  <c r="AK1480" i="2" s="1"/>
  <c r="AL1480" i="2"/>
  <c r="AE1478" i="2"/>
  <c r="AS1478" i="2" s="1"/>
  <c r="AJ1478" i="2"/>
  <c r="AK1478" i="2" s="1"/>
  <c r="AL1478" i="2"/>
  <c r="AE1476" i="2"/>
  <c r="AS1476" i="2" s="1"/>
  <c r="AJ1476" i="2"/>
  <c r="AK1476" i="2" s="1"/>
  <c r="AL1476" i="2"/>
  <c r="AE1474" i="2"/>
  <c r="AS1474" i="2" s="1"/>
  <c r="AJ1474" i="2"/>
  <c r="AK1474" i="2" s="1"/>
  <c r="AL1474" i="2"/>
  <c r="AE1472" i="2"/>
  <c r="AS1472" i="2" s="1"/>
  <c r="AJ1472" i="2"/>
  <c r="AK1472" i="2" s="1"/>
  <c r="AL1472" i="2"/>
  <c r="AE1470" i="2"/>
  <c r="AS1470" i="2" s="1"/>
  <c r="AJ1470" i="2"/>
  <c r="AK1470" i="2" s="1"/>
  <c r="AL1470" i="2"/>
  <c r="AE1468" i="2"/>
  <c r="AS1468" i="2" s="1"/>
  <c r="AJ1468" i="2"/>
  <c r="AK1468" i="2" s="1"/>
  <c r="AL1468" i="2"/>
  <c r="AE1466" i="2"/>
  <c r="AS1466" i="2" s="1"/>
  <c r="AJ1466" i="2"/>
  <c r="AK1466" i="2" s="1"/>
  <c r="AL1466" i="2"/>
  <c r="AE1464" i="2"/>
  <c r="AS1464" i="2" s="1"/>
  <c r="AJ1464" i="2"/>
  <c r="AK1464" i="2" s="1"/>
  <c r="AL1464" i="2"/>
  <c r="AE1462" i="2"/>
  <c r="AS1462" i="2" s="1"/>
  <c r="AJ1462" i="2"/>
  <c r="AK1462" i="2" s="1"/>
  <c r="AL1462" i="2"/>
  <c r="AE1460" i="2"/>
  <c r="AS1460" i="2" s="1"/>
  <c r="AJ1460" i="2"/>
  <c r="AK1460" i="2" s="1"/>
  <c r="AL1460" i="2"/>
  <c r="AE1458" i="2"/>
  <c r="AS1458" i="2" s="1"/>
  <c r="AJ1458" i="2"/>
  <c r="AK1458" i="2" s="1"/>
  <c r="AL1458" i="2"/>
  <c r="AE1456" i="2"/>
  <c r="AS1456" i="2" s="1"/>
  <c r="AJ1456" i="2"/>
  <c r="AK1456" i="2" s="1"/>
  <c r="AL1456" i="2"/>
  <c r="AE1454" i="2"/>
  <c r="AS1454" i="2" s="1"/>
  <c r="AJ1454" i="2"/>
  <c r="AK1454" i="2" s="1"/>
  <c r="AL1454" i="2"/>
  <c r="AE1452" i="2"/>
  <c r="AS1452" i="2" s="1"/>
  <c r="AJ1452" i="2"/>
  <c r="AK1452" i="2" s="1"/>
  <c r="AL1452" i="2"/>
  <c r="AE1450" i="2"/>
  <c r="AS1450" i="2" s="1"/>
  <c r="AJ1450" i="2"/>
  <c r="AK1450" i="2" s="1"/>
  <c r="AL1450" i="2"/>
  <c r="AE1448" i="2"/>
  <c r="AS1448" i="2" s="1"/>
  <c r="AJ1448" i="2"/>
  <c r="AK1448" i="2" s="1"/>
  <c r="AL1448" i="2"/>
  <c r="AE1446" i="2"/>
  <c r="AS1446" i="2" s="1"/>
  <c r="AJ1446" i="2"/>
  <c r="AK1446" i="2" s="1"/>
  <c r="AL1446" i="2"/>
  <c r="AE1444" i="2"/>
  <c r="AS1444" i="2" s="1"/>
  <c r="AJ1444" i="2"/>
  <c r="AK1444" i="2" s="1"/>
  <c r="AL1444" i="2"/>
  <c r="AE1442" i="2"/>
  <c r="AS1442" i="2" s="1"/>
  <c r="AJ1442" i="2"/>
  <c r="AK1442" i="2" s="1"/>
  <c r="AL1442" i="2"/>
  <c r="AE1440" i="2"/>
  <c r="AS1440" i="2" s="1"/>
  <c r="AJ1440" i="2"/>
  <c r="AK1440" i="2" s="1"/>
  <c r="AL1440" i="2"/>
  <c r="AE1438" i="2"/>
  <c r="AS1438" i="2" s="1"/>
  <c r="AJ1438" i="2"/>
  <c r="AK1438" i="2" s="1"/>
  <c r="AL1438" i="2"/>
  <c r="AE1436" i="2"/>
  <c r="AS1436" i="2" s="1"/>
  <c r="AJ1436" i="2"/>
  <c r="AK1436" i="2" s="1"/>
  <c r="AL1436" i="2"/>
  <c r="AE1434" i="2"/>
  <c r="AS1434" i="2" s="1"/>
  <c r="AJ1434" i="2"/>
  <c r="AK1434" i="2" s="1"/>
  <c r="AL1434" i="2"/>
  <c r="AE1432" i="2"/>
  <c r="AS1432" i="2" s="1"/>
  <c r="AJ1432" i="2"/>
  <c r="AK1432" i="2" s="1"/>
  <c r="AL1432" i="2"/>
  <c r="AE1430" i="2"/>
  <c r="AS1430" i="2" s="1"/>
  <c r="AJ1430" i="2"/>
  <c r="AK1430" i="2" s="1"/>
  <c r="AL1430" i="2"/>
  <c r="AE1428" i="2"/>
  <c r="AS1428" i="2" s="1"/>
  <c r="AJ1428" i="2"/>
  <c r="AK1428" i="2" s="1"/>
  <c r="AL1428" i="2"/>
  <c r="AE1426" i="2"/>
  <c r="AS1426" i="2" s="1"/>
  <c r="AJ1426" i="2"/>
  <c r="AK1426" i="2" s="1"/>
  <c r="AL1426" i="2"/>
  <c r="AE1424" i="2"/>
  <c r="AS1424" i="2" s="1"/>
  <c r="AJ1424" i="2"/>
  <c r="AK1424" i="2" s="1"/>
  <c r="AL1424" i="2"/>
  <c r="AE1422" i="2"/>
  <c r="AS1422" i="2" s="1"/>
  <c r="AJ1422" i="2"/>
  <c r="AK1422" i="2" s="1"/>
  <c r="AL1422" i="2"/>
  <c r="AE1420" i="2"/>
  <c r="AS1420" i="2" s="1"/>
  <c r="AJ1420" i="2"/>
  <c r="AK1420" i="2" s="1"/>
  <c r="AL1420" i="2"/>
  <c r="AE1396" i="2"/>
  <c r="AS1396" i="2" s="1"/>
  <c r="AJ1396" i="2"/>
  <c r="AK1396" i="2" s="1"/>
  <c r="AL1396" i="2"/>
  <c r="AE1394" i="2"/>
  <c r="AS1394" i="2" s="1"/>
  <c r="AJ1394" i="2"/>
  <c r="AK1394" i="2" s="1"/>
  <c r="AL1394" i="2"/>
  <c r="AE1392" i="2"/>
  <c r="AS1392" i="2" s="1"/>
  <c r="AJ1392" i="2"/>
  <c r="AK1392" i="2" s="1"/>
  <c r="AL1392" i="2"/>
  <c r="AE1390" i="2"/>
  <c r="AS1390" i="2" s="1"/>
  <c r="AJ1390" i="2"/>
  <c r="AK1390" i="2" s="1"/>
  <c r="AL1390" i="2"/>
  <c r="AE1388" i="2"/>
  <c r="AS1388" i="2" s="1"/>
  <c r="AJ1388" i="2"/>
  <c r="AK1388" i="2" s="1"/>
  <c r="AL1388" i="2"/>
  <c r="AE1386" i="2"/>
  <c r="AS1386" i="2" s="1"/>
  <c r="AJ1386" i="2"/>
  <c r="AK1386" i="2" s="1"/>
  <c r="AL1386" i="2"/>
  <c r="AE1379" i="2"/>
  <c r="AS1379" i="2" s="1"/>
  <c r="AJ1379" i="2"/>
  <c r="AK1379" i="2" s="1"/>
  <c r="AL1379" i="2"/>
  <c r="AE1365" i="2"/>
  <c r="AS1365" i="2" s="1"/>
  <c r="AJ1365" i="2"/>
  <c r="AK1365" i="2" s="1"/>
  <c r="AL1365" i="2"/>
  <c r="AE1362" i="2"/>
  <c r="AS1362" i="2" s="1"/>
  <c r="AJ1362" i="2"/>
  <c r="AK1362" i="2" s="1"/>
  <c r="AL1362" i="2"/>
  <c r="AE1358" i="2"/>
  <c r="AS1358" i="2" s="1"/>
  <c r="AJ1358" i="2"/>
  <c r="AK1358" i="2" s="1"/>
  <c r="AL1358" i="2"/>
  <c r="AE1354" i="2"/>
  <c r="AS1354" i="2" s="1"/>
  <c r="AJ1354" i="2"/>
  <c r="AK1354" i="2" s="1"/>
  <c r="AL1354" i="2"/>
  <c r="AE1321" i="2"/>
  <c r="AS1321" i="2" s="1"/>
  <c r="AJ1321" i="2"/>
  <c r="AK1321" i="2" s="1"/>
  <c r="AL1321" i="2"/>
  <c r="AE1233" i="2"/>
  <c r="AS1233" i="2" s="1"/>
  <c r="AJ1233" i="2"/>
  <c r="AK1233" i="2" s="1"/>
  <c r="AL1233" i="2"/>
  <c r="AE1231" i="2"/>
  <c r="AS1231" i="2" s="1"/>
  <c r="AJ1231" i="2"/>
  <c r="AK1231" i="2" s="1"/>
  <c r="AL1231" i="2"/>
  <c r="AE1225" i="2"/>
  <c r="AS1225" i="2" s="1"/>
  <c r="AJ1225" i="2"/>
  <c r="AK1225" i="2" s="1"/>
  <c r="AL1225" i="2"/>
  <c r="AE1223" i="2"/>
  <c r="AS1223" i="2" s="1"/>
  <c r="AJ1223" i="2"/>
  <c r="AK1223" i="2" s="1"/>
  <c r="AL1223" i="2"/>
  <c r="AE1210" i="2"/>
  <c r="AS1210" i="2" s="1"/>
  <c r="AJ1210" i="2"/>
  <c r="AK1210" i="2" s="1"/>
  <c r="AL1210" i="2"/>
  <c r="AE1206" i="2"/>
  <c r="AS1206" i="2" s="1"/>
  <c r="AJ1206" i="2"/>
  <c r="AK1206" i="2" s="1"/>
  <c r="AL1206" i="2"/>
  <c r="AE1204" i="2"/>
  <c r="AS1204" i="2" s="1"/>
  <c r="AJ1204" i="2"/>
  <c r="AK1204" i="2" s="1"/>
  <c r="AL1204" i="2"/>
  <c r="AE1196" i="2"/>
  <c r="AS1196" i="2" s="1"/>
  <c r="AJ1196" i="2"/>
  <c r="AK1196" i="2" s="1"/>
  <c r="AL1196" i="2"/>
  <c r="AE1186" i="2"/>
  <c r="AS1186" i="2" s="1"/>
  <c r="AJ1186" i="2"/>
  <c r="AK1186" i="2" s="1"/>
  <c r="AL1186" i="2"/>
  <c r="AE1184" i="2"/>
  <c r="AS1184" i="2" s="1"/>
  <c r="AJ1184" i="2"/>
  <c r="AK1184" i="2" s="1"/>
  <c r="AL1184" i="2"/>
  <c r="AE1176" i="2"/>
  <c r="AS1176" i="2" s="1"/>
  <c r="AJ1176" i="2"/>
  <c r="AK1176" i="2" s="1"/>
  <c r="AL1176" i="2"/>
  <c r="AE1174" i="2"/>
  <c r="AS1174" i="2" s="1"/>
  <c r="AJ1174" i="2"/>
  <c r="AK1174" i="2" s="1"/>
  <c r="AL1174" i="2"/>
  <c r="AE1169" i="2"/>
  <c r="AS1169" i="2" s="1"/>
  <c r="AJ1169" i="2"/>
  <c r="AK1169" i="2" s="1"/>
  <c r="AL1169" i="2"/>
  <c r="AE1164" i="2"/>
  <c r="AS1164" i="2" s="1"/>
  <c r="AJ1164" i="2"/>
  <c r="AK1164" i="2" s="1"/>
  <c r="AL1164" i="2"/>
  <c r="AE1161" i="2"/>
  <c r="AS1161" i="2" s="1"/>
  <c r="AJ1161" i="2"/>
  <c r="AK1161" i="2" s="1"/>
  <c r="AL1161" i="2"/>
  <c r="AE1155" i="2"/>
  <c r="AS1155" i="2" s="1"/>
  <c r="AJ1155" i="2"/>
  <c r="AK1155" i="2" s="1"/>
  <c r="AL1155" i="2"/>
  <c r="AE1143" i="2"/>
  <c r="AS1143" i="2" s="1"/>
  <c r="AJ1143" i="2"/>
  <c r="AK1143" i="2" s="1"/>
  <c r="AL1143" i="2"/>
  <c r="AE1119" i="2"/>
  <c r="AS1119" i="2" s="1"/>
  <c r="AJ1119" i="2"/>
  <c r="AK1119" i="2" s="1"/>
  <c r="AL1119" i="2"/>
  <c r="AE1110" i="2"/>
  <c r="AS1110" i="2" s="1"/>
  <c r="AJ1110" i="2"/>
  <c r="AK1110" i="2" s="1"/>
  <c r="AL1110" i="2"/>
  <c r="AE1081" i="2"/>
  <c r="AS1081" i="2" s="1"/>
  <c r="AJ1081" i="2"/>
  <c r="AK1081" i="2" s="1"/>
  <c r="AL1081" i="2"/>
  <c r="AE1079" i="2"/>
  <c r="AS1079" i="2" s="1"/>
  <c r="AJ1079" i="2"/>
  <c r="AK1079" i="2" s="1"/>
  <c r="AL1079" i="2"/>
  <c r="AE1077" i="2"/>
  <c r="AS1077" i="2" s="1"/>
  <c r="AJ1077" i="2"/>
  <c r="AK1077" i="2" s="1"/>
  <c r="AL1077" i="2"/>
  <c r="AE1067" i="2"/>
  <c r="AS1067" i="2" s="1"/>
  <c r="AJ1067" i="2"/>
  <c r="AK1067" i="2" s="1"/>
  <c r="AL1067" i="2"/>
  <c r="AE1043" i="2"/>
  <c r="AS1043" i="2" s="1"/>
  <c r="AJ1043" i="2"/>
  <c r="AK1043" i="2" s="1"/>
  <c r="AL1043" i="2"/>
  <c r="AE1040" i="2"/>
  <c r="AS1040" i="2" s="1"/>
  <c r="AJ1040" i="2"/>
  <c r="AK1040" i="2" s="1"/>
  <c r="AL1040" i="2"/>
  <c r="AE1038" i="2"/>
  <c r="AS1038" i="2" s="1"/>
  <c r="AJ1038" i="2"/>
  <c r="AK1038" i="2" s="1"/>
  <c r="AL1038" i="2"/>
  <c r="AE1012" i="2"/>
  <c r="AS1012" i="2" s="1"/>
  <c r="AJ1012" i="2"/>
  <c r="AK1012" i="2" s="1"/>
  <c r="AL1012" i="2"/>
  <c r="AE1010" i="2"/>
  <c r="AS1010" i="2" s="1"/>
  <c r="AJ1010" i="2"/>
  <c r="AK1010" i="2" s="1"/>
  <c r="AL1010" i="2"/>
  <c r="AE1005" i="2"/>
  <c r="AS1005" i="2" s="1"/>
  <c r="AJ1005" i="2"/>
  <c r="AK1005" i="2" s="1"/>
  <c r="AL1005" i="2"/>
  <c r="AE1380" i="2"/>
  <c r="AS1380" i="2" s="1"/>
  <c r="AJ1380" i="2"/>
  <c r="AK1380" i="2" s="1"/>
  <c r="AL1380" i="2"/>
  <c r="AE1385" i="2"/>
  <c r="AS1385" i="2" s="1"/>
  <c r="AJ1385" i="2"/>
  <c r="AK1385" i="2" s="1"/>
  <c r="AL1385" i="2"/>
  <c r="AE968" i="2"/>
  <c r="AS968" i="2" s="1"/>
  <c r="AJ968" i="2"/>
  <c r="AK968" i="2" s="1"/>
  <c r="AL968" i="2"/>
  <c r="AE936" i="2"/>
  <c r="AS936" i="2" s="1"/>
  <c r="AJ936" i="2"/>
  <c r="AK936" i="2" s="1"/>
  <c r="AL936" i="2"/>
  <c r="AE923" i="2"/>
  <c r="AS923" i="2" s="1"/>
  <c r="AJ923" i="2"/>
  <c r="AK923" i="2" s="1"/>
  <c r="AL923" i="2"/>
  <c r="AE916" i="2"/>
  <c r="AS916" i="2" s="1"/>
  <c r="AJ916" i="2"/>
  <c r="AK916" i="2" s="1"/>
  <c r="AL916" i="2"/>
  <c r="AE903" i="2"/>
  <c r="AS903" i="2" s="1"/>
  <c r="AJ903" i="2"/>
  <c r="AK903" i="2" s="1"/>
  <c r="AL903" i="2"/>
  <c r="AE899" i="2"/>
  <c r="AS899" i="2" s="1"/>
  <c r="AJ899" i="2"/>
  <c r="AK899" i="2" s="1"/>
  <c r="AL899" i="2"/>
  <c r="AE896" i="2"/>
  <c r="AS896" i="2" s="1"/>
  <c r="AJ896" i="2"/>
  <c r="AK896" i="2" s="1"/>
  <c r="AL896" i="2"/>
  <c r="AE892" i="2"/>
  <c r="AS892" i="2" s="1"/>
  <c r="AJ892" i="2"/>
  <c r="AK892" i="2" s="1"/>
  <c r="AL892" i="2"/>
  <c r="AE879" i="2"/>
  <c r="AS879" i="2" s="1"/>
  <c r="AJ879" i="2"/>
  <c r="AK879" i="2" s="1"/>
  <c r="AL879" i="2"/>
  <c r="AE858" i="2"/>
  <c r="AS858" i="2" s="1"/>
  <c r="AJ858" i="2"/>
  <c r="AK858" i="2" s="1"/>
  <c r="AL858" i="2"/>
  <c r="AE1364" i="2"/>
  <c r="AS1364" i="2" s="1"/>
  <c r="AJ1364" i="2"/>
  <c r="AK1364" i="2" s="1"/>
  <c r="AL1364" i="2"/>
  <c r="AE1378" i="2"/>
  <c r="AS1378" i="2" s="1"/>
  <c r="AJ1378" i="2"/>
  <c r="AK1378" i="2" s="1"/>
  <c r="AL1378" i="2"/>
  <c r="AE1384" i="2"/>
  <c r="AS1384" i="2" s="1"/>
  <c r="AJ1384" i="2"/>
  <c r="AK1384" i="2" s="1"/>
  <c r="AL1384" i="2"/>
  <c r="AJ1381" i="2"/>
  <c r="AK1381" i="2" s="1"/>
  <c r="AL1381" i="2"/>
  <c r="AE1381" i="2"/>
  <c r="AS1381" i="2" s="1"/>
  <c r="AE985" i="2"/>
  <c r="AS985" i="2" s="1"/>
  <c r="AJ985" i="2"/>
  <c r="AK985" i="2" s="1"/>
  <c r="AL985" i="2"/>
  <c r="AE973" i="2"/>
  <c r="AS973" i="2" s="1"/>
  <c r="AJ973" i="2"/>
  <c r="AK973" i="2" s="1"/>
  <c r="AL973" i="2"/>
  <c r="AE948" i="2"/>
  <c r="AS948" i="2" s="1"/>
  <c r="AJ948" i="2"/>
  <c r="AK948" i="2" s="1"/>
  <c r="AL948" i="2"/>
  <c r="AE941" i="2"/>
  <c r="AS941" i="2" s="1"/>
  <c r="AJ941" i="2"/>
  <c r="AK941" i="2" s="1"/>
  <c r="AL941" i="2"/>
  <c r="AE932" i="2"/>
  <c r="AS932" i="2" s="1"/>
  <c r="AJ932" i="2"/>
  <c r="AK932" i="2" s="1"/>
  <c r="AL932" i="2"/>
  <c r="AE925" i="2"/>
  <c r="AS925" i="2" s="1"/>
  <c r="AJ925" i="2"/>
  <c r="AK925" i="2" s="1"/>
  <c r="AL925" i="2"/>
  <c r="AE917" i="2"/>
  <c r="AS917" i="2" s="1"/>
  <c r="AJ917" i="2"/>
  <c r="AK917" i="2" s="1"/>
  <c r="AL917" i="2"/>
  <c r="AE909" i="2"/>
  <c r="AS909" i="2" s="1"/>
  <c r="AJ909" i="2"/>
  <c r="AK909" i="2" s="1"/>
  <c r="AL909" i="2"/>
  <c r="AE905" i="2"/>
  <c r="AS905" i="2" s="1"/>
  <c r="AJ905" i="2"/>
  <c r="AK905" i="2" s="1"/>
  <c r="AL905" i="2"/>
  <c r="AE902" i="2"/>
  <c r="AS902" i="2" s="1"/>
  <c r="AJ902" i="2"/>
  <c r="AK902" i="2" s="1"/>
  <c r="AL902" i="2"/>
  <c r="AE900" i="2"/>
  <c r="AS900" i="2" s="1"/>
  <c r="AJ900" i="2"/>
  <c r="AK900" i="2" s="1"/>
  <c r="AL900" i="2"/>
  <c r="AE898" i="2"/>
  <c r="AS898" i="2" s="1"/>
  <c r="AJ898" i="2"/>
  <c r="AK898" i="2" s="1"/>
  <c r="AL898" i="2"/>
  <c r="AE895" i="2"/>
  <c r="AS895" i="2" s="1"/>
  <c r="AJ895" i="2"/>
  <c r="AK895" i="2" s="1"/>
  <c r="AL895" i="2"/>
  <c r="AE887" i="2"/>
  <c r="AS887" i="2" s="1"/>
  <c r="AJ887" i="2"/>
  <c r="AK887" i="2" s="1"/>
  <c r="AL887" i="2"/>
  <c r="AE880" i="2"/>
  <c r="AS880" i="2" s="1"/>
  <c r="AJ880" i="2"/>
  <c r="AK880" i="2" s="1"/>
  <c r="AL880" i="2"/>
  <c r="AE866" i="2"/>
  <c r="AS866" i="2" s="1"/>
  <c r="AJ866" i="2"/>
  <c r="AK866" i="2" s="1"/>
  <c r="AL866" i="2"/>
  <c r="AE860" i="2"/>
  <c r="AS860" i="2" s="1"/>
  <c r="AJ860" i="2"/>
  <c r="AK860" i="2" s="1"/>
  <c r="AL860" i="2"/>
  <c r="AE853" i="2"/>
  <c r="AS853" i="2" s="1"/>
  <c r="AJ853" i="2"/>
  <c r="AK853" i="2" s="1"/>
  <c r="AL853" i="2"/>
  <c r="AE844" i="2"/>
  <c r="AS844" i="2" s="1"/>
  <c r="AJ844" i="2"/>
  <c r="AK844" i="2" s="1"/>
  <c r="AL844" i="2"/>
  <c r="AE838" i="2"/>
  <c r="AS838" i="2" s="1"/>
  <c r="AJ838" i="2"/>
  <c r="AK838" i="2" s="1"/>
  <c r="AL838" i="2"/>
  <c r="AE832" i="2"/>
  <c r="AS832" i="2" s="1"/>
  <c r="AJ832" i="2"/>
  <c r="AK832" i="2" s="1"/>
  <c r="AL832" i="2"/>
  <c r="AE781" i="2"/>
  <c r="AS781" i="2" s="1"/>
  <c r="AJ781" i="2"/>
  <c r="AK781" i="2" s="1"/>
  <c r="AL781" i="2"/>
  <c r="AE778" i="2"/>
  <c r="AS778" i="2" s="1"/>
  <c r="AJ778" i="2"/>
  <c r="AK778" i="2" s="1"/>
  <c r="AL778" i="2"/>
  <c r="AE773" i="2"/>
  <c r="AS773" i="2" s="1"/>
  <c r="AJ773" i="2"/>
  <c r="AK773" i="2" s="1"/>
  <c r="AL773" i="2"/>
  <c r="AE769" i="2"/>
  <c r="AS769" i="2" s="1"/>
  <c r="AJ769" i="2"/>
  <c r="AK769" i="2" s="1"/>
  <c r="AL769" i="2"/>
  <c r="AE742" i="2"/>
  <c r="AS742" i="2" s="1"/>
  <c r="AJ742" i="2"/>
  <c r="AK742" i="2" s="1"/>
  <c r="AL742" i="2"/>
  <c r="AE737" i="2"/>
  <c r="AS737" i="2" s="1"/>
  <c r="AJ737" i="2"/>
  <c r="AK737" i="2" s="1"/>
  <c r="AL737" i="2"/>
  <c r="AE731" i="2"/>
  <c r="AS731" i="2" s="1"/>
  <c r="AJ731" i="2"/>
  <c r="AK731" i="2" s="1"/>
  <c r="AL731" i="2"/>
  <c r="AE719" i="2"/>
  <c r="AS719" i="2" s="1"/>
  <c r="AJ719" i="2"/>
  <c r="AK719" i="2" s="1"/>
  <c r="AL719" i="2"/>
  <c r="AE693" i="2"/>
  <c r="AS693" i="2" s="1"/>
  <c r="AJ693" i="2"/>
  <c r="AK693" i="2" s="1"/>
  <c r="AL693" i="2"/>
  <c r="AE1709" i="2"/>
  <c r="AS1709" i="2" s="1"/>
  <c r="AJ1709" i="2"/>
  <c r="AK1709" i="2" s="1"/>
  <c r="AL1709" i="2"/>
  <c r="AE1707" i="2"/>
  <c r="AS1707" i="2" s="1"/>
  <c r="AJ1707" i="2"/>
  <c r="AK1707" i="2" s="1"/>
  <c r="AL1707" i="2"/>
  <c r="AE1705" i="2"/>
  <c r="AS1705" i="2" s="1"/>
  <c r="AJ1705" i="2"/>
  <c r="AK1705" i="2" s="1"/>
  <c r="AL1705" i="2"/>
  <c r="AE1703" i="2"/>
  <c r="AS1703" i="2" s="1"/>
  <c r="AJ1703" i="2"/>
  <c r="AK1703" i="2" s="1"/>
  <c r="AL1703" i="2"/>
  <c r="AE1701" i="2"/>
  <c r="AS1701" i="2" s="1"/>
  <c r="AJ1701" i="2"/>
  <c r="AK1701" i="2" s="1"/>
  <c r="AL1701" i="2"/>
  <c r="AE1699" i="2"/>
  <c r="AS1699" i="2" s="1"/>
  <c r="AJ1699" i="2"/>
  <c r="AK1699" i="2" s="1"/>
  <c r="AL1699" i="2"/>
  <c r="AE1697" i="2"/>
  <c r="AS1697" i="2" s="1"/>
  <c r="AJ1697" i="2"/>
  <c r="AK1697" i="2" s="1"/>
  <c r="AL1697" i="2"/>
  <c r="AE1695" i="2"/>
  <c r="AS1695" i="2" s="1"/>
  <c r="AJ1695" i="2"/>
  <c r="AK1695" i="2" s="1"/>
  <c r="AL1695" i="2"/>
  <c r="AE1693" i="2"/>
  <c r="AS1693" i="2" s="1"/>
  <c r="AJ1693" i="2"/>
  <c r="AK1693" i="2" s="1"/>
  <c r="AL1693" i="2"/>
  <c r="AE1691" i="2"/>
  <c r="AS1691" i="2" s="1"/>
  <c r="AJ1691" i="2"/>
  <c r="AK1691" i="2" s="1"/>
  <c r="AL1691" i="2"/>
  <c r="AE1689" i="2"/>
  <c r="AS1689" i="2" s="1"/>
  <c r="AJ1689" i="2"/>
  <c r="AK1689" i="2" s="1"/>
  <c r="AL1689" i="2"/>
  <c r="AE1687" i="2"/>
  <c r="AS1687" i="2" s="1"/>
  <c r="AJ1687" i="2"/>
  <c r="AK1687" i="2" s="1"/>
  <c r="AL1687" i="2"/>
  <c r="AE1685" i="2"/>
  <c r="AS1685" i="2" s="1"/>
  <c r="AJ1685" i="2"/>
  <c r="AK1685" i="2" s="1"/>
  <c r="AL1685" i="2"/>
  <c r="AE1683" i="2"/>
  <c r="AS1683" i="2" s="1"/>
  <c r="AJ1683" i="2"/>
  <c r="AK1683" i="2" s="1"/>
  <c r="AL1683" i="2"/>
  <c r="AE1681" i="2"/>
  <c r="AS1681" i="2" s="1"/>
  <c r="AJ1681" i="2"/>
  <c r="AK1681" i="2" s="1"/>
  <c r="AL1681" i="2"/>
  <c r="AE1679" i="2"/>
  <c r="AS1679" i="2" s="1"/>
  <c r="AJ1679" i="2"/>
  <c r="AK1679" i="2" s="1"/>
  <c r="AL1679" i="2"/>
  <c r="AE1677" i="2"/>
  <c r="AS1677" i="2" s="1"/>
  <c r="AJ1677" i="2"/>
  <c r="AK1677" i="2" s="1"/>
  <c r="AL1677" i="2"/>
  <c r="AE1675" i="2"/>
  <c r="AS1675" i="2" s="1"/>
  <c r="AJ1675" i="2"/>
  <c r="AK1675" i="2" s="1"/>
  <c r="AL1675" i="2"/>
  <c r="AE1673" i="2"/>
  <c r="AS1673" i="2" s="1"/>
  <c r="AJ1673" i="2"/>
  <c r="AK1673" i="2" s="1"/>
  <c r="AL1673" i="2"/>
  <c r="AE1671" i="2"/>
  <c r="AS1671" i="2" s="1"/>
  <c r="AJ1671" i="2"/>
  <c r="AK1671" i="2" s="1"/>
  <c r="AL1671" i="2"/>
  <c r="AE1669" i="2"/>
  <c r="AS1669" i="2" s="1"/>
  <c r="AJ1669" i="2"/>
  <c r="AK1669" i="2" s="1"/>
  <c r="AL1669" i="2"/>
  <c r="AE1667" i="2"/>
  <c r="AS1667" i="2" s="1"/>
  <c r="AJ1667" i="2"/>
  <c r="AK1667" i="2" s="1"/>
  <c r="AL1667" i="2"/>
  <c r="AE1665" i="2"/>
  <c r="AS1665" i="2" s="1"/>
  <c r="AJ1665" i="2"/>
  <c r="AK1665" i="2" s="1"/>
  <c r="AL1665" i="2"/>
  <c r="AE1663" i="2"/>
  <c r="AS1663" i="2" s="1"/>
  <c r="AJ1663" i="2"/>
  <c r="AK1663" i="2" s="1"/>
  <c r="AL1663" i="2"/>
  <c r="AE1661" i="2"/>
  <c r="AS1661" i="2" s="1"/>
  <c r="AJ1661" i="2"/>
  <c r="AK1661" i="2" s="1"/>
  <c r="AL1661" i="2"/>
  <c r="AE1659" i="2"/>
  <c r="AS1659" i="2" s="1"/>
  <c r="AJ1659" i="2"/>
  <c r="AK1659" i="2" s="1"/>
  <c r="AL1659" i="2"/>
  <c r="AE1657" i="2"/>
  <c r="AS1657" i="2" s="1"/>
  <c r="AJ1657" i="2"/>
  <c r="AK1657" i="2" s="1"/>
  <c r="AL1657" i="2"/>
  <c r="AE1655" i="2"/>
  <c r="AS1655" i="2" s="1"/>
  <c r="AJ1655" i="2"/>
  <c r="AK1655" i="2" s="1"/>
  <c r="AL1655" i="2"/>
  <c r="AE1653" i="2"/>
  <c r="AS1653" i="2" s="1"/>
  <c r="AJ1653" i="2"/>
  <c r="AK1653" i="2" s="1"/>
  <c r="AL1653" i="2"/>
  <c r="AE1651" i="2"/>
  <c r="AS1651" i="2" s="1"/>
  <c r="AJ1651" i="2"/>
  <c r="AK1651" i="2" s="1"/>
  <c r="AL1651" i="2"/>
  <c r="AE1649" i="2"/>
  <c r="AS1649" i="2" s="1"/>
  <c r="AJ1649" i="2"/>
  <c r="AK1649" i="2" s="1"/>
  <c r="AL1649" i="2"/>
  <c r="AE1647" i="2"/>
  <c r="AS1647" i="2" s="1"/>
  <c r="AJ1647" i="2"/>
  <c r="AK1647" i="2" s="1"/>
  <c r="AL1647" i="2"/>
  <c r="AE1645" i="2"/>
  <c r="AS1645" i="2" s="1"/>
  <c r="AJ1645" i="2"/>
  <c r="AK1645" i="2" s="1"/>
  <c r="AL1645" i="2"/>
  <c r="AE1643" i="2"/>
  <c r="AS1643" i="2" s="1"/>
  <c r="AJ1643" i="2"/>
  <c r="AK1643" i="2" s="1"/>
  <c r="AL1643" i="2"/>
  <c r="AE1641" i="2"/>
  <c r="AS1641" i="2" s="1"/>
  <c r="AJ1641" i="2"/>
  <c r="AK1641" i="2" s="1"/>
  <c r="AL1641" i="2"/>
  <c r="AE1639" i="2"/>
  <c r="AS1639" i="2" s="1"/>
  <c r="AJ1639" i="2"/>
  <c r="AK1639" i="2" s="1"/>
  <c r="AL1639" i="2"/>
  <c r="AE1637" i="2"/>
  <c r="AS1637" i="2" s="1"/>
  <c r="AJ1637" i="2"/>
  <c r="AK1637" i="2" s="1"/>
  <c r="AL1637" i="2"/>
  <c r="AE1635" i="2"/>
  <c r="AS1635" i="2" s="1"/>
  <c r="AJ1635" i="2"/>
  <c r="AK1635" i="2" s="1"/>
  <c r="AL1635" i="2"/>
  <c r="AE1633" i="2"/>
  <c r="AS1633" i="2" s="1"/>
  <c r="AJ1633" i="2"/>
  <c r="AK1633" i="2" s="1"/>
  <c r="AL1633" i="2"/>
  <c r="AE1631" i="2"/>
  <c r="AS1631" i="2" s="1"/>
  <c r="AJ1631" i="2"/>
  <c r="AK1631" i="2" s="1"/>
  <c r="AL1631" i="2"/>
  <c r="AE1629" i="2"/>
  <c r="AS1629" i="2" s="1"/>
  <c r="AJ1629" i="2"/>
  <c r="AK1629" i="2" s="1"/>
  <c r="AL1629" i="2"/>
  <c r="AE1627" i="2"/>
  <c r="AS1627" i="2" s="1"/>
  <c r="AJ1627" i="2"/>
  <c r="AK1627" i="2" s="1"/>
  <c r="AL1627" i="2"/>
  <c r="AE1625" i="2"/>
  <c r="AS1625" i="2" s="1"/>
  <c r="AJ1625" i="2"/>
  <c r="AK1625" i="2" s="1"/>
  <c r="AL1625" i="2"/>
  <c r="AE1623" i="2"/>
  <c r="AS1623" i="2" s="1"/>
  <c r="AJ1623" i="2"/>
  <c r="AK1623" i="2" s="1"/>
  <c r="AL1623" i="2"/>
  <c r="AE1621" i="2"/>
  <c r="AS1621" i="2" s="1"/>
  <c r="AJ1621" i="2"/>
  <c r="AK1621" i="2" s="1"/>
  <c r="AL1621" i="2"/>
  <c r="AE1619" i="2"/>
  <c r="AS1619" i="2" s="1"/>
  <c r="AJ1619" i="2"/>
  <c r="AK1619" i="2" s="1"/>
  <c r="AL1619" i="2"/>
  <c r="AE1617" i="2"/>
  <c r="AS1617" i="2" s="1"/>
  <c r="AJ1617" i="2"/>
  <c r="AK1617" i="2" s="1"/>
  <c r="AL1617" i="2"/>
  <c r="AE1615" i="2"/>
  <c r="AS1615" i="2" s="1"/>
  <c r="AJ1615" i="2"/>
  <c r="AK1615" i="2" s="1"/>
  <c r="AL1615" i="2"/>
  <c r="AE1613" i="2"/>
  <c r="AS1613" i="2" s="1"/>
  <c r="AJ1613" i="2"/>
  <c r="AK1613" i="2" s="1"/>
  <c r="AL1613" i="2"/>
  <c r="AE1611" i="2"/>
  <c r="AS1611" i="2" s="1"/>
  <c r="AJ1611" i="2"/>
  <c r="AK1611" i="2" s="1"/>
  <c r="AL1611" i="2"/>
  <c r="AE1609" i="2"/>
  <c r="AS1609" i="2" s="1"/>
  <c r="AJ1609" i="2"/>
  <c r="AK1609" i="2" s="1"/>
  <c r="AL1609" i="2"/>
  <c r="AE1607" i="2"/>
  <c r="AS1607" i="2" s="1"/>
  <c r="AJ1607" i="2"/>
  <c r="AK1607" i="2" s="1"/>
  <c r="AL1607" i="2"/>
  <c r="AE1605" i="2"/>
  <c r="AS1605" i="2" s="1"/>
  <c r="AJ1605" i="2"/>
  <c r="AK1605" i="2" s="1"/>
  <c r="AL1605" i="2"/>
  <c r="AE1603" i="2"/>
  <c r="AS1603" i="2" s="1"/>
  <c r="AJ1603" i="2"/>
  <c r="AK1603" i="2" s="1"/>
  <c r="AL1603" i="2"/>
  <c r="AE1601" i="2"/>
  <c r="AS1601" i="2" s="1"/>
  <c r="AJ1601" i="2"/>
  <c r="AK1601" i="2" s="1"/>
  <c r="AL1601" i="2"/>
  <c r="AE1599" i="2"/>
  <c r="AS1599" i="2" s="1"/>
  <c r="AJ1599" i="2"/>
  <c r="AK1599" i="2" s="1"/>
  <c r="AL1599" i="2"/>
  <c r="AE1597" i="2"/>
  <c r="AS1597" i="2" s="1"/>
  <c r="AJ1597" i="2"/>
  <c r="AK1597" i="2" s="1"/>
  <c r="AL1597" i="2"/>
  <c r="AE1595" i="2"/>
  <c r="AS1595" i="2" s="1"/>
  <c r="AJ1595" i="2"/>
  <c r="AK1595" i="2" s="1"/>
  <c r="AL1595" i="2"/>
  <c r="AE1593" i="2"/>
  <c r="AS1593" i="2" s="1"/>
  <c r="AJ1593" i="2"/>
  <c r="AK1593" i="2" s="1"/>
  <c r="AL1593" i="2"/>
  <c r="AE1591" i="2"/>
  <c r="AS1591" i="2" s="1"/>
  <c r="AJ1591" i="2"/>
  <c r="AK1591" i="2" s="1"/>
  <c r="AL1591" i="2"/>
  <c r="AE1589" i="2"/>
  <c r="AS1589" i="2" s="1"/>
  <c r="AJ1589" i="2"/>
  <c r="AK1589" i="2" s="1"/>
  <c r="AL1589" i="2"/>
  <c r="AE1587" i="2"/>
  <c r="AS1587" i="2" s="1"/>
  <c r="AJ1587" i="2"/>
  <c r="AK1587" i="2" s="1"/>
  <c r="AL1587" i="2"/>
  <c r="AE1585" i="2"/>
  <c r="AS1585" i="2" s="1"/>
  <c r="AJ1585" i="2"/>
  <c r="AK1585" i="2" s="1"/>
  <c r="AL1585" i="2"/>
  <c r="AE1583" i="2"/>
  <c r="AS1583" i="2" s="1"/>
  <c r="AJ1583" i="2"/>
  <c r="AK1583" i="2" s="1"/>
  <c r="AL1583" i="2"/>
  <c r="AE1581" i="2"/>
  <c r="AS1581" i="2" s="1"/>
  <c r="AJ1581" i="2"/>
  <c r="AK1581" i="2" s="1"/>
  <c r="AL1581" i="2"/>
  <c r="AE1579" i="2"/>
  <c r="AS1579" i="2" s="1"/>
  <c r="AJ1579" i="2"/>
  <c r="AK1579" i="2" s="1"/>
  <c r="AL1579" i="2"/>
  <c r="AE1577" i="2"/>
  <c r="AS1577" i="2" s="1"/>
  <c r="AJ1577" i="2"/>
  <c r="AK1577" i="2" s="1"/>
  <c r="AL1577" i="2"/>
  <c r="AE1575" i="2"/>
  <c r="AS1575" i="2" s="1"/>
  <c r="AJ1575" i="2"/>
  <c r="AK1575" i="2" s="1"/>
  <c r="AL1575" i="2"/>
  <c r="AE1573" i="2"/>
  <c r="AS1573" i="2" s="1"/>
  <c r="AJ1573" i="2"/>
  <c r="AK1573" i="2" s="1"/>
  <c r="AL1573" i="2"/>
  <c r="AE1570" i="2"/>
  <c r="AS1570" i="2" s="1"/>
  <c r="AJ1570" i="2"/>
  <c r="AK1570" i="2" s="1"/>
  <c r="AL1570" i="2"/>
  <c r="AE1568" i="2"/>
  <c r="AS1568" i="2" s="1"/>
  <c r="AJ1568" i="2"/>
  <c r="AK1568" i="2" s="1"/>
  <c r="AL1568" i="2"/>
  <c r="AE1566" i="2"/>
  <c r="AS1566" i="2" s="1"/>
  <c r="AJ1566" i="2"/>
  <c r="AK1566" i="2" s="1"/>
  <c r="AL1566" i="2"/>
  <c r="AE1561" i="2"/>
  <c r="AS1561" i="2" s="1"/>
  <c r="AJ1561" i="2"/>
  <c r="AK1561" i="2" s="1"/>
  <c r="AL1561" i="2"/>
  <c r="AE1559" i="2"/>
  <c r="AS1559" i="2" s="1"/>
  <c r="AJ1559" i="2"/>
  <c r="AK1559" i="2" s="1"/>
  <c r="AL1559" i="2"/>
  <c r="AE1557" i="2"/>
  <c r="AS1557" i="2" s="1"/>
  <c r="AJ1557" i="2"/>
  <c r="AK1557" i="2" s="1"/>
  <c r="AL1557" i="2"/>
  <c r="AE1555" i="2"/>
  <c r="AS1555" i="2" s="1"/>
  <c r="AJ1555" i="2"/>
  <c r="AK1555" i="2" s="1"/>
  <c r="AL1555" i="2"/>
  <c r="AE1553" i="2"/>
  <c r="AS1553" i="2" s="1"/>
  <c r="AJ1553" i="2"/>
  <c r="AK1553" i="2" s="1"/>
  <c r="AL1553" i="2"/>
  <c r="AE1551" i="2"/>
  <c r="AS1551" i="2" s="1"/>
  <c r="AJ1551" i="2"/>
  <c r="AK1551" i="2" s="1"/>
  <c r="AL1551" i="2"/>
  <c r="AE1549" i="2"/>
  <c r="AS1549" i="2" s="1"/>
  <c r="AJ1549" i="2"/>
  <c r="AK1549" i="2" s="1"/>
  <c r="AL1549" i="2"/>
  <c r="AE1547" i="2"/>
  <c r="AS1547" i="2" s="1"/>
  <c r="AJ1547" i="2"/>
  <c r="AK1547" i="2" s="1"/>
  <c r="AL1547" i="2"/>
  <c r="AE1545" i="2"/>
  <c r="AS1545" i="2" s="1"/>
  <c r="AJ1545" i="2"/>
  <c r="AK1545" i="2" s="1"/>
  <c r="AL1545" i="2"/>
  <c r="AE1543" i="2"/>
  <c r="AS1543" i="2" s="1"/>
  <c r="AJ1543" i="2"/>
  <c r="AK1543" i="2" s="1"/>
  <c r="AL1543" i="2"/>
  <c r="AE1541" i="2"/>
  <c r="AS1541" i="2" s="1"/>
  <c r="AJ1541" i="2"/>
  <c r="AK1541" i="2" s="1"/>
  <c r="AL1541" i="2"/>
  <c r="AE1539" i="2"/>
  <c r="AS1539" i="2" s="1"/>
  <c r="AJ1539" i="2"/>
  <c r="AK1539" i="2" s="1"/>
  <c r="AL1539" i="2"/>
  <c r="AE1537" i="2"/>
  <c r="AS1537" i="2" s="1"/>
  <c r="AJ1537" i="2"/>
  <c r="AK1537" i="2" s="1"/>
  <c r="AL1537" i="2"/>
  <c r="AE1535" i="2"/>
  <c r="AS1535" i="2" s="1"/>
  <c r="AJ1535" i="2"/>
  <c r="AK1535" i="2" s="1"/>
  <c r="AL1535" i="2"/>
  <c r="AE1533" i="2"/>
  <c r="AS1533" i="2" s="1"/>
  <c r="AJ1533" i="2"/>
  <c r="AK1533" i="2" s="1"/>
  <c r="AL1533" i="2"/>
  <c r="AE1531" i="2"/>
  <c r="AS1531" i="2" s="1"/>
  <c r="AJ1531" i="2"/>
  <c r="AK1531" i="2" s="1"/>
  <c r="AL1531" i="2"/>
  <c r="AE1529" i="2"/>
  <c r="AS1529" i="2" s="1"/>
  <c r="AJ1529" i="2"/>
  <c r="AK1529" i="2" s="1"/>
  <c r="AL1529" i="2"/>
  <c r="AE1527" i="2"/>
  <c r="AS1527" i="2" s="1"/>
  <c r="AJ1527" i="2"/>
  <c r="AK1527" i="2" s="1"/>
  <c r="AL1527" i="2"/>
  <c r="AE1525" i="2"/>
  <c r="AS1525" i="2" s="1"/>
  <c r="AJ1525" i="2"/>
  <c r="AK1525" i="2" s="1"/>
  <c r="AL1525" i="2"/>
  <c r="AE1523" i="2"/>
  <c r="AS1523" i="2" s="1"/>
  <c r="AJ1523" i="2"/>
  <c r="AK1523" i="2" s="1"/>
  <c r="AL1523" i="2"/>
  <c r="AE1521" i="2"/>
  <c r="AS1521" i="2" s="1"/>
  <c r="AJ1521" i="2"/>
  <c r="AK1521" i="2" s="1"/>
  <c r="AL1521" i="2"/>
  <c r="AE1519" i="2"/>
  <c r="AS1519" i="2" s="1"/>
  <c r="AJ1519" i="2"/>
  <c r="AK1519" i="2" s="1"/>
  <c r="AL1519" i="2"/>
  <c r="AE1517" i="2"/>
  <c r="AS1517" i="2" s="1"/>
  <c r="AJ1517" i="2"/>
  <c r="AK1517" i="2" s="1"/>
  <c r="AL1517" i="2"/>
  <c r="AE1515" i="2"/>
  <c r="AS1515" i="2" s="1"/>
  <c r="AJ1515" i="2"/>
  <c r="AK1515" i="2" s="1"/>
  <c r="AL1515" i="2"/>
  <c r="AE1513" i="2"/>
  <c r="AS1513" i="2" s="1"/>
  <c r="AJ1513" i="2"/>
  <c r="AK1513" i="2" s="1"/>
  <c r="AL1513" i="2"/>
  <c r="AE1511" i="2"/>
  <c r="AS1511" i="2" s="1"/>
  <c r="AJ1511" i="2"/>
  <c r="AK1511" i="2" s="1"/>
  <c r="AL1511" i="2"/>
  <c r="AE1509" i="2"/>
  <c r="AS1509" i="2" s="1"/>
  <c r="AJ1509" i="2"/>
  <c r="AK1509" i="2" s="1"/>
  <c r="AL1509" i="2"/>
  <c r="AE1507" i="2"/>
  <c r="AS1507" i="2" s="1"/>
  <c r="AJ1507" i="2"/>
  <c r="AK1507" i="2" s="1"/>
  <c r="AL1507" i="2"/>
  <c r="AE1505" i="2"/>
  <c r="AS1505" i="2" s="1"/>
  <c r="AJ1505" i="2"/>
  <c r="AK1505" i="2" s="1"/>
  <c r="AL1505" i="2"/>
  <c r="AE1503" i="2"/>
  <c r="AS1503" i="2" s="1"/>
  <c r="AJ1503" i="2"/>
  <c r="AK1503" i="2" s="1"/>
  <c r="AL1503" i="2"/>
  <c r="AE1501" i="2"/>
  <c r="AS1501" i="2" s="1"/>
  <c r="AJ1501" i="2"/>
  <c r="AK1501" i="2" s="1"/>
  <c r="AL1501" i="2"/>
  <c r="AE1499" i="2"/>
  <c r="AS1499" i="2" s="1"/>
  <c r="AJ1499" i="2"/>
  <c r="AK1499" i="2" s="1"/>
  <c r="AL1499" i="2"/>
  <c r="AE1497" i="2"/>
  <c r="AS1497" i="2" s="1"/>
  <c r="AJ1497" i="2"/>
  <c r="AK1497" i="2" s="1"/>
  <c r="AL1497" i="2"/>
  <c r="AE1495" i="2"/>
  <c r="AS1495" i="2" s="1"/>
  <c r="AJ1495" i="2"/>
  <c r="AK1495" i="2" s="1"/>
  <c r="AL1495" i="2"/>
  <c r="AE1493" i="2"/>
  <c r="AS1493" i="2" s="1"/>
  <c r="AJ1493" i="2"/>
  <c r="AK1493" i="2" s="1"/>
  <c r="AL1493" i="2"/>
  <c r="AE1491" i="2"/>
  <c r="AS1491" i="2" s="1"/>
  <c r="AJ1491" i="2"/>
  <c r="AK1491" i="2" s="1"/>
  <c r="AL1491" i="2"/>
  <c r="AE1489" i="2"/>
  <c r="AS1489" i="2" s="1"/>
  <c r="AJ1489" i="2"/>
  <c r="AK1489" i="2" s="1"/>
  <c r="AL1489" i="2"/>
  <c r="AE1487" i="2"/>
  <c r="AS1487" i="2" s="1"/>
  <c r="AJ1487" i="2"/>
  <c r="AK1487" i="2" s="1"/>
  <c r="AL1487" i="2"/>
  <c r="AE1485" i="2"/>
  <c r="AS1485" i="2" s="1"/>
  <c r="AJ1485" i="2"/>
  <c r="AK1485" i="2" s="1"/>
  <c r="AL1485" i="2"/>
  <c r="AE1483" i="2"/>
  <c r="AS1483" i="2" s="1"/>
  <c r="AJ1483" i="2"/>
  <c r="AK1483" i="2" s="1"/>
  <c r="AL1483" i="2"/>
  <c r="AE1481" i="2"/>
  <c r="AS1481" i="2" s="1"/>
  <c r="AJ1481" i="2"/>
  <c r="AK1481" i="2" s="1"/>
  <c r="AL1481" i="2"/>
  <c r="AE1479" i="2"/>
  <c r="AS1479" i="2" s="1"/>
  <c r="AJ1479" i="2"/>
  <c r="AK1479" i="2" s="1"/>
  <c r="AL1479" i="2"/>
  <c r="AE1477" i="2"/>
  <c r="AS1477" i="2" s="1"/>
  <c r="AJ1477" i="2"/>
  <c r="AK1477" i="2" s="1"/>
  <c r="AL1477" i="2"/>
  <c r="AE1475" i="2"/>
  <c r="AS1475" i="2" s="1"/>
  <c r="AJ1475" i="2"/>
  <c r="AK1475" i="2" s="1"/>
  <c r="AL1475" i="2"/>
  <c r="AE1473" i="2"/>
  <c r="AS1473" i="2" s="1"/>
  <c r="AJ1473" i="2"/>
  <c r="AK1473" i="2" s="1"/>
  <c r="AL1473" i="2"/>
  <c r="AE1471" i="2"/>
  <c r="AS1471" i="2" s="1"/>
  <c r="AJ1471" i="2"/>
  <c r="AK1471" i="2" s="1"/>
  <c r="AL1471" i="2"/>
  <c r="AE1469" i="2"/>
  <c r="AS1469" i="2" s="1"/>
  <c r="AJ1469" i="2"/>
  <c r="AK1469" i="2" s="1"/>
  <c r="AL1469" i="2"/>
  <c r="AE1467" i="2"/>
  <c r="AS1467" i="2" s="1"/>
  <c r="AJ1467" i="2"/>
  <c r="AK1467" i="2" s="1"/>
  <c r="AL1467" i="2"/>
  <c r="AE1465" i="2"/>
  <c r="AS1465" i="2" s="1"/>
  <c r="AJ1465" i="2"/>
  <c r="AK1465" i="2" s="1"/>
  <c r="AL1465" i="2"/>
  <c r="AE1463" i="2"/>
  <c r="AS1463" i="2" s="1"/>
  <c r="AJ1463" i="2"/>
  <c r="AK1463" i="2" s="1"/>
  <c r="AL1463" i="2"/>
  <c r="AE1461" i="2"/>
  <c r="AS1461" i="2" s="1"/>
  <c r="AJ1461" i="2"/>
  <c r="AK1461" i="2" s="1"/>
  <c r="AL1461" i="2"/>
  <c r="AE1459" i="2"/>
  <c r="AS1459" i="2" s="1"/>
  <c r="AJ1459" i="2"/>
  <c r="AK1459" i="2" s="1"/>
  <c r="AL1459" i="2"/>
  <c r="AE1457" i="2"/>
  <c r="AS1457" i="2" s="1"/>
  <c r="AJ1457" i="2"/>
  <c r="AK1457" i="2" s="1"/>
  <c r="AL1457" i="2"/>
  <c r="AE1455" i="2"/>
  <c r="AS1455" i="2" s="1"/>
  <c r="AJ1455" i="2"/>
  <c r="AK1455" i="2" s="1"/>
  <c r="AL1455" i="2"/>
  <c r="AE1453" i="2"/>
  <c r="AS1453" i="2" s="1"/>
  <c r="AJ1453" i="2"/>
  <c r="AK1453" i="2" s="1"/>
  <c r="AL1453" i="2"/>
  <c r="AE1451" i="2"/>
  <c r="AS1451" i="2" s="1"/>
  <c r="AJ1451" i="2"/>
  <c r="AK1451" i="2" s="1"/>
  <c r="AL1451" i="2"/>
  <c r="AE1449" i="2"/>
  <c r="AS1449" i="2" s="1"/>
  <c r="AJ1449" i="2"/>
  <c r="AK1449" i="2" s="1"/>
  <c r="AL1449" i="2"/>
  <c r="AE1447" i="2"/>
  <c r="AS1447" i="2" s="1"/>
  <c r="AJ1447" i="2"/>
  <c r="AK1447" i="2" s="1"/>
  <c r="AL1447" i="2"/>
  <c r="AE1445" i="2"/>
  <c r="AS1445" i="2" s="1"/>
  <c r="AJ1445" i="2"/>
  <c r="AK1445" i="2" s="1"/>
  <c r="AL1445" i="2"/>
  <c r="AE1443" i="2"/>
  <c r="AS1443" i="2" s="1"/>
  <c r="AJ1443" i="2"/>
  <c r="AK1443" i="2" s="1"/>
  <c r="AL1443" i="2"/>
  <c r="AE1441" i="2"/>
  <c r="AS1441" i="2" s="1"/>
  <c r="AJ1441" i="2"/>
  <c r="AK1441" i="2" s="1"/>
  <c r="AL1441" i="2"/>
  <c r="AE1439" i="2"/>
  <c r="AS1439" i="2" s="1"/>
  <c r="AJ1439" i="2"/>
  <c r="AK1439" i="2" s="1"/>
  <c r="AL1439" i="2"/>
  <c r="AE1437" i="2"/>
  <c r="AS1437" i="2" s="1"/>
  <c r="AJ1437" i="2"/>
  <c r="AK1437" i="2" s="1"/>
  <c r="AL1437" i="2"/>
  <c r="AE1435" i="2"/>
  <c r="AS1435" i="2" s="1"/>
  <c r="AJ1435" i="2"/>
  <c r="AK1435" i="2" s="1"/>
  <c r="AL1435" i="2"/>
  <c r="AE1433" i="2"/>
  <c r="AS1433" i="2" s="1"/>
  <c r="AJ1433" i="2"/>
  <c r="AK1433" i="2" s="1"/>
  <c r="AL1433" i="2"/>
  <c r="AE1431" i="2"/>
  <c r="AS1431" i="2" s="1"/>
  <c r="AJ1431" i="2"/>
  <c r="AK1431" i="2" s="1"/>
  <c r="AL1431" i="2"/>
  <c r="AE1429" i="2"/>
  <c r="AS1429" i="2" s="1"/>
  <c r="AJ1429" i="2"/>
  <c r="AK1429" i="2" s="1"/>
  <c r="AL1429" i="2"/>
  <c r="AE1427" i="2"/>
  <c r="AS1427" i="2" s="1"/>
  <c r="AJ1427" i="2"/>
  <c r="AK1427" i="2" s="1"/>
  <c r="AL1427" i="2"/>
  <c r="AE1425" i="2"/>
  <c r="AS1425" i="2" s="1"/>
  <c r="AJ1425" i="2"/>
  <c r="AK1425" i="2" s="1"/>
  <c r="AL1425" i="2"/>
  <c r="AE1423" i="2"/>
  <c r="AS1423" i="2" s="1"/>
  <c r="AJ1423" i="2"/>
  <c r="AK1423" i="2" s="1"/>
  <c r="AL1423" i="2"/>
  <c r="AE1421" i="2"/>
  <c r="AS1421" i="2" s="1"/>
  <c r="AJ1421" i="2"/>
  <c r="AK1421" i="2" s="1"/>
  <c r="AL1421" i="2"/>
  <c r="AE1419" i="2"/>
  <c r="AS1419" i="2" s="1"/>
  <c r="AJ1419" i="2"/>
  <c r="AK1419" i="2" s="1"/>
  <c r="AL1419" i="2"/>
  <c r="AE1395" i="2"/>
  <c r="AS1395" i="2" s="1"/>
  <c r="AJ1395" i="2"/>
  <c r="AK1395" i="2" s="1"/>
  <c r="AL1395" i="2"/>
  <c r="AE1393" i="2"/>
  <c r="AS1393" i="2" s="1"/>
  <c r="AJ1393" i="2"/>
  <c r="AK1393" i="2" s="1"/>
  <c r="AL1393" i="2"/>
  <c r="AE1391" i="2"/>
  <c r="AS1391" i="2" s="1"/>
  <c r="AJ1391" i="2"/>
  <c r="AK1391" i="2" s="1"/>
  <c r="AL1391" i="2"/>
  <c r="AE1389" i="2"/>
  <c r="AS1389" i="2" s="1"/>
  <c r="AJ1389" i="2"/>
  <c r="AK1389" i="2" s="1"/>
  <c r="AL1389" i="2"/>
  <c r="AE1387" i="2"/>
  <c r="AS1387" i="2" s="1"/>
  <c r="AJ1387" i="2"/>
  <c r="AK1387" i="2" s="1"/>
  <c r="AL1387" i="2"/>
  <c r="AE1383" i="2"/>
  <c r="AS1383" i="2" s="1"/>
  <c r="AJ1383" i="2"/>
  <c r="AK1383" i="2" s="1"/>
  <c r="AL1383" i="2"/>
  <c r="AE1373" i="2"/>
  <c r="AS1373" i="2" s="1"/>
  <c r="AJ1373" i="2"/>
  <c r="AK1373" i="2" s="1"/>
  <c r="AL1373" i="2"/>
  <c r="AE1363" i="2"/>
  <c r="AS1363" i="2" s="1"/>
  <c r="AJ1363" i="2"/>
  <c r="AK1363" i="2" s="1"/>
  <c r="AL1363" i="2"/>
  <c r="AE1360" i="2"/>
  <c r="AS1360" i="2" s="1"/>
  <c r="AJ1360" i="2"/>
  <c r="AK1360" i="2" s="1"/>
  <c r="AL1360" i="2"/>
  <c r="AE1356" i="2"/>
  <c r="AS1356" i="2" s="1"/>
  <c r="AJ1356" i="2"/>
  <c r="AK1356" i="2" s="1"/>
  <c r="AL1356" i="2"/>
  <c r="AE1322" i="2"/>
  <c r="AS1322" i="2" s="1"/>
  <c r="AJ1322" i="2"/>
  <c r="AK1322" i="2" s="1"/>
  <c r="AL1322" i="2"/>
  <c r="AE1237" i="2"/>
  <c r="AS1237" i="2" s="1"/>
  <c r="AJ1237" i="2"/>
  <c r="AK1237" i="2" s="1"/>
  <c r="AL1237" i="2"/>
  <c r="AE1232" i="2"/>
  <c r="AS1232" i="2" s="1"/>
  <c r="AJ1232" i="2"/>
  <c r="AK1232" i="2" s="1"/>
  <c r="AL1232" i="2"/>
  <c r="AE1227" i="2"/>
  <c r="AS1227" i="2" s="1"/>
  <c r="AJ1227" i="2"/>
  <c r="AK1227" i="2" s="1"/>
  <c r="AL1227" i="2"/>
  <c r="AE1224" i="2"/>
  <c r="AS1224" i="2" s="1"/>
  <c r="AJ1224" i="2"/>
  <c r="AK1224" i="2" s="1"/>
  <c r="AL1224" i="2"/>
  <c r="AE1211" i="2"/>
  <c r="AS1211" i="2" s="1"/>
  <c r="AJ1211" i="2"/>
  <c r="AK1211" i="2" s="1"/>
  <c r="AL1211" i="2"/>
  <c r="AE1207" i="2"/>
  <c r="AS1207" i="2" s="1"/>
  <c r="AJ1207" i="2"/>
  <c r="AK1207" i="2" s="1"/>
  <c r="AL1207" i="2"/>
  <c r="AE1205" i="2"/>
  <c r="AS1205" i="2" s="1"/>
  <c r="AJ1205" i="2"/>
  <c r="AK1205" i="2" s="1"/>
  <c r="AL1205" i="2"/>
  <c r="AE1198" i="2"/>
  <c r="AS1198" i="2" s="1"/>
  <c r="AJ1198" i="2"/>
  <c r="AK1198" i="2" s="1"/>
  <c r="AL1198" i="2"/>
  <c r="AE1187" i="2"/>
  <c r="AS1187" i="2" s="1"/>
  <c r="AJ1187" i="2"/>
  <c r="AK1187" i="2" s="1"/>
  <c r="AL1187" i="2"/>
  <c r="AE1185" i="2"/>
  <c r="AS1185" i="2" s="1"/>
  <c r="AJ1185" i="2"/>
  <c r="AK1185" i="2" s="1"/>
  <c r="AL1185" i="2"/>
  <c r="AE1179" i="2"/>
  <c r="AS1179" i="2" s="1"/>
  <c r="AJ1179" i="2"/>
  <c r="AK1179" i="2" s="1"/>
  <c r="AL1179" i="2"/>
  <c r="AE1175" i="2"/>
  <c r="AS1175" i="2" s="1"/>
  <c r="AJ1175" i="2"/>
  <c r="AK1175" i="2" s="1"/>
  <c r="AL1175" i="2"/>
  <c r="AE1172" i="2"/>
  <c r="AS1172" i="2" s="1"/>
  <c r="AJ1172" i="2"/>
  <c r="AK1172" i="2" s="1"/>
  <c r="AL1172" i="2"/>
  <c r="AE1167" i="2"/>
  <c r="AS1167" i="2" s="1"/>
  <c r="AJ1167" i="2"/>
  <c r="AK1167" i="2" s="1"/>
  <c r="AL1167" i="2"/>
  <c r="AE1162" i="2"/>
  <c r="AS1162" i="2" s="1"/>
  <c r="AJ1162" i="2"/>
  <c r="AK1162" i="2" s="1"/>
  <c r="AL1162" i="2"/>
  <c r="AE1160" i="2"/>
  <c r="AS1160" i="2" s="1"/>
  <c r="AJ1160" i="2"/>
  <c r="AK1160" i="2" s="1"/>
  <c r="AL1160" i="2"/>
  <c r="AE1148" i="2"/>
  <c r="AS1148" i="2" s="1"/>
  <c r="AJ1148" i="2"/>
  <c r="AK1148" i="2" s="1"/>
  <c r="AL1148" i="2"/>
  <c r="AE1122" i="2"/>
  <c r="AS1122" i="2" s="1"/>
  <c r="AJ1122" i="2"/>
  <c r="AK1122" i="2" s="1"/>
  <c r="AL1122" i="2"/>
  <c r="AE1114" i="2"/>
  <c r="AS1114" i="2" s="1"/>
  <c r="AJ1114" i="2"/>
  <c r="AK1114" i="2" s="1"/>
  <c r="AL1114" i="2"/>
  <c r="AE1082" i="2"/>
  <c r="AS1082" i="2" s="1"/>
  <c r="AJ1082" i="2"/>
  <c r="AK1082" i="2" s="1"/>
  <c r="AL1082" i="2"/>
  <c r="AE1080" i="2"/>
  <c r="AS1080" i="2" s="1"/>
  <c r="AJ1080" i="2"/>
  <c r="AK1080" i="2" s="1"/>
  <c r="AL1080" i="2"/>
  <c r="AE1078" i="2"/>
  <c r="AS1078" i="2" s="1"/>
  <c r="AJ1078" i="2"/>
  <c r="AK1078" i="2" s="1"/>
  <c r="AL1078" i="2"/>
  <c r="AE1073" i="2"/>
  <c r="AS1073" i="2" s="1"/>
  <c r="AJ1073" i="2"/>
  <c r="AK1073" i="2" s="1"/>
  <c r="AL1073" i="2"/>
  <c r="AE1054" i="2"/>
  <c r="AS1054" i="2" s="1"/>
  <c r="AJ1054" i="2"/>
  <c r="AK1054" i="2" s="1"/>
  <c r="AL1054" i="2"/>
  <c r="AE1042" i="2"/>
  <c r="AS1042" i="2" s="1"/>
  <c r="AJ1042" i="2"/>
  <c r="AK1042" i="2" s="1"/>
  <c r="AL1042" i="2"/>
  <c r="AE1039" i="2"/>
  <c r="AS1039" i="2" s="1"/>
  <c r="AJ1039" i="2"/>
  <c r="AK1039" i="2" s="1"/>
  <c r="AL1039" i="2"/>
  <c r="AE1037" i="2"/>
  <c r="AS1037" i="2" s="1"/>
  <c r="AJ1037" i="2"/>
  <c r="AK1037" i="2" s="1"/>
  <c r="AL1037" i="2"/>
  <c r="AE1011" i="2"/>
  <c r="AS1011" i="2" s="1"/>
  <c r="AJ1011" i="2"/>
  <c r="AK1011" i="2" s="1"/>
  <c r="AL1011" i="2"/>
  <c r="AE1009" i="2"/>
  <c r="AS1009" i="2" s="1"/>
  <c r="AJ1009" i="2"/>
  <c r="AK1009" i="2" s="1"/>
  <c r="AL1009" i="2"/>
  <c r="AE811" i="2"/>
  <c r="AS811" i="2" s="1"/>
  <c r="AJ811" i="2"/>
  <c r="AK811" i="2" s="1"/>
  <c r="AL811" i="2"/>
  <c r="AE803" i="2"/>
  <c r="AS803" i="2" s="1"/>
  <c r="AJ803" i="2"/>
  <c r="AK803" i="2" s="1"/>
  <c r="AL803" i="2"/>
  <c r="AE797" i="2"/>
  <c r="AS797" i="2" s="1"/>
  <c r="AL797" i="2"/>
  <c r="AJ797" i="2"/>
  <c r="AK797" i="2" s="1"/>
  <c r="AE793" i="2"/>
  <c r="AS793" i="2" s="1"/>
  <c r="AL793" i="2"/>
  <c r="AJ793" i="2"/>
  <c r="AK793" i="2" s="1"/>
  <c r="AJ786" i="2"/>
  <c r="AK786" i="2" s="1"/>
  <c r="AE786" i="2"/>
  <c r="AS786" i="2" s="1"/>
  <c r="AL786" i="2"/>
  <c r="AE805" i="2"/>
  <c r="AS805" i="2" s="1"/>
  <c r="AL805" i="2"/>
  <c r="AJ805" i="2"/>
  <c r="AK805" i="2" s="1"/>
  <c r="AJ798" i="2"/>
  <c r="AK798" i="2" s="1"/>
  <c r="AE798" i="2"/>
  <c r="AS798" i="2" s="1"/>
  <c r="AL798" i="2"/>
  <c r="AE795" i="2"/>
  <c r="AS795" i="2" s="1"/>
  <c r="AJ795" i="2"/>
  <c r="AK795" i="2" s="1"/>
  <c r="AL795" i="2"/>
  <c r="AE792" i="2"/>
  <c r="AS792" i="2" s="1"/>
  <c r="AJ792" i="2"/>
  <c r="AK792" i="2" s="1"/>
  <c r="AL792" i="2"/>
  <c r="AE785" i="2"/>
  <c r="AS785" i="2" s="1"/>
  <c r="AL785" i="2"/>
  <c r="AJ785" i="2"/>
  <c r="AK785" i="2" s="1"/>
  <c r="AZ337" i="1"/>
  <c r="AZ357" i="1"/>
  <c r="AZ388" i="1"/>
  <c r="AZ352" i="1"/>
  <c r="AZ390" i="1"/>
  <c r="AZ354" i="1"/>
  <c r="AZ336" i="1"/>
  <c r="AZ335" i="1"/>
  <c r="AZ347" i="1"/>
  <c r="AZ361" i="1"/>
  <c r="AZ389" i="1"/>
  <c r="AZ353" i="1"/>
  <c r="AZ391" i="1"/>
  <c r="AZ355" i="1"/>
  <c r="AZ581" i="1"/>
  <c r="AZ350" i="1"/>
  <c r="AZ351" i="1"/>
  <c r="AJ689" i="2"/>
  <c r="AK689" i="2" s="1"/>
  <c r="AL689" i="2"/>
  <c r="AE689" i="2"/>
  <c r="AS689" i="2" s="1"/>
  <c r="AE681" i="2"/>
  <c r="AS681" i="2" s="1"/>
  <c r="AL681" i="2"/>
  <c r="AJ681" i="2"/>
  <c r="AK681" i="2" s="1"/>
  <c r="AE677" i="2"/>
  <c r="AS677" i="2" s="1"/>
  <c r="AJ677" i="2"/>
  <c r="AK677" i="2" s="1"/>
  <c r="AL677" i="2"/>
  <c r="AJ671" i="2"/>
  <c r="AK671" i="2" s="1"/>
  <c r="AL671" i="2"/>
  <c r="AE671" i="2"/>
  <c r="AS671" i="2" s="1"/>
  <c r="AE690" i="2"/>
  <c r="AS690" i="2" s="1"/>
  <c r="AJ690" i="2"/>
  <c r="AK690" i="2" s="1"/>
  <c r="AL690" i="2"/>
  <c r="AE688" i="2"/>
  <c r="AS688" i="2" s="1"/>
  <c r="AJ688" i="2"/>
  <c r="AK688" i="2" s="1"/>
  <c r="AL688" i="2"/>
  <c r="AJ679" i="2"/>
  <c r="AK679" i="2" s="1"/>
  <c r="AL679" i="2"/>
  <c r="AE679" i="2"/>
  <c r="AS679" i="2" s="1"/>
  <c r="AE676" i="2"/>
  <c r="AS676" i="2" s="1"/>
  <c r="AJ676" i="2"/>
  <c r="AK676" i="2" s="1"/>
  <c r="AL676" i="2"/>
  <c r="AE651" i="2"/>
  <c r="AS651" i="2" s="1"/>
  <c r="AL651" i="2"/>
  <c r="AJ651" i="2"/>
  <c r="AK651" i="2" s="1"/>
  <c r="AE646" i="2"/>
  <c r="AS646" i="2" s="1"/>
  <c r="AJ646" i="2"/>
  <c r="AK646" i="2" s="1"/>
  <c r="AL646" i="2"/>
  <c r="AE641" i="2"/>
  <c r="AS641" i="2" s="1"/>
  <c r="AJ641" i="2"/>
  <c r="AK641" i="2" s="1"/>
  <c r="AL641" i="2"/>
  <c r="AJ653" i="2"/>
  <c r="AK653" i="2" s="1"/>
  <c r="AL653" i="2"/>
  <c r="AE653" i="2"/>
  <c r="AS653" i="2" s="1"/>
  <c r="AJ649" i="2"/>
  <c r="AK649" i="2" s="1"/>
  <c r="AL649" i="2"/>
  <c r="AE649" i="2"/>
  <c r="AS649" i="2" s="1"/>
  <c r="AE643" i="2"/>
  <c r="AS643" i="2" s="1"/>
  <c r="AL643" i="2"/>
  <c r="AJ643" i="2"/>
  <c r="AK643" i="2" s="1"/>
  <c r="AJ631" i="2"/>
  <c r="AK631" i="2" s="1"/>
  <c r="AL631" i="2"/>
  <c r="AE631" i="2"/>
  <c r="AS631" i="2" s="1"/>
  <c r="AE611" i="2"/>
  <c r="AS611" i="2" s="1"/>
  <c r="AL611" i="2"/>
  <c r="AJ611" i="2"/>
  <c r="AK611" i="2" s="1"/>
  <c r="AJ603" i="2"/>
  <c r="AK603" i="2" s="1"/>
  <c r="AL603" i="2"/>
  <c r="AE603" i="2"/>
  <c r="AS603" i="2" s="1"/>
  <c r="AE604" i="2"/>
  <c r="AS604" i="2" s="1"/>
  <c r="AJ604" i="2"/>
  <c r="AK604" i="2" s="1"/>
  <c r="AL604" i="2"/>
  <c r="AJ601" i="2"/>
  <c r="AK601" i="2" s="1"/>
  <c r="AL601" i="2"/>
  <c r="AE601" i="2"/>
  <c r="AS601" i="2" s="1"/>
  <c r="AS597" i="2"/>
  <c r="AS590" i="2"/>
  <c r="AS583" i="2"/>
  <c r="AS569" i="2"/>
  <c r="AS576" i="2"/>
  <c r="AS316" i="2"/>
  <c r="AS308" i="2"/>
  <c r="AS292" i="2"/>
  <c r="AS281" i="2"/>
  <c r="AS315" i="2"/>
  <c r="AS310" i="2"/>
  <c r="AS306" i="2"/>
  <c r="AS297" i="2"/>
  <c r="AS293" i="2"/>
  <c r="AS290" i="2"/>
  <c r="AS284" i="2"/>
  <c r="AS262" i="2"/>
  <c r="AS314" i="2"/>
  <c r="AS298" i="2"/>
  <c r="AS295" i="2"/>
  <c r="AS285" i="2"/>
  <c r="AS252" i="2"/>
  <c r="AZ485" i="1"/>
  <c r="AZ464" i="1"/>
  <c r="AZ615" i="1"/>
  <c r="AZ463" i="1"/>
  <c r="AE704" i="2"/>
  <c r="AS704" i="2" s="1"/>
  <c r="AJ704" i="2"/>
  <c r="AK704" i="2" s="1"/>
  <c r="AL704" i="2"/>
  <c r="AE698" i="2"/>
  <c r="AS698" i="2" s="1"/>
  <c r="AL698" i="2"/>
  <c r="AJ698" i="2"/>
  <c r="AK698" i="2" s="1"/>
  <c r="AJ695" i="2"/>
  <c r="AK695" i="2" s="1"/>
  <c r="AE695" i="2"/>
  <c r="AS695" i="2" s="1"/>
  <c r="AL695" i="2"/>
  <c r="AE707" i="2"/>
  <c r="AS707" i="2" s="1"/>
  <c r="AJ707" i="2"/>
  <c r="AK707" i="2" s="1"/>
  <c r="AL707" i="2"/>
  <c r="AE700" i="2"/>
  <c r="AS700" i="2" s="1"/>
  <c r="AJ700" i="2"/>
  <c r="AK700" i="2" s="1"/>
  <c r="AL700" i="2"/>
  <c r="AE697" i="2"/>
  <c r="AS697" i="2" s="1"/>
  <c r="AJ697" i="2"/>
  <c r="AK697" i="2" s="1"/>
  <c r="AL697" i="2"/>
  <c r="AS243" i="2"/>
  <c r="L171" i="10"/>
  <c r="H171" i="10"/>
  <c r="AZ606" i="1"/>
  <c r="AZ425" i="1"/>
  <c r="AZ532" i="1"/>
  <c r="AZ472" i="1"/>
  <c r="AZ551" i="1"/>
  <c r="AZ298" i="1"/>
  <c r="AZ531" i="1"/>
  <c r="AZ468" i="1"/>
  <c r="AZ541" i="1"/>
  <c r="AZ773" i="1"/>
  <c r="AZ424" i="1"/>
  <c r="AZ433" i="1"/>
  <c r="AZ304" i="1"/>
  <c r="AZ780" i="1"/>
  <c r="AZ779" i="1"/>
  <c r="AZ782" i="1"/>
  <c r="AZ781" i="1"/>
  <c r="AZ698" i="1"/>
  <c r="AZ756" i="1"/>
  <c r="AZ699" i="1"/>
  <c r="AZ760" i="1"/>
  <c r="AZ772" i="1"/>
  <c r="AZ763" i="1"/>
  <c r="AZ769" i="1"/>
  <c r="AZ768" i="1"/>
  <c r="AZ767" i="1"/>
  <c r="AZ549" i="1"/>
  <c r="AZ700" i="1"/>
  <c r="AZ470" i="1"/>
  <c r="AZ467" i="1"/>
  <c r="AZ530" i="1"/>
  <c r="AZ575" i="1"/>
  <c r="AZ584" i="1"/>
  <c r="AZ608" i="1"/>
  <c r="AZ618" i="1"/>
  <c r="AZ466" i="1"/>
  <c r="AZ465" i="1"/>
  <c r="AZ412" i="1"/>
  <c r="AZ426" i="1"/>
  <c r="AZ550" i="1"/>
  <c r="AZ274" i="1"/>
  <c r="AZ548" i="1"/>
  <c r="AZ552" i="1"/>
  <c r="AZ302" i="1"/>
  <c r="AZ303" i="1"/>
  <c r="AZ273" i="1"/>
  <c r="AZ413" i="1"/>
  <c r="AZ416" i="1"/>
  <c r="AZ379" i="1"/>
  <c r="AZ384" i="1"/>
  <c r="AZ423" i="1"/>
  <c r="AZ380" i="1"/>
  <c r="AZ417" i="1"/>
  <c r="AZ383" i="1"/>
  <c r="AZ305" i="1"/>
  <c r="AZ272" i="1"/>
  <c r="AZ586" i="1"/>
  <c r="AZ587" i="1"/>
  <c r="AZ578" i="1"/>
  <c r="AZ577" i="1"/>
  <c r="AZ599" i="1"/>
  <c r="AZ644" i="1"/>
  <c r="AZ616" i="1"/>
  <c r="AZ705" i="1"/>
  <c r="AZ690" i="1"/>
  <c r="AZ371" i="1"/>
  <c r="AZ312" i="1"/>
  <c r="AZ691" i="1"/>
  <c r="AZ372" i="1"/>
  <c r="AZ414" i="1"/>
  <c r="AZ625" i="1"/>
  <c r="AZ591" i="1"/>
  <c r="AZ600" i="1"/>
  <c r="AZ583" i="1"/>
  <c r="AZ693" i="1"/>
  <c r="AZ617" i="1"/>
  <c r="AZ419" i="1"/>
  <c r="AZ418" i="1"/>
  <c r="AZ546" i="1"/>
  <c r="AZ300" i="1"/>
  <c r="AZ629" i="1"/>
  <c r="AZ477" i="1"/>
  <c r="AZ321" i="1"/>
  <c r="AZ711" i="1"/>
  <c r="AZ437" i="1"/>
  <c r="AZ316" i="1"/>
  <c r="AZ320" i="1"/>
  <c r="AZ39" i="1"/>
  <c r="AZ326" i="1"/>
  <c r="AZ714" i="1"/>
  <c r="AZ678" i="1"/>
  <c r="AZ442" i="1"/>
  <c r="AZ749" i="1"/>
  <c r="AZ640" i="1"/>
  <c r="AZ623" i="1"/>
  <c r="AZ624" i="1"/>
  <c r="AZ484" i="1"/>
  <c r="AZ641" i="1"/>
  <c r="AZ679" i="1"/>
  <c r="AZ602" i="1"/>
  <c r="AZ681" i="1"/>
  <c r="AZ682" i="1"/>
  <c r="AZ704" i="1"/>
  <c r="AZ542" i="1"/>
  <c r="AZ378" i="1"/>
  <c r="AZ301" i="1"/>
  <c r="AZ314" i="1"/>
  <c r="AZ313" i="1"/>
  <c r="AZ706" i="1"/>
  <c r="AZ592" i="1"/>
  <c r="AZ601" i="1"/>
  <c r="AZ626" i="1"/>
  <c r="AZ476" i="1"/>
  <c r="AZ436" i="1"/>
  <c r="AZ315" i="1"/>
  <c r="AZ432" i="1"/>
  <c r="AZ713" i="1"/>
  <c r="AZ639" i="1"/>
  <c r="AZ441" i="1"/>
  <c r="AZ634" i="1"/>
  <c r="AZ637" i="1"/>
  <c r="AZ443" i="1"/>
  <c r="AZ445" i="1"/>
  <c r="AZ444" i="1"/>
  <c r="AZ635" i="1"/>
  <c r="AZ636" i="1"/>
  <c r="AZ638" i="1"/>
  <c r="AZ630" i="1"/>
  <c r="AZ481" i="1"/>
  <c r="AZ322" i="1"/>
  <c r="AZ712" i="1"/>
  <c r="AZ480" i="1"/>
  <c r="E565" i="1"/>
  <c r="E548" i="1"/>
  <c r="E547" i="1"/>
  <c r="E563" i="1"/>
  <c r="E561" i="1"/>
  <c r="E556" i="1"/>
  <c r="E534" i="1"/>
  <c r="E531" i="1"/>
  <c r="E543" i="1"/>
  <c r="E532" i="1"/>
  <c r="E528" i="1"/>
  <c r="E527" i="1"/>
  <c r="E525" i="1"/>
  <c r="E522" i="1"/>
  <c r="E499" i="1"/>
  <c r="E493" i="1"/>
  <c r="E490" i="1"/>
  <c r="E489" i="1"/>
  <c r="E469" i="1"/>
  <c r="E468" i="1"/>
  <c r="E467" i="1"/>
  <c r="E454" i="1"/>
  <c r="E453" i="1"/>
  <c r="E451" i="1"/>
  <c r="E447" i="1"/>
  <c r="E446" i="1"/>
  <c r="E443" i="1"/>
  <c r="E442" i="1"/>
  <c r="E439" i="1"/>
  <c r="E437" i="1"/>
  <c r="E432" i="1"/>
  <c r="E425" i="1"/>
  <c r="E419" i="1"/>
  <c r="E401" i="1"/>
  <c r="E407" i="1"/>
  <c r="E394" i="1"/>
  <c r="E386" i="1"/>
  <c r="E385" i="1"/>
  <c r="E382" i="1"/>
  <c r="E373" i="1"/>
  <c r="E372" i="1"/>
  <c r="E370" i="1"/>
  <c r="E368" i="1"/>
  <c r="E356" i="1"/>
  <c r="E353" i="1"/>
  <c r="E336" i="1"/>
  <c r="E335" i="1"/>
  <c r="E333" i="1"/>
  <c r="E346" i="1"/>
  <c r="E345" i="1"/>
  <c r="E328" i="1"/>
  <c r="E320" i="1"/>
  <c r="AZ42" i="1"/>
  <c r="AZ742" i="1"/>
  <c r="AZ38" i="1"/>
  <c r="AZ43" i="1"/>
  <c r="AZ868" i="1"/>
  <c r="AZ40" i="1"/>
  <c r="AZ732" i="1"/>
  <c r="AZ908" i="1"/>
  <c r="AZ783" i="1"/>
  <c r="AZ875" i="1"/>
  <c r="AZ818" i="1"/>
  <c r="AZ759" i="1"/>
  <c r="AZ823" i="1"/>
  <c r="AZ976" i="1"/>
  <c r="AZ917" i="1"/>
  <c r="AZ870" i="1"/>
  <c r="AZ963" i="1"/>
  <c r="AZ753" i="1"/>
  <c r="AZ811" i="1"/>
  <c r="AZ739" i="1"/>
  <c r="AZ896" i="1"/>
  <c r="AZ986" i="1"/>
  <c r="AZ694" i="1"/>
  <c r="AZ764" i="1"/>
  <c r="AZ765" i="1"/>
  <c r="AZ829" i="1"/>
  <c r="AZ828" i="1"/>
  <c r="AZ922" i="1"/>
  <c r="AZ982" i="1"/>
  <c r="AZ921" i="1"/>
  <c r="AZ981" i="1"/>
  <c r="AZ740" i="1"/>
  <c r="AZ777" i="1"/>
  <c r="AZ841" i="1"/>
  <c r="AZ776" i="1"/>
  <c r="AZ888" i="1"/>
  <c r="AZ932" i="1"/>
  <c r="AZ842" i="1"/>
  <c r="AZ622" i="1"/>
  <c r="AZ831" i="1"/>
  <c r="AZ815" i="1"/>
  <c r="AZ909" i="1"/>
  <c r="AZ871" i="1"/>
  <c r="AZ906" i="1"/>
  <c r="AZ724" i="1"/>
  <c r="AZ793" i="1"/>
  <c r="AZ899" i="1"/>
  <c r="AZ792" i="1"/>
  <c r="AZ942" i="1"/>
  <c r="AZ854" i="1"/>
  <c r="AZ941" i="1"/>
  <c r="AZ727" i="1"/>
  <c r="AZ795" i="1"/>
  <c r="AZ861" i="1"/>
  <c r="AZ901" i="1"/>
  <c r="AZ798" i="1"/>
  <c r="AZ945" i="1"/>
  <c r="AZ725" i="1"/>
  <c r="AZ797" i="1"/>
  <c r="AZ859" i="1"/>
  <c r="AZ856" i="1"/>
  <c r="AZ794" i="1"/>
  <c r="AZ943" i="1"/>
  <c r="AZ865" i="1"/>
  <c r="AZ867" i="1"/>
  <c r="AZ866" i="1"/>
  <c r="AZ801" i="1"/>
  <c r="AZ863" i="1"/>
  <c r="AZ904" i="1"/>
  <c r="AZ948" i="1"/>
  <c r="AZ950" i="1"/>
  <c r="AZ952" i="1"/>
  <c r="AZ954" i="1"/>
  <c r="AZ956" i="1"/>
  <c r="AZ958" i="1"/>
  <c r="AZ960" i="1"/>
  <c r="AZ951" i="1"/>
  <c r="AZ953" i="1"/>
  <c r="AZ955" i="1"/>
  <c r="AZ957" i="1"/>
  <c r="AZ959" i="1"/>
  <c r="AZ961" i="1"/>
  <c r="AZ286" i="1"/>
  <c r="AZ758" i="1"/>
  <c r="AZ877" i="1"/>
  <c r="AZ876" i="1"/>
  <c r="AZ916" i="1"/>
  <c r="AZ974" i="1"/>
  <c r="AZ822" i="1"/>
  <c r="AZ878" i="1"/>
  <c r="AZ975" i="1"/>
  <c r="AZ791" i="1"/>
  <c r="AZ853" i="1"/>
  <c r="AZ897" i="1"/>
  <c r="AZ852" i="1"/>
  <c r="AZ790" i="1"/>
  <c r="AZ898" i="1"/>
  <c r="AZ947" i="1"/>
  <c r="AZ754" i="1"/>
  <c r="AZ819" i="1"/>
  <c r="AZ914" i="1"/>
  <c r="AZ971" i="1"/>
  <c r="AZ612" i="1"/>
  <c r="AZ755" i="1"/>
  <c r="AZ820" i="1"/>
  <c r="AZ972" i="1"/>
  <c r="AZ915" i="1"/>
  <c r="AZ410" i="1"/>
  <c r="AZ744" i="1"/>
  <c r="AZ741" i="1"/>
  <c r="AZ869" i="1"/>
  <c r="AZ962" i="1"/>
  <c r="AZ810" i="1"/>
  <c r="AZ895" i="1"/>
  <c r="AZ937" i="1"/>
  <c r="AZ913" i="1"/>
  <c r="AZ685" i="1"/>
  <c r="AZ757" i="1"/>
  <c r="AZ973" i="1"/>
  <c r="AZ604" i="1"/>
  <c r="AZ747" i="1"/>
  <c r="AZ910" i="1"/>
  <c r="AZ814" i="1"/>
  <c r="AZ987" i="1"/>
  <c r="AZ695" i="1"/>
  <c r="AZ766" i="1"/>
  <c r="AZ807" i="1"/>
  <c r="AZ881" i="1"/>
  <c r="AZ830" i="1"/>
  <c r="AZ923" i="1"/>
  <c r="AZ983" i="1"/>
  <c r="AZ771" i="1"/>
  <c r="AZ835" i="1"/>
  <c r="AZ847" i="1"/>
  <c r="AZ885" i="1"/>
  <c r="AZ836" i="1"/>
  <c r="AZ884" i="1"/>
  <c r="AZ928" i="1"/>
  <c r="AZ940" i="1"/>
  <c r="AZ770" i="1"/>
  <c r="AZ786" i="1"/>
  <c r="AZ927" i="1"/>
  <c r="AZ775" i="1"/>
  <c r="AZ787" i="1"/>
  <c r="AZ839" i="1"/>
  <c r="AZ840" i="1"/>
  <c r="AZ848" i="1"/>
  <c r="AZ774" i="1"/>
  <c r="AZ931" i="1"/>
  <c r="AZ718" i="1"/>
  <c r="AZ748" i="1"/>
  <c r="AZ849" i="1"/>
  <c r="AZ788" i="1"/>
  <c r="AZ816" i="1"/>
  <c r="AZ964" i="1"/>
  <c r="AZ746" i="1"/>
  <c r="AZ903" i="1"/>
  <c r="AZ800" i="1"/>
  <c r="AZ946" i="1"/>
  <c r="AZ728" i="1"/>
  <c r="AZ799" i="1"/>
  <c r="AZ796" i="1"/>
  <c r="AZ858" i="1"/>
  <c r="AZ862" i="1"/>
  <c r="AZ902" i="1"/>
  <c r="AZ647" i="1"/>
  <c r="AZ789" i="1"/>
  <c r="AZ726" i="1"/>
  <c r="AZ857" i="1"/>
  <c r="AZ860" i="1"/>
  <c r="AZ900" i="1"/>
  <c r="AZ944" i="1"/>
  <c r="AZ864" i="1"/>
  <c r="AZ802" i="1"/>
  <c r="AZ949" i="1"/>
  <c r="AZ275" i="1"/>
  <c r="AZ715" i="1"/>
  <c r="AZ702" i="1"/>
  <c r="AZ703" i="1"/>
  <c r="AZ708" i="1"/>
  <c r="AZ707" i="1"/>
  <c r="AZ717" i="1"/>
  <c r="AZ660" i="1"/>
  <c r="AZ734" i="1"/>
  <c r="AZ731" i="1"/>
  <c r="AZ661" i="1"/>
  <c r="AZ733" i="1"/>
  <c r="AZ735" i="1"/>
  <c r="AZ657" i="1"/>
  <c r="AZ737" i="1"/>
  <c r="AZ720" i="1"/>
  <c r="AZ722" i="1"/>
  <c r="AZ721" i="1"/>
  <c r="AZ723" i="1"/>
  <c r="AZ614" i="1"/>
  <c r="AZ689" i="1"/>
  <c r="AZ605" i="1"/>
  <c r="AZ701" i="1"/>
  <c r="AZ431" i="1"/>
  <c r="AZ697" i="1"/>
  <c r="AZ710" i="1"/>
  <c r="AZ709" i="1"/>
  <c r="AZ659" i="1"/>
  <c r="AZ730" i="1"/>
  <c r="AZ658" i="1"/>
  <c r="AZ736" i="1"/>
  <c r="AZ405" i="1"/>
  <c r="AZ729" i="1"/>
  <c r="AZ686" i="1"/>
  <c r="AZ611" i="1"/>
  <c r="AZ580" i="1"/>
  <c r="AZ613" i="1"/>
  <c r="AZ687" i="1"/>
  <c r="AZ676" i="1"/>
  <c r="AZ603" i="1"/>
  <c r="AZ642" i="1"/>
  <c r="AZ479" i="1"/>
  <c r="AZ621" i="1"/>
  <c r="AZ590" i="1"/>
  <c r="AZ628" i="1"/>
  <c r="AZ627" i="1"/>
  <c r="AZ643" i="1"/>
  <c r="AZ631" i="1"/>
  <c r="AZ645" i="1"/>
  <c r="AZ646" i="1"/>
  <c r="AZ607" i="1"/>
  <c r="AZ677" i="1"/>
  <c r="AZ593" i="1"/>
  <c r="AZ650" i="1"/>
  <c r="AZ651" i="1"/>
  <c r="AZ596" i="1"/>
  <c r="AZ652" i="1"/>
  <c r="AZ594" i="1"/>
  <c r="AZ654" i="1"/>
  <c r="AZ662" i="1"/>
  <c r="AZ664" i="1"/>
  <c r="AZ666" i="1"/>
  <c r="AZ668" i="1"/>
  <c r="AZ670" i="1"/>
  <c r="AZ672" i="1"/>
  <c r="AZ674" i="1"/>
  <c r="AZ663" i="1"/>
  <c r="AZ665" i="1"/>
  <c r="AZ667" i="1"/>
  <c r="AZ669" i="1"/>
  <c r="AZ671" i="1"/>
  <c r="AZ673" i="1"/>
  <c r="AZ675" i="1"/>
  <c r="AZ648" i="1"/>
  <c r="AZ649" i="1"/>
  <c r="AZ598" i="1"/>
  <c r="AZ620" i="1"/>
  <c r="AZ619" i="1"/>
  <c r="AZ610" i="1"/>
  <c r="AZ684" i="1"/>
  <c r="AZ632" i="1"/>
  <c r="AZ633" i="1"/>
  <c r="AZ566" i="1"/>
  <c r="AZ656" i="1"/>
  <c r="AZ597" i="1"/>
  <c r="AZ653" i="1"/>
  <c r="AZ595" i="1"/>
  <c r="AZ655" i="1"/>
  <c r="AZ469" i="1"/>
  <c r="AZ683" i="1"/>
  <c r="AZ473" i="1"/>
  <c r="AZ462" i="1"/>
  <c r="AZ576" i="1"/>
  <c r="AZ482" i="1"/>
  <c r="AZ538" i="1"/>
  <c r="AZ540" i="1"/>
  <c r="AZ582" i="1"/>
  <c r="AZ483" i="1"/>
  <c r="AZ553" i="1"/>
  <c r="AZ486" i="1"/>
  <c r="AZ554" i="1"/>
  <c r="AZ487" i="1"/>
  <c r="AZ543" i="1"/>
  <c r="AZ585" i="1"/>
  <c r="AZ415" i="1"/>
  <c r="AZ555" i="1"/>
  <c r="AZ558" i="1"/>
  <c r="AZ560" i="1"/>
  <c r="AZ559" i="1"/>
  <c r="AZ562" i="1"/>
  <c r="AZ564" i="1"/>
  <c r="AZ561" i="1"/>
  <c r="AZ568" i="1"/>
  <c r="AZ571" i="1"/>
  <c r="AZ458" i="1"/>
  <c r="AZ570" i="1"/>
  <c r="AZ572" i="1"/>
  <c r="AZ557" i="1"/>
  <c r="AZ579" i="1"/>
  <c r="AZ411" i="1"/>
  <c r="AZ471" i="1"/>
  <c r="AZ474" i="1"/>
  <c r="AZ574" i="1"/>
  <c r="AZ370" i="1"/>
  <c r="AZ475" i="1"/>
  <c r="AZ478" i="1"/>
  <c r="AZ534" i="1"/>
  <c r="AZ440" i="1"/>
  <c r="AZ544" i="1"/>
  <c r="AZ545" i="1"/>
  <c r="AZ563" i="1"/>
  <c r="AZ565" i="1"/>
  <c r="AZ556" i="1"/>
  <c r="AZ567" i="1"/>
  <c r="AZ569" i="1"/>
  <c r="AZ573" i="1"/>
  <c r="AZ539" i="1"/>
  <c r="AZ547" i="1"/>
  <c r="AZ368" i="1"/>
  <c r="AZ421" i="1"/>
  <c r="AZ377" i="1"/>
  <c r="AZ429" i="1"/>
  <c r="AZ430" i="1"/>
  <c r="AZ435" i="1"/>
  <c r="AZ434" i="1"/>
  <c r="AZ446" i="1"/>
  <c r="AZ439" i="1"/>
  <c r="AZ438" i="1"/>
  <c r="AZ401" i="1"/>
  <c r="AZ447" i="1"/>
  <c r="AZ448" i="1"/>
  <c r="AZ400" i="1"/>
  <c r="AZ403" i="1"/>
  <c r="AZ450" i="1"/>
  <c r="AZ449" i="1"/>
  <c r="AZ456" i="1"/>
  <c r="AZ459" i="1"/>
  <c r="AZ406" i="1"/>
  <c r="AZ453" i="1"/>
  <c r="AZ454" i="1"/>
  <c r="AZ367" i="1"/>
  <c r="AZ420" i="1"/>
  <c r="AZ369" i="1"/>
  <c r="AZ422" i="1"/>
  <c r="AZ461" i="1"/>
  <c r="AZ408" i="1"/>
  <c r="AZ427" i="1"/>
  <c r="AZ428" i="1"/>
  <c r="AZ409" i="1"/>
  <c r="AZ460" i="1"/>
  <c r="AZ451" i="1"/>
  <c r="AZ404" i="1"/>
  <c r="AZ452" i="1"/>
  <c r="AZ402" i="1"/>
  <c r="AZ455" i="1"/>
  <c r="AZ407" i="1"/>
  <c r="AZ457" i="1"/>
  <c r="AZ323" i="1"/>
  <c r="AZ325" i="1"/>
  <c r="AZ381" i="1"/>
  <c r="AZ324" i="1"/>
  <c r="AZ382" i="1"/>
  <c r="AZ385" i="1"/>
  <c r="AZ386" i="1"/>
  <c r="AZ299" i="1"/>
  <c r="AZ288" i="1"/>
  <c r="AZ287" i="1"/>
  <c r="AZ278" i="1"/>
  <c r="AZ375" i="1"/>
  <c r="AZ376" i="1"/>
  <c r="AZ387" i="1"/>
  <c r="AZ277" i="1"/>
  <c r="AZ289" i="1"/>
  <c r="AZ307" i="1"/>
  <c r="AZ308" i="1"/>
  <c r="AZ310" i="1"/>
  <c r="AZ309" i="1"/>
  <c r="AZ319" i="1"/>
  <c r="AZ276" i="1"/>
  <c r="AZ292" i="1"/>
  <c r="AZ280" i="1"/>
  <c r="AZ279" i="1"/>
  <c r="AZ281" i="1"/>
  <c r="AZ293" i="1"/>
  <c r="AZ282" i="1"/>
  <c r="AZ284" i="1"/>
  <c r="AZ294" i="1"/>
  <c r="AZ290" i="1"/>
  <c r="AZ296" i="1"/>
  <c r="AZ291" i="1"/>
  <c r="AZ306" i="1"/>
  <c r="AZ311" i="1"/>
  <c r="AZ318" i="1"/>
  <c r="AZ317" i="1"/>
  <c r="AZ297" i="1"/>
  <c r="AZ283" i="1"/>
  <c r="AZ285" i="1"/>
  <c r="AZ295" i="1"/>
  <c r="AZ41" i="1"/>
  <c r="AZ44" i="1"/>
  <c r="BA5" i="2"/>
  <c r="E965" i="1"/>
  <c r="E1202" i="1"/>
  <c r="E1047" i="1"/>
  <c r="E1045" i="1"/>
  <c r="E1087" i="1"/>
  <c r="E1089" i="1"/>
  <c r="E1028" i="1"/>
  <c r="E807" i="1"/>
  <c r="J171" i="10"/>
  <c r="F171" i="10"/>
  <c r="E1418" i="1"/>
  <c r="E1416" i="1"/>
  <c r="E1398" i="1"/>
  <c r="E1417" i="1"/>
  <c r="E1403" i="1"/>
  <c r="E1397" i="1"/>
  <c r="E1402" i="1"/>
  <c r="E1414" i="1"/>
  <c r="E1412" i="1"/>
  <c r="E1410" i="1"/>
  <c r="E1408" i="1"/>
  <c r="E1406" i="1"/>
  <c r="E1404" i="1"/>
  <c r="E1415" i="1"/>
  <c r="E1413" i="1"/>
  <c r="E1411" i="1"/>
  <c r="E1409" i="1"/>
  <c r="E1407" i="1"/>
  <c r="E1405" i="1"/>
  <c r="E1401" i="1"/>
  <c r="E1400" i="1"/>
  <c r="E1399" i="1"/>
  <c r="E1376" i="1"/>
  <c r="E1369" i="1"/>
  <c r="E1382" i="1"/>
  <c r="E1371" i="1"/>
  <c r="E1023" i="1"/>
  <c r="E1156" i="1"/>
  <c r="E1128" i="1"/>
  <c r="E882" i="1"/>
  <c r="E203" i="1"/>
  <c r="E408" i="1"/>
  <c r="E222" i="1"/>
  <c r="E220" i="1"/>
  <c r="E260" i="1"/>
  <c r="E621" i="1"/>
  <c r="E987" i="1"/>
  <c r="E981" i="1"/>
  <c r="E972" i="1"/>
  <c r="E964" i="1"/>
  <c r="E958" i="1"/>
  <c r="E951" i="1"/>
  <c r="E949" i="1"/>
  <c r="E933" i="1"/>
  <c r="E931" i="1"/>
  <c r="E928" i="1"/>
  <c r="E919" i="1"/>
  <c r="E874" i="1"/>
  <c r="E826" i="1"/>
  <c r="E722" i="1"/>
  <c r="E710" i="1"/>
  <c r="E1036" i="1"/>
  <c r="E1125" i="1"/>
  <c r="E1062" i="1"/>
  <c r="AY5" i="2"/>
  <c r="AZ5" i="2"/>
  <c r="E715" i="1"/>
  <c r="E711" i="1"/>
  <c r="E197" i="1"/>
  <c r="E196" i="1"/>
  <c r="E194" i="1"/>
  <c r="E193" i="1"/>
  <c r="E411" i="1"/>
  <c r="E236" i="1"/>
  <c r="E162" i="1"/>
  <c r="E872" i="1"/>
  <c r="E868" i="1"/>
  <c r="E657" i="1"/>
  <c r="E513" i="1"/>
  <c r="E512" i="1"/>
  <c r="E507" i="1"/>
  <c r="E1239" i="1"/>
  <c r="E1235" i="1"/>
  <c r="E1229" i="1"/>
  <c r="E1090" i="1"/>
  <c r="E1048" i="1"/>
  <c r="E1046" i="1"/>
  <c r="E1032" i="1"/>
  <c r="E1024" i="1"/>
  <c r="E1020" i="1"/>
  <c r="E1018" i="1"/>
  <c r="E1014" i="1"/>
  <c r="E1372" i="1"/>
  <c r="E1361" i="1"/>
  <c r="E1359" i="1"/>
  <c r="E1357" i="1"/>
  <c r="E1355" i="1"/>
  <c r="E1353" i="1"/>
  <c r="E1094" i="1"/>
  <c r="E1026" i="1"/>
  <c r="E1003" i="1"/>
  <c r="E1001" i="1"/>
  <c r="E1323" i="1"/>
  <c r="E1316" i="1"/>
  <c r="E1238" i="1"/>
  <c r="E1236" i="1"/>
  <c r="E1234" i="1"/>
  <c r="E1230" i="1"/>
  <c r="E1228" i="1"/>
  <c r="E1226" i="1"/>
  <c r="E1055" i="1"/>
  <c r="E1051" i="1"/>
  <c r="E1049" i="1"/>
  <c r="E1029" i="1"/>
  <c r="E1021" i="1"/>
  <c r="E1015" i="1"/>
  <c r="E1002" i="1"/>
  <c r="E1000" i="1"/>
  <c r="E1341" i="1"/>
  <c r="E1339" i="1"/>
  <c r="E1337" i="1"/>
  <c r="E1335" i="1"/>
  <c r="E1333" i="1"/>
  <c r="E1331" i="1"/>
  <c r="E1329" i="1"/>
  <c r="E1327" i="1"/>
  <c r="E1300" i="1"/>
  <c r="E1292" i="1"/>
  <c r="E1290" i="1"/>
  <c r="E1288" i="1"/>
  <c r="E1286" i="1"/>
  <c r="E1284" i="1"/>
  <c r="E1282" i="1"/>
  <c r="E1280" i="1"/>
  <c r="E1274" i="1"/>
  <c r="E1266" i="1"/>
  <c r="E1352" i="1"/>
  <c r="E1344" i="1"/>
  <c r="E1340" i="1"/>
  <c r="E1338" i="1"/>
  <c r="E1336" i="1"/>
  <c r="E1334" i="1"/>
  <c r="E1332" i="1"/>
  <c r="E1330" i="1"/>
  <c r="E1328" i="1"/>
  <c r="E1324" i="1"/>
  <c r="E1311" i="1"/>
  <c r="E1307" i="1"/>
  <c r="E1299" i="1"/>
  <c r="E1297" i="1"/>
  <c r="E1293" i="1"/>
  <c r="E1291" i="1"/>
  <c r="E1289" i="1"/>
  <c r="E1287" i="1"/>
  <c r="E1285" i="1"/>
  <c r="E1283" i="1"/>
  <c r="E1281" i="1"/>
  <c r="E1279" i="1"/>
  <c r="E1275" i="1"/>
  <c r="E1253" i="1"/>
  <c r="E1249" i="1"/>
  <c r="E1366" i="1"/>
  <c r="E1375" i="1"/>
  <c r="E1350" i="1"/>
  <c r="E1348" i="1"/>
  <c r="E1346" i="1"/>
  <c r="E1342" i="1"/>
  <c r="E1367" i="1"/>
  <c r="E1351" i="1"/>
  <c r="E1349" i="1"/>
  <c r="E1347" i="1"/>
  <c r="E1345" i="1"/>
  <c r="E1343" i="1"/>
  <c r="E1368" i="1"/>
  <c r="E1370" i="1"/>
  <c r="E1326" i="1"/>
  <c r="E1325" i="1"/>
  <c r="E1320" i="1"/>
  <c r="E1319" i="1"/>
  <c r="E1318" i="1"/>
  <c r="E1317" i="1"/>
  <c r="E1315" i="1"/>
  <c r="E1314" i="1"/>
  <c r="E1313" i="1"/>
  <c r="E1312" i="1"/>
  <c r="E1310" i="1"/>
  <c r="E1309" i="1"/>
  <c r="E1308" i="1"/>
  <c r="E1306" i="1"/>
  <c r="E1305" i="1"/>
  <c r="E1304" i="1"/>
  <c r="E1303" i="1"/>
  <c r="E1302" i="1"/>
  <c r="E1301" i="1"/>
  <c r="E1298" i="1"/>
  <c r="E1296" i="1"/>
  <c r="E1295" i="1"/>
  <c r="E1294" i="1"/>
  <c r="E1278" i="1"/>
  <c r="E1277" i="1"/>
  <c r="E1276" i="1"/>
  <c r="E1273" i="1"/>
  <c r="E1272" i="1"/>
  <c r="E1271" i="1"/>
  <c r="E1270" i="1"/>
  <c r="E1269" i="1"/>
  <c r="E1268" i="1"/>
  <c r="E1267" i="1"/>
  <c r="E1265" i="1"/>
  <c r="E1257" i="1"/>
  <c r="E1246" i="1"/>
  <c r="E1245" i="1"/>
  <c r="E1244" i="1"/>
  <c r="E1264" i="1"/>
  <c r="E1256" i="1"/>
  <c r="E1254" i="1"/>
  <c r="E1252" i="1"/>
  <c r="E1250" i="1"/>
  <c r="E1248" i="1"/>
  <c r="E1255" i="1"/>
  <c r="E1251" i="1"/>
  <c r="E1247" i="1"/>
  <c r="E1262" i="1"/>
  <c r="E1260" i="1"/>
  <c r="E1258" i="1"/>
  <c r="E1263" i="1"/>
  <c r="E1261" i="1"/>
  <c r="E1259" i="1"/>
  <c r="E1242" i="1"/>
  <c r="E1240" i="1"/>
  <c r="E1243" i="1"/>
  <c r="E1241" i="1"/>
  <c r="E1181" i="1"/>
  <c r="E1177" i="1"/>
  <c r="E1168" i="1"/>
  <c r="E1131" i="1"/>
  <c r="E1126" i="1"/>
  <c r="E1124" i="1"/>
  <c r="E1129" i="1"/>
  <c r="E1127" i="1"/>
  <c r="E1083" i="1"/>
  <c r="E1092" i="1"/>
  <c r="E1071" i="1"/>
  <c r="E1033" i="1"/>
  <c r="E1025" i="1"/>
  <c r="E1019" i="1"/>
  <c r="E1017" i="1"/>
  <c r="E1004" i="1"/>
  <c r="E109" i="1"/>
  <c r="E1068" i="1"/>
  <c r="E995" i="1"/>
  <c r="E1030" i="1"/>
  <c r="E920" i="1"/>
  <c r="E885" i="1"/>
  <c r="E810" i="1"/>
  <c r="E494" i="1"/>
  <c r="E484" i="1"/>
  <c r="E712" i="1"/>
  <c r="BB5" i="2"/>
  <c r="E111" i="1"/>
  <c r="E231" i="1"/>
  <c r="E230" i="1"/>
  <c r="E227" i="1"/>
  <c r="E225" i="1"/>
  <c r="E106" i="1"/>
  <c r="E105" i="1"/>
  <c r="E88" i="1"/>
  <c r="E502" i="1"/>
  <c r="E99" i="1"/>
  <c r="E190" i="1"/>
  <c r="E402" i="1"/>
  <c r="E258" i="1"/>
  <c r="E229" i="1"/>
  <c r="E189" i="1"/>
  <c r="E1142" i="1"/>
  <c r="E1141" i="1"/>
  <c r="E1138" i="1"/>
  <c r="E1136" i="1"/>
  <c r="E1135" i="1"/>
  <c r="E1134" i="1"/>
  <c r="E1133" i="1"/>
  <c r="E1165" i="1"/>
  <c r="E1170" i="1"/>
  <c r="E1154" i="1"/>
  <c r="E1132" i="1"/>
  <c r="E1117" i="1"/>
  <c r="E1072" i="1"/>
  <c r="E1085" i="1"/>
  <c r="E1091" i="1"/>
  <c r="E1086" i="1"/>
  <c r="E1088" i="1"/>
  <c r="E1084" i="1"/>
  <c r="E1061" i="1"/>
  <c r="E1034" i="1"/>
  <c r="E930" i="1"/>
  <c r="E708" i="1"/>
  <c r="E500" i="1"/>
  <c r="E495" i="1"/>
  <c r="E122" i="1"/>
  <c r="E675" i="1"/>
  <c r="E665" i="1"/>
  <c r="E237" i="1"/>
  <c r="E497" i="1"/>
  <c r="E472" i="1"/>
  <c r="E217" i="1"/>
  <c r="E206" i="1"/>
  <c r="E96" i="1"/>
  <c r="E87" i="1"/>
  <c r="E240" i="1"/>
  <c r="E146" i="1"/>
  <c r="E103" i="1"/>
  <c r="E1571" i="1"/>
  <c r="E1564" i="1"/>
  <c r="E1563" i="1"/>
  <c r="E1562" i="1"/>
  <c r="E1212" i="1"/>
  <c r="E1214" i="1"/>
  <c r="E1209" i="1"/>
  <c r="E1208" i="1"/>
  <c r="E1203" i="1"/>
  <c r="E1201" i="1"/>
  <c r="E1200" i="1"/>
  <c r="E1199" i="1"/>
  <c r="E1197" i="1"/>
  <c r="E1195" i="1"/>
  <c r="E1189" i="1"/>
  <c r="E1221" i="1"/>
  <c r="E1219" i="1"/>
  <c r="E1217" i="1"/>
  <c r="E1215" i="1"/>
  <c r="E1213" i="1"/>
  <c r="E1222" i="1"/>
  <c r="E1220" i="1"/>
  <c r="E1218" i="1"/>
  <c r="E1216" i="1"/>
  <c r="E1192" i="1"/>
  <c r="E1183" i="1"/>
  <c r="E1182" i="1"/>
  <c r="E1194" i="1"/>
  <c r="E1193" i="1"/>
  <c r="E1191" i="1"/>
  <c r="E1190" i="1"/>
  <c r="E1180" i="1"/>
  <c r="E1178" i="1"/>
  <c r="E1188" i="1"/>
  <c r="E1151" i="1"/>
  <c r="E1158" i="1"/>
  <c r="E1166" i="1"/>
  <c r="E1159" i="1"/>
  <c r="E1157" i="1"/>
  <c r="E1153" i="1"/>
  <c r="E1150" i="1"/>
  <c r="E1149" i="1"/>
  <c r="E1147" i="1"/>
  <c r="E1146" i="1"/>
  <c r="E1144" i="1"/>
  <c r="E1140" i="1"/>
  <c r="E1139" i="1"/>
  <c r="E1137" i="1"/>
  <c r="E1173" i="1"/>
  <c r="E1171" i="1"/>
  <c r="E1152" i="1"/>
  <c r="E1163" i="1"/>
  <c r="E1145" i="1"/>
  <c r="E1123" i="1"/>
  <c r="E1118" i="1"/>
  <c r="E1105" i="1"/>
  <c r="E1111" i="1"/>
  <c r="E1115" i="1"/>
  <c r="E1112" i="1"/>
  <c r="E1109" i="1"/>
  <c r="E1108" i="1"/>
  <c r="E1106" i="1"/>
  <c r="E1093" i="1"/>
  <c r="E1130" i="1"/>
  <c r="E1116" i="1"/>
  <c r="E1121" i="1"/>
  <c r="E1107" i="1"/>
  <c r="E1120" i="1"/>
  <c r="E1113" i="1"/>
  <c r="E1075" i="1"/>
  <c r="E1066" i="1"/>
  <c r="E1070" i="1"/>
  <c r="E1065" i="1"/>
  <c r="E1063" i="1"/>
  <c r="E1060" i="1"/>
  <c r="E1058" i="1"/>
  <c r="E1057" i="1"/>
  <c r="E1076" i="1"/>
  <c r="E1069" i="1"/>
  <c r="E1056" i="1"/>
  <c r="E1074" i="1"/>
  <c r="E1059" i="1"/>
  <c r="E993" i="1"/>
  <c r="E999" i="1"/>
  <c r="E994" i="1"/>
  <c r="E998" i="1"/>
  <c r="E997" i="1"/>
  <c r="E890" i="1"/>
  <c r="E869" i="1"/>
  <c r="E660" i="1"/>
  <c r="E542" i="1"/>
  <c r="E538" i="1"/>
  <c r="E510" i="1"/>
  <c r="E508" i="1"/>
  <c r="E503" i="1"/>
  <c r="E361" i="1"/>
  <c r="E357" i="1"/>
  <c r="E355" i="1"/>
  <c r="E313" i="1"/>
  <c r="E311" i="1"/>
  <c r="E307" i="1"/>
  <c r="E305" i="1"/>
  <c r="E301" i="1"/>
  <c r="E299" i="1"/>
  <c r="E278" i="1"/>
  <c r="E263" i="1"/>
  <c r="E253" i="1"/>
  <c r="E232" i="1"/>
  <c r="E228" i="1"/>
  <c r="E226" i="1"/>
  <c r="E224" i="1"/>
  <c r="E223" i="1"/>
  <c r="E210" i="1"/>
  <c r="E209" i="1"/>
  <c r="E108" i="1"/>
  <c r="E636" i="1"/>
  <c r="E94" i="1"/>
  <c r="E86" i="1"/>
  <c r="E487" i="1"/>
  <c r="E331" i="1"/>
  <c r="E317" i="1"/>
  <c r="E93" i="1"/>
  <c r="E152" i="1"/>
  <c r="E138" i="1"/>
  <c r="E132" i="1"/>
  <c r="E101" i="1"/>
  <c r="E97" i="1"/>
  <c r="E90" i="1"/>
  <c r="E1053" i="1"/>
  <c r="E1050" i="1"/>
  <c r="E1064" i="1"/>
  <c r="E1052" i="1"/>
  <c r="E1041" i="1"/>
  <c r="E1044" i="1"/>
  <c r="E1031" i="1"/>
  <c r="E1027" i="1"/>
  <c r="E1013" i="1"/>
  <c r="E1007" i="1"/>
  <c r="E1006" i="1"/>
  <c r="E970" i="1"/>
  <c r="E976" i="1"/>
  <c r="AU5" i="2"/>
  <c r="E143" i="1"/>
  <c r="E120" i="1"/>
  <c r="E1022" i="1"/>
  <c r="E1016" i="1"/>
  <c r="E1008" i="1"/>
  <c r="E1035" i="1"/>
  <c r="E992" i="1"/>
  <c r="E989" i="1"/>
  <c r="E979" i="1"/>
  <c r="E483" i="1"/>
  <c r="E481" i="1"/>
  <c r="E477" i="1"/>
  <c r="E475" i="1"/>
  <c r="E464" i="1"/>
  <c r="E460" i="1"/>
  <c r="E424" i="1"/>
  <c r="E420" i="1"/>
  <c r="E363" i="1"/>
  <c r="E164" i="1"/>
  <c r="E155" i="1"/>
  <c r="E153" i="1"/>
  <c r="E137" i="1"/>
  <c r="E135" i="1"/>
  <c r="E133" i="1"/>
  <c r="E131" i="1"/>
  <c r="E119" i="1"/>
  <c r="E118" i="1"/>
  <c r="E116" i="1"/>
  <c r="E340" i="1"/>
  <c r="E332" i="1"/>
  <c r="E330" i="1"/>
  <c r="E323" i="1"/>
  <c r="E350" i="1"/>
  <c r="E961" i="1"/>
  <c r="E959" i="1"/>
  <c r="E971" i="1"/>
  <c r="E339" i="1"/>
  <c r="E338" i="1"/>
  <c r="E937" i="1"/>
  <c r="E904" i="1"/>
  <c r="E915" i="1"/>
  <c r="E434" i="1"/>
  <c r="E128" i="1"/>
  <c r="E365" i="1"/>
  <c r="E761" i="1"/>
  <c r="E289" i="1"/>
  <c r="E862" i="1"/>
  <c r="E878" i="1"/>
  <c r="E877" i="1"/>
  <c r="E870" i="1"/>
  <c r="E849" i="1"/>
  <c r="E859" i="1"/>
  <c r="E856" i="1"/>
  <c r="E857" i="1"/>
  <c r="E391" i="1"/>
  <c r="E516" i="1"/>
  <c r="E300" i="1"/>
  <c r="E515" i="1"/>
  <c r="E546" i="1"/>
  <c r="E842" i="1"/>
  <c r="T1747" i="2"/>
  <c r="T1748" i="2" s="1"/>
  <c r="E794" i="1"/>
  <c r="E685" i="1"/>
  <c r="E635" i="1"/>
  <c r="Z1747" i="2"/>
  <c r="K1747" i="2"/>
  <c r="K1748" i="2" s="1"/>
  <c r="E159" i="1"/>
  <c r="E478" i="1"/>
  <c r="E371" i="1"/>
  <c r="E609" i="1"/>
  <c r="E479" i="1"/>
  <c r="E476" i="1"/>
  <c r="E473" i="1"/>
  <c r="E470" i="1"/>
  <c r="E461" i="1"/>
  <c r="E430" i="1"/>
  <c r="E423" i="1"/>
  <c r="E421" i="1"/>
  <c r="E392" i="1"/>
  <c r="E378" i="1"/>
  <c r="E369" i="1"/>
  <c r="E360" i="1"/>
  <c r="E201" i="1"/>
  <c r="E195" i="1"/>
  <c r="E154" i="1"/>
  <c r="E130" i="1"/>
  <c r="E165" i="1"/>
  <c r="E471" i="1"/>
  <c r="E492" i="1"/>
  <c r="E397" i="1"/>
  <c r="E383" i="1"/>
  <c r="E486" i="1"/>
  <c r="E435" i="1"/>
  <c r="E426" i="1"/>
  <c r="E414" i="1"/>
  <c r="E376" i="1"/>
  <c r="E200" i="1"/>
  <c r="E199" i="1"/>
  <c r="E192" i="1"/>
  <c r="E160" i="1"/>
  <c r="E157" i="1"/>
  <c r="E151" i="1"/>
  <c r="E150" i="1"/>
  <c r="E145" i="1"/>
  <c r="E140" i="1"/>
  <c r="E126" i="1"/>
  <c r="E124" i="1"/>
  <c r="E123" i="1"/>
  <c r="E121" i="1"/>
  <c r="E117" i="1"/>
  <c r="E113" i="1"/>
  <c r="E545" i="1"/>
  <c r="E529" i="1"/>
  <c r="E533" i="1"/>
  <c r="E302" i="1"/>
  <c r="E277" i="1"/>
  <c r="E524" i="1"/>
  <c r="E498" i="1"/>
  <c r="E149" i="1"/>
  <c r="E147" i="1"/>
  <c r="E337" i="1"/>
  <c r="E496" i="1"/>
  <c r="E517" i="1"/>
  <c r="E514" i="1"/>
  <c r="E506" i="1"/>
  <c r="E504" i="1"/>
  <c r="E511" i="1"/>
  <c r="E501" i="1"/>
  <c r="E474" i="1"/>
  <c r="E466" i="1"/>
  <c r="E418" i="1"/>
  <c r="E456" i="1"/>
  <c r="E450" i="1"/>
  <c r="E422" i="1"/>
  <c r="E429" i="1"/>
  <c r="E448" i="1"/>
  <c r="E445" i="1"/>
  <c r="E444" i="1"/>
  <c r="E452" i="1"/>
  <c r="E417" i="1"/>
  <c r="E427" i="1"/>
  <c r="E428" i="1"/>
  <c r="E438" i="1"/>
  <c r="E433" i="1"/>
  <c r="E431" i="1"/>
  <c r="E436" i="1"/>
  <c r="E403" i="1"/>
  <c r="E358" i="1"/>
  <c r="E354" i="1"/>
  <c r="E352" i="1"/>
  <c r="E359" i="1"/>
  <c r="E348" i="1"/>
  <c r="E344" i="1"/>
  <c r="E324" i="1"/>
  <c r="E329" i="1"/>
  <c r="E312" i="1"/>
  <c r="E318" i="1"/>
  <c r="E279" i="1"/>
  <c r="E291" i="1"/>
  <c r="E294" i="1"/>
  <c r="E303" i="1"/>
  <c r="E304" i="1"/>
  <c r="E273" i="1"/>
  <c r="E275" i="1"/>
  <c r="E283" i="1"/>
  <c r="E288" i="1"/>
  <c r="E198" i="1"/>
  <c r="E167" i="1"/>
  <c r="E235" i="1"/>
  <c r="E269" i="1"/>
  <c r="E267" i="1"/>
  <c r="E204" i="1"/>
  <c r="E205" i="1"/>
  <c r="E211" i="1"/>
  <c r="E161" i="1"/>
  <c r="E156" i="1"/>
  <c r="O1747" i="2"/>
  <c r="O1748" i="2" s="1"/>
  <c r="W1747" i="2"/>
  <c r="AA1747" i="2"/>
  <c r="U1747" i="2"/>
  <c r="X1747" i="2"/>
  <c r="AB1747" i="2"/>
  <c r="AD1747" i="2"/>
  <c r="E104" i="1"/>
  <c r="E102" i="1"/>
  <c r="E95" i="1"/>
  <c r="E91" i="1"/>
  <c r="E89" i="1"/>
  <c r="E144" i="1"/>
  <c r="E142" i="1"/>
  <c r="E129" i="1"/>
  <c r="E127" i="1"/>
  <c r="E114" i="1"/>
  <c r="E107" i="1"/>
  <c r="E100" i="1"/>
  <c r="E98" i="1"/>
  <c r="E141" i="1"/>
  <c r="E139" i="1"/>
  <c r="E171" i="10"/>
  <c r="E92" i="1"/>
  <c r="M1747" i="2"/>
  <c r="M1748" i="2" s="1"/>
  <c r="L1747" i="2"/>
  <c r="L1748" i="2" s="1"/>
  <c r="N1747" i="2"/>
  <c r="N1748" i="2" s="1"/>
  <c r="J1747" i="2"/>
  <c r="J1748" i="2" s="1"/>
  <c r="I1747" i="2"/>
  <c r="I1748" i="2" s="1"/>
  <c r="E1747" i="2"/>
  <c r="BG5" i="2"/>
  <c r="S1747" i="2"/>
  <c r="S1748" i="2" s="1"/>
  <c r="Q1747" i="2"/>
  <c r="Q1748" i="2" s="1"/>
  <c r="R1747" i="2"/>
  <c r="R1748" i="2" s="1"/>
  <c r="P1747" i="2"/>
  <c r="P1748" i="2" s="1"/>
  <c r="E986" i="1"/>
  <c r="E978" i="1"/>
  <c r="E975" i="1"/>
  <c r="E974" i="1"/>
  <c r="E996" i="1"/>
  <c r="E991" i="1"/>
  <c r="E977" i="1"/>
  <c r="E984" i="1"/>
  <c r="E983" i="1"/>
  <c r="E982" i="1"/>
  <c r="E969" i="1"/>
  <c r="E988" i="1"/>
  <c r="E967" i="1"/>
  <c r="E966" i="1"/>
  <c r="E946" i="1"/>
  <c r="E939" i="1"/>
  <c r="E776" i="1"/>
  <c r="E642" i="1"/>
  <c r="E748" i="1"/>
  <c r="E559" i="1"/>
  <c r="E555" i="1"/>
  <c r="E947" i="1"/>
  <c r="E938" i="1"/>
  <c r="E910" i="1"/>
  <c r="E897" i="1"/>
  <c r="E956" i="1"/>
  <c r="E954" i="1"/>
  <c r="E963" i="1"/>
  <c r="E927" i="1"/>
  <c r="E953" i="1"/>
  <c r="E952" i="1"/>
  <c r="E935" i="1"/>
  <c r="E957" i="1"/>
  <c r="E944" i="1"/>
  <c r="E942" i="1"/>
  <c r="E962" i="1"/>
  <c r="E945" i="1"/>
  <c r="E960" i="1"/>
  <c r="E955" i="1"/>
  <c r="E950" i="1"/>
  <c r="E940" i="1"/>
  <c r="E913" i="1"/>
  <c r="E912" i="1"/>
  <c r="E934" i="1"/>
  <c r="E926" i="1"/>
  <c r="E924" i="1"/>
  <c r="E922" i="1"/>
  <c r="E921" i="1"/>
  <c r="E918" i="1"/>
  <c r="E914" i="1"/>
  <c r="E723" i="1"/>
  <c r="E721" i="1"/>
  <c r="E694" i="1"/>
  <c r="E661" i="1"/>
  <c r="E541" i="1"/>
  <c r="E519" i="1"/>
  <c r="E286" i="1"/>
  <c r="E249" i="1"/>
  <c r="E234" i="1"/>
  <c r="E216" i="1"/>
  <c r="E214" i="1"/>
  <c r="E341" i="1"/>
  <c r="E322" i="1"/>
  <c r="E321" i="1"/>
  <c r="E347" i="1"/>
  <c r="E727" i="1"/>
  <c r="E720" i="1"/>
  <c r="E701" i="1"/>
  <c r="E544" i="1"/>
  <c r="E540" i="1"/>
  <c r="E536" i="1"/>
  <c r="E351" i="1"/>
  <c r="E280" i="1"/>
  <c r="E271" i="1"/>
  <c r="E250" i="1"/>
  <c r="E248" i="1"/>
  <c r="E247" i="1"/>
  <c r="E242" i="1"/>
  <c r="E233" i="1"/>
  <c r="E219" i="1"/>
  <c r="E215" i="1"/>
  <c r="E213" i="1"/>
  <c r="E212" i="1"/>
  <c r="E326" i="1"/>
  <c r="E509" i="1"/>
  <c r="E520" i="1"/>
  <c r="E530" i="1"/>
  <c r="E505" i="1"/>
  <c r="E523" i="1"/>
  <c r="E526" i="1"/>
  <c r="E221" i="1"/>
  <c r="E268" i="1"/>
  <c r="E296" i="1"/>
  <c r="E521" i="1"/>
  <c r="E261" i="1"/>
  <c r="E264" i="1"/>
  <c r="E272" i="1"/>
  <c r="E276" i="1"/>
  <c r="E309" i="1"/>
  <c r="E270" i="1"/>
  <c r="E342" i="1"/>
  <c r="E537" i="1"/>
  <c r="E550" i="1"/>
  <c r="E325" i="1"/>
  <c r="E245" i="1"/>
  <c r="E282" i="1"/>
  <c r="E218" i="1"/>
  <c r="E254" i="1"/>
  <c r="E256" i="1"/>
  <c r="E549" i="1"/>
  <c r="E319" i="1"/>
  <c r="E539" i="1"/>
  <c r="E343" i="1"/>
  <c r="E349" i="1"/>
  <c r="E287" i="1"/>
  <c r="E274" i="1"/>
  <c r="E911" i="1"/>
  <c r="E906" i="1"/>
  <c r="E889" i="1"/>
  <c r="E888" i="1"/>
  <c r="E886" i="1"/>
  <c r="E876" i="1"/>
  <c r="E875" i="1"/>
  <c r="E871" i="1"/>
  <c r="E867" i="1"/>
  <c r="E865" i="1"/>
  <c r="E852" i="1"/>
  <c r="E848" i="1"/>
  <c r="E787" i="1"/>
  <c r="E637" i="1"/>
  <c r="E634" i="1"/>
  <c r="E629" i="1"/>
  <c r="E625" i="1"/>
  <c r="E624" i="1"/>
  <c r="E598" i="1"/>
  <c r="E596" i="1"/>
  <c r="E594" i="1"/>
  <c r="E591" i="1"/>
  <c r="E589" i="1"/>
  <c r="E586" i="1"/>
  <c r="E577" i="1"/>
  <c r="E416" i="1"/>
  <c r="E405" i="1"/>
  <c r="E399" i="1"/>
  <c r="E395" i="1"/>
  <c r="E393" i="1"/>
  <c r="E381" i="1"/>
  <c r="E379" i="1"/>
  <c r="E202" i="1"/>
  <c r="E166" i="1"/>
  <c r="E136" i="1"/>
  <c r="E134" i="1"/>
  <c r="E125" i="1"/>
  <c r="E891" i="1"/>
  <c r="E884" i="1"/>
  <c r="E907" i="1"/>
  <c r="E894" i="1"/>
  <c r="E893" i="1"/>
  <c r="E861" i="1"/>
  <c r="E855" i="1"/>
  <c r="E863" i="1"/>
  <c r="E873" i="1"/>
  <c r="E881" i="1"/>
  <c r="E840" i="1"/>
  <c r="E836" i="1"/>
  <c r="E831" i="1"/>
  <c r="E851" i="1"/>
  <c r="E839" i="1"/>
  <c r="E847" i="1"/>
  <c r="E834" i="1"/>
  <c r="E833" i="1"/>
  <c r="E850" i="1"/>
  <c r="E835" i="1"/>
  <c r="E830" i="1"/>
  <c r="E829" i="1"/>
  <c r="E854" i="1"/>
  <c r="E845" i="1"/>
  <c r="E843" i="1"/>
  <c r="K171" i="10"/>
  <c r="E827" i="1"/>
  <c r="E825" i="1"/>
  <c r="E809" i="1"/>
  <c r="E808" i="1"/>
  <c r="E806" i="1"/>
  <c r="E804" i="1"/>
  <c r="E664" i="1"/>
  <c r="E647" i="1"/>
  <c r="E644" i="1"/>
  <c r="E640" i="1"/>
  <c r="E632" i="1"/>
  <c r="E630" i="1"/>
  <c r="E607" i="1"/>
  <c r="E605" i="1"/>
  <c r="E602" i="1"/>
  <c r="E599" i="1"/>
  <c r="E592" i="1"/>
  <c r="E587" i="1"/>
  <c r="E579" i="1"/>
  <c r="E575" i="1"/>
  <c r="E567" i="1"/>
  <c r="E558" i="1"/>
  <c r="E553" i="1"/>
  <c r="E485" i="1"/>
  <c r="E482" i="1"/>
  <c r="E462" i="1"/>
  <c r="E455" i="1"/>
  <c r="E449" i="1"/>
  <c r="E441" i="1"/>
  <c r="E440" i="1"/>
  <c r="E415" i="1"/>
  <c r="E413" i="1"/>
  <c r="E412" i="1"/>
  <c r="E410" i="1"/>
  <c r="E409" i="1"/>
  <c r="E400" i="1"/>
  <c r="E398" i="1"/>
  <c r="E390" i="1"/>
  <c r="E387" i="1"/>
  <c r="E380" i="1"/>
  <c r="E374" i="1"/>
  <c r="E364" i="1"/>
  <c r="E362" i="1"/>
  <c r="E148" i="1"/>
  <c r="E799" i="1"/>
  <c r="E775" i="1"/>
  <c r="E759" i="1"/>
  <c r="E757" i="1"/>
  <c r="E684" i="1"/>
  <c r="E682" i="1"/>
  <c r="E680" i="1"/>
  <c r="E672" i="1"/>
  <c r="E655" i="1"/>
  <c r="E645" i="1"/>
  <c r="E796" i="1"/>
  <c r="E782" i="1"/>
  <c r="E674" i="1"/>
  <c r="E465" i="1"/>
  <c r="E384" i="1"/>
  <c r="E562" i="1"/>
  <c r="E668" i="1"/>
  <c r="E585" i="1"/>
  <c r="E678" i="1"/>
  <c r="E673" i="1"/>
  <c r="E662" i="1"/>
  <c r="E633" i="1"/>
  <c r="E626" i="1"/>
  <c r="E600" i="1"/>
  <c r="E406" i="1"/>
  <c r="E754" i="1"/>
  <c r="E760" i="1"/>
  <c r="E388" i="1"/>
  <c r="E666" i="1"/>
  <c r="E375" i="1"/>
  <c r="E404" i="1"/>
  <c r="E457" i="1"/>
  <c r="E618" i="1"/>
  <c r="E615" i="1"/>
  <c r="E614" i="1"/>
  <c r="E207" i="1"/>
  <c r="E334" i="1"/>
  <c r="AX5" i="2"/>
  <c r="E743" i="1"/>
  <c r="E740" i="1"/>
  <c r="E738" i="1"/>
  <c r="E718" i="1"/>
  <c r="E518" i="1"/>
  <c r="E658" i="1"/>
  <c r="E691" i="1"/>
  <c r="E480" i="1"/>
  <c r="E729" i="1"/>
  <c r="E726" i="1"/>
  <c r="E389" i="1"/>
  <c r="E377" i="1"/>
  <c r="E367" i="1"/>
  <c r="E366" i="1"/>
  <c r="E736" i="1"/>
  <c r="E725" i="1"/>
  <c r="E714" i="1"/>
  <c r="E703" i="1"/>
  <c r="E702" i="1"/>
  <c r="E699" i="1"/>
  <c r="E696" i="1"/>
  <c r="E692" i="1"/>
  <c r="E535" i="1"/>
  <c r="E491" i="1"/>
  <c r="E488" i="1"/>
  <c r="E463" i="1"/>
  <c r="E459" i="1"/>
  <c r="E458" i="1"/>
  <c r="E259" i="1"/>
  <c r="E257" i="1"/>
  <c r="E255" i="1"/>
  <c r="E251" i="1"/>
  <c r="E246" i="1"/>
  <c r="E244" i="1"/>
  <c r="E241" i="1"/>
  <c r="E239" i="1"/>
  <c r="E238" i="1"/>
  <c r="E749" i="1"/>
  <c r="E747" i="1"/>
  <c r="E744" i="1"/>
  <c r="E739" i="1"/>
  <c r="E730" i="1"/>
  <c r="E724" i="1"/>
  <c r="E709" i="1"/>
  <c r="AC1747" i="2"/>
  <c r="Y1747" i="2"/>
  <c r="E800" i="1"/>
  <c r="E790" i="1"/>
  <c r="E780" i="1"/>
  <c r="E791" i="1"/>
  <c r="E784" i="1"/>
  <c r="E801" i="1"/>
  <c r="E789" i="1"/>
  <c r="E788" i="1"/>
  <c r="E783" i="1"/>
  <c r="E774" i="1"/>
  <c r="E772" i="1"/>
  <c r="E765" i="1"/>
  <c r="E763" i="1"/>
  <c r="E768" i="1"/>
  <c r="E802" i="1"/>
  <c r="E766" i="1"/>
  <c r="E771" i="1"/>
  <c r="E767" i="1"/>
  <c r="G171" i="10"/>
  <c r="I171" i="10"/>
  <c r="E758" i="1"/>
  <c r="E755" i="1"/>
  <c r="E764" i="1"/>
  <c r="E762" i="1"/>
  <c r="E753" i="1"/>
  <c r="E752" i="1"/>
  <c r="E751" i="1"/>
  <c r="E750" i="1"/>
  <c r="E713" i="1"/>
  <c r="E732" i="1"/>
  <c r="E745" i="1"/>
  <c r="E717" i="1"/>
  <c r="E734" i="1"/>
  <c r="E733" i="1"/>
  <c r="E746" i="1"/>
  <c r="N170" i="10"/>
  <c r="O170" i="10"/>
  <c r="E705" i="1"/>
  <c r="E706" i="1"/>
  <c r="E687" i="1"/>
  <c r="E686" i="1"/>
  <c r="F1747" i="2"/>
  <c r="F1748" i="2" s="1"/>
  <c r="AF1747" i="2"/>
  <c r="G1747" i="2"/>
  <c r="G1748" i="2" s="1"/>
  <c r="E667" i="1"/>
  <c r="E683" i="1"/>
  <c r="E652" i="1"/>
  <c r="E659" i="1"/>
  <c r="E648" i="1"/>
  <c r="E654" i="1"/>
  <c r="E670" i="1"/>
  <c r="E669" i="1"/>
  <c r="E663" i="1"/>
  <c r="E656" i="1"/>
  <c r="E650" i="1"/>
  <c r="E616" i="1"/>
  <c r="E612" i="1"/>
  <c r="E610" i="1"/>
  <c r="E638" i="1"/>
  <c r="E620" i="1"/>
  <c r="E627" i="1"/>
  <c r="E639" i="1"/>
  <c r="E628" i="1"/>
  <c r="E617" i="1"/>
  <c r="E623" i="1"/>
  <c r="E622" i="1"/>
  <c r="E608" i="1"/>
  <c r="E560" i="1"/>
  <c r="E584" i="1"/>
  <c r="E566" i="1"/>
  <c r="E593" i="1"/>
  <c r="E613" i="1"/>
  <c r="E619" i="1"/>
  <c r="E606" i="1"/>
  <c r="E595" i="1"/>
  <c r="E578" i="1"/>
  <c r="E570" i="1"/>
  <c r="E557" i="1"/>
  <c r="E551" i="1"/>
  <c r="E581" i="1"/>
  <c r="E580" i="1"/>
  <c r="E582" i="1"/>
  <c r="E574" i="1"/>
  <c r="E573" i="1"/>
  <c r="E572" i="1"/>
  <c r="E571" i="1"/>
  <c r="E568" i="1"/>
  <c r="E588" i="1"/>
  <c r="E552" i="1"/>
  <c r="AS224" i="2" l="1"/>
  <c r="AS228" i="2"/>
  <c r="AS229" i="2"/>
  <c r="AS227" i="2"/>
  <c r="AS231" i="2"/>
  <c r="AS222" i="2"/>
  <c r="AS221" i="2"/>
  <c r="AS233" i="2"/>
  <c r="AS223" i="2"/>
  <c r="AS226" i="2"/>
  <c r="AS232" i="2"/>
  <c r="AS225" i="2"/>
  <c r="AS230" i="2"/>
  <c r="AS220" i="2"/>
  <c r="AS218" i="2"/>
  <c r="AS213" i="2"/>
  <c r="AS219" i="2"/>
  <c r="AS216" i="2"/>
  <c r="AS209" i="2"/>
  <c r="AS217" i="2"/>
  <c r="AS212" i="2"/>
  <c r="AS215" i="2"/>
  <c r="AS214" i="2"/>
  <c r="AS211" i="2"/>
  <c r="AS210" i="2"/>
  <c r="AS37" i="2"/>
  <c r="AS38" i="2"/>
  <c r="AS41" i="2"/>
  <c r="AS92" i="2"/>
  <c r="AS98" i="2"/>
  <c r="AS89" i="2"/>
  <c r="AS100" i="2"/>
  <c r="AS91" i="2"/>
  <c r="AS84" i="2"/>
  <c r="AS85" i="2"/>
  <c r="AS97" i="2"/>
  <c r="AS93" i="2"/>
  <c r="AS94" i="2"/>
  <c r="AS39" i="2"/>
  <c r="AS96" i="2"/>
  <c r="AS88" i="2"/>
  <c r="AS40" i="2"/>
  <c r="AS95" i="2"/>
  <c r="AS42" i="2"/>
  <c r="AS36" i="2"/>
  <c r="AS90" i="2"/>
  <c r="AS101" i="2"/>
  <c r="AS86" i="2"/>
  <c r="AS87" i="2"/>
  <c r="AS99" i="2"/>
  <c r="AS207" i="2"/>
  <c r="AS205" i="2"/>
  <c r="AS198" i="2"/>
  <c r="AS200" i="2"/>
  <c r="AS195" i="2"/>
  <c r="AS194" i="2"/>
  <c r="AS197" i="2"/>
  <c r="AS203" i="2"/>
  <c r="AS202" i="2"/>
  <c r="AS204" i="2"/>
  <c r="AS199" i="2"/>
  <c r="AS201" i="2"/>
  <c r="AS206" i="2"/>
  <c r="AS193" i="2"/>
  <c r="AS196" i="2"/>
  <c r="BC208" i="2"/>
  <c r="BB208" i="2"/>
  <c r="AS189" i="2"/>
  <c r="AS190" i="2"/>
  <c r="BC188" i="2"/>
  <c r="BB188" i="2"/>
  <c r="BB191" i="2"/>
  <c r="BC191" i="2"/>
  <c r="AS192" i="2"/>
  <c r="BC186" i="2"/>
  <c r="BB186" i="2"/>
  <c r="BB187" i="2"/>
  <c r="BC187" i="2"/>
  <c r="AS142" i="2"/>
  <c r="AS156" i="2"/>
  <c r="AS167" i="2"/>
  <c r="AS147" i="2"/>
  <c r="AS145" i="2"/>
  <c r="AS151" i="2"/>
  <c r="AS160" i="2"/>
  <c r="AS163" i="2"/>
  <c r="AS155" i="2"/>
  <c r="AS152" i="2"/>
  <c r="AS146" i="2"/>
  <c r="AS162" i="2"/>
  <c r="BC158" i="2"/>
  <c r="BB158" i="2"/>
  <c r="AS148" i="2"/>
  <c r="AS166" i="2"/>
  <c r="AS144" i="2"/>
  <c r="AS161" i="2"/>
  <c r="AS149" i="2"/>
  <c r="AS150" i="2"/>
  <c r="AS157" i="2"/>
  <c r="AS165" i="2"/>
  <c r="AS154" i="2"/>
  <c r="AS159" i="2"/>
  <c r="AS153" i="2"/>
  <c r="AS164" i="2"/>
  <c r="AS143" i="2"/>
  <c r="AS134" i="2"/>
  <c r="AS141" i="2"/>
  <c r="AS114" i="2"/>
  <c r="AS129" i="2"/>
  <c r="AS102" i="2"/>
  <c r="AS113" i="2"/>
  <c r="AS121" i="2"/>
  <c r="AS124" i="2"/>
  <c r="AS140" i="2"/>
  <c r="AS128" i="2"/>
  <c r="AS118" i="2"/>
  <c r="AS131" i="2"/>
  <c r="AS135" i="2"/>
  <c r="AS138" i="2"/>
  <c r="AS103" i="2"/>
  <c r="AS122" i="2"/>
  <c r="AS106" i="2"/>
  <c r="AS111" i="2"/>
  <c r="BB115" i="2"/>
  <c r="BC115" i="2"/>
  <c r="BC112" i="2"/>
  <c r="BB112" i="2"/>
  <c r="AS125" i="2"/>
  <c r="AS136" i="2"/>
  <c r="AS139" i="2"/>
  <c r="AS107" i="2"/>
  <c r="AS127" i="2"/>
  <c r="AS104" i="2"/>
  <c r="AS117" i="2"/>
  <c r="AS123" i="2"/>
  <c r="AS126" i="2"/>
  <c r="AS130" i="2"/>
  <c r="AS116" i="2"/>
  <c r="AS119" i="2"/>
  <c r="AS133" i="2"/>
  <c r="AS137" i="2"/>
  <c r="AS120" i="2"/>
  <c r="AS132" i="2"/>
  <c r="AS108" i="2"/>
  <c r="AS105" i="2"/>
  <c r="AS109" i="2"/>
  <c r="BB110" i="2"/>
  <c r="BC110" i="2"/>
  <c r="AE746" i="2"/>
  <c r="AS746" i="2" s="1"/>
  <c r="AJ746" i="2"/>
  <c r="AK746" i="2" s="1"/>
  <c r="AL746" i="2"/>
  <c r="AE734" i="2"/>
  <c r="AS734" i="2" s="1"/>
  <c r="AJ734" i="2"/>
  <c r="AK734" i="2" s="1"/>
  <c r="AL734" i="2"/>
  <c r="AE745" i="2"/>
  <c r="AS745" i="2" s="1"/>
  <c r="AJ745" i="2"/>
  <c r="AK745" i="2" s="1"/>
  <c r="AL745" i="2"/>
  <c r="AE713" i="2"/>
  <c r="AS713" i="2" s="1"/>
  <c r="AJ713" i="2"/>
  <c r="AK713" i="2" s="1"/>
  <c r="AL713" i="2"/>
  <c r="AE751" i="2"/>
  <c r="AS751" i="2" s="1"/>
  <c r="AJ751" i="2"/>
  <c r="AK751" i="2" s="1"/>
  <c r="AL751" i="2"/>
  <c r="AE753" i="2"/>
  <c r="AS753" i="2" s="1"/>
  <c r="AJ753" i="2"/>
  <c r="AK753" i="2" s="1"/>
  <c r="AL753" i="2"/>
  <c r="AE764" i="2"/>
  <c r="AS764" i="2" s="1"/>
  <c r="AJ764" i="2"/>
  <c r="AK764" i="2" s="1"/>
  <c r="AL764" i="2"/>
  <c r="AE758" i="2"/>
  <c r="AS758" i="2" s="1"/>
  <c r="AJ758" i="2"/>
  <c r="AK758" i="2" s="1"/>
  <c r="AL758" i="2"/>
  <c r="AE771" i="2"/>
  <c r="AS771" i="2" s="1"/>
  <c r="AJ771" i="2"/>
  <c r="AK771" i="2" s="1"/>
  <c r="AL771" i="2"/>
  <c r="AE763" i="2"/>
  <c r="AS763" i="2" s="1"/>
  <c r="AJ763" i="2"/>
  <c r="AK763" i="2" s="1"/>
  <c r="AL763" i="2"/>
  <c r="AE772" i="2"/>
  <c r="AS772" i="2" s="1"/>
  <c r="AJ772" i="2"/>
  <c r="AK772" i="2" s="1"/>
  <c r="AL772" i="2"/>
  <c r="AE780" i="2"/>
  <c r="AS780" i="2" s="1"/>
  <c r="AJ780" i="2"/>
  <c r="AK780" i="2" s="1"/>
  <c r="AL780" i="2"/>
  <c r="AE724" i="2"/>
  <c r="AS724" i="2" s="1"/>
  <c r="AJ724" i="2"/>
  <c r="AK724" i="2" s="1"/>
  <c r="AL724" i="2"/>
  <c r="AE739" i="2"/>
  <c r="AS739" i="2" s="1"/>
  <c r="AJ739" i="2"/>
  <c r="AK739" i="2" s="1"/>
  <c r="AL739" i="2"/>
  <c r="AE747" i="2"/>
  <c r="AS747" i="2" s="1"/>
  <c r="AJ747" i="2"/>
  <c r="AK747" i="2" s="1"/>
  <c r="AL747" i="2"/>
  <c r="AJ692" i="2"/>
  <c r="AK692" i="2" s="1"/>
  <c r="AL692" i="2"/>
  <c r="AE692" i="2"/>
  <c r="AS692" i="2" s="1"/>
  <c r="AE725" i="2"/>
  <c r="AS725" i="2" s="1"/>
  <c r="AJ725" i="2"/>
  <c r="AK725" i="2" s="1"/>
  <c r="AL725" i="2"/>
  <c r="AE726" i="2"/>
  <c r="AS726" i="2" s="1"/>
  <c r="AJ726" i="2"/>
  <c r="AK726" i="2" s="1"/>
  <c r="AL726" i="2"/>
  <c r="AE718" i="2"/>
  <c r="AS718" i="2" s="1"/>
  <c r="AJ718" i="2"/>
  <c r="AK718" i="2" s="1"/>
  <c r="AL718" i="2"/>
  <c r="AE740" i="2"/>
  <c r="AS740" i="2" s="1"/>
  <c r="AJ740" i="2"/>
  <c r="AK740" i="2" s="1"/>
  <c r="AL740" i="2"/>
  <c r="AE760" i="2"/>
  <c r="AS760" i="2" s="1"/>
  <c r="AJ760" i="2"/>
  <c r="AK760" i="2" s="1"/>
  <c r="AL760" i="2"/>
  <c r="AE759" i="2"/>
  <c r="AS759" i="2" s="1"/>
  <c r="AJ759" i="2"/>
  <c r="AK759" i="2" s="1"/>
  <c r="AL759" i="2"/>
  <c r="AE825" i="2"/>
  <c r="AS825" i="2" s="1"/>
  <c r="AJ825" i="2"/>
  <c r="AK825" i="2" s="1"/>
  <c r="AL825" i="2"/>
  <c r="AE845" i="2"/>
  <c r="AS845" i="2" s="1"/>
  <c r="AJ845" i="2"/>
  <c r="AK845" i="2" s="1"/>
  <c r="AL845" i="2"/>
  <c r="AE829" i="2"/>
  <c r="AS829" i="2" s="1"/>
  <c r="AJ829" i="2"/>
  <c r="AK829" i="2" s="1"/>
  <c r="AL829" i="2"/>
  <c r="AE835" i="2"/>
  <c r="AS835" i="2" s="1"/>
  <c r="AJ835" i="2"/>
  <c r="AK835" i="2" s="1"/>
  <c r="AL835" i="2"/>
  <c r="AE833" i="2"/>
  <c r="AS833" i="2" s="1"/>
  <c r="AJ833" i="2"/>
  <c r="AK833" i="2" s="1"/>
  <c r="AL833" i="2"/>
  <c r="AE847" i="2"/>
  <c r="AS847" i="2" s="1"/>
  <c r="AJ847" i="2"/>
  <c r="AK847" i="2" s="1"/>
  <c r="AL847" i="2"/>
  <c r="AE851" i="2"/>
  <c r="AS851" i="2" s="1"/>
  <c r="AJ851" i="2"/>
  <c r="AK851" i="2" s="1"/>
  <c r="AL851" i="2"/>
  <c r="AE836" i="2"/>
  <c r="AS836" i="2" s="1"/>
  <c r="AJ836" i="2"/>
  <c r="AK836" i="2" s="1"/>
  <c r="AL836" i="2"/>
  <c r="AE881" i="2"/>
  <c r="AS881" i="2" s="1"/>
  <c r="AJ881" i="2"/>
  <c r="AK881" i="2" s="1"/>
  <c r="AL881" i="2"/>
  <c r="AE863" i="2"/>
  <c r="AS863" i="2" s="1"/>
  <c r="AJ863" i="2"/>
  <c r="AK863" i="2" s="1"/>
  <c r="AL863" i="2"/>
  <c r="AE861" i="2"/>
  <c r="AS861" i="2" s="1"/>
  <c r="AJ861" i="2"/>
  <c r="AK861" i="2" s="1"/>
  <c r="AL861" i="2"/>
  <c r="AE894" i="2"/>
  <c r="AS894" i="2" s="1"/>
  <c r="AJ894" i="2"/>
  <c r="AK894" i="2" s="1"/>
  <c r="AL894" i="2"/>
  <c r="AE884" i="2"/>
  <c r="AS884" i="2" s="1"/>
  <c r="AJ884" i="2"/>
  <c r="AK884" i="2" s="1"/>
  <c r="AL884" i="2"/>
  <c r="AE852" i="2"/>
  <c r="AS852" i="2" s="1"/>
  <c r="AJ852" i="2"/>
  <c r="AK852" i="2" s="1"/>
  <c r="AL852" i="2"/>
  <c r="AE867" i="2"/>
  <c r="AS867" i="2" s="1"/>
  <c r="AJ867" i="2"/>
  <c r="AK867" i="2" s="1"/>
  <c r="AL867" i="2"/>
  <c r="AE875" i="2"/>
  <c r="AS875" i="2" s="1"/>
  <c r="AJ875" i="2"/>
  <c r="AK875" i="2" s="1"/>
  <c r="AL875" i="2"/>
  <c r="AE886" i="2"/>
  <c r="AS886" i="2" s="1"/>
  <c r="AJ886" i="2"/>
  <c r="AK886" i="2" s="1"/>
  <c r="AL886" i="2"/>
  <c r="AE889" i="2"/>
  <c r="AS889" i="2" s="1"/>
  <c r="AJ889" i="2"/>
  <c r="AK889" i="2" s="1"/>
  <c r="AL889" i="2"/>
  <c r="AE911" i="2"/>
  <c r="AS911" i="2" s="1"/>
  <c r="AJ911" i="2"/>
  <c r="AK911" i="2" s="1"/>
  <c r="AL911" i="2"/>
  <c r="AE720" i="2"/>
  <c r="AS720" i="2" s="1"/>
  <c r="AJ720" i="2"/>
  <c r="AK720" i="2" s="1"/>
  <c r="AL720" i="2"/>
  <c r="AJ694" i="2"/>
  <c r="AK694" i="2" s="1"/>
  <c r="AL694" i="2"/>
  <c r="AE694" i="2"/>
  <c r="AS694" i="2" s="1"/>
  <c r="AE723" i="2"/>
  <c r="AS723" i="2" s="1"/>
  <c r="AJ723" i="2"/>
  <c r="AK723" i="2" s="1"/>
  <c r="AL723" i="2"/>
  <c r="AE918" i="2"/>
  <c r="AS918" i="2" s="1"/>
  <c r="AJ918" i="2"/>
  <c r="AK918" i="2" s="1"/>
  <c r="AL918" i="2"/>
  <c r="AE922" i="2"/>
  <c r="AS922" i="2" s="1"/>
  <c r="AJ922" i="2"/>
  <c r="AK922" i="2" s="1"/>
  <c r="AL922" i="2"/>
  <c r="AE926" i="2"/>
  <c r="AS926" i="2" s="1"/>
  <c r="AJ926" i="2"/>
  <c r="AK926" i="2" s="1"/>
  <c r="AL926" i="2"/>
  <c r="AE912" i="2"/>
  <c r="AS912" i="2" s="1"/>
  <c r="AJ912" i="2"/>
  <c r="AK912" i="2" s="1"/>
  <c r="AL912" i="2"/>
  <c r="AE940" i="2"/>
  <c r="AS940" i="2" s="1"/>
  <c r="AJ940" i="2"/>
  <c r="AK940" i="2" s="1"/>
  <c r="AL940" i="2"/>
  <c r="AE955" i="2"/>
  <c r="AS955" i="2" s="1"/>
  <c r="AJ955" i="2"/>
  <c r="AK955" i="2" s="1"/>
  <c r="AL955" i="2"/>
  <c r="AE945" i="2"/>
  <c r="AS945" i="2" s="1"/>
  <c r="AJ945" i="2"/>
  <c r="AK945" i="2" s="1"/>
  <c r="AL945" i="2"/>
  <c r="AE942" i="2"/>
  <c r="AS942" i="2" s="1"/>
  <c r="AJ942" i="2"/>
  <c r="AK942" i="2" s="1"/>
  <c r="AL942" i="2"/>
  <c r="AE957" i="2"/>
  <c r="AS957" i="2" s="1"/>
  <c r="AJ957" i="2"/>
  <c r="AK957" i="2" s="1"/>
  <c r="AL957" i="2"/>
  <c r="AE952" i="2"/>
  <c r="AS952" i="2" s="1"/>
  <c r="AJ952" i="2"/>
  <c r="AK952" i="2" s="1"/>
  <c r="AL952" i="2"/>
  <c r="AE927" i="2"/>
  <c r="AS927" i="2" s="1"/>
  <c r="AJ927" i="2"/>
  <c r="AK927" i="2" s="1"/>
  <c r="AL927" i="2"/>
  <c r="AE954" i="2"/>
  <c r="AS954" i="2" s="1"/>
  <c r="AJ954" i="2"/>
  <c r="AK954" i="2" s="1"/>
  <c r="AL954" i="2"/>
  <c r="AE897" i="2"/>
  <c r="AS897" i="2" s="1"/>
  <c r="AJ897" i="2"/>
  <c r="AK897" i="2" s="1"/>
  <c r="AL897" i="2"/>
  <c r="AE938" i="2"/>
  <c r="AS938" i="2" s="1"/>
  <c r="AJ938" i="2"/>
  <c r="AK938" i="2" s="1"/>
  <c r="AL938" i="2"/>
  <c r="AE748" i="2"/>
  <c r="AS748" i="2" s="1"/>
  <c r="AJ748" i="2"/>
  <c r="AK748" i="2" s="1"/>
  <c r="AL748" i="2"/>
  <c r="AE776" i="2"/>
  <c r="AS776" i="2" s="1"/>
  <c r="AJ776" i="2"/>
  <c r="AK776" i="2" s="1"/>
  <c r="AL776" i="2"/>
  <c r="AE946" i="2"/>
  <c r="AS946" i="2" s="1"/>
  <c r="AJ946" i="2"/>
  <c r="AK946" i="2" s="1"/>
  <c r="AL946" i="2"/>
  <c r="AE967" i="2"/>
  <c r="AS967" i="2" s="1"/>
  <c r="AJ967" i="2"/>
  <c r="AK967" i="2" s="1"/>
  <c r="AL967" i="2"/>
  <c r="AE969" i="2"/>
  <c r="AS969" i="2" s="1"/>
  <c r="AJ969" i="2"/>
  <c r="AK969" i="2" s="1"/>
  <c r="AL969" i="2"/>
  <c r="AE983" i="2"/>
  <c r="AS983" i="2" s="1"/>
  <c r="AJ983" i="2"/>
  <c r="AK983" i="2" s="1"/>
  <c r="AL983" i="2"/>
  <c r="AE977" i="2"/>
  <c r="AS977" i="2" s="1"/>
  <c r="AJ977" i="2"/>
  <c r="AK977" i="2" s="1"/>
  <c r="AL977" i="2"/>
  <c r="AE996" i="2"/>
  <c r="AS996" i="2" s="1"/>
  <c r="AJ996" i="2"/>
  <c r="AK996" i="2" s="1"/>
  <c r="AL996" i="2"/>
  <c r="AE975" i="2"/>
  <c r="AS975" i="2" s="1"/>
  <c r="AJ975" i="2"/>
  <c r="AK975" i="2" s="1"/>
  <c r="AL975" i="2"/>
  <c r="AE986" i="2"/>
  <c r="AS986" i="2" s="1"/>
  <c r="AJ986" i="2"/>
  <c r="AK986" i="2" s="1"/>
  <c r="AL986" i="2"/>
  <c r="AE856" i="2"/>
  <c r="AS856" i="2" s="1"/>
  <c r="AJ856" i="2"/>
  <c r="AK856" i="2" s="1"/>
  <c r="AL856" i="2"/>
  <c r="AE849" i="2"/>
  <c r="AS849" i="2" s="1"/>
  <c r="AJ849" i="2"/>
  <c r="AK849" i="2" s="1"/>
  <c r="AL849" i="2"/>
  <c r="AE877" i="2"/>
  <c r="AS877" i="2" s="1"/>
  <c r="AJ877" i="2"/>
  <c r="AK877" i="2" s="1"/>
  <c r="AL877" i="2"/>
  <c r="AE862" i="2"/>
  <c r="AS862" i="2" s="1"/>
  <c r="AJ862" i="2"/>
  <c r="AK862" i="2" s="1"/>
  <c r="AL862" i="2"/>
  <c r="AE761" i="2"/>
  <c r="AS761" i="2" s="1"/>
  <c r="AJ761" i="2"/>
  <c r="AK761" i="2" s="1"/>
  <c r="AL761" i="2"/>
  <c r="AE904" i="2"/>
  <c r="AS904" i="2" s="1"/>
  <c r="AJ904" i="2"/>
  <c r="AK904" i="2" s="1"/>
  <c r="AL904" i="2"/>
  <c r="AE971" i="2"/>
  <c r="AS971" i="2" s="1"/>
  <c r="AJ971" i="2"/>
  <c r="AK971" i="2" s="1"/>
  <c r="AL971" i="2"/>
  <c r="AE961" i="2"/>
  <c r="AS961" i="2" s="1"/>
  <c r="AJ961" i="2"/>
  <c r="AK961" i="2" s="1"/>
  <c r="AL961" i="2"/>
  <c r="AE989" i="2"/>
  <c r="AS989" i="2" s="1"/>
  <c r="AJ989" i="2"/>
  <c r="AK989" i="2" s="1"/>
  <c r="AL989" i="2"/>
  <c r="AE1035" i="2"/>
  <c r="AS1035" i="2" s="1"/>
  <c r="AJ1035" i="2"/>
  <c r="AK1035" i="2" s="1"/>
  <c r="AL1035" i="2"/>
  <c r="AE1016" i="2"/>
  <c r="AS1016" i="2" s="1"/>
  <c r="AJ1016" i="2"/>
  <c r="AK1016" i="2" s="1"/>
  <c r="AL1016" i="2"/>
  <c r="AE970" i="2"/>
  <c r="AS970" i="2" s="1"/>
  <c r="AJ970" i="2"/>
  <c r="AK970" i="2" s="1"/>
  <c r="AL970" i="2"/>
  <c r="AE1007" i="2"/>
  <c r="AS1007" i="2" s="1"/>
  <c r="AJ1007" i="2"/>
  <c r="AK1007" i="2" s="1"/>
  <c r="AL1007" i="2"/>
  <c r="AE1027" i="2"/>
  <c r="AS1027" i="2" s="1"/>
  <c r="AJ1027" i="2"/>
  <c r="AK1027" i="2" s="1"/>
  <c r="AL1027" i="2"/>
  <c r="AE1044" i="2"/>
  <c r="AS1044" i="2" s="1"/>
  <c r="AJ1044" i="2"/>
  <c r="AK1044" i="2" s="1"/>
  <c r="AL1044" i="2"/>
  <c r="AE1052" i="2"/>
  <c r="AS1052" i="2" s="1"/>
  <c r="AJ1052" i="2"/>
  <c r="AK1052" i="2" s="1"/>
  <c r="AL1052" i="2"/>
  <c r="AE1050" i="2"/>
  <c r="AS1050" i="2" s="1"/>
  <c r="AJ1050" i="2"/>
  <c r="AK1050" i="2" s="1"/>
  <c r="AL1050" i="2"/>
  <c r="AE890" i="2"/>
  <c r="AS890" i="2" s="1"/>
  <c r="AJ890" i="2"/>
  <c r="AK890" i="2" s="1"/>
  <c r="AL890" i="2"/>
  <c r="AE998" i="2"/>
  <c r="AS998" i="2" s="1"/>
  <c r="AJ998" i="2"/>
  <c r="AK998" i="2" s="1"/>
  <c r="AL998" i="2"/>
  <c r="AE999" i="2"/>
  <c r="AS999" i="2" s="1"/>
  <c r="AJ999" i="2"/>
  <c r="AK999" i="2" s="1"/>
  <c r="AL999" i="2"/>
  <c r="AE1059" i="2"/>
  <c r="AS1059" i="2" s="1"/>
  <c r="AJ1059" i="2"/>
  <c r="AK1059" i="2" s="1"/>
  <c r="AL1059" i="2"/>
  <c r="AE1056" i="2"/>
  <c r="AS1056" i="2" s="1"/>
  <c r="AJ1056" i="2"/>
  <c r="AK1056" i="2" s="1"/>
  <c r="AL1056" i="2"/>
  <c r="AE1076" i="2"/>
  <c r="AS1076" i="2" s="1"/>
  <c r="AJ1076" i="2"/>
  <c r="AK1076" i="2" s="1"/>
  <c r="AL1076" i="2"/>
  <c r="AE1058" i="2"/>
  <c r="AS1058" i="2" s="1"/>
  <c r="AJ1058" i="2"/>
  <c r="AK1058" i="2" s="1"/>
  <c r="AL1058" i="2"/>
  <c r="AE1063" i="2"/>
  <c r="AS1063" i="2" s="1"/>
  <c r="AJ1063" i="2"/>
  <c r="AK1063" i="2" s="1"/>
  <c r="AL1063" i="2"/>
  <c r="AE1070" i="2"/>
  <c r="AS1070" i="2" s="1"/>
  <c r="AJ1070" i="2"/>
  <c r="AK1070" i="2" s="1"/>
  <c r="AL1070" i="2"/>
  <c r="AE1075" i="2"/>
  <c r="AS1075" i="2" s="1"/>
  <c r="AJ1075" i="2"/>
  <c r="AK1075" i="2" s="1"/>
  <c r="AL1075" i="2"/>
  <c r="AE1120" i="2"/>
  <c r="AS1120" i="2" s="1"/>
  <c r="AJ1120" i="2"/>
  <c r="AK1120" i="2" s="1"/>
  <c r="AL1120" i="2"/>
  <c r="AE1121" i="2"/>
  <c r="AS1121" i="2" s="1"/>
  <c r="AJ1121" i="2"/>
  <c r="AK1121" i="2" s="1"/>
  <c r="AL1121" i="2"/>
  <c r="AE1130" i="2"/>
  <c r="AS1130" i="2" s="1"/>
  <c r="AJ1130" i="2"/>
  <c r="AK1130" i="2" s="1"/>
  <c r="AL1130" i="2"/>
  <c r="AE1106" i="2"/>
  <c r="AS1106" i="2" s="1"/>
  <c r="AJ1106" i="2"/>
  <c r="AK1106" i="2" s="1"/>
  <c r="AL1106" i="2"/>
  <c r="AE1109" i="2"/>
  <c r="AS1109" i="2" s="1"/>
  <c r="AJ1109" i="2"/>
  <c r="AK1109" i="2" s="1"/>
  <c r="AL1109" i="2"/>
  <c r="AE1115" i="2"/>
  <c r="AS1115" i="2" s="1"/>
  <c r="AJ1115" i="2"/>
  <c r="AK1115" i="2" s="1"/>
  <c r="AL1115" i="2"/>
  <c r="AE1105" i="2"/>
  <c r="AS1105" i="2" s="1"/>
  <c r="AJ1105" i="2"/>
  <c r="AK1105" i="2" s="1"/>
  <c r="AL1105" i="2"/>
  <c r="AE1123" i="2"/>
  <c r="AS1123" i="2" s="1"/>
  <c r="AJ1123" i="2"/>
  <c r="AK1123" i="2" s="1"/>
  <c r="AL1123" i="2"/>
  <c r="AE1163" i="2"/>
  <c r="AS1163" i="2" s="1"/>
  <c r="AJ1163" i="2"/>
  <c r="AK1163" i="2" s="1"/>
  <c r="AL1163" i="2"/>
  <c r="AE1171" i="2"/>
  <c r="AS1171" i="2" s="1"/>
  <c r="AJ1171" i="2"/>
  <c r="AK1171" i="2" s="1"/>
  <c r="AL1171" i="2"/>
  <c r="AE1137" i="2"/>
  <c r="AS1137" i="2" s="1"/>
  <c r="AJ1137" i="2"/>
  <c r="AK1137" i="2" s="1"/>
  <c r="AL1137" i="2"/>
  <c r="AE1140" i="2"/>
  <c r="AS1140" i="2" s="1"/>
  <c r="AJ1140" i="2"/>
  <c r="AK1140" i="2" s="1"/>
  <c r="AL1140" i="2"/>
  <c r="AE1146" i="2"/>
  <c r="AS1146" i="2" s="1"/>
  <c r="AJ1146" i="2"/>
  <c r="AK1146" i="2" s="1"/>
  <c r="AL1146" i="2"/>
  <c r="AE1149" i="2"/>
  <c r="AS1149" i="2" s="1"/>
  <c r="AJ1149" i="2"/>
  <c r="AK1149" i="2" s="1"/>
  <c r="AL1149" i="2"/>
  <c r="AE1153" i="2"/>
  <c r="AS1153" i="2" s="1"/>
  <c r="AJ1153" i="2"/>
  <c r="AK1153" i="2" s="1"/>
  <c r="AL1153" i="2"/>
  <c r="AE1159" i="2"/>
  <c r="AS1159" i="2" s="1"/>
  <c r="AJ1159" i="2"/>
  <c r="AK1159" i="2" s="1"/>
  <c r="AL1159" i="2"/>
  <c r="AE1158" i="2"/>
  <c r="AS1158" i="2" s="1"/>
  <c r="AJ1158" i="2"/>
  <c r="AK1158" i="2" s="1"/>
  <c r="AL1158" i="2"/>
  <c r="AE1188" i="2"/>
  <c r="AS1188" i="2" s="1"/>
  <c r="AJ1188" i="2"/>
  <c r="AK1188" i="2" s="1"/>
  <c r="AL1188" i="2"/>
  <c r="AE1180" i="2"/>
  <c r="AS1180" i="2" s="1"/>
  <c r="AJ1180" i="2"/>
  <c r="AK1180" i="2" s="1"/>
  <c r="AL1180" i="2"/>
  <c r="AE1191" i="2"/>
  <c r="AS1191" i="2" s="1"/>
  <c r="AJ1191" i="2"/>
  <c r="AK1191" i="2" s="1"/>
  <c r="AL1191" i="2"/>
  <c r="AE1194" i="2"/>
  <c r="AS1194" i="2" s="1"/>
  <c r="AJ1194" i="2"/>
  <c r="AK1194" i="2" s="1"/>
  <c r="AL1194" i="2"/>
  <c r="AE1183" i="2"/>
  <c r="AS1183" i="2" s="1"/>
  <c r="AJ1183" i="2"/>
  <c r="AK1183" i="2" s="1"/>
  <c r="AL1183" i="2"/>
  <c r="AE1216" i="2"/>
  <c r="AS1216" i="2" s="1"/>
  <c r="AJ1216" i="2"/>
  <c r="AK1216" i="2" s="1"/>
  <c r="AL1216" i="2"/>
  <c r="AE1220" i="2"/>
  <c r="AS1220" i="2" s="1"/>
  <c r="AJ1220" i="2"/>
  <c r="AK1220" i="2" s="1"/>
  <c r="AL1220" i="2"/>
  <c r="AE1213" i="2"/>
  <c r="AS1213" i="2" s="1"/>
  <c r="AJ1213" i="2"/>
  <c r="AK1213" i="2" s="1"/>
  <c r="AL1213" i="2"/>
  <c r="AE1217" i="2"/>
  <c r="AS1217" i="2" s="1"/>
  <c r="AJ1217" i="2"/>
  <c r="AK1217" i="2" s="1"/>
  <c r="AL1217" i="2"/>
  <c r="AE1221" i="2"/>
  <c r="AS1221" i="2" s="1"/>
  <c r="AJ1221" i="2"/>
  <c r="AK1221" i="2" s="1"/>
  <c r="AL1221" i="2"/>
  <c r="AE1195" i="2"/>
  <c r="AS1195" i="2" s="1"/>
  <c r="AJ1195" i="2"/>
  <c r="AK1195" i="2" s="1"/>
  <c r="AL1195" i="2"/>
  <c r="AE1199" i="2"/>
  <c r="AS1199" i="2" s="1"/>
  <c r="AJ1199" i="2"/>
  <c r="AK1199" i="2" s="1"/>
  <c r="AL1199" i="2"/>
  <c r="AE1201" i="2"/>
  <c r="AS1201" i="2" s="1"/>
  <c r="AJ1201" i="2"/>
  <c r="AK1201" i="2" s="1"/>
  <c r="AL1201" i="2"/>
  <c r="AE1208" i="2"/>
  <c r="AS1208" i="2" s="1"/>
  <c r="AJ1208" i="2"/>
  <c r="AK1208" i="2" s="1"/>
  <c r="AL1208" i="2"/>
  <c r="AE1214" i="2"/>
  <c r="AS1214" i="2" s="1"/>
  <c r="AJ1214" i="2"/>
  <c r="AK1214" i="2" s="1"/>
  <c r="AL1214" i="2"/>
  <c r="AE1562" i="2"/>
  <c r="AS1562" i="2" s="1"/>
  <c r="AJ1562" i="2"/>
  <c r="AK1562" i="2" s="1"/>
  <c r="AL1562" i="2"/>
  <c r="AE1564" i="2"/>
  <c r="AS1564" i="2" s="1"/>
  <c r="AJ1564" i="2"/>
  <c r="AK1564" i="2" s="1"/>
  <c r="AL1564" i="2"/>
  <c r="AE1034" i="2"/>
  <c r="AS1034" i="2" s="1"/>
  <c r="AJ1034" i="2"/>
  <c r="AK1034" i="2" s="1"/>
  <c r="AL1034" i="2"/>
  <c r="AJ1084" i="2"/>
  <c r="AK1084" i="2" s="1"/>
  <c r="AE1084" i="2"/>
  <c r="AS1084" i="2" s="1"/>
  <c r="AL1084" i="2"/>
  <c r="AE1086" i="2"/>
  <c r="AS1086" i="2" s="1"/>
  <c r="AJ1086" i="2"/>
  <c r="AK1086" i="2" s="1"/>
  <c r="AL1086" i="2"/>
  <c r="AE1085" i="2"/>
  <c r="AS1085" i="2" s="1"/>
  <c r="AJ1085" i="2"/>
  <c r="AK1085" i="2" s="1"/>
  <c r="AL1085" i="2"/>
  <c r="AE1117" i="2"/>
  <c r="AS1117" i="2" s="1"/>
  <c r="AJ1117" i="2"/>
  <c r="AK1117" i="2" s="1"/>
  <c r="AL1117" i="2"/>
  <c r="AE1154" i="2"/>
  <c r="AS1154" i="2" s="1"/>
  <c r="AJ1154" i="2"/>
  <c r="AK1154" i="2" s="1"/>
  <c r="AL1154" i="2"/>
  <c r="AE1165" i="2"/>
  <c r="AS1165" i="2" s="1"/>
  <c r="AJ1165" i="2"/>
  <c r="AK1165" i="2" s="1"/>
  <c r="AL1165" i="2"/>
  <c r="AE1134" i="2"/>
  <c r="AS1134" i="2" s="1"/>
  <c r="AJ1134" i="2"/>
  <c r="AK1134" i="2" s="1"/>
  <c r="AL1134" i="2"/>
  <c r="AE1136" i="2"/>
  <c r="AS1136" i="2" s="1"/>
  <c r="AJ1136" i="2"/>
  <c r="AK1136" i="2" s="1"/>
  <c r="AL1136" i="2"/>
  <c r="AE1141" i="2"/>
  <c r="AS1141" i="2" s="1"/>
  <c r="AJ1141" i="2"/>
  <c r="AK1141" i="2" s="1"/>
  <c r="AL1141" i="2"/>
  <c r="AE920" i="2"/>
  <c r="AS920" i="2" s="1"/>
  <c r="AJ920" i="2"/>
  <c r="AK920" i="2" s="1"/>
  <c r="AL920" i="2"/>
  <c r="AE995" i="2"/>
  <c r="AS995" i="2" s="1"/>
  <c r="AJ995" i="2"/>
  <c r="AK995" i="2" s="1"/>
  <c r="AL995" i="2"/>
  <c r="AE1017" i="2"/>
  <c r="AS1017" i="2" s="1"/>
  <c r="AJ1017" i="2"/>
  <c r="AK1017" i="2" s="1"/>
  <c r="AL1017" i="2"/>
  <c r="AE1025" i="2"/>
  <c r="AS1025" i="2" s="1"/>
  <c r="AJ1025" i="2"/>
  <c r="AK1025" i="2" s="1"/>
  <c r="AL1025" i="2"/>
  <c r="AE1071" i="2"/>
  <c r="AS1071" i="2" s="1"/>
  <c r="AJ1071" i="2"/>
  <c r="AK1071" i="2" s="1"/>
  <c r="AL1071" i="2"/>
  <c r="AE1083" i="2"/>
  <c r="AS1083" i="2" s="1"/>
  <c r="AL1083" i="2"/>
  <c r="AJ1083" i="2"/>
  <c r="AK1083" i="2" s="1"/>
  <c r="AE1129" i="2"/>
  <c r="AS1129" i="2" s="1"/>
  <c r="AJ1129" i="2"/>
  <c r="AK1129" i="2" s="1"/>
  <c r="AL1129" i="2"/>
  <c r="AE1126" i="2"/>
  <c r="AS1126" i="2" s="1"/>
  <c r="AJ1126" i="2"/>
  <c r="AK1126" i="2" s="1"/>
  <c r="AL1126" i="2"/>
  <c r="AE1168" i="2"/>
  <c r="AS1168" i="2" s="1"/>
  <c r="AJ1168" i="2"/>
  <c r="AK1168" i="2" s="1"/>
  <c r="AL1168" i="2"/>
  <c r="AE1181" i="2"/>
  <c r="AS1181" i="2" s="1"/>
  <c r="AJ1181" i="2"/>
  <c r="AK1181" i="2" s="1"/>
  <c r="AL1181" i="2"/>
  <c r="AE1243" i="2"/>
  <c r="AS1243" i="2" s="1"/>
  <c r="AJ1243" i="2"/>
  <c r="AK1243" i="2" s="1"/>
  <c r="AL1243" i="2"/>
  <c r="AE1242" i="2"/>
  <c r="AS1242" i="2" s="1"/>
  <c r="AJ1242" i="2"/>
  <c r="AK1242" i="2" s="1"/>
  <c r="AL1242" i="2"/>
  <c r="AE1261" i="2"/>
  <c r="AS1261" i="2" s="1"/>
  <c r="AJ1261" i="2"/>
  <c r="AK1261" i="2" s="1"/>
  <c r="AL1261" i="2"/>
  <c r="AE1258" i="2"/>
  <c r="AS1258" i="2" s="1"/>
  <c r="AJ1258" i="2"/>
  <c r="AK1258" i="2" s="1"/>
  <c r="AL1258" i="2"/>
  <c r="AE1262" i="2"/>
  <c r="AS1262" i="2" s="1"/>
  <c r="AJ1262" i="2"/>
  <c r="AK1262" i="2" s="1"/>
  <c r="AL1262" i="2"/>
  <c r="AE1251" i="2"/>
  <c r="AS1251" i="2" s="1"/>
  <c r="AJ1251" i="2"/>
  <c r="AK1251" i="2" s="1"/>
  <c r="AL1251" i="2"/>
  <c r="AE1248" i="2"/>
  <c r="AS1248" i="2" s="1"/>
  <c r="AJ1248" i="2"/>
  <c r="AK1248" i="2" s="1"/>
  <c r="AL1248" i="2"/>
  <c r="AE1252" i="2"/>
  <c r="AS1252" i="2" s="1"/>
  <c r="AJ1252" i="2"/>
  <c r="AK1252" i="2" s="1"/>
  <c r="AL1252" i="2"/>
  <c r="AE1256" i="2"/>
  <c r="AS1256" i="2" s="1"/>
  <c r="AJ1256" i="2"/>
  <c r="AK1256" i="2" s="1"/>
  <c r="AL1256" i="2"/>
  <c r="AE1244" i="2"/>
  <c r="AS1244" i="2" s="1"/>
  <c r="AJ1244" i="2"/>
  <c r="AK1244" i="2" s="1"/>
  <c r="AL1244" i="2"/>
  <c r="AE1246" i="2"/>
  <c r="AS1246" i="2" s="1"/>
  <c r="AJ1246" i="2"/>
  <c r="AK1246" i="2" s="1"/>
  <c r="AL1246" i="2"/>
  <c r="AE1265" i="2"/>
  <c r="AS1265" i="2" s="1"/>
  <c r="AJ1265" i="2"/>
  <c r="AK1265" i="2" s="1"/>
  <c r="AL1265" i="2"/>
  <c r="AE1268" i="2"/>
  <c r="AS1268" i="2" s="1"/>
  <c r="AJ1268" i="2"/>
  <c r="AK1268" i="2" s="1"/>
  <c r="AL1268" i="2"/>
  <c r="AE1270" i="2"/>
  <c r="AS1270" i="2" s="1"/>
  <c r="AJ1270" i="2"/>
  <c r="AK1270" i="2" s="1"/>
  <c r="AL1270" i="2"/>
  <c r="AE1272" i="2"/>
  <c r="AS1272" i="2" s="1"/>
  <c r="AJ1272" i="2"/>
  <c r="AK1272" i="2" s="1"/>
  <c r="AL1272" i="2"/>
  <c r="AE1276" i="2"/>
  <c r="AS1276" i="2" s="1"/>
  <c r="AJ1276" i="2"/>
  <c r="AK1276" i="2" s="1"/>
  <c r="AL1276" i="2"/>
  <c r="AE1278" i="2"/>
  <c r="AS1278" i="2" s="1"/>
  <c r="AJ1278" i="2"/>
  <c r="AK1278" i="2" s="1"/>
  <c r="AL1278" i="2"/>
  <c r="AE1295" i="2"/>
  <c r="AS1295" i="2" s="1"/>
  <c r="AJ1295" i="2"/>
  <c r="AK1295" i="2" s="1"/>
  <c r="AL1295" i="2"/>
  <c r="AE1298" i="2"/>
  <c r="AS1298" i="2" s="1"/>
  <c r="AJ1298" i="2"/>
  <c r="AK1298" i="2" s="1"/>
  <c r="AL1298" i="2"/>
  <c r="AE1302" i="2"/>
  <c r="AS1302" i="2" s="1"/>
  <c r="AJ1302" i="2"/>
  <c r="AK1302" i="2" s="1"/>
  <c r="AL1302" i="2"/>
  <c r="AE1304" i="2"/>
  <c r="AS1304" i="2" s="1"/>
  <c r="AJ1304" i="2"/>
  <c r="AK1304" i="2" s="1"/>
  <c r="AL1304" i="2"/>
  <c r="AE1306" i="2"/>
  <c r="AS1306" i="2" s="1"/>
  <c r="AJ1306" i="2"/>
  <c r="AK1306" i="2" s="1"/>
  <c r="AL1306" i="2"/>
  <c r="AE1309" i="2"/>
  <c r="AS1309" i="2" s="1"/>
  <c r="AJ1309" i="2"/>
  <c r="AK1309" i="2" s="1"/>
  <c r="AL1309" i="2"/>
  <c r="AE1312" i="2"/>
  <c r="AS1312" i="2" s="1"/>
  <c r="AJ1312" i="2"/>
  <c r="AK1312" i="2" s="1"/>
  <c r="AL1312" i="2"/>
  <c r="AE1314" i="2"/>
  <c r="AS1314" i="2" s="1"/>
  <c r="AJ1314" i="2"/>
  <c r="AK1314" i="2" s="1"/>
  <c r="AL1314" i="2"/>
  <c r="AE1317" i="2"/>
  <c r="AS1317" i="2" s="1"/>
  <c r="AJ1317" i="2"/>
  <c r="AK1317" i="2" s="1"/>
  <c r="AL1317" i="2"/>
  <c r="AE1319" i="2"/>
  <c r="AS1319" i="2" s="1"/>
  <c r="AJ1319" i="2"/>
  <c r="AK1319" i="2" s="1"/>
  <c r="AL1319" i="2"/>
  <c r="AE1325" i="2"/>
  <c r="AS1325" i="2" s="1"/>
  <c r="AJ1325" i="2"/>
  <c r="AK1325" i="2" s="1"/>
  <c r="AL1325" i="2"/>
  <c r="AE1370" i="2"/>
  <c r="AS1370" i="2" s="1"/>
  <c r="AJ1370" i="2"/>
  <c r="AK1370" i="2" s="1"/>
  <c r="AL1370" i="2"/>
  <c r="AE1343" i="2"/>
  <c r="AS1343" i="2" s="1"/>
  <c r="AJ1343" i="2"/>
  <c r="AK1343" i="2" s="1"/>
  <c r="AL1343" i="2"/>
  <c r="AE1347" i="2"/>
  <c r="AS1347" i="2" s="1"/>
  <c r="AJ1347" i="2"/>
  <c r="AK1347" i="2" s="1"/>
  <c r="AL1347" i="2"/>
  <c r="AE1351" i="2"/>
  <c r="AS1351" i="2" s="1"/>
  <c r="AJ1351" i="2"/>
  <c r="AK1351" i="2" s="1"/>
  <c r="AL1351" i="2"/>
  <c r="AE1342" i="2"/>
  <c r="AS1342" i="2" s="1"/>
  <c r="AJ1342" i="2"/>
  <c r="AK1342" i="2" s="1"/>
  <c r="AL1342" i="2"/>
  <c r="AE1348" i="2"/>
  <c r="AS1348" i="2" s="1"/>
  <c r="AJ1348" i="2"/>
  <c r="AK1348" i="2" s="1"/>
  <c r="AL1348" i="2"/>
  <c r="AE1375" i="2"/>
  <c r="AS1375" i="2" s="1"/>
  <c r="AJ1375" i="2"/>
  <c r="AK1375" i="2" s="1"/>
  <c r="AL1375" i="2"/>
  <c r="AE1249" i="2"/>
  <c r="AS1249" i="2" s="1"/>
  <c r="AJ1249" i="2"/>
  <c r="AK1249" i="2" s="1"/>
  <c r="AL1249" i="2"/>
  <c r="AE1275" i="2"/>
  <c r="AS1275" i="2" s="1"/>
  <c r="AJ1275" i="2"/>
  <c r="AK1275" i="2" s="1"/>
  <c r="AL1275" i="2"/>
  <c r="AE1281" i="2"/>
  <c r="AS1281" i="2" s="1"/>
  <c r="AJ1281" i="2"/>
  <c r="AK1281" i="2" s="1"/>
  <c r="AL1281" i="2"/>
  <c r="AE1285" i="2"/>
  <c r="AS1285" i="2" s="1"/>
  <c r="AJ1285" i="2"/>
  <c r="AK1285" i="2" s="1"/>
  <c r="AL1285" i="2"/>
  <c r="AE1289" i="2"/>
  <c r="AS1289" i="2" s="1"/>
  <c r="AJ1289" i="2"/>
  <c r="AK1289" i="2" s="1"/>
  <c r="AL1289" i="2"/>
  <c r="AE1293" i="2"/>
  <c r="AS1293" i="2" s="1"/>
  <c r="AJ1293" i="2"/>
  <c r="AK1293" i="2" s="1"/>
  <c r="AL1293" i="2"/>
  <c r="AE1299" i="2"/>
  <c r="AS1299" i="2" s="1"/>
  <c r="AJ1299" i="2"/>
  <c r="AK1299" i="2" s="1"/>
  <c r="AL1299" i="2"/>
  <c r="AE1311" i="2"/>
  <c r="AS1311" i="2" s="1"/>
  <c r="AJ1311" i="2"/>
  <c r="AK1311" i="2" s="1"/>
  <c r="AL1311" i="2"/>
  <c r="AE1328" i="2"/>
  <c r="AS1328" i="2" s="1"/>
  <c r="AJ1328" i="2"/>
  <c r="AK1328" i="2" s="1"/>
  <c r="AL1328" i="2"/>
  <c r="AE1332" i="2"/>
  <c r="AS1332" i="2" s="1"/>
  <c r="AJ1332" i="2"/>
  <c r="AK1332" i="2" s="1"/>
  <c r="AL1332" i="2"/>
  <c r="AE1336" i="2"/>
  <c r="AS1336" i="2" s="1"/>
  <c r="AJ1336" i="2"/>
  <c r="AK1336" i="2" s="1"/>
  <c r="AL1336" i="2"/>
  <c r="AE1340" i="2"/>
  <c r="AS1340" i="2" s="1"/>
  <c r="AJ1340" i="2"/>
  <c r="AK1340" i="2" s="1"/>
  <c r="AL1340" i="2"/>
  <c r="AE1352" i="2"/>
  <c r="AS1352" i="2" s="1"/>
  <c r="AJ1352" i="2"/>
  <c r="AK1352" i="2" s="1"/>
  <c r="AL1352" i="2"/>
  <c r="AE1274" i="2"/>
  <c r="AS1274" i="2" s="1"/>
  <c r="AJ1274" i="2"/>
  <c r="AK1274" i="2" s="1"/>
  <c r="AL1274" i="2"/>
  <c r="AE1282" i="2"/>
  <c r="AS1282" i="2" s="1"/>
  <c r="AJ1282" i="2"/>
  <c r="AK1282" i="2" s="1"/>
  <c r="AL1282" i="2"/>
  <c r="AE1286" i="2"/>
  <c r="AS1286" i="2" s="1"/>
  <c r="AJ1286" i="2"/>
  <c r="AK1286" i="2" s="1"/>
  <c r="AL1286" i="2"/>
  <c r="AE1290" i="2"/>
  <c r="AS1290" i="2" s="1"/>
  <c r="AJ1290" i="2"/>
  <c r="AK1290" i="2" s="1"/>
  <c r="AL1290" i="2"/>
  <c r="AE1300" i="2"/>
  <c r="AS1300" i="2" s="1"/>
  <c r="AJ1300" i="2"/>
  <c r="AK1300" i="2" s="1"/>
  <c r="AL1300" i="2"/>
  <c r="AE1329" i="2"/>
  <c r="AS1329" i="2" s="1"/>
  <c r="AJ1329" i="2"/>
  <c r="AK1329" i="2" s="1"/>
  <c r="AL1329" i="2"/>
  <c r="AE1333" i="2"/>
  <c r="AS1333" i="2" s="1"/>
  <c r="AJ1333" i="2"/>
  <c r="AK1333" i="2" s="1"/>
  <c r="AL1333" i="2"/>
  <c r="AE1337" i="2"/>
  <c r="AS1337" i="2" s="1"/>
  <c r="AJ1337" i="2"/>
  <c r="AK1337" i="2" s="1"/>
  <c r="AL1337" i="2"/>
  <c r="AE1341" i="2"/>
  <c r="AS1341" i="2" s="1"/>
  <c r="AJ1341" i="2"/>
  <c r="AK1341" i="2" s="1"/>
  <c r="AL1341" i="2"/>
  <c r="AE1002" i="2"/>
  <c r="AS1002" i="2" s="1"/>
  <c r="AJ1002" i="2"/>
  <c r="AK1002" i="2" s="1"/>
  <c r="AL1002" i="2"/>
  <c r="AE1021" i="2"/>
  <c r="AS1021" i="2" s="1"/>
  <c r="AJ1021" i="2"/>
  <c r="AK1021" i="2" s="1"/>
  <c r="AL1021" i="2"/>
  <c r="AE1049" i="2"/>
  <c r="AS1049" i="2" s="1"/>
  <c r="AJ1049" i="2"/>
  <c r="AK1049" i="2" s="1"/>
  <c r="AL1049" i="2"/>
  <c r="AE1055" i="2"/>
  <c r="AS1055" i="2" s="1"/>
  <c r="AJ1055" i="2"/>
  <c r="AK1055" i="2" s="1"/>
  <c r="AL1055" i="2"/>
  <c r="AE1228" i="2"/>
  <c r="AS1228" i="2" s="1"/>
  <c r="AJ1228" i="2"/>
  <c r="AK1228" i="2" s="1"/>
  <c r="AL1228" i="2"/>
  <c r="AE1234" i="2"/>
  <c r="AS1234" i="2" s="1"/>
  <c r="AJ1234" i="2"/>
  <c r="AK1234" i="2" s="1"/>
  <c r="AL1234" i="2"/>
  <c r="AE1238" i="2"/>
  <c r="AS1238" i="2" s="1"/>
  <c r="AJ1238" i="2"/>
  <c r="AK1238" i="2" s="1"/>
  <c r="AL1238" i="2"/>
  <c r="AE1323" i="2"/>
  <c r="AS1323" i="2" s="1"/>
  <c r="AJ1323" i="2"/>
  <c r="AK1323" i="2" s="1"/>
  <c r="AL1323" i="2"/>
  <c r="AE1003" i="2"/>
  <c r="AS1003" i="2" s="1"/>
  <c r="AJ1003" i="2"/>
  <c r="AK1003" i="2" s="1"/>
  <c r="AL1003" i="2"/>
  <c r="AE1094" i="2"/>
  <c r="AS1094" i="2" s="1"/>
  <c r="AJ1094" i="2"/>
  <c r="AK1094" i="2" s="1"/>
  <c r="AL1094" i="2"/>
  <c r="AE1355" i="2"/>
  <c r="AS1355" i="2" s="1"/>
  <c r="AJ1355" i="2"/>
  <c r="AK1355" i="2" s="1"/>
  <c r="AL1355" i="2"/>
  <c r="AE1359" i="2"/>
  <c r="AS1359" i="2" s="1"/>
  <c r="AJ1359" i="2"/>
  <c r="AK1359" i="2" s="1"/>
  <c r="AL1359" i="2"/>
  <c r="AE1372" i="2"/>
  <c r="AS1372" i="2" s="1"/>
  <c r="AJ1372" i="2"/>
  <c r="AK1372" i="2" s="1"/>
  <c r="AL1372" i="2"/>
  <c r="AE1018" i="2"/>
  <c r="AS1018" i="2" s="1"/>
  <c r="AJ1018" i="2"/>
  <c r="AK1018" i="2" s="1"/>
  <c r="AL1018" i="2"/>
  <c r="AE1024" i="2"/>
  <c r="AS1024" i="2" s="1"/>
  <c r="AJ1024" i="2"/>
  <c r="AK1024" i="2" s="1"/>
  <c r="AL1024" i="2"/>
  <c r="AE1046" i="2"/>
  <c r="AS1046" i="2" s="1"/>
  <c r="AJ1046" i="2"/>
  <c r="AK1046" i="2" s="1"/>
  <c r="AL1046" i="2"/>
  <c r="AE1090" i="2"/>
  <c r="AS1090" i="2" s="1"/>
  <c r="AJ1090" i="2"/>
  <c r="AK1090" i="2" s="1"/>
  <c r="AL1090" i="2"/>
  <c r="AE1235" i="2"/>
  <c r="AS1235" i="2" s="1"/>
  <c r="AJ1235" i="2"/>
  <c r="AK1235" i="2" s="1"/>
  <c r="AL1235" i="2"/>
  <c r="AE868" i="2"/>
  <c r="AS868" i="2" s="1"/>
  <c r="AJ868" i="2"/>
  <c r="AK868" i="2" s="1"/>
  <c r="AL868" i="2"/>
  <c r="AE711" i="2"/>
  <c r="AS711" i="2" s="1"/>
  <c r="AJ711" i="2"/>
  <c r="AK711" i="2" s="1"/>
  <c r="AL711" i="2"/>
  <c r="AE1062" i="2"/>
  <c r="AS1062" i="2" s="1"/>
  <c r="AJ1062" i="2"/>
  <c r="AK1062" i="2" s="1"/>
  <c r="AL1062" i="2"/>
  <c r="AE1036" i="2"/>
  <c r="AS1036" i="2" s="1"/>
  <c r="AJ1036" i="2"/>
  <c r="AK1036" i="2" s="1"/>
  <c r="AL1036" i="2"/>
  <c r="AE722" i="2"/>
  <c r="AS722" i="2" s="1"/>
  <c r="AJ722" i="2"/>
  <c r="AK722" i="2" s="1"/>
  <c r="AL722" i="2"/>
  <c r="AE874" i="2"/>
  <c r="AS874" i="2" s="1"/>
  <c r="AJ874" i="2"/>
  <c r="AK874" i="2" s="1"/>
  <c r="AL874" i="2"/>
  <c r="AE928" i="2"/>
  <c r="AS928" i="2" s="1"/>
  <c r="AJ928" i="2"/>
  <c r="AK928" i="2" s="1"/>
  <c r="AL928" i="2"/>
  <c r="AE933" i="2"/>
  <c r="AS933" i="2" s="1"/>
  <c r="AJ933" i="2"/>
  <c r="AK933" i="2" s="1"/>
  <c r="AL933" i="2"/>
  <c r="AE951" i="2"/>
  <c r="AS951" i="2" s="1"/>
  <c r="AJ951" i="2"/>
  <c r="AK951" i="2" s="1"/>
  <c r="AL951" i="2"/>
  <c r="AE964" i="2"/>
  <c r="AS964" i="2" s="1"/>
  <c r="AJ964" i="2"/>
  <c r="AK964" i="2" s="1"/>
  <c r="AL964" i="2"/>
  <c r="AE981" i="2"/>
  <c r="AS981" i="2" s="1"/>
  <c r="AJ981" i="2"/>
  <c r="AK981" i="2" s="1"/>
  <c r="AL981" i="2"/>
  <c r="AE882" i="2"/>
  <c r="AS882" i="2" s="1"/>
  <c r="AJ882" i="2"/>
  <c r="AK882" i="2" s="1"/>
  <c r="AL882" i="2"/>
  <c r="AE1156" i="2"/>
  <c r="AS1156" i="2" s="1"/>
  <c r="AJ1156" i="2"/>
  <c r="AK1156" i="2" s="1"/>
  <c r="AL1156" i="2"/>
  <c r="AE1371" i="2"/>
  <c r="AS1371" i="2" s="1"/>
  <c r="AJ1371" i="2"/>
  <c r="AK1371" i="2" s="1"/>
  <c r="AL1371" i="2"/>
  <c r="AE1382" i="2"/>
  <c r="AS1382" i="2" s="1"/>
  <c r="AJ1382" i="2"/>
  <c r="AK1382" i="2" s="1"/>
  <c r="AL1382" i="2"/>
  <c r="AE1376" i="2"/>
  <c r="AS1376" i="2" s="1"/>
  <c r="AJ1376" i="2"/>
  <c r="AK1376" i="2" s="1"/>
  <c r="AL1376" i="2"/>
  <c r="AE1400" i="2"/>
  <c r="AS1400" i="2" s="1"/>
  <c r="AJ1400" i="2"/>
  <c r="AK1400" i="2" s="1"/>
  <c r="AL1400" i="2"/>
  <c r="AE1405" i="2"/>
  <c r="AS1405" i="2" s="1"/>
  <c r="AJ1405" i="2"/>
  <c r="AK1405" i="2" s="1"/>
  <c r="AL1405" i="2"/>
  <c r="AE1409" i="2"/>
  <c r="AS1409" i="2" s="1"/>
  <c r="AJ1409" i="2"/>
  <c r="AK1409" i="2" s="1"/>
  <c r="AL1409" i="2"/>
  <c r="AE1413" i="2"/>
  <c r="AS1413" i="2" s="1"/>
  <c r="AJ1413" i="2"/>
  <c r="AK1413" i="2" s="1"/>
  <c r="AL1413" i="2"/>
  <c r="AE1404" i="2"/>
  <c r="AS1404" i="2" s="1"/>
  <c r="AJ1404" i="2"/>
  <c r="AK1404" i="2" s="1"/>
  <c r="AL1404" i="2"/>
  <c r="AE1408" i="2"/>
  <c r="AS1408" i="2" s="1"/>
  <c r="AJ1408" i="2"/>
  <c r="AK1408" i="2" s="1"/>
  <c r="AL1408" i="2"/>
  <c r="AE1412" i="2"/>
  <c r="AS1412" i="2" s="1"/>
  <c r="AJ1412" i="2"/>
  <c r="AK1412" i="2" s="1"/>
  <c r="AL1412" i="2"/>
  <c r="AE1402" i="2"/>
  <c r="AS1402" i="2" s="1"/>
  <c r="AJ1402" i="2"/>
  <c r="AK1402" i="2" s="1"/>
  <c r="AL1402" i="2"/>
  <c r="AE1403" i="2"/>
  <c r="AS1403" i="2" s="1"/>
  <c r="AJ1403" i="2"/>
  <c r="AK1403" i="2" s="1"/>
  <c r="AL1403" i="2"/>
  <c r="AE1398" i="2"/>
  <c r="AS1398" i="2" s="1"/>
  <c r="AJ1398" i="2"/>
  <c r="AK1398" i="2" s="1"/>
  <c r="AL1398" i="2"/>
  <c r="AE1418" i="2"/>
  <c r="AS1418" i="2" s="1"/>
  <c r="AJ1418" i="2"/>
  <c r="AK1418" i="2" s="1"/>
  <c r="AL1418" i="2"/>
  <c r="AE1028" i="2"/>
  <c r="AS1028" i="2" s="1"/>
  <c r="AJ1028" i="2"/>
  <c r="AK1028" i="2" s="1"/>
  <c r="AL1028" i="2"/>
  <c r="AE1087" i="2"/>
  <c r="AS1087" i="2" s="1"/>
  <c r="AL1087" i="2"/>
  <c r="AJ1087" i="2"/>
  <c r="AK1087" i="2" s="1"/>
  <c r="AE1047" i="2"/>
  <c r="AS1047" i="2" s="1"/>
  <c r="AJ1047" i="2"/>
  <c r="AK1047" i="2" s="1"/>
  <c r="AL1047" i="2"/>
  <c r="AE965" i="2"/>
  <c r="AS965" i="2" s="1"/>
  <c r="AJ965" i="2"/>
  <c r="AK965" i="2" s="1"/>
  <c r="AL965" i="2"/>
  <c r="BB1009" i="2"/>
  <c r="BC1009" i="2"/>
  <c r="BC1037" i="2"/>
  <c r="BB1037" i="2"/>
  <c r="BC1042" i="2"/>
  <c r="BB1042" i="2"/>
  <c r="BC1073" i="2"/>
  <c r="BB1073" i="2"/>
  <c r="BB1080" i="2"/>
  <c r="BC1080" i="2"/>
  <c r="BC1114" i="2"/>
  <c r="BB1114" i="2"/>
  <c r="BC1148" i="2"/>
  <c r="BB1148" i="2"/>
  <c r="BB1162" i="2"/>
  <c r="BC1162" i="2"/>
  <c r="BB1172" i="2"/>
  <c r="BC1172" i="2"/>
  <c r="BB1179" i="2"/>
  <c r="BC1179" i="2"/>
  <c r="BB1187" i="2"/>
  <c r="BC1187" i="2"/>
  <c r="BB1205" i="2"/>
  <c r="BC1205" i="2"/>
  <c r="BB1211" i="2"/>
  <c r="BC1211" i="2"/>
  <c r="BB1227" i="2"/>
  <c r="BC1227" i="2"/>
  <c r="BB1237" i="2"/>
  <c r="BC1237" i="2"/>
  <c r="BC1356" i="2"/>
  <c r="BB1356" i="2"/>
  <c r="BB1363" i="2"/>
  <c r="BC1363" i="2"/>
  <c r="BB1383" i="2"/>
  <c r="BC1383" i="2"/>
  <c r="BC1389" i="2"/>
  <c r="BB1389" i="2"/>
  <c r="BC1393" i="2"/>
  <c r="BB1393" i="2"/>
  <c r="BB1419" i="2"/>
  <c r="BC1419" i="2"/>
  <c r="BB1423" i="2"/>
  <c r="BC1423" i="2"/>
  <c r="BB1427" i="2"/>
  <c r="BC1427" i="2"/>
  <c r="BB1431" i="2"/>
  <c r="BC1431" i="2"/>
  <c r="BB1435" i="2"/>
  <c r="BC1435" i="2"/>
  <c r="BB1439" i="2"/>
  <c r="BC1439" i="2"/>
  <c r="BB1443" i="2"/>
  <c r="BC1443" i="2"/>
  <c r="BB1447" i="2"/>
  <c r="BC1447" i="2"/>
  <c r="BB1451" i="2"/>
  <c r="BC1451" i="2"/>
  <c r="BB1455" i="2"/>
  <c r="BC1455" i="2"/>
  <c r="BB1459" i="2"/>
  <c r="BC1459" i="2"/>
  <c r="BB1463" i="2"/>
  <c r="BC1463" i="2"/>
  <c r="BB1467" i="2"/>
  <c r="BC1467" i="2"/>
  <c r="BB1471" i="2"/>
  <c r="BC1471" i="2"/>
  <c r="BB1475" i="2"/>
  <c r="BC1475" i="2"/>
  <c r="BB1479" i="2"/>
  <c r="BC1479" i="2"/>
  <c r="BB1483" i="2"/>
  <c r="BC1483" i="2"/>
  <c r="BB1487" i="2"/>
  <c r="BC1487" i="2"/>
  <c r="BC1491" i="2"/>
  <c r="BB1491" i="2"/>
  <c r="BB1495" i="2"/>
  <c r="BC1495" i="2"/>
  <c r="BB1499" i="2"/>
  <c r="BC1499" i="2"/>
  <c r="BB1503" i="2"/>
  <c r="BC1503" i="2"/>
  <c r="BB1507" i="2"/>
  <c r="BC1507" i="2"/>
  <c r="BB1511" i="2"/>
  <c r="BC1511" i="2"/>
  <c r="BB1515" i="2"/>
  <c r="BC1515" i="2"/>
  <c r="BB1519" i="2"/>
  <c r="BC1519" i="2"/>
  <c r="BB1523" i="2"/>
  <c r="BC1523" i="2"/>
  <c r="BB1527" i="2"/>
  <c r="BC1527" i="2"/>
  <c r="BB1531" i="2"/>
  <c r="BC1531" i="2"/>
  <c r="BC1535" i="2"/>
  <c r="BB1535" i="2"/>
  <c r="BB1539" i="2"/>
  <c r="BC1539" i="2"/>
  <c r="BB1543" i="2"/>
  <c r="BC1543" i="2"/>
  <c r="BB1547" i="2"/>
  <c r="BC1547" i="2"/>
  <c r="BB1551" i="2"/>
  <c r="BC1551" i="2"/>
  <c r="BB1555" i="2"/>
  <c r="BC1555" i="2"/>
  <c r="BB1559" i="2"/>
  <c r="BC1559" i="2"/>
  <c r="BB1566" i="2"/>
  <c r="BC1566" i="2"/>
  <c r="BC1570" i="2"/>
  <c r="BB1570" i="2"/>
  <c r="BB1575" i="2"/>
  <c r="BC1575" i="2"/>
  <c r="BB1579" i="2"/>
  <c r="BC1579" i="2"/>
  <c r="BB1583" i="2"/>
  <c r="BC1583" i="2"/>
  <c r="BB1587" i="2"/>
  <c r="BC1587" i="2"/>
  <c r="BB1591" i="2"/>
  <c r="BC1591" i="2"/>
  <c r="BB1595" i="2"/>
  <c r="BC1595" i="2"/>
  <c r="BB1599" i="2"/>
  <c r="BC1599" i="2"/>
  <c r="BB1603" i="2"/>
  <c r="BC1603" i="2"/>
  <c r="BB1607" i="2"/>
  <c r="BC1607" i="2"/>
  <c r="BB1611" i="2"/>
  <c r="BC1611" i="2"/>
  <c r="BB1615" i="2"/>
  <c r="BC1615" i="2"/>
  <c r="BB1619" i="2"/>
  <c r="BC1619" i="2"/>
  <c r="BB1623" i="2"/>
  <c r="BC1623" i="2"/>
  <c r="BB1627" i="2"/>
  <c r="BC1627" i="2"/>
  <c r="BB1631" i="2"/>
  <c r="BC1631" i="2"/>
  <c r="BB1635" i="2"/>
  <c r="BC1635" i="2"/>
  <c r="BB1639" i="2"/>
  <c r="BC1639" i="2"/>
  <c r="BB1643" i="2"/>
  <c r="BC1643" i="2"/>
  <c r="BB1647" i="2"/>
  <c r="BC1647" i="2"/>
  <c r="BB1651" i="2"/>
  <c r="BC1651" i="2"/>
  <c r="BB1655" i="2"/>
  <c r="BC1655" i="2"/>
  <c r="BB1659" i="2"/>
  <c r="BC1659" i="2"/>
  <c r="BB1663" i="2"/>
  <c r="BC1663" i="2"/>
  <c r="BB1667" i="2"/>
  <c r="BC1667" i="2"/>
  <c r="BB1671" i="2"/>
  <c r="BC1671" i="2"/>
  <c r="BB1675" i="2"/>
  <c r="BC1675" i="2"/>
  <c r="BB1679" i="2"/>
  <c r="BC1679" i="2"/>
  <c r="BB1683" i="2"/>
  <c r="BC1683" i="2"/>
  <c r="BB1687" i="2"/>
  <c r="BC1687" i="2"/>
  <c r="BB1691" i="2"/>
  <c r="BC1691" i="2"/>
  <c r="BB1695" i="2"/>
  <c r="BC1695" i="2"/>
  <c r="BB1699" i="2"/>
  <c r="BC1699" i="2"/>
  <c r="BB1703" i="2"/>
  <c r="BC1703" i="2"/>
  <c r="BB1707" i="2"/>
  <c r="BC1707" i="2"/>
  <c r="BC693" i="2"/>
  <c r="BB693" i="2"/>
  <c r="BC731" i="2"/>
  <c r="BB731" i="2"/>
  <c r="BB742" i="2"/>
  <c r="BC742" i="2"/>
  <c r="BC773" i="2"/>
  <c r="BB773" i="2"/>
  <c r="BC781" i="2"/>
  <c r="BB781" i="2"/>
  <c r="BB838" i="2"/>
  <c r="BC838" i="2"/>
  <c r="BB853" i="2"/>
  <c r="BC853" i="2"/>
  <c r="BB866" i="2"/>
  <c r="BC866" i="2"/>
  <c r="BC887" i="2"/>
  <c r="BB887" i="2"/>
  <c r="BC898" i="2"/>
  <c r="BB898" i="2"/>
  <c r="BB902" i="2"/>
  <c r="BC902" i="2"/>
  <c r="BB909" i="2"/>
  <c r="BC909" i="2"/>
  <c r="BB925" i="2"/>
  <c r="BC925" i="2"/>
  <c r="BB941" i="2"/>
  <c r="BC941" i="2"/>
  <c r="BB973" i="2"/>
  <c r="BC973" i="2"/>
  <c r="BB1378" i="2"/>
  <c r="BC1378" i="2"/>
  <c r="BB858" i="2"/>
  <c r="BC858" i="2"/>
  <c r="BB892" i="2"/>
  <c r="BC892" i="2"/>
  <c r="BC899" i="2"/>
  <c r="BB899" i="2"/>
  <c r="BB916" i="2"/>
  <c r="BC916" i="2"/>
  <c r="BB936" i="2"/>
  <c r="BC936" i="2"/>
  <c r="BC1385" i="2"/>
  <c r="BB1385" i="2"/>
  <c r="BB1005" i="2"/>
  <c r="BC1005" i="2"/>
  <c r="BC1012" i="2"/>
  <c r="BB1012" i="2"/>
  <c r="BB1040" i="2"/>
  <c r="BC1040" i="2"/>
  <c r="BB1067" i="2"/>
  <c r="BC1067" i="2"/>
  <c r="BB1079" i="2"/>
  <c r="BC1079" i="2"/>
  <c r="BC1110" i="2"/>
  <c r="BB1110" i="2"/>
  <c r="BC1143" i="2"/>
  <c r="BB1143" i="2"/>
  <c r="BC1161" i="2"/>
  <c r="BB1161" i="2"/>
  <c r="BC1169" i="2"/>
  <c r="BB1169" i="2"/>
  <c r="BC1176" i="2"/>
  <c r="BB1176" i="2"/>
  <c r="BB1186" i="2"/>
  <c r="BC1186" i="2"/>
  <c r="BB1204" i="2"/>
  <c r="BC1204" i="2"/>
  <c r="BB1210" i="2"/>
  <c r="BC1210" i="2"/>
  <c r="BC1225" i="2"/>
  <c r="BB1225" i="2"/>
  <c r="BC1233" i="2"/>
  <c r="BB1233" i="2"/>
  <c r="BB1354" i="2"/>
  <c r="BC1354" i="2"/>
  <c r="BB1362" i="2"/>
  <c r="BC1362" i="2"/>
  <c r="BB1379" i="2"/>
  <c r="BC1379" i="2"/>
  <c r="BC1388" i="2"/>
  <c r="BB1388" i="2"/>
  <c r="BB1392" i="2"/>
  <c r="BC1392" i="2"/>
  <c r="BB1396" i="2"/>
  <c r="BC1396" i="2"/>
  <c r="BC1422" i="2"/>
  <c r="BB1422" i="2"/>
  <c r="BB1426" i="2"/>
  <c r="BC1426" i="2"/>
  <c r="BC1430" i="2"/>
  <c r="BB1430" i="2"/>
  <c r="BB1434" i="2"/>
  <c r="BC1434" i="2"/>
  <c r="BC1438" i="2"/>
  <c r="BB1438" i="2"/>
  <c r="BB1442" i="2"/>
  <c r="BC1442" i="2"/>
  <c r="BC1446" i="2"/>
  <c r="BB1446" i="2"/>
  <c r="BB1450" i="2"/>
  <c r="BC1450" i="2"/>
  <c r="BC1454" i="2"/>
  <c r="BB1454" i="2"/>
  <c r="BB1458" i="2"/>
  <c r="BC1458" i="2"/>
  <c r="BC1462" i="2"/>
  <c r="BB1462" i="2"/>
  <c r="BB1466" i="2"/>
  <c r="BC1466" i="2"/>
  <c r="BC1470" i="2"/>
  <c r="BB1470" i="2"/>
  <c r="BB1474" i="2"/>
  <c r="BC1474" i="2"/>
  <c r="BB1478" i="2"/>
  <c r="BC1478" i="2"/>
  <c r="BC1482" i="2"/>
  <c r="BB1482" i="2"/>
  <c r="BB1486" i="2"/>
  <c r="BC1486" i="2"/>
  <c r="BC1490" i="2"/>
  <c r="BB1490" i="2"/>
  <c r="BB1494" i="2"/>
  <c r="BC1494" i="2"/>
  <c r="BC1498" i="2"/>
  <c r="BB1498" i="2"/>
  <c r="BB1502" i="2"/>
  <c r="BC1502" i="2"/>
  <c r="BC1506" i="2"/>
  <c r="BB1506" i="2"/>
  <c r="BB1510" i="2"/>
  <c r="BC1510" i="2"/>
  <c r="BC1514" i="2"/>
  <c r="BB1514" i="2"/>
  <c r="BB1518" i="2"/>
  <c r="BC1518" i="2"/>
  <c r="BC1522" i="2"/>
  <c r="BB1522" i="2"/>
  <c r="BB1526" i="2"/>
  <c r="BC1526" i="2"/>
  <c r="BC1530" i="2"/>
  <c r="BB1530" i="2"/>
  <c r="BB1534" i="2"/>
  <c r="BC1534" i="2"/>
  <c r="BC1538" i="2"/>
  <c r="BB1538" i="2"/>
  <c r="BC1542" i="2"/>
  <c r="BB1542" i="2"/>
  <c r="BC1546" i="2"/>
  <c r="BB1546" i="2"/>
  <c r="BC1550" i="2"/>
  <c r="BB1550" i="2"/>
  <c r="BC1554" i="2"/>
  <c r="BB1554" i="2"/>
  <c r="BC1558" i="2"/>
  <c r="BB1558" i="2"/>
  <c r="BB1565" i="2"/>
  <c r="BC1565" i="2"/>
  <c r="BC1569" i="2"/>
  <c r="BB1569" i="2"/>
  <c r="BB1574" i="2"/>
  <c r="BC1574" i="2"/>
  <c r="BC1578" i="2"/>
  <c r="BB1578" i="2"/>
  <c r="BB1582" i="2"/>
  <c r="BC1582" i="2"/>
  <c r="BB1586" i="2"/>
  <c r="BC1586" i="2"/>
  <c r="BB1590" i="2"/>
  <c r="BC1590" i="2"/>
  <c r="BB1594" i="2"/>
  <c r="BC1594" i="2"/>
  <c r="BB1598" i="2"/>
  <c r="BC1598" i="2"/>
  <c r="BB1602" i="2"/>
  <c r="BC1602" i="2"/>
  <c r="BB1606" i="2"/>
  <c r="BC1606" i="2"/>
  <c r="BB1610" i="2"/>
  <c r="BC1610" i="2"/>
  <c r="BB1614" i="2"/>
  <c r="BC1614" i="2"/>
  <c r="BB1618" i="2"/>
  <c r="BC1618" i="2"/>
  <c r="BB1622" i="2"/>
  <c r="BC1622" i="2"/>
  <c r="BB1626" i="2"/>
  <c r="BC1626" i="2"/>
  <c r="BB1630" i="2"/>
  <c r="BC1630" i="2"/>
  <c r="BB1634" i="2"/>
  <c r="BC1634" i="2"/>
  <c r="BB1638" i="2"/>
  <c r="BC1638" i="2"/>
  <c r="BB1642" i="2"/>
  <c r="BC1642" i="2"/>
  <c r="BB1646" i="2"/>
  <c r="BC1646" i="2"/>
  <c r="BB1650" i="2"/>
  <c r="BC1650" i="2"/>
  <c r="BC1654" i="2"/>
  <c r="BB1654" i="2"/>
  <c r="BC1658" i="2"/>
  <c r="BB1658" i="2"/>
  <c r="BC1662" i="2"/>
  <c r="BB1662" i="2"/>
  <c r="BB1666" i="2"/>
  <c r="BC1666" i="2"/>
  <c r="BB1670" i="2"/>
  <c r="BC1670" i="2"/>
  <c r="BB1674" i="2"/>
  <c r="BC1674" i="2"/>
  <c r="BB1678" i="2"/>
  <c r="BC1678" i="2"/>
  <c r="BB1682" i="2"/>
  <c r="BC1682" i="2"/>
  <c r="BB1686" i="2"/>
  <c r="BC1686" i="2"/>
  <c r="BB1690" i="2"/>
  <c r="BC1690" i="2"/>
  <c r="BB1694" i="2"/>
  <c r="BC1694" i="2"/>
  <c r="BB1698" i="2"/>
  <c r="BC1698" i="2"/>
  <c r="BB1702" i="2"/>
  <c r="BC1702" i="2"/>
  <c r="BB1706" i="2"/>
  <c r="BC1706" i="2"/>
  <c r="BB1710" i="2"/>
  <c r="BC1710" i="2"/>
  <c r="BC1712" i="2"/>
  <c r="BB1712" i="2"/>
  <c r="BB1714" i="2"/>
  <c r="BC1714" i="2"/>
  <c r="BB1716" i="2"/>
  <c r="BC1716" i="2"/>
  <c r="BB1718" i="2"/>
  <c r="BC1718" i="2"/>
  <c r="BC1720" i="2"/>
  <c r="BB1720" i="2"/>
  <c r="BB1722" i="2"/>
  <c r="BC1722" i="2"/>
  <c r="BB1724" i="2"/>
  <c r="BC1724" i="2"/>
  <c r="BB1726" i="2"/>
  <c r="BC1726" i="2"/>
  <c r="BC1728" i="2"/>
  <c r="BB1728" i="2"/>
  <c r="BB1730" i="2"/>
  <c r="BC1730" i="2"/>
  <c r="BB1732" i="2"/>
  <c r="BC1732" i="2"/>
  <c r="BB1734" i="2"/>
  <c r="BC1734" i="2"/>
  <c r="BC1736" i="2"/>
  <c r="BB1736" i="2"/>
  <c r="BB1738" i="2"/>
  <c r="BC1738" i="2"/>
  <c r="BB1740" i="2"/>
  <c r="BC1740" i="2"/>
  <c r="BB1742" i="2"/>
  <c r="BC1742" i="2"/>
  <c r="BC1744" i="2"/>
  <c r="BB1744" i="2"/>
  <c r="BC716" i="2"/>
  <c r="BB716" i="2"/>
  <c r="BB735" i="2"/>
  <c r="BC735" i="2"/>
  <c r="BC756" i="2"/>
  <c r="BB756" i="2"/>
  <c r="BB777" i="2"/>
  <c r="BC777" i="2"/>
  <c r="BB828" i="2"/>
  <c r="BC828" i="2"/>
  <c r="BB841" i="2"/>
  <c r="BC841" i="2"/>
  <c r="BB864" i="2"/>
  <c r="BC864" i="2"/>
  <c r="BB901" i="2"/>
  <c r="BC901" i="2"/>
  <c r="BB929" i="2"/>
  <c r="BC929" i="2"/>
  <c r="BB980" i="2"/>
  <c r="BC980" i="2"/>
  <c r="BC1377" i="2"/>
  <c r="BB1377" i="2"/>
  <c r="AE733" i="2"/>
  <c r="AS733" i="2" s="1"/>
  <c r="AJ733" i="2"/>
  <c r="AK733" i="2" s="1"/>
  <c r="AL733" i="2"/>
  <c r="AE717" i="2"/>
  <c r="AS717" i="2" s="1"/>
  <c r="AJ717" i="2"/>
  <c r="AK717" i="2" s="1"/>
  <c r="AL717" i="2"/>
  <c r="AE732" i="2"/>
  <c r="AS732" i="2" s="1"/>
  <c r="AJ732" i="2"/>
  <c r="AK732" i="2" s="1"/>
  <c r="AL732" i="2"/>
  <c r="AE750" i="2"/>
  <c r="AS750" i="2" s="1"/>
  <c r="AJ750" i="2"/>
  <c r="AK750" i="2" s="1"/>
  <c r="AL750" i="2"/>
  <c r="AE752" i="2"/>
  <c r="AS752" i="2" s="1"/>
  <c r="AJ752" i="2"/>
  <c r="AK752" i="2" s="1"/>
  <c r="AL752" i="2"/>
  <c r="AE762" i="2"/>
  <c r="AS762" i="2" s="1"/>
  <c r="AJ762" i="2"/>
  <c r="AK762" i="2" s="1"/>
  <c r="AL762" i="2"/>
  <c r="AE755" i="2"/>
  <c r="AS755" i="2" s="1"/>
  <c r="AJ755" i="2"/>
  <c r="AK755" i="2" s="1"/>
  <c r="AL755" i="2"/>
  <c r="AE767" i="2"/>
  <c r="AS767" i="2" s="1"/>
  <c r="AJ767" i="2"/>
  <c r="AK767" i="2" s="1"/>
  <c r="AL767" i="2"/>
  <c r="AE766" i="2"/>
  <c r="AS766" i="2" s="1"/>
  <c r="AJ766" i="2"/>
  <c r="AK766" i="2" s="1"/>
  <c r="AL766" i="2"/>
  <c r="AE768" i="2"/>
  <c r="AS768" i="2" s="1"/>
  <c r="AJ768" i="2"/>
  <c r="AK768" i="2" s="1"/>
  <c r="AL768" i="2"/>
  <c r="AE765" i="2"/>
  <c r="AS765" i="2" s="1"/>
  <c r="AJ765" i="2"/>
  <c r="AK765" i="2" s="1"/>
  <c r="AL765" i="2"/>
  <c r="AE774" i="2"/>
  <c r="AS774" i="2" s="1"/>
  <c r="AJ774" i="2"/>
  <c r="AK774" i="2" s="1"/>
  <c r="AL774" i="2"/>
  <c r="AE730" i="2"/>
  <c r="AS730" i="2" s="1"/>
  <c r="AJ730" i="2"/>
  <c r="AK730" i="2" s="1"/>
  <c r="AL730" i="2"/>
  <c r="AE744" i="2"/>
  <c r="AS744" i="2" s="1"/>
  <c r="AJ744" i="2"/>
  <c r="AK744" i="2" s="1"/>
  <c r="AL744" i="2"/>
  <c r="AE749" i="2"/>
  <c r="AS749" i="2" s="1"/>
  <c r="AJ749" i="2"/>
  <c r="AK749" i="2" s="1"/>
  <c r="AL749" i="2"/>
  <c r="AE714" i="2"/>
  <c r="AS714" i="2" s="1"/>
  <c r="AJ714" i="2"/>
  <c r="AK714" i="2" s="1"/>
  <c r="AL714" i="2"/>
  <c r="AE736" i="2"/>
  <c r="AS736" i="2" s="1"/>
  <c r="AJ736" i="2"/>
  <c r="AK736" i="2" s="1"/>
  <c r="AL736" i="2"/>
  <c r="AE729" i="2"/>
  <c r="AS729" i="2" s="1"/>
  <c r="AJ729" i="2"/>
  <c r="AK729" i="2" s="1"/>
  <c r="AL729" i="2"/>
  <c r="AJ691" i="2"/>
  <c r="AK691" i="2" s="1"/>
  <c r="AL691" i="2"/>
  <c r="AE691" i="2"/>
  <c r="AS691" i="2" s="1"/>
  <c r="AE738" i="2"/>
  <c r="AS738" i="2" s="1"/>
  <c r="AJ738" i="2"/>
  <c r="AK738" i="2" s="1"/>
  <c r="AL738" i="2"/>
  <c r="AE743" i="2"/>
  <c r="AS743" i="2" s="1"/>
  <c r="AJ743" i="2"/>
  <c r="AK743" i="2" s="1"/>
  <c r="AL743" i="2"/>
  <c r="AE754" i="2"/>
  <c r="AS754" i="2" s="1"/>
  <c r="AJ754" i="2"/>
  <c r="AK754" i="2" s="1"/>
  <c r="AL754" i="2"/>
  <c r="AE757" i="2"/>
  <c r="AS757" i="2" s="1"/>
  <c r="AJ757" i="2"/>
  <c r="AK757" i="2" s="1"/>
  <c r="AL757" i="2"/>
  <c r="AE775" i="2"/>
  <c r="AS775" i="2" s="1"/>
  <c r="AJ775" i="2"/>
  <c r="AK775" i="2" s="1"/>
  <c r="AL775" i="2"/>
  <c r="AE827" i="2"/>
  <c r="AS827" i="2" s="1"/>
  <c r="AJ827" i="2"/>
  <c r="AK827" i="2" s="1"/>
  <c r="AL827" i="2"/>
  <c r="AE843" i="2"/>
  <c r="AS843" i="2" s="1"/>
  <c r="AJ843" i="2"/>
  <c r="AK843" i="2" s="1"/>
  <c r="AL843" i="2"/>
  <c r="AE854" i="2"/>
  <c r="AS854" i="2" s="1"/>
  <c r="AJ854" i="2"/>
  <c r="AK854" i="2" s="1"/>
  <c r="AL854" i="2"/>
  <c r="AE830" i="2"/>
  <c r="AS830" i="2" s="1"/>
  <c r="AJ830" i="2"/>
  <c r="AK830" i="2" s="1"/>
  <c r="AL830" i="2"/>
  <c r="AE850" i="2"/>
  <c r="AS850" i="2" s="1"/>
  <c r="AJ850" i="2"/>
  <c r="AK850" i="2" s="1"/>
  <c r="AL850" i="2"/>
  <c r="AE834" i="2"/>
  <c r="AS834" i="2" s="1"/>
  <c r="AJ834" i="2"/>
  <c r="AK834" i="2" s="1"/>
  <c r="AL834" i="2"/>
  <c r="AE839" i="2"/>
  <c r="AS839" i="2" s="1"/>
  <c r="AJ839" i="2"/>
  <c r="AK839" i="2" s="1"/>
  <c r="AL839" i="2"/>
  <c r="AE831" i="2"/>
  <c r="AS831" i="2" s="1"/>
  <c r="AJ831" i="2"/>
  <c r="AK831" i="2" s="1"/>
  <c r="AL831" i="2"/>
  <c r="AE840" i="2"/>
  <c r="AS840" i="2" s="1"/>
  <c r="AJ840" i="2"/>
  <c r="AK840" i="2" s="1"/>
  <c r="AL840" i="2"/>
  <c r="AE873" i="2"/>
  <c r="AS873" i="2" s="1"/>
  <c r="AJ873" i="2"/>
  <c r="AK873" i="2" s="1"/>
  <c r="AL873" i="2"/>
  <c r="AE855" i="2"/>
  <c r="AS855" i="2" s="1"/>
  <c r="AJ855" i="2"/>
  <c r="AK855" i="2" s="1"/>
  <c r="AL855" i="2"/>
  <c r="AE893" i="2"/>
  <c r="AS893" i="2" s="1"/>
  <c r="AJ893" i="2"/>
  <c r="AK893" i="2" s="1"/>
  <c r="AL893" i="2"/>
  <c r="AE907" i="2"/>
  <c r="AS907" i="2" s="1"/>
  <c r="AJ907" i="2"/>
  <c r="AK907" i="2" s="1"/>
  <c r="AL907" i="2"/>
  <c r="AE891" i="2"/>
  <c r="AS891" i="2" s="1"/>
  <c r="AJ891" i="2"/>
  <c r="AK891" i="2" s="1"/>
  <c r="AL891" i="2"/>
  <c r="AE848" i="2"/>
  <c r="AS848" i="2" s="1"/>
  <c r="AJ848" i="2"/>
  <c r="AK848" i="2" s="1"/>
  <c r="AL848" i="2"/>
  <c r="AE865" i="2"/>
  <c r="AS865" i="2" s="1"/>
  <c r="AJ865" i="2"/>
  <c r="AK865" i="2" s="1"/>
  <c r="AL865" i="2"/>
  <c r="AE871" i="2"/>
  <c r="AS871" i="2" s="1"/>
  <c r="AJ871" i="2"/>
  <c r="AK871" i="2" s="1"/>
  <c r="AL871" i="2"/>
  <c r="AE876" i="2"/>
  <c r="AS876" i="2" s="1"/>
  <c r="AJ876" i="2"/>
  <c r="AK876" i="2" s="1"/>
  <c r="AL876" i="2"/>
  <c r="AE888" i="2"/>
  <c r="AS888" i="2" s="1"/>
  <c r="AJ888" i="2"/>
  <c r="AK888" i="2" s="1"/>
  <c r="AL888" i="2"/>
  <c r="AE906" i="2"/>
  <c r="AS906" i="2" s="1"/>
  <c r="AJ906" i="2"/>
  <c r="AK906" i="2" s="1"/>
  <c r="AL906" i="2"/>
  <c r="AE727" i="2"/>
  <c r="AS727" i="2" s="1"/>
  <c r="AJ727" i="2"/>
  <c r="AK727" i="2" s="1"/>
  <c r="AL727" i="2"/>
  <c r="AE721" i="2"/>
  <c r="AS721" i="2" s="1"/>
  <c r="AJ721" i="2"/>
  <c r="AK721" i="2" s="1"/>
  <c r="AL721" i="2"/>
  <c r="AE914" i="2"/>
  <c r="AS914" i="2" s="1"/>
  <c r="AJ914" i="2"/>
  <c r="AK914" i="2" s="1"/>
  <c r="AL914" i="2"/>
  <c r="AE921" i="2"/>
  <c r="AS921" i="2" s="1"/>
  <c r="AJ921" i="2"/>
  <c r="AK921" i="2" s="1"/>
  <c r="AL921" i="2"/>
  <c r="AE924" i="2"/>
  <c r="AS924" i="2" s="1"/>
  <c r="AJ924" i="2"/>
  <c r="AK924" i="2" s="1"/>
  <c r="AL924" i="2"/>
  <c r="AE934" i="2"/>
  <c r="AS934" i="2" s="1"/>
  <c r="AJ934" i="2"/>
  <c r="AK934" i="2" s="1"/>
  <c r="AL934" i="2"/>
  <c r="AE913" i="2"/>
  <c r="AS913" i="2" s="1"/>
  <c r="AJ913" i="2"/>
  <c r="AK913" i="2" s="1"/>
  <c r="AL913" i="2"/>
  <c r="AE950" i="2"/>
  <c r="AS950" i="2" s="1"/>
  <c r="AJ950" i="2"/>
  <c r="AK950" i="2" s="1"/>
  <c r="AL950" i="2"/>
  <c r="AE960" i="2"/>
  <c r="AS960" i="2" s="1"/>
  <c r="AL960" i="2"/>
  <c r="AJ960" i="2"/>
  <c r="AK960" i="2" s="1"/>
  <c r="AE962" i="2"/>
  <c r="AS962" i="2" s="1"/>
  <c r="AJ962" i="2"/>
  <c r="AK962" i="2" s="1"/>
  <c r="AL962" i="2"/>
  <c r="AE944" i="2"/>
  <c r="AS944" i="2" s="1"/>
  <c r="AJ944" i="2"/>
  <c r="AK944" i="2" s="1"/>
  <c r="AL944" i="2"/>
  <c r="AE935" i="2"/>
  <c r="AS935" i="2" s="1"/>
  <c r="AJ935" i="2"/>
  <c r="AK935" i="2" s="1"/>
  <c r="AL935" i="2"/>
  <c r="AE953" i="2"/>
  <c r="AS953" i="2" s="1"/>
  <c r="AJ953" i="2"/>
  <c r="AK953" i="2" s="1"/>
  <c r="AL953" i="2"/>
  <c r="AE963" i="2"/>
  <c r="AS963" i="2" s="1"/>
  <c r="AJ963" i="2"/>
  <c r="AK963" i="2" s="1"/>
  <c r="AL963" i="2"/>
  <c r="AE956" i="2"/>
  <c r="AS956" i="2" s="1"/>
  <c r="AL956" i="2"/>
  <c r="AJ956" i="2"/>
  <c r="AK956" i="2" s="1"/>
  <c r="AE910" i="2"/>
  <c r="AS910" i="2" s="1"/>
  <c r="AJ910" i="2"/>
  <c r="AK910" i="2" s="1"/>
  <c r="AL910" i="2"/>
  <c r="AE947" i="2"/>
  <c r="AS947" i="2" s="1"/>
  <c r="AJ947" i="2"/>
  <c r="AK947" i="2" s="1"/>
  <c r="AL947" i="2"/>
  <c r="AE939" i="2"/>
  <c r="AS939" i="2" s="1"/>
  <c r="AJ939" i="2"/>
  <c r="AK939" i="2" s="1"/>
  <c r="AL939" i="2"/>
  <c r="AE966" i="2"/>
  <c r="AS966" i="2" s="1"/>
  <c r="AJ966" i="2"/>
  <c r="AK966" i="2" s="1"/>
  <c r="AL966" i="2"/>
  <c r="AE988" i="2"/>
  <c r="AS988" i="2" s="1"/>
  <c r="AJ988" i="2"/>
  <c r="AK988" i="2" s="1"/>
  <c r="AL988" i="2"/>
  <c r="AE982" i="2"/>
  <c r="AS982" i="2" s="1"/>
  <c r="AJ982" i="2"/>
  <c r="AK982" i="2" s="1"/>
  <c r="AL982" i="2"/>
  <c r="AE984" i="2"/>
  <c r="AS984" i="2" s="1"/>
  <c r="AJ984" i="2"/>
  <c r="AK984" i="2" s="1"/>
  <c r="AL984" i="2"/>
  <c r="AE991" i="2"/>
  <c r="AS991" i="2" s="1"/>
  <c r="AJ991" i="2"/>
  <c r="AK991" i="2" s="1"/>
  <c r="AL991" i="2"/>
  <c r="AE974" i="2"/>
  <c r="AS974" i="2" s="1"/>
  <c r="AJ974" i="2"/>
  <c r="AK974" i="2" s="1"/>
  <c r="AL974" i="2"/>
  <c r="AE978" i="2"/>
  <c r="AS978" i="2" s="1"/>
  <c r="AJ978" i="2"/>
  <c r="AK978" i="2" s="1"/>
  <c r="AL978" i="2"/>
  <c r="AE842" i="2"/>
  <c r="AS842" i="2" s="1"/>
  <c r="AJ842" i="2"/>
  <c r="AK842" i="2" s="1"/>
  <c r="AL842" i="2"/>
  <c r="AE857" i="2"/>
  <c r="AS857" i="2" s="1"/>
  <c r="AJ857" i="2"/>
  <c r="AK857" i="2" s="1"/>
  <c r="AL857" i="2"/>
  <c r="AE859" i="2"/>
  <c r="AS859" i="2" s="1"/>
  <c r="AJ859" i="2"/>
  <c r="AK859" i="2" s="1"/>
  <c r="AL859" i="2"/>
  <c r="AE870" i="2"/>
  <c r="AS870" i="2" s="1"/>
  <c r="AJ870" i="2"/>
  <c r="AK870" i="2" s="1"/>
  <c r="AL870" i="2"/>
  <c r="AE878" i="2"/>
  <c r="AS878" i="2" s="1"/>
  <c r="AJ878" i="2"/>
  <c r="AK878" i="2" s="1"/>
  <c r="AL878" i="2"/>
  <c r="AE915" i="2"/>
  <c r="AS915" i="2" s="1"/>
  <c r="AJ915" i="2"/>
  <c r="AK915" i="2" s="1"/>
  <c r="AL915" i="2"/>
  <c r="AE937" i="2"/>
  <c r="AS937" i="2" s="1"/>
  <c r="AJ937" i="2"/>
  <c r="AK937" i="2" s="1"/>
  <c r="AL937" i="2"/>
  <c r="AJ959" i="2"/>
  <c r="AK959" i="2" s="1"/>
  <c r="AE959" i="2"/>
  <c r="AS959" i="2" s="1"/>
  <c r="AL959" i="2"/>
  <c r="AE979" i="2"/>
  <c r="AS979" i="2" s="1"/>
  <c r="AJ979" i="2"/>
  <c r="AK979" i="2" s="1"/>
  <c r="AL979" i="2"/>
  <c r="AE992" i="2"/>
  <c r="AS992" i="2" s="1"/>
  <c r="AJ992" i="2"/>
  <c r="AK992" i="2" s="1"/>
  <c r="AL992" i="2"/>
  <c r="AE1008" i="2"/>
  <c r="AS1008" i="2" s="1"/>
  <c r="AJ1008" i="2"/>
  <c r="AK1008" i="2" s="1"/>
  <c r="AL1008" i="2"/>
  <c r="AE1022" i="2"/>
  <c r="AS1022" i="2" s="1"/>
  <c r="AJ1022" i="2"/>
  <c r="AK1022" i="2" s="1"/>
  <c r="AL1022" i="2"/>
  <c r="AE976" i="2"/>
  <c r="AS976" i="2" s="1"/>
  <c r="AJ976" i="2"/>
  <c r="AK976" i="2" s="1"/>
  <c r="AL976" i="2"/>
  <c r="AE1006" i="2"/>
  <c r="AS1006" i="2" s="1"/>
  <c r="AJ1006" i="2"/>
  <c r="AK1006" i="2" s="1"/>
  <c r="AL1006" i="2"/>
  <c r="AE1013" i="2"/>
  <c r="AS1013" i="2" s="1"/>
  <c r="AJ1013" i="2"/>
  <c r="AK1013" i="2" s="1"/>
  <c r="AL1013" i="2"/>
  <c r="AE1031" i="2"/>
  <c r="AS1031" i="2" s="1"/>
  <c r="AJ1031" i="2"/>
  <c r="AK1031" i="2" s="1"/>
  <c r="AL1031" i="2"/>
  <c r="AE1041" i="2"/>
  <c r="AS1041" i="2" s="1"/>
  <c r="AJ1041" i="2"/>
  <c r="AK1041" i="2" s="1"/>
  <c r="AL1041" i="2"/>
  <c r="AE1064" i="2"/>
  <c r="AS1064" i="2" s="1"/>
  <c r="AJ1064" i="2"/>
  <c r="AK1064" i="2" s="1"/>
  <c r="AL1064" i="2"/>
  <c r="AE1053" i="2"/>
  <c r="AS1053" i="2" s="1"/>
  <c r="AJ1053" i="2"/>
  <c r="AK1053" i="2" s="1"/>
  <c r="AL1053" i="2"/>
  <c r="AE869" i="2"/>
  <c r="AS869" i="2" s="1"/>
  <c r="AJ869" i="2"/>
  <c r="AK869" i="2" s="1"/>
  <c r="AL869" i="2"/>
  <c r="AE997" i="2"/>
  <c r="AS997" i="2" s="1"/>
  <c r="AJ997" i="2"/>
  <c r="AK997" i="2" s="1"/>
  <c r="AL997" i="2"/>
  <c r="AE994" i="2"/>
  <c r="AS994" i="2" s="1"/>
  <c r="AJ994" i="2"/>
  <c r="AK994" i="2" s="1"/>
  <c r="AL994" i="2"/>
  <c r="AE993" i="2"/>
  <c r="AS993" i="2" s="1"/>
  <c r="AJ993" i="2"/>
  <c r="AK993" i="2" s="1"/>
  <c r="AL993" i="2"/>
  <c r="AE1074" i="2"/>
  <c r="AS1074" i="2" s="1"/>
  <c r="AJ1074" i="2"/>
  <c r="AK1074" i="2" s="1"/>
  <c r="AL1074" i="2"/>
  <c r="AE1069" i="2"/>
  <c r="AS1069" i="2" s="1"/>
  <c r="AJ1069" i="2"/>
  <c r="AK1069" i="2" s="1"/>
  <c r="AL1069" i="2"/>
  <c r="AE1057" i="2"/>
  <c r="AS1057" i="2" s="1"/>
  <c r="AJ1057" i="2"/>
  <c r="AK1057" i="2" s="1"/>
  <c r="AL1057" i="2"/>
  <c r="AE1060" i="2"/>
  <c r="AS1060" i="2" s="1"/>
  <c r="AJ1060" i="2"/>
  <c r="AK1060" i="2" s="1"/>
  <c r="AL1060" i="2"/>
  <c r="AE1065" i="2"/>
  <c r="AS1065" i="2" s="1"/>
  <c r="AJ1065" i="2"/>
  <c r="AK1065" i="2" s="1"/>
  <c r="AL1065" i="2"/>
  <c r="AE1066" i="2"/>
  <c r="AS1066" i="2" s="1"/>
  <c r="AJ1066" i="2"/>
  <c r="AK1066" i="2" s="1"/>
  <c r="AL1066" i="2"/>
  <c r="AE1113" i="2"/>
  <c r="AS1113" i="2" s="1"/>
  <c r="AJ1113" i="2"/>
  <c r="AK1113" i="2" s="1"/>
  <c r="AL1113" i="2"/>
  <c r="AE1107" i="2"/>
  <c r="AS1107" i="2" s="1"/>
  <c r="AJ1107" i="2"/>
  <c r="AK1107" i="2" s="1"/>
  <c r="AL1107" i="2"/>
  <c r="AE1116" i="2"/>
  <c r="AS1116" i="2" s="1"/>
  <c r="AJ1116" i="2"/>
  <c r="AK1116" i="2" s="1"/>
  <c r="AL1116" i="2"/>
  <c r="AE1093" i="2"/>
  <c r="AS1093" i="2" s="1"/>
  <c r="AJ1093" i="2"/>
  <c r="AK1093" i="2" s="1"/>
  <c r="AL1093" i="2"/>
  <c r="AE1108" i="2"/>
  <c r="AS1108" i="2" s="1"/>
  <c r="AJ1108" i="2"/>
  <c r="AK1108" i="2" s="1"/>
  <c r="AL1108" i="2"/>
  <c r="AE1112" i="2"/>
  <c r="AS1112" i="2" s="1"/>
  <c r="AJ1112" i="2"/>
  <c r="AK1112" i="2" s="1"/>
  <c r="AL1112" i="2"/>
  <c r="AE1111" i="2"/>
  <c r="AS1111" i="2" s="1"/>
  <c r="AJ1111" i="2"/>
  <c r="AK1111" i="2" s="1"/>
  <c r="AL1111" i="2"/>
  <c r="AE1118" i="2"/>
  <c r="AS1118" i="2" s="1"/>
  <c r="AJ1118" i="2"/>
  <c r="AK1118" i="2" s="1"/>
  <c r="AL1118" i="2"/>
  <c r="AE1145" i="2"/>
  <c r="AS1145" i="2" s="1"/>
  <c r="AJ1145" i="2"/>
  <c r="AK1145" i="2" s="1"/>
  <c r="AL1145" i="2"/>
  <c r="AE1152" i="2"/>
  <c r="AS1152" i="2" s="1"/>
  <c r="AJ1152" i="2"/>
  <c r="AK1152" i="2" s="1"/>
  <c r="AL1152" i="2"/>
  <c r="AE1173" i="2"/>
  <c r="AS1173" i="2" s="1"/>
  <c r="AJ1173" i="2"/>
  <c r="AK1173" i="2" s="1"/>
  <c r="AL1173" i="2"/>
  <c r="AE1139" i="2"/>
  <c r="AS1139" i="2" s="1"/>
  <c r="AJ1139" i="2"/>
  <c r="AK1139" i="2" s="1"/>
  <c r="AL1139" i="2"/>
  <c r="AE1144" i="2"/>
  <c r="AS1144" i="2" s="1"/>
  <c r="AJ1144" i="2"/>
  <c r="AK1144" i="2" s="1"/>
  <c r="AL1144" i="2"/>
  <c r="AE1147" i="2"/>
  <c r="AS1147" i="2" s="1"/>
  <c r="AJ1147" i="2"/>
  <c r="AK1147" i="2" s="1"/>
  <c r="AL1147" i="2"/>
  <c r="AE1150" i="2"/>
  <c r="AS1150" i="2" s="1"/>
  <c r="AJ1150" i="2"/>
  <c r="AK1150" i="2" s="1"/>
  <c r="AL1150" i="2"/>
  <c r="AE1157" i="2"/>
  <c r="AS1157" i="2" s="1"/>
  <c r="AJ1157" i="2"/>
  <c r="AK1157" i="2" s="1"/>
  <c r="AL1157" i="2"/>
  <c r="AE1166" i="2"/>
  <c r="AS1166" i="2" s="1"/>
  <c r="AJ1166" i="2"/>
  <c r="AK1166" i="2" s="1"/>
  <c r="AL1166" i="2"/>
  <c r="AE1151" i="2"/>
  <c r="AS1151" i="2" s="1"/>
  <c r="AJ1151" i="2"/>
  <c r="AK1151" i="2" s="1"/>
  <c r="AL1151" i="2"/>
  <c r="AE1178" i="2"/>
  <c r="AS1178" i="2" s="1"/>
  <c r="AJ1178" i="2"/>
  <c r="AK1178" i="2" s="1"/>
  <c r="AL1178" i="2"/>
  <c r="AE1190" i="2"/>
  <c r="AS1190" i="2" s="1"/>
  <c r="AJ1190" i="2"/>
  <c r="AK1190" i="2" s="1"/>
  <c r="AL1190" i="2"/>
  <c r="AE1193" i="2"/>
  <c r="AS1193" i="2" s="1"/>
  <c r="AJ1193" i="2"/>
  <c r="AK1193" i="2" s="1"/>
  <c r="AL1193" i="2"/>
  <c r="AE1182" i="2"/>
  <c r="AS1182" i="2" s="1"/>
  <c r="AJ1182" i="2"/>
  <c r="AK1182" i="2" s="1"/>
  <c r="AL1182" i="2"/>
  <c r="AE1192" i="2"/>
  <c r="AS1192" i="2" s="1"/>
  <c r="AJ1192" i="2"/>
  <c r="AK1192" i="2" s="1"/>
  <c r="AL1192" i="2"/>
  <c r="AE1218" i="2"/>
  <c r="AS1218" i="2" s="1"/>
  <c r="AJ1218" i="2"/>
  <c r="AK1218" i="2" s="1"/>
  <c r="AL1218" i="2"/>
  <c r="AE1222" i="2"/>
  <c r="AS1222" i="2" s="1"/>
  <c r="AJ1222" i="2"/>
  <c r="AK1222" i="2" s="1"/>
  <c r="AL1222" i="2"/>
  <c r="AE1215" i="2"/>
  <c r="AS1215" i="2" s="1"/>
  <c r="AJ1215" i="2"/>
  <c r="AK1215" i="2" s="1"/>
  <c r="AL1215" i="2"/>
  <c r="AE1219" i="2"/>
  <c r="AS1219" i="2" s="1"/>
  <c r="AJ1219" i="2"/>
  <c r="AK1219" i="2" s="1"/>
  <c r="AL1219" i="2"/>
  <c r="AE1189" i="2"/>
  <c r="AS1189" i="2" s="1"/>
  <c r="AJ1189" i="2"/>
  <c r="AK1189" i="2" s="1"/>
  <c r="AL1189" i="2"/>
  <c r="AE1197" i="2"/>
  <c r="AS1197" i="2" s="1"/>
  <c r="AJ1197" i="2"/>
  <c r="AK1197" i="2" s="1"/>
  <c r="AL1197" i="2"/>
  <c r="AE1200" i="2"/>
  <c r="AS1200" i="2" s="1"/>
  <c r="AJ1200" i="2"/>
  <c r="AK1200" i="2" s="1"/>
  <c r="AL1200" i="2"/>
  <c r="AE1203" i="2"/>
  <c r="AS1203" i="2" s="1"/>
  <c r="AJ1203" i="2"/>
  <c r="AK1203" i="2" s="1"/>
  <c r="AL1203" i="2"/>
  <c r="AE1209" i="2"/>
  <c r="AS1209" i="2" s="1"/>
  <c r="AJ1209" i="2"/>
  <c r="AK1209" i="2" s="1"/>
  <c r="AL1209" i="2"/>
  <c r="AE1212" i="2"/>
  <c r="AS1212" i="2" s="1"/>
  <c r="AJ1212" i="2"/>
  <c r="AK1212" i="2" s="1"/>
  <c r="AL1212" i="2"/>
  <c r="AE1563" i="2"/>
  <c r="AS1563" i="2" s="1"/>
  <c r="AJ1563" i="2"/>
  <c r="AK1563" i="2" s="1"/>
  <c r="AL1563" i="2"/>
  <c r="AE1571" i="2"/>
  <c r="AS1571" i="2" s="1"/>
  <c r="AJ1571" i="2"/>
  <c r="AK1571" i="2" s="1"/>
  <c r="AL1571" i="2"/>
  <c r="AE930" i="2"/>
  <c r="AS930" i="2" s="1"/>
  <c r="AJ930" i="2"/>
  <c r="AK930" i="2" s="1"/>
  <c r="AL930" i="2"/>
  <c r="AE1061" i="2"/>
  <c r="AS1061" i="2" s="1"/>
  <c r="AJ1061" i="2"/>
  <c r="AK1061" i="2" s="1"/>
  <c r="AL1061" i="2"/>
  <c r="AJ1088" i="2"/>
  <c r="AK1088" i="2" s="1"/>
  <c r="AE1088" i="2"/>
  <c r="AS1088" i="2" s="1"/>
  <c r="AL1088" i="2"/>
  <c r="AE1091" i="2"/>
  <c r="AS1091" i="2" s="1"/>
  <c r="AJ1091" i="2"/>
  <c r="AK1091" i="2" s="1"/>
  <c r="AL1091" i="2"/>
  <c r="AE1072" i="2"/>
  <c r="AS1072" i="2" s="1"/>
  <c r="AJ1072" i="2"/>
  <c r="AK1072" i="2" s="1"/>
  <c r="AL1072" i="2"/>
  <c r="AE1132" i="2"/>
  <c r="AS1132" i="2" s="1"/>
  <c r="AJ1132" i="2"/>
  <c r="AK1132" i="2" s="1"/>
  <c r="AL1132" i="2"/>
  <c r="AE1170" i="2"/>
  <c r="AS1170" i="2" s="1"/>
  <c r="AJ1170" i="2"/>
  <c r="AK1170" i="2" s="1"/>
  <c r="AL1170" i="2"/>
  <c r="AE1133" i="2"/>
  <c r="AS1133" i="2" s="1"/>
  <c r="AJ1133" i="2"/>
  <c r="AK1133" i="2" s="1"/>
  <c r="AL1133" i="2"/>
  <c r="AE1135" i="2"/>
  <c r="AS1135" i="2" s="1"/>
  <c r="AJ1135" i="2"/>
  <c r="AK1135" i="2" s="1"/>
  <c r="AL1135" i="2"/>
  <c r="AE1138" i="2"/>
  <c r="AS1138" i="2" s="1"/>
  <c r="AJ1138" i="2"/>
  <c r="AK1138" i="2" s="1"/>
  <c r="AL1138" i="2"/>
  <c r="AE1142" i="2"/>
  <c r="AS1142" i="2" s="1"/>
  <c r="AJ1142" i="2"/>
  <c r="AK1142" i="2" s="1"/>
  <c r="AL1142" i="2"/>
  <c r="AE712" i="2"/>
  <c r="AS712" i="2" s="1"/>
  <c r="AJ712" i="2"/>
  <c r="AK712" i="2" s="1"/>
  <c r="AL712" i="2"/>
  <c r="AE885" i="2"/>
  <c r="AS885" i="2" s="1"/>
  <c r="AJ885" i="2"/>
  <c r="AK885" i="2" s="1"/>
  <c r="AL885" i="2"/>
  <c r="AE1030" i="2"/>
  <c r="AS1030" i="2" s="1"/>
  <c r="AJ1030" i="2"/>
  <c r="AK1030" i="2" s="1"/>
  <c r="AL1030" i="2"/>
  <c r="AE1068" i="2"/>
  <c r="AS1068" i="2" s="1"/>
  <c r="AJ1068" i="2"/>
  <c r="AK1068" i="2" s="1"/>
  <c r="AL1068" i="2"/>
  <c r="AE1004" i="2"/>
  <c r="AS1004" i="2" s="1"/>
  <c r="AJ1004" i="2"/>
  <c r="AK1004" i="2" s="1"/>
  <c r="AL1004" i="2"/>
  <c r="AE1019" i="2"/>
  <c r="AS1019" i="2" s="1"/>
  <c r="AJ1019" i="2"/>
  <c r="AK1019" i="2" s="1"/>
  <c r="AL1019" i="2"/>
  <c r="AE1033" i="2"/>
  <c r="AS1033" i="2" s="1"/>
  <c r="AJ1033" i="2"/>
  <c r="AK1033" i="2" s="1"/>
  <c r="AL1033" i="2"/>
  <c r="AE1092" i="2"/>
  <c r="AS1092" i="2" s="1"/>
  <c r="AJ1092" i="2"/>
  <c r="AK1092" i="2" s="1"/>
  <c r="AL1092" i="2"/>
  <c r="AE1127" i="2"/>
  <c r="AS1127" i="2" s="1"/>
  <c r="AJ1127" i="2"/>
  <c r="AK1127" i="2" s="1"/>
  <c r="AL1127" i="2"/>
  <c r="AE1124" i="2"/>
  <c r="AS1124" i="2" s="1"/>
  <c r="AJ1124" i="2"/>
  <c r="AK1124" i="2" s="1"/>
  <c r="AL1124" i="2"/>
  <c r="AE1131" i="2"/>
  <c r="AS1131" i="2" s="1"/>
  <c r="AJ1131" i="2"/>
  <c r="AK1131" i="2" s="1"/>
  <c r="AL1131" i="2"/>
  <c r="AE1177" i="2"/>
  <c r="AS1177" i="2" s="1"/>
  <c r="AJ1177" i="2"/>
  <c r="AK1177" i="2" s="1"/>
  <c r="AL1177" i="2"/>
  <c r="AE1241" i="2"/>
  <c r="AS1241" i="2" s="1"/>
  <c r="AJ1241" i="2"/>
  <c r="AK1241" i="2" s="1"/>
  <c r="AL1241" i="2"/>
  <c r="AE1240" i="2"/>
  <c r="AS1240" i="2" s="1"/>
  <c r="AJ1240" i="2"/>
  <c r="AK1240" i="2" s="1"/>
  <c r="AL1240" i="2"/>
  <c r="AE1259" i="2"/>
  <c r="AS1259" i="2" s="1"/>
  <c r="AJ1259" i="2"/>
  <c r="AK1259" i="2" s="1"/>
  <c r="AL1259" i="2"/>
  <c r="AE1263" i="2"/>
  <c r="AS1263" i="2" s="1"/>
  <c r="AJ1263" i="2"/>
  <c r="AK1263" i="2" s="1"/>
  <c r="AL1263" i="2"/>
  <c r="AE1260" i="2"/>
  <c r="AS1260" i="2" s="1"/>
  <c r="AJ1260" i="2"/>
  <c r="AK1260" i="2" s="1"/>
  <c r="AL1260" i="2"/>
  <c r="AE1247" i="2"/>
  <c r="AS1247" i="2" s="1"/>
  <c r="AJ1247" i="2"/>
  <c r="AK1247" i="2" s="1"/>
  <c r="AL1247" i="2"/>
  <c r="AE1255" i="2"/>
  <c r="AS1255" i="2" s="1"/>
  <c r="AJ1255" i="2"/>
  <c r="AK1255" i="2" s="1"/>
  <c r="AL1255" i="2"/>
  <c r="AE1250" i="2"/>
  <c r="AS1250" i="2" s="1"/>
  <c r="AJ1250" i="2"/>
  <c r="AK1250" i="2" s="1"/>
  <c r="AL1250" i="2"/>
  <c r="AE1254" i="2"/>
  <c r="AS1254" i="2" s="1"/>
  <c r="AJ1254" i="2"/>
  <c r="AK1254" i="2" s="1"/>
  <c r="AL1254" i="2"/>
  <c r="AE1264" i="2"/>
  <c r="AS1264" i="2" s="1"/>
  <c r="AJ1264" i="2"/>
  <c r="AK1264" i="2" s="1"/>
  <c r="AL1264" i="2"/>
  <c r="AE1245" i="2"/>
  <c r="AS1245" i="2" s="1"/>
  <c r="AJ1245" i="2"/>
  <c r="AK1245" i="2" s="1"/>
  <c r="AL1245" i="2"/>
  <c r="AE1257" i="2"/>
  <c r="AS1257" i="2" s="1"/>
  <c r="AJ1257" i="2"/>
  <c r="AK1257" i="2" s="1"/>
  <c r="AL1257" i="2"/>
  <c r="AE1267" i="2"/>
  <c r="AS1267" i="2" s="1"/>
  <c r="AJ1267" i="2"/>
  <c r="AK1267" i="2" s="1"/>
  <c r="AL1267" i="2"/>
  <c r="AE1269" i="2"/>
  <c r="AS1269" i="2" s="1"/>
  <c r="AJ1269" i="2"/>
  <c r="AK1269" i="2" s="1"/>
  <c r="AL1269" i="2"/>
  <c r="AE1271" i="2"/>
  <c r="AS1271" i="2" s="1"/>
  <c r="AJ1271" i="2"/>
  <c r="AK1271" i="2" s="1"/>
  <c r="AL1271" i="2"/>
  <c r="AE1273" i="2"/>
  <c r="AS1273" i="2" s="1"/>
  <c r="AJ1273" i="2"/>
  <c r="AK1273" i="2" s="1"/>
  <c r="AL1273" i="2"/>
  <c r="AE1277" i="2"/>
  <c r="AS1277" i="2" s="1"/>
  <c r="AJ1277" i="2"/>
  <c r="AK1277" i="2" s="1"/>
  <c r="AL1277" i="2"/>
  <c r="AE1294" i="2"/>
  <c r="AS1294" i="2" s="1"/>
  <c r="AJ1294" i="2"/>
  <c r="AK1294" i="2" s="1"/>
  <c r="AL1294" i="2"/>
  <c r="AE1296" i="2"/>
  <c r="AS1296" i="2" s="1"/>
  <c r="AJ1296" i="2"/>
  <c r="AK1296" i="2" s="1"/>
  <c r="AL1296" i="2"/>
  <c r="AE1301" i="2"/>
  <c r="AS1301" i="2" s="1"/>
  <c r="AJ1301" i="2"/>
  <c r="AK1301" i="2" s="1"/>
  <c r="AL1301" i="2"/>
  <c r="AE1303" i="2"/>
  <c r="AS1303" i="2" s="1"/>
  <c r="AJ1303" i="2"/>
  <c r="AK1303" i="2" s="1"/>
  <c r="AL1303" i="2"/>
  <c r="AE1305" i="2"/>
  <c r="AS1305" i="2" s="1"/>
  <c r="AJ1305" i="2"/>
  <c r="AK1305" i="2" s="1"/>
  <c r="AL1305" i="2"/>
  <c r="AE1308" i="2"/>
  <c r="AS1308" i="2" s="1"/>
  <c r="AJ1308" i="2"/>
  <c r="AK1308" i="2" s="1"/>
  <c r="AL1308" i="2"/>
  <c r="AE1310" i="2"/>
  <c r="AS1310" i="2" s="1"/>
  <c r="AJ1310" i="2"/>
  <c r="AK1310" i="2" s="1"/>
  <c r="AL1310" i="2"/>
  <c r="AE1313" i="2"/>
  <c r="AS1313" i="2" s="1"/>
  <c r="AJ1313" i="2"/>
  <c r="AK1313" i="2" s="1"/>
  <c r="AL1313" i="2"/>
  <c r="AE1315" i="2"/>
  <c r="AS1315" i="2" s="1"/>
  <c r="AJ1315" i="2"/>
  <c r="AK1315" i="2" s="1"/>
  <c r="AL1315" i="2"/>
  <c r="AE1318" i="2"/>
  <c r="AS1318" i="2" s="1"/>
  <c r="AJ1318" i="2"/>
  <c r="AK1318" i="2" s="1"/>
  <c r="AL1318" i="2"/>
  <c r="AE1320" i="2"/>
  <c r="AS1320" i="2" s="1"/>
  <c r="AJ1320" i="2"/>
  <c r="AK1320" i="2" s="1"/>
  <c r="AL1320" i="2"/>
  <c r="AE1326" i="2"/>
  <c r="AS1326" i="2" s="1"/>
  <c r="AJ1326" i="2"/>
  <c r="AK1326" i="2" s="1"/>
  <c r="AL1326" i="2"/>
  <c r="AE1368" i="2"/>
  <c r="AS1368" i="2" s="1"/>
  <c r="AJ1368" i="2"/>
  <c r="AK1368" i="2" s="1"/>
  <c r="AL1368" i="2"/>
  <c r="AE1345" i="2"/>
  <c r="AS1345" i="2" s="1"/>
  <c r="AJ1345" i="2"/>
  <c r="AK1345" i="2" s="1"/>
  <c r="AL1345" i="2"/>
  <c r="AE1349" i="2"/>
  <c r="AS1349" i="2" s="1"/>
  <c r="AJ1349" i="2"/>
  <c r="AK1349" i="2" s="1"/>
  <c r="AL1349" i="2"/>
  <c r="AE1367" i="2"/>
  <c r="AS1367" i="2" s="1"/>
  <c r="AJ1367" i="2"/>
  <c r="AK1367" i="2" s="1"/>
  <c r="AL1367" i="2"/>
  <c r="AE1346" i="2"/>
  <c r="AS1346" i="2" s="1"/>
  <c r="AJ1346" i="2"/>
  <c r="AK1346" i="2" s="1"/>
  <c r="AL1346" i="2"/>
  <c r="AE1350" i="2"/>
  <c r="AS1350" i="2" s="1"/>
  <c r="AJ1350" i="2"/>
  <c r="AK1350" i="2" s="1"/>
  <c r="AL1350" i="2"/>
  <c r="AE1366" i="2"/>
  <c r="AS1366" i="2" s="1"/>
  <c r="AJ1366" i="2"/>
  <c r="AK1366" i="2" s="1"/>
  <c r="AL1366" i="2"/>
  <c r="AE1253" i="2"/>
  <c r="AS1253" i="2" s="1"/>
  <c r="AJ1253" i="2"/>
  <c r="AK1253" i="2" s="1"/>
  <c r="AL1253" i="2"/>
  <c r="AE1279" i="2"/>
  <c r="AS1279" i="2" s="1"/>
  <c r="AJ1279" i="2"/>
  <c r="AK1279" i="2" s="1"/>
  <c r="AL1279" i="2"/>
  <c r="AE1283" i="2"/>
  <c r="AS1283" i="2" s="1"/>
  <c r="AJ1283" i="2"/>
  <c r="AK1283" i="2" s="1"/>
  <c r="AL1283" i="2"/>
  <c r="AE1287" i="2"/>
  <c r="AS1287" i="2" s="1"/>
  <c r="AJ1287" i="2"/>
  <c r="AK1287" i="2" s="1"/>
  <c r="AL1287" i="2"/>
  <c r="AE1291" i="2"/>
  <c r="AS1291" i="2" s="1"/>
  <c r="AJ1291" i="2"/>
  <c r="AK1291" i="2" s="1"/>
  <c r="AL1291" i="2"/>
  <c r="AE1297" i="2"/>
  <c r="AS1297" i="2" s="1"/>
  <c r="AJ1297" i="2"/>
  <c r="AK1297" i="2" s="1"/>
  <c r="AL1297" i="2"/>
  <c r="AE1307" i="2"/>
  <c r="AS1307" i="2" s="1"/>
  <c r="AJ1307" i="2"/>
  <c r="AK1307" i="2" s="1"/>
  <c r="AL1307" i="2"/>
  <c r="AE1324" i="2"/>
  <c r="AS1324" i="2" s="1"/>
  <c r="AJ1324" i="2"/>
  <c r="AK1324" i="2" s="1"/>
  <c r="AL1324" i="2"/>
  <c r="AE1330" i="2"/>
  <c r="AS1330" i="2" s="1"/>
  <c r="AJ1330" i="2"/>
  <c r="AK1330" i="2" s="1"/>
  <c r="AL1330" i="2"/>
  <c r="AE1334" i="2"/>
  <c r="AS1334" i="2" s="1"/>
  <c r="AJ1334" i="2"/>
  <c r="AK1334" i="2" s="1"/>
  <c r="AL1334" i="2"/>
  <c r="AE1338" i="2"/>
  <c r="AS1338" i="2" s="1"/>
  <c r="AJ1338" i="2"/>
  <c r="AK1338" i="2" s="1"/>
  <c r="AL1338" i="2"/>
  <c r="AE1344" i="2"/>
  <c r="AS1344" i="2" s="1"/>
  <c r="AJ1344" i="2"/>
  <c r="AK1344" i="2" s="1"/>
  <c r="AL1344" i="2"/>
  <c r="AE1266" i="2"/>
  <c r="AS1266" i="2" s="1"/>
  <c r="AJ1266" i="2"/>
  <c r="AK1266" i="2" s="1"/>
  <c r="AL1266" i="2"/>
  <c r="AE1280" i="2"/>
  <c r="AS1280" i="2" s="1"/>
  <c r="AJ1280" i="2"/>
  <c r="AK1280" i="2" s="1"/>
  <c r="AL1280" i="2"/>
  <c r="AE1284" i="2"/>
  <c r="AS1284" i="2" s="1"/>
  <c r="AJ1284" i="2"/>
  <c r="AK1284" i="2" s="1"/>
  <c r="AL1284" i="2"/>
  <c r="AE1288" i="2"/>
  <c r="AS1288" i="2" s="1"/>
  <c r="AJ1288" i="2"/>
  <c r="AK1288" i="2" s="1"/>
  <c r="AL1288" i="2"/>
  <c r="AE1292" i="2"/>
  <c r="AS1292" i="2" s="1"/>
  <c r="AJ1292" i="2"/>
  <c r="AK1292" i="2" s="1"/>
  <c r="AL1292" i="2"/>
  <c r="AE1327" i="2"/>
  <c r="AS1327" i="2" s="1"/>
  <c r="AJ1327" i="2"/>
  <c r="AK1327" i="2" s="1"/>
  <c r="AL1327" i="2"/>
  <c r="AE1331" i="2"/>
  <c r="AS1331" i="2" s="1"/>
  <c r="AJ1331" i="2"/>
  <c r="AK1331" i="2" s="1"/>
  <c r="AL1331" i="2"/>
  <c r="AE1335" i="2"/>
  <c r="AS1335" i="2" s="1"/>
  <c r="AJ1335" i="2"/>
  <c r="AK1335" i="2" s="1"/>
  <c r="AL1335" i="2"/>
  <c r="AE1339" i="2"/>
  <c r="AS1339" i="2" s="1"/>
  <c r="AJ1339" i="2"/>
  <c r="AK1339" i="2" s="1"/>
  <c r="AL1339" i="2"/>
  <c r="AE1000" i="2"/>
  <c r="AS1000" i="2" s="1"/>
  <c r="AJ1000" i="2"/>
  <c r="AK1000" i="2" s="1"/>
  <c r="AL1000" i="2"/>
  <c r="AE1015" i="2"/>
  <c r="AS1015" i="2" s="1"/>
  <c r="AJ1015" i="2"/>
  <c r="AK1015" i="2" s="1"/>
  <c r="AL1015" i="2"/>
  <c r="AE1029" i="2"/>
  <c r="AS1029" i="2" s="1"/>
  <c r="AJ1029" i="2"/>
  <c r="AK1029" i="2" s="1"/>
  <c r="AL1029" i="2"/>
  <c r="AE1051" i="2"/>
  <c r="AS1051" i="2" s="1"/>
  <c r="AJ1051" i="2"/>
  <c r="AK1051" i="2" s="1"/>
  <c r="AL1051" i="2"/>
  <c r="AE1226" i="2"/>
  <c r="AS1226" i="2" s="1"/>
  <c r="AJ1226" i="2"/>
  <c r="AK1226" i="2" s="1"/>
  <c r="AL1226" i="2"/>
  <c r="AE1230" i="2"/>
  <c r="AS1230" i="2" s="1"/>
  <c r="AJ1230" i="2"/>
  <c r="AK1230" i="2" s="1"/>
  <c r="AL1230" i="2"/>
  <c r="AE1236" i="2"/>
  <c r="AS1236" i="2" s="1"/>
  <c r="AJ1236" i="2"/>
  <c r="AK1236" i="2" s="1"/>
  <c r="AL1236" i="2"/>
  <c r="AE1316" i="2"/>
  <c r="AS1316" i="2" s="1"/>
  <c r="AJ1316" i="2"/>
  <c r="AK1316" i="2" s="1"/>
  <c r="AL1316" i="2"/>
  <c r="AE1001" i="2"/>
  <c r="AS1001" i="2" s="1"/>
  <c r="AJ1001" i="2"/>
  <c r="AK1001" i="2" s="1"/>
  <c r="AL1001" i="2"/>
  <c r="AE1026" i="2"/>
  <c r="AS1026" i="2" s="1"/>
  <c r="AJ1026" i="2"/>
  <c r="AK1026" i="2" s="1"/>
  <c r="AL1026" i="2"/>
  <c r="AE1353" i="2"/>
  <c r="AS1353" i="2" s="1"/>
  <c r="AJ1353" i="2"/>
  <c r="AK1353" i="2" s="1"/>
  <c r="AL1353" i="2"/>
  <c r="AE1357" i="2"/>
  <c r="AS1357" i="2" s="1"/>
  <c r="AJ1357" i="2"/>
  <c r="AK1357" i="2" s="1"/>
  <c r="AL1357" i="2"/>
  <c r="AE1361" i="2"/>
  <c r="AS1361" i="2" s="1"/>
  <c r="AJ1361" i="2"/>
  <c r="AK1361" i="2" s="1"/>
  <c r="AL1361" i="2"/>
  <c r="AE1014" i="2"/>
  <c r="AS1014" i="2" s="1"/>
  <c r="AJ1014" i="2"/>
  <c r="AK1014" i="2" s="1"/>
  <c r="AL1014" i="2"/>
  <c r="AE1020" i="2"/>
  <c r="AS1020" i="2" s="1"/>
  <c r="AJ1020" i="2"/>
  <c r="AK1020" i="2" s="1"/>
  <c r="AL1020" i="2"/>
  <c r="AE1032" i="2"/>
  <c r="AS1032" i="2" s="1"/>
  <c r="AJ1032" i="2"/>
  <c r="AK1032" i="2" s="1"/>
  <c r="AL1032" i="2"/>
  <c r="AE1048" i="2"/>
  <c r="AS1048" i="2" s="1"/>
  <c r="AJ1048" i="2"/>
  <c r="AK1048" i="2" s="1"/>
  <c r="AL1048" i="2"/>
  <c r="AE1229" i="2"/>
  <c r="AS1229" i="2" s="1"/>
  <c r="AJ1229" i="2"/>
  <c r="AK1229" i="2" s="1"/>
  <c r="AL1229" i="2"/>
  <c r="AE1239" i="2"/>
  <c r="AS1239" i="2" s="1"/>
  <c r="AJ1239" i="2"/>
  <c r="AK1239" i="2" s="1"/>
  <c r="AL1239" i="2"/>
  <c r="AE872" i="2"/>
  <c r="AS872" i="2" s="1"/>
  <c r="AJ872" i="2"/>
  <c r="AK872" i="2" s="1"/>
  <c r="AL872" i="2"/>
  <c r="AE715" i="2"/>
  <c r="AS715" i="2" s="1"/>
  <c r="AJ715" i="2"/>
  <c r="AK715" i="2" s="1"/>
  <c r="AL715" i="2"/>
  <c r="AE1125" i="2"/>
  <c r="AS1125" i="2" s="1"/>
  <c r="AJ1125" i="2"/>
  <c r="AK1125" i="2" s="1"/>
  <c r="AL1125" i="2"/>
  <c r="AE826" i="2"/>
  <c r="AS826" i="2" s="1"/>
  <c r="AJ826" i="2"/>
  <c r="AK826" i="2" s="1"/>
  <c r="AL826" i="2"/>
  <c r="AE919" i="2"/>
  <c r="AS919" i="2" s="1"/>
  <c r="AJ919" i="2"/>
  <c r="AK919" i="2" s="1"/>
  <c r="AL919" i="2"/>
  <c r="AE931" i="2"/>
  <c r="AS931" i="2" s="1"/>
  <c r="AJ931" i="2"/>
  <c r="AK931" i="2" s="1"/>
  <c r="AL931" i="2"/>
  <c r="AE949" i="2"/>
  <c r="AS949" i="2" s="1"/>
  <c r="AJ949" i="2"/>
  <c r="AK949" i="2" s="1"/>
  <c r="AL949" i="2"/>
  <c r="AE958" i="2"/>
  <c r="AS958" i="2" s="1"/>
  <c r="AJ958" i="2"/>
  <c r="AK958" i="2" s="1"/>
  <c r="AL958" i="2"/>
  <c r="AE972" i="2"/>
  <c r="AS972" i="2" s="1"/>
  <c r="AJ972" i="2"/>
  <c r="AK972" i="2" s="1"/>
  <c r="AL972" i="2"/>
  <c r="AE987" i="2"/>
  <c r="AS987" i="2" s="1"/>
  <c r="AJ987" i="2"/>
  <c r="AK987" i="2" s="1"/>
  <c r="AL987" i="2"/>
  <c r="AE1128" i="2"/>
  <c r="AS1128" i="2" s="1"/>
  <c r="AJ1128" i="2"/>
  <c r="AK1128" i="2" s="1"/>
  <c r="AL1128" i="2"/>
  <c r="AE1023" i="2"/>
  <c r="AS1023" i="2" s="1"/>
  <c r="AJ1023" i="2"/>
  <c r="AK1023" i="2" s="1"/>
  <c r="AL1023" i="2"/>
  <c r="AE1369" i="2"/>
  <c r="AS1369" i="2" s="1"/>
  <c r="AJ1369" i="2"/>
  <c r="AK1369" i="2" s="1"/>
  <c r="AL1369" i="2"/>
  <c r="AE1399" i="2"/>
  <c r="AS1399" i="2" s="1"/>
  <c r="AJ1399" i="2"/>
  <c r="AK1399" i="2" s="1"/>
  <c r="AL1399" i="2"/>
  <c r="AE1401" i="2"/>
  <c r="AS1401" i="2" s="1"/>
  <c r="AJ1401" i="2"/>
  <c r="AK1401" i="2" s="1"/>
  <c r="AL1401" i="2"/>
  <c r="AE1407" i="2"/>
  <c r="AS1407" i="2" s="1"/>
  <c r="AJ1407" i="2"/>
  <c r="AK1407" i="2" s="1"/>
  <c r="AL1407" i="2"/>
  <c r="AE1411" i="2"/>
  <c r="AS1411" i="2" s="1"/>
  <c r="AJ1411" i="2"/>
  <c r="AK1411" i="2" s="1"/>
  <c r="AL1411" i="2"/>
  <c r="AE1415" i="2"/>
  <c r="AS1415" i="2" s="1"/>
  <c r="AJ1415" i="2"/>
  <c r="AK1415" i="2" s="1"/>
  <c r="AL1415" i="2"/>
  <c r="AE1406" i="2"/>
  <c r="AS1406" i="2" s="1"/>
  <c r="AJ1406" i="2"/>
  <c r="AK1406" i="2" s="1"/>
  <c r="AL1406" i="2"/>
  <c r="AE1410" i="2"/>
  <c r="AS1410" i="2" s="1"/>
  <c r="AJ1410" i="2"/>
  <c r="AK1410" i="2" s="1"/>
  <c r="AL1410" i="2"/>
  <c r="AE1414" i="2"/>
  <c r="AS1414" i="2" s="1"/>
  <c r="AJ1414" i="2"/>
  <c r="AK1414" i="2" s="1"/>
  <c r="AL1414" i="2"/>
  <c r="AE1397" i="2"/>
  <c r="AS1397" i="2" s="1"/>
  <c r="AJ1397" i="2"/>
  <c r="AK1397" i="2" s="1"/>
  <c r="AL1397" i="2"/>
  <c r="AE1417" i="2"/>
  <c r="AS1417" i="2" s="1"/>
  <c r="AJ1417" i="2"/>
  <c r="AK1417" i="2" s="1"/>
  <c r="AL1417" i="2"/>
  <c r="AE1416" i="2"/>
  <c r="AS1416" i="2" s="1"/>
  <c r="AJ1416" i="2"/>
  <c r="AK1416" i="2" s="1"/>
  <c r="AL1416" i="2"/>
  <c r="AE1089" i="2"/>
  <c r="AS1089" i="2" s="1"/>
  <c r="AJ1089" i="2"/>
  <c r="AK1089" i="2" s="1"/>
  <c r="AL1089" i="2"/>
  <c r="AE1045" i="2"/>
  <c r="AS1045" i="2" s="1"/>
  <c r="AJ1045" i="2"/>
  <c r="AK1045" i="2" s="1"/>
  <c r="AL1045" i="2"/>
  <c r="AE1202" i="2"/>
  <c r="AS1202" i="2" s="1"/>
  <c r="AJ1202" i="2"/>
  <c r="AK1202" i="2" s="1"/>
  <c r="AL1202" i="2"/>
  <c r="BB1011" i="2"/>
  <c r="BC1011" i="2"/>
  <c r="BB1039" i="2"/>
  <c r="BC1039" i="2"/>
  <c r="BC1054" i="2"/>
  <c r="BB1054" i="2"/>
  <c r="BC1078" i="2"/>
  <c r="BB1078" i="2"/>
  <c r="BC1082" i="2"/>
  <c r="BB1082" i="2"/>
  <c r="BC1122" i="2"/>
  <c r="BB1122" i="2"/>
  <c r="BC1160" i="2"/>
  <c r="BB1160" i="2"/>
  <c r="BB1167" i="2"/>
  <c r="BC1167" i="2"/>
  <c r="BB1175" i="2"/>
  <c r="BC1175" i="2"/>
  <c r="BC1185" i="2"/>
  <c r="BB1185" i="2"/>
  <c r="BB1198" i="2"/>
  <c r="BC1198" i="2"/>
  <c r="BB1207" i="2"/>
  <c r="BC1207" i="2"/>
  <c r="BC1224" i="2"/>
  <c r="BB1224" i="2"/>
  <c r="BC1232" i="2"/>
  <c r="BB1232" i="2"/>
  <c r="BC1322" i="2"/>
  <c r="BB1322" i="2"/>
  <c r="BB1360" i="2"/>
  <c r="BC1360" i="2"/>
  <c r="BC1373" i="2"/>
  <c r="BB1373" i="2"/>
  <c r="BB1387" i="2"/>
  <c r="BC1387" i="2"/>
  <c r="BB1391" i="2"/>
  <c r="BC1391" i="2"/>
  <c r="BB1395" i="2"/>
  <c r="BC1395" i="2"/>
  <c r="BC1421" i="2"/>
  <c r="BB1421" i="2"/>
  <c r="BC1425" i="2"/>
  <c r="BB1425" i="2"/>
  <c r="BC1429" i="2"/>
  <c r="BB1429" i="2"/>
  <c r="BC1433" i="2"/>
  <c r="BB1433" i="2"/>
  <c r="BC1437" i="2"/>
  <c r="BB1437" i="2"/>
  <c r="BC1441" i="2"/>
  <c r="BB1441" i="2"/>
  <c r="BC1445" i="2"/>
  <c r="BB1445" i="2"/>
  <c r="BC1449" i="2"/>
  <c r="BB1449" i="2"/>
  <c r="BC1453" i="2"/>
  <c r="BB1453" i="2"/>
  <c r="BC1457" i="2"/>
  <c r="BB1457" i="2"/>
  <c r="BC1461" i="2"/>
  <c r="BB1461" i="2"/>
  <c r="BC1465" i="2"/>
  <c r="BB1465" i="2"/>
  <c r="BC1469" i="2"/>
  <c r="BB1469" i="2"/>
  <c r="BC1473" i="2"/>
  <c r="BB1473" i="2"/>
  <c r="BB1477" i="2"/>
  <c r="BC1477" i="2"/>
  <c r="BB1481" i="2"/>
  <c r="BC1481" i="2"/>
  <c r="BB1485" i="2"/>
  <c r="BC1485" i="2"/>
  <c r="BB1489" i="2"/>
  <c r="BC1489" i="2"/>
  <c r="BC1493" i="2"/>
  <c r="BB1493" i="2"/>
  <c r="BC1497" i="2"/>
  <c r="BB1497" i="2"/>
  <c r="BC1501" i="2"/>
  <c r="BB1501" i="2"/>
  <c r="BC1505" i="2"/>
  <c r="BB1505" i="2"/>
  <c r="BC1509" i="2"/>
  <c r="BB1509" i="2"/>
  <c r="BC1513" i="2"/>
  <c r="BB1513" i="2"/>
  <c r="BC1517" i="2"/>
  <c r="BB1517" i="2"/>
  <c r="BC1521" i="2"/>
  <c r="BB1521" i="2"/>
  <c r="BC1525" i="2"/>
  <c r="BB1525" i="2"/>
  <c r="BC1529" i="2"/>
  <c r="BB1529" i="2"/>
  <c r="BB1533" i="2"/>
  <c r="BC1533" i="2"/>
  <c r="BB1537" i="2"/>
  <c r="BC1537" i="2"/>
  <c r="BB1541" i="2"/>
  <c r="BC1541" i="2"/>
  <c r="BB1545" i="2"/>
  <c r="BC1545" i="2"/>
  <c r="BB1549" i="2"/>
  <c r="BC1549" i="2"/>
  <c r="BB1553" i="2"/>
  <c r="BC1553" i="2"/>
  <c r="BB1557" i="2"/>
  <c r="BC1557" i="2"/>
  <c r="BB1561" i="2"/>
  <c r="BC1561" i="2"/>
  <c r="BC1568" i="2"/>
  <c r="BB1568" i="2"/>
  <c r="BC1573" i="2"/>
  <c r="BB1573" i="2"/>
  <c r="BC1577" i="2"/>
  <c r="BB1577" i="2"/>
  <c r="BC1581" i="2"/>
  <c r="BB1581" i="2"/>
  <c r="BB1585" i="2"/>
  <c r="BC1585" i="2"/>
  <c r="BB1589" i="2"/>
  <c r="BC1589" i="2"/>
  <c r="BB1593" i="2"/>
  <c r="BC1593" i="2"/>
  <c r="BB1597" i="2"/>
  <c r="BC1597" i="2"/>
  <c r="BB1601" i="2"/>
  <c r="BC1601" i="2"/>
  <c r="BB1605" i="2"/>
  <c r="BC1605" i="2"/>
  <c r="BB1609" i="2"/>
  <c r="BC1609" i="2"/>
  <c r="BB1613" i="2"/>
  <c r="BC1613" i="2"/>
  <c r="BB1617" i="2"/>
  <c r="BC1617" i="2"/>
  <c r="BB1621" i="2"/>
  <c r="BC1621" i="2"/>
  <c r="BB1625" i="2"/>
  <c r="BC1625" i="2"/>
  <c r="BB1629" i="2"/>
  <c r="BC1629" i="2"/>
  <c r="BB1633" i="2"/>
  <c r="BC1633" i="2"/>
  <c r="BB1637" i="2"/>
  <c r="BC1637" i="2"/>
  <c r="BB1641" i="2"/>
  <c r="BC1641" i="2"/>
  <c r="BB1645" i="2"/>
  <c r="BC1645" i="2"/>
  <c r="BB1649" i="2"/>
  <c r="BC1649" i="2"/>
  <c r="BB1653" i="2"/>
  <c r="BC1653" i="2"/>
  <c r="BB1657" i="2"/>
  <c r="BC1657" i="2"/>
  <c r="BB1661" i="2"/>
  <c r="BC1661" i="2"/>
  <c r="BB1665" i="2"/>
  <c r="BC1665" i="2"/>
  <c r="BB1669" i="2"/>
  <c r="BC1669" i="2"/>
  <c r="BB1673" i="2"/>
  <c r="BC1673" i="2"/>
  <c r="BB1677" i="2"/>
  <c r="BC1677" i="2"/>
  <c r="BB1681" i="2"/>
  <c r="BC1681" i="2"/>
  <c r="BB1685" i="2"/>
  <c r="BC1685" i="2"/>
  <c r="BB1689" i="2"/>
  <c r="BC1689" i="2"/>
  <c r="BB1693" i="2"/>
  <c r="BC1693" i="2"/>
  <c r="BB1697" i="2"/>
  <c r="BC1697" i="2"/>
  <c r="BB1701" i="2"/>
  <c r="BC1701" i="2"/>
  <c r="BB1705" i="2"/>
  <c r="BC1705" i="2"/>
  <c r="BB1709" i="2"/>
  <c r="BC1709" i="2"/>
  <c r="BB719" i="2"/>
  <c r="BC719" i="2"/>
  <c r="BB737" i="2"/>
  <c r="BC737" i="2"/>
  <c r="BB769" i="2"/>
  <c r="BC769" i="2"/>
  <c r="BB778" i="2"/>
  <c r="BC778" i="2"/>
  <c r="BB832" i="2"/>
  <c r="BC832" i="2"/>
  <c r="BB844" i="2"/>
  <c r="BC844" i="2"/>
  <c r="BB860" i="2"/>
  <c r="BC860" i="2"/>
  <c r="BB880" i="2"/>
  <c r="BC880" i="2"/>
  <c r="BC895" i="2"/>
  <c r="BB895" i="2"/>
  <c r="BB900" i="2"/>
  <c r="BC900" i="2"/>
  <c r="BB905" i="2"/>
  <c r="BC905" i="2"/>
  <c r="BB917" i="2"/>
  <c r="BC917" i="2"/>
  <c r="BB932" i="2"/>
  <c r="BC932" i="2"/>
  <c r="BB948" i="2"/>
  <c r="BC948" i="2"/>
  <c r="BB985" i="2"/>
  <c r="BC985" i="2"/>
  <c r="BC1381" i="2"/>
  <c r="BB1381" i="2"/>
  <c r="BB1384" i="2"/>
  <c r="BC1384" i="2"/>
  <c r="BC1364" i="2"/>
  <c r="BB1364" i="2"/>
  <c r="BC879" i="2"/>
  <c r="BB879" i="2"/>
  <c r="BB896" i="2"/>
  <c r="BC896" i="2"/>
  <c r="BC903" i="2"/>
  <c r="BB903" i="2"/>
  <c r="BC923" i="2"/>
  <c r="BB923" i="2"/>
  <c r="BB968" i="2"/>
  <c r="BC968" i="2"/>
  <c r="BC1380" i="2"/>
  <c r="BB1380" i="2"/>
  <c r="BB1010" i="2"/>
  <c r="BC1010" i="2"/>
  <c r="BC1038" i="2"/>
  <c r="BB1038" i="2"/>
  <c r="BB1043" i="2"/>
  <c r="BC1043" i="2"/>
  <c r="BB1077" i="2"/>
  <c r="BC1077" i="2"/>
  <c r="BC1081" i="2"/>
  <c r="BB1081" i="2"/>
  <c r="BB1119" i="2"/>
  <c r="BC1119" i="2"/>
  <c r="BB1155" i="2"/>
  <c r="BC1155" i="2"/>
  <c r="BB1164" i="2"/>
  <c r="BC1164" i="2"/>
  <c r="BB1174" i="2"/>
  <c r="BC1174" i="2"/>
  <c r="BC1184" i="2"/>
  <c r="BB1184" i="2"/>
  <c r="BB1196" i="2"/>
  <c r="BC1196" i="2"/>
  <c r="BB1206" i="2"/>
  <c r="BC1206" i="2"/>
  <c r="BB1223" i="2"/>
  <c r="BC1223" i="2"/>
  <c r="BB1231" i="2"/>
  <c r="BC1231" i="2"/>
  <c r="BB1321" i="2"/>
  <c r="BC1321" i="2"/>
  <c r="BC1358" i="2"/>
  <c r="BB1358" i="2"/>
  <c r="BC1365" i="2"/>
  <c r="BB1365" i="2"/>
  <c r="BB1386" i="2"/>
  <c r="BC1386" i="2"/>
  <c r="BC1390" i="2"/>
  <c r="BB1390" i="2"/>
  <c r="BB1394" i="2"/>
  <c r="BC1394" i="2"/>
  <c r="BB1420" i="2"/>
  <c r="BC1420" i="2"/>
  <c r="BC1424" i="2"/>
  <c r="BB1424" i="2"/>
  <c r="BB1428" i="2"/>
  <c r="BC1428" i="2"/>
  <c r="BC1432" i="2"/>
  <c r="BB1432" i="2"/>
  <c r="BB1436" i="2"/>
  <c r="BC1436" i="2"/>
  <c r="BC1440" i="2"/>
  <c r="BB1440" i="2"/>
  <c r="BB1444" i="2"/>
  <c r="BC1444" i="2"/>
  <c r="BC1448" i="2"/>
  <c r="BB1448" i="2"/>
  <c r="BB1452" i="2"/>
  <c r="BC1452" i="2"/>
  <c r="BC1456" i="2"/>
  <c r="BB1456" i="2"/>
  <c r="BB1460" i="2"/>
  <c r="BC1460" i="2"/>
  <c r="BC1464" i="2"/>
  <c r="BB1464" i="2"/>
  <c r="BB1468" i="2"/>
  <c r="BC1468" i="2"/>
  <c r="BC1472" i="2"/>
  <c r="BB1472" i="2"/>
  <c r="BB1476" i="2"/>
  <c r="BC1476" i="2"/>
  <c r="BC1480" i="2"/>
  <c r="BB1480" i="2"/>
  <c r="BC1484" i="2"/>
  <c r="BB1484" i="2"/>
  <c r="BC1488" i="2"/>
  <c r="BB1488" i="2"/>
  <c r="BB1492" i="2"/>
  <c r="BC1492" i="2"/>
  <c r="BC1496" i="2"/>
  <c r="BB1496" i="2"/>
  <c r="BB1500" i="2"/>
  <c r="BC1500" i="2"/>
  <c r="BC1504" i="2"/>
  <c r="BB1504" i="2"/>
  <c r="BB1508" i="2"/>
  <c r="BC1508" i="2"/>
  <c r="BC1512" i="2"/>
  <c r="BB1512" i="2"/>
  <c r="BB1516" i="2"/>
  <c r="BC1516" i="2"/>
  <c r="BC1520" i="2"/>
  <c r="BB1520" i="2"/>
  <c r="BB1524" i="2"/>
  <c r="BC1524" i="2"/>
  <c r="BC1528" i="2"/>
  <c r="BB1528" i="2"/>
  <c r="BB1532" i="2"/>
  <c r="BC1532" i="2"/>
  <c r="BC1536" i="2"/>
  <c r="BB1536" i="2"/>
  <c r="BC1540" i="2"/>
  <c r="BB1540" i="2"/>
  <c r="BC1544" i="2"/>
  <c r="BB1544" i="2"/>
  <c r="BC1548" i="2"/>
  <c r="BB1548" i="2"/>
  <c r="BC1552" i="2"/>
  <c r="BB1552" i="2"/>
  <c r="BC1556" i="2"/>
  <c r="BB1556" i="2"/>
  <c r="BC1560" i="2"/>
  <c r="BB1560" i="2"/>
  <c r="BB1567" i="2"/>
  <c r="BC1567" i="2"/>
  <c r="BB1572" i="2"/>
  <c r="BC1572" i="2"/>
  <c r="BC1576" i="2"/>
  <c r="BB1576" i="2"/>
  <c r="BB1580" i="2"/>
  <c r="BC1580" i="2"/>
  <c r="BC1584" i="2"/>
  <c r="BB1584" i="2"/>
  <c r="BB1588" i="2"/>
  <c r="BC1588" i="2"/>
  <c r="BB1592" i="2"/>
  <c r="BC1592" i="2"/>
  <c r="BB1596" i="2"/>
  <c r="BC1596" i="2"/>
  <c r="BB1600" i="2"/>
  <c r="BC1600" i="2"/>
  <c r="BB1604" i="2"/>
  <c r="BC1604" i="2"/>
  <c r="BB1608" i="2"/>
  <c r="BC1608" i="2"/>
  <c r="BB1612" i="2"/>
  <c r="BC1612" i="2"/>
  <c r="BB1616" i="2"/>
  <c r="BC1616" i="2"/>
  <c r="BB1620" i="2"/>
  <c r="BC1620" i="2"/>
  <c r="BB1624" i="2"/>
  <c r="BC1624" i="2"/>
  <c r="BB1628" i="2"/>
  <c r="BC1628" i="2"/>
  <c r="BB1632" i="2"/>
  <c r="BC1632" i="2"/>
  <c r="BB1636" i="2"/>
  <c r="BC1636" i="2"/>
  <c r="BB1640" i="2"/>
  <c r="BC1640" i="2"/>
  <c r="BB1644" i="2"/>
  <c r="BC1644" i="2"/>
  <c r="BB1648" i="2"/>
  <c r="BC1648" i="2"/>
  <c r="BC1652" i="2"/>
  <c r="BB1652" i="2"/>
  <c r="BC1656" i="2"/>
  <c r="BB1656" i="2"/>
  <c r="BC1660" i="2"/>
  <c r="BB1660" i="2"/>
  <c r="BC1664" i="2"/>
  <c r="BB1664" i="2"/>
  <c r="BB1668" i="2"/>
  <c r="BC1668" i="2"/>
  <c r="BC1672" i="2"/>
  <c r="BB1672" i="2"/>
  <c r="BB1676" i="2"/>
  <c r="BC1676" i="2"/>
  <c r="BC1680" i="2"/>
  <c r="BB1680" i="2"/>
  <c r="BB1684" i="2"/>
  <c r="BC1684" i="2"/>
  <c r="BC1688" i="2"/>
  <c r="BB1688" i="2"/>
  <c r="BB1692" i="2"/>
  <c r="BC1692" i="2"/>
  <c r="BC1696" i="2"/>
  <c r="BB1696" i="2"/>
  <c r="BB1700" i="2"/>
  <c r="BC1700" i="2"/>
  <c r="BC1704" i="2"/>
  <c r="BB1704" i="2"/>
  <c r="BB1708" i="2"/>
  <c r="BC1708" i="2"/>
  <c r="BB1711" i="2"/>
  <c r="BC1711" i="2"/>
  <c r="BB1713" i="2"/>
  <c r="BC1713" i="2"/>
  <c r="BB1715" i="2"/>
  <c r="BC1715" i="2"/>
  <c r="BB1717" i="2"/>
  <c r="BC1717" i="2"/>
  <c r="BB1719" i="2"/>
  <c r="BC1719" i="2"/>
  <c r="BB1721" i="2"/>
  <c r="BC1721" i="2"/>
  <c r="BB1723" i="2"/>
  <c r="BC1723" i="2"/>
  <c r="BB1725" i="2"/>
  <c r="BC1725" i="2"/>
  <c r="BB1727" i="2"/>
  <c r="BC1727" i="2"/>
  <c r="BB1729" i="2"/>
  <c r="BC1729" i="2"/>
  <c r="BB1731" i="2"/>
  <c r="BC1731" i="2"/>
  <c r="BB1733" i="2"/>
  <c r="BC1733" i="2"/>
  <c r="BB1735" i="2"/>
  <c r="BC1735" i="2"/>
  <c r="BB1737" i="2"/>
  <c r="BC1737" i="2"/>
  <c r="BB1739" i="2"/>
  <c r="BC1739" i="2"/>
  <c r="BB1741" i="2"/>
  <c r="BC1741" i="2"/>
  <c r="BB1743" i="2"/>
  <c r="BC1743" i="2"/>
  <c r="BB1745" i="2"/>
  <c r="BC1745" i="2"/>
  <c r="BC728" i="2"/>
  <c r="BB728" i="2"/>
  <c r="BC741" i="2"/>
  <c r="BB741" i="2"/>
  <c r="BB770" i="2"/>
  <c r="BC770" i="2"/>
  <c r="BB779" i="2"/>
  <c r="BC779" i="2"/>
  <c r="BB837" i="2"/>
  <c r="BC837" i="2"/>
  <c r="BB846" i="2"/>
  <c r="BC846" i="2"/>
  <c r="BC883" i="2"/>
  <c r="BB883" i="2"/>
  <c r="BB908" i="2"/>
  <c r="BC908" i="2"/>
  <c r="BB943" i="2"/>
  <c r="BC943" i="2"/>
  <c r="BB990" i="2"/>
  <c r="BC990" i="2"/>
  <c r="BC1374" i="2"/>
  <c r="BB1374" i="2"/>
  <c r="AE788" i="2"/>
  <c r="AS788" i="2" s="1"/>
  <c r="AJ788" i="2"/>
  <c r="AK788" i="2" s="1"/>
  <c r="AL788" i="2"/>
  <c r="AE801" i="2"/>
  <c r="AS801" i="2" s="1"/>
  <c r="AL801" i="2"/>
  <c r="AJ801" i="2"/>
  <c r="AK801" i="2" s="1"/>
  <c r="AE791" i="2"/>
  <c r="AS791" i="2" s="1"/>
  <c r="AJ791" i="2"/>
  <c r="AK791" i="2" s="1"/>
  <c r="AL791" i="2"/>
  <c r="AJ790" i="2"/>
  <c r="AK790" i="2" s="1"/>
  <c r="AE790" i="2"/>
  <c r="AS790" i="2" s="1"/>
  <c r="AL790" i="2"/>
  <c r="AJ794" i="2"/>
  <c r="AK794" i="2" s="1"/>
  <c r="AE794" i="2"/>
  <c r="AS794" i="2" s="1"/>
  <c r="AL794" i="2"/>
  <c r="AE807" i="2"/>
  <c r="AS807" i="2" s="1"/>
  <c r="AJ807" i="2"/>
  <c r="AK807" i="2" s="1"/>
  <c r="AL807" i="2"/>
  <c r="AJ802" i="2"/>
  <c r="AK802" i="2" s="1"/>
  <c r="AE802" i="2"/>
  <c r="AS802" i="2" s="1"/>
  <c r="AL802" i="2"/>
  <c r="AE783" i="2"/>
  <c r="AS783" i="2" s="1"/>
  <c r="AJ783" i="2"/>
  <c r="AK783" i="2" s="1"/>
  <c r="AL783" i="2"/>
  <c r="AE789" i="2"/>
  <c r="AS789" i="2" s="1"/>
  <c r="AL789" i="2"/>
  <c r="AJ789" i="2"/>
  <c r="AK789" i="2" s="1"/>
  <c r="AE784" i="2"/>
  <c r="AS784" i="2" s="1"/>
  <c r="AJ784" i="2"/>
  <c r="AK784" i="2" s="1"/>
  <c r="AL784" i="2"/>
  <c r="AE800" i="2"/>
  <c r="AS800" i="2" s="1"/>
  <c r="AJ800" i="2"/>
  <c r="AK800" i="2" s="1"/>
  <c r="AL800" i="2"/>
  <c r="AE796" i="2"/>
  <c r="AS796" i="2" s="1"/>
  <c r="AJ796" i="2"/>
  <c r="AK796" i="2" s="1"/>
  <c r="AL796" i="2"/>
  <c r="AE799" i="2"/>
  <c r="AS799" i="2" s="1"/>
  <c r="AJ799" i="2"/>
  <c r="AK799" i="2" s="1"/>
  <c r="AL799" i="2"/>
  <c r="AE804" i="2"/>
  <c r="AS804" i="2" s="1"/>
  <c r="AJ804" i="2"/>
  <c r="AK804" i="2" s="1"/>
  <c r="AL804" i="2"/>
  <c r="AE808" i="2"/>
  <c r="AS808" i="2" s="1"/>
  <c r="AJ808" i="2"/>
  <c r="AK808" i="2" s="1"/>
  <c r="AL808" i="2"/>
  <c r="AE787" i="2"/>
  <c r="AS787" i="2" s="1"/>
  <c r="AJ787" i="2"/>
  <c r="AK787" i="2" s="1"/>
  <c r="AL787" i="2"/>
  <c r="AJ810" i="2"/>
  <c r="AK810" i="2" s="1"/>
  <c r="AE810" i="2"/>
  <c r="AS810" i="2" s="1"/>
  <c r="AL810" i="2"/>
  <c r="BC795" i="2"/>
  <c r="BB795" i="2"/>
  <c r="BB797" i="2"/>
  <c r="BC797" i="2"/>
  <c r="BC803" i="2"/>
  <c r="BB803" i="2"/>
  <c r="AJ806" i="2"/>
  <c r="AK806" i="2" s="1"/>
  <c r="AE806" i="2"/>
  <c r="AS806" i="2" s="1"/>
  <c r="AL806" i="2"/>
  <c r="AE809" i="2"/>
  <c r="AS809" i="2" s="1"/>
  <c r="AL809" i="2"/>
  <c r="AJ809" i="2"/>
  <c r="AK809" i="2" s="1"/>
  <c r="BB785" i="2"/>
  <c r="BC785" i="2"/>
  <c r="BB792" i="2"/>
  <c r="BC792" i="2"/>
  <c r="BB798" i="2"/>
  <c r="BC798" i="2"/>
  <c r="BC805" i="2"/>
  <c r="BB805" i="2"/>
  <c r="BB786" i="2"/>
  <c r="BC786" i="2"/>
  <c r="BB793" i="2"/>
  <c r="BC793" i="2"/>
  <c r="BC811" i="2"/>
  <c r="BB811" i="2"/>
  <c r="AE782" i="2"/>
  <c r="AS782" i="2" s="1"/>
  <c r="AJ782" i="2"/>
  <c r="AK782" i="2" s="1"/>
  <c r="AL782" i="2"/>
  <c r="AJ669" i="2"/>
  <c r="AK669" i="2" s="1"/>
  <c r="AL669" i="2"/>
  <c r="AE669" i="2"/>
  <c r="AS669" i="2" s="1"/>
  <c r="AJ683" i="2"/>
  <c r="AK683" i="2" s="1"/>
  <c r="AL683" i="2"/>
  <c r="AE683" i="2"/>
  <c r="AS683" i="2" s="1"/>
  <c r="AJ687" i="2"/>
  <c r="AK687" i="2" s="1"/>
  <c r="AL687" i="2"/>
  <c r="AE687" i="2"/>
  <c r="AS687" i="2" s="1"/>
  <c r="AE673" i="2"/>
  <c r="AS673" i="2" s="1"/>
  <c r="AL673" i="2"/>
  <c r="AJ673" i="2"/>
  <c r="AK673" i="2" s="1"/>
  <c r="AE672" i="2"/>
  <c r="AS672" i="2" s="1"/>
  <c r="AL672" i="2"/>
  <c r="AJ672" i="2"/>
  <c r="AK672" i="2" s="1"/>
  <c r="AJ682" i="2"/>
  <c r="AK682" i="2" s="1"/>
  <c r="AL682" i="2"/>
  <c r="AE682" i="2"/>
  <c r="AS682" i="2" s="1"/>
  <c r="BB690" i="2"/>
  <c r="BC690" i="2"/>
  <c r="BB671" i="2"/>
  <c r="BC671" i="2"/>
  <c r="BB677" i="2"/>
  <c r="BC677" i="2"/>
  <c r="BB681" i="2"/>
  <c r="BC681" i="2"/>
  <c r="AE670" i="2"/>
  <c r="AS670" i="2" s="1"/>
  <c r="AJ670" i="2"/>
  <c r="AK670" i="2" s="1"/>
  <c r="AL670" i="2"/>
  <c r="AE667" i="2"/>
  <c r="AS667" i="2" s="1"/>
  <c r="AL667" i="2"/>
  <c r="AJ667" i="2"/>
  <c r="AK667" i="2" s="1"/>
  <c r="AJ686" i="2"/>
  <c r="AK686" i="2" s="1"/>
  <c r="AL686" i="2"/>
  <c r="AE686" i="2"/>
  <c r="AS686" i="2" s="1"/>
  <c r="AE666" i="2"/>
  <c r="AS666" i="2" s="1"/>
  <c r="AL666" i="2"/>
  <c r="AJ666" i="2"/>
  <c r="AK666" i="2" s="1"/>
  <c r="AE678" i="2"/>
  <c r="AS678" i="2" s="1"/>
  <c r="AJ678" i="2"/>
  <c r="AK678" i="2" s="1"/>
  <c r="AL678" i="2"/>
  <c r="AJ668" i="2"/>
  <c r="AK668" i="2" s="1"/>
  <c r="AL668" i="2"/>
  <c r="AE668" i="2"/>
  <c r="AS668" i="2" s="1"/>
  <c r="AJ674" i="2"/>
  <c r="AK674" i="2" s="1"/>
  <c r="AL674" i="2"/>
  <c r="AE674" i="2"/>
  <c r="AS674" i="2" s="1"/>
  <c r="AE680" i="2"/>
  <c r="AS680" i="2" s="1"/>
  <c r="AL680" i="2"/>
  <c r="AJ680" i="2"/>
  <c r="AK680" i="2" s="1"/>
  <c r="AE684" i="2"/>
  <c r="AS684" i="2" s="1"/>
  <c r="AJ684" i="2"/>
  <c r="AK684" i="2" s="1"/>
  <c r="AL684" i="2"/>
  <c r="AE685" i="2"/>
  <c r="AS685" i="2" s="1"/>
  <c r="AJ685" i="2"/>
  <c r="AK685" i="2" s="1"/>
  <c r="AL685" i="2"/>
  <c r="AJ675" i="2"/>
  <c r="AK675" i="2" s="1"/>
  <c r="AL675" i="2"/>
  <c r="AE675" i="2"/>
  <c r="AS675" i="2" s="1"/>
  <c r="BB676" i="2"/>
  <c r="BC676" i="2"/>
  <c r="BB679" i="2"/>
  <c r="BC679" i="2"/>
  <c r="BB688" i="2"/>
  <c r="BC688" i="2"/>
  <c r="BC689" i="2"/>
  <c r="BB689" i="2"/>
  <c r="AE656" i="2"/>
  <c r="AS656" i="2" s="1"/>
  <c r="AJ656" i="2"/>
  <c r="AK656" i="2" s="1"/>
  <c r="AL656" i="2"/>
  <c r="AJ659" i="2"/>
  <c r="AK659" i="2" s="1"/>
  <c r="AL659" i="2"/>
  <c r="AE659" i="2"/>
  <c r="AS659" i="2" s="1"/>
  <c r="AJ663" i="2"/>
  <c r="AK663" i="2" s="1"/>
  <c r="AL663" i="2"/>
  <c r="AE663" i="2"/>
  <c r="AS663" i="2" s="1"/>
  <c r="AJ658" i="2"/>
  <c r="AK658" i="2" s="1"/>
  <c r="AL658" i="2"/>
  <c r="AE658" i="2"/>
  <c r="AS658" i="2" s="1"/>
  <c r="AJ662" i="2"/>
  <c r="AK662" i="2" s="1"/>
  <c r="AL662" i="2"/>
  <c r="AE662" i="2"/>
  <c r="AS662" i="2" s="1"/>
  <c r="AE660" i="2"/>
  <c r="AS660" i="2" s="1"/>
  <c r="AJ660" i="2"/>
  <c r="AK660" i="2" s="1"/>
  <c r="AL660" i="2"/>
  <c r="AE664" i="2"/>
  <c r="AS664" i="2" s="1"/>
  <c r="AJ664" i="2"/>
  <c r="AK664" i="2" s="1"/>
  <c r="AL664" i="2"/>
  <c r="AE661" i="2"/>
  <c r="AS661" i="2" s="1"/>
  <c r="AJ661" i="2"/>
  <c r="AK661" i="2" s="1"/>
  <c r="AL661" i="2"/>
  <c r="AE665" i="2"/>
  <c r="AS665" i="2" s="1"/>
  <c r="AJ665" i="2"/>
  <c r="AK665" i="2" s="1"/>
  <c r="AL665" i="2"/>
  <c r="AE657" i="2"/>
  <c r="AS657" i="2" s="1"/>
  <c r="AJ657" i="2"/>
  <c r="AK657" i="2" s="1"/>
  <c r="AL657" i="2"/>
  <c r="AJ655" i="2"/>
  <c r="AK655" i="2" s="1"/>
  <c r="AL655" i="2"/>
  <c r="AE655" i="2"/>
  <c r="AS655" i="2" s="1"/>
  <c r="AE654" i="2"/>
  <c r="AS654" i="2" s="1"/>
  <c r="AJ654" i="2"/>
  <c r="AK654" i="2" s="1"/>
  <c r="AL654" i="2"/>
  <c r="AJ639" i="2"/>
  <c r="AK639" i="2" s="1"/>
  <c r="AL639" i="2"/>
  <c r="AE639" i="2"/>
  <c r="AS639" i="2" s="1"/>
  <c r="AJ645" i="2"/>
  <c r="AK645" i="2" s="1"/>
  <c r="AL645" i="2"/>
  <c r="AE645" i="2"/>
  <c r="AS645" i="2" s="1"/>
  <c r="AJ644" i="2"/>
  <c r="AK644" i="2" s="1"/>
  <c r="AL644" i="2"/>
  <c r="AE644" i="2"/>
  <c r="AS644" i="2" s="1"/>
  <c r="AJ642" i="2"/>
  <c r="AK642" i="2" s="1"/>
  <c r="AL642" i="2"/>
  <c r="AE642" i="2"/>
  <c r="AS642" i="2" s="1"/>
  <c r="BC649" i="2"/>
  <c r="BB649" i="2"/>
  <c r="BB646" i="2"/>
  <c r="BC646" i="2"/>
  <c r="BC651" i="2"/>
  <c r="BB651" i="2"/>
  <c r="AE638" i="2"/>
  <c r="AS638" i="2" s="1"/>
  <c r="AL638" i="2"/>
  <c r="AJ638" i="2"/>
  <c r="AK638" i="2" s="1"/>
  <c r="AE650" i="2"/>
  <c r="AS650" i="2" s="1"/>
  <c r="AL650" i="2"/>
  <c r="AJ650" i="2"/>
  <c r="AK650" i="2" s="1"/>
  <c r="AE648" i="2"/>
  <c r="AS648" i="2" s="1"/>
  <c r="AL648" i="2"/>
  <c r="AJ648" i="2"/>
  <c r="AK648" i="2" s="1"/>
  <c r="AJ652" i="2"/>
  <c r="AK652" i="2" s="1"/>
  <c r="AL652" i="2"/>
  <c r="AE652" i="2"/>
  <c r="AS652" i="2" s="1"/>
  <c r="AE640" i="2"/>
  <c r="AS640" i="2" s="1"/>
  <c r="AJ640" i="2"/>
  <c r="AK640" i="2" s="1"/>
  <c r="AL640" i="2"/>
  <c r="AJ647" i="2"/>
  <c r="AK647" i="2" s="1"/>
  <c r="AL647" i="2"/>
  <c r="AE647" i="2"/>
  <c r="AS647" i="2" s="1"/>
  <c r="BC643" i="2"/>
  <c r="BB643" i="2"/>
  <c r="BC653" i="2"/>
  <c r="BB653" i="2"/>
  <c r="BC641" i="2"/>
  <c r="BB641" i="2"/>
  <c r="AJ629" i="2"/>
  <c r="AK629" i="2" s="1"/>
  <c r="AL629" i="2"/>
  <c r="AE629" i="2"/>
  <c r="AS629" i="2" s="1"/>
  <c r="AE635" i="2"/>
  <c r="AS635" i="2" s="1"/>
  <c r="AL635" i="2"/>
  <c r="AJ635" i="2"/>
  <c r="AK635" i="2" s="1"/>
  <c r="BC631" i="2"/>
  <c r="BB631" i="2"/>
  <c r="AE633" i="2"/>
  <c r="AS633" i="2" s="1"/>
  <c r="AJ633" i="2"/>
  <c r="AK633" i="2" s="1"/>
  <c r="AL633" i="2"/>
  <c r="AE632" i="2"/>
  <c r="AS632" i="2" s="1"/>
  <c r="AJ632" i="2"/>
  <c r="AK632" i="2" s="1"/>
  <c r="AL632" i="2"/>
  <c r="AE624" i="2"/>
  <c r="AS624" i="2" s="1"/>
  <c r="AJ624" i="2"/>
  <c r="AK624" i="2" s="1"/>
  <c r="AL624" i="2"/>
  <c r="AE637" i="2"/>
  <c r="AS637" i="2" s="1"/>
  <c r="AJ637" i="2"/>
  <c r="AK637" i="2" s="1"/>
  <c r="AL637" i="2"/>
  <c r="AJ628" i="2"/>
  <c r="AK628" i="2" s="1"/>
  <c r="AL628" i="2"/>
  <c r="AE628" i="2"/>
  <c r="AS628" i="2" s="1"/>
  <c r="AE627" i="2"/>
  <c r="AS627" i="2" s="1"/>
  <c r="AJ627" i="2"/>
  <c r="AK627" i="2" s="1"/>
  <c r="AL627" i="2"/>
  <c r="AJ626" i="2"/>
  <c r="AK626" i="2" s="1"/>
  <c r="AL626" i="2"/>
  <c r="AE626" i="2"/>
  <c r="AS626" i="2" s="1"/>
  <c r="AE630" i="2"/>
  <c r="AS630" i="2" s="1"/>
  <c r="AJ630" i="2"/>
  <c r="AK630" i="2" s="1"/>
  <c r="AL630" i="2"/>
  <c r="AE625" i="2"/>
  <c r="AS625" i="2" s="1"/>
  <c r="AJ625" i="2"/>
  <c r="AK625" i="2" s="1"/>
  <c r="AL625" i="2"/>
  <c r="AJ634" i="2"/>
  <c r="AK634" i="2" s="1"/>
  <c r="AL634" i="2"/>
  <c r="AE634" i="2"/>
  <c r="AS634" i="2" s="1"/>
  <c r="AE636" i="2"/>
  <c r="AS636" i="2" s="1"/>
  <c r="AJ636" i="2"/>
  <c r="AK636" i="2" s="1"/>
  <c r="AL636" i="2"/>
  <c r="AJ615" i="2"/>
  <c r="AK615" i="2" s="1"/>
  <c r="AL615" i="2"/>
  <c r="AE615" i="2"/>
  <c r="AS615" i="2" s="1"/>
  <c r="AS600" i="2"/>
  <c r="AE602" i="2"/>
  <c r="AS602" i="2" s="1"/>
  <c r="AL602" i="2"/>
  <c r="AJ602" i="2"/>
  <c r="AK602" i="2" s="1"/>
  <c r="AE607" i="2"/>
  <c r="AS607" i="2" s="1"/>
  <c r="AL607" i="2"/>
  <c r="AJ607" i="2"/>
  <c r="AK607" i="2" s="1"/>
  <c r="AJ606" i="2"/>
  <c r="AK606" i="2" s="1"/>
  <c r="AL606" i="2"/>
  <c r="AE606" i="2"/>
  <c r="AS606" i="2" s="1"/>
  <c r="AJ613" i="2"/>
  <c r="AK613" i="2" s="1"/>
  <c r="AL613" i="2"/>
  <c r="AE613" i="2"/>
  <c r="AS613" i="2" s="1"/>
  <c r="AJ608" i="2"/>
  <c r="AK608" i="2" s="1"/>
  <c r="AL608" i="2"/>
  <c r="AE608" i="2"/>
  <c r="AS608" i="2" s="1"/>
  <c r="AE623" i="2"/>
  <c r="AS623" i="2" s="1"/>
  <c r="AJ623" i="2"/>
  <c r="AK623" i="2" s="1"/>
  <c r="AL623" i="2"/>
  <c r="AJ612" i="2"/>
  <c r="AK612" i="2" s="1"/>
  <c r="AL612" i="2"/>
  <c r="AE612" i="2"/>
  <c r="AS612" i="2" s="1"/>
  <c r="AE614" i="2"/>
  <c r="AS614" i="2" s="1"/>
  <c r="AJ614" i="2"/>
  <c r="AK614" i="2" s="1"/>
  <c r="AL614" i="2"/>
  <c r="AE618" i="2"/>
  <c r="AS618" i="2" s="1"/>
  <c r="AJ618" i="2"/>
  <c r="AK618" i="2" s="1"/>
  <c r="AL618" i="2"/>
  <c r="AS599" i="2"/>
  <c r="AE605" i="2"/>
  <c r="AS605" i="2" s="1"/>
  <c r="AJ605" i="2"/>
  <c r="AK605" i="2" s="1"/>
  <c r="AL605" i="2"/>
  <c r="AJ609" i="2"/>
  <c r="AK609" i="2" s="1"/>
  <c r="AL609" i="2"/>
  <c r="AE609" i="2"/>
  <c r="AS609" i="2" s="1"/>
  <c r="AE621" i="2"/>
  <c r="AS621" i="2" s="1"/>
  <c r="AJ621" i="2"/>
  <c r="AK621" i="2" s="1"/>
  <c r="AL621" i="2"/>
  <c r="BC611" i="2"/>
  <c r="BB611" i="2"/>
  <c r="AJ619" i="2"/>
  <c r="AK619" i="2" s="1"/>
  <c r="AL619" i="2"/>
  <c r="AE619" i="2"/>
  <c r="AS619" i="2" s="1"/>
  <c r="AJ622" i="2"/>
  <c r="AK622" i="2" s="1"/>
  <c r="AL622" i="2"/>
  <c r="AE622" i="2"/>
  <c r="AS622" i="2" s="1"/>
  <c r="AE617" i="2"/>
  <c r="AS617" i="2" s="1"/>
  <c r="AL617" i="2"/>
  <c r="AJ617" i="2"/>
  <c r="AK617" i="2" s="1"/>
  <c r="AE620" i="2"/>
  <c r="AS620" i="2" s="1"/>
  <c r="AJ620" i="2"/>
  <c r="AK620" i="2" s="1"/>
  <c r="AL620" i="2"/>
  <c r="AE610" i="2"/>
  <c r="AS610" i="2" s="1"/>
  <c r="AJ610" i="2"/>
  <c r="AK610" i="2" s="1"/>
  <c r="AL610" i="2"/>
  <c r="AE616" i="2"/>
  <c r="AS616" i="2" s="1"/>
  <c r="AL616" i="2"/>
  <c r="AJ616" i="2"/>
  <c r="AK616" i="2" s="1"/>
  <c r="BC601" i="2"/>
  <c r="BB601" i="2"/>
  <c r="BB604" i="2"/>
  <c r="BC604" i="2"/>
  <c r="BC603" i="2"/>
  <c r="BB603" i="2"/>
  <c r="BC597" i="2"/>
  <c r="BB597" i="2"/>
  <c r="AS588" i="2"/>
  <c r="AS589" i="2"/>
  <c r="AS594" i="2"/>
  <c r="AS598" i="2"/>
  <c r="AS595" i="2"/>
  <c r="AS593" i="2"/>
  <c r="AS592" i="2"/>
  <c r="AS591" i="2"/>
  <c r="AS596" i="2"/>
  <c r="BB590" i="2"/>
  <c r="BC590" i="2"/>
  <c r="AS587" i="2"/>
  <c r="AS568" i="2"/>
  <c r="AS572" i="2"/>
  <c r="AS574" i="2"/>
  <c r="AS580" i="2"/>
  <c r="AS570" i="2"/>
  <c r="AS584" i="2"/>
  <c r="AS585" i="2"/>
  <c r="AS567" i="2"/>
  <c r="AS579" i="2"/>
  <c r="AS586" i="2"/>
  <c r="AS565" i="2"/>
  <c r="BC583" i="2"/>
  <c r="BB583" i="2"/>
  <c r="AS571" i="2"/>
  <c r="AS573" i="2"/>
  <c r="AS582" i="2"/>
  <c r="AS581" i="2"/>
  <c r="AS578" i="2"/>
  <c r="AS566" i="2"/>
  <c r="AS575" i="2"/>
  <c r="AS577" i="2"/>
  <c r="BB576" i="2"/>
  <c r="BC576" i="2"/>
  <c r="BC569" i="2"/>
  <c r="BB569" i="2"/>
  <c r="AS561" i="2"/>
  <c r="AS547" i="2"/>
  <c r="AS554" i="2"/>
  <c r="AS551" i="2"/>
  <c r="AS562" i="2"/>
  <c r="AS558" i="2"/>
  <c r="AS550" i="2"/>
  <c r="AS559" i="2"/>
  <c r="AS552" i="2"/>
  <c r="AS557" i="2"/>
  <c r="AS560" i="2"/>
  <c r="AS553" i="2"/>
  <c r="AS564" i="2"/>
  <c r="AS549" i="2"/>
  <c r="AS555" i="2"/>
  <c r="AS545" i="2"/>
  <c r="AS546" i="2"/>
  <c r="AS556" i="2"/>
  <c r="AS563" i="2"/>
  <c r="AS548" i="2"/>
  <c r="AS539" i="2"/>
  <c r="AS537" i="2"/>
  <c r="AS523" i="2"/>
  <c r="AS530" i="2"/>
  <c r="AS536" i="2"/>
  <c r="AS544" i="2"/>
  <c r="AS541" i="2"/>
  <c r="AS533" i="2"/>
  <c r="AS538" i="2"/>
  <c r="AS527" i="2"/>
  <c r="AS532" i="2"/>
  <c r="AS531" i="2"/>
  <c r="AS535" i="2"/>
  <c r="AS526" i="2"/>
  <c r="AS540" i="2"/>
  <c r="AS524" i="2"/>
  <c r="AS529" i="2"/>
  <c r="AS542" i="2"/>
  <c r="AS525" i="2"/>
  <c r="AS528" i="2"/>
  <c r="AS543" i="2"/>
  <c r="AS534" i="2"/>
  <c r="AS488" i="2"/>
  <c r="AS518" i="2"/>
  <c r="AS521" i="2"/>
  <c r="AS505" i="2"/>
  <c r="AS520" i="2"/>
  <c r="AS519" i="2"/>
  <c r="AS511" i="2"/>
  <c r="AS506" i="2"/>
  <c r="AS517" i="2"/>
  <c r="AS492" i="2"/>
  <c r="AS515" i="2"/>
  <c r="AS516" i="2"/>
  <c r="AS503" i="2"/>
  <c r="AS510" i="2"/>
  <c r="AS497" i="2"/>
  <c r="AS500" i="2"/>
  <c r="AS502" i="2"/>
  <c r="AS494" i="2"/>
  <c r="AS512" i="2"/>
  <c r="AS490" i="2"/>
  <c r="AS499" i="2"/>
  <c r="AS491" i="2"/>
  <c r="AS509" i="2"/>
  <c r="AS501" i="2"/>
  <c r="AS504" i="2"/>
  <c r="AS514" i="2"/>
  <c r="AS496" i="2"/>
  <c r="AS498" i="2"/>
  <c r="AS508" i="2"/>
  <c r="AS495" i="2"/>
  <c r="AS507" i="2"/>
  <c r="AS513" i="2"/>
  <c r="AS489" i="2"/>
  <c r="AS493" i="2"/>
  <c r="AS522" i="2"/>
  <c r="AS465" i="2"/>
  <c r="AS462" i="2"/>
  <c r="AS485" i="2"/>
  <c r="AS474" i="2"/>
  <c r="AS461" i="2"/>
  <c r="AS473" i="2"/>
  <c r="AS479" i="2"/>
  <c r="AS478" i="2"/>
  <c r="AS475" i="2"/>
  <c r="AS481" i="2"/>
  <c r="AS467" i="2"/>
  <c r="AS469" i="2"/>
  <c r="AS463" i="2"/>
  <c r="AS480" i="2"/>
  <c r="AS482" i="2"/>
  <c r="AS466" i="2"/>
  <c r="AS486" i="2"/>
  <c r="AS471" i="2"/>
  <c r="AS470" i="2"/>
  <c r="AS476" i="2"/>
  <c r="AS464" i="2"/>
  <c r="AS477" i="2"/>
  <c r="AS483" i="2"/>
  <c r="AS487" i="2"/>
  <c r="AS472" i="2"/>
  <c r="AS484" i="2"/>
  <c r="AS468" i="2"/>
  <c r="AS460" i="2"/>
  <c r="AS459" i="2"/>
  <c r="AS457" i="2"/>
  <c r="AS440" i="2"/>
  <c r="AS449" i="2"/>
  <c r="AS438" i="2"/>
  <c r="AS452" i="2"/>
  <c r="AS445" i="2"/>
  <c r="AS450" i="2"/>
  <c r="AS439" i="2"/>
  <c r="AS443" i="2"/>
  <c r="AS447" i="2"/>
  <c r="AS453" i="2"/>
  <c r="AS458" i="2"/>
  <c r="AS441" i="2"/>
  <c r="AS455" i="2"/>
  <c r="AS444" i="2"/>
  <c r="AS448" i="2"/>
  <c r="AS456" i="2"/>
  <c r="AS442" i="2"/>
  <c r="AS446" i="2"/>
  <c r="AS451" i="2"/>
  <c r="AS454" i="2"/>
  <c r="AS431" i="2"/>
  <c r="AS429" i="2"/>
  <c r="AS435" i="2"/>
  <c r="AS432" i="2"/>
  <c r="AS436" i="2"/>
  <c r="AS433" i="2"/>
  <c r="AS430" i="2"/>
  <c r="AS434" i="2"/>
  <c r="AS437" i="2"/>
  <c r="AS409" i="2"/>
  <c r="AS415" i="2"/>
  <c r="AS410" i="2"/>
  <c r="AS413" i="2"/>
  <c r="AS416" i="2"/>
  <c r="AS427" i="2"/>
  <c r="AS418" i="2"/>
  <c r="AS414" i="2"/>
  <c r="AS423" i="2"/>
  <c r="AS420" i="2"/>
  <c r="AS408" i="2"/>
  <c r="AS407" i="2"/>
  <c r="AS419" i="2"/>
  <c r="AS412" i="2"/>
  <c r="AS428" i="2"/>
  <c r="AS417" i="2"/>
  <c r="AS422" i="2"/>
  <c r="AS426" i="2"/>
  <c r="AS421" i="2"/>
  <c r="AS424" i="2"/>
  <c r="AS411" i="2"/>
  <c r="AS425" i="2"/>
  <c r="AS400" i="2"/>
  <c r="AS393" i="2"/>
  <c r="AS399" i="2"/>
  <c r="AS403" i="2"/>
  <c r="AS396" i="2"/>
  <c r="AS402" i="2"/>
  <c r="AS404" i="2"/>
  <c r="AS406" i="2"/>
  <c r="AS398" i="2"/>
  <c r="AS395" i="2"/>
  <c r="AS405" i="2"/>
  <c r="AS397" i="2"/>
  <c r="AS392" i="2"/>
  <c r="AS394" i="2"/>
  <c r="AS401" i="2"/>
  <c r="AS366" i="2"/>
  <c r="AS377" i="2"/>
  <c r="AS384" i="2"/>
  <c r="AS362" i="2"/>
  <c r="AS374" i="2"/>
  <c r="AS387" i="2"/>
  <c r="AS381" i="2"/>
  <c r="AS376" i="2"/>
  <c r="AS369" i="2"/>
  <c r="AS371" i="2"/>
  <c r="AS391" i="2"/>
  <c r="AS365" i="2"/>
  <c r="AS363" i="2"/>
  <c r="AS361" i="2"/>
  <c r="AS370" i="2"/>
  <c r="AS373" i="2"/>
  <c r="AS385" i="2"/>
  <c r="AS367" i="2"/>
  <c r="AS389" i="2"/>
  <c r="AS375" i="2"/>
  <c r="AS388" i="2"/>
  <c r="AS364" i="2"/>
  <c r="AS380" i="2"/>
  <c r="AS390" i="2"/>
  <c r="AS379" i="2"/>
  <c r="AS359" i="2"/>
  <c r="AS383" i="2"/>
  <c r="AS360" i="2"/>
  <c r="AS378" i="2"/>
  <c r="AS368" i="2"/>
  <c r="AS372" i="2"/>
  <c r="AS382" i="2"/>
  <c r="AS386" i="2"/>
  <c r="AS358" i="2"/>
  <c r="AS246" i="2"/>
  <c r="AS255" i="2"/>
  <c r="AS259" i="2"/>
  <c r="AS287" i="2"/>
  <c r="AS343" i="2"/>
  <c r="AS319" i="2"/>
  <c r="AS256" i="2"/>
  <c r="AS245" i="2"/>
  <c r="AS342" i="2"/>
  <c r="AS309" i="2"/>
  <c r="AS272" i="2"/>
  <c r="AS264" i="2"/>
  <c r="AS268" i="2"/>
  <c r="AS326" i="2"/>
  <c r="AS248" i="2"/>
  <c r="AS271" i="2"/>
  <c r="AS351" i="2"/>
  <c r="AS321" i="2"/>
  <c r="AS341" i="2"/>
  <c r="AS249" i="2"/>
  <c r="AS267" i="2"/>
  <c r="AS283" i="2"/>
  <c r="AS273" i="2"/>
  <c r="AS303" i="2"/>
  <c r="AS291" i="2"/>
  <c r="AS318" i="2"/>
  <c r="AS329" i="2"/>
  <c r="AS344" i="2"/>
  <c r="AS354" i="2"/>
  <c r="AS337" i="2"/>
  <c r="AS302" i="2"/>
  <c r="AS289" i="2"/>
  <c r="AS327" i="2"/>
  <c r="AS339" i="2"/>
  <c r="AS350" i="2"/>
  <c r="AS330" i="2"/>
  <c r="AS340" i="2"/>
  <c r="AS331" i="2"/>
  <c r="AS253" i="2"/>
  <c r="AS278" i="2"/>
  <c r="AS301" i="2"/>
  <c r="AS307" i="2"/>
  <c r="AS313" i="2"/>
  <c r="AS357" i="2"/>
  <c r="AS260" i="2"/>
  <c r="AS328" i="2"/>
  <c r="AS346" i="2"/>
  <c r="AS335" i="2"/>
  <c r="AS353" i="2"/>
  <c r="BB285" i="2"/>
  <c r="BC285" i="2"/>
  <c r="BC295" i="2"/>
  <c r="BB295" i="2"/>
  <c r="BC314" i="2"/>
  <c r="BB314" i="2"/>
  <c r="BB284" i="2"/>
  <c r="BC284" i="2"/>
  <c r="BC293" i="2"/>
  <c r="BB293" i="2"/>
  <c r="BB306" i="2"/>
  <c r="BC306" i="2"/>
  <c r="BB292" i="2"/>
  <c r="BC292" i="2"/>
  <c r="BC308" i="2"/>
  <c r="BB308" i="2"/>
  <c r="BB316" i="2"/>
  <c r="BC316" i="2"/>
  <c r="AS251" i="2"/>
  <c r="AS257" i="2"/>
  <c r="AS334" i="2"/>
  <c r="AS274" i="2"/>
  <c r="AS349" i="2"/>
  <c r="AS254" i="2"/>
  <c r="AS282" i="2"/>
  <c r="AS325" i="2"/>
  <c r="AS270" i="2"/>
  <c r="AS276" i="2"/>
  <c r="AS266" i="2"/>
  <c r="AS261" i="2"/>
  <c r="AS296" i="2"/>
  <c r="AS247" i="2"/>
  <c r="AS250" i="2"/>
  <c r="AS280" i="2"/>
  <c r="AS347" i="2"/>
  <c r="AS322" i="2"/>
  <c r="AS286" i="2"/>
  <c r="AS269" i="2"/>
  <c r="AS288" i="2"/>
  <c r="AS275" i="2"/>
  <c r="AS304" i="2"/>
  <c r="AS294" i="2"/>
  <c r="AS279" i="2"/>
  <c r="AS312" i="2"/>
  <c r="AS324" i="2"/>
  <c r="AS348" i="2"/>
  <c r="AS352" i="2"/>
  <c r="AS277" i="2"/>
  <c r="AS300" i="2"/>
  <c r="AS338" i="2"/>
  <c r="AS323" i="2"/>
  <c r="AS332" i="2"/>
  <c r="AS317" i="2"/>
  <c r="AS263" i="2"/>
  <c r="AS299" i="2"/>
  <c r="AS305" i="2"/>
  <c r="AS311" i="2"/>
  <c r="AS355" i="2"/>
  <c r="AS258" i="2"/>
  <c r="AS265" i="2"/>
  <c r="AS320" i="2"/>
  <c r="AS345" i="2"/>
  <c r="AS333" i="2"/>
  <c r="AS336" i="2"/>
  <c r="AS356" i="2"/>
  <c r="BC252" i="2"/>
  <c r="BB252" i="2"/>
  <c r="BB298" i="2"/>
  <c r="BC298" i="2"/>
  <c r="BC262" i="2"/>
  <c r="BB262" i="2"/>
  <c r="BB290" i="2"/>
  <c r="BC290" i="2"/>
  <c r="BC297" i="2"/>
  <c r="BB297" i="2"/>
  <c r="BB310" i="2"/>
  <c r="BC310" i="2"/>
  <c r="BC315" i="2"/>
  <c r="BB315" i="2"/>
  <c r="BB281" i="2"/>
  <c r="BC281" i="2"/>
  <c r="AE706" i="2"/>
  <c r="AS706" i="2" s="1"/>
  <c r="AL706" i="2"/>
  <c r="AJ706" i="2"/>
  <c r="AK706" i="2" s="1"/>
  <c r="AJ699" i="2"/>
  <c r="AK699" i="2" s="1"/>
  <c r="AE699" i="2"/>
  <c r="AS699" i="2" s="1"/>
  <c r="AL699" i="2"/>
  <c r="BC697" i="2"/>
  <c r="BB697" i="2"/>
  <c r="BB707" i="2"/>
  <c r="BC707" i="2"/>
  <c r="AJ703" i="2"/>
  <c r="AK703" i="2" s="1"/>
  <c r="AE703" i="2"/>
  <c r="AS703" i="2" s="1"/>
  <c r="AL703" i="2"/>
  <c r="AE708" i="2"/>
  <c r="AS708" i="2" s="1"/>
  <c r="AJ708" i="2"/>
  <c r="AK708" i="2" s="1"/>
  <c r="AL708" i="2"/>
  <c r="AE705" i="2"/>
  <c r="AS705" i="2" s="1"/>
  <c r="AJ705" i="2"/>
  <c r="AK705" i="2" s="1"/>
  <c r="AL705" i="2"/>
  <c r="AJ709" i="2"/>
  <c r="AK709" i="2" s="1"/>
  <c r="AE709" i="2"/>
  <c r="AS709" i="2" s="1"/>
  <c r="AL709" i="2"/>
  <c r="AE696" i="2"/>
  <c r="AS696" i="2" s="1"/>
  <c r="AJ696" i="2"/>
  <c r="AK696" i="2" s="1"/>
  <c r="AL696" i="2"/>
  <c r="AE702" i="2"/>
  <c r="AS702" i="2" s="1"/>
  <c r="AL702" i="2"/>
  <c r="AJ702" i="2"/>
  <c r="AK702" i="2" s="1"/>
  <c r="AE701" i="2"/>
  <c r="AS701" i="2" s="1"/>
  <c r="AJ701" i="2"/>
  <c r="AK701" i="2" s="1"/>
  <c r="AL701" i="2"/>
  <c r="AE710" i="2"/>
  <c r="AS710" i="2" s="1"/>
  <c r="AL710" i="2"/>
  <c r="AJ710" i="2"/>
  <c r="AK710" i="2" s="1"/>
  <c r="BB700" i="2"/>
  <c r="BC700" i="2"/>
  <c r="BB695" i="2"/>
  <c r="BC695" i="2"/>
  <c r="BC698" i="2"/>
  <c r="BB698" i="2"/>
  <c r="BB704" i="2"/>
  <c r="BC704" i="2"/>
  <c r="AS242" i="2"/>
  <c r="AS235" i="2"/>
  <c r="AS240" i="2"/>
  <c r="AS236" i="2"/>
  <c r="BB243" i="2"/>
  <c r="BC243" i="2"/>
  <c r="AS238" i="2"/>
  <c r="AS241" i="2"/>
  <c r="AS239" i="2"/>
  <c r="AS244" i="2"/>
  <c r="AS234" i="2"/>
  <c r="AS237" i="2"/>
  <c r="BC5" i="2"/>
  <c r="AS5" i="2"/>
  <c r="V1747" i="2"/>
  <c r="AG1747" i="2"/>
  <c r="AH1747" i="2"/>
  <c r="AU1747" i="2"/>
  <c r="AM1747" i="2"/>
  <c r="AI1747" i="2"/>
  <c r="BG1747" i="2"/>
  <c r="H1747" i="2"/>
  <c r="AX1747" i="2"/>
  <c r="BC265" i="2" l="1"/>
  <c r="BB265" i="2"/>
  <c r="AL1747" i="2"/>
  <c r="AS1747" i="2" s="1"/>
  <c r="BC225" i="2"/>
  <c r="BB225" i="2"/>
  <c r="BC226" i="2"/>
  <c r="BB226" i="2"/>
  <c r="BB233" i="2"/>
  <c r="BC233" i="2"/>
  <c r="BC222" i="2"/>
  <c r="BB222" i="2"/>
  <c r="BC227" i="2"/>
  <c r="BB227" i="2"/>
  <c r="BC228" i="2"/>
  <c r="BB228" i="2"/>
  <c r="BC230" i="2"/>
  <c r="BB230" i="2"/>
  <c r="BC232" i="2"/>
  <c r="BB232" i="2"/>
  <c r="BC223" i="2"/>
  <c r="BB223" i="2"/>
  <c r="BC221" i="2"/>
  <c r="BB221" i="2"/>
  <c r="BB231" i="2"/>
  <c r="BC231" i="2"/>
  <c r="BC229" i="2"/>
  <c r="BB229" i="2"/>
  <c r="BC224" i="2"/>
  <c r="BB224" i="2"/>
  <c r="BC220" i="2"/>
  <c r="BB220" i="2"/>
  <c r="BB211" i="2"/>
  <c r="BC211" i="2"/>
  <c r="BB215" i="2"/>
  <c r="BC215" i="2"/>
  <c r="BC212" i="2"/>
  <c r="BB212" i="2"/>
  <c r="BC219" i="2"/>
  <c r="BB219" i="2"/>
  <c r="BC218" i="2"/>
  <c r="BB218" i="2"/>
  <c r="BC210" i="2"/>
  <c r="BB210" i="2"/>
  <c r="BC214" i="2"/>
  <c r="BB214" i="2"/>
  <c r="BC217" i="2"/>
  <c r="BB217" i="2"/>
  <c r="BB209" i="2"/>
  <c r="BC209" i="2"/>
  <c r="BC216" i="2"/>
  <c r="BB216" i="2"/>
  <c r="BB213" i="2"/>
  <c r="BC213" i="2"/>
  <c r="BB87" i="2"/>
  <c r="BC87" i="2"/>
  <c r="BB42" i="2"/>
  <c r="BC42" i="2"/>
  <c r="BC95" i="2"/>
  <c r="BB95" i="2"/>
  <c r="BC40" i="2"/>
  <c r="BB40" i="2"/>
  <c r="BB88" i="2"/>
  <c r="BC88" i="2"/>
  <c r="BC97" i="2"/>
  <c r="BB97" i="2"/>
  <c r="BB85" i="2"/>
  <c r="BC85" i="2"/>
  <c r="BB100" i="2"/>
  <c r="BC100" i="2"/>
  <c r="BC92" i="2"/>
  <c r="BB92" i="2"/>
  <c r="BB37" i="2"/>
  <c r="BC37" i="2"/>
  <c r="BB99" i="2"/>
  <c r="BC99" i="2"/>
  <c r="BB86" i="2"/>
  <c r="BC86" i="2"/>
  <c r="BB101" i="2"/>
  <c r="BC101" i="2"/>
  <c r="BB90" i="2"/>
  <c r="BC90" i="2"/>
  <c r="BB36" i="2"/>
  <c r="BC36" i="2"/>
  <c r="BC96" i="2"/>
  <c r="BB96" i="2"/>
  <c r="BB39" i="2"/>
  <c r="BC39" i="2"/>
  <c r="BC94" i="2"/>
  <c r="BB94" i="2"/>
  <c r="BC93" i="2"/>
  <c r="BB93" i="2"/>
  <c r="BB84" i="2"/>
  <c r="BC84" i="2"/>
  <c r="BB91" i="2"/>
  <c r="BC91" i="2"/>
  <c r="BB89" i="2"/>
  <c r="BC89" i="2"/>
  <c r="BC98" i="2"/>
  <c r="BB98" i="2"/>
  <c r="BB41" i="2"/>
  <c r="BC41" i="2"/>
  <c r="BB38" i="2"/>
  <c r="BC38" i="2"/>
  <c r="BC196" i="2"/>
  <c r="BB196" i="2"/>
  <c r="BC204" i="2"/>
  <c r="BB204" i="2"/>
  <c r="BC202" i="2"/>
  <c r="BB202" i="2"/>
  <c r="BB197" i="2"/>
  <c r="BC197" i="2"/>
  <c r="BC194" i="2"/>
  <c r="BB194" i="2"/>
  <c r="BB195" i="2"/>
  <c r="BC195" i="2"/>
  <c r="BB205" i="2"/>
  <c r="BC205" i="2"/>
  <c r="BB193" i="2"/>
  <c r="BC193" i="2"/>
  <c r="BC206" i="2"/>
  <c r="BB206" i="2"/>
  <c r="BC201" i="2"/>
  <c r="BB201" i="2"/>
  <c r="BB199" i="2"/>
  <c r="BC199" i="2"/>
  <c r="BB203" i="2"/>
  <c r="BC203" i="2"/>
  <c r="BC200" i="2"/>
  <c r="BB200" i="2"/>
  <c r="BC198" i="2"/>
  <c r="BB198" i="2"/>
  <c r="BB207" i="2"/>
  <c r="BC207" i="2"/>
  <c r="BC192" i="2"/>
  <c r="BB192" i="2"/>
  <c r="BB189" i="2"/>
  <c r="BC189" i="2"/>
  <c r="BC190" i="2"/>
  <c r="BB190" i="2"/>
  <c r="BC153" i="2"/>
  <c r="BB153" i="2"/>
  <c r="BC154" i="2"/>
  <c r="BB154" i="2"/>
  <c r="BC157" i="2"/>
  <c r="BB157" i="2"/>
  <c r="BC150" i="2"/>
  <c r="BB150" i="2"/>
  <c r="BC152" i="2"/>
  <c r="BB152" i="2"/>
  <c r="BC155" i="2"/>
  <c r="BB155" i="2"/>
  <c r="BC160" i="2"/>
  <c r="BB160" i="2"/>
  <c r="BB151" i="2"/>
  <c r="BC151" i="2"/>
  <c r="BB147" i="2"/>
  <c r="BC147" i="2"/>
  <c r="BC167" i="2"/>
  <c r="BB167" i="2"/>
  <c r="BB143" i="2"/>
  <c r="BC143" i="2"/>
  <c r="BC164" i="2"/>
  <c r="BB164" i="2"/>
  <c r="BC159" i="2"/>
  <c r="BB159" i="2"/>
  <c r="BC165" i="2"/>
  <c r="BB165" i="2"/>
  <c r="BB149" i="2"/>
  <c r="BC149" i="2"/>
  <c r="BC161" i="2"/>
  <c r="BB161" i="2"/>
  <c r="BC144" i="2"/>
  <c r="BB144" i="2"/>
  <c r="BC166" i="2"/>
  <c r="BB166" i="2"/>
  <c r="BC148" i="2"/>
  <c r="BB148" i="2"/>
  <c r="BC162" i="2"/>
  <c r="BB162" i="2"/>
  <c r="BC146" i="2"/>
  <c r="BB146" i="2"/>
  <c r="BC163" i="2"/>
  <c r="BB163" i="2"/>
  <c r="BB145" i="2"/>
  <c r="BC145" i="2"/>
  <c r="BC156" i="2"/>
  <c r="BB156" i="2"/>
  <c r="BC142" i="2"/>
  <c r="BB142" i="2"/>
  <c r="BC109" i="2"/>
  <c r="BB109" i="2"/>
  <c r="BC105" i="2"/>
  <c r="BB105" i="2"/>
  <c r="BB108" i="2"/>
  <c r="BC108" i="2"/>
  <c r="BC132" i="2"/>
  <c r="BB132" i="2"/>
  <c r="BB120" i="2"/>
  <c r="BC120" i="2"/>
  <c r="BC133" i="2"/>
  <c r="BB133" i="2"/>
  <c r="BB116" i="2"/>
  <c r="BC116" i="2"/>
  <c r="BC126" i="2"/>
  <c r="BB126" i="2"/>
  <c r="BB117" i="2"/>
  <c r="BC117" i="2"/>
  <c r="BB125" i="2"/>
  <c r="BC125" i="2"/>
  <c r="BB106" i="2"/>
  <c r="BC106" i="2"/>
  <c r="BC103" i="2"/>
  <c r="BB103" i="2"/>
  <c r="BB138" i="2"/>
  <c r="BC138" i="2"/>
  <c r="BB135" i="2"/>
  <c r="BC135" i="2"/>
  <c r="BB131" i="2"/>
  <c r="BC131" i="2"/>
  <c r="BB118" i="2"/>
  <c r="BC118" i="2"/>
  <c r="BB140" i="2"/>
  <c r="BC140" i="2"/>
  <c r="BB121" i="2"/>
  <c r="BC121" i="2"/>
  <c r="BB102" i="2"/>
  <c r="BC102" i="2"/>
  <c r="BC114" i="2"/>
  <c r="BB114" i="2"/>
  <c r="BB134" i="2"/>
  <c r="BC134" i="2"/>
  <c r="BC137" i="2"/>
  <c r="BB137" i="2"/>
  <c r="BB119" i="2"/>
  <c r="BC119" i="2"/>
  <c r="BC130" i="2"/>
  <c r="BB130" i="2"/>
  <c r="BC123" i="2"/>
  <c r="BB123" i="2"/>
  <c r="BB104" i="2"/>
  <c r="BC104" i="2"/>
  <c r="BB127" i="2"/>
  <c r="BC127" i="2"/>
  <c r="BC107" i="2"/>
  <c r="BB107" i="2"/>
  <c r="BB139" i="2"/>
  <c r="BC139" i="2"/>
  <c r="BB136" i="2"/>
  <c r="BC136" i="2"/>
  <c r="BB111" i="2"/>
  <c r="BC111" i="2"/>
  <c r="BB122" i="2"/>
  <c r="BC122" i="2"/>
  <c r="BC128" i="2"/>
  <c r="BB128" i="2"/>
  <c r="BC124" i="2"/>
  <c r="BB124" i="2"/>
  <c r="BC113" i="2"/>
  <c r="BB113" i="2"/>
  <c r="BC129" i="2"/>
  <c r="BB129" i="2"/>
  <c r="BC141" i="2"/>
  <c r="BB141" i="2"/>
  <c r="BB397" i="2"/>
  <c r="BC397" i="2"/>
  <c r="BB1202" i="2"/>
  <c r="BC1202" i="2"/>
  <c r="BC1089" i="2"/>
  <c r="BB1089" i="2"/>
  <c r="BC1417" i="2"/>
  <c r="BB1417" i="2"/>
  <c r="BC1414" i="2"/>
  <c r="BB1414" i="2"/>
  <c r="BC1406" i="2"/>
  <c r="BB1406" i="2"/>
  <c r="BB1411" i="2"/>
  <c r="BC1411" i="2"/>
  <c r="BC1401" i="2"/>
  <c r="BB1401" i="2"/>
  <c r="BC1369" i="2"/>
  <c r="BB1369" i="2"/>
  <c r="BB1128" i="2"/>
  <c r="BC1128" i="2"/>
  <c r="BB972" i="2"/>
  <c r="BC972" i="2"/>
  <c r="BB949" i="2"/>
  <c r="BC949" i="2"/>
  <c r="BC919" i="2"/>
  <c r="BB919" i="2"/>
  <c r="BB1125" i="2"/>
  <c r="BC1125" i="2"/>
  <c r="BB872" i="2"/>
  <c r="BC872" i="2"/>
  <c r="BB1229" i="2"/>
  <c r="BC1229" i="2"/>
  <c r="BB1032" i="2"/>
  <c r="BC1032" i="2"/>
  <c r="BB1014" i="2"/>
  <c r="BC1014" i="2"/>
  <c r="BC1357" i="2"/>
  <c r="BB1357" i="2"/>
  <c r="BC1026" i="2"/>
  <c r="BB1026" i="2"/>
  <c r="BC1316" i="2"/>
  <c r="BB1316" i="2"/>
  <c r="BB1230" i="2"/>
  <c r="BC1230" i="2"/>
  <c r="BB1051" i="2"/>
  <c r="BC1051" i="2"/>
  <c r="BB1015" i="2"/>
  <c r="BC1015" i="2"/>
  <c r="BB1339" i="2"/>
  <c r="BC1339" i="2"/>
  <c r="BB1331" i="2"/>
  <c r="BC1331" i="2"/>
  <c r="BC1292" i="2"/>
  <c r="BB1292" i="2"/>
  <c r="BC1284" i="2"/>
  <c r="BB1284" i="2"/>
  <c r="BB1266" i="2"/>
  <c r="BC1266" i="2"/>
  <c r="BB1338" i="2"/>
  <c r="BC1338" i="2"/>
  <c r="BB1330" i="2"/>
  <c r="BC1330" i="2"/>
  <c r="BB1307" i="2"/>
  <c r="BC1307" i="2"/>
  <c r="BB1291" i="2"/>
  <c r="BC1291" i="2"/>
  <c r="BB1283" i="2"/>
  <c r="BC1283" i="2"/>
  <c r="BB1253" i="2"/>
  <c r="BC1253" i="2"/>
  <c r="BC1350" i="2"/>
  <c r="BB1350" i="2"/>
  <c r="BB1367" i="2"/>
  <c r="BC1367" i="2"/>
  <c r="BC1345" i="2"/>
  <c r="BB1345" i="2"/>
  <c r="BC1326" i="2"/>
  <c r="BB1326" i="2"/>
  <c r="BC1318" i="2"/>
  <c r="BB1318" i="2"/>
  <c r="BB1313" i="2"/>
  <c r="BC1313" i="2"/>
  <c r="BC1308" i="2"/>
  <c r="BB1308" i="2"/>
  <c r="BB1303" i="2"/>
  <c r="BC1303" i="2"/>
  <c r="BC1296" i="2"/>
  <c r="BB1296" i="2"/>
  <c r="BB1277" i="2"/>
  <c r="BC1277" i="2"/>
  <c r="BC1271" i="2"/>
  <c r="BB1271" i="2"/>
  <c r="BB1267" i="2"/>
  <c r="BC1267" i="2"/>
  <c r="BB1245" i="2"/>
  <c r="BC1245" i="2"/>
  <c r="BC1254" i="2"/>
  <c r="BB1254" i="2"/>
  <c r="BC1255" i="2"/>
  <c r="BB1255" i="2"/>
  <c r="BC1260" i="2"/>
  <c r="BB1260" i="2"/>
  <c r="BB1259" i="2"/>
  <c r="BC1259" i="2"/>
  <c r="BB1241" i="2"/>
  <c r="BC1241" i="2"/>
  <c r="BB1131" i="2"/>
  <c r="BC1131" i="2"/>
  <c r="BB1127" i="2"/>
  <c r="BC1127" i="2"/>
  <c r="BB1033" i="2"/>
  <c r="BC1033" i="2"/>
  <c r="BC1004" i="2"/>
  <c r="BB1004" i="2"/>
  <c r="BC1030" i="2"/>
  <c r="BB1030" i="2"/>
  <c r="BB712" i="2"/>
  <c r="BC712" i="2"/>
  <c r="BB1138" i="2"/>
  <c r="BC1138" i="2"/>
  <c r="BC1133" i="2"/>
  <c r="BB1133" i="2"/>
  <c r="BC1132" i="2"/>
  <c r="BB1132" i="2"/>
  <c r="BB1091" i="2"/>
  <c r="BC1091" i="2"/>
  <c r="BB1061" i="2"/>
  <c r="BC1061" i="2"/>
  <c r="BB1571" i="2"/>
  <c r="BC1571" i="2"/>
  <c r="BB1212" i="2"/>
  <c r="BC1212" i="2"/>
  <c r="BB1203" i="2"/>
  <c r="BC1203" i="2"/>
  <c r="BB1197" i="2"/>
  <c r="BC1197" i="2"/>
  <c r="BB1219" i="2"/>
  <c r="BC1219" i="2"/>
  <c r="BB1222" i="2"/>
  <c r="BC1222" i="2"/>
  <c r="BC1192" i="2"/>
  <c r="BB1192" i="2"/>
  <c r="BC1193" i="2"/>
  <c r="BB1193" i="2"/>
  <c r="BB1178" i="2"/>
  <c r="BC1178" i="2"/>
  <c r="BB1166" i="2"/>
  <c r="BC1166" i="2"/>
  <c r="BB1150" i="2"/>
  <c r="BC1150" i="2"/>
  <c r="BC1144" i="2"/>
  <c r="BB1144" i="2"/>
  <c r="BB1173" i="2"/>
  <c r="BC1173" i="2"/>
  <c r="BB1145" i="2"/>
  <c r="BC1145" i="2"/>
  <c r="BB1111" i="2"/>
  <c r="BC1111" i="2"/>
  <c r="BB1108" i="2"/>
  <c r="BC1108" i="2"/>
  <c r="BB1116" i="2"/>
  <c r="BC1116" i="2"/>
  <c r="BC1113" i="2"/>
  <c r="BB1113" i="2"/>
  <c r="BC1065" i="2"/>
  <c r="BB1065" i="2"/>
  <c r="BC1057" i="2"/>
  <c r="BB1057" i="2"/>
  <c r="BC1074" i="2"/>
  <c r="BB1074" i="2"/>
  <c r="BB994" i="2"/>
  <c r="BC994" i="2"/>
  <c r="BB869" i="2"/>
  <c r="BC869" i="2"/>
  <c r="BB1064" i="2"/>
  <c r="BC1064" i="2"/>
  <c r="BB1031" i="2"/>
  <c r="BC1031" i="2"/>
  <c r="BB1006" i="2"/>
  <c r="BC1006" i="2"/>
  <c r="BB1022" i="2"/>
  <c r="BC1022" i="2"/>
  <c r="BB992" i="2"/>
  <c r="BC992" i="2"/>
  <c r="BB959" i="2"/>
  <c r="BC959" i="2"/>
  <c r="BC915" i="2"/>
  <c r="BB915" i="2"/>
  <c r="BB870" i="2"/>
  <c r="BC870" i="2"/>
  <c r="BB857" i="2"/>
  <c r="BC857" i="2"/>
  <c r="BB978" i="2"/>
  <c r="BC978" i="2"/>
  <c r="BB991" i="2"/>
  <c r="BC991" i="2"/>
  <c r="BC982" i="2"/>
  <c r="BB982" i="2"/>
  <c r="BC966" i="2"/>
  <c r="BB966" i="2"/>
  <c r="BC947" i="2"/>
  <c r="BB947" i="2"/>
  <c r="BB953" i="2"/>
  <c r="BC953" i="2"/>
  <c r="BB944" i="2"/>
  <c r="BC944" i="2"/>
  <c r="BC913" i="2"/>
  <c r="BB913" i="2"/>
  <c r="BB924" i="2"/>
  <c r="BC924" i="2"/>
  <c r="BC914" i="2"/>
  <c r="BB914" i="2"/>
  <c r="BB727" i="2"/>
  <c r="BC727" i="2"/>
  <c r="BB888" i="2"/>
  <c r="BC888" i="2"/>
  <c r="BC871" i="2"/>
  <c r="BB871" i="2"/>
  <c r="BB848" i="2"/>
  <c r="BC848" i="2"/>
  <c r="BC907" i="2"/>
  <c r="BB907" i="2"/>
  <c r="BB855" i="2"/>
  <c r="BC855" i="2"/>
  <c r="BB840" i="2"/>
  <c r="BC840" i="2"/>
  <c r="BB839" i="2"/>
  <c r="BC839" i="2"/>
  <c r="BB850" i="2"/>
  <c r="BC850" i="2"/>
  <c r="BB854" i="2"/>
  <c r="BC854" i="2"/>
  <c r="BB827" i="2"/>
  <c r="BC827" i="2"/>
  <c r="BC757" i="2"/>
  <c r="BB757" i="2"/>
  <c r="BB743" i="2"/>
  <c r="BC743" i="2"/>
  <c r="BC736" i="2"/>
  <c r="BB736" i="2"/>
  <c r="BB749" i="2"/>
  <c r="BC749" i="2"/>
  <c r="BB730" i="2"/>
  <c r="BC730" i="2"/>
  <c r="BC765" i="2"/>
  <c r="BB765" i="2"/>
  <c r="BB766" i="2"/>
  <c r="BC766" i="2"/>
  <c r="BB755" i="2"/>
  <c r="BC755" i="2"/>
  <c r="BC752" i="2"/>
  <c r="BB752" i="2"/>
  <c r="BC732" i="2"/>
  <c r="BB732" i="2"/>
  <c r="BC733" i="2"/>
  <c r="BB733" i="2"/>
  <c r="BB1047" i="2"/>
  <c r="BC1047" i="2"/>
  <c r="BB1087" i="2"/>
  <c r="BC1087" i="2"/>
  <c r="BB1028" i="2"/>
  <c r="BC1028" i="2"/>
  <c r="BC1398" i="2"/>
  <c r="BB1398" i="2"/>
  <c r="BB1402" i="2"/>
  <c r="BC1402" i="2"/>
  <c r="BC1408" i="2"/>
  <c r="BB1408" i="2"/>
  <c r="BC1413" i="2"/>
  <c r="BB1413" i="2"/>
  <c r="BC1405" i="2"/>
  <c r="BB1405" i="2"/>
  <c r="BB1376" i="2"/>
  <c r="BC1376" i="2"/>
  <c r="BB1371" i="2"/>
  <c r="BC1371" i="2"/>
  <c r="BC882" i="2"/>
  <c r="BB882" i="2"/>
  <c r="BB964" i="2"/>
  <c r="BC964" i="2"/>
  <c r="BB933" i="2"/>
  <c r="BC933" i="2"/>
  <c r="BC874" i="2"/>
  <c r="BB874" i="2"/>
  <c r="BB1036" i="2"/>
  <c r="BC1036" i="2"/>
  <c r="BB711" i="2"/>
  <c r="BC711" i="2"/>
  <c r="BB1235" i="2"/>
  <c r="BC1235" i="2"/>
  <c r="BC1046" i="2"/>
  <c r="BB1046" i="2"/>
  <c r="BB1018" i="2"/>
  <c r="BC1018" i="2"/>
  <c r="BB1359" i="2"/>
  <c r="BC1359" i="2"/>
  <c r="BC1094" i="2"/>
  <c r="BB1094" i="2"/>
  <c r="BB1323" i="2"/>
  <c r="BC1323" i="2"/>
  <c r="BB1234" i="2"/>
  <c r="BC1234" i="2"/>
  <c r="BB1055" i="2"/>
  <c r="BC1055" i="2"/>
  <c r="BB1021" i="2"/>
  <c r="BC1021" i="2"/>
  <c r="BC1341" i="2"/>
  <c r="BB1341" i="2"/>
  <c r="BC1333" i="2"/>
  <c r="BB1333" i="2"/>
  <c r="BC1300" i="2"/>
  <c r="BB1300" i="2"/>
  <c r="BB1286" i="2"/>
  <c r="BC1286" i="2"/>
  <c r="BB1274" i="2"/>
  <c r="BC1274" i="2"/>
  <c r="BB1340" i="2"/>
  <c r="BC1340" i="2"/>
  <c r="BB1332" i="2"/>
  <c r="BC1332" i="2"/>
  <c r="BB1311" i="2"/>
  <c r="BC1311" i="2"/>
  <c r="BB1293" i="2"/>
  <c r="BC1293" i="2"/>
  <c r="BB1285" i="2"/>
  <c r="BC1285" i="2"/>
  <c r="BB1275" i="2"/>
  <c r="BC1275" i="2"/>
  <c r="BB1375" i="2"/>
  <c r="BC1375" i="2"/>
  <c r="BC1342" i="2"/>
  <c r="BB1342" i="2"/>
  <c r="BB1347" i="2"/>
  <c r="BC1347" i="2"/>
  <c r="BB1370" i="2"/>
  <c r="BC1370" i="2"/>
  <c r="BB1319" i="2"/>
  <c r="BC1319" i="2"/>
  <c r="BC1314" i="2"/>
  <c r="BB1314" i="2"/>
  <c r="BB1309" i="2"/>
  <c r="BC1309" i="2"/>
  <c r="BC1304" i="2"/>
  <c r="BB1304" i="2"/>
  <c r="BC1298" i="2"/>
  <c r="BB1298" i="2"/>
  <c r="BB1278" i="2"/>
  <c r="BC1278" i="2"/>
  <c r="BC1272" i="2"/>
  <c r="BB1272" i="2"/>
  <c r="BC1268" i="2"/>
  <c r="BB1268" i="2"/>
  <c r="BC1246" i="2"/>
  <c r="BB1246" i="2"/>
  <c r="BB1256" i="2"/>
  <c r="BC1256" i="2"/>
  <c r="BB1248" i="2"/>
  <c r="BC1248" i="2"/>
  <c r="BB1262" i="2"/>
  <c r="BC1262" i="2"/>
  <c r="BB1261" i="2"/>
  <c r="BC1261" i="2"/>
  <c r="BB1243" i="2"/>
  <c r="BC1243" i="2"/>
  <c r="BC1168" i="2"/>
  <c r="BB1168" i="2"/>
  <c r="BC1129" i="2"/>
  <c r="BB1129" i="2"/>
  <c r="BB1083" i="2"/>
  <c r="BC1083" i="2"/>
  <c r="BB1071" i="2"/>
  <c r="BC1071" i="2"/>
  <c r="BB1017" i="2"/>
  <c r="BC1017" i="2"/>
  <c r="BB920" i="2"/>
  <c r="BC920" i="2"/>
  <c r="BC1136" i="2"/>
  <c r="BB1136" i="2"/>
  <c r="BB1165" i="2"/>
  <c r="BC1165" i="2"/>
  <c r="BB1117" i="2"/>
  <c r="BC1117" i="2"/>
  <c r="BC1086" i="2"/>
  <c r="BB1086" i="2"/>
  <c r="BC1034" i="2"/>
  <c r="BB1034" i="2"/>
  <c r="BC1562" i="2"/>
  <c r="BB1562" i="2"/>
  <c r="BC1208" i="2"/>
  <c r="BB1208" i="2"/>
  <c r="BB1199" i="2"/>
  <c r="BC1199" i="2"/>
  <c r="BB1221" i="2"/>
  <c r="BC1221" i="2"/>
  <c r="BB1213" i="2"/>
  <c r="BC1213" i="2"/>
  <c r="BC1216" i="2"/>
  <c r="BB1216" i="2"/>
  <c r="BB1194" i="2"/>
  <c r="BC1194" i="2"/>
  <c r="BB1180" i="2"/>
  <c r="BC1180" i="2"/>
  <c r="BB1158" i="2"/>
  <c r="BC1158" i="2"/>
  <c r="BB1153" i="2"/>
  <c r="BC1153" i="2"/>
  <c r="BB1146" i="2"/>
  <c r="BC1146" i="2"/>
  <c r="BB1137" i="2"/>
  <c r="BC1137" i="2"/>
  <c r="BB1163" i="2"/>
  <c r="BC1163" i="2"/>
  <c r="BC1105" i="2"/>
  <c r="BB1105" i="2"/>
  <c r="BB1109" i="2"/>
  <c r="BC1109" i="2"/>
  <c r="BB1130" i="2"/>
  <c r="BC1130" i="2"/>
  <c r="BB1120" i="2"/>
  <c r="BC1120" i="2"/>
  <c r="BC1070" i="2"/>
  <c r="BB1070" i="2"/>
  <c r="BC1058" i="2"/>
  <c r="BB1058" i="2"/>
  <c r="BB1056" i="2"/>
  <c r="BC1056" i="2"/>
  <c r="BB999" i="2"/>
  <c r="BC999" i="2"/>
  <c r="BC890" i="2"/>
  <c r="BB890" i="2"/>
  <c r="BB1052" i="2"/>
  <c r="BC1052" i="2"/>
  <c r="BB1027" i="2"/>
  <c r="BC1027" i="2"/>
  <c r="BB970" i="2"/>
  <c r="BC970" i="2"/>
  <c r="BB1035" i="2"/>
  <c r="BC1035" i="2"/>
  <c r="BB961" i="2"/>
  <c r="BC961" i="2"/>
  <c r="BB904" i="2"/>
  <c r="BC904" i="2"/>
  <c r="BB862" i="2"/>
  <c r="BC862" i="2"/>
  <c r="BC849" i="2"/>
  <c r="BB849" i="2"/>
  <c r="BB986" i="2"/>
  <c r="BC986" i="2"/>
  <c r="BC996" i="2"/>
  <c r="BB996" i="2"/>
  <c r="BC983" i="2"/>
  <c r="BB983" i="2"/>
  <c r="BB967" i="2"/>
  <c r="BC967" i="2"/>
  <c r="BB776" i="2"/>
  <c r="BC776" i="2"/>
  <c r="BB938" i="2"/>
  <c r="BC938" i="2"/>
  <c r="BB954" i="2"/>
  <c r="BC954" i="2"/>
  <c r="BB952" i="2"/>
  <c r="BC952" i="2"/>
  <c r="BC942" i="2"/>
  <c r="BB942" i="2"/>
  <c r="BC955" i="2"/>
  <c r="BB955" i="2"/>
  <c r="BB912" i="2"/>
  <c r="BC912" i="2"/>
  <c r="BC922" i="2"/>
  <c r="BB922" i="2"/>
  <c r="BC723" i="2"/>
  <c r="BB723" i="2"/>
  <c r="BB694" i="2"/>
  <c r="BC694" i="2"/>
  <c r="BC720" i="2"/>
  <c r="BB720" i="2"/>
  <c r="BB889" i="2"/>
  <c r="BC889" i="2"/>
  <c r="BC875" i="2"/>
  <c r="BB875" i="2"/>
  <c r="BB852" i="2"/>
  <c r="BC852" i="2"/>
  <c r="BC894" i="2"/>
  <c r="BB894" i="2"/>
  <c r="BB863" i="2"/>
  <c r="BC863" i="2"/>
  <c r="BB836" i="2"/>
  <c r="BC836" i="2"/>
  <c r="BB847" i="2"/>
  <c r="BC847" i="2"/>
  <c r="BB835" i="2"/>
  <c r="BC835" i="2"/>
  <c r="BB845" i="2"/>
  <c r="BC845" i="2"/>
  <c r="BB759" i="2"/>
  <c r="BC759" i="2"/>
  <c r="BC740" i="2"/>
  <c r="BB740" i="2"/>
  <c r="BB726" i="2"/>
  <c r="BC726" i="2"/>
  <c r="BC739" i="2"/>
  <c r="BB739" i="2"/>
  <c r="BB780" i="2"/>
  <c r="BC780" i="2"/>
  <c r="BB763" i="2"/>
  <c r="BC763" i="2"/>
  <c r="BB758" i="2"/>
  <c r="BC758" i="2"/>
  <c r="BC753" i="2"/>
  <c r="BB753" i="2"/>
  <c r="BB713" i="2"/>
  <c r="BC713" i="2"/>
  <c r="BB734" i="2"/>
  <c r="BC734" i="2"/>
  <c r="BB1045" i="2"/>
  <c r="BC1045" i="2"/>
  <c r="BC1416" i="2"/>
  <c r="BB1416" i="2"/>
  <c r="BC1397" i="2"/>
  <c r="BB1397" i="2"/>
  <c r="BB1410" i="2"/>
  <c r="BC1410" i="2"/>
  <c r="BB1415" i="2"/>
  <c r="BC1415" i="2"/>
  <c r="BB1407" i="2"/>
  <c r="BC1407" i="2"/>
  <c r="BB1399" i="2"/>
  <c r="BC1399" i="2"/>
  <c r="BB1023" i="2"/>
  <c r="BC1023" i="2"/>
  <c r="BB987" i="2"/>
  <c r="BC987" i="2"/>
  <c r="BC958" i="2"/>
  <c r="BB958" i="2"/>
  <c r="BC931" i="2"/>
  <c r="BB931" i="2"/>
  <c r="BB826" i="2"/>
  <c r="BC826" i="2"/>
  <c r="BC715" i="2"/>
  <c r="BB715" i="2"/>
  <c r="BC1239" i="2"/>
  <c r="BB1239" i="2"/>
  <c r="BB1048" i="2"/>
  <c r="BC1048" i="2"/>
  <c r="BC1020" i="2"/>
  <c r="BB1020" i="2"/>
  <c r="BC1361" i="2"/>
  <c r="BB1361" i="2"/>
  <c r="BC1353" i="2"/>
  <c r="BB1353" i="2"/>
  <c r="BB1001" i="2"/>
  <c r="BC1001" i="2"/>
  <c r="BB1236" i="2"/>
  <c r="BC1236" i="2"/>
  <c r="BB1226" i="2"/>
  <c r="BC1226" i="2"/>
  <c r="BC1029" i="2"/>
  <c r="BB1029" i="2"/>
  <c r="BB1000" i="2"/>
  <c r="BC1000" i="2"/>
  <c r="BB1335" i="2"/>
  <c r="BC1335" i="2"/>
  <c r="BB1327" i="2"/>
  <c r="BC1327" i="2"/>
  <c r="BC1288" i="2"/>
  <c r="BB1288" i="2"/>
  <c r="BC1280" i="2"/>
  <c r="BB1280" i="2"/>
  <c r="BC1344" i="2"/>
  <c r="BB1344" i="2"/>
  <c r="BC1334" i="2"/>
  <c r="BB1334" i="2"/>
  <c r="BC1324" i="2"/>
  <c r="BB1324" i="2"/>
  <c r="BB1297" i="2"/>
  <c r="BC1297" i="2"/>
  <c r="BC1287" i="2"/>
  <c r="BB1287" i="2"/>
  <c r="BC1279" i="2"/>
  <c r="BB1279" i="2"/>
  <c r="BC1366" i="2"/>
  <c r="BB1366" i="2"/>
  <c r="BB1346" i="2"/>
  <c r="BC1346" i="2"/>
  <c r="BC1349" i="2"/>
  <c r="BB1349" i="2"/>
  <c r="BB1368" i="2"/>
  <c r="BC1368" i="2"/>
  <c r="BC1320" i="2"/>
  <c r="BB1320" i="2"/>
  <c r="BB1315" i="2"/>
  <c r="BC1315" i="2"/>
  <c r="BC1310" i="2"/>
  <c r="BB1310" i="2"/>
  <c r="BB1305" i="2"/>
  <c r="BC1305" i="2"/>
  <c r="BB1301" i="2"/>
  <c r="BC1301" i="2"/>
  <c r="BC1294" i="2"/>
  <c r="BB1294" i="2"/>
  <c r="BB1273" i="2"/>
  <c r="BC1273" i="2"/>
  <c r="BB1269" i="2"/>
  <c r="BC1269" i="2"/>
  <c r="BB1257" i="2"/>
  <c r="BC1257" i="2"/>
  <c r="BC1264" i="2"/>
  <c r="BB1264" i="2"/>
  <c r="BB1250" i="2"/>
  <c r="BC1250" i="2"/>
  <c r="BC1247" i="2"/>
  <c r="BB1247" i="2"/>
  <c r="BC1263" i="2"/>
  <c r="BB1263" i="2"/>
  <c r="BB1240" i="2"/>
  <c r="BC1240" i="2"/>
  <c r="BC1177" i="2"/>
  <c r="BB1177" i="2"/>
  <c r="BB1124" i="2"/>
  <c r="BC1124" i="2"/>
  <c r="BB1092" i="2"/>
  <c r="BC1092" i="2"/>
  <c r="BB1019" i="2"/>
  <c r="BC1019" i="2"/>
  <c r="BB1068" i="2"/>
  <c r="BC1068" i="2"/>
  <c r="BB885" i="2"/>
  <c r="BC885" i="2"/>
  <c r="BB1142" i="2"/>
  <c r="BC1142" i="2"/>
  <c r="BC1135" i="2"/>
  <c r="BB1135" i="2"/>
  <c r="BB1170" i="2"/>
  <c r="BC1170" i="2"/>
  <c r="BB1072" i="2"/>
  <c r="BC1072" i="2"/>
  <c r="BB1088" i="2"/>
  <c r="BC1088" i="2"/>
  <c r="BC930" i="2"/>
  <c r="BB930" i="2"/>
  <c r="BB1563" i="2"/>
  <c r="BC1563" i="2"/>
  <c r="BC1209" i="2"/>
  <c r="BB1209" i="2"/>
  <c r="BC1200" i="2"/>
  <c r="BB1200" i="2"/>
  <c r="BB1189" i="2"/>
  <c r="BC1189" i="2"/>
  <c r="BB1215" i="2"/>
  <c r="BC1215" i="2"/>
  <c r="BB1218" i="2"/>
  <c r="BC1218" i="2"/>
  <c r="BB1182" i="2"/>
  <c r="BC1182" i="2"/>
  <c r="BB1190" i="2"/>
  <c r="BC1190" i="2"/>
  <c r="BC1151" i="2"/>
  <c r="BB1151" i="2"/>
  <c r="BC1157" i="2"/>
  <c r="BB1157" i="2"/>
  <c r="BB1147" i="2"/>
  <c r="BC1147" i="2"/>
  <c r="BB1139" i="2"/>
  <c r="BC1139" i="2"/>
  <c r="BC1152" i="2"/>
  <c r="BB1152" i="2"/>
  <c r="BC1118" i="2"/>
  <c r="BB1118" i="2"/>
  <c r="BB1112" i="2"/>
  <c r="BC1112" i="2"/>
  <c r="BB1093" i="2"/>
  <c r="BC1093" i="2"/>
  <c r="BB1107" i="2"/>
  <c r="BC1107" i="2"/>
  <c r="BC1066" i="2"/>
  <c r="BB1066" i="2"/>
  <c r="BB1060" i="2"/>
  <c r="BC1060" i="2"/>
  <c r="BB1069" i="2"/>
  <c r="BC1069" i="2"/>
  <c r="BB993" i="2"/>
  <c r="BC993" i="2"/>
  <c r="BB997" i="2"/>
  <c r="BC997" i="2"/>
  <c r="BB1053" i="2"/>
  <c r="BC1053" i="2"/>
  <c r="BB1041" i="2"/>
  <c r="BC1041" i="2"/>
  <c r="BB1013" i="2"/>
  <c r="BC1013" i="2"/>
  <c r="BB976" i="2"/>
  <c r="BC976" i="2"/>
  <c r="BB1008" i="2"/>
  <c r="BC1008" i="2"/>
  <c r="BC979" i="2"/>
  <c r="BB979" i="2"/>
  <c r="BB937" i="2"/>
  <c r="BC937" i="2"/>
  <c r="BC878" i="2"/>
  <c r="BB878" i="2"/>
  <c r="BB859" i="2"/>
  <c r="BC859" i="2"/>
  <c r="BB842" i="2"/>
  <c r="BC842" i="2"/>
  <c r="BC974" i="2"/>
  <c r="BB974" i="2"/>
  <c r="BB984" i="2"/>
  <c r="BC984" i="2"/>
  <c r="BC988" i="2"/>
  <c r="BB988" i="2"/>
  <c r="BC939" i="2"/>
  <c r="BB939" i="2"/>
  <c r="BC910" i="2"/>
  <c r="BB910" i="2"/>
  <c r="BB956" i="2"/>
  <c r="BC956" i="2"/>
  <c r="BC963" i="2"/>
  <c r="BB963" i="2"/>
  <c r="BC935" i="2"/>
  <c r="BB935" i="2"/>
  <c r="BB962" i="2"/>
  <c r="BC962" i="2"/>
  <c r="BB960" i="2"/>
  <c r="BC960" i="2"/>
  <c r="BC950" i="2"/>
  <c r="BB950" i="2"/>
  <c r="BB934" i="2"/>
  <c r="BC934" i="2"/>
  <c r="BB921" i="2"/>
  <c r="BC921" i="2"/>
  <c r="BB721" i="2"/>
  <c r="BC721" i="2"/>
  <c r="BB906" i="2"/>
  <c r="BC906" i="2"/>
  <c r="BB876" i="2"/>
  <c r="BC876" i="2"/>
  <c r="BB865" i="2"/>
  <c r="BC865" i="2"/>
  <c r="BC891" i="2"/>
  <c r="BB891" i="2"/>
  <c r="BB893" i="2"/>
  <c r="BC893" i="2"/>
  <c r="BB873" i="2"/>
  <c r="BC873" i="2"/>
  <c r="BB831" i="2"/>
  <c r="BC831" i="2"/>
  <c r="BB834" i="2"/>
  <c r="BC834" i="2"/>
  <c r="BB830" i="2"/>
  <c r="BC830" i="2"/>
  <c r="BB843" i="2"/>
  <c r="BC843" i="2"/>
  <c r="BB775" i="2"/>
  <c r="BC775" i="2"/>
  <c r="BB754" i="2"/>
  <c r="BC754" i="2"/>
  <c r="BB738" i="2"/>
  <c r="BC738" i="2"/>
  <c r="BC691" i="2"/>
  <c r="BB691" i="2"/>
  <c r="BB729" i="2"/>
  <c r="BC729" i="2"/>
  <c r="BB714" i="2"/>
  <c r="BC714" i="2"/>
  <c r="BC744" i="2"/>
  <c r="BB744" i="2"/>
  <c r="BB774" i="2"/>
  <c r="BC774" i="2"/>
  <c r="BB768" i="2"/>
  <c r="BC768" i="2"/>
  <c r="BB767" i="2"/>
  <c r="BC767" i="2"/>
  <c r="BB762" i="2"/>
  <c r="BC762" i="2"/>
  <c r="BB750" i="2"/>
  <c r="BC750" i="2"/>
  <c r="BC717" i="2"/>
  <c r="BB717" i="2"/>
  <c r="BB965" i="2"/>
  <c r="BC965" i="2"/>
  <c r="BB1418" i="2"/>
  <c r="BC1418" i="2"/>
  <c r="BB1403" i="2"/>
  <c r="BC1403" i="2"/>
  <c r="BB1412" i="2"/>
  <c r="BC1412" i="2"/>
  <c r="BB1404" i="2"/>
  <c r="BC1404" i="2"/>
  <c r="BC1409" i="2"/>
  <c r="BB1409" i="2"/>
  <c r="BC1400" i="2"/>
  <c r="BB1400" i="2"/>
  <c r="BC1382" i="2"/>
  <c r="BB1382" i="2"/>
  <c r="BC1156" i="2"/>
  <c r="BB1156" i="2"/>
  <c r="BB981" i="2"/>
  <c r="BC981" i="2"/>
  <c r="BB951" i="2"/>
  <c r="BC951" i="2"/>
  <c r="BB928" i="2"/>
  <c r="BC928" i="2"/>
  <c r="BB722" i="2"/>
  <c r="BC722" i="2"/>
  <c r="BC1062" i="2"/>
  <c r="BB1062" i="2"/>
  <c r="BB868" i="2"/>
  <c r="BC868" i="2"/>
  <c r="BC1090" i="2"/>
  <c r="BB1090" i="2"/>
  <c r="BB1024" i="2"/>
  <c r="BC1024" i="2"/>
  <c r="BC1372" i="2"/>
  <c r="BB1372" i="2"/>
  <c r="BB1355" i="2"/>
  <c r="BC1355" i="2"/>
  <c r="BB1003" i="2"/>
  <c r="BC1003" i="2"/>
  <c r="BB1238" i="2"/>
  <c r="BC1238" i="2"/>
  <c r="BB1228" i="2"/>
  <c r="BC1228" i="2"/>
  <c r="BC1049" i="2"/>
  <c r="BB1049" i="2"/>
  <c r="BB1002" i="2"/>
  <c r="BC1002" i="2"/>
  <c r="BC1337" i="2"/>
  <c r="BB1337" i="2"/>
  <c r="BC1329" i="2"/>
  <c r="BB1329" i="2"/>
  <c r="BC1290" i="2"/>
  <c r="BB1290" i="2"/>
  <c r="BB1282" i="2"/>
  <c r="BC1282" i="2"/>
  <c r="BC1352" i="2"/>
  <c r="BB1352" i="2"/>
  <c r="BC1336" i="2"/>
  <c r="BB1336" i="2"/>
  <c r="BC1328" i="2"/>
  <c r="BB1328" i="2"/>
  <c r="BB1299" i="2"/>
  <c r="BC1299" i="2"/>
  <c r="BB1289" i="2"/>
  <c r="BC1289" i="2"/>
  <c r="BB1281" i="2"/>
  <c r="BC1281" i="2"/>
  <c r="BB1249" i="2"/>
  <c r="BC1249" i="2"/>
  <c r="BB1348" i="2"/>
  <c r="BC1348" i="2"/>
  <c r="BB1351" i="2"/>
  <c r="BC1351" i="2"/>
  <c r="BB1343" i="2"/>
  <c r="BC1343" i="2"/>
  <c r="BC1325" i="2"/>
  <c r="BB1325" i="2"/>
  <c r="BB1317" i="2"/>
  <c r="BC1317" i="2"/>
  <c r="BC1312" i="2"/>
  <c r="BB1312" i="2"/>
  <c r="BC1306" i="2"/>
  <c r="BB1306" i="2"/>
  <c r="BC1302" i="2"/>
  <c r="BB1302" i="2"/>
  <c r="BB1295" i="2"/>
  <c r="BC1295" i="2"/>
  <c r="BC1276" i="2"/>
  <c r="BB1276" i="2"/>
  <c r="BB1270" i="2"/>
  <c r="BC1270" i="2"/>
  <c r="BB1265" i="2"/>
  <c r="BC1265" i="2"/>
  <c r="BB1244" i="2"/>
  <c r="BC1244" i="2"/>
  <c r="BB1252" i="2"/>
  <c r="BC1252" i="2"/>
  <c r="BB1251" i="2"/>
  <c r="BC1251" i="2"/>
  <c r="BB1258" i="2"/>
  <c r="BC1258" i="2"/>
  <c r="BB1242" i="2"/>
  <c r="BC1242" i="2"/>
  <c r="BB1181" i="2"/>
  <c r="BC1181" i="2"/>
  <c r="BC1126" i="2"/>
  <c r="BB1126" i="2"/>
  <c r="BB1025" i="2"/>
  <c r="BC1025" i="2"/>
  <c r="BB995" i="2"/>
  <c r="BC995" i="2"/>
  <c r="BC1141" i="2"/>
  <c r="BB1141" i="2"/>
  <c r="BB1134" i="2"/>
  <c r="BC1134" i="2"/>
  <c r="BB1154" i="2"/>
  <c r="BC1154" i="2"/>
  <c r="BB1085" i="2"/>
  <c r="BC1085" i="2"/>
  <c r="BB1084" i="2"/>
  <c r="BC1084" i="2"/>
  <c r="BB1564" i="2"/>
  <c r="BC1564" i="2"/>
  <c r="BB1214" i="2"/>
  <c r="BC1214" i="2"/>
  <c r="BC1201" i="2"/>
  <c r="BB1201" i="2"/>
  <c r="BB1195" i="2"/>
  <c r="BC1195" i="2"/>
  <c r="BC1217" i="2"/>
  <c r="BB1217" i="2"/>
  <c r="BB1220" i="2"/>
  <c r="BC1220" i="2"/>
  <c r="BB1183" i="2"/>
  <c r="BC1183" i="2"/>
  <c r="BB1191" i="2"/>
  <c r="BC1191" i="2"/>
  <c r="BB1188" i="2"/>
  <c r="BC1188" i="2"/>
  <c r="BC1159" i="2"/>
  <c r="BB1159" i="2"/>
  <c r="BC1149" i="2"/>
  <c r="BB1149" i="2"/>
  <c r="BC1140" i="2"/>
  <c r="BB1140" i="2"/>
  <c r="BB1171" i="2"/>
  <c r="BC1171" i="2"/>
  <c r="BB1123" i="2"/>
  <c r="BC1123" i="2"/>
  <c r="BB1115" i="2"/>
  <c r="BC1115" i="2"/>
  <c r="BC1106" i="2"/>
  <c r="BB1106" i="2"/>
  <c r="BC1121" i="2"/>
  <c r="BB1121" i="2"/>
  <c r="BB1075" i="2"/>
  <c r="BC1075" i="2"/>
  <c r="BB1063" i="2"/>
  <c r="BC1063" i="2"/>
  <c r="BB1076" i="2"/>
  <c r="BC1076" i="2"/>
  <c r="BB1059" i="2"/>
  <c r="BC1059" i="2"/>
  <c r="BB998" i="2"/>
  <c r="BC998" i="2"/>
  <c r="BC1050" i="2"/>
  <c r="BB1050" i="2"/>
  <c r="BB1044" i="2"/>
  <c r="BC1044" i="2"/>
  <c r="BB1007" i="2"/>
  <c r="BC1007" i="2"/>
  <c r="BB1016" i="2"/>
  <c r="BC1016" i="2"/>
  <c r="BB989" i="2"/>
  <c r="BC989" i="2"/>
  <c r="BC971" i="2"/>
  <c r="BB971" i="2"/>
  <c r="BC761" i="2"/>
  <c r="BB761" i="2"/>
  <c r="BB877" i="2"/>
  <c r="BC877" i="2"/>
  <c r="BB856" i="2"/>
  <c r="BC856" i="2"/>
  <c r="BB975" i="2"/>
  <c r="BC975" i="2"/>
  <c r="BB977" i="2"/>
  <c r="BC977" i="2"/>
  <c r="BB969" i="2"/>
  <c r="BC969" i="2"/>
  <c r="BB946" i="2"/>
  <c r="BC946" i="2"/>
  <c r="BC748" i="2"/>
  <c r="BB748" i="2"/>
  <c r="BB897" i="2"/>
  <c r="BC897" i="2"/>
  <c r="BC927" i="2"/>
  <c r="BB927" i="2"/>
  <c r="BB957" i="2"/>
  <c r="BC957" i="2"/>
  <c r="BB945" i="2"/>
  <c r="BC945" i="2"/>
  <c r="BC940" i="2"/>
  <c r="BB940" i="2"/>
  <c r="BC926" i="2"/>
  <c r="BB926" i="2"/>
  <c r="BB918" i="2"/>
  <c r="BC918" i="2"/>
  <c r="BC911" i="2"/>
  <c r="BB911" i="2"/>
  <c r="BB886" i="2"/>
  <c r="BC886" i="2"/>
  <c r="BB867" i="2"/>
  <c r="BC867" i="2"/>
  <c r="BB884" i="2"/>
  <c r="BC884" i="2"/>
  <c r="BB861" i="2"/>
  <c r="BC861" i="2"/>
  <c r="BC881" i="2"/>
  <c r="BB881" i="2"/>
  <c r="BB851" i="2"/>
  <c r="BC851" i="2"/>
  <c r="BB833" i="2"/>
  <c r="BC833" i="2"/>
  <c r="BB829" i="2"/>
  <c r="BC829" i="2"/>
  <c r="BB825" i="2"/>
  <c r="BC825" i="2"/>
  <c r="BB760" i="2"/>
  <c r="BC760" i="2"/>
  <c r="BB718" i="2"/>
  <c r="BC718" i="2"/>
  <c r="BC725" i="2"/>
  <c r="BB725" i="2"/>
  <c r="BB692" i="2"/>
  <c r="BC692" i="2"/>
  <c r="BB747" i="2"/>
  <c r="BC747" i="2"/>
  <c r="BC724" i="2"/>
  <c r="BB724" i="2"/>
  <c r="BB772" i="2"/>
  <c r="BC772" i="2"/>
  <c r="BB771" i="2"/>
  <c r="BC771" i="2"/>
  <c r="BC764" i="2"/>
  <c r="BB764" i="2"/>
  <c r="BC751" i="2"/>
  <c r="BB751" i="2"/>
  <c r="BB745" i="2"/>
  <c r="BC745" i="2"/>
  <c r="BB746" i="2"/>
  <c r="BC746" i="2"/>
  <c r="BB809" i="2"/>
  <c r="BC809" i="2"/>
  <c r="BC806" i="2"/>
  <c r="BB806" i="2"/>
  <c r="BC787" i="2"/>
  <c r="BB787" i="2"/>
  <c r="BB804" i="2"/>
  <c r="BC804" i="2"/>
  <c r="BB796" i="2"/>
  <c r="BC796" i="2"/>
  <c r="BB784" i="2"/>
  <c r="BC784" i="2"/>
  <c r="BB789" i="2"/>
  <c r="BC789" i="2"/>
  <c r="BC783" i="2"/>
  <c r="BB783" i="2"/>
  <c r="BC807" i="2"/>
  <c r="BB807" i="2"/>
  <c r="BC790" i="2"/>
  <c r="BB790" i="2"/>
  <c r="BB810" i="2"/>
  <c r="BC810" i="2"/>
  <c r="BB808" i="2"/>
  <c r="BC808" i="2"/>
  <c r="BC799" i="2"/>
  <c r="BB799" i="2"/>
  <c r="BB800" i="2"/>
  <c r="BC800" i="2"/>
  <c r="BB802" i="2"/>
  <c r="BC802" i="2"/>
  <c r="BB794" i="2"/>
  <c r="BC794" i="2"/>
  <c r="BC791" i="2"/>
  <c r="BB791" i="2"/>
  <c r="BB801" i="2"/>
  <c r="BC801" i="2"/>
  <c r="BB788" i="2"/>
  <c r="BC788" i="2"/>
  <c r="BC782" i="2"/>
  <c r="BB782" i="2"/>
  <c r="BB684" i="2"/>
  <c r="BC684" i="2"/>
  <c r="BB680" i="2"/>
  <c r="BC680" i="2"/>
  <c r="BB668" i="2"/>
  <c r="BC668" i="2"/>
  <c r="BB678" i="2"/>
  <c r="BC678" i="2"/>
  <c r="BB666" i="2"/>
  <c r="BC666" i="2"/>
  <c r="BB667" i="2"/>
  <c r="BC667" i="2"/>
  <c r="BB670" i="2"/>
  <c r="BC670" i="2"/>
  <c r="BB682" i="2"/>
  <c r="BC682" i="2"/>
  <c r="BB673" i="2"/>
  <c r="BC673" i="2"/>
  <c r="BB683" i="2"/>
  <c r="BC683" i="2"/>
  <c r="BB675" i="2"/>
  <c r="BC675" i="2"/>
  <c r="BB685" i="2"/>
  <c r="BC685" i="2"/>
  <c r="BB674" i="2"/>
  <c r="BC674" i="2"/>
  <c r="BB686" i="2"/>
  <c r="BC686" i="2"/>
  <c r="BB672" i="2"/>
  <c r="BC672" i="2"/>
  <c r="BB687" i="2"/>
  <c r="BC687" i="2"/>
  <c r="BB669" i="2"/>
  <c r="BC669" i="2"/>
  <c r="BC657" i="2"/>
  <c r="BB657" i="2"/>
  <c r="BC661" i="2"/>
  <c r="BB661" i="2"/>
  <c r="BB660" i="2"/>
  <c r="BC660" i="2"/>
  <c r="BB662" i="2"/>
  <c r="BC662" i="2"/>
  <c r="BC663" i="2"/>
  <c r="BB663" i="2"/>
  <c r="BC665" i="2"/>
  <c r="BB665" i="2"/>
  <c r="BB664" i="2"/>
  <c r="BC664" i="2"/>
  <c r="BC658" i="2"/>
  <c r="BB658" i="2"/>
  <c r="BC659" i="2"/>
  <c r="BB659" i="2"/>
  <c r="BB656" i="2"/>
  <c r="BC656" i="2"/>
  <c r="H1748" i="2"/>
  <c r="BB655" i="2"/>
  <c r="BC655" i="2"/>
  <c r="BB654" i="2"/>
  <c r="BC654" i="2"/>
  <c r="BB648" i="2"/>
  <c r="BC648" i="2"/>
  <c r="BB638" i="2"/>
  <c r="BC638" i="2"/>
  <c r="BB644" i="2"/>
  <c r="BC644" i="2"/>
  <c r="BC639" i="2"/>
  <c r="BB639" i="2"/>
  <c r="BC647" i="2"/>
  <c r="BB647" i="2"/>
  <c r="BB640" i="2"/>
  <c r="BC640" i="2"/>
  <c r="BB652" i="2"/>
  <c r="BC652" i="2"/>
  <c r="BB650" i="2"/>
  <c r="BC650" i="2"/>
  <c r="BB642" i="2"/>
  <c r="BC642" i="2"/>
  <c r="BC645" i="2"/>
  <c r="BB645" i="2"/>
  <c r="BB630" i="2"/>
  <c r="BC630" i="2"/>
  <c r="BB626" i="2"/>
  <c r="BC626" i="2"/>
  <c r="BC627" i="2"/>
  <c r="BB627" i="2"/>
  <c r="BB628" i="2"/>
  <c r="BC628" i="2"/>
  <c r="BC637" i="2"/>
  <c r="BB637" i="2"/>
  <c r="BB632" i="2"/>
  <c r="BC632" i="2"/>
  <c r="BC629" i="2"/>
  <c r="BB629" i="2"/>
  <c r="BB636" i="2"/>
  <c r="BC636" i="2"/>
  <c r="BB634" i="2"/>
  <c r="BC634" i="2"/>
  <c r="BC625" i="2"/>
  <c r="BB625" i="2"/>
  <c r="BB624" i="2"/>
  <c r="BC624" i="2"/>
  <c r="BC633" i="2"/>
  <c r="BB633" i="2"/>
  <c r="BC635" i="2"/>
  <c r="BB635" i="2"/>
  <c r="BB616" i="2"/>
  <c r="BC616" i="2"/>
  <c r="BB610" i="2"/>
  <c r="BC610" i="2"/>
  <c r="BB622" i="2"/>
  <c r="BC622" i="2"/>
  <c r="BC599" i="2"/>
  <c r="BB599" i="2"/>
  <c r="BB614" i="2"/>
  <c r="BC614" i="2"/>
  <c r="BB612" i="2"/>
  <c r="BC612" i="2"/>
  <c r="BC623" i="2"/>
  <c r="BB623" i="2"/>
  <c r="BB608" i="2"/>
  <c r="BC608" i="2"/>
  <c r="BB606" i="2"/>
  <c r="BC606" i="2"/>
  <c r="BB602" i="2"/>
  <c r="BC602" i="2"/>
  <c r="BB615" i="2"/>
  <c r="BC615" i="2"/>
  <c r="BB620" i="2"/>
  <c r="BC620" i="2"/>
  <c r="BC617" i="2"/>
  <c r="BB617" i="2"/>
  <c r="BC619" i="2"/>
  <c r="BB619" i="2"/>
  <c r="BC621" i="2"/>
  <c r="BB621" i="2"/>
  <c r="BC609" i="2"/>
  <c r="BB609" i="2"/>
  <c r="BB605" i="2"/>
  <c r="BC605" i="2"/>
  <c r="BB618" i="2"/>
  <c r="BC618" i="2"/>
  <c r="BC613" i="2"/>
  <c r="BB613" i="2"/>
  <c r="BC607" i="2"/>
  <c r="BB607" i="2"/>
  <c r="BB600" i="2"/>
  <c r="BC600" i="2"/>
  <c r="BB596" i="2"/>
  <c r="BC596" i="2"/>
  <c r="BC593" i="2"/>
  <c r="BB593" i="2"/>
  <c r="BC589" i="2"/>
  <c r="BB589" i="2"/>
  <c r="BC591" i="2"/>
  <c r="BB591" i="2"/>
  <c r="BB592" i="2"/>
  <c r="BC592" i="2"/>
  <c r="BC595" i="2"/>
  <c r="BB595" i="2"/>
  <c r="BB598" i="2"/>
  <c r="BC598" i="2"/>
  <c r="BC594" i="2"/>
  <c r="BB594" i="2"/>
  <c r="BB588" i="2"/>
  <c r="BC588" i="2"/>
  <c r="BC587" i="2"/>
  <c r="BB587" i="2"/>
  <c r="BC577" i="2"/>
  <c r="BB577" i="2"/>
  <c r="BB566" i="2"/>
  <c r="BC566" i="2"/>
  <c r="BB578" i="2"/>
  <c r="BC578" i="2"/>
  <c r="BC581" i="2"/>
  <c r="BB581" i="2"/>
  <c r="BC573" i="2"/>
  <c r="BB573" i="2"/>
  <c r="BC571" i="2"/>
  <c r="BB571" i="2"/>
  <c r="BC565" i="2"/>
  <c r="BB565" i="2"/>
  <c r="BC585" i="2"/>
  <c r="BB585" i="2"/>
  <c r="BB584" i="2"/>
  <c r="BC584" i="2"/>
  <c r="BB580" i="2"/>
  <c r="BC580" i="2"/>
  <c r="BB574" i="2"/>
  <c r="BC574" i="2"/>
  <c r="BB572" i="2"/>
  <c r="BC572" i="2"/>
  <c r="BB568" i="2"/>
  <c r="BC568" i="2"/>
  <c r="BC575" i="2"/>
  <c r="BB575" i="2"/>
  <c r="BB582" i="2"/>
  <c r="BC582" i="2"/>
  <c r="BB586" i="2"/>
  <c r="BC586" i="2"/>
  <c r="BC579" i="2"/>
  <c r="BB579" i="2"/>
  <c r="BC567" i="2"/>
  <c r="BB567" i="2"/>
  <c r="BB570" i="2"/>
  <c r="BC570" i="2"/>
  <c r="BB548" i="2"/>
  <c r="BC548" i="2"/>
  <c r="BC563" i="2"/>
  <c r="BB563" i="2"/>
  <c r="BB546" i="2"/>
  <c r="BC546" i="2"/>
  <c r="BB560" i="2"/>
  <c r="BC560" i="2"/>
  <c r="BC559" i="2"/>
  <c r="BB559" i="2"/>
  <c r="BB550" i="2"/>
  <c r="BC550" i="2"/>
  <c r="BB562" i="2"/>
  <c r="BC562" i="2"/>
  <c r="BC551" i="2"/>
  <c r="BB551" i="2"/>
  <c r="BB554" i="2"/>
  <c r="BC554" i="2"/>
  <c r="BC547" i="2"/>
  <c r="BB547" i="2"/>
  <c r="BC561" i="2"/>
  <c r="BB561" i="2"/>
  <c r="BB556" i="2"/>
  <c r="BC556" i="2"/>
  <c r="BC545" i="2"/>
  <c r="BB545" i="2"/>
  <c r="BC555" i="2"/>
  <c r="BB555" i="2"/>
  <c r="BC549" i="2"/>
  <c r="BB549" i="2"/>
  <c r="BB564" i="2"/>
  <c r="BC564" i="2"/>
  <c r="BC553" i="2"/>
  <c r="BB553" i="2"/>
  <c r="BC557" i="2"/>
  <c r="BB557" i="2"/>
  <c r="BB552" i="2"/>
  <c r="BC552" i="2"/>
  <c r="BB558" i="2"/>
  <c r="BC558" i="2"/>
  <c r="BC543" i="2"/>
  <c r="BB543" i="2"/>
  <c r="BB528" i="2"/>
  <c r="BC528" i="2"/>
  <c r="BC525" i="2"/>
  <c r="BB525" i="2"/>
  <c r="BB542" i="2"/>
  <c r="BC542" i="2"/>
  <c r="BC529" i="2"/>
  <c r="BB529" i="2"/>
  <c r="BB540" i="2"/>
  <c r="BC540" i="2"/>
  <c r="BB526" i="2"/>
  <c r="BC526" i="2"/>
  <c r="BC531" i="2"/>
  <c r="BB531" i="2"/>
  <c r="BC527" i="2"/>
  <c r="BB527" i="2"/>
  <c r="BB536" i="2"/>
  <c r="BC536" i="2"/>
  <c r="BC523" i="2"/>
  <c r="BB523" i="2"/>
  <c r="BC537" i="2"/>
  <c r="BB537" i="2"/>
  <c r="BC539" i="2"/>
  <c r="BB539" i="2"/>
  <c r="BB534" i="2"/>
  <c r="BC534" i="2"/>
  <c r="BB524" i="2"/>
  <c r="BC524" i="2"/>
  <c r="BC535" i="2"/>
  <c r="BB535" i="2"/>
  <c r="BB532" i="2"/>
  <c r="BC532" i="2"/>
  <c r="BB538" i="2"/>
  <c r="BC538" i="2"/>
  <c r="BC533" i="2"/>
  <c r="BB533" i="2"/>
  <c r="BC541" i="2"/>
  <c r="BB541" i="2"/>
  <c r="BB544" i="2"/>
  <c r="BC544" i="2"/>
  <c r="BB530" i="2"/>
  <c r="BC530" i="2"/>
  <c r="BB522" i="2"/>
  <c r="BC522" i="2"/>
  <c r="BC489" i="2"/>
  <c r="BB489" i="2"/>
  <c r="BC507" i="2"/>
  <c r="BB507" i="2"/>
  <c r="BB508" i="2"/>
  <c r="BC508" i="2"/>
  <c r="BB498" i="2"/>
  <c r="BC498" i="2"/>
  <c r="BB504" i="2"/>
  <c r="BC504" i="2"/>
  <c r="BC509" i="2"/>
  <c r="BB509" i="2"/>
  <c r="BC499" i="2"/>
  <c r="BB499" i="2"/>
  <c r="BB490" i="2"/>
  <c r="BC490" i="2"/>
  <c r="BB512" i="2"/>
  <c r="BC512" i="2"/>
  <c r="BB494" i="2"/>
  <c r="BC494" i="2"/>
  <c r="BB502" i="2"/>
  <c r="BC502" i="2"/>
  <c r="BB500" i="2"/>
  <c r="BC500" i="2"/>
  <c r="BC497" i="2"/>
  <c r="BB497" i="2"/>
  <c r="BC503" i="2"/>
  <c r="BB503" i="2"/>
  <c r="BC515" i="2"/>
  <c r="BB515" i="2"/>
  <c r="BB492" i="2"/>
  <c r="BC492" i="2"/>
  <c r="BC511" i="2"/>
  <c r="BB511" i="2"/>
  <c r="BC519" i="2"/>
  <c r="BB519" i="2"/>
  <c r="BB520" i="2"/>
  <c r="BC520" i="2"/>
  <c r="BC493" i="2"/>
  <c r="BB493" i="2"/>
  <c r="BC513" i="2"/>
  <c r="BB513" i="2"/>
  <c r="BC495" i="2"/>
  <c r="BB495" i="2"/>
  <c r="BB496" i="2"/>
  <c r="BC496" i="2"/>
  <c r="BC514" i="2"/>
  <c r="BB514" i="2"/>
  <c r="BC501" i="2"/>
  <c r="BB501" i="2"/>
  <c r="BC491" i="2"/>
  <c r="BB491" i="2"/>
  <c r="BB510" i="2"/>
  <c r="BC510" i="2"/>
  <c r="BB516" i="2"/>
  <c r="BC516" i="2"/>
  <c r="BC517" i="2"/>
  <c r="BB517" i="2"/>
  <c r="BB506" i="2"/>
  <c r="BC506" i="2"/>
  <c r="BC505" i="2"/>
  <c r="BB505" i="2"/>
  <c r="BC521" i="2"/>
  <c r="BB521" i="2"/>
  <c r="BB518" i="2"/>
  <c r="BC518" i="2"/>
  <c r="BB488" i="2"/>
  <c r="BC488" i="2"/>
  <c r="BB468" i="2"/>
  <c r="BC468" i="2"/>
  <c r="BB472" i="2"/>
  <c r="BC472" i="2"/>
  <c r="BC483" i="2"/>
  <c r="BB483" i="2"/>
  <c r="BC477" i="2"/>
  <c r="BB477" i="2"/>
  <c r="BB464" i="2"/>
  <c r="BC464" i="2"/>
  <c r="BB470" i="2"/>
  <c r="BC470" i="2"/>
  <c r="BB486" i="2"/>
  <c r="BC486" i="2"/>
  <c r="BB482" i="2"/>
  <c r="BC482" i="2"/>
  <c r="BB480" i="2"/>
  <c r="BC480" i="2"/>
  <c r="BC463" i="2"/>
  <c r="BB463" i="2"/>
  <c r="BC467" i="2"/>
  <c r="BB467" i="2"/>
  <c r="BC481" i="2"/>
  <c r="BB481" i="2"/>
  <c r="BC473" i="2"/>
  <c r="BB473" i="2"/>
  <c r="BC461" i="2"/>
  <c r="BB461" i="2"/>
  <c r="BC485" i="2"/>
  <c r="BB485" i="2"/>
  <c r="BC465" i="2"/>
  <c r="BB465" i="2"/>
  <c r="BB484" i="2"/>
  <c r="BC484" i="2"/>
  <c r="BC487" i="2"/>
  <c r="BB487" i="2"/>
  <c r="BB476" i="2"/>
  <c r="BC476" i="2"/>
  <c r="BC471" i="2"/>
  <c r="BB471" i="2"/>
  <c r="BB466" i="2"/>
  <c r="BC466" i="2"/>
  <c r="BC469" i="2"/>
  <c r="BB469" i="2"/>
  <c r="BC475" i="2"/>
  <c r="BB475" i="2"/>
  <c r="BB478" i="2"/>
  <c r="BC478" i="2"/>
  <c r="BC479" i="2"/>
  <c r="BB479" i="2"/>
  <c r="BB474" i="2"/>
  <c r="BC474" i="2"/>
  <c r="BB462" i="2"/>
  <c r="BC462" i="2"/>
  <c r="BB460" i="2"/>
  <c r="BC460" i="2"/>
  <c r="BC451" i="2"/>
  <c r="BB451" i="2"/>
  <c r="BB442" i="2"/>
  <c r="BC442" i="2"/>
  <c r="BB448" i="2"/>
  <c r="BC448" i="2"/>
  <c r="BB444" i="2"/>
  <c r="BC444" i="2"/>
  <c r="BC455" i="2"/>
  <c r="BB455" i="2"/>
  <c r="BC441" i="2"/>
  <c r="BB441" i="2"/>
  <c r="BB458" i="2"/>
  <c r="BC458" i="2"/>
  <c r="BC453" i="2"/>
  <c r="BB453" i="2"/>
  <c r="BC439" i="2"/>
  <c r="BB439" i="2"/>
  <c r="BC450" i="2"/>
  <c r="BB450" i="2"/>
  <c r="BB452" i="2"/>
  <c r="BC452" i="2"/>
  <c r="BB438" i="2"/>
  <c r="BC438" i="2"/>
  <c r="BC457" i="2"/>
  <c r="BB457" i="2"/>
  <c r="BC459" i="2"/>
  <c r="BB459" i="2"/>
  <c r="BB454" i="2"/>
  <c r="BC454" i="2"/>
  <c r="BB446" i="2"/>
  <c r="BC446" i="2"/>
  <c r="BB456" i="2"/>
  <c r="BC456" i="2"/>
  <c r="BC447" i="2"/>
  <c r="BB447" i="2"/>
  <c r="BC443" i="2"/>
  <c r="BB443" i="2"/>
  <c r="BC445" i="2"/>
  <c r="BB445" i="2"/>
  <c r="BC449" i="2"/>
  <c r="BB449" i="2"/>
  <c r="BB440" i="2"/>
  <c r="BC440" i="2"/>
  <c r="BC437" i="2"/>
  <c r="BB437" i="2"/>
  <c r="BB436" i="2"/>
  <c r="BC436" i="2"/>
  <c r="BB432" i="2"/>
  <c r="BC432" i="2"/>
  <c r="BC435" i="2"/>
  <c r="BB435" i="2"/>
  <c r="BC431" i="2"/>
  <c r="BB431" i="2"/>
  <c r="BB434" i="2"/>
  <c r="BC434" i="2"/>
  <c r="BB430" i="2"/>
  <c r="BC430" i="2"/>
  <c r="BC433" i="2"/>
  <c r="BB433" i="2"/>
  <c r="BC429" i="2"/>
  <c r="BB429" i="2"/>
  <c r="BC411" i="2"/>
  <c r="BB411" i="2"/>
  <c r="BC421" i="2"/>
  <c r="BB421" i="2"/>
  <c r="BB422" i="2"/>
  <c r="BC422" i="2"/>
  <c r="BB428" i="2"/>
  <c r="BC428" i="2"/>
  <c r="BB408" i="2"/>
  <c r="BC408" i="2"/>
  <c r="BB420" i="2"/>
  <c r="BC420" i="2"/>
  <c r="BC423" i="2"/>
  <c r="BB423" i="2"/>
  <c r="BB414" i="2"/>
  <c r="BC414" i="2"/>
  <c r="BB418" i="2"/>
  <c r="BC418" i="2"/>
  <c r="BB410" i="2"/>
  <c r="BC410" i="2"/>
  <c r="BC409" i="2"/>
  <c r="BB409" i="2"/>
  <c r="BC425" i="2"/>
  <c r="BB425" i="2"/>
  <c r="BB424" i="2"/>
  <c r="BC424" i="2"/>
  <c r="BB426" i="2"/>
  <c r="BC426" i="2"/>
  <c r="BC417" i="2"/>
  <c r="BB417" i="2"/>
  <c r="BB412" i="2"/>
  <c r="BC412" i="2"/>
  <c r="BC419" i="2"/>
  <c r="BB419" i="2"/>
  <c r="BC407" i="2"/>
  <c r="BB407" i="2"/>
  <c r="BC427" i="2"/>
  <c r="BB427" i="2"/>
  <c r="BB416" i="2"/>
  <c r="BC416" i="2"/>
  <c r="BC413" i="2"/>
  <c r="BB413" i="2"/>
  <c r="BC415" i="2"/>
  <c r="BB415" i="2"/>
  <c r="BC401" i="2"/>
  <c r="BB401" i="2"/>
  <c r="BB406" i="2"/>
  <c r="BC406" i="2"/>
  <c r="BB404" i="2"/>
  <c r="BC404" i="2"/>
  <c r="BC393" i="2"/>
  <c r="BB393" i="2"/>
  <c r="BB394" i="2"/>
  <c r="BC394" i="2"/>
  <c r="BB392" i="2"/>
  <c r="BC392" i="2"/>
  <c r="BC405" i="2"/>
  <c r="BB405" i="2"/>
  <c r="BC395" i="2"/>
  <c r="BB395" i="2"/>
  <c r="BB398" i="2"/>
  <c r="BC398" i="2"/>
  <c r="BB402" i="2"/>
  <c r="BC402" i="2"/>
  <c r="BC403" i="2"/>
  <c r="BB403" i="2"/>
  <c r="BB399" i="2"/>
  <c r="BC399" i="2"/>
  <c r="BB400" i="2"/>
  <c r="BC400" i="2"/>
  <c r="BB368" i="2"/>
  <c r="BC368" i="2"/>
  <c r="BC379" i="2"/>
  <c r="BB379" i="2"/>
  <c r="BB390" i="2"/>
  <c r="BC390" i="2"/>
  <c r="BB380" i="2"/>
  <c r="BC380" i="2"/>
  <c r="BB364" i="2"/>
  <c r="BC364" i="2"/>
  <c r="BB388" i="2"/>
  <c r="BC388" i="2"/>
  <c r="BC375" i="2"/>
  <c r="BB375" i="2"/>
  <c r="BC367" i="2"/>
  <c r="BB367" i="2"/>
  <c r="BC373" i="2"/>
  <c r="BB373" i="2"/>
  <c r="BC365" i="2"/>
  <c r="BB365" i="2"/>
  <c r="BC371" i="2"/>
  <c r="BB371" i="2"/>
  <c r="BB376" i="2"/>
  <c r="BC376" i="2"/>
  <c r="BC381" i="2"/>
  <c r="BB381" i="2"/>
  <c r="BC377" i="2"/>
  <c r="BB377" i="2"/>
  <c r="BB386" i="2"/>
  <c r="BC386" i="2"/>
  <c r="BB382" i="2"/>
  <c r="BC382" i="2"/>
  <c r="BB372" i="2"/>
  <c r="BC372" i="2"/>
  <c r="BB378" i="2"/>
  <c r="BC378" i="2"/>
  <c r="BB360" i="2"/>
  <c r="BC360" i="2"/>
  <c r="BC383" i="2"/>
  <c r="BB383" i="2"/>
  <c r="BC359" i="2"/>
  <c r="BB359" i="2"/>
  <c r="BC389" i="2"/>
  <c r="BB389" i="2"/>
  <c r="BC385" i="2"/>
  <c r="BB385" i="2"/>
  <c r="BB370" i="2"/>
  <c r="BC370" i="2"/>
  <c r="BC361" i="2"/>
  <c r="BB361" i="2"/>
  <c r="BC363" i="2"/>
  <c r="BB363" i="2"/>
  <c r="BC391" i="2"/>
  <c r="BB391" i="2"/>
  <c r="BC369" i="2"/>
  <c r="BB369" i="2"/>
  <c r="BC387" i="2"/>
  <c r="BB387" i="2"/>
  <c r="BB374" i="2"/>
  <c r="BC374" i="2"/>
  <c r="BB362" i="2"/>
  <c r="BC362" i="2"/>
  <c r="BB384" i="2"/>
  <c r="BC384" i="2"/>
  <c r="BB366" i="2"/>
  <c r="BC366" i="2"/>
  <c r="BB358" i="2"/>
  <c r="BC358" i="2"/>
  <c r="BC336" i="2"/>
  <c r="BB336" i="2"/>
  <c r="BB345" i="2"/>
  <c r="BC345" i="2"/>
  <c r="BB320" i="2"/>
  <c r="BC320" i="2"/>
  <c r="BC258" i="2"/>
  <c r="BB258" i="2"/>
  <c r="BC355" i="2"/>
  <c r="BB355" i="2"/>
  <c r="BC305" i="2"/>
  <c r="BB305" i="2"/>
  <c r="BB263" i="2"/>
  <c r="BC263" i="2"/>
  <c r="BB323" i="2"/>
  <c r="BC323" i="2"/>
  <c r="BC338" i="2"/>
  <c r="BB338" i="2"/>
  <c r="BC300" i="2"/>
  <c r="BB300" i="2"/>
  <c r="BB348" i="2"/>
  <c r="BC348" i="2"/>
  <c r="BB324" i="2"/>
  <c r="BC324" i="2"/>
  <c r="BB294" i="2"/>
  <c r="BC294" i="2"/>
  <c r="BC304" i="2"/>
  <c r="BB304" i="2"/>
  <c r="BC275" i="2"/>
  <c r="BB275" i="2"/>
  <c r="BB286" i="2"/>
  <c r="BC286" i="2"/>
  <c r="BC322" i="2"/>
  <c r="BB322" i="2"/>
  <c r="BC347" i="2"/>
  <c r="BB347" i="2"/>
  <c r="BC247" i="2"/>
  <c r="BB247" i="2"/>
  <c r="BC296" i="2"/>
  <c r="BB296" i="2"/>
  <c r="BB325" i="2"/>
  <c r="BC325" i="2"/>
  <c r="BC254" i="2"/>
  <c r="BB254" i="2"/>
  <c r="BC274" i="2"/>
  <c r="BB274" i="2"/>
  <c r="BC257" i="2"/>
  <c r="BB257" i="2"/>
  <c r="BC353" i="2"/>
  <c r="BB353" i="2"/>
  <c r="BC260" i="2"/>
  <c r="BB260" i="2"/>
  <c r="BC313" i="2"/>
  <c r="BB313" i="2"/>
  <c r="BC301" i="2"/>
  <c r="BB301" i="2"/>
  <c r="BB253" i="2"/>
  <c r="BC253" i="2"/>
  <c r="BC331" i="2"/>
  <c r="BB331" i="2"/>
  <c r="BB340" i="2"/>
  <c r="BC340" i="2"/>
  <c r="BC330" i="2"/>
  <c r="BB330" i="2"/>
  <c r="BC350" i="2"/>
  <c r="BB350" i="2"/>
  <c r="BC339" i="2"/>
  <c r="BB339" i="2"/>
  <c r="BC327" i="2"/>
  <c r="BB327" i="2"/>
  <c r="BB302" i="2"/>
  <c r="BC302" i="2"/>
  <c r="BB337" i="2"/>
  <c r="BC337" i="2"/>
  <c r="BB354" i="2"/>
  <c r="BC354" i="2"/>
  <c r="BB273" i="2"/>
  <c r="BC273" i="2"/>
  <c r="BC341" i="2"/>
  <c r="BB341" i="2"/>
  <c r="BC268" i="2"/>
  <c r="BB268" i="2"/>
  <c r="BC342" i="2"/>
  <c r="BB342" i="2"/>
  <c r="BC256" i="2"/>
  <c r="BB256" i="2"/>
  <c r="BB287" i="2"/>
  <c r="BC287" i="2"/>
  <c r="BC255" i="2"/>
  <c r="BB255" i="2"/>
  <c r="BC246" i="2"/>
  <c r="BB246" i="2"/>
  <c r="BB356" i="2"/>
  <c r="BC356" i="2"/>
  <c r="BB333" i="2"/>
  <c r="BC333" i="2"/>
  <c r="BC311" i="2"/>
  <c r="BB311" i="2"/>
  <c r="BC299" i="2"/>
  <c r="BB299" i="2"/>
  <c r="BC317" i="2"/>
  <c r="BB317" i="2"/>
  <c r="BB332" i="2"/>
  <c r="BC332" i="2"/>
  <c r="BB277" i="2"/>
  <c r="BC277" i="2"/>
  <c r="BB352" i="2"/>
  <c r="BC352" i="2"/>
  <c r="BC312" i="2"/>
  <c r="BB312" i="2"/>
  <c r="BC279" i="2"/>
  <c r="BB279" i="2"/>
  <c r="BB288" i="2"/>
  <c r="BC288" i="2"/>
  <c r="BB269" i="2"/>
  <c r="BC269" i="2"/>
  <c r="BC280" i="2"/>
  <c r="BB280" i="2"/>
  <c r="BC250" i="2"/>
  <c r="BB250" i="2"/>
  <c r="BB261" i="2"/>
  <c r="BC261" i="2"/>
  <c r="BB266" i="2"/>
  <c r="BC266" i="2"/>
  <c r="BC276" i="2"/>
  <c r="BB276" i="2"/>
  <c r="BB270" i="2"/>
  <c r="BC270" i="2"/>
  <c r="BC282" i="2"/>
  <c r="BB282" i="2"/>
  <c r="BC349" i="2"/>
  <c r="BB349" i="2"/>
  <c r="BB334" i="2"/>
  <c r="BC334" i="2"/>
  <c r="BC251" i="2"/>
  <c r="BB251" i="2"/>
  <c r="BC335" i="2"/>
  <c r="BB335" i="2"/>
  <c r="BC346" i="2"/>
  <c r="BB346" i="2"/>
  <c r="BC328" i="2"/>
  <c r="BB328" i="2"/>
  <c r="BC357" i="2"/>
  <c r="BB357" i="2"/>
  <c r="BC307" i="2"/>
  <c r="BB307" i="2"/>
  <c r="BC278" i="2"/>
  <c r="BB278" i="2"/>
  <c r="BC289" i="2"/>
  <c r="BB289" i="2"/>
  <c r="BB344" i="2"/>
  <c r="BC344" i="2"/>
  <c r="BB329" i="2"/>
  <c r="BC329" i="2"/>
  <c r="BB318" i="2"/>
  <c r="BC318" i="2"/>
  <c r="BC291" i="2"/>
  <c r="BB291" i="2"/>
  <c r="BC303" i="2"/>
  <c r="BB303" i="2"/>
  <c r="BC283" i="2"/>
  <c r="BB283" i="2"/>
  <c r="BC267" i="2"/>
  <c r="BB267" i="2"/>
  <c r="BB249" i="2"/>
  <c r="BC249" i="2"/>
  <c r="BC321" i="2"/>
  <c r="BB321" i="2"/>
  <c r="BC351" i="2"/>
  <c r="BB351" i="2"/>
  <c r="BC271" i="2"/>
  <c r="BB271" i="2"/>
  <c r="BC248" i="2"/>
  <c r="BB248" i="2"/>
  <c r="BB326" i="2"/>
  <c r="BC326" i="2"/>
  <c r="BC264" i="2"/>
  <c r="BB264" i="2"/>
  <c r="BC272" i="2"/>
  <c r="BB272" i="2"/>
  <c r="BC309" i="2"/>
  <c r="BB309" i="2"/>
  <c r="BB245" i="2"/>
  <c r="BC245" i="2"/>
  <c r="BC319" i="2"/>
  <c r="BB319" i="2"/>
  <c r="BC343" i="2"/>
  <c r="BB343" i="2"/>
  <c r="BB259" i="2"/>
  <c r="BC259" i="2"/>
  <c r="BB710" i="2"/>
  <c r="BC710" i="2"/>
  <c r="BB701" i="2"/>
  <c r="BC701" i="2"/>
  <c r="BB702" i="2"/>
  <c r="BC702" i="2"/>
  <c r="BB696" i="2"/>
  <c r="BC696" i="2"/>
  <c r="BC705" i="2"/>
  <c r="BB705" i="2"/>
  <c r="BB699" i="2"/>
  <c r="BC699" i="2"/>
  <c r="BB706" i="2"/>
  <c r="BC706" i="2"/>
  <c r="BC709" i="2"/>
  <c r="BB709" i="2"/>
  <c r="BC708" i="2"/>
  <c r="BB708" i="2"/>
  <c r="BB703" i="2"/>
  <c r="BC703" i="2"/>
  <c r="BB234" i="2"/>
  <c r="BC234" i="2"/>
  <c r="BC239" i="2"/>
  <c r="BB239" i="2"/>
  <c r="BC241" i="2"/>
  <c r="BB241" i="2"/>
  <c r="BC235" i="2"/>
  <c r="BB235" i="2"/>
  <c r="BC242" i="2"/>
  <c r="BB242" i="2"/>
  <c r="BB237" i="2"/>
  <c r="BC237" i="2"/>
  <c r="BC244" i="2"/>
  <c r="BB244" i="2"/>
  <c r="BC238" i="2"/>
  <c r="BB238" i="2"/>
  <c r="BC236" i="2"/>
  <c r="BB236" i="2"/>
  <c r="BB240" i="2"/>
  <c r="BC240" i="2"/>
  <c r="AJ1747" i="2"/>
  <c r="AW5" i="2"/>
  <c r="AE1747" i="2"/>
  <c r="AK1747" i="2"/>
  <c r="BB1747" i="2" l="1"/>
  <c r="BC1747" i="2"/>
  <c r="BC1748" i="2" s="1"/>
  <c r="AW174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</author>
  </authors>
  <commentList>
    <comment ref="AE4" authorId="0" shapeId="0" xr:uid="{00000000-0006-0000-0000-000001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F4" authorId="0" shapeId="0" xr:uid="{00000000-0006-0000-0000-000002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G4" authorId="0" shapeId="0" xr:uid="{00000000-0006-0000-0000-000003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H4" authorId="0" shapeId="0" xr:uid="{00000000-0006-0000-0000-000004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I4" authorId="0" shapeId="0" xr:uid="{00000000-0006-0000-0000-000005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J4" authorId="0" shapeId="0" xr:uid="{00000000-0006-0000-0000-000006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</author>
  </authors>
  <commentList>
    <comment ref="W4" authorId="0" shapeId="0" xr:uid="{00000000-0006-0000-0200-000001000000}">
      <text>
        <r>
          <rPr>
            <b/>
            <sz val="11"/>
            <color indexed="10"/>
            <rFont val="ＭＳ Ｐゴシック"/>
            <family val="3"/>
            <charset val="128"/>
          </rPr>
          <t>検品前に割れた数</t>
        </r>
      </text>
    </comment>
    <comment ref="X4" authorId="0" shapeId="0" xr:uid="{00000000-0006-0000-0200-000002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Y4" authorId="0" shapeId="0" xr:uid="{00000000-0006-0000-0200-000003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Z4" authorId="0" shapeId="0" xr:uid="{00000000-0006-0000-0200-000004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A4" authorId="0" shapeId="0" xr:uid="{00000000-0006-0000-0200-000005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B4" authorId="0" shapeId="0" xr:uid="{00000000-0006-0000-0200-000006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C4" authorId="0" shapeId="0" xr:uid="{00000000-0006-0000-0200-000007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D4" authorId="0" shapeId="0" xr:uid="{00000000-0006-0000-0200-000008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<sst xmlns="http://schemas.openxmlformats.org/spreadsheetml/2006/main" count="7166" uniqueCount="2204">
  <si>
    <t>中子生産日報　入力</t>
    <rPh sb="0" eb="2">
      <t>ナカゴ</t>
    </rPh>
    <rPh sb="2" eb="4">
      <t>セイサン</t>
    </rPh>
    <rPh sb="4" eb="6">
      <t>ニッポウ</t>
    </rPh>
    <rPh sb="7" eb="9">
      <t>ニュウリョク</t>
    </rPh>
    <phoneticPr fontId="3"/>
  </si>
  <si>
    <t>確  　　認</t>
    <rPh sb="0" eb="6">
      <t>カクニン</t>
    </rPh>
    <phoneticPr fontId="3"/>
  </si>
  <si>
    <t>生産日</t>
    <rPh sb="0" eb="2">
      <t>セイサン</t>
    </rPh>
    <rPh sb="2" eb="3">
      <t>ビ</t>
    </rPh>
    <phoneticPr fontId="3"/>
  </si>
  <si>
    <t>コード入力</t>
    <rPh sb="3" eb="5">
      <t>ニュウリョク</t>
    </rPh>
    <phoneticPr fontId="3"/>
  </si>
  <si>
    <t>数値入力</t>
    <rPh sb="0" eb="2">
      <t>スウチ</t>
    </rPh>
    <rPh sb="2" eb="4">
      <t>ニュウリョク</t>
    </rPh>
    <phoneticPr fontId="3"/>
  </si>
  <si>
    <t>確　認</t>
    <rPh sb="0" eb="1">
      <t>アキラ</t>
    </rPh>
    <rPh sb="2" eb="3">
      <t>シノブ</t>
    </rPh>
    <phoneticPr fontId="3"/>
  </si>
  <si>
    <t>マシン名</t>
    <rPh sb="0" eb="4">
      <t>マシンメイ</t>
    </rPh>
    <phoneticPr fontId="3"/>
  </si>
  <si>
    <t>作業者名</t>
    <rPh sb="0" eb="3">
      <t>サギョウシャ</t>
    </rPh>
    <rPh sb="3" eb="4">
      <t>メイ</t>
    </rPh>
    <phoneticPr fontId="3"/>
  </si>
  <si>
    <t>中子名</t>
    <rPh sb="0" eb="1">
      <t>ナカ</t>
    </rPh>
    <rPh sb="1" eb="2">
      <t>コ</t>
    </rPh>
    <rPh sb="2" eb="3">
      <t>メイ</t>
    </rPh>
    <phoneticPr fontId="3"/>
  </si>
  <si>
    <t>取個数</t>
    <phoneticPr fontId="3"/>
  </si>
  <si>
    <t>良品数</t>
    <rPh sb="0" eb="2">
      <t>リョウヒン</t>
    </rPh>
    <rPh sb="2" eb="3">
      <t>スウ</t>
    </rPh>
    <phoneticPr fontId="3"/>
  </si>
  <si>
    <t>マシン</t>
    <phoneticPr fontId="3"/>
  </si>
  <si>
    <t>作業者</t>
    <rPh sb="0" eb="3">
      <t>サギョウシャ</t>
    </rPh>
    <phoneticPr fontId="3"/>
  </si>
  <si>
    <t>中子</t>
    <rPh sb="0" eb="1">
      <t>ナカ</t>
    </rPh>
    <rPh sb="1" eb="2">
      <t>コ</t>
    </rPh>
    <phoneticPr fontId="3"/>
  </si>
  <si>
    <t>ショット</t>
    <phoneticPr fontId="3"/>
  </si>
  <si>
    <t>稼動時間</t>
    <rPh sb="0" eb="2">
      <t>カドウ</t>
    </rPh>
    <rPh sb="2" eb="4">
      <t>ジカン</t>
    </rPh>
    <phoneticPr fontId="3"/>
  </si>
  <si>
    <t>多台持
係数</t>
    <rPh sb="0" eb="1">
      <t>タ</t>
    </rPh>
    <rPh sb="1" eb="2">
      <t>ダイ</t>
    </rPh>
    <rPh sb="2" eb="3">
      <t>モ</t>
    </rPh>
    <rPh sb="4" eb="6">
      <t>ケイスウ</t>
    </rPh>
    <phoneticPr fontId="3"/>
  </si>
  <si>
    <t>始業
作業</t>
    <rPh sb="0" eb="2">
      <t>シギョウ</t>
    </rPh>
    <rPh sb="3" eb="5">
      <t>サギョウ</t>
    </rPh>
    <phoneticPr fontId="3"/>
  </si>
  <si>
    <t>金型
交換</t>
    <rPh sb="0" eb="1">
      <t>カナ</t>
    </rPh>
    <rPh sb="1" eb="2">
      <t>カタ</t>
    </rPh>
    <rPh sb="3" eb="5">
      <t>コウカン</t>
    </rPh>
    <phoneticPr fontId="3"/>
  </si>
  <si>
    <t>昇温
待ち</t>
    <phoneticPr fontId="3"/>
  </si>
  <si>
    <t>金型
調整</t>
    <rPh sb="0" eb="2">
      <t>カナガタ</t>
    </rPh>
    <rPh sb="3" eb="5">
      <t>チョウセイ</t>
    </rPh>
    <phoneticPr fontId="3"/>
  </si>
  <si>
    <t>マシン
故障停止</t>
    <rPh sb="4" eb="6">
      <t>コショウ</t>
    </rPh>
    <rPh sb="6" eb="8">
      <t>テイシ</t>
    </rPh>
    <phoneticPr fontId="3"/>
  </si>
  <si>
    <t>型清掃</t>
    <rPh sb="0" eb="1">
      <t>カタ</t>
    </rPh>
    <rPh sb="1" eb="3">
      <t>セイソウ</t>
    </rPh>
    <phoneticPr fontId="3"/>
  </si>
  <si>
    <t>終業
作業</t>
    <rPh sb="0" eb="2">
      <t>シュウギョウ</t>
    </rPh>
    <rPh sb="3" eb="5">
      <t>サギョウ</t>
    </rPh>
    <phoneticPr fontId="3"/>
  </si>
  <si>
    <t>離型剤</t>
    <rPh sb="0" eb="1">
      <t>リ</t>
    </rPh>
    <rPh sb="1" eb="2">
      <t>カタ</t>
    </rPh>
    <rPh sb="2" eb="3">
      <t>ザイ</t>
    </rPh>
    <phoneticPr fontId="3"/>
  </si>
  <si>
    <t>中子割れ
処理</t>
    <rPh sb="0" eb="2">
      <t>ナカゴ</t>
    </rPh>
    <rPh sb="2" eb="3">
      <t>ワ</t>
    </rPh>
    <rPh sb="5" eb="7">
      <t>ショリ</t>
    </rPh>
    <phoneticPr fontId="3"/>
  </si>
  <si>
    <t>その他</t>
    <rPh sb="0" eb="3">
      <t>ソノタ</t>
    </rPh>
    <phoneticPr fontId="3"/>
  </si>
  <si>
    <t>手直不良</t>
    <rPh sb="0" eb="2">
      <t>テナオ</t>
    </rPh>
    <rPh sb="2" eb="4">
      <t>フリョウ</t>
    </rPh>
    <phoneticPr fontId="3"/>
  </si>
  <si>
    <t>造型
不良数</t>
    <rPh sb="0" eb="2">
      <t>ゾウケイ</t>
    </rPh>
    <rPh sb="3" eb="5">
      <t>フリョウ</t>
    </rPh>
    <rPh sb="5" eb="6">
      <t>スウ</t>
    </rPh>
    <phoneticPr fontId="3"/>
  </si>
  <si>
    <t>クラック</t>
    <phoneticPr fontId="3"/>
  </si>
  <si>
    <t>充填</t>
    <rPh sb="0" eb="2">
      <t>ジュウテン</t>
    </rPh>
    <phoneticPr fontId="3"/>
  </si>
  <si>
    <t>型染みつき</t>
    <rPh sb="0" eb="1">
      <t>カタ</t>
    </rPh>
    <rPh sb="1" eb="2">
      <t>シ</t>
    </rPh>
    <phoneticPr fontId="3"/>
  </si>
  <si>
    <t>その他</t>
    <rPh sb="2" eb="3">
      <t>タ</t>
    </rPh>
    <phoneticPr fontId="3"/>
  </si>
  <si>
    <t>原料砂</t>
    <rPh sb="0" eb="2">
      <t>ゲンリョウ</t>
    </rPh>
    <rPh sb="2" eb="3">
      <t>スナ</t>
    </rPh>
    <phoneticPr fontId="3"/>
  </si>
  <si>
    <t>単重</t>
    <phoneticPr fontId="3"/>
  </si>
  <si>
    <t>単価</t>
    <phoneticPr fontId="3"/>
  </si>
  <si>
    <t>作業時間</t>
    <rPh sb="0" eb="2">
      <t>サギョウ</t>
    </rPh>
    <rPh sb="2" eb="4">
      <t>ジカン</t>
    </rPh>
    <phoneticPr fontId="3"/>
  </si>
  <si>
    <t>中子生産日報</t>
    <rPh sb="0" eb="2">
      <t>ナカゴ</t>
    </rPh>
    <rPh sb="2" eb="4">
      <t>セイサン</t>
    </rPh>
    <rPh sb="4" eb="6">
      <t>ニッポウ</t>
    </rPh>
    <phoneticPr fontId="3"/>
  </si>
  <si>
    <t>金額</t>
    <rPh sb="0" eb="2">
      <t>キンガク</t>
    </rPh>
    <phoneticPr fontId="3"/>
  </si>
  <si>
    <t>マシン</t>
    <phoneticPr fontId="3"/>
  </si>
  <si>
    <t>ショット</t>
    <phoneticPr fontId="3"/>
  </si>
  <si>
    <t>生産時間</t>
    <rPh sb="0" eb="2">
      <t>セイサン</t>
    </rPh>
    <rPh sb="2" eb="4">
      <t>ジカン</t>
    </rPh>
    <phoneticPr fontId="3"/>
  </si>
  <si>
    <t>OP
作業時間</t>
    <rPh sb="3" eb="5">
      <t>サギョウ</t>
    </rPh>
    <rPh sb="5" eb="7">
      <t>ジカン</t>
    </rPh>
    <phoneticPr fontId="3"/>
  </si>
  <si>
    <t>昇温
待ち</t>
    <phoneticPr fontId="3"/>
  </si>
  <si>
    <t>単重</t>
    <phoneticPr fontId="3"/>
  </si>
  <si>
    <t>単価</t>
    <phoneticPr fontId="3"/>
  </si>
  <si>
    <t>総量</t>
    <rPh sb="0" eb="2">
      <t>ソウリョウ</t>
    </rPh>
    <phoneticPr fontId="3"/>
  </si>
  <si>
    <t>不良数</t>
    <rPh sb="0" eb="2">
      <t>フリョウ</t>
    </rPh>
    <rPh sb="2" eb="3">
      <t>スウ</t>
    </rPh>
    <phoneticPr fontId="3"/>
  </si>
  <si>
    <t>生産金額</t>
    <rPh sb="0" eb="2">
      <t>セイサン</t>
    </rPh>
    <rPh sb="2" eb="4">
      <t>キンガク</t>
    </rPh>
    <phoneticPr fontId="3"/>
  </si>
  <si>
    <t>不良金額</t>
    <rPh sb="0" eb="2">
      <t>フリョウ</t>
    </rPh>
    <rPh sb="2" eb="4">
      <t>キンガク</t>
    </rPh>
    <phoneticPr fontId="3"/>
  </si>
  <si>
    <t>合計（平均）</t>
    <rPh sb="0" eb="2">
      <t>ゴウケイ</t>
    </rPh>
    <rPh sb="3" eb="5">
      <t>ヘイキン</t>
    </rPh>
    <phoneticPr fontId="3"/>
  </si>
  <si>
    <t>単位変換（分）→（時間）</t>
    <rPh sb="0" eb="2">
      <t>タンイ</t>
    </rPh>
    <rPh sb="2" eb="4">
      <t>ヘンカン</t>
    </rPh>
    <rPh sb="5" eb="6">
      <t>フン</t>
    </rPh>
    <rPh sb="9" eb="11">
      <t>ジカン</t>
    </rPh>
    <phoneticPr fontId="3"/>
  </si>
  <si>
    <t>VBA作業用シートのため、使用禁止！</t>
    <rPh sb="3" eb="5">
      <t>サギョウ</t>
    </rPh>
    <rPh sb="5" eb="6">
      <t>ヨウ</t>
    </rPh>
    <rPh sb="13" eb="15">
      <t>シヨウ</t>
    </rPh>
    <rPh sb="15" eb="17">
      <t>キンシ</t>
    </rPh>
    <phoneticPr fontId="3"/>
  </si>
  <si>
    <t>マシン</t>
  </si>
  <si>
    <t>作業者</t>
  </si>
  <si>
    <t>中子</t>
  </si>
  <si>
    <t>ショット</t>
  </si>
  <si>
    <t>稼動時間</t>
  </si>
  <si>
    <t>始業
作業</t>
  </si>
  <si>
    <t>金型
交換</t>
  </si>
  <si>
    <t>昇温
待ち</t>
  </si>
  <si>
    <t>金型
調整</t>
  </si>
  <si>
    <t>マシン
故障停止</t>
  </si>
  <si>
    <t>終業
作業</t>
  </si>
  <si>
    <t>型清掃</t>
  </si>
  <si>
    <t>Rb
教示</t>
  </si>
  <si>
    <t>他機対
応待ち</t>
  </si>
  <si>
    <t>離型剤</t>
  </si>
  <si>
    <t>中子割れ
処理</t>
  </si>
  <si>
    <t>その他</t>
  </si>
  <si>
    <t>手直不良</t>
  </si>
  <si>
    <t>造型
不良数</t>
  </si>
  <si>
    <t>ボス割れ
表</t>
  </si>
  <si>
    <t>ボス割れ
裏</t>
  </si>
  <si>
    <t>幅木割れ</t>
  </si>
  <si>
    <t>フィン割れ</t>
  </si>
  <si>
    <t>幅木充填</t>
  </si>
  <si>
    <t>フィン充填</t>
  </si>
  <si>
    <t>キャンドル
残り</t>
    <phoneticPr fontId="3"/>
  </si>
  <si>
    <t>良品数</t>
  </si>
  <si>
    <t>原料砂</t>
  </si>
  <si>
    <t>単重</t>
  </si>
  <si>
    <t>単価</t>
  </si>
  <si>
    <t>作業者名登録</t>
    <rPh sb="0" eb="3">
      <t>サギョウシャ</t>
    </rPh>
    <rPh sb="3" eb="4">
      <t>メイ</t>
    </rPh>
    <rPh sb="4" eb="6">
      <t>トウロク</t>
    </rPh>
    <phoneticPr fontId="3"/>
  </si>
  <si>
    <t>コード</t>
    <phoneticPr fontId="3"/>
  </si>
  <si>
    <t>吉田</t>
    <rPh sb="0" eb="2">
      <t>ヨシダ</t>
    </rPh>
    <phoneticPr fontId="3"/>
  </si>
  <si>
    <t>宮内</t>
    <rPh sb="0" eb="2">
      <t>ミヤウチ</t>
    </rPh>
    <phoneticPr fontId="3"/>
  </si>
  <si>
    <t>長島</t>
    <rPh sb="0" eb="2">
      <t>ナガシマ</t>
    </rPh>
    <phoneticPr fontId="3"/>
  </si>
  <si>
    <t>竹下</t>
    <rPh sb="0" eb="2">
      <t>タケシタ</t>
    </rPh>
    <phoneticPr fontId="3"/>
  </si>
  <si>
    <t>高本</t>
    <rPh sb="0" eb="2">
      <t>タカモト</t>
    </rPh>
    <phoneticPr fontId="3"/>
  </si>
  <si>
    <t>桐原</t>
    <rPh sb="0" eb="2">
      <t>キリハラ</t>
    </rPh>
    <phoneticPr fontId="3"/>
  </si>
  <si>
    <t>松尾</t>
    <rPh sb="0" eb="2">
      <t>マツオ</t>
    </rPh>
    <phoneticPr fontId="3"/>
  </si>
  <si>
    <t>浅津</t>
    <rPh sb="0" eb="1">
      <t>アサ</t>
    </rPh>
    <rPh sb="1" eb="2">
      <t>ツ</t>
    </rPh>
    <phoneticPr fontId="3"/>
  </si>
  <si>
    <t>桐山</t>
    <rPh sb="0" eb="2">
      <t>キリヤマ</t>
    </rPh>
    <phoneticPr fontId="3"/>
  </si>
  <si>
    <t>今岡</t>
    <rPh sb="0" eb="2">
      <t>イマオカ</t>
    </rPh>
    <phoneticPr fontId="3"/>
  </si>
  <si>
    <t>ノーマン</t>
    <phoneticPr fontId="3"/>
  </si>
  <si>
    <t>ｼｪﾙﾀﾞﾎﾞ</t>
  </si>
  <si>
    <t>ﾌﾟｰﾘｰ ｸﾗﾝｸｼｬﾌﾄ(04/1 ｾｲﾁｭｳ ｲｺｳ)</t>
  </si>
  <si>
    <t>ﾍｯﾄﾞ ｼﾘﾝﾀﾞ</t>
  </si>
  <si>
    <t>ﾃｽﾄﾋﾟｰｽ</t>
  </si>
  <si>
    <t>ｼｪﾙｳｪｯｼﾞ</t>
  </si>
  <si>
    <t>ｷｭｳｶ ﾃｽﾄﾋﾟｰｽ</t>
  </si>
  <si>
    <t>ドーム２＝４</t>
  </si>
  <si>
    <t>ドーム２＝５</t>
  </si>
  <si>
    <t>ドーム２＝６</t>
  </si>
  <si>
    <t>ドーム３＝３</t>
  </si>
  <si>
    <t>ドーム３＝４</t>
  </si>
  <si>
    <t>ドーム３＝５</t>
  </si>
  <si>
    <t>ドーム３＝６</t>
  </si>
  <si>
    <t>ドーム４＝３</t>
  </si>
  <si>
    <t>ドーム４＝４</t>
  </si>
  <si>
    <t>ドーム４＝５</t>
  </si>
  <si>
    <t>ドーム４＝６</t>
  </si>
  <si>
    <t>ドームB＝３</t>
  </si>
  <si>
    <t>ドームB＝４</t>
  </si>
  <si>
    <t>ドームD＝３</t>
  </si>
  <si>
    <t>ドームD＝４</t>
  </si>
  <si>
    <t>マシン名登録</t>
    <rPh sb="3" eb="4">
      <t>メイ</t>
    </rPh>
    <rPh sb="4" eb="6">
      <t>トウロク</t>
    </rPh>
    <phoneticPr fontId="3"/>
  </si>
  <si>
    <t>コード</t>
    <phoneticPr fontId="3"/>
  </si>
  <si>
    <t>マシン名</t>
    <rPh sb="3" eb="4">
      <t>メイ</t>
    </rPh>
    <phoneticPr fontId="3"/>
  </si>
  <si>
    <t>TH-54</t>
  </si>
  <si>
    <t>機種</t>
    <rPh sb="0" eb="2">
      <t>キシュ</t>
    </rPh>
    <phoneticPr fontId="3"/>
  </si>
  <si>
    <t>塗型（仕掛り）</t>
  </si>
  <si>
    <t>品名</t>
    <rPh sb="0" eb="2">
      <t>ヒンメイ</t>
    </rPh>
    <phoneticPr fontId="3"/>
  </si>
  <si>
    <t>マシン別不良集計表</t>
    <rPh sb="3" eb="4">
      <t>ベツ</t>
    </rPh>
    <rPh sb="4" eb="6">
      <t>フリョウ</t>
    </rPh>
    <rPh sb="6" eb="8">
      <t>シュウケイ</t>
    </rPh>
    <rPh sb="8" eb="9">
      <t>ヒョウ</t>
    </rPh>
    <phoneticPr fontId="3"/>
  </si>
  <si>
    <t>No.</t>
    <phoneticPr fontId="3"/>
  </si>
  <si>
    <t>廃棄
不良率</t>
    <rPh sb="0" eb="2">
      <t>ハイキ</t>
    </rPh>
    <rPh sb="3" eb="5">
      <t>フリョウ</t>
    </rPh>
    <rPh sb="5" eb="6">
      <t>リツ</t>
    </rPh>
    <phoneticPr fontId="3"/>
  </si>
  <si>
    <t>手直
不良率</t>
    <rPh sb="0" eb="2">
      <t>テナオ</t>
    </rPh>
    <rPh sb="3" eb="5">
      <t>フリョウ</t>
    </rPh>
    <rPh sb="5" eb="6">
      <t>リツ</t>
    </rPh>
    <phoneticPr fontId="3"/>
  </si>
  <si>
    <t>品名別不良集計表</t>
    <rPh sb="0" eb="2">
      <t>ヒンメイ</t>
    </rPh>
    <rPh sb="2" eb="3">
      <t>ベツ</t>
    </rPh>
    <rPh sb="3" eb="5">
      <t>フリョウ</t>
    </rPh>
    <rPh sb="5" eb="7">
      <t>シュウケイ</t>
    </rPh>
    <rPh sb="7" eb="8">
      <t>ヒョウ</t>
    </rPh>
    <phoneticPr fontId="3"/>
  </si>
  <si>
    <t>MSR-T</t>
  </si>
  <si>
    <t>時間</t>
    <rPh sb="0" eb="2">
      <t>ジカン</t>
    </rPh>
    <phoneticPr fontId="1"/>
  </si>
  <si>
    <t>月時間</t>
    <rPh sb="0" eb="1">
      <t>ツキ</t>
    </rPh>
    <rPh sb="1" eb="3">
      <t>ジカン</t>
    </rPh>
    <phoneticPr fontId="1"/>
  </si>
  <si>
    <t>出勤日数</t>
    <rPh sb="0" eb="2">
      <t>シュッキン</t>
    </rPh>
    <rPh sb="2" eb="4">
      <t>ニッスウ</t>
    </rPh>
    <phoneticPr fontId="1"/>
  </si>
  <si>
    <t>ＤＸ-3（21芯）</t>
    <rPh sb="7" eb="8">
      <t>シン</t>
    </rPh>
    <phoneticPr fontId="1"/>
  </si>
  <si>
    <t>MSR-T</t>
    <phoneticPr fontId="1"/>
  </si>
  <si>
    <t>DK-20E吸排気ポート</t>
    <rPh sb="6" eb="7">
      <t>キュウ</t>
    </rPh>
    <rPh sb="7" eb="9">
      <t>ハイキ</t>
    </rPh>
    <phoneticPr fontId="1"/>
  </si>
  <si>
    <t>5DK-20C吸排気ポート</t>
    <rPh sb="7" eb="8">
      <t>キュウ</t>
    </rPh>
    <rPh sb="8" eb="10">
      <t>ハイキ</t>
    </rPh>
    <phoneticPr fontId="1"/>
  </si>
  <si>
    <t>5DK-20C起動弁</t>
    <rPh sb="7" eb="9">
      <t>キドウ</t>
    </rPh>
    <rPh sb="9" eb="10">
      <t>ベン</t>
    </rPh>
    <phoneticPr fontId="1"/>
  </si>
  <si>
    <t>恩田</t>
    <rPh sb="0" eb="2">
      <t>オンダ</t>
    </rPh>
    <phoneticPr fontId="1"/>
  </si>
  <si>
    <t>清水</t>
    <rPh sb="0" eb="2">
      <t>シミズ</t>
    </rPh>
    <phoneticPr fontId="1"/>
  </si>
  <si>
    <t>可動率</t>
    <rPh sb="0" eb="2">
      <t>カドウ</t>
    </rPh>
    <rPh sb="2" eb="3">
      <t>リツ</t>
    </rPh>
    <phoneticPr fontId="1"/>
  </si>
  <si>
    <t>設定
サイクル</t>
    <rPh sb="0" eb="2">
      <t>セッテイ</t>
    </rPh>
    <phoneticPr fontId="1"/>
  </si>
  <si>
    <r>
      <t>生産時間/設定サイクル</t>
    </r>
    <r>
      <rPr>
        <b/>
        <sz val="8"/>
        <rFont val="ＭＳ Ｐゴシック"/>
        <family val="3"/>
        <charset val="128"/>
      </rPr>
      <t xml:space="preserve">
98％以上</t>
    </r>
    <rPh sb="0" eb="2">
      <t>セイサン</t>
    </rPh>
    <rPh sb="2" eb="4">
      <t>ジカン</t>
    </rPh>
    <rPh sb="5" eb="7">
      <t>セッテイ</t>
    </rPh>
    <rPh sb="15" eb="17">
      <t>イジョウ</t>
    </rPh>
    <phoneticPr fontId="1"/>
  </si>
  <si>
    <t>不良率</t>
    <rPh sb="0" eb="2">
      <t>フリョウ</t>
    </rPh>
    <rPh sb="2" eb="3">
      <t>リツ</t>
    </rPh>
    <phoneticPr fontId="1"/>
  </si>
  <si>
    <t>設定サイクル</t>
    <rPh sb="0" eb="2">
      <t>セッテイ</t>
    </rPh>
    <phoneticPr fontId="1"/>
  </si>
  <si>
    <t>S30D改</t>
    <rPh sb="4" eb="5">
      <t>カイ</t>
    </rPh>
    <phoneticPr fontId="1"/>
  </si>
  <si>
    <t>DK20ﾌﾞｯｼｭﾛｯﾄﾞ主</t>
    <rPh sb="13" eb="14">
      <t>オモ</t>
    </rPh>
    <phoneticPr fontId="1"/>
  </si>
  <si>
    <t>DK20ﾌﾞｯｼｭﾛｯﾄﾞ寄</t>
    <rPh sb="13" eb="14">
      <t>ヨ</t>
    </rPh>
    <phoneticPr fontId="1"/>
  </si>
  <si>
    <t>KA64ﾐﾂｼﾖﾝ ｹ-ｽ 主芯</t>
    <rPh sb="14" eb="15">
      <t>オモ</t>
    </rPh>
    <rPh sb="15" eb="16">
      <t>シン</t>
    </rPh>
    <phoneticPr fontId="1"/>
  </si>
  <si>
    <t>KA64ﾐﾂｼﾖﾝ ｹ-ｽ 寄せ</t>
    <rPh sb="14" eb="15">
      <t>ヨ</t>
    </rPh>
    <phoneticPr fontId="1"/>
  </si>
  <si>
    <t>KD11ﾘﾔ ｱｸｽﾙ ﾊｳｼﾞﾝｸﾞ 主芯</t>
    <rPh sb="20" eb="21">
      <t>オモ</t>
    </rPh>
    <rPh sb="21" eb="22">
      <t>シン</t>
    </rPh>
    <phoneticPr fontId="1"/>
  </si>
  <si>
    <t>KD11ﾘﾔ ｱｸｽﾙ ﾊｳｼﾞﾝｸﾞ 寄せ</t>
    <rPh sb="20" eb="21">
      <t>ヨ</t>
    </rPh>
    <phoneticPr fontId="1"/>
  </si>
  <si>
    <t>KD12ﾘﾔ ｱｸｽﾙ ﾊｳｼﾞﾝｸﾞ 主芯</t>
    <rPh sb="20" eb="21">
      <t>オモ</t>
    </rPh>
    <rPh sb="21" eb="22">
      <t>シン</t>
    </rPh>
    <phoneticPr fontId="1"/>
  </si>
  <si>
    <t>KD12ﾘﾔ ｱｸｽﾙ ﾊｳｼﾞﾝｸﾞ 寄せ</t>
    <rPh sb="20" eb="21">
      <t>ヨ</t>
    </rPh>
    <phoneticPr fontId="1"/>
  </si>
  <si>
    <t>KD216ﾌﾞﾚｰｷ ｼﾘﾝﾀﾞｰ主芯</t>
    <rPh sb="17" eb="18">
      <t>オモ</t>
    </rPh>
    <rPh sb="18" eb="19">
      <t>シン</t>
    </rPh>
    <phoneticPr fontId="1"/>
  </si>
  <si>
    <t>KD216ﾌﾞﾚｰｷ ｼﾘﾝﾀﾞｰ寄せ</t>
    <rPh sb="17" eb="18">
      <t>ヨ</t>
    </rPh>
    <phoneticPr fontId="1"/>
  </si>
  <si>
    <t>KD217ﾌﾞﾚｰｷ ｼﾘﾝﾀﾞｰ主芯</t>
    <rPh sb="17" eb="18">
      <t>オモ</t>
    </rPh>
    <rPh sb="18" eb="19">
      <t>シン</t>
    </rPh>
    <phoneticPr fontId="1"/>
  </si>
  <si>
    <t>KD217ﾌﾞﾚｰｷ ｼﾘﾝﾀﾞｰ寄せ</t>
    <rPh sb="17" eb="18">
      <t>ヨ</t>
    </rPh>
    <phoneticPr fontId="1"/>
  </si>
  <si>
    <t>KD334ｹｰｼﾝｸﾞ主芯</t>
    <rPh sb="11" eb="12">
      <t>オモ</t>
    </rPh>
    <rPh sb="12" eb="13">
      <t>シン</t>
    </rPh>
    <phoneticPr fontId="1"/>
  </si>
  <si>
    <t>KD335ｹｰｼﾝｸﾞ (ﾄｸ)主芯</t>
    <rPh sb="16" eb="17">
      <t>オモ</t>
    </rPh>
    <rPh sb="17" eb="18">
      <t>シン</t>
    </rPh>
    <phoneticPr fontId="1"/>
  </si>
  <si>
    <t>KD147.KD12台芯のみ（主芯棒芯以外）</t>
    <rPh sb="10" eb="11">
      <t>ダイ</t>
    </rPh>
    <rPh sb="11" eb="12">
      <t>シン</t>
    </rPh>
    <rPh sb="15" eb="16">
      <t>オモ</t>
    </rPh>
    <rPh sb="16" eb="17">
      <t>シン</t>
    </rPh>
    <rPh sb="17" eb="18">
      <t>ボウ</t>
    </rPh>
    <rPh sb="18" eb="19">
      <t>シン</t>
    </rPh>
    <rPh sb="19" eb="21">
      <t>イガイ</t>
    </rPh>
    <phoneticPr fontId="1"/>
  </si>
  <si>
    <t>KD147ｱｸｽﾙ丸芯</t>
    <rPh sb="9" eb="10">
      <t>マル</t>
    </rPh>
    <rPh sb="10" eb="11">
      <t>シン</t>
    </rPh>
    <phoneticPr fontId="1"/>
  </si>
  <si>
    <t>KD348ﾌﾛﾝﾄ ｷﾞﾔ ﾎﾞｯｸｽ 主芯</t>
    <rPh sb="20" eb="21">
      <t>オモ</t>
    </rPh>
    <rPh sb="21" eb="22">
      <t>シン</t>
    </rPh>
    <phoneticPr fontId="1"/>
  </si>
  <si>
    <t>KD348ﾌﾛﾝﾄ ｷﾞﾔ ﾎﾞｯｸｽ 寄せ</t>
    <rPh sb="20" eb="21">
      <t>ヨ</t>
    </rPh>
    <phoneticPr fontId="1"/>
  </si>
  <si>
    <t>KD430ﾌﾛﾝﾄｱｸｽﾙｹｰｽ(L)主芯</t>
    <rPh sb="19" eb="20">
      <t>オモ</t>
    </rPh>
    <rPh sb="20" eb="21">
      <t>シン</t>
    </rPh>
    <phoneticPr fontId="1"/>
  </si>
  <si>
    <t>KD430   A芯（3種類）棒0.3Kg小芯0.2Kg.小芯0.1Kg</t>
    <rPh sb="9" eb="10">
      <t>シン</t>
    </rPh>
    <rPh sb="12" eb="14">
      <t>シュルイ</t>
    </rPh>
    <rPh sb="15" eb="16">
      <t>ボウ</t>
    </rPh>
    <rPh sb="21" eb="22">
      <t>コ</t>
    </rPh>
    <rPh sb="22" eb="23">
      <t>シン</t>
    </rPh>
    <rPh sb="29" eb="30">
      <t>コ</t>
    </rPh>
    <rPh sb="30" eb="31">
      <t>シン</t>
    </rPh>
    <phoneticPr fontId="1"/>
  </si>
  <si>
    <t>KD430  B芯（2種類）(1)0.4Kｇ  (2)0.5Kg</t>
    <rPh sb="8" eb="9">
      <t>シン</t>
    </rPh>
    <rPh sb="11" eb="13">
      <t>シュルイ</t>
    </rPh>
    <phoneticPr fontId="1"/>
  </si>
  <si>
    <t>KC560主芯</t>
    <rPh sb="5" eb="6">
      <t>オモ</t>
    </rPh>
    <rPh sb="6" eb="7">
      <t>シン</t>
    </rPh>
    <phoneticPr fontId="1"/>
  </si>
  <si>
    <t>KC560寄せ</t>
    <rPh sb="5" eb="6">
      <t>ヨ</t>
    </rPh>
    <phoneticPr fontId="1"/>
  </si>
  <si>
    <t>DS205改</t>
    <rPh sb="5" eb="6">
      <t>カイ</t>
    </rPh>
    <phoneticPr fontId="1"/>
  </si>
  <si>
    <t>ＮＹＨ300</t>
  </si>
  <si>
    <t>DK-20吸排気ポート</t>
    <rPh sb="5" eb="6">
      <t>キュウ</t>
    </rPh>
    <rPh sb="6" eb="8">
      <t>ハイキ</t>
    </rPh>
    <phoneticPr fontId="1"/>
  </si>
  <si>
    <t>CV716寄芯</t>
    <rPh sb="5" eb="6">
      <t>ヨ</t>
    </rPh>
    <rPh sb="6" eb="7">
      <t>シン</t>
    </rPh>
    <phoneticPr fontId="1"/>
  </si>
  <si>
    <t>KC141主１－３</t>
    <rPh sb="5" eb="6">
      <t>オモ</t>
    </rPh>
    <phoneticPr fontId="1"/>
  </si>
  <si>
    <t>KC141主２－２</t>
    <rPh sb="5" eb="6">
      <t>オモ</t>
    </rPh>
    <phoneticPr fontId="1"/>
  </si>
  <si>
    <t>KC141寄</t>
    <rPh sb="5" eb="6">
      <t>ヨ</t>
    </rPh>
    <phoneticPr fontId="1"/>
  </si>
  <si>
    <t>KC141枕・タペット</t>
    <rPh sb="5" eb="6">
      <t>マクラ</t>
    </rPh>
    <phoneticPr fontId="1"/>
  </si>
  <si>
    <t>KC454主１－３</t>
    <rPh sb="5" eb="6">
      <t>オモ</t>
    </rPh>
    <phoneticPr fontId="1"/>
  </si>
  <si>
    <t>KC454主２－２</t>
    <rPh sb="5" eb="6">
      <t>オモ</t>
    </rPh>
    <phoneticPr fontId="1"/>
  </si>
  <si>
    <t>KC454寄</t>
    <rPh sb="5" eb="6">
      <t>ヨ</t>
    </rPh>
    <phoneticPr fontId="1"/>
  </si>
  <si>
    <t>KC454枕・タペット</t>
    <rPh sb="5" eb="6">
      <t>マクラ</t>
    </rPh>
    <phoneticPr fontId="1"/>
  </si>
  <si>
    <t>KC454オイルフィルター・丸芯</t>
    <rPh sb="14" eb="15">
      <t>マル</t>
    </rPh>
    <rPh sb="15" eb="16">
      <t>シン</t>
    </rPh>
    <phoneticPr fontId="1"/>
  </si>
  <si>
    <t>KC455主１－３</t>
    <rPh sb="5" eb="6">
      <t>オモ</t>
    </rPh>
    <phoneticPr fontId="1"/>
  </si>
  <si>
    <t>KC455主２－２</t>
    <rPh sb="5" eb="6">
      <t>オモ</t>
    </rPh>
    <phoneticPr fontId="1"/>
  </si>
  <si>
    <t>KC455寄</t>
    <rPh sb="5" eb="6">
      <t>ヨ</t>
    </rPh>
    <phoneticPr fontId="1"/>
  </si>
  <si>
    <t>KC455枕・タペット</t>
    <rPh sb="5" eb="6">
      <t>マクラ</t>
    </rPh>
    <phoneticPr fontId="1"/>
  </si>
  <si>
    <t>KC455オイルフィルター・丸芯</t>
    <rPh sb="14" eb="15">
      <t>マル</t>
    </rPh>
    <rPh sb="15" eb="16">
      <t>シン</t>
    </rPh>
    <phoneticPr fontId="1"/>
  </si>
  <si>
    <t>DS28TB(DL28共通）</t>
    <rPh sb="11" eb="13">
      <t>キョウツウ</t>
    </rPh>
    <phoneticPr fontId="1"/>
  </si>
  <si>
    <t>DS28チャンバー芯(小芯相取り）</t>
    <rPh sb="9" eb="10">
      <t>シン</t>
    </rPh>
    <rPh sb="11" eb="12">
      <t>コ</t>
    </rPh>
    <rPh sb="12" eb="13">
      <t>シン</t>
    </rPh>
    <rPh sb="13" eb="14">
      <t>アイ</t>
    </rPh>
    <rPh sb="14" eb="15">
      <t>ド</t>
    </rPh>
    <phoneticPr fontId="1"/>
  </si>
  <si>
    <t>DS28張り合わせ芯</t>
    <rPh sb="4" eb="5">
      <t>ハ</t>
    </rPh>
    <rPh sb="6" eb="7">
      <t>ア</t>
    </rPh>
    <rPh sb="9" eb="10">
      <t>シン</t>
    </rPh>
    <phoneticPr fontId="1"/>
  </si>
  <si>
    <t>ＤＳ28小芯（チャンバー芯相取り）</t>
    <rPh sb="4" eb="5">
      <t>コ</t>
    </rPh>
    <rPh sb="5" eb="6">
      <t>シン</t>
    </rPh>
    <rPh sb="12" eb="13">
      <t>シン</t>
    </rPh>
    <rPh sb="13" eb="14">
      <t>アイ</t>
    </rPh>
    <rPh sb="14" eb="15">
      <t>ド</t>
    </rPh>
    <phoneticPr fontId="1"/>
  </si>
  <si>
    <t>ダクタイルフレームＤＣＲ250丸芯</t>
    <rPh sb="15" eb="16">
      <t>マル</t>
    </rPh>
    <rPh sb="16" eb="17">
      <t>シン</t>
    </rPh>
    <phoneticPr fontId="1"/>
  </si>
  <si>
    <t>ダクタイルフレームＤＣＲ250大芯</t>
    <rPh sb="15" eb="16">
      <t>オオ</t>
    </rPh>
    <rPh sb="16" eb="17">
      <t>シン</t>
    </rPh>
    <phoneticPr fontId="1"/>
  </si>
  <si>
    <t>DL28小芯A（2点）</t>
    <rPh sb="4" eb="5">
      <t>コ</t>
    </rPh>
    <rPh sb="5" eb="6">
      <t>シン</t>
    </rPh>
    <rPh sb="9" eb="10">
      <t>テン</t>
    </rPh>
    <phoneticPr fontId="1"/>
  </si>
  <si>
    <t>DL28小芯B</t>
    <rPh sb="4" eb="5">
      <t>コ</t>
    </rPh>
    <rPh sb="5" eb="6">
      <t>シン</t>
    </rPh>
    <phoneticPr fontId="1"/>
  </si>
  <si>
    <t>KDI589主</t>
    <rPh sb="6" eb="7">
      <t>オモ</t>
    </rPh>
    <phoneticPr fontId="1"/>
  </si>
  <si>
    <t>KDI604主</t>
    <rPh sb="6" eb="7">
      <t>オモ</t>
    </rPh>
    <phoneticPr fontId="1"/>
  </si>
  <si>
    <t>KDI604寄</t>
    <rPh sb="6" eb="7">
      <t>ヨセ</t>
    </rPh>
    <phoneticPr fontId="1"/>
  </si>
  <si>
    <t>ＭＳＲＴ</t>
    <phoneticPr fontId="1"/>
  </si>
  <si>
    <t>C1397ﾃﾞｨｽｸﾌﾛﾝﾄ2層込め</t>
    <rPh sb="15" eb="16">
      <t>ソウ</t>
    </rPh>
    <rPh sb="16" eb="17">
      <t>コ</t>
    </rPh>
    <phoneticPr fontId="1"/>
  </si>
  <si>
    <t>C1397中板</t>
    <rPh sb="5" eb="6">
      <t>ナカ</t>
    </rPh>
    <rPh sb="6" eb="7">
      <t>イタ</t>
    </rPh>
    <phoneticPr fontId="1"/>
  </si>
  <si>
    <t>ﾄﾞﾗﾑﾌﾛﾝﾄ川重（41038-1238）主芯・</t>
    <rPh sb="8" eb="10">
      <t>カワジュウ</t>
    </rPh>
    <rPh sb="22" eb="23">
      <t>オモ</t>
    </rPh>
    <rPh sb="23" eb="24">
      <t>シン</t>
    </rPh>
    <phoneticPr fontId="1"/>
  </si>
  <si>
    <t>ﾄﾞﾗﾑﾘﾔｰ川重（41038-1239）主芯</t>
    <rPh sb="7" eb="9">
      <t>カワジュウ</t>
    </rPh>
    <rPh sb="21" eb="22">
      <t>オモ</t>
    </rPh>
    <rPh sb="22" eb="23">
      <t>シン</t>
    </rPh>
    <phoneticPr fontId="1"/>
  </si>
  <si>
    <t>KA1322ﾎﾞﾃﾞｨｵｲﾙﾎﾟﾝﾌﾟ主</t>
    <rPh sb="19" eb="20">
      <t>オモ</t>
    </rPh>
    <phoneticPr fontId="1"/>
  </si>
  <si>
    <t>KA1322ｵｲﾙﾎﾟﾝﾌﾟﾎﾞﾃﾞｨ中板</t>
    <rPh sb="19" eb="20">
      <t>ナカ</t>
    </rPh>
    <rPh sb="20" eb="21">
      <t>イタ</t>
    </rPh>
    <phoneticPr fontId="1"/>
  </si>
  <si>
    <t>KD635（634）ﾌﾛﾝﾄｷﾞﾔﾎﾞｯｸｽ主芯</t>
    <rPh sb="22" eb="23">
      <t>オモ</t>
    </rPh>
    <rPh sb="23" eb="24">
      <t>シン</t>
    </rPh>
    <phoneticPr fontId="1"/>
  </si>
  <si>
    <t>KD635（634）ﾌﾛﾝﾄｷﾞﾔﾎﾞｯｸｽ棒芯</t>
    <rPh sb="22" eb="23">
      <t>ボウ</t>
    </rPh>
    <rPh sb="23" eb="24">
      <t>シン</t>
    </rPh>
    <phoneticPr fontId="1"/>
  </si>
  <si>
    <t>KB34ｼﾘﾝﾀﾞｰﾍｯﾄﾞ台芯</t>
    <rPh sb="14" eb="15">
      <t>ダイ</t>
    </rPh>
    <rPh sb="15" eb="16">
      <t>シン</t>
    </rPh>
    <phoneticPr fontId="1"/>
  </si>
  <si>
    <t>KB34ｼﾘﾝﾀﾞｰﾍｯﾄﾞ吸気</t>
    <rPh sb="14" eb="16">
      <t>キュウキ</t>
    </rPh>
    <phoneticPr fontId="1"/>
  </si>
  <si>
    <t>KB34ｼﾘﾝﾀﾞｰﾍｯﾄﾞ排気</t>
    <rPh sb="14" eb="16">
      <t>ハイキ</t>
    </rPh>
    <phoneticPr fontId="1"/>
  </si>
  <si>
    <t>ピストン噴霧角137°②</t>
    <rPh sb="4" eb="6">
      <t>フンム</t>
    </rPh>
    <rPh sb="6" eb="7">
      <t>カク</t>
    </rPh>
    <phoneticPr fontId="1"/>
  </si>
  <si>
    <t>ピストン噴霧角137°③④</t>
    <rPh sb="4" eb="6">
      <t>フンム</t>
    </rPh>
    <rPh sb="6" eb="7">
      <t>カク</t>
    </rPh>
    <phoneticPr fontId="1"/>
  </si>
  <si>
    <t>ピストン噴霧角137°⑤</t>
    <rPh sb="4" eb="6">
      <t>フンム</t>
    </rPh>
    <rPh sb="6" eb="7">
      <t>カク</t>
    </rPh>
    <phoneticPr fontId="1"/>
  </si>
  <si>
    <t>金型清掃</t>
    <rPh sb="0" eb="2">
      <t>カナガタ</t>
    </rPh>
    <rPh sb="2" eb="4">
      <t>セイソウ</t>
    </rPh>
    <phoneticPr fontId="1"/>
  </si>
  <si>
    <t>仕掛り（ＫＣ１４３）</t>
    <rPh sb="0" eb="2">
      <t>シカカリ</t>
    </rPh>
    <phoneticPr fontId="1"/>
  </si>
  <si>
    <t>仕掛り（ポートメッチ）</t>
    <rPh sb="0" eb="2">
      <t>シカカリ</t>
    </rPh>
    <phoneticPr fontId="1"/>
  </si>
  <si>
    <t>仕掛り（ポート塗型）</t>
    <rPh sb="0" eb="2">
      <t>シカカリ</t>
    </rPh>
    <rPh sb="7" eb="8">
      <t>ト</t>
    </rPh>
    <rPh sb="8" eb="9">
      <t>カタ</t>
    </rPh>
    <phoneticPr fontId="1"/>
  </si>
  <si>
    <t>仕掛り（KD165）</t>
    <rPh sb="0" eb="2">
      <t>シカカリ</t>
    </rPh>
    <phoneticPr fontId="1"/>
  </si>
  <si>
    <t>仕掛り（KD161）</t>
    <rPh sb="0" eb="2">
      <t>シカカリ</t>
    </rPh>
    <phoneticPr fontId="1"/>
  </si>
  <si>
    <t>仕掛り（KD334）</t>
    <rPh sb="0" eb="2">
      <t>シカカリ</t>
    </rPh>
    <phoneticPr fontId="1"/>
  </si>
  <si>
    <t>仕掛り（DK20ピストン）</t>
    <rPh sb="0" eb="2">
      <t>シカカリ</t>
    </rPh>
    <phoneticPr fontId="1"/>
  </si>
  <si>
    <t>仕掛り（KD335）</t>
    <rPh sb="0" eb="2">
      <t>シカカリ</t>
    </rPh>
    <phoneticPr fontId="1"/>
  </si>
  <si>
    <t>金型交換</t>
    <rPh sb="0" eb="2">
      <t>カナガタ</t>
    </rPh>
    <rPh sb="2" eb="4">
      <t>コウカン</t>
    </rPh>
    <phoneticPr fontId="1"/>
  </si>
  <si>
    <t>金型交換(電気)</t>
    <rPh sb="0" eb="2">
      <t>カナガタ</t>
    </rPh>
    <rPh sb="2" eb="4">
      <t>コウカン</t>
    </rPh>
    <rPh sb="5" eb="7">
      <t>デンキ</t>
    </rPh>
    <phoneticPr fontId="1"/>
  </si>
  <si>
    <t>金型交換(ガス)</t>
    <rPh sb="0" eb="2">
      <t>カナガタ</t>
    </rPh>
    <rPh sb="2" eb="4">
      <t>コウカン</t>
    </rPh>
    <phoneticPr fontId="1"/>
  </si>
  <si>
    <t>松江</t>
    <rPh sb="0" eb="2">
      <t>マツエ</t>
    </rPh>
    <phoneticPr fontId="1"/>
  </si>
  <si>
    <t>ＤＣＭ-B</t>
    <phoneticPr fontId="1"/>
  </si>
  <si>
    <t>ﾈｼﾞ栓　G-MG50R-01C</t>
    <rPh sb="3" eb="4">
      <t>セン</t>
    </rPh>
    <phoneticPr fontId="1"/>
  </si>
  <si>
    <t>丸芯　φ23.5</t>
    <rPh sb="0" eb="1">
      <t>マル</t>
    </rPh>
    <rPh sb="1" eb="2">
      <t>シン</t>
    </rPh>
    <phoneticPr fontId="1"/>
  </si>
  <si>
    <t>中子ﾄﾚｲ　φ28*180（Ａ.Ｂ.Ｃ.Ｄ.Ｅ）</t>
    <rPh sb="0" eb="1">
      <t>ナカ</t>
    </rPh>
    <rPh sb="1" eb="2">
      <t>コ</t>
    </rPh>
    <phoneticPr fontId="1"/>
  </si>
  <si>
    <t>760G009100　主芯</t>
    <rPh sb="11" eb="12">
      <t>オモ</t>
    </rPh>
    <rPh sb="12" eb="13">
      <t>シン</t>
    </rPh>
    <phoneticPr fontId="1"/>
  </si>
  <si>
    <t>760G009100　台芯</t>
    <rPh sb="11" eb="12">
      <t>ダイ</t>
    </rPh>
    <rPh sb="12" eb="13">
      <t>シン</t>
    </rPh>
    <phoneticPr fontId="1"/>
  </si>
  <si>
    <t>１０８３０３３０００ハウジング(主）</t>
    <rPh sb="16" eb="17">
      <t>オモ</t>
    </rPh>
    <phoneticPr fontId="1"/>
  </si>
  <si>
    <t>１０８３０３３０００ハウジング(台）</t>
    <rPh sb="16" eb="17">
      <t>ダイ</t>
    </rPh>
    <phoneticPr fontId="1"/>
  </si>
  <si>
    <t>ZM39サージタンクB</t>
    <phoneticPr fontId="1"/>
  </si>
  <si>
    <t>R30A</t>
    <phoneticPr fontId="1"/>
  </si>
  <si>
    <t>ZM39サージタンクC</t>
    <phoneticPr fontId="1"/>
  </si>
  <si>
    <t>RF8G-13-331B</t>
    <phoneticPr fontId="1"/>
  </si>
  <si>
    <t>FR531S改</t>
    <rPh sb="6" eb="7">
      <t>カイ</t>
    </rPh>
    <phoneticPr fontId="1"/>
  </si>
  <si>
    <t>広島アル</t>
    <rPh sb="0" eb="2">
      <t>ヒロシマ</t>
    </rPh>
    <phoneticPr fontId="1"/>
  </si>
  <si>
    <t>RF8G-13-241A A芯</t>
    <rPh sb="14" eb="15">
      <t>シン</t>
    </rPh>
    <phoneticPr fontId="1"/>
  </si>
  <si>
    <t>18101-HW5-9000</t>
    <phoneticPr fontId="1"/>
  </si>
  <si>
    <t>ＦＲ-Ｂ</t>
    <phoneticPr fontId="1"/>
  </si>
  <si>
    <t>18101-HW5-9000 Ａ芯</t>
    <rPh sb="16" eb="17">
      <t>シン</t>
    </rPh>
    <phoneticPr fontId="1"/>
  </si>
  <si>
    <t>18101-HW5-9000　Ｂ芯</t>
    <rPh sb="16" eb="17">
      <t>シン</t>
    </rPh>
    <phoneticPr fontId="1"/>
  </si>
  <si>
    <t>RF7N-13-241A　Ａ芯</t>
    <rPh sb="14" eb="15">
      <t>シン</t>
    </rPh>
    <phoneticPr fontId="1"/>
  </si>
  <si>
    <t>大和アルミ</t>
    <rPh sb="0" eb="2">
      <t>ダイワ</t>
    </rPh>
    <phoneticPr fontId="1"/>
  </si>
  <si>
    <t>17100-RSR-E001　セット</t>
  </si>
  <si>
    <t>広島アル</t>
  </si>
  <si>
    <t>17100-RSR-E001　A芯</t>
  </si>
  <si>
    <t>17100-RSR-E001　B芯</t>
  </si>
  <si>
    <t>17100-RMA-E001-S1　セット</t>
  </si>
  <si>
    <t>17100-RMA-E001-S1　A芯</t>
  </si>
  <si>
    <t>17100-RMA-E001-S1　B芯</t>
  </si>
  <si>
    <t>R2AA-13-241B</t>
    <phoneticPr fontId="1"/>
  </si>
  <si>
    <t>R2AA-13-101</t>
    <phoneticPr fontId="1"/>
  </si>
  <si>
    <t>14003AB940  セット</t>
    <phoneticPr fontId="1"/>
  </si>
  <si>
    <t>14003AB940  A芯</t>
    <rPh sb="13" eb="14">
      <t>シン</t>
    </rPh>
    <phoneticPr fontId="1"/>
  </si>
  <si>
    <t>14003AB940  B芯</t>
    <rPh sb="13" eb="14">
      <t>シン</t>
    </rPh>
    <phoneticPr fontId="1"/>
  </si>
  <si>
    <t>14003AB940  C芯</t>
    <rPh sb="13" eb="14">
      <t>シン</t>
    </rPh>
    <phoneticPr fontId="1"/>
  </si>
  <si>
    <t>14003AB940  D芯</t>
    <rPh sb="13" eb="14">
      <t>シン</t>
    </rPh>
    <phoneticPr fontId="1"/>
  </si>
  <si>
    <t>17145-RBJ-000(EGRﾌﾟﾚｰﾄセット）</t>
    <phoneticPr fontId="1"/>
  </si>
  <si>
    <t>セット</t>
    <phoneticPr fontId="1"/>
  </si>
  <si>
    <t>17145-RBJ-000　A芯（EGRﾌﾟﾚｰﾄＡ）</t>
    <rPh sb="15" eb="16">
      <t>シン</t>
    </rPh>
    <phoneticPr fontId="1"/>
  </si>
  <si>
    <t>17145-RBJ-000　B芯(EGRﾌﾟﾚｰﾄＢ）</t>
    <rPh sb="15" eb="16">
      <t>シン</t>
    </rPh>
    <phoneticPr fontId="1"/>
  </si>
  <si>
    <t>17145-RBJ-000　C芯(EGRﾌﾟﾚｰﾄＣ）</t>
    <rPh sb="15" eb="16">
      <t>シン</t>
    </rPh>
    <phoneticPr fontId="1"/>
  </si>
  <si>
    <t>AL50A</t>
    <phoneticPr fontId="1"/>
  </si>
  <si>
    <t>17145-RBJ-000　D芯(EGRﾌﾟﾚｰﾄD）</t>
    <rPh sb="15" eb="16">
      <t>シン</t>
    </rPh>
    <phoneticPr fontId="1"/>
  </si>
  <si>
    <t>RS50A</t>
    <phoneticPr fontId="1"/>
  </si>
  <si>
    <t>17145-RBJ-000　E芯(EGRﾌﾟﾚｰﾄE）</t>
    <rPh sb="15" eb="16">
      <t>シン</t>
    </rPh>
    <phoneticPr fontId="1"/>
  </si>
  <si>
    <t>17145-RBJ-001　接着</t>
    <rPh sb="14" eb="16">
      <t>セッチャク</t>
    </rPh>
    <phoneticPr fontId="1"/>
  </si>
  <si>
    <t>L3K9-13－101セット</t>
    <phoneticPr fontId="1"/>
  </si>
  <si>
    <t>L3K9-13－101A芯</t>
    <rPh sb="12" eb="13">
      <t>シン</t>
    </rPh>
    <phoneticPr fontId="1"/>
  </si>
  <si>
    <t>L3K9-13－101B芯</t>
    <rPh sb="12" eb="13">
      <t>シン</t>
    </rPh>
    <phoneticPr fontId="1"/>
  </si>
  <si>
    <t>L3K9-13－101C芯</t>
    <rPh sb="12" eb="13">
      <t>シン</t>
    </rPh>
    <phoneticPr fontId="1"/>
  </si>
  <si>
    <t>SGJ6Aｷｬﾘパー</t>
    <phoneticPr fontId="1"/>
  </si>
  <si>
    <t>ヨシワ</t>
    <phoneticPr fontId="1"/>
  </si>
  <si>
    <t>WPﾍﾞｱﾘﾝｸﾞSEA1-101A</t>
    <phoneticPr fontId="1"/>
  </si>
  <si>
    <t>ｷｬﾘパー51-S4501</t>
    <phoneticPr fontId="1"/>
  </si>
  <si>
    <t>B-30</t>
    <phoneticPr fontId="1"/>
  </si>
  <si>
    <t>ｻｰｼﾞﾀﾝｸ</t>
    <phoneticPr fontId="1"/>
  </si>
  <si>
    <t>101-6939ｷｬﾘパー</t>
    <phoneticPr fontId="1"/>
  </si>
  <si>
    <t>11-3541</t>
    <phoneticPr fontId="1"/>
  </si>
  <si>
    <t>101-6049</t>
    <phoneticPr fontId="1"/>
  </si>
  <si>
    <t>DCM-C</t>
    <phoneticPr fontId="1"/>
  </si>
  <si>
    <t>101-6173</t>
    <phoneticPr fontId="1"/>
  </si>
  <si>
    <t>JL502　4611（LH)</t>
    <phoneticPr fontId="1"/>
  </si>
  <si>
    <t>JL502　4511（RH)</t>
    <phoneticPr fontId="1"/>
  </si>
  <si>
    <t>JL502　４５１１（RH)4611(LH)</t>
    <phoneticPr fontId="1"/>
  </si>
  <si>
    <t>1E1270-32611</t>
    <phoneticPr fontId="1"/>
  </si>
  <si>
    <t>B30改</t>
    <rPh sb="3" eb="4">
      <t>カイ</t>
    </rPh>
    <phoneticPr fontId="1"/>
  </si>
  <si>
    <t>101-6053/54</t>
    <phoneticPr fontId="1"/>
  </si>
  <si>
    <t>AR-60C</t>
    <phoneticPr fontId="1"/>
  </si>
  <si>
    <t>T00139073</t>
    <phoneticPr fontId="1"/>
  </si>
  <si>
    <t>SG15C</t>
    <phoneticPr fontId="1"/>
  </si>
  <si>
    <t>マシン名</t>
    <rPh sb="3" eb="4">
      <t>メイ</t>
    </rPh>
    <phoneticPr fontId="1"/>
  </si>
  <si>
    <t>時間生産数</t>
    <rPh sb="0" eb="2">
      <t>ジカン</t>
    </rPh>
    <rPh sb="2" eb="4">
      <t>セイサン</t>
    </rPh>
    <rPh sb="4" eb="5">
      <t>スウ</t>
    </rPh>
    <phoneticPr fontId="1"/>
  </si>
  <si>
    <t>キャンドル重量</t>
    <rPh sb="5" eb="7">
      <t>ジュウリョウ</t>
    </rPh>
    <phoneticPr fontId="1"/>
  </si>
  <si>
    <t>DK-28ピストンタイ　主</t>
    <rPh sb="12" eb="13">
      <t>オモ</t>
    </rPh>
    <phoneticPr fontId="1"/>
  </si>
  <si>
    <t>60009-N2</t>
  </si>
  <si>
    <t>60008-N2</t>
  </si>
  <si>
    <t>F0051-N2</t>
  </si>
  <si>
    <t>F0037-N2</t>
  </si>
  <si>
    <t>F0068-N2</t>
  </si>
  <si>
    <t>F0069-N2</t>
  </si>
  <si>
    <t>G0025-N2</t>
  </si>
  <si>
    <t>G0024-N2</t>
  </si>
  <si>
    <t>G0013-N2</t>
  </si>
  <si>
    <t>G0018-N2</t>
  </si>
  <si>
    <t>G0022-N2</t>
  </si>
  <si>
    <t>G0004-N2</t>
  </si>
  <si>
    <t>G0014-N2</t>
  </si>
  <si>
    <t>G0015-N2</t>
  </si>
  <si>
    <t>G5021-N2</t>
  </si>
  <si>
    <t>G5019-N2</t>
  </si>
  <si>
    <t>F0044-N2</t>
  </si>
  <si>
    <t>F0070-N2</t>
  </si>
  <si>
    <t>F0047-N2</t>
  </si>
  <si>
    <t>F0083-N2</t>
  </si>
  <si>
    <t>F0055-N2</t>
  </si>
  <si>
    <t>F0054-N2</t>
  </si>
  <si>
    <t>F0112-N2</t>
  </si>
  <si>
    <t>F0062-N2</t>
  </si>
  <si>
    <t>F0077-N2</t>
  </si>
  <si>
    <t>F0101-N8</t>
  </si>
  <si>
    <t>G0030-N2</t>
  </si>
  <si>
    <t>６PS-26Dﾀﾞｲﾊﾞﾝ（CB0009) 　T.B  1SET/14本</t>
    <rPh sb="35" eb="36">
      <t>ホン</t>
    </rPh>
    <phoneticPr fontId="1"/>
  </si>
  <si>
    <t>D0014-N2</t>
  </si>
  <si>
    <t>8PS-26Dﾀﾞｲﾊﾞﾝ（CB0011) 　T.B  1SET/18本</t>
    <rPh sb="35" eb="36">
      <t>ホン</t>
    </rPh>
    <phoneticPr fontId="1"/>
  </si>
  <si>
    <t>D0017-N2</t>
  </si>
  <si>
    <t>６PS-26Hﾀﾞｲﾊﾞﾝ（CB0048) 　T.B  1SET/14本</t>
    <rPh sb="35" eb="36">
      <t>ホン</t>
    </rPh>
    <phoneticPr fontId="1"/>
  </si>
  <si>
    <t>D0011-N2</t>
  </si>
  <si>
    <t>D7258-N2</t>
  </si>
  <si>
    <t>D7330-N2</t>
  </si>
  <si>
    <t>D7262-N2</t>
  </si>
  <si>
    <t>D7321-N2</t>
  </si>
  <si>
    <t>D7350-N2</t>
  </si>
  <si>
    <t>D7351-N2</t>
  </si>
  <si>
    <t>D0118-N2</t>
  </si>
  <si>
    <t>D1023-N2</t>
  </si>
  <si>
    <t>D1024-N2</t>
  </si>
  <si>
    <t>DS-18A小芯</t>
    <rPh sb="6" eb="7">
      <t>コ</t>
    </rPh>
    <rPh sb="7" eb="8">
      <t>シン</t>
    </rPh>
    <phoneticPr fontId="1"/>
  </si>
  <si>
    <t>D1055-N2</t>
  </si>
  <si>
    <t>DSD-22起動弁</t>
    <rPh sb="6" eb="8">
      <t>キドウ</t>
    </rPh>
    <rPh sb="8" eb="9">
      <t>ベン</t>
    </rPh>
    <phoneticPr fontId="1"/>
  </si>
  <si>
    <t>DSD-22T.B　　本/0.43</t>
    <rPh sb="11" eb="12">
      <t>ホン</t>
    </rPh>
    <phoneticPr fontId="1"/>
  </si>
  <si>
    <t>DSD-22小芯</t>
    <rPh sb="6" eb="7">
      <t>コ</t>
    </rPh>
    <rPh sb="7" eb="8">
      <t>シン</t>
    </rPh>
    <phoneticPr fontId="1"/>
  </si>
  <si>
    <t>D1027-N2</t>
  </si>
  <si>
    <t>D1056-N2</t>
  </si>
  <si>
    <t>D1057-N2</t>
  </si>
  <si>
    <t>D1058-N2</t>
  </si>
  <si>
    <t>D1040-N2</t>
  </si>
  <si>
    <t>D1039-N2</t>
  </si>
  <si>
    <t>4VK-88上型</t>
    <rPh sb="6" eb="7">
      <t>ウエ</t>
    </rPh>
    <rPh sb="7" eb="8">
      <t>カタ</t>
    </rPh>
    <phoneticPr fontId="1"/>
  </si>
  <si>
    <t>4VK-88下型</t>
    <rPh sb="6" eb="7">
      <t>シタ</t>
    </rPh>
    <rPh sb="7" eb="8">
      <t>カタ</t>
    </rPh>
    <phoneticPr fontId="1"/>
  </si>
  <si>
    <t>4VK-88丸芯</t>
    <rPh sb="6" eb="7">
      <t>マル</t>
    </rPh>
    <rPh sb="7" eb="8">
      <t>シン</t>
    </rPh>
    <phoneticPr fontId="1"/>
  </si>
  <si>
    <t>D1034-N2</t>
  </si>
  <si>
    <t>D1036-N2</t>
  </si>
  <si>
    <t>D1033-N2</t>
  </si>
  <si>
    <t>D1025-N2</t>
  </si>
  <si>
    <t>DS-19A丸芯</t>
    <rPh sb="6" eb="7">
      <t>マル</t>
    </rPh>
    <rPh sb="7" eb="8">
      <t>シン</t>
    </rPh>
    <phoneticPr fontId="1"/>
  </si>
  <si>
    <t>D1035-N2</t>
  </si>
  <si>
    <t>D1026-N2</t>
  </si>
  <si>
    <t>DS-22小芯（大､小）</t>
    <rPh sb="5" eb="6">
      <t>コ</t>
    </rPh>
    <rPh sb="6" eb="7">
      <t>シン</t>
    </rPh>
    <rPh sb="8" eb="9">
      <t>ダイ</t>
    </rPh>
    <rPh sb="10" eb="11">
      <t>ショウ</t>
    </rPh>
    <phoneticPr fontId="1"/>
  </si>
  <si>
    <t>DS-22起動弁</t>
    <rPh sb="5" eb="7">
      <t>キドウ</t>
    </rPh>
    <rPh sb="7" eb="8">
      <t>ベン</t>
    </rPh>
    <phoneticPr fontId="1"/>
  </si>
  <si>
    <t>DS-22棒芯</t>
    <rPh sb="5" eb="6">
      <t>ボウ</t>
    </rPh>
    <rPh sb="6" eb="7">
      <t>シン</t>
    </rPh>
    <phoneticPr fontId="1"/>
  </si>
  <si>
    <t>D1041-N2</t>
  </si>
  <si>
    <t>PL-24起動弁</t>
    <rPh sb="5" eb="7">
      <t>キドウ</t>
    </rPh>
    <rPh sb="7" eb="8">
      <t>ベン</t>
    </rPh>
    <phoneticPr fontId="1"/>
  </si>
  <si>
    <t>PL-24小芯</t>
    <rPh sb="5" eb="6">
      <t>コ</t>
    </rPh>
    <rPh sb="6" eb="7">
      <t>シン</t>
    </rPh>
    <phoneticPr fontId="1"/>
  </si>
  <si>
    <t>D1013-N2</t>
  </si>
  <si>
    <t>DL-20T.B・棒芯</t>
    <rPh sb="9" eb="10">
      <t>ボウ</t>
    </rPh>
    <rPh sb="10" eb="11">
      <t>シン</t>
    </rPh>
    <phoneticPr fontId="1"/>
  </si>
  <si>
    <t>DL-20小芯</t>
    <rPh sb="5" eb="6">
      <t>コ</t>
    </rPh>
    <rPh sb="6" eb="7">
      <t>シン</t>
    </rPh>
    <phoneticPr fontId="1"/>
  </si>
  <si>
    <t>DL-20起動弁</t>
    <rPh sb="5" eb="7">
      <t>キドウ</t>
    </rPh>
    <rPh sb="7" eb="8">
      <t>ベン</t>
    </rPh>
    <phoneticPr fontId="1"/>
  </si>
  <si>
    <t>D1019-N8</t>
  </si>
  <si>
    <t>DL-32 DV-32小芯　大</t>
    <rPh sb="11" eb="12">
      <t>コ</t>
    </rPh>
    <rPh sb="12" eb="13">
      <t>シン</t>
    </rPh>
    <rPh sb="14" eb="15">
      <t>ダイ</t>
    </rPh>
    <phoneticPr fontId="1"/>
  </si>
  <si>
    <t>DL-32 DV-32小芯　小</t>
    <rPh sb="11" eb="12">
      <t>コ</t>
    </rPh>
    <rPh sb="12" eb="13">
      <t>シン</t>
    </rPh>
    <rPh sb="14" eb="15">
      <t>ショウ</t>
    </rPh>
    <phoneticPr fontId="1"/>
  </si>
  <si>
    <t>D1017-N8</t>
  </si>
  <si>
    <t>D1042-N2</t>
  </si>
  <si>
    <t>PS-26H排気・吸気</t>
    <rPh sb="6" eb="8">
      <t>ハイキ</t>
    </rPh>
    <rPh sb="9" eb="11">
      <t>キュウキ</t>
    </rPh>
    <phoneticPr fontId="1"/>
  </si>
  <si>
    <t>PS-26H起動弁</t>
    <rPh sb="6" eb="8">
      <t>キドウ</t>
    </rPh>
    <rPh sb="8" eb="9">
      <t>ベン</t>
    </rPh>
    <phoneticPr fontId="1"/>
  </si>
  <si>
    <t>D1020-N8</t>
  </si>
  <si>
    <t>D1014-N2</t>
  </si>
  <si>
    <t>DL-22棒芯</t>
    <rPh sb="5" eb="6">
      <t>ボウ</t>
    </rPh>
    <rPh sb="6" eb="7">
      <t>シン</t>
    </rPh>
    <phoneticPr fontId="1"/>
  </si>
  <si>
    <t>DL-22小芯/起動弁     7/1</t>
    <rPh sb="5" eb="6">
      <t>コ</t>
    </rPh>
    <rPh sb="6" eb="7">
      <t>シン</t>
    </rPh>
    <rPh sb="8" eb="10">
      <t>キドウ</t>
    </rPh>
    <rPh sb="10" eb="11">
      <t>ベン</t>
    </rPh>
    <phoneticPr fontId="1"/>
  </si>
  <si>
    <t>D1015-N8</t>
  </si>
  <si>
    <t xml:space="preserve"> DL-24 小芯</t>
    <rPh sb="7" eb="8">
      <t>コ</t>
    </rPh>
    <rPh sb="8" eb="9">
      <t>シン</t>
    </rPh>
    <phoneticPr fontId="1"/>
  </si>
  <si>
    <t xml:space="preserve">  DL-24棒芯</t>
    <rPh sb="7" eb="8">
      <t>ボウ</t>
    </rPh>
    <rPh sb="8" eb="9">
      <t>シン</t>
    </rPh>
    <phoneticPr fontId="1"/>
  </si>
  <si>
    <t>D1012-N2</t>
  </si>
  <si>
    <t>DL-19 棒芯2本・T.B２本</t>
    <rPh sb="6" eb="7">
      <t>ボウ</t>
    </rPh>
    <rPh sb="7" eb="8">
      <t>シン</t>
    </rPh>
    <rPh sb="9" eb="10">
      <t>ホン</t>
    </rPh>
    <rPh sb="15" eb="16">
      <t>ホン</t>
    </rPh>
    <phoneticPr fontId="1"/>
  </si>
  <si>
    <t xml:space="preserve"> DL-19 小芯</t>
    <rPh sb="7" eb="8">
      <t>コ</t>
    </rPh>
    <rPh sb="8" eb="9">
      <t>シン</t>
    </rPh>
    <phoneticPr fontId="1"/>
  </si>
  <si>
    <t>DL-16棒芯</t>
    <rPh sb="5" eb="6">
      <t>ボウ</t>
    </rPh>
    <rPh sb="6" eb="7">
      <t>シン</t>
    </rPh>
    <phoneticPr fontId="1"/>
  </si>
  <si>
    <t>DL-16小芯</t>
    <rPh sb="5" eb="6">
      <t>コ</t>
    </rPh>
    <rPh sb="6" eb="7">
      <t>シン</t>
    </rPh>
    <phoneticPr fontId="1"/>
  </si>
  <si>
    <t>D1016-N2</t>
  </si>
  <si>
    <t>DL-24Cｶﾞﾀ棒芯　　(DL24共通）</t>
    <rPh sb="9" eb="10">
      <t>ボウ</t>
    </rPh>
    <rPh sb="10" eb="11">
      <t>シン</t>
    </rPh>
    <rPh sb="18" eb="20">
      <t>キョウツウ</t>
    </rPh>
    <phoneticPr fontId="1"/>
  </si>
  <si>
    <t>DL-24CｶﾞﾀTB芯</t>
    <rPh sb="11" eb="12">
      <t>シン</t>
    </rPh>
    <phoneticPr fontId="1"/>
  </si>
  <si>
    <t>DL-24小芯Cｶﾞﾀ　(DL24共通）</t>
    <rPh sb="5" eb="6">
      <t>コ</t>
    </rPh>
    <rPh sb="6" eb="7">
      <t>シン</t>
    </rPh>
    <phoneticPr fontId="1"/>
  </si>
  <si>
    <t>DK-32小芯</t>
    <rPh sb="5" eb="6">
      <t>コ</t>
    </rPh>
    <rPh sb="6" eb="7">
      <t>シン</t>
    </rPh>
    <phoneticPr fontId="1"/>
  </si>
  <si>
    <t>5DK-20吸排気ポート</t>
    <rPh sb="6" eb="7">
      <t>キュウ</t>
    </rPh>
    <rPh sb="7" eb="9">
      <t>ハイキ</t>
    </rPh>
    <phoneticPr fontId="1"/>
  </si>
  <si>
    <t>5DK-20起動弁</t>
    <rPh sb="6" eb="8">
      <t>キドウ</t>
    </rPh>
    <rPh sb="8" eb="9">
      <t>ベン</t>
    </rPh>
    <phoneticPr fontId="1"/>
  </si>
  <si>
    <t>D1044-N2</t>
  </si>
  <si>
    <t>D1046-N2</t>
  </si>
  <si>
    <t>A6001-N1</t>
  </si>
  <si>
    <t xml:space="preserve"> A-735寄せ</t>
    <rPh sb="6" eb="7">
      <t>ヨ</t>
    </rPh>
    <phoneticPr fontId="1"/>
  </si>
  <si>
    <t>KA-4冷し金・無</t>
    <rPh sb="4" eb="5">
      <t>ヒヤ</t>
    </rPh>
    <rPh sb="6" eb="7">
      <t>カネ</t>
    </rPh>
    <rPh sb="8" eb="9">
      <t>ナ</t>
    </rPh>
    <phoneticPr fontId="1"/>
  </si>
  <si>
    <t>KA-4冷し金・有</t>
    <rPh sb="4" eb="5">
      <t>ヒヤ</t>
    </rPh>
    <rPh sb="6" eb="7">
      <t>カネ</t>
    </rPh>
    <rPh sb="8" eb="9">
      <t>ア</t>
    </rPh>
    <phoneticPr fontId="1"/>
  </si>
  <si>
    <t>KA-5冷し金・無</t>
    <rPh sb="4" eb="5">
      <t>ヒヤ</t>
    </rPh>
    <rPh sb="6" eb="7">
      <t>カネ</t>
    </rPh>
    <rPh sb="8" eb="9">
      <t>ナ</t>
    </rPh>
    <phoneticPr fontId="1"/>
  </si>
  <si>
    <t>KA-5冷し金・有</t>
    <rPh sb="4" eb="5">
      <t>ヒヤ</t>
    </rPh>
    <rPh sb="6" eb="7">
      <t>カネ</t>
    </rPh>
    <rPh sb="8" eb="9">
      <t>ア</t>
    </rPh>
    <phoneticPr fontId="1"/>
  </si>
  <si>
    <t>A0201-N2</t>
  </si>
  <si>
    <t>A0204-N2</t>
  </si>
  <si>
    <t>D8034-N2</t>
  </si>
  <si>
    <t>D8147-N2</t>
  </si>
  <si>
    <t>D8148-N2</t>
  </si>
  <si>
    <t>D8149-N2</t>
  </si>
  <si>
    <t>PL-24寄芯</t>
    <rPh sb="5" eb="6">
      <t>ヨ</t>
    </rPh>
    <rPh sb="6" eb="7">
      <t>シン</t>
    </rPh>
    <phoneticPr fontId="1"/>
  </si>
  <si>
    <t>PL-24丸芯</t>
    <rPh sb="5" eb="6">
      <t>マル</t>
    </rPh>
    <rPh sb="6" eb="7">
      <t>シン</t>
    </rPh>
    <phoneticPr fontId="1"/>
  </si>
  <si>
    <t>D8184-N2</t>
  </si>
  <si>
    <t>D8015-N2</t>
  </si>
  <si>
    <t>PST-26Dﾋﾟｽﾄﾝ　　　組み付け芯</t>
    <rPh sb="15" eb="16">
      <t>ク</t>
    </rPh>
    <rPh sb="17" eb="18">
      <t>ツ</t>
    </rPh>
    <rPh sb="19" eb="20">
      <t>シン</t>
    </rPh>
    <phoneticPr fontId="1"/>
  </si>
  <si>
    <t>P0009-N2</t>
  </si>
  <si>
    <t>PSHTD-26Hﾋﾟｽﾄﾝ   　　ワッパ芯              　</t>
    <rPh sb="22" eb="23">
      <t>シン</t>
    </rPh>
    <phoneticPr fontId="1"/>
  </si>
  <si>
    <t>P0030-N2</t>
  </si>
  <si>
    <t>P0062-N8</t>
  </si>
  <si>
    <t>P0093-N2</t>
  </si>
  <si>
    <t>W0461-N2</t>
  </si>
  <si>
    <t>60005-N1</t>
  </si>
  <si>
    <t>60007-N2</t>
  </si>
  <si>
    <t>D1029-N2</t>
  </si>
  <si>
    <t>DS-26小芯（大）</t>
    <rPh sb="5" eb="6">
      <t>コ</t>
    </rPh>
    <rPh sb="6" eb="7">
      <t>シン</t>
    </rPh>
    <rPh sb="8" eb="9">
      <t>ダイ</t>
    </rPh>
    <phoneticPr fontId="1"/>
  </si>
  <si>
    <t>DS-26小芯（小）</t>
    <rPh sb="5" eb="6">
      <t>コ</t>
    </rPh>
    <rPh sb="6" eb="7">
      <t>シン</t>
    </rPh>
    <rPh sb="8" eb="9">
      <t>ショウ</t>
    </rPh>
    <phoneticPr fontId="1"/>
  </si>
  <si>
    <t>DS-26ﾁｬﾝﾊﾞｰ芯</t>
    <rPh sb="11" eb="12">
      <t>シン</t>
    </rPh>
    <phoneticPr fontId="1"/>
  </si>
  <si>
    <t>D1018-N8</t>
  </si>
  <si>
    <t>A6312-N1</t>
  </si>
  <si>
    <t>F0079-N2</t>
  </si>
  <si>
    <t>A7723-N2</t>
  </si>
  <si>
    <t>A6002-N1</t>
  </si>
  <si>
    <t>D7358-N2</t>
  </si>
  <si>
    <t>F0032-N2</t>
  </si>
  <si>
    <t>F0067-N2</t>
  </si>
  <si>
    <t>F0066-N2</t>
  </si>
  <si>
    <t>P0131-N2</t>
  </si>
  <si>
    <t>DK-20Ｚ吸排気ポート</t>
    <rPh sb="6" eb="7">
      <t>キュウ</t>
    </rPh>
    <rPh sb="7" eb="9">
      <t>ハイキ</t>
    </rPh>
    <phoneticPr fontId="1"/>
  </si>
  <si>
    <t>砂</t>
    <rPh sb="0" eb="1">
      <t>スナ</t>
    </rPh>
    <phoneticPr fontId="1"/>
  </si>
  <si>
    <t>ロット№</t>
    <phoneticPr fontId="1"/>
  </si>
  <si>
    <t>砂種</t>
    <rPh sb="0" eb="1">
      <t>スナ</t>
    </rPh>
    <rPh sb="1" eb="2">
      <t>シュ</t>
    </rPh>
    <phoneticPr fontId="1"/>
  </si>
  <si>
    <t>A芯（N25,N32,N40共通）</t>
    <rPh sb="1" eb="2">
      <t>シン</t>
    </rPh>
    <rPh sb="14" eb="16">
      <t>キョウツウ</t>
    </rPh>
    <phoneticPr fontId="1"/>
  </si>
  <si>
    <t>C芯</t>
    <rPh sb="1" eb="2">
      <t>シン</t>
    </rPh>
    <phoneticPr fontId="1"/>
  </si>
  <si>
    <t>D芯</t>
    <rPh sb="1" eb="2">
      <t>シン</t>
    </rPh>
    <phoneticPr fontId="1"/>
  </si>
  <si>
    <t>B芯</t>
    <rPh sb="1" eb="2">
      <t>シン</t>
    </rPh>
    <phoneticPr fontId="1"/>
  </si>
  <si>
    <t>作業
時間</t>
    <rPh sb="0" eb="2">
      <t>サギョウ</t>
    </rPh>
    <rPh sb="3" eb="5">
      <t>ジカン</t>
    </rPh>
    <phoneticPr fontId="1"/>
  </si>
  <si>
    <t>DK26ピストンタイ　主</t>
    <rPh sb="11" eb="12">
      <t>オモ</t>
    </rPh>
    <phoneticPr fontId="1"/>
  </si>
  <si>
    <t>DK26ピストンタイ　寄せF</t>
    <rPh sb="11" eb="12">
      <t>ヨ</t>
    </rPh>
    <phoneticPr fontId="1"/>
  </si>
  <si>
    <t>DK26ピストンタイ　寄せA</t>
    <rPh sb="11" eb="12">
      <t>ヨ</t>
    </rPh>
    <phoneticPr fontId="1"/>
  </si>
  <si>
    <t>DK-28ピストンタイ　寄せF</t>
    <rPh sb="12" eb="13">
      <t>ヨ</t>
    </rPh>
    <phoneticPr fontId="1"/>
  </si>
  <si>
    <t>DK-28ピストンタイ　寄せA</t>
    <rPh sb="12" eb="13">
      <t>ヨ</t>
    </rPh>
    <phoneticPr fontId="1"/>
  </si>
  <si>
    <t>DK20ピストンタイ　主</t>
    <rPh sb="11" eb="12">
      <t>オモ</t>
    </rPh>
    <phoneticPr fontId="1"/>
  </si>
  <si>
    <t>DK20ピストンタイ　寄せ</t>
    <rPh sb="11" eb="12">
      <t>ヨ</t>
    </rPh>
    <phoneticPr fontId="1"/>
  </si>
  <si>
    <t>KC671　寄せ芯</t>
    <rPh sb="6" eb="7">
      <t>ヨ</t>
    </rPh>
    <rPh sb="8" eb="9">
      <t>シン</t>
    </rPh>
    <phoneticPr fontId="1"/>
  </si>
  <si>
    <t>KC671　ジャケ・枕</t>
    <rPh sb="10" eb="11">
      <t>マクラ</t>
    </rPh>
    <phoneticPr fontId="1"/>
  </si>
  <si>
    <t>KC671　ポンプ芯</t>
    <rPh sb="9" eb="10">
      <t>シン</t>
    </rPh>
    <phoneticPr fontId="1"/>
  </si>
  <si>
    <r>
      <t>稼動時間/設定サイクル</t>
    </r>
    <r>
      <rPr>
        <b/>
        <sz val="6"/>
        <rFont val="ＭＳ Ｐゴシック"/>
        <family val="3"/>
        <charset val="128"/>
      </rPr>
      <t xml:space="preserve">
94％以上</t>
    </r>
    <rPh sb="0" eb="2">
      <t>カドウ</t>
    </rPh>
    <rPh sb="2" eb="4">
      <t>ジカン</t>
    </rPh>
    <rPh sb="5" eb="7">
      <t>セッテイ</t>
    </rPh>
    <rPh sb="15" eb="17">
      <t>イジョウ</t>
    </rPh>
    <phoneticPr fontId="1"/>
  </si>
  <si>
    <t>中子データ登録</t>
    <rPh sb="0" eb="1">
      <t>ナカ</t>
    </rPh>
    <rPh sb="1" eb="2">
      <t>コ</t>
    </rPh>
    <rPh sb="5" eb="7">
      <t>トウロク</t>
    </rPh>
    <phoneticPr fontId="1"/>
  </si>
  <si>
    <t>１～980
DMK</t>
    <phoneticPr fontId="1"/>
  </si>
  <si>
    <t>981～999内作業</t>
    <rPh sb="7" eb="8">
      <t>ナイ</t>
    </rPh>
    <rPh sb="8" eb="10">
      <t>サギョウ</t>
    </rPh>
    <phoneticPr fontId="1"/>
  </si>
  <si>
    <t>1000～
松江</t>
    <rPh sb="6" eb="8">
      <t>マツエ</t>
    </rPh>
    <phoneticPr fontId="1"/>
  </si>
  <si>
    <t>3000～
日ピス</t>
    <rPh sb="6" eb="7">
      <t>ニチ</t>
    </rPh>
    <phoneticPr fontId="1"/>
  </si>
  <si>
    <t>5000～
ヨシワ</t>
    <phoneticPr fontId="1"/>
  </si>
  <si>
    <t>コード</t>
    <phoneticPr fontId="1"/>
  </si>
  <si>
    <t>中子名</t>
    <rPh sb="0" eb="2">
      <t>ナカゴ</t>
    </rPh>
    <rPh sb="2" eb="3">
      <t>メイ</t>
    </rPh>
    <phoneticPr fontId="1"/>
  </si>
  <si>
    <t>原料砂</t>
    <rPh sb="0" eb="2">
      <t>ゲンリョウ</t>
    </rPh>
    <rPh sb="2" eb="3">
      <t>ケイシャ</t>
    </rPh>
    <phoneticPr fontId="1"/>
  </si>
  <si>
    <t>取個数(個)</t>
    <rPh sb="0" eb="1">
      <t>ト</t>
    </rPh>
    <rPh sb="1" eb="3">
      <t>コスウ</t>
    </rPh>
    <rPh sb="4" eb="5">
      <t>コ</t>
    </rPh>
    <phoneticPr fontId="1"/>
  </si>
  <si>
    <t>単重(kg)</t>
    <rPh sb="0" eb="1">
      <t>タン</t>
    </rPh>
    <rPh sb="1" eb="2">
      <t>ジュウ</t>
    </rPh>
    <phoneticPr fontId="1"/>
  </si>
  <si>
    <t>単価(円)　　　（新）</t>
    <rPh sb="0" eb="2">
      <t>タンカ</t>
    </rPh>
    <rPh sb="3" eb="4">
      <t>エン</t>
    </rPh>
    <rPh sb="9" eb="10">
      <t>シン</t>
    </rPh>
    <phoneticPr fontId="1"/>
  </si>
  <si>
    <t>DMKコード</t>
    <phoneticPr fontId="1"/>
  </si>
  <si>
    <t>サイクル</t>
    <phoneticPr fontId="1"/>
  </si>
  <si>
    <t>作業
サイクル</t>
    <rPh sb="0" eb="2">
      <t>サギョウ</t>
    </rPh>
    <phoneticPr fontId="1"/>
  </si>
  <si>
    <t>過去トラデータ</t>
    <rPh sb="0" eb="2">
      <t>カコ</t>
    </rPh>
    <phoneticPr fontId="1"/>
  </si>
  <si>
    <t>備考</t>
    <rPh sb="0" eb="2">
      <t>ビコウ</t>
    </rPh>
    <phoneticPr fontId="1"/>
  </si>
  <si>
    <t>①グイチ（2011/3/23）</t>
    <phoneticPr fontId="1"/>
  </si>
  <si>
    <t>打ち切り</t>
    <rPh sb="0" eb="1">
      <t>ウ</t>
    </rPh>
    <rPh sb="2" eb="3">
      <t>キ</t>
    </rPh>
    <phoneticPr fontId="1"/>
  </si>
  <si>
    <t>①湯廻り（09/7）</t>
    <rPh sb="1" eb="2">
      <t>ユ</t>
    </rPh>
    <rPh sb="2" eb="3">
      <t>マワ</t>
    </rPh>
    <phoneticPr fontId="1"/>
  </si>
  <si>
    <t>①中子破れ（10/12）</t>
    <rPh sb="1" eb="2">
      <t>ナカ</t>
    </rPh>
    <rPh sb="2" eb="3">
      <t>コ</t>
    </rPh>
    <rPh sb="3" eb="4">
      <t>ヤブ</t>
    </rPh>
    <phoneticPr fontId="1"/>
  </si>
  <si>
    <t>①中子破れ（09/7）</t>
    <rPh sb="1" eb="2">
      <t>ナカ</t>
    </rPh>
    <rPh sb="2" eb="3">
      <t>コ</t>
    </rPh>
    <rPh sb="3" eb="4">
      <t>ヤブ</t>
    </rPh>
    <phoneticPr fontId="1"/>
  </si>
  <si>
    <t>①ジャケ芯折れ（08/4）</t>
    <rPh sb="4" eb="5">
      <t>シン</t>
    </rPh>
    <rPh sb="5" eb="6">
      <t>オ</t>
    </rPh>
    <phoneticPr fontId="1"/>
  </si>
  <si>
    <t>ｾｯﾄ/１４本</t>
    <rPh sb="6" eb="7">
      <t>ホン</t>
    </rPh>
    <phoneticPr fontId="1"/>
  </si>
  <si>
    <t>ｾｯﾄ/４本</t>
    <rPh sb="5" eb="6">
      <t>ホン</t>
    </rPh>
    <phoneticPr fontId="1"/>
  </si>
  <si>
    <r>
      <t>S30D改</t>
    </r>
    <r>
      <rPr>
        <sz val="11"/>
        <color theme="1"/>
        <rFont val="ＭＳ Ｐゴシック"/>
        <family val="3"/>
        <charset val="128"/>
      </rPr>
      <t/>
    </r>
    <rPh sb="4" eb="5">
      <t>カイ</t>
    </rPh>
    <phoneticPr fontId="1"/>
  </si>
  <si>
    <t>変更なし</t>
    <rPh sb="0" eb="2">
      <t>ヘンコウ</t>
    </rPh>
    <phoneticPr fontId="1"/>
  </si>
  <si>
    <t>ｾｯﾄ/８本</t>
    <rPh sb="5" eb="6">
      <t>ホン</t>
    </rPh>
    <phoneticPr fontId="1"/>
  </si>
  <si>
    <t>ｾｯﾄ/３本</t>
    <rPh sb="5" eb="6">
      <t>ホン</t>
    </rPh>
    <phoneticPr fontId="1"/>
  </si>
  <si>
    <t>ｾｯﾄ/8セット</t>
    <phoneticPr fontId="1"/>
  </si>
  <si>
    <t>ｾｯﾄ/２本</t>
    <rPh sb="5" eb="6">
      <t>ホン</t>
    </rPh>
    <phoneticPr fontId="1"/>
  </si>
  <si>
    <t>ｾｯﾄ/1セット</t>
    <phoneticPr fontId="1"/>
  </si>
  <si>
    <t>ｾｯﾄ/１０本</t>
    <rPh sb="6" eb="7">
      <t>ホン</t>
    </rPh>
    <phoneticPr fontId="1"/>
  </si>
  <si>
    <t>ｾｯﾄ/1本</t>
    <rPh sb="5" eb="6">
      <t>ホン</t>
    </rPh>
    <phoneticPr fontId="1"/>
  </si>
  <si>
    <t>05/8/31削除</t>
    <rPh sb="7" eb="9">
      <t>サクジョ</t>
    </rPh>
    <phoneticPr fontId="1"/>
  </si>
  <si>
    <t>ｾｯﾄ/６本</t>
    <rPh sb="5" eb="6">
      <t>ホン</t>
    </rPh>
    <phoneticPr fontId="1"/>
  </si>
  <si>
    <t>セット/1本</t>
    <rPh sb="5" eb="6">
      <t>ホン</t>
    </rPh>
    <phoneticPr fontId="1"/>
  </si>
  <si>
    <t>①セット6本</t>
    <rPh sb="5" eb="6">
      <t>ポン</t>
    </rPh>
    <phoneticPr fontId="1"/>
  </si>
  <si>
    <t>ｾｯﾄ/５本</t>
    <rPh sb="5" eb="6">
      <t>ホン</t>
    </rPh>
    <phoneticPr fontId="1"/>
  </si>
  <si>
    <t>ｾｯﾄ/6</t>
    <phoneticPr fontId="1"/>
  </si>
  <si>
    <t>ｾｯﾄ/7</t>
    <phoneticPr fontId="1"/>
  </si>
  <si>
    <t>ｾｯﾄ/1</t>
    <phoneticPr fontId="1"/>
  </si>
  <si>
    <t>①接着はがれ（2011/2./25）
②塗型メクレ（20112/21）</t>
    <rPh sb="1" eb="2">
      <t>セツ</t>
    </rPh>
    <rPh sb="2" eb="3">
      <t>チャク</t>
    </rPh>
    <rPh sb="20" eb="21">
      <t>ト</t>
    </rPh>
    <rPh sb="21" eb="22">
      <t>カタ</t>
    </rPh>
    <phoneticPr fontId="1"/>
  </si>
  <si>
    <t>吸気ポート185.8　排気ポート　253.75</t>
    <rPh sb="0" eb="2">
      <t>キュウキ</t>
    </rPh>
    <rPh sb="11" eb="13">
      <t>ハイキ</t>
    </rPh>
    <phoneticPr fontId="1"/>
  </si>
  <si>
    <t>※バリ取り忘れ（11/2）</t>
    <rPh sb="3" eb="4">
      <t>ト</t>
    </rPh>
    <rPh sb="5" eb="6">
      <t>ワス</t>
    </rPh>
    <phoneticPr fontId="1"/>
  </si>
  <si>
    <t>セット単価</t>
    <rPh sb="3" eb="5">
      <t>タンカ</t>
    </rPh>
    <phoneticPr fontId="1"/>
  </si>
  <si>
    <t>①カス付着・充填不良（08/5）
②中子凸による鋳物欠肉（09/3）</t>
    <rPh sb="3" eb="5">
      <t>フチャク</t>
    </rPh>
    <rPh sb="6" eb="8">
      <t>ジュウテン</t>
    </rPh>
    <rPh sb="8" eb="10">
      <t>フリョウ</t>
    </rPh>
    <rPh sb="18" eb="19">
      <t>ナカ</t>
    </rPh>
    <rPh sb="19" eb="20">
      <t>コ</t>
    </rPh>
    <rPh sb="20" eb="21">
      <t>デコ</t>
    </rPh>
    <rPh sb="24" eb="26">
      <t>イモノ</t>
    </rPh>
    <rPh sb="26" eb="27">
      <t>ケツ</t>
    </rPh>
    <rPh sb="27" eb="28">
      <t>ニク</t>
    </rPh>
    <phoneticPr fontId="1"/>
  </si>
  <si>
    <t>1/1</t>
    <phoneticPr fontId="1"/>
  </si>
  <si>
    <t>1/2</t>
    <phoneticPr fontId="1"/>
  </si>
  <si>
    <t>①タペット芯削りすぎ(10/10）</t>
    <rPh sb="5" eb="6">
      <t>シン</t>
    </rPh>
    <rPh sb="6" eb="7">
      <t>ケズ</t>
    </rPh>
    <phoneticPr fontId="1"/>
  </si>
  <si>
    <t>セット/1</t>
    <phoneticPr fontId="1"/>
  </si>
  <si>
    <t>ジャケ　　156　タペット　64　埋め込み芯　５６　</t>
    <rPh sb="17" eb="18">
      <t>ウ</t>
    </rPh>
    <rPh sb="19" eb="20">
      <t>コ</t>
    </rPh>
    <rPh sb="21" eb="22">
      <t>シン</t>
    </rPh>
    <phoneticPr fontId="1"/>
  </si>
  <si>
    <t>①充填不良（10/4）</t>
    <rPh sb="1" eb="3">
      <t>ジュウテン</t>
    </rPh>
    <rPh sb="3" eb="5">
      <t>フリョウ</t>
    </rPh>
    <phoneticPr fontId="1"/>
  </si>
  <si>
    <t>①中子混入（08/4）
②砂付着による砂かみ（08/7）</t>
    <rPh sb="1" eb="2">
      <t>ナカ</t>
    </rPh>
    <rPh sb="2" eb="3">
      <t>コ</t>
    </rPh>
    <rPh sb="3" eb="5">
      <t>コンニュウ</t>
    </rPh>
    <rPh sb="13" eb="14">
      <t>スナ</t>
    </rPh>
    <rPh sb="14" eb="16">
      <t>フチャク</t>
    </rPh>
    <rPh sb="19" eb="20">
      <t>スナ</t>
    </rPh>
    <phoneticPr fontId="1"/>
  </si>
  <si>
    <t xml:space="preserve">①中子混入（08/4）
②砂付着による砂かみ（08/7）
</t>
    <rPh sb="1" eb="2">
      <t>ナカ</t>
    </rPh>
    <rPh sb="2" eb="3">
      <t>コ</t>
    </rPh>
    <rPh sb="3" eb="5">
      <t>コンニュウ</t>
    </rPh>
    <rPh sb="13" eb="14">
      <t>スナ</t>
    </rPh>
    <rPh sb="14" eb="16">
      <t>フチャク</t>
    </rPh>
    <rPh sb="19" eb="20">
      <t>スナ</t>
    </rPh>
    <phoneticPr fontId="1"/>
  </si>
  <si>
    <t>①納入不足（09/7）</t>
    <rPh sb="1" eb="3">
      <t>ノウニュウ</t>
    </rPh>
    <rPh sb="3" eb="5">
      <t>フソク</t>
    </rPh>
    <phoneticPr fontId="1"/>
  </si>
  <si>
    <t>H20.6.1より価格変更ＮＯ２ネジが変わった為</t>
    <rPh sb="9" eb="11">
      <t>カカク</t>
    </rPh>
    <rPh sb="11" eb="13">
      <t>ヘンコウ</t>
    </rPh>
    <rPh sb="19" eb="20">
      <t>カ</t>
    </rPh>
    <rPh sb="23" eb="24">
      <t>タメ</t>
    </rPh>
    <phoneticPr fontId="1"/>
  </si>
  <si>
    <t>H20.6.1より価格変更ＮＯ2ネジが変わった為</t>
    <rPh sb="9" eb="11">
      <t>カカク</t>
    </rPh>
    <rPh sb="11" eb="13">
      <t>ヘンコウ</t>
    </rPh>
    <rPh sb="19" eb="20">
      <t>カ</t>
    </rPh>
    <rPh sb="23" eb="24">
      <t>タメ</t>
    </rPh>
    <phoneticPr fontId="1"/>
  </si>
  <si>
    <t>セット/8</t>
    <phoneticPr fontId="1"/>
  </si>
  <si>
    <t>05/8/31単価変更</t>
    <rPh sb="7" eb="9">
      <t>タンカ</t>
    </rPh>
    <rPh sb="9" eb="11">
      <t>ヘンコウ</t>
    </rPh>
    <phoneticPr fontId="1"/>
  </si>
  <si>
    <t>セット/4</t>
    <phoneticPr fontId="1"/>
  </si>
  <si>
    <t>05/8/31追加</t>
    <rPh sb="7" eb="9">
      <t>ツイカ</t>
    </rPh>
    <phoneticPr fontId="1"/>
  </si>
  <si>
    <t>05/10新規</t>
    <rPh sb="5" eb="7">
      <t>シンキ</t>
    </rPh>
    <phoneticPr fontId="1"/>
  </si>
  <si>
    <t>①バリ残り（08/11）</t>
    <rPh sb="3" eb="4">
      <t>ノコ</t>
    </rPh>
    <phoneticPr fontId="1"/>
  </si>
  <si>
    <t>06/01新規</t>
    <rPh sb="5" eb="7">
      <t>シンキ</t>
    </rPh>
    <phoneticPr fontId="1"/>
  </si>
  <si>
    <t>①バリ残り（08/4）</t>
    <rPh sb="3" eb="4">
      <t>ノコ</t>
    </rPh>
    <phoneticPr fontId="1"/>
  </si>
  <si>
    <t>07/2新規</t>
    <rPh sb="4" eb="6">
      <t>シンキ</t>
    </rPh>
    <phoneticPr fontId="1"/>
  </si>
  <si>
    <t>①充填不良（09/6）
②バリ残り（10/6）
③ポート付け根充填不良（10/11）</t>
    <rPh sb="1" eb="3">
      <t>ジュウテン</t>
    </rPh>
    <rPh sb="3" eb="5">
      <t>フリョウ</t>
    </rPh>
    <rPh sb="15" eb="16">
      <t>ノコ</t>
    </rPh>
    <rPh sb="28" eb="29">
      <t>ツ</t>
    </rPh>
    <rPh sb="30" eb="31">
      <t>ネ</t>
    </rPh>
    <rPh sb="31" eb="33">
      <t>ジュウテン</t>
    </rPh>
    <rPh sb="33" eb="35">
      <t>フリョウ</t>
    </rPh>
    <phoneticPr fontId="1"/>
  </si>
  <si>
    <t>07/3新規</t>
    <rPh sb="4" eb="6">
      <t>シンキ</t>
    </rPh>
    <phoneticPr fontId="1"/>
  </si>
  <si>
    <t>セット</t>
    <phoneticPr fontId="1"/>
  </si>
  <si>
    <t>①中子破れ（08/12）
②中子破れ（09/1）
③中子破れ（09/2）</t>
    <rPh sb="1" eb="2">
      <t>ナカ</t>
    </rPh>
    <rPh sb="2" eb="3">
      <t>コ</t>
    </rPh>
    <rPh sb="3" eb="4">
      <t>ヤブ</t>
    </rPh>
    <rPh sb="14" eb="15">
      <t>ナカ</t>
    </rPh>
    <rPh sb="15" eb="16">
      <t>コ</t>
    </rPh>
    <rPh sb="16" eb="17">
      <t>ヤブ</t>
    </rPh>
    <rPh sb="26" eb="27">
      <t>ナカ</t>
    </rPh>
    <rPh sb="27" eb="28">
      <t>コ</t>
    </rPh>
    <rPh sb="28" eb="29">
      <t>ヤブ</t>
    </rPh>
    <phoneticPr fontId="1"/>
  </si>
  <si>
    <t>07/4新規</t>
    <rPh sb="4" eb="6">
      <t>シンキ</t>
    </rPh>
    <phoneticPr fontId="1"/>
  </si>
  <si>
    <t>07/7新規</t>
    <rPh sb="4" eb="6">
      <t>シンキ</t>
    </rPh>
    <phoneticPr fontId="1"/>
  </si>
  <si>
    <t>①中子数量不足（08/5）</t>
    <rPh sb="1" eb="2">
      <t>ナカ</t>
    </rPh>
    <rPh sb="2" eb="3">
      <t>コ</t>
    </rPh>
    <rPh sb="3" eb="5">
      <t>スウリョウ</t>
    </rPh>
    <rPh sb="5" eb="7">
      <t>フソク</t>
    </rPh>
    <phoneticPr fontId="1"/>
  </si>
  <si>
    <t>07/10新規</t>
    <rPh sb="5" eb="7">
      <t>シンキ</t>
    </rPh>
    <phoneticPr fontId="1"/>
  </si>
  <si>
    <t>①グイチ（08/4）</t>
    <phoneticPr fontId="1"/>
  </si>
  <si>
    <t>07/11新規</t>
    <rPh sb="5" eb="7">
      <t>シンキ</t>
    </rPh>
    <phoneticPr fontId="1"/>
  </si>
  <si>
    <t>07/12新規</t>
    <rPh sb="5" eb="7">
      <t>シンキ</t>
    </rPh>
    <phoneticPr fontId="1"/>
  </si>
  <si>
    <t>08/4新規（ＤＭＫ-平田工業）</t>
    <rPh sb="4" eb="6">
      <t>シンキ</t>
    </rPh>
    <rPh sb="11" eb="13">
      <t>ヒラタ</t>
    </rPh>
    <rPh sb="13" eb="15">
      <t>コウギョウ</t>
    </rPh>
    <phoneticPr fontId="1"/>
  </si>
  <si>
    <t>08/4新規</t>
    <rPh sb="4" eb="6">
      <t>シンキ</t>
    </rPh>
    <phoneticPr fontId="1"/>
  </si>
  <si>
    <t>①砂付着による砂かみ（08/10）
②砂付着による砂かみ（09/2）
③中子形状不良（09/3）
④接着不良（10/7）
⑤中子形状不良（アカ）（10/11）</t>
    <rPh sb="1" eb="2">
      <t>スナ</t>
    </rPh>
    <rPh sb="2" eb="4">
      <t>フチャク</t>
    </rPh>
    <rPh sb="7" eb="8">
      <t>スナ</t>
    </rPh>
    <rPh sb="36" eb="37">
      <t>ナカ</t>
    </rPh>
    <rPh sb="37" eb="38">
      <t>コ</t>
    </rPh>
    <rPh sb="38" eb="40">
      <t>ケイジョウ</t>
    </rPh>
    <rPh sb="40" eb="42">
      <t>フリョウ</t>
    </rPh>
    <rPh sb="50" eb="52">
      <t>セッチャク</t>
    </rPh>
    <rPh sb="52" eb="54">
      <t>フリョウ</t>
    </rPh>
    <rPh sb="62" eb="63">
      <t>ナカ</t>
    </rPh>
    <rPh sb="63" eb="64">
      <t>コ</t>
    </rPh>
    <rPh sb="64" eb="66">
      <t>ケイジョウ</t>
    </rPh>
    <rPh sb="66" eb="68">
      <t>フリョウ</t>
    </rPh>
    <phoneticPr fontId="1"/>
  </si>
  <si>
    <t>09/2/1更新</t>
    <rPh sb="6" eb="8">
      <t>コウシン</t>
    </rPh>
    <phoneticPr fontId="1"/>
  </si>
  <si>
    <t>ダイハツ納入金額は\62.5</t>
    <rPh sb="4" eb="6">
      <t>ノウニュウ</t>
    </rPh>
    <rPh sb="6" eb="8">
      <t>キンガク</t>
    </rPh>
    <phoneticPr fontId="1"/>
  </si>
  <si>
    <t>08/１０/14新規</t>
    <rPh sb="8" eb="10">
      <t>シンキ</t>
    </rPh>
    <phoneticPr fontId="1"/>
  </si>
  <si>
    <t>０８/１０/14新規</t>
    <rPh sb="8" eb="10">
      <t>シンキ</t>
    </rPh>
    <phoneticPr fontId="1"/>
  </si>
  <si>
    <t>中子単価</t>
    <rPh sb="0" eb="1">
      <t>ナカ</t>
    </rPh>
    <rPh sb="1" eb="2">
      <t>コ</t>
    </rPh>
    <rPh sb="2" eb="4">
      <t>タンカ</t>
    </rPh>
    <phoneticPr fontId="1"/>
  </si>
  <si>
    <t>ダイハツ納入金額は\174</t>
    <rPh sb="4" eb="6">
      <t>ノウニュウ</t>
    </rPh>
    <rPh sb="6" eb="8">
      <t>キンガク</t>
    </rPh>
    <phoneticPr fontId="1"/>
  </si>
  <si>
    <t>①雨濡れ（10/3）
②ポート付け根充填不良（10/3）
③ポート突き合わせスキマ（10/12）</t>
    <rPh sb="1" eb="2">
      <t>アメ</t>
    </rPh>
    <rPh sb="2" eb="3">
      <t>ヌ</t>
    </rPh>
    <rPh sb="15" eb="16">
      <t>ツ</t>
    </rPh>
    <rPh sb="17" eb="18">
      <t>ネ</t>
    </rPh>
    <rPh sb="18" eb="20">
      <t>ジュウテン</t>
    </rPh>
    <rPh sb="20" eb="22">
      <t>フリョウ</t>
    </rPh>
    <rPh sb="33" eb="34">
      <t>ツ</t>
    </rPh>
    <rPh sb="35" eb="36">
      <t>ア</t>
    </rPh>
    <phoneticPr fontId="1"/>
  </si>
  <si>
    <t>①押し出しピン凸（10/2）
②ブロー口、カキ砂残り（11/2）</t>
    <rPh sb="1" eb="2">
      <t>オ</t>
    </rPh>
    <rPh sb="3" eb="4">
      <t>ダ</t>
    </rPh>
    <rPh sb="7" eb="8">
      <t>デコ</t>
    </rPh>
    <rPh sb="19" eb="20">
      <t>クチ</t>
    </rPh>
    <rPh sb="23" eb="24">
      <t>スナ</t>
    </rPh>
    <rPh sb="24" eb="25">
      <t>ノコ</t>
    </rPh>
    <phoneticPr fontId="1"/>
  </si>
  <si>
    <t>09/4/21日新規</t>
    <rPh sb="7" eb="8">
      <t>ニチ</t>
    </rPh>
    <rPh sb="8" eb="10">
      <t>シンキ</t>
    </rPh>
    <phoneticPr fontId="1"/>
  </si>
  <si>
    <t>*ブロー口削りすぎ（2011/3/31）</t>
    <rPh sb="4" eb="5">
      <t>クチ</t>
    </rPh>
    <rPh sb="5" eb="6">
      <t>ケズ</t>
    </rPh>
    <phoneticPr fontId="1"/>
  </si>
  <si>
    <t>2010年9月入荷</t>
    <rPh sb="4" eb="5">
      <t>ネン</t>
    </rPh>
    <rPh sb="6" eb="7">
      <t>ガツ</t>
    </rPh>
    <rPh sb="7" eb="9">
      <t>ニュウカ</t>
    </rPh>
    <phoneticPr fontId="1"/>
  </si>
  <si>
    <t>1セット必要</t>
    <rPh sb="4" eb="6">
      <t>ヒツヨウ</t>
    </rPh>
    <phoneticPr fontId="1"/>
  </si>
  <si>
    <t>2010/11月入荷
2011/3/1価格決定</t>
    <rPh sb="7" eb="8">
      <t>ガツ</t>
    </rPh>
    <rPh sb="8" eb="10">
      <t>ニュウカ</t>
    </rPh>
    <rPh sb="19" eb="21">
      <t>カカク</t>
    </rPh>
    <rPh sb="21" eb="23">
      <t>ケッテイ</t>
    </rPh>
    <phoneticPr fontId="1"/>
  </si>
  <si>
    <t>２010/11/30入荷
2011/3/1価格決定</t>
    <rPh sb="10" eb="12">
      <t>ニュウカ</t>
    </rPh>
    <rPh sb="21" eb="23">
      <t>カカク</t>
    </rPh>
    <rPh sb="23" eb="25">
      <t>ケッテイ</t>
    </rPh>
    <phoneticPr fontId="1"/>
  </si>
  <si>
    <t>2011/3/１価格決定</t>
    <rPh sb="8" eb="10">
      <t>カカク</t>
    </rPh>
    <rPh sb="10" eb="12">
      <t>ケッテイ</t>
    </rPh>
    <phoneticPr fontId="1"/>
  </si>
  <si>
    <t>2011/1価格決定</t>
    <rPh sb="6" eb="8">
      <t>カカク</t>
    </rPh>
    <rPh sb="8" eb="10">
      <t>ケッテイ</t>
    </rPh>
    <phoneticPr fontId="1"/>
  </si>
  <si>
    <t>2010/11価格決定（型旧）</t>
    <rPh sb="7" eb="9">
      <t>カカク</t>
    </rPh>
    <rPh sb="9" eb="11">
      <t>ケッテイ</t>
    </rPh>
    <rPh sb="12" eb="13">
      <t>カタ</t>
    </rPh>
    <rPh sb="13" eb="14">
      <t>キュウ</t>
    </rPh>
    <phoneticPr fontId="1"/>
  </si>
  <si>
    <t>ヨシワ単価</t>
    <rPh sb="3" eb="5">
      <t>タンカ</t>
    </rPh>
    <phoneticPr fontId="1"/>
  </si>
  <si>
    <t>2011/2/2型入荷</t>
    <rPh sb="8" eb="9">
      <t>カタ</t>
    </rPh>
    <rPh sb="9" eb="11">
      <t>ニュウカ</t>
    </rPh>
    <phoneticPr fontId="1"/>
  </si>
  <si>
    <t>2011/2/8型入荷</t>
    <rPh sb="8" eb="9">
      <t>カタ</t>
    </rPh>
    <rPh sb="9" eb="11">
      <t>ニュウカ</t>
    </rPh>
    <phoneticPr fontId="1"/>
  </si>
  <si>
    <t>ヨシワ単価00</t>
    <rPh sb="3" eb="5">
      <t>タンカ</t>
    </rPh>
    <phoneticPr fontId="1"/>
  </si>
  <si>
    <t>07.12.10新規</t>
    <rPh sb="8" eb="10">
      <t>シンキ</t>
    </rPh>
    <phoneticPr fontId="1"/>
  </si>
  <si>
    <t>08.1.25新規</t>
    <rPh sb="7" eb="9">
      <t>シンキ</t>
    </rPh>
    <phoneticPr fontId="1"/>
  </si>
  <si>
    <t>08.2.8新規</t>
    <rPh sb="6" eb="8">
      <t>シンキ</t>
    </rPh>
    <phoneticPr fontId="1"/>
  </si>
  <si>
    <t>08.2.26新規</t>
    <rPh sb="7" eb="9">
      <t>シンキ</t>
    </rPh>
    <phoneticPr fontId="1"/>
  </si>
  <si>
    <t>08.3.10新規</t>
    <rPh sb="7" eb="9">
      <t>シンキ</t>
    </rPh>
    <phoneticPr fontId="1"/>
  </si>
  <si>
    <t>08.6新規</t>
    <rPh sb="4" eb="6">
      <t>シンキ</t>
    </rPh>
    <phoneticPr fontId="1"/>
  </si>
  <si>
    <t>ドーム２＝２</t>
    <phoneticPr fontId="1"/>
  </si>
  <si>
    <t>D-30D</t>
    <phoneticPr fontId="1"/>
  </si>
  <si>
    <t>ドーム２＝３</t>
    <phoneticPr fontId="1"/>
  </si>
  <si>
    <t>ドーム２＝８</t>
    <phoneticPr fontId="1"/>
  </si>
  <si>
    <t>ドーム３＝２</t>
    <phoneticPr fontId="1"/>
  </si>
  <si>
    <t>ドーム３＝８</t>
    <phoneticPr fontId="1"/>
  </si>
  <si>
    <t>ドーム４＝２</t>
    <phoneticPr fontId="1"/>
  </si>
  <si>
    <t>ドーム４＝８</t>
    <phoneticPr fontId="1"/>
  </si>
  <si>
    <t>ドームB＝２</t>
    <phoneticPr fontId="1"/>
  </si>
  <si>
    <t>ドームD＝２</t>
    <phoneticPr fontId="1"/>
  </si>
  <si>
    <t>ﾌｭｰｴﾙﾎﾟﾝﾌﾟ　RF2A13G01A</t>
    <phoneticPr fontId="1"/>
  </si>
  <si>
    <t>ＤＣＭ-Ｂ</t>
    <phoneticPr fontId="1"/>
  </si>
  <si>
    <t>ｷｬﾘﾊﾟｰ　101-6943</t>
    <phoneticPr fontId="1"/>
  </si>
  <si>
    <t>ｷｬﾘﾊﾟｰ　101-6944</t>
    <phoneticPr fontId="1"/>
  </si>
  <si>
    <t>ｵｲﾙﾎﾟﾝﾌﾟｶﾊﾞｰ　3135１　FH002</t>
    <phoneticPr fontId="1"/>
  </si>
  <si>
    <t>ＤＣＭ-Ｇ</t>
    <phoneticPr fontId="1"/>
  </si>
  <si>
    <t>ｱｼﾞｬｽﾄｽｸﾘｭｰ　0110　27　301</t>
    <phoneticPr fontId="1"/>
  </si>
  <si>
    <t>ＤＣＭ-B</t>
    <phoneticPr fontId="1"/>
  </si>
  <si>
    <t>ﾎﾟﾝﾌﾟﾊｳｼﾞﾝｸﾞ　Fu61　19730K</t>
    <phoneticPr fontId="1"/>
  </si>
  <si>
    <t>ｱｼﾞｬｽﾄｽｸﾘｭｰ　Ｖ007　2７　301</t>
    <phoneticPr fontId="1"/>
  </si>
  <si>
    <t>ｷﾝｸﾞﾋﾟﾝｻﾎﾟｰﾄ　1Ａ713013810/820</t>
    <phoneticPr fontId="1"/>
  </si>
  <si>
    <t>ﾌﾞﾗｹｯﾄ　ＳＬ03　10　1371</t>
    <phoneticPr fontId="1"/>
  </si>
  <si>
    <t>ｻｸｼｮﾝﾊﾟｲﾌﾟ　ＴＦ01　14　244</t>
    <phoneticPr fontId="1"/>
  </si>
  <si>
    <t>ｴﾝｼﾞﾝﾌﾞﾗｹｯﾄ　ＥＡ03　39　031</t>
    <phoneticPr fontId="1"/>
  </si>
  <si>
    <t>B47</t>
    <phoneticPr fontId="1"/>
  </si>
  <si>
    <t>７６２６００９１００と共通</t>
    <rPh sb="11" eb="13">
      <t>キョウツウ</t>
    </rPh>
    <phoneticPr fontId="1"/>
  </si>
  <si>
    <t>PC02639バルブ本体（132376共通）</t>
    <rPh sb="10" eb="12">
      <t>ホンタイ</t>
    </rPh>
    <rPh sb="19" eb="21">
      <t>キョウツウ</t>
    </rPh>
    <phoneticPr fontId="1"/>
  </si>
  <si>
    <t>運賃込45.5円</t>
    <rPh sb="0" eb="2">
      <t>ウンチン</t>
    </rPh>
    <rPh sb="2" eb="3">
      <t>コミ</t>
    </rPh>
    <rPh sb="7" eb="8">
      <t>エン</t>
    </rPh>
    <phoneticPr fontId="1"/>
  </si>
  <si>
    <t>08.3.10新規</t>
  </si>
  <si>
    <t>運賃30円込</t>
    <rPh sb="0" eb="2">
      <t>ウンチン</t>
    </rPh>
    <rPh sb="4" eb="5">
      <t>エン</t>
    </rPh>
    <rPh sb="5" eb="6">
      <t>コミ</t>
    </rPh>
    <phoneticPr fontId="1"/>
  </si>
  <si>
    <t>DM080</t>
    <phoneticPr fontId="1"/>
  </si>
  <si>
    <t>2011/4/4価格変更（重量変更）</t>
    <rPh sb="8" eb="10">
      <t>カカク</t>
    </rPh>
    <rPh sb="10" eb="12">
      <t>ヘンコウ</t>
    </rPh>
    <rPh sb="13" eb="15">
      <t>ジュウリョウ</t>
    </rPh>
    <rPh sb="15" eb="17">
      <t>ヘンコウ</t>
    </rPh>
    <phoneticPr fontId="1"/>
  </si>
  <si>
    <t>2011/2/2型入荷
2011/4/4価格決定</t>
    <rPh sb="8" eb="9">
      <t>カタ</t>
    </rPh>
    <rPh sb="9" eb="11">
      <t>ニュウカ</t>
    </rPh>
    <rPh sb="20" eb="22">
      <t>カカク</t>
    </rPh>
    <rPh sb="22" eb="24">
      <t>ケッテイ</t>
    </rPh>
    <phoneticPr fontId="1"/>
  </si>
  <si>
    <t>2011/2/22型入荷
2011/4/4価格決定</t>
    <rPh sb="9" eb="10">
      <t>カタ</t>
    </rPh>
    <rPh sb="10" eb="12">
      <t>ニュウカ</t>
    </rPh>
    <rPh sb="21" eb="23">
      <t>カカク</t>
    </rPh>
    <rPh sb="23" eb="25">
      <t>ケッテイ</t>
    </rPh>
    <phoneticPr fontId="1"/>
  </si>
  <si>
    <t>型染み
つき</t>
    <rPh sb="0" eb="1">
      <t>カタ</t>
    </rPh>
    <rPh sb="1" eb="2">
      <t>シ</t>
    </rPh>
    <phoneticPr fontId="3"/>
  </si>
  <si>
    <t>2011/4型入荷</t>
    <rPh sb="6" eb="7">
      <t>カタ</t>
    </rPh>
    <rPh sb="7" eb="9">
      <t>ニュウカ</t>
    </rPh>
    <phoneticPr fontId="1"/>
  </si>
  <si>
    <t>RCS使用量</t>
    <rPh sb="3" eb="6">
      <t>シヨウリョウ</t>
    </rPh>
    <phoneticPr fontId="3"/>
  </si>
  <si>
    <t>マシン
労働生産性</t>
    <rPh sb="4" eb="6">
      <t>ロウドウ</t>
    </rPh>
    <rPh sb="6" eb="9">
      <t>セイサンセイ</t>
    </rPh>
    <phoneticPr fontId="1"/>
  </si>
  <si>
    <t>人
労働生産性</t>
    <rPh sb="0" eb="1">
      <t>ヒト</t>
    </rPh>
    <rPh sb="2" eb="4">
      <t>ロウドウ</t>
    </rPh>
    <rPh sb="4" eb="7">
      <t>セイサンセイ</t>
    </rPh>
    <phoneticPr fontId="1"/>
  </si>
  <si>
    <t>OP</t>
    <phoneticPr fontId="1"/>
  </si>
  <si>
    <t>サブOP</t>
    <phoneticPr fontId="1"/>
  </si>
  <si>
    <t>サブOP</t>
    <phoneticPr fontId="1"/>
  </si>
  <si>
    <t>①ネジ曲がりで寸法足らず（11/4月）</t>
    <rPh sb="3" eb="4">
      <t>マ</t>
    </rPh>
    <rPh sb="7" eb="9">
      <t>スンポウ</t>
    </rPh>
    <rPh sb="9" eb="10">
      <t>タ</t>
    </rPh>
    <rPh sb="17" eb="18">
      <t>ガツ</t>
    </rPh>
    <phoneticPr fontId="1"/>
  </si>
  <si>
    <t>C1341(K3125)主芯</t>
    <rPh sb="12" eb="13">
      <t>オモ</t>
    </rPh>
    <rPh sb="13" eb="14">
      <t>シン</t>
    </rPh>
    <phoneticPr fontId="1"/>
  </si>
  <si>
    <t>D1049-N3</t>
  </si>
  <si>
    <t>D1049-N4</t>
  </si>
  <si>
    <t>D1052-N3</t>
  </si>
  <si>
    <t>D1052-N4</t>
  </si>
  <si>
    <t>H0132-N3</t>
  </si>
  <si>
    <t>H0132-N4</t>
  </si>
  <si>
    <t>H0132-N5</t>
  </si>
  <si>
    <t>サブＯＰ</t>
    <phoneticPr fontId="1"/>
  </si>
  <si>
    <t>キャンドル
廃棄重量
(kg)</t>
    <rPh sb="6" eb="8">
      <t>ハイキ</t>
    </rPh>
    <rPh sb="8" eb="10">
      <t>ジュウリョウ</t>
    </rPh>
    <phoneticPr fontId="1"/>
  </si>
  <si>
    <t>砂単価</t>
    <rPh sb="0" eb="1">
      <t>スナ</t>
    </rPh>
    <rPh sb="1" eb="3">
      <t>タンカ</t>
    </rPh>
    <phoneticPr fontId="1"/>
  </si>
  <si>
    <t>RCS単価</t>
    <rPh sb="3" eb="5">
      <t>タンカ</t>
    </rPh>
    <phoneticPr fontId="1"/>
  </si>
  <si>
    <t>絶対設備稼動率</t>
    <rPh sb="0" eb="2">
      <t>ゼッタイ</t>
    </rPh>
    <rPh sb="2" eb="4">
      <t>セツビ</t>
    </rPh>
    <rPh sb="4" eb="6">
      <t>カドウ</t>
    </rPh>
    <rPh sb="6" eb="7">
      <t>リツ</t>
    </rPh>
    <phoneticPr fontId="1"/>
  </si>
  <si>
    <t>C1341(K3125)小芯</t>
    <rPh sb="12" eb="13">
      <t>コ</t>
    </rPh>
    <rPh sb="13" eb="14">
      <t>シン</t>
    </rPh>
    <phoneticPr fontId="1"/>
  </si>
  <si>
    <t>KHB672（K3024)主芯</t>
    <rPh sb="13" eb="14">
      <t>オモ</t>
    </rPh>
    <rPh sb="14" eb="15">
      <t>シン</t>
    </rPh>
    <phoneticPr fontId="1"/>
  </si>
  <si>
    <t>KHB673(K3292)主芯</t>
    <rPh sb="13" eb="14">
      <t>オモ</t>
    </rPh>
    <rPh sb="14" eb="15">
      <t>シン</t>
    </rPh>
    <phoneticPr fontId="1"/>
  </si>
  <si>
    <t>KHB673（K3292）小芯</t>
    <rPh sb="13" eb="14">
      <t>コ</t>
    </rPh>
    <rPh sb="14" eb="15">
      <t>シン</t>
    </rPh>
    <phoneticPr fontId="1"/>
  </si>
  <si>
    <t>K4B509N　スラストリテーナ</t>
    <phoneticPr fontId="1"/>
  </si>
  <si>
    <t>仕掛り（KC671ジャケ穴あけ）</t>
    <rPh sb="12" eb="13">
      <t>アナ</t>
    </rPh>
    <phoneticPr fontId="1"/>
  </si>
  <si>
    <t>KHB674(K3113）主芯</t>
    <rPh sb="13" eb="14">
      <t>オモ</t>
    </rPh>
    <rPh sb="14" eb="15">
      <t>シン</t>
    </rPh>
    <phoneticPr fontId="1"/>
  </si>
  <si>
    <t>KHB674(K3113）小芯</t>
    <rPh sb="13" eb="14">
      <t>コ</t>
    </rPh>
    <rPh sb="14" eb="15">
      <t>シン</t>
    </rPh>
    <phoneticPr fontId="1"/>
  </si>
  <si>
    <t>設備稼動率</t>
    <rPh sb="0" eb="2">
      <t>セツビ</t>
    </rPh>
    <rPh sb="2" eb="4">
      <t>カドウ</t>
    </rPh>
    <rPh sb="4" eb="5">
      <t>リツ</t>
    </rPh>
    <phoneticPr fontId="1"/>
  </si>
  <si>
    <t>N勤</t>
    <rPh sb="1" eb="2">
      <t>キン</t>
    </rPh>
    <phoneticPr fontId="1"/>
  </si>
  <si>
    <t>N勤
(1入力）</t>
    <rPh sb="1" eb="2">
      <t>キン</t>
    </rPh>
    <rPh sb="5" eb="7">
      <t>ニュウリョク</t>
    </rPh>
    <phoneticPr fontId="1"/>
  </si>
  <si>
    <t>KA667（TH54型）</t>
    <rPh sb="10" eb="11">
      <t>カタ</t>
    </rPh>
    <phoneticPr fontId="1"/>
  </si>
  <si>
    <t>実績
サイクル</t>
    <rPh sb="0" eb="2">
      <t>ジッセキ</t>
    </rPh>
    <phoneticPr fontId="1"/>
  </si>
  <si>
    <t>平</t>
    <rPh sb="0" eb="1">
      <t>タイラ</t>
    </rPh>
    <phoneticPr fontId="1"/>
  </si>
  <si>
    <t>大崎</t>
    <rPh sb="0" eb="2">
      <t>オオサキ</t>
    </rPh>
    <phoneticPr fontId="1"/>
  </si>
  <si>
    <t>仕掛り（KC644）</t>
    <phoneticPr fontId="1"/>
  </si>
  <si>
    <t>＊DK20ﾌﾞｯｼｭﾛｯﾄﾞ</t>
    <phoneticPr fontId="1"/>
  </si>
  <si>
    <t>ＮＹＨ300</t>
    <phoneticPr fontId="1"/>
  </si>
  <si>
    <t>A700ｸﾗﾂﾁ ﾊｳｼﾞﾝｸﾞ</t>
    <phoneticPr fontId="1"/>
  </si>
  <si>
    <t>KA60ｸﾗﾂﾁｹ-ｽ (ﾀﾞｲ)</t>
    <phoneticPr fontId="1"/>
  </si>
  <si>
    <t>MSR-T</t>
    <phoneticPr fontId="1"/>
  </si>
  <si>
    <t>KA61クラッチケース（ショウ）</t>
    <phoneticPr fontId="1"/>
  </si>
  <si>
    <t>D777ﾃﾞﾌ ｷﾔﾘﾔ  (M331,2)</t>
    <phoneticPr fontId="1"/>
  </si>
  <si>
    <t>D778ﾌﾛﾝﾄ ｱｸｽﾙ ｹ-ｽ (L)</t>
    <phoneticPr fontId="1"/>
  </si>
  <si>
    <t>D788ﾐﾂｼﾖﾝ ｹ-ｽ,ｱｲﾄﾞﾗ</t>
    <phoneticPr fontId="1"/>
  </si>
  <si>
    <t>＊KA64ﾐﾂｼﾖﾝ ｹ-ｽ ｾｯﾄ</t>
    <phoneticPr fontId="1"/>
  </si>
  <si>
    <t>SET</t>
    <phoneticPr fontId="1"/>
  </si>
  <si>
    <t>-</t>
    <phoneticPr fontId="1"/>
  </si>
  <si>
    <t>A876ﾊｳｼﾞﾝｸﾞ (ﾌﾛﾝﾄ)</t>
    <phoneticPr fontId="1"/>
  </si>
  <si>
    <t>A1053ﾐｯｼｮﾝｹｰｽ FD</t>
    <phoneticPr fontId="1"/>
  </si>
  <si>
    <t>KA53ﾌﾛﾝﾄ ﾄﾞﾗｲﾌﾞ ｹｰｽ (A)</t>
    <phoneticPr fontId="1"/>
  </si>
  <si>
    <t>＊KD11ﾘﾔ ｱｸｽﾙ ﾊｳｼﾞﾝｸﾞ (1)ｾｯﾄ</t>
    <phoneticPr fontId="1"/>
  </si>
  <si>
    <t>＊KD12ﾘﾔ ｱｸｽﾙ ﾊｳｼﾞﾝｸﾞ (2)ｾｯﾄ</t>
    <phoneticPr fontId="1"/>
  </si>
  <si>
    <t>A992ﾊｳｼﾞﾝｸﾞ ﾌﾛﾝﾄ</t>
    <phoneticPr fontId="1"/>
  </si>
  <si>
    <t>KD171ｹｰｼﾝｸﾞ</t>
    <phoneticPr fontId="1"/>
  </si>
  <si>
    <t>KD185ﾌﾛﾝﾄ ｷﾞﾔ ﾎﾞｯｸｽ R</t>
    <phoneticPr fontId="1"/>
  </si>
  <si>
    <t>KD186ﾌﾛﾝﾄ ｷﾞﾔ ﾎﾞｯｸｽ L</t>
    <phoneticPr fontId="1"/>
  </si>
  <si>
    <t>＊KD216ﾌﾞﾚｰｷ ｼﾘﾝﾀﾞｰｾｯﾄ</t>
    <phoneticPr fontId="1"/>
  </si>
  <si>
    <t>＊KD217ﾌﾞﾚｰｷ ｼﾘﾝﾀﾞｰｾｯﾄ</t>
    <phoneticPr fontId="1"/>
  </si>
  <si>
    <t>KD229ｹｰｼﾝｸﾞ</t>
    <phoneticPr fontId="1"/>
  </si>
  <si>
    <t>KD230ｹｰｼﾝｸﾞ</t>
    <phoneticPr fontId="1"/>
  </si>
  <si>
    <t>KD331ｹｰｼﾝｸﾞ</t>
    <phoneticPr fontId="1"/>
  </si>
  <si>
    <t>KD332ｹｰｼﾝｸﾞ</t>
    <phoneticPr fontId="1"/>
  </si>
  <si>
    <t>KD333ｹｰｼﾝｸﾞ</t>
    <phoneticPr fontId="1"/>
  </si>
  <si>
    <t>*KD334ｹｰｼﾝｸﾞｾｯﾄ</t>
    <phoneticPr fontId="1"/>
  </si>
  <si>
    <t>KD334ｹｰｼﾝｸﾞヨセ</t>
    <phoneticPr fontId="1"/>
  </si>
  <si>
    <t>*KD335ｹｰｼﾝｸﾞ(ﾄｸ）ｾｯﾄ</t>
    <phoneticPr fontId="1"/>
  </si>
  <si>
    <t>KD335ｹｰｼﾝｸﾞヨセ</t>
    <phoneticPr fontId="1"/>
  </si>
  <si>
    <t>KD357ｹｰｼﾝｸﾞ</t>
    <phoneticPr fontId="1"/>
  </si>
  <si>
    <t>A707ﾐｯｼｮﾝｹｰｽ</t>
    <phoneticPr fontId="1"/>
  </si>
  <si>
    <t>KD160ﾊｳｼﾞﾝｸﾞ</t>
    <phoneticPr fontId="1"/>
  </si>
  <si>
    <t>KD161ﾊｳｼﾞﾝｸﾞ</t>
    <phoneticPr fontId="1"/>
  </si>
  <si>
    <t>KD162ｽﾊﾟｲﾀﾞｰ</t>
    <phoneticPr fontId="1"/>
  </si>
  <si>
    <t>KD163ｽﾊﾟｲﾀﾞｰ</t>
    <phoneticPr fontId="1"/>
  </si>
  <si>
    <t>KD164ﾊｳｼﾞﾝｸﾞ</t>
    <phoneticPr fontId="1"/>
  </si>
  <si>
    <t>KD165ﾊｳｼﾞﾝｸﾞ</t>
    <phoneticPr fontId="1"/>
  </si>
  <si>
    <t>G5020-N2</t>
    <phoneticPr fontId="1"/>
  </si>
  <si>
    <t>KA181ｹｰｽ (ｷﾞﾔ ﾄﾗﾝｽﾌｧ ﾘﾔ)</t>
    <phoneticPr fontId="1"/>
  </si>
  <si>
    <t>KD221ﾊﾌﾞ ｲﾝﾀｰﾅﾙ ｷﾞﾔｰ</t>
    <phoneticPr fontId="1"/>
  </si>
  <si>
    <t>KD145ﾘﾔｷﾞﾔBOX</t>
    <phoneticPr fontId="1"/>
  </si>
  <si>
    <t>＊KD147ﾘﾔ ｱｸｽﾙ ﾊｳｼﾞﾝｸﾞ(L,R)ｾｯﾄ</t>
    <phoneticPr fontId="1"/>
  </si>
  <si>
    <t>KD290ﾌﾛﾝﾄ ｱｸｽﾙ ｹｰｽ (R)</t>
    <phoneticPr fontId="1"/>
  </si>
  <si>
    <t>KD339ﾃﾞﾌｷｬﾘｱ (ﾌﾛﾝﾄ)</t>
    <phoneticPr fontId="1"/>
  </si>
  <si>
    <t>KA343ﾌﾛﾝﾄ ﾄﾞﾗｲﾌﾞ ｹｰｽ</t>
    <phoneticPr fontId="1"/>
  </si>
  <si>
    <t>＊KD348ﾌﾛﾝﾄ ｷﾞﾔ ﾎﾞｯｸｽ (L,R)ｾｯﾄ</t>
    <phoneticPr fontId="1"/>
  </si>
  <si>
    <t>KA354ﾌﾛﾝﾄﾄﾞﾗｲﾌﾞｹｰｽ</t>
    <phoneticPr fontId="1"/>
  </si>
  <si>
    <t>A1147ﾌﾛﾝﾄﾄﾞﾗｲﾌﾞｹｰｽB</t>
    <phoneticPr fontId="1"/>
  </si>
  <si>
    <t>KD425ﾌﾛﾝﾄｾﾝﾀｰｹｰｽ</t>
    <phoneticPr fontId="1"/>
  </si>
  <si>
    <t>KD429ﾌﾛﾝﾄｱｸｽﾙｹｰｽ(R)</t>
    <phoneticPr fontId="1"/>
  </si>
  <si>
    <t>MSR-T</t>
    <phoneticPr fontId="1"/>
  </si>
  <si>
    <t>＊KD430ﾌﾛﾝﾄｱｸｽﾙｹｰｽ(L)ｾｯﾄ</t>
    <phoneticPr fontId="1"/>
  </si>
  <si>
    <t>―</t>
    <phoneticPr fontId="1"/>
  </si>
  <si>
    <t>SET</t>
    <phoneticPr fontId="1"/>
  </si>
  <si>
    <t>F0061-N2</t>
    <phoneticPr fontId="1"/>
  </si>
  <si>
    <t>-</t>
    <phoneticPr fontId="1"/>
  </si>
  <si>
    <t>SY73</t>
    <phoneticPr fontId="1"/>
  </si>
  <si>
    <t>*KC560  ｾｯﾄ</t>
    <phoneticPr fontId="1"/>
  </si>
  <si>
    <t>KB3CDTｼﾘﾝﾀﾞｰ ﾌﾞﾛｯｸ  00/10 ｳﾁｷﾘ</t>
    <phoneticPr fontId="1"/>
  </si>
  <si>
    <t>KD156　ﾌﾞﾛｯｸ</t>
    <phoneticPr fontId="1"/>
  </si>
  <si>
    <t>G0030-N2</t>
    <phoneticPr fontId="1"/>
  </si>
  <si>
    <t>KD356ﾎﾞﾃﾞｨﾊﾞﾙﾌﾞ</t>
    <phoneticPr fontId="1"/>
  </si>
  <si>
    <t>DS205</t>
    <phoneticPr fontId="1"/>
  </si>
  <si>
    <t>DS-26A（KC85)ﾊｲｷﾍﾞﾝﾊﾞｺ (ﾚｲｷｬｸｶﾞﾀ)</t>
    <phoneticPr fontId="1"/>
  </si>
  <si>
    <t>PS-26H（KC87)ﾊｲｷﾍﾞﾝﾊﾞｺ (ｼﾞﾔｹﾂﾄ)</t>
    <phoneticPr fontId="1"/>
  </si>
  <si>
    <t>DS-28（KC20)ﾊｲｷﾍﾞﾝﾊﾞｺ (ｼﾞﾔｹﾂﾄ)</t>
    <phoneticPr fontId="1"/>
  </si>
  <si>
    <t>KC187ﾊｲｷﾍﾞﾝﾊﾞｺ (ｼﾞﾔｹﾂﾄ)PL-24</t>
    <phoneticPr fontId="1"/>
  </si>
  <si>
    <t>KD494ｶｯﾄｳ</t>
    <phoneticPr fontId="1"/>
  </si>
  <si>
    <t>KC495（C1090）ｶｯﾄｳｱﾝﾅｲ</t>
    <phoneticPr fontId="1"/>
  </si>
  <si>
    <t>DCR250-150-0ﾀﾞｸﾀｲﾙﾌﾚｰﾑ</t>
    <phoneticPr fontId="1"/>
  </si>
  <si>
    <t>DCR250-150-1ﾀﾞｸﾀｲﾙﾌﾚｰﾑ E6122ﾂｹｶｴｹﾝﾖｳ</t>
    <phoneticPr fontId="1"/>
  </si>
  <si>
    <t>DCR300-350－０ﾀﾞｸﾀｲﾙﾌﾚｰﾑ</t>
    <phoneticPr fontId="1"/>
  </si>
  <si>
    <t>DCR300-350-1ﾀﾞｸﾀｲﾙﾌﾚｰﾑ (E6125 ﾂｹｶｴｹﾝﾖｳ)</t>
    <phoneticPr fontId="1"/>
  </si>
  <si>
    <t>６PS-26H（CF0075)ｶｺｳ                    T.B</t>
    <phoneticPr fontId="1"/>
  </si>
  <si>
    <t>DS-18ｼﾘﾝﾀﾞ-ﾍﾂﾄﾞ　　　　　　T.B</t>
    <phoneticPr fontId="1"/>
  </si>
  <si>
    <t>＊DS-18Aｼﾘﾝﾀﾞ-ﾍﾂﾄﾞ (ﾃﾝｼｮﾝ ｾﾝﾖｳｱﾘ)</t>
    <phoneticPr fontId="1"/>
  </si>
  <si>
    <t>DS-18Aポート・ヨセ</t>
    <phoneticPr fontId="1"/>
  </si>
  <si>
    <t>DS-18AT.B</t>
    <phoneticPr fontId="1"/>
  </si>
  <si>
    <t>＊DSD-22ｼﾘﾝﾀﾞ-ﾍﾂﾄﾞ</t>
    <phoneticPr fontId="1"/>
  </si>
  <si>
    <t>DS-26ｼﾘﾝﾀﾞ-ﾍﾂﾄﾞ          T.B</t>
    <phoneticPr fontId="1"/>
  </si>
  <si>
    <t>DMH-17Hｼﾘﾝﾀﾞ-ﾍﾂﾄﾞ</t>
    <phoneticPr fontId="1"/>
  </si>
  <si>
    <t>＊DML-61ZAｼﾘﾝﾀﾞ-ﾍﾂﾄﾞ</t>
    <phoneticPr fontId="1"/>
  </si>
  <si>
    <t>DML-61ZAジャケ</t>
    <phoneticPr fontId="1"/>
  </si>
  <si>
    <t>DML-61ZAヨセ</t>
    <phoneticPr fontId="1"/>
  </si>
  <si>
    <t>DML-61ZAポート</t>
    <phoneticPr fontId="1"/>
  </si>
  <si>
    <t>＊DML-61ZBｼﾘﾝﾀﾞ-ﾍﾂﾄﾞ</t>
    <phoneticPr fontId="1"/>
  </si>
  <si>
    <t>DML-61ZBジャケ</t>
    <phoneticPr fontId="1"/>
  </si>
  <si>
    <t>DML-61ZBヨセ</t>
    <phoneticPr fontId="1"/>
  </si>
  <si>
    <t>DML-61ZBポート</t>
    <phoneticPr fontId="1"/>
  </si>
  <si>
    <t>PKTB-16Aｼﾘﾝﾀﾞ-ﾍﾂﾄﾞ</t>
    <phoneticPr fontId="1"/>
  </si>
  <si>
    <t>PK-16ｼﾘﾝﾀﾞ-ﾍﾂﾄﾞ</t>
    <phoneticPr fontId="1"/>
  </si>
  <si>
    <t>＊４VK-88ｼﾘﾝﾀﾞｰﾍｯﾄﾞ</t>
    <phoneticPr fontId="1"/>
  </si>
  <si>
    <t>4VK-88ポート</t>
    <phoneticPr fontId="1"/>
  </si>
  <si>
    <t>M-2S（K3B76)ｼﾘﾝﾀﾞ-ﾍﾂﾄﾞ (ｶﾅｶﾞﾀ)  110772Z</t>
    <phoneticPr fontId="1"/>
  </si>
  <si>
    <t>M-3Sｼﾘﾝﾀﾞ-ﾍﾂﾄﾞ</t>
    <phoneticPr fontId="1"/>
  </si>
  <si>
    <t>M-2A（KB78)ｼﾘﾝﾀﾞｰﾍｯﾄﾞ (ｷｶﾞﾀ)   110773Z</t>
    <phoneticPr fontId="1"/>
  </si>
  <si>
    <t>＊DS-19Aｼﾘﾝﾀﾞ-ﾍﾂﾄﾞ(D518Aｷﾖｳﾂｳ)ﾃﾝｼｮﾝｱﾘ</t>
    <phoneticPr fontId="1"/>
  </si>
  <si>
    <t>DS-19Aポート、ヨセ</t>
    <phoneticPr fontId="1"/>
  </si>
  <si>
    <t>DS-19AT.B</t>
    <phoneticPr fontId="1"/>
  </si>
  <si>
    <t>M-3Aｼﾘﾝﾀﾞ-ﾍﾂﾄﾞ</t>
    <phoneticPr fontId="1"/>
  </si>
  <si>
    <t>＊DS-22ｼﾘﾝﾀﾞ-ﾍﾂﾄﾞ (ﾚｲ)     110695Z</t>
    <phoneticPr fontId="1"/>
  </si>
  <si>
    <t>DS-22T.B</t>
    <phoneticPr fontId="1"/>
  </si>
  <si>
    <t>＊PL-24ｼﾘﾝﾀﾞ-ﾍﾂﾄﾞ</t>
    <phoneticPr fontId="1"/>
  </si>
  <si>
    <t>＊DL-20（KC265)ｼﾘﾝﾀﾞ-ﾍﾂﾄﾞ          110713Z</t>
    <phoneticPr fontId="1"/>
  </si>
  <si>
    <t>DL-32DV-32* ｼﾘﾝﾀﾞ-ﾍﾂﾄﾞ          110681B</t>
    <phoneticPr fontId="1"/>
  </si>
  <si>
    <t>DL-32 DV-32T,B</t>
    <phoneticPr fontId="1"/>
  </si>
  <si>
    <t>ＫＫＮ</t>
    <phoneticPr fontId="1"/>
  </si>
  <si>
    <t>DL-26（DS26A）ｼﾘﾝﾀﾞ-ﾍﾂﾄﾞ　　　　　　T.B</t>
    <phoneticPr fontId="1"/>
  </si>
  <si>
    <t>＊PS-26Hｼﾘﾝﾀﾞ-ﾍﾂﾄﾞ          110742A</t>
    <phoneticPr fontId="1"/>
  </si>
  <si>
    <t>PS-26HT.B</t>
    <phoneticPr fontId="1"/>
  </si>
  <si>
    <t>DL-40 DL-40Aｼﾘﾝﾀﾞ-ﾍﾂﾄﾞ　　　　　　T.B</t>
    <phoneticPr fontId="1"/>
  </si>
  <si>
    <t>＊DL-22 ｼﾘﾝﾀﾞ-ﾍﾂﾄﾞ          110708C</t>
    <phoneticPr fontId="1"/>
  </si>
  <si>
    <t>1SET</t>
    <phoneticPr fontId="1"/>
  </si>
  <si>
    <t>DL24 ｼﾘﾝﾀﾞ-ﾍﾂﾄﾞ</t>
    <phoneticPr fontId="1"/>
  </si>
  <si>
    <t>＊DL19ｼﾘﾝﾀﾞ-ﾍﾂﾄﾞ</t>
    <phoneticPr fontId="1"/>
  </si>
  <si>
    <t>＊DL-16(DL16A・KCV286)ｼﾘﾝﾀﾞ-ﾍﾂﾄﾞ            110816Z</t>
    <phoneticPr fontId="1"/>
  </si>
  <si>
    <t>D1011-N2</t>
    <phoneticPr fontId="1"/>
  </si>
  <si>
    <t>*DL-24Cｶﾞﾀ　ｼﾘﾝﾀﾞｰﾍｯﾄﾞ</t>
    <phoneticPr fontId="1"/>
  </si>
  <si>
    <t>＊DK-20ｼﾘﾝﾀﾞｰﾍｯﾄﾞ</t>
    <phoneticPr fontId="1"/>
  </si>
  <si>
    <t>D1049-N2</t>
    <phoneticPr fontId="1"/>
  </si>
  <si>
    <t>DK-20タペット</t>
    <phoneticPr fontId="1"/>
  </si>
  <si>
    <t>DK-28ｼﾘﾝﾀﾞ ﾍｯﾄ　　　　　　　　　T.B</t>
    <phoneticPr fontId="1"/>
  </si>
  <si>
    <t>DK32C ｼﾘﾝﾀﾞｰﾍｯﾄﾞ　　　　　　　T.B</t>
    <phoneticPr fontId="1"/>
  </si>
  <si>
    <t>＊5DK-20ｼﾘﾝﾀﾞｰﾍｯﾄﾞ (ﾅｶｺﾞﾂｹｶｴｹﾝﾖｳ)</t>
    <phoneticPr fontId="1"/>
  </si>
  <si>
    <t>H0132-N2</t>
    <phoneticPr fontId="1"/>
  </si>
  <si>
    <t>5DK-20タペット</t>
    <phoneticPr fontId="1"/>
  </si>
  <si>
    <t>KU30Aｼﾘﾝﾀﾞｰｶﾊﾞｰ ﾎﾝﾀｲ         T.B</t>
    <phoneticPr fontId="1"/>
  </si>
  <si>
    <t>KU30GAｼﾘﾝﾀﾞｶﾊﾞｰ ﾎﾝﾀｲ (B-3)</t>
    <phoneticPr fontId="1"/>
  </si>
  <si>
    <t xml:space="preserve">C31ｷﾔﾘﾔ ﾃﾞﾌｱﾚﾝｼﾔﾙ </t>
    <phoneticPr fontId="1"/>
  </si>
  <si>
    <t>A5001-N2</t>
    <phoneticPr fontId="1"/>
  </si>
  <si>
    <t>KD69ｹ-ｽﾃﾞﾌｱﾚﾝｼﾔﾙ R</t>
    <phoneticPr fontId="1"/>
  </si>
  <si>
    <t>A5401-N2</t>
    <phoneticPr fontId="1"/>
  </si>
  <si>
    <t>KD68ｹ-ｽﾃﾞﾌｱﾚﾝｼﾔﾙ L (41312-87303)</t>
    <phoneticPr fontId="1"/>
  </si>
  <si>
    <t>A5403-N2</t>
    <phoneticPr fontId="1"/>
  </si>
  <si>
    <t xml:space="preserve">C33ｷﾔﾘﾔ ﾃﾞﾌｱﾚﾝｼﾔﾙ </t>
    <phoneticPr fontId="1"/>
  </si>
  <si>
    <t>A5002-N2</t>
    <phoneticPr fontId="1"/>
  </si>
  <si>
    <t xml:space="preserve">D23ｹ-ｽﾃﾞﾌｱﾚﾝｼﾔﾙ R </t>
    <phoneticPr fontId="1"/>
  </si>
  <si>
    <t>A5402-N2</t>
    <phoneticPr fontId="1"/>
  </si>
  <si>
    <t>D24ｹ-ｽﾃﾞﾌｱﾚﾝｼﾔﾙ L</t>
    <phoneticPr fontId="1"/>
  </si>
  <si>
    <t>A5404-N2</t>
    <phoneticPr fontId="1"/>
  </si>
  <si>
    <t xml:space="preserve">C6ﾊﾌﾞﾘﾔ-ｱｸｽﾙ </t>
    <phoneticPr fontId="1"/>
  </si>
  <si>
    <t xml:space="preserve">C5ﾊﾌﾞﾌﾛﾝﾄｱｸｽﾙ </t>
    <phoneticPr fontId="1"/>
  </si>
  <si>
    <t>A7651-N2</t>
    <phoneticPr fontId="1"/>
  </si>
  <si>
    <t>B37ﾏﾆﾎ-ﾙﾄﾞ ｴｷｿﾞ-ｽﾄ</t>
    <phoneticPr fontId="1"/>
  </si>
  <si>
    <t>D39ﾌﾛﾝﾄ ｱｸｽﾙ ｹ-ｽ</t>
    <phoneticPr fontId="1"/>
  </si>
  <si>
    <t xml:space="preserve">A13ｷﾔﾘﾔ ﾃﾞｲﾌｱﾚﾝｼﾔﾙ </t>
    <phoneticPr fontId="1"/>
  </si>
  <si>
    <t>A5004-N2</t>
    <phoneticPr fontId="1"/>
  </si>
  <si>
    <t>ＳＰ12</t>
    <phoneticPr fontId="1"/>
  </si>
  <si>
    <t>A27-2ｹ-ｽﾄﾗﾝｽﾌｧ ﾘｱ</t>
    <phoneticPr fontId="1"/>
  </si>
  <si>
    <t>D30-2ﾊﾌﾞﾌﾛﾝﾄｱｸｽﾙ</t>
    <phoneticPr fontId="1"/>
  </si>
  <si>
    <t xml:space="preserve">DS87ﾏﾆﾎ-ﾙﾄﾞ ｴｷｿﾞ-ｽﾄ    </t>
    <phoneticPr fontId="1"/>
  </si>
  <si>
    <t xml:space="preserve">A508ｷﾔﾘﾔ ﾃﾞｲﾌｱﾚﾝｼﾔﾙ </t>
    <phoneticPr fontId="1"/>
  </si>
  <si>
    <t>D560ﾊﾌﾞ ﾌﾛﾝﾄｱｸｽﾙ</t>
    <phoneticPr fontId="1"/>
  </si>
  <si>
    <t>D618ｷﾔﾘﾔ ﾃﾞﾌｱﾚﾝｼﾔﾙ (ﾘﾔ)</t>
    <phoneticPr fontId="1"/>
  </si>
  <si>
    <t xml:space="preserve">A617ｹ-ｽﾄﾗﾝｽﾌｱ ﾘﾔ  </t>
    <phoneticPr fontId="1"/>
  </si>
  <si>
    <t>A703ｹ-ｽ EX ﾏﾆﾎ-ﾙﾄﾞ NO.2 :03/3Eｳﾁｷﾘ</t>
    <phoneticPr fontId="1"/>
  </si>
  <si>
    <t>DS683ﾏﾆﾎ-ﾙﾄﾞ ｴｷｿﾞ-ｽﾄ</t>
    <phoneticPr fontId="1"/>
  </si>
  <si>
    <t>A2604-N2</t>
    <phoneticPr fontId="1"/>
  </si>
  <si>
    <t xml:space="preserve">KD10 ﾃﾞﾌｱﾚﾝｼﾔﾙ </t>
    <phoneticPr fontId="1"/>
  </si>
  <si>
    <t>A5212-N2</t>
    <phoneticPr fontId="1"/>
  </si>
  <si>
    <t>＊CV716ﾏﾆﾎ-ﾙﾄﾞ EX</t>
    <phoneticPr fontId="1"/>
  </si>
  <si>
    <t>A2606-N2</t>
    <phoneticPr fontId="1"/>
  </si>
  <si>
    <t xml:space="preserve">CV716ｹ-ｽEX ﾏﾆﾎ-ﾙﾄﾞ </t>
    <phoneticPr fontId="1"/>
  </si>
  <si>
    <t xml:space="preserve">CV-134ｴﾙﾎﾞ ﾀ-ﾋﾞﾝ ｱｳﾄﾚﾂﾄ </t>
    <phoneticPr fontId="1"/>
  </si>
  <si>
    <t>DS723ｹ-ｽEX ﾏﾆﾎ-ﾙﾄﾞ NO.1 (02.06ｳﾁｷﾘ)</t>
    <phoneticPr fontId="1"/>
  </si>
  <si>
    <t xml:space="preserve">A724ｹ-ｽ EX ﾏﾆﾎ-ﾙﾄﾞ NO.2 </t>
    <phoneticPr fontId="1"/>
  </si>
  <si>
    <t xml:space="preserve"> A-735ｷﾔﾘﾔ ﾃﾞﾌｱﾚﾝｼﾔﾙ</t>
    <phoneticPr fontId="1"/>
  </si>
  <si>
    <t>SP12</t>
    <phoneticPr fontId="1"/>
  </si>
  <si>
    <t>206-1</t>
    <phoneticPr fontId="1"/>
  </si>
  <si>
    <t>A7654-N2</t>
    <phoneticPr fontId="1"/>
  </si>
  <si>
    <t>D-674ﾊﾌﾞ ﾌﾛﾝﾄ ｱｸｽﾙ</t>
    <phoneticPr fontId="1"/>
  </si>
  <si>
    <t>A771ｷﾔﾘﾔ ﾃﾞｲﾌｱﾚﾝｼﾔﾙ</t>
    <phoneticPr fontId="1"/>
  </si>
  <si>
    <t xml:space="preserve">B15-1ｼ-ﾄﾊﾞﾙﾌﾞ ｲﾝﾃ-ｸ </t>
    <phoneticPr fontId="1"/>
  </si>
  <si>
    <t>A843ｷﾔﾘﾔ ﾃﾞｲﾌｱﾚﾝｼﾔﾙ       99/8ｳﾁｷﾘ</t>
    <phoneticPr fontId="1"/>
  </si>
  <si>
    <t>A5018-N2</t>
    <phoneticPr fontId="1"/>
  </si>
  <si>
    <t>A-844ｷﾔﾘﾔ ﾃﾞｲﾌｱﾚﾝｼﾔﾙ</t>
    <phoneticPr fontId="1"/>
  </si>
  <si>
    <t>A-845ｷﾔﾘﾔ ﾃﾞｲﾌｱﾚﾝｼﾔﾙ</t>
    <phoneticPr fontId="1"/>
  </si>
  <si>
    <t>DS-850ﾏﾆﾎ-ﾙﾄﾞ ｴｷｿﾞ-ｽﾄ</t>
    <phoneticPr fontId="1"/>
  </si>
  <si>
    <t>D-852ｱ-ﾑ ｽﾃｱﾘﾝｸﾞ ｾﾝﾀ-</t>
    <phoneticPr fontId="1"/>
  </si>
  <si>
    <t>A8007-N2</t>
    <phoneticPr fontId="1"/>
  </si>
  <si>
    <t>DS-884ｹｰｽ EX ﾏﾆﾎｰﾙﾄﾞ NO.1 :03/3Eｳﾁｷﾘ</t>
    <phoneticPr fontId="1"/>
  </si>
  <si>
    <t>DS-705ﾏﾆﾎｰﾙﾄﾞ EX (DS705) ｶﾀM0411ﾍﾝｺｳ</t>
    <phoneticPr fontId="1"/>
  </si>
  <si>
    <t>DS-923ﾏﾆﾎｰﾙﾄﾞ EX (DS923)   98/11ｳﾁｷﾘ</t>
    <phoneticPr fontId="1"/>
  </si>
  <si>
    <t>D-927ﾊﾌﾞﾌﾛﾝﾄ,ｱｸｽﾙ</t>
    <phoneticPr fontId="1"/>
  </si>
  <si>
    <t xml:space="preserve">A-928ｷｬﾘｱ ﾃﾞｨﾌｧﾚﾝｼｬﾙ </t>
    <phoneticPr fontId="1"/>
  </si>
  <si>
    <t>D-234ﾅｯｸﾙ ｽﾃｱﾘﾝｸﾞ ﾗｲﾄ</t>
    <phoneticPr fontId="1"/>
  </si>
  <si>
    <t>DS-969ｹｰｽ ｴｷｿﾞｰｽﾄ ﾏﾆﾎｰﾙﾄﾞ NO.1</t>
    <phoneticPr fontId="1"/>
  </si>
  <si>
    <t>DS-984ｹｰｽ ｴｷｿﾞｰｽﾄ ﾏﾆﾎｰﾙﾄﾞ NO.1</t>
    <phoneticPr fontId="1"/>
  </si>
  <si>
    <t>DS-996ｹｰｽEX ﾏﾆﾎｰﾙﾄﾞ NO1 (02.06ｳﾁｷﾘ)</t>
    <phoneticPr fontId="1"/>
  </si>
  <si>
    <t>A2623-N2</t>
    <phoneticPr fontId="1"/>
  </si>
  <si>
    <t>A-997ｹｰｽEX ﾏﾆﾎｰﾙﾄﾞ NO.2 (02.06ｳﾁｷﾘ)</t>
    <phoneticPr fontId="1"/>
  </si>
  <si>
    <t>A2626-N2</t>
    <phoneticPr fontId="1"/>
  </si>
  <si>
    <t>A-998ｹｰｽEX ﾏﾆﾎｰﾙﾄﾞ NO.2 (02.06ｳﾁｷﾘ)</t>
    <phoneticPr fontId="1"/>
  </si>
  <si>
    <t>KD-70ｹｰｽ ﾃﾞｨﾌｧﾚﾝｼｬﾙ (L)</t>
    <phoneticPr fontId="1"/>
  </si>
  <si>
    <t>D-1000ﾊﾌﾞ ﾌﾛﾝﾄ ｱｸｽﾙ</t>
    <phoneticPr fontId="1"/>
  </si>
  <si>
    <t>KA-6ｷｬﾘｱ ﾃﾞｨﾌｧﾚﾝｼｬﾙ ﾌﾛﾝﾄ</t>
    <phoneticPr fontId="1"/>
  </si>
  <si>
    <t>A5211-N2</t>
    <phoneticPr fontId="1"/>
  </si>
  <si>
    <t>KA-1ｷｬﾘｱﾃﾞｨﾌｧﾚﾝｼｬﾙ(ﾌﾛﾝﾄ) 99.10ｳﾁｷﾘ</t>
    <phoneticPr fontId="1"/>
  </si>
  <si>
    <t>KA-2ｷｬﾘｱ ﾃﾞｨﾌｧﾚﾝｼｬﾙ (ﾘｱ)</t>
    <phoneticPr fontId="1"/>
  </si>
  <si>
    <t>＊KA-4ｹｰｽ ﾄﾗﾝｽﾐｯｼｮﾝ</t>
    <phoneticPr fontId="1"/>
  </si>
  <si>
    <t>A4201-N2</t>
    <phoneticPr fontId="1"/>
  </si>
  <si>
    <t>ＨＴＯＰ</t>
    <phoneticPr fontId="1"/>
  </si>
  <si>
    <t>＊KA-5ｹｰｽ ﾄﾗﾝｽﾐｯｼｮﾝ</t>
    <phoneticPr fontId="1"/>
  </si>
  <si>
    <t>A1010ｷｬﾘｱ D/F             98/11ｳﾁｷﾘ</t>
    <phoneticPr fontId="1"/>
  </si>
  <si>
    <t>DS-1012ﾏﾆﾎｰﾙﾄﾞ EX NO.2 (01.11ｳﾁｷﾘ)</t>
    <phoneticPr fontId="1"/>
  </si>
  <si>
    <t>＊KC141ﾌﾞﾛｯｸｼﾘﾝﾀﾞｰ</t>
    <phoneticPr fontId="1"/>
  </si>
  <si>
    <t>KC142ﾌﾞﾛｯｸｼﾘﾝﾀﾞｰ</t>
    <phoneticPr fontId="1"/>
  </si>
  <si>
    <t>DS-1014ｴﾙﾎﾞ ﾀｰﾋﾞﾝ ｱｳﾄﾚｯﾄ    98/07ｳﾁｷﾘ</t>
    <phoneticPr fontId="1"/>
  </si>
  <si>
    <t>A2803-N2</t>
    <phoneticPr fontId="1"/>
  </si>
  <si>
    <t>DS-1016ﾏﾆﾎｰﾙﾄﾞ ｴｷｿﾞｰｽﾄ  01/6ﾌｯｶﾂ</t>
    <phoneticPr fontId="1"/>
  </si>
  <si>
    <t>A2605-N2</t>
    <phoneticPr fontId="1"/>
  </si>
  <si>
    <t>VD267ﾅｯｸﾙ ｽﾃｱﾘﾝｸﾞ (R)</t>
    <phoneticPr fontId="1"/>
  </si>
  <si>
    <t>A7107-N2</t>
    <phoneticPr fontId="1"/>
  </si>
  <si>
    <t>VC295ﾄﾞﾗﾑ ﾌﾞﾚｰｷ          (03/9ｳﾁｷﾘ)</t>
    <phoneticPr fontId="1"/>
  </si>
  <si>
    <t>DS-1025ﾏﾆﾎｰﾙﾄﾞ EX</t>
    <phoneticPr fontId="1"/>
  </si>
  <si>
    <t>DS-1026ｹｰｽ EX ﾏﾆﾎｰﾙﾄﾞ NO.1</t>
    <phoneticPr fontId="1"/>
  </si>
  <si>
    <t>DS-1027ｹｰｽ EX ﾏﾆﾎｰﾙﾄﾞ NO.1  98/08ｳﾁｷﾘ</t>
    <phoneticPr fontId="1"/>
  </si>
  <si>
    <t>DS-1030ｴﾙﾎﾞ ﾀｰﾋﾞﾝ ｱｳﾄﾚｯﾄ (01.12ｳﾁｷﾘ)</t>
    <phoneticPr fontId="1"/>
  </si>
  <si>
    <t>A2812-N2</t>
    <phoneticPr fontId="1"/>
  </si>
  <si>
    <t>A1032ﾏﾆﾎｰﾙﾄﾞ ｴｷｿﾞｰｽﾄ</t>
    <phoneticPr fontId="1"/>
  </si>
  <si>
    <t>A2608-N2</t>
    <phoneticPr fontId="1"/>
  </si>
  <si>
    <t>＊KC143ﾍｯﾄﾞ ｼﾘﾝﾀﾞｰ</t>
    <phoneticPr fontId="1"/>
  </si>
  <si>
    <t>A0001-N2</t>
    <phoneticPr fontId="1"/>
  </si>
  <si>
    <t>KC143ジャケ・タペット</t>
    <phoneticPr fontId="1"/>
  </si>
  <si>
    <t>ＨＤ516</t>
    <phoneticPr fontId="1"/>
  </si>
  <si>
    <t>ＴＨ-ＨＧ</t>
    <phoneticPr fontId="1"/>
  </si>
  <si>
    <t>KC143ポート（Ｅ071）</t>
    <phoneticPr fontId="1"/>
  </si>
  <si>
    <t>DS1050ｹｰｽ EX ﾏﾆﾎｰﾙﾄﾞ NO.1</t>
    <phoneticPr fontId="1"/>
  </si>
  <si>
    <t>DS1056ﾏﾆﾎｰﾙﾄﾞ ｴｷｿﾞｰｽﾄ     02/10 ｳﾁｷﾘ</t>
    <phoneticPr fontId="1"/>
  </si>
  <si>
    <t>DS1063ﾏﾆﾎｰﾙﾄﾞ ｴｷｿﾞｰｽﾄ      98/10ｳﾁｷﾘ</t>
    <phoneticPr fontId="1"/>
  </si>
  <si>
    <t>A1111ｷｬﾘﾔ ﾃﾞｨﾌｧﾚﾝｼｬﾙ</t>
    <phoneticPr fontId="1"/>
  </si>
  <si>
    <t>X570ﾌﾗﾝｼﾞﾄﾗﾝｽﾌｧ ｱｳﾄﾌﾟｯﾄ(03.9ｶﾀｲｶﾝ)</t>
    <phoneticPr fontId="1"/>
  </si>
  <si>
    <t>A4601-N2</t>
    <phoneticPr fontId="1"/>
  </si>
  <si>
    <t>KA71ｷｬﾘﾔ ﾃﾞｨﾌｧﾚﾝｼｬﾙ</t>
    <phoneticPr fontId="1"/>
  </si>
  <si>
    <t>DS1108ﾏﾆﾎｰﾙﾄﾞ ｴｷｿﾞｰｽﾄ</t>
    <phoneticPr fontId="1"/>
  </si>
  <si>
    <t>A2607-N2</t>
    <phoneticPr fontId="1"/>
  </si>
  <si>
    <t>A1120ｷｬﾘﾔ ﾃﾞｨﾌｧﾚﾝｼｬﾙ</t>
    <phoneticPr fontId="1"/>
  </si>
  <si>
    <t>A5007-N2</t>
    <phoneticPr fontId="1"/>
  </si>
  <si>
    <t>DS1121ｴﾙﾎﾞﾀｰﾋﾞﾝ ｱｳﾄﾚｯﾄ 01/9ｳﾁｷﾘ</t>
    <phoneticPr fontId="1"/>
  </si>
  <si>
    <t>KA302ｷｬﾘﾔ ﾃﾞｨﾌｧﾚﾝｼｬﾙ</t>
    <phoneticPr fontId="1"/>
  </si>
  <si>
    <t>KDS500ﾏﾆﾎｰﾙﾄﾞ ｴｷｿﾞｰｽﾄ</t>
    <phoneticPr fontId="1"/>
  </si>
  <si>
    <t>KC313ﾌﾞﾛｯｸ ｼﾘﾝﾀﾞｰ</t>
    <phoneticPr fontId="1"/>
  </si>
  <si>
    <t>KA421ﾊﾌﾞｸﾗﾝｸｼｬﾌﾄﾌﾟｰﾘｰ(AVSﾖﾘｲｶﾝ00/12</t>
    <phoneticPr fontId="1"/>
  </si>
  <si>
    <t>A1527-N2</t>
    <phoneticPr fontId="1"/>
  </si>
  <si>
    <t>KA420ﾊﾌﾞｸﾗﾝｸｼｬﾌﾄ ﾌﾟｰﾘｰ (00/12APKﾍ)</t>
    <phoneticPr fontId="1"/>
  </si>
  <si>
    <t>A1526-N2</t>
    <phoneticPr fontId="1"/>
  </si>
  <si>
    <t>KA270ﾊｳｼﾞﾝｸﾞﾌﾗｲﾎｲﾙ (ｿｻﾞｲ)</t>
    <phoneticPr fontId="1"/>
  </si>
  <si>
    <t>A0006-N2</t>
    <phoneticPr fontId="1"/>
  </si>
  <si>
    <t>KC422ﾌﾞﾛｯｸ ｼﾘﾝﾀﾞｰ</t>
    <phoneticPr fontId="1"/>
  </si>
  <si>
    <t>DS1163ﾏﾆﾎｰﾙﾄﾞｴｷｿﾞｰｽﾄ</t>
    <phoneticPr fontId="1"/>
  </si>
  <si>
    <t>A2611-N2</t>
    <phoneticPr fontId="1"/>
  </si>
  <si>
    <t>DS1142ﾏﾆﾎｰﾙﾄﾞ ｴｷｿﾞｰｽﾄ</t>
    <phoneticPr fontId="1"/>
  </si>
  <si>
    <t>A2613-N2</t>
    <phoneticPr fontId="1"/>
  </si>
  <si>
    <t>DS1150ｹｰｽEX ﾏﾆﾎｰﾙﾄﾞ NO2 (02.06ｳﾁｷﾘ)</t>
    <phoneticPr fontId="1"/>
  </si>
  <si>
    <t>C335ﾄﾞﾗﾑ ﾌﾞﾚｰｷ (4WD) ABS (M5038)C1188</t>
    <phoneticPr fontId="1"/>
  </si>
  <si>
    <t>KDS600ﾏﾆﾎｰﾙﾄﾞ ｴｷｿﾞｰｽﾄ</t>
    <phoneticPr fontId="1"/>
  </si>
  <si>
    <t>A2612-N2</t>
    <phoneticPr fontId="1"/>
  </si>
  <si>
    <t>DI1155ｴﾙﾎﾞﾀｰﾋﾞﾝ ｱｳﾄ ﾚｯﾄ</t>
    <phoneticPr fontId="1"/>
  </si>
  <si>
    <t>A2619－N2</t>
    <phoneticPr fontId="1"/>
  </si>
  <si>
    <t>DI1159ｴﾙﾎﾞﾀｰﾋﾞﾝ ｱｳﾄﾚｯﾄ</t>
    <phoneticPr fontId="1"/>
  </si>
  <si>
    <t>DS1160ｴﾙﾎﾞﾀｰﾋﾞﾝ O/L</t>
    <phoneticPr fontId="1"/>
  </si>
  <si>
    <t>A2804-N2</t>
    <phoneticPr fontId="1"/>
  </si>
  <si>
    <t>A1162ｹｰｽｴｷｿﾞｰｽﾄﾏﾆﾎｰﾙﾄﾞ NO2</t>
    <phoneticPr fontId="1"/>
  </si>
  <si>
    <t>A2617-N2</t>
    <phoneticPr fontId="1"/>
  </si>
  <si>
    <t>D1170ｱｰﾑｽﾃｱﾘﾝｸﾞ ｾﾝﾀｰ</t>
    <phoneticPr fontId="1"/>
  </si>
  <si>
    <t>A8003-N2</t>
    <phoneticPr fontId="1"/>
  </si>
  <si>
    <t>＊KC454ﾌﾞﾛｯｸｼﾘﾝﾀﾞｰ(KC142 ｷｼｭﾍﾝｺｳﾋﾝ)</t>
    <phoneticPr fontId="1"/>
  </si>
  <si>
    <t>＊KC455ﾌﾞﾛｯｸｼﾘﾝﾀﾞｰ(KC313 ｷｼｭﾍﾝｺｳﾋﾝ)</t>
    <phoneticPr fontId="1"/>
  </si>
  <si>
    <t>A1165ｷｬﾘﾔ D/F</t>
    <phoneticPr fontId="1"/>
  </si>
  <si>
    <t>A5011-N2</t>
    <phoneticPr fontId="1"/>
  </si>
  <si>
    <t>DS4461ｹｰｽｴｷｿﾞｰｽﾄ ﾏﾆﾎｰﾙﾄﾞ NO.2</t>
    <phoneticPr fontId="1"/>
  </si>
  <si>
    <t>KD241ｾﾞﾝﾀﾞﾝ ｷﾞﾔｰ ﾊｳｼﾞﾝｸﾞ (R)</t>
    <phoneticPr fontId="1"/>
  </si>
  <si>
    <t>KD240ｺｳﾀﾞﾝ ｷﾞﾔｰ ﾊｳｼﾞﾝｸﾞ (R)</t>
    <phoneticPr fontId="1"/>
  </si>
  <si>
    <t>C403　DS-22,PS-26Dｶﾑｼﾞｸ ｳｹ(2)ｼﾀ A-18(Z60-46)146</t>
    <phoneticPr fontId="1"/>
  </si>
  <si>
    <t>D1133   PL-24ｷﾕｳｷ ﾍﾞﾝﾜﾝ (1)     H-3  164</t>
    <phoneticPr fontId="1"/>
  </si>
  <si>
    <t>D420   PL-24ｷﾕｳｷ ﾍﾞﾝﾜﾝ (2)     H-4  165</t>
    <phoneticPr fontId="1"/>
  </si>
  <si>
    <t>＊D424    PL-24ﾊｲｷ ﾍﾞﾝﾜﾝ          H-2  166</t>
    <phoneticPr fontId="1"/>
  </si>
  <si>
    <t>KC506  DS-32ﾍﾞﾝﾜﾝｼﾞｸ ﾎﾙﾀﾞ-     K-19 224</t>
    <phoneticPr fontId="1"/>
  </si>
  <si>
    <t>D1042(DL32)ｶｲﾃﾝﾍﾞﾝﾌﾀ -D       Q-19</t>
    <phoneticPr fontId="1"/>
  </si>
  <si>
    <t>ＨＪ38</t>
    <phoneticPr fontId="1"/>
  </si>
  <si>
    <t>＊DK-20 ﾋﾟｽﾄﾝ - 3 (ｶﾅｶﾞﾀ)   1SET</t>
    <phoneticPr fontId="1"/>
  </si>
  <si>
    <t>DK-20 No.2</t>
    <phoneticPr fontId="1"/>
  </si>
  <si>
    <t>DK-20No.3</t>
    <phoneticPr fontId="1"/>
  </si>
  <si>
    <t>DK-20 No.4</t>
    <phoneticPr fontId="1"/>
  </si>
  <si>
    <t>DK-20 No.5</t>
    <phoneticPr fontId="1"/>
  </si>
  <si>
    <t>DK-20ｶﾝｾｲ ｴﾝﾊﾞﾝ N=109 ﾊﾔｶﾜ</t>
    <phoneticPr fontId="1"/>
  </si>
  <si>
    <t>ＴＴＫ</t>
    <phoneticPr fontId="1"/>
  </si>
  <si>
    <t>60004-N2</t>
    <phoneticPr fontId="1"/>
  </si>
  <si>
    <t>チィルカテストピース</t>
    <phoneticPr fontId="1"/>
  </si>
  <si>
    <t>60003-N2</t>
    <phoneticPr fontId="1"/>
  </si>
  <si>
    <t>＊DS28CHセット</t>
    <phoneticPr fontId="1"/>
  </si>
  <si>
    <t>（KC85)DS26Aハイキベンバコ</t>
    <phoneticPr fontId="1"/>
  </si>
  <si>
    <t>ＮＹＨ</t>
    <phoneticPr fontId="1"/>
  </si>
  <si>
    <t>*DL28CHセット</t>
    <phoneticPr fontId="1"/>
  </si>
  <si>
    <t>DL-28DS－２８ｼﾘﾝﾀﾞ-ﾍﾂﾄﾞ　　　　　　T.B</t>
    <phoneticPr fontId="1"/>
  </si>
  <si>
    <t>*KDI589セット</t>
    <phoneticPr fontId="1"/>
  </si>
  <si>
    <t>KDI589ヨセ</t>
    <phoneticPr fontId="1"/>
  </si>
  <si>
    <t>KDI591</t>
    <phoneticPr fontId="1"/>
  </si>
  <si>
    <t>A3705-N2</t>
    <phoneticPr fontId="1"/>
  </si>
  <si>
    <t>KD590</t>
    <phoneticPr fontId="1"/>
  </si>
  <si>
    <t>A2807-N2</t>
    <phoneticPr fontId="1"/>
  </si>
  <si>
    <t>KDS592</t>
    <phoneticPr fontId="1"/>
  </si>
  <si>
    <t>KD593</t>
    <phoneticPr fontId="1"/>
  </si>
  <si>
    <t>A2806-N2</t>
    <phoneticPr fontId="1"/>
  </si>
  <si>
    <t>VC1401(DC401)ﾄﾞﾗﾑﾌﾞﾚｰｷ</t>
    <phoneticPr fontId="1"/>
  </si>
  <si>
    <t>＊KDI604セット</t>
    <phoneticPr fontId="1"/>
  </si>
  <si>
    <t>A2621-N2</t>
    <phoneticPr fontId="1"/>
  </si>
  <si>
    <t>TKBA0679</t>
    <phoneticPr fontId="1"/>
  </si>
  <si>
    <t>ＭＳＲＴ</t>
    <phoneticPr fontId="1"/>
  </si>
  <si>
    <t>ＫＣ611①</t>
    <phoneticPr fontId="1"/>
  </si>
  <si>
    <t>ＫＣ611②</t>
    <phoneticPr fontId="1"/>
  </si>
  <si>
    <t>Di1307</t>
    <phoneticPr fontId="1"/>
  </si>
  <si>
    <t>A2805-N2</t>
    <phoneticPr fontId="1"/>
  </si>
  <si>
    <t>A2615-N2</t>
    <phoneticPr fontId="1"/>
  </si>
  <si>
    <t>A2601-N2</t>
    <phoneticPr fontId="1"/>
  </si>
  <si>
    <t>TH54</t>
    <phoneticPr fontId="1"/>
  </si>
  <si>
    <t>DD403</t>
    <phoneticPr fontId="1"/>
  </si>
  <si>
    <t>A7307-N2</t>
    <phoneticPr fontId="1"/>
  </si>
  <si>
    <t>A1311ﾊﾌﾞﾘﾔｱｸｽﾙ</t>
    <phoneticPr fontId="1"/>
  </si>
  <si>
    <t>DP25A</t>
    <phoneticPr fontId="1"/>
  </si>
  <si>
    <t>A1310ﾊﾌﾞﾌﾛﾝﾄｱｸｽﾙ</t>
    <phoneticPr fontId="1"/>
  </si>
  <si>
    <t>A7652-N2</t>
    <phoneticPr fontId="1"/>
  </si>
  <si>
    <t>ＫＡ619</t>
    <phoneticPr fontId="1"/>
  </si>
  <si>
    <t>A1528-N2</t>
    <phoneticPr fontId="1"/>
  </si>
  <si>
    <t>D310(A261)カバーディファレンシャル主芯</t>
    <rPh sb="22" eb="23">
      <t>オモ</t>
    </rPh>
    <rPh sb="23" eb="24">
      <t>シン</t>
    </rPh>
    <phoneticPr fontId="1"/>
  </si>
  <si>
    <t>A5601-N2</t>
    <phoneticPr fontId="1"/>
  </si>
  <si>
    <t>プーリー</t>
    <phoneticPr fontId="1"/>
  </si>
  <si>
    <t>KA620（ｶﾊﾞｰﾃﾞｨﾌｧﾚﾝｼｬﾙ）</t>
    <phoneticPr fontId="1"/>
  </si>
  <si>
    <t>A5602-N2</t>
    <phoneticPr fontId="1"/>
  </si>
  <si>
    <t>D807(アームステアリングセンター）</t>
    <phoneticPr fontId="1"/>
  </si>
  <si>
    <t>A8006-N2</t>
    <phoneticPr fontId="1"/>
  </si>
  <si>
    <t>KU30GSIｼﾘﾝﾀﾞｶﾊﾞｰ ﾎﾝﾀｲ (B-3)</t>
    <phoneticPr fontId="1"/>
  </si>
  <si>
    <t>D1047-N2</t>
    <phoneticPr fontId="1"/>
  </si>
  <si>
    <t>VA1393(ソリッド・ディスクブレーキ）</t>
    <phoneticPr fontId="1"/>
  </si>
  <si>
    <t>TK-806</t>
    <phoneticPr fontId="1"/>
  </si>
  <si>
    <t>A7729-N2</t>
    <phoneticPr fontId="1"/>
  </si>
  <si>
    <t>OH4A</t>
    <phoneticPr fontId="1"/>
  </si>
  <si>
    <t>Di1319マニホールドEXNO2</t>
    <phoneticPr fontId="1"/>
  </si>
  <si>
    <t>A2618-N2</t>
    <phoneticPr fontId="1"/>
  </si>
  <si>
    <t>Di1318マニ―ホールドＥＸNO1</t>
    <phoneticPr fontId="1"/>
  </si>
  <si>
    <t>A2616-N2</t>
    <phoneticPr fontId="1"/>
  </si>
  <si>
    <t>KA1322*ﾎﾞﾃﾞｨｵｲﾙﾎﾟﾝプｾｯﾄ</t>
    <phoneticPr fontId="1"/>
  </si>
  <si>
    <t>A4403-N2</t>
    <phoneticPr fontId="1"/>
  </si>
  <si>
    <t>MT-80B</t>
    <phoneticPr fontId="1"/>
  </si>
  <si>
    <t>KD310ｼﾞｮｲﾝﾄ　ｹｰｽ（Ｌ，R)</t>
    <phoneticPr fontId="1"/>
  </si>
  <si>
    <t>KD634ﾌﾛﾝﾄｷﾞﾔﾎﾞｯｸｽ（Ｒ）ｾｯﾄ</t>
    <phoneticPr fontId="1"/>
  </si>
  <si>
    <t>KD635ﾌﾛﾝﾄｷﾞﾔﾎﾞｯｸｽ（Ｌ）ｾｯﾄ</t>
    <phoneticPr fontId="1"/>
  </si>
  <si>
    <t>KB34ｼﾘﾝﾀﾞｰﾍｯﾄﾞｾｯﾄ</t>
    <phoneticPr fontId="1"/>
  </si>
  <si>
    <t>F0100-N2</t>
    <phoneticPr fontId="1"/>
  </si>
  <si>
    <t>KB34ｼﾘﾝﾀﾞｰﾍｯﾄﾞｼﾞｬｹ</t>
    <phoneticPr fontId="1"/>
  </si>
  <si>
    <t>WJ-50A</t>
    <phoneticPr fontId="1"/>
  </si>
  <si>
    <t>DK20ピストン噴霧角137°</t>
    <rPh sb="8" eb="10">
      <t>フンム</t>
    </rPh>
    <rPh sb="10" eb="11">
      <t>カク</t>
    </rPh>
    <phoneticPr fontId="1"/>
  </si>
  <si>
    <t>KC644 LOポンプ</t>
    <phoneticPr fontId="1"/>
  </si>
  <si>
    <t>DC405ドラムブレーキ</t>
    <phoneticPr fontId="1"/>
  </si>
  <si>
    <t>D0136-N2</t>
    <phoneticPr fontId="1"/>
  </si>
  <si>
    <t>＊DK-20Ｚｼﾘﾝﾀﾞｰﾍｯﾄﾞ</t>
    <phoneticPr fontId="1"/>
  </si>
  <si>
    <t>DK-20Ｚタペット</t>
    <phoneticPr fontId="1"/>
  </si>
  <si>
    <t>＊DK-20Eｼﾘﾝﾀﾞｰﾍｯﾄﾞ</t>
    <phoneticPr fontId="1"/>
  </si>
  <si>
    <t>D1052-N2</t>
    <phoneticPr fontId="1"/>
  </si>
  <si>
    <t>DK-20Eタペット</t>
    <phoneticPr fontId="1"/>
  </si>
  <si>
    <t>＊5DK-20Cｼﾘﾝﾀﾞｰﾍｯﾄﾞ (ﾅｶｺﾞﾂｹｶｴｹﾝﾖｳ)</t>
    <phoneticPr fontId="1"/>
  </si>
  <si>
    <t>5DK-20Cタペット</t>
    <phoneticPr fontId="1"/>
  </si>
  <si>
    <t>Di1328 エルボタービン</t>
    <phoneticPr fontId="1"/>
  </si>
  <si>
    <t>A2808-N2</t>
    <phoneticPr fontId="1"/>
  </si>
  <si>
    <t>KD650 逆転リンク</t>
    <phoneticPr fontId="1"/>
  </si>
  <si>
    <t>D7439-N2</t>
    <phoneticPr fontId="1"/>
  </si>
  <si>
    <t>P0138-N2</t>
    <phoneticPr fontId="1"/>
  </si>
  <si>
    <t>S-30D</t>
    <phoneticPr fontId="1"/>
  </si>
  <si>
    <t>※DE-18(DX-6)ピストンタイセット</t>
    <phoneticPr fontId="1"/>
  </si>
  <si>
    <t>DE-18ピストンタイ　主</t>
    <rPh sb="12" eb="13">
      <t>オモ</t>
    </rPh>
    <phoneticPr fontId="1"/>
  </si>
  <si>
    <t>DE-18ピストンタイ　寄</t>
    <rPh sb="12" eb="13">
      <t>ヨ</t>
    </rPh>
    <phoneticPr fontId="1"/>
  </si>
  <si>
    <t>※DK26ピストンタイ　セット</t>
    <phoneticPr fontId="1"/>
  </si>
  <si>
    <t>P0143-N2</t>
    <phoneticPr fontId="1"/>
  </si>
  <si>
    <t>※DK-28ピストンタイ　セット</t>
    <phoneticPr fontId="1"/>
  </si>
  <si>
    <t>P0144-N2</t>
    <phoneticPr fontId="1"/>
  </si>
  <si>
    <t>※DK20ピストンタイ　セット</t>
    <phoneticPr fontId="1"/>
  </si>
  <si>
    <t>P0142-N2</t>
    <phoneticPr fontId="1"/>
  </si>
  <si>
    <t>KA667　ボディオイルポンプセット</t>
    <phoneticPr fontId="1"/>
  </si>
  <si>
    <t>MJ70R</t>
    <phoneticPr fontId="1"/>
  </si>
  <si>
    <t>A4407-N2</t>
    <phoneticPr fontId="1"/>
  </si>
  <si>
    <t>THAG</t>
    <phoneticPr fontId="1"/>
  </si>
  <si>
    <t>MJ-70R</t>
    <phoneticPr fontId="1"/>
  </si>
  <si>
    <t>DS851エルボタービン</t>
    <phoneticPr fontId="1"/>
  </si>
  <si>
    <t>A1811-N2</t>
    <phoneticPr fontId="1"/>
  </si>
  <si>
    <t>※KC671　ブロックシリンダーセット</t>
    <phoneticPr fontId="1"/>
  </si>
  <si>
    <t>26.89（53.78）</t>
    <phoneticPr fontId="1"/>
  </si>
  <si>
    <t>A0206-N2</t>
    <phoneticPr fontId="1"/>
  </si>
  <si>
    <t>TW54S</t>
    <phoneticPr fontId="1"/>
  </si>
  <si>
    <t>CV1335（K2948)</t>
    <phoneticPr fontId="1"/>
  </si>
  <si>
    <t>MJ72W</t>
    <phoneticPr fontId="1"/>
  </si>
  <si>
    <t>G0036-N2</t>
    <phoneticPr fontId="1"/>
  </si>
  <si>
    <t>KHB672（K3023)セット</t>
    <phoneticPr fontId="1"/>
  </si>
  <si>
    <t>G0042-N2</t>
    <phoneticPr fontId="1"/>
  </si>
  <si>
    <t>KHB672（K3025)小芯</t>
    <rPh sb="13" eb="14">
      <t>コ</t>
    </rPh>
    <rPh sb="14" eb="15">
      <t>シン</t>
    </rPh>
    <phoneticPr fontId="1"/>
  </si>
  <si>
    <t>C1336(K2942)</t>
    <phoneticPr fontId="1"/>
  </si>
  <si>
    <t>G0037-N2</t>
    <phoneticPr fontId="1"/>
  </si>
  <si>
    <t>KHB673(K3292)</t>
    <phoneticPr fontId="1"/>
  </si>
  <si>
    <t>G0043-N2</t>
    <phoneticPr fontId="1"/>
  </si>
  <si>
    <t>C1339(K1714)</t>
    <phoneticPr fontId="1"/>
  </si>
  <si>
    <t>G0040-N2</t>
    <phoneticPr fontId="1"/>
  </si>
  <si>
    <t>シェルネックコア</t>
    <phoneticPr fontId="1"/>
  </si>
  <si>
    <t>資材扱い</t>
    <rPh sb="0" eb="2">
      <t>シザイ</t>
    </rPh>
    <rPh sb="2" eb="3">
      <t>アツカ</t>
    </rPh>
    <phoneticPr fontId="1"/>
  </si>
  <si>
    <t>KHB674(K3113)</t>
    <phoneticPr fontId="1"/>
  </si>
  <si>
    <t>G0045-N2</t>
    <phoneticPr fontId="1"/>
  </si>
  <si>
    <t>C1341</t>
    <phoneticPr fontId="1"/>
  </si>
  <si>
    <t>C1342（K1373）</t>
    <phoneticPr fontId="1"/>
  </si>
  <si>
    <t>G0047-N2</t>
    <phoneticPr fontId="1"/>
  </si>
  <si>
    <t>両面ブロー</t>
    <rPh sb="0" eb="2">
      <t>リョウメン</t>
    </rPh>
    <phoneticPr fontId="1"/>
  </si>
  <si>
    <t>飯塚</t>
    <rPh sb="0" eb="2">
      <t>イイツカ</t>
    </rPh>
    <phoneticPr fontId="1"/>
  </si>
  <si>
    <t>山岡</t>
    <rPh sb="0" eb="2">
      <t>ヤマオカ</t>
    </rPh>
    <phoneticPr fontId="1"/>
  </si>
  <si>
    <t>※年度月度はこのシートにのみ入力</t>
    <rPh sb="1" eb="2">
      <t>ネン</t>
    </rPh>
    <rPh sb="2" eb="3">
      <t>ド</t>
    </rPh>
    <rPh sb="3" eb="4">
      <t>ガツ</t>
    </rPh>
    <rPh sb="4" eb="5">
      <t>ド</t>
    </rPh>
    <rPh sb="14" eb="16">
      <t>ニュウリョク</t>
    </rPh>
    <phoneticPr fontId="1"/>
  </si>
  <si>
    <t>マシン</t>
    <phoneticPr fontId="1"/>
  </si>
  <si>
    <t>人</t>
    <rPh sb="0" eb="1">
      <t>ヒト</t>
    </rPh>
    <phoneticPr fontId="1"/>
  </si>
  <si>
    <t>機番</t>
    <rPh sb="0" eb="2">
      <t>キバン</t>
    </rPh>
    <phoneticPr fontId="1"/>
  </si>
  <si>
    <t>機種</t>
    <rPh sb="0" eb="2">
      <t>キシュ</t>
    </rPh>
    <phoneticPr fontId="1"/>
  </si>
  <si>
    <t>ショット
数</t>
    <rPh sb="5" eb="6">
      <t>スウ</t>
    </rPh>
    <phoneticPr fontId="1"/>
  </si>
  <si>
    <t>良品数</t>
    <rPh sb="0" eb="2">
      <t>リョウヒン</t>
    </rPh>
    <rPh sb="2" eb="3">
      <t>スウ</t>
    </rPh>
    <phoneticPr fontId="1"/>
  </si>
  <si>
    <t>不良数</t>
    <rPh sb="0" eb="2">
      <t>フリョウ</t>
    </rPh>
    <rPh sb="2" eb="3">
      <t>スウ</t>
    </rPh>
    <phoneticPr fontId="1"/>
  </si>
  <si>
    <t>稼働
時間</t>
    <rPh sb="0" eb="1">
      <t>カセギ</t>
    </rPh>
    <rPh sb="1" eb="2">
      <t>ハタラキ</t>
    </rPh>
    <rPh sb="3" eb="5">
      <t>ジカン</t>
    </rPh>
    <phoneticPr fontId="1"/>
  </si>
  <si>
    <t>生産
時間</t>
    <rPh sb="0" eb="2">
      <t>セイサン</t>
    </rPh>
    <rPh sb="3" eb="5">
      <t>ジカン</t>
    </rPh>
    <phoneticPr fontId="1"/>
  </si>
  <si>
    <t>始業
作業</t>
    <phoneticPr fontId="1"/>
  </si>
  <si>
    <t>金型
交換</t>
    <rPh sb="0" eb="2">
      <t>カナガタ</t>
    </rPh>
    <rPh sb="3" eb="5">
      <t>コウカン</t>
    </rPh>
    <phoneticPr fontId="1"/>
  </si>
  <si>
    <t>昇温
待ち</t>
    <phoneticPr fontId="1"/>
  </si>
  <si>
    <t>型交換
回数</t>
    <phoneticPr fontId="1"/>
  </si>
  <si>
    <t>型調整</t>
    <rPh sb="0" eb="1">
      <t>カタ</t>
    </rPh>
    <rPh sb="1" eb="3">
      <t>チョウセイ</t>
    </rPh>
    <phoneticPr fontId="1"/>
  </si>
  <si>
    <t>故障
停止</t>
    <rPh sb="0" eb="2">
      <t>コショウ</t>
    </rPh>
    <rPh sb="3" eb="5">
      <t>テイシ</t>
    </rPh>
    <phoneticPr fontId="1"/>
  </si>
  <si>
    <t>終了
作業</t>
    <phoneticPr fontId="1"/>
  </si>
  <si>
    <t>金型
清掃</t>
    <rPh sb="0" eb="2">
      <t>カナガタ</t>
    </rPh>
    <rPh sb="3" eb="5">
      <t>セイソウ</t>
    </rPh>
    <phoneticPr fontId="1"/>
  </si>
  <si>
    <t>砂使用量（ｔ）</t>
    <rPh sb="0" eb="1">
      <t>スナ</t>
    </rPh>
    <rPh sb="1" eb="3">
      <t>シヨウ</t>
    </rPh>
    <rPh sb="3" eb="4">
      <t>リョウ</t>
    </rPh>
    <phoneticPr fontId="1"/>
  </si>
  <si>
    <t>生産
金額</t>
    <rPh sb="0" eb="2">
      <t>セイサン</t>
    </rPh>
    <rPh sb="3" eb="5">
      <t>キンガク</t>
    </rPh>
    <phoneticPr fontId="1"/>
  </si>
  <si>
    <t>不良
金額</t>
    <rPh sb="0" eb="2">
      <t>フリョウ</t>
    </rPh>
    <rPh sb="3" eb="5">
      <t>キンガク</t>
    </rPh>
    <phoneticPr fontId="1"/>
  </si>
  <si>
    <t>設備
負荷率</t>
    <rPh sb="0" eb="2">
      <t>セツビ</t>
    </rPh>
    <rPh sb="3" eb="5">
      <t>フカ</t>
    </rPh>
    <rPh sb="5" eb="6">
      <t>リツ</t>
    </rPh>
    <phoneticPr fontId="1"/>
  </si>
  <si>
    <t>設備
稼働率</t>
    <rPh sb="0" eb="2">
      <t>セツビ</t>
    </rPh>
    <rPh sb="3" eb="5">
      <t>カドウ</t>
    </rPh>
    <rPh sb="5" eb="6">
      <t>リツ</t>
    </rPh>
    <phoneticPr fontId="1"/>
  </si>
  <si>
    <t>労働
生産性</t>
    <rPh sb="0" eb="2">
      <t>ロウドウ</t>
    </rPh>
    <rPh sb="3" eb="6">
      <t>セイサンセイ</t>
    </rPh>
    <phoneticPr fontId="1"/>
  </si>
  <si>
    <t>（回）</t>
    <rPh sb="1" eb="2">
      <t>カイ</t>
    </rPh>
    <phoneticPr fontId="1"/>
  </si>
  <si>
    <t>（個）</t>
    <rPh sb="1" eb="2">
      <t>コ</t>
    </rPh>
    <phoneticPr fontId="1"/>
  </si>
  <si>
    <t>（HR)</t>
    <phoneticPr fontId="1"/>
  </si>
  <si>
    <t>（HR）</t>
    <phoneticPr fontId="1"/>
  </si>
  <si>
    <t>総量</t>
    <rPh sb="0" eb="2">
      <t>ソウリョウ</t>
    </rPh>
    <phoneticPr fontId="1"/>
  </si>
  <si>
    <t>良品</t>
    <rPh sb="0" eb="2">
      <t>リョウヒン</t>
    </rPh>
    <phoneticPr fontId="1"/>
  </si>
  <si>
    <t>不良</t>
    <rPh sb="0" eb="2">
      <t>フリョウ</t>
    </rPh>
    <phoneticPr fontId="1"/>
  </si>
  <si>
    <t>（千円）</t>
    <rPh sb="1" eb="3">
      <t>センエン</t>
    </rPh>
    <phoneticPr fontId="1"/>
  </si>
  <si>
    <t>（％）</t>
    <phoneticPr fontId="1"/>
  </si>
  <si>
    <t>（円/ｈｒ）</t>
    <rPh sb="1" eb="2">
      <t>エン</t>
    </rPh>
    <phoneticPr fontId="1"/>
  </si>
  <si>
    <t>DP25A</t>
  </si>
  <si>
    <t>KD687(RMケーシング）</t>
    <phoneticPr fontId="1"/>
  </si>
  <si>
    <t>G5047-A1</t>
    <phoneticPr fontId="1"/>
  </si>
  <si>
    <t>製造管理（受注・工程管理等）</t>
    <rPh sb="0" eb="2">
      <t>セイゾウ</t>
    </rPh>
    <rPh sb="2" eb="4">
      <t>カンリ</t>
    </rPh>
    <rPh sb="5" eb="7">
      <t>ジュチュウ</t>
    </rPh>
    <rPh sb="8" eb="10">
      <t>コウテイ</t>
    </rPh>
    <rPh sb="10" eb="12">
      <t>カンリ</t>
    </rPh>
    <rPh sb="12" eb="13">
      <t>トウ</t>
    </rPh>
    <phoneticPr fontId="1"/>
  </si>
  <si>
    <t>品質管理（初品ﾁｪｯｸ・帳票類管理等）</t>
    <rPh sb="0" eb="2">
      <t>ヒンシツ</t>
    </rPh>
    <rPh sb="2" eb="4">
      <t>カンリ</t>
    </rPh>
    <rPh sb="5" eb="6">
      <t>ショ</t>
    </rPh>
    <rPh sb="6" eb="7">
      <t>ヒン</t>
    </rPh>
    <rPh sb="12" eb="14">
      <t>チョウヒョウ</t>
    </rPh>
    <rPh sb="14" eb="15">
      <t>ルイ</t>
    </rPh>
    <rPh sb="15" eb="17">
      <t>カンリ</t>
    </rPh>
    <rPh sb="17" eb="18">
      <t>トウ</t>
    </rPh>
    <phoneticPr fontId="1"/>
  </si>
  <si>
    <t>製造補助（砂段取り・台車準備・型移動等）</t>
    <rPh sb="0" eb="2">
      <t>セイゾウ</t>
    </rPh>
    <rPh sb="2" eb="4">
      <t>ホジョ</t>
    </rPh>
    <rPh sb="5" eb="6">
      <t>スナ</t>
    </rPh>
    <rPh sb="6" eb="8">
      <t>ダンド</t>
    </rPh>
    <rPh sb="10" eb="12">
      <t>ダイシャ</t>
    </rPh>
    <rPh sb="12" eb="14">
      <t>ジュンビ</t>
    </rPh>
    <rPh sb="15" eb="16">
      <t>カタ</t>
    </rPh>
    <rPh sb="16" eb="18">
      <t>イドウ</t>
    </rPh>
    <rPh sb="18" eb="19">
      <t>トウ</t>
    </rPh>
    <phoneticPr fontId="1"/>
  </si>
  <si>
    <t>保全作業</t>
    <rPh sb="0" eb="2">
      <t>ホゼン</t>
    </rPh>
    <rPh sb="2" eb="4">
      <t>サギョウ</t>
    </rPh>
    <phoneticPr fontId="1"/>
  </si>
  <si>
    <t>出荷検査作業</t>
    <rPh sb="0" eb="2">
      <t>シュッカ</t>
    </rPh>
    <rPh sb="2" eb="4">
      <t>ケンサ</t>
    </rPh>
    <rPh sb="4" eb="6">
      <t>サギョウ</t>
    </rPh>
    <phoneticPr fontId="1"/>
  </si>
  <si>
    <t>在庫管理</t>
    <rPh sb="0" eb="2">
      <t>ザイコ</t>
    </rPh>
    <rPh sb="2" eb="4">
      <t>カンリ</t>
    </rPh>
    <phoneticPr fontId="1"/>
  </si>
  <si>
    <t>配送作業</t>
    <rPh sb="0" eb="2">
      <t>ハイソウ</t>
    </rPh>
    <rPh sb="2" eb="4">
      <t>サギョウ</t>
    </rPh>
    <phoneticPr fontId="1"/>
  </si>
  <si>
    <t>製造間接</t>
    <rPh sb="0" eb="2">
      <t>セイゾウ</t>
    </rPh>
    <rPh sb="2" eb="4">
      <t>カンセツ</t>
    </rPh>
    <phoneticPr fontId="1"/>
  </si>
  <si>
    <t>保全</t>
    <rPh sb="0" eb="2">
      <t>ホゼン</t>
    </rPh>
    <phoneticPr fontId="1"/>
  </si>
  <si>
    <t>出荷</t>
    <rPh sb="0" eb="2">
      <t>シュッカ</t>
    </rPh>
    <phoneticPr fontId="1"/>
  </si>
  <si>
    <t>事務</t>
    <rPh sb="0" eb="2">
      <t>ジム</t>
    </rPh>
    <phoneticPr fontId="1"/>
  </si>
  <si>
    <t>ﾕｰｻﾞｰ対応（ｸﾚｰﾑ・打ち合わせ等）</t>
    <rPh sb="5" eb="7">
      <t>タイオウ</t>
    </rPh>
    <rPh sb="13" eb="14">
      <t>ウ</t>
    </rPh>
    <rPh sb="15" eb="16">
      <t>ア</t>
    </rPh>
    <rPh sb="18" eb="19">
      <t>トウ</t>
    </rPh>
    <phoneticPr fontId="1"/>
  </si>
  <si>
    <t>会議・ﾐｰﾃｨﾝｸﾞ</t>
    <rPh sb="0" eb="2">
      <t>カイギ</t>
    </rPh>
    <phoneticPr fontId="1"/>
  </si>
  <si>
    <t>一般事務</t>
    <rPh sb="0" eb="2">
      <t>イッパン</t>
    </rPh>
    <rPh sb="2" eb="4">
      <t>ジム</t>
    </rPh>
    <phoneticPr fontId="1"/>
  </si>
  <si>
    <t>5S・QCを含む改善業務</t>
    <rPh sb="6" eb="7">
      <t>フク</t>
    </rPh>
    <rPh sb="8" eb="10">
      <t>カイゼン</t>
    </rPh>
    <rPh sb="10" eb="12">
      <t>ギョウム</t>
    </rPh>
    <phoneticPr fontId="1"/>
  </si>
  <si>
    <t>安全対策業務</t>
    <rPh sb="0" eb="2">
      <t>アンゼン</t>
    </rPh>
    <rPh sb="2" eb="4">
      <t>タイサク</t>
    </rPh>
    <rPh sb="4" eb="6">
      <t>ギョウム</t>
    </rPh>
    <phoneticPr fontId="1"/>
  </si>
  <si>
    <t>研修・見学等</t>
    <rPh sb="0" eb="2">
      <t>ケンシュウ</t>
    </rPh>
    <rPh sb="3" eb="5">
      <t>ケンガク</t>
    </rPh>
    <rPh sb="5" eb="6">
      <t>トウ</t>
    </rPh>
    <phoneticPr fontId="1"/>
  </si>
  <si>
    <t>製造間接</t>
  </si>
  <si>
    <t>保全</t>
  </si>
  <si>
    <t>出荷</t>
  </si>
  <si>
    <t>事務</t>
  </si>
  <si>
    <t>接着</t>
    <rPh sb="0" eb="2">
      <t>セッチャク</t>
    </rPh>
    <phoneticPr fontId="3"/>
  </si>
  <si>
    <t>接着</t>
    <rPh sb="0" eb="2">
      <t>セッチャク</t>
    </rPh>
    <phoneticPr fontId="1"/>
  </si>
  <si>
    <t>取出落下・欠け</t>
    <rPh sb="0" eb="1">
      <t>ト</t>
    </rPh>
    <rPh sb="1" eb="2">
      <t>ダ</t>
    </rPh>
    <rPh sb="2" eb="4">
      <t>ラッカ</t>
    </rPh>
    <rPh sb="5" eb="6">
      <t>カ</t>
    </rPh>
    <phoneticPr fontId="3"/>
  </si>
  <si>
    <t>取出落下
欠け</t>
    <rPh sb="0" eb="1">
      <t>ト</t>
    </rPh>
    <rPh sb="1" eb="2">
      <t>ダ</t>
    </rPh>
    <rPh sb="2" eb="4">
      <t>ラッカ</t>
    </rPh>
    <rPh sb="5" eb="6">
      <t>カ</t>
    </rPh>
    <phoneticPr fontId="3"/>
  </si>
  <si>
    <t xml:space="preserve"> 出雲中子工場　工程別集計表</t>
    <rPh sb="1" eb="3">
      <t>イズモ</t>
    </rPh>
    <rPh sb="3" eb="5">
      <t>ナカコ</t>
    </rPh>
    <rPh sb="5" eb="7">
      <t>コウジョウ</t>
    </rPh>
    <rPh sb="8" eb="10">
      <t>コウテイ</t>
    </rPh>
    <rPh sb="10" eb="11">
      <t>ベツ</t>
    </rPh>
    <rPh sb="11" eb="13">
      <t>シュウケイ</t>
    </rPh>
    <rPh sb="13" eb="14">
      <t>ヒョウ</t>
    </rPh>
    <phoneticPr fontId="1"/>
  </si>
  <si>
    <t>※2012年12月度～　総合職及び職長以外の技能職の作業時間集計を開始</t>
    <rPh sb="5" eb="6">
      <t>ネン</t>
    </rPh>
    <rPh sb="8" eb="10">
      <t>ガツド</t>
    </rPh>
    <rPh sb="12" eb="14">
      <t>ソウゴウ</t>
    </rPh>
    <rPh sb="14" eb="15">
      <t>ショク</t>
    </rPh>
    <rPh sb="15" eb="16">
      <t>オヨ</t>
    </rPh>
    <rPh sb="17" eb="19">
      <t>ショクチョウ</t>
    </rPh>
    <rPh sb="19" eb="21">
      <t>イガイ</t>
    </rPh>
    <rPh sb="22" eb="24">
      <t>ギノウ</t>
    </rPh>
    <rPh sb="24" eb="25">
      <t>ショク</t>
    </rPh>
    <rPh sb="26" eb="28">
      <t>サギョウ</t>
    </rPh>
    <rPh sb="28" eb="30">
      <t>ジカン</t>
    </rPh>
    <rPh sb="30" eb="32">
      <t>シュウケイ</t>
    </rPh>
    <rPh sb="33" eb="35">
      <t>カイシ</t>
    </rPh>
    <phoneticPr fontId="1"/>
  </si>
  <si>
    <t>シェルマシン合計⇒これまで通りの集計数値</t>
    <rPh sb="6" eb="8">
      <t>ゴウケイ</t>
    </rPh>
    <rPh sb="13" eb="14">
      <t>トオ</t>
    </rPh>
    <rPh sb="16" eb="18">
      <t>シュウケイ</t>
    </rPh>
    <rPh sb="18" eb="20">
      <t>スウチ</t>
    </rPh>
    <phoneticPr fontId="1"/>
  </si>
  <si>
    <t>↓</t>
    <phoneticPr fontId="1"/>
  </si>
  <si>
    <t>DS605</t>
    <phoneticPr fontId="1"/>
  </si>
  <si>
    <t>作業改善</t>
    <rPh sb="0" eb="2">
      <t>サギョウ</t>
    </rPh>
    <rPh sb="2" eb="4">
      <t>カイゼン</t>
    </rPh>
    <phoneticPr fontId="1"/>
  </si>
  <si>
    <t>指導・教育</t>
    <rPh sb="0" eb="2">
      <t>シドウ</t>
    </rPh>
    <rPh sb="3" eb="5">
      <t>キョウイク</t>
    </rPh>
    <phoneticPr fontId="1"/>
  </si>
  <si>
    <t>その他</t>
    <rPh sb="2" eb="3">
      <t>タ</t>
    </rPh>
    <phoneticPr fontId="1"/>
  </si>
  <si>
    <t>塗型（仕掛り）</t>
    <rPh sb="0" eb="1">
      <t>ト</t>
    </rPh>
    <rPh sb="1" eb="2">
      <t>カタ</t>
    </rPh>
    <rPh sb="3" eb="5">
      <t>シカカ</t>
    </rPh>
    <phoneticPr fontId="1"/>
  </si>
  <si>
    <t>KA667　検品</t>
    <rPh sb="6" eb="8">
      <t>ケンピン</t>
    </rPh>
    <phoneticPr fontId="1"/>
  </si>
  <si>
    <t>金型交換(HTOP)</t>
    <rPh sb="0" eb="2">
      <t>カナガタ</t>
    </rPh>
    <rPh sb="2" eb="4">
      <t>コウカン</t>
    </rPh>
    <phoneticPr fontId="1"/>
  </si>
  <si>
    <t>メンテナンス</t>
    <phoneticPr fontId="1"/>
  </si>
  <si>
    <t>その他の仕掛り</t>
    <rPh sb="2" eb="3">
      <t>タ</t>
    </rPh>
    <rPh sb="4" eb="6">
      <t>シカカ</t>
    </rPh>
    <phoneticPr fontId="1"/>
  </si>
  <si>
    <t>その他の検品</t>
    <rPh sb="2" eb="3">
      <t>タ</t>
    </rPh>
    <rPh sb="4" eb="6">
      <t>ケンピン</t>
    </rPh>
    <phoneticPr fontId="1"/>
  </si>
  <si>
    <t>再検品</t>
    <rPh sb="0" eb="3">
      <t>サイケンピン</t>
    </rPh>
    <phoneticPr fontId="1"/>
  </si>
  <si>
    <t>その他</t>
    <rPh sb="2" eb="3">
      <t>タ</t>
    </rPh>
    <phoneticPr fontId="1"/>
  </si>
  <si>
    <t>【参考データー】</t>
    <rPh sb="1" eb="3">
      <t>サンコウ</t>
    </rPh>
    <phoneticPr fontId="1"/>
  </si>
  <si>
    <t>今月度本日までの不良率 ‥‥</t>
    <rPh sb="0" eb="2">
      <t>コンゲツ</t>
    </rPh>
    <rPh sb="2" eb="3">
      <t>ド</t>
    </rPh>
    <rPh sb="3" eb="4">
      <t>ホン</t>
    </rPh>
    <rPh sb="4" eb="5">
      <t>ヒ</t>
    </rPh>
    <rPh sb="8" eb="11">
      <t>フリョウリツ</t>
    </rPh>
    <phoneticPr fontId="1"/>
  </si>
  <si>
    <t>マシン
実績
サイクル</t>
    <rPh sb="4" eb="6">
      <t>ジッセキ</t>
    </rPh>
    <phoneticPr fontId="1"/>
  </si>
  <si>
    <t>ピストン噴霧角137°オイルギャラリー</t>
    <rPh sb="4" eb="6">
      <t>フンム</t>
    </rPh>
    <rPh sb="6" eb="7">
      <t>カク</t>
    </rPh>
    <phoneticPr fontId="1"/>
  </si>
  <si>
    <t>DK-20 オイルギャラリー   No1</t>
    <phoneticPr fontId="1"/>
  </si>
  <si>
    <t>CV1348</t>
    <phoneticPr fontId="1"/>
  </si>
  <si>
    <t>※DX-7ピストン</t>
    <phoneticPr fontId="1"/>
  </si>
  <si>
    <t>DE-18ﾋﾟｽﾄﾝｲｯﾀｲ　主</t>
    <rPh sb="15" eb="16">
      <t>オモ</t>
    </rPh>
    <phoneticPr fontId="1"/>
  </si>
  <si>
    <t>DE-18ﾋﾟｽﾄﾝｲｯﾀｲ　寄</t>
    <rPh sb="15" eb="16">
      <t>ヨ</t>
    </rPh>
    <phoneticPr fontId="1"/>
  </si>
  <si>
    <t>DE-18ﾋﾟｽﾄﾝｲｯﾀｲ　オイルギャラリー</t>
    <phoneticPr fontId="1"/>
  </si>
  <si>
    <t>※DE-18(DX-6)ピストンイッタイセット</t>
    <phoneticPr fontId="1"/>
  </si>
  <si>
    <t>5S・QC</t>
    <phoneticPr fontId="1"/>
  </si>
  <si>
    <t>異物混入</t>
    <rPh sb="0" eb="2">
      <t>イブツ</t>
    </rPh>
    <rPh sb="2" eb="4">
      <t>コンニュウ</t>
    </rPh>
    <phoneticPr fontId="3"/>
  </si>
  <si>
    <t>異物混入</t>
    <rPh sb="0" eb="2">
      <t>イブツ</t>
    </rPh>
    <rPh sb="2" eb="4">
      <t>コンニュウ</t>
    </rPh>
    <phoneticPr fontId="1"/>
  </si>
  <si>
    <t>2011/12/9型入荷
2012/5/11価格決定
2013/2/25価格改定</t>
    <rPh sb="9" eb="10">
      <t>カタ</t>
    </rPh>
    <rPh sb="10" eb="12">
      <t>ニュウカ</t>
    </rPh>
    <rPh sb="22" eb="24">
      <t>カカク</t>
    </rPh>
    <rPh sb="24" eb="26">
      <t>ケッテイ</t>
    </rPh>
    <rPh sb="36" eb="38">
      <t>カカク</t>
    </rPh>
    <rPh sb="38" eb="40">
      <t>カイテイ</t>
    </rPh>
    <phoneticPr fontId="4"/>
  </si>
  <si>
    <t>再乾あり⇒設変と同時に再乾無しに変更（2012年7月）
冷やし金必要</t>
    <rPh sb="0" eb="1">
      <t>サイ</t>
    </rPh>
    <rPh sb="1" eb="2">
      <t>カン</t>
    </rPh>
    <rPh sb="5" eb="6">
      <t>セツ</t>
    </rPh>
    <rPh sb="6" eb="7">
      <t>ヘン</t>
    </rPh>
    <rPh sb="8" eb="10">
      <t>ドウジ</t>
    </rPh>
    <rPh sb="11" eb="12">
      <t>サイ</t>
    </rPh>
    <rPh sb="12" eb="13">
      <t>カン</t>
    </rPh>
    <rPh sb="13" eb="14">
      <t>ナ</t>
    </rPh>
    <rPh sb="16" eb="18">
      <t>ヘンコウ</t>
    </rPh>
    <rPh sb="23" eb="24">
      <t>ネン</t>
    </rPh>
    <rPh sb="25" eb="26">
      <t>ガツ</t>
    </rPh>
    <rPh sb="28" eb="29">
      <t>ヒ</t>
    </rPh>
    <rPh sb="31" eb="32">
      <t>カネ</t>
    </rPh>
    <rPh sb="32" eb="34">
      <t>ヒツヨウ</t>
    </rPh>
    <phoneticPr fontId="4"/>
  </si>
  <si>
    <t>ﾃｽﾄﾋﾟｰｽ(ヤンマー）</t>
    <phoneticPr fontId="1"/>
  </si>
  <si>
    <t>生産指示数</t>
    <rPh sb="0" eb="2">
      <t>セイサン</t>
    </rPh>
    <rPh sb="2" eb="4">
      <t>シジ</t>
    </rPh>
    <rPh sb="4" eb="5">
      <t>スウ</t>
    </rPh>
    <phoneticPr fontId="1"/>
  </si>
  <si>
    <t>生産
指示数
達成率</t>
    <rPh sb="0" eb="2">
      <t>セイサン</t>
    </rPh>
    <rPh sb="3" eb="5">
      <t>シジ</t>
    </rPh>
    <rPh sb="5" eb="6">
      <t>スウ</t>
    </rPh>
    <rPh sb="7" eb="9">
      <t>タッセイ</t>
    </rPh>
    <rPh sb="9" eb="10">
      <t>リツ</t>
    </rPh>
    <phoneticPr fontId="1"/>
  </si>
  <si>
    <t>生産
指示数</t>
    <rPh sb="0" eb="2">
      <t>セイサン</t>
    </rPh>
    <rPh sb="3" eb="5">
      <t>シジ</t>
    </rPh>
    <rPh sb="5" eb="6">
      <t>スウ</t>
    </rPh>
    <phoneticPr fontId="1"/>
  </si>
  <si>
    <r>
      <t xml:space="preserve">計画達成率
目標95%以上
</t>
    </r>
    <r>
      <rPr>
        <b/>
        <i/>
        <sz val="9"/>
        <rFont val="ＭＳ Ｐゴシック"/>
        <family val="3"/>
        <charset val="128"/>
      </rPr>
      <t>95%以下太字
85%以下色塗り</t>
    </r>
    <rPh sb="0" eb="2">
      <t>ケイカク</t>
    </rPh>
    <rPh sb="2" eb="5">
      <t>タッセイリツ</t>
    </rPh>
    <rPh sb="6" eb="8">
      <t>モクヒョウ</t>
    </rPh>
    <rPh sb="11" eb="13">
      <t>イジョウ</t>
    </rPh>
    <rPh sb="17" eb="19">
      <t>イカ</t>
    </rPh>
    <rPh sb="19" eb="21">
      <t>フトジ</t>
    </rPh>
    <rPh sb="25" eb="27">
      <t>イカ</t>
    </rPh>
    <rPh sb="27" eb="28">
      <t>イロ</t>
    </rPh>
    <rPh sb="28" eb="29">
      <t>ヌ</t>
    </rPh>
    <phoneticPr fontId="1"/>
  </si>
  <si>
    <t>※計画達成率
設定サイクル÷稼働時間-始業作業-金型交換-型清掃-終業作業÷ショット数</t>
    <rPh sb="1" eb="3">
      <t>ケイカク</t>
    </rPh>
    <rPh sb="3" eb="6">
      <t>タッセイリツ</t>
    </rPh>
    <rPh sb="7" eb="9">
      <t>セッテイ</t>
    </rPh>
    <rPh sb="14" eb="16">
      <t>カドウ</t>
    </rPh>
    <rPh sb="16" eb="18">
      <t>ジカン</t>
    </rPh>
    <rPh sb="19" eb="21">
      <t>シギョウ</t>
    </rPh>
    <rPh sb="21" eb="23">
      <t>サギョウ</t>
    </rPh>
    <rPh sb="24" eb="26">
      <t>カナガタ</t>
    </rPh>
    <rPh sb="26" eb="28">
      <t>コウカン</t>
    </rPh>
    <rPh sb="29" eb="30">
      <t>カタ</t>
    </rPh>
    <rPh sb="30" eb="32">
      <t>セイソウ</t>
    </rPh>
    <rPh sb="33" eb="35">
      <t>シュウギョウ</t>
    </rPh>
    <rPh sb="35" eb="37">
      <t>サギョウ</t>
    </rPh>
    <rPh sb="42" eb="43">
      <t>スウ</t>
    </rPh>
    <phoneticPr fontId="1"/>
  </si>
  <si>
    <t>※ﾏｼﾝ実績サイクル
稼働時間-始業作業-金型交換-昇温待ち-金型調整-ﾏｼﾝ故障停止-型清掃-終業作業-その他÷ショット数</t>
    <rPh sb="4" eb="6">
      <t>ジッセキ</t>
    </rPh>
    <rPh sb="11" eb="13">
      <t>カドウ</t>
    </rPh>
    <rPh sb="13" eb="15">
      <t>ジカン</t>
    </rPh>
    <rPh sb="16" eb="18">
      <t>シギョウ</t>
    </rPh>
    <rPh sb="18" eb="20">
      <t>サギョウ</t>
    </rPh>
    <rPh sb="21" eb="23">
      <t>カナガタ</t>
    </rPh>
    <rPh sb="23" eb="25">
      <t>コウカン</t>
    </rPh>
    <rPh sb="26" eb="28">
      <t>ショウオン</t>
    </rPh>
    <rPh sb="28" eb="29">
      <t>マ</t>
    </rPh>
    <rPh sb="31" eb="33">
      <t>カナガタ</t>
    </rPh>
    <rPh sb="33" eb="35">
      <t>チョウセイ</t>
    </rPh>
    <rPh sb="39" eb="41">
      <t>コショウ</t>
    </rPh>
    <rPh sb="41" eb="43">
      <t>テイシ</t>
    </rPh>
    <rPh sb="44" eb="45">
      <t>カタ</t>
    </rPh>
    <rPh sb="45" eb="47">
      <t>セイソウ</t>
    </rPh>
    <rPh sb="48" eb="50">
      <t>シュウギョウ</t>
    </rPh>
    <rPh sb="50" eb="52">
      <t>サギョウ</t>
    </rPh>
    <rPh sb="55" eb="56">
      <t>タ</t>
    </rPh>
    <rPh sb="61" eb="62">
      <t>スウ</t>
    </rPh>
    <phoneticPr fontId="1"/>
  </si>
  <si>
    <t>ﾏｼﾝ故障修理</t>
    <rPh sb="3" eb="5">
      <t>コショウ</t>
    </rPh>
    <rPh sb="5" eb="7">
      <t>シュウリ</t>
    </rPh>
    <phoneticPr fontId="1"/>
  </si>
  <si>
    <t>※6月度より　中子コード986追加</t>
    <rPh sb="2" eb="3">
      <t>ガツ</t>
    </rPh>
    <rPh sb="3" eb="4">
      <t>ド</t>
    </rPh>
    <rPh sb="7" eb="8">
      <t>ナカ</t>
    </rPh>
    <rPh sb="8" eb="9">
      <t>コ</t>
    </rPh>
    <rPh sb="15" eb="17">
      <t>ツイカ</t>
    </rPh>
    <phoneticPr fontId="1"/>
  </si>
  <si>
    <t>○中子コード986　ﾏｼﾝ故障修理　　生産途中（始業作業～終業作業）に発生したﾏｼﾝ故障停止・修理。生産を中断（ﾋｰﾀｰやガスを切るなど）して行うもの。必ず上長に連絡必要。</t>
    <rPh sb="13" eb="15">
      <t>コショウ</t>
    </rPh>
    <rPh sb="15" eb="17">
      <t>シュウリ</t>
    </rPh>
    <rPh sb="21" eb="23">
      <t>トチュウ</t>
    </rPh>
    <rPh sb="24" eb="26">
      <t>シギョウ</t>
    </rPh>
    <rPh sb="26" eb="28">
      <t>サギョウ</t>
    </rPh>
    <rPh sb="29" eb="31">
      <t>シュウギョウ</t>
    </rPh>
    <rPh sb="31" eb="33">
      <t>サギョウ</t>
    </rPh>
    <rPh sb="50" eb="52">
      <t>セイサン</t>
    </rPh>
    <rPh sb="53" eb="55">
      <t>チュウダン</t>
    </rPh>
    <rPh sb="64" eb="65">
      <t>キ</t>
    </rPh>
    <rPh sb="71" eb="72">
      <t>オコナ</t>
    </rPh>
    <rPh sb="76" eb="77">
      <t>カナラ</t>
    </rPh>
    <rPh sb="78" eb="80">
      <t>ジョウチョウ</t>
    </rPh>
    <rPh sb="81" eb="83">
      <t>レンラク</t>
    </rPh>
    <rPh sb="83" eb="85">
      <t>ヒツヨウ</t>
    </rPh>
    <phoneticPr fontId="1"/>
  </si>
  <si>
    <t>○稼働時間内訳内・マシン故障停止　　生産途中（始業作業～終業作業）に発生した軽微なﾏｼﾝ故障。OPが持ち場を離れる必要がなく、修理後生産再開に時間を必要としないもの。</t>
    <rPh sb="1" eb="3">
      <t>カドウ</t>
    </rPh>
    <rPh sb="3" eb="5">
      <t>ジカン</t>
    </rPh>
    <rPh sb="5" eb="7">
      <t>ウチワケ</t>
    </rPh>
    <rPh sb="7" eb="8">
      <t>ナイ</t>
    </rPh>
    <rPh sb="12" eb="14">
      <t>コショウ</t>
    </rPh>
    <rPh sb="14" eb="16">
      <t>テイシ</t>
    </rPh>
    <rPh sb="18" eb="20">
      <t>セイサン</t>
    </rPh>
    <rPh sb="20" eb="22">
      <t>トチュウ</t>
    </rPh>
    <rPh sb="23" eb="25">
      <t>シギョウ</t>
    </rPh>
    <rPh sb="25" eb="27">
      <t>サギョウ</t>
    </rPh>
    <rPh sb="28" eb="30">
      <t>シュウギョウ</t>
    </rPh>
    <rPh sb="30" eb="32">
      <t>サギョウ</t>
    </rPh>
    <rPh sb="34" eb="36">
      <t>ハッセイ</t>
    </rPh>
    <rPh sb="38" eb="40">
      <t>ケイビ</t>
    </rPh>
    <rPh sb="44" eb="46">
      <t>コショウ</t>
    </rPh>
    <rPh sb="50" eb="51">
      <t>モ</t>
    </rPh>
    <rPh sb="52" eb="53">
      <t>バ</t>
    </rPh>
    <rPh sb="54" eb="55">
      <t>ハナ</t>
    </rPh>
    <rPh sb="57" eb="59">
      <t>ヒツヨウ</t>
    </rPh>
    <rPh sb="63" eb="65">
      <t>シュウリ</t>
    </rPh>
    <rPh sb="65" eb="66">
      <t>ゴ</t>
    </rPh>
    <rPh sb="66" eb="68">
      <t>セイサン</t>
    </rPh>
    <rPh sb="68" eb="70">
      <t>サイカイ</t>
    </rPh>
    <rPh sb="71" eb="73">
      <t>ジカン</t>
    </rPh>
    <rPh sb="74" eb="76">
      <t>ヒツヨウ</t>
    </rPh>
    <phoneticPr fontId="1"/>
  </si>
  <si>
    <t>修理</t>
    <rPh sb="0" eb="2">
      <t>シュウリ</t>
    </rPh>
    <phoneticPr fontId="3"/>
  </si>
  <si>
    <t>メンテ</t>
    <phoneticPr fontId="3"/>
  </si>
  <si>
    <t>修理</t>
    <rPh sb="0" eb="2">
      <t>シュウリ</t>
    </rPh>
    <phoneticPr fontId="1"/>
  </si>
  <si>
    <t>メンテ</t>
    <phoneticPr fontId="1"/>
  </si>
  <si>
    <t>仕掛り（KC671主検品）</t>
    <rPh sb="9" eb="10">
      <t>オモ</t>
    </rPh>
    <rPh sb="10" eb="12">
      <t>ケンピン</t>
    </rPh>
    <phoneticPr fontId="1"/>
  </si>
  <si>
    <t>仕掛り（KC671寄せ検品）</t>
    <rPh sb="9" eb="10">
      <t>ヨ</t>
    </rPh>
    <rPh sb="11" eb="13">
      <t>ケンピン</t>
    </rPh>
    <phoneticPr fontId="1"/>
  </si>
  <si>
    <t>MC</t>
    <phoneticPr fontId="1"/>
  </si>
  <si>
    <t>OC</t>
    <phoneticPr fontId="1"/>
  </si>
  <si>
    <t>端数</t>
    <rPh sb="0" eb="2">
      <t>ハスウ</t>
    </rPh>
    <phoneticPr fontId="3"/>
  </si>
  <si>
    <t>端数</t>
    <rPh sb="0" eb="2">
      <t>ハスウ</t>
    </rPh>
    <phoneticPr fontId="1"/>
  </si>
  <si>
    <t>○MC＝マシンサイクル　　OC＝作業サイクル（オペレーションサイクル）　と表記する。</t>
    <rPh sb="16" eb="18">
      <t>サギョウ</t>
    </rPh>
    <rPh sb="37" eb="39">
      <t>ヒョウキ</t>
    </rPh>
    <phoneticPr fontId="1"/>
  </si>
  <si>
    <t>職長</t>
    <rPh sb="0" eb="2">
      <t>ショクチョウ</t>
    </rPh>
    <phoneticPr fontId="1"/>
  </si>
  <si>
    <t>班長</t>
    <rPh sb="0" eb="2">
      <t>ハンチョウ</t>
    </rPh>
    <phoneticPr fontId="1"/>
  </si>
  <si>
    <t>KD690</t>
    <phoneticPr fontId="1"/>
  </si>
  <si>
    <t>＊MD-20ﾋﾟｽﾄﾝ                     1SET</t>
    <phoneticPr fontId="1"/>
  </si>
  <si>
    <t>―</t>
    <phoneticPr fontId="1"/>
  </si>
  <si>
    <t>SET</t>
    <phoneticPr fontId="1"/>
  </si>
  <si>
    <t>-</t>
    <phoneticPr fontId="1"/>
  </si>
  <si>
    <t>MD-20 No.3</t>
    <phoneticPr fontId="1"/>
  </si>
  <si>
    <t>MD-20 No.4</t>
    <phoneticPr fontId="1"/>
  </si>
  <si>
    <t>MD-20 No.5</t>
    <phoneticPr fontId="1"/>
  </si>
  <si>
    <t>2013.8.28 GK20共通</t>
    <rPh sb="14" eb="16">
      <t>キョウツウ</t>
    </rPh>
    <phoneticPr fontId="1"/>
  </si>
  <si>
    <t>BJ-95</t>
    <phoneticPr fontId="1"/>
  </si>
  <si>
    <t>ＭＳＲＴ</t>
    <phoneticPr fontId="1"/>
  </si>
  <si>
    <t>NTN</t>
    <phoneticPr fontId="1"/>
  </si>
  <si>
    <t>CU589000</t>
    <phoneticPr fontId="1"/>
  </si>
  <si>
    <t>CU527000</t>
    <phoneticPr fontId="1"/>
  </si>
  <si>
    <t>PA6ポンプライナー</t>
    <phoneticPr fontId="1"/>
  </si>
  <si>
    <t>76F9008100ｽﾃｰﾀｻﾎﾟｰﾄ</t>
    <phoneticPr fontId="1"/>
  </si>
  <si>
    <t>78G7025100ｽﾃｰﾀｻﾎﾟｰﾄ</t>
    <phoneticPr fontId="1"/>
  </si>
  <si>
    <t>92590011WO I.M.ﾌﾟﾚｰﾄ</t>
    <phoneticPr fontId="1"/>
  </si>
  <si>
    <t>インぺラＬＢ－１５０</t>
    <phoneticPr fontId="1"/>
  </si>
  <si>
    <t>6A22-040100  F  COVER</t>
    <phoneticPr fontId="1"/>
  </si>
  <si>
    <t>76B2009100ｽﾃｰﾀｻﾎﾟｰﾄ</t>
    <phoneticPr fontId="1"/>
  </si>
  <si>
    <t>7606009100ｽﾃｰﾀｻﾎﾟｰﾄ（7608009100、7626009101）</t>
    <phoneticPr fontId="1"/>
  </si>
  <si>
    <t>1027210000
フライホイール</t>
    <phoneticPr fontId="1"/>
  </si>
  <si>
    <t>1027204000
フライホイール</t>
    <phoneticPr fontId="1"/>
  </si>
  <si>
    <t>KT20201210
ステータサポート</t>
    <phoneticPr fontId="1"/>
  </si>
  <si>
    <t>*760G009100ｽﾃｰﾀｻﾎﾟｰﾄ
（76210091共通）</t>
    <rPh sb="30" eb="32">
      <t>キョウツウ</t>
    </rPh>
    <phoneticPr fontId="1"/>
  </si>
  <si>
    <t>-</t>
    <phoneticPr fontId="1"/>
  </si>
  <si>
    <t>１０８３０３３０００ハウジング</t>
    <phoneticPr fontId="1"/>
  </si>
  <si>
    <t>EG2P100300</t>
    <phoneticPr fontId="1"/>
  </si>
  <si>
    <t>MSRT</t>
    <phoneticPr fontId="1"/>
  </si>
  <si>
    <t>NYH</t>
    <phoneticPr fontId="1"/>
  </si>
  <si>
    <t>PZ0501(N25)</t>
    <phoneticPr fontId="1"/>
  </si>
  <si>
    <t>PZ0568(N32)</t>
    <phoneticPr fontId="1"/>
  </si>
  <si>
    <t>PZ0511(N40)</t>
    <phoneticPr fontId="1"/>
  </si>
  <si>
    <t>ﾎﾝﾀｲ20-12197</t>
    <phoneticPr fontId="1"/>
  </si>
  <si>
    <t>ﾎﾝﾀｲ20-12198(A芯）</t>
    <rPh sb="14" eb="15">
      <t>シン</t>
    </rPh>
    <phoneticPr fontId="1"/>
  </si>
  <si>
    <t>ﾎﾝﾀｲ20-12199（B芯）</t>
    <rPh sb="14" eb="15">
      <t>シン</t>
    </rPh>
    <phoneticPr fontId="1"/>
  </si>
  <si>
    <t>石見日東</t>
    <rPh sb="0" eb="2">
      <t>イワミ</t>
    </rPh>
    <rPh sb="2" eb="4">
      <t>ニットウ</t>
    </rPh>
    <phoneticPr fontId="1"/>
  </si>
  <si>
    <t>ダンプ</t>
    <phoneticPr fontId="1"/>
  </si>
  <si>
    <t>MSR-T</t>
    <phoneticPr fontId="1"/>
  </si>
  <si>
    <t>タペット3TN主型</t>
    <rPh sb="7" eb="8">
      <t>オモ</t>
    </rPh>
    <rPh sb="8" eb="9">
      <t>カタ</t>
    </rPh>
    <phoneticPr fontId="1"/>
  </si>
  <si>
    <t>イナーシャリング</t>
    <phoneticPr fontId="1"/>
  </si>
  <si>
    <t>13/10/21～単価変更</t>
    <rPh sb="9" eb="11">
      <t>タンカ</t>
    </rPh>
    <rPh sb="11" eb="13">
      <t>ヘンコウ</t>
    </rPh>
    <phoneticPr fontId="1"/>
  </si>
  <si>
    <t>KD701　主芯</t>
    <rPh sb="6" eb="7">
      <t>オモ</t>
    </rPh>
    <rPh sb="7" eb="8">
      <t>シン</t>
    </rPh>
    <phoneticPr fontId="1"/>
  </si>
  <si>
    <t>KD701　寄せ1</t>
    <rPh sb="6" eb="7">
      <t>ヨ</t>
    </rPh>
    <phoneticPr fontId="1"/>
  </si>
  <si>
    <t>KD701　寄せ2</t>
    <rPh sb="6" eb="7">
      <t>ヨ</t>
    </rPh>
    <phoneticPr fontId="1"/>
  </si>
  <si>
    <t>KD701  台芯・パット芯</t>
    <rPh sb="7" eb="8">
      <t>ダイ</t>
    </rPh>
    <rPh sb="8" eb="9">
      <t>シン</t>
    </rPh>
    <rPh sb="13" eb="14">
      <t>シン</t>
    </rPh>
    <phoneticPr fontId="1"/>
  </si>
  <si>
    <t>運賃40円込 　2013/11価格変更</t>
    <rPh sb="0" eb="2">
      <t>ウンチン</t>
    </rPh>
    <rPh sb="4" eb="5">
      <t>エン</t>
    </rPh>
    <rPh sb="5" eb="6">
      <t>コミ</t>
    </rPh>
    <rPh sb="15" eb="17">
      <t>カカク</t>
    </rPh>
    <rPh sb="17" eb="19">
      <t>ヘンコウ</t>
    </rPh>
    <phoneticPr fontId="1"/>
  </si>
  <si>
    <t>運賃込530円　2013/11価格変更</t>
    <rPh sb="0" eb="2">
      <t>ウンチン</t>
    </rPh>
    <rPh sb="2" eb="3">
      <t>コミ</t>
    </rPh>
    <rPh sb="6" eb="7">
      <t>エン</t>
    </rPh>
    <rPh sb="15" eb="17">
      <t>カカク</t>
    </rPh>
    <rPh sb="17" eb="19">
      <t>ヘンコウ</t>
    </rPh>
    <phoneticPr fontId="1"/>
  </si>
  <si>
    <t>ＭＳＲＴ</t>
    <phoneticPr fontId="1"/>
  </si>
  <si>
    <t>NTN</t>
    <phoneticPr fontId="1"/>
  </si>
  <si>
    <t>1027230000フライホイール</t>
    <phoneticPr fontId="1"/>
  </si>
  <si>
    <t>7339001101ｽﾃｰﾀｻﾎﾟｰﾄ</t>
    <phoneticPr fontId="1"/>
  </si>
  <si>
    <t>MSRT</t>
    <phoneticPr fontId="1"/>
  </si>
  <si>
    <t>タペット４ＪＢ１セット(T1150173-GG)</t>
    <phoneticPr fontId="1"/>
  </si>
  <si>
    <t>タペット４ＪＢ１主型(T1150173-GG)</t>
    <rPh sb="8" eb="9">
      <t>オモ</t>
    </rPh>
    <rPh sb="9" eb="10">
      <t>カタ</t>
    </rPh>
    <phoneticPr fontId="1"/>
  </si>
  <si>
    <t>タペット４ＪＢ１中子(T1150173-GG)</t>
    <rPh sb="8" eb="9">
      <t>ナカ</t>
    </rPh>
    <rPh sb="9" eb="10">
      <t>コ</t>
    </rPh>
    <phoneticPr fontId="1"/>
  </si>
  <si>
    <t>M31-RA-L3(棒芯）(T1243107-CB)</t>
    <rPh sb="10" eb="11">
      <t>ボウ</t>
    </rPh>
    <rPh sb="11" eb="12">
      <t>シン</t>
    </rPh>
    <phoneticPr fontId="1"/>
  </si>
  <si>
    <t>タペットＰＥ(T1150137-LC)</t>
    <phoneticPr fontId="1"/>
  </si>
  <si>
    <t>タペットC240中子(T1150077-BD)</t>
    <rPh sb="8" eb="9">
      <t>ナカ</t>
    </rPh>
    <rPh sb="9" eb="10">
      <t>コ</t>
    </rPh>
    <phoneticPr fontId="1"/>
  </si>
  <si>
    <t>タペットC240セット(T1150077-BF)</t>
    <phoneticPr fontId="1"/>
  </si>
  <si>
    <t>タペットC240主型(T1150077-BF)</t>
    <rPh sb="8" eb="9">
      <t>オモ</t>
    </rPh>
    <rPh sb="9" eb="10">
      <t>カタ</t>
    </rPh>
    <phoneticPr fontId="1"/>
  </si>
  <si>
    <t>K11-AS120A</t>
    <phoneticPr fontId="1"/>
  </si>
  <si>
    <t>タペット4JB1中子(新型T1150173-GG)</t>
    <rPh sb="8" eb="9">
      <t>ナカ</t>
    </rPh>
    <rPh sb="9" eb="10">
      <t>コ</t>
    </rPh>
    <phoneticPr fontId="1"/>
  </si>
  <si>
    <t>M31-RA-K3</t>
    <phoneticPr fontId="1"/>
  </si>
  <si>
    <t>リテ-ナ(33151-0K010-A)</t>
    <phoneticPr fontId="1"/>
  </si>
  <si>
    <t>ｸﾗｯﾁﾚﾘｰｽﾞﾌｫｰｸ(2318A010)</t>
    <phoneticPr fontId="1"/>
  </si>
  <si>
    <t>プレッシャープレートCU755000(1U00221700)</t>
    <phoneticPr fontId="1"/>
  </si>
  <si>
    <t>DS-26TB</t>
    <phoneticPr fontId="1"/>
  </si>
  <si>
    <t>D7258-N2</t>
    <phoneticPr fontId="1"/>
  </si>
  <si>
    <t>合計</t>
  </si>
  <si>
    <t>タペットＳ4K(T9150222-BA)</t>
    <phoneticPr fontId="1"/>
  </si>
  <si>
    <t>KB706台芯</t>
    <rPh sb="5" eb="6">
      <t>ダイ</t>
    </rPh>
    <rPh sb="6" eb="7">
      <t>シン</t>
    </rPh>
    <phoneticPr fontId="1"/>
  </si>
  <si>
    <t>ＤＸ-７ピストン②</t>
    <phoneticPr fontId="1"/>
  </si>
  <si>
    <t>ＤＸ-７ピストン③④</t>
    <phoneticPr fontId="1"/>
  </si>
  <si>
    <t>ＤＸ-7ピストン⑤</t>
    <phoneticPr fontId="1"/>
  </si>
  <si>
    <t>ＤＸ-7ピストンオイルギャラリー</t>
    <phoneticPr fontId="1"/>
  </si>
  <si>
    <t>KD701(スピンドル）</t>
    <phoneticPr fontId="1"/>
  </si>
  <si>
    <t>KHR699　主1・2</t>
    <rPh sb="7" eb="8">
      <t>オモ</t>
    </rPh>
    <phoneticPr fontId="1"/>
  </si>
  <si>
    <t>KHR699　主3・4</t>
    <rPh sb="7" eb="8">
      <t>オモ</t>
    </rPh>
    <phoneticPr fontId="1"/>
  </si>
  <si>
    <t>KB706</t>
    <phoneticPr fontId="1"/>
  </si>
  <si>
    <t>KB706ジャケ</t>
    <phoneticPr fontId="1"/>
  </si>
  <si>
    <t>CP</t>
    <phoneticPr fontId="1"/>
  </si>
  <si>
    <t>5H特</t>
    <rPh sb="2" eb="3">
      <t>トク</t>
    </rPh>
    <phoneticPr fontId="1"/>
  </si>
  <si>
    <t>仕掛り（KD165）冷やし金削り</t>
    <rPh sb="0" eb="2">
      <t>シカカリ</t>
    </rPh>
    <rPh sb="10" eb="11">
      <t>ヒ</t>
    </rPh>
    <rPh sb="13" eb="14">
      <t>カネ</t>
    </rPh>
    <rPh sb="14" eb="15">
      <t>ケズ</t>
    </rPh>
    <phoneticPr fontId="1"/>
  </si>
  <si>
    <t>仕掛り（KD161）冷やし金削り</t>
    <rPh sb="0" eb="2">
      <t>シカカリ</t>
    </rPh>
    <rPh sb="10" eb="11">
      <t>ヒ</t>
    </rPh>
    <rPh sb="13" eb="14">
      <t>カネ</t>
    </rPh>
    <rPh sb="14" eb="15">
      <t>ケズ</t>
    </rPh>
    <phoneticPr fontId="1"/>
  </si>
  <si>
    <t>仕掛り（Ｋ11-ＡＳ120Ａ）</t>
    <rPh sb="0" eb="2">
      <t>シカカ</t>
    </rPh>
    <phoneticPr fontId="1"/>
  </si>
  <si>
    <t>再乾・芯組（ＤＫ20ピストンタイ）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</si>
  <si>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再乾・芯組（ＤＥ18ピストンタイ）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</si>
  <si>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再乾・芯組（ＤＫ26ピストンタイ）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</si>
  <si>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再乾・芯組（ＤＫ28ピストンタイ）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</si>
  <si>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再乾・芯組（ＤX-7ピストン）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</si>
  <si>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ｷｬﾝﾄﾞﾙ重量変更
1本 0.032→0.024
2014/3/27価格変更
538→574（セデックス含む）</t>
    <rPh sb="6" eb="7">
      <t>ジュウ</t>
    </rPh>
    <rPh sb="7" eb="8">
      <t>リョウ</t>
    </rPh>
    <rPh sb="8" eb="10">
      <t>ヘンコウ</t>
    </rPh>
    <rPh sb="12" eb="13">
      <t>ホン</t>
    </rPh>
    <rPh sb="35" eb="37">
      <t>カカク</t>
    </rPh>
    <rPh sb="37" eb="39">
      <t>ヘンコウ</t>
    </rPh>
    <rPh sb="53" eb="54">
      <t>フク</t>
    </rPh>
    <phoneticPr fontId="1"/>
  </si>
  <si>
    <t>Ｇ5068-Ｎ2</t>
    <phoneticPr fontId="1"/>
  </si>
  <si>
    <t>2011/3/１価格決定
価格変更2014/4/1
仕掛りコード915　
1410円→1745円</t>
    <rPh sb="8" eb="10">
      <t>カカク</t>
    </rPh>
    <rPh sb="10" eb="12">
      <t>ケッテイ</t>
    </rPh>
    <rPh sb="13" eb="15">
      <t>カカク</t>
    </rPh>
    <rPh sb="15" eb="17">
      <t>ヘンコウ</t>
    </rPh>
    <rPh sb="26" eb="28">
      <t>シカカリ</t>
    </rPh>
    <rPh sb="41" eb="42">
      <t>エン</t>
    </rPh>
    <rPh sb="47" eb="48">
      <t>エン</t>
    </rPh>
    <phoneticPr fontId="1"/>
  </si>
  <si>
    <t>２010/11/30入荷
2011/3/1価格決定
価格変更2014/4/1
仕掛りコード918　
2340円→2795円</t>
    <rPh sb="10" eb="12">
      <t>ニュウカ</t>
    </rPh>
    <rPh sb="21" eb="23">
      <t>カカク</t>
    </rPh>
    <rPh sb="23" eb="25">
      <t>ケッテイ</t>
    </rPh>
    <rPh sb="26" eb="28">
      <t>カカク</t>
    </rPh>
    <rPh sb="28" eb="30">
      <t>ヘンコウ</t>
    </rPh>
    <rPh sb="39" eb="41">
      <t>シカカリ</t>
    </rPh>
    <rPh sb="54" eb="55">
      <t>エン</t>
    </rPh>
    <rPh sb="60" eb="61">
      <t>エン</t>
    </rPh>
    <phoneticPr fontId="1"/>
  </si>
  <si>
    <t>価格変更2014/4/1
仕掛りコード917　
2140円→2585円</t>
    <rPh sb="0" eb="2">
      <t>カカク</t>
    </rPh>
    <rPh sb="2" eb="4">
      <t>ヘンコウ</t>
    </rPh>
    <rPh sb="13" eb="15">
      <t>シカカリ</t>
    </rPh>
    <rPh sb="28" eb="29">
      <t>エン</t>
    </rPh>
    <rPh sb="34" eb="35">
      <t>エン</t>
    </rPh>
    <phoneticPr fontId="1"/>
  </si>
  <si>
    <t>2010/10月入荷
価格変更2014/4/1
仕掛りコード916　
1260円→1590円</t>
    <rPh sb="7" eb="8">
      <t>ガツ</t>
    </rPh>
    <rPh sb="8" eb="10">
      <t>ニュウカ</t>
    </rPh>
    <rPh sb="11" eb="13">
      <t>カカク</t>
    </rPh>
    <rPh sb="13" eb="15">
      <t>ヘンコウ</t>
    </rPh>
    <rPh sb="24" eb="26">
      <t>シカカ</t>
    </rPh>
    <rPh sb="39" eb="40">
      <t>エン</t>
    </rPh>
    <rPh sb="45" eb="46">
      <t>エン</t>
    </rPh>
    <phoneticPr fontId="1"/>
  </si>
  <si>
    <t>HTOP860</t>
    <phoneticPr fontId="1"/>
  </si>
  <si>
    <t>KHR699　寄せセット</t>
    <rPh sb="7" eb="8">
      <t>ヨ</t>
    </rPh>
    <phoneticPr fontId="1"/>
  </si>
  <si>
    <t>X6193-N2</t>
    <phoneticPr fontId="1"/>
  </si>
  <si>
    <t>芯金　15.7mm　長さ　390mm</t>
    <rPh sb="0" eb="1">
      <t>シン</t>
    </rPh>
    <rPh sb="1" eb="2">
      <t>カネ</t>
    </rPh>
    <rPh sb="10" eb="11">
      <t>ナガ</t>
    </rPh>
    <phoneticPr fontId="1"/>
  </si>
  <si>
    <t>試作トライ品</t>
    <rPh sb="0" eb="2">
      <t>シサク</t>
    </rPh>
    <rPh sb="5" eb="6">
      <t>ヒン</t>
    </rPh>
    <phoneticPr fontId="1"/>
  </si>
  <si>
    <t>再乾・芯組（ＤＥ18ピストンイッタイ）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</si>
  <si>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2014/9/15価格変更
1340円→1367円</t>
    <rPh sb="9" eb="11">
      <t>カカク</t>
    </rPh>
    <rPh sb="11" eb="13">
      <t>ヘンコウ</t>
    </rPh>
    <rPh sb="18" eb="19">
      <t>エン</t>
    </rPh>
    <rPh sb="24" eb="25">
      <t>エン</t>
    </rPh>
    <phoneticPr fontId="1"/>
  </si>
  <si>
    <t>2014/9/15価格変更
500円→510円
砂変更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スナ</t>
    </rPh>
    <rPh sb="25" eb="27">
      <t>ヘンコウ</t>
    </rPh>
    <phoneticPr fontId="1"/>
  </si>
  <si>
    <t>2014/9/15価格変更
490円→494円
砂変更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スナ</t>
    </rPh>
    <rPh sb="25" eb="27">
      <t>ヘンコウ</t>
    </rPh>
    <phoneticPr fontId="1"/>
  </si>
  <si>
    <t>2014/9/15価格変更
336円→349円
塗型・セデックス変更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ト</t>
    </rPh>
    <rPh sb="25" eb="26">
      <t>カタ</t>
    </rPh>
    <rPh sb="32" eb="34">
      <t>ヘンコウ</t>
    </rPh>
    <phoneticPr fontId="1"/>
  </si>
  <si>
    <t>2014/10/1価格変更
3600円→4250円</t>
    <rPh sb="9" eb="11">
      <t>カカク</t>
    </rPh>
    <rPh sb="11" eb="13">
      <t>ヘンコウ</t>
    </rPh>
    <rPh sb="18" eb="19">
      <t>エン</t>
    </rPh>
    <rPh sb="24" eb="25">
      <t>エン</t>
    </rPh>
    <phoneticPr fontId="1"/>
  </si>
  <si>
    <t>2014/10/1価格決定</t>
    <rPh sb="9" eb="11">
      <t>カカク</t>
    </rPh>
    <rPh sb="11" eb="13">
      <t>ケッテイ</t>
    </rPh>
    <phoneticPr fontId="1"/>
  </si>
  <si>
    <t>2014/10/21価格変更
125円→29円</t>
    <rPh sb="10" eb="12">
      <t>カカク</t>
    </rPh>
    <rPh sb="12" eb="14">
      <t>ヘンコウ</t>
    </rPh>
    <rPh sb="18" eb="19">
      <t>エン</t>
    </rPh>
    <rPh sb="22" eb="23">
      <t>エン</t>
    </rPh>
    <phoneticPr fontId="1"/>
  </si>
  <si>
    <t>7H 1</t>
    <phoneticPr fontId="1"/>
  </si>
  <si>
    <t>7H 2</t>
    <phoneticPr fontId="1"/>
  </si>
  <si>
    <t>2034（4068）</t>
    <phoneticPr fontId="1"/>
  </si>
  <si>
    <t>2013/10/21単価変更
2014/12/21単価変更
2014円→2034円</t>
    <rPh sb="10" eb="12">
      <t>タンカ</t>
    </rPh>
    <rPh sb="12" eb="14">
      <t>ヘンコウ</t>
    </rPh>
    <rPh sb="34" eb="35">
      <t>エン</t>
    </rPh>
    <rPh sb="40" eb="41">
      <t>エン</t>
    </rPh>
    <phoneticPr fontId="1"/>
  </si>
  <si>
    <t>2013/10/21単価変更
2014/12/21単価変更
477.5円→482.5円</t>
    <rPh sb="10" eb="12">
      <t>タンカ</t>
    </rPh>
    <rPh sb="12" eb="14">
      <t>ヘンコウ</t>
    </rPh>
    <rPh sb="35" eb="36">
      <t>エン</t>
    </rPh>
    <rPh sb="42" eb="43">
      <t>エン</t>
    </rPh>
    <phoneticPr fontId="1"/>
  </si>
  <si>
    <t>2013/10/21単価変更
2014/12/21単価変更
574円→579円</t>
    <rPh sb="10" eb="12">
      <t>タンカ</t>
    </rPh>
    <rPh sb="12" eb="14">
      <t>ヘンコウ</t>
    </rPh>
    <rPh sb="33" eb="34">
      <t>エン</t>
    </rPh>
    <rPh sb="38" eb="39">
      <t>エン</t>
    </rPh>
    <phoneticPr fontId="1"/>
  </si>
  <si>
    <t>WJ55</t>
    <phoneticPr fontId="1"/>
  </si>
  <si>
    <t>G5060-N2</t>
    <phoneticPr fontId="1"/>
  </si>
  <si>
    <t>A0207-N2</t>
    <phoneticPr fontId="1"/>
  </si>
  <si>
    <t>KHR699(15B)</t>
    <phoneticPr fontId="1"/>
  </si>
  <si>
    <t>KHR699　ジャケ(KHR720共通）</t>
    <phoneticPr fontId="1"/>
  </si>
  <si>
    <t>KHR699　枕（KHR720・721共通）</t>
    <rPh sb="7" eb="8">
      <t>マクラ</t>
    </rPh>
    <phoneticPr fontId="1"/>
  </si>
  <si>
    <t>KHR699　タペット（KHR720・721共通）</t>
    <phoneticPr fontId="1"/>
  </si>
  <si>
    <t>石川</t>
    <rPh sb="0" eb="2">
      <t>イシカワ</t>
    </rPh>
    <phoneticPr fontId="1"/>
  </si>
  <si>
    <t>ｾｯﾄ/６本　129.2円</t>
    <rPh sb="5" eb="6">
      <t>ホン</t>
    </rPh>
    <rPh sb="12" eb="13">
      <t>エン</t>
    </rPh>
    <phoneticPr fontId="1"/>
  </si>
  <si>
    <t>WJ50A</t>
    <phoneticPr fontId="1"/>
  </si>
  <si>
    <t>CUSM00093-(YHP2K800)
フライホイル</t>
    <phoneticPr fontId="1"/>
  </si>
  <si>
    <t>ＭＳＲＴ</t>
    <phoneticPr fontId="1"/>
  </si>
  <si>
    <t>NTN</t>
    <phoneticPr fontId="1"/>
  </si>
  <si>
    <t>KＤ711 主芯 (KD712共通)</t>
    <rPh sb="6" eb="7">
      <t>オモ</t>
    </rPh>
    <rPh sb="7" eb="8">
      <t>シン</t>
    </rPh>
    <rPh sb="15" eb="17">
      <t>キョウツウ</t>
    </rPh>
    <phoneticPr fontId="1"/>
  </si>
  <si>
    <t>KＤ712 主芯 (KD711共通)</t>
    <rPh sb="6" eb="7">
      <t>オモ</t>
    </rPh>
    <rPh sb="7" eb="8">
      <t>シン</t>
    </rPh>
    <rPh sb="15" eb="17">
      <t>キョウツウ</t>
    </rPh>
    <phoneticPr fontId="1"/>
  </si>
  <si>
    <t>KＤ711 寄せセット(KD712共通)</t>
    <rPh sb="6" eb="7">
      <t>ヨ</t>
    </rPh>
    <phoneticPr fontId="1"/>
  </si>
  <si>
    <t>KＤ712 寄せセット (KD711共通)</t>
    <rPh sb="6" eb="7">
      <t>ヨ</t>
    </rPh>
    <phoneticPr fontId="1"/>
  </si>
  <si>
    <t>KB706吸排気</t>
    <rPh sb="5" eb="6">
      <t>キュウ</t>
    </rPh>
    <rPh sb="6" eb="8">
      <t>ハイキ</t>
    </rPh>
    <phoneticPr fontId="1"/>
  </si>
  <si>
    <t>KD687 主芯 (KD728共通)</t>
    <rPh sb="6" eb="7">
      <t>オモ</t>
    </rPh>
    <rPh sb="7" eb="8">
      <t>シン</t>
    </rPh>
    <rPh sb="15" eb="17">
      <t>キョウツウ</t>
    </rPh>
    <phoneticPr fontId="1"/>
  </si>
  <si>
    <t>KD687 寄せ1 (KD728共通)</t>
    <rPh sb="6" eb="7">
      <t>ヨ</t>
    </rPh>
    <phoneticPr fontId="1"/>
  </si>
  <si>
    <t>KD687 寄せ2 (KD728共通)</t>
    <rPh sb="6" eb="7">
      <t>ヨ</t>
    </rPh>
    <phoneticPr fontId="1"/>
  </si>
  <si>
    <t>KD728</t>
    <phoneticPr fontId="1"/>
  </si>
  <si>
    <t>KＤ728 主芯 (KD687共通)</t>
    <rPh sb="6" eb="7">
      <t>オモ</t>
    </rPh>
    <rPh sb="7" eb="8">
      <t>シン</t>
    </rPh>
    <rPh sb="15" eb="17">
      <t>キョウツウ</t>
    </rPh>
    <phoneticPr fontId="1"/>
  </si>
  <si>
    <t>KＤ728寄せ1 (KD687共通)</t>
    <rPh sb="5" eb="6">
      <t>ヨ</t>
    </rPh>
    <phoneticPr fontId="1"/>
  </si>
  <si>
    <t>KＤ728寄せ2 (KD687共通)</t>
    <rPh sb="5" eb="6">
      <t>ヨ</t>
    </rPh>
    <phoneticPr fontId="1"/>
  </si>
  <si>
    <t>KD728 台芯・パット芯</t>
    <rPh sb="6" eb="7">
      <t>ダイ</t>
    </rPh>
    <rPh sb="7" eb="8">
      <t>シン</t>
    </rPh>
    <rPh sb="12" eb="13">
      <t>シン</t>
    </rPh>
    <phoneticPr fontId="1"/>
  </si>
  <si>
    <t>KＤ711 パット芯セット</t>
    <rPh sb="9" eb="10">
      <t>シン</t>
    </rPh>
    <phoneticPr fontId="1"/>
  </si>
  <si>
    <t xml:space="preserve">KＤ712 パット芯セット </t>
    <rPh sb="9" eb="10">
      <t>シン</t>
    </rPh>
    <phoneticPr fontId="1"/>
  </si>
  <si>
    <t>P0153-N2</t>
    <phoneticPr fontId="1"/>
  </si>
  <si>
    <t>2012/11/5型入荷
仕掛りコード919　810円</t>
    <rPh sb="9" eb="10">
      <t>カタ</t>
    </rPh>
    <rPh sb="10" eb="12">
      <t>ニュウカ</t>
    </rPh>
    <phoneticPr fontId="1"/>
  </si>
  <si>
    <t>MZ-915Y</t>
    <phoneticPr fontId="1"/>
  </si>
  <si>
    <t>仕掛り（KC717主検品）</t>
    <rPh sb="9" eb="10">
      <t>オモ</t>
    </rPh>
    <rPh sb="10" eb="12">
      <t>ケンピン</t>
    </rPh>
    <phoneticPr fontId="1"/>
  </si>
  <si>
    <t>仕掛り（KC717寄せ検品）</t>
    <rPh sb="9" eb="10">
      <t>ヨ</t>
    </rPh>
    <rPh sb="11" eb="13">
      <t>ケンピン</t>
    </rPh>
    <phoneticPr fontId="1"/>
  </si>
  <si>
    <t>新規型（D/E)
2015.4型入荷</t>
    <rPh sb="0" eb="2">
      <t>シンキ</t>
    </rPh>
    <rPh sb="2" eb="3">
      <t>カタ</t>
    </rPh>
    <rPh sb="15" eb="16">
      <t>カタ</t>
    </rPh>
    <rPh sb="16" eb="18">
      <t>ニュウカ</t>
    </rPh>
    <phoneticPr fontId="1"/>
  </si>
  <si>
    <t>2015.5型入荷</t>
    <rPh sb="6" eb="7">
      <t>カタ</t>
    </rPh>
    <rPh sb="7" eb="9">
      <t>ニュウカ</t>
    </rPh>
    <phoneticPr fontId="1"/>
  </si>
  <si>
    <t>2015.4型入荷</t>
    <rPh sb="6" eb="7">
      <t>カタ</t>
    </rPh>
    <rPh sb="7" eb="9">
      <t>ニュウカ</t>
    </rPh>
    <phoneticPr fontId="1"/>
  </si>
  <si>
    <t>2015.10型入荷</t>
    <rPh sb="7" eb="8">
      <t>カタ</t>
    </rPh>
    <rPh sb="8" eb="10">
      <t>ニュウカ</t>
    </rPh>
    <phoneticPr fontId="1"/>
  </si>
  <si>
    <t>KD687  台芯・パット芯</t>
    <rPh sb="7" eb="8">
      <t>ダイ</t>
    </rPh>
    <rPh sb="8" eb="9">
      <t>シン</t>
    </rPh>
    <rPh sb="13" eb="14">
      <t>シン</t>
    </rPh>
    <phoneticPr fontId="1"/>
  </si>
  <si>
    <t>92？</t>
    <phoneticPr fontId="1"/>
  </si>
  <si>
    <t>2015.11型入荷</t>
    <rPh sb="7" eb="8">
      <t>カタ</t>
    </rPh>
    <rPh sb="8" eb="10">
      <t>ニュウカ</t>
    </rPh>
    <phoneticPr fontId="1"/>
  </si>
  <si>
    <t>KD743（744）主芯</t>
    <rPh sb="10" eb="11">
      <t>オモ</t>
    </rPh>
    <rPh sb="11" eb="12">
      <t>シン</t>
    </rPh>
    <phoneticPr fontId="1"/>
  </si>
  <si>
    <t>2015.12型入荷</t>
    <rPh sb="7" eb="8">
      <t>カタ</t>
    </rPh>
    <rPh sb="8" eb="10">
      <t>ニュウカ</t>
    </rPh>
    <phoneticPr fontId="1"/>
  </si>
  <si>
    <t>KD743（744）棒芯</t>
    <rPh sb="10" eb="11">
      <t>ボウ</t>
    </rPh>
    <rPh sb="11" eb="12">
      <t>シン</t>
    </rPh>
    <phoneticPr fontId="1"/>
  </si>
  <si>
    <t>28.12(56.24)</t>
    <phoneticPr fontId="1"/>
  </si>
  <si>
    <t>G5087-N2</t>
    <phoneticPr fontId="1"/>
  </si>
  <si>
    <t>K5B734 吸気</t>
    <rPh sb="7" eb="9">
      <t>キュウキ</t>
    </rPh>
    <phoneticPr fontId="1"/>
  </si>
  <si>
    <t>K5B734 排気</t>
    <rPh sb="7" eb="9">
      <t>ハイキ</t>
    </rPh>
    <phoneticPr fontId="1"/>
  </si>
  <si>
    <t>K5B735 吸気</t>
    <rPh sb="7" eb="9">
      <t>キュウキ</t>
    </rPh>
    <phoneticPr fontId="1"/>
  </si>
  <si>
    <t>K5B735 排気</t>
    <rPh sb="7" eb="9">
      <t>ハイキ</t>
    </rPh>
    <phoneticPr fontId="1"/>
  </si>
  <si>
    <t>F0156-N2</t>
    <phoneticPr fontId="1"/>
  </si>
  <si>
    <t>MSR-T</t>
    <phoneticPr fontId="1"/>
  </si>
  <si>
    <t>TW54S</t>
    <phoneticPr fontId="1"/>
  </si>
  <si>
    <t>HTOP860</t>
    <phoneticPr fontId="1"/>
  </si>
  <si>
    <t>MSR-T</t>
    <phoneticPr fontId="1"/>
  </si>
  <si>
    <t>D1084-N2</t>
    <phoneticPr fontId="1"/>
  </si>
  <si>
    <t>価格変更2016.2（途型追加）</t>
    <rPh sb="0" eb="2">
      <t>カカク</t>
    </rPh>
    <rPh sb="2" eb="4">
      <t>ヘンコウ</t>
    </rPh>
    <rPh sb="11" eb="12">
      <t>ト</t>
    </rPh>
    <rPh sb="12" eb="13">
      <t>カタ</t>
    </rPh>
    <rPh sb="13" eb="15">
      <t>ツイカ</t>
    </rPh>
    <phoneticPr fontId="1"/>
  </si>
  <si>
    <t>その他の仕掛り</t>
  </si>
  <si>
    <t xml:space="preserve">2013/10/21単価変更
2014/12/21単価変更
370円→375円
</t>
    <rPh sb="10" eb="12">
      <t>タンカ</t>
    </rPh>
    <rPh sb="12" eb="14">
      <t>ヘンコウ</t>
    </rPh>
    <rPh sb="33" eb="34">
      <t>エン</t>
    </rPh>
    <rPh sb="38" eb="39">
      <t>エン</t>
    </rPh>
    <phoneticPr fontId="1"/>
  </si>
  <si>
    <t>C1397ディスク ①</t>
    <phoneticPr fontId="1"/>
  </si>
  <si>
    <t>タペット3TN主型</t>
  </si>
  <si>
    <t>1027210000
フライホイール</t>
  </si>
  <si>
    <t>1027230000フライホイール</t>
  </si>
  <si>
    <t>2015.5型入荷
2016.5 ﾊﾞｯｸﾒﾀﾙ重量変更
11.0Kg → 8.6Kg</t>
    <rPh sb="6" eb="7">
      <t>カタ</t>
    </rPh>
    <rPh sb="7" eb="9">
      <t>ニュウカ</t>
    </rPh>
    <rPh sb="24" eb="26">
      <t>ジュウリョウ</t>
    </rPh>
    <rPh sb="26" eb="28">
      <t>ヘンコウ</t>
    </rPh>
    <phoneticPr fontId="1"/>
  </si>
  <si>
    <t>タペット8DK</t>
    <phoneticPr fontId="1"/>
  </si>
  <si>
    <r>
      <t xml:space="preserve">2015.5型入荷
</t>
    </r>
    <r>
      <rPr>
        <b/>
        <sz val="9"/>
        <rFont val="ＭＳ Ｐゴシック"/>
        <family val="3"/>
        <charset val="128"/>
      </rPr>
      <t>2016.7.16</t>
    </r>
    <r>
      <rPr>
        <b/>
        <sz val="11"/>
        <rFont val="ＭＳ Ｐゴシック"/>
        <family val="3"/>
        <charset val="128"/>
      </rPr>
      <t xml:space="preserve"> ﾊﾞｯｸﾒﾀﾙ重量変更
11.0Kg → 8.4Kg</t>
    </r>
    <rPh sb="6" eb="7">
      <t>カタ</t>
    </rPh>
    <rPh sb="7" eb="9">
      <t>ニュウカ</t>
    </rPh>
    <rPh sb="27" eb="29">
      <t>ジュウリョウ</t>
    </rPh>
    <rPh sb="29" eb="31">
      <t>ヘンコウ</t>
    </rPh>
    <phoneticPr fontId="1"/>
  </si>
  <si>
    <t>価格変更
2016.8　1255円→1245円</t>
    <rPh sb="0" eb="2">
      <t>カカク</t>
    </rPh>
    <rPh sb="2" eb="4">
      <t>ヘンコウ</t>
    </rPh>
    <rPh sb="16" eb="17">
      <t>エン</t>
    </rPh>
    <rPh sb="22" eb="23">
      <t>エン</t>
    </rPh>
    <phoneticPr fontId="1"/>
  </si>
  <si>
    <t>2016.8型入荷</t>
    <rPh sb="6" eb="7">
      <t>カタ</t>
    </rPh>
    <rPh sb="7" eb="9">
      <t>ニュウカ</t>
    </rPh>
    <phoneticPr fontId="1"/>
  </si>
  <si>
    <t>新規　C1397ディスク ①</t>
    <rPh sb="0" eb="2">
      <t>シンキ</t>
    </rPh>
    <phoneticPr fontId="1"/>
  </si>
  <si>
    <t>新規　C1397ディスク ②</t>
    <rPh sb="0" eb="2">
      <t>シンキ</t>
    </rPh>
    <phoneticPr fontId="1"/>
  </si>
  <si>
    <t>新規　C1397中板</t>
    <rPh sb="0" eb="2">
      <t>シンキ</t>
    </rPh>
    <rPh sb="8" eb="9">
      <t>ナカ</t>
    </rPh>
    <rPh sb="9" eb="10">
      <t>イタ</t>
    </rPh>
    <phoneticPr fontId="1"/>
  </si>
  <si>
    <t>2016.9型入荷</t>
    <rPh sb="6" eb="7">
      <t>カタ</t>
    </rPh>
    <rPh sb="7" eb="9">
      <t>ニュウカ</t>
    </rPh>
    <phoneticPr fontId="1"/>
  </si>
  <si>
    <t>新規　C1397ディスク</t>
    <rPh sb="0" eb="2">
      <t>シンキ</t>
    </rPh>
    <phoneticPr fontId="1"/>
  </si>
  <si>
    <t>A7723-N2B</t>
  </si>
  <si>
    <t>G5111-N2</t>
    <phoneticPr fontId="1"/>
  </si>
  <si>
    <t>6BB1</t>
  </si>
  <si>
    <t>4BE1(4BC2)</t>
  </si>
  <si>
    <t>6100(6180)</t>
  </si>
  <si>
    <t xml:space="preserve">KE55V                   </t>
    <phoneticPr fontId="1"/>
  </si>
  <si>
    <t>T636(119000)</t>
  </si>
  <si>
    <t>PR-6N21</t>
  </si>
  <si>
    <t>TR-C</t>
  </si>
  <si>
    <t>再乾・芯組（ＤＥ18ピストンイッタイ）</t>
  </si>
  <si>
    <t>タペット４ＪＢ１中子(T1150173-GG)</t>
  </si>
  <si>
    <t>PR-6N18</t>
    <phoneticPr fontId="1"/>
  </si>
  <si>
    <t>FO</t>
    <phoneticPr fontId="1"/>
  </si>
  <si>
    <t>M-28X</t>
    <phoneticPr fontId="1"/>
  </si>
  <si>
    <t>M-28X</t>
    <phoneticPr fontId="1"/>
  </si>
  <si>
    <t>森山</t>
    <rPh sb="0" eb="2">
      <t>モリヤマ</t>
    </rPh>
    <phoneticPr fontId="1"/>
  </si>
  <si>
    <t>再乾・芯組（ＤＫ20ピストンタイ）</t>
  </si>
  <si>
    <t>2016.11型入荷</t>
    <rPh sb="7" eb="8">
      <t>カタ</t>
    </rPh>
    <rPh sb="8" eb="10">
      <t>ニュウカ</t>
    </rPh>
    <phoneticPr fontId="1"/>
  </si>
  <si>
    <t>ＫＤ748(KD749共通）</t>
    <rPh sb="11" eb="13">
      <t>キョウツウ</t>
    </rPh>
    <phoneticPr fontId="1"/>
  </si>
  <si>
    <t>2011/5月型入荷
2016年12月　金型返却（亀谷さん）</t>
    <rPh sb="6" eb="7">
      <t>ガツ</t>
    </rPh>
    <rPh sb="7" eb="8">
      <t>カタ</t>
    </rPh>
    <rPh sb="8" eb="10">
      <t>ニュウカ</t>
    </rPh>
    <rPh sb="15" eb="16">
      <t>ネン</t>
    </rPh>
    <rPh sb="18" eb="19">
      <t>ツキ</t>
    </rPh>
    <rPh sb="20" eb="22">
      <t>カナガタ</t>
    </rPh>
    <rPh sb="22" eb="24">
      <t>ヘンキャク</t>
    </rPh>
    <rPh sb="25" eb="27">
      <t>カメタニ</t>
    </rPh>
    <phoneticPr fontId="1"/>
  </si>
  <si>
    <t>TK48R</t>
    <phoneticPr fontId="1"/>
  </si>
  <si>
    <t>AP-16A</t>
    <phoneticPr fontId="1"/>
  </si>
  <si>
    <t>ヨシワ工業</t>
    <rPh sb="3" eb="5">
      <t>コウギョウ</t>
    </rPh>
    <phoneticPr fontId="1"/>
  </si>
  <si>
    <t>TK48L</t>
    <phoneticPr fontId="1"/>
  </si>
  <si>
    <t>VB119581(1151/1153)</t>
    <phoneticPr fontId="1"/>
  </si>
  <si>
    <t>M-28X</t>
    <phoneticPr fontId="1"/>
  </si>
  <si>
    <t>ＭＭ434</t>
    <phoneticPr fontId="1"/>
  </si>
  <si>
    <t>MSR-T</t>
    <phoneticPr fontId="1"/>
  </si>
  <si>
    <t>メンテ</t>
    <phoneticPr fontId="3"/>
  </si>
  <si>
    <t>S1013-N2</t>
  </si>
  <si>
    <t>S1113-N2</t>
  </si>
  <si>
    <t>S1012-N2</t>
  </si>
  <si>
    <t>S1011-N2</t>
  </si>
  <si>
    <t>S1111-N2</t>
  </si>
  <si>
    <t>S1010-N2</t>
  </si>
  <si>
    <t>S1110-N2</t>
  </si>
  <si>
    <t>G5070-N2</t>
  </si>
  <si>
    <t>G5071-N2</t>
  </si>
  <si>
    <t>A5602-N2</t>
  </si>
  <si>
    <t>P0159-N2</t>
  </si>
  <si>
    <t>E0088-N2</t>
  </si>
  <si>
    <t>F0190-N2</t>
  </si>
  <si>
    <t>F0191-N2</t>
  </si>
  <si>
    <t>Ａ0011-Ｎ2</t>
  </si>
  <si>
    <t>Ａ0012-Ｎ2</t>
  </si>
  <si>
    <t>粟谷</t>
    <rPh sb="0" eb="2">
      <t>アワヤ</t>
    </rPh>
    <phoneticPr fontId="1"/>
  </si>
  <si>
    <t>#13.14 D1364  リブなし</t>
  </si>
  <si>
    <t>KC717　ジャケ</t>
  </si>
  <si>
    <t>製造補助（砂段取り・台車準備・型移動等）</t>
  </si>
  <si>
    <t>品質管理（初品ﾁｪｯｸ・帳票類管理等）</t>
  </si>
  <si>
    <t>出荷検査作業</t>
  </si>
  <si>
    <t>5S・QCを含む改善業務</t>
  </si>
  <si>
    <t>C1397ディスク ②</t>
  </si>
  <si>
    <t>#10  D1370  リブなし</t>
  </si>
  <si>
    <t>KC726</t>
  </si>
  <si>
    <t>#11  D1368  リブなし</t>
  </si>
  <si>
    <r>
      <t xml:space="preserve">①入り子部バリ残り（10/3）
</t>
    </r>
    <r>
      <rPr>
        <b/>
        <sz val="9"/>
        <rFont val="ＭＳ Ｐゴシック"/>
        <family val="3"/>
        <charset val="128"/>
      </rPr>
      <t>②集合ポート部段付き品（11/１）</t>
    </r>
    <rPh sb="1" eb="2">
      <t>イ</t>
    </rPh>
    <rPh sb="3" eb="4">
      <t>コ</t>
    </rPh>
    <rPh sb="4" eb="5">
      <t>ブ</t>
    </rPh>
    <rPh sb="7" eb="8">
      <t>ノコ</t>
    </rPh>
    <rPh sb="17" eb="19">
      <t>シュウゴウ</t>
    </rPh>
    <rPh sb="22" eb="23">
      <t>ブ</t>
    </rPh>
    <rPh sb="23" eb="24">
      <t>ダン</t>
    </rPh>
    <rPh sb="24" eb="25">
      <t>ツ</t>
    </rPh>
    <rPh sb="26" eb="27">
      <t>ヒン</t>
    </rPh>
    <phoneticPr fontId="4"/>
  </si>
  <si>
    <t>2016.9型入荷</t>
    <rPh sb="6" eb="7">
      <t>カタ</t>
    </rPh>
    <rPh sb="7" eb="9">
      <t>ニュウカ</t>
    </rPh>
    <phoneticPr fontId="4"/>
  </si>
  <si>
    <t>A2615-N2</t>
  </si>
  <si>
    <t>組付（6BB1）</t>
    <rPh sb="0" eb="2">
      <t>クミツ</t>
    </rPh>
    <phoneticPr fontId="1"/>
  </si>
  <si>
    <t>組付（4BE1(4BC2)）</t>
    <rPh sb="0" eb="2">
      <t>クミツ</t>
    </rPh>
    <phoneticPr fontId="1"/>
  </si>
  <si>
    <t>組付（4LE(FC23特））</t>
    <rPh sb="0" eb="2">
      <t>クミツ</t>
    </rPh>
    <rPh sb="11" eb="12">
      <t>トク</t>
    </rPh>
    <phoneticPr fontId="1"/>
  </si>
  <si>
    <t>組付（6160）</t>
    <rPh sb="0" eb="2">
      <t>クミツ</t>
    </rPh>
    <phoneticPr fontId="1"/>
  </si>
  <si>
    <t>組付（6100(6180)）</t>
    <rPh sb="0" eb="2">
      <t>クミツ</t>
    </rPh>
    <phoneticPr fontId="1"/>
  </si>
  <si>
    <t>組付（6204）</t>
    <rPh sb="0" eb="2">
      <t>クミツ</t>
    </rPh>
    <phoneticPr fontId="1"/>
  </si>
  <si>
    <t xml:space="preserve">組付（KE55V）                 </t>
    <rPh sb="0" eb="2">
      <t>クミツ</t>
    </rPh>
    <phoneticPr fontId="1"/>
  </si>
  <si>
    <t>組付（T636(119000)）</t>
    <rPh sb="0" eb="2">
      <t>クミツ</t>
    </rPh>
    <phoneticPr fontId="1"/>
  </si>
  <si>
    <t>組付（PR-6N21）</t>
    <rPh sb="0" eb="2">
      <t>クミツ</t>
    </rPh>
    <phoneticPr fontId="1"/>
  </si>
  <si>
    <t>組付（PR-6N18）</t>
    <rPh sb="0" eb="2">
      <t>クミツ</t>
    </rPh>
    <phoneticPr fontId="1"/>
  </si>
  <si>
    <t>組付（119620）</t>
    <rPh sb="0" eb="2">
      <t>クミツ</t>
    </rPh>
    <phoneticPr fontId="1"/>
  </si>
  <si>
    <t>組付（FO）</t>
    <rPh sb="0" eb="2">
      <t>クミツ</t>
    </rPh>
    <phoneticPr fontId="1"/>
  </si>
  <si>
    <t>組付（VB129672）</t>
    <rPh sb="0" eb="2">
      <t>クミツ</t>
    </rPh>
    <phoneticPr fontId="1"/>
  </si>
  <si>
    <t>組付（VB119581(1151/1153)）</t>
    <rPh sb="0" eb="2">
      <t>クミツ</t>
    </rPh>
    <phoneticPr fontId="1"/>
  </si>
  <si>
    <t>組付（ＭＭ434）</t>
    <rPh sb="0" eb="2">
      <t>クミツ</t>
    </rPh>
    <phoneticPr fontId="1"/>
  </si>
  <si>
    <t>C518　①</t>
  </si>
  <si>
    <t>KC722</t>
  </si>
  <si>
    <t>※KC717　ブロックシリンダーセット</t>
  </si>
  <si>
    <t>KHR720 160F(15BFTE)</t>
  </si>
  <si>
    <t>KHR720　タペット（KHR699・721共通）</t>
  </si>
  <si>
    <t>KHR721(14B)</t>
  </si>
  <si>
    <t>KHR721　ジャケ</t>
  </si>
  <si>
    <t>KHR721　タペット（KHR699・720共通）</t>
  </si>
  <si>
    <t>KD4708</t>
  </si>
  <si>
    <t>KD705</t>
  </si>
  <si>
    <t>#13.14 D1365  リブあり</t>
  </si>
  <si>
    <t>#12  D1366  リブなし</t>
  </si>
  <si>
    <t>#12  D1367  リブあり</t>
  </si>
  <si>
    <t>#11  D1369  リブあり</t>
  </si>
  <si>
    <t>#10  D1371  リブあり</t>
  </si>
  <si>
    <t>KD711</t>
  </si>
  <si>
    <t>KD712</t>
  </si>
  <si>
    <t>DA620</t>
  </si>
  <si>
    <t>DX-15</t>
  </si>
  <si>
    <t>KHB741</t>
  </si>
  <si>
    <t>KD743ｾｯﾄ</t>
  </si>
  <si>
    <t>KD744ｾｯﾄ</t>
  </si>
  <si>
    <t>K5B734</t>
  </si>
  <si>
    <t>K5B734 ＷＪセット</t>
  </si>
  <si>
    <t>K5B735</t>
  </si>
  <si>
    <t>K5B735 ＷＪセット</t>
  </si>
  <si>
    <t>DX-17</t>
  </si>
  <si>
    <t>DX-17 ﾎﾟｰﾄ</t>
  </si>
  <si>
    <t>DX-17 タペット</t>
  </si>
  <si>
    <t>C518　②</t>
  </si>
  <si>
    <t>C518　②</t>
    <phoneticPr fontId="1"/>
  </si>
  <si>
    <t>#13.14 D1364  リブなし</t>
    <phoneticPr fontId="1"/>
  </si>
  <si>
    <t>TK48L</t>
    <phoneticPr fontId="1"/>
  </si>
  <si>
    <t>KD705主</t>
    <phoneticPr fontId="1"/>
  </si>
  <si>
    <t>KA667　検品</t>
    <phoneticPr fontId="1"/>
  </si>
  <si>
    <t>仕掛り（KC717主検品）</t>
    <phoneticPr fontId="1"/>
  </si>
  <si>
    <t>仕掛り（KC717寄せ検品）</t>
    <phoneticPr fontId="1"/>
  </si>
  <si>
    <t>仕掛り（KC671主検品）</t>
    <phoneticPr fontId="1"/>
  </si>
  <si>
    <t>仕掛り（KC671寄せ検品）</t>
    <phoneticPr fontId="1"/>
  </si>
  <si>
    <t>製造補助（砂段取り・台車準備・型移動等）</t>
    <phoneticPr fontId="1"/>
  </si>
  <si>
    <t>配送作業</t>
    <phoneticPr fontId="1"/>
  </si>
  <si>
    <t>一般事務</t>
    <phoneticPr fontId="1"/>
  </si>
  <si>
    <t>その他の仕掛り</t>
    <phoneticPr fontId="1"/>
  </si>
  <si>
    <t>品質管理（初品ﾁｪｯｸ・帳票類管理等）</t>
    <phoneticPr fontId="1"/>
  </si>
  <si>
    <t>出荷検査作業</t>
    <phoneticPr fontId="1"/>
  </si>
  <si>
    <t>5S・QCを含む改善業務</t>
    <phoneticPr fontId="1"/>
  </si>
  <si>
    <t>C1397ディスク ②</t>
    <phoneticPr fontId="1"/>
  </si>
  <si>
    <t>#10  D1370  リブなし</t>
    <phoneticPr fontId="1"/>
  </si>
  <si>
    <t>ＫＤ748(KD749共通）</t>
    <phoneticPr fontId="1"/>
  </si>
  <si>
    <t>TK48R</t>
    <phoneticPr fontId="1"/>
  </si>
  <si>
    <t>KC726</t>
    <phoneticPr fontId="1"/>
  </si>
  <si>
    <t>KD705寄せセット</t>
    <phoneticPr fontId="1"/>
  </si>
  <si>
    <t>#11  D1368  リブなし</t>
    <phoneticPr fontId="1"/>
  </si>
  <si>
    <t>KＤ711 主芯 (KD712共通)</t>
    <phoneticPr fontId="1"/>
  </si>
  <si>
    <t>仕掛り（KC671ジャケ穴あけ）</t>
    <phoneticPr fontId="1"/>
  </si>
  <si>
    <t>その他</t>
    <phoneticPr fontId="1"/>
  </si>
  <si>
    <t>会議・ﾐｰﾃｨﾝｸﾞ</t>
    <phoneticPr fontId="1"/>
  </si>
  <si>
    <t>KHR721　ジャケ</t>
    <phoneticPr fontId="1"/>
  </si>
  <si>
    <t>1027210000
フライホイール</t>
    <phoneticPr fontId="1"/>
  </si>
  <si>
    <t>タペット４ＪＢ１中子(T1150173-GG)</t>
    <phoneticPr fontId="1"/>
  </si>
  <si>
    <t xml:space="preserve">KE55V                   </t>
    <phoneticPr fontId="1"/>
  </si>
  <si>
    <t>PR-6N21</t>
    <phoneticPr fontId="1"/>
  </si>
  <si>
    <t>再乾・芯組（ＤＥ18ピストンイッタイ）</t>
    <phoneticPr fontId="1"/>
  </si>
  <si>
    <t>その他の仕掛り</t>
    <phoneticPr fontId="1"/>
  </si>
  <si>
    <t>KHR721　寄せセット</t>
  </si>
  <si>
    <t>タペット3TN主型</t>
    <phoneticPr fontId="1"/>
  </si>
  <si>
    <t>再乾・芯組（ＤＥ18ピストンイッタイ）</t>
    <phoneticPr fontId="1"/>
  </si>
  <si>
    <t>再乾・芯組（ＤＥ18ピストンタイ）</t>
    <phoneticPr fontId="1"/>
  </si>
  <si>
    <t>プレッシャープレートCU755000(1U00221700)</t>
  </si>
  <si>
    <t>プレッシャープレートCU755000(1U00221700)</t>
    <phoneticPr fontId="1"/>
  </si>
  <si>
    <t>KD743（744）棒芯</t>
  </si>
  <si>
    <t>KD743（744）棒芯</t>
    <phoneticPr fontId="1"/>
  </si>
  <si>
    <t>FO</t>
  </si>
  <si>
    <t>FO</t>
    <phoneticPr fontId="1"/>
  </si>
  <si>
    <t>4LE(FC23特）</t>
  </si>
  <si>
    <t>4LE(FC23特）</t>
    <phoneticPr fontId="1"/>
  </si>
  <si>
    <t>4LE(FC23特）</t>
    <phoneticPr fontId="1"/>
  </si>
  <si>
    <t>KHB741</t>
    <phoneticPr fontId="1"/>
  </si>
  <si>
    <t>6BB1</t>
    <phoneticPr fontId="1"/>
  </si>
  <si>
    <t>VB129672</t>
    <phoneticPr fontId="1"/>
  </si>
  <si>
    <t>KD705パット芯セット</t>
  </si>
  <si>
    <t>KD705パット芯セット</t>
    <phoneticPr fontId="1"/>
  </si>
  <si>
    <t>KD743（744）主芯</t>
    <phoneticPr fontId="1"/>
  </si>
  <si>
    <t>T636(119000)</t>
    <phoneticPr fontId="1"/>
  </si>
  <si>
    <t>FO</t>
    <phoneticPr fontId="1"/>
  </si>
  <si>
    <t>仕掛り（KD161）</t>
  </si>
  <si>
    <t>仕掛り（KD161）</t>
    <phoneticPr fontId="1"/>
  </si>
  <si>
    <t>仕掛り（KD334）</t>
  </si>
  <si>
    <t>仕掛り（KD334）</t>
    <phoneticPr fontId="1"/>
  </si>
  <si>
    <t>KＤ711 パット芯セット</t>
  </si>
  <si>
    <t>KＤ711 パット芯セット</t>
    <phoneticPr fontId="1"/>
  </si>
  <si>
    <t>78G7025100ｽﾃｰﾀｻﾎﾟｰﾄ</t>
    <phoneticPr fontId="1"/>
  </si>
  <si>
    <t>6BB1</t>
    <phoneticPr fontId="1"/>
  </si>
  <si>
    <t>タペットＳ4K(T9150222-BA)</t>
    <phoneticPr fontId="1"/>
  </si>
  <si>
    <t>出荷検査作業</t>
    <phoneticPr fontId="1"/>
  </si>
  <si>
    <t>ﾃｽﾄﾋﾟｰｽ(ヤンマー）</t>
    <phoneticPr fontId="1"/>
  </si>
  <si>
    <t xml:space="preserve">KＤ712 パット芯セット </t>
  </si>
  <si>
    <t xml:space="preserve">KＤ712 パット芯セット </t>
    <phoneticPr fontId="1"/>
  </si>
  <si>
    <t>品質管理（初品ﾁｪｯｸ・帳票類管理等）</t>
    <phoneticPr fontId="1"/>
  </si>
  <si>
    <t>組付（4LE(FC23特））</t>
  </si>
  <si>
    <t>組付（4LE(FC23特））</t>
    <phoneticPr fontId="1"/>
  </si>
  <si>
    <t>組付（FO）</t>
  </si>
  <si>
    <t>組付（FO）</t>
    <phoneticPr fontId="1"/>
  </si>
  <si>
    <t>組付（119620）</t>
  </si>
  <si>
    <t>組付（119620）</t>
    <phoneticPr fontId="1"/>
  </si>
  <si>
    <t>組付（PR-6N21）</t>
  </si>
  <si>
    <t>タペットC240中子(T1150077-BD)</t>
  </si>
  <si>
    <t>組付（VB129672）</t>
  </si>
  <si>
    <t>組付（6BB1）</t>
  </si>
  <si>
    <t>仕掛り（KD335）</t>
  </si>
  <si>
    <t>VB119578</t>
    <phoneticPr fontId="1"/>
  </si>
  <si>
    <t>M-28X</t>
    <phoneticPr fontId="1"/>
  </si>
  <si>
    <t>組付（VB119578）</t>
    <rPh sb="0" eb="2">
      <t>クミツ</t>
    </rPh>
    <phoneticPr fontId="1"/>
  </si>
  <si>
    <t>大野</t>
    <rPh sb="0" eb="2">
      <t>オオノ</t>
    </rPh>
    <phoneticPr fontId="1"/>
  </si>
  <si>
    <t>・ 先月度全体不良率　   ‥‥‥‥</t>
    <rPh sb="2" eb="4">
      <t>センゲツ</t>
    </rPh>
    <rPh sb="4" eb="5">
      <t>ド</t>
    </rPh>
    <rPh sb="5" eb="7">
      <t>ゼンタイ</t>
    </rPh>
    <rPh sb="7" eb="10">
      <t>フリョウリツ</t>
    </rPh>
    <phoneticPr fontId="1"/>
  </si>
  <si>
    <t>・ 先月度第2工場不良率　   ‥‥‥‥</t>
    <rPh sb="2" eb="4">
      <t>センゲツ</t>
    </rPh>
    <rPh sb="4" eb="5">
      <t>ド</t>
    </rPh>
    <rPh sb="5" eb="6">
      <t>ダイ</t>
    </rPh>
    <rPh sb="7" eb="9">
      <t>コウジョウ</t>
    </rPh>
    <rPh sb="9" eb="12">
      <t>フリョウリツ</t>
    </rPh>
    <phoneticPr fontId="1"/>
  </si>
  <si>
    <t>松下</t>
    <rPh sb="0" eb="2">
      <t>マツシタ</t>
    </rPh>
    <phoneticPr fontId="1"/>
  </si>
  <si>
    <t>石原</t>
    <rPh sb="0" eb="2">
      <t>イシハラ</t>
    </rPh>
    <phoneticPr fontId="1"/>
  </si>
  <si>
    <t>ﾃｽﾄﾋﾟｰｽKB</t>
  </si>
  <si>
    <t>ﾃｽﾄﾋﾟｰｽYB</t>
  </si>
  <si>
    <t>60014-N2</t>
    <phoneticPr fontId="1"/>
  </si>
  <si>
    <t>60013-N2</t>
    <phoneticPr fontId="1"/>
  </si>
  <si>
    <t>2017.5型入荷</t>
    <rPh sb="6" eb="7">
      <t>カタ</t>
    </rPh>
    <rPh sb="7" eb="9">
      <t>ニュウカ</t>
    </rPh>
    <phoneticPr fontId="1"/>
  </si>
  <si>
    <t>DS1392</t>
  </si>
  <si>
    <t>A2682-N2</t>
  </si>
  <si>
    <t>DS1306　②</t>
    <phoneticPr fontId="4"/>
  </si>
  <si>
    <t>DS1306　①</t>
    <phoneticPr fontId="1"/>
  </si>
  <si>
    <t>P/H</t>
    <phoneticPr fontId="1"/>
  </si>
  <si>
    <t>　目標9000円/ｈ</t>
    <rPh sb="1" eb="3">
      <t>モクヒョウ</t>
    </rPh>
    <rPh sb="7" eb="8">
      <t>エン</t>
    </rPh>
    <phoneticPr fontId="1"/>
  </si>
  <si>
    <t>　　Ｐ/Ｈ目標　125万</t>
    <rPh sb="5" eb="7">
      <t>モクヒョウ</t>
    </rPh>
    <rPh sb="11" eb="12">
      <t>マン</t>
    </rPh>
    <phoneticPr fontId="1"/>
  </si>
  <si>
    <t>組付（T6221）</t>
    <rPh sb="0" eb="2">
      <t>クミツ</t>
    </rPh>
    <phoneticPr fontId="1"/>
  </si>
  <si>
    <t>D7677-N2</t>
  </si>
  <si>
    <t>2016.4型入荷</t>
    <rPh sb="6" eb="7">
      <t>カタ</t>
    </rPh>
    <rPh sb="7" eb="9">
      <t>ニュウカ</t>
    </rPh>
    <phoneticPr fontId="1"/>
  </si>
  <si>
    <t>TH54</t>
  </si>
  <si>
    <t>S3M3D-2</t>
    <phoneticPr fontId="1"/>
  </si>
  <si>
    <t>Ｋ11-ＫＨ125(Ｌ15380-ＡＣ)</t>
    <phoneticPr fontId="1"/>
  </si>
  <si>
    <t>第２工場</t>
    <rPh sb="0" eb="1">
      <t>ダイ</t>
    </rPh>
    <rPh sb="2" eb="4">
      <t>コウジョウ</t>
    </rPh>
    <phoneticPr fontId="1"/>
  </si>
  <si>
    <t>先月度　第２工場</t>
    <rPh sb="0" eb="2">
      <t>センゲツ</t>
    </rPh>
    <rPh sb="2" eb="3">
      <t>ド</t>
    </rPh>
    <rPh sb="4" eb="5">
      <t>ダイ</t>
    </rPh>
    <rPh sb="6" eb="8">
      <t>コウジョウ</t>
    </rPh>
    <phoneticPr fontId="1"/>
  </si>
  <si>
    <t>万</t>
    <rPh sb="0" eb="1">
      <t>マン</t>
    </rPh>
    <phoneticPr fontId="1"/>
  </si>
  <si>
    <t>P/H</t>
    <phoneticPr fontId="1"/>
  </si>
  <si>
    <t>今月度 本日までの</t>
    <rPh sb="0" eb="2">
      <t>コンゲツ</t>
    </rPh>
    <rPh sb="2" eb="3">
      <t>ド</t>
    </rPh>
    <rPh sb="4" eb="6">
      <t>ホンジツ</t>
    </rPh>
    <phoneticPr fontId="1"/>
  </si>
  <si>
    <r>
      <t>P/H</t>
    </r>
    <r>
      <rPr>
        <sz val="16"/>
        <rFont val="ＭＳ Ｐゴシック"/>
        <family val="3"/>
        <charset val="128"/>
      </rPr>
      <t>目標</t>
    </r>
    <rPh sb="3" eb="5">
      <t>モクヒョウ</t>
    </rPh>
    <phoneticPr fontId="1"/>
  </si>
  <si>
    <t>ME013</t>
  </si>
  <si>
    <t>石見日東</t>
    <rPh sb="0" eb="2">
      <t>イワミ</t>
    </rPh>
    <rPh sb="2" eb="4">
      <t>ニットウ</t>
    </rPh>
    <phoneticPr fontId="15"/>
  </si>
  <si>
    <t>組付（ME013）</t>
    <rPh sb="0" eb="2">
      <t>クミツ</t>
    </rPh>
    <phoneticPr fontId="1"/>
  </si>
  <si>
    <t>A0208-N2</t>
    <phoneticPr fontId="1"/>
  </si>
  <si>
    <t>単価変更2017/12/1
1990→2000</t>
    <rPh sb="0" eb="2">
      <t>タンカ</t>
    </rPh>
    <rPh sb="2" eb="4">
      <t>ヘンコウ</t>
    </rPh>
    <phoneticPr fontId="1"/>
  </si>
  <si>
    <t>単価変更2017/12/1
415→425</t>
    <rPh sb="0" eb="2">
      <t>タンカ</t>
    </rPh>
    <rPh sb="2" eb="4">
      <t>ヘンコウ</t>
    </rPh>
    <phoneticPr fontId="1"/>
  </si>
  <si>
    <t>組付（R56012）</t>
    <rPh sb="0" eb="2">
      <t>クミツ</t>
    </rPh>
    <phoneticPr fontId="1"/>
  </si>
  <si>
    <t>Ｒ56012</t>
  </si>
  <si>
    <t>組付（105900）</t>
    <rPh sb="0" eb="2">
      <t>クミツ</t>
    </rPh>
    <phoneticPr fontId="1"/>
  </si>
  <si>
    <t>KC752 ケーシングＢ</t>
    <phoneticPr fontId="1"/>
  </si>
  <si>
    <t>MJ72W</t>
    <phoneticPr fontId="1"/>
  </si>
  <si>
    <t>G5126-N2</t>
  </si>
  <si>
    <t>KC753 ケーシングＢ</t>
    <phoneticPr fontId="1"/>
  </si>
  <si>
    <t>G5127-N2</t>
  </si>
  <si>
    <t>K5B756 ポンプケーシング</t>
    <phoneticPr fontId="1"/>
  </si>
  <si>
    <t>MSR-T</t>
    <phoneticPr fontId="1"/>
  </si>
  <si>
    <t>G5135-N2</t>
  </si>
  <si>
    <t>K5B757.8ポンプケーシング</t>
    <phoneticPr fontId="1"/>
  </si>
  <si>
    <t>K5B760 ポンプケーシング</t>
    <phoneticPr fontId="1"/>
  </si>
  <si>
    <t>K5B761 ポンプケーシング</t>
    <phoneticPr fontId="1"/>
  </si>
  <si>
    <t>ＫCV764 ポンプケーシング</t>
    <phoneticPr fontId="1"/>
  </si>
  <si>
    <t>村尾</t>
    <rPh sb="0" eb="2">
      <t>ムラオ</t>
    </rPh>
    <phoneticPr fontId="1"/>
  </si>
  <si>
    <t>S3M3D-2 ジャケ</t>
    <phoneticPr fontId="1"/>
  </si>
  <si>
    <t>S3M3D-2 棒芯</t>
    <rPh sb="8" eb="9">
      <t>ボウ</t>
    </rPh>
    <rPh sb="9" eb="10">
      <t>シン</t>
    </rPh>
    <phoneticPr fontId="1"/>
  </si>
  <si>
    <t>KC671　主芯（1-4・2-3)　①</t>
    <rPh sb="6" eb="7">
      <t>オモ</t>
    </rPh>
    <rPh sb="7" eb="8">
      <t>シン</t>
    </rPh>
    <phoneticPr fontId="1"/>
  </si>
  <si>
    <t>KC671　主芯（1-4・2-3)  ②</t>
    <rPh sb="6" eb="7">
      <t>オモ</t>
    </rPh>
    <rPh sb="7" eb="8">
      <t>シン</t>
    </rPh>
    <phoneticPr fontId="1"/>
  </si>
  <si>
    <t>7H 1</t>
    <phoneticPr fontId="1"/>
  </si>
  <si>
    <t>組付（R87304H）</t>
    <rPh sb="0" eb="2">
      <t>クミツ</t>
    </rPh>
    <phoneticPr fontId="1"/>
  </si>
  <si>
    <t>T213</t>
  </si>
  <si>
    <t>NTN</t>
  </si>
  <si>
    <t>A1165ｷｬﾘﾔ ③</t>
    <phoneticPr fontId="1"/>
  </si>
  <si>
    <t>T314</t>
  </si>
  <si>
    <t>ｷｬﾝﾄﾞﾙ重量変更
1本 0.016→0.01
価格変更
2018/6/1
332円→310円</t>
    <rPh sb="6" eb="7">
      <t>ジュウ</t>
    </rPh>
    <rPh sb="7" eb="8">
      <t>リョウ</t>
    </rPh>
    <rPh sb="8" eb="10">
      <t>ヘンコウ</t>
    </rPh>
    <rPh sb="12" eb="13">
      <t>ホン</t>
    </rPh>
    <rPh sb="25" eb="27">
      <t>カカク</t>
    </rPh>
    <rPh sb="27" eb="29">
      <t>ヘンコウ</t>
    </rPh>
    <phoneticPr fontId="1"/>
  </si>
  <si>
    <t>2011/1価格決定
価格変更
2018/6/1
332円→310円</t>
    <rPh sb="6" eb="8">
      <t>カカク</t>
    </rPh>
    <rPh sb="8" eb="10">
      <t>ケッテイ</t>
    </rPh>
    <phoneticPr fontId="1"/>
  </si>
  <si>
    <t>Ｇ5139-Ｎ2</t>
    <phoneticPr fontId="1"/>
  </si>
  <si>
    <t>G5136-N2</t>
    <phoneticPr fontId="1"/>
  </si>
  <si>
    <t>石見日東</t>
    <rPh sb="0" eb="2">
      <t>イワミ</t>
    </rPh>
    <rPh sb="2" eb="4">
      <t>ニットウ</t>
    </rPh>
    <phoneticPr fontId="20"/>
  </si>
  <si>
    <t>石見日東</t>
    <rPh sb="0" eb="2">
      <t>イワミ</t>
    </rPh>
    <rPh sb="2" eb="4">
      <t>ニットウ</t>
    </rPh>
    <phoneticPr fontId="43"/>
  </si>
  <si>
    <t>R87304H</t>
  </si>
  <si>
    <t>10ＰＣ1</t>
  </si>
  <si>
    <t>組付（10PC1）</t>
    <rPh sb="0" eb="2">
      <t>クミツ</t>
    </rPh>
    <phoneticPr fontId="1"/>
  </si>
  <si>
    <t>ＭＭ434</t>
  </si>
  <si>
    <t>10ＰＣ1</t>
    <phoneticPr fontId="1"/>
  </si>
  <si>
    <t>FO</t>
    <phoneticPr fontId="1"/>
  </si>
  <si>
    <t>10ＰＣ1</t>
    <phoneticPr fontId="1"/>
  </si>
  <si>
    <t>VB129672</t>
    <phoneticPr fontId="1"/>
  </si>
  <si>
    <t>VB129672</t>
    <phoneticPr fontId="1"/>
  </si>
  <si>
    <t>T6221</t>
    <phoneticPr fontId="1"/>
  </si>
  <si>
    <t>2017.11
価格変更(再乾あり）
2018.7　666円→761円
価格変更（再乾なし）
2018.9　761円→702円</t>
    <rPh sb="13" eb="14">
      <t>サイ</t>
    </rPh>
    <rPh sb="14" eb="15">
      <t>イヌイ</t>
    </rPh>
    <rPh sb="36" eb="38">
      <t>カカク</t>
    </rPh>
    <rPh sb="38" eb="40">
      <t>ヘンコウ</t>
    </rPh>
    <rPh sb="41" eb="42">
      <t>サイ</t>
    </rPh>
    <rPh sb="42" eb="43">
      <t>イヌイ</t>
    </rPh>
    <rPh sb="57" eb="58">
      <t>エン</t>
    </rPh>
    <rPh sb="62" eb="63">
      <t>エン</t>
    </rPh>
    <phoneticPr fontId="1"/>
  </si>
  <si>
    <t>Ｇ5140-Ｎ2</t>
    <phoneticPr fontId="1"/>
  </si>
  <si>
    <t>Ｇ5200-Ｎ2</t>
    <phoneticPr fontId="1"/>
  </si>
  <si>
    <t>価格変更
2018.11　987円→890円</t>
    <rPh sb="0" eb="2">
      <t>カカク</t>
    </rPh>
    <rPh sb="2" eb="4">
      <t>ヘンコウ</t>
    </rPh>
    <rPh sb="16" eb="17">
      <t>エン</t>
    </rPh>
    <rPh sb="21" eb="22">
      <t>エン</t>
    </rPh>
    <phoneticPr fontId="1"/>
  </si>
  <si>
    <t>タペット3ＴＮ中子(新型T1150173-GG)</t>
    <rPh sb="7" eb="8">
      <t>ナカ</t>
    </rPh>
    <rPh sb="8" eb="9">
      <t>コ</t>
    </rPh>
    <phoneticPr fontId="1"/>
  </si>
  <si>
    <t>ＤＳ1299</t>
    <phoneticPr fontId="1"/>
  </si>
  <si>
    <t>ＭＳＲＴ</t>
    <phoneticPr fontId="1"/>
  </si>
  <si>
    <t>A2602-N2</t>
    <phoneticPr fontId="1"/>
  </si>
  <si>
    <t>価格変更
2019.1～
164.9円→157.6円</t>
    <rPh sb="0" eb="2">
      <t>カカク</t>
    </rPh>
    <rPh sb="2" eb="4">
      <t>ヘンコウ</t>
    </rPh>
    <rPh sb="18" eb="19">
      <t>エン</t>
    </rPh>
    <rPh sb="25" eb="26">
      <t>エン</t>
    </rPh>
    <phoneticPr fontId="1"/>
  </si>
  <si>
    <t>ＫＣ611センタープレート</t>
    <phoneticPr fontId="1"/>
  </si>
  <si>
    <r>
      <t xml:space="preserve">①入り子部バリ残り（10/3）
</t>
    </r>
    <r>
      <rPr>
        <b/>
        <sz val="9"/>
        <rFont val="ＭＳ Ｐゴシック"/>
        <family val="3"/>
        <charset val="128"/>
      </rPr>
      <t>②集合ポート部段付き品（11/１）</t>
    </r>
    <rPh sb="1" eb="2">
      <t>イ</t>
    </rPh>
    <rPh sb="3" eb="4">
      <t>コ</t>
    </rPh>
    <rPh sb="4" eb="5">
      <t>ブ</t>
    </rPh>
    <rPh sb="7" eb="8">
      <t>ノコ</t>
    </rPh>
    <rPh sb="17" eb="19">
      <t>シュウゴウ</t>
    </rPh>
    <rPh sb="22" eb="23">
      <t>ブ</t>
    </rPh>
    <rPh sb="23" eb="24">
      <t>ダン</t>
    </rPh>
    <rPh sb="24" eb="25">
      <t>ツ</t>
    </rPh>
    <rPh sb="26" eb="27">
      <t>ヒン</t>
    </rPh>
    <phoneticPr fontId="1"/>
  </si>
  <si>
    <t>価格変更
2019.1～
70円→66.2円</t>
    <rPh sb="0" eb="2">
      <t>カカク</t>
    </rPh>
    <rPh sb="2" eb="4">
      <t>ヘンコウ</t>
    </rPh>
    <rPh sb="15" eb="16">
      <t>エン</t>
    </rPh>
    <rPh sb="21" eb="22">
      <t>エン</t>
    </rPh>
    <phoneticPr fontId="1"/>
  </si>
  <si>
    <t>CU765000フライホイール</t>
    <phoneticPr fontId="1"/>
  </si>
  <si>
    <t>K5B762</t>
    <phoneticPr fontId="1"/>
  </si>
  <si>
    <t>K5B763</t>
    <phoneticPr fontId="1"/>
  </si>
  <si>
    <t>Ｇ5142-Ｎ2</t>
    <phoneticPr fontId="1"/>
  </si>
  <si>
    <t>2018.2型入荷</t>
    <rPh sb="6" eb="7">
      <t>カタ</t>
    </rPh>
    <rPh sb="7" eb="9">
      <t>ニュウカ</t>
    </rPh>
    <phoneticPr fontId="1"/>
  </si>
  <si>
    <t>G5143-N2</t>
    <phoneticPr fontId="1"/>
  </si>
  <si>
    <t>MT-70R</t>
    <phoneticPr fontId="1"/>
  </si>
  <si>
    <t>MT-70R</t>
    <phoneticPr fontId="1"/>
  </si>
  <si>
    <t>FO</t>
    <phoneticPr fontId="1"/>
  </si>
  <si>
    <t>FO</t>
    <phoneticPr fontId="1"/>
  </si>
  <si>
    <t>VB129672</t>
  </si>
  <si>
    <t>MZ-915Y</t>
  </si>
  <si>
    <t>M-28X</t>
  </si>
  <si>
    <t>新型　タペット3TN主型</t>
    <rPh sb="0" eb="1">
      <t>シン</t>
    </rPh>
    <rPh sb="1" eb="2">
      <t>カタ</t>
    </rPh>
    <rPh sb="10" eb="11">
      <t>オモ</t>
    </rPh>
    <rPh sb="11" eb="12">
      <t>カタ</t>
    </rPh>
    <phoneticPr fontId="1"/>
  </si>
  <si>
    <t>33CT1</t>
  </si>
  <si>
    <t>ダンプ</t>
  </si>
  <si>
    <t>組付（EY22）</t>
    <rPh sb="0" eb="2">
      <t>クミツ</t>
    </rPh>
    <phoneticPr fontId="1"/>
  </si>
  <si>
    <t>A7770-N2</t>
  </si>
  <si>
    <t>A7771-N2</t>
  </si>
  <si>
    <t>ＰＲ-ＥＹ22</t>
  </si>
  <si>
    <t>119620タペット</t>
  </si>
  <si>
    <t>ＰＲ-ＥＹ22</t>
    <phoneticPr fontId="1"/>
  </si>
  <si>
    <t>119620タペット</t>
    <phoneticPr fontId="1"/>
  </si>
  <si>
    <t>新型　119620</t>
    <phoneticPr fontId="1"/>
  </si>
  <si>
    <t>KB768</t>
    <phoneticPr fontId="1"/>
  </si>
  <si>
    <t>KB768ジャケ</t>
    <phoneticPr fontId="1"/>
  </si>
  <si>
    <t>KB768台芯</t>
    <rPh sb="5" eb="6">
      <t>ダイ</t>
    </rPh>
    <rPh sb="6" eb="7">
      <t>シン</t>
    </rPh>
    <phoneticPr fontId="1"/>
  </si>
  <si>
    <t>KB768吸排気</t>
    <rPh sb="5" eb="6">
      <t>キュウ</t>
    </rPh>
    <rPh sb="6" eb="8">
      <t>ハイキ</t>
    </rPh>
    <phoneticPr fontId="1"/>
  </si>
  <si>
    <t>2019.3型入荷</t>
    <rPh sb="6" eb="7">
      <t>カタ</t>
    </rPh>
    <rPh sb="7" eb="9">
      <t>ニュウカ</t>
    </rPh>
    <phoneticPr fontId="1"/>
  </si>
  <si>
    <t>2019.4型入荷</t>
    <rPh sb="6" eb="7">
      <t>カタ</t>
    </rPh>
    <rPh sb="7" eb="9">
      <t>ニュウカ</t>
    </rPh>
    <phoneticPr fontId="1"/>
  </si>
  <si>
    <t>S3M3D-2 小芯(大3個　小2個)</t>
    <rPh sb="8" eb="9">
      <t>コ</t>
    </rPh>
    <rPh sb="9" eb="10">
      <t>シン</t>
    </rPh>
    <rPh sb="11" eb="12">
      <t>ダイ</t>
    </rPh>
    <rPh sb="13" eb="14">
      <t>コ</t>
    </rPh>
    <rPh sb="15" eb="16">
      <t>ショウ</t>
    </rPh>
    <rPh sb="17" eb="18">
      <t>コ</t>
    </rPh>
    <phoneticPr fontId="1"/>
  </si>
  <si>
    <t>シェルマシン合計</t>
  </si>
  <si>
    <t>第1工場ﾏｼﾝ</t>
  </si>
  <si>
    <t>第2工場ﾏｼﾝ</t>
  </si>
  <si>
    <t>分類別集計</t>
  </si>
  <si>
    <t>電気仕様全体</t>
  </si>
  <si>
    <t>　　　第1工場</t>
  </si>
  <si>
    <t>　　　第2工場</t>
  </si>
  <si>
    <t>ガス仕様全体</t>
  </si>
  <si>
    <t>垂直マシン</t>
  </si>
  <si>
    <t>KA667</t>
  </si>
  <si>
    <t>ブロックシリンダー</t>
  </si>
  <si>
    <t>田中</t>
    <rPh sb="0" eb="2">
      <t>タナカ</t>
    </rPh>
    <phoneticPr fontId="1"/>
  </si>
  <si>
    <t>MJ72W</t>
  </si>
  <si>
    <t>組付（EY18）</t>
    <rPh sb="0" eb="2">
      <t>クミツ</t>
    </rPh>
    <phoneticPr fontId="1"/>
  </si>
  <si>
    <t>4ST</t>
  </si>
  <si>
    <t>6BB1タペット中子</t>
    <rPh sb="8" eb="9">
      <t>ナカ</t>
    </rPh>
    <rPh sb="9" eb="10">
      <t>コ</t>
    </rPh>
    <phoneticPr fontId="1"/>
  </si>
  <si>
    <t>6353湯口座</t>
    <rPh sb="4" eb="6">
      <t>ユグチ</t>
    </rPh>
    <rPh sb="6" eb="7">
      <t>ザ</t>
    </rPh>
    <phoneticPr fontId="1"/>
  </si>
  <si>
    <t>KB768タペット芯</t>
    <rPh sb="9" eb="10">
      <t>シン</t>
    </rPh>
    <phoneticPr fontId="1"/>
  </si>
  <si>
    <t>MK3②</t>
    <phoneticPr fontId="1"/>
  </si>
  <si>
    <t>MK3②</t>
  </si>
  <si>
    <t>C518　③</t>
    <phoneticPr fontId="1"/>
  </si>
  <si>
    <t>MSR-T</t>
    <phoneticPr fontId="1"/>
  </si>
  <si>
    <t>X6193-N2</t>
    <phoneticPr fontId="1"/>
  </si>
  <si>
    <t>2019.9型入荷</t>
    <rPh sb="6" eb="7">
      <t>カタ</t>
    </rPh>
    <rPh sb="7" eb="9">
      <t>ニュウカ</t>
    </rPh>
    <phoneticPr fontId="1"/>
  </si>
  <si>
    <t>ＰＲ-ＥＹ18</t>
    <phoneticPr fontId="1"/>
  </si>
  <si>
    <t>6353湯口座</t>
    <phoneticPr fontId="1"/>
  </si>
  <si>
    <t>6ＫＢ</t>
    <phoneticPr fontId="1"/>
  </si>
  <si>
    <t>新型　119620タペット中子</t>
    <phoneticPr fontId="1"/>
  </si>
  <si>
    <t>94X</t>
    <phoneticPr fontId="1"/>
  </si>
  <si>
    <t>6160タペット中子</t>
    <phoneticPr fontId="1"/>
  </si>
  <si>
    <t>KE55Vタペット中子</t>
    <phoneticPr fontId="1"/>
  </si>
  <si>
    <t>6CH</t>
    <phoneticPr fontId="1"/>
  </si>
  <si>
    <t>6100タペット中子</t>
    <phoneticPr fontId="1"/>
  </si>
  <si>
    <t>C1409</t>
  </si>
  <si>
    <t>DE204</t>
  </si>
  <si>
    <t>ＤＡ-17</t>
  </si>
  <si>
    <t>C1410</t>
  </si>
  <si>
    <t xml:space="preserve">C1409ディスク </t>
    <phoneticPr fontId="1"/>
  </si>
  <si>
    <t>C1409 ナカイタ</t>
    <phoneticPr fontId="1"/>
  </si>
  <si>
    <t xml:space="preserve">C1410ディスク </t>
    <phoneticPr fontId="1"/>
  </si>
  <si>
    <t>C1410 ナカイタ</t>
    <phoneticPr fontId="1"/>
  </si>
  <si>
    <t>6CH</t>
  </si>
  <si>
    <t>S16</t>
  </si>
  <si>
    <t>D72</t>
    <phoneticPr fontId="1"/>
  </si>
  <si>
    <t>3ＡＮ②</t>
    <phoneticPr fontId="1"/>
  </si>
  <si>
    <t>94X</t>
  </si>
  <si>
    <t>3ＡＮ②</t>
  </si>
  <si>
    <t>M14660</t>
    <phoneticPr fontId="1"/>
  </si>
  <si>
    <t>KＣ767</t>
    <phoneticPr fontId="1"/>
  </si>
  <si>
    <t>KC767　小芯</t>
    <rPh sb="6" eb="7">
      <t>コ</t>
    </rPh>
    <rPh sb="7" eb="8">
      <t>シン</t>
    </rPh>
    <phoneticPr fontId="1"/>
  </si>
  <si>
    <t>2019.11型入荷</t>
    <rPh sb="7" eb="8">
      <t>カタ</t>
    </rPh>
    <rPh sb="8" eb="10">
      <t>ニュウカ</t>
    </rPh>
    <phoneticPr fontId="1"/>
  </si>
  <si>
    <t>F0217-N2</t>
    <phoneticPr fontId="1"/>
  </si>
  <si>
    <t>KC780　主</t>
    <rPh sb="6" eb="7">
      <t>オモ</t>
    </rPh>
    <phoneticPr fontId="1"/>
  </si>
  <si>
    <t>KC780　寄せ</t>
    <rPh sb="6" eb="7">
      <t>ヨ</t>
    </rPh>
    <phoneticPr fontId="1"/>
  </si>
  <si>
    <t>KC780　小芯</t>
    <rPh sb="6" eb="7">
      <t>コ</t>
    </rPh>
    <rPh sb="7" eb="8">
      <t>シン</t>
    </rPh>
    <phoneticPr fontId="1"/>
  </si>
  <si>
    <t>2019.12型入荷</t>
    <rPh sb="7" eb="8">
      <t>カタ</t>
    </rPh>
    <rPh sb="8" eb="10">
      <t>ニュウカ</t>
    </rPh>
    <phoneticPr fontId="1"/>
  </si>
  <si>
    <t>MSR-T</t>
    <phoneticPr fontId="1"/>
  </si>
  <si>
    <t>G5145-N2</t>
  </si>
  <si>
    <t>廃棄数管理</t>
    <rPh sb="0" eb="2">
      <t>ハイキ</t>
    </rPh>
    <rPh sb="2" eb="3">
      <t>スウ</t>
    </rPh>
    <rPh sb="3" eb="5">
      <t>カンリ</t>
    </rPh>
    <phoneticPr fontId="1"/>
  </si>
  <si>
    <t>生産日</t>
    <rPh sb="0" eb="2">
      <t>セイサン</t>
    </rPh>
    <rPh sb="2" eb="3">
      <t>ビ</t>
    </rPh>
    <phoneticPr fontId="1"/>
  </si>
  <si>
    <t>確　認</t>
    <rPh sb="0" eb="1">
      <t>アキラ</t>
    </rPh>
    <rPh sb="2" eb="3">
      <t>シノブ</t>
    </rPh>
    <phoneticPr fontId="1"/>
  </si>
  <si>
    <t>廃棄数</t>
    <rPh sb="0" eb="2">
      <t>ハイキ</t>
    </rPh>
    <rPh sb="2" eb="3">
      <t>スウ</t>
    </rPh>
    <phoneticPr fontId="1"/>
  </si>
  <si>
    <t>廃棄重量</t>
    <rPh sb="0" eb="2">
      <t>ハイキ</t>
    </rPh>
    <rPh sb="2" eb="4">
      <t>ジュウリョウ</t>
    </rPh>
    <phoneticPr fontId="1"/>
  </si>
  <si>
    <t>廃棄金額</t>
    <rPh sb="0" eb="2">
      <t>ハイキ</t>
    </rPh>
    <rPh sb="2" eb="4">
      <t>キンガク</t>
    </rPh>
    <phoneticPr fontId="1"/>
  </si>
  <si>
    <t>作業者</t>
    <rPh sb="0" eb="2">
      <t>サギョウ</t>
    </rPh>
    <rPh sb="2" eb="3">
      <t>シャ</t>
    </rPh>
    <phoneticPr fontId="1"/>
  </si>
  <si>
    <t>中子</t>
    <rPh sb="0" eb="1">
      <t>ナカ</t>
    </rPh>
    <rPh sb="1" eb="2">
      <t>コ</t>
    </rPh>
    <phoneticPr fontId="1"/>
  </si>
  <si>
    <t>製品名</t>
    <rPh sb="0" eb="3">
      <t>セイヒンメイ</t>
    </rPh>
    <phoneticPr fontId="1"/>
  </si>
  <si>
    <t>原料砂</t>
    <rPh sb="0" eb="2">
      <t>ゲンリョウ</t>
    </rPh>
    <rPh sb="2" eb="3">
      <t>スナ</t>
    </rPh>
    <phoneticPr fontId="1"/>
  </si>
  <si>
    <t>単重</t>
    <phoneticPr fontId="1"/>
  </si>
  <si>
    <t>単価</t>
    <phoneticPr fontId="1"/>
  </si>
  <si>
    <t>合計</t>
    <rPh sb="0" eb="2">
      <t>ゴウケイ</t>
    </rPh>
    <phoneticPr fontId="1"/>
  </si>
  <si>
    <t>仕掛り</t>
    <rPh sb="0" eb="2">
      <t>シカカ</t>
    </rPh>
    <phoneticPr fontId="1"/>
  </si>
  <si>
    <t>倒れ</t>
    <rPh sb="0" eb="1">
      <t>タオ</t>
    </rPh>
    <phoneticPr fontId="1"/>
  </si>
  <si>
    <t>合計</t>
    <rPh sb="0" eb="2">
      <t>ゴウケイ</t>
    </rPh>
    <phoneticPr fontId="1"/>
  </si>
  <si>
    <t>A56HP</t>
    <phoneticPr fontId="1"/>
  </si>
  <si>
    <t>単価変更
19/12/6出荷分より仕掛りあり
850円→909円</t>
    <rPh sb="0" eb="2">
      <t>タンカ</t>
    </rPh>
    <rPh sb="2" eb="4">
      <t>ヘンコウ</t>
    </rPh>
    <rPh sb="12" eb="14">
      <t>シュッカ</t>
    </rPh>
    <rPh sb="14" eb="15">
      <t>ブン</t>
    </rPh>
    <rPh sb="17" eb="19">
      <t>シカカ</t>
    </rPh>
    <rPh sb="26" eb="27">
      <t>エン</t>
    </rPh>
    <rPh sb="31" eb="32">
      <t>エン</t>
    </rPh>
    <phoneticPr fontId="1"/>
  </si>
  <si>
    <t>在庫整理</t>
    <rPh sb="0" eb="2">
      <t>ザイコ</t>
    </rPh>
    <rPh sb="2" eb="4">
      <t>セイリ</t>
    </rPh>
    <phoneticPr fontId="1"/>
  </si>
  <si>
    <t>ユーザー返却</t>
    <rPh sb="4" eb="6">
      <t>ヘンキャク</t>
    </rPh>
    <phoneticPr fontId="1"/>
  </si>
  <si>
    <t>スレ</t>
    <phoneticPr fontId="1"/>
  </si>
  <si>
    <t>オチャ</t>
    <phoneticPr fontId="1"/>
  </si>
  <si>
    <t>イワン</t>
    <phoneticPr fontId="1"/>
  </si>
  <si>
    <t>ラフマト</t>
    <phoneticPr fontId="1"/>
  </si>
  <si>
    <t>プリヤディ</t>
    <phoneticPr fontId="1"/>
  </si>
  <si>
    <t>SY60R</t>
    <phoneticPr fontId="1"/>
  </si>
  <si>
    <t>F0171-N2</t>
    <phoneticPr fontId="1"/>
  </si>
  <si>
    <t>主14.0Kg　寄せ1.25Kg
単価変更　2018.7～
1280円→1348.5円
単価変更　2020.3～
1348.5円→1136円
塗型なし
RCS SY60Rに変更</t>
    <rPh sb="0" eb="1">
      <t>オモ</t>
    </rPh>
    <rPh sb="8" eb="9">
      <t>ヨ</t>
    </rPh>
    <rPh sb="17" eb="19">
      <t>タンカ</t>
    </rPh>
    <rPh sb="19" eb="21">
      <t>ヘンコウ</t>
    </rPh>
    <rPh sb="34" eb="35">
      <t>エン</t>
    </rPh>
    <rPh sb="42" eb="43">
      <t>エン</t>
    </rPh>
    <rPh sb="44" eb="46">
      <t>タンカ</t>
    </rPh>
    <rPh sb="46" eb="48">
      <t>ヘンコウ</t>
    </rPh>
    <rPh sb="71" eb="72">
      <t>ト</t>
    </rPh>
    <rPh sb="72" eb="73">
      <t>カタ</t>
    </rPh>
    <phoneticPr fontId="1"/>
  </si>
  <si>
    <t>2000(4000)</t>
    <phoneticPr fontId="1"/>
  </si>
  <si>
    <t>KC717　主芯（1-4・2-3)</t>
    <rPh sb="6" eb="7">
      <t>オモ</t>
    </rPh>
    <rPh sb="7" eb="8">
      <t>シン</t>
    </rPh>
    <phoneticPr fontId="10"/>
  </si>
  <si>
    <t>7H</t>
    <phoneticPr fontId="1"/>
  </si>
  <si>
    <t>KC717　寄せ芯</t>
    <rPh sb="6" eb="7">
      <t>ヨ</t>
    </rPh>
    <rPh sb="8" eb="9">
      <t>シン</t>
    </rPh>
    <phoneticPr fontId="10"/>
  </si>
  <si>
    <t>EP12</t>
    <phoneticPr fontId="1"/>
  </si>
  <si>
    <t>TH-AG</t>
    <phoneticPr fontId="1"/>
  </si>
  <si>
    <t>KC717　枕</t>
    <rPh sb="6" eb="7">
      <t>マクラ</t>
    </rPh>
    <phoneticPr fontId="10"/>
  </si>
  <si>
    <t>KC717　ポンプ芯</t>
    <rPh sb="9" eb="10">
      <t>シン</t>
    </rPh>
    <phoneticPr fontId="10"/>
  </si>
  <si>
    <t>WJ50A</t>
    <phoneticPr fontId="1"/>
  </si>
  <si>
    <t>Ａ0209-Ｎ2</t>
    <phoneticPr fontId="1"/>
  </si>
  <si>
    <t>KHR720　主1・2</t>
    <rPh sb="7" eb="8">
      <t>オモ</t>
    </rPh>
    <phoneticPr fontId="10"/>
  </si>
  <si>
    <t>TW54S</t>
    <phoneticPr fontId="1"/>
  </si>
  <si>
    <t>CP</t>
    <phoneticPr fontId="1"/>
  </si>
  <si>
    <t>KHR720　主3・4</t>
    <rPh sb="7" eb="8">
      <t>オモ</t>
    </rPh>
    <phoneticPr fontId="10"/>
  </si>
  <si>
    <t>KHR720　寄せセット</t>
    <rPh sb="7" eb="8">
      <t>ヨ</t>
    </rPh>
    <phoneticPr fontId="10"/>
  </si>
  <si>
    <t>HTOP860</t>
    <phoneticPr fontId="1"/>
  </si>
  <si>
    <t>KHR720　ジャケ(KHR699共通）</t>
    <rPh sb="17" eb="19">
      <t>キョウツウ</t>
    </rPh>
    <phoneticPr fontId="10"/>
  </si>
  <si>
    <t>WJ55</t>
    <phoneticPr fontId="1"/>
  </si>
  <si>
    <t>KHR720　枕（KHR699・721共通）</t>
    <rPh sb="7" eb="8">
      <t>マクラ</t>
    </rPh>
    <rPh sb="19" eb="21">
      <t>キョウツウ</t>
    </rPh>
    <phoneticPr fontId="10"/>
  </si>
  <si>
    <t>TW54S</t>
    <phoneticPr fontId="1"/>
  </si>
  <si>
    <t>Ａ0210-Ｎ2</t>
    <phoneticPr fontId="1"/>
  </si>
  <si>
    <t>KHR721　主1・2</t>
    <rPh sb="7" eb="8">
      <t>オモ</t>
    </rPh>
    <phoneticPr fontId="10"/>
  </si>
  <si>
    <t>CP</t>
    <phoneticPr fontId="1"/>
  </si>
  <si>
    <t>KHR721　主3・4</t>
    <rPh sb="7" eb="8">
      <t>オモ</t>
    </rPh>
    <phoneticPr fontId="10"/>
  </si>
  <si>
    <t>KHR721　寄せセット</t>
    <rPh sb="7" eb="8">
      <t>ヨ</t>
    </rPh>
    <phoneticPr fontId="10"/>
  </si>
  <si>
    <t>KHR721　枕（KHR699・720共通）</t>
    <rPh sb="7" eb="8">
      <t>マクラ</t>
    </rPh>
    <phoneticPr fontId="10"/>
  </si>
  <si>
    <t>KD705主</t>
    <rPh sb="5" eb="6">
      <t>オモ</t>
    </rPh>
    <phoneticPr fontId="10"/>
  </si>
  <si>
    <t>KD705寄せセット</t>
    <rPh sb="5" eb="6">
      <t>ヨ</t>
    </rPh>
    <phoneticPr fontId="10"/>
  </si>
  <si>
    <t>KD705パット芯セット</t>
    <rPh sb="8" eb="9">
      <t>シン</t>
    </rPh>
    <phoneticPr fontId="10"/>
  </si>
  <si>
    <t>価格変更
2018.9　1050円→1026円
単価変更　2020.3～
1026円→901円
塗型なし
RCS SY60Rに変更</t>
    <rPh sb="0" eb="2">
      <t>カカク</t>
    </rPh>
    <rPh sb="2" eb="4">
      <t>ヘンコウ</t>
    </rPh>
    <phoneticPr fontId="1"/>
  </si>
  <si>
    <t>MSR-T</t>
    <phoneticPr fontId="1"/>
  </si>
  <si>
    <t>MSR-T</t>
    <phoneticPr fontId="1"/>
  </si>
  <si>
    <t>129H01-14200</t>
    <phoneticPr fontId="1"/>
  </si>
  <si>
    <t>KC767　寄</t>
    <rPh sb="6" eb="7">
      <t>ヤドリキ</t>
    </rPh>
    <phoneticPr fontId="1"/>
  </si>
  <si>
    <t>DP25A</t>
    <phoneticPr fontId="1"/>
  </si>
  <si>
    <t>MSR-T</t>
    <phoneticPr fontId="1"/>
  </si>
  <si>
    <t>MJ72W</t>
    <phoneticPr fontId="1"/>
  </si>
  <si>
    <t>F0218-N2</t>
    <phoneticPr fontId="1"/>
  </si>
  <si>
    <t>G5081-N2</t>
  </si>
  <si>
    <t>2019.12型入荷</t>
  </si>
  <si>
    <t>組付（129H01-14200）</t>
    <rPh sb="0" eb="2">
      <t>クミツ</t>
    </rPh>
    <phoneticPr fontId="1"/>
  </si>
  <si>
    <t>F0215-N2</t>
    <phoneticPr fontId="1"/>
  </si>
  <si>
    <t>2020.4型入荷</t>
    <phoneticPr fontId="1"/>
  </si>
  <si>
    <t>MJ72W</t>
    <phoneticPr fontId="1"/>
  </si>
  <si>
    <t>タペット4JB1中子　③</t>
    <rPh sb="8" eb="9">
      <t>ナカ</t>
    </rPh>
    <rPh sb="9" eb="10">
      <t>コ</t>
    </rPh>
    <phoneticPr fontId="1"/>
  </si>
  <si>
    <t>C1409ディスク  ⑤</t>
    <phoneticPr fontId="1"/>
  </si>
  <si>
    <t>OH4A</t>
    <phoneticPr fontId="1"/>
  </si>
  <si>
    <t>2020.4型入荷</t>
    <phoneticPr fontId="1"/>
  </si>
  <si>
    <t>C1409ディスク　⑥</t>
    <phoneticPr fontId="1"/>
  </si>
  <si>
    <t>C1411  ケーシングG</t>
    <phoneticPr fontId="1"/>
  </si>
  <si>
    <t>C1411　主  ケーシングG</t>
    <rPh sb="6" eb="7">
      <t>オモ</t>
    </rPh>
    <phoneticPr fontId="1"/>
  </si>
  <si>
    <t>C1411　寄  ケーシングG</t>
    <rPh sb="6" eb="7">
      <t>ヤドリキ</t>
    </rPh>
    <phoneticPr fontId="1"/>
  </si>
  <si>
    <t>C1411　小芯  ケーシングG</t>
    <rPh sb="6" eb="8">
      <t>ショウシン</t>
    </rPh>
    <phoneticPr fontId="1"/>
  </si>
  <si>
    <t>KＣ780</t>
    <phoneticPr fontId="1"/>
  </si>
  <si>
    <t>D1414  シャフト</t>
    <phoneticPr fontId="1"/>
  </si>
  <si>
    <t>C1415  ケーシングD</t>
    <phoneticPr fontId="1"/>
  </si>
  <si>
    <t>C1415　主  ケーシングD</t>
    <rPh sb="6" eb="7">
      <t>オモ</t>
    </rPh>
    <phoneticPr fontId="1"/>
  </si>
  <si>
    <t>C1415　寄せ  ケーシングD</t>
    <rPh sb="6" eb="7">
      <t>ヨ</t>
    </rPh>
    <phoneticPr fontId="1"/>
  </si>
  <si>
    <t>C1415　小芯  ケーシングD</t>
    <rPh sb="6" eb="7">
      <t>コ</t>
    </rPh>
    <rPh sb="7" eb="8">
      <t>シン</t>
    </rPh>
    <phoneticPr fontId="1"/>
  </si>
  <si>
    <t>R56012ﾀﾍﾟｯﾄ中子</t>
    <rPh sb="11" eb="12">
      <t>ナカ</t>
    </rPh>
    <rPh sb="12" eb="13">
      <t>コ</t>
    </rPh>
    <phoneticPr fontId="1"/>
  </si>
  <si>
    <t>2020.6型入荷</t>
    <phoneticPr fontId="1"/>
  </si>
  <si>
    <t>その他</t>
    <rPh sb="2" eb="3">
      <t>タ</t>
    </rPh>
    <phoneticPr fontId="1"/>
  </si>
  <si>
    <t>RC549S</t>
  </si>
  <si>
    <t>A4404-N2</t>
  </si>
  <si>
    <t>ＫＫＮ</t>
  </si>
  <si>
    <t>安田シェル12円
2020/7/1～価格変更
ＭＳＲ-Ｔ→RC549Ｓ
15円→14.9円</t>
    <rPh sb="0" eb="2">
      <t>ヤスダ</t>
    </rPh>
    <rPh sb="7" eb="8">
      <t>エン</t>
    </rPh>
    <rPh sb="19" eb="21">
      <t>カカク</t>
    </rPh>
    <rPh sb="21" eb="23">
      <t>ヘンコウ</t>
    </rPh>
    <rPh sb="39" eb="40">
      <t>エン</t>
    </rPh>
    <rPh sb="45" eb="46">
      <t>エン</t>
    </rPh>
    <phoneticPr fontId="1"/>
  </si>
  <si>
    <t>129G01-11500</t>
    <phoneticPr fontId="1"/>
  </si>
  <si>
    <t>組付（129G01-11500）</t>
    <rPh sb="0" eb="2">
      <t>クミツ</t>
    </rPh>
    <phoneticPr fontId="1"/>
  </si>
  <si>
    <t>組付（6BB1）</t>
    <phoneticPr fontId="1"/>
  </si>
  <si>
    <t>DX-18 ｷｭｳｷｶﾝｲﾘｸﾞﾁ</t>
    <phoneticPr fontId="1"/>
  </si>
  <si>
    <t>D7698-N2</t>
  </si>
  <si>
    <t>2019.4型入荷
１セットあたり４個使用</t>
    <rPh sb="6" eb="7">
      <t>カタ</t>
    </rPh>
    <rPh sb="7" eb="9">
      <t>ニュウカ</t>
    </rPh>
    <rPh sb="18" eb="19">
      <t>コ</t>
    </rPh>
    <rPh sb="19" eb="21">
      <t>シヨウ</t>
    </rPh>
    <phoneticPr fontId="1"/>
  </si>
  <si>
    <t>4BE1ﾀﾍﾟｯﾄ中子</t>
    <rPh sb="9" eb="10">
      <t>ナカ</t>
    </rPh>
    <rPh sb="10" eb="11">
      <t>コ</t>
    </rPh>
    <phoneticPr fontId="1"/>
  </si>
  <si>
    <t>M12661</t>
    <phoneticPr fontId="1"/>
  </si>
  <si>
    <t>RC549S</t>
    <phoneticPr fontId="1"/>
  </si>
  <si>
    <t>7H②　</t>
  </si>
  <si>
    <t>7H②　</t>
    <phoneticPr fontId="1"/>
  </si>
  <si>
    <t>7H①　</t>
  </si>
  <si>
    <t>7H①　</t>
    <phoneticPr fontId="1"/>
  </si>
  <si>
    <t>HTOP750　</t>
  </si>
  <si>
    <t>HTOP750　</t>
    <phoneticPr fontId="1"/>
  </si>
  <si>
    <t>THDG　</t>
  </si>
  <si>
    <t>THDG　</t>
    <phoneticPr fontId="1"/>
  </si>
  <si>
    <t>TH-54</t>
    <phoneticPr fontId="1"/>
  </si>
  <si>
    <t>TH-AG</t>
  </si>
  <si>
    <t>A56R②　</t>
  </si>
  <si>
    <t>A56R②　</t>
    <phoneticPr fontId="1"/>
  </si>
  <si>
    <t>45ＡＮ　</t>
  </si>
  <si>
    <t>45ＡＮ　</t>
    <phoneticPr fontId="1"/>
  </si>
  <si>
    <t>MK4N　</t>
  </si>
  <si>
    <t>MK4N　</t>
    <phoneticPr fontId="1"/>
  </si>
  <si>
    <t>Ａ425②　</t>
  </si>
  <si>
    <t>Ａ425②　</t>
    <phoneticPr fontId="1"/>
  </si>
  <si>
    <t>５ＡＮ①　</t>
  </si>
  <si>
    <t>５ＡＮ①　</t>
    <phoneticPr fontId="1"/>
  </si>
  <si>
    <t xml:space="preserve">MK3N </t>
  </si>
  <si>
    <t xml:space="preserve">MK3N </t>
    <phoneticPr fontId="1"/>
  </si>
  <si>
    <t>A56R①　</t>
  </si>
  <si>
    <t>A56R①　</t>
    <phoneticPr fontId="1"/>
  </si>
  <si>
    <t>4AN③　</t>
  </si>
  <si>
    <t>4AN③　</t>
    <phoneticPr fontId="1"/>
  </si>
  <si>
    <t>OH4A②　</t>
  </si>
  <si>
    <t>OH4A②　</t>
    <phoneticPr fontId="1"/>
  </si>
  <si>
    <t>OH4A①　</t>
  </si>
  <si>
    <t>OH4A①　</t>
    <phoneticPr fontId="1"/>
  </si>
  <si>
    <t>CP　</t>
  </si>
  <si>
    <t>CP　</t>
    <phoneticPr fontId="1"/>
  </si>
  <si>
    <t>VTOP935　</t>
  </si>
  <si>
    <t>VTOP935　</t>
    <phoneticPr fontId="1"/>
  </si>
  <si>
    <t>HTOP860　</t>
  </si>
  <si>
    <t>HTOP860　</t>
    <phoneticPr fontId="1"/>
  </si>
  <si>
    <t>5H特　</t>
  </si>
  <si>
    <t>5H特　</t>
    <rPh sb="2" eb="3">
      <t>トク</t>
    </rPh>
    <phoneticPr fontId="1"/>
  </si>
  <si>
    <t>SL55　</t>
  </si>
  <si>
    <t>SL55　</t>
    <phoneticPr fontId="1"/>
  </si>
  <si>
    <t>3AN①　</t>
  </si>
  <si>
    <t>3AN①　</t>
    <phoneticPr fontId="1"/>
  </si>
  <si>
    <t>MK3①　</t>
  </si>
  <si>
    <t>MK3①　</t>
    <phoneticPr fontId="1"/>
  </si>
  <si>
    <t>3AN②　</t>
  </si>
  <si>
    <t>3AN②　</t>
    <phoneticPr fontId="1"/>
  </si>
  <si>
    <t>A56HP①　</t>
  </si>
  <si>
    <t>A56HP①　</t>
    <phoneticPr fontId="1"/>
  </si>
  <si>
    <t>4AN①　</t>
  </si>
  <si>
    <t>4AN①　</t>
    <phoneticPr fontId="1"/>
  </si>
  <si>
    <t>A425①　</t>
  </si>
  <si>
    <t>A425①　</t>
    <phoneticPr fontId="1"/>
  </si>
  <si>
    <t>MK4　</t>
  </si>
  <si>
    <t>MK4　</t>
    <phoneticPr fontId="1"/>
  </si>
  <si>
    <t>TR-B②</t>
  </si>
  <si>
    <t>TR-B②</t>
    <phoneticPr fontId="1"/>
  </si>
  <si>
    <t>TR-B①</t>
  </si>
  <si>
    <t>TR-B①</t>
    <phoneticPr fontId="1"/>
  </si>
  <si>
    <t>TR-C</t>
    <phoneticPr fontId="1"/>
  </si>
  <si>
    <t>4ＳＴ　</t>
  </si>
  <si>
    <t>4ＳＴ　</t>
    <phoneticPr fontId="1"/>
  </si>
  <si>
    <t>５ＡＮ②　</t>
  </si>
  <si>
    <t>５ＡＮ②　</t>
    <phoneticPr fontId="1"/>
  </si>
  <si>
    <t>K</t>
    <phoneticPr fontId="1"/>
  </si>
  <si>
    <t>重見</t>
    <rPh sb="0" eb="2">
      <t>シゲミ</t>
    </rPh>
    <phoneticPr fontId="1"/>
  </si>
  <si>
    <t>椿</t>
    <rPh sb="0" eb="1">
      <t>ツバキ</t>
    </rPh>
    <phoneticPr fontId="1"/>
  </si>
  <si>
    <t>DX-18  シリンダーヘッド</t>
    <phoneticPr fontId="1"/>
  </si>
  <si>
    <t>DX-18　上型ジャケット</t>
    <rPh sb="6" eb="7">
      <t>ウエ</t>
    </rPh>
    <rPh sb="7" eb="8">
      <t>カタ</t>
    </rPh>
    <phoneticPr fontId="1"/>
  </si>
  <si>
    <t>2020.10型入荷</t>
    <phoneticPr fontId="1"/>
  </si>
  <si>
    <t>DX-18　下型ジャケット</t>
    <rPh sb="6" eb="7">
      <t>シタ</t>
    </rPh>
    <rPh sb="7" eb="8">
      <t>カタ</t>
    </rPh>
    <phoneticPr fontId="1"/>
  </si>
  <si>
    <t>DX-18　タペット芯</t>
    <rPh sb="10" eb="11">
      <t>シン</t>
    </rPh>
    <phoneticPr fontId="1"/>
  </si>
  <si>
    <t>竹中</t>
    <rPh sb="0" eb="2">
      <t>タケナカ</t>
    </rPh>
    <phoneticPr fontId="1"/>
  </si>
  <si>
    <t>Ｖ2Ｃ</t>
  </si>
  <si>
    <t>MJ73W</t>
  </si>
  <si>
    <t>台芯RCS変更
1639円→1646円</t>
    <rPh sb="0" eb="1">
      <t>ダイ</t>
    </rPh>
    <rPh sb="1" eb="2">
      <t>シン</t>
    </rPh>
    <rPh sb="5" eb="7">
      <t>ヘンコウ</t>
    </rPh>
    <phoneticPr fontId="1"/>
  </si>
  <si>
    <t>DP20</t>
    <phoneticPr fontId="1"/>
  </si>
  <si>
    <t>2019.4型入荷
RCS変更　MSR-T→DP20
461.3円→468.3円</t>
    <rPh sb="6" eb="7">
      <t>カタ</t>
    </rPh>
    <rPh sb="7" eb="9">
      <t>ニュウカ</t>
    </rPh>
    <rPh sb="13" eb="15">
      <t>ヘンコウ</t>
    </rPh>
    <rPh sb="32" eb="33">
      <t>エン</t>
    </rPh>
    <rPh sb="39" eb="40">
      <t>エン</t>
    </rPh>
    <phoneticPr fontId="1"/>
  </si>
  <si>
    <t>2017.11
価格変更(再乾あり）
2018.7　637円→732円
価格変更（再乾なし）
2018.9　732円→671円
価格変更（塗型追加）
2020.11/24～　671円→687円</t>
    <rPh sb="69" eb="71">
      <t>トカタ</t>
    </rPh>
    <rPh sb="71" eb="73">
      <t>ツイカ</t>
    </rPh>
    <phoneticPr fontId="1"/>
  </si>
  <si>
    <t>2017.11
価格変更(再乾あり）
2018.7　695円→790円
価格変更（再乾なし）
2018.9　790円→734円
価格変更（塗型追加）
2020.11/24～　734円→750円</t>
    <rPh sb="8" eb="10">
      <t>カカク</t>
    </rPh>
    <rPh sb="10" eb="12">
      <t>ヘンコウ</t>
    </rPh>
    <rPh sb="29" eb="30">
      <t>エン</t>
    </rPh>
    <rPh sb="34" eb="35">
      <t>エン</t>
    </rPh>
    <phoneticPr fontId="1"/>
  </si>
  <si>
    <t>A1417</t>
  </si>
  <si>
    <t>2020.11型入荷</t>
  </si>
  <si>
    <t>組付（VB129672）</t>
    <phoneticPr fontId="1"/>
  </si>
  <si>
    <t>HB620N15T</t>
    <phoneticPr fontId="1"/>
  </si>
  <si>
    <t>2019.3型入荷
RCS変更　2021/1/13～</t>
    <rPh sb="6" eb="7">
      <t>カタ</t>
    </rPh>
    <rPh sb="7" eb="9">
      <t>ニュウカ</t>
    </rPh>
    <rPh sb="13" eb="15">
      <t>ヘンコウ</t>
    </rPh>
    <phoneticPr fontId="1"/>
  </si>
  <si>
    <t>2019.3型入荷
RCS変更　2021/1/11～</t>
    <rPh sb="6" eb="7">
      <t>カタ</t>
    </rPh>
    <rPh sb="7" eb="9">
      <t>ニュウカ</t>
    </rPh>
    <phoneticPr fontId="1"/>
  </si>
  <si>
    <t>D1095-N2</t>
    <phoneticPr fontId="1"/>
  </si>
  <si>
    <t>2016.3型入荷</t>
    <rPh sb="6" eb="7">
      <t>カタ</t>
    </rPh>
    <rPh sb="7" eb="9">
      <t>ニュウカ</t>
    </rPh>
    <phoneticPr fontId="1"/>
  </si>
  <si>
    <t>旧　119620タペット中子</t>
    <rPh sb="0" eb="1">
      <t>キュウ</t>
    </rPh>
    <rPh sb="12" eb="13">
      <t>ナカ</t>
    </rPh>
    <rPh sb="13" eb="14">
      <t>コ</t>
    </rPh>
    <phoneticPr fontId="1"/>
  </si>
  <si>
    <t>119620タペット中子  A</t>
    <rPh sb="10" eb="11">
      <t>ナカ</t>
    </rPh>
    <rPh sb="11" eb="12">
      <t>コ</t>
    </rPh>
    <phoneticPr fontId="1"/>
  </si>
  <si>
    <t>119620タペット中子  B</t>
    <rPh sb="10" eb="11">
      <t>ナカ</t>
    </rPh>
    <rPh sb="11" eb="12">
      <t>コ</t>
    </rPh>
    <phoneticPr fontId="1"/>
  </si>
  <si>
    <t>DA515（A333)ｶﾊﾞｰｵｲﾙﾎﾟﾝﾌﾟ</t>
  </si>
  <si>
    <t>ハンダ</t>
    <phoneticPr fontId="1"/>
  </si>
  <si>
    <t>ユスプ</t>
    <phoneticPr fontId="1"/>
  </si>
  <si>
    <t>6100(6180)</t>
    <phoneticPr fontId="1"/>
  </si>
  <si>
    <t>KC780　寄せ</t>
    <phoneticPr fontId="1"/>
  </si>
  <si>
    <t>6BB1　①</t>
    <phoneticPr fontId="1"/>
  </si>
  <si>
    <t>4LE(FC23特）　①</t>
    <rPh sb="8" eb="9">
      <t>トク</t>
    </rPh>
    <phoneticPr fontId="10"/>
  </si>
  <si>
    <t>6204　①</t>
    <phoneticPr fontId="1"/>
  </si>
  <si>
    <t>119620　①</t>
    <phoneticPr fontId="1"/>
  </si>
  <si>
    <t>119620　②</t>
    <phoneticPr fontId="1"/>
  </si>
  <si>
    <t>6204　②</t>
    <phoneticPr fontId="1"/>
  </si>
  <si>
    <t>4LE(FC23特）　②</t>
    <rPh sb="8" eb="9">
      <t>トク</t>
    </rPh>
    <phoneticPr fontId="10"/>
  </si>
  <si>
    <t>6BB1　②</t>
    <phoneticPr fontId="1"/>
  </si>
  <si>
    <t>旧　6160タペット中子</t>
    <rPh sb="0" eb="1">
      <t>キュウ</t>
    </rPh>
    <rPh sb="10" eb="11">
      <t>ナカ</t>
    </rPh>
    <rPh sb="11" eb="12">
      <t>コ</t>
    </rPh>
    <phoneticPr fontId="1"/>
  </si>
  <si>
    <t>旧　6100タペット中子</t>
    <rPh sb="0" eb="1">
      <t>キュウ</t>
    </rPh>
    <rPh sb="10" eb="11">
      <t>ナカ</t>
    </rPh>
    <rPh sb="11" eb="12">
      <t>コ</t>
    </rPh>
    <phoneticPr fontId="1"/>
  </si>
  <si>
    <t>旧　KE55Ｖタペット中子</t>
    <rPh sb="0" eb="1">
      <t>キュウ</t>
    </rPh>
    <rPh sb="11" eb="12">
      <t>ナカ</t>
    </rPh>
    <rPh sb="12" eb="13">
      <t>コ</t>
    </rPh>
    <phoneticPr fontId="1"/>
  </si>
  <si>
    <t>旧　MM434タペット中子</t>
    <rPh sb="0" eb="1">
      <t>キュウ</t>
    </rPh>
    <rPh sb="11" eb="12">
      <t>ナカ</t>
    </rPh>
    <rPh sb="12" eb="13">
      <t>コ</t>
    </rPh>
    <phoneticPr fontId="1"/>
  </si>
  <si>
    <t>KE55Ｖタペット中子　①</t>
    <rPh sb="9" eb="10">
      <t>ナカ</t>
    </rPh>
    <rPh sb="10" eb="11">
      <t>コ</t>
    </rPh>
    <phoneticPr fontId="1"/>
  </si>
  <si>
    <t>6100タペット中子　①</t>
    <rPh sb="8" eb="9">
      <t>ナカ</t>
    </rPh>
    <rPh sb="9" eb="10">
      <t>コ</t>
    </rPh>
    <phoneticPr fontId="1"/>
  </si>
  <si>
    <t>6160タペット中子　①</t>
    <rPh sb="8" eb="9">
      <t>ナカ</t>
    </rPh>
    <rPh sb="9" eb="10">
      <t>コ</t>
    </rPh>
    <phoneticPr fontId="1"/>
  </si>
  <si>
    <t>2021年度</t>
    <rPh sb="4" eb="6">
      <t>ネンド</t>
    </rPh>
    <phoneticPr fontId="1"/>
  </si>
  <si>
    <t>VB129672　①</t>
    <phoneticPr fontId="1"/>
  </si>
  <si>
    <t>VB129672　②</t>
    <phoneticPr fontId="1"/>
  </si>
  <si>
    <t>6BB1タペット中子</t>
    <phoneticPr fontId="1"/>
  </si>
  <si>
    <t>4LE(FC23特）　②</t>
    <phoneticPr fontId="1"/>
  </si>
  <si>
    <t>・ 2020年度　最少不良率　 ‥</t>
    <rPh sb="6" eb="8">
      <t>ネンド</t>
    </rPh>
    <rPh sb="9" eb="11">
      <t>サイショウ</t>
    </rPh>
    <rPh sb="11" eb="14">
      <t>フリョウリツ</t>
    </rPh>
    <phoneticPr fontId="1"/>
  </si>
  <si>
    <t>・ 2020年度　平均不良率　 ‥</t>
    <rPh sb="6" eb="8">
      <t>ネンド</t>
    </rPh>
    <rPh sb="9" eb="11">
      <t>ヘイキン</t>
    </rPh>
    <rPh sb="11" eb="14">
      <t>フリョウリツ</t>
    </rPh>
    <phoneticPr fontId="1"/>
  </si>
  <si>
    <t>２０２1年度　不良率目標　‥‥　</t>
    <rPh sb="4" eb="6">
      <t>ネンド</t>
    </rPh>
    <rPh sb="7" eb="10">
      <t>フリョウリツ</t>
    </rPh>
    <rPh sb="10" eb="12">
      <t>モクヒョウ</t>
    </rPh>
    <phoneticPr fontId="1"/>
  </si>
  <si>
    <t>KHB674(K3113）主芯</t>
    <phoneticPr fontId="1"/>
  </si>
  <si>
    <t>組付（EY22）</t>
    <phoneticPr fontId="1"/>
  </si>
  <si>
    <t>組付（6204）</t>
    <phoneticPr fontId="1"/>
  </si>
  <si>
    <t>上村</t>
    <rPh sb="0" eb="2">
      <t>ウエムラ</t>
    </rPh>
    <phoneticPr fontId="1"/>
  </si>
  <si>
    <t>山本</t>
    <rPh sb="0" eb="2">
      <t>ヤマモト</t>
    </rPh>
    <phoneticPr fontId="1"/>
  </si>
  <si>
    <t>小林</t>
    <rPh sb="0" eb="2">
      <t>コバヤシ</t>
    </rPh>
    <phoneticPr fontId="1"/>
  </si>
  <si>
    <t>山藤</t>
    <rPh sb="0" eb="2">
      <t>サントウ</t>
    </rPh>
    <phoneticPr fontId="1"/>
  </si>
  <si>
    <t>津田</t>
    <rPh sb="0" eb="2">
      <t>ツダ</t>
    </rPh>
    <phoneticPr fontId="1"/>
  </si>
  <si>
    <t>高橋</t>
    <rPh sb="0" eb="2">
      <t>タカハシ</t>
    </rPh>
    <phoneticPr fontId="1"/>
  </si>
  <si>
    <t>黒目</t>
    <rPh sb="0" eb="2">
      <t>クロメ</t>
    </rPh>
    <phoneticPr fontId="1"/>
  </si>
  <si>
    <t>組付（129G01-11500）</t>
    <phoneticPr fontId="1"/>
  </si>
  <si>
    <t>KC717　ポンプ芯</t>
    <phoneticPr fontId="1"/>
  </si>
  <si>
    <t>久保田</t>
    <rPh sb="0" eb="3">
      <t>クボタ</t>
    </rPh>
    <phoneticPr fontId="1"/>
  </si>
  <si>
    <t>宮本</t>
    <rPh sb="0" eb="2">
      <t>ミヤモト</t>
    </rPh>
    <phoneticPr fontId="1"/>
  </si>
  <si>
    <t>ﾃｽﾄﾋﾟｰｽ</t>
    <phoneticPr fontId="1"/>
  </si>
  <si>
    <t>T213</t>
    <phoneticPr fontId="1"/>
  </si>
  <si>
    <t>組付（PR-6N21）</t>
    <phoneticPr fontId="1"/>
  </si>
  <si>
    <t>2021.6型入荷</t>
    <phoneticPr fontId="1"/>
  </si>
  <si>
    <t>KC780鋳抜き穴芯(KC767共通）</t>
    <rPh sb="16" eb="18">
      <t>キョウツウ</t>
    </rPh>
    <phoneticPr fontId="1"/>
  </si>
  <si>
    <t>KC780鋳抜き穴芯(KC767共通）</t>
    <phoneticPr fontId="1"/>
  </si>
  <si>
    <t>飯島</t>
    <rPh sb="0" eb="2">
      <t>イイジマ</t>
    </rPh>
    <phoneticPr fontId="1"/>
  </si>
  <si>
    <t>KC722</t>
    <phoneticPr fontId="1"/>
  </si>
  <si>
    <t>KD728 台芯・パット芯</t>
    <phoneticPr fontId="1"/>
  </si>
  <si>
    <t>DK26ピストンタイ　寄せA</t>
    <phoneticPr fontId="1"/>
  </si>
  <si>
    <t>9月度【２工場】</t>
    <rPh sb="1" eb="3">
      <t>ガツド</t>
    </rPh>
    <rPh sb="5" eb="7">
      <t>コウジョウ</t>
    </rPh>
    <phoneticPr fontId="1"/>
  </si>
  <si>
    <t>他マシン調整</t>
    <rPh sb="0" eb="1">
      <t>タ</t>
    </rPh>
    <rPh sb="4" eb="6">
      <t>チョウセイ</t>
    </rPh>
    <phoneticPr fontId="1"/>
  </si>
  <si>
    <t>A1165ｷｬﾘﾔ ③</t>
  </si>
  <si>
    <t>WJ50A</t>
  </si>
  <si>
    <t>KC717　ポンプ芯</t>
  </si>
  <si>
    <t>SY60R</t>
  </si>
  <si>
    <t>ﾃｽﾄﾋﾟｰｽ(ヤンマー）</t>
  </si>
  <si>
    <t>DK-20 No.2</t>
  </si>
  <si>
    <t>DK-20No.3</t>
  </si>
  <si>
    <t>DK-20吸排気ポート</t>
  </si>
  <si>
    <t>DK-20吸排気ポート</t>
    <phoneticPr fontId="1"/>
  </si>
  <si>
    <t>DX-18　タペット芯</t>
  </si>
  <si>
    <t>DX-18　タペット芯</t>
    <phoneticPr fontId="1"/>
  </si>
  <si>
    <t>DK26ピストンタイ　寄せA</t>
  </si>
  <si>
    <t>DK26ピストンタイ　寄せF</t>
  </si>
  <si>
    <t>DK26ピストンタイ　寄せF</t>
    <phoneticPr fontId="1"/>
  </si>
  <si>
    <t>S30D改</t>
  </si>
  <si>
    <t>KD334ｹｰｼﾝｸﾞヨセ</t>
  </si>
  <si>
    <t>KD728 台芯・パット芯</t>
  </si>
  <si>
    <t>DX-18　上型ジャケット</t>
  </si>
  <si>
    <t>DX-18　上型ジャケット</t>
    <phoneticPr fontId="1"/>
  </si>
  <si>
    <t>ＭＳＲＴ</t>
  </si>
  <si>
    <t xml:space="preserve">KE55V                   </t>
  </si>
  <si>
    <t>119620　②</t>
  </si>
  <si>
    <t>VB129672　②</t>
  </si>
  <si>
    <t>組付（T636(119000)）</t>
  </si>
  <si>
    <t>組付（T636(119000)）</t>
    <phoneticPr fontId="1"/>
  </si>
  <si>
    <t>組付（129G01-11500）</t>
  </si>
  <si>
    <t>再乾・芯組（ＤＥ18ピストンタイ）</t>
  </si>
  <si>
    <t>バリかみ</t>
    <phoneticPr fontId="1"/>
  </si>
  <si>
    <t>KHB674(K3113）小芯</t>
  </si>
  <si>
    <t>KHB674(K3113）小芯</t>
    <phoneticPr fontId="1"/>
  </si>
  <si>
    <t>KC780鋳抜き穴芯(KC767共通）</t>
  </si>
  <si>
    <t>KB768吸排気</t>
  </si>
  <si>
    <t>KB768吸排気</t>
    <phoneticPr fontId="1"/>
  </si>
  <si>
    <t>6204　②</t>
  </si>
  <si>
    <t>4LE(FC23特）　②</t>
  </si>
  <si>
    <t>KB768WJ台車セット</t>
    <rPh sb="7" eb="9">
      <t>ダイシャ</t>
    </rPh>
    <phoneticPr fontId="1"/>
  </si>
  <si>
    <t>ブロー板違い</t>
    <rPh sb="3" eb="4">
      <t>イタ</t>
    </rPh>
    <rPh sb="4" eb="5">
      <t>チガ</t>
    </rPh>
    <phoneticPr fontId="1"/>
  </si>
  <si>
    <t>KD334ｹｰｼﾝｸﾞ主芯</t>
  </si>
  <si>
    <t>KD334ｹｰｼﾝｸﾞ主芯</t>
    <phoneticPr fontId="1"/>
  </si>
  <si>
    <t>KD357ｹｰｼﾝｸﾞ</t>
  </si>
  <si>
    <t>KD701  台芯・パット芯</t>
  </si>
  <si>
    <t>KD701  台芯・パット芯</t>
    <phoneticPr fontId="1"/>
  </si>
  <si>
    <t>T6221</t>
  </si>
  <si>
    <t>KHB674(K3113）主芯</t>
  </si>
  <si>
    <t>KC780　寄せ</t>
  </si>
  <si>
    <t>5DK-20起動弁</t>
  </si>
  <si>
    <t>5DK-20起動弁</t>
    <phoneticPr fontId="1"/>
  </si>
  <si>
    <t>6BB1タペット中子</t>
  </si>
  <si>
    <t>ブロー板修理</t>
    <rPh sb="3" eb="4">
      <t>イタ</t>
    </rPh>
    <rPh sb="4" eb="6">
      <t>シュウリ</t>
    </rPh>
    <phoneticPr fontId="1"/>
  </si>
  <si>
    <t>WJ-50A</t>
  </si>
  <si>
    <t>KB768ジャケ</t>
  </si>
  <si>
    <t>KC767　寄</t>
  </si>
  <si>
    <t>KC767　寄</t>
    <phoneticPr fontId="1"/>
  </si>
  <si>
    <t>KHB672（K3024)主芯</t>
  </si>
  <si>
    <t>KHB672（K3024)主芯</t>
    <phoneticPr fontId="1"/>
  </si>
  <si>
    <t>KC454枕・タペット</t>
  </si>
  <si>
    <t>KC454枕・タペット</t>
    <phoneticPr fontId="1"/>
  </si>
  <si>
    <t>S-30D</t>
  </si>
  <si>
    <t>DK26ピストンタイ　主</t>
  </si>
  <si>
    <t>DK26ピストンタイ　主</t>
    <phoneticPr fontId="1"/>
  </si>
  <si>
    <t>DE-18ﾋﾟｽﾄﾝｲｯﾀｲ　寄</t>
  </si>
  <si>
    <t>DE-18ﾋﾟｽﾄﾝｲｯﾀｲ　寄</t>
    <phoneticPr fontId="1"/>
  </si>
  <si>
    <t>台車セット、段取り</t>
    <rPh sb="0" eb="2">
      <t>ダイシャ</t>
    </rPh>
    <rPh sb="6" eb="8">
      <t>ダンド</t>
    </rPh>
    <phoneticPr fontId="1"/>
  </si>
  <si>
    <t>仕掛り</t>
    <rPh sb="0" eb="2">
      <t>シカカ</t>
    </rPh>
    <phoneticPr fontId="1"/>
  </si>
  <si>
    <t>KD310ｼﾞｮｲﾝﾄ　ｹｰｽ（Ｌ，R)</t>
  </si>
  <si>
    <t>KD701　主芯</t>
  </si>
  <si>
    <t>KD701　主芯</t>
    <phoneticPr fontId="1"/>
  </si>
  <si>
    <t>DP20</t>
  </si>
  <si>
    <t>KB768台芯</t>
  </si>
  <si>
    <t>KB768台芯</t>
    <phoneticPr fontId="1"/>
  </si>
  <si>
    <t>MT-70R</t>
  </si>
  <si>
    <t>K5B762</t>
  </si>
  <si>
    <t>TW54S</t>
  </si>
  <si>
    <t>KHR699　タペット（KHR720・721共通）</t>
  </si>
  <si>
    <t>KHR721　主1・2</t>
  </si>
  <si>
    <t>KHR721　主1・2</t>
    <phoneticPr fontId="1"/>
  </si>
  <si>
    <t>KD161ﾊｳｼﾞﾝｸﾞ</t>
  </si>
  <si>
    <t>組付（6204）</t>
  </si>
  <si>
    <t>組付（T6221）</t>
  </si>
  <si>
    <t>組付（T6221）</t>
    <phoneticPr fontId="1"/>
  </si>
  <si>
    <t>保全作業</t>
  </si>
  <si>
    <t>保全作業</t>
    <phoneticPr fontId="1"/>
  </si>
  <si>
    <t>ブロッキング</t>
    <phoneticPr fontId="1"/>
  </si>
  <si>
    <t>砂ふき多い</t>
    <rPh sb="0" eb="1">
      <t>スナ</t>
    </rPh>
    <rPh sb="3" eb="4">
      <t>オオ</t>
    </rPh>
    <phoneticPr fontId="1"/>
  </si>
  <si>
    <t>KD216ﾌﾞﾚｰｷ ｼﾘﾝﾀﾞｰ寄せ</t>
  </si>
  <si>
    <t>KD216ﾌﾞﾚｰｷ ｼﾘﾝﾀﾞｰ寄せ</t>
    <phoneticPr fontId="1"/>
  </si>
  <si>
    <t>D1414  シャフト</t>
  </si>
  <si>
    <t>DE-18ピストンタイ　主</t>
  </si>
  <si>
    <t>DE-18ピストンタイ　主</t>
    <phoneticPr fontId="1"/>
  </si>
  <si>
    <t>KB768WJ台車セット</t>
    <rPh sb="7" eb="9">
      <t>ダイシャ</t>
    </rPh>
    <phoneticPr fontId="1"/>
  </si>
  <si>
    <t>KD216ﾌﾞﾚｰｷ ｼﾘﾝﾀﾞｰ主芯</t>
  </si>
  <si>
    <t>KD216ﾌﾞﾚｰｷ ｼﾘﾝﾀﾞｰ主芯</t>
    <phoneticPr fontId="1"/>
  </si>
  <si>
    <t>KD217ﾌﾞﾚｰｷ ｼﾘﾝﾀﾞｰ主芯</t>
  </si>
  <si>
    <t>KD217ﾌﾞﾚｰｷ ｼﾘﾝﾀﾞｰ主芯</t>
    <phoneticPr fontId="1"/>
  </si>
  <si>
    <t>WJ55</t>
  </si>
  <si>
    <t>KC780　小芯</t>
  </si>
  <si>
    <t>KC780　小芯</t>
    <phoneticPr fontId="1"/>
  </si>
  <si>
    <t>イナーシャリング</t>
  </si>
  <si>
    <t>VB119581(1151/1153)</t>
  </si>
  <si>
    <t>再乾・芯組（ＤＫ20ピストンタイ）</t>
    <phoneticPr fontId="1"/>
  </si>
  <si>
    <t>会議・ﾐｰﾃｨﾝｸﾞ</t>
  </si>
  <si>
    <t>KHR721　主3・4</t>
  </si>
  <si>
    <t>KHR721　主3・4</t>
    <phoneticPr fontId="1"/>
  </si>
  <si>
    <t>Di1307</t>
  </si>
  <si>
    <t>KC780　主</t>
  </si>
  <si>
    <t>KC780　主</t>
    <phoneticPr fontId="1"/>
  </si>
  <si>
    <t>組付（6100(6180)）</t>
  </si>
  <si>
    <t>組付（6100(6180)）</t>
    <phoneticPr fontId="1"/>
  </si>
  <si>
    <t>組付（VB119581(1151/1153)）</t>
  </si>
  <si>
    <t>組付（VB119581(1151/1153)）</t>
    <phoneticPr fontId="1"/>
  </si>
  <si>
    <t>K5B763</t>
  </si>
  <si>
    <t>KHR699　枕（KHR720・721共通）</t>
  </si>
  <si>
    <t>KHR699　枕（KHR720・721共通）</t>
    <phoneticPr fontId="1"/>
  </si>
  <si>
    <t>組付（10PC1）</t>
  </si>
  <si>
    <t>組付（10PC1）</t>
    <phoneticPr fontId="1"/>
  </si>
  <si>
    <t>組付（EY22）</t>
  </si>
  <si>
    <t>KB768WJ台車セット、金型取付ボルト修理</t>
    <rPh sb="7" eb="9">
      <t>ダイシャ</t>
    </rPh>
    <rPh sb="13" eb="15">
      <t>カナガタ</t>
    </rPh>
    <rPh sb="15" eb="17">
      <t>トリツケ</t>
    </rPh>
    <rPh sb="20" eb="22">
      <t>シュウリ</t>
    </rPh>
    <phoneticPr fontId="1"/>
  </si>
  <si>
    <t>KHR721WJ</t>
    <phoneticPr fontId="1"/>
  </si>
  <si>
    <t>KHR721　寄せセット</t>
    <phoneticPr fontId="1"/>
  </si>
  <si>
    <t>DE-18ﾋﾟｽﾄﾝｲｯﾀｲ　主</t>
  </si>
  <si>
    <t>DE-18ﾋﾟｽﾄﾝｲｯﾀｲ　主</t>
    <phoneticPr fontId="1"/>
  </si>
  <si>
    <t>入子部しみ付き多数、入子締め直し</t>
    <rPh sb="0" eb="1">
      <t>ニュウ</t>
    </rPh>
    <rPh sb="1" eb="2">
      <t>コ</t>
    </rPh>
    <rPh sb="2" eb="3">
      <t>ブ</t>
    </rPh>
    <rPh sb="5" eb="6">
      <t>ツ</t>
    </rPh>
    <rPh sb="7" eb="9">
      <t>タスウ</t>
    </rPh>
    <rPh sb="10" eb="11">
      <t>イ</t>
    </rPh>
    <rPh sb="11" eb="12">
      <t>コ</t>
    </rPh>
    <rPh sb="12" eb="13">
      <t>シ</t>
    </rPh>
    <rPh sb="14" eb="15">
      <t>ナオ</t>
    </rPh>
    <phoneticPr fontId="1"/>
  </si>
  <si>
    <t>しみつき</t>
    <phoneticPr fontId="1"/>
  </si>
  <si>
    <t>KHR721WJ</t>
    <phoneticPr fontId="1"/>
  </si>
  <si>
    <t>C1415　寄せ  ケーシングD</t>
  </si>
  <si>
    <t>C1415　寄せ  ケーシングD</t>
    <phoneticPr fontId="1"/>
  </si>
  <si>
    <t>C1336(K2942)</t>
  </si>
  <si>
    <t>C1415　小芯  ケーシングD</t>
  </si>
  <si>
    <t>C1415　小芯  ケーシングD</t>
    <phoneticPr fontId="1"/>
  </si>
  <si>
    <t>C1415　主  ケーシングD</t>
  </si>
  <si>
    <t>C1415　主  ケーシングD</t>
    <phoneticPr fontId="1"/>
  </si>
  <si>
    <t>S16</t>
    <phoneticPr fontId="1"/>
  </si>
  <si>
    <t>砂受け</t>
    <rPh sb="0" eb="1">
      <t>スナ</t>
    </rPh>
    <rPh sb="1" eb="2">
      <t>ウ</t>
    </rPh>
    <phoneticPr fontId="1"/>
  </si>
  <si>
    <t>シェルマシン別集計表</t>
    <rPh sb="6" eb="7">
      <t>ベツ</t>
    </rPh>
    <rPh sb="7" eb="9">
      <t>シュウケイ</t>
    </rPh>
    <rPh sb="9" eb="10">
      <t>ヒョウ</t>
    </rPh>
    <phoneticPr fontId="1"/>
  </si>
  <si>
    <t>(秒)</t>
    <rPh sb="1" eb="2">
      <t>ビョウ</t>
    </rPh>
    <phoneticPr fontId="1"/>
  </si>
  <si>
    <t>品名別一覧表</t>
    <rPh sb="0" eb="2">
      <t>ヒンメイ</t>
    </rPh>
    <rPh sb="2" eb="3">
      <t>ベツ</t>
    </rPh>
    <rPh sb="3" eb="5">
      <t>イチラン</t>
    </rPh>
    <rPh sb="5" eb="6">
      <t>ヒョウ</t>
    </rPh>
    <phoneticPr fontId="1"/>
  </si>
  <si>
    <t>出雲中子工場　品名別集計表</t>
    <rPh sb="0" eb="2">
      <t>イズモ</t>
    </rPh>
    <rPh sb="2" eb="4">
      <t>ナカコ</t>
    </rPh>
    <rPh sb="4" eb="6">
      <t>コウジョウ</t>
    </rPh>
    <rPh sb="7" eb="9">
      <t>ヒンメイ</t>
    </rPh>
    <rPh sb="9" eb="10">
      <t>ベツ</t>
    </rPh>
    <rPh sb="10" eb="12">
      <t>シュウケイ</t>
    </rPh>
    <rPh sb="12" eb="13">
      <t>ヒョウ</t>
    </rPh>
    <phoneticPr fontId="1"/>
  </si>
  <si>
    <t>番号</t>
    <rPh sb="0" eb="2">
      <t>バンゴウ</t>
    </rPh>
    <phoneticPr fontId="1"/>
  </si>
  <si>
    <t>品名</t>
    <rPh sb="0" eb="2">
      <t>ヒンメイ</t>
    </rPh>
    <phoneticPr fontId="1"/>
  </si>
  <si>
    <t>中子コード</t>
    <rPh sb="0" eb="2">
      <t>ナカゴ</t>
    </rPh>
    <phoneticPr fontId="1"/>
  </si>
  <si>
    <t>Rb
教示</t>
    <rPh sb="3" eb="5">
      <t>キョウジ</t>
    </rPh>
    <phoneticPr fontId="1"/>
  </si>
  <si>
    <t>他機対
応待ち</t>
    <rPh sb="0" eb="1">
      <t>ホカ</t>
    </rPh>
    <rPh sb="1" eb="2">
      <t>キ</t>
    </rPh>
    <rPh sb="2" eb="3">
      <t>タイ</t>
    </rPh>
    <rPh sb="4" eb="5">
      <t>オウ</t>
    </rPh>
    <rPh sb="5" eb="6">
      <t>マ</t>
    </rPh>
    <phoneticPr fontId="1"/>
  </si>
  <si>
    <t>離型剤</t>
    <rPh sb="0" eb="1">
      <t>リ</t>
    </rPh>
    <rPh sb="1" eb="2">
      <t>カタ</t>
    </rPh>
    <rPh sb="2" eb="3">
      <t>ザイ</t>
    </rPh>
    <phoneticPr fontId="1"/>
  </si>
  <si>
    <t>中子割れ
処理</t>
    <rPh sb="0" eb="2">
      <t>ナカゴ</t>
    </rPh>
    <rPh sb="2" eb="3">
      <t>ワ</t>
    </rPh>
    <rPh sb="5" eb="7">
      <t>ショリ</t>
    </rPh>
    <phoneticPr fontId="1"/>
  </si>
  <si>
    <t>砂使用量（kg）</t>
    <rPh sb="0" eb="1">
      <t>スナ</t>
    </rPh>
    <rPh sb="1" eb="3">
      <t>シヨウ</t>
    </rPh>
    <rPh sb="3" eb="4">
      <t>リョウ</t>
    </rPh>
    <phoneticPr fontId="1"/>
  </si>
  <si>
    <t>設定
サイクル</t>
  </si>
  <si>
    <t>性能
稼働率</t>
  </si>
  <si>
    <t>設備総合効率</t>
  </si>
  <si>
    <t>（円）</t>
    <rPh sb="1" eb="2">
      <t>エン</t>
    </rPh>
    <phoneticPr fontId="1"/>
  </si>
  <si>
    <t>(秒)</t>
  </si>
  <si>
    <t>(%)</t>
  </si>
  <si>
    <t>ブロッキングカケ</t>
    <phoneticPr fontId="1"/>
  </si>
  <si>
    <t>砂ふき充填不良</t>
    <rPh sb="0" eb="1">
      <t>スナ</t>
    </rPh>
    <rPh sb="3" eb="5">
      <t>ジュウテン</t>
    </rPh>
    <rPh sb="5" eb="7">
      <t>フリョウ</t>
    </rPh>
    <phoneticPr fontId="1"/>
  </si>
  <si>
    <t>76F9008100ｽﾃｰﾀｻﾎﾟｰﾄ</t>
  </si>
  <si>
    <t>6ＫＢ</t>
  </si>
  <si>
    <t>PR-6N18</t>
  </si>
  <si>
    <t>KB768WJ台車セット、段取り</t>
    <rPh sb="7" eb="9">
      <t>ダイシャ</t>
    </rPh>
    <rPh sb="13" eb="15">
      <t>ダンド</t>
    </rPh>
    <phoneticPr fontId="1"/>
  </si>
  <si>
    <t>チップ当り</t>
    <rPh sb="3" eb="4">
      <t>アタ</t>
    </rPh>
    <phoneticPr fontId="1"/>
  </si>
  <si>
    <t>砂ふき、ブロー板修理</t>
    <rPh sb="0" eb="1">
      <t>スナ</t>
    </rPh>
    <rPh sb="7" eb="8">
      <t>イタ</t>
    </rPh>
    <rPh sb="8" eb="10">
      <t>シュウリ</t>
    </rPh>
    <phoneticPr fontId="1"/>
  </si>
  <si>
    <t>専用ブロー板取付</t>
    <rPh sb="0" eb="2">
      <t>センヨウ</t>
    </rPh>
    <rPh sb="5" eb="6">
      <t>イタ</t>
    </rPh>
    <rPh sb="6" eb="8">
      <t>トリツケ</t>
    </rPh>
    <phoneticPr fontId="1"/>
  </si>
  <si>
    <t>美化活動</t>
    <rPh sb="0" eb="4">
      <t>ビカカツドウ</t>
    </rPh>
    <phoneticPr fontId="1"/>
  </si>
  <si>
    <t>KC454オイルフィルター・丸芯</t>
  </si>
  <si>
    <t>組付（PR-6N18）</t>
  </si>
  <si>
    <t>KC454オイルフィルター・丸芯</t>
    <phoneticPr fontId="1"/>
  </si>
  <si>
    <t>組付（PR-6N18）</t>
    <phoneticPr fontId="1"/>
  </si>
  <si>
    <t>アタッチメント</t>
    <phoneticPr fontId="1"/>
  </si>
  <si>
    <t>シェルネックコア</t>
    <phoneticPr fontId="1"/>
  </si>
  <si>
    <t>KHR721WJ</t>
    <phoneticPr fontId="1"/>
  </si>
  <si>
    <t>92590011WO I.M.ﾌﾟﾚｰﾄ</t>
  </si>
  <si>
    <t>押し出し異常、MK3調整</t>
    <rPh sb="0" eb="1">
      <t>オ</t>
    </rPh>
    <rPh sb="2" eb="3">
      <t>ダ</t>
    </rPh>
    <rPh sb="4" eb="6">
      <t>イジョウ</t>
    </rPh>
    <rPh sb="10" eb="12">
      <t>チョウセイ</t>
    </rPh>
    <phoneticPr fontId="1"/>
  </si>
  <si>
    <t>砂ふき調整</t>
    <rPh sb="0" eb="1">
      <t>スナ</t>
    </rPh>
    <rPh sb="3" eb="5">
      <t>チョウセイ</t>
    </rPh>
    <phoneticPr fontId="1"/>
  </si>
  <si>
    <t>アタッチメント</t>
    <phoneticPr fontId="1"/>
  </si>
  <si>
    <t>KHR721WJ</t>
    <phoneticPr fontId="1"/>
  </si>
  <si>
    <t>シェルネックコア</t>
    <phoneticPr fontId="1"/>
  </si>
  <si>
    <t>6BB1　②</t>
  </si>
  <si>
    <t>DE204</t>
    <phoneticPr fontId="1"/>
  </si>
  <si>
    <t>S30D改</t>
    <phoneticPr fontId="1"/>
  </si>
  <si>
    <t>ＤＡ-17</t>
    <phoneticPr fontId="1"/>
  </si>
  <si>
    <t>ベント清掃</t>
    <rPh sb="3" eb="5">
      <t>セイソウ</t>
    </rPh>
    <phoneticPr fontId="1"/>
  </si>
  <si>
    <t>昇降機異常</t>
    <rPh sb="0" eb="3">
      <t>ショウコウキ</t>
    </rPh>
    <rPh sb="3" eb="5">
      <t>イジョウ</t>
    </rPh>
    <phoneticPr fontId="1"/>
  </si>
  <si>
    <t>圧着ブロー時前方砂漏れ修理</t>
    <rPh sb="0" eb="2">
      <t>アッチャク</t>
    </rPh>
    <rPh sb="5" eb="6">
      <t>ジ</t>
    </rPh>
    <rPh sb="6" eb="8">
      <t>ゼンポウ</t>
    </rPh>
    <rPh sb="8" eb="9">
      <t>スナ</t>
    </rPh>
    <rPh sb="9" eb="10">
      <t>モ</t>
    </rPh>
    <rPh sb="11" eb="13">
      <t>シュウリ</t>
    </rPh>
    <phoneticPr fontId="1"/>
  </si>
  <si>
    <t>アンローダー</t>
    <phoneticPr fontId="1"/>
  </si>
  <si>
    <t>ｼｪﾙﾀﾞﾎﾞ</t>
    <phoneticPr fontId="1"/>
  </si>
  <si>
    <t>5H特　</t>
    <phoneticPr fontId="1"/>
  </si>
  <si>
    <t>製造間接</t>
    <phoneticPr fontId="1"/>
  </si>
  <si>
    <t>保全</t>
    <phoneticPr fontId="1"/>
  </si>
  <si>
    <t>塗型（仕掛り）</t>
    <phoneticPr fontId="1"/>
  </si>
  <si>
    <t>焼き色</t>
    <rPh sb="0" eb="1">
      <t>ヤ</t>
    </rPh>
    <rPh sb="2" eb="3">
      <t>イロ</t>
    </rPh>
    <phoneticPr fontId="1"/>
  </si>
  <si>
    <t>砂切れ</t>
    <rPh sb="0" eb="1">
      <t>スナ</t>
    </rPh>
    <rPh sb="1" eb="2">
      <t>キ</t>
    </rPh>
    <phoneticPr fontId="1"/>
  </si>
  <si>
    <t>KHR721WJ</t>
    <phoneticPr fontId="1"/>
  </si>
  <si>
    <t>研修・見学等</t>
  </si>
  <si>
    <t>研修・見学等</t>
    <phoneticPr fontId="1"/>
  </si>
  <si>
    <t>チップ西側あたりあり</t>
    <rPh sb="3" eb="5">
      <t>ニシガワ</t>
    </rPh>
    <phoneticPr fontId="1"/>
  </si>
  <si>
    <t>シェルネックコア</t>
    <phoneticPr fontId="1"/>
  </si>
  <si>
    <t>組付（105900）</t>
  </si>
  <si>
    <t>組付（105900）</t>
    <phoneticPr fontId="1"/>
  </si>
  <si>
    <t>マシン
故障
停止</t>
    <rPh sb="4" eb="6">
      <t>コショウ</t>
    </rPh>
    <rPh sb="7" eb="9">
      <t>テイシ</t>
    </rPh>
    <phoneticPr fontId="3"/>
  </si>
  <si>
    <t>稼動
時間</t>
    <rPh sb="0" eb="2">
      <t>カドウ</t>
    </rPh>
    <rPh sb="3" eb="5">
      <t>ジカン</t>
    </rPh>
    <phoneticPr fontId="3"/>
  </si>
  <si>
    <t>PR-6N21</t>
    <phoneticPr fontId="1"/>
  </si>
  <si>
    <t>美化活動（5S）</t>
    <rPh sb="0" eb="4">
      <t>ビカカツドウ</t>
    </rPh>
    <phoneticPr fontId="1"/>
  </si>
  <si>
    <t>シェルネック他</t>
    <rPh sb="6" eb="7">
      <t>ホカ</t>
    </rPh>
    <phoneticPr fontId="1"/>
  </si>
  <si>
    <t>A1165ｷｬﾘﾔ ③</t>
    <phoneticPr fontId="1"/>
  </si>
  <si>
    <t>D1414  シャフト</t>
    <phoneticPr fontId="1"/>
  </si>
  <si>
    <t>KC717　ポンプ芯</t>
    <phoneticPr fontId="1"/>
  </si>
  <si>
    <t>KC722</t>
    <phoneticPr fontId="1"/>
  </si>
  <si>
    <t>K5B763</t>
    <phoneticPr fontId="1"/>
  </si>
  <si>
    <t>KB768ジャケ</t>
    <phoneticPr fontId="1"/>
  </si>
  <si>
    <t>KC454枕・タペット</t>
    <phoneticPr fontId="1"/>
  </si>
  <si>
    <t>ｼｪﾙﾀﾞﾎﾞ</t>
    <phoneticPr fontId="1"/>
  </si>
  <si>
    <t>6BB1タペット中子</t>
    <phoneticPr fontId="1"/>
  </si>
  <si>
    <t>6BB1　②</t>
    <phoneticPr fontId="1"/>
  </si>
  <si>
    <t>119620　②</t>
    <phoneticPr fontId="1"/>
  </si>
  <si>
    <t>FO</t>
    <phoneticPr fontId="1"/>
  </si>
  <si>
    <t>組付（6204）</t>
    <phoneticPr fontId="1"/>
  </si>
  <si>
    <t>組付（119620）</t>
    <phoneticPr fontId="1"/>
  </si>
  <si>
    <t>組付（4LE(FC23特））</t>
    <phoneticPr fontId="1"/>
  </si>
  <si>
    <t>その他の仕掛り</t>
    <phoneticPr fontId="1"/>
  </si>
  <si>
    <t>MSR-T</t>
    <phoneticPr fontId="1"/>
  </si>
  <si>
    <t>ＤＡ-17</t>
    <phoneticPr fontId="1"/>
  </si>
  <si>
    <t>S30D改</t>
    <phoneticPr fontId="1"/>
  </si>
  <si>
    <t>WJ-50A</t>
    <phoneticPr fontId="1"/>
  </si>
  <si>
    <t>MT-70R</t>
    <phoneticPr fontId="1"/>
  </si>
  <si>
    <t>DP25A</t>
    <phoneticPr fontId="1"/>
  </si>
  <si>
    <t>MJ72W</t>
    <phoneticPr fontId="1"/>
  </si>
  <si>
    <t>保全作業</t>
    <phoneticPr fontId="1"/>
  </si>
  <si>
    <t>T636(119000)</t>
    <phoneticPr fontId="1"/>
  </si>
  <si>
    <t>M-28X</t>
    <phoneticPr fontId="1"/>
  </si>
  <si>
    <t>KC780　主</t>
    <phoneticPr fontId="1"/>
  </si>
  <si>
    <t>ﾃｽﾄﾋﾟｰｽ(ヤンマー）</t>
    <phoneticPr fontId="1"/>
  </si>
  <si>
    <t>KHR699　タペット（KHR720・721共通）</t>
    <phoneticPr fontId="1"/>
  </si>
  <si>
    <t>KD216ﾌﾞﾚｰｷ ｼﾘﾝﾀﾞｰ寄せ</t>
    <phoneticPr fontId="1"/>
  </si>
  <si>
    <t>その他</t>
    <phoneticPr fontId="1"/>
  </si>
  <si>
    <t>研修・見学等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</si>
</sst>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0_ "/>
    <numFmt numFmtId="177" formatCode="0.00_ "/>
    <numFmt numFmtId="178" formatCode="0_);[Red]\(0\)"/>
    <numFmt numFmtId="179" formatCode="0.00_);[Red]\(0.00\)"/>
    <numFmt numFmtId="180" formatCode="#,##0.00_ "/>
    <numFmt numFmtId="181" formatCode="#,##0_ "/>
    <numFmt numFmtId="182" formatCode="0.0%"/>
    <numFmt numFmtId="183" formatCode="0.0_ "/>
    <numFmt numFmtId="184" formatCode="#,##0_);[Red]\(#,##0\)"/>
    <numFmt numFmtId="185" formatCode="#,##0.0;[Red]\-#,##0.0"/>
    <numFmt numFmtId="186" formatCode="0&quot;秒&quot;"/>
    <numFmt numFmtId="187" formatCode="#,##0.000_ "/>
    <numFmt numFmtId="188" formatCode="0.000_ "/>
    <numFmt numFmtId="189" formatCode="0.0"/>
    <numFmt numFmtId="190" formatCode="0.0_);[Red]\(0.0\)"/>
    <numFmt numFmtId="191" formatCode="#,##0.0_ "/>
  </numFmts>
  <fonts count="50" x14ac:knownFonts="1">
    <font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b/>
      <i/>
      <u/>
      <sz val="20"/>
      <color indexed="10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20"/>
      <name val="ＭＳ Ｐゴシック"/>
      <family val="3"/>
      <charset val="128"/>
    </font>
    <font>
      <u/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20"/>
      <color indexed="9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8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6"/>
      <name val="ＭＳ Ｐゴシック"/>
      <family val="3"/>
      <charset val="128"/>
    </font>
    <font>
      <sz val="14"/>
      <name val="ＭＳ Ｐゴシック"/>
      <family val="3"/>
      <charset val="128"/>
    </font>
    <font>
      <sz val="8"/>
      <name val="ＭＳ Ｐゴシック"/>
      <family val="3"/>
      <charset val="128"/>
    </font>
    <font>
      <sz val="12"/>
      <name val="ＭＳ Ｐゴシック"/>
      <family val="3"/>
      <charset val="128"/>
    </font>
    <font>
      <sz val="9.5"/>
      <name val="ＭＳ Ｐゴシック"/>
      <family val="3"/>
      <charset val="128"/>
    </font>
    <font>
      <b/>
      <sz val="6"/>
      <name val="ＭＳ Ｐゴシック"/>
      <family val="3"/>
      <charset val="128"/>
    </font>
    <font>
      <b/>
      <sz val="20"/>
      <name val="ＭＳ Ｐゴシック"/>
      <family val="3"/>
      <charset val="128"/>
    </font>
    <font>
      <b/>
      <sz val="11"/>
      <color indexed="12"/>
      <name val="ＭＳ Ｐゴシック"/>
      <family val="3"/>
      <charset val="128"/>
    </font>
    <font>
      <b/>
      <sz val="18"/>
      <name val="ＭＳ Ｐゴシック"/>
      <family val="3"/>
      <charset val="128"/>
    </font>
    <font>
      <sz val="19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i/>
      <sz val="9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sz val="10"/>
      <color rgb="FF000080"/>
      <name val="Arial"/>
      <family val="2"/>
    </font>
    <font>
      <sz val="16"/>
      <color rgb="FFFF0000"/>
      <name val="ＭＳ Ｐゴシック"/>
      <family val="3"/>
      <charset val="128"/>
    </font>
    <font>
      <sz val="12"/>
      <color theme="1"/>
      <name val="ＭＳ Ｐゴシック"/>
      <family val="3"/>
      <charset val="128"/>
    </font>
    <font>
      <b/>
      <sz val="11"/>
      <color theme="1" tint="4.9989318521683403E-2"/>
      <name val="ＭＳ Ｐゴシック"/>
      <family val="3"/>
      <charset val="128"/>
    </font>
    <font>
      <i/>
      <u/>
      <sz val="16"/>
      <color rgb="FFFF0000"/>
      <name val="ＭＳ Ｐゴシック"/>
      <family val="3"/>
      <charset val="128"/>
    </font>
    <font>
      <b/>
      <sz val="14"/>
      <color rgb="FF0000FF"/>
      <name val="ＭＳ Ｐゴシック"/>
      <family val="3"/>
      <charset val="128"/>
    </font>
    <font>
      <b/>
      <sz val="8"/>
      <color rgb="FF000000"/>
      <name val="ＭＳ Ｐゴシック"/>
      <family val="3"/>
      <charset val="128"/>
    </font>
    <font>
      <sz val="8"/>
      <color theme="1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22"/>
      <name val="HG丸ｺﾞｼｯｸM-PRO"/>
      <family val="3"/>
      <charset val="128"/>
    </font>
    <font>
      <sz val="18"/>
      <name val="ＭＳ Ｐゴシック"/>
      <family val="3"/>
      <charset val="128"/>
    </font>
    <font>
      <u/>
      <sz val="18"/>
      <name val="ＭＳ Ｐゴシック"/>
      <family val="3"/>
      <charset val="128"/>
    </font>
    <font>
      <i/>
      <u/>
      <sz val="20"/>
      <color rgb="FFFF0000"/>
      <name val="ＭＳ Ｐゴシック"/>
      <family val="3"/>
      <charset val="128"/>
    </font>
    <font>
      <sz val="9"/>
      <name val="メイリオ"/>
      <family val="3"/>
      <charset val="128"/>
    </font>
    <font>
      <sz val="9"/>
      <color theme="1"/>
      <name val="メイリオ"/>
      <family val="3"/>
      <charset val="128"/>
    </font>
    <font>
      <sz val="11"/>
      <color indexed="8"/>
      <name val="ＭＳ Ｐゴシック"/>
      <family val="3"/>
      <charset val="128"/>
    </font>
    <font>
      <sz val="9"/>
      <color indexed="8"/>
      <name val="メイリオ"/>
      <family val="3"/>
      <charset val="128"/>
    </font>
    <font>
      <sz val="9"/>
      <color theme="1"/>
      <name val="ＭＳ Ｐゴシック"/>
      <family val="3"/>
      <charset val="128"/>
    </font>
  </fonts>
  <fills count="3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8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</borders>
  <cellStyleXfs count="391">
    <xf numFmtId="0" fontId="0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9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47" fillId="0" borderId="0" applyFont="0" applyFill="0" applyBorder="0" applyAlignment="0" applyProtection="0">
      <alignment vertical="center"/>
    </xf>
    <xf numFmtId="9" fontId="47" fillId="0" borderId="0" applyFont="0" applyFill="0" applyBorder="0" applyAlignment="0" applyProtection="0">
      <alignment vertical="center"/>
    </xf>
  </cellStyleXfs>
  <cellXfs count="1400">
    <xf numFmtId="0" fontId="0" fillId="0" borderId="0" xfId="0">
      <alignment vertical="center"/>
    </xf>
    <xf numFmtId="0" fontId="0" fillId="0" borderId="0" xfId="0" applyAlignment="1"/>
    <xf numFmtId="14" fontId="2" fillId="0" borderId="0" xfId="0" applyNumberFormat="1" applyFont="1" applyFill="1" applyAlignment="1"/>
    <xf numFmtId="0" fontId="0" fillId="0" borderId="0" xfId="0" applyNumberFormat="1" applyAlignment="1"/>
    <xf numFmtId="0" fontId="0" fillId="0" borderId="1" xfId="0" applyBorder="1" applyAlignment="1"/>
    <xf numFmtId="14" fontId="0" fillId="0" borderId="0" xfId="0" applyNumberFormat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3" borderId="1" xfId="0" applyFill="1" applyBorder="1" applyAlignment="1"/>
    <xf numFmtId="176" fontId="0" fillId="3" borderId="1" xfId="0" applyNumberFormat="1" applyFill="1" applyBorder="1" applyAlignment="1">
      <alignment horizontal="center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0" fontId="0" fillId="0" borderId="1" xfId="0" applyNumberFormat="1" applyBorder="1" applyAlignment="1"/>
    <xf numFmtId="14" fontId="8" fillId="0" borderId="0" xfId="0" applyNumberFormat="1" applyFont="1" applyFill="1" applyAlignment="1"/>
    <xf numFmtId="178" fontId="5" fillId="0" borderId="0" xfId="0" applyNumberFormat="1" applyFont="1" applyFill="1" applyAlignment="1">
      <alignment horizontal="center"/>
    </xf>
    <xf numFmtId="178" fontId="9" fillId="0" borderId="0" xfId="0" applyNumberFormat="1" applyFont="1" applyFill="1" applyAlignment="1"/>
    <xf numFmtId="178" fontId="5" fillId="0" borderId="0" xfId="0" applyNumberFormat="1" applyFont="1" applyFill="1" applyAlignment="1"/>
    <xf numFmtId="179" fontId="5" fillId="0" borderId="0" xfId="0" applyNumberFormat="1" applyFont="1" applyFill="1" applyAlignment="1"/>
    <xf numFmtId="38" fontId="5" fillId="0" borderId="0" xfId="2" applyFont="1" applyFill="1" applyAlignment="1"/>
    <xf numFmtId="0" fontId="5" fillId="0" borderId="0" xfId="0" applyFont="1" applyFill="1" applyAlignment="1"/>
    <xf numFmtId="0" fontId="5" fillId="0" borderId="0" xfId="0" applyNumberFormat="1" applyFont="1" applyFill="1" applyAlignment="1">
      <alignment horizontal="center"/>
    </xf>
    <xf numFmtId="38" fontId="5" fillId="0" borderId="0" xfId="2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5" fillId="0" borderId="1" xfId="0" applyNumberFormat="1" applyFont="1" applyFill="1" applyBorder="1" applyAlignment="1"/>
    <xf numFmtId="178" fontId="5" fillId="0" borderId="2" xfId="0" applyNumberFormat="1" applyFont="1" applyFill="1" applyBorder="1" applyAlignment="1"/>
    <xf numFmtId="178" fontId="5" fillId="0" borderId="3" xfId="0" applyNumberFormat="1" applyFont="1" applyFill="1" applyBorder="1" applyAlignment="1"/>
    <xf numFmtId="14" fontId="5" fillId="0" borderId="4" xfId="0" applyNumberFormat="1" applyFont="1" applyFill="1" applyBorder="1" applyAlignment="1"/>
    <xf numFmtId="178" fontId="5" fillId="0" borderId="0" xfId="0" applyNumberFormat="1" applyFont="1" applyFill="1" applyBorder="1" applyAlignment="1">
      <alignment horizontal="center"/>
    </xf>
    <xf numFmtId="178" fontId="5" fillId="0" borderId="0" xfId="0" applyNumberFormat="1" applyFont="1" applyFill="1" applyBorder="1" applyAlignment="1"/>
    <xf numFmtId="178" fontId="5" fillId="0" borderId="5" xfId="0" applyNumberFormat="1" applyFont="1" applyFill="1" applyBorder="1" applyAlignment="1"/>
    <xf numFmtId="38" fontId="5" fillId="0" borderId="0" xfId="2" applyFont="1" applyFill="1" applyAlignment="1" applyProtection="1"/>
    <xf numFmtId="0" fontId="5" fillId="0" borderId="0" xfId="0" applyFont="1" applyFill="1" applyAlignment="1" applyProtection="1"/>
    <xf numFmtId="14" fontId="5" fillId="0" borderId="0" xfId="0" applyNumberFormat="1" applyFont="1" applyFill="1" applyAlignment="1"/>
    <xf numFmtId="0" fontId="11" fillId="4" borderId="0" xfId="0" applyFont="1" applyFill="1" applyAlignment="1"/>
    <xf numFmtId="0" fontId="11" fillId="4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4" borderId="0" xfId="0" applyFont="1" applyFill="1" applyAlignment="1"/>
    <xf numFmtId="38" fontId="12" fillId="4" borderId="0" xfId="3" applyFont="1" applyFill="1" applyAlignment="1"/>
    <xf numFmtId="38" fontId="12" fillId="4" borderId="0" xfId="3" applyFont="1" applyFill="1" applyAlignment="1" applyProtection="1">
      <protection locked="0"/>
    </xf>
    <xf numFmtId="38" fontId="4" fillId="4" borderId="0" xfId="3" applyFont="1" applyFill="1" applyAlignment="1"/>
    <xf numFmtId="0" fontId="0" fillId="4" borderId="0" xfId="0" applyFill="1" applyAlignment="1">
      <alignment horizontal="center"/>
    </xf>
    <xf numFmtId="178" fontId="0" fillId="4" borderId="0" xfId="0" applyNumberFormat="1" applyFill="1" applyAlignment="1">
      <alignment horizontal="center"/>
    </xf>
    <xf numFmtId="38" fontId="29" fillId="4" borderId="0" xfId="3" applyFont="1" applyFill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6" xfId="0" applyFont="1" applyBorder="1" applyAlignment="1">
      <alignment horizont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 shrinkToFit="1"/>
    </xf>
    <xf numFmtId="0" fontId="4" fillId="2" borderId="10" xfId="0" applyNumberFormat="1" applyFont="1" applyFill="1" applyBorder="1" applyAlignment="1">
      <alignment horizontal="center" vertical="center" wrapText="1" shrinkToFit="1"/>
    </xf>
    <xf numFmtId="0" fontId="4" fillId="2" borderId="8" xfId="0" applyFont="1" applyFill="1" applyBorder="1" applyAlignment="1">
      <alignment horizontal="center" vertical="center" wrapText="1" shrinkToFit="1"/>
    </xf>
    <xf numFmtId="0" fontId="4" fillId="2" borderId="8" xfId="0" applyFont="1" applyFill="1" applyBorder="1" applyAlignment="1">
      <alignment horizontal="center" vertical="center" shrinkToFit="1"/>
    </xf>
    <xf numFmtId="0" fontId="4" fillId="5" borderId="8" xfId="0" applyFont="1" applyFill="1" applyBorder="1" applyAlignment="1">
      <alignment horizontal="center" vertical="center" wrapText="1"/>
    </xf>
    <xf numFmtId="178" fontId="4" fillId="5" borderId="8" xfId="0" applyNumberFormat="1" applyFont="1" applyFill="1" applyBorder="1" applyAlignment="1">
      <alignment horizontal="center" vertical="center"/>
    </xf>
    <xf numFmtId="178" fontId="4" fillId="5" borderId="8" xfId="0" applyNumberFormat="1" applyFont="1" applyFill="1" applyBorder="1" applyAlignment="1">
      <alignment horizontal="center" vertical="center" wrapText="1"/>
    </xf>
    <xf numFmtId="38" fontId="4" fillId="5" borderId="11" xfId="3" applyFont="1" applyFill="1" applyBorder="1" applyAlignment="1">
      <alignment horizontal="center" vertical="center"/>
    </xf>
    <xf numFmtId="178" fontId="4" fillId="6" borderId="8" xfId="3" applyNumberFormat="1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 wrapText="1"/>
    </xf>
    <xf numFmtId="0" fontId="4" fillId="6" borderId="12" xfId="0" applyFont="1" applyFill="1" applyBorder="1" applyAlignment="1">
      <alignment horizontal="center" vertical="center"/>
    </xf>
    <xf numFmtId="0" fontId="4" fillId="7" borderId="7" xfId="0" applyFont="1" applyFill="1" applyBorder="1" applyAlignment="1">
      <alignment horizontal="center" vertical="center"/>
    </xf>
    <xf numFmtId="0" fontId="4" fillId="7" borderId="8" xfId="0" applyFont="1" applyFill="1" applyBorder="1" applyAlignment="1">
      <alignment horizontal="center" vertical="center"/>
    </xf>
    <xf numFmtId="0" fontId="4" fillId="7" borderId="12" xfId="0" applyFont="1" applyFill="1" applyBorder="1" applyAlignment="1">
      <alignment horizontal="center" vertical="center"/>
    </xf>
    <xf numFmtId="38" fontId="4" fillId="7" borderId="7" xfId="3" applyFont="1" applyFill="1" applyBorder="1" applyAlignment="1">
      <alignment horizontal="center" vertical="center"/>
    </xf>
    <xf numFmtId="38" fontId="4" fillId="7" borderId="11" xfId="3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56" fontId="5" fillId="0" borderId="14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0" fontId="0" fillId="0" borderId="17" xfId="0" applyBorder="1" applyAlignment="1">
      <alignment horizontal="center"/>
    </xf>
    <xf numFmtId="56" fontId="5" fillId="0" borderId="14" xfId="0" applyNumberFormat="1" applyFont="1" applyFill="1" applyBorder="1" applyAlignment="1"/>
    <xf numFmtId="0" fontId="5" fillId="0" borderId="1" xfId="0" applyFont="1" applyFill="1" applyBorder="1" applyAlignment="1"/>
    <xf numFmtId="38" fontId="5" fillId="0" borderId="2" xfId="3" applyFont="1" applyFill="1" applyBorder="1" applyAlignment="1"/>
    <xf numFmtId="0" fontId="5" fillId="0" borderId="2" xfId="0" applyFont="1" applyBorder="1" applyAlignment="1"/>
    <xf numFmtId="178" fontId="5" fillId="0" borderId="2" xfId="0" applyNumberFormat="1" applyFont="1" applyBorder="1" applyAlignment="1"/>
    <xf numFmtId="38" fontId="5" fillId="0" borderId="3" xfId="3" applyFont="1" applyBorder="1" applyAlignment="1"/>
    <xf numFmtId="0" fontId="5" fillId="0" borderId="19" xfId="0" applyFont="1" applyBorder="1" applyAlignment="1"/>
    <xf numFmtId="180" fontId="5" fillId="0" borderId="18" xfId="0" applyNumberFormat="1" applyFont="1" applyBorder="1" applyAlignment="1"/>
    <xf numFmtId="180" fontId="5" fillId="0" borderId="2" xfId="0" applyNumberFormat="1" applyFont="1" applyBorder="1" applyAlignment="1"/>
    <xf numFmtId="180" fontId="5" fillId="0" borderId="19" xfId="0" applyNumberFormat="1" applyFont="1" applyBorder="1" applyAlignment="1"/>
    <xf numFmtId="38" fontId="5" fillId="0" borderId="18" xfId="3" applyFont="1" applyBorder="1" applyAlignment="1"/>
    <xf numFmtId="38" fontId="5" fillId="0" borderId="19" xfId="3" applyFont="1" applyBorder="1" applyAlignment="1"/>
    <xf numFmtId="0" fontId="4" fillId="0" borderId="0" xfId="0" applyFont="1" applyFill="1" applyAlignment="1">
      <alignment horizontal="center"/>
    </xf>
    <xf numFmtId="0" fontId="4" fillId="0" borderId="0" xfId="0" applyFont="1" applyFill="1" applyAlignment="1"/>
    <xf numFmtId="38" fontId="4" fillId="0" borderId="0" xfId="3" applyFont="1" applyFill="1" applyAlignment="1"/>
    <xf numFmtId="178" fontId="0" fillId="0" borderId="0" xfId="0" applyNumberFormat="1" applyAlignment="1">
      <alignment horizontal="center"/>
    </xf>
    <xf numFmtId="38" fontId="29" fillId="0" borderId="0" xfId="3" applyFont="1" applyAlignment="1">
      <alignment horizontal="center"/>
    </xf>
    <xf numFmtId="0" fontId="4" fillId="0" borderId="0" xfId="0" applyFont="1" applyAlignment="1"/>
    <xf numFmtId="38" fontId="4" fillId="0" borderId="0" xfId="3" applyFont="1" applyAlignment="1"/>
    <xf numFmtId="0" fontId="10" fillId="9" borderId="14" xfId="0" applyFont="1" applyFill="1" applyBorder="1" applyAlignment="1">
      <alignment horizontal="center"/>
    </xf>
    <xf numFmtId="0" fontId="10" fillId="9" borderId="15" xfId="0" applyFont="1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0" fillId="7" borderId="15" xfId="0" applyFill="1" applyBorder="1" applyAlignment="1" applyProtection="1">
      <alignment shrinkToFit="1"/>
      <protection locked="0"/>
    </xf>
    <xf numFmtId="0" fontId="10" fillId="0" borderId="0" xfId="0" applyFont="1" applyAlignment="1"/>
    <xf numFmtId="0" fontId="10" fillId="7" borderId="15" xfId="0" applyFont="1" applyFill="1" applyBorder="1" applyAlignment="1" applyProtection="1">
      <alignment shrinkToFit="1"/>
      <protection locked="0"/>
    </xf>
    <xf numFmtId="0" fontId="10" fillId="7" borderId="15" xfId="0" applyFont="1" applyFill="1" applyBorder="1" applyAlignment="1" applyProtection="1">
      <protection locked="0"/>
    </xf>
    <xf numFmtId="0" fontId="0" fillId="7" borderId="15" xfId="0" applyFill="1" applyBorder="1" applyAlignment="1" applyProtection="1">
      <protection locked="0"/>
    </xf>
    <xf numFmtId="0" fontId="0" fillId="10" borderId="21" xfId="0" applyFill="1" applyBorder="1" applyAlignment="1"/>
    <xf numFmtId="0" fontId="10" fillId="7" borderId="21" xfId="0" applyFont="1" applyFill="1" applyBorder="1" applyAlignment="1" applyProtection="1">
      <protection locked="0"/>
    </xf>
    <xf numFmtId="0" fontId="10" fillId="7" borderId="3" xfId="0" applyFont="1" applyFill="1" applyBorder="1" applyAlignment="1" applyProtection="1">
      <protection locked="0"/>
    </xf>
    <xf numFmtId="0" fontId="0" fillId="0" borderId="0" xfId="0" applyFont="1" applyAlignment="1"/>
    <xf numFmtId="0" fontId="13" fillId="9" borderId="1" xfId="7" applyFont="1" applyFill="1" applyBorder="1" applyAlignment="1">
      <alignment horizontal="center"/>
    </xf>
    <xf numFmtId="49" fontId="13" fillId="2" borderId="1" xfId="0" applyNumberFormat="1" applyFont="1" applyFill="1" applyBorder="1" applyAlignment="1">
      <alignment shrinkToFit="1"/>
    </xf>
    <xf numFmtId="0" fontId="13" fillId="0" borderId="1" xfId="6" applyFont="1" applyFill="1" applyBorder="1" applyAlignment="1" applyProtection="1">
      <alignment horizontal="center"/>
      <protection locked="0"/>
    </xf>
    <xf numFmtId="181" fontId="13" fillId="0" borderId="1" xfId="0" applyNumberFormat="1" applyFont="1" applyFill="1" applyBorder="1" applyAlignment="1">
      <alignment horizontal="center"/>
    </xf>
    <xf numFmtId="180" fontId="13" fillId="0" borderId="1" xfId="0" applyNumberFormat="1" applyFont="1" applyFill="1" applyBorder="1" applyAlignment="1"/>
    <xf numFmtId="179" fontId="13" fillId="0" borderId="1" xfId="0" applyNumberFormat="1" applyFont="1" applyFill="1" applyBorder="1" applyAlignment="1">
      <alignment vertical="center" shrinkToFit="1"/>
    </xf>
    <xf numFmtId="49" fontId="13" fillId="0" borderId="1" xfId="0" applyNumberFormat="1" applyFont="1" applyFill="1" applyBorder="1" applyAlignment="1">
      <alignment horizontal="center" vertical="center" shrinkToFit="1"/>
    </xf>
    <xf numFmtId="180" fontId="13" fillId="0" borderId="1" xfId="0" applyNumberFormat="1" applyFont="1" applyFill="1" applyBorder="1" applyAlignment="1">
      <alignment horizontal="right"/>
    </xf>
    <xf numFmtId="179" fontId="13" fillId="8" borderId="1" xfId="0" applyNumberFormat="1" applyFont="1" applyFill="1" applyBorder="1" applyAlignment="1">
      <alignment vertical="center" shrinkToFit="1"/>
    </xf>
    <xf numFmtId="181" fontId="13" fillId="0" borderId="1" xfId="0" applyNumberFormat="1" applyFont="1" applyFill="1" applyBorder="1" applyAlignment="1">
      <alignment horizontal="center" vertical="center"/>
    </xf>
    <xf numFmtId="0" fontId="13" fillId="2" borderId="1" xfId="6" applyFont="1" applyFill="1" applyBorder="1" applyAlignment="1" applyProtection="1">
      <alignment horizontal="left"/>
      <protection locked="0"/>
    </xf>
    <xf numFmtId="176" fontId="14" fillId="0" borderId="1" xfId="6" applyNumberFormat="1" applyFont="1" applyFill="1" applyBorder="1" applyAlignment="1" applyProtection="1">
      <alignment horizontal="center"/>
      <protection locked="0"/>
    </xf>
    <xf numFmtId="180" fontId="13" fillId="0" borderId="1" xfId="6" applyNumberFormat="1" applyFont="1" applyFill="1" applyBorder="1" applyAlignment="1" applyProtection="1">
      <alignment horizontal="right"/>
      <protection locked="0"/>
    </xf>
    <xf numFmtId="179" fontId="13" fillId="8" borderId="1" xfId="6" applyNumberFormat="1" applyFont="1" applyFill="1" applyBorder="1" applyAlignment="1" applyProtection="1">
      <alignment horizontal="right" shrinkToFit="1"/>
      <protection locked="0"/>
    </xf>
    <xf numFmtId="49" fontId="13" fillId="2" borderId="1" xfId="0" applyNumberFormat="1" applyFont="1" applyFill="1" applyBorder="1" applyAlignment="1">
      <alignment horizontal="left" shrinkToFit="1"/>
    </xf>
    <xf numFmtId="179" fontId="13" fillId="3" borderId="1" xfId="0" applyNumberFormat="1" applyFont="1" applyFill="1" applyBorder="1" applyAlignment="1">
      <alignment vertical="center" shrinkToFit="1"/>
    </xf>
    <xf numFmtId="179" fontId="13" fillId="8" borderId="1" xfId="0" applyNumberFormat="1" applyFont="1" applyFill="1" applyBorder="1" applyAlignment="1">
      <alignment horizontal="right" shrinkToFit="1"/>
    </xf>
    <xf numFmtId="49" fontId="15" fillId="2" borderId="1" xfId="0" applyNumberFormat="1" applyFont="1" applyFill="1" applyBorder="1" applyAlignment="1">
      <alignment shrinkToFit="1"/>
    </xf>
    <xf numFmtId="49" fontId="13" fillId="2" borderId="1" xfId="0" applyNumberFormat="1" applyFont="1" applyFill="1" applyBorder="1" applyAlignment="1"/>
    <xf numFmtId="179" fontId="13" fillId="0" borderId="1" xfId="6" applyNumberFormat="1" applyFont="1" applyFill="1" applyBorder="1" applyAlignment="1" applyProtection="1">
      <alignment horizontal="right" shrinkToFit="1"/>
      <protection locked="0"/>
    </xf>
    <xf numFmtId="179" fontId="13" fillId="3" borderId="1" xfId="6" applyNumberFormat="1" applyFont="1" applyFill="1" applyBorder="1" applyAlignment="1" applyProtection="1">
      <alignment horizontal="right" shrinkToFit="1"/>
      <protection locked="0"/>
    </xf>
    <xf numFmtId="0" fontId="13" fillId="9" borderId="1" xfId="7" applyFont="1" applyFill="1" applyBorder="1" applyAlignment="1">
      <alignment horizontal="center" wrapText="1"/>
    </xf>
    <xf numFmtId="179" fontId="13" fillId="0" borderId="1" xfId="0" applyNumberFormat="1" applyFont="1" applyBorder="1" applyAlignment="1">
      <alignment vertical="center" shrinkToFit="1"/>
    </xf>
    <xf numFmtId="0" fontId="13" fillId="2" borderId="1" xfId="5" applyFont="1" applyFill="1" applyBorder="1"/>
    <xf numFmtId="0" fontId="13" fillId="0" borderId="1" xfId="5" applyFont="1" applyFill="1" applyBorder="1"/>
    <xf numFmtId="0" fontId="13" fillId="0" borderId="1" xfId="5" applyFont="1" applyFill="1" applyBorder="1" applyAlignment="1">
      <alignment horizontal="center"/>
    </xf>
    <xf numFmtId="177" fontId="13" fillId="0" borderId="1" xfId="5" applyNumberFormat="1" applyFont="1" applyFill="1" applyBorder="1"/>
    <xf numFmtId="179" fontId="13" fillId="0" borderId="1" xfId="5" applyNumberFormat="1" applyFont="1" applyBorder="1" applyAlignment="1">
      <alignment shrinkToFit="1"/>
    </xf>
    <xf numFmtId="181" fontId="13" fillId="0" borderId="1" xfId="5" applyNumberFormat="1" applyFont="1" applyFill="1" applyBorder="1" applyAlignment="1">
      <alignment horizontal="center"/>
    </xf>
    <xf numFmtId="180" fontId="13" fillId="0" borderId="1" xfId="5" applyNumberFormat="1" applyFont="1" applyFill="1" applyBorder="1"/>
    <xf numFmtId="179" fontId="13" fillId="0" borderId="1" xfId="5" applyNumberFormat="1" applyFont="1" applyFill="1" applyBorder="1" applyAlignment="1">
      <alignment shrinkToFit="1"/>
    </xf>
    <xf numFmtId="0" fontId="13" fillId="2" borderId="1" xfId="0" applyFont="1" applyFill="1" applyBorder="1" applyAlignment="1"/>
    <xf numFmtId="0" fontId="13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/>
    <xf numFmtId="0" fontId="15" fillId="2" borderId="1" xfId="0" applyFont="1" applyFill="1" applyBorder="1" applyAlignment="1"/>
    <xf numFmtId="0" fontId="13" fillId="0" borderId="1" xfId="0" applyFont="1" applyFill="1" applyBorder="1" applyAlignment="1">
      <alignment horizontal="center"/>
    </xf>
    <xf numFmtId="0" fontId="13" fillId="0" borderId="0" xfId="6" applyFont="1"/>
    <xf numFmtId="180" fontId="13" fillId="0" borderId="1" xfId="6" applyNumberFormat="1" applyFont="1" applyFill="1" applyBorder="1" applyAlignment="1" applyProtection="1">
      <protection locked="0"/>
    </xf>
    <xf numFmtId="179" fontId="13" fillId="7" borderId="1" xfId="6" applyNumberFormat="1" applyFont="1" applyFill="1" applyBorder="1" applyAlignment="1" applyProtection="1">
      <alignment horizontal="right" shrinkToFit="1"/>
      <protection locked="0"/>
    </xf>
    <xf numFmtId="179" fontId="13" fillId="7" borderId="1" xfId="0" applyNumberFormat="1" applyFont="1" applyFill="1" applyBorder="1" applyAlignment="1">
      <alignment vertical="center" shrinkToFit="1"/>
    </xf>
    <xf numFmtId="0" fontId="10" fillId="7" borderId="1" xfId="6" applyFont="1" applyFill="1" applyBorder="1" applyAlignment="1" applyProtection="1">
      <alignment horizontal="center"/>
      <protection locked="0"/>
    </xf>
    <xf numFmtId="0" fontId="10" fillId="7" borderId="1" xfId="5" applyFill="1" applyBorder="1"/>
    <xf numFmtId="0" fontId="10" fillId="7" borderId="1" xfId="5" applyFill="1" applyBorder="1" applyAlignment="1">
      <alignment horizontal="center"/>
    </xf>
    <xf numFmtId="0" fontId="13" fillId="0" borderId="1" xfId="7" applyFont="1" applyBorder="1">
      <alignment vertical="center"/>
    </xf>
    <xf numFmtId="0" fontId="13" fillId="0" borderId="1" xfId="7" applyFont="1" applyBorder="1" applyAlignment="1">
      <alignment horizontal="center" vertical="center"/>
    </xf>
    <xf numFmtId="179" fontId="13" fillId="0" borderId="1" xfId="7" applyNumberFormat="1" applyFont="1" applyBorder="1" applyAlignment="1">
      <alignment vertical="center" shrinkToFit="1"/>
    </xf>
    <xf numFmtId="0" fontId="13" fillId="0" borderId="1" xfId="0" applyFont="1" applyBorder="1" applyAlignment="1"/>
    <xf numFmtId="0" fontId="13" fillId="7" borderId="1" xfId="5" applyFont="1" applyFill="1" applyBorder="1"/>
    <xf numFmtId="0" fontId="13" fillId="0" borderId="1" xfId="6" applyFont="1" applyBorder="1"/>
    <xf numFmtId="179" fontId="13" fillId="0" borderId="1" xfId="6" applyNumberFormat="1" applyFont="1" applyBorder="1" applyAlignment="1">
      <alignment shrinkToFit="1"/>
    </xf>
    <xf numFmtId="0" fontId="13" fillId="9" borderId="1" xfId="6" applyFont="1" applyFill="1" applyBorder="1" applyAlignment="1">
      <alignment horizontal="center"/>
    </xf>
    <xf numFmtId="49" fontId="13" fillId="0" borderId="1" xfId="7" applyNumberFormat="1" applyFont="1" applyFill="1" applyBorder="1" applyAlignment="1">
      <alignment shrinkToFit="1"/>
    </xf>
    <xf numFmtId="181" fontId="13" fillId="0" borderId="1" xfId="7" applyNumberFormat="1" applyFont="1" applyFill="1" applyBorder="1" applyAlignment="1">
      <alignment horizontal="right"/>
    </xf>
    <xf numFmtId="180" fontId="13" fillId="0" borderId="1" xfId="7" applyNumberFormat="1" applyFont="1" applyFill="1" applyBorder="1">
      <alignment vertical="center"/>
    </xf>
    <xf numFmtId="179" fontId="13" fillId="0" borderId="1" xfId="7" applyNumberFormat="1" applyFont="1" applyFill="1" applyBorder="1" applyAlignment="1">
      <alignment vertical="center" shrinkToFit="1"/>
    </xf>
    <xf numFmtId="0" fontId="13" fillId="0" borderId="1" xfId="6" applyFont="1" applyFill="1" applyBorder="1" applyAlignment="1" applyProtection="1">
      <alignment horizontal="left"/>
      <protection locked="0"/>
    </xf>
    <xf numFmtId="180" fontId="13" fillId="0" borderId="1" xfId="7" applyNumberFormat="1" applyFont="1" applyFill="1" applyBorder="1" applyAlignment="1">
      <alignment horizontal="right"/>
    </xf>
    <xf numFmtId="0" fontId="13" fillId="9" borderId="1" xfId="6" applyFont="1" applyFill="1" applyBorder="1" applyAlignment="1">
      <alignment horizontal="left"/>
    </xf>
    <xf numFmtId="177" fontId="13" fillId="0" borderId="1" xfId="7" applyNumberFormat="1" applyFont="1" applyFill="1" applyBorder="1">
      <alignment vertical="center"/>
    </xf>
    <xf numFmtId="181" fontId="0" fillId="0" borderId="1" xfId="0" applyNumberFormat="1" applyFill="1" applyBorder="1" applyAlignment="1">
      <alignment horizontal="right"/>
    </xf>
    <xf numFmtId="180" fontId="0" fillId="0" borderId="1" xfId="0" applyNumberFormat="1" applyFill="1" applyBorder="1" applyAlignment="1"/>
    <xf numFmtId="0" fontId="13" fillId="7" borderId="1" xfId="6" applyFont="1" applyFill="1" applyBorder="1" applyAlignment="1" applyProtection="1">
      <alignment horizontal="left"/>
      <protection locked="0"/>
    </xf>
    <xf numFmtId="0" fontId="13" fillId="7" borderId="1" xfId="6" applyFont="1" applyFill="1" applyBorder="1" applyAlignment="1" applyProtection="1">
      <alignment horizontal="center"/>
      <protection locked="0"/>
    </xf>
    <xf numFmtId="176" fontId="14" fillId="7" borderId="1" xfId="6" applyNumberFormat="1" applyFont="1" applyFill="1" applyBorder="1" applyAlignment="1" applyProtection="1">
      <alignment horizontal="center"/>
      <protection locked="0"/>
    </xf>
    <xf numFmtId="180" fontId="13" fillId="7" borderId="1" xfId="6" applyNumberFormat="1" applyFont="1" applyFill="1" applyBorder="1" applyAlignment="1" applyProtection="1">
      <alignment horizontal="right"/>
      <protection locked="0"/>
    </xf>
    <xf numFmtId="0" fontId="13" fillId="11" borderId="1" xfId="6" applyFont="1" applyFill="1" applyBorder="1" applyAlignment="1">
      <alignment horizontal="center"/>
    </xf>
    <xf numFmtId="0" fontId="13" fillId="11" borderId="1" xfId="6" applyFont="1" applyFill="1" applyBorder="1" applyAlignment="1" applyProtection="1">
      <alignment horizontal="left"/>
      <protection locked="0"/>
    </xf>
    <xf numFmtId="0" fontId="13" fillId="11" borderId="1" xfId="6" applyFont="1" applyFill="1" applyBorder="1" applyAlignment="1" applyProtection="1">
      <alignment horizontal="center"/>
      <protection locked="0"/>
    </xf>
    <xf numFmtId="180" fontId="13" fillId="11" borderId="1" xfId="6" applyNumberFormat="1" applyFont="1" applyFill="1" applyBorder="1" applyAlignment="1" applyProtection="1">
      <alignment horizontal="right"/>
      <protection locked="0"/>
    </xf>
    <xf numFmtId="179" fontId="13" fillId="11" borderId="1" xfId="6" applyNumberFormat="1" applyFont="1" applyFill="1" applyBorder="1" applyAlignment="1" applyProtection="1">
      <alignment horizontal="right" shrinkToFit="1"/>
      <protection locked="0"/>
    </xf>
    <xf numFmtId="0" fontId="13" fillId="11" borderId="1" xfId="0" applyFont="1" applyFill="1" applyBorder="1" applyAlignment="1"/>
    <xf numFmtId="0" fontId="13" fillId="12" borderId="1" xfId="6" applyFont="1" applyFill="1" applyBorder="1" applyAlignment="1">
      <alignment horizontal="center"/>
    </xf>
    <xf numFmtId="0" fontId="13" fillId="7" borderId="1" xfId="5" applyFont="1" applyFill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3" fillId="13" borderId="1" xfId="6" applyFont="1" applyFill="1" applyBorder="1" applyAlignment="1">
      <alignment horizontal="center"/>
    </xf>
    <xf numFmtId="0" fontId="10" fillId="9" borderId="22" xfId="0" applyFont="1" applyFill="1" applyBorder="1" applyAlignment="1">
      <alignment horizontal="center"/>
    </xf>
    <xf numFmtId="0" fontId="13" fillId="11" borderId="14" xfId="6" applyFont="1" applyFill="1" applyBorder="1" applyAlignment="1">
      <alignment horizontal="center"/>
    </xf>
    <xf numFmtId="0" fontId="17" fillId="0" borderId="0" xfId="0" applyFont="1" applyAlignment="1"/>
    <xf numFmtId="0" fontId="0" fillId="0" borderId="0" xfId="0" applyBorder="1" applyAlignment="1"/>
    <xf numFmtId="0" fontId="5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0" xfId="0" applyAlignment="1">
      <alignment vertical="center"/>
    </xf>
    <xf numFmtId="38" fontId="29" fillId="0" borderId="1" xfId="3" applyFont="1" applyBorder="1"/>
    <xf numFmtId="182" fontId="29" fillId="0" borderId="1" xfId="1" applyNumberFormat="1" applyFont="1" applyBorder="1" applyAlignment="1"/>
    <xf numFmtId="0" fontId="0" fillId="0" borderId="1" xfId="0" applyFill="1" applyBorder="1" applyAlignment="1"/>
    <xf numFmtId="178" fontId="0" fillId="0" borderId="0" xfId="0" applyNumberFormat="1" applyAlignment="1"/>
    <xf numFmtId="38" fontId="29" fillId="0" borderId="0" xfId="3" applyFont="1"/>
    <xf numFmtId="10" fontId="29" fillId="0" borderId="0" xfId="1" applyNumberFormat="1" applyFont="1" applyAlignment="1"/>
    <xf numFmtId="178" fontId="17" fillId="0" borderId="0" xfId="0" applyNumberFormat="1" applyFont="1" applyAlignment="1"/>
    <xf numFmtId="178" fontId="5" fillId="0" borderId="0" xfId="0" applyNumberFormat="1" applyFont="1" applyAlignment="1">
      <alignment horizontal="center" vertical="center"/>
    </xf>
    <xf numFmtId="38" fontId="5" fillId="0" borderId="0" xfId="3" applyFont="1" applyAlignment="1">
      <alignment horizontal="center" vertical="center"/>
    </xf>
    <xf numFmtId="10" fontId="5" fillId="0" borderId="0" xfId="1" applyNumberFormat="1" applyFont="1" applyAlignment="1">
      <alignment horizontal="center" vertical="center"/>
    </xf>
    <xf numFmtId="38" fontId="29" fillId="0" borderId="1" xfId="3" applyFont="1" applyBorder="1" applyAlignment="1">
      <alignment shrinkToFit="1"/>
    </xf>
    <xf numFmtId="178" fontId="29" fillId="0" borderId="0" xfId="3" applyNumberFormat="1" applyFont="1"/>
    <xf numFmtId="38" fontId="29" fillId="0" borderId="9" xfId="3" applyFont="1" applyBorder="1"/>
    <xf numFmtId="10" fontId="0" fillId="0" borderId="1" xfId="0" applyNumberFormat="1" applyBorder="1" applyAlignment="1"/>
    <xf numFmtId="38" fontId="29" fillId="7" borderId="9" xfId="3" applyFont="1" applyFill="1" applyBorder="1"/>
    <xf numFmtId="10" fontId="0" fillId="10" borderId="1" xfId="0" applyNumberFormat="1" applyFill="1" applyBorder="1" applyAlignment="1"/>
    <xf numFmtId="38" fontId="18" fillId="0" borderId="0" xfId="3" applyFont="1"/>
    <xf numFmtId="0" fontId="18" fillId="0" borderId="0" xfId="0" applyFont="1" applyAlignment="1"/>
    <xf numFmtId="184" fontId="0" fillId="0" borderId="1" xfId="0" applyNumberFormat="1" applyBorder="1" applyAlignment="1">
      <alignment shrinkToFit="1"/>
    </xf>
    <xf numFmtId="38" fontId="10" fillId="10" borderId="1" xfId="3" applyFont="1" applyFill="1" applyBorder="1" applyAlignment="1">
      <alignment shrinkToFit="1"/>
    </xf>
    <xf numFmtId="0" fontId="5" fillId="21" borderId="23" xfId="0" applyFont="1" applyFill="1" applyBorder="1" applyAlignment="1">
      <alignment horizontal="center" vertical="center" shrinkToFit="1"/>
    </xf>
    <xf numFmtId="0" fontId="5" fillId="21" borderId="24" xfId="0" applyFont="1" applyFill="1" applyBorder="1" applyAlignment="1">
      <alignment horizontal="center" vertical="center" wrapText="1" shrinkToFit="1"/>
    </xf>
    <xf numFmtId="0" fontId="5" fillId="21" borderId="23" xfId="0" applyFont="1" applyFill="1" applyBorder="1" applyAlignment="1">
      <alignment horizontal="center" vertical="center" wrapText="1" shrinkToFit="1"/>
    </xf>
    <xf numFmtId="178" fontId="5" fillId="21" borderId="23" xfId="0" applyNumberFormat="1" applyFont="1" applyFill="1" applyBorder="1" applyAlignment="1">
      <alignment horizontal="center" vertical="center" shrinkToFit="1"/>
    </xf>
    <xf numFmtId="178" fontId="5" fillId="21" borderId="23" xfId="0" applyNumberFormat="1" applyFont="1" applyFill="1" applyBorder="1" applyAlignment="1">
      <alignment horizontal="center" vertical="center" wrapText="1" shrinkToFit="1"/>
    </xf>
    <xf numFmtId="178" fontId="4" fillId="21" borderId="23" xfId="0" applyNumberFormat="1" applyFont="1" applyFill="1" applyBorder="1" applyAlignment="1">
      <alignment horizontal="center" vertical="center" wrapText="1" shrinkToFit="1"/>
    </xf>
    <xf numFmtId="178" fontId="4" fillId="21" borderId="23" xfId="0" applyNumberFormat="1" applyFont="1" applyFill="1" applyBorder="1" applyAlignment="1">
      <alignment horizontal="center" vertical="center" shrinkToFit="1"/>
    </xf>
    <xf numFmtId="38" fontId="5" fillId="21" borderId="23" xfId="3" applyFont="1" applyFill="1" applyBorder="1" applyAlignment="1">
      <alignment horizontal="center" vertical="center" wrapText="1" shrinkToFit="1"/>
    </xf>
    <xf numFmtId="10" fontId="5" fillId="21" borderId="23" xfId="1" applyNumberFormat="1" applyFont="1" applyFill="1" applyBorder="1" applyAlignment="1">
      <alignment horizontal="center" vertical="center" shrinkToFit="1"/>
    </xf>
    <xf numFmtId="10" fontId="5" fillId="21" borderId="23" xfId="1" applyNumberFormat="1" applyFont="1" applyFill="1" applyBorder="1" applyAlignment="1">
      <alignment horizontal="center" vertical="center" wrapText="1" shrinkToFit="1"/>
    </xf>
    <xf numFmtId="0" fontId="0" fillId="21" borderId="9" xfId="0" applyFill="1" applyBorder="1" applyAlignment="1">
      <alignment horizontal="center" vertical="center"/>
    </xf>
    <xf numFmtId="0" fontId="0" fillId="21" borderId="25" xfId="0" applyFill="1" applyBorder="1" applyAlignment="1">
      <alignment horizontal="center" vertical="center"/>
    </xf>
    <xf numFmtId="178" fontId="0" fillId="21" borderId="9" xfId="0" applyNumberFormat="1" applyFill="1" applyBorder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38" fontId="29" fillId="21" borderId="9" xfId="3" applyFont="1" applyFill="1" applyBorder="1" applyAlignment="1">
      <alignment horizontal="center" vertical="center"/>
    </xf>
    <xf numFmtId="10" fontId="29" fillId="21" borderId="9" xfId="1" applyNumberFormat="1" applyFont="1" applyFill="1" applyBorder="1" applyAlignment="1">
      <alignment horizontal="center" vertical="center"/>
    </xf>
    <xf numFmtId="0" fontId="5" fillId="21" borderId="1" xfId="0" applyFont="1" applyFill="1" applyBorder="1" applyAlignment="1">
      <alignment horizontal="center" vertical="center"/>
    </xf>
    <xf numFmtId="38" fontId="5" fillId="21" borderId="1" xfId="3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/>
    </xf>
    <xf numFmtId="176" fontId="0" fillId="3" borderId="1" xfId="0" applyNumberFormat="1" applyFill="1" applyBorder="1" applyAlignment="1">
      <alignment horizontal="right"/>
    </xf>
    <xf numFmtId="0" fontId="4" fillId="2" borderId="1" xfId="0" applyNumberFormat="1" applyFont="1" applyFill="1" applyBorder="1" applyAlignment="1">
      <alignment vertical="center"/>
    </xf>
    <xf numFmtId="0" fontId="4" fillId="2" borderId="1" xfId="0" applyNumberFormat="1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horizontal="center" vertical="center" wrapText="1"/>
    </xf>
    <xf numFmtId="0" fontId="4" fillId="2" borderId="1" xfId="0" applyNumberFormat="1" applyFont="1" applyFill="1" applyBorder="1" applyAlignment="1">
      <alignment horizontal="center" vertical="center" wrapText="1" shrinkToFit="1"/>
    </xf>
    <xf numFmtId="0" fontId="4" fillId="2" borderId="1" xfId="0" applyNumberFormat="1" applyFont="1" applyFill="1" applyBorder="1" applyAlignment="1">
      <alignment horizontal="center" vertical="center" shrinkToFit="1"/>
    </xf>
    <xf numFmtId="0" fontId="4" fillId="5" borderId="1" xfId="0" applyNumberFormat="1" applyFont="1" applyFill="1" applyBorder="1" applyAlignment="1">
      <alignment horizontal="center" vertical="center" wrapText="1"/>
    </xf>
    <xf numFmtId="14" fontId="0" fillId="0" borderId="1" xfId="0" applyNumberFormat="1" applyFill="1" applyBorder="1" applyAlignment="1" applyProtection="1">
      <alignment vertical="center"/>
      <protection locked="0"/>
    </xf>
    <xf numFmtId="179" fontId="5" fillId="7" borderId="1" xfId="0" applyNumberFormat="1" applyFont="1" applyFill="1" applyBorder="1" applyAlignment="1">
      <alignment horizontal="center"/>
    </xf>
    <xf numFmtId="38" fontId="5" fillId="7" borderId="1" xfId="2" applyFont="1" applyFill="1" applyBorder="1" applyAlignment="1">
      <alignment horizontal="center"/>
    </xf>
    <xf numFmtId="0" fontId="0" fillId="0" borderId="0" xfId="0" applyNumberFormat="1" applyBorder="1" applyAlignment="1"/>
    <xf numFmtId="0" fontId="0" fillId="0" borderId="26" xfId="0" applyNumberFormat="1" applyBorder="1" applyAlignment="1"/>
    <xf numFmtId="0" fontId="0" fillId="0" borderId="27" xfId="0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16" xfId="0" applyNumberFormat="1" applyFill="1" applyBorder="1" applyAlignment="1" applyProtection="1">
      <alignment horizontal="center"/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28" xfId="0" applyNumberFormat="1" applyFill="1" applyBorder="1" applyAlignment="1" applyProtection="1">
      <alignment horizontal="center"/>
      <protection locked="0"/>
    </xf>
    <xf numFmtId="0" fontId="0" fillId="0" borderId="1" xfId="0" applyNumberForma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protection locked="0"/>
    </xf>
    <xf numFmtId="0" fontId="0" fillId="0" borderId="1" xfId="0" applyFill="1" applyBorder="1" applyAlignment="1" applyProtection="1">
      <alignment vertical="center"/>
      <protection locked="0"/>
    </xf>
    <xf numFmtId="0" fontId="30" fillId="22" borderId="1" xfId="0" applyNumberFormat="1" applyFont="1" applyFill="1" applyBorder="1" applyAlignment="1">
      <alignment horizontal="center"/>
    </xf>
    <xf numFmtId="182" fontId="29" fillId="0" borderId="0" xfId="2" applyNumberFormat="1" applyFont="1" applyAlignment="1"/>
    <xf numFmtId="182" fontId="29" fillId="21" borderId="9" xfId="2" applyNumberFormat="1" applyFont="1" applyFill="1" applyBorder="1" applyAlignment="1">
      <alignment horizontal="center" vertical="center"/>
    </xf>
    <xf numFmtId="0" fontId="5" fillId="8" borderId="23" xfId="0" applyFont="1" applyFill="1" applyBorder="1" applyAlignment="1">
      <alignment horizontal="center"/>
    </xf>
    <xf numFmtId="0" fontId="5" fillId="8" borderId="9" xfId="0" applyFont="1" applyFill="1" applyBorder="1" applyAlignment="1">
      <alignment horizontal="center" wrapText="1"/>
    </xf>
    <xf numFmtId="0" fontId="5" fillId="8" borderId="9" xfId="0" applyFont="1" applyFill="1" applyBorder="1" applyAlignment="1">
      <alignment horizontal="center"/>
    </xf>
    <xf numFmtId="0" fontId="13" fillId="2" borderId="1" xfId="6" applyFont="1" applyFill="1" applyBorder="1" applyAlignment="1">
      <alignment horizontal="center"/>
    </xf>
    <xf numFmtId="0" fontId="13" fillId="2" borderId="1" xfId="0" applyFont="1" applyFill="1" applyBorder="1" applyAlignment="1">
      <alignment horizontal="center" vertical="center"/>
    </xf>
    <xf numFmtId="0" fontId="13" fillId="2" borderId="1" xfId="5" applyFont="1" applyFill="1" applyBorder="1" applyAlignment="1">
      <alignment horizontal="center"/>
    </xf>
    <xf numFmtId="0" fontId="10" fillId="0" borderId="1" xfId="5" applyBorder="1" applyAlignment="1">
      <alignment horizontal="center"/>
    </xf>
    <xf numFmtId="0" fontId="13" fillId="0" borderId="1" xfId="5" applyFont="1" applyBorder="1" applyAlignment="1">
      <alignment horizontal="center"/>
    </xf>
    <xf numFmtId="0" fontId="13" fillId="0" borderId="1" xfId="7" applyFont="1" applyBorder="1" applyAlignment="1">
      <alignment horizontal="center"/>
    </xf>
    <xf numFmtId="0" fontId="13" fillId="0" borderId="1" xfId="7" applyFont="1" applyFill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 vertical="center"/>
    </xf>
    <xf numFmtId="0" fontId="13" fillId="0" borderId="1" xfId="6" applyFont="1" applyFill="1" applyBorder="1" applyAlignment="1">
      <alignment horizontal="center"/>
    </xf>
    <xf numFmtId="176" fontId="13" fillId="0" borderId="1" xfId="7" applyNumberFormat="1" applyFont="1" applyFill="1" applyBorder="1" applyAlignment="1">
      <alignment horizontal="center"/>
    </xf>
    <xf numFmtId="0" fontId="13" fillId="0" borderId="1" xfId="0" applyFont="1" applyBorder="1" applyAlignment="1">
      <alignment horizontal="center" shrinkToFit="1"/>
    </xf>
    <xf numFmtId="176" fontId="13" fillId="3" borderId="1" xfId="0" applyNumberFormat="1" applyFont="1" applyFill="1" applyBorder="1" applyAlignment="1">
      <alignment horizontal="center"/>
    </xf>
    <xf numFmtId="176" fontId="13" fillId="0" borderId="1" xfId="6" applyNumberFormat="1" applyFont="1" applyBorder="1" applyAlignment="1">
      <alignment horizontal="center"/>
    </xf>
    <xf numFmtId="0" fontId="13" fillId="11" borderId="1" xfId="6" applyFont="1" applyFill="1" applyBorder="1"/>
    <xf numFmtId="0" fontId="13" fillId="14" borderId="1" xfId="6" applyFont="1" applyFill="1" applyBorder="1" applyAlignment="1">
      <alignment horizontal="center"/>
    </xf>
    <xf numFmtId="49" fontId="13" fillId="9" borderId="1" xfId="7" applyNumberFormat="1" applyFont="1" applyFill="1" applyBorder="1" applyAlignment="1">
      <alignment shrinkToFit="1"/>
    </xf>
    <xf numFmtId="0" fontId="13" fillId="9" borderId="1" xfId="6" applyFont="1" applyFill="1" applyBorder="1" applyAlignment="1" applyProtection="1">
      <alignment horizontal="center"/>
      <protection locked="0"/>
    </xf>
    <xf numFmtId="181" fontId="13" fillId="9" borderId="1" xfId="7" applyNumberFormat="1" applyFont="1" applyFill="1" applyBorder="1" applyAlignment="1">
      <alignment horizontal="right"/>
    </xf>
    <xf numFmtId="180" fontId="13" fillId="9" borderId="1" xfId="7" applyNumberFormat="1" applyFont="1" applyFill="1" applyBorder="1">
      <alignment vertical="center"/>
    </xf>
    <xf numFmtId="179" fontId="13" fillId="9" borderId="1" xfId="7" applyNumberFormat="1" applyFont="1" applyFill="1" applyBorder="1" applyAlignment="1">
      <alignment vertical="center" shrinkToFit="1"/>
    </xf>
    <xf numFmtId="0" fontId="13" fillId="9" borderId="1" xfId="6" applyFont="1" applyFill="1" applyBorder="1" applyAlignment="1" applyProtection="1">
      <alignment horizontal="left"/>
      <protection locked="0"/>
    </xf>
    <xf numFmtId="0" fontId="16" fillId="0" borderId="1" xfId="6" applyFont="1" applyFill="1" applyBorder="1" applyAlignment="1">
      <alignment horizontal="left"/>
    </xf>
    <xf numFmtId="0" fontId="13" fillId="0" borderId="1" xfId="6" applyFont="1" applyFill="1" applyBorder="1" applyAlignment="1">
      <alignment horizontal="left"/>
    </xf>
    <xf numFmtId="180" fontId="13" fillId="9" borderId="1" xfId="7" applyNumberFormat="1" applyFont="1" applyFill="1" applyBorder="1" applyAlignment="1">
      <alignment horizontal="right"/>
    </xf>
    <xf numFmtId="177" fontId="13" fillId="9" borderId="1" xfId="6" applyNumberFormat="1" applyFont="1" applyFill="1" applyBorder="1"/>
    <xf numFmtId="0" fontId="16" fillId="15" borderId="1" xfId="6" applyFont="1" applyFill="1" applyBorder="1" applyAlignment="1">
      <alignment horizontal="left"/>
    </xf>
    <xf numFmtId="0" fontId="13" fillId="15" borderId="1" xfId="6" applyFont="1" applyFill="1" applyBorder="1" applyAlignment="1" applyProtection="1">
      <alignment horizontal="center"/>
      <protection locked="0"/>
    </xf>
    <xf numFmtId="176" fontId="14" fillId="15" borderId="1" xfId="6" applyNumberFormat="1" applyFont="1" applyFill="1" applyBorder="1" applyAlignment="1" applyProtection="1">
      <alignment horizontal="center"/>
      <protection locked="0"/>
    </xf>
    <xf numFmtId="180" fontId="13" fillId="15" borderId="1" xfId="6" applyNumberFormat="1" applyFont="1" applyFill="1" applyBorder="1" applyAlignment="1" applyProtection="1">
      <alignment horizontal="right"/>
      <protection locked="0"/>
    </xf>
    <xf numFmtId="179" fontId="13" fillId="15" borderId="1" xfId="6" applyNumberFormat="1" applyFont="1" applyFill="1" applyBorder="1" applyAlignment="1" applyProtection="1">
      <alignment horizontal="right" shrinkToFit="1"/>
      <protection locked="0"/>
    </xf>
    <xf numFmtId="0" fontId="13" fillId="15" borderId="1" xfId="6" applyFont="1" applyFill="1" applyBorder="1" applyAlignment="1" applyProtection="1">
      <alignment horizontal="left"/>
      <protection locked="0"/>
    </xf>
    <xf numFmtId="0" fontId="13" fillId="0" borderId="1" xfId="4" applyFont="1" applyBorder="1" applyAlignment="1">
      <alignment horizontal="center"/>
    </xf>
    <xf numFmtId="179" fontId="13" fillId="0" borderId="1" xfId="6" applyNumberFormat="1" applyFont="1" applyFill="1" applyBorder="1" applyAlignment="1" applyProtection="1">
      <alignment horizontal="center" shrinkToFit="1"/>
      <protection locked="0"/>
    </xf>
    <xf numFmtId="178" fontId="5" fillId="0" borderId="1" xfId="0" applyNumberFormat="1" applyFont="1" applyFill="1" applyBorder="1" applyAlignment="1">
      <alignment shrinkToFit="1"/>
    </xf>
    <xf numFmtId="38" fontId="5" fillId="0" borderId="1" xfId="3" applyFont="1" applyFill="1" applyBorder="1" applyAlignment="1">
      <alignment shrinkToFit="1"/>
    </xf>
    <xf numFmtId="0" fontId="5" fillId="0" borderId="1" xfId="0" applyNumberFormat="1" applyFont="1" applyFill="1" applyBorder="1" applyAlignment="1">
      <alignment shrinkToFit="1"/>
    </xf>
    <xf numFmtId="179" fontId="5" fillId="0" borderId="1" xfId="0" applyNumberFormat="1" applyFont="1" applyFill="1" applyBorder="1" applyAlignment="1">
      <alignment shrinkToFit="1"/>
    </xf>
    <xf numFmtId="182" fontId="20" fillId="0" borderId="1" xfId="3" applyNumberFormat="1" applyFont="1" applyFill="1" applyBorder="1" applyAlignment="1">
      <alignment shrinkToFit="1"/>
    </xf>
    <xf numFmtId="182" fontId="5" fillId="0" borderId="1" xfId="0" applyNumberFormat="1" applyFont="1" applyFill="1" applyBorder="1" applyAlignment="1">
      <alignment shrinkToFit="1"/>
    </xf>
    <xf numFmtId="49" fontId="13" fillId="16" borderId="1" xfId="0" applyNumberFormat="1" applyFont="1" applyFill="1" applyBorder="1" applyAlignment="1">
      <alignment shrinkToFit="1"/>
    </xf>
    <xf numFmtId="0" fontId="13" fillId="16" borderId="1" xfId="6" applyFont="1" applyFill="1" applyBorder="1" applyAlignment="1" applyProtection="1">
      <alignment horizontal="left"/>
      <protection locked="0"/>
    </xf>
    <xf numFmtId="0" fontId="13" fillId="0" borderId="0" xfId="0" applyFont="1" applyBorder="1" applyAlignment="1">
      <alignment horizontal="center" shrinkToFit="1"/>
    </xf>
    <xf numFmtId="0" fontId="13" fillId="0" borderId="0" xfId="6" applyFont="1" applyAlignment="1">
      <alignment horizontal="center"/>
    </xf>
    <xf numFmtId="187" fontId="13" fillId="0" borderId="1" xfId="6" applyNumberFormat="1" applyFont="1" applyFill="1" applyBorder="1" applyAlignment="1" applyProtection="1">
      <alignment horizontal="right"/>
      <protection locked="0"/>
    </xf>
    <xf numFmtId="14" fontId="21" fillId="0" borderId="1" xfId="0" applyNumberFormat="1" applyFont="1" applyFill="1" applyBorder="1" applyAlignment="1">
      <alignment horizontal="center" vertical="center" shrinkToFit="1"/>
    </xf>
    <xf numFmtId="0" fontId="0" fillId="0" borderId="1" xfId="0" applyBorder="1" applyAlignment="1">
      <alignment horizontal="left"/>
    </xf>
    <xf numFmtId="178" fontId="5" fillId="0" borderId="12" xfId="0" applyNumberFormat="1" applyFont="1" applyFill="1" applyBorder="1" applyAlignment="1"/>
    <xf numFmtId="38" fontId="5" fillId="0" borderId="1" xfId="0" applyNumberFormat="1" applyFont="1" applyFill="1" applyBorder="1" applyAlignment="1"/>
    <xf numFmtId="0" fontId="31" fillId="2" borderId="1" xfId="6" applyFont="1" applyFill="1" applyBorder="1" applyAlignment="1" applyProtection="1">
      <alignment horizontal="left"/>
      <protection locked="0"/>
    </xf>
    <xf numFmtId="179" fontId="13" fillId="22" borderId="1" xfId="6" applyNumberFormat="1" applyFont="1" applyFill="1" applyBorder="1" applyAlignment="1" applyProtection="1">
      <alignment horizontal="right" shrinkToFit="1"/>
      <protection locked="0"/>
    </xf>
    <xf numFmtId="179" fontId="13" fillId="23" borderId="1" xfId="6" applyNumberFormat="1" applyFont="1" applyFill="1" applyBorder="1" applyAlignment="1" applyProtection="1">
      <alignment horizontal="right" shrinkToFit="1"/>
      <protection locked="0"/>
    </xf>
    <xf numFmtId="179" fontId="13" fillId="22" borderId="1" xfId="0" applyNumberFormat="1" applyFont="1" applyFill="1" applyBorder="1" applyAlignment="1">
      <alignment vertical="center" shrinkToFit="1"/>
    </xf>
    <xf numFmtId="0" fontId="1" fillId="8" borderId="9" xfId="0" applyFont="1" applyFill="1" applyBorder="1" applyAlignment="1">
      <alignment vertical="center" wrapText="1"/>
    </xf>
    <xf numFmtId="0" fontId="23" fillId="17" borderId="29" xfId="6" applyFont="1" applyFill="1" applyBorder="1" applyAlignment="1"/>
    <xf numFmtId="0" fontId="23" fillId="17" borderId="30" xfId="6" applyFont="1" applyFill="1" applyBorder="1" applyAlignment="1"/>
    <xf numFmtId="0" fontId="14" fillId="17" borderId="30" xfId="6" applyFont="1" applyFill="1" applyBorder="1" applyAlignment="1">
      <alignment wrapText="1"/>
    </xf>
    <xf numFmtId="179" fontId="14" fillId="17" borderId="0" xfId="6" applyNumberFormat="1" applyFont="1" applyFill="1" applyBorder="1" applyAlignment="1">
      <alignment wrapText="1" shrinkToFit="1"/>
    </xf>
    <xf numFmtId="0" fontId="14" fillId="0" borderId="0" xfId="6" applyFont="1" applyAlignment="1">
      <alignment wrapText="1"/>
    </xf>
    <xf numFmtId="0" fontId="14" fillId="0" borderId="0" xfId="6" applyFont="1" applyAlignment="1">
      <alignment horizontal="center"/>
    </xf>
    <xf numFmtId="176" fontId="14" fillId="0" borderId="0" xfId="6" applyNumberFormat="1" applyFont="1" applyAlignment="1">
      <alignment horizontal="center"/>
    </xf>
    <xf numFmtId="0" fontId="13" fillId="0" borderId="0" xfId="6" applyFont="1" applyAlignment="1">
      <alignment wrapText="1"/>
    </xf>
    <xf numFmtId="0" fontId="14" fillId="11" borderId="28" xfId="6" applyFont="1" applyFill="1" applyBorder="1" applyAlignment="1">
      <alignment horizontal="left" vertical="top" wrapText="1"/>
    </xf>
    <xf numFmtId="0" fontId="13" fillId="0" borderId="28" xfId="5" applyFont="1" applyBorder="1"/>
    <xf numFmtId="0" fontId="13" fillId="0" borderId="1" xfId="5" applyFont="1" applyBorder="1"/>
    <xf numFmtId="0" fontId="14" fillId="0" borderId="28" xfId="6" applyFont="1" applyBorder="1" applyAlignment="1">
      <alignment horizontal="left" vertical="top" wrapText="1"/>
    </xf>
    <xf numFmtId="0" fontId="14" fillId="0" borderId="28" xfId="6" applyFont="1" applyFill="1" applyBorder="1" applyAlignment="1">
      <alignment horizontal="left" vertical="top" wrapText="1"/>
    </xf>
    <xf numFmtId="0" fontId="13" fillId="0" borderId="28" xfId="5" applyFont="1" applyBorder="1" applyAlignment="1">
      <alignment horizontal="center"/>
    </xf>
    <xf numFmtId="0" fontId="13" fillId="0" borderId="28" xfId="5" applyFont="1" applyFill="1" applyBorder="1"/>
    <xf numFmtId="49" fontId="13" fillId="0" borderId="28" xfId="5" applyNumberFormat="1" applyFont="1" applyBorder="1"/>
    <xf numFmtId="56" fontId="13" fillId="0" borderId="1" xfId="5" applyNumberFormat="1" applyFont="1" applyBorder="1"/>
    <xf numFmtId="0" fontId="13" fillId="0" borderId="0" xfId="7" applyFont="1">
      <alignment vertical="center"/>
    </xf>
    <xf numFmtId="0" fontId="13" fillId="0" borderId="28" xfId="5" applyFont="1" applyBorder="1" applyAlignment="1">
      <alignment wrapText="1"/>
    </xf>
    <xf numFmtId="0" fontId="14" fillId="0" borderId="28" xfId="6" applyFont="1" applyBorder="1" applyAlignment="1">
      <alignment horizontal="center" wrapText="1"/>
    </xf>
    <xf numFmtId="0" fontId="10" fillId="0" borderId="1" xfId="5" applyFont="1" applyBorder="1" applyAlignment="1">
      <alignment horizontal="center"/>
    </xf>
    <xf numFmtId="0" fontId="10" fillId="0" borderId="1" xfId="5" applyFill="1" applyBorder="1"/>
    <xf numFmtId="0" fontId="5" fillId="0" borderId="0" xfId="5" applyFont="1" applyFill="1" applyBorder="1" applyAlignment="1">
      <alignment wrapText="1"/>
    </xf>
    <xf numFmtId="0" fontId="10" fillId="0" borderId="0" xfId="5" applyFont="1" applyFill="1" applyBorder="1"/>
    <xf numFmtId="0" fontId="10" fillId="0" borderId="1" xfId="5" applyBorder="1"/>
    <xf numFmtId="0" fontId="14" fillId="0" borderId="28" xfId="5" applyFont="1" applyBorder="1" applyAlignment="1">
      <alignment horizontal="center" wrapText="1"/>
    </xf>
    <xf numFmtId="176" fontId="13" fillId="0" borderId="1" xfId="7" applyNumberFormat="1" applyFont="1" applyBorder="1" applyAlignment="1">
      <alignment horizontal="center"/>
    </xf>
    <xf numFmtId="0" fontId="14" fillId="0" borderId="28" xfId="6" applyFont="1" applyBorder="1" applyAlignment="1">
      <alignment wrapText="1"/>
    </xf>
    <xf numFmtId="0" fontId="13" fillId="0" borderId="28" xfId="6" applyFont="1" applyBorder="1"/>
    <xf numFmtId="0" fontId="5" fillId="0" borderId="0" xfId="5" applyFont="1" applyBorder="1" applyAlignment="1">
      <alignment horizontal="center" wrapText="1"/>
    </xf>
    <xf numFmtId="0" fontId="0" fillId="0" borderId="0" xfId="0" applyFont="1" applyFill="1" applyBorder="1" applyAlignment="1"/>
    <xf numFmtId="0" fontId="16" fillId="0" borderId="28" xfId="6" applyFont="1" applyBorder="1" applyAlignment="1">
      <alignment wrapText="1"/>
    </xf>
    <xf numFmtId="0" fontId="13" fillId="0" borderId="1" xfId="6" applyFont="1" applyFill="1" applyBorder="1"/>
    <xf numFmtId="0" fontId="16" fillId="0" borderId="28" xfId="6" applyFont="1" applyFill="1" applyBorder="1" applyAlignment="1">
      <alignment wrapText="1"/>
    </xf>
    <xf numFmtId="0" fontId="13" fillId="0" borderId="0" xfId="6" applyNumberFormat="1" applyFont="1"/>
    <xf numFmtId="0" fontId="0" fillId="0" borderId="1" xfId="0" applyFont="1" applyBorder="1" applyAlignment="1"/>
    <xf numFmtId="0" fontId="4" fillId="0" borderId="0" xfId="0" applyFont="1" applyBorder="1" applyAlignment="1">
      <alignment wrapText="1"/>
    </xf>
    <xf numFmtId="0" fontId="16" fillId="0" borderId="0" xfId="6" applyFont="1" applyBorder="1" applyAlignment="1">
      <alignment wrapText="1"/>
    </xf>
    <xf numFmtId="0" fontId="16" fillId="0" borderId="31" xfId="6" applyFont="1" applyBorder="1" applyAlignment="1">
      <alignment wrapText="1"/>
    </xf>
    <xf numFmtId="0" fontId="13" fillId="0" borderId="31" xfId="6" applyFont="1" applyBorder="1"/>
    <xf numFmtId="0" fontId="13" fillId="0" borderId="0" xfId="6" applyFont="1" applyBorder="1"/>
    <xf numFmtId="0" fontId="16" fillId="0" borderId="31" xfId="6" applyFont="1" applyBorder="1" applyAlignment="1">
      <alignment horizontal="center" wrapText="1"/>
    </xf>
    <xf numFmtId="176" fontId="14" fillId="18" borderId="1" xfId="6" applyNumberFormat="1" applyFont="1" applyFill="1" applyBorder="1" applyAlignment="1" applyProtection="1">
      <alignment horizontal="center"/>
      <protection locked="0"/>
    </xf>
    <xf numFmtId="0" fontId="16" fillId="0" borderId="28" xfId="6" applyFont="1" applyBorder="1" applyAlignment="1">
      <alignment horizontal="center" wrapText="1"/>
    </xf>
    <xf numFmtId="0" fontId="16" fillId="0" borderId="28" xfId="5" applyFont="1" applyBorder="1" applyAlignment="1">
      <alignment horizontal="center" wrapText="1"/>
    </xf>
    <xf numFmtId="0" fontId="16" fillId="0" borderId="1" xfId="0" applyFont="1" applyBorder="1" applyAlignment="1">
      <alignment horizontal="left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6" fillId="0" borderId="0" xfId="6" applyFont="1" applyFill="1" applyBorder="1" applyAlignment="1">
      <alignment wrapText="1"/>
    </xf>
    <xf numFmtId="0" fontId="16" fillId="0" borderId="0" xfId="6" applyFont="1" applyBorder="1" applyAlignment="1">
      <alignment horizontal="center" wrapText="1"/>
    </xf>
    <xf numFmtId="0" fontId="13" fillId="0" borderId="0" xfId="6" applyFont="1" applyBorder="1" applyAlignment="1">
      <alignment wrapText="1"/>
    </xf>
    <xf numFmtId="176" fontId="13" fillId="3" borderId="0" xfId="6" applyNumberFormat="1" applyFont="1" applyFill="1" applyAlignment="1">
      <alignment horizontal="center"/>
    </xf>
    <xf numFmtId="179" fontId="13" fillId="0" borderId="0" xfId="6" applyNumberFormat="1" applyFont="1" applyAlignment="1">
      <alignment shrinkToFit="1"/>
    </xf>
    <xf numFmtId="176" fontId="13" fillId="0" borderId="0" xfId="6" applyNumberFormat="1" applyFont="1" applyAlignment="1">
      <alignment horizontal="center"/>
    </xf>
    <xf numFmtId="0" fontId="14" fillId="0" borderId="0" xfId="6" applyFont="1" applyAlignment="1">
      <alignment shrinkToFit="1"/>
    </xf>
    <xf numFmtId="0" fontId="13" fillId="0" borderId="1" xfId="6" applyFont="1" applyBorder="1" applyAlignment="1">
      <alignment horizontal="center" shrinkToFit="1"/>
    </xf>
    <xf numFmtId="0" fontId="14" fillId="0" borderId="1" xfId="6" applyFont="1" applyBorder="1" applyAlignment="1">
      <alignment horizontal="center" shrinkToFit="1"/>
    </xf>
    <xf numFmtId="0" fontId="10" fillId="0" borderId="1" xfId="5" applyBorder="1" applyAlignment="1">
      <alignment horizontal="center" shrinkToFit="1"/>
    </xf>
    <xf numFmtId="0" fontId="13" fillId="0" borderId="1" xfId="7" applyFont="1" applyBorder="1" applyAlignment="1">
      <alignment horizontal="center" shrinkToFit="1"/>
    </xf>
    <xf numFmtId="0" fontId="13" fillId="0" borderId="1" xfId="7" applyFont="1" applyFill="1" applyBorder="1" applyAlignment="1">
      <alignment horizontal="center" shrinkToFit="1"/>
    </xf>
    <xf numFmtId="180" fontId="0" fillId="0" borderId="1" xfId="0" applyNumberFormat="1" applyFill="1" applyBorder="1" applyAlignment="1">
      <alignment shrinkToFit="1"/>
    </xf>
    <xf numFmtId="0" fontId="13" fillId="0" borderId="1" xfId="6" applyFont="1" applyBorder="1" applyAlignment="1">
      <alignment shrinkToFit="1"/>
    </xf>
    <xf numFmtId="0" fontId="13" fillId="11" borderId="1" xfId="6" applyFont="1" applyFill="1" applyBorder="1" applyAlignment="1">
      <alignment shrinkToFit="1"/>
    </xf>
    <xf numFmtId="0" fontId="13" fillId="0" borderId="0" xfId="6" applyFont="1" applyAlignment="1">
      <alignment shrinkToFit="1"/>
    </xf>
    <xf numFmtId="176" fontId="24" fillId="0" borderId="1" xfId="0" applyNumberFormat="1" applyFont="1" applyFill="1" applyBorder="1" applyAlignment="1" applyProtection="1">
      <alignment horizontal="right" vertical="center"/>
      <protection locked="0"/>
    </xf>
    <xf numFmtId="188" fontId="24" fillId="0" borderId="1" xfId="0" applyNumberFormat="1" applyFont="1" applyFill="1" applyBorder="1" applyAlignment="1" applyProtection="1">
      <alignment horizontal="right" vertical="center"/>
      <protection locked="0"/>
    </xf>
    <xf numFmtId="4" fontId="13" fillId="0" borderId="1" xfId="0" applyNumberFormat="1" applyFont="1" applyBorder="1" applyAlignment="1" applyProtection="1">
      <alignment horizontal="right" vertical="center"/>
    </xf>
    <xf numFmtId="178" fontId="5" fillId="22" borderId="1" xfId="0" applyNumberFormat="1" applyFont="1" applyFill="1" applyBorder="1" applyAlignment="1">
      <alignment shrinkToFit="1"/>
    </xf>
    <xf numFmtId="178" fontId="4" fillId="0" borderId="8" xfId="0" applyNumberFormat="1" applyFont="1" applyFill="1" applyBorder="1" applyAlignment="1">
      <alignment shrinkToFit="1"/>
    </xf>
    <xf numFmtId="178" fontId="5" fillId="0" borderId="8" xfId="0" applyNumberFormat="1" applyFont="1" applyFill="1" applyBorder="1" applyAlignment="1">
      <alignment shrinkToFit="1"/>
    </xf>
    <xf numFmtId="178" fontId="5" fillId="0" borderId="12" xfId="0" applyNumberFormat="1" applyFont="1" applyFill="1" applyBorder="1" applyAlignment="1">
      <alignment shrinkToFit="1"/>
    </xf>
    <xf numFmtId="0" fontId="5" fillId="0" borderId="0" xfId="0" applyFont="1" applyFill="1" applyAlignment="1">
      <alignment shrinkToFit="1"/>
    </xf>
    <xf numFmtId="0" fontId="31" fillId="2" borderId="1" xfId="0" applyFont="1" applyFill="1" applyBorder="1" applyAlignment="1"/>
    <xf numFmtId="49" fontId="0" fillId="0" borderId="0" xfId="0" applyNumberFormat="1" applyAlignment="1"/>
    <xf numFmtId="0" fontId="19" fillId="8" borderId="23" xfId="0" applyFont="1" applyFill="1" applyBorder="1" applyAlignment="1">
      <alignment horizontal="center" wrapText="1"/>
    </xf>
    <xf numFmtId="176" fontId="5" fillId="0" borderId="1" xfId="0" applyNumberFormat="1" applyFont="1" applyFill="1" applyBorder="1" applyAlignment="1">
      <alignment shrinkToFit="1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31" fillId="7" borderId="1" xfId="5" applyFont="1" applyFill="1" applyBorder="1"/>
    <xf numFmtId="0" fontId="13" fillId="0" borderId="1" xfId="5" applyFont="1" applyBorder="1" applyAlignment="1">
      <alignment horizontal="center" shrinkToFit="1"/>
    </xf>
    <xf numFmtId="10" fontId="0" fillId="0" borderId="1" xfId="0" applyNumberFormat="1" applyFill="1" applyBorder="1" applyAlignment="1"/>
    <xf numFmtId="0" fontId="13" fillId="0" borderId="0" xfId="0" applyFont="1" applyFill="1" applyBorder="1" applyAlignment="1"/>
    <xf numFmtId="179" fontId="31" fillId="8" borderId="1" xfId="0" applyNumberFormat="1" applyFont="1" applyFill="1" applyBorder="1" applyAlignment="1">
      <alignment vertical="center" shrinkToFit="1"/>
    </xf>
    <xf numFmtId="0" fontId="32" fillId="0" borderId="1" xfId="0" applyFont="1" applyBorder="1" applyAlignment="1">
      <alignment shrinkToFit="1"/>
    </xf>
    <xf numFmtId="0" fontId="13" fillId="0" borderId="0" xfId="6" applyFont="1" applyBorder="1" applyAlignment="1">
      <alignment horizontal="center" shrinkToFit="1"/>
    </xf>
    <xf numFmtId="183" fontId="13" fillId="0" borderId="1" xfId="0" applyNumberFormat="1" applyFont="1" applyFill="1" applyBorder="1" applyAlignment="1"/>
    <xf numFmtId="187" fontId="13" fillId="7" borderId="1" xfId="6" applyNumberFormat="1" applyFont="1" applyFill="1" applyBorder="1" applyAlignment="1" applyProtection="1">
      <alignment horizontal="right"/>
      <protection locked="0"/>
    </xf>
    <xf numFmtId="183" fontId="5" fillId="0" borderId="1" xfId="0" applyNumberFormat="1" applyFont="1" applyFill="1" applyBorder="1" applyAlignment="1"/>
    <xf numFmtId="0" fontId="0" fillId="0" borderId="0" xfId="0" applyFill="1" applyAlignment="1"/>
    <xf numFmtId="0" fontId="13" fillId="0" borderId="24" xfId="6" applyFont="1" applyBorder="1" applyAlignment="1"/>
    <xf numFmtId="0" fontId="13" fillId="0" borderId="25" xfId="6" applyFont="1" applyBorder="1" applyAlignment="1"/>
    <xf numFmtId="0" fontId="16" fillId="0" borderId="24" xfId="6" applyFont="1" applyBorder="1" applyAlignment="1">
      <alignment wrapText="1"/>
    </xf>
    <xf numFmtId="0" fontId="13" fillId="0" borderId="24" xfId="6" applyFont="1" applyBorder="1"/>
    <xf numFmtId="0" fontId="4" fillId="0" borderId="1" xfId="5" applyFont="1" applyBorder="1" applyAlignment="1">
      <alignment horizontal="center" wrapText="1"/>
    </xf>
    <xf numFmtId="0" fontId="10" fillId="0" borderId="1" xfId="5" applyFont="1" applyFill="1" applyBorder="1"/>
    <xf numFmtId="0" fontId="4" fillId="0" borderId="1" xfId="0" applyFont="1" applyBorder="1" applyAlignment="1">
      <alignment wrapText="1"/>
    </xf>
    <xf numFmtId="0" fontId="0" fillId="0" borderId="1" xfId="0" applyFont="1" applyFill="1" applyBorder="1" applyAlignment="1"/>
    <xf numFmtId="0" fontId="16" fillId="0" borderId="1" xfId="6" applyFont="1" applyBorder="1" applyAlignment="1">
      <alignment wrapText="1"/>
    </xf>
    <xf numFmtId="0" fontId="16" fillId="0" borderId="1" xfId="6" applyFont="1" applyBorder="1" applyAlignment="1">
      <alignment horizontal="center" wrapText="1"/>
    </xf>
    <xf numFmtId="0" fontId="0" fillId="24" borderId="0" xfId="0" applyFill="1" applyAlignment="1"/>
    <xf numFmtId="0" fontId="0" fillId="24" borderId="9" xfId="0" applyNumberFormat="1" applyFill="1" applyBorder="1" applyAlignment="1">
      <alignment horizontal="center"/>
    </xf>
    <xf numFmtId="0" fontId="0" fillId="24" borderId="9" xfId="0" applyFill="1" applyBorder="1" applyAlignment="1"/>
    <xf numFmtId="177" fontId="0" fillId="24" borderId="9" xfId="0" applyNumberFormat="1" applyFill="1" applyBorder="1" applyAlignment="1">
      <alignment horizontal="right"/>
    </xf>
    <xf numFmtId="49" fontId="0" fillId="25" borderId="0" xfId="0" applyNumberFormat="1" applyFill="1" applyBorder="1" applyAlignment="1">
      <alignment horizontal="center"/>
    </xf>
    <xf numFmtId="0" fontId="0" fillId="25" borderId="0" xfId="0" applyFill="1" applyAlignment="1"/>
    <xf numFmtId="0" fontId="10" fillId="9" borderId="32" xfId="0" applyFont="1" applyFill="1" applyBorder="1" applyAlignment="1">
      <alignment horizontal="center"/>
    </xf>
    <xf numFmtId="0" fontId="16" fillId="8" borderId="23" xfId="0" applyFont="1" applyFill="1" applyBorder="1" applyAlignment="1">
      <alignment horizontal="center"/>
    </xf>
    <xf numFmtId="176" fontId="0" fillId="0" borderId="33" xfId="0" applyNumberFormat="1" applyFill="1" applyBorder="1" applyAlignment="1">
      <alignment horizontal="right"/>
    </xf>
    <xf numFmtId="0" fontId="0" fillId="0" borderId="34" xfId="0" applyFill="1" applyBorder="1" applyAlignment="1">
      <alignment horizontal="right"/>
    </xf>
    <xf numFmtId="0" fontId="0" fillId="0" borderId="35" xfId="0" applyFill="1" applyBorder="1" applyAlignment="1">
      <alignment horizontal="right"/>
    </xf>
    <xf numFmtId="0" fontId="0" fillId="0" borderId="36" xfId="0" applyFill="1" applyBorder="1" applyAlignment="1">
      <alignment horizontal="right"/>
    </xf>
    <xf numFmtId="49" fontId="0" fillId="0" borderId="1" xfId="0" applyNumberFormat="1" applyFill="1" applyBorder="1" applyAlignment="1"/>
    <xf numFmtId="177" fontId="0" fillId="0" borderId="34" xfId="0" applyNumberFormat="1" applyFill="1" applyBorder="1" applyAlignment="1">
      <alignment horizontal="right"/>
    </xf>
    <xf numFmtId="49" fontId="0" fillId="0" borderId="34" xfId="0" applyNumberFormat="1" applyFill="1" applyBorder="1" applyAlignment="1">
      <alignment horizontal="right"/>
    </xf>
    <xf numFmtId="176" fontId="0" fillId="0" borderId="34" xfId="0" applyNumberFormat="1" applyFill="1" applyBorder="1" applyAlignment="1">
      <alignment horizontal="right"/>
    </xf>
    <xf numFmtId="177" fontId="10" fillId="7" borderId="1" xfId="5" applyNumberFormat="1" applyFill="1" applyBorder="1"/>
    <xf numFmtId="38" fontId="10" fillId="0" borderId="1" xfId="3" applyFont="1" applyFill="1" applyBorder="1" applyAlignment="1">
      <alignment shrinkToFit="1"/>
    </xf>
    <xf numFmtId="0" fontId="4" fillId="26" borderId="1" xfId="0" applyNumberFormat="1" applyFont="1" applyFill="1" applyBorder="1" applyAlignment="1">
      <alignment horizontal="center" vertical="center" wrapText="1"/>
    </xf>
    <xf numFmtId="0" fontId="0" fillId="26" borderId="1" xfId="0" applyFill="1" applyBorder="1" applyAlignment="1"/>
    <xf numFmtId="0" fontId="0" fillId="27" borderId="0" xfId="0" applyNumberFormat="1" applyFill="1" applyAlignment="1"/>
    <xf numFmtId="0" fontId="0" fillId="27" borderId="0" xfId="0" applyFill="1" applyAlignment="1"/>
    <xf numFmtId="178" fontId="4" fillId="0" borderId="12" xfId="0" applyNumberFormat="1" applyFont="1" applyFill="1" applyBorder="1" applyAlignment="1">
      <alignment shrinkToFit="1"/>
    </xf>
    <xf numFmtId="183" fontId="13" fillId="2" borderId="1" xfId="6" applyNumberFormat="1" applyFont="1" applyFill="1" applyBorder="1" applyAlignment="1">
      <alignment horizontal="center"/>
    </xf>
    <xf numFmtId="0" fontId="5" fillId="8" borderId="24" xfId="0" applyFont="1" applyFill="1" applyBorder="1" applyAlignment="1">
      <alignment horizontal="center"/>
    </xf>
    <xf numFmtId="0" fontId="5" fillId="8" borderId="25" xfId="0" applyFont="1" applyFill="1" applyBorder="1" applyAlignment="1">
      <alignment horizontal="center"/>
    </xf>
    <xf numFmtId="0" fontId="0" fillId="0" borderId="28" xfId="0" applyFill="1" applyBorder="1" applyAlignment="1">
      <alignment horizontal="right"/>
    </xf>
    <xf numFmtId="176" fontId="19" fillId="0" borderId="0" xfId="0" applyNumberFormat="1" applyFont="1" applyFill="1" applyAlignment="1"/>
    <xf numFmtId="176" fontId="0" fillId="24" borderId="9" xfId="0" applyNumberFormat="1" applyFill="1" applyBorder="1" applyAlignment="1">
      <alignment horizontal="center"/>
    </xf>
    <xf numFmtId="186" fontId="5" fillId="0" borderId="35" xfId="3" applyNumberFormat="1" applyFont="1" applyFill="1" applyBorder="1" applyAlignment="1">
      <alignment shrinkToFit="1"/>
    </xf>
    <xf numFmtId="186" fontId="5" fillId="26" borderId="28" xfId="3" applyNumberFormat="1" applyFont="1" applyFill="1" applyBorder="1" applyAlignment="1">
      <alignment shrinkToFit="1"/>
    </xf>
    <xf numFmtId="179" fontId="13" fillId="0" borderId="1" xfId="0" applyNumberFormat="1" applyFont="1" applyBorder="1" applyAlignment="1">
      <alignment shrinkToFit="1"/>
    </xf>
    <xf numFmtId="14" fontId="18" fillId="0" borderId="0" xfId="0" applyNumberFormat="1" applyFont="1" applyAlignment="1"/>
    <xf numFmtId="179" fontId="13" fillId="19" borderId="1" xfId="0" applyNumberFormat="1" applyFont="1" applyFill="1" applyBorder="1" applyAlignment="1">
      <alignment vertical="center" shrinkToFit="1"/>
    </xf>
    <xf numFmtId="178" fontId="13" fillId="0" borderId="1" xfId="0" applyNumberFormat="1" applyFont="1" applyBorder="1" applyAlignment="1">
      <alignment horizontal="center"/>
    </xf>
    <xf numFmtId="177" fontId="0" fillId="24" borderId="1" xfId="0" applyNumberFormat="1" applyFill="1" applyBorder="1" applyAlignment="1">
      <alignment horizontal="right" shrinkToFit="1"/>
    </xf>
    <xf numFmtId="176" fontId="14" fillId="0" borderId="1" xfId="0" applyNumberFormat="1" applyFont="1" applyFill="1" applyBorder="1" applyAlignment="1">
      <alignment shrinkToFit="1"/>
    </xf>
    <xf numFmtId="178" fontId="25" fillId="0" borderId="0" xfId="0" applyNumberFormat="1" applyFont="1" applyFill="1" applyAlignment="1"/>
    <xf numFmtId="0" fontId="33" fillId="0" borderId="0" xfId="0" applyFont="1" applyAlignment="1"/>
    <xf numFmtId="182" fontId="5" fillId="0" borderId="0" xfId="1" applyNumberFormat="1" applyFont="1" applyFill="1" applyAlignment="1"/>
    <xf numFmtId="183" fontId="13" fillId="7" borderId="1" xfId="5" applyNumberFormat="1" applyFont="1" applyFill="1" applyBorder="1"/>
    <xf numFmtId="0" fontId="5" fillId="0" borderId="1" xfId="5" applyFont="1" applyBorder="1" applyAlignment="1">
      <alignment wrapText="1"/>
    </xf>
    <xf numFmtId="0" fontId="29" fillId="0" borderId="1" xfId="5" applyFont="1" applyFill="1" applyBorder="1" applyAlignment="1">
      <alignment wrapText="1"/>
    </xf>
    <xf numFmtId="183" fontId="13" fillId="0" borderId="1" xfId="0" applyNumberFormat="1" applyFont="1" applyBorder="1" applyAlignment="1">
      <alignment vertical="center" shrinkToFit="1"/>
    </xf>
    <xf numFmtId="0" fontId="10" fillId="0" borderId="28" xfId="5" applyFont="1" applyBorder="1" applyAlignment="1">
      <alignment wrapText="1"/>
    </xf>
    <xf numFmtId="183" fontId="13" fillId="0" borderId="1" xfId="5" applyNumberFormat="1" applyFont="1" applyFill="1" applyBorder="1"/>
    <xf numFmtId="183" fontId="13" fillId="0" borderId="1" xfId="5" applyNumberFormat="1" applyFont="1" applyBorder="1" applyAlignment="1">
      <alignment shrinkToFit="1"/>
    </xf>
    <xf numFmtId="0" fontId="0" fillId="0" borderId="37" xfId="0" applyFill="1" applyBorder="1" applyAlignment="1" applyProtection="1">
      <alignment vertical="center"/>
      <protection locked="0"/>
    </xf>
    <xf numFmtId="0" fontId="5" fillId="0" borderId="1" xfId="0" applyFont="1" applyBorder="1" applyAlignment="1">
      <alignment wrapText="1"/>
    </xf>
    <xf numFmtId="49" fontId="0" fillId="0" borderId="1" xfId="0" applyNumberFormat="1" applyFill="1" applyBorder="1" applyAlignment="1">
      <alignment shrinkToFit="1"/>
    </xf>
    <xf numFmtId="0" fontId="0" fillId="7" borderId="1" xfId="0" applyFill="1" applyBorder="1" applyAlignment="1" applyProtection="1">
      <protection locked="0"/>
    </xf>
    <xf numFmtId="0" fontId="34" fillId="0" borderId="0" xfId="0" applyFont="1" applyAlignment="1"/>
    <xf numFmtId="38" fontId="29" fillId="0" borderId="16" xfId="3" applyFont="1" applyBorder="1" applyAlignment="1"/>
    <xf numFmtId="38" fontId="29" fillId="0" borderId="38" xfId="3" applyFont="1" applyBorder="1" applyAlignment="1"/>
    <xf numFmtId="38" fontId="29" fillId="0" borderId="28" xfId="3" applyFont="1" applyBorder="1" applyAlignment="1"/>
    <xf numFmtId="182" fontId="29" fillId="0" borderId="0" xfId="1" applyNumberFormat="1" applyFont="1" applyAlignment="1"/>
    <xf numFmtId="14" fontId="17" fillId="0" borderId="0" xfId="0" applyNumberFormat="1" applyFont="1" applyAlignment="1"/>
    <xf numFmtId="38" fontId="10" fillId="28" borderId="28" xfId="3" applyFont="1" applyFill="1" applyBorder="1" applyAlignment="1">
      <alignment horizontal="center"/>
    </xf>
    <xf numFmtId="10" fontId="0" fillId="28" borderId="28" xfId="0" applyNumberFormat="1" applyFill="1" applyBorder="1" applyAlignment="1">
      <alignment horizontal="center"/>
    </xf>
    <xf numFmtId="182" fontId="29" fillId="28" borderId="28" xfId="2" applyNumberFormat="1" applyFont="1" applyFill="1" applyBorder="1" applyAlignment="1">
      <alignment horizontal="center"/>
    </xf>
    <xf numFmtId="182" fontId="29" fillId="28" borderId="28" xfId="1" applyNumberFormat="1" applyFont="1" applyFill="1" applyBorder="1" applyAlignment="1">
      <alignment horizontal="center"/>
    </xf>
    <xf numFmtId="38" fontId="29" fillId="28" borderId="28" xfId="3" applyNumberFormat="1" applyFont="1" applyFill="1" applyBorder="1" applyAlignment="1">
      <alignment horizontal="center"/>
    </xf>
    <xf numFmtId="38" fontId="10" fillId="0" borderId="28" xfId="3" applyFont="1" applyFill="1" applyBorder="1" applyAlignment="1">
      <alignment horizontal="center"/>
    </xf>
    <xf numFmtId="10" fontId="0" fillId="0" borderId="28" xfId="0" applyNumberFormat="1" applyFill="1" applyBorder="1" applyAlignment="1">
      <alignment horizontal="center"/>
    </xf>
    <xf numFmtId="38" fontId="29" fillId="0" borderId="28" xfId="3" applyNumberFormat="1" applyFont="1" applyFill="1" applyBorder="1" applyAlignment="1">
      <alignment horizontal="center"/>
    </xf>
    <xf numFmtId="0" fontId="26" fillId="0" borderId="0" xfId="0" applyFont="1" applyFill="1" applyAlignment="1"/>
    <xf numFmtId="178" fontId="26" fillId="0" borderId="0" xfId="0" applyNumberFormat="1" applyFont="1" applyFill="1" applyBorder="1" applyAlignment="1"/>
    <xf numFmtId="0" fontId="26" fillId="0" borderId="0" xfId="0" applyFont="1" applyFill="1" applyBorder="1" applyAlignment="1"/>
    <xf numFmtId="0" fontId="26" fillId="0" borderId="0" xfId="0" applyFont="1" applyFill="1" applyAlignment="1">
      <alignment horizontal="left" vertical="center"/>
    </xf>
    <xf numFmtId="179" fontId="5" fillId="0" borderId="0" xfId="0" applyNumberFormat="1" applyFont="1" applyFill="1" applyBorder="1" applyAlignment="1"/>
    <xf numFmtId="0" fontId="16" fillId="29" borderId="0" xfId="6" applyFont="1" applyFill="1" applyBorder="1" applyAlignment="1">
      <alignment wrapText="1"/>
    </xf>
    <xf numFmtId="178" fontId="5" fillId="0" borderId="0" xfId="0" applyNumberFormat="1" applyFont="1" applyFill="1" applyBorder="1" applyAlignment="1" applyProtection="1">
      <alignment horizontal="right"/>
    </xf>
    <xf numFmtId="178" fontId="5" fillId="0" borderId="0" xfId="0" applyNumberFormat="1" applyFont="1" applyFill="1" applyBorder="1" applyAlignment="1">
      <alignment vertical="center"/>
    </xf>
    <xf numFmtId="178" fontId="27" fillId="0" borderId="0" xfId="0" applyNumberFormat="1" applyFont="1" applyFill="1" applyBorder="1" applyAlignment="1">
      <alignment vertical="center"/>
    </xf>
    <xf numFmtId="10" fontId="8" fillId="0" borderId="0" xfId="0" applyNumberFormat="1" applyFont="1" applyFill="1" applyAlignment="1"/>
    <xf numFmtId="0" fontId="26" fillId="0" borderId="0" xfId="0" applyFont="1" applyFill="1" applyAlignment="1">
      <alignment shrinkToFit="1"/>
    </xf>
    <xf numFmtId="0" fontId="20" fillId="0" borderId="0" xfId="0" applyFont="1" applyFill="1" applyAlignment="1">
      <alignment vertical="top"/>
    </xf>
    <xf numFmtId="178" fontId="5" fillId="0" borderId="39" xfId="0" applyNumberFormat="1" applyFont="1" applyFill="1" applyBorder="1" applyAlignment="1"/>
    <xf numFmtId="178" fontId="5" fillId="0" borderId="39" xfId="0" applyNumberFormat="1" applyFont="1" applyFill="1" applyBorder="1" applyAlignment="1" applyProtection="1"/>
    <xf numFmtId="0" fontId="0" fillId="0" borderId="28" xfId="0" applyFill="1" applyBorder="1" applyAlignment="1">
      <alignment horizontal="left"/>
    </xf>
    <xf numFmtId="182" fontId="29" fillId="0" borderId="1" xfId="2" applyNumberFormat="1" applyFont="1" applyFill="1" applyBorder="1" applyAlignment="1">
      <alignment horizontal="center"/>
    </xf>
    <xf numFmtId="182" fontId="29" fillId="0" borderId="1" xfId="1" applyNumberFormat="1" applyFont="1" applyFill="1" applyBorder="1" applyAlignment="1">
      <alignment horizontal="center"/>
    </xf>
    <xf numFmtId="10" fontId="0" fillId="0" borderId="1" xfId="0" applyNumberFormat="1" applyFill="1" applyBorder="1" applyAlignment="1">
      <alignment horizontal="center"/>
    </xf>
    <xf numFmtId="0" fontId="0" fillId="28" borderId="28" xfId="0" applyFill="1" applyBorder="1" applyAlignment="1">
      <alignment horizontal="left"/>
    </xf>
    <xf numFmtId="182" fontId="29" fillId="28" borderId="1" xfId="2" applyNumberFormat="1" applyFont="1" applyFill="1" applyBorder="1" applyAlignment="1">
      <alignment horizontal="center"/>
    </xf>
    <xf numFmtId="182" fontId="29" fillId="28" borderId="1" xfId="1" applyNumberFormat="1" applyFont="1" applyFill="1" applyBorder="1" applyAlignment="1">
      <alignment horizontal="center"/>
    </xf>
    <xf numFmtId="0" fontId="0" fillId="28" borderId="1" xfId="0" applyFill="1" applyBorder="1" applyAlignment="1">
      <alignment horizontal="left"/>
    </xf>
    <xf numFmtId="10" fontId="0" fillId="28" borderId="1" xfId="0" applyNumberFormat="1" applyFill="1" applyBorder="1" applyAlignment="1">
      <alignment horizontal="center"/>
    </xf>
    <xf numFmtId="0" fontId="0" fillId="28" borderId="38" xfId="0" applyFill="1" applyBorder="1" applyAlignment="1"/>
    <xf numFmtId="38" fontId="0" fillId="28" borderId="1" xfId="0" applyNumberFormat="1" applyFill="1" applyBorder="1" applyAlignment="1">
      <alignment horizontal="center"/>
    </xf>
    <xf numFmtId="38" fontId="29" fillId="28" borderId="1" xfId="3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14" fontId="17" fillId="0" borderId="0" xfId="0" applyNumberFormat="1" applyFont="1" applyAlignment="1">
      <alignment horizontal="center"/>
    </xf>
    <xf numFmtId="0" fontId="13" fillId="0" borderId="1" xfId="6" applyFont="1" applyFill="1" applyBorder="1" applyAlignment="1" applyProtection="1">
      <alignment horizontal="center" vertical="center"/>
      <protection locked="0"/>
    </xf>
    <xf numFmtId="0" fontId="26" fillId="0" borderId="40" xfId="0" applyFont="1" applyFill="1" applyBorder="1" applyAlignment="1">
      <alignment shrinkToFit="1"/>
    </xf>
    <xf numFmtId="0" fontId="5" fillId="0" borderId="0" xfId="0" applyFont="1" applyFill="1" applyBorder="1" applyAlignment="1">
      <alignment horizontal="center"/>
    </xf>
    <xf numFmtId="10" fontId="8" fillId="0" borderId="41" xfId="0" applyNumberFormat="1" applyFont="1" applyFill="1" applyBorder="1" applyAlignment="1">
      <alignment horizontal="center"/>
    </xf>
    <xf numFmtId="178" fontId="26" fillId="0" borderId="42" xfId="0" applyNumberFormat="1" applyFont="1" applyFill="1" applyBorder="1" applyAlignment="1"/>
    <xf numFmtId="0" fontId="5" fillId="0" borderId="43" xfId="0" applyFont="1" applyFill="1" applyBorder="1" applyAlignment="1" applyProtection="1"/>
    <xf numFmtId="0" fontId="26" fillId="0" borderId="43" xfId="0" applyFont="1" applyFill="1" applyBorder="1" applyAlignment="1"/>
    <xf numFmtId="178" fontId="5" fillId="0" borderId="44" xfId="0" applyNumberFormat="1" applyFont="1" applyFill="1" applyBorder="1" applyAlignment="1" applyProtection="1"/>
    <xf numFmtId="178" fontId="5" fillId="0" borderId="44" xfId="0" applyNumberFormat="1" applyFont="1" applyFill="1" applyBorder="1" applyAlignment="1"/>
    <xf numFmtId="0" fontId="26" fillId="0" borderId="41" xfId="0" applyFont="1" applyFill="1" applyBorder="1" applyAlignment="1">
      <alignment shrinkToFit="1"/>
    </xf>
    <xf numFmtId="38" fontId="5" fillId="0" borderId="44" xfId="2" applyFont="1" applyFill="1" applyBorder="1" applyAlignment="1" applyProtection="1"/>
    <xf numFmtId="178" fontId="5" fillId="0" borderId="44" xfId="0" applyNumberFormat="1" applyFont="1" applyFill="1" applyBorder="1" applyAlignment="1" applyProtection="1">
      <alignment horizontal="right"/>
    </xf>
    <xf numFmtId="0" fontId="5" fillId="0" borderId="44" xfId="0" applyFont="1" applyFill="1" applyBorder="1" applyAlignment="1" applyProtection="1"/>
    <xf numFmtId="14" fontId="5" fillId="0" borderId="14" xfId="3" applyNumberFormat="1" applyFont="1" applyFill="1" applyBorder="1" applyAlignment="1"/>
    <xf numFmtId="0" fontId="4" fillId="0" borderId="1" xfId="0" applyFont="1" applyFill="1" applyBorder="1" applyAlignment="1"/>
    <xf numFmtId="186" fontId="5" fillId="29" borderId="28" xfId="3" applyNumberFormat="1" applyFont="1" applyFill="1" applyBorder="1" applyAlignment="1">
      <alignment shrinkToFit="1"/>
    </xf>
    <xf numFmtId="0" fontId="5" fillId="0" borderId="0" xfId="0" applyFont="1" applyFill="1" applyBorder="1" applyAlignment="1" applyProtection="1"/>
    <xf numFmtId="0" fontId="18" fillId="0" borderId="0" xfId="0" applyFont="1" applyFill="1" applyBorder="1" applyAlignment="1" applyProtection="1">
      <alignment vertical="center" textRotation="255"/>
    </xf>
    <xf numFmtId="0" fontId="18" fillId="0" borderId="0" xfId="0" applyFont="1" applyFill="1" applyBorder="1" applyAlignment="1" applyProtection="1">
      <alignment vertical="center" textRotation="255" wrapText="1"/>
    </xf>
    <xf numFmtId="0" fontId="8" fillId="0" borderId="0" xfId="0" applyFont="1" applyFill="1" applyBorder="1" applyAlignment="1" applyProtection="1">
      <alignment vertical="center" textRotation="255"/>
    </xf>
    <xf numFmtId="0" fontId="19" fillId="5" borderId="1" xfId="0" applyNumberFormat="1" applyFont="1" applyFill="1" applyBorder="1" applyAlignment="1">
      <alignment horizontal="center" vertical="center" textRotation="255"/>
    </xf>
    <xf numFmtId="49" fontId="5" fillId="25" borderId="28" xfId="0" applyNumberFormat="1" applyFont="1" applyFill="1" applyBorder="1" applyAlignment="1">
      <alignment horizontal="center"/>
    </xf>
    <xf numFmtId="0" fontId="13" fillId="0" borderId="0" xfId="0" applyFont="1" applyFill="1" applyAlignment="1"/>
    <xf numFmtId="0" fontId="13" fillId="2" borderId="1" xfId="0" applyFont="1" applyFill="1" applyBorder="1" applyAlignment="1">
      <alignment horizontal="center"/>
    </xf>
    <xf numFmtId="0" fontId="10" fillId="0" borderId="1" xfId="5" applyFill="1" applyBorder="1" applyAlignment="1">
      <alignment horizontal="center"/>
    </xf>
    <xf numFmtId="176" fontId="10" fillId="29" borderId="28" xfId="1" applyNumberFormat="1" applyFont="1" applyFill="1" applyBorder="1" applyAlignment="1">
      <alignment shrinkToFit="1"/>
    </xf>
    <xf numFmtId="9" fontId="10" fillId="29" borderId="28" xfId="1" applyFont="1" applyFill="1" applyBorder="1" applyAlignment="1">
      <alignment shrinkToFit="1"/>
    </xf>
    <xf numFmtId="9" fontId="10" fillId="29" borderId="28" xfId="1" applyFont="1" applyFill="1" applyBorder="1" applyAlignment="1">
      <alignment horizontal="center" shrinkToFit="1"/>
    </xf>
    <xf numFmtId="182" fontId="13" fillId="26" borderId="1" xfId="1" applyNumberFormat="1" applyFont="1" applyFill="1" applyBorder="1" applyAlignment="1">
      <alignment shrinkToFit="1"/>
    </xf>
    <xf numFmtId="0" fontId="5" fillId="0" borderId="23" xfId="0" applyFont="1" applyFill="1" applyBorder="1" applyAlignment="1">
      <alignment horizontal="center" shrinkToFit="1"/>
    </xf>
    <xf numFmtId="0" fontId="5" fillId="0" borderId="9" xfId="0" applyFont="1" applyFill="1" applyBorder="1" applyAlignment="1">
      <alignment horizontal="center" shrinkToFit="1"/>
    </xf>
    <xf numFmtId="0" fontId="5" fillId="0" borderId="1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182" fontId="29" fillId="0" borderId="1" xfId="2" applyNumberFormat="1" applyFont="1" applyBorder="1" applyAlignment="1">
      <alignment horizontal="center" vertical="center"/>
    </xf>
    <xf numFmtId="38" fontId="10" fillId="28" borderId="25" xfId="3" applyFont="1" applyFill="1" applyBorder="1" applyAlignment="1">
      <alignment horizontal="center"/>
    </xf>
    <xf numFmtId="10" fontId="0" fillId="28" borderId="25" xfId="0" applyNumberFormat="1" applyFill="1" applyBorder="1" applyAlignment="1">
      <alignment horizontal="center"/>
    </xf>
    <xf numFmtId="182" fontId="29" fillId="28" borderId="25" xfId="2" applyNumberFormat="1" applyFont="1" applyFill="1" applyBorder="1" applyAlignment="1">
      <alignment horizontal="center"/>
    </xf>
    <xf numFmtId="182" fontId="29" fillId="28" borderId="25" xfId="1" applyNumberFormat="1" applyFont="1" applyFill="1" applyBorder="1" applyAlignment="1">
      <alignment horizontal="center"/>
    </xf>
    <xf numFmtId="38" fontId="29" fillId="28" borderId="25" xfId="3" applyNumberFormat="1" applyFont="1" applyFill="1" applyBorder="1" applyAlignment="1">
      <alignment horizontal="center"/>
    </xf>
    <xf numFmtId="38" fontId="10" fillId="0" borderId="45" xfId="3" applyFont="1" applyFill="1" applyBorder="1" applyAlignment="1">
      <alignment horizontal="center"/>
    </xf>
    <xf numFmtId="10" fontId="0" fillId="0" borderId="45" xfId="0" applyNumberFormat="1" applyFill="1" applyBorder="1" applyAlignment="1">
      <alignment horizontal="center"/>
    </xf>
    <xf numFmtId="182" fontId="29" fillId="0" borderId="45" xfId="2" applyNumberFormat="1" applyFont="1" applyFill="1" applyBorder="1" applyAlignment="1">
      <alignment horizontal="center"/>
    </xf>
    <xf numFmtId="182" fontId="29" fillId="0" borderId="45" xfId="1" applyNumberFormat="1" applyFont="1" applyFill="1" applyBorder="1" applyAlignment="1">
      <alignment horizontal="center"/>
    </xf>
    <xf numFmtId="38" fontId="29" fillId="0" borderId="45" xfId="3" applyNumberFormat="1" applyFont="1" applyFill="1" applyBorder="1" applyAlignment="1">
      <alignment horizontal="center"/>
    </xf>
    <xf numFmtId="0" fontId="5" fillId="21" borderId="23" xfId="0" applyFont="1" applyFill="1" applyBorder="1" applyAlignment="1">
      <alignment horizontal="center" vertical="center"/>
    </xf>
    <xf numFmtId="0" fontId="5" fillId="21" borderId="46" xfId="0" applyFont="1" applyFill="1" applyBorder="1" applyAlignment="1">
      <alignment horizontal="center" vertical="center" shrinkToFit="1"/>
    </xf>
    <xf numFmtId="0" fontId="5" fillId="21" borderId="47" xfId="0" applyFont="1" applyFill="1" applyBorder="1" applyAlignment="1">
      <alignment horizontal="center" vertical="center" shrinkToFit="1"/>
    </xf>
    <xf numFmtId="0" fontId="5" fillId="21" borderId="48" xfId="0" applyFont="1" applyFill="1" applyBorder="1" applyAlignment="1">
      <alignment horizontal="center" vertical="center" wrapText="1" shrinkToFit="1"/>
    </xf>
    <xf numFmtId="0" fontId="5" fillId="21" borderId="47" xfId="0" applyFont="1" applyFill="1" applyBorder="1" applyAlignment="1">
      <alignment horizontal="center" vertical="center" wrapText="1" shrinkToFit="1"/>
    </xf>
    <xf numFmtId="0" fontId="4" fillId="21" borderId="47" xfId="0" applyNumberFormat="1" applyFont="1" applyFill="1" applyBorder="1" applyAlignment="1">
      <alignment horizontal="center" vertical="center" wrapText="1" shrinkToFit="1"/>
    </xf>
    <xf numFmtId="0" fontId="4" fillId="21" borderId="47" xfId="0" applyNumberFormat="1" applyFont="1" applyFill="1" applyBorder="1" applyAlignment="1">
      <alignment horizontal="center" vertical="center" shrinkToFit="1"/>
    </xf>
    <xf numFmtId="182" fontId="5" fillId="21" borderId="47" xfId="2" applyNumberFormat="1" applyFont="1" applyFill="1" applyBorder="1" applyAlignment="1">
      <alignment horizontal="center" vertical="center" wrapText="1" shrinkToFit="1"/>
    </xf>
    <xf numFmtId="0" fontId="5" fillId="21" borderId="49" xfId="0" applyFont="1" applyFill="1" applyBorder="1" applyAlignment="1">
      <alignment horizontal="center" vertical="center" wrapText="1" shrinkToFit="1"/>
    </xf>
    <xf numFmtId="0" fontId="0" fillId="21" borderId="22" xfId="0" applyFill="1" applyBorder="1" applyAlignment="1">
      <alignment horizontal="center" vertical="center"/>
    </xf>
    <xf numFmtId="0" fontId="0" fillId="21" borderId="50" xfId="0" applyFill="1" applyBorder="1" applyAlignment="1">
      <alignment horizontal="center" vertical="center"/>
    </xf>
    <xf numFmtId="38" fontId="10" fillId="28" borderId="51" xfId="3" applyFont="1" applyFill="1" applyBorder="1" applyAlignment="1">
      <alignment horizontal="center"/>
    </xf>
    <xf numFmtId="10" fontId="0" fillId="28" borderId="51" xfId="0" applyNumberFormat="1" applyFill="1" applyBorder="1" applyAlignment="1">
      <alignment horizontal="center"/>
    </xf>
    <xf numFmtId="182" fontId="29" fillId="28" borderId="51" xfId="2" applyNumberFormat="1" applyFont="1" applyFill="1" applyBorder="1" applyAlignment="1">
      <alignment horizontal="center"/>
    </xf>
    <xf numFmtId="182" fontId="29" fillId="28" borderId="51" xfId="1" applyNumberFormat="1" applyFont="1" applyFill="1" applyBorder="1" applyAlignment="1">
      <alignment horizontal="center"/>
    </xf>
    <xf numFmtId="38" fontId="29" fillId="28" borderId="51" xfId="3" applyNumberFormat="1" applyFont="1" applyFill="1" applyBorder="1" applyAlignment="1">
      <alignment horizontal="center"/>
    </xf>
    <xf numFmtId="38" fontId="29" fillId="28" borderId="52" xfId="3" applyNumberFormat="1" applyFont="1" applyFill="1" applyBorder="1" applyAlignment="1">
      <alignment horizontal="center"/>
    </xf>
    <xf numFmtId="0" fontId="0" fillId="0" borderId="9" xfId="0" applyBorder="1" applyAlignment="1"/>
    <xf numFmtId="0" fontId="0" fillId="0" borderId="25" xfId="0" applyBorder="1" applyAlignment="1"/>
    <xf numFmtId="2" fontId="13" fillId="0" borderId="1" xfId="0" applyNumberFormat="1" applyFont="1" applyBorder="1" applyAlignment="1"/>
    <xf numFmtId="0" fontId="13" fillId="0" borderId="1" xfId="6" applyFont="1" applyBorder="1" applyAlignment="1">
      <alignment wrapText="1"/>
    </xf>
    <xf numFmtId="0" fontId="13" fillId="0" borderId="1" xfId="7" applyFont="1" applyBorder="1" applyAlignment="1">
      <alignment vertical="center" wrapText="1"/>
    </xf>
    <xf numFmtId="0" fontId="31" fillId="7" borderId="1" xfId="6" applyFont="1" applyFill="1" applyBorder="1" applyAlignment="1" applyProtection="1">
      <alignment horizontal="left"/>
      <protection locked="0"/>
    </xf>
    <xf numFmtId="0" fontId="35" fillId="7" borderId="1" xfId="6" applyFont="1" applyFill="1" applyBorder="1" applyAlignment="1" applyProtection="1">
      <alignment horizontal="left"/>
      <protection locked="0"/>
    </xf>
    <xf numFmtId="0" fontId="0" fillId="0" borderId="17" xfId="0" applyBorder="1" applyAlignment="1">
      <alignment horizontal="center" wrapText="1"/>
    </xf>
    <xf numFmtId="0" fontId="0" fillId="0" borderId="1" xfId="0" applyBorder="1" applyAlignment="1">
      <alignment wrapText="1"/>
    </xf>
    <xf numFmtId="184" fontId="0" fillId="0" borderId="1" xfId="0" applyNumberFormat="1" applyBorder="1" applyAlignment="1">
      <alignment wrapText="1" shrinkToFit="1"/>
    </xf>
    <xf numFmtId="0" fontId="5" fillId="0" borderId="17" xfId="0" applyFont="1" applyFill="1" applyBorder="1" applyAlignment="1">
      <alignment wrapText="1"/>
    </xf>
    <xf numFmtId="38" fontId="10" fillId="0" borderId="1" xfId="3" applyFont="1" applyFill="1" applyBorder="1" applyAlignment="1">
      <alignment wrapText="1" shrinkToFit="1"/>
    </xf>
    <xf numFmtId="176" fontId="14" fillId="29" borderId="1" xfId="6" applyNumberFormat="1" applyFont="1" applyFill="1" applyBorder="1" applyAlignment="1" applyProtection="1">
      <alignment horizontal="center"/>
      <protection locked="0"/>
    </xf>
    <xf numFmtId="180" fontId="13" fillId="29" borderId="1" xfId="6" applyNumberFormat="1" applyFont="1" applyFill="1" applyBorder="1" applyAlignment="1" applyProtection="1">
      <alignment horizontal="right"/>
      <protection locked="0"/>
    </xf>
    <xf numFmtId="179" fontId="13" fillId="29" borderId="1" xfId="6" applyNumberFormat="1" applyFont="1" applyFill="1" applyBorder="1" applyAlignment="1" applyProtection="1">
      <alignment horizontal="right" vertical="center" shrinkToFit="1"/>
      <protection locked="0"/>
    </xf>
    <xf numFmtId="10" fontId="8" fillId="0" borderId="0" xfId="0" applyNumberFormat="1" applyFont="1" applyFill="1" applyAlignment="1">
      <alignment horizontal="center"/>
    </xf>
    <xf numFmtId="10" fontId="5" fillId="0" borderId="0" xfId="0" applyNumberFormat="1" applyFont="1" applyFill="1" applyAlignment="1" applyProtection="1">
      <alignment horizontal="center"/>
    </xf>
    <xf numFmtId="0" fontId="20" fillId="0" borderId="0" xfId="0" applyFont="1" applyFill="1" applyAlignment="1">
      <alignment horizontal="left" vertical="center"/>
    </xf>
    <xf numFmtId="178" fontId="20" fillId="0" borderId="0" xfId="0" applyNumberFormat="1" applyFont="1" applyFill="1" applyAlignment="1"/>
    <xf numFmtId="0" fontId="20" fillId="0" borderId="0" xfId="0" applyFont="1" applyFill="1" applyAlignment="1"/>
    <xf numFmtId="38" fontId="20" fillId="0" borderId="0" xfId="2" applyFont="1" applyFill="1" applyAlignment="1"/>
    <xf numFmtId="0" fontId="20" fillId="0" borderId="0" xfId="0" applyFont="1" applyFill="1" applyAlignment="1" applyProtection="1"/>
    <xf numFmtId="38" fontId="20" fillId="0" borderId="0" xfId="2" applyFont="1" applyFill="1" applyAlignment="1" applyProtection="1"/>
    <xf numFmtId="178" fontId="20" fillId="0" borderId="0" xfId="0" applyNumberFormat="1" applyFont="1" applyFill="1" applyBorder="1" applyAlignment="1" applyProtection="1">
      <alignment horizontal="right"/>
    </xf>
    <xf numFmtId="10" fontId="20" fillId="0" borderId="0" xfId="0" applyNumberFormat="1" applyFont="1" applyFill="1" applyAlignment="1"/>
    <xf numFmtId="10" fontId="20" fillId="0" borderId="0" xfId="0" applyNumberFormat="1" applyFont="1" applyFill="1" applyAlignment="1" applyProtection="1"/>
    <xf numFmtId="0" fontId="5" fillId="0" borderId="0" xfId="0" applyFont="1" applyFill="1" applyBorder="1" applyAlignment="1"/>
    <xf numFmtId="38" fontId="5" fillId="0" borderId="0" xfId="2" applyFont="1" applyFill="1" applyBorder="1" applyAlignment="1"/>
    <xf numFmtId="0" fontId="26" fillId="0" borderId="54" xfId="0" applyFont="1" applyFill="1" applyBorder="1" applyAlignment="1"/>
    <xf numFmtId="0" fontId="5" fillId="0" borderId="41" xfId="0" applyFont="1" applyFill="1" applyBorder="1" applyAlignment="1"/>
    <xf numFmtId="178" fontId="5" fillId="0" borderId="41" xfId="0" applyNumberFormat="1" applyFont="1" applyFill="1" applyBorder="1" applyAlignment="1"/>
    <xf numFmtId="0" fontId="13" fillId="0" borderId="1" xfId="0" applyFont="1" applyFill="1" applyBorder="1" applyAlignment="1">
      <alignment horizontal="left" vertical="center"/>
    </xf>
    <xf numFmtId="38" fontId="29" fillId="0" borderId="16" xfId="3" applyFont="1" applyFill="1" applyBorder="1"/>
    <xf numFmtId="0" fontId="10" fillId="0" borderId="0" xfId="0" applyFont="1" applyFill="1" applyBorder="1" applyAlignment="1">
      <alignment vertical="center" shrinkToFit="1"/>
    </xf>
    <xf numFmtId="178" fontId="10" fillId="0" borderId="0" xfId="0" applyNumberFormat="1" applyFont="1" applyFill="1" applyBorder="1" applyAlignment="1">
      <alignment vertical="center"/>
    </xf>
    <xf numFmtId="179" fontId="10" fillId="0" borderId="0" xfId="0" applyNumberFormat="1" applyFont="1" applyFill="1" applyBorder="1" applyAlignment="1">
      <alignment vertical="center"/>
    </xf>
    <xf numFmtId="0" fontId="26" fillId="0" borderId="0" xfId="0" applyFont="1" applyFill="1" applyBorder="1" applyAlignment="1">
      <alignment vertical="center" shrinkToFit="1"/>
    </xf>
    <xf numFmtId="0" fontId="5" fillId="0" borderId="1" xfId="5" applyFont="1" applyFill="1" applyBorder="1" applyAlignment="1">
      <alignment wrapText="1"/>
    </xf>
    <xf numFmtId="0" fontId="31" fillId="0" borderId="1" xfId="7" applyFont="1" applyBorder="1">
      <alignment vertical="center"/>
    </xf>
    <xf numFmtId="0" fontId="31" fillId="0" borderId="1" xfId="7" applyFont="1" applyBorder="1" applyAlignment="1"/>
    <xf numFmtId="183" fontId="13" fillId="0" borderId="1" xfId="0" applyNumberFormat="1" applyFont="1" applyFill="1" applyBorder="1" applyAlignment="1">
      <alignment vertical="center"/>
    </xf>
    <xf numFmtId="0" fontId="13" fillId="0" borderId="1" xfId="5" applyFont="1" applyFill="1" applyBorder="1" applyAlignment="1">
      <alignment horizontal="center" vertical="center"/>
    </xf>
    <xf numFmtId="183" fontId="13" fillId="0" borderId="1" xfId="5" applyNumberFormat="1" applyFont="1" applyFill="1" applyBorder="1" applyAlignment="1">
      <alignment vertical="center"/>
    </xf>
    <xf numFmtId="0" fontId="14" fillId="0" borderId="28" xfId="5" applyFont="1" applyBorder="1" applyAlignment="1">
      <alignment wrapText="1"/>
    </xf>
    <xf numFmtId="179" fontId="13" fillId="29" borderId="1" xfId="6" applyNumberFormat="1" applyFont="1" applyFill="1" applyBorder="1" applyAlignment="1" applyProtection="1">
      <alignment horizontal="right" shrinkToFit="1"/>
      <protection locked="0"/>
    </xf>
    <xf numFmtId="189" fontId="13" fillId="0" borderId="1" xfId="7" applyNumberFormat="1" applyFont="1" applyBorder="1">
      <alignment vertical="center"/>
    </xf>
    <xf numFmtId="0" fontId="0" fillId="0" borderId="1" xfId="0" applyBorder="1" applyAlignment="1">
      <alignment horizontal="center"/>
    </xf>
    <xf numFmtId="14" fontId="13" fillId="0" borderId="28" xfId="6" applyNumberFormat="1" applyFont="1" applyBorder="1" applyAlignment="1">
      <alignment wrapText="1"/>
    </xf>
    <xf numFmtId="0" fontId="13" fillId="0" borderId="28" xfId="6" applyFont="1" applyBorder="1" applyAlignment="1">
      <alignment wrapText="1"/>
    </xf>
    <xf numFmtId="181" fontId="13" fillId="0" borderId="1" xfId="7" applyNumberFormat="1" applyFont="1" applyFill="1" applyBorder="1" applyAlignment="1">
      <alignment horizontal="center" vertical="center"/>
    </xf>
    <xf numFmtId="0" fontId="14" fillId="0" borderId="1" xfId="7" applyFont="1" applyBorder="1" applyAlignment="1">
      <alignment horizontal="center"/>
    </xf>
    <xf numFmtId="49" fontId="31" fillId="0" borderId="1" xfId="7" applyNumberFormat="1" applyFont="1" applyFill="1" applyBorder="1" applyAlignment="1">
      <alignment shrinkToFit="1"/>
    </xf>
    <xf numFmtId="177" fontId="13" fillId="0" borderId="1" xfId="6" applyNumberFormat="1" applyFont="1" applyBorder="1"/>
    <xf numFmtId="49" fontId="13" fillId="0" borderId="1" xfId="7" applyNumberFormat="1" applyFont="1" applyFill="1" applyBorder="1" applyAlignment="1">
      <alignment vertical="center" shrinkToFit="1"/>
    </xf>
    <xf numFmtId="0" fontId="13" fillId="0" borderId="1" xfId="7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wrapText="1"/>
    </xf>
    <xf numFmtId="0" fontId="10" fillId="0" borderId="0" xfId="0" applyFont="1" applyFill="1" applyBorder="1" applyAlignment="1">
      <alignment vertical="center"/>
    </xf>
    <xf numFmtId="0" fontId="13" fillId="29" borderId="1" xfId="5" applyFont="1" applyFill="1" applyBorder="1"/>
    <xf numFmtId="0" fontId="13" fillId="29" borderId="1" xfId="7" applyFont="1" applyFill="1" applyBorder="1">
      <alignment vertical="center"/>
    </xf>
    <xf numFmtId="0" fontId="13" fillId="29" borderId="1" xfId="7" applyFont="1" applyFill="1" applyBorder="1" applyAlignment="1">
      <alignment horizontal="center" vertical="center"/>
    </xf>
    <xf numFmtId="179" fontId="13" fillId="29" borderId="1" xfId="7" applyNumberFormat="1" applyFont="1" applyFill="1" applyBorder="1" applyAlignment="1">
      <alignment vertical="center" shrinkToFit="1"/>
    </xf>
    <xf numFmtId="0" fontId="13" fillId="29" borderId="1" xfId="7" applyFont="1" applyFill="1" applyBorder="1" applyAlignment="1">
      <alignment horizontal="center" shrinkToFit="1"/>
    </xf>
    <xf numFmtId="0" fontId="13" fillId="29" borderId="1" xfId="7" applyFont="1" applyFill="1" applyBorder="1" applyAlignment="1">
      <alignment horizontal="center"/>
    </xf>
    <xf numFmtId="178" fontId="13" fillId="29" borderId="1" xfId="0" applyNumberFormat="1" applyFont="1" applyFill="1" applyBorder="1" applyAlignment="1">
      <alignment horizontal="center"/>
    </xf>
    <xf numFmtId="0" fontId="13" fillId="29" borderId="1" xfId="6" applyFont="1" applyFill="1" applyBorder="1" applyAlignment="1">
      <alignment horizontal="center"/>
    </xf>
    <xf numFmtId="0" fontId="13" fillId="29" borderId="1" xfId="6" applyFont="1" applyFill="1" applyBorder="1"/>
    <xf numFmtId="190" fontId="13" fillId="0" borderId="1" xfId="7" applyNumberFormat="1" applyFont="1" applyBorder="1" applyAlignment="1">
      <alignment vertical="center" shrinkToFit="1"/>
    </xf>
    <xf numFmtId="177" fontId="14" fillId="0" borderId="1" xfId="7" applyNumberFormat="1" applyFont="1" applyFill="1" applyBorder="1">
      <alignment vertical="center"/>
    </xf>
    <xf numFmtId="0" fontId="0" fillId="22" borderId="14" xfId="0" applyFill="1" applyBorder="1" applyAlignment="1">
      <alignment horizontal="center"/>
    </xf>
    <xf numFmtId="0" fontId="0" fillId="22" borderId="15" xfId="0" applyFill="1" applyBorder="1" applyAlignment="1" applyProtection="1">
      <protection locked="0"/>
    </xf>
    <xf numFmtId="0" fontId="13" fillId="0" borderId="1" xfId="6" applyFont="1" applyBorder="1" applyAlignment="1">
      <alignment horizontal="center"/>
    </xf>
    <xf numFmtId="178" fontId="5" fillId="0" borderId="8" xfId="0" applyNumberFormat="1" applyFont="1" applyFill="1" applyBorder="1" applyAlignment="1"/>
    <xf numFmtId="38" fontId="29" fillId="0" borderId="69" xfId="3" applyNumberFormat="1" applyFont="1" applyFill="1" applyBorder="1" applyAlignment="1">
      <alignment horizontal="center"/>
    </xf>
    <xf numFmtId="38" fontId="29" fillId="28" borderId="71" xfId="3" applyNumberFormat="1" applyFont="1" applyFill="1" applyBorder="1" applyAlignment="1">
      <alignment horizontal="center"/>
    </xf>
    <xf numFmtId="38" fontId="29" fillId="28" borderId="73" xfId="3" applyNumberFormat="1" applyFont="1" applyFill="1" applyBorder="1" applyAlignment="1">
      <alignment horizontal="center"/>
    </xf>
    <xf numFmtId="38" fontId="29" fillId="0" borderId="73" xfId="3" applyNumberFormat="1" applyFont="1" applyFill="1" applyBorder="1" applyAlignment="1">
      <alignment horizontal="center"/>
    </xf>
    <xf numFmtId="38" fontId="29" fillId="28" borderId="15" xfId="3" applyFont="1" applyFill="1" applyBorder="1" applyAlignment="1">
      <alignment horizontal="center"/>
    </xf>
    <xf numFmtId="0" fontId="39" fillId="28" borderId="62" xfId="0" applyFont="1" applyFill="1" applyBorder="1" applyAlignment="1"/>
    <xf numFmtId="38" fontId="0" fillId="28" borderId="2" xfId="0" applyNumberFormat="1" applyFill="1" applyBorder="1" applyAlignment="1">
      <alignment horizontal="center"/>
    </xf>
    <xf numFmtId="10" fontId="0" fillId="28" borderId="2" xfId="0" applyNumberFormat="1" applyFill="1" applyBorder="1" applyAlignment="1">
      <alignment horizontal="center"/>
    </xf>
    <xf numFmtId="182" fontId="29" fillId="28" borderId="2" xfId="2" applyNumberFormat="1" applyFont="1" applyFill="1" applyBorder="1" applyAlignment="1">
      <alignment horizontal="center"/>
    </xf>
    <xf numFmtId="182" fontId="29" fillId="28" borderId="2" xfId="1" applyNumberFormat="1" applyFont="1" applyFill="1" applyBorder="1" applyAlignment="1">
      <alignment horizontal="center"/>
    </xf>
    <xf numFmtId="38" fontId="29" fillId="28" borderId="2" xfId="3" applyFont="1" applyFill="1" applyBorder="1" applyAlignment="1">
      <alignment horizontal="center"/>
    </xf>
    <xf numFmtId="38" fontId="29" fillId="28" borderId="3" xfId="3" applyFont="1" applyFill="1" applyBorder="1" applyAlignment="1">
      <alignment horizontal="center"/>
    </xf>
    <xf numFmtId="0" fontId="40" fillId="0" borderId="1" xfId="0" applyFont="1" applyFill="1" applyBorder="1" applyAlignment="1">
      <alignment horizontal="left" vertical="center"/>
    </xf>
    <xf numFmtId="0" fontId="31" fillId="0" borderId="1" xfId="0" applyFont="1" applyBorder="1" applyAlignment="1"/>
    <xf numFmtId="179" fontId="13" fillId="0" borderId="1" xfId="7" applyNumberFormat="1" applyFont="1" applyFill="1" applyBorder="1" applyAlignment="1">
      <alignment shrinkToFit="1"/>
    </xf>
    <xf numFmtId="0" fontId="13" fillId="29" borderId="1" xfId="6" applyFont="1" applyFill="1" applyBorder="1" applyAlignment="1" applyProtection="1">
      <alignment horizontal="left"/>
      <protection locked="0"/>
    </xf>
    <xf numFmtId="0" fontId="13" fillId="29" borderId="1" xfId="6" applyFont="1" applyFill="1" applyBorder="1" applyAlignment="1" applyProtection="1">
      <alignment horizontal="center"/>
      <protection locked="0"/>
    </xf>
    <xf numFmtId="181" fontId="13" fillId="29" borderId="1" xfId="7" applyNumberFormat="1" applyFont="1" applyFill="1" applyBorder="1" applyAlignment="1">
      <alignment horizontal="right"/>
    </xf>
    <xf numFmtId="180" fontId="13" fillId="29" borderId="1" xfId="7" applyNumberFormat="1" applyFont="1" applyFill="1" applyBorder="1">
      <alignment vertic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4" fillId="0" borderId="28" xfId="5" applyFont="1" applyBorder="1" applyAlignment="1"/>
    <xf numFmtId="9" fontId="13" fillId="29" borderId="28" xfId="1" applyNumberFormat="1" applyFont="1" applyFill="1" applyBorder="1" applyAlignment="1">
      <alignment shrinkToFit="1"/>
    </xf>
    <xf numFmtId="178" fontId="5" fillId="0" borderId="41" xfId="0" applyNumberFormat="1" applyFont="1" applyFill="1" applyBorder="1" applyAlignment="1">
      <alignment vertical="center"/>
    </xf>
    <xf numFmtId="178" fontId="5" fillId="0" borderId="77" xfId="0" applyNumberFormat="1" applyFont="1" applyFill="1" applyBorder="1" applyAlignment="1"/>
    <xf numFmtId="191" fontId="13" fillId="0" borderId="1" xfId="7" applyNumberFormat="1" applyFont="1" applyFill="1" applyBorder="1" applyAlignment="1">
      <alignment horizontal="right"/>
    </xf>
    <xf numFmtId="0" fontId="13" fillId="0" borderId="1" xfId="6" applyFont="1" applyBorder="1" applyAlignment="1">
      <alignment horizontal="center"/>
    </xf>
    <xf numFmtId="56" fontId="5" fillId="0" borderId="0" xfId="3" applyNumberFormat="1" applyFont="1" applyFill="1" applyBorder="1" applyAlignment="1"/>
    <xf numFmtId="56" fontId="5" fillId="0" borderId="0" xfId="0" applyNumberFormat="1" applyFont="1" applyFill="1" applyBorder="1" applyAlignment="1"/>
    <xf numFmtId="56" fontId="4" fillId="0" borderId="14" xfId="0" applyNumberFormat="1" applyFont="1" applyFill="1" applyBorder="1" applyAlignment="1">
      <alignment horizontal="center"/>
    </xf>
    <xf numFmtId="38" fontId="5" fillId="0" borderId="0" xfId="3" applyFont="1" applyFill="1" applyBorder="1" applyAlignment="1"/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0" fontId="5" fillId="0" borderId="0" xfId="0" applyFont="1" applyBorder="1" applyAlignment="1"/>
    <xf numFmtId="178" fontId="5" fillId="0" borderId="0" xfId="0" applyNumberFormat="1" applyFont="1" applyBorder="1" applyAlignment="1"/>
    <xf numFmtId="178" fontId="0" fillId="0" borderId="1" xfId="0" applyNumberFormat="1" applyBorder="1" applyAlignment="1">
      <alignment horizontal="center"/>
    </xf>
    <xf numFmtId="38" fontId="5" fillId="0" borderId="0" xfId="3" applyFont="1" applyBorder="1" applyAlignment="1"/>
    <xf numFmtId="38" fontId="29" fillId="0" borderId="15" xfId="3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5" fillId="0" borderId="14" xfId="0" applyFont="1" applyBorder="1" applyAlignment="1"/>
    <xf numFmtId="180" fontId="5" fillId="0" borderId="0" xfId="0" applyNumberFormat="1" applyFont="1" applyBorder="1" applyAlignment="1"/>
    <xf numFmtId="0" fontId="0" fillId="0" borderId="14" xfId="0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0" xfId="0" applyBorder="1" applyAlignment="1">
      <alignment horizontal="center"/>
    </xf>
    <xf numFmtId="56" fontId="5" fillId="0" borderId="18" xfId="3" applyNumberFormat="1" applyFont="1" applyFill="1" applyBorder="1" applyAlignment="1"/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0" fillId="0" borderId="9" xfId="0" applyBorder="1" applyAlignment="1"/>
    <xf numFmtId="14" fontId="20" fillId="0" borderId="0" xfId="0" applyNumberFormat="1" applyFont="1" applyAlignment="1"/>
    <xf numFmtId="0" fontId="20" fillId="0" borderId="0" xfId="0" applyFont="1" applyAlignment="1"/>
    <xf numFmtId="0" fontId="0" fillId="0" borderId="1" xfId="5" applyFont="1" applyFill="1" applyBorder="1" applyAlignment="1">
      <alignment vertical="center" wrapText="1"/>
    </xf>
    <xf numFmtId="0" fontId="0" fillId="32" borderId="14" xfId="0" applyFill="1" applyBorder="1" applyAlignment="1"/>
    <xf numFmtId="0" fontId="0" fillId="32" borderId="1" xfId="0" applyFill="1" applyBorder="1" applyAlignment="1"/>
    <xf numFmtId="38" fontId="29" fillId="32" borderId="1" xfId="3" applyFont="1" applyFill="1" applyBorder="1"/>
    <xf numFmtId="185" fontId="29" fillId="32" borderId="1" xfId="3" applyNumberFormat="1" applyFont="1" applyFill="1" applyBorder="1"/>
    <xf numFmtId="185" fontId="10" fillId="32" borderId="1" xfId="3" applyNumberFormat="1" applyFont="1" applyFill="1" applyBorder="1"/>
    <xf numFmtId="10" fontId="29" fillId="32" borderId="1" xfId="1" applyNumberFormat="1" applyFont="1" applyFill="1" applyBorder="1" applyAlignment="1"/>
    <xf numFmtId="182" fontId="29" fillId="32" borderId="1" xfId="2" applyNumberFormat="1" applyFont="1" applyFill="1" applyBorder="1" applyAlignment="1"/>
    <xf numFmtId="182" fontId="29" fillId="32" borderId="1" xfId="1" applyNumberFormat="1" applyFont="1" applyFill="1" applyBorder="1" applyAlignment="1"/>
    <xf numFmtId="38" fontId="29" fillId="32" borderId="15" xfId="3" applyFont="1" applyFill="1" applyBorder="1"/>
    <xf numFmtId="0" fontId="0" fillId="0" borderId="10" xfId="0" applyNumberFormat="1" applyFill="1" applyBorder="1" applyAlignment="1" applyProtection="1">
      <alignment horizontal="center" vertical="center"/>
      <protection locked="0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0" fontId="4" fillId="0" borderId="1" xfId="3" applyNumberFormat="1" applyFont="1" applyFill="1" applyBorder="1" applyAlignment="1">
      <alignment shrinkToFit="1"/>
    </xf>
    <xf numFmtId="0" fontId="0" fillId="0" borderId="1" xfId="0" applyBorder="1" applyAlignment="1">
      <alignment horizontal="center"/>
    </xf>
    <xf numFmtId="14" fontId="4" fillId="0" borderId="14" xfId="0" applyNumberFormat="1" applyFont="1" applyFill="1" applyBorder="1" applyAlignment="1">
      <alignment horizontal="center"/>
    </xf>
    <xf numFmtId="0" fontId="5" fillId="0" borderId="0" xfId="0" applyNumberFormat="1" applyFont="1" applyFill="1" applyBorder="1" applyAlignment="1"/>
    <xf numFmtId="14" fontId="4" fillId="0" borderId="0" xfId="0" applyNumberFormat="1" applyFont="1" applyFill="1" applyBorder="1" applyAlignment="1">
      <alignment horizontal="center"/>
    </xf>
    <xf numFmtId="56" fontId="4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/>
    <xf numFmtId="38" fontId="4" fillId="0" borderId="0" xfId="3" applyFont="1" applyFill="1" applyBorder="1" applyAlignment="1"/>
    <xf numFmtId="178" fontId="0" fillId="0" borderId="0" xfId="0" applyNumberFormat="1" applyBorder="1" applyAlignment="1">
      <alignment horizontal="center"/>
    </xf>
    <xf numFmtId="38" fontId="29" fillId="0" borderId="0" xfId="3" applyFont="1" applyBorder="1" applyAlignment="1">
      <alignment horizontal="center"/>
    </xf>
    <xf numFmtId="0" fontId="0" fillId="29" borderId="14" xfId="0" applyFill="1" applyBorder="1" applyAlignment="1"/>
    <xf numFmtId="0" fontId="0" fillId="29" borderId="1" xfId="0" applyFill="1" applyBorder="1" applyAlignment="1"/>
    <xf numFmtId="38" fontId="29" fillId="29" borderId="1" xfId="3" applyFont="1" applyFill="1" applyBorder="1"/>
    <xf numFmtId="185" fontId="29" fillId="29" borderId="1" xfId="3" applyNumberFormat="1" applyFont="1" applyFill="1" applyBorder="1"/>
    <xf numFmtId="185" fontId="10" fillId="29" borderId="1" xfId="3" applyNumberFormat="1" applyFont="1" applyFill="1" applyBorder="1"/>
    <xf numFmtId="10" fontId="29" fillId="29" borderId="1" xfId="1" applyNumberFormat="1" applyFont="1" applyFill="1" applyBorder="1" applyAlignment="1"/>
    <xf numFmtId="182" fontId="29" fillId="29" borderId="1" xfId="2" applyNumberFormat="1" applyFont="1" applyFill="1" applyBorder="1" applyAlignment="1"/>
    <xf numFmtId="182" fontId="29" fillId="29" borderId="1" xfId="1" applyNumberFormat="1" applyFont="1" applyFill="1" applyBorder="1" applyAlignment="1"/>
    <xf numFmtId="38" fontId="29" fillId="29" borderId="15" xfId="3" applyFont="1" applyFill="1" applyBorder="1"/>
    <xf numFmtId="10" fontId="0" fillId="29" borderId="1" xfId="0" applyNumberFormat="1" applyFill="1" applyBorder="1" applyAlignment="1"/>
    <xf numFmtId="185" fontId="0" fillId="29" borderId="1" xfId="0" applyNumberFormat="1" applyFill="1" applyBorder="1" applyAlignment="1"/>
    <xf numFmtId="185" fontId="10" fillId="29" borderId="1" xfId="0" applyNumberFormat="1" applyFont="1" applyFill="1" applyBorder="1" applyAlignment="1"/>
    <xf numFmtId="38" fontId="0" fillId="29" borderId="1" xfId="0" applyNumberFormat="1" applyFill="1" applyBorder="1" applyAlignment="1"/>
    <xf numFmtId="38" fontId="0" fillId="29" borderId="15" xfId="0" applyNumberFormat="1" applyFill="1" applyBorder="1" applyAlignment="1"/>
    <xf numFmtId="38" fontId="0" fillId="29" borderId="24" xfId="0" applyNumberFormat="1" applyFill="1" applyBorder="1" applyAlignment="1"/>
    <xf numFmtId="185" fontId="0" fillId="29" borderId="24" xfId="0" applyNumberFormat="1" applyFill="1" applyBorder="1" applyAlignment="1"/>
    <xf numFmtId="185" fontId="10" fillId="29" borderId="24" xfId="0" applyNumberFormat="1" applyFont="1" applyFill="1" applyBorder="1" applyAlignment="1"/>
    <xf numFmtId="0" fontId="0" fillId="29" borderId="24" xfId="0" applyFill="1" applyBorder="1" applyAlignment="1"/>
    <xf numFmtId="10" fontId="0" fillId="29" borderId="24" xfId="0" applyNumberFormat="1" applyFill="1" applyBorder="1" applyAlignment="1"/>
    <xf numFmtId="182" fontId="29" fillId="29" borderId="24" xfId="2" applyNumberFormat="1" applyFont="1" applyFill="1" applyBorder="1" applyAlignment="1"/>
    <xf numFmtId="182" fontId="29" fillId="29" borderId="24" xfId="1" applyNumberFormat="1" applyFont="1" applyFill="1" applyBorder="1" applyAlignment="1"/>
    <xf numFmtId="38" fontId="0" fillId="29" borderId="53" xfId="0" applyNumberFormat="1" applyFill="1" applyBorder="1" applyAlignment="1"/>
    <xf numFmtId="0" fontId="13" fillId="0" borderId="1" xfId="6" applyFont="1" applyBorder="1" applyAlignment="1">
      <alignment horizontal="center"/>
    </xf>
    <xf numFmtId="0" fontId="41" fillId="0" borderId="55" xfId="0" applyFont="1" applyFill="1" applyBorder="1" applyAlignment="1" applyProtection="1">
      <alignment horizontal="center" vertical="center" textRotation="255" wrapText="1"/>
    </xf>
    <xf numFmtId="0" fontId="41" fillId="0" borderId="0" xfId="0" applyFont="1" applyFill="1" applyBorder="1" applyAlignment="1" applyProtection="1">
      <alignment horizontal="center" vertical="center" textRotation="255" wrapText="1"/>
    </xf>
    <xf numFmtId="0" fontId="41" fillId="0" borderId="27" xfId="0" applyFont="1" applyFill="1" applyBorder="1" applyAlignment="1" applyProtection="1">
      <alignment horizontal="center" vertical="center" textRotation="255" wrapText="1"/>
    </xf>
    <xf numFmtId="179" fontId="18" fillId="0" borderId="38" xfId="0" applyNumberFormat="1" applyFont="1" applyFill="1" applyBorder="1" applyAlignment="1">
      <alignment horizontal="center" vertical="center"/>
    </xf>
    <xf numFmtId="176" fontId="14" fillId="22" borderId="1" xfId="0" applyNumberFormat="1" applyFont="1" applyFill="1" applyBorder="1" applyAlignment="1">
      <alignment shrinkToFit="1"/>
    </xf>
    <xf numFmtId="0" fontId="14" fillId="22" borderId="0" xfId="0" applyFont="1" applyFill="1" applyAlignment="1">
      <alignment shrinkToFit="1"/>
    </xf>
    <xf numFmtId="176" fontId="40" fillId="22" borderId="0" xfId="0" applyNumberFormat="1" applyFont="1" applyFill="1" applyAlignment="1">
      <alignment horizontal="center"/>
    </xf>
    <xf numFmtId="176" fontId="40" fillId="22" borderId="0" xfId="0" applyNumberFormat="1" applyFont="1" applyFill="1" applyAlignment="1"/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20" fillId="0" borderId="39" xfId="0" applyFont="1" applyFill="1" applyBorder="1" applyAlignment="1"/>
    <xf numFmtId="0" fontId="5" fillId="0" borderId="39" xfId="0" applyFont="1" applyFill="1" applyBorder="1" applyAlignment="1"/>
    <xf numFmtId="0" fontId="20" fillId="0" borderId="63" xfId="0" applyFont="1" applyFill="1" applyBorder="1" applyAlignment="1"/>
    <xf numFmtId="10" fontId="20" fillId="0" borderId="43" xfId="0" applyNumberFormat="1" applyFont="1" applyFill="1" applyBorder="1" applyAlignment="1"/>
    <xf numFmtId="10" fontId="5" fillId="0" borderId="43" xfId="0" applyNumberFormat="1" applyFont="1" applyFill="1" applyBorder="1" applyAlignment="1" applyProtection="1">
      <alignment horizontal="center"/>
    </xf>
    <xf numFmtId="0" fontId="5" fillId="0" borderId="54" xfId="0" applyFont="1" applyFill="1" applyBorder="1" applyAlignment="1" applyProtection="1"/>
    <xf numFmtId="0" fontId="5" fillId="0" borderId="41" xfId="0" applyFont="1" applyFill="1" applyBorder="1" applyAlignment="1" applyProtection="1"/>
    <xf numFmtId="0" fontId="5" fillId="0" borderId="40" xfId="0" applyFont="1" applyFill="1" applyBorder="1" applyAlignment="1" applyProtection="1"/>
    <xf numFmtId="0" fontId="40" fillId="0" borderId="39" xfId="0" applyFont="1" applyFill="1" applyBorder="1" applyAlignment="1"/>
    <xf numFmtId="0" fontId="14" fillId="0" borderId="39" xfId="0" applyFont="1" applyFill="1" applyBorder="1" applyAlignment="1"/>
    <xf numFmtId="10" fontId="17" fillId="0" borderId="0" xfId="0" applyNumberFormat="1" applyFont="1" applyFill="1" applyBorder="1" applyAlignment="1"/>
    <xf numFmtId="10" fontId="17" fillId="0" borderId="0" xfId="0" applyNumberFormat="1" applyFont="1" applyFill="1" applyBorder="1" applyAlignment="1" applyProtection="1">
      <alignment horizontal="left"/>
    </xf>
    <xf numFmtId="10" fontId="42" fillId="0" borderId="0" xfId="0" applyNumberFormat="1" applyFont="1" applyFill="1" applyBorder="1" applyAlignment="1"/>
    <xf numFmtId="0" fontId="42" fillId="0" borderId="0" xfId="0" applyFont="1" applyFill="1" applyAlignment="1" applyProtection="1"/>
    <xf numFmtId="10" fontId="42" fillId="0" borderId="44" xfId="0" applyNumberFormat="1" applyFont="1" applyFill="1" applyBorder="1" applyAlignment="1"/>
    <xf numFmtId="38" fontId="20" fillId="0" borderId="0" xfId="2" applyFont="1" applyFill="1" applyAlignment="1" applyProtection="1">
      <alignment vertical="center"/>
    </xf>
    <xf numFmtId="0" fontId="17" fillId="0" borderId="42" xfId="0" applyFont="1" applyFill="1" applyBorder="1" applyAlignment="1"/>
    <xf numFmtId="0" fontId="17" fillId="0" borderId="0" xfId="0" applyFont="1" applyFill="1" applyAlignment="1" applyProtection="1"/>
    <xf numFmtId="0" fontId="13" fillId="0" borderId="38" xfId="6" applyFont="1" applyBorder="1" applyAlignment="1">
      <alignment wrapText="1"/>
    </xf>
    <xf numFmtId="0" fontId="13" fillId="0" borderId="38" xfId="6" applyFont="1" applyBorder="1"/>
    <xf numFmtId="0" fontId="13" fillId="0" borderId="1" xfId="9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0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1" applyFont="1" applyFill="1" applyBorder="1" applyAlignment="1" applyProtection="1">
      <alignment horizontal="left"/>
      <protection locked="0"/>
    </xf>
    <xf numFmtId="176" fontId="14" fillId="29" borderId="1" xfId="11" applyNumberFormat="1" applyFont="1" applyFill="1" applyBorder="1" applyAlignment="1" applyProtection="1">
      <alignment horizontal="center"/>
      <protection locked="0"/>
    </xf>
    <xf numFmtId="180" fontId="13" fillId="29" borderId="1" xfId="11" applyNumberFormat="1" applyFont="1" applyFill="1" applyBorder="1" applyAlignment="1" applyProtection="1">
      <alignment horizontal="right"/>
      <protection locked="0"/>
    </xf>
    <xf numFmtId="179" fontId="13" fillId="29" borderId="1" xfId="11" applyNumberFormat="1" applyFont="1" applyFill="1" applyBorder="1" applyAlignment="1" applyProtection="1">
      <alignment horizontal="right" shrinkToFit="1"/>
      <protection locked="0"/>
    </xf>
    <xf numFmtId="0" fontId="13" fillId="0" borderId="1" xfId="11" applyFont="1" applyBorder="1" applyAlignment="1">
      <alignment horizontal="center" shrinkToFit="1"/>
    </xf>
    <xf numFmtId="0" fontId="13" fillId="0" borderId="1" xfId="11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79" fontId="13" fillId="33" borderId="1" xfId="6" applyNumberFormat="1" applyFont="1" applyFill="1" applyBorder="1" applyAlignment="1" applyProtection="1">
      <alignment horizontal="right" shrinkToFit="1"/>
      <protection locked="0"/>
    </xf>
    <xf numFmtId="0" fontId="13" fillId="0" borderId="1" xfId="8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left"/>
    </xf>
    <xf numFmtId="0" fontId="13" fillId="0" borderId="1" xfId="6" applyFont="1" applyBorder="1" applyAlignment="1">
      <alignment horizontal="left" wrapText="1"/>
    </xf>
    <xf numFmtId="0" fontId="13" fillId="0" borderId="38" xfId="6" applyFont="1" applyBorder="1" applyAlignment="1">
      <alignment vertical="center" wrapText="1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38" xfId="5" applyFont="1" applyBorder="1" applyAlignment="1">
      <alignment wrapText="1"/>
    </xf>
    <xf numFmtId="0" fontId="13" fillId="0" borderId="38" xfId="5" applyFont="1" applyBorder="1"/>
    <xf numFmtId="0" fontId="13" fillId="0" borderId="1" xfId="6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3" fillId="0" borderId="1" xfId="12" applyFont="1" applyFill="1" applyBorder="1" applyAlignment="1" applyProtection="1">
      <alignment horizontal="center"/>
      <protection locked="0"/>
    </xf>
    <xf numFmtId="176" fontId="14" fillId="0" borderId="1" xfId="12" applyNumberFormat="1" applyFont="1" applyFill="1" applyBorder="1" applyAlignment="1" applyProtection="1">
      <alignment horizontal="center"/>
      <protection locked="0"/>
    </xf>
    <xf numFmtId="180" fontId="13" fillId="0" borderId="1" xfId="12" applyNumberFormat="1" applyFont="1" applyFill="1" applyBorder="1" applyAlignment="1" applyProtection="1">
      <alignment horizontal="right"/>
      <protection locked="0"/>
    </xf>
    <xf numFmtId="179" fontId="13" fillId="0" borderId="1" xfId="12" applyNumberFormat="1" applyFont="1" applyFill="1" applyBorder="1" applyAlignment="1" applyProtection="1">
      <alignment horizontal="right" shrinkToFit="1"/>
      <protection locked="0"/>
    </xf>
    <xf numFmtId="0" fontId="13" fillId="0" borderId="1" xfId="12" applyFont="1" applyBorder="1" applyAlignment="1">
      <alignment shrinkToFit="1"/>
    </xf>
    <xf numFmtId="0" fontId="13" fillId="0" borderId="1" xfId="12" applyFont="1" applyBorder="1" applyAlignment="1">
      <alignment horizontal="center"/>
    </xf>
    <xf numFmtId="0" fontId="13" fillId="29" borderId="1" xfId="8" applyFont="1" applyFill="1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0" fontId="13" fillId="29" borderId="1" xfId="14" applyFont="1" applyFill="1" applyBorder="1" applyAlignment="1" applyProtection="1">
      <alignment horizontal="left"/>
      <protection locked="0"/>
    </xf>
    <xf numFmtId="0" fontId="13" fillId="0" borderId="1" xfId="6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9" xfId="0" applyBorder="1" applyAlignment="1"/>
    <xf numFmtId="0" fontId="13" fillId="0" borderId="1" xfId="15" applyFont="1" applyFill="1" applyBorder="1" applyAlignment="1" applyProtection="1">
      <alignment horizontal="center"/>
      <protection locked="0"/>
    </xf>
    <xf numFmtId="176" fontId="14" fillId="0" borderId="1" xfId="15" applyNumberFormat="1" applyFont="1" applyFill="1" applyBorder="1" applyAlignment="1" applyProtection="1">
      <alignment horizontal="center"/>
      <protection locked="0"/>
    </xf>
    <xf numFmtId="180" fontId="13" fillId="0" borderId="1" xfId="15" applyNumberFormat="1" applyFont="1" applyFill="1" applyBorder="1" applyAlignment="1" applyProtection="1">
      <alignment horizontal="right"/>
      <protection locked="0"/>
    </xf>
    <xf numFmtId="179" fontId="13" fillId="29" borderId="1" xfId="15" applyNumberFormat="1" applyFont="1" applyFill="1" applyBorder="1" applyAlignment="1" applyProtection="1">
      <alignment horizontal="right" shrinkToFit="1"/>
      <protection locked="0"/>
    </xf>
    <xf numFmtId="0" fontId="13" fillId="0" borderId="1" xfId="15" applyFont="1" applyBorder="1" applyAlignment="1">
      <alignment shrinkToFit="1"/>
    </xf>
    <xf numFmtId="0" fontId="13" fillId="0" borderId="1" xfId="15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6" applyFont="1" applyFill="1" applyBorder="1" applyAlignment="1" applyProtection="1">
      <alignment horizontal="center"/>
      <protection locked="0"/>
    </xf>
    <xf numFmtId="176" fontId="14" fillId="0" borderId="1" xfId="16" applyNumberFormat="1" applyFont="1" applyFill="1" applyBorder="1" applyAlignment="1" applyProtection="1">
      <alignment horizontal="center"/>
      <protection locked="0"/>
    </xf>
    <xf numFmtId="179" fontId="13" fillId="0" borderId="1" xfId="16" applyNumberFormat="1" applyFont="1" applyFill="1" applyBorder="1" applyAlignment="1" applyProtection="1">
      <alignment horizontal="right" shrinkToFit="1"/>
      <protection locked="0"/>
    </xf>
    <xf numFmtId="0" fontId="13" fillId="0" borderId="1" xfId="16" applyFont="1" applyBorder="1" applyAlignment="1">
      <alignment shrinkToFit="1"/>
    </xf>
    <xf numFmtId="0" fontId="13" fillId="0" borderId="1" xfId="16" applyFont="1" applyBorder="1" applyAlignment="1">
      <alignment horizontal="center"/>
    </xf>
    <xf numFmtId="0" fontId="13" fillId="0" borderId="1" xfId="17" applyFont="1" applyBorder="1" applyAlignment="1">
      <alignment horizontal="center"/>
    </xf>
    <xf numFmtId="49" fontId="31" fillId="0" borderId="1" xfId="18" applyNumberFormat="1" applyFont="1" applyFill="1" applyBorder="1" applyAlignment="1">
      <alignment shrinkToFit="1"/>
    </xf>
    <xf numFmtId="0" fontId="13" fillId="29" borderId="1" xfId="19" applyFont="1" applyFill="1" applyBorder="1" applyAlignment="1" applyProtection="1">
      <alignment horizontal="center"/>
      <protection locked="0"/>
    </xf>
    <xf numFmtId="176" fontId="14" fillId="29" borderId="1" xfId="19" applyNumberFormat="1" applyFont="1" applyFill="1" applyBorder="1" applyAlignment="1" applyProtection="1">
      <alignment horizontal="center"/>
      <protection locked="0"/>
    </xf>
    <xf numFmtId="180" fontId="13" fillId="29" borderId="1" xfId="19" applyNumberFormat="1" applyFont="1" applyFill="1" applyBorder="1" applyAlignment="1" applyProtection="1">
      <alignment horizontal="right"/>
      <protection locked="0"/>
    </xf>
    <xf numFmtId="179" fontId="13" fillId="29" borderId="1" xfId="19" applyNumberFormat="1" applyFont="1" applyFill="1" applyBorder="1" applyAlignment="1" applyProtection="1">
      <alignment horizontal="right" shrinkToFit="1"/>
      <protection locked="0"/>
    </xf>
    <xf numFmtId="0" fontId="13" fillId="0" borderId="1" xfId="19" applyFont="1" applyBorder="1" applyAlignment="1">
      <alignment shrinkToFit="1"/>
    </xf>
    <xf numFmtId="0" fontId="13" fillId="2" borderId="1" xfId="13" applyFont="1" applyFill="1" applyBorder="1" applyAlignment="1"/>
    <xf numFmtId="0" fontId="13" fillId="0" borderId="1" xfId="20" applyFont="1" applyBorder="1" applyAlignment="1">
      <alignment shrinkToFit="1"/>
    </xf>
    <xf numFmtId="0" fontId="13" fillId="0" borderId="1" xfId="20" applyFont="1" applyBorder="1" applyAlignment="1">
      <alignment horizontal="center"/>
    </xf>
    <xf numFmtId="0" fontId="13" fillId="29" borderId="1" xfId="21" applyFont="1" applyFill="1" applyBorder="1" applyAlignment="1" applyProtection="1">
      <alignment horizontal="left"/>
      <protection locked="0"/>
    </xf>
    <xf numFmtId="0" fontId="13" fillId="29" borderId="1" xfId="22" applyFont="1" applyFill="1" applyBorder="1" applyAlignment="1" applyProtection="1">
      <alignment horizontal="center"/>
      <protection locked="0"/>
    </xf>
    <xf numFmtId="176" fontId="14" fillId="29" borderId="1" xfId="22" applyNumberFormat="1" applyFont="1" applyFill="1" applyBorder="1" applyAlignment="1" applyProtection="1">
      <alignment horizontal="center"/>
      <protection locked="0"/>
    </xf>
    <xf numFmtId="180" fontId="13" fillId="29" borderId="1" xfId="21" applyNumberFormat="1" applyFont="1" applyFill="1" applyBorder="1" applyAlignment="1" applyProtection="1">
      <alignment horizontal="right"/>
      <protection locked="0"/>
    </xf>
    <xf numFmtId="179" fontId="13" fillId="29" borderId="1" xfId="21" applyNumberFormat="1" applyFont="1" applyFill="1" applyBorder="1" applyAlignment="1" applyProtection="1">
      <alignment horizontal="right" shrinkToFit="1"/>
      <protection locked="0"/>
    </xf>
    <xf numFmtId="0" fontId="13" fillId="0" borderId="1" xfId="22" applyFont="1" applyBorder="1" applyAlignment="1">
      <alignment shrinkToFit="1"/>
    </xf>
    <xf numFmtId="0" fontId="13" fillId="0" borderId="1" xfId="22" applyFont="1" applyBorder="1" applyAlignment="1">
      <alignment horizontal="center"/>
    </xf>
    <xf numFmtId="0" fontId="13" fillId="29" borderId="1" xfId="23" applyFont="1" applyFill="1" applyBorder="1" applyAlignment="1" applyProtection="1">
      <alignment horizontal="left"/>
      <protection locked="0"/>
    </xf>
    <xf numFmtId="0" fontId="13" fillId="29" borderId="1" xfId="24" applyFont="1" applyFill="1" applyBorder="1" applyAlignment="1" applyProtection="1">
      <alignment horizontal="center"/>
      <protection locked="0"/>
    </xf>
    <xf numFmtId="176" fontId="14" fillId="29" borderId="1" xfId="24" applyNumberFormat="1" applyFont="1" applyFill="1" applyBorder="1" applyAlignment="1" applyProtection="1">
      <alignment horizontal="center"/>
      <protection locked="0"/>
    </xf>
    <xf numFmtId="180" fontId="13" fillId="29" borderId="1" xfId="23" applyNumberFormat="1" applyFont="1" applyFill="1" applyBorder="1" applyAlignment="1" applyProtection="1">
      <alignment horizontal="right"/>
      <protection locked="0"/>
    </xf>
    <xf numFmtId="179" fontId="13" fillId="29" borderId="1" xfId="23" applyNumberFormat="1" applyFont="1" applyFill="1" applyBorder="1" applyAlignment="1" applyProtection="1">
      <alignment horizontal="right" shrinkToFit="1"/>
      <protection locked="0"/>
    </xf>
    <xf numFmtId="0" fontId="13" fillId="0" borderId="1" xfId="24" applyFont="1" applyBorder="1" applyAlignment="1">
      <alignment shrinkToFit="1"/>
    </xf>
    <xf numFmtId="0" fontId="13" fillId="29" borderId="1" xfId="25" applyFont="1" applyFill="1" applyBorder="1" applyAlignment="1" applyProtection="1">
      <alignment horizontal="left"/>
      <protection locked="0"/>
    </xf>
    <xf numFmtId="180" fontId="13" fillId="29" borderId="1" xfId="25" applyNumberFormat="1" applyFont="1" applyFill="1" applyBorder="1" applyAlignment="1" applyProtection="1">
      <alignment horizontal="right"/>
      <protection locked="0"/>
    </xf>
    <xf numFmtId="179" fontId="13" fillId="29" borderId="1" xfId="25" applyNumberFormat="1" applyFont="1" applyFill="1" applyBorder="1" applyAlignment="1" applyProtection="1">
      <alignment horizontal="right" shrinkToFit="1"/>
      <protection locked="0"/>
    </xf>
    <xf numFmtId="0" fontId="13" fillId="0" borderId="1" xfId="26" applyFont="1" applyBorder="1" applyAlignment="1">
      <alignment shrinkToFit="1"/>
    </xf>
    <xf numFmtId="0" fontId="13" fillId="0" borderId="1" xfId="26" applyFont="1" applyBorder="1" applyAlignment="1">
      <alignment horizontal="center"/>
    </xf>
    <xf numFmtId="0" fontId="13" fillId="0" borderId="1" xfId="27" applyFont="1" applyBorder="1" applyAlignment="1">
      <alignment shrinkToFit="1"/>
    </xf>
    <xf numFmtId="0" fontId="13" fillId="0" borderId="1" xfId="27" applyFont="1" applyBorder="1" applyAlignment="1">
      <alignment horizontal="center"/>
    </xf>
    <xf numFmtId="0" fontId="13" fillId="29" borderId="1" xfId="28" applyFont="1" applyFill="1" applyBorder="1" applyAlignment="1" applyProtection="1">
      <alignment horizontal="left"/>
      <protection locked="0"/>
    </xf>
    <xf numFmtId="0" fontId="13" fillId="29" borderId="1" xfId="27" applyFont="1" applyFill="1" applyBorder="1" applyAlignment="1" applyProtection="1">
      <alignment horizontal="center"/>
      <protection locked="0"/>
    </xf>
    <xf numFmtId="176" fontId="14" fillId="29" borderId="1" xfId="27" applyNumberFormat="1" applyFont="1" applyFill="1" applyBorder="1" applyAlignment="1" applyProtection="1">
      <alignment horizontal="center"/>
      <protection locked="0"/>
    </xf>
    <xf numFmtId="187" fontId="13" fillId="29" borderId="1" xfId="28" applyNumberFormat="1" applyFont="1" applyFill="1" applyBorder="1" applyAlignment="1" applyProtection="1">
      <alignment horizontal="right"/>
      <protection locked="0"/>
    </xf>
    <xf numFmtId="179" fontId="13" fillId="29" borderId="1" xfId="28" applyNumberFormat="1" applyFont="1" applyFill="1" applyBorder="1" applyAlignment="1" applyProtection="1">
      <alignment horizontal="right" shrinkToFit="1"/>
      <protection locked="0"/>
    </xf>
    <xf numFmtId="0" fontId="13" fillId="0" borderId="1" xfId="6" applyFont="1" applyBorder="1" applyAlignment="1">
      <alignment horizontal="center"/>
    </xf>
    <xf numFmtId="0" fontId="13" fillId="0" borderId="1" xfId="14" applyFont="1" applyBorder="1" applyAlignment="1">
      <alignment horizontal="left"/>
    </xf>
    <xf numFmtId="183" fontId="13" fillId="29" borderId="1" xfId="0" applyNumberFormat="1" applyFont="1" applyFill="1" applyBorder="1" applyAlignment="1">
      <alignment vertical="center" shrinkToFit="1"/>
    </xf>
    <xf numFmtId="183" fontId="13" fillId="29" borderId="1" xfId="5" applyNumberFormat="1" applyFont="1" applyFill="1" applyBorder="1" applyAlignment="1">
      <alignment vertical="center" shrinkToFit="1"/>
    </xf>
    <xf numFmtId="0" fontId="31" fillId="0" borderId="1" xfId="29" applyFont="1" applyBorder="1" applyAlignment="1"/>
    <xf numFmtId="0" fontId="13" fillId="29" borderId="1" xfId="30" applyFont="1" applyFill="1" applyBorder="1" applyAlignment="1" applyProtection="1">
      <alignment horizontal="center"/>
      <protection locked="0"/>
    </xf>
    <xf numFmtId="176" fontId="14" fillId="29" borderId="1" xfId="30" applyNumberFormat="1" applyFont="1" applyFill="1" applyBorder="1" applyAlignment="1" applyProtection="1">
      <alignment horizontal="center"/>
      <protection locked="0"/>
    </xf>
    <xf numFmtId="180" fontId="13" fillId="29" borderId="1" xfId="30" applyNumberFormat="1" applyFont="1" applyFill="1" applyBorder="1" applyAlignment="1" applyProtection="1">
      <alignment horizontal="right"/>
      <protection locked="0"/>
    </xf>
    <xf numFmtId="179" fontId="13" fillId="29" borderId="1" xfId="30" applyNumberFormat="1" applyFont="1" applyFill="1" applyBorder="1" applyAlignment="1" applyProtection="1">
      <alignment horizontal="right" shrinkToFit="1"/>
      <protection locked="0"/>
    </xf>
    <xf numFmtId="0" fontId="13" fillId="0" borderId="1" xfId="30" applyFont="1" applyBorder="1" applyAlignment="1">
      <alignment shrinkToFit="1"/>
    </xf>
    <xf numFmtId="0" fontId="13" fillId="0" borderId="1" xfId="30" applyFont="1" applyBorder="1" applyAlignment="1">
      <alignment horizontal="center"/>
    </xf>
    <xf numFmtId="0" fontId="13" fillId="2" borderId="1" xfId="31" applyFont="1" applyFill="1" applyBorder="1" applyAlignment="1"/>
    <xf numFmtId="0" fontId="13" fillId="0" borderId="1" xfId="19" applyFont="1" applyFill="1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176" fontId="13" fillId="0" borderId="1" xfId="8" applyNumberFormat="1" applyFont="1" applyBorder="1" applyAlignment="1">
      <alignment horizontal="center"/>
    </xf>
    <xf numFmtId="178" fontId="13" fillId="0" borderId="1" xfId="13" applyNumberFormat="1" applyFont="1" applyBorder="1" applyAlignment="1">
      <alignment horizontal="center"/>
    </xf>
    <xf numFmtId="176" fontId="13" fillId="0" borderId="1" xfId="15" applyNumberFormat="1" applyFont="1" applyBorder="1" applyAlignment="1">
      <alignment horizontal="center"/>
    </xf>
    <xf numFmtId="0" fontId="0" fillId="0" borderId="0" xfId="0" applyNumberFormat="1" applyFill="1" applyAlignment="1"/>
    <xf numFmtId="0" fontId="5" fillId="22" borderId="1" xfId="0" applyFont="1" applyFill="1" applyBorder="1" applyAlignment="1">
      <alignment horizontal="center"/>
    </xf>
    <xf numFmtId="0" fontId="5" fillId="22" borderId="9" xfId="0" applyFont="1" applyFill="1" applyBorder="1" applyAlignment="1">
      <alignment horizontal="center"/>
    </xf>
    <xf numFmtId="177" fontId="0" fillId="22" borderId="1" xfId="0" applyNumberFormat="1" applyFill="1" applyBorder="1" applyAlignment="1">
      <alignment horizontal="right" shrinkToFit="1"/>
    </xf>
    <xf numFmtId="0" fontId="0" fillId="0" borderId="36" xfId="0" applyNumberFormat="1" applyFill="1" applyBorder="1" applyAlignment="1"/>
    <xf numFmtId="0" fontId="0" fillId="0" borderId="78" xfId="0" applyNumberFormat="1" applyFill="1" applyBorder="1" applyAlignment="1"/>
    <xf numFmtId="0" fontId="0" fillId="0" borderId="35" xfId="0" applyNumberFormat="1" applyBorder="1" applyAlignment="1"/>
    <xf numFmtId="176" fontId="0" fillId="22" borderId="28" xfId="0" applyNumberFormat="1" applyFill="1" applyBorder="1" applyAlignment="1">
      <alignment horizontal="right" shrinkToFit="1"/>
    </xf>
    <xf numFmtId="176" fontId="0" fillId="22" borderId="28" xfId="0" applyNumberFormat="1" applyFill="1" applyBorder="1" applyAlignment="1">
      <alignment horizontal="right"/>
    </xf>
    <xf numFmtId="0" fontId="0" fillId="0" borderId="35" xfId="0" applyNumberFormat="1" applyFont="1" applyBorder="1" applyAlignment="1"/>
    <xf numFmtId="14" fontId="4" fillId="2" borderId="28" xfId="0" applyNumberFormat="1" applyFont="1" applyFill="1" applyBorder="1" applyAlignment="1">
      <alignment horizontal="center"/>
    </xf>
    <xf numFmtId="0" fontId="4" fillId="30" borderId="28" xfId="0" applyNumberFormat="1" applyFont="1" applyFill="1" applyBorder="1" applyAlignment="1">
      <alignment horizontal="center"/>
    </xf>
    <xf numFmtId="0" fontId="4" fillId="22" borderId="28" xfId="0" applyNumberFormat="1" applyFont="1" applyFill="1" applyBorder="1" applyAlignment="1">
      <alignment horizontal="center"/>
    </xf>
    <xf numFmtId="14" fontId="4" fillId="2" borderId="1" xfId="0" applyNumberFormat="1" applyFont="1" applyFill="1" applyBorder="1" applyAlignment="1">
      <alignment horizontal="center"/>
    </xf>
    <xf numFmtId="0" fontId="4" fillId="2" borderId="1" xfId="0" applyNumberFormat="1" applyFont="1" applyFill="1" applyBorder="1" applyAlignment="1">
      <alignment horizontal="center"/>
    </xf>
    <xf numFmtId="0" fontId="4" fillId="22" borderId="1" xfId="0" applyNumberFormat="1" applyFont="1" applyFill="1" applyBorder="1" applyAlignment="1">
      <alignment horizontal="center"/>
    </xf>
    <xf numFmtId="0" fontId="0" fillId="34" borderId="1" xfId="0" applyFill="1" applyBorder="1" applyAlignment="1">
      <alignment horizontal="center" vertical="center"/>
    </xf>
    <xf numFmtId="38" fontId="0" fillId="34" borderId="1" xfId="2" applyFont="1" applyFill="1" applyBorder="1" applyAlignment="1">
      <alignment horizontal="right" vertical="center"/>
    </xf>
    <xf numFmtId="14" fontId="0" fillId="0" borderId="1" xfId="0" applyNumberFormat="1" applyFill="1" applyBorder="1" applyAlignment="1" applyProtection="1">
      <alignment horizontal="center" vertical="center"/>
      <protection locked="0"/>
    </xf>
    <xf numFmtId="177" fontId="0" fillId="22" borderId="1" xfId="0" applyNumberFormat="1" applyFill="1" applyBorder="1" applyAlignment="1">
      <alignment horizontal="left" vertical="center" shrinkToFit="1"/>
    </xf>
    <xf numFmtId="177" fontId="0" fillId="22" borderId="1" xfId="0" applyNumberFormat="1" applyFill="1" applyBorder="1" applyAlignment="1">
      <alignment horizontal="center" vertical="center" shrinkToFit="1"/>
    </xf>
    <xf numFmtId="0" fontId="13" fillId="0" borderId="1" xfId="6" applyFont="1" applyBorder="1" applyAlignment="1">
      <alignment horizontal="center"/>
    </xf>
    <xf numFmtId="0" fontId="13" fillId="0" borderId="16" xfId="6" applyFont="1" applyBorder="1" applyAlignment="1">
      <alignment wrapText="1"/>
    </xf>
    <xf numFmtId="0" fontId="4" fillId="5" borderId="79" xfId="0" applyNumberFormat="1" applyFont="1" applyFill="1" applyBorder="1" applyAlignment="1">
      <alignment horizontal="center" vertical="center" textRotation="255" wrapText="1"/>
    </xf>
    <xf numFmtId="0" fontId="4" fillId="5" borderId="80" xfId="0" applyNumberFormat="1" applyFont="1" applyFill="1" applyBorder="1" applyAlignment="1">
      <alignment horizontal="center" vertical="center" textRotation="255" wrapText="1"/>
    </xf>
    <xf numFmtId="0" fontId="1" fillId="5" borderId="80" xfId="0" applyNumberFormat="1" applyFont="1" applyFill="1" applyBorder="1" applyAlignment="1">
      <alignment horizontal="center" vertical="center" textRotation="255" wrapText="1"/>
    </xf>
    <xf numFmtId="0" fontId="4" fillId="5" borderId="80" xfId="0" applyNumberFormat="1" applyFont="1" applyFill="1" applyBorder="1" applyAlignment="1">
      <alignment horizontal="center" vertical="center" textRotation="255"/>
    </xf>
    <xf numFmtId="0" fontId="19" fillId="5" borderId="80" xfId="0" applyNumberFormat="1" applyFont="1" applyFill="1" applyBorder="1" applyAlignment="1">
      <alignment horizontal="center" vertical="center" textRotation="255"/>
    </xf>
    <xf numFmtId="0" fontId="4" fillId="5" borderId="58" xfId="0" applyNumberFormat="1" applyFont="1" applyFill="1" applyBorder="1" applyAlignment="1">
      <alignment horizontal="center" vertical="center" textRotation="255" wrapText="1"/>
    </xf>
    <xf numFmtId="0" fontId="13" fillId="0" borderId="1" xfId="6" applyFont="1" applyBorder="1" applyAlignment="1">
      <alignment horizontal="center"/>
    </xf>
    <xf numFmtId="0" fontId="13" fillId="0" borderId="28" xfId="6" applyFont="1" applyBorder="1" applyAlignment="1">
      <alignment vertical="center" wrapText="1"/>
    </xf>
    <xf numFmtId="0" fontId="13" fillId="0" borderId="28" xfId="6" applyFont="1" applyFill="1" applyBorder="1" applyAlignment="1">
      <alignment wrapText="1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Fill="1" applyBorder="1" applyAlignment="1" applyProtection="1">
      <alignment horizontal="left" vertical="center"/>
      <protection locked="0"/>
    </xf>
    <xf numFmtId="0" fontId="13" fillId="0" borderId="1" xfId="18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0" fillId="0" borderId="10" xfId="0" applyNumberFormat="1" applyFill="1" applyBorder="1" applyAlignment="1" applyProtection="1">
      <alignment vertical="center"/>
      <protection locked="0"/>
    </xf>
    <xf numFmtId="0" fontId="13" fillId="0" borderId="1" xfId="6" applyFont="1" applyBorder="1" applyAlignment="1">
      <alignment horizontal="center"/>
    </xf>
    <xf numFmtId="0" fontId="13" fillId="29" borderId="1" xfId="13" applyFont="1" applyFill="1" applyBorder="1" applyAlignment="1"/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49" fontId="0" fillId="0" borderId="1" xfId="0" applyNumberFormat="1" applyFill="1" applyBorder="1" applyAlignment="1"/>
    <xf numFmtId="0" fontId="0" fillId="0" borderId="17" xfId="0" applyBorder="1" applyAlignment="1">
      <alignment horizontal="center" wrapText="1"/>
    </xf>
    <xf numFmtId="0" fontId="13" fillId="0" borderId="1" xfId="6" applyFont="1" applyBorder="1" applyAlignment="1">
      <alignment horizontal="center"/>
    </xf>
    <xf numFmtId="0" fontId="13" fillId="0" borderId="1" xfId="4" applyFont="1" applyBorder="1" applyAlignment="1">
      <alignment horizontal="center"/>
    </xf>
    <xf numFmtId="181" fontId="13" fillId="0" borderId="1" xfId="4" applyNumberFormat="1" applyFont="1" applyFill="1" applyBorder="1" applyAlignment="1">
      <alignment horizontal="center"/>
    </xf>
    <xf numFmtId="49" fontId="13" fillId="0" borderId="1" xfId="4" applyNumberFormat="1" applyFont="1" applyFill="1" applyBorder="1" applyAlignment="1">
      <alignment horizontal="center" vertical="center" shrinkToFit="1"/>
    </xf>
    <xf numFmtId="0" fontId="13" fillId="2" borderId="1" xfId="6" applyFont="1" applyFill="1" applyBorder="1" applyAlignment="1">
      <alignment horizontal="center"/>
    </xf>
    <xf numFmtId="179" fontId="13" fillId="0" borderId="1" xfId="4" applyNumberFormat="1" applyFont="1" applyFill="1" applyBorder="1" applyAlignment="1">
      <alignment vertical="center" shrinkToFit="1"/>
    </xf>
    <xf numFmtId="0" fontId="13" fillId="0" borderId="1" xfId="4" applyFont="1" applyBorder="1" applyAlignment="1">
      <alignment horizontal="center" shrinkToFit="1"/>
    </xf>
    <xf numFmtId="0" fontId="14" fillId="0" borderId="28" xfId="6" applyFont="1" applyBorder="1" applyAlignment="1">
      <alignment horizontal="left" vertical="top" wrapText="1"/>
    </xf>
    <xf numFmtId="180" fontId="13" fillId="0" borderId="1" xfId="4" applyNumberFormat="1" applyFont="1" applyFill="1" applyBorder="1" applyAlignment="1"/>
    <xf numFmtId="178" fontId="13" fillId="0" borderId="1" xfId="4" applyNumberFormat="1" applyFont="1" applyBorder="1" applyAlignment="1">
      <alignment horizontal="center"/>
    </xf>
    <xf numFmtId="0" fontId="13" fillId="0" borderId="38" xfId="5" applyFont="1" applyBorder="1" applyAlignment="1">
      <alignment horizontal="left" vertical="center" wrapText="1"/>
    </xf>
    <xf numFmtId="0" fontId="13" fillId="0" borderId="1" xfId="189" applyFont="1" applyBorder="1" applyAlignment="1">
      <alignment horizontal="center"/>
    </xf>
    <xf numFmtId="0" fontId="13" fillId="0" borderId="1" xfId="189" applyFont="1" applyBorder="1"/>
    <xf numFmtId="0" fontId="13" fillId="0" borderId="1" xfId="189" applyFont="1" applyBorder="1" applyAlignment="1">
      <alignment horizontal="center" vertical="center"/>
    </xf>
    <xf numFmtId="176" fontId="13" fillId="0" borderId="1" xfId="189" applyNumberFormat="1" applyFont="1" applyBorder="1" applyAlignment="1">
      <alignment horizontal="center"/>
    </xf>
    <xf numFmtId="0" fontId="13" fillId="0" borderId="1" xfId="189" applyFont="1" applyBorder="1" applyAlignment="1">
      <alignment shrinkToFit="1"/>
    </xf>
    <xf numFmtId="176" fontId="14" fillId="29" borderId="1" xfId="189" applyNumberFormat="1" applyFont="1" applyFill="1" applyBorder="1" applyAlignment="1" applyProtection="1">
      <alignment horizontal="center"/>
      <protection locked="0"/>
    </xf>
    <xf numFmtId="180" fontId="13" fillId="29" borderId="1" xfId="189" applyNumberFormat="1" applyFont="1" applyFill="1" applyBorder="1" applyAlignment="1" applyProtection="1">
      <alignment horizontal="right"/>
      <protection locked="0"/>
    </xf>
    <xf numFmtId="179" fontId="13" fillId="29" borderId="1" xfId="189" applyNumberFormat="1" applyFont="1" applyFill="1" applyBorder="1" applyAlignment="1" applyProtection="1">
      <alignment horizontal="right" shrinkToFit="1"/>
      <protection locked="0"/>
    </xf>
    <xf numFmtId="0" fontId="13" fillId="29" borderId="1" xfId="189" applyFont="1" applyFill="1" applyBorder="1" applyAlignment="1" applyProtection="1">
      <alignment horizontal="left"/>
      <protection locked="0"/>
    </xf>
    <xf numFmtId="0" fontId="13" fillId="0" borderId="1" xfId="6" applyFont="1" applyBorder="1" applyAlignment="1">
      <alignment horizontal="center"/>
    </xf>
    <xf numFmtId="0" fontId="13" fillId="0" borderId="1" xfId="19" applyFont="1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 applyProtection="1">
      <alignment horizontal="center"/>
      <protection locked="0"/>
    </xf>
    <xf numFmtId="0" fontId="13" fillId="0" borderId="1" xfId="6" applyFont="1" applyBorder="1" applyAlignment="1" applyProtection="1">
      <alignment horizontal="left"/>
      <protection locked="0"/>
    </xf>
    <xf numFmtId="176" fontId="14" fillId="0" borderId="1" xfId="6" applyNumberFormat="1" applyFont="1" applyBorder="1" applyAlignment="1" applyProtection="1">
      <alignment horizontal="center"/>
      <protection locked="0"/>
    </xf>
    <xf numFmtId="180" fontId="13" fillId="0" borderId="1" xfId="6" applyNumberFormat="1" applyFont="1" applyBorder="1" applyAlignment="1" applyProtection="1">
      <alignment horizontal="right"/>
      <protection locked="0"/>
    </xf>
    <xf numFmtId="179" fontId="13" fillId="0" borderId="1" xfId="6" applyNumberFormat="1" applyFont="1" applyBorder="1" applyAlignment="1" applyProtection="1">
      <alignment horizontal="right" shrinkToFit="1"/>
      <protection locked="0"/>
    </xf>
    <xf numFmtId="187" fontId="13" fillId="29" borderId="1" xfId="25" applyNumberFormat="1" applyFont="1" applyFill="1" applyBorder="1" applyAlignment="1" applyProtection="1">
      <alignment horizontal="right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Protection="1">
      <alignment vertical="center"/>
      <protection locked="0"/>
    </xf>
    <xf numFmtId="0" fontId="0" fillId="2" borderId="1" xfId="0" applyFill="1" applyBorder="1" applyProtection="1">
      <alignment vertical="center"/>
      <protection locked="0"/>
    </xf>
    <xf numFmtId="0" fontId="10" fillId="7" borderId="15" xfId="6" applyFont="1" applyFill="1" applyBorder="1" applyProtection="1">
      <protection locked="0"/>
    </xf>
    <xf numFmtId="0" fontId="10" fillId="7" borderId="15" xfId="107" applyFill="1" applyBorder="1" applyProtection="1">
      <alignment vertical="center"/>
      <protection locked="0"/>
    </xf>
    <xf numFmtId="0" fontId="10" fillId="7" borderId="15" xfId="107" applyFill="1" applyBorder="1" applyAlignment="1" applyProtection="1">
      <alignment horizontal="left" vertical="center"/>
      <protection locked="0"/>
    </xf>
    <xf numFmtId="0" fontId="10" fillId="7" borderId="15" xfId="107" applyFont="1" applyFill="1" applyBorder="1" applyProtection="1">
      <alignment vertical="center"/>
      <protection locked="0"/>
    </xf>
    <xf numFmtId="0" fontId="10" fillId="7" borderId="15" xfId="107" applyFill="1" applyBorder="1" applyAlignment="1" applyProtection="1">
      <protection locked="0"/>
    </xf>
    <xf numFmtId="14" fontId="0" fillId="0" borderId="1" xfId="0" applyNumberFormat="1" applyBorder="1" applyProtection="1">
      <alignment vertical="center"/>
      <protection locked="0"/>
    </xf>
    <xf numFmtId="0" fontId="0" fillId="0" borderId="37" xfId="0" applyBorder="1" applyProtection="1">
      <alignment vertical="center"/>
      <protection locked="0"/>
    </xf>
    <xf numFmtId="176" fontId="0" fillId="0" borderId="33" xfId="0" applyNumberFormat="1" applyBorder="1" applyAlignment="1">
      <alignment horizontal="right"/>
    </xf>
    <xf numFmtId="0" fontId="0" fillId="0" borderId="34" xfId="0" applyBorder="1" applyAlignment="1">
      <alignment horizontal="right"/>
    </xf>
    <xf numFmtId="0" fontId="0" fillId="0" borderId="35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28" xfId="0" applyBorder="1" applyAlignment="1">
      <alignment horizontal="right"/>
    </xf>
    <xf numFmtId="49" fontId="0" fillId="0" borderId="1" xfId="0" applyNumberFormat="1" applyBorder="1" applyAlignment="1"/>
    <xf numFmtId="0" fontId="0" fillId="0" borderId="1" xfId="0" applyBorder="1" applyAlignment="1" applyProtection="1">
      <protection locked="0"/>
    </xf>
    <xf numFmtId="0" fontId="0" fillId="2" borderId="1" xfId="0" applyFill="1" applyBorder="1" applyAlignment="1" applyProtection="1">
      <protection locked="0"/>
    </xf>
    <xf numFmtId="176" fontId="0" fillId="29" borderId="1" xfId="0" applyNumberFormat="1" applyFill="1" applyBorder="1" applyAlignment="1"/>
    <xf numFmtId="0" fontId="0" fillId="35" borderId="14" xfId="0" applyFill="1" applyBorder="1" applyAlignment="1"/>
    <xf numFmtId="0" fontId="0" fillId="35" borderId="1" xfId="0" applyFill="1" applyBorder="1" applyAlignment="1"/>
    <xf numFmtId="38" fontId="0" fillId="35" borderId="1" xfId="0" applyNumberFormat="1" applyFill="1" applyBorder="1" applyAlignment="1"/>
    <xf numFmtId="185" fontId="0" fillId="35" borderId="1" xfId="0" applyNumberFormat="1" applyFill="1" applyBorder="1" applyAlignment="1"/>
    <xf numFmtId="185" fontId="10" fillId="35" borderId="1" xfId="0" applyNumberFormat="1" applyFont="1" applyFill="1" applyBorder="1" applyAlignment="1"/>
    <xf numFmtId="10" fontId="0" fillId="35" borderId="1" xfId="0" applyNumberFormat="1" applyFill="1" applyBorder="1" applyAlignment="1"/>
    <xf numFmtId="182" fontId="29" fillId="35" borderId="1" xfId="2" applyNumberFormat="1" applyFont="1" applyFill="1" applyBorder="1" applyAlignment="1"/>
    <xf numFmtId="182" fontId="29" fillId="35" borderId="1" xfId="1" applyNumberFormat="1" applyFont="1" applyFill="1" applyBorder="1" applyAlignment="1"/>
    <xf numFmtId="38" fontId="0" fillId="35" borderId="15" xfId="0" applyNumberFormat="1" applyFill="1" applyBorder="1" applyAlignment="1"/>
    <xf numFmtId="0" fontId="0" fillId="35" borderId="24" xfId="0" applyFill="1" applyBorder="1" applyAlignment="1"/>
    <xf numFmtId="38" fontId="0" fillId="35" borderId="24" xfId="0" applyNumberFormat="1" applyFill="1" applyBorder="1" applyAlignment="1"/>
    <xf numFmtId="185" fontId="0" fillId="35" borderId="24" xfId="0" applyNumberFormat="1" applyFill="1" applyBorder="1" applyAlignment="1"/>
    <xf numFmtId="185" fontId="10" fillId="35" borderId="24" xfId="0" applyNumberFormat="1" applyFont="1" applyFill="1" applyBorder="1" applyAlignment="1"/>
    <xf numFmtId="10" fontId="0" fillId="35" borderId="24" xfId="0" applyNumberFormat="1" applyFill="1" applyBorder="1" applyAlignment="1"/>
    <xf numFmtId="182" fontId="29" fillId="35" borderId="24" xfId="2" applyNumberFormat="1" applyFont="1" applyFill="1" applyBorder="1" applyAlignment="1"/>
    <xf numFmtId="182" fontId="29" fillId="35" borderId="24" xfId="1" applyNumberFormat="1" applyFont="1" applyFill="1" applyBorder="1" applyAlignment="1"/>
    <xf numFmtId="38" fontId="0" fillId="35" borderId="53" xfId="0" applyNumberFormat="1" applyFill="1" applyBorder="1" applyAlignment="1"/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56" fontId="5" fillId="0" borderId="14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0" fontId="0" fillId="0" borderId="17" xfId="0" applyBorder="1" applyAlignment="1">
      <alignment horizontal="center" wrapText="1"/>
    </xf>
    <xf numFmtId="0" fontId="13" fillId="2" borderId="1" xfId="31" applyFont="1" applyFill="1" applyBorder="1"/>
    <xf numFmtId="0" fontId="13" fillId="0" borderId="1" xfId="6" applyFont="1" applyBorder="1" applyAlignment="1">
      <alignment horizontal="center"/>
    </xf>
    <xf numFmtId="0" fontId="13" fillId="0" borderId="1" xfId="12" applyFont="1" applyBorder="1" applyAlignment="1" applyProtection="1">
      <alignment horizontal="center"/>
      <protection locked="0"/>
    </xf>
    <xf numFmtId="178" fontId="13" fillId="0" borderId="1" xfId="107" applyNumberFormat="1" applyFont="1" applyBorder="1" applyAlignment="1">
      <alignment horizontal="center"/>
    </xf>
    <xf numFmtId="179" fontId="13" fillId="29" borderId="1" xfId="6" applyNumberFormat="1" applyFont="1" applyFill="1" applyBorder="1" applyAlignment="1" applyProtection="1">
      <alignment horizontal="right" shrinkToFit="1"/>
      <protection locked="0"/>
    </xf>
    <xf numFmtId="0" fontId="13" fillId="0" borderId="1" xfId="24" applyFont="1" applyBorder="1" applyAlignment="1">
      <alignment horizontal="center"/>
    </xf>
    <xf numFmtId="0" fontId="13" fillId="0" borderId="1" xfId="386" applyFont="1" applyBorder="1" applyAlignment="1" applyProtection="1">
      <alignment horizontal="left"/>
      <protection locked="0"/>
    </xf>
    <xf numFmtId="176" fontId="14" fillId="0" borderId="1" xfId="386" applyNumberFormat="1" applyFont="1" applyBorder="1" applyAlignment="1" applyProtection="1">
      <alignment horizontal="center"/>
      <protection locked="0"/>
    </xf>
    <xf numFmtId="187" fontId="13" fillId="29" borderId="1" xfId="385" applyNumberFormat="1" applyFont="1" applyFill="1" applyBorder="1" applyAlignment="1" applyProtection="1">
      <alignment horizontal="right"/>
      <protection locked="0"/>
    </xf>
    <xf numFmtId="0" fontId="13" fillId="0" borderId="1" xfId="388" applyFont="1" applyBorder="1" applyAlignment="1">
      <alignment shrinkToFit="1"/>
    </xf>
    <xf numFmtId="0" fontId="13" fillId="0" borderId="1" xfId="388" applyFont="1" applyBorder="1" applyAlignment="1">
      <alignment horizontal="center"/>
    </xf>
    <xf numFmtId="0" fontId="13" fillId="0" borderId="1" xfId="386" applyFont="1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80" fontId="13" fillId="29" borderId="1" xfId="6" applyNumberFormat="1" applyFont="1" applyFill="1" applyBorder="1" applyAlignment="1" applyProtection="1">
      <alignment horizontal="right" vertical="center"/>
      <protection locked="0"/>
    </xf>
    <xf numFmtId="0" fontId="13" fillId="0" borderId="1" xfId="16" applyFont="1" applyBorder="1" applyAlignment="1" applyProtection="1">
      <alignment horizontal="left"/>
      <protection locked="0"/>
    </xf>
    <xf numFmtId="0" fontId="13" fillId="0" borderId="1" xfId="16" applyFont="1" applyBorder="1" applyAlignment="1" applyProtection="1">
      <alignment horizontal="center"/>
      <protection locked="0"/>
    </xf>
    <xf numFmtId="176" fontId="14" fillId="0" borderId="1" xfId="16" applyNumberFormat="1" applyFont="1" applyBorder="1" applyAlignment="1" applyProtection="1">
      <alignment horizontal="center"/>
      <protection locked="0"/>
    </xf>
    <xf numFmtId="187" fontId="13" fillId="0" borderId="1" xfId="16" applyNumberFormat="1" applyFont="1" applyBorder="1" applyAlignment="1" applyProtection="1">
      <alignment horizontal="right"/>
      <protection locked="0"/>
    </xf>
    <xf numFmtId="179" fontId="13" fillId="0" borderId="1" xfId="16" applyNumberFormat="1" applyFont="1" applyBorder="1" applyAlignment="1" applyProtection="1">
      <alignment horizontal="right" shrinkToFit="1"/>
      <protection locked="0"/>
    </xf>
    <xf numFmtId="0" fontId="13" fillId="0" borderId="1" xfId="20" applyFont="1" applyBorder="1" applyAlignment="1" applyProtection="1">
      <alignment horizontal="left"/>
      <protection locked="0"/>
    </xf>
    <xf numFmtId="176" fontId="14" fillId="0" borderId="1" xfId="20" applyNumberFormat="1" applyFont="1" applyBorder="1" applyAlignment="1" applyProtection="1">
      <alignment horizontal="center"/>
      <protection locked="0"/>
    </xf>
    <xf numFmtId="187" fontId="13" fillId="0" borderId="1" xfId="20" applyNumberFormat="1" applyFont="1" applyBorder="1" applyAlignment="1" applyProtection="1">
      <alignment horizontal="right"/>
      <protection locked="0"/>
    </xf>
    <xf numFmtId="179" fontId="13" fillId="0" borderId="1" xfId="20" applyNumberFormat="1" applyFont="1" applyBorder="1" applyAlignment="1" applyProtection="1">
      <alignment horizontal="right" shrinkToFit="1"/>
      <protection locked="0"/>
    </xf>
    <xf numFmtId="0" fontId="13" fillId="0" borderId="1" xfId="26" applyFont="1" applyBorder="1" applyAlignment="1" applyProtection="1">
      <alignment horizontal="left"/>
      <protection locked="0"/>
    </xf>
    <xf numFmtId="176" fontId="14" fillId="0" borderId="1" xfId="26" applyNumberFormat="1" applyFont="1" applyBorder="1" applyAlignment="1" applyProtection="1">
      <alignment horizontal="center"/>
      <protection locked="0"/>
    </xf>
    <xf numFmtId="187" fontId="13" fillId="0" borderId="1" xfId="26" applyNumberFormat="1" applyFont="1" applyBorder="1" applyAlignment="1" applyProtection="1">
      <alignment horizontal="right"/>
      <protection locked="0"/>
    </xf>
    <xf numFmtId="179" fontId="13" fillId="0" borderId="1" xfId="26" applyNumberFormat="1" applyFont="1" applyBorder="1" applyAlignment="1" applyProtection="1">
      <alignment horizontal="right" shrinkToFit="1"/>
      <protection locked="0"/>
    </xf>
    <xf numFmtId="0" fontId="13" fillId="0" borderId="1" xfId="27" applyFont="1" applyBorder="1" applyAlignment="1" applyProtection="1">
      <alignment horizontal="left"/>
      <protection locked="0"/>
    </xf>
    <xf numFmtId="176" fontId="14" fillId="0" borderId="1" xfId="27" applyNumberFormat="1" applyFont="1" applyBorder="1" applyAlignment="1" applyProtection="1">
      <alignment horizontal="center"/>
      <protection locked="0"/>
    </xf>
    <xf numFmtId="187" fontId="13" fillId="0" borderId="1" xfId="27" applyNumberFormat="1" applyFont="1" applyBorder="1" applyAlignment="1" applyProtection="1">
      <alignment horizontal="right"/>
      <protection locked="0"/>
    </xf>
    <xf numFmtId="179" fontId="13" fillId="0" borderId="1" xfId="27" applyNumberFormat="1" applyFont="1" applyBorder="1" applyAlignment="1" applyProtection="1">
      <alignment horizontal="right" shrinkToFit="1"/>
      <protection locked="0"/>
    </xf>
    <xf numFmtId="0" fontId="13" fillId="0" borderId="1" xfId="6" applyFont="1" applyBorder="1" applyAlignment="1">
      <alignment horizontal="center"/>
    </xf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0" fontId="5" fillId="0" borderId="1" xfId="0" applyFont="1" applyFill="1" applyBorder="1" applyAlignment="1"/>
    <xf numFmtId="49" fontId="0" fillId="0" borderId="1" xfId="0" applyNumberFormat="1" applyFill="1" applyBorder="1" applyAlignment="1"/>
    <xf numFmtId="0" fontId="0" fillId="0" borderId="17" xfId="0" applyBorder="1" applyAlignment="1">
      <alignment horizontal="center" wrapText="1"/>
    </xf>
    <xf numFmtId="0" fontId="13" fillId="0" borderId="1" xfId="6" applyFont="1" applyBorder="1" applyAlignment="1">
      <alignment horizontal="center"/>
    </xf>
    <xf numFmtId="177" fontId="13" fillId="0" borderId="1" xfId="5" applyNumberFormat="1" applyFont="1" applyBorder="1"/>
    <xf numFmtId="0" fontId="16" fillId="0" borderId="1" xfId="5" applyFont="1" applyBorder="1"/>
    <xf numFmtId="187" fontId="13" fillId="0" borderId="1" xfId="12" applyNumberFormat="1" applyFont="1" applyBorder="1" applyAlignment="1" applyProtection="1">
      <alignment horizontal="right"/>
      <protection locked="0"/>
    </xf>
    <xf numFmtId="179" fontId="13" fillId="0" borderId="1" xfId="12" applyNumberFormat="1" applyFont="1" applyBorder="1" applyAlignment="1" applyProtection="1">
      <alignment horizontal="right" shrinkToFit="1"/>
      <protection locked="0"/>
    </xf>
    <xf numFmtId="49" fontId="27" fillId="2" borderId="1" xfId="107" applyNumberFormat="1" applyFont="1" applyFill="1" applyBorder="1" applyAlignment="1">
      <alignment shrinkToFit="1"/>
    </xf>
    <xf numFmtId="0" fontId="13" fillId="0" borderId="1" xfId="6" applyFont="1" applyBorder="1" applyAlignment="1">
      <alignment horizontal="center"/>
    </xf>
    <xf numFmtId="0" fontId="13" fillId="0" borderId="1" xfId="12" applyFont="1" applyBorder="1" applyAlignment="1" applyProtection="1">
      <alignment horizontal="left"/>
      <protection locked="0"/>
    </xf>
    <xf numFmtId="0" fontId="13" fillId="0" borderId="1" xfId="15" applyFont="1" applyBorder="1" applyAlignment="1" applyProtection="1">
      <alignment horizontal="left"/>
      <protection locked="0"/>
    </xf>
    <xf numFmtId="177" fontId="0" fillId="0" borderId="34" xfId="0" applyNumberFormat="1" applyBorder="1" applyAlignment="1">
      <alignment horizontal="right"/>
    </xf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176" fontId="0" fillId="0" borderId="33" xfId="0" applyNumberFormat="1" applyFill="1" applyBorder="1" applyAlignment="1">
      <alignment horizontal="right"/>
    </xf>
    <xf numFmtId="0" fontId="0" fillId="0" borderId="34" xfId="0" applyFill="1" applyBorder="1" applyAlignment="1">
      <alignment horizontal="right"/>
    </xf>
    <xf numFmtId="0" fontId="0" fillId="0" borderId="35" xfId="0" applyFill="1" applyBorder="1" applyAlignment="1">
      <alignment horizontal="right"/>
    </xf>
    <xf numFmtId="49" fontId="0" fillId="0" borderId="1" xfId="0" applyNumberFormat="1" applyFill="1" applyBorder="1" applyAlignment="1"/>
    <xf numFmtId="0" fontId="0" fillId="26" borderId="1" xfId="0" applyFill="1" applyBorder="1" applyAlignment="1"/>
    <xf numFmtId="177" fontId="0" fillId="24" borderId="1" xfId="0" applyNumberFormat="1" applyFill="1" applyBorder="1" applyAlignment="1">
      <alignment horizontal="right" shrinkToFit="1"/>
    </xf>
    <xf numFmtId="0" fontId="0" fillId="0" borderId="37" xfId="0" applyFill="1" applyBorder="1" applyAlignment="1" applyProtection="1">
      <alignment vertical="center"/>
      <protection locked="0"/>
    </xf>
    <xf numFmtId="0" fontId="0" fillId="0" borderId="17" xfId="0" applyBorder="1" applyAlignment="1">
      <alignment horizontal="center" wrapText="1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Protection="1">
      <alignment vertical="center"/>
      <protection locked="0"/>
    </xf>
    <xf numFmtId="0" fontId="0" fillId="2" borderId="1" xfId="0" applyFill="1" applyBorder="1" applyProtection="1">
      <alignment vertical="center"/>
      <protection locked="0"/>
    </xf>
    <xf numFmtId="0" fontId="0" fillId="0" borderId="35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28" xfId="0" applyBorder="1" applyAlignment="1">
      <alignment horizontal="right"/>
    </xf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0" fontId="5" fillId="0" borderId="1" xfId="0" applyNumberFormat="1" applyFont="1" applyFill="1" applyBorder="1" applyAlignment="1"/>
    <xf numFmtId="56" fontId="5" fillId="0" borderId="14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56" fontId="5" fillId="0" borderId="14" xfId="0" applyNumberFormat="1" applyFont="1" applyFill="1" applyBorder="1" applyAlignment="1"/>
    <xf numFmtId="0" fontId="5" fillId="0" borderId="1" xfId="0" applyFont="1" applyFill="1" applyBorder="1" applyAlignment="1"/>
    <xf numFmtId="0" fontId="4" fillId="0" borderId="1" xfId="0" applyFont="1" applyFill="1" applyBorder="1" applyAlignment="1"/>
    <xf numFmtId="0" fontId="0" fillId="0" borderId="17" xfId="0" applyBorder="1" applyAlignment="1">
      <alignment horizontal="center" wrapText="1"/>
    </xf>
    <xf numFmtId="56" fontId="4" fillId="0" borderId="14" xfId="0" applyNumberFormat="1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178" fontId="0" fillId="0" borderId="1" xfId="0" applyNumberFormat="1" applyBorder="1" applyAlignment="1">
      <alignment horizontal="center"/>
    </xf>
    <xf numFmtId="38" fontId="29" fillId="0" borderId="15" xfId="3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5" fillId="0" borderId="14" xfId="0" applyFont="1" applyBorder="1" applyAlignment="1"/>
    <xf numFmtId="0" fontId="0" fillId="0" borderId="14" xfId="0" applyBorder="1" applyAlignment="1">
      <alignment horizontal="center"/>
    </xf>
    <xf numFmtId="0" fontId="0" fillId="0" borderId="1" xfId="0" applyBorder="1" applyAlignment="1" applyProtection="1">
      <alignment horizontal="center" vertical="center"/>
      <protection locked="0"/>
    </xf>
    <xf numFmtId="0" fontId="13" fillId="0" borderId="1" xfId="6" applyFont="1" applyBorder="1" applyAlignment="1">
      <alignment horizontal="center"/>
    </xf>
    <xf numFmtId="0" fontId="13" fillId="26" borderId="1" xfId="31" applyFont="1" applyFill="1" applyBorder="1" applyAlignment="1"/>
    <xf numFmtId="0" fontId="0" fillId="0" borderId="1" xfId="0" applyBorder="1" applyAlignment="1">
      <alignment horizontal="center"/>
    </xf>
    <xf numFmtId="0" fontId="0" fillId="0" borderId="1" xfId="0" applyNumberForma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0" fontId="0" fillId="0" borderId="17" xfId="0" applyBorder="1" applyAlignment="1">
      <alignment horizontal="center" wrapText="1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0" fillId="2" borderId="1" xfId="0" applyFill="1" applyBorder="1" applyAlignment="1" applyProtection="1">
      <protection locked="0"/>
    </xf>
    <xf numFmtId="0" fontId="0" fillId="0" borderId="1" xfId="0" applyBorder="1" applyAlignment="1"/>
    <xf numFmtId="0" fontId="0" fillId="0" borderId="1" xfId="0" applyNumberFormat="1" applyFill="1" applyBorder="1" applyAlignment="1"/>
    <xf numFmtId="56" fontId="5" fillId="0" borderId="14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0" fontId="5" fillId="0" borderId="1" xfId="0" applyFont="1" applyFill="1" applyBorder="1" applyAlignment="1"/>
    <xf numFmtId="38" fontId="29" fillId="0" borderId="1" xfId="3" applyFont="1" applyFill="1" applyBorder="1"/>
    <xf numFmtId="10" fontId="29" fillId="0" borderId="1" xfId="1" applyNumberFormat="1" applyFont="1" applyFill="1" applyBorder="1" applyAlignment="1"/>
    <xf numFmtId="178" fontId="29" fillId="0" borderId="1" xfId="3" applyNumberFormat="1" applyFont="1" applyFill="1" applyBorder="1"/>
    <xf numFmtId="0" fontId="0" fillId="0" borderId="17" xfId="0" applyBorder="1" applyAlignment="1">
      <alignment horizontal="center" wrapText="1"/>
    </xf>
    <xf numFmtId="0" fontId="0" fillId="0" borderId="1" xfId="0" applyBorder="1" applyAlignment="1">
      <alignment wrapText="1"/>
    </xf>
    <xf numFmtId="1" fontId="0" fillId="0" borderId="1" xfId="0" applyNumberFormat="1" applyBorder="1" applyAlignment="1"/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45" fillId="0" borderId="0" xfId="0" applyFont="1" applyAlignment="1"/>
    <xf numFmtId="0" fontId="46" fillId="0" borderId="0" xfId="0" applyFont="1" applyAlignment="1"/>
    <xf numFmtId="182" fontId="48" fillId="0" borderId="0" xfId="389" applyNumberFormat="1" applyFont="1" applyAlignment="1"/>
    <xf numFmtId="0" fontId="45" fillId="0" borderId="0" xfId="0" applyFont="1" applyAlignment="1">
      <alignment horizontal="center" vertical="center"/>
    </xf>
    <xf numFmtId="0" fontId="45" fillId="5" borderId="1" xfId="0" applyFont="1" applyFill="1" applyBorder="1" applyAlignment="1">
      <alignment horizontal="center" vertical="center"/>
    </xf>
    <xf numFmtId="182" fontId="45" fillId="0" borderId="0" xfId="389" applyNumberFormat="1" applyFont="1" applyAlignment="1">
      <alignment horizontal="center" vertical="center"/>
    </xf>
    <xf numFmtId="0" fontId="45" fillId="5" borderId="23" xfId="0" applyFont="1" applyFill="1" applyBorder="1" applyAlignment="1">
      <alignment horizontal="center" vertical="center" shrinkToFit="1"/>
    </xf>
    <xf numFmtId="0" fontId="45" fillId="5" borderId="24" xfId="0" applyFont="1" applyFill="1" applyBorder="1" applyAlignment="1">
      <alignment horizontal="center" vertical="center" shrinkToFit="1"/>
    </xf>
    <xf numFmtId="0" fontId="45" fillId="5" borderId="24" xfId="0" applyFont="1" applyFill="1" applyBorder="1" applyAlignment="1">
      <alignment horizontal="center" vertical="center" wrapText="1" shrinkToFit="1"/>
    </xf>
    <xf numFmtId="0" fontId="45" fillId="5" borderId="23" xfId="0" applyFont="1" applyFill="1" applyBorder="1" applyAlignment="1">
      <alignment horizontal="center" vertical="center" wrapText="1" shrinkToFit="1"/>
    </xf>
    <xf numFmtId="182" fontId="45" fillId="5" borderId="23" xfId="389" applyNumberFormat="1" applyFont="1" applyFill="1" applyBorder="1" applyAlignment="1">
      <alignment horizontal="center" vertical="center" wrapText="1" shrinkToFit="1"/>
    </xf>
    <xf numFmtId="0" fontId="46" fillId="0" borderId="0" xfId="0" applyFont="1">
      <alignment vertical="center"/>
    </xf>
    <xf numFmtId="0" fontId="46" fillId="5" borderId="9" xfId="0" applyFont="1" applyFill="1" applyBorder="1" applyAlignment="1">
      <alignment horizontal="center" vertical="center"/>
    </xf>
    <xf numFmtId="0" fontId="46" fillId="5" borderId="25" xfId="0" applyFont="1" applyFill="1" applyBorder="1" applyAlignment="1">
      <alignment horizontal="center" vertical="center"/>
    </xf>
    <xf numFmtId="0" fontId="46" fillId="5" borderId="1" xfId="0" applyFont="1" applyFill="1" applyBorder="1" applyAlignment="1">
      <alignment horizontal="center" vertical="center"/>
    </xf>
    <xf numFmtId="182" fontId="48" fillId="5" borderId="9" xfId="389" applyNumberFormat="1" applyFont="1" applyFill="1" applyBorder="1" applyAlignment="1">
      <alignment horizontal="center" vertical="center"/>
    </xf>
    <xf numFmtId="0" fontId="46" fillId="0" borderId="1" xfId="0" applyFont="1" applyBorder="1" applyAlignment="1"/>
    <xf numFmtId="38" fontId="48" fillId="0" borderId="1" xfId="3" applyFont="1" applyBorder="1"/>
    <xf numFmtId="185" fontId="48" fillId="0" borderId="1" xfId="3" applyNumberFormat="1" applyFont="1" applyBorder="1"/>
    <xf numFmtId="185" fontId="45" fillId="0" borderId="1" xfId="3" applyNumberFormat="1" applyFont="1" applyBorder="1"/>
    <xf numFmtId="182" fontId="48" fillId="0" borderId="1" xfId="390" applyNumberFormat="1" applyFont="1" applyBorder="1" applyAlignment="1"/>
    <xf numFmtId="182" fontId="48" fillId="0" borderId="1" xfId="389" applyNumberFormat="1" applyFont="1" applyBorder="1" applyAlignment="1"/>
    <xf numFmtId="0" fontId="46" fillId="7" borderId="1" xfId="0" applyFont="1" applyFill="1" applyBorder="1" applyAlignment="1">
      <alignment horizontal="center"/>
    </xf>
    <xf numFmtId="0" fontId="46" fillId="7" borderId="1" xfId="0" applyFont="1" applyFill="1" applyBorder="1" applyAlignment="1">
      <alignment horizontal="left"/>
    </xf>
    <xf numFmtId="0" fontId="46" fillId="7" borderId="28" xfId="0" applyFont="1" applyFill="1" applyBorder="1" applyAlignment="1">
      <alignment horizontal="left"/>
    </xf>
    <xf numFmtId="182" fontId="46" fillId="0" borderId="0" xfId="390" applyNumberFormat="1" applyFont="1" applyAlignment="1"/>
    <xf numFmtId="0" fontId="5" fillId="21" borderId="24" xfId="0" applyFont="1" applyFill="1" applyBorder="1" applyAlignment="1">
      <alignment horizontal="center" vertical="center" shrinkToFit="1"/>
    </xf>
    <xf numFmtId="0" fontId="0" fillId="36" borderId="1" xfId="0" applyFill="1" applyBorder="1" applyAlignment="1">
      <alignment horizontal="center" vertical="center" wrapText="1"/>
    </xf>
    <xf numFmtId="0" fontId="0" fillId="36" borderId="1" xfId="0" applyFill="1" applyBorder="1" applyAlignment="1">
      <alignment horizontal="center" vertical="center"/>
    </xf>
    <xf numFmtId="0" fontId="0" fillId="36" borderId="27" xfId="0" applyFill="1" applyBorder="1" applyAlignment="1">
      <alignment horizontal="center" vertical="center"/>
    </xf>
    <xf numFmtId="0" fontId="0" fillId="36" borderId="25" xfId="0" applyFill="1" applyBorder="1" applyAlignment="1">
      <alignment horizontal="center" vertical="center"/>
    </xf>
    <xf numFmtId="183" fontId="0" fillId="0" borderId="1" xfId="0" applyNumberFormat="1" applyBorder="1" applyAlignment="1"/>
    <xf numFmtId="182" fontId="0" fillId="0" borderId="1" xfId="0" applyNumberFormat="1" applyBorder="1" applyAlignment="1"/>
    <xf numFmtId="38" fontId="29" fillId="0" borderId="9" xfId="3" applyFont="1" applyFill="1" applyBorder="1"/>
    <xf numFmtId="178" fontId="29" fillId="0" borderId="9" xfId="3" applyNumberFormat="1" applyFont="1" applyFill="1" applyBorder="1"/>
    <xf numFmtId="1" fontId="10" fillId="0" borderId="1" xfId="3" applyNumberFormat="1" applyFont="1" applyFill="1" applyBorder="1"/>
    <xf numFmtId="1" fontId="0" fillId="0" borderId="9" xfId="0" applyNumberFormat="1" applyBorder="1" applyAlignment="1"/>
    <xf numFmtId="10" fontId="10" fillId="0" borderId="1" xfId="1" applyNumberFormat="1" applyFont="1" applyFill="1" applyBorder="1" applyAlignment="1"/>
    <xf numFmtId="10" fontId="29" fillId="0" borderId="9" xfId="1" applyNumberFormat="1" applyFont="1" applyFill="1" applyBorder="1" applyAlignment="1"/>
    <xf numFmtId="38" fontId="10" fillId="0" borderId="16" xfId="3" applyFont="1" applyFill="1" applyBorder="1"/>
    <xf numFmtId="0" fontId="46" fillId="0" borderId="0" xfId="0" applyFont="1" applyAlignment="1"/>
    <xf numFmtId="0" fontId="46" fillId="0" borderId="1" xfId="0" applyFont="1" applyBorder="1" applyAlignment="1"/>
    <xf numFmtId="38" fontId="48" fillId="0" borderId="1" xfId="3" applyFont="1" applyBorder="1"/>
    <xf numFmtId="185" fontId="48" fillId="0" borderId="1" xfId="3" applyNumberFormat="1" applyFont="1" applyBorder="1"/>
    <xf numFmtId="185" fontId="45" fillId="0" borderId="1" xfId="3" applyNumberFormat="1" applyFont="1" applyBorder="1"/>
    <xf numFmtId="182" fontId="48" fillId="0" borderId="1" xfId="390" applyNumberFormat="1" applyFont="1" applyBorder="1" applyAlignment="1"/>
    <xf numFmtId="182" fontId="48" fillId="0" borderId="1" xfId="389" applyNumberFormat="1" applyFont="1" applyBorder="1" applyAlignment="1"/>
    <xf numFmtId="0" fontId="0" fillId="0" borderId="1" xfId="0" applyBorder="1" applyAlignment="1"/>
    <xf numFmtId="0" fontId="5" fillId="0" borderId="1" xfId="0" applyNumberFormat="1" applyFont="1" applyFill="1" applyBorder="1" applyAlignment="1"/>
    <xf numFmtId="56" fontId="5" fillId="0" borderId="14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0" fontId="0" fillId="0" borderId="17" xfId="0" applyBorder="1" applyAlignment="1">
      <alignment horizontal="center"/>
    </xf>
    <xf numFmtId="56" fontId="5" fillId="0" borderId="14" xfId="0" applyNumberFormat="1" applyFont="1" applyFill="1" applyBorder="1" applyAlignment="1"/>
    <xf numFmtId="0" fontId="5" fillId="0" borderId="1" xfId="0" applyFont="1" applyFill="1" applyBorder="1" applyAlignment="1"/>
    <xf numFmtId="38" fontId="29" fillId="0" borderId="1" xfId="3" applyFont="1" applyBorder="1"/>
    <xf numFmtId="10" fontId="29" fillId="0" borderId="1" xfId="1" applyNumberFormat="1" applyFont="1" applyBorder="1" applyAlignment="1"/>
    <xf numFmtId="38" fontId="10" fillId="0" borderId="1" xfId="3" applyFont="1" applyFill="1" applyBorder="1"/>
    <xf numFmtId="0" fontId="4" fillId="0" borderId="1" xfId="0" applyFont="1" applyFill="1" applyBorder="1" applyAlignment="1"/>
    <xf numFmtId="178" fontId="29" fillId="0" borderId="1" xfId="3" applyNumberFormat="1" applyFont="1" applyBorder="1"/>
    <xf numFmtId="0" fontId="0" fillId="0" borderId="17" xfId="0" applyBorder="1" applyAlignment="1">
      <alignment horizontal="center" wrapText="1"/>
    </xf>
    <xf numFmtId="0" fontId="0" fillId="0" borderId="1" xfId="0" applyBorder="1" applyAlignment="1">
      <alignment wrapText="1"/>
    </xf>
    <xf numFmtId="38" fontId="29" fillId="0" borderId="16" xfId="3" applyFont="1" applyBorder="1"/>
    <xf numFmtId="56" fontId="4" fillId="0" borderId="14" xfId="0" applyNumberFormat="1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178" fontId="0" fillId="0" borderId="1" xfId="0" applyNumberFormat="1" applyBorder="1" applyAlignment="1">
      <alignment horizontal="center"/>
    </xf>
    <xf numFmtId="38" fontId="29" fillId="0" borderId="15" xfId="3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5" fillId="0" borderId="14" xfId="0" applyFont="1" applyBorder="1" applyAlignment="1"/>
    <xf numFmtId="0" fontId="0" fillId="0" borderId="14" xfId="0" applyBorder="1" applyAlignment="1">
      <alignment horizontal="center"/>
    </xf>
    <xf numFmtId="1" fontId="0" fillId="0" borderId="1" xfId="0" applyNumberFormat="1" applyBorder="1" applyAlignment="1"/>
    <xf numFmtId="14" fontId="4" fillId="0" borderId="14" xfId="0" applyNumberFormat="1" applyFont="1" applyFill="1" applyBorder="1" applyAlignment="1">
      <alignment horizontal="center"/>
    </xf>
    <xf numFmtId="38" fontId="29" fillId="0" borderId="1" xfId="3" applyFont="1" applyFill="1" applyBorder="1"/>
    <xf numFmtId="10" fontId="29" fillId="0" borderId="1" xfId="1" applyNumberFormat="1" applyFont="1" applyFill="1" applyBorder="1" applyAlignment="1"/>
    <xf numFmtId="178" fontId="29" fillId="0" borderId="1" xfId="3" applyNumberFormat="1" applyFont="1" applyFill="1" applyBorder="1"/>
    <xf numFmtId="0" fontId="0" fillId="0" borderId="67" xfId="0" applyBorder="1" applyAlignment="1">
      <alignment horizontal="center" wrapText="1"/>
    </xf>
    <xf numFmtId="38" fontId="45" fillId="10" borderId="28" xfId="3" applyFont="1" applyFill="1" applyBorder="1" applyAlignment="1">
      <alignment horizontal="center"/>
    </xf>
    <xf numFmtId="10" fontId="46" fillId="7" borderId="28" xfId="0" applyNumberFormat="1" applyFont="1" applyFill="1" applyBorder="1" applyAlignment="1">
      <alignment horizontal="right"/>
    </xf>
    <xf numFmtId="10" fontId="46" fillId="7" borderId="28" xfId="390" applyNumberFormat="1" applyFont="1" applyFill="1" applyBorder="1" applyAlignment="1">
      <alignment horizontal="right"/>
    </xf>
    <xf numFmtId="38" fontId="46" fillId="7" borderId="28" xfId="3" applyFont="1" applyFill="1" applyBorder="1" applyAlignment="1">
      <alignment horizontal="right"/>
    </xf>
    <xf numFmtId="0" fontId="0" fillId="0" borderId="0" xfId="0" applyBorder="1" applyAlignment="1">
      <alignment wrapText="1"/>
    </xf>
    <xf numFmtId="38" fontId="29" fillId="0" borderId="0" xfId="3" applyFont="1" applyFill="1" applyBorder="1"/>
    <xf numFmtId="178" fontId="29" fillId="0" borderId="0" xfId="3" applyNumberFormat="1" applyFont="1" applyFill="1" applyBorder="1"/>
    <xf numFmtId="1" fontId="0" fillId="0" borderId="0" xfId="0" applyNumberFormat="1" applyBorder="1" applyAlignment="1"/>
    <xf numFmtId="10" fontId="29" fillId="0" borderId="0" xfId="1" applyNumberFormat="1" applyFont="1" applyFill="1" applyBorder="1" applyAlignment="1"/>
    <xf numFmtId="0" fontId="0" fillId="0" borderId="1" xfId="0" applyBorder="1" applyAlignment="1">
      <alignment horizontal="center"/>
    </xf>
    <xf numFmtId="0" fontId="4" fillId="5" borderId="1" xfId="0" applyNumberFormat="1" applyFont="1" applyFill="1" applyBorder="1" applyAlignment="1">
      <alignment horizontal="center" vertical="center" textRotation="255" wrapText="1"/>
    </xf>
    <xf numFmtId="0" fontId="30" fillId="22" borderId="1" xfId="0" applyNumberFormat="1" applyFont="1" applyFill="1" applyBorder="1" applyAlignment="1">
      <alignment horizontal="right"/>
    </xf>
    <xf numFmtId="0" fontId="5" fillId="6" borderId="1" xfId="0" applyFont="1" applyFill="1" applyBorder="1" applyAlignment="1">
      <alignment horizontal="center" vertical="center"/>
    </xf>
    <xf numFmtId="0" fontId="5" fillId="25" borderId="1" xfId="0" applyFont="1" applyFill="1" applyBorder="1" applyAlignment="1">
      <alignment horizontal="center" vertical="center"/>
    </xf>
    <xf numFmtId="0" fontId="5" fillId="25" borderId="16" xfId="0" applyFont="1" applyFill="1" applyBorder="1" applyAlignment="1">
      <alignment horizontal="right" vertical="center"/>
    </xf>
    <xf numFmtId="49" fontId="5" fillId="25" borderId="28" xfId="0" applyNumberFormat="1" applyFont="1" applyFill="1" applyBorder="1" applyAlignment="1">
      <alignment horizontal="center" vertical="center"/>
    </xf>
    <xf numFmtId="0" fontId="0" fillId="25" borderId="1" xfId="0" applyFill="1" applyBorder="1" applyAlignment="1">
      <alignment vertical="center"/>
    </xf>
    <xf numFmtId="0" fontId="0" fillId="25" borderId="1" xfId="0" applyFill="1" applyBorder="1" applyAlignment="1">
      <alignment horizontal="center" vertical="center" wrapText="1"/>
    </xf>
    <xf numFmtId="0" fontId="5" fillId="25" borderId="1" xfId="0" applyFont="1" applyFill="1" applyBorder="1" applyAlignment="1">
      <alignment horizontal="left" vertical="center"/>
    </xf>
    <xf numFmtId="0" fontId="19" fillId="5" borderId="1" xfId="0" applyNumberFormat="1" applyFont="1" applyFill="1" applyBorder="1" applyAlignment="1">
      <alignment horizontal="center" vertical="center" textRotation="255" wrapText="1"/>
    </xf>
    <xf numFmtId="0" fontId="0" fillId="0" borderId="1" xfId="0" applyNumberFormat="1" applyFill="1" applyBorder="1" applyAlignment="1" applyProtection="1">
      <alignment horizontal="right" vertical="center"/>
      <protection locked="0"/>
    </xf>
    <xf numFmtId="0" fontId="0" fillId="25" borderId="16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28" xfId="0" applyFill="1" applyBorder="1" applyAlignment="1">
      <alignment horizontal="center" vertical="center"/>
    </xf>
    <xf numFmtId="14" fontId="36" fillId="0" borderId="0" xfId="0" applyNumberFormat="1" applyFont="1" applyFill="1" applyAlignment="1">
      <alignment horizontal="left" shrinkToFit="1"/>
    </xf>
    <xf numFmtId="0" fontId="33" fillId="0" borderId="0" xfId="0" applyFont="1" applyAlignment="1">
      <alignment horizontal="center"/>
    </xf>
    <xf numFmtId="0" fontId="0" fillId="25" borderId="1" xfId="0" applyFill="1" applyBorder="1" applyAlignment="1">
      <alignment horizontal="center" vertical="center"/>
    </xf>
    <xf numFmtId="0" fontId="0" fillId="25" borderId="56" xfId="0" applyFill="1" applyBorder="1" applyAlignment="1">
      <alignment horizontal="center" vertical="center"/>
    </xf>
    <xf numFmtId="0" fontId="0" fillId="25" borderId="24" xfId="0" applyFill="1" applyBorder="1" applyAlignment="1">
      <alignment horizontal="center" vertical="center"/>
    </xf>
    <xf numFmtId="0" fontId="0" fillId="25" borderId="32" xfId="0" applyFill="1" applyBorder="1" applyAlignment="1">
      <alignment horizontal="center" vertical="center"/>
    </xf>
    <xf numFmtId="0" fontId="0" fillId="25" borderId="25" xfId="0" applyFill="1" applyBorder="1" applyAlignment="1">
      <alignment horizontal="center" vertical="center"/>
    </xf>
    <xf numFmtId="0" fontId="0" fillId="6" borderId="1" xfId="0" applyFill="1" applyBorder="1" applyAlignment="1">
      <alignment horizontal="center"/>
    </xf>
    <xf numFmtId="14" fontId="4" fillId="2" borderId="1" xfId="0" applyNumberFormat="1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horizontal="center" vertical="center"/>
    </xf>
    <xf numFmtId="0" fontId="4" fillId="2" borderId="9" xfId="0" applyNumberFormat="1" applyFont="1" applyFill="1" applyBorder="1" applyAlignment="1">
      <alignment horizontal="center" vertical="center"/>
    </xf>
    <xf numFmtId="0" fontId="0" fillId="6" borderId="16" xfId="0" applyFill="1" applyBorder="1" applyAlignment="1">
      <alignment horizontal="center" vertical="center"/>
    </xf>
    <xf numFmtId="0" fontId="0" fillId="6" borderId="38" xfId="0" applyFill="1" applyBorder="1" applyAlignment="1">
      <alignment horizontal="center" vertical="center"/>
    </xf>
    <xf numFmtId="0" fontId="0" fillId="6" borderId="28" xfId="0" applyFill="1" applyBorder="1" applyAlignment="1">
      <alignment horizontal="center" vertical="center"/>
    </xf>
    <xf numFmtId="0" fontId="4" fillId="30" borderId="16" xfId="0" applyNumberFormat="1" applyFont="1" applyFill="1" applyBorder="1" applyAlignment="1">
      <alignment horizontal="center" vertical="center"/>
    </xf>
    <xf numFmtId="0" fontId="4" fillId="30" borderId="38" xfId="0" applyNumberFormat="1" applyFont="1" applyFill="1" applyBorder="1" applyAlignment="1">
      <alignment horizontal="center" vertical="center"/>
    </xf>
    <xf numFmtId="0" fontId="4" fillId="30" borderId="28" xfId="0" applyNumberFormat="1" applyFont="1" applyFill="1" applyBorder="1" applyAlignment="1">
      <alignment horizontal="center" vertical="center"/>
    </xf>
    <xf numFmtId="0" fontId="5" fillId="25" borderId="16" xfId="0" applyFont="1" applyFill="1" applyBorder="1" applyAlignment="1">
      <alignment horizontal="center" vertical="center"/>
    </xf>
    <xf numFmtId="0" fontId="5" fillId="25" borderId="28" xfId="0" applyFont="1" applyFill="1" applyBorder="1" applyAlignment="1">
      <alignment horizontal="center" vertical="center"/>
    </xf>
    <xf numFmtId="0" fontId="49" fillId="25" borderId="23" xfId="0" applyFont="1" applyFill="1" applyBorder="1" applyAlignment="1">
      <alignment horizontal="center" vertical="center" textRotation="255" wrapText="1"/>
    </xf>
    <xf numFmtId="0" fontId="49" fillId="25" borderId="9" xfId="0" applyFont="1" applyFill="1" applyBorder="1" applyAlignment="1">
      <alignment horizontal="center" vertical="center" textRotation="255" wrapText="1"/>
    </xf>
    <xf numFmtId="0" fontId="0" fillId="25" borderId="23" xfId="0" applyFill="1" applyBorder="1" applyAlignment="1">
      <alignment horizontal="center" vertical="center" textRotation="255"/>
    </xf>
    <xf numFmtId="0" fontId="0" fillId="25" borderId="9" xfId="0" applyFill="1" applyBorder="1" applyAlignment="1">
      <alignment horizontal="center" vertical="center" textRotation="255"/>
    </xf>
    <xf numFmtId="0" fontId="0" fillId="22" borderId="23" xfId="0" applyFill="1" applyBorder="1" applyAlignment="1">
      <alignment horizontal="center" textRotation="255"/>
    </xf>
    <xf numFmtId="0" fontId="0" fillId="22" borderId="9" xfId="0" applyFill="1" applyBorder="1" applyAlignment="1">
      <alignment horizontal="center" textRotation="255"/>
    </xf>
    <xf numFmtId="14" fontId="44" fillId="0" borderId="0" xfId="0" applyNumberFormat="1" applyFont="1" applyFill="1" applyAlignment="1">
      <alignment horizontal="center" shrinkToFit="1"/>
    </xf>
    <xf numFmtId="14" fontId="44" fillId="0" borderId="27" xfId="0" applyNumberFormat="1" applyFont="1" applyFill="1" applyBorder="1" applyAlignment="1">
      <alignment horizontal="center" shrinkToFit="1"/>
    </xf>
    <xf numFmtId="14" fontId="36" fillId="0" borderId="0" xfId="0" applyNumberFormat="1" applyFont="1" applyFill="1" applyAlignment="1">
      <alignment horizontal="center" shrinkToFit="1"/>
    </xf>
    <xf numFmtId="14" fontId="36" fillId="0" borderId="27" xfId="0" applyNumberFormat="1" applyFont="1" applyFill="1" applyBorder="1" applyAlignment="1">
      <alignment horizontal="center" shrinkToFit="1"/>
    </xf>
    <xf numFmtId="14" fontId="4" fillId="2" borderId="1" xfId="0" applyNumberFormat="1" applyFont="1" applyFill="1" applyBorder="1" applyAlignment="1">
      <alignment horizontal="center"/>
    </xf>
    <xf numFmtId="0" fontId="0" fillId="22" borderId="16" xfId="0" applyFill="1" applyBorder="1" applyAlignment="1">
      <alignment horizontal="center"/>
    </xf>
    <xf numFmtId="0" fontId="0" fillId="22" borderId="38" xfId="0" applyFill="1" applyBorder="1" applyAlignment="1">
      <alignment horizontal="center"/>
    </xf>
    <xf numFmtId="0" fontId="0" fillId="22" borderId="28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6" borderId="38" xfId="0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38" fontId="42" fillId="0" borderId="0" xfId="0" applyNumberFormat="1" applyFont="1" applyFill="1" applyBorder="1" applyAlignment="1">
      <alignment horizontal="center"/>
    </xf>
    <xf numFmtId="0" fontId="42" fillId="0" borderId="0" xfId="0" applyNumberFormat="1" applyFont="1" applyFill="1" applyBorder="1" applyAlignment="1">
      <alignment horizontal="center"/>
    </xf>
    <xf numFmtId="0" fontId="5" fillId="0" borderId="23" xfId="0" applyFont="1" applyFill="1" applyBorder="1" applyAlignment="1">
      <alignment horizontal="center" wrapText="1"/>
    </xf>
    <xf numFmtId="0" fontId="5" fillId="0" borderId="9" xfId="0" applyFont="1" applyFill="1" applyBorder="1" applyAlignment="1">
      <alignment horizontal="center"/>
    </xf>
    <xf numFmtId="38" fontId="5" fillId="7" borderId="1" xfId="2" applyFont="1" applyFill="1" applyBorder="1" applyAlignment="1">
      <alignment horizontal="center"/>
    </xf>
    <xf numFmtId="0" fontId="14" fillId="22" borderId="28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wrapText="1"/>
    </xf>
    <xf numFmtId="0" fontId="5" fillId="0" borderId="27" xfId="0" applyFont="1" applyFill="1" applyBorder="1" applyAlignment="1">
      <alignment horizontal="left" wrapText="1"/>
    </xf>
    <xf numFmtId="0" fontId="19" fillId="8" borderId="23" xfId="0" applyFont="1" applyFill="1" applyBorder="1" applyAlignment="1">
      <alignment horizontal="center" vertical="top" wrapText="1"/>
    </xf>
    <xf numFmtId="0" fontId="19" fillId="8" borderId="9" xfId="0" applyFont="1" applyFill="1" applyBorder="1" applyAlignment="1">
      <alignment horizontal="center" vertical="top" wrapText="1"/>
    </xf>
    <xf numFmtId="0" fontId="4" fillId="0" borderId="0" xfId="0" applyFont="1" applyFill="1" applyAlignment="1">
      <alignment horizontal="left" wrapText="1"/>
    </xf>
    <xf numFmtId="0" fontId="4" fillId="0" borderId="27" xfId="0" applyFont="1" applyFill="1" applyBorder="1" applyAlignment="1">
      <alignment horizontal="left" wrapText="1"/>
    </xf>
    <xf numFmtId="0" fontId="5" fillId="0" borderId="1" xfId="0" applyFont="1" applyFill="1" applyBorder="1" applyAlignment="1">
      <alignment horizontal="center" shrinkToFit="1"/>
    </xf>
    <xf numFmtId="0" fontId="4" fillId="8" borderId="23" xfId="0" applyFont="1" applyFill="1" applyBorder="1" applyAlignment="1">
      <alignment horizontal="center" vertical="center" wrapText="1"/>
    </xf>
    <xf numFmtId="0" fontId="4" fillId="8" borderId="9" xfId="0" applyFont="1" applyFill="1" applyBorder="1" applyAlignment="1">
      <alignment horizontal="center" vertical="center" wrapText="1"/>
    </xf>
    <xf numFmtId="0" fontId="19" fillId="8" borderId="57" xfId="0" applyFont="1" applyFill="1" applyBorder="1" applyAlignment="1">
      <alignment horizontal="center" vertical="top" wrapText="1"/>
    </xf>
    <xf numFmtId="0" fontId="19" fillId="8" borderId="58" xfId="0" applyFont="1" applyFill="1" applyBorder="1" applyAlignment="1">
      <alignment horizontal="center" vertical="top" wrapText="1"/>
    </xf>
    <xf numFmtId="0" fontId="5" fillId="8" borderId="1" xfId="0" applyFont="1" applyFill="1" applyBorder="1" applyAlignment="1">
      <alignment horizontal="center"/>
    </xf>
    <xf numFmtId="0" fontId="19" fillId="8" borderId="23" xfId="0" applyFont="1" applyFill="1" applyBorder="1" applyAlignment="1">
      <alignment horizontal="center" vertical="center" wrapText="1"/>
    </xf>
    <xf numFmtId="0" fontId="19" fillId="8" borderId="9" xfId="0" applyFont="1" applyFill="1" applyBorder="1" applyAlignment="1">
      <alignment horizontal="center" vertical="center" wrapText="1"/>
    </xf>
    <xf numFmtId="0" fontId="19" fillId="8" borderId="23" xfId="0" applyFont="1" applyFill="1" applyBorder="1" applyAlignment="1">
      <alignment horizontal="center" wrapText="1"/>
    </xf>
    <xf numFmtId="0" fontId="19" fillId="8" borderId="9" xfId="0" applyFont="1" applyFill="1" applyBorder="1" applyAlignment="1">
      <alignment horizontal="center" wrapText="1"/>
    </xf>
    <xf numFmtId="0" fontId="19" fillId="22" borderId="16" xfId="0" applyFont="1" applyFill="1" applyBorder="1" applyAlignment="1">
      <alignment horizontal="center" wrapText="1"/>
    </xf>
    <xf numFmtId="0" fontId="19" fillId="22" borderId="16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 vertical="center"/>
    </xf>
    <xf numFmtId="0" fontId="5" fillId="8" borderId="56" xfId="0" applyFont="1" applyFill="1" applyBorder="1" applyAlignment="1">
      <alignment horizontal="center"/>
    </xf>
    <xf numFmtId="0" fontId="5" fillId="8" borderId="24" xfId="0" applyFont="1" applyFill="1" applyBorder="1" applyAlignment="1">
      <alignment horizontal="center"/>
    </xf>
    <xf numFmtId="0" fontId="5" fillId="8" borderId="32" xfId="0" applyFont="1" applyFill="1" applyBorder="1" applyAlignment="1">
      <alignment horizontal="center"/>
    </xf>
    <xf numFmtId="0" fontId="5" fillId="8" borderId="25" xfId="0" applyFont="1" applyFill="1" applyBorder="1" applyAlignment="1">
      <alignment horizontal="center"/>
    </xf>
    <xf numFmtId="178" fontId="43" fillId="0" borderId="0" xfId="0" applyNumberFormat="1" applyFont="1" applyFill="1" applyAlignment="1">
      <alignment horizontal="center"/>
    </xf>
    <xf numFmtId="178" fontId="9" fillId="0" borderId="0" xfId="0" applyNumberFormat="1" applyFont="1" applyFill="1" applyAlignment="1">
      <alignment horizontal="center"/>
    </xf>
    <xf numFmtId="0" fontId="5" fillId="0" borderId="59" xfId="0" applyFont="1" applyFill="1" applyBorder="1" applyAlignment="1">
      <alignment horizontal="center"/>
    </xf>
    <xf numFmtId="0" fontId="5" fillId="0" borderId="60" xfId="0" applyFont="1" applyFill="1" applyBorder="1" applyAlignment="1">
      <alignment horizontal="center"/>
    </xf>
    <xf numFmtId="0" fontId="0" fillId="6" borderId="1" xfId="0" applyFont="1" applyFill="1" applyBorder="1" applyAlignment="1">
      <alignment horizontal="center"/>
    </xf>
    <xf numFmtId="179" fontId="5" fillId="7" borderId="1" xfId="0" applyNumberFormat="1" applyFont="1" applyFill="1" applyBorder="1" applyAlignment="1">
      <alignment horizontal="center"/>
    </xf>
    <xf numFmtId="178" fontId="42" fillId="0" borderId="0" xfId="0" applyNumberFormat="1" applyFont="1" applyFill="1" applyAlignment="1" applyProtection="1">
      <alignment horizontal="right"/>
      <protection locked="0"/>
    </xf>
    <xf numFmtId="0" fontId="5" fillId="0" borderId="61" xfId="0" applyFont="1" applyFill="1" applyBorder="1" applyAlignment="1">
      <alignment horizontal="center"/>
    </xf>
    <xf numFmtId="0" fontId="5" fillId="0" borderId="62" xfId="0" applyFont="1" applyFill="1" applyBorder="1" applyAlignment="1">
      <alignment horizontal="center"/>
    </xf>
    <xf numFmtId="10" fontId="26" fillId="0" borderId="39" xfId="0" applyNumberFormat="1" applyFont="1" applyFill="1" applyBorder="1" applyAlignment="1">
      <alignment horizontal="center" vertical="center"/>
    </xf>
    <xf numFmtId="10" fontId="26" fillId="0" borderId="63" xfId="0" applyNumberFormat="1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vertical="center"/>
    </xf>
    <xf numFmtId="178" fontId="5" fillId="0" borderId="9" xfId="0" applyNumberFormat="1" applyFont="1" applyFill="1" applyBorder="1" applyAlignment="1">
      <alignment horizontal="center"/>
    </xf>
    <xf numFmtId="10" fontId="26" fillId="0" borderId="0" xfId="0" applyNumberFormat="1" applyFont="1" applyFill="1" applyBorder="1" applyAlignment="1">
      <alignment horizontal="center" vertical="center"/>
    </xf>
    <xf numFmtId="10" fontId="26" fillId="0" borderId="44" xfId="0" applyNumberFormat="1" applyFont="1" applyFill="1" applyBorder="1" applyAlignment="1">
      <alignment horizontal="center" vertical="center"/>
    </xf>
    <xf numFmtId="178" fontId="5" fillId="0" borderId="1" xfId="0" applyNumberFormat="1" applyFont="1" applyFill="1" applyBorder="1" applyAlignment="1">
      <alignment horizontal="center"/>
    </xf>
    <xf numFmtId="10" fontId="26" fillId="31" borderId="0" xfId="0" applyNumberFormat="1" applyFont="1" applyFill="1" applyBorder="1" applyAlignment="1">
      <alignment horizontal="center" vertical="center"/>
    </xf>
    <xf numFmtId="10" fontId="26" fillId="31" borderId="44" xfId="0" applyNumberFormat="1" applyFont="1" applyFill="1" applyBorder="1" applyAlignment="1">
      <alignment horizontal="center" vertical="center"/>
    </xf>
    <xf numFmtId="182" fontId="29" fillId="0" borderId="23" xfId="2" applyNumberFormat="1" applyFont="1" applyBorder="1" applyAlignment="1">
      <alignment horizontal="center"/>
    </xf>
    <xf numFmtId="182" fontId="29" fillId="0" borderId="10" xfId="2" applyNumberFormat="1" applyFont="1" applyBorder="1" applyAlignment="1">
      <alignment horizontal="center"/>
    </xf>
    <xf numFmtId="0" fontId="5" fillId="21" borderId="8" xfId="0" applyFont="1" applyFill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74" xfId="0" applyFill="1" applyBorder="1" applyAlignment="1">
      <alignment horizontal="center" vertical="center" textRotation="255"/>
    </xf>
    <xf numFmtId="0" fontId="0" fillId="0" borderId="75" xfId="0" applyFill="1" applyBorder="1" applyAlignment="1">
      <alignment horizontal="center" vertical="center" textRotation="255"/>
    </xf>
    <xf numFmtId="0" fontId="0" fillId="0" borderId="76" xfId="0" applyFill="1" applyBorder="1" applyAlignment="1">
      <alignment horizontal="center" vertical="center" textRotation="255"/>
    </xf>
    <xf numFmtId="0" fontId="0" fillId="28" borderId="70" xfId="0" applyFill="1" applyBorder="1" applyAlignment="1">
      <alignment horizontal="center"/>
    </xf>
    <xf numFmtId="0" fontId="0" fillId="28" borderId="25" xfId="0" applyFill="1" applyBorder="1" applyAlignment="1">
      <alignment horizontal="center"/>
    </xf>
    <xf numFmtId="0" fontId="0" fillId="28" borderId="72" xfId="0" applyFill="1" applyBorder="1" applyAlignment="1">
      <alignment horizontal="center"/>
    </xf>
    <xf numFmtId="0" fontId="0" fillId="28" borderId="28" xfId="0" applyFill="1" applyBorder="1" applyAlignment="1">
      <alignment horizontal="center"/>
    </xf>
    <xf numFmtId="0" fontId="0" fillId="0" borderId="68" xfId="0" applyFill="1" applyBorder="1" applyAlignment="1">
      <alignment horizontal="center"/>
    </xf>
    <xf numFmtId="0" fontId="0" fillId="0" borderId="45" xfId="0" applyFill="1" applyBorder="1" applyAlignment="1">
      <alignment horizontal="center"/>
    </xf>
    <xf numFmtId="0" fontId="17" fillId="0" borderId="0" xfId="0" applyFont="1" applyAlignment="1">
      <alignment horizontal="center"/>
    </xf>
    <xf numFmtId="0" fontId="0" fillId="28" borderId="61" xfId="0" applyFill="1" applyBorder="1" applyAlignment="1">
      <alignment horizontal="center"/>
    </xf>
    <xf numFmtId="0" fontId="0" fillId="28" borderId="51" xfId="0" applyFill="1" applyBorder="1" applyAlignment="1">
      <alignment horizontal="center"/>
    </xf>
    <xf numFmtId="0" fontId="45" fillId="5" borderId="1" xfId="0" applyFont="1" applyFill="1" applyBorder="1" applyAlignment="1">
      <alignment horizontal="center" vertical="center" shrinkToFit="1"/>
    </xf>
    <xf numFmtId="0" fontId="5" fillId="21" borderId="1" xfId="0" applyFont="1" applyFill="1" applyBorder="1" applyAlignment="1">
      <alignment horizontal="center" vertical="center" shrinkToFit="1"/>
    </xf>
    <xf numFmtId="0" fontId="0" fillId="36" borderId="1" xfId="0" applyFill="1" applyBorder="1" applyAlignment="1">
      <alignment horizontal="center" vertical="center"/>
    </xf>
    <xf numFmtId="14" fontId="17" fillId="0" borderId="0" xfId="0" applyNumberFormat="1" applyFont="1" applyAlignment="1">
      <alignment horizontal="center"/>
    </xf>
    <xf numFmtId="0" fontId="4" fillId="5" borderId="23" xfId="0" applyNumberFormat="1" applyFont="1" applyFill="1" applyBorder="1" applyAlignment="1">
      <alignment horizontal="center" vertical="center" wrapText="1"/>
    </xf>
    <xf numFmtId="0" fontId="4" fillId="5" borderId="9" xfId="0" applyNumberFormat="1" applyFont="1" applyFill="1" applyBorder="1" applyAlignment="1">
      <alignment horizontal="center" vertical="center" wrapText="1"/>
    </xf>
    <xf numFmtId="0" fontId="5" fillId="20" borderId="23" xfId="0" applyFont="1" applyFill="1" applyBorder="1" applyAlignment="1">
      <alignment horizontal="center" vertical="center" shrinkToFit="1"/>
    </xf>
    <xf numFmtId="0" fontId="5" fillId="20" borderId="9" xfId="0" applyFont="1" applyFill="1" applyBorder="1" applyAlignment="1">
      <alignment horizontal="center" vertical="center" shrinkToFit="1"/>
    </xf>
    <xf numFmtId="38" fontId="4" fillId="5" borderId="1" xfId="3" applyFont="1" applyFill="1" applyBorder="1" applyAlignment="1">
      <alignment horizontal="center" vertical="center" wrapText="1"/>
    </xf>
    <xf numFmtId="0" fontId="0" fillId="7" borderId="32" xfId="0" applyFill="1" applyBorder="1" applyAlignment="1">
      <alignment horizontal="center"/>
    </xf>
    <xf numFmtId="0" fontId="0" fillId="7" borderId="25" xfId="0" applyFill="1" applyBorder="1" applyAlignment="1">
      <alignment horizontal="center"/>
    </xf>
    <xf numFmtId="38" fontId="34" fillId="0" borderId="0" xfId="3" applyFont="1" applyAlignment="1">
      <alignment horizontal="center"/>
    </xf>
    <xf numFmtId="0" fontId="0" fillId="10" borderId="1" xfId="0" applyFill="1" applyBorder="1" applyAlignment="1">
      <alignment horizontal="center"/>
    </xf>
    <xf numFmtId="0" fontId="8" fillId="17" borderId="64" xfId="0" applyFont="1" applyFill="1" applyBorder="1" applyAlignment="1">
      <alignment horizontal="center"/>
    </xf>
    <xf numFmtId="0" fontId="8" fillId="17" borderId="65" xfId="0" applyFont="1" applyFill="1" applyBorder="1" applyAlignment="1">
      <alignment horizontal="center"/>
    </xf>
    <xf numFmtId="0" fontId="14" fillId="9" borderId="23" xfId="6" applyFont="1" applyFill="1" applyBorder="1" applyAlignment="1">
      <alignment horizontal="center" vertical="center" wrapText="1"/>
    </xf>
    <xf numFmtId="0" fontId="14" fillId="9" borderId="9" xfId="6" applyFont="1" applyFill="1" applyBorder="1" applyAlignment="1">
      <alignment horizontal="center" vertical="center" wrapText="1"/>
    </xf>
    <xf numFmtId="180" fontId="13" fillId="0" borderId="16" xfId="7" applyNumberFormat="1" applyFont="1" applyFill="1" applyBorder="1" applyAlignment="1">
      <alignment horizontal="right"/>
    </xf>
    <xf numFmtId="180" fontId="13" fillId="0" borderId="28" xfId="7" applyNumberFormat="1" applyFont="1" applyFill="1" applyBorder="1" applyAlignment="1">
      <alignment horizontal="right"/>
    </xf>
    <xf numFmtId="49" fontId="13" fillId="0" borderId="23" xfId="7" applyNumberFormat="1" applyFont="1" applyBorder="1" applyAlignment="1">
      <alignment horizontal="center" vertical="center" shrinkToFit="1"/>
    </xf>
    <xf numFmtId="49" fontId="13" fillId="0" borderId="9" xfId="7" applyNumberFormat="1" applyFont="1" applyBorder="1" applyAlignment="1">
      <alignment horizontal="center" vertical="center" shrinkToFit="1"/>
    </xf>
    <xf numFmtId="179" fontId="14" fillId="9" borderId="23" xfId="6" applyNumberFormat="1" applyFont="1" applyFill="1" applyBorder="1" applyAlignment="1">
      <alignment horizontal="center" vertical="center" wrapText="1" shrinkToFit="1"/>
    </xf>
    <xf numFmtId="0" fontId="0" fillId="0" borderId="9" xfId="0" applyBorder="1" applyAlignment="1"/>
    <xf numFmtId="0" fontId="13" fillId="0" borderId="23" xfId="6" applyFont="1" applyBorder="1" applyAlignment="1">
      <alignment horizontal="center" vertical="center" wrapText="1" shrinkToFit="1"/>
    </xf>
    <xf numFmtId="0" fontId="13" fillId="0" borderId="9" xfId="6" applyFont="1" applyBorder="1" applyAlignment="1">
      <alignment horizontal="center" vertical="center" wrapText="1" shrinkToFit="1"/>
    </xf>
    <xf numFmtId="0" fontId="13" fillId="0" borderId="23" xfId="6" applyFont="1" applyBorder="1" applyAlignment="1">
      <alignment horizontal="center" vertical="center" wrapText="1"/>
    </xf>
    <xf numFmtId="0" fontId="13" fillId="0" borderId="9" xfId="6" applyFont="1" applyBorder="1" applyAlignment="1">
      <alignment horizontal="center" vertical="center" wrapText="1"/>
    </xf>
    <xf numFmtId="0" fontId="13" fillId="0" borderId="31" xfId="6" applyFont="1" applyBorder="1" applyAlignment="1">
      <alignment horizontal="left" vertical="center" wrapText="1"/>
    </xf>
    <xf numFmtId="0" fontId="13" fillId="0" borderId="0" xfId="6" applyFont="1" applyBorder="1" applyAlignment="1">
      <alignment horizontal="left" vertical="center" wrapText="1"/>
    </xf>
    <xf numFmtId="0" fontId="13" fillId="0" borderId="1" xfId="6" applyFont="1" applyBorder="1" applyAlignment="1">
      <alignment horizontal="center"/>
    </xf>
    <xf numFmtId="176" fontId="13" fillId="0" borderId="23" xfId="6" applyNumberFormat="1" applyFont="1" applyBorder="1" applyAlignment="1">
      <alignment horizontal="center" vertical="center" wrapText="1" shrinkToFit="1"/>
    </xf>
    <xf numFmtId="176" fontId="13" fillId="0" borderId="9" xfId="6" applyNumberFormat="1" applyFont="1" applyBorder="1" applyAlignment="1">
      <alignment horizontal="center" vertical="center" wrapText="1" shrinkToFit="1"/>
    </xf>
    <xf numFmtId="0" fontId="13" fillId="0" borderId="0" xfId="6" applyFont="1" applyAlignment="1">
      <alignment horizontal="left" vertical="center" wrapText="1"/>
    </xf>
    <xf numFmtId="0" fontId="13" fillId="0" borderId="31" xfId="5" applyFont="1" applyBorder="1" applyAlignment="1">
      <alignment horizontal="left" wrapText="1"/>
    </xf>
    <xf numFmtId="0" fontId="13" fillId="0" borderId="0" xfId="5" applyFont="1" applyBorder="1" applyAlignment="1">
      <alignment horizontal="left" wrapText="1"/>
    </xf>
    <xf numFmtId="0" fontId="8" fillId="17" borderId="66" xfId="0" applyFont="1" applyFill="1" applyBorder="1" applyAlignment="1">
      <alignment horizontal="center"/>
    </xf>
  </cellXfs>
  <cellStyles count="391">
    <cellStyle name="パーセント" xfId="1" builtinId="5"/>
    <cellStyle name="パーセント 2" xfId="33" xr:uid="{A4C5E38D-1152-4530-9059-4E873545D196}"/>
    <cellStyle name="パーセント 2 2" xfId="390" xr:uid="{C9892574-6496-4C9B-8203-2FF94E42AAC3}"/>
    <cellStyle name="パーセント 3" xfId="212" xr:uid="{138CC84B-CFC5-4BFB-B588-D6556631465A}"/>
    <cellStyle name="桁区切り" xfId="2" builtinId="6"/>
    <cellStyle name="桁区切り 2" xfId="3" xr:uid="{00000000-0005-0000-0000-000002000000}"/>
    <cellStyle name="桁区切り 2 10" xfId="84" xr:uid="{4FFC4D9F-15BE-4BEE-BE61-5F1929A44F01}"/>
    <cellStyle name="桁区切り 2 10 2" xfId="160" xr:uid="{B728EF36-E982-4524-8CAE-58C06BB813F2}"/>
    <cellStyle name="桁区切り 2 10 2 2" xfId="340" xr:uid="{20EB2F35-E331-46D7-8FD4-DF54052F837F}"/>
    <cellStyle name="桁区切り 2 10 3" xfId="264" xr:uid="{AAA9ED40-A2AD-44B0-AA19-4973EBB90C71}"/>
    <cellStyle name="桁区切り 2 11" xfId="89" xr:uid="{E1DB4B62-776D-408E-9577-BF68FDE1D2D6}"/>
    <cellStyle name="桁区切り 2 11 2" xfId="165" xr:uid="{CAD78C7C-913C-48AB-AE9F-4C9BDCD12EA7}"/>
    <cellStyle name="桁区切り 2 11 2 2" xfId="345" xr:uid="{9A04EB45-5B7D-4238-BDA0-0E7CB1F30A01}"/>
    <cellStyle name="桁区切り 2 11 3" xfId="269" xr:uid="{EBBE601F-7292-432E-B46B-F408A13C0FF8}"/>
    <cellStyle name="桁区切り 2 12" xfId="100" xr:uid="{9DAFFC24-5B9C-4FAA-80D1-7A5CC1DCC6FC}"/>
    <cellStyle name="桁区切り 2 12 2" xfId="177" xr:uid="{0182B4E8-5C99-408F-8A6D-766E9A1FE17F}"/>
    <cellStyle name="桁区切り 2 12 2 2" xfId="357" xr:uid="{701CC549-D5AF-4897-BC32-4F09657ABA35}"/>
    <cellStyle name="桁区切り 2 12 3" xfId="280" xr:uid="{B7476E04-E2A3-46A6-BE11-4AFF6B3B145A}"/>
    <cellStyle name="桁区切り 2 13" xfId="104" xr:uid="{360259D1-DEA3-41FE-9C1D-550635C40417}"/>
    <cellStyle name="桁区切り 2 13 2" xfId="181" xr:uid="{46A1CD3C-7EF4-4DB7-9D93-B1BF1CA7C0B6}"/>
    <cellStyle name="桁区切り 2 13 2 2" xfId="361" xr:uid="{BA760ED5-2706-4AD9-B151-00827B5CA7D2}"/>
    <cellStyle name="桁区切り 2 13 3" xfId="284" xr:uid="{2AF0CAF6-4DAD-4343-A2ED-DCDF91F29064}"/>
    <cellStyle name="桁区切り 2 14" xfId="110" xr:uid="{6EC4FB54-D0FB-4D04-84FF-D37B95578A2A}"/>
    <cellStyle name="桁区切り 2 14 2" xfId="290" xr:uid="{B7188F43-98BA-46F4-AB51-59992AD58C2C}"/>
    <cellStyle name="桁区切り 2 15" xfId="205" xr:uid="{25BED3FA-97A9-415C-A28D-85BBC3D617AF}"/>
    <cellStyle name="桁区切り 2 15 2" xfId="384" xr:uid="{4CC8E178-606F-4949-AD6F-0CBD30700A58}"/>
    <cellStyle name="桁区切り 2 16" xfId="214" xr:uid="{23A839C2-8C83-48EE-A58A-B4D83617F6CC}"/>
    <cellStyle name="桁区切り 2 2" xfId="43" xr:uid="{07439844-D36D-4473-8769-3A8CB4977E8C}"/>
    <cellStyle name="桁区切り 2 2 2" xfId="105" xr:uid="{D7F516B2-0A7D-475F-AFA5-A98F4968AD24}"/>
    <cellStyle name="桁区切り 2 2 2 2" xfId="182" xr:uid="{FBB3221D-F986-4E44-B5E7-55921D6E83B9}"/>
    <cellStyle name="桁区切り 2 2 2 2 2" xfId="362" xr:uid="{4FD53C2D-F34B-4DB0-8374-A668ED13D588}"/>
    <cellStyle name="桁区切り 2 2 2 3" xfId="285" xr:uid="{E9893928-FC23-4F02-9C69-1AEC18D12405}"/>
    <cellStyle name="桁区切り 2 2 3" xfId="119" xr:uid="{1A9DA8E8-DF4F-4CF5-B542-D92360CB3E78}"/>
    <cellStyle name="桁区切り 2 2 3 2" xfId="299" xr:uid="{37DBFEBD-B000-4067-9FE3-C452DDB5986B}"/>
    <cellStyle name="桁区切り 2 2 4" xfId="223" xr:uid="{683DB961-1345-404E-BC83-5AC87F45C77E}"/>
    <cellStyle name="桁区切り 2 3" xfId="55" xr:uid="{BC9BDED4-173C-4F54-A699-E169282F28B9}"/>
    <cellStyle name="桁区切り 2 3 2" xfId="131" xr:uid="{D48A13C0-6434-4F98-9DE6-5B6C38CDFC04}"/>
    <cellStyle name="桁区切り 2 3 2 2" xfId="311" xr:uid="{EEA5B46B-9E04-41A0-834E-0A90FFDDD408}"/>
    <cellStyle name="桁区切り 2 3 3" xfId="235" xr:uid="{B25FA5B4-F779-48A0-A5CE-96E0450D5F4D}"/>
    <cellStyle name="桁区切り 2 4" xfId="59" xr:uid="{1845B63D-FE10-44EE-A349-7ED5927EF21B}"/>
    <cellStyle name="桁区切り 2 4 2" xfId="135" xr:uid="{A183DD3D-B1AB-4A5E-89B5-BF409D53E676}"/>
    <cellStyle name="桁区切り 2 4 2 2" xfId="315" xr:uid="{2E25BB06-4AFA-4F45-B39E-7D3B09C4B140}"/>
    <cellStyle name="桁区切り 2 4 3" xfId="239" xr:uid="{303B847E-EEF5-49C0-BA33-938463FD1F13}"/>
    <cellStyle name="桁区切り 2 5" xfId="61" xr:uid="{09D66EAE-9C3A-47B8-856E-A579F36E2A54}"/>
    <cellStyle name="桁区切り 2 5 2" xfId="137" xr:uid="{2F175731-30C1-4EFC-B24B-3D05E4EAD610}"/>
    <cellStyle name="桁区切り 2 5 2 2" xfId="317" xr:uid="{F0938052-95C5-407C-B7EF-5D88A7407FCA}"/>
    <cellStyle name="桁区切り 2 5 3" xfId="241" xr:uid="{749E4138-0EF9-4847-80E4-33B2E9F1D75D}"/>
    <cellStyle name="桁区切り 2 6" xfId="70" xr:uid="{2C37EF26-7A58-4FDF-9D2E-E6207B3AC186}"/>
    <cellStyle name="桁区切り 2 6 2" xfId="146" xr:uid="{989682B4-9404-45B7-856F-0561FE72E1E1}"/>
    <cellStyle name="桁区切り 2 6 2 2" xfId="326" xr:uid="{CB7079F4-1AE6-40C4-9BC9-4501A505C6D6}"/>
    <cellStyle name="桁区切り 2 6 3" xfId="250" xr:uid="{0D66D2D6-850F-40EA-B434-23D62C90F14F}"/>
    <cellStyle name="桁区切り 2 7" xfId="72" xr:uid="{63234708-3B31-4A15-BF57-492AE13E9D7B}"/>
    <cellStyle name="桁区切り 2 7 2" xfId="148" xr:uid="{C9018D99-ED71-4EA4-807C-E23E4E9C679B}"/>
    <cellStyle name="桁区切り 2 7 2 2" xfId="328" xr:uid="{DC9E23F0-2EE7-4D4C-B4FE-6730F41499CF}"/>
    <cellStyle name="桁区切り 2 7 3" xfId="252" xr:uid="{BDBAC232-D62B-4D64-B077-9A4C9B72B6CA}"/>
    <cellStyle name="桁区切り 2 8" xfId="76" xr:uid="{EE24A015-454A-4733-B5E4-B50C078F5DCD}"/>
    <cellStyle name="桁区切り 2 8 2" xfId="152" xr:uid="{7DE1D4EB-90CC-4752-B6DB-252B176E82BB}"/>
    <cellStyle name="桁区切り 2 8 2 2" xfId="332" xr:uid="{2DA76AEF-CD2B-4153-A626-C8B7C936961A}"/>
    <cellStyle name="桁区切り 2 8 3" xfId="256" xr:uid="{D1EFCB31-24D8-4DFA-9105-5F05DBCEB9AB}"/>
    <cellStyle name="桁区切り 2 9" xfId="78" xr:uid="{9848C34D-CA31-4A5E-81A2-3BD82047F7E0}"/>
    <cellStyle name="桁区切り 2 9 2" xfId="154" xr:uid="{DA1AAF89-A4DA-45A3-A3CD-32F25491446A}"/>
    <cellStyle name="桁区切り 2 9 2 2" xfId="334" xr:uid="{5C9D49E3-EF03-467B-BCF0-5561F39E37D3}"/>
    <cellStyle name="桁区切り 2 9 3" xfId="258" xr:uid="{250B1E07-88DF-429B-92D2-7DE7E70CAF29}"/>
    <cellStyle name="桁区切り 3" xfId="34" xr:uid="{E38FF9CE-3998-4BCC-A88F-EAB87A6C8588}"/>
    <cellStyle name="桁区切り 3 2" xfId="389" xr:uid="{5CBE8938-927D-44AC-87BF-F47328D52E52}"/>
    <cellStyle name="桁区切り 4" xfId="213" xr:uid="{66428264-29C8-4733-8012-B3173DE212C9}"/>
    <cellStyle name="標準" xfId="0" builtinId="0"/>
    <cellStyle name="標準 10" xfId="47" xr:uid="{82189416-949C-4FD3-877B-7258B1F37416}"/>
    <cellStyle name="標準 10 2" xfId="123" xr:uid="{FAA65BEB-85AD-4E68-BAC9-809388F5E503}"/>
    <cellStyle name="標準 10 2 2" xfId="303" xr:uid="{7EB1A990-FFDB-4337-B790-2111869C9127}"/>
    <cellStyle name="標準 10 3" xfId="227" xr:uid="{8AF9C1F2-7AF5-4720-A362-0CE7108EB196}"/>
    <cellStyle name="標準 11" xfId="49" xr:uid="{3919B2C1-7BE7-4D13-BB8D-6CD8CC083136}"/>
    <cellStyle name="標準 11 2" xfId="125" xr:uid="{C0FDE3BC-044D-4B7A-8F07-928177527F48}"/>
    <cellStyle name="標準 11 2 2" xfId="305" xr:uid="{2299C2ED-542F-45F4-BB7C-68FD076267FD}"/>
    <cellStyle name="標準 11 3" xfId="229" xr:uid="{267167B1-1D29-4864-9A32-2BA33520C922}"/>
    <cellStyle name="標準 12" xfId="51" xr:uid="{EAC7A2CF-0D80-4D2E-8DAF-0C7AA564D0DA}"/>
    <cellStyle name="標準 12 2" xfId="127" xr:uid="{CA7C9734-4960-4E1C-8645-C1E391B21C52}"/>
    <cellStyle name="標準 12 2 2" xfId="307" xr:uid="{BB5F1747-74E7-4571-8630-ED906FCFA7D9}"/>
    <cellStyle name="標準 12 3" xfId="231" xr:uid="{72E1445B-2D5F-457C-B180-6FCC0815C3B0}"/>
    <cellStyle name="標準 13" xfId="53" xr:uid="{9785C852-6E1C-438B-BDAC-1111D92E5533}"/>
    <cellStyle name="標準 13 2" xfId="129" xr:uid="{9A9D1A6F-C90E-45A1-8346-3B07EBD7424A}"/>
    <cellStyle name="標準 13 2 2" xfId="309" xr:uid="{5E647578-4625-4260-B64D-D9E6BEB740F5}"/>
    <cellStyle name="標準 13 3" xfId="233" xr:uid="{0315E19C-3D29-4459-BBFA-9CB31AFA440B}"/>
    <cellStyle name="標準 14" xfId="54" xr:uid="{F8DCF1F1-E5F4-4FE3-BB52-E39B48114EE1}"/>
    <cellStyle name="標準 14 2" xfId="130" xr:uid="{7992EDA1-9B9B-4CB1-85F3-861451F559C0}"/>
    <cellStyle name="標準 14 2 2" xfId="310" xr:uid="{F805F8C0-ED6F-46B3-B0D8-628384067984}"/>
    <cellStyle name="標準 14 3" xfId="234" xr:uid="{4922843E-38BD-477E-B5EF-4CB1EFA5709D}"/>
    <cellStyle name="標準 15" xfId="57" xr:uid="{543E04C3-0C1D-4A12-A892-A3D53DAFB1DC}"/>
    <cellStyle name="標準 15 2" xfId="133" xr:uid="{14391C64-CF4D-4C9F-9A0D-3A14F4B90A05}"/>
    <cellStyle name="標準 15 2 2" xfId="313" xr:uid="{53E15EBE-52CB-4F4D-8CFB-123D7E132ACD}"/>
    <cellStyle name="標準 15 3" xfId="237" xr:uid="{D7E4CB41-9FCB-49FC-AD5F-8F59D9370ACD}"/>
    <cellStyle name="標準 16" xfId="63" xr:uid="{1C95076D-78DF-4E87-A664-35C96A014912}"/>
    <cellStyle name="標準 16 2" xfId="139" xr:uid="{71B67825-D52F-4DB9-B721-BB3CA8C796CF}"/>
    <cellStyle name="標準 16 2 2" xfId="319" xr:uid="{19D6E2D9-4DB8-43B6-8B44-9337D0B35A1D}"/>
    <cellStyle name="標準 16 3" xfId="243" xr:uid="{6FD21892-D213-4303-9009-C4B1F384B1B8}"/>
    <cellStyle name="標準 17" xfId="65" xr:uid="{8C822A1B-6A68-4DEC-AB8B-097E9784D803}"/>
    <cellStyle name="標準 17 2" xfId="141" xr:uid="{86A5F1D4-9AC8-4604-ACD1-55BDCA69C54B}"/>
    <cellStyle name="標準 17 2 2" xfId="321" xr:uid="{07E3BBB4-5197-44B1-9B5B-67F06C76DD62}"/>
    <cellStyle name="標準 17 3" xfId="245" xr:uid="{F09D9ED4-60A5-4499-8853-9230A06E2EEB}"/>
    <cellStyle name="標準 18" xfId="66" xr:uid="{1B30FDAD-2CE1-4C13-9EB1-16BB8A0418DA}"/>
    <cellStyle name="標準 18 2" xfId="142" xr:uid="{76B0B26D-F1C8-4689-B4BB-F1D353228D46}"/>
    <cellStyle name="標準 18 2 2" xfId="322" xr:uid="{1A9E074C-8B8A-4CC9-A348-A9AD8F6499B6}"/>
    <cellStyle name="標準 18 3" xfId="246" xr:uid="{174DDFE3-EA56-416D-8201-2FC3A293DC76}"/>
    <cellStyle name="標準 19" xfId="68" xr:uid="{943A08E4-8A78-42AD-BA63-D19BC6E928BD}"/>
    <cellStyle name="標準 19 2" xfId="144" xr:uid="{3B9A90A0-DE90-421F-9241-BC1D70294BC5}"/>
    <cellStyle name="標準 19 2 2" xfId="324" xr:uid="{5A2F88B9-E55E-489D-B712-1DDA850FFC04}"/>
    <cellStyle name="標準 19 3" xfId="248" xr:uid="{6F941962-6BA8-48DF-B089-0527C6E42F35}"/>
    <cellStyle name="標準 2" xfId="4" xr:uid="{00000000-0005-0000-0000-000004000000}"/>
    <cellStyle name="標準 2 10" xfId="56" xr:uid="{C55DEBCF-AD37-45A1-A552-79E83DAAA0D0}"/>
    <cellStyle name="標準 2 10 2" xfId="132" xr:uid="{1354B9A4-4993-49FE-8E97-8E079ADCF852}"/>
    <cellStyle name="標準 2 10 2 2" xfId="312" xr:uid="{D376166A-098D-498D-82CF-A57D01CDD245}"/>
    <cellStyle name="標準 2 10 3" xfId="236" xr:uid="{8BFBFD72-AF14-451F-BBFC-326DD553010C}"/>
    <cellStyle name="標準 2 11" xfId="58" xr:uid="{3EDEA533-0683-41E5-ACCD-9A6E7EA90E91}"/>
    <cellStyle name="標準 2 11 2" xfId="134" xr:uid="{623BF218-EF7D-47DF-9480-0E44FC64CF25}"/>
    <cellStyle name="標準 2 11 2 2" xfId="314" xr:uid="{D57033FF-A448-4D0B-BB45-EFA4B13E8FD3}"/>
    <cellStyle name="標準 2 11 3" xfId="238" xr:uid="{7D966B91-F160-4D66-AAA9-EC13628E1897}"/>
    <cellStyle name="標準 2 12" xfId="60" xr:uid="{83D3E970-054E-4639-BDB8-F1D1C133C78B}"/>
    <cellStyle name="標準 2 12 2" xfId="136" xr:uid="{0423A91B-B4E9-42DC-BD7F-BC3C38FB6630}"/>
    <cellStyle name="標準 2 12 2 2" xfId="316" xr:uid="{46B3BB4F-82CC-4FBE-AFE1-595BAA578B0A}"/>
    <cellStyle name="標準 2 12 3" xfId="240" xr:uid="{63CD5035-0498-42D9-A6A8-B1C5F06FAE33}"/>
    <cellStyle name="標準 2 13" xfId="62" xr:uid="{34106C18-C83D-4A49-8490-2BD89E33E701}"/>
    <cellStyle name="標準 2 13 2" xfId="138" xr:uid="{D5E06D41-4A15-4E03-9167-F81557AC9EB0}"/>
    <cellStyle name="標準 2 13 2 2" xfId="318" xr:uid="{9E4B4A3A-6915-4C76-BE7E-FBB03E2C691B}"/>
    <cellStyle name="標準 2 13 3" xfId="242" xr:uid="{D4C72D4B-726B-45F7-91A7-8E38B8D48B87}"/>
    <cellStyle name="標準 2 14" xfId="64" xr:uid="{30A3109C-B9DB-420C-84E2-9926C8BB7671}"/>
    <cellStyle name="標準 2 14 2" xfId="140" xr:uid="{58336B72-3DFA-446C-B325-DE4452933A76}"/>
    <cellStyle name="標準 2 14 2 2" xfId="320" xr:uid="{6A987F2D-CE12-4DEB-B26E-B99A82AA49BB}"/>
    <cellStyle name="標準 2 14 3" xfId="244" xr:uid="{0D9E1804-BA92-4401-AA70-BA72FAFA20F2}"/>
    <cellStyle name="標準 2 15" xfId="67" xr:uid="{19F55FB0-8003-43CF-B8F1-71F8A98163AB}"/>
    <cellStyle name="標準 2 15 2" xfId="143" xr:uid="{6C2102B4-D2F7-4394-B1A5-C3B150E61EBF}"/>
    <cellStyle name="標準 2 15 2 2" xfId="323" xr:uid="{E0F6DD57-9F4E-4C0D-8205-62E0FE0F5ADB}"/>
    <cellStyle name="標準 2 15 3" xfId="247" xr:uid="{78C2DC05-0C3C-4909-BD83-915EF728651E}"/>
    <cellStyle name="標準 2 16" xfId="69" xr:uid="{307AD952-0BB3-430D-9436-CED1216AC051}"/>
    <cellStyle name="標準 2 16 2" xfId="145" xr:uid="{EA88E854-CD02-4B74-AC8E-FCC11785FF9D}"/>
    <cellStyle name="標準 2 16 2 2" xfId="325" xr:uid="{F940289B-93BB-4C92-AE9B-0793F731DD30}"/>
    <cellStyle name="標準 2 16 3" xfId="249" xr:uid="{59CC7429-B338-4CF4-B855-4B6B82560308}"/>
    <cellStyle name="標準 2 17" xfId="71" xr:uid="{7E5525B2-B913-47E6-BF92-87E0FE2C648B}"/>
    <cellStyle name="標準 2 17 2" xfId="147" xr:uid="{C3726A16-332C-4776-9C3B-CEAC0EA3CA26}"/>
    <cellStyle name="標準 2 17 2 2" xfId="327" xr:uid="{C8ECAE50-8DDB-49A6-ADB9-1233FB150B5C}"/>
    <cellStyle name="標準 2 17 3" xfId="251" xr:uid="{47FAAA54-6E35-4B54-B847-82B14425E0AD}"/>
    <cellStyle name="標準 2 18" xfId="73" xr:uid="{A345D487-1F3B-47B4-AB14-A82CE1C77136}"/>
    <cellStyle name="標準 2 18 2" xfId="149" xr:uid="{3C9B4133-1DCB-4872-9862-F9BDE9598146}"/>
    <cellStyle name="標準 2 18 2 2" xfId="329" xr:uid="{BE192CE9-BDDE-467E-BEDB-E60339A0DEF7}"/>
    <cellStyle name="標準 2 18 3" xfId="253" xr:uid="{D742EC2A-2455-4320-8AF8-2F5C3754CE9D}"/>
    <cellStyle name="標準 2 19" xfId="75" xr:uid="{2242D050-E431-442E-90AF-DDB49FD8AA92}"/>
    <cellStyle name="標準 2 19 2" xfId="151" xr:uid="{9FFDA427-58A6-4792-9EA2-577153DBC04C}"/>
    <cellStyle name="標準 2 19 2 2" xfId="331" xr:uid="{ED7297E2-ECFA-4D0C-A04E-1B9C37C92716}"/>
    <cellStyle name="標準 2 19 3" xfId="255" xr:uid="{A22246A3-F0AC-47F3-BF1F-934DAC3F633D}"/>
    <cellStyle name="標準 2 2" xfId="35" xr:uid="{2DCD0547-1AB1-4E08-8F9C-CA335BE856FD}"/>
    <cellStyle name="標準 2 2 2" xfId="111" xr:uid="{A56596A8-3B8B-4211-A5EB-ECE3849928A4}"/>
    <cellStyle name="標準 2 2 2 2" xfId="291" xr:uid="{98F99F95-23E4-4DB5-A3CC-BE017DDBBA22}"/>
    <cellStyle name="標準 2 2 3" xfId="215" xr:uid="{7F99A6FF-A352-4A73-93CF-A43C0C3B9840}"/>
    <cellStyle name="標準 2 20" xfId="77" xr:uid="{7E8F7FB5-97D4-4BCB-A98B-0A1B213809C4}"/>
    <cellStyle name="標準 2 20 2" xfId="153" xr:uid="{70175AF9-79E9-4774-9981-587FA4F6CD3D}"/>
    <cellStyle name="標準 2 20 2 2" xfId="333" xr:uid="{48DF1E62-CB1D-47B2-8DC4-7CC8B235DB5B}"/>
    <cellStyle name="標準 2 20 3" xfId="257" xr:uid="{A4E65453-395B-4D51-883D-20C230918B03}"/>
    <cellStyle name="標準 2 21" xfId="79" xr:uid="{48DD303C-4B5E-4090-A6D2-076FE32CE636}"/>
    <cellStyle name="標準 2 21 2" xfId="155" xr:uid="{4AF4B84E-E7DD-40F7-A7FC-987427219661}"/>
    <cellStyle name="標準 2 21 2 2" xfId="335" xr:uid="{F4F942E8-E6F4-4841-99C9-247138489B38}"/>
    <cellStyle name="標準 2 21 3" xfId="259" xr:uid="{046EF46E-D9E2-4BAC-AB9E-B528012EA35B}"/>
    <cellStyle name="標準 2 22" xfId="81" xr:uid="{61651B61-DC69-40F3-9289-4CC0353DE1A1}"/>
    <cellStyle name="標準 2 22 2" xfId="157" xr:uid="{5CB15EB8-89E8-4580-890A-25C09BDA31D7}"/>
    <cellStyle name="標準 2 22 2 2" xfId="337" xr:uid="{5CB4EE84-8613-42ED-A50E-EE1AB7B76171}"/>
    <cellStyle name="標準 2 22 3" xfId="261" xr:uid="{CA0A9BCF-52D5-41DC-9297-E2AC21A7529F}"/>
    <cellStyle name="標準 2 23" xfId="83" xr:uid="{F7F24ADD-B989-41E7-A882-D4A2D1A7ABDE}"/>
    <cellStyle name="標準 2 23 2" xfId="159" xr:uid="{F36746D9-971C-458B-883F-4E636184C0F2}"/>
    <cellStyle name="標準 2 23 2 2" xfId="339" xr:uid="{8A16E25F-6E1A-4378-8D77-ABC574E403B4}"/>
    <cellStyle name="標準 2 23 3" xfId="263" xr:uid="{7FFE808E-A84C-4318-99AA-3DEE42FD46CA}"/>
    <cellStyle name="標準 2 24" xfId="85" xr:uid="{FF695A44-68D5-431E-AA3F-F26D246F1C51}"/>
    <cellStyle name="標準 2 24 2" xfId="161" xr:uid="{A8C66B51-5FD1-443B-AB4D-2100E1FAADBC}"/>
    <cellStyle name="標準 2 24 2 2" xfId="341" xr:uid="{BEC39DA1-4F8B-4133-AE6C-A970B8AD60E9}"/>
    <cellStyle name="標準 2 24 3" xfId="265" xr:uid="{63654454-360F-4CD4-96AE-01EDD69B75AB}"/>
    <cellStyle name="標準 2 25" xfId="88" xr:uid="{310E5176-6C33-4866-B46D-71B9537650D5}"/>
    <cellStyle name="標準 2 25 2" xfId="164" xr:uid="{48938F97-8ECB-4A5B-B1B2-165691512AE7}"/>
    <cellStyle name="標準 2 25 2 2" xfId="344" xr:uid="{540CBEF8-F87D-47F7-A56E-E1B898DD8DDD}"/>
    <cellStyle name="標準 2 25 3" xfId="268" xr:uid="{88A5F345-9649-4FD3-9D5F-3944254B7528}"/>
    <cellStyle name="標準 2 26" xfId="91" xr:uid="{9FE7478E-EB8E-4D7C-BEEA-3E56838F21B3}"/>
    <cellStyle name="標準 2 26 2" xfId="167" xr:uid="{13E45255-3C38-4BFF-BAA0-0ABE36F8836D}"/>
    <cellStyle name="標準 2 26 2 2" xfId="347" xr:uid="{0093A4A7-1E42-4F6D-AC06-A38B46D83829}"/>
    <cellStyle name="標準 2 26 3" xfId="271" xr:uid="{A79F0152-EA91-4852-9AF1-D41AFFB37C83}"/>
    <cellStyle name="標準 2 27" xfId="95" xr:uid="{2F3451A0-26F4-4D50-B442-E17A65D6D901}"/>
    <cellStyle name="標準 2 27 2" xfId="171" xr:uid="{D1E27C03-3352-4C56-B02C-9318BE5E3873}"/>
    <cellStyle name="標準 2 27 2 2" xfId="351" xr:uid="{1416E2EC-FE54-4D64-B340-6D3365C3D830}"/>
    <cellStyle name="標準 2 27 3" xfId="275" xr:uid="{437EA434-6B7F-44DF-915A-26C2D6CF333E}"/>
    <cellStyle name="標準 2 28" xfId="97" xr:uid="{B0A6F9B8-2EBC-4D70-86B5-E8FA28FD2D74}"/>
    <cellStyle name="標準 2 28 2" xfId="173" xr:uid="{0FEF01F6-1257-4F01-8FE7-8F80F010ED66}"/>
    <cellStyle name="標準 2 28 2 2" xfId="353" xr:uid="{3A4DB25F-1949-437B-BBE2-11DB9C283476}"/>
    <cellStyle name="標準 2 28 3" xfId="277" xr:uid="{151BFC37-B2B1-4AE2-858F-444ED48DE983}"/>
    <cellStyle name="標準 2 29" xfId="99" xr:uid="{59A1D0EB-00EA-45B7-BB90-754AF5D5C244}"/>
    <cellStyle name="標準 2 29 2" xfId="175" xr:uid="{A68B779B-EBC0-4BDF-B47E-77C49C233EF5}"/>
    <cellStyle name="標準 2 29 2 2" xfId="355" xr:uid="{7591D6C8-73F9-4B6E-A5D3-531A1B9AE993}"/>
    <cellStyle name="標準 2 29 3" xfId="279" xr:uid="{5BFEDCA8-E8EB-4732-A026-AA899A55B254}"/>
    <cellStyle name="標準 2 3" xfId="37" xr:uid="{B810DEB1-B9C4-413F-8876-D6E8ACCEE7D1}"/>
    <cellStyle name="標準 2 3 2" xfId="113" xr:uid="{3C6579C0-9E9B-4386-BF34-96BE3D60D194}"/>
    <cellStyle name="標準 2 3 2 2" xfId="293" xr:uid="{6956B113-DFDF-4913-B7C5-D25BDF66B34A}"/>
    <cellStyle name="標準 2 3 3" xfId="217" xr:uid="{AE2353B8-60B9-4CC1-A7CE-4864AF4B9F9F}"/>
    <cellStyle name="標準 2 30" xfId="101" xr:uid="{26FBFD57-8E35-428F-B9A7-77FB88868CFF}"/>
    <cellStyle name="標準 2 30 2" xfId="178" xr:uid="{4C3C108B-28D7-43EA-98F9-1CD17A10AAC6}"/>
    <cellStyle name="標準 2 30 2 2" xfId="358" xr:uid="{581A3B8C-7181-4F3F-9FDE-DCE1207D9BF6}"/>
    <cellStyle name="標準 2 30 3" xfId="281" xr:uid="{CB00BFBA-6CE3-48CC-A1E8-ECFABEAC2726}"/>
    <cellStyle name="標準 2 31" xfId="106" xr:uid="{D1E93A2F-3484-42AB-B0DA-24EE1007B9AD}"/>
    <cellStyle name="標準 2 31 2" xfId="183" xr:uid="{EF1A9F91-56E5-4612-9BD5-2AB51DA5B890}"/>
    <cellStyle name="標準 2 31 2 2" xfId="363" xr:uid="{54648DAE-D80A-4E39-98F1-161CFE4C7BA6}"/>
    <cellStyle name="標準 2 31 3" xfId="286" xr:uid="{AC2FFD16-B6B6-40D4-9D9F-19B86A82309A}"/>
    <cellStyle name="標準 2 32" xfId="109" xr:uid="{FA55FF07-29B6-4BA8-B230-2AE127E90059}"/>
    <cellStyle name="標準 2 32 2" xfId="289" xr:uid="{73D7997B-9E83-4A58-B8CD-DBEFA85256A6}"/>
    <cellStyle name="標準 2 33" xfId="188" xr:uid="{1362892F-5D98-439A-8D3F-8C620A965BF5}"/>
    <cellStyle name="標準 2 33 2" xfId="368" xr:uid="{A0BC67A6-D7E2-4309-968E-0699A4A21F09}"/>
    <cellStyle name="標準 2 34" xfId="192" xr:uid="{09BEB5D3-C3D4-434A-A70E-B2AF54E9DC1F}"/>
    <cellStyle name="標準 2 34 2" xfId="371" xr:uid="{CBF609E9-B48E-4C1F-BCA5-E693D41DC81E}"/>
    <cellStyle name="標準 2 35" xfId="195" xr:uid="{15C47062-BEE8-4449-BEB9-B0935F866DCE}"/>
    <cellStyle name="標準 2 35 2" xfId="374" xr:uid="{799E21BC-D7DB-4E14-A74A-4DB97796A885}"/>
    <cellStyle name="標準 2 36" xfId="198" xr:uid="{61BE665F-7167-497A-87F2-0E502FAC3D83}"/>
    <cellStyle name="標準 2 36 2" xfId="377" xr:uid="{743CAFFF-002F-4FC4-A802-4C47E48666DE}"/>
    <cellStyle name="標準 2 37" xfId="201" xr:uid="{970F0B73-559D-4053-89C5-C1C803208523}"/>
    <cellStyle name="標準 2 37 2" xfId="380" xr:uid="{122E089D-BB96-46BC-A3C7-4B2DF820D7C3}"/>
    <cellStyle name="標準 2 38" xfId="207" xr:uid="{6BB4DADF-4DEF-41E5-A24D-77F493120007}"/>
    <cellStyle name="標準 2 4" xfId="42" xr:uid="{93DE987B-BD34-495C-B549-DF4E0018370C}"/>
    <cellStyle name="標準 2 4 2" xfId="118" xr:uid="{50FAD2E3-686B-48B7-9FF1-7B68EE2F25C7}"/>
    <cellStyle name="標準 2 4 2 2" xfId="298" xr:uid="{943F196C-ED99-4FB1-9549-D0C8FDADC78B}"/>
    <cellStyle name="標準 2 4 3" xfId="222" xr:uid="{D598D195-37F8-4FBA-A7DA-8D5A792C2B95}"/>
    <cellStyle name="標準 2 5" xfId="44" xr:uid="{8B850689-E1DD-47AD-92DE-7440C4C637FB}"/>
    <cellStyle name="標準 2 5 2" xfId="120" xr:uid="{03CA96B9-68F8-4C66-9244-4CF425BF9A9C}"/>
    <cellStyle name="標準 2 5 2 2" xfId="300" xr:uid="{B022E5D0-2323-4479-9FCF-B1FC9274C5C7}"/>
    <cellStyle name="標準 2 5 3" xfId="224" xr:uid="{E73AD670-F301-4575-B24D-F95159D1C6A1}"/>
    <cellStyle name="標準 2 6" xfId="46" xr:uid="{F243D6E8-A8FE-4367-8A6F-9F338FA51CE8}"/>
    <cellStyle name="標準 2 6 2" xfId="122" xr:uid="{FA068423-647E-47CB-B22C-BCC8E8F1BA55}"/>
    <cellStyle name="標準 2 6 2 2" xfId="302" xr:uid="{31792B45-4A69-4BD5-840D-93D8FE6C958F}"/>
    <cellStyle name="標準 2 6 3" xfId="226" xr:uid="{074A138C-C674-40AF-90D5-7A89A7B32128}"/>
    <cellStyle name="標準 2 7" xfId="48" xr:uid="{0654A7C5-A90F-4292-93D2-7260263A5D78}"/>
    <cellStyle name="標準 2 7 2" xfId="124" xr:uid="{1702D689-870E-4189-934B-7F9596291109}"/>
    <cellStyle name="標準 2 7 2 2" xfId="304" xr:uid="{517A8505-4E9A-4DF6-BD18-02D47F453972}"/>
    <cellStyle name="標準 2 7 3" xfId="228" xr:uid="{7D4D86F7-7447-47EF-9577-BCE5577B101E}"/>
    <cellStyle name="標準 2 8" xfId="50" xr:uid="{824DB65B-DB3B-4C78-A57D-CE33427F87A1}"/>
    <cellStyle name="標準 2 8 2" xfId="126" xr:uid="{F727057E-30D7-402B-9D6B-31B87F1EFE3F}"/>
    <cellStyle name="標準 2 8 2 2" xfId="306" xr:uid="{8C95969F-A101-4DC0-B51F-5C253F3659EA}"/>
    <cellStyle name="標準 2 8 3" xfId="230" xr:uid="{F4D231A6-438D-4B6D-866A-CA31BA94696D}"/>
    <cellStyle name="標準 2 9" xfId="52" xr:uid="{C399221F-7962-4052-9226-871D8E619F8A}"/>
    <cellStyle name="標準 2 9 2" xfId="128" xr:uid="{3923DCE8-1DD4-4D0B-BD98-F4ED57D088BC}"/>
    <cellStyle name="標準 2 9 2 2" xfId="308" xr:uid="{75AFE6D2-0967-4B39-9042-7D9706D77459}"/>
    <cellStyle name="標準 2 9 3" xfId="232" xr:uid="{E58CBCF9-C17A-467A-993E-3B09A87FBCBE}"/>
    <cellStyle name="標準 20" xfId="74" xr:uid="{4CF28440-07D7-421C-B02F-070D3A2CF17E}"/>
    <cellStyle name="標準 20 2" xfId="150" xr:uid="{935742E9-47A1-4F2A-B2B8-E225A0BEBAD2}"/>
    <cellStyle name="標準 20 2 2" xfId="330" xr:uid="{05D42F31-E53A-4B3E-A101-BD4B05C6E075}"/>
    <cellStyle name="標準 20 3" xfId="254" xr:uid="{7FC8FC68-E083-4264-A75D-FB8245592AAF}"/>
    <cellStyle name="標準 21" xfId="80" xr:uid="{67990E5C-3F1E-465B-A930-0FF33618D873}"/>
    <cellStyle name="標準 21 2" xfId="156" xr:uid="{2FF93E05-C13B-440B-9F2C-A13E84D29FAA}"/>
    <cellStyle name="標準 21 2 2" xfId="336" xr:uid="{4D71A051-1DC0-4ED4-9795-0A159D7E0BDD}"/>
    <cellStyle name="標準 21 3" xfId="260" xr:uid="{50F8691B-41C2-4F83-9EAA-A784BBC47972}"/>
    <cellStyle name="標準 22" xfId="82" xr:uid="{85AF7206-F6A7-4461-9D75-11BB00B0E50B}"/>
    <cellStyle name="標準 22 2" xfId="158" xr:uid="{B08584E3-B521-4EDF-BB3A-75E4CE8587B5}"/>
    <cellStyle name="標準 22 2 2" xfId="338" xr:uid="{144A49C2-D88E-4F1B-A20C-3E0C4D5CF6CB}"/>
    <cellStyle name="標準 22 3" xfId="262" xr:uid="{C143C10A-58F1-42E6-87A3-DDE8616EFD7F}"/>
    <cellStyle name="標準 23" xfId="86" xr:uid="{29757ACA-73CE-4A7E-9CBF-F5DDA2DB473C}"/>
    <cellStyle name="標準 23 2" xfId="162" xr:uid="{C75CF30C-A583-49AA-89E7-6064D7DDED35}"/>
    <cellStyle name="標準 23 2 2" xfId="342" xr:uid="{14217E27-FA13-40B0-9178-81800B919B1E}"/>
    <cellStyle name="標準 23 3" xfId="266" xr:uid="{A53EBE5B-8CBD-477A-AB62-ADD1ADF68587}"/>
    <cellStyle name="標準 24" xfId="87" xr:uid="{FBA51C52-1CA2-4D6A-9CEF-57463D9CF701}"/>
    <cellStyle name="標準 24 2" xfId="163" xr:uid="{420242CF-63B1-491C-AA76-A976E075E56F}"/>
    <cellStyle name="標準 24 2 2" xfId="343" xr:uid="{CE384EAD-FCF4-4772-9A3F-C400CD34C352}"/>
    <cellStyle name="標準 24 3" xfId="267" xr:uid="{60FDFC13-CDCC-4649-84C2-BC20055251B6}"/>
    <cellStyle name="標準 25" xfId="90" xr:uid="{243FBE38-6D73-4373-9895-24DD6DB85C29}"/>
    <cellStyle name="標準 25 2" xfId="166" xr:uid="{16BD86BB-3847-4E4E-AB7F-18F96FFB5AB7}"/>
    <cellStyle name="標準 25 2 2" xfId="346" xr:uid="{D109C4DA-FA5A-4038-A533-7073CD68B6AF}"/>
    <cellStyle name="標準 25 3" xfId="270" xr:uid="{7B0B5C49-78D2-4D10-9C03-2124AB2BDCD9}"/>
    <cellStyle name="標準 26" xfId="92" xr:uid="{33C7C6A5-63ED-4B28-A0EC-4BB03135203F}"/>
    <cellStyle name="標準 26 2" xfId="168" xr:uid="{F45345D4-0564-4DA8-87A6-196AC48B7B49}"/>
    <cellStyle name="標準 26 2 2" xfId="348" xr:uid="{2C82EB15-389C-4CB2-8990-9A48F195F7DE}"/>
    <cellStyle name="標準 26 3" xfId="272" xr:uid="{8296A053-9016-480B-A219-3FFA538063F7}"/>
    <cellStyle name="標準 27" xfId="93" xr:uid="{5823B36F-B741-48AD-B20E-54CF7C668689}"/>
    <cellStyle name="標準 27 2" xfId="169" xr:uid="{6E254670-2052-4A61-8EA0-ED3981379D64}"/>
    <cellStyle name="標準 27 2 2" xfId="349" xr:uid="{9BE7DE11-3B24-474D-96C2-5E69B2D6B348}"/>
    <cellStyle name="標準 27 3" xfId="273" xr:uid="{355782B5-1CA3-43AF-AADC-54A7277E6EC2}"/>
    <cellStyle name="標準 28" xfId="94" xr:uid="{B0F864D6-C8EB-4CEB-B57D-5043005E53D4}"/>
    <cellStyle name="標準 28 2" xfId="170" xr:uid="{87D98AE0-8F47-428F-B360-ED81736A7F7D}"/>
    <cellStyle name="標準 28 2 2" xfId="350" xr:uid="{DA3F4BB6-7CE0-463B-B4DA-ADBAE8161E4B}"/>
    <cellStyle name="標準 28 3" xfId="274" xr:uid="{DBFE907B-CA18-4064-A116-F39F86420366}"/>
    <cellStyle name="標準 29" xfId="96" xr:uid="{BCE68511-1174-4F45-ADD9-5E121C0BA0DE}"/>
    <cellStyle name="標準 29 2" xfId="172" xr:uid="{C74439C9-ADBD-42AD-9717-D9ADD619BC5F}"/>
    <cellStyle name="標準 29 2 2" xfId="352" xr:uid="{1BE1113F-0541-4CC6-9D67-66F2C259D0E3}"/>
    <cellStyle name="標準 29 3" xfId="276" xr:uid="{AA7D57E1-1DA3-4FF1-9A6D-E4A30A600A89}"/>
    <cellStyle name="標準 3" xfId="13" xr:uid="{00000000-0005-0000-0000-000005000000}"/>
    <cellStyle name="標準 3 2" xfId="107" xr:uid="{43E7671E-032D-4447-970D-1C10969D4F13}"/>
    <cellStyle name="標準 3 2 2" xfId="184" xr:uid="{4706BFEE-B8C5-4E8D-8A4A-2ADF935C47E1}"/>
    <cellStyle name="標準 3 2 2 2" xfId="364" xr:uid="{662556E5-7E58-4C2B-B5D9-09B7A23E2845}"/>
    <cellStyle name="標準 3 2 3" xfId="287" xr:uid="{4112694D-1D02-4B8B-BB72-63704235238D}"/>
    <cellStyle name="標準 30" xfId="98" xr:uid="{F3BB1BD0-B36E-4E5A-91C4-F1BC601B4398}"/>
    <cellStyle name="標準 30 2" xfId="174" xr:uid="{64394FB1-4E2B-4FE5-BA86-A8B7DF1BD7DA}"/>
    <cellStyle name="標準 30 2 2" xfId="354" xr:uid="{30333135-FC77-4166-96F7-757AF416119D}"/>
    <cellStyle name="標準 30 3" xfId="278" xr:uid="{CE1FB635-E8F0-466D-801A-AED2AD44B99C}"/>
    <cellStyle name="標準 31" xfId="31" xr:uid="{00000000-0005-0000-0000-000006000000}"/>
    <cellStyle name="標準 31 2" xfId="102" xr:uid="{491DF4BB-0224-478C-837C-67ABC5DC47F1}"/>
    <cellStyle name="標準 31 2 2" xfId="179" xr:uid="{D4B008AF-3DAD-4769-B244-8F0EFBAF9C70}"/>
    <cellStyle name="標準 31 2 2 2" xfId="359" xr:uid="{31B299D1-6F21-4434-85E3-8B81C3712A3A}"/>
    <cellStyle name="標準 31 2 3" xfId="282" xr:uid="{4A73BD21-A504-43C0-B50A-2F70CB324BF4}"/>
    <cellStyle name="標準 31 3" xfId="176" xr:uid="{2C60B0D0-26FD-41D6-906E-0EB619DAEC99}"/>
    <cellStyle name="標準 31 3 2" xfId="356" xr:uid="{A20D755E-D437-49D3-A393-551CB2BD9ACD}"/>
    <cellStyle name="標準 31 4" xfId="190" xr:uid="{57621449-0973-48D3-821C-AA4B0E505A77}"/>
    <cellStyle name="標準 31 4 2" xfId="369" xr:uid="{D754A7FA-BEAD-443B-824A-C041F131971F}"/>
    <cellStyle name="標準 31 5" xfId="193" xr:uid="{D16DABFD-691B-4EC9-829D-7CAF7C730450}"/>
    <cellStyle name="標準 31 5 2" xfId="372" xr:uid="{F3D0F5BF-FDBF-47CA-BE47-15E2776AEB33}"/>
    <cellStyle name="標準 31 6" xfId="196" xr:uid="{FF7D5A72-5EF0-4B40-819A-44331BCA7A73}"/>
    <cellStyle name="標準 31 6 2" xfId="375" xr:uid="{95C9AE13-0072-415A-9977-C53E86B8A432}"/>
    <cellStyle name="標準 31 7" xfId="199" xr:uid="{A4A9AFDD-B8E5-4958-8AE4-AF44494F008F}"/>
    <cellStyle name="標準 31 7 2" xfId="378" xr:uid="{DF7959C5-AF30-4EC9-B933-706EC12A66FC}"/>
    <cellStyle name="標準 31 8" xfId="203" xr:uid="{B5269BF9-02B2-4421-944E-6871C4B63539}"/>
    <cellStyle name="標準 31 8 2" xfId="382" xr:uid="{D88CE3F0-4452-4054-BD77-F001E1BC4846}"/>
    <cellStyle name="標準 31 9" xfId="208" xr:uid="{CCF36CCB-924C-4170-B567-2B59A05E2218}"/>
    <cellStyle name="標準 32" xfId="103" xr:uid="{5550F298-A084-4345-83BA-BEB8918B32FA}"/>
    <cellStyle name="標準 32 2" xfId="180" xr:uid="{CC5FC392-5B5A-454C-BD3E-393774092F83}"/>
    <cellStyle name="標準 32 2 2" xfId="360" xr:uid="{CF0C77A2-BF63-4C99-96C1-6213EDEBEC69}"/>
    <cellStyle name="標準 32 3" xfId="283" xr:uid="{EA3AE24B-E2B0-48BB-91C4-1ECA2EEDECDC}"/>
    <cellStyle name="標準 33" xfId="108" xr:uid="{71B95456-9750-4AC6-AD6F-3FF5CED74A04}"/>
    <cellStyle name="標準 33 2" xfId="185" xr:uid="{DF815696-C603-41E7-9B35-7DE91C33F34A}"/>
    <cellStyle name="標準 33 2 2" xfId="365" xr:uid="{5C9795FD-D30C-49DA-834A-7F514CACC5E7}"/>
    <cellStyle name="標準 33 3" xfId="288" xr:uid="{44917956-70AA-4BB0-89B4-E243D2B08C80}"/>
    <cellStyle name="標準 34" xfId="186" xr:uid="{F6187929-FF86-47D9-BD7A-AB8A841E43ED}"/>
    <cellStyle name="標準 34 2" xfId="366" xr:uid="{C07A2656-FE1B-4021-8020-896DFAE8442D}"/>
    <cellStyle name="標準 35" xfId="187" xr:uid="{55B62995-4F7F-44B2-AA9D-23A81DB507FF}"/>
    <cellStyle name="標準 35 2" xfId="367" xr:uid="{8F222171-9A5D-4F32-9738-5C4B8EF5C87C}"/>
    <cellStyle name="標準 36" xfId="191" xr:uid="{EA2C7B6A-400A-48A9-A554-77CFF88625BD}"/>
    <cellStyle name="標準 36 2" xfId="370" xr:uid="{501564C0-91EA-4D03-8D34-3A8EA0DB0A6E}"/>
    <cellStyle name="標準 37" xfId="194" xr:uid="{DB244584-39BB-4D86-87B9-52E8FEBF2D96}"/>
    <cellStyle name="標準 37 2" xfId="373" xr:uid="{DC2409E1-ABF6-4A8C-BCF2-306732AECDF5}"/>
    <cellStyle name="標準 38" xfId="197" xr:uid="{EFE74EDC-E5B2-42C2-834C-FA3226787304}"/>
    <cellStyle name="標準 38 2" xfId="376" xr:uid="{FF33589B-D328-4B48-A0A5-A6B964152318}"/>
    <cellStyle name="標準 39" xfId="200" xr:uid="{4B6C4AE6-1322-4EF0-AAA8-08C9030CA7CE}"/>
    <cellStyle name="標準 39 2" xfId="379" xr:uid="{87CB17C1-0F5D-4542-AFE4-5846E159F56A}"/>
    <cellStyle name="標準 4" xfId="36" xr:uid="{363E0183-E201-43E5-99EE-0E4625ED7F9F}"/>
    <cellStyle name="標準 4 2" xfId="112" xr:uid="{65B82F92-4A43-4328-9117-56CEE2BF4E83}"/>
    <cellStyle name="標準 4 2 2" xfId="292" xr:uid="{0855D153-ECE5-4A4B-BE78-536D3E12BFDA}"/>
    <cellStyle name="標準 4 3" xfId="216" xr:uid="{B4CE7F82-EF66-4192-A3E2-0A662322B3A4}"/>
    <cellStyle name="標準 40" xfId="202" xr:uid="{E4651F40-9775-4E6A-B910-80B79ABA94EB}"/>
    <cellStyle name="標準 40 2" xfId="381" xr:uid="{F659205B-D02F-48E2-8BCF-9B6E30AF1C68}"/>
    <cellStyle name="標準 41" xfId="204" xr:uid="{00D233CD-E636-4978-89ED-DA3FE29FF7C1}"/>
    <cellStyle name="標準 41 2" xfId="383" xr:uid="{74EF4846-E8A1-4B27-8E4A-43105940CB1C}"/>
    <cellStyle name="標準 42" xfId="206" xr:uid="{0B6597F8-5AAB-4EC9-8E63-11D5AB77CE14}"/>
    <cellStyle name="標準 43" xfId="209" xr:uid="{C13D7B82-AC89-471F-89AB-70324EC342D3}"/>
    <cellStyle name="標準 44" xfId="32" xr:uid="{1B79DFAF-2644-4369-BAA9-249511DAAC2F}"/>
    <cellStyle name="標準 45" xfId="210" xr:uid="{FF2ADF38-765A-4DCE-9269-4EDAF3B0E027}"/>
    <cellStyle name="標準 46" xfId="211" xr:uid="{3F3E0537-19F0-482E-909D-82F7083AEBE4}"/>
    <cellStyle name="標準 47" xfId="387" xr:uid="{78ECB573-A85E-4E70-8C78-BB50B07D2185}"/>
    <cellStyle name="標準 5" xfId="38" xr:uid="{1F59E3C4-7CD3-4E57-AA0C-6D7B2F82BE89}"/>
    <cellStyle name="標準 5 2" xfId="114" xr:uid="{D514E8FE-5578-4501-903C-8718C844411C}"/>
    <cellStyle name="標準 5 2 2" xfId="294" xr:uid="{97992B63-AB43-4C8E-B50E-B203E01B1229}"/>
    <cellStyle name="標準 5 3" xfId="218" xr:uid="{39146A66-CFF1-4A31-8F39-AF7CE65E7785}"/>
    <cellStyle name="標準 6" xfId="39" xr:uid="{CEE717D2-229F-48F5-9FAE-5B073BBEC992}"/>
    <cellStyle name="標準 6 2" xfId="115" xr:uid="{09B3B078-E48A-4C7E-991A-329DC38DB6B5}"/>
    <cellStyle name="標準 6 2 2" xfId="295" xr:uid="{31416AB3-0140-4F24-A60B-A285C1337EE3}"/>
    <cellStyle name="標準 6 3" xfId="219" xr:uid="{4642BDB1-5D35-4FBC-ADA2-43A08D5E8887}"/>
    <cellStyle name="標準 7" xfId="40" xr:uid="{20F5D73E-4F00-4193-99EA-48040E72AC17}"/>
    <cellStyle name="標準 7 2" xfId="116" xr:uid="{DF66F83F-7C9F-4504-8EA7-6AC7F13301E0}"/>
    <cellStyle name="標準 7 2 2" xfId="296" xr:uid="{50AD15BF-9223-43BB-BA99-663E84A4DE31}"/>
    <cellStyle name="標準 7 3" xfId="220" xr:uid="{1DD2CA47-4552-4C65-9161-DA36482D6C3D}"/>
    <cellStyle name="標準 8" xfId="41" xr:uid="{F8C10809-EE41-44BB-BF21-4329D50B61A1}"/>
    <cellStyle name="標準 8 2" xfId="117" xr:uid="{087B8491-AF04-47D1-ACC9-5558D98DD761}"/>
    <cellStyle name="標準 8 2 2" xfId="297" xr:uid="{6208F076-087A-4A95-A69E-B29972012C68}"/>
    <cellStyle name="標準 8 3" xfId="221" xr:uid="{1CD71DD6-5F95-4C63-B8E9-74CA1F4A1E40}"/>
    <cellStyle name="標準 9" xfId="45" xr:uid="{A88ADE8D-C215-4FAB-907E-6D74A32E581F}"/>
    <cellStyle name="標準 9 2" xfId="121" xr:uid="{7E270CC7-01F6-48B9-B8CC-E57D06ECB24C}"/>
    <cellStyle name="標準 9 2 2" xfId="301" xr:uid="{A76DFA06-6C10-4794-89B6-882D96936139}"/>
    <cellStyle name="標準 9 3" xfId="225" xr:uid="{352F37B5-5988-42ED-AAD8-529CABFCEBAE}"/>
    <cellStyle name="標準_Sheet1" xfId="5" xr:uid="{00000000-0005-0000-0000-000007000000}"/>
    <cellStyle name="標準_マスターデータ" xfId="6" xr:uid="{00000000-0005-0000-0000-000008000000}"/>
    <cellStyle name="標準_マスターデータ 12" xfId="14" xr:uid="{00000000-0005-0000-0000-000009000000}"/>
    <cellStyle name="標準_マスターデータ 12 2" xfId="25" xr:uid="{00000000-0005-0000-0000-00000A000000}"/>
    <cellStyle name="標準_マスターデータ 12 2 2" xfId="30" xr:uid="{00000000-0005-0000-0000-00000B000000}"/>
    <cellStyle name="標準_マスターデータ 12 2 2 5" xfId="385" xr:uid="{FD545CB4-6E93-466F-96F6-F87BE4EE0C52}"/>
    <cellStyle name="標準_マスターデータ 12 3" xfId="19" xr:uid="{00000000-0005-0000-0000-00000C000000}"/>
    <cellStyle name="標準_マスターデータ 12 3 2" xfId="28" xr:uid="{00000000-0005-0000-0000-00000D000000}"/>
    <cellStyle name="標準_マスターデータ 13" xfId="12" xr:uid="{00000000-0005-0000-0000-00000E000000}"/>
    <cellStyle name="標準_マスターデータ 14" xfId="15" xr:uid="{00000000-0005-0000-0000-00000F000000}"/>
    <cellStyle name="標準_マスターデータ 15" xfId="16" xr:uid="{00000000-0005-0000-0000-000010000000}"/>
    <cellStyle name="標準_マスターデータ 15 2" xfId="20" xr:uid="{00000000-0005-0000-0000-000011000000}"/>
    <cellStyle name="標準_マスターデータ 15 2 2" xfId="386" xr:uid="{FB037CCE-8A65-40EC-AA64-FCF98EC3CAB4}"/>
    <cellStyle name="標準_マスターデータ 15 3" xfId="22" xr:uid="{00000000-0005-0000-0000-000012000000}"/>
    <cellStyle name="標準_マスターデータ 15 4" xfId="24" xr:uid="{00000000-0005-0000-0000-000013000000}"/>
    <cellStyle name="標準_マスターデータ 15 4 2" xfId="388" xr:uid="{38991ECB-47E6-49EE-880D-F09B19BD05C4}"/>
    <cellStyle name="標準_マスターデータ 15 5" xfId="26" xr:uid="{00000000-0005-0000-0000-000014000000}"/>
    <cellStyle name="標準_マスターデータ 15 6" xfId="27" xr:uid="{00000000-0005-0000-0000-000015000000}"/>
    <cellStyle name="標準_マスターデータ 16" xfId="17" xr:uid="{00000000-0005-0000-0000-000016000000}"/>
    <cellStyle name="標準_マスターデータ 18" xfId="21" xr:uid="{00000000-0005-0000-0000-000017000000}"/>
    <cellStyle name="標準_マスターデータ 19" xfId="23" xr:uid="{00000000-0005-0000-0000-000018000000}"/>
    <cellStyle name="標準_マスターデータ 3" xfId="8" xr:uid="{00000000-0005-0000-0000-000019000000}"/>
    <cellStyle name="標準_マスターデータ 4" xfId="9" xr:uid="{00000000-0005-0000-0000-00001A000000}"/>
    <cellStyle name="標準_マスターデータ 7" xfId="10" xr:uid="{00000000-0005-0000-0000-00001B000000}"/>
    <cellStyle name="標準_マスターデータ 7 2" xfId="11" xr:uid="{00000000-0005-0000-0000-00001C000000}"/>
    <cellStyle name="標準_マスターデータ 9" xfId="189" xr:uid="{69679DF5-97D5-4E4D-B249-F52512617484}"/>
    <cellStyle name="標準_生産日報改06.8" xfId="7" xr:uid="{00000000-0005-0000-0000-00001D000000}"/>
    <cellStyle name="標準_生産日報改06.8 7" xfId="18" xr:uid="{00000000-0005-0000-0000-00001E000000}"/>
    <cellStyle name="標準_生産日報改06.8 7 3" xfId="29" xr:uid="{00000000-0005-0000-0000-00001F000000}"/>
  </cellStyles>
  <dxfs count="4">
    <dxf>
      <font>
        <b/>
        <i/>
      </font>
      <fill>
        <patternFill>
          <bgColor rgb="FFFFC000"/>
        </patternFill>
      </fill>
    </dxf>
    <dxf>
      <font>
        <b/>
        <i/>
      </font>
      <fill>
        <patternFill patternType="none">
          <bgColor indexed="6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14</xdr:col>
          <xdr:colOff>180975</xdr:colOff>
          <xdr:row>0</xdr:row>
          <xdr:rowOff>66675</xdr:rowOff>
        </xdr:from>
        <xdr:ext cx="805997" cy="260804"/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2860" rIns="27432" bIns="22860" anchor="ctr" upright="1">
              <a:spAutoFit/>
            </a:bodyPr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実績追加</a:t>
              </a: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390525</xdr:colOff>
          <xdr:row>0</xdr:row>
          <xdr:rowOff>66675</xdr:rowOff>
        </xdr:from>
        <xdr:to>
          <xdr:col>13</xdr:col>
          <xdr:colOff>104775</xdr:colOff>
          <xdr:row>1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入力クリア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00.100\&#21513;&#36032;&#20013;&#23376;&#24037;&#22580;\&#31649;&#29702;&#36039;&#26009;\c%20.%20&#29983;&#29987;&#31649;&#29702;\&#29983;&#29987;&#26085;&#22577;&#20837;&#21147;\2021&#24180;&#24230;\&#20013;&#23376;&#29983;&#29987;&#26085;&#22577;2021.9\2021.9&#21513;&#36032;RB&#29983;&#29987;&#26085;&#22577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日報入力"/>
      <sheetName val="日報集計"/>
      <sheetName val="作業表"/>
      <sheetName val="作業者名"/>
      <sheetName val="中子データ"/>
      <sheetName val="マシン名"/>
      <sheetName val="マシン別集計"/>
      <sheetName val="新マシン別集計"/>
      <sheetName val="品名別集計"/>
      <sheetName val="不良集計【マシン】"/>
      <sheetName val="不良集計【品名】"/>
      <sheetName val="作業者別集計"/>
      <sheetName val="マシンコード"/>
      <sheetName val="生産計画"/>
      <sheetName val="生産日報【水平】"/>
      <sheetName val="生産日報【垂直】"/>
      <sheetName val="生産日報【214&amp;原紙】"/>
      <sheetName val="Sheet1"/>
    </sheetNames>
    <sheetDataSet>
      <sheetData sheetId="0">
        <row r="4">
          <cell r="O4" t="str">
            <v>始業作業</v>
          </cell>
          <cell r="P4" t="str">
            <v>型交換</v>
          </cell>
          <cell r="Q4" t="str">
            <v>昇温</v>
          </cell>
          <cell r="R4" t="str">
            <v>金型不具合</v>
          </cell>
          <cell r="S4" t="str">
            <v>機械不具合</v>
          </cell>
          <cell r="T4" t="str">
            <v>型清掃</v>
          </cell>
          <cell r="U4" t="str">
            <v>終業
作業</v>
          </cell>
          <cell r="V4" t="str">
            <v>Rb
不具合</v>
          </cell>
          <cell r="W4" t="str">
            <v>他機対
応待ち</v>
          </cell>
          <cell r="X4" t="str">
            <v>離型剤</v>
          </cell>
          <cell r="Y4" t="str">
            <v>段取り</v>
          </cell>
        </row>
      </sheetData>
      <sheetData sheetId="1"/>
      <sheetData sheetId="2"/>
      <sheetData sheetId="3"/>
      <sheetData sheetId="4">
        <row r="4">
          <cell r="B4">
            <v>1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BD1804"/>
  <sheetViews>
    <sheetView zoomScale="105" zoomScaleNormal="105" workbookViewId="0">
      <pane xSplit="7" ySplit="4" topLeftCell="K553" activePane="bottomRight" state="frozen"/>
      <selection pane="topRight" activeCell="H1" sqref="H1"/>
      <selection pane="bottomLeft" activeCell="A5" sqref="A5"/>
      <selection pane="bottomRight" activeCell="K564" sqref="K564"/>
    </sheetView>
  </sheetViews>
  <sheetFormatPr defaultRowHeight="13.5" x14ac:dyDescent="0.15"/>
  <cols>
    <col min="1" max="1" width="8" style="1" bestFit="1" customWidth="1"/>
    <col min="2" max="2" width="7.5" style="1" customWidth="1"/>
    <col min="3" max="3" width="19.375" style="1" customWidth="1"/>
    <col min="4" max="5" width="6.5" style="1" customWidth="1"/>
    <col min="6" max="6" width="2.375" style="1" customWidth="1"/>
    <col min="7" max="7" width="11.625" style="5" customWidth="1"/>
    <col min="8" max="8" width="5.5" style="3" customWidth="1"/>
    <col min="9" max="9" width="5.25" style="3" customWidth="1"/>
    <col min="10" max="12" width="5.5" style="3" customWidth="1"/>
    <col min="13" max="14" width="7.375" style="3" customWidth="1"/>
    <col min="15" max="23" width="5.5" style="3" customWidth="1"/>
    <col min="24" max="25" width="5.5" style="3" hidden="1" customWidth="1"/>
    <col min="26" max="26" width="5.5" style="3" customWidth="1"/>
    <col min="27" max="27" width="5.5" style="3" hidden="1" customWidth="1"/>
    <col min="28" max="28" width="5.5" style="3" customWidth="1"/>
    <col min="29" max="36" width="4" style="3" customWidth="1"/>
    <col min="37" max="37" width="6.625" style="1" customWidth="1"/>
    <col min="38" max="39" width="6.625" style="1" hidden="1" customWidth="1"/>
    <col min="40" max="40" width="7.25" style="387" hidden="1" customWidth="1"/>
    <col min="41" max="42" width="7.25" style="388" hidden="1" customWidth="1"/>
    <col min="43" max="45" width="4.125" style="388" customWidth="1"/>
    <col min="46" max="46" width="5.625" style="388" hidden="1" customWidth="1"/>
    <col min="47" max="47" width="68.125" style="384" customWidth="1"/>
    <col min="48" max="49" width="4.75" style="384" customWidth="1"/>
    <col min="50" max="54" width="7.875" style="1" customWidth="1"/>
    <col min="55" max="16384" width="9" style="1"/>
  </cols>
  <sheetData>
    <row r="1" spans="1:56" ht="24" x14ac:dyDescent="0.25">
      <c r="A1" s="2" t="s">
        <v>0</v>
      </c>
      <c r="C1" s="2"/>
      <c r="D1" s="1262" t="s">
        <v>1937</v>
      </c>
      <c r="E1" s="1262"/>
      <c r="F1" s="448"/>
      <c r="G1" s="1261" t="s">
        <v>1969</v>
      </c>
      <c r="H1" s="1261"/>
      <c r="I1" s="1261"/>
      <c r="R1" s="241"/>
      <c r="S1" s="242"/>
      <c r="T1" s="1248" t="s">
        <v>132</v>
      </c>
      <c r="U1" s="251" t="s">
        <v>130</v>
      </c>
      <c r="V1" s="251" t="s">
        <v>131</v>
      </c>
      <c r="AA1" s="430"/>
      <c r="AB1" s="430"/>
      <c r="AC1" s="430"/>
      <c r="AD1" s="430"/>
      <c r="AE1" s="430"/>
      <c r="AF1" s="430"/>
      <c r="AG1" s="431"/>
      <c r="AH1" s="431"/>
      <c r="AI1" s="431"/>
      <c r="AJ1" s="431"/>
      <c r="AK1" s="431"/>
    </row>
    <row r="2" spans="1:56" x14ac:dyDescent="0.15">
      <c r="D2" s="188" t="s">
        <v>1052</v>
      </c>
      <c r="E2" s="188"/>
      <c r="R2" s="243"/>
      <c r="S2" s="244"/>
      <c r="T2" s="4">
        <v>21</v>
      </c>
      <c r="U2" s="12">
        <v>7.75</v>
      </c>
      <c r="V2" s="12">
        <f>T2*U2</f>
        <v>162.75</v>
      </c>
      <c r="AA2" s="430"/>
      <c r="AB2" s="430"/>
      <c r="AC2" s="430"/>
      <c r="AD2" s="430"/>
      <c r="AE2" s="430"/>
      <c r="AF2" s="430"/>
      <c r="AG2" s="431"/>
      <c r="AH2" s="431"/>
      <c r="AI2" s="431"/>
      <c r="AJ2" s="431"/>
      <c r="AK2" s="431"/>
    </row>
    <row r="3" spans="1:56" x14ac:dyDescent="0.15">
      <c r="A3" s="1268" t="s">
        <v>1</v>
      </c>
      <c r="B3" s="1268"/>
      <c r="C3" s="1268"/>
      <c r="D3" s="1268"/>
      <c r="E3" s="1268"/>
      <c r="F3" s="188"/>
      <c r="G3" s="1269" t="s">
        <v>2</v>
      </c>
      <c r="H3" s="1275" t="s">
        <v>3</v>
      </c>
      <c r="I3" s="1276"/>
      <c r="J3" s="1277"/>
      <c r="K3" s="1270" t="s">
        <v>4</v>
      </c>
      <c r="L3" s="1270"/>
      <c r="M3" s="1270"/>
      <c r="N3" s="1270"/>
      <c r="O3" s="1270"/>
      <c r="P3" s="1270"/>
      <c r="Q3" s="1270"/>
      <c r="R3" s="1271"/>
      <c r="S3" s="1271"/>
      <c r="T3" s="1270"/>
      <c r="U3" s="1270"/>
      <c r="V3" s="1270"/>
      <c r="W3" s="1270"/>
      <c r="X3" s="1270"/>
      <c r="Y3" s="1270"/>
      <c r="Z3" s="1270"/>
      <c r="AA3" s="1270"/>
      <c r="AB3" s="1270"/>
      <c r="AC3" s="1270"/>
      <c r="AD3" s="1270"/>
      <c r="AE3" s="1270"/>
      <c r="AF3" s="1270"/>
      <c r="AG3" s="1270"/>
      <c r="AH3" s="1270"/>
      <c r="AI3" s="1270"/>
      <c r="AJ3" s="1270"/>
      <c r="AK3" s="1272" t="s">
        <v>5</v>
      </c>
      <c r="AL3" s="1273"/>
      <c r="AM3" s="1274"/>
      <c r="AN3" s="1258" t="s">
        <v>440</v>
      </c>
      <c r="AO3" s="1259"/>
      <c r="AP3" s="1260"/>
      <c r="AQ3" s="1264" t="s">
        <v>608</v>
      </c>
      <c r="AR3" s="1265"/>
      <c r="AS3" s="1280" t="s">
        <v>633</v>
      </c>
      <c r="AT3" s="1282" t="s">
        <v>1147</v>
      </c>
      <c r="AU3" s="414"/>
      <c r="AV3" s="414"/>
      <c r="AW3" s="414"/>
      <c r="AX3" s="415"/>
      <c r="AY3" s="415"/>
      <c r="AZ3" s="415"/>
      <c r="BA3" s="415"/>
      <c r="BB3" s="415"/>
      <c r="BC3" s="415"/>
      <c r="BD3" s="415"/>
    </row>
    <row r="4" spans="1:56" ht="57" customHeight="1" x14ac:dyDescent="0.15">
      <c r="A4" s="1249" t="s">
        <v>6</v>
      </c>
      <c r="B4" s="1249" t="s">
        <v>7</v>
      </c>
      <c r="C4" s="1249" t="s">
        <v>8</v>
      </c>
      <c r="D4" s="1249" t="s">
        <v>9</v>
      </c>
      <c r="E4" s="1249" t="s">
        <v>10</v>
      </c>
      <c r="G4" s="1269"/>
      <c r="H4" s="233" t="s">
        <v>11</v>
      </c>
      <c r="I4" s="233" t="s">
        <v>12</v>
      </c>
      <c r="J4" s="233" t="s">
        <v>13</v>
      </c>
      <c r="K4" s="234" t="s">
        <v>14</v>
      </c>
      <c r="L4" s="235" t="s">
        <v>2168</v>
      </c>
      <c r="M4" s="235" t="s">
        <v>16</v>
      </c>
      <c r="N4" s="235" t="s">
        <v>41</v>
      </c>
      <c r="O4" s="235" t="s">
        <v>17</v>
      </c>
      <c r="P4" s="235" t="s">
        <v>18</v>
      </c>
      <c r="Q4" s="235" t="s">
        <v>19</v>
      </c>
      <c r="R4" s="235" t="s">
        <v>20</v>
      </c>
      <c r="S4" s="235" t="s">
        <v>2167</v>
      </c>
      <c r="T4" s="235" t="s">
        <v>22</v>
      </c>
      <c r="U4" s="235" t="s">
        <v>23</v>
      </c>
      <c r="V4" s="235" t="s">
        <v>1157</v>
      </c>
      <c r="W4" s="235" t="s">
        <v>1158</v>
      </c>
      <c r="X4" s="236"/>
      <c r="Y4" s="235"/>
      <c r="Z4" s="236" t="s">
        <v>26</v>
      </c>
      <c r="AA4" s="428" t="s">
        <v>27</v>
      </c>
      <c r="AB4" s="237" t="s">
        <v>28</v>
      </c>
      <c r="AC4" s="1247" t="s">
        <v>29</v>
      </c>
      <c r="AD4" s="1247" t="s">
        <v>1110</v>
      </c>
      <c r="AE4" s="1247" t="s">
        <v>30</v>
      </c>
      <c r="AF4" s="1247" t="s">
        <v>1165</v>
      </c>
      <c r="AG4" s="523" t="s">
        <v>1142</v>
      </c>
      <c r="AH4" s="1256" t="s">
        <v>1112</v>
      </c>
      <c r="AI4" s="523" t="s">
        <v>31</v>
      </c>
      <c r="AJ4" s="1247" t="s">
        <v>32</v>
      </c>
      <c r="AK4" s="1249" t="s">
        <v>33</v>
      </c>
      <c r="AL4" s="1249" t="s">
        <v>34</v>
      </c>
      <c r="AM4" s="1250" t="s">
        <v>35</v>
      </c>
      <c r="AN4" s="1251" t="s">
        <v>442</v>
      </c>
      <c r="AO4" s="1278" t="s">
        <v>441</v>
      </c>
      <c r="AP4" s="1279"/>
      <c r="AQ4" s="1266"/>
      <c r="AR4" s="1267"/>
      <c r="AS4" s="1281"/>
      <c r="AT4" s="1283"/>
      <c r="AU4" s="1252" t="s">
        <v>475</v>
      </c>
      <c r="AV4" s="1252" t="s">
        <v>1163</v>
      </c>
      <c r="AW4" s="1252" t="s">
        <v>1164</v>
      </c>
      <c r="AX4" s="1250" t="s">
        <v>36</v>
      </c>
      <c r="AY4" s="1255" t="s">
        <v>144</v>
      </c>
      <c r="AZ4" s="1250"/>
      <c r="BA4" s="1263" t="s">
        <v>618</v>
      </c>
      <c r="BB4" s="1263"/>
      <c r="BC4" s="1254" t="s">
        <v>297</v>
      </c>
      <c r="BD4" s="1253" t="s">
        <v>620</v>
      </c>
    </row>
    <row r="5" spans="1:56" x14ac:dyDescent="0.15">
      <c r="A5" s="7" t="str">
        <f>IF(G5="","",VLOOKUP(H5,マシン名!$B$4:$C$93,2,FALSE))</f>
        <v>A425①　</v>
      </c>
      <c r="B5" s="7" t="str">
        <f>IF(G5="","",VLOOKUP(I5,作業者名!$B$4:$C$100,2,FALSE))</f>
        <v>恩田</v>
      </c>
      <c r="C5" s="7" t="str">
        <f>IF(G5="","",VLOOKUP(J5,中子データ!$B$4:$H$4500,2,FALSE))</f>
        <v>A1165ｷｬﾘﾔ ③</v>
      </c>
      <c r="D5" s="8">
        <f>IF(G5="","",VLOOKUP(J5,中子データ!$B$4:$H$4500,4,FALSE))</f>
        <v>2</v>
      </c>
      <c r="E5" s="231">
        <f>IF(G5="","",D5*K5-AB5)</f>
        <v>734</v>
      </c>
      <c r="G5" s="958">
        <v>44431</v>
      </c>
      <c r="H5" s="950">
        <v>31</v>
      </c>
      <c r="I5" s="950">
        <v>14</v>
      </c>
      <c r="J5" s="950">
        <v>582</v>
      </c>
      <c r="K5" s="951">
        <v>367</v>
      </c>
      <c r="L5" s="951">
        <v>525</v>
      </c>
      <c r="M5" s="952">
        <v>0.5</v>
      </c>
      <c r="N5" s="952">
        <f t="shared" ref="N5:N9" si="0">L5-SUM(O5:Z5)</f>
        <v>515</v>
      </c>
      <c r="O5" s="951"/>
      <c r="P5" s="951"/>
      <c r="Q5" s="951"/>
      <c r="R5" s="951"/>
      <c r="S5" s="951"/>
      <c r="T5" s="951"/>
      <c r="U5" s="951">
        <v>10</v>
      </c>
      <c r="V5" s="951"/>
      <c r="W5" s="951"/>
      <c r="X5" s="951"/>
      <c r="Y5" s="951"/>
      <c r="Z5" s="1036"/>
      <c r="AA5" s="429"/>
      <c r="AB5" s="959">
        <f t="shared" ref="AB5:AB17" si="1">SUM(AC5:AJ5)</f>
        <v>0</v>
      </c>
      <c r="AC5" s="1036"/>
      <c r="AD5" s="1036"/>
      <c r="AE5" s="1036"/>
      <c r="AF5" s="1036"/>
      <c r="AG5" s="1036"/>
      <c r="AH5" s="1036"/>
      <c r="AI5" s="1036"/>
      <c r="AJ5" s="1036"/>
      <c r="AK5" s="445" t="str">
        <f>IF(G5="","",VLOOKUP(J5,中子データ!$B$4:$H$4500,3,FALSE))</f>
        <v>MSR-T</v>
      </c>
      <c r="AL5" s="445">
        <f>IF(G5="","",VLOOKUP(J5,中子データ!$B$4:$H$4500,5,FALSE))</f>
        <v>0.95</v>
      </c>
      <c r="AM5" s="445">
        <f>IF(G5="","",VLOOKUP(J5,中子データ!$B$4:$H$4500,6,FALSE))</f>
        <v>85</v>
      </c>
      <c r="AN5" s="960"/>
      <c r="AO5" s="961"/>
      <c r="AP5" s="962"/>
      <c r="AQ5" s="963"/>
      <c r="AR5" s="962"/>
      <c r="AS5" s="964"/>
      <c r="AT5" s="964"/>
      <c r="AU5" s="965"/>
      <c r="AV5" s="1036"/>
      <c r="AW5" s="1036"/>
      <c r="AX5" s="410">
        <f>L5-O5-P5-Q5-R5--S5-T5-U5-V5-W5-X5-Y5-Z5</f>
        <v>515</v>
      </c>
      <c r="AY5" s="411">
        <f>IF(G5="","",VLOOKUP(J5,中子データ!$B$4:$M$5999,10,FALSE))</f>
        <v>85</v>
      </c>
      <c r="AZ5" s="438">
        <f>IF(G5="","",VLOOKUP(J5,中子データ!$B$4:$M$5999,9,FALSE))</f>
        <v>84.705882352941174</v>
      </c>
      <c r="BA5" s="412" t="str">
        <f>IF(AQ5="","",VLOOKUP(AQ5,作業者名!$B$4:$C$100,2,FALSE))</f>
        <v/>
      </c>
      <c r="BB5" s="412" t="str">
        <f>IF(AR5="","",VLOOKUP(AR5,作業者名!$B$4:$C$100,2,FALSE))</f>
        <v/>
      </c>
      <c r="BC5" s="412">
        <f>IF(G5="","",VLOOKUP(J5,中子データ!B$4:N$6004,12,FALSE))</f>
        <v>0</v>
      </c>
      <c r="BD5" s="413">
        <f>IF(G5="","",VLOOKUP(J5,中子データ!$B$4:$P$4500,15,FALSE))</f>
        <v>0</v>
      </c>
    </row>
    <row r="6" spans="1:56" x14ac:dyDescent="0.15">
      <c r="A6" s="7" t="str">
        <f>IF(G6="","",VLOOKUP(H6,マシン名!$B$4:$C$93,2,FALSE))</f>
        <v>VTOP935　</v>
      </c>
      <c r="B6" s="7" t="str">
        <f>IF(G6="","",VLOOKUP(I6,作業者名!$B$4:$C$100,2,FALSE))</f>
        <v>平</v>
      </c>
      <c r="C6" s="7" t="str">
        <f>IF(G6="","",VLOOKUP(J6,中子データ!$B$4:$H$4500,2,FALSE))</f>
        <v>ﾃｽﾄﾋﾟｰｽ</v>
      </c>
      <c r="D6" s="8">
        <f>IF(G6="","",VLOOKUP(J6,中子データ!$B$4:$H$4500,4,FALSE))</f>
        <v>1</v>
      </c>
      <c r="E6" s="231">
        <f t="shared" ref="E6:E69" si="2">IF(G6="","",D6*K6-AB6)</f>
        <v>95</v>
      </c>
      <c r="G6" s="958">
        <v>44431</v>
      </c>
      <c r="H6" s="950">
        <v>22</v>
      </c>
      <c r="I6" s="950">
        <v>26</v>
      </c>
      <c r="J6" s="950">
        <v>324</v>
      </c>
      <c r="K6" s="951">
        <v>96</v>
      </c>
      <c r="L6" s="951">
        <v>290</v>
      </c>
      <c r="M6" s="952">
        <v>1</v>
      </c>
      <c r="N6" s="952">
        <f t="shared" si="0"/>
        <v>250</v>
      </c>
      <c r="O6" s="951">
        <v>20</v>
      </c>
      <c r="P6" s="951"/>
      <c r="Q6" s="951"/>
      <c r="R6" s="951">
        <v>10</v>
      </c>
      <c r="S6" s="951"/>
      <c r="T6" s="951"/>
      <c r="U6" s="951">
        <v>10</v>
      </c>
      <c r="V6" s="951"/>
      <c r="W6" s="951"/>
      <c r="X6" s="951"/>
      <c r="Y6" s="951"/>
      <c r="Z6" s="1036"/>
      <c r="AA6" s="429"/>
      <c r="AB6" s="959">
        <f t="shared" si="1"/>
        <v>1</v>
      </c>
      <c r="AC6" s="1036"/>
      <c r="AD6" s="1036"/>
      <c r="AE6" s="1036">
        <v>1</v>
      </c>
      <c r="AF6" s="1036"/>
      <c r="AG6" s="1036"/>
      <c r="AH6" s="1036"/>
      <c r="AI6" s="1036"/>
      <c r="AJ6" s="1036"/>
      <c r="AK6" s="445" t="str">
        <f>IF(G6="","",VLOOKUP(J6,中子データ!$B$4:$H$4500,3,FALSE))</f>
        <v>MSR-T</v>
      </c>
      <c r="AL6" s="445">
        <f>IF(G6="","",VLOOKUP(J6,中子データ!$B$4:$H$4500,5,FALSE))</f>
        <v>7.8</v>
      </c>
      <c r="AM6" s="445">
        <f>IF(G6="","",VLOOKUP(J6,中子データ!$B$4:$H$4500,6,FALSE))</f>
        <v>500</v>
      </c>
      <c r="AN6" s="960"/>
      <c r="AO6" s="961"/>
      <c r="AP6" s="962"/>
      <c r="AQ6" s="963"/>
      <c r="AR6" s="962"/>
      <c r="AS6" s="964"/>
      <c r="AT6" s="964"/>
      <c r="AU6" s="965"/>
      <c r="AV6" s="1036"/>
      <c r="AW6" s="1036"/>
      <c r="AX6" s="410">
        <f t="shared" ref="AX6:AX37" si="3">L6-O6-P6-Q6-R6--S6-T6-U6-V6-W6-X6-Y6-Z6</f>
        <v>250</v>
      </c>
      <c r="AY6" s="411">
        <f>IF(G6="","",VLOOKUP(J6,中子データ!$B$4:$M$5999,10,FALSE))</f>
        <v>140</v>
      </c>
      <c r="AZ6" s="438">
        <f>IF(G6="","",VLOOKUP(J6,中子データ!$B$4:$M$5999,9,FALSE))</f>
        <v>25.714285714285715</v>
      </c>
      <c r="BA6" s="412" t="str">
        <f>IF(AQ6="","",VLOOKUP(AQ6,作業者名!$B$4:$C$100,2,FALSE))</f>
        <v/>
      </c>
      <c r="BB6" s="412" t="str">
        <f>IF(AR6="","",VLOOKUP(AR6,作業者名!$B$4:$C$100,2,FALSE))</f>
        <v/>
      </c>
      <c r="BC6" s="412">
        <f>IF(G6="","",VLOOKUP(J6,中子データ!B$4:N$6004,12,FALSE))</f>
        <v>0</v>
      </c>
      <c r="BD6" s="413">
        <f>IF(G6="","",VLOOKUP(J6,中子データ!$B$4:$P$4500,15,FALSE))</f>
        <v>18.3</v>
      </c>
    </row>
    <row r="7" spans="1:56" x14ac:dyDescent="0.15">
      <c r="A7" s="7" t="str">
        <f>IF(G7="","",VLOOKUP(H7,マシン名!$B$4:$C$93,2,FALSE))</f>
        <v>3AN①　</v>
      </c>
      <c r="B7" s="7" t="str">
        <f>IF(G7="","",VLOOKUP(I7,作業者名!$B$4:$C$100,2,FALSE))</f>
        <v>山岡</v>
      </c>
      <c r="C7" s="7" t="str">
        <f>IF(G7="","",VLOOKUP(J7,中子データ!$B$4:$H$4500,2,FALSE))</f>
        <v>KC717　ポンプ芯</v>
      </c>
      <c r="D7" s="8">
        <f>IF(G7="","",VLOOKUP(J7,中子データ!$B$4:$H$4500,4,FALSE))</f>
        <v>2</v>
      </c>
      <c r="E7" s="231">
        <f t="shared" si="2"/>
        <v>300</v>
      </c>
      <c r="G7" s="958">
        <v>44431</v>
      </c>
      <c r="H7" s="950">
        <v>26</v>
      </c>
      <c r="I7" s="950">
        <v>22</v>
      </c>
      <c r="J7" s="950">
        <v>503</v>
      </c>
      <c r="K7" s="951">
        <v>153</v>
      </c>
      <c r="L7" s="951">
        <v>540</v>
      </c>
      <c r="M7" s="952">
        <v>0.5</v>
      </c>
      <c r="N7" s="952">
        <f t="shared" si="0"/>
        <v>390</v>
      </c>
      <c r="O7" s="951"/>
      <c r="P7" s="951"/>
      <c r="Q7" s="951"/>
      <c r="R7" s="951"/>
      <c r="S7" s="951">
        <v>80</v>
      </c>
      <c r="T7" s="951">
        <v>20</v>
      </c>
      <c r="U7" s="951"/>
      <c r="V7" s="951"/>
      <c r="W7" s="951"/>
      <c r="X7" s="951"/>
      <c r="Y7" s="951"/>
      <c r="Z7" s="1036">
        <v>50</v>
      </c>
      <c r="AA7" s="429"/>
      <c r="AB7" s="959">
        <f t="shared" si="1"/>
        <v>6</v>
      </c>
      <c r="AC7" s="1036"/>
      <c r="AD7" s="1036"/>
      <c r="AE7" s="1036">
        <v>6</v>
      </c>
      <c r="AF7" s="1036"/>
      <c r="AG7" s="1036"/>
      <c r="AH7" s="1036"/>
      <c r="AI7" s="1036"/>
      <c r="AJ7" s="1036"/>
      <c r="AK7" s="445" t="str">
        <f>IF(G7="","",VLOOKUP(J7,中子データ!$B$4:$H$4500,3,FALSE))</f>
        <v>WJ50A</v>
      </c>
      <c r="AL7" s="445">
        <f>IF(G7="","",VLOOKUP(J7,中子データ!$B$4:$H$4500,5,FALSE))</f>
        <v>0.44</v>
      </c>
      <c r="AM7" s="445">
        <f>IF(G7="","",VLOOKUP(J7,中子データ!$B$4:$H$4500,6,FALSE))</f>
        <v>75</v>
      </c>
      <c r="AN7" s="960"/>
      <c r="AO7" s="961"/>
      <c r="AP7" s="962"/>
      <c r="AQ7" s="963"/>
      <c r="AR7" s="962"/>
      <c r="AS7" s="964">
        <v>1</v>
      </c>
      <c r="AT7" s="964"/>
      <c r="AU7" s="965" t="s">
        <v>1970</v>
      </c>
      <c r="AV7" s="1036"/>
      <c r="AW7" s="1036"/>
      <c r="AX7" s="410">
        <f t="shared" si="3"/>
        <v>550</v>
      </c>
      <c r="AY7" s="411">
        <f>IF(G7="","",VLOOKUP(J7,中子データ!$B$4:$M$5999,10,FALSE))</f>
        <v>120</v>
      </c>
      <c r="AZ7" s="438">
        <f>IF(G7="","",VLOOKUP(J7,中子データ!$B$4:$M$5999,9,FALSE))</f>
        <v>60</v>
      </c>
      <c r="BA7" s="412" t="str">
        <f>IF(AQ7="","",VLOOKUP(AQ7,作業者名!$B$4:$C$100,2,FALSE))</f>
        <v/>
      </c>
      <c r="BB7" s="412" t="str">
        <f>IF(AR7="","",VLOOKUP(AR7,作業者名!$B$4:$C$100,2,FALSE))</f>
        <v/>
      </c>
      <c r="BC7" s="412">
        <f>IF(G7="","",VLOOKUP(J7,中子データ!B$4:N$6004,12,FALSE))</f>
        <v>0.05</v>
      </c>
      <c r="BD7" s="413">
        <f>IF(G7="","",VLOOKUP(J7,中子データ!$B$4:$P$4500,15,FALSE))</f>
        <v>0</v>
      </c>
    </row>
    <row r="8" spans="1:56" x14ac:dyDescent="0.15">
      <c r="A8" s="7" t="str">
        <f>IF(G8="","",VLOOKUP(H8,マシン名!$B$4:$C$93,2,FALSE))</f>
        <v>A56HP①　</v>
      </c>
      <c r="B8" s="7" t="str">
        <f>IF(G8="","",VLOOKUP(I8,作業者名!$B$4:$C$100,2,FALSE))</f>
        <v>清水</v>
      </c>
      <c r="C8" s="7" t="str">
        <f>IF(G8="","",VLOOKUP(J8,中子データ!$B$4:$H$4500,2,FALSE))</f>
        <v>KC722</v>
      </c>
      <c r="D8" s="8">
        <f>IF(G8="","",VLOOKUP(J8,中子データ!$B$4:$H$4500,4,FALSE))</f>
        <v>1</v>
      </c>
      <c r="E8" s="231">
        <f t="shared" si="2"/>
        <v>60</v>
      </c>
      <c r="G8" s="958">
        <v>44431</v>
      </c>
      <c r="H8" s="950">
        <v>29</v>
      </c>
      <c r="I8" s="950">
        <v>17</v>
      </c>
      <c r="J8" s="950">
        <v>497</v>
      </c>
      <c r="K8" s="951">
        <v>62</v>
      </c>
      <c r="L8" s="951">
        <v>465</v>
      </c>
      <c r="M8" s="952">
        <v>1</v>
      </c>
      <c r="N8" s="952">
        <f t="shared" si="0"/>
        <v>465</v>
      </c>
      <c r="O8" s="951"/>
      <c r="P8" s="951"/>
      <c r="Q8" s="951"/>
      <c r="R8" s="951"/>
      <c r="S8" s="951"/>
      <c r="T8" s="951"/>
      <c r="U8" s="951"/>
      <c r="V8" s="951"/>
      <c r="W8" s="951"/>
      <c r="X8" s="951"/>
      <c r="Y8" s="951"/>
      <c r="Z8" s="1036"/>
      <c r="AA8" s="429"/>
      <c r="AB8" s="959">
        <f t="shared" si="1"/>
        <v>2</v>
      </c>
      <c r="AC8" s="1036"/>
      <c r="AD8" s="1036"/>
      <c r="AE8" s="1036">
        <v>2</v>
      </c>
      <c r="AF8" s="1036"/>
      <c r="AG8" s="1036"/>
      <c r="AH8" s="1036"/>
      <c r="AI8" s="1036"/>
      <c r="AJ8" s="1036"/>
      <c r="AK8" s="445" t="str">
        <f>IF(G8="","",VLOOKUP(J8,中子データ!$B$4:$H$4500,3,FALSE))</f>
        <v>SY60R</v>
      </c>
      <c r="AL8" s="445">
        <f>IF(G8="","",VLOOKUP(J8,中子データ!$B$4:$H$4500,5,FALSE))</f>
        <v>15.25</v>
      </c>
      <c r="AM8" s="445">
        <f>IF(G8="","",VLOOKUP(J8,中子データ!$B$4:$H$4500,6,FALSE))</f>
        <v>1136</v>
      </c>
      <c r="AN8" s="960"/>
      <c r="AO8" s="961"/>
      <c r="AP8" s="962"/>
      <c r="AQ8" s="963"/>
      <c r="AR8" s="962"/>
      <c r="AS8" s="964"/>
      <c r="AT8" s="964"/>
      <c r="AU8" s="965"/>
      <c r="AV8" s="1036"/>
      <c r="AW8" s="1036"/>
      <c r="AX8" s="410">
        <f t="shared" si="3"/>
        <v>465</v>
      </c>
      <c r="AY8" s="411">
        <f>IF(G8="","",VLOOKUP(J8,中子データ!$B$4:$M$5999,10,FALSE))</f>
        <v>480</v>
      </c>
      <c r="AZ8" s="438">
        <f>IF(G8="","",VLOOKUP(J8,中子データ!$B$4:$M$5999,9,FALSE))</f>
        <v>7.5</v>
      </c>
      <c r="BA8" s="412" t="str">
        <f>IF(AQ8="","",VLOOKUP(AQ8,作業者名!$B$4:$C$100,2,FALSE))</f>
        <v/>
      </c>
      <c r="BB8" s="412" t="str">
        <f>IF(AR8="","",VLOOKUP(AR8,作業者名!$B$4:$C$100,2,FALSE))</f>
        <v/>
      </c>
      <c r="BC8" s="412">
        <f>IF(G8="","",VLOOKUP(J8,中子データ!B$4:N$6004,12,FALSE))</f>
        <v>0</v>
      </c>
      <c r="BD8" s="413">
        <f>IF(G8="","",VLOOKUP(J8,中子データ!$B$4:$P$4500,15,FALSE))</f>
        <v>0</v>
      </c>
    </row>
    <row r="9" spans="1:56" x14ac:dyDescent="0.15">
      <c r="A9" s="7" t="str">
        <f>IF(G9="","",VLOOKUP(H9,マシン名!$B$4:$C$93,2,FALSE))</f>
        <v>A56HP①　</v>
      </c>
      <c r="B9" s="7" t="str">
        <f>IF(G9="","",VLOOKUP(I9,作業者名!$B$4:$C$100,2,FALSE))</f>
        <v>清水</v>
      </c>
      <c r="C9" s="7" t="str">
        <f>IF(G9="","",VLOOKUP(J9,中子データ!$B$4:$H$4500,2,FALSE))</f>
        <v>ﾃｽﾄﾋﾟｰｽ(ヤンマー）</v>
      </c>
      <c r="D9" s="8">
        <f>IF(G9="","",VLOOKUP(J9,中子データ!$B$4:$H$4500,4,FALSE))</f>
        <v>1</v>
      </c>
      <c r="E9" s="231">
        <f t="shared" si="2"/>
        <v>0</v>
      </c>
      <c r="G9" s="958">
        <v>44431</v>
      </c>
      <c r="H9" s="950">
        <v>29</v>
      </c>
      <c r="I9" s="950">
        <v>17</v>
      </c>
      <c r="J9" s="950">
        <v>2500</v>
      </c>
      <c r="K9" s="951">
        <v>0</v>
      </c>
      <c r="L9" s="951">
        <v>60</v>
      </c>
      <c r="M9" s="952">
        <v>1</v>
      </c>
      <c r="N9" s="952">
        <f t="shared" si="0"/>
        <v>0</v>
      </c>
      <c r="O9" s="951"/>
      <c r="P9" s="951">
        <v>60</v>
      </c>
      <c r="Q9" s="951"/>
      <c r="R9" s="951"/>
      <c r="S9" s="951"/>
      <c r="T9" s="951"/>
      <c r="U9" s="951"/>
      <c r="V9" s="951"/>
      <c r="W9" s="951"/>
      <c r="X9" s="951"/>
      <c r="Y9" s="951"/>
      <c r="Z9" s="1036"/>
      <c r="AA9" s="429"/>
      <c r="AB9" s="959">
        <f t="shared" si="1"/>
        <v>0</v>
      </c>
      <c r="AC9" s="1036"/>
      <c r="AD9" s="1036"/>
      <c r="AE9" s="1036"/>
      <c r="AF9" s="1036"/>
      <c r="AG9" s="1036"/>
      <c r="AH9" s="1036"/>
      <c r="AI9" s="1036"/>
      <c r="AJ9" s="1036"/>
      <c r="AK9" s="445" t="str">
        <f>IF(G9="","",VLOOKUP(J9,中子データ!$B$4:$H$4500,3,FALSE))</f>
        <v>MSR-T</v>
      </c>
      <c r="AL9" s="445">
        <f>IF(G9="","",VLOOKUP(J9,中子データ!$B$4:$H$4500,5,FALSE))</f>
        <v>5</v>
      </c>
      <c r="AM9" s="445">
        <f>IF(G9="","",VLOOKUP(J9,中子データ!$B$4:$H$4500,6,FALSE))</f>
        <v>909</v>
      </c>
      <c r="AN9" s="960"/>
      <c r="AO9" s="961"/>
      <c r="AP9" s="962"/>
      <c r="AQ9" s="963"/>
      <c r="AR9" s="962"/>
      <c r="AS9" s="964"/>
      <c r="AT9" s="964"/>
      <c r="AU9" s="965"/>
      <c r="AV9" s="1036"/>
      <c r="AW9" s="1036"/>
      <c r="AX9" s="410">
        <f t="shared" si="3"/>
        <v>0</v>
      </c>
      <c r="AY9" s="411">
        <f>IF(G9="","",VLOOKUP(J9,中子データ!$B$4:$M$5999,10,FALSE))</f>
        <v>160</v>
      </c>
      <c r="AZ9" s="438">
        <f>IF(G9="","",VLOOKUP(J9,中子データ!$B$4:$M$5999,9,FALSE))</f>
        <v>22.5</v>
      </c>
      <c r="BA9" s="412" t="str">
        <f>IF(AQ9="","",VLOOKUP(AQ9,作業者名!$B$4:$C$100,2,FALSE))</f>
        <v/>
      </c>
      <c r="BB9" s="412" t="str">
        <f>IF(AR9="","",VLOOKUP(AR9,作業者名!$B$4:$C$100,2,FALSE))</f>
        <v/>
      </c>
      <c r="BC9" s="412">
        <f>IF(G9="","",VLOOKUP(J9,中子データ!B$4:N$6004,12,FALSE))</f>
        <v>0</v>
      </c>
      <c r="BD9" s="413">
        <f>IF(G9="","",VLOOKUP(J9,中子データ!$B$4:$P$4500,15,FALSE))</f>
        <v>0</v>
      </c>
    </row>
    <row r="10" spans="1:56" x14ac:dyDescent="0.15">
      <c r="A10" s="7" t="str">
        <f>IF(G10="","",VLOOKUP(H10,マシン名!$B$4:$C$93,2,FALSE))</f>
        <v>SL55　</v>
      </c>
      <c r="B10" s="7" t="str">
        <f>IF(G10="","",VLOOKUP(I10,作業者名!$B$4:$C$100,2,FALSE))</f>
        <v>吉田</v>
      </c>
      <c r="C10" s="7" t="str">
        <f>IF(G10="","",VLOOKUP(J10,中子データ!$B$4:$H$4500,2,FALSE))</f>
        <v>DK-20 No.2</v>
      </c>
      <c r="D10" s="8">
        <f>IF(G10="","",VLOOKUP(J10,中子データ!$B$4:$H$4500,4,FALSE))</f>
        <v>1</v>
      </c>
      <c r="E10" s="231">
        <f t="shared" si="2"/>
        <v>60</v>
      </c>
      <c r="G10" s="958">
        <v>44431</v>
      </c>
      <c r="H10" s="950">
        <v>25</v>
      </c>
      <c r="I10" s="950">
        <v>1</v>
      </c>
      <c r="J10" s="950">
        <v>314</v>
      </c>
      <c r="K10" s="951">
        <v>61</v>
      </c>
      <c r="L10" s="951">
        <v>220</v>
      </c>
      <c r="M10" s="952">
        <v>1</v>
      </c>
      <c r="N10" s="952">
        <f t="shared" ref="N10:N15" si="4">L10-SUM(O10:Z10)</f>
        <v>165</v>
      </c>
      <c r="O10" s="951"/>
      <c r="P10" s="951"/>
      <c r="Q10" s="951">
        <v>40</v>
      </c>
      <c r="R10" s="951"/>
      <c r="S10" s="951"/>
      <c r="T10" s="951"/>
      <c r="U10" s="951"/>
      <c r="V10" s="951"/>
      <c r="W10" s="951"/>
      <c r="X10" s="951"/>
      <c r="Y10" s="951"/>
      <c r="Z10" s="1036">
        <v>15</v>
      </c>
      <c r="AA10" s="429"/>
      <c r="AB10" s="959">
        <f t="shared" si="1"/>
        <v>1</v>
      </c>
      <c r="AC10" s="1036"/>
      <c r="AD10" s="1036"/>
      <c r="AE10" s="1036"/>
      <c r="AF10" s="1036"/>
      <c r="AG10" s="1036"/>
      <c r="AH10" s="1036"/>
      <c r="AI10" s="1036"/>
      <c r="AJ10" s="1036">
        <v>1</v>
      </c>
      <c r="AK10" s="445" t="str">
        <f>IF(G10="","",VLOOKUP(J10,中子データ!$B$4:$H$4500,3,FALSE))</f>
        <v>MSR-T</v>
      </c>
      <c r="AL10" s="445">
        <f>IF(G10="","",VLOOKUP(J10,中子データ!$B$4:$H$4500,5,FALSE))</f>
        <v>3.8</v>
      </c>
      <c r="AM10" s="445">
        <f>IF(G10="","",VLOOKUP(J10,中子データ!$B$4:$H$4500,6,FALSE))</f>
        <v>445</v>
      </c>
      <c r="AN10" s="960"/>
      <c r="AO10" s="961"/>
      <c r="AP10" s="962"/>
      <c r="AQ10" s="963"/>
      <c r="AR10" s="962"/>
      <c r="AS10" s="964"/>
      <c r="AT10" s="964"/>
      <c r="AU10" s="965"/>
      <c r="AV10" s="11"/>
      <c r="AW10" s="11"/>
      <c r="AX10" s="410">
        <f t="shared" si="3"/>
        <v>165</v>
      </c>
      <c r="AY10" s="411">
        <f>IF(G10="","",VLOOKUP(J10,中子データ!$B$4:$M$5999,10,FALSE))</f>
        <v>180</v>
      </c>
      <c r="AZ10" s="438">
        <f>IF(G10="","",VLOOKUP(J10,中子データ!$B$4:$M$5999,9,FALSE))</f>
        <v>20</v>
      </c>
      <c r="BA10" s="412" t="str">
        <f>IF(AQ10="","",VLOOKUP(AQ10,作業者名!$B$4:$C$100,2,FALSE))</f>
        <v/>
      </c>
      <c r="BB10" s="412" t="str">
        <f>IF(AR10="","",VLOOKUP(AR10,作業者名!$B$4:$C$100,2,FALSE))</f>
        <v/>
      </c>
      <c r="BC10" s="412">
        <f>IF(G10="","",VLOOKUP(J10,中子データ!B$4:N$6004,12,FALSE))</f>
        <v>0.19400000000000001</v>
      </c>
      <c r="BD10" s="413">
        <f>IF(G10="","",VLOOKUP(J10,中子データ!$B$4:$P$4500,15,FALSE))</f>
        <v>20.3</v>
      </c>
    </row>
    <row r="11" spans="1:56" x14ac:dyDescent="0.15">
      <c r="A11" s="7" t="str">
        <f>IF(G11="","",VLOOKUP(H11,マシン名!$B$4:$C$93,2,FALSE))</f>
        <v>SL55　</v>
      </c>
      <c r="B11" s="7" t="str">
        <f>IF(G11="","",VLOOKUP(I11,作業者名!$B$4:$C$100,2,FALSE))</f>
        <v>宮内</v>
      </c>
      <c r="C11" s="7" t="str">
        <f>IF(G11="","",VLOOKUP(J11,中子データ!$B$4:$H$4500,2,FALSE))</f>
        <v>DK-20No.3</v>
      </c>
      <c r="D11" s="8">
        <f>IF(G11="","",VLOOKUP(J11,中子データ!$B$4:$H$4500,4,FALSE))</f>
        <v>1</v>
      </c>
      <c r="E11" s="231">
        <f t="shared" si="2"/>
        <v>0</v>
      </c>
      <c r="G11" s="958">
        <v>44431</v>
      </c>
      <c r="H11" s="950">
        <v>25</v>
      </c>
      <c r="I11" s="950">
        <v>2</v>
      </c>
      <c r="J11" s="950">
        <v>315</v>
      </c>
      <c r="K11" s="951">
        <v>0</v>
      </c>
      <c r="L11" s="951">
        <v>30</v>
      </c>
      <c r="M11" s="952">
        <v>1</v>
      </c>
      <c r="N11" s="1079">
        <f t="shared" si="4"/>
        <v>0</v>
      </c>
      <c r="O11" s="951"/>
      <c r="P11" s="951">
        <v>30</v>
      </c>
      <c r="Q11" s="951"/>
      <c r="R11" s="951"/>
      <c r="S11" s="951"/>
      <c r="T11" s="951"/>
      <c r="U11" s="951"/>
      <c r="V11" s="951"/>
      <c r="W11" s="951"/>
      <c r="X11" s="951"/>
      <c r="Y11" s="951"/>
      <c r="Z11" s="1036"/>
      <c r="AA11" s="429"/>
      <c r="AB11" s="959">
        <f t="shared" si="1"/>
        <v>0</v>
      </c>
      <c r="AC11" s="1036"/>
      <c r="AD11" s="1036"/>
      <c r="AE11" s="1036"/>
      <c r="AF11" s="1036"/>
      <c r="AG11" s="1036"/>
      <c r="AH11" s="1036"/>
      <c r="AI11" s="1036"/>
      <c r="AJ11" s="1036"/>
      <c r="AK11" s="445" t="str">
        <f>IF(G11="","",VLOOKUP(J11,中子データ!$B$4:$H$4500,3,FALSE))</f>
        <v>MSR-T</v>
      </c>
      <c r="AL11" s="445">
        <f>IF(G11="","",VLOOKUP(J11,中子データ!$B$4:$H$4500,5,FALSE))</f>
        <v>4.5</v>
      </c>
      <c r="AM11" s="445">
        <f>IF(G11="","",VLOOKUP(J11,中子データ!$B$4:$H$4500,6,FALSE))</f>
        <v>330</v>
      </c>
      <c r="AN11" s="960"/>
      <c r="AO11" s="961"/>
      <c r="AP11" s="962"/>
      <c r="AQ11" s="963"/>
      <c r="AR11" s="962"/>
      <c r="AS11" s="964"/>
      <c r="AT11" s="964"/>
      <c r="AU11" s="965"/>
      <c r="AV11" s="11"/>
      <c r="AW11" s="11"/>
      <c r="AX11" s="410">
        <f t="shared" si="3"/>
        <v>0</v>
      </c>
      <c r="AY11" s="411">
        <f>IF(G11="","",VLOOKUP(J11,中子データ!$B$4:$M$5999,10,FALSE))</f>
        <v>150</v>
      </c>
      <c r="AZ11" s="438">
        <f>IF(G11="","",VLOOKUP(J11,中子データ!$B$4:$M$5999,9,FALSE))</f>
        <v>24</v>
      </c>
      <c r="BA11" s="412" t="str">
        <f>IF(AQ11="","",VLOOKUP(AQ11,作業者名!$B$4:$C$100,2,FALSE))</f>
        <v/>
      </c>
      <c r="BB11" s="412" t="str">
        <f>IF(AR11="","",VLOOKUP(AR11,作業者名!$B$4:$C$100,2,FALSE))</f>
        <v/>
      </c>
      <c r="BC11" s="412">
        <f>IF(G11="","",VLOOKUP(J11,中子データ!B$4:N$6004,12,FALSE))</f>
        <v>0.19400000000000001</v>
      </c>
      <c r="BD11" s="413">
        <f>IF(G11="","",VLOOKUP(J11,中子データ!$B$4:$P$4500,15,FALSE))</f>
        <v>20.3</v>
      </c>
    </row>
    <row r="12" spans="1:56" x14ac:dyDescent="0.15">
      <c r="A12" s="7" t="str">
        <f>IF(G12="","",VLOOKUP(H12,マシン名!$B$4:$C$93,2,FALSE))</f>
        <v>SL55　</v>
      </c>
      <c r="B12" s="7" t="str">
        <f>IF(G12="","",VLOOKUP(I12,作業者名!$B$4:$C$100,2,FALSE))</f>
        <v>吉田</v>
      </c>
      <c r="C12" s="7" t="str">
        <f>IF(G12="","",VLOOKUP(J12,中子データ!$B$4:$H$4500,2,FALSE))</f>
        <v>DK-20No.3</v>
      </c>
      <c r="D12" s="8">
        <f>IF(G12="","",VLOOKUP(J12,中子データ!$B$4:$H$4500,4,FALSE))</f>
        <v>1</v>
      </c>
      <c r="E12" s="231">
        <f t="shared" si="2"/>
        <v>60</v>
      </c>
      <c r="G12" s="958">
        <v>44431</v>
      </c>
      <c r="H12" s="950">
        <v>25</v>
      </c>
      <c r="I12" s="950">
        <v>1</v>
      </c>
      <c r="J12" s="950">
        <v>315</v>
      </c>
      <c r="K12" s="951">
        <v>60</v>
      </c>
      <c r="L12" s="951">
        <v>245</v>
      </c>
      <c r="M12" s="952">
        <v>1</v>
      </c>
      <c r="N12" s="1079">
        <f t="shared" si="4"/>
        <v>140</v>
      </c>
      <c r="O12" s="951"/>
      <c r="P12" s="951">
        <v>55</v>
      </c>
      <c r="Q12" s="951"/>
      <c r="R12" s="951"/>
      <c r="S12" s="951"/>
      <c r="T12" s="951"/>
      <c r="U12" s="951">
        <v>10</v>
      </c>
      <c r="V12" s="951"/>
      <c r="W12" s="951"/>
      <c r="X12" s="951"/>
      <c r="Y12" s="951"/>
      <c r="Z12" s="1036">
        <v>40</v>
      </c>
      <c r="AA12" s="429"/>
      <c r="AB12" s="959">
        <f t="shared" si="1"/>
        <v>0</v>
      </c>
      <c r="AC12" s="1036"/>
      <c r="AD12" s="1036"/>
      <c r="AE12" s="1036"/>
      <c r="AF12" s="1036"/>
      <c r="AG12" s="1036"/>
      <c r="AH12" s="1036"/>
      <c r="AI12" s="1036"/>
      <c r="AJ12" s="1036"/>
      <c r="AK12" s="445" t="str">
        <f>IF(G12="","",VLOOKUP(J12,中子データ!$B$4:$H$4500,3,FALSE))</f>
        <v>MSR-T</v>
      </c>
      <c r="AL12" s="445">
        <f>IF(G12="","",VLOOKUP(J12,中子データ!$B$4:$H$4500,5,FALSE))</f>
        <v>4.5</v>
      </c>
      <c r="AM12" s="445">
        <f>IF(G12="","",VLOOKUP(J12,中子データ!$B$4:$H$4500,6,FALSE))</f>
        <v>330</v>
      </c>
      <c r="AN12" s="960"/>
      <c r="AO12" s="961"/>
      <c r="AP12" s="962"/>
      <c r="AQ12" s="963"/>
      <c r="AR12" s="962"/>
      <c r="AS12" s="964"/>
      <c r="AT12" s="964"/>
      <c r="AU12" s="965"/>
      <c r="AV12" s="11"/>
      <c r="AW12" s="11"/>
      <c r="AX12" s="410">
        <f t="shared" si="3"/>
        <v>140</v>
      </c>
      <c r="AY12" s="411">
        <f>IF(G12="","",VLOOKUP(J12,中子データ!$B$4:$M$5999,10,FALSE))</f>
        <v>150</v>
      </c>
      <c r="AZ12" s="438">
        <f>IF(G12="","",VLOOKUP(J12,中子データ!$B$4:$M$5999,9,FALSE))</f>
        <v>24</v>
      </c>
      <c r="BA12" s="412" t="str">
        <f>IF(AQ12="","",VLOOKUP(AQ12,作業者名!$B$4:$C$100,2,FALSE))</f>
        <v/>
      </c>
      <c r="BB12" s="412" t="str">
        <f>IF(AR12="","",VLOOKUP(AR12,作業者名!$B$4:$C$100,2,FALSE))</f>
        <v/>
      </c>
      <c r="BC12" s="412">
        <f>IF(G12="","",VLOOKUP(J12,中子データ!B$4:N$6004,12,FALSE))</f>
        <v>0.19400000000000001</v>
      </c>
      <c r="BD12" s="413">
        <f>IF(G12="","",VLOOKUP(J12,中子データ!$B$4:$P$4500,15,FALSE))</f>
        <v>20.3</v>
      </c>
    </row>
    <row r="13" spans="1:56" x14ac:dyDescent="0.15">
      <c r="A13" s="7" t="str">
        <f>IF(G13="","",VLOOKUP(H13,マシン名!$B$4:$C$93,2,FALSE))</f>
        <v>SL55　</v>
      </c>
      <c r="B13" s="7" t="str">
        <f>IF(G13="","",VLOOKUP(I13,作業者名!$B$4:$C$100,2,FALSE))</f>
        <v>宮内</v>
      </c>
      <c r="C13" s="7" t="str">
        <f>IF(G13="","",VLOOKUP(J13,中子データ!$B$4:$H$4500,2,FALSE))</f>
        <v>DK-20吸排気ポート</v>
      </c>
      <c r="D13" s="8">
        <f>IF(G13="","",VLOOKUP(J13,中子データ!$B$4:$H$4500,4,FALSE))</f>
        <v>1</v>
      </c>
      <c r="E13" s="231">
        <f t="shared" si="2"/>
        <v>0</v>
      </c>
      <c r="G13" s="958">
        <v>44431</v>
      </c>
      <c r="H13" s="950">
        <v>25</v>
      </c>
      <c r="I13" s="950">
        <v>2</v>
      </c>
      <c r="J13" s="950">
        <v>169</v>
      </c>
      <c r="K13" s="951">
        <v>0</v>
      </c>
      <c r="L13" s="951">
        <v>30</v>
      </c>
      <c r="M13" s="952">
        <v>1</v>
      </c>
      <c r="N13" s="1079">
        <f t="shared" si="4"/>
        <v>0</v>
      </c>
      <c r="O13" s="951"/>
      <c r="P13" s="951">
        <v>30</v>
      </c>
      <c r="Q13" s="951"/>
      <c r="R13" s="951"/>
      <c r="S13" s="951"/>
      <c r="T13" s="951"/>
      <c r="U13" s="951"/>
      <c r="V13" s="951"/>
      <c r="W13" s="951"/>
      <c r="X13" s="951"/>
      <c r="Y13" s="951"/>
      <c r="Z13" s="1036"/>
      <c r="AA13" s="429"/>
      <c r="AB13" s="959">
        <f t="shared" si="1"/>
        <v>0</v>
      </c>
      <c r="AC13" s="1036"/>
      <c r="AD13" s="1036"/>
      <c r="AE13" s="1036"/>
      <c r="AF13" s="1036"/>
      <c r="AG13" s="1036"/>
      <c r="AH13" s="1036"/>
      <c r="AI13" s="1036"/>
      <c r="AJ13" s="1036"/>
      <c r="AK13" s="445" t="str">
        <f>IF(G13="","",VLOOKUP(J13,中子データ!$B$4:$H$4500,3,FALSE))</f>
        <v>MSR-T</v>
      </c>
      <c r="AL13" s="445">
        <f>IF(G13="","",VLOOKUP(J13,中子データ!$B$4:$H$4500,5,FALSE))</f>
        <v>7.8</v>
      </c>
      <c r="AM13" s="445">
        <f>IF(G13="","",VLOOKUP(J13,中子データ!$B$4:$H$4500,6,FALSE))</f>
        <v>678.1</v>
      </c>
      <c r="AN13" s="960"/>
      <c r="AO13" s="961"/>
      <c r="AP13" s="962"/>
      <c r="AQ13" s="963"/>
      <c r="AR13" s="962"/>
      <c r="AS13" s="964"/>
      <c r="AT13" s="964"/>
      <c r="AU13" s="965"/>
      <c r="AV13" s="11"/>
      <c r="AW13" s="11"/>
      <c r="AX13" s="410">
        <f t="shared" si="3"/>
        <v>0</v>
      </c>
      <c r="AY13" s="411">
        <f>IF(G13="","",VLOOKUP(J13,中子データ!$B$4:$M$5999,10,FALSE))</f>
        <v>200</v>
      </c>
      <c r="AZ13" s="438">
        <f>IF(G13="","",VLOOKUP(J13,中子データ!$B$4:$M$5999,9,FALSE))</f>
        <v>18</v>
      </c>
      <c r="BA13" s="412" t="str">
        <f>IF(AQ13="","",VLOOKUP(AQ13,作業者名!$B$4:$C$100,2,FALSE))</f>
        <v/>
      </c>
      <c r="BB13" s="412" t="str">
        <f>IF(AR13="","",VLOOKUP(AR13,作業者名!$B$4:$C$100,2,FALSE))</f>
        <v/>
      </c>
      <c r="BC13" s="412">
        <f>IF(G13="","",VLOOKUP(J13,中子データ!B$4:N$6004,12,FALSE))</f>
        <v>0</v>
      </c>
      <c r="BD13" s="413">
        <f>IF(G13="","",VLOOKUP(J13,中子データ!$B$4:$P$4500,15,FALSE))</f>
        <v>23</v>
      </c>
    </row>
    <row r="14" spans="1:56" x14ac:dyDescent="0.15">
      <c r="A14" s="7" t="str">
        <f>IF(G14="","",VLOOKUP(H14,マシン名!$B$4:$C$93,2,FALSE))</f>
        <v>MK4　</v>
      </c>
      <c r="B14" s="7" t="str">
        <f>IF(G14="","",VLOOKUP(I14,作業者名!$B$4:$C$100,2,FALSE))</f>
        <v>宮内</v>
      </c>
      <c r="C14" s="7" t="str">
        <f>IF(G14="","",VLOOKUP(J14,中子データ!$B$4:$H$4500,2,FALSE))</f>
        <v>DX-18　タペット芯</v>
      </c>
      <c r="D14" s="8">
        <f>IF(G14="","",VLOOKUP(J14,中子データ!$B$4:$H$4500,4,FALSE))</f>
        <v>1</v>
      </c>
      <c r="E14" s="231">
        <f t="shared" si="2"/>
        <v>10</v>
      </c>
      <c r="G14" s="958">
        <v>44431</v>
      </c>
      <c r="H14" s="950">
        <v>32</v>
      </c>
      <c r="I14" s="950">
        <v>2</v>
      </c>
      <c r="J14" s="950">
        <v>620</v>
      </c>
      <c r="K14" s="951">
        <v>11</v>
      </c>
      <c r="L14" s="951">
        <v>40</v>
      </c>
      <c r="M14" s="952">
        <v>1</v>
      </c>
      <c r="N14" s="1079">
        <f t="shared" si="4"/>
        <v>40</v>
      </c>
      <c r="O14" s="951"/>
      <c r="P14" s="951"/>
      <c r="Q14" s="951"/>
      <c r="R14" s="951"/>
      <c r="S14" s="951"/>
      <c r="T14" s="951"/>
      <c r="U14" s="951"/>
      <c r="V14" s="951"/>
      <c r="W14" s="951"/>
      <c r="X14" s="951"/>
      <c r="Y14" s="951"/>
      <c r="Z14" s="1036"/>
      <c r="AA14" s="429"/>
      <c r="AB14" s="959">
        <f t="shared" si="1"/>
        <v>1</v>
      </c>
      <c r="AC14" s="1036"/>
      <c r="AD14" s="1036"/>
      <c r="AE14" s="1036"/>
      <c r="AF14" s="1036"/>
      <c r="AG14" s="1036"/>
      <c r="AH14" s="1036"/>
      <c r="AI14" s="1036"/>
      <c r="AJ14" s="1036">
        <v>1</v>
      </c>
      <c r="AK14" s="445" t="str">
        <f>IF(G14="","",VLOOKUP(J14,中子データ!$B$4:$H$4500,3,FALSE))</f>
        <v>DE204</v>
      </c>
      <c r="AL14" s="445">
        <f>IF(G14="","",VLOOKUP(J14,中子データ!$B$4:$H$4500,5,FALSE))</f>
        <v>1.1599999999999999</v>
      </c>
      <c r="AM14" s="445">
        <f>IF(G14="","",VLOOKUP(J14,中子データ!$B$4:$H$4500,6,FALSE))</f>
        <v>374</v>
      </c>
      <c r="AN14" s="960"/>
      <c r="AO14" s="961"/>
      <c r="AP14" s="962"/>
      <c r="AQ14" s="963"/>
      <c r="AR14" s="962"/>
      <c r="AS14" s="964"/>
      <c r="AT14" s="964"/>
      <c r="AU14" s="965"/>
      <c r="AV14" s="11"/>
      <c r="AW14" s="11"/>
      <c r="AX14" s="410">
        <f t="shared" si="3"/>
        <v>40</v>
      </c>
      <c r="AY14" s="411">
        <f>IF(G14="","",VLOOKUP(J14,中子データ!$B$4:$M$5999,10,FALSE))</f>
        <v>0</v>
      </c>
      <c r="AZ14" s="438" t="e">
        <f>IF(G14="","",VLOOKUP(J14,中子データ!$B$4:$M$5999,9,FALSE))</f>
        <v>#DIV/0!</v>
      </c>
      <c r="BA14" s="412" t="str">
        <f>IF(AQ14="","",VLOOKUP(AQ14,作業者名!$B$4:$C$100,2,FALSE))</f>
        <v/>
      </c>
      <c r="BB14" s="412" t="str">
        <f>IF(AR14="","",VLOOKUP(AR14,作業者名!$B$4:$C$100,2,FALSE))</f>
        <v/>
      </c>
      <c r="BC14" s="412">
        <f>IF(G14="","",VLOOKUP(J14,中子データ!B$4:N$6004,12,FALSE))</f>
        <v>0</v>
      </c>
      <c r="BD14" s="413">
        <f>IF(G14="","",VLOOKUP(J14,中子データ!$B$4:$P$4500,15,FALSE))</f>
        <v>0</v>
      </c>
    </row>
    <row r="15" spans="1:56" x14ac:dyDescent="0.15">
      <c r="A15" s="7" t="str">
        <f>IF(G15="","",VLOOKUP(H15,マシン名!$B$4:$C$93,2,FALSE))</f>
        <v>MK4　</v>
      </c>
      <c r="B15" s="7" t="str">
        <f>IF(G15="","",VLOOKUP(I15,作業者名!$B$4:$C$100,2,FALSE))</f>
        <v>宮内</v>
      </c>
      <c r="C15" s="7" t="str">
        <f>IF(G15="","",VLOOKUP(J15,中子データ!$B$4:$H$4500,2,FALSE))</f>
        <v>DK26ピストンタイ　寄せA</v>
      </c>
      <c r="D15" s="8">
        <f>IF(G15="","",VLOOKUP(J15,中子データ!$B$4:$H$4500,4,FALSE))</f>
        <v>1</v>
      </c>
      <c r="E15" s="231">
        <f t="shared" si="2"/>
        <v>0</v>
      </c>
      <c r="G15" s="958">
        <v>44431</v>
      </c>
      <c r="H15" s="950">
        <v>32</v>
      </c>
      <c r="I15" s="950">
        <v>2</v>
      </c>
      <c r="J15" s="950">
        <v>427</v>
      </c>
      <c r="K15" s="951">
        <v>0</v>
      </c>
      <c r="L15" s="951">
        <v>30</v>
      </c>
      <c r="M15" s="952">
        <v>1</v>
      </c>
      <c r="N15" s="1079">
        <f t="shared" si="4"/>
        <v>0</v>
      </c>
      <c r="O15" s="951"/>
      <c r="P15" s="951">
        <v>30</v>
      </c>
      <c r="Q15" s="951"/>
      <c r="R15" s="951"/>
      <c r="S15" s="951"/>
      <c r="T15" s="951"/>
      <c r="U15" s="951"/>
      <c r="V15" s="951"/>
      <c r="W15" s="951"/>
      <c r="X15" s="951"/>
      <c r="Y15" s="951"/>
      <c r="Z15" s="1036"/>
      <c r="AA15" s="429"/>
      <c r="AB15" s="959">
        <f t="shared" si="1"/>
        <v>0</v>
      </c>
      <c r="AC15" s="1036"/>
      <c r="AD15" s="1036"/>
      <c r="AE15" s="1036"/>
      <c r="AF15" s="1036"/>
      <c r="AG15" s="1036"/>
      <c r="AH15" s="1036"/>
      <c r="AI15" s="1036"/>
      <c r="AJ15" s="1036"/>
      <c r="AK15" s="445" t="str">
        <f>IF(G15="","",VLOOKUP(J15,中子データ!$B$4:$H$4500,3,FALSE))</f>
        <v>MSR-T</v>
      </c>
      <c r="AL15" s="445">
        <f>IF(G15="","",VLOOKUP(J15,中子データ!$B$4:$H$4500,5,FALSE))</f>
        <v>4.9000000000000004</v>
      </c>
      <c r="AM15" s="445">
        <f>IF(G15="","",VLOOKUP(J15,中子データ!$B$4:$H$4500,6,FALSE))</f>
        <v>400</v>
      </c>
      <c r="AN15" s="960"/>
      <c r="AO15" s="961"/>
      <c r="AP15" s="962"/>
      <c r="AQ15" s="963"/>
      <c r="AR15" s="962"/>
      <c r="AS15" s="964"/>
      <c r="AT15" s="964"/>
      <c r="AU15" s="965"/>
      <c r="AV15" s="1036"/>
      <c r="AW15" s="11"/>
      <c r="AX15" s="410">
        <f t="shared" si="3"/>
        <v>0</v>
      </c>
      <c r="AY15" s="411">
        <f>IF(G15="","",VLOOKUP(J15,中子データ!$B$4:$M$5999,10,FALSE))</f>
        <v>120</v>
      </c>
      <c r="AZ15" s="438">
        <f>IF(G15="","",VLOOKUP(J15,中子データ!$B$4:$M$5999,9,FALSE))</f>
        <v>30</v>
      </c>
      <c r="BA15" s="412" t="str">
        <f>IF(AQ15="","",VLOOKUP(AQ15,作業者名!$B$4:$C$100,2,FALSE))</f>
        <v/>
      </c>
      <c r="BB15" s="412" t="str">
        <f>IF(AR15="","",VLOOKUP(AR15,作業者名!$B$4:$C$100,2,FALSE))</f>
        <v/>
      </c>
      <c r="BC15" s="412">
        <f>IF(G15="","",VLOOKUP(J15,中子データ!B$4:N$6004,12,FALSE))</f>
        <v>0</v>
      </c>
      <c r="BD15" s="413">
        <f>IF(G15="","",VLOOKUP(J15,中子データ!$B$4:$P$4500,15,FALSE))</f>
        <v>20.8</v>
      </c>
    </row>
    <row r="16" spans="1:56" x14ac:dyDescent="0.15">
      <c r="A16" s="7" t="str">
        <f>IF(G16="","",VLOOKUP(H16,マシン名!$B$4:$C$93,2,FALSE))</f>
        <v>MK4　</v>
      </c>
      <c r="B16" s="7" t="str">
        <f>IF(G16="","",VLOOKUP(I16,作業者名!$B$4:$C$100,2,FALSE))</f>
        <v>恩田</v>
      </c>
      <c r="C16" s="7" t="str">
        <f>IF(G16="","",VLOOKUP(J16,中子データ!$B$4:$H$4500,2,FALSE))</f>
        <v>DK26ピストンタイ　寄せA</v>
      </c>
      <c r="D16" s="8">
        <f>IF(G16="","",VLOOKUP(J16,中子データ!$B$4:$H$4500,4,FALSE))</f>
        <v>1</v>
      </c>
      <c r="E16" s="231">
        <f t="shared" si="2"/>
        <v>20</v>
      </c>
      <c r="G16" s="958">
        <v>44431</v>
      </c>
      <c r="H16" s="950">
        <v>32</v>
      </c>
      <c r="I16" s="950">
        <v>14</v>
      </c>
      <c r="J16" s="950">
        <v>427</v>
      </c>
      <c r="K16" s="951">
        <v>20</v>
      </c>
      <c r="L16" s="951">
        <v>40</v>
      </c>
      <c r="M16" s="952">
        <v>0.5</v>
      </c>
      <c r="N16" s="952">
        <f t="shared" ref="N16" si="5">L16-SUM(O16:Z16)</f>
        <v>40</v>
      </c>
      <c r="O16" s="951"/>
      <c r="P16" s="951"/>
      <c r="Q16" s="951"/>
      <c r="R16" s="951"/>
      <c r="S16" s="951"/>
      <c r="T16" s="951"/>
      <c r="U16" s="951"/>
      <c r="V16" s="951"/>
      <c r="W16" s="951"/>
      <c r="X16" s="951"/>
      <c r="Y16" s="951"/>
      <c r="Z16" s="1036"/>
      <c r="AA16" s="429"/>
      <c r="AB16" s="959">
        <f t="shared" si="1"/>
        <v>0</v>
      </c>
      <c r="AC16" s="1036"/>
      <c r="AD16" s="1036"/>
      <c r="AE16" s="1036"/>
      <c r="AF16" s="1036"/>
      <c r="AG16" s="1036"/>
      <c r="AH16" s="1036"/>
      <c r="AI16" s="1036"/>
      <c r="AJ16" s="1036"/>
      <c r="AK16" s="445" t="str">
        <f>IF(G16="","",VLOOKUP(J16,中子データ!$B$4:$H$4500,3,FALSE))</f>
        <v>MSR-T</v>
      </c>
      <c r="AL16" s="445">
        <f>IF(G16="","",VLOOKUP(J16,中子データ!$B$4:$H$4500,5,FALSE))</f>
        <v>4.9000000000000004</v>
      </c>
      <c r="AM16" s="445">
        <f>IF(G16="","",VLOOKUP(J16,中子データ!$B$4:$H$4500,6,FALSE))</f>
        <v>400</v>
      </c>
      <c r="AN16" s="960"/>
      <c r="AO16" s="961"/>
      <c r="AP16" s="962"/>
      <c r="AQ16" s="963"/>
      <c r="AR16" s="962"/>
      <c r="AS16" s="964"/>
      <c r="AT16" s="964"/>
      <c r="AU16" s="965"/>
      <c r="AV16" s="1036"/>
      <c r="AW16" s="11"/>
      <c r="AX16" s="410">
        <f t="shared" si="3"/>
        <v>40</v>
      </c>
      <c r="AY16" s="411">
        <f>IF(G16="","",VLOOKUP(J16,中子データ!$B$4:$M$5999,10,FALSE))</f>
        <v>120</v>
      </c>
      <c r="AZ16" s="438">
        <f>IF(G16="","",VLOOKUP(J16,中子データ!$B$4:$M$5999,9,FALSE))</f>
        <v>30</v>
      </c>
      <c r="BA16" s="412" t="str">
        <f>IF(AQ16="","",VLOOKUP(AQ16,作業者名!$B$4:$C$100,2,FALSE))</f>
        <v/>
      </c>
      <c r="BB16" s="412" t="str">
        <f>IF(AR16="","",VLOOKUP(AR16,作業者名!$B$4:$C$100,2,FALSE))</f>
        <v/>
      </c>
      <c r="BC16" s="412">
        <f>IF(G16="","",VLOOKUP(J16,中子データ!B$4:N$6004,12,FALSE))</f>
        <v>0</v>
      </c>
      <c r="BD16" s="413">
        <f>IF(G16="","",VLOOKUP(J16,中子データ!$B$4:$P$4500,15,FALSE))</f>
        <v>20.8</v>
      </c>
    </row>
    <row r="17" spans="1:56" x14ac:dyDescent="0.15">
      <c r="A17" s="7" t="str">
        <f>IF(G17="","",VLOOKUP(H17,マシン名!$B$4:$C$93,2,FALSE))</f>
        <v>MK4　</v>
      </c>
      <c r="B17" s="7" t="str">
        <f>IF(G17="","",VLOOKUP(I17,作業者名!$B$4:$C$100,2,FALSE))</f>
        <v>宮内</v>
      </c>
      <c r="C17" s="7" t="str">
        <f>IF(G17="","",VLOOKUP(J17,中子データ!$B$4:$H$4500,2,FALSE))</f>
        <v>DK26ピストンタイ　寄せF</v>
      </c>
      <c r="D17" s="8">
        <f>IF(G17="","",VLOOKUP(J17,中子データ!$B$4:$H$4500,4,FALSE))</f>
        <v>1</v>
      </c>
      <c r="E17" s="231">
        <f t="shared" si="2"/>
        <v>0</v>
      </c>
      <c r="G17" s="958">
        <v>44431</v>
      </c>
      <c r="H17" s="950">
        <v>32</v>
      </c>
      <c r="I17" s="950">
        <v>2</v>
      </c>
      <c r="J17" s="950">
        <v>426</v>
      </c>
      <c r="K17" s="951">
        <v>0</v>
      </c>
      <c r="L17" s="951">
        <v>30</v>
      </c>
      <c r="M17" s="952">
        <v>1</v>
      </c>
      <c r="N17" s="952">
        <f t="shared" ref="N17" si="6">L17-SUM(O17:Z17)</f>
        <v>0</v>
      </c>
      <c r="O17" s="951"/>
      <c r="P17" s="951">
        <v>30</v>
      </c>
      <c r="Q17" s="951"/>
      <c r="R17" s="951"/>
      <c r="S17" s="951"/>
      <c r="T17" s="951"/>
      <c r="U17" s="951"/>
      <c r="V17" s="951"/>
      <c r="W17" s="951"/>
      <c r="X17" s="951"/>
      <c r="Y17" s="951"/>
      <c r="Z17" s="1036"/>
      <c r="AA17" s="429"/>
      <c r="AB17" s="959">
        <f t="shared" si="1"/>
        <v>0</v>
      </c>
      <c r="AC17" s="1036"/>
      <c r="AD17" s="1036"/>
      <c r="AE17" s="1036"/>
      <c r="AF17" s="1036"/>
      <c r="AG17" s="1036"/>
      <c r="AH17" s="1036"/>
      <c r="AI17" s="1036"/>
      <c r="AJ17" s="1036"/>
      <c r="AK17" s="445" t="str">
        <f>IF(G17="","",VLOOKUP(J17,中子データ!$B$4:$H$4500,3,FALSE))</f>
        <v>MSR-T</v>
      </c>
      <c r="AL17" s="445">
        <f>IF(G17="","",VLOOKUP(J17,中子データ!$B$4:$H$4500,5,FALSE))</f>
        <v>4.9000000000000004</v>
      </c>
      <c r="AM17" s="445">
        <f>IF(G17="","",VLOOKUP(J17,中子データ!$B$4:$H$4500,6,FALSE))</f>
        <v>400</v>
      </c>
      <c r="AN17" s="960"/>
      <c r="AO17" s="961"/>
      <c r="AP17" s="962"/>
      <c r="AQ17" s="963"/>
      <c r="AR17" s="962"/>
      <c r="AS17" s="964"/>
      <c r="AT17" s="964"/>
      <c r="AU17" s="965"/>
      <c r="AV17" s="1036"/>
      <c r="AW17" s="11"/>
      <c r="AX17" s="410">
        <f t="shared" si="3"/>
        <v>0</v>
      </c>
      <c r="AY17" s="411">
        <f>IF(G17="","",VLOOKUP(J17,中子データ!$B$4:$M$5999,10,FALSE))</f>
        <v>120</v>
      </c>
      <c r="AZ17" s="438">
        <f>IF(G17="","",VLOOKUP(J17,中子データ!$B$4:$M$5999,9,FALSE))</f>
        <v>30</v>
      </c>
      <c r="BA17" s="412" t="str">
        <f>IF(AQ17="","",VLOOKUP(AQ17,作業者名!$B$4:$C$100,2,FALSE))</f>
        <v/>
      </c>
      <c r="BB17" s="412" t="str">
        <f>IF(AR17="","",VLOOKUP(AR17,作業者名!$B$4:$C$100,2,FALSE))</f>
        <v/>
      </c>
      <c r="BC17" s="412">
        <f>IF(G17="","",VLOOKUP(J17,中子データ!B$4:N$6004,12,FALSE))</f>
        <v>0</v>
      </c>
      <c r="BD17" s="413">
        <f>IF(G17="","",VLOOKUP(J17,中子データ!$B$4:$P$4500,15,FALSE))</f>
        <v>27.51</v>
      </c>
    </row>
    <row r="18" spans="1:56" x14ac:dyDescent="0.15">
      <c r="A18" s="7" t="str">
        <f>IF(G18="","",VLOOKUP(H18,マシン名!$B$4:$C$93,2,FALSE))</f>
        <v>MK4　</v>
      </c>
      <c r="B18" s="7" t="str">
        <f>IF(G18="","",VLOOKUP(I18,作業者名!$B$4:$C$100,2,FALSE))</f>
        <v>恩田</v>
      </c>
      <c r="C18" s="7" t="str">
        <f>IF(G18="","",VLOOKUP(J18,中子データ!$B$4:$H$4500,2,FALSE))</f>
        <v>DK26ピストンタイ　寄せF</v>
      </c>
      <c r="D18" s="8">
        <f>IF(G18="","",VLOOKUP(J18,中子データ!$B$4:$H$4500,4,FALSE))</f>
        <v>1</v>
      </c>
      <c r="E18" s="231">
        <f t="shared" si="2"/>
        <v>20</v>
      </c>
      <c r="G18" s="958">
        <v>44431</v>
      </c>
      <c r="H18" s="1077">
        <v>32</v>
      </c>
      <c r="I18" s="1077">
        <v>14</v>
      </c>
      <c r="J18" s="1077">
        <v>426</v>
      </c>
      <c r="K18" s="1078">
        <v>20</v>
      </c>
      <c r="L18" s="1078">
        <v>40</v>
      </c>
      <c r="M18" s="1079">
        <v>0.5</v>
      </c>
      <c r="N18" s="1079">
        <f t="shared" ref="N18:N19" si="7">L18-SUM(O18:Z18)</f>
        <v>40</v>
      </c>
      <c r="O18" s="1078"/>
      <c r="P18" s="1078"/>
      <c r="Q18" s="1078"/>
      <c r="R18" s="1078"/>
      <c r="S18" s="1078"/>
      <c r="T18" s="1078"/>
      <c r="U18" s="1078"/>
      <c r="V18" s="1078"/>
      <c r="W18" s="1078"/>
      <c r="X18" s="1078"/>
      <c r="Y18" s="1078"/>
      <c r="Z18" s="1064"/>
      <c r="AA18" s="1073"/>
      <c r="AB18" s="959">
        <f t="shared" ref="AB18:AB36" si="8">SUM(AC18:AJ18)</f>
        <v>0</v>
      </c>
      <c r="AC18" s="1064"/>
      <c r="AD18" s="1064"/>
      <c r="AE18" s="1064"/>
      <c r="AF18" s="1064"/>
      <c r="AG18" s="1064"/>
      <c r="AH18" s="1064"/>
      <c r="AI18" s="1064"/>
      <c r="AJ18" s="1064"/>
      <c r="AK18" s="1074" t="str">
        <f>IF(G18="","",VLOOKUP(J18,中子データ!$B$4:$H$4500,3,FALSE))</f>
        <v>MSR-T</v>
      </c>
      <c r="AL18" s="1074">
        <f>IF(G18="","",VLOOKUP(J18,中子データ!$B$4:$H$4500,5,FALSE))</f>
        <v>4.9000000000000004</v>
      </c>
      <c r="AM18" s="1074">
        <f>IF(G18="","",VLOOKUP(J18,中子データ!$B$4:$H$4500,6,FALSE))</f>
        <v>400</v>
      </c>
      <c r="AN18" s="960"/>
      <c r="AO18" s="961"/>
      <c r="AP18" s="1080"/>
      <c r="AQ18" s="1081"/>
      <c r="AR18" s="1080"/>
      <c r="AS18" s="1082"/>
      <c r="AT18" s="1082"/>
      <c r="AU18" s="965"/>
      <c r="AV18" s="1036"/>
      <c r="AW18" s="11"/>
      <c r="AX18" s="410">
        <f t="shared" si="3"/>
        <v>40</v>
      </c>
      <c r="AY18" s="411">
        <f>IF(G18="","",VLOOKUP(J18,中子データ!$B$4:$M$5999,10,FALSE))</f>
        <v>120</v>
      </c>
      <c r="AZ18" s="438">
        <f>IF(G18="","",VLOOKUP(J18,中子データ!$B$4:$M$5999,9,FALSE))</f>
        <v>30</v>
      </c>
      <c r="BA18" s="412" t="str">
        <f>IF(AQ18="","",VLOOKUP(AQ18,作業者名!$B$4:$C$100,2,FALSE))</f>
        <v/>
      </c>
      <c r="BB18" s="412" t="str">
        <f>IF(AR18="","",VLOOKUP(AR18,作業者名!$B$4:$C$100,2,FALSE))</f>
        <v/>
      </c>
      <c r="BC18" s="412">
        <f>IF(G18="","",VLOOKUP(J18,中子データ!B$4:N$6004,12,FALSE))</f>
        <v>0</v>
      </c>
      <c r="BD18" s="413">
        <f>IF(G18="","",VLOOKUP(J18,中子データ!$B$4:$P$4500,15,FALSE))</f>
        <v>27.51</v>
      </c>
    </row>
    <row r="19" spans="1:56" x14ac:dyDescent="0.15">
      <c r="A19" s="7" t="str">
        <f>IF(G19="","",VLOOKUP(H19,マシン名!$B$4:$C$93,2,FALSE))</f>
        <v>MK4　</v>
      </c>
      <c r="B19" s="7" t="str">
        <f>IF(G19="","",VLOOKUP(I19,作業者名!$B$4:$C$100,2,FALSE))</f>
        <v>宮内</v>
      </c>
      <c r="C19" s="7" t="str">
        <f>IF(G19="","",VLOOKUP(J19,中子データ!$B$4:$H$4500,2,FALSE))</f>
        <v>KD334ｹｰｼﾝｸﾞヨセ</v>
      </c>
      <c r="D19" s="8">
        <f>IF(G19="","",VLOOKUP(J19,中子データ!$B$4:$H$4500,4,FALSE))</f>
        <v>1</v>
      </c>
      <c r="E19" s="231">
        <f t="shared" si="2"/>
        <v>0</v>
      </c>
      <c r="G19" s="958">
        <v>44431</v>
      </c>
      <c r="H19" s="1077">
        <v>32</v>
      </c>
      <c r="I19" s="1077">
        <v>2</v>
      </c>
      <c r="J19" s="1077">
        <v>41</v>
      </c>
      <c r="K19" s="1078">
        <v>0</v>
      </c>
      <c r="L19" s="1078">
        <v>30</v>
      </c>
      <c r="M19" s="1079">
        <v>1</v>
      </c>
      <c r="N19" s="1079">
        <f t="shared" si="7"/>
        <v>0</v>
      </c>
      <c r="O19" s="1078"/>
      <c r="P19" s="1078">
        <v>30</v>
      </c>
      <c r="Q19" s="1078"/>
      <c r="R19" s="1078"/>
      <c r="S19" s="1078"/>
      <c r="T19" s="1078"/>
      <c r="U19" s="1078"/>
      <c r="V19" s="1078"/>
      <c r="W19" s="1078"/>
      <c r="X19" s="1078"/>
      <c r="Y19" s="1078"/>
      <c r="Z19" s="1064"/>
      <c r="AA19" s="1073"/>
      <c r="AB19" s="959">
        <f t="shared" si="8"/>
        <v>0</v>
      </c>
      <c r="AC19" s="1064"/>
      <c r="AD19" s="1064"/>
      <c r="AE19" s="1064"/>
      <c r="AF19" s="1064"/>
      <c r="AG19" s="1064"/>
      <c r="AH19" s="1064"/>
      <c r="AI19" s="1064"/>
      <c r="AJ19" s="1064"/>
      <c r="AK19" s="1074" t="str">
        <f>IF(G19="","",VLOOKUP(J19,中子データ!$B$4:$H$4500,3,FALSE))</f>
        <v>S30D改</v>
      </c>
      <c r="AL19" s="1074">
        <f>IF(G19="","",VLOOKUP(J19,中子データ!$B$4:$H$4500,5,FALSE))</f>
        <v>0.95</v>
      </c>
      <c r="AM19" s="1074">
        <f>IF(G19="","",VLOOKUP(J19,中子データ!$B$4:$H$4500,6,FALSE))</f>
        <v>95.19</v>
      </c>
      <c r="AN19" s="960"/>
      <c r="AO19" s="961"/>
      <c r="AP19" s="1080"/>
      <c r="AQ19" s="1081"/>
      <c r="AR19" s="1080"/>
      <c r="AS19" s="1082"/>
      <c r="AT19" s="1082"/>
      <c r="AU19" s="965"/>
      <c r="AV19" s="1036"/>
      <c r="AW19" s="11"/>
      <c r="AX19" s="410">
        <f t="shared" si="3"/>
        <v>0</v>
      </c>
      <c r="AY19" s="411">
        <f>IF(G19="","",VLOOKUP(J19,中子データ!$B$4:$M$5999,10,FALSE))</f>
        <v>90</v>
      </c>
      <c r="AZ19" s="438">
        <f>IF(G19="","",VLOOKUP(J19,中子データ!$B$4:$M$5999,9,FALSE))</f>
        <v>40</v>
      </c>
      <c r="BA19" s="412" t="str">
        <f>IF(AQ19="","",VLOOKUP(AQ19,作業者名!$B$4:$C$100,2,FALSE))</f>
        <v/>
      </c>
      <c r="BB19" s="412" t="str">
        <f>IF(AR19="","",VLOOKUP(AR19,作業者名!$B$4:$C$100,2,FALSE))</f>
        <v/>
      </c>
      <c r="BC19" s="412">
        <f>IF(G19="","",VLOOKUP(J19,中子データ!B$4:N$6004,12,FALSE))</f>
        <v>0</v>
      </c>
      <c r="BD19" s="413">
        <f>IF(G19="","",VLOOKUP(J19,中子データ!$B$4:$P$4500,15,FALSE))</f>
        <v>22.3</v>
      </c>
    </row>
    <row r="20" spans="1:56" x14ac:dyDescent="0.15">
      <c r="A20" s="7" t="str">
        <f>IF(G20="","",VLOOKUP(H20,マシン名!$B$4:$C$93,2,FALSE))</f>
        <v>MK4　</v>
      </c>
      <c r="B20" s="7" t="str">
        <f>IF(G20="","",VLOOKUP(I20,作業者名!$B$4:$C$100,2,FALSE))</f>
        <v>恩田</v>
      </c>
      <c r="C20" s="7" t="str">
        <f>IF(G20="","",VLOOKUP(J20,中子データ!$B$4:$H$4500,2,FALSE))</f>
        <v>KD334ｹｰｼﾝｸﾞヨセ</v>
      </c>
      <c r="D20" s="8">
        <f>IF(G20="","",VLOOKUP(J20,中子データ!$B$4:$H$4500,4,FALSE))</f>
        <v>1</v>
      </c>
      <c r="E20" s="231">
        <f t="shared" si="2"/>
        <v>40</v>
      </c>
      <c r="G20" s="958">
        <v>44431</v>
      </c>
      <c r="H20" s="1127">
        <v>32</v>
      </c>
      <c r="I20" s="1127">
        <v>14</v>
      </c>
      <c r="J20" s="1127">
        <v>41</v>
      </c>
      <c r="K20" s="1128">
        <v>40</v>
      </c>
      <c r="L20" s="1128">
        <v>80</v>
      </c>
      <c r="M20" s="1129">
        <v>0.5</v>
      </c>
      <c r="N20" s="1079">
        <f t="shared" ref="N20" si="9">L20-SUM(O20:Z20)</f>
        <v>80</v>
      </c>
      <c r="O20" s="1078"/>
      <c r="P20" s="1078"/>
      <c r="Q20" s="1078"/>
      <c r="R20" s="1078"/>
      <c r="S20" s="1078"/>
      <c r="T20" s="1078"/>
      <c r="U20" s="1078"/>
      <c r="V20" s="1078"/>
      <c r="W20" s="1078"/>
      <c r="X20" s="1078"/>
      <c r="Y20" s="1078"/>
      <c r="Z20" s="1064"/>
      <c r="AA20" s="1073"/>
      <c r="AB20" s="959">
        <f t="shared" si="8"/>
        <v>0</v>
      </c>
      <c r="AC20" s="1064"/>
      <c r="AD20" s="1064"/>
      <c r="AE20" s="1064"/>
      <c r="AF20" s="1064"/>
      <c r="AG20" s="1064"/>
      <c r="AH20" s="1064"/>
      <c r="AI20" s="1064"/>
      <c r="AJ20" s="1064"/>
      <c r="AK20" s="1074" t="str">
        <f>IF(G20="","",VLOOKUP(J20,中子データ!$B$4:$H$4500,3,FALSE))</f>
        <v>S30D改</v>
      </c>
      <c r="AL20" s="1074">
        <f>IF(G20="","",VLOOKUP(J20,中子データ!$B$4:$H$4500,5,FALSE))</f>
        <v>0.95</v>
      </c>
      <c r="AM20" s="1074">
        <f>IF(G20="","",VLOOKUP(J20,中子データ!$B$4:$H$4500,6,FALSE))</f>
        <v>95.19</v>
      </c>
      <c r="AN20" s="960"/>
      <c r="AO20" s="961"/>
      <c r="AP20" s="1080"/>
      <c r="AQ20" s="1081"/>
      <c r="AR20" s="1080"/>
      <c r="AS20" s="1082"/>
      <c r="AT20" s="1082"/>
      <c r="AU20" s="965"/>
      <c r="AV20" s="1036"/>
      <c r="AW20" s="11"/>
      <c r="AX20" s="410">
        <f t="shared" si="3"/>
        <v>80</v>
      </c>
      <c r="AY20" s="411">
        <f>IF(G20="","",VLOOKUP(J20,中子データ!$B$4:$M$5999,10,FALSE))</f>
        <v>90</v>
      </c>
      <c r="AZ20" s="438">
        <f>IF(G20="","",VLOOKUP(J20,中子データ!$B$4:$M$5999,9,FALSE))</f>
        <v>40</v>
      </c>
      <c r="BA20" s="412" t="str">
        <f>IF(AQ20="","",VLOOKUP(AQ20,作業者名!$B$4:$C$100,2,FALSE))</f>
        <v/>
      </c>
      <c r="BB20" s="412" t="str">
        <f>IF(AR20="","",VLOOKUP(AR20,作業者名!$B$4:$C$100,2,FALSE))</f>
        <v/>
      </c>
      <c r="BC20" s="412">
        <f>IF(G20="","",VLOOKUP(J20,中子データ!B$4:N$6004,12,FALSE))</f>
        <v>0</v>
      </c>
      <c r="BD20" s="413">
        <f>IF(G20="","",VLOOKUP(J20,中子データ!$B$4:$P$4500,15,FALSE))</f>
        <v>22.3</v>
      </c>
    </row>
    <row r="21" spans="1:56" x14ac:dyDescent="0.15">
      <c r="A21" s="7" t="str">
        <f>IF(G21="","",VLOOKUP(H21,マシン名!$B$4:$C$93,2,FALSE))</f>
        <v>MK4　</v>
      </c>
      <c r="B21" s="7" t="str">
        <f>IF(G21="","",VLOOKUP(I21,作業者名!$B$4:$C$100,2,FALSE))</f>
        <v>宮内</v>
      </c>
      <c r="C21" s="7" t="str">
        <f>IF(G21="","",VLOOKUP(J21,中子データ!$B$4:$H$4500,2,FALSE))</f>
        <v>KD728 台芯・パット芯</v>
      </c>
      <c r="D21" s="8">
        <f>IF(G21="","",VLOOKUP(J21,中子データ!$B$4:$H$4500,4,FALSE))</f>
        <v>1</v>
      </c>
      <c r="E21" s="231">
        <f t="shared" si="2"/>
        <v>0</v>
      </c>
      <c r="G21" s="958">
        <v>44431</v>
      </c>
      <c r="H21" s="1127">
        <v>32</v>
      </c>
      <c r="I21" s="1127">
        <v>2</v>
      </c>
      <c r="J21" s="1127">
        <v>493</v>
      </c>
      <c r="K21" s="1078">
        <v>0</v>
      </c>
      <c r="L21" s="1078">
        <v>30</v>
      </c>
      <c r="M21" s="1079">
        <v>1</v>
      </c>
      <c r="N21" s="1079">
        <f t="shared" ref="N21" si="10">L21-SUM(O21:Z21)</f>
        <v>0</v>
      </c>
      <c r="O21" s="1078"/>
      <c r="P21" s="1078">
        <v>30</v>
      </c>
      <c r="Q21" s="1078"/>
      <c r="R21" s="1078"/>
      <c r="S21" s="1078"/>
      <c r="T21" s="1078"/>
      <c r="U21" s="1078"/>
      <c r="V21" s="1078"/>
      <c r="W21" s="1078"/>
      <c r="X21" s="1078"/>
      <c r="Y21" s="1078"/>
      <c r="Z21" s="1083"/>
      <c r="AA21" s="1073"/>
      <c r="AB21" s="959">
        <f t="shared" si="8"/>
        <v>0</v>
      </c>
      <c r="AC21" s="1083"/>
      <c r="AD21" s="1083"/>
      <c r="AE21" s="1083"/>
      <c r="AF21" s="1083"/>
      <c r="AG21" s="1083"/>
      <c r="AH21" s="1083"/>
      <c r="AI21" s="1083"/>
      <c r="AJ21" s="1083"/>
      <c r="AK21" s="1074" t="str">
        <f>IF(G21="","",VLOOKUP(J21,中子データ!$B$4:$H$4500,3,FALSE))</f>
        <v>DP25A</v>
      </c>
      <c r="AL21" s="1074">
        <f>IF(G21="","",VLOOKUP(J21,中子データ!$B$4:$H$4500,5,FALSE))</f>
        <v>5.4</v>
      </c>
      <c r="AM21" s="1074">
        <f>IF(G21="","",VLOOKUP(J21,中子データ!$B$4:$H$4500,6,FALSE))</f>
        <v>372</v>
      </c>
      <c r="AN21" s="960"/>
      <c r="AO21" s="961"/>
      <c r="AP21" s="1080"/>
      <c r="AQ21" s="1081"/>
      <c r="AR21" s="1080"/>
      <c r="AS21" s="1082"/>
      <c r="AT21" s="1082"/>
      <c r="AU21" s="965"/>
      <c r="AV21" s="1036"/>
      <c r="AW21" s="11"/>
      <c r="AX21" s="410">
        <f t="shared" si="3"/>
        <v>0</v>
      </c>
      <c r="AY21" s="411">
        <f>IF(G21="","",VLOOKUP(J21,中子データ!$B$4:$M$5999,10,FALSE))</f>
        <v>160</v>
      </c>
      <c r="AZ21" s="438">
        <f>IF(G21="","",VLOOKUP(J21,中子データ!$B$4:$M$5999,9,FALSE))</f>
        <v>22.5</v>
      </c>
      <c r="BA21" s="412" t="str">
        <f>IF(AQ21="","",VLOOKUP(AQ21,作業者名!$B$4:$C$100,2,FALSE))</f>
        <v/>
      </c>
      <c r="BB21" s="412" t="str">
        <f>IF(AR21="","",VLOOKUP(AR21,作業者名!$B$4:$C$100,2,FALSE))</f>
        <v/>
      </c>
      <c r="BC21" s="412">
        <f>IF(G21="","",VLOOKUP(J21,中子データ!B$4:N$6004,12,FALSE))</f>
        <v>0</v>
      </c>
      <c r="BD21" s="413">
        <f>IF(G21="","",VLOOKUP(J21,中子データ!$B$4:$P$4500,15,FALSE))</f>
        <v>0</v>
      </c>
    </row>
    <row r="22" spans="1:56" x14ac:dyDescent="0.15">
      <c r="A22" s="7" t="str">
        <f>IF(G22="","",VLOOKUP(H22,マシン名!$B$4:$C$93,2,FALSE))</f>
        <v>5H特　</v>
      </c>
      <c r="B22" s="7" t="str">
        <f>IF(G22="","",VLOOKUP(I22,作業者名!$B$4:$C$100,2,FALSE))</f>
        <v>平</v>
      </c>
      <c r="C22" s="7" t="str">
        <f>IF(G22="","",VLOOKUP(J22,中子データ!$B$4:$H$4500,2,FALSE))</f>
        <v>DX-18　上型ジャケット</v>
      </c>
      <c r="D22" s="8">
        <f>IF(G22="","",VLOOKUP(J22,中子データ!$B$4:$H$4500,4,FALSE))</f>
        <v>1</v>
      </c>
      <c r="E22" s="231">
        <f t="shared" si="2"/>
        <v>4</v>
      </c>
      <c r="G22" s="958">
        <v>44431</v>
      </c>
      <c r="H22" s="1127">
        <v>24</v>
      </c>
      <c r="I22" s="1127">
        <v>26</v>
      </c>
      <c r="J22" s="1127">
        <v>618</v>
      </c>
      <c r="K22" s="1078">
        <v>4</v>
      </c>
      <c r="L22" s="1078">
        <v>30</v>
      </c>
      <c r="M22" s="1079">
        <v>1</v>
      </c>
      <c r="N22" s="1079">
        <f t="shared" ref="N22" si="11">L22-SUM(O22:Z22)</f>
        <v>30</v>
      </c>
      <c r="O22" s="1078"/>
      <c r="P22" s="1078"/>
      <c r="Q22" s="1078"/>
      <c r="R22" s="1078"/>
      <c r="S22" s="1078"/>
      <c r="T22" s="1078"/>
      <c r="U22" s="1078"/>
      <c r="V22" s="1078"/>
      <c r="W22" s="1078"/>
      <c r="X22" s="1078"/>
      <c r="Y22" s="1078"/>
      <c r="Z22" s="1083"/>
      <c r="AA22" s="1073"/>
      <c r="AB22" s="959">
        <f t="shared" ref="AB22:AB35" si="12">SUM(AC22:AJ22)</f>
        <v>0</v>
      </c>
      <c r="AC22" s="1083"/>
      <c r="AD22" s="1083"/>
      <c r="AE22" s="1083"/>
      <c r="AF22" s="1083"/>
      <c r="AG22" s="1083"/>
      <c r="AH22" s="1083"/>
      <c r="AI22" s="1083"/>
      <c r="AJ22" s="1083"/>
      <c r="AK22" s="1074" t="str">
        <f>IF(G22="","",VLOOKUP(J22,中子データ!$B$4:$H$4500,3,FALSE))</f>
        <v>MZ-915Y</v>
      </c>
      <c r="AL22" s="1074">
        <f>IF(G22="","",VLOOKUP(J22,中子データ!$B$4:$H$4500,5,FALSE))</f>
        <v>2.7</v>
      </c>
      <c r="AM22" s="1074">
        <f>IF(G22="","",VLOOKUP(J22,中子データ!$B$4:$H$4500,6,FALSE))</f>
        <v>728</v>
      </c>
      <c r="AN22" s="960"/>
      <c r="AO22" s="961"/>
      <c r="AP22" s="1080"/>
      <c r="AQ22" s="1081"/>
      <c r="AR22" s="1080"/>
      <c r="AS22" s="1082"/>
      <c r="AT22" s="1082"/>
      <c r="AU22" s="965"/>
      <c r="AV22" s="1036"/>
      <c r="AW22" s="11"/>
      <c r="AX22" s="410">
        <f t="shared" si="3"/>
        <v>30</v>
      </c>
      <c r="AY22" s="411">
        <f>IF(G22="","",VLOOKUP(J22,中子データ!$B$4:$M$5999,10,FALSE))</f>
        <v>0</v>
      </c>
      <c r="AZ22" s="438" t="e">
        <f>IF(G22="","",VLOOKUP(J22,中子データ!$B$4:$M$5999,9,FALSE))</f>
        <v>#DIV/0!</v>
      </c>
      <c r="BA22" s="412" t="str">
        <f>IF(AQ22="","",VLOOKUP(AQ22,作業者名!$B$4:$C$100,2,FALSE))</f>
        <v/>
      </c>
      <c r="BB22" s="412" t="str">
        <f>IF(AR22="","",VLOOKUP(AR22,作業者名!$B$4:$C$100,2,FALSE))</f>
        <v/>
      </c>
      <c r="BC22" s="412">
        <f>IF(G22="","",VLOOKUP(J22,中子データ!B$4:N$6004,12,FALSE))</f>
        <v>0.125</v>
      </c>
      <c r="BD22" s="413">
        <f>IF(G22="","",VLOOKUP(J22,中子データ!$B$4:$P$4500,15,FALSE))</f>
        <v>0</v>
      </c>
    </row>
    <row r="23" spans="1:56" x14ac:dyDescent="0.15">
      <c r="A23" s="7" t="str">
        <f>IF(G23="","",VLOOKUP(H23,マシン名!$B$4:$C$93,2,FALSE))</f>
        <v>MK3①　</v>
      </c>
      <c r="B23" s="7" t="str">
        <f>IF(G23="","",VLOOKUP(I23,作業者名!$B$4:$C$100,2,FALSE))</f>
        <v>山岡</v>
      </c>
      <c r="C23" s="7" t="str">
        <f>IF(G23="","",VLOOKUP(J23,中子データ!$B$4:$H$4500,2,FALSE))</f>
        <v>T213</v>
      </c>
      <c r="D23" s="8">
        <f>IF(G23="","",VLOOKUP(J23,中子データ!$B$4:$H$4500,4,FALSE))</f>
        <v>2</v>
      </c>
      <c r="E23" s="231">
        <f t="shared" si="2"/>
        <v>278</v>
      </c>
      <c r="G23" s="958">
        <v>44431</v>
      </c>
      <c r="H23" s="1127">
        <v>27</v>
      </c>
      <c r="I23" s="1127">
        <v>22</v>
      </c>
      <c r="J23" s="1127">
        <v>2039</v>
      </c>
      <c r="K23" s="1078">
        <v>142</v>
      </c>
      <c r="L23" s="1078">
        <v>540</v>
      </c>
      <c r="M23" s="1079">
        <v>0.5</v>
      </c>
      <c r="N23" s="1079">
        <f t="shared" ref="N23:N24" si="13">L23-SUM(O23:Z23)</f>
        <v>540</v>
      </c>
      <c r="O23" s="1078"/>
      <c r="P23" s="1078"/>
      <c r="Q23" s="1078"/>
      <c r="R23" s="1078"/>
      <c r="S23" s="1078"/>
      <c r="T23" s="1078"/>
      <c r="U23" s="1078"/>
      <c r="V23" s="1078"/>
      <c r="W23" s="1078"/>
      <c r="X23" s="1078"/>
      <c r="Y23" s="1078"/>
      <c r="Z23" s="1083"/>
      <c r="AA23" s="1073"/>
      <c r="AB23" s="959">
        <f t="shared" si="12"/>
        <v>6</v>
      </c>
      <c r="AC23" s="1083"/>
      <c r="AD23" s="1083"/>
      <c r="AE23" s="1083"/>
      <c r="AF23" s="1083"/>
      <c r="AG23" s="1083"/>
      <c r="AH23" s="1083"/>
      <c r="AI23" s="1083">
        <v>6</v>
      </c>
      <c r="AJ23" s="1083"/>
      <c r="AK23" s="1074" t="str">
        <f>IF(G23="","",VLOOKUP(J23,中子データ!$B$4:$H$4500,3,FALSE))</f>
        <v>ＭＳＲＴ</v>
      </c>
      <c r="AL23" s="1074">
        <f>IF(G23="","",VLOOKUP(J23,中子データ!$B$4:$H$4500,5,FALSE))</f>
        <v>0.36</v>
      </c>
      <c r="AM23" s="1074">
        <f>IF(G23="","",VLOOKUP(J23,中子データ!$B$4:$H$4500,6,FALSE))</f>
        <v>39</v>
      </c>
      <c r="AN23" s="960"/>
      <c r="AO23" s="961"/>
      <c r="AP23" s="1080"/>
      <c r="AQ23" s="1081"/>
      <c r="AR23" s="1080"/>
      <c r="AS23" s="1082">
        <v>1</v>
      </c>
      <c r="AT23" s="1082"/>
      <c r="AU23" s="965"/>
      <c r="AV23" s="11"/>
      <c r="AW23" s="11"/>
      <c r="AX23" s="410">
        <f t="shared" si="3"/>
        <v>540</v>
      </c>
      <c r="AY23" s="411">
        <f>IF(G23="","",VLOOKUP(J23,中子データ!$B$4:$M$5999,10,FALSE))</f>
        <v>100</v>
      </c>
      <c r="AZ23" s="438">
        <f>IF(G23="","",VLOOKUP(J23,中子データ!$B$4:$M$5999,9,FALSE))</f>
        <v>72</v>
      </c>
      <c r="BA23" s="412" t="str">
        <f>IF(AQ23="","",VLOOKUP(AQ23,作業者名!$B$4:$C$100,2,FALSE))</f>
        <v/>
      </c>
      <c r="BB23" s="412" t="str">
        <f>IF(AR23="","",VLOOKUP(AR23,作業者名!$B$4:$C$100,2,FALSE))</f>
        <v/>
      </c>
      <c r="BC23" s="412">
        <f>IF(G23="","",VLOOKUP(J23,中子データ!B$4:N$6004,12,FALSE))</f>
        <v>0</v>
      </c>
      <c r="BD23" s="413">
        <f>IF(G23="","",VLOOKUP(J23,中子データ!$B$4:$P$4500,15,FALSE))</f>
        <v>0</v>
      </c>
    </row>
    <row r="24" spans="1:56" x14ac:dyDescent="0.15">
      <c r="A24" s="7" t="str">
        <f>IF(G24="","",VLOOKUP(H24,マシン名!$B$4:$C$93,2,FALSE))</f>
        <v>TR-C</v>
      </c>
      <c r="B24" s="7" t="str">
        <f>IF(G24="","",VLOOKUP(I24,作業者名!$B$4:$C$100,2,FALSE))</f>
        <v>松尾</v>
      </c>
      <c r="C24" s="7" t="str">
        <f>IF(G24="","",VLOOKUP(J24,中子データ!$B$4:$H$4500,2,FALSE))</f>
        <v>T636(119000)</v>
      </c>
      <c r="D24" s="8">
        <f>IF(G24="","",VLOOKUP(J24,中子データ!$B$4:$H$4500,4,FALSE))</f>
        <v>2</v>
      </c>
      <c r="E24" s="231">
        <f t="shared" si="2"/>
        <v>8</v>
      </c>
      <c r="G24" s="958">
        <v>44431</v>
      </c>
      <c r="H24" s="1127">
        <v>35</v>
      </c>
      <c r="I24" s="1127">
        <v>8</v>
      </c>
      <c r="J24" s="1127">
        <v>3022</v>
      </c>
      <c r="K24" s="1078">
        <v>4</v>
      </c>
      <c r="L24" s="1078">
        <v>15</v>
      </c>
      <c r="M24" s="1079">
        <v>0.35</v>
      </c>
      <c r="N24" s="1079">
        <f t="shared" si="13"/>
        <v>15</v>
      </c>
      <c r="O24" s="1078"/>
      <c r="P24" s="1078"/>
      <c r="Q24" s="1078"/>
      <c r="R24" s="1078"/>
      <c r="S24" s="1078"/>
      <c r="T24" s="1078"/>
      <c r="U24" s="1078"/>
      <c r="V24" s="1078"/>
      <c r="W24" s="1078"/>
      <c r="X24" s="1078"/>
      <c r="Y24" s="1078"/>
      <c r="Z24" s="1083"/>
      <c r="AA24" s="1073"/>
      <c r="AB24" s="959">
        <f t="shared" si="12"/>
        <v>0</v>
      </c>
      <c r="AC24" s="1083"/>
      <c r="AD24" s="1083"/>
      <c r="AE24" s="1083"/>
      <c r="AF24" s="1083"/>
      <c r="AG24" s="1083"/>
      <c r="AH24" s="1083"/>
      <c r="AI24" s="1083"/>
      <c r="AJ24" s="1083"/>
      <c r="AK24" s="1074" t="str">
        <f>IF(G24="","",VLOOKUP(J24,中子データ!$B$4:$H$4500,3,FALSE))</f>
        <v>MSR-T</v>
      </c>
      <c r="AL24" s="1074">
        <f>IF(G24="","",VLOOKUP(J24,中子データ!$B$4:$H$4500,5,FALSE))</f>
        <v>1.8</v>
      </c>
      <c r="AM24" s="1074">
        <f>IF(G24="","",VLOOKUP(J24,中子データ!$B$4:$H$4500,6,FALSE))</f>
        <v>104.9</v>
      </c>
      <c r="AN24" s="960"/>
      <c r="AO24" s="961"/>
      <c r="AP24" s="1080"/>
      <c r="AQ24" s="1081"/>
      <c r="AR24" s="1080"/>
      <c r="AS24" s="1082"/>
      <c r="AT24" s="1082"/>
      <c r="AU24" s="965"/>
      <c r="AV24" s="11"/>
      <c r="AW24" s="11"/>
      <c r="AX24" s="410">
        <f t="shared" si="3"/>
        <v>15</v>
      </c>
      <c r="AY24" s="411">
        <f>IF(G24="","",VLOOKUP(J24,中子データ!$B$4:$M$5999,10,FALSE))</f>
        <v>100</v>
      </c>
      <c r="AZ24" s="438">
        <f>IF(G24="","",VLOOKUP(J24,中子データ!$B$4:$M$5999,9,FALSE))</f>
        <v>72</v>
      </c>
      <c r="BA24" s="412" t="str">
        <f>IF(AQ24="","",VLOOKUP(AQ24,作業者名!$B$4:$C$100,2,FALSE))</f>
        <v/>
      </c>
      <c r="BB24" s="412" t="str">
        <f>IF(AR24="","",VLOOKUP(AR24,作業者名!$B$4:$C$100,2,FALSE))</f>
        <v/>
      </c>
      <c r="BC24" s="412">
        <f>IF(G24="","",VLOOKUP(J24,中子データ!B$4:N$6004,12,FALSE))</f>
        <v>0.04</v>
      </c>
      <c r="BD24" s="413">
        <f>IF(G24="","",VLOOKUP(J24,中子データ!$B$4:$P$4500,15,FALSE))</f>
        <v>0</v>
      </c>
    </row>
    <row r="25" spans="1:56" x14ac:dyDescent="0.15">
      <c r="A25" s="7" t="str">
        <f>IF(G25="","",VLOOKUP(H25,マシン名!$B$4:$C$93,2,FALSE))</f>
        <v>TR-C</v>
      </c>
      <c r="B25" s="7" t="str">
        <f>IF(G25="","",VLOOKUP(I25,作業者名!$B$4:$C$100,2,FALSE))</f>
        <v>松尾</v>
      </c>
      <c r="C25" s="7" t="str">
        <f>IF(G25="","",VLOOKUP(J25,中子データ!$B$4:$H$4500,2,FALSE))</f>
        <v xml:space="preserve">KE55V                   </v>
      </c>
      <c r="D25" s="8">
        <f>IF(G25="","",VLOOKUP(J25,中子データ!$B$4:$H$4500,4,FALSE))</f>
        <v>2</v>
      </c>
      <c r="E25" s="231">
        <f t="shared" si="2"/>
        <v>0</v>
      </c>
      <c r="G25" s="958">
        <v>44431</v>
      </c>
      <c r="H25" s="1127">
        <v>35</v>
      </c>
      <c r="I25" s="1127">
        <v>8</v>
      </c>
      <c r="J25" s="1127">
        <v>3021</v>
      </c>
      <c r="K25" s="1078">
        <v>0</v>
      </c>
      <c r="L25" s="1078">
        <v>30</v>
      </c>
      <c r="M25" s="1079">
        <v>1</v>
      </c>
      <c r="N25" s="1079">
        <f t="shared" ref="N25:N27" si="14">L25-SUM(O25:Z25)</f>
        <v>0</v>
      </c>
      <c r="O25" s="1078"/>
      <c r="P25" s="1078">
        <v>30</v>
      </c>
      <c r="Q25" s="1078"/>
      <c r="R25" s="1078"/>
      <c r="S25" s="1078"/>
      <c r="T25" s="1078"/>
      <c r="U25" s="1078"/>
      <c r="V25" s="1078"/>
      <c r="W25" s="1078"/>
      <c r="X25" s="1078"/>
      <c r="Y25" s="1078"/>
      <c r="Z25" s="1083"/>
      <c r="AA25" s="1073"/>
      <c r="AB25" s="959">
        <f t="shared" si="12"/>
        <v>0</v>
      </c>
      <c r="AC25" s="1083"/>
      <c r="AD25" s="1083"/>
      <c r="AE25" s="1083"/>
      <c r="AF25" s="1083"/>
      <c r="AG25" s="1083"/>
      <c r="AH25" s="1083"/>
      <c r="AI25" s="1083"/>
      <c r="AJ25" s="1083"/>
      <c r="AK25" s="1074" t="str">
        <f>IF(G25="","",VLOOKUP(J25,中子データ!$B$4:$H$4500,3,FALSE))</f>
        <v>MSR-T</v>
      </c>
      <c r="AL25" s="1074">
        <f>IF(G25="","",VLOOKUP(J25,中子データ!$B$4:$H$4500,5,FALSE))</f>
        <v>2</v>
      </c>
      <c r="AM25" s="1074">
        <f>IF(G25="","",VLOOKUP(J25,中子データ!$B$4:$H$4500,6,FALSE))</f>
        <v>107.69999999999999</v>
      </c>
      <c r="AN25" s="960"/>
      <c r="AO25" s="961"/>
      <c r="AP25" s="1080"/>
      <c r="AQ25" s="1081"/>
      <c r="AR25" s="1080"/>
      <c r="AS25" s="1082"/>
      <c r="AT25" s="1082"/>
      <c r="AU25" s="965"/>
      <c r="AV25" s="11"/>
      <c r="AW25" s="11"/>
      <c r="AX25" s="410">
        <f t="shared" si="3"/>
        <v>0</v>
      </c>
      <c r="AY25" s="411">
        <f>IF(G25="","",VLOOKUP(J25,中子データ!$B$4:$M$5999,10,FALSE))</f>
        <v>100</v>
      </c>
      <c r="AZ25" s="438">
        <f>IF(G25="","",VLOOKUP(J25,中子データ!$B$4:$M$5999,9,FALSE))</f>
        <v>72</v>
      </c>
      <c r="BA25" s="412" t="str">
        <f>IF(AQ25="","",VLOOKUP(AQ25,作業者名!$B$4:$C$100,2,FALSE))</f>
        <v/>
      </c>
      <c r="BB25" s="412" t="str">
        <f>IF(AR25="","",VLOOKUP(AR25,作業者名!$B$4:$C$100,2,FALSE))</f>
        <v/>
      </c>
      <c r="BC25" s="412">
        <f>IF(G25="","",VLOOKUP(J25,中子データ!B$4:N$6004,12,FALSE))</f>
        <v>0.04</v>
      </c>
      <c r="BD25" s="413">
        <f>IF(G25="","",VLOOKUP(J25,中子データ!$B$4:$P$4500,15,FALSE))</f>
        <v>0</v>
      </c>
    </row>
    <row r="26" spans="1:56" x14ac:dyDescent="0.15">
      <c r="A26" s="7" t="str">
        <f>IF(G26="","",VLOOKUP(H26,マシン名!$B$4:$C$93,2,FALSE))</f>
        <v>TR-C</v>
      </c>
      <c r="B26" s="7" t="str">
        <f>IF(G26="","",VLOOKUP(I26,作業者名!$B$4:$C$100,2,FALSE))</f>
        <v>松尾</v>
      </c>
      <c r="C26" s="7" t="str">
        <f>IF(G26="","",VLOOKUP(J26,中子データ!$B$4:$H$4500,2,FALSE))</f>
        <v xml:space="preserve">KE55V                   </v>
      </c>
      <c r="D26" s="8">
        <f>IF(G26="","",VLOOKUP(J26,中子データ!$B$4:$H$4500,4,FALSE))</f>
        <v>2</v>
      </c>
      <c r="E26" s="231">
        <f t="shared" si="2"/>
        <v>256</v>
      </c>
      <c r="G26" s="958">
        <v>44431</v>
      </c>
      <c r="H26" s="1127">
        <v>35</v>
      </c>
      <c r="I26" s="1127">
        <v>8</v>
      </c>
      <c r="J26" s="1127">
        <v>3021</v>
      </c>
      <c r="K26" s="1078">
        <v>128</v>
      </c>
      <c r="L26" s="1078">
        <v>213</v>
      </c>
      <c r="M26" s="1079">
        <v>0.35</v>
      </c>
      <c r="N26" s="1079">
        <f t="shared" si="14"/>
        <v>213</v>
      </c>
      <c r="O26" s="1078"/>
      <c r="P26" s="1078"/>
      <c r="Q26" s="1078"/>
      <c r="R26" s="1078"/>
      <c r="S26" s="1078"/>
      <c r="T26" s="1078"/>
      <c r="U26" s="1078"/>
      <c r="V26" s="1078"/>
      <c r="W26" s="1078"/>
      <c r="X26" s="1078"/>
      <c r="Y26" s="1078"/>
      <c r="Z26" s="1083"/>
      <c r="AA26" s="1073"/>
      <c r="AB26" s="959">
        <f t="shared" si="12"/>
        <v>0</v>
      </c>
      <c r="AC26" s="1083"/>
      <c r="AD26" s="1083"/>
      <c r="AE26" s="1083"/>
      <c r="AF26" s="1083"/>
      <c r="AG26" s="1083"/>
      <c r="AH26" s="1083"/>
      <c r="AI26" s="1083"/>
      <c r="AJ26" s="1083"/>
      <c r="AK26" s="1074" t="str">
        <f>IF(G26="","",VLOOKUP(J26,中子データ!$B$4:$H$4500,3,FALSE))</f>
        <v>MSR-T</v>
      </c>
      <c r="AL26" s="1074">
        <f>IF(G26="","",VLOOKUP(J26,中子データ!$B$4:$H$4500,5,FALSE))</f>
        <v>2</v>
      </c>
      <c r="AM26" s="1074">
        <f>IF(G26="","",VLOOKUP(J26,中子データ!$B$4:$H$4500,6,FALSE))</f>
        <v>107.69999999999999</v>
      </c>
      <c r="AN26" s="960"/>
      <c r="AO26" s="961"/>
      <c r="AP26" s="1080"/>
      <c r="AQ26" s="1081"/>
      <c r="AR26" s="1080"/>
      <c r="AS26" s="1082"/>
      <c r="AT26" s="1082"/>
      <c r="AU26" s="965"/>
      <c r="AV26" s="11"/>
      <c r="AW26" s="11"/>
      <c r="AX26" s="410">
        <f t="shared" si="3"/>
        <v>213</v>
      </c>
      <c r="AY26" s="411">
        <f>IF(G26="","",VLOOKUP(J26,中子データ!$B$4:$M$5999,10,FALSE))</f>
        <v>100</v>
      </c>
      <c r="AZ26" s="438">
        <f>IF(G26="","",VLOOKUP(J26,中子データ!$B$4:$M$5999,9,FALSE))</f>
        <v>72</v>
      </c>
      <c r="BA26" s="412" t="str">
        <f>IF(AQ26="","",VLOOKUP(AQ26,作業者名!$B$4:$C$100,2,FALSE))</f>
        <v/>
      </c>
      <c r="BB26" s="412" t="str">
        <f>IF(AR26="","",VLOOKUP(AR26,作業者名!$B$4:$C$100,2,FALSE))</f>
        <v/>
      </c>
      <c r="BC26" s="412">
        <f>IF(G26="","",VLOOKUP(J26,中子データ!B$4:N$6004,12,FALSE))</f>
        <v>0.04</v>
      </c>
      <c r="BD26" s="413">
        <f>IF(G26="","",VLOOKUP(J26,中子データ!$B$4:$P$4500,15,FALSE))</f>
        <v>0</v>
      </c>
    </row>
    <row r="27" spans="1:56" x14ac:dyDescent="0.15">
      <c r="A27" s="7" t="str">
        <f>IF(G27="","",VLOOKUP(H27,マシン名!$B$4:$C$93,2,FALSE))</f>
        <v>TR-C</v>
      </c>
      <c r="B27" s="7" t="str">
        <f>IF(G27="","",VLOOKUP(I27,作業者名!$B$4:$C$100,2,FALSE))</f>
        <v>ハンダ</v>
      </c>
      <c r="C27" s="7" t="str">
        <f>IF(G27="","",VLOOKUP(J27,中子データ!$B$4:$H$4500,2,FALSE))</f>
        <v xml:space="preserve">KE55V                   </v>
      </c>
      <c r="D27" s="8">
        <f>IF(G27="","",VLOOKUP(J27,中子データ!$B$4:$H$4500,4,FALSE))</f>
        <v>2</v>
      </c>
      <c r="E27" s="231">
        <f t="shared" si="2"/>
        <v>490</v>
      </c>
      <c r="G27" s="958">
        <v>44431</v>
      </c>
      <c r="H27" s="1127">
        <v>35</v>
      </c>
      <c r="I27" s="1127">
        <v>54</v>
      </c>
      <c r="J27" s="1127">
        <v>3021</v>
      </c>
      <c r="K27" s="1078">
        <v>247</v>
      </c>
      <c r="L27" s="1078">
        <v>585</v>
      </c>
      <c r="M27" s="1079">
        <v>0.35</v>
      </c>
      <c r="N27" s="1079">
        <f t="shared" si="14"/>
        <v>575</v>
      </c>
      <c r="O27" s="1078">
        <v>10</v>
      </c>
      <c r="P27" s="1078"/>
      <c r="Q27" s="1078"/>
      <c r="R27" s="1078"/>
      <c r="S27" s="1078"/>
      <c r="T27" s="1078"/>
      <c r="U27" s="1078"/>
      <c r="V27" s="1078"/>
      <c r="W27" s="1078"/>
      <c r="X27" s="1078"/>
      <c r="Y27" s="1078"/>
      <c r="Z27" s="1083"/>
      <c r="AA27" s="1073"/>
      <c r="AB27" s="959">
        <f t="shared" si="12"/>
        <v>4</v>
      </c>
      <c r="AC27" s="1083"/>
      <c r="AD27" s="1083"/>
      <c r="AE27" s="1083"/>
      <c r="AF27" s="1083"/>
      <c r="AG27" s="1083"/>
      <c r="AH27" s="1083">
        <v>4</v>
      </c>
      <c r="AI27" s="1083"/>
      <c r="AJ27" s="1083"/>
      <c r="AK27" s="1074" t="str">
        <f>IF(G27="","",VLOOKUP(J27,中子データ!$B$4:$H$4500,3,FALSE))</f>
        <v>MSR-T</v>
      </c>
      <c r="AL27" s="1074">
        <f>IF(G27="","",VLOOKUP(J27,中子データ!$B$4:$H$4500,5,FALSE))</f>
        <v>2</v>
      </c>
      <c r="AM27" s="1074">
        <f>IF(G27="","",VLOOKUP(J27,中子データ!$B$4:$H$4500,6,FALSE))</f>
        <v>107.69999999999999</v>
      </c>
      <c r="AN27" s="960"/>
      <c r="AO27" s="961"/>
      <c r="AP27" s="1080"/>
      <c r="AQ27" s="1081"/>
      <c r="AR27" s="1080"/>
      <c r="AS27" s="1082"/>
      <c r="AT27" s="1082"/>
      <c r="AU27" s="965"/>
      <c r="AV27" s="11"/>
      <c r="AW27" s="11"/>
      <c r="AX27" s="410">
        <f t="shared" si="3"/>
        <v>575</v>
      </c>
      <c r="AY27" s="411">
        <f>IF(G27="","",VLOOKUP(J27,中子データ!$B$4:$M$5999,10,FALSE))</f>
        <v>100</v>
      </c>
      <c r="AZ27" s="438">
        <f>IF(G27="","",VLOOKUP(J27,中子データ!$B$4:$M$5999,9,FALSE))</f>
        <v>72</v>
      </c>
      <c r="BA27" s="412" t="str">
        <f>IF(AQ27="","",VLOOKUP(AQ27,作業者名!$B$4:$C$100,2,FALSE))</f>
        <v/>
      </c>
      <c r="BB27" s="412" t="str">
        <f>IF(AR27="","",VLOOKUP(AR27,作業者名!$B$4:$C$100,2,FALSE))</f>
        <v/>
      </c>
      <c r="BC27" s="412">
        <f>IF(G27="","",VLOOKUP(J27,中子データ!B$4:N$6004,12,FALSE))</f>
        <v>0.04</v>
      </c>
      <c r="BD27" s="413">
        <f>IF(G27="","",VLOOKUP(J27,中子データ!$B$4:$P$4500,15,FALSE))</f>
        <v>0</v>
      </c>
    </row>
    <row r="28" spans="1:56" x14ac:dyDescent="0.15">
      <c r="A28" s="7" t="str">
        <f>IF(G28="","",VLOOKUP(H28,マシン名!$B$4:$C$93,2,FALSE))</f>
        <v>TR-B①</v>
      </c>
      <c r="B28" s="7" t="str">
        <f>IF(G28="","",VLOOKUP(I28,作業者名!$B$4:$C$100,2,FALSE))</f>
        <v>松尾</v>
      </c>
      <c r="C28" s="7" t="str">
        <f>IF(G28="","",VLOOKUP(J28,中子データ!$B$4:$H$4500,2,FALSE))</f>
        <v>119620　②</v>
      </c>
      <c r="D28" s="8">
        <f>IF(G28="","",VLOOKUP(J28,中子データ!$B$4:$H$4500,4,FALSE))</f>
        <v>1</v>
      </c>
      <c r="E28" s="231">
        <f t="shared" si="2"/>
        <v>264</v>
      </c>
      <c r="G28" s="958">
        <v>44431</v>
      </c>
      <c r="H28" s="1127">
        <v>34</v>
      </c>
      <c r="I28" s="1127">
        <v>8</v>
      </c>
      <c r="J28" s="1127">
        <v>3041</v>
      </c>
      <c r="K28" s="1078">
        <v>264</v>
      </c>
      <c r="L28" s="1078">
        <v>440</v>
      </c>
      <c r="M28" s="1079">
        <v>0.35</v>
      </c>
      <c r="N28" s="1079">
        <f t="shared" ref="N28" si="15">L28-SUM(O28:Z28)</f>
        <v>440</v>
      </c>
      <c r="O28" s="1078"/>
      <c r="P28" s="1078"/>
      <c r="Q28" s="1078"/>
      <c r="R28" s="1078"/>
      <c r="S28" s="1078"/>
      <c r="T28" s="1078"/>
      <c r="U28" s="1078"/>
      <c r="V28" s="1078"/>
      <c r="W28" s="1078"/>
      <c r="X28" s="1078"/>
      <c r="Y28" s="1078"/>
      <c r="Z28" s="1083"/>
      <c r="AA28" s="1073"/>
      <c r="AB28" s="959">
        <f t="shared" si="12"/>
        <v>0</v>
      </c>
      <c r="AC28" s="1083"/>
      <c r="AD28" s="1083"/>
      <c r="AE28" s="1083"/>
      <c r="AF28" s="1083"/>
      <c r="AG28" s="1083"/>
      <c r="AH28" s="1083"/>
      <c r="AI28" s="1083"/>
      <c r="AJ28" s="1083"/>
      <c r="AK28" s="1074" t="str">
        <f>IF(G28="","",VLOOKUP(J28,中子データ!$B$4:$H$4500,3,FALSE))</f>
        <v>MSR-T</v>
      </c>
      <c r="AL28" s="1074">
        <f>IF(G28="","",VLOOKUP(J28,中子データ!$B$4:$H$4500,5,FALSE))</f>
        <v>1.9</v>
      </c>
      <c r="AM28" s="1074">
        <f>IF(G28="","",VLOOKUP(J28,中子データ!$B$4:$H$4500,6,FALSE))</f>
        <v>123.19999999999999</v>
      </c>
      <c r="AN28" s="960"/>
      <c r="AO28" s="961"/>
      <c r="AP28" s="1080"/>
      <c r="AQ28" s="1081"/>
      <c r="AR28" s="1080"/>
      <c r="AS28" s="1082"/>
      <c r="AT28" s="1082"/>
      <c r="AU28" s="965"/>
      <c r="AV28" s="11"/>
      <c r="AW28" s="11"/>
      <c r="AX28" s="410">
        <f t="shared" si="3"/>
        <v>440</v>
      </c>
      <c r="AY28" s="411">
        <f>IF(G28="","",VLOOKUP(J28,中子データ!$B$4:$M$5999,10,FALSE))</f>
        <v>100</v>
      </c>
      <c r="AZ28" s="438">
        <f>IF(G28="","",VLOOKUP(J28,中子データ!$B$4:$M$5999,9,FALSE))</f>
        <v>36</v>
      </c>
      <c r="BA28" s="412" t="str">
        <f>IF(AQ28="","",VLOOKUP(AQ28,作業者名!$B$4:$C$100,2,FALSE))</f>
        <v/>
      </c>
      <c r="BB28" s="412" t="str">
        <f>IF(AR28="","",VLOOKUP(AR28,作業者名!$B$4:$C$100,2,FALSE))</f>
        <v/>
      </c>
      <c r="BC28" s="412">
        <f>IF(G28="","",VLOOKUP(J28,中子データ!B$4:N$6004,12,FALSE))</f>
        <v>0.05</v>
      </c>
      <c r="BD28" s="413">
        <f>IF(G28="","",VLOOKUP(J28,中子データ!$B$4:$P$4500,15,FALSE))</f>
        <v>0</v>
      </c>
    </row>
    <row r="29" spans="1:56" x14ac:dyDescent="0.15">
      <c r="A29" s="7" t="str">
        <f>IF(G29="","",VLOOKUP(H29,マシン名!$B$4:$C$93,2,FALSE))</f>
        <v>TR-B①</v>
      </c>
      <c r="B29" s="7" t="str">
        <f>IF(G29="","",VLOOKUP(I29,作業者名!$B$4:$C$100,2,FALSE))</f>
        <v>ハンダ</v>
      </c>
      <c r="C29" s="7" t="str">
        <f>IF(G29="","",VLOOKUP(J29,中子データ!$B$4:$H$4500,2,FALSE))</f>
        <v>119620　②</v>
      </c>
      <c r="D29" s="8">
        <f>IF(G29="","",VLOOKUP(J29,中子データ!$B$4:$H$4500,4,FALSE))</f>
        <v>1</v>
      </c>
      <c r="E29" s="231">
        <f t="shared" si="2"/>
        <v>343</v>
      </c>
      <c r="G29" s="958">
        <v>44431</v>
      </c>
      <c r="H29" s="1066">
        <v>34</v>
      </c>
      <c r="I29" s="1066">
        <v>54</v>
      </c>
      <c r="J29" s="1066">
        <v>3041</v>
      </c>
      <c r="K29" s="1085">
        <v>350</v>
      </c>
      <c r="L29" s="1085">
        <v>580</v>
      </c>
      <c r="M29" s="1084">
        <v>0.35</v>
      </c>
      <c r="N29" s="1084">
        <f t="shared" ref="N29:N30" si="16">L29-SUM(O29:Z29)</f>
        <v>570</v>
      </c>
      <c r="O29" s="250">
        <v>10</v>
      </c>
      <c r="P29" s="250"/>
      <c r="Q29" s="250"/>
      <c r="R29" s="250"/>
      <c r="S29" s="250"/>
      <c r="T29" s="250"/>
      <c r="U29" s="250"/>
      <c r="V29" s="250"/>
      <c r="W29" s="250"/>
      <c r="X29" s="250"/>
      <c r="Y29" s="250"/>
      <c r="Z29" s="1083"/>
      <c r="AA29" s="1073"/>
      <c r="AB29" s="1075">
        <f t="shared" si="12"/>
        <v>7</v>
      </c>
      <c r="AC29" s="1115"/>
      <c r="AD29" s="1115"/>
      <c r="AE29" s="1115"/>
      <c r="AF29" s="1115"/>
      <c r="AG29" s="1115"/>
      <c r="AH29" s="1115">
        <v>7</v>
      </c>
      <c r="AI29" s="1115"/>
      <c r="AJ29" s="12"/>
      <c r="AK29" s="1074" t="str">
        <f>IF(G29="","",VLOOKUP(J29,中子データ!$B$4:$H$4500,3,FALSE))</f>
        <v>MSR-T</v>
      </c>
      <c r="AL29" s="1074">
        <f>IF(G29="","",VLOOKUP(J29,中子データ!$B$4:$H$4500,5,FALSE))</f>
        <v>1.9</v>
      </c>
      <c r="AM29" s="1074">
        <f>IF(G29="","",VLOOKUP(J29,中子データ!$B$4:$H$4500,6,FALSE))</f>
        <v>123.19999999999999</v>
      </c>
      <c r="AN29" s="1069"/>
      <c r="AO29" s="1070"/>
      <c r="AP29" s="1071"/>
      <c r="AQ29" s="1081"/>
      <c r="AR29" s="1080"/>
      <c r="AS29" s="436">
        <v>1</v>
      </c>
      <c r="AT29" s="436"/>
      <c r="AU29" s="1072"/>
      <c r="AV29" s="11"/>
      <c r="AW29" s="11"/>
      <c r="AX29" s="410">
        <f t="shared" si="3"/>
        <v>570</v>
      </c>
      <c r="AY29" s="411">
        <f>IF(G29="","",VLOOKUP(J29,中子データ!$B$4:$M$5999,10,FALSE))</f>
        <v>100</v>
      </c>
      <c r="AZ29" s="438">
        <f>IF(G29="","",VLOOKUP(J29,中子データ!$B$4:$M$5999,9,FALSE))</f>
        <v>36</v>
      </c>
      <c r="BA29" s="412" t="str">
        <f>IF(AQ29="","",VLOOKUP(AQ29,作業者名!$B$4:$C$100,2,FALSE))</f>
        <v/>
      </c>
      <c r="BB29" s="412" t="str">
        <f>IF(AR29="","",VLOOKUP(AR29,作業者名!$B$4:$C$100,2,FALSE))</f>
        <v/>
      </c>
      <c r="BC29" s="412">
        <f>IF(G29="","",VLOOKUP(J29,中子データ!B$4:N$6004,12,FALSE))</f>
        <v>0.05</v>
      </c>
      <c r="BD29" s="413">
        <f>IF(G29="","",VLOOKUP(J29,中子データ!$B$4:$P$4500,15,FALSE))</f>
        <v>0</v>
      </c>
    </row>
    <row r="30" spans="1:56" x14ac:dyDescent="0.15">
      <c r="A30" s="7" t="str">
        <f>IF(G30="","",VLOOKUP(H30,マシン名!$B$4:$C$93,2,FALSE))</f>
        <v>TR-B②</v>
      </c>
      <c r="B30" s="7" t="str">
        <f>IF(G30="","",VLOOKUP(I30,作業者名!$B$4:$C$100,2,FALSE))</f>
        <v>松尾</v>
      </c>
      <c r="C30" s="7" t="str">
        <f>IF(G30="","",VLOOKUP(J30,中子データ!$B$4:$H$4500,2,FALSE))</f>
        <v>VB129672　②</v>
      </c>
      <c r="D30" s="8">
        <f>IF(G30="","",VLOOKUP(J30,中子データ!$B$4:$H$4500,4,FALSE))</f>
        <v>1</v>
      </c>
      <c r="E30" s="231">
        <f t="shared" si="2"/>
        <v>140</v>
      </c>
      <c r="G30" s="958">
        <v>44431</v>
      </c>
      <c r="H30" s="1066">
        <v>33</v>
      </c>
      <c r="I30" s="1066">
        <v>8</v>
      </c>
      <c r="J30" s="1066">
        <v>3048</v>
      </c>
      <c r="K30" s="1085">
        <v>140</v>
      </c>
      <c r="L30" s="1085">
        <v>233</v>
      </c>
      <c r="M30" s="1084">
        <v>0.35</v>
      </c>
      <c r="N30" s="1084">
        <f t="shared" si="16"/>
        <v>233</v>
      </c>
      <c r="O30" s="250"/>
      <c r="P30" s="250"/>
      <c r="Q30" s="250"/>
      <c r="R30" s="250"/>
      <c r="S30" s="250"/>
      <c r="T30" s="250"/>
      <c r="U30" s="250"/>
      <c r="V30" s="250"/>
      <c r="W30" s="250"/>
      <c r="X30" s="250"/>
      <c r="Y30" s="250"/>
      <c r="Z30" s="1083"/>
      <c r="AA30" s="1073"/>
      <c r="AB30" s="1075">
        <f t="shared" si="12"/>
        <v>0</v>
      </c>
      <c r="AC30" s="1115"/>
      <c r="AD30" s="1115"/>
      <c r="AE30" s="1115"/>
      <c r="AF30" s="1115"/>
      <c r="AG30" s="1115"/>
      <c r="AH30" s="1115"/>
      <c r="AI30" s="1115"/>
      <c r="AJ30" s="12"/>
      <c r="AK30" s="1074" t="str">
        <f>IF(G30="","",VLOOKUP(J30,中子データ!$B$4:$H$4500,3,FALSE))</f>
        <v>M-28X</v>
      </c>
      <c r="AL30" s="1074">
        <f>IF(G30="","",VLOOKUP(J30,中子データ!$B$4:$H$4500,5,FALSE))</f>
        <v>3.8</v>
      </c>
      <c r="AM30" s="1074">
        <f>IF(G30="","",VLOOKUP(J30,中子データ!$B$4:$H$4500,6,FALSE))</f>
        <v>219.89999999999998</v>
      </c>
      <c r="AN30" s="1069"/>
      <c r="AO30" s="1070"/>
      <c r="AP30" s="1071"/>
      <c r="AQ30" s="1081"/>
      <c r="AR30" s="1080"/>
      <c r="AS30" s="436"/>
      <c r="AT30" s="436"/>
      <c r="AU30" s="1072"/>
      <c r="AV30" s="11"/>
      <c r="AW30" s="11"/>
      <c r="AX30" s="410">
        <f t="shared" si="3"/>
        <v>233</v>
      </c>
      <c r="AY30" s="411">
        <f>IF(G30="","",VLOOKUP(J30,中子データ!$B$4:$M$5999,10,FALSE))</f>
        <v>100</v>
      </c>
      <c r="AZ30" s="438">
        <f>IF(G30="","",VLOOKUP(J30,中子データ!$B$4:$M$5999,9,FALSE))</f>
        <v>36</v>
      </c>
      <c r="BA30" s="412" t="str">
        <f>IF(AQ30="","",VLOOKUP(AQ30,作業者名!$B$4:$C$100,2,FALSE))</f>
        <v/>
      </c>
      <c r="BB30" s="412" t="str">
        <f>IF(AR30="","",VLOOKUP(AR30,作業者名!$B$4:$C$100,2,FALSE))</f>
        <v/>
      </c>
      <c r="BC30" s="412">
        <f>IF(G30="","",VLOOKUP(J30,中子データ!B$4:N$6004,12,FALSE))</f>
        <v>7.4999999999999997E-2</v>
      </c>
      <c r="BD30" s="413">
        <f>IF(G30="","",VLOOKUP(J30,中子データ!$B$4:$P$4500,15,FALSE))</f>
        <v>0</v>
      </c>
    </row>
    <row r="31" spans="1:56" x14ac:dyDescent="0.15">
      <c r="A31" s="7" t="str">
        <f>IF(G31="","",VLOOKUP(H31,マシン名!$B$4:$C$93,2,FALSE))</f>
        <v>TR-B②</v>
      </c>
      <c r="B31" s="7" t="str">
        <f>IF(G31="","",VLOOKUP(I31,作業者名!$B$4:$C$100,2,FALSE))</f>
        <v>松尾</v>
      </c>
      <c r="C31" s="7" t="str">
        <f>IF(G31="","",VLOOKUP(J31,中子データ!$B$4:$H$4500,2,FALSE))</f>
        <v>FO</v>
      </c>
      <c r="D31" s="8">
        <f>IF(G31="","",VLOOKUP(J31,中子データ!$B$4:$H$4500,4,FALSE))</f>
        <v>1</v>
      </c>
      <c r="E31" s="231">
        <f t="shared" si="2"/>
        <v>0</v>
      </c>
      <c r="G31" s="958">
        <v>44431</v>
      </c>
      <c r="H31" s="1127">
        <v>33</v>
      </c>
      <c r="I31" s="1127">
        <v>8</v>
      </c>
      <c r="J31" s="1127">
        <v>3026</v>
      </c>
      <c r="K31" s="1128">
        <v>0</v>
      </c>
      <c r="L31" s="1128">
        <v>30</v>
      </c>
      <c r="M31" s="1129">
        <v>1</v>
      </c>
      <c r="N31" s="1079">
        <f t="shared" ref="N31:N34" si="17">L31-SUM(O31:Z31)</f>
        <v>0</v>
      </c>
      <c r="O31" s="1078"/>
      <c r="P31" s="1078">
        <v>30</v>
      </c>
      <c r="Q31" s="1078"/>
      <c r="R31" s="1078"/>
      <c r="S31" s="1078"/>
      <c r="T31" s="1078"/>
      <c r="U31" s="1078"/>
      <c r="V31" s="1078"/>
      <c r="W31" s="1078"/>
      <c r="X31" s="1078"/>
      <c r="Y31" s="1078"/>
      <c r="Z31" s="1083"/>
      <c r="AA31" s="1073"/>
      <c r="AB31" s="959">
        <f t="shared" si="12"/>
        <v>0</v>
      </c>
      <c r="AC31" s="1083"/>
      <c r="AD31" s="1083"/>
      <c r="AE31" s="1083"/>
      <c r="AF31" s="1083"/>
      <c r="AG31" s="1083"/>
      <c r="AH31" s="1083"/>
      <c r="AI31" s="1083"/>
      <c r="AJ31" s="1083"/>
      <c r="AK31" s="1074" t="str">
        <f>IF(G31="","",VLOOKUP(J31,中子データ!$B$4:$H$4500,3,FALSE))</f>
        <v>MSR-T</v>
      </c>
      <c r="AL31" s="1074">
        <f>IF(G31="","",VLOOKUP(J31,中子データ!$B$4:$H$4500,5,FALSE))</f>
        <v>2.9</v>
      </c>
      <c r="AM31" s="1074">
        <f>IF(G31="","",VLOOKUP(J31,中子データ!$B$4:$H$4500,6,FALSE))</f>
        <v>181</v>
      </c>
      <c r="AN31" s="960"/>
      <c r="AO31" s="961"/>
      <c r="AP31" s="1080"/>
      <c r="AQ31" s="1081"/>
      <c r="AR31" s="1080"/>
      <c r="AS31" s="1082"/>
      <c r="AT31" s="1082"/>
      <c r="AU31" s="965"/>
      <c r="AV31" s="11"/>
      <c r="AW31" s="11"/>
      <c r="AX31" s="410">
        <f t="shared" si="3"/>
        <v>0</v>
      </c>
      <c r="AY31" s="411">
        <f>IF(G31="","",VLOOKUP(J31,中子データ!$B$4:$M$5999,10,FALSE))</f>
        <v>100</v>
      </c>
      <c r="AZ31" s="438">
        <f>IF(G31="","",VLOOKUP(J31,中子データ!$B$4:$M$5999,9,FALSE))</f>
        <v>36</v>
      </c>
      <c r="BA31" s="412" t="str">
        <f>IF(AQ31="","",VLOOKUP(AQ31,作業者名!$B$4:$C$100,2,FALSE))</f>
        <v/>
      </c>
      <c r="BB31" s="412" t="str">
        <f>IF(AR31="","",VLOOKUP(AR31,作業者名!$B$4:$C$100,2,FALSE))</f>
        <v/>
      </c>
      <c r="BC31" s="412">
        <f>IF(G31="","",VLOOKUP(J31,中子データ!B$4:N$6004,12,FALSE))</f>
        <v>0.04</v>
      </c>
      <c r="BD31" s="413">
        <f>IF(G31="","",VLOOKUP(J31,中子データ!$B$4:$P$4500,15,FALSE))</f>
        <v>0</v>
      </c>
    </row>
    <row r="32" spans="1:56" x14ac:dyDescent="0.15">
      <c r="A32" s="7" t="str">
        <f>IF(G32="","",VLOOKUP(H32,マシン名!$B$4:$C$93,2,FALSE))</f>
        <v>TR-B②</v>
      </c>
      <c r="B32" s="7" t="str">
        <f>IF(G32="","",VLOOKUP(I32,作業者名!$B$4:$C$100,2,FALSE))</f>
        <v>ハンダ</v>
      </c>
      <c r="C32" s="7" t="str">
        <f>IF(G32="","",VLOOKUP(J32,中子データ!$B$4:$H$4500,2,FALSE))</f>
        <v>FO</v>
      </c>
      <c r="D32" s="8">
        <f>IF(G32="","",VLOOKUP(J32,中子データ!$B$4:$H$4500,4,FALSE))</f>
        <v>1</v>
      </c>
      <c r="E32" s="231">
        <f t="shared" si="2"/>
        <v>198</v>
      </c>
      <c r="G32" s="958">
        <v>44431</v>
      </c>
      <c r="H32" s="1066">
        <v>33</v>
      </c>
      <c r="I32" s="1066">
        <v>54</v>
      </c>
      <c r="J32" s="1066">
        <v>3026</v>
      </c>
      <c r="K32" s="1085">
        <v>202</v>
      </c>
      <c r="L32" s="1085">
        <v>580</v>
      </c>
      <c r="M32" s="1084">
        <v>0.35</v>
      </c>
      <c r="N32" s="1084">
        <f t="shared" ref="N32" si="18">L32-SUM(O32:Z32)</f>
        <v>570</v>
      </c>
      <c r="O32" s="250">
        <v>10</v>
      </c>
      <c r="P32" s="250"/>
      <c r="Q32" s="1078"/>
      <c r="R32" s="1078"/>
      <c r="S32" s="1078"/>
      <c r="T32" s="1078"/>
      <c r="U32" s="1078"/>
      <c r="V32" s="1078"/>
      <c r="W32" s="1078"/>
      <c r="X32" s="1078"/>
      <c r="Y32" s="1078"/>
      <c r="Z32" s="1083"/>
      <c r="AA32" s="1073"/>
      <c r="AB32" s="959">
        <f t="shared" si="12"/>
        <v>4</v>
      </c>
      <c r="AC32" s="1083"/>
      <c r="AD32" s="1083"/>
      <c r="AE32" s="1083"/>
      <c r="AF32" s="1083"/>
      <c r="AG32" s="1083"/>
      <c r="AH32" s="1083">
        <v>4</v>
      </c>
      <c r="AI32" s="1083"/>
      <c r="AJ32" s="1083"/>
      <c r="AK32" s="1074" t="str">
        <f>IF(G32="","",VLOOKUP(J32,中子データ!$B$4:$H$4500,3,FALSE))</f>
        <v>MSR-T</v>
      </c>
      <c r="AL32" s="1074">
        <f>IF(G32="","",VLOOKUP(J32,中子データ!$B$4:$H$4500,5,FALSE))</f>
        <v>2.9</v>
      </c>
      <c r="AM32" s="1074">
        <f>IF(G32="","",VLOOKUP(J32,中子データ!$B$4:$H$4500,6,FALSE))</f>
        <v>181</v>
      </c>
      <c r="AN32" s="960"/>
      <c r="AO32" s="961"/>
      <c r="AP32" s="1080"/>
      <c r="AQ32" s="1081"/>
      <c r="AR32" s="1080"/>
      <c r="AS32" s="1082"/>
      <c r="AT32" s="1082"/>
      <c r="AU32" s="965"/>
      <c r="AV32" s="11"/>
      <c r="AW32" s="11"/>
      <c r="AX32" s="410">
        <f t="shared" si="3"/>
        <v>570</v>
      </c>
      <c r="AY32" s="411">
        <f>IF(G32="","",VLOOKUP(J32,中子データ!$B$4:$M$5999,10,FALSE))</f>
        <v>100</v>
      </c>
      <c r="AZ32" s="438">
        <f>IF(G32="","",VLOOKUP(J32,中子データ!$B$4:$M$5999,9,FALSE))</f>
        <v>36</v>
      </c>
      <c r="BA32" s="412" t="str">
        <f>IF(AQ32="","",VLOOKUP(AQ32,作業者名!$B$4:$C$100,2,FALSE))</f>
        <v/>
      </c>
      <c r="BB32" s="412" t="str">
        <f>IF(AR32="","",VLOOKUP(AR32,作業者名!$B$4:$C$100,2,FALSE))</f>
        <v/>
      </c>
      <c r="BC32" s="412">
        <f>IF(G32="","",VLOOKUP(J32,中子データ!B$4:N$6004,12,FALSE))</f>
        <v>0.04</v>
      </c>
      <c r="BD32" s="413">
        <f>IF(G32="","",VLOOKUP(J32,中子データ!$B$4:$P$4500,15,FALSE))</f>
        <v>0</v>
      </c>
    </row>
    <row r="33" spans="1:56" x14ac:dyDescent="0.15">
      <c r="A33" s="7" t="str">
        <f>IF(G33="","",VLOOKUP(H33,マシン名!$B$4:$C$93,2,FALSE))</f>
        <v>塗型（仕掛り）</v>
      </c>
      <c r="B33" s="7" t="str">
        <f>IF(G33="","",VLOOKUP(I33,作業者名!$B$4:$C$100,2,FALSE))</f>
        <v>森山</v>
      </c>
      <c r="C33" s="7" t="str">
        <f>IF(G33="","",VLOOKUP(J33,中子データ!$B$4:$H$4500,2,FALSE))</f>
        <v>組付（FO）</v>
      </c>
      <c r="D33" s="8">
        <f>IF(G33="","",VLOOKUP(J33,中子データ!$B$4:$H$4500,4,FALSE))</f>
        <v>1</v>
      </c>
      <c r="E33" s="231">
        <f t="shared" si="2"/>
        <v>216</v>
      </c>
      <c r="G33" s="958">
        <v>44431</v>
      </c>
      <c r="H33" s="1127">
        <v>997</v>
      </c>
      <c r="I33" s="1127">
        <v>33</v>
      </c>
      <c r="J33" s="1127">
        <v>934</v>
      </c>
      <c r="K33" s="1128">
        <v>216</v>
      </c>
      <c r="L33" s="1128">
        <v>90</v>
      </c>
      <c r="M33" s="1129">
        <v>3</v>
      </c>
      <c r="N33" s="1079">
        <f t="shared" si="17"/>
        <v>90</v>
      </c>
      <c r="O33" s="1078"/>
      <c r="P33" s="1078"/>
      <c r="Q33" s="1078"/>
      <c r="R33" s="1078"/>
      <c r="S33" s="1078"/>
      <c r="T33" s="1078"/>
      <c r="U33" s="1078"/>
      <c r="V33" s="1078"/>
      <c r="W33" s="1078"/>
      <c r="X33" s="1078"/>
      <c r="Y33" s="1078"/>
      <c r="Z33" s="1083"/>
      <c r="AA33" s="1073"/>
      <c r="AB33" s="959">
        <f t="shared" si="12"/>
        <v>0</v>
      </c>
      <c r="AC33" s="1083"/>
      <c r="AD33" s="1083"/>
      <c r="AE33" s="1083"/>
      <c r="AF33" s="1083"/>
      <c r="AG33" s="1083"/>
      <c r="AH33" s="1083"/>
      <c r="AI33" s="1083"/>
      <c r="AJ33" s="1083"/>
      <c r="AK33" s="1074">
        <f>IF(G33="","",VLOOKUP(J33,中子データ!$B$4:$H$4500,3,FALSE))</f>
        <v>0</v>
      </c>
      <c r="AL33" s="1074">
        <f>IF(G33="","",VLOOKUP(J33,中子データ!$B$4:$H$4500,5,FALSE))</f>
        <v>0</v>
      </c>
      <c r="AM33" s="1074">
        <f>IF(G33="","",VLOOKUP(J33,中子データ!$B$4:$H$4500,6,FALSE))</f>
        <v>45</v>
      </c>
      <c r="AN33" s="960"/>
      <c r="AO33" s="961"/>
      <c r="AP33" s="1080"/>
      <c r="AQ33" s="1081">
        <v>82</v>
      </c>
      <c r="AR33" s="1080">
        <v>53</v>
      </c>
      <c r="AS33" s="1082"/>
      <c r="AT33" s="1082"/>
      <c r="AU33" s="965"/>
      <c r="AV33" s="11"/>
      <c r="AW33" s="11"/>
      <c r="AX33" s="410">
        <f t="shared" si="3"/>
        <v>90</v>
      </c>
      <c r="AY33" s="411">
        <f>IF(G33="","",VLOOKUP(J33,中子データ!$B$4:$M$5999,10,FALSE))</f>
        <v>36</v>
      </c>
      <c r="AZ33" s="438">
        <f>IF(G33="","",VLOOKUP(J33,中子データ!$B$4:$M$5999,9,FALSE))</f>
        <v>100</v>
      </c>
      <c r="BA33" s="412" t="str">
        <f>IF(AQ33="","",VLOOKUP(AQ33,作業者名!$B$4:$C$100,2,FALSE))</f>
        <v>竹中</v>
      </c>
      <c r="BB33" s="412" t="str">
        <f>IF(AR33="","",VLOOKUP(AR33,作業者名!$B$4:$C$100,2,FALSE))</f>
        <v>プリヤディ</v>
      </c>
      <c r="BC33" s="412">
        <f>IF(G33="","",VLOOKUP(J33,中子データ!B$4:N$6004,12,FALSE))</f>
        <v>0</v>
      </c>
      <c r="BD33" s="413">
        <f>IF(G33="","",VLOOKUP(J33,中子データ!$B$4:$P$4500,15,FALSE))</f>
        <v>0</v>
      </c>
    </row>
    <row r="34" spans="1:56" x14ac:dyDescent="0.15">
      <c r="A34" s="7" t="str">
        <f>IF(G34="","",VLOOKUP(H34,マシン名!$B$4:$C$93,2,FALSE))</f>
        <v>塗型（仕掛り）</v>
      </c>
      <c r="B34" s="7" t="str">
        <f>IF(G34="","",VLOOKUP(I34,作業者名!$B$4:$C$100,2,FALSE))</f>
        <v>森山</v>
      </c>
      <c r="C34" s="7" t="str">
        <f>IF(G34="","",VLOOKUP(J34,中子データ!$B$4:$H$4500,2,FALSE))</f>
        <v>組付（PR-6N21）</v>
      </c>
      <c r="D34" s="8">
        <f>IF(G34="","",VLOOKUP(J34,中子データ!$B$4:$H$4500,4,FALSE))</f>
        <v>1</v>
      </c>
      <c r="E34" s="231">
        <f t="shared" si="2"/>
        <v>60</v>
      </c>
      <c r="G34" s="958">
        <v>44431</v>
      </c>
      <c r="H34" s="1127">
        <v>997</v>
      </c>
      <c r="I34" s="1127">
        <v>33</v>
      </c>
      <c r="J34" s="1127">
        <v>931</v>
      </c>
      <c r="K34" s="1078">
        <v>60</v>
      </c>
      <c r="L34" s="1078">
        <v>60</v>
      </c>
      <c r="M34" s="1079">
        <v>3</v>
      </c>
      <c r="N34" s="1079">
        <f t="shared" si="17"/>
        <v>60</v>
      </c>
      <c r="O34" s="1078"/>
      <c r="P34" s="1078"/>
      <c r="Q34" s="1078"/>
      <c r="R34" s="1078"/>
      <c r="S34" s="1078"/>
      <c r="T34" s="1078"/>
      <c r="U34" s="1078"/>
      <c r="V34" s="1078"/>
      <c r="W34" s="1078"/>
      <c r="X34" s="1078"/>
      <c r="Y34" s="1078"/>
      <c r="Z34" s="1083"/>
      <c r="AA34" s="1073"/>
      <c r="AB34" s="959">
        <f t="shared" si="12"/>
        <v>0</v>
      </c>
      <c r="AC34" s="1083"/>
      <c r="AD34" s="1083"/>
      <c r="AE34" s="1083"/>
      <c r="AF34" s="1083"/>
      <c r="AG34" s="1083"/>
      <c r="AH34" s="1083"/>
      <c r="AI34" s="1083"/>
      <c r="AJ34" s="1083"/>
      <c r="AK34" s="1074">
        <f>IF(G34="","",VLOOKUP(J34,中子データ!$B$4:$H$4500,3,FALSE))</f>
        <v>0</v>
      </c>
      <c r="AL34" s="1074">
        <f>IF(G34="","",VLOOKUP(J34,中子データ!$B$4:$H$4500,5,FALSE))</f>
        <v>0</v>
      </c>
      <c r="AM34" s="1074">
        <f>IF(G34="","",VLOOKUP(J34,中子データ!$B$4:$H$4500,6,FALSE))</f>
        <v>150</v>
      </c>
      <c r="AN34" s="960"/>
      <c r="AO34" s="961"/>
      <c r="AP34" s="1080"/>
      <c r="AQ34" s="1081">
        <v>82</v>
      </c>
      <c r="AR34" s="1080">
        <v>53</v>
      </c>
      <c r="AS34" s="1082"/>
      <c r="AT34" s="1082"/>
      <c r="AU34" s="965"/>
      <c r="AV34" s="11"/>
      <c r="AW34" s="11"/>
      <c r="AX34" s="410">
        <f t="shared" si="3"/>
        <v>60</v>
      </c>
      <c r="AY34" s="411">
        <f>IF(G34="","",VLOOKUP(J34,中子データ!$B$4:$M$5999,10,FALSE))</f>
        <v>120</v>
      </c>
      <c r="AZ34" s="438">
        <f>IF(G34="","",VLOOKUP(J34,中子データ!$B$4:$M$5999,9,FALSE))</f>
        <v>30</v>
      </c>
      <c r="BA34" s="412" t="str">
        <f>IF(AQ34="","",VLOOKUP(AQ34,作業者名!$B$4:$C$100,2,FALSE))</f>
        <v>竹中</v>
      </c>
      <c r="BB34" s="412" t="str">
        <f>IF(AR34="","",VLOOKUP(AR34,作業者名!$B$4:$C$100,2,FALSE))</f>
        <v>プリヤディ</v>
      </c>
      <c r="BC34" s="412">
        <f>IF(G34="","",VLOOKUP(J34,中子データ!B$4:N$6004,12,FALSE))</f>
        <v>0</v>
      </c>
      <c r="BD34" s="413">
        <f>IF(G34="","",VLOOKUP(J34,中子データ!$B$4:$P$4500,15,FALSE))</f>
        <v>0</v>
      </c>
    </row>
    <row r="35" spans="1:56" x14ac:dyDescent="0.15">
      <c r="A35" s="7" t="str">
        <f>IF(G35="","",VLOOKUP(H35,マシン名!$B$4:$C$93,2,FALSE))</f>
        <v>塗型（仕掛り）</v>
      </c>
      <c r="B35" s="7" t="str">
        <f>IF(G35="","",VLOOKUP(I35,作業者名!$B$4:$C$100,2,FALSE))</f>
        <v>森山</v>
      </c>
      <c r="C35" s="7" t="str">
        <f>IF(G35="","",VLOOKUP(J35,中子データ!$B$4:$H$4500,2,FALSE))</f>
        <v>組付（119620）</v>
      </c>
      <c r="D35" s="8">
        <f>IF(G35="","",VLOOKUP(J35,中子データ!$B$4:$H$4500,4,FALSE))</f>
        <v>1</v>
      </c>
      <c r="E35" s="231">
        <f t="shared" si="2"/>
        <v>390</v>
      </c>
      <c r="G35" s="958">
        <v>44431</v>
      </c>
      <c r="H35" s="1127">
        <v>997</v>
      </c>
      <c r="I35" s="1127">
        <v>33</v>
      </c>
      <c r="J35" s="1127">
        <v>933</v>
      </c>
      <c r="K35" s="1078">
        <v>390</v>
      </c>
      <c r="L35" s="1078">
        <v>120</v>
      </c>
      <c r="M35" s="1079">
        <v>3</v>
      </c>
      <c r="N35" s="1079">
        <f t="shared" ref="N35" si="19">L35-SUM(O35:Z35)</f>
        <v>120</v>
      </c>
      <c r="O35" s="1078"/>
      <c r="P35" s="1078"/>
      <c r="Q35" s="1078"/>
      <c r="R35" s="1078"/>
      <c r="S35" s="1078"/>
      <c r="T35" s="1078"/>
      <c r="U35" s="1078"/>
      <c r="V35" s="1078"/>
      <c r="W35" s="1078"/>
      <c r="X35" s="1078"/>
      <c r="Y35" s="1078"/>
      <c r="Z35" s="1083"/>
      <c r="AA35" s="1073"/>
      <c r="AB35" s="959">
        <f t="shared" si="12"/>
        <v>0</v>
      </c>
      <c r="AC35" s="1083"/>
      <c r="AD35" s="1083"/>
      <c r="AE35" s="1083"/>
      <c r="AF35" s="1083"/>
      <c r="AG35" s="1083"/>
      <c r="AH35" s="1083"/>
      <c r="AI35" s="1083"/>
      <c r="AJ35" s="1083"/>
      <c r="AK35" s="1074">
        <f>IF(G35="","",VLOOKUP(J35,中子データ!$B$4:$H$4500,3,FALSE))</f>
        <v>0</v>
      </c>
      <c r="AL35" s="1074">
        <f>IF(G35="","",VLOOKUP(J35,中子データ!$B$4:$H$4500,5,FALSE))</f>
        <v>0</v>
      </c>
      <c r="AM35" s="1074">
        <f>IF(G35="","",VLOOKUP(J35,中子データ!$B$4:$H$4500,6,FALSE))</f>
        <v>71</v>
      </c>
      <c r="AN35" s="960"/>
      <c r="AO35" s="961"/>
      <c r="AP35" s="1080"/>
      <c r="AQ35" s="1081">
        <v>82</v>
      </c>
      <c r="AR35" s="1080">
        <v>53</v>
      </c>
      <c r="AS35" s="1082"/>
      <c r="AT35" s="1082"/>
      <c r="AU35" s="965"/>
      <c r="AV35" s="11"/>
      <c r="AW35" s="11"/>
      <c r="AX35" s="410">
        <f t="shared" si="3"/>
        <v>120</v>
      </c>
      <c r="AY35" s="411">
        <f>IF(G35="","",VLOOKUP(J35,中子データ!$B$4:$M$5999,10,FALSE))</f>
        <v>53</v>
      </c>
      <c r="AZ35" s="438">
        <f>IF(G35="","",VLOOKUP(J35,中子データ!$B$4:$M$5999,9,FALSE))</f>
        <v>67.924528301886795</v>
      </c>
      <c r="BA35" s="412" t="str">
        <f>IF(AQ35="","",VLOOKUP(AQ35,作業者名!$B$4:$C$100,2,FALSE))</f>
        <v>竹中</v>
      </c>
      <c r="BB35" s="412" t="str">
        <f>IF(AR35="","",VLOOKUP(AR35,作業者名!$B$4:$C$100,2,FALSE))</f>
        <v>プリヤディ</v>
      </c>
      <c r="BC35" s="412">
        <f>IF(G35="","",VLOOKUP(J35,中子データ!B$4:N$6004,12,FALSE))</f>
        <v>0</v>
      </c>
      <c r="BD35" s="413">
        <f>IF(G35="","",VLOOKUP(J35,中子データ!$B$4:$P$4500,15,FALSE))</f>
        <v>0</v>
      </c>
    </row>
    <row r="36" spans="1:56" x14ac:dyDescent="0.15">
      <c r="A36" s="7" t="str">
        <f>IF(G36="","",VLOOKUP(H36,マシン名!$B$4:$C$93,2,FALSE))</f>
        <v>塗型（仕掛り）</v>
      </c>
      <c r="B36" s="7" t="str">
        <f>IF(G36="","",VLOOKUP(I36,作業者名!$B$4:$C$100,2,FALSE))</f>
        <v>森山</v>
      </c>
      <c r="C36" s="7" t="str">
        <f>IF(G36="","",VLOOKUP(J36,中子データ!$B$4:$H$4500,2,FALSE))</f>
        <v>組付（T636(119000)）</v>
      </c>
      <c r="D36" s="8">
        <f>IF(G36="","",VLOOKUP(J36,中子データ!$B$4:$H$4500,4,FALSE))</f>
        <v>1</v>
      </c>
      <c r="E36" s="231">
        <f t="shared" si="2"/>
        <v>273</v>
      </c>
      <c r="G36" s="958">
        <v>44431</v>
      </c>
      <c r="H36" s="1066">
        <v>997</v>
      </c>
      <c r="I36" s="1077">
        <v>33</v>
      </c>
      <c r="J36" s="1066">
        <v>930</v>
      </c>
      <c r="K36" s="1067">
        <v>273</v>
      </c>
      <c r="L36" s="1067">
        <v>90</v>
      </c>
      <c r="M36" s="1065">
        <v>3</v>
      </c>
      <c r="N36" s="1079">
        <f t="shared" ref="N36" si="20">L36-SUM(O36:Z36)</f>
        <v>90</v>
      </c>
      <c r="O36" s="1078"/>
      <c r="P36" s="1078"/>
      <c r="Q36" s="1078"/>
      <c r="R36" s="1078"/>
      <c r="S36" s="1078"/>
      <c r="T36" s="1078"/>
      <c r="U36" s="1078"/>
      <c r="V36" s="1078"/>
      <c r="W36" s="1078"/>
      <c r="X36" s="1078"/>
      <c r="Y36" s="1078"/>
      <c r="Z36" s="1064"/>
      <c r="AA36" s="1073"/>
      <c r="AB36" s="959">
        <f t="shared" si="8"/>
        <v>0</v>
      </c>
      <c r="AC36" s="1064"/>
      <c r="AD36" s="1064"/>
      <c r="AE36" s="1064"/>
      <c r="AF36" s="1064"/>
      <c r="AG36" s="1064"/>
      <c r="AH36" s="1064"/>
      <c r="AI36" s="1064"/>
      <c r="AJ36" s="1064"/>
      <c r="AK36" s="1074">
        <f>IF(G36="","",VLOOKUP(J36,中子データ!$B$4:$H$4500,3,FALSE))</f>
        <v>0</v>
      </c>
      <c r="AL36" s="1074">
        <f>IF(G36="","",VLOOKUP(J36,中子データ!$B$4:$H$4500,5,FALSE))</f>
        <v>0</v>
      </c>
      <c r="AM36" s="1074">
        <f>IF(G36="","",VLOOKUP(J36,中子データ!$B$4:$H$4500,6,FALSE))</f>
        <v>40</v>
      </c>
      <c r="AN36" s="960"/>
      <c r="AO36" s="961"/>
      <c r="AP36" s="1080"/>
      <c r="AQ36" s="1081">
        <v>82</v>
      </c>
      <c r="AR36" s="1080">
        <v>53</v>
      </c>
      <c r="AS36" s="1082"/>
      <c r="AT36" s="1082"/>
      <c r="AU36" s="1072"/>
      <c r="AV36" s="11"/>
      <c r="AW36" s="11"/>
      <c r="AX36" s="410">
        <f t="shared" si="3"/>
        <v>90</v>
      </c>
      <c r="AY36" s="411">
        <f>IF(G36="","",VLOOKUP(J36,中子データ!$B$4:$M$5999,10,FALSE))</f>
        <v>0</v>
      </c>
      <c r="AZ36" s="438" t="e">
        <f>IF(G36="","",VLOOKUP(J36,中子データ!$B$4:$M$5999,9,FALSE))</f>
        <v>#DIV/0!</v>
      </c>
      <c r="BA36" s="412" t="str">
        <f>IF(AQ36="","",VLOOKUP(AQ36,作業者名!$B$4:$C$100,2,FALSE))</f>
        <v>竹中</v>
      </c>
      <c r="BB36" s="412" t="str">
        <f>IF(AR36="","",VLOOKUP(AR36,作業者名!$B$4:$C$100,2,FALSE))</f>
        <v>プリヤディ</v>
      </c>
      <c r="BC36" s="412">
        <f>IF(G36="","",VLOOKUP(J36,中子データ!B$4:N$6004,12,FALSE))</f>
        <v>0</v>
      </c>
      <c r="BD36" s="413">
        <f>IF(G36="","",VLOOKUP(J36,中子データ!$B$4:$P$4500,15,FALSE))</f>
        <v>0</v>
      </c>
    </row>
    <row r="37" spans="1:56" x14ac:dyDescent="0.15">
      <c r="A37" s="7" t="str">
        <f>IF(G37="","",VLOOKUP(H37,マシン名!$B$4:$C$93,2,FALSE))</f>
        <v>塗型（仕掛り）</v>
      </c>
      <c r="B37" s="7" t="str">
        <f>IF(G37="","",VLOOKUP(I37,作業者名!$B$4:$C$100,2,FALSE))</f>
        <v>森山</v>
      </c>
      <c r="C37" s="7" t="str">
        <f>IF(G37="","",VLOOKUP(J37,中子データ!$B$4:$H$4500,2,FALSE))</f>
        <v>組付（129G01-11500）</v>
      </c>
      <c r="D37" s="8">
        <f>IF(G37="","",VLOOKUP(J37,中子データ!$B$4:$H$4500,4,FALSE))</f>
        <v>1</v>
      </c>
      <c r="E37" s="231">
        <f t="shared" si="2"/>
        <v>100</v>
      </c>
      <c r="G37" s="958">
        <v>44431</v>
      </c>
      <c r="H37" s="1077">
        <v>997</v>
      </c>
      <c r="I37" s="1077">
        <v>33</v>
      </c>
      <c r="J37" s="1077">
        <v>949</v>
      </c>
      <c r="K37" s="1078">
        <v>100</v>
      </c>
      <c r="L37" s="1078">
        <v>60</v>
      </c>
      <c r="M37" s="1079">
        <v>2</v>
      </c>
      <c r="N37" s="1079">
        <f t="shared" ref="N37" si="21">L37-SUM(O37:Z37)</f>
        <v>60</v>
      </c>
      <c r="O37" s="1078"/>
      <c r="P37" s="1078"/>
      <c r="Q37" s="1078"/>
      <c r="R37" s="1078"/>
      <c r="S37" s="1078"/>
      <c r="T37" s="1078"/>
      <c r="U37" s="1078"/>
      <c r="V37" s="1078"/>
      <c r="W37" s="1078"/>
      <c r="X37" s="1078"/>
      <c r="Y37" s="1078"/>
      <c r="Z37" s="1064"/>
      <c r="AA37" s="1073"/>
      <c r="AB37" s="959">
        <f t="shared" ref="AB37:AB43" si="22">SUM(AC37:AJ37)</f>
        <v>0</v>
      </c>
      <c r="AC37" s="1064"/>
      <c r="AD37" s="1064"/>
      <c r="AE37" s="1064"/>
      <c r="AF37" s="1064"/>
      <c r="AG37" s="1064"/>
      <c r="AH37" s="1064"/>
      <c r="AI37" s="1064"/>
      <c r="AJ37" s="1064"/>
      <c r="AK37" s="1074">
        <f>IF(G37="","",VLOOKUP(J37,中子データ!$B$4:$H$4500,3,FALSE))</f>
        <v>0</v>
      </c>
      <c r="AL37" s="1074">
        <f>IF(G37="","",VLOOKUP(J37,中子データ!$B$4:$H$4500,5,FALSE))</f>
        <v>0</v>
      </c>
      <c r="AM37" s="1074">
        <f>IF(G37="","",VLOOKUP(J37,中子データ!$B$4:$H$4500,6,FALSE))</f>
        <v>40</v>
      </c>
      <c r="AN37" s="960"/>
      <c r="AO37" s="961"/>
      <c r="AP37" s="1080"/>
      <c r="AQ37" s="1081">
        <v>82</v>
      </c>
      <c r="AR37" s="1080"/>
      <c r="AS37" s="1082"/>
      <c r="AT37" s="1082"/>
      <c r="AU37" s="965"/>
      <c r="AV37" s="11"/>
      <c r="AW37" s="11"/>
      <c r="AX37" s="410">
        <f t="shared" si="3"/>
        <v>60</v>
      </c>
      <c r="AY37" s="411">
        <f>IF(G37="","",VLOOKUP(J37,中子データ!$B$4:$M$5999,10,FALSE))</f>
        <v>0</v>
      </c>
      <c r="AZ37" s="438" t="e">
        <f>IF(G37="","",VLOOKUP(J37,中子データ!$B$4:$M$5999,9,FALSE))</f>
        <v>#DIV/0!</v>
      </c>
      <c r="BA37" s="412" t="str">
        <f>IF(AQ37="","",VLOOKUP(AQ37,作業者名!$B$4:$C$100,2,FALSE))</f>
        <v>竹中</v>
      </c>
      <c r="BB37" s="412" t="str">
        <f>IF(AR37="","",VLOOKUP(AR37,作業者名!$B$4:$C$100,2,FALSE))</f>
        <v/>
      </c>
      <c r="BC37" s="412">
        <f>IF(G37="","",VLOOKUP(J37,中子データ!B$4:N$6004,12,FALSE))</f>
        <v>0</v>
      </c>
      <c r="BD37" s="413">
        <f>IF(G37="","",VLOOKUP(J37,中子データ!$B$4:$P$4500,15,FALSE))</f>
        <v>0</v>
      </c>
    </row>
    <row r="38" spans="1:56" x14ac:dyDescent="0.15">
      <c r="A38" s="7" t="str">
        <f>IF(G38="","",VLOOKUP(H38,マシン名!$B$4:$C$93,2,FALSE))</f>
        <v>塗型（仕掛り）</v>
      </c>
      <c r="B38" s="7" t="str">
        <f>IF(G38="","",VLOOKUP(I38,作業者名!$B$4:$C$100,2,FALSE))</f>
        <v>吉田</v>
      </c>
      <c r="C38" s="7" t="str">
        <f>IF(G38="","",VLOOKUP(J38,中子データ!$B$4:$H$4500,2,FALSE))</f>
        <v>再乾・芯組（ＤＥ18ピストンタイ）</v>
      </c>
      <c r="D38" s="8">
        <f>IF(G38="","",VLOOKUP(J38,中子データ!$B$4:$H$4500,4,FALSE))</f>
        <v>1</v>
      </c>
      <c r="E38" s="231">
        <f t="shared" si="2"/>
        <v>12</v>
      </c>
      <c r="G38" s="958">
        <v>44431</v>
      </c>
      <c r="H38" s="1127">
        <v>997</v>
      </c>
      <c r="I38" s="1127">
        <v>1</v>
      </c>
      <c r="J38" s="1127">
        <v>916</v>
      </c>
      <c r="K38" s="1128">
        <v>12</v>
      </c>
      <c r="L38" s="1128">
        <v>60</v>
      </c>
      <c r="M38" s="1129">
        <v>1</v>
      </c>
      <c r="N38" s="1079">
        <f t="shared" ref="N38:N39" si="23">L38-SUM(O38:Z38)</f>
        <v>60</v>
      </c>
      <c r="O38" s="1078"/>
      <c r="P38" s="1078"/>
      <c r="Q38" s="1078"/>
      <c r="R38" s="1078"/>
      <c r="S38" s="1078"/>
      <c r="T38" s="1078"/>
      <c r="U38" s="1078"/>
      <c r="V38" s="1078"/>
      <c r="W38" s="1078"/>
      <c r="X38" s="1078"/>
      <c r="Y38" s="1078"/>
      <c r="Z38" s="1064"/>
      <c r="AA38" s="1073"/>
      <c r="AB38" s="959">
        <f t="shared" si="22"/>
        <v>0</v>
      </c>
      <c r="AC38" s="1064"/>
      <c r="AD38" s="1064"/>
      <c r="AE38" s="1064"/>
      <c r="AF38" s="1064"/>
      <c r="AG38" s="1064"/>
      <c r="AH38" s="1064"/>
      <c r="AI38" s="1064"/>
      <c r="AJ38" s="1064"/>
      <c r="AK38" s="1074">
        <f>IF(G38="","",VLOOKUP(J38,中子データ!$B$4:$H$4500,3,FALSE))</f>
        <v>0</v>
      </c>
      <c r="AL38" s="1074">
        <f>IF(G38="","",VLOOKUP(J38,中子データ!$B$4:$H$4500,5,FALSE))</f>
        <v>0</v>
      </c>
      <c r="AM38" s="1074">
        <f>IF(G38="","",VLOOKUP(J38,中子データ!$B$4:$H$4500,6,FALSE))</f>
        <v>330</v>
      </c>
      <c r="AN38" s="960"/>
      <c r="AO38" s="961"/>
      <c r="AP38" s="1080"/>
      <c r="AQ38" s="1081"/>
      <c r="AR38" s="1080"/>
      <c r="AS38" s="1082"/>
      <c r="AT38" s="1082"/>
      <c r="AU38" s="965"/>
      <c r="AV38" s="11"/>
      <c r="AW38" s="11"/>
      <c r="AX38" s="410">
        <f t="shared" ref="AX38:AX44" si="24">L38-O38-P38-Q38-R38--S38-T38-U38-V38-W38-X38-Y38-Z38</f>
        <v>60</v>
      </c>
      <c r="AY38" s="411">
        <f>IF(G38="","",VLOOKUP(J38,中子データ!$B$4:$M$5999,10,FALSE))</f>
        <v>180</v>
      </c>
      <c r="AZ38" s="438">
        <f>IF(G38="","",VLOOKUP(J38,中子データ!$B$4:$M$5999,9,FALSE))</f>
        <v>20</v>
      </c>
      <c r="BA38" s="412" t="str">
        <f>IF(AQ38="","",VLOOKUP(AQ38,作業者名!$B$4:$C$100,2,FALSE))</f>
        <v/>
      </c>
      <c r="BB38" s="412" t="str">
        <f>IF(AR38="","",VLOOKUP(AR38,作業者名!$B$4:$C$100,2,FALSE))</f>
        <v/>
      </c>
      <c r="BC38" s="412">
        <f>IF(G38="","",VLOOKUP(J38,中子データ!B$4:N$6004,12,FALSE))</f>
        <v>0</v>
      </c>
      <c r="BD38" s="413">
        <f>IF(G38="","",VLOOKUP(J38,中子データ!$B$4:$P$4500,15,FALSE))</f>
        <v>0</v>
      </c>
    </row>
    <row r="39" spans="1:56" x14ac:dyDescent="0.15">
      <c r="A39" s="7" t="str">
        <f>IF(G39="","",VLOOKUP(H39,マシン名!$B$4:$C$93,2,FALSE))</f>
        <v>製造間接</v>
      </c>
      <c r="B39" s="7" t="str">
        <f>IF(G39="","",VLOOKUP(I39,作業者名!$B$4:$C$100,2,FALSE))</f>
        <v>宮内</v>
      </c>
      <c r="C39" s="7" t="str">
        <f>IF(G39="","",VLOOKUP(J39,中子データ!$B$4:$H$4500,2,FALSE))</f>
        <v>製造補助（砂段取り・台車準備・型移動等）</v>
      </c>
      <c r="D39" s="8">
        <f>IF(G39="","",VLOOKUP(J39,中子データ!$B$4:$H$4500,4,FALSE))</f>
        <v>1</v>
      </c>
      <c r="E39" s="231">
        <f t="shared" si="2"/>
        <v>0</v>
      </c>
      <c r="G39" s="958">
        <v>44431</v>
      </c>
      <c r="H39" s="1150">
        <v>51</v>
      </c>
      <c r="I39" s="1150">
        <v>2</v>
      </c>
      <c r="J39" s="1150">
        <v>953</v>
      </c>
      <c r="K39" s="1151">
        <v>0</v>
      </c>
      <c r="L39" s="1151">
        <v>465</v>
      </c>
      <c r="M39" s="1079">
        <v>1</v>
      </c>
      <c r="N39" s="1079">
        <f t="shared" si="23"/>
        <v>465</v>
      </c>
      <c r="O39" s="1078"/>
      <c r="P39" s="1078"/>
      <c r="Q39" s="1078"/>
      <c r="R39" s="1078"/>
      <c r="S39" s="1078"/>
      <c r="T39" s="1078"/>
      <c r="U39" s="1078"/>
      <c r="V39" s="1078"/>
      <c r="W39" s="1078"/>
      <c r="X39" s="1078"/>
      <c r="Y39" s="1078"/>
      <c r="Z39" s="1064"/>
      <c r="AA39" s="1073"/>
      <c r="AB39" s="959">
        <f t="shared" si="22"/>
        <v>0</v>
      </c>
      <c r="AC39" s="1064"/>
      <c r="AD39" s="1064"/>
      <c r="AE39" s="1064"/>
      <c r="AF39" s="1064"/>
      <c r="AG39" s="1064"/>
      <c r="AH39" s="1064"/>
      <c r="AI39" s="1064"/>
      <c r="AJ39" s="1064"/>
      <c r="AK39" s="1074">
        <f>IF(G39="","",VLOOKUP(J39,中子データ!$B$4:$H$4500,3,FALSE))</f>
        <v>0</v>
      </c>
      <c r="AL39" s="1074">
        <f>IF(G39="","",VLOOKUP(J39,中子データ!$B$4:$H$4500,5,FALSE))</f>
        <v>0</v>
      </c>
      <c r="AM39" s="1074">
        <f>IF(G39="","",VLOOKUP(J39,中子データ!$B$4:$H$4500,6,FALSE))</f>
        <v>0</v>
      </c>
      <c r="AN39" s="960"/>
      <c r="AO39" s="961"/>
      <c r="AP39" s="1080"/>
      <c r="AQ39" s="1081"/>
      <c r="AR39" s="1080"/>
      <c r="AS39" s="1082"/>
      <c r="AT39" s="1082"/>
      <c r="AU39" s="965"/>
      <c r="AV39" s="11"/>
      <c r="AW39" s="11"/>
      <c r="AX39" s="410">
        <f t="shared" si="24"/>
        <v>465</v>
      </c>
      <c r="AY39" s="411">
        <f>IF(G39="","",VLOOKUP(J39,中子データ!$B$4:$M$5999,10,FALSE))</f>
        <v>0</v>
      </c>
      <c r="AZ39" s="438" t="e">
        <f>IF(G39="","",VLOOKUP(J39,中子データ!$B$4:$M$5999,9,FALSE))</f>
        <v>#DIV/0!</v>
      </c>
      <c r="BA39" s="412" t="str">
        <f>IF(AQ39="","",VLOOKUP(AQ39,作業者名!$B$4:$C$100,2,FALSE))</f>
        <v/>
      </c>
      <c r="BB39" s="412" t="str">
        <f>IF(AR39="","",VLOOKUP(AR39,作業者名!$B$4:$C$100,2,FALSE))</f>
        <v/>
      </c>
      <c r="BC39" s="412">
        <f>IF(G39="","",VLOOKUP(J39,中子データ!B$4:N$6004,12,FALSE))</f>
        <v>0</v>
      </c>
      <c r="BD39" s="413">
        <f>IF(G39="","",VLOOKUP(J39,中子データ!$B$4:$P$4500,15,FALSE))</f>
        <v>0</v>
      </c>
    </row>
    <row r="40" spans="1:56" x14ac:dyDescent="0.15">
      <c r="A40" s="7" t="str">
        <f>IF(G40="","",VLOOKUP(H40,マシン名!$B$4:$C$93,2,FALSE))</f>
        <v>A425①　</v>
      </c>
      <c r="B40" s="7" t="str">
        <f>IF(G40="","",VLOOKUP(I40,作業者名!$B$4:$C$100,2,FALSE))</f>
        <v>恩田</v>
      </c>
      <c r="C40" s="7" t="str">
        <f>IF(G40="","",VLOOKUP(J40,中子データ!$B$4:$H$4500,2,FALSE))</f>
        <v>A1165ｷｬﾘﾔ ③</v>
      </c>
      <c r="D40" s="8">
        <f>IF(G40="","",VLOOKUP(J40,中子データ!$B$4:$H$4500,4,FALSE))</f>
        <v>2</v>
      </c>
      <c r="E40" s="231">
        <f t="shared" si="2"/>
        <v>752</v>
      </c>
      <c r="G40" s="958">
        <v>44432</v>
      </c>
      <c r="H40" s="1077">
        <v>31</v>
      </c>
      <c r="I40" s="1077">
        <v>14</v>
      </c>
      <c r="J40" s="1077">
        <v>582</v>
      </c>
      <c r="K40" s="1078">
        <v>376</v>
      </c>
      <c r="L40" s="1078">
        <v>525</v>
      </c>
      <c r="M40" s="1079">
        <v>0.5</v>
      </c>
      <c r="N40" s="1079">
        <f t="shared" ref="N40" si="25">L40-SUM(O40:Z40)</f>
        <v>515</v>
      </c>
      <c r="O40" s="1078"/>
      <c r="P40" s="1078"/>
      <c r="Q40" s="1078"/>
      <c r="R40" s="1078"/>
      <c r="S40" s="1078"/>
      <c r="T40" s="1078"/>
      <c r="U40" s="1078">
        <v>10</v>
      </c>
      <c r="V40" s="1078"/>
      <c r="W40" s="1078"/>
      <c r="X40" s="1078"/>
      <c r="Y40" s="1078"/>
      <c r="Z40" s="1064"/>
      <c r="AA40" s="1073"/>
      <c r="AB40" s="959">
        <f t="shared" si="22"/>
        <v>0</v>
      </c>
      <c r="AC40" s="1064"/>
      <c r="AD40" s="1064"/>
      <c r="AE40" s="1064"/>
      <c r="AF40" s="1064"/>
      <c r="AG40" s="1064"/>
      <c r="AH40" s="1064"/>
      <c r="AI40" s="1064"/>
      <c r="AJ40" s="1064"/>
      <c r="AK40" s="1074" t="str">
        <f>IF(G40="","",VLOOKUP(J40,中子データ!$B$4:$H$4500,3,FALSE))</f>
        <v>MSR-T</v>
      </c>
      <c r="AL40" s="1074">
        <f>IF(G40="","",VLOOKUP(J40,中子データ!$B$4:$H$4500,5,FALSE))</f>
        <v>0.95</v>
      </c>
      <c r="AM40" s="1074">
        <f>IF(G40="","",VLOOKUP(J40,中子データ!$B$4:$H$4500,6,FALSE))</f>
        <v>85</v>
      </c>
      <c r="AN40" s="960"/>
      <c r="AO40" s="961"/>
      <c r="AP40" s="1080"/>
      <c r="AQ40" s="1081"/>
      <c r="AR40" s="1080"/>
      <c r="AS40" s="1082"/>
      <c r="AT40" s="1082"/>
      <c r="AU40" s="965"/>
      <c r="AV40" s="11"/>
      <c r="AW40" s="11"/>
      <c r="AX40" s="410">
        <f t="shared" si="24"/>
        <v>515</v>
      </c>
      <c r="AY40" s="411">
        <f>IF(G40="","",VLOOKUP(J40,中子データ!$B$4:$M$5999,10,FALSE))</f>
        <v>85</v>
      </c>
      <c r="AZ40" s="438">
        <f>IF(G40="","",VLOOKUP(J40,中子データ!$B$4:$M$5999,9,FALSE))</f>
        <v>84.705882352941174</v>
      </c>
      <c r="BA40" s="412" t="str">
        <f>IF(AQ40="","",VLOOKUP(AQ40,作業者名!$B$4:$C$100,2,FALSE))</f>
        <v/>
      </c>
      <c r="BB40" s="412" t="str">
        <f>IF(AR40="","",VLOOKUP(AR40,作業者名!$B$4:$C$100,2,FALSE))</f>
        <v/>
      </c>
      <c r="BC40" s="412">
        <f>IF(G40="","",VLOOKUP(J40,中子データ!B$4:N$6004,12,FALSE))</f>
        <v>0</v>
      </c>
      <c r="BD40" s="413">
        <f>IF(G40="","",VLOOKUP(J40,中子データ!$B$4:$P$4500,15,FALSE))</f>
        <v>0</v>
      </c>
    </row>
    <row r="41" spans="1:56" x14ac:dyDescent="0.15">
      <c r="A41" s="7" t="str">
        <f>IF(G41="","",VLOOKUP(H41,マシン名!$B$4:$C$93,2,FALSE))</f>
        <v>MK3①　</v>
      </c>
      <c r="B41" s="7" t="str">
        <f>IF(G41="","",VLOOKUP(I41,作業者名!$B$4:$C$100,2,FALSE))</f>
        <v>平</v>
      </c>
      <c r="C41" s="7" t="str">
        <f>IF(G41="","",VLOOKUP(J41,中子データ!$B$4:$H$4500,2,FALSE))</f>
        <v>KHB674(K3113）小芯</v>
      </c>
      <c r="D41" s="8">
        <f>IF(G41="","",VLOOKUP(J41,中子データ!$B$4:$H$4500,4,FALSE))</f>
        <v>2</v>
      </c>
      <c r="E41" s="231">
        <f t="shared" si="2"/>
        <v>386</v>
      </c>
      <c r="G41" s="958">
        <v>44432</v>
      </c>
      <c r="H41" s="1077">
        <v>27</v>
      </c>
      <c r="I41" s="1077">
        <v>26</v>
      </c>
      <c r="J41" s="1077">
        <v>455</v>
      </c>
      <c r="K41" s="1078">
        <v>194</v>
      </c>
      <c r="L41" s="1078">
        <v>420</v>
      </c>
      <c r="M41" s="1079">
        <v>0.5</v>
      </c>
      <c r="N41" s="1079">
        <f t="shared" ref="N41" si="26">L41-SUM(O41:Z41)</f>
        <v>390</v>
      </c>
      <c r="O41" s="1078">
        <v>10</v>
      </c>
      <c r="P41" s="1078"/>
      <c r="Q41" s="1078"/>
      <c r="R41" s="1078"/>
      <c r="S41" s="1078">
        <v>10</v>
      </c>
      <c r="T41" s="1078"/>
      <c r="U41" s="1078">
        <v>10</v>
      </c>
      <c r="V41" s="1078"/>
      <c r="W41" s="1078"/>
      <c r="X41" s="1078"/>
      <c r="Y41" s="1078"/>
      <c r="Z41" s="1064"/>
      <c r="AA41" s="1073"/>
      <c r="AB41" s="959">
        <f t="shared" si="22"/>
        <v>2</v>
      </c>
      <c r="AC41" s="1064"/>
      <c r="AD41" s="1064"/>
      <c r="AE41" s="1064"/>
      <c r="AF41" s="1064"/>
      <c r="AG41" s="1064"/>
      <c r="AH41" s="1064">
        <v>2</v>
      </c>
      <c r="AI41" s="1064"/>
      <c r="AJ41" s="1064"/>
      <c r="AK41" s="1074" t="str">
        <f>IF(G41="","",VLOOKUP(J41,中子データ!$B$4:$H$4500,3,FALSE))</f>
        <v>MJ72W</v>
      </c>
      <c r="AL41" s="1074">
        <f>IF(G41="","",VLOOKUP(J41,中子データ!$B$4:$H$4500,5,FALSE))</f>
        <v>0.44</v>
      </c>
      <c r="AM41" s="1074">
        <f>IF(G41="","",VLOOKUP(J41,中子データ!$B$4:$H$4500,6,FALSE))</f>
        <v>102</v>
      </c>
      <c r="AN41" s="960"/>
      <c r="AO41" s="961"/>
      <c r="AP41" s="1080"/>
      <c r="AQ41" s="1081"/>
      <c r="AR41" s="1080"/>
      <c r="AS41" s="1082"/>
      <c r="AT41" s="1082"/>
      <c r="AU41" s="965"/>
      <c r="AV41" s="11"/>
      <c r="AW41" s="11"/>
      <c r="AX41" s="410">
        <f t="shared" si="24"/>
        <v>410</v>
      </c>
      <c r="AY41" s="411">
        <f>IF(G41="","",VLOOKUP(J41,中子データ!$B$4:$M$5999,10,FALSE))</f>
        <v>120</v>
      </c>
      <c r="AZ41" s="438">
        <f>IF(G41="","",VLOOKUP(J41,中子データ!$B$4:$M$5999,9,FALSE))</f>
        <v>60</v>
      </c>
      <c r="BA41" s="412" t="str">
        <f>IF(AQ41="","",VLOOKUP(AQ41,作業者名!$B$4:$C$100,2,FALSE))</f>
        <v/>
      </c>
      <c r="BB41" s="412" t="str">
        <f>IF(AR41="","",VLOOKUP(AR41,作業者名!$B$4:$C$100,2,FALSE))</f>
        <v/>
      </c>
      <c r="BC41" s="412">
        <f>IF(G41="","",VLOOKUP(J41,中子データ!B$4:N$6004,12,FALSE))</f>
        <v>0</v>
      </c>
      <c r="BD41" s="413">
        <f>IF(G41="","",VLOOKUP(J41,中子データ!$B$4:$P$4500,15,FALSE))</f>
        <v>0</v>
      </c>
    </row>
    <row r="42" spans="1:56" x14ac:dyDescent="0.15">
      <c r="A42" s="7" t="str">
        <f>IF(G42="","",VLOOKUP(H42,マシン名!$B$4:$C$93,2,FALSE))</f>
        <v>MK3①　</v>
      </c>
      <c r="B42" s="7" t="str">
        <f>IF(G42="","",VLOOKUP(I42,作業者名!$B$4:$C$100,2,FALSE))</f>
        <v>平</v>
      </c>
      <c r="C42" s="7" t="str">
        <f>IF(G42="","",VLOOKUP(J42,中子データ!$B$4:$H$4500,2,FALSE))</f>
        <v>KC780鋳抜き穴芯(KC767共通）</v>
      </c>
      <c r="D42" s="8">
        <f>IF(G42="","",VLOOKUP(J42,中子データ!$B$4:$H$4500,4,FALSE))</f>
        <v>2</v>
      </c>
      <c r="E42" s="231">
        <f t="shared" si="2"/>
        <v>0</v>
      </c>
      <c r="G42" s="958">
        <v>44432</v>
      </c>
      <c r="H42" s="1077">
        <v>27</v>
      </c>
      <c r="I42" s="1077">
        <v>26</v>
      </c>
      <c r="J42" s="1077">
        <v>622</v>
      </c>
      <c r="K42" s="1078">
        <v>0</v>
      </c>
      <c r="L42" s="1078">
        <v>30</v>
      </c>
      <c r="M42" s="1079">
        <v>1</v>
      </c>
      <c r="N42" s="1079">
        <f t="shared" ref="N42" si="27">L42-SUM(O42:Z42)</f>
        <v>0</v>
      </c>
      <c r="O42" s="1078"/>
      <c r="P42" s="1078">
        <v>30</v>
      </c>
      <c r="Q42" s="1078"/>
      <c r="R42" s="1078"/>
      <c r="S42" s="1078"/>
      <c r="T42" s="1078"/>
      <c r="U42" s="1078"/>
      <c r="V42" s="1078"/>
      <c r="W42" s="1078"/>
      <c r="X42" s="1078"/>
      <c r="Y42" s="1078"/>
      <c r="Z42" s="1064"/>
      <c r="AA42" s="1073"/>
      <c r="AB42" s="959">
        <f t="shared" si="22"/>
        <v>0</v>
      </c>
      <c r="AC42" s="1064"/>
      <c r="AD42" s="1064"/>
      <c r="AE42" s="1064"/>
      <c r="AF42" s="1064"/>
      <c r="AG42" s="1064"/>
      <c r="AH42" s="1064"/>
      <c r="AI42" s="1064"/>
      <c r="AJ42" s="1064"/>
      <c r="AK42" s="1074" t="str">
        <f>IF(G42="","",VLOOKUP(J42,中子データ!$B$4:$H$4500,3,FALSE))</f>
        <v>MSR-T</v>
      </c>
      <c r="AL42" s="1074">
        <f>IF(G42="","",VLOOKUP(J42,中子データ!$B$4:$H$4500,5,FALSE))</f>
        <v>1</v>
      </c>
      <c r="AM42" s="1074">
        <f>IF(G42="","",VLOOKUP(J42,中子データ!$B$4:$H$4500,6,FALSE))</f>
        <v>104</v>
      </c>
      <c r="AN42" s="960"/>
      <c r="AO42" s="961"/>
      <c r="AP42" s="1080"/>
      <c r="AQ42" s="1081"/>
      <c r="AR42" s="1080"/>
      <c r="AS42" s="1082"/>
      <c r="AT42" s="1082"/>
      <c r="AU42" s="965"/>
      <c r="AV42" s="11"/>
      <c r="AW42" s="11"/>
      <c r="AX42" s="410">
        <f t="shared" si="24"/>
        <v>0</v>
      </c>
      <c r="AY42" s="411">
        <f>IF(G42="","",VLOOKUP(J42,中子データ!$B$4:$M$5999,10,FALSE))</f>
        <v>0</v>
      </c>
      <c r="AZ42" s="438" t="e">
        <f>IF(G42="","",VLOOKUP(J42,中子データ!$B$4:$M$5999,9,FALSE))</f>
        <v>#DIV/0!</v>
      </c>
      <c r="BA42" s="412" t="str">
        <f>IF(AQ42="","",VLOOKUP(AQ42,作業者名!$B$4:$C$100,2,FALSE))</f>
        <v/>
      </c>
      <c r="BB42" s="412" t="str">
        <f>IF(AR42="","",VLOOKUP(AR42,作業者名!$B$4:$C$100,2,FALSE))</f>
        <v/>
      </c>
      <c r="BC42" s="412">
        <f>IF(G42="","",VLOOKUP(J42,中子データ!B$4:N$6004,12,FALSE))</f>
        <v>0.05</v>
      </c>
      <c r="BD42" s="413">
        <f>IF(G42="","",VLOOKUP(J42,中子データ!$B$4:$P$4500,15,FALSE))</f>
        <v>0</v>
      </c>
    </row>
    <row r="43" spans="1:56" x14ac:dyDescent="0.15">
      <c r="A43" s="7" t="str">
        <f>IF(G43="","",VLOOKUP(H43,マシン名!$B$4:$C$93,2,FALSE))</f>
        <v>MK4　</v>
      </c>
      <c r="B43" s="7" t="str">
        <f>IF(G43="","",VLOOKUP(I43,作業者名!$B$4:$C$100,2,FALSE))</f>
        <v>恩田</v>
      </c>
      <c r="C43" s="7" t="str">
        <f>IF(G43="","",VLOOKUP(J43,中子データ!$B$4:$H$4500,2,FALSE))</f>
        <v>KD728 台芯・パット芯</v>
      </c>
      <c r="D43" s="8">
        <f>IF(G43="","",VLOOKUP(J43,中子データ!$B$4:$H$4500,4,FALSE))</f>
        <v>1</v>
      </c>
      <c r="E43" s="231">
        <f t="shared" si="2"/>
        <v>144</v>
      </c>
      <c r="G43" s="958">
        <v>44432</v>
      </c>
      <c r="H43" s="1077">
        <v>32</v>
      </c>
      <c r="I43" s="1077">
        <v>14</v>
      </c>
      <c r="J43" s="1077">
        <v>493</v>
      </c>
      <c r="K43" s="1078">
        <v>144</v>
      </c>
      <c r="L43" s="1078">
        <v>525</v>
      </c>
      <c r="M43" s="1079">
        <v>0.5</v>
      </c>
      <c r="N43" s="1079">
        <f t="shared" ref="N43:N50" si="28">L43-SUM(O43:Z43)</f>
        <v>515</v>
      </c>
      <c r="O43" s="1078"/>
      <c r="P43" s="1078"/>
      <c r="Q43" s="1078"/>
      <c r="R43" s="1078"/>
      <c r="S43" s="1078"/>
      <c r="T43" s="1078"/>
      <c r="U43" s="1078">
        <v>10</v>
      </c>
      <c r="V43" s="1078"/>
      <c r="W43" s="1078"/>
      <c r="X43" s="1078"/>
      <c r="Y43" s="1078"/>
      <c r="Z43" s="1064"/>
      <c r="AA43" s="1073"/>
      <c r="AB43" s="959">
        <f t="shared" si="22"/>
        <v>0</v>
      </c>
      <c r="AC43" s="1064"/>
      <c r="AD43" s="1064"/>
      <c r="AE43" s="1064"/>
      <c r="AF43" s="1064"/>
      <c r="AG43" s="1064"/>
      <c r="AH43" s="1064"/>
      <c r="AI43" s="1064"/>
      <c r="AJ43" s="1064"/>
      <c r="AK43" s="1074" t="str">
        <f>IF(G43="","",VLOOKUP(J43,中子データ!$B$4:$H$4500,3,FALSE))</f>
        <v>DP25A</v>
      </c>
      <c r="AL43" s="1074">
        <f>IF(G43="","",VLOOKUP(J43,中子データ!$B$4:$H$4500,5,FALSE))</f>
        <v>5.4</v>
      </c>
      <c r="AM43" s="1074">
        <f>IF(G43="","",VLOOKUP(J43,中子データ!$B$4:$H$4500,6,FALSE))</f>
        <v>372</v>
      </c>
      <c r="AN43" s="960"/>
      <c r="AO43" s="961"/>
      <c r="AP43" s="1080"/>
      <c r="AQ43" s="1081"/>
      <c r="AR43" s="1080"/>
      <c r="AS43" s="1082"/>
      <c r="AT43" s="1082"/>
      <c r="AU43" s="965"/>
      <c r="AV43" s="11"/>
      <c r="AW43" s="11"/>
      <c r="AX43" s="410">
        <f t="shared" si="24"/>
        <v>515</v>
      </c>
      <c r="AY43" s="411">
        <f>IF(G43="","",VLOOKUP(J43,中子データ!$B$4:$M$5999,10,FALSE))</f>
        <v>160</v>
      </c>
      <c r="AZ43" s="438">
        <f>IF(G43="","",VLOOKUP(J43,中子データ!$B$4:$M$5999,9,FALSE))</f>
        <v>22.5</v>
      </c>
      <c r="BA43" s="412" t="str">
        <f>IF(AQ43="","",VLOOKUP(AQ43,作業者名!$B$4:$C$100,2,FALSE))</f>
        <v/>
      </c>
      <c r="BB43" s="412" t="str">
        <f>IF(AR43="","",VLOOKUP(AR43,作業者名!$B$4:$C$100,2,FALSE))</f>
        <v/>
      </c>
      <c r="BC43" s="412">
        <f>IF(G43="","",VLOOKUP(J43,中子データ!B$4:N$6004,12,FALSE))</f>
        <v>0</v>
      </c>
      <c r="BD43" s="413">
        <f>IF(G43="","",VLOOKUP(J43,中子データ!$B$4:$P$4500,15,FALSE))</f>
        <v>0</v>
      </c>
    </row>
    <row r="44" spans="1:56" x14ac:dyDescent="0.15">
      <c r="A44" s="7" t="str">
        <f>IF(G44="","",VLOOKUP(H44,マシン名!$B$4:$C$93,2,FALSE))</f>
        <v>3AN①　</v>
      </c>
      <c r="B44" s="7" t="str">
        <f>IF(G44="","",VLOOKUP(I44,作業者名!$B$4:$C$100,2,FALSE))</f>
        <v>平</v>
      </c>
      <c r="C44" s="7" t="str">
        <f>IF(G44="","",VLOOKUP(J44,中子データ!$B$4:$H$4500,2,FALSE))</f>
        <v>KC717　ポンプ芯</v>
      </c>
      <c r="D44" s="8">
        <f>IF(G44="","",VLOOKUP(J44,中子データ!$B$4:$H$4500,4,FALSE))</f>
        <v>2</v>
      </c>
      <c r="E44" s="231">
        <f t="shared" si="2"/>
        <v>274</v>
      </c>
      <c r="G44" s="958">
        <v>44432</v>
      </c>
      <c r="H44" s="1077">
        <v>26</v>
      </c>
      <c r="I44" s="1077">
        <v>26</v>
      </c>
      <c r="J44" s="1077">
        <v>503</v>
      </c>
      <c r="K44" s="1078">
        <v>137</v>
      </c>
      <c r="L44" s="1078">
        <v>360</v>
      </c>
      <c r="M44" s="1079">
        <v>0.5</v>
      </c>
      <c r="N44" s="1079">
        <f t="shared" si="28"/>
        <v>350</v>
      </c>
      <c r="O44" s="1078"/>
      <c r="P44" s="1078"/>
      <c r="Q44" s="1078"/>
      <c r="R44" s="1078"/>
      <c r="S44" s="1078"/>
      <c r="T44" s="1078"/>
      <c r="U44" s="1078">
        <v>10</v>
      </c>
      <c r="V44" s="1078"/>
      <c r="W44" s="1078"/>
      <c r="X44" s="1078"/>
      <c r="Y44" s="1078"/>
      <c r="Z44" s="1064"/>
      <c r="AA44" s="1073"/>
      <c r="AB44" s="959">
        <f t="shared" ref="AB44:AB51" si="29">SUM(AC44:AJ44)</f>
        <v>0</v>
      </c>
      <c r="AC44" s="1064"/>
      <c r="AD44" s="1064"/>
      <c r="AE44" s="1064"/>
      <c r="AF44" s="1064"/>
      <c r="AG44" s="1064"/>
      <c r="AH44" s="1064"/>
      <c r="AI44" s="1064"/>
      <c r="AJ44" s="1064"/>
      <c r="AK44" s="1074" t="str">
        <f>IF(G44="","",VLOOKUP(J44,中子データ!$B$4:$H$4500,3,FALSE))</f>
        <v>WJ50A</v>
      </c>
      <c r="AL44" s="1074">
        <f>IF(G44="","",VLOOKUP(J44,中子データ!$B$4:$H$4500,5,FALSE))</f>
        <v>0.44</v>
      </c>
      <c r="AM44" s="1074">
        <f>IF(G44="","",VLOOKUP(J44,中子データ!$B$4:$H$4500,6,FALSE))</f>
        <v>75</v>
      </c>
      <c r="AN44" s="960"/>
      <c r="AO44" s="961"/>
      <c r="AP44" s="1080"/>
      <c r="AQ44" s="1081"/>
      <c r="AR44" s="1080"/>
      <c r="AS44" s="1082"/>
      <c r="AT44" s="1082"/>
      <c r="AU44" s="965"/>
      <c r="AV44" s="11"/>
      <c r="AW44" s="11"/>
      <c r="AX44" s="410">
        <f t="shared" si="24"/>
        <v>350</v>
      </c>
      <c r="AY44" s="411">
        <f>IF(G44="","",VLOOKUP(J44,中子データ!$B$4:$M$5999,10,FALSE))</f>
        <v>120</v>
      </c>
      <c r="AZ44" s="438">
        <f>IF(G44="","",VLOOKUP(J44,中子データ!$B$4:$M$5999,9,FALSE))</f>
        <v>60</v>
      </c>
      <c r="BA44" s="412" t="str">
        <f>IF(AQ44="","",VLOOKUP(AQ44,作業者名!$B$4:$C$100,2,FALSE))</f>
        <v/>
      </c>
      <c r="BB44" s="412" t="str">
        <f>IF(AR44="","",VLOOKUP(AR44,作業者名!$B$4:$C$100,2,FALSE))</f>
        <v/>
      </c>
      <c r="BC44" s="412">
        <f>IF(G44="","",VLOOKUP(J44,中子データ!B$4:N$6004,12,FALSE))</f>
        <v>0.05</v>
      </c>
      <c r="BD44" s="413">
        <f>IF(G44="","",VLOOKUP(J44,中子データ!$B$4:$P$4500,15,FALSE))</f>
        <v>0</v>
      </c>
    </row>
    <row r="45" spans="1:56" x14ac:dyDescent="0.15">
      <c r="A45" s="7" t="str">
        <f>IF(G45="","",VLOOKUP(H45,マシン名!$B$4:$C$93,2,FALSE))</f>
        <v>A56HP①　</v>
      </c>
      <c r="B45" s="7" t="str">
        <f>IF(G45="","",VLOOKUP(I45,作業者名!$B$4:$C$100,2,FALSE))</f>
        <v>清水</v>
      </c>
      <c r="C45" s="7" t="str">
        <f>IF(G45="","",VLOOKUP(J45,中子データ!$B$4:$H$4500,2,FALSE))</f>
        <v>ﾃｽﾄﾋﾟｰｽ(ヤンマー）</v>
      </c>
      <c r="D45" s="8">
        <f>IF(G45="","",VLOOKUP(J45,中子データ!$B$4:$H$4500,4,FALSE))</f>
        <v>1</v>
      </c>
      <c r="E45" s="231">
        <f t="shared" si="2"/>
        <v>192</v>
      </c>
      <c r="G45" s="958">
        <v>44432</v>
      </c>
      <c r="H45" s="1077">
        <v>29</v>
      </c>
      <c r="I45" s="1077">
        <v>17</v>
      </c>
      <c r="J45" s="1077">
        <v>2500</v>
      </c>
      <c r="K45" s="1078">
        <v>192</v>
      </c>
      <c r="L45" s="1078">
        <v>500</v>
      </c>
      <c r="M45" s="1079">
        <v>1</v>
      </c>
      <c r="N45" s="1079">
        <f t="shared" si="28"/>
        <v>500</v>
      </c>
      <c r="O45" s="1078"/>
      <c r="P45" s="1078"/>
      <c r="Q45" s="1078"/>
      <c r="R45" s="1078"/>
      <c r="S45" s="1078"/>
      <c r="T45" s="1078"/>
      <c r="U45" s="1078"/>
      <c r="V45" s="1078"/>
      <c r="W45" s="1078"/>
      <c r="X45" s="1078"/>
      <c r="Y45" s="1078"/>
      <c r="Z45" s="1064"/>
      <c r="AA45" s="1073"/>
      <c r="AB45" s="959">
        <f t="shared" si="29"/>
        <v>0</v>
      </c>
      <c r="AC45" s="1064"/>
      <c r="AD45" s="1064"/>
      <c r="AE45" s="1064"/>
      <c r="AF45" s="1064"/>
      <c r="AG45" s="1064"/>
      <c r="AH45" s="1064"/>
      <c r="AI45" s="1064"/>
      <c r="AJ45" s="1064"/>
      <c r="AK45" s="1074" t="str">
        <f>IF(G45="","",VLOOKUP(J45,中子データ!$B$4:$H$4500,3,FALSE))</f>
        <v>MSR-T</v>
      </c>
      <c r="AL45" s="1074">
        <f>IF(G45="","",VLOOKUP(J45,中子データ!$B$4:$H$4500,5,FALSE))</f>
        <v>5</v>
      </c>
      <c r="AM45" s="1074">
        <f>IF(G45="","",VLOOKUP(J45,中子データ!$B$4:$H$4500,6,FALSE))</f>
        <v>909</v>
      </c>
      <c r="AN45" s="960"/>
      <c r="AO45" s="961"/>
      <c r="AP45" s="1080"/>
      <c r="AQ45" s="1081"/>
      <c r="AR45" s="1080"/>
      <c r="AS45" s="1082"/>
      <c r="AT45" s="1082"/>
      <c r="AU45" s="965"/>
      <c r="AV45" s="11"/>
      <c r="AW45" s="11"/>
      <c r="AX45" s="410">
        <f t="shared" ref="AX45:AX108" si="30">L45-O45-P45-Q45-R45--S45-T45-U45-V45-W45-X45-Y45-Z45</f>
        <v>500</v>
      </c>
      <c r="AY45" s="411">
        <f>IF(G45="","",VLOOKUP(J45,中子データ!$B$4:$M$5999,10,FALSE))</f>
        <v>160</v>
      </c>
      <c r="AZ45" s="438">
        <f>IF(G45="","",VLOOKUP(J45,中子データ!$B$4:$M$5999,9,FALSE))</f>
        <v>22.5</v>
      </c>
      <c r="BA45" s="412" t="str">
        <f>IF(AQ45="","",VLOOKUP(AQ45,作業者名!$B$4:$C$100,2,FALSE))</f>
        <v/>
      </c>
      <c r="BB45" s="412" t="str">
        <f>IF(AR45="","",VLOOKUP(AR45,作業者名!$B$4:$C$100,2,FALSE))</f>
        <v/>
      </c>
      <c r="BC45" s="412">
        <f>IF(G45="","",VLOOKUP(J45,中子データ!B$4:N$6004,12,FALSE))</f>
        <v>0</v>
      </c>
      <c r="BD45" s="413">
        <f>IF(G45="","",VLOOKUP(J45,中子データ!$B$4:$P$4500,15,FALSE))</f>
        <v>0</v>
      </c>
    </row>
    <row r="46" spans="1:56" x14ac:dyDescent="0.15">
      <c r="A46" s="7" t="str">
        <f>IF(G46="","",VLOOKUP(H46,マシン名!$B$4:$C$93,2,FALSE))</f>
        <v>A56HP①　</v>
      </c>
      <c r="B46" s="7" t="str">
        <f>IF(G46="","",VLOOKUP(I46,作業者名!$B$4:$C$100,2,FALSE))</f>
        <v>山岡</v>
      </c>
      <c r="C46" s="7" t="str">
        <f>IF(G46="","",VLOOKUP(J46,中子データ!$B$4:$H$4500,2,FALSE))</f>
        <v>ﾃｽﾄﾋﾟｰｽ(ヤンマー）</v>
      </c>
      <c r="D46" s="8">
        <f>IF(G46="","",VLOOKUP(J46,中子データ!$B$4:$H$4500,4,FALSE))</f>
        <v>1</v>
      </c>
      <c r="E46" s="231">
        <f t="shared" si="2"/>
        <v>136</v>
      </c>
      <c r="G46" s="958">
        <v>44432</v>
      </c>
      <c r="H46" s="1077">
        <v>29</v>
      </c>
      <c r="I46" s="1077">
        <v>22</v>
      </c>
      <c r="J46" s="1077">
        <v>2500</v>
      </c>
      <c r="K46" s="1078">
        <v>138</v>
      </c>
      <c r="L46" s="1078">
        <v>450</v>
      </c>
      <c r="M46" s="1079">
        <v>1</v>
      </c>
      <c r="N46" s="1079">
        <f t="shared" si="28"/>
        <v>355</v>
      </c>
      <c r="O46" s="1078">
        <v>30</v>
      </c>
      <c r="P46" s="1078"/>
      <c r="Q46" s="1078"/>
      <c r="R46" s="1078">
        <v>20</v>
      </c>
      <c r="S46" s="1078"/>
      <c r="T46" s="1078">
        <v>20</v>
      </c>
      <c r="U46" s="1078">
        <v>10</v>
      </c>
      <c r="V46" s="1078"/>
      <c r="W46" s="1078"/>
      <c r="X46" s="1078"/>
      <c r="Y46" s="1078"/>
      <c r="Z46" s="1064">
        <v>15</v>
      </c>
      <c r="AA46" s="1073"/>
      <c r="AB46" s="959">
        <f t="shared" si="29"/>
        <v>2</v>
      </c>
      <c r="AC46" s="1064"/>
      <c r="AD46" s="1064"/>
      <c r="AE46" s="1064">
        <v>2</v>
      </c>
      <c r="AF46" s="1064"/>
      <c r="AG46" s="1064"/>
      <c r="AH46" s="1064"/>
      <c r="AI46" s="1064"/>
      <c r="AJ46" s="1064"/>
      <c r="AK46" s="1074" t="str">
        <f>IF(G46="","",VLOOKUP(J46,中子データ!$B$4:$H$4500,3,FALSE))</f>
        <v>MSR-T</v>
      </c>
      <c r="AL46" s="1074">
        <f>IF(G46="","",VLOOKUP(J46,中子データ!$B$4:$H$4500,5,FALSE))</f>
        <v>5</v>
      </c>
      <c r="AM46" s="1074">
        <f>IF(G46="","",VLOOKUP(J46,中子データ!$B$4:$H$4500,6,FALSE))</f>
        <v>909</v>
      </c>
      <c r="AN46" s="960"/>
      <c r="AO46" s="1063"/>
      <c r="AP46" s="1080"/>
      <c r="AQ46" s="1081"/>
      <c r="AR46" s="1080"/>
      <c r="AS46" s="1082">
        <v>1</v>
      </c>
      <c r="AT46" s="1082"/>
      <c r="AU46" s="965" t="s">
        <v>1998</v>
      </c>
      <c r="AV46" s="11"/>
      <c r="AW46" s="11"/>
      <c r="AX46" s="410">
        <f t="shared" si="30"/>
        <v>355</v>
      </c>
      <c r="AY46" s="411">
        <f>IF(G46="","",VLOOKUP(J46,中子データ!$B$4:$M$5999,10,FALSE))</f>
        <v>160</v>
      </c>
      <c r="AZ46" s="438">
        <f>IF(G46="","",VLOOKUP(J46,中子データ!$B$4:$M$5999,9,FALSE))</f>
        <v>22.5</v>
      </c>
      <c r="BA46" s="412" t="str">
        <f>IF(AQ46="","",VLOOKUP(AQ46,作業者名!$B$4:$C$100,2,FALSE))</f>
        <v/>
      </c>
      <c r="BB46" s="412" t="str">
        <f>IF(AR46="","",VLOOKUP(AR46,作業者名!$B$4:$C$100,2,FALSE))</f>
        <v/>
      </c>
      <c r="BC46" s="412">
        <f>IF(G46="","",VLOOKUP(J46,中子データ!B$4:N$6004,12,FALSE))</f>
        <v>0</v>
      </c>
      <c r="BD46" s="413">
        <f>IF(G46="","",VLOOKUP(J46,中子データ!$B$4:$P$4500,15,FALSE))</f>
        <v>0</v>
      </c>
    </row>
    <row r="47" spans="1:56" x14ac:dyDescent="0.15">
      <c r="A47" s="7" t="str">
        <f>IF(G47="","",VLOOKUP(H47,マシン名!$B$4:$C$93,2,FALSE))</f>
        <v>A56HP①　</v>
      </c>
      <c r="B47" s="7" t="str">
        <f>IF(G47="","",VLOOKUP(I47,作業者名!$B$4:$C$100,2,FALSE))</f>
        <v>山岡</v>
      </c>
      <c r="C47" s="7" t="str">
        <f>IF(G47="","",VLOOKUP(J47,中子データ!$B$4:$H$4500,2,FALSE))</f>
        <v>KB768吸排気</v>
      </c>
      <c r="D47" s="8">
        <f>IF(G47="","",VLOOKUP(J47,中子データ!$B$4:$H$4500,4,FALSE))</f>
        <v>1</v>
      </c>
      <c r="E47" s="231">
        <f t="shared" si="2"/>
        <v>0</v>
      </c>
      <c r="G47" s="958">
        <v>44432</v>
      </c>
      <c r="H47" s="1077">
        <v>29</v>
      </c>
      <c r="I47" s="1077">
        <v>22</v>
      </c>
      <c r="J47" s="1077">
        <v>595</v>
      </c>
      <c r="K47" s="1078">
        <v>0</v>
      </c>
      <c r="L47" s="1078">
        <v>60</v>
      </c>
      <c r="M47" s="1079">
        <v>1</v>
      </c>
      <c r="N47" s="1079">
        <f t="shared" si="28"/>
        <v>0</v>
      </c>
      <c r="O47" s="1078"/>
      <c r="P47" s="1078">
        <v>60</v>
      </c>
      <c r="Q47" s="1078"/>
      <c r="R47" s="1078"/>
      <c r="S47" s="1078"/>
      <c r="T47" s="1078"/>
      <c r="U47" s="1078"/>
      <c r="V47" s="1078"/>
      <c r="W47" s="1078"/>
      <c r="X47" s="1078"/>
      <c r="Y47" s="1078"/>
      <c r="Z47" s="1064"/>
      <c r="AA47" s="1073"/>
      <c r="AB47" s="959">
        <f t="shared" si="29"/>
        <v>0</v>
      </c>
      <c r="AC47" s="1064"/>
      <c r="AD47" s="1064"/>
      <c r="AE47" s="1064"/>
      <c r="AF47" s="1064"/>
      <c r="AG47" s="1064"/>
      <c r="AH47" s="1064"/>
      <c r="AI47" s="1064"/>
      <c r="AJ47" s="1064"/>
      <c r="AK47" s="1074" t="str">
        <f>IF(G47="","",VLOOKUP(J47,中子データ!$B$4:$H$4500,3,FALSE))</f>
        <v>S30D改</v>
      </c>
      <c r="AL47" s="1074">
        <f>IF(G47="","",VLOOKUP(J47,中子データ!$B$4:$H$4500,5,FALSE))</f>
        <v>4.5999999999999996</v>
      </c>
      <c r="AM47" s="1074">
        <f>IF(G47="","",VLOOKUP(J47,中子データ!$B$4:$H$4500,6,FALSE))</f>
        <v>532.1</v>
      </c>
      <c r="AN47" s="960"/>
      <c r="AO47" s="1063"/>
      <c r="AP47" s="1080"/>
      <c r="AQ47" s="1081"/>
      <c r="AR47" s="1080"/>
      <c r="AS47" s="1082">
        <v>1</v>
      </c>
      <c r="AT47" s="1082"/>
      <c r="AU47" s="965"/>
      <c r="AV47" s="11"/>
      <c r="AW47" s="11"/>
      <c r="AX47" s="410">
        <f t="shared" si="30"/>
        <v>0</v>
      </c>
      <c r="AY47" s="411">
        <f>IF(G47="","",VLOOKUP(J47,中子データ!$B$4:$M$5999,10,FALSE))</f>
        <v>185</v>
      </c>
      <c r="AZ47" s="438">
        <f>IF(G47="","",VLOOKUP(J47,中子データ!$B$4:$M$5999,9,FALSE))</f>
        <v>19.45945945945946</v>
      </c>
      <c r="BA47" s="412" t="str">
        <f>IF(AQ47="","",VLOOKUP(AQ47,作業者名!$B$4:$C$100,2,FALSE))</f>
        <v/>
      </c>
      <c r="BB47" s="412" t="str">
        <f>IF(AR47="","",VLOOKUP(AR47,作業者名!$B$4:$C$100,2,FALSE))</f>
        <v/>
      </c>
      <c r="BC47" s="412">
        <f>IF(G47="","",VLOOKUP(J47,中子データ!B$4:N$6004,12,FALSE))</f>
        <v>0</v>
      </c>
      <c r="BD47" s="413">
        <f>IF(G47="","",VLOOKUP(J47,中子データ!$B$4:$P$4500,15,FALSE))</f>
        <v>0</v>
      </c>
    </row>
    <row r="48" spans="1:56" x14ac:dyDescent="0.15">
      <c r="A48" s="7" t="str">
        <f>IF(G48="","",VLOOKUP(H48,マシン名!$B$4:$C$93,2,FALSE))</f>
        <v>TR-C</v>
      </c>
      <c r="B48" s="7" t="str">
        <f>IF(G48="","",VLOOKUP(I48,作業者名!$B$4:$C$100,2,FALSE))</f>
        <v>松尾</v>
      </c>
      <c r="C48" s="7" t="str">
        <f>IF(G48="","",VLOOKUP(J48,中子データ!$B$4:$H$4500,2,FALSE))</f>
        <v>6204　②</v>
      </c>
      <c r="D48" s="8">
        <f>IF(G48="","",VLOOKUP(J48,中子データ!$B$4:$H$4500,4,FALSE))</f>
        <v>2</v>
      </c>
      <c r="E48" s="231">
        <f t="shared" si="2"/>
        <v>324</v>
      </c>
      <c r="G48" s="958">
        <v>44432</v>
      </c>
      <c r="H48" s="1077">
        <v>35</v>
      </c>
      <c r="I48" s="1077">
        <v>8</v>
      </c>
      <c r="J48" s="1077">
        <v>3043</v>
      </c>
      <c r="K48" s="966">
        <v>162</v>
      </c>
      <c r="L48" s="966">
        <v>270</v>
      </c>
      <c r="M48" s="967">
        <v>0.35</v>
      </c>
      <c r="N48" s="1079">
        <f t="shared" si="28"/>
        <v>270</v>
      </c>
      <c r="O48" s="1078"/>
      <c r="P48" s="1078"/>
      <c r="Q48" s="1078"/>
      <c r="R48" s="1078"/>
      <c r="S48" s="1078"/>
      <c r="T48" s="1078"/>
      <c r="U48" s="1078"/>
      <c r="V48" s="1078"/>
      <c r="W48" s="1078"/>
      <c r="X48" s="1078"/>
      <c r="Y48" s="1078"/>
      <c r="Z48" s="1064"/>
      <c r="AA48" s="1073"/>
      <c r="AB48" s="959">
        <f t="shared" si="29"/>
        <v>0</v>
      </c>
      <c r="AC48" s="1064"/>
      <c r="AD48" s="1064"/>
      <c r="AE48" s="1064"/>
      <c r="AF48" s="1064"/>
      <c r="AG48" s="1064"/>
      <c r="AH48" s="1064"/>
      <c r="AI48" s="1064"/>
      <c r="AJ48" s="1064"/>
      <c r="AK48" s="1074" t="str">
        <f>IF(G48="","",VLOOKUP(J48,中子データ!$B$4:$H$4500,3,FALSE))</f>
        <v>MSR-T</v>
      </c>
      <c r="AL48" s="1074">
        <f>IF(G48="","",VLOOKUP(J48,中子データ!$B$4:$H$4500,5,FALSE))</f>
        <v>2</v>
      </c>
      <c r="AM48" s="1074">
        <f>IF(G48="","",VLOOKUP(J48,中子データ!$B$4:$H$4500,6,FALSE))</f>
        <v>121.69999999999999</v>
      </c>
      <c r="AN48" s="960"/>
      <c r="AO48" s="1063"/>
      <c r="AP48" s="1080"/>
      <c r="AQ48" s="1081"/>
      <c r="AR48" s="1080"/>
      <c r="AS48" s="1082"/>
      <c r="AT48" s="1082"/>
      <c r="AU48" s="965"/>
      <c r="AV48" s="11"/>
      <c r="AW48" s="11"/>
      <c r="AX48" s="410">
        <f t="shared" si="30"/>
        <v>270</v>
      </c>
      <c r="AY48" s="411">
        <f>IF(G48="","",VLOOKUP(J48,中子データ!$B$4:$M$5999,10,FALSE))</f>
        <v>100</v>
      </c>
      <c r="AZ48" s="438">
        <f>IF(G48="","",VLOOKUP(J48,中子データ!$B$4:$M$5999,9,FALSE))</f>
        <v>72</v>
      </c>
      <c r="BA48" s="412" t="str">
        <f>IF(AQ48="","",VLOOKUP(AQ48,作業者名!$B$4:$C$100,2,FALSE))</f>
        <v/>
      </c>
      <c r="BB48" s="412" t="str">
        <f>IF(AR48="","",VLOOKUP(AR48,作業者名!$B$4:$C$100,2,FALSE))</f>
        <v/>
      </c>
      <c r="BC48" s="412">
        <f>IF(G48="","",VLOOKUP(J48,中子データ!B$4:N$6004,12,FALSE))</f>
        <v>7.0000000000000007E-2</v>
      </c>
      <c r="BD48" s="413">
        <f>IF(G48="","",VLOOKUP(J48,中子データ!$B$4:$P$4500,15,FALSE))</f>
        <v>0</v>
      </c>
    </row>
    <row r="49" spans="1:56" x14ac:dyDescent="0.15">
      <c r="A49" s="7" t="str">
        <f>IF(G49="","",VLOOKUP(H49,マシン名!$B$4:$C$93,2,FALSE))</f>
        <v>TR-C</v>
      </c>
      <c r="B49" s="7" t="str">
        <f>IF(G49="","",VLOOKUP(I49,作業者名!$B$4:$C$100,2,FALSE))</f>
        <v>松尾</v>
      </c>
      <c r="C49" s="7" t="str">
        <f>IF(G49="","",VLOOKUP(J49,中子データ!$B$4:$H$4500,2,FALSE))</f>
        <v>4LE(FC23特）　②</v>
      </c>
      <c r="D49" s="8">
        <f>IF(G49="","",VLOOKUP(J49,中子データ!$B$4:$H$4500,4,FALSE))</f>
        <v>1</v>
      </c>
      <c r="E49" s="231">
        <f t="shared" si="2"/>
        <v>0</v>
      </c>
      <c r="G49" s="958">
        <v>44432</v>
      </c>
      <c r="H49" s="1077">
        <v>35</v>
      </c>
      <c r="I49" s="1077">
        <v>8</v>
      </c>
      <c r="J49" s="1077">
        <v>3044</v>
      </c>
      <c r="K49" s="966">
        <v>0</v>
      </c>
      <c r="L49" s="966">
        <v>60</v>
      </c>
      <c r="M49" s="967">
        <v>1</v>
      </c>
      <c r="N49" s="1079">
        <f t="shared" si="28"/>
        <v>0</v>
      </c>
      <c r="O49" s="1078"/>
      <c r="P49" s="1078">
        <v>60</v>
      </c>
      <c r="Q49" s="1078"/>
      <c r="R49" s="1078"/>
      <c r="S49" s="1078"/>
      <c r="T49" s="1078"/>
      <c r="U49" s="1078"/>
      <c r="V49" s="1078"/>
      <c r="W49" s="1078"/>
      <c r="X49" s="1078"/>
      <c r="Y49" s="1078"/>
      <c r="Z49" s="1064"/>
      <c r="AA49" s="1073"/>
      <c r="AB49" s="959">
        <f t="shared" si="29"/>
        <v>0</v>
      </c>
      <c r="AC49" s="1064"/>
      <c r="AD49" s="1064"/>
      <c r="AE49" s="1064"/>
      <c r="AF49" s="1064"/>
      <c r="AG49" s="1064"/>
      <c r="AH49" s="1064"/>
      <c r="AI49" s="1064"/>
      <c r="AJ49" s="1064"/>
      <c r="AK49" s="1074" t="str">
        <f>IF(G49="","",VLOOKUP(J49,中子データ!$B$4:$H$4500,3,FALSE))</f>
        <v>MSR-T</v>
      </c>
      <c r="AL49" s="1074">
        <f>IF(G49="","",VLOOKUP(J49,中子データ!$B$4:$H$4500,5,FALSE))</f>
        <v>3.2</v>
      </c>
      <c r="AM49" s="1074">
        <f>IF(G49="","",VLOOKUP(J49,中子データ!$B$4:$H$4500,6,FALSE))</f>
        <v>214</v>
      </c>
      <c r="AN49" s="960"/>
      <c r="AO49" s="961"/>
      <c r="AP49" s="1080"/>
      <c r="AQ49" s="1081"/>
      <c r="AR49" s="1080"/>
      <c r="AS49" s="1082"/>
      <c r="AT49" s="1082"/>
      <c r="AU49" s="965"/>
      <c r="AV49" s="11"/>
      <c r="AW49" s="11"/>
      <c r="AX49" s="410">
        <f t="shared" si="30"/>
        <v>0</v>
      </c>
      <c r="AY49" s="411">
        <f>IF(G49="","",VLOOKUP(J49,中子データ!$B$4:$M$5999,10,FALSE))</f>
        <v>100</v>
      </c>
      <c r="AZ49" s="438">
        <f>IF(G49="","",VLOOKUP(J49,中子データ!$B$4:$M$5999,9,FALSE))</f>
        <v>36</v>
      </c>
      <c r="BA49" s="412" t="str">
        <f>IF(AQ49="","",VLOOKUP(AQ49,作業者名!$B$4:$C$100,2,FALSE))</f>
        <v/>
      </c>
      <c r="BB49" s="412" t="str">
        <f>IF(AR49="","",VLOOKUP(AR49,作業者名!$B$4:$C$100,2,FALSE))</f>
        <v/>
      </c>
      <c r="BC49" s="412">
        <f>IF(G49="","",VLOOKUP(J49,中子データ!B$4:N$6004,12,FALSE))</f>
        <v>5.6000000000000001E-2</v>
      </c>
      <c r="BD49" s="413">
        <f>IF(G49="","",VLOOKUP(J49,中子データ!$B$4:$P$4500,15,FALSE))</f>
        <v>0</v>
      </c>
    </row>
    <row r="50" spans="1:56" x14ac:dyDescent="0.15">
      <c r="A50" s="7" t="str">
        <f>IF(G50="","",VLOOKUP(H50,マシン名!$B$4:$C$93,2,FALSE))</f>
        <v>TR-B①</v>
      </c>
      <c r="B50" s="7" t="str">
        <f>IF(G50="","",VLOOKUP(I50,作業者名!$B$4:$C$100,2,FALSE))</f>
        <v>松尾</v>
      </c>
      <c r="C50" s="7" t="str">
        <f>IF(G50="","",VLOOKUP(J50,中子データ!$B$4:$H$4500,2,FALSE))</f>
        <v>119620　②</v>
      </c>
      <c r="D50" s="8">
        <f>IF(G50="","",VLOOKUP(J50,中子データ!$B$4:$H$4500,4,FALSE))</f>
        <v>1</v>
      </c>
      <c r="E50" s="231">
        <f t="shared" si="2"/>
        <v>317</v>
      </c>
      <c r="G50" s="958">
        <v>44432</v>
      </c>
      <c r="H50" s="1127">
        <v>34</v>
      </c>
      <c r="I50" s="1127">
        <v>8</v>
      </c>
      <c r="J50" s="1127">
        <v>3041</v>
      </c>
      <c r="K50" s="1128">
        <v>317</v>
      </c>
      <c r="L50" s="1128">
        <v>528</v>
      </c>
      <c r="M50" s="1129">
        <v>0.35</v>
      </c>
      <c r="N50" s="1079">
        <f t="shared" si="28"/>
        <v>528</v>
      </c>
      <c r="O50" s="1078"/>
      <c r="P50" s="1078"/>
      <c r="Q50" s="1078"/>
      <c r="R50" s="1078"/>
      <c r="S50" s="1078"/>
      <c r="T50" s="1078"/>
      <c r="U50" s="1078"/>
      <c r="V50" s="1078"/>
      <c r="W50" s="1078"/>
      <c r="X50" s="1078"/>
      <c r="Y50" s="1078"/>
      <c r="Z50" s="1064"/>
      <c r="AA50" s="1073"/>
      <c r="AB50" s="959">
        <f t="shared" si="29"/>
        <v>0</v>
      </c>
      <c r="AC50" s="1064"/>
      <c r="AD50" s="1064"/>
      <c r="AE50" s="1064"/>
      <c r="AF50" s="1064"/>
      <c r="AG50" s="1064"/>
      <c r="AH50" s="1064"/>
      <c r="AI50" s="1064"/>
      <c r="AJ50" s="1064"/>
      <c r="AK50" s="1074" t="str">
        <f>IF(G50="","",VLOOKUP(J50,中子データ!$B$4:$H$4500,3,FALSE))</f>
        <v>MSR-T</v>
      </c>
      <c r="AL50" s="1074">
        <f>IF(G50="","",VLOOKUP(J50,中子データ!$B$4:$H$4500,5,FALSE))</f>
        <v>1.9</v>
      </c>
      <c r="AM50" s="1074">
        <f>IF(G50="","",VLOOKUP(J50,中子データ!$B$4:$H$4500,6,FALSE))</f>
        <v>123.19999999999999</v>
      </c>
      <c r="AN50" s="960"/>
      <c r="AO50" s="961"/>
      <c r="AP50" s="1080"/>
      <c r="AQ50" s="1081"/>
      <c r="AR50" s="1080"/>
      <c r="AS50" s="1082"/>
      <c r="AT50" s="1082"/>
      <c r="AU50" s="965"/>
      <c r="AV50" s="11"/>
      <c r="AW50" s="11"/>
      <c r="AX50" s="410">
        <f t="shared" si="30"/>
        <v>528</v>
      </c>
      <c r="AY50" s="411">
        <f>IF(G50="","",VLOOKUP(J50,中子データ!$B$4:$M$5999,10,FALSE))</f>
        <v>100</v>
      </c>
      <c r="AZ50" s="438">
        <f>IF(G50="","",VLOOKUP(J50,中子データ!$B$4:$M$5999,9,FALSE))</f>
        <v>36</v>
      </c>
      <c r="BA50" s="412" t="str">
        <f>IF(AQ50="","",VLOOKUP(AQ50,作業者名!$B$4:$C$100,2,FALSE))</f>
        <v/>
      </c>
      <c r="BB50" s="412" t="str">
        <f>IF(AR50="","",VLOOKUP(AR50,作業者名!$B$4:$C$100,2,FALSE))</f>
        <v/>
      </c>
      <c r="BC50" s="412">
        <f>IF(G50="","",VLOOKUP(J50,中子データ!B$4:N$6004,12,FALSE))</f>
        <v>0.05</v>
      </c>
      <c r="BD50" s="413">
        <f>IF(G50="","",VLOOKUP(J50,中子データ!$B$4:$P$4500,15,FALSE))</f>
        <v>0</v>
      </c>
    </row>
    <row r="51" spans="1:56" x14ac:dyDescent="0.15">
      <c r="A51" s="7" t="str">
        <f>IF(G51="","",VLOOKUP(H51,マシン名!$B$4:$C$93,2,FALSE))</f>
        <v>TR-B①</v>
      </c>
      <c r="B51" s="7" t="str">
        <f>IF(G51="","",VLOOKUP(I51,作業者名!$B$4:$C$100,2,FALSE))</f>
        <v>ハンダ</v>
      </c>
      <c r="C51" s="7" t="str">
        <f>IF(G51="","",VLOOKUP(J51,中子データ!$B$4:$H$4500,2,FALSE))</f>
        <v>119620　②</v>
      </c>
      <c r="D51" s="8">
        <f>IF(G51="","",VLOOKUP(J51,中子データ!$B$4:$H$4500,4,FALSE))</f>
        <v>1</v>
      </c>
      <c r="E51" s="231">
        <f t="shared" si="2"/>
        <v>353</v>
      </c>
      <c r="G51" s="958">
        <v>44432</v>
      </c>
      <c r="H51" s="1077">
        <v>34</v>
      </c>
      <c r="I51" s="1077">
        <v>54</v>
      </c>
      <c r="J51" s="1077">
        <v>3041</v>
      </c>
      <c r="K51" s="1078">
        <v>356</v>
      </c>
      <c r="L51" s="1078">
        <v>585</v>
      </c>
      <c r="M51" s="1079">
        <v>0.35</v>
      </c>
      <c r="N51" s="1079">
        <f t="shared" ref="N51" si="31">L51-SUM(O51:Z51)</f>
        <v>575</v>
      </c>
      <c r="O51" s="1078">
        <v>10</v>
      </c>
      <c r="P51" s="1078"/>
      <c r="Q51" s="1078"/>
      <c r="R51" s="1078"/>
      <c r="S51" s="1078"/>
      <c r="T51" s="1078"/>
      <c r="U51" s="1078"/>
      <c r="V51" s="1078"/>
      <c r="W51" s="1078"/>
      <c r="X51" s="1078"/>
      <c r="Y51" s="1078"/>
      <c r="Z51" s="1064"/>
      <c r="AA51" s="1073"/>
      <c r="AB51" s="959">
        <f t="shared" si="29"/>
        <v>3</v>
      </c>
      <c r="AC51" s="1064"/>
      <c r="AD51" s="1064"/>
      <c r="AE51" s="1064"/>
      <c r="AF51" s="1064"/>
      <c r="AG51" s="1064"/>
      <c r="AH51" s="1064">
        <v>3</v>
      </c>
      <c r="AI51" s="1064"/>
      <c r="AJ51" s="1064"/>
      <c r="AK51" s="1074" t="str">
        <f>IF(G51="","",VLOOKUP(J51,中子データ!$B$4:$H$4500,3,FALSE))</f>
        <v>MSR-T</v>
      </c>
      <c r="AL51" s="1074">
        <f>IF(G51="","",VLOOKUP(J51,中子データ!$B$4:$H$4500,5,FALSE))</f>
        <v>1.9</v>
      </c>
      <c r="AM51" s="1074">
        <f>IF(G51="","",VLOOKUP(J51,中子データ!$B$4:$H$4500,6,FALSE))</f>
        <v>123.19999999999999</v>
      </c>
      <c r="AN51" s="960"/>
      <c r="AO51" s="961"/>
      <c r="AP51" s="1080"/>
      <c r="AQ51" s="1081"/>
      <c r="AR51" s="1080"/>
      <c r="AS51" s="1082">
        <v>1</v>
      </c>
      <c r="AT51" s="1082"/>
      <c r="AU51" s="965"/>
      <c r="AV51" s="11"/>
      <c r="AW51" s="11"/>
      <c r="AX51" s="410">
        <f t="shared" si="30"/>
        <v>575</v>
      </c>
      <c r="AY51" s="411">
        <f>IF(G51="","",VLOOKUP(J51,中子データ!$B$4:$M$5999,10,FALSE))</f>
        <v>100</v>
      </c>
      <c r="AZ51" s="438">
        <f>IF(G51="","",VLOOKUP(J51,中子データ!$B$4:$M$5999,9,FALSE))</f>
        <v>36</v>
      </c>
      <c r="BA51" s="412" t="str">
        <f>IF(AQ51="","",VLOOKUP(AQ51,作業者名!$B$4:$C$100,2,FALSE))</f>
        <v/>
      </c>
      <c r="BB51" s="412" t="str">
        <f>IF(AR51="","",VLOOKUP(AR51,作業者名!$B$4:$C$100,2,FALSE))</f>
        <v/>
      </c>
      <c r="BC51" s="412">
        <f>IF(G51="","",VLOOKUP(J51,中子データ!B$4:N$6004,12,FALSE))</f>
        <v>0.05</v>
      </c>
      <c r="BD51" s="413">
        <f>IF(G51="","",VLOOKUP(J51,中子データ!$B$4:$P$4500,15,FALSE))</f>
        <v>0</v>
      </c>
    </row>
    <row r="52" spans="1:56" x14ac:dyDescent="0.15">
      <c r="A52" s="7" t="str">
        <f>IF(G52="","",VLOOKUP(H52,マシン名!$B$4:$C$93,2,FALSE))</f>
        <v>TR-B②</v>
      </c>
      <c r="B52" s="7" t="str">
        <f>IF(G52="","",VLOOKUP(I52,作業者名!$B$4:$C$100,2,FALSE))</f>
        <v>松尾</v>
      </c>
      <c r="C52" s="7" t="str">
        <f>IF(G52="","",VLOOKUP(J52,中子データ!$B$4:$H$4500,2,FALSE))</f>
        <v>FO</v>
      </c>
      <c r="D52" s="8">
        <f>IF(G52="","",VLOOKUP(J52,中子データ!$B$4:$H$4500,4,FALSE))</f>
        <v>1</v>
      </c>
      <c r="E52" s="231">
        <f t="shared" si="2"/>
        <v>259</v>
      </c>
      <c r="G52" s="958">
        <v>44432</v>
      </c>
      <c r="H52" s="1077">
        <v>33</v>
      </c>
      <c r="I52" s="1077">
        <v>8</v>
      </c>
      <c r="J52" s="1077">
        <v>3026</v>
      </c>
      <c r="K52" s="1078">
        <v>259</v>
      </c>
      <c r="L52" s="1078">
        <v>431</v>
      </c>
      <c r="M52" s="1079">
        <v>0.35</v>
      </c>
      <c r="N52" s="1079">
        <f t="shared" ref="N52" si="32">L52-SUM(O52:Z52)</f>
        <v>431</v>
      </c>
      <c r="O52" s="1078"/>
      <c r="P52" s="1078"/>
      <c r="Q52" s="1078"/>
      <c r="R52" s="1078"/>
      <c r="S52" s="1078"/>
      <c r="T52" s="1078"/>
      <c r="U52" s="1078"/>
      <c r="V52" s="1078"/>
      <c r="W52" s="1078"/>
      <c r="X52" s="1078"/>
      <c r="Y52" s="1078"/>
      <c r="Z52" s="1064"/>
      <c r="AA52" s="1073"/>
      <c r="AB52" s="959">
        <f t="shared" ref="AB52" si="33">SUM(AC52:AJ52)</f>
        <v>0</v>
      </c>
      <c r="AC52" s="1064"/>
      <c r="AD52" s="1064"/>
      <c r="AE52" s="1064"/>
      <c r="AF52" s="1064"/>
      <c r="AG52" s="1064"/>
      <c r="AH52" s="1064"/>
      <c r="AI52" s="1064"/>
      <c r="AJ52" s="1064"/>
      <c r="AK52" s="1074" t="str">
        <f>IF(G52="","",VLOOKUP(J52,中子データ!$B$4:$H$4500,3,FALSE))</f>
        <v>MSR-T</v>
      </c>
      <c r="AL52" s="1074">
        <f>IF(G52="","",VLOOKUP(J52,中子データ!$B$4:$H$4500,5,FALSE))</f>
        <v>2.9</v>
      </c>
      <c r="AM52" s="1074">
        <f>IF(G52="","",VLOOKUP(J52,中子データ!$B$4:$H$4500,6,FALSE))</f>
        <v>181</v>
      </c>
      <c r="AN52" s="960"/>
      <c r="AO52" s="961"/>
      <c r="AP52" s="1080"/>
      <c r="AQ52" s="1081"/>
      <c r="AR52" s="1080"/>
      <c r="AS52" s="1082"/>
      <c r="AT52" s="1082"/>
      <c r="AU52" s="965"/>
      <c r="AV52" s="11"/>
      <c r="AW52" s="11"/>
      <c r="AX52" s="410">
        <f t="shared" si="30"/>
        <v>431</v>
      </c>
      <c r="AY52" s="411">
        <f>IF(G52="","",VLOOKUP(J52,中子データ!$B$4:$M$5999,10,FALSE))</f>
        <v>100</v>
      </c>
      <c r="AZ52" s="438">
        <f>IF(G52="","",VLOOKUP(J52,中子データ!$B$4:$M$5999,9,FALSE))</f>
        <v>36</v>
      </c>
      <c r="BA52" s="412" t="str">
        <f>IF(AQ52="","",VLOOKUP(AQ52,作業者名!$B$4:$C$100,2,FALSE))</f>
        <v/>
      </c>
      <c r="BB52" s="412" t="str">
        <f>IF(AR52="","",VLOOKUP(AR52,作業者名!$B$4:$C$100,2,FALSE))</f>
        <v/>
      </c>
      <c r="BC52" s="412">
        <f>IF(G52="","",VLOOKUP(J52,中子データ!B$4:N$6004,12,FALSE))</f>
        <v>0.04</v>
      </c>
      <c r="BD52" s="413">
        <f>IF(G52="","",VLOOKUP(J52,中子データ!$B$4:$P$4500,15,FALSE))</f>
        <v>0</v>
      </c>
    </row>
    <row r="53" spans="1:56" x14ac:dyDescent="0.15">
      <c r="A53" s="7" t="str">
        <f>IF(G53="","",VLOOKUP(H53,マシン名!$B$4:$C$93,2,FALSE))</f>
        <v>塗型（仕掛り）</v>
      </c>
      <c r="B53" s="7" t="str">
        <f>IF(G53="","",VLOOKUP(I53,作業者名!$B$4:$C$100,2,FALSE))</f>
        <v>森山</v>
      </c>
      <c r="C53" s="7" t="str">
        <f>IF(G53="","",VLOOKUP(J53,中子データ!$B$4:$H$4500,2,FALSE))</f>
        <v>組付（119620）</v>
      </c>
      <c r="D53" s="8">
        <f>IF(G53="","",VLOOKUP(J53,中子データ!$B$4:$H$4500,4,FALSE))</f>
        <v>1</v>
      </c>
      <c r="E53" s="231">
        <f t="shared" si="2"/>
        <v>624</v>
      </c>
      <c r="G53" s="958">
        <v>44432</v>
      </c>
      <c r="H53" s="1127">
        <v>997</v>
      </c>
      <c r="I53" s="1127">
        <v>33</v>
      </c>
      <c r="J53" s="1127">
        <v>933</v>
      </c>
      <c r="K53" s="1078">
        <v>624</v>
      </c>
      <c r="L53" s="1078">
        <v>420</v>
      </c>
      <c r="M53" s="1079">
        <v>3</v>
      </c>
      <c r="N53" s="1079">
        <f t="shared" ref="N53:N54" si="34">L53-SUM(O53:Z53)</f>
        <v>420</v>
      </c>
      <c r="O53" s="1078"/>
      <c r="P53" s="1078"/>
      <c r="Q53" s="1078"/>
      <c r="R53" s="1078"/>
      <c r="S53" s="1078"/>
      <c r="T53" s="1078"/>
      <c r="U53" s="1078"/>
      <c r="V53" s="1078"/>
      <c r="W53" s="1078"/>
      <c r="X53" s="1078"/>
      <c r="Y53" s="1078"/>
      <c r="Z53" s="1083"/>
      <c r="AA53" s="1073"/>
      <c r="AB53" s="959">
        <f t="shared" ref="AB53:AB74" si="35">SUM(AC53:AJ53)</f>
        <v>0</v>
      </c>
      <c r="AC53" s="1083"/>
      <c r="AD53" s="1083"/>
      <c r="AE53" s="1083"/>
      <c r="AF53" s="1083"/>
      <c r="AG53" s="1083"/>
      <c r="AH53" s="1083"/>
      <c r="AI53" s="1083"/>
      <c r="AJ53" s="1083"/>
      <c r="AK53" s="1074">
        <f>IF(G53="","",VLOOKUP(J53,中子データ!$B$4:$H$4500,3,FALSE))</f>
        <v>0</v>
      </c>
      <c r="AL53" s="1074">
        <f>IF(G53="","",VLOOKUP(J53,中子データ!$B$4:$H$4500,5,FALSE))</f>
        <v>0</v>
      </c>
      <c r="AM53" s="1074">
        <f>IF(G53="","",VLOOKUP(J53,中子データ!$B$4:$H$4500,6,FALSE))</f>
        <v>71</v>
      </c>
      <c r="AN53" s="960"/>
      <c r="AO53" s="961"/>
      <c r="AP53" s="1080"/>
      <c r="AQ53" s="1081">
        <v>82</v>
      </c>
      <c r="AR53" s="1080">
        <v>53</v>
      </c>
      <c r="AS53" s="1082"/>
      <c r="AT53" s="1082"/>
      <c r="AU53" s="965"/>
      <c r="AV53" s="11"/>
      <c r="AW53" s="11"/>
      <c r="AX53" s="410">
        <f t="shared" si="30"/>
        <v>420</v>
      </c>
      <c r="AY53" s="411">
        <f>IF(G53="","",VLOOKUP(J53,中子データ!$B$4:$M$5999,10,FALSE))</f>
        <v>53</v>
      </c>
      <c r="AZ53" s="438">
        <f>IF(G53="","",VLOOKUP(J53,中子データ!$B$4:$M$5999,9,FALSE))</f>
        <v>67.924528301886795</v>
      </c>
      <c r="BA53" s="412" t="str">
        <f>IF(AQ53="","",VLOOKUP(AQ53,作業者名!$B$4:$C$100,2,FALSE))</f>
        <v>竹中</v>
      </c>
      <c r="BB53" s="412" t="str">
        <f>IF(AR53="","",VLOOKUP(AR53,作業者名!$B$4:$C$100,2,FALSE))</f>
        <v>プリヤディ</v>
      </c>
      <c r="BC53" s="412">
        <f>IF(G53="","",VLOOKUP(J53,中子データ!B$4:N$6004,12,FALSE))</f>
        <v>0</v>
      </c>
      <c r="BD53" s="413">
        <f>IF(G53="","",VLOOKUP(J53,中子データ!$B$4:$P$4500,15,FALSE))</f>
        <v>0</v>
      </c>
    </row>
    <row r="54" spans="1:56" x14ac:dyDescent="0.15">
      <c r="A54" s="7" t="str">
        <f>IF(G54="","",VLOOKUP(H54,マシン名!$B$4:$C$93,2,FALSE))</f>
        <v>塗型（仕掛り）</v>
      </c>
      <c r="B54" s="7" t="str">
        <f>IF(G54="","",VLOOKUP(I54,作業者名!$B$4:$C$100,2,FALSE))</f>
        <v>森山</v>
      </c>
      <c r="C54" s="7" t="str">
        <f>IF(G54="","",VLOOKUP(J54,中子データ!$B$4:$H$4500,2,FALSE))</f>
        <v>組付（FO）</v>
      </c>
      <c r="D54" s="8">
        <f>IF(G54="","",VLOOKUP(J54,中子データ!$B$4:$H$4500,4,FALSE))</f>
        <v>1</v>
      </c>
      <c r="E54" s="231">
        <f t="shared" si="2"/>
        <v>144</v>
      </c>
      <c r="G54" s="958">
        <v>44432</v>
      </c>
      <c r="H54" s="1066">
        <v>997</v>
      </c>
      <c r="I54" s="1127">
        <v>33</v>
      </c>
      <c r="J54" s="1066">
        <v>934</v>
      </c>
      <c r="K54" s="1085">
        <v>144</v>
      </c>
      <c r="L54" s="1085">
        <v>120</v>
      </c>
      <c r="M54" s="1084">
        <v>2</v>
      </c>
      <c r="N54" s="1079">
        <f t="shared" si="34"/>
        <v>120</v>
      </c>
      <c r="O54" s="1078"/>
      <c r="P54" s="1078"/>
      <c r="Q54" s="1078"/>
      <c r="R54" s="1078"/>
      <c r="S54" s="1078"/>
      <c r="T54" s="1078"/>
      <c r="U54" s="1078"/>
      <c r="V54" s="1078"/>
      <c r="W54" s="1078"/>
      <c r="X54" s="1078"/>
      <c r="Y54" s="1078"/>
      <c r="Z54" s="1083"/>
      <c r="AA54" s="1073"/>
      <c r="AB54" s="959">
        <f t="shared" si="35"/>
        <v>0</v>
      </c>
      <c r="AC54" s="1083"/>
      <c r="AD54" s="1083"/>
      <c r="AE54" s="1083"/>
      <c r="AF54" s="1083"/>
      <c r="AG54" s="1083"/>
      <c r="AH54" s="1083"/>
      <c r="AI54" s="1083"/>
      <c r="AJ54" s="1083"/>
      <c r="AK54" s="1074">
        <f>IF(G54="","",VLOOKUP(J54,中子データ!$B$4:$H$4500,3,FALSE))</f>
        <v>0</v>
      </c>
      <c r="AL54" s="1074">
        <f>IF(G54="","",VLOOKUP(J54,中子データ!$B$4:$H$4500,5,FALSE))</f>
        <v>0</v>
      </c>
      <c r="AM54" s="1074">
        <f>IF(G54="","",VLOOKUP(J54,中子データ!$B$4:$H$4500,6,FALSE))</f>
        <v>45</v>
      </c>
      <c r="AN54" s="960"/>
      <c r="AO54" s="961"/>
      <c r="AP54" s="1080"/>
      <c r="AQ54" s="1081">
        <v>82</v>
      </c>
      <c r="AR54" s="1080"/>
      <c r="AS54" s="1082"/>
      <c r="AT54" s="1082"/>
      <c r="AU54" s="965"/>
      <c r="AV54" s="11"/>
      <c r="AW54" s="11"/>
      <c r="AX54" s="410">
        <f t="shared" si="30"/>
        <v>120</v>
      </c>
      <c r="AY54" s="411">
        <f>IF(G54="","",VLOOKUP(J54,中子データ!$B$4:$M$5999,10,FALSE))</f>
        <v>36</v>
      </c>
      <c r="AZ54" s="438">
        <f>IF(G54="","",VLOOKUP(J54,中子データ!$B$4:$M$5999,9,FALSE))</f>
        <v>100</v>
      </c>
      <c r="BA54" s="412" t="str">
        <f>IF(AQ54="","",VLOOKUP(AQ54,作業者名!$B$4:$C$100,2,FALSE))</f>
        <v>竹中</v>
      </c>
      <c r="BB54" s="412" t="str">
        <f>IF(AR54="","",VLOOKUP(AR54,作業者名!$B$4:$C$100,2,FALSE))</f>
        <v/>
      </c>
      <c r="BC54" s="412">
        <f>IF(G54="","",VLOOKUP(J54,中子データ!B$4:N$6004,12,FALSE))</f>
        <v>0</v>
      </c>
      <c r="BD54" s="413">
        <f>IF(G54="","",VLOOKUP(J54,中子データ!$B$4:$P$4500,15,FALSE))</f>
        <v>0</v>
      </c>
    </row>
    <row r="55" spans="1:56" x14ac:dyDescent="0.15">
      <c r="A55" s="7" t="str">
        <f>IF(G55="","",VLOOKUP(H55,マシン名!$B$4:$C$93,2,FALSE))</f>
        <v>製造間接</v>
      </c>
      <c r="B55" s="7" t="str">
        <f>IF(G55="","",VLOOKUP(I55,作業者名!$B$4:$C$100,2,FALSE))</f>
        <v>宮内</v>
      </c>
      <c r="C55" s="7" t="str">
        <f>IF(G55="","",VLOOKUP(J55,中子データ!$B$4:$H$4500,2,FALSE))</f>
        <v>製造補助（砂段取り・台車準備・型移動等）</v>
      </c>
      <c r="D55" s="8">
        <f>IF(G55="","",VLOOKUP(J55,中子データ!$B$4:$H$4500,4,FALSE))</f>
        <v>1</v>
      </c>
      <c r="E55" s="231">
        <f t="shared" si="2"/>
        <v>0</v>
      </c>
      <c r="G55" s="958">
        <v>44432</v>
      </c>
      <c r="H55" s="1150">
        <v>51</v>
      </c>
      <c r="I55" s="1150">
        <v>2</v>
      </c>
      <c r="J55" s="1150">
        <v>953</v>
      </c>
      <c r="K55" s="1151">
        <v>0</v>
      </c>
      <c r="L55" s="1151">
        <v>465</v>
      </c>
      <c r="M55" s="1079">
        <v>1</v>
      </c>
      <c r="N55" s="1079">
        <f t="shared" ref="N55" si="36">L55-SUM(O55:Z55)</f>
        <v>465</v>
      </c>
      <c r="O55" s="1078"/>
      <c r="P55" s="1078"/>
      <c r="Q55" s="1078"/>
      <c r="R55" s="1078"/>
      <c r="S55" s="1078"/>
      <c r="T55" s="1078"/>
      <c r="U55" s="1078"/>
      <c r="V55" s="1078"/>
      <c r="W55" s="1078"/>
      <c r="X55" s="1078"/>
      <c r="Y55" s="1078"/>
      <c r="Z55" s="1083"/>
      <c r="AA55" s="1073"/>
      <c r="AB55" s="959">
        <f t="shared" si="35"/>
        <v>0</v>
      </c>
      <c r="AC55" s="1083"/>
      <c r="AD55" s="1083"/>
      <c r="AE55" s="1083"/>
      <c r="AF55" s="1083"/>
      <c r="AG55" s="1083"/>
      <c r="AH55" s="1083"/>
      <c r="AI55" s="1083"/>
      <c r="AJ55" s="1083"/>
      <c r="AK55" s="1074">
        <f>IF(G55="","",VLOOKUP(J55,中子データ!$B$4:$H$4500,3,FALSE))</f>
        <v>0</v>
      </c>
      <c r="AL55" s="1074">
        <f>IF(G55="","",VLOOKUP(J55,中子データ!$B$4:$H$4500,5,FALSE))</f>
        <v>0</v>
      </c>
      <c r="AM55" s="1074">
        <f>IF(G55="","",VLOOKUP(J55,中子データ!$B$4:$H$4500,6,FALSE))</f>
        <v>0</v>
      </c>
      <c r="AN55" s="960"/>
      <c r="AO55" s="1063"/>
      <c r="AP55" s="1080"/>
      <c r="AQ55" s="1081"/>
      <c r="AR55" s="1080"/>
      <c r="AS55" s="1082"/>
      <c r="AT55" s="1082"/>
      <c r="AU55" s="965"/>
      <c r="AV55" s="11"/>
      <c r="AW55" s="11"/>
      <c r="AX55" s="410">
        <f t="shared" si="30"/>
        <v>465</v>
      </c>
      <c r="AY55" s="411">
        <f>IF(G55="","",VLOOKUP(J55,中子データ!$B$4:$M$5999,10,FALSE))</f>
        <v>0</v>
      </c>
      <c r="AZ55" s="438" t="e">
        <f>IF(G55="","",VLOOKUP(J55,中子データ!$B$4:$M$5999,9,FALSE))</f>
        <v>#DIV/0!</v>
      </c>
      <c r="BA55" s="412" t="str">
        <f>IF(AQ55="","",VLOOKUP(AQ55,作業者名!$B$4:$C$100,2,FALSE))</f>
        <v/>
      </c>
      <c r="BB55" s="412" t="str">
        <f>IF(AR55="","",VLOOKUP(AR55,作業者名!$B$4:$C$100,2,FALSE))</f>
        <v/>
      </c>
      <c r="BC55" s="412">
        <f>IF(G55="","",VLOOKUP(J55,中子データ!B$4:N$6004,12,FALSE))</f>
        <v>0</v>
      </c>
      <c r="BD55" s="413">
        <f>IF(G55="","",VLOOKUP(J55,中子データ!$B$4:$P$4500,15,FALSE))</f>
        <v>0</v>
      </c>
    </row>
    <row r="56" spans="1:56" x14ac:dyDescent="0.15">
      <c r="A56" s="7" t="str">
        <f>IF(G56="","",VLOOKUP(H56,マシン名!$B$4:$C$93,2,FALSE))</f>
        <v>A425①　</v>
      </c>
      <c r="B56" s="7" t="str">
        <f>IF(G56="","",VLOOKUP(I56,作業者名!$B$4:$C$100,2,FALSE))</f>
        <v>恩田</v>
      </c>
      <c r="C56" s="7" t="str">
        <f>IF(G56="","",VLOOKUP(J56,中子データ!$B$4:$H$4500,2,FALSE))</f>
        <v>A1165ｷｬﾘﾔ ③</v>
      </c>
      <c r="D56" s="8">
        <f>IF(G56="","",VLOOKUP(J56,中子データ!$B$4:$H$4500,4,FALSE))</f>
        <v>2</v>
      </c>
      <c r="E56" s="231">
        <f t="shared" si="2"/>
        <v>754</v>
      </c>
      <c r="G56" s="958">
        <v>44433</v>
      </c>
      <c r="H56" s="1127">
        <v>31</v>
      </c>
      <c r="I56" s="1127">
        <v>14</v>
      </c>
      <c r="J56" s="1127">
        <v>582</v>
      </c>
      <c r="K56" s="1078">
        <v>377</v>
      </c>
      <c r="L56" s="1078">
        <v>525</v>
      </c>
      <c r="M56" s="1079">
        <v>0.5</v>
      </c>
      <c r="N56" s="1079">
        <f t="shared" ref="N56:N58" si="37">L56-SUM(O56:Z56)</f>
        <v>515</v>
      </c>
      <c r="O56" s="1078"/>
      <c r="P56" s="1078"/>
      <c r="Q56" s="1078"/>
      <c r="R56" s="1078"/>
      <c r="S56" s="1078"/>
      <c r="T56" s="1078"/>
      <c r="U56" s="1078">
        <v>10</v>
      </c>
      <c r="V56" s="1078"/>
      <c r="W56" s="1078"/>
      <c r="X56" s="1078"/>
      <c r="Y56" s="1078"/>
      <c r="Z56" s="1083"/>
      <c r="AA56" s="1073"/>
      <c r="AB56" s="959">
        <f t="shared" si="35"/>
        <v>0</v>
      </c>
      <c r="AC56" s="1083"/>
      <c r="AD56" s="1083"/>
      <c r="AE56" s="1083"/>
      <c r="AF56" s="1083"/>
      <c r="AG56" s="1083"/>
      <c r="AH56" s="1083"/>
      <c r="AI56" s="1083"/>
      <c r="AJ56" s="1083"/>
      <c r="AK56" s="1074" t="str">
        <f>IF(G56="","",VLOOKUP(J56,中子データ!$B$4:$H$4500,3,FALSE))</f>
        <v>MSR-T</v>
      </c>
      <c r="AL56" s="1074">
        <f>IF(G56="","",VLOOKUP(J56,中子データ!$B$4:$H$4500,5,FALSE))</f>
        <v>0.95</v>
      </c>
      <c r="AM56" s="1074">
        <f>IF(G56="","",VLOOKUP(J56,中子データ!$B$4:$H$4500,6,FALSE))</f>
        <v>85</v>
      </c>
      <c r="AN56" s="960"/>
      <c r="AO56" s="1063"/>
      <c r="AP56" s="1080"/>
      <c r="AQ56" s="1081"/>
      <c r="AR56" s="1080"/>
      <c r="AS56" s="1082"/>
      <c r="AT56" s="1082"/>
      <c r="AU56" s="965"/>
      <c r="AV56" s="11"/>
      <c r="AW56" s="11"/>
      <c r="AX56" s="410">
        <f t="shared" si="30"/>
        <v>515</v>
      </c>
      <c r="AY56" s="411">
        <f>IF(G56="","",VLOOKUP(J56,中子データ!$B$4:$M$5999,10,FALSE))</f>
        <v>85</v>
      </c>
      <c r="AZ56" s="438">
        <f>IF(G56="","",VLOOKUP(J56,中子データ!$B$4:$M$5999,9,FALSE))</f>
        <v>84.705882352941174</v>
      </c>
      <c r="BA56" s="412" t="str">
        <f>IF(AQ56="","",VLOOKUP(AQ56,作業者名!$B$4:$C$100,2,FALSE))</f>
        <v/>
      </c>
      <c r="BB56" s="412" t="str">
        <f>IF(AR56="","",VLOOKUP(AR56,作業者名!$B$4:$C$100,2,FALSE))</f>
        <v/>
      </c>
      <c r="BC56" s="412">
        <f>IF(G56="","",VLOOKUP(J56,中子データ!B$4:N$6004,12,FALSE))</f>
        <v>0</v>
      </c>
      <c r="BD56" s="413">
        <f>IF(G56="","",VLOOKUP(J56,中子データ!$B$4:$P$4500,15,FALSE))</f>
        <v>0</v>
      </c>
    </row>
    <row r="57" spans="1:56" x14ac:dyDescent="0.15">
      <c r="A57" s="7" t="str">
        <f>IF(G57="","",VLOOKUP(H57,マシン名!$B$4:$C$93,2,FALSE))</f>
        <v>SL55　</v>
      </c>
      <c r="B57" s="7" t="str">
        <f>IF(G57="","",VLOOKUP(I57,作業者名!$B$4:$C$100,2,FALSE))</f>
        <v>長島</v>
      </c>
      <c r="C57" s="7" t="str">
        <f>IF(G57="","",VLOOKUP(J57,中子データ!$B$4:$H$4500,2,FALSE))</f>
        <v>KD334ｹｰｼﾝｸﾞ主芯</v>
      </c>
      <c r="D57" s="8">
        <f>IF(G57="","",VLOOKUP(J57,中子データ!$B$4:$H$4500,4,FALSE))</f>
        <v>1</v>
      </c>
      <c r="E57" s="231">
        <f t="shared" si="2"/>
        <v>20</v>
      </c>
      <c r="G57" s="958">
        <v>44433</v>
      </c>
      <c r="H57" s="1127">
        <v>25</v>
      </c>
      <c r="I57" s="1127">
        <v>3</v>
      </c>
      <c r="J57" s="1127">
        <v>40</v>
      </c>
      <c r="K57" s="1078">
        <v>31</v>
      </c>
      <c r="L57" s="1078">
        <v>155</v>
      </c>
      <c r="M57" s="1079">
        <v>1</v>
      </c>
      <c r="N57" s="1079">
        <f t="shared" si="37"/>
        <v>80</v>
      </c>
      <c r="O57" s="1078">
        <v>10</v>
      </c>
      <c r="P57" s="1078"/>
      <c r="Q57" s="1078"/>
      <c r="R57" s="1078">
        <v>15</v>
      </c>
      <c r="S57" s="1078">
        <v>10</v>
      </c>
      <c r="T57" s="1078"/>
      <c r="U57" s="1078">
        <v>10</v>
      </c>
      <c r="V57" s="1078"/>
      <c r="W57" s="1078"/>
      <c r="X57" s="1078"/>
      <c r="Y57" s="1078"/>
      <c r="Z57" s="1083">
        <v>30</v>
      </c>
      <c r="AA57" s="1073"/>
      <c r="AB57" s="959">
        <f t="shared" si="35"/>
        <v>11</v>
      </c>
      <c r="AC57" s="1083"/>
      <c r="AD57" s="1083"/>
      <c r="AE57" s="1083"/>
      <c r="AF57" s="1083"/>
      <c r="AG57" s="1083"/>
      <c r="AH57" s="1083">
        <v>11</v>
      </c>
      <c r="AI57" s="1083"/>
      <c r="AJ57" s="1083"/>
      <c r="AK57" s="1074" t="str">
        <f>IF(G57="","",VLOOKUP(J57,中子データ!$B$4:$H$4500,3,FALSE))</f>
        <v>S30D改</v>
      </c>
      <c r="AL57" s="1074">
        <f>IF(G57="","",VLOOKUP(J57,中子データ!$B$4:$H$4500,5,FALSE))</f>
        <v>7.5</v>
      </c>
      <c r="AM57" s="1074">
        <f>IF(G57="","",VLOOKUP(J57,中子データ!$B$4:$H$4500,6,FALSE))</f>
        <v>659.8</v>
      </c>
      <c r="AN57" s="960"/>
      <c r="AO57" s="1063"/>
      <c r="AP57" s="1080"/>
      <c r="AQ57" s="1081"/>
      <c r="AR57" s="1080"/>
      <c r="AS57" s="1082"/>
      <c r="AT57" s="1082"/>
      <c r="AU57" s="965" t="s">
        <v>2006</v>
      </c>
      <c r="AV57" s="11"/>
      <c r="AW57" s="11"/>
      <c r="AX57" s="410">
        <f t="shared" si="30"/>
        <v>100</v>
      </c>
      <c r="AY57" s="411">
        <f>IF(G57="","",VLOOKUP(J57,中子データ!$B$4:$M$5999,10,FALSE))</f>
        <v>200</v>
      </c>
      <c r="AZ57" s="438">
        <f>IF(G57="","",VLOOKUP(J57,中子データ!$B$4:$M$5999,9,FALSE))</f>
        <v>18</v>
      </c>
      <c r="BA57" s="412" t="str">
        <f>IF(AQ57="","",VLOOKUP(AQ57,作業者名!$B$4:$C$100,2,FALSE))</f>
        <v/>
      </c>
      <c r="BB57" s="412" t="str">
        <f>IF(AR57="","",VLOOKUP(AR57,作業者名!$B$4:$C$100,2,FALSE))</f>
        <v/>
      </c>
      <c r="BC57" s="412">
        <f>IF(G57="","",VLOOKUP(J57,中子データ!B$4:N$6004,12,FALSE))</f>
        <v>0</v>
      </c>
      <c r="BD57" s="413">
        <f>IF(G57="","",VLOOKUP(J57,中子データ!$B$4:$P$4500,15,FALSE))</f>
        <v>23</v>
      </c>
    </row>
    <row r="58" spans="1:56" x14ac:dyDescent="0.15">
      <c r="A58" s="7" t="str">
        <f>IF(G58="","",VLOOKUP(H58,マシン名!$B$4:$C$93,2,FALSE))</f>
        <v>SL55　</v>
      </c>
      <c r="B58" s="7" t="str">
        <f>IF(G58="","",VLOOKUP(I58,作業者名!$B$4:$C$100,2,FALSE))</f>
        <v>長島</v>
      </c>
      <c r="C58" s="7" t="str">
        <f>IF(G58="","",VLOOKUP(J58,中子データ!$B$4:$H$4500,2,FALSE))</f>
        <v>KD357ｹｰｼﾝｸﾞ</v>
      </c>
      <c r="D58" s="8">
        <f>IF(G58="","",VLOOKUP(J58,中子データ!$B$4:$H$4500,4,FALSE))</f>
        <v>1</v>
      </c>
      <c r="E58" s="231">
        <f t="shared" si="2"/>
        <v>0</v>
      </c>
      <c r="G58" s="958">
        <v>44433</v>
      </c>
      <c r="H58" s="1127">
        <v>25</v>
      </c>
      <c r="I58" s="1127">
        <v>3</v>
      </c>
      <c r="J58" s="1127">
        <v>45</v>
      </c>
      <c r="K58" s="1128">
        <v>0</v>
      </c>
      <c r="L58" s="1128">
        <v>40</v>
      </c>
      <c r="M58" s="1129">
        <v>1</v>
      </c>
      <c r="N58" s="1079">
        <f t="shared" si="37"/>
        <v>0</v>
      </c>
      <c r="O58" s="1078"/>
      <c r="P58" s="1078">
        <v>40</v>
      </c>
      <c r="Q58" s="1078"/>
      <c r="R58" s="1078"/>
      <c r="S58" s="1078"/>
      <c r="T58" s="1078"/>
      <c r="U58" s="1078"/>
      <c r="V58" s="1078"/>
      <c r="W58" s="1078"/>
      <c r="X58" s="1078"/>
      <c r="Y58" s="1078"/>
      <c r="Z58" s="1083"/>
      <c r="AA58" s="1073"/>
      <c r="AB58" s="959">
        <f t="shared" si="35"/>
        <v>0</v>
      </c>
      <c r="AC58" s="1083"/>
      <c r="AD58" s="1083"/>
      <c r="AE58" s="1083"/>
      <c r="AF58" s="1083"/>
      <c r="AG58" s="1083"/>
      <c r="AH58" s="1083"/>
      <c r="AI58" s="1083"/>
      <c r="AJ58" s="1083"/>
      <c r="AK58" s="1074" t="str">
        <f>IF(G58="","",VLOOKUP(J58,中子データ!$B$4:$H$4500,3,FALSE))</f>
        <v>S30D改</v>
      </c>
      <c r="AL58" s="1074">
        <f>IF(G58="","",VLOOKUP(J58,中子データ!$B$4:$H$4500,5,FALSE))</f>
        <v>9.6</v>
      </c>
      <c r="AM58" s="1074">
        <f>IF(G58="","",VLOOKUP(J58,中子データ!$B$4:$H$4500,6,FALSE))</f>
        <v>697</v>
      </c>
      <c r="AN58" s="960"/>
      <c r="AO58" s="1063"/>
      <c r="AP58" s="1080"/>
      <c r="AQ58" s="1081"/>
      <c r="AR58" s="1080"/>
      <c r="AS58" s="1082"/>
      <c r="AT58" s="1082"/>
      <c r="AU58" s="965"/>
      <c r="AV58" s="11"/>
      <c r="AW58" s="11"/>
      <c r="AX58" s="410">
        <f t="shared" si="30"/>
        <v>0</v>
      </c>
      <c r="AY58" s="411">
        <f>IF(G58="","",VLOOKUP(J58,中子データ!$B$4:$M$5999,10,FALSE))</f>
        <v>250</v>
      </c>
      <c r="AZ58" s="438">
        <f>IF(G58="","",VLOOKUP(J58,中子データ!$B$4:$M$5999,9,FALSE))</f>
        <v>14.4</v>
      </c>
      <c r="BA58" s="412" t="str">
        <f>IF(AQ58="","",VLOOKUP(AQ58,作業者名!$B$4:$C$100,2,FALSE))</f>
        <v/>
      </c>
      <c r="BB58" s="412" t="str">
        <f>IF(AR58="","",VLOOKUP(AR58,作業者名!$B$4:$C$100,2,FALSE))</f>
        <v/>
      </c>
      <c r="BC58" s="412">
        <f>IF(G58="","",VLOOKUP(J58,中子データ!B$4:N$6004,12,FALSE))</f>
        <v>0</v>
      </c>
      <c r="BD58" s="413">
        <f>IF(G58="","",VLOOKUP(J58,中子データ!$B$4:$P$4500,15,FALSE))</f>
        <v>23</v>
      </c>
    </row>
    <row r="59" spans="1:56" x14ac:dyDescent="0.15">
      <c r="A59" s="7" t="str">
        <f>IF(G59="","",VLOOKUP(H59,マシン名!$B$4:$C$93,2,FALSE))</f>
        <v>SL55　</v>
      </c>
      <c r="B59" s="7" t="str">
        <f>IF(G59="","",VLOOKUP(I59,作業者名!$B$4:$C$100,2,FALSE))</f>
        <v>長島</v>
      </c>
      <c r="C59" s="7" t="str">
        <f>IF(G59="","",VLOOKUP(J59,中子データ!$B$4:$H$4500,2,FALSE))</f>
        <v>KD357ｹｰｼﾝｸﾞ</v>
      </c>
      <c r="D59" s="8">
        <f>IF(G59="","",VLOOKUP(J59,中子データ!$B$4:$H$4500,4,FALSE))</f>
        <v>1</v>
      </c>
      <c r="E59" s="231">
        <f t="shared" si="2"/>
        <v>48</v>
      </c>
      <c r="G59" s="958">
        <v>44433</v>
      </c>
      <c r="H59" s="1127">
        <v>25</v>
      </c>
      <c r="I59" s="1127">
        <v>3</v>
      </c>
      <c r="J59" s="1127">
        <v>45</v>
      </c>
      <c r="K59" s="1078">
        <v>48</v>
      </c>
      <c r="L59" s="1078">
        <v>285</v>
      </c>
      <c r="M59" s="1079">
        <v>1</v>
      </c>
      <c r="N59" s="1079">
        <f t="shared" ref="N59:N60" si="38">L59-SUM(O59:Z59)</f>
        <v>265</v>
      </c>
      <c r="O59" s="1078">
        <v>10</v>
      </c>
      <c r="P59" s="1078"/>
      <c r="Q59" s="1078"/>
      <c r="R59" s="1078"/>
      <c r="S59" s="1078"/>
      <c r="T59" s="1078"/>
      <c r="U59" s="1078">
        <v>10</v>
      </c>
      <c r="V59" s="1078"/>
      <c r="W59" s="1078"/>
      <c r="X59" s="1078"/>
      <c r="Y59" s="1078"/>
      <c r="Z59" s="1083"/>
      <c r="AA59" s="1073"/>
      <c r="AB59" s="959">
        <f t="shared" si="35"/>
        <v>0</v>
      </c>
      <c r="AC59" s="1083"/>
      <c r="AD59" s="1083"/>
      <c r="AE59" s="1083"/>
      <c r="AF59" s="1083"/>
      <c r="AG59" s="1083"/>
      <c r="AH59" s="1083"/>
      <c r="AI59" s="1083"/>
      <c r="AJ59" s="1083"/>
      <c r="AK59" s="1074" t="str">
        <f>IF(G59="","",VLOOKUP(J59,中子データ!$B$4:$H$4500,3,FALSE))</f>
        <v>S30D改</v>
      </c>
      <c r="AL59" s="1074">
        <f>IF(G59="","",VLOOKUP(J59,中子データ!$B$4:$H$4500,5,FALSE))</f>
        <v>9.6</v>
      </c>
      <c r="AM59" s="1074">
        <f>IF(G59="","",VLOOKUP(J59,中子データ!$B$4:$H$4500,6,FALSE))</f>
        <v>697</v>
      </c>
      <c r="AN59" s="960"/>
      <c r="AO59" s="1063"/>
      <c r="AP59" s="1080"/>
      <c r="AQ59" s="1081"/>
      <c r="AR59" s="1080"/>
      <c r="AS59" s="1082"/>
      <c r="AT59" s="1082"/>
      <c r="AU59" s="965"/>
      <c r="AV59" s="11"/>
      <c r="AW59" s="11"/>
      <c r="AX59" s="410">
        <f t="shared" si="30"/>
        <v>265</v>
      </c>
      <c r="AY59" s="411">
        <f>IF(G59="","",VLOOKUP(J59,中子データ!$B$4:$M$5999,10,FALSE))</f>
        <v>250</v>
      </c>
      <c r="AZ59" s="438">
        <f>IF(G59="","",VLOOKUP(J59,中子データ!$B$4:$M$5999,9,FALSE))</f>
        <v>14.4</v>
      </c>
      <c r="BA59" s="412" t="str">
        <f>IF(AQ59="","",VLOOKUP(AQ59,作業者名!$B$4:$C$100,2,FALSE))</f>
        <v/>
      </c>
      <c r="BB59" s="412" t="str">
        <f>IF(AR59="","",VLOOKUP(AR59,作業者名!$B$4:$C$100,2,FALSE))</f>
        <v/>
      </c>
      <c r="BC59" s="412">
        <f>IF(G59="","",VLOOKUP(J59,中子データ!B$4:N$6004,12,FALSE))</f>
        <v>0</v>
      </c>
      <c r="BD59" s="413">
        <f>IF(G59="","",VLOOKUP(J59,中子データ!$B$4:$P$4500,15,FALSE))</f>
        <v>23</v>
      </c>
    </row>
    <row r="60" spans="1:56" x14ac:dyDescent="0.15">
      <c r="A60" s="7" t="str">
        <f>IF(G60="","",VLOOKUP(H60,マシン名!$B$4:$C$93,2,FALSE))</f>
        <v>SL55　</v>
      </c>
      <c r="B60" s="7" t="str">
        <f>IF(G60="","",VLOOKUP(I60,作業者名!$B$4:$C$100,2,FALSE))</f>
        <v>長島</v>
      </c>
      <c r="C60" s="7" t="str">
        <f>IF(G60="","",VLOOKUP(J60,中子データ!$B$4:$H$4500,2,FALSE))</f>
        <v>DK-20吸排気ポート</v>
      </c>
      <c r="D60" s="8">
        <f>IF(G60="","",VLOOKUP(J60,中子データ!$B$4:$H$4500,4,FALSE))</f>
        <v>1</v>
      </c>
      <c r="E60" s="231">
        <f t="shared" si="2"/>
        <v>0</v>
      </c>
      <c r="G60" s="958">
        <v>44433</v>
      </c>
      <c r="H60" s="1127">
        <v>25</v>
      </c>
      <c r="I60" s="1127">
        <v>3</v>
      </c>
      <c r="J60" s="1127">
        <v>169</v>
      </c>
      <c r="K60" s="1078">
        <v>0</v>
      </c>
      <c r="L60" s="1078">
        <v>40</v>
      </c>
      <c r="M60" s="1079">
        <v>1</v>
      </c>
      <c r="N60" s="1079">
        <f t="shared" si="38"/>
        <v>0</v>
      </c>
      <c r="O60" s="1078"/>
      <c r="P60" s="1078">
        <v>40</v>
      </c>
      <c r="Q60" s="1078"/>
      <c r="R60" s="1078"/>
      <c r="S60" s="1078"/>
      <c r="T60" s="1078"/>
      <c r="U60" s="1078"/>
      <c r="V60" s="1078"/>
      <c r="W60" s="1078"/>
      <c r="X60" s="1078"/>
      <c r="Y60" s="1078"/>
      <c r="Z60" s="1083"/>
      <c r="AA60" s="1073"/>
      <c r="AB60" s="959">
        <f t="shared" si="35"/>
        <v>0</v>
      </c>
      <c r="AC60" s="1083"/>
      <c r="AD60" s="1083"/>
      <c r="AE60" s="1083"/>
      <c r="AF60" s="1083"/>
      <c r="AG60" s="1083"/>
      <c r="AH60" s="1083"/>
      <c r="AI60" s="1083"/>
      <c r="AJ60" s="1083"/>
      <c r="AK60" s="1074" t="str">
        <f>IF(G60="","",VLOOKUP(J60,中子データ!$B$4:$H$4500,3,FALSE))</f>
        <v>MSR-T</v>
      </c>
      <c r="AL60" s="1074">
        <f>IF(G60="","",VLOOKUP(J60,中子データ!$B$4:$H$4500,5,FALSE))</f>
        <v>7.8</v>
      </c>
      <c r="AM60" s="1074">
        <f>IF(G60="","",VLOOKUP(J60,中子データ!$B$4:$H$4500,6,FALSE))</f>
        <v>678.1</v>
      </c>
      <c r="AN60" s="960"/>
      <c r="AO60" s="1063"/>
      <c r="AP60" s="1080"/>
      <c r="AQ60" s="1081"/>
      <c r="AR60" s="1080"/>
      <c r="AS60" s="1082"/>
      <c r="AT60" s="1082"/>
      <c r="AU60" s="965"/>
      <c r="AV60" s="11"/>
      <c r="AW60" s="11"/>
      <c r="AX60" s="410">
        <f t="shared" si="30"/>
        <v>0</v>
      </c>
      <c r="AY60" s="411">
        <f>IF(G60="","",VLOOKUP(J60,中子データ!$B$4:$M$5999,10,FALSE))</f>
        <v>200</v>
      </c>
      <c r="AZ60" s="438">
        <f>IF(G60="","",VLOOKUP(J60,中子データ!$B$4:$M$5999,9,FALSE))</f>
        <v>18</v>
      </c>
      <c r="BA60" s="412" t="str">
        <f>IF(AQ60="","",VLOOKUP(AQ60,作業者名!$B$4:$C$100,2,FALSE))</f>
        <v/>
      </c>
      <c r="BB60" s="412" t="str">
        <f>IF(AR60="","",VLOOKUP(AR60,作業者名!$B$4:$C$100,2,FALSE))</f>
        <v/>
      </c>
      <c r="BC60" s="412">
        <f>IF(G60="","",VLOOKUP(J60,中子データ!B$4:N$6004,12,FALSE))</f>
        <v>0</v>
      </c>
      <c r="BD60" s="413">
        <f>IF(G60="","",VLOOKUP(J60,中子データ!$B$4:$P$4500,15,FALSE))</f>
        <v>23</v>
      </c>
    </row>
    <row r="61" spans="1:56" x14ac:dyDescent="0.15">
      <c r="A61" s="7" t="str">
        <f>IF(G61="","",VLOOKUP(H61,マシン名!$B$4:$C$93,2,FALSE))</f>
        <v>MK4　</v>
      </c>
      <c r="B61" s="7" t="str">
        <f>IF(G61="","",VLOOKUP(I61,作業者名!$B$4:$C$100,2,FALSE))</f>
        <v>恩田</v>
      </c>
      <c r="C61" s="7" t="str">
        <f>IF(G61="","",VLOOKUP(J61,中子データ!$B$4:$H$4500,2,FALSE))</f>
        <v>KD728 台芯・パット芯</v>
      </c>
      <c r="D61" s="8">
        <f>IF(G61="","",VLOOKUP(J61,中子データ!$B$4:$H$4500,4,FALSE))</f>
        <v>1</v>
      </c>
      <c r="E61" s="231">
        <f t="shared" si="2"/>
        <v>70</v>
      </c>
      <c r="G61" s="958">
        <v>44433</v>
      </c>
      <c r="H61" s="1127">
        <v>32</v>
      </c>
      <c r="I61" s="1127">
        <v>14</v>
      </c>
      <c r="J61" s="1127">
        <v>493</v>
      </c>
      <c r="K61" s="1078">
        <v>70</v>
      </c>
      <c r="L61" s="1078">
        <v>240</v>
      </c>
      <c r="M61" s="1079">
        <v>0.5</v>
      </c>
      <c r="N61" s="1079">
        <f t="shared" ref="N61" si="39">L61-SUM(O61:Z61)</f>
        <v>240</v>
      </c>
      <c r="O61" s="1078"/>
      <c r="P61" s="1078"/>
      <c r="Q61" s="1078"/>
      <c r="R61" s="1078"/>
      <c r="S61" s="1078"/>
      <c r="T61" s="1078"/>
      <c r="U61" s="1078"/>
      <c r="V61" s="1078"/>
      <c r="W61" s="1078"/>
      <c r="X61" s="1078"/>
      <c r="Y61" s="1078"/>
      <c r="Z61" s="1083"/>
      <c r="AA61" s="1073"/>
      <c r="AB61" s="959">
        <f t="shared" si="35"/>
        <v>0</v>
      </c>
      <c r="AC61" s="1083"/>
      <c r="AD61" s="1083"/>
      <c r="AE61" s="1083"/>
      <c r="AF61" s="1083"/>
      <c r="AG61" s="1083"/>
      <c r="AH61" s="1083"/>
      <c r="AI61" s="1083"/>
      <c r="AJ61" s="1083"/>
      <c r="AK61" s="1074" t="str">
        <f>IF(G61="","",VLOOKUP(J61,中子データ!$B$4:$H$4500,3,FALSE))</f>
        <v>DP25A</v>
      </c>
      <c r="AL61" s="1074">
        <f>IF(G61="","",VLOOKUP(J61,中子データ!$B$4:$H$4500,5,FALSE))</f>
        <v>5.4</v>
      </c>
      <c r="AM61" s="1074">
        <f>IF(G61="","",VLOOKUP(J61,中子データ!$B$4:$H$4500,6,FALSE))</f>
        <v>372</v>
      </c>
      <c r="AN61" s="960"/>
      <c r="AO61" s="1063"/>
      <c r="AP61" s="1080"/>
      <c r="AQ61" s="1081"/>
      <c r="AR61" s="1080"/>
      <c r="AS61" s="1082"/>
      <c r="AT61" s="1082"/>
      <c r="AU61" s="965"/>
      <c r="AV61" s="11"/>
      <c r="AW61" s="11"/>
      <c r="AX61" s="410">
        <f t="shared" si="30"/>
        <v>240</v>
      </c>
      <c r="AY61" s="411">
        <f>IF(G61="","",VLOOKUP(J61,中子データ!$B$4:$M$5999,10,FALSE))</f>
        <v>160</v>
      </c>
      <c r="AZ61" s="438">
        <f>IF(G61="","",VLOOKUP(J61,中子データ!$B$4:$M$5999,9,FALSE))</f>
        <v>22.5</v>
      </c>
      <c r="BA61" s="412" t="str">
        <f>IF(AQ61="","",VLOOKUP(AQ61,作業者名!$B$4:$C$100,2,FALSE))</f>
        <v/>
      </c>
      <c r="BB61" s="412" t="str">
        <f>IF(AR61="","",VLOOKUP(AR61,作業者名!$B$4:$C$100,2,FALSE))</f>
        <v/>
      </c>
      <c r="BC61" s="412">
        <f>IF(G61="","",VLOOKUP(J61,中子データ!B$4:N$6004,12,FALSE))</f>
        <v>0</v>
      </c>
      <c r="BD61" s="413">
        <f>IF(G61="","",VLOOKUP(J61,中子データ!$B$4:$P$4500,15,FALSE))</f>
        <v>0</v>
      </c>
    </row>
    <row r="62" spans="1:56" x14ac:dyDescent="0.15">
      <c r="A62" s="7" t="str">
        <f>IF(G62="","",VLOOKUP(H62,マシン名!$B$4:$C$93,2,FALSE))</f>
        <v>MK4　</v>
      </c>
      <c r="B62" s="7" t="str">
        <f>IF(G62="","",VLOOKUP(I62,作業者名!$B$4:$C$100,2,FALSE))</f>
        <v>宮内</v>
      </c>
      <c r="C62" s="7" t="str">
        <f>IF(G62="","",VLOOKUP(J62,中子データ!$B$4:$H$4500,2,FALSE))</f>
        <v>KD701  台芯・パット芯</v>
      </c>
      <c r="D62" s="8">
        <f>IF(G62="","",VLOOKUP(J62,中子データ!$B$4:$H$4500,4,FALSE))</f>
        <v>1</v>
      </c>
      <c r="E62" s="231">
        <f t="shared" si="2"/>
        <v>0</v>
      </c>
      <c r="G62" s="958">
        <v>44433</v>
      </c>
      <c r="H62" s="1127">
        <v>32</v>
      </c>
      <c r="I62" s="1127">
        <v>2</v>
      </c>
      <c r="J62" s="1127">
        <v>476</v>
      </c>
      <c r="K62" s="1078">
        <v>0</v>
      </c>
      <c r="L62" s="1078">
        <v>30</v>
      </c>
      <c r="M62" s="1079">
        <v>1</v>
      </c>
      <c r="N62" s="1079">
        <f t="shared" ref="N62:N63" si="40">L62-SUM(O62:Z62)</f>
        <v>0</v>
      </c>
      <c r="O62" s="1078"/>
      <c r="P62" s="1078">
        <v>30</v>
      </c>
      <c r="Q62" s="1078"/>
      <c r="R62" s="1078"/>
      <c r="S62" s="1078"/>
      <c r="T62" s="1078"/>
      <c r="U62" s="1078"/>
      <c r="V62" s="1078"/>
      <c r="W62" s="1078"/>
      <c r="X62" s="1078"/>
      <c r="Y62" s="1078"/>
      <c r="Z62" s="1083"/>
      <c r="AA62" s="1073"/>
      <c r="AB62" s="959">
        <f t="shared" si="35"/>
        <v>0</v>
      </c>
      <c r="AC62" s="1083"/>
      <c r="AD62" s="1083"/>
      <c r="AE62" s="1083"/>
      <c r="AF62" s="1083"/>
      <c r="AG62" s="1083"/>
      <c r="AH62" s="1083"/>
      <c r="AI62" s="1083"/>
      <c r="AJ62" s="1083"/>
      <c r="AK62" s="1074" t="str">
        <f>IF(G62="","",VLOOKUP(J62,中子データ!$B$4:$H$4500,3,FALSE))</f>
        <v>DP25A</v>
      </c>
      <c r="AL62" s="1074">
        <f>IF(G62="","",VLOOKUP(J62,中子データ!$B$4:$H$4500,5,FALSE))</f>
        <v>5.6</v>
      </c>
      <c r="AM62" s="1074">
        <f>IF(G62="","",VLOOKUP(J62,中子データ!$B$4:$H$4500,6,FALSE))</f>
        <v>360</v>
      </c>
      <c r="AN62" s="960"/>
      <c r="AO62" s="1063"/>
      <c r="AP62" s="1080"/>
      <c r="AQ62" s="1081"/>
      <c r="AR62" s="1080"/>
      <c r="AS62" s="1082"/>
      <c r="AT62" s="1082"/>
      <c r="AU62" s="965"/>
      <c r="AV62" s="11"/>
      <c r="AW62" s="11"/>
      <c r="AX62" s="410">
        <f t="shared" si="30"/>
        <v>0</v>
      </c>
      <c r="AY62" s="411">
        <f>IF(G62="","",VLOOKUP(J62,中子データ!$B$4:$M$5999,10,FALSE))</f>
        <v>160</v>
      </c>
      <c r="AZ62" s="438">
        <f>IF(G62="","",VLOOKUP(J62,中子データ!$B$4:$M$5999,9,FALSE))</f>
        <v>22.5</v>
      </c>
      <c r="BA62" s="412" t="str">
        <f>IF(AQ62="","",VLOOKUP(AQ62,作業者名!$B$4:$C$100,2,FALSE))</f>
        <v/>
      </c>
      <c r="BB62" s="412" t="str">
        <f>IF(AR62="","",VLOOKUP(AR62,作業者名!$B$4:$C$100,2,FALSE))</f>
        <v/>
      </c>
      <c r="BC62" s="412">
        <f>IF(G62="","",VLOOKUP(J62,中子データ!B$4:N$6004,12,FALSE))</f>
        <v>0</v>
      </c>
      <c r="BD62" s="413">
        <f>IF(G62="","",VLOOKUP(J62,中子データ!$B$4:$P$4500,15,FALSE))</f>
        <v>0</v>
      </c>
    </row>
    <row r="63" spans="1:56" x14ac:dyDescent="0.15">
      <c r="A63" s="7" t="str">
        <f>IF(G63="","",VLOOKUP(H63,マシン名!$B$4:$C$93,2,FALSE))</f>
        <v>MK4　</v>
      </c>
      <c r="B63" s="7" t="str">
        <f>IF(G63="","",VLOOKUP(I63,作業者名!$B$4:$C$100,2,FALSE))</f>
        <v>恩田</v>
      </c>
      <c r="C63" s="7" t="str">
        <f>IF(G63="","",VLOOKUP(J63,中子データ!$B$4:$H$4500,2,FALSE))</f>
        <v>KD701  台芯・パット芯</v>
      </c>
      <c r="D63" s="8">
        <f>IF(G63="","",VLOOKUP(J63,中子データ!$B$4:$H$4500,4,FALSE))</f>
        <v>1</v>
      </c>
      <c r="E63" s="231">
        <f t="shared" si="2"/>
        <v>55</v>
      </c>
      <c r="G63" s="958">
        <v>44433</v>
      </c>
      <c r="H63" s="1127">
        <v>32</v>
      </c>
      <c r="I63" s="1127">
        <v>14</v>
      </c>
      <c r="J63" s="1127">
        <v>476</v>
      </c>
      <c r="K63" s="1078">
        <v>56</v>
      </c>
      <c r="L63" s="1078">
        <v>250</v>
      </c>
      <c r="M63" s="1079">
        <v>0.5</v>
      </c>
      <c r="N63" s="1079">
        <f t="shared" si="40"/>
        <v>250</v>
      </c>
      <c r="O63" s="1078"/>
      <c r="P63" s="1078"/>
      <c r="Q63" s="1078"/>
      <c r="R63" s="1078"/>
      <c r="S63" s="1078"/>
      <c r="T63" s="1078"/>
      <c r="U63" s="1078"/>
      <c r="V63" s="1078"/>
      <c r="W63" s="1078"/>
      <c r="X63" s="1078"/>
      <c r="Y63" s="1078"/>
      <c r="Z63" s="1083"/>
      <c r="AA63" s="1073"/>
      <c r="AB63" s="959">
        <f t="shared" si="35"/>
        <v>1</v>
      </c>
      <c r="AC63" s="1083"/>
      <c r="AD63" s="1083"/>
      <c r="AE63" s="1083"/>
      <c r="AF63" s="1083"/>
      <c r="AG63" s="1083"/>
      <c r="AH63" s="1083">
        <v>1</v>
      </c>
      <c r="AI63" s="1083"/>
      <c r="AJ63" s="1083"/>
      <c r="AK63" s="1074" t="str">
        <f>IF(G63="","",VLOOKUP(J63,中子データ!$B$4:$H$4500,3,FALSE))</f>
        <v>DP25A</v>
      </c>
      <c r="AL63" s="1074">
        <f>IF(G63="","",VLOOKUP(J63,中子データ!$B$4:$H$4500,5,FALSE))</f>
        <v>5.6</v>
      </c>
      <c r="AM63" s="1074">
        <f>IF(G63="","",VLOOKUP(J63,中子データ!$B$4:$H$4500,6,FALSE))</f>
        <v>360</v>
      </c>
      <c r="AN63" s="960"/>
      <c r="AO63" s="1063"/>
      <c r="AP63" s="1080"/>
      <c r="AQ63" s="1081"/>
      <c r="AR63" s="1080"/>
      <c r="AS63" s="1082"/>
      <c r="AT63" s="1082"/>
      <c r="AU63" s="965"/>
      <c r="AV63" s="11"/>
      <c r="AW63" s="11"/>
      <c r="AX63" s="410">
        <f t="shared" si="30"/>
        <v>250</v>
      </c>
      <c r="AY63" s="411">
        <f>IF(G63="","",VLOOKUP(J63,中子データ!$B$4:$M$5999,10,FALSE))</f>
        <v>160</v>
      </c>
      <c r="AZ63" s="438">
        <f>IF(G63="","",VLOOKUP(J63,中子データ!$B$4:$M$5999,9,FALSE))</f>
        <v>22.5</v>
      </c>
      <c r="BA63" s="412" t="str">
        <f>IF(AQ63="","",VLOOKUP(AQ63,作業者名!$B$4:$C$100,2,FALSE))</f>
        <v/>
      </c>
      <c r="BB63" s="412" t="str">
        <f>IF(AR63="","",VLOOKUP(AR63,作業者名!$B$4:$C$100,2,FALSE))</f>
        <v/>
      </c>
      <c r="BC63" s="412">
        <f>IF(G63="","",VLOOKUP(J63,中子データ!B$4:N$6004,12,FALSE))</f>
        <v>0</v>
      </c>
      <c r="BD63" s="413">
        <f>IF(G63="","",VLOOKUP(J63,中子データ!$B$4:$P$4500,15,FALSE))</f>
        <v>0</v>
      </c>
    </row>
    <row r="64" spans="1:56" x14ac:dyDescent="0.15">
      <c r="A64" s="7" t="str">
        <f>IF(G64="","",VLOOKUP(H64,マシン名!$B$4:$C$93,2,FALSE))</f>
        <v>MK4　</v>
      </c>
      <c r="B64" s="7" t="str">
        <f>IF(G64="","",VLOOKUP(I64,作業者名!$B$4:$C$100,2,FALSE))</f>
        <v>宮内</v>
      </c>
      <c r="C64" s="7" t="str">
        <f>IF(G64="","",VLOOKUP(J64,中子データ!$B$4:$H$4500,2,FALSE))</f>
        <v>T6221</v>
      </c>
      <c r="D64" s="8">
        <f>IF(G64="","",VLOOKUP(J64,中子データ!$B$4:$H$4500,4,FALSE))</f>
        <v>1</v>
      </c>
      <c r="E64" s="231">
        <f t="shared" si="2"/>
        <v>0</v>
      </c>
      <c r="G64" s="958">
        <v>44433</v>
      </c>
      <c r="H64" s="1066">
        <v>32</v>
      </c>
      <c r="I64" s="1066">
        <v>2</v>
      </c>
      <c r="J64" s="1066">
        <v>3031</v>
      </c>
      <c r="K64" s="1085">
        <v>0</v>
      </c>
      <c r="L64" s="1085">
        <v>30</v>
      </c>
      <c r="M64" s="1084">
        <v>1</v>
      </c>
      <c r="N64" s="1084">
        <f t="shared" ref="N64" si="41">L64-SUM(O64:Z64)</f>
        <v>0</v>
      </c>
      <c r="O64" s="250"/>
      <c r="P64" s="250">
        <v>30</v>
      </c>
      <c r="Q64" s="250"/>
      <c r="R64" s="250"/>
      <c r="S64" s="250"/>
      <c r="T64" s="250"/>
      <c r="U64" s="250"/>
      <c r="V64" s="250"/>
      <c r="W64" s="250"/>
      <c r="X64" s="250"/>
      <c r="Y64" s="250"/>
      <c r="Z64" s="1083"/>
      <c r="AA64" s="1073"/>
      <c r="AB64" s="1075">
        <f t="shared" si="35"/>
        <v>0</v>
      </c>
      <c r="AC64" s="1115"/>
      <c r="AD64" s="1115"/>
      <c r="AE64" s="1115"/>
      <c r="AF64" s="1115"/>
      <c r="AG64" s="1115"/>
      <c r="AH64" s="1115"/>
      <c r="AI64" s="1115"/>
      <c r="AJ64" s="12"/>
      <c r="AK64" s="1074" t="str">
        <f>IF(G64="","",VLOOKUP(J64,中子データ!$B$4:$H$4500,3,FALSE))</f>
        <v>MSR-T</v>
      </c>
      <c r="AL64" s="1074">
        <f>IF(G64="","",VLOOKUP(J64,中子データ!$B$4:$H$4500,5,FALSE))</f>
        <v>3.8</v>
      </c>
      <c r="AM64" s="1074">
        <f>IF(G64="","",VLOOKUP(J64,中子データ!$B$4:$H$4500,6,FALSE))</f>
        <v>223</v>
      </c>
      <c r="AN64" s="1069"/>
      <c r="AO64" s="423"/>
      <c r="AP64" s="1071"/>
      <c r="AQ64" s="421"/>
      <c r="AR64" s="1071"/>
      <c r="AS64" s="436"/>
      <c r="AT64" s="436"/>
      <c r="AU64" s="1072"/>
      <c r="AV64" s="11"/>
      <c r="AW64" s="11"/>
      <c r="AX64" s="410">
        <f t="shared" si="30"/>
        <v>0</v>
      </c>
      <c r="AY64" s="411">
        <f>IF(G64="","",VLOOKUP(J64,中子データ!$B$4:$M$5999,10,FALSE))</f>
        <v>100</v>
      </c>
      <c r="AZ64" s="438">
        <f>IF(G64="","",VLOOKUP(J64,中子データ!$B$4:$M$5999,9,FALSE))</f>
        <v>45</v>
      </c>
      <c r="BA64" s="412" t="str">
        <f>IF(AQ64="","",VLOOKUP(AQ64,作業者名!$B$4:$C$100,2,FALSE))</f>
        <v/>
      </c>
      <c r="BB64" s="412" t="str">
        <f>IF(AR64="","",VLOOKUP(AR64,作業者名!$B$4:$C$100,2,FALSE))</f>
        <v/>
      </c>
      <c r="BC64" s="412">
        <f>IF(G64="","",VLOOKUP(J64,中子データ!B$4:N$6004,12,FALSE))</f>
        <v>0.04</v>
      </c>
      <c r="BD64" s="413">
        <f>IF(G64="","",VLOOKUP(J64,中子データ!$B$4:$P$4500,15,FALSE))</f>
        <v>0</v>
      </c>
    </row>
    <row r="65" spans="1:56" x14ac:dyDescent="0.15">
      <c r="A65" s="7" t="str">
        <f>IF(G65="","",VLOOKUP(H65,マシン名!$B$4:$C$93,2,FALSE))</f>
        <v>3AN①　</v>
      </c>
      <c r="B65" s="7" t="str">
        <f>IF(G65="","",VLOOKUP(I65,作業者名!$B$4:$C$100,2,FALSE))</f>
        <v>平</v>
      </c>
      <c r="C65" s="7" t="str">
        <f>IF(G65="","",VLOOKUP(J65,中子データ!$B$4:$H$4500,2,FALSE))</f>
        <v>KC717　ポンプ芯</v>
      </c>
      <c r="D65" s="8">
        <f>IF(G65="","",VLOOKUP(J65,中子データ!$B$4:$H$4500,4,FALSE))</f>
        <v>2</v>
      </c>
      <c r="E65" s="231">
        <f t="shared" si="2"/>
        <v>100</v>
      </c>
      <c r="G65" s="958">
        <v>44433</v>
      </c>
      <c r="H65" s="1066">
        <v>26</v>
      </c>
      <c r="I65" s="1066">
        <v>26</v>
      </c>
      <c r="J65" s="1066">
        <v>503</v>
      </c>
      <c r="K65" s="1085">
        <v>50</v>
      </c>
      <c r="L65" s="1085">
        <v>150</v>
      </c>
      <c r="M65" s="1084">
        <v>0.5</v>
      </c>
      <c r="N65" s="1084">
        <f t="shared" ref="N65" si="42">L65-SUM(O65:Z65)</f>
        <v>150</v>
      </c>
      <c r="O65" s="250"/>
      <c r="P65" s="250"/>
      <c r="Q65" s="250"/>
      <c r="R65" s="250"/>
      <c r="S65" s="250"/>
      <c r="T65" s="250"/>
      <c r="U65" s="250"/>
      <c r="V65" s="250"/>
      <c r="W65" s="250"/>
      <c r="X65" s="250"/>
      <c r="Y65" s="250"/>
      <c r="Z65" s="1083"/>
      <c r="AA65" s="1073"/>
      <c r="AB65" s="1075">
        <f t="shared" si="35"/>
        <v>0</v>
      </c>
      <c r="AC65" s="1115"/>
      <c r="AD65" s="1115"/>
      <c r="AE65" s="1115"/>
      <c r="AF65" s="1115"/>
      <c r="AG65" s="1115"/>
      <c r="AH65" s="1115"/>
      <c r="AI65" s="1115"/>
      <c r="AJ65" s="12"/>
      <c r="AK65" s="1074" t="str">
        <f>IF(G65="","",VLOOKUP(J65,中子データ!$B$4:$H$4500,3,FALSE))</f>
        <v>WJ50A</v>
      </c>
      <c r="AL65" s="1074">
        <f>IF(G65="","",VLOOKUP(J65,中子データ!$B$4:$H$4500,5,FALSE))</f>
        <v>0.44</v>
      </c>
      <c r="AM65" s="1074">
        <f>IF(G65="","",VLOOKUP(J65,中子データ!$B$4:$H$4500,6,FALSE))</f>
        <v>75</v>
      </c>
      <c r="AN65" s="1069"/>
      <c r="AO65" s="423"/>
      <c r="AP65" s="1071"/>
      <c r="AQ65" s="421"/>
      <c r="AR65" s="1071"/>
      <c r="AS65" s="436"/>
      <c r="AT65" s="436"/>
      <c r="AU65" s="965"/>
      <c r="AV65" s="11"/>
      <c r="AW65" s="11"/>
      <c r="AX65" s="410">
        <f t="shared" si="30"/>
        <v>150</v>
      </c>
      <c r="AY65" s="411">
        <f>IF(G65="","",VLOOKUP(J65,中子データ!$B$4:$M$5999,10,FALSE))</f>
        <v>120</v>
      </c>
      <c r="AZ65" s="438">
        <f>IF(G65="","",VLOOKUP(J65,中子データ!$B$4:$M$5999,9,FALSE))</f>
        <v>60</v>
      </c>
      <c r="BA65" s="412" t="str">
        <f>IF(AQ65="","",VLOOKUP(AQ65,作業者名!$B$4:$C$100,2,FALSE))</f>
        <v/>
      </c>
      <c r="BB65" s="412" t="str">
        <f>IF(AR65="","",VLOOKUP(AR65,作業者名!$B$4:$C$100,2,FALSE))</f>
        <v/>
      </c>
      <c r="BC65" s="412">
        <f>IF(G65="","",VLOOKUP(J65,中子データ!B$4:N$6004,12,FALSE))</f>
        <v>0.05</v>
      </c>
      <c r="BD65" s="413">
        <f>IF(G65="","",VLOOKUP(J65,中子データ!$B$4:$P$4500,15,FALSE))</f>
        <v>0</v>
      </c>
    </row>
    <row r="66" spans="1:56" x14ac:dyDescent="0.15">
      <c r="A66" s="7" t="str">
        <f>IF(G66="","",VLOOKUP(H66,マシン名!$B$4:$C$93,2,FALSE))</f>
        <v>A56HP①　</v>
      </c>
      <c r="B66" s="7" t="str">
        <f>IF(G66="","",VLOOKUP(I66,作業者名!$B$4:$C$100,2,FALSE))</f>
        <v>清水</v>
      </c>
      <c r="C66" s="7" t="str">
        <f>IF(G66="","",VLOOKUP(J66,中子データ!$B$4:$H$4500,2,FALSE))</f>
        <v>KB768吸排気</v>
      </c>
      <c r="D66" s="8">
        <f>IF(G66="","",VLOOKUP(J66,中子データ!$B$4:$H$4500,4,FALSE))</f>
        <v>1</v>
      </c>
      <c r="E66" s="231">
        <f t="shared" si="2"/>
        <v>101</v>
      </c>
      <c r="G66" s="958">
        <v>44433</v>
      </c>
      <c r="H66" s="1127">
        <v>29</v>
      </c>
      <c r="I66" s="1127">
        <v>17</v>
      </c>
      <c r="J66" s="1127">
        <v>595</v>
      </c>
      <c r="K66" s="1078">
        <v>103</v>
      </c>
      <c r="L66" s="1078">
        <v>405</v>
      </c>
      <c r="M66" s="1079">
        <v>1</v>
      </c>
      <c r="N66" s="1084">
        <f t="shared" ref="N66:N67" si="43">L66-SUM(O66:Z66)</f>
        <v>375</v>
      </c>
      <c r="O66" s="250"/>
      <c r="P66" s="250"/>
      <c r="Q66" s="250"/>
      <c r="R66" s="250">
        <v>30</v>
      </c>
      <c r="S66" s="250"/>
      <c r="T66" s="250"/>
      <c r="U66" s="250"/>
      <c r="V66" s="250"/>
      <c r="W66" s="250"/>
      <c r="X66" s="250"/>
      <c r="Y66" s="250"/>
      <c r="Z66" s="1083"/>
      <c r="AA66" s="1073"/>
      <c r="AB66" s="1075">
        <f t="shared" si="35"/>
        <v>2</v>
      </c>
      <c r="AC66" s="1115"/>
      <c r="AD66" s="1115"/>
      <c r="AE66" s="1115"/>
      <c r="AF66" s="1115"/>
      <c r="AG66" s="1115"/>
      <c r="AH66" s="1115"/>
      <c r="AI66" s="1115"/>
      <c r="AJ66" s="12">
        <v>2</v>
      </c>
      <c r="AK66" s="1074" t="str">
        <f>IF(G66="","",VLOOKUP(J66,中子データ!$B$4:$H$4500,3,FALSE))</f>
        <v>S30D改</v>
      </c>
      <c r="AL66" s="1074">
        <f>IF(G66="","",VLOOKUP(J66,中子データ!$B$4:$H$4500,5,FALSE))</f>
        <v>4.5999999999999996</v>
      </c>
      <c r="AM66" s="1074">
        <f>IF(G66="","",VLOOKUP(J66,中子データ!$B$4:$H$4500,6,FALSE))</f>
        <v>532.1</v>
      </c>
      <c r="AN66" s="1069"/>
      <c r="AO66" s="423"/>
      <c r="AP66" s="1071"/>
      <c r="AQ66" s="421"/>
      <c r="AR66" s="1071"/>
      <c r="AS66" s="436"/>
      <c r="AT66" s="436"/>
      <c r="AU66" s="1072" t="s">
        <v>2007</v>
      </c>
      <c r="AV66" s="11"/>
      <c r="AW66" s="11"/>
      <c r="AX66" s="410">
        <f t="shared" si="30"/>
        <v>375</v>
      </c>
      <c r="AY66" s="411">
        <f>IF(G66="","",VLOOKUP(J66,中子データ!$B$4:$M$5999,10,FALSE))</f>
        <v>185</v>
      </c>
      <c r="AZ66" s="438">
        <f>IF(G66="","",VLOOKUP(J66,中子データ!$B$4:$M$5999,9,FALSE))</f>
        <v>19.45945945945946</v>
      </c>
      <c r="BA66" s="412" t="str">
        <f>IF(AQ66="","",VLOOKUP(AQ66,作業者名!$B$4:$C$100,2,FALSE))</f>
        <v/>
      </c>
      <c r="BB66" s="412" t="str">
        <f>IF(AR66="","",VLOOKUP(AR66,作業者名!$B$4:$C$100,2,FALSE))</f>
        <v/>
      </c>
      <c r="BC66" s="412">
        <f>IF(G66="","",VLOOKUP(J66,中子データ!B$4:N$6004,12,FALSE))</f>
        <v>0</v>
      </c>
      <c r="BD66" s="413">
        <f>IF(G66="","",VLOOKUP(J66,中子データ!$B$4:$P$4500,15,FALSE))</f>
        <v>0</v>
      </c>
    </row>
    <row r="67" spans="1:56" x14ac:dyDescent="0.15">
      <c r="A67" s="7" t="str">
        <f>IF(G67="","",VLOOKUP(H67,マシン名!$B$4:$C$93,2,FALSE))</f>
        <v>A56HP①　</v>
      </c>
      <c r="B67" s="7" t="str">
        <f>IF(G67="","",VLOOKUP(I67,作業者名!$B$4:$C$100,2,FALSE))</f>
        <v>清水</v>
      </c>
      <c r="C67" s="7" t="str">
        <f>IF(G67="","",VLOOKUP(J67,中子データ!$B$4:$H$4500,2,FALSE))</f>
        <v>KHB674(K3113）主芯</v>
      </c>
      <c r="D67" s="8">
        <f>IF(G67="","",VLOOKUP(J67,中子データ!$B$4:$H$4500,4,FALSE))</f>
        <v>1</v>
      </c>
      <c r="E67" s="231">
        <f t="shared" si="2"/>
        <v>0</v>
      </c>
      <c r="G67" s="958">
        <v>44433</v>
      </c>
      <c r="H67" s="1127">
        <v>29</v>
      </c>
      <c r="I67" s="1127">
        <v>17</v>
      </c>
      <c r="J67" s="1127">
        <v>454</v>
      </c>
      <c r="K67" s="1078">
        <v>0</v>
      </c>
      <c r="L67" s="1078">
        <v>30</v>
      </c>
      <c r="M67" s="1079">
        <v>1</v>
      </c>
      <c r="N67" s="1084">
        <f t="shared" si="43"/>
        <v>0</v>
      </c>
      <c r="O67" s="250"/>
      <c r="P67" s="250">
        <v>30</v>
      </c>
      <c r="Q67" s="250"/>
      <c r="R67" s="250"/>
      <c r="S67" s="250"/>
      <c r="T67" s="250"/>
      <c r="U67" s="250"/>
      <c r="V67" s="250"/>
      <c r="W67" s="250"/>
      <c r="X67" s="250"/>
      <c r="Y67" s="250"/>
      <c r="Z67" s="1083"/>
      <c r="AA67" s="1073"/>
      <c r="AB67" s="1075">
        <f t="shared" si="35"/>
        <v>0</v>
      </c>
      <c r="AC67" s="1115"/>
      <c r="AD67" s="1115"/>
      <c r="AE67" s="1115"/>
      <c r="AF67" s="1115"/>
      <c r="AG67" s="1115"/>
      <c r="AH67" s="1115"/>
      <c r="AI67" s="1115"/>
      <c r="AJ67" s="12"/>
      <c r="AK67" s="1074" t="str">
        <f>IF(G67="","",VLOOKUP(J67,中子データ!$B$4:$H$4500,3,FALSE))</f>
        <v>MJ72W</v>
      </c>
      <c r="AL67" s="1074">
        <f>IF(G67="","",VLOOKUP(J67,中子データ!$B$4:$H$4500,5,FALSE))</f>
        <v>9.3000000000000007</v>
      </c>
      <c r="AM67" s="1074">
        <f>IF(G67="","",VLOOKUP(J67,中子データ!$B$4:$H$4500,6,FALSE))</f>
        <v>655</v>
      </c>
      <c r="AN67" s="1069"/>
      <c r="AO67" s="424"/>
      <c r="AP67" s="1071"/>
      <c r="AQ67" s="421"/>
      <c r="AR67" s="1071"/>
      <c r="AS67" s="436"/>
      <c r="AT67" s="436"/>
      <c r="AU67" s="1072"/>
      <c r="AV67" s="11"/>
      <c r="AW67" s="11"/>
      <c r="AX67" s="410">
        <f t="shared" si="30"/>
        <v>0</v>
      </c>
      <c r="AY67" s="411">
        <f>IF(G67="","",VLOOKUP(J67,中子データ!$B$4:$M$5999,10,FALSE))</f>
        <v>210</v>
      </c>
      <c r="AZ67" s="438">
        <f>IF(G67="","",VLOOKUP(J67,中子データ!$B$4:$M$5999,9,FALSE))</f>
        <v>17.142857142857142</v>
      </c>
      <c r="BA67" s="412" t="str">
        <f>IF(AQ67="","",VLOOKUP(AQ67,作業者名!$B$4:$C$100,2,FALSE))</f>
        <v/>
      </c>
      <c r="BB67" s="412" t="str">
        <f>IF(AR67="","",VLOOKUP(AR67,作業者名!$B$4:$C$100,2,FALSE))</f>
        <v/>
      </c>
      <c r="BC67" s="412">
        <f>IF(G67="","",VLOOKUP(J67,中子データ!B$4:N$6004,12,FALSE))</f>
        <v>0</v>
      </c>
      <c r="BD67" s="413">
        <f>IF(G67="","",VLOOKUP(J67,中子データ!$B$4:$P$4500,15,FALSE))</f>
        <v>0</v>
      </c>
    </row>
    <row r="68" spans="1:56" x14ac:dyDescent="0.15">
      <c r="A68" s="7" t="str">
        <f>IF(G68="","",VLOOKUP(H68,マシン名!$B$4:$C$93,2,FALSE))</f>
        <v>A56HP①　</v>
      </c>
      <c r="B68" s="7" t="str">
        <f>IF(G68="","",VLOOKUP(I68,作業者名!$B$4:$C$100,2,FALSE))</f>
        <v>山岡</v>
      </c>
      <c r="C68" s="7" t="str">
        <f>IF(G68="","",VLOOKUP(J68,中子データ!$B$4:$H$4500,2,FALSE))</f>
        <v>KHB674(K3113）主芯</v>
      </c>
      <c r="D68" s="8">
        <f>IF(G68="","",VLOOKUP(J68,中子データ!$B$4:$H$4500,4,FALSE))</f>
        <v>1</v>
      </c>
      <c r="E68" s="231">
        <f t="shared" si="2"/>
        <v>118</v>
      </c>
      <c r="G68" s="958">
        <v>44433</v>
      </c>
      <c r="H68" s="1127">
        <v>29</v>
      </c>
      <c r="I68" s="1127">
        <v>22</v>
      </c>
      <c r="J68" s="1127">
        <v>454</v>
      </c>
      <c r="K68" s="1078">
        <v>126</v>
      </c>
      <c r="L68" s="1078">
        <v>510</v>
      </c>
      <c r="M68" s="1079">
        <v>1</v>
      </c>
      <c r="N68" s="1084">
        <f t="shared" ref="N68" si="44">L68-SUM(O68:Z68)</f>
        <v>470</v>
      </c>
      <c r="O68" s="250">
        <v>20</v>
      </c>
      <c r="P68" s="250"/>
      <c r="Q68" s="250"/>
      <c r="R68" s="250"/>
      <c r="S68" s="250"/>
      <c r="T68" s="250"/>
      <c r="U68" s="250">
        <v>10</v>
      </c>
      <c r="V68" s="250"/>
      <c r="W68" s="250"/>
      <c r="X68" s="250"/>
      <c r="Y68" s="250"/>
      <c r="Z68" s="1083">
        <v>10</v>
      </c>
      <c r="AA68" s="1073"/>
      <c r="AB68" s="1075">
        <f t="shared" si="35"/>
        <v>8</v>
      </c>
      <c r="AC68" s="1115"/>
      <c r="AD68" s="1115"/>
      <c r="AE68" s="1115">
        <v>8</v>
      </c>
      <c r="AF68" s="1115"/>
      <c r="AG68" s="1115"/>
      <c r="AH68" s="1115"/>
      <c r="AI68" s="1115"/>
      <c r="AJ68" s="12"/>
      <c r="AK68" s="1074" t="str">
        <f>IF(G68="","",VLOOKUP(J68,中子データ!$B$4:$H$4500,3,FALSE))</f>
        <v>MJ72W</v>
      </c>
      <c r="AL68" s="1074">
        <f>IF(G68="","",VLOOKUP(J68,中子データ!$B$4:$H$4500,5,FALSE))</f>
        <v>9.3000000000000007</v>
      </c>
      <c r="AM68" s="1074">
        <f>IF(G68="","",VLOOKUP(J68,中子データ!$B$4:$H$4500,6,FALSE))</f>
        <v>655</v>
      </c>
      <c r="AN68" s="1069"/>
      <c r="AO68" s="424"/>
      <c r="AP68" s="1071"/>
      <c r="AQ68" s="421"/>
      <c r="AR68" s="1071"/>
      <c r="AS68" s="436">
        <v>1</v>
      </c>
      <c r="AT68" s="436"/>
      <c r="AU68" s="1072"/>
      <c r="AV68" s="11"/>
      <c r="AW68" s="11"/>
      <c r="AX68" s="410">
        <f t="shared" si="30"/>
        <v>470</v>
      </c>
      <c r="AY68" s="411">
        <f>IF(G68="","",VLOOKUP(J68,中子データ!$B$4:$M$5999,10,FALSE))</f>
        <v>210</v>
      </c>
      <c r="AZ68" s="438">
        <f>IF(G68="","",VLOOKUP(J68,中子データ!$B$4:$M$5999,9,FALSE))</f>
        <v>17.142857142857142</v>
      </c>
      <c r="BA68" s="412" t="str">
        <f>IF(AQ68="","",VLOOKUP(AQ68,作業者名!$B$4:$C$100,2,FALSE))</f>
        <v/>
      </c>
      <c r="BB68" s="412" t="str">
        <f>IF(AR68="","",VLOOKUP(AR68,作業者名!$B$4:$C$100,2,FALSE))</f>
        <v/>
      </c>
      <c r="BC68" s="412">
        <f>IF(G68="","",VLOOKUP(J68,中子データ!B$4:N$6004,12,FALSE))</f>
        <v>0</v>
      </c>
      <c r="BD68" s="413">
        <f>IF(G68="","",VLOOKUP(J68,中子データ!$B$4:$P$4500,15,FALSE))</f>
        <v>0</v>
      </c>
    </row>
    <row r="69" spans="1:56" x14ac:dyDescent="0.15">
      <c r="A69" s="7" t="str">
        <f>IF(G69="","",VLOOKUP(H69,マシン名!$B$4:$C$93,2,FALSE))</f>
        <v>A56HP①　</v>
      </c>
      <c r="B69" s="7" t="str">
        <f>IF(G69="","",VLOOKUP(I69,作業者名!$B$4:$C$100,2,FALSE))</f>
        <v>山岡</v>
      </c>
      <c r="C69" s="7" t="str">
        <f>IF(G69="","",VLOOKUP(J69,中子データ!$B$4:$H$4500,2,FALSE))</f>
        <v>KC780　寄せ</v>
      </c>
      <c r="D69" s="8">
        <f>IF(G69="","",VLOOKUP(J69,中子データ!$B$4:$H$4500,4,FALSE))</f>
        <v>1</v>
      </c>
      <c r="E69" s="231">
        <f t="shared" si="2"/>
        <v>0</v>
      </c>
      <c r="G69" s="958">
        <v>44433</v>
      </c>
      <c r="H69" s="1066">
        <v>29</v>
      </c>
      <c r="I69" s="1066">
        <v>22</v>
      </c>
      <c r="J69" s="1066">
        <v>607</v>
      </c>
      <c r="K69" s="1085">
        <v>0</v>
      </c>
      <c r="L69" s="1085">
        <v>50</v>
      </c>
      <c r="M69" s="1084">
        <v>1</v>
      </c>
      <c r="N69" s="1084">
        <f t="shared" ref="N69:N70" si="45">L69-SUM(O69:Z69)</f>
        <v>0</v>
      </c>
      <c r="O69" s="250"/>
      <c r="P69" s="250">
        <v>50</v>
      </c>
      <c r="Q69" s="250"/>
      <c r="R69" s="250"/>
      <c r="S69" s="250"/>
      <c r="T69" s="250"/>
      <c r="U69" s="250"/>
      <c r="V69" s="250"/>
      <c r="W69" s="250"/>
      <c r="X69" s="250"/>
      <c r="Y69" s="250"/>
      <c r="Z69" s="1083"/>
      <c r="AA69" s="1073"/>
      <c r="AB69" s="1075">
        <f t="shared" si="35"/>
        <v>0</v>
      </c>
      <c r="AC69" s="1115"/>
      <c r="AD69" s="1115"/>
      <c r="AE69" s="1115"/>
      <c r="AF69" s="1115"/>
      <c r="AG69" s="1115"/>
      <c r="AH69" s="1115"/>
      <c r="AI69" s="1115"/>
      <c r="AJ69" s="12"/>
      <c r="AK69" s="1074" t="str">
        <f>IF(G69="","",VLOOKUP(J69,中子データ!$B$4:$H$4500,3,FALSE))</f>
        <v>S30D改</v>
      </c>
      <c r="AL69" s="1074">
        <f>IF(G69="","",VLOOKUP(J69,中子データ!$B$4:$H$4500,5,FALSE))</f>
        <v>18.48</v>
      </c>
      <c r="AM69" s="1074">
        <f>IF(G69="","",VLOOKUP(J69,中子データ!$B$4:$H$4500,6,FALSE))</f>
        <v>1161</v>
      </c>
      <c r="AN69" s="1069"/>
      <c r="AO69" s="1070"/>
      <c r="AP69" s="1071"/>
      <c r="AQ69" s="421"/>
      <c r="AR69" s="1071"/>
      <c r="AS69" s="436">
        <v>1</v>
      </c>
      <c r="AT69" s="436"/>
      <c r="AU69" s="1072"/>
      <c r="AV69" s="11"/>
      <c r="AW69" s="11"/>
      <c r="AX69" s="410">
        <f t="shared" si="30"/>
        <v>0</v>
      </c>
      <c r="AY69" s="411">
        <f>IF(G69="","",VLOOKUP(J69,中子データ!$B$4:$M$5999,10,FALSE))</f>
        <v>240</v>
      </c>
      <c r="AZ69" s="438">
        <f>IF(G69="","",VLOOKUP(J69,中子データ!$B$4:$M$5999,9,FALSE))</f>
        <v>15</v>
      </c>
      <c r="BA69" s="412" t="str">
        <f>IF(AQ69="","",VLOOKUP(AQ69,作業者名!$B$4:$C$100,2,FALSE))</f>
        <v/>
      </c>
      <c r="BB69" s="412" t="str">
        <f>IF(AR69="","",VLOOKUP(AR69,作業者名!$B$4:$C$100,2,FALSE))</f>
        <v/>
      </c>
      <c r="BC69" s="412">
        <f>IF(G69="","",VLOOKUP(J69,中子データ!B$4:N$6004,12,FALSE))</f>
        <v>0</v>
      </c>
      <c r="BD69" s="413">
        <f>IF(G69="","",VLOOKUP(J69,中子データ!$B$4:$P$4500,15,FALSE))</f>
        <v>0</v>
      </c>
    </row>
    <row r="70" spans="1:56" x14ac:dyDescent="0.15">
      <c r="A70" s="7" t="str">
        <f>IF(G70="","",VLOOKUP(H70,マシン名!$B$4:$C$93,2,FALSE))</f>
        <v>MK3①　</v>
      </c>
      <c r="B70" s="7" t="str">
        <f>IF(G70="","",VLOOKUP(I70,作業者名!$B$4:$C$100,2,FALSE))</f>
        <v>平</v>
      </c>
      <c r="C70" s="7" t="str">
        <f>IF(G70="","",VLOOKUP(J70,中子データ!$B$4:$H$4500,2,FALSE))</f>
        <v>KC780鋳抜き穴芯(KC767共通）</v>
      </c>
      <c r="D70" s="8">
        <f>IF(G70="","",VLOOKUP(J70,中子データ!$B$4:$H$4500,4,FALSE))</f>
        <v>2</v>
      </c>
      <c r="E70" s="231">
        <f t="shared" ref="E70:E85" si="46">IF(G70="","",D70*K70-AB70)</f>
        <v>305</v>
      </c>
      <c r="G70" s="958">
        <v>44433</v>
      </c>
      <c r="H70" s="1066">
        <v>27</v>
      </c>
      <c r="I70" s="1066">
        <v>26</v>
      </c>
      <c r="J70" s="1066">
        <v>622</v>
      </c>
      <c r="K70" s="1085">
        <v>155</v>
      </c>
      <c r="L70" s="1085">
        <v>420</v>
      </c>
      <c r="M70" s="1084">
        <v>0.5</v>
      </c>
      <c r="N70" s="1084">
        <f t="shared" si="45"/>
        <v>405</v>
      </c>
      <c r="O70" s="250">
        <v>10</v>
      </c>
      <c r="P70" s="250"/>
      <c r="Q70" s="250"/>
      <c r="R70" s="250"/>
      <c r="S70" s="250"/>
      <c r="T70" s="250"/>
      <c r="U70" s="250"/>
      <c r="V70" s="250"/>
      <c r="W70" s="250"/>
      <c r="X70" s="250"/>
      <c r="Y70" s="250"/>
      <c r="Z70" s="1083">
        <v>5</v>
      </c>
      <c r="AA70" s="1073"/>
      <c r="AB70" s="1075">
        <f t="shared" si="35"/>
        <v>5</v>
      </c>
      <c r="AC70" s="1115"/>
      <c r="AD70" s="1115"/>
      <c r="AE70" s="1115"/>
      <c r="AF70" s="1115"/>
      <c r="AG70" s="1115"/>
      <c r="AH70" s="1115">
        <v>5</v>
      </c>
      <c r="AI70" s="1115"/>
      <c r="AJ70" s="12"/>
      <c r="AK70" s="1074" t="str">
        <f>IF(G70="","",VLOOKUP(J70,中子データ!$B$4:$H$4500,3,FALSE))</f>
        <v>MSR-T</v>
      </c>
      <c r="AL70" s="1074">
        <f>IF(G70="","",VLOOKUP(J70,中子データ!$B$4:$H$4500,5,FALSE))</f>
        <v>1</v>
      </c>
      <c r="AM70" s="1074">
        <f>IF(G70="","",VLOOKUP(J70,中子データ!$B$4:$H$4500,6,FALSE))</f>
        <v>104</v>
      </c>
      <c r="AN70" s="1069"/>
      <c r="AO70" s="1070"/>
      <c r="AP70" s="1071"/>
      <c r="AQ70" s="421"/>
      <c r="AR70" s="1071"/>
      <c r="AS70" s="436"/>
      <c r="AT70" s="436"/>
      <c r="AU70" s="1072"/>
      <c r="AV70" s="1068"/>
      <c r="AW70" s="11"/>
      <c r="AX70" s="410">
        <f t="shared" si="30"/>
        <v>405</v>
      </c>
      <c r="AY70" s="411">
        <f>IF(G70="","",VLOOKUP(J70,中子データ!$B$4:$M$5999,10,FALSE))</f>
        <v>0</v>
      </c>
      <c r="AZ70" s="438" t="e">
        <f>IF(G70="","",VLOOKUP(J70,中子データ!$B$4:$M$5999,9,FALSE))</f>
        <v>#DIV/0!</v>
      </c>
      <c r="BA70" s="412" t="str">
        <f>IF(AQ70="","",VLOOKUP(AQ70,作業者名!$B$4:$C$100,2,FALSE))</f>
        <v/>
      </c>
      <c r="BB70" s="412" t="str">
        <f>IF(AR70="","",VLOOKUP(AR70,作業者名!$B$4:$C$100,2,FALSE))</f>
        <v/>
      </c>
      <c r="BC70" s="412">
        <f>IF(G70="","",VLOOKUP(J70,中子データ!B$4:N$6004,12,FALSE))</f>
        <v>0.05</v>
      </c>
      <c r="BD70" s="413">
        <f>IF(G70="","",VLOOKUP(J70,中子データ!$B$4:$P$4500,15,FALSE))</f>
        <v>0</v>
      </c>
    </row>
    <row r="71" spans="1:56" x14ac:dyDescent="0.15">
      <c r="A71" s="7" t="str">
        <f>IF(G71="","",VLOOKUP(H71,マシン名!$B$4:$C$93,2,FALSE))</f>
        <v>MK3①　</v>
      </c>
      <c r="B71" s="7" t="str">
        <f>IF(G71="","",VLOOKUP(I71,作業者名!$B$4:$C$100,2,FALSE))</f>
        <v>平</v>
      </c>
      <c r="C71" s="7" t="str">
        <f>IF(G71="","",VLOOKUP(J71,中子データ!$B$4:$H$4500,2,FALSE))</f>
        <v>5DK-20起動弁</v>
      </c>
      <c r="D71" s="8">
        <f>IF(G71="","",VLOOKUP(J71,中子データ!$B$4:$H$4500,4,FALSE))</f>
        <v>1</v>
      </c>
      <c r="E71" s="231">
        <f t="shared" si="46"/>
        <v>0</v>
      </c>
      <c r="G71" s="958">
        <v>44433</v>
      </c>
      <c r="H71" s="1066">
        <v>27</v>
      </c>
      <c r="I71" s="1066">
        <v>26</v>
      </c>
      <c r="J71" s="1066">
        <v>176</v>
      </c>
      <c r="K71" s="1085">
        <v>0</v>
      </c>
      <c r="L71" s="1085">
        <v>30</v>
      </c>
      <c r="M71" s="1084">
        <v>1</v>
      </c>
      <c r="N71" s="1084">
        <f t="shared" ref="N71:N72" si="47">L71-SUM(O71:Z71)</f>
        <v>0</v>
      </c>
      <c r="O71" s="250"/>
      <c r="P71" s="250">
        <v>30</v>
      </c>
      <c r="Q71" s="250"/>
      <c r="R71" s="250"/>
      <c r="S71" s="250"/>
      <c r="T71" s="250"/>
      <c r="U71" s="250"/>
      <c r="V71" s="250"/>
      <c r="W71" s="250"/>
      <c r="X71" s="250"/>
      <c r="Y71" s="250"/>
      <c r="Z71" s="1083"/>
      <c r="AA71" s="1073"/>
      <c r="AB71" s="1075">
        <f t="shared" si="35"/>
        <v>0</v>
      </c>
      <c r="AC71" s="1115"/>
      <c r="AD71" s="1115"/>
      <c r="AE71" s="1115"/>
      <c r="AF71" s="1115"/>
      <c r="AG71" s="1115"/>
      <c r="AH71" s="1115"/>
      <c r="AI71" s="1115"/>
      <c r="AJ71" s="12"/>
      <c r="AK71" s="1074" t="str">
        <f>IF(G71="","",VLOOKUP(J71,中子データ!$B$4:$H$4500,3,FALSE))</f>
        <v>MSR-T</v>
      </c>
      <c r="AL71" s="1074">
        <f>IF(G71="","",VLOOKUP(J71,中子データ!$B$4:$H$4500,5,FALSE))</f>
        <v>0.73</v>
      </c>
      <c r="AM71" s="1074">
        <f>IF(G71="","",VLOOKUP(J71,中子データ!$B$4:$H$4500,6,FALSE))</f>
        <v>125</v>
      </c>
      <c r="AN71" s="1069"/>
      <c r="AO71" s="423"/>
      <c r="AP71" s="1071"/>
      <c r="AQ71" s="421"/>
      <c r="AR71" s="1071"/>
      <c r="AS71" s="436"/>
      <c r="AT71" s="436"/>
      <c r="AU71" s="1072"/>
      <c r="AV71" s="1068"/>
      <c r="AW71" s="11"/>
      <c r="AX71" s="410">
        <f t="shared" si="30"/>
        <v>0</v>
      </c>
      <c r="AY71" s="411">
        <f>IF(G71="","",VLOOKUP(J71,中子データ!$B$4:$M$5999,10,FALSE))</f>
        <v>100</v>
      </c>
      <c r="AZ71" s="438">
        <f>IF(G71="","",VLOOKUP(J71,中子データ!$B$4:$M$5999,9,FALSE))</f>
        <v>36</v>
      </c>
      <c r="BA71" s="412" t="str">
        <f>IF(AQ71="","",VLOOKUP(AQ71,作業者名!$B$4:$C$100,2,FALSE))</f>
        <v/>
      </c>
      <c r="BB71" s="412" t="str">
        <f>IF(AR71="","",VLOOKUP(AR71,作業者名!$B$4:$C$100,2,FALSE))</f>
        <v/>
      </c>
      <c r="BC71" s="412">
        <f>IF(G71="","",VLOOKUP(J71,中子データ!B$4:N$6004,12,FALSE))</f>
        <v>0</v>
      </c>
      <c r="BD71" s="413">
        <f>IF(G71="","",VLOOKUP(J71,中子データ!$B$4:$P$4500,15,FALSE))</f>
        <v>20.8</v>
      </c>
    </row>
    <row r="72" spans="1:56" x14ac:dyDescent="0.15">
      <c r="A72" s="7" t="str">
        <f>IF(G72="","",VLOOKUP(H72,マシン名!$B$4:$C$93,2,FALSE))</f>
        <v>3AN②　</v>
      </c>
      <c r="B72" s="7" t="str">
        <f>IF(G72="","",VLOOKUP(I72,作業者名!$B$4:$C$100,2,FALSE))</f>
        <v>平</v>
      </c>
      <c r="C72" s="7" t="str">
        <f>IF(G72="","",VLOOKUP(J72,中子データ!$B$4:$H$4500,2,FALSE))</f>
        <v>6BB1タペット中子</v>
      </c>
      <c r="D72" s="8">
        <f>IF(G72="","",VLOOKUP(J72,中子データ!$B$4:$H$4500,4,FALSE))</f>
        <v>8</v>
      </c>
      <c r="E72" s="231">
        <f t="shared" si="46"/>
        <v>1264</v>
      </c>
      <c r="G72" s="958">
        <v>44433</v>
      </c>
      <c r="H72" s="1066">
        <v>28</v>
      </c>
      <c r="I72" s="1066">
        <v>26</v>
      </c>
      <c r="J72" s="1066">
        <v>3056</v>
      </c>
      <c r="K72" s="1085">
        <v>158</v>
      </c>
      <c r="L72" s="1085">
        <v>260</v>
      </c>
      <c r="M72" s="1084">
        <v>0.5</v>
      </c>
      <c r="N72" s="1084">
        <f t="shared" si="47"/>
        <v>260</v>
      </c>
      <c r="O72" s="250"/>
      <c r="P72" s="250"/>
      <c r="Q72" s="250"/>
      <c r="R72" s="250"/>
      <c r="S72" s="250"/>
      <c r="T72" s="250"/>
      <c r="U72" s="250"/>
      <c r="V72" s="250"/>
      <c r="W72" s="250"/>
      <c r="X72" s="250"/>
      <c r="Y72" s="250"/>
      <c r="Z72" s="1083"/>
      <c r="AA72" s="1073"/>
      <c r="AB72" s="1075">
        <f t="shared" si="35"/>
        <v>0</v>
      </c>
      <c r="AC72" s="1115"/>
      <c r="AD72" s="1115"/>
      <c r="AE72" s="1115"/>
      <c r="AF72" s="1115"/>
      <c r="AG72" s="1115"/>
      <c r="AH72" s="1115"/>
      <c r="AI72" s="1115"/>
      <c r="AJ72" s="12"/>
      <c r="AK72" s="1074" t="str">
        <f>IF(G72="","",VLOOKUP(J72,中子データ!$B$4:$H$4500,3,FALSE))</f>
        <v>MJ72W</v>
      </c>
      <c r="AL72" s="1074">
        <f>IF(G72="","",VLOOKUP(J72,中子データ!$B$4:$H$4500,5,FALSE))</f>
        <v>4.2000000000000003E-2</v>
      </c>
      <c r="AM72" s="1074">
        <f>IF(G72="","",VLOOKUP(J72,中子データ!$B$4:$H$4500,6,FALSE))</f>
        <v>20</v>
      </c>
      <c r="AN72" s="1069"/>
      <c r="AO72" s="423"/>
      <c r="AP72" s="1071"/>
      <c r="AQ72" s="421"/>
      <c r="AR72" s="1071"/>
      <c r="AS72" s="436"/>
      <c r="AT72" s="436"/>
      <c r="AU72" s="1072"/>
      <c r="AV72" s="1068"/>
      <c r="AW72" s="11"/>
      <c r="AX72" s="410">
        <f t="shared" si="30"/>
        <v>260</v>
      </c>
      <c r="AY72" s="411">
        <f>IF(G72="","",VLOOKUP(J72,中子データ!$B$4:$M$5999,10,FALSE))</f>
        <v>100</v>
      </c>
      <c r="AZ72" s="438">
        <f>IF(G72="","",VLOOKUP(J72,中子データ!$B$4:$M$5999,9,FALSE))</f>
        <v>288</v>
      </c>
      <c r="BA72" s="412" t="str">
        <f>IF(AQ72="","",VLOOKUP(AQ72,作業者名!$B$4:$C$100,2,FALSE))</f>
        <v/>
      </c>
      <c r="BB72" s="412" t="str">
        <f>IF(AR72="","",VLOOKUP(AR72,作業者名!$B$4:$C$100,2,FALSE))</f>
        <v/>
      </c>
      <c r="BC72" s="412">
        <f>IF(G72="","",VLOOKUP(J72,中子データ!B$4:N$6004,12,FALSE))</f>
        <v>0</v>
      </c>
      <c r="BD72" s="413">
        <f>IF(G72="","",VLOOKUP(J72,中子データ!$B$4:$P$4500,15,FALSE))</f>
        <v>0</v>
      </c>
    </row>
    <row r="73" spans="1:56" x14ac:dyDescent="0.15">
      <c r="A73" s="7" t="str">
        <f>IF(G73="","",VLOOKUP(H73,マシン名!$B$4:$C$93,2,FALSE))</f>
        <v>TR-C</v>
      </c>
      <c r="B73" s="7" t="str">
        <f>IF(G73="","",VLOOKUP(I73,作業者名!$B$4:$C$100,2,FALSE))</f>
        <v>浅津</v>
      </c>
      <c r="C73" s="7" t="str">
        <f>IF(G73="","",VLOOKUP(J73,中子データ!$B$4:$H$4500,2,FALSE))</f>
        <v>4LE(FC23特）　②</v>
      </c>
      <c r="D73" s="8">
        <f>IF(G73="","",VLOOKUP(J73,中子データ!$B$4:$H$4500,4,FALSE))</f>
        <v>1</v>
      </c>
      <c r="E73" s="231">
        <f t="shared" si="46"/>
        <v>191</v>
      </c>
      <c r="G73" s="958">
        <v>44433</v>
      </c>
      <c r="H73" s="1066">
        <v>35</v>
      </c>
      <c r="I73" s="1066">
        <v>9</v>
      </c>
      <c r="J73" s="1066">
        <v>3044</v>
      </c>
      <c r="K73" s="1085">
        <v>196</v>
      </c>
      <c r="L73" s="1085">
        <v>465</v>
      </c>
      <c r="M73" s="1084">
        <v>0.35</v>
      </c>
      <c r="N73" s="1084">
        <f t="shared" ref="N73" si="48">L73-SUM(O73:Z73)</f>
        <v>425</v>
      </c>
      <c r="O73" s="250"/>
      <c r="P73" s="250"/>
      <c r="Q73" s="250"/>
      <c r="R73" s="250"/>
      <c r="S73" s="250"/>
      <c r="T73" s="250"/>
      <c r="U73" s="250">
        <v>10</v>
      </c>
      <c r="V73" s="250"/>
      <c r="W73" s="250"/>
      <c r="X73" s="250"/>
      <c r="Y73" s="250"/>
      <c r="Z73" s="1083">
        <v>30</v>
      </c>
      <c r="AA73" s="1073"/>
      <c r="AB73" s="1075">
        <f t="shared" si="35"/>
        <v>5</v>
      </c>
      <c r="AC73" s="1115"/>
      <c r="AD73" s="1115"/>
      <c r="AE73" s="1115"/>
      <c r="AF73" s="1115"/>
      <c r="AG73" s="1115"/>
      <c r="AH73" s="1115"/>
      <c r="AI73" s="1115">
        <v>5</v>
      </c>
      <c r="AJ73" s="12"/>
      <c r="AK73" s="1074" t="str">
        <f>IF(G73="","",VLOOKUP(J73,中子データ!$B$4:$H$4500,3,FALSE))</f>
        <v>MSR-T</v>
      </c>
      <c r="AL73" s="1074">
        <f>IF(G73="","",VLOOKUP(J73,中子データ!$B$4:$H$4500,5,FALSE))</f>
        <v>3.2</v>
      </c>
      <c r="AM73" s="1074">
        <f>IF(G73="","",VLOOKUP(J73,中子データ!$B$4:$H$4500,6,FALSE))</f>
        <v>214</v>
      </c>
      <c r="AN73" s="1069"/>
      <c r="AO73" s="423"/>
      <c r="AP73" s="1071"/>
      <c r="AQ73" s="421"/>
      <c r="AR73" s="1071"/>
      <c r="AS73" s="436"/>
      <c r="AT73" s="436"/>
      <c r="AU73" s="1072"/>
      <c r="AV73" s="1068"/>
      <c r="AW73" s="11"/>
      <c r="AX73" s="410">
        <f t="shared" si="30"/>
        <v>425</v>
      </c>
      <c r="AY73" s="411">
        <f>IF(G73="","",VLOOKUP(J73,中子データ!$B$4:$M$5999,10,FALSE))</f>
        <v>100</v>
      </c>
      <c r="AZ73" s="438">
        <f>IF(G73="","",VLOOKUP(J73,中子データ!$B$4:$M$5999,9,FALSE))</f>
        <v>36</v>
      </c>
      <c r="BA73" s="412" t="str">
        <f>IF(AQ73="","",VLOOKUP(AQ73,作業者名!$B$4:$C$100,2,FALSE))</f>
        <v/>
      </c>
      <c r="BB73" s="412" t="str">
        <f>IF(AR73="","",VLOOKUP(AR73,作業者名!$B$4:$C$100,2,FALSE))</f>
        <v/>
      </c>
      <c r="BC73" s="412">
        <f>IF(G73="","",VLOOKUP(J73,中子データ!B$4:N$6004,12,FALSE))</f>
        <v>5.6000000000000001E-2</v>
      </c>
      <c r="BD73" s="413">
        <f>IF(G73="","",VLOOKUP(J73,中子データ!$B$4:$P$4500,15,FALSE))</f>
        <v>0</v>
      </c>
    </row>
    <row r="74" spans="1:56" x14ac:dyDescent="0.15">
      <c r="A74" s="7" t="str">
        <f>IF(G74="","",VLOOKUP(H74,マシン名!$B$4:$C$93,2,FALSE))</f>
        <v>TR-B①</v>
      </c>
      <c r="B74" s="7" t="str">
        <f>IF(G74="","",VLOOKUP(I74,作業者名!$B$4:$C$100,2,FALSE))</f>
        <v>浅津</v>
      </c>
      <c r="C74" s="7" t="str">
        <f>IF(G74="","",VLOOKUP(J74,中子データ!$B$4:$H$4500,2,FALSE))</f>
        <v>119620　②</v>
      </c>
      <c r="D74" s="8">
        <f>IF(G74="","",VLOOKUP(J74,中子データ!$B$4:$H$4500,4,FALSE))</f>
        <v>1</v>
      </c>
      <c r="E74" s="231">
        <f t="shared" si="46"/>
        <v>295</v>
      </c>
      <c r="G74" s="958">
        <v>44433</v>
      </c>
      <c r="H74" s="1127">
        <v>34</v>
      </c>
      <c r="I74" s="1127">
        <v>9</v>
      </c>
      <c r="J74" s="1127">
        <v>3041</v>
      </c>
      <c r="K74" s="1128">
        <v>299</v>
      </c>
      <c r="L74" s="1128">
        <v>465</v>
      </c>
      <c r="M74" s="1129">
        <v>0.35</v>
      </c>
      <c r="N74" s="1084">
        <f t="shared" ref="N74" si="49">L74-SUM(O74:Z74)</f>
        <v>425</v>
      </c>
      <c r="O74" s="250"/>
      <c r="P74" s="250"/>
      <c r="Q74" s="250"/>
      <c r="R74" s="250"/>
      <c r="S74" s="250"/>
      <c r="T74" s="250"/>
      <c r="U74" s="250">
        <v>10</v>
      </c>
      <c r="V74" s="250"/>
      <c r="W74" s="250"/>
      <c r="X74" s="250"/>
      <c r="Y74" s="250"/>
      <c r="Z74" s="1083">
        <v>30</v>
      </c>
      <c r="AA74" s="1073"/>
      <c r="AB74" s="1075">
        <f t="shared" si="35"/>
        <v>4</v>
      </c>
      <c r="AC74" s="1115"/>
      <c r="AD74" s="1115"/>
      <c r="AE74" s="1115"/>
      <c r="AF74" s="1115"/>
      <c r="AG74" s="1115"/>
      <c r="AH74" s="1115">
        <v>4</v>
      </c>
      <c r="AI74" s="1115"/>
      <c r="AJ74" s="12"/>
      <c r="AK74" s="1074" t="str">
        <f>IF(G74="","",VLOOKUP(J74,中子データ!$B$4:$H$4500,3,FALSE))</f>
        <v>MSR-T</v>
      </c>
      <c r="AL74" s="1074">
        <f>IF(G74="","",VLOOKUP(J74,中子データ!$B$4:$H$4500,5,FALSE))</f>
        <v>1.9</v>
      </c>
      <c r="AM74" s="1074">
        <f>IF(G74="","",VLOOKUP(J74,中子データ!$B$4:$H$4500,6,FALSE))</f>
        <v>123.19999999999999</v>
      </c>
      <c r="AN74" s="1069"/>
      <c r="AO74" s="425"/>
      <c r="AP74" s="1071"/>
      <c r="AQ74" s="421"/>
      <c r="AR74" s="1071"/>
      <c r="AS74" s="436"/>
      <c r="AT74" s="436"/>
      <c r="AU74" s="1072"/>
      <c r="AV74" s="1068"/>
      <c r="AW74" s="11"/>
      <c r="AX74" s="410">
        <f t="shared" si="30"/>
        <v>425</v>
      </c>
      <c r="AY74" s="411">
        <f>IF(G74="","",VLOOKUP(J74,中子データ!$B$4:$M$5999,10,FALSE))</f>
        <v>100</v>
      </c>
      <c r="AZ74" s="438">
        <f>IF(G74="","",VLOOKUP(J74,中子データ!$B$4:$M$5999,9,FALSE))</f>
        <v>36</v>
      </c>
      <c r="BA74" s="412" t="str">
        <f>IF(AQ74="","",VLOOKUP(AQ74,作業者名!$B$4:$C$100,2,FALSE))</f>
        <v/>
      </c>
      <c r="BB74" s="412" t="str">
        <f>IF(AR74="","",VLOOKUP(AR74,作業者名!$B$4:$C$100,2,FALSE))</f>
        <v/>
      </c>
      <c r="BC74" s="412">
        <f>IF(G74="","",VLOOKUP(J74,中子データ!B$4:N$6004,12,FALSE))</f>
        <v>0.05</v>
      </c>
      <c r="BD74" s="413">
        <f>IF(G74="","",VLOOKUP(J74,中子データ!$B$4:$P$4500,15,FALSE))</f>
        <v>0</v>
      </c>
    </row>
    <row r="75" spans="1:56" x14ac:dyDescent="0.15">
      <c r="A75" s="7" t="str">
        <f>IF(G75="","",VLOOKUP(H75,マシン名!$B$4:$C$93,2,FALSE))</f>
        <v>TR-B①</v>
      </c>
      <c r="B75" s="7" t="str">
        <f>IF(G75="","",VLOOKUP(I75,作業者名!$B$4:$C$100,2,FALSE))</f>
        <v>ハンダ</v>
      </c>
      <c r="C75" s="7" t="str">
        <f>IF(G75="","",VLOOKUP(J75,中子データ!$B$4:$H$4500,2,FALSE))</f>
        <v>119620　②</v>
      </c>
      <c r="D75" s="8">
        <f>IF(G75="","",VLOOKUP(J75,中子データ!$B$4:$H$4500,4,FALSE))</f>
        <v>1</v>
      </c>
      <c r="E75" s="231">
        <f t="shared" si="46"/>
        <v>355</v>
      </c>
      <c r="G75" s="958">
        <v>44433</v>
      </c>
      <c r="H75" s="1127">
        <v>34</v>
      </c>
      <c r="I75" s="1127">
        <v>54</v>
      </c>
      <c r="J75" s="1127">
        <v>3041</v>
      </c>
      <c r="K75" s="1078">
        <v>357</v>
      </c>
      <c r="L75" s="1078">
        <v>525</v>
      </c>
      <c r="M75" s="1079">
        <v>0.5</v>
      </c>
      <c r="N75" s="1084">
        <f t="shared" ref="N75" si="50">L75-SUM(O75:Z75)</f>
        <v>525</v>
      </c>
      <c r="O75" s="250"/>
      <c r="P75" s="250"/>
      <c r="Q75" s="250"/>
      <c r="R75" s="250"/>
      <c r="S75" s="250"/>
      <c r="T75" s="250"/>
      <c r="U75" s="250"/>
      <c r="V75" s="250"/>
      <c r="W75" s="250"/>
      <c r="X75" s="250"/>
      <c r="Y75" s="250"/>
      <c r="Z75" s="1083"/>
      <c r="AA75" s="1073"/>
      <c r="AB75" s="1075">
        <f>SUM(AC75:AJ75)</f>
        <v>2</v>
      </c>
      <c r="AC75" s="1115"/>
      <c r="AD75" s="1115"/>
      <c r="AE75" s="1115"/>
      <c r="AF75" s="1115"/>
      <c r="AG75" s="1115"/>
      <c r="AH75" s="1115">
        <v>2</v>
      </c>
      <c r="AI75" s="1115"/>
      <c r="AJ75" s="12"/>
      <c r="AK75" s="1074" t="str">
        <f>IF(G75="","",VLOOKUP(J75,中子データ!$B$4:$H$4500,3,FALSE))</f>
        <v>MSR-T</v>
      </c>
      <c r="AL75" s="1074">
        <f>IF(G75="","",VLOOKUP(J75,中子データ!$B$4:$H$4500,5,FALSE))</f>
        <v>1.9</v>
      </c>
      <c r="AM75" s="1074">
        <f>IF(G75="","",VLOOKUP(J75,中子データ!$B$4:$H$4500,6,FALSE))</f>
        <v>123.19999999999999</v>
      </c>
      <c r="AN75" s="1069"/>
      <c r="AO75" s="423"/>
      <c r="AP75" s="1071"/>
      <c r="AQ75" s="421"/>
      <c r="AR75" s="1071"/>
      <c r="AS75" s="436">
        <v>1</v>
      </c>
      <c r="AT75" s="436"/>
      <c r="AU75" s="1072"/>
      <c r="AV75" s="1068"/>
      <c r="AW75" s="11"/>
      <c r="AX75" s="410">
        <f t="shared" si="30"/>
        <v>525</v>
      </c>
      <c r="AY75" s="411">
        <f>IF(G75="","",VLOOKUP(J75,中子データ!$B$4:$M$5999,10,FALSE))</f>
        <v>100</v>
      </c>
      <c r="AZ75" s="438">
        <f>IF(G75="","",VLOOKUP(J75,中子データ!$B$4:$M$5999,9,FALSE))</f>
        <v>36</v>
      </c>
      <c r="BA75" s="412" t="str">
        <f>IF(AQ75="","",VLOOKUP(AQ75,作業者名!$B$4:$C$100,2,FALSE))</f>
        <v/>
      </c>
      <c r="BB75" s="412" t="str">
        <f>IF(AR75="","",VLOOKUP(AR75,作業者名!$B$4:$C$100,2,FALSE))</f>
        <v/>
      </c>
      <c r="BC75" s="412">
        <f>IF(G75="","",VLOOKUP(J75,中子データ!B$4:N$6004,12,FALSE))</f>
        <v>0.05</v>
      </c>
      <c r="BD75" s="413">
        <f>IF(G75="","",VLOOKUP(J75,中子データ!$B$4:$P$4500,15,FALSE))</f>
        <v>0</v>
      </c>
    </row>
    <row r="76" spans="1:56" x14ac:dyDescent="0.15">
      <c r="A76" s="7" t="str">
        <f>IF(G76="","",VLOOKUP(H76,マシン名!$B$4:$C$93,2,FALSE))</f>
        <v>TR-B②</v>
      </c>
      <c r="B76" s="7" t="str">
        <f>IF(G76="","",VLOOKUP(I76,作業者名!$B$4:$C$100,2,FALSE))</f>
        <v>浅津</v>
      </c>
      <c r="C76" s="7" t="str">
        <f>IF(G76="","",VLOOKUP(J76,中子データ!$B$4:$H$4500,2,FALSE))</f>
        <v>FO</v>
      </c>
      <c r="D76" s="8">
        <f>IF(G76="","",VLOOKUP(J76,中子データ!$B$4:$H$4500,4,FALSE))</f>
        <v>1</v>
      </c>
      <c r="E76" s="231">
        <f t="shared" si="46"/>
        <v>199</v>
      </c>
      <c r="G76" s="958">
        <v>44433</v>
      </c>
      <c r="H76" s="1127">
        <v>33</v>
      </c>
      <c r="I76" s="1127">
        <v>9</v>
      </c>
      <c r="J76" s="1127">
        <v>3026</v>
      </c>
      <c r="K76" s="1078">
        <v>199</v>
      </c>
      <c r="L76" s="1078">
        <v>345</v>
      </c>
      <c r="M76" s="1079">
        <v>0.35</v>
      </c>
      <c r="N76" s="1084">
        <f t="shared" ref="N76" si="51">L76-SUM(O76:Z76)</f>
        <v>335</v>
      </c>
      <c r="O76" s="250"/>
      <c r="P76" s="250"/>
      <c r="Q76" s="250"/>
      <c r="R76" s="250"/>
      <c r="S76" s="250"/>
      <c r="T76" s="250"/>
      <c r="U76" s="250">
        <v>10</v>
      </c>
      <c r="V76" s="250"/>
      <c r="W76" s="250"/>
      <c r="X76" s="250"/>
      <c r="Y76" s="250"/>
      <c r="Z76" s="1083"/>
      <c r="AA76" s="1073"/>
      <c r="AB76" s="1075">
        <f t="shared" ref="AB76" si="52">SUM(AC76:AJ76)</f>
        <v>0</v>
      </c>
      <c r="AC76" s="1115"/>
      <c r="AD76" s="1115"/>
      <c r="AE76" s="1115"/>
      <c r="AF76" s="1115"/>
      <c r="AG76" s="1115"/>
      <c r="AH76" s="1115"/>
      <c r="AI76" s="1115"/>
      <c r="AJ76" s="12"/>
      <c r="AK76" s="1074" t="str">
        <f>IF(G76="","",VLOOKUP(J76,中子データ!$B$4:$H$4500,3,FALSE))</f>
        <v>MSR-T</v>
      </c>
      <c r="AL76" s="1074">
        <f>IF(G76="","",VLOOKUP(J76,中子データ!$B$4:$H$4500,5,FALSE))</f>
        <v>2.9</v>
      </c>
      <c r="AM76" s="1074">
        <f>IF(G76="","",VLOOKUP(J76,中子データ!$B$4:$H$4500,6,FALSE))</f>
        <v>181</v>
      </c>
      <c r="AN76" s="1069"/>
      <c r="AO76" s="423"/>
      <c r="AP76" s="1071"/>
      <c r="AQ76" s="421"/>
      <c r="AR76" s="1071"/>
      <c r="AS76" s="436"/>
      <c r="AT76" s="436"/>
      <c r="AU76" s="1072"/>
      <c r="AV76" s="1068"/>
      <c r="AW76" s="11"/>
      <c r="AX76" s="410">
        <f t="shared" si="30"/>
        <v>335</v>
      </c>
      <c r="AY76" s="411">
        <f>IF(G76="","",VLOOKUP(J76,中子データ!$B$4:$M$5999,10,FALSE))</f>
        <v>100</v>
      </c>
      <c r="AZ76" s="438">
        <f>IF(G76="","",VLOOKUP(J76,中子データ!$B$4:$M$5999,9,FALSE))</f>
        <v>36</v>
      </c>
      <c r="BA76" s="412" t="str">
        <f>IF(AQ76="","",VLOOKUP(AQ76,作業者名!$B$4:$C$100,2,FALSE))</f>
        <v/>
      </c>
      <c r="BB76" s="412" t="str">
        <f>IF(AR76="","",VLOOKUP(AR76,作業者名!$B$4:$C$100,2,FALSE))</f>
        <v/>
      </c>
      <c r="BC76" s="412">
        <f>IF(G76="","",VLOOKUP(J76,中子データ!B$4:N$6004,12,FALSE))</f>
        <v>0.04</v>
      </c>
      <c r="BD76" s="413">
        <f>IF(G76="","",VLOOKUP(J76,中子データ!$B$4:$P$4500,15,FALSE))</f>
        <v>0</v>
      </c>
    </row>
    <row r="77" spans="1:56" x14ac:dyDescent="0.15">
      <c r="A77" s="7" t="str">
        <f>IF(G77="","",VLOOKUP(H77,マシン名!$B$4:$C$93,2,FALSE))</f>
        <v>塗型（仕掛り）</v>
      </c>
      <c r="B77" s="7" t="str">
        <f>IF(G77="","",VLOOKUP(I77,作業者名!$B$4:$C$100,2,FALSE))</f>
        <v>森山</v>
      </c>
      <c r="C77" s="7" t="str">
        <f>IF(G77="","",VLOOKUP(J77,中子データ!$B$4:$H$4500,2,FALSE))</f>
        <v>組付（6BB1）</v>
      </c>
      <c r="D77" s="8">
        <f>IF(G77="","",VLOOKUP(J77,中子データ!$B$4:$H$4500,4,FALSE))</f>
        <v>1</v>
      </c>
      <c r="E77" s="231">
        <f t="shared" si="46"/>
        <v>330</v>
      </c>
      <c r="G77" s="958">
        <v>44433</v>
      </c>
      <c r="H77" s="1127">
        <v>997</v>
      </c>
      <c r="I77" s="1127">
        <v>33</v>
      </c>
      <c r="J77" s="1127">
        <v>923</v>
      </c>
      <c r="K77" s="1078">
        <v>330</v>
      </c>
      <c r="L77" s="1078">
        <v>200</v>
      </c>
      <c r="M77" s="1079">
        <v>3</v>
      </c>
      <c r="N77" s="1084">
        <f t="shared" ref="N77" si="53">L77-SUM(O77:Z77)</f>
        <v>200</v>
      </c>
      <c r="O77" s="250"/>
      <c r="P77" s="250"/>
      <c r="Q77" s="250"/>
      <c r="R77" s="250"/>
      <c r="S77" s="250"/>
      <c r="T77" s="250"/>
      <c r="U77" s="250"/>
      <c r="V77" s="250"/>
      <c r="W77" s="250"/>
      <c r="X77" s="250"/>
      <c r="Y77" s="250"/>
      <c r="Z77" s="1083"/>
      <c r="AA77" s="1073"/>
      <c r="AB77" s="1075">
        <f>SUM(AC77:AJ77)</f>
        <v>0</v>
      </c>
      <c r="AC77" s="1115"/>
      <c r="AD77" s="1115"/>
      <c r="AE77" s="1115"/>
      <c r="AF77" s="1115"/>
      <c r="AG77" s="1115"/>
      <c r="AH77" s="1115"/>
      <c r="AI77" s="1115"/>
      <c r="AJ77" s="12"/>
      <c r="AK77" s="1074">
        <f>IF(G77="","",VLOOKUP(J77,中子データ!$B$4:$H$4500,3,FALSE))</f>
        <v>0</v>
      </c>
      <c r="AL77" s="1074">
        <f>IF(G77="","",VLOOKUP(J77,中子データ!$B$4:$H$4500,5,FALSE))</f>
        <v>0</v>
      </c>
      <c r="AM77" s="1074">
        <f>IF(G77="","",VLOOKUP(J77,中子データ!$B$4:$H$4500,6,FALSE))</f>
        <v>46</v>
      </c>
      <c r="AN77" s="1069"/>
      <c r="AO77" s="423"/>
      <c r="AP77" s="1071"/>
      <c r="AQ77" s="421">
        <v>82</v>
      </c>
      <c r="AR77" s="1071">
        <v>53</v>
      </c>
      <c r="AS77" s="436"/>
      <c r="AT77" s="436"/>
      <c r="AU77" s="1072"/>
      <c r="AV77" s="1068"/>
      <c r="AW77" s="11"/>
      <c r="AX77" s="410">
        <f t="shared" si="30"/>
        <v>200</v>
      </c>
      <c r="AY77" s="411">
        <f>IF(G77="","",VLOOKUP(J77,中子データ!$B$4:$M$5999,10,FALSE))</f>
        <v>36</v>
      </c>
      <c r="AZ77" s="438">
        <f>IF(G77="","",VLOOKUP(J77,中子データ!$B$4:$M$5999,9,FALSE))</f>
        <v>100</v>
      </c>
      <c r="BA77" s="412" t="str">
        <f>IF(AQ77="","",VLOOKUP(AQ77,作業者名!$B$4:$C$100,2,FALSE))</f>
        <v>竹中</v>
      </c>
      <c r="BB77" s="412" t="str">
        <f>IF(AR77="","",VLOOKUP(AR77,作業者名!$B$4:$C$100,2,FALSE))</f>
        <v>プリヤディ</v>
      </c>
      <c r="BC77" s="412">
        <f>IF(G77="","",VLOOKUP(J77,中子データ!B$4:N$6004,12,FALSE))</f>
        <v>0</v>
      </c>
      <c r="BD77" s="413">
        <f>IF(G77="","",VLOOKUP(J77,中子データ!$B$4:$P$4500,15,FALSE))</f>
        <v>0</v>
      </c>
    </row>
    <row r="78" spans="1:56" x14ac:dyDescent="0.15">
      <c r="A78" s="7" t="str">
        <f>IF(G78="","",VLOOKUP(H78,マシン名!$B$4:$C$93,2,FALSE))</f>
        <v>塗型（仕掛り）</v>
      </c>
      <c r="B78" s="7" t="str">
        <f>IF(G78="","",VLOOKUP(I78,作業者名!$B$4:$C$100,2,FALSE))</f>
        <v>森山</v>
      </c>
      <c r="C78" s="7" t="str">
        <f>IF(G78="","",VLOOKUP(J78,中子データ!$B$4:$H$4500,2,FALSE))</f>
        <v>組付（FO）</v>
      </c>
      <c r="D78" s="8">
        <f>IF(G78="","",VLOOKUP(J78,中子データ!$B$4:$H$4500,4,FALSE))</f>
        <v>1</v>
      </c>
      <c r="E78" s="231">
        <f t="shared" si="46"/>
        <v>72</v>
      </c>
      <c r="G78" s="958">
        <v>44433</v>
      </c>
      <c r="H78" s="1066">
        <v>997</v>
      </c>
      <c r="I78" s="1066">
        <v>33</v>
      </c>
      <c r="J78" s="1066">
        <v>934</v>
      </c>
      <c r="K78" s="1085">
        <v>72</v>
      </c>
      <c r="L78" s="1085">
        <v>40</v>
      </c>
      <c r="M78" s="1084">
        <v>3</v>
      </c>
      <c r="N78" s="1084">
        <f t="shared" ref="N78" si="54">L78-SUM(O78:Z78)</f>
        <v>40</v>
      </c>
      <c r="O78" s="250"/>
      <c r="P78" s="250"/>
      <c r="Q78" s="250"/>
      <c r="R78" s="250"/>
      <c r="S78" s="250"/>
      <c r="T78" s="250"/>
      <c r="U78" s="250"/>
      <c r="V78" s="250"/>
      <c r="W78" s="250"/>
      <c r="X78" s="250"/>
      <c r="Y78" s="250"/>
      <c r="Z78" s="1083"/>
      <c r="AA78" s="1073"/>
      <c r="AB78" s="1075">
        <f t="shared" ref="AB78:AB103" si="55">SUM(AC78:AJ78)</f>
        <v>0</v>
      </c>
      <c r="AC78" s="1115"/>
      <c r="AD78" s="1115"/>
      <c r="AE78" s="1115"/>
      <c r="AF78" s="1115"/>
      <c r="AG78" s="1115"/>
      <c r="AH78" s="1115"/>
      <c r="AI78" s="1115"/>
      <c r="AJ78" s="12"/>
      <c r="AK78" s="1074">
        <f>IF(G78="","",VLOOKUP(J78,中子データ!$B$4:$H$4500,3,FALSE))</f>
        <v>0</v>
      </c>
      <c r="AL78" s="1074">
        <f>IF(G78="","",VLOOKUP(J78,中子データ!$B$4:$H$4500,5,FALSE))</f>
        <v>0</v>
      </c>
      <c r="AM78" s="1074">
        <f>IF(G78="","",VLOOKUP(J78,中子データ!$B$4:$H$4500,6,FALSE))</f>
        <v>45</v>
      </c>
      <c r="AN78" s="1069"/>
      <c r="AO78" s="423"/>
      <c r="AP78" s="1071"/>
      <c r="AQ78" s="421">
        <v>82</v>
      </c>
      <c r="AR78" s="1071">
        <v>53</v>
      </c>
      <c r="AS78" s="436"/>
      <c r="AT78" s="436"/>
      <c r="AU78" s="1072"/>
      <c r="AV78" s="1068"/>
      <c r="AW78" s="11"/>
      <c r="AX78" s="410">
        <f t="shared" si="30"/>
        <v>40</v>
      </c>
      <c r="AY78" s="411">
        <f>IF(G78="","",VLOOKUP(J78,中子データ!$B$4:$M$5999,10,FALSE))</f>
        <v>36</v>
      </c>
      <c r="AZ78" s="438">
        <f>IF(G78="","",VLOOKUP(J78,中子データ!$B$4:$M$5999,9,FALSE))</f>
        <v>100</v>
      </c>
      <c r="BA78" s="412" t="str">
        <f>IF(AQ78="","",VLOOKUP(AQ78,作業者名!$B$4:$C$100,2,FALSE))</f>
        <v>竹中</v>
      </c>
      <c r="BB78" s="412" t="str">
        <f>IF(AR78="","",VLOOKUP(AR78,作業者名!$B$4:$C$100,2,FALSE))</f>
        <v>プリヤディ</v>
      </c>
      <c r="BC78" s="412">
        <f>IF(G78="","",VLOOKUP(J78,中子データ!B$4:N$6004,12,FALSE))</f>
        <v>0</v>
      </c>
      <c r="BD78" s="413">
        <f>IF(G78="","",VLOOKUP(J78,中子データ!$B$4:$P$4500,15,FALSE))</f>
        <v>0</v>
      </c>
    </row>
    <row r="79" spans="1:56" x14ac:dyDescent="0.15">
      <c r="A79" s="7" t="str">
        <f>IF(G79="","",VLOOKUP(H79,マシン名!$B$4:$C$93,2,FALSE))</f>
        <v>塗型（仕掛り）</v>
      </c>
      <c r="B79" s="7" t="str">
        <f>IF(G79="","",VLOOKUP(I79,作業者名!$B$4:$C$100,2,FALSE))</f>
        <v>森山</v>
      </c>
      <c r="C79" s="7" t="str">
        <f>IF(G79="","",VLOOKUP(J79,中子データ!$B$4:$H$4500,2,FALSE))</f>
        <v>組付（119620）</v>
      </c>
      <c r="D79" s="8">
        <f>IF(G79="","",VLOOKUP(J79,中子データ!$B$4:$H$4500,4,FALSE))</f>
        <v>1</v>
      </c>
      <c r="E79" s="231">
        <f t="shared" si="46"/>
        <v>312</v>
      </c>
      <c r="G79" s="958">
        <v>44433</v>
      </c>
      <c r="H79" s="1066">
        <v>997</v>
      </c>
      <c r="I79" s="1066">
        <v>33</v>
      </c>
      <c r="J79" s="1066">
        <v>933</v>
      </c>
      <c r="K79" s="1085">
        <v>312</v>
      </c>
      <c r="L79" s="1085">
        <v>180</v>
      </c>
      <c r="M79" s="1084">
        <v>3</v>
      </c>
      <c r="N79" s="1084">
        <f t="shared" ref="N79" si="56">L79-SUM(O79:Z79)</f>
        <v>180</v>
      </c>
      <c r="O79" s="250"/>
      <c r="P79" s="250"/>
      <c r="Q79" s="250"/>
      <c r="R79" s="250"/>
      <c r="S79" s="250"/>
      <c r="T79" s="250"/>
      <c r="U79" s="250"/>
      <c r="V79" s="250"/>
      <c r="W79" s="250"/>
      <c r="X79" s="250"/>
      <c r="Y79" s="250"/>
      <c r="Z79" s="1083"/>
      <c r="AA79" s="1073"/>
      <c r="AB79" s="1075">
        <f t="shared" si="55"/>
        <v>0</v>
      </c>
      <c r="AC79" s="1115"/>
      <c r="AD79" s="1115"/>
      <c r="AE79" s="1115"/>
      <c r="AF79" s="1115"/>
      <c r="AG79" s="1115"/>
      <c r="AH79" s="1115"/>
      <c r="AI79" s="1115"/>
      <c r="AJ79" s="12"/>
      <c r="AK79" s="1074">
        <f>IF(G79="","",VLOOKUP(J79,中子データ!$B$4:$H$4500,3,FALSE))</f>
        <v>0</v>
      </c>
      <c r="AL79" s="1074">
        <f>IF(G79="","",VLOOKUP(J79,中子データ!$B$4:$H$4500,5,FALSE))</f>
        <v>0</v>
      </c>
      <c r="AM79" s="1074">
        <f>IF(G79="","",VLOOKUP(J79,中子データ!$B$4:$H$4500,6,FALSE))</f>
        <v>71</v>
      </c>
      <c r="AN79" s="1069"/>
      <c r="AO79" s="423"/>
      <c r="AP79" s="1071"/>
      <c r="AQ79" s="421">
        <v>82</v>
      </c>
      <c r="AR79" s="1071">
        <v>53</v>
      </c>
      <c r="AS79" s="436"/>
      <c r="AT79" s="436"/>
      <c r="AU79" s="1072"/>
      <c r="AV79" s="1068"/>
      <c r="AW79" s="11"/>
      <c r="AX79" s="410">
        <f t="shared" si="30"/>
        <v>180</v>
      </c>
      <c r="AY79" s="411">
        <f>IF(G79="","",VLOOKUP(J79,中子データ!$B$4:$M$5999,10,FALSE))</f>
        <v>53</v>
      </c>
      <c r="AZ79" s="438">
        <f>IF(G79="","",VLOOKUP(J79,中子データ!$B$4:$M$5999,9,FALSE))</f>
        <v>67.924528301886795</v>
      </c>
      <c r="BA79" s="412" t="str">
        <f>IF(AQ79="","",VLOOKUP(AQ79,作業者名!$B$4:$C$100,2,FALSE))</f>
        <v>竹中</v>
      </c>
      <c r="BB79" s="412" t="str">
        <f>IF(AR79="","",VLOOKUP(AR79,作業者名!$B$4:$C$100,2,FALSE))</f>
        <v>プリヤディ</v>
      </c>
      <c r="BC79" s="412">
        <f>IF(G79="","",VLOOKUP(J79,中子データ!B$4:N$6004,12,FALSE))</f>
        <v>0</v>
      </c>
      <c r="BD79" s="413">
        <f>IF(G79="","",VLOOKUP(J79,中子データ!$B$4:$P$4500,15,FALSE))</f>
        <v>0</v>
      </c>
    </row>
    <row r="80" spans="1:56" x14ac:dyDescent="0.15">
      <c r="A80" s="7" t="str">
        <f>IF(G80="","",VLOOKUP(H80,マシン名!$B$4:$C$93,2,FALSE))</f>
        <v>塗型（仕掛り）</v>
      </c>
      <c r="B80" s="7" t="str">
        <f>IF(G80="","",VLOOKUP(I80,作業者名!$B$4:$C$100,2,FALSE))</f>
        <v>森山</v>
      </c>
      <c r="C80" s="7" t="str">
        <f>IF(G80="","",VLOOKUP(J80,中子データ!$B$4:$H$4500,2,FALSE))</f>
        <v>組付（PR-6N21）</v>
      </c>
      <c r="D80" s="8">
        <f>IF(G80="","",VLOOKUP(J80,中子データ!$B$4:$H$4500,4,FALSE))</f>
        <v>1</v>
      </c>
      <c r="E80" s="231">
        <f t="shared" si="46"/>
        <v>75</v>
      </c>
      <c r="G80" s="958">
        <v>44433</v>
      </c>
      <c r="H80" s="1066">
        <v>997</v>
      </c>
      <c r="I80" s="1066">
        <v>33</v>
      </c>
      <c r="J80" s="1066">
        <v>931</v>
      </c>
      <c r="K80" s="1085">
        <v>75</v>
      </c>
      <c r="L80" s="1085">
        <v>60</v>
      </c>
      <c r="M80" s="1084">
        <v>3</v>
      </c>
      <c r="N80" s="1084">
        <f t="shared" ref="N80" si="57">L80-SUM(O80:Z80)</f>
        <v>60</v>
      </c>
      <c r="O80" s="250"/>
      <c r="P80" s="250"/>
      <c r="Q80" s="250"/>
      <c r="R80" s="250"/>
      <c r="S80" s="250"/>
      <c r="T80" s="250"/>
      <c r="U80" s="250"/>
      <c r="V80" s="250"/>
      <c r="W80" s="250"/>
      <c r="X80" s="250"/>
      <c r="Y80" s="250"/>
      <c r="Z80" s="1083"/>
      <c r="AA80" s="1073"/>
      <c r="AB80" s="1075">
        <f t="shared" si="55"/>
        <v>0</v>
      </c>
      <c r="AC80" s="1115"/>
      <c r="AD80" s="1115"/>
      <c r="AE80" s="1115"/>
      <c r="AF80" s="1115"/>
      <c r="AG80" s="1115"/>
      <c r="AH80" s="1115"/>
      <c r="AI80" s="1115"/>
      <c r="AJ80" s="12"/>
      <c r="AK80" s="1074">
        <f>IF(G80="","",VLOOKUP(J80,中子データ!$B$4:$H$4500,3,FALSE))</f>
        <v>0</v>
      </c>
      <c r="AL80" s="1074">
        <f>IF(G80="","",VLOOKUP(J80,中子データ!$B$4:$H$4500,5,FALSE))</f>
        <v>0</v>
      </c>
      <c r="AM80" s="1074">
        <f>IF(G80="","",VLOOKUP(J80,中子データ!$B$4:$H$4500,6,FALSE))</f>
        <v>150</v>
      </c>
      <c r="AN80" s="1069"/>
      <c r="AO80" s="423"/>
      <c r="AP80" s="1071"/>
      <c r="AQ80" s="421">
        <v>82</v>
      </c>
      <c r="AR80" s="1071">
        <v>53</v>
      </c>
      <c r="AS80" s="436"/>
      <c r="AT80" s="436"/>
      <c r="AU80" s="1072"/>
      <c r="AV80" s="1068"/>
      <c r="AW80" s="11"/>
      <c r="AX80" s="410">
        <f t="shared" si="30"/>
        <v>60</v>
      </c>
      <c r="AY80" s="411">
        <f>IF(G80="","",VLOOKUP(J80,中子データ!$B$4:$M$5999,10,FALSE))</f>
        <v>120</v>
      </c>
      <c r="AZ80" s="438">
        <f>IF(G80="","",VLOOKUP(J80,中子データ!$B$4:$M$5999,9,FALSE))</f>
        <v>30</v>
      </c>
      <c r="BA80" s="412" t="str">
        <f>IF(AQ80="","",VLOOKUP(AQ80,作業者名!$B$4:$C$100,2,FALSE))</f>
        <v>竹中</v>
      </c>
      <c r="BB80" s="412" t="str">
        <f>IF(AR80="","",VLOOKUP(AR80,作業者名!$B$4:$C$100,2,FALSE))</f>
        <v>プリヤディ</v>
      </c>
      <c r="BC80" s="412">
        <f>IF(G80="","",VLOOKUP(J80,中子データ!B$4:N$6004,12,FALSE))</f>
        <v>0</v>
      </c>
      <c r="BD80" s="413">
        <f>IF(G80="","",VLOOKUP(J80,中子データ!$B$4:$P$4500,15,FALSE))</f>
        <v>0</v>
      </c>
    </row>
    <row r="81" spans="1:56" x14ac:dyDescent="0.15">
      <c r="A81" s="7" t="str">
        <f>IF(G81="","",VLOOKUP(H81,マシン名!$B$4:$C$93,2,FALSE))</f>
        <v>塗型（仕掛り）</v>
      </c>
      <c r="B81" s="7" t="str">
        <f>IF(G81="","",VLOOKUP(I81,作業者名!$B$4:$C$100,2,FALSE))</f>
        <v>吉田</v>
      </c>
      <c r="C81" s="7" t="str">
        <f>IF(G81="","",VLOOKUP(J81,中子データ!$B$4:$H$4500,2,FALSE))</f>
        <v>再乾・芯組（ＤＥ18ピストンイッタイ）</v>
      </c>
      <c r="D81" s="8">
        <f>IF(G81="","",VLOOKUP(J81,中子データ!$B$4:$H$4500,4,FALSE))</f>
        <v>1</v>
      </c>
      <c r="E81" s="231">
        <f t="shared" si="46"/>
        <v>12</v>
      </c>
      <c r="G81" s="958">
        <v>44433</v>
      </c>
      <c r="H81" s="1127">
        <v>997</v>
      </c>
      <c r="I81" s="1127">
        <v>1</v>
      </c>
      <c r="J81" s="1127">
        <v>920</v>
      </c>
      <c r="K81" s="1078">
        <v>12</v>
      </c>
      <c r="L81" s="1078">
        <v>120</v>
      </c>
      <c r="M81" s="1079">
        <v>1</v>
      </c>
      <c r="N81" s="1079">
        <f t="shared" ref="N81" si="58">L81-SUM(O81:Z81)</f>
        <v>120</v>
      </c>
      <c r="O81" s="1078"/>
      <c r="P81" s="1078"/>
      <c r="Q81" s="1078"/>
      <c r="R81" s="1078"/>
      <c r="S81" s="1078"/>
      <c r="T81" s="1078"/>
      <c r="U81" s="1078"/>
      <c r="V81" s="1078"/>
      <c r="W81" s="1078"/>
      <c r="X81" s="1078"/>
      <c r="Y81" s="1078"/>
      <c r="Z81" s="1083"/>
      <c r="AA81" s="1073"/>
      <c r="AB81" s="959">
        <f t="shared" si="55"/>
        <v>0</v>
      </c>
      <c r="AC81" s="1083"/>
      <c r="AD81" s="1083"/>
      <c r="AE81" s="1083"/>
      <c r="AF81" s="1083"/>
      <c r="AG81" s="1083"/>
      <c r="AH81" s="1083"/>
      <c r="AI81" s="1083"/>
      <c r="AJ81" s="1083"/>
      <c r="AK81" s="1074">
        <f>IF(G81="","",VLOOKUP(J81,中子データ!$B$4:$H$4500,3,FALSE))</f>
        <v>0</v>
      </c>
      <c r="AL81" s="1074">
        <f>IF(G81="","",VLOOKUP(J81,中子データ!$B$4:$H$4500,5,FALSE))</f>
        <v>0</v>
      </c>
      <c r="AM81" s="1074">
        <f>IF(G81="","",VLOOKUP(J81,中子データ!$B$4:$H$4500,6,FALSE))</f>
        <v>530</v>
      </c>
      <c r="AN81" s="960"/>
      <c r="AO81" s="961"/>
      <c r="AP81" s="1080"/>
      <c r="AQ81" s="1081"/>
      <c r="AR81" s="1080"/>
      <c r="AS81" s="1082"/>
      <c r="AT81" s="1082"/>
      <c r="AU81" s="965"/>
      <c r="AV81" s="1068"/>
      <c r="AW81" s="11"/>
      <c r="AX81" s="410">
        <f t="shared" si="30"/>
        <v>120</v>
      </c>
      <c r="AY81" s="411">
        <f>IF(G81="","",VLOOKUP(J81,中子データ!$B$4:$M$5999,10,FALSE))</f>
        <v>600</v>
      </c>
      <c r="AZ81" s="438">
        <f>IF(G81="","",VLOOKUP(J81,中子データ!$B$4:$M$5999,9,FALSE))</f>
        <v>6</v>
      </c>
      <c r="BA81" s="412" t="str">
        <f>IF(AQ81="","",VLOOKUP(AQ81,作業者名!$B$4:$C$100,2,FALSE))</f>
        <v/>
      </c>
      <c r="BB81" s="412" t="str">
        <f>IF(AR81="","",VLOOKUP(AR81,作業者名!$B$4:$C$100,2,FALSE))</f>
        <v/>
      </c>
      <c r="BC81" s="412">
        <f>IF(G81="","",VLOOKUP(J81,中子データ!B$4:N$6004,12,FALSE))</f>
        <v>0</v>
      </c>
      <c r="BD81" s="413">
        <f>IF(G81="","",VLOOKUP(J81,中子データ!$B$4:$P$4500,15,FALSE))</f>
        <v>0</v>
      </c>
    </row>
    <row r="82" spans="1:56" x14ac:dyDescent="0.15">
      <c r="A82" s="7" t="str">
        <f>IF(G82="","",VLOOKUP(H82,マシン名!$B$4:$C$93,2,FALSE))</f>
        <v>塗型（仕掛り）</v>
      </c>
      <c r="B82" s="7" t="str">
        <f>IF(G82="","",VLOOKUP(I82,作業者名!$B$4:$C$100,2,FALSE))</f>
        <v>吉田</v>
      </c>
      <c r="C82" s="7" t="str">
        <f>IF(G82="","",VLOOKUP(J82,中子データ!$B$4:$H$4500,2,FALSE))</f>
        <v>仕掛り（KD334）</v>
      </c>
      <c r="D82" s="8">
        <f>IF(G82="","",VLOOKUP(J82,中子データ!$B$4:$H$4500,4,FALSE))</f>
        <v>1</v>
      </c>
      <c r="E82" s="231">
        <f t="shared" si="46"/>
        <v>20</v>
      </c>
      <c r="G82" s="958">
        <v>44433</v>
      </c>
      <c r="H82" s="1127">
        <v>997</v>
      </c>
      <c r="I82" s="1127">
        <v>1</v>
      </c>
      <c r="J82" s="1127">
        <v>905</v>
      </c>
      <c r="K82" s="1078">
        <v>20</v>
      </c>
      <c r="L82" s="1078">
        <v>100</v>
      </c>
      <c r="M82" s="1079">
        <v>1</v>
      </c>
      <c r="N82" s="1084">
        <f t="shared" ref="N82:N83" si="59">L82-SUM(O82:Z82)</f>
        <v>70</v>
      </c>
      <c r="O82" s="250"/>
      <c r="P82" s="250"/>
      <c r="Q82" s="250"/>
      <c r="R82" s="250"/>
      <c r="S82" s="250"/>
      <c r="T82" s="250"/>
      <c r="U82" s="250"/>
      <c r="V82" s="250"/>
      <c r="W82" s="250"/>
      <c r="X82" s="250"/>
      <c r="Y82" s="250"/>
      <c r="Z82" s="1083">
        <v>30</v>
      </c>
      <c r="AA82" s="1073"/>
      <c r="AB82" s="1075">
        <f t="shared" si="55"/>
        <v>0</v>
      </c>
      <c r="AC82" s="1115"/>
      <c r="AD82" s="1115"/>
      <c r="AE82" s="1115"/>
      <c r="AF82" s="1115"/>
      <c r="AG82" s="1115"/>
      <c r="AH82" s="1115"/>
      <c r="AI82" s="1115"/>
      <c r="AJ82" s="12"/>
      <c r="AK82" s="1074">
        <f>IF(G82="","",VLOOKUP(J82,中子データ!$B$4:$H$4500,3,FALSE))</f>
        <v>0</v>
      </c>
      <c r="AL82" s="1074">
        <f>IF(G82="","",VLOOKUP(J82,中子データ!$B$4:$H$4500,5,FALSE))</f>
        <v>0</v>
      </c>
      <c r="AM82" s="1074">
        <f>IF(G82="","",VLOOKUP(J82,中子データ!$B$4:$H$4500,6,FALSE))</f>
        <v>0</v>
      </c>
      <c r="AN82" s="1069"/>
      <c r="AO82" s="423"/>
      <c r="AP82" s="1071"/>
      <c r="AQ82" s="421"/>
      <c r="AR82" s="1071"/>
      <c r="AS82" s="436"/>
      <c r="AT82" s="436"/>
      <c r="AU82" s="1072"/>
      <c r="AV82" s="1068"/>
      <c r="AW82" s="11"/>
      <c r="AX82" s="410">
        <f t="shared" si="30"/>
        <v>70</v>
      </c>
      <c r="AY82" s="411">
        <f>IF(G82="","",VLOOKUP(J82,中子データ!$B$4:$M$5999,10,FALSE))</f>
        <v>300</v>
      </c>
      <c r="AZ82" s="438">
        <f>IF(G82="","",VLOOKUP(J82,中子データ!$B$4:$M$5999,9,FALSE))</f>
        <v>12</v>
      </c>
      <c r="BA82" s="412" t="str">
        <f>IF(AQ82="","",VLOOKUP(AQ82,作業者名!$B$4:$C$100,2,FALSE))</f>
        <v/>
      </c>
      <c r="BB82" s="412" t="str">
        <f>IF(AR82="","",VLOOKUP(AR82,作業者名!$B$4:$C$100,2,FALSE))</f>
        <v/>
      </c>
      <c r="BC82" s="412">
        <f>IF(G82="","",VLOOKUP(J82,中子データ!B$4:N$6004,12,FALSE))</f>
        <v>0</v>
      </c>
      <c r="BD82" s="413">
        <f>IF(G82="","",VLOOKUP(J82,中子データ!$B$4:$P$4500,15,FALSE))</f>
        <v>0</v>
      </c>
    </row>
    <row r="83" spans="1:56" x14ac:dyDescent="0.15">
      <c r="A83" s="7" t="str">
        <f>IF(G83="","",VLOOKUP(H83,マシン名!$B$4:$C$93,2,FALSE))</f>
        <v>製造間接</v>
      </c>
      <c r="B83" s="7" t="str">
        <f>IF(G83="","",VLOOKUP(I83,作業者名!$B$4:$C$100,2,FALSE))</f>
        <v>宮内</v>
      </c>
      <c r="C83" s="7" t="str">
        <f>IF(G83="","",VLOOKUP(J83,中子データ!$B$4:$H$4500,2,FALSE))</f>
        <v>製造補助（砂段取り・台車準備・型移動等）</v>
      </c>
      <c r="D83" s="8">
        <f>IF(G83="","",VLOOKUP(J83,中子データ!$B$4:$H$4500,4,FALSE))</f>
        <v>1</v>
      </c>
      <c r="E83" s="231">
        <f t="shared" si="46"/>
        <v>0</v>
      </c>
      <c r="G83" s="958">
        <v>44433</v>
      </c>
      <c r="H83" s="1150">
        <v>51</v>
      </c>
      <c r="I83" s="1150">
        <v>2</v>
      </c>
      <c r="J83" s="1150">
        <v>953</v>
      </c>
      <c r="K83" s="1151">
        <v>0</v>
      </c>
      <c r="L83" s="1151">
        <v>465</v>
      </c>
      <c r="M83" s="1079">
        <v>1</v>
      </c>
      <c r="N83" s="1084">
        <f t="shared" si="59"/>
        <v>465</v>
      </c>
      <c r="O83" s="250"/>
      <c r="P83" s="250"/>
      <c r="Q83" s="250"/>
      <c r="R83" s="250"/>
      <c r="S83" s="250"/>
      <c r="T83" s="250"/>
      <c r="U83" s="250"/>
      <c r="V83" s="250"/>
      <c r="W83" s="250"/>
      <c r="X83" s="250"/>
      <c r="Y83" s="250"/>
      <c r="Z83" s="1083"/>
      <c r="AA83" s="1073"/>
      <c r="AB83" s="1075">
        <f t="shared" si="55"/>
        <v>0</v>
      </c>
      <c r="AC83" s="1115"/>
      <c r="AD83" s="1115"/>
      <c r="AE83" s="1115"/>
      <c r="AF83" s="1115"/>
      <c r="AG83" s="1115"/>
      <c r="AH83" s="1115"/>
      <c r="AI83" s="1115"/>
      <c r="AJ83" s="12"/>
      <c r="AK83" s="1074">
        <f>IF(G83="","",VLOOKUP(J83,中子データ!$B$4:$H$4500,3,FALSE))</f>
        <v>0</v>
      </c>
      <c r="AL83" s="1074">
        <f>IF(G83="","",VLOOKUP(J83,中子データ!$B$4:$H$4500,5,FALSE))</f>
        <v>0</v>
      </c>
      <c r="AM83" s="1074">
        <f>IF(G83="","",VLOOKUP(J83,中子データ!$B$4:$H$4500,6,FALSE))</f>
        <v>0</v>
      </c>
      <c r="AN83" s="1069"/>
      <c r="AO83" s="423"/>
      <c r="AP83" s="1071"/>
      <c r="AQ83" s="421"/>
      <c r="AR83" s="1071"/>
      <c r="AS83" s="436"/>
      <c r="AT83" s="436"/>
      <c r="AU83" s="1072"/>
      <c r="AV83" s="1068"/>
      <c r="AW83" s="11"/>
      <c r="AX83" s="410">
        <f t="shared" si="30"/>
        <v>465</v>
      </c>
      <c r="AY83" s="411">
        <f>IF(G83="","",VLOOKUP(J83,中子データ!$B$4:$M$5999,10,FALSE))</f>
        <v>0</v>
      </c>
      <c r="AZ83" s="438" t="e">
        <f>IF(G83="","",VLOOKUP(J83,中子データ!$B$4:$M$5999,9,FALSE))</f>
        <v>#DIV/0!</v>
      </c>
      <c r="BA83" s="412" t="str">
        <f>IF(AQ83="","",VLOOKUP(AQ83,作業者名!$B$4:$C$100,2,FALSE))</f>
        <v/>
      </c>
      <c r="BB83" s="412" t="str">
        <f>IF(AR83="","",VLOOKUP(AR83,作業者名!$B$4:$C$100,2,FALSE))</f>
        <v/>
      </c>
      <c r="BC83" s="412">
        <f>IF(G83="","",VLOOKUP(J83,中子データ!B$4:N$6004,12,FALSE))</f>
        <v>0</v>
      </c>
      <c r="BD83" s="413">
        <f>IF(G83="","",VLOOKUP(J83,中子データ!$B$4:$P$4500,15,FALSE))</f>
        <v>0</v>
      </c>
    </row>
    <row r="84" spans="1:56" x14ac:dyDescent="0.15">
      <c r="A84" s="7" t="str">
        <f>IF(G84="","",VLOOKUP(H84,マシン名!$B$4:$C$93,2,FALSE))</f>
        <v>塗型（仕掛り）</v>
      </c>
      <c r="B84" s="7" t="str">
        <f>IF(G84="","",VLOOKUP(I84,作業者名!$B$4:$C$100,2,FALSE))</f>
        <v>森山</v>
      </c>
      <c r="C84" s="7" t="str">
        <f>IF(G84="","",VLOOKUP(J84,中子データ!$B$4:$H$4500,2,FALSE))</f>
        <v>組付（6BB1）</v>
      </c>
      <c r="D84" s="8">
        <f>IF(G84="","",VLOOKUP(J84,中子データ!$B$4:$H$4500,4,FALSE))</f>
        <v>1</v>
      </c>
      <c r="E84" s="231">
        <f t="shared" si="46"/>
        <v>198</v>
      </c>
      <c r="G84" s="958">
        <v>44434</v>
      </c>
      <c r="H84" s="1127">
        <v>997</v>
      </c>
      <c r="I84" s="1127">
        <v>33</v>
      </c>
      <c r="J84" s="1127">
        <v>923</v>
      </c>
      <c r="K84" s="1078">
        <v>198</v>
      </c>
      <c r="L84" s="1078">
        <v>180</v>
      </c>
      <c r="M84" s="1079">
        <v>3</v>
      </c>
      <c r="N84" s="1084">
        <f t="shared" ref="N84:N91" si="60">L84-SUM(O84:Z84)</f>
        <v>180</v>
      </c>
      <c r="O84" s="250"/>
      <c r="P84" s="250"/>
      <c r="Q84" s="250"/>
      <c r="R84" s="250"/>
      <c r="S84" s="250"/>
      <c r="T84" s="250"/>
      <c r="U84" s="250"/>
      <c r="V84" s="250"/>
      <c r="W84" s="250"/>
      <c r="X84" s="250"/>
      <c r="Y84" s="250"/>
      <c r="Z84" s="1083"/>
      <c r="AA84" s="1073"/>
      <c r="AB84" s="1075">
        <f t="shared" si="55"/>
        <v>0</v>
      </c>
      <c r="AC84" s="1115"/>
      <c r="AD84" s="1115"/>
      <c r="AE84" s="1115"/>
      <c r="AF84" s="1115"/>
      <c r="AG84" s="1115"/>
      <c r="AH84" s="1115"/>
      <c r="AI84" s="1115"/>
      <c r="AJ84" s="12"/>
      <c r="AK84" s="1074">
        <f>IF(G84="","",VLOOKUP(J84,中子データ!$B$4:$H$4500,3,FALSE))</f>
        <v>0</v>
      </c>
      <c r="AL84" s="1074">
        <f>IF(G84="","",VLOOKUP(J84,中子データ!$B$4:$H$4500,5,FALSE))</f>
        <v>0</v>
      </c>
      <c r="AM84" s="1074">
        <f>IF(G84="","",VLOOKUP(J84,中子データ!$B$4:$H$4500,6,FALSE))</f>
        <v>46</v>
      </c>
      <c r="AN84" s="1069"/>
      <c r="AO84" s="423"/>
      <c r="AP84" s="1071"/>
      <c r="AQ84" s="421">
        <v>82</v>
      </c>
      <c r="AR84" s="1071">
        <v>53</v>
      </c>
      <c r="AS84" s="436"/>
      <c r="AT84" s="436"/>
      <c r="AU84" s="1072"/>
      <c r="AV84" s="1068"/>
      <c r="AW84" s="11"/>
      <c r="AX84" s="410">
        <f t="shared" si="30"/>
        <v>180</v>
      </c>
      <c r="AY84" s="411">
        <f>IF(G84="","",VLOOKUP(J84,中子データ!$B$4:$M$5999,10,FALSE))</f>
        <v>36</v>
      </c>
      <c r="AZ84" s="438">
        <f>IF(G84="","",VLOOKUP(J84,中子データ!$B$4:$M$5999,9,FALSE))</f>
        <v>100</v>
      </c>
      <c r="BA84" s="412" t="str">
        <f>IF(AQ84="","",VLOOKUP(AQ84,作業者名!$B$4:$C$100,2,FALSE))</f>
        <v>竹中</v>
      </c>
      <c r="BB84" s="412" t="str">
        <f>IF(AR84="","",VLOOKUP(AR84,作業者名!$B$4:$C$100,2,FALSE))</f>
        <v>プリヤディ</v>
      </c>
      <c r="BC84" s="412">
        <f>IF(G84="","",VLOOKUP(J84,中子データ!B$4:N$6004,12,FALSE))</f>
        <v>0</v>
      </c>
      <c r="BD84" s="413">
        <f>IF(G84="","",VLOOKUP(J84,中子データ!$B$4:$P$4500,15,FALSE))</f>
        <v>0</v>
      </c>
    </row>
    <row r="85" spans="1:56" x14ac:dyDescent="0.15">
      <c r="A85" s="7" t="str">
        <f>IF(G85="","",VLOOKUP(H85,マシン名!$B$4:$C$93,2,FALSE))</f>
        <v>塗型（仕掛り）</v>
      </c>
      <c r="B85" s="7" t="str">
        <f>IF(G85="","",VLOOKUP(I85,作業者名!$B$4:$C$100,2,FALSE))</f>
        <v>森山</v>
      </c>
      <c r="C85" s="7" t="str">
        <f>IF(G85="","",VLOOKUP(J85,中子データ!$B$4:$H$4500,2,FALSE))</f>
        <v>組付（4LE(FC23特））</v>
      </c>
      <c r="D85" s="8">
        <f>IF(G85="","",VLOOKUP(J85,中子データ!$B$4:$H$4500,4,FALSE))</f>
        <v>1</v>
      </c>
      <c r="E85" s="231">
        <f t="shared" si="46"/>
        <v>162</v>
      </c>
      <c r="G85" s="958">
        <v>44434</v>
      </c>
      <c r="H85" s="1066">
        <v>997</v>
      </c>
      <c r="I85" s="1066">
        <v>33</v>
      </c>
      <c r="J85" s="1066">
        <v>925</v>
      </c>
      <c r="K85" s="1085">
        <v>162</v>
      </c>
      <c r="L85" s="1085">
        <v>50</v>
      </c>
      <c r="M85" s="1084">
        <v>3</v>
      </c>
      <c r="N85" s="1084">
        <f t="shared" si="60"/>
        <v>50</v>
      </c>
      <c r="O85" s="250"/>
      <c r="P85" s="250"/>
      <c r="Q85" s="250"/>
      <c r="R85" s="250"/>
      <c r="S85" s="250"/>
      <c r="T85" s="250"/>
      <c r="U85" s="250"/>
      <c r="V85" s="250"/>
      <c r="W85" s="250"/>
      <c r="X85" s="250"/>
      <c r="Y85" s="250"/>
      <c r="Z85" s="1083"/>
      <c r="AA85" s="1073"/>
      <c r="AB85" s="1075">
        <f t="shared" si="55"/>
        <v>0</v>
      </c>
      <c r="AC85" s="1115"/>
      <c r="AD85" s="1115"/>
      <c r="AE85" s="1115"/>
      <c r="AF85" s="1115"/>
      <c r="AG85" s="1115"/>
      <c r="AH85" s="1115"/>
      <c r="AI85" s="1115"/>
      <c r="AJ85" s="12"/>
      <c r="AK85" s="1074">
        <f>IF(G85="","",VLOOKUP(J85,中子データ!$B$4:$H$4500,3,FALSE))</f>
        <v>0</v>
      </c>
      <c r="AL85" s="1074">
        <f>IF(G85="","",VLOOKUP(J85,中子データ!$B$4:$H$4500,5,FALSE))</f>
        <v>0</v>
      </c>
      <c r="AM85" s="1074">
        <f>IF(G85="","",VLOOKUP(J85,中子データ!$B$4:$H$4500,6,FALSE))</f>
        <v>62</v>
      </c>
      <c r="AN85" s="1069"/>
      <c r="AO85" s="1070"/>
      <c r="AP85" s="1071"/>
      <c r="AQ85" s="421">
        <v>82</v>
      </c>
      <c r="AR85" s="1071">
        <v>53</v>
      </c>
      <c r="AS85" s="436"/>
      <c r="AT85" s="436"/>
      <c r="AU85" s="1072"/>
      <c r="AV85" s="1068"/>
      <c r="AW85" s="11"/>
      <c r="AX85" s="410">
        <f t="shared" si="30"/>
        <v>50</v>
      </c>
      <c r="AY85" s="411">
        <f>IF(G85="","",VLOOKUP(J85,中子データ!$B$4:$M$5999,10,FALSE))</f>
        <v>46</v>
      </c>
      <c r="AZ85" s="438">
        <f>IF(G85="","",VLOOKUP(J85,中子データ!$B$4:$M$5999,9,FALSE))</f>
        <v>78.260869565217391</v>
      </c>
      <c r="BA85" s="412" t="str">
        <f>IF(AQ85="","",VLOOKUP(AQ85,作業者名!$B$4:$C$100,2,FALSE))</f>
        <v>竹中</v>
      </c>
      <c r="BB85" s="412" t="str">
        <f>IF(AR85="","",VLOOKUP(AR85,作業者名!$B$4:$C$100,2,FALSE))</f>
        <v>プリヤディ</v>
      </c>
      <c r="BC85" s="412">
        <f>IF(G85="","",VLOOKUP(J85,中子データ!B$4:N$6004,12,FALSE))</f>
        <v>0</v>
      </c>
      <c r="BD85" s="413">
        <f>IF(G85="","",VLOOKUP(J85,中子データ!$B$4:$P$4500,15,FALSE))</f>
        <v>0</v>
      </c>
    </row>
    <row r="86" spans="1:56" x14ac:dyDescent="0.15">
      <c r="A86" s="7" t="str">
        <f>IF(G86="","",VLOOKUP(H86,マシン名!$B$4:$C$93,2,FALSE))</f>
        <v>塗型（仕掛り）</v>
      </c>
      <c r="B86" s="7" t="str">
        <f>IF(G86="","",VLOOKUP(I86,作業者名!$B$4:$C$100,2,FALSE))</f>
        <v>森山</v>
      </c>
      <c r="C86" s="7" t="str">
        <f>IF(G86="","",VLOOKUP(J86,中子データ!$B$4:$H$4500,2,FALSE))</f>
        <v>組付（119620）</v>
      </c>
      <c r="D86" s="8">
        <f>IF(G86="","",VLOOKUP(J86,中子データ!$B$4:$H$4500,4,FALSE))</f>
        <v>1</v>
      </c>
      <c r="E86" s="231">
        <f t="shared" ref="E86:E114" si="61">IF(G86="","",D86*K86-AB86)</f>
        <v>390</v>
      </c>
      <c r="G86" s="958">
        <v>44434</v>
      </c>
      <c r="H86" s="1066">
        <v>997</v>
      </c>
      <c r="I86" s="1066">
        <v>33</v>
      </c>
      <c r="J86" s="1066">
        <v>933</v>
      </c>
      <c r="K86" s="1085">
        <v>390</v>
      </c>
      <c r="L86" s="1085">
        <v>250</v>
      </c>
      <c r="M86" s="1084">
        <v>3</v>
      </c>
      <c r="N86" s="1084">
        <f t="shared" si="60"/>
        <v>250</v>
      </c>
      <c r="O86" s="250"/>
      <c r="P86" s="250"/>
      <c r="Q86" s="250"/>
      <c r="R86" s="250"/>
      <c r="S86" s="250"/>
      <c r="T86" s="250"/>
      <c r="U86" s="250"/>
      <c r="V86" s="250"/>
      <c r="W86" s="250"/>
      <c r="X86" s="250"/>
      <c r="Y86" s="250"/>
      <c r="Z86" s="1083"/>
      <c r="AA86" s="1073"/>
      <c r="AB86" s="1075">
        <f t="shared" si="55"/>
        <v>0</v>
      </c>
      <c r="AC86" s="1115"/>
      <c r="AD86" s="1115"/>
      <c r="AE86" s="1115"/>
      <c r="AF86" s="1115"/>
      <c r="AG86" s="1115"/>
      <c r="AH86" s="1115"/>
      <c r="AI86" s="1115"/>
      <c r="AJ86" s="12"/>
      <c r="AK86" s="1074">
        <f>IF(G86="","",VLOOKUP(J86,中子データ!$B$4:$H$4500,3,FALSE))</f>
        <v>0</v>
      </c>
      <c r="AL86" s="1074">
        <f>IF(G86="","",VLOOKUP(J86,中子データ!$B$4:$H$4500,5,FALSE))</f>
        <v>0</v>
      </c>
      <c r="AM86" s="1074">
        <f>IF(G86="","",VLOOKUP(J86,中子データ!$B$4:$H$4500,6,FALSE))</f>
        <v>71</v>
      </c>
      <c r="AN86" s="1069"/>
      <c r="AO86" s="1070"/>
      <c r="AP86" s="1071"/>
      <c r="AQ86" s="421">
        <v>82</v>
      </c>
      <c r="AR86" s="1071">
        <v>53</v>
      </c>
      <c r="AS86" s="436"/>
      <c r="AT86" s="436"/>
      <c r="AU86" s="1072"/>
      <c r="AV86" s="1068"/>
      <c r="AW86" s="11"/>
      <c r="AX86" s="410">
        <f t="shared" si="30"/>
        <v>250</v>
      </c>
      <c r="AY86" s="411">
        <f>IF(G86="","",VLOOKUP(J86,中子データ!$B$4:$M$5999,10,FALSE))</f>
        <v>53</v>
      </c>
      <c r="AZ86" s="438">
        <f>IF(G86="","",VLOOKUP(J86,中子データ!$B$4:$M$5999,9,FALSE))</f>
        <v>67.924528301886795</v>
      </c>
      <c r="BA86" s="412" t="str">
        <f>IF(AQ86="","",VLOOKUP(AQ86,作業者名!$B$4:$C$100,2,FALSE))</f>
        <v>竹中</v>
      </c>
      <c r="BB86" s="412" t="str">
        <f>IF(AR86="","",VLOOKUP(AR86,作業者名!$B$4:$C$100,2,FALSE))</f>
        <v>プリヤディ</v>
      </c>
      <c r="BC86" s="412">
        <f>IF(G86="","",VLOOKUP(J86,中子データ!B$4:N$6004,12,FALSE))</f>
        <v>0</v>
      </c>
      <c r="BD86" s="413">
        <f>IF(G86="","",VLOOKUP(J86,中子データ!$B$4:$P$4500,15,FALSE))</f>
        <v>0</v>
      </c>
    </row>
    <row r="87" spans="1:56" x14ac:dyDescent="0.15">
      <c r="A87" s="7" t="str">
        <f>IF(G87="","",VLOOKUP(H87,マシン名!$B$4:$C$93,2,FALSE))</f>
        <v>A425①　</v>
      </c>
      <c r="B87" s="7" t="str">
        <f>IF(G87="","",VLOOKUP(I87,作業者名!$B$4:$C$100,2,FALSE))</f>
        <v>恩田</v>
      </c>
      <c r="C87" s="7" t="str">
        <f>IF(G87="","",VLOOKUP(J87,中子データ!$B$4:$H$4500,2,FALSE))</f>
        <v>A1165ｷｬﾘﾔ ③</v>
      </c>
      <c r="D87" s="8">
        <f>IF(G87="","",VLOOKUP(J87,中子データ!$B$4:$H$4500,4,FALSE))</f>
        <v>2</v>
      </c>
      <c r="E87" s="231">
        <f t="shared" si="61"/>
        <v>743</v>
      </c>
      <c r="G87" s="958">
        <v>44434</v>
      </c>
      <c r="H87" s="1066">
        <v>31</v>
      </c>
      <c r="I87" s="1066">
        <v>14</v>
      </c>
      <c r="J87" s="1066">
        <v>582</v>
      </c>
      <c r="K87" s="1085">
        <v>372</v>
      </c>
      <c r="L87" s="1085">
        <v>525</v>
      </c>
      <c r="M87" s="1084">
        <v>0.5</v>
      </c>
      <c r="N87" s="1084">
        <f t="shared" si="60"/>
        <v>515</v>
      </c>
      <c r="O87" s="250"/>
      <c r="P87" s="250"/>
      <c r="Q87" s="250"/>
      <c r="R87" s="250"/>
      <c r="S87" s="250"/>
      <c r="T87" s="250"/>
      <c r="U87" s="250">
        <v>10</v>
      </c>
      <c r="V87" s="250"/>
      <c r="W87" s="250"/>
      <c r="X87" s="250"/>
      <c r="Y87" s="250"/>
      <c r="Z87" s="1083"/>
      <c r="AA87" s="1073"/>
      <c r="AB87" s="1075">
        <f t="shared" si="55"/>
        <v>1</v>
      </c>
      <c r="AC87" s="1115"/>
      <c r="AD87" s="1115"/>
      <c r="AE87" s="1115"/>
      <c r="AF87" s="1115"/>
      <c r="AG87" s="1115"/>
      <c r="AH87" s="1115"/>
      <c r="AI87" s="1115"/>
      <c r="AJ87" s="12">
        <v>1</v>
      </c>
      <c r="AK87" s="1074" t="str">
        <f>IF(G87="","",VLOOKUP(J87,中子データ!$B$4:$H$4500,3,FALSE))</f>
        <v>MSR-T</v>
      </c>
      <c r="AL87" s="1074">
        <f>IF(G87="","",VLOOKUP(J87,中子データ!$B$4:$H$4500,5,FALSE))</f>
        <v>0.95</v>
      </c>
      <c r="AM87" s="1074">
        <f>IF(G87="","",VLOOKUP(J87,中子データ!$B$4:$H$4500,6,FALSE))</f>
        <v>85</v>
      </c>
      <c r="AN87" s="1069"/>
      <c r="AO87" s="1070"/>
      <c r="AP87" s="1071"/>
      <c r="AQ87" s="421"/>
      <c r="AR87" s="1071"/>
      <c r="AS87" s="436"/>
      <c r="AT87" s="436"/>
      <c r="AU87" s="1072"/>
      <c r="AV87" s="1068"/>
      <c r="AW87" s="11"/>
      <c r="AX87" s="410">
        <f t="shared" si="30"/>
        <v>515</v>
      </c>
      <c r="AY87" s="411">
        <f>IF(G87="","",VLOOKUP(J87,中子データ!$B$4:$M$5999,10,FALSE))</f>
        <v>85</v>
      </c>
      <c r="AZ87" s="438">
        <f>IF(G87="","",VLOOKUP(J87,中子データ!$B$4:$M$5999,9,FALSE))</f>
        <v>84.705882352941174</v>
      </c>
      <c r="BA87" s="412" t="str">
        <f>IF(AQ87="","",VLOOKUP(AQ87,作業者名!$B$4:$C$100,2,FALSE))</f>
        <v/>
      </c>
      <c r="BB87" s="412" t="str">
        <f>IF(AR87="","",VLOOKUP(AR87,作業者名!$B$4:$C$100,2,FALSE))</f>
        <v/>
      </c>
      <c r="BC87" s="412">
        <f>IF(G87="","",VLOOKUP(J87,中子データ!B$4:N$6004,12,FALSE))</f>
        <v>0</v>
      </c>
      <c r="BD87" s="413">
        <f>IF(G87="","",VLOOKUP(J87,中子データ!$B$4:$P$4500,15,FALSE))</f>
        <v>0</v>
      </c>
    </row>
    <row r="88" spans="1:56" x14ac:dyDescent="0.15">
      <c r="A88" s="7" t="str">
        <f>IF(G88="","",VLOOKUP(H88,マシン名!$B$4:$C$93,2,FALSE))</f>
        <v>VTOP935　</v>
      </c>
      <c r="B88" s="7" t="str">
        <f>IF(G88="","",VLOOKUP(I88,作業者名!$B$4:$C$100,2,FALSE))</f>
        <v>長島</v>
      </c>
      <c r="C88" s="7" t="str">
        <f>IF(G88="","",VLOOKUP(J88,中子データ!$B$4:$H$4500,2,FALSE))</f>
        <v>ﾃｽﾄﾋﾟｰｽ</v>
      </c>
      <c r="D88" s="8">
        <f>IF(G88="","",VLOOKUP(J88,中子データ!$B$4:$H$4500,4,FALSE))</f>
        <v>1</v>
      </c>
      <c r="E88" s="231">
        <f t="shared" si="61"/>
        <v>117</v>
      </c>
      <c r="G88" s="958">
        <v>44434</v>
      </c>
      <c r="H88" s="1066">
        <v>22</v>
      </c>
      <c r="I88" s="1066">
        <v>3</v>
      </c>
      <c r="J88" s="1066">
        <v>324</v>
      </c>
      <c r="K88" s="1085">
        <v>117</v>
      </c>
      <c r="L88" s="1085">
        <v>365</v>
      </c>
      <c r="M88" s="1084">
        <v>1</v>
      </c>
      <c r="N88" s="1084">
        <f t="shared" si="60"/>
        <v>285</v>
      </c>
      <c r="O88" s="250">
        <v>70</v>
      </c>
      <c r="P88" s="250"/>
      <c r="Q88" s="250"/>
      <c r="R88" s="250">
        <v>10</v>
      </c>
      <c r="S88" s="250"/>
      <c r="T88" s="250"/>
      <c r="U88" s="250"/>
      <c r="V88" s="250"/>
      <c r="W88" s="250"/>
      <c r="X88" s="250"/>
      <c r="Y88" s="250"/>
      <c r="Z88" s="1083"/>
      <c r="AA88" s="1073"/>
      <c r="AB88" s="1075">
        <f t="shared" si="55"/>
        <v>0</v>
      </c>
      <c r="AC88" s="1115"/>
      <c r="AD88" s="1115"/>
      <c r="AE88" s="1115"/>
      <c r="AF88" s="1115"/>
      <c r="AG88" s="1115"/>
      <c r="AH88" s="1115"/>
      <c r="AI88" s="1115"/>
      <c r="AJ88" s="12"/>
      <c r="AK88" s="1074" t="str">
        <f>IF(G88="","",VLOOKUP(J88,中子データ!$B$4:$H$4500,3,FALSE))</f>
        <v>MSR-T</v>
      </c>
      <c r="AL88" s="1074">
        <f>IF(G88="","",VLOOKUP(J88,中子データ!$B$4:$H$4500,5,FALSE))</f>
        <v>7.8</v>
      </c>
      <c r="AM88" s="1074">
        <f>IF(G88="","",VLOOKUP(J88,中子データ!$B$4:$H$4500,6,FALSE))</f>
        <v>500</v>
      </c>
      <c r="AN88" s="1069"/>
      <c r="AO88" s="1070"/>
      <c r="AP88" s="1071"/>
      <c r="AQ88" s="421"/>
      <c r="AR88" s="1071"/>
      <c r="AS88" s="436"/>
      <c r="AT88" s="436"/>
      <c r="AU88" s="1072"/>
      <c r="AV88" s="1068"/>
      <c r="AW88" s="11"/>
      <c r="AX88" s="410">
        <f t="shared" si="30"/>
        <v>285</v>
      </c>
      <c r="AY88" s="411">
        <f>IF(G88="","",VLOOKUP(J88,中子データ!$B$4:$M$5999,10,FALSE))</f>
        <v>140</v>
      </c>
      <c r="AZ88" s="438">
        <f>IF(G88="","",VLOOKUP(J88,中子データ!$B$4:$M$5999,9,FALSE))</f>
        <v>25.714285714285715</v>
      </c>
      <c r="BA88" s="412" t="str">
        <f>IF(AQ88="","",VLOOKUP(AQ88,作業者名!$B$4:$C$100,2,FALSE))</f>
        <v/>
      </c>
      <c r="BB88" s="412" t="str">
        <f>IF(AR88="","",VLOOKUP(AR88,作業者名!$B$4:$C$100,2,FALSE))</f>
        <v/>
      </c>
      <c r="BC88" s="412">
        <f>IF(G88="","",VLOOKUP(J88,中子データ!B$4:N$6004,12,FALSE))</f>
        <v>0</v>
      </c>
      <c r="BD88" s="413">
        <f>IF(G88="","",VLOOKUP(J88,中子データ!$B$4:$P$4500,15,FALSE))</f>
        <v>18.3</v>
      </c>
    </row>
    <row r="89" spans="1:56" x14ac:dyDescent="0.15">
      <c r="A89" s="7" t="str">
        <f>IF(G89="","",VLOOKUP(H89,マシン名!$B$4:$C$93,2,FALSE))</f>
        <v>VTOP935　</v>
      </c>
      <c r="B89" s="7" t="str">
        <f>IF(G89="","",VLOOKUP(I89,作業者名!$B$4:$C$100,2,FALSE))</f>
        <v>長島</v>
      </c>
      <c r="C89" s="7" t="str">
        <f>IF(G89="","",VLOOKUP(J89,中子データ!$B$4:$H$4500,2,FALSE))</f>
        <v>KB768ジャケ</v>
      </c>
      <c r="D89" s="8">
        <f>IF(G89="","",VLOOKUP(J89,中子データ!$B$4:$H$4500,4,FALSE))</f>
        <v>1</v>
      </c>
      <c r="E89" s="231">
        <f t="shared" si="61"/>
        <v>0</v>
      </c>
      <c r="G89" s="958">
        <v>44434</v>
      </c>
      <c r="H89" s="1066">
        <v>22</v>
      </c>
      <c r="I89" s="1066">
        <v>3</v>
      </c>
      <c r="J89" s="1066">
        <v>593</v>
      </c>
      <c r="K89" s="1085">
        <v>0</v>
      </c>
      <c r="L89" s="1085">
        <v>70</v>
      </c>
      <c r="M89" s="1084">
        <v>1</v>
      </c>
      <c r="N89" s="1084">
        <f t="shared" si="60"/>
        <v>0</v>
      </c>
      <c r="O89" s="250"/>
      <c r="P89" s="250">
        <v>70</v>
      </c>
      <c r="Q89" s="250"/>
      <c r="R89" s="250"/>
      <c r="S89" s="250"/>
      <c r="T89" s="250"/>
      <c r="U89" s="250"/>
      <c r="V89" s="250"/>
      <c r="W89" s="250"/>
      <c r="X89" s="250"/>
      <c r="Y89" s="250"/>
      <c r="Z89" s="1083"/>
      <c r="AA89" s="1073"/>
      <c r="AB89" s="1075">
        <f t="shared" si="55"/>
        <v>0</v>
      </c>
      <c r="AC89" s="1115"/>
      <c r="AD89" s="1115"/>
      <c r="AE89" s="1115"/>
      <c r="AF89" s="1115"/>
      <c r="AG89" s="1115"/>
      <c r="AH89" s="1115"/>
      <c r="AI89" s="1115"/>
      <c r="AJ89" s="12"/>
      <c r="AK89" s="1074" t="str">
        <f>IF(G89="","",VLOOKUP(J89,中子データ!$B$4:$H$4500,3,FALSE))</f>
        <v>WJ-50A</v>
      </c>
      <c r="AL89" s="1074">
        <f>IF(G89="","",VLOOKUP(J89,中子データ!$B$4:$H$4500,5,FALSE))</f>
        <v>2.4</v>
      </c>
      <c r="AM89" s="1074">
        <f>IF(G89="","",VLOOKUP(J89,中子データ!$B$4:$H$4500,6,FALSE))</f>
        <v>559.20000000000005</v>
      </c>
      <c r="AN89" s="1069"/>
      <c r="AO89" s="423"/>
      <c r="AP89" s="1071"/>
      <c r="AQ89" s="421"/>
      <c r="AR89" s="1071"/>
      <c r="AS89" s="436"/>
      <c r="AT89" s="436"/>
      <c r="AU89" s="1072"/>
      <c r="AV89" s="1068"/>
      <c r="AW89" s="11"/>
      <c r="AX89" s="410">
        <f t="shared" si="30"/>
        <v>0</v>
      </c>
      <c r="AY89" s="411">
        <f>IF(G89="","",VLOOKUP(J89,中子データ!$B$4:$M$5999,10,FALSE))</f>
        <v>240</v>
      </c>
      <c r="AZ89" s="438">
        <f>IF(G89="","",VLOOKUP(J89,中子データ!$B$4:$M$5999,9,FALSE))</f>
        <v>15</v>
      </c>
      <c r="BA89" s="412" t="str">
        <f>IF(AQ89="","",VLOOKUP(AQ89,作業者名!$B$4:$C$100,2,FALSE))</f>
        <v/>
      </c>
      <c r="BB89" s="412" t="str">
        <f>IF(AR89="","",VLOOKUP(AR89,作業者名!$B$4:$C$100,2,FALSE))</f>
        <v/>
      </c>
      <c r="BC89" s="412">
        <f>IF(G89="","",VLOOKUP(J89,中子データ!B$4:N$6004,12,FALSE))</f>
        <v>0.1</v>
      </c>
      <c r="BD89" s="413">
        <f>IF(G89="","",VLOOKUP(J89,中子データ!$B$4:$P$4500,15,FALSE))</f>
        <v>0</v>
      </c>
    </row>
    <row r="90" spans="1:56" x14ac:dyDescent="0.15">
      <c r="A90" s="7" t="str">
        <f>IF(G90="","",VLOOKUP(H90,マシン名!$B$4:$C$93,2,FALSE))</f>
        <v>A56HP①　</v>
      </c>
      <c r="B90" s="7" t="str">
        <f>IF(G90="","",VLOOKUP(I90,作業者名!$B$4:$C$100,2,FALSE))</f>
        <v>清水</v>
      </c>
      <c r="C90" s="7" t="str">
        <f>IF(G90="","",VLOOKUP(J90,中子データ!$B$4:$H$4500,2,FALSE))</f>
        <v>KC780　寄せ</v>
      </c>
      <c r="D90" s="8">
        <f>IF(G90="","",VLOOKUP(J90,中子データ!$B$4:$H$4500,4,FALSE))</f>
        <v>1</v>
      </c>
      <c r="E90" s="231">
        <f t="shared" si="61"/>
        <v>73</v>
      </c>
      <c r="G90" s="958">
        <v>44434</v>
      </c>
      <c r="H90" s="1066">
        <v>29</v>
      </c>
      <c r="I90" s="1066">
        <v>17</v>
      </c>
      <c r="J90" s="1066">
        <v>607</v>
      </c>
      <c r="K90" s="1085">
        <v>73</v>
      </c>
      <c r="L90" s="1085">
        <v>210</v>
      </c>
      <c r="M90" s="1084">
        <v>0.5</v>
      </c>
      <c r="N90" s="1084">
        <f t="shared" si="60"/>
        <v>210</v>
      </c>
      <c r="O90" s="250"/>
      <c r="P90" s="250"/>
      <c r="Q90" s="250"/>
      <c r="R90" s="250"/>
      <c r="S90" s="250"/>
      <c r="T90" s="250"/>
      <c r="U90" s="250"/>
      <c r="V90" s="250"/>
      <c r="W90" s="250"/>
      <c r="X90" s="250"/>
      <c r="Y90" s="250"/>
      <c r="Z90" s="1083"/>
      <c r="AA90" s="1073"/>
      <c r="AB90" s="1075">
        <f t="shared" si="55"/>
        <v>0</v>
      </c>
      <c r="AC90" s="1115"/>
      <c r="AD90" s="1115"/>
      <c r="AE90" s="1115"/>
      <c r="AF90" s="1115"/>
      <c r="AG90" s="1115"/>
      <c r="AH90" s="1115"/>
      <c r="AI90" s="1115"/>
      <c r="AJ90" s="12"/>
      <c r="AK90" s="1074" t="str">
        <f>IF(G90="","",VLOOKUP(J90,中子データ!$B$4:$H$4500,3,FALSE))</f>
        <v>S30D改</v>
      </c>
      <c r="AL90" s="1074">
        <f>IF(G90="","",VLOOKUP(J90,中子データ!$B$4:$H$4500,5,FALSE))</f>
        <v>18.48</v>
      </c>
      <c r="AM90" s="1074">
        <f>IF(G90="","",VLOOKUP(J90,中子データ!$B$4:$H$4500,6,FALSE))</f>
        <v>1161</v>
      </c>
      <c r="AN90" s="1069"/>
      <c r="AO90" s="423"/>
      <c r="AP90" s="1071"/>
      <c r="AQ90" s="421"/>
      <c r="AR90" s="1071"/>
      <c r="AS90" s="436"/>
      <c r="AT90" s="436"/>
      <c r="AU90" s="1072"/>
      <c r="AV90" s="1068"/>
      <c r="AW90" s="11"/>
      <c r="AX90" s="410">
        <f t="shared" si="30"/>
        <v>210</v>
      </c>
      <c r="AY90" s="411">
        <f>IF(G90="","",VLOOKUP(J90,中子データ!$B$4:$M$5999,10,FALSE))</f>
        <v>240</v>
      </c>
      <c r="AZ90" s="438">
        <f>IF(G90="","",VLOOKUP(J90,中子データ!$B$4:$M$5999,9,FALSE))</f>
        <v>15</v>
      </c>
      <c r="BA90" s="412" t="str">
        <f>IF(AQ90="","",VLOOKUP(AQ90,作業者名!$B$4:$C$100,2,FALSE))</f>
        <v/>
      </c>
      <c r="BB90" s="412" t="str">
        <f>IF(AR90="","",VLOOKUP(AR90,作業者名!$B$4:$C$100,2,FALSE))</f>
        <v/>
      </c>
      <c r="BC90" s="412">
        <f>IF(G90="","",VLOOKUP(J90,中子データ!B$4:N$6004,12,FALSE))</f>
        <v>0</v>
      </c>
      <c r="BD90" s="413">
        <f>IF(G90="","",VLOOKUP(J90,中子データ!$B$4:$P$4500,15,FALSE))</f>
        <v>0</v>
      </c>
    </row>
    <row r="91" spans="1:56" x14ac:dyDescent="0.15">
      <c r="A91" s="7" t="str">
        <f>IF(G91="","",VLOOKUP(H91,マシン名!$B$4:$C$93,2,FALSE))</f>
        <v>A56HP①　</v>
      </c>
      <c r="B91" s="7" t="str">
        <f>IF(G91="","",VLOOKUP(I91,作業者名!$B$4:$C$100,2,FALSE))</f>
        <v>清水</v>
      </c>
      <c r="C91" s="7" t="str">
        <f>IF(G91="","",VLOOKUP(J91,中子データ!$B$4:$H$4500,2,FALSE))</f>
        <v>KC767　寄</v>
      </c>
      <c r="D91" s="8">
        <f>IF(G91="","",VLOOKUP(J91,中子データ!$B$4:$H$4500,4,FALSE))</f>
        <v>1</v>
      </c>
      <c r="E91" s="231">
        <f t="shared" si="61"/>
        <v>0</v>
      </c>
      <c r="G91" s="958">
        <v>44434</v>
      </c>
      <c r="H91" s="1127">
        <v>29</v>
      </c>
      <c r="I91" s="1127">
        <v>17</v>
      </c>
      <c r="J91" s="1127">
        <v>599</v>
      </c>
      <c r="K91" s="1128">
        <v>0</v>
      </c>
      <c r="L91" s="1128">
        <v>30</v>
      </c>
      <c r="M91" s="1129">
        <v>1</v>
      </c>
      <c r="N91" s="1084">
        <f t="shared" si="60"/>
        <v>0</v>
      </c>
      <c r="O91" s="250"/>
      <c r="P91" s="250">
        <v>30</v>
      </c>
      <c r="Q91" s="250"/>
      <c r="R91" s="250"/>
      <c r="S91" s="250"/>
      <c r="T91" s="250"/>
      <c r="U91" s="250"/>
      <c r="V91" s="250"/>
      <c r="W91" s="250"/>
      <c r="X91" s="250"/>
      <c r="Y91" s="250"/>
      <c r="Z91" s="1083"/>
      <c r="AA91" s="1073"/>
      <c r="AB91" s="1075">
        <f t="shared" si="55"/>
        <v>0</v>
      </c>
      <c r="AC91" s="1115"/>
      <c r="AD91" s="1115"/>
      <c r="AE91" s="1115"/>
      <c r="AF91" s="1115"/>
      <c r="AG91" s="1115"/>
      <c r="AH91" s="1115"/>
      <c r="AI91" s="1115"/>
      <c r="AJ91" s="12"/>
      <c r="AK91" s="1074" t="str">
        <f>IF(G91="","",VLOOKUP(J91,中子データ!$B$4:$H$4500,3,FALSE))</f>
        <v>DP25A</v>
      </c>
      <c r="AL91" s="1074">
        <f>IF(G91="","",VLOOKUP(J91,中子データ!$B$4:$H$4500,5,FALSE))</f>
        <v>14.5</v>
      </c>
      <c r="AM91" s="1074">
        <f>IF(G91="","",VLOOKUP(J91,中子データ!$B$4:$H$4500,6,FALSE))</f>
        <v>981</v>
      </c>
      <c r="AN91" s="1069"/>
      <c r="AO91" s="423"/>
      <c r="AP91" s="1071"/>
      <c r="AQ91" s="421"/>
      <c r="AR91" s="1071"/>
      <c r="AS91" s="436"/>
      <c r="AT91" s="436"/>
      <c r="AU91" s="1072"/>
      <c r="AV91" s="1068"/>
      <c r="AW91" s="11"/>
      <c r="AX91" s="410">
        <f t="shared" si="30"/>
        <v>0</v>
      </c>
      <c r="AY91" s="411">
        <f>IF(G91="","",VLOOKUP(J91,中子データ!$B$4:$M$5999,10,FALSE))</f>
        <v>240</v>
      </c>
      <c r="AZ91" s="438">
        <f>IF(G91="","",VLOOKUP(J91,中子データ!$B$4:$M$5999,9,FALSE))</f>
        <v>15</v>
      </c>
      <c r="BA91" s="412" t="str">
        <f>IF(AQ91="","",VLOOKUP(AQ91,作業者名!$B$4:$C$100,2,FALSE))</f>
        <v/>
      </c>
      <c r="BB91" s="412" t="str">
        <f>IF(AR91="","",VLOOKUP(AR91,作業者名!$B$4:$C$100,2,FALSE))</f>
        <v/>
      </c>
      <c r="BC91" s="412">
        <f>IF(G91="","",VLOOKUP(J91,中子データ!B$4:N$6004,12,FALSE))</f>
        <v>0</v>
      </c>
      <c r="BD91" s="413">
        <f>IF(G91="","",VLOOKUP(J91,中子データ!$B$4:$P$4500,15,FALSE))</f>
        <v>0</v>
      </c>
    </row>
    <row r="92" spans="1:56" x14ac:dyDescent="0.15">
      <c r="A92" s="7" t="str">
        <f>IF(G92="","",VLOOKUP(H92,マシン名!$B$4:$C$93,2,FALSE))</f>
        <v>A56HP①　</v>
      </c>
      <c r="B92" s="7" t="str">
        <f>IF(G92="","",VLOOKUP(I92,作業者名!$B$4:$C$100,2,FALSE))</f>
        <v>清水</v>
      </c>
      <c r="C92" s="7" t="str">
        <f>IF(G92="","",VLOOKUP(J92,中子データ!$B$4:$H$4500,2,FALSE))</f>
        <v>KC767　寄</v>
      </c>
      <c r="D92" s="8">
        <f>IF(G92="","",VLOOKUP(J92,中子データ!$B$4:$H$4500,4,FALSE))</f>
        <v>1</v>
      </c>
      <c r="E92" s="231">
        <f t="shared" si="61"/>
        <v>10</v>
      </c>
      <c r="G92" s="958">
        <v>44434</v>
      </c>
      <c r="H92" s="1127">
        <v>29</v>
      </c>
      <c r="I92" s="1127">
        <v>17</v>
      </c>
      <c r="J92" s="1127">
        <v>599</v>
      </c>
      <c r="K92" s="1128">
        <v>10</v>
      </c>
      <c r="L92" s="1128">
        <v>60</v>
      </c>
      <c r="M92" s="1129">
        <v>1</v>
      </c>
      <c r="N92" s="1084">
        <f t="shared" ref="N92" si="62">L92-SUM(O92:Z92)</f>
        <v>60</v>
      </c>
      <c r="O92" s="250"/>
      <c r="P92" s="250"/>
      <c r="Q92" s="250"/>
      <c r="R92" s="250"/>
      <c r="S92" s="250"/>
      <c r="T92" s="250"/>
      <c r="U92" s="250"/>
      <c r="V92" s="250"/>
      <c r="W92" s="250"/>
      <c r="X92" s="250"/>
      <c r="Y92" s="250"/>
      <c r="Z92" s="1083"/>
      <c r="AA92" s="1073"/>
      <c r="AB92" s="1075">
        <f t="shared" si="55"/>
        <v>0</v>
      </c>
      <c r="AC92" s="1115"/>
      <c r="AD92" s="1115"/>
      <c r="AE92" s="1115"/>
      <c r="AF92" s="1115"/>
      <c r="AG92" s="1115"/>
      <c r="AH92" s="1115"/>
      <c r="AI92" s="1115"/>
      <c r="AJ92" s="12"/>
      <c r="AK92" s="1074" t="str">
        <f>IF(G92="","",VLOOKUP(J92,中子データ!$B$4:$H$4500,3,FALSE))</f>
        <v>DP25A</v>
      </c>
      <c r="AL92" s="1074">
        <f>IF(G92="","",VLOOKUP(J92,中子データ!$B$4:$H$4500,5,FALSE))</f>
        <v>14.5</v>
      </c>
      <c r="AM92" s="1074">
        <f>IF(G92="","",VLOOKUP(J92,中子データ!$B$4:$H$4500,6,FALSE))</f>
        <v>981</v>
      </c>
      <c r="AN92" s="1069"/>
      <c r="AO92" s="1070"/>
      <c r="AP92" s="1071"/>
      <c r="AQ92" s="421"/>
      <c r="AR92" s="1071"/>
      <c r="AS92" s="436"/>
      <c r="AT92" s="436"/>
      <c r="AU92" s="1072"/>
      <c r="AV92" s="1068"/>
      <c r="AW92" s="11"/>
      <c r="AX92" s="410">
        <f t="shared" si="30"/>
        <v>60</v>
      </c>
      <c r="AY92" s="411">
        <f>IF(G92="","",VLOOKUP(J92,中子データ!$B$4:$M$5999,10,FALSE))</f>
        <v>240</v>
      </c>
      <c r="AZ92" s="438">
        <f>IF(G92="","",VLOOKUP(J92,中子データ!$B$4:$M$5999,9,FALSE))</f>
        <v>15</v>
      </c>
      <c r="BA92" s="412" t="str">
        <f>IF(AQ92="","",VLOOKUP(AQ92,作業者名!$B$4:$C$100,2,FALSE))</f>
        <v/>
      </c>
      <c r="BB92" s="412" t="str">
        <f>IF(AR92="","",VLOOKUP(AR92,作業者名!$B$4:$C$100,2,FALSE))</f>
        <v/>
      </c>
      <c r="BC92" s="412">
        <f>IF(G92="","",VLOOKUP(J92,中子データ!B$4:N$6004,12,FALSE))</f>
        <v>0</v>
      </c>
      <c r="BD92" s="413">
        <f>IF(G92="","",VLOOKUP(J92,中子データ!$B$4:$P$4500,15,FALSE))</f>
        <v>0</v>
      </c>
    </row>
    <row r="93" spans="1:56" x14ac:dyDescent="0.15">
      <c r="A93" s="7" t="str">
        <f>IF(G93="","",VLOOKUP(H93,マシン名!$B$4:$C$93,2,FALSE))</f>
        <v>A56HP①　</v>
      </c>
      <c r="B93" s="7" t="str">
        <f>IF(G93="","",VLOOKUP(I93,作業者名!$B$4:$C$100,2,FALSE))</f>
        <v>清水</v>
      </c>
      <c r="C93" s="7" t="str">
        <f>IF(G93="","",VLOOKUP(J93,中子データ!$B$4:$H$4500,2,FALSE))</f>
        <v>KHB672（K3024)主芯</v>
      </c>
      <c r="D93" s="8">
        <f>IF(G93="","",VLOOKUP(J93,中子データ!$B$4:$H$4500,4,FALSE))</f>
        <v>1</v>
      </c>
      <c r="E93" s="231">
        <f t="shared" si="61"/>
        <v>0</v>
      </c>
      <c r="G93" s="958">
        <v>44434</v>
      </c>
      <c r="H93" s="1127">
        <v>29</v>
      </c>
      <c r="I93" s="1127">
        <v>17</v>
      </c>
      <c r="J93" s="1127">
        <v>445</v>
      </c>
      <c r="K93" s="1078">
        <v>0</v>
      </c>
      <c r="L93" s="1078">
        <v>30</v>
      </c>
      <c r="M93" s="1079">
        <v>1</v>
      </c>
      <c r="N93" s="1084">
        <f t="shared" ref="N93" si="63">L93-SUM(O93:Z93)</f>
        <v>0</v>
      </c>
      <c r="O93" s="250"/>
      <c r="P93" s="250">
        <v>30</v>
      </c>
      <c r="Q93" s="250"/>
      <c r="R93" s="250"/>
      <c r="S93" s="250"/>
      <c r="T93" s="250"/>
      <c r="U93" s="250"/>
      <c r="V93" s="250"/>
      <c r="W93" s="250"/>
      <c r="X93" s="250"/>
      <c r="Y93" s="250"/>
      <c r="Z93" s="1083"/>
      <c r="AA93" s="1073"/>
      <c r="AB93" s="1075">
        <f t="shared" si="55"/>
        <v>0</v>
      </c>
      <c r="AC93" s="1115"/>
      <c r="AD93" s="1115"/>
      <c r="AE93" s="1115"/>
      <c r="AF93" s="1115"/>
      <c r="AG93" s="1115"/>
      <c r="AH93" s="1115"/>
      <c r="AI93" s="1115"/>
      <c r="AJ93" s="12"/>
      <c r="AK93" s="1074" t="str">
        <f>IF(G93="","",VLOOKUP(J93,中子データ!$B$4:$H$4500,3,FALSE))</f>
        <v>MJ72W</v>
      </c>
      <c r="AL93" s="1074">
        <f>IF(G93="","",VLOOKUP(J93,中子データ!$B$4:$H$4500,5,FALSE))</f>
        <v>11.5</v>
      </c>
      <c r="AM93" s="1074">
        <f>IF(G93="","",VLOOKUP(J93,中子データ!$B$4:$H$4500,6,FALSE))</f>
        <v>850</v>
      </c>
      <c r="AN93" s="1069"/>
      <c r="AO93" s="1070"/>
      <c r="AP93" s="1071"/>
      <c r="AQ93" s="421"/>
      <c r="AR93" s="1071"/>
      <c r="AS93" s="436"/>
      <c r="AT93" s="436"/>
      <c r="AU93" s="1072"/>
      <c r="AV93" s="1068"/>
      <c r="AW93" s="11"/>
      <c r="AX93" s="410">
        <f t="shared" si="30"/>
        <v>0</v>
      </c>
      <c r="AY93" s="411">
        <f>IF(G93="","",VLOOKUP(J93,中子データ!$B$4:$M$5999,10,FALSE))</f>
        <v>240</v>
      </c>
      <c r="AZ93" s="438">
        <f>IF(G93="","",VLOOKUP(J93,中子データ!$B$4:$M$5999,9,FALSE))</f>
        <v>15</v>
      </c>
      <c r="BA93" s="412" t="str">
        <f>IF(AQ93="","",VLOOKUP(AQ93,作業者名!$B$4:$C$100,2,FALSE))</f>
        <v/>
      </c>
      <c r="BB93" s="412" t="str">
        <f>IF(AR93="","",VLOOKUP(AR93,作業者名!$B$4:$C$100,2,FALSE))</f>
        <v/>
      </c>
      <c r="BC93" s="412">
        <f>IF(G93="","",VLOOKUP(J93,中子データ!B$4:N$6004,12,FALSE))</f>
        <v>0</v>
      </c>
      <c r="BD93" s="413">
        <f>IF(G93="","",VLOOKUP(J93,中子データ!$B$4:$P$4500,15,FALSE))</f>
        <v>24.09</v>
      </c>
    </row>
    <row r="94" spans="1:56" x14ac:dyDescent="0.15">
      <c r="A94" s="7" t="str">
        <f>IF(G94="","",VLOOKUP(H94,マシン名!$B$4:$C$93,2,FALSE))</f>
        <v>A56HP①　</v>
      </c>
      <c r="B94" s="7" t="str">
        <f>IF(G94="","",VLOOKUP(I94,作業者名!$B$4:$C$100,2,FALSE))</f>
        <v>山岡</v>
      </c>
      <c r="C94" s="7" t="str">
        <f>IF(G94="","",VLOOKUP(J94,中子データ!$B$4:$H$4500,2,FALSE))</f>
        <v>KHB672（K3024)主芯</v>
      </c>
      <c r="D94" s="8">
        <f>IF(G94="","",VLOOKUP(J94,中子データ!$B$4:$H$4500,4,FALSE))</f>
        <v>1</v>
      </c>
      <c r="E94" s="231">
        <f t="shared" si="61"/>
        <v>97</v>
      </c>
      <c r="G94" s="958">
        <v>44434</v>
      </c>
      <c r="H94" s="1127">
        <v>29</v>
      </c>
      <c r="I94" s="1127">
        <v>22</v>
      </c>
      <c r="J94" s="1127">
        <v>445</v>
      </c>
      <c r="K94" s="1078">
        <v>108</v>
      </c>
      <c r="L94" s="1078">
        <v>600</v>
      </c>
      <c r="M94" s="1079">
        <v>1</v>
      </c>
      <c r="N94" s="1084">
        <f t="shared" ref="N94" si="64">L94-SUM(O94:Z94)</f>
        <v>520</v>
      </c>
      <c r="O94" s="250">
        <v>20</v>
      </c>
      <c r="P94" s="250"/>
      <c r="Q94" s="250"/>
      <c r="R94" s="250">
        <v>20</v>
      </c>
      <c r="S94" s="250">
        <v>20</v>
      </c>
      <c r="T94" s="250"/>
      <c r="U94" s="250"/>
      <c r="V94" s="250"/>
      <c r="W94" s="250"/>
      <c r="X94" s="250"/>
      <c r="Y94" s="250"/>
      <c r="Z94" s="1083">
        <v>20</v>
      </c>
      <c r="AA94" s="1073"/>
      <c r="AB94" s="1075">
        <f t="shared" si="55"/>
        <v>11</v>
      </c>
      <c r="AC94" s="1115"/>
      <c r="AD94" s="1115"/>
      <c r="AE94" s="1115">
        <v>8</v>
      </c>
      <c r="AF94" s="1115"/>
      <c r="AG94" s="1115">
        <v>3</v>
      </c>
      <c r="AH94" s="1115"/>
      <c r="AI94" s="1115"/>
      <c r="AJ94" s="12"/>
      <c r="AK94" s="1074" t="str">
        <f>IF(G94="","",VLOOKUP(J94,中子データ!$B$4:$H$4500,3,FALSE))</f>
        <v>MJ72W</v>
      </c>
      <c r="AL94" s="1074">
        <f>IF(G94="","",VLOOKUP(J94,中子データ!$B$4:$H$4500,5,FALSE))</f>
        <v>11.5</v>
      </c>
      <c r="AM94" s="1074">
        <f>IF(G94="","",VLOOKUP(J94,中子データ!$B$4:$H$4500,6,FALSE))</f>
        <v>850</v>
      </c>
      <c r="AN94" s="1069"/>
      <c r="AO94" s="425"/>
      <c r="AP94" s="1071"/>
      <c r="AQ94" s="421"/>
      <c r="AR94" s="1071"/>
      <c r="AS94" s="436">
        <v>1</v>
      </c>
      <c r="AT94" s="436"/>
      <c r="AU94" s="1072" t="s">
        <v>2019</v>
      </c>
      <c r="AV94" s="1068"/>
      <c r="AW94" s="11"/>
      <c r="AX94" s="410">
        <f t="shared" si="30"/>
        <v>560</v>
      </c>
      <c r="AY94" s="411">
        <f>IF(G94="","",VLOOKUP(J94,中子データ!$B$4:$M$5999,10,FALSE))</f>
        <v>240</v>
      </c>
      <c r="AZ94" s="438">
        <f>IF(G94="","",VLOOKUP(J94,中子データ!$B$4:$M$5999,9,FALSE))</f>
        <v>15</v>
      </c>
      <c r="BA94" s="412" t="str">
        <f>IF(AQ94="","",VLOOKUP(AQ94,作業者名!$B$4:$C$100,2,FALSE))</f>
        <v/>
      </c>
      <c r="BB94" s="412" t="str">
        <f>IF(AR94="","",VLOOKUP(AR94,作業者名!$B$4:$C$100,2,FALSE))</f>
        <v/>
      </c>
      <c r="BC94" s="412">
        <f>IF(G94="","",VLOOKUP(J94,中子データ!B$4:N$6004,12,FALSE))</f>
        <v>0</v>
      </c>
      <c r="BD94" s="413">
        <f>IF(G94="","",VLOOKUP(J94,中子データ!$B$4:$P$4500,15,FALSE))</f>
        <v>24.09</v>
      </c>
    </row>
    <row r="95" spans="1:56" x14ac:dyDescent="0.15">
      <c r="A95" s="7" t="str">
        <f>IF(G95="","",VLOOKUP(H95,マシン名!$B$4:$C$93,2,FALSE))</f>
        <v>SL55　</v>
      </c>
      <c r="B95" s="7" t="str">
        <f>IF(G95="","",VLOOKUP(I95,作業者名!$B$4:$C$100,2,FALSE))</f>
        <v>平</v>
      </c>
      <c r="C95" s="7" t="str">
        <f>IF(G95="","",VLOOKUP(J95,中子データ!$B$4:$H$4500,2,FALSE))</f>
        <v>DK-20吸排気ポート</v>
      </c>
      <c r="D95" s="8">
        <f>IF(G95="","",VLOOKUP(J95,中子データ!$B$4:$H$4500,4,FALSE))</f>
        <v>1</v>
      </c>
      <c r="E95" s="231">
        <f t="shared" si="61"/>
        <v>89</v>
      </c>
      <c r="G95" s="958">
        <v>44434</v>
      </c>
      <c r="H95" s="1127">
        <v>25</v>
      </c>
      <c r="I95" s="1127">
        <v>26</v>
      </c>
      <c r="J95" s="1127">
        <v>169</v>
      </c>
      <c r="K95" s="1078">
        <v>92</v>
      </c>
      <c r="L95" s="1078">
        <v>360</v>
      </c>
      <c r="M95" s="1079">
        <v>1</v>
      </c>
      <c r="N95" s="1084">
        <f t="shared" ref="N95:N98" si="65">L95-SUM(O95:Z95)</f>
        <v>320</v>
      </c>
      <c r="O95" s="250">
        <v>10</v>
      </c>
      <c r="P95" s="250"/>
      <c r="Q95" s="250">
        <v>20</v>
      </c>
      <c r="R95" s="250"/>
      <c r="S95" s="250"/>
      <c r="T95" s="250"/>
      <c r="U95" s="250">
        <v>10</v>
      </c>
      <c r="V95" s="250"/>
      <c r="W95" s="250"/>
      <c r="X95" s="250"/>
      <c r="Y95" s="250"/>
      <c r="Z95" s="1083"/>
      <c r="AA95" s="1073"/>
      <c r="AB95" s="1075">
        <f t="shared" si="55"/>
        <v>3</v>
      </c>
      <c r="AC95" s="1115"/>
      <c r="AD95" s="1115"/>
      <c r="AE95" s="1115"/>
      <c r="AF95" s="1115"/>
      <c r="AG95" s="1115"/>
      <c r="AH95" s="1115"/>
      <c r="AI95" s="1115"/>
      <c r="AJ95" s="12">
        <v>3</v>
      </c>
      <c r="AK95" s="1074" t="str">
        <f>IF(G95="","",VLOOKUP(J95,中子データ!$B$4:$H$4500,3,FALSE))</f>
        <v>MSR-T</v>
      </c>
      <c r="AL95" s="1074">
        <f>IF(G95="","",VLOOKUP(J95,中子データ!$B$4:$H$4500,5,FALSE))</f>
        <v>7.8</v>
      </c>
      <c r="AM95" s="1074">
        <f>IF(G95="","",VLOOKUP(J95,中子データ!$B$4:$H$4500,6,FALSE))</f>
        <v>678.1</v>
      </c>
      <c r="AN95" s="1069"/>
      <c r="AO95" s="425"/>
      <c r="AP95" s="1071"/>
      <c r="AQ95" s="421"/>
      <c r="AR95" s="1071"/>
      <c r="AS95" s="436"/>
      <c r="AT95" s="436"/>
      <c r="AU95" s="459"/>
      <c r="AV95" s="1068"/>
      <c r="AW95" s="11"/>
      <c r="AX95" s="410">
        <f t="shared" si="30"/>
        <v>320</v>
      </c>
      <c r="AY95" s="411">
        <f>IF(G95="","",VLOOKUP(J95,中子データ!$B$4:$M$5999,10,FALSE))</f>
        <v>200</v>
      </c>
      <c r="AZ95" s="438">
        <f>IF(G95="","",VLOOKUP(J95,中子データ!$B$4:$M$5999,9,FALSE))</f>
        <v>18</v>
      </c>
      <c r="BA95" s="412" t="str">
        <f>IF(AQ95="","",VLOOKUP(AQ95,作業者名!$B$4:$C$100,2,FALSE))</f>
        <v/>
      </c>
      <c r="BB95" s="412" t="str">
        <f>IF(AR95="","",VLOOKUP(AR95,作業者名!$B$4:$C$100,2,FALSE))</f>
        <v/>
      </c>
      <c r="BC95" s="412">
        <f>IF(G95="","",VLOOKUP(J95,中子データ!B$4:N$6004,12,FALSE))</f>
        <v>0</v>
      </c>
      <c r="BD95" s="413">
        <f>IF(G95="","",VLOOKUP(J95,中子データ!$B$4:$P$4500,15,FALSE))</f>
        <v>23</v>
      </c>
    </row>
    <row r="96" spans="1:56" x14ac:dyDescent="0.15">
      <c r="A96" s="7" t="str">
        <f>IF(G96="","",VLOOKUP(H96,マシン名!$B$4:$C$93,2,FALSE))</f>
        <v>SL55　</v>
      </c>
      <c r="B96" s="7" t="str">
        <f>IF(G96="","",VLOOKUP(I96,作業者名!$B$4:$C$100,2,FALSE))</f>
        <v>平</v>
      </c>
      <c r="C96" s="7" t="str">
        <f>IF(G96="","",VLOOKUP(J96,中子データ!$B$4:$H$4500,2,FALSE))</f>
        <v>KC454枕・タペット</v>
      </c>
      <c r="D96" s="8">
        <f>IF(G96="","",VLOOKUP(J96,中子データ!$B$4:$H$4500,4,FALSE))</f>
        <v>1</v>
      </c>
      <c r="E96" s="231">
        <f t="shared" si="61"/>
        <v>0</v>
      </c>
      <c r="G96" s="958">
        <v>44434</v>
      </c>
      <c r="H96" s="1127">
        <v>25</v>
      </c>
      <c r="I96" s="1127">
        <v>26</v>
      </c>
      <c r="J96" s="1127">
        <v>290</v>
      </c>
      <c r="K96" s="1078">
        <v>0</v>
      </c>
      <c r="L96" s="1078">
        <v>30</v>
      </c>
      <c r="M96" s="1079">
        <v>1</v>
      </c>
      <c r="N96" s="1084">
        <f t="shared" si="65"/>
        <v>0</v>
      </c>
      <c r="O96" s="250"/>
      <c r="P96" s="910">
        <v>30</v>
      </c>
      <c r="Q96" s="250"/>
      <c r="R96" s="250"/>
      <c r="S96" s="250"/>
      <c r="T96" s="250"/>
      <c r="U96" s="250"/>
      <c r="V96" s="250"/>
      <c r="W96" s="250"/>
      <c r="X96" s="250"/>
      <c r="Y96" s="250"/>
      <c r="Z96" s="1083"/>
      <c r="AA96" s="1073"/>
      <c r="AB96" s="1075">
        <f t="shared" si="55"/>
        <v>0</v>
      </c>
      <c r="AC96" s="1115"/>
      <c r="AD96" s="1115"/>
      <c r="AE96" s="1115"/>
      <c r="AF96" s="1115"/>
      <c r="AG96" s="1115"/>
      <c r="AH96" s="1115"/>
      <c r="AI96" s="1115"/>
      <c r="AJ96" s="12"/>
      <c r="AK96" s="1074" t="str">
        <f>IF(G96="","",VLOOKUP(J96,中子データ!$B$4:$H$4500,3,FALSE))</f>
        <v>MSR-T</v>
      </c>
      <c r="AL96" s="1074">
        <f>IF(G96="","",VLOOKUP(J96,中子データ!$B$4:$H$4500,5,FALSE))</f>
        <v>2.4700000000000002</v>
      </c>
      <c r="AM96" s="1074">
        <f>IF(G96="","",VLOOKUP(J96,中子データ!$B$4:$H$4500,6,FALSE))</f>
        <v>244</v>
      </c>
      <c r="AN96" s="1069"/>
      <c r="AO96" s="423"/>
      <c r="AP96" s="1071"/>
      <c r="AQ96" s="421"/>
      <c r="AR96" s="1071"/>
      <c r="AS96" s="436"/>
      <c r="AT96" s="436"/>
      <c r="AU96" s="459"/>
      <c r="AV96" s="1068"/>
      <c r="AW96" s="11"/>
      <c r="AX96" s="410">
        <f t="shared" si="30"/>
        <v>0</v>
      </c>
      <c r="AY96" s="411">
        <f>IF(G96="","",VLOOKUP(J96,中子データ!$B$4:$M$5999,10,FALSE))</f>
        <v>110</v>
      </c>
      <c r="AZ96" s="438">
        <f>IF(G96="","",VLOOKUP(J96,中子データ!$B$4:$M$5999,9,FALSE))</f>
        <v>32.727272727272727</v>
      </c>
      <c r="BA96" s="412" t="str">
        <f>IF(AQ96="","",VLOOKUP(AQ96,作業者名!$B$4:$C$100,2,FALSE))</f>
        <v/>
      </c>
      <c r="BB96" s="412" t="str">
        <f>IF(AR96="","",VLOOKUP(AR96,作業者名!$B$4:$C$100,2,FALSE))</f>
        <v/>
      </c>
      <c r="BC96" s="412">
        <f>IF(G96="","",VLOOKUP(J96,中子データ!B$4:N$6004,12,FALSE))</f>
        <v>1.4E-2</v>
      </c>
      <c r="BD96" s="413">
        <f>IF(G96="","",VLOOKUP(J96,中子データ!$B$4:$P$4500,15,FALSE))</f>
        <v>18.7</v>
      </c>
    </row>
    <row r="97" spans="1:56" x14ac:dyDescent="0.15">
      <c r="A97" s="7" t="str">
        <f>IF(G97="","",VLOOKUP(H97,マシン名!$B$4:$C$93,2,FALSE))</f>
        <v>５ＡＮ②　</v>
      </c>
      <c r="B97" s="7" t="str">
        <f>IF(G97="","",VLOOKUP(I97,作業者名!$B$4:$C$100,2,FALSE))</f>
        <v>宮内</v>
      </c>
      <c r="C97" s="7" t="str">
        <f>IF(G97="","",VLOOKUP(J97,中子データ!$B$4:$H$4500,2,FALSE))</f>
        <v>DK26ピストンタイ　主</v>
      </c>
      <c r="D97" s="8">
        <f>IF(G97="","",VLOOKUP(J97,中子データ!$B$4:$H$4500,4,FALSE))</f>
        <v>1</v>
      </c>
      <c r="E97" s="231">
        <f t="shared" si="61"/>
        <v>16</v>
      </c>
      <c r="G97" s="958">
        <v>44434</v>
      </c>
      <c r="H97" s="1127">
        <v>38</v>
      </c>
      <c r="I97" s="1127">
        <v>2</v>
      </c>
      <c r="J97" s="1127">
        <v>425</v>
      </c>
      <c r="K97" s="1078">
        <v>16</v>
      </c>
      <c r="L97" s="1078">
        <v>130</v>
      </c>
      <c r="M97" s="1079">
        <v>1</v>
      </c>
      <c r="N97" s="1084">
        <f t="shared" si="65"/>
        <v>130</v>
      </c>
      <c r="O97" s="250"/>
      <c r="P97" s="250"/>
      <c r="Q97" s="250"/>
      <c r="R97" s="250"/>
      <c r="S97" s="250"/>
      <c r="T97" s="250"/>
      <c r="U97" s="250"/>
      <c r="V97" s="250"/>
      <c r="W97" s="250"/>
      <c r="X97" s="250"/>
      <c r="Y97" s="250"/>
      <c r="Z97" s="1083"/>
      <c r="AA97" s="1073"/>
      <c r="AB97" s="1075">
        <f t="shared" si="55"/>
        <v>0</v>
      </c>
      <c r="AC97" s="1115"/>
      <c r="AD97" s="1115"/>
      <c r="AE97" s="1115"/>
      <c r="AF97" s="1115"/>
      <c r="AG97" s="1115"/>
      <c r="AH97" s="1115"/>
      <c r="AI97" s="1115"/>
      <c r="AJ97" s="12"/>
      <c r="AK97" s="1074" t="str">
        <f>IF(G97="","",VLOOKUP(J97,中子データ!$B$4:$H$4500,3,FALSE))</f>
        <v>S-30D</v>
      </c>
      <c r="AL97" s="1074">
        <f>IF(G97="","",VLOOKUP(J97,中子データ!$B$4:$H$4500,5,FALSE))</f>
        <v>19.5</v>
      </c>
      <c r="AM97" s="1074">
        <f>IF(G97="","",VLOOKUP(J97,中子データ!$B$4:$H$4500,6,FALSE))</f>
        <v>1340</v>
      </c>
      <c r="AN97" s="1069"/>
      <c r="AO97" s="423"/>
      <c r="AP97" s="1071"/>
      <c r="AQ97" s="421"/>
      <c r="AR97" s="1071"/>
      <c r="AS97" s="436"/>
      <c r="AT97" s="436"/>
      <c r="AU97" s="459"/>
      <c r="AV97" s="1068"/>
      <c r="AW97" s="11"/>
      <c r="AX97" s="410">
        <f t="shared" si="30"/>
        <v>130</v>
      </c>
      <c r="AY97" s="411">
        <f>IF(G97="","",VLOOKUP(J97,中子データ!$B$4:$M$5999,10,FALSE))</f>
        <v>320</v>
      </c>
      <c r="AZ97" s="438">
        <f>IF(G97="","",VLOOKUP(J97,中子データ!$B$4:$M$5999,9,FALSE))</f>
        <v>11.25</v>
      </c>
      <c r="BA97" s="412" t="str">
        <f>IF(AQ97="","",VLOOKUP(AQ97,作業者名!$B$4:$C$100,2,FALSE))</f>
        <v/>
      </c>
      <c r="BB97" s="412" t="str">
        <f>IF(AR97="","",VLOOKUP(AR97,作業者名!$B$4:$C$100,2,FALSE))</f>
        <v/>
      </c>
      <c r="BC97" s="412">
        <f>IF(G97="","",VLOOKUP(J97,中子データ!B$4:N$6004,12,FALSE))</f>
        <v>0</v>
      </c>
      <c r="BD97" s="413">
        <f>IF(G97="","",VLOOKUP(J97,中子データ!$B$4:$P$4500,15,FALSE))</f>
        <v>27.51</v>
      </c>
    </row>
    <row r="98" spans="1:56" x14ac:dyDescent="0.15">
      <c r="A98" s="7" t="str">
        <f>IF(G98="","",VLOOKUP(H98,マシン名!$B$4:$C$93,2,FALSE))</f>
        <v>MK4　</v>
      </c>
      <c r="B98" s="7" t="str">
        <f>IF(G98="","",VLOOKUP(I98,作業者名!$B$4:$C$100,2,FALSE))</f>
        <v>恩田</v>
      </c>
      <c r="C98" s="7" t="str">
        <f>IF(G98="","",VLOOKUP(J98,中子データ!$B$4:$H$4500,2,FALSE))</f>
        <v>T6221</v>
      </c>
      <c r="D98" s="8">
        <f>IF(G98="","",VLOOKUP(J98,中子データ!$B$4:$H$4500,4,FALSE))</f>
        <v>1</v>
      </c>
      <c r="E98" s="231">
        <f t="shared" si="61"/>
        <v>92</v>
      </c>
      <c r="G98" s="958">
        <v>44434</v>
      </c>
      <c r="H98" s="1127">
        <v>32</v>
      </c>
      <c r="I98" s="1127">
        <v>14</v>
      </c>
      <c r="J98" s="1127">
        <v>3031</v>
      </c>
      <c r="K98" s="1128">
        <v>97</v>
      </c>
      <c r="L98" s="1128">
        <v>300</v>
      </c>
      <c r="M98" s="1129">
        <v>0.5</v>
      </c>
      <c r="N98" s="1084">
        <f t="shared" si="65"/>
        <v>300</v>
      </c>
      <c r="O98" s="250"/>
      <c r="P98" s="250"/>
      <c r="Q98" s="250"/>
      <c r="R98" s="250"/>
      <c r="S98" s="250"/>
      <c r="T98" s="250"/>
      <c r="U98" s="250"/>
      <c r="V98" s="250"/>
      <c r="W98" s="250"/>
      <c r="X98" s="250"/>
      <c r="Y98" s="250"/>
      <c r="Z98" s="1083"/>
      <c r="AA98" s="1073"/>
      <c r="AB98" s="1075">
        <f t="shared" si="55"/>
        <v>5</v>
      </c>
      <c r="AC98" s="1115"/>
      <c r="AD98" s="1115"/>
      <c r="AE98" s="1115"/>
      <c r="AF98" s="1115"/>
      <c r="AG98" s="1115"/>
      <c r="AH98" s="1115"/>
      <c r="AI98" s="1115"/>
      <c r="AJ98" s="12">
        <v>5</v>
      </c>
      <c r="AK98" s="1074" t="str">
        <f>IF(G98="","",VLOOKUP(J98,中子データ!$B$4:$H$4500,3,FALSE))</f>
        <v>MSR-T</v>
      </c>
      <c r="AL98" s="1074">
        <f>IF(G98="","",VLOOKUP(J98,中子データ!$B$4:$H$4500,5,FALSE))</f>
        <v>3.8</v>
      </c>
      <c r="AM98" s="1074">
        <f>IF(G98="","",VLOOKUP(J98,中子データ!$B$4:$H$4500,6,FALSE))</f>
        <v>223</v>
      </c>
      <c r="AN98" s="1069"/>
      <c r="AO98" s="423"/>
      <c r="AP98" s="1071"/>
      <c r="AQ98" s="421"/>
      <c r="AR98" s="1071"/>
      <c r="AS98" s="436"/>
      <c r="AT98" s="436"/>
      <c r="AU98" s="1072"/>
      <c r="AV98" s="1068"/>
      <c r="AW98" s="11"/>
      <c r="AX98" s="410">
        <f t="shared" si="30"/>
        <v>300</v>
      </c>
      <c r="AY98" s="411">
        <f>IF(G98="","",VLOOKUP(J98,中子データ!$B$4:$M$5999,10,FALSE))</f>
        <v>100</v>
      </c>
      <c r="AZ98" s="438">
        <f>IF(G98="","",VLOOKUP(J98,中子データ!$B$4:$M$5999,9,FALSE))</f>
        <v>45</v>
      </c>
      <c r="BA98" s="412" t="str">
        <f>IF(AQ98="","",VLOOKUP(AQ98,作業者名!$B$4:$C$100,2,FALSE))</f>
        <v/>
      </c>
      <c r="BB98" s="412" t="str">
        <f>IF(AR98="","",VLOOKUP(AR98,作業者名!$B$4:$C$100,2,FALSE))</f>
        <v/>
      </c>
      <c r="BC98" s="412">
        <f>IF(G98="","",VLOOKUP(J98,中子データ!B$4:N$6004,12,FALSE))</f>
        <v>0.04</v>
      </c>
      <c r="BD98" s="413">
        <f>IF(G98="","",VLOOKUP(J98,中子データ!$B$4:$P$4500,15,FALSE))</f>
        <v>0</v>
      </c>
    </row>
    <row r="99" spans="1:56" x14ac:dyDescent="0.15">
      <c r="A99" s="7" t="str">
        <f>IF(G99="","",VLOOKUP(H99,マシン名!$B$4:$C$93,2,FALSE))</f>
        <v>MK4　</v>
      </c>
      <c r="B99" s="7" t="str">
        <f>IF(G99="","",VLOOKUP(I99,作業者名!$B$4:$C$100,2,FALSE))</f>
        <v>宮内</v>
      </c>
      <c r="C99" s="7" t="str">
        <f>IF(G99="","",VLOOKUP(J99,中子データ!$B$4:$H$4500,2,FALSE))</f>
        <v>DE-18ﾋﾟｽﾄﾝｲｯﾀｲ　寄</v>
      </c>
      <c r="D99" s="8">
        <f>IF(G99="","",VLOOKUP(J99,中子データ!$B$4:$H$4500,4,FALSE))</f>
        <v>1</v>
      </c>
      <c r="E99" s="231">
        <f t="shared" si="61"/>
        <v>0</v>
      </c>
      <c r="G99" s="958">
        <v>44434</v>
      </c>
      <c r="H99" s="1127">
        <v>32</v>
      </c>
      <c r="I99" s="1127">
        <v>2</v>
      </c>
      <c r="J99" s="1127">
        <v>419</v>
      </c>
      <c r="K99" s="1128">
        <v>0</v>
      </c>
      <c r="L99" s="1128">
        <v>30</v>
      </c>
      <c r="M99" s="1129">
        <v>1</v>
      </c>
      <c r="N99" s="1084">
        <f t="shared" ref="N99:N100" si="66">L99-SUM(O99:Z99)</f>
        <v>0</v>
      </c>
      <c r="O99" s="250"/>
      <c r="P99" s="250">
        <v>30</v>
      </c>
      <c r="Q99" s="250"/>
      <c r="R99" s="250"/>
      <c r="S99" s="250"/>
      <c r="T99" s="250"/>
      <c r="U99" s="250"/>
      <c r="V99" s="250"/>
      <c r="W99" s="250"/>
      <c r="X99" s="250"/>
      <c r="Y99" s="250"/>
      <c r="Z99" s="1083"/>
      <c r="AA99" s="1073"/>
      <c r="AB99" s="1075">
        <f t="shared" si="55"/>
        <v>0</v>
      </c>
      <c r="AC99" s="1115"/>
      <c r="AD99" s="1115"/>
      <c r="AE99" s="1115"/>
      <c r="AF99" s="1115"/>
      <c r="AG99" s="1115"/>
      <c r="AH99" s="1115"/>
      <c r="AI99" s="1115"/>
      <c r="AJ99" s="12"/>
      <c r="AK99" s="1074" t="str">
        <f>IF(G99="","",VLOOKUP(J99,中子データ!$B$4:$H$4500,3,FALSE))</f>
        <v>MSR-T</v>
      </c>
      <c r="AL99" s="1074">
        <f>IF(G99="","",VLOOKUP(J99,中子データ!$B$4:$H$4500,5,FALSE))</f>
        <v>4.3</v>
      </c>
      <c r="AM99" s="1074">
        <f>IF(G99="","",VLOOKUP(J99,中子データ!$B$4:$H$4500,6,FALSE))</f>
        <v>319</v>
      </c>
      <c r="AN99" s="1069"/>
      <c r="AO99" s="1070"/>
      <c r="AP99" s="1071"/>
      <c r="AQ99" s="421"/>
      <c r="AR99" s="1071"/>
      <c r="AS99" s="436"/>
      <c r="AT99" s="436"/>
      <c r="AU99" s="1072"/>
      <c r="AV99" s="1068"/>
      <c r="AW99" s="11"/>
      <c r="AX99" s="410">
        <f t="shared" si="30"/>
        <v>0</v>
      </c>
      <c r="AY99" s="411">
        <f>IF(G99="","",VLOOKUP(J99,中子データ!$B$4:$M$5999,10,FALSE))</f>
        <v>110</v>
      </c>
      <c r="AZ99" s="438">
        <f>IF(G99="","",VLOOKUP(J99,中子データ!$B$4:$M$5999,9,FALSE))</f>
        <v>32.727272727272727</v>
      </c>
      <c r="BA99" s="412" t="str">
        <f>IF(AQ99="","",VLOOKUP(AQ99,作業者名!$B$4:$C$100,2,FALSE))</f>
        <v/>
      </c>
      <c r="BB99" s="412" t="str">
        <f>IF(AR99="","",VLOOKUP(AR99,作業者名!$B$4:$C$100,2,FALSE))</f>
        <v/>
      </c>
      <c r="BC99" s="412">
        <f>IF(G99="","",VLOOKUP(J99,中子データ!B$4:N$6004,12,FALSE))</f>
        <v>0</v>
      </c>
      <c r="BD99" s="413">
        <f>IF(G99="","",VLOOKUP(J99,中子データ!$B$4:$P$4500,15,FALSE))</f>
        <v>23</v>
      </c>
    </row>
    <row r="100" spans="1:56" x14ac:dyDescent="0.15">
      <c r="A100" s="7" t="str">
        <f>IF(G100="","",VLOOKUP(H100,マシン名!$B$4:$C$93,2,FALSE))</f>
        <v>MK4　</v>
      </c>
      <c r="B100" s="7" t="str">
        <f>IF(G100="","",VLOOKUP(I100,作業者名!$B$4:$C$100,2,FALSE))</f>
        <v>恩田</v>
      </c>
      <c r="C100" s="7" t="str">
        <f>IF(G100="","",VLOOKUP(J100,中子データ!$B$4:$H$4500,2,FALSE))</f>
        <v>DE-18ﾋﾟｽﾄﾝｲｯﾀｲ　寄</v>
      </c>
      <c r="D100" s="8">
        <f>IF(G100="","",VLOOKUP(J100,中子データ!$B$4:$H$4500,4,FALSE))</f>
        <v>1</v>
      </c>
      <c r="E100" s="231">
        <f t="shared" si="61"/>
        <v>68</v>
      </c>
      <c r="G100" s="958">
        <v>44434</v>
      </c>
      <c r="H100" s="1127">
        <v>32</v>
      </c>
      <c r="I100" s="1127">
        <v>14</v>
      </c>
      <c r="J100" s="1127">
        <v>419</v>
      </c>
      <c r="K100" s="1128">
        <v>72</v>
      </c>
      <c r="L100" s="1128">
        <v>195</v>
      </c>
      <c r="M100" s="1129">
        <v>0.5</v>
      </c>
      <c r="N100" s="1084">
        <f t="shared" si="66"/>
        <v>185</v>
      </c>
      <c r="O100" s="250"/>
      <c r="P100" s="250"/>
      <c r="Q100" s="250"/>
      <c r="R100" s="250"/>
      <c r="S100" s="250"/>
      <c r="T100" s="250"/>
      <c r="U100" s="250">
        <v>10</v>
      </c>
      <c r="V100" s="250"/>
      <c r="W100" s="250"/>
      <c r="X100" s="250"/>
      <c r="Y100" s="250"/>
      <c r="Z100" s="1083"/>
      <c r="AA100" s="1073"/>
      <c r="AB100" s="1075">
        <f t="shared" si="55"/>
        <v>4</v>
      </c>
      <c r="AC100" s="1115"/>
      <c r="AD100" s="1115"/>
      <c r="AE100" s="1115"/>
      <c r="AF100" s="1115"/>
      <c r="AG100" s="1115"/>
      <c r="AH100" s="1115"/>
      <c r="AI100" s="1115"/>
      <c r="AJ100" s="12">
        <v>4</v>
      </c>
      <c r="AK100" s="1074" t="str">
        <f>IF(G100="","",VLOOKUP(J100,中子データ!$B$4:$H$4500,3,FALSE))</f>
        <v>MSR-T</v>
      </c>
      <c r="AL100" s="1074">
        <f>IF(G100="","",VLOOKUP(J100,中子データ!$B$4:$H$4500,5,FALSE))</f>
        <v>4.3</v>
      </c>
      <c r="AM100" s="1074">
        <f>IF(G100="","",VLOOKUP(J100,中子データ!$B$4:$H$4500,6,FALSE))</f>
        <v>319</v>
      </c>
      <c r="AN100" s="1069"/>
      <c r="AO100" s="1070"/>
      <c r="AP100" s="1071"/>
      <c r="AQ100" s="421"/>
      <c r="AR100" s="1071"/>
      <c r="AS100" s="436"/>
      <c r="AT100" s="436"/>
      <c r="AU100" s="1072"/>
      <c r="AV100" s="1068"/>
      <c r="AW100" s="11"/>
      <c r="AX100" s="410">
        <f t="shared" si="30"/>
        <v>185</v>
      </c>
      <c r="AY100" s="411">
        <f>IF(G100="","",VLOOKUP(J100,中子データ!$B$4:$M$5999,10,FALSE))</f>
        <v>110</v>
      </c>
      <c r="AZ100" s="438">
        <f>IF(G100="","",VLOOKUP(J100,中子データ!$B$4:$M$5999,9,FALSE))</f>
        <v>32.727272727272727</v>
      </c>
      <c r="BA100" s="412" t="str">
        <f>IF(AQ100="","",VLOOKUP(AQ100,作業者名!$B$4:$C$100,2,FALSE))</f>
        <v/>
      </c>
      <c r="BB100" s="412" t="str">
        <f>IF(AR100="","",VLOOKUP(AR100,作業者名!$B$4:$C$100,2,FALSE))</f>
        <v/>
      </c>
      <c r="BC100" s="412">
        <f>IF(G100="","",VLOOKUP(J100,中子データ!B$4:N$6004,12,FALSE))</f>
        <v>0</v>
      </c>
      <c r="BD100" s="413">
        <f>IF(G100="","",VLOOKUP(J100,中子データ!$B$4:$P$4500,15,FALSE))</f>
        <v>23</v>
      </c>
    </row>
    <row r="101" spans="1:56" x14ac:dyDescent="0.15">
      <c r="A101" s="7" t="str">
        <f>IF(G101="","",VLOOKUP(H101,マシン名!$B$4:$C$93,2,FALSE))</f>
        <v>4AN①　</v>
      </c>
      <c r="B101" s="7" t="str">
        <f>IF(G101="","",VLOOKUP(I101,作業者名!$B$4:$C$100,2,FALSE))</f>
        <v>清水</v>
      </c>
      <c r="C101" s="7" t="str">
        <f>IF(G101="","",VLOOKUP(J101,中子データ!$B$4:$H$4500,2,FALSE))</f>
        <v>プレッシャープレートCU755000(1U00221700)</v>
      </c>
      <c r="D101" s="8">
        <f>IF(G101="","",VLOOKUP(J101,中子データ!$B$4:$H$4500,4,FALSE))</f>
        <v>1</v>
      </c>
      <c r="E101" s="231">
        <f t="shared" si="61"/>
        <v>197</v>
      </c>
      <c r="G101" s="958">
        <v>44434</v>
      </c>
      <c r="H101" s="1066">
        <v>30</v>
      </c>
      <c r="I101" s="1066">
        <v>17</v>
      </c>
      <c r="J101" s="1066">
        <v>2014</v>
      </c>
      <c r="K101" s="1085">
        <v>198</v>
      </c>
      <c r="L101" s="1085">
        <v>345</v>
      </c>
      <c r="M101" s="1084">
        <v>0.5</v>
      </c>
      <c r="N101" s="1084">
        <f t="shared" ref="N101:N105" si="67">L101-SUM(O101:Z101)</f>
        <v>345</v>
      </c>
      <c r="O101" s="250"/>
      <c r="P101" s="250"/>
      <c r="Q101" s="250"/>
      <c r="R101" s="250"/>
      <c r="S101" s="250"/>
      <c r="T101" s="250"/>
      <c r="U101" s="250"/>
      <c r="V101" s="250"/>
      <c r="W101" s="250"/>
      <c r="X101" s="250"/>
      <c r="Y101" s="250"/>
      <c r="Z101" s="1083"/>
      <c r="AA101" s="1073"/>
      <c r="AB101" s="1075">
        <f t="shared" si="55"/>
        <v>1</v>
      </c>
      <c r="AC101" s="1115"/>
      <c r="AD101" s="1115"/>
      <c r="AE101" s="1115">
        <v>1</v>
      </c>
      <c r="AF101" s="1115"/>
      <c r="AG101" s="1115"/>
      <c r="AH101" s="1115"/>
      <c r="AI101" s="1115"/>
      <c r="AJ101" s="12"/>
      <c r="AK101" s="1074" t="str">
        <f>IF(G101="","",VLOOKUP(J101,中子データ!$B$4:$H$4500,3,FALSE))</f>
        <v>ＭＳＲＴ</v>
      </c>
      <c r="AL101" s="1074">
        <f>IF(G101="","",VLOOKUP(J101,中子データ!$B$4:$H$4500,5,FALSE))</f>
        <v>0.69</v>
      </c>
      <c r="AM101" s="1074">
        <f>IF(G101="","",VLOOKUP(J101,中子データ!$B$4:$H$4500,6,FALSE))</f>
        <v>142</v>
      </c>
      <c r="AN101" s="1069"/>
      <c r="AO101" s="1070"/>
      <c r="AP101" s="1071"/>
      <c r="AQ101" s="421"/>
      <c r="AR101" s="1071"/>
      <c r="AS101" s="436"/>
      <c r="AT101" s="436"/>
      <c r="AU101" s="1072"/>
      <c r="AV101" s="1068"/>
      <c r="AW101" s="11"/>
      <c r="AX101" s="410">
        <f t="shared" si="30"/>
        <v>345</v>
      </c>
      <c r="AY101" s="411">
        <f>IF(G101="","",VLOOKUP(J101,中子データ!$B$4:$M$5999,10,FALSE))</f>
        <v>75</v>
      </c>
      <c r="AZ101" s="438">
        <f>IF(G101="","",VLOOKUP(J101,中子データ!$B$4:$M$5999,9,FALSE))</f>
        <v>48</v>
      </c>
      <c r="BA101" s="412" t="str">
        <f>IF(AQ101="","",VLOOKUP(AQ101,作業者名!$B$4:$C$100,2,FALSE))</f>
        <v/>
      </c>
      <c r="BB101" s="412" t="str">
        <f>IF(AR101="","",VLOOKUP(AR101,作業者名!$B$4:$C$100,2,FALSE))</f>
        <v/>
      </c>
      <c r="BC101" s="412">
        <f>IF(G101="","",VLOOKUP(J101,中子データ!B$4:N$6004,12,FALSE))</f>
        <v>0</v>
      </c>
      <c r="BD101" s="413">
        <f>IF(G101="","",VLOOKUP(J101,中子データ!$B$4:$P$4500,15,FALSE))</f>
        <v>20.8</v>
      </c>
    </row>
    <row r="102" spans="1:56" x14ac:dyDescent="0.15">
      <c r="A102" s="7" t="str">
        <f>IF(G102="","",VLOOKUP(H102,マシン名!$B$4:$C$93,2,FALSE))</f>
        <v>TR-C</v>
      </c>
      <c r="B102" s="7" t="str">
        <f>IF(G102="","",VLOOKUP(I102,作業者名!$B$4:$C$100,2,FALSE))</f>
        <v>プリヤディ</v>
      </c>
      <c r="C102" s="7" t="str">
        <f>IF(G102="","",VLOOKUP(J102,中子データ!$B$4:$H$4500,2,FALSE))</f>
        <v>4LE(FC23特）　②</v>
      </c>
      <c r="D102" s="8">
        <f>IF(G102="","",VLOOKUP(J102,中子データ!$B$4:$H$4500,4,FALSE))</f>
        <v>1</v>
      </c>
      <c r="E102" s="231">
        <f t="shared" si="61"/>
        <v>29</v>
      </c>
      <c r="G102" s="958">
        <v>44434</v>
      </c>
      <c r="H102" s="1127">
        <v>35</v>
      </c>
      <c r="I102" s="1127">
        <v>53</v>
      </c>
      <c r="J102" s="1127">
        <v>3044</v>
      </c>
      <c r="K102" s="1078">
        <v>37</v>
      </c>
      <c r="L102" s="1078">
        <v>180</v>
      </c>
      <c r="M102" s="1079">
        <v>0.5</v>
      </c>
      <c r="N102" s="1084">
        <f t="shared" si="67"/>
        <v>80</v>
      </c>
      <c r="O102" s="250">
        <v>10</v>
      </c>
      <c r="P102" s="250"/>
      <c r="Q102" s="250"/>
      <c r="R102" s="250">
        <v>90</v>
      </c>
      <c r="S102" s="250"/>
      <c r="T102" s="250"/>
      <c r="U102" s="250"/>
      <c r="V102" s="250"/>
      <c r="W102" s="250"/>
      <c r="X102" s="250"/>
      <c r="Y102" s="250"/>
      <c r="Z102" s="1083"/>
      <c r="AA102" s="1073"/>
      <c r="AB102" s="1075">
        <f t="shared" si="55"/>
        <v>8</v>
      </c>
      <c r="AC102" s="1115"/>
      <c r="AD102" s="1115"/>
      <c r="AE102" s="1115">
        <v>8</v>
      </c>
      <c r="AF102" s="1115"/>
      <c r="AG102" s="1115"/>
      <c r="AH102" s="1115"/>
      <c r="AI102" s="1115"/>
      <c r="AJ102" s="12"/>
      <c r="AK102" s="1074" t="str">
        <f>IF(G102="","",VLOOKUP(J102,中子データ!$B$4:$H$4500,3,FALSE))</f>
        <v>MSR-T</v>
      </c>
      <c r="AL102" s="1074">
        <f>IF(G102="","",VLOOKUP(J102,中子データ!$B$4:$H$4500,5,FALSE))</f>
        <v>3.2</v>
      </c>
      <c r="AM102" s="1074">
        <f>IF(G102="","",VLOOKUP(J102,中子データ!$B$4:$H$4500,6,FALSE))</f>
        <v>214</v>
      </c>
      <c r="AN102" s="1069"/>
      <c r="AO102" s="1070"/>
      <c r="AP102" s="1071"/>
      <c r="AQ102" s="421"/>
      <c r="AR102" s="1071"/>
      <c r="AS102" s="436"/>
      <c r="AT102" s="436"/>
      <c r="AU102" s="1072"/>
      <c r="AV102" s="1068"/>
      <c r="AW102" s="11"/>
      <c r="AX102" s="410">
        <f t="shared" si="30"/>
        <v>80</v>
      </c>
      <c r="AY102" s="411">
        <f>IF(G102="","",VLOOKUP(J102,中子データ!$B$4:$M$5999,10,FALSE))</f>
        <v>100</v>
      </c>
      <c r="AZ102" s="438">
        <f>IF(G102="","",VLOOKUP(J102,中子データ!$B$4:$M$5999,9,FALSE))</f>
        <v>36</v>
      </c>
      <c r="BA102" s="412" t="str">
        <f>IF(AQ102="","",VLOOKUP(AQ102,作業者名!$B$4:$C$100,2,FALSE))</f>
        <v/>
      </c>
      <c r="BB102" s="412" t="str">
        <f>IF(AR102="","",VLOOKUP(AR102,作業者名!$B$4:$C$100,2,FALSE))</f>
        <v/>
      </c>
      <c r="BC102" s="412">
        <f>IF(G102="","",VLOOKUP(J102,中子データ!B$4:N$6004,12,FALSE))</f>
        <v>5.6000000000000001E-2</v>
      </c>
      <c r="BD102" s="413">
        <f>IF(G102="","",VLOOKUP(J102,中子データ!$B$4:$P$4500,15,FALSE))</f>
        <v>0</v>
      </c>
    </row>
    <row r="103" spans="1:56" x14ac:dyDescent="0.15">
      <c r="A103" s="7" t="str">
        <f>IF(G103="","",VLOOKUP(H103,マシン名!$B$4:$C$93,2,FALSE))</f>
        <v>TR-B①</v>
      </c>
      <c r="B103" s="7" t="str">
        <f>IF(G103="","",VLOOKUP(I103,作業者名!$B$4:$C$100,2,FALSE))</f>
        <v>プリヤディ</v>
      </c>
      <c r="C103" s="7" t="str">
        <f>IF(G103="","",VLOOKUP(J103,中子データ!$B$4:$H$4500,2,FALSE))</f>
        <v>119620　②</v>
      </c>
      <c r="D103" s="8">
        <f>IF(G103="","",VLOOKUP(J103,中子データ!$B$4:$H$4500,4,FALSE))</f>
        <v>1</v>
      </c>
      <c r="E103" s="231">
        <f t="shared" si="61"/>
        <v>109</v>
      </c>
      <c r="G103" s="958">
        <v>44434</v>
      </c>
      <c r="H103" s="1066">
        <v>34</v>
      </c>
      <c r="I103" s="1066">
        <v>53</v>
      </c>
      <c r="J103" s="1066">
        <v>3041</v>
      </c>
      <c r="K103" s="1085">
        <v>111</v>
      </c>
      <c r="L103" s="1085">
        <v>180</v>
      </c>
      <c r="M103" s="1084">
        <v>0.5</v>
      </c>
      <c r="N103" s="1084">
        <f t="shared" si="67"/>
        <v>155</v>
      </c>
      <c r="O103" s="250">
        <v>15</v>
      </c>
      <c r="P103" s="250"/>
      <c r="Q103" s="250"/>
      <c r="R103" s="250"/>
      <c r="S103" s="250"/>
      <c r="T103" s="250"/>
      <c r="U103" s="250"/>
      <c r="V103" s="250"/>
      <c r="W103" s="250"/>
      <c r="X103" s="250"/>
      <c r="Y103" s="250"/>
      <c r="Z103" s="1083">
        <v>10</v>
      </c>
      <c r="AA103" s="1073"/>
      <c r="AB103" s="1075">
        <f t="shared" si="55"/>
        <v>2</v>
      </c>
      <c r="AC103" s="1115"/>
      <c r="AD103" s="1115"/>
      <c r="AE103" s="1115"/>
      <c r="AF103" s="1115"/>
      <c r="AG103" s="1115"/>
      <c r="AH103" s="1115"/>
      <c r="AI103" s="1115"/>
      <c r="AJ103" s="12">
        <v>2</v>
      </c>
      <c r="AK103" s="1074" t="str">
        <f>IF(G103="","",VLOOKUP(J103,中子データ!$B$4:$H$4500,3,FALSE))</f>
        <v>MSR-T</v>
      </c>
      <c r="AL103" s="1074">
        <f>IF(G103="","",VLOOKUP(J103,中子データ!$B$4:$H$4500,5,FALSE))</f>
        <v>1.9</v>
      </c>
      <c r="AM103" s="1074">
        <f>IF(G103="","",VLOOKUP(J103,中子データ!$B$4:$H$4500,6,FALSE))</f>
        <v>123.19999999999999</v>
      </c>
      <c r="AN103" s="1069"/>
      <c r="AO103" s="1070"/>
      <c r="AP103" s="1071"/>
      <c r="AQ103" s="421"/>
      <c r="AR103" s="1071"/>
      <c r="AS103" s="436"/>
      <c r="AT103" s="436"/>
      <c r="AU103" s="1072"/>
      <c r="AV103" s="1068"/>
      <c r="AW103" s="11"/>
      <c r="AX103" s="410">
        <f t="shared" si="30"/>
        <v>155</v>
      </c>
      <c r="AY103" s="411">
        <f>IF(G103="","",VLOOKUP(J103,中子データ!$B$4:$M$5999,10,FALSE))</f>
        <v>100</v>
      </c>
      <c r="AZ103" s="438">
        <f>IF(G103="","",VLOOKUP(J103,中子データ!$B$4:$M$5999,9,FALSE))</f>
        <v>36</v>
      </c>
      <c r="BA103" s="412" t="str">
        <f>IF(AQ103="","",VLOOKUP(AQ103,作業者名!$B$4:$C$100,2,FALSE))</f>
        <v/>
      </c>
      <c r="BB103" s="412" t="str">
        <f>IF(AR103="","",VLOOKUP(AR103,作業者名!$B$4:$C$100,2,FALSE))</f>
        <v/>
      </c>
      <c r="BC103" s="412">
        <f>IF(G103="","",VLOOKUP(J103,中子データ!B$4:N$6004,12,FALSE))</f>
        <v>0.05</v>
      </c>
      <c r="BD103" s="413">
        <f>IF(G103="","",VLOOKUP(J103,中子データ!$B$4:$P$4500,15,FALSE))</f>
        <v>0</v>
      </c>
    </row>
    <row r="104" spans="1:56" x14ac:dyDescent="0.15">
      <c r="A104" s="7" t="str">
        <f>IF(G104="","",VLOOKUP(H104,マシン名!$B$4:$C$93,2,FALSE))</f>
        <v>TR-B①</v>
      </c>
      <c r="B104" s="7" t="str">
        <f>IF(G104="","",VLOOKUP(I104,作業者名!$B$4:$C$100,2,FALSE))</f>
        <v>ハンダ</v>
      </c>
      <c r="C104" s="7" t="str">
        <f>IF(G104="","",VLOOKUP(J104,中子データ!$B$4:$H$4500,2,FALSE))</f>
        <v>119620　②</v>
      </c>
      <c r="D104" s="8">
        <f>IF(G104="","",VLOOKUP(J104,中子データ!$B$4:$H$4500,4,FALSE))</f>
        <v>1</v>
      </c>
      <c r="E104" s="231">
        <f t="shared" si="61"/>
        <v>337</v>
      </c>
      <c r="G104" s="958">
        <v>44434</v>
      </c>
      <c r="H104" s="1066">
        <v>34</v>
      </c>
      <c r="I104" s="1066">
        <v>54</v>
      </c>
      <c r="J104" s="1066">
        <v>3041</v>
      </c>
      <c r="K104" s="1085">
        <v>342</v>
      </c>
      <c r="L104" s="1085">
        <v>585</v>
      </c>
      <c r="M104" s="1084">
        <v>0.5</v>
      </c>
      <c r="N104" s="1084">
        <f t="shared" si="67"/>
        <v>585</v>
      </c>
      <c r="O104" s="250"/>
      <c r="P104" s="250"/>
      <c r="Q104" s="250"/>
      <c r="R104" s="250"/>
      <c r="S104" s="250"/>
      <c r="T104" s="250"/>
      <c r="U104" s="250"/>
      <c r="V104" s="250"/>
      <c r="W104" s="250"/>
      <c r="X104" s="250"/>
      <c r="Y104" s="250"/>
      <c r="Z104" s="1083"/>
      <c r="AA104" s="1073"/>
      <c r="AB104" s="1075">
        <f>SUM(AC104:AJ104)</f>
        <v>5</v>
      </c>
      <c r="AC104" s="1115"/>
      <c r="AD104" s="1115"/>
      <c r="AE104" s="1115"/>
      <c r="AF104" s="1115"/>
      <c r="AG104" s="1115"/>
      <c r="AH104" s="1115">
        <v>5</v>
      </c>
      <c r="AI104" s="1115"/>
      <c r="AJ104" s="12"/>
      <c r="AK104" s="1074" t="str">
        <f>IF(G104="","",VLOOKUP(J104,中子データ!$B$4:$H$4500,3,FALSE))</f>
        <v>MSR-T</v>
      </c>
      <c r="AL104" s="1074">
        <f>IF(G104="","",VLOOKUP(J104,中子データ!$B$4:$H$4500,5,FALSE))</f>
        <v>1.9</v>
      </c>
      <c r="AM104" s="1074">
        <f>IF(G104="","",VLOOKUP(J104,中子データ!$B$4:$H$4500,6,FALSE))</f>
        <v>123.19999999999999</v>
      </c>
      <c r="AN104" s="1069"/>
      <c r="AO104" s="1070"/>
      <c r="AP104" s="1071"/>
      <c r="AQ104" s="421"/>
      <c r="AR104" s="1071"/>
      <c r="AS104" s="436">
        <v>1</v>
      </c>
      <c r="AT104" s="436"/>
      <c r="AU104" s="1072"/>
      <c r="AV104" s="1068"/>
      <c r="AW104" s="11"/>
      <c r="AX104" s="410">
        <f t="shared" si="30"/>
        <v>585</v>
      </c>
      <c r="AY104" s="411">
        <f>IF(G104="","",VLOOKUP(J104,中子データ!$B$4:$M$5999,10,FALSE))</f>
        <v>100</v>
      </c>
      <c r="AZ104" s="438">
        <f>IF(G104="","",VLOOKUP(J104,中子データ!$B$4:$M$5999,9,FALSE))</f>
        <v>36</v>
      </c>
      <c r="BA104" s="412" t="str">
        <f>IF(AQ104="","",VLOOKUP(AQ104,作業者名!$B$4:$C$100,2,FALSE))</f>
        <v/>
      </c>
      <c r="BB104" s="412" t="str">
        <f>IF(AR104="","",VLOOKUP(AR104,作業者名!$B$4:$C$100,2,FALSE))</f>
        <v/>
      </c>
      <c r="BC104" s="412">
        <f>IF(G104="","",VLOOKUP(J104,中子データ!B$4:N$6004,12,FALSE))</f>
        <v>0.05</v>
      </c>
      <c r="BD104" s="413">
        <f>IF(G104="","",VLOOKUP(J104,中子データ!$B$4:$P$4500,15,FALSE))</f>
        <v>0</v>
      </c>
    </row>
    <row r="105" spans="1:56" x14ac:dyDescent="0.15">
      <c r="A105" s="7" t="str">
        <f>IF(G105="","",VLOOKUP(H105,マシン名!$B$4:$C$93,2,FALSE))</f>
        <v>塗型（仕掛り）</v>
      </c>
      <c r="B105" s="7" t="str">
        <f>IF(G105="","",VLOOKUP(I105,作業者名!$B$4:$C$100,2,FALSE))</f>
        <v>吉田</v>
      </c>
      <c r="C105" s="7" t="str">
        <f>IF(G105="","",VLOOKUP(J105,中子データ!$B$4:$H$4500,2,FALSE))</f>
        <v>再乾・芯組（ＤＥ18ピストンタイ）</v>
      </c>
      <c r="D105" s="8">
        <f>IF(G105="","",VLOOKUP(J105,中子データ!$B$4:$H$4500,4,FALSE))</f>
        <v>1</v>
      </c>
      <c r="E105" s="231">
        <f t="shared" si="61"/>
        <v>8</v>
      </c>
      <c r="G105" s="958">
        <v>44434</v>
      </c>
      <c r="H105" s="1066">
        <v>997</v>
      </c>
      <c r="I105" s="1066">
        <v>1</v>
      </c>
      <c r="J105" s="1066">
        <v>916</v>
      </c>
      <c r="K105" s="1085">
        <v>8</v>
      </c>
      <c r="L105" s="1085">
        <v>60</v>
      </c>
      <c r="M105" s="1084">
        <v>1</v>
      </c>
      <c r="N105" s="1084">
        <f t="shared" si="67"/>
        <v>30</v>
      </c>
      <c r="O105" s="250"/>
      <c r="P105" s="250"/>
      <c r="Q105" s="250"/>
      <c r="R105" s="250"/>
      <c r="S105" s="250"/>
      <c r="T105" s="250"/>
      <c r="U105" s="250"/>
      <c r="V105" s="250"/>
      <c r="W105" s="250"/>
      <c r="X105" s="250"/>
      <c r="Y105" s="250"/>
      <c r="Z105" s="1083">
        <v>30</v>
      </c>
      <c r="AA105" s="1073"/>
      <c r="AB105" s="1075">
        <f>SUM(AC105:AJ105)</f>
        <v>0</v>
      </c>
      <c r="AC105" s="1115"/>
      <c r="AD105" s="1115"/>
      <c r="AE105" s="1115"/>
      <c r="AF105" s="1115"/>
      <c r="AG105" s="1115"/>
      <c r="AH105" s="1115"/>
      <c r="AI105" s="1115"/>
      <c r="AJ105" s="12"/>
      <c r="AK105" s="1074">
        <f>IF(G105="","",VLOOKUP(J105,中子データ!$B$4:$H$4500,3,FALSE))</f>
        <v>0</v>
      </c>
      <c r="AL105" s="1074">
        <f>IF(G105="","",VLOOKUP(J105,中子データ!$B$4:$H$4500,5,FALSE))</f>
        <v>0</v>
      </c>
      <c r="AM105" s="1074">
        <f>IF(G105="","",VLOOKUP(J105,中子データ!$B$4:$H$4500,6,FALSE))</f>
        <v>330</v>
      </c>
      <c r="AN105" s="1069"/>
      <c r="AO105" s="1070"/>
      <c r="AP105" s="1071"/>
      <c r="AQ105" s="421"/>
      <c r="AR105" s="1071"/>
      <c r="AS105" s="436"/>
      <c r="AT105" s="436"/>
      <c r="AU105" s="1072"/>
      <c r="AV105" s="1068"/>
      <c r="AW105" s="11"/>
      <c r="AX105" s="410">
        <f t="shared" si="30"/>
        <v>30</v>
      </c>
      <c r="AY105" s="411">
        <f>IF(G105="","",VLOOKUP(J105,中子データ!$B$4:$M$5999,10,FALSE))</f>
        <v>180</v>
      </c>
      <c r="AZ105" s="438">
        <f>IF(G105="","",VLOOKUP(J105,中子データ!$B$4:$M$5999,9,FALSE))</f>
        <v>20</v>
      </c>
      <c r="BA105" s="412" t="str">
        <f>IF(AQ105="","",VLOOKUP(AQ105,作業者名!$B$4:$C$100,2,FALSE))</f>
        <v/>
      </c>
      <c r="BB105" s="412" t="str">
        <f>IF(AR105="","",VLOOKUP(AR105,作業者名!$B$4:$C$100,2,FALSE))</f>
        <v/>
      </c>
      <c r="BC105" s="412">
        <f>IF(G105="","",VLOOKUP(J105,中子データ!B$4:N$6004,12,FALSE))</f>
        <v>0</v>
      </c>
      <c r="BD105" s="413">
        <f>IF(G105="","",VLOOKUP(J105,中子データ!$B$4:$P$4500,15,FALSE))</f>
        <v>0</v>
      </c>
    </row>
    <row r="106" spans="1:56" x14ac:dyDescent="0.15">
      <c r="A106" s="7" t="str">
        <f>IF(G106="","",VLOOKUP(H106,マシン名!$B$4:$C$93,2,FALSE))</f>
        <v>製造間接</v>
      </c>
      <c r="B106" s="7" t="str">
        <f>IF(G106="","",VLOOKUP(I106,作業者名!$B$4:$C$100,2,FALSE))</f>
        <v>宮内</v>
      </c>
      <c r="C106" s="7" t="str">
        <f>IF(G106="","",VLOOKUP(J106,中子データ!$B$4:$H$4500,2,FALSE))</f>
        <v>製造補助（砂段取り・台車準備・型移動等）</v>
      </c>
      <c r="D106" s="8">
        <f>IF(G106="","",VLOOKUP(J106,中子データ!$B$4:$H$4500,4,FALSE))</f>
        <v>1</v>
      </c>
      <c r="E106" s="231">
        <f t="shared" si="61"/>
        <v>0</v>
      </c>
      <c r="G106" s="958">
        <v>44434</v>
      </c>
      <c r="H106" s="1150">
        <v>51</v>
      </c>
      <c r="I106" s="1150">
        <v>2</v>
      </c>
      <c r="J106" s="1150">
        <v>953</v>
      </c>
      <c r="K106" s="1151">
        <v>0</v>
      </c>
      <c r="L106" s="1151">
        <v>300</v>
      </c>
      <c r="M106" s="1079">
        <v>1</v>
      </c>
      <c r="N106" s="1084">
        <f t="shared" ref="N106:N107" si="68">L106-SUM(O106:Z106)</f>
        <v>300</v>
      </c>
      <c r="O106" s="250"/>
      <c r="P106" s="250"/>
      <c r="Q106" s="250"/>
      <c r="R106" s="250"/>
      <c r="S106" s="250"/>
      <c r="T106" s="250"/>
      <c r="U106" s="250"/>
      <c r="V106" s="250"/>
      <c r="W106" s="250"/>
      <c r="X106" s="250"/>
      <c r="Y106" s="250"/>
      <c r="Z106" s="1083"/>
      <c r="AA106" s="1073"/>
      <c r="AB106" s="1075">
        <f>SUM(AC106:AJ106)</f>
        <v>0</v>
      </c>
      <c r="AC106" s="1115"/>
      <c r="AD106" s="1115"/>
      <c r="AE106" s="1115"/>
      <c r="AF106" s="1115"/>
      <c r="AG106" s="1115"/>
      <c r="AH106" s="1115"/>
      <c r="AI106" s="1115"/>
      <c r="AJ106" s="12"/>
      <c r="AK106" s="1074">
        <f>IF(G106="","",VLOOKUP(J106,中子データ!$B$4:$H$4500,3,FALSE))</f>
        <v>0</v>
      </c>
      <c r="AL106" s="1074">
        <f>IF(G106="","",VLOOKUP(J106,中子データ!$B$4:$H$4500,5,FALSE))</f>
        <v>0</v>
      </c>
      <c r="AM106" s="1074">
        <f>IF(G106="","",VLOOKUP(J106,中子データ!$B$4:$H$4500,6,FALSE))</f>
        <v>0</v>
      </c>
      <c r="AN106" s="1069"/>
      <c r="AO106" s="1070"/>
      <c r="AP106" s="1071"/>
      <c r="AQ106" s="421"/>
      <c r="AR106" s="1071"/>
      <c r="AS106" s="436"/>
      <c r="AT106" s="436"/>
      <c r="AU106" s="1072"/>
      <c r="AV106" s="1068"/>
      <c r="AW106" s="11"/>
      <c r="AX106" s="410">
        <f t="shared" si="30"/>
        <v>300</v>
      </c>
      <c r="AY106" s="411">
        <f>IF(G106="","",VLOOKUP(J106,中子データ!$B$4:$M$5999,10,FALSE))</f>
        <v>0</v>
      </c>
      <c r="AZ106" s="438" t="e">
        <f>IF(G106="","",VLOOKUP(J106,中子データ!$B$4:$M$5999,9,FALSE))</f>
        <v>#DIV/0!</v>
      </c>
      <c r="BA106" s="412" t="str">
        <f>IF(AQ106="","",VLOOKUP(AQ106,作業者名!$B$4:$C$100,2,FALSE))</f>
        <v/>
      </c>
      <c r="BB106" s="412" t="str">
        <f>IF(AR106="","",VLOOKUP(AR106,作業者名!$B$4:$C$100,2,FALSE))</f>
        <v/>
      </c>
      <c r="BC106" s="412">
        <f>IF(G106="","",VLOOKUP(J106,中子データ!B$4:N$6004,12,FALSE))</f>
        <v>0</v>
      </c>
      <c r="BD106" s="413">
        <f>IF(G106="","",VLOOKUP(J106,中子データ!$B$4:$P$4500,15,FALSE))</f>
        <v>0</v>
      </c>
    </row>
    <row r="107" spans="1:56" x14ac:dyDescent="0.15">
      <c r="A107" s="7" t="str">
        <f>IF(G107="","",VLOOKUP(H107,マシン名!$B$4:$C$93,2,FALSE))</f>
        <v>A425①　</v>
      </c>
      <c r="B107" s="7" t="str">
        <f>IF(G107="","",VLOOKUP(I107,作業者名!$B$4:$C$100,2,FALSE))</f>
        <v>恩田</v>
      </c>
      <c r="C107" s="7" t="str">
        <f>IF(G107="","",VLOOKUP(J107,中子データ!$B$4:$H$4500,2,FALSE))</f>
        <v>A1165ｷｬﾘﾔ ③</v>
      </c>
      <c r="D107" s="8">
        <f>IF(G107="","",VLOOKUP(J107,中子データ!$B$4:$H$4500,4,FALSE))</f>
        <v>2</v>
      </c>
      <c r="E107" s="231">
        <f t="shared" si="61"/>
        <v>747</v>
      </c>
      <c r="G107" s="958">
        <v>44435</v>
      </c>
      <c r="H107" s="1127">
        <v>31</v>
      </c>
      <c r="I107" s="1127">
        <v>14</v>
      </c>
      <c r="J107" s="1127">
        <v>582</v>
      </c>
      <c r="K107" s="1078">
        <v>374</v>
      </c>
      <c r="L107" s="1078">
        <v>525</v>
      </c>
      <c r="M107" s="1079">
        <v>0.5</v>
      </c>
      <c r="N107" s="1084">
        <f t="shared" si="68"/>
        <v>515</v>
      </c>
      <c r="O107" s="250"/>
      <c r="P107" s="250"/>
      <c r="Q107" s="250"/>
      <c r="R107" s="250"/>
      <c r="S107" s="250"/>
      <c r="T107" s="250"/>
      <c r="U107" s="250">
        <v>10</v>
      </c>
      <c r="V107" s="250"/>
      <c r="W107" s="250"/>
      <c r="X107" s="250"/>
      <c r="Y107" s="250"/>
      <c r="Z107" s="1083"/>
      <c r="AA107" s="1073"/>
      <c r="AB107" s="1075">
        <f t="shared" ref="AB107" si="69">SUM(AC107:AJ107)</f>
        <v>1</v>
      </c>
      <c r="AC107" s="1115"/>
      <c r="AD107" s="1115"/>
      <c r="AE107" s="1115"/>
      <c r="AF107" s="1115"/>
      <c r="AG107" s="1115"/>
      <c r="AH107" s="1115"/>
      <c r="AI107" s="1115"/>
      <c r="AJ107" s="12">
        <v>1</v>
      </c>
      <c r="AK107" s="1074" t="str">
        <f>IF(G107="","",VLOOKUP(J107,中子データ!$B$4:$H$4500,3,FALSE))</f>
        <v>MSR-T</v>
      </c>
      <c r="AL107" s="1074">
        <f>IF(G107="","",VLOOKUP(J107,中子データ!$B$4:$H$4500,5,FALSE))</f>
        <v>0.95</v>
      </c>
      <c r="AM107" s="1074">
        <f>IF(G107="","",VLOOKUP(J107,中子データ!$B$4:$H$4500,6,FALSE))</f>
        <v>85</v>
      </c>
      <c r="AN107" s="1069"/>
      <c r="AO107" s="1070"/>
      <c r="AP107" s="1071"/>
      <c r="AQ107" s="421"/>
      <c r="AR107" s="1071"/>
      <c r="AS107" s="436"/>
      <c r="AT107" s="436"/>
      <c r="AU107" s="1072"/>
      <c r="AV107" s="1068"/>
      <c r="AW107" s="11"/>
      <c r="AX107" s="410">
        <f t="shared" si="30"/>
        <v>515</v>
      </c>
      <c r="AY107" s="411">
        <f>IF(G107="","",VLOOKUP(J107,中子データ!$B$4:$M$5999,10,FALSE))</f>
        <v>85</v>
      </c>
      <c r="AZ107" s="438">
        <f>IF(G107="","",VLOOKUP(J107,中子データ!$B$4:$M$5999,9,FALSE))</f>
        <v>84.705882352941174</v>
      </c>
      <c r="BA107" s="412" t="str">
        <f>IF(AQ107="","",VLOOKUP(AQ107,作業者名!$B$4:$C$100,2,FALSE))</f>
        <v/>
      </c>
      <c r="BB107" s="412" t="str">
        <f>IF(AR107="","",VLOOKUP(AR107,作業者名!$B$4:$C$100,2,FALSE))</f>
        <v/>
      </c>
      <c r="BC107" s="412">
        <f>IF(G107="","",VLOOKUP(J107,中子データ!B$4:N$6004,12,FALSE))</f>
        <v>0</v>
      </c>
      <c r="BD107" s="413">
        <f>IF(G107="","",VLOOKUP(J107,中子データ!$B$4:$P$4500,15,FALSE))</f>
        <v>0</v>
      </c>
    </row>
    <row r="108" spans="1:56" x14ac:dyDescent="0.15">
      <c r="A108" s="7" t="str">
        <f>IF(G108="","",VLOOKUP(H108,マシン名!$B$4:$C$93,2,FALSE))</f>
        <v>MK4　</v>
      </c>
      <c r="B108" s="7" t="str">
        <f>IF(G108="","",VLOOKUP(I108,作業者名!$B$4:$C$100,2,FALSE))</f>
        <v>恩田</v>
      </c>
      <c r="C108" s="7" t="str">
        <f>IF(G108="","",VLOOKUP(J108,中子データ!$B$4:$H$4500,2,FALSE))</f>
        <v>DE-18ﾋﾟｽﾄﾝｲｯﾀｲ　寄</v>
      </c>
      <c r="D108" s="8">
        <f>IF(G108="","",VLOOKUP(J108,中子データ!$B$4:$H$4500,4,FALSE))</f>
        <v>1</v>
      </c>
      <c r="E108" s="231">
        <f t="shared" si="61"/>
        <v>104</v>
      </c>
      <c r="G108" s="958">
        <v>44435</v>
      </c>
      <c r="H108" s="1127">
        <v>32</v>
      </c>
      <c r="I108" s="1127">
        <v>14</v>
      </c>
      <c r="J108" s="1127">
        <v>419</v>
      </c>
      <c r="K108" s="1078">
        <v>105</v>
      </c>
      <c r="L108" s="1078">
        <v>240</v>
      </c>
      <c r="M108" s="1079">
        <v>0.5</v>
      </c>
      <c r="N108" s="1079">
        <f t="shared" ref="N108" si="70">L108-SUM(O108:Z108)</f>
        <v>240</v>
      </c>
      <c r="O108" s="1078"/>
      <c r="P108" s="1078"/>
      <c r="Q108" s="1078"/>
      <c r="R108" s="1078"/>
      <c r="S108" s="1078"/>
      <c r="T108" s="1078"/>
      <c r="U108" s="1078"/>
      <c r="V108" s="1078"/>
      <c r="W108" s="1078"/>
      <c r="X108" s="1078"/>
      <c r="Y108" s="1078"/>
      <c r="Z108" s="1083"/>
      <c r="AA108" s="1073"/>
      <c r="AB108" s="959">
        <f t="shared" ref="AB108" si="71">SUM(AC108:AJ108)</f>
        <v>1</v>
      </c>
      <c r="AC108" s="1083"/>
      <c r="AD108" s="1083"/>
      <c r="AE108" s="1083"/>
      <c r="AF108" s="1083"/>
      <c r="AG108" s="1083"/>
      <c r="AH108" s="1083"/>
      <c r="AI108" s="1083"/>
      <c r="AJ108" s="1083">
        <v>1</v>
      </c>
      <c r="AK108" s="1074" t="str">
        <f>IF(G108="","",VLOOKUP(J108,中子データ!$B$4:$H$4500,3,FALSE))</f>
        <v>MSR-T</v>
      </c>
      <c r="AL108" s="1074">
        <f>IF(G108="","",VLOOKUP(J108,中子データ!$B$4:$H$4500,5,FALSE))</f>
        <v>4.3</v>
      </c>
      <c r="AM108" s="1074">
        <f>IF(G108="","",VLOOKUP(J108,中子データ!$B$4:$H$4500,6,FALSE))</f>
        <v>319</v>
      </c>
      <c r="AN108" s="960"/>
      <c r="AO108" s="961"/>
      <c r="AP108" s="1080"/>
      <c r="AQ108" s="421"/>
      <c r="AR108" s="1071"/>
      <c r="AS108" s="1082"/>
      <c r="AT108" s="1082"/>
      <c r="AU108" s="965"/>
      <c r="AV108" s="1068"/>
      <c r="AW108" s="11"/>
      <c r="AX108" s="410">
        <f t="shared" si="30"/>
        <v>240</v>
      </c>
      <c r="AY108" s="411">
        <f>IF(G108="","",VLOOKUP(J108,中子データ!$B$4:$M$5999,10,FALSE))</f>
        <v>110</v>
      </c>
      <c r="AZ108" s="438">
        <f>IF(G108="","",VLOOKUP(J108,中子データ!$B$4:$M$5999,9,FALSE))</f>
        <v>32.727272727272727</v>
      </c>
      <c r="BA108" s="412" t="str">
        <f>IF(AQ108="","",VLOOKUP(AQ108,作業者名!$B$4:$C$100,2,FALSE))</f>
        <v/>
      </c>
      <c r="BB108" s="412" t="str">
        <f>IF(AR108="","",VLOOKUP(AR108,作業者名!$B$4:$C$100,2,FALSE))</f>
        <v/>
      </c>
      <c r="BC108" s="412">
        <f>IF(G108="","",VLOOKUP(J108,中子データ!B$4:N$6004,12,FALSE))</f>
        <v>0</v>
      </c>
      <c r="BD108" s="413">
        <f>IF(G108="","",VLOOKUP(J108,中子データ!$B$4:$P$4500,15,FALSE))</f>
        <v>23</v>
      </c>
    </row>
    <row r="109" spans="1:56" x14ac:dyDescent="0.15">
      <c r="A109" s="7" t="str">
        <f>IF(G109="","",VLOOKUP(H109,マシン名!$B$4:$C$93,2,FALSE))</f>
        <v>MK4　</v>
      </c>
      <c r="B109" s="7" t="str">
        <f>IF(G109="","",VLOOKUP(I109,作業者名!$B$4:$C$100,2,FALSE))</f>
        <v>恩田</v>
      </c>
      <c r="C109" s="7" t="str">
        <f>IF(G109="","",VLOOKUP(J109,中子データ!$B$4:$H$4500,2,FALSE))</f>
        <v>KD310ｼﾞｮｲﾝﾄ　ｹｰｽ（Ｌ，R)</v>
      </c>
      <c r="D109" s="8">
        <f>IF(G109="","",VLOOKUP(J109,中子データ!$B$4:$H$4500,4,FALSE))</f>
        <v>1</v>
      </c>
      <c r="E109" s="231">
        <f t="shared" si="61"/>
        <v>140</v>
      </c>
      <c r="G109" s="958">
        <v>44435</v>
      </c>
      <c r="H109" s="1066">
        <v>32</v>
      </c>
      <c r="I109" s="1066">
        <v>14</v>
      </c>
      <c r="J109" s="1066">
        <v>386</v>
      </c>
      <c r="K109" s="1067">
        <v>140</v>
      </c>
      <c r="L109" s="1067">
        <v>275</v>
      </c>
      <c r="M109" s="1065">
        <v>0.5</v>
      </c>
      <c r="N109" s="1065">
        <f t="shared" ref="N109:N110" si="72">L109-SUM(O109:Z109)</f>
        <v>265</v>
      </c>
      <c r="O109" s="250"/>
      <c r="P109" s="250"/>
      <c r="Q109" s="250"/>
      <c r="R109" s="250"/>
      <c r="S109" s="250"/>
      <c r="T109" s="250"/>
      <c r="U109" s="250">
        <v>10</v>
      </c>
      <c r="V109" s="250"/>
      <c r="W109" s="250"/>
      <c r="X109" s="250"/>
      <c r="Y109" s="250"/>
      <c r="Z109" s="1064"/>
      <c r="AA109" s="1073"/>
      <c r="AB109" s="1075">
        <f>SUM(AC109:AJ109)</f>
        <v>0</v>
      </c>
      <c r="AC109" s="1068"/>
      <c r="AD109" s="1068"/>
      <c r="AE109" s="1068"/>
      <c r="AF109" s="1068"/>
      <c r="AG109" s="1068"/>
      <c r="AH109" s="1068"/>
      <c r="AI109" s="1068"/>
      <c r="AJ109" s="12"/>
      <c r="AK109" s="1074" t="str">
        <f>IF(G109="","",VLOOKUP(J109,中子データ!$B$4:$H$4500,3,FALSE))</f>
        <v>MSR-T</v>
      </c>
      <c r="AL109" s="1074">
        <f>IF(G109="","",VLOOKUP(J109,中子データ!$B$4:$H$4500,5,FALSE))</f>
        <v>0.69</v>
      </c>
      <c r="AM109" s="1074">
        <f>IF(G109="","",VLOOKUP(J109,中子データ!$B$4:$H$4500,6,FALSE))</f>
        <v>95</v>
      </c>
      <c r="AN109" s="1069"/>
      <c r="AO109" s="1070"/>
      <c r="AP109" s="1071"/>
      <c r="AQ109" s="421"/>
      <c r="AR109" s="1071"/>
      <c r="AS109" s="436"/>
      <c r="AT109" s="436"/>
      <c r="AU109" s="1072"/>
      <c r="AV109" s="1068"/>
      <c r="AW109" s="11"/>
      <c r="AX109" s="410">
        <f t="shared" ref="AX109:AX172" si="73">L109-O109-P109-Q109-R109--S109-T109-U109-V109-W109-X109-Y109-Z109</f>
        <v>265</v>
      </c>
      <c r="AY109" s="411">
        <f>IF(G109="","",VLOOKUP(J109,中子データ!$B$4:$M$5999,10,FALSE))</f>
        <v>94</v>
      </c>
      <c r="AZ109" s="438">
        <f>IF(G109="","",VLOOKUP(J109,中子データ!$B$4:$M$5999,9,FALSE))</f>
        <v>38.297872340425535</v>
      </c>
      <c r="BA109" s="412" t="str">
        <f>IF(AQ109="","",VLOOKUP(AQ109,作業者名!$B$4:$C$100,2,FALSE))</f>
        <v/>
      </c>
      <c r="BB109" s="412" t="str">
        <f>IF(AR109="","",VLOOKUP(AR109,作業者名!$B$4:$C$100,2,FALSE))</f>
        <v/>
      </c>
      <c r="BC109" s="412">
        <f>IF(G109="","",VLOOKUP(J109,中子データ!B$4:N$6004,12,FALSE))</f>
        <v>0</v>
      </c>
      <c r="BD109" s="413">
        <f>IF(G109="","",VLOOKUP(J109,中子データ!$B$4:$P$4500,15,FALSE))</f>
        <v>23</v>
      </c>
    </row>
    <row r="110" spans="1:56" x14ac:dyDescent="0.15">
      <c r="A110" s="7" t="str">
        <f>IF(G110="","",VLOOKUP(H110,マシン名!$B$4:$C$93,2,FALSE))</f>
        <v>A56HP①　</v>
      </c>
      <c r="B110" s="7" t="str">
        <f>IF(G110="","",VLOOKUP(I110,作業者名!$B$4:$C$100,2,FALSE))</f>
        <v>清水</v>
      </c>
      <c r="C110" s="7" t="str">
        <f>IF(G110="","",VLOOKUP(J110,中子データ!$B$4:$H$4500,2,FALSE))</f>
        <v>KHB672（K3024)主芯</v>
      </c>
      <c r="D110" s="8">
        <f>IF(G110="","",VLOOKUP(J110,中子データ!$B$4:$H$4500,4,FALSE))</f>
        <v>1</v>
      </c>
      <c r="E110" s="231">
        <f t="shared" si="61"/>
        <v>12</v>
      </c>
      <c r="G110" s="958">
        <v>44435</v>
      </c>
      <c r="H110" s="1066">
        <v>29</v>
      </c>
      <c r="I110" s="1066">
        <v>17</v>
      </c>
      <c r="J110" s="1066">
        <v>445</v>
      </c>
      <c r="K110" s="1085">
        <v>12</v>
      </c>
      <c r="L110" s="1085">
        <v>90</v>
      </c>
      <c r="M110" s="1084">
        <v>1</v>
      </c>
      <c r="N110" s="1065">
        <f t="shared" si="72"/>
        <v>90</v>
      </c>
      <c r="O110" s="250"/>
      <c r="P110" s="250"/>
      <c r="Q110" s="250"/>
      <c r="R110" s="250"/>
      <c r="S110" s="250"/>
      <c r="T110" s="250"/>
      <c r="U110" s="250"/>
      <c r="V110" s="250"/>
      <c r="W110" s="250"/>
      <c r="X110" s="250"/>
      <c r="Y110" s="250"/>
      <c r="Z110" s="1064"/>
      <c r="AA110" s="1073"/>
      <c r="AB110" s="1075">
        <f>SUM(AC110:AJ110)</f>
        <v>0</v>
      </c>
      <c r="AC110" s="1068"/>
      <c r="AD110" s="1068"/>
      <c r="AE110" s="1068"/>
      <c r="AF110" s="1068"/>
      <c r="AG110" s="1068"/>
      <c r="AH110" s="1068"/>
      <c r="AI110" s="1068"/>
      <c r="AJ110" s="12"/>
      <c r="AK110" s="1074" t="str">
        <f>IF(G110="","",VLOOKUP(J110,中子データ!$B$4:$H$4500,3,FALSE))</f>
        <v>MJ72W</v>
      </c>
      <c r="AL110" s="1074">
        <f>IF(G110="","",VLOOKUP(J110,中子データ!$B$4:$H$4500,5,FALSE))</f>
        <v>11.5</v>
      </c>
      <c r="AM110" s="1074">
        <f>IF(G110="","",VLOOKUP(J110,中子データ!$B$4:$H$4500,6,FALSE))</f>
        <v>850</v>
      </c>
      <c r="AN110" s="1069"/>
      <c r="AO110" s="1070"/>
      <c r="AP110" s="1071"/>
      <c r="AQ110" s="421"/>
      <c r="AR110" s="1071"/>
      <c r="AS110" s="436"/>
      <c r="AT110" s="436"/>
      <c r="AU110" s="1072"/>
      <c r="AV110" s="11"/>
      <c r="AW110" s="11"/>
      <c r="AX110" s="410">
        <f t="shared" si="73"/>
        <v>90</v>
      </c>
      <c r="AY110" s="411">
        <f>IF(G110="","",VLOOKUP(J110,中子データ!$B$4:$M$5999,10,FALSE))</f>
        <v>240</v>
      </c>
      <c r="AZ110" s="438">
        <f>IF(G110="","",VLOOKUP(J110,中子データ!$B$4:$M$5999,9,FALSE))</f>
        <v>15</v>
      </c>
      <c r="BA110" s="412" t="str">
        <f>IF(AQ110="","",VLOOKUP(AQ110,作業者名!$B$4:$C$100,2,FALSE))</f>
        <v/>
      </c>
      <c r="BB110" s="412" t="str">
        <f>IF(AR110="","",VLOOKUP(AR110,作業者名!$B$4:$C$100,2,FALSE))</f>
        <v/>
      </c>
      <c r="BC110" s="412">
        <f>IF(G110="","",VLOOKUP(J110,中子データ!B$4:N$6004,12,FALSE))</f>
        <v>0</v>
      </c>
      <c r="BD110" s="413">
        <f>IF(G110="","",VLOOKUP(J110,中子データ!$B$4:$P$4500,15,FALSE))</f>
        <v>24.09</v>
      </c>
    </row>
    <row r="111" spans="1:56" x14ac:dyDescent="0.15">
      <c r="A111" s="7" t="str">
        <f>IF(G111="","",VLOOKUP(H111,マシン名!$B$4:$C$93,2,FALSE))</f>
        <v>A56HP①　</v>
      </c>
      <c r="B111" s="7" t="str">
        <f>IF(G111="","",VLOOKUP(I111,作業者名!$B$4:$C$100,2,FALSE))</f>
        <v>清水</v>
      </c>
      <c r="C111" s="7" t="str">
        <f>IF(G111="","",VLOOKUP(J111,中子データ!$B$4:$H$4500,2,FALSE))</f>
        <v>KD701　主芯</v>
      </c>
      <c r="D111" s="8">
        <f>IF(G111="","",VLOOKUP(J111,中子データ!$B$4:$H$4500,4,FALSE))</f>
        <v>1</v>
      </c>
      <c r="E111" s="231">
        <f t="shared" si="61"/>
        <v>0</v>
      </c>
      <c r="G111" s="958">
        <v>44435</v>
      </c>
      <c r="H111" s="1066">
        <v>29</v>
      </c>
      <c r="I111" s="1066">
        <v>17</v>
      </c>
      <c r="J111" s="1066">
        <v>473</v>
      </c>
      <c r="K111" s="1067">
        <v>0</v>
      </c>
      <c r="L111" s="1067">
        <v>30</v>
      </c>
      <c r="M111" s="1065">
        <v>1</v>
      </c>
      <c r="N111" s="1065">
        <f t="shared" ref="N111:N112" si="74">L111-SUM(O111:Z111)</f>
        <v>0</v>
      </c>
      <c r="O111" s="250"/>
      <c r="P111" s="250">
        <v>30</v>
      </c>
      <c r="Q111" s="250"/>
      <c r="R111" s="250"/>
      <c r="S111" s="250"/>
      <c r="T111" s="250"/>
      <c r="U111" s="250"/>
      <c r="V111" s="250"/>
      <c r="W111" s="250"/>
      <c r="X111" s="250"/>
      <c r="Y111" s="250"/>
      <c r="Z111" s="1064"/>
      <c r="AA111" s="1073"/>
      <c r="AB111" s="1075">
        <f>SUM(AC111:AJ111)</f>
        <v>0</v>
      </c>
      <c r="AC111" s="1068"/>
      <c r="AD111" s="1068"/>
      <c r="AE111" s="1068"/>
      <c r="AF111" s="1068"/>
      <c r="AG111" s="1068"/>
      <c r="AH111" s="1068"/>
      <c r="AI111" s="1068"/>
      <c r="AJ111" s="12"/>
      <c r="AK111" s="1074" t="str">
        <f>IF(G111="","",VLOOKUP(J111,中子データ!$B$4:$H$4500,3,FALSE))</f>
        <v>S30D改</v>
      </c>
      <c r="AL111" s="1074">
        <f>IF(G111="","",VLOOKUP(J111,中子データ!$B$4:$H$4500,5,FALSE))</f>
        <v>6.5</v>
      </c>
      <c r="AM111" s="1074">
        <f>IF(G111="","",VLOOKUP(J111,中子データ!$B$4:$H$4500,6,FALSE))</f>
        <v>790</v>
      </c>
      <c r="AN111" s="1069"/>
      <c r="AO111" s="1070"/>
      <c r="AP111" s="1071"/>
      <c r="AQ111" s="421"/>
      <c r="AR111" s="1071"/>
      <c r="AS111" s="436"/>
      <c r="AT111" s="436"/>
      <c r="AU111" s="1072"/>
      <c r="AV111" s="11"/>
      <c r="AW111" s="11"/>
      <c r="AX111" s="410">
        <f t="shared" si="73"/>
        <v>0</v>
      </c>
      <c r="AY111" s="411">
        <f>IF(G111="","",VLOOKUP(J111,中子データ!$B$4:$M$5999,10,FALSE))</f>
        <v>240</v>
      </c>
      <c r="AZ111" s="438">
        <f>IF(G111="","",VLOOKUP(J111,中子データ!$B$4:$M$5999,9,FALSE))</f>
        <v>15</v>
      </c>
      <c r="BA111" s="412" t="str">
        <f>IF(AQ111="","",VLOOKUP(AQ111,作業者名!$B$4:$C$100,2,FALSE))</f>
        <v/>
      </c>
      <c r="BB111" s="412" t="str">
        <f>IF(AR111="","",VLOOKUP(AR111,作業者名!$B$4:$C$100,2,FALSE))</f>
        <v/>
      </c>
      <c r="BC111" s="412">
        <f>IF(G111="","",VLOOKUP(J111,中子データ!B$4:N$6004,12,FALSE))</f>
        <v>0</v>
      </c>
      <c r="BD111" s="413">
        <f>IF(G111="","",VLOOKUP(J111,中子データ!$B$4:$P$4500,15,FALSE))</f>
        <v>0</v>
      </c>
    </row>
    <row r="112" spans="1:56" x14ac:dyDescent="0.15">
      <c r="A112" s="7" t="str">
        <f>IF(G112="","",VLOOKUP(H112,マシン名!$B$4:$C$93,2,FALSE))</f>
        <v>A56HP①　</v>
      </c>
      <c r="B112" s="7" t="str">
        <f>IF(G112="","",VLOOKUP(I112,作業者名!$B$4:$C$100,2,FALSE))</f>
        <v>清水</v>
      </c>
      <c r="C112" s="7" t="str">
        <f>IF(G112="","",VLOOKUP(J112,中子データ!$B$4:$H$4500,2,FALSE))</f>
        <v>KD701　主芯</v>
      </c>
      <c r="D112" s="8">
        <f>IF(G112="","",VLOOKUP(J112,中子データ!$B$4:$H$4500,4,FALSE))</f>
        <v>1</v>
      </c>
      <c r="E112" s="231">
        <f t="shared" si="61"/>
        <v>15</v>
      </c>
      <c r="G112" s="958">
        <v>44435</v>
      </c>
      <c r="H112" s="1077">
        <v>29</v>
      </c>
      <c r="I112" s="1077">
        <v>17</v>
      </c>
      <c r="J112" s="1077">
        <v>473</v>
      </c>
      <c r="K112" s="1078">
        <v>15</v>
      </c>
      <c r="L112" s="1078">
        <v>70</v>
      </c>
      <c r="M112" s="1079">
        <v>1</v>
      </c>
      <c r="N112" s="1065">
        <f t="shared" si="74"/>
        <v>60</v>
      </c>
      <c r="O112" s="250">
        <v>10</v>
      </c>
      <c r="P112" s="250"/>
      <c r="Q112" s="250"/>
      <c r="R112" s="250"/>
      <c r="S112" s="250"/>
      <c r="T112" s="250"/>
      <c r="U112" s="250"/>
      <c r="V112" s="250"/>
      <c r="W112" s="250"/>
      <c r="X112" s="250"/>
      <c r="Y112" s="250"/>
      <c r="Z112" s="1064"/>
      <c r="AA112" s="1073"/>
      <c r="AB112" s="1075">
        <f t="shared" ref="AB112" si="75">SUM(AC112:AJ112)</f>
        <v>0</v>
      </c>
      <c r="AC112" s="1068"/>
      <c r="AD112" s="1068"/>
      <c r="AE112" s="1068"/>
      <c r="AF112" s="1068"/>
      <c r="AG112" s="1068"/>
      <c r="AH112" s="1068"/>
      <c r="AI112" s="1068"/>
      <c r="AJ112" s="12"/>
      <c r="AK112" s="1074" t="str">
        <f>IF(G112="","",VLOOKUP(J112,中子データ!$B$4:$H$4500,3,FALSE))</f>
        <v>S30D改</v>
      </c>
      <c r="AL112" s="1074">
        <f>IF(G112="","",VLOOKUP(J112,中子データ!$B$4:$H$4500,5,FALSE))</f>
        <v>6.5</v>
      </c>
      <c r="AM112" s="1074">
        <f>IF(G112="","",VLOOKUP(J112,中子データ!$B$4:$H$4500,6,FALSE))</f>
        <v>790</v>
      </c>
      <c r="AN112" s="1069"/>
      <c r="AO112" s="1070"/>
      <c r="AP112" s="1071"/>
      <c r="AQ112" s="421"/>
      <c r="AR112" s="1071"/>
      <c r="AS112" s="436"/>
      <c r="AT112" s="436"/>
      <c r="AU112" s="1072"/>
      <c r="AV112" s="11"/>
      <c r="AW112" s="11"/>
      <c r="AX112" s="410">
        <f t="shared" si="73"/>
        <v>60</v>
      </c>
      <c r="AY112" s="411">
        <f>IF(G112="","",VLOOKUP(J112,中子データ!$B$4:$M$5999,10,FALSE))</f>
        <v>240</v>
      </c>
      <c r="AZ112" s="438">
        <f>IF(G112="","",VLOOKUP(J112,中子データ!$B$4:$M$5999,9,FALSE))</f>
        <v>15</v>
      </c>
      <c r="BA112" s="412" t="str">
        <f>IF(AQ112="","",VLOOKUP(AQ112,作業者名!$B$4:$C$100,2,FALSE))</f>
        <v/>
      </c>
      <c r="BB112" s="412" t="str">
        <f>IF(AR112="","",VLOOKUP(AR112,作業者名!$B$4:$C$100,2,FALSE))</f>
        <v/>
      </c>
      <c r="BC112" s="412">
        <f>IF(G112="","",VLOOKUP(J112,中子データ!B$4:N$6004,12,FALSE))</f>
        <v>0</v>
      </c>
      <c r="BD112" s="413">
        <f>IF(G112="","",VLOOKUP(J112,中子データ!$B$4:$P$4500,15,FALSE))</f>
        <v>0</v>
      </c>
    </row>
    <row r="113" spans="1:56" x14ac:dyDescent="0.15">
      <c r="A113" s="7" t="str">
        <f>IF(G113="","",VLOOKUP(H113,マシン名!$B$4:$C$93,2,FALSE))</f>
        <v>A56HP①　</v>
      </c>
      <c r="B113" s="7" t="str">
        <f>IF(G113="","",VLOOKUP(I113,作業者名!$B$4:$C$100,2,FALSE))</f>
        <v>清水</v>
      </c>
      <c r="C113" s="7" t="str">
        <f>IF(G113="","",VLOOKUP(J113,中子データ!$B$4:$H$4500,2,FALSE))</f>
        <v>KB768台芯</v>
      </c>
      <c r="D113" s="8">
        <f>IF(G113="","",VLOOKUP(J113,中子データ!$B$4:$H$4500,4,FALSE))</f>
        <v>1</v>
      </c>
      <c r="E113" s="231">
        <f t="shared" si="61"/>
        <v>0</v>
      </c>
      <c r="G113" s="958">
        <v>44435</v>
      </c>
      <c r="H113" s="1077">
        <v>29</v>
      </c>
      <c r="I113" s="1077">
        <v>17</v>
      </c>
      <c r="J113" s="1077">
        <v>594</v>
      </c>
      <c r="K113" s="1078">
        <v>0</v>
      </c>
      <c r="L113" s="1078">
        <v>30</v>
      </c>
      <c r="M113" s="1079">
        <v>1</v>
      </c>
      <c r="N113" s="1079">
        <f t="shared" ref="N113" si="76">L113-SUM(O113:Z113)</f>
        <v>0</v>
      </c>
      <c r="O113" s="1078"/>
      <c r="P113" s="1078">
        <v>30</v>
      </c>
      <c r="Q113" s="1078"/>
      <c r="R113" s="1078"/>
      <c r="S113" s="1078"/>
      <c r="T113" s="1078"/>
      <c r="U113" s="1078"/>
      <c r="V113" s="1078"/>
      <c r="W113" s="1078"/>
      <c r="X113" s="1078"/>
      <c r="Y113" s="1078"/>
      <c r="Z113" s="1064"/>
      <c r="AA113" s="1073"/>
      <c r="AB113" s="959">
        <f t="shared" ref="AB113:AB115" si="77">SUM(AC113:AJ113)</f>
        <v>0</v>
      </c>
      <c r="AC113" s="1064"/>
      <c r="AD113" s="1064"/>
      <c r="AE113" s="1064"/>
      <c r="AF113" s="1064"/>
      <c r="AG113" s="1064"/>
      <c r="AH113" s="1064"/>
      <c r="AI113" s="1064"/>
      <c r="AJ113" s="1064"/>
      <c r="AK113" s="1074" t="str">
        <f>IF(G113="","",VLOOKUP(J113,中子データ!$B$4:$H$4500,3,FALSE))</f>
        <v>DP20</v>
      </c>
      <c r="AL113" s="1074">
        <f>IF(G113="","",VLOOKUP(J113,中子データ!$B$4:$H$4500,5,FALSE))</f>
        <v>5.8</v>
      </c>
      <c r="AM113" s="1074">
        <f>IF(G113="","",VLOOKUP(J113,中子データ!$B$4:$H$4500,6,FALSE))</f>
        <v>468.3</v>
      </c>
      <c r="AN113" s="960"/>
      <c r="AO113" s="961"/>
      <c r="AP113" s="1080"/>
      <c r="AQ113" s="421"/>
      <c r="AR113" s="1071"/>
      <c r="AS113" s="1082"/>
      <c r="AT113" s="1082"/>
      <c r="AU113" s="965"/>
      <c r="AV113" s="11"/>
      <c r="AW113" s="11"/>
      <c r="AX113" s="410">
        <f t="shared" si="73"/>
        <v>0</v>
      </c>
      <c r="AY113" s="411">
        <f>IF(G113="","",VLOOKUP(J113,中子データ!$B$4:$M$5999,10,FALSE))</f>
        <v>200</v>
      </c>
      <c r="AZ113" s="438">
        <f>IF(G113="","",VLOOKUP(J113,中子データ!$B$4:$M$5999,9,FALSE))</f>
        <v>18</v>
      </c>
      <c r="BA113" s="412" t="str">
        <f>IF(AQ113="","",VLOOKUP(AQ113,作業者名!$B$4:$C$100,2,FALSE))</f>
        <v/>
      </c>
      <c r="BB113" s="412" t="str">
        <f>IF(AR113="","",VLOOKUP(AR113,作業者名!$B$4:$C$100,2,FALSE))</f>
        <v/>
      </c>
      <c r="BC113" s="412">
        <f>IF(G113="","",VLOOKUP(J113,中子データ!B$4:N$6004,12,FALSE))</f>
        <v>0</v>
      </c>
      <c r="BD113" s="413">
        <f>IF(G113="","",VLOOKUP(J113,中子データ!$B$4:$P$4500,15,FALSE))</f>
        <v>0</v>
      </c>
    </row>
    <row r="114" spans="1:56" x14ac:dyDescent="0.15">
      <c r="A114" s="7" t="str">
        <f>IF(G114="","",VLOOKUP(H114,マシン名!$B$4:$C$93,2,FALSE))</f>
        <v>A56HP①　</v>
      </c>
      <c r="B114" s="7" t="str">
        <f>IF(G114="","",VLOOKUP(I114,作業者名!$B$4:$C$100,2,FALSE))</f>
        <v>清水</v>
      </c>
      <c r="C114" s="7" t="str">
        <f>IF(G114="","",VLOOKUP(J114,中子データ!$B$4:$H$4500,2,FALSE))</f>
        <v>KB768台芯</v>
      </c>
      <c r="D114" s="8">
        <f>IF(G114="","",VLOOKUP(J114,中子データ!$B$4:$H$4500,4,FALSE))</f>
        <v>1</v>
      </c>
      <c r="E114" s="231">
        <f t="shared" si="61"/>
        <v>32</v>
      </c>
      <c r="G114" s="958">
        <v>44435</v>
      </c>
      <c r="H114" s="1066">
        <v>29</v>
      </c>
      <c r="I114" s="1066">
        <v>17</v>
      </c>
      <c r="J114" s="1066">
        <v>594</v>
      </c>
      <c r="K114" s="1067">
        <v>32</v>
      </c>
      <c r="L114" s="1067">
        <v>110</v>
      </c>
      <c r="M114" s="1065">
        <v>1</v>
      </c>
      <c r="N114" s="1065">
        <f t="shared" ref="N114" si="78">L114-SUM(O114:Z114)</f>
        <v>110</v>
      </c>
      <c r="O114" s="250"/>
      <c r="P114" s="250"/>
      <c r="Q114" s="250"/>
      <c r="R114" s="250"/>
      <c r="S114" s="250"/>
      <c r="T114" s="250"/>
      <c r="U114" s="250"/>
      <c r="V114" s="250"/>
      <c r="W114" s="250"/>
      <c r="X114" s="250"/>
      <c r="Y114" s="250"/>
      <c r="Z114" s="1064"/>
      <c r="AA114" s="1073"/>
      <c r="AB114" s="1075">
        <f t="shared" si="77"/>
        <v>0</v>
      </c>
      <c r="AC114" s="1068"/>
      <c r="AD114" s="1068"/>
      <c r="AE114" s="1068"/>
      <c r="AF114" s="1068"/>
      <c r="AG114" s="1068"/>
      <c r="AH114" s="1068"/>
      <c r="AI114" s="1068"/>
      <c r="AJ114" s="12"/>
      <c r="AK114" s="1074" t="str">
        <f>IF(G114="","",VLOOKUP(J114,中子データ!$B$4:$H$4500,3,FALSE))</f>
        <v>DP20</v>
      </c>
      <c r="AL114" s="1074">
        <f>IF(G114="","",VLOOKUP(J114,中子データ!$B$4:$H$4500,5,FALSE))</f>
        <v>5.8</v>
      </c>
      <c r="AM114" s="1074">
        <f>IF(G114="","",VLOOKUP(J114,中子データ!$B$4:$H$4500,6,FALSE))</f>
        <v>468.3</v>
      </c>
      <c r="AN114" s="1069"/>
      <c r="AO114" s="1070"/>
      <c r="AP114" s="1071"/>
      <c r="AQ114" s="421"/>
      <c r="AR114" s="1071"/>
      <c r="AS114" s="436"/>
      <c r="AT114" s="436"/>
      <c r="AU114" s="1072"/>
      <c r="AV114" s="11"/>
      <c r="AW114" s="11"/>
      <c r="AX114" s="410">
        <f t="shared" si="73"/>
        <v>110</v>
      </c>
      <c r="AY114" s="411">
        <f>IF(G114="","",VLOOKUP(J114,中子データ!$B$4:$M$5999,10,FALSE))</f>
        <v>200</v>
      </c>
      <c r="AZ114" s="438">
        <f>IF(G114="","",VLOOKUP(J114,中子データ!$B$4:$M$5999,9,FALSE))</f>
        <v>18</v>
      </c>
      <c r="BA114" s="412" t="str">
        <f>IF(AQ114="","",VLOOKUP(AQ114,作業者名!$B$4:$C$100,2,FALSE))</f>
        <v/>
      </c>
      <c r="BB114" s="412" t="str">
        <f>IF(AR114="","",VLOOKUP(AR114,作業者名!$B$4:$C$100,2,FALSE))</f>
        <v/>
      </c>
      <c r="BC114" s="412">
        <f>IF(G114="","",VLOOKUP(J114,中子データ!B$4:N$6004,12,FALSE))</f>
        <v>0</v>
      </c>
      <c r="BD114" s="413">
        <f>IF(G114="","",VLOOKUP(J114,中子データ!$B$4:$P$4500,15,FALSE))</f>
        <v>0</v>
      </c>
    </row>
    <row r="115" spans="1:56" x14ac:dyDescent="0.15">
      <c r="A115" s="7" t="str">
        <f>IF(G115="","",VLOOKUP(H115,マシン名!$B$4:$C$93,2,FALSE))</f>
        <v>A56HP①　</v>
      </c>
      <c r="B115" s="7" t="str">
        <f>IF(G115="","",VLOOKUP(I115,作業者名!$B$4:$C$100,2,FALSE))</f>
        <v>山岡</v>
      </c>
      <c r="C115" s="7" t="str">
        <f>IF(G115="","",VLOOKUP(J115,中子データ!$B$4:$H$4500,2,FALSE))</f>
        <v>KB768台芯</v>
      </c>
      <c r="D115" s="8">
        <f>IF(G115="","",VLOOKUP(J115,中子データ!$B$4:$H$4500,4,FALSE))</f>
        <v>1</v>
      </c>
      <c r="E115" s="231">
        <f t="shared" ref="E115:E134" si="79">IF(G115="","",D115*K115-AB115)</f>
        <v>100</v>
      </c>
      <c r="G115" s="958">
        <v>44435</v>
      </c>
      <c r="H115" s="1066">
        <v>29</v>
      </c>
      <c r="I115" s="1066">
        <v>22</v>
      </c>
      <c r="J115" s="1066">
        <v>594</v>
      </c>
      <c r="K115" s="1067">
        <v>115</v>
      </c>
      <c r="L115" s="1067">
        <v>450</v>
      </c>
      <c r="M115" s="1065">
        <v>1</v>
      </c>
      <c r="N115" s="1065">
        <f t="shared" ref="N115" si="80">L115-SUM(O115:Z115)</f>
        <v>360</v>
      </c>
      <c r="O115" s="250">
        <v>20</v>
      </c>
      <c r="P115" s="250"/>
      <c r="Q115" s="250"/>
      <c r="R115" s="250">
        <v>20</v>
      </c>
      <c r="S115" s="250"/>
      <c r="T115" s="250">
        <v>30</v>
      </c>
      <c r="U115" s="250">
        <v>10</v>
      </c>
      <c r="V115" s="250"/>
      <c r="W115" s="250"/>
      <c r="X115" s="250"/>
      <c r="Y115" s="250"/>
      <c r="Z115" s="1064">
        <v>10</v>
      </c>
      <c r="AA115" s="1073"/>
      <c r="AB115" s="1075">
        <f t="shared" si="77"/>
        <v>15</v>
      </c>
      <c r="AC115" s="1068"/>
      <c r="AD115" s="1068"/>
      <c r="AE115" s="1068">
        <v>12</v>
      </c>
      <c r="AF115" s="1068"/>
      <c r="AG115" s="1068"/>
      <c r="AH115" s="1068"/>
      <c r="AI115" s="1068">
        <v>3</v>
      </c>
      <c r="AJ115" s="12"/>
      <c r="AK115" s="1074" t="str">
        <f>IF(G115="","",VLOOKUP(J115,中子データ!$B$4:$H$4500,3,FALSE))</f>
        <v>DP20</v>
      </c>
      <c r="AL115" s="1074">
        <f>IF(G115="","",VLOOKUP(J115,中子データ!$B$4:$H$4500,5,FALSE))</f>
        <v>5.8</v>
      </c>
      <c r="AM115" s="1074">
        <f>IF(G115="","",VLOOKUP(J115,中子データ!$B$4:$H$4500,6,FALSE))</f>
        <v>468.3</v>
      </c>
      <c r="AN115" s="1069"/>
      <c r="AO115" s="1070"/>
      <c r="AP115" s="1071"/>
      <c r="AQ115" s="421"/>
      <c r="AR115" s="1071"/>
      <c r="AS115" s="436">
        <v>1</v>
      </c>
      <c r="AT115" s="436"/>
      <c r="AU115" s="1072"/>
      <c r="AV115" s="11"/>
      <c r="AW115" s="11"/>
      <c r="AX115" s="410">
        <f t="shared" si="73"/>
        <v>360</v>
      </c>
      <c r="AY115" s="411">
        <f>IF(G115="","",VLOOKUP(J115,中子データ!$B$4:$M$5999,10,FALSE))</f>
        <v>200</v>
      </c>
      <c r="AZ115" s="438">
        <f>IF(G115="","",VLOOKUP(J115,中子データ!$B$4:$M$5999,9,FALSE))</f>
        <v>18</v>
      </c>
      <c r="BA115" s="412" t="str">
        <f>IF(AQ115="","",VLOOKUP(AQ115,作業者名!$B$4:$C$100,2,FALSE))</f>
        <v/>
      </c>
      <c r="BB115" s="412" t="str">
        <f>IF(AR115="","",VLOOKUP(AR115,作業者名!$B$4:$C$100,2,FALSE))</f>
        <v/>
      </c>
      <c r="BC115" s="412">
        <f>IF(G115="","",VLOOKUP(J115,中子データ!B$4:N$6004,12,FALSE))</f>
        <v>0</v>
      </c>
      <c r="BD115" s="413">
        <f>IF(G115="","",VLOOKUP(J115,中子データ!$B$4:$P$4500,15,FALSE))</f>
        <v>0</v>
      </c>
    </row>
    <row r="116" spans="1:56" x14ac:dyDescent="0.15">
      <c r="A116" s="7" t="str">
        <f>IF(G116="","",VLOOKUP(H116,マシン名!$B$4:$C$93,2,FALSE))</f>
        <v>A56HP①　</v>
      </c>
      <c r="B116" s="7" t="str">
        <f>IF(G116="","",VLOOKUP(I116,作業者名!$B$4:$C$100,2,FALSE))</f>
        <v>山岡</v>
      </c>
      <c r="C116" s="7" t="str">
        <f>IF(G116="","",VLOOKUP(J116,中子データ!$B$4:$H$4500,2,FALSE))</f>
        <v>K5B762</v>
      </c>
      <c r="D116" s="8">
        <f>IF(G116="","",VLOOKUP(J116,中子データ!$B$4:$H$4500,4,FALSE))</f>
        <v>1</v>
      </c>
      <c r="E116" s="231">
        <f t="shared" si="79"/>
        <v>0</v>
      </c>
      <c r="G116" s="958">
        <v>44435</v>
      </c>
      <c r="H116" s="1066">
        <v>29</v>
      </c>
      <c r="I116" s="1066">
        <v>22</v>
      </c>
      <c r="J116" s="1066">
        <v>583</v>
      </c>
      <c r="K116" s="1067">
        <v>0</v>
      </c>
      <c r="L116" s="1067">
        <v>50</v>
      </c>
      <c r="M116" s="1065">
        <v>1</v>
      </c>
      <c r="N116" s="1065">
        <f t="shared" ref="N116" si="81">L116-SUM(O116:Z116)</f>
        <v>0</v>
      </c>
      <c r="O116" s="250"/>
      <c r="P116" s="250">
        <v>50</v>
      </c>
      <c r="Q116" s="250"/>
      <c r="R116" s="250"/>
      <c r="S116" s="250"/>
      <c r="T116" s="250"/>
      <c r="U116" s="250"/>
      <c r="V116" s="250"/>
      <c r="W116" s="250"/>
      <c r="X116" s="250"/>
      <c r="Y116" s="250"/>
      <c r="Z116" s="1064"/>
      <c r="AA116" s="1073"/>
      <c r="AB116" s="1075">
        <f t="shared" ref="AB116:AB133" si="82">SUM(AC116:AJ116)</f>
        <v>0</v>
      </c>
      <c r="AC116" s="1068"/>
      <c r="AD116" s="1068"/>
      <c r="AE116" s="1068"/>
      <c r="AF116" s="1068"/>
      <c r="AG116" s="1068"/>
      <c r="AH116" s="1068"/>
      <c r="AI116" s="1068"/>
      <c r="AJ116" s="12"/>
      <c r="AK116" s="1074" t="str">
        <f>IF(G116="","",VLOOKUP(J116,中子データ!$B$4:$H$4500,3,FALSE))</f>
        <v>MT-70R</v>
      </c>
      <c r="AL116" s="1074">
        <f>IF(G116="","",VLOOKUP(J116,中子データ!$B$4:$H$4500,5,FALSE))</f>
        <v>12</v>
      </c>
      <c r="AM116" s="1074">
        <f>IF(G116="","",VLOOKUP(J116,中子データ!$B$4:$H$4500,6,FALSE))</f>
        <v>902</v>
      </c>
      <c r="AN116" s="1069"/>
      <c r="AO116" s="1070"/>
      <c r="AP116" s="1071"/>
      <c r="AQ116" s="421"/>
      <c r="AR116" s="1071"/>
      <c r="AS116" s="436">
        <v>1</v>
      </c>
      <c r="AT116" s="436"/>
      <c r="AU116" s="1072"/>
      <c r="AV116" s="11"/>
      <c r="AW116" s="11"/>
      <c r="AX116" s="410">
        <f t="shared" si="73"/>
        <v>0</v>
      </c>
      <c r="AY116" s="411">
        <f>IF(G116="","",VLOOKUP(J116,中子データ!$B$4:$M$5999,10,FALSE))</f>
        <v>240</v>
      </c>
      <c r="AZ116" s="438">
        <f>IF(G116="","",VLOOKUP(J116,中子データ!$B$4:$M$5999,9,FALSE))</f>
        <v>15</v>
      </c>
      <c r="BA116" s="412" t="str">
        <f>IF(AQ116="","",VLOOKUP(AQ116,作業者名!$B$4:$C$100,2,FALSE))</f>
        <v/>
      </c>
      <c r="BB116" s="412" t="str">
        <f>IF(AR116="","",VLOOKUP(AR116,作業者名!$B$4:$C$100,2,FALSE))</f>
        <v/>
      </c>
      <c r="BC116" s="412">
        <f>IF(G116="","",VLOOKUP(J116,中子データ!B$4:N$6004,12,FALSE))</f>
        <v>0</v>
      </c>
      <c r="BD116" s="413">
        <f>IF(G116="","",VLOOKUP(J116,中子データ!$B$4:$P$4500,15,FALSE))</f>
        <v>0</v>
      </c>
    </row>
    <row r="117" spans="1:56" x14ac:dyDescent="0.15">
      <c r="A117" s="7" t="str">
        <f>IF(G117="","",VLOOKUP(H117,マシン名!$B$4:$C$93,2,FALSE))</f>
        <v>5H特　</v>
      </c>
      <c r="B117" s="7" t="str">
        <f>IF(G117="","",VLOOKUP(I117,作業者名!$B$4:$C$100,2,FALSE))</f>
        <v>平</v>
      </c>
      <c r="C117" s="7" t="str">
        <f>IF(G117="","",VLOOKUP(J117,中子データ!$B$4:$H$4500,2,FALSE))</f>
        <v>KHR699　タペット（KHR720・721共通）</v>
      </c>
      <c r="D117" s="8">
        <f>IF(G117="","",VLOOKUP(J117,中子データ!$B$4:$H$4500,4,FALSE))</f>
        <v>2</v>
      </c>
      <c r="E117" s="231">
        <f t="shared" si="79"/>
        <v>0</v>
      </c>
      <c r="G117" s="958">
        <v>44435</v>
      </c>
      <c r="H117" s="1077">
        <v>24</v>
      </c>
      <c r="I117" s="1077">
        <v>26</v>
      </c>
      <c r="J117" s="1077">
        <v>483</v>
      </c>
      <c r="K117" s="1078">
        <v>0</v>
      </c>
      <c r="L117" s="1078">
        <v>90</v>
      </c>
      <c r="M117" s="1079">
        <v>1</v>
      </c>
      <c r="N117" s="1065">
        <f t="shared" ref="N117:N122" si="83">L117-SUM(O117:Z117)</f>
        <v>0</v>
      </c>
      <c r="O117" s="250"/>
      <c r="P117" s="250">
        <v>90</v>
      </c>
      <c r="Q117" s="250"/>
      <c r="R117" s="250"/>
      <c r="S117" s="250"/>
      <c r="T117" s="250"/>
      <c r="U117" s="250"/>
      <c r="V117" s="250"/>
      <c r="W117" s="250"/>
      <c r="X117" s="250"/>
      <c r="Y117" s="250"/>
      <c r="Z117" s="1064"/>
      <c r="AA117" s="1073"/>
      <c r="AB117" s="1075">
        <f t="shared" si="82"/>
        <v>0</v>
      </c>
      <c r="AC117" s="1068"/>
      <c r="AD117" s="1068"/>
      <c r="AE117" s="1068"/>
      <c r="AF117" s="1068"/>
      <c r="AG117" s="1068"/>
      <c r="AH117" s="1068"/>
      <c r="AI117" s="1068"/>
      <c r="AJ117" s="12"/>
      <c r="AK117" s="1074" t="str">
        <f>IF(G117="","",VLOOKUP(J117,中子データ!$B$4:$H$4500,3,FALSE))</f>
        <v>TW54S</v>
      </c>
      <c r="AL117" s="1074">
        <f>IF(G117="","",VLOOKUP(J117,中子データ!$B$4:$H$4500,5,FALSE))</f>
        <v>2.2000000000000002</v>
      </c>
      <c r="AM117" s="1074">
        <f>IF(G117="","",VLOOKUP(J117,中子データ!$B$4:$H$4500,6,FALSE))</f>
        <v>286</v>
      </c>
      <c r="AN117" s="1069"/>
      <c r="AO117" s="1070"/>
      <c r="AP117" s="1071"/>
      <c r="AQ117" s="421"/>
      <c r="AR117" s="1071"/>
      <c r="AS117" s="436"/>
      <c r="AT117" s="436"/>
      <c r="AU117" s="1072"/>
      <c r="AV117" s="11"/>
      <c r="AW117" s="11"/>
      <c r="AX117" s="410">
        <f t="shared" si="73"/>
        <v>0</v>
      </c>
      <c r="AY117" s="411">
        <f>IF(G117="","",VLOOKUP(J117,中子データ!$B$4:$M$5999,10,FALSE))</f>
        <v>300</v>
      </c>
      <c r="AZ117" s="438">
        <f>IF(G117="","",VLOOKUP(J117,中子データ!$B$4:$M$5999,9,FALSE))</f>
        <v>24</v>
      </c>
      <c r="BA117" s="412" t="str">
        <f>IF(AQ117="","",VLOOKUP(AQ117,作業者名!$B$4:$C$100,2,FALSE))</f>
        <v/>
      </c>
      <c r="BB117" s="412" t="str">
        <f>IF(AR117="","",VLOOKUP(AR117,作業者名!$B$4:$C$100,2,FALSE))</f>
        <v/>
      </c>
      <c r="BC117" s="412">
        <f>IF(G117="","",VLOOKUP(J117,中子データ!B$4:N$6004,12,FALSE))</f>
        <v>0.05</v>
      </c>
      <c r="BD117" s="413">
        <f>IF(G117="","",VLOOKUP(J117,中子データ!$B$4:$P$4500,15,FALSE))</f>
        <v>0</v>
      </c>
    </row>
    <row r="118" spans="1:56" x14ac:dyDescent="0.15">
      <c r="A118" s="7" t="str">
        <f>IF(G118="","",VLOOKUP(H118,マシン名!$B$4:$C$93,2,FALSE))</f>
        <v>5H特　</v>
      </c>
      <c r="B118" s="7" t="str">
        <f>IF(G118="","",VLOOKUP(I118,作業者名!$B$4:$C$100,2,FALSE))</f>
        <v>平</v>
      </c>
      <c r="C118" s="7" t="str">
        <f>IF(G118="","",VLOOKUP(J118,中子データ!$B$4:$H$4500,2,FALSE))</f>
        <v>KHR699　タペット（KHR720・721共通）</v>
      </c>
      <c r="D118" s="8">
        <f>IF(G118="","",VLOOKUP(J118,中子データ!$B$4:$H$4500,4,FALSE))</f>
        <v>2</v>
      </c>
      <c r="E118" s="231">
        <f t="shared" si="79"/>
        <v>34</v>
      </c>
      <c r="G118" s="958">
        <v>44435</v>
      </c>
      <c r="H118" s="1150">
        <v>24</v>
      </c>
      <c r="I118" s="1150">
        <v>26</v>
      </c>
      <c r="J118" s="1150">
        <v>483</v>
      </c>
      <c r="K118" s="1078">
        <v>18</v>
      </c>
      <c r="L118" s="1078">
        <v>90</v>
      </c>
      <c r="M118" s="1079">
        <v>1</v>
      </c>
      <c r="N118" s="1084">
        <f t="shared" ref="N118" si="84">L118-SUM(O118:Z118)</f>
        <v>80</v>
      </c>
      <c r="O118" s="250"/>
      <c r="P118" s="250"/>
      <c r="Q118" s="250"/>
      <c r="R118" s="250"/>
      <c r="S118" s="250"/>
      <c r="T118" s="250"/>
      <c r="U118" s="250">
        <v>10</v>
      </c>
      <c r="V118" s="250"/>
      <c r="W118" s="250"/>
      <c r="X118" s="250"/>
      <c r="Y118" s="250"/>
      <c r="Z118" s="1130"/>
      <c r="AA118" s="1073"/>
      <c r="AB118" s="1075">
        <f t="shared" ref="AB118" si="85">SUM(AC118:AJ118)</f>
        <v>2</v>
      </c>
      <c r="AC118" s="1131"/>
      <c r="AD118" s="1131"/>
      <c r="AE118" s="1131"/>
      <c r="AF118" s="1131"/>
      <c r="AG118" s="1131"/>
      <c r="AH118" s="1131"/>
      <c r="AI118" s="1131"/>
      <c r="AJ118" s="12">
        <v>2</v>
      </c>
      <c r="AK118" s="1074" t="str">
        <f>IF(G118="","",VLOOKUP(J118,中子データ!$B$4:$H$4500,3,FALSE))</f>
        <v>TW54S</v>
      </c>
      <c r="AL118" s="1074">
        <f>IF(G118="","",VLOOKUP(J118,中子データ!$B$4:$H$4500,5,FALSE))</f>
        <v>2.2000000000000002</v>
      </c>
      <c r="AM118" s="1074">
        <f>IF(G118="","",VLOOKUP(J118,中子データ!$B$4:$H$4500,6,FALSE))</f>
        <v>286</v>
      </c>
      <c r="AN118" s="1069"/>
      <c r="AO118" s="1070"/>
      <c r="AP118" s="1071"/>
      <c r="AQ118" s="421"/>
      <c r="AR118" s="1071"/>
      <c r="AS118" s="436"/>
      <c r="AT118" s="436"/>
      <c r="AU118" s="1072"/>
      <c r="AV118" s="11"/>
      <c r="AW118" s="11"/>
      <c r="AX118" s="410">
        <f t="shared" si="73"/>
        <v>80</v>
      </c>
      <c r="AY118" s="411">
        <f>IF(G118="","",VLOOKUP(J118,中子データ!$B$4:$M$5999,10,FALSE))</f>
        <v>300</v>
      </c>
      <c r="AZ118" s="438">
        <f>IF(G118="","",VLOOKUP(J118,中子データ!$B$4:$M$5999,9,FALSE))</f>
        <v>24</v>
      </c>
      <c r="BA118" s="412" t="str">
        <f>IF(AQ118="","",VLOOKUP(AQ118,作業者名!$B$4:$C$100,2,FALSE))</f>
        <v/>
      </c>
      <c r="BB118" s="412" t="str">
        <f>IF(AR118="","",VLOOKUP(AR118,作業者名!$B$4:$C$100,2,FALSE))</f>
        <v/>
      </c>
      <c r="BC118" s="412">
        <f>IF(G118="","",VLOOKUP(J118,中子データ!B$4:N$6004,12,FALSE))</f>
        <v>0.05</v>
      </c>
      <c r="BD118" s="413">
        <f>IF(G118="","",VLOOKUP(J118,中子データ!$B$4:$P$4500,15,FALSE))</f>
        <v>0</v>
      </c>
    </row>
    <row r="119" spans="1:56" x14ac:dyDescent="0.15">
      <c r="A119" s="7" t="str">
        <f>IF(G119="","",VLOOKUP(H119,マシン名!$B$4:$C$93,2,FALSE))</f>
        <v>CP　</v>
      </c>
      <c r="B119" s="7" t="str">
        <f>IF(G119="","",VLOOKUP(I119,作業者名!$B$4:$C$100,2,FALSE))</f>
        <v>平</v>
      </c>
      <c r="C119" s="7" t="str">
        <f>IF(G119="","",VLOOKUP(J119,中子データ!$B$4:$H$4500,2,FALSE))</f>
        <v>KHR721　主1・2</v>
      </c>
      <c r="D119" s="8">
        <f>IF(G119="","",VLOOKUP(J119,中子データ!$B$4:$H$4500,4,FALSE))</f>
        <v>1</v>
      </c>
      <c r="E119" s="231">
        <f t="shared" si="79"/>
        <v>62</v>
      </c>
      <c r="G119" s="958">
        <v>44435</v>
      </c>
      <c r="H119" s="1127">
        <v>21</v>
      </c>
      <c r="I119" s="1127">
        <v>26</v>
      </c>
      <c r="J119" s="1127">
        <v>513</v>
      </c>
      <c r="K119" s="1128">
        <v>62</v>
      </c>
      <c r="L119" s="1128">
        <v>465</v>
      </c>
      <c r="M119" s="1129">
        <v>1</v>
      </c>
      <c r="N119" s="1065">
        <f t="shared" si="83"/>
        <v>435</v>
      </c>
      <c r="O119" s="250">
        <v>30</v>
      </c>
      <c r="P119" s="250"/>
      <c r="Q119" s="250"/>
      <c r="R119" s="250"/>
      <c r="S119" s="250"/>
      <c r="T119" s="250"/>
      <c r="U119" s="250"/>
      <c r="V119" s="250"/>
      <c r="W119" s="250"/>
      <c r="X119" s="250"/>
      <c r="Y119" s="250"/>
      <c r="Z119" s="1064"/>
      <c r="AA119" s="1073"/>
      <c r="AB119" s="1075">
        <f t="shared" si="82"/>
        <v>0</v>
      </c>
      <c r="AC119" s="1068"/>
      <c r="AD119" s="1068"/>
      <c r="AE119" s="1068"/>
      <c r="AF119" s="1068"/>
      <c r="AG119" s="1068"/>
      <c r="AH119" s="1068"/>
      <c r="AI119" s="1068"/>
      <c r="AJ119" s="12"/>
      <c r="AK119" s="1074" t="str">
        <f>IF(G119="","",VLOOKUP(J119,中子データ!$B$4:$H$4500,3,FALSE))</f>
        <v>TW54S</v>
      </c>
      <c r="AL119" s="1074">
        <f>IF(G119="","",VLOOKUP(J119,中子データ!$B$4:$H$4500,5,FALSE))</f>
        <v>16</v>
      </c>
      <c r="AM119" s="1074">
        <f>IF(G119="","",VLOOKUP(J119,中子データ!$B$4:$H$4500,6,FALSE))</f>
        <v>985</v>
      </c>
      <c r="AN119" s="1069"/>
      <c r="AO119" s="1070"/>
      <c r="AP119" s="1071"/>
      <c r="AQ119" s="421">
        <v>9</v>
      </c>
      <c r="AR119" s="1071"/>
      <c r="AS119" s="436"/>
      <c r="AT119" s="436"/>
      <c r="AU119" s="1072"/>
      <c r="AV119" s="11"/>
      <c r="AW119" s="11"/>
      <c r="AX119" s="410">
        <f t="shared" si="73"/>
        <v>435</v>
      </c>
      <c r="AY119" s="411">
        <f>IF(G119="","",VLOOKUP(J119,中子データ!$B$4:$M$5999,10,FALSE))</f>
        <v>360</v>
      </c>
      <c r="AZ119" s="438">
        <f>IF(G119="","",VLOOKUP(J119,中子データ!$B$4:$M$5999,9,FALSE))</f>
        <v>10</v>
      </c>
      <c r="BA119" s="412" t="str">
        <f>IF(AQ119="","",VLOOKUP(AQ119,作業者名!$B$4:$C$100,2,FALSE))</f>
        <v>浅津</v>
      </c>
      <c r="BB119" s="412" t="str">
        <f>IF(AR119="","",VLOOKUP(AR119,作業者名!$B$4:$C$100,2,FALSE))</f>
        <v/>
      </c>
      <c r="BC119" s="412">
        <f>IF(G119="","",VLOOKUP(J119,中子データ!B$4:N$6004,12,FALSE))</f>
        <v>0.1</v>
      </c>
      <c r="BD119" s="413">
        <f>IF(G119="","",VLOOKUP(J119,中子データ!$B$4:$P$4500,15,FALSE))</f>
        <v>0</v>
      </c>
    </row>
    <row r="120" spans="1:56" x14ac:dyDescent="0.15">
      <c r="A120" s="7" t="str">
        <f>IF(G120="","",VLOOKUP(H120,マシン名!$B$4:$C$93,2,FALSE))</f>
        <v>VTOP935　</v>
      </c>
      <c r="B120" s="7" t="str">
        <f>IF(G120="","",VLOOKUP(I120,作業者名!$B$4:$C$100,2,FALSE))</f>
        <v>長島</v>
      </c>
      <c r="C120" s="7" t="str">
        <f>IF(G120="","",VLOOKUP(J120,中子データ!$B$4:$H$4500,2,FALSE))</f>
        <v>KB768ジャケ</v>
      </c>
      <c r="D120" s="8">
        <f>IF(G120="","",VLOOKUP(J120,中子データ!$B$4:$H$4500,4,FALSE))</f>
        <v>1</v>
      </c>
      <c r="E120" s="231">
        <f t="shared" si="79"/>
        <v>67</v>
      </c>
      <c r="G120" s="958">
        <v>44435</v>
      </c>
      <c r="H120" s="1127">
        <v>22</v>
      </c>
      <c r="I120" s="1127">
        <v>3</v>
      </c>
      <c r="J120" s="1127">
        <v>593</v>
      </c>
      <c r="K120" s="1128">
        <v>80</v>
      </c>
      <c r="L120" s="1128">
        <v>515</v>
      </c>
      <c r="M120" s="1129">
        <v>1</v>
      </c>
      <c r="N120" s="1065">
        <f t="shared" si="83"/>
        <v>370</v>
      </c>
      <c r="O120" s="250">
        <v>10</v>
      </c>
      <c r="P120" s="250"/>
      <c r="Q120" s="250"/>
      <c r="R120" s="250">
        <v>50</v>
      </c>
      <c r="S120" s="250"/>
      <c r="T120" s="250">
        <v>15</v>
      </c>
      <c r="U120" s="250">
        <v>10</v>
      </c>
      <c r="V120" s="250"/>
      <c r="W120" s="250"/>
      <c r="X120" s="250"/>
      <c r="Y120" s="250"/>
      <c r="Z120" s="1064">
        <v>60</v>
      </c>
      <c r="AA120" s="1073"/>
      <c r="AB120" s="1075">
        <f t="shared" si="82"/>
        <v>13</v>
      </c>
      <c r="AC120" s="1068"/>
      <c r="AD120" s="1068"/>
      <c r="AE120" s="1068"/>
      <c r="AF120" s="1068"/>
      <c r="AG120" s="1068"/>
      <c r="AH120" s="1068">
        <v>12</v>
      </c>
      <c r="AI120" s="1068"/>
      <c r="AJ120" s="12">
        <v>1</v>
      </c>
      <c r="AK120" s="1074" t="str">
        <f>IF(G120="","",VLOOKUP(J120,中子データ!$B$4:$H$4500,3,FALSE))</f>
        <v>WJ-50A</v>
      </c>
      <c r="AL120" s="1074">
        <f>IF(G120="","",VLOOKUP(J120,中子データ!$B$4:$H$4500,5,FALSE))</f>
        <v>2.4</v>
      </c>
      <c r="AM120" s="1074">
        <f>IF(G120="","",VLOOKUP(J120,中子データ!$B$4:$H$4500,6,FALSE))</f>
        <v>559.20000000000005</v>
      </c>
      <c r="AN120" s="1069"/>
      <c r="AO120" s="1070"/>
      <c r="AP120" s="1071"/>
      <c r="AQ120" s="421"/>
      <c r="AR120" s="1071"/>
      <c r="AS120" s="436"/>
      <c r="AT120" s="436"/>
      <c r="AU120" s="1072" t="s">
        <v>2033</v>
      </c>
      <c r="AV120" s="11"/>
      <c r="AW120" s="11"/>
      <c r="AX120" s="410">
        <f t="shared" si="73"/>
        <v>370</v>
      </c>
      <c r="AY120" s="411">
        <f>IF(G120="","",VLOOKUP(J120,中子データ!$B$4:$M$5999,10,FALSE))</f>
        <v>240</v>
      </c>
      <c r="AZ120" s="438">
        <f>IF(G120="","",VLOOKUP(J120,中子データ!$B$4:$M$5999,9,FALSE))</f>
        <v>15</v>
      </c>
      <c r="BA120" s="412" t="str">
        <f>IF(AQ120="","",VLOOKUP(AQ120,作業者名!$B$4:$C$100,2,FALSE))</f>
        <v/>
      </c>
      <c r="BB120" s="412" t="str">
        <f>IF(AR120="","",VLOOKUP(AR120,作業者名!$B$4:$C$100,2,FALSE))</f>
        <v/>
      </c>
      <c r="BC120" s="412">
        <f>IF(G120="","",VLOOKUP(J120,中子データ!B$4:N$6004,12,FALSE))</f>
        <v>0.1</v>
      </c>
      <c r="BD120" s="413">
        <f>IF(G120="","",VLOOKUP(J120,中子データ!$B$4:$P$4500,15,FALSE))</f>
        <v>0</v>
      </c>
    </row>
    <row r="121" spans="1:56" x14ac:dyDescent="0.15">
      <c r="A121" s="7" t="str">
        <f>IF(G121="","",VLOOKUP(H121,マシン名!$B$4:$C$93,2,FALSE))</f>
        <v>MK3①　</v>
      </c>
      <c r="B121" s="7" t="str">
        <f>IF(G121="","",VLOOKUP(I121,作業者名!$B$4:$C$100,2,FALSE))</f>
        <v>浅津</v>
      </c>
      <c r="C121" s="7" t="str">
        <f>IF(G121="","",VLOOKUP(J121,中子データ!$B$4:$H$4500,2,FALSE))</f>
        <v>5DK-20起動弁</v>
      </c>
      <c r="D121" s="8">
        <f>IF(G121="","",VLOOKUP(J121,中子データ!$B$4:$H$4500,4,FALSE))</f>
        <v>1</v>
      </c>
      <c r="E121" s="231">
        <f t="shared" si="79"/>
        <v>56</v>
      </c>
      <c r="G121" s="958">
        <v>44435</v>
      </c>
      <c r="H121" s="1066">
        <v>27</v>
      </c>
      <c r="I121" s="1066">
        <v>9</v>
      </c>
      <c r="J121" s="1066">
        <v>176</v>
      </c>
      <c r="K121" s="1067">
        <v>58</v>
      </c>
      <c r="L121" s="1067">
        <v>240</v>
      </c>
      <c r="M121" s="1065">
        <v>0.5</v>
      </c>
      <c r="N121" s="1065">
        <f t="shared" si="83"/>
        <v>200</v>
      </c>
      <c r="O121" s="250"/>
      <c r="P121" s="250"/>
      <c r="Q121" s="250"/>
      <c r="R121" s="250">
        <v>30</v>
      </c>
      <c r="S121" s="250"/>
      <c r="T121" s="250"/>
      <c r="U121" s="250">
        <v>10</v>
      </c>
      <c r="V121" s="250"/>
      <c r="W121" s="250"/>
      <c r="X121" s="250"/>
      <c r="Y121" s="250"/>
      <c r="Z121" s="1064"/>
      <c r="AA121" s="1073"/>
      <c r="AB121" s="1075">
        <f t="shared" si="82"/>
        <v>2</v>
      </c>
      <c r="AC121" s="1068"/>
      <c r="AD121" s="1068"/>
      <c r="AE121" s="1068"/>
      <c r="AF121" s="1068"/>
      <c r="AG121" s="1068"/>
      <c r="AH121" s="1068"/>
      <c r="AI121" s="1068">
        <v>2</v>
      </c>
      <c r="AJ121" s="12"/>
      <c r="AK121" s="1074" t="str">
        <f>IF(G121="","",VLOOKUP(J121,中子データ!$B$4:$H$4500,3,FALSE))</f>
        <v>MSR-T</v>
      </c>
      <c r="AL121" s="1074">
        <f>IF(G121="","",VLOOKUP(J121,中子データ!$B$4:$H$4500,5,FALSE))</f>
        <v>0.73</v>
      </c>
      <c r="AM121" s="1074">
        <f>IF(G121="","",VLOOKUP(J121,中子データ!$B$4:$H$4500,6,FALSE))</f>
        <v>125</v>
      </c>
      <c r="AN121" s="1069"/>
      <c r="AO121" s="1070"/>
      <c r="AP121" s="1071"/>
      <c r="AQ121" s="421"/>
      <c r="AR121" s="1071"/>
      <c r="AS121" s="436"/>
      <c r="AT121" s="436"/>
      <c r="AU121" s="1072"/>
      <c r="AV121" s="11"/>
      <c r="AW121" s="11"/>
      <c r="AX121" s="410">
        <f t="shared" si="73"/>
        <v>200</v>
      </c>
      <c r="AY121" s="411">
        <f>IF(G121="","",VLOOKUP(J121,中子データ!$B$4:$M$5999,10,FALSE))</f>
        <v>100</v>
      </c>
      <c r="AZ121" s="438">
        <f>IF(G121="","",VLOOKUP(J121,中子データ!$B$4:$M$5999,9,FALSE))</f>
        <v>36</v>
      </c>
      <c r="BA121" s="412" t="str">
        <f>IF(AQ121="","",VLOOKUP(AQ121,作業者名!$B$4:$C$100,2,FALSE))</f>
        <v/>
      </c>
      <c r="BB121" s="412" t="str">
        <f>IF(AR121="","",VLOOKUP(AR121,作業者名!$B$4:$C$100,2,FALSE))</f>
        <v/>
      </c>
      <c r="BC121" s="412">
        <f>IF(G121="","",VLOOKUP(J121,中子データ!B$4:N$6004,12,FALSE))</f>
        <v>0</v>
      </c>
      <c r="BD121" s="413">
        <f>IF(G121="","",VLOOKUP(J121,中子データ!$B$4:$P$4500,15,FALSE))</f>
        <v>20.8</v>
      </c>
    </row>
    <row r="122" spans="1:56" x14ac:dyDescent="0.15">
      <c r="A122" s="7" t="str">
        <f>IF(G122="","",VLOOKUP(H122,マシン名!$B$4:$C$93,2,FALSE))</f>
        <v>SL55　</v>
      </c>
      <c r="B122" s="7" t="str">
        <f>IF(G122="","",VLOOKUP(I122,作業者名!$B$4:$C$100,2,FALSE))</f>
        <v>吉田</v>
      </c>
      <c r="C122" s="7" t="str">
        <f>IF(G122="","",VLOOKUP(J122,中子データ!$B$4:$H$4500,2,FALSE))</f>
        <v>KC454枕・タペット</v>
      </c>
      <c r="D122" s="8">
        <f>IF(G122="","",VLOOKUP(J122,中子データ!$B$4:$H$4500,4,FALSE))</f>
        <v>1</v>
      </c>
      <c r="E122" s="231">
        <f t="shared" si="79"/>
        <v>176</v>
      </c>
      <c r="G122" s="958">
        <v>44435</v>
      </c>
      <c r="H122" s="1066">
        <v>25</v>
      </c>
      <c r="I122" s="1066">
        <v>1</v>
      </c>
      <c r="J122" s="1066">
        <v>290</v>
      </c>
      <c r="K122" s="1067">
        <v>176</v>
      </c>
      <c r="L122" s="1067">
        <v>525</v>
      </c>
      <c r="M122" s="1065">
        <v>1</v>
      </c>
      <c r="N122" s="1065">
        <f t="shared" si="83"/>
        <v>325</v>
      </c>
      <c r="O122" s="250">
        <v>10</v>
      </c>
      <c r="P122" s="250"/>
      <c r="Q122" s="250"/>
      <c r="R122" s="250"/>
      <c r="S122" s="250"/>
      <c r="T122" s="250"/>
      <c r="U122" s="250">
        <v>10</v>
      </c>
      <c r="V122" s="250"/>
      <c r="W122" s="250"/>
      <c r="X122" s="250"/>
      <c r="Y122" s="250"/>
      <c r="Z122" s="1064">
        <v>180</v>
      </c>
      <c r="AA122" s="1073"/>
      <c r="AB122" s="1075">
        <f t="shared" si="82"/>
        <v>0</v>
      </c>
      <c r="AC122" s="1068"/>
      <c r="AD122" s="1068"/>
      <c r="AE122" s="1068"/>
      <c r="AF122" s="1068"/>
      <c r="AG122" s="1068"/>
      <c r="AH122" s="1068"/>
      <c r="AI122" s="1068"/>
      <c r="AJ122" s="12"/>
      <c r="AK122" s="1074" t="str">
        <f>IF(G122="","",VLOOKUP(J122,中子データ!$B$4:$H$4500,3,FALSE))</f>
        <v>MSR-T</v>
      </c>
      <c r="AL122" s="1074">
        <f>IF(G122="","",VLOOKUP(J122,中子データ!$B$4:$H$4500,5,FALSE))</f>
        <v>2.4700000000000002</v>
      </c>
      <c r="AM122" s="1074">
        <f>IF(G122="","",VLOOKUP(J122,中子データ!$B$4:$H$4500,6,FALSE))</f>
        <v>244</v>
      </c>
      <c r="AN122" s="1069"/>
      <c r="AO122" s="1070"/>
      <c r="AP122" s="1071"/>
      <c r="AQ122" s="421"/>
      <c r="AR122" s="1071"/>
      <c r="AS122" s="436"/>
      <c r="AT122" s="436"/>
      <c r="AU122" s="1072" t="s">
        <v>2034</v>
      </c>
      <c r="AV122" s="11"/>
      <c r="AW122" s="11"/>
      <c r="AX122" s="410">
        <f t="shared" si="73"/>
        <v>325</v>
      </c>
      <c r="AY122" s="411">
        <f>IF(G122="","",VLOOKUP(J122,中子データ!$B$4:$M$5999,10,FALSE))</f>
        <v>110</v>
      </c>
      <c r="AZ122" s="438">
        <f>IF(G122="","",VLOOKUP(J122,中子データ!$B$4:$M$5999,9,FALSE))</f>
        <v>32.727272727272727</v>
      </c>
      <c r="BA122" s="412" t="str">
        <f>IF(AQ122="","",VLOOKUP(AQ122,作業者名!$B$4:$C$100,2,FALSE))</f>
        <v/>
      </c>
      <c r="BB122" s="412" t="str">
        <f>IF(AR122="","",VLOOKUP(AR122,作業者名!$B$4:$C$100,2,FALSE))</f>
        <v/>
      </c>
      <c r="BC122" s="412">
        <f>IF(G122="","",VLOOKUP(J122,中子データ!B$4:N$6004,12,FALSE))</f>
        <v>1.4E-2</v>
      </c>
      <c r="BD122" s="413">
        <f>IF(G122="","",VLOOKUP(J122,中子データ!$B$4:$P$4500,15,FALSE))</f>
        <v>18.7</v>
      </c>
    </row>
    <row r="123" spans="1:56" x14ac:dyDescent="0.15">
      <c r="A123" s="7" t="str">
        <f>IF(G123="","",VLOOKUP(H123,マシン名!$B$4:$C$93,2,FALSE))</f>
        <v>SL55　</v>
      </c>
      <c r="B123" s="7" t="str">
        <f>IF(G123="","",VLOOKUP(I123,作業者名!$B$4:$C$100,2,FALSE))</f>
        <v>宮内</v>
      </c>
      <c r="C123" s="7" t="str">
        <f>IF(G123="","",VLOOKUP(J123,中子データ!$B$4:$H$4500,2,FALSE))</f>
        <v>KD161ﾊｳｼﾞﾝｸﾞ</v>
      </c>
      <c r="D123" s="8">
        <f>IF(G123="","",VLOOKUP(J123,中子データ!$B$4:$H$4500,4,FALSE))</f>
        <v>1</v>
      </c>
      <c r="E123" s="231">
        <f t="shared" si="79"/>
        <v>0</v>
      </c>
      <c r="G123" s="958">
        <v>44435</v>
      </c>
      <c r="H123" s="1066">
        <v>25</v>
      </c>
      <c r="I123" s="1066">
        <v>2</v>
      </c>
      <c r="J123" s="1066">
        <v>48</v>
      </c>
      <c r="K123" s="1067">
        <v>0</v>
      </c>
      <c r="L123" s="1067">
        <v>30</v>
      </c>
      <c r="M123" s="1065">
        <v>1</v>
      </c>
      <c r="N123" s="1065">
        <f t="shared" ref="N123:N124" si="86">L123-SUM(O123:Z123)</f>
        <v>0</v>
      </c>
      <c r="O123" s="250"/>
      <c r="P123" s="250">
        <v>30</v>
      </c>
      <c r="Q123" s="250"/>
      <c r="R123" s="250"/>
      <c r="S123" s="250"/>
      <c r="T123" s="250"/>
      <c r="U123" s="250"/>
      <c r="V123" s="250"/>
      <c r="W123" s="250"/>
      <c r="X123" s="250"/>
      <c r="Y123" s="250"/>
      <c r="Z123" s="1064"/>
      <c r="AA123" s="1073"/>
      <c r="AB123" s="1075">
        <f t="shared" si="82"/>
        <v>0</v>
      </c>
      <c r="AC123" s="1068"/>
      <c r="AD123" s="1068"/>
      <c r="AE123" s="1068"/>
      <c r="AF123" s="1068"/>
      <c r="AG123" s="1068"/>
      <c r="AH123" s="1068"/>
      <c r="AI123" s="1068"/>
      <c r="AJ123" s="12"/>
      <c r="AK123" s="1074" t="str">
        <f>IF(G123="","",VLOOKUP(J123,中子データ!$B$4:$H$4500,3,FALSE))</f>
        <v>S30D改</v>
      </c>
      <c r="AL123" s="1074">
        <f>IF(G123="","",VLOOKUP(J123,中子データ!$B$4:$H$4500,5,FALSE))</f>
        <v>7.5</v>
      </c>
      <c r="AM123" s="1074">
        <f>IF(G123="","",VLOOKUP(J123,中子データ!$B$4:$H$4500,6,FALSE))</f>
        <v>565.79999999999995</v>
      </c>
      <c r="AN123" s="1069"/>
      <c r="AO123" s="1070"/>
      <c r="AP123" s="1071"/>
      <c r="AQ123" s="421"/>
      <c r="AR123" s="1071"/>
      <c r="AS123" s="436"/>
      <c r="AT123" s="436"/>
      <c r="AU123" s="1072"/>
      <c r="AV123" s="11"/>
      <c r="AW123" s="11"/>
      <c r="AX123" s="410">
        <f t="shared" si="73"/>
        <v>0</v>
      </c>
      <c r="AY123" s="411">
        <f>IF(G123="","",VLOOKUP(J123,中子データ!$B$4:$M$5999,10,FALSE))</f>
        <v>195</v>
      </c>
      <c r="AZ123" s="438">
        <f>IF(G123="","",VLOOKUP(J123,中子データ!$B$4:$M$5999,9,FALSE))</f>
        <v>18.46153846153846</v>
      </c>
      <c r="BA123" s="412" t="str">
        <f>IF(AQ123="","",VLOOKUP(AQ123,作業者名!$B$4:$C$100,2,FALSE))</f>
        <v/>
      </c>
      <c r="BB123" s="412" t="str">
        <f>IF(AR123="","",VLOOKUP(AR123,作業者名!$B$4:$C$100,2,FALSE))</f>
        <v/>
      </c>
      <c r="BC123" s="412">
        <f>IF(G123="","",VLOOKUP(J123,中子データ!B$4:N$6004,12,FALSE))</f>
        <v>0.3</v>
      </c>
      <c r="BD123" s="413">
        <f>IF(G123="","",VLOOKUP(J123,中子データ!$B$4:$P$4500,15,FALSE))</f>
        <v>23</v>
      </c>
    </row>
    <row r="124" spans="1:56" x14ac:dyDescent="0.15">
      <c r="A124" s="7" t="str">
        <f>IF(G124="","",VLOOKUP(H124,マシン名!$B$4:$C$93,2,FALSE))</f>
        <v>TR-C</v>
      </c>
      <c r="B124" s="7" t="str">
        <f>IF(G124="","",VLOOKUP(I124,作業者名!$B$4:$C$100,2,FALSE))</f>
        <v>松尾</v>
      </c>
      <c r="C124" s="7" t="str">
        <f>IF(G124="","",VLOOKUP(J124,中子データ!$B$4:$H$4500,2,FALSE))</f>
        <v>4LE(FC23特）　②</v>
      </c>
      <c r="D124" s="8">
        <f>IF(G124="","",VLOOKUP(J124,中子データ!$B$4:$H$4500,4,FALSE))</f>
        <v>1</v>
      </c>
      <c r="E124" s="231">
        <f t="shared" si="79"/>
        <v>212</v>
      </c>
      <c r="G124" s="958">
        <v>44435</v>
      </c>
      <c r="H124" s="1066">
        <v>35</v>
      </c>
      <c r="I124" s="1066">
        <v>8</v>
      </c>
      <c r="J124" s="1066">
        <v>3044</v>
      </c>
      <c r="K124" s="1067">
        <v>212</v>
      </c>
      <c r="L124" s="1067">
        <v>353</v>
      </c>
      <c r="M124" s="1065">
        <v>0.35</v>
      </c>
      <c r="N124" s="1065">
        <f t="shared" si="86"/>
        <v>353</v>
      </c>
      <c r="O124" s="250"/>
      <c r="P124" s="250"/>
      <c r="Q124" s="250"/>
      <c r="R124" s="250"/>
      <c r="S124" s="250"/>
      <c r="T124" s="250"/>
      <c r="U124" s="250"/>
      <c r="V124" s="250"/>
      <c r="W124" s="250"/>
      <c r="X124" s="250"/>
      <c r="Y124" s="250"/>
      <c r="Z124" s="1064"/>
      <c r="AA124" s="1073"/>
      <c r="AB124" s="1075">
        <f t="shared" si="82"/>
        <v>0</v>
      </c>
      <c r="AC124" s="1068"/>
      <c r="AD124" s="1068"/>
      <c r="AE124" s="1068"/>
      <c r="AF124" s="1068"/>
      <c r="AG124" s="1068"/>
      <c r="AH124" s="1068"/>
      <c r="AI124" s="1068"/>
      <c r="AJ124" s="12"/>
      <c r="AK124" s="1074" t="str">
        <f>IF(G124="","",VLOOKUP(J124,中子データ!$B$4:$H$4500,3,FALSE))</f>
        <v>MSR-T</v>
      </c>
      <c r="AL124" s="1074">
        <f>IF(G124="","",VLOOKUP(J124,中子データ!$B$4:$H$4500,5,FALSE))</f>
        <v>3.2</v>
      </c>
      <c r="AM124" s="1074">
        <f>IF(G124="","",VLOOKUP(J124,中子データ!$B$4:$H$4500,6,FALSE))</f>
        <v>214</v>
      </c>
      <c r="AN124" s="1069"/>
      <c r="AO124" s="1070"/>
      <c r="AP124" s="1071"/>
      <c r="AQ124" s="421"/>
      <c r="AR124" s="1071"/>
      <c r="AS124" s="436"/>
      <c r="AT124" s="436"/>
      <c r="AU124" s="1072"/>
      <c r="AV124" s="11"/>
      <c r="AW124" s="11"/>
      <c r="AX124" s="410">
        <f t="shared" si="73"/>
        <v>353</v>
      </c>
      <c r="AY124" s="411">
        <f>IF(G124="","",VLOOKUP(J124,中子データ!$B$4:$M$5999,10,FALSE))</f>
        <v>100</v>
      </c>
      <c r="AZ124" s="438">
        <f>IF(G124="","",VLOOKUP(J124,中子データ!$B$4:$M$5999,9,FALSE))</f>
        <v>36</v>
      </c>
      <c r="BA124" s="412" t="str">
        <f>IF(AQ124="","",VLOOKUP(AQ124,作業者名!$B$4:$C$100,2,FALSE))</f>
        <v/>
      </c>
      <c r="BB124" s="412" t="str">
        <f>IF(AR124="","",VLOOKUP(AR124,作業者名!$B$4:$C$100,2,FALSE))</f>
        <v/>
      </c>
      <c r="BC124" s="412">
        <f>IF(G124="","",VLOOKUP(J124,中子データ!B$4:N$6004,12,FALSE))</f>
        <v>5.6000000000000001E-2</v>
      </c>
      <c r="BD124" s="413">
        <f>IF(G124="","",VLOOKUP(J124,中子データ!$B$4:$P$4500,15,FALSE))</f>
        <v>0</v>
      </c>
    </row>
    <row r="125" spans="1:56" x14ac:dyDescent="0.15">
      <c r="A125" s="7" t="str">
        <f>IF(G125="","",VLOOKUP(H125,マシン名!$B$4:$C$93,2,FALSE))</f>
        <v>TR-B①</v>
      </c>
      <c r="B125" s="7" t="str">
        <f>IF(G125="","",VLOOKUP(I125,作業者名!$B$4:$C$100,2,FALSE))</f>
        <v>松尾</v>
      </c>
      <c r="C125" s="7" t="str">
        <f>IF(G125="","",VLOOKUP(J125,中子データ!$B$4:$H$4500,2,FALSE))</f>
        <v>119620　②</v>
      </c>
      <c r="D125" s="8">
        <f>IF(G125="","",VLOOKUP(J125,中子データ!$B$4:$H$4500,4,FALSE))</f>
        <v>1</v>
      </c>
      <c r="E125" s="231">
        <f t="shared" si="79"/>
        <v>268</v>
      </c>
      <c r="G125" s="958">
        <v>44435</v>
      </c>
      <c r="H125" s="1066">
        <v>34</v>
      </c>
      <c r="I125" s="1066">
        <v>8</v>
      </c>
      <c r="J125" s="1066">
        <v>3041</v>
      </c>
      <c r="K125" s="1067">
        <v>268</v>
      </c>
      <c r="L125" s="1067">
        <v>446</v>
      </c>
      <c r="M125" s="1065">
        <v>0.35</v>
      </c>
      <c r="N125" s="1065">
        <f t="shared" ref="N125:N129" si="87">L125-SUM(O125:Z125)</f>
        <v>446</v>
      </c>
      <c r="O125" s="250"/>
      <c r="P125" s="250"/>
      <c r="Q125" s="250"/>
      <c r="R125" s="250"/>
      <c r="S125" s="250"/>
      <c r="T125" s="250"/>
      <c r="U125" s="250"/>
      <c r="V125" s="250"/>
      <c r="W125" s="250"/>
      <c r="X125" s="250"/>
      <c r="Y125" s="250"/>
      <c r="Z125" s="1064"/>
      <c r="AA125" s="1073"/>
      <c r="AB125" s="1075">
        <f t="shared" si="82"/>
        <v>0</v>
      </c>
      <c r="AC125" s="1068"/>
      <c r="AD125" s="1068"/>
      <c r="AE125" s="1068"/>
      <c r="AF125" s="1068"/>
      <c r="AG125" s="1068"/>
      <c r="AH125" s="1068"/>
      <c r="AI125" s="1068"/>
      <c r="AJ125" s="12"/>
      <c r="AK125" s="1074" t="str">
        <f>IF(G125="","",VLOOKUP(J125,中子データ!$B$4:$H$4500,3,FALSE))</f>
        <v>MSR-T</v>
      </c>
      <c r="AL125" s="1074">
        <f>IF(G125="","",VLOOKUP(J125,中子データ!$B$4:$H$4500,5,FALSE))</f>
        <v>1.9</v>
      </c>
      <c r="AM125" s="1074">
        <f>IF(G125="","",VLOOKUP(J125,中子データ!$B$4:$H$4500,6,FALSE))</f>
        <v>123.19999999999999</v>
      </c>
      <c r="AN125" s="1069"/>
      <c r="AO125" s="1070"/>
      <c r="AP125" s="1071"/>
      <c r="AQ125" s="421"/>
      <c r="AR125" s="1071"/>
      <c r="AS125" s="436"/>
      <c r="AT125" s="436"/>
      <c r="AU125" s="1072"/>
      <c r="AV125" s="11"/>
      <c r="AW125" s="11"/>
      <c r="AX125" s="410">
        <f t="shared" si="73"/>
        <v>446</v>
      </c>
      <c r="AY125" s="411">
        <f>IF(G125="","",VLOOKUP(J125,中子データ!$B$4:$M$5999,10,FALSE))</f>
        <v>100</v>
      </c>
      <c r="AZ125" s="438">
        <f>IF(G125="","",VLOOKUP(J125,中子データ!$B$4:$M$5999,9,FALSE))</f>
        <v>36</v>
      </c>
      <c r="BA125" s="412" t="str">
        <f>IF(AQ125="","",VLOOKUP(AQ125,作業者名!$B$4:$C$100,2,FALSE))</f>
        <v/>
      </c>
      <c r="BB125" s="412" t="str">
        <f>IF(AR125="","",VLOOKUP(AR125,作業者名!$B$4:$C$100,2,FALSE))</f>
        <v/>
      </c>
      <c r="BC125" s="412">
        <f>IF(G125="","",VLOOKUP(J125,中子データ!B$4:N$6004,12,FALSE))</f>
        <v>0.05</v>
      </c>
      <c r="BD125" s="413">
        <f>IF(G125="","",VLOOKUP(J125,中子データ!$B$4:$P$4500,15,FALSE))</f>
        <v>0</v>
      </c>
    </row>
    <row r="126" spans="1:56" x14ac:dyDescent="0.15">
      <c r="A126" s="7" t="str">
        <f>IF(G126="","",VLOOKUP(H126,マシン名!$B$4:$C$93,2,FALSE))</f>
        <v>TR-B①</v>
      </c>
      <c r="B126" s="7" t="str">
        <f>IF(G126="","",VLOOKUP(I126,作業者名!$B$4:$C$100,2,FALSE))</f>
        <v>ハンダ</v>
      </c>
      <c r="C126" s="7" t="str">
        <f>IF(G126="","",VLOOKUP(J126,中子データ!$B$4:$H$4500,2,FALSE))</f>
        <v>119620　②</v>
      </c>
      <c r="D126" s="8">
        <f>IF(G126="","",VLOOKUP(J126,中子データ!$B$4:$H$4500,4,FALSE))</f>
        <v>1</v>
      </c>
      <c r="E126" s="231">
        <f t="shared" si="79"/>
        <v>373</v>
      </c>
      <c r="G126" s="958">
        <v>44435</v>
      </c>
      <c r="H126" s="1066">
        <v>34</v>
      </c>
      <c r="I126" s="1066">
        <v>54</v>
      </c>
      <c r="J126" s="1066">
        <v>3041</v>
      </c>
      <c r="K126" s="1085">
        <v>373</v>
      </c>
      <c r="L126" s="1085">
        <v>585</v>
      </c>
      <c r="M126" s="1084">
        <v>0.5</v>
      </c>
      <c r="N126" s="1065">
        <f t="shared" si="87"/>
        <v>555</v>
      </c>
      <c r="O126" s="250"/>
      <c r="P126" s="250"/>
      <c r="Q126" s="250"/>
      <c r="R126" s="250">
        <v>30</v>
      </c>
      <c r="S126" s="250"/>
      <c r="T126" s="250"/>
      <c r="U126" s="250"/>
      <c r="V126" s="250"/>
      <c r="W126" s="250"/>
      <c r="X126" s="250"/>
      <c r="Y126" s="250"/>
      <c r="Z126" s="1064"/>
      <c r="AA126" s="1073"/>
      <c r="AB126" s="1075">
        <f t="shared" si="82"/>
        <v>0</v>
      </c>
      <c r="AC126" s="1068"/>
      <c r="AD126" s="1068"/>
      <c r="AE126" s="1068"/>
      <c r="AF126" s="1068"/>
      <c r="AG126" s="1068"/>
      <c r="AH126" s="1068"/>
      <c r="AI126" s="1068"/>
      <c r="AJ126" s="12"/>
      <c r="AK126" s="1074" t="str">
        <f>IF(G126="","",VLOOKUP(J126,中子データ!$B$4:$H$4500,3,FALSE))</f>
        <v>MSR-T</v>
      </c>
      <c r="AL126" s="1074">
        <f>IF(G126="","",VLOOKUP(J126,中子データ!$B$4:$H$4500,5,FALSE))</f>
        <v>1.9</v>
      </c>
      <c r="AM126" s="1074">
        <f>IF(G126="","",VLOOKUP(J126,中子データ!$B$4:$H$4500,6,FALSE))</f>
        <v>123.19999999999999</v>
      </c>
      <c r="AN126" s="1069"/>
      <c r="AO126" s="1070"/>
      <c r="AP126" s="1071"/>
      <c r="AQ126" s="421"/>
      <c r="AR126" s="1071"/>
      <c r="AS126" s="436">
        <v>1</v>
      </c>
      <c r="AT126" s="436"/>
      <c r="AU126" s="1072"/>
      <c r="AV126" s="11"/>
      <c r="AW126" s="11"/>
      <c r="AX126" s="410">
        <f t="shared" si="73"/>
        <v>555</v>
      </c>
      <c r="AY126" s="411">
        <f>IF(G126="","",VLOOKUP(J126,中子データ!$B$4:$M$5999,10,FALSE))</f>
        <v>100</v>
      </c>
      <c r="AZ126" s="438">
        <f>IF(G126="","",VLOOKUP(J126,中子データ!$B$4:$M$5999,9,FALSE))</f>
        <v>36</v>
      </c>
      <c r="BA126" s="412" t="str">
        <f>IF(AQ126="","",VLOOKUP(AQ126,作業者名!$B$4:$C$100,2,FALSE))</f>
        <v/>
      </c>
      <c r="BB126" s="412" t="str">
        <f>IF(AR126="","",VLOOKUP(AR126,作業者名!$B$4:$C$100,2,FALSE))</f>
        <v/>
      </c>
      <c r="BC126" s="412">
        <f>IF(G126="","",VLOOKUP(J126,中子データ!B$4:N$6004,12,FALSE))</f>
        <v>0.05</v>
      </c>
      <c r="BD126" s="413">
        <f>IF(G126="","",VLOOKUP(J126,中子データ!$B$4:$P$4500,15,FALSE))</f>
        <v>0</v>
      </c>
    </row>
    <row r="127" spans="1:56" x14ac:dyDescent="0.15">
      <c r="A127" s="7" t="str">
        <f>IF(G127="","",VLOOKUP(H127,マシン名!$B$4:$C$93,2,FALSE))</f>
        <v>3AN②　</v>
      </c>
      <c r="B127" s="7" t="str">
        <f>IF(G127="","",VLOOKUP(I127,作業者名!$B$4:$C$100,2,FALSE))</f>
        <v>浅津</v>
      </c>
      <c r="C127" s="7" t="str">
        <f>IF(G127="","",VLOOKUP(J127,中子データ!$B$4:$H$4500,2,FALSE))</f>
        <v>6BB1タペット中子</v>
      </c>
      <c r="D127" s="8">
        <f>IF(G127="","",VLOOKUP(J127,中子データ!$B$4:$H$4500,4,FALSE))</f>
        <v>8</v>
      </c>
      <c r="E127" s="231">
        <f t="shared" si="79"/>
        <v>800</v>
      </c>
      <c r="G127" s="958">
        <v>44435</v>
      </c>
      <c r="H127" s="1066">
        <v>28</v>
      </c>
      <c r="I127" s="1066">
        <v>9</v>
      </c>
      <c r="J127" s="1066">
        <v>3056</v>
      </c>
      <c r="K127" s="1067">
        <v>100</v>
      </c>
      <c r="L127" s="1067">
        <v>240</v>
      </c>
      <c r="M127" s="1065">
        <v>0.5</v>
      </c>
      <c r="N127" s="1065">
        <f t="shared" si="87"/>
        <v>200</v>
      </c>
      <c r="O127" s="250"/>
      <c r="P127" s="250"/>
      <c r="Q127" s="250"/>
      <c r="R127" s="250">
        <v>30</v>
      </c>
      <c r="S127" s="250"/>
      <c r="T127" s="250"/>
      <c r="U127" s="250">
        <v>10</v>
      </c>
      <c r="V127" s="250"/>
      <c r="W127" s="250"/>
      <c r="X127" s="250"/>
      <c r="Y127" s="250"/>
      <c r="Z127" s="1064"/>
      <c r="AA127" s="1073"/>
      <c r="AB127" s="1075">
        <f t="shared" si="82"/>
        <v>0</v>
      </c>
      <c r="AC127" s="1068"/>
      <c r="AD127" s="1068"/>
      <c r="AE127" s="1068"/>
      <c r="AF127" s="1068"/>
      <c r="AG127" s="1068"/>
      <c r="AH127" s="1068"/>
      <c r="AI127" s="1068"/>
      <c r="AJ127" s="12"/>
      <c r="AK127" s="1074" t="str">
        <f>IF(G127="","",VLOOKUP(J127,中子データ!$B$4:$H$4500,3,FALSE))</f>
        <v>MJ72W</v>
      </c>
      <c r="AL127" s="1074">
        <f>IF(G127="","",VLOOKUP(J127,中子データ!$B$4:$H$4500,5,FALSE))</f>
        <v>4.2000000000000003E-2</v>
      </c>
      <c r="AM127" s="1074">
        <f>IF(G127="","",VLOOKUP(J127,中子データ!$B$4:$H$4500,6,FALSE))</f>
        <v>20</v>
      </c>
      <c r="AN127" s="1069"/>
      <c r="AO127" s="1070"/>
      <c r="AP127" s="1071"/>
      <c r="AQ127" s="421"/>
      <c r="AR127" s="1071"/>
      <c r="AS127" s="436"/>
      <c r="AT127" s="436"/>
      <c r="AU127" s="1072"/>
      <c r="AV127" s="11"/>
      <c r="AW127" s="11"/>
      <c r="AX127" s="410">
        <f t="shared" si="73"/>
        <v>200</v>
      </c>
      <c r="AY127" s="411">
        <f>IF(G127="","",VLOOKUP(J127,中子データ!$B$4:$M$5999,10,FALSE))</f>
        <v>100</v>
      </c>
      <c r="AZ127" s="438">
        <f>IF(G127="","",VLOOKUP(J127,中子データ!$B$4:$M$5999,9,FALSE))</f>
        <v>288</v>
      </c>
      <c r="BA127" s="412" t="str">
        <f>IF(AQ127="","",VLOOKUP(AQ127,作業者名!$B$4:$C$100,2,FALSE))</f>
        <v/>
      </c>
      <c r="BB127" s="412" t="str">
        <f>IF(AR127="","",VLOOKUP(AR127,作業者名!$B$4:$C$100,2,FALSE))</f>
        <v/>
      </c>
      <c r="BC127" s="412">
        <f>IF(G127="","",VLOOKUP(J127,中子データ!B$4:N$6004,12,FALSE))</f>
        <v>0</v>
      </c>
      <c r="BD127" s="413">
        <f>IF(G127="","",VLOOKUP(J127,中子データ!$B$4:$P$4500,15,FALSE))</f>
        <v>0</v>
      </c>
    </row>
    <row r="128" spans="1:56" x14ac:dyDescent="0.15">
      <c r="A128" s="7" t="str">
        <f>IF(G128="","",VLOOKUP(H128,マシン名!$B$4:$C$93,2,FALSE))</f>
        <v>塗型（仕掛り）</v>
      </c>
      <c r="B128" s="7" t="str">
        <f>IF(G128="","",VLOOKUP(I128,作業者名!$B$4:$C$100,2,FALSE))</f>
        <v>森山</v>
      </c>
      <c r="C128" s="7" t="str">
        <f>IF(G128="","",VLOOKUP(J128,中子データ!$B$4:$H$4500,2,FALSE))</f>
        <v>組付（119620）</v>
      </c>
      <c r="D128" s="8">
        <f>IF(G128="","",VLOOKUP(J128,中子データ!$B$4:$H$4500,4,FALSE))</f>
        <v>1</v>
      </c>
      <c r="E128" s="231">
        <f t="shared" si="79"/>
        <v>156</v>
      </c>
      <c r="G128" s="958">
        <v>44435</v>
      </c>
      <c r="H128" s="1066">
        <v>997</v>
      </c>
      <c r="I128" s="1066">
        <v>33</v>
      </c>
      <c r="J128" s="1066">
        <v>933</v>
      </c>
      <c r="K128" s="1067">
        <v>156</v>
      </c>
      <c r="L128" s="1067">
        <v>80</v>
      </c>
      <c r="M128" s="1065">
        <v>3</v>
      </c>
      <c r="N128" s="1065">
        <f t="shared" si="87"/>
        <v>80</v>
      </c>
      <c r="O128" s="250"/>
      <c r="P128" s="250"/>
      <c r="Q128" s="250"/>
      <c r="R128" s="250"/>
      <c r="S128" s="250"/>
      <c r="T128" s="250"/>
      <c r="U128" s="250"/>
      <c r="V128" s="250"/>
      <c r="W128" s="250"/>
      <c r="X128" s="250"/>
      <c r="Y128" s="250"/>
      <c r="Z128" s="1064"/>
      <c r="AA128" s="1073"/>
      <c r="AB128" s="1075">
        <f t="shared" si="82"/>
        <v>0</v>
      </c>
      <c r="AC128" s="1068"/>
      <c r="AD128" s="1068"/>
      <c r="AE128" s="1068"/>
      <c r="AF128" s="1068"/>
      <c r="AG128" s="1068"/>
      <c r="AH128" s="1068"/>
      <c r="AI128" s="1068"/>
      <c r="AJ128" s="12"/>
      <c r="AK128" s="1074">
        <f>IF(G128="","",VLOOKUP(J128,中子データ!$B$4:$H$4500,3,FALSE))</f>
        <v>0</v>
      </c>
      <c r="AL128" s="1074">
        <f>IF(G128="","",VLOOKUP(J128,中子データ!$B$4:$H$4500,5,FALSE))</f>
        <v>0</v>
      </c>
      <c r="AM128" s="1074">
        <f>IF(G128="","",VLOOKUP(J128,中子データ!$B$4:$H$4500,6,FALSE))</f>
        <v>71</v>
      </c>
      <c r="AN128" s="1069"/>
      <c r="AO128" s="1070"/>
      <c r="AP128" s="1071"/>
      <c r="AQ128" s="421">
        <v>82</v>
      </c>
      <c r="AR128" s="1071">
        <v>53</v>
      </c>
      <c r="AS128" s="436"/>
      <c r="AT128" s="436"/>
      <c r="AU128" s="1072"/>
      <c r="AV128" s="11"/>
      <c r="AW128" s="11"/>
      <c r="AX128" s="410">
        <f t="shared" si="73"/>
        <v>80</v>
      </c>
      <c r="AY128" s="411">
        <f>IF(G128="","",VLOOKUP(J128,中子データ!$B$4:$M$5999,10,FALSE))</f>
        <v>53</v>
      </c>
      <c r="AZ128" s="438">
        <f>IF(G128="","",VLOOKUP(J128,中子データ!$B$4:$M$5999,9,FALSE))</f>
        <v>67.924528301886795</v>
      </c>
      <c r="BA128" s="412" t="str">
        <f>IF(AQ128="","",VLOOKUP(AQ128,作業者名!$B$4:$C$100,2,FALSE))</f>
        <v>竹中</v>
      </c>
      <c r="BB128" s="412" t="str">
        <f>IF(AR128="","",VLOOKUP(AR128,作業者名!$B$4:$C$100,2,FALSE))</f>
        <v>プリヤディ</v>
      </c>
      <c r="BC128" s="412">
        <f>IF(G128="","",VLOOKUP(J128,中子データ!B$4:N$6004,12,FALSE))</f>
        <v>0</v>
      </c>
      <c r="BD128" s="413">
        <f>IF(G128="","",VLOOKUP(J128,中子データ!$B$4:$P$4500,15,FALSE))</f>
        <v>0</v>
      </c>
    </row>
    <row r="129" spans="1:56" x14ac:dyDescent="0.15">
      <c r="A129" s="7" t="str">
        <f>IF(G129="","",VLOOKUP(H129,マシン名!$B$4:$C$93,2,FALSE))</f>
        <v>塗型（仕掛り）</v>
      </c>
      <c r="B129" s="7" t="str">
        <f>IF(G129="","",VLOOKUP(I129,作業者名!$B$4:$C$100,2,FALSE))</f>
        <v>森山</v>
      </c>
      <c r="C129" s="7" t="str">
        <f>IF(G129="","",VLOOKUP(J129,中子データ!$B$4:$H$4500,2,FALSE))</f>
        <v>組付（6204）</v>
      </c>
      <c r="D129" s="8">
        <f>IF(G129="","",VLOOKUP(J129,中子データ!$B$4:$H$4500,4,FALSE))</f>
        <v>1</v>
      </c>
      <c r="E129" s="231">
        <f t="shared" si="79"/>
        <v>324</v>
      </c>
      <c r="G129" s="958">
        <v>44435</v>
      </c>
      <c r="H129" s="1066">
        <v>997</v>
      </c>
      <c r="I129" s="1066">
        <v>33</v>
      </c>
      <c r="J129" s="1066">
        <v>928</v>
      </c>
      <c r="K129" s="1067">
        <v>324</v>
      </c>
      <c r="L129" s="1067">
        <v>120</v>
      </c>
      <c r="M129" s="1065">
        <v>3</v>
      </c>
      <c r="N129" s="1065">
        <f t="shared" si="87"/>
        <v>120</v>
      </c>
      <c r="O129" s="250"/>
      <c r="P129" s="250"/>
      <c r="Q129" s="250"/>
      <c r="R129" s="250"/>
      <c r="S129" s="250"/>
      <c r="T129" s="250"/>
      <c r="U129" s="250"/>
      <c r="V129" s="250"/>
      <c r="W129" s="250"/>
      <c r="X129" s="250"/>
      <c r="Y129" s="250"/>
      <c r="Z129" s="1064"/>
      <c r="AA129" s="1073"/>
      <c r="AB129" s="1075">
        <f t="shared" si="82"/>
        <v>0</v>
      </c>
      <c r="AC129" s="1068"/>
      <c r="AD129" s="1068"/>
      <c r="AE129" s="1068"/>
      <c r="AF129" s="1068"/>
      <c r="AG129" s="1068"/>
      <c r="AH129" s="1068"/>
      <c r="AI129" s="1068"/>
      <c r="AJ129" s="12"/>
      <c r="AK129" s="1074">
        <f>IF(G129="","",VLOOKUP(J129,中子データ!$B$4:$H$4500,3,FALSE))</f>
        <v>0</v>
      </c>
      <c r="AL129" s="1074">
        <f>IF(G129="","",VLOOKUP(J129,中子データ!$B$4:$H$4500,5,FALSE))</f>
        <v>0</v>
      </c>
      <c r="AM129" s="1074">
        <f>IF(G129="","",VLOOKUP(J129,中子データ!$B$4:$H$4500,6,FALSE))</f>
        <v>30</v>
      </c>
      <c r="AN129" s="1069"/>
      <c r="AO129" s="1070"/>
      <c r="AP129" s="1071"/>
      <c r="AQ129" s="421">
        <v>82</v>
      </c>
      <c r="AR129" s="1071">
        <v>53</v>
      </c>
      <c r="AS129" s="436"/>
      <c r="AT129" s="436"/>
      <c r="AU129" s="1072"/>
      <c r="AV129" s="11"/>
      <c r="AW129" s="11"/>
      <c r="AX129" s="410">
        <f t="shared" si="73"/>
        <v>120</v>
      </c>
      <c r="AY129" s="411">
        <f>IF(G129="","",VLOOKUP(J129,中子データ!$B$4:$M$5999,10,FALSE))</f>
        <v>22</v>
      </c>
      <c r="AZ129" s="438">
        <f>IF(G129="","",VLOOKUP(J129,中子データ!$B$4:$M$5999,9,FALSE))</f>
        <v>163.63636363636363</v>
      </c>
      <c r="BA129" s="412" t="str">
        <f>IF(AQ129="","",VLOOKUP(AQ129,作業者名!$B$4:$C$100,2,FALSE))</f>
        <v>竹中</v>
      </c>
      <c r="BB129" s="412" t="str">
        <f>IF(AR129="","",VLOOKUP(AR129,作業者名!$B$4:$C$100,2,FALSE))</f>
        <v>プリヤディ</v>
      </c>
      <c r="BC129" s="412">
        <f>IF(G129="","",VLOOKUP(J129,中子データ!B$4:N$6004,12,FALSE))</f>
        <v>0</v>
      </c>
      <c r="BD129" s="413">
        <f>IF(G129="","",VLOOKUP(J129,中子データ!$B$4:$P$4500,15,FALSE))</f>
        <v>0</v>
      </c>
    </row>
    <row r="130" spans="1:56" x14ac:dyDescent="0.15">
      <c r="A130" s="7" t="str">
        <f>IF(G130="","",VLOOKUP(H130,マシン名!$B$4:$C$93,2,FALSE))</f>
        <v>塗型（仕掛り）</v>
      </c>
      <c r="B130" s="7" t="str">
        <f>IF(G130="","",VLOOKUP(I130,作業者名!$B$4:$C$100,2,FALSE))</f>
        <v>森山</v>
      </c>
      <c r="C130" s="7" t="str">
        <f>IF(G130="","",VLOOKUP(J130,中子データ!$B$4:$H$4500,2,FALSE))</f>
        <v>組付（6BB1）</v>
      </c>
      <c r="D130" s="8">
        <f>IF(G130="","",VLOOKUP(J130,中子データ!$B$4:$H$4500,4,FALSE))</f>
        <v>1</v>
      </c>
      <c r="E130" s="231">
        <f t="shared" si="79"/>
        <v>132</v>
      </c>
      <c r="G130" s="958">
        <v>44435</v>
      </c>
      <c r="H130" s="1066">
        <v>997</v>
      </c>
      <c r="I130" s="1066">
        <v>33</v>
      </c>
      <c r="J130" s="1066">
        <v>923</v>
      </c>
      <c r="K130" s="1067">
        <v>132</v>
      </c>
      <c r="L130" s="1067">
        <v>40</v>
      </c>
      <c r="M130" s="1065">
        <v>3</v>
      </c>
      <c r="N130" s="1065">
        <f t="shared" ref="N130:N133" si="88">L130-SUM(O130:Z130)</f>
        <v>40</v>
      </c>
      <c r="O130" s="250"/>
      <c r="P130" s="250"/>
      <c r="Q130" s="250"/>
      <c r="R130" s="250"/>
      <c r="S130" s="250"/>
      <c r="T130" s="250"/>
      <c r="U130" s="250"/>
      <c r="V130" s="250"/>
      <c r="W130" s="250"/>
      <c r="X130" s="250"/>
      <c r="Y130" s="250"/>
      <c r="Z130" s="1064"/>
      <c r="AA130" s="1073"/>
      <c r="AB130" s="1075">
        <f t="shared" si="82"/>
        <v>0</v>
      </c>
      <c r="AC130" s="1068"/>
      <c r="AD130" s="1068"/>
      <c r="AE130" s="1068"/>
      <c r="AF130" s="1068"/>
      <c r="AG130" s="1068"/>
      <c r="AH130" s="1068"/>
      <c r="AI130" s="1068"/>
      <c r="AJ130" s="12"/>
      <c r="AK130" s="1074">
        <f>IF(G130="","",VLOOKUP(J130,中子データ!$B$4:$H$4500,3,FALSE))</f>
        <v>0</v>
      </c>
      <c r="AL130" s="1074">
        <f>IF(G130="","",VLOOKUP(J130,中子データ!$B$4:$H$4500,5,FALSE))</f>
        <v>0</v>
      </c>
      <c r="AM130" s="1074">
        <f>IF(G130="","",VLOOKUP(J130,中子データ!$B$4:$H$4500,6,FALSE))</f>
        <v>46</v>
      </c>
      <c r="AN130" s="1069"/>
      <c r="AO130" s="1070"/>
      <c r="AP130" s="1071"/>
      <c r="AQ130" s="421">
        <v>82</v>
      </c>
      <c r="AR130" s="1071">
        <v>53</v>
      </c>
      <c r="AS130" s="436"/>
      <c r="AT130" s="436"/>
      <c r="AU130" s="1072"/>
      <c r="AV130" s="11"/>
      <c r="AW130" s="11"/>
      <c r="AX130" s="410">
        <f t="shared" si="73"/>
        <v>40</v>
      </c>
      <c r="AY130" s="411">
        <f>IF(G130="","",VLOOKUP(J130,中子データ!$B$4:$M$5999,10,FALSE))</f>
        <v>36</v>
      </c>
      <c r="AZ130" s="438">
        <f>IF(G130="","",VLOOKUP(J130,中子データ!$B$4:$M$5999,9,FALSE))</f>
        <v>100</v>
      </c>
      <c r="BA130" s="412" t="str">
        <f>IF(AQ130="","",VLOOKUP(AQ130,作業者名!$B$4:$C$100,2,FALSE))</f>
        <v>竹中</v>
      </c>
      <c r="BB130" s="412" t="str">
        <f>IF(AR130="","",VLOOKUP(AR130,作業者名!$B$4:$C$100,2,FALSE))</f>
        <v>プリヤディ</v>
      </c>
      <c r="BC130" s="412">
        <f>IF(G130="","",VLOOKUP(J130,中子データ!B$4:N$6004,12,FALSE))</f>
        <v>0</v>
      </c>
      <c r="BD130" s="413">
        <f>IF(G130="","",VLOOKUP(J130,中子データ!$B$4:$P$4500,15,FALSE))</f>
        <v>0</v>
      </c>
    </row>
    <row r="131" spans="1:56" x14ac:dyDescent="0.15">
      <c r="A131" s="7" t="str">
        <f>IF(G131="","",VLOOKUP(H131,マシン名!$B$4:$C$93,2,FALSE))</f>
        <v>塗型（仕掛り）</v>
      </c>
      <c r="B131" s="7" t="str">
        <f>IF(G131="","",VLOOKUP(I131,作業者名!$B$4:$C$100,2,FALSE))</f>
        <v>森山</v>
      </c>
      <c r="C131" s="7" t="str">
        <f>IF(G131="","",VLOOKUP(J131,中子データ!$B$4:$H$4500,2,FALSE))</f>
        <v>組付（119620）</v>
      </c>
      <c r="D131" s="8">
        <f>IF(G131="","",VLOOKUP(J131,中子データ!$B$4:$H$4500,4,FALSE))</f>
        <v>1</v>
      </c>
      <c r="E131" s="231">
        <f t="shared" si="79"/>
        <v>312</v>
      </c>
      <c r="G131" s="958">
        <v>44435</v>
      </c>
      <c r="H131" s="1066">
        <v>997</v>
      </c>
      <c r="I131" s="1066">
        <v>33</v>
      </c>
      <c r="J131" s="1066">
        <v>933</v>
      </c>
      <c r="K131" s="1067">
        <v>312</v>
      </c>
      <c r="L131" s="1067">
        <v>225</v>
      </c>
      <c r="M131" s="1065">
        <v>3</v>
      </c>
      <c r="N131" s="1065">
        <f t="shared" si="88"/>
        <v>225</v>
      </c>
      <c r="O131" s="250"/>
      <c r="P131" s="250"/>
      <c r="Q131" s="250"/>
      <c r="R131" s="250"/>
      <c r="S131" s="250"/>
      <c r="T131" s="250"/>
      <c r="U131" s="250"/>
      <c r="V131" s="250"/>
      <c r="W131" s="250"/>
      <c r="X131" s="250"/>
      <c r="Y131" s="250"/>
      <c r="Z131" s="1064"/>
      <c r="AA131" s="1073"/>
      <c r="AB131" s="1075">
        <f t="shared" si="82"/>
        <v>0</v>
      </c>
      <c r="AC131" s="1068"/>
      <c r="AD131" s="1068"/>
      <c r="AE131" s="1068"/>
      <c r="AF131" s="1068"/>
      <c r="AG131" s="1068"/>
      <c r="AH131" s="1068"/>
      <c r="AI131" s="1068"/>
      <c r="AJ131" s="12"/>
      <c r="AK131" s="1074">
        <f>IF(G131="","",VLOOKUP(J131,中子データ!$B$4:$H$4500,3,FALSE))</f>
        <v>0</v>
      </c>
      <c r="AL131" s="1074">
        <f>IF(G131="","",VLOOKUP(J131,中子データ!$B$4:$H$4500,5,FALSE))</f>
        <v>0</v>
      </c>
      <c r="AM131" s="1074">
        <f>IF(G131="","",VLOOKUP(J131,中子データ!$B$4:$H$4500,6,FALSE))</f>
        <v>71</v>
      </c>
      <c r="AN131" s="1069"/>
      <c r="AO131" s="1070"/>
      <c r="AP131" s="1071"/>
      <c r="AQ131" s="421">
        <v>82</v>
      </c>
      <c r="AR131" s="1071">
        <v>53</v>
      </c>
      <c r="AS131" s="436"/>
      <c r="AT131" s="436"/>
      <c r="AU131" s="1072"/>
      <c r="AV131" s="11"/>
      <c r="AW131" s="11"/>
      <c r="AX131" s="410">
        <f t="shared" si="73"/>
        <v>225</v>
      </c>
      <c r="AY131" s="411">
        <f>IF(G131="","",VLOOKUP(J131,中子データ!$B$4:$M$5999,10,FALSE))</f>
        <v>53</v>
      </c>
      <c r="AZ131" s="438">
        <f>IF(G131="","",VLOOKUP(J131,中子データ!$B$4:$M$5999,9,FALSE))</f>
        <v>67.924528301886795</v>
      </c>
      <c r="BA131" s="412" t="str">
        <f>IF(AQ131="","",VLOOKUP(AQ131,作業者名!$B$4:$C$100,2,FALSE))</f>
        <v>竹中</v>
      </c>
      <c r="BB131" s="412" t="str">
        <f>IF(AR131="","",VLOOKUP(AR131,作業者名!$B$4:$C$100,2,FALSE))</f>
        <v>プリヤディ</v>
      </c>
      <c r="BC131" s="412">
        <f>IF(G131="","",VLOOKUP(J131,中子データ!B$4:N$6004,12,FALSE))</f>
        <v>0</v>
      </c>
      <c r="BD131" s="413">
        <f>IF(G131="","",VLOOKUP(J131,中子データ!$B$4:$P$4500,15,FALSE))</f>
        <v>0</v>
      </c>
    </row>
    <row r="132" spans="1:56" x14ac:dyDescent="0.15">
      <c r="A132" s="7" t="str">
        <f>IF(G132="","",VLOOKUP(H132,マシン名!$B$4:$C$93,2,FALSE))</f>
        <v>製造間接</v>
      </c>
      <c r="B132" s="7" t="str">
        <f>IF(G132="","",VLOOKUP(I132,作業者名!$B$4:$C$100,2,FALSE))</f>
        <v>宮内</v>
      </c>
      <c r="C132" s="7" t="str">
        <f>IF(G132="","",VLOOKUP(J132,中子データ!$B$4:$H$4500,2,FALSE))</f>
        <v>製造補助（砂段取り・台車準備・型移動等）</v>
      </c>
      <c r="D132" s="8">
        <f>IF(G132="","",VLOOKUP(J132,中子データ!$B$4:$H$4500,4,FALSE))</f>
        <v>1</v>
      </c>
      <c r="E132" s="231">
        <f t="shared" si="79"/>
        <v>0</v>
      </c>
      <c r="G132" s="958">
        <v>44435</v>
      </c>
      <c r="H132" s="1150">
        <v>51</v>
      </c>
      <c r="I132" s="1150">
        <v>2</v>
      </c>
      <c r="J132" s="1150">
        <v>953</v>
      </c>
      <c r="K132" s="1151">
        <v>0</v>
      </c>
      <c r="L132" s="1151">
        <v>465</v>
      </c>
      <c r="M132" s="1079">
        <v>1</v>
      </c>
      <c r="N132" s="1065">
        <f t="shared" si="88"/>
        <v>465</v>
      </c>
      <c r="O132" s="250"/>
      <c r="P132" s="250"/>
      <c r="Q132" s="250"/>
      <c r="R132" s="250"/>
      <c r="S132" s="250"/>
      <c r="T132" s="250"/>
      <c r="U132" s="250"/>
      <c r="V132" s="250"/>
      <c r="W132" s="250"/>
      <c r="X132" s="250"/>
      <c r="Y132" s="250"/>
      <c r="Z132" s="1064"/>
      <c r="AA132" s="1073"/>
      <c r="AB132" s="1075">
        <f t="shared" si="82"/>
        <v>0</v>
      </c>
      <c r="AC132" s="1068"/>
      <c r="AD132" s="1068"/>
      <c r="AE132" s="1068"/>
      <c r="AF132" s="1068"/>
      <c r="AG132" s="1068"/>
      <c r="AH132" s="1068"/>
      <c r="AI132" s="1068"/>
      <c r="AJ132" s="12"/>
      <c r="AK132" s="1074">
        <f>IF(G132="","",VLOOKUP(J132,中子データ!$B$4:$H$4500,3,FALSE))</f>
        <v>0</v>
      </c>
      <c r="AL132" s="1074">
        <f>IF(G132="","",VLOOKUP(J132,中子データ!$B$4:$H$4500,5,FALSE))</f>
        <v>0</v>
      </c>
      <c r="AM132" s="1074">
        <f>IF(G132="","",VLOOKUP(J132,中子データ!$B$4:$H$4500,6,FALSE))</f>
        <v>0</v>
      </c>
      <c r="AN132" s="1069"/>
      <c r="AO132" s="1070"/>
      <c r="AP132" s="1071"/>
      <c r="AQ132" s="421"/>
      <c r="AR132" s="1071"/>
      <c r="AS132" s="436"/>
      <c r="AT132" s="436"/>
      <c r="AU132" s="1072"/>
      <c r="AV132" s="11"/>
      <c r="AW132" s="11"/>
      <c r="AX132" s="410">
        <f t="shared" si="73"/>
        <v>465</v>
      </c>
      <c r="AY132" s="411">
        <f>IF(G132="","",VLOOKUP(J132,中子データ!$B$4:$M$5999,10,FALSE))</f>
        <v>0</v>
      </c>
      <c r="AZ132" s="438" t="e">
        <f>IF(G132="","",VLOOKUP(J132,中子データ!$B$4:$M$5999,9,FALSE))</f>
        <v>#DIV/0!</v>
      </c>
      <c r="BA132" s="412" t="str">
        <f>IF(AQ132="","",VLOOKUP(AQ132,作業者名!$B$4:$C$100,2,FALSE))</f>
        <v/>
      </c>
      <c r="BB132" s="412" t="str">
        <f>IF(AR132="","",VLOOKUP(AR132,作業者名!$B$4:$C$100,2,FALSE))</f>
        <v/>
      </c>
      <c r="BC132" s="412">
        <f>IF(G132="","",VLOOKUP(J132,中子データ!B$4:N$6004,12,FALSE))</f>
        <v>0</v>
      </c>
      <c r="BD132" s="413">
        <f>IF(G132="","",VLOOKUP(J132,中子データ!$B$4:$P$4500,15,FALSE))</f>
        <v>0</v>
      </c>
    </row>
    <row r="133" spans="1:56" x14ac:dyDescent="0.15">
      <c r="A133" s="7" t="str">
        <f>IF(G133="","",VLOOKUP(H133,マシン名!$B$4:$C$93,2,FALSE))</f>
        <v>TR-C</v>
      </c>
      <c r="B133" s="7" t="str">
        <f>IF(G133="","",VLOOKUP(I133,作業者名!$B$4:$C$100,2,FALSE))</f>
        <v>松尾</v>
      </c>
      <c r="C133" s="7" t="str">
        <f>IF(G133="","",VLOOKUP(J133,中子データ!$B$4:$H$4500,2,FALSE))</f>
        <v>4LE(FC23特）　②</v>
      </c>
      <c r="D133" s="8">
        <f>IF(G133="","",VLOOKUP(J133,中子データ!$B$4:$H$4500,4,FALSE))</f>
        <v>1</v>
      </c>
      <c r="E133" s="231">
        <f t="shared" si="79"/>
        <v>93</v>
      </c>
      <c r="G133" s="958">
        <v>44436</v>
      </c>
      <c r="H133" s="1077">
        <v>35</v>
      </c>
      <c r="I133" s="1077">
        <v>8</v>
      </c>
      <c r="J133" s="1077">
        <v>3044</v>
      </c>
      <c r="K133" s="1078">
        <v>93</v>
      </c>
      <c r="L133" s="1078">
        <v>155</v>
      </c>
      <c r="M133" s="1079">
        <v>0.35</v>
      </c>
      <c r="N133" s="1065">
        <f t="shared" si="88"/>
        <v>155</v>
      </c>
      <c r="O133" s="250"/>
      <c r="P133" s="250"/>
      <c r="Q133" s="250"/>
      <c r="R133" s="250"/>
      <c r="S133" s="250"/>
      <c r="T133" s="250"/>
      <c r="U133" s="250"/>
      <c r="V133" s="250"/>
      <c r="W133" s="250"/>
      <c r="X133" s="250"/>
      <c r="Y133" s="250"/>
      <c r="Z133" s="1064"/>
      <c r="AA133" s="1073"/>
      <c r="AB133" s="1075">
        <f t="shared" si="82"/>
        <v>0</v>
      </c>
      <c r="AC133" s="1068"/>
      <c r="AD133" s="1068"/>
      <c r="AE133" s="1068"/>
      <c r="AF133" s="1068"/>
      <c r="AG133" s="1068"/>
      <c r="AH133" s="1068"/>
      <c r="AI133" s="1068"/>
      <c r="AJ133" s="12"/>
      <c r="AK133" s="1074" t="str">
        <f>IF(G133="","",VLOOKUP(J133,中子データ!$B$4:$H$4500,3,FALSE))</f>
        <v>MSR-T</v>
      </c>
      <c r="AL133" s="1074">
        <f>IF(G133="","",VLOOKUP(J133,中子データ!$B$4:$H$4500,5,FALSE))</f>
        <v>3.2</v>
      </c>
      <c r="AM133" s="1074">
        <f>IF(G133="","",VLOOKUP(J133,中子データ!$B$4:$H$4500,6,FALSE))</f>
        <v>214</v>
      </c>
      <c r="AN133" s="1069"/>
      <c r="AO133" s="1070"/>
      <c r="AP133" s="1071"/>
      <c r="AQ133" s="421"/>
      <c r="AR133" s="1071"/>
      <c r="AS133" s="436"/>
      <c r="AT133" s="436"/>
      <c r="AU133" s="1072"/>
      <c r="AV133" s="11"/>
      <c r="AW133" s="11"/>
      <c r="AX133" s="410">
        <f t="shared" si="73"/>
        <v>155</v>
      </c>
      <c r="AY133" s="411">
        <f>IF(G133="","",VLOOKUP(J133,中子データ!$B$4:$M$5999,10,FALSE))</f>
        <v>100</v>
      </c>
      <c r="AZ133" s="438">
        <f>IF(G133="","",VLOOKUP(J133,中子データ!$B$4:$M$5999,9,FALSE))</f>
        <v>36</v>
      </c>
      <c r="BA133" s="412" t="str">
        <f>IF(AQ133="","",VLOOKUP(AQ133,作業者名!$B$4:$C$100,2,FALSE))</f>
        <v/>
      </c>
      <c r="BB133" s="412" t="str">
        <f>IF(AR133="","",VLOOKUP(AR133,作業者名!$B$4:$C$100,2,FALSE))</f>
        <v/>
      </c>
      <c r="BC133" s="412">
        <f>IF(G133="","",VLOOKUP(J133,中子データ!B$4:N$6004,12,FALSE))</f>
        <v>5.6000000000000001E-2</v>
      </c>
      <c r="BD133" s="413">
        <f>IF(G133="","",VLOOKUP(J133,中子データ!$B$4:$P$4500,15,FALSE))</f>
        <v>0</v>
      </c>
    </row>
    <row r="134" spans="1:56" x14ac:dyDescent="0.15">
      <c r="A134" s="7" t="str">
        <f>IF(G134="","",VLOOKUP(H134,マシン名!$B$4:$C$93,2,FALSE))</f>
        <v>TR-B①</v>
      </c>
      <c r="B134" s="7" t="str">
        <f>IF(G134="","",VLOOKUP(I134,作業者名!$B$4:$C$100,2,FALSE))</f>
        <v>松尾</v>
      </c>
      <c r="C134" s="7" t="str">
        <f>IF(G134="","",VLOOKUP(J134,中子データ!$B$4:$H$4500,2,FALSE))</f>
        <v>119620　②</v>
      </c>
      <c r="D134" s="8">
        <f>IF(G134="","",VLOOKUP(J134,中子データ!$B$4:$H$4500,4,FALSE))</f>
        <v>1</v>
      </c>
      <c r="E134" s="231">
        <f t="shared" si="79"/>
        <v>123</v>
      </c>
      <c r="G134" s="958">
        <v>44436</v>
      </c>
      <c r="H134" s="1077">
        <v>34</v>
      </c>
      <c r="I134" s="1077">
        <v>8</v>
      </c>
      <c r="J134" s="1077">
        <v>3041</v>
      </c>
      <c r="K134" s="1078">
        <v>123</v>
      </c>
      <c r="L134" s="1078">
        <v>205</v>
      </c>
      <c r="M134" s="1079">
        <v>0.35</v>
      </c>
      <c r="N134" s="1065">
        <f t="shared" ref="N134" si="89">L134-SUM(O134:Z134)</f>
        <v>205</v>
      </c>
      <c r="O134" s="250"/>
      <c r="P134" s="250"/>
      <c r="Q134" s="250"/>
      <c r="R134" s="250"/>
      <c r="S134" s="250"/>
      <c r="T134" s="250"/>
      <c r="U134" s="250"/>
      <c r="V134" s="250"/>
      <c r="W134" s="250"/>
      <c r="X134" s="250"/>
      <c r="Y134" s="250"/>
      <c r="Z134" s="1064"/>
      <c r="AA134" s="1073"/>
      <c r="AB134" s="1075">
        <f t="shared" ref="AB134:AB139" si="90">SUM(AC134:AJ134)</f>
        <v>0</v>
      </c>
      <c r="AC134" s="1068"/>
      <c r="AD134" s="1068"/>
      <c r="AE134" s="1068"/>
      <c r="AF134" s="1068"/>
      <c r="AG134" s="1068"/>
      <c r="AH134" s="1068"/>
      <c r="AI134" s="1068"/>
      <c r="AJ134" s="12"/>
      <c r="AK134" s="1074" t="str">
        <f>IF(G134="","",VLOOKUP(J134,中子データ!$B$4:$H$4500,3,FALSE))</f>
        <v>MSR-T</v>
      </c>
      <c r="AL134" s="1074">
        <f>IF(G134="","",VLOOKUP(J134,中子データ!$B$4:$H$4500,5,FALSE))</f>
        <v>1.9</v>
      </c>
      <c r="AM134" s="1074">
        <f>IF(G134="","",VLOOKUP(J134,中子データ!$B$4:$H$4500,6,FALSE))</f>
        <v>123.19999999999999</v>
      </c>
      <c r="AN134" s="1069"/>
      <c r="AO134" s="1070"/>
      <c r="AP134" s="1071"/>
      <c r="AQ134" s="421"/>
      <c r="AR134" s="1071"/>
      <c r="AS134" s="436"/>
      <c r="AT134" s="436"/>
      <c r="AU134" s="1072"/>
      <c r="AV134" s="11"/>
      <c r="AW134" s="11"/>
      <c r="AX134" s="410">
        <f t="shared" si="73"/>
        <v>205</v>
      </c>
      <c r="AY134" s="411">
        <f>IF(G134="","",VLOOKUP(J134,中子データ!$B$4:$M$5999,10,FALSE))</f>
        <v>100</v>
      </c>
      <c r="AZ134" s="438">
        <f>IF(G134="","",VLOOKUP(J134,中子データ!$B$4:$M$5999,9,FALSE))</f>
        <v>36</v>
      </c>
      <c r="BA134" s="412" t="str">
        <f>IF(AQ134="","",VLOOKUP(AQ134,作業者名!$B$4:$C$100,2,FALSE))</f>
        <v/>
      </c>
      <c r="BB134" s="412" t="str">
        <f>IF(AR134="","",VLOOKUP(AR134,作業者名!$B$4:$C$100,2,FALSE))</f>
        <v/>
      </c>
      <c r="BC134" s="412">
        <f>IF(G134="","",VLOOKUP(J134,中子データ!B$4:N$6004,12,FALSE))</f>
        <v>0.05</v>
      </c>
      <c r="BD134" s="413">
        <f>IF(G134="","",VLOOKUP(J134,中子データ!$B$4:$P$4500,15,FALSE))</f>
        <v>0</v>
      </c>
    </row>
    <row r="135" spans="1:56" x14ac:dyDescent="0.15">
      <c r="A135" s="7" t="str">
        <f>IF(G135="","",VLOOKUP(H135,マシン名!$B$4:$C$93,2,FALSE))</f>
        <v>TR-B②</v>
      </c>
      <c r="B135" s="7" t="str">
        <f>IF(G135="","",VLOOKUP(I135,作業者名!$B$4:$C$100,2,FALSE))</f>
        <v>松尾</v>
      </c>
      <c r="C135" s="7" t="str">
        <f>IF(G135="","",VLOOKUP(J135,中子データ!$B$4:$H$4500,2,FALSE))</f>
        <v>PR-6N21</v>
      </c>
      <c r="D135" s="8">
        <f>IF(G135="","",VLOOKUP(J135,中子データ!$B$4:$H$4500,4,FALSE))</f>
        <v>1</v>
      </c>
      <c r="E135" s="231">
        <f t="shared" ref="E135:E198" si="91">IF(G135="","",D135*K135-AB135)</f>
        <v>0</v>
      </c>
      <c r="G135" s="958">
        <v>44436</v>
      </c>
      <c r="H135" s="1066">
        <v>33</v>
      </c>
      <c r="I135" s="1066">
        <v>8</v>
      </c>
      <c r="J135" s="1066">
        <v>3023</v>
      </c>
      <c r="K135" s="1085">
        <v>0</v>
      </c>
      <c r="L135" s="1085">
        <v>30</v>
      </c>
      <c r="M135" s="1084">
        <v>1</v>
      </c>
      <c r="N135" s="1065">
        <f t="shared" ref="N135" si="92">L135-SUM(O135:Z135)</f>
        <v>0</v>
      </c>
      <c r="O135" s="250"/>
      <c r="P135" s="250">
        <v>30</v>
      </c>
      <c r="Q135" s="250"/>
      <c r="R135" s="250"/>
      <c r="S135" s="250"/>
      <c r="T135" s="250"/>
      <c r="U135" s="250"/>
      <c r="V135" s="250"/>
      <c r="W135" s="250"/>
      <c r="X135" s="250"/>
      <c r="Y135" s="250"/>
      <c r="Z135" s="1064"/>
      <c r="AA135" s="1073"/>
      <c r="AB135" s="1075">
        <f t="shared" si="90"/>
        <v>0</v>
      </c>
      <c r="AC135" s="1068"/>
      <c r="AD135" s="1068"/>
      <c r="AE135" s="1068"/>
      <c r="AF135" s="1068"/>
      <c r="AG135" s="1068"/>
      <c r="AH135" s="1068"/>
      <c r="AI135" s="1068"/>
      <c r="AJ135" s="12"/>
      <c r="AK135" s="1074" t="str">
        <f>IF(G135="","",VLOOKUP(J135,中子データ!$B$4:$H$4500,3,FALSE))</f>
        <v>M-28X</v>
      </c>
      <c r="AL135" s="1074">
        <f>IF(G135="","",VLOOKUP(J135,中子データ!$B$4:$H$4500,5,FALSE))</f>
        <v>16</v>
      </c>
      <c r="AM135" s="1074">
        <f>IF(G135="","",VLOOKUP(J135,中子データ!$B$4:$H$4500,6,FALSE))</f>
        <v>841.6</v>
      </c>
      <c r="AN135" s="1069"/>
      <c r="AO135" s="1070"/>
      <c r="AP135" s="1071"/>
      <c r="AQ135" s="421"/>
      <c r="AR135" s="1071"/>
      <c r="AS135" s="436"/>
      <c r="AT135" s="436"/>
      <c r="AU135" s="1072"/>
      <c r="AV135" s="11"/>
      <c r="AW135" s="11"/>
      <c r="AX135" s="410">
        <f t="shared" si="73"/>
        <v>0</v>
      </c>
      <c r="AY135" s="411">
        <f>IF(G135="","",VLOOKUP(J135,中子データ!$B$4:$M$5999,10,FALSE))</f>
        <v>360</v>
      </c>
      <c r="AZ135" s="438">
        <f>IF(G135="","",VLOOKUP(J135,中子データ!$B$4:$M$5999,9,FALSE))</f>
        <v>10</v>
      </c>
      <c r="BA135" s="412" t="str">
        <f>IF(AQ135="","",VLOOKUP(AQ135,作業者名!$B$4:$C$100,2,FALSE))</f>
        <v/>
      </c>
      <c r="BB135" s="412" t="str">
        <f>IF(AR135="","",VLOOKUP(AR135,作業者名!$B$4:$C$100,2,FALSE))</f>
        <v/>
      </c>
      <c r="BC135" s="412">
        <f>IF(G135="","",VLOOKUP(J135,中子データ!B$4:N$6004,12,FALSE))</f>
        <v>0</v>
      </c>
      <c r="BD135" s="413">
        <f>IF(G135="","",VLOOKUP(J135,中子データ!$B$4:$P$4500,15,FALSE))</f>
        <v>0</v>
      </c>
    </row>
    <row r="136" spans="1:56" x14ac:dyDescent="0.15">
      <c r="A136" s="7" t="str">
        <f>IF(G136="","",VLOOKUP(H136,マシン名!$B$4:$C$93,2,FALSE))</f>
        <v>塗型（仕掛り）</v>
      </c>
      <c r="B136" s="7" t="str">
        <f>IF(G136="","",VLOOKUP(I136,作業者名!$B$4:$C$100,2,FALSE))</f>
        <v>竹中</v>
      </c>
      <c r="C136" s="7" t="str">
        <f>IF(G136="","",VLOOKUP(J136,中子データ!$B$4:$H$4500,2,FALSE))</f>
        <v>組付（T6221）</v>
      </c>
      <c r="D136" s="8">
        <f>IF(G136="","",VLOOKUP(J136,中子データ!$B$4:$H$4500,4,FALSE))</f>
        <v>1</v>
      </c>
      <c r="E136" s="231">
        <f t="shared" si="91"/>
        <v>54</v>
      </c>
      <c r="G136" s="958">
        <v>44436</v>
      </c>
      <c r="H136" s="1066">
        <v>997</v>
      </c>
      <c r="I136" s="1066">
        <v>82</v>
      </c>
      <c r="J136" s="1066">
        <v>944</v>
      </c>
      <c r="K136" s="1085">
        <v>54</v>
      </c>
      <c r="L136" s="1085">
        <v>40</v>
      </c>
      <c r="M136" s="1084">
        <v>3</v>
      </c>
      <c r="N136" s="1065">
        <f t="shared" ref="N136:N145" si="93">L136-SUM(O136:Z136)</f>
        <v>40</v>
      </c>
      <c r="O136" s="250"/>
      <c r="P136" s="250"/>
      <c r="Q136" s="250"/>
      <c r="R136" s="250"/>
      <c r="S136" s="250"/>
      <c r="T136" s="250"/>
      <c r="U136" s="250"/>
      <c r="V136" s="250"/>
      <c r="W136" s="250"/>
      <c r="X136" s="250"/>
      <c r="Y136" s="250"/>
      <c r="Z136" s="1064"/>
      <c r="AA136" s="1073"/>
      <c r="AB136" s="1075">
        <f t="shared" si="90"/>
        <v>0</v>
      </c>
      <c r="AC136" s="1068"/>
      <c r="AD136" s="1068"/>
      <c r="AE136" s="1068"/>
      <c r="AF136" s="1068"/>
      <c r="AG136" s="1068"/>
      <c r="AH136" s="1068"/>
      <c r="AI136" s="1068"/>
      <c r="AJ136" s="12"/>
      <c r="AK136" s="1074">
        <f>IF(G136="","",VLOOKUP(J136,中子データ!$B$4:$H$4500,3,FALSE))</f>
        <v>0</v>
      </c>
      <c r="AL136" s="1074">
        <f>IF(G136="","",VLOOKUP(J136,中子データ!$B$4:$H$4500,5,FALSE))</f>
        <v>0</v>
      </c>
      <c r="AM136" s="1074">
        <f>IF(G136="","",VLOOKUP(J136,中子データ!$B$4:$H$4500,6,FALSE))</f>
        <v>48</v>
      </c>
      <c r="AN136" s="1069"/>
      <c r="AO136" s="1070"/>
      <c r="AP136" s="1071"/>
      <c r="AQ136" s="421">
        <v>53</v>
      </c>
      <c r="AR136" s="1071">
        <v>52</v>
      </c>
      <c r="AS136" s="436"/>
      <c r="AT136" s="436"/>
      <c r="AU136" s="1072"/>
      <c r="AV136" s="11"/>
      <c r="AW136" s="11"/>
      <c r="AX136" s="410">
        <f t="shared" si="73"/>
        <v>40</v>
      </c>
      <c r="AY136" s="411">
        <f>IF(G136="","",VLOOKUP(J136,中子データ!$B$4:$M$5999,10,FALSE))</f>
        <v>0</v>
      </c>
      <c r="AZ136" s="438" t="e">
        <f>IF(G136="","",VLOOKUP(J136,中子データ!$B$4:$M$5999,9,FALSE))</f>
        <v>#DIV/0!</v>
      </c>
      <c r="BA136" s="412" t="str">
        <f>IF(AQ136="","",VLOOKUP(AQ136,作業者名!$B$4:$C$100,2,FALSE))</f>
        <v>プリヤディ</v>
      </c>
      <c r="BB136" s="412" t="str">
        <f>IF(AR136="","",VLOOKUP(AR136,作業者名!$B$4:$C$100,2,FALSE))</f>
        <v>ラフマト</v>
      </c>
      <c r="BC136" s="412">
        <f>IF(G136="","",VLOOKUP(J136,中子データ!B$4:N$6004,12,FALSE))</f>
        <v>0</v>
      </c>
      <c r="BD136" s="413">
        <f>IF(G136="","",VLOOKUP(J136,中子データ!$B$4:$P$4500,15,FALSE))</f>
        <v>0</v>
      </c>
    </row>
    <row r="137" spans="1:56" x14ac:dyDescent="0.15">
      <c r="A137" s="7" t="str">
        <f>IF(G137="","",VLOOKUP(H137,マシン名!$B$4:$C$93,2,FALSE))</f>
        <v>塗型（仕掛り）</v>
      </c>
      <c r="B137" s="7" t="str">
        <f>IF(G137="","",VLOOKUP(I137,作業者名!$B$4:$C$100,2,FALSE))</f>
        <v>竹中</v>
      </c>
      <c r="C137" s="7" t="str">
        <f>IF(G137="","",VLOOKUP(J137,中子データ!$B$4:$H$4500,2,FALSE))</f>
        <v>組付（VB129672）</v>
      </c>
      <c r="D137" s="8">
        <f>IF(G137="","",VLOOKUP(J137,中子データ!$B$4:$H$4500,4,FALSE))</f>
        <v>1</v>
      </c>
      <c r="E137" s="231">
        <f t="shared" si="91"/>
        <v>140</v>
      </c>
      <c r="G137" s="958">
        <v>44436</v>
      </c>
      <c r="H137" s="1066">
        <v>997</v>
      </c>
      <c r="I137" s="1066">
        <v>82</v>
      </c>
      <c r="J137" s="1066">
        <v>935</v>
      </c>
      <c r="K137" s="1085">
        <v>140</v>
      </c>
      <c r="L137" s="1085">
        <v>60</v>
      </c>
      <c r="M137" s="1084">
        <v>3</v>
      </c>
      <c r="N137" s="1065">
        <f t="shared" si="93"/>
        <v>60</v>
      </c>
      <c r="O137" s="250"/>
      <c r="P137" s="250"/>
      <c r="Q137" s="250"/>
      <c r="R137" s="250"/>
      <c r="S137" s="250"/>
      <c r="T137" s="250"/>
      <c r="U137" s="250"/>
      <c r="V137" s="250"/>
      <c r="W137" s="250"/>
      <c r="X137" s="250"/>
      <c r="Y137" s="250"/>
      <c r="Z137" s="1064"/>
      <c r="AA137" s="1073"/>
      <c r="AB137" s="1075">
        <f t="shared" si="90"/>
        <v>0</v>
      </c>
      <c r="AC137" s="1068"/>
      <c r="AD137" s="1068"/>
      <c r="AE137" s="1068"/>
      <c r="AF137" s="1068"/>
      <c r="AG137" s="1068"/>
      <c r="AH137" s="1068"/>
      <c r="AI137" s="1068"/>
      <c r="AJ137" s="12"/>
      <c r="AK137" s="1074">
        <f>IF(G137="","",VLOOKUP(J137,中子データ!$B$4:$H$4500,3,FALSE))</f>
        <v>0</v>
      </c>
      <c r="AL137" s="1074">
        <f>IF(G137="","",VLOOKUP(J137,中子データ!$B$4:$H$4500,5,FALSE))</f>
        <v>0</v>
      </c>
      <c r="AM137" s="1074">
        <f>IF(G137="","",VLOOKUP(J137,中子データ!$B$4:$H$4500,6,FALSE))</f>
        <v>60</v>
      </c>
      <c r="AN137" s="1069"/>
      <c r="AO137" s="1070"/>
      <c r="AP137" s="1071"/>
      <c r="AQ137" s="421">
        <v>53</v>
      </c>
      <c r="AR137" s="1071">
        <v>52</v>
      </c>
      <c r="AS137" s="436"/>
      <c r="AT137" s="436"/>
      <c r="AU137" s="1072"/>
      <c r="AV137" s="11"/>
      <c r="AW137" s="11"/>
      <c r="AX137" s="410">
        <f t="shared" si="73"/>
        <v>60</v>
      </c>
      <c r="AY137" s="411">
        <f>IF(G137="","",VLOOKUP(J137,中子データ!$B$4:$M$5999,10,FALSE))</f>
        <v>51.5</v>
      </c>
      <c r="AZ137" s="438">
        <f>IF(G137="","",VLOOKUP(J137,中子データ!$B$4:$M$5999,9,FALSE))</f>
        <v>69.902912621359221</v>
      </c>
      <c r="BA137" s="412" t="str">
        <f>IF(AQ137="","",VLOOKUP(AQ137,作業者名!$B$4:$C$100,2,FALSE))</f>
        <v>プリヤディ</v>
      </c>
      <c r="BB137" s="412" t="str">
        <f>IF(AR137="","",VLOOKUP(AR137,作業者名!$B$4:$C$100,2,FALSE))</f>
        <v>ラフマト</v>
      </c>
      <c r="BC137" s="412">
        <f>IF(G137="","",VLOOKUP(J137,中子データ!B$4:N$6004,12,FALSE))</f>
        <v>0</v>
      </c>
      <c r="BD137" s="413">
        <f>IF(G137="","",VLOOKUP(J137,中子データ!$B$4:$P$4500,15,FALSE))</f>
        <v>0</v>
      </c>
    </row>
    <row r="138" spans="1:56" x14ac:dyDescent="0.15">
      <c r="A138" s="7" t="str">
        <f>IF(G138="","",VLOOKUP(H138,マシン名!$B$4:$C$93,2,FALSE))</f>
        <v>塗型（仕掛り）</v>
      </c>
      <c r="B138" s="7" t="str">
        <f>IF(G138="","",VLOOKUP(I138,作業者名!$B$4:$C$100,2,FALSE))</f>
        <v>竹中</v>
      </c>
      <c r="C138" s="7" t="str">
        <f>IF(G138="","",VLOOKUP(J138,中子データ!$B$4:$H$4500,2,FALSE))</f>
        <v>組付（119620）</v>
      </c>
      <c r="D138" s="8">
        <f>IF(G138="","",VLOOKUP(J138,中子データ!$B$4:$H$4500,4,FALSE))</f>
        <v>1</v>
      </c>
      <c r="E138" s="231">
        <f t="shared" si="91"/>
        <v>468</v>
      </c>
      <c r="G138" s="958">
        <v>44436</v>
      </c>
      <c r="H138" s="1127">
        <v>997</v>
      </c>
      <c r="I138" s="1127">
        <v>82</v>
      </c>
      <c r="J138" s="1127">
        <v>933</v>
      </c>
      <c r="K138" s="1128">
        <v>468</v>
      </c>
      <c r="L138" s="1128">
        <v>365</v>
      </c>
      <c r="M138" s="1129">
        <v>3</v>
      </c>
      <c r="N138" s="1065">
        <f t="shared" si="93"/>
        <v>350</v>
      </c>
      <c r="O138" s="250"/>
      <c r="P138" s="250"/>
      <c r="Q138" s="250"/>
      <c r="R138" s="250"/>
      <c r="S138" s="250"/>
      <c r="T138" s="250"/>
      <c r="U138" s="250">
        <v>15</v>
      </c>
      <c r="V138" s="250"/>
      <c r="W138" s="250"/>
      <c r="X138" s="250"/>
      <c r="Y138" s="250"/>
      <c r="Z138" s="1064"/>
      <c r="AA138" s="1073"/>
      <c r="AB138" s="1075">
        <f t="shared" si="90"/>
        <v>0</v>
      </c>
      <c r="AC138" s="1068"/>
      <c r="AD138" s="1068"/>
      <c r="AE138" s="1068"/>
      <c r="AF138" s="1068"/>
      <c r="AG138" s="1068"/>
      <c r="AH138" s="1068"/>
      <c r="AI138" s="1068"/>
      <c r="AJ138" s="12"/>
      <c r="AK138" s="1074">
        <f>IF(G138="","",VLOOKUP(J138,中子データ!$B$4:$H$4500,3,FALSE))</f>
        <v>0</v>
      </c>
      <c r="AL138" s="1074">
        <f>IF(G138="","",VLOOKUP(J138,中子データ!$B$4:$H$4500,5,FALSE))</f>
        <v>0</v>
      </c>
      <c r="AM138" s="1074">
        <f>IF(G138="","",VLOOKUP(J138,中子データ!$B$4:$H$4500,6,FALSE))</f>
        <v>71</v>
      </c>
      <c r="AN138" s="1069"/>
      <c r="AO138" s="1070"/>
      <c r="AP138" s="1071"/>
      <c r="AQ138" s="421">
        <v>53</v>
      </c>
      <c r="AR138" s="1071">
        <v>52</v>
      </c>
      <c r="AS138" s="436"/>
      <c r="AT138" s="436"/>
      <c r="AU138" s="1072"/>
      <c r="AV138" s="11"/>
      <c r="AW138" s="11"/>
      <c r="AX138" s="410">
        <f t="shared" si="73"/>
        <v>350</v>
      </c>
      <c r="AY138" s="411">
        <f>IF(G138="","",VLOOKUP(J138,中子データ!$B$4:$M$5999,10,FALSE))</f>
        <v>53</v>
      </c>
      <c r="AZ138" s="438">
        <f>IF(G138="","",VLOOKUP(J138,中子データ!$B$4:$M$5999,9,FALSE))</f>
        <v>67.924528301886795</v>
      </c>
      <c r="BA138" s="412" t="str">
        <f>IF(AQ138="","",VLOOKUP(AQ138,作業者名!$B$4:$C$100,2,FALSE))</f>
        <v>プリヤディ</v>
      </c>
      <c r="BB138" s="412" t="str">
        <f>IF(AR138="","",VLOOKUP(AR138,作業者名!$B$4:$C$100,2,FALSE))</f>
        <v>ラフマト</v>
      </c>
      <c r="BC138" s="412">
        <f>IF(G138="","",VLOOKUP(J138,中子データ!B$4:N$6004,12,FALSE))</f>
        <v>0</v>
      </c>
      <c r="BD138" s="413">
        <f>IF(G138="","",VLOOKUP(J138,中子データ!$B$4:$P$4500,15,FALSE))</f>
        <v>0</v>
      </c>
    </row>
    <row r="139" spans="1:56" x14ac:dyDescent="0.15">
      <c r="A139" s="7" t="str">
        <f>IF(G139="","",VLOOKUP(H139,マシン名!$B$4:$C$93,2,FALSE))</f>
        <v>保全</v>
      </c>
      <c r="B139" s="7" t="str">
        <f>IF(G139="","",VLOOKUP(I139,作業者名!$B$4:$C$100,2,FALSE))</f>
        <v>松尾</v>
      </c>
      <c r="C139" s="7" t="str">
        <f>IF(G139="","",VLOOKUP(J139,中子データ!$B$4:$H$4500,2,FALSE))</f>
        <v>保全作業</v>
      </c>
      <c r="D139" s="8">
        <f>IF(G139="","",VLOOKUP(J139,中子データ!$B$4:$H$4500,4,FALSE))</f>
        <v>1</v>
      </c>
      <c r="E139" s="231">
        <f t="shared" si="91"/>
        <v>0</v>
      </c>
      <c r="G139" s="958">
        <v>44436</v>
      </c>
      <c r="H139" s="1127">
        <v>52</v>
      </c>
      <c r="I139" s="1127">
        <v>8</v>
      </c>
      <c r="J139" s="1127">
        <v>954</v>
      </c>
      <c r="K139" s="1128">
        <v>0</v>
      </c>
      <c r="L139" s="1128">
        <v>235</v>
      </c>
      <c r="M139" s="1129">
        <v>1</v>
      </c>
      <c r="N139" s="1065">
        <f t="shared" si="93"/>
        <v>235</v>
      </c>
      <c r="O139" s="250"/>
      <c r="P139" s="250"/>
      <c r="Q139" s="250"/>
      <c r="R139" s="250"/>
      <c r="S139" s="250"/>
      <c r="T139" s="250"/>
      <c r="U139" s="250"/>
      <c r="V139" s="250"/>
      <c r="W139" s="250"/>
      <c r="X139" s="250"/>
      <c r="Y139" s="250"/>
      <c r="Z139" s="1064"/>
      <c r="AA139" s="1073"/>
      <c r="AB139" s="1075">
        <f t="shared" si="90"/>
        <v>0</v>
      </c>
      <c r="AC139" s="1068"/>
      <c r="AD139" s="1068"/>
      <c r="AE139" s="1068"/>
      <c r="AF139" s="1068"/>
      <c r="AG139" s="1068"/>
      <c r="AH139" s="1068"/>
      <c r="AI139" s="1068"/>
      <c r="AJ139" s="12"/>
      <c r="AK139" s="1074">
        <f>IF(G139="","",VLOOKUP(J139,中子データ!$B$4:$H$4500,3,FALSE))</f>
        <v>0</v>
      </c>
      <c r="AL139" s="1074">
        <f>IF(G139="","",VLOOKUP(J139,中子データ!$B$4:$H$4500,5,FALSE))</f>
        <v>0</v>
      </c>
      <c r="AM139" s="1074">
        <f>IF(G139="","",VLOOKUP(J139,中子データ!$B$4:$H$4500,6,FALSE))</f>
        <v>0</v>
      </c>
      <c r="AN139" s="1069"/>
      <c r="AO139" s="1070"/>
      <c r="AP139" s="1071"/>
      <c r="AQ139" s="421"/>
      <c r="AR139" s="1071"/>
      <c r="AS139" s="436"/>
      <c r="AT139" s="436"/>
      <c r="AU139" s="1072"/>
      <c r="AV139" s="11"/>
      <c r="AW139" s="11"/>
      <c r="AX139" s="410">
        <f t="shared" si="73"/>
        <v>235</v>
      </c>
      <c r="AY139" s="411">
        <f>IF(G139="","",VLOOKUP(J139,中子データ!$B$4:$M$5999,10,FALSE))</f>
        <v>0</v>
      </c>
      <c r="AZ139" s="438" t="e">
        <f>IF(G139="","",VLOOKUP(J139,中子データ!$B$4:$M$5999,9,FALSE))</f>
        <v>#DIV/0!</v>
      </c>
      <c r="BA139" s="412" t="str">
        <f>IF(AQ139="","",VLOOKUP(AQ139,作業者名!$B$4:$C$100,2,FALSE))</f>
        <v/>
      </c>
      <c r="BB139" s="412" t="str">
        <f>IF(AR139="","",VLOOKUP(AR139,作業者名!$B$4:$C$100,2,FALSE))</f>
        <v/>
      </c>
      <c r="BC139" s="412">
        <f>IF(G139="","",VLOOKUP(J139,中子データ!B$4:N$6004,12,FALSE))</f>
        <v>0</v>
      </c>
      <c r="BD139" s="413">
        <f>IF(G139="","",VLOOKUP(J139,中子データ!$B$4:$P$4500,15,FALSE))</f>
        <v>0</v>
      </c>
    </row>
    <row r="140" spans="1:56" x14ac:dyDescent="0.15">
      <c r="A140" s="7" t="str">
        <f>IF(G140="","",VLOOKUP(H140,マシン名!$B$4:$C$93,2,FALSE))</f>
        <v>A425①　</v>
      </c>
      <c r="B140" s="7" t="str">
        <f>IF(G140="","",VLOOKUP(I140,作業者名!$B$4:$C$100,2,FALSE))</f>
        <v>吉田</v>
      </c>
      <c r="C140" s="7" t="str">
        <f>IF(G140="","",VLOOKUP(J140,中子データ!$B$4:$H$4500,2,FALSE))</f>
        <v>A1165ｷｬﾘﾔ ③</v>
      </c>
      <c r="D140" s="8">
        <f>IF(G140="","",VLOOKUP(J140,中子データ!$B$4:$H$4500,4,FALSE))</f>
        <v>2</v>
      </c>
      <c r="E140" s="231">
        <f t="shared" si="91"/>
        <v>617</v>
      </c>
      <c r="G140" s="958">
        <v>44438</v>
      </c>
      <c r="H140" s="1111">
        <v>31</v>
      </c>
      <c r="I140" s="1111">
        <v>1</v>
      </c>
      <c r="J140" s="1111">
        <v>582</v>
      </c>
      <c r="K140" s="966">
        <v>309</v>
      </c>
      <c r="L140" s="966">
        <v>465</v>
      </c>
      <c r="M140" s="967">
        <v>0.5</v>
      </c>
      <c r="N140" s="1065">
        <f t="shared" si="93"/>
        <v>455</v>
      </c>
      <c r="O140" s="250"/>
      <c r="P140" s="250"/>
      <c r="Q140" s="250"/>
      <c r="R140" s="250"/>
      <c r="S140" s="250"/>
      <c r="T140" s="250"/>
      <c r="U140" s="250">
        <v>10</v>
      </c>
      <c r="V140" s="250"/>
      <c r="W140" s="250"/>
      <c r="X140" s="250"/>
      <c r="Y140" s="250"/>
      <c r="Z140" s="1064"/>
      <c r="AA140" s="1073"/>
      <c r="AB140" s="1075">
        <f t="shared" ref="AB140:AB143" si="94">SUM(AC140:AJ140)</f>
        <v>1</v>
      </c>
      <c r="AC140" s="1068"/>
      <c r="AD140" s="1068"/>
      <c r="AE140" s="1068"/>
      <c r="AF140" s="1068"/>
      <c r="AG140" s="1068"/>
      <c r="AH140" s="1068"/>
      <c r="AI140" s="1068"/>
      <c r="AJ140" s="12">
        <v>1</v>
      </c>
      <c r="AK140" s="1074" t="str">
        <f>IF(G140="","",VLOOKUP(J140,中子データ!$B$4:$H$4500,3,FALSE))</f>
        <v>MSR-T</v>
      </c>
      <c r="AL140" s="1074">
        <f>IF(G140="","",VLOOKUP(J140,中子データ!$B$4:$H$4500,5,FALSE))</f>
        <v>0.95</v>
      </c>
      <c r="AM140" s="1074">
        <f>IF(G140="","",VLOOKUP(J140,中子データ!$B$4:$H$4500,6,FALSE))</f>
        <v>85</v>
      </c>
      <c r="AN140" s="1069"/>
      <c r="AO140" s="1070"/>
      <c r="AP140" s="1071"/>
      <c r="AQ140" s="421">
        <v>14</v>
      </c>
      <c r="AR140" s="1071"/>
      <c r="AS140" s="436"/>
      <c r="AT140" s="436"/>
      <c r="AU140" s="1072"/>
      <c r="AV140" s="11"/>
      <c r="AW140" s="11"/>
      <c r="AX140" s="410">
        <f t="shared" si="73"/>
        <v>455</v>
      </c>
      <c r="AY140" s="411">
        <f>IF(G140="","",VLOOKUP(J140,中子データ!$B$4:$M$5999,10,FALSE))</f>
        <v>85</v>
      </c>
      <c r="AZ140" s="438">
        <f>IF(G140="","",VLOOKUP(J140,中子データ!$B$4:$M$5999,9,FALSE))</f>
        <v>84.705882352941174</v>
      </c>
      <c r="BA140" s="412" t="str">
        <f>IF(AQ140="","",VLOOKUP(AQ140,作業者名!$B$4:$C$100,2,FALSE))</f>
        <v>恩田</v>
      </c>
      <c r="BB140" s="412" t="str">
        <f>IF(AR140="","",VLOOKUP(AR140,作業者名!$B$4:$C$100,2,FALSE))</f>
        <v/>
      </c>
      <c r="BC140" s="412">
        <f>IF(G140="","",VLOOKUP(J140,中子データ!B$4:N$6004,12,FALSE))</f>
        <v>0</v>
      </c>
      <c r="BD140" s="413">
        <f>IF(G140="","",VLOOKUP(J140,中子データ!$B$4:$P$4500,15,FALSE))</f>
        <v>0</v>
      </c>
    </row>
    <row r="141" spans="1:56" x14ac:dyDescent="0.15">
      <c r="A141" s="7" t="str">
        <f>IF(G141="","",VLOOKUP(H141,マシン名!$B$4:$C$93,2,FALSE))</f>
        <v>SL55　</v>
      </c>
      <c r="B141" s="7" t="str">
        <f>IF(G141="","",VLOOKUP(I141,作業者名!$B$4:$C$100,2,FALSE))</f>
        <v>吉田</v>
      </c>
      <c r="C141" s="7" t="str">
        <f>IF(G141="","",VLOOKUP(J141,中子データ!$B$4:$H$4500,2,FALSE))</f>
        <v>KD161ﾊｳｼﾞﾝｸﾞ</v>
      </c>
      <c r="D141" s="8">
        <f>IF(G141="","",VLOOKUP(J141,中子データ!$B$4:$H$4500,4,FALSE))</f>
        <v>1</v>
      </c>
      <c r="E141" s="231">
        <f t="shared" si="91"/>
        <v>36</v>
      </c>
      <c r="G141" s="958">
        <v>44438</v>
      </c>
      <c r="H141" s="1111">
        <v>25</v>
      </c>
      <c r="I141" s="1111">
        <v>1</v>
      </c>
      <c r="J141" s="1111">
        <v>48</v>
      </c>
      <c r="K141" s="966">
        <v>37</v>
      </c>
      <c r="L141" s="966">
        <v>120</v>
      </c>
      <c r="M141" s="967">
        <v>1</v>
      </c>
      <c r="N141" s="1065">
        <f t="shared" si="93"/>
        <v>100</v>
      </c>
      <c r="O141" s="250">
        <v>10</v>
      </c>
      <c r="P141" s="250"/>
      <c r="Q141" s="250"/>
      <c r="R141" s="250"/>
      <c r="S141" s="250"/>
      <c r="T141" s="250"/>
      <c r="U141" s="250">
        <v>10</v>
      </c>
      <c r="V141" s="250"/>
      <c r="W141" s="250"/>
      <c r="X141" s="250"/>
      <c r="Y141" s="250"/>
      <c r="Z141" s="1064"/>
      <c r="AA141" s="1073"/>
      <c r="AB141" s="1075">
        <f t="shared" si="94"/>
        <v>1</v>
      </c>
      <c r="AC141" s="1068"/>
      <c r="AD141" s="1068"/>
      <c r="AE141" s="1068"/>
      <c r="AF141" s="1068"/>
      <c r="AG141" s="1068"/>
      <c r="AH141" s="1068"/>
      <c r="AI141" s="1068">
        <v>1</v>
      </c>
      <c r="AJ141" s="12"/>
      <c r="AK141" s="1074" t="str">
        <f>IF(G141="","",VLOOKUP(J141,中子データ!$B$4:$H$4500,3,FALSE))</f>
        <v>S30D改</v>
      </c>
      <c r="AL141" s="1074">
        <f>IF(G141="","",VLOOKUP(J141,中子データ!$B$4:$H$4500,5,FALSE))</f>
        <v>7.5</v>
      </c>
      <c r="AM141" s="1074">
        <f>IF(G141="","",VLOOKUP(J141,中子データ!$B$4:$H$4500,6,FALSE))</f>
        <v>565.79999999999995</v>
      </c>
      <c r="AN141" s="1069"/>
      <c r="AO141" s="1070"/>
      <c r="AP141" s="1071"/>
      <c r="AQ141" s="421"/>
      <c r="AR141" s="1071"/>
      <c r="AS141" s="436"/>
      <c r="AT141" s="436"/>
      <c r="AU141" s="1072"/>
      <c r="AV141" s="11"/>
      <c r="AW141" s="11"/>
      <c r="AX141" s="410">
        <f t="shared" si="73"/>
        <v>100</v>
      </c>
      <c r="AY141" s="411">
        <f>IF(G141="","",VLOOKUP(J141,中子データ!$B$4:$M$5999,10,FALSE))</f>
        <v>195</v>
      </c>
      <c r="AZ141" s="438">
        <f>IF(G141="","",VLOOKUP(J141,中子データ!$B$4:$M$5999,9,FALSE))</f>
        <v>18.46153846153846</v>
      </c>
      <c r="BA141" s="412" t="str">
        <f>IF(AQ141="","",VLOOKUP(AQ141,作業者名!$B$4:$C$100,2,FALSE))</f>
        <v/>
      </c>
      <c r="BB141" s="412" t="str">
        <f>IF(AR141="","",VLOOKUP(AR141,作業者名!$B$4:$C$100,2,FALSE))</f>
        <v/>
      </c>
      <c r="BC141" s="412">
        <f>IF(G141="","",VLOOKUP(J141,中子データ!B$4:N$6004,12,FALSE))</f>
        <v>0.3</v>
      </c>
      <c r="BD141" s="413">
        <f>IF(G141="","",VLOOKUP(J141,中子データ!$B$4:$P$4500,15,FALSE))</f>
        <v>23</v>
      </c>
    </row>
    <row r="142" spans="1:56" x14ac:dyDescent="0.15">
      <c r="A142" s="7" t="str">
        <f>IF(G142="","",VLOOKUP(H142,マシン名!$B$4:$C$93,2,FALSE))</f>
        <v>SL55　</v>
      </c>
      <c r="B142" s="7" t="str">
        <f>IF(G142="","",VLOOKUP(I142,作業者名!$B$4:$C$100,2,FALSE))</f>
        <v>宮内</v>
      </c>
      <c r="C142" s="7" t="str">
        <f>IF(G142="","",VLOOKUP(J142,中子データ!$B$4:$H$4500,2,FALSE))</f>
        <v>KD216ﾌﾞﾚｰｷ ｼﾘﾝﾀﾞｰ寄せ</v>
      </c>
      <c r="D142" s="8">
        <f>IF(G142="","",VLOOKUP(J142,中子データ!$B$4:$H$4500,4,FALSE))</f>
        <v>1</v>
      </c>
      <c r="E142" s="231">
        <f t="shared" si="91"/>
        <v>0</v>
      </c>
      <c r="G142" s="958">
        <v>44438</v>
      </c>
      <c r="H142" s="1111">
        <v>25</v>
      </c>
      <c r="I142" s="1111">
        <v>2</v>
      </c>
      <c r="J142" s="1111">
        <v>30</v>
      </c>
      <c r="K142" s="966">
        <v>0</v>
      </c>
      <c r="L142" s="966">
        <v>30</v>
      </c>
      <c r="M142" s="967">
        <v>1</v>
      </c>
      <c r="N142" s="1065">
        <f t="shared" si="93"/>
        <v>0</v>
      </c>
      <c r="O142" s="250"/>
      <c r="P142" s="250">
        <v>30</v>
      </c>
      <c r="Q142" s="250"/>
      <c r="R142" s="250"/>
      <c r="S142" s="250"/>
      <c r="T142" s="250"/>
      <c r="U142" s="250"/>
      <c r="V142" s="250"/>
      <c r="W142" s="250"/>
      <c r="X142" s="250"/>
      <c r="Y142" s="250"/>
      <c r="Z142" s="1064"/>
      <c r="AA142" s="1073"/>
      <c r="AB142" s="1075">
        <f t="shared" si="94"/>
        <v>0</v>
      </c>
      <c r="AC142" s="1068"/>
      <c r="AD142" s="1068"/>
      <c r="AE142" s="1068"/>
      <c r="AF142" s="1068"/>
      <c r="AG142" s="1068"/>
      <c r="AH142" s="1068"/>
      <c r="AI142" s="1068"/>
      <c r="AJ142" s="12"/>
      <c r="AK142" s="1074" t="str">
        <f>IF(G142="","",VLOOKUP(J142,中子データ!$B$4:$H$4500,3,FALSE))</f>
        <v>S30D改</v>
      </c>
      <c r="AL142" s="1074">
        <f>IF(G142="","",VLOOKUP(J142,中子データ!$B$4:$H$4500,5,FALSE))</f>
        <v>10.7</v>
      </c>
      <c r="AM142" s="1074">
        <f>IF(G142="","",VLOOKUP(J142,中子データ!$B$4:$H$4500,6,FALSE))</f>
        <v>670.32</v>
      </c>
      <c r="AN142" s="1069"/>
      <c r="AO142" s="1070"/>
      <c r="AP142" s="1071"/>
      <c r="AQ142" s="421"/>
      <c r="AR142" s="1071"/>
      <c r="AS142" s="436"/>
      <c r="AT142" s="436"/>
      <c r="AU142" s="965"/>
      <c r="AV142" s="11"/>
      <c r="AW142" s="11"/>
      <c r="AX142" s="410">
        <f t="shared" si="73"/>
        <v>0</v>
      </c>
      <c r="AY142" s="411">
        <f>IF(G142="","",VLOOKUP(J142,中子データ!$B$4:$M$5999,10,FALSE))</f>
        <v>210</v>
      </c>
      <c r="AZ142" s="438">
        <f>IF(G142="","",VLOOKUP(J142,中子データ!$B$4:$M$5999,9,FALSE))</f>
        <v>17.142857142857142</v>
      </c>
      <c r="BA142" s="412" t="str">
        <f>IF(AQ142="","",VLOOKUP(AQ142,作業者名!$B$4:$C$100,2,FALSE))</f>
        <v/>
      </c>
      <c r="BB142" s="412" t="str">
        <f>IF(AR142="","",VLOOKUP(AR142,作業者名!$B$4:$C$100,2,FALSE))</f>
        <v/>
      </c>
      <c r="BC142" s="412">
        <f>IF(G142="","",VLOOKUP(J142,中子データ!B$4:N$6004,12,FALSE))</f>
        <v>0</v>
      </c>
      <c r="BD142" s="413">
        <f>IF(G142="","",VLOOKUP(J142,中子データ!$B$4:$P$4500,15,FALSE))</f>
        <v>23</v>
      </c>
    </row>
    <row r="143" spans="1:56" x14ac:dyDescent="0.15">
      <c r="A143" s="7" t="str">
        <f>IF(G143="","",VLOOKUP(H143,マシン名!$B$4:$C$93,2,FALSE))</f>
        <v>MK4　</v>
      </c>
      <c r="B143" s="7" t="str">
        <f>IF(G143="","",VLOOKUP(I143,作業者名!$B$4:$C$100,2,FALSE))</f>
        <v>吉田</v>
      </c>
      <c r="C143" s="7" t="str">
        <f>IF(G143="","",VLOOKUP(J143,中子データ!$B$4:$H$4500,2,FALSE))</f>
        <v>KD310ｼﾞｮｲﾝﾄ　ｹｰｽ（Ｌ，R)</v>
      </c>
      <c r="D143" s="8">
        <f>IF(G143="","",VLOOKUP(J143,中子データ!$B$4:$H$4500,4,FALSE))</f>
        <v>1</v>
      </c>
      <c r="E143" s="231">
        <f t="shared" si="91"/>
        <v>211</v>
      </c>
      <c r="G143" s="958">
        <v>44438</v>
      </c>
      <c r="H143" s="1077">
        <v>32</v>
      </c>
      <c r="I143" s="1077">
        <v>1</v>
      </c>
      <c r="J143" s="1077">
        <v>386</v>
      </c>
      <c r="K143" s="1078">
        <v>214</v>
      </c>
      <c r="L143" s="1078">
        <v>400</v>
      </c>
      <c r="M143" s="1079">
        <v>0.5</v>
      </c>
      <c r="N143" s="1065">
        <f t="shared" si="93"/>
        <v>400</v>
      </c>
      <c r="O143" s="250"/>
      <c r="P143" s="250"/>
      <c r="Q143" s="250"/>
      <c r="R143" s="250"/>
      <c r="S143" s="250"/>
      <c r="T143" s="250"/>
      <c r="U143" s="250"/>
      <c r="V143" s="250"/>
      <c r="W143" s="250"/>
      <c r="X143" s="250"/>
      <c r="Y143" s="250"/>
      <c r="Z143" s="1064"/>
      <c r="AA143" s="1073"/>
      <c r="AB143" s="1075">
        <f t="shared" si="94"/>
        <v>3</v>
      </c>
      <c r="AC143" s="1068"/>
      <c r="AD143" s="1068"/>
      <c r="AE143" s="1068"/>
      <c r="AF143" s="1068"/>
      <c r="AG143" s="1068"/>
      <c r="AH143" s="1068"/>
      <c r="AI143" s="1068"/>
      <c r="AJ143" s="12">
        <v>3</v>
      </c>
      <c r="AK143" s="1074" t="str">
        <f>IF(G143="","",VLOOKUP(J143,中子データ!$B$4:$H$4500,3,FALSE))</f>
        <v>MSR-T</v>
      </c>
      <c r="AL143" s="1074">
        <f>IF(G143="","",VLOOKUP(J143,中子データ!$B$4:$H$4500,5,FALSE))</f>
        <v>0.69</v>
      </c>
      <c r="AM143" s="1074">
        <f>IF(G143="","",VLOOKUP(J143,中子データ!$B$4:$H$4500,6,FALSE))</f>
        <v>95</v>
      </c>
      <c r="AN143" s="1069"/>
      <c r="AO143" s="1070"/>
      <c r="AP143" s="1071"/>
      <c r="AQ143" s="421">
        <v>14</v>
      </c>
      <c r="AR143" s="1071"/>
      <c r="AS143" s="436"/>
      <c r="AT143" s="436"/>
      <c r="AU143" s="1072"/>
      <c r="AV143" s="11"/>
      <c r="AW143" s="11"/>
      <c r="AX143" s="410">
        <f t="shared" si="73"/>
        <v>400</v>
      </c>
      <c r="AY143" s="411">
        <f>IF(G143="","",VLOOKUP(J143,中子データ!$B$4:$M$5999,10,FALSE))</f>
        <v>94</v>
      </c>
      <c r="AZ143" s="438">
        <f>IF(G143="","",VLOOKUP(J143,中子データ!$B$4:$M$5999,9,FALSE))</f>
        <v>38.297872340425535</v>
      </c>
      <c r="BA143" s="412" t="str">
        <f>IF(AQ143="","",VLOOKUP(AQ143,作業者名!$B$4:$C$100,2,FALSE))</f>
        <v>恩田</v>
      </c>
      <c r="BB143" s="412" t="str">
        <f>IF(AR143="","",VLOOKUP(AR143,作業者名!$B$4:$C$100,2,FALSE))</f>
        <v/>
      </c>
      <c r="BC143" s="412">
        <f>IF(G143="","",VLOOKUP(J143,中子データ!B$4:N$6004,12,FALSE))</f>
        <v>0</v>
      </c>
      <c r="BD143" s="413">
        <f>IF(G143="","",VLOOKUP(J143,中子データ!$B$4:$P$4500,15,FALSE))</f>
        <v>23</v>
      </c>
    </row>
    <row r="144" spans="1:56" x14ac:dyDescent="0.15">
      <c r="A144" s="7" t="str">
        <f>IF(G144="","",VLOOKUP(H144,マシン名!$B$4:$C$93,2,FALSE))</f>
        <v>MK4　</v>
      </c>
      <c r="B144" s="7" t="str">
        <f>IF(G144="","",VLOOKUP(I144,作業者名!$B$4:$C$100,2,FALSE))</f>
        <v>宮内</v>
      </c>
      <c r="C144" s="7" t="str">
        <f>IF(G144="","",VLOOKUP(J144,中子データ!$B$4:$H$4500,2,FALSE))</f>
        <v>D1414  シャフト</v>
      </c>
      <c r="D144" s="8">
        <f>IF(G144="","",VLOOKUP(J144,中子データ!$B$4:$H$4500,4,FALSE))</f>
        <v>2</v>
      </c>
      <c r="E144" s="231">
        <f t="shared" si="91"/>
        <v>0</v>
      </c>
      <c r="G144" s="958">
        <v>44438</v>
      </c>
      <c r="H144" s="1066">
        <v>32</v>
      </c>
      <c r="I144" s="1066">
        <v>2</v>
      </c>
      <c r="J144" s="1066">
        <v>609</v>
      </c>
      <c r="K144" s="1067">
        <v>0</v>
      </c>
      <c r="L144" s="1067">
        <v>30</v>
      </c>
      <c r="M144" s="1065">
        <v>1</v>
      </c>
      <c r="N144" s="1065">
        <f t="shared" si="93"/>
        <v>0</v>
      </c>
      <c r="O144" s="250"/>
      <c r="P144" s="250">
        <v>30</v>
      </c>
      <c r="Q144" s="250"/>
      <c r="R144" s="250"/>
      <c r="S144" s="250"/>
      <c r="T144" s="250"/>
      <c r="U144" s="250"/>
      <c r="V144" s="250"/>
      <c r="W144" s="250"/>
      <c r="X144" s="250"/>
      <c r="Y144" s="250"/>
      <c r="Z144" s="1064"/>
      <c r="AA144" s="1073"/>
      <c r="AB144" s="1075">
        <f>SUM(AC144:AJ144)</f>
        <v>0</v>
      </c>
      <c r="AC144" s="1068"/>
      <c r="AD144" s="1068"/>
      <c r="AE144" s="1068"/>
      <c r="AF144" s="1068"/>
      <c r="AG144" s="1068"/>
      <c r="AH144" s="1068"/>
      <c r="AI144" s="1068"/>
      <c r="AJ144" s="12"/>
      <c r="AK144" s="1074" t="str">
        <f>IF(G144="","",VLOOKUP(J144,中子データ!$B$4:$H$4500,3,FALSE))</f>
        <v>ＤＡ-17</v>
      </c>
      <c r="AL144" s="1074">
        <f>IF(G144="","",VLOOKUP(J144,中子データ!$B$4:$H$4500,5,FALSE))</f>
        <v>1.58</v>
      </c>
      <c r="AM144" s="1074">
        <f>IF(G144="","",VLOOKUP(J144,中子データ!$B$4:$H$4500,6,FALSE))</f>
        <v>76.7</v>
      </c>
      <c r="AN144" s="1069"/>
      <c r="AO144" s="1070"/>
      <c r="AP144" s="1071"/>
      <c r="AQ144" s="421"/>
      <c r="AR144" s="1071"/>
      <c r="AS144" s="436"/>
      <c r="AT144" s="436"/>
      <c r="AU144" s="1072"/>
      <c r="AV144" s="11"/>
      <c r="AW144" s="11"/>
      <c r="AX144" s="410">
        <f t="shared" si="73"/>
        <v>0</v>
      </c>
      <c r="AY144" s="411">
        <f>IF(G144="","",VLOOKUP(J144,中子データ!$B$4:$M$5999,10,FALSE))</f>
        <v>120</v>
      </c>
      <c r="AZ144" s="438">
        <f>IF(G144="","",VLOOKUP(J144,中子データ!$B$4:$M$5999,9,FALSE))</f>
        <v>60</v>
      </c>
      <c r="BA144" s="412" t="str">
        <f>IF(AQ144="","",VLOOKUP(AQ144,作業者名!$B$4:$C$100,2,FALSE))</f>
        <v/>
      </c>
      <c r="BB144" s="412" t="str">
        <f>IF(AR144="","",VLOOKUP(AR144,作業者名!$B$4:$C$100,2,FALSE))</f>
        <v/>
      </c>
      <c r="BC144" s="412">
        <f>IF(G144="","",VLOOKUP(J144,中子データ!B$4:N$6004,12,FALSE))</f>
        <v>0</v>
      </c>
      <c r="BD144" s="413">
        <f>IF(G144="","",VLOOKUP(J144,中子データ!$B$4:$P$4500,15,FALSE))</f>
        <v>0</v>
      </c>
    </row>
    <row r="145" spans="1:56" x14ac:dyDescent="0.15">
      <c r="A145" s="7" t="str">
        <f>IF(G145="","",VLOOKUP(H145,マシン名!$B$4:$C$93,2,FALSE))</f>
        <v>3AN①　</v>
      </c>
      <c r="B145" s="7" t="str">
        <f>IF(G145="","",VLOOKUP(I145,作業者名!$B$4:$C$100,2,FALSE))</f>
        <v>浅津</v>
      </c>
      <c r="C145" s="7" t="str">
        <f>IF(G145="","",VLOOKUP(J145,中子データ!$B$4:$H$4500,2,FALSE))</f>
        <v>KC717　ポンプ芯</v>
      </c>
      <c r="D145" s="8">
        <f>IF(G145="","",VLOOKUP(J145,中子データ!$B$4:$H$4500,4,FALSE))</f>
        <v>2</v>
      </c>
      <c r="E145" s="231">
        <f t="shared" si="91"/>
        <v>230</v>
      </c>
      <c r="G145" s="958">
        <v>44438</v>
      </c>
      <c r="H145" s="1077">
        <v>26</v>
      </c>
      <c r="I145" s="1077">
        <v>9</v>
      </c>
      <c r="J145" s="1077">
        <v>503</v>
      </c>
      <c r="K145" s="1078">
        <v>118</v>
      </c>
      <c r="L145" s="1078">
        <v>405</v>
      </c>
      <c r="M145" s="1079">
        <v>0.5</v>
      </c>
      <c r="N145" s="1065">
        <f t="shared" si="93"/>
        <v>345</v>
      </c>
      <c r="O145" s="250"/>
      <c r="P145" s="250"/>
      <c r="Q145" s="250"/>
      <c r="R145" s="250">
        <v>60</v>
      </c>
      <c r="S145" s="250"/>
      <c r="T145" s="250"/>
      <c r="U145" s="250"/>
      <c r="V145" s="250"/>
      <c r="W145" s="250"/>
      <c r="X145" s="250"/>
      <c r="Y145" s="250"/>
      <c r="Z145" s="1064"/>
      <c r="AA145" s="1073"/>
      <c r="AB145" s="1075">
        <f t="shared" ref="AB145" si="95">SUM(AC145:AJ145)</f>
        <v>6</v>
      </c>
      <c r="AC145" s="1068"/>
      <c r="AD145" s="1068"/>
      <c r="AE145" s="1068">
        <v>6</v>
      </c>
      <c r="AF145" s="1068"/>
      <c r="AG145" s="1068"/>
      <c r="AH145" s="1068"/>
      <c r="AI145" s="1068"/>
      <c r="AJ145" s="12"/>
      <c r="AK145" s="1074" t="str">
        <f>IF(G145="","",VLOOKUP(J145,中子データ!$B$4:$H$4500,3,FALSE))</f>
        <v>WJ50A</v>
      </c>
      <c r="AL145" s="1074">
        <f>IF(G145="","",VLOOKUP(J145,中子データ!$B$4:$H$4500,5,FALSE))</f>
        <v>0.44</v>
      </c>
      <c r="AM145" s="1074">
        <f>IF(G145="","",VLOOKUP(J145,中子データ!$B$4:$H$4500,6,FALSE))</f>
        <v>75</v>
      </c>
      <c r="AN145" s="1069"/>
      <c r="AO145" s="1070"/>
      <c r="AP145" s="1071"/>
      <c r="AQ145" s="421"/>
      <c r="AR145" s="1071"/>
      <c r="AS145" s="436"/>
      <c r="AT145" s="436"/>
      <c r="AU145" s="1072"/>
      <c r="AV145" s="11"/>
      <c r="AW145" s="11"/>
      <c r="AX145" s="410">
        <f t="shared" si="73"/>
        <v>345</v>
      </c>
      <c r="AY145" s="411">
        <f>IF(G145="","",VLOOKUP(J145,中子データ!$B$4:$M$5999,10,FALSE))</f>
        <v>120</v>
      </c>
      <c r="AZ145" s="438">
        <f>IF(G145="","",VLOOKUP(J145,中子データ!$B$4:$M$5999,9,FALSE))</f>
        <v>60</v>
      </c>
      <c r="BA145" s="412" t="str">
        <f>IF(AQ145="","",VLOOKUP(AQ145,作業者名!$B$4:$C$100,2,FALSE))</f>
        <v/>
      </c>
      <c r="BB145" s="412" t="str">
        <f>IF(AR145="","",VLOOKUP(AR145,作業者名!$B$4:$C$100,2,FALSE))</f>
        <v/>
      </c>
      <c r="BC145" s="412">
        <f>IF(G145="","",VLOOKUP(J145,中子データ!B$4:N$6004,12,FALSE))</f>
        <v>0.05</v>
      </c>
      <c r="BD145" s="413">
        <f>IF(G145="","",VLOOKUP(J145,中子データ!$B$4:$P$4500,15,FALSE))</f>
        <v>0</v>
      </c>
    </row>
    <row r="146" spans="1:56" x14ac:dyDescent="0.15">
      <c r="A146" s="7" t="str">
        <f>IF(G146="","",VLOOKUP(H146,マシン名!$B$4:$C$93,2,FALSE))</f>
        <v>5H特　</v>
      </c>
      <c r="B146" s="7" t="str">
        <f>IF(G146="","",VLOOKUP(I146,作業者名!$B$4:$C$100,2,FALSE))</f>
        <v>平</v>
      </c>
      <c r="C146" s="7" t="str">
        <f>IF(G146="","",VLOOKUP(J146,中子データ!$B$4:$H$4500,2,FALSE))</f>
        <v>KHR699　タペット（KHR720・721共通）</v>
      </c>
      <c r="D146" s="8">
        <f>IF(G146="","",VLOOKUP(J146,中子データ!$B$4:$H$4500,4,FALSE))</f>
        <v>2</v>
      </c>
      <c r="E146" s="231">
        <f t="shared" si="91"/>
        <v>168</v>
      </c>
      <c r="G146" s="958">
        <v>44438</v>
      </c>
      <c r="H146" s="1111">
        <v>24</v>
      </c>
      <c r="I146" s="1111">
        <v>26</v>
      </c>
      <c r="J146" s="1111">
        <v>483</v>
      </c>
      <c r="K146" s="1078">
        <v>85</v>
      </c>
      <c r="L146" s="1078">
        <v>370</v>
      </c>
      <c r="M146" s="1079">
        <v>1</v>
      </c>
      <c r="N146" s="1084">
        <f t="shared" ref="N146" si="96">L146-SUM(O146:Z146)</f>
        <v>370</v>
      </c>
      <c r="O146" s="250"/>
      <c r="P146" s="250"/>
      <c r="Q146" s="250"/>
      <c r="R146" s="250"/>
      <c r="S146" s="250"/>
      <c r="T146" s="250"/>
      <c r="U146" s="250"/>
      <c r="V146" s="250"/>
      <c r="W146" s="250"/>
      <c r="X146" s="250"/>
      <c r="Y146" s="250"/>
      <c r="Z146" s="1083"/>
      <c r="AA146" s="1073"/>
      <c r="AB146" s="1075">
        <f t="shared" ref="AB146" si="97">SUM(AC146:AJ146)</f>
        <v>2</v>
      </c>
      <c r="AC146" s="1086"/>
      <c r="AD146" s="1086"/>
      <c r="AE146" s="1086">
        <v>2</v>
      </c>
      <c r="AF146" s="1086"/>
      <c r="AG146" s="1086"/>
      <c r="AH146" s="1086"/>
      <c r="AI146" s="1086"/>
      <c r="AJ146" s="12"/>
      <c r="AK146" s="1074" t="str">
        <f>IF(G146="","",VLOOKUP(J146,中子データ!$B$4:$H$4500,3,FALSE))</f>
        <v>TW54S</v>
      </c>
      <c r="AL146" s="1074">
        <f>IF(G146="","",VLOOKUP(J146,中子データ!$B$4:$H$4500,5,FALSE))</f>
        <v>2.2000000000000002</v>
      </c>
      <c r="AM146" s="1074">
        <f>IF(G146="","",VLOOKUP(J146,中子データ!$B$4:$H$4500,6,FALSE))</f>
        <v>286</v>
      </c>
      <c r="AN146" s="1069"/>
      <c r="AO146" s="1070"/>
      <c r="AP146" s="1071"/>
      <c r="AQ146" s="421"/>
      <c r="AR146" s="1071"/>
      <c r="AS146" s="436"/>
      <c r="AT146" s="436"/>
      <c r="AU146" s="1072"/>
      <c r="AV146" s="11"/>
      <c r="AW146" s="11"/>
      <c r="AX146" s="410">
        <f t="shared" si="73"/>
        <v>370</v>
      </c>
      <c r="AY146" s="411">
        <f>IF(G146="","",VLOOKUP(J146,中子データ!$B$4:$M$5999,10,FALSE))</f>
        <v>300</v>
      </c>
      <c r="AZ146" s="438">
        <f>IF(G146="","",VLOOKUP(J146,中子データ!$B$4:$M$5999,9,FALSE))</f>
        <v>24</v>
      </c>
      <c r="BA146" s="412" t="str">
        <f>IF(AQ146="","",VLOOKUP(AQ146,作業者名!$B$4:$C$100,2,FALSE))</f>
        <v/>
      </c>
      <c r="BB146" s="412" t="str">
        <f>IF(AR146="","",VLOOKUP(AR146,作業者名!$B$4:$C$100,2,FALSE))</f>
        <v/>
      </c>
      <c r="BC146" s="412">
        <f>IF(G146="","",VLOOKUP(J146,中子データ!B$4:N$6004,12,FALSE))</f>
        <v>0.05</v>
      </c>
      <c r="BD146" s="413">
        <f>IF(G146="","",VLOOKUP(J146,中子データ!$B$4:$P$4500,15,FALSE))</f>
        <v>0</v>
      </c>
    </row>
    <row r="147" spans="1:56" x14ac:dyDescent="0.15">
      <c r="A147" s="7" t="str">
        <f>IF(G147="","",VLOOKUP(H147,マシン名!$B$4:$C$93,2,FALSE))</f>
        <v>VTOP935　</v>
      </c>
      <c r="B147" s="7" t="str">
        <f>IF(G147="","",VLOOKUP(I147,作業者名!$B$4:$C$100,2,FALSE))</f>
        <v>長島</v>
      </c>
      <c r="C147" s="7" t="str">
        <f>IF(G147="","",VLOOKUP(J147,中子データ!$B$4:$H$4500,2,FALSE))</f>
        <v>KB768ジャケ</v>
      </c>
      <c r="D147" s="8">
        <f>IF(G147="","",VLOOKUP(J147,中子データ!$B$4:$H$4500,4,FALSE))</f>
        <v>1</v>
      </c>
      <c r="E147" s="231">
        <f t="shared" si="91"/>
        <v>60</v>
      </c>
      <c r="G147" s="958">
        <v>44438</v>
      </c>
      <c r="H147" s="1066">
        <v>22</v>
      </c>
      <c r="I147" s="1066">
        <v>3</v>
      </c>
      <c r="J147" s="1066">
        <v>593</v>
      </c>
      <c r="K147" s="1067">
        <v>70</v>
      </c>
      <c r="L147" s="1067">
        <v>450</v>
      </c>
      <c r="M147" s="1065">
        <v>1</v>
      </c>
      <c r="N147" s="1065">
        <f t="shared" ref="N147" si="98">L147-SUM(O147:Z147)</f>
        <v>300</v>
      </c>
      <c r="O147" s="250">
        <v>40</v>
      </c>
      <c r="P147" s="250"/>
      <c r="Q147" s="250"/>
      <c r="R147" s="250">
        <v>60</v>
      </c>
      <c r="S147" s="250"/>
      <c r="T147" s="250">
        <v>40</v>
      </c>
      <c r="U147" s="250">
        <v>10</v>
      </c>
      <c r="V147" s="250"/>
      <c r="W147" s="250"/>
      <c r="X147" s="250"/>
      <c r="Y147" s="250"/>
      <c r="Z147" s="1064"/>
      <c r="AA147" s="1073"/>
      <c r="AB147" s="1075">
        <f t="shared" ref="AB147:AB188" si="99">SUM(AC147:AJ147)</f>
        <v>10</v>
      </c>
      <c r="AC147" s="1068"/>
      <c r="AD147" s="1068"/>
      <c r="AE147" s="1068"/>
      <c r="AF147" s="1068"/>
      <c r="AG147" s="1068"/>
      <c r="AH147" s="1068">
        <v>10</v>
      </c>
      <c r="AI147" s="1068"/>
      <c r="AJ147" s="12"/>
      <c r="AK147" s="1074" t="str">
        <f>IF(G147="","",VLOOKUP(J147,中子データ!$B$4:$H$4500,3,FALSE))</f>
        <v>WJ-50A</v>
      </c>
      <c r="AL147" s="1074">
        <f>IF(G147="","",VLOOKUP(J147,中子データ!$B$4:$H$4500,5,FALSE))</f>
        <v>2.4</v>
      </c>
      <c r="AM147" s="1074">
        <f>IF(G147="","",VLOOKUP(J147,中子データ!$B$4:$H$4500,6,FALSE))</f>
        <v>559.20000000000005</v>
      </c>
      <c r="AN147" s="1069"/>
      <c r="AO147" s="1070"/>
      <c r="AP147" s="1071"/>
      <c r="AQ147" s="421"/>
      <c r="AR147" s="1071"/>
      <c r="AS147" s="436"/>
      <c r="AT147" s="436"/>
      <c r="AU147" s="1072"/>
      <c r="AV147" s="11"/>
      <c r="AW147" s="11"/>
      <c r="AX147" s="410">
        <f t="shared" si="73"/>
        <v>300</v>
      </c>
      <c r="AY147" s="411">
        <f>IF(G147="","",VLOOKUP(J147,中子データ!$B$4:$M$5999,10,FALSE))</f>
        <v>240</v>
      </c>
      <c r="AZ147" s="438">
        <f>IF(G147="","",VLOOKUP(J147,中子データ!$B$4:$M$5999,9,FALSE))</f>
        <v>15</v>
      </c>
      <c r="BA147" s="412" t="str">
        <f>IF(AQ147="","",VLOOKUP(AQ147,作業者名!$B$4:$C$100,2,FALSE))</f>
        <v/>
      </c>
      <c r="BB147" s="412" t="str">
        <f>IF(AR147="","",VLOOKUP(AR147,作業者名!$B$4:$C$100,2,FALSE))</f>
        <v/>
      </c>
      <c r="BC147" s="412">
        <f>IF(G147="","",VLOOKUP(J147,中子データ!B$4:N$6004,12,FALSE))</f>
        <v>0.1</v>
      </c>
      <c r="BD147" s="413">
        <f>IF(G147="","",VLOOKUP(J147,中子データ!$B$4:$P$4500,15,FALSE))</f>
        <v>0</v>
      </c>
    </row>
    <row r="148" spans="1:56" x14ac:dyDescent="0.15">
      <c r="A148" s="7" t="str">
        <f>IF(G148="","",VLOOKUP(H148,マシン名!$B$4:$C$93,2,FALSE))</f>
        <v>５ＡＮ②　</v>
      </c>
      <c r="B148" s="7" t="str">
        <f>IF(G148="","",VLOOKUP(I148,作業者名!$B$4:$C$100,2,FALSE))</f>
        <v>宮内</v>
      </c>
      <c r="C148" s="7" t="str">
        <f>IF(G148="","",VLOOKUP(J148,中子データ!$B$4:$H$4500,2,FALSE))</f>
        <v>DE-18ピストンタイ　主</v>
      </c>
      <c r="D148" s="8">
        <f>IF(G148="","",VLOOKUP(J148,中子データ!$B$4:$H$4500,4,FALSE))</f>
        <v>1</v>
      </c>
      <c r="E148" s="231">
        <f t="shared" si="91"/>
        <v>8</v>
      </c>
      <c r="G148" s="958">
        <v>44438</v>
      </c>
      <c r="H148" s="1066">
        <v>38</v>
      </c>
      <c r="I148" s="1066">
        <v>2</v>
      </c>
      <c r="J148" s="1066">
        <v>422</v>
      </c>
      <c r="K148" s="1067">
        <v>8</v>
      </c>
      <c r="L148" s="1067">
        <v>70</v>
      </c>
      <c r="M148" s="1065">
        <v>1</v>
      </c>
      <c r="N148" s="1065">
        <f t="shared" ref="N148:N149" si="100">L148-SUM(O148:Z148)</f>
        <v>70</v>
      </c>
      <c r="O148" s="250"/>
      <c r="P148" s="250"/>
      <c r="Q148" s="250"/>
      <c r="R148" s="250"/>
      <c r="S148" s="250"/>
      <c r="T148" s="250"/>
      <c r="U148" s="250"/>
      <c r="V148" s="250"/>
      <c r="W148" s="250"/>
      <c r="X148" s="250"/>
      <c r="Y148" s="250"/>
      <c r="Z148" s="1064"/>
      <c r="AA148" s="1073"/>
      <c r="AB148" s="1075">
        <f t="shared" si="99"/>
        <v>0</v>
      </c>
      <c r="AC148" s="1068"/>
      <c r="AD148" s="1068"/>
      <c r="AE148" s="1068"/>
      <c r="AF148" s="1068"/>
      <c r="AG148" s="1068"/>
      <c r="AH148" s="1068"/>
      <c r="AI148" s="1068"/>
      <c r="AJ148" s="12"/>
      <c r="AK148" s="1074" t="str">
        <f>IF(G148="","",VLOOKUP(J148,中子データ!$B$4:$H$4500,3,FALSE))</f>
        <v>S-30D</v>
      </c>
      <c r="AL148" s="1074">
        <f>IF(G148="","",VLOOKUP(J148,中子データ!$B$4:$H$4500,5,FALSE))</f>
        <v>7.3</v>
      </c>
      <c r="AM148" s="1074">
        <f>IF(G148="","",VLOOKUP(J148,中子データ!$B$4:$H$4500,6,FALSE))</f>
        <v>622</v>
      </c>
      <c r="AN148" s="1069"/>
      <c r="AO148" s="1070"/>
      <c r="AP148" s="1071"/>
      <c r="AQ148" s="421"/>
      <c r="AR148" s="1071"/>
      <c r="AS148" s="436"/>
      <c r="AT148" s="436"/>
      <c r="AU148" s="1072"/>
      <c r="AV148" s="11"/>
      <c r="AW148" s="11"/>
      <c r="AX148" s="410">
        <f t="shared" si="73"/>
        <v>70</v>
      </c>
      <c r="AY148" s="411">
        <f>IF(G148="","",VLOOKUP(J148,中子データ!$B$4:$M$5999,10,FALSE))</f>
        <v>250</v>
      </c>
      <c r="AZ148" s="438">
        <f>IF(G148="","",VLOOKUP(J148,中子データ!$B$4:$M$5999,9,FALSE))</f>
        <v>14.4</v>
      </c>
      <c r="BA148" s="412" t="str">
        <f>IF(AQ148="","",VLOOKUP(AQ148,作業者名!$B$4:$C$100,2,FALSE))</f>
        <v/>
      </c>
      <c r="BB148" s="412" t="str">
        <f>IF(AR148="","",VLOOKUP(AR148,作業者名!$B$4:$C$100,2,FALSE))</f>
        <v/>
      </c>
      <c r="BC148" s="412">
        <f>IF(G148="","",VLOOKUP(J148,中子データ!B$4:N$6004,12,FALSE))</f>
        <v>0</v>
      </c>
      <c r="BD148" s="413">
        <f>IF(G148="","",VLOOKUP(J148,中子データ!$B$4:$P$4500,15,FALSE))</f>
        <v>0</v>
      </c>
    </row>
    <row r="149" spans="1:56" x14ac:dyDescent="0.15">
      <c r="A149" s="7" t="str">
        <f>IF(G149="","",VLOOKUP(H149,マシン名!$B$4:$C$93,2,FALSE))</f>
        <v>4AN①　</v>
      </c>
      <c r="B149" s="7" t="str">
        <f>IF(G149="","",VLOOKUP(I149,作業者名!$B$4:$C$100,2,FALSE))</f>
        <v>清水</v>
      </c>
      <c r="C149" s="7" t="str">
        <f>IF(G149="","",VLOOKUP(J149,中子データ!$B$4:$H$4500,2,FALSE))</f>
        <v>プレッシャープレートCU755000(1U00221700)</v>
      </c>
      <c r="D149" s="8">
        <f>IF(G149="","",VLOOKUP(J149,中子データ!$B$4:$H$4500,4,FALSE))</f>
        <v>1</v>
      </c>
      <c r="E149" s="231">
        <f t="shared" si="91"/>
        <v>141</v>
      </c>
      <c r="G149" s="958">
        <v>44438</v>
      </c>
      <c r="H149" s="1066">
        <v>30</v>
      </c>
      <c r="I149" s="1066">
        <v>17</v>
      </c>
      <c r="J149" s="1066">
        <v>2014</v>
      </c>
      <c r="K149" s="1067">
        <v>141</v>
      </c>
      <c r="L149" s="1067">
        <v>240</v>
      </c>
      <c r="M149" s="1065">
        <v>0.8</v>
      </c>
      <c r="N149" s="1065">
        <f t="shared" si="100"/>
        <v>240</v>
      </c>
      <c r="O149" s="250"/>
      <c r="P149" s="250"/>
      <c r="Q149" s="250"/>
      <c r="R149" s="250"/>
      <c r="S149" s="250"/>
      <c r="T149" s="250"/>
      <c r="U149" s="250"/>
      <c r="V149" s="250"/>
      <c r="W149" s="250"/>
      <c r="X149" s="250"/>
      <c r="Y149" s="250"/>
      <c r="Z149" s="1064"/>
      <c r="AA149" s="1073"/>
      <c r="AB149" s="1075">
        <f t="shared" si="99"/>
        <v>0</v>
      </c>
      <c r="AC149" s="1068"/>
      <c r="AD149" s="1068"/>
      <c r="AE149" s="1068"/>
      <c r="AF149" s="1068"/>
      <c r="AG149" s="1068"/>
      <c r="AH149" s="1068"/>
      <c r="AI149" s="1068"/>
      <c r="AJ149" s="12"/>
      <c r="AK149" s="1074" t="str">
        <f>IF(G149="","",VLOOKUP(J149,中子データ!$B$4:$H$4500,3,FALSE))</f>
        <v>ＭＳＲＴ</v>
      </c>
      <c r="AL149" s="1074">
        <f>IF(G149="","",VLOOKUP(J149,中子データ!$B$4:$H$4500,5,FALSE))</f>
        <v>0.69</v>
      </c>
      <c r="AM149" s="1074">
        <f>IF(G149="","",VLOOKUP(J149,中子データ!$B$4:$H$4500,6,FALSE))</f>
        <v>142</v>
      </c>
      <c r="AN149" s="1069"/>
      <c r="AO149" s="1070"/>
      <c r="AP149" s="1071"/>
      <c r="AQ149" s="421"/>
      <c r="AR149" s="1071"/>
      <c r="AS149" s="436"/>
      <c r="AT149" s="436"/>
      <c r="AU149" s="1072"/>
      <c r="AV149" s="11"/>
      <c r="AW149" s="11"/>
      <c r="AX149" s="410">
        <f t="shared" si="73"/>
        <v>240</v>
      </c>
      <c r="AY149" s="411">
        <f>IF(G149="","",VLOOKUP(J149,中子データ!$B$4:$M$5999,10,FALSE))</f>
        <v>75</v>
      </c>
      <c r="AZ149" s="438">
        <f>IF(G149="","",VLOOKUP(J149,中子データ!$B$4:$M$5999,9,FALSE))</f>
        <v>48</v>
      </c>
      <c r="BA149" s="412" t="str">
        <f>IF(AQ149="","",VLOOKUP(AQ149,作業者名!$B$4:$C$100,2,FALSE))</f>
        <v/>
      </c>
      <c r="BB149" s="412" t="str">
        <f>IF(AR149="","",VLOOKUP(AR149,作業者名!$B$4:$C$100,2,FALSE))</f>
        <v/>
      </c>
      <c r="BC149" s="412">
        <f>IF(G149="","",VLOOKUP(J149,中子データ!B$4:N$6004,12,FALSE))</f>
        <v>0</v>
      </c>
      <c r="BD149" s="413">
        <f>IF(G149="","",VLOOKUP(J149,中子データ!$B$4:$P$4500,15,FALSE))</f>
        <v>20.8</v>
      </c>
    </row>
    <row r="150" spans="1:56" x14ac:dyDescent="0.15">
      <c r="A150" s="7" t="str">
        <f>IF(G150="","",VLOOKUP(H150,マシン名!$B$4:$C$93,2,FALSE))</f>
        <v>TR-C</v>
      </c>
      <c r="B150" s="7" t="str">
        <f>IF(G150="","",VLOOKUP(I150,作業者名!$B$4:$C$100,2,FALSE))</f>
        <v>松尾</v>
      </c>
      <c r="C150" s="7" t="str">
        <f>IF(G150="","",VLOOKUP(J150,中子データ!$B$4:$H$4500,2,FALSE))</f>
        <v>4LE(FC23特）　②</v>
      </c>
      <c r="D150" s="8">
        <f>IF(G150="","",VLOOKUP(J150,中子データ!$B$4:$H$4500,4,FALSE))</f>
        <v>1</v>
      </c>
      <c r="E150" s="231">
        <f t="shared" si="91"/>
        <v>32</v>
      </c>
      <c r="G150" s="958">
        <v>44438</v>
      </c>
      <c r="H150" s="1066">
        <v>35</v>
      </c>
      <c r="I150" s="1066">
        <v>8</v>
      </c>
      <c r="J150" s="1066">
        <v>3044</v>
      </c>
      <c r="K150" s="1067">
        <v>32</v>
      </c>
      <c r="L150" s="1067">
        <v>53</v>
      </c>
      <c r="M150" s="1065">
        <v>0.35</v>
      </c>
      <c r="N150" s="1065">
        <f>L150-SUM(O150:Z150)</f>
        <v>53</v>
      </c>
      <c r="O150" s="250"/>
      <c r="P150" s="250"/>
      <c r="Q150" s="250"/>
      <c r="R150" s="250"/>
      <c r="S150" s="250"/>
      <c r="T150" s="250"/>
      <c r="U150" s="250"/>
      <c r="V150" s="250"/>
      <c r="W150" s="250"/>
      <c r="X150" s="250"/>
      <c r="Y150" s="250"/>
      <c r="Z150" s="1064"/>
      <c r="AA150" s="1073"/>
      <c r="AB150" s="1075">
        <f t="shared" si="99"/>
        <v>0</v>
      </c>
      <c r="AC150" s="1068"/>
      <c r="AD150" s="1068"/>
      <c r="AE150" s="1068"/>
      <c r="AF150" s="1068"/>
      <c r="AG150" s="1068"/>
      <c r="AH150" s="1068"/>
      <c r="AI150" s="1068"/>
      <c r="AJ150" s="12"/>
      <c r="AK150" s="1074" t="str">
        <f>IF(G150="","",VLOOKUP(J150,中子データ!$B$4:$H$4500,3,FALSE))</f>
        <v>MSR-T</v>
      </c>
      <c r="AL150" s="1074">
        <f>IF(G150="","",VLOOKUP(J150,中子データ!$B$4:$H$4500,5,FALSE))</f>
        <v>3.2</v>
      </c>
      <c r="AM150" s="1074">
        <f>IF(G150="","",VLOOKUP(J150,中子データ!$B$4:$H$4500,6,FALSE))</f>
        <v>214</v>
      </c>
      <c r="AN150" s="1069"/>
      <c r="AO150" s="1070"/>
      <c r="AP150" s="1071"/>
      <c r="AQ150" s="421"/>
      <c r="AR150" s="1071"/>
      <c r="AS150" s="436"/>
      <c r="AT150" s="436"/>
      <c r="AU150" s="1072"/>
      <c r="AV150" s="11"/>
      <c r="AW150" s="11"/>
      <c r="AX150" s="410">
        <f t="shared" si="73"/>
        <v>53</v>
      </c>
      <c r="AY150" s="411">
        <f>IF(G150="","",VLOOKUP(J150,中子データ!$B$4:$M$5999,10,FALSE))</f>
        <v>100</v>
      </c>
      <c r="AZ150" s="438">
        <f>IF(G150="","",VLOOKUP(J150,中子データ!$B$4:$M$5999,9,FALSE))</f>
        <v>36</v>
      </c>
      <c r="BA150" s="412" t="str">
        <f>IF(AQ150="","",VLOOKUP(AQ150,作業者名!$B$4:$C$100,2,FALSE))</f>
        <v/>
      </c>
      <c r="BB150" s="412" t="str">
        <f>IF(AR150="","",VLOOKUP(AR150,作業者名!$B$4:$C$100,2,FALSE))</f>
        <v/>
      </c>
      <c r="BC150" s="412">
        <f>IF(G150="","",VLOOKUP(J150,中子データ!B$4:N$6004,12,FALSE))</f>
        <v>5.6000000000000001E-2</v>
      </c>
      <c r="BD150" s="413">
        <f>IF(G150="","",VLOOKUP(J150,中子データ!$B$4:$P$4500,15,FALSE))</f>
        <v>0</v>
      </c>
    </row>
    <row r="151" spans="1:56" x14ac:dyDescent="0.15">
      <c r="A151" s="7" t="str">
        <f>IF(G151="","",VLOOKUP(H151,マシン名!$B$4:$C$93,2,FALSE))</f>
        <v>TR-C</v>
      </c>
      <c r="B151" s="7" t="str">
        <f>IF(G151="","",VLOOKUP(I151,作業者名!$B$4:$C$100,2,FALSE))</f>
        <v>松尾</v>
      </c>
      <c r="C151" s="7" t="str">
        <f>IF(G151="","",VLOOKUP(J151,中子データ!$B$4:$H$4500,2,FALSE))</f>
        <v>6100(6180)</v>
      </c>
      <c r="D151" s="8">
        <f>IF(G151="","",VLOOKUP(J151,中子データ!$B$4:$H$4500,4,FALSE))</f>
        <v>2</v>
      </c>
      <c r="E151" s="231">
        <f t="shared" si="91"/>
        <v>0</v>
      </c>
      <c r="G151" s="958">
        <v>44438</v>
      </c>
      <c r="H151" s="1066">
        <v>35</v>
      </c>
      <c r="I151" s="1066">
        <v>8</v>
      </c>
      <c r="J151" s="1066">
        <v>3019</v>
      </c>
      <c r="K151" s="1067">
        <v>0</v>
      </c>
      <c r="L151" s="1067">
        <v>30</v>
      </c>
      <c r="M151" s="1065">
        <v>1</v>
      </c>
      <c r="N151" s="1065">
        <f>L151-SUM(O151:Z151)</f>
        <v>0</v>
      </c>
      <c r="O151" s="250"/>
      <c r="P151" s="250">
        <v>30</v>
      </c>
      <c r="Q151" s="250"/>
      <c r="R151" s="250"/>
      <c r="S151" s="250"/>
      <c r="T151" s="250"/>
      <c r="U151" s="250"/>
      <c r="V151" s="250"/>
      <c r="W151" s="250"/>
      <c r="X151" s="250"/>
      <c r="Y151" s="250"/>
      <c r="Z151" s="1064"/>
      <c r="AA151" s="1073"/>
      <c r="AB151" s="1075">
        <f t="shared" si="99"/>
        <v>0</v>
      </c>
      <c r="AC151" s="1068"/>
      <c r="AD151" s="1068"/>
      <c r="AE151" s="1068"/>
      <c r="AF151" s="1068"/>
      <c r="AG151" s="1068"/>
      <c r="AH151" s="1068"/>
      <c r="AI151" s="1068"/>
      <c r="AJ151" s="12"/>
      <c r="AK151" s="1074" t="str">
        <f>IF(G151="","",VLOOKUP(J151,中子データ!$B$4:$H$4500,3,FALSE))</f>
        <v>MSR-T</v>
      </c>
      <c r="AL151" s="1074">
        <f>IF(G151="","",VLOOKUP(J151,中子データ!$B$4:$H$4500,5,FALSE))</f>
        <v>1.5</v>
      </c>
      <c r="AM151" s="1074">
        <f>IF(G151="","",VLOOKUP(J151,中子データ!$B$4:$H$4500,6,FALSE))</f>
        <v>86.6</v>
      </c>
      <c r="AN151" s="1069"/>
      <c r="AO151" s="1070"/>
      <c r="AP151" s="1071"/>
      <c r="AQ151" s="421"/>
      <c r="AR151" s="1071"/>
      <c r="AS151" s="436"/>
      <c r="AT151" s="436"/>
      <c r="AU151" s="1072"/>
      <c r="AV151" s="11"/>
      <c r="AW151" s="11"/>
      <c r="AX151" s="410">
        <f t="shared" si="73"/>
        <v>0</v>
      </c>
      <c r="AY151" s="411">
        <f>IF(G151="","",VLOOKUP(J151,中子データ!$B$4:$M$5999,10,FALSE))</f>
        <v>100</v>
      </c>
      <c r="AZ151" s="438">
        <f>IF(G151="","",VLOOKUP(J151,中子データ!$B$4:$M$5999,9,FALSE))</f>
        <v>72</v>
      </c>
      <c r="BA151" s="412" t="str">
        <f>IF(AQ151="","",VLOOKUP(AQ151,作業者名!$B$4:$C$100,2,FALSE))</f>
        <v/>
      </c>
      <c r="BB151" s="412" t="str">
        <f>IF(AR151="","",VLOOKUP(AR151,作業者名!$B$4:$C$100,2,FALSE))</f>
        <v/>
      </c>
      <c r="BC151" s="412">
        <f>IF(G151="","",VLOOKUP(J151,中子データ!B$4:N$6004,12,FALSE))</f>
        <v>3.3000000000000002E-2</v>
      </c>
      <c r="BD151" s="413">
        <f>IF(G151="","",VLOOKUP(J151,中子データ!$B$4:$P$4500,15,FALSE))</f>
        <v>0</v>
      </c>
    </row>
    <row r="152" spans="1:56" x14ac:dyDescent="0.15">
      <c r="A152" s="7" t="str">
        <f>IF(G152="","",VLOOKUP(H152,マシン名!$B$4:$C$93,2,FALSE))</f>
        <v>TR-C</v>
      </c>
      <c r="B152" s="7" t="str">
        <f>IF(G152="","",VLOOKUP(I152,作業者名!$B$4:$C$100,2,FALSE))</f>
        <v>松尾</v>
      </c>
      <c r="C152" s="7" t="str">
        <f>IF(G152="","",VLOOKUP(J152,中子データ!$B$4:$H$4500,2,FALSE))</f>
        <v>6100(6180)</v>
      </c>
      <c r="D152" s="8">
        <f>IF(G152="","",VLOOKUP(J152,中子データ!$B$4:$H$4500,4,FALSE))</f>
        <v>2</v>
      </c>
      <c r="E152" s="231">
        <f t="shared" ref="E152:E160" si="101">IF(G152="","",D152*K152-AB152)</f>
        <v>262</v>
      </c>
      <c r="G152" s="958">
        <v>44438</v>
      </c>
      <c r="H152" s="1111">
        <v>35</v>
      </c>
      <c r="I152" s="1111">
        <v>8</v>
      </c>
      <c r="J152" s="1111">
        <v>3019</v>
      </c>
      <c r="K152" s="1067">
        <v>131</v>
      </c>
      <c r="L152" s="1067">
        <v>218</v>
      </c>
      <c r="M152" s="1065">
        <v>0.35</v>
      </c>
      <c r="N152" s="1065">
        <f t="shared" ref="N152" si="102">L152-SUM(O152:Z152)</f>
        <v>218</v>
      </c>
      <c r="O152" s="250"/>
      <c r="P152" s="250"/>
      <c r="Q152" s="250"/>
      <c r="R152" s="250"/>
      <c r="S152" s="250"/>
      <c r="T152" s="250"/>
      <c r="U152" s="250"/>
      <c r="V152" s="250"/>
      <c r="W152" s="250"/>
      <c r="X152" s="250"/>
      <c r="Y152" s="250"/>
      <c r="Z152" s="1064"/>
      <c r="AA152" s="1073"/>
      <c r="AB152" s="1075">
        <f t="shared" si="99"/>
        <v>0</v>
      </c>
      <c r="AC152" s="1068"/>
      <c r="AD152" s="1068"/>
      <c r="AE152" s="1068"/>
      <c r="AF152" s="1068"/>
      <c r="AG152" s="1068"/>
      <c r="AH152" s="1068"/>
      <c r="AI152" s="1068"/>
      <c r="AJ152" s="12"/>
      <c r="AK152" s="1074" t="str">
        <f>IF(G152="","",VLOOKUP(J152,中子データ!$B$4:$H$4500,3,FALSE))</f>
        <v>MSR-T</v>
      </c>
      <c r="AL152" s="1074">
        <f>IF(G152="","",VLOOKUP(J152,中子データ!$B$4:$H$4500,5,FALSE))</f>
        <v>1.5</v>
      </c>
      <c r="AM152" s="1074">
        <f>IF(G152="","",VLOOKUP(J152,中子データ!$B$4:$H$4500,6,FALSE))</f>
        <v>86.6</v>
      </c>
      <c r="AN152" s="1069"/>
      <c r="AO152" s="1070"/>
      <c r="AP152" s="1071"/>
      <c r="AQ152" s="421"/>
      <c r="AR152" s="1071"/>
      <c r="AS152" s="436"/>
      <c r="AT152" s="436"/>
      <c r="AU152" s="1072"/>
      <c r="AV152" s="11"/>
      <c r="AW152" s="11"/>
      <c r="AX152" s="410">
        <f t="shared" si="73"/>
        <v>218</v>
      </c>
      <c r="AY152" s="411">
        <f>IF(G152="","",VLOOKUP(J152,中子データ!$B$4:$M$5999,10,FALSE))</f>
        <v>100</v>
      </c>
      <c r="AZ152" s="438">
        <f>IF(G152="","",VLOOKUP(J152,中子データ!$B$4:$M$5999,9,FALSE))</f>
        <v>72</v>
      </c>
      <c r="BA152" s="412" t="str">
        <f>IF(AQ152="","",VLOOKUP(AQ152,作業者名!$B$4:$C$100,2,FALSE))</f>
        <v/>
      </c>
      <c r="BB152" s="412" t="str">
        <f>IF(AR152="","",VLOOKUP(AR152,作業者名!$B$4:$C$100,2,FALSE))</f>
        <v/>
      </c>
      <c r="BC152" s="412">
        <f>IF(G152="","",VLOOKUP(J152,中子データ!B$4:N$6004,12,FALSE))</f>
        <v>3.3000000000000002E-2</v>
      </c>
      <c r="BD152" s="413">
        <f>IF(G152="","",VLOOKUP(J152,中子データ!$B$4:$P$4500,15,FALSE))</f>
        <v>0</v>
      </c>
    </row>
    <row r="153" spans="1:56" x14ac:dyDescent="0.15">
      <c r="A153" s="7" t="str">
        <f>IF(G153="","",VLOOKUP(H153,マシン名!$B$4:$C$93,2,FALSE))</f>
        <v>TR-B②</v>
      </c>
      <c r="B153" s="7" t="str">
        <f>IF(G153="","",VLOOKUP(I153,作業者名!$B$4:$C$100,2,FALSE))</f>
        <v>松尾</v>
      </c>
      <c r="C153" s="7" t="str">
        <f>IF(G153="","",VLOOKUP(J153,中子データ!$B$4:$H$4500,2,FALSE))</f>
        <v>PR-6N21</v>
      </c>
      <c r="D153" s="8">
        <f>IF(G153="","",VLOOKUP(J153,中子データ!$B$4:$H$4500,4,FALSE))</f>
        <v>1</v>
      </c>
      <c r="E153" s="231">
        <f t="shared" si="101"/>
        <v>54</v>
      </c>
      <c r="G153" s="958">
        <v>44438</v>
      </c>
      <c r="H153" s="1066">
        <v>33</v>
      </c>
      <c r="I153" s="1066">
        <v>8</v>
      </c>
      <c r="J153" s="1066">
        <v>3023</v>
      </c>
      <c r="K153" s="1067">
        <v>54</v>
      </c>
      <c r="L153" s="1067">
        <v>540</v>
      </c>
      <c r="M153" s="1065">
        <v>0.35</v>
      </c>
      <c r="N153" s="1065">
        <f t="shared" ref="N153" si="103">L153-SUM(O153:Z153)</f>
        <v>540</v>
      </c>
      <c r="O153" s="250"/>
      <c r="P153" s="250"/>
      <c r="Q153" s="250"/>
      <c r="R153" s="250"/>
      <c r="S153" s="250"/>
      <c r="T153" s="250"/>
      <c r="U153" s="250"/>
      <c r="V153" s="250"/>
      <c r="W153" s="250"/>
      <c r="X153" s="250"/>
      <c r="Y153" s="250"/>
      <c r="Z153" s="1064"/>
      <c r="AA153" s="1073"/>
      <c r="AB153" s="1075">
        <f t="shared" si="99"/>
        <v>0</v>
      </c>
      <c r="AC153" s="1068"/>
      <c r="AD153" s="1068"/>
      <c r="AE153" s="1068"/>
      <c r="AF153" s="1068"/>
      <c r="AG153" s="1068"/>
      <c r="AH153" s="1068"/>
      <c r="AI153" s="1068"/>
      <c r="AJ153" s="12"/>
      <c r="AK153" s="1074" t="str">
        <f>IF(G153="","",VLOOKUP(J153,中子データ!$B$4:$H$4500,3,FALSE))</f>
        <v>M-28X</v>
      </c>
      <c r="AL153" s="1074">
        <f>IF(G153="","",VLOOKUP(J153,中子データ!$B$4:$H$4500,5,FALSE))</f>
        <v>16</v>
      </c>
      <c r="AM153" s="1074">
        <f>IF(G153="","",VLOOKUP(J153,中子データ!$B$4:$H$4500,6,FALSE))</f>
        <v>841.6</v>
      </c>
      <c r="AN153" s="1069"/>
      <c r="AO153" s="1070"/>
      <c r="AP153" s="1071"/>
      <c r="AQ153" s="421"/>
      <c r="AR153" s="1071"/>
      <c r="AS153" s="436"/>
      <c r="AT153" s="436"/>
      <c r="AU153" s="1072"/>
      <c r="AV153" s="11"/>
      <c r="AW153" s="11"/>
      <c r="AX153" s="410">
        <f t="shared" si="73"/>
        <v>540</v>
      </c>
      <c r="AY153" s="411">
        <f>IF(G153="","",VLOOKUP(J153,中子データ!$B$4:$M$5999,10,FALSE))</f>
        <v>360</v>
      </c>
      <c r="AZ153" s="438">
        <f>IF(G153="","",VLOOKUP(J153,中子データ!$B$4:$M$5999,9,FALSE))</f>
        <v>10</v>
      </c>
      <c r="BA153" s="412" t="str">
        <f>IF(AQ153="","",VLOOKUP(AQ153,作業者名!$B$4:$C$100,2,FALSE))</f>
        <v/>
      </c>
      <c r="BB153" s="412" t="str">
        <f>IF(AR153="","",VLOOKUP(AR153,作業者名!$B$4:$C$100,2,FALSE))</f>
        <v/>
      </c>
      <c r="BC153" s="412">
        <f>IF(G153="","",VLOOKUP(J153,中子データ!B$4:N$6004,12,FALSE))</f>
        <v>0</v>
      </c>
      <c r="BD153" s="413">
        <f>IF(G153="","",VLOOKUP(J153,中子データ!$B$4:$P$4500,15,FALSE))</f>
        <v>0</v>
      </c>
    </row>
    <row r="154" spans="1:56" x14ac:dyDescent="0.15">
      <c r="A154" s="7" t="str">
        <f>IF(G154="","",VLOOKUP(H154,マシン名!$B$4:$C$93,2,FALSE))</f>
        <v>TR-B②</v>
      </c>
      <c r="B154" s="7" t="str">
        <f>IF(G154="","",VLOOKUP(I154,作業者名!$B$4:$C$100,2,FALSE))</f>
        <v>竹中</v>
      </c>
      <c r="C154" s="7" t="str">
        <f>IF(G154="","",VLOOKUP(J154,中子データ!$B$4:$H$4500,2,FALSE))</f>
        <v>PR-6N21</v>
      </c>
      <c r="D154" s="8">
        <f>IF(G154="","",VLOOKUP(J154,中子データ!$B$4:$H$4500,4,FALSE))</f>
        <v>1</v>
      </c>
      <c r="E154" s="231">
        <f t="shared" si="101"/>
        <v>54</v>
      </c>
      <c r="G154" s="958">
        <v>44438</v>
      </c>
      <c r="H154" s="1111">
        <v>33</v>
      </c>
      <c r="I154" s="1111">
        <v>82</v>
      </c>
      <c r="J154" s="1111">
        <v>3023</v>
      </c>
      <c r="K154" s="966">
        <v>54</v>
      </c>
      <c r="L154" s="966">
        <v>480</v>
      </c>
      <c r="M154" s="967">
        <v>0.5</v>
      </c>
      <c r="N154" s="1065">
        <f t="shared" ref="N154:N162" si="104">L154-SUM(O154:Z154)</f>
        <v>465</v>
      </c>
      <c r="O154" s="250"/>
      <c r="P154" s="250"/>
      <c r="Q154" s="250"/>
      <c r="R154" s="250"/>
      <c r="S154" s="250"/>
      <c r="T154" s="250"/>
      <c r="U154" s="250">
        <v>15</v>
      </c>
      <c r="V154" s="250"/>
      <c r="W154" s="250"/>
      <c r="X154" s="250"/>
      <c r="Y154" s="250"/>
      <c r="Z154" s="1064"/>
      <c r="AA154" s="1073"/>
      <c r="AB154" s="1075">
        <f t="shared" ref="AB154:AB162" si="105">SUM(AC154:AJ154)</f>
        <v>0</v>
      </c>
      <c r="AC154" s="1068"/>
      <c r="AD154" s="1068"/>
      <c r="AE154" s="1068"/>
      <c r="AF154" s="1068"/>
      <c r="AG154" s="1068"/>
      <c r="AH154" s="1068"/>
      <c r="AI154" s="1068"/>
      <c r="AJ154" s="12"/>
      <c r="AK154" s="1074" t="str">
        <f>IF(G154="","",VLOOKUP(J154,中子データ!$B$4:$H$4500,3,FALSE))</f>
        <v>M-28X</v>
      </c>
      <c r="AL154" s="1074">
        <f>IF(G154="","",VLOOKUP(J154,中子データ!$B$4:$H$4500,5,FALSE))</f>
        <v>16</v>
      </c>
      <c r="AM154" s="1074">
        <f>IF(G154="","",VLOOKUP(J154,中子データ!$B$4:$H$4500,6,FALSE))</f>
        <v>841.6</v>
      </c>
      <c r="AN154" s="1069"/>
      <c r="AO154" s="1070"/>
      <c r="AP154" s="1071"/>
      <c r="AQ154" s="421"/>
      <c r="AR154" s="1071"/>
      <c r="AS154" s="436">
        <v>1</v>
      </c>
      <c r="AT154" s="436"/>
      <c r="AU154" s="1072"/>
      <c r="AV154" s="11"/>
      <c r="AW154" s="11"/>
      <c r="AX154" s="410">
        <f t="shared" si="73"/>
        <v>465</v>
      </c>
      <c r="AY154" s="411">
        <f>IF(G154="","",VLOOKUP(J154,中子データ!$B$4:$M$5999,10,FALSE))</f>
        <v>360</v>
      </c>
      <c r="AZ154" s="438">
        <f>IF(G154="","",VLOOKUP(J154,中子データ!$B$4:$M$5999,9,FALSE))</f>
        <v>10</v>
      </c>
      <c r="BA154" s="412" t="str">
        <f>IF(AQ154="","",VLOOKUP(AQ154,作業者名!$B$4:$C$100,2,FALSE))</f>
        <v/>
      </c>
      <c r="BB154" s="412" t="str">
        <f>IF(AR154="","",VLOOKUP(AR154,作業者名!$B$4:$C$100,2,FALSE))</f>
        <v/>
      </c>
      <c r="BC154" s="412">
        <f>IF(G154="","",VLOOKUP(J154,中子データ!B$4:N$6004,12,FALSE))</f>
        <v>0</v>
      </c>
      <c r="BD154" s="413">
        <f>IF(G154="","",VLOOKUP(J154,中子データ!$B$4:$P$4500,15,FALSE))</f>
        <v>0</v>
      </c>
    </row>
    <row r="155" spans="1:56" x14ac:dyDescent="0.15">
      <c r="A155" s="7" t="str">
        <f>IF(G155="","",VLOOKUP(H155,マシン名!$B$4:$C$93,2,FALSE))</f>
        <v>TR-B①</v>
      </c>
      <c r="B155" s="7" t="str">
        <f>IF(G155="","",VLOOKUP(I155,作業者名!$B$4:$C$100,2,FALSE))</f>
        <v>松尾</v>
      </c>
      <c r="C155" s="7" t="str">
        <f>IF(G155="","",VLOOKUP(J155,中子データ!$B$4:$H$4500,2,FALSE))</f>
        <v>119620　②</v>
      </c>
      <c r="D155" s="8">
        <f>IF(G155="","",VLOOKUP(J155,中子データ!$B$4:$H$4500,4,FALSE))</f>
        <v>1</v>
      </c>
      <c r="E155" s="231">
        <f t="shared" si="101"/>
        <v>247</v>
      </c>
      <c r="G155" s="958">
        <v>44438</v>
      </c>
      <c r="H155" s="1077">
        <v>34</v>
      </c>
      <c r="I155" s="1077">
        <v>8</v>
      </c>
      <c r="J155" s="1077">
        <v>3041</v>
      </c>
      <c r="K155" s="1078">
        <v>247</v>
      </c>
      <c r="L155" s="1078">
        <v>411</v>
      </c>
      <c r="M155" s="1079">
        <v>0.35</v>
      </c>
      <c r="N155" s="1065">
        <f t="shared" si="104"/>
        <v>411</v>
      </c>
      <c r="O155" s="250"/>
      <c r="P155" s="250"/>
      <c r="Q155" s="250"/>
      <c r="R155" s="250"/>
      <c r="S155" s="250"/>
      <c r="T155" s="250"/>
      <c r="U155" s="250"/>
      <c r="V155" s="250"/>
      <c r="W155" s="250"/>
      <c r="X155" s="250"/>
      <c r="Y155" s="250"/>
      <c r="Z155" s="1064"/>
      <c r="AA155" s="1073"/>
      <c r="AB155" s="1075">
        <f t="shared" si="105"/>
        <v>0</v>
      </c>
      <c r="AC155" s="1068"/>
      <c r="AD155" s="1068"/>
      <c r="AE155" s="1068"/>
      <c r="AF155" s="1068"/>
      <c r="AG155" s="1068"/>
      <c r="AH155" s="1068"/>
      <c r="AI155" s="1068"/>
      <c r="AJ155" s="12"/>
      <c r="AK155" s="1074" t="str">
        <f>IF(G155="","",VLOOKUP(J155,中子データ!$B$4:$H$4500,3,FALSE))</f>
        <v>MSR-T</v>
      </c>
      <c r="AL155" s="1074">
        <f>IF(G155="","",VLOOKUP(J155,中子データ!$B$4:$H$4500,5,FALSE))</f>
        <v>1.9</v>
      </c>
      <c r="AM155" s="1074">
        <f>IF(G155="","",VLOOKUP(J155,中子データ!$B$4:$H$4500,6,FALSE))</f>
        <v>123.19999999999999</v>
      </c>
      <c r="AN155" s="1069"/>
      <c r="AO155" s="1070"/>
      <c r="AP155" s="1071"/>
      <c r="AQ155" s="421"/>
      <c r="AR155" s="1071"/>
      <c r="AS155" s="436"/>
      <c r="AT155" s="436"/>
      <c r="AU155" s="1072"/>
      <c r="AV155" s="11"/>
      <c r="AW155" s="11"/>
      <c r="AX155" s="410">
        <f t="shared" si="73"/>
        <v>411</v>
      </c>
      <c r="AY155" s="411">
        <f>IF(G155="","",VLOOKUP(J155,中子データ!$B$4:$M$5999,10,FALSE))</f>
        <v>100</v>
      </c>
      <c r="AZ155" s="438">
        <f>IF(G155="","",VLOOKUP(J155,中子データ!$B$4:$M$5999,9,FALSE))</f>
        <v>36</v>
      </c>
      <c r="BA155" s="412" t="str">
        <f>IF(AQ155="","",VLOOKUP(AQ155,作業者名!$B$4:$C$100,2,FALSE))</f>
        <v/>
      </c>
      <c r="BB155" s="412" t="str">
        <f>IF(AR155="","",VLOOKUP(AR155,作業者名!$B$4:$C$100,2,FALSE))</f>
        <v/>
      </c>
      <c r="BC155" s="412">
        <f>IF(G155="","",VLOOKUP(J155,中子データ!B$4:N$6004,12,FALSE))</f>
        <v>0.05</v>
      </c>
      <c r="BD155" s="413">
        <f>IF(G155="","",VLOOKUP(J155,中子データ!$B$4:$P$4500,15,FALSE))</f>
        <v>0</v>
      </c>
    </row>
    <row r="156" spans="1:56" x14ac:dyDescent="0.15">
      <c r="A156" s="7" t="str">
        <f>IF(G156="","",VLOOKUP(H156,マシン名!$B$4:$C$93,2,FALSE))</f>
        <v>TR-B①</v>
      </c>
      <c r="B156" s="7" t="str">
        <f>IF(G156="","",VLOOKUP(I156,作業者名!$B$4:$C$100,2,FALSE))</f>
        <v>竹中</v>
      </c>
      <c r="C156" s="7" t="str">
        <f>IF(G156="","",VLOOKUP(J156,中子データ!$B$4:$H$4500,2,FALSE))</f>
        <v>119620　②</v>
      </c>
      <c r="D156" s="8">
        <f>IF(G156="","",VLOOKUP(J156,中子データ!$B$4:$H$4500,4,FALSE))</f>
        <v>1</v>
      </c>
      <c r="E156" s="231">
        <f t="shared" si="101"/>
        <v>253</v>
      </c>
      <c r="G156" s="958">
        <v>44438</v>
      </c>
      <c r="H156" s="1127">
        <v>34</v>
      </c>
      <c r="I156" s="1127">
        <v>82</v>
      </c>
      <c r="J156" s="1127">
        <v>3041</v>
      </c>
      <c r="K156" s="1078">
        <v>255</v>
      </c>
      <c r="L156" s="1078">
        <v>480</v>
      </c>
      <c r="M156" s="1079">
        <v>0.5</v>
      </c>
      <c r="N156" s="1065">
        <f t="shared" si="104"/>
        <v>465</v>
      </c>
      <c r="O156" s="250"/>
      <c r="P156" s="250"/>
      <c r="Q156" s="250"/>
      <c r="R156" s="250"/>
      <c r="S156" s="250"/>
      <c r="T156" s="250"/>
      <c r="U156" s="250">
        <v>15</v>
      </c>
      <c r="V156" s="250"/>
      <c r="W156" s="250"/>
      <c r="X156" s="250"/>
      <c r="Y156" s="250"/>
      <c r="Z156" s="1064"/>
      <c r="AA156" s="1073"/>
      <c r="AB156" s="1075">
        <f t="shared" si="105"/>
        <v>2</v>
      </c>
      <c r="AC156" s="1068"/>
      <c r="AD156" s="1068"/>
      <c r="AE156" s="1068"/>
      <c r="AF156" s="1068"/>
      <c r="AG156" s="1068"/>
      <c r="AH156" s="1068"/>
      <c r="AI156" s="1068"/>
      <c r="AJ156" s="12">
        <v>2</v>
      </c>
      <c r="AK156" s="1074" t="str">
        <f>IF(G156="","",VLOOKUP(J156,中子データ!$B$4:$H$4500,3,FALSE))</f>
        <v>MSR-T</v>
      </c>
      <c r="AL156" s="1074">
        <f>IF(G156="","",VLOOKUP(J156,中子データ!$B$4:$H$4500,5,FALSE))</f>
        <v>1.9</v>
      </c>
      <c r="AM156" s="1074">
        <f>IF(G156="","",VLOOKUP(J156,中子データ!$B$4:$H$4500,6,FALSE))</f>
        <v>123.19999999999999</v>
      </c>
      <c r="AN156" s="1069"/>
      <c r="AO156" s="1070"/>
      <c r="AP156" s="1071"/>
      <c r="AQ156" s="421"/>
      <c r="AR156" s="1071"/>
      <c r="AS156" s="436">
        <v>1</v>
      </c>
      <c r="AT156" s="436"/>
      <c r="AU156" s="1072"/>
      <c r="AV156" s="11"/>
      <c r="AW156" s="11"/>
      <c r="AX156" s="410">
        <f t="shared" si="73"/>
        <v>465</v>
      </c>
      <c r="AY156" s="411">
        <f>IF(G156="","",VLOOKUP(J156,中子データ!$B$4:$M$5999,10,FALSE))</f>
        <v>100</v>
      </c>
      <c r="AZ156" s="438">
        <f>IF(G156="","",VLOOKUP(J156,中子データ!$B$4:$M$5999,9,FALSE))</f>
        <v>36</v>
      </c>
      <c r="BA156" s="412" t="str">
        <f>IF(AQ156="","",VLOOKUP(AQ156,作業者名!$B$4:$C$100,2,FALSE))</f>
        <v/>
      </c>
      <c r="BB156" s="412" t="str">
        <f>IF(AR156="","",VLOOKUP(AR156,作業者名!$B$4:$C$100,2,FALSE))</f>
        <v/>
      </c>
      <c r="BC156" s="412">
        <f>IF(G156="","",VLOOKUP(J156,中子データ!B$4:N$6004,12,FALSE))</f>
        <v>0.05</v>
      </c>
      <c r="BD156" s="413">
        <f>IF(G156="","",VLOOKUP(J156,中子データ!$B$4:$P$4500,15,FALSE))</f>
        <v>0</v>
      </c>
    </row>
    <row r="157" spans="1:56" x14ac:dyDescent="0.15">
      <c r="A157" s="7" t="str">
        <f>IF(G157="","",VLOOKUP(H157,マシン名!$B$4:$C$93,2,FALSE))</f>
        <v>3AN②　</v>
      </c>
      <c r="B157" s="7" t="str">
        <f>IF(G157="","",VLOOKUP(I157,作業者名!$B$4:$C$100,2,FALSE))</f>
        <v>浅津</v>
      </c>
      <c r="C157" s="7" t="str">
        <f>IF(G157="","",VLOOKUP(J157,中子データ!$B$4:$H$4500,2,FALSE))</f>
        <v>6BB1タペット中子</v>
      </c>
      <c r="D157" s="8">
        <f>IF(G157="","",VLOOKUP(J157,中子データ!$B$4:$H$4500,4,FALSE))</f>
        <v>8</v>
      </c>
      <c r="E157" s="231">
        <f t="shared" si="101"/>
        <v>1150</v>
      </c>
      <c r="G157" s="958">
        <v>44438</v>
      </c>
      <c r="H157" s="1066">
        <v>28</v>
      </c>
      <c r="I157" s="1066">
        <v>9</v>
      </c>
      <c r="J157" s="1066">
        <v>3056</v>
      </c>
      <c r="K157" s="1067">
        <v>150</v>
      </c>
      <c r="L157" s="1067">
        <v>405</v>
      </c>
      <c r="M157" s="1065">
        <v>0.5</v>
      </c>
      <c r="N157" s="1065">
        <f t="shared" si="104"/>
        <v>345</v>
      </c>
      <c r="O157" s="250"/>
      <c r="P157" s="250"/>
      <c r="Q157" s="250"/>
      <c r="R157" s="250">
        <v>60</v>
      </c>
      <c r="S157" s="250"/>
      <c r="T157" s="250"/>
      <c r="U157" s="250"/>
      <c r="V157" s="250"/>
      <c r="W157" s="250"/>
      <c r="X157" s="250"/>
      <c r="Y157" s="250"/>
      <c r="Z157" s="1064"/>
      <c r="AA157" s="1073"/>
      <c r="AB157" s="1075">
        <f t="shared" si="105"/>
        <v>50</v>
      </c>
      <c r="AC157" s="1068"/>
      <c r="AD157" s="1068"/>
      <c r="AE157" s="1068">
        <v>25</v>
      </c>
      <c r="AF157" s="1068"/>
      <c r="AG157" s="1068"/>
      <c r="AH157" s="1068">
        <v>25</v>
      </c>
      <c r="AI157" s="1068"/>
      <c r="AJ157" s="12"/>
      <c r="AK157" s="1074" t="str">
        <f>IF(G157="","",VLOOKUP(J157,中子データ!$B$4:$H$4500,3,FALSE))</f>
        <v>MJ72W</v>
      </c>
      <c r="AL157" s="1074">
        <f>IF(G157="","",VLOOKUP(J157,中子データ!$B$4:$H$4500,5,FALSE))</f>
        <v>4.2000000000000003E-2</v>
      </c>
      <c r="AM157" s="1074">
        <f>IF(G157="","",VLOOKUP(J157,中子データ!$B$4:$H$4500,6,FALSE))</f>
        <v>20</v>
      </c>
      <c r="AN157" s="1069"/>
      <c r="AO157" s="1070"/>
      <c r="AP157" s="1071"/>
      <c r="AQ157" s="421"/>
      <c r="AR157" s="1071"/>
      <c r="AS157" s="436"/>
      <c r="AT157" s="436"/>
      <c r="AU157" s="1072" t="s">
        <v>2053</v>
      </c>
      <c r="AV157" s="11"/>
      <c r="AW157" s="11"/>
      <c r="AX157" s="410">
        <f t="shared" si="73"/>
        <v>345</v>
      </c>
      <c r="AY157" s="411">
        <f>IF(G157="","",VLOOKUP(J157,中子データ!$B$4:$M$5999,10,FALSE))</f>
        <v>100</v>
      </c>
      <c r="AZ157" s="438">
        <f>IF(G157="","",VLOOKUP(J157,中子データ!$B$4:$M$5999,9,FALSE))</f>
        <v>288</v>
      </c>
      <c r="BA157" s="412" t="str">
        <f>IF(AQ157="","",VLOOKUP(AQ157,作業者名!$B$4:$C$100,2,FALSE))</f>
        <v/>
      </c>
      <c r="BB157" s="412" t="str">
        <f>IF(AR157="","",VLOOKUP(AR157,作業者名!$B$4:$C$100,2,FALSE))</f>
        <v/>
      </c>
      <c r="BC157" s="412">
        <f>IF(G157="","",VLOOKUP(J157,中子データ!B$4:N$6004,12,FALSE))</f>
        <v>0</v>
      </c>
      <c r="BD157" s="413">
        <f>IF(G157="","",VLOOKUP(J157,中子データ!$B$4:$P$4500,15,FALSE))</f>
        <v>0</v>
      </c>
    </row>
    <row r="158" spans="1:56" x14ac:dyDescent="0.15">
      <c r="A158" s="7" t="str">
        <f>IF(G158="","",VLOOKUP(H158,マシン名!$B$4:$C$93,2,FALSE))</f>
        <v>塗型（仕掛り）</v>
      </c>
      <c r="B158" s="7" t="str">
        <f>IF(G158="","",VLOOKUP(I158,作業者名!$B$4:$C$100,2,FALSE))</f>
        <v>吉田</v>
      </c>
      <c r="C158" s="7" t="str">
        <f>IF(G158="","",VLOOKUP(J158,中子データ!$B$4:$H$4500,2,FALSE))</f>
        <v>再乾・芯組（ＤＥ18ピストンイッタイ）</v>
      </c>
      <c r="D158" s="8">
        <f>IF(G158="","",VLOOKUP(J158,中子データ!$B$4:$H$4500,4,FALSE))</f>
        <v>1</v>
      </c>
      <c r="E158" s="231">
        <f t="shared" si="101"/>
        <v>0</v>
      </c>
      <c r="G158" s="958">
        <v>44438</v>
      </c>
      <c r="H158" s="1066">
        <v>997</v>
      </c>
      <c r="I158" s="1066">
        <v>1</v>
      </c>
      <c r="J158" s="1066">
        <v>920</v>
      </c>
      <c r="K158" s="1067">
        <v>0</v>
      </c>
      <c r="L158" s="1067">
        <v>90</v>
      </c>
      <c r="M158" s="1065">
        <v>1</v>
      </c>
      <c r="N158" s="1065">
        <f t="shared" si="104"/>
        <v>90</v>
      </c>
      <c r="O158" s="250"/>
      <c r="P158" s="250"/>
      <c r="Q158" s="250"/>
      <c r="R158" s="250"/>
      <c r="S158" s="250"/>
      <c r="T158" s="250"/>
      <c r="U158" s="250"/>
      <c r="V158" s="250"/>
      <c r="W158" s="250"/>
      <c r="X158" s="250"/>
      <c r="Y158" s="250"/>
      <c r="Z158" s="1064"/>
      <c r="AA158" s="1073"/>
      <c r="AB158" s="1075">
        <f t="shared" si="105"/>
        <v>0</v>
      </c>
      <c r="AC158" s="1068"/>
      <c r="AD158" s="1068"/>
      <c r="AE158" s="1068"/>
      <c r="AF158" s="1068"/>
      <c r="AG158" s="1068"/>
      <c r="AH158" s="1068"/>
      <c r="AI158" s="1068"/>
      <c r="AJ158" s="12"/>
      <c r="AK158" s="1074">
        <f>IF(G158="","",VLOOKUP(J158,中子データ!$B$4:$H$4500,3,FALSE))</f>
        <v>0</v>
      </c>
      <c r="AL158" s="1074">
        <f>IF(G158="","",VLOOKUP(J158,中子データ!$B$4:$H$4500,5,FALSE))</f>
        <v>0</v>
      </c>
      <c r="AM158" s="1074">
        <f>IF(G158="","",VLOOKUP(J158,中子データ!$B$4:$H$4500,6,FALSE))</f>
        <v>530</v>
      </c>
      <c r="AN158" s="1069"/>
      <c r="AO158" s="1070"/>
      <c r="AP158" s="1071"/>
      <c r="AQ158" s="421"/>
      <c r="AR158" s="1071"/>
      <c r="AS158" s="436"/>
      <c r="AT158" s="436"/>
      <c r="AU158" s="1072"/>
      <c r="AV158" s="11"/>
      <c r="AW158" s="11"/>
      <c r="AX158" s="410">
        <f t="shared" si="73"/>
        <v>90</v>
      </c>
      <c r="AY158" s="411">
        <f>IF(G158="","",VLOOKUP(J158,中子データ!$B$4:$M$5999,10,FALSE))</f>
        <v>600</v>
      </c>
      <c r="AZ158" s="438">
        <f>IF(G158="","",VLOOKUP(J158,中子データ!$B$4:$M$5999,9,FALSE))</f>
        <v>6</v>
      </c>
      <c r="BA158" s="412" t="str">
        <f>IF(AQ158="","",VLOOKUP(AQ158,作業者名!$B$4:$C$100,2,FALSE))</f>
        <v/>
      </c>
      <c r="BB158" s="412" t="str">
        <f>IF(AR158="","",VLOOKUP(AR158,作業者名!$B$4:$C$100,2,FALSE))</f>
        <v/>
      </c>
      <c r="BC158" s="412">
        <f>IF(G158="","",VLOOKUP(J158,中子データ!B$4:N$6004,12,FALSE))</f>
        <v>0</v>
      </c>
      <c r="BD158" s="413">
        <f>IF(G158="","",VLOOKUP(J158,中子データ!$B$4:$P$4500,15,FALSE))</f>
        <v>0</v>
      </c>
    </row>
    <row r="159" spans="1:56" x14ac:dyDescent="0.15">
      <c r="A159" s="7" t="str">
        <f>IF(G159="","",VLOOKUP(H159,マシン名!$B$4:$C$93,2,FALSE))</f>
        <v>塗型（仕掛り）</v>
      </c>
      <c r="B159" s="7" t="str">
        <f>IF(G159="","",VLOOKUP(I159,作業者名!$B$4:$C$100,2,FALSE))</f>
        <v>吉田</v>
      </c>
      <c r="C159" s="7" t="str">
        <f>IF(G159="","",VLOOKUP(J159,中子データ!$B$4:$H$4500,2,FALSE))</f>
        <v>仕掛り（KD161）</v>
      </c>
      <c r="D159" s="8">
        <f>IF(G159="","",VLOOKUP(J159,中子データ!$B$4:$H$4500,4,FALSE))</f>
        <v>1</v>
      </c>
      <c r="E159" s="231">
        <f t="shared" si="101"/>
        <v>0</v>
      </c>
      <c r="G159" s="958">
        <v>44438</v>
      </c>
      <c r="H159" s="1066">
        <v>997</v>
      </c>
      <c r="I159" s="1066">
        <v>1</v>
      </c>
      <c r="J159" s="1066">
        <v>904</v>
      </c>
      <c r="K159" s="1067">
        <v>0</v>
      </c>
      <c r="L159" s="1067">
        <v>235</v>
      </c>
      <c r="M159" s="1065">
        <v>1</v>
      </c>
      <c r="N159" s="1065">
        <f t="shared" si="104"/>
        <v>185</v>
      </c>
      <c r="O159" s="250"/>
      <c r="P159" s="250"/>
      <c r="Q159" s="250"/>
      <c r="R159" s="250"/>
      <c r="S159" s="250"/>
      <c r="T159" s="250"/>
      <c r="U159" s="250"/>
      <c r="V159" s="250"/>
      <c r="W159" s="250"/>
      <c r="X159" s="250"/>
      <c r="Y159" s="250"/>
      <c r="Z159" s="1064">
        <v>50</v>
      </c>
      <c r="AA159" s="1073"/>
      <c r="AB159" s="1075">
        <f t="shared" si="105"/>
        <v>0</v>
      </c>
      <c r="AC159" s="1068"/>
      <c r="AD159" s="1068"/>
      <c r="AE159" s="1068"/>
      <c r="AF159" s="1068"/>
      <c r="AG159" s="1068"/>
      <c r="AH159" s="1068"/>
      <c r="AI159" s="1068"/>
      <c r="AJ159" s="12"/>
      <c r="AK159" s="1074">
        <f>IF(G159="","",VLOOKUP(J159,中子データ!$B$4:$H$4500,3,FALSE))</f>
        <v>0</v>
      </c>
      <c r="AL159" s="1074">
        <f>IF(G159="","",VLOOKUP(J159,中子データ!$B$4:$H$4500,5,FALSE))</f>
        <v>0</v>
      </c>
      <c r="AM159" s="1074">
        <f>IF(G159="","",VLOOKUP(J159,中子データ!$B$4:$H$4500,6,FALSE))</f>
        <v>0</v>
      </c>
      <c r="AN159" s="1069"/>
      <c r="AO159" s="1070"/>
      <c r="AP159" s="1071"/>
      <c r="AQ159" s="421"/>
      <c r="AR159" s="1071"/>
      <c r="AS159" s="436"/>
      <c r="AT159" s="436"/>
      <c r="AU159" s="1072"/>
      <c r="AV159" s="11"/>
      <c r="AW159" s="11"/>
      <c r="AX159" s="410">
        <f t="shared" si="73"/>
        <v>185</v>
      </c>
      <c r="AY159" s="411">
        <f>IF(G159="","",VLOOKUP(J159,中子データ!$B$4:$M$5999,10,FALSE))</f>
        <v>600</v>
      </c>
      <c r="AZ159" s="438">
        <f>IF(G159="","",VLOOKUP(J159,中子データ!$B$4:$M$5999,9,FALSE))</f>
        <v>6</v>
      </c>
      <c r="BA159" s="412" t="str">
        <f>IF(AQ159="","",VLOOKUP(AQ159,作業者名!$B$4:$C$100,2,FALSE))</f>
        <v/>
      </c>
      <c r="BB159" s="412" t="str">
        <f>IF(AR159="","",VLOOKUP(AR159,作業者名!$B$4:$C$100,2,FALSE))</f>
        <v/>
      </c>
      <c r="BC159" s="412">
        <f>IF(G159="","",VLOOKUP(J159,中子データ!B$4:N$6004,12,FALSE))</f>
        <v>0</v>
      </c>
      <c r="BD159" s="413">
        <f>IF(G159="","",VLOOKUP(J159,中子データ!$B$4:$P$4500,15,FALSE))</f>
        <v>0</v>
      </c>
    </row>
    <row r="160" spans="1:56" x14ac:dyDescent="0.15">
      <c r="A160" s="7" t="str">
        <f>IF(G160="","",VLOOKUP(H160,マシン名!$B$4:$C$93,2,FALSE))</f>
        <v>塗型（仕掛り）</v>
      </c>
      <c r="B160" s="7" t="str">
        <f>IF(G160="","",VLOOKUP(I160,作業者名!$B$4:$C$100,2,FALSE))</f>
        <v>森山</v>
      </c>
      <c r="C160" s="7" t="str">
        <f>IF(G160="","",VLOOKUP(J160,中子データ!$B$4:$H$4500,2,FALSE))</f>
        <v>組付（119620）</v>
      </c>
      <c r="D160" s="8">
        <f>IF(G160="","",VLOOKUP(J160,中子データ!$B$4:$H$4500,4,FALSE))</f>
        <v>1</v>
      </c>
      <c r="E160" s="231">
        <f t="shared" si="101"/>
        <v>156</v>
      </c>
      <c r="G160" s="958">
        <v>44438</v>
      </c>
      <c r="H160" s="1066">
        <v>997</v>
      </c>
      <c r="I160" s="1066">
        <v>33</v>
      </c>
      <c r="J160" s="1066">
        <v>933</v>
      </c>
      <c r="K160" s="1067">
        <v>156</v>
      </c>
      <c r="L160" s="1067">
        <v>120</v>
      </c>
      <c r="M160" s="1065">
        <v>2</v>
      </c>
      <c r="N160" s="1065">
        <f t="shared" si="104"/>
        <v>120</v>
      </c>
      <c r="O160" s="250"/>
      <c r="P160" s="250"/>
      <c r="Q160" s="250"/>
      <c r="R160" s="250"/>
      <c r="S160" s="250"/>
      <c r="T160" s="250"/>
      <c r="U160" s="250"/>
      <c r="V160" s="250"/>
      <c r="W160" s="250"/>
      <c r="X160" s="250"/>
      <c r="Y160" s="250"/>
      <c r="Z160" s="1064"/>
      <c r="AA160" s="1073"/>
      <c r="AB160" s="1075">
        <f t="shared" si="105"/>
        <v>0</v>
      </c>
      <c r="AC160" s="1068"/>
      <c r="AD160" s="1068"/>
      <c r="AE160" s="1068"/>
      <c r="AF160" s="1068"/>
      <c r="AG160" s="1068"/>
      <c r="AH160" s="1068"/>
      <c r="AI160" s="1068"/>
      <c r="AJ160" s="12"/>
      <c r="AK160" s="1074">
        <f>IF(G160="","",VLOOKUP(J160,中子データ!$B$4:$H$4500,3,FALSE))</f>
        <v>0</v>
      </c>
      <c r="AL160" s="1074">
        <f>IF(G160="","",VLOOKUP(J160,中子データ!$B$4:$H$4500,5,FALSE))</f>
        <v>0</v>
      </c>
      <c r="AM160" s="1074">
        <f>IF(G160="","",VLOOKUP(J160,中子データ!$B$4:$H$4500,6,FALSE))</f>
        <v>71</v>
      </c>
      <c r="AN160" s="1069"/>
      <c r="AO160" s="1070"/>
      <c r="AP160" s="1071"/>
      <c r="AQ160" s="421">
        <v>54</v>
      </c>
      <c r="AR160" s="1071"/>
      <c r="AS160" s="436"/>
      <c r="AT160" s="436"/>
      <c r="AU160" s="1072"/>
      <c r="AV160" s="11"/>
      <c r="AW160" s="11"/>
      <c r="AX160" s="410">
        <f t="shared" si="73"/>
        <v>120</v>
      </c>
      <c r="AY160" s="411">
        <f>IF(G160="","",VLOOKUP(J160,中子データ!$B$4:$M$5999,10,FALSE))</f>
        <v>53</v>
      </c>
      <c r="AZ160" s="438">
        <f>IF(G160="","",VLOOKUP(J160,中子データ!$B$4:$M$5999,9,FALSE))</f>
        <v>67.924528301886795</v>
      </c>
      <c r="BA160" s="412" t="str">
        <f>IF(AQ160="","",VLOOKUP(AQ160,作業者名!$B$4:$C$100,2,FALSE))</f>
        <v>ハンダ</v>
      </c>
      <c r="BB160" s="412" t="str">
        <f>IF(AR160="","",VLOOKUP(AR160,作業者名!$B$4:$C$100,2,FALSE))</f>
        <v/>
      </c>
      <c r="BC160" s="412">
        <f>IF(G160="","",VLOOKUP(J160,中子データ!B$4:N$6004,12,FALSE))</f>
        <v>0</v>
      </c>
      <c r="BD160" s="413">
        <f>IF(G160="","",VLOOKUP(J160,中子データ!$B$4:$P$4500,15,FALSE))</f>
        <v>0</v>
      </c>
    </row>
    <row r="161" spans="1:56" x14ac:dyDescent="0.15">
      <c r="A161" s="7" t="str">
        <f>IF(G161="","",VLOOKUP(H161,マシン名!$B$4:$C$93,2,FALSE))</f>
        <v>塗型（仕掛り）</v>
      </c>
      <c r="B161" s="7" t="str">
        <f>IF(G161="","",VLOOKUP(I161,作業者名!$B$4:$C$100,2,FALSE))</f>
        <v>森山</v>
      </c>
      <c r="C161" s="7" t="str">
        <f>IF(G161="","",VLOOKUP(J161,中子データ!$B$4:$H$4500,2,FALSE))</f>
        <v>組付（6BB1）</v>
      </c>
      <c r="D161" s="8">
        <f>IF(G161="","",VLOOKUP(J161,中子データ!$B$4:$H$4500,4,FALSE))</f>
        <v>1</v>
      </c>
      <c r="E161" s="231">
        <f t="shared" si="91"/>
        <v>330</v>
      </c>
      <c r="G161" s="958">
        <v>44438</v>
      </c>
      <c r="H161" s="1066">
        <v>997</v>
      </c>
      <c r="I161" s="1066">
        <v>33</v>
      </c>
      <c r="J161" s="1066">
        <v>923</v>
      </c>
      <c r="K161" s="1067">
        <v>330</v>
      </c>
      <c r="L161" s="1067">
        <v>180</v>
      </c>
      <c r="M161" s="1065">
        <v>2</v>
      </c>
      <c r="N161" s="1065">
        <f t="shared" si="104"/>
        <v>180</v>
      </c>
      <c r="O161" s="250"/>
      <c r="P161" s="250"/>
      <c r="Q161" s="250"/>
      <c r="R161" s="250"/>
      <c r="S161" s="250"/>
      <c r="T161" s="250"/>
      <c r="U161" s="250"/>
      <c r="V161" s="250"/>
      <c r="W161" s="250"/>
      <c r="X161" s="250"/>
      <c r="Y161" s="250"/>
      <c r="Z161" s="1064"/>
      <c r="AA161" s="1073"/>
      <c r="AB161" s="1075">
        <f t="shared" si="105"/>
        <v>0</v>
      </c>
      <c r="AC161" s="1068"/>
      <c r="AD161" s="1068"/>
      <c r="AE161" s="1068"/>
      <c r="AF161" s="1068"/>
      <c r="AG161" s="1068"/>
      <c r="AH161" s="1068"/>
      <c r="AI161" s="1068"/>
      <c r="AJ161" s="12"/>
      <c r="AK161" s="1074">
        <f>IF(G161="","",VLOOKUP(J161,中子データ!$B$4:$H$4500,3,FALSE))</f>
        <v>0</v>
      </c>
      <c r="AL161" s="1074">
        <f>IF(G161="","",VLOOKUP(J161,中子データ!$B$4:$H$4500,5,FALSE))</f>
        <v>0</v>
      </c>
      <c r="AM161" s="1074">
        <f>IF(G161="","",VLOOKUP(J161,中子データ!$B$4:$H$4500,6,FALSE))</f>
        <v>46</v>
      </c>
      <c r="AN161" s="1069"/>
      <c r="AO161" s="1070"/>
      <c r="AP161" s="1071"/>
      <c r="AQ161" s="421">
        <v>54</v>
      </c>
      <c r="AR161" s="1071"/>
      <c r="AS161" s="436"/>
      <c r="AT161" s="436"/>
      <c r="AU161" s="965"/>
      <c r="AV161" s="11"/>
      <c r="AW161" s="11"/>
      <c r="AX161" s="410">
        <f t="shared" si="73"/>
        <v>180</v>
      </c>
      <c r="AY161" s="411">
        <f>IF(G161="","",VLOOKUP(J161,中子データ!$B$4:$M$5999,10,FALSE))</f>
        <v>36</v>
      </c>
      <c r="AZ161" s="438">
        <f>IF(G161="","",VLOOKUP(J161,中子データ!$B$4:$M$5999,9,FALSE))</f>
        <v>100</v>
      </c>
      <c r="BA161" s="412" t="str">
        <f>IF(AQ161="","",VLOOKUP(AQ161,作業者名!$B$4:$C$100,2,FALSE))</f>
        <v>ハンダ</v>
      </c>
      <c r="BB161" s="412" t="str">
        <f>IF(AR161="","",VLOOKUP(AR161,作業者名!$B$4:$C$100,2,FALSE))</f>
        <v/>
      </c>
      <c r="BC161" s="412">
        <f>IF(G161="","",VLOOKUP(J161,中子データ!B$4:N$6004,12,FALSE))</f>
        <v>0</v>
      </c>
      <c r="BD161" s="413">
        <f>IF(G161="","",VLOOKUP(J161,中子データ!$B$4:$P$4500,15,FALSE))</f>
        <v>0</v>
      </c>
    </row>
    <row r="162" spans="1:56" x14ac:dyDescent="0.15">
      <c r="A162" s="7" t="str">
        <f>IF(G162="","",VLOOKUP(H162,マシン名!$B$4:$C$93,2,FALSE))</f>
        <v>塗型（仕掛り）</v>
      </c>
      <c r="B162" s="7" t="str">
        <f>IF(G162="","",VLOOKUP(I162,作業者名!$B$4:$C$100,2,FALSE))</f>
        <v>森山</v>
      </c>
      <c r="C162" s="7" t="str">
        <f>IF(G162="","",VLOOKUP(J162,中子データ!$B$4:$H$4500,2,FALSE))</f>
        <v>組付（4LE(FC23特））</v>
      </c>
      <c r="D162" s="8">
        <f>IF(G162="","",VLOOKUP(J162,中子データ!$B$4:$H$4500,4,FALSE))</f>
        <v>1</v>
      </c>
      <c r="E162" s="231">
        <f t="shared" ref="E162:E171" si="106">IF(G162="","",D162*K162-AB162)</f>
        <v>162</v>
      </c>
      <c r="G162" s="958">
        <v>44438</v>
      </c>
      <c r="H162" s="1066">
        <v>997</v>
      </c>
      <c r="I162" s="1066">
        <v>33</v>
      </c>
      <c r="J162" s="1066">
        <v>925</v>
      </c>
      <c r="K162" s="1067">
        <v>162</v>
      </c>
      <c r="L162" s="1067">
        <v>180</v>
      </c>
      <c r="M162" s="1065">
        <v>2</v>
      </c>
      <c r="N162" s="1065">
        <f t="shared" si="104"/>
        <v>180</v>
      </c>
      <c r="O162" s="250"/>
      <c r="P162" s="250"/>
      <c r="Q162" s="250"/>
      <c r="R162" s="250"/>
      <c r="S162" s="250"/>
      <c r="T162" s="250"/>
      <c r="U162" s="250"/>
      <c r="V162" s="250"/>
      <c r="W162" s="250"/>
      <c r="X162" s="250"/>
      <c r="Y162" s="250"/>
      <c r="Z162" s="1064"/>
      <c r="AA162" s="1073"/>
      <c r="AB162" s="1075">
        <f t="shared" si="105"/>
        <v>0</v>
      </c>
      <c r="AC162" s="1068"/>
      <c r="AD162" s="1068"/>
      <c r="AE162" s="1068"/>
      <c r="AF162" s="1068"/>
      <c r="AG162" s="1068"/>
      <c r="AH162" s="1068"/>
      <c r="AI162" s="1068"/>
      <c r="AJ162" s="12"/>
      <c r="AK162" s="1074">
        <f>IF(G162="","",VLOOKUP(J162,中子データ!$B$4:$H$4500,3,FALSE))</f>
        <v>0</v>
      </c>
      <c r="AL162" s="1074">
        <f>IF(G162="","",VLOOKUP(J162,中子データ!$B$4:$H$4500,5,FALSE))</f>
        <v>0</v>
      </c>
      <c r="AM162" s="1074">
        <f>IF(G162="","",VLOOKUP(J162,中子データ!$B$4:$H$4500,6,FALSE))</f>
        <v>62</v>
      </c>
      <c r="AN162" s="1069"/>
      <c r="AO162" s="1070"/>
      <c r="AP162" s="1071"/>
      <c r="AQ162" s="421">
        <v>54</v>
      </c>
      <c r="AR162" s="1071"/>
      <c r="AS162" s="436"/>
      <c r="AT162" s="436"/>
      <c r="AU162" s="1072"/>
      <c r="AV162" s="11"/>
      <c r="AW162" s="11"/>
      <c r="AX162" s="410">
        <f t="shared" si="73"/>
        <v>180</v>
      </c>
      <c r="AY162" s="411">
        <f>IF(G162="","",VLOOKUP(J162,中子データ!$B$4:$M$5999,10,FALSE))</f>
        <v>46</v>
      </c>
      <c r="AZ162" s="438">
        <f>IF(G162="","",VLOOKUP(J162,中子データ!$B$4:$M$5999,9,FALSE))</f>
        <v>78.260869565217391</v>
      </c>
      <c r="BA162" s="412" t="str">
        <f>IF(AQ162="","",VLOOKUP(AQ162,作業者名!$B$4:$C$100,2,FALSE))</f>
        <v>ハンダ</v>
      </c>
      <c r="BB162" s="412" t="str">
        <f>IF(AR162="","",VLOOKUP(AR162,作業者名!$B$4:$C$100,2,FALSE))</f>
        <v/>
      </c>
      <c r="BC162" s="412">
        <f>IF(G162="","",VLOOKUP(J162,中子データ!B$4:N$6004,12,FALSE))</f>
        <v>0</v>
      </c>
      <c r="BD162" s="413">
        <f>IF(G162="","",VLOOKUP(J162,中子データ!$B$4:$P$4500,15,FALSE))</f>
        <v>0</v>
      </c>
    </row>
    <row r="163" spans="1:56" x14ac:dyDescent="0.15">
      <c r="A163" s="7" t="str">
        <f>IF(G163="","",VLOOKUP(H163,マシン名!$B$4:$C$93,2,FALSE))</f>
        <v>A56HP①　</v>
      </c>
      <c r="B163" s="7" t="str">
        <f>IF(G163="","",VLOOKUP(I163,作業者名!$B$4:$C$100,2,FALSE))</f>
        <v>清水</v>
      </c>
      <c r="C163" s="7" t="str">
        <f>IF(G163="","",VLOOKUP(J163,中子データ!$B$4:$H$4500,2,FALSE))</f>
        <v>K5B762</v>
      </c>
      <c r="D163" s="8">
        <f>IF(G163="","",VLOOKUP(J163,中子データ!$B$4:$H$4500,4,FALSE))</f>
        <v>1</v>
      </c>
      <c r="E163" s="231">
        <f t="shared" si="106"/>
        <v>90</v>
      </c>
      <c r="G163" s="958">
        <v>44438</v>
      </c>
      <c r="H163" s="1127">
        <v>29</v>
      </c>
      <c r="I163" s="1127">
        <v>17</v>
      </c>
      <c r="J163" s="1127">
        <v>583</v>
      </c>
      <c r="K163" s="1128">
        <v>91</v>
      </c>
      <c r="L163" s="1128">
        <v>465</v>
      </c>
      <c r="M163" s="1129">
        <v>0.5</v>
      </c>
      <c r="N163" s="1065">
        <f t="shared" ref="N163:N168" si="107">L163-SUM(O163:Z163)</f>
        <v>445</v>
      </c>
      <c r="O163" s="250"/>
      <c r="P163" s="250"/>
      <c r="Q163" s="250"/>
      <c r="R163" s="250"/>
      <c r="S163" s="250"/>
      <c r="T163" s="250"/>
      <c r="U163" s="250"/>
      <c r="V163" s="250"/>
      <c r="W163" s="250"/>
      <c r="X163" s="250"/>
      <c r="Y163" s="250"/>
      <c r="Z163" s="1064">
        <v>20</v>
      </c>
      <c r="AA163" s="1073"/>
      <c r="AB163" s="1075">
        <f t="shared" si="99"/>
        <v>1</v>
      </c>
      <c r="AC163" s="1068"/>
      <c r="AD163" s="1068"/>
      <c r="AE163" s="1068"/>
      <c r="AF163" s="1068"/>
      <c r="AG163" s="1068"/>
      <c r="AH163" s="1068"/>
      <c r="AI163" s="1068">
        <v>1</v>
      </c>
      <c r="AJ163" s="12"/>
      <c r="AK163" s="1074" t="str">
        <f>IF(G163="","",VLOOKUP(J163,中子データ!$B$4:$H$4500,3,FALSE))</f>
        <v>MT-70R</v>
      </c>
      <c r="AL163" s="1074">
        <f>IF(G163="","",VLOOKUP(J163,中子データ!$B$4:$H$4500,5,FALSE))</f>
        <v>12</v>
      </c>
      <c r="AM163" s="1074">
        <f>IF(G163="","",VLOOKUP(J163,中子データ!$B$4:$H$4500,6,FALSE))</f>
        <v>902</v>
      </c>
      <c r="AN163" s="1069"/>
      <c r="AO163" s="1070"/>
      <c r="AP163" s="1071"/>
      <c r="AQ163" s="421"/>
      <c r="AR163" s="1071"/>
      <c r="AS163" s="436"/>
      <c r="AT163" s="436"/>
      <c r="AU163" s="1072"/>
      <c r="AV163" s="11"/>
      <c r="AW163" s="11"/>
      <c r="AX163" s="410">
        <f t="shared" si="73"/>
        <v>445</v>
      </c>
      <c r="AY163" s="411">
        <f>IF(G163="","",VLOOKUP(J163,中子データ!$B$4:$M$5999,10,FALSE))</f>
        <v>240</v>
      </c>
      <c r="AZ163" s="438">
        <f>IF(G163="","",VLOOKUP(J163,中子データ!$B$4:$M$5999,9,FALSE))</f>
        <v>15</v>
      </c>
      <c r="BA163" s="412" t="str">
        <f>IF(AQ163="","",VLOOKUP(AQ163,作業者名!$B$4:$C$100,2,FALSE))</f>
        <v/>
      </c>
      <c r="BB163" s="412" t="str">
        <f>IF(AR163="","",VLOOKUP(AR163,作業者名!$B$4:$C$100,2,FALSE))</f>
        <v/>
      </c>
      <c r="BC163" s="412">
        <f>IF(G163="","",VLOOKUP(J163,中子データ!B$4:N$6004,12,FALSE))</f>
        <v>0</v>
      </c>
      <c r="BD163" s="413">
        <f>IF(G163="","",VLOOKUP(J163,中子データ!$B$4:$P$4500,15,FALSE))</f>
        <v>0</v>
      </c>
    </row>
    <row r="164" spans="1:56" x14ac:dyDescent="0.15">
      <c r="A164" s="7" t="str">
        <f>IF(G164="","",VLOOKUP(H164,マシン名!$B$4:$C$93,2,FALSE))</f>
        <v>A56HP①　</v>
      </c>
      <c r="B164" s="7" t="str">
        <f>IF(G164="","",VLOOKUP(I164,作業者名!$B$4:$C$100,2,FALSE))</f>
        <v>清水</v>
      </c>
      <c r="C164" s="7" t="str">
        <f>IF(G164="","",VLOOKUP(J164,中子データ!$B$4:$H$4500,2,FALSE))</f>
        <v>K5B762</v>
      </c>
      <c r="D164" s="8">
        <f>IF(G164="","",VLOOKUP(J164,中子データ!$B$4:$H$4500,4,FALSE))</f>
        <v>1</v>
      </c>
      <c r="E164" s="231">
        <f t="shared" si="106"/>
        <v>57</v>
      </c>
      <c r="G164" s="958">
        <v>44438</v>
      </c>
      <c r="H164" s="1127">
        <v>29</v>
      </c>
      <c r="I164" s="1127">
        <v>17</v>
      </c>
      <c r="J164" s="1127">
        <v>583</v>
      </c>
      <c r="K164" s="1128">
        <v>59</v>
      </c>
      <c r="L164" s="1128">
        <v>390</v>
      </c>
      <c r="M164" s="1129">
        <v>1</v>
      </c>
      <c r="N164" s="1065">
        <f t="shared" si="107"/>
        <v>330</v>
      </c>
      <c r="O164" s="250"/>
      <c r="P164" s="250"/>
      <c r="Q164" s="250"/>
      <c r="R164" s="250"/>
      <c r="S164" s="250">
        <v>60</v>
      </c>
      <c r="T164" s="250"/>
      <c r="U164" s="250"/>
      <c r="V164" s="250"/>
      <c r="W164" s="250"/>
      <c r="X164" s="250"/>
      <c r="Y164" s="250"/>
      <c r="Z164" s="1064"/>
      <c r="AA164" s="1073"/>
      <c r="AB164" s="1075">
        <f t="shared" si="99"/>
        <v>2</v>
      </c>
      <c r="AC164" s="1068"/>
      <c r="AD164" s="1068"/>
      <c r="AE164" s="1068">
        <v>2</v>
      </c>
      <c r="AF164" s="1068"/>
      <c r="AG164" s="1068"/>
      <c r="AH164" s="1068"/>
      <c r="AI164" s="1068"/>
      <c r="AJ164" s="12"/>
      <c r="AK164" s="1074" t="str">
        <f>IF(G164="","",VLOOKUP(J164,中子データ!$B$4:$H$4500,3,FALSE))</f>
        <v>MT-70R</v>
      </c>
      <c r="AL164" s="1074">
        <f>IF(G164="","",VLOOKUP(J164,中子データ!$B$4:$H$4500,5,FALSE))</f>
        <v>12</v>
      </c>
      <c r="AM164" s="1074">
        <f>IF(G164="","",VLOOKUP(J164,中子データ!$B$4:$H$4500,6,FALSE))</f>
        <v>902</v>
      </c>
      <c r="AN164" s="1069"/>
      <c r="AO164" s="1070"/>
      <c r="AP164" s="1071"/>
      <c r="AQ164" s="421"/>
      <c r="AR164" s="1071"/>
      <c r="AS164" s="436">
        <v>1</v>
      </c>
      <c r="AT164" s="436"/>
      <c r="AU164" s="1072" t="s">
        <v>2054</v>
      </c>
      <c r="AV164" s="11"/>
      <c r="AW164" s="11"/>
      <c r="AX164" s="410">
        <f t="shared" si="73"/>
        <v>450</v>
      </c>
      <c r="AY164" s="411">
        <f>IF(G164="","",VLOOKUP(J164,中子データ!$B$4:$M$5999,10,FALSE))</f>
        <v>240</v>
      </c>
      <c r="AZ164" s="438">
        <f>IF(G164="","",VLOOKUP(J164,中子データ!$B$4:$M$5999,9,FALSE))</f>
        <v>15</v>
      </c>
      <c r="BA164" s="412" t="str">
        <f>IF(AQ164="","",VLOOKUP(AQ164,作業者名!$B$4:$C$100,2,FALSE))</f>
        <v/>
      </c>
      <c r="BB164" s="412" t="str">
        <f>IF(AR164="","",VLOOKUP(AR164,作業者名!$B$4:$C$100,2,FALSE))</f>
        <v/>
      </c>
      <c r="BC164" s="412">
        <f>IF(G164="","",VLOOKUP(J164,中子データ!B$4:N$6004,12,FALSE))</f>
        <v>0</v>
      </c>
      <c r="BD164" s="413">
        <f>IF(G164="","",VLOOKUP(J164,中子データ!$B$4:$P$4500,15,FALSE))</f>
        <v>0</v>
      </c>
    </row>
    <row r="165" spans="1:56" x14ac:dyDescent="0.15">
      <c r="A165" s="7" t="str">
        <f>IF(G165="","",VLOOKUP(H165,マシン名!$B$4:$C$93,2,FALSE))</f>
        <v>A56HP①　</v>
      </c>
      <c r="B165" s="7" t="str">
        <f>IF(G165="","",VLOOKUP(I165,作業者名!$B$4:$C$100,2,FALSE))</f>
        <v>飯塚</v>
      </c>
      <c r="C165" s="7" t="str">
        <f>IF(G165="","",VLOOKUP(J165,中子データ!$B$4:$H$4500,2,FALSE))</f>
        <v>KHB674(K3113）主芯</v>
      </c>
      <c r="D165" s="8">
        <f>IF(G165="","",VLOOKUP(J165,中子データ!$B$4:$H$4500,4,FALSE))</f>
        <v>1</v>
      </c>
      <c r="E165" s="231">
        <f t="shared" si="106"/>
        <v>0</v>
      </c>
      <c r="G165" s="958">
        <v>44438</v>
      </c>
      <c r="H165" s="1066">
        <v>29</v>
      </c>
      <c r="I165" s="1066">
        <v>21</v>
      </c>
      <c r="J165" s="1066">
        <v>454</v>
      </c>
      <c r="K165" s="1067">
        <v>0</v>
      </c>
      <c r="L165" s="1067">
        <v>50</v>
      </c>
      <c r="M165" s="1065">
        <v>1</v>
      </c>
      <c r="N165" s="1065">
        <f t="shared" si="107"/>
        <v>0</v>
      </c>
      <c r="O165" s="250"/>
      <c r="P165" s="250">
        <v>50</v>
      </c>
      <c r="Q165" s="250"/>
      <c r="R165" s="250"/>
      <c r="S165" s="250"/>
      <c r="T165" s="250"/>
      <c r="U165" s="250"/>
      <c r="V165" s="250"/>
      <c r="W165" s="250"/>
      <c r="X165" s="250"/>
      <c r="Y165" s="250"/>
      <c r="Z165" s="1064"/>
      <c r="AA165" s="1073"/>
      <c r="AB165" s="1075">
        <f t="shared" si="99"/>
        <v>0</v>
      </c>
      <c r="AC165" s="1068"/>
      <c r="AD165" s="1068"/>
      <c r="AE165" s="1068"/>
      <c r="AF165" s="1068"/>
      <c r="AG165" s="1068"/>
      <c r="AH165" s="1068"/>
      <c r="AI165" s="1068"/>
      <c r="AJ165" s="12"/>
      <c r="AK165" s="1074" t="str">
        <f>IF(G165="","",VLOOKUP(J165,中子データ!$B$4:$H$4500,3,FALSE))</f>
        <v>MJ72W</v>
      </c>
      <c r="AL165" s="1074">
        <f>IF(G165="","",VLOOKUP(J165,中子データ!$B$4:$H$4500,5,FALSE))</f>
        <v>9.3000000000000007</v>
      </c>
      <c r="AM165" s="1074">
        <f>IF(G165="","",VLOOKUP(J165,中子データ!$B$4:$H$4500,6,FALSE))</f>
        <v>655</v>
      </c>
      <c r="AN165" s="1069"/>
      <c r="AO165" s="1070"/>
      <c r="AP165" s="1071"/>
      <c r="AQ165" s="421"/>
      <c r="AR165" s="1071"/>
      <c r="AS165" s="436">
        <v>1</v>
      </c>
      <c r="AT165" s="436"/>
      <c r="AU165" s="1072"/>
      <c r="AV165" s="11"/>
      <c r="AW165" s="11"/>
      <c r="AX165" s="410">
        <f t="shared" si="73"/>
        <v>0</v>
      </c>
      <c r="AY165" s="411">
        <f>IF(G165="","",VLOOKUP(J165,中子データ!$B$4:$M$5999,10,FALSE))</f>
        <v>210</v>
      </c>
      <c r="AZ165" s="438">
        <f>IF(G165="","",VLOOKUP(J165,中子データ!$B$4:$M$5999,9,FALSE))</f>
        <v>17.142857142857142</v>
      </c>
      <c r="BA165" s="412" t="str">
        <f>IF(AQ165="","",VLOOKUP(AQ165,作業者名!$B$4:$C$100,2,FALSE))</f>
        <v/>
      </c>
      <c r="BB165" s="412" t="str">
        <f>IF(AR165="","",VLOOKUP(AR165,作業者名!$B$4:$C$100,2,FALSE))</f>
        <v/>
      </c>
      <c r="BC165" s="412">
        <f>IF(G165="","",VLOOKUP(J165,中子データ!B$4:N$6004,12,FALSE))</f>
        <v>0</v>
      </c>
      <c r="BD165" s="413">
        <f>IF(G165="","",VLOOKUP(J165,中子データ!$B$4:$P$4500,15,FALSE))</f>
        <v>0</v>
      </c>
    </row>
    <row r="166" spans="1:56" x14ac:dyDescent="0.15">
      <c r="A166" s="7" t="str">
        <f>IF(G166="","",VLOOKUP(H166,マシン名!$B$4:$C$93,2,FALSE))</f>
        <v>製造間接</v>
      </c>
      <c r="B166" s="7" t="str">
        <f>IF(G166="","",VLOOKUP(I166,作業者名!$B$4:$C$100,2,FALSE))</f>
        <v>宮内</v>
      </c>
      <c r="C166" s="7" t="str">
        <f>IF(G166="","",VLOOKUP(J166,中子データ!$B$4:$H$4500,2,FALSE))</f>
        <v>製造補助（砂段取り・台車準備・型移動等）</v>
      </c>
      <c r="D166" s="8">
        <f>IF(G166="","",VLOOKUP(J166,中子データ!$B$4:$H$4500,4,FALSE))</f>
        <v>1</v>
      </c>
      <c r="E166" s="231">
        <f t="shared" si="106"/>
        <v>0</v>
      </c>
      <c r="G166" s="958">
        <v>44438</v>
      </c>
      <c r="H166" s="1150">
        <v>51</v>
      </c>
      <c r="I166" s="1150">
        <v>2</v>
      </c>
      <c r="J166" s="1150">
        <v>953</v>
      </c>
      <c r="K166" s="1151">
        <v>0</v>
      </c>
      <c r="L166" s="1151">
        <v>400</v>
      </c>
      <c r="M166" s="1079">
        <v>1</v>
      </c>
      <c r="N166" s="1065">
        <f t="shared" si="107"/>
        <v>400</v>
      </c>
      <c r="O166" s="250"/>
      <c r="P166" s="250"/>
      <c r="Q166" s="250"/>
      <c r="R166" s="250"/>
      <c r="S166" s="250"/>
      <c r="T166" s="250"/>
      <c r="U166" s="250"/>
      <c r="V166" s="250"/>
      <c r="W166" s="250"/>
      <c r="X166" s="250"/>
      <c r="Y166" s="250"/>
      <c r="Z166" s="1064"/>
      <c r="AA166" s="1073"/>
      <c r="AB166" s="1075">
        <f t="shared" si="99"/>
        <v>0</v>
      </c>
      <c r="AC166" s="1068"/>
      <c r="AD166" s="1068"/>
      <c r="AE166" s="1068"/>
      <c r="AF166" s="1068"/>
      <c r="AG166" s="1068"/>
      <c r="AH166" s="1068"/>
      <c r="AI166" s="1068"/>
      <c r="AJ166" s="12"/>
      <c r="AK166" s="1074">
        <f>IF(G166="","",VLOOKUP(J166,中子データ!$B$4:$H$4500,3,FALSE))</f>
        <v>0</v>
      </c>
      <c r="AL166" s="1074">
        <f>IF(G166="","",VLOOKUP(J166,中子データ!$B$4:$H$4500,5,FALSE))</f>
        <v>0</v>
      </c>
      <c r="AM166" s="1074">
        <f>IF(G166="","",VLOOKUP(J166,中子データ!$B$4:$H$4500,6,FALSE))</f>
        <v>0</v>
      </c>
      <c r="AN166" s="1069"/>
      <c r="AO166" s="1070"/>
      <c r="AP166" s="1071"/>
      <c r="AQ166" s="421"/>
      <c r="AR166" s="1071"/>
      <c r="AS166" s="436"/>
      <c r="AT166" s="436"/>
      <c r="AU166" s="1072"/>
      <c r="AV166" s="11"/>
      <c r="AW166" s="11"/>
      <c r="AX166" s="410">
        <f t="shared" si="73"/>
        <v>400</v>
      </c>
      <c r="AY166" s="411">
        <f>IF(G166="","",VLOOKUP(J166,中子データ!$B$4:$M$5999,10,FALSE))</f>
        <v>0</v>
      </c>
      <c r="AZ166" s="438" t="e">
        <f>IF(G166="","",VLOOKUP(J166,中子データ!$B$4:$M$5999,9,FALSE))</f>
        <v>#DIV/0!</v>
      </c>
      <c r="BA166" s="412" t="str">
        <f>IF(AQ166="","",VLOOKUP(AQ166,作業者名!$B$4:$C$100,2,FALSE))</f>
        <v/>
      </c>
      <c r="BB166" s="412" t="str">
        <f>IF(AR166="","",VLOOKUP(AR166,作業者名!$B$4:$C$100,2,FALSE))</f>
        <v/>
      </c>
      <c r="BC166" s="412">
        <f>IF(G166="","",VLOOKUP(J166,中子データ!B$4:N$6004,12,FALSE))</f>
        <v>0</v>
      </c>
      <c r="BD166" s="413">
        <f>IF(G166="","",VLOOKUP(J166,中子データ!$B$4:$P$4500,15,FALSE))</f>
        <v>0</v>
      </c>
    </row>
    <row r="167" spans="1:56" x14ac:dyDescent="0.15">
      <c r="A167" s="7" t="str">
        <f>IF(G167="","",VLOOKUP(H167,マシン名!$B$4:$C$93,2,FALSE))</f>
        <v>A425①　</v>
      </c>
      <c r="B167" s="7" t="str">
        <f>IF(G167="","",VLOOKUP(I167,作業者名!$B$4:$C$100,2,FALSE))</f>
        <v>恩田</v>
      </c>
      <c r="C167" s="7" t="str">
        <f>IF(G167="","",VLOOKUP(J167,中子データ!$B$4:$H$4500,2,FALSE))</f>
        <v>A1165ｷｬﾘﾔ ③</v>
      </c>
      <c r="D167" s="8">
        <f>IF(G167="","",VLOOKUP(J167,中子データ!$B$4:$H$4500,4,FALSE))</f>
        <v>2</v>
      </c>
      <c r="E167" s="231">
        <f t="shared" si="106"/>
        <v>660</v>
      </c>
      <c r="G167" s="958">
        <v>44439</v>
      </c>
      <c r="H167" s="1066">
        <v>31</v>
      </c>
      <c r="I167" s="1066">
        <v>14</v>
      </c>
      <c r="J167" s="1066">
        <v>582</v>
      </c>
      <c r="K167" s="1067">
        <v>330</v>
      </c>
      <c r="L167" s="1067">
        <v>465</v>
      </c>
      <c r="M167" s="1065">
        <v>0.5</v>
      </c>
      <c r="N167" s="1065">
        <f t="shared" si="107"/>
        <v>455</v>
      </c>
      <c r="O167" s="250"/>
      <c r="P167" s="250"/>
      <c r="Q167" s="250"/>
      <c r="R167" s="250"/>
      <c r="S167" s="250"/>
      <c r="T167" s="250"/>
      <c r="U167" s="250">
        <v>10</v>
      </c>
      <c r="V167" s="250"/>
      <c r="W167" s="250"/>
      <c r="X167" s="250"/>
      <c r="Y167" s="250"/>
      <c r="Z167" s="1064"/>
      <c r="AA167" s="1073"/>
      <c r="AB167" s="1075">
        <f t="shared" si="99"/>
        <v>0</v>
      </c>
      <c r="AC167" s="1068"/>
      <c r="AD167" s="1068"/>
      <c r="AE167" s="1068"/>
      <c r="AF167" s="1068"/>
      <c r="AG167" s="1068"/>
      <c r="AH167" s="1068"/>
      <c r="AI167" s="1068"/>
      <c r="AJ167" s="12"/>
      <c r="AK167" s="1074" t="str">
        <f>IF(G167="","",VLOOKUP(J167,中子データ!$B$4:$H$4500,3,FALSE))</f>
        <v>MSR-T</v>
      </c>
      <c r="AL167" s="1074">
        <f>IF(G167="","",VLOOKUP(J167,中子データ!$B$4:$H$4500,5,FALSE))</f>
        <v>0.95</v>
      </c>
      <c r="AM167" s="1074">
        <f>IF(G167="","",VLOOKUP(J167,中子データ!$B$4:$H$4500,6,FALSE))</f>
        <v>85</v>
      </c>
      <c r="AN167" s="1069"/>
      <c r="AO167" s="1070"/>
      <c r="AP167" s="1071"/>
      <c r="AQ167" s="421">
        <v>1</v>
      </c>
      <c r="AR167" s="1071"/>
      <c r="AS167" s="436"/>
      <c r="AT167" s="436"/>
      <c r="AU167" s="1072"/>
      <c r="AV167" s="11"/>
      <c r="AW167" s="11"/>
      <c r="AX167" s="410">
        <f t="shared" si="73"/>
        <v>455</v>
      </c>
      <c r="AY167" s="411">
        <f>IF(G167="","",VLOOKUP(J167,中子データ!$B$4:$M$5999,10,FALSE))</f>
        <v>85</v>
      </c>
      <c r="AZ167" s="438">
        <f>IF(G167="","",VLOOKUP(J167,中子データ!$B$4:$M$5999,9,FALSE))</f>
        <v>84.705882352941174</v>
      </c>
      <c r="BA167" s="412" t="str">
        <f>IF(AQ167="","",VLOOKUP(AQ167,作業者名!$B$4:$C$100,2,FALSE))</f>
        <v>吉田</v>
      </c>
      <c r="BB167" s="412" t="str">
        <f>IF(AR167="","",VLOOKUP(AR167,作業者名!$B$4:$C$100,2,FALSE))</f>
        <v/>
      </c>
      <c r="BC167" s="412">
        <f>IF(G167="","",VLOOKUP(J167,中子データ!B$4:N$6004,12,FALSE))</f>
        <v>0</v>
      </c>
      <c r="BD167" s="413">
        <f>IF(G167="","",VLOOKUP(J167,中子データ!$B$4:$P$4500,15,FALSE))</f>
        <v>0</v>
      </c>
    </row>
    <row r="168" spans="1:56" x14ac:dyDescent="0.15">
      <c r="A168" s="7" t="str">
        <f>IF(G168="","",VLOOKUP(H168,マシン名!$B$4:$C$93,2,FALSE))</f>
        <v>A425①　</v>
      </c>
      <c r="B168" s="7" t="str">
        <f>IF(G168="","",VLOOKUP(I168,作業者名!$B$4:$C$100,2,FALSE))</f>
        <v>飯塚</v>
      </c>
      <c r="C168" s="7" t="str">
        <f>IF(G168="","",VLOOKUP(J168,中子データ!$B$4:$H$4500,2,FALSE))</f>
        <v>A1165ｷｬﾘﾔ ③</v>
      </c>
      <c r="D168" s="8">
        <f>IF(G168="","",VLOOKUP(J168,中子データ!$B$4:$H$4500,4,FALSE))</f>
        <v>2</v>
      </c>
      <c r="E168" s="231">
        <f t="shared" si="106"/>
        <v>282</v>
      </c>
      <c r="G168" s="958">
        <v>44439</v>
      </c>
      <c r="H168" s="1066">
        <v>31</v>
      </c>
      <c r="I168" s="1066">
        <v>21</v>
      </c>
      <c r="J168" s="1066">
        <v>582</v>
      </c>
      <c r="K168" s="1067">
        <v>141</v>
      </c>
      <c r="L168" s="1067">
        <v>240</v>
      </c>
      <c r="M168" s="1065">
        <v>1</v>
      </c>
      <c r="N168" s="1065">
        <f t="shared" si="107"/>
        <v>205</v>
      </c>
      <c r="O168" s="250">
        <v>10</v>
      </c>
      <c r="P168" s="250"/>
      <c r="Q168" s="250"/>
      <c r="R168" s="250"/>
      <c r="S168" s="250"/>
      <c r="T168" s="250"/>
      <c r="U168" s="250">
        <v>15</v>
      </c>
      <c r="V168" s="250"/>
      <c r="W168" s="250"/>
      <c r="X168" s="250"/>
      <c r="Y168" s="250"/>
      <c r="Z168" s="1064">
        <v>10</v>
      </c>
      <c r="AA168" s="1073"/>
      <c r="AB168" s="1075">
        <f t="shared" si="99"/>
        <v>0</v>
      </c>
      <c r="AC168" s="1068"/>
      <c r="AD168" s="1068"/>
      <c r="AE168" s="1068"/>
      <c r="AF168" s="1068"/>
      <c r="AG168" s="1068"/>
      <c r="AH168" s="1068"/>
      <c r="AI168" s="1068"/>
      <c r="AJ168" s="12"/>
      <c r="AK168" s="1074" t="str">
        <f>IF(G168="","",VLOOKUP(J168,中子データ!$B$4:$H$4500,3,FALSE))</f>
        <v>MSR-T</v>
      </c>
      <c r="AL168" s="1074">
        <f>IF(G168="","",VLOOKUP(J168,中子データ!$B$4:$H$4500,5,FALSE))</f>
        <v>0.95</v>
      </c>
      <c r="AM168" s="1074">
        <f>IF(G168="","",VLOOKUP(J168,中子データ!$B$4:$H$4500,6,FALSE))</f>
        <v>85</v>
      </c>
      <c r="AN168" s="1069"/>
      <c r="AO168" s="1070"/>
      <c r="AP168" s="1071"/>
      <c r="AQ168" s="421">
        <v>1</v>
      </c>
      <c r="AR168" s="1071"/>
      <c r="AS168" s="436"/>
      <c r="AT168" s="436"/>
      <c r="AU168" s="1072"/>
      <c r="AV168" s="11"/>
      <c r="AW168" s="11"/>
      <c r="AX168" s="410">
        <f t="shared" si="73"/>
        <v>205</v>
      </c>
      <c r="AY168" s="411">
        <f>IF(G168="","",VLOOKUP(J168,中子データ!$B$4:$M$5999,10,FALSE))</f>
        <v>85</v>
      </c>
      <c r="AZ168" s="438">
        <f>IF(G168="","",VLOOKUP(J168,中子データ!$B$4:$M$5999,9,FALSE))</f>
        <v>84.705882352941174</v>
      </c>
      <c r="BA168" s="412" t="str">
        <f>IF(AQ168="","",VLOOKUP(AQ168,作業者名!$B$4:$C$100,2,FALSE))</f>
        <v>吉田</v>
      </c>
      <c r="BB168" s="412" t="str">
        <f>IF(AR168="","",VLOOKUP(AR168,作業者名!$B$4:$C$100,2,FALSE))</f>
        <v/>
      </c>
      <c r="BC168" s="412">
        <f>IF(G168="","",VLOOKUP(J168,中子データ!B$4:N$6004,12,FALSE))</f>
        <v>0</v>
      </c>
      <c r="BD168" s="413">
        <f>IF(G168="","",VLOOKUP(J168,中子データ!$B$4:$P$4500,15,FALSE))</f>
        <v>0</v>
      </c>
    </row>
    <row r="169" spans="1:56" x14ac:dyDescent="0.15">
      <c r="A169" s="7" t="str">
        <f>IF(G169="","",VLOOKUP(H169,マシン名!$B$4:$C$93,2,FALSE))</f>
        <v>MK4　</v>
      </c>
      <c r="B169" s="7" t="str">
        <f>IF(G169="","",VLOOKUP(I169,作業者名!$B$4:$C$100,2,FALSE))</f>
        <v>恩田</v>
      </c>
      <c r="C169" s="7" t="str">
        <f>IF(G169="","",VLOOKUP(J169,中子データ!$B$4:$H$4500,2,FALSE))</f>
        <v>D1414  シャフト</v>
      </c>
      <c r="D169" s="8">
        <f>IF(G169="","",VLOOKUP(J169,中子データ!$B$4:$H$4500,4,FALSE))</f>
        <v>2</v>
      </c>
      <c r="E169" s="231">
        <f t="shared" si="106"/>
        <v>264</v>
      </c>
      <c r="G169" s="958">
        <v>44439</v>
      </c>
      <c r="H169" s="1077">
        <v>32</v>
      </c>
      <c r="I169" s="1077">
        <v>14</v>
      </c>
      <c r="J169" s="1077">
        <v>609</v>
      </c>
      <c r="K169" s="1078">
        <v>135</v>
      </c>
      <c r="L169" s="1078">
        <v>405</v>
      </c>
      <c r="M169" s="1079">
        <v>0.5</v>
      </c>
      <c r="N169" s="1065">
        <f t="shared" ref="N169" si="108">L169-SUM(O169:Z169)</f>
        <v>395</v>
      </c>
      <c r="O169" s="250"/>
      <c r="P169" s="250"/>
      <c r="Q169" s="250"/>
      <c r="R169" s="250"/>
      <c r="S169" s="250"/>
      <c r="T169" s="250"/>
      <c r="U169" s="250">
        <v>10</v>
      </c>
      <c r="V169" s="250"/>
      <c r="W169" s="250"/>
      <c r="X169" s="250"/>
      <c r="Y169" s="250"/>
      <c r="Z169" s="1064"/>
      <c r="AA169" s="1073"/>
      <c r="AB169" s="1075">
        <f t="shared" si="99"/>
        <v>6</v>
      </c>
      <c r="AC169" s="1068"/>
      <c r="AD169" s="1068"/>
      <c r="AE169" s="1068"/>
      <c r="AF169" s="1068"/>
      <c r="AG169" s="1068"/>
      <c r="AH169" s="1068"/>
      <c r="AI169" s="1068"/>
      <c r="AJ169" s="12">
        <v>6</v>
      </c>
      <c r="AK169" s="1074" t="str">
        <f>IF(G169="","",VLOOKUP(J169,中子データ!$B$4:$H$4500,3,FALSE))</f>
        <v>ＤＡ-17</v>
      </c>
      <c r="AL169" s="1074">
        <f>IF(G169="","",VLOOKUP(J169,中子データ!$B$4:$H$4500,5,FALSE))</f>
        <v>1.58</v>
      </c>
      <c r="AM169" s="1074">
        <f>IF(G169="","",VLOOKUP(J169,中子データ!$B$4:$H$4500,6,FALSE))</f>
        <v>76.7</v>
      </c>
      <c r="AN169" s="1069"/>
      <c r="AO169" s="1070"/>
      <c r="AP169" s="1071"/>
      <c r="AQ169" s="421">
        <v>1</v>
      </c>
      <c r="AR169" s="1071"/>
      <c r="AS169" s="436"/>
      <c r="AT169" s="436"/>
      <c r="AU169" s="1072"/>
      <c r="AV169" s="11"/>
      <c r="AW169" s="11"/>
      <c r="AX169" s="410">
        <f t="shared" si="73"/>
        <v>395</v>
      </c>
      <c r="AY169" s="411">
        <f>IF(G169="","",VLOOKUP(J169,中子データ!$B$4:$M$5999,10,FALSE))</f>
        <v>120</v>
      </c>
      <c r="AZ169" s="438">
        <f>IF(G169="","",VLOOKUP(J169,中子データ!$B$4:$M$5999,9,FALSE))</f>
        <v>60</v>
      </c>
      <c r="BA169" s="412" t="str">
        <f>IF(AQ169="","",VLOOKUP(AQ169,作業者名!$B$4:$C$100,2,FALSE))</f>
        <v>吉田</v>
      </c>
      <c r="BB169" s="412" t="str">
        <f>IF(AR169="","",VLOOKUP(AR169,作業者名!$B$4:$C$100,2,FALSE))</f>
        <v/>
      </c>
      <c r="BC169" s="412">
        <f>IF(G169="","",VLOOKUP(J169,中子データ!B$4:N$6004,12,FALSE))</f>
        <v>0</v>
      </c>
      <c r="BD169" s="413">
        <f>IF(G169="","",VLOOKUP(J169,中子データ!$B$4:$P$4500,15,FALSE))</f>
        <v>0</v>
      </c>
    </row>
    <row r="170" spans="1:56" x14ac:dyDescent="0.15">
      <c r="A170" s="7" t="str">
        <f>IF(G170="","",VLOOKUP(H170,マシン名!$B$4:$C$93,2,FALSE))</f>
        <v>SL55　</v>
      </c>
      <c r="B170" s="7" t="str">
        <f>IF(G170="","",VLOOKUP(I170,作業者名!$B$4:$C$100,2,FALSE))</f>
        <v>長島</v>
      </c>
      <c r="C170" s="7" t="str">
        <f>IF(G170="","",VLOOKUP(J170,中子データ!$B$4:$H$4500,2,FALSE))</f>
        <v>KD216ﾌﾞﾚｰｷ ｼﾘﾝﾀﾞｰ寄せ</v>
      </c>
      <c r="D170" s="8">
        <f>IF(G170="","",VLOOKUP(J170,中子データ!$B$4:$H$4500,4,FALSE))</f>
        <v>1</v>
      </c>
      <c r="E170" s="231">
        <f t="shared" si="106"/>
        <v>35</v>
      </c>
      <c r="G170" s="958">
        <v>44439</v>
      </c>
      <c r="H170" s="1077">
        <v>25</v>
      </c>
      <c r="I170" s="1077">
        <v>3</v>
      </c>
      <c r="J170" s="1077">
        <v>30</v>
      </c>
      <c r="K170" s="1078">
        <v>36</v>
      </c>
      <c r="L170" s="1078">
        <v>180</v>
      </c>
      <c r="M170" s="1079">
        <v>1</v>
      </c>
      <c r="N170" s="1065">
        <f t="shared" ref="N170:N171" si="109">L170-SUM(O170:Z170)</f>
        <v>140</v>
      </c>
      <c r="O170" s="250">
        <v>10</v>
      </c>
      <c r="P170" s="250"/>
      <c r="Q170" s="250"/>
      <c r="R170" s="250"/>
      <c r="S170" s="250"/>
      <c r="T170" s="250"/>
      <c r="U170" s="250"/>
      <c r="V170" s="250"/>
      <c r="W170" s="250"/>
      <c r="X170" s="250"/>
      <c r="Y170" s="250"/>
      <c r="Z170" s="1064">
        <v>30</v>
      </c>
      <c r="AA170" s="1073"/>
      <c r="AB170" s="1075">
        <f t="shared" si="99"/>
        <v>1</v>
      </c>
      <c r="AC170" s="1068"/>
      <c r="AD170" s="1068"/>
      <c r="AE170" s="1068"/>
      <c r="AF170" s="1068"/>
      <c r="AG170" s="1068"/>
      <c r="AH170" s="1068">
        <v>1</v>
      </c>
      <c r="AI170" s="1068"/>
      <c r="AJ170" s="12"/>
      <c r="AK170" s="1074" t="str">
        <f>IF(G170="","",VLOOKUP(J170,中子データ!$B$4:$H$4500,3,FALSE))</f>
        <v>S30D改</v>
      </c>
      <c r="AL170" s="1074">
        <f>IF(G170="","",VLOOKUP(J170,中子データ!$B$4:$H$4500,5,FALSE))</f>
        <v>10.7</v>
      </c>
      <c r="AM170" s="1074">
        <f>IF(G170="","",VLOOKUP(J170,中子データ!$B$4:$H$4500,6,FALSE))</f>
        <v>670.32</v>
      </c>
      <c r="AN170" s="1069"/>
      <c r="AO170" s="1070"/>
      <c r="AP170" s="1071"/>
      <c r="AQ170" s="421"/>
      <c r="AR170" s="1071"/>
      <c r="AS170" s="436"/>
      <c r="AT170" s="436"/>
      <c r="AU170" s="1072" t="s">
        <v>2060</v>
      </c>
      <c r="AV170" s="11"/>
      <c r="AW170" s="11"/>
      <c r="AX170" s="410">
        <f t="shared" si="73"/>
        <v>140</v>
      </c>
      <c r="AY170" s="411">
        <f>IF(G170="","",VLOOKUP(J170,中子データ!$B$4:$M$5999,10,FALSE))</f>
        <v>210</v>
      </c>
      <c r="AZ170" s="438">
        <f>IF(G170="","",VLOOKUP(J170,中子データ!$B$4:$M$5999,9,FALSE))</f>
        <v>17.142857142857142</v>
      </c>
      <c r="BA170" s="412" t="str">
        <f>IF(AQ170="","",VLOOKUP(AQ170,作業者名!$B$4:$C$100,2,FALSE))</f>
        <v/>
      </c>
      <c r="BB170" s="412" t="str">
        <f>IF(AR170="","",VLOOKUP(AR170,作業者名!$B$4:$C$100,2,FALSE))</f>
        <v/>
      </c>
      <c r="BC170" s="412">
        <f>IF(G170="","",VLOOKUP(J170,中子データ!B$4:N$6004,12,FALSE))</f>
        <v>0</v>
      </c>
      <c r="BD170" s="413">
        <f>IF(G170="","",VLOOKUP(J170,中子データ!$B$4:$P$4500,15,FALSE))</f>
        <v>23</v>
      </c>
    </row>
    <row r="171" spans="1:56" x14ac:dyDescent="0.15">
      <c r="A171" s="7" t="str">
        <f>IF(G171="","",VLOOKUP(H171,マシン名!$B$4:$C$93,2,FALSE))</f>
        <v>SL55　</v>
      </c>
      <c r="B171" s="7" t="str">
        <f>IF(G171="","",VLOOKUP(I171,作業者名!$B$4:$C$100,2,FALSE))</f>
        <v>長島</v>
      </c>
      <c r="C171" s="7" t="str">
        <f>IF(G171="","",VLOOKUP(J171,中子データ!$B$4:$H$4500,2,FALSE))</f>
        <v>KD216ﾌﾞﾚｰｷ ｼﾘﾝﾀﾞｰ主芯</v>
      </c>
      <c r="D171" s="8">
        <f>IF(G171="","",VLOOKUP(J171,中子データ!$B$4:$H$4500,4,FALSE))</f>
        <v>1</v>
      </c>
      <c r="E171" s="231">
        <f t="shared" si="106"/>
        <v>0</v>
      </c>
      <c r="G171" s="958">
        <v>44439</v>
      </c>
      <c r="H171" s="1066">
        <v>25</v>
      </c>
      <c r="I171" s="1066">
        <v>3</v>
      </c>
      <c r="J171" s="1066">
        <v>29</v>
      </c>
      <c r="K171" s="1067">
        <v>0</v>
      </c>
      <c r="L171" s="1067">
        <v>30</v>
      </c>
      <c r="M171" s="1065">
        <v>1</v>
      </c>
      <c r="N171" s="1065">
        <f t="shared" si="109"/>
        <v>0</v>
      </c>
      <c r="O171" s="250"/>
      <c r="P171" s="250">
        <v>30</v>
      </c>
      <c r="Q171" s="250"/>
      <c r="R171" s="250"/>
      <c r="S171" s="250"/>
      <c r="T171" s="250"/>
      <c r="U171" s="250"/>
      <c r="V171" s="250"/>
      <c r="W171" s="250"/>
      <c r="X171" s="250"/>
      <c r="Y171" s="250"/>
      <c r="Z171" s="1064"/>
      <c r="AA171" s="1073"/>
      <c r="AB171" s="1075">
        <f t="shared" si="99"/>
        <v>0</v>
      </c>
      <c r="AC171" s="1068"/>
      <c r="AD171" s="1068"/>
      <c r="AE171" s="1068"/>
      <c r="AF171" s="1068"/>
      <c r="AG171" s="1068"/>
      <c r="AH171" s="1068"/>
      <c r="AI171" s="1068"/>
      <c r="AJ171" s="12"/>
      <c r="AK171" s="1074" t="str">
        <f>IF(G171="","",VLOOKUP(J171,中子データ!$B$4:$H$4500,3,FALSE))</f>
        <v>S30D改</v>
      </c>
      <c r="AL171" s="1074">
        <f>IF(G171="","",VLOOKUP(J171,中子データ!$B$4:$H$4500,5,FALSE))</f>
        <v>6.5</v>
      </c>
      <c r="AM171" s="1074">
        <f>IF(G171="","",VLOOKUP(J171,中子データ!$B$4:$H$4500,6,FALSE))</f>
        <v>340.5</v>
      </c>
      <c r="AN171" s="1069"/>
      <c r="AO171" s="1070"/>
      <c r="AP171" s="1071"/>
      <c r="AQ171" s="421"/>
      <c r="AR171" s="1071"/>
      <c r="AS171" s="436"/>
      <c r="AT171" s="436"/>
      <c r="AU171" s="1072"/>
      <c r="AV171" s="11"/>
      <c r="AW171" s="11"/>
      <c r="AX171" s="410">
        <f t="shared" si="73"/>
        <v>0</v>
      </c>
      <c r="AY171" s="411">
        <f>IF(G171="","",VLOOKUP(J171,中子データ!$B$4:$M$5999,10,FALSE))</f>
        <v>210</v>
      </c>
      <c r="AZ171" s="438">
        <f>IF(G171="","",VLOOKUP(J171,中子データ!$B$4:$M$5999,9,FALSE))</f>
        <v>17.142857142857142</v>
      </c>
      <c r="BA171" s="412" t="str">
        <f>IF(AQ171="","",VLOOKUP(AQ171,作業者名!$B$4:$C$100,2,FALSE))</f>
        <v/>
      </c>
      <c r="BB171" s="412" t="str">
        <f>IF(AR171="","",VLOOKUP(AR171,作業者名!$B$4:$C$100,2,FALSE))</f>
        <v/>
      </c>
      <c r="BC171" s="412">
        <f>IF(G171="","",VLOOKUP(J171,中子データ!B$4:N$6004,12,FALSE))</f>
        <v>0</v>
      </c>
      <c r="BD171" s="413">
        <f>IF(G171="","",VLOOKUP(J171,中子データ!$B$4:$P$4500,15,FALSE))</f>
        <v>23</v>
      </c>
    </row>
    <row r="172" spans="1:56" x14ac:dyDescent="0.15">
      <c r="A172" s="7" t="str">
        <f>IF(G172="","",VLOOKUP(H172,マシン名!$B$4:$C$93,2,FALSE))</f>
        <v>SL55　</v>
      </c>
      <c r="B172" s="7" t="str">
        <f>IF(G172="","",VLOOKUP(I172,作業者名!$B$4:$C$100,2,FALSE))</f>
        <v>長島</v>
      </c>
      <c r="C172" s="7" t="str">
        <f>IF(G172="","",VLOOKUP(J172,中子データ!$B$4:$H$4500,2,FALSE))</f>
        <v>KD216ﾌﾞﾚｰｷ ｼﾘﾝﾀﾞｰ主芯</v>
      </c>
      <c r="D172" s="8">
        <f>IF(G172="","",VLOOKUP(J172,中子データ!$B$4:$H$4500,4,FALSE))</f>
        <v>1</v>
      </c>
      <c r="E172" s="231">
        <f t="shared" ref="E172:E185" si="110">IF(G172="","",D172*K172-AB172)</f>
        <v>14</v>
      </c>
      <c r="G172" s="958">
        <v>44439</v>
      </c>
      <c r="H172" s="1077">
        <v>25</v>
      </c>
      <c r="I172" s="1077">
        <v>3</v>
      </c>
      <c r="J172" s="1077">
        <v>29</v>
      </c>
      <c r="K172" s="1078">
        <v>14</v>
      </c>
      <c r="L172" s="1078">
        <v>110</v>
      </c>
      <c r="M172" s="1079">
        <v>1</v>
      </c>
      <c r="N172" s="1065">
        <f t="shared" ref="N172:N174" si="111">L172-SUM(O172:Z172)</f>
        <v>95</v>
      </c>
      <c r="O172" s="250">
        <v>15</v>
      </c>
      <c r="P172" s="250"/>
      <c r="Q172" s="250"/>
      <c r="R172" s="250"/>
      <c r="S172" s="250"/>
      <c r="T172" s="250"/>
      <c r="U172" s="250"/>
      <c r="V172" s="250"/>
      <c r="W172" s="250"/>
      <c r="X172" s="250"/>
      <c r="Y172" s="250"/>
      <c r="Z172" s="1064"/>
      <c r="AA172" s="1073"/>
      <c r="AB172" s="1075">
        <f t="shared" si="99"/>
        <v>0</v>
      </c>
      <c r="AC172" s="1068"/>
      <c r="AD172" s="1068"/>
      <c r="AE172" s="1068"/>
      <c r="AF172" s="1068"/>
      <c r="AG172" s="1068"/>
      <c r="AH172" s="1068"/>
      <c r="AI172" s="1068"/>
      <c r="AJ172" s="12"/>
      <c r="AK172" s="1074" t="str">
        <f>IF(G172="","",VLOOKUP(J172,中子データ!$B$4:$H$4500,3,FALSE))</f>
        <v>S30D改</v>
      </c>
      <c r="AL172" s="1074">
        <f>IF(G172="","",VLOOKUP(J172,中子データ!$B$4:$H$4500,5,FALSE))</f>
        <v>6.5</v>
      </c>
      <c r="AM172" s="1074">
        <f>IF(G172="","",VLOOKUP(J172,中子データ!$B$4:$H$4500,6,FALSE))</f>
        <v>340.5</v>
      </c>
      <c r="AN172" s="1069"/>
      <c r="AO172" s="1070"/>
      <c r="AP172" s="1071"/>
      <c r="AQ172" s="421"/>
      <c r="AR172" s="1071"/>
      <c r="AS172" s="436"/>
      <c r="AT172" s="436"/>
      <c r="AU172" s="1072"/>
      <c r="AV172" s="11"/>
      <c r="AW172" s="11"/>
      <c r="AX172" s="410">
        <f t="shared" si="73"/>
        <v>95</v>
      </c>
      <c r="AY172" s="411">
        <f>IF(G172="","",VLOOKUP(J172,中子データ!$B$4:$M$5999,10,FALSE))</f>
        <v>210</v>
      </c>
      <c r="AZ172" s="438">
        <f>IF(G172="","",VLOOKUP(J172,中子データ!$B$4:$M$5999,9,FALSE))</f>
        <v>17.142857142857142</v>
      </c>
      <c r="BA172" s="412" t="str">
        <f>IF(AQ172="","",VLOOKUP(AQ172,作業者名!$B$4:$C$100,2,FALSE))</f>
        <v/>
      </c>
      <c r="BB172" s="412" t="str">
        <f>IF(AR172="","",VLOOKUP(AR172,作業者名!$B$4:$C$100,2,FALSE))</f>
        <v/>
      </c>
      <c r="BC172" s="412">
        <f>IF(G172="","",VLOOKUP(J172,中子データ!B$4:N$6004,12,FALSE))</f>
        <v>0</v>
      </c>
      <c r="BD172" s="413">
        <f>IF(G172="","",VLOOKUP(J172,中子データ!$B$4:$P$4500,15,FALSE))</f>
        <v>23</v>
      </c>
    </row>
    <row r="173" spans="1:56" x14ac:dyDescent="0.15">
      <c r="A173" s="7" t="str">
        <f>IF(G173="","",VLOOKUP(H173,マシン名!$B$4:$C$93,2,FALSE))</f>
        <v>SL55　</v>
      </c>
      <c r="B173" s="7" t="str">
        <f>IF(G173="","",VLOOKUP(I173,作業者名!$B$4:$C$100,2,FALSE))</f>
        <v>長島</v>
      </c>
      <c r="C173" s="7" t="str">
        <f>IF(G173="","",VLOOKUP(J173,中子データ!$B$4:$H$4500,2,FALSE))</f>
        <v>KD217ﾌﾞﾚｰｷ ｼﾘﾝﾀﾞｰ主芯</v>
      </c>
      <c r="D173" s="8">
        <f>IF(G173="","",VLOOKUP(J173,中子データ!$B$4:$H$4500,4,FALSE))</f>
        <v>1</v>
      </c>
      <c r="E173" s="231">
        <f t="shared" si="110"/>
        <v>0</v>
      </c>
      <c r="G173" s="958">
        <v>44439</v>
      </c>
      <c r="H173" s="1077">
        <v>25</v>
      </c>
      <c r="I173" s="1077">
        <v>3</v>
      </c>
      <c r="J173" s="1077">
        <v>32</v>
      </c>
      <c r="K173" s="1078">
        <v>0</v>
      </c>
      <c r="L173" s="1078">
        <v>30</v>
      </c>
      <c r="M173" s="1079">
        <v>1</v>
      </c>
      <c r="N173" s="1065">
        <f t="shared" si="111"/>
        <v>0</v>
      </c>
      <c r="O173" s="250"/>
      <c r="P173" s="250">
        <v>30</v>
      </c>
      <c r="Q173" s="250"/>
      <c r="R173" s="250"/>
      <c r="S173" s="250"/>
      <c r="T173" s="250"/>
      <c r="U173" s="250"/>
      <c r="V173" s="250"/>
      <c r="W173" s="250"/>
      <c r="X173" s="250"/>
      <c r="Y173" s="250"/>
      <c r="Z173" s="1064"/>
      <c r="AA173" s="1073"/>
      <c r="AB173" s="1075">
        <f t="shared" si="99"/>
        <v>0</v>
      </c>
      <c r="AC173" s="1068"/>
      <c r="AD173" s="1068"/>
      <c r="AE173" s="1068"/>
      <c r="AF173" s="1068"/>
      <c r="AG173" s="1068"/>
      <c r="AH173" s="1068"/>
      <c r="AI173" s="1068"/>
      <c r="AJ173" s="12"/>
      <c r="AK173" s="1074" t="str">
        <f>IF(G173="","",VLOOKUP(J173,中子データ!$B$4:$H$4500,3,FALSE))</f>
        <v>S30D改</v>
      </c>
      <c r="AL173" s="1074">
        <f>IF(G173="","",VLOOKUP(J173,中子データ!$B$4:$H$4500,5,FALSE))</f>
        <v>6.5</v>
      </c>
      <c r="AM173" s="1074">
        <f>IF(G173="","",VLOOKUP(J173,中子データ!$B$4:$H$4500,6,FALSE))</f>
        <v>402</v>
      </c>
      <c r="AN173" s="1069"/>
      <c r="AO173" s="1070"/>
      <c r="AP173" s="1071"/>
      <c r="AQ173" s="421"/>
      <c r="AR173" s="1071"/>
      <c r="AS173" s="436"/>
      <c r="AT173" s="436"/>
      <c r="AU173" s="1072"/>
      <c r="AV173" s="11"/>
      <c r="AW173" s="11"/>
      <c r="AX173" s="410">
        <f t="shared" ref="AX173:AX236" si="112">L173-O173-P173-Q173-R173--S173-T173-U173-V173-W173-X173-Y173-Z173</f>
        <v>0</v>
      </c>
      <c r="AY173" s="411">
        <f>IF(G173="","",VLOOKUP(J173,中子データ!$B$4:$M$5999,10,FALSE))</f>
        <v>210</v>
      </c>
      <c r="AZ173" s="438">
        <f>IF(G173="","",VLOOKUP(J173,中子データ!$B$4:$M$5999,9,FALSE))</f>
        <v>17.142857142857142</v>
      </c>
      <c r="BA173" s="412" t="str">
        <f>IF(AQ173="","",VLOOKUP(AQ173,作業者名!$B$4:$C$100,2,FALSE))</f>
        <v/>
      </c>
      <c r="BB173" s="412" t="str">
        <f>IF(AR173="","",VLOOKUP(AR173,作業者名!$B$4:$C$100,2,FALSE))</f>
        <v/>
      </c>
      <c r="BC173" s="412">
        <f>IF(G173="","",VLOOKUP(J173,中子データ!B$4:N$6004,12,FALSE))</f>
        <v>0</v>
      </c>
      <c r="BD173" s="413">
        <f>IF(G173="","",VLOOKUP(J173,中子データ!$B$4:$P$4500,15,FALSE))</f>
        <v>23</v>
      </c>
    </row>
    <row r="174" spans="1:56" x14ac:dyDescent="0.15">
      <c r="A174" s="7" t="str">
        <f>IF(G174="","",VLOOKUP(H174,マシン名!$B$4:$C$93,2,FALSE))</f>
        <v>SL55　</v>
      </c>
      <c r="B174" s="7" t="str">
        <f>IF(G174="","",VLOOKUP(I174,作業者名!$B$4:$C$100,2,FALSE))</f>
        <v>長島</v>
      </c>
      <c r="C174" s="7" t="str">
        <f>IF(G174="","",VLOOKUP(J174,中子データ!$B$4:$H$4500,2,FALSE))</f>
        <v>KD217ﾌﾞﾚｰｷ ｼﾘﾝﾀﾞｰ主芯</v>
      </c>
      <c r="D174" s="8">
        <f>IF(G174="","",VLOOKUP(J174,中子データ!$B$4:$H$4500,4,FALSE))</f>
        <v>1</v>
      </c>
      <c r="E174" s="231">
        <f t="shared" si="110"/>
        <v>7</v>
      </c>
      <c r="G174" s="958">
        <v>44439</v>
      </c>
      <c r="H174" s="1066">
        <v>25</v>
      </c>
      <c r="I174" s="1066">
        <v>3</v>
      </c>
      <c r="J174" s="1066">
        <v>32</v>
      </c>
      <c r="K174" s="1067">
        <v>7</v>
      </c>
      <c r="L174" s="1067">
        <v>75</v>
      </c>
      <c r="M174" s="1065">
        <v>1</v>
      </c>
      <c r="N174" s="1065">
        <f t="shared" si="111"/>
        <v>45</v>
      </c>
      <c r="O174" s="250">
        <v>20</v>
      </c>
      <c r="P174" s="250"/>
      <c r="Q174" s="250"/>
      <c r="R174" s="250"/>
      <c r="S174" s="250"/>
      <c r="T174" s="250"/>
      <c r="U174" s="250">
        <v>10</v>
      </c>
      <c r="V174" s="250"/>
      <c r="W174" s="250"/>
      <c r="X174" s="250"/>
      <c r="Y174" s="250"/>
      <c r="Z174" s="1064"/>
      <c r="AA174" s="1073"/>
      <c r="AB174" s="1075">
        <f t="shared" si="99"/>
        <v>0</v>
      </c>
      <c r="AC174" s="1068"/>
      <c r="AD174" s="1068"/>
      <c r="AE174" s="1068"/>
      <c r="AF174" s="1068"/>
      <c r="AG174" s="1068"/>
      <c r="AH174" s="1068"/>
      <c r="AI174" s="1068"/>
      <c r="AJ174" s="12"/>
      <c r="AK174" s="1074" t="str">
        <f>IF(G174="","",VLOOKUP(J174,中子データ!$B$4:$H$4500,3,FALSE))</f>
        <v>S30D改</v>
      </c>
      <c r="AL174" s="1074">
        <f>IF(G174="","",VLOOKUP(J174,中子データ!$B$4:$H$4500,5,FALSE))</f>
        <v>6.5</v>
      </c>
      <c r="AM174" s="1074">
        <f>IF(G174="","",VLOOKUP(J174,中子データ!$B$4:$H$4500,6,FALSE))</f>
        <v>402</v>
      </c>
      <c r="AN174" s="1069"/>
      <c r="AO174" s="1070"/>
      <c r="AP174" s="1071"/>
      <c r="AQ174" s="421"/>
      <c r="AR174" s="1071"/>
      <c r="AS174" s="436"/>
      <c r="AT174" s="436"/>
      <c r="AU174" s="1072"/>
      <c r="AV174" s="11"/>
      <c r="AW174" s="11"/>
      <c r="AX174" s="410">
        <f t="shared" si="112"/>
        <v>45</v>
      </c>
      <c r="AY174" s="411">
        <f>IF(G174="","",VLOOKUP(J174,中子データ!$B$4:$M$5999,10,FALSE))</f>
        <v>210</v>
      </c>
      <c r="AZ174" s="438">
        <f>IF(G174="","",VLOOKUP(J174,中子データ!$B$4:$M$5999,9,FALSE))</f>
        <v>17.142857142857142</v>
      </c>
      <c r="BA174" s="412" t="str">
        <f>IF(AQ174="","",VLOOKUP(AQ174,作業者名!$B$4:$C$100,2,FALSE))</f>
        <v/>
      </c>
      <c r="BB174" s="412" t="str">
        <f>IF(AR174="","",VLOOKUP(AR174,作業者名!$B$4:$C$100,2,FALSE))</f>
        <v/>
      </c>
      <c r="BC174" s="412">
        <f>IF(G174="","",VLOOKUP(J174,中子データ!B$4:N$6004,12,FALSE))</f>
        <v>0</v>
      </c>
      <c r="BD174" s="413">
        <f>IF(G174="","",VLOOKUP(J174,中子データ!$B$4:$P$4500,15,FALSE))</f>
        <v>23</v>
      </c>
    </row>
    <row r="175" spans="1:56" x14ac:dyDescent="0.15">
      <c r="A175" s="7" t="str">
        <f>IF(G175="","",VLOOKUP(H175,マシン名!$B$4:$C$93,2,FALSE))</f>
        <v>A56HP①　</v>
      </c>
      <c r="B175" s="7" t="str">
        <f>IF(G175="","",VLOOKUP(I175,作業者名!$B$4:$C$100,2,FALSE))</f>
        <v>清水</v>
      </c>
      <c r="C175" s="7" t="str">
        <f>IF(G175="","",VLOOKUP(J175,中子データ!$B$4:$H$4500,2,FALSE))</f>
        <v>KHB674(K3113）主芯</v>
      </c>
      <c r="D175" s="8">
        <f>IF(G175="","",VLOOKUP(J175,中子データ!$B$4:$H$4500,4,FALSE))</f>
        <v>1</v>
      </c>
      <c r="E175" s="231">
        <f t="shared" si="110"/>
        <v>109</v>
      </c>
      <c r="G175" s="958">
        <v>44439</v>
      </c>
      <c r="H175" s="1077">
        <v>29</v>
      </c>
      <c r="I175" s="1077">
        <v>17</v>
      </c>
      <c r="J175" s="1077">
        <v>454</v>
      </c>
      <c r="K175" s="1078">
        <v>109</v>
      </c>
      <c r="L175" s="1078">
        <v>375</v>
      </c>
      <c r="M175" s="1079">
        <v>0.8</v>
      </c>
      <c r="N175" s="1065">
        <f t="shared" ref="N175" si="113">L175-SUM(O175:Z175)</f>
        <v>375</v>
      </c>
      <c r="O175" s="250"/>
      <c r="P175" s="250"/>
      <c r="Q175" s="250"/>
      <c r="R175" s="250"/>
      <c r="S175" s="250"/>
      <c r="T175" s="250"/>
      <c r="U175" s="250"/>
      <c r="V175" s="250"/>
      <c r="W175" s="250"/>
      <c r="X175" s="250"/>
      <c r="Y175" s="250"/>
      <c r="Z175" s="1064"/>
      <c r="AA175" s="1073"/>
      <c r="AB175" s="1075">
        <f t="shared" si="99"/>
        <v>0</v>
      </c>
      <c r="AC175" s="1068"/>
      <c r="AD175" s="1068"/>
      <c r="AE175" s="1068"/>
      <c r="AF175" s="1068"/>
      <c r="AG175" s="1068"/>
      <c r="AH175" s="1068"/>
      <c r="AI175" s="1068"/>
      <c r="AJ175" s="12"/>
      <c r="AK175" s="1074" t="str">
        <f>IF(G175="","",VLOOKUP(J175,中子データ!$B$4:$H$4500,3,FALSE))</f>
        <v>MJ72W</v>
      </c>
      <c r="AL175" s="1074">
        <f>IF(G175="","",VLOOKUP(J175,中子データ!$B$4:$H$4500,5,FALSE))</f>
        <v>9.3000000000000007</v>
      </c>
      <c r="AM175" s="1074">
        <f>IF(G175="","",VLOOKUP(J175,中子データ!$B$4:$H$4500,6,FALSE))</f>
        <v>655</v>
      </c>
      <c r="AN175" s="1069"/>
      <c r="AO175" s="1070"/>
      <c r="AP175" s="1071"/>
      <c r="AQ175" s="421"/>
      <c r="AR175" s="1071"/>
      <c r="AS175" s="436"/>
      <c r="AT175" s="436"/>
      <c r="AU175" s="1072"/>
      <c r="AV175" s="11"/>
      <c r="AW175" s="11"/>
      <c r="AX175" s="410">
        <f t="shared" si="112"/>
        <v>375</v>
      </c>
      <c r="AY175" s="411">
        <f>IF(G175="","",VLOOKUP(J175,中子データ!$B$4:$M$5999,10,FALSE))</f>
        <v>210</v>
      </c>
      <c r="AZ175" s="438">
        <f>IF(G175="","",VLOOKUP(J175,中子データ!$B$4:$M$5999,9,FALSE))</f>
        <v>17.142857142857142</v>
      </c>
      <c r="BA175" s="412" t="str">
        <f>IF(AQ175="","",VLOOKUP(AQ175,作業者名!$B$4:$C$100,2,FALSE))</f>
        <v/>
      </c>
      <c r="BB175" s="412" t="str">
        <f>IF(AR175="","",VLOOKUP(AR175,作業者名!$B$4:$C$100,2,FALSE))</f>
        <v/>
      </c>
      <c r="BC175" s="412">
        <f>IF(G175="","",VLOOKUP(J175,中子データ!B$4:N$6004,12,FALSE))</f>
        <v>0</v>
      </c>
      <c r="BD175" s="413">
        <f>IF(G175="","",VLOOKUP(J175,中子データ!$B$4:$P$4500,15,FALSE))</f>
        <v>0</v>
      </c>
    </row>
    <row r="176" spans="1:56" x14ac:dyDescent="0.15">
      <c r="A176" s="7" t="str">
        <f>IF(G176="","",VLOOKUP(H176,マシン名!$B$4:$C$93,2,FALSE))</f>
        <v>A56HP①　</v>
      </c>
      <c r="B176" s="7" t="str">
        <f>IF(G176="","",VLOOKUP(I176,作業者名!$B$4:$C$100,2,FALSE))</f>
        <v>清水</v>
      </c>
      <c r="C176" s="7" t="str">
        <f>IF(G176="","",VLOOKUP(J176,中子データ!$B$4:$H$4500,2,FALSE))</f>
        <v>KC722</v>
      </c>
      <c r="D176" s="8">
        <f>IF(G176="","",VLOOKUP(J176,中子データ!$B$4:$H$4500,4,FALSE))</f>
        <v>1</v>
      </c>
      <c r="E176" s="231">
        <f t="shared" si="110"/>
        <v>0</v>
      </c>
      <c r="G176" s="958">
        <v>44439</v>
      </c>
      <c r="H176" s="1077">
        <v>29</v>
      </c>
      <c r="I176" s="1077">
        <v>17</v>
      </c>
      <c r="J176" s="1077">
        <v>497</v>
      </c>
      <c r="K176" s="1078">
        <v>0</v>
      </c>
      <c r="L176" s="1078">
        <v>60</v>
      </c>
      <c r="M176" s="1079">
        <v>1</v>
      </c>
      <c r="N176" s="1065">
        <f t="shared" ref="N176:N179" si="114">L176-SUM(O176:Z176)</f>
        <v>0</v>
      </c>
      <c r="O176" s="250"/>
      <c r="P176" s="250">
        <v>60</v>
      </c>
      <c r="Q176" s="250"/>
      <c r="R176" s="250"/>
      <c r="S176" s="250"/>
      <c r="T176" s="250"/>
      <c r="U176" s="250"/>
      <c r="V176" s="250"/>
      <c r="W176" s="250"/>
      <c r="X176" s="250"/>
      <c r="Y176" s="250"/>
      <c r="Z176" s="1064"/>
      <c r="AA176" s="1073"/>
      <c r="AB176" s="1075">
        <f t="shared" si="99"/>
        <v>0</v>
      </c>
      <c r="AC176" s="1068"/>
      <c r="AD176" s="1068"/>
      <c r="AE176" s="1068"/>
      <c r="AF176" s="1068"/>
      <c r="AG176" s="1068"/>
      <c r="AH176" s="1068"/>
      <c r="AI176" s="1068"/>
      <c r="AJ176" s="12"/>
      <c r="AK176" s="1074" t="str">
        <f>IF(G176="","",VLOOKUP(J176,中子データ!$B$4:$H$4500,3,FALSE))</f>
        <v>SY60R</v>
      </c>
      <c r="AL176" s="1074">
        <f>IF(G176="","",VLOOKUP(J176,中子データ!$B$4:$H$4500,5,FALSE))</f>
        <v>15.25</v>
      </c>
      <c r="AM176" s="1074">
        <f>IF(G176="","",VLOOKUP(J176,中子データ!$B$4:$H$4500,6,FALSE))</f>
        <v>1136</v>
      </c>
      <c r="AN176" s="1069"/>
      <c r="AO176" s="1070"/>
      <c r="AP176" s="1071"/>
      <c r="AQ176" s="421"/>
      <c r="AR176" s="1071"/>
      <c r="AS176" s="436"/>
      <c r="AT176" s="436"/>
      <c r="AU176" s="1072"/>
      <c r="AV176" s="11"/>
      <c r="AW176" s="11"/>
      <c r="AX176" s="410">
        <f t="shared" si="112"/>
        <v>0</v>
      </c>
      <c r="AY176" s="411">
        <f>IF(G176="","",VLOOKUP(J176,中子データ!$B$4:$M$5999,10,FALSE))</f>
        <v>480</v>
      </c>
      <c r="AZ176" s="438">
        <f>IF(G176="","",VLOOKUP(J176,中子データ!$B$4:$M$5999,9,FALSE))</f>
        <v>7.5</v>
      </c>
      <c r="BA176" s="412" t="str">
        <f>IF(AQ176="","",VLOOKUP(AQ176,作業者名!$B$4:$C$100,2,FALSE))</f>
        <v/>
      </c>
      <c r="BB176" s="412" t="str">
        <f>IF(AR176="","",VLOOKUP(AR176,作業者名!$B$4:$C$100,2,FALSE))</f>
        <v/>
      </c>
      <c r="BC176" s="412">
        <f>IF(G176="","",VLOOKUP(J176,中子データ!B$4:N$6004,12,FALSE))</f>
        <v>0</v>
      </c>
      <c r="BD176" s="413">
        <f>IF(G176="","",VLOOKUP(J176,中子データ!$B$4:$P$4500,15,FALSE))</f>
        <v>0</v>
      </c>
    </row>
    <row r="177" spans="1:56" x14ac:dyDescent="0.15">
      <c r="A177" s="7" t="str">
        <f>IF(G177="","",VLOOKUP(H177,マシン名!$B$4:$C$93,2,FALSE))</f>
        <v>CP　</v>
      </c>
      <c r="B177" s="7" t="str">
        <f>IF(G177="","",VLOOKUP(I177,作業者名!$B$4:$C$100,2,FALSE))</f>
        <v>平</v>
      </c>
      <c r="C177" s="7" t="str">
        <f>IF(G177="","",VLOOKUP(J177,中子データ!$B$4:$H$4500,2,FALSE))</f>
        <v>KHR721　主1・2</v>
      </c>
      <c r="D177" s="8">
        <f>IF(G177="","",VLOOKUP(J177,中子データ!$B$4:$H$4500,4,FALSE))</f>
        <v>1</v>
      </c>
      <c r="E177" s="231">
        <f t="shared" si="110"/>
        <v>9</v>
      </c>
      <c r="G177" s="958">
        <v>44439</v>
      </c>
      <c r="H177" s="1066">
        <v>21</v>
      </c>
      <c r="I177" s="1066">
        <v>26</v>
      </c>
      <c r="J177" s="1066">
        <v>513</v>
      </c>
      <c r="K177" s="1067">
        <v>9</v>
      </c>
      <c r="L177" s="1067">
        <v>60</v>
      </c>
      <c r="M177" s="1065">
        <v>1</v>
      </c>
      <c r="N177" s="1065">
        <f t="shared" si="114"/>
        <v>55</v>
      </c>
      <c r="O177" s="250"/>
      <c r="P177" s="250"/>
      <c r="Q177" s="250"/>
      <c r="R177" s="250"/>
      <c r="S177" s="250"/>
      <c r="T177" s="250"/>
      <c r="U177" s="250">
        <v>5</v>
      </c>
      <c r="V177" s="250"/>
      <c r="W177" s="250"/>
      <c r="X177" s="250"/>
      <c r="Y177" s="250"/>
      <c r="Z177" s="1064"/>
      <c r="AA177" s="1073"/>
      <c r="AB177" s="1075">
        <f t="shared" si="99"/>
        <v>0</v>
      </c>
      <c r="AC177" s="1068"/>
      <c r="AD177" s="1068"/>
      <c r="AE177" s="1068"/>
      <c r="AF177" s="1068"/>
      <c r="AG177" s="1068"/>
      <c r="AH177" s="1068"/>
      <c r="AI177" s="1068"/>
      <c r="AJ177" s="12"/>
      <c r="AK177" s="1074" t="str">
        <f>IF(G177="","",VLOOKUP(J177,中子データ!$B$4:$H$4500,3,FALSE))</f>
        <v>TW54S</v>
      </c>
      <c r="AL177" s="1074">
        <f>IF(G177="","",VLOOKUP(J177,中子データ!$B$4:$H$4500,5,FALSE))</f>
        <v>16</v>
      </c>
      <c r="AM177" s="1074">
        <f>IF(G177="","",VLOOKUP(J177,中子データ!$B$4:$H$4500,6,FALSE))</f>
        <v>985</v>
      </c>
      <c r="AN177" s="1069"/>
      <c r="AO177" s="1070"/>
      <c r="AP177" s="1071"/>
      <c r="AQ177" s="421"/>
      <c r="AR177" s="1071"/>
      <c r="AS177" s="436"/>
      <c r="AT177" s="436"/>
      <c r="AU177" s="1072"/>
      <c r="AV177" s="11"/>
      <c r="AW177" s="11"/>
      <c r="AX177" s="410">
        <f t="shared" si="112"/>
        <v>55</v>
      </c>
      <c r="AY177" s="411">
        <f>IF(G177="","",VLOOKUP(J177,中子データ!$B$4:$M$5999,10,FALSE))</f>
        <v>360</v>
      </c>
      <c r="AZ177" s="438">
        <f>IF(G177="","",VLOOKUP(J177,中子データ!$B$4:$M$5999,9,FALSE))</f>
        <v>10</v>
      </c>
      <c r="BA177" s="412" t="str">
        <f>IF(AQ177="","",VLOOKUP(AQ177,作業者名!$B$4:$C$100,2,FALSE))</f>
        <v/>
      </c>
      <c r="BB177" s="412" t="str">
        <f>IF(AR177="","",VLOOKUP(AR177,作業者名!$B$4:$C$100,2,FALSE))</f>
        <v/>
      </c>
      <c r="BC177" s="412">
        <f>IF(G177="","",VLOOKUP(J177,中子データ!B$4:N$6004,12,FALSE))</f>
        <v>0.1</v>
      </c>
      <c r="BD177" s="413">
        <f>IF(G177="","",VLOOKUP(J177,中子データ!$B$4:$P$4500,15,FALSE))</f>
        <v>0</v>
      </c>
    </row>
    <row r="178" spans="1:56" x14ac:dyDescent="0.15">
      <c r="A178" s="7" t="str">
        <f>IF(G178="","",VLOOKUP(H178,マシン名!$B$4:$C$93,2,FALSE))</f>
        <v>CP　</v>
      </c>
      <c r="B178" s="7" t="str">
        <f>IF(G178="","",VLOOKUP(I178,作業者名!$B$4:$C$100,2,FALSE))</f>
        <v>平</v>
      </c>
      <c r="C178" s="7" t="str">
        <f>IF(G178="","",VLOOKUP(J178,中子データ!$B$4:$H$4500,2,FALSE))</f>
        <v>KHR721　主3・4</v>
      </c>
      <c r="D178" s="8">
        <f>IF(G178="","",VLOOKUP(J178,中子データ!$B$4:$H$4500,4,FALSE))</f>
        <v>1</v>
      </c>
      <c r="E178" s="231">
        <f t="shared" si="110"/>
        <v>0</v>
      </c>
      <c r="G178" s="958">
        <v>44439</v>
      </c>
      <c r="H178" s="1066">
        <v>21</v>
      </c>
      <c r="I178" s="1066">
        <v>26</v>
      </c>
      <c r="J178" s="1066">
        <v>514</v>
      </c>
      <c r="K178" s="1067">
        <v>0</v>
      </c>
      <c r="L178" s="1067">
        <v>60</v>
      </c>
      <c r="M178" s="1065">
        <v>1</v>
      </c>
      <c r="N178" s="1065">
        <f t="shared" si="114"/>
        <v>0</v>
      </c>
      <c r="O178" s="250"/>
      <c r="P178" s="250">
        <v>60</v>
      </c>
      <c r="Q178" s="250"/>
      <c r="R178" s="250"/>
      <c r="S178" s="250"/>
      <c r="T178" s="250"/>
      <c r="U178" s="250"/>
      <c r="V178" s="250"/>
      <c r="W178" s="250"/>
      <c r="X178" s="250"/>
      <c r="Y178" s="250"/>
      <c r="Z178" s="1064"/>
      <c r="AA178" s="1073"/>
      <c r="AB178" s="1075">
        <f t="shared" si="99"/>
        <v>0</v>
      </c>
      <c r="AC178" s="1068"/>
      <c r="AD178" s="1068"/>
      <c r="AE178" s="1068"/>
      <c r="AF178" s="1068"/>
      <c r="AG178" s="1068"/>
      <c r="AH178" s="1068"/>
      <c r="AI178" s="1068"/>
      <c r="AJ178" s="12"/>
      <c r="AK178" s="1074" t="str">
        <f>IF(G178="","",VLOOKUP(J178,中子データ!$B$4:$H$4500,3,FALSE))</f>
        <v>TW54S</v>
      </c>
      <c r="AL178" s="1074">
        <f>IF(G178="","",VLOOKUP(J178,中子データ!$B$4:$H$4500,5,FALSE))</f>
        <v>16</v>
      </c>
      <c r="AM178" s="1074">
        <f>IF(G178="","",VLOOKUP(J178,中子データ!$B$4:$H$4500,6,FALSE))</f>
        <v>985</v>
      </c>
      <c r="AN178" s="1069"/>
      <c r="AO178" s="1070"/>
      <c r="AP178" s="1071"/>
      <c r="AQ178" s="421"/>
      <c r="AR178" s="1071"/>
      <c r="AS178" s="436"/>
      <c r="AT178" s="436"/>
      <c r="AU178" s="1072"/>
      <c r="AV178" s="11"/>
      <c r="AW178" s="11"/>
      <c r="AX178" s="410">
        <f t="shared" si="112"/>
        <v>0</v>
      </c>
      <c r="AY178" s="411">
        <f>IF(G178="","",VLOOKUP(J178,中子データ!$B$4:$M$5999,10,FALSE))</f>
        <v>360</v>
      </c>
      <c r="AZ178" s="438">
        <f>IF(G178="","",VLOOKUP(J178,中子データ!$B$4:$M$5999,9,FALSE))</f>
        <v>10</v>
      </c>
      <c r="BA178" s="412" t="str">
        <f>IF(AQ178="","",VLOOKUP(AQ178,作業者名!$B$4:$C$100,2,FALSE))</f>
        <v/>
      </c>
      <c r="BB178" s="412" t="str">
        <f>IF(AR178="","",VLOOKUP(AR178,作業者名!$B$4:$C$100,2,FALSE))</f>
        <v/>
      </c>
      <c r="BC178" s="412">
        <f>IF(G178="","",VLOOKUP(J178,中子データ!B$4:N$6004,12,FALSE))</f>
        <v>0.1</v>
      </c>
      <c r="BD178" s="413">
        <f>IF(G178="","",VLOOKUP(J178,中子データ!$B$4:$P$4500,15,FALSE))</f>
        <v>0</v>
      </c>
    </row>
    <row r="179" spans="1:56" x14ac:dyDescent="0.15">
      <c r="A179" s="7" t="str">
        <f>IF(G179="","",VLOOKUP(H179,マシン名!$B$4:$C$93,2,FALSE))</f>
        <v>5H特　</v>
      </c>
      <c r="B179" s="7" t="str">
        <f>IF(G179="","",VLOOKUP(I179,作業者名!$B$4:$C$100,2,FALSE))</f>
        <v>平</v>
      </c>
      <c r="C179" s="7" t="str">
        <f>IF(G179="","",VLOOKUP(J179,中子データ!$B$4:$H$4500,2,FALSE))</f>
        <v>KHR721　ジャケ</v>
      </c>
      <c r="D179" s="8">
        <f>IF(G179="","",VLOOKUP(J179,中子データ!$B$4:$H$4500,4,FALSE))</f>
        <v>1</v>
      </c>
      <c r="E179" s="231">
        <f t="shared" si="110"/>
        <v>26</v>
      </c>
      <c r="G179" s="958">
        <v>44439</v>
      </c>
      <c r="H179" s="1066">
        <v>24</v>
      </c>
      <c r="I179" s="1066">
        <v>26</v>
      </c>
      <c r="J179" s="1066">
        <v>516</v>
      </c>
      <c r="K179" s="1067">
        <v>27</v>
      </c>
      <c r="L179" s="1067">
        <v>190</v>
      </c>
      <c r="M179" s="1065">
        <v>1</v>
      </c>
      <c r="N179" s="1065">
        <f t="shared" si="114"/>
        <v>170</v>
      </c>
      <c r="O179" s="250"/>
      <c r="P179" s="250"/>
      <c r="Q179" s="250"/>
      <c r="R179" s="250">
        <v>10</v>
      </c>
      <c r="S179" s="250"/>
      <c r="T179" s="250"/>
      <c r="U179" s="250">
        <v>10</v>
      </c>
      <c r="V179" s="250"/>
      <c r="W179" s="250"/>
      <c r="X179" s="250"/>
      <c r="Y179" s="250"/>
      <c r="Z179" s="1064"/>
      <c r="AA179" s="1073"/>
      <c r="AB179" s="1075">
        <f t="shared" si="99"/>
        <v>1</v>
      </c>
      <c r="AC179" s="1068"/>
      <c r="AD179" s="1068"/>
      <c r="AE179" s="1068"/>
      <c r="AF179" s="1068"/>
      <c r="AG179" s="1068"/>
      <c r="AH179" s="1068">
        <v>1</v>
      </c>
      <c r="AI179" s="1068"/>
      <c r="AJ179" s="12"/>
      <c r="AK179" s="1074" t="str">
        <f>IF(G179="","",VLOOKUP(J179,中子データ!$B$4:$H$4500,3,FALSE))</f>
        <v>WJ55</v>
      </c>
      <c r="AL179" s="1074">
        <f>IF(G179="","",VLOOKUP(J179,中子データ!$B$4:$H$4500,5,FALSE))</f>
        <v>5</v>
      </c>
      <c r="AM179" s="1074">
        <f>IF(G179="","",VLOOKUP(J179,中子データ!$B$4:$H$4500,6,FALSE))</f>
        <v>900</v>
      </c>
      <c r="AN179" s="1069"/>
      <c r="AO179" s="1070"/>
      <c r="AP179" s="1071"/>
      <c r="AQ179" s="421"/>
      <c r="AR179" s="1071"/>
      <c r="AS179" s="436"/>
      <c r="AT179" s="436"/>
      <c r="AU179" s="1072"/>
      <c r="AV179" s="11"/>
      <c r="AW179" s="11"/>
      <c r="AX179" s="410">
        <f t="shared" si="112"/>
        <v>170</v>
      </c>
      <c r="AY179" s="411">
        <f>IF(G179="","",VLOOKUP(J179,中子データ!$B$4:$M$5999,10,FALSE))</f>
        <v>360</v>
      </c>
      <c r="AZ179" s="438">
        <f>IF(G179="","",VLOOKUP(J179,中子データ!$B$4:$M$5999,9,FALSE))</f>
        <v>10</v>
      </c>
      <c r="BA179" s="412" t="str">
        <f>IF(AQ179="","",VLOOKUP(AQ179,作業者名!$B$4:$C$100,2,FALSE))</f>
        <v/>
      </c>
      <c r="BB179" s="412" t="str">
        <f>IF(AR179="","",VLOOKUP(AR179,作業者名!$B$4:$C$100,2,FALSE))</f>
        <v/>
      </c>
      <c r="BC179" s="412">
        <f>IF(G179="","",VLOOKUP(J179,中子データ!B$4:N$6004,12,FALSE))</f>
        <v>0.1</v>
      </c>
      <c r="BD179" s="413">
        <f>IF(G179="","",VLOOKUP(J179,中子データ!$B$4:$P$4500,15,FALSE))</f>
        <v>0</v>
      </c>
    </row>
    <row r="180" spans="1:56" x14ac:dyDescent="0.15">
      <c r="A180" s="7" t="str">
        <f>IF(G180="","",VLOOKUP(H180,マシン名!$B$4:$C$93,2,FALSE))</f>
        <v>MK3①　</v>
      </c>
      <c r="B180" s="7" t="str">
        <f>IF(G180="","",VLOOKUP(I180,作業者名!$B$4:$C$100,2,FALSE))</f>
        <v>浅津</v>
      </c>
      <c r="C180" s="7" t="str">
        <f>IF(G180="","",VLOOKUP(J180,中子データ!$B$4:$H$4500,2,FALSE))</f>
        <v>KC780　小芯</v>
      </c>
      <c r="D180" s="8">
        <f>IF(G180="","",VLOOKUP(J180,中子データ!$B$4:$H$4500,4,FALSE))</f>
        <v>6</v>
      </c>
      <c r="E180" s="231">
        <f t="shared" si="110"/>
        <v>547</v>
      </c>
      <c r="G180" s="958">
        <v>44439</v>
      </c>
      <c r="H180" s="1066">
        <v>27</v>
      </c>
      <c r="I180" s="1066">
        <v>9</v>
      </c>
      <c r="J180" s="1066">
        <v>608</v>
      </c>
      <c r="K180" s="1067">
        <v>93</v>
      </c>
      <c r="L180" s="1067">
        <v>300</v>
      </c>
      <c r="M180" s="1065">
        <v>0.5</v>
      </c>
      <c r="N180" s="1065">
        <f t="shared" ref="N180" si="115">L180-SUM(O180:Z180)</f>
        <v>300</v>
      </c>
      <c r="O180" s="250"/>
      <c r="P180" s="250"/>
      <c r="Q180" s="250"/>
      <c r="R180" s="250"/>
      <c r="S180" s="250"/>
      <c r="T180" s="250"/>
      <c r="U180" s="250"/>
      <c r="V180" s="250"/>
      <c r="W180" s="250"/>
      <c r="X180" s="250"/>
      <c r="Y180" s="250"/>
      <c r="Z180" s="1064"/>
      <c r="AA180" s="1073"/>
      <c r="AB180" s="1075">
        <f t="shared" si="99"/>
        <v>11</v>
      </c>
      <c r="AC180" s="1068"/>
      <c r="AD180" s="1068"/>
      <c r="AE180" s="1068">
        <v>7</v>
      </c>
      <c r="AF180" s="1068"/>
      <c r="AG180" s="1068"/>
      <c r="AH180" s="1068">
        <v>4</v>
      </c>
      <c r="AI180" s="1068"/>
      <c r="AJ180" s="12"/>
      <c r="AK180" s="1074" t="str">
        <f>IF(G180="","",VLOOKUP(J180,中子データ!$B$4:$H$4500,3,FALSE))</f>
        <v>MSR-T</v>
      </c>
      <c r="AL180" s="1074">
        <f>IF(G180="","",VLOOKUP(J180,中子データ!$B$4:$H$4500,5,FALSE))</f>
        <v>0.28000000000000003</v>
      </c>
      <c r="AM180" s="1074">
        <f>IF(G180="","",VLOOKUP(J180,中子データ!$B$4:$H$4500,6,FALSE))</f>
        <v>49</v>
      </c>
      <c r="AN180" s="1069"/>
      <c r="AO180" s="1070"/>
      <c r="AP180" s="1071"/>
      <c r="AQ180" s="421"/>
      <c r="AR180" s="1071"/>
      <c r="AS180" s="436"/>
      <c r="AT180" s="436"/>
      <c r="AU180" s="1072"/>
      <c r="AV180" s="11"/>
      <c r="AW180" s="11"/>
      <c r="AX180" s="410">
        <f t="shared" si="112"/>
        <v>300</v>
      </c>
      <c r="AY180" s="411">
        <f>IF(G180="","",VLOOKUP(J180,中子データ!$B$4:$M$5999,10,FALSE))</f>
        <v>0</v>
      </c>
      <c r="AZ180" s="438" t="e">
        <f>IF(G180="","",VLOOKUP(J180,中子データ!$B$4:$M$5999,9,FALSE))</f>
        <v>#DIV/0!</v>
      </c>
      <c r="BA180" s="412" t="str">
        <f>IF(AQ180="","",VLOOKUP(AQ180,作業者名!$B$4:$C$100,2,FALSE))</f>
        <v/>
      </c>
      <c r="BB180" s="412" t="str">
        <f>IF(AR180="","",VLOOKUP(AR180,作業者名!$B$4:$C$100,2,FALSE))</f>
        <v/>
      </c>
      <c r="BC180" s="412">
        <f>IF(G180="","",VLOOKUP(J180,中子データ!B$4:N$6004,12,FALSE))</f>
        <v>0</v>
      </c>
      <c r="BD180" s="413">
        <f>IF(G180="","",VLOOKUP(J180,中子データ!$B$4:$P$4500,15,FALSE))</f>
        <v>0</v>
      </c>
    </row>
    <row r="181" spans="1:56" x14ac:dyDescent="0.15">
      <c r="A181" s="7" t="str">
        <f>IF(G181="","",VLOOKUP(H181,マシン名!$B$4:$C$93,2,FALSE))</f>
        <v>MK3①　</v>
      </c>
      <c r="B181" s="7" t="str">
        <f>IF(G181="","",VLOOKUP(I181,作業者名!$B$4:$C$100,2,FALSE))</f>
        <v>浅津</v>
      </c>
      <c r="C181" s="7" t="str">
        <f>IF(G181="","",VLOOKUP(J181,中子データ!$B$4:$H$4500,2,FALSE))</f>
        <v>10ＰＣ1</v>
      </c>
      <c r="D181" s="8">
        <f>IF(G181="","",VLOOKUP(J181,中子データ!$B$4:$H$4500,4,FALSE))</f>
        <v>1</v>
      </c>
      <c r="E181" s="231">
        <f t="shared" si="110"/>
        <v>0</v>
      </c>
      <c r="G181" s="958">
        <v>44439</v>
      </c>
      <c r="H181" s="1077">
        <v>27</v>
      </c>
      <c r="I181" s="1077">
        <v>9</v>
      </c>
      <c r="J181" s="1077">
        <v>3036</v>
      </c>
      <c r="K181" s="1078">
        <v>0</v>
      </c>
      <c r="L181" s="1078">
        <v>60</v>
      </c>
      <c r="M181" s="1079">
        <v>1</v>
      </c>
      <c r="N181" s="1065">
        <f t="shared" ref="N181" si="116">L181-SUM(O181:Z181)</f>
        <v>0</v>
      </c>
      <c r="O181" s="250"/>
      <c r="P181" s="250">
        <v>60</v>
      </c>
      <c r="Q181" s="250"/>
      <c r="R181" s="250"/>
      <c r="S181" s="250"/>
      <c r="T181" s="250"/>
      <c r="U181" s="250"/>
      <c r="V181" s="250"/>
      <c r="W181" s="250"/>
      <c r="X181" s="250"/>
      <c r="Y181" s="250"/>
      <c r="Z181" s="1064"/>
      <c r="AA181" s="1073"/>
      <c r="AB181" s="1075">
        <f t="shared" si="99"/>
        <v>0</v>
      </c>
      <c r="AC181" s="1068"/>
      <c r="AD181" s="1068"/>
      <c r="AE181" s="1068"/>
      <c r="AF181" s="1068"/>
      <c r="AG181" s="1068"/>
      <c r="AH181" s="1068"/>
      <c r="AI181" s="1068"/>
      <c r="AJ181" s="12"/>
      <c r="AK181" s="1074" t="str">
        <f>IF(G181="","",VLOOKUP(J181,中子データ!$B$4:$H$4500,3,FALSE))</f>
        <v>MSR-T</v>
      </c>
      <c r="AL181" s="1074">
        <f>IF(G181="","",VLOOKUP(J181,中子データ!$B$4:$H$4500,5,FALSE))</f>
        <v>2.6</v>
      </c>
      <c r="AM181" s="1074">
        <f>IF(G181="","",VLOOKUP(J181,中子データ!$B$4:$H$4500,6,FALSE))</f>
        <v>199</v>
      </c>
      <c r="AN181" s="1069"/>
      <c r="AO181" s="1070"/>
      <c r="AP181" s="1071"/>
      <c r="AQ181" s="421"/>
      <c r="AR181" s="1071"/>
      <c r="AS181" s="436"/>
      <c r="AT181" s="436"/>
      <c r="AU181" s="1072"/>
      <c r="AV181" s="11"/>
      <c r="AW181" s="11"/>
      <c r="AX181" s="410">
        <f t="shared" si="112"/>
        <v>0</v>
      </c>
      <c r="AY181" s="411">
        <f>IF(G181="","",VLOOKUP(J181,中子データ!$B$4:$M$5999,10,FALSE))</f>
        <v>120</v>
      </c>
      <c r="AZ181" s="438">
        <f>IF(G181="","",VLOOKUP(J181,中子データ!$B$4:$M$5999,9,FALSE))</f>
        <v>30</v>
      </c>
      <c r="BA181" s="412" t="str">
        <f>IF(AQ181="","",VLOOKUP(AQ181,作業者名!$B$4:$C$100,2,FALSE))</f>
        <v/>
      </c>
      <c r="BB181" s="412" t="str">
        <f>IF(AR181="","",VLOOKUP(AR181,作業者名!$B$4:$C$100,2,FALSE))</f>
        <v/>
      </c>
      <c r="BC181" s="412">
        <f>IF(G181="","",VLOOKUP(J181,中子データ!B$4:N$6004,12,FALSE))</f>
        <v>0.04</v>
      </c>
      <c r="BD181" s="413">
        <f>IF(G181="","",VLOOKUP(J181,中子データ!$B$4:$P$4500,15,FALSE))</f>
        <v>0</v>
      </c>
    </row>
    <row r="182" spans="1:56" x14ac:dyDescent="0.15">
      <c r="A182" s="7" t="str">
        <f>IF(G182="","",VLOOKUP(H182,マシン名!$B$4:$C$93,2,FALSE))</f>
        <v>4AN①　</v>
      </c>
      <c r="B182" s="7" t="str">
        <f>IF(G182="","",VLOOKUP(I182,作業者名!$B$4:$C$100,2,FALSE))</f>
        <v>清水</v>
      </c>
      <c r="C182" s="7" t="str">
        <f>IF(G182="","",VLOOKUP(J182,中子データ!$B$4:$H$4500,2,FALSE))</f>
        <v>プレッシャープレートCU755000(1U00221700)</v>
      </c>
      <c r="D182" s="8">
        <f>IF(G182="","",VLOOKUP(J182,中子データ!$B$4:$H$4500,4,FALSE))</f>
        <v>1</v>
      </c>
      <c r="E182" s="231">
        <f t="shared" si="110"/>
        <v>99</v>
      </c>
      <c r="G182" s="958">
        <v>44439</v>
      </c>
      <c r="H182" s="1077">
        <v>30</v>
      </c>
      <c r="I182" s="1077">
        <v>17</v>
      </c>
      <c r="J182" s="1077">
        <v>2014</v>
      </c>
      <c r="K182" s="1078">
        <v>99</v>
      </c>
      <c r="L182" s="1078">
        <v>180</v>
      </c>
      <c r="M182" s="1079">
        <v>0.5</v>
      </c>
      <c r="N182" s="1065">
        <f t="shared" ref="N182:N185" si="117">L182-SUM(O182:Z182)</f>
        <v>180</v>
      </c>
      <c r="O182" s="250"/>
      <c r="P182" s="250"/>
      <c r="Q182" s="250"/>
      <c r="R182" s="250"/>
      <c r="S182" s="250"/>
      <c r="T182" s="250"/>
      <c r="U182" s="250"/>
      <c r="V182" s="250"/>
      <c r="W182" s="250"/>
      <c r="X182" s="250"/>
      <c r="Y182" s="250"/>
      <c r="Z182" s="1064"/>
      <c r="AA182" s="1073"/>
      <c r="AB182" s="1075">
        <f t="shared" si="99"/>
        <v>0</v>
      </c>
      <c r="AC182" s="1068"/>
      <c r="AD182" s="1068"/>
      <c r="AE182" s="1068"/>
      <c r="AF182" s="1068"/>
      <c r="AG182" s="1068"/>
      <c r="AH182" s="1068"/>
      <c r="AI182" s="1068"/>
      <c r="AJ182" s="12"/>
      <c r="AK182" s="1074" t="str">
        <f>IF(G182="","",VLOOKUP(J182,中子データ!$B$4:$H$4500,3,FALSE))</f>
        <v>ＭＳＲＴ</v>
      </c>
      <c r="AL182" s="1074">
        <f>IF(G182="","",VLOOKUP(J182,中子データ!$B$4:$H$4500,5,FALSE))</f>
        <v>0.69</v>
      </c>
      <c r="AM182" s="1074">
        <f>IF(G182="","",VLOOKUP(J182,中子データ!$B$4:$H$4500,6,FALSE))</f>
        <v>142</v>
      </c>
      <c r="AN182" s="1069"/>
      <c r="AO182" s="1070"/>
      <c r="AP182" s="1071"/>
      <c r="AQ182" s="421"/>
      <c r="AR182" s="1071"/>
      <c r="AS182" s="436"/>
      <c r="AT182" s="436"/>
      <c r="AU182" s="1072"/>
      <c r="AV182" s="11"/>
      <c r="AW182" s="11"/>
      <c r="AX182" s="410">
        <f t="shared" si="112"/>
        <v>180</v>
      </c>
      <c r="AY182" s="411">
        <f>IF(G182="","",VLOOKUP(J182,中子データ!$B$4:$M$5999,10,FALSE))</f>
        <v>75</v>
      </c>
      <c r="AZ182" s="438">
        <f>IF(G182="","",VLOOKUP(J182,中子データ!$B$4:$M$5999,9,FALSE))</f>
        <v>48</v>
      </c>
      <c r="BA182" s="412" t="str">
        <f>IF(AQ182="","",VLOOKUP(AQ182,作業者名!$B$4:$C$100,2,FALSE))</f>
        <v/>
      </c>
      <c r="BB182" s="412" t="str">
        <f>IF(AR182="","",VLOOKUP(AR182,作業者名!$B$4:$C$100,2,FALSE))</f>
        <v/>
      </c>
      <c r="BC182" s="412">
        <f>IF(G182="","",VLOOKUP(J182,中子データ!B$4:N$6004,12,FALSE))</f>
        <v>0</v>
      </c>
      <c r="BD182" s="413">
        <f>IF(G182="","",VLOOKUP(J182,中子データ!$B$4:$P$4500,15,FALSE))</f>
        <v>20.8</v>
      </c>
    </row>
    <row r="183" spans="1:56" x14ac:dyDescent="0.15">
      <c r="A183" s="7" t="str">
        <f>IF(G183="","",VLOOKUP(H183,マシン名!$B$4:$C$93,2,FALSE))</f>
        <v>4AN①　</v>
      </c>
      <c r="B183" s="7" t="str">
        <f>IF(G183="","",VLOOKUP(I183,作業者名!$B$4:$C$100,2,FALSE))</f>
        <v>清水</v>
      </c>
      <c r="C183" s="7" t="str">
        <f>IF(G183="","",VLOOKUP(J183,中子データ!$B$4:$H$4500,2,FALSE))</f>
        <v>イナーシャリング</v>
      </c>
      <c r="D183" s="8">
        <f>IF(G183="","",VLOOKUP(J183,中子データ!$B$4:$H$4500,4,FALSE))</f>
        <v>1</v>
      </c>
      <c r="E183" s="231">
        <f t="shared" si="110"/>
        <v>0</v>
      </c>
      <c r="G183" s="958">
        <v>44439</v>
      </c>
      <c r="H183" s="1066">
        <v>30</v>
      </c>
      <c r="I183" s="1066">
        <v>17</v>
      </c>
      <c r="J183" s="1066">
        <v>2015</v>
      </c>
      <c r="K183" s="1067">
        <v>0</v>
      </c>
      <c r="L183" s="1067">
        <v>30</v>
      </c>
      <c r="M183" s="1065">
        <v>1</v>
      </c>
      <c r="N183" s="1065">
        <f t="shared" si="117"/>
        <v>0</v>
      </c>
      <c r="O183" s="250"/>
      <c r="P183" s="250">
        <v>30</v>
      </c>
      <c r="Q183" s="250"/>
      <c r="R183" s="250"/>
      <c r="S183" s="250"/>
      <c r="T183" s="250"/>
      <c r="U183" s="250"/>
      <c r="V183" s="250"/>
      <c r="W183" s="250"/>
      <c r="X183" s="250"/>
      <c r="Y183" s="250"/>
      <c r="Z183" s="1064"/>
      <c r="AA183" s="1073"/>
      <c r="AB183" s="1075">
        <f t="shared" si="99"/>
        <v>0</v>
      </c>
      <c r="AC183" s="1068"/>
      <c r="AD183" s="1068"/>
      <c r="AE183" s="1068"/>
      <c r="AF183" s="1068"/>
      <c r="AG183" s="1068"/>
      <c r="AH183" s="1068"/>
      <c r="AI183" s="1068"/>
      <c r="AJ183" s="12"/>
      <c r="AK183" s="1074" t="str">
        <f>IF(G183="","",VLOOKUP(J183,中子データ!$B$4:$H$4500,3,FALSE))</f>
        <v>ＭＳＲＴ</v>
      </c>
      <c r="AL183" s="1074">
        <f>IF(G183="","",VLOOKUP(J183,中子データ!$B$4:$H$4500,5,FALSE))</f>
        <v>1.4</v>
      </c>
      <c r="AM183" s="1074">
        <f>IF(G183="","",VLOOKUP(J183,中子データ!$B$4:$H$4500,6,FALSE))</f>
        <v>161</v>
      </c>
      <c r="AN183" s="1069"/>
      <c r="AO183" s="1070"/>
      <c r="AP183" s="1071"/>
      <c r="AQ183" s="421"/>
      <c r="AR183" s="1071"/>
      <c r="AS183" s="436"/>
      <c r="AT183" s="436"/>
      <c r="AU183" s="1072"/>
      <c r="AV183" s="11"/>
      <c r="AW183" s="11"/>
      <c r="AX183" s="410">
        <f t="shared" si="112"/>
        <v>0</v>
      </c>
      <c r="AY183" s="411">
        <f>IF(G183="","",VLOOKUP(J183,中子データ!$B$4:$M$5999,10,FALSE))</f>
        <v>75</v>
      </c>
      <c r="AZ183" s="438">
        <f>IF(G183="","",VLOOKUP(J183,中子データ!$B$4:$M$5999,9,FALSE))</f>
        <v>48</v>
      </c>
      <c r="BA183" s="412" t="str">
        <f>IF(AQ183="","",VLOOKUP(AQ183,作業者名!$B$4:$C$100,2,FALSE))</f>
        <v/>
      </c>
      <c r="BB183" s="412" t="str">
        <f>IF(AR183="","",VLOOKUP(AR183,作業者名!$B$4:$C$100,2,FALSE))</f>
        <v/>
      </c>
      <c r="BC183" s="412">
        <f>IF(G183="","",VLOOKUP(J183,中子データ!B$4:N$6004,12,FALSE))</f>
        <v>0</v>
      </c>
      <c r="BD183" s="413">
        <f>IF(G183="","",VLOOKUP(J183,中子データ!$B$4:$P$4500,15,FALSE))</f>
        <v>0</v>
      </c>
    </row>
    <row r="184" spans="1:56" x14ac:dyDescent="0.15">
      <c r="A184" s="7" t="str">
        <f>IF(G184="","",VLOOKUP(H184,マシン名!$B$4:$C$93,2,FALSE))</f>
        <v>TR-C</v>
      </c>
      <c r="B184" s="7" t="str">
        <f>IF(G184="","",VLOOKUP(I184,作業者名!$B$4:$C$100,2,FALSE))</f>
        <v>松尾</v>
      </c>
      <c r="C184" s="7" t="str">
        <f>IF(G184="","",VLOOKUP(J184,中子データ!$B$4:$H$4500,2,FALSE))</f>
        <v>6100(6180)</v>
      </c>
      <c r="D184" s="8">
        <f>IF(G184="","",VLOOKUP(J184,中子データ!$B$4:$H$4500,4,FALSE))</f>
        <v>2</v>
      </c>
      <c r="E184" s="231">
        <f t="shared" si="110"/>
        <v>188</v>
      </c>
      <c r="G184" s="958">
        <v>44439</v>
      </c>
      <c r="H184" s="1111">
        <v>35</v>
      </c>
      <c r="I184" s="1111">
        <v>8</v>
      </c>
      <c r="J184" s="1111">
        <v>3019</v>
      </c>
      <c r="K184" s="966">
        <v>94</v>
      </c>
      <c r="L184" s="966">
        <v>156</v>
      </c>
      <c r="M184" s="967">
        <v>0.35</v>
      </c>
      <c r="N184" s="1065">
        <f t="shared" si="117"/>
        <v>156</v>
      </c>
      <c r="O184" s="250"/>
      <c r="P184" s="250"/>
      <c r="Q184" s="250"/>
      <c r="R184" s="250"/>
      <c r="S184" s="250"/>
      <c r="T184" s="250"/>
      <c r="U184" s="250"/>
      <c r="V184" s="250"/>
      <c r="W184" s="250"/>
      <c r="X184" s="250"/>
      <c r="Y184" s="250"/>
      <c r="Z184" s="1064"/>
      <c r="AA184" s="1073"/>
      <c r="AB184" s="1075">
        <f t="shared" si="99"/>
        <v>0</v>
      </c>
      <c r="AC184" s="1068"/>
      <c r="AD184" s="1068"/>
      <c r="AE184" s="1068"/>
      <c r="AF184" s="1068"/>
      <c r="AG184" s="1068"/>
      <c r="AH184" s="1068"/>
      <c r="AI184" s="1068"/>
      <c r="AJ184" s="12"/>
      <c r="AK184" s="1074" t="str">
        <f>IF(G184="","",VLOOKUP(J184,中子データ!$B$4:$H$4500,3,FALSE))</f>
        <v>MSR-T</v>
      </c>
      <c r="AL184" s="1074">
        <f>IF(G184="","",VLOOKUP(J184,中子データ!$B$4:$H$4500,5,FALSE))</f>
        <v>1.5</v>
      </c>
      <c r="AM184" s="1074">
        <f>IF(G184="","",VLOOKUP(J184,中子データ!$B$4:$H$4500,6,FALSE))</f>
        <v>86.6</v>
      </c>
      <c r="AN184" s="1069"/>
      <c r="AO184" s="1070"/>
      <c r="AP184" s="1071"/>
      <c r="AQ184" s="421"/>
      <c r="AR184" s="1071"/>
      <c r="AS184" s="436"/>
      <c r="AT184" s="436"/>
      <c r="AU184" s="1072"/>
      <c r="AV184" s="11"/>
      <c r="AW184" s="11"/>
      <c r="AX184" s="410">
        <f t="shared" si="112"/>
        <v>156</v>
      </c>
      <c r="AY184" s="411">
        <f>IF(G184="","",VLOOKUP(J184,中子データ!$B$4:$M$5999,10,FALSE))</f>
        <v>100</v>
      </c>
      <c r="AZ184" s="438">
        <f>IF(G184="","",VLOOKUP(J184,中子データ!$B$4:$M$5999,9,FALSE))</f>
        <v>72</v>
      </c>
      <c r="BA184" s="412" t="str">
        <f>IF(AQ184="","",VLOOKUP(AQ184,作業者名!$B$4:$C$100,2,FALSE))</f>
        <v/>
      </c>
      <c r="BB184" s="412" t="str">
        <f>IF(AR184="","",VLOOKUP(AR184,作業者名!$B$4:$C$100,2,FALSE))</f>
        <v/>
      </c>
      <c r="BC184" s="412">
        <f>IF(G184="","",VLOOKUP(J184,中子データ!B$4:N$6004,12,FALSE))</f>
        <v>3.3000000000000002E-2</v>
      </c>
      <c r="BD184" s="413">
        <f>IF(G184="","",VLOOKUP(J184,中子データ!$B$4:$P$4500,15,FALSE))</f>
        <v>0</v>
      </c>
    </row>
    <row r="185" spans="1:56" x14ac:dyDescent="0.15">
      <c r="A185" s="7" t="str">
        <f>IF(G185="","",VLOOKUP(H185,マシン名!$B$4:$C$93,2,FALSE))</f>
        <v>TR-C</v>
      </c>
      <c r="B185" s="7" t="str">
        <f>IF(G185="","",VLOOKUP(I185,作業者名!$B$4:$C$100,2,FALSE))</f>
        <v>松尾</v>
      </c>
      <c r="C185" s="7" t="str">
        <f>IF(G185="","",VLOOKUP(J185,中子データ!$B$4:$H$4500,2,FALSE))</f>
        <v>6204　②</v>
      </c>
      <c r="D185" s="8">
        <f>IF(G185="","",VLOOKUP(J185,中子データ!$B$4:$H$4500,4,FALSE))</f>
        <v>2</v>
      </c>
      <c r="E185" s="231">
        <f t="shared" si="110"/>
        <v>0</v>
      </c>
      <c r="G185" s="958">
        <v>44439</v>
      </c>
      <c r="H185" s="1066">
        <v>35</v>
      </c>
      <c r="I185" s="1066">
        <v>8</v>
      </c>
      <c r="J185" s="1066">
        <v>3043</v>
      </c>
      <c r="K185" s="1067">
        <v>0</v>
      </c>
      <c r="L185" s="1067">
        <v>60</v>
      </c>
      <c r="M185" s="1065">
        <v>1</v>
      </c>
      <c r="N185" s="1065">
        <f t="shared" si="117"/>
        <v>0</v>
      </c>
      <c r="O185" s="250"/>
      <c r="P185" s="250">
        <v>60</v>
      </c>
      <c r="Q185" s="250"/>
      <c r="R185" s="250"/>
      <c r="S185" s="250"/>
      <c r="T185" s="250"/>
      <c r="U185" s="250"/>
      <c r="V185" s="250"/>
      <c r="W185" s="250"/>
      <c r="X185" s="250"/>
      <c r="Y185" s="250"/>
      <c r="Z185" s="1064"/>
      <c r="AA185" s="1073"/>
      <c r="AB185" s="1075">
        <f t="shared" si="99"/>
        <v>0</v>
      </c>
      <c r="AC185" s="1068"/>
      <c r="AD185" s="1068"/>
      <c r="AE185" s="1068"/>
      <c r="AF185" s="1068"/>
      <c r="AG185" s="1068"/>
      <c r="AH185" s="1068"/>
      <c r="AI185" s="1068"/>
      <c r="AJ185" s="12"/>
      <c r="AK185" s="1074" t="str">
        <f>IF(G185="","",VLOOKUP(J185,中子データ!$B$4:$H$4500,3,FALSE))</f>
        <v>MSR-T</v>
      </c>
      <c r="AL185" s="1074">
        <f>IF(G185="","",VLOOKUP(J185,中子データ!$B$4:$H$4500,5,FALSE))</f>
        <v>2</v>
      </c>
      <c r="AM185" s="1074">
        <f>IF(G185="","",VLOOKUP(J185,中子データ!$B$4:$H$4500,6,FALSE))</f>
        <v>121.69999999999999</v>
      </c>
      <c r="AN185" s="1069"/>
      <c r="AO185" s="1070"/>
      <c r="AP185" s="1071"/>
      <c r="AQ185" s="421"/>
      <c r="AR185" s="1071"/>
      <c r="AS185" s="436"/>
      <c r="AT185" s="436"/>
      <c r="AU185" s="1072"/>
      <c r="AV185" s="11"/>
      <c r="AW185" s="11"/>
      <c r="AX185" s="410">
        <f t="shared" si="112"/>
        <v>0</v>
      </c>
      <c r="AY185" s="411">
        <f>IF(G185="","",VLOOKUP(J185,中子データ!$B$4:$M$5999,10,FALSE))</f>
        <v>100</v>
      </c>
      <c r="AZ185" s="438">
        <f>IF(G185="","",VLOOKUP(J185,中子データ!$B$4:$M$5999,9,FALSE))</f>
        <v>72</v>
      </c>
      <c r="BA185" s="412" t="str">
        <f>IF(AQ185="","",VLOOKUP(AQ185,作業者名!$B$4:$C$100,2,FALSE))</f>
        <v/>
      </c>
      <c r="BB185" s="412" t="str">
        <f>IF(AR185="","",VLOOKUP(AR185,作業者名!$B$4:$C$100,2,FALSE))</f>
        <v/>
      </c>
      <c r="BC185" s="412">
        <f>IF(G185="","",VLOOKUP(J185,中子データ!B$4:N$6004,12,FALSE))</f>
        <v>7.0000000000000007E-2</v>
      </c>
      <c r="BD185" s="413">
        <f>IF(G185="","",VLOOKUP(J185,中子データ!$B$4:$P$4500,15,FALSE))</f>
        <v>0</v>
      </c>
    </row>
    <row r="186" spans="1:56" x14ac:dyDescent="0.15">
      <c r="A186" s="7" t="str">
        <f>IF(G186="","",VLOOKUP(H186,マシン名!$B$4:$C$93,2,FALSE))</f>
        <v>TR-B②</v>
      </c>
      <c r="B186" s="7" t="str">
        <f>IF(G186="","",VLOOKUP(I186,作業者名!$B$4:$C$100,2,FALSE))</f>
        <v>松尾</v>
      </c>
      <c r="C186" s="7" t="str">
        <f>IF(G186="","",VLOOKUP(J186,中子データ!$B$4:$H$4500,2,FALSE))</f>
        <v>PR-6N21</v>
      </c>
      <c r="D186" s="8">
        <f>IF(G186="","",VLOOKUP(J186,中子データ!$B$4:$H$4500,4,FALSE))</f>
        <v>1</v>
      </c>
      <c r="E186" s="231">
        <f t="shared" ref="E186:E191" si="118">IF(G186="","",D186*K186-AB186)</f>
        <v>12</v>
      </c>
      <c r="G186" s="958">
        <v>44439</v>
      </c>
      <c r="H186" s="1066">
        <v>33</v>
      </c>
      <c r="I186" s="1066">
        <v>8</v>
      </c>
      <c r="J186" s="1066">
        <v>3023</v>
      </c>
      <c r="K186" s="1067">
        <v>12</v>
      </c>
      <c r="L186" s="1067">
        <v>120</v>
      </c>
      <c r="M186" s="1065">
        <v>0.35</v>
      </c>
      <c r="N186" s="1065">
        <f t="shared" ref="N186" si="119">L186-SUM(O186:Z186)</f>
        <v>120</v>
      </c>
      <c r="O186" s="250"/>
      <c r="P186" s="250"/>
      <c r="Q186" s="250"/>
      <c r="R186" s="250"/>
      <c r="S186" s="250"/>
      <c r="T186" s="250"/>
      <c r="U186" s="250"/>
      <c r="V186" s="250"/>
      <c r="W186" s="250"/>
      <c r="X186" s="250"/>
      <c r="Y186" s="250"/>
      <c r="Z186" s="1064"/>
      <c r="AA186" s="1073"/>
      <c r="AB186" s="1075">
        <f t="shared" si="99"/>
        <v>0</v>
      </c>
      <c r="AC186" s="1068"/>
      <c r="AD186" s="1068"/>
      <c r="AE186" s="1068"/>
      <c r="AF186" s="1068"/>
      <c r="AG186" s="1068"/>
      <c r="AH186" s="1068"/>
      <c r="AI186" s="1068"/>
      <c r="AJ186" s="12"/>
      <c r="AK186" s="1074" t="str">
        <f>IF(G186="","",VLOOKUP(J186,中子データ!$B$4:$H$4500,3,FALSE))</f>
        <v>M-28X</v>
      </c>
      <c r="AL186" s="1074">
        <f>IF(G186="","",VLOOKUP(J186,中子データ!$B$4:$H$4500,5,FALSE))</f>
        <v>16</v>
      </c>
      <c r="AM186" s="1074">
        <f>IF(G186="","",VLOOKUP(J186,中子データ!$B$4:$H$4500,6,FALSE))</f>
        <v>841.6</v>
      </c>
      <c r="AN186" s="1069"/>
      <c r="AO186" s="1070"/>
      <c r="AP186" s="1071"/>
      <c r="AQ186" s="421"/>
      <c r="AR186" s="1071"/>
      <c r="AS186" s="436"/>
      <c r="AT186" s="436"/>
      <c r="AU186" s="1072"/>
      <c r="AV186" s="11"/>
      <c r="AW186" s="11"/>
      <c r="AX186" s="410">
        <f t="shared" si="112"/>
        <v>120</v>
      </c>
      <c r="AY186" s="411">
        <f>IF(G186="","",VLOOKUP(J186,中子データ!$B$4:$M$5999,10,FALSE))</f>
        <v>360</v>
      </c>
      <c r="AZ186" s="438">
        <f>IF(G186="","",VLOOKUP(J186,中子データ!$B$4:$M$5999,9,FALSE))</f>
        <v>10</v>
      </c>
      <c r="BA186" s="412" t="str">
        <f>IF(AQ186="","",VLOOKUP(AQ186,作業者名!$B$4:$C$100,2,FALSE))</f>
        <v/>
      </c>
      <c r="BB186" s="412" t="str">
        <f>IF(AR186="","",VLOOKUP(AR186,作業者名!$B$4:$C$100,2,FALSE))</f>
        <v/>
      </c>
      <c r="BC186" s="412">
        <f>IF(G186="","",VLOOKUP(J186,中子データ!B$4:N$6004,12,FALSE))</f>
        <v>0</v>
      </c>
      <c r="BD186" s="413">
        <f>IF(G186="","",VLOOKUP(J186,中子データ!$B$4:$P$4500,15,FALSE))</f>
        <v>0</v>
      </c>
    </row>
    <row r="187" spans="1:56" x14ac:dyDescent="0.15">
      <c r="A187" s="7" t="str">
        <f>IF(G187="","",VLOOKUP(H187,マシン名!$B$4:$C$93,2,FALSE))</f>
        <v>TR-B②</v>
      </c>
      <c r="B187" s="7" t="str">
        <f>IF(G187="","",VLOOKUP(I187,作業者名!$B$4:$C$100,2,FALSE))</f>
        <v>松尾</v>
      </c>
      <c r="C187" s="7" t="str">
        <f>IF(G187="","",VLOOKUP(J187,中子データ!$B$4:$H$4500,2,FALSE))</f>
        <v>VB119581(1151/1153)</v>
      </c>
      <c r="D187" s="8">
        <f>IF(G187="","",VLOOKUP(J187,中子データ!$B$4:$H$4500,4,FALSE))</f>
        <v>1</v>
      </c>
      <c r="E187" s="231">
        <f t="shared" si="118"/>
        <v>0</v>
      </c>
      <c r="G187" s="958">
        <v>44439</v>
      </c>
      <c r="H187" s="1077">
        <v>33</v>
      </c>
      <c r="I187" s="1077">
        <v>8</v>
      </c>
      <c r="J187" s="1077">
        <v>3028</v>
      </c>
      <c r="K187" s="1078">
        <v>0</v>
      </c>
      <c r="L187" s="1078">
        <v>30</v>
      </c>
      <c r="M187" s="1079">
        <v>1</v>
      </c>
      <c r="N187" s="1079">
        <f t="shared" ref="N187" si="120">L187-SUM(O187:Z187)</f>
        <v>0</v>
      </c>
      <c r="O187" s="1078"/>
      <c r="P187" s="1078">
        <v>30</v>
      </c>
      <c r="Q187" s="1078"/>
      <c r="R187" s="1078"/>
      <c r="S187" s="1078"/>
      <c r="T187" s="1078"/>
      <c r="U187" s="1078"/>
      <c r="V187" s="1078"/>
      <c r="W187" s="1078"/>
      <c r="X187" s="1078"/>
      <c r="Y187" s="1078"/>
      <c r="Z187" s="1064"/>
      <c r="AA187" s="1073"/>
      <c r="AB187" s="959">
        <f t="shared" si="99"/>
        <v>0</v>
      </c>
      <c r="AC187" s="1064"/>
      <c r="AD187" s="1064"/>
      <c r="AE187" s="1064"/>
      <c r="AF187" s="1064"/>
      <c r="AG187" s="1064"/>
      <c r="AH187" s="1064"/>
      <c r="AI187" s="1064"/>
      <c r="AJ187" s="1064"/>
      <c r="AK187" s="1074" t="str">
        <f>IF(G187="","",VLOOKUP(J187,中子データ!$B$4:$H$4500,3,FALSE))</f>
        <v>M-28X</v>
      </c>
      <c r="AL187" s="1074">
        <f>IF(G187="","",VLOOKUP(J187,中子データ!$B$4:$H$4500,5,FALSE))</f>
        <v>5.8</v>
      </c>
      <c r="AM187" s="1074">
        <f>IF(G187="","",VLOOKUP(J187,中子データ!$B$4:$H$4500,6,FALSE))</f>
        <v>153.89999999999998</v>
      </c>
      <c r="AN187" s="960"/>
      <c r="AO187" s="961"/>
      <c r="AP187" s="1080"/>
      <c r="AQ187" s="1081"/>
      <c r="AR187" s="1080"/>
      <c r="AS187" s="1082"/>
      <c r="AT187" s="1082"/>
      <c r="AU187" s="965"/>
      <c r="AV187" s="11"/>
      <c r="AW187" s="11"/>
      <c r="AX187" s="410">
        <f t="shared" si="112"/>
        <v>0</v>
      </c>
      <c r="AY187" s="411">
        <f>IF(G187="","",VLOOKUP(J187,中子データ!$B$4:$M$5999,10,FALSE))</f>
        <v>100</v>
      </c>
      <c r="AZ187" s="438">
        <f>IF(G187="","",VLOOKUP(J187,中子データ!$B$4:$M$5999,9,FALSE))</f>
        <v>36</v>
      </c>
      <c r="BA187" s="412" t="str">
        <f>IF(AQ187="","",VLOOKUP(AQ187,作業者名!$B$4:$C$100,2,FALSE))</f>
        <v/>
      </c>
      <c r="BB187" s="412" t="str">
        <f>IF(AR187="","",VLOOKUP(AR187,作業者名!$B$4:$C$100,2,FALSE))</f>
        <v/>
      </c>
      <c r="BC187" s="412">
        <f>IF(G187="","",VLOOKUP(J187,中子データ!B$4:N$6004,12,FALSE))</f>
        <v>7.4999999999999997E-2</v>
      </c>
      <c r="BD187" s="413">
        <f>IF(G187="","",VLOOKUP(J187,中子データ!$B$4:$P$4500,15,FALSE))</f>
        <v>0</v>
      </c>
    </row>
    <row r="188" spans="1:56" x14ac:dyDescent="0.15">
      <c r="A188" s="7" t="str">
        <f>IF(G188="","",VLOOKUP(H188,マシン名!$B$4:$C$93,2,FALSE))</f>
        <v>TR-B②</v>
      </c>
      <c r="B188" s="7" t="str">
        <f>IF(G188="","",VLOOKUP(I188,作業者名!$B$4:$C$100,2,FALSE))</f>
        <v>松尾</v>
      </c>
      <c r="C188" s="7" t="str">
        <f>IF(G188="","",VLOOKUP(J188,中子データ!$B$4:$H$4500,2,FALSE))</f>
        <v>VB119581(1151/1153)</v>
      </c>
      <c r="D188" s="8">
        <f>IF(G188="","",VLOOKUP(J188,中子データ!$B$4:$H$4500,4,FALSE))</f>
        <v>1</v>
      </c>
      <c r="E188" s="231">
        <f t="shared" si="118"/>
        <v>65</v>
      </c>
      <c r="G188" s="958">
        <v>44439</v>
      </c>
      <c r="H188" s="1066">
        <v>33</v>
      </c>
      <c r="I188" s="1066">
        <v>8</v>
      </c>
      <c r="J188" s="1066">
        <v>3028</v>
      </c>
      <c r="K188" s="1085">
        <v>70</v>
      </c>
      <c r="L188" s="1085">
        <v>116</v>
      </c>
      <c r="M188" s="1084">
        <v>0.35</v>
      </c>
      <c r="N188" s="1084">
        <f t="shared" ref="N188" si="121">L188-SUM(O188:Z188)</f>
        <v>116</v>
      </c>
      <c r="O188" s="250"/>
      <c r="P188" s="250"/>
      <c r="Q188" s="250"/>
      <c r="R188" s="250"/>
      <c r="S188" s="250"/>
      <c r="T188" s="250"/>
      <c r="U188" s="250"/>
      <c r="V188" s="250"/>
      <c r="W188" s="250"/>
      <c r="X188" s="250"/>
      <c r="Y188" s="250"/>
      <c r="Z188" s="1083"/>
      <c r="AA188" s="1073"/>
      <c r="AB188" s="1075">
        <f t="shared" si="99"/>
        <v>5</v>
      </c>
      <c r="AC188" s="1086">
        <v>5</v>
      </c>
      <c r="AD188" s="1086"/>
      <c r="AE188" s="1086"/>
      <c r="AF188" s="1086"/>
      <c r="AG188" s="1086"/>
      <c r="AH188" s="1086"/>
      <c r="AI188" s="1086"/>
      <c r="AJ188" s="12"/>
      <c r="AK188" s="1074" t="str">
        <f>IF(G188="","",VLOOKUP(J188,中子データ!$B$4:$H$4500,3,FALSE))</f>
        <v>M-28X</v>
      </c>
      <c r="AL188" s="1074">
        <f>IF(G188="","",VLOOKUP(J188,中子データ!$B$4:$H$4500,5,FALSE))</f>
        <v>5.8</v>
      </c>
      <c r="AM188" s="1074">
        <f>IF(G188="","",VLOOKUP(J188,中子データ!$B$4:$H$4500,6,FALSE))</f>
        <v>153.89999999999998</v>
      </c>
      <c r="AN188" s="1069"/>
      <c r="AO188" s="1070"/>
      <c r="AP188" s="1071"/>
      <c r="AQ188" s="421"/>
      <c r="AR188" s="1071"/>
      <c r="AS188" s="436"/>
      <c r="AT188" s="436"/>
      <c r="AU188" s="1072"/>
      <c r="AV188" s="11"/>
      <c r="AW188" s="11"/>
      <c r="AX188" s="410">
        <f t="shared" si="112"/>
        <v>116</v>
      </c>
      <c r="AY188" s="411">
        <f>IF(G188="","",VLOOKUP(J188,中子データ!$B$4:$M$5999,10,FALSE))</f>
        <v>100</v>
      </c>
      <c r="AZ188" s="438">
        <f>IF(G188="","",VLOOKUP(J188,中子データ!$B$4:$M$5999,9,FALSE))</f>
        <v>36</v>
      </c>
      <c r="BA188" s="412" t="str">
        <f>IF(AQ188="","",VLOOKUP(AQ188,作業者名!$B$4:$C$100,2,FALSE))</f>
        <v/>
      </c>
      <c r="BB188" s="412" t="str">
        <f>IF(AR188="","",VLOOKUP(AR188,作業者名!$B$4:$C$100,2,FALSE))</f>
        <v/>
      </c>
      <c r="BC188" s="412">
        <f>IF(G188="","",VLOOKUP(J188,中子データ!B$4:N$6004,12,FALSE))</f>
        <v>7.4999999999999997E-2</v>
      </c>
      <c r="BD188" s="413">
        <f>IF(G188="","",VLOOKUP(J188,中子データ!$B$4:$P$4500,15,FALSE))</f>
        <v>0</v>
      </c>
    </row>
    <row r="189" spans="1:56" x14ac:dyDescent="0.15">
      <c r="A189" s="7" t="str">
        <f>IF(G189="","",VLOOKUP(H189,マシン名!$B$4:$C$93,2,FALSE))</f>
        <v>TR-B②</v>
      </c>
      <c r="B189" s="7" t="str">
        <f>IF(G189="","",VLOOKUP(I189,作業者名!$B$4:$C$100,2,FALSE))</f>
        <v>竹中</v>
      </c>
      <c r="C189" s="7" t="str">
        <f>IF(G189="","",VLOOKUP(J189,中子データ!$B$4:$H$4500,2,FALSE))</f>
        <v>VB119581(1151/1153)</v>
      </c>
      <c r="D189" s="8">
        <f>IF(G189="","",VLOOKUP(J189,中子データ!$B$4:$H$4500,4,FALSE))</f>
        <v>1</v>
      </c>
      <c r="E189" s="231">
        <f>IF(G189="","",D189*K189-AB189)</f>
        <v>41</v>
      </c>
      <c r="G189" s="958">
        <v>44439</v>
      </c>
      <c r="H189" s="1111">
        <v>33</v>
      </c>
      <c r="I189" s="1111">
        <v>82</v>
      </c>
      <c r="J189" s="1111">
        <v>3028</v>
      </c>
      <c r="K189" s="1078">
        <v>41</v>
      </c>
      <c r="L189" s="1078">
        <v>60</v>
      </c>
      <c r="M189" s="1079">
        <v>0.35</v>
      </c>
      <c r="N189" s="1084">
        <f t="shared" ref="N189:N190" si="122">L189-SUM(O189:Z189)</f>
        <v>60</v>
      </c>
      <c r="O189" s="250"/>
      <c r="P189" s="250"/>
      <c r="Q189" s="250"/>
      <c r="R189" s="250"/>
      <c r="S189" s="250"/>
      <c r="T189" s="250"/>
      <c r="U189" s="250"/>
      <c r="V189" s="250"/>
      <c r="W189" s="250"/>
      <c r="X189" s="250"/>
      <c r="Y189" s="250"/>
      <c r="Z189" s="1083"/>
      <c r="AA189" s="1073"/>
      <c r="AB189" s="1075">
        <f t="shared" ref="AB189:AB200" si="123">SUM(AC189:AJ189)</f>
        <v>0</v>
      </c>
      <c r="AC189" s="1086"/>
      <c r="AD189" s="1086"/>
      <c r="AE189" s="1086"/>
      <c r="AF189" s="1086"/>
      <c r="AG189" s="1086"/>
      <c r="AH189" s="1086"/>
      <c r="AI189" s="1086"/>
      <c r="AJ189" s="12"/>
      <c r="AK189" s="1074" t="str">
        <f>IF(G189="","",VLOOKUP(J189,中子データ!$B$4:$H$4500,3,FALSE))</f>
        <v>M-28X</v>
      </c>
      <c r="AL189" s="1074">
        <f>IF(G189="","",VLOOKUP(J189,中子データ!$B$4:$H$4500,5,FALSE))</f>
        <v>5.8</v>
      </c>
      <c r="AM189" s="1074">
        <f>IF(G189="","",VLOOKUP(J189,中子データ!$B$4:$H$4500,6,FALSE))</f>
        <v>153.89999999999998</v>
      </c>
      <c r="AN189" s="1069"/>
      <c r="AO189" s="1070"/>
      <c r="AP189" s="1071"/>
      <c r="AQ189" s="421"/>
      <c r="AR189" s="1071"/>
      <c r="AS189" s="436">
        <v>1</v>
      </c>
      <c r="AT189" s="436"/>
      <c r="AU189" s="1072"/>
      <c r="AV189" s="11"/>
      <c r="AW189" s="11"/>
      <c r="AX189" s="410">
        <f t="shared" si="112"/>
        <v>60</v>
      </c>
      <c r="AY189" s="411">
        <f>IF(G189="","",VLOOKUP(J189,中子データ!$B$4:$M$5999,10,FALSE))</f>
        <v>100</v>
      </c>
      <c r="AZ189" s="438">
        <f>IF(G189="","",VLOOKUP(J189,中子データ!$B$4:$M$5999,9,FALSE))</f>
        <v>36</v>
      </c>
      <c r="BA189" s="412" t="str">
        <f>IF(AQ189="","",VLOOKUP(AQ189,作業者名!$B$4:$C$100,2,FALSE))</f>
        <v/>
      </c>
      <c r="BB189" s="412" t="str">
        <f>IF(AR189="","",VLOOKUP(AR189,作業者名!$B$4:$C$100,2,FALSE))</f>
        <v/>
      </c>
      <c r="BC189" s="412">
        <f>IF(G189="","",VLOOKUP(J189,中子データ!B$4:N$6004,12,FALSE))</f>
        <v>7.4999999999999997E-2</v>
      </c>
      <c r="BD189" s="413">
        <f>IF(G189="","",VLOOKUP(J189,中子データ!$B$4:$P$4500,15,FALSE))</f>
        <v>0</v>
      </c>
    </row>
    <row r="190" spans="1:56" x14ac:dyDescent="0.15">
      <c r="A190" s="7" t="str">
        <f>IF(G190="","",VLOOKUP(H190,マシン名!$B$4:$C$93,2,FALSE))</f>
        <v>TR-B①</v>
      </c>
      <c r="B190" s="7" t="str">
        <f>IF(G190="","",VLOOKUP(I190,作業者名!$B$4:$C$100,2,FALSE))</f>
        <v>松尾</v>
      </c>
      <c r="C190" s="7" t="str">
        <f>IF(G190="","",VLOOKUP(J190,中子データ!$B$4:$H$4500,2,FALSE))</f>
        <v>119620　②</v>
      </c>
      <c r="D190" s="8">
        <f>IF(G190="","",VLOOKUP(J190,中子データ!$B$4:$H$4500,4,FALSE))</f>
        <v>1</v>
      </c>
      <c r="E190" s="231">
        <f t="shared" si="118"/>
        <v>181</v>
      </c>
      <c r="G190" s="958">
        <v>44439</v>
      </c>
      <c r="H190" s="1066">
        <v>34</v>
      </c>
      <c r="I190" s="1066">
        <v>8</v>
      </c>
      <c r="J190" s="1066">
        <v>3041</v>
      </c>
      <c r="K190" s="1085">
        <v>181</v>
      </c>
      <c r="L190" s="1085">
        <v>301</v>
      </c>
      <c r="M190" s="1084">
        <v>0.35</v>
      </c>
      <c r="N190" s="1084">
        <f t="shared" si="122"/>
        <v>301</v>
      </c>
      <c r="O190" s="250"/>
      <c r="P190" s="250"/>
      <c r="Q190" s="250"/>
      <c r="R190" s="250"/>
      <c r="S190" s="250"/>
      <c r="T190" s="250"/>
      <c r="U190" s="250"/>
      <c r="V190" s="250"/>
      <c r="W190" s="250"/>
      <c r="X190" s="250"/>
      <c r="Y190" s="250"/>
      <c r="Z190" s="1083"/>
      <c r="AA190" s="1073"/>
      <c r="AB190" s="1075">
        <f t="shared" si="123"/>
        <v>0</v>
      </c>
      <c r="AC190" s="1086"/>
      <c r="AD190" s="1086"/>
      <c r="AE190" s="1086"/>
      <c r="AF190" s="1086"/>
      <c r="AG190" s="1086"/>
      <c r="AH190" s="1086"/>
      <c r="AI190" s="1086"/>
      <c r="AJ190" s="12"/>
      <c r="AK190" s="1074" t="str">
        <f>IF(G190="","",VLOOKUP(J190,中子データ!$B$4:$H$4500,3,FALSE))</f>
        <v>MSR-T</v>
      </c>
      <c r="AL190" s="1074">
        <f>IF(G190="","",VLOOKUP(J190,中子データ!$B$4:$H$4500,5,FALSE))</f>
        <v>1.9</v>
      </c>
      <c r="AM190" s="1074">
        <f>IF(G190="","",VLOOKUP(J190,中子データ!$B$4:$H$4500,6,FALSE))</f>
        <v>123.19999999999999</v>
      </c>
      <c r="AN190" s="1069"/>
      <c r="AO190" s="1070"/>
      <c r="AP190" s="1071"/>
      <c r="AQ190" s="421"/>
      <c r="AR190" s="1071"/>
      <c r="AS190" s="436"/>
      <c r="AT190" s="436"/>
      <c r="AU190" s="1072"/>
      <c r="AV190" s="11"/>
      <c r="AW190" s="11"/>
      <c r="AX190" s="410">
        <f t="shared" si="112"/>
        <v>301</v>
      </c>
      <c r="AY190" s="411">
        <f>IF(G190="","",VLOOKUP(J190,中子データ!$B$4:$M$5999,10,FALSE))</f>
        <v>100</v>
      </c>
      <c r="AZ190" s="438">
        <f>IF(G190="","",VLOOKUP(J190,中子データ!$B$4:$M$5999,9,FALSE))</f>
        <v>36</v>
      </c>
      <c r="BA190" s="412" t="str">
        <f>IF(AQ190="","",VLOOKUP(AQ190,作業者名!$B$4:$C$100,2,FALSE))</f>
        <v/>
      </c>
      <c r="BB190" s="412" t="str">
        <f>IF(AR190="","",VLOOKUP(AR190,作業者名!$B$4:$C$100,2,FALSE))</f>
        <v/>
      </c>
      <c r="BC190" s="412">
        <f>IF(G190="","",VLOOKUP(J190,中子データ!B$4:N$6004,12,FALSE))</f>
        <v>0.05</v>
      </c>
      <c r="BD190" s="413">
        <f>IF(G190="","",VLOOKUP(J190,中子データ!$B$4:$P$4500,15,FALSE))</f>
        <v>0</v>
      </c>
    </row>
    <row r="191" spans="1:56" x14ac:dyDescent="0.15">
      <c r="A191" s="7" t="str">
        <f>IF(G191="","",VLOOKUP(H191,マシン名!$B$4:$C$93,2,FALSE))</f>
        <v>TR-B①</v>
      </c>
      <c r="B191" s="7" t="str">
        <f>IF(G191="","",VLOOKUP(I191,作業者名!$B$4:$C$100,2,FALSE))</f>
        <v>竹中</v>
      </c>
      <c r="C191" s="7" t="str">
        <f>IF(G191="","",VLOOKUP(J191,中子データ!$B$4:$H$4500,2,FALSE))</f>
        <v>119620　②</v>
      </c>
      <c r="D191" s="8">
        <f>IF(G191="","",VLOOKUP(J191,中子データ!$B$4:$H$4500,4,FALSE))</f>
        <v>1</v>
      </c>
      <c r="E191" s="231">
        <f t="shared" si="118"/>
        <v>270</v>
      </c>
      <c r="G191" s="958">
        <v>44439</v>
      </c>
      <c r="H191" s="1127">
        <v>34</v>
      </c>
      <c r="I191" s="1127">
        <v>82</v>
      </c>
      <c r="J191" s="1127">
        <v>3041</v>
      </c>
      <c r="K191" s="1128">
        <v>275</v>
      </c>
      <c r="L191" s="1128">
        <v>480</v>
      </c>
      <c r="M191" s="1129">
        <v>0.35</v>
      </c>
      <c r="N191" s="1065">
        <f t="shared" ref="N191" si="124">L191-SUM(O191:Z191)</f>
        <v>465</v>
      </c>
      <c r="O191" s="250"/>
      <c r="P191" s="250"/>
      <c r="Q191" s="250"/>
      <c r="R191" s="250"/>
      <c r="S191" s="250"/>
      <c r="T191" s="250"/>
      <c r="U191" s="250">
        <v>15</v>
      </c>
      <c r="V191" s="250"/>
      <c r="W191" s="250"/>
      <c r="X191" s="250"/>
      <c r="Y191" s="250"/>
      <c r="Z191" s="1064"/>
      <c r="AA191" s="1073"/>
      <c r="AB191" s="1075">
        <f t="shared" si="123"/>
        <v>5</v>
      </c>
      <c r="AC191" s="1068"/>
      <c r="AD191" s="1068"/>
      <c r="AE191" s="1068"/>
      <c r="AF191" s="1068"/>
      <c r="AG191" s="1068"/>
      <c r="AH191" s="1068"/>
      <c r="AI191" s="1068"/>
      <c r="AJ191" s="12">
        <v>5</v>
      </c>
      <c r="AK191" s="1074" t="str">
        <f>IF(G191="","",VLOOKUP(J191,中子データ!$B$4:$H$4500,3,FALSE))</f>
        <v>MSR-T</v>
      </c>
      <c r="AL191" s="1074">
        <f>IF(G191="","",VLOOKUP(J191,中子データ!$B$4:$H$4500,5,FALSE))</f>
        <v>1.9</v>
      </c>
      <c r="AM191" s="1074">
        <f>IF(G191="","",VLOOKUP(J191,中子データ!$B$4:$H$4500,6,FALSE))</f>
        <v>123.19999999999999</v>
      </c>
      <c r="AN191" s="1069"/>
      <c r="AO191" s="1070"/>
      <c r="AP191" s="1071"/>
      <c r="AQ191" s="421"/>
      <c r="AR191" s="1071"/>
      <c r="AS191" s="436">
        <v>1</v>
      </c>
      <c r="AT191" s="436"/>
      <c r="AU191" s="1072"/>
      <c r="AV191" s="11"/>
      <c r="AW191" s="11"/>
      <c r="AX191" s="410">
        <f t="shared" si="112"/>
        <v>465</v>
      </c>
      <c r="AY191" s="411">
        <f>IF(G191="","",VLOOKUP(J191,中子データ!$B$4:$M$5999,10,FALSE))</f>
        <v>100</v>
      </c>
      <c r="AZ191" s="438">
        <f>IF(G191="","",VLOOKUP(J191,中子データ!$B$4:$M$5999,9,FALSE))</f>
        <v>36</v>
      </c>
      <c r="BA191" s="412" t="str">
        <f>IF(AQ191="","",VLOOKUP(AQ191,作業者名!$B$4:$C$100,2,FALSE))</f>
        <v/>
      </c>
      <c r="BB191" s="412" t="str">
        <f>IF(AR191="","",VLOOKUP(AR191,作業者名!$B$4:$C$100,2,FALSE))</f>
        <v/>
      </c>
      <c r="BC191" s="412">
        <f>IF(G191="","",VLOOKUP(J191,中子データ!B$4:N$6004,12,FALSE))</f>
        <v>0.05</v>
      </c>
      <c r="BD191" s="413">
        <f>IF(G191="","",VLOOKUP(J191,中子データ!$B$4:$P$4500,15,FALSE))</f>
        <v>0</v>
      </c>
    </row>
    <row r="192" spans="1:56" x14ac:dyDescent="0.15">
      <c r="A192" s="7" t="str">
        <f>IF(G192="","",VLOOKUP(H192,マシン名!$B$4:$C$93,2,FALSE))</f>
        <v>3AN②　</v>
      </c>
      <c r="B192" s="7" t="str">
        <f>IF(G192="","",VLOOKUP(I192,作業者名!$B$4:$C$100,2,FALSE))</f>
        <v>浅津</v>
      </c>
      <c r="C192" s="7" t="str">
        <f>IF(G192="","",VLOOKUP(J192,中子データ!$B$4:$H$4500,2,FALSE))</f>
        <v>6BB1タペット中子</v>
      </c>
      <c r="D192" s="8">
        <f>IF(G192="","",VLOOKUP(J192,中子データ!$B$4:$H$4500,4,FALSE))</f>
        <v>8</v>
      </c>
      <c r="E192" s="231">
        <f t="shared" si="91"/>
        <v>1024</v>
      </c>
      <c r="G192" s="958">
        <v>44439</v>
      </c>
      <c r="H192" s="1127">
        <v>28</v>
      </c>
      <c r="I192" s="1127">
        <v>9</v>
      </c>
      <c r="J192" s="1127">
        <v>3056</v>
      </c>
      <c r="K192" s="1128">
        <v>131</v>
      </c>
      <c r="L192" s="1128">
        <v>420</v>
      </c>
      <c r="M192" s="1129">
        <v>0.5</v>
      </c>
      <c r="N192" s="1065">
        <f t="shared" ref="N192" si="125">L192-SUM(O192:Z192)</f>
        <v>410</v>
      </c>
      <c r="O192" s="250"/>
      <c r="P192" s="250"/>
      <c r="Q192" s="250"/>
      <c r="R192" s="250"/>
      <c r="S192" s="250"/>
      <c r="T192" s="250"/>
      <c r="U192" s="250">
        <v>10</v>
      </c>
      <c r="V192" s="250"/>
      <c r="W192" s="250"/>
      <c r="X192" s="250"/>
      <c r="Y192" s="250"/>
      <c r="Z192" s="1064"/>
      <c r="AA192" s="1073"/>
      <c r="AB192" s="1075">
        <f t="shared" si="123"/>
        <v>24</v>
      </c>
      <c r="AC192" s="1068"/>
      <c r="AD192" s="1068"/>
      <c r="AE192" s="1068">
        <v>24</v>
      </c>
      <c r="AF192" s="1068"/>
      <c r="AG192" s="1068"/>
      <c r="AH192" s="1068"/>
      <c r="AI192" s="1068"/>
      <c r="AJ192" s="12"/>
      <c r="AK192" s="1074" t="str">
        <f>IF(G192="","",VLOOKUP(J192,中子データ!$B$4:$H$4500,3,FALSE))</f>
        <v>MJ72W</v>
      </c>
      <c r="AL192" s="1074">
        <f>IF(G192="","",VLOOKUP(J192,中子データ!$B$4:$H$4500,5,FALSE))</f>
        <v>4.2000000000000003E-2</v>
      </c>
      <c r="AM192" s="1074">
        <f>IF(G192="","",VLOOKUP(J192,中子データ!$B$4:$H$4500,6,FALSE))</f>
        <v>20</v>
      </c>
      <c r="AN192" s="1069"/>
      <c r="AO192" s="1070"/>
      <c r="AP192" s="1071"/>
      <c r="AQ192" s="421"/>
      <c r="AR192" s="1071"/>
      <c r="AS192" s="436"/>
      <c r="AT192" s="436"/>
      <c r="AU192" s="1072"/>
      <c r="AV192" s="11"/>
      <c r="AW192" s="11"/>
      <c r="AX192" s="410">
        <f t="shared" si="112"/>
        <v>410</v>
      </c>
      <c r="AY192" s="411">
        <f>IF(G192="","",VLOOKUP(J192,中子データ!$B$4:$M$5999,10,FALSE))</f>
        <v>100</v>
      </c>
      <c r="AZ192" s="438">
        <f>IF(G192="","",VLOOKUP(J192,中子データ!$B$4:$M$5999,9,FALSE))</f>
        <v>288</v>
      </c>
      <c r="BA192" s="412" t="str">
        <f>IF(AQ192="","",VLOOKUP(AQ192,作業者名!$B$4:$C$100,2,FALSE))</f>
        <v/>
      </c>
      <c r="BB192" s="412" t="str">
        <f>IF(AR192="","",VLOOKUP(AR192,作業者名!$B$4:$C$100,2,FALSE))</f>
        <v/>
      </c>
      <c r="BC192" s="412">
        <f>IF(G192="","",VLOOKUP(J192,中子データ!B$4:N$6004,12,FALSE))</f>
        <v>0</v>
      </c>
      <c r="BD192" s="413">
        <f>IF(G192="","",VLOOKUP(J192,中子データ!$B$4:$P$4500,15,FALSE))</f>
        <v>0</v>
      </c>
    </row>
    <row r="193" spans="1:56" x14ac:dyDescent="0.15">
      <c r="A193" s="7" t="str">
        <f>IF(G193="","",VLOOKUP(H193,マシン名!$B$4:$C$93,2,FALSE))</f>
        <v>塗型（仕掛り）</v>
      </c>
      <c r="B193" s="7" t="str">
        <f>IF(G193="","",VLOOKUP(I193,作業者名!$B$4:$C$100,2,FALSE))</f>
        <v>森山</v>
      </c>
      <c r="C193" s="7" t="str">
        <f>IF(G193="","",VLOOKUP(J193,中子データ!$B$4:$H$4500,2,FALSE))</f>
        <v>組付（119620）</v>
      </c>
      <c r="D193" s="8">
        <f>IF(G193="","",VLOOKUP(J193,中子データ!$B$4:$H$4500,4,FALSE))</f>
        <v>1</v>
      </c>
      <c r="E193" s="231">
        <f t="shared" si="91"/>
        <v>312</v>
      </c>
      <c r="G193" s="958">
        <v>44439</v>
      </c>
      <c r="H193" s="1127">
        <v>997</v>
      </c>
      <c r="I193" s="1127">
        <v>33</v>
      </c>
      <c r="J193" s="1127">
        <v>933</v>
      </c>
      <c r="K193" s="1128">
        <v>312</v>
      </c>
      <c r="L193" s="1128">
        <v>220</v>
      </c>
      <c r="M193" s="1129">
        <v>3</v>
      </c>
      <c r="N193" s="1079">
        <f t="shared" ref="N193" si="126">L193-SUM(O193:Z193)</f>
        <v>220</v>
      </c>
      <c r="O193" s="250"/>
      <c r="P193" s="250"/>
      <c r="Q193" s="250"/>
      <c r="R193" s="250"/>
      <c r="S193" s="250"/>
      <c r="T193" s="250"/>
      <c r="U193" s="250"/>
      <c r="V193" s="250"/>
      <c r="W193" s="250"/>
      <c r="X193" s="250"/>
      <c r="Y193" s="250"/>
      <c r="Z193" s="1083"/>
      <c r="AA193" s="1073"/>
      <c r="AB193" s="1075">
        <f t="shared" ref="AB193" si="127">SUM(AC193:AJ193)</f>
        <v>0</v>
      </c>
      <c r="AC193" s="1086"/>
      <c r="AD193" s="1086"/>
      <c r="AE193" s="1086"/>
      <c r="AF193" s="1064"/>
      <c r="AG193" s="1064"/>
      <c r="AH193" s="1064"/>
      <c r="AI193" s="1064"/>
      <c r="AJ193" s="1064"/>
      <c r="AK193" s="1074">
        <f>IF(G193="","",VLOOKUP(J193,中子データ!$B$4:$H$4500,3,FALSE))</f>
        <v>0</v>
      </c>
      <c r="AL193" s="1074">
        <f>IF(G193="","",VLOOKUP(J193,中子データ!$B$4:$H$4500,5,FALSE))</f>
        <v>0</v>
      </c>
      <c r="AM193" s="1074">
        <f>IF(G193="","",VLOOKUP(J193,中子データ!$B$4:$H$4500,6,FALSE))</f>
        <v>71</v>
      </c>
      <c r="AN193" s="960"/>
      <c r="AO193" s="961"/>
      <c r="AP193" s="1080"/>
      <c r="AQ193" s="1081"/>
      <c r="AR193" s="1080"/>
      <c r="AS193" s="1082"/>
      <c r="AT193" s="1082"/>
      <c r="AU193" s="965"/>
      <c r="AV193" s="11"/>
      <c r="AW193" s="11"/>
      <c r="AX193" s="410">
        <f t="shared" si="112"/>
        <v>220</v>
      </c>
      <c r="AY193" s="411">
        <f>IF(G193="","",VLOOKUP(J193,中子データ!$B$4:$M$5999,10,FALSE))</f>
        <v>53</v>
      </c>
      <c r="AZ193" s="438">
        <f>IF(G193="","",VLOOKUP(J193,中子データ!$B$4:$M$5999,9,FALSE))</f>
        <v>67.924528301886795</v>
      </c>
      <c r="BA193" s="412" t="str">
        <f>IF(AQ193="","",VLOOKUP(AQ193,作業者名!$B$4:$C$100,2,FALSE))</f>
        <v/>
      </c>
      <c r="BB193" s="412" t="str">
        <f>IF(AR193="","",VLOOKUP(AR193,作業者名!$B$4:$C$100,2,FALSE))</f>
        <v/>
      </c>
      <c r="BC193" s="412">
        <f>IF(G193="","",VLOOKUP(J193,中子データ!B$4:N$6004,12,FALSE))</f>
        <v>0</v>
      </c>
      <c r="BD193" s="413">
        <f>IF(G193="","",VLOOKUP(J193,中子データ!$B$4:$P$4500,15,FALSE))</f>
        <v>0</v>
      </c>
    </row>
    <row r="194" spans="1:56" x14ac:dyDescent="0.15">
      <c r="A194" s="7" t="str">
        <f>IF(G194="","",VLOOKUP(H194,マシン名!$B$4:$C$93,2,FALSE))</f>
        <v>塗型（仕掛り）</v>
      </c>
      <c r="B194" s="7" t="str">
        <f>IF(G194="","",VLOOKUP(I194,作業者名!$B$4:$C$100,2,FALSE))</f>
        <v>森山</v>
      </c>
      <c r="C194" s="7" t="str">
        <f>IF(G194="","",VLOOKUP(J194,中子データ!$B$4:$H$4500,2,FALSE))</f>
        <v>組付（PR-6N21）</v>
      </c>
      <c r="D194" s="8">
        <f>IF(G194="","",VLOOKUP(J194,中子データ!$B$4:$H$4500,4,FALSE))</f>
        <v>1</v>
      </c>
      <c r="E194" s="231">
        <f>IF(G194="","",D194*K194-AB194)</f>
        <v>60</v>
      </c>
      <c r="G194" s="958">
        <v>44439</v>
      </c>
      <c r="H194" s="1066">
        <v>997</v>
      </c>
      <c r="I194" s="1066">
        <v>33</v>
      </c>
      <c r="J194" s="1066">
        <v>931</v>
      </c>
      <c r="K194" s="1085">
        <v>60</v>
      </c>
      <c r="L194" s="1085">
        <v>90</v>
      </c>
      <c r="M194" s="1129">
        <v>1</v>
      </c>
      <c r="N194" s="1065">
        <f t="shared" ref="N194:N196" si="128">L194-SUM(O194:Z194)</f>
        <v>90</v>
      </c>
      <c r="O194" s="250"/>
      <c r="P194" s="250"/>
      <c r="Q194" s="250"/>
      <c r="R194" s="250"/>
      <c r="S194" s="250"/>
      <c r="T194" s="250"/>
      <c r="U194" s="250"/>
      <c r="V194" s="250"/>
      <c r="W194" s="250"/>
      <c r="X194" s="250"/>
      <c r="Y194" s="250"/>
      <c r="Z194" s="1064"/>
      <c r="AA194" s="1073"/>
      <c r="AB194" s="1075">
        <f t="shared" si="123"/>
        <v>0</v>
      </c>
      <c r="AC194" s="1068"/>
      <c r="AD194" s="1068"/>
      <c r="AE194" s="1068"/>
      <c r="AF194" s="1068"/>
      <c r="AG194" s="1068"/>
      <c r="AH194" s="1068"/>
      <c r="AI194" s="1068"/>
      <c r="AJ194" s="12"/>
      <c r="AK194" s="1074">
        <f>IF(G194="","",VLOOKUP(J194,中子データ!$B$4:$H$4500,3,FALSE))</f>
        <v>0</v>
      </c>
      <c r="AL194" s="1074">
        <f>IF(G194="","",VLOOKUP(J194,中子データ!$B$4:$H$4500,5,FALSE))</f>
        <v>0</v>
      </c>
      <c r="AM194" s="1074">
        <f>IF(G194="","",VLOOKUP(J194,中子データ!$B$4:$H$4500,6,FALSE))</f>
        <v>150</v>
      </c>
      <c r="AN194" s="1069"/>
      <c r="AO194" s="1070"/>
      <c r="AP194" s="1071"/>
      <c r="AQ194" s="421"/>
      <c r="AR194" s="1071"/>
      <c r="AS194" s="436"/>
      <c r="AT194" s="436"/>
      <c r="AU194" s="1072"/>
      <c r="AV194" s="11"/>
      <c r="AW194" s="11"/>
      <c r="AX194" s="410">
        <f t="shared" si="112"/>
        <v>90</v>
      </c>
      <c r="AY194" s="411">
        <f>IF(G194="","",VLOOKUP(J194,中子データ!$B$4:$M$5999,10,FALSE))</f>
        <v>120</v>
      </c>
      <c r="AZ194" s="438">
        <f>IF(G194="","",VLOOKUP(J194,中子データ!$B$4:$M$5999,9,FALSE))</f>
        <v>30</v>
      </c>
      <c r="BA194" s="412" t="str">
        <f>IF(AQ194="","",VLOOKUP(AQ194,作業者名!$B$4:$C$100,2,FALSE))</f>
        <v/>
      </c>
      <c r="BB194" s="412" t="str">
        <f>IF(AR194="","",VLOOKUP(AR194,作業者名!$B$4:$C$100,2,FALSE))</f>
        <v/>
      </c>
      <c r="BC194" s="412">
        <f>IF(G194="","",VLOOKUP(J194,中子データ!B$4:N$6004,12,FALSE))</f>
        <v>0</v>
      </c>
      <c r="BD194" s="413">
        <f>IF(G194="","",VLOOKUP(J194,中子データ!$B$4:$P$4500,15,FALSE))</f>
        <v>0</v>
      </c>
    </row>
    <row r="195" spans="1:56" x14ac:dyDescent="0.15">
      <c r="A195" s="7" t="str">
        <f>IF(G195="","",VLOOKUP(H195,マシン名!$B$4:$C$93,2,FALSE))</f>
        <v>塗型（仕掛り）</v>
      </c>
      <c r="B195" s="7" t="str">
        <f>IF(G195="","",VLOOKUP(I195,作業者名!$B$4:$C$100,2,FALSE))</f>
        <v>森山</v>
      </c>
      <c r="C195" s="7" t="str">
        <f>IF(G195="","",VLOOKUP(J195,中子データ!$B$4:$H$4500,2,FALSE))</f>
        <v>組付（119620）</v>
      </c>
      <c r="D195" s="8">
        <f>IF(G195="","",VLOOKUP(J195,中子データ!$B$4:$H$4500,4,FALSE))</f>
        <v>1</v>
      </c>
      <c r="E195" s="231">
        <f t="shared" si="91"/>
        <v>156</v>
      </c>
      <c r="G195" s="958">
        <v>44439</v>
      </c>
      <c r="H195" s="1066">
        <v>997</v>
      </c>
      <c r="I195" s="1066">
        <v>33</v>
      </c>
      <c r="J195" s="1066">
        <v>933</v>
      </c>
      <c r="K195" s="1067">
        <v>156</v>
      </c>
      <c r="L195" s="1067">
        <v>170</v>
      </c>
      <c r="M195" s="1065">
        <v>2</v>
      </c>
      <c r="N195" s="1065">
        <f t="shared" si="128"/>
        <v>170</v>
      </c>
      <c r="O195" s="250"/>
      <c r="P195" s="250"/>
      <c r="Q195" s="250"/>
      <c r="R195" s="250"/>
      <c r="S195" s="250"/>
      <c r="T195" s="250"/>
      <c r="U195" s="250"/>
      <c r="V195" s="250"/>
      <c r="W195" s="250"/>
      <c r="X195" s="250"/>
      <c r="Y195" s="250"/>
      <c r="Z195" s="1064"/>
      <c r="AA195" s="1073"/>
      <c r="AB195" s="1075">
        <f t="shared" si="123"/>
        <v>0</v>
      </c>
      <c r="AC195" s="1068"/>
      <c r="AD195" s="1068"/>
      <c r="AE195" s="1068"/>
      <c r="AF195" s="1068"/>
      <c r="AG195" s="1068"/>
      <c r="AH195" s="1068"/>
      <c r="AI195" s="1068"/>
      <c r="AJ195" s="12"/>
      <c r="AK195" s="1074">
        <f>IF(G195="","",VLOOKUP(J195,中子データ!$B$4:$H$4500,3,FALSE))</f>
        <v>0</v>
      </c>
      <c r="AL195" s="1074">
        <f>IF(G195="","",VLOOKUP(J195,中子データ!$B$4:$H$4500,5,FALSE))</f>
        <v>0</v>
      </c>
      <c r="AM195" s="1074">
        <f>IF(G195="","",VLOOKUP(J195,中子データ!$B$4:$H$4500,6,FALSE))</f>
        <v>71</v>
      </c>
      <c r="AN195" s="1069"/>
      <c r="AO195" s="1070"/>
      <c r="AP195" s="1071"/>
      <c r="AQ195" s="421"/>
      <c r="AR195" s="1071"/>
      <c r="AS195" s="436"/>
      <c r="AT195" s="436"/>
      <c r="AU195" s="1072"/>
      <c r="AV195" s="11"/>
      <c r="AW195" s="11"/>
      <c r="AX195" s="410">
        <f t="shared" si="112"/>
        <v>170</v>
      </c>
      <c r="AY195" s="411">
        <f>IF(G195="","",VLOOKUP(J195,中子データ!$B$4:$M$5999,10,FALSE))</f>
        <v>53</v>
      </c>
      <c r="AZ195" s="438">
        <f>IF(G195="","",VLOOKUP(J195,中子データ!$B$4:$M$5999,9,FALSE))</f>
        <v>67.924528301886795</v>
      </c>
      <c r="BA195" s="412" t="str">
        <f>IF(AQ195="","",VLOOKUP(AQ195,作業者名!$B$4:$C$100,2,FALSE))</f>
        <v/>
      </c>
      <c r="BB195" s="412" t="str">
        <f>IF(AR195="","",VLOOKUP(AR195,作業者名!$B$4:$C$100,2,FALSE))</f>
        <v/>
      </c>
      <c r="BC195" s="412">
        <f>IF(G195="","",VLOOKUP(J195,中子データ!B$4:N$6004,12,FALSE))</f>
        <v>0</v>
      </c>
      <c r="BD195" s="413">
        <f>IF(G195="","",VLOOKUP(J195,中子データ!$B$4:$P$4500,15,FALSE))</f>
        <v>0</v>
      </c>
    </row>
    <row r="196" spans="1:56" x14ac:dyDescent="0.15">
      <c r="A196" s="7" t="str">
        <f>IF(G196="","",VLOOKUP(H196,マシン名!$B$4:$C$93,2,FALSE))</f>
        <v>塗型（仕掛り）</v>
      </c>
      <c r="B196" s="7" t="str">
        <f>IF(G196="","",VLOOKUP(I196,作業者名!$B$4:$C$100,2,FALSE))</f>
        <v>竹中</v>
      </c>
      <c r="C196" s="7" t="str">
        <f>IF(G196="","",VLOOKUP(J196,中子データ!$B$4:$H$4500,2,FALSE))</f>
        <v>組付（119620）</v>
      </c>
      <c r="D196" s="8">
        <f>IF(G196="","",VLOOKUP(J196,中子データ!$B$4:$H$4500,4,FALSE))</f>
        <v>1</v>
      </c>
      <c r="E196" s="231">
        <f t="shared" si="91"/>
        <v>156</v>
      </c>
      <c r="G196" s="958">
        <v>44439</v>
      </c>
      <c r="H196" s="1066">
        <v>997</v>
      </c>
      <c r="I196" s="1066">
        <v>82</v>
      </c>
      <c r="J196" s="1066">
        <v>933</v>
      </c>
      <c r="K196" s="1067">
        <v>156</v>
      </c>
      <c r="L196" s="1067">
        <v>240</v>
      </c>
      <c r="M196" s="1065">
        <v>0.35</v>
      </c>
      <c r="N196" s="1065">
        <f t="shared" si="128"/>
        <v>240</v>
      </c>
      <c r="O196" s="250"/>
      <c r="P196" s="250"/>
      <c r="Q196" s="250"/>
      <c r="R196" s="250"/>
      <c r="S196" s="250"/>
      <c r="T196" s="250"/>
      <c r="U196" s="250"/>
      <c r="V196" s="250"/>
      <c r="W196" s="250"/>
      <c r="X196" s="250"/>
      <c r="Y196" s="250"/>
      <c r="Z196" s="1064"/>
      <c r="AA196" s="1073"/>
      <c r="AB196" s="1075">
        <f t="shared" si="123"/>
        <v>0</v>
      </c>
      <c r="AC196" s="1068"/>
      <c r="AD196" s="1068"/>
      <c r="AE196" s="1068"/>
      <c r="AF196" s="1068"/>
      <c r="AG196" s="1068"/>
      <c r="AH196" s="1068"/>
      <c r="AI196" s="1068"/>
      <c r="AJ196" s="12"/>
      <c r="AK196" s="1074">
        <f>IF(G196="","",VLOOKUP(J196,中子データ!$B$4:$H$4500,3,FALSE))</f>
        <v>0</v>
      </c>
      <c r="AL196" s="1074">
        <f>IF(G196="","",VLOOKUP(J196,中子データ!$B$4:$H$4500,5,FALSE))</f>
        <v>0</v>
      </c>
      <c r="AM196" s="1074">
        <f>IF(G196="","",VLOOKUP(J196,中子データ!$B$4:$H$4500,6,FALSE))</f>
        <v>71</v>
      </c>
      <c r="AN196" s="1069"/>
      <c r="AO196" s="1070"/>
      <c r="AP196" s="1071"/>
      <c r="AQ196" s="421"/>
      <c r="AR196" s="1071"/>
      <c r="AS196" s="436">
        <v>1</v>
      </c>
      <c r="AT196" s="436"/>
      <c r="AU196" s="1072"/>
      <c r="AV196" s="11"/>
      <c r="AW196" s="11"/>
      <c r="AX196" s="410">
        <f t="shared" si="112"/>
        <v>240</v>
      </c>
      <c r="AY196" s="411">
        <f>IF(G196="","",VLOOKUP(J196,中子データ!$B$4:$M$5999,10,FALSE))</f>
        <v>53</v>
      </c>
      <c r="AZ196" s="438">
        <f>IF(G196="","",VLOOKUP(J196,中子データ!$B$4:$M$5999,9,FALSE))</f>
        <v>67.924528301886795</v>
      </c>
      <c r="BA196" s="412" t="str">
        <f>IF(AQ196="","",VLOOKUP(AQ196,作業者名!$B$4:$C$100,2,FALSE))</f>
        <v/>
      </c>
      <c r="BB196" s="412" t="str">
        <f>IF(AR196="","",VLOOKUP(AR196,作業者名!$B$4:$C$100,2,FALSE))</f>
        <v/>
      </c>
      <c r="BC196" s="412">
        <f>IF(G196="","",VLOOKUP(J196,中子データ!B$4:N$6004,12,FALSE))</f>
        <v>0</v>
      </c>
      <c r="BD196" s="413">
        <f>IF(G196="","",VLOOKUP(J196,中子データ!$B$4:$P$4500,15,FALSE))</f>
        <v>0</v>
      </c>
    </row>
    <row r="197" spans="1:56" x14ac:dyDescent="0.15">
      <c r="A197" s="7" t="str">
        <f>IF(G197="","",VLOOKUP(H197,マシン名!$B$4:$C$93,2,FALSE))</f>
        <v>塗型（仕掛り）</v>
      </c>
      <c r="B197" s="7" t="str">
        <f>IF(G197="","",VLOOKUP(I197,作業者名!$B$4:$C$100,2,FALSE))</f>
        <v>吉田</v>
      </c>
      <c r="C197" s="7" t="str">
        <f>IF(G197="","",VLOOKUP(J197,中子データ!$B$4:$H$4500,2,FALSE))</f>
        <v>再乾・芯組（ＤＫ20ピストンタイ）</v>
      </c>
      <c r="D197" s="8">
        <f>IF(G197="","",VLOOKUP(J197,中子データ!$B$4:$H$4500,4,FALSE))</f>
        <v>1</v>
      </c>
      <c r="E197" s="231">
        <f t="shared" si="91"/>
        <v>0</v>
      </c>
      <c r="G197" s="958">
        <v>44439</v>
      </c>
      <c r="H197" s="1066">
        <v>997</v>
      </c>
      <c r="I197" s="1066">
        <v>1</v>
      </c>
      <c r="J197" s="1066">
        <v>915</v>
      </c>
      <c r="K197" s="1067">
        <v>0</v>
      </c>
      <c r="L197" s="1067">
        <v>50</v>
      </c>
      <c r="M197" s="1065">
        <v>1</v>
      </c>
      <c r="N197" s="1065">
        <f t="shared" ref="N197" si="129">L197-SUM(O197:Z197)</f>
        <v>50</v>
      </c>
      <c r="O197" s="250"/>
      <c r="P197" s="250"/>
      <c r="Q197" s="250"/>
      <c r="R197" s="250"/>
      <c r="S197" s="250"/>
      <c r="T197" s="250"/>
      <c r="U197" s="250"/>
      <c r="V197" s="250"/>
      <c r="W197" s="250"/>
      <c r="X197" s="250"/>
      <c r="Y197" s="250"/>
      <c r="Z197" s="1064"/>
      <c r="AA197" s="1073"/>
      <c r="AB197" s="1075">
        <f t="shared" si="123"/>
        <v>0</v>
      </c>
      <c r="AC197" s="1068"/>
      <c r="AD197" s="1068"/>
      <c r="AE197" s="1068"/>
      <c r="AF197" s="1068"/>
      <c r="AG197" s="1068"/>
      <c r="AH197" s="1068"/>
      <c r="AI197" s="1068"/>
      <c r="AJ197" s="12"/>
      <c r="AK197" s="1074">
        <f>IF(G197="","",VLOOKUP(J197,中子データ!$B$4:$H$4500,3,FALSE))</f>
        <v>0</v>
      </c>
      <c r="AL197" s="1074">
        <f>IF(G197="","",VLOOKUP(J197,中子データ!$B$4:$H$4500,5,FALSE))</f>
        <v>0</v>
      </c>
      <c r="AM197" s="1074">
        <f>IF(G197="","",VLOOKUP(J197,中子データ!$B$4:$H$4500,6,FALSE))</f>
        <v>335</v>
      </c>
      <c r="AN197" s="1069"/>
      <c r="AO197" s="1070"/>
      <c r="AP197" s="1071"/>
      <c r="AQ197" s="421"/>
      <c r="AR197" s="1071"/>
      <c r="AS197" s="436"/>
      <c r="AT197" s="436"/>
      <c r="AU197" s="1072"/>
      <c r="AV197" s="11"/>
      <c r="AW197" s="11"/>
      <c r="AX197" s="410">
        <f t="shared" si="112"/>
        <v>50</v>
      </c>
      <c r="AY197" s="411">
        <f>IF(G197="","",VLOOKUP(J197,中子データ!$B$4:$M$5999,10,FALSE))</f>
        <v>180</v>
      </c>
      <c r="AZ197" s="438">
        <f>IF(G197="","",VLOOKUP(J197,中子データ!$B$4:$M$5999,9,FALSE))</f>
        <v>20</v>
      </c>
      <c r="BA197" s="412" t="str">
        <f>IF(AQ197="","",VLOOKUP(AQ197,作業者名!$B$4:$C$100,2,FALSE))</f>
        <v/>
      </c>
      <c r="BB197" s="412" t="str">
        <f>IF(AR197="","",VLOOKUP(AR197,作業者名!$B$4:$C$100,2,FALSE))</f>
        <v/>
      </c>
      <c r="BC197" s="412">
        <f>IF(G197="","",VLOOKUP(J197,中子データ!B$4:N$6004,12,FALSE))</f>
        <v>0</v>
      </c>
      <c r="BD197" s="413">
        <f>IF(G197="","",VLOOKUP(J197,中子データ!$B$4:$P$4500,15,FALSE))</f>
        <v>0</v>
      </c>
    </row>
    <row r="198" spans="1:56" x14ac:dyDescent="0.15">
      <c r="A198" s="7" t="str">
        <f>IF(G198="","",VLOOKUP(H198,マシン名!$B$4:$C$93,2,FALSE))</f>
        <v>塗型（仕掛り）</v>
      </c>
      <c r="B198" s="7" t="str">
        <f>IF(G198="","",VLOOKUP(I198,作業者名!$B$4:$C$100,2,FALSE))</f>
        <v>吉田</v>
      </c>
      <c r="C198" s="7" t="str">
        <f>IF(G198="","",VLOOKUP(J198,中子データ!$B$4:$H$4500,2,FALSE))</f>
        <v>その他の仕掛り</v>
      </c>
      <c r="D198" s="8">
        <f>IF(G198="","",VLOOKUP(J198,中子データ!$B$4:$H$4500,4,FALSE))</f>
        <v>1</v>
      </c>
      <c r="E198" s="231">
        <f t="shared" si="91"/>
        <v>0</v>
      </c>
      <c r="G198" s="958">
        <v>44439</v>
      </c>
      <c r="H198" s="1077">
        <v>997</v>
      </c>
      <c r="I198" s="1077">
        <v>1</v>
      </c>
      <c r="J198" s="1077">
        <v>991</v>
      </c>
      <c r="K198" s="1078">
        <v>0</v>
      </c>
      <c r="L198" s="1078">
        <v>345</v>
      </c>
      <c r="M198" s="1079">
        <v>1</v>
      </c>
      <c r="N198" s="1079">
        <f t="shared" ref="N198" si="130">L198-SUM(O198:Z198)</f>
        <v>255</v>
      </c>
      <c r="O198" s="1078"/>
      <c r="P198" s="1078"/>
      <c r="Q198" s="1078"/>
      <c r="R198" s="1078"/>
      <c r="S198" s="1078"/>
      <c r="T198" s="1078"/>
      <c r="U198" s="1078"/>
      <c r="V198" s="1078"/>
      <c r="W198" s="1078"/>
      <c r="X198" s="1078"/>
      <c r="Y198" s="1078"/>
      <c r="Z198" s="1064">
        <v>90</v>
      </c>
      <c r="AA198" s="1073"/>
      <c r="AB198" s="959">
        <f t="shared" si="123"/>
        <v>0</v>
      </c>
      <c r="AC198" s="1064"/>
      <c r="AD198" s="1064"/>
      <c r="AE198" s="1064"/>
      <c r="AF198" s="1064"/>
      <c r="AG198" s="1064"/>
      <c r="AH198" s="1064"/>
      <c r="AI198" s="1064"/>
      <c r="AJ198" s="1064"/>
      <c r="AK198" s="1074">
        <f>IF(G198="","",VLOOKUP(J198,中子データ!$B$4:$H$4500,3,FALSE))</f>
        <v>0</v>
      </c>
      <c r="AL198" s="1074">
        <f>IF(G198="","",VLOOKUP(J198,中子データ!$B$4:$H$4500,5,FALSE))</f>
        <v>0</v>
      </c>
      <c r="AM198" s="1074">
        <f>IF(G198="","",VLOOKUP(J198,中子データ!$B$4:$H$4500,6,FALSE))</f>
        <v>0</v>
      </c>
      <c r="AN198" s="960"/>
      <c r="AO198" s="961"/>
      <c r="AP198" s="1080"/>
      <c r="AQ198" s="1081"/>
      <c r="AR198" s="1080"/>
      <c r="AS198" s="1082"/>
      <c r="AT198" s="1082"/>
      <c r="AU198" s="965"/>
      <c r="AV198" s="11"/>
      <c r="AW198" s="11"/>
      <c r="AX198" s="410">
        <f t="shared" si="112"/>
        <v>255</v>
      </c>
      <c r="AY198" s="411">
        <f>IF(G198="","",VLOOKUP(J198,中子データ!$B$4:$M$5999,10,FALSE))</f>
        <v>0</v>
      </c>
      <c r="AZ198" s="438" t="e">
        <f>IF(G198="","",VLOOKUP(J198,中子データ!$B$4:$M$5999,9,FALSE))</f>
        <v>#DIV/0!</v>
      </c>
      <c r="BA198" s="412" t="str">
        <f>IF(AQ198="","",VLOOKUP(AQ198,作業者名!$B$4:$C$100,2,FALSE))</f>
        <v/>
      </c>
      <c r="BB198" s="412" t="str">
        <f>IF(AR198="","",VLOOKUP(AR198,作業者名!$B$4:$C$100,2,FALSE))</f>
        <v/>
      </c>
      <c r="BC198" s="412">
        <f>IF(G198="","",VLOOKUP(J198,中子データ!B$4:N$6004,12,FALSE))</f>
        <v>0</v>
      </c>
      <c r="BD198" s="413">
        <f>IF(G198="","",VLOOKUP(J198,中子データ!$B$4:$P$4500,15,FALSE))</f>
        <v>0</v>
      </c>
    </row>
    <row r="199" spans="1:56" x14ac:dyDescent="0.15">
      <c r="A199" s="7" t="str">
        <f>IF(G199="","",VLOOKUP(H199,マシン名!$B$4:$C$93,2,FALSE))</f>
        <v>製造間接</v>
      </c>
      <c r="B199" s="7" t="str">
        <f>IF(G199="","",VLOOKUP(I199,作業者名!$B$4:$C$100,2,FALSE))</f>
        <v>宮内</v>
      </c>
      <c r="C199" s="7" t="str">
        <f>IF(G199="","",VLOOKUP(J199,中子データ!$B$4:$H$4500,2,FALSE))</f>
        <v>製造補助（砂段取り・台車準備・型移動等）</v>
      </c>
      <c r="D199" s="8">
        <f>IF(G199="","",VLOOKUP(J199,中子データ!$B$4:$H$4500,4,FALSE))</f>
        <v>1</v>
      </c>
      <c r="E199" s="231">
        <f t="shared" ref="E199:E259" si="131">IF(G199="","",D199*K199-AB199)</f>
        <v>0</v>
      </c>
      <c r="G199" s="958">
        <v>44439</v>
      </c>
      <c r="H199" s="1150">
        <v>51</v>
      </c>
      <c r="I199" s="1150">
        <v>2</v>
      </c>
      <c r="J199" s="1150">
        <v>953</v>
      </c>
      <c r="K199" s="1151">
        <v>0</v>
      </c>
      <c r="L199" s="1151">
        <v>400</v>
      </c>
      <c r="M199" s="1079">
        <v>1</v>
      </c>
      <c r="N199" s="1065">
        <f t="shared" ref="N199:N200" si="132">L199-SUM(O199:Z199)</f>
        <v>400</v>
      </c>
      <c r="O199" s="250"/>
      <c r="P199" s="250"/>
      <c r="Q199" s="250"/>
      <c r="R199" s="250"/>
      <c r="S199" s="250"/>
      <c r="T199" s="250"/>
      <c r="U199" s="250"/>
      <c r="V199" s="250"/>
      <c r="W199" s="250"/>
      <c r="X199" s="250"/>
      <c r="Y199" s="250"/>
      <c r="Z199" s="1064"/>
      <c r="AA199" s="1073"/>
      <c r="AB199" s="1075">
        <f t="shared" si="123"/>
        <v>0</v>
      </c>
      <c r="AC199" s="1068"/>
      <c r="AD199" s="1068"/>
      <c r="AE199" s="1068"/>
      <c r="AF199" s="1068"/>
      <c r="AG199" s="1068"/>
      <c r="AH199" s="1068"/>
      <c r="AI199" s="1068"/>
      <c r="AJ199" s="12"/>
      <c r="AK199" s="1074">
        <f>IF(G199="","",VLOOKUP(J199,中子データ!$B$4:$H$4500,3,FALSE))</f>
        <v>0</v>
      </c>
      <c r="AL199" s="1074">
        <f>IF(G199="","",VLOOKUP(J199,中子データ!$B$4:$H$4500,5,FALSE))</f>
        <v>0</v>
      </c>
      <c r="AM199" s="1074">
        <f>IF(G199="","",VLOOKUP(J199,中子データ!$B$4:$H$4500,6,FALSE))</f>
        <v>0</v>
      </c>
      <c r="AN199" s="1069"/>
      <c r="AO199" s="1070"/>
      <c r="AP199" s="1071"/>
      <c r="AQ199" s="421"/>
      <c r="AR199" s="1071"/>
      <c r="AS199" s="436"/>
      <c r="AT199" s="436"/>
      <c r="AU199" s="1072"/>
      <c r="AV199" s="11"/>
      <c r="AW199" s="11"/>
      <c r="AX199" s="410">
        <f t="shared" si="112"/>
        <v>400</v>
      </c>
      <c r="AY199" s="411">
        <f>IF(G199="","",VLOOKUP(J199,中子データ!$B$4:$M$5999,10,FALSE))</f>
        <v>0</v>
      </c>
      <c r="AZ199" s="438" t="e">
        <f>IF(G199="","",VLOOKUP(J199,中子データ!$B$4:$M$5999,9,FALSE))</f>
        <v>#DIV/0!</v>
      </c>
      <c r="BA199" s="412" t="str">
        <f>IF(AQ199="","",VLOOKUP(AQ199,作業者名!$B$4:$C$100,2,FALSE))</f>
        <v/>
      </c>
      <c r="BB199" s="412" t="str">
        <f>IF(AR199="","",VLOOKUP(AR199,作業者名!$B$4:$C$100,2,FALSE))</f>
        <v/>
      </c>
      <c r="BC199" s="412">
        <f>IF(G199="","",VLOOKUP(J199,中子データ!B$4:N$6004,12,FALSE))</f>
        <v>0</v>
      </c>
      <c r="BD199" s="413">
        <f>IF(G199="","",VLOOKUP(J199,中子データ!$B$4:$P$4500,15,FALSE))</f>
        <v>0</v>
      </c>
    </row>
    <row r="200" spans="1:56" x14ac:dyDescent="0.15">
      <c r="A200" s="7" t="str">
        <f>IF(G200="","",VLOOKUP(H200,マシン名!$B$4:$C$93,2,FALSE))</f>
        <v>製造間接</v>
      </c>
      <c r="B200" s="7" t="str">
        <f>IF(G200="","",VLOOKUP(I200,作業者名!$B$4:$C$100,2,FALSE))</f>
        <v>吉田</v>
      </c>
      <c r="C200" s="7" t="str">
        <f>IF(G200="","",VLOOKUP(J200,中子データ!$B$4:$H$4500,2,FALSE))</f>
        <v>会議・ﾐｰﾃｨﾝｸﾞ</v>
      </c>
      <c r="D200" s="8">
        <f>IF(G200="","",VLOOKUP(J200,中子データ!$B$4:$H$4500,4,FALSE))</f>
        <v>1</v>
      </c>
      <c r="E200" s="231">
        <f t="shared" si="131"/>
        <v>0</v>
      </c>
      <c r="G200" s="958">
        <v>44439</v>
      </c>
      <c r="H200" s="1066">
        <v>51</v>
      </c>
      <c r="I200" s="1066">
        <v>1</v>
      </c>
      <c r="J200" s="1066">
        <v>959</v>
      </c>
      <c r="K200" s="1067">
        <v>0</v>
      </c>
      <c r="L200" s="1067">
        <v>60</v>
      </c>
      <c r="M200" s="1065">
        <v>1</v>
      </c>
      <c r="N200" s="1065">
        <f t="shared" si="132"/>
        <v>60</v>
      </c>
      <c r="O200" s="250"/>
      <c r="P200" s="250"/>
      <c r="Q200" s="250"/>
      <c r="R200" s="250"/>
      <c r="S200" s="250"/>
      <c r="T200" s="250"/>
      <c r="U200" s="250"/>
      <c r="V200" s="250"/>
      <c r="W200" s="250"/>
      <c r="X200" s="250"/>
      <c r="Y200" s="250"/>
      <c r="Z200" s="1064"/>
      <c r="AA200" s="1073"/>
      <c r="AB200" s="1075">
        <f t="shared" si="123"/>
        <v>0</v>
      </c>
      <c r="AC200" s="1068"/>
      <c r="AD200" s="1068"/>
      <c r="AE200" s="1068"/>
      <c r="AF200" s="1068"/>
      <c r="AG200" s="1068"/>
      <c r="AH200" s="1068"/>
      <c r="AI200" s="1068"/>
      <c r="AJ200" s="12"/>
      <c r="AK200" s="1074">
        <f>IF(G200="","",VLOOKUP(J200,中子データ!$B$4:$H$4500,3,FALSE))</f>
        <v>0</v>
      </c>
      <c r="AL200" s="1074">
        <f>IF(G200="","",VLOOKUP(J200,中子データ!$B$4:$H$4500,5,FALSE))</f>
        <v>0</v>
      </c>
      <c r="AM200" s="1074">
        <f>IF(G200="","",VLOOKUP(J200,中子データ!$B$4:$H$4500,6,FALSE))</f>
        <v>0</v>
      </c>
      <c r="AN200" s="1069"/>
      <c r="AO200" s="1070"/>
      <c r="AP200" s="1071"/>
      <c r="AQ200" s="421"/>
      <c r="AR200" s="1071"/>
      <c r="AS200" s="436"/>
      <c r="AT200" s="436"/>
      <c r="AU200" s="1072"/>
      <c r="AV200" s="11"/>
      <c r="AW200" s="11"/>
      <c r="AX200" s="410">
        <f t="shared" si="112"/>
        <v>60</v>
      </c>
      <c r="AY200" s="411">
        <f>IF(G200="","",VLOOKUP(J200,中子データ!$B$4:$M$5999,10,FALSE))</f>
        <v>0</v>
      </c>
      <c r="AZ200" s="438" t="e">
        <f>IF(G200="","",VLOOKUP(J200,中子データ!$B$4:$M$5999,9,FALSE))</f>
        <v>#DIV/0!</v>
      </c>
      <c r="BA200" s="412" t="str">
        <f>IF(AQ200="","",VLOOKUP(AQ200,作業者名!$B$4:$C$100,2,FALSE))</f>
        <v/>
      </c>
      <c r="BB200" s="412" t="str">
        <f>IF(AR200="","",VLOOKUP(AR200,作業者名!$B$4:$C$100,2,FALSE))</f>
        <v/>
      </c>
      <c r="BC200" s="412">
        <f>IF(G200="","",VLOOKUP(J200,中子データ!B$4:N$6004,12,FALSE))</f>
        <v>0</v>
      </c>
      <c r="BD200" s="413">
        <f>IF(G200="","",VLOOKUP(J200,中子データ!$B$4:$P$4500,15,FALSE))</f>
        <v>0</v>
      </c>
    </row>
    <row r="201" spans="1:56" x14ac:dyDescent="0.15">
      <c r="A201" s="7" t="str">
        <f>IF(G201="","",VLOOKUP(H201,マシン名!$B$4:$C$93,2,FALSE))</f>
        <v>製造間接</v>
      </c>
      <c r="B201" s="7" t="str">
        <f>IF(G201="","",VLOOKUP(I201,作業者名!$B$4:$C$100,2,FALSE))</f>
        <v>宮内</v>
      </c>
      <c r="C201" s="7" t="str">
        <f>IF(G201="","",VLOOKUP(J201,中子データ!$B$4:$H$4500,2,FALSE))</f>
        <v>会議・ﾐｰﾃｨﾝｸﾞ</v>
      </c>
      <c r="D201" s="8">
        <f>IF(G201="","",VLOOKUP(J201,中子データ!$B$4:$H$4500,4,FALSE))</f>
        <v>1</v>
      </c>
      <c r="E201" s="231">
        <f t="shared" si="131"/>
        <v>0</v>
      </c>
      <c r="G201" s="958">
        <v>44439</v>
      </c>
      <c r="H201" s="1066">
        <v>51</v>
      </c>
      <c r="I201" s="1066">
        <v>2</v>
      </c>
      <c r="J201" s="1066">
        <v>959</v>
      </c>
      <c r="K201" s="1085">
        <v>0</v>
      </c>
      <c r="L201" s="1085">
        <v>60</v>
      </c>
      <c r="M201" s="1084">
        <v>1</v>
      </c>
      <c r="N201" s="1065">
        <f t="shared" ref="N201" si="133">L201-SUM(O201:Z201)</f>
        <v>60</v>
      </c>
      <c r="O201" s="250"/>
      <c r="P201" s="250"/>
      <c r="Q201" s="250"/>
      <c r="R201" s="250"/>
      <c r="S201" s="250"/>
      <c r="T201" s="250"/>
      <c r="U201" s="250"/>
      <c r="V201" s="250"/>
      <c r="W201" s="250"/>
      <c r="X201" s="250"/>
      <c r="Y201" s="250"/>
      <c r="Z201" s="1064"/>
      <c r="AA201" s="1073"/>
      <c r="AB201" s="1075">
        <f t="shared" ref="AB201" si="134">SUM(AC201:AJ201)</f>
        <v>0</v>
      </c>
      <c r="AC201" s="1068"/>
      <c r="AD201" s="1068"/>
      <c r="AE201" s="1068"/>
      <c r="AF201" s="1068"/>
      <c r="AG201" s="1068"/>
      <c r="AH201" s="1068"/>
      <c r="AI201" s="1068"/>
      <c r="AJ201" s="12"/>
      <c r="AK201" s="1074">
        <f>IF(G201="","",VLOOKUP(J201,中子データ!$B$4:$H$4500,3,FALSE))</f>
        <v>0</v>
      </c>
      <c r="AL201" s="1074">
        <f>IF(G201="","",VLOOKUP(J201,中子データ!$B$4:$H$4500,5,FALSE))</f>
        <v>0</v>
      </c>
      <c r="AM201" s="1074">
        <f>IF(G201="","",VLOOKUP(J201,中子データ!$B$4:$H$4500,6,FALSE))</f>
        <v>0</v>
      </c>
      <c r="AN201" s="1069"/>
      <c r="AO201" s="1070"/>
      <c r="AP201" s="1071"/>
      <c r="AQ201" s="421"/>
      <c r="AR201" s="1071"/>
      <c r="AS201" s="436"/>
      <c r="AT201" s="436"/>
      <c r="AU201" s="1072"/>
      <c r="AV201" s="11"/>
      <c r="AW201" s="11"/>
      <c r="AX201" s="410">
        <f t="shared" si="112"/>
        <v>60</v>
      </c>
      <c r="AY201" s="411">
        <f>IF(G201="","",VLOOKUP(J201,中子データ!$B$4:$M$5999,10,FALSE))</f>
        <v>0</v>
      </c>
      <c r="AZ201" s="438" t="e">
        <f>IF(G201="","",VLOOKUP(J201,中子データ!$B$4:$M$5999,9,FALSE))</f>
        <v>#DIV/0!</v>
      </c>
      <c r="BA201" s="412" t="str">
        <f>IF(AQ201="","",VLOOKUP(AQ201,作業者名!$B$4:$C$100,2,FALSE))</f>
        <v/>
      </c>
      <c r="BB201" s="412" t="str">
        <f>IF(AR201="","",VLOOKUP(AR201,作業者名!$B$4:$C$100,2,FALSE))</f>
        <v/>
      </c>
      <c r="BC201" s="412">
        <f>IF(G201="","",VLOOKUP(J201,中子データ!B$4:N$6004,12,FALSE))</f>
        <v>0</v>
      </c>
      <c r="BD201" s="413">
        <f>IF(G201="","",VLOOKUP(J201,中子データ!$B$4:$P$4500,15,FALSE))</f>
        <v>0</v>
      </c>
    </row>
    <row r="202" spans="1:56" x14ac:dyDescent="0.15">
      <c r="A202" s="7" t="str">
        <f>IF(G202="","",VLOOKUP(H202,マシン名!$B$4:$C$93,2,FALSE))</f>
        <v>製造間接</v>
      </c>
      <c r="B202" s="7" t="str">
        <f>IF(G202="","",VLOOKUP(I202,作業者名!$B$4:$C$100,2,FALSE))</f>
        <v>恩田</v>
      </c>
      <c r="C202" s="7" t="str">
        <f>IF(G202="","",VLOOKUP(J202,中子データ!$B$4:$H$4500,2,FALSE))</f>
        <v>会議・ﾐｰﾃｨﾝｸﾞ</v>
      </c>
      <c r="D202" s="8">
        <f>IF(G202="","",VLOOKUP(J202,中子データ!$B$4:$H$4500,4,FALSE))</f>
        <v>1</v>
      </c>
      <c r="E202" s="231">
        <f t="shared" si="131"/>
        <v>0</v>
      </c>
      <c r="G202" s="958">
        <v>44439</v>
      </c>
      <c r="H202" s="1066">
        <v>51</v>
      </c>
      <c r="I202" s="1066">
        <v>14</v>
      </c>
      <c r="J202" s="1066">
        <v>959</v>
      </c>
      <c r="K202" s="1085">
        <v>0</v>
      </c>
      <c r="L202" s="1085">
        <v>60</v>
      </c>
      <c r="M202" s="1084">
        <v>1</v>
      </c>
      <c r="N202" s="1079">
        <f t="shared" ref="N202" si="135">L202-SUM(O202:Z202)</f>
        <v>60</v>
      </c>
      <c r="O202" s="1078"/>
      <c r="P202" s="1078"/>
      <c r="Q202" s="1078"/>
      <c r="R202" s="1078"/>
      <c r="S202" s="1078"/>
      <c r="T202" s="1078"/>
      <c r="U202" s="1078"/>
      <c r="V202" s="1078"/>
      <c r="W202" s="1078"/>
      <c r="X202" s="1078"/>
      <c r="Y202" s="1078"/>
      <c r="Z202" s="1064"/>
      <c r="AA202" s="1073"/>
      <c r="AB202" s="959">
        <f t="shared" ref="AB202" si="136">SUM(AC202:AJ202)</f>
        <v>0</v>
      </c>
      <c r="AC202" s="1064"/>
      <c r="AD202" s="1064"/>
      <c r="AE202" s="1064"/>
      <c r="AF202" s="1064"/>
      <c r="AG202" s="1064"/>
      <c r="AH202" s="1064"/>
      <c r="AI202" s="1064"/>
      <c r="AJ202" s="1064"/>
      <c r="AK202" s="1074">
        <f>IF(G202="","",VLOOKUP(J202,中子データ!$B$4:$H$4500,3,FALSE))</f>
        <v>0</v>
      </c>
      <c r="AL202" s="1074">
        <f>IF(G202="","",VLOOKUP(J202,中子データ!$B$4:$H$4500,5,FALSE))</f>
        <v>0</v>
      </c>
      <c r="AM202" s="1074">
        <f>IF(G202="","",VLOOKUP(J202,中子データ!$B$4:$H$4500,6,FALSE))</f>
        <v>0</v>
      </c>
      <c r="AN202" s="960"/>
      <c r="AO202" s="961"/>
      <c r="AP202" s="1080"/>
      <c r="AQ202" s="1081"/>
      <c r="AR202" s="1080"/>
      <c r="AS202" s="1082"/>
      <c r="AT202" s="1082"/>
      <c r="AU202" s="965"/>
      <c r="AV202" s="11"/>
      <c r="AW202" s="11"/>
      <c r="AX202" s="410">
        <f t="shared" si="112"/>
        <v>60</v>
      </c>
      <c r="AY202" s="411">
        <f>IF(G202="","",VLOOKUP(J202,中子データ!$B$4:$M$5999,10,FALSE))</f>
        <v>0</v>
      </c>
      <c r="AZ202" s="438" t="e">
        <f>IF(G202="","",VLOOKUP(J202,中子データ!$B$4:$M$5999,9,FALSE))</f>
        <v>#DIV/0!</v>
      </c>
      <c r="BA202" s="412" t="str">
        <f>IF(AQ202="","",VLOOKUP(AQ202,作業者名!$B$4:$C$100,2,FALSE))</f>
        <v/>
      </c>
      <c r="BB202" s="412" t="str">
        <f>IF(AR202="","",VLOOKUP(AR202,作業者名!$B$4:$C$100,2,FALSE))</f>
        <v/>
      </c>
      <c r="BC202" s="412">
        <f>IF(G202="","",VLOOKUP(J202,中子データ!B$4:N$6004,12,FALSE))</f>
        <v>0</v>
      </c>
      <c r="BD202" s="413">
        <f>IF(G202="","",VLOOKUP(J202,中子データ!$B$4:$P$4500,15,FALSE))</f>
        <v>0</v>
      </c>
    </row>
    <row r="203" spans="1:56" x14ac:dyDescent="0.15">
      <c r="A203" s="7" t="str">
        <f>IF(G203="","",VLOOKUP(H203,マシン名!$B$4:$C$93,2,FALSE))</f>
        <v>製造間接</v>
      </c>
      <c r="B203" s="7" t="str">
        <f>IF(G203="","",VLOOKUP(I203,作業者名!$B$4:$C$100,2,FALSE))</f>
        <v>平</v>
      </c>
      <c r="C203" s="7" t="str">
        <f>IF(G203="","",VLOOKUP(J203,中子データ!$B$4:$H$4500,2,FALSE))</f>
        <v>会議・ﾐｰﾃｨﾝｸﾞ</v>
      </c>
      <c r="D203" s="8">
        <f>IF(G203="","",VLOOKUP(J203,中子データ!$B$4:$H$4500,4,FALSE))</f>
        <v>1</v>
      </c>
      <c r="E203" s="231">
        <f t="shared" si="131"/>
        <v>0</v>
      </c>
      <c r="G203" s="958">
        <v>44439</v>
      </c>
      <c r="H203" s="1066">
        <v>51</v>
      </c>
      <c r="I203" s="1066">
        <v>26</v>
      </c>
      <c r="J203" s="1066">
        <v>959</v>
      </c>
      <c r="K203" s="1085">
        <v>0</v>
      </c>
      <c r="L203" s="1085">
        <v>60</v>
      </c>
      <c r="M203" s="1084">
        <v>1</v>
      </c>
      <c r="N203" s="1065">
        <f t="shared" ref="N203:N204" si="137">L203-SUM(O203:Z203)</f>
        <v>60</v>
      </c>
      <c r="O203" s="250"/>
      <c r="P203" s="250"/>
      <c r="Q203" s="250"/>
      <c r="R203" s="250"/>
      <c r="S203" s="250"/>
      <c r="T203" s="250"/>
      <c r="U203" s="250"/>
      <c r="V203" s="250"/>
      <c r="W203" s="250"/>
      <c r="X203" s="250"/>
      <c r="Y203" s="250"/>
      <c r="Z203" s="1064"/>
      <c r="AA203" s="1073"/>
      <c r="AB203" s="1075">
        <f t="shared" ref="AB203:AB208" si="138">SUM(AC203:AJ203)</f>
        <v>0</v>
      </c>
      <c r="AC203" s="1068"/>
      <c r="AD203" s="1068"/>
      <c r="AE203" s="1068"/>
      <c r="AF203" s="1068"/>
      <c r="AG203" s="1068"/>
      <c r="AH203" s="1068"/>
      <c r="AI203" s="1068"/>
      <c r="AJ203" s="12"/>
      <c r="AK203" s="1074">
        <f>IF(G203="","",VLOOKUP(J203,中子データ!$B$4:$H$4500,3,FALSE))</f>
        <v>0</v>
      </c>
      <c r="AL203" s="1074">
        <f>IF(G203="","",VLOOKUP(J203,中子データ!$B$4:$H$4500,5,FALSE))</f>
        <v>0</v>
      </c>
      <c r="AM203" s="1074">
        <f>IF(G203="","",VLOOKUP(J203,中子データ!$B$4:$H$4500,6,FALSE))</f>
        <v>0</v>
      </c>
      <c r="AN203" s="1069"/>
      <c r="AO203" s="1070"/>
      <c r="AP203" s="1071"/>
      <c r="AQ203" s="421"/>
      <c r="AR203" s="1071"/>
      <c r="AS203" s="436"/>
      <c r="AT203" s="436"/>
      <c r="AU203" s="1072"/>
      <c r="AV203" s="11"/>
      <c r="AW203" s="11"/>
      <c r="AX203" s="410">
        <f t="shared" si="112"/>
        <v>60</v>
      </c>
      <c r="AY203" s="411">
        <f>IF(G203="","",VLOOKUP(J203,中子データ!$B$4:$M$5999,10,FALSE))</f>
        <v>0</v>
      </c>
      <c r="AZ203" s="438" t="e">
        <f>IF(G203="","",VLOOKUP(J203,中子データ!$B$4:$M$5999,9,FALSE))</f>
        <v>#DIV/0!</v>
      </c>
      <c r="BA203" s="412" t="str">
        <f>IF(AQ203="","",VLOOKUP(AQ203,作業者名!$B$4:$C$100,2,FALSE))</f>
        <v/>
      </c>
      <c r="BB203" s="412" t="str">
        <f>IF(AR203="","",VLOOKUP(AR203,作業者名!$B$4:$C$100,2,FALSE))</f>
        <v/>
      </c>
      <c r="BC203" s="412">
        <f>IF(G203="","",VLOOKUP(J203,中子データ!B$4:N$6004,12,FALSE))</f>
        <v>0</v>
      </c>
      <c r="BD203" s="413">
        <f>IF(G203="","",VLOOKUP(J203,中子データ!$B$4:$P$4500,15,FALSE))</f>
        <v>0</v>
      </c>
    </row>
    <row r="204" spans="1:56" x14ac:dyDescent="0.15">
      <c r="A204" s="7" t="str">
        <f>IF(G204="","",VLOOKUP(H204,マシン名!$B$4:$C$93,2,FALSE))</f>
        <v>製造間接</v>
      </c>
      <c r="B204" s="7" t="str">
        <f>IF(G204="","",VLOOKUP(I204,作業者名!$B$4:$C$100,2,FALSE))</f>
        <v>長島</v>
      </c>
      <c r="C204" s="7" t="str">
        <f>IF(G204="","",VLOOKUP(J204,中子データ!$B$4:$H$4500,2,FALSE))</f>
        <v>会議・ﾐｰﾃｨﾝｸﾞ</v>
      </c>
      <c r="D204" s="8">
        <f>IF(G204="","",VLOOKUP(J204,中子データ!$B$4:$H$4500,4,FALSE))</f>
        <v>1</v>
      </c>
      <c r="E204" s="231">
        <f t="shared" si="131"/>
        <v>0</v>
      </c>
      <c r="G204" s="958">
        <v>44439</v>
      </c>
      <c r="H204" s="1066">
        <v>51</v>
      </c>
      <c r="I204" s="1066">
        <v>3</v>
      </c>
      <c r="J204" s="1066">
        <v>959</v>
      </c>
      <c r="K204" s="1085">
        <v>0</v>
      </c>
      <c r="L204" s="1085">
        <v>60</v>
      </c>
      <c r="M204" s="1084">
        <v>1</v>
      </c>
      <c r="N204" s="1065">
        <f t="shared" si="137"/>
        <v>60</v>
      </c>
      <c r="O204" s="250"/>
      <c r="P204" s="250"/>
      <c r="Q204" s="250"/>
      <c r="R204" s="250"/>
      <c r="S204" s="250"/>
      <c r="T204" s="250"/>
      <c r="U204" s="250"/>
      <c r="V204" s="250"/>
      <c r="W204" s="250"/>
      <c r="X204" s="250"/>
      <c r="Y204" s="250"/>
      <c r="Z204" s="1064"/>
      <c r="AA204" s="1073"/>
      <c r="AB204" s="1075">
        <f t="shared" si="138"/>
        <v>0</v>
      </c>
      <c r="AC204" s="1068"/>
      <c r="AD204" s="1068"/>
      <c r="AE204" s="1068"/>
      <c r="AF204" s="1068"/>
      <c r="AG204" s="1068"/>
      <c r="AH204" s="1068"/>
      <c r="AI204" s="1068"/>
      <c r="AJ204" s="12"/>
      <c r="AK204" s="1074">
        <f>IF(G204="","",VLOOKUP(J204,中子データ!$B$4:$H$4500,3,FALSE))</f>
        <v>0</v>
      </c>
      <c r="AL204" s="1074">
        <f>IF(G204="","",VLOOKUP(J204,中子データ!$B$4:$H$4500,5,FALSE))</f>
        <v>0</v>
      </c>
      <c r="AM204" s="1074">
        <f>IF(G204="","",VLOOKUP(J204,中子データ!$B$4:$H$4500,6,FALSE))</f>
        <v>0</v>
      </c>
      <c r="AN204" s="1069"/>
      <c r="AO204" s="1070"/>
      <c r="AP204" s="1071"/>
      <c r="AQ204" s="421"/>
      <c r="AR204" s="1071"/>
      <c r="AS204" s="436"/>
      <c r="AT204" s="436"/>
      <c r="AU204" s="1072"/>
      <c r="AV204" s="11"/>
      <c r="AW204" s="11"/>
      <c r="AX204" s="410">
        <f t="shared" si="112"/>
        <v>60</v>
      </c>
      <c r="AY204" s="411">
        <f>IF(G204="","",VLOOKUP(J204,中子データ!$B$4:$M$5999,10,FALSE))</f>
        <v>0</v>
      </c>
      <c r="AZ204" s="438" t="e">
        <f>IF(G204="","",VLOOKUP(J204,中子データ!$B$4:$M$5999,9,FALSE))</f>
        <v>#DIV/0!</v>
      </c>
      <c r="BA204" s="412" t="str">
        <f>IF(AQ204="","",VLOOKUP(AQ204,作業者名!$B$4:$C$100,2,FALSE))</f>
        <v/>
      </c>
      <c r="BB204" s="412" t="str">
        <f>IF(AR204="","",VLOOKUP(AR204,作業者名!$B$4:$C$100,2,FALSE))</f>
        <v/>
      </c>
      <c r="BC204" s="412">
        <f>IF(G204="","",VLOOKUP(J204,中子データ!B$4:N$6004,12,FALSE))</f>
        <v>0</v>
      </c>
      <c r="BD204" s="413">
        <f>IF(G204="","",VLOOKUP(J204,中子データ!$B$4:$P$4500,15,FALSE))</f>
        <v>0</v>
      </c>
    </row>
    <row r="205" spans="1:56" x14ac:dyDescent="0.15">
      <c r="A205" s="7" t="str">
        <f>IF(G205="","",VLOOKUP(H205,マシン名!$B$4:$C$93,2,FALSE))</f>
        <v>製造間接</v>
      </c>
      <c r="B205" s="7" t="str">
        <f>IF(G205="","",VLOOKUP(I205,作業者名!$B$4:$C$100,2,FALSE))</f>
        <v>清水</v>
      </c>
      <c r="C205" s="7" t="str">
        <f>IF(G205="","",VLOOKUP(J205,中子データ!$B$4:$H$4500,2,FALSE))</f>
        <v>会議・ﾐｰﾃｨﾝｸﾞ</v>
      </c>
      <c r="D205" s="8">
        <f>IF(G205="","",VLOOKUP(J205,中子データ!$B$4:$H$4500,4,FALSE))</f>
        <v>1</v>
      </c>
      <c r="E205" s="231">
        <f t="shared" si="131"/>
        <v>0</v>
      </c>
      <c r="G205" s="958">
        <v>44439</v>
      </c>
      <c r="H205" s="1066">
        <v>51</v>
      </c>
      <c r="I205" s="1066">
        <v>17</v>
      </c>
      <c r="J205" s="1066">
        <v>959</v>
      </c>
      <c r="K205" s="1085">
        <v>0</v>
      </c>
      <c r="L205" s="1085">
        <v>60</v>
      </c>
      <c r="M205" s="1084">
        <v>1</v>
      </c>
      <c r="N205" s="1065">
        <f t="shared" ref="N205" si="139">L205-SUM(O205:Z205)</f>
        <v>60</v>
      </c>
      <c r="O205" s="250"/>
      <c r="P205" s="250"/>
      <c r="Q205" s="250"/>
      <c r="R205" s="250"/>
      <c r="S205" s="250"/>
      <c r="T205" s="250"/>
      <c r="U205" s="250"/>
      <c r="V205" s="250"/>
      <c r="W205" s="250"/>
      <c r="X205" s="250"/>
      <c r="Y205" s="250"/>
      <c r="Z205" s="1064"/>
      <c r="AA205" s="1073"/>
      <c r="AB205" s="1075">
        <f t="shared" si="138"/>
        <v>0</v>
      </c>
      <c r="AC205" s="1068"/>
      <c r="AD205" s="1068"/>
      <c r="AE205" s="1068"/>
      <c r="AF205" s="1068"/>
      <c r="AG205" s="1068"/>
      <c r="AH205" s="1068"/>
      <c r="AI205" s="1068"/>
      <c r="AJ205" s="12"/>
      <c r="AK205" s="1074">
        <f>IF(G205="","",VLOOKUP(J205,中子データ!$B$4:$H$4500,3,FALSE))</f>
        <v>0</v>
      </c>
      <c r="AL205" s="1074">
        <f>IF(G205="","",VLOOKUP(J205,中子データ!$B$4:$H$4500,5,FALSE))</f>
        <v>0</v>
      </c>
      <c r="AM205" s="1074">
        <f>IF(G205="","",VLOOKUP(J205,中子データ!$B$4:$H$4500,6,FALSE))</f>
        <v>0</v>
      </c>
      <c r="AN205" s="1069"/>
      <c r="AO205" s="1070"/>
      <c r="AP205" s="1071"/>
      <c r="AQ205" s="421"/>
      <c r="AR205" s="1071"/>
      <c r="AS205" s="436"/>
      <c r="AT205" s="436"/>
      <c r="AU205" s="1072"/>
      <c r="AV205" s="11"/>
      <c r="AW205" s="11"/>
      <c r="AX205" s="410">
        <f t="shared" si="112"/>
        <v>60</v>
      </c>
      <c r="AY205" s="411">
        <f>IF(G205="","",VLOOKUP(J205,中子データ!$B$4:$M$5999,10,FALSE))</f>
        <v>0</v>
      </c>
      <c r="AZ205" s="438" t="e">
        <f>IF(G205="","",VLOOKUP(J205,中子データ!$B$4:$M$5999,9,FALSE))</f>
        <v>#DIV/0!</v>
      </c>
      <c r="BA205" s="412" t="str">
        <f>IF(AQ205="","",VLOOKUP(AQ205,作業者名!$B$4:$C$100,2,FALSE))</f>
        <v/>
      </c>
      <c r="BB205" s="412" t="str">
        <f>IF(AR205="","",VLOOKUP(AR205,作業者名!$B$4:$C$100,2,FALSE))</f>
        <v/>
      </c>
      <c r="BC205" s="412">
        <f>IF(G205="","",VLOOKUP(J205,中子データ!B$4:N$6004,12,FALSE))</f>
        <v>0</v>
      </c>
      <c r="BD205" s="413">
        <f>IF(G205="","",VLOOKUP(J205,中子データ!$B$4:$P$4500,15,FALSE))</f>
        <v>0</v>
      </c>
    </row>
    <row r="206" spans="1:56" x14ac:dyDescent="0.15">
      <c r="A206" s="7" t="str">
        <f>IF(G206="","",VLOOKUP(H206,マシン名!$B$4:$C$93,2,FALSE))</f>
        <v>A425①　</v>
      </c>
      <c r="B206" s="7" t="str">
        <f>IF(G206="","",VLOOKUP(I206,作業者名!$B$4:$C$100,2,FALSE))</f>
        <v>恩田</v>
      </c>
      <c r="C206" s="7" t="str">
        <f>IF(G206="","",VLOOKUP(J206,中子データ!$B$4:$H$4500,2,FALSE))</f>
        <v>A1165ｷｬﾘﾔ ③</v>
      </c>
      <c r="D206" s="8">
        <f>IF(G206="","",VLOOKUP(J206,中子データ!$B$4:$H$4500,4,FALSE))</f>
        <v>2</v>
      </c>
      <c r="E206" s="231">
        <f t="shared" si="131"/>
        <v>804</v>
      </c>
      <c r="G206" s="958">
        <v>44440</v>
      </c>
      <c r="H206" s="1066">
        <v>31</v>
      </c>
      <c r="I206" s="1066">
        <v>14</v>
      </c>
      <c r="J206" s="1066">
        <v>582</v>
      </c>
      <c r="K206" s="1085">
        <v>402</v>
      </c>
      <c r="L206" s="1085">
        <v>540</v>
      </c>
      <c r="M206" s="1084">
        <v>0.5</v>
      </c>
      <c r="N206" s="1079">
        <f t="shared" ref="N206" si="140">L206-SUM(O206:Z206)</f>
        <v>530</v>
      </c>
      <c r="O206" s="1078"/>
      <c r="P206" s="1078"/>
      <c r="Q206" s="1078"/>
      <c r="R206" s="1078"/>
      <c r="S206" s="1078"/>
      <c r="T206" s="1078"/>
      <c r="U206" s="1078">
        <v>10</v>
      </c>
      <c r="V206" s="1078"/>
      <c r="W206" s="1078"/>
      <c r="X206" s="1078"/>
      <c r="Y206" s="1078"/>
      <c r="Z206" s="1064"/>
      <c r="AA206" s="1073"/>
      <c r="AB206" s="959">
        <f t="shared" si="138"/>
        <v>0</v>
      </c>
      <c r="AC206" s="1064"/>
      <c r="AD206" s="1064"/>
      <c r="AE206" s="1064"/>
      <c r="AF206" s="1064"/>
      <c r="AG206" s="1064"/>
      <c r="AH206" s="1064"/>
      <c r="AI206" s="1064"/>
      <c r="AJ206" s="1064"/>
      <c r="AK206" s="1074" t="str">
        <f>IF(G206="","",VLOOKUP(J206,中子データ!$B$4:$H$4500,3,FALSE))</f>
        <v>MSR-T</v>
      </c>
      <c r="AL206" s="1074">
        <f>IF(G206="","",VLOOKUP(J206,中子データ!$B$4:$H$4500,5,FALSE))</f>
        <v>0.95</v>
      </c>
      <c r="AM206" s="1074">
        <f>IF(G206="","",VLOOKUP(J206,中子データ!$B$4:$H$4500,6,FALSE))</f>
        <v>85</v>
      </c>
      <c r="AN206" s="960"/>
      <c r="AO206" s="961"/>
      <c r="AP206" s="1080"/>
      <c r="AQ206" s="1081">
        <v>1</v>
      </c>
      <c r="AR206" s="1080"/>
      <c r="AS206" s="1082"/>
      <c r="AT206" s="1082"/>
      <c r="AU206" s="965"/>
      <c r="AV206" s="11"/>
      <c r="AW206" s="11"/>
      <c r="AX206" s="410">
        <f t="shared" si="112"/>
        <v>530</v>
      </c>
      <c r="AY206" s="411">
        <f>IF(G206="","",VLOOKUP(J206,中子データ!$B$4:$M$5999,10,FALSE))</f>
        <v>85</v>
      </c>
      <c r="AZ206" s="438">
        <f>IF(G206="","",VLOOKUP(J206,中子データ!$B$4:$M$5999,9,FALSE))</f>
        <v>84.705882352941174</v>
      </c>
      <c r="BA206" s="412" t="str">
        <f>IF(AQ206="","",VLOOKUP(AQ206,作業者名!$B$4:$C$100,2,FALSE))</f>
        <v>吉田</v>
      </c>
      <c r="BB206" s="412" t="str">
        <f>IF(AR206="","",VLOOKUP(AR206,作業者名!$B$4:$C$100,2,FALSE))</f>
        <v/>
      </c>
      <c r="BC206" s="412">
        <f>IF(G206="","",VLOOKUP(J206,中子データ!B$4:N$6004,12,FALSE))</f>
        <v>0</v>
      </c>
      <c r="BD206" s="413">
        <f>IF(G206="","",VLOOKUP(J206,中子データ!$B$4:$P$4500,15,FALSE))</f>
        <v>0</v>
      </c>
    </row>
    <row r="207" spans="1:56" x14ac:dyDescent="0.15">
      <c r="A207" s="7" t="str">
        <f>IF(G207="","",VLOOKUP(H207,マシン名!$B$4:$C$93,2,FALSE))</f>
        <v>MK4　</v>
      </c>
      <c r="B207" s="7" t="str">
        <f>IF(G207="","",VLOOKUP(I207,作業者名!$B$4:$C$100,2,FALSE))</f>
        <v>恩田</v>
      </c>
      <c r="C207" s="7" t="str">
        <f>IF(G207="","",VLOOKUP(J207,中子データ!$B$4:$H$4500,2,FALSE))</f>
        <v>D1414  シャフト</v>
      </c>
      <c r="D207" s="8">
        <f>IF(G207="","",VLOOKUP(J207,中子データ!$B$4:$H$4500,4,FALSE))</f>
        <v>2</v>
      </c>
      <c r="E207" s="231">
        <f t="shared" si="131"/>
        <v>336</v>
      </c>
      <c r="G207" s="958">
        <v>44440</v>
      </c>
      <c r="H207" s="1066">
        <v>32</v>
      </c>
      <c r="I207" s="1066">
        <v>14</v>
      </c>
      <c r="J207" s="1066">
        <v>609</v>
      </c>
      <c r="K207" s="1085">
        <v>168</v>
      </c>
      <c r="L207" s="1085">
        <v>500</v>
      </c>
      <c r="M207" s="1084">
        <v>0.5</v>
      </c>
      <c r="N207" s="1065">
        <f t="shared" ref="N207:N208" si="141">L207-SUM(O207:Z207)</f>
        <v>500</v>
      </c>
      <c r="O207" s="250"/>
      <c r="P207" s="250"/>
      <c r="Q207" s="250"/>
      <c r="R207" s="250"/>
      <c r="S207" s="250"/>
      <c r="T207" s="250"/>
      <c r="U207" s="250"/>
      <c r="V207" s="250"/>
      <c r="W207" s="250"/>
      <c r="X207" s="250"/>
      <c r="Y207" s="250"/>
      <c r="Z207" s="1064"/>
      <c r="AA207" s="1073"/>
      <c r="AB207" s="1075">
        <f t="shared" si="138"/>
        <v>0</v>
      </c>
      <c r="AC207" s="1068"/>
      <c r="AD207" s="1068"/>
      <c r="AE207" s="1068"/>
      <c r="AF207" s="1068"/>
      <c r="AG207" s="1068"/>
      <c r="AH207" s="1068"/>
      <c r="AI207" s="1068"/>
      <c r="AJ207" s="12"/>
      <c r="AK207" s="1074" t="str">
        <f>IF(G207="","",VLOOKUP(J207,中子データ!$B$4:$H$4500,3,FALSE))</f>
        <v>ＤＡ-17</v>
      </c>
      <c r="AL207" s="1074">
        <f>IF(G207="","",VLOOKUP(J207,中子データ!$B$4:$H$4500,5,FALSE))</f>
        <v>1.58</v>
      </c>
      <c r="AM207" s="1074">
        <f>IF(G207="","",VLOOKUP(J207,中子データ!$B$4:$H$4500,6,FALSE))</f>
        <v>76.7</v>
      </c>
      <c r="AN207" s="1069"/>
      <c r="AO207" s="1070"/>
      <c r="AP207" s="1071"/>
      <c r="AQ207" s="421">
        <v>1</v>
      </c>
      <c r="AR207" s="1071"/>
      <c r="AS207" s="436"/>
      <c r="AT207" s="436"/>
      <c r="AU207" s="1072"/>
      <c r="AV207" s="11"/>
      <c r="AW207" s="11"/>
      <c r="AX207" s="410">
        <f t="shared" si="112"/>
        <v>500</v>
      </c>
      <c r="AY207" s="411">
        <f>IF(G207="","",VLOOKUP(J207,中子データ!$B$4:$M$5999,10,FALSE))</f>
        <v>120</v>
      </c>
      <c r="AZ207" s="438">
        <f>IF(G207="","",VLOOKUP(J207,中子データ!$B$4:$M$5999,9,FALSE))</f>
        <v>60</v>
      </c>
      <c r="BA207" s="412" t="str">
        <f>IF(AQ207="","",VLOOKUP(AQ207,作業者名!$B$4:$C$100,2,FALSE))</f>
        <v>吉田</v>
      </c>
      <c r="BB207" s="412" t="str">
        <f>IF(AR207="","",VLOOKUP(AR207,作業者名!$B$4:$C$100,2,FALSE))</f>
        <v/>
      </c>
      <c r="BC207" s="412">
        <f>IF(G207="","",VLOOKUP(J207,中子データ!B$4:N$6004,12,FALSE))</f>
        <v>0</v>
      </c>
      <c r="BD207" s="413">
        <f>IF(G207="","",VLOOKUP(J207,中子データ!$B$4:$P$4500,15,FALSE))</f>
        <v>0</v>
      </c>
    </row>
    <row r="208" spans="1:56" x14ac:dyDescent="0.15">
      <c r="A208" s="7" t="str">
        <f>IF(G208="","",VLOOKUP(H208,マシン名!$B$4:$C$93,2,FALSE))</f>
        <v>MK4　</v>
      </c>
      <c r="B208" s="7" t="str">
        <f>IF(G208="","",VLOOKUP(I208,作業者名!$B$4:$C$100,2,FALSE))</f>
        <v>飯塚</v>
      </c>
      <c r="C208" s="7" t="str">
        <f>IF(G208="","",VLOOKUP(J208,中子データ!$B$4:$H$4500,2,FALSE))</f>
        <v>Di1307</v>
      </c>
      <c r="D208" s="8">
        <f>IF(G208="","",VLOOKUP(J208,中子データ!$B$4:$H$4500,4,FALSE))</f>
        <v>2</v>
      </c>
      <c r="E208" s="231">
        <f t="shared" si="131"/>
        <v>0</v>
      </c>
      <c r="G208" s="958">
        <v>44440</v>
      </c>
      <c r="H208" s="1066">
        <v>32</v>
      </c>
      <c r="I208" s="1066">
        <v>21</v>
      </c>
      <c r="J208" s="1066">
        <v>363</v>
      </c>
      <c r="K208" s="1067">
        <v>0</v>
      </c>
      <c r="L208" s="1067">
        <v>30</v>
      </c>
      <c r="M208" s="1065">
        <v>1</v>
      </c>
      <c r="N208" s="1065">
        <f t="shared" si="141"/>
        <v>0</v>
      </c>
      <c r="O208" s="250"/>
      <c r="P208" s="250">
        <v>30</v>
      </c>
      <c r="Q208" s="250"/>
      <c r="R208" s="250"/>
      <c r="S208" s="250"/>
      <c r="T208" s="250"/>
      <c r="U208" s="250"/>
      <c r="V208" s="250"/>
      <c r="W208" s="250"/>
      <c r="X208" s="250"/>
      <c r="Y208" s="250"/>
      <c r="Z208" s="1064"/>
      <c r="AA208" s="1073"/>
      <c r="AB208" s="1075">
        <f t="shared" si="138"/>
        <v>0</v>
      </c>
      <c r="AC208" s="1068"/>
      <c r="AD208" s="1068"/>
      <c r="AE208" s="1068"/>
      <c r="AF208" s="1068"/>
      <c r="AG208" s="1068"/>
      <c r="AH208" s="1068"/>
      <c r="AI208" s="1068"/>
      <c r="AJ208" s="12"/>
      <c r="AK208" s="1074" t="str">
        <f>IF(G208="","",VLOOKUP(J208,中子データ!$B$4:$H$4500,3,FALSE))</f>
        <v>MSR-T</v>
      </c>
      <c r="AL208" s="1074">
        <f>IF(G208="","",VLOOKUP(J208,中子データ!$B$4:$H$4500,5,FALSE))</f>
        <v>1.1000000000000001</v>
      </c>
      <c r="AM208" s="1074">
        <f>IF(G208="","",VLOOKUP(J208,中子データ!$B$4:$H$4500,6,FALSE))</f>
        <v>98</v>
      </c>
      <c r="AN208" s="1069"/>
      <c r="AO208" s="1070"/>
      <c r="AP208" s="1071"/>
      <c r="AQ208" s="421"/>
      <c r="AR208" s="1071"/>
      <c r="AS208" s="436">
        <v>1</v>
      </c>
      <c r="AT208" s="436"/>
      <c r="AU208" s="1072"/>
      <c r="AV208" s="11"/>
      <c r="AW208" s="11"/>
      <c r="AX208" s="410">
        <f t="shared" si="112"/>
        <v>0</v>
      </c>
      <c r="AY208" s="411">
        <f>IF(G208="","",VLOOKUP(J208,中子データ!$B$4:$M$5999,10,FALSE))</f>
        <v>100</v>
      </c>
      <c r="AZ208" s="438">
        <f>IF(G208="","",VLOOKUP(J208,中子データ!$B$4:$M$5999,9,FALSE))</f>
        <v>72</v>
      </c>
      <c r="BA208" s="412" t="str">
        <f>IF(AQ208="","",VLOOKUP(AQ208,作業者名!$B$4:$C$100,2,FALSE))</f>
        <v/>
      </c>
      <c r="BB208" s="412" t="str">
        <f>IF(AR208="","",VLOOKUP(AR208,作業者名!$B$4:$C$100,2,FALSE))</f>
        <v/>
      </c>
      <c r="BC208" s="412">
        <f>IF(G208="","",VLOOKUP(J208,中子データ!B$4:N$6004,12,FALSE))</f>
        <v>0</v>
      </c>
      <c r="BD208" s="413">
        <f>IF(G208="","",VLOOKUP(J208,中子データ!$B$4:$P$4500,15,FALSE))</f>
        <v>20.8</v>
      </c>
    </row>
    <row r="209" spans="1:56" x14ac:dyDescent="0.15">
      <c r="A209" s="7" t="str">
        <f>IF(G209="","",VLOOKUP(H209,マシン名!$B$4:$C$93,2,FALSE))</f>
        <v>SL55　</v>
      </c>
      <c r="B209" s="7" t="str">
        <f>IF(G209="","",VLOOKUP(I209,作業者名!$B$4:$C$100,2,FALSE))</f>
        <v>長島</v>
      </c>
      <c r="C209" s="7" t="str">
        <f>IF(G209="","",VLOOKUP(J209,中子データ!$B$4:$H$4500,2,FALSE))</f>
        <v>KD217ﾌﾞﾚｰｷ ｼﾘﾝﾀﾞｰ主芯</v>
      </c>
      <c r="D209" s="8">
        <f>IF(G209="","",VLOOKUP(J209,中子データ!$B$4:$H$4500,4,FALSE))</f>
        <v>1</v>
      </c>
      <c r="E209" s="231">
        <f t="shared" si="131"/>
        <v>14</v>
      </c>
      <c r="G209" s="958">
        <v>44440</v>
      </c>
      <c r="H209" s="1066">
        <v>25</v>
      </c>
      <c r="I209" s="1066">
        <v>3</v>
      </c>
      <c r="J209" s="1066">
        <v>32</v>
      </c>
      <c r="K209" s="1067">
        <v>14</v>
      </c>
      <c r="L209" s="1067">
        <v>110</v>
      </c>
      <c r="M209" s="1065">
        <v>1</v>
      </c>
      <c r="N209" s="1065">
        <f t="shared" ref="N209" si="142">L209-SUM(O209:Z209)</f>
        <v>80</v>
      </c>
      <c r="O209" s="250">
        <v>10</v>
      </c>
      <c r="P209" s="250"/>
      <c r="Q209" s="250"/>
      <c r="R209" s="250"/>
      <c r="S209" s="250"/>
      <c r="T209" s="250"/>
      <c r="U209" s="250"/>
      <c r="V209" s="250"/>
      <c r="W209" s="250"/>
      <c r="X209" s="250"/>
      <c r="Y209" s="250"/>
      <c r="Z209" s="1064">
        <v>20</v>
      </c>
      <c r="AA209" s="1073"/>
      <c r="AB209" s="1075">
        <f t="shared" ref="AB209" si="143">SUM(AC209:AJ209)</f>
        <v>0</v>
      </c>
      <c r="AC209" s="1068"/>
      <c r="AD209" s="1068"/>
      <c r="AE209" s="1068"/>
      <c r="AF209" s="1068"/>
      <c r="AG209" s="1068"/>
      <c r="AH209" s="1068"/>
      <c r="AI209" s="1068"/>
      <c r="AJ209" s="12"/>
      <c r="AK209" s="1074" t="str">
        <f>IF(G209="","",VLOOKUP(J209,中子データ!$B$4:$H$4500,3,FALSE))</f>
        <v>S30D改</v>
      </c>
      <c r="AL209" s="1074">
        <f>IF(G209="","",VLOOKUP(J209,中子データ!$B$4:$H$4500,5,FALSE))</f>
        <v>6.5</v>
      </c>
      <c r="AM209" s="1074">
        <f>IF(G209="","",VLOOKUP(J209,中子データ!$B$4:$H$4500,6,FALSE))</f>
        <v>402</v>
      </c>
      <c r="AN209" s="1069"/>
      <c r="AO209" s="1070"/>
      <c r="AP209" s="1071"/>
      <c r="AQ209" s="421"/>
      <c r="AR209" s="1071"/>
      <c r="AS209" s="436"/>
      <c r="AT209" s="436"/>
      <c r="AU209" s="1072" t="s">
        <v>2006</v>
      </c>
      <c r="AV209" s="11"/>
      <c r="AW209" s="11"/>
      <c r="AX209" s="410">
        <f t="shared" si="112"/>
        <v>80</v>
      </c>
      <c r="AY209" s="411">
        <f>IF(G209="","",VLOOKUP(J209,中子データ!$B$4:$M$5999,10,FALSE))</f>
        <v>210</v>
      </c>
      <c r="AZ209" s="438">
        <f>IF(G209="","",VLOOKUP(J209,中子データ!$B$4:$M$5999,9,FALSE))</f>
        <v>17.142857142857142</v>
      </c>
      <c r="BA209" s="412" t="str">
        <f>IF(AQ209="","",VLOOKUP(AQ209,作業者名!$B$4:$C$100,2,FALSE))</f>
        <v/>
      </c>
      <c r="BB209" s="412" t="str">
        <f>IF(AR209="","",VLOOKUP(AR209,作業者名!$B$4:$C$100,2,FALSE))</f>
        <v/>
      </c>
      <c r="BC209" s="412">
        <f>IF(G209="","",VLOOKUP(J209,中子データ!B$4:N$6004,12,FALSE))</f>
        <v>0</v>
      </c>
      <c r="BD209" s="413">
        <f>IF(G209="","",VLOOKUP(J209,中子データ!$B$4:$P$4500,15,FALSE))</f>
        <v>23</v>
      </c>
    </row>
    <row r="210" spans="1:56" x14ac:dyDescent="0.15">
      <c r="A210" s="7" t="str">
        <f>IF(G210="","",VLOOKUP(H210,マシン名!$B$4:$C$93,2,FALSE))</f>
        <v>SL55　</v>
      </c>
      <c r="B210" s="7" t="str">
        <f>IF(G210="","",VLOOKUP(I210,作業者名!$B$4:$C$100,2,FALSE))</f>
        <v>長島</v>
      </c>
      <c r="C210" s="7" t="str">
        <f>IF(G210="","",VLOOKUP(J210,中子データ!$B$4:$H$4500,2,FALSE))</f>
        <v>KC454枕・タペット</v>
      </c>
      <c r="D210" s="8">
        <f>IF(G210="","",VLOOKUP(J210,中子データ!$B$4:$H$4500,4,FALSE))</f>
        <v>1</v>
      </c>
      <c r="E210" s="231">
        <f t="shared" si="131"/>
        <v>0</v>
      </c>
      <c r="G210" s="958">
        <v>44440</v>
      </c>
      <c r="H210" s="1077">
        <v>25</v>
      </c>
      <c r="I210" s="1077">
        <v>3</v>
      </c>
      <c r="J210" s="1077">
        <v>290</v>
      </c>
      <c r="K210" s="1078">
        <v>0</v>
      </c>
      <c r="L210" s="1078">
        <v>40</v>
      </c>
      <c r="M210" s="1079">
        <v>1</v>
      </c>
      <c r="N210" s="1079">
        <f t="shared" ref="N210" si="144">L210-SUM(O210:Z210)</f>
        <v>0</v>
      </c>
      <c r="O210" s="1078"/>
      <c r="P210" s="1078">
        <v>40</v>
      </c>
      <c r="Q210" s="1078"/>
      <c r="R210" s="1078"/>
      <c r="S210" s="1078"/>
      <c r="T210" s="1078"/>
      <c r="U210" s="1078"/>
      <c r="V210" s="1078"/>
      <c r="W210" s="1078"/>
      <c r="X210" s="1078"/>
      <c r="Y210" s="1078"/>
      <c r="Z210" s="1064"/>
      <c r="AA210" s="1073"/>
      <c r="AB210" s="959">
        <f t="shared" ref="AB210" si="145">SUM(AC210:AJ210)</f>
        <v>0</v>
      </c>
      <c r="AC210" s="1064"/>
      <c r="AD210" s="1064"/>
      <c r="AE210" s="1064"/>
      <c r="AF210" s="1064"/>
      <c r="AG210" s="1064"/>
      <c r="AH210" s="1064"/>
      <c r="AI210" s="1064"/>
      <c r="AJ210" s="1064"/>
      <c r="AK210" s="1074" t="str">
        <f>IF(G210="","",VLOOKUP(J210,中子データ!$B$4:$H$4500,3,FALSE))</f>
        <v>MSR-T</v>
      </c>
      <c r="AL210" s="1074">
        <f>IF(G210="","",VLOOKUP(J210,中子データ!$B$4:$H$4500,5,FALSE))</f>
        <v>2.4700000000000002</v>
      </c>
      <c r="AM210" s="1074">
        <f>IF(G210="","",VLOOKUP(J210,中子データ!$B$4:$H$4500,6,FALSE))</f>
        <v>244</v>
      </c>
      <c r="AN210" s="960"/>
      <c r="AO210" s="961"/>
      <c r="AP210" s="1080"/>
      <c r="AQ210" s="1081"/>
      <c r="AR210" s="1080"/>
      <c r="AS210" s="1082"/>
      <c r="AT210" s="1082"/>
      <c r="AU210" s="965"/>
      <c r="AV210" s="11"/>
      <c r="AW210" s="11"/>
      <c r="AX210" s="410">
        <f t="shared" si="112"/>
        <v>0</v>
      </c>
      <c r="AY210" s="411">
        <f>IF(G210="","",VLOOKUP(J210,中子データ!$B$4:$M$5999,10,FALSE))</f>
        <v>110</v>
      </c>
      <c r="AZ210" s="438">
        <f>IF(G210="","",VLOOKUP(J210,中子データ!$B$4:$M$5999,9,FALSE))</f>
        <v>32.727272727272727</v>
      </c>
      <c r="BA210" s="412" t="str">
        <f>IF(AQ210="","",VLOOKUP(AQ210,作業者名!$B$4:$C$100,2,FALSE))</f>
        <v/>
      </c>
      <c r="BB210" s="412" t="str">
        <f>IF(AR210="","",VLOOKUP(AR210,作業者名!$B$4:$C$100,2,FALSE))</f>
        <v/>
      </c>
      <c r="BC210" s="412">
        <f>IF(G210="","",VLOOKUP(J210,中子データ!B$4:N$6004,12,FALSE))</f>
        <v>1.4E-2</v>
      </c>
      <c r="BD210" s="413">
        <f>IF(G210="","",VLOOKUP(J210,中子データ!$B$4:$P$4500,15,FALSE))</f>
        <v>18.7</v>
      </c>
    </row>
    <row r="211" spans="1:56" x14ac:dyDescent="0.15">
      <c r="A211" s="7" t="str">
        <f>IF(G211="","",VLOOKUP(H211,マシン名!$B$4:$C$93,2,FALSE))</f>
        <v>5H特　</v>
      </c>
      <c r="B211" s="7" t="str">
        <f>IF(G211="","",VLOOKUP(I211,作業者名!$B$4:$C$100,2,FALSE))</f>
        <v>平</v>
      </c>
      <c r="C211" s="7" t="str">
        <f>IF(G211="","",VLOOKUP(J211,中子データ!$B$4:$H$4500,2,FALSE))</f>
        <v>KHR721　ジャケ</v>
      </c>
      <c r="D211" s="8">
        <f>IF(G211="","",VLOOKUP(J211,中子データ!$B$4:$H$4500,4,FALSE))</f>
        <v>1</v>
      </c>
      <c r="E211" s="231">
        <f t="shared" si="131"/>
        <v>58</v>
      </c>
      <c r="G211" s="958">
        <v>44440</v>
      </c>
      <c r="H211" s="1111">
        <v>24</v>
      </c>
      <c r="I211" s="1111">
        <v>26</v>
      </c>
      <c r="J211" s="1111">
        <v>516</v>
      </c>
      <c r="K211" s="966">
        <v>60</v>
      </c>
      <c r="L211" s="966">
        <v>450</v>
      </c>
      <c r="M211" s="967">
        <v>1</v>
      </c>
      <c r="N211" s="1065">
        <f t="shared" ref="N211" si="146">L211-SUM(O211:Z211)</f>
        <v>395</v>
      </c>
      <c r="O211" s="250"/>
      <c r="P211" s="250">
        <v>30</v>
      </c>
      <c r="Q211" s="250"/>
      <c r="R211" s="250"/>
      <c r="S211" s="250"/>
      <c r="T211" s="250"/>
      <c r="U211" s="250">
        <v>10</v>
      </c>
      <c r="V211" s="250"/>
      <c r="W211" s="250"/>
      <c r="X211" s="250"/>
      <c r="Y211" s="250"/>
      <c r="Z211" s="1064">
        <v>15</v>
      </c>
      <c r="AA211" s="1073"/>
      <c r="AB211" s="1075">
        <f t="shared" ref="AB211:AB215" si="147">SUM(AC211:AJ211)</f>
        <v>2</v>
      </c>
      <c r="AC211" s="1068"/>
      <c r="AD211" s="1068"/>
      <c r="AE211" s="1068"/>
      <c r="AF211" s="1068"/>
      <c r="AG211" s="1068"/>
      <c r="AH211" s="1068">
        <v>2</v>
      </c>
      <c r="AI211" s="1068"/>
      <c r="AJ211" s="12"/>
      <c r="AK211" s="1074" t="str">
        <f>IF(G211="","",VLOOKUP(J211,中子データ!$B$4:$H$4500,3,FALSE))</f>
        <v>WJ55</v>
      </c>
      <c r="AL211" s="1074">
        <f>IF(G211="","",VLOOKUP(J211,中子データ!$B$4:$H$4500,5,FALSE))</f>
        <v>5</v>
      </c>
      <c r="AM211" s="1074">
        <f>IF(G211="","",VLOOKUP(J211,中子データ!$B$4:$H$4500,6,FALSE))</f>
        <v>900</v>
      </c>
      <c r="AN211" s="1069"/>
      <c r="AO211" s="1070"/>
      <c r="AP211" s="1071"/>
      <c r="AQ211" s="421"/>
      <c r="AR211" s="1071"/>
      <c r="AS211" s="436"/>
      <c r="AT211" s="436"/>
      <c r="AU211" s="1072"/>
      <c r="AV211" s="11"/>
      <c r="AW211" s="11"/>
      <c r="AX211" s="410">
        <f t="shared" si="112"/>
        <v>395</v>
      </c>
      <c r="AY211" s="411">
        <f>IF(G211="","",VLOOKUP(J211,中子データ!$B$4:$M$5999,10,FALSE))</f>
        <v>360</v>
      </c>
      <c r="AZ211" s="438">
        <f>IF(G211="","",VLOOKUP(J211,中子データ!$B$4:$M$5999,9,FALSE))</f>
        <v>10</v>
      </c>
      <c r="BA211" s="412" t="str">
        <f>IF(AQ211="","",VLOOKUP(AQ211,作業者名!$B$4:$C$100,2,FALSE))</f>
        <v/>
      </c>
      <c r="BB211" s="412" t="str">
        <f>IF(AR211="","",VLOOKUP(AR211,作業者名!$B$4:$C$100,2,FALSE))</f>
        <v/>
      </c>
      <c r="BC211" s="412">
        <f>IF(G211="","",VLOOKUP(J211,中子データ!B$4:N$6004,12,FALSE))</f>
        <v>0.1</v>
      </c>
      <c r="BD211" s="413">
        <f>IF(G211="","",VLOOKUP(J211,中子データ!$B$4:$P$4500,15,FALSE))</f>
        <v>0</v>
      </c>
    </row>
    <row r="212" spans="1:56" x14ac:dyDescent="0.15">
      <c r="A212" s="7" t="str">
        <f>IF(G212="","",VLOOKUP(H212,マシン名!$B$4:$C$93,2,FALSE))</f>
        <v>A56HP①　</v>
      </c>
      <c r="B212" s="7" t="str">
        <f>IF(G212="","",VLOOKUP(I212,作業者名!$B$4:$C$100,2,FALSE))</f>
        <v>清水</v>
      </c>
      <c r="C212" s="7" t="str">
        <f>IF(G212="","",VLOOKUP(J212,中子データ!$B$4:$H$4500,2,FALSE))</f>
        <v>KC722</v>
      </c>
      <c r="D212" s="8">
        <f>IF(G212="","",VLOOKUP(J212,中子データ!$B$4:$H$4500,4,FALSE))</f>
        <v>1</v>
      </c>
      <c r="E212" s="231">
        <f t="shared" si="131"/>
        <v>40</v>
      </c>
      <c r="G212" s="958">
        <v>44440</v>
      </c>
      <c r="H212" s="1066">
        <v>29</v>
      </c>
      <c r="I212" s="1066">
        <v>17</v>
      </c>
      <c r="J212" s="1066">
        <v>497</v>
      </c>
      <c r="K212" s="1067">
        <v>48</v>
      </c>
      <c r="L212" s="1067">
        <v>430</v>
      </c>
      <c r="M212" s="1065">
        <v>1</v>
      </c>
      <c r="N212" s="1065">
        <f t="shared" ref="N212" si="148">L212-SUM(O212:Z212)</f>
        <v>430</v>
      </c>
      <c r="O212" s="250"/>
      <c r="P212" s="250"/>
      <c r="Q212" s="250"/>
      <c r="R212" s="250"/>
      <c r="S212" s="250"/>
      <c r="T212" s="250"/>
      <c r="U212" s="250"/>
      <c r="V212" s="250"/>
      <c r="W212" s="250"/>
      <c r="X212" s="250"/>
      <c r="Y212" s="250"/>
      <c r="Z212" s="1064"/>
      <c r="AA212" s="1073"/>
      <c r="AB212" s="1075">
        <f t="shared" si="147"/>
        <v>8</v>
      </c>
      <c r="AC212" s="1068"/>
      <c r="AD212" s="1068"/>
      <c r="AE212" s="1068">
        <v>8</v>
      </c>
      <c r="AF212" s="1068"/>
      <c r="AG212" s="1068"/>
      <c r="AH212" s="1068"/>
      <c r="AI212" s="1068"/>
      <c r="AJ212" s="12"/>
      <c r="AK212" s="1074" t="str">
        <f>IF(G212="","",VLOOKUP(J212,中子データ!$B$4:$H$4500,3,FALSE))</f>
        <v>SY60R</v>
      </c>
      <c r="AL212" s="1074">
        <f>IF(G212="","",VLOOKUP(J212,中子データ!$B$4:$H$4500,5,FALSE))</f>
        <v>15.25</v>
      </c>
      <c r="AM212" s="1074">
        <f>IF(G212="","",VLOOKUP(J212,中子データ!$B$4:$H$4500,6,FALSE))</f>
        <v>1136</v>
      </c>
      <c r="AN212" s="1069"/>
      <c r="AO212" s="1070"/>
      <c r="AP212" s="1071"/>
      <c r="AQ212" s="421"/>
      <c r="AR212" s="1071"/>
      <c r="AS212" s="436"/>
      <c r="AT212" s="436"/>
      <c r="AU212" s="1072"/>
      <c r="AV212" s="11"/>
      <c r="AW212" s="11"/>
      <c r="AX212" s="410">
        <f t="shared" si="112"/>
        <v>430</v>
      </c>
      <c r="AY212" s="411">
        <f>IF(G212="","",VLOOKUP(J212,中子データ!$B$4:$M$5999,10,FALSE))</f>
        <v>480</v>
      </c>
      <c r="AZ212" s="438">
        <f>IF(G212="","",VLOOKUP(J212,中子データ!$B$4:$M$5999,9,FALSE))</f>
        <v>7.5</v>
      </c>
      <c r="BA212" s="412" t="str">
        <f>IF(AQ212="","",VLOOKUP(AQ212,作業者名!$B$4:$C$100,2,FALSE))</f>
        <v/>
      </c>
      <c r="BB212" s="412" t="str">
        <f>IF(AR212="","",VLOOKUP(AR212,作業者名!$B$4:$C$100,2,FALSE))</f>
        <v/>
      </c>
      <c r="BC212" s="412">
        <f>IF(G212="","",VLOOKUP(J212,中子データ!B$4:N$6004,12,FALSE))</f>
        <v>0</v>
      </c>
      <c r="BD212" s="413">
        <f>IF(G212="","",VLOOKUP(J212,中子データ!$B$4:$P$4500,15,FALSE))</f>
        <v>0</v>
      </c>
    </row>
    <row r="213" spans="1:56" x14ac:dyDescent="0.15">
      <c r="A213" s="7" t="str">
        <f>IF(G213="","",VLOOKUP(H213,マシン名!$B$4:$C$93,2,FALSE))</f>
        <v>A56HP①　</v>
      </c>
      <c r="B213" s="7" t="str">
        <f>IF(G213="","",VLOOKUP(I213,作業者名!$B$4:$C$100,2,FALSE))</f>
        <v>清水</v>
      </c>
      <c r="C213" s="7" t="str">
        <f>IF(G213="","",VLOOKUP(J213,中子データ!$B$4:$H$4500,2,FALSE))</f>
        <v>KC780　主</v>
      </c>
      <c r="D213" s="8">
        <f>IF(G213="","",VLOOKUP(J213,中子データ!$B$4:$H$4500,4,FALSE))</f>
        <v>1</v>
      </c>
      <c r="E213" s="231">
        <f t="shared" si="131"/>
        <v>0</v>
      </c>
      <c r="G213" s="958">
        <v>44440</v>
      </c>
      <c r="H213" s="1077">
        <v>29</v>
      </c>
      <c r="I213" s="1077">
        <v>17</v>
      </c>
      <c r="J213" s="1077">
        <v>606</v>
      </c>
      <c r="K213" s="1078">
        <v>0</v>
      </c>
      <c r="L213" s="1078">
        <v>30</v>
      </c>
      <c r="M213" s="1079">
        <v>1</v>
      </c>
      <c r="N213" s="1079">
        <f t="shared" ref="N213" si="149">L213-SUM(O213:Z213)</f>
        <v>0</v>
      </c>
      <c r="O213" s="1078"/>
      <c r="P213" s="1078">
        <v>30</v>
      </c>
      <c r="Q213" s="1078"/>
      <c r="R213" s="1078"/>
      <c r="S213" s="1078"/>
      <c r="T213" s="1078"/>
      <c r="U213" s="1078"/>
      <c r="V213" s="1078"/>
      <c r="W213" s="1078"/>
      <c r="X213" s="1078"/>
      <c r="Y213" s="1078"/>
      <c r="Z213" s="1064"/>
      <c r="AA213" s="1073"/>
      <c r="AB213" s="959">
        <f t="shared" si="147"/>
        <v>0</v>
      </c>
      <c r="AC213" s="1064"/>
      <c r="AD213" s="1064"/>
      <c r="AE213" s="1064"/>
      <c r="AF213" s="1064"/>
      <c r="AG213" s="1064"/>
      <c r="AH213" s="1064"/>
      <c r="AI213" s="1064"/>
      <c r="AJ213" s="1064"/>
      <c r="AK213" s="1074" t="str">
        <f>IF(G213="","",VLOOKUP(J213,中子データ!$B$4:$H$4500,3,FALSE))</f>
        <v>DP25A</v>
      </c>
      <c r="AL213" s="1074">
        <f>IF(G213="","",VLOOKUP(J213,中子データ!$B$4:$H$4500,5,FALSE))</f>
        <v>19.649999999999999</v>
      </c>
      <c r="AM213" s="1074">
        <f>IF(G213="","",VLOOKUP(J213,中子データ!$B$4:$H$4500,6,FALSE))</f>
        <v>1490</v>
      </c>
      <c r="AN213" s="960"/>
      <c r="AO213" s="961"/>
      <c r="AP213" s="1080"/>
      <c r="AQ213" s="1081"/>
      <c r="AR213" s="1080"/>
      <c r="AS213" s="1082"/>
      <c r="AT213" s="1082"/>
      <c r="AU213" s="965"/>
      <c r="AV213" s="11"/>
      <c r="AW213" s="11"/>
      <c r="AX213" s="410">
        <f t="shared" si="112"/>
        <v>0</v>
      </c>
      <c r="AY213" s="411">
        <f>IF(G213="","",VLOOKUP(J213,中子データ!$B$4:$M$5999,10,FALSE))</f>
        <v>240</v>
      </c>
      <c r="AZ213" s="438">
        <f>IF(G213="","",VLOOKUP(J213,中子データ!$B$4:$M$5999,9,FALSE))</f>
        <v>15</v>
      </c>
      <c r="BA213" s="412" t="str">
        <f>IF(AQ213="","",VLOOKUP(AQ213,作業者名!$B$4:$C$100,2,FALSE))</f>
        <v/>
      </c>
      <c r="BB213" s="412" t="str">
        <f>IF(AR213="","",VLOOKUP(AR213,作業者名!$B$4:$C$100,2,FALSE))</f>
        <v/>
      </c>
      <c r="BC213" s="412">
        <f>IF(G213="","",VLOOKUP(J213,中子データ!B$4:N$6004,12,FALSE))</f>
        <v>0</v>
      </c>
      <c r="BD213" s="413">
        <f>IF(G213="","",VLOOKUP(J213,中子データ!$B$4:$P$4500,15,FALSE))</f>
        <v>0</v>
      </c>
    </row>
    <row r="214" spans="1:56" x14ac:dyDescent="0.15">
      <c r="A214" s="7" t="str">
        <f>IF(G214="","",VLOOKUP(H214,マシン名!$B$4:$C$93,2,FALSE))</f>
        <v>A56HP①　</v>
      </c>
      <c r="B214" s="7" t="str">
        <f>IF(G214="","",VLOOKUP(I214,作業者名!$B$4:$C$100,2,FALSE))</f>
        <v>飯塚</v>
      </c>
      <c r="C214" s="7" t="str">
        <f>IF(G214="","",VLOOKUP(J214,中子データ!$B$4:$H$4500,2,FALSE))</f>
        <v>KC780　主</v>
      </c>
      <c r="D214" s="8">
        <f>IF(G214="","",VLOOKUP(J214,中子データ!$B$4:$H$4500,4,FALSE))</f>
        <v>1</v>
      </c>
      <c r="E214" s="231">
        <f t="shared" si="131"/>
        <v>57</v>
      </c>
      <c r="G214" s="958">
        <v>44440</v>
      </c>
      <c r="H214" s="1077">
        <v>29</v>
      </c>
      <c r="I214" s="1077">
        <v>21</v>
      </c>
      <c r="J214" s="1077">
        <v>606</v>
      </c>
      <c r="K214" s="1078">
        <v>58</v>
      </c>
      <c r="L214" s="1078">
        <v>345</v>
      </c>
      <c r="M214" s="1079">
        <v>1</v>
      </c>
      <c r="N214" s="1065">
        <f t="shared" ref="N214:N215" si="150">L214-SUM(O214:Z214)</f>
        <v>345</v>
      </c>
      <c r="O214" s="250"/>
      <c r="P214" s="250"/>
      <c r="Q214" s="250"/>
      <c r="R214" s="250"/>
      <c r="S214" s="250"/>
      <c r="T214" s="250"/>
      <c r="U214" s="250"/>
      <c r="V214" s="250"/>
      <c r="W214" s="250"/>
      <c r="X214" s="250"/>
      <c r="Y214" s="250"/>
      <c r="Z214" s="1064"/>
      <c r="AA214" s="1073"/>
      <c r="AB214" s="1075">
        <f t="shared" si="147"/>
        <v>1</v>
      </c>
      <c r="AC214" s="1068"/>
      <c r="AD214" s="1068"/>
      <c r="AE214" s="1068">
        <v>1</v>
      </c>
      <c r="AF214" s="1068"/>
      <c r="AG214" s="1068"/>
      <c r="AH214" s="1068"/>
      <c r="AI214" s="1068"/>
      <c r="AJ214" s="12"/>
      <c r="AK214" s="1074" t="str">
        <f>IF(G214="","",VLOOKUP(J214,中子データ!$B$4:$H$4500,3,FALSE))</f>
        <v>DP25A</v>
      </c>
      <c r="AL214" s="1074">
        <f>IF(G214="","",VLOOKUP(J214,中子データ!$B$4:$H$4500,5,FALSE))</f>
        <v>19.649999999999999</v>
      </c>
      <c r="AM214" s="1074">
        <f>IF(G214="","",VLOOKUP(J214,中子データ!$B$4:$H$4500,6,FALSE))</f>
        <v>1490</v>
      </c>
      <c r="AN214" s="1069"/>
      <c r="AO214" s="1070"/>
      <c r="AP214" s="1071"/>
      <c r="AQ214" s="421"/>
      <c r="AR214" s="1071"/>
      <c r="AS214" s="436"/>
      <c r="AT214" s="436"/>
      <c r="AU214" s="1072"/>
      <c r="AV214" s="11"/>
      <c r="AW214" s="11"/>
      <c r="AX214" s="410">
        <f t="shared" si="112"/>
        <v>345</v>
      </c>
      <c r="AY214" s="411">
        <f>IF(G214="","",VLOOKUP(J214,中子データ!$B$4:$M$5999,10,FALSE))</f>
        <v>240</v>
      </c>
      <c r="AZ214" s="438">
        <f>IF(G214="","",VLOOKUP(J214,中子データ!$B$4:$M$5999,9,FALSE))</f>
        <v>15</v>
      </c>
      <c r="BA214" s="412" t="str">
        <f>IF(AQ214="","",VLOOKUP(AQ214,作業者名!$B$4:$C$100,2,FALSE))</f>
        <v/>
      </c>
      <c r="BB214" s="412" t="str">
        <f>IF(AR214="","",VLOOKUP(AR214,作業者名!$B$4:$C$100,2,FALSE))</f>
        <v/>
      </c>
      <c r="BC214" s="412">
        <f>IF(G214="","",VLOOKUP(J214,中子データ!B$4:N$6004,12,FALSE))</f>
        <v>0</v>
      </c>
      <c r="BD214" s="413">
        <f>IF(G214="","",VLOOKUP(J214,中子データ!$B$4:$P$4500,15,FALSE))</f>
        <v>0</v>
      </c>
    </row>
    <row r="215" spans="1:56" x14ac:dyDescent="0.15">
      <c r="A215" s="7" t="str">
        <f>IF(G215="","",VLOOKUP(H215,マシン名!$B$4:$C$93,2,FALSE))</f>
        <v>A56HP①　</v>
      </c>
      <c r="B215" s="7" t="str">
        <f>IF(G215="","",VLOOKUP(I215,作業者名!$B$4:$C$100,2,FALSE))</f>
        <v>飯塚</v>
      </c>
      <c r="C215" s="7" t="str">
        <f>IF(G215="","",VLOOKUP(J215,中子データ!$B$4:$H$4500,2,FALSE))</f>
        <v>K5B762</v>
      </c>
      <c r="D215" s="8">
        <f>IF(G215="","",VLOOKUP(J215,中子データ!$B$4:$H$4500,4,FALSE))</f>
        <v>1</v>
      </c>
      <c r="E215" s="231">
        <f t="shared" si="131"/>
        <v>0</v>
      </c>
      <c r="G215" s="958">
        <v>44440</v>
      </c>
      <c r="H215" s="1066">
        <v>29</v>
      </c>
      <c r="I215" s="1066">
        <v>21</v>
      </c>
      <c r="J215" s="1066">
        <v>583</v>
      </c>
      <c r="K215" s="1067">
        <v>0</v>
      </c>
      <c r="L215" s="1067">
        <v>50</v>
      </c>
      <c r="M215" s="1065">
        <v>1</v>
      </c>
      <c r="N215" s="1065">
        <f t="shared" si="150"/>
        <v>0</v>
      </c>
      <c r="O215" s="250"/>
      <c r="P215" s="250">
        <v>50</v>
      </c>
      <c r="Q215" s="250"/>
      <c r="R215" s="250"/>
      <c r="S215" s="250"/>
      <c r="T215" s="250"/>
      <c r="U215" s="250"/>
      <c r="V215" s="250"/>
      <c r="W215" s="250"/>
      <c r="X215" s="250"/>
      <c r="Y215" s="250"/>
      <c r="Z215" s="1064"/>
      <c r="AA215" s="1073"/>
      <c r="AB215" s="1075">
        <f t="shared" si="147"/>
        <v>0</v>
      </c>
      <c r="AC215" s="1068"/>
      <c r="AD215" s="1068"/>
      <c r="AE215" s="1068"/>
      <c r="AF215" s="1068"/>
      <c r="AG215" s="1068"/>
      <c r="AH215" s="1068"/>
      <c r="AI215" s="1068"/>
      <c r="AJ215" s="12"/>
      <c r="AK215" s="1074" t="str">
        <f>IF(G215="","",VLOOKUP(J215,中子データ!$B$4:$H$4500,3,FALSE))</f>
        <v>MT-70R</v>
      </c>
      <c r="AL215" s="1074">
        <f>IF(G215="","",VLOOKUP(J215,中子データ!$B$4:$H$4500,5,FALSE))</f>
        <v>12</v>
      </c>
      <c r="AM215" s="1074">
        <f>IF(G215="","",VLOOKUP(J215,中子データ!$B$4:$H$4500,6,FALSE))</f>
        <v>902</v>
      </c>
      <c r="AN215" s="1069"/>
      <c r="AO215" s="1070"/>
      <c r="AP215" s="1071"/>
      <c r="AQ215" s="421"/>
      <c r="AR215" s="1071"/>
      <c r="AS215" s="436">
        <v>1</v>
      </c>
      <c r="AT215" s="436"/>
      <c r="AU215" s="1072"/>
      <c r="AV215" s="11"/>
      <c r="AW215" s="11"/>
      <c r="AX215" s="410">
        <f t="shared" si="112"/>
        <v>0</v>
      </c>
      <c r="AY215" s="411">
        <f>IF(G215="","",VLOOKUP(J215,中子データ!$B$4:$M$5999,10,FALSE))</f>
        <v>240</v>
      </c>
      <c r="AZ215" s="438">
        <f>IF(G215="","",VLOOKUP(J215,中子データ!$B$4:$M$5999,9,FALSE))</f>
        <v>15</v>
      </c>
      <c r="BA215" s="412" t="str">
        <f>IF(AQ215="","",VLOOKUP(AQ215,作業者名!$B$4:$C$100,2,FALSE))</f>
        <v/>
      </c>
      <c r="BB215" s="412" t="str">
        <f>IF(AR215="","",VLOOKUP(AR215,作業者名!$B$4:$C$100,2,FALSE))</f>
        <v/>
      </c>
      <c r="BC215" s="412">
        <f>IF(G215="","",VLOOKUP(J215,中子データ!B$4:N$6004,12,FALSE))</f>
        <v>0</v>
      </c>
      <c r="BD215" s="413">
        <f>IF(G215="","",VLOOKUP(J215,中子データ!$B$4:$P$4500,15,FALSE))</f>
        <v>0</v>
      </c>
    </row>
    <row r="216" spans="1:56" x14ac:dyDescent="0.15">
      <c r="A216" s="7" t="str">
        <f>IF(G216="","",VLOOKUP(H216,マシン名!$B$4:$C$93,2,FALSE))</f>
        <v>VTOP935　</v>
      </c>
      <c r="B216" s="7" t="str">
        <f>IF(G216="","",VLOOKUP(I216,作業者名!$B$4:$C$100,2,FALSE))</f>
        <v>長島</v>
      </c>
      <c r="C216" s="7" t="str">
        <f>IF(G216="","",VLOOKUP(J216,中子データ!$B$4:$H$4500,2,FALSE))</f>
        <v>KB768ジャケ</v>
      </c>
      <c r="D216" s="8">
        <f>IF(G216="","",VLOOKUP(J216,中子データ!$B$4:$H$4500,4,FALSE))</f>
        <v>1</v>
      </c>
      <c r="E216" s="231">
        <f t="shared" si="131"/>
        <v>36</v>
      </c>
      <c r="G216" s="958">
        <v>44440</v>
      </c>
      <c r="H216" s="1066">
        <v>22</v>
      </c>
      <c r="I216" s="1066">
        <v>3</v>
      </c>
      <c r="J216" s="1066">
        <v>593</v>
      </c>
      <c r="K216" s="1067">
        <v>46</v>
      </c>
      <c r="L216" s="1067">
        <v>285</v>
      </c>
      <c r="M216" s="1065">
        <v>1</v>
      </c>
      <c r="N216" s="1065">
        <f t="shared" ref="N216" si="151">L216-SUM(O216:Z216)</f>
        <v>205</v>
      </c>
      <c r="O216" s="250">
        <v>10</v>
      </c>
      <c r="P216" s="250"/>
      <c r="Q216" s="250"/>
      <c r="R216" s="250">
        <v>30</v>
      </c>
      <c r="S216" s="250"/>
      <c r="T216" s="250">
        <v>15</v>
      </c>
      <c r="U216" s="250">
        <v>10</v>
      </c>
      <c r="V216" s="250"/>
      <c r="W216" s="250"/>
      <c r="X216" s="250"/>
      <c r="Y216" s="250"/>
      <c r="Z216" s="1064">
        <v>15</v>
      </c>
      <c r="AA216" s="1073"/>
      <c r="AB216" s="1075">
        <f t="shared" ref="AB216" si="152">SUM(AC216:AJ216)</f>
        <v>10</v>
      </c>
      <c r="AC216" s="1068"/>
      <c r="AD216" s="1068"/>
      <c r="AE216" s="1068">
        <v>1</v>
      </c>
      <c r="AF216" s="1068"/>
      <c r="AG216" s="1068"/>
      <c r="AH216" s="1068">
        <v>9</v>
      </c>
      <c r="AI216" s="1068"/>
      <c r="AJ216" s="12"/>
      <c r="AK216" s="1074" t="str">
        <f>IF(G216="","",VLOOKUP(J216,中子データ!$B$4:$H$4500,3,FALSE))</f>
        <v>WJ-50A</v>
      </c>
      <c r="AL216" s="1074">
        <f>IF(G216="","",VLOOKUP(J216,中子データ!$B$4:$H$4500,5,FALSE))</f>
        <v>2.4</v>
      </c>
      <c r="AM216" s="1074">
        <f>IF(G216="","",VLOOKUP(J216,中子データ!$B$4:$H$4500,6,FALSE))</f>
        <v>559.20000000000005</v>
      </c>
      <c r="AN216" s="1069"/>
      <c r="AO216" s="1070"/>
      <c r="AP216" s="1071"/>
      <c r="AQ216" s="421"/>
      <c r="AR216" s="1071"/>
      <c r="AS216" s="436"/>
      <c r="AT216" s="436"/>
      <c r="AU216" s="1072" t="s">
        <v>2006</v>
      </c>
      <c r="AV216" s="11"/>
      <c r="AW216" s="11"/>
      <c r="AX216" s="410">
        <f t="shared" si="112"/>
        <v>205</v>
      </c>
      <c r="AY216" s="411">
        <f>IF(G216="","",VLOOKUP(J216,中子データ!$B$4:$M$5999,10,FALSE))</f>
        <v>240</v>
      </c>
      <c r="AZ216" s="438">
        <f>IF(G216="","",VLOOKUP(J216,中子データ!$B$4:$M$5999,9,FALSE))</f>
        <v>15</v>
      </c>
      <c r="BA216" s="412" t="str">
        <f>IF(AQ216="","",VLOOKUP(AQ216,作業者名!$B$4:$C$100,2,FALSE))</f>
        <v/>
      </c>
      <c r="BB216" s="412" t="str">
        <f>IF(AR216="","",VLOOKUP(AR216,作業者名!$B$4:$C$100,2,FALSE))</f>
        <v/>
      </c>
      <c r="BC216" s="412">
        <f>IF(G216="","",VLOOKUP(J216,中子データ!B$4:N$6004,12,FALSE))</f>
        <v>0.1</v>
      </c>
      <c r="BD216" s="413">
        <f>IF(G216="","",VLOOKUP(J216,中子データ!$B$4:$P$4500,15,FALSE))</f>
        <v>0</v>
      </c>
    </row>
    <row r="217" spans="1:56" x14ac:dyDescent="0.15">
      <c r="A217" s="7" t="str">
        <f>IF(G217="","",VLOOKUP(H217,マシン名!$B$4:$C$93,2,FALSE))</f>
        <v>TR-C</v>
      </c>
      <c r="B217" s="7" t="str">
        <f>IF(G217="","",VLOOKUP(I217,作業者名!$B$4:$C$100,2,FALSE))</f>
        <v>松尾</v>
      </c>
      <c r="C217" s="7" t="str">
        <f>IF(G217="","",VLOOKUP(J217,中子データ!$B$4:$H$4500,2,FALSE))</f>
        <v>6204　②</v>
      </c>
      <c r="D217" s="8">
        <f>IF(G217="","",VLOOKUP(J217,中子データ!$B$4:$H$4500,4,FALSE))</f>
        <v>2</v>
      </c>
      <c r="E217" s="231">
        <f t="shared" si="131"/>
        <v>236</v>
      </c>
      <c r="G217" s="958">
        <v>44440</v>
      </c>
      <c r="H217" s="950">
        <v>35</v>
      </c>
      <c r="I217" s="950">
        <v>8</v>
      </c>
      <c r="J217" s="950">
        <v>3043</v>
      </c>
      <c r="K217" s="951">
        <v>121</v>
      </c>
      <c r="L217" s="951">
        <v>201</v>
      </c>
      <c r="M217" s="952">
        <v>0.5</v>
      </c>
      <c r="N217" s="952">
        <f t="shared" ref="N217" si="153">L217-SUM(O217:Z217)</f>
        <v>201</v>
      </c>
      <c r="O217" s="951"/>
      <c r="P217" s="951"/>
      <c r="Q217" s="951"/>
      <c r="R217" s="951"/>
      <c r="S217" s="951"/>
      <c r="T217" s="951"/>
      <c r="U217" s="951"/>
      <c r="V217" s="951"/>
      <c r="W217" s="951"/>
      <c r="X217" s="951"/>
      <c r="Y217" s="951"/>
      <c r="Z217" s="1036"/>
      <c r="AA217" s="429"/>
      <c r="AB217" s="959">
        <f t="shared" ref="AB217" si="154">SUM(AC217:AJ217)</f>
        <v>6</v>
      </c>
      <c r="AC217" s="1036"/>
      <c r="AD217" s="1036"/>
      <c r="AE217" s="1036">
        <v>6</v>
      </c>
      <c r="AF217" s="1036"/>
      <c r="AG217" s="1036"/>
      <c r="AH217" s="1036"/>
      <c r="AI217" s="1036"/>
      <c r="AJ217" s="1036"/>
      <c r="AK217" s="445" t="str">
        <f>IF(G217="","",VLOOKUP(J217,中子データ!$B$4:$H$4500,3,FALSE))</f>
        <v>MSR-T</v>
      </c>
      <c r="AL217" s="445">
        <f>IF(G217="","",VLOOKUP(J217,中子データ!$B$4:$H$4500,5,FALSE))</f>
        <v>2</v>
      </c>
      <c r="AM217" s="445">
        <f>IF(G217="","",VLOOKUP(J217,中子データ!$B$4:$H$4500,6,FALSE))</f>
        <v>121.69999999999999</v>
      </c>
      <c r="AN217" s="960"/>
      <c r="AO217" s="961"/>
      <c r="AP217" s="962"/>
      <c r="AQ217" s="963"/>
      <c r="AR217" s="962"/>
      <c r="AS217" s="964"/>
      <c r="AT217" s="964"/>
      <c r="AU217" s="965"/>
      <c r="AV217" s="11"/>
      <c r="AW217" s="11"/>
      <c r="AX217" s="410">
        <f t="shared" si="112"/>
        <v>201</v>
      </c>
      <c r="AY217" s="411">
        <f>IF(G217="","",VLOOKUP(J217,中子データ!$B$4:$M$5999,10,FALSE))</f>
        <v>100</v>
      </c>
      <c r="AZ217" s="438">
        <f>IF(G217="","",VLOOKUP(J217,中子データ!$B$4:$M$5999,9,FALSE))</f>
        <v>72</v>
      </c>
      <c r="BA217" s="412" t="str">
        <f>IF(AQ217="","",VLOOKUP(AQ217,作業者名!$B$4:$C$100,2,FALSE))</f>
        <v/>
      </c>
      <c r="BB217" s="412" t="str">
        <f>IF(AR217="","",VLOOKUP(AR217,作業者名!$B$4:$C$100,2,FALSE))</f>
        <v/>
      </c>
      <c r="BC217" s="412">
        <f>IF(G217="","",VLOOKUP(J217,中子データ!B$4:N$6004,12,FALSE))</f>
        <v>7.0000000000000007E-2</v>
      </c>
      <c r="BD217" s="413">
        <f>IF(G217="","",VLOOKUP(J217,中子データ!$B$4:$P$4500,15,FALSE))</f>
        <v>0</v>
      </c>
    </row>
    <row r="218" spans="1:56" x14ac:dyDescent="0.15">
      <c r="A218" s="7" t="str">
        <f>IF(G218="","",VLOOKUP(H218,マシン名!$B$4:$C$93,2,FALSE))</f>
        <v>TR-B①</v>
      </c>
      <c r="B218" s="7" t="str">
        <f>IF(G218="","",VLOOKUP(I218,作業者名!$B$4:$C$100,2,FALSE))</f>
        <v>松尾</v>
      </c>
      <c r="C218" s="7" t="str">
        <f>IF(G218="","",VLOOKUP(J218,中子データ!$B$4:$H$4500,2,FALSE))</f>
        <v>119620　②</v>
      </c>
      <c r="D218" s="8">
        <f>IF(G218="","",VLOOKUP(J218,中子データ!$B$4:$H$4500,4,FALSE))</f>
        <v>1</v>
      </c>
      <c r="E218" s="231">
        <f t="shared" si="131"/>
        <v>216</v>
      </c>
      <c r="G218" s="958">
        <v>44440</v>
      </c>
      <c r="H218" s="1077">
        <v>34</v>
      </c>
      <c r="I218" s="1077">
        <v>8</v>
      </c>
      <c r="J218" s="1077">
        <v>3041</v>
      </c>
      <c r="K218" s="1078">
        <v>216</v>
      </c>
      <c r="L218" s="1078">
        <v>360</v>
      </c>
      <c r="M218" s="1079">
        <v>0.5</v>
      </c>
      <c r="N218" s="1037">
        <f t="shared" ref="N218:N219" si="155">L218-SUM(O218:Z218)</f>
        <v>360</v>
      </c>
      <c r="O218" s="250"/>
      <c r="P218" s="250"/>
      <c r="Q218" s="250"/>
      <c r="R218" s="250"/>
      <c r="S218" s="250"/>
      <c r="T218" s="250"/>
      <c r="U218" s="250"/>
      <c r="V218" s="250"/>
      <c r="W218" s="250"/>
      <c r="X218" s="250"/>
      <c r="Y218" s="250"/>
      <c r="Z218" s="1036"/>
      <c r="AA218" s="429"/>
      <c r="AB218" s="457">
        <f t="shared" ref="AB218:AB219" si="156">SUM(AC218:AJ218)</f>
        <v>0</v>
      </c>
      <c r="AC218" s="1040"/>
      <c r="AD218" s="1040"/>
      <c r="AE218" s="1040"/>
      <c r="AF218" s="1040"/>
      <c r="AG218" s="1040"/>
      <c r="AH218" s="1040"/>
      <c r="AI218" s="1040"/>
      <c r="AJ218" s="12"/>
      <c r="AK218" s="445" t="str">
        <f>IF(G218="","",VLOOKUP(J218,中子データ!$B$4:$H$4500,3,FALSE))</f>
        <v>MSR-T</v>
      </c>
      <c r="AL218" s="445">
        <f>IF(G218="","",VLOOKUP(J218,中子データ!$B$4:$H$4500,5,FALSE))</f>
        <v>1.9</v>
      </c>
      <c r="AM218" s="445">
        <f>IF(G218="","",VLOOKUP(J218,中子データ!$B$4:$H$4500,6,FALSE))</f>
        <v>123.19999999999999</v>
      </c>
      <c r="AN218" s="418"/>
      <c r="AO218" s="419"/>
      <c r="AP218" s="420"/>
      <c r="AQ218" s="421"/>
      <c r="AR218" s="420"/>
      <c r="AS218" s="436"/>
      <c r="AT218" s="436"/>
      <c r="AU218" s="1052"/>
      <c r="AV218" s="11"/>
      <c r="AW218" s="11"/>
      <c r="AX218" s="410">
        <f t="shared" si="112"/>
        <v>360</v>
      </c>
      <c r="AY218" s="411">
        <f>IF(G218="","",VLOOKUP(J218,中子データ!$B$4:$M$5999,10,FALSE))</f>
        <v>100</v>
      </c>
      <c r="AZ218" s="438">
        <f>IF(G218="","",VLOOKUP(J218,中子データ!$B$4:$M$5999,9,FALSE))</f>
        <v>36</v>
      </c>
      <c r="BA218" s="412" t="str">
        <f>IF(AQ218="","",VLOOKUP(AQ218,作業者名!$B$4:$C$100,2,FALSE))</f>
        <v/>
      </c>
      <c r="BB218" s="412" t="str">
        <f>IF(AR218="","",VLOOKUP(AR218,作業者名!$B$4:$C$100,2,FALSE))</f>
        <v/>
      </c>
      <c r="BC218" s="412">
        <f>IF(G218="","",VLOOKUP(J218,中子データ!B$4:N$6004,12,FALSE))</f>
        <v>0.05</v>
      </c>
      <c r="BD218" s="413">
        <f>IF(G218="","",VLOOKUP(J218,中子データ!$B$4:$P$4500,15,FALSE))</f>
        <v>0</v>
      </c>
    </row>
    <row r="219" spans="1:56" x14ac:dyDescent="0.15">
      <c r="A219" s="7" t="str">
        <f>IF(G219="","",VLOOKUP(H219,マシン名!$B$4:$C$93,2,FALSE))</f>
        <v>TR-B②</v>
      </c>
      <c r="B219" s="7" t="str">
        <f>IF(G219="","",VLOOKUP(I219,作業者名!$B$4:$C$100,2,FALSE))</f>
        <v>松尾</v>
      </c>
      <c r="C219" s="7" t="str">
        <f>IF(G219="","",VLOOKUP(J219,中子データ!$B$4:$H$4500,2,FALSE))</f>
        <v>VB119581(1151/1153)</v>
      </c>
      <c r="D219" s="8">
        <f>IF(G219="","",VLOOKUP(J219,中子データ!$B$4:$H$4500,4,FALSE))</f>
        <v>1</v>
      </c>
      <c r="E219" s="231">
        <f t="shared" si="131"/>
        <v>14</v>
      </c>
      <c r="G219" s="958">
        <v>44440</v>
      </c>
      <c r="H219" s="1077">
        <v>33</v>
      </c>
      <c r="I219" s="1077">
        <v>8</v>
      </c>
      <c r="J219" s="1077">
        <v>3028</v>
      </c>
      <c r="K219" s="1078">
        <v>14</v>
      </c>
      <c r="L219" s="1078">
        <v>28</v>
      </c>
      <c r="M219" s="1079">
        <v>0.5</v>
      </c>
      <c r="N219" s="1037">
        <f t="shared" si="155"/>
        <v>28</v>
      </c>
      <c r="O219" s="250"/>
      <c r="P219" s="250"/>
      <c r="Q219" s="250"/>
      <c r="R219" s="250"/>
      <c r="S219" s="250"/>
      <c r="T219" s="250"/>
      <c r="U219" s="250"/>
      <c r="V219" s="250"/>
      <c r="W219" s="250"/>
      <c r="X219" s="250"/>
      <c r="Y219" s="250"/>
      <c r="Z219" s="1036"/>
      <c r="AA219" s="429"/>
      <c r="AB219" s="457">
        <f t="shared" si="156"/>
        <v>0</v>
      </c>
      <c r="AC219" s="1040"/>
      <c r="AD219" s="1040"/>
      <c r="AE219" s="1040"/>
      <c r="AF219" s="1040"/>
      <c r="AG219" s="1040"/>
      <c r="AH219" s="1040"/>
      <c r="AI219" s="1040"/>
      <c r="AJ219" s="12"/>
      <c r="AK219" s="445" t="str">
        <f>IF(G219="","",VLOOKUP(J219,中子データ!$B$4:$H$4500,3,FALSE))</f>
        <v>M-28X</v>
      </c>
      <c r="AL219" s="445">
        <f>IF(G219="","",VLOOKUP(J219,中子データ!$B$4:$H$4500,5,FALSE))</f>
        <v>5.8</v>
      </c>
      <c r="AM219" s="445">
        <f>IF(G219="","",VLOOKUP(J219,中子データ!$B$4:$H$4500,6,FALSE))</f>
        <v>153.89999999999998</v>
      </c>
      <c r="AN219" s="418"/>
      <c r="AO219" s="419"/>
      <c r="AP219" s="420"/>
      <c r="AQ219" s="421"/>
      <c r="AR219" s="420"/>
      <c r="AS219" s="436"/>
      <c r="AT219" s="436"/>
      <c r="AU219" s="1052"/>
      <c r="AV219" s="11"/>
      <c r="AW219" s="11"/>
      <c r="AX219" s="410">
        <f t="shared" si="112"/>
        <v>28</v>
      </c>
      <c r="AY219" s="411">
        <f>IF(G219="","",VLOOKUP(J219,中子データ!$B$4:$M$5999,10,FALSE))</f>
        <v>100</v>
      </c>
      <c r="AZ219" s="438">
        <f>IF(G219="","",VLOOKUP(J219,中子データ!$B$4:$M$5999,9,FALSE))</f>
        <v>36</v>
      </c>
      <c r="BA219" s="412" t="str">
        <f>IF(AQ219="","",VLOOKUP(AQ219,作業者名!$B$4:$C$100,2,FALSE))</f>
        <v/>
      </c>
      <c r="BB219" s="412" t="str">
        <f>IF(AR219="","",VLOOKUP(AR219,作業者名!$B$4:$C$100,2,FALSE))</f>
        <v/>
      </c>
      <c r="BC219" s="412">
        <f>IF(G219="","",VLOOKUP(J219,中子データ!B$4:N$6004,12,FALSE))</f>
        <v>7.4999999999999997E-2</v>
      </c>
      <c r="BD219" s="413">
        <f>IF(G219="","",VLOOKUP(J219,中子データ!$B$4:$P$4500,15,FALSE))</f>
        <v>0</v>
      </c>
    </row>
    <row r="220" spans="1:56" x14ac:dyDescent="0.15">
      <c r="A220" s="7" t="str">
        <f>IF(G220="","",VLOOKUP(H220,マシン名!$B$4:$C$93,2,FALSE))</f>
        <v>TR-B②</v>
      </c>
      <c r="B220" s="7" t="str">
        <f>IF(G220="","",VLOOKUP(I220,作業者名!$B$4:$C$100,2,FALSE))</f>
        <v>松尾</v>
      </c>
      <c r="C220" s="7" t="str">
        <f>IF(G220="","",VLOOKUP(J220,中子データ!$B$4:$H$4500,2,FALSE))</f>
        <v>PR-6N21</v>
      </c>
      <c r="D220" s="8">
        <f>IF(G220="","",VLOOKUP(J220,中子データ!$B$4:$H$4500,4,FALSE))</f>
        <v>1</v>
      </c>
      <c r="E220" s="231">
        <f t="shared" si="131"/>
        <v>0</v>
      </c>
      <c r="G220" s="958">
        <v>44440</v>
      </c>
      <c r="H220" s="9">
        <v>33</v>
      </c>
      <c r="I220" s="9">
        <v>8</v>
      </c>
      <c r="J220" s="9">
        <v>3023</v>
      </c>
      <c r="K220" s="10">
        <v>0</v>
      </c>
      <c r="L220" s="10">
        <v>30</v>
      </c>
      <c r="M220" s="6">
        <v>1</v>
      </c>
      <c r="N220" s="6">
        <f t="shared" ref="N220:N230" si="157">L220-SUM(O220:Z220)</f>
        <v>0</v>
      </c>
      <c r="O220" s="250"/>
      <c r="P220" s="250">
        <v>30</v>
      </c>
      <c r="Q220" s="250"/>
      <c r="R220" s="250"/>
      <c r="S220" s="250"/>
      <c r="T220" s="250"/>
      <c r="U220" s="250"/>
      <c r="V220" s="250"/>
      <c r="W220" s="250"/>
      <c r="X220" s="250"/>
      <c r="Y220" s="250"/>
      <c r="Z220" s="4"/>
      <c r="AA220" s="429"/>
      <c r="AB220" s="457">
        <f t="shared" ref="AB220:AB222" si="158">SUM(AC220:AJ220)</f>
        <v>0</v>
      </c>
      <c r="AC220" s="11"/>
      <c r="AD220" s="11"/>
      <c r="AE220" s="11"/>
      <c r="AF220" s="11"/>
      <c r="AG220" s="11"/>
      <c r="AH220" s="11"/>
      <c r="AI220" s="11"/>
      <c r="AJ220" s="12"/>
      <c r="AK220" s="445" t="str">
        <f>IF(G220="","",VLOOKUP(J220,中子データ!$B$4:$H$4500,3,FALSE))</f>
        <v>M-28X</v>
      </c>
      <c r="AL220" s="445">
        <f>IF(G220="","",VLOOKUP(J220,中子データ!$B$4:$H$4500,5,FALSE))</f>
        <v>16</v>
      </c>
      <c r="AM220" s="445">
        <f>IF(G220="","",VLOOKUP(J220,中子データ!$B$4:$H$4500,6,FALSE))</f>
        <v>841.6</v>
      </c>
      <c r="AN220" s="418"/>
      <c r="AO220" s="419"/>
      <c r="AP220" s="420"/>
      <c r="AQ220" s="421"/>
      <c r="AR220" s="420"/>
      <c r="AS220" s="436"/>
      <c r="AT220" s="436"/>
      <c r="AU220" s="919"/>
      <c r="AV220" s="11"/>
      <c r="AW220" s="11"/>
      <c r="AX220" s="410">
        <f t="shared" si="112"/>
        <v>0</v>
      </c>
      <c r="AY220" s="411">
        <f>IF(G220="","",VLOOKUP(J220,中子データ!$B$4:$M$5999,10,FALSE))</f>
        <v>360</v>
      </c>
      <c r="AZ220" s="438">
        <f>IF(G220="","",VLOOKUP(J220,中子データ!$B$4:$M$5999,9,FALSE))</f>
        <v>10</v>
      </c>
      <c r="BA220" s="412" t="str">
        <f>IF(AQ220="","",VLOOKUP(AQ220,作業者名!$B$4:$C$100,2,FALSE))</f>
        <v/>
      </c>
      <c r="BB220" s="412" t="str">
        <f>IF(AR220="","",VLOOKUP(AR220,作業者名!$B$4:$C$100,2,FALSE))</f>
        <v/>
      </c>
      <c r="BC220" s="412">
        <f>IF(G220="","",VLOOKUP(J220,中子データ!B$4:N$6004,12,FALSE))</f>
        <v>0</v>
      </c>
      <c r="BD220" s="413">
        <f>IF(G220="","",VLOOKUP(J220,中子データ!$B$4:$P$4500,15,FALSE))</f>
        <v>0</v>
      </c>
    </row>
    <row r="221" spans="1:56" x14ac:dyDescent="0.15">
      <c r="A221" s="7" t="str">
        <f>IF(G221="","",VLOOKUP(H221,マシン名!$B$4:$C$93,2,FALSE))</f>
        <v>MK3①　</v>
      </c>
      <c r="B221" s="7" t="str">
        <f>IF(G221="","",VLOOKUP(I221,作業者名!$B$4:$C$100,2,FALSE))</f>
        <v>桐原</v>
      </c>
      <c r="C221" s="7" t="str">
        <f>IF(G221="","",VLOOKUP(J221,中子データ!$B$4:$H$4500,2,FALSE))</f>
        <v>10ＰＣ1</v>
      </c>
      <c r="D221" s="8">
        <f>IF(G221="","",VLOOKUP(J221,中子データ!$B$4:$H$4500,4,FALSE))</f>
        <v>1</v>
      </c>
      <c r="E221" s="231">
        <f t="shared" si="131"/>
        <v>190</v>
      </c>
      <c r="G221" s="958">
        <v>44440</v>
      </c>
      <c r="H221" s="9">
        <v>27</v>
      </c>
      <c r="I221" s="9">
        <v>6</v>
      </c>
      <c r="J221" s="9">
        <v>3036</v>
      </c>
      <c r="K221" s="10">
        <v>193</v>
      </c>
      <c r="L221" s="10">
        <v>420</v>
      </c>
      <c r="M221" s="6">
        <v>0.5</v>
      </c>
      <c r="N221" s="6">
        <f t="shared" si="157"/>
        <v>420</v>
      </c>
      <c r="O221" s="250"/>
      <c r="P221" s="250"/>
      <c r="Q221" s="250"/>
      <c r="R221" s="250"/>
      <c r="S221" s="250"/>
      <c r="T221" s="250"/>
      <c r="U221" s="250"/>
      <c r="V221" s="250"/>
      <c r="W221" s="250"/>
      <c r="X221" s="250"/>
      <c r="Y221" s="250"/>
      <c r="Z221" s="4"/>
      <c r="AA221" s="429"/>
      <c r="AB221" s="457">
        <f t="shared" si="158"/>
        <v>3</v>
      </c>
      <c r="AC221" s="11"/>
      <c r="AD221" s="11"/>
      <c r="AE221" s="11"/>
      <c r="AF221" s="11"/>
      <c r="AG221" s="11"/>
      <c r="AH221" s="11"/>
      <c r="AI221" s="11"/>
      <c r="AJ221" s="12">
        <v>3</v>
      </c>
      <c r="AK221" s="445" t="str">
        <f>IF(G221="","",VLOOKUP(J221,中子データ!$B$4:$H$4500,3,FALSE))</f>
        <v>MSR-T</v>
      </c>
      <c r="AL221" s="445">
        <f>IF(G221="","",VLOOKUP(J221,中子データ!$B$4:$H$4500,5,FALSE))</f>
        <v>2.6</v>
      </c>
      <c r="AM221" s="445">
        <f>IF(G221="","",VLOOKUP(J221,中子データ!$B$4:$H$4500,6,FALSE))</f>
        <v>199</v>
      </c>
      <c r="AN221" s="418"/>
      <c r="AO221" s="419"/>
      <c r="AP221" s="420"/>
      <c r="AQ221" s="421"/>
      <c r="AR221" s="420"/>
      <c r="AS221" s="436"/>
      <c r="AT221" s="436"/>
      <c r="AU221" s="422"/>
      <c r="AV221" s="11"/>
      <c r="AW221" s="11"/>
      <c r="AX221" s="410">
        <f t="shared" si="112"/>
        <v>420</v>
      </c>
      <c r="AY221" s="411">
        <f>IF(G221="","",VLOOKUP(J221,中子データ!$B$4:$M$5999,10,FALSE))</f>
        <v>120</v>
      </c>
      <c r="AZ221" s="438">
        <f>IF(G221="","",VLOOKUP(J221,中子データ!$B$4:$M$5999,9,FALSE))</f>
        <v>30</v>
      </c>
      <c r="BA221" s="412" t="str">
        <f>IF(AQ221="","",VLOOKUP(AQ221,作業者名!$B$4:$C$100,2,FALSE))</f>
        <v/>
      </c>
      <c r="BB221" s="412" t="str">
        <f>IF(AR221="","",VLOOKUP(AR221,作業者名!$B$4:$C$100,2,FALSE))</f>
        <v/>
      </c>
      <c r="BC221" s="412">
        <f>IF(G221="","",VLOOKUP(J221,中子データ!B$4:N$6004,12,FALSE))</f>
        <v>0.04</v>
      </c>
      <c r="BD221" s="413">
        <f>IF(G221="","",VLOOKUP(J221,中子データ!$B$4:$P$4500,15,FALSE))</f>
        <v>0</v>
      </c>
    </row>
    <row r="222" spans="1:56" x14ac:dyDescent="0.15">
      <c r="A222" s="7" t="str">
        <f>IF(G222="","",VLOOKUP(H222,マシン名!$B$4:$C$93,2,FALSE))</f>
        <v>MK3①　</v>
      </c>
      <c r="B222" s="7" t="str">
        <f>IF(G222="","",VLOOKUP(I222,作業者名!$B$4:$C$100,2,FALSE))</f>
        <v>飯塚</v>
      </c>
      <c r="C222" s="7" t="str">
        <f>IF(G222="","",VLOOKUP(J222,中子データ!$B$4:$H$4500,2,FALSE))</f>
        <v>10ＰＣ1</v>
      </c>
      <c r="D222" s="8">
        <f>IF(G222="","",VLOOKUP(J222,中子データ!$B$4:$H$4500,4,FALSE))</f>
        <v>1</v>
      </c>
      <c r="E222" s="231">
        <f t="shared" si="131"/>
        <v>43</v>
      </c>
      <c r="G222" s="958">
        <v>44440</v>
      </c>
      <c r="H222" s="988">
        <v>27</v>
      </c>
      <c r="I222" s="988">
        <v>21</v>
      </c>
      <c r="J222" s="988">
        <v>3036</v>
      </c>
      <c r="K222" s="989">
        <v>43</v>
      </c>
      <c r="L222" s="989">
        <v>60</v>
      </c>
      <c r="M222" s="987">
        <v>1</v>
      </c>
      <c r="N222" s="6">
        <f t="shared" si="157"/>
        <v>60</v>
      </c>
      <c r="O222" s="250"/>
      <c r="P222" s="250"/>
      <c r="Q222" s="250"/>
      <c r="R222" s="250"/>
      <c r="S222" s="250"/>
      <c r="T222" s="250"/>
      <c r="U222" s="250"/>
      <c r="V222" s="250"/>
      <c r="W222" s="250"/>
      <c r="X222" s="250"/>
      <c r="Y222" s="250"/>
      <c r="Z222" s="4"/>
      <c r="AA222" s="429"/>
      <c r="AB222" s="457">
        <f t="shared" si="158"/>
        <v>0</v>
      </c>
      <c r="AC222" s="11"/>
      <c r="AD222" s="11"/>
      <c r="AE222" s="11"/>
      <c r="AF222" s="11"/>
      <c r="AG222" s="11"/>
      <c r="AH222" s="11"/>
      <c r="AI222" s="11"/>
      <c r="AJ222" s="12"/>
      <c r="AK222" s="445" t="str">
        <f>IF(G222="","",VLOOKUP(J222,中子データ!$B$4:$H$4500,3,FALSE))</f>
        <v>MSR-T</v>
      </c>
      <c r="AL222" s="445">
        <f>IF(G222="","",VLOOKUP(J222,中子データ!$B$4:$H$4500,5,FALSE))</f>
        <v>2.6</v>
      </c>
      <c r="AM222" s="445">
        <f>IF(G222="","",VLOOKUP(J222,中子データ!$B$4:$H$4500,6,FALSE))</f>
        <v>199</v>
      </c>
      <c r="AN222" s="418"/>
      <c r="AO222" s="419"/>
      <c r="AP222" s="420"/>
      <c r="AQ222" s="421"/>
      <c r="AR222" s="420"/>
      <c r="AS222" s="436">
        <v>1</v>
      </c>
      <c r="AT222" s="436"/>
      <c r="AU222" s="422"/>
      <c r="AV222" s="11"/>
      <c r="AW222" s="11"/>
      <c r="AX222" s="410">
        <f t="shared" si="112"/>
        <v>60</v>
      </c>
      <c r="AY222" s="411">
        <f>IF(G222="","",VLOOKUP(J222,中子データ!$B$4:$M$5999,10,FALSE))</f>
        <v>120</v>
      </c>
      <c r="AZ222" s="438">
        <f>IF(G222="","",VLOOKUP(J222,中子データ!$B$4:$M$5999,9,FALSE))</f>
        <v>30</v>
      </c>
      <c r="BA222" s="412" t="str">
        <f>IF(AQ222="","",VLOOKUP(AQ222,作業者名!$B$4:$C$100,2,FALSE))</f>
        <v/>
      </c>
      <c r="BB222" s="412" t="str">
        <f>IF(AR222="","",VLOOKUP(AR222,作業者名!$B$4:$C$100,2,FALSE))</f>
        <v/>
      </c>
      <c r="BC222" s="412">
        <f>IF(G222="","",VLOOKUP(J222,中子データ!B$4:N$6004,12,FALSE))</f>
        <v>0.04</v>
      </c>
      <c r="BD222" s="413">
        <f>IF(G222="","",VLOOKUP(J222,中子データ!$B$4:$P$4500,15,FALSE))</f>
        <v>0</v>
      </c>
    </row>
    <row r="223" spans="1:56" x14ac:dyDescent="0.15">
      <c r="A223" s="7" t="str">
        <f>IF(G223="","",VLOOKUP(H223,マシン名!$B$4:$C$93,2,FALSE))</f>
        <v>3AN②　</v>
      </c>
      <c r="B223" s="7" t="str">
        <f>IF(G223="","",VLOOKUP(I223,作業者名!$B$4:$C$100,2,FALSE))</f>
        <v>桐原</v>
      </c>
      <c r="C223" s="7" t="str">
        <f>IF(G223="","",VLOOKUP(J223,中子データ!$B$4:$H$4500,2,FALSE))</f>
        <v>6BB1タペット中子</v>
      </c>
      <c r="D223" s="8">
        <f>IF(G223="","",VLOOKUP(J223,中子データ!$B$4:$H$4500,4,FALSE))</f>
        <v>8</v>
      </c>
      <c r="E223" s="231">
        <f t="shared" si="131"/>
        <v>1680</v>
      </c>
      <c r="G223" s="958">
        <v>44440</v>
      </c>
      <c r="H223" s="1066">
        <v>28</v>
      </c>
      <c r="I223" s="1066">
        <v>6</v>
      </c>
      <c r="J223" s="1066">
        <v>3056</v>
      </c>
      <c r="K223" s="10">
        <v>212</v>
      </c>
      <c r="L223" s="10">
        <v>420</v>
      </c>
      <c r="M223" s="6">
        <v>0.5</v>
      </c>
      <c r="N223" s="6">
        <f t="shared" si="157"/>
        <v>420</v>
      </c>
      <c r="O223" s="250"/>
      <c r="P223" s="250"/>
      <c r="Q223" s="250"/>
      <c r="R223" s="250"/>
      <c r="S223" s="250"/>
      <c r="T223" s="250"/>
      <c r="U223" s="250"/>
      <c r="V223" s="250"/>
      <c r="W223" s="250"/>
      <c r="X223" s="250"/>
      <c r="Y223" s="250"/>
      <c r="Z223" s="4"/>
      <c r="AA223" s="429"/>
      <c r="AB223" s="457">
        <f>SUM(AC223:AJ223)</f>
        <v>16</v>
      </c>
      <c r="AC223" s="11"/>
      <c r="AD223" s="11"/>
      <c r="AE223" s="11"/>
      <c r="AF223" s="11"/>
      <c r="AG223" s="11"/>
      <c r="AH223" s="11"/>
      <c r="AI223" s="11">
        <v>6</v>
      </c>
      <c r="AJ223" s="12">
        <v>10</v>
      </c>
      <c r="AK223" s="445" t="str">
        <f>IF(G223="","",VLOOKUP(J223,中子データ!$B$4:$H$4500,3,FALSE))</f>
        <v>MJ72W</v>
      </c>
      <c r="AL223" s="445">
        <f>IF(G223="","",VLOOKUP(J223,中子データ!$B$4:$H$4500,5,FALSE))</f>
        <v>4.2000000000000003E-2</v>
      </c>
      <c r="AM223" s="445">
        <f>IF(G223="","",VLOOKUP(J223,中子データ!$B$4:$H$4500,6,FALSE))</f>
        <v>20</v>
      </c>
      <c r="AN223" s="418"/>
      <c r="AO223" s="419"/>
      <c r="AP223" s="420"/>
      <c r="AQ223" s="421"/>
      <c r="AR223" s="420"/>
      <c r="AS223" s="436"/>
      <c r="AT223" s="436"/>
      <c r="AU223" s="422"/>
      <c r="AV223" s="11"/>
      <c r="AW223" s="11"/>
      <c r="AX223" s="410">
        <f t="shared" si="112"/>
        <v>420</v>
      </c>
      <c r="AY223" s="411">
        <f>IF(G223="","",VLOOKUP(J223,中子データ!$B$4:$M$5999,10,FALSE))</f>
        <v>100</v>
      </c>
      <c r="AZ223" s="438">
        <f>IF(G223="","",VLOOKUP(J223,中子データ!$B$4:$M$5999,9,FALSE))</f>
        <v>288</v>
      </c>
      <c r="BA223" s="412" t="str">
        <f>IF(AQ223="","",VLOOKUP(AQ223,作業者名!$B$4:$C$100,2,FALSE))</f>
        <v/>
      </c>
      <c r="BB223" s="412" t="str">
        <f>IF(AR223="","",VLOOKUP(AR223,作業者名!$B$4:$C$100,2,FALSE))</f>
        <v/>
      </c>
      <c r="BC223" s="412">
        <f>IF(G223="","",VLOOKUP(J223,中子データ!B$4:N$6004,12,FALSE))</f>
        <v>0</v>
      </c>
      <c r="BD223" s="413">
        <f>IF(G223="","",VLOOKUP(J223,中子データ!$B$4:$P$4500,15,FALSE))</f>
        <v>0</v>
      </c>
    </row>
    <row r="224" spans="1:56" x14ac:dyDescent="0.15">
      <c r="A224" s="7" t="str">
        <f>IF(G224="","",VLOOKUP(H224,マシン名!$B$4:$C$93,2,FALSE))</f>
        <v>塗型（仕掛り）</v>
      </c>
      <c r="B224" s="7" t="str">
        <f>IF(G224="","",VLOOKUP(I224,作業者名!$B$4:$C$100,2,FALSE))</f>
        <v>森山</v>
      </c>
      <c r="C224" s="7" t="str">
        <f>IF(G224="","",VLOOKUP(J224,中子データ!$B$4:$H$4500,2,FALSE))</f>
        <v>組付（6100(6180)）</v>
      </c>
      <c r="D224" s="8">
        <f>IF(G224="","",VLOOKUP(J224,中子データ!$B$4:$H$4500,4,FALSE))</f>
        <v>1</v>
      </c>
      <c r="E224" s="231">
        <f t="shared" si="131"/>
        <v>180</v>
      </c>
      <c r="G224" s="958">
        <v>44440</v>
      </c>
      <c r="H224" s="988">
        <v>997</v>
      </c>
      <c r="I224" s="988">
        <v>33</v>
      </c>
      <c r="J224" s="988">
        <v>927</v>
      </c>
      <c r="K224" s="989">
        <v>180</v>
      </c>
      <c r="L224" s="989">
        <v>120</v>
      </c>
      <c r="M224" s="987">
        <v>2</v>
      </c>
      <c r="N224" s="6">
        <f t="shared" si="157"/>
        <v>120</v>
      </c>
      <c r="O224" s="250"/>
      <c r="P224" s="250"/>
      <c r="Q224" s="250"/>
      <c r="R224" s="250"/>
      <c r="S224" s="250"/>
      <c r="T224" s="250"/>
      <c r="U224" s="250"/>
      <c r="V224" s="250"/>
      <c r="W224" s="250"/>
      <c r="X224" s="250"/>
      <c r="Y224" s="250"/>
      <c r="Z224" s="4"/>
      <c r="AA224" s="429"/>
      <c r="AB224" s="457">
        <f>SUM(AC224:AJ224)</f>
        <v>0</v>
      </c>
      <c r="AC224" s="11"/>
      <c r="AD224" s="11"/>
      <c r="AE224" s="11"/>
      <c r="AF224" s="11"/>
      <c r="AG224" s="11"/>
      <c r="AH224" s="11"/>
      <c r="AI224" s="11"/>
      <c r="AJ224" s="12"/>
      <c r="AK224" s="445">
        <f>IF(G224="","",VLOOKUP(J224,中子データ!$B$4:$H$4500,3,FALSE))</f>
        <v>0</v>
      </c>
      <c r="AL224" s="445">
        <f>IF(G224="","",VLOOKUP(J224,中子データ!$B$4:$H$4500,5,FALSE))</f>
        <v>0</v>
      </c>
      <c r="AM224" s="445">
        <f>IF(G224="","",VLOOKUP(J224,中子データ!$B$4:$H$4500,6,FALSE))</f>
        <v>48</v>
      </c>
      <c r="AN224" s="418"/>
      <c r="AO224" s="419"/>
      <c r="AP224" s="420"/>
      <c r="AQ224" s="421">
        <v>54</v>
      </c>
      <c r="AR224" s="420"/>
      <c r="AS224" s="436"/>
      <c r="AT224" s="436"/>
      <c r="AU224" s="422"/>
      <c r="AV224" s="11"/>
      <c r="AW224" s="11"/>
      <c r="AX224" s="410">
        <f t="shared" si="112"/>
        <v>120</v>
      </c>
      <c r="AY224" s="411">
        <f>IF(G224="","",VLOOKUP(J224,中子データ!$B$4:$M$5999,10,FALSE))</f>
        <v>30</v>
      </c>
      <c r="AZ224" s="438">
        <f>IF(G224="","",VLOOKUP(J224,中子データ!$B$4:$M$5999,9,FALSE))</f>
        <v>120</v>
      </c>
      <c r="BA224" s="412" t="str">
        <f>IF(AQ224="","",VLOOKUP(AQ224,作業者名!$B$4:$C$100,2,FALSE))</f>
        <v>ハンダ</v>
      </c>
      <c r="BB224" s="412" t="str">
        <f>IF(AR224="","",VLOOKUP(AR224,作業者名!$B$4:$C$100,2,FALSE))</f>
        <v/>
      </c>
      <c r="BC224" s="412">
        <f>IF(G224="","",VLOOKUP(J224,中子データ!B$4:N$6004,12,FALSE))</f>
        <v>0</v>
      </c>
      <c r="BD224" s="413">
        <f>IF(G224="","",VLOOKUP(J224,中子データ!$B$4:$P$4500,15,FALSE))</f>
        <v>0</v>
      </c>
    </row>
    <row r="225" spans="1:56" x14ac:dyDescent="0.15">
      <c r="A225" s="7" t="str">
        <f>IF(G225="","",VLOOKUP(H225,マシン名!$B$4:$C$93,2,FALSE))</f>
        <v>塗型（仕掛り）</v>
      </c>
      <c r="B225" s="7" t="str">
        <f>IF(G225="","",VLOOKUP(I225,作業者名!$B$4:$C$100,2,FALSE))</f>
        <v>森山</v>
      </c>
      <c r="C225" s="7" t="str">
        <f>IF(G225="","",VLOOKUP(J225,中子データ!$B$4:$H$4500,2,FALSE))</f>
        <v>組付（VB119581(1151/1153)）</v>
      </c>
      <c r="D225" s="8">
        <f>IF(G225="","",VLOOKUP(J225,中子データ!$B$4:$H$4500,4,FALSE))</f>
        <v>1</v>
      </c>
      <c r="E225" s="231">
        <f t="shared" si="131"/>
        <v>120</v>
      </c>
      <c r="G225" s="958">
        <v>44440</v>
      </c>
      <c r="H225" s="1066">
        <v>997</v>
      </c>
      <c r="I225" s="1066">
        <v>33</v>
      </c>
      <c r="J225" s="1066">
        <v>936</v>
      </c>
      <c r="K225" s="1067">
        <v>120</v>
      </c>
      <c r="L225" s="1067">
        <v>240</v>
      </c>
      <c r="M225" s="1065">
        <v>2</v>
      </c>
      <c r="N225" s="1065">
        <f t="shared" ref="N225" si="159">L225-SUM(O225:Z225)</f>
        <v>240</v>
      </c>
      <c r="O225" s="250"/>
      <c r="P225" s="250"/>
      <c r="Q225" s="250"/>
      <c r="R225" s="250"/>
      <c r="S225" s="250"/>
      <c r="T225" s="250"/>
      <c r="U225" s="250"/>
      <c r="V225" s="250"/>
      <c r="W225" s="250"/>
      <c r="X225" s="250"/>
      <c r="Y225" s="250"/>
      <c r="Z225" s="4"/>
      <c r="AA225" s="429"/>
      <c r="AB225" s="457">
        <f t="shared" ref="AB225:AB235" si="160">SUM(AC225:AJ225)</f>
        <v>0</v>
      </c>
      <c r="AC225" s="11"/>
      <c r="AD225" s="11"/>
      <c r="AE225" s="11"/>
      <c r="AF225" s="11"/>
      <c r="AG225" s="11"/>
      <c r="AH225" s="11"/>
      <c r="AI225" s="11"/>
      <c r="AJ225" s="12"/>
      <c r="AK225" s="445">
        <f>IF(G225="","",VLOOKUP(J225,中子データ!$B$4:$H$4500,3,FALSE))</f>
        <v>0</v>
      </c>
      <c r="AL225" s="445">
        <f>IF(G225="","",VLOOKUP(J225,中子データ!$B$4:$H$4500,5,FALSE))</f>
        <v>0</v>
      </c>
      <c r="AM225" s="445">
        <f>IF(G225="","",VLOOKUP(J225,中子データ!$B$4:$H$4500,6,FALSE))</f>
        <v>126</v>
      </c>
      <c r="AN225" s="418"/>
      <c r="AO225" s="419"/>
      <c r="AP225" s="420"/>
      <c r="AQ225" s="421">
        <v>54</v>
      </c>
      <c r="AR225" s="420"/>
      <c r="AS225" s="436"/>
      <c r="AT225" s="436"/>
      <c r="AU225" s="422"/>
      <c r="AV225" s="11"/>
      <c r="AW225" s="11"/>
      <c r="AX225" s="410">
        <f t="shared" si="112"/>
        <v>240</v>
      </c>
      <c r="AY225" s="411">
        <f>IF(G225="","",VLOOKUP(J225,中子データ!$B$4:$M$5999,10,FALSE))</f>
        <v>210</v>
      </c>
      <c r="AZ225" s="438">
        <f>IF(G225="","",VLOOKUP(J225,中子データ!$B$4:$M$5999,9,FALSE))</f>
        <v>17.142857142857142</v>
      </c>
      <c r="BA225" s="412" t="str">
        <f>IF(AQ225="","",VLOOKUP(AQ225,作業者名!$B$4:$C$100,2,FALSE))</f>
        <v>ハンダ</v>
      </c>
      <c r="BB225" s="412" t="str">
        <f>IF(AR225="","",VLOOKUP(AR225,作業者名!$B$4:$C$100,2,FALSE))</f>
        <v/>
      </c>
      <c r="BC225" s="412">
        <f>IF(G225="","",VLOOKUP(J225,中子データ!B$4:N$6004,12,FALSE))</f>
        <v>0</v>
      </c>
      <c r="BD225" s="413">
        <f>IF(G225="","",VLOOKUP(J225,中子データ!$B$4:$P$4500,15,FALSE))</f>
        <v>0</v>
      </c>
    </row>
    <row r="226" spans="1:56" x14ac:dyDescent="0.15">
      <c r="A226" s="7" t="str">
        <f>IF(G226="","",VLOOKUP(H226,マシン名!$B$4:$C$93,2,FALSE))</f>
        <v>塗型（仕掛り）</v>
      </c>
      <c r="B226" s="7" t="str">
        <f>IF(G226="","",VLOOKUP(I226,作業者名!$B$4:$C$100,2,FALSE))</f>
        <v>森山</v>
      </c>
      <c r="C226" s="7" t="str">
        <f>IF(G226="","",VLOOKUP(J226,中子データ!$B$4:$H$4500,2,FALSE))</f>
        <v>組付（6204）</v>
      </c>
      <c r="D226" s="8">
        <f>IF(G226="","",VLOOKUP(J226,中子データ!$B$4:$H$4500,4,FALSE))</f>
        <v>1</v>
      </c>
      <c r="E226" s="231">
        <f t="shared" si="131"/>
        <v>360</v>
      </c>
      <c r="G226" s="958">
        <v>44440</v>
      </c>
      <c r="H226" s="988">
        <v>997</v>
      </c>
      <c r="I226" s="988">
        <v>33</v>
      </c>
      <c r="J226" s="988">
        <v>928</v>
      </c>
      <c r="K226" s="989">
        <v>360</v>
      </c>
      <c r="L226" s="989">
        <v>120</v>
      </c>
      <c r="M226" s="987">
        <v>2</v>
      </c>
      <c r="N226" s="6">
        <f t="shared" si="157"/>
        <v>120</v>
      </c>
      <c r="O226" s="250"/>
      <c r="P226" s="250"/>
      <c r="Q226" s="250"/>
      <c r="R226" s="250"/>
      <c r="S226" s="250"/>
      <c r="T226" s="250"/>
      <c r="U226" s="250"/>
      <c r="V226" s="250"/>
      <c r="W226" s="250"/>
      <c r="X226" s="250"/>
      <c r="Y226" s="250"/>
      <c r="Z226" s="4"/>
      <c r="AA226" s="429"/>
      <c r="AB226" s="457">
        <f t="shared" si="160"/>
        <v>0</v>
      </c>
      <c r="AC226" s="11"/>
      <c r="AD226" s="11"/>
      <c r="AE226" s="11"/>
      <c r="AF226" s="11"/>
      <c r="AG226" s="11"/>
      <c r="AH226" s="11"/>
      <c r="AI226" s="11"/>
      <c r="AJ226" s="12"/>
      <c r="AK226" s="445">
        <f>IF(G226="","",VLOOKUP(J226,中子データ!$B$4:$H$4500,3,FALSE))</f>
        <v>0</v>
      </c>
      <c r="AL226" s="445">
        <f>IF(G226="","",VLOOKUP(J226,中子データ!$B$4:$H$4500,5,FALSE))</f>
        <v>0</v>
      </c>
      <c r="AM226" s="445">
        <f>IF(G226="","",VLOOKUP(J226,中子データ!$B$4:$H$4500,6,FALSE))</f>
        <v>30</v>
      </c>
      <c r="AN226" s="418"/>
      <c r="AO226" s="419"/>
      <c r="AP226" s="420"/>
      <c r="AQ226" s="421">
        <v>54</v>
      </c>
      <c r="AR226" s="420"/>
      <c r="AS226" s="436"/>
      <c r="AT226" s="436"/>
      <c r="AU226" s="422"/>
      <c r="AV226" s="11"/>
      <c r="AW226" s="11"/>
      <c r="AX226" s="410">
        <f t="shared" si="112"/>
        <v>120</v>
      </c>
      <c r="AY226" s="411">
        <f>IF(G226="","",VLOOKUP(J226,中子データ!$B$4:$M$5999,10,FALSE))</f>
        <v>22</v>
      </c>
      <c r="AZ226" s="438">
        <f>IF(G226="","",VLOOKUP(J226,中子データ!$B$4:$M$5999,9,FALSE))</f>
        <v>163.63636363636363</v>
      </c>
      <c r="BA226" s="412" t="str">
        <f>IF(AQ226="","",VLOOKUP(AQ226,作業者名!$B$4:$C$100,2,FALSE))</f>
        <v>ハンダ</v>
      </c>
      <c r="BB226" s="412" t="str">
        <f>IF(AR226="","",VLOOKUP(AR226,作業者名!$B$4:$C$100,2,FALSE))</f>
        <v/>
      </c>
      <c r="BC226" s="412">
        <f>IF(G226="","",VLOOKUP(J226,中子データ!B$4:N$6004,12,FALSE))</f>
        <v>0</v>
      </c>
      <c r="BD226" s="413">
        <f>IF(G226="","",VLOOKUP(J226,中子データ!$B$4:$P$4500,15,FALSE))</f>
        <v>0</v>
      </c>
    </row>
    <row r="227" spans="1:56" x14ac:dyDescent="0.15">
      <c r="A227" s="7" t="str">
        <f>IF(G227="","",VLOOKUP(H227,マシン名!$B$4:$C$93,2,FALSE))</f>
        <v>塗型（仕掛り）</v>
      </c>
      <c r="B227" s="7" t="str">
        <f>IF(G227="","",VLOOKUP(I227,作業者名!$B$4:$C$100,2,FALSE))</f>
        <v>森山</v>
      </c>
      <c r="C227" s="7" t="str">
        <f>IF(G227="","",VLOOKUP(J227,中子データ!$B$4:$H$4500,2,FALSE))</f>
        <v>組付（119620）</v>
      </c>
      <c r="D227" s="8">
        <f>IF(G227="","",VLOOKUP(J227,中子データ!$B$4:$H$4500,4,FALSE))</f>
        <v>1</v>
      </c>
      <c r="E227" s="231">
        <f t="shared" si="131"/>
        <v>156</v>
      </c>
      <c r="G227" s="958">
        <v>44440</v>
      </c>
      <c r="H227" s="988">
        <v>997</v>
      </c>
      <c r="I227" s="988">
        <v>33</v>
      </c>
      <c r="J227" s="988">
        <v>933</v>
      </c>
      <c r="K227" s="989">
        <v>156</v>
      </c>
      <c r="L227" s="989">
        <v>120</v>
      </c>
      <c r="M227" s="987">
        <v>2</v>
      </c>
      <c r="N227" s="987">
        <f t="shared" ref="N227:N228" si="161">L227-SUM(O227:Z227)</f>
        <v>120</v>
      </c>
      <c r="O227" s="250"/>
      <c r="P227" s="250"/>
      <c r="Q227" s="250"/>
      <c r="R227" s="250"/>
      <c r="S227" s="250"/>
      <c r="T227" s="250"/>
      <c r="U227" s="250"/>
      <c r="V227" s="250"/>
      <c r="W227" s="250"/>
      <c r="X227" s="250"/>
      <c r="Y227" s="250"/>
      <c r="Z227" s="986"/>
      <c r="AA227" s="429"/>
      <c r="AB227" s="457">
        <f t="shared" ref="AB227:AB228" si="162">SUM(AC227:AJ227)</f>
        <v>0</v>
      </c>
      <c r="AC227" s="990"/>
      <c r="AD227" s="990"/>
      <c r="AE227" s="990"/>
      <c r="AF227" s="990"/>
      <c r="AG227" s="990"/>
      <c r="AH227" s="990"/>
      <c r="AI227" s="990"/>
      <c r="AJ227" s="12"/>
      <c r="AK227" s="445">
        <f>IF(G227="","",VLOOKUP(J227,中子データ!$B$4:$H$4500,3,FALSE))</f>
        <v>0</v>
      </c>
      <c r="AL227" s="445">
        <f>IF(G227="","",VLOOKUP(J227,中子データ!$B$4:$H$4500,5,FALSE))</f>
        <v>0</v>
      </c>
      <c r="AM227" s="445">
        <f>IF(G227="","",VLOOKUP(J227,中子データ!$B$4:$H$4500,6,FALSE))</f>
        <v>71</v>
      </c>
      <c r="AN227" s="418"/>
      <c r="AO227" s="419"/>
      <c r="AP227" s="420"/>
      <c r="AQ227" s="421">
        <v>54</v>
      </c>
      <c r="AR227" s="420"/>
      <c r="AS227" s="436"/>
      <c r="AT227" s="436"/>
      <c r="AU227" s="422"/>
      <c r="AV227" s="11"/>
      <c r="AW227" s="11"/>
      <c r="AX227" s="410">
        <f t="shared" si="112"/>
        <v>120</v>
      </c>
      <c r="AY227" s="411">
        <f>IF(G227="","",VLOOKUP(J227,中子データ!$B$4:$M$5999,10,FALSE))</f>
        <v>53</v>
      </c>
      <c r="AZ227" s="438">
        <f>IF(G227="","",VLOOKUP(J227,中子データ!$B$4:$M$5999,9,FALSE))</f>
        <v>67.924528301886795</v>
      </c>
      <c r="BA227" s="412" t="str">
        <f>IF(AQ227="","",VLOOKUP(AQ227,作業者名!$B$4:$C$100,2,FALSE))</f>
        <v>ハンダ</v>
      </c>
      <c r="BB227" s="412" t="str">
        <f>IF(AR227="","",VLOOKUP(AR227,作業者名!$B$4:$C$100,2,FALSE))</f>
        <v/>
      </c>
      <c r="BC227" s="412">
        <f>IF(G227="","",VLOOKUP(J227,中子データ!B$4:N$6004,12,FALSE))</f>
        <v>0</v>
      </c>
      <c r="BD227" s="413">
        <f>IF(G227="","",VLOOKUP(J227,中子データ!$B$4:$P$4500,15,FALSE))</f>
        <v>0</v>
      </c>
    </row>
    <row r="228" spans="1:56" x14ac:dyDescent="0.15">
      <c r="A228" s="7" t="str">
        <f>IF(G228="","",VLOOKUP(H228,マシン名!$B$4:$C$93,2,FALSE))</f>
        <v>塗型（仕掛り）</v>
      </c>
      <c r="B228" s="7" t="str">
        <f>IF(G228="","",VLOOKUP(I228,作業者名!$B$4:$C$100,2,FALSE))</f>
        <v>竹中</v>
      </c>
      <c r="C228" s="7" t="str">
        <f>IF(G228="","",VLOOKUP(J228,中子データ!$B$4:$H$4500,2,FALSE))</f>
        <v>組付（119620）</v>
      </c>
      <c r="D228" s="8">
        <f>IF(G228="","",VLOOKUP(J228,中子データ!$B$4:$H$4500,4,FALSE))</f>
        <v>1</v>
      </c>
      <c r="E228" s="231">
        <f t="shared" si="131"/>
        <v>312</v>
      </c>
      <c r="G228" s="958">
        <v>44440</v>
      </c>
      <c r="H228" s="988">
        <v>997</v>
      </c>
      <c r="I228" s="988">
        <v>82</v>
      </c>
      <c r="J228" s="988">
        <v>933</v>
      </c>
      <c r="K228" s="989">
        <v>312</v>
      </c>
      <c r="L228" s="989">
        <v>140</v>
      </c>
      <c r="M228" s="987">
        <v>1</v>
      </c>
      <c r="N228" s="987">
        <f t="shared" si="161"/>
        <v>120</v>
      </c>
      <c r="O228" s="250"/>
      <c r="P228" s="250"/>
      <c r="Q228" s="250"/>
      <c r="R228" s="250"/>
      <c r="S228" s="250"/>
      <c r="T228" s="250"/>
      <c r="U228" s="250"/>
      <c r="V228" s="250"/>
      <c r="W228" s="250"/>
      <c r="X228" s="250"/>
      <c r="Y228" s="250"/>
      <c r="Z228" s="986">
        <v>20</v>
      </c>
      <c r="AA228" s="429"/>
      <c r="AB228" s="457">
        <f t="shared" si="162"/>
        <v>0</v>
      </c>
      <c r="AC228" s="990"/>
      <c r="AD228" s="990"/>
      <c r="AE228" s="990"/>
      <c r="AF228" s="990"/>
      <c r="AG228" s="990"/>
      <c r="AH228" s="990"/>
      <c r="AI228" s="990"/>
      <c r="AJ228" s="12"/>
      <c r="AK228" s="445">
        <f>IF(G228="","",VLOOKUP(J228,中子データ!$B$4:$H$4500,3,FALSE))</f>
        <v>0</v>
      </c>
      <c r="AL228" s="445">
        <f>IF(G228="","",VLOOKUP(J228,中子データ!$B$4:$H$4500,5,FALSE))</f>
        <v>0</v>
      </c>
      <c r="AM228" s="445">
        <f>IF(G228="","",VLOOKUP(J228,中子データ!$B$4:$H$4500,6,FALSE))</f>
        <v>71</v>
      </c>
      <c r="AN228" s="418"/>
      <c r="AO228" s="419"/>
      <c r="AP228" s="420"/>
      <c r="AQ228" s="421"/>
      <c r="AR228" s="420"/>
      <c r="AS228" s="436">
        <v>1</v>
      </c>
      <c r="AT228" s="436"/>
      <c r="AU228" s="422"/>
      <c r="AV228" s="11"/>
      <c r="AW228" s="11"/>
      <c r="AX228" s="410">
        <f t="shared" si="112"/>
        <v>120</v>
      </c>
      <c r="AY228" s="411">
        <f>IF(G228="","",VLOOKUP(J228,中子データ!$B$4:$M$5999,10,FALSE))</f>
        <v>53</v>
      </c>
      <c r="AZ228" s="438">
        <f>IF(G228="","",VLOOKUP(J228,中子データ!$B$4:$M$5999,9,FALSE))</f>
        <v>67.924528301886795</v>
      </c>
      <c r="BA228" s="412" t="str">
        <f>IF(AQ228="","",VLOOKUP(AQ228,作業者名!$B$4:$C$100,2,FALSE))</f>
        <v/>
      </c>
      <c r="BB228" s="412" t="str">
        <f>IF(AR228="","",VLOOKUP(AR228,作業者名!$B$4:$C$100,2,FALSE))</f>
        <v/>
      </c>
      <c r="BC228" s="412">
        <f>IF(G228="","",VLOOKUP(J228,中子データ!B$4:N$6004,12,FALSE))</f>
        <v>0</v>
      </c>
      <c r="BD228" s="413">
        <f>IF(G228="","",VLOOKUP(J228,中子データ!$B$4:$P$4500,15,FALSE))</f>
        <v>0</v>
      </c>
    </row>
    <row r="229" spans="1:56" x14ac:dyDescent="0.15">
      <c r="A229" s="7" t="str">
        <f>IF(G229="","",VLOOKUP(H229,マシン名!$B$4:$C$93,2,FALSE))</f>
        <v>塗型（仕掛り）</v>
      </c>
      <c r="B229" s="7" t="str">
        <f>IF(G229="","",VLOOKUP(I229,作業者名!$B$4:$C$100,2,FALSE))</f>
        <v>竹中</v>
      </c>
      <c r="C229" s="7" t="str">
        <f>IF(G229="","",VLOOKUP(J229,中子データ!$B$4:$H$4500,2,FALSE))</f>
        <v>組付（FO）</v>
      </c>
      <c r="D229" s="8">
        <f>IF(G229="","",VLOOKUP(J229,中子データ!$B$4:$H$4500,4,FALSE))</f>
        <v>1</v>
      </c>
      <c r="E229" s="231">
        <f t="shared" si="131"/>
        <v>216</v>
      </c>
      <c r="G229" s="958">
        <v>44440</v>
      </c>
      <c r="H229" s="9">
        <v>997</v>
      </c>
      <c r="I229" s="9">
        <v>82</v>
      </c>
      <c r="J229" s="9">
        <v>934</v>
      </c>
      <c r="K229" s="10">
        <v>216</v>
      </c>
      <c r="L229" s="10">
        <v>340</v>
      </c>
      <c r="M229" s="6">
        <v>1</v>
      </c>
      <c r="N229" s="6">
        <f t="shared" si="157"/>
        <v>265</v>
      </c>
      <c r="O229" s="250">
        <v>30</v>
      </c>
      <c r="P229" s="250"/>
      <c r="Q229" s="250"/>
      <c r="R229" s="250"/>
      <c r="S229" s="250"/>
      <c r="T229" s="250"/>
      <c r="U229" s="250">
        <v>15</v>
      </c>
      <c r="V229" s="250"/>
      <c r="W229" s="250"/>
      <c r="X229" s="250"/>
      <c r="Y229" s="250"/>
      <c r="Z229" s="4">
        <v>30</v>
      </c>
      <c r="AA229" s="429"/>
      <c r="AB229" s="457">
        <f t="shared" si="160"/>
        <v>0</v>
      </c>
      <c r="AC229" s="11"/>
      <c r="AD229" s="11"/>
      <c r="AE229" s="11"/>
      <c r="AF229" s="11"/>
      <c r="AG229" s="11"/>
      <c r="AH229" s="11"/>
      <c r="AI229" s="11"/>
      <c r="AJ229" s="12"/>
      <c r="AK229" s="445">
        <f>IF(G229="","",VLOOKUP(J229,中子データ!$B$4:$H$4500,3,FALSE))</f>
        <v>0</v>
      </c>
      <c r="AL229" s="445">
        <f>IF(G229="","",VLOOKUP(J229,中子データ!$B$4:$H$4500,5,FALSE))</f>
        <v>0</v>
      </c>
      <c r="AM229" s="445">
        <f>IF(G229="","",VLOOKUP(J229,中子データ!$B$4:$H$4500,6,FALSE))</f>
        <v>45</v>
      </c>
      <c r="AN229" s="418"/>
      <c r="AO229" s="419"/>
      <c r="AP229" s="420"/>
      <c r="AQ229" s="421"/>
      <c r="AR229" s="420"/>
      <c r="AS229" s="436">
        <v>1</v>
      </c>
      <c r="AT229" s="436"/>
      <c r="AU229" s="422"/>
      <c r="AV229" s="11"/>
      <c r="AW229" s="11"/>
      <c r="AX229" s="410">
        <f t="shared" si="112"/>
        <v>265</v>
      </c>
      <c r="AY229" s="411">
        <f>IF(G229="","",VLOOKUP(J229,中子データ!$B$4:$M$5999,10,FALSE))</f>
        <v>36</v>
      </c>
      <c r="AZ229" s="438">
        <f>IF(G229="","",VLOOKUP(J229,中子データ!$B$4:$M$5999,9,FALSE))</f>
        <v>100</v>
      </c>
      <c r="BA229" s="412" t="str">
        <f>IF(AQ229="","",VLOOKUP(AQ229,作業者名!$B$4:$C$100,2,FALSE))</f>
        <v/>
      </c>
      <c r="BB229" s="412" t="str">
        <f>IF(AR229="","",VLOOKUP(AR229,作業者名!$B$4:$C$100,2,FALSE))</f>
        <v/>
      </c>
      <c r="BC229" s="412">
        <f>IF(G229="","",VLOOKUP(J229,中子データ!B$4:N$6004,12,FALSE))</f>
        <v>0</v>
      </c>
      <c r="BD229" s="413">
        <f>IF(G229="","",VLOOKUP(J229,中子データ!$B$4:$P$4500,15,FALSE))</f>
        <v>0</v>
      </c>
    </row>
    <row r="230" spans="1:56" x14ac:dyDescent="0.15">
      <c r="A230" s="7" t="str">
        <f>IF(G230="","",VLOOKUP(H230,マシン名!$B$4:$C$93,2,FALSE))</f>
        <v>塗型（仕掛り）</v>
      </c>
      <c r="B230" s="7" t="str">
        <f>IF(G230="","",VLOOKUP(I230,作業者名!$B$4:$C$100,2,FALSE))</f>
        <v>吉田</v>
      </c>
      <c r="C230" s="7" t="str">
        <f>IF(G230="","",VLOOKUP(J230,中子データ!$B$4:$H$4500,2,FALSE))</f>
        <v>再乾・芯組（ＤＥ18ピストンイッタイ）</v>
      </c>
      <c r="D230" s="8">
        <f>IF(G230="","",VLOOKUP(J230,中子データ!$B$4:$H$4500,4,FALSE))</f>
        <v>1</v>
      </c>
      <c r="E230" s="231">
        <f t="shared" si="131"/>
        <v>0</v>
      </c>
      <c r="G230" s="958">
        <v>44440</v>
      </c>
      <c r="H230" s="9">
        <v>997</v>
      </c>
      <c r="I230" s="9">
        <v>1</v>
      </c>
      <c r="J230" s="9">
        <v>920</v>
      </c>
      <c r="K230" s="10">
        <v>0</v>
      </c>
      <c r="L230" s="10">
        <v>120</v>
      </c>
      <c r="M230" s="6">
        <v>1</v>
      </c>
      <c r="N230" s="6">
        <f t="shared" si="157"/>
        <v>120</v>
      </c>
      <c r="O230" s="250"/>
      <c r="P230" s="250"/>
      <c r="Q230" s="250"/>
      <c r="R230" s="250"/>
      <c r="S230" s="250"/>
      <c r="T230" s="250"/>
      <c r="U230" s="250"/>
      <c r="V230" s="250"/>
      <c r="W230" s="250"/>
      <c r="X230" s="250"/>
      <c r="Y230" s="250"/>
      <c r="Z230" s="4"/>
      <c r="AA230" s="429"/>
      <c r="AB230" s="457">
        <f t="shared" si="160"/>
        <v>0</v>
      </c>
      <c r="AC230" s="11"/>
      <c r="AD230" s="11"/>
      <c r="AE230" s="11"/>
      <c r="AF230" s="11"/>
      <c r="AG230" s="11"/>
      <c r="AH230" s="11"/>
      <c r="AI230" s="11"/>
      <c r="AJ230" s="12"/>
      <c r="AK230" s="445">
        <f>IF(G230="","",VLOOKUP(J230,中子データ!$B$4:$H$4500,3,FALSE))</f>
        <v>0</v>
      </c>
      <c r="AL230" s="445">
        <f>IF(G230="","",VLOOKUP(J230,中子データ!$B$4:$H$4500,5,FALSE))</f>
        <v>0</v>
      </c>
      <c r="AM230" s="445">
        <f>IF(G230="","",VLOOKUP(J230,中子データ!$B$4:$H$4500,6,FALSE))</f>
        <v>530</v>
      </c>
      <c r="AN230" s="418"/>
      <c r="AO230" s="419"/>
      <c r="AP230" s="420"/>
      <c r="AQ230" s="421"/>
      <c r="AR230" s="420"/>
      <c r="AS230" s="436"/>
      <c r="AT230" s="436"/>
      <c r="AU230" s="422"/>
      <c r="AV230" s="11"/>
      <c r="AW230" s="11"/>
      <c r="AX230" s="410">
        <f t="shared" si="112"/>
        <v>120</v>
      </c>
      <c r="AY230" s="411">
        <f>IF(G230="","",VLOOKUP(J230,中子データ!$B$4:$M$5999,10,FALSE))</f>
        <v>600</v>
      </c>
      <c r="AZ230" s="438">
        <f>IF(G230="","",VLOOKUP(J230,中子データ!$B$4:$M$5999,9,FALSE))</f>
        <v>6</v>
      </c>
      <c r="BA230" s="412" t="str">
        <f>IF(AQ230="","",VLOOKUP(AQ230,作業者名!$B$4:$C$100,2,FALSE))</f>
        <v/>
      </c>
      <c r="BB230" s="412" t="str">
        <f>IF(AR230="","",VLOOKUP(AR230,作業者名!$B$4:$C$100,2,FALSE))</f>
        <v/>
      </c>
      <c r="BC230" s="412">
        <f>IF(G230="","",VLOOKUP(J230,中子データ!B$4:N$6004,12,FALSE))</f>
        <v>0</v>
      </c>
      <c r="BD230" s="413">
        <f>IF(G230="","",VLOOKUP(J230,中子データ!$B$4:$P$4500,15,FALSE))</f>
        <v>0</v>
      </c>
    </row>
    <row r="231" spans="1:56" x14ac:dyDescent="0.15">
      <c r="A231" s="7" t="str">
        <f>IF(G231="","",VLOOKUP(H231,マシン名!$B$4:$C$93,2,FALSE))</f>
        <v>塗型（仕掛り）</v>
      </c>
      <c r="B231" s="7" t="str">
        <f>IF(G231="","",VLOOKUP(I231,作業者名!$B$4:$C$100,2,FALSE))</f>
        <v>吉田</v>
      </c>
      <c r="C231" s="7" t="str">
        <f>IF(G231="","",VLOOKUP(J231,中子データ!$B$4:$H$4500,2,FALSE))</f>
        <v>再乾・芯組（ＤＫ20ピストンタイ）</v>
      </c>
      <c r="D231" s="8">
        <f>IF(G231="","",VLOOKUP(J231,中子データ!$B$4:$H$4500,4,FALSE))</f>
        <v>1</v>
      </c>
      <c r="E231" s="231">
        <f t="shared" si="131"/>
        <v>0</v>
      </c>
      <c r="G231" s="958">
        <v>44440</v>
      </c>
      <c r="H231" s="9">
        <v>997</v>
      </c>
      <c r="I231" s="9">
        <v>1</v>
      </c>
      <c r="J231" s="9">
        <v>915</v>
      </c>
      <c r="K231" s="10">
        <v>0</v>
      </c>
      <c r="L231" s="10">
        <v>30</v>
      </c>
      <c r="M231" s="6">
        <v>1</v>
      </c>
      <c r="N231" s="6">
        <f t="shared" ref="N231" si="163">L231-SUM(O231:Z231)</f>
        <v>30</v>
      </c>
      <c r="O231" s="250"/>
      <c r="P231" s="250"/>
      <c r="Q231" s="250"/>
      <c r="R231" s="250"/>
      <c r="S231" s="250"/>
      <c r="T231" s="250"/>
      <c r="U231" s="250"/>
      <c r="V231" s="250"/>
      <c r="W231" s="250"/>
      <c r="X231" s="250"/>
      <c r="Y231" s="250"/>
      <c r="Z231" s="4"/>
      <c r="AA231" s="429"/>
      <c r="AB231" s="457">
        <f t="shared" ref="AB231" si="164">SUM(AC231:AJ231)</f>
        <v>0</v>
      </c>
      <c r="AC231" s="11"/>
      <c r="AD231" s="11"/>
      <c r="AE231" s="11"/>
      <c r="AF231" s="11"/>
      <c r="AG231" s="11"/>
      <c r="AH231" s="11"/>
      <c r="AI231" s="11"/>
      <c r="AJ231" s="12"/>
      <c r="AK231" s="445">
        <f>IF(G231="","",VLOOKUP(J231,中子データ!$B$4:$H$4500,3,FALSE))</f>
        <v>0</v>
      </c>
      <c r="AL231" s="445">
        <f>IF(G231="","",VLOOKUP(J231,中子データ!$B$4:$H$4500,5,FALSE))</f>
        <v>0</v>
      </c>
      <c r="AM231" s="445">
        <f>IF(G231="","",VLOOKUP(J231,中子データ!$B$4:$H$4500,6,FALSE))</f>
        <v>335</v>
      </c>
      <c r="AN231" s="418"/>
      <c r="AO231" s="419"/>
      <c r="AP231" s="420"/>
      <c r="AQ231" s="421"/>
      <c r="AR231" s="420"/>
      <c r="AS231" s="436"/>
      <c r="AT231" s="436"/>
      <c r="AU231" s="422"/>
      <c r="AV231" s="11"/>
      <c r="AW231" s="11"/>
      <c r="AX231" s="410">
        <f t="shared" si="112"/>
        <v>30</v>
      </c>
      <c r="AY231" s="411">
        <f>IF(G231="","",VLOOKUP(J231,中子データ!$B$4:$M$5999,10,FALSE))</f>
        <v>180</v>
      </c>
      <c r="AZ231" s="438">
        <f>IF(G231="","",VLOOKUP(J231,中子データ!$B$4:$M$5999,9,FALSE))</f>
        <v>20</v>
      </c>
      <c r="BA231" s="412" t="str">
        <f>IF(AQ231="","",VLOOKUP(AQ231,作業者名!$B$4:$C$100,2,FALSE))</f>
        <v/>
      </c>
      <c r="BB231" s="412" t="str">
        <f>IF(AR231="","",VLOOKUP(AR231,作業者名!$B$4:$C$100,2,FALSE))</f>
        <v/>
      </c>
      <c r="BC231" s="412">
        <f>IF(G231="","",VLOOKUP(J231,中子データ!B$4:N$6004,12,FALSE))</f>
        <v>0</v>
      </c>
      <c r="BD231" s="413">
        <f>IF(G231="","",VLOOKUP(J231,中子データ!$B$4:$P$4500,15,FALSE))</f>
        <v>0</v>
      </c>
    </row>
    <row r="232" spans="1:56" x14ac:dyDescent="0.15">
      <c r="A232" s="7" t="str">
        <f>IF(G232="","",VLOOKUP(H232,マシン名!$B$4:$C$93,2,FALSE))</f>
        <v>塗型（仕掛り）</v>
      </c>
      <c r="B232" s="7" t="str">
        <f>IF(G232="","",VLOOKUP(I232,作業者名!$B$4:$C$100,2,FALSE))</f>
        <v>吉田</v>
      </c>
      <c r="C232" s="7" t="str">
        <f>IF(G232="","",VLOOKUP(J232,中子データ!$B$4:$H$4500,2,FALSE))</f>
        <v>その他の仕掛り</v>
      </c>
      <c r="D232" s="8">
        <f>IF(G232="","",VLOOKUP(J232,中子データ!$B$4:$H$4500,4,FALSE))</f>
        <v>1</v>
      </c>
      <c r="E232" s="231">
        <f t="shared" si="131"/>
        <v>0</v>
      </c>
      <c r="G232" s="958">
        <v>44440</v>
      </c>
      <c r="H232" s="950">
        <v>997</v>
      </c>
      <c r="I232" s="950">
        <v>1</v>
      </c>
      <c r="J232" s="950">
        <v>991</v>
      </c>
      <c r="K232" s="966">
        <v>0</v>
      </c>
      <c r="L232" s="966">
        <v>240</v>
      </c>
      <c r="M232" s="967">
        <v>1</v>
      </c>
      <c r="N232" s="6">
        <f t="shared" ref="N232" si="165">L232-SUM(O232:Z232)</f>
        <v>210</v>
      </c>
      <c r="O232" s="250"/>
      <c r="P232" s="250"/>
      <c r="Q232" s="250"/>
      <c r="R232" s="250"/>
      <c r="S232" s="250"/>
      <c r="T232" s="250"/>
      <c r="U232" s="250"/>
      <c r="V232" s="250"/>
      <c r="W232" s="250"/>
      <c r="X232" s="250"/>
      <c r="Y232" s="250"/>
      <c r="Z232" s="4">
        <v>30</v>
      </c>
      <c r="AA232" s="429"/>
      <c r="AB232" s="457">
        <f t="shared" ref="AB232" si="166">SUM(AC232:AJ232)</f>
        <v>0</v>
      </c>
      <c r="AC232" s="11"/>
      <c r="AD232" s="11"/>
      <c r="AE232" s="11"/>
      <c r="AF232" s="11"/>
      <c r="AG232" s="11"/>
      <c r="AH232" s="11"/>
      <c r="AI232" s="11"/>
      <c r="AJ232" s="12"/>
      <c r="AK232" s="445">
        <f>IF(G232="","",VLOOKUP(J232,中子データ!$B$4:$H$4500,3,FALSE))</f>
        <v>0</v>
      </c>
      <c r="AL232" s="445">
        <f>IF(G232="","",VLOOKUP(J232,中子データ!$B$4:$H$4500,5,FALSE))</f>
        <v>0</v>
      </c>
      <c r="AM232" s="445">
        <f>IF(G232="","",VLOOKUP(J232,中子データ!$B$4:$H$4500,6,FALSE))</f>
        <v>0</v>
      </c>
      <c r="AN232" s="418"/>
      <c r="AO232" s="419"/>
      <c r="AP232" s="420"/>
      <c r="AQ232" s="421"/>
      <c r="AR232" s="420"/>
      <c r="AS232" s="436"/>
      <c r="AT232" s="436"/>
      <c r="AU232" s="422"/>
      <c r="AV232" s="11"/>
      <c r="AW232" s="11"/>
      <c r="AX232" s="410">
        <f t="shared" si="112"/>
        <v>210</v>
      </c>
      <c r="AY232" s="411">
        <f>IF(G232="","",VLOOKUP(J232,中子データ!$B$4:$M$5999,10,FALSE))</f>
        <v>0</v>
      </c>
      <c r="AZ232" s="438" t="e">
        <f>IF(G232="","",VLOOKUP(J232,中子データ!$B$4:$M$5999,9,FALSE))</f>
        <v>#DIV/0!</v>
      </c>
      <c r="BA232" s="412" t="str">
        <f>IF(AQ232="","",VLOOKUP(AQ232,作業者名!$B$4:$C$100,2,FALSE))</f>
        <v/>
      </c>
      <c r="BB232" s="412" t="str">
        <f>IF(AR232="","",VLOOKUP(AR232,作業者名!$B$4:$C$100,2,FALSE))</f>
        <v/>
      </c>
      <c r="BC232" s="412">
        <f>IF(G232="","",VLOOKUP(J232,中子データ!B$4:N$6004,12,FALSE))</f>
        <v>0</v>
      </c>
      <c r="BD232" s="413">
        <f>IF(G232="","",VLOOKUP(J232,中子データ!$B$4:$P$4500,15,FALSE))</f>
        <v>0</v>
      </c>
    </row>
    <row r="233" spans="1:56" x14ac:dyDescent="0.15">
      <c r="A233" s="7" t="str">
        <f>IF(G233="","",VLOOKUP(H233,マシン名!$B$4:$C$93,2,FALSE))</f>
        <v>製造間接</v>
      </c>
      <c r="B233" s="7" t="str">
        <f>IF(G233="","",VLOOKUP(I233,作業者名!$B$4:$C$100,2,FALSE))</f>
        <v>宮内</v>
      </c>
      <c r="C233" s="7" t="str">
        <f>IF(G233="","",VLOOKUP(J233,中子データ!$B$4:$H$4500,2,FALSE))</f>
        <v>製造補助（砂段取り・台車準備・型移動等）</v>
      </c>
      <c r="D233" s="8">
        <f>IF(G233="","",VLOOKUP(J233,中子データ!$B$4:$H$4500,4,FALSE))</f>
        <v>1</v>
      </c>
      <c r="E233" s="231">
        <f t="shared" si="131"/>
        <v>0</v>
      </c>
      <c r="G233" s="958">
        <v>44440</v>
      </c>
      <c r="H233" s="1150">
        <v>51</v>
      </c>
      <c r="I233" s="1150">
        <v>2</v>
      </c>
      <c r="J233" s="1150">
        <v>953</v>
      </c>
      <c r="K233" s="1151">
        <v>0</v>
      </c>
      <c r="L233" s="1151">
        <v>465</v>
      </c>
      <c r="M233" s="1079">
        <v>1</v>
      </c>
      <c r="N233" s="6">
        <f t="shared" ref="N233" si="167">L233-SUM(O233:Z233)</f>
        <v>465</v>
      </c>
      <c r="O233" s="250"/>
      <c r="P233" s="250"/>
      <c r="Q233" s="250"/>
      <c r="R233" s="250"/>
      <c r="S233" s="250"/>
      <c r="T233" s="250"/>
      <c r="U233" s="250"/>
      <c r="V233" s="250"/>
      <c r="W233" s="250"/>
      <c r="X233" s="250"/>
      <c r="Y233" s="250"/>
      <c r="Z233" s="4"/>
      <c r="AA233" s="429"/>
      <c r="AB233" s="457">
        <f t="shared" ref="AB233:AB234" si="168">SUM(AC233:AJ233)</f>
        <v>0</v>
      </c>
      <c r="AC233" s="11"/>
      <c r="AD233" s="11"/>
      <c r="AE233" s="11"/>
      <c r="AF233" s="11"/>
      <c r="AG233" s="11"/>
      <c r="AH233" s="11"/>
      <c r="AI233" s="11"/>
      <c r="AJ233" s="12"/>
      <c r="AK233" s="445">
        <f>IF(G233="","",VLOOKUP(J233,中子データ!$B$4:$H$4500,3,FALSE))</f>
        <v>0</v>
      </c>
      <c r="AL233" s="445">
        <f>IF(G233="","",VLOOKUP(J233,中子データ!$B$4:$H$4500,5,FALSE))</f>
        <v>0</v>
      </c>
      <c r="AM233" s="445">
        <f>IF(G233="","",VLOOKUP(J233,中子データ!$B$4:$H$4500,6,FALSE))</f>
        <v>0</v>
      </c>
      <c r="AN233" s="418"/>
      <c r="AO233" s="419"/>
      <c r="AP233" s="420"/>
      <c r="AQ233" s="421"/>
      <c r="AR233" s="420"/>
      <c r="AS233" s="436"/>
      <c r="AT233" s="436"/>
      <c r="AU233" s="422"/>
      <c r="AV233" s="11"/>
      <c r="AW233" s="11"/>
      <c r="AX233" s="410">
        <f t="shared" si="112"/>
        <v>465</v>
      </c>
      <c r="AY233" s="411">
        <f>IF(G233="","",VLOOKUP(J233,中子データ!$B$4:$M$5999,10,FALSE))</f>
        <v>0</v>
      </c>
      <c r="AZ233" s="438" t="e">
        <f>IF(G233="","",VLOOKUP(J233,中子データ!$B$4:$M$5999,9,FALSE))</f>
        <v>#DIV/0!</v>
      </c>
      <c r="BA233" s="412" t="str">
        <f>IF(AQ233="","",VLOOKUP(AQ233,作業者名!$B$4:$C$100,2,FALSE))</f>
        <v/>
      </c>
      <c r="BB233" s="412" t="str">
        <f>IF(AR233="","",VLOOKUP(AR233,作業者名!$B$4:$C$100,2,FALSE))</f>
        <v/>
      </c>
      <c r="BC233" s="412">
        <f>IF(G233="","",VLOOKUP(J233,中子データ!B$4:N$6004,12,FALSE))</f>
        <v>0</v>
      </c>
      <c r="BD233" s="413">
        <f>IF(G233="","",VLOOKUP(J233,中子データ!$B$4:$P$4500,15,FALSE))</f>
        <v>0</v>
      </c>
    </row>
    <row r="234" spans="1:56" x14ac:dyDescent="0.15">
      <c r="A234" s="7" t="str">
        <f>IF(G234="","",VLOOKUP(H234,マシン名!$B$4:$C$93,2,FALSE))</f>
        <v>A425①　</v>
      </c>
      <c r="B234" s="7" t="str">
        <f>IF(G234="","",VLOOKUP(I234,作業者名!$B$4:$C$100,2,FALSE))</f>
        <v>恩田</v>
      </c>
      <c r="C234" s="7" t="str">
        <f>IF(G234="","",VLOOKUP(J234,中子データ!$B$4:$H$4500,2,FALSE))</f>
        <v>A1165ｷｬﾘﾔ ③</v>
      </c>
      <c r="D234" s="8">
        <f>IF(G234="","",VLOOKUP(J234,中子データ!$B$4:$H$4500,4,FALSE))</f>
        <v>2</v>
      </c>
      <c r="E234" s="231">
        <f t="shared" si="131"/>
        <v>638</v>
      </c>
      <c r="G234" s="958">
        <v>44441</v>
      </c>
      <c r="H234" s="1127">
        <v>31</v>
      </c>
      <c r="I234" s="1127">
        <v>14</v>
      </c>
      <c r="J234" s="1127">
        <v>582</v>
      </c>
      <c r="K234" s="1128">
        <v>319</v>
      </c>
      <c r="L234" s="1128">
        <v>465</v>
      </c>
      <c r="M234" s="1129">
        <v>0.5</v>
      </c>
      <c r="N234" s="6">
        <f t="shared" ref="N234" si="169">L234-SUM(O234:Z234)</f>
        <v>455</v>
      </c>
      <c r="O234" s="250"/>
      <c r="P234" s="250"/>
      <c r="Q234" s="250"/>
      <c r="R234" s="250"/>
      <c r="S234" s="250"/>
      <c r="T234" s="250"/>
      <c r="U234" s="250">
        <v>10</v>
      </c>
      <c r="V234" s="250"/>
      <c r="W234" s="250"/>
      <c r="X234" s="250"/>
      <c r="Y234" s="250"/>
      <c r="Z234" s="4"/>
      <c r="AA234" s="429"/>
      <c r="AB234" s="457">
        <f t="shared" si="168"/>
        <v>0</v>
      </c>
      <c r="AC234" s="11"/>
      <c r="AD234" s="11"/>
      <c r="AE234" s="11"/>
      <c r="AF234" s="11"/>
      <c r="AG234" s="11"/>
      <c r="AH234" s="11"/>
      <c r="AI234" s="11"/>
      <c r="AJ234" s="12"/>
      <c r="AK234" s="445" t="str">
        <f>IF(G234="","",VLOOKUP(J234,中子データ!$B$4:$H$4500,3,FALSE))</f>
        <v>MSR-T</v>
      </c>
      <c r="AL234" s="445">
        <f>IF(G234="","",VLOOKUP(J234,中子データ!$B$4:$H$4500,5,FALSE))</f>
        <v>0.95</v>
      </c>
      <c r="AM234" s="445">
        <f>IF(G234="","",VLOOKUP(J234,中子データ!$B$4:$H$4500,6,FALSE))</f>
        <v>85</v>
      </c>
      <c r="AN234" s="418"/>
      <c r="AO234" s="419"/>
      <c r="AP234" s="420"/>
      <c r="AQ234" s="421"/>
      <c r="AR234" s="420"/>
      <c r="AS234" s="436"/>
      <c r="AT234" s="436"/>
      <c r="AU234" s="422"/>
      <c r="AV234" s="11"/>
      <c r="AW234" s="11"/>
      <c r="AX234" s="410">
        <f t="shared" si="112"/>
        <v>455</v>
      </c>
      <c r="AY234" s="411">
        <f>IF(G234="","",VLOOKUP(J234,中子データ!$B$4:$M$5999,10,FALSE))</f>
        <v>85</v>
      </c>
      <c r="AZ234" s="438">
        <f>IF(G234="","",VLOOKUP(J234,中子データ!$B$4:$M$5999,9,FALSE))</f>
        <v>84.705882352941174</v>
      </c>
      <c r="BA234" s="412" t="str">
        <f>IF(AQ234="","",VLOOKUP(AQ234,作業者名!$B$4:$C$100,2,FALSE))</f>
        <v/>
      </c>
      <c r="BB234" s="412" t="str">
        <f>IF(AR234="","",VLOOKUP(AR234,作業者名!$B$4:$C$100,2,FALSE))</f>
        <v/>
      </c>
      <c r="BC234" s="412">
        <f>IF(G234="","",VLOOKUP(J234,中子データ!B$4:N$6004,12,FALSE))</f>
        <v>0</v>
      </c>
      <c r="BD234" s="413">
        <f>IF(G234="","",VLOOKUP(J234,中子データ!$B$4:$P$4500,15,FALSE))</f>
        <v>0</v>
      </c>
    </row>
    <row r="235" spans="1:56" x14ac:dyDescent="0.15">
      <c r="A235" s="7" t="str">
        <f>IF(G235="","",VLOOKUP(H235,マシン名!$B$4:$C$93,2,FALSE))</f>
        <v>MK4　</v>
      </c>
      <c r="B235" s="7" t="str">
        <f>IF(G235="","",VLOOKUP(I235,作業者名!$B$4:$C$100,2,FALSE))</f>
        <v>恩田</v>
      </c>
      <c r="C235" s="7" t="str">
        <f>IF(G235="","",VLOOKUP(J235,中子データ!$B$4:$H$4500,2,FALSE))</f>
        <v>Di1307</v>
      </c>
      <c r="D235" s="8">
        <f>IF(G235="","",VLOOKUP(J235,中子データ!$B$4:$H$4500,4,FALSE))</f>
        <v>2</v>
      </c>
      <c r="E235" s="231">
        <f t="shared" si="131"/>
        <v>368</v>
      </c>
      <c r="G235" s="958">
        <v>44441</v>
      </c>
      <c r="H235" s="1127">
        <v>32</v>
      </c>
      <c r="I235" s="1127">
        <v>14</v>
      </c>
      <c r="J235" s="1127">
        <v>363</v>
      </c>
      <c r="K235" s="1128">
        <v>184</v>
      </c>
      <c r="L235" s="1128">
        <v>465</v>
      </c>
      <c r="M235" s="1129">
        <v>0.5</v>
      </c>
      <c r="N235" s="1037">
        <f t="shared" ref="N235" si="170">L235-SUM(O235:Z235)</f>
        <v>455</v>
      </c>
      <c r="O235" s="250"/>
      <c r="P235" s="250"/>
      <c r="Q235" s="250"/>
      <c r="R235" s="250"/>
      <c r="S235" s="250"/>
      <c r="T235" s="250"/>
      <c r="U235" s="250">
        <v>10</v>
      </c>
      <c r="V235" s="250"/>
      <c r="W235" s="250"/>
      <c r="X235" s="250"/>
      <c r="Y235" s="250"/>
      <c r="Z235" s="1036"/>
      <c r="AA235" s="429"/>
      <c r="AB235" s="457">
        <f t="shared" si="160"/>
        <v>0</v>
      </c>
      <c r="AC235" s="11"/>
      <c r="AD235" s="11"/>
      <c r="AE235" s="11"/>
      <c r="AF235" s="11"/>
      <c r="AG235" s="11"/>
      <c r="AH235" s="11"/>
      <c r="AI235" s="11"/>
      <c r="AJ235" s="12"/>
      <c r="AK235" s="445" t="str">
        <f>IF(G235="","",VLOOKUP(J235,中子データ!$B$4:$H$4500,3,FALSE))</f>
        <v>MSR-T</v>
      </c>
      <c r="AL235" s="445">
        <f>IF(G235="","",VLOOKUP(J235,中子データ!$B$4:$H$4500,5,FALSE))</f>
        <v>1.1000000000000001</v>
      </c>
      <c r="AM235" s="445">
        <f>IF(G235="","",VLOOKUP(J235,中子データ!$B$4:$H$4500,6,FALSE))</f>
        <v>98</v>
      </c>
      <c r="AN235" s="418"/>
      <c r="AO235" s="419"/>
      <c r="AP235" s="420"/>
      <c r="AQ235" s="421"/>
      <c r="AR235" s="420"/>
      <c r="AS235" s="436"/>
      <c r="AT235" s="436"/>
      <c r="AU235" s="422"/>
      <c r="AV235" s="11"/>
      <c r="AW235" s="11"/>
      <c r="AX235" s="410">
        <f t="shared" si="112"/>
        <v>455</v>
      </c>
      <c r="AY235" s="411">
        <f>IF(G235="","",VLOOKUP(J235,中子データ!$B$4:$M$5999,10,FALSE))</f>
        <v>100</v>
      </c>
      <c r="AZ235" s="438">
        <f>IF(G235="","",VLOOKUP(J235,中子データ!$B$4:$M$5999,9,FALSE))</f>
        <v>72</v>
      </c>
      <c r="BA235" s="412" t="str">
        <f>IF(AQ235="","",VLOOKUP(AQ235,作業者名!$B$4:$C$100,2,FALSE))</f>
        <v/>
      </c>
      <c r="BB235" s="412" t="str">
        <f>IF(AR235="","",VLOOKUP(AR235,作業者名!$B$4:$C$100,2,FALSE))</f>
        <v/>
      </c>
      <c r="BC235" s="412">
        <f>IF(G235="","",VLOOKUP(J235,中子データ!B$4:N$6004,12,FALSE))</f>
        <v>0</v>
      </c>
      <c r="BD235" s="413">
        <f>IF(G235="","",VLOOKUP(J235,中子データ!$B$4:$P$4500,15,FALSE))</f>
        <v>20.8</v>
      </c>
    </row>
    <row r="236" spans="1:56" x14ac:dyDescent="0.15">
      <c r="A236" s="7" t="str">
        <f>IF(G236="","",VLOOKUP(H236,マシン名!$B$4:$C$93,2,FALSE))</f>
        <v>CP　</v>
      </c>
      <c r="B236" s="7" t="str">
        <f>IF(G236="","",VLOOKUP(I236,作業者名!$B$4:$C$100,2,FALSE))</f>
        <v>平</v>
      </c>
      <c r="C236" s="7" t="str">
        <f>IF(G236="","",VLOOKUP(J236,中子データ!$B$4:$H$4500,2,FALSE))</f>
        <v>KHR721　主3・4</v>
      </c>
      <c r="D236" s="8">
        <f>IF(G236="","",VLOOKUP(J236,中子データ!$B$4:$H$4500,4,FALSE))</f>
        <v>1</v>
      </c>
      <c r="E236" s="231">
        <f t="shared" si="131"/>
        <v>54</v>
      </c>
      <c r="G236" s="958">
        <v>44441</v>
      </c>
      <c r="H236" s="1038">
        <v>21</v>
      </c>
      <c r="I236" s="1038">
        <v>26</v>
      </c>
      <c r="J236" s="1038">
        <v>514</v>
      </c>
      <c r="K236" s="1039">
        <v>58</v>
      </c>
      <c r="L236" s="1039">
        <v>465</v>
      </c>
      <c r="M236" s="1037">
        <v>1</v>
      </c>
      <c r="N236" s="1037">
        <f t="shared" ref="N236" si="171">L236-SUM(O236:Z236)</f>
        <v>395</v>
      </c>
      <c r="O236" s="250"/>
      <c r="P236" s="250"/>
      <c r="Q236" s="250"/>
      <c r="R236" s="250">
        <v>60</v>
      </c>
      <c r="S236" s="250"/>
      <c r="T236" s="250"/>
      <c r="U236" s="250">
        <v>10</v>
      </c>
      <c r="V236" s="250"/>
      <c r="W236" s="250"/>
      <c r="X236" s="250"/>
      <c r="Y236" s="250"/>
      <c r="Z236" s="1036"/>
      <c r="AA236" s="429"/>
      <c r="AB236" s="457">
        <f t="shared" ref="AB236" si="172">SUM(AC236:AJ236)</f>
        <v>4</v>
      </c>
      <c r="AC236" s="11"/>
      <c r="AD236" s="11"/>
      <c r="AE236" s="11">
        <v>4</v>
      </c>
      <c r="AF236" s="11"/>
      <c r="AG236" s="11"/>
      <c r="AH236" s="11"/>
      <c r="AI236" s="11"/>
      <c r="AJ236" s="12"/>
      <c r="AK236" s="445" t="str">
        <f>IF(G236="","",VLOOKUP(J236,中子データ!$B$4:$H$4500,3,FALSE))</f>
        <v>TW54S</v>
      </c>
      <c r="AL236" s="445">
        <f>IF(G236="","",VLOOKUP(J236,中子データ!$B$4:$H$4500,5,FALSE))</f>
        <v>16</v>
      </c>
      <c r="AM236" s="445">
        <f>IF(G236="","",VLOOKUP(J236,中子データ!$B$4:$H$4500,6,FALSE))</f>
        <v>985</v>
      </c>
      <c r="AN236" s="418"/>
      <c r="AO236" s="419"/>
      <c r="AP236" s="420"/>
      <c r="AQ236" s="421"/>
      <c r="AR236" s="420"/>
      <c r="AS236" s="436"/>
      <c r="AT236" s="436"/>
      <c r="AU236" s="422"/>
      <c r="AV236" s="11"/>
      <c r="AW236" s="11"/>
      <c r="AX236" s="410">
        <f t="shared" si="112"/>
        <v>395</v>
      </c>
      <c r="AY236" s="411">
        <f>IF(G236="","",VLOOKUP(J236,中子データ!$B$4:$M$5999,10,FALSE))</f>
        <v>360</v>
      </c>
      <c r="AZ236" s="438">
        <f>IF(G236="","",VLOOKUP(J236,中子データ!$B$4:$M$5999,9,FALSE))</f>
        <v>10</v>
      </c>
      <c r="BA236" s="412" t="str">
        <f>IF(AQ236="","",VLOOKUP(AQ236,作業者名!$B$4:$C$100,2,FALSE))</f>
        <v/>
      </c>
      <c r="BB236" s="412" t="str">
        <f>IF(AR236="","",VLOOKUP(AR236,作業者名!$B$4:$C$100,2,FALSE))</f>
        <v/>
      </c>
      <c r="BC236" s="412">
        <f>IF(G236="","",VLOOKUP(J236,中子データ!B$4:N$6004,12,FALSE))</f>
        <v>0.1</v>
      </c>
      <c r="BD236" s="413">
        <f>IF(G236="","",VLOOKUP(J236,中子データ!$B$4:$P$4500,15,FALSE))</f>
        <v>0</v>
      </c>
    </row>
    <row r="237" spans="1:56" x14ac:dyDescent="0.15">
      <c r="A237" s="7" t="str">
        <f>IF(G237="","",VLOOKUP(H237,マシン名!$B$4:$C$93,2,FALSE))</f>
        <v>MK3①　</v>
      </c>
      <c r="B237" s="7" t="str">
        <f>IF(G237="","",VLOOKUP(I237,作業者名!$B$4:$C$100,2,FALSE))</f>
        <v>飯塚</v>
      </c>
      <c r="C237" s="7" t="str">
        <f>IF(G237="","",VLOOKUP(J237,中子データ!$B$4:$H$4500,2,FALSE))</f>
        <v>KC717　ポンプ芯</v>
      </c>
      <c r="D237" s="8">
        <f>IF(G237="","",VLOOKUP(J237,中子データ!$B$4:$H$4500,4,FALSE))</f>
        <v>2</v>
      </c>
      <c r="E237" s="231">
        <f t="shared" si="131"/>
        <v>64</v>
      </c>
      <c r="G237" s="958">
        <v>44441</v>
      </c>
      <c r="H237" s="950">
        <v>27</v>
      </c>
      <c r="I237" s="950">
        <v>21</v>
      </c>
      <c r="J237" s="950">
        <v>503</v>
      </c>
      <c r="K237" s="951">
        <v>32</v>
      </c>
      <c r="L237" s="951">
        <v>165</v>
      </c>
      <c r="M237" s="952">
        <v>0.5</v>
      </c>
      <c r="N237" s="6">
        <f t="shared" ref="N237" si="173">L237-SUM(O237:Z237)</f>
        <v>100</v>
      </c>
      <c r="O237" s="250">
        <v>10</v>
      </c>
      <c r="P237" s="250"/>
      <c r="Q237" s="250"/>
      <c r="R237" s="250">
        <v>40</v>
      </c>
      <c r="S237" s="250"/>
      <c r="T237" s="250"/>
      <c r="U237" s="250">
        <v>15</v>
      </c>
      <c r="V237" s="250"/>
      <c r="W237" s="250"/>
      <c r="X237" s="250"/>
      <c r="Y237" s="250"/>
      <c r="Z237" s="4"/>
      <c r="AA237" s="429"/>
      <c r="AB237" s="457">
        <f t="shared" ref="AB237:AB278" si="174">SUM(AC237:AJ237)</f>
        <v>0</v>
      </c>
      <c r="AC237" s="11"/>
      <c r="AD237" s="11"/>
      <c r="AE237" s="11"/>
      <c r="AF237" s="11"/>
      <c r="AG237" s="11"/>
      <c r="AH237" s="11"/>
      <c r="AI237" s="11"/>
      <c r="AJ237" s="12"/>
      <c r="AK237" s="445" t="str">
        <f>IF(G237="","",VLOOKUP(J237,中子データ!$B$4:$H$4500,3,FALSE))</f>
        <v>WJ50A</v>
      </c>
      <c r="AL237" s="445">
        <f>IF(G237="","",VLOOKUP(J237,中子データ!$B$4:$H$4500,5,FALSE))</f>
        <v>0.44</v>
      </c>
      <c r="AM237" s="445">
        <f>IF(G237="","",VLOOKUP(J237,中子データ!$B$4:$H$4500,6,FALSE))</f>
        <v>75</v>
      </c>
      <c r="AN237" s="418"/>
      <c r="AO237" s="419"/>
      <c r="AP237" s="420"/>
      <c r="AQ237" s="421"/>
      <c r="AR237" s="420"/>
      <c r="AS237" s="436">
        <v>1</v>
      </c>
      <c r="AT237" s="436"/>
      <c r="AU237" s="422"/>
      <c r="AV237" s="11"/>
      <c r="AW237" s="11"/>
      <c r="AX237" s="410">
        <f t="shared" ref="AX237:AX271" si="175">L237-O237-P237-Q237-R237--S237-T237-U237-V237-W237-X237-Y237-Z237</f>
        <v>100</v>
      </c>
      <c r="AY237" s="411">
        <f>IF(G237="","",VLOOKUP(J237,中子データ!$B$4:$M$5999,10,FALSE))</f>
        <v>120</v>
      </c>
      <c r="AZ237" s="438">
        <f>IF(G237="","",VLOOKUP(J237,中子データ!$B$4:$M$5999,9,FALSE))</f>
        <v>60</v>
      </c>
      <c r="BA237" s="412" t="str">
        <f>IF(AQ237="","",VLOOKUP(AQ237,作業者名!$B$4:$C$100,2,FALSE))</f>
        <v/>
      </c>
      <c r="BB237" s="412" t="str">
        <f>IF(AR237="","",VLOOKUP(AR237,作業者名!$B$4:$C$100,2,FALSE))</f>
        <v/>
      </c>
      <c r="BC237" s="412">
        <f>IF(G237="","",VLOOKUP(J237,中子データ!B$4:N$6004,12,FALSE))</f>
        <v>0.05</v>
      </c>
      <c r="BD237" s="413">
        <f>IF(G237="","",VLOOKUP(J237,中子データ!$B$4:$P$4500,15,FALSE))</f>
        <v>0</v>
      </c>
    </row>
    <row r="238" spans="1:56" x14ac:dyDescent="0.15">
      <c r="A238" s="7" t="str">
        <f>IF(G238="","",VLOOKUP(H238,マシン名!$B$4:$C$93,2,FALSE))</f>
        <v>A56HP①　</v>
      </c>
      <c r="B238" s="7" t="str">
        <f>IF(G238="","",VLOOKUP(I238,作業者名!$B$4:$C$100,2,FALSE))</f>
        <v>清水</v>
      </c>
      <c r="C238" s="7" t="str">
        <f>IF(G238="","",VLOOKUP(J238,中子データ!$B$4:$H$4500,2,FALSE))</f>
        <v>K5B762</v>
      </c>
      <c r="D238" s="8">
        <f>IF(G238="","",VLOOKUP(J238,中子データ!$B$4:$H$4500,4,FALSE))</f>
        <v>1</v>
      </c>
      <c r="E238" s="231">
        <f t="shared" si="131"/>
        <v>98</v>
      </c>
      <c r="G238" s="958">
        <v>44441</v>
      </c>
      <c r="H238" s="1077">
        <v>29</v>
      </c>
      <c r="I238" s="1077">
        <v>17</v>
      </c>
      <c r="J238" s="1077">
        <v>583</v>
      </c>
      <c r="K238" s="1078">
        <v>98</v>
      </c>
      <c r="L238" s="1078">
        <v>450</v>
      </c>
      <c r="M238" s="1079">
        <v>1</v>
      </c>
      <c r="N238" s="6">
        <f t="shared" ref="N238" si="176">L238-SUM(O238:Z238)</f>
        <v>450</v>
      </c>
      <c r="O238" s="250"/>
      <c r="P238" s="250"/>
      <c r="Q238" s="250"/>
      <c r="R238" s="250"/>
      <c r="S238" s="250"/>
      <c r="T238" s="250"/>
      <c r="U238" s="250"/>
      <c r="V238" s="250"/>
      <c r="W238" s="250"/>
      <c r="X238" s="250"/>
      <c r="Y238" s="250"/>
      <c r="Z238" s="4"/>
      <c r="AA238" s="429"/>
      <c r="AB238" s="457">
        <f t="shared" si="174"/>
        <v>0</v>
      </c>
      <c r="AC238" s="11"/>
      <c r="AD238" s="11"/>
      <c r="AE238" s="11"/>
      <c r="AF238" s="11"/>
      <c r="AG238" s="11"/>
      <c r="AH238" s="11"/>
      <c r="AI238" s="11"/>
      <c r="AJ238" s="12"/>
      <c r="AK238" s="445" t="str">
        <f>IF(G238="","",VLOOKUP(J238,中子データ!$B$4:$H$4500,3,FALSE))</f>
        <v>MT-70R</v>
      </c>
      <c r="AL238" s="445">
        <f>IF(G238="","",VLOOKUP(J238,中子データ!$B$4:$H$4500,5,FALSE))</f>
        <v>12</v>
      </c>
      <c r="AM238" s="445">
        <f>IF(G238="","",VLOOKUP(J238,中子データ!$B$4:$H$4500,6,FALSE))</f>
        <v>902</v>
      </c>
      <c r="AN238" s="418"/>
      <c r="AO238" s="419"/>
      <c r="AP238" s="420"/>
      <c r="AQ238" s="421"/>
      <c r="AR238" s="420"/>
      <c r="AS238" s="436"/>
      <c r="AT238" s="436"/>
      <c r="AU238" s="422"/>
      <c r="AV238" s="11"/>
      <c r="AW238" s="11"/>
      <c r="AX238" s="410">
        <f t="shared" si="175"/>
        <v>450</v>
      </c>
      <c r="AY238" s="411">
        <f>IF(G238="","",VLOOKUP(J238,中子データ!$B$4:$M$5999,10,FALSE))</f>
        <v>240</v>
      </c>
      <c r="AZ238" s="438">
        <f>IF(G238="","",VLOOKUP(J238,中子データ!$B$4:$M$5999,9,FALSE))</f>
        <v>15</v>
      </c>
      <c r="BA238" s="412" t="str">
        <f>IF(AQ238="","",VLOOKUP(AQ238,作業者名!$B$4:$C$100,2,FALSE))</f>
        <v/>
      </c>
      <c r="BB238" s="412" t="str">
        <f>IF(AR238="","",VLOOKUP(AR238,作業者名!$B$4:$C$100,2,FALSE))</f>
        <v/>
      </c>
      <c r="BC238" s="412">
        <f>IF(G238="","",VLOOKUP(J238,中子データ!B$4:N$6004,12,FALSE))</f>
        <v>0</v>
      </c>
      <c r="BD238" s="413">
        <f>IF(G238="","",VLOOKUP(J238,中子データ!$B$4:$P$4500,15,FALSE))</f>
        <v>0</v>
      </c>
    </row>
    <row r="239" spans="1:56" x14ac:dyDescent="0.15">
      <c r="A239" s="7" t="str">
        <f>IF(G239="","",VLOOKUP(H239,マシン名!$B$4:$C$93,2,FALSE))</f>
        <v>A56HP①　</v>
      </c>
      <c r="B239" s="7" t="str">
        <f>IF(G239="","",VLOOKUP(I239,作業者名!$B$4:$C$100,2,FALSE))</f>
        <v>飯塚</v>
      </c>
      <c r="C239" s="7" t="str">
        <f>IF(G239="","",VLOOKUP(J239,中子データ!$B$4:$H$4500,2,FALSE))</f>
        <v>K5B763</v>
      </c>
      <c r="D239" s="8">
        <f>IF(G239="","",VLOOKUP(J239,中子データ!$B$4:$H$4500,4,FALSE))</f>
        <v>1</v>
      </c>
      <c r="E239" s="231">
        <f t="shared" si="131"/>
        <v>49</v>
      </c>
      <c r="G239" s="958">
        <v>44441</v>
      </c>
      <c r="H239" s="1077">
        <v>29</v>
      </c>
      <c r="I239" s="1077">
        <v>21</v>
      </c>
      <c r="J239" s="1077">
        <v>584</v>
      </c>
      <c r="K239" s="1078">
        <v>49</v>
      </c>
      <c r="L239" s="1078">
        <v>280</v>
      </c>
      <c r="M239" s="1079">
        <v>1</v>
      </c>
      <c r="N239" s="6">
        <f t="shared" ref="N239:N244" si="177">L239-SUM(O239:Z239)</f>
        <v>260</v>
      </c>
      <c r="O239" s="250">
        <v>10</v>
      </c>
      <c r="P239" s="250"/>
      <c r="Q239" s="250"/>
      <c r="R239" s="250"/>
      <c r="S239" s="250"/>
      <c r="T239" s="250"/>
      <c r="U239" s="250">
        <v>10</v>
      </c>
      <c r="V239" s="250"/>
      <c r="W239" s="250"/>
      <c r="X239" s="250"/>
      <c r="Y239" s="250"/>
      <c r="Z239" s="4"/>
      <c r="AA239" s="429"/>
      <c r="AB239" s="457">
        <f t="shared" si="174"/>
        <v>0</v>
      </c>
      <c r="AC239" s="11"/>
      <c r="AD239" s="11"/>
      <c r="AE239" s="11"/>
      <c r="AF239" s="11"/>
      <c r="AG239" s="11"/>
      <c r="AH239" s="11"/>
      <c r="AI239" s="11"/>
      <c r="AJ239" s="12"/>
      <c r="AK239" s="445" t="str">
        <f>IF(G239="","",VLOOKUP(J239,中子データ!$B$4:$H$4500,3,FALSE))</f>
        <v>MT-70R</v>
      </c>
      <c r="AL239" s="445">
        <f>IF(G239="","",VLOOKUP(J239,中子データ!$B$4:$H$4500,5,FALSE))</f>
        <v>12</v>
      </c>
      <c r="AM239" s="445">
        <f>IF(G239="","",VLOOKUP(J239,中子データ!$B$4:$H$4500,6,FALSE))</f>
        <v>902</v>
      </c>
      <c r="AN239" s="418"/>
      <c r="AO239" s="419"/>
      <c r="AP239" s="420"/>
      <c r="AQ239" s="421"/>
      <c r="AR239" s="420"/>
      <c r="AS239" s="436">
        <v>1</v>
      </c>
      <c r="AT239" s="436"/>
      <c r="AU239" s="422"/>
      <c r="AV239" s="11"/>
      <c r="AW239" s="11"/>
      <c r="AX239" s="410">
        <f t="shared" si="175"/>
        <v>260</v>
      </c>
      <c r="AY239" s="411">
        <f>IF(G239="","",VLOOKUP(J239,中子データ!$B$4:$M$5999,10,FALSE))</f>
        <v>240</v>
      </c>
      <c r="AZ239" s="438">
        <f>IF(G239="","",VLOOKUP(J239,中子データ!$B$4:$M$5999,9,FALSE))</f>
        <v>15</v>
      </c>
      <c r="BA239" s="412" t="str">
        <f>IF(AQ239="","",VLOOKUP(AQ239,作業者名!$B$4:$C$100,2,FALSE))</f>
        <v/>
      </c>
      <c r="BB239" s="412" t="str">
        <f>IF(AR239="","",VLOOKUP(AR239,作業者名!$B$4:$C$100,2,FALSE))</f>
        <v/>
      </c>
      <c r="BC239" s="412">
        <f>IF(G239="","",VLOOKUP(J239,中子データ!B$4:N$6004,12,FALSE))</f>
        <v>0</v>
      </c>
      <c r="BD239" s="413">
        <f>IF(G239="","",VLOOKUP(J239,中子データ!$B$4:$P$4500,15,FALSE))</f>
        <v>0</v>
      </c>
    </row>
    <row r="240" spans="1:56" x14ac:dyDescent="0.15">
      <c r="A240" s="7" t="str">
        <f>IF(G240="","",VLOOKUP(H240,マシン名!$B$4:$C$93,2,FALSE))</f>
        <v>A56HP①　</v>
      </c>
      <c r="B240" s="7" t="str">
        <f>IF(G240="","",VLOOKUP(I240,作業者名!$B$4:$C$100,2,FALSE))</f>
        <v>飯塚</v>
      </c>
      <c r="C240" s="7" t="str">
        <f>IF(G240="","",VLOOKUP(J240,中子データ!$B$4:$H$4500,2,FALSE))</f>
        <v>K5B763</v>
      </c>
      <c r="D240" s="8">
        <f>IF(G240="","",VLOOKUP(J240,中子データ!$B$4:$H$4500,4,FALSE))</f>
        <v>1</v>
      </c>
      <c r="E240" s="231">
        <f t="shared" si="131"/>
        <v>0</v>
      </c>
      <c r="G240" s="958">
        <v>44441</v>
      </c>
      <c r="H240" s="9">
        <v>29</v>
      </c>
      <c r="I240" s="9">
        <v>21</v>
      </c>
      <c r="J240" s="9">
        <v>584</v>
      </c>
      <c r="K240" s="10">
        <v>0</v>
      </c>
      <c r="L240" s="10">
        <v>45</v>
      </c>
      <c r="M240" s="6">
        <v>1</v>
      </c>
      <c r="N240" s="6">
        <f t="shared" si="177"/>
        <v>0</v>
      </c>
      <c r="O240" s="250"/>
      <c r="P240" s="250">
        <v>45</v>
      </c>
      <c r="Q240" s="250"/>
      <c r="R240" s="250"/>
      <c r="S240" s="250"/>
      <c r="T240" s="250"/>
      <c r="U240" s="250"/>
      <c r="V240" s="250"/>
      <c r="W240" s="250"/>
      <c r="X240" s="250"/>
      <c r="Y240" s="250"/>
      <c r="Z240" s="4"/>
      <c r="AA240" s="429"/>
      <c r="AB240" s="457">
        <f t="shared" si="174"/>
        <v>0</v>
      </c>
      <c r="AC240" s="11"/>
      <c r="AD240" s="11"/>
      <c r="AE240" s="11"/>
      <c r="AF240" s="11"/>
      <c r="AG240" s="11"/>
      <c r="AH240" s="11"/>
      <c r="AI240" s="11"/>
      <c r="AJ240" s="12"/>
      <c r="AK240" s="445" t="str">
        <f>IF(G240="","",VLOOKUP(J240,中子データ!$B$4:$H$4500,3,FALSE))</f>
        <v>MT-70R</v>
      </c>
      <c r="AL240" s="445">
        <f>IF(G240="","",VLOOKUP(J240,中子データ!$B$4:$H$4500,5,FALSE))</f>
        <v>12</v>
      </c>
      <c r="AM240" s="445">
        <f>IF(G240="","",VLOOKUP(J240,中子データ!$B$4:$H$4500,6,FALSE))</f>
        <v>902</v>
      </c>
      <c r="AN240" s="418"/>
      <c r="AO240" s="419"/>
      <c r="AP240" s="420"/>
      <c r="AQ240" s="421"/>
      <c r="AR240" s="420"/>
      <c r="AS240" s="436"/>
      <c r="AT240" s="436"/>
      <c r="AU240" s="422"/>
      <c r="AV240" s="11"/>
      <c r="AW240" s="11"/>
      <c r="AX240" s="410">
        <f t="shared" si="175"/>
        <v>0</v>
      </c>
      <c r="AY240" s="411">
        <f>IF(G240="","",VLOOKUP(J240,中子データ!$B$4:$M$5999,10,FALSE))</f>
        <v>240</v>
      </c>
      <c r="AZ240" s="438">
        <f>IF(G240="","",VLOOKUP(J240,中子データ!$B$4:$M$5999,9,FALSE))</f>
        <v>15</v>
      </c>
      <c r="BA240" s="412" t="str">
        <f>IF(AQ240="","",VLOOKUP(AQ240,作業者名!$B$4:$C$100,2,FALSE))</f>
        <v/>
      </c>
      <c r="BB240" s="412" t="str">
        <f>IF(AR240="","",VLOOKUP(AR240,作業者名!$B$4:$C$100,2,FALSE))</f>
        <v/>
      </c>
      <c r="BC240" s="412">
        <f>IF(G240="","",VLOOKUP(J240,中子データ!B$4:N$6004,12,FALSE))</f>
        <v>0</v>
      </c>
      <c r="BD240" s="413">
        <f>IF(G240="","",VLOOKUP(J240,中子データ!$B$4:$P$4500,15,FALSE))</f>
        <v>0</v>
      </c>
    </row>
    <row r="241" spans="1:56" x14ac:dyDescent="0.15">
      <c r="A241" s="7" t="str">
        <f>IF(G241="","",VLOOKUP(H241,マシン名!$B$4:$C$93,2,FALSE))</f>
        <v>VTOP935　</v>
      </c>
      <c r="B241" s="7" t="str">
        <f>IF(G241="","",VLOOKUP(I241,作業者名!$B$4:$C$100,2,FALSE))</f>
        <v>長島</v>
      </c>
      <c r="C241" s="7" t="str">
        <f>IF(G241="","",VLOOKUP(J241,中子データ!$B$4:$H$4500,2,FALSE))</f>
        <v>KB768ジャケ</v>
      </c>
      <c r="D241" s="8">
        <f>IF(G241="","",VLOOKUP(J241,中子データ!$B$4:$H$4500,4,FALSE))</f>
        <v>1</v>
      </c>
      <c r="E241" s="231">
        <f t="shared" si="131"/>
        <v>52</v>
      </c>
      <c r="G241" s="958">
        <v>44441</v>
      </c>
      <c r="H241" s="9">
        <v>22</v>
      </c>
      <c r="I241" s="9">
        <v>3</v>
      </c>
      <c r="J241" s="9">
        <v>593</v>
      </c>
      <c r="K241" s="10">
        <v>61</v>
      </c>
      <c r="L241" s="10">
        <v>365</v>
      </c>
      <c r="M241" s="6">
        <v>1</v>
      </c>
      <c r="N241" s="6">
        <f t="shared" si="177"/>
        <v>275</v>
      </c>
      <c r="O241" s="250">
        <v>30</v>
      </c>
      <c r="P241" s="250"/>
      <c r="Q241" s="250"/>
      <c r="R241" s="250">
        <v>50</v>
      </c>
      <c r="S241" s="250"/>
      <c r="T241" s="250">
        <v>10</v>
      </c>
      <c r="U241" s="250"/>
      <c r="V241" s="250"/>
      <c r="W241" s="250"/>
      <c r="X241" s="250"/>
      <c r="Y241" s="250"/>
      <c r="Z241" s="4"/>
      <c r="AA241" s="429"/>
      <c r="AB241" s="457">
        <f t="shared" si="174"/>
        <v>9</v>
      </c>
      <c r="AC241" s="11"/>
      <c r="AD241" s="11"/>
      <c r="AE241" s="11">
        <v>3</v>
      </c>
      <c r="AF241" s="11"/>
      <c r="AG241" s="11"/>
      <c r="AH241" s="11">
        <v>6</v>
      </c>
      <c r="AI241" s="11"/>
      <c r="AJ241" s="12"/>
      <c r="AK241" s="445" t="str">
        <f>IF(G241="","",VLOOKUP(J241,中子データ!$B$4:$H$4500,3,FALSE))</f>
        <v>WJ-50A</v>
      </c>
      <c r="AL241" s="445">
        <f>IF(G241="","",VLOOKUP(J241,中子データ!$B$4:$H$4500,5,FALSE))</f>
        <v>2.4</v>
      </c>
      <c r="AM241" s="445">
        <f>IF(G241="","",VLOOKUP(J241,中子データ!$B$4:$H$4500,6,FALSE))</f>
        <v>559.20000000000005</v>
      </c>
      <c r="AN241" s="418"/>
      <c r="AO241" s="419"/>
      <c r="AP241" s="420"/>
      <c r="AQ241" s="421"/>
      <c r="AR241" s="420"/>
      <c r="AS241" s="436"/>
      <c r="AT241" s="436"/>
      <c r="AU241" s="422"/>
      <c r="AV241" s="11"/>
      <c r="AW241" s="11"/>
      <c r="AX241" s="410">
        <f t="shared" si="175"/>
        <v>275</v>
      </c>
      <c r="AY241" s="411">
        <f>IF(G241="","",VLOOKUP(J241,中子データ!$B$4:$M$5999,10,FALSE))</f>
        <v>240</v>
      </c>
      <c r="AZ241" s="438">
        <f>IF(G241="","",VLOOKUP(J241,中子データ!$B$4:$M$5999,9,FALSE))</f>
        <v>15</v>
      </c>
      <c r="BA241" s="412" t="str">
        <f>IF(AQ241="","",VLOOKUP(AQ241,作業者名!$B$4:$C$100,2,FALSE))</f>
        <v/>
      </c>
      <c r="BB241" s="412" t="str">
        <f>IF(AR241="","",VLOOKUP(AR241,作業者名!$B$4:$C$100,2,FALSE))</f>
        <v/>
      </c>
      <c r="BC241" s="412">
        <f>IF(G241="","",VLOOKUP(J241,中子データ!B$4:N$6004,12,FALSE))</f>
        <v>0.1</v>
      </c>
      <c r="BD241" s="413">
        <f>IF(G241="","",VLOOKUP(J241,中子データ!$B$4:$P$4500,15,FALSE))</f>
        <v>0</v>
      </c>
    </row>
    <row r="242" spans="1:56" x14ac:dyDescent="0.15">
      <c r="A242" s="7" t="str">
        <f>IF(G242="","",VLOOKUP(H242,マシン名!$B$4:$C$93,2,FALSE))</f>
        <v>VTOP935　</v>
      </c>
      <c r="B242" s="7" t="str">
        <f>IF(G242="","",VLOOKUP(I242,作業者名!$B$4:$C$100,2,FALSE))</f>
        <v>長島</v>
      </c>
      <c r="C242" s="7" t="str">
        <f>IF(G242="","",VLOOKUP(J242,中子データ!$B$4:$H$4500,2,FALSE))</f>
        <v>KHR699　枕（KHR720・721共通）</v>
      </c>
      <c r="D242" s="8">
        <f>IF(G242="","",VLOOKUP(J242,中子データ!$B$4:$H$4500,4,FALSE))</f>
        <v>1</v>
      </c>
      <c r="E242" s="231">
        <f t="shared" si="131"/>
        <v>0</v>
      </c>
      <c r="G242" s="958">
        <v>44441</v>
      </c>
      <c r="H242" s="9">
        <v>22</v>
      </c>
      <c r="I242" s="9">
        <v>3</v>
      </c>
      <c r="J242" s="9">
        <v>482</v>
      </c>
      <c r="K242" s="10">
        <v>0</v>
      </c>
      <c r="L242" s="10">
        <v>90</v>
      </c>
      <c r="M242" s="6">
        <v>1</v>
      </c>
      <c r="N242" s="6">
        <f t="shared" si="177"/>
        <v>0</v>
      </c>
      <c r="O242" s="250"/>
      <c r="P242" s="250">
        <v>90</v>
      </c>
      <c r="Q242" s="250"/>
      <c r="R242" s="250"/>
      <c r="S242" s="250"/>
      <c r="T242" s="250"/>
      <c r="U242" s="250"/>
      <c r="V242" s="250"/>
      <c r="W242" s="250"/>
      <c r="X242" s="250"/>
      <c r="Y242" s="250"/>
      <c r="Z242" s="4"/>
      <c r="AA242" s="429"/>
      <c r="AB242" s="457">
        <f t="shared" si="174"/>
        <v>0</v>
      </c>
      <c r="AC242" s="11"/>
      <c r="AD242" s="11"/>
      <c r="AE242" s="11"/>
      <c r="AF242" s="11"/>
      <c r="AG242" s="11"/>
      <c r="AH242" s="11"/>
      <c r="AI242" s="11"/>
      <c r="AJ242" s="12"/>
      <c r="AK242" s="445" t="str">
        <f>IF(G242="","",VLOOKUP(J242,中子データ!$B$4:$H$4500,3,FALSE))</f>
        <v>TW54S</v>
      </c>
      <c r="AL242" s="445">
        <f>IF(G242="","",VLOOKUP(J242,中子データ!$B$4:$H$4500,5,FALSE))</f>
        <v>2.8</v>
      </c>
      <c r="AM242" s="445">
        <f>IF(G242="","",VLOOKUP(J242,中子データ!$B$4:$H$4500,6,FALSE))</f>
        <v>364</v>
      </c>
      <c r="AN242" s="418"/>
      <c r="AO242" s="419"/>
      <c r="AP242" s="420"/>
      <c r="AQ242" s="421"/>
      <c r="AR242" s="420"/>
      <c r="AS242" s="436"/>
      <c r="AT242" s="436"/>
      <c r="AU242" s="422"/>
      <c r="AV242" s="11"/>
      <c r="AW242" s="11"/>
      <c r="AX242" s="410">
        <f t="shared" si="175"/>
        <v>0</v>
      </c>
      <c r="AY242" s="411">
        <f>IF(G242="","",VLOOKUP(J242,中子データ!$B$4:$M$5999,10,FALSE))</f>
        <v>130</v>
      </c>
      <c r="AZ242" s="438">
        <f>IF(G242="","",VLOOKUP(J242,中子データ!$B$4:$M$5999,9,FALSE))</f>
        <v>27.692307692307693</v>
      </c>
      <c r="BA242" s="412" t="str">
        <f>IF(AQ242="","",VLOOKUP(AQ242,作業者名!$B$4:$C$100,2,FALSE))</f>
        <v/>
      </c>
      <c r="BB242" s="412" t="str">
        <f>IF(AR242="","",VLOOKUP(AR242,作業者名!$B$4:$C$100,2,FALSE))</f>
        <v/>
      </c>
      <c r="BC242" s="412">
        <f>IF(G242="","",VLOOKUP(J242,中子データ!B$4:N$6004,12,FALSE))</f>
        <v>0.03</v>
      </c>
      <c r="BD242" s="413">
        <f>IF(G242="","",VLOOKUP(J242,中子データ!$B$4:$P$4500,15,FALSE))</f>
        <v>0</v>
      </c>
    </row>
    <row r="243" spans="1:56" x14ac:dyDescent="0.15">
      <c r="A243" s="7" t="str">
        <f>IF(G243="","",VLOOKUP(H243,マシン名!$B$4:$C$93,2,FALSE))</f>
        <v>SL55　</v>
      </c>
      <c r="B243" s="7" t="str">
        <f>IF(G243="","",VLOOKUP(I243,作業者名!$B$4:$C$100,2,FALSE))</f>
        <v>吉田</v>
      </c>
      <c r="C243" s="7" t="str">
        <f>IF(G243="","",VLOOKUP(J243,中子データ!$B$4:$H$4500,2,FALSE))</f>
        <v>KC454枕・タペット</v>
      </c>
      <c r="D243" s="8">
        <f>IF(G243="","",VLOOKUP(J243,中子データ!$B$4:$H$4500,4,FALSE))</f>
        <v>1</v>
      </c>
      <c r="E243" s="231">
        <f t="shared" si="131"/>
        <v>192</v>
      </c>
      <c r="G243" s="958">
        <v>44441</v>
      </c>
      <c r="H243" s="9">
        <v>25</v>
      </c>
      <c r="I243" s="9">
        <v>1</v>
      </c>
      <c r="J243" s="9">
        <v>290</v>
      </c>
      <c r="K243" s="10">
        <v>196</v>
      </c>
      <c r="L243" s="10">
        <v>465</v>
      </c>
      <c r="M243" s="6">
        <v>1</v>
      </c>
      <c r="N243" s="6">
        <f t="shared" si="177"/>
        <v>385</v>
      </c>
      <c r="O243" s="250">
        <v>10</v>
      </c>
      <c r="P243" s="250"/>
      <c r="Q243" s="250"/>
      <c r="R243" s="250"/>
      <c r="S243" s="250"/>
      <c r="T243" s="250"/>
      <c r="U243" s="250">
        <v>10</v>
      </c>
      <c r="V243" s="250"/>
      <c r="W243" s="250"/>
      <c r="X243" s="250"/>
      <c r="Y243" s="250"/>
      <c r="Z243" s="4">
        <v>60</v>
      </c>
      <c r="AA243" s="429"/>
      <c r="AB243" s="457">
        <f t="shared" si="174"/>
        <v>4</v>
      </c>
      <c r="AC243" s="11"/>
      <c r="AD243" s="11"/>
      <c r="AE243" s="11">
        <v>1</v>
      </c>
      <c r="AF243" s="11"/>
      <c r="AG243" s="11"/>
      <c r="AH243" s="11">
        <v>3</v>
      </c>
      <c r="AI243" s="11"/>
      <c r="AJ243" s="12"/>
      <c r="AK243" s="445" t="str">
        <f>IF(G243="","",VLOOKUP(J243,中子データ!$B$4:$H$4500,3,FALSE))</f>
        <v>MSR-T</v>
      </c>
      <c r="AL243" s="445">
        <f>IF(G243="","",VLOOKUP(J243,中子データ!$B$4:$H$4500,5,FALSE))</f>
        <v>2.4700000000000002</v>
      </c>
      <c r="AM243" s="445">
        <f>IF(G243="","",VLOOKUP(J243,中子データ!$B$4:$H$4500,6,FALSE))</f>
        <v>244</v>
      </c>
      <c r="AN243" s="418"/>
      <c r="AO243" s="419"/>
      <c r="AP243" s="420"/>
      <c r="AQ243" s="421"/>
      <c r="AR243" s="420"/>
      <c r="AS243" s="436"/>
      <c r="AT243" s="436"/>
      <c r="AU243" s="422"/>
      <c r="AV243" s="11"/>
      <c r="AW243" s="11"/>
      <c r="AX243" s="410">
        <f t="shared" si="175"/>
        <v>385</v>
      </c>
      <c r="AY243" s="411">
        <f>IF(G243="","",VLOOKUP(J243,中子データ!$B$4:$M$5999,10,FALSE))</f>
        <v>110</v>
      </c>
      <c r="AZ243" s="438">
        <f>IF(G243="","",VLOOKUP(J243,中子データ!$B$4:$M$5999,9,FALSE))</f>
        <v>32.727272727272727</v>
      </c>
      <c r="BA243" s="412" t="str">
        <f>IF(AQ243="","",VLOOKUP(AQ243,作業者名!$B$4:$C$100,2,FALSE))</f>
        <v/>
      </c>
      <c r="BB243" s="412" t="str">
        <f>IF(AR243="","",VLOOKUP(AR243,作業者名!$B$4:$C$100,2,FALSE))</f>
        <v/>
      </c>
      <c r="BC243" s="412">
        <f>IF(G243="","",VLOOKUP(J243,中子データ!B$4:N$6004,12,FALSE))</f>
        <v>1.4E-2</v>
      </c>
      <c r="BD243" s="413">
        <f>IF(G243="","",VLOOKUP(J243,中子データ!$B$4:$P$4500,15,FALSE))</f>
        <v>18.7</v>
      </c>
    </row>
    <row r="244" spans="1:56" x14ac:dyDescent="0.15">
      <c r="A244" s="7" t="str">
        <f>IF(G244="","",VLOOKUP(H244,マシン名!$B$4:$C$93,2,FALSE))</f>
        <v>TR-C</v>
      </c>
      <c r="B244" s="7" t="str">
        <f>IF(G244="","",VLOOKUP(I244,作業者名!$B$4:$C$100,2,FALSE))</f>
        <v>松尾</v>
      </c>
      <c r="C244" s="7" t="str">
        <f>IF(G244="","",VLOOKUP(J244,中子データ!$B$4:$H$4500,2,FALSE))</f>
        <v>6204　②</v>
      </c>
      <c r="D244" s="8">
        <f>IF(G244="","",VLOOKUP(J244,中子データ!$B$4:$H$4500,4,FALSE))</f>
        <v>2</v>
      </c>
      <c r="E244" s="231">
        <f t="shared" si="131"/>
        <v>290</v>
      </c>
      <c r="G244" s="958">
        <v>44441</v>
      </c>
      <c r="H244" s="9">
        <v>35</v>
      </c>
      <c r="I244" s="9">
        <v>8</v>
      </c>
      <c r="J244" s="9">
        <v>3043</v>
      </c>
      <c r="K244" s="10">
        <v>145</v>
      </c>
      <c r="L244" s="10">
        <v>241</v>
      </c>
      <c r="M244" s="6">
        <v>0.35</v>
      </c>
      <c r="N244" s="6">
        <f t="shared" si="177"/>
        <v>241</v>
      </c>
      <c r="O244" s="250"/>
      <c r="P244" s="250"/>
      <c r="Q244" s="250"/>
      <c r="R244" s="250"/>
      <c r="S244" s="250"/>
      <c r="T244" s="250"/>
      <c r="U244" s="250"/>
      <c r="V244" s="250"/>
      <c r="W244" s="250"/>
      <c r="X244" s="250"/>
      <c r="Y244" s="250"/>
      <c r="Z244" s="4"/>
      <c r="AA244" s="429"/>
      <c r="AB244" s="457">
        <f t="shared" si="174"/>
        <v>0</v>
      </c>
      <c r="AC244" s="11"/>
      <c r="AD244" s="11"/>
      <c r="AE244" s="11"/>
      <c r="AF244" s="11"/>
      <c r="AG244" s="11"/>
      <c r="AH244" s="11"/>
      <c r="AI244" s="11"/>
      <c r="AJ244" s="12"/>
      <c r="AK244" s="445" t="str">
        <f>IF(G244="","",VLOOKUP(J244,中子データ!$B$4:$H$4500,3,FALSE))</f>
        <v>MSR-T</v>
      </c>
      <c r="AL244" s="445">
        <f>IF(G244="","",VLOOKUP(J244,中子データ!$B$4:$H$4500,5,FALSE))</f>
        <v>2</v>
      </c>
      <c r="AM244" s="445">
        <f>IF(G244="","",VLOOKUP(J244,中子データ!$B$4:$H$4500,6,FALSE))</f>
        <v>121.69999999999999</v>
      </c>
      <c r="AN244" s="418"/>
      <c r="AO244" s="419"/>
      <c r="AP244" s="420"/>
      <c r="AQ244" s="421"/>
      <c r="AR244" s="1071"/>
      <c r="AS244" s="436"/>
      <c r="AT244" s="436"/>
      <c r="AU244" s="422"/>
      <c r="AV244" s="11"/>
      <c r="AW244" s="11"/>
      <c r="AX244" s="410">
        <f t="shared" si="175"/>
        <v>241</v>
      </c>
      <c r="AY244" s="411">
        <f>IF(G244="","",VLOOKUP(J244,中子データ!$B$4:$M$5999,10,FALSE))</f>
        <v>100</v>
      </c>
      <c r="AZ244" s="438">
        <f>IF(G244="","",VLOOKUP(J244,中子データ!$B$4:$M$5999,9,FALSE))</f>
        <v>72</v>
      </c>
      <c r="BA244" s="412" t="str">
        <f>IF(AQ244="","",VLOOKUP(AQ244,作業者名!$B$4:$C$100,2,FALSE))</f>
        <v/>
      </c>
      <c r="BB244" s="412" t="str">
        <f>IF(AR244="","",VLOOKUP(AR244,作業者名!$B$4:$C$100,2,FALSE))</f>
        <v/>
      </c>
      <c r="BC244" s="412">
        <f>IF(G244="","",VLOOKUP(J244,中子データ!B$4:N$6004,12,FALSE))</f>
        <v>7.0000000000000007E-2</v>
      </c>
      <c r="BD244" s="413">
        <f>IF(G244="","",VLOOKUP(J244,中子データ!$B$4:$P$4500,15,FALSE))</f>
        <v>0</v>
      </c>
    </row>
    <row r="245" spans="1:56" x14ac:dyDescent="0.15">
      <c r="A245" s="7" t="str">
        <f>IF(G245="","",VLOOKUP(H245,マシン名!$B$4:$C$93,2,FALSE))</f>
        <v>TR-B②</v>
      </c>
      <c r="B245" s="7" t="str">
        <f>IF(G245="","",VLOOKUP(I245,作業者名!$B$4:$C$100,2,FALSE))</f>
        <v>松尾</v>
      </c>
      <c r="C245" s="7" t="str">
        <f>IF(G245="","",VLOOKUP(J245,中子データ!$B$4:$H$4500,2,FALSE))</f>
        <v>PR-6N21</v>
      </c>
      <c r="D245" s="8">
        <f>IF(G245="","",VLOOKUP(J245,中子データ!$B$4:$H$4500,4,FALSE))</f>
        <v>1</v>
      </c>
      <c r="E245" s="231">
        <f t="shared" si="131"/>
        <v>38</v>
      </c>
      <c r="G245" s="958">
        <v>44441</v>
      </c>
      <c r="H245" s="9">
        <v>33</v>
      </c>
      <c r="I245" s="9">
        <v>8</v>
      </c>
      <c r="J245" s="9">
        <v>3023</v>
      </c>
      <c r="K245" s="10">
        <v>38</v>
      </c>
      <c r="L245" s="10">
        <v>380</v>
      </c>
      <c r="M245" s="6">
        <v>0.35</v>
      </c>
      <c r="N245" s="6">
        <f t="shared" ref="N245:N278" si="178">L245-SUM(O245:Z245)</f>
        <v>380</v>
      </c>
      <c r="O245" s="250"/>
      <c r="P245" s="250"/>
      <c r="Q245" s="250"/>
      <c r="R245" s="250"/>
      <c r="S245" s="250"/>
      <c r="T245" s="250"/>
      <c r="U245" s="250"/>
      <c r="V245" s="250"/>
      <c r="W245" s="250"/>
      <c r="X245" s="250"/>
      <c r="Y245" s="250"/>
      <c r="Z245" s="4"/>
      <c r="AA245" s="429"/>
      <c r="AB245" s="457">
        <f t="shared" si="174"/>
        <v>0</v>
      </c>
      <c r="AC245" s="11"/>
      <c r="AD245" s="11"/>
      <c r="AE245" s="11"/>
      <c r="AF245" s="11"/>
      <c r="AG245" s="11"/>
      <c r="AH245" s="11"/>
      <c r="AI245" s="11"/>
      <c r="AJ245" s="12"/>
      <c r="AK245" s="445" t="str">
        <f>IF(G245="","",VLOOKUP(J245,中子データ!$B$4:$H$4500,3,FALSE))</f>
        <v>M-28X</v>
      </c>
      <c r="AL245" s="445">
        <f>IF(G245="","",VLOOKUP(J245,中子データ!$B$4:$H$4500,5,FALSE))</f>
        <v>16</v>
      </c>
      <c r="AM245" s="445">
        <f>IF(G245="","",VLOOKUP(J245,中子データ!$B$4:$H$4500,6,FALSE))</f>
        <v>841.6</v>
      </c>
      <c r="AN245" s="418"/>
      <c r="AO245" s="419"/>
      <c r="AP245" s="420"/>
      <c r="AQ245" s="421"/>
      <c r="AR245" s="1071"/>
      <c r="AS245" s="436"/>
      <c r="AT245" s="436"/>
      <c r="AU245" s="1052"/>
      <c r="AV245" s="11"/>
      <c r="AW245" s="11"/>
      <c r="AX245" s="410">
        <f t="shared" si="175"/>
        <v>380</v>
      </c>
      <c r="AY245" s="411">
        <f>IF(G245="","",VLOOKUP(J245,中子データ!$B$4:$M$5999,10,FALSE))</f>
        <v>360</v>
      </c>
      <c r="AZ245" s="438">
        <f>IF(G245="","",VLOOKUP(J245,中子データ!$B$4:$M$5999,9,FALSE))</f>
        <v>10</v>
      </c>
      <c r="BA245" s="412" t="str">
        <f>IF(AQ245="","",VLOOKUP(AQ245,作業者名!$B$4:$C$100,2,FALSE))</f>
        <v/>
      </c>
      <c r="BB245" s="412" t="str">
        <f>IF(AR245="","",VLOOKUP(AR245,作業者名!$B$4:$C$100,2,FALSE))</f>
        <v/>
      </c>
      <c r="BC245" s="412">
        <f>IF(G245="","",VLOOKUP(J245,中子データ!B$4:N$6004,12,FALSE))</f>
        <v>0</v>
      </c>
      <c r="BD245" s="413">
        <f>IF(G245="","",VLOOKUP(J245,中子データ!$B$4:$P$4500,15,FALSE))</f>
        <v>0</v>
      </c>
    </row>
    <row r="246" spans="1:56" x14ac:dyDescent="0.15">
      <c r="A246" s="7" t="str">
        <f>IF(G246="","",VLOOKUP(H246,マシン名!$B$4:$C$93,2,FALSE))</f>
        <v>TR-B①</v>
      </c>
      <c r="B246" s="7" t="str">
        <f>IF(G246="","",VLOOKUP(I246,作業者名!$B$4:$C$100,2,FALSE))</f>
        <v>松尾</v>
      </c>
      <c r="C246" s="7" t="str">
        <f>IF(G246="","",VLOOKUP(J246,中子データ!$B$4:$H$4500,2,FALSE))</f>
        <v>119620　②</v>
      </c>
      <c r="D246" s="8">
        <f>IF(G246="","",VLOOKUP(J246,中子データ!$B$4:$H$4500,4,FALSE))</f>
        <v>1</v>
      </c>
      <c r="E246" s="231">
        <f t="shared" si="131"/>
        <v>271</v>
      </c>
      <c r="G246" s="958">
        <v>44441</v>
      </c>
      <c r="H246" s="9">
        <v>34</v>
      </c>
      <c r="I246" s="9">
        <v>8</v>
      </c>
      <c r="J246" s="9">
        <v>3041</v>
      </c>
      <c r="K246" s="10">
        <v>271</v>
      </c>
      <c r="L246" s="10">
        <v>451</v>
      </c>
      <c r="M246" s="6">
        <v>0.35</v>
      </c>
      <c r="N246" s="6">
        <f t="shared" si="178"/>
        <v>451</v>
      </c>
      <c r="O246" s="250"/>
      <c r="P246" s="250"/>
      <c r="Q246" s="250"/>
      <c r="R246" s="250"/>
      <c r="S246" s="250"/>
      <c r="T246" s="250"/>
      <c r="U246" s="250"/>
      <c r="V246" s="250"/>
      <c r="W246" s="250"/>
      <c r="X246" s="250"/>
      <c r="Y246" s="250"/>
      <c r="Z246" s="4"/>
      <c r="AA246" s="429"/>
      <c r="AB246" s="457">
        <f t="shared" si="174"/>
        <v>0</v>
      </c>
      <c r="AC246" s="11"/>
      <c r="AD246" s="11"/>
      <c r="AE246" s="11"/>
      <c r="AF246" s="11"/>
      <c r="AG246" s="11"/>
      <c r="AH246" s="11"/>
      <c r="AI246" s="11"/>
      <c r="AJ246" s="12"/>
      <c r="AK246" s="445" t="str">
        <f>IF(G246="","",VLOOKUP(J246,中子データ!$B$4:$H$4500,3,FALSE))</f>
        <v>MSR-T</v>
      </c>
      <c r="AL246" s="445">
        <f>IF(G246="","",VLOOKUP(J246,中子データ!$B$4:$H$4500,5,FALSE))</f>
        <v>1.9</v>
      </c>
      <c r="AM246" s="445">
        <f>IF(G246="","",VLOOKUP(J246,中子データ!$B$4:$H$4500,6,FALSE))</f>
        <v>123.19999999999999</v>
      </c>
      <c r="AN246" s="418"/>
      <c r="AO246" s="419"/>
      <c r="AP246" s="420"/>
      <c r="AQ246" s="421"/>
      <c r="AR246" s="420"/>
      <c r="AS246" s="436"/>
      <c r="AT246" s="436"/>
      <c r="AU246" s="422"/>
      <c r="AV246" s="11"/>
      <c r="AW246" s="11"/>
      <c r="AX246" s="410">
        <f t="shared" si="175"/>
        <v>451</v>
      </c>
      <c r="AY246" s="411">
        <f>IF(G246="","",VLOOKUP(J246,中子データ!$B$4:$M$5999,10,FALSE))</f>
        <v>100</v>
      </c>
      <c r="AZ246" s="438">
        <f>IF(G246="","",VLOOKUP(J246,中子データ!$B$4:$M$5999,9,FALSE))</f>
        <v>36</v>
      </c>
      <c r="BA246" s="412" t="str">
        <f>IF(AQ246="","",VLOOKUP(AQ246,作業者名!$B$4:$C$100,2,FALSE))</f>
        <v/>
      </c>
      <c r="BB246" s="412" t="str">
        <f>IF(AR246="","",VLOOKUP(AR246,作業者名!$B$4:$C$100,2,FALSE))</f>
        <v/>
      </c>
      <c r="BC246" s="412">
        <f>IF(G246="","",VLOOKUP(J246,中子データ!B$4:N$6004,12,FALSE))</f>
        <v>0.05</v>
      </c>
      <c r="BD246" s="413">
        <f>IF(G246="","",VLOOKUP(J246,中子データ!$B$4:$P$4500,15,FALSE))</f>
        <v>0</v>
      </c>
    </row>
    <row r="247" spans="1:56" x14ac:dyDescent="0.15">
      <c r="A247" s="7" t="str">
        <f>IF(G247="","",VLOOKUP(H247,マシン名!$B$4:$C$93,2,FALSE))</f>
        <v>3AN②　</v>
      </c>
      <c r="B247" s="7" t="str">
        <f>IF(G247="","",VLOOKUP(I247,作業者名!$B$4:$C$100,2,FALSE))</f>
        <v>飯塚</v>
      </c>
      <c r="C247" s="7" t="str">
        <f>IF(G247="","",VLOOKUP(J247,中子データ!$B$4:$H$4500,2,FALSE))</f>
        <v>6BB1タペット中子</v>
      </c>
      <c r="D247" s="8">
        <f>IF(G247="","",VLOOKUP(J247,中子データ!$B$4:$H$4500,4,FALSE))</f>
        <v>8</v>
      </c>
      <c r="E247" s="231">
        <f t="shared" si="131"/>
        <v>317</v>
      </c>
      <c r="G247" s="958">
        <v>44441</v>
      </c>
      <c r="H247" s="950">
        <v>28</v>
      </c>
      <c r="I247" s="950">
        <v>21</v>
      </c>
      <c r="J247" s="950">
        <v>3056</v>
      </c>
      <c r="K247" s="951">
        <v>40</v>
      </c>
      <c r="L247" s="951">
        <v>165</v>
      </c>
      <c r="M247" s="952">
        <v>0.5</v>
      </c>
      <c r="N247" s="6">
        <f t="shared" si="178"/>
        <v>100</v>
      </c>
      <c r="O247" s="250">
        <v>10</v>
      </c>
      <c r="P247" s="250"/>
      <c r="Q247" s="250"/>
      <c r="R247" s="250"/>
      <c r="S247" s="250"/>
      <c r="T247" s="250"/>
      <c r="U247" s="250">
        <v>15</v>
      </c>
      <c r="V247" s="250"/>
      <c r="W247" s="250"/>
      <c r="X247" s="250"/>
      <c r="Y247" s="250"/>
      <c r="Z247" s="4">
        <v>40</v>
      </c>
      <c r="AA247" s="429"/>
      <c r="AB247" s="457">
        <f t="shared" si="174"/>
        <v>3</v>
      </c>
      <c r="AC247" s="11"/>
      <c r="AD247" s="11"/>
      <c r="AE247" s="11">
        <v>2</v>
      </c>
      <c r="AF247" s="11"/>
      <c r="AG247" s="11"/>
      <c r="AH247" s="11">
        <v>1</v>
      </c>
      <c r="AI247" s="11"/>
      <c r="AJ247" s="12"/>
      <c r="AK247" s="445" t="str">
        <f>IF(G247="","",VLOOKUP(J247,中子データ!$B$4:$H$4500,3,FALSE))</f>
        <v>MJ72W</v>
      </c>
      <c r="AL247" s="445">
        <f>IF(G247="","",VLOOKUP(J247,中子データ!$B$4:$H$4500,5,FALSE))</f>
        <v>4.2000000000000003E-2</v>
      </c>
      <c r="AM247" s="445">
        <f>IF(G247="","",VLOOKUP(J247,中子データ!$B$4:$H$4500,6,FALSE))</f>
        <v>20</v>
      </c>
      <c r="AN247" s="418"/>
      <c r="AO247" s="419"/>
      <c r="AP247" s="420"/>
      <c r="AQ247" s="421"/>
      <c r="AR247" s="420"/>
      <c r="AS247" s="436">
        <v>1</v>
      </c>
      <c r="AT247" s="436"/>
      <c r="AU247" s="422"/>
      <c r="AV247" s="11"/>
      <c r="AW247" s="11"/>
      <c r="AX247" s="410">
        <f t="shared" si="175"/>
        <v>100</v>
      </c>
      <c r="AY247" s="411">
        <f>IF(G247="","",VLOOKUP(J247,中子データ!$B$4:$M$5999,10,FALSE))</f>
        <v>100</v>
      </c>
      <c r="AZ247" s="438">
        <f>IF(G247="","",VLOOKUP(J247,中子データ!$B$4:$M$5999,9,FALSE))</f>
        <v>288</v>
      </c>
      <c r="BA247" s="412" t="str">
        <f>IF(AQ247="","",VLOOKUP(AQ247,作業者名!$B$4:$C$100,2,FALSE))</f>
        <v/>
      </c>
      <c r="BB247" s="412" t="str">
        <f>IF(AR247="","",VLOOKUP(AR247,作業者名!$B$4:$C$100,2,FALSE))</f>
        <v/>
      </c>
      <c r="BC247" s="412">
        <f>IF(G247="","",VLOOKUP(J247,中子データ!B$4:N$6004,12,FALSE))</f>
        <v>0</v>
      </c>
      <c r="BD247" s="413">
        <f>IF(G247="","",VLOOKUP(J247,中子データ!$B$4:$P$4500,15,FALSE))</f>
        <v>0</v>
      </c>
    </row>
    <row r="248" spans="1:56" ht="14.25" customHeight="1" x14ac:dyDescent="0.15">
      <c r="A248" s="7" t="str">
        <f>IF(G248="","",VLOOKUP(H248,マシン名!$B$4:$C$93,2,FALSE))</f>
        <v>塗型（仕掛り）</v>
      </c>
      <c r="B248" s="7" t="str">
        <f>IF(G248="","",VLOOKUP(I248,作業者名!$B$4:$C$100,2,FALSE))</f>
        <v>浅津</v>
      </c>
      <c r="C248" s="7" t="str">
        <f>IF(G248="","",VLOOKUP(J248,中子データ!$B$4:$H$4500,2,FALSE))</f>
        <v>組付（10PC1）</v>
      </c>
      <c r="D248" s="8">
        <f>IF(G248="","",VLOOKUP(J248,中子データ!$B$4:$H$4500,4,FALSE))</f>
        <v>1</v>
      </c>
      <c r="E248" s="231">
        <f t="shared" si="131"/>
        <v>231</v>
      </c>
      <c r="G248" s="958">
        <v>44441</v>
      </c>
      <c r="H248" s="1111">
        <v>997</v>
      </c>
      <c r="I248" s="1111">
        <v>9</v>
      </c>
      <c r="J248" s="1111">
        <v>945</v>
      </c>
      <c r="K248" s="966">
        <v>231</v>
      </c>
      <c r="L248" s="966">
        <v>180</v>
      </c>
      <c r="M248" s="967">
        <v>2</v>
      </c>
      <c r="N248" s="6">
        <f t="shared" si="178"/>
        <v>180</v>
      </c>
      <c r="O248" s="250"/>
      <c r="P248" s="250"/>
      <c r="Q248" s="250"/>
      <c r="R248" s="250"/>
      <c r="S248" s="250"/>
      <c r="T248" s="250"/>
      <c r="U248" s="250"/>
      <c r="V248" s="250"/>
      <c r="W248" s="250"/>
      <c r="X248" s="250"/>
      <c r="Y248" s="250"/>
      <c r="Z248" s="4"/>
      <c r="AA248" s="429"/>
      <c r="AB248" s="457">
        <f t="shared" si="174"/>
        <v>0</v>
      </c>
      <c r="AC248" s="11"/>
      <c r="AD248" s="11"/>
      <c r="AE248" s="11"/>
      <c r="AF248" s="11"/>
      <c r="AG248" s="11"/>
      <c r="AH248" s="11"/>
      <c r="AI248" s="11"/>
      <c r="AJ248" s="12"/>
      <c r="AK248" s="445">
        <f>IF(G248="","",VLOOKUP(J248,中子データ!$B$4:$H$4500,3,FALSE))</f>
        <v>0</v>
      </c>
      <c r="AL248" s="445">
        <f>IF(G248="","",VLOOKUP(J248,中子データ!$B$4:$H$4500,5,FALSE))</f>
        <v>0</v>
      </c>
      <c r="AM248" s="445">
        <f>IF(G248="","",VLOOKUP(J248,中子データ!$B$4:$H$4500,6,FALSE))</f>
        <v>48</v>
      </c>
      <c r="AN248" s="418"/>
      <c r="AO248" s="419"/>
      <c r="AP248" s="420"/>
      <c r="AQ248" s="421">
        <v>54</v>
      </c>
      <c r="AR248" s="420"/>
      <c r="AS248" s="436"/>
      <c r="AT248" s="436"/>
      <c r="AU248" s="422"/>
      <c r="AV248" s="11"/>
      <c r="AW248" s="11"/>
      <c r="AX248" s="410">
        <f t="shared" si="175"/>
        <v>180</v>
      </c>
      <c r="AY248" s="411">
        <f>IF(G248="","",VLOOKUP(J248,中子データ!$B$4:$M$5999,10,FALSE))</f>
        <v>0</v>
      </c>
      <c r="AZ248" s="438" t="e">
        <f>IF(G248="","",VLOOKUP(J248,中子データ!$B$4:$M$5999,9,FALSE))</f>
        <v>#DIV/0!</v>
      </c>
      <c r="BA248" s="412" t="str">
        <f>IF(AQ248="","",VLOOKUP(AQ248,作業者名!$B$4:$C$100,2,FALSE))</f>
        <v>ハンダ</v>
      </c>
      <c r="BB248" s="412" t="str">
        <f>IF(AR248="","",VLOOKUP(AR248,作業者名!$B$4:$C$100,2,FALSE))</f>
        <v/>
      </c>
      <c r="BC248" s="412">
        <f>IF(G248="","",VLOOKUP(J248,中子データ!B$4:N$6004,12,FALSE))</f>
        <v>0</v>
      </c>
      <c r="BD248" s="413">
        <f>IF(G248="","",VLOOKUP(J248,中子データ!$B$4:$P$4500,15,FALSE))</f>
        <v>0</v>
      </c>
    </row>
    <row r="249" spans="1:56" x14ac:dyDescent="0.15">
      <c r="A249" s="7" t="str">
        <f>IF(G249="","",VLOOKUP(H249,マシン名!$B$4:$C$93,2,FALSE))</f>
        <v>塗型（仕掛り）</v>
      </c>
      <c r="B249" s="7" t="str">
        <f>IF(G249="","",VLOOKUP(I249,作業者名!$B$4:$C$100,2,FALSE))</f>
        <v>浅津</v>
      </c>
      <c r="C249" s="7" t="str">
        <f>IF(G249="","",VLOOKUP(J249,中子データ!$B$4:$H$4500,2,FALSE))</f>
        <v>組付（119620）</v>
      </c>
      <c r="D249" s="8">
        <f>IF(G249="","",VLOOKUP(J249,中子データ!$B$4:$H$4500,4,FALSE))</f>
        <v>1</v>
      </c>
      <c r="E249" s="231">
        <f t="shared" si="131"/>
        <v>312</v>
      </c>
      <c r="G249" s="958">
        <v>44441</v>
      </c>
      <c r="H249" s="9">
        <v>997</v>
      </c>
      <c r="I249" s="9">
        <v>9</v>
      </c>
      <c r="J249" s="9">
        <v>933</v>
      </c>
      <c r="K249" s="10">
        <v>312</v>
      </c>
      <c r="L249" s="10">
        <v>180</v>
      </c>
      <c r="M249" s="6">
        <v>2</v>
      </c>
      <c r="N249" s="6">
        <f t="shared" si="178"/>
        <v>180</v>
      </c>
      <c r="O249" s="250"/>
      <c r="P249" s="250"/>
      <c r="Q249" s="250"/>
      <c r="R249" s="250"/>
      <c r="S249" s="250"/>
      <c r="T249" s="250"/>
      <c r="U249" s="250"/>
      <c r="V249" s="250"/>
      <c r="W249" s="250"/>
      <c r="X249" s="250"/>
      <c r="Y249" s="250"/>
      <c r="Z249" s="4"/>
      <c r="AA249" s="429"/>
      <c r="AB249" s="457">
        <f t="shared" si="174"/>
        <v>0</v>
      </c>
      <c r="AC249" s="11"/>
      <c r="AD249" s="11"/>
      <c r="AE249" s="11"/>
      <c r="AF249" s="11"/>
      <c r="AG249" s="11"/>
      <c r="AH249" s="11"/>
      <c r="AI249" s="11"/>
      <c r="AJ249" s="12"/>
      <c r="AK249" s="445">
        <f>IF(G249="","",VLOOKUP(J249,中子データ!$B$4:$H$4500,3,FALSE))</f>
        <v>0</v>
      </c>
      <c r="AL249" s="445">
        <f>IF(G249="","",VLOOKUP(J249,中子データ!$B$4:$H$4500,5,FALSE))</f>
        <v>0</v>
      </c>
      <c r="AM249" s="445">
        <f>IF(G249="","",VLOOKUP(J249,中子データ!$B$4:$H$4500,6,FALSE))</f>
        <v>71</v>
      </c>
      <c r="AN249" s="418"/>
      <c r="AO249" s="419"/>
      <c r="AP249" s="420"/>
      <c r="AQ249" s="421">
        <v>54</v>
      </c>
      <c r="AR249" s="420"/>
      <c r="AS249" s="436"/>
      <c r="AT249" s="436"/>
      <c r="AU249" s="422"/>
      <c r="AV249" s="11"/>
      <c r="AW249" s="11"/>
      <c r="AX249" s="410">
        <f t="shared" si="175"/>
        <v>180</v>
      </c>
      <c r="AY249" s="411">
        <f>IF(G249="","",VLOOKUP(J249,中子データ!$B$4:$M$5999,10,FALSE))</f>
        <v>53</v>
      </c>
      <c r="AZ249" s="438">
        <f>IF(G249="","",VLOOKUP(J249,中子データ!$B$4:$M$5999,9,FALSE))</f>
        <v>67.924528301886795</v>
      </c>
      <c r="BA249" s="412" t="str">
        <f>IF(AQ249="","",VLOOKUP(AQ249,作業者名!$B$4:$C$100,2,FALSE))</f>
        <v>ハンダ</v>
      </c>
      <c r="BB249" s="412" t="str">
        <f>IF(AR249="","",VLOOKUP(AR249,作業者名!$B$4:$C$100,2,FALSE))</f>
        <v/>
      </c>
      <c r="BC249" s="412">
        <f>IF(G249="","",VLOOKUP(J249,中子データ!B$4:N$6004,12,FALSE))</f>
        <v>0</v>
      </c>
      <c r="BD249" s="413">
        <f>IF(G249="","",VLOOKUP(J249,中子データ!$B$4:$P$4500,15,FALSE))</f>
        <v>0</v>
      </c>
    </row>
    <row r="250" spans="1:56" x14ac:dyDescent="0.15">
      <c r="A250" s="7" t="str">
        <f>IF(G250="","",VLOOKUP(H250,マシン名!$B$4:$C$93,2,FALSE))</f>
        <v>塗型（仕掛り）</v>
      </c>
      <c r="B250" s="7" t="str">
        <f>IF(G250="","",VLOOKUP(I250,作業者名!$B$4:$C$100,2,FALSE))</f>
        <v>浅津</v>
      </c>
      <c r="C250" s="7" t="str">
        <f>IF(G250="","",VLOOKUP(J250,中子データ!$B$4:$H$4500,2,FALSE))</f>
        <v>組付（PR-6N21）</v>
      </c>
      <c r="D250" s="8">
        <f>IF(G250="","",VLOOKUP(J250,中子データ!$B$4:$H$4500,4,FALSE))</f>
        <v>1</v>
      </c>
      <c r="E250" s="231">
        <f t="shared" si="131"/>
        <v>60</v>
      </c>
      <c r="G250" s="958">
        <v>44441</v>
      </c>
      <c r="H250" s="9">
        <v>997</v>
      </c>
      <c r="I250" s="9">
        <v>9</v>
      </c>
      <c r="J250" s="9">
        <v>931</v>
      </c>
      <c r="K250" s="10">
        <v>60</v>
      </c>
      <c r="L250" s="10">
        <v>100</v>
      </c>
      <c r="M250" s="6">
        <v>2</v>
      </c>
      <c r="N250" s="6">
        <f t="shared" si="178"/>
        <v>100</v>
      </c>
      <c r="O250" s="250"/>
      <c r="P250" s="250"/>
      <c r="Q250" s="250"/>
      <c r="R250" s="250"/>
      <c r="S250" s="250"/>
      <c r="T250" s="250"/>
      <c r="U250" s="250"/>
      <c r="V250" s="250"/>
      <c r="W250" s="250"/>
      <c r="X250" s="250"/>
      <c r="Y250" s="250"/>
      <c r="Z250" s="4"/>
      <c r="AA250" s="429"/>
      <c r="AB250" s="457">
        <f t="shared" si="174"/>
        <v>0</v>
      </c>
      <c r="AC250" s="11"/>
      <c r="AD250" s="11"/>
      <c r="AE250" s="11"/>
      <c r="AF250" s="11"/>
      <c r="AG250" s="11"/>
      <c r="AH250" s="11"/>
      <c r="AI250" s="11"/>
      <c r="AJ250" s="12"/>
      <c r="AK250" s="445">
        <f>IF(G250="","",VLOOKUP(J250,中子データ!$B$4:$H$4500,3,FALSE))</f>
        <v>0</v>
      </c>
      <c r="AL250" s="445">
        <f>IF(G250="","",VLOOKUP(J250,中子データ!$B$4:$H$4500,5,FALSE))</f>
        <v>0</v>
      </c>
      <c r="AM250" s="445">
        <f>IF(G250="","",VLOOKUP(J250,中子データ!$B$4:$H$4500,6,FALSE))</f>
        <v>150</v>
      </c>
      <c r="AN250" s="418"/>
      <c r="AO250" s="419"/>
      <c r="AP250" s="420"/>
      <c r="AQ250" s="421">
        <v>54</v>
      </c>
      <c r="AR250" s="420"/>
      <c r="AS250" s="436"/>
      <c r="AT250" s="436"/>
      <c r="AU250" s="422"/>
      <c r="AV250" s="11"/>
      <c r="AW250" s="11"/>
      <c r="AX250" s="410">
        <f t="shared" si="175"/>
        <v>100</v>
      </c>
      <c r="AY250" s="411">
        <f>IF(G250="","",VLOOKUP(J250,中子データ!$B$4:$M$5999,10,FALSE))</f>
        <v>120</v>
      </c>
      <c r="AZ250" s="438">
        <f>IF(G250="","",VLOOKUP(J250,中子データ!$B$4:$M$5999,9,FALSE))</f>
        <v>30</v>
      </c>
      <c r="BA250" s="412" t="str">
        <f>IF(AQ250="","",VLOOKUP(AQ250,作業者名!$B$4:$C$100,2,FALSE))</f>
        <v>ハンダ</v>
      </c>
      <c r="BB250" s="412" t="str">
        <f>IF(AR250="","",VLOOKUP(AR250,作業者名!$B$4:$C$100,2,FALSE))</f>
        <v/>
      </c>
      <c r="BC250" s="412">
        <f>IF(G250="","",VLOOKUP(J250,中子データ!B$4:N$6004,12,FALSE))</f>
        <v>0</v>
      </c>
      <c r="BD250" s="413">
        <f>IF(G250="","",VLOOKUP(J250,中子データ!$B$4:$P$4500,15,FALSE))</f>
        <v>0</v>
      </c>
    </row>
    <row r="251" spans="1:56" x14ac:dyDescent="0.15">
      <c r="A251" s="7" t="str">
        <f>IF(G251="","",VLOOKUP(H251,マシン名!$B$4:$C$93,2,FALSE))</f>
        <v>塗型（仕掛り）</v>
      </c>
      <c r="B251" s="7" t="str">
        <f>IF(G251="","",VLOOKUP(I251,作業者名!$B$4:$C$100,2,FALSE))</f>
        <v>竹中</v>
      </c>
      <c r="C251" s="7" t="str">
        <f>IF(G251="","",VLOOKUP(J251,中子データ!$B$4:$H$4500,2,FALSE))</f>
        <v>組付（EY22）</v>
      </c>
      <c r="D251" s="8">
        <f>IF(G251="","",VLOOKUP(J251,中子データ!$B$4:$H$4500,4,FALSE))</f>
        <v>1</v>
      </c>
      <c r="E251" s="231">
        <f t="shared" si="131"/>
        <v>48</v>
      </c>
      <c r="G251" s="958">
        <v>44441</v>
      </c>
      <c r="H251" s="988">
        <v>997</v>
      </c>
      <c r="I251" s="988">
        <v>82</v>
      </c>
      <c r="J251" s="988">
        <v>946</v>
      </c>
      <c r="K251" s="989">
        <v>48</v>
      </c>
      <c r="L251" s="989">
        <v>90</v>
      </c>
      <c r="M251" s="987">
        <v>1</v>
      </c>
      <c r="N251" s="6">
        <f t="shared" si="178"/>
        <v>90</v>
      </c>
      <c r="O251" s="250"/>
      <c r="P251" s="250"/>
      <c r="Q251" s="250"/>
      <c r="R251" s="250"/>
      <c r="S251" s="250"/>
      <c r="T251" s="250"/>
      <c r="U251" s="250"/>
      <c r="V251" s="250"/>
      <c r="W251" s="250"/>
      <c r="X251" s="250"/>
      <c r="Y251" s="250"/>
      <c r="Z251" s="4"/>
      <c r="AA251" s="429"/>
      <c r="AB251" s="457">
        <f t="shared" si="174"/>
        <v>0</v>
      </c>
      <c r="AC251" s="11"/>
      <c r="AD251" s="11"/>
      <c r="AE251" s="11"/>
      <c r="AF251" s="11"/>
      <c r="AG251" s="11"/>
      <c r="AH251" s="11"/>
      <c r="AI251" s="11"/>
      <c r="AJ251" s="12"/>
      <c r="AK251" s="445">
        <f>IF(G251="","",VLOOKUP(J251,中子データ!$B$4:$H$4500,3,FALSE))</f>
        <v>0</v>
      </c>
      <c r="AL251" s="445">
        <f>IF(G251="","",VLOOKUP(J251,中子データ!$B$4:$H$4500,5,FALSE))</f>
        <v>0</v>
      </c>
      <c r="AM251" s="445">
        <f>IF(G251="","",VLOOKUP(J251,中子データ!$B$4:$H$4500,6,FALSE))</f>
        <v>150</v>
      </c>
      <c r="AN251" s="418"/>
      <c r="AO251" s="419"/>
      <c r="AP251" s="420"/>
      <c r="AQ251" s="421"/>
      <c r="AR251" s="420"/>
      <c r="AS251" s="436">
        <v>1</v>
      </c>
      <c r="AT251" s="436"/>
      <c r="AU251" s="422"/>
      <c r="AV251" s="11"/>
      <c r="AW251" s="11"/>
      <c r="AX251" s="410">
        <f t="shared" si="175"/>
        <v>90</v>
      </c>
      <c r="AY251" s="411">
        <f>IF(G251="","",VLOOKUP(J251,中子データ!$B$4:$M$5999,10,FALSE))</f>
        <v>0</v>
      </c>
      <c r="AZ251" s="438" t="e">
        <f>IF(G251="","",VLOOKUP(J251,中子データ!$B$4:$M$5999,9,FALSE))</f>
        <v>#DIV/0!</v>
      </c>
      <c r="BA251" s="412" t="str">
        <f>IF(AQ251="","",VLOOKUP(AQ251,作業者名!$B$4:$C$100,2,FALSE))</f>
        <v/>
      </c>
      <c r="BB251" s="412" t="str">
        <f>IF(AR251="","",VLOOKUP(AR251,作業者名!$B$4:$C$100,2,FALSE))</f>
        <v/>
      </c>
      <c r="BC251" s="412">
        <f>IF(G251="","",VLOOKUP(J251,中子データ!B$4:N$6004,12,FALSE))</f>
        <v>0</v>
      </c>
      <c r="BD251" s="413">
        <f>IF(G251="","",VLOOKUP(J251,中子データ!$B$4:$P$4500,15,FALSE))</f>
        <v>0</v>
      </c>
    </row>
    <row r="252" spans="1:56" x14ac:dyDescent="0.15">
      <c r="A252" s="7" t="str">
        <f>IF(G252="","",VLOOKUP(H252,マシン名!$B$4:$C$93,2,FALSE))</f>
        <v>塗型（仕掛り）</v>
      </c>
      <c r="B252" s="7" t="str">
        <f>IF(G252="","",VLOOKUP(I252,作業者名!$B$4:$C$100,2,FALSE))</f>
        <v>竹中</v>
      </c>
      <c r="C252" s="7" t="str">
        <f>IF(G252="","",VLOOKUP(J252,中子データ!$B$4:$H$4500,2,FALSE))</f>
        <v>組付（119620）</v>
      </c>
      <c r="D252" s="8">
        <f>IF(G252="","",VLOOKUP(J252,中子データ!$B$4:$H$4500,4,FALSE))</f>
        <v>1</v>
      </c>
      <c r="E252" s="231">
        <f t="shared" si="131"/>
        <v>156</v>
      </c>
      <c r="G252" s="958">
        <v>44441</v>
      </c>
      <c r="H252" s="988">
        <v>997</v>
      </c>
      <c r="I252" s="988">
        <v>82</v>
      </c>
      <c r="J252" s="988">
        <v>933</v>
      </c>
      <c r="K252" s="989">
        <v>156</v>
      </c>
      <c r="L252" s="989">
        <v>375</v>
      </c>
      <c r="M252" s="987">
        <v>1</v>
      </c>
      <c r="N252" s="6">
        <f t="shared" si="178"/>
        <v>330</v>
      </c>
      <c r="O252" s="250">
        <v>30</v>
      </c>
      <c r="P252" s="250"/>
      <c r="Q252" s="250"/>
      <c r="R252" s="250"/>
      <c r="S252" s="250"/>
      <c r="T252" s="250"/>
      <c r="U252" s="250">
        <v>15</v>
      </c>
      <c r="V252" s="250"/>
      <c r="W252" s="250"/>
      <c r="X252" s="250"/>
      <c r="Y252" s="250"/>
      <c r="Z252" s="4"/>
      <c r="AA252" s="429"/>
      <c r="AB252" s="457">
        <f t="shared" si="174"/>
        <v>0</v>
      </c>
      <c r="AC252" s="11"/>
      <c r="AD252" s="11"/>
      <c r="AE252" s="11"/>
      <c r="AF252" s="11"/>
      <c r="AG252" s="11"/>
      <c r="AH252" s="11"/>
      <c r="AI252" s="11"/>
      <c r="AJ252" s="12"/>
      <c r="AK252" s="445">
        <f>IF(G252="","",VLOOKUP(J252,中子データ!$B$4:$H$4500,3,FALSE))</f>
        <v>0</v>
      </c>
      <c r="AL252" s="445">
        <f>IF(G252="","",VLOOKUP(J252,中子データ!$B$4:$H$4500,5,FALSE))</f>
        <v>0</v>
      </c>
      <c r="AM252" s="445">
        <f>IF(G252="","",VLOOKUP(J252,中子データ!$B$4:$H$4500,6,FALSE))</f>
        <v>71</v>
      </c>
      <c r="AN252" s="418"/>
      <c r="AO252" s="419"/>
      <c r="AP252" s="420"/>
      <c r="AQ252" s="421"/>
      <c r="AR252" s="420"/>
      <c r="AS252" s="436">
        <v>1</v>
      </c>
      <c r="AT252" s="436"/>
      <c r="AU252" s="422"/>
      <c r="AV252" s="11"/>
      <c r="AW252" s="11"/>
      <c r="AX252" s="410">
        <f t="shared" si="175"/>
        <v>330</v>
      </c>
      <c r="AY252" s="411">
        <f>IF(G252="","",VLOOKUP(J252,中子データ!$B$4:$M$5999,10,FALSE))</f>
        <v>53</v>
      </c>
      <c r="AZ252" s="438">
        <f>IF(G252="","",VLOOKUP(J252,中子データ!$B$4:$M$5999,9,FALSE))</f>
        <v>67.924528301886795</v>
      </c>
      <c r="BA252" s="412" t="str">
        <f>IF(AQ252="","",VLOOKUP(AQ252,作業者名!$B$4:$C$100,2,FALSE))</f>
        <v/>
      </c>
      <c r="BB252" s="412" t="str">
        <f>IF(AR252="","",VLOOKUP(AR252,作業者名!$B$4:$C$100,2,FALSE))</f>
        <v/>
      </c>
      <c r="BC252" s="412">
        <f>IF(G252="","",VLOOKUP(J252,中子データ!B$4:N$6004,12,FALSE))</f>
        <v>0</v>
      </c>
      <c r="BD252" s="413">
        <f>IF(G252="","",VLOOKUP(J252,中子データ!$B$4:$P$4500,15,FALSE))</f>
        <v>0</v>
      </c>
    </row>
    <row r="253" spans="1:56" x14ac:dyDescent="0.15">
      <c r="A253" s="7" t="str">
        <f>IF(G253="","",VLOOKUP(H253,マシン名!$B$4:$C$93,2,FALSE))</f>
        <v>製造間接</v>
      </c>
      <c r="B253" s="7" t="str">
        <f>IF(G253="","",VLOOKUP(I253,作業者名!$B$4:$C$100,2,FALSE))</f>
        <v>宮内</v>
      </c>
      <c r="C253" s="7" t="str">
        <f>IF(G253="","",VLOOKUP(J253,中子データ!$B$4:$H$4500,2,FALSE))</f>
        <v>製造補助（砂段取り・台車準備・型移動等）</v>
      </c>
      <c r="D253" s="8">
        <f>IF(G253="","",VLOOKUP(J253,中子データ!$B$4:$H$4500,4,FALSE))</f>
        <v>1</v>
      </c>
      <c r="E253" s="231">
        <f t="shared" si="131"/>
        <v>0</v>
      </c>
      <c r="G253" s="958">
        <v>44441</v>
      </c>
      <c r="H253" s="1150">
        <v>51</v>
      </c>
      <c r="I253" s="1150">
        <v>2</v>
      </c>
      <c r="J253" s="1150">
        <v>953</v>
      </c>
      <c r="K253" s="1151">
        <v>0</v>
      </c>
      <c r="L253" s="1151">
        <v>465</v>
      </c>
      <c r="M253" s="1079">
        <v>1</v>
      </c>
      <c r="N253" s="1037">
        <f t="shared" ref="N253:N256" si="179">L253-SUM(O253:Z253)</f>
        <v>465</v>
      </c>
      <c r="O253" s="250"/>
      <c r="P253" s="250"/>
      <c r="Q253" s="250"/>
      <c r="R253" s="250"/>
      <c r="S253" s="250"/>
      <c r="T253" s="250"/>
      <c r="U253" s="250"/>
      <c r="V253" s="250"/>
      <c r="W253" s="250"/>
      <c r="X253" s="250"/>
      <c r="Y253" s="250"/>
      <c r="Z253" s="4"/>
      <c r="AA253" s="429"/>
      <c r="AB253" s="457">
        <f t="shared" si="174"/>
        <v>0</v>
      </c>
      <c r="AC253" s="11"/>
      <c r="AD253" s="11"/>
      <c r="AE253" s="11"/>
      <c r="AF253" s="11"/>
      <c r="AG253" s="11"/>
      <c r="AH253" s="11"/>
      <c r="AI253" s="11"/>
      <c r="AJ253" s="12"/>
      <c r="AK253" s="445">
        <f>IF(G253="","",VLOOKUP(J253,中子データ!$B$4:$H$4500,3,FALSE))</f>
        <v>0</v>
      </c>
      <c r="AL253" s="445">
        <f>IF(G253="","",VLOOKUP(J253,中子データ!$B$4:$H$4500,5,FALSE))</f>
        <v>0</v>
      </c>
      <c r="AM253" s="445">
        <f>IF(G253="","",VLOOKUP(J253,中子データ!$B$4:$H$4500,6,FALSE))</f>
        <v>0</v>
      </c>
      <c r="AN253" s="418"/>
      <c r="AO253" s="419"/>
      <c r="AP253" s="420"/>
      <c r="AQ253" s="421"/>
      <c r="AR253" s="420"/>
      <c r="AS253" s="436"/>
      <c r="AT253" s="436"/>
      <c r="AU253" s="422"/>
      <c r="AV253" s="11"/>
      <c r="AW253" s="11"/>
      <c r="AX253" s="410">
        <f t="shared" si="175"/>
        <v>465</v>
      </c>
      <c r="AY253" s="411">
        <f>IF(G253="","",VLOOKUP(J253,中子データ!$B$4:$M$5999,10,FALSE))</f>
        <v>0</v>
      </c>
      <c r="AZ253" s="438" t="e">
        <f>IF(G253="","",VLOOKUP(J253,中子データ!$B$4:$M$5999,9,FALSE))</f>
        <v>#DIV/0!</v>
      </c>
      <c r="BA253" s="412" t="str">
        <f>IF(AQ253="","",VLOOKUP(AQ253,作業者名!$B$4:$C$100,2,FALSE))</f>
        <v/>
      </c>
      <c r="BB253" s="412" t="str">
        <f>IF(AR253="","",VLOOKUP(AR253,作業者名!$B$4:$C$100,2,FALSE))</f>
        <v/>
      </c>
      <c r="BC253" s="412">
        <f>IF(G253="","",VLOOKUP(J253,中子データ!B$4:N$6004,12,FALSE))</f>
        <v>0</v>
      </c>
      <c r="BD253" s="413">
        <f>IF(G253="","",VLOOKUP(J253,中子データ!$B$4:$P$4500,15,FALSE))</f>
        <v>0</v>
      </c>
    </row>
    <row r="254" spans="1:56" x14ac:dyDescent="0.15">
      <c r="A254" s="7" t="str">
        <f>IF(G254="","",VLOOKUP(H254,マシン名!$B$4:$C$93,2,FALSE))</f>
        <v>A425①　</v>
      </c>
      <c r="B254" s="7" t="str">
        <f>IF(G254="","",VLOOKUP(I254,作業者名!$B$4:$C$100,2,FALSE))</f>
        <v>恩田</v>
      </c>
      <c r="C254" s="7" t="str">
        <f>IF(G254="","",VLOOKUP(J254,中子データ!$B$4:$H$4500,2,FALSE))</f>
        <v>A1165ｷｬﾘﾔ ③</v>
      </c>
      <c r="D254" s="8">
        <f>IF(G254="","",VLOOKUP(J254,中子データ!$B$4:$H$4500,4,FALSE))</f>
        <v>2</v>
      </c>
      <c r="E254" s="231">
        <f t="shared" si="131"/>
        <v>658</v>
      </c>
      <c r="G254" s="958">
        <v>44442</v>
      </c>
      <c r="H254" s="1038">
        <v>31</v>
      </c>
      <c r="I254" s="1038">
        <v>14</v>
      </c>
      <c r="J254" s="1038">
        <v>582</v>
      </c>
      <c r="K254" s="1039">
        <v>329</v>
      </c>
      <c r="L254" s="1039">
        <v>465</v>
      </c>
      <c r="M254" s="1037">
        <v>0.5</v>
      </c>
      <c r="N254" s="1037">
        <f t="shared" si="179"/>
        <v>455</v>
      </c>
      <c r="O254" s="250"/>
      <c r="P254" s="250"/>
      <c r="Q254" s="250"/>
      <c r="R254" s="250"/>
      <c r="S254" s="250"/>
      <c r="T254" s="250"/>
      <c r="U254" s="250">
        <v>10</v>
      </c>
      <c r="V254" s="250"/>
      <c r="W254" s="250"/>
      <c r="X254" s="250"/>
      <c r="Y254" s="250"/>
      <c r="Z254" s="4"/>
      <c r="AA254" s="429"/>
      <c r="AB254" s="457">
        <f t="shared" si="174"/>
        <v>0</v>
      </c>
      <c r="AC254" s="11"/>
      <c r="AD254" s="11"/>
      <c r="AE254" s="11"/>
      <c r="AF254" s="11"/>
      <c r="AG254" s="11"/>
      <c r="AH254" s="11"/>
      <c r="AI254" s="11"/>
      <c r="AJ254" s="12"/>
      <c r="AK254" s="445" t="str">
        <f>IF(G254="","",VLOOKUP(J254,中子データ!$B$4:$H$4500,3,FALSE))</f>
        <v>MSR-T</v>
      </c>
      <c r="AL254" s="445">
        <f>IF(G254="","",VLOOKUP(J254,中子データ!$B$4:$H$4500,5,FALSE))</f>
        <v>0.95</v>
      </c>
      <c r="AM254" s="445">
        <f>IF(G254="","",VLOOKUP(J254,中子データ!$B$4:$H$4500,6,FALSE))</f>
        <v>85</v>
      </c>
      <c r="AN254" s="418"/>
      <c r="AO254" s="419"/>
      <c r="AP254" s="420"/>
      <c r="AQ254" s="421"/>
      <c r="AR254" s="420"/>
      <c r="AS254" s="436"/>
      <c r="AT254" s="436"/>
      <c r="AU254" s="1052"/>
      <c r="AV254" s="11"/>
      <c r="AW254" s="11"/>
      <c r="AX254" s="410">
        <f t="shared" si="175"/>
        <v>455</v>
      </c>
      <c r="AY254" s="411">
        <f>IF(G254="","",VLOOKUP(J254,中子データ!$B$4:$M$5999,10,FALSE))</f>
        <v>85</v>
      </c>
      <c r="AZ254" s="438">
        <f>IF(G254="","",VLOOKUP(J254,中子データ!$B$4:$M$5999,9,FALSE))</f>
        <v>84.705882352941174</v>
      </c>
      <c r="BA254" s="412" t="str">
        <f>IF(AQ254="","",VLOOKUP(AQ254,作業者名!$B$4:$C$100,2,FALSE))</f>
        <v/>
      </c>
      <c r="BB254" s="412" t="str">
        <f>IF(AR254="","",VLOOKUP(AR254,作業者名!$B$4:$C$100,2,FALSE))</f>
        <v/>
      </c>
      <c r="BC254" s="412">
        <f>IF(G254="","",VLOOKUP(J254,中子データ!B$4:N$6004,12,FALSE))</f>
        <v>0</v>
      </c>
      <c r="BD254" s="413">
        <f>IF(G254="","",VLOOKUP(J254,中子データ!$B$4:$P$4500,15,FALSE))</f>
        <v>0</v>
      </c>
    </row>
    <row r="255" spans="1:56" x14ac:dyDescent="0.15">
      <c r="A255" s="7" t="str">
        <f>IF(G255="","",VLOOKUP(H255,マシン名!$B$4:$C$93,2,FALSE))</f>
        <v>A425①　</v>
      </c>
      <c r="B255" s="7" t="str">
        <f>IF(G255="","",VLOOKUP(I255,作業者名!$B$4:$C$100,2,FALSE))</f>
        <v>大崎</v>
      </c>
      <c r="C255" s="7" t="str">
        <f>IF(G255="","",VLOOKUP(J255,中子データ!$B$4:$H$4500,2,FALSE))</f>
        <v>A1165ｷｬﾘﾔ ③</v>
      </c>
      <c r="D255" s="8">
        <f>IF(G255="","",VLOOKUP(J255,中子データ!$B$4:$H$4500,4,FALSE))</f>
        <v>2</v>
      </c>
      <c r="E255" s="231">
        <f t="shared" si="131"/>
        <v>243</v>
      </c>
      <c r="G255" s="958">
        <v>44442</v>
      </c>
      <c r="H255" s="1038">
        <v>31</v>
      </c>
      <c r="I255" s="1038">
        <v>19</v>
      </c>
      <c r="J255" s="1038">
        <v>582</v>
      </c>
      <c r="K255" s="1039">
        <v>122</v>
      </c>
      <c r="L255" s="1039">
        <v>240</v>
      </c>
      <c r="M255" s="1037">
        <v>1</v>
      </c>
      <c r="N255" s="1037">
        <f t="shared" si="179"/>
        <v>195</v>
      </c>
      <c r="O255" s="250">
        <v>10</v>
      </c>
      <c r="P255" s="250"/>
      <c r="Q255" s="250"/>
      <c r="R255" s="250">
        <v>20</v>
      </c>
      <c r="S255" s="250"/>
      <c r="T255" s="250"/>
      <c r="U255" s="250">
        <v>15</v>
      </c>
      <c r="V255" s="250"/>
      <c r="W255" s="250"/>
      <c r="X255" s="250"/>
      <c r="Y255" s="250"/>
      <c r="Z255" s="4"/>
      <c r="AA255" s="429"/>
      <c r="AB255" s="457">
        <f t="shared" si="174"/>
        <v>1</v>
      </c>
      <c r="AC255" s="11"/>
      <c r="AD255" s="11"/>
      <c r="AE255" s="11"/>
      <c r="AF255" s="11"/>
      <c r="AG255" s="11"/>
      <c r="AH255" s="11"/>
      <c r="AI255" s="11"/>
      <c r="AJ255" s="12">
        <v>1</v>
      </c>
      <c r="AK255" s="445" t="str">
        <f>IF(G255="","",VLOOKUP(J255,中子データ!$B$4:$H$4500,3,FALSE))</f>
        <v>MSR-T</v>
      </c>
      <c r="AL255" s="445">
        <f>IF(G255="","",VLOOKUP(J255,中子データ!$B$4:$H$4500,5,FALSE))</f>
        <v>0.95</v>
      </c>
      <c r="AM255" s="445">
        <f>IF(G255="","",VLOOKUP(J255,中子データ!$B$4:$H$4500,6,FALSE))</f>
        <v>85</v>
      </c>
      <c r="AN255" s="418"/>
      <c r="AO255" s="419"/>
      <c r="AP255" s="420"/>
      <c r="AQ255" s="421"/>
      <c r="AR255" s="420"/>
      <c r="AS255" s="436">
        <v>1</v>
      </c>
      <c r="AT255" s="436"/>
      <c r="AU255" s="1052"/>
      <c r="AV255" s="11"/>
      <c r="AW255" s="11"/>
      <c r="AX255" s="410">
        <f t="shared" si="175"/>
        <v>195</v>
      </c>
      <c r="AY255" s="411">
        <f>IF(G255="","",VLOOKUP(J255,中子データ!$B$4:$M$5999,10,FALSE))</f>
        <v>85</v>
      </c>
      <c r="AZ255" s="438">
        <f>IF(G255="","",VLOOKUP(J255,中子データ!$B$4:$M$5999,9,FALSE))</f>
        <v>84.705882352941174</v>
      </c>
      <c r="BA255" s="412" t="str">
        <f>IF(AQ255="","",VLOOKUP(AQ255,作業者名!$B$4:$C$100,2,FALSE))</f>
        <v/>
      </c>
      <c r="BB255" s="412" t="str">
        <f>IF(AR255="","",VLOOKUP(AR255,作業者名!$B$4:$C$100,2,FALSE))</f>
        <v/>
      </c>
      <c r="BC255" s="412">
        <f>IF(G255="","",VLOOKUP(J255,中子データ!B$4:N$6004,12,FALSE))</f>
        <v>0</v>
      </c>
      <c r="BD255" s="413">
        <f>IF(G255="","",VLOOKUP(J255,中子データ!$B$4:$P$4500,15,FALSE))</f>
        <v>0</v>
      </c>
    </row>
    <row r="256" spans="1:56" x14ac:dyDescent="0.15">
      <c r="A256" s="7" t="str">
        <f>IF(G256="","",VLOOKUP(H256,マシン名!$B$4:$C$93,2,FALSE))</f>
        <v>MK4　</v>
      </c>
      <c r="B256" s="7" t="str">
        <f>IF(G256="","",VLOOKUP(I256,作業者名!$B$4:$C$100,2,FALSE))</f>
        <v>恩田</v>
      </c>
      <c r="C256" s="7" t="str">
        <f>IF(G256="","",VLOOKUP(J256,中子データ!$B$4:$H$4500,2,FALSE))</f>
        <v>Di1307</v>
      </c>
      <c r="D256" s="8">
        <f>IF(G256="","",VLOOKUP(J256,中子データ!$B$4:$H$4500,4,FALSE))</f>
        <v>2</v>
      </c>
      <c r="E256" s="231">
        <f t="shared" si="131"/>
        <v>402</v>
      </c>
      <c r="G256" s="958">
        <v>44442</v>
      </c>
      <c r="H256" s="1127">
        <v>32</v>
      </c>
      <c r="I256" s="1127">
        <v>14</v>
      </c>
      <c r="J256" s="1127">
        <v>363</v>
      </c>
      <c r="K256" s="1128">
        <v>201</v>
      </c>
      <c r="L256" s="1128">
        <v>465</v>
      </c>
      <c r="M256" s="1129">
        <v>0.5</v>
      </c>
      <c r="N256" s="1037">
        <f t="shared" si="179"/>
        <v>455</v>
      </c>
      <c r="O256" s="250"/>
      <c r="P256" s="250"/>
      <c r="Q256" s="250"/>
      <c r="R256" s="250"/>
      <c r="S256" s="250"/>
      <c r="T256" s="250"/>
      <c r="U256" s="250">
        <v>10</v>
      </c>
      <c r="V256" s="250"/>
      <c r="W256" s="250"/>
      <c r="X256" s="250"/>
      <c r="Y256" s="250"/>
      <c r="Z256" s="4"/>
      <c r="AA256" s="429"/>
      <c r="AB256" s="457">
        <f t="shared" si="174"/>
        <v>0</v>
      </c>
      <c r="AC256" s="11"/>
      <c r="AD256" s="11"/>
      <c r="AE256" s="11"/>
      <c r="AF256" s="11"/>
      <c r="AG256" s="11"/>
      <c r="AH256" s="11"/>
      <c r="AI256" s="11"/>
      <c r="AJ256" s="12"/>
      <c r="AK256" s="445" t="str">
        <f>IF(G256="","",VLOOKUP(J256,中子データ!$B$4:$H$4500,3,FALSE))</f>
        <v>MSR-T</v>
      </c>
      <c r="AL256" s="445">
        <f>IF(G256="","",VLOOKUP(J256,中子データ!$B$4:$H$4500,5,FALSE))</f>
        <v>1.1000000000000001</v>
      </c>
      <c r="AM256" s="445">
        <f>IF(G256="","",VLOOKUP(J256,中子データ!$B$4:$H$4500,6,FALSE))</f>
        <v>98</v>
      </c>
      <c r="AN256" s="418"/>
      <c r="AO256" s="419"/>
      <c r="AP256" s="420"/>
      <c r="AQ256" s="421"/>
      <c r="AR256" s="420"/>
      <c r="AS256" s="436"/>
      <c r="AT256" s="436"/>
      <c r="AU256" s="1052"/>
      <c r="AV256" s="11"/>
      <c r="AW256" s="11"/>
      <c r="AX256" s="410">
        <f t="shared" si="175"/>
        <v>455</v>
      </c>
      <c r="AY256" s="411">
        <f>IF(G256="","",VLOOKUP(J256,中子データ!$B$4:$M$5999,10,FALSE))</f>
        <v>100</v>
      </c>
      <c r="AZ256" s="438">
        <f>IF(G256="","",VLOOKUP(J256,中子データ!$B$4:$M$5999,9,FALSE))</f>
        <v>72</v>
      </c>
      <c r="BA256" s="412" t="str">
        <f>IF(AQ256="","",VLOOKUP(AQ256,作業者名!$B$4:$C$100,2,FALSE))</f>
        <v/>
      </c>
      <c r="BB256" s="412" t="str">
        <f>IF(AR256="","",VLOOKUP(AR256,作業者名!$B$4:$C$100,2,FALSE))</f>
        <v/>
      </c>
      <c r="BC256" s="412">
        <f>IF(G256="","",VLOOKUP(J256,中子データ!B$4:N$6004,12,FALSE))</f>
        <v>0</v>
      </c>
      <c r="BD256" s="413">
        <f>IF(G256="","",VLOOKUP(J256,中子データ!$B$4:$P$4500,15,FALSE))</f>
        <v>20.8</v>
      </c>
    </row>
    <row r="257" spans="1:56" x14ac:dyDescent="0.15">
      <c r="A257" s="7" t="str">
        <f>IF(G257="","",VLOOKUP(H257,マシン名!$B$4:$C$93,2,FALSE))</f>
        <v>MK3①　</v>
      </c>
      <c r="B257" s="7" t="str">
        <f>IF(G257="","",VLOOKUP(I257,作業者名!$B$4:$C$100,2,FALSE))</f>
        <v>大崎</v>
      </c>
      <c r="C257" s="7" t="str">
        <f>IF(G257="","",VLOOKUP(J257,中子データ!$B$4:$H$4500,2,FALSE))</f>
        <v>KHB674(K3113）小芯</v>
      </c>
      <c r="D257" s="8">
        <f>IF(G257="","",VLOOKUP(J257,中子データ!$B$4:$H$4500,4,FALSE))</f>
        <v>2</v>
      </c>
      <c r="E257" s="231">
        <f t="shared" si="131"/>
        <v>81</v>
      </c>
      <c r="G257" s="958">
        <v>44442</v>
      </c>
      <c r="H257" s="1127">
        <v>27</v>
      </c>
      <c r="I257" s="1127">
        <v>19</v>
      </c>
      <c r="J257" s="1127">
        <v>455</v>
      </c>
      <c r="K257" s="1128">
        <v>41</v>
      </c>
      <c r="L257" s="1128">
        <v>120</v>
      </c>
      <c r="M257" s="1129">
        <v>0.5</v>
      </c>
      <c r="N257" s="6">
        <f t="shared" si="178"/>
        <v>120</v>
      </c>
      <c r="O257" s="250"/>
      <c r="P257" s="250"/>
      <c r="Q257" s="250"/>
      <c r="R257" s="250"/>
      <c r="S257" s="250"/>
      <c r="T257" s="250"/>
      <c r="U257" s="250"/>
      <c r="V257" s="250"/>
      <c r="W257" s="250"/>
      <c r="X257" s="250"/>
      <c r="Y257" s="250"/>
      <c r="Z257" s="4"/>
      <c r="AA257" s="429"/>
      <c r="AB257" s="457">
        <f t="shared" si="174"/>
        <v>1</v>
      </c>
      <c r="AC257" s="11"/>
      <c r="AD257" s="11"/>
      <c r="AE257" s="11"/>
      <c r="AF257" s="11"/>
      <c r="AG257" s="11">
        <v>1</v>
      </c>
      <c r="AH257" s="11"/>
      <c r="AI257" s="11"/>
      <c r="AJ257" s="12"/>
      <c r="AK257" s="445" t="str">
        <f>IF(G257="","",VLOOKUP(J257,中子データ!$B$4:$H$4500,3,FALSE))</f>
        <v>MJ72W</v>
      </c>
      <c r="AL257" s="445">
        <f>IF(G257="","",VLOOKUP(J257,中子データ!$B$4:$H$4500,5,FALSE))</f>
        <v>0.44</v>
      </c>
      <c r="AM257" s="445">
        <f>IF(G257="","",VLOOKUP(J257,中子データ!$B$4:$H$4500,6,FALSE))</f>
        <v>102</v>
      </c>
      <c r="AN257" s="418"/>
      <c r="AO257" s="419"/>
      <c r="AP257" s="420"/>
      <c r="AQ257" s="421"/>
      <c r="AR257" s="420"/>
      <c r="AS257" s="436">
        <v>1</v>
      </c>
      <c r="AT257" s="436"/>
      <c r="AU257" s="1072"/>
      <c r="AV257" s="11"/>
      <c r="AW257" s="11"/>
      <c r="AX257" s="410">
        <f t="shared" si="175"/>
        <v>120</v>
      </c>
      <c r="AY257" s="411">
        <f>IF(G257="","",VLOOKUP(J257,中子データ!$B$4:$M$5999,10,FALSE))</f>
        <v>120</v>
      </c>
      <c r="AZ257" s="438">
        <f>IF(G257="","",VLOOKUP(J257,中子データ!$B$4:$M$5999,9,FALSE))</f>
        <v>60</v>
      </c>
      <c r="BA257" s="412" t="str">
        <f>IF(AQ257="","",VLOOKUP(AQ257,作業者名!$B$4:$C$100,2,FALSE))</f>
        <v/>
      </c>
      <c r="BB257" s="412" t="str">
        <f>IF(AR257="","",VLOOKUP(AR257,作業者名!$B$4:$C$100,2,FALSE))</f>
        <v/>
      </c>
      <c r="BC257" s="412">
        <f>IF(G257="","",VLOOKUP(J257,中子データ!B$4:N$6004,12,FALSE))</f>
        <v>0</v>
      </c>
      <c r="BD257" s="413">
        <f>IF(G257="","",VLOOKUP(J257,中子データ!$B$4:$P$4500,15,FALSE))</f>
        <v>0</v>
      </c>
    </row>
    <row r="258" spans="1:56" x14ac:dyDescent="0.15">
      <c r="A258" s="7" t="str">
        <f>IF(G258="","",VLOOKUP(H258,マシン名!$B$4:$C$93,2,FALSE))</f>
        <v>CP　</v>
      </c>
      <c r="B258" s="7" t="str">
        <f>IF(G258="","",VLOOKUP(I258,作業者名!$B$4:$C$100,2,FALSE))</f>
        <v>平</v>
      </c>
      <c r="C258" s="7" t="str">
        <f>IF(G258="","",VLOOKUP(J258,中子データ!$B$4:$H$4500,2,FALSE))</f>
        <v>KHR721　主3・4</v>
      </c>
      <c r="D258" s="8">
        <f>IF(G258="","",VLOOKUP(J258,中子データ!$B$4:$H$4500,4,FALSE))</f>
        <v>1</v>
      </c>
      <c r="E258" s="231">
        <f t="shared" si="131"/>
        <v>18</v>
      </c>
      <c r="G258" s="958">
        <v>44442</v>
      </c>
      <c r="H258" s="1127">
        <v>21</v>
      </c>
      <c r="I258" s="1127">
        <v>26</v>
      </c>
      <c r="J258" s="1127">
        <v>514</v>
      </c>
      <c r="K258" s="1128">
        <v>18</v>
      </c>
      <c r="L258" s="1128">
        <v>130</v>
      </c>
      <c r="M258" s="1129">
        <v>1</v>
      </c>
      <c r="N258" s="6">
        <f t="shared" si="178"/>
        <v>110</v>
      </c>
      <c r="O258" s="250"/>
      <c r="P258" s="250"/>
      <c r="Q258" s="250">
        <v>10</v>
      </c>
      <c r="R258" s="250"/>
      <c r="S258" s="250"/>
      <c r="T258" s="250"/>
      <c r="U258" s="250">
        <v>10</v>
      </c>
      <c r="V258" s="250"/>
      <c r="W258" s="250"/>
      <c r="X258" s="250"/>
      <c r="Y258" s="250"/>
      <c r="Z258" s="4"/>
      <c r="AA258" s="429"/>
      <c r="AB258" s="457">
        <f t="shared" si="174"/>
        <v>0</v>
      </c>
      <c r="AC258" s="11"/>
      <c r="AD258" s="11"/>
      <c r="AE258" s="11"/>
      <c r="AF258" s="11"/>
      <c r="AG258" s="11"/>
      <c r="AH258" s="11"/>
      <c r="AI258" s="11"/>
      <c r="AJ258" s="12"/>
      <c r="AK258" s="445" t="str">
        <f>IF(G258="","",VLOOKUP(J258,中子データ!$B$4:$H$4500,3,FALSE))</f>
        <v>TW54S</v>
      </c>
      <c r="AL258" s="445">
        <f>IF(G258="","",VLOOKUP(J258,中子データ!$B$4:$H$4500,5,FALSE))</f>
        <v>16</v>
      </c>
      <c r="AM258" s="445">
        <f>IF(G258="","",VLOOKUP(J258,中子データ!$B$4:$H$4500,6,FALSE))</f>
        <v>985</v>
      </c>
      <c r="AN258" s="418"/>
      <c r="AO258" s="419"/>
      <c r="AP258" s="420"/>
      <c r="AQ258" s="421"/>
      <c r="AR258" s="420"/>
      <c r="AS258" s="436"/>
      <c r="AT258" s="436"/>
      <c r="AU258" s="919"/>
      <c r="AV258" s="11"/>
      <c r="AW258" s="11"/>
      <c r="AX258" s="410">
        <f t="shared" si="175"/>
        <v>110</v>
      </c>
      <c r="AY258" s="411">
        <f>IF(G258="","",VLOOKUP(J258,中子データ!$B$4:$M$5999,10,FALSE))</f>
        <v>360</v>
      </c>
      <c r="AZ258" s="438">
        <f>IF(G258="","",VLOOKUP(J258,中子データ!$B$4:$M$5999,9,FALSE))</f>
        <v>10</v>
      </c>
      <c r="BA258" s="412" t="str">
        <f>IF(AQ258="","",VLOOKUP(AQ258,作業者名!$B$4:$C$100,2,FALSE))</f>
        <v/>
      </c>
      <c r="BB258" s="412" t="str">
        <f>IF(AR258="","",VLOOKUP(AR258,作業者名!$B$4:$C$100,2,FALSE))</f>
        <v/>
      </c>
      <c r="BC258" s="412">
        <f>IF(G258="","",VLOOKUP(J258,中子データ!B$4:N$6004,12,FALSE))</f>
        <v>0.1</v>
      </c>
      <c r="BD258" s="413">
        <f>IF(G258="","",VLOOKUP(J258,中子データ!$B$4:$P$4500,15,FALSE))</f>
        <v>0</v>
      </c>
    </row>
    <row r="259" spans="1:56" x14ac:dyDescent="0.15">
      <c r="A259" s="7" t="str">
        <f>IF(G259="","",VLOOKUP(H259,マシン名!$B$4:$C$93,2,FALSE))</f>
        <v>VTOP935　</v>
      </c>
      <c r="B259" s="7" t="str">
        <f>IF(G259="","",VLOOKUP(I259,作業者名!$B$4:$C$100,2,FALSE))</f>
        <v>長島</v>
      </c>
      <c r="C259" s="7" t="str">
        <f>IF(G259="","",VLOOKUP(J259,中子データ!$B$4:$H$4500,2,FALSE))</f>
        <v>KHR699　枕（KHR720・721共通）</v>
      </c>
      <c r="D259" s="8">
        <f>IF(G259="","",VLOOKUP(J259,中子データ!$B$4:$H$4500,4,FALSE))</f>
        <v>1</v>
      </c>
      <c r="E259" s="231">
        <f t="shared" si="131"/>
        <v>172</v>
      </c>
      <c r="G259" s="958">
        <v>44442</v>
      </c>
      <c r="H259" s="1038">
        <v>22</v>
      </c>
      <c r="I259" s="1038">
        <v>3</v>
      </c>
      <c r="J259" s="1038">
        <v>482</v>
      </c>
      <c r="K259" s="1039">
        <v>172</v>
      </c>
      <c r="L259" s="1039">
        <v>455</v>
      </c>
      <c r="M259" s="1037">
        <v>1</v>
      </c>
      <c r="N259" s="6">
        <f t="shared" si="178"/>
        <v>365</v>
      </c>
      <c r="O259" s="250">
        <v>30</v>
      </c>
      <c r="P259" s="250"/>
      <c r="Q259" s="250"/>
      <c r="R259" s="250">
        <v>10</v>
      </c>
      <c r="S259" s="250"/>
      <c r="T259" s="250"/>
      <c r="U259" s="250">
        <v>10</v>
      </c>
      <c r="V259" s="250"/>
      <c r="W259" s="250"/>
      <c r="X259" s="250"/>
      <c r="Y259" s="250"/>
      <c r="Z259" s="4">
        <v>40</v>
      </c>
      <c r="AA259" s="429"/>
      <c r="AB259" s="457">
        <f t="shared" si="174"/>
        <v>0</v>
      </c>
      <c r="AC259" s="11"/>
      <c r="AD259" s="11"/>
      <c r="AE259" s="11"/>
      <c r="AF259" s="11"/>
      <c r="AG259" s="11"/>
      <c r="AH259" s="11"/>
      <c r="AI259" s="11"/>
      <c r="AJ259" s="12"/>
      <c r="AK259" s="445" t="str">
        <f>IF(G259="","",VLOOKUP(J259,中子データ!$B$4:$H$4500,3,FALSE))</f>
        <v>TW54S</v>
      </c>
      <c r="AL259" s="445">
        <f>IF(G259="","",VLOOKUP(J259,中子データ!$B$4:$H$4500,5,FALSE))</f>
        <v>2.8</v>
      </c>
      <c r="AM259" s="445">
        <f>IF(G259="","",VLOOKUP(J259,中子データ!$B$4:$H$4500,6,FALSE))</f>
        <v>364</v>
      </c>
      <c r="AN259" s="418"/>
      <c r="AO259" s="419"/>
      <c r="AP259" s="420"/>
      <c r="AQ259" s="421"/>
      <c r="AR259" s="420"/>
      <c r="AS259" s="436"/>
      <c r="AT259" s="436"/>
      <c r="AU259" s="1072" t="s">
        <v>2087</v>
      </c>
      <c r="AV259" s="11"/>
      <c r="AW259" s="11"/>
      <c r="AX259" s="410">
        <f t="shared" si="175"/>
        <v>365</v>
      </c>
      <c r="AY259" s="411">
        <f>IF(G259="","",VLOOKUP(J259,中子データ!$B$4:$M$5999,10,FALSE))</f>
        <v>130</v>
      </c>
      <c r="AZ259" s="438">
        <f>IF(G259="","",VLOOKUP(J259,中子データ!$B$4:$M$5999,9,FALSE))</f>
        <v>27.692307692307693</v>
      </c>
      <c r="BA259" s="412" t="str">
        <f>IF(AQ259="","",VLOOKUP(AQ259,作業者名!$B$4:$C$100,2,FALSE))</f>
        <v/>
      </c>
      <c r="BB259" s="412" t="str">
        <f>IF(AR259="","",VLOOKUP(AR259,作業者名!$B$4:$C$100,2,FALSE))</f>
        <v/>
      </c>
      <c r="BC259" s="412">
        <f>IF(G259="","",VLOOKUP(J259,中子データ!B$4:N$6004,12,FALSE))</f>
        <v>0.03</v>
      </c>
      <c r="BD259" s="413">
        <f>IF(G259="","",VLOOKUP(J259,中子データ!$B$4:$P$4500,15,FALSE))</f>
        <v>0</v>
      </c>
    </row>
    <row r="260" spans="1:56" x14ac:dyDescent="0.15">
      <c r="A260" s="7" t="str">
        <f>IF(G260="","",VLOOKUP(H260,マシン名!$B$4:$C$93,2,FALSE))</f>
        <v>HTOP860　</v>
      </c>
      <c r="B260" s="7" t="str">
        <f>IF(G260="","",VLOOKUP(I260,作業者名!$B$4:$C$100,2,FALSE))</f>
        <v>平</v>
      </c>
      <c r="C260" s="7" t="str">
        <f>IF(G260="","",VLOOKUP(J260,中子データ!$B$4:$H$4500,2,FALSE))</f>
        <v>KHR721　寄せセット</v>
      </c>
      <c r="D260" s="8">
        <f>IF(G260="","",VLOOKUP(J260,中子データ!$B$4:$H$4500,4,FALSE))</f>
        <v>1</v>
      </c>
      <c r="E260" s="231">
        <f t="shared" ref="E260:E317" si="180">IF(G260="","",D260*K260-AB260)</f>
        <v>72</v>
      </c>
      <c r="G260" s="958">
        <v>44442</v>
      </c>
      <c r="H260" s="913">
        <v>23</v>
      </c>
      <c r="I260" s="913">
        <v>26</v>
      </c>
      <c r="J260" s="913">
        <v>515</v>
      </c>
      <c r="K260" s="10">
        <v>72</v>
      </c>
      <c r="L260" s="10">
        <v>300</v>
      </c>
      <c r="M260" s="6">
        <v>1</v>
      </c>
      <c r="N260" s="6">
        <f t="shared" si="178"/>
        <v>260</v>
      </c>
      <c r="O260" s="250">
        <v>15</v>
      </c>
      <c r="P260" s="250"/>
      <c r="Q260" s="250"/>
      <c r="R260" s="250"/>
      <c r="S260" s="250"/>
      <c r="T260" s="250"/>
      <c r="U260" s="250">
        <v>15</v>
      </c>
      <c r="V260" s="250"/>
      <c r="W260" s="250"/>
      <c r="X260" s="250"/>
      <c r="Y260" s="250"/>
      <c r="Z260" s="4">
        <v>10</v>
      </c>
      <c r="AA260" s="429"/>
      <c r="AB260" s="457">
        <f t="shared" si="174"/>
        <v>0</v>
      </c>
      <c r="AC260" s="11"/>
      <c r="AD260" s="11"/>
      <c r="AE260" s="11"/>
      <c r="AF260" s="11"/>
      <c r="AG260" s="11"/>
      <c r="AH260" s="11"/>
      <c r="AI260" s="11"/>
      <c r="AJ260" s="12"/>
      <c r="AK260" s="445" t="str">
        <f>IF(G260="","",VLOOKUP(J260,中子データ!$B$4:$H$4500,3,FALSE))</f>
        <v>RC549S</v>
      </c>
      <c r="AL260" s="445">
        <f>IF(G260="","",VLOOKUP(J260,中子データ!$B$4:$H$4500,5,FALSE))</f>
        <v>10.9</v>
      </c>
      <c r="AM260" s="445">
        <f>IF(G260="","",VLOOKUP(J260,中子データ!$B$4:$H$4500,6,FALSE))</f>
        <v>730</v>
      </c>
      <c r="AN260" s="418"/>
      <c r="AO260" s="419"/>
      <c r="AP260" s="420"/>
      <c r="AQ260" s="421"/>
      <c r="AR260" s="420"/>
      <c r="AS260" s="436"/>
      <c r="AT260" s="436"/>
      <c r="AU260" s="919"/>
      <c r="AV260" s="11"/>
      <c r="AW260" s="11"/>
      <c r="AX260" s="410">
        <f t="shared" si="175"/>
        <v>260</v>
      </c>
      <c r="AY260" s="411">
        <f>IF(G260="","",VLOOKUP(J260,中子データ!$B$4:$M$5999,10,FALSE))</f>
        <v>180</v>
      </c>
      <c r="AZ260" s="438">
        <f>IF(G260="","",VLOOKUP(J260,中子データ!$B$4:$M$5999,9,FALSE))</f>
        <v>20</v>
      </c>
      <c r="BA260" s="412" t="str">
        <f>IF(AQ260="","",VLOOKUP(AQ260,作業者名!$B$4:$C$100,2,FALSE))</f>
        <v/>
      </c>
      <c r="BB260" s="412" t="str">
        <f>IF(AR260="","",VLOOKUP(AR260,作業者名!$B$4:$C$100,2,FALSE))</f>
        <v/>
      </c>
      <c r="BC260" s="412">
        <f>IF(G260="","",VLOOKUP(J260,中子データ!B$4:N$6004,12,FALSE))</f>
        <v>0.2</v>
      </c>
      <c r="BD260" s="413">
        <f>IF(G260="","",VLOOKUP(J260,中子データ!$B$4:$P$4500,15,FALSE))</f>
        <v>0</v>
      </c>
    </row>
    <row r="261" spans="1:56" x14ac:dyDescent="0.15">
      <c r="A261" s="7" t="str">
        <f>IF(G261="","",VLOOKUP(H261,マシン名!$B$4:$C$93,2,FALSE))</f>
        <v>A56HP①　</v>
      </c>
      <c r="B261" s="7" t="str">
        <f>IF(G261="","",VLOOKUP(I261,作業者名!$B$4:$C$100,2,FALSE))</f>
        <v>石原</v>
      </c>
      <c r="C261" s="7" t="str">
        <f>IF(G261="","",VLOOKUP(J261,中子データ!$B$4:$H$4500,2,FALSE))</f>
        <v>K5B763</v>
      </c>
      <c r="D261" s="8">
        <f>IF(G261="","",VLOOKUP(J261,中子データ!$B$4:$H$4500,4,FALSE))</f>
        <v>1</v>
      </c>
      <c r="E261" s="231">
        <f t="shared" si="180"/>
        <v>76</v>
      </c>
      <c r="G261" s="958">
        <v>44442</v>
      </c>
      <c r="H261" s="1038">
        <v>29</v>
      </c>
      <c r="I261" s="1038">
        <v>35</v>
      </c>
      <c r="J261" s="1038">
        <v>584</v>
      </c>
      <c r="K261" s="917">
        <v>77</v>
      </c>
      <c r="L261" s="917">
        <v>465</v>
      </c>
      <c r="M261" s="915">
        <v>0.5</v>
      </c>
      <c r="N261" s="915">
        <f t="shared" si="178"/>
        <v>325</v>
      </c>
      <c r="O261" s="250"/>
      <c r="P261" s="250"/>
      <c r="Q261" s="250">
        <v>110</v>
      </c>
      <c r="R261" s="250"/>
      <c r="S261" s="250"/>
      <c r="T261" s="250">
        <v>10</v>
      </c>
      <c r="U261" s="250">
        <v>20</v>
      </c>
      <c r="V261" s="250"/>
      <c r="W261" s="250"/>
      <c r="X261" s="250"/>
      <c r="Y261" s="250"/>
      <c r="Z261" s="4"/>
      <c r="AA261" s="429"/>
      <c r="AB261" s="457">
        <f t="shared" si="174"/>
        <v>1</v>
      </c>
      <c r="AC261" s="11"/>
      <c r="AD261" s="11"/>
      <c r="AE261" s="11">
        <v>1</v>
      </c>
      <c r="AF261" s="11"/>
      <c r="AG261" s="11"/>
      <c r="AH261" s="11"/>
      <c r="AI261" s="11"/>
      <c r="AJ261" s="12"/>
      <c r="AK261" s="445" t="str">
        <f>IF(G261="","",VLOOKUP(J261,中子データ!$B$4:$H$4500,3,FALSE))</f>
        <v>MT-70R</v>
      </c>
      <c r="AL261" s="445">
        <f>IF(G261="","",VLOOKUP(J261,中子データ!$B$4:$H$4500,5,FALSE))</f>
        <v>12</v>
      </c>
      <c r="AM261" s="445">
        <f>IF(G261="","",VLOOKUP(J261,中子データ!$B$4:$H$4500,6,FALSE))</f>
        <v>902</v>
      </c>
      <c r="AN261" s="418"/>
      <c r="AO261" s="419"/>
      <c r="AP261" s="420"/>
      <c r="AQ261" s="421"/>
      <c r="AR261" s="420"/>
      <c r="AS261" s="436"/>
      <c r="AT261" s="436"/>
      <c r="AU261" s="919"/>
      <c r="AV261" s="11"/>
      <c r="AW261" s="11"/>
      <c r="AX261" s="410">
        <f t="shared" si="175"/>
        <v>325</v>
      </c>
      <c r="AY261" s="411">
        <f>IF(G261="","",VLOOKUP(J261,中子データ!$B$4:$M$5999,10,FALSE))</f>
        <v>240</v>
      </c>
      <c r="AZ261" s="438">
        <f>IF(G261="","",VLOOKUP(J261,中子データ!$B$4:$M$5999,9,FALSE))</f>
        <v>15</v>
      </c>
      <c r="BA261" s="412" t="str">
        <f>IF(AQ261="","",VLOOKUP(AQ261,作業者名!$B$4:$C$100,2,FALSE))</f>
        <v/>
      </c>
      <c r="BB261" s="412" t="str">
        <f>IF(AR261="","",VLOOKUP(AR261,作業者名!$B$4:$C$100,2,FALSE))</f>
        <v/>
      </c>
      <c r="BC261" s="412">
        <f>IF(G261="","",VLOOKUP(J261,中子データ!B$4:N$6004,12,FALSE))</f>
        <v>0</v>
      </c>
      <c r="BD261" s="413">
        <f>IF(G261="","",VLOOKUP(J261,中子データ!$B$4:$P$4500,15,FALSE))</f>
        <v>0</v>
      </c>
    </row>
    <row r="262" spans="1:56" x14ac:dyDescent="0.15">
      <c r="A262" s="7" t="str">
        <f>IF(G262="","",VLOOKUP(H262,マシン名!$B$4:$C$93,2,FALSE))</f>
        <v>A56HP①　</v>
      </c>
      <c r="B262" s="7" t="str">
        <f>IF(G262="","",VLOOKUP(I262,作業者名!$B$4:$C$100,2,FALSE))</f>
        <v>飯塚</v>
      </c>
      <c r="C262" s="7" t="str">
        <f>IF(G262="","",VLOOKUP(J262,中子データ!$B$4:$H$4500,2,FALSE))</f>
        <v>K5B763</v>
      </c>
      <c r="D262" s="8">
        <f>IF(G262="","",VLOOKUP(J262,中子データ!$B$4:$H$4500,4,FALSE))</f>
        <v>1</v>
      </c>
      <c r="E262" s="231">
        <f t="shared" si="180"/>
        <v>64</v>
      </c>
      <c r="G262" s="958">
        <v>44442</v>
      </c>
      <c r="H262" s="1077">
        <v>29</v>
      </c>
      <c r="I262" s="1077">
        <v>21</v>
      </c>
      <c r="J262" s="1077">
        <v>584</v>
      </c>
      <c r="K262" s="1078">
        <v>65</v>
      </c>
      <c r="L262" s="1078">
        <v>330</v>
      </c>
      <c r="M262" s="1079">
        <v>1</v>
      </c>
      <c r="N262" s="915">
        <f t="shared" si="178"/>
        <v>300</v>
      </c>
      <c r="O262" s="250">
        <v>10</v>
      </c>
      <c r="P262" s="250"/>
      <c r="Q262" s="250"/>
      <c r="R262" s="250">
        <v>20</v>
      </c>
      <c r="S262" s="250"/>
      <c r="T262" s="250"/>
      <c r="U262" s="250"/>
      <c r="V262" s="250"/>
      <c r="W262" s="250"/>
      <c r="X262" s="250"/>
      <c r="Y262" s="250"/>
      <c r="Z262" s="4"/>
      <c r="AA262" s="429"/>
      <c r="AB262" s="457">
        <f t="shared" si="174"/>
        <v>1</v>
      </c>
      <c r="AC262" s="11"/>
      <c r="AD262" s="11"/>
      <c r="AE262" s="11">
        <v>1</v>
      </c>
      <c r="AF262" s="11"/>
      <c r="AG262" s="11"/>
      <c r="AH262" s="11"/>
      <c r="AI262" s="11"/>
      <c r="AJ262" s="12"/>
      <c r="AK262" s="445" t="str">
        <f>IF(G262="","",VLOOKUP(J262,中子データ!$B$4:$H$4500,3,FALSE))</f>
        <v>MT-70R</v>
      </c>
      <c r="AL262" s="445">
        <f>IF(G262="","",VLOOKUP(J262,中子データ!$B$4:$H$4500,5,FALSE))</f>
        <v>12</v>
      </c>
      <c r="AM262" s="445">
        <f>IF(G262="","",VLOOKUP(J262,中子データ!$B$4:$H$4500,6,FALSE))</f>
        <v>902</v>
      </c>
      <c r="AN262" s="418"/>
      <c r="AO262" s="419"/>
      <c r="AP262" s="420"/>
      <c r="AQ262" s="421"/>
      <c r="AR262" s="420"/>
      <c r="AS262" s="436">
        <v>1</v>
      </c>
      <c r="AT262" s="436"/>
      <c r="AU262" s="919"/>
      <c r="AV262" s="11"/>
      <c r="AW262" s="11"/>
      <c r="AX262" s="410">
        <f t="shared" si="175"/>
        <v>300</v>
      </c>
      <c r="AY262" s="411">
        <f>IF(G262="","",VLOOKUP(J262,中子データ!$B$4:$M$5999,10,FALSE))</f>
        <v>240</v>
      </c>
      <c r="AZ262" s="438">
        <f>IF(G262="","",VLOOKUP(J262,中子データ!$B$4:$M$5999,9,FALSE))</f>
        <v>15</v>
      </c>
      <c r="BA262" s="412" t="str">
        <f>IF(AQ262="","",VLOOKUP(AQ262,作業者名!$B$4:$C$100,2,FALSE))</f>
        <v/>
      </c>
      <c r="BB262" s="412" t="str">
        <f>IF(AR262="","",VLOOKUP(AR262,作業者名!$B$4:$C$100,2,FALSE))</f>
        <v/>
      </c>
      <c r="BC262" s="412">
        <f>IF(G262="","",VLOOKUP(J262,中子データ!B$4:N$6004,12,FALSE))</f>
        <v>0</v>
      </c>
      <c r="BD262" s="413">
        <f>IF(G262="","",VLOOKUP(J262,中子データ!$B$4:$P$4500,15,FALSE))</f>
        <v>0</v>
      </c>
    </row>
    <row r="263" spans="1:56" x14ac:dyDescent="0.15">
      <c r="A263" s="7" t="str">
        <f>IF(G263="","",VLOOKUP(H263,マシン名!$B$4:$C$93,2,FALSE))</f>
        <v>A56HP①　</v>
      </c>
      <c r="B263" s="7" t="str">
        <f>IF(G263="","",VLOOKUP(I263,作業者名!$B$4:$C$100,2,FALSE))</f>
        <v>飯塚</v>
      </c>
      <c r="C263" s="7" t="str">
        <f>IF(G263="","",VLOOKUP(J263,中子データ!$B$4:$H$4500,2,FALSE))</f>
        <v>KB768吸排気</v>
      </c>
      <c r="D263" s="8">
        <f>IF(G263="","",VLOOKUP(J263,中子データ!$B$4:$H$4500,4,FALSE))</f>
        <v>1</v>
      </c>
      <c r="E263" s="231">
        <f t="shared" si="180"/>
        <v>0</v>
      </c>
      <c r="G263" s="958">
        <v>44442</v>
      </c>
      <c r="H263" s="1077">
        <v>29</v>
      </c>
      <c r="I263" s="1077">
        <v>21</v>
      </c>
      <c r="J263" s="1077">
        <v>595</v>
      </c>
      <c r="K263" s="1078">
        <v>0</v>
      </c>
      <c r="L263" s="1078">
        <v>50</v>
      </c>
      <c r="M263" s="1079">
        <v>1</v>
      </c>
      <c r="N263" s="915">
        <f t="shared" si="178"/>
        <v>0</v>
      </c>
      <c r="O263" s="250"/>
      <c r="P263" s="250">
        <v>50</v>
      </c>
      <c r="Q263" s="250"/>
      <c r="R263" s="250"/>
      <c r="S263" s="250"/>
      <c r="T263" s="250"/>
      <c r="U263" s="250"/>
      <c r="V263" s="250"/>
      <c r="W263" s="250"/>
      <c r="X263" s="250"/>
      <c r="Y263" s="250"/>
      <c r="Z263" s="4"/>
      <c r="AA263" s="429"/>
      <c r="AB263" s="457">
        <f t="shared" si="174"/>
        <v>0</v>
      </c>
      <c r="AC263" s="11"/>
      <c r="AD263" s="11"/>
      <c r="AE263" s="11"/>
      <c r="AF263" s="11"/>
      <c r="AG263" s="11"/>
      <c r="AH263" s="11"/>
      <c r="AI263" s="11"/>
      <c r="AJ263" s="12"/>
      <c r="AK263" s="445" t="str">
        <f>IF(G263="","",VLOOKUP(J263,中子データ!$B$4:$H$4500,3,FALSE))</f>
        <v>S30D改</v>
      </c>
      <c r="AL263" s="445">
        <f>IF(G263="","",VLOOKUP(J263,中子データ!$B$4:$H$4500,5,FALSE))</f>
        <v>4.5999999999999996</v>
      </c>
      <c r="AM263" s="445">
        <f>IF(G263="","",VLOOKUP(J263,中子データ!$B$4:$H$4500,6,FALSE))</f>
        <v>532.1</v>
      </c>
      <c r="AN263" s="418"/>
      <c r="AO263" s="419"/>
      <c r="AP263" s="420"/>
      <c r="AQ263" s="421"/>
      <c r="AR263" s="420"/>
      <c r="AS263" s="436">
        <v>1</v>
      </c>
      <c r="AT263" s="436"/>
      <c r="AU263" s="422"/>
      <c r="AV263" s="11"/>
      <c r="AW263" s="11"/>
      <c r="AX263" s="410">
        <f t="shared" si="175"/>
        <v>0</v>
      </c>
      <c r="AY263" s="411">
        <f>IF(G263="","",VLOOKUP(J263,中子データ!$B$4:$M$5999,10,FALSE))</f>
        <v>185</v>
      </c>
      <c r="AZ263" s="438">
        <f>IF(G263="","",VLOOKUP(J263,中子データ!$B$4:$M$5999,9,FALSE))</f>
        <v>19.45945945945946</v>
      </c>
      <c r="BA263" s="412" t="str">
        <f>IF(AQ263="","",VLOOKUP(AQ263,作業者名!$B$4:$C$100,2,FALSE))</f>
        <v/>
      </c>
      <c r="BB263" s="412" t="str">
        <f>IF(AR263="","",VLOOKUP(AR263,作業者名!$B$4:$C$100,2,FALSE))</f>
        <v/>
      </c>
      <c r="BC263" s="412">
        <f>IF(G263="","",VLOOKUP(J263,中子データ!B$4:N$6004,12,FALSE))</f>
        <v>0</v>
      </c>
      <c r="BD263" s="413">
        <f>IF(G263="","",VLOOKUP(J263,中子データ!$B$4:$P$4500,15,FALSE))</f>
        <v>0</v>
      </c>
    </row>
    <row r="264" spans="1:56" x14ac:dyDescent="0.15">
      <c r="A264" s="7" t="str">
        <f>IF(G264="","",VLOOKUP(H264,マシン名!$B$4:$C$93,2,FALSE))</f>
        <v>SL55　</v>
      </c>
      <c r="B264" s="7" t="str">
        <f>IF(G264="","",VLOOKUP(I264,作業者名!$B$4:$C$100,2,FALSE))</f>
        <v>吉田</v>
      </c>
      <c r="C264" s="7" t="str">
        <f>IF(G264="","",VLOOKUP(J264,中子データ!$B$4:$H$4500,2,FALSE))</f>
        <v>KC454枕・タペット</v>
      </c>
      <c r="D264" s="8">
        <f>IF(G264="","",VLOOKUP(J264,中子データ!$B$4:$H$4500,4,FALSE))</f>
        <v>1</v>
      </c>
      <c r="E264" s="231">
        <f t="shared" si="180"/>
        <v>127</v>
      </c>
      <c r="G264" s="958">
        <v>44442</v>
      </c>
      <c r="H264" s="9">
        <v>25</v>
      </c>
      <c r="I264" s="9">
        <v>1</v>
      </c>
      <c r="J264" s="9">
        <v>290</v>
      </c>
      <c r="K264" s="10">
        <v>127</v>
      </c>
      <c r="L264" s="10">
        <v>245</v>
      </c>
      <c r="M264" s="6">
        <v>1</v>
      </c>
      <c r="N264" s="915">
        <f t="shared" si="178"/>
        <v>225</v>
      </c>
      <c r="O264" s="250">
        <v>10</v>
      </c>
      <c r="P264" s="250"/>
      <c r="Q264" s="250"/>
      <c r="R264" s="250"/>
      <c r="S264" s="250"/>
      <c r="T264" s="250"/>
      <c r="U264" s="250">
        <v>10</v>
      </c>
      <c r="V264" s="250"/>
      <c r="W264" s="250"/>
      <c r="X264" s="250"/>
      <c r="Y264" s="250"/>
      <c r="Z264" s="4"/>
      <c r="AA264" s="429"/>
      <c r="AB264" s="457">
        <f t="shared" si="174"/>
        <v>0</v>
      </c>
      <c r="AC264" s="11"/>
      <c r="AD264" s="11"/>
      <c r="AE264" s="11"/>
      <c r="AF264" s="11"/>
      <c r="AG264" s="11"/>
      <c r="AH264" s="11"/>
      <c r="AI264" s="11"/>
      <c r="AJ264" s="12"/>
      <c r="AK264" s="445" t="str">
        <f>IF(G264="","",VLOOKUP(J264,中子データ!$B$4:$H$4500,3,FALSE))</f>
        <v>MSR-T</v>
      </c>
      <c r="AL264" s="445">
        <f>IF(G264="","",VLOOKUP(J264,中子データ!$B$4:$H$4500,5,FALSE))</f>
        <v>2.4700000000000002</v>
      </c>
      <c r="AM264" s="445">
        <f>IF(G264="","",VLOOKUP(J264,中子データ!$B$4:$H$4500,6,FALSE))</f>
        <v>244</v>
      </c>
      <c r="AN264" s="418"/>
      <c r="AO264" s="419"/>
      <c r="AP264" s="420"/>
      <c r="AQ264" s="421"/>
      <c r="AR264" s="420"/>
      <c r="AS264" s="436"/>
      <c r="AT264" s="436"/>
      <c r="AU264" s="422"/>
      <c r="AV264" s="11"/>
      <c r="AW264" s="11"/>
      <c r="AX264" s="410">
        <f t="shared" si="175"/>
        <v>225</v>
      </c>
      <c r="AY264" s="411">
        <f>IF(G264="","",VLOOKUP(J264,中子データ!$B$4:$M$5999,10,FALSE))</f>
        <v>110</v>
      </c>
      <c r="AZ264" s="438">
        <f>IF(G264="","",VLOOKUP(J264,中子データ!$B$4:$M$5999,9,FALSE))</f>
        <v>32.727272727272727</v>
      </c>
      <c r="BA264" s="412" t="str">
        <f>IF(AQ264="","",VLOOKUP(AQ264,作業者名!$B$4:$C$100,2,FALSE))</f>
        <v/>
      </c>
      <c r="BB264" s="412" t="str">
        <f>IF(AR264="","",VLOOKUP(AR264,作業者名!$B$4:$C$100,2,FALSE))</f>
        <v/>
      </c>
      <c r="BC264" s="412">
        <f>IF(G264="","",VLOOKUP(J264,中子データ!B$4:N$6004,12,FALSE))</f>
        <v>1.4E-2</v>
      </c>
      <c r="BD264" s="413">
        <f>IF(G264="","",VLOOKUP(J264,中子データ!$B$4:$P$4500,15,FALSE))</f>
        <v>18.7</v>
      </c>
    </row>
    <row r="265" spans="1:56" x14ac:dyDescent="0.15">
      <c r="A265" s="7" t="str">
        <f>IF(G265="","",VLOOKUP(H265,マシン名!$B$4:$C$93,2,FALSE))</f>
        <v>TR-C</v>
      </c>
      <c r="B265" s="7" t="str">
        <f>IF(G265="","",VLOOKUP(I265,作業者名!$B$4:$C$100,2,FALSE))</f>
        <v>松尾</v>
      </c>
      <c r="C265" s="7" t="str">
        <f>IF(G265="","",VLOOKUP(J265,中子データ!$B$4:$H$4500,2,FALSE))</f>
        <v>6204　②</v>
      </c>
      <c r="D265" s="8">
        <f>IF(G265="","",VLOOKUP(J265,中子データ!$B$4:$H$4500,4,FALSE))</f>
        <v>2</v>
      </c>
      <c r="E265" s="231">
        <f t="shared" ref="E265:E266" si="181">IF(G265="","",D265*K265-AB265)</f>
        <v>282</v>
      </c>
      <c r="G265" s="958">
        <v>44442</v>
      </c>
      <c r="H265" s="1066">
        <v>35</v>
      </c>
      <c r="I265" s="1066">
        <v>8</v>
      </c>
      <c r="J265" s="1066">
        <v>3043</v>
      </c>
      <c r="K265" s="1085">
        <v>141</v>
      </c>
      <c r="L265" s="1085">
        <v>233</v>
      </c>
      <c r="M265" s="1084">
        <v>0.35</v>
      </c>
      <c r="N265" s="1084">
        <f t="shared" ref="N265:N267" si="182">L265-SUM(O265:Z265)</f>
        <v>233</v>
      </c>
      <c r="O265" s="250"/>
      <c r="P265" s="250"/>
      <c r="Q265" s="250"/>
      <c r="R265" s="250"/>
      <c r="S265" s="250"/>
      <c r="T265" s="250"/>
      <c r="U265" s="250"/>
      <c r="V265" s="250"/>
      <c r="W265" s="250"/>
      <c r="X265" s="250"/>
      <c r="Y265" s="250"/>
      <c r="Z265" s="1083"/>
      <c r="AA265" s="1073"/>
      <c r="AB265" s="1075">
        <f t="shared" ref="AB265:AB267" si="183">SUM(AC265:AJ265)</f>
        <v>0</v>
      </c>
      <c r="AC265" s="1086"/>
      <c r="AD265" s="1086"/>
      <c r="AE265" s="1086"/>
      <c r="AF265" s="1086"/>
      <c r="AG265" s="1086"/>
      <c r="AH265" s="1086"/>
      <c r="AI265" s="1086"/>
      <c r="AJ265" s="12"/>
      <c r="AK265" s="1074" t="str">
        <f>IF(G265="","",VLOOKUP(J265,中子データ!$B$4:$H$4500,3,FALSE))</f>
        <v>MSR-T</v>
      </c>
      <c r="AL265" s="1074">
        <f>IF(G265="","",VLOOKUP(J265,中子データ!$B$4:$H$4500,5,FALSE))</f>
        <v>2</v>
      </c>
      <c r="AM265" s="1074">
        <f>IF(G265="","",VLOOKUP(J265,中子データ!$B$4:$H$4500,6,FALSE))</f>
        <v>121.69999999999999</v>
      </c>
      <c r="AN265" s="1069"/>
      <c r="AO265" s="1070"/>
      <c r="AP265" s="1071"/>
      <c r="AQ265" s="421"/>
      <c r="AR265" s="1071"/>
      <c r="AS265" s="436"/>
      <c r="AT265" s="436"/>
      <c r="AU265" s="1072"/>
      <c r="AV265" s="11"/>
      <c r="AW265" s="11"/>
      <c r="AX265" s="410">
        <f t="shared" si="175"/>
        <v>233</v>
      </c>
      <c r="AY265" s="411">
        <f>IF(G265="","",VLOOKUP(J265,中子データ!$B$4:$M$5999,10,FALSE))</f>
        <v>100</v>
      </c>
      <c r="AZ265" s="438">
        <f>IF(G265="","",VLOOKUP(J265,中子データ!$B$4:$M$5999,9,FALSE))</f>
        <v>72</v>
      </c>
      <c r="BA265" s="412" t="str">
        <f>IF(AQ265="","",VLOOKUP(AQ265,作業者名!$B$4:$C$100,2,FALSE))</f>
        <v/>
      </c>
      <c r="BB265" s="412" t="str">
        <f>IF(AR265="","",VLOOKUP(AR265,作業者名!$B$4:$C$100,2,FALSE))</f>
        <v/>
      </c>
      <c r="BC265" s="412">
        <f>IF(G265="","",VLOOKUP(J265,中子データ!B$4:N$6004,12,FALSE))</f>
        <v>7.0000000000000007E-2</v>
      </c>
      <c r="BD265" s="413">
        <f>IF(G265="","",VLOOKUP(J265,中子データ!$B$4:$P$4500,15,FALSE))</f>
        <v>0</v>
      </c>
    </row>
    <row r="266" spans="1:56" x14ac:dyDescent="0.15">
      <c r="A266" s="7" t="str">
        <f>IF(G266="","",VLOOKUP(H266,マシン名!$B$4:$C$93,2,FALSE))</f>
        <v>TR-B②</v>
      </c>
      <c r="B266" s="7" t="str">
        <f>IF(G266="","",VLOOKUP(I266,作業者名!$B$4:$C$100,2,FALSE))</f>
        <v>松尾</v>
      </c>
      <c r="C266" s="7" t="str">
        <f>IF(G266="","",VLOOKUP(J266,中子データ!$B$4:$H$4500,2,FALSE))</f>
        <v>PR-6N21</v>
      </c>
      <c r="D266" s="8">
        <f>IF(G266="","",VLOOKUP(J266,中子データ!$B$4:$H$4500,4,FALSE))</f>
        <v>1</v>
      </c>
      <c r="E266" s="231">
        <f t="shared" si="181"/>
        <v>33</v>
      </c>
      <c r="G266" s="958">
        <v>44442</v>
      </c>
      <c r="H266" s="1066">
        <v>33</v>
      </c>
      <c r="I266" s="1066">
        <v>8</v>
      </c>
      <c r="J266" s="1066">
        <v>3023</v>
      </c>
      <c r="K266" s="1085">
        <v>33</v>
      </c>
      <c r="L266" s="1085">
        <v>330</v>
      </c>
      <c r="M266" s="1084">
        <v>0.35</v>
      </c>
      <c r="N266" s="1084">
        <f t="shared" si="182"/>
        <v>330</v>
      </c>
      <c r="O266" s="250"/>
      <c r="P266" s="250"/>
      <c r="Q266" s="250"/>
      <c r="R266" s="250"/>
      <c r="S266" s="250"/>
      <c r="T266" s="250"/>
      <c r="U266" s="250"/>
      <c r="V266" s="250"/>
      <c r="W266" s="250"/>
      <c r="X266" s="250"/>
      <c r="Y266" s="250"/>
      <c r="Z266" s="1083"/>
      <c r="AA266" s="1073"/>
      <c r="AB266" s="1075">
        <f t="shared" si="183"/>
        <v>0</v>
      </c>
      <c r="AC266" s="1086"/>
      <c r="AD266" s="1086"/>
      <c r="AE266" s="1086"/>
      <c r="AF266" s="1086"/>
      <c r="AG266" s="1086"/>
      <c r="AH266" s="1086"/>
      <c r="AI266" s="1086"/>
      <c r="AJ266" s="12"/>
      <c r="AK266" s="1074" t="str">
        <f>IF(G266="","",VLOOKUP(J266,中子データ!$B$4:$H$4500,3,FALSE))</f>
        <v>M-28X</v>
      </c>
      <c r="AL266" s="1074">
        <f>IF(G266="","",VLOOKUP(J266,中子データ!$B$4:$H$4500,5,FALSE))</f>
        <v>16</v>
      </c>
      <c r="AM266" s="1074">
        <f>IF(G266="","",VLOOKUP(J266,中子データ!$B$4:$H$4500,6,FALSE))</f>
        <v>841.6</v>
      </c>
      <c r="AN266" s="1069"/>
      <c r="AO266" s="1070"/>
      <c r="AP266" s="1071"/>
      <c r="AQ266" s="421"/>
      <c r="AR266" s="1071"/>
      <c r="AS266" s="436"/>
      <c r="AT266" s="436"/>
      <c r="AU266" s="1072"/>
      <c r="AV266" s="11"/>
      <c r="AW266" s="11"/>
      <c r="AX266" s="410">
        <f t="shared" si="175"/>
        <v>330</v>
      </c>
      <c r="AY266" s="411">
        <f>IF(G266="","",VLOOKUP(J266,中子データ!$B$4:$M$5999,10,FALSE))</f>
        <v>360</v>
      </c>
      <c r="AZ266" s="438">
        <f>IF(G266="","",VLOOKUP(J266,中子データ!$B$4:$M$5999,9,FALSE))</f>
        <v>10</v>
      </c>
      <c r="BA266" s="412" t="str">
        <f>IF(AQ266="","",VLOOKUP(AQ266,作業者名!$B$4:$C$100,2,FALSE))</f>
        <v/>
      </c>
      <c r="BB266" s="412" t="str">
        <f>IF(AR266="","",VLOOKUP(AR266,作業者名!$B$4:$C$100,2,FALSE))</f>
        <v/>
      </c>
      <c r="BC266" s="412">
        <f>IF(G266="","",VLOOKUP(J266,中子データ!B$4:N$6004,12,FALSE))</f>
        <v>0</v>
      </c>
      <c r="BD266" s="413">
        <f>IF(G266="","",VLOOKUP(J266,中子データ!$B$4:$P$4500,15,FALSE))</f>
        <v>0</v>
      </c>
    </row>
    <row r="267" spans="1:56" x14ac:dyDescent="0.15">
      <c r="A267" s="7" t="str">
        <f>IF(G267="","",VLOOKUP(H267,マシン名!$B$4:$C$93,2,FALSE))</f>
        <v>TR-B①</v>
      </c>
      <c r="B267" s="7" t="str">
        <f>IF(G267="","",VLOOKUP(I267,作業者名!$B$4:$C$100,2,FALSE))</f>
        <v>松尾</v>
      </c>
      <c r="C267" s="7" t="str">
        <f>IF(G267="","",VLOOKUP(J267,中子データ!$B$4:$H$4500,2,FALSE))</f>
        <v>119620　②</v>
      </c>
      <c r="D267" s="8">
        <f>IF(G267="","",VLOOKUP(J267,中子データ!$B$4:$H$4500,4,FALSE))</f>
        <v>1</v>
      </c>
      <c r="E267" s="231">
        <f t="shared" si="180"/>
        <v>252</v>
      </c>
      <c r="G267" s="958">
        <v>44442</v>
      </c>
      <c r="H267" s="1111">
        <v>34</v>
      </c>
      <c r="I267" s="1111">
        <v>8</v>
      </c>
      <c r="J267" s="1111">
        <v>3041</v>
      </c>
      <c r="K267" s="1078">
        <v>252</v>
      </c>
      <c r="L267" s="1078">
        <v>420</v>
      </c>
      <c r="M267" s="1079">
        <v>0.35</v>
      </c>
      <c r="N267" s="1084">
        <f t="shared" si="182"/>
        <v>420</v>
      </c>
      <c r="O267" s="250"/>
      <c r="P267" s="250"/>
      <c r="Q267" s="250"/>
      <c r="R267" s="250"/>
      <c r="S267" s="250"/>
      <c r="T267" s="250"/>
      <c r="U267" s="250"/>
      <c r="V267" s="250"/>
      <c r="W267" s="250"/>
      <c r="X267" s="250"/>
      <c r="Y267" s="250"/>
      <c r="Z267" s="1083"/>
      <c r="AA267" s="1073"/>
      <c r="AB267" s="1075">
        <f t="shared" si="183"/>
        <v>0</v>
      </c>
      <c r="AC267" s="1086"/>
      <c r="AD267" s="1086"/>
      <c r="AE267" s="1086"/>
      <c r="AF267" s="1086"/>
      <c r="AG267" s="1086"/>
      <c r="AH267" s="1086"/>
      <c r="AI267" s="1086"/>
      <c r="AJ267" s="12"/>
      <c r="AK267" s="1074" t="str">
        <f>IF(G267="","",VLOOKUP(J267,中子データ!$B$4:$H$4500,3,FALSE))</f>
        <v>MSR-T</v>
      </c>
      <c r="AL267" s="1074">
        <f>IF(G267="","",VLOOKUP(J267,中子データ!$B$4:$H$4500,5,FALSE))</f>
        <v>1.9</v>
      </c>
      <c r="AM267" s="1074">
        <f>IF(G267="","",VLOOKUP(J267,中子データ!$B$4:$H$4500,6,FALSE))</f>
        <v>123.19999999999999</v>
      </c>
      <c r="AN267" s="1069"/>
      <c r="AO267" s="1070"/>
      <c r="AP267" s="1071"/>
      <c r="AQ267" s="421"/>
      <c r="AR267" s="1071"/>
      <c r="AS267" s="436"/>
      <c r="AT267" s="436"/>
      <c r="AU267" s="1072"/>
      <c r="AV267" s="918"/>
      <c r="AW267" s="918"/>
      <c r="AX267" s="410">
        <f t="shared" si="175"/>
        <v>420</v>
      </c>
      <c r="AY267" s="411">
        <f>IF(G267="","",VLOOKUP(J267,中子データ!$B$4:$M$5999,10,FALSE))</f>
        <v>100</v>
      </c>
      <c r="AZ267" s="438">
        <f>IF(G267="","",VLOOKUP(J267,中子データ!$B$4:$M$5999,9,FALSE))</f>
        <v>36</v>
      </c>
      <c r="BA267" s="412" t="str">
        <f>IF(AQ267="","",VLOOKUP(AQ267,作業者名!$B$4:$C$100,2,FALSE))</f>
        <v/>
      </c>
      <c r="BB267" s="412" t="str">
        <f>IF(AR267="","",VLOOKUP(AR267,作業者名!$B$4:$C$100,2,FALSE))</f>
        <v/>
      </c>
      <c r="BC267" s="412">
        <f>IF(G267="","",VLOOKUP(J267,中子データ!B$4:N$6004,12,FALSE))</f>
        <v>0.05</v>
      </c>
      <c r="BD267" s="413">
        <f>IF(G267="","",VLOOKUP(J267,中子データ!$B$4:$P$4500,15,FALSE))</f>
        <v>0</v>
      </c>
    </row>
    <row r="268" spans="1:56" x14ac:dyDescent="0.15">
      <c r="A268" s="7" t="str">
        <f>IF(G268="","",VLOOKUP(H268,マシン名!$B$4:$C$93,2,FALSE))</f>
        <v>TR-B①</v>
      </c>
      <c r="B268" s="7" t="str">
        <f>IF(G268="","",VLOOKUP(I268,作業者名!$B$4:$C$100,2,FALSE))</f>
        <v>竹中</v>
      </c>
      <c r="C268" s="7" t="str">
        <f>IF(G268="","",VLOOKUP(J268,中子データ!$B$4:$H$4500,2,FALSE))</f>
        <v>119620　②</v>
      </c>
      <c r="D268" s="8">
        <f>IF(G268="","",VLOOKUP(J268,中子データ!$B$4:$H$4500,4,FALSE))</f>
        <v>1</v>
      </c>
      <c r="E268" s="231">
        <f t="shared" si="180"/>
        <v>215</v>
      </c>
      <c r="G268" s="958">
        <v>44442</v>
      </c>
      <c r="H268" s="988">
        <v>34</v>
      </c>
      <c r="I268" s="950">
        <v>82</v>
      </c>
      <c r="J268" s="950">
        <v>3041</v>
      </c>
      <c r="K268" s="951">
        <v>216</v>
      </c>
      <c r="L268" s="951">
        <v>465</v>
      </c>
      <c r="M268" s="952">
        <v>0.5</v>
      </c>
      <c r="N268" s="915">
        <f t="shared" si="178"/>
        <v>390</v>
      </c>
      <c r="O268" s="250"/>
      <c r="P268" s="250"/>
      <c r="Q268" s="250"/>
      <c r="R268" s="250"/>
      <c r="S268" s="250"/>
      <c r="T268" s="250"/>
      <c r="U268" s="250">
        <v>15</v>
      </c>
      <c r="V268" s="250"/>
      <c r="W268" s="250"/>
      <c r="X268" s="250"/>
      <c r="Y268" s="250"/>
      <c r="Z268" s="914">
        <v>60</v>
      </c>
      <c r="AA268" s="429"/>
      <c r="AB268" s="457">
        <f t="shared" si="174"/>
        <v>1</v>
      </c>
      <c r="AC268" s="918"/>
      <c r="AD268" s="918"/>
      <c r="AE268" s="918"/>
      <c r="AF268" s="918"/>
      <c r="AG268" s="918"/>
      <c r="AH268" s="918"/>
      <c r="AI268" s="918"/>
      <c r="AJ268" s="12">
        <v>1</v>
      </c>
      <c r="AK268" s="445" t="str">
        <f>IF(G268="","",VLOOKUP(J268,中子データ!$B$4:$H$4500,3,FALSE))</f>
        <v>MSR-T</v>
      </c>
      <c r="AL268" s="445">
        <f>IF(G268="","",VLOOKUP(J268,中子データ!$B$4:$H$4500,5,FALSE))</f>
        <v>1.9</v>
      </c>
      <c r="AM268" s="445">
        <f>IF(G268="","",VLOOKUP(J268,中子データ!$B$4:$H$4500,6,FALSE))</f>
        <v>123.19999999999999</v>
      </c>
      <c r="AN268" s="418"/>
      <c r="AO268" s="419"/>
      <c r="AP268" s="420"/>
      <c r="AQ268" s="421"/>
      <c r="AR268" s="420"/>
      <c r="AS268" s="436">
        <v>1</v>
      </c>
      <c r="AT268" s="436"/>
      <c r="AU268" s="1052"/>
      <c r="AV268" s="918"/>
      <c r="AW268" s="918"/>
      <c r="AX268" s="410">
        <f t="shared" si="175"/>
        <v>390</v>
      </c>
      <c r="AY268" s="411">
        <f>IF(G268="","",VLOOKUP(J268,中子データ!$B$4:$M$5999,10,FALSE))</f>
        <v>100</v>
      </c>
      <c r="AZ268" s="438">
        <f>IF(G268="","",VLOOKUP(J268,中子データ!$B$4:$M$5999,9,FALSE))</f>
        <v>36</v>
      </c>
      <c r="BA268" s="412" t="str">
        <f>IF(AQ268="","",VLOOKUP(AQ268,作業者名!$B$4:$C$100,2,FALSE))</f>
        <v/>
      </c>
      <c r="BB268" s="412" t="str">
        <f>IF(AR268="","",VLOOKUP(AR268,作業者名!$B$4:$C$100,2,FALSE))</f>
        <v/>
      </c>
      <c r="BC268" s="412">
        <f>IF(G268="","",VLOOKUP(J268,中子データ!B$4:N$6004,12,FALSE))</f>
        <v>0.05</v>
      </c>
      <c r="BD268" s="413">
        <f>IF(G268="","",VLOOKUP(J268,中子データ!$B$4:$P$4500,15,FALSE))</f>
        <v>0</v>
      </c>
    </row>
    <row r="269" spans="1:56" x14ac:dyDescent="0.15">
      <c r="A269" s="7" t="str">
        <f>IF(G269="","",VLOOKUP(H269,マシン名!$B$4:$C$93,2,FALSE))</f>
        <v>3AN②　</v>
      </c>
      <c r="B269" s="7" t="str">
        <f>IF(G269="","",VLOOKUP(I269,作業者名!$B$4:$C$100,2,FALSE))</f>
        <v>大崎</v>
      </c>
      <c r="C269" s="7" t="str">
        <f>IF(G269="","",VLOOKUP(J269,中子データ!$B$4:$H$4500,2,FALSE))</f>
        <v>6BB1タペット中子</v>
      </c>
      <c r="D269" s="8">
        <f>IF(G269="","",VLOOKUP(J269,中子データ!$B$4:$H$4500,4,FALSE))</f>
        <v>8</v>
      </c>
      <c r="E269" s="231">
        <f t="shared" si="180"/>
        <v>212</v>
      </c>
      <c r="G269" s="958">
        <v>44442</v>
      </c>
      <c r="H269" s="916">
        <v>28</v>
      </c>
      <c r="I269" s="916">
        <v>19</v>
      </c>
      <c r="J269" s="916">
        <v>3056</v>
      </c>
      <c r="K269" s="917">
        <v>27</v>
      </c>
      <c r="L269" s="917">
        <v>120</v>
      </c>
      <c r="M269" s="915">
        <v>0.5</v>
      </c>
      <c r="N269" s="915">
        <f t="shared" si="178"/>
        <v>120</v>
      </c>
      <c r="O269" s="250"/>
      <c r="P269" s="250"/>
      <c r="Q269" s="250"/>
      <c r="R269" s="250"/>
      <c r="S269" s="250"/>
      <c r="T269" s="250"/>
      <c r="U269" s="250"/>
      <c r="V269" s="250"/>
      <c r="W269" s="250"/>
      <c r="X269" s="250"/>
      <c r="Y269" s="250"/>
      <c r="Z269" s="914"/>
      <c r="AA269" s="429"/>
      <c r="AB269" s="457">
        <f t="shared" si="174"/>
        <v>4</v>
      </c>
      <c r="AC269" s="918"/>
      <c r="AD269" s="918"/>
      <c r="AE269" s="918">
        <v>4</v>
      </c>
      <c r="AF269" s="918"/>
      <c r="AG269" s="918"/>
      <c r="AH269" s="918"/>
      <c r="AI269" s="918"/>
      <c r="AJ269" s="12"/>
      <c r="AK269" s="445" t="str">
        <f>IF(G269="","",VLOOKUP(J269,中子データ!$B$4:$H$4500,3,FALSE))</f>
        <v>MJ72W</v>
      </c>
      <c r="AL269" s="445">
        <f>IF(G269="","",VLOOKUP(J269,中子データ!$B$4:$H$4500,5,FALSE))</f>
        <v>4.2000000000000003E-2</v>
      </c>
      <c r="AM269" s="445">
        <f>IF(G269="","",VLOOKUP(J269,中子データ!$B$4:$H$4500,6,FALSE))</f>
        <v>20</v>
      </c>
      <c r="AN269" s="418"/>
      <c r="AO269" s="419"/>
      <c r="AP269" s="420"/>
      <c r="AQ269" s="421"/>
      <c r="AR269" s="420"/>
      <c r="AS269" s="436">
        <v>1</v>
      </c>
      <c r="AT269" s="436"/>
      <c r="AU269" s="919"/>
      <c r="AV269" s="918"/>
      <c r="AW269" s="918"/>
      <c r="AX269" s="410">
        <f t="shared" si="175"/>
        <v>120</v>
      </c>
      <c r="AY269" s="411">
        <f>IF(G269="","",VLOOKUP(J269,中子データ!$B$4:$M$5999,10,FALSE))</f>
        <v>100</v>
      </c>
      <c r="AZ269" s="438">
        <f>IF(G269="","",VLOOKUP(J269,中子データ!$B$4:$M$5999,9,FALSE))</f>
        <v>288</v>
      </c>
      <c r="BA269" s="412" t="str">
        <f>IF(AQ269="","",VLOOKUP(AQ269,作業者名!$B$4:$C$100,2,FALSE))</f>
        <v/>
      </c>
      <c r="BB269" s="412" t="str">
        <f>IF(AR269="","",VLOOKUP(AR269,作業者名!$B$4:$C$100,2,FALSE))</f>
        <v/>
      </c>
      <c r="BC269" s="412">
        <f>IF(G269="","",VLOOKUP(J269,中子データ!B$4:N$6004,12,FALSE))</f>
        <v>0</v>
      </c>
      <c r="BD269" s="413">
        <f>IF(G269="","",VLOOKUP(J269,中子データ!$B$4:$P$4500,15,FALSE))</f>
        <v>0</v>
      </c>
    </row>
    <row r="270" spans="1:56" x14ac:dyDescent="0.15">
      <c r="A270" s="7" t="str">
        <f>IF(G270="","",VLOOKUP(H270,マシン名!$B$4:$C$93,2,FALSE))</f>
        <v>塗型（仕掛り）</v>
      </c>
      <c r="B270" s="7" t="str">
        <f>IF(G270="","",VLOOKUP(I270,作業者名!$B$4:$C$100,2,FALSE))</f>
        <v>浅津</v>
      </c>
      <c r="C270" s="7" t="str">
        <f>IF(G270="","",VLOOKUP(J270,中子データ!$B$4:$H$4500,2,FALSE))</f>
        <v>組付（6204）</v>
      </c>
      <c r="D270" s="8">
        <f>IF(G270="","",VLOOKUP(J270,中子データ!$B$4:$H$4500,4,FALSE))</f>
        <v>1</v>
      </c>
      <c r="E270" s="231">
        <f t="shared" si="180"/>
        <v>324</v>
      </c>
      <c r="G270" s="958">
        <v>44442</v>
      </c>
      <c r="H270" s="916">
        <v>997</v>
      </c>
      <c r="I270" s="916">
        <v>9</v>
      </c>
      <c r="J270" s="916">
        <v>928</v>
      </c>
      <c r="K270" s="917">
        <v>324</v>
      </c>
      <c r="L270" s="917">
        <v>150</v>
      </c>
      <c r="M270" s="915">
        <v>2</v>
      </c>
      <c r="N270" s="915">
        <f t="shared" si="178"/>
        <v>150</v>
      </c>
      <c r="O270" s="250"/>
      <c r="P270" s="250"/>
      <c r="Q270" s="250"/>
      <c r="R270" s="250"/>
      <c r="S270" s="250"/>
      <c r="T270" s="250"/>
      <c r="U270" s="250"/>
      <c r="V270" s="250"/>
      <c r="W270" s="250"/>
      <c r="X270" s="250"/>
      <c r="Y270" s="250"/>
      <c r="Z270" s="914"/>
      <c r="AA270" s="429"/>
      <c r="AB270" s="457">
        <f t="shared" si="174"/>
        <v>0</v>
      </c>
      <c r="AC270" s="918"/>
      <c r="AD270" s="918"/>
      <c r="AE270" s="918"/>
      <c r="AF270" s="918"/>
      <c r="AG270" s="918"/>
      <c r="AH270" s="918"/>
      <c r="AI270" s="918"/>
      <c r="AJ270" s="12"/>
      <c r="AK270" s="445">
        <f>IF(G270="","",VLOOKUP(J270,中子データ!$B$4:$H$4500,3,FALSE))</f>
        <v>0</v>
      </c>
      <c r="AL270" s="445">
        <f>IF(G270="","",VLOOKUP(J270,中子データ!$B$4:$H$4500,5,FALSE))</f>
        <v>0</v>
      </c>
      <c r="AM270" s="445">
        <f>IF(G270="","",VLOOKUP(J270,中子データ!$B$4:$H$4500,6,FALSE))</f>
        <v>30</v>
      </c>
      <c r="AN270" s="418"/>
      <c r="AO270" s="419"/>
      <c r="AP270" s="420"/>
      <c r="AQ270" s="421">
        <v>54</v>
      </c>
      <c r="AR270" s="420"/>
      <c r="AS270" s="436"/>
      <c r="AT270" s="436"/>
      <c r="AU270" s="919"/>
      <c r="AV270" s="918"/>
      <c r="AW270" s="918"/>
      <c r="AX270" s="410">
        <f t="shared" si="175"/>
        <v>150</v>
      </c>
      <c r="AY270" s="411">
        <f>IF(G270="","",VLOOKUP(J270,中子データ!$B$4:$M$5999,10,FALSE))</f>
        <v>22</v>
      </c>
      <c r="AZ270" s="438">
        <f>IF(G270="","",VLOOKUP(J270,中子データ!$B$4:$M$5999,9,FALSE))</f>
        <v>163.63636363636363</v>
      </c>
      <c r="BA270" s="412" t="str">
        <f>IF(AQ270="","",VLOOKUP(AQ270,作業者名!$B$4:$C$100,2,FALSE))</f>
        <v>ハンダ</v>
      </c>
      <c r="BB270" s="412" t="str">
        <f>IF(AR270="","",VLOOKUP(AR270,作業者名!$B$4:$C$100,2,FALSE))</f>
        <v/>
      </c>
      <c r="BC270" s="412">
        <f>IF(G270="","",VLOOKUP(J270,中子データ!B$4:N$6004,12,FALSE))</f>
        <v>0</v>
      </c>
      <c r="BD270" s="413">
        <f>IF(G270="","",VLOOKUP(J270,中子データ!$B$4:$P$4500,15,FALSE))</f>
        <v>0</v>
      </c>
    </row>
    <row r="271" spans="1:56" x14ac:dyDescent="0.15">
      <c r="A271" s="7" t="str">
        <f>IF(G271="","",VLOOKUP(H271,マシン名!$B$4:$C$93,2,FALSE))</f>
        <v>塗型（仕掛り）</v>
      </c>
      <c r="B271" s="7" t="str">
        <f>IF(G271="","",VLOOKUP(I271,作業者名!$B$4:$C$100,2,FALSE))</f>
        <v>浅津</v>
      </c>
      <c r="C271" s="7" t="str">
        <f>IF(G271="","",VLOOKUP(J271,中子データ!$B$4:$H$4500,2,FALSE))</f>
        <v>組付（FO）</v>
      </c>
      <c r="D271" s="8">
        <f>IF(G271="","",VLOOKUP(J271,中子データ!$B$4:$H$4500,4,FALSE))</f>
        <v>1</v>
      </c>
      <c r="E271" s="231">
        <f t="shared" si="180"/>
        <v>216</v>
      </c>
      <c r="G271" s="958">
        <v>44442</v>
      </c>
      <c r="H271" s="916">
        <v>997</v>
      </c>
      <c r="I271" s="916">
        <v>9</v>
      </c>
      <c r="J271" s="916">
        <v>934</v>
      </c>
      <c r="K271" s="917">
        <v>216</v>
      </c>
      <c r="L271" s="917">
        <v>120</v>
      </c>
      <c r="M271" s="915">
        <v>2</v>
      </c>
      <c r="N271" s="915">
        <f t="shared" si="178"/>
        <v>120</v>
      </c>
      <c r="O271" s="250"/>
      <c r="P271" s="250"/>
      <c r="Q271" s="250"/>
      <c r="R271" s="250"/>
      <c r="S271" s="250"/>
      <c r="T271" s="250"/>
      <c r="U271" s="250"/>
      <c r="V271" s="250"/>
      <c r="W271" s="250"/>
      <c r="X271" s="250"/>
      <c r="Y271" s="250"/>
      <c r="Z271" s="914"/>
      <c r="AA271" s="429"/>
      <c r="AB271" s="457">
        <f t="shared" si="174"/>
        <v>0</v>
      </c>
      <c r="AC271" s="918"/>
      <c r="AD271" s="918"/>
      <c r="AE271" s="918"/>
      <c r="AF271" s="918"/>
      <c r="AG271" s="918"/>
      <c r="AH271" s="918"/>
      <c r="AI271" s="918"/>
      <c r="AJ271" s="12"/>
      <c r="AK271" s="445">
        <f>IF(G271="","",VLOOKUP(J271,中子データ!$B$4:$H$4500,3,FALSE))</f>
        <v>0</v>
      </c>
      <c r="AL271" s="445">
        <f>IF(G271="","",VLOOKUP(J271,中子データ!$B$4:$H$4500,5,FALSE))</f>
        <v>0</v>
      </c>
      <c r="AM271" s="445">
        <f>IF(G271="","",VLOOKUP(J271,中子データ!$B$4:$H$4500,6,FALSE))</f>
        <v>45</v>
      </c>
      <c r="AN271" s="418"/>
      <c r="AO271" s="419"/>
      <c r="AP271" s="420"/>
      <c r="AQ271" s="421">
        <v>54</v>
      </c>
      <c r="AR271" s="420"/>
      <c r="AS271" s="436"/>
      <c r="AT271" s="436"/>
      <c r="AU271" s="919"/>
      <c r="AV271" s="918"/>
      <c r="AW271" s="918"/>
      <c r="AX271" s="410">
        <f t="shared" si="175"/>
        <v>120</v>
      </c>
      <c r="AY271" s="411">
        <f>IF(G271="","",VLOOKUP(J271,中子データ!$B$4:$M$5999,10,FALSE))</f>
        <v>36</v>
      </c>
      <c r="AZ271" s="438">
        <f>IF(G271="","",VLOOKUP(J271,中子データ!$B$4:$M$5999,9,FALSE))</f>
        <v>100</v>
      </c>
      <c r="BA271" s="412" t="str">
        <f>IF(AQ271="","",VLOOKUP(AQ271,作業者名!$B$4:$C$100,2,FALSE))</f>
        <v>ハンダ</v>
      </c>
      <c r="BB271" s="412" t="str">
        <f>IF(AR271="","",VLOOKUP(AR271,作業者名!$B$4:$C$100,2,FALSE))</f>
        <v/>
      </c>
      <c r="BC271" s="412">
        <f>IF(G271="","",VLOOKUP(J271,中子データ!B$4:N$6004,12,FALSE))</f>
        <v>0</v>
      </c>
      <c r="BD271" s="413">
        <f>IF(G271="","",VLOOKUP(J271,中子データ!$B$4:$P$4500,15,FALSE))</f>
        <v>0</v>
      </c>
    </row>
    <row r="272" spans="1:56" x14ac:dyDescent="0.15">
      <c r="A272" s="7" t="str">
        <f>IF(G272="","",VLOOKUP(H272,マシン名!$B$4:$C$93,2,FALSE))</f>
        <v>塗型（仕掛り）</v>
      </c>
      <c r="B272" s="7" t="str">
        <f>IF(G272="","",VLOOKUP(I272,作業者名!$B$4:$C$100,2,FALSE))</f>
        <v>浅津</v>
      </c>
      <c r="C272" s="7" t="str">
        <f>IF(G272="","",VLOOKUP(J272,中子データ!$B$4:$H$4500,2,FALSE))</f>
        <v>組付（119620）</v>
      </c>
      <c r="D272" s="8">
        <f>IF(G272="","",VLOOKUP(J272,中子データ!$B$4:$H$4500,4,FALSE))</f>
        <v>1</v>
      </c>
      <c r="E272" s="231">
        <f t="shared" ref="E272:E286" si="184">IF(G272="","",D272*K272-AB272)</f>
        <v>156</v>
      </c>
      <c r="G272" s="958">
        <v>44442</v>
      </c>
      <c r="H272" s="9">
        <v>997</v>
      </c>
      <c r="I272" s="9">
        <v>9</v>
      </c>
      <c r="J272" s="9">
        <v>933</v>
      </c>
      <c r="K272" s="10">
        <v>156</v>
      </c>
      <c r="L272" s="10">
        <v>135</v>
      </c>
      <c r="M272" s="6">
        <v>2</v>
      </c>
      <c r="N272" s="915">
        <f t="shared" si="178"/>
        <v>135</v>
      </c>
      <c r="O272" s="250"/>
      <c r="P272" s="250"/>
      <c r="Q272" s="250"/>
      <c r="R272" s="250"/>
      <c r="S272" s="250"/>
      <c r="T272" s="250"/>
      <c r="U272" s="250"/>
      <c r="V272" s="250"/>
      <c r="W272" s="250"/>
      <c r="X272" s="250"/>
      <c r="Y272" s="250"/>
      <c r="Z272" s="4"/>
      <c r="AA272" s="429"/>
      <c r="AB272" s="457">
        <f t="shared" si="174"/>
        <v>0</v>
      </c>
      <c r="AC272" s="11"/>
      <c r="AD272" s="11"/>
      <c r="AE272" s="11"/>
      <c r="AF272" s="11"/>
      <c r="AG272" s="11"/>
      <c r="AH272" s="11"/>
      <c r="AI272" s="11"/>
      <c r="AJ272" s="12"/>
      <c r="AK272" s="445">
        <f>IF(G272="","",VLOOKUP(J272,中子データ!$B$4:$H$4500,3,FALSE))</f>
        <v>0</v>
      </c>
      <c r="AL272" s="445">
        <f>IF(G272="","",VLOOKUP(J272,中子データ!$B$4:$H$4500,5,FALSE))</f>
        <v>0</v>
      </c>
      <c r="AM272" s="445">
        <f>IF(G272="","",VLOOKUP(J272,中子データ!$B$4:$H$4500,6,FALSE))</f>
        <v>71</v>
      </c>
      <c r="AN272" s="418"/>
      <c r="AO272" s="419"/>
      <c r="AP272" s="420"/>
      <c r="AQ272" s="421">
        <v>54</v>
      </c>
      <c r="AR272" s="420"/>
      <c r="AS272" s="436"/>
      <c r="AT272" s="436"/>
      <c r="AU272" s="422"/>
      <c r="AV272" s="11"/>
      <c r="AW272" s="11"/>
      <c r="AX272" s="410">
        <f t="shared" ref="AX272:AX318" si="185">L272-O272-P272-Q272-R272--S272-T272-U272-V272-W272-X272-Y272-Z272</f>
        <v>135</v>
      </c>
      <c r="AY272" s="411">
        <f>IF(G272="","",VLOOKUP(J272,中子データ!$B$4:$M$5999,10,FALSE))</f>
        <v>53</v>
      </c>
      <c r="AZ272" s="438">
        <f>IF(G272="","",VLOOKUP(J272,中子データ!$B$4:$M$5999,9,FALSE))</f>
        <v>67.924528301886795</v>
      </c>
      <c r="BA272" s="412" t="str">
        <f>IF(AQ272="","",VLOOKUP(AQ272,作業者名!$B$4:$C$100,2,FALSE))</f>
        <v>ハンダ</v>
      </c>
      <c r="BB272" s="412" t="str">
        <f>IF(AR272="","",VLOOKUP(AR272,作業者名!$B$4:$C$100,2,FALSE))</f>
        <v/>
      </c>
      <c r="BC272" s="412">
        <f>IF(G272="","",VLOOKUP(J272,中子データ!B$4:N$6004,12,FALSE))</f>
        <v>0</v>
      </c>
      <c r="BD272" s="413">
        <f>IF(G272="","",VLOOKUP(J272,中子データ!$B$4:$P$4500,15,FALSE))</f>
        <v>0</v>
      </c>
    </row>
    <row r="273" spans="1:56" x14ac:dyDescent="0.15">
      <c r="A273" s="7" t="str">
        <f>IF(G273="","",VLOOKUP(H273,マシン名!$B$4:$C$93,2,FALSE))</f>
        <v>塗型（仕掛り）</v>
      </c>
      <c r="B273" s="7" t="str">
        <f>IF(G273="","",VLOOKUP(I273,作業者名!$B$4:$C$100,2,FALSE))</f>
        <v>浅津</v>
      </c>
      <c r="C273" s="7" t="str">
        <f>IF(G273="","",VLOOKUP(J273,中子データ!$B$4:$H$4500,2,FALSE))</f>
        <v>組付（4LE(FC23特））</v>
      </c>
      <c r="D273" s="8">
        <f>IF(G273="","",VLOOKUP(J273,中子データ!$B$4:$H$4500,4,FALSE))</f>
        <v>1</v>
      </c>
      <c r="E273" s="231">
        <f t="shared" si="184"/>
        <v>54</v>
      </c>
      <c r="G273" s="958">
        <v>44442</v>
      </c>
      <c r="H273" s="9">
        <v>997</v>
      </c>
      <c r="I273" s="9">
        <v>9</v>
      </c>
      <c r="J273" s="9">
        <v>925</v>
      </c>
      <c r="K273" s="10">
        <v>54</v>
      </c>
      <c r="L273" s="10">
        <v>60</v>
      </c>
      <c r="M273" s="6">
        <v>2</v>
      </c>
      <c r="N273" s="915">
        <f t="shared" si="178"/>
        <v>60</v>
      </c>
      <c r="O273" s="250"/>
      <c r="P273" s="250"/>
      <c r="Q273" s="250"/>
      <c r="R273" s="250"/>
      <c r="S273" s="250"/>
      <c r="T273" s="250"/>
      <c r="U273" s="250"/>
      <c r="V273" s="250"/>
      <c r="W273" s="250"/>
      <c r="X273" s="250"/>
      <c r="Y273" s="250"/>
      <c r="Z273" s="4"/>
      <c r="AA273" s="429"/>
      <c r="AB273" s="457">
        <f t="shared" si="174"/>
        <v>0</v>
      </c>
      <c r="AC273" s="11"/>
      <c r="AD273" s="11"/>
      <c r="AE273" s="11"/>
      <c r="AF273" s="11"/>
      <c r="AG273" s="11"/>
      <c r="AH273" s="11"/>
      <c r="AI273" s="11"/>
      <c r="AJ273" s="12"/>
      <c r="AK273" s="445">
        <f>IF(G273="","",VLOOKUP(J273,中子データ!$B$4:$H$4500,3,FALSE))</f>
        <v>0</v>
      </c>
      <c r="AL273" s="445">
        <f>IF(G273="","",VLOOKUP(J273,中子データ!$B$4:$H$4500,5,FALSE))</f>
        <v>0</v>
      </c>
      <c r="AM273" s="445">
        <f>IF(G273="","",VLOOKUP(J273,中子データ!$B$4:$H$4500,6,FALSE))</f>
        <v>62</v>
      </c>
      <c r="AN273" s="418"/>
      <c r="AO273" s="419"/>
      <c r="AP273" s="420"/>
      <c r="AQ273" s="421">
        <v>54</v>
      </c>
      <c r="AR273" s="420"/>
      <c r="AS273" s="436"/>
      <c r="AT273" s="436"/>
      <c r="AU273" s="422"/>
      <c r="AV273" s="11"/>
      <c r="AW273" s="11"/>
      <c r="AX273" s="410">
        <f t="shared" si="185"/>
        <v>60</v>
      </c>
      <c r="AY273" s="411">
        <f>IF(G273="","",VLOOKUP(J273,中子データ!$B$4:$M$5999,10,FALSE))</f>
        <v>46</v>
      </c>
      <c r="AZ273" s="438">
        <f>IF(G273="","",VLOOKUP(J273,中子データ!$B$4:$M$5999,9,FALSE))</f>
        <v>78.260869565217391</v>
      </c>
      <c r="BA273" s="412" t="str">
        <f>IF(AQ273="","",VLOOKUP(AQ273,作業者名!$B$4:$C$100,2,FALSE))</f>
        <v>ハンダ</v>
      </c>
      <c r="BB273" s="412" t="str">
        <f>IF(AR273="","",VLOOKUP(AR273,作業者名!$B$4:$C$100,2,FALSE))</f>
        <v/>
      </c>
      <c r="BC273" s="412">
        <f>IF(G273="","",VLOOKUP(J273,中子データ!B$4:N$6004,12,FALSE))</f>
        <v>0</v>
      </c>
      <c r="BD273" s="413">
        <f>IF(G273="","",VLOOKUP(J273,中子データ!$B$4:$P$4500,15,FALSE))</f>
        <v>0</v>
      </c>
    </row>
    <row r="274" spans="1:56" x14ac:dyDescent="0.15">
      <c r="A274" s="7" t="str">
        <f>IF(G274="","",VLOOKUP(H274,マシン名!$B$4:$C$93,2,FALSE))</f>
        <v>塗型（仕掛り）</v>
      </c>
      <c r="B274" s="7" t="str">
        <f>IF(G274="","",VLOOKUP(I274,作業者名!$B$4:$C$100,2,FALSE))</f>
        <v>吉田</v>
      </c>
      <c r="C274" s="7" t="str">
        <f>IF(G274="","",VLOOKUP(J274,中子データ!$B$4:$H$4500,2,FALSE))</f>
        <v>その他の仕掛り</v>
      </c>
      <c r="D274" s="8">
        <f>IF(G274="","",VLOOKUP(J274,中子データ!$B$4:$H$4500,4,FALSE))</f>
        <v>1</v>
      </c>
      <c r="E274" s="231">
        <f t="shared" si="184"/>
        <v>0</v>
      </c>
      <c r="G274" s="958">
        <v>44442</v>
      </c>
      <c r="H274" s="950">
        <v>997</v>
      </c>
      <c r="I274" s="950">
        <v>1</v>
      </c>
      <c r="J274" s="950">
        <v>991</v>
      </c>
      <c r="K274" s="951">
        <v>0</v>
      </c>
      <c r="L274" s="951">
        <v>220</v>
      </c>
      <c r="M274" s="952">
        <v>1</v>
      </c>
      <c r="N274" s="915">
        <f t="shared" si="178"/>
        <v>180</v>
      </c>
      <c r="O274" s="250"/>
      <c r="P274" s="250"/>
      <c r="Q274" s="250"/>
      <c r="R274" s="250"/>
      <c r="S274" s="250"/>
      <c r="T274" s="250"/>
      <c r="U274" s="250"/>
      <c r="V274" s="250"/>
      <c r="W274" s="250"/>
      <c r="X274" s="250"/>
      <c r="Y274" s="250"/>
      <c r="Z274" s="4">
        <v>40</v>
      </c>
      <c r="AA274" s="429"/>
      <c r="AB274" s="457">
        <f t="shared" si="174"/>
        <v>0</v>
      </c>
      <c r="AC274" s="11"/>
      <c r="AD274" s="11"/>
      <c r="AE274" s="11"/>
      <c r="AF274" s="11"/>
      <c r="AG274" s="11"/>
      <c r="AH274" s="11"/>
      <c r="AI274" s="11"/>
      <c r="AJ274" s="12"/>
      <c r="AK274" s="445">
        <f>IF(G274="","",VLOOKUP(J274,中子データ!$B$4:$H$4500,3,FALSE))</f>
        <v>0</v>
      </c>
      <c r="AL274" s="445">
        <f>IF(G274="","",VLOOKUP(J274,中子データ!$B$4:$H$4500,5,FALSE))</f>
        <v>0</v>
      </c>
      <c r="AM274" s="445">
        <f>IF(G274="","",VLOOKUP(J274,中子データ!$B$4:$H$4500,6,FALSE))</f>
        <v>0</v>
      </c>
      <c r="AN274" s="418"/>
      <c r="AO274" s="419"/>
      <c r="AP274" s="420"/>
      <c r="AQ274" s="421"/>
      <c r="AR274" s="420"/>
      <c r="AS274" s="436"/>
      <c r="AT274" s="436"/>
      <c r="AU274" s="422" t="s">
        <v>2088</v>
      </c>
      <c r="AV274" s="11"/>
      <c r="AW274" s="11"/>
      <c r="AX274" s="410">
        <f t="shared" si="185"/>
        <v>180</v>
      </c>
      <c r="AY274" s="411">
        <f>IF(G274="","",VLOOKUP(J274,中子データ!$B$4:$M$5999,10,FALSE))</f>
        <v>0</v>
      </c>
      <c r="AZ274" s="438" t="e">
        <f>IF(G274="","",VLOOKUP(J274,中子データ!$B$4:$M$5999,9,FALSE))</f>
        <v>#DIV/0!</v>
      </c>
      <c r="BA274" s="412" t="str">
        <f>IF(AQ274="","",VLOOKUP(AQ274,作業者名!$B$4:$C$100,2,FALSE))</f>
        <v/>
      </c>
      <c r="BB274" s="412" t="str">
        <f>IF(AR274="","",VLOOKUP(AR274,作業者名!$B$4:$C$100,2,FALSE))</f>
        <v/>
      </c>
      <c r="BC274" s="412">
        <f>IF(G274="","",VLOOKUP(J274,中子データ!B$4:N$6004,12,FALSE))</f>
        <v>0</v>
      </c>
      <c r="BD274" s="413">
        <f>IF(G274="","",VLOOKUP(J274,中子データ!$B$4:$P$4500,15,FALSE))</f>
        <v>0</v>
      </c>
    </row>
    <row r="275" spans="1:56" x14ac:dyDescent="0.15">
      <c r="A275" s="7" t="str">
        <f>IF(G275="","",VLOOKUP(H275,マシン名!$B$4:$C$93,2,FALSE))</f>
        <v>製造間接</v>
      </c>
      <c r="B275" s="7" t="str">
        <f>IF(G275="","",VLOOKUP(I275,作業者名!$B$4:$C$100,2,FALSE))</f>
        <v>宮内</v>
      </c>
      <c r="C275" s="7" t="str">
        <f>IF(G275="","",VLOOKUP(J275,中子データ!$B$4:$H$4500,2,FALSE))</f>
        <v>製造補助（砂段取り・台車準備・型移動等）</v>
      </c>
      <c r="D275" s="8">
        <f>IF(G275="","",VLOOKUP(J275,中子データ!$B$4:$H$4500,4,FALSE))</f>
        <v>1</v>
      </c>
      <c r="E275" s="231">
        <f t="shared" si="184"/>
        <v>0</v>
      </c>
      <c r="G275" s="958">
        <v>44442</v>
      </c>
      <c r="H275" s="1150">
        <v>51</v>
      </c>
      <c r="I275" s="1150">
        <v>2</v>
      </c>
      <c r="J275" s="1150">
        <v>953</v>
      </c>
      <c r="K275" s="1151">
        <v>0</v>
      </c>
      <c r="L275" s="1151">
        <v>465</v>
      </c>
      <c r="M275" s="1079">
        <v>1</v>
      </c>
      <c r="N275" s="915">
        <f t="shared" si="178"/>
        <v>465</v>
      </c>
      <c r="O275" s="250"/>
      <c r="P275" s="250"/>
      <c r="Q275" s="250"/>
      <c r="R275" s="250"/>
      <c r="S275" s="250"/>
      <c r="T275" s="250"/>
      <c r="U275" s="250"/>
      <c r="V275" s="250"/>
      <c r="W275" s="250"/>
      <c r="X275" s="250"/>
      <c r="Y275" s="250"/>
      <c r="Z275" s="4"/>
      <c r="AA275" s="429"/>
      <c r="AB275" s="457">
        <f t="shared" si="174"/>
        <v>0</v>
      </c>
      <c r="AC275" s="11"/>
      <c r="AD275" s="11"/>
      <c r="AE275" s="11"/>
      <c r="AF275" s="11"/>
      <c r="AG275" s="11"/>
      <c r="AH275" s="11"/>
      <c r="AI275" s="11"/>
      <c r="AJ275" s="12"/>
      <c r="AK275" s="445">
        <f>IF(G275="","",VLOOKUP(J275,中子データ!$B$4:$H$4500,3,FALSE))</f>
        <v>0</v>
      </c>
      <c r="AL275" s="445">
        <f>IF(G275="","",VLOOKUP(J275,中子データ!$B$4:$H$4500,5,FALSE))</f>
        <v>0</v>
      </c>
      <c r="AM275" s="445">
        <f>IF(G275="","",VLOOKUP(J275,中子データ!$B$4:$H$4500,6,FALSE))</f>
        <v>0</v>
      </c>
      <c r="AN275" s="418"/>
      <c r="AO275" s="419"/>
      <c r="AP275" s="420"/>
      <c r="AQ275" s="421"/>
      <c r="AR275" s="420"/>
      <c r="AS275" s="436"/>
      <c r="AT275" s="436"/>
      <c r="AU275" s="422"/>
      <c r="AV275" s="11"/>
      <c r="AW275" s="11"/>
      <c r="AX275" s="410">
        <f t="shared" si="185"/>
        <v>465</v>
      </c>
      <c r="AY275" s="411">
        <f>IF(G275="","",VLOOKUP(J275,中子データ!$B$4:$M$5999,10,FALSE))</f>
        <v>0</v>
      </c>
      <c r="AZ275" s="438" t="e">
        <f>IF(G275="","",VLOOKUP(J275,中子データ!$B$4:$M$5999,9,FALSE))</f>
        <v>#DIV/0!</v>
      </c>
      <c r="BA275" s="412" t="str">
        <f>IF(AQ275="","",VLOOKUP(AQ275,作業者名!$B$4:$C$100,2,FALSE))</f>
        <v/>
      </c>
      <c r="BB275" s="412" t="str">
        <f>IF(AR275="","",VLOOKUP(AR275,作業者名!$B$4:$C$100,2,FALSE))</f>
        <v/>
      </c>
      <c r="BC275" s="412">
        <f>IF(G275="","",VLOOKUP(J275,中子データ!B$4:N$6004,12,FALSE))</f>
        <v>0</v>
      </c>
      <c r="BD275" s="413">
        <f>IF(G275="","",VLOOKUP(J275,中子データ!$B$4:$P$4500,15,FALSE))</f>
        <v>0</v>
      </c>
    </row>
    <row r="276" spans="1:56" x14ac:dyDescent="0.15">
      <c r="A276" s="7" t="str">
        <f>IF(G276="","",VLOOKUP(H276,マシン名!$B$4:$C$93,2,FALSE))</f>
        <v>塗型（仕掛り）</v>
      </c>
      <c r="B276" s="7" t="str">
        <f>IF(G276="","",VLOOKUP(I276,作業者名!$B$4:$C$100,2,FALSE))</f>
        <v>森山</v>
      </c>
      <c r="C276" s="7" t="str">
        <f>IF(G276="","",VLOOKUP(J276,中子データ!$B$4:$H$4500,2,FALSE))</f>
        <v>組付（4LE(FC23特））</v>
      </c>
      <c r="D276" s="8">
        <f>IF(G276="","",VLOOKUP(J276,中子データ!$B$4:$H$4500,4,FALSE))</f>
        <v>1</v>
      </c>
      <c r="E276" s="231">
        <f t="shared" si="184"/>
        <v>270</v>
      </c>
      <c r="G276" s="958">
        <v>44445</v>
      </c>
      <c r="H276" s="1150">
        <v>997</v>
      </c>
      <c r="I276" s="1150">
        <v>33</v>
      </c>
      <c r="J276" s="1150">
        <v>925</v>
      </c>
      <c r="K276" s="1151">
        <v>270</v>
      </c>
      <c r="L276" s="1151">
        <v>240</v>
      </c>
      <c r="M276" s="1079">
        <v>2</v>
      </c>
      <c r="N276" s="915">
        <f t="shared" si="178"/>
        <v>240</v>
      </c>
      <c r="O276" s="250"/>
      <c r="P276" s="250"/>
      <c r="Q276" s="250"/>
      <c r="R276" s="250"/>
      <c r="S276" s="250"/>
      <c r="T276" s="250"/>
      <c r="U276" s="250"/>
      <c r="V276" s="250"/>
      <c r="W276" s="250"/>
      <c r="X276" s="250"/>
      <c r="Y276" s="250"/>
      <c r="Z276" s="4"/>
      <c r="AA276" s="429"/>
      <c r="AB276" s="457">
        <f t="shared" si="174"/>
        <v>0</v>
      </c>
      <c r="AC276" s="11"/>
      <c r="AD276" s="11"/>
      <c r="AE276" s="11"/>
      <c r="AF276" s="11"/>
      <c r="AG276" s="11"/>
      <c r="AH276" s="11"/>
      <c r="AI276" s="11"/>
      <c r="AJ276" s="12"/>
      <c r="AK276" s="445">
        <f>IF(G276="","",VLOOKUP(J276,中子データ!$B$4:$H$4500,3,FALSE))</f>
        <v>0</v>
      </c>
      <c r="AL276" s="445">
        <f>IF(G276="","",VLOOKUP(J276,中子データ!$B$4:$H$4500,5,FALSE))</f>
        <v>0</v>
      </c>
      <c r="AM276" s="445">
        <f>IF(G276="","",VLOOKUP(J276,中子データ!$B$4:$H$4500,6,FALSE))</f>
        <v>62</v>
      </c>
      <c r="AN276" s="418"/>
      <c r="AO276" s="419"/>
      <c r="AP276" s="420"/>
      <c r="AQ276" s="421"/>
      <c r="AR276" s="420"/>
      <c r="AS276" s="436"/>
      <c r="AT276" s="436"/>
      <c r="AU276" s="422"/>
      <c r="AV276" s="11"/>
      <c r="AW276" s="11"/>
      <c r="AX276" s="410">
        <f t="shared" si="185"/>
        <v>240</v>
      </c>
      <c r="AY276" s="411">
        <f>IF(G276="","",VLOOKUP(J276,中子データ!$B$4:$M$5999,10,FALSE))</f>
        <v>46</v>
      </c>
      <c r="AZ276" s="438">
        <f>IF(G276="","",VLOOKUP(J276,中子データ!$B$4:$M$5999,9,FALSE))</f>
        <v>78.260869565217391</v>
      </c>
      <c r="BA276" s="412" t="str">
        <f>IF(AQ276="","",VLOOKUP(AQ276,作業者名!$B$4:$C$100,2,FALSE))</f>
        <v/>
      </c>
      <c r="BB276" s="412" t="str">
        <f>IF(AR276="","",VLOOKUP(AR276,作業者名!$B$4:$C$100,2,FALSE))</f>
        <v/>
      </c>
      <c r="BC276" s="412">
        <f>IF(G276="","",VLOOKUP(J276,中子データ!B$4:N$6004,12,FALSE))</f>
        <v>0</v>
      </c>
      <c r="BD276" s="413">
        <f>IF(G276="","",VLOOKUP(J276,中子データ!$B$4:$P$4500,15,FALSE))</f>
        <v>0</v>
      </c>
    </row>
    <row r="277" spans="1:56" x14ac:dyDescent="0.15">
      <c r="A277" s="7" t="str">
        <f>IF(G277="","",VLOOKUP(H277,マシン名!$B$4:$C$93,2,FALSE))</f>
        <v>塗型（仕掛り）</v>
      </c>
      <c r="B277" s="7" t="str">
        <f>IF(G277="","",VLOOKUP(I277,作業者名!$B$4:$C$100,2,FALSE))</f>
        <v>森山</v>
      </c>
      <c r="C277" s="7" t="str">
        <f>IF(G277="","",VLOOKUP(J277,中子データ!$B$4:$H$4500,2,FALSE))</f>
        <v>組付（119620）</v>
      </c>
      <c r="D277" s="8">
        <f>IF(G277="","",VLOOKUP(J277,中子データ!$B$4:$H$4500,4,FALSE))</f>
        <v>1</v>
      </c>
      <c r="E277" s="231">
        <f t="shared" si="184"/>
        <v>234</v>
      </c>
      <c r="G277" s="958">
        <v>44445</v>
      </c>
      <c r="H277" s="1127">
        <v>997</v>
      </c>
      <c r="I277" s="1127">
        <v>33</v>
      </c>
      <c r="J277" s="1127">
        <v>933</v>
      </c>
      <c r="K277" s="1128">
        <v>234</v>
      </c>
      <c r="L277" s="1128">
        <v>225</v>
      </c>
      <c r="M277" s="1129">
        <v>2</v>
      </c>
      <c r="N277" s="915">
        <f t="shared" si="178"/>
        <v>225</v>
      </c>
      <c r="O277" s="250"/>
      <c r="P277" s="250"/>
      <c r="Q277" s="250"/>
      <c r="R277" s="250"/>
      <c r="S277" s="250"/>
      <c r="T277" s="250"/>
      <c r="U277" s="250"/>
      <c r="V277" s="250"/>
      <c r="W277" s="250"/>
      <c r="X277" s="250"/>
      <c r="Y277" s="250"/>
      <c r="Z277" s="914"/>
      <c r="AA277" s="429"/>
      <c r="AB277" s="457">
        <f t="shared" si="174"/>
        <v>0</v>
      </c>
      <c r="AC277" s="918"/>
      <c r="AD277" s="918"/>
      <c r="AE277" s="918"/>
      <c r="AF277" s="918"/>
      <c r="AG277" s="918"/>
      <c r="AH277" s="918"/>
      <c r="AI277" s="918"/>
      <c r="AJ277" s="12"/>
      <c r="AK277" s="445">
        <f>IF(G277="","",VLOOKUP(J277,中子データ!$B$4:$H$4500,3,FALSE))</f>
        <v>0</v>
      </c>
      <c r="AL277" s="445">
        <f>IF(G277="","",VLOOKUP(J277,中子データ!$B$4:$H$4500,5,FALSE))</f>
        <v>0</v>
      </c>
      <c r="AM277" s="445">
        <f>IF(G277="","",VLOOKUP(J277,中子データ!$B$4:$H$4500,6,FALSE))</f>
        <v>71</v>
      </c>
      <c r="AN277" s="418"/>
      <c r="AO277" s="419"/>
      <c r="AP277" s="420"/>
      <c r="AQ277" s="421"/>
      <c r="AR277" s="420"/>
      <c r="AS277" s="436"/>
      <c r="AT277" s="436"/>
      <c r="AU277" s="919"/>
      <c r="AV277" s="918"/>
      <c r="AW277" s="918"/>
      <c r="AX277" s="410">
        <f t="shared" si="185"/>
        <v>225</v>
      </c>
      <c r="AY277" s="411">
        <f>IF(G277="","",VLOOKUP(J277,中子データ!$B$4:$M$5999,10,FALSE))</f>
        <v>53</v>
      </c>
      <c r="AZ277" s="438">
        <f>IF(G277="","",VLOOKUP(J277,中子データ!$B$4:$M$5999,9,FALSE))</f>
        <v>67.924528301886795</v>
      </c>
      <c r="BA277" s="412" t="str">
        <f>IF(AQ277="","",VLOOKUP(AQ277,作業者名!$B$4:$C$100,2,FALSE))</f>
        <v/>
      </c>
      <c r="BB277" s="412" t="str">
        <f>IF(AR277="","",VLOOKUP(AR277,作業者名!$B$4:$C$100,2,FALSE))</f>
        <v/>
      </c>
      <c r="BC277" s="412">
        <f>IF(G277="","",VLOOKUP(J277,中子データ!B$4:N$6004,12,FALSE))</f>
        <v>0</v>
      </c>
      <c r="BD277" s="413">
        <f>IF(G277="","",VLOOKUP(J277,中子データ!$B$4:$P$4500,15,FALSE))</f>
        <v>0</v>
      </c>
    </row>
    <row r="278" spans="1:56" x14ac:dyDescent="0.15">
      <c r="A278" s="7" t="str">
        <f>IF(G278="","",VLOOKUP(H278,マシン名!$B$4:$C$93,2,FALSE))</f>
        <v>塗型（仕掛り）</v>
      </c>
      <c r="B278" s="7" t="str">
        <f>IF(G278="","",VLOOKUP(I278,作業者名!$B$4:$C$100,2,FALSE))</f>
        <v>ハンダ</v>
      </c>
      <c r="C278" s="7" t="str">
        <f>IF(G278="","",VLOOKUP(J278,中子データ!$B$4:$H$4500,2,FALSE))</f>
        <v>組付（PR-6N21）</v>
      </c>
      <c r="D278" s="8">
        <f>IF(G278="","",VLOOKUP(J278,中子データ!$B$4:$H$4500,4,FALSE))</f>
        <v>1</v>
      </c>
      <c r="E278" s="231">
        <f t="shared" si="184"/>
        <v>60</v>
      </c>
      <c r="G278" s="958">
        <v>44445</v>
      </c>
      <c r="H278" s="916">
        <v>997</v>
      </c>
      <c r="I278" s="916">
        <v>54</v>
      </c>
      <c r="J278" s="916">
        <v>931</v>
      </c>
      <c r="K278" s="917">
        <v>60</v>
      </c>
      <c r="L278" s="917">
        <v>180</v>
      </c>
      <c r="M278" s="915">
        <v>1</v>
      </c>
      <c r="N278" s="915">
        <f t="shared" si="178"/>
        <v>180</v>
      </c>
      <c r="O278" s="250"/>
      <c r="P278" s="250"/>
      <c r="Q278" s="250"/>
      <c r="R278" s="250"/>
      <c r="S278" s="250"/>
      <c r="T278" s="250"/>
      <c r="U278" s="250"/>
      <c r="V278" s="250"/>
      <c r="W278" s="250"/>
      <c r="X278" s="250"/>
      <c r="Y278" s="250"/>
      <c r="Z278" s="914"/>
      <c r="AA278" s="429"/>
      <c r="AB278" s="457">
        <f t="shared" si="174"/>
        <v>0</v>
      </c>
      <c r="AC278" s="918"/>
      <c r="AD278" s="918"/>
      <c r="AE278" s="918"/>
      <c r="AF278" s="918"/>
      <c r="AG278" s="918"/>
      <c r="AH278" s="918"/>
      <c r="AI278" s="918"/>
      <c r="AJ278" s="12"/>
      <c r="AK278" s="445">
        <f>IF(G278="","",VLOOKUP(J278,中子データ!$B$4:$H$4500,3,FALSE))</f>
        <v>0</v>
      </c>
      <c r="AL278" s="445">
        <f>IF(G278="","",VLOOKUP(J278,中子データ!$B$4:$H$4500,5,FALSE))</f>
        <v>0</v>
      </c>
      <c r="AM278" s="445">
        <f>IF(G278="","",VLOOKUP(J278,中子データ!$B$4:$H$4500,6,FALSE))</f>
        <v>150</v>
      </c>
      <c r="AN278" s="418"/>
      <c r="AO278" s="419"/>
      <c r="AP278" s="420"/>
      <c r="AQ278" s="421"/>
      <c r="AR278" s="420"/>
      <c r="AS278" s="436">
        <v>1</v>
      </c>
      <c r="AT278" s="436"/>
      <c r="AU278" s="919"/>
      <c r="AV278" s="918"/>
      <c r="AW278" s="918"/>
      <c r="AX278" s="410">
        <f t="shared" si="185"/>
        <v>180</v>
      </c>
      <c r="AY278" s="411">
        <f>IF(G278="","",VLOOKUP(J278,中子データ!$B$4:$M$5999,10,FALSE))</f>
        <v>120</v>
      </c>
      <c r="AZ278" s="438">
        <f>IF(G278="","",VLOOKUP(J278,中子データ!$B$4:$M$5999,9,FALSE))</f>
        <v>30</v>
      </c>
      <c r="BA278" s="412" t="str">
        <f>IF(AQ278="","",VLOOKUP(AQ278,作業者名!$B$4:$C$100,2,FALSE))</f>
        <v/>
      </c>
      <c r="BB278" s="412" t="str">
        <f>IF(AR278="","",VLOOKUP(AR278,作業者名!$B$4:$C$100,2,FALSE))</f>
        <v/>
      </c>
      <c r="BC278" s="412">
        <f>IF(G278="","",VLOOKUP(J278,中子データ!B$4:N$6004,12,FALSE))</f>
        <v>0</v>
      </c>
      <c r="BD278" s="413">
        <f>IF(G278="","",VLOOKUP(J278,中子データ!$B$4:$P$4500,15,FALSE))</f>
        <v>0</v>
      </c>
    </row>
    <row r="279" spans="1:56" x14ac:dyDescent="0.15">
      <c r="A279" s="7" t="str">
        <f>IF(G279="","",VLOOKUP(H279,マシン名!$B$4:$C$93,2,FALSE))</f>
        <v>A425①　</v>
      </c>
      <c r="B279" s="7" t="str">
        <f>IF(G279="","",VLOOKUP(I279,作業者名!$B$4:$C$100,2,FALSE))</f>
        <v>恩田</v>
      </c>
      <c r="C279" s="7" t="str">
        <f>IF(G279="","",VLOOKUP(J279,中子データ!$B$4:$H$4500,2,FALSE))</f>
        <v>A1165ｷｬﾘﾔ ③</v>
      </c>
      <c r="D279" s="8">
        <f>IF(G279="","",VLOOKUP(J279,中子データ!$B$4:$H$4500,4,FALSE))</f>
        <v>2</v>
      </c>
      <c r="E279" s="231">
        <f t="shared" si="184"/>
        <v>558</v>
      </c>
      <c r="G279" s="958">
        <v>44445</v>
      </c>
      <c r="H279" s="916">
        <v>31</v>
      </c>
      <c r="I279" s="916">
        <v>14</v>
      </c>
      <c r="J279" s="916">
        <v>582</v>
      </c>
      <c r="K279" s="917">
        <v>279</v>
      </c>
      <c r="L279" s="917">
        <v>420</v>
      </c>
      <c r="M279" s="915">
        <v>0.5</v>
      </c>
      <c r="N279" s="915">
        <f t="shared" ref="N279:N286" si="186">L279-SUM(O279:Z279)</f>
        <v>410</v>
      </c>
      <c r="O279" s="250"/>
      <c r="P279" s="250"/>
      <c r="Q279" s="250"/>
      <c r="R279" s="250"/>
      <c r="S279" s="250"/>
      <c r="T279" s="250"/>
      <c r="U279" s="250">
        <v>10</v>
      </c>
      <c r="V279" s="250"/>
      <c r="W279" s="250"/>
      <c r="X279" s="250"/>
      <c r="Y279" s="250"/>
      <c r="Z279" s="914"/>
      <c r="AA279" s="429"/>
      <c r="AB279" s="457">
        <f t="shared" ref="AB279:AB287" si="187">SUM(AC279:AJ279)</f>
        <v>0</v>
      </c>
      <c r="AC279" s="918"/>
      <c r="AD279" s="918"/>
      <c r="AE279" s="918"/>
      <c r="AF279" s="918"/>
      <c r="AG279" s="918"/>
      <c r="AH279" s="918"/>
      <c r="AI279" s="918"/>
      <c r="AJ279" s="12"/>
      <c r="AK279" s="445" t="str">
        <f>IF(G279="","",VLOOKUP(J279,中子データ!$B$4:$H$4500,3,FALSE))</f>
        <v>MSR-T</v>
      </c>
      <c r="AL279" s="445">
        <f>IF(G279="","",VLOOKUP(J279,中子データ!$B$4:$H$4500,5,FALSE))</f>
        <v>0.95</v>
      </c>
      <c r="AM279" s="445">
        <f>IF(G279="","",VLOOKUP(J279,中子データ!$B$4:$H$4500,6,FALSE))</f>
        <v>85</v>
      </c>
      <c r="AN279" s="418"/>
      <c r="AO279" s="419"/>
      <c r="AP279" s="420"/>
      <c r="AQ279" s="421"/>
      <c r="AR279" s="420"/>
      <c r="AS279" s="436"/>
      <c r="AT279" s="436"/>
      <c r="AU279" s="919"/>
      <c r="AV279" s="918"/>
      <c r="AW279" s="918"/>
      <c r="AX279" s="410">
        <f t="shared" si="185"/>
        <v>410</v>
      </c>
      <c r="AY279" s="411">
        <f>IF(G279="","",VLOOKUP(J279,中子データ!$B$4:$M$5999,10,FALSE))</f>
        <v>85</v>
      </c>
      <c r="AZ279" s="438">
        <f>IF(G279="","",VLOOKUP(J279,中子データ!$B$4:$M$5999,9,FALSE))</f>
        <v>84.705882352941174</v>
      </c>
      <c r="BA279" s="412" t="str">
        <f>IF(AQ279="","",VLOOKUP(AQ279,作業者名!$B$4:$C$100,2,FALSE))</f>
        <v/>
      </c>
      <c r="BB279" s="412" t="str">
        <f>IF(AR279="","",VLOOKUP(AR279,作業者名!$B$4:$C$100,2,FALSE))</f>
        <v/>
      </c>
      <c r="BC279" s="412">
        <f>IF(G279="","",VLOOKUP(J279,中子データ!B$4:N$6004,12,FALSE))</f>
        <v>0</v>
      </c>
      <c r="BD279" s="413">
        <f>IF(G279="","",VLOOKUP(J279,中子データ!$B$4:$P$4500,15,FALSE))</f>
        <v>0</v>
      </c>
    </row>
    <row r="280" spans="1:56" x14ac:dyDescent="0.15">
      <c r="A280" s="7" t="str">
        <f>IF(G280="","",VLOOKUP(H280,マシン名!$B$4:$C$93,2,FALSE))</f>
        <v>A425①　</v>
      </c>
      <c r="B280" s="7" t="str">
        <f>IF(G280="","",VLOOKUP(I280,作業者名!$B$4:$C$100,2,FALSE))</f>
        <v>山岡</v>
      </c>
      <c r="C280" s="7" t="str">
        <f>IF(G280="","",VLOOKUP(J280,中子データ!$B$4:$H$4500,2,FALSE))</f>
        <v>A1165ｷｬﾘﾔ ③</v>
      </c>
      <c r="D280" s="8">
        <f>IF(G280="","",VLOOKUP(J280,中子データ!$B$4:$H$4500,4,FALSE))</f>
        <v>2</v>
      </c>
      <c r="E280" s="231">
        <f t="shared" si="184"/>
        <v>221</v>
      </c>
      <c r="G280" s="958">
        <v>44445</v>
      </c>
      <c r="H280" s="988">
        <v>31</v>
      </c>
      <c r="I280" s="988">
        <v>22</v>
      </c>
      <c r="J280" s="988">
        <v>582</v>
      </c>
      <c r="K280" s="989">
        <v>131</v>
      </c>
      <c r="L280" s="989">
        <v>340</v>
      </c>
      <c r="M280" s="987">
        <v>1</v>
      </c>
      <c r="N280" s="915">
        <f t="shared" si="186"/>
        <v>220</v>
      </c>
      <c r="O280" s="250">
        <v>30</v>
      </c>
      <c r="P280" s="250"/>
      <c r="Q280" s="250"/>
      <c r="R280" s="250">
        <v>40</v>
      </c>
      <c r="S280" s="250"/>
      <c r="T280" s="250">
        <v>20</v>
      </c>
      <c r="U280" s="250">
        <v>10</v>
      </c>
      <c r="V280" s="250"/>
      <c r="W280" s="250"/>
      <c r="X280" s="250"/>
      <c r="Y280" s="250"/>
      <c r="Z280" s="914">
        <v>20</v>
      </c>
      <c r="AA280" s="429"/>
      <c r="AB280" s="457">
        <f t="shared" si="187"/>
        <v>41</v>
      </c>
      <c r="AC280" s="918">
        <v>39</v>
      </c>
      <c r="AD280" s="918"/>
      <c r="AE280" s="918">
        <v>2</v>
      </c>
      <c r="AF280" s="918"/>
      <c r="AG280" s="918"/>
      <c r="AH280" s="918"/>
      <c r="AI280" s="918"/>
      <c r="AJ280" s="12"/>
      <c r="AK280" s="445" t="str">
        <f>IF(G280="","",VLOOKUP(J280,中子データ!$B$4:$H$4500,3,FALSE))</f>
        <v>MSR-T</v>
      </c>
      <c r="AL280" s="445">
        <f>IF(G280="","",VLOOKUP(J280,中子データ!$B$4:$H$4500,5,FALSE))</f>
        <v>0.95</v>
      </c>
      <c r="AM280" s="445">
        <f>IF(G280="","",VLOOKUP(J280,中子データ!$B$4:$H$4500,6,FALSE))</f>
        <v>85</v>
      </c>
      <c r="AN280" s="418"/>
      <c r="AO280" s="419"/>
      <c r="AP280" s="420"/>
      <c r="AQ280" s="421"/>
      <c r="AR280" s="420"/>
      <c r="AS280" s="436">
        <v>1</v>
      </c>
      <c r="AT280" s="436"/>
      <c r="AU280" s="919"/>
      <c r="AV280" s="918"/>
      <c r="AW280" s="918"/>
      <c r="AX280" s="410">
        <f t="shared" si="185"/>
        <v>220</v>
      </c>
      <c r="AY280" s="411">
        <f>IF(G280="","",VLOOKUP(J280,中子データ!$B$4:$M$5999,10,FALSE))</f>
        <v>85</v>
      </c>
      <c r="AZ280" s="438">
        <f>IF(G280="","",VLOOKUP(J280,中子データ!$B$4:$M$5999,9,FALSE))</f>
        <v>84.705882352941174</v>
      </c>
      <c r="BA280" s="412" t="str">
        <f>IF(AQ280="","",VLOOKUP(AQ280,作業者名!$B$4:$C$100,2,FALSE))</f>
        <v/>
      </c>
      <c r="BB280" s="412" t="str">
        <f>IF(AR280="","",VLOOKUP(AR280,作業者名!$B$4:$C$100,2,FALSE))</f>
        <v/>
      </c>
      <c r="BC280" s="412">
        <f>IF(G280="","",VLOOKUP(J280,中子データ!B$4:N$6004,12,FALSE))</f>
        <v>0</v>
      </c>
      <c r="BD280" s="413">
        <f>IF(G280="","",VLOOKUP(J280,中子データ!$B$4:$P$4500,15,FALSE))</f>
        <v>0</v>
      </c>
    </row>
    <row r="281" spans="1:56" x14ac:dyDescent="0.15">
      <c r="A281" s="7" t="str">
        <f>IF(G281="","",VLOOKUP(H281,マシン名!$B$4:$C$93,2,FALSE))</f>
        <v>MK4　</v>
      </c>
      <c r="B281" s="7" t="str">
        <f>IF(G281="","",VLOOKUP(I281,作業者名!$B$4:$C$100,2,FALSE))</f>
        <v>恩田</v>
      </c>
      <c r="C281" s="7" t="str">
        <f>IF(G281="","",VLOOKUP(J281,中子データ!$B$4:$H$4500,2,FALSE))</f>
        <v>Di1307</v>
      </c>
      <c r="D281" s="8">
        <f>IF(G281="","",VLOOKUP(J281,中子データ!$B$4:$H$4500,4,FALSE))</f>
        <v>2</v>
      </c>
      <c r="E281" s="231">
        <f t="shared" si="184"/>
        <v>357</v>
      </c>
      <c r="G281" s="958">
        <v>44445</v>
      </c>
      <c r="H281" s="916">
        <v>32</v>
      </c>
      <c r="I281" s="916">
        <v>14</v>
      </c>
      <c r="J281" s="916">
        <v>363</v>
      </c>
      <c r="K281" s="917">
        <v>179</v>
      </c>
      <c r="L281" s="917">
        <v>420</v>
      </c>
      <c r="M281" s="915">
        <v>0.5</v>
      </c>
      <c r="N281" s="915">
        <f t="shared" si="186"/>
        <v>410</v>
      </c>
      <c r="O281" s="250"/>
      <c r="P281" s="250"/>
      <c r="Q281" s="250"/>
      <c r="R281" s="250"/>
      <c r="S281" s="250"/>
      <c r="T281" s="250"/>
      <c r="U281" s="250">
        <v>10</v>
      </c>
      <c r="V281" s="250"/>
      <c r="W281" s="250"/>
      <c r="X281" s="250"/>
      <c r="Y281" s="250"/>
      <c r="Z281" s="914"/>
      <c r="AA281" s="429"/>
      <c r="AB281" s="457">
        <f t="shared" si="187"/>
        <v>1</v>
      </c>
      <c r="AC281" s="918"/>
      <c r="AD281" s="918"/>
      <c r="AE281" s="918"/>
      <c r="AF281" s="918"/>
      <c r="AG281" s="918"/>
      <c r="AH281" s="918"/>
      <c r="AI281" s="918"/>
      <c r="AJ281" s="12">
        <v>1</v>
      </c>
      <c r="AK281" s="445" t="str">
        <f>IF(G281="","",VLOOKUP(J281,中子データ!$B$4:$H$4500,3,FALSE))</f>
        <v>MSR-T</v>
      </c>
      <c r="AL281" s="445">
        <f>IF(G281="","",VLOOKUP(J281,中子データ!$B$4:$H$4500,5,FALSE))</f>
        <v>1.1000000000000001</v>
      </c>
      <c r="AM281" s="445">
        <f>IF(G281="","",VLOOKUP(J281,中子データ!$B$4:$H$4500,6,FALSE))</f>
        <v>98</v>
      </c>
      <c r="AN281" s="418"/>
      <c r="AO281" s="419"/>
      <c r="AP281" s="420"/>
      <c r="AQ281" s="421"/>
      <c r="AR281" s="1071"/>
      <c r="AS281" s="436"/>
      <c r="AT281" s="436"/>
      <c r="AU281" s="919"/>
      <c r="AV281" s="918"/>
      <c r="AW281" s="918"/>
      <c r="AX281" s="410">
        <f t="shared" si="185"/>
        <v>410</v>
      </c>
      <c r="AY281" s="411">
        <f>IF(G281="","",VLOOKUP(J281,中子データ!$B$4:$M$5999,10,FALSE))</f>
        <v>100</v>
      </c>
      <c r="AZ281" s="438">
        <f>IF(G281="","",VLOOKUP(J281,中子データ!$B$4:$M$5999,9,FALSE))</f>
        <v>72</v>
      </c>
      <c r="BA281" s="412" t="str">
        <f>IF(AQ281="","",VLOOKUP(AQ281,作業者名!$B$4:$C$100,2,FALSE))</f>
        <v/>
      </c>
      <c r="BB281" s="412" t="str">
        <f>IF(AR281="","",VLOOKUP(AR281,作業者名!$B$4:$C$100,2,FALSE))</f>
        <v/>
      </c>
      <c r="BC281" s="412">
        <f>IF(G281="","",VLOOKUP(J281,中子データ!B$4:N$6004,12,FALSE))</f>
        <v>0</v>
      </c>
      <c r="BD281" s="413">
        <f>IF(G281="","",VLOOKUP(J281,中子データ!$B$4:$P$4500,15,FALSE))</f>
        <v>20.8</v>
      </c>
    </row>
    <row r="282" spans="1:56" x14ac:dyDescent="0.15">
      <c r="A282" s="7" t="str">
        <f>IF(G282="","",VLOOKUP(H282,マシン名!$B$4:$C$93,2,FALSE))</f>
        <v>VTOP935　</v>
      </c>
      <c r="B282" s="7" t="str">
        <f>IF(G282="","",VLOOKUP(I282,作業者名!$B$4:$C$100,2,FALSE))</f>
        <v>長島</v>
      </c>
      <c r="C282" s="7" t="str">
        <f>IF(G282="","",VLOOKUP(J282,中子データ!$B$4:$H$4500,2,FALSE))</f>
        <v>KHR699　枕（KHR720・721共通）</v>
      </c>
      <c r="D282" s="8">
        <f>IF(G282="","",VLOOKUP(J282,中子データ!$B$4:$H$4500,4,FALSE))</f>
        <v>1</v>
      </c>
      <c r="E282" s="231">
        <f>IF(G282="","",D282*K282-AB282)</f>
        <v>60</v>
      </c>
      <c r="G282" s="958">
        <v>44445</v>
      </c>
      <c r="H282" s="916">
        <v>22</v>
      </c>
      <c r="I282" s="916">
        <v>3</v>
      </c>
      <c r="J282" s="916">
        <v>482</v>
      </c>
      <c r="K282" s="917">
        <v>60</v>
      </c>
      <c r="L282" s="917">
        <v>130</v>
      </c>
      <c r="M282" s="915">
        <v>1</v>
      </c>
      <c r="N282" s="915">
        <f t="shared" si="186"/>
        <v>110</v>
      </c>
      <c r="O282" s="250">
        <v>10</v>
      </c>
      <c r="P282" s="250"/>
      <c r="Q282" s="250"/>
      <c r="R282" s="250">
        <v>10</v>
      </c>
      <c r="S282" s="250"/>
      <c r="T282" s="250"/>
      <c r="U282" s="250"/>
      <c r="V282" s="250"/>
      <c r="W282" s="250"/>
      <c r="X282" s="250"/>
      <c r="Y282" s="250"/>
      <c r="Z282" s="914"/>
      <c r="AA282" s="429"/>
      <c r="AB282" s="457">
        <f t="shared" si="187"/>
        <v>0</v>
      </c>
      <c r="AC282" s="918"/>
      <c r="AD282" s="918"/>
      <c r="AE282" s="918"/>
      <c r="AF282" s="918"/>
      <c r="AG282" s="918"/>
      <c r="AH282" s="918"/>
      <c r="AI282" s="918"/>
      <c r="AJ282" s="12"/>
      <c r="AK282" s="445" t="str">
        <f>IF(G282="","",VLOOKUP(J282,中子データ!$B$4:$H$4500,3,FALSE))</f>
        <v>TW54S</v>
      </c>
      <c r="AL282" s="445">
        <f>IF(G282="","",VLOOKUP(J282,中子データ!$B$4:$H$4500,5,FALSE))</f>
        <v>2.8</v>
      </c>
      <c r="AM282" s="445">
        <f>IF(G282="","",VLOOKUP(J282,中子データ!$B$4:$H$4500,6,FALSE))</f>
        <v>364</v>
      </c>
      <c r="AN282" s="418"/>
      <c r="AO282" s="419"/>
      <c r="AP282" s="420"/>
      <c r="AQ282" s="421"/>
      <c r="AR282" s="1071"/>
      <c r="AS282" s="436"/>
      <c r="AT282" s="436"/>
      <c r="AU282" s="919"/>
      <c r="AV282" s="918"/>
      <c r="AW282" s="918"/>
      <c r="AX282" s="410">
        <f>L282-O282-P282-Q282-R282--S282-T282-U282-V282-W282-X282-Y282-Z282</f>
        <v>110</v>
      </c>
      <c r="AY282" s="411">
        <f>IF(G282="","",VLOOKUP(J282,中子データ!$B$4:$M$5999,10,FALSE))</f>
        <v>130</v>
      </c>
      <c r="AZ282" s="438">
        <f>IF(G282="","",VLOOKUP(J282,中子データ!$B$4:$M$5999,9,FALSE))</f>
        <v>27.692307692307693</v>
      </c>
      <c r="BA282" s="412" t="str">
        <f>IF(AQ282="","",VLOOKUP(AQ282,作業者名!$B$4:$C$100,2,FALSE))</f>
        <v/>
      </c>
      <c r="BB282" s="412" t="str">
        <f>IF(AR282="","",VLOOKUP(AR282,作業者名!$B$4:$C$100,2,FALSE))</f>
        <v/>
      </c>
      <c r="BC282" s="412">
        <f>IF(G282="","",VLOOKUP(J282,中子データ!B$4:N$6004,12,FALSE))</f>
        <v>0.03</v>
      </c>
      <c r="BD282" s="413">
        <f>IF(G282="","",VLOOKUP(J282,中子データ!$B$4:$P$4500,15,FALSE))</f>
        <v>0</v>
      </c>
    </row>
    <row r="283" spans="1:56" x14ac:dyDescent="0.15">
      <c r="A283" s="7" t="str">
        <f>IF(G283="","",VLOOKUP(H283,マシン名!$B$4:$C$93,2,FALSE))</f>
        <v>VTOP935　</v>
      </c>
      <c r="B283" s="7" t="str">
        <f>IF(G283="","",VLOOKUP(I283,作業者名!$B$4:$C$100,2,FALSE))</f>
        <v>長島</v>
      </c>
      <c r="C283" s="7" t="str">
        <f>IF(G283="","",VLOOKUP(J283,中子データ!$B$4:$H$4500,2,FALSE))</f>
        <v>ﾃｽﾄﾋﾟｰｽ</v>
      </c>
      <c r="D283" s="8">
        <f>IF(G283="","",VLOOKUP(J283,中子データ!$B$4:$H$4500,4,FALSE))</f>
        <v>1</v>
      </c>
      <c r="E283" s="231">
        <f>IF(G283="","",D283*K283-AB283)</f>
        <v>0</v>
      </c>
      <c r="G283" s="958">
        <v>44445</v>
      </c>
      <c r="H283" s="950">
        <v>22</v>
      </c>
      <c r="I283" s="950">
        <v>3</v>
      </c>
      <c r="J283" s="950">
        <v>324</v>
      </c>
      <c r="K283" s="951">
        <v>0</v>
      </c>
      <c r="L283" s="951">
        <v>60</v>
      </c>
      <c r="M283" s="952">
        <v>1</v>
      </c>
      <c r="N283" s="915">
        <f t="shared" si="186"/>
        <v>0</v>
      </c>
      <c r="O283" s="250"/>
      <c r="P283" s="250">
        <v>60</v>
      </c>
      <c r="Q283" s="250"/>
      <c r="R283" s="250"/>
      <c r="S283" s="250"/>
      <c r="T283" s="250"/>
      <c r="U283" s="250"/>
      <c r="V283" s="250"/>
      <c r="W283" s="250"/>
      <c r="X283" s="250"/>
      <c r="Y283" s="250"/>
      <c r="Z283" s="914"/>
      <c r="AA283" s="429"/>
      <c r="AB283" s="457">
        <f t="shared" si="187"/>
        <v>0</v>
      </c>
      <c r="AC283" s="918"/>
      <c r="AD283" s="918"/>
      <c r="AE283" s="918"/>
      <c r="AF283" s="918"/>
      <c r="AG283" s="918"/>
      <c r="AH283" s="918"/>
      <c r="AI283" s="918"/>
      <c r="AJ283" s="12"/>
      <c r="AK283" s="445" t="str">
        <f>IF(G283="","",VLOOKUP(J283,中子データ!$B$4:$H$4500,3,FALSE))</f>
        <v>MSR-T</v>
      </c>
      <c r="AL283" s="445">
        <f>IF(G283="","",VLOOKUP(J283,中子データ!$B$4:$H$4500,5,FALSE))</f>
        <v>7.8</v>
      </c>
      <c r="AM283" s="445">
        <f>IF(G283="","",VLOOKUP(J283,中子データ!$B$4:$H$4500,6,FALSE))</f>
        <v>500</v>
      </c>
      <c r="AN283" s="418"/>
      <c r="AO283" s="419"/>
      <c r="AP283" s="420"/>
      <c r="AQ283" s="421"/>
      <c r="AR283" s="1071"/>
      <c r="AS283" s="436"/>
      <c r="AT283" s="436"/>
      <c r="AU283" s="919"/>
      <c r="AV283" s="918"/>
      <c r="AW283" s="918"/>
      <c r="AX283" s="410">
        <f t="shared" si="185"/>
        <v>0</v>
      </c>
      <c r="AY283" s="411">
        <f>IF(G283="","",VLOOKUP(J283,中子データ!$B$4:$M$5999,10,FALSE))</f>
        <v>140</v>
      </c>
      <c r="AZ283" s="438">
        <f>IF(G283="","",VLOOKUP(J283,中子データ!$B$4:$M$5999,9,FALSE))</f>
        <v>25.714285714285715</v>
      </c>
      <c r="BA283" s="412" t="str">
        <f>IF(AQ283="","",VLOOKUP(AQ283,作業者名!$B$4:$C$100,2,FALSE))</f>
        <v/>
      </c>
      <c r="BB283" s="412" t="str">
        <f>IF(AR283="","",VLOOKUP(AR283,作業者名!$B$4:$C$100,2,FALSE))</f>
        <v/>
      </c>
      <c r="BC283" s="412">
        <f>IF(G283="","",VLOOKUP(J283,中子データ!B$4:N$6004,12,FALSE))</f>
        <v>0</v>
      </c>
      <c r="BD283" s="413">
        <f>IF(G283="","",VLOOKUP(J283,中子データ!$B$4:$P$4500,15,FALSE))</f>
        <v>18.3</v>
      </c>
    </row>
    <row r="284" spans="1:56" x14ac:dyDescent="0.15">
      <c r="A284" s="7" t="str">
        <f>IF(G284="","",VLOOKUP(H284,マシン名!$B$4:$C$93,2,FALSE))</f>
        <v>VTOP935　</v>
      </c>
      <c r="B284" s="7" t="str">
        <f>IF(G284="","",VLOOKUP(I284,作業者名!$B$4:$C$100,2,FALSE))</f>
        <v>長島</v>
      </c>
      <c r="C284" s="7" t="str">
        <f>IF(G284="","",VLOOKUP(J284,中子データ!$B$4:$H$4500,2,FALSE))</f>
        <v>ﾃｽﾄﾋﾟｰｽ</v>
      </c>
      <c r="D284" s="8">
        <f>IF(G284="","",VLOOKUP(J284,中子データ!$B$4:$H$4500,4,FALSE))</f>
        <v>1</v>
      </c>
      <c r="E284" s="231">
        <f t="shared" si="184"/>
        <v>60</v>
      </c>
      <c r="G284" s="958">
        <v>44445</v>
      </c>
      <c r="H284" s="950">
        <v>22</v>
      </c>
      <c r="I284" s="950">
        <v>3</v>
      </c>
      <c r="J284" s="950">
        <v>324</v>
      </c>
      <c r="K284" s="966">
        <v>60</v>
      </c>
      <c r="L284" s="966">
        <v>210</v>
      </c>
      <c r="M284" s="967">
        <v>1</v>
      </c>
      <c r="N284" s="915">
        <f t="shared" si="186"/>
        <v>160</v>
      </c>
      <c r="O284" s="250">
        <v>30</v>
      </c>
      <c r="P284" s="250"/>
      <c r="Q284" s="250"/>
      <c r="R284" s="250">
        <v>10</v>
      </c>
      <c r="S284" s="250"/>
      <c r="T284" s="250"/>
      <c r="U284" s="250">
        <v>10</v>
      </c>
      <c r="V284" s="250"/>
      <c r="W284" s="250"/>
      <c r="X284" s="250"/>
      <c r="Y284" s="250"/>
      <c r="Z284" s="914"/>
      <c r="AA284" s="429"/>
      <c r="AB284" s="457">
        <f t="shared" si="187"/>
        <v>0</v>
      </c>
      <c r="AC284" s="918"/>
      <c r="AD284" s="918"/>
      <c r="AE284" s="918"/>
      <c r="AF284" s="918"/>
      <c r="AG284" s="918"/>
      <c r="AH284" s="918"/>
      <c r="AI284" s="918"/>
      <c r="AJ284" s="12"/>
      <c r="AK284" s="445" t="str">
        <f>IF(G284="","",VLOOKUP(J284,中子データ!$B$4:$H$4500,3,FALSE))</f>
        <v>MSR-T</v>
      </c>
      <c r="AL284" s="445">
        <f>IF(G284="","",VLOOKUP(J284,中子データ!$B$4:$H$4500,5,FALSE))</f>
        <v>7.8</v>
      </c>
      <c r="AM284" s="445">
        <f>IF(G284="","",VLOOKUP(J284,中子データ!$B$4:$H$4500,6,FALSE))</f>
        <v>500</v>
      </c>
      <c r="AN284" s="418"/>
      <c r="AO284" s="419"/>
      <c r="AP284" s="420"/>
      <c r="AQ284" s="421"/>
      <c r="AR284" s="1071"/>
      <c r="AS284" s="436"/>
      <c r="AT284" s="436"/>
      <c r="AU284" s="919"/>
      <c r="AV284" s="918"/>
      <c r="AW284" s="918"/>
      <c r="AX284" s="410">
        <f t="shared" si="185"/>
        <v>160</v>
      </c>
      <c r="AY284" s="411">
        <f>IF(G284="","",VLOOKUP(J284,中子データ!$B$4:$M$5999,10,FALSE))</f>
        <v>140</v>
      </c>
      <c r="AZ284" s="438">
        <f>IF(G284="","",VLOOKUP(J284,中子データ!$B$4:$M$5999,9,FALSE))</f>
        <v>25.714285714285715</v>
      </c>
      <c r="BA284" s="412" t="str">
        <f>IF(AQ284="","",VLOOKUP(AQ284,作業者名!$B$4:$C$100,2,FALSE))</f>
        <v/>
      </c>
      <c r="BB284" s="412" t="str">
        <f>IF(AR284="","",VLOOKUP(AR284,作業者名!$B$4:$C$100,2,FALSE))</f>
        <v/>
      </c>
      <c r="BC284" s="412">
        <f>IF(G284="","",VLOOKUP(J284,中子データ!B$4:N$6004,12,FALSE))</f>
        <v>0</v>
      </c>
      <c r="BD284" s="413">
        <f>IF(G284="","",VLOOKUP(J284,中子データ!$B$4:$P$4500,15,FALSE))</f>
        <v>18.3</v>
      </c>
    </row>
    <row r="285" spans="1:56" x14ac:dyDescent="0.15">
      <c r="A285" s="7" t="str">
        <f>IF(G285="","",VLOOKUP(H285,マシン名!$B$4:$C$93,2,FALSE))</f>
        <v>MK3①　</v>
      </c>
      <c r="B285" s="7" t="str">
        <f>IF(G285="","",VLOOKUP(I285,作業者名!$B$4:$C$100,2,FALSE))</f>
        <v>浅津</v>
      </c>
      <c r="C285" s="7" t="str">
        <f>IF(G285="","",VLOOKUP(J285,中子データ!$B$4:$H$4500,2,FALSE))</f>
        <v>KHB674(K3113）小芯</v>
      </c>
      <c r="D285" s="8">
        <f>IF(G285="","",VLOOKUP(J285,中子データ!$B$4:$H$4500,4,FALSE))</f>
        <v>2</v>
      </c>
      <c r="E285" s="231">
        <f t="shared" si="184"/>
        <v>312</v>
      </c>
      <c r="G285" s="958">
        <v>44445</v>
      </c>
      <c r="H285" s="1038">
        <v>27</v>
      </c>
      <c r="I285" s="1038">
        <v>9</v>
      </c>
      <c r="J285" s="1038">
        <v>455</v>
      </c>
      <c r="K285" s="917">
        <v>159</v>
      </c>
      <c r="L285" s="917">
        <v>465</v>
      </c>
      <c r="M285" s="915">
        <v>0.5</v>
      </c>
      <c r="N285" s="915">
        <f t="shared" si="186"/>
        <v>445</v>
      </c>
      <c r="O285" s="250">
        <v>10</v>
      </c>
      <c r="P285" s="250"/>
      <c r="Q285" s="250"/>
      <c r="R285" s="250"/>
      <c r="S285" s="250"/>
      <c r="T285" s="250"/>
      <c r="U285" s="250">
        <v>10</v>
      </c>
      <c r="V285" s="250"/>
      <c r="W285" s="250"/>
      <c r="X285" s="250"/>
      <c r="Y285" s="250"/>
      <c r="Z285" s="914"/>
      <c r="AA285" s="429"/>
      <c r="AB285" s="457">
        <f t="shared" si="187"/>
        <v>6</v>
      </c>
      <c r="AC285" s="918"/>
      <c r="AD285" s="918"/>
      <c r="AE285" s="918">
        <v>2</v>
      </c>
      <c r="AF285" s="918"/>
      <c r="AG285" s="918"/>
      <c r="AH285" s="918">
        <v>4</v>
      </c>
      <c r="AI285" s="918"/>
      <c r="AJ285" s="12"/>
      <c r="AK285" s="445" t="str">
        <f>IF(G285="","",VLOOKUP(J285,中子データ!$B$4:$H$4500,3,FALSE))</f>
        <v>MJ72W</v>
      </c>
      <c r="AL285" s="445">
        <f>IF(G285="","",VLOOKUP(J285,中子データ!$B$4:$H$4500,5,FALSE))</f>
        <v>0.44</v>
      </c>
      <c r="AM285" s="445">
        <f>IF(G285="","",VLOOKUP(J285,中子データ!$B$4:$H$4500,6,FALSE))</f>
        <v>102</v>
      </c>
      <c r="AN285" s="418"/>
      <c r="AO285" s="419"/>
      <c r="AP285" s="420"/>
      <c r="AQ285" s="421"/>
      <c r="AR285" s="420"/>
      <c r="AS285" s="436"/>
      <c r="AT285" s="436"/>
      <c r="AU285" s="1072"/>
      <c r="AV285" s="918"/>
      <c r="AW285" s="918"/>
      <c r="AX285" s="410">
        <f t="shared" si="185"/>
        <v>445</v>
      </c>
      <c r="AY285" s="411">
        <f>IF(G285="","",VLOOKUP(J285,中子データ!$B$4:$M$5999,10,FALSE))</f>
        <v>120</v>
      </c>
      <c r="AZ285" s="438">
        <f>IF(G285="","",VLOOKUP(J285,中子データ!$B$4:$M$5999,9,FALSE))</f>
        <v>60</v>
      </c>
      <c r="BA285" s="412" t="str">
        <f>IF(AQ285="","",VLOOKUP(AQ285,作業者名!$B$4:$C$100,2,FALSE))</f>
        <v/>
      </c>
      <c r="BB285" s="412" t="str">
        <f>IF(AR285="","",VLOOKUP(AR285,作業者名!$B$4:$C$100,2,FALSE))</f>
        <v/>
      </c>
      <c r="BC285" s="412">
        <f>IF(G285="","",VLOOKUP(J285,中子データ!B$4:N$6004,12,FALSE))</f>
        <v>0</v>
      </c>
      <c r="BD285" s="413">
        <f>IF(G285="","",VLOOKUP(J285,中子データ!$B$4:$P$4500,15,FALSE))</f>
        <v>0</v>
      </c>
    </row>
    <row r="286" spans="1:56" x14ac:dyDescent="0.15">
      <c r="A286" s="7" t="str">
        <f>IF(G286="","",VLOOKUP(H286,マシン名!$B$4:$C$93,2,FALSE))</f>
        <v>3AN①　</v>
      </c>
      <c r="B286" s="7" t="str">
        <f>IF(G286="","",VLOOKUP(I286,作業者名!$B$4:$C$100,2,FALSE))</f>
        <v>浅津</v>
      </c>
      <c r="C286" s="7" t="str">
        <f>IF(G286="","",VLOOKUP(J286,中子データ!$B$4:$H$4500,2,FALSE))</f>
        <v>KC717　ポンプ芯</v>
      </c>
      <c r="D286" s="8">
        <f>IF(G286="","",VLOOKUP(J286,中子データ!$B$4:$H$4500,4,FALSE))</f>
        <v>2</v>
      </c>
      <c r="E286" s="231">
        <f t="shared" si="184"/>
        <v>258</v>
      </c>
      <c r="G286" s="958">
        <v>44445</v>
      </c>
      <c r="H286" s="1038">
        <v>26</v>
      </c>
      <c r="I286" s="1038">
        <v>9</v>
      </c>
      <c r="J286" s="1038">
        <v>503</v>
      </c>
      <c r="K286" s="1039">
        <v>136</v>
      </c>
      <c r="L286" s="1039">
        <v>465</v>
      </c>
      <c r="M286" s="1037">
        <v>0.5</v>
      </c>
      <c r="N286" s="915">
        <f t="shared" si="186"/>
        <v>445</v>
      </c>
      <c r="O286" s="250">
        <v>10</v>
      </c>
      <c r="P286" s="250"/>
      <c r="Q286" s="250"/>
      <c r="R286" s="250"/>
      <c r="S286" s="250"/>
      <c r="T286" s="250"/>
      <c r="U286" s="250">
        <v>10</v>
      </c>
      <c r="V286" s="250"/>
      <c r="W286" s="250"/>
      <c r="X286" s="250"/>
      <c r="Y286" s="250"/>
      <c r="Z286" s="914"/>
      <c r="AA286" s="429"/>
      <c r="AB286" s="457">
        <f t="shared" si="187"/>
        <v>14</v>
      </c>
      <c r="AC286" s="918"/>
      <c r="AD286" s="918"/>
      <c r="AE286" s="918"/>
      <c r="AF286" s="918"/>
      <c r="AG286" s="918"/>
      <c r="AH286" s="918"/>
      <c r="AI286" s="918">
        <v>7</v>
      </c>
      <c r="AJ286" s="12">
        <v>7</v>
      </c>
      <c r="AK286" s="445">
        <v>24</v>
      </c>
      <c r="AL286" s="445">
        <f>IF(G286="","",VLOOKUP(J286,中子データ!$B$4:$H$4500,5,FALSE))</f>
        <v>0.44</v>
      </c>
      <c r="AM286" s="445">
        <f>IF(G286="","",VLOOKUP(J286,中子データ!$B$4:$H$4500,6,FALSE))</f>
        <v>75</v>
      </c>
      <c r="AN286" s="418"/>
      <c r="AO286" s="419"/>
      <c r="AP286" s="420"/>
      <c r="AQ286" s="421"/>
      <c r="AR286" s="420"/>
      <c r="AS286" s="436"/>
      <c r="AT286" s="436"/>
      <c r="AU286" s="919"/>
      <c r="AV286" s="918"/>
      <c r="AW286" s="918"/>
      <c r="AX286" s="410">
        <f t="shared" si="185"/>
        <v>445</v>
      </c>
      <c r="AY286" s="411">
        <f>IF(G286="","",VLOOKUP(J286,中子データ!$B$4:$M$5999,10,FALSE))</f>
        <v>120</v>
      </c>
      <c r="AZ286" s="438">
        <f>IF(G286="","",VLOOKUP(J286,中子データ!$B$4:$M$5999,9,FALSE))</f>
        <v>60</v>
      </c>
      <c r="BA286" s="412" t="str">
        <f>IF(AQ286="","",VLOOKUP(AQ286,作業者名!$B$4:$C$100,2,FALSE))</f>
        <v/>
      </c>
      <c r="BB286" s="412" t="str">
        <f>IF(AR286="","",VLOOKUP(AR286,作業者名!$B$4:$C$100,2,FALSE))</f>
        <v/>
      </c>
      <c r="BC286" s="412">
        <f>IF(G286="","",VLOOKUP(J286,中子データ!B$4:N$6004,12,FALSE))</f>
        <v>0.05</v>
      </c>
      <c r="BD286" s="413">
        <f>IF(G286="","",VLOOKUP(J286,中子データ!$B$4:$P$4500,15,FALSE))</f>
        <v>0</v>
      </c>
    </row>
    <row r="287" spans="1:56" x14ac:dyDescent="0.15">
      <c r="A287" s="7" t="str">
        <f>IF(G287="","",VLOOKUP(H287,マシン名!$B$4:$C$93,2,FALSE))</f>
        <v>5H特　</v>
      </c>
      <c r="B287" s="7" t="str">
        <f>IF(G287="","",VLOOKUP(I287,作業者名!$B$4:$C$100,2,FALSE))</f>
        <v>平</v>
      </c>
      <c r="C287" s="7" t="str">
        <f>IF(G287="","",VLOOKUP(J287,中子データ!$B$4:$H$4500,2,FALSE))</f>
        <v>KHR721　ジャケ</v>
      </c>
      <c r="D287" s="8">
        <f>IF(G287="","",VLOOKUP(J287,中子データ!$B$4:$H$4500,4,FALSE))</f>
        <v>1</v>
      </c>
      <c r="E287" s="231">
        <f t="shared" si="180"/>
        <v>16</v>
      </c>
      <c r="G287" s="958">
        <v>44445</v>
      </c>
      <c r="H287" s="1111">
        <v>24</v>
      </c>
      <c r="I287" s="1111">
        <v>26</v>
      </c>
      <c r="J287" s="1111">
        <v>516</v>
      </c>
      <c r="K287" s="1078">
        <v>18</v>
      </c>
      <c r="L287" s="1078">
        <v>185</v>
      </c>
      <c r="M287" s="1079">
        <v>1</v>
      </c>
      <c r="N287" s="1084">
        <f t="shared" ref="N287" si="188">L287-SUM(O287:Z287)</f>
        <v>115</v>
      </c>
      <c r="O287" s="250"/>
      <c r="P287" s="250"/>
      <c r="Q287" s="250"/>
      <c r="R287" s="250">
        <v>60</v>
      </c>
      <c r="S287" s="250"/>
      <c r="T287" s="250"/>
      <c r="U287" s="250">
        <v>10</v>
      </c>
      <c r="V287" s="250"/>
      <c r="W287" s="250"/>
      <c r="X287" s="250"/>
      <c r="Y287" s="250"/>
      <c r="Z287" s="1083"/>
      <c r="AA287" s="1073"/>
      <c r="AB287" s="1075">
        <f t="shared" si="187"/>
        <v>2</v>
      </c>
      <c r="AC287" s="1086"/>
      <c r="AD287" s="1086"/>
      <c r="AE287" s="1086"/>
      <c r="AF287" s="1086"/>
      <c r="AG287" s="1086"/>
      <c r="AH287" s="1086"/>
      <c r="AI287" s="1086"/>
      <c r="AJ287" s="12">
        <v>2</v>
      </c>
      <c r="AK287" s="445" t="str">
        <f>IF(G287="","",VLOOKUP(J287,中子データ!$B$4:$H$4500,3,FALSE))</f>
        <v>WJ55</v>
      </c>
      <c r="AL287" s="445">
        <f>IF(G287="","",VLOOKUP(J287,中子データ!$B$4:$H$4500,5,FALSE))</f>
        <v>5</v>
      </c>
      <c r="AM287" s="445">
        <f>IF(G287="","",VLOOKUP(J287,中子データ!$B$4:$H$4500,6,FALSE))</f>
        <v>900</v>
      </c>
      <c r="AN287" s="418"/>
      <c r="AO287" s="419"/>
      <c r="AP287" s="420"/>
      <c r="AQ287" s="421"/>
      <c r="AR287" s="420"/>
      <c r="AS287" s="436"/>
      <c r="AT287" s="436"/>
      <c r="AU287" s="422"/>
      <c r="AV287" s="11"/>
      <c r="AW287" s="11"/>
      <c r="AX287" s="410">
        <f t="shared" si="185"/>
        <v>115</v>
      </c>
      <c r="AY287" s="411">
        <f>IF(G287="","",VLOOKUP(J287,中子データ!$B$4:$M$5999,10,FALSE))</f>
        <v>360</v>
      </c>
      <c r="AZ287" s="438">
        <f>IF(G287="","",VLOOKUP(J287,中子データ!$B$4:$M$5999,9,FALSE))</f>
        <v>10</v>
      </c>
      <c r="BA287" s="412" t="str">
        <f>IF(AQ287="","",VLOOKUP(AQ287,作業者名!$B$4:$C$100,2,FALSE))</f>
        <v/>
      </c>
      <c r="BB287" s="412" t="str">
        <f>IF(AR287="","",VLOOKUP(AR287,作業者名!$B$4:$C$100,2,FALSE))</f>
        <v/>
      </c>
      <c r="BC287" s="412">
        <f>IF(G287="","",VLOOKUP(J287,中子データ!B$4:N$6004,12,FALSE))</f>
        <v>0.1</v>
      </c>
      <c r="BD287" s="413">
        <f>IF(G287="","",VLOOKUP(J287,中子データ!$B$4:$P$4500,15,FALSE))</f>
        <v>0</v>
      </c>
    </row>
    <row r="288" spans="1:56" x14ac:dyDescent="0.15">
      <c r="A288" s="7" t="str">
        <f>IF(G288="","",VLOOKUP(H288,マシン名!$B$4:$C$93,2,FALSE))</f>
        <v>A56HP①　</v>
      </c>
      <c r="B288" s="7" t="str">
        <f>IF(G288="","",VLOOKUP(I288,作業者名!$B$4:$C$100,2,FALSE))</f>
        <v>清水</v>
      </c>
      <c r="C288" s="7" t="str">
        <f>IF(G288="","",VLOOKUP(J288,中子データ!$B$4:$H$4500,2,FALSE))</f>
        <v>KB768吸排気</v>
      </c>
      <c r="D288" s="8">
        <f>IF(G288="","",VLOOKUP(J288,中子データ!$B$4:$H$4500,4,FALSE))</f>
        <v>1</v>
      </c>
      <c r="E288" s="231">
        <f t="shared" si="180"/>
        <v>110</v>
      </c>
      <c r="G288" s="958">
        <v>44445</v>
      </c>
      <c r="H288" s="1111">
        <v>29</v>
      </c>
      <c r="I288" s="1111">
        <v>17</v>
      </c>
      <c r="J288" s="1111">
        <v>595</v>
      </c>
      <c r="K288" s="1078">
        <v>110</v>
      </c>
      <c r="L288" s="1078">
        <v>400</v>
      </c>
      <c r="M288" s="1079">
        <v>1</v>
      </c>
      <c r="N288" s="1084">
        <f t="shared" ref="N288:N294" si="189">L288-SUM(O288:Z288)</f>
        <v>380</v>
      </c>
      <c r="O288" s="250"/>
      <c r="P288" s="250"/>
      <c r="Q288" s="250"/>
      <c r="R288" s="250"/>
      <c r="S288" s="250"/>
      <c r="T288" s="250"/>
      <c r="U288" s="250"/>
      <c r="V288" s="250"/>
      <c r="W288" s="250"/>
      <c r="X288" s="250"/>
      <c r="Y288" s="250"/>
      <c r="Z288" s="1083">
        <v>20</v>
      </c>
      <c r="AA288" s="1073"/>
      <c r="AB288" s="1075">
        <f t="shared" ref="AB288:AB299" si="190">SUM(AC288:AJ288)</f>
        <v>0</v>
      </c>
      <c r="AC288" s="1086"/>
      <c r="AD288" s="1086"/>
      <c r="AE288" s="1086"/>
      <c r="AF288" s="1086"/>
      <c r="AG288" s="1086"/>
      <c r="AH288" s="1086"/>
      <c r="AI288" s="1086"/>
      <c r="AJ288" s="12"/>
      <c r="AK288" s="1074" t="str">
        <f>IF(G288="","",VLOOKUP(J288,中子データ!$B$4:$H$4500,3,FALSE))</f>
        <v>S30D改</v>
      </c>
      <c r="AL288" s="1074">
        <f>IF(G288="","",VLOOKUP(J288,中子データ!$B$4:$H$4500,5,FALSE))</f>
        <v>4.5999999999999996</v>
      </c>
      <c r="AM288" s="1074">
        <f>IF(G288="","",VLOOKUP(J288,中子データ!$B$4:$H$4500,6,FALSE))</f>
        <v>532.1</v>
      </c>
      <c r="AN288" s="1069"/>
      <c r="AO288" s="1070"/>
      <c r="AP288" s="1071"/>
      <c r="AQ288" s="421"/>
      <c r="AR288" s="1071"/>
      <c r="AS288" s="436"/>
      <c r="AT288" s="436"/>
      <c r="AU288" s="1072"/>
      <c r="AV288" s="11"/>
      <c r="AW288" s="11"/>
      <c r="AX288" s="410">
        <f t="shared" si="185"/>
        <v>380</v>
      </c>
      <c r="AY288" s="411">
        <f>IF(G288="","",VLOOKUP(J288,中子データ!$B$4:$M$5999,10,FALSE))</f>
        <v>185</v>
      </c>
      <c r="AZ288" s="438">
        <f>IF(G288="","",VLOOKUP(J288,中子データ!$B$4:$M$5999,9,FALSE))</f>
        <v>19.45945945945946</v>
      </c>
      <c r="BA288" s="412" t="str">
        <f>IF(AQ288="","",VLOOKUP(AQ288,作業者名!$B$4:$C$100,2,FALSE))</f>
        <v/>
      </c>
      <c r="BB288" s="412" t="str">
        <f>IF(AR288="","",VLOOKUP(AR288,作業者名!$B$4:$C$100,2,FALSE))</f>
        <v/>
      </c>
      <c r="BC288" s="412">
        <f>IF(G288="","",VLOOKUP(J288,中子データ!B$4:N$6004,12,FALSE))</f>
        <v>0</v>
      </c>
      <c r="BD288" s="413">
        <f>IF(G288="","",VLOOKUP(J288,中子データ!$B$4:$P$4500,15,FALSE))</f>
        <v>0</v>
      </c>
    </row>
    <row r="289" spans="1:56" x14ac:dyDescent="0.15">
      <c r="A289" s="7" t="str">
        <f>IF(G289="","",VLOOKUP(H289,マシン名!$B$4:$C$93,2,FALSE))</f>
        <v>A56HP①　</v>
      </c>
      <c r="B289" s="7" t="str">
        <f>IF(G289="","",VLOOKUP(I289,作業者名!$B$4:$C$100,2,FALSE))</f>
        <v>山岡</v>
      </c>
      <c r="C289" s="7" t="str">
        <f>IF(G289="","",VLOOKUP(J289,中子データ!$B$4:$H$4500,2,FALSE))</f>
        <v>KC780　主</v>
      </c>
      <c r="D289" s="8">
        <f>IF(G289="","",VLOOKUP(J289,中子データ!$B$4:$H$4500,4,FALSE))</f>
        <v>1</v>
      </c>
      <c r="E289" s="231">
        <f t="shared" si="180"/>
        <v>0</v>
      </c>
      <c r="G289" s="958">
        <v>44445</v>
      </c>
      <c r="H289" s="1111">
        <v>29</v>
      </c>
      <c r="I289" s="1111">
        <v>22</v>
      </c>
      <c r="J289" s="1111">
        <v>606</v>
      </c>
      <c r="K289" s="1078">
        <v>0</v>
      </c>
      <c r="L289" s="1078">
        <v>30</v>
      </c>
      <c r="M289" s="1079">
        <v>1</v>
      </c>
      <c r="N289" s="1084">
        <f t="shared" si="189"/>
        <v>0</v>
      </c>
      <c r="O289" s="250"/>
      <c r="P289" s="250">
        <v>30</v>
      </c>
      <c r="Q289" s="250"/>
      <c r="R289" s="250"/>
      <c r="S289" s="250"/>
      <c r="T289" s="250"/>
      <c r="U289" s="250"/>
      <c r="V289" s="250"/>
      <c r="W289" s="250"/>
      <c r="X289" s="250"/>
      <c r="Y289" s="250"/>
      <c r="Z289" s="1083"/>
      <c r="AA289" s="1073"/>
      <c r="AB289" s="1075">
        <f t="shared" si="190"/>
        <v>0</v>
      </c>
      <c r="AC289" s="1086"/>
      <c r="AD289" s="1086"/>
      <c r="AE289" s="1086"/>
      <c r="AF289" s="1086"/>
      <c r="AG289" s="1086"/>
      <c r="AH289" s="1086"/>
      <c r="AI289" s="1086"/>
      <c r="AJ289" s="12"/>
      <c r="AK289" s="1074" t="str">
        <f>IF(G289="","",VLOOKUP(J289,中子データ!$B$4:$H$4500,3,FALSE))</f>
        <v>DP25A</v>
      </c>
      <c r="AL289" s="1074">
        <f>IF(G289="","",VLOOKUP(J289,中子データ!$B$4:$H$4500,5,FALSE))</f>
        <v>19.649999999999999</v>
      </c>
      <c r="AM289" s="1074">
        <f>IF(G289="","",VLOOKUP(J289,中子データ!$B$4:$H$4500,6,FALSE))</f>
        <v>1490</v>
      </c>
      <c r="AN289" s="1069"/>
      <c r="AO289" s="1070"/>
      <c r="AP289" s="1071"/>
      <c r="AQ289" s="421"/>
      <c r="AR289" s="1071"/>
      <c r="AS289" s="436">
        <v>1</v>
      </c>
      <c r="AT289" s="436"/>
      <c r="AU289" s="1072"/>
      <c r="AV289" s="11"/>
      <c r="AW289" s="11"/>
      <c r="AX289" s="410">
        <f t="shared" si="185"/>
        <v>0</v>
      </c>
      <c r="AY289" s="411">
        <f>IF(G289="","",VLOOKUP(J289,中子データ!$B$4:$M$5999,10,FALSE))</f>
        <v>240</v>
      </c>
      <c r="AZ289" s="438">
        <f>IF(G289="","",VLOOKUP(J289,中子データ!$B$4:$M$5999,9,FALSE))</f>
        <v>15</v>
      </c>
      <c r="BA289" s="412" t="str">
        <f>IF(AQ289="","",VLOOKUP(AQ289,作業者名!$B$4:$C$100,2,FALSE))</f>
        <v/>
      </c>
      <c r="BB289" s="412" t="str">
        <f>IF(AR289="","",VLOOKUP(AR289,作業者名!$B$4:$C$100,2,FALSE))</f>
        <v/>
      </c>
      <c r="BC289" s="412">
        <f>IF(G289="","",VLOOKUP(J289,中子データ!B$4:N$6004,12,FALSE))</f>
        <v>0</v>
      </c>
      <c r="BD289" s="413">
        <f>IF(G289="","",VLOOKUP(J289,中子データ!$B$4:$P$4500,15,FALSE))</f>
        <v>0</v>
      </c>
    </row>
    <row r="290" spans="1:56" x14ac:dyDescent="0.15">
      <c r="A290" s="7" t="str">
        <f>IF(G290="","",VLOOKUP(H290,マシン名!$B$4:$C$93,2,FALSE))</f>
        <v>５ＡＮ②　</v>
      </c>
      <c r="B290" s="7" t="str">
        <f>IF(G290="","",VLOOKUP(I290,作業者名!$B$4:$C$100,2,FALSE))</f>
        <v>宮内</v>
      </c>
      <c r="C290" s="7" t="str">
        <f>IF(G290="","",VLOOKUP(J290,中子データ!$B$4:$H$4500,2,FALSE))</f>
        <v>DE-18ﾋﾟｽﾄﾝｲｯﾀｲ　主</v>
      </c>
      <c r="D290" s="8">
        <f>IF(G290="","",VLOOKUP(J290,中子データ!$B$4:$H$4500,4,FALSE))</f>
        <v>1</v>
      </c>
      <c r="E290" s="231">
        <f t="shared" si="180"/>
        <v>44</v>
      </c>
      <c r="G290" s="958">
        <v>44445</v>
      </c>
      <c r="H290" s="1066">
        <v>38</v>
      </c>
      <c r="I290" s="1066">
        <v>2</v>
      </c>
      <c r="J290" s="1066">
        <v>418</v>
      </c>
      <c r="K290" s="1085">
        <v>44</v>
      </c>
      <c r="L290" s="1085">
        <v>220</v>
      </c>
      <c r="M290" s="1084">
        <v>1</v>
      </c>
      <c r="N290" s="1084">
        <f t="shared" si="189"/>
        <v>220</v>
      </c>
      <c r="O290" s="250"/>
      <c r="P290" s="250"/>
      <c r="Q290" s="250"/>
      <c r="R290" s="250"/>
      <c r="S290" s="250"/>
      <c r="T290" s="250"/>
      <c r="U290" s="250"/>
      <c r="V290" s="250"/>
      <c r="W290" s="250"/>
      <c r="X290" s="250"/>
      <c r="Y290" s="250"/>
      <c r="Z290" s="1083"/>
      <c r="AA290" s="1073"/>
      <c r="AB290" s="1075">
        <f t="shared" si="190"/>
        <v>0</v>
      </c>
      <c r="AC290" s="1086"/>
      <c r="AD290" s="1086"/>
      <c r="AE290" s="1086"/>
      <c r="AF290" s="1086"/>
      <c r="AG290" s="1086"/>
      <c r="AH290" s="1086"/>
      <c r="AI290" s="1086"/>
      <c r="AJ290" s="12"/>
      <c r="AK290" s="1074" t="str">
        <f>IF(G290="","",VLOOKUP(J290,中子データ!$B$4:$H$4500,3,FALSE))</f>
        <v>S-30D</v>
      </c>
      <c r="AL290" s="1074">
        <f>IF(G290="","",VLOOKUP(J290,中子データ!$B$4:$H$4500,5,FALSE))</f>
        <v>8</v>
      </c>
      <c r="AM290" s="1074">
        <f>IF(G290="","",VLOOKUP(J290,中子データ!$B$4:$H$4500,6,FALSE))</f>
        <v>790</v>
      </c>
      <c r="AN290" s="1069"/>
      <c r="AO290" s="1070"/>
      <c r="AP290" s="1071"/>
      <c r="AQ290" s="421"/>
      <c r="AR290" s="1071"/>
      <c r="AS290" s="436"/>
      <c r="AT290" s="436"/>
      <c r="AU290" s="1072"/>
      <c r="AV290" s="11"/>
      <c r="AW290" s="11"/>
      <c r="AX290" s="410">
        <f t="shared" si="185"/>
        <v>220</v>
      </c>
      <c r="AY290" s="411">
        <f>IF(G290="","",VLOOKUP(J290,中子データ!$B$4:$M$5999,10,FALSE))</f>
        <v>250</v>
      </c>
      <c r="AZ290" s="438">
        <f>IF(G290="","",VLOOKUP(J290,中子データ!$B$4:$M$5999,9,FALSE))</f>
        <v>14.4</v>
      </c>
      <c r="BA290" s="412" t="str">
        <f>IF(AQ290="","",VLOOKUP(AQ290,作業者名!$B$4:$C$100,2,FALSE))</f>
        <v/>
      </c>
      <c r="BB290" s="412" t="str">
        <f>IF(AR290="","",VLOOKUP(AR290,作業者名!$B$4:$C$100,2,FALSE))</f>
        <v/>
      </c>
      <c r="BC290" s="412">
        <f>IF(G290="","",VLOOKUP(J290,中子データ!B$4:N$6004,12,FALSE))</f>
        <v>0</v>
      </c>
      <c r="BD290" s="413">
        <f>IF(G290="","",VLOOKUP(J290,中子データ!$B$4:$P$4500,15,FALSE))</f>
        <v>0</v>
      </c>
    </row>
    <row r="291" spans="1:56" x14ac:dyDescent="0.15">
      <c r="A291" s="7" t="str">
        <f>IF(G291="","",VLOOKUP(H291,マシン名!$B$4:$C$93,2,FALSE))</f>
        <v>TR-C</v>
      </c>
      <c r="B291" s="7" t="str">
        <f>IF(G291="","",VLOOKUP(I291,作業者名!$B$4:$C$100,2,FALSE))</f>
        <v>松尾</v>
      </c>
      <c r="C291" s="7" t="str">
        <f>IF(G291="","",VLOOKUP(J291,中子データ!$B$4:$H$4500,2,FALSE))</f>
        <v>6204　②</v>
      </c>
      <c r="D291" s="8">
        <f>IF(G291="","",VLOOKUP(J291,中子データ!$B$4:$H$4500,4,FALSE))</f>
        <v>2</v>
      </c>
      <c r="E291" s="231">
        <f t="shared" si="180"/>
        <v>272</v>
      </c>
      <c r="G291" s="958">
        <v>44445</v>
      </c>
      <c r="H291" s="1066">
        <v>35</v>
      </c>
      <c r="I291" s="1066">
        <v>8</v>
      </c>
      <c r="J291" s="1066">
        <v>3043</v>
      </c>
      <c r="K291" s="1085">
        <v>136</v>
      </c>
      <c r="L291" s="1085">
        <v>226</v>
      </c>
      <c r="M291" s="1084">
        <v>0.35</v>
      </c>
      <c r="N291" s="1084">
        <f t="shared" si="189"/>
        <v>226</v>
      </c>
      <c r="O291" s="250"/>
      <c r="P291" s="250"/>
      <c r="Q291" s="250"/>
      <c r="R291" s="250"/>
      <c r="S291" s="250"/>
      <c r="T291" s="250"/>
      <c r="U291" s="250"/>
      <c r="V291" s="250"/>
      <c r="W291" s="250"/>
      <c r="X291" s="250"/>
      <c r="Y291" s="250"/>
      <c r="Z291" s="1083"/>
      <c r="AA291" s="1073"/>
      <c r="AB291" s="1075">
        <f t="shared" si="190"/>
        <v>0</v>
      </c>
      <c r="AC291" s="1086"/>
      <c r="AD291" s="1086"/>
      <c r="AE291" s="1086"/>
      <c r="AF291" s="1086"/>
      <c r="AG291" s="1086"/>
      <c r="AH291" s="1086"/>
      <c r="AI291" s="1086"/>
      <c r="AJ291" s="12"/>
      <c r="AK291" s="1074" t="str">
        <f>IF(G291="","",VLOOKUP(J291,中子データ!$B$4:$H$4500,3,FALSE))</f>
        <v>MSR-T</v>
      </c>
      <c r="AL291" s="1074">
        <f>IF(G291="","",VLOOKUP(J291,中子データ!$B$4:$H$4500,5,FALSE))</f>
        <v>2</v>
      </c>
      <c r="AM291" s="1074">
        <f>IF(G291="","",VLOOKUP(J291,中子データ!$B$4:$H$4500,6,FALSE))</f>
        <v>121.69999999999999</v>
      </c>
      <c r="AN291" s="1069"/>
      <c r="AO291" s="1070"/>
      <c r="AP291" s="1071"/>
      <c r="AQ291" s="421"/>
      <c r="AR291" s="1071"/>
      <c r="AS291" s="436"/>
      <c r="AT291" s="436"/>
      <c r="AU291" s="1072"/>
      <c r="AV291" s="11"/>
      <c r="AW291" s="11"/>
      <c r="AX291" s="410">
        <f t="shared" si="185"/>
        <v>226</v>
      </c>
      <c r="AY291" s="411">
        <f>IF(G291="","",VLOOKUP(J291,中子データ!$B$4:$M$5999,10,FALSE))</f>
        <v>100</v>
      </c>
      <c r="AZ291" s="438">
        <f>IF(G291="","",VLOOKUP(J291,中子データ!$B$4:$M$5999,9,FALSE))</f>
        <v>72</v>
      </c>
      <c r="BA291" s="412" t="str">
        <f>IF(AQ291="","",VLOOKUP(AQ291,作業者名!$B$4:$C$100,2,FALSE))</f>
        <v/>
      </c>
      <c r="BB291" s="412" t="str">
        <f>IF(AR291="","",VLOOKUP(AR291,作業者名!$B$4:$C$100,2,FALSE))</f>
        <v/>
      </c>
      <c r="BC291" s="412">
        <f>IF(G291="","",VLOOKUP(J291,中子データ!B$4:N$6004,12,FALSE))</f>
        <v>7.0000000000000007E-2</v>
      </c>
      <c r="BD291" s="413">
        <f>IF(G291="","",VLOOKUP(J291,中子データ!$B$4:$P$4500,15,FALSE))</f>
        <v>0</v>
      </c>
    </row>
    <row r="292" spans="1:56" x14ac:dyDescent="0.15">
      <c r="A292" s="7" t="str">
        <f>IF(G292="","",VLOOKUP(H292,マシン名!$B$4:$C$93,2,FALSE))</f>
        <v>TR-C</v>
      </c>
      <c r="B292" s="7" t="str">
        <f>IF(G292="","",VLOOKUP(I292,作業者名!$B$4:$C$100,2,FALSE))</f>
        <v>松尾</v>
      </c>
      <c r="C292" s="7" t="str">
        <f>IF(G292="","",VLOOKUP(J292,中子データ!$B$4:$H$4500,2,FALSE))</f>
        <v>ＰＲ-ＥＹ22</v>
      </c>
      <c r="D292" s="8">
        <f>IF(G292="","",VLOOKUP(J292,中子データ!$B$4:$H$4500,4,FALSE))</f>
        <v>1</v>
      </c>
      <c r="E292" s="231">
        <f t="shared" si="180"/>
        <v>0</v>
      </c>
      <c r="G292" s="958">
        <v>44445</v>
      </c>
      <c r="H292" s="1066">
        <v>35</v>
      </c>
      <c r="I292" s="1066">
        <v>8</v>
      </c>
      <c r="J292" s="1066">
        <v>3040</v>
      </c>
      <c r="K292" s="1085">
        <v>0</v>
      </c>
      <c r="L292" s="1085">
        <v>30</v>
      </c>
      <c r="M292" s="1084">
        <v>1</v>
      </c>
      <c r="N292" s="1084">
        <f t="shared" si="189"/>
        <v>0</v>
      </c>
      <c r="O292" s="250"/>
      <c r="P292" s="250">
        <v>30</v>
      </c>
      <c r="Q292" s="250"/>
      <c r="R292" s="250"/>
      <c r="S292" s="250"/>
      <c r="T292" s="250"/>
      <c r="U292" s="250"/>
      <c r="V292" s="250"/>
      <c r="W292" s="250"/>
      <c r="X292" s="250"/>
      <c r="Y292" s="250"/>
      <c r="Z292" s="1083"/>
      <c r="AA292" s="1073"/>
      <c r="AB292" s="1075">
        <f t="shared" si="190"/>
        <v>0</v>
      </c>
      <c r="AC292" s="1086"/>
      <c r="AD292" s="1086"/>
      <c r="AE292" s="1086"/>
      <c r="AF292" s="1086"/>
      <c r="AG292" s="1086"/>
      <c r="AH292" s="1086"/>
      <c r="AI292" s="1086"/>
      <c r="AJ292" s="12"/>
      <c r="AK292" s="1074" t="str">
        <f>IF(G292="","",VLOOKUP(J292,中子データ!$B$4:$H$4500,3,FALSE))</f>
        <v>M-28X</v>
      </c>
      <c r="AL292" s="1074">
        <f>IF(G292="","",VLOOKUP(J292,中子データ!$B$4:$H$4500,5,FALSE))</f>
        <v>20.96</v>
      </c>
      <c r="AM292" s="1074">
        <f>IF(G292="","",VLOOKUP(J292,中子データ!$B$4:$H$4500,6,FALSE))</f>
        <v>1100</v>
      </c>
      <c r="AN292" s="1069"/>
      <c r="AO292" s="1070"/>
      <c r="AP292" s="1071"/>
      <c r="AQ292" s="421"/>
      <c r="AR292" s="1071"/>
      <c r="AS292" s="436"/>
      <c r="AT292" s="436"/>
      <c r="AU292" s="1072"/>
      <c r="AV292" s="11"/>
      <c r="AW292" s="11"/>
      <c r="AX292" s="410">
        <f t="shared" si="185"/>
        <v>0</v>
      </c>
      <c r="AY292" s="411">
        <f>IF(G292="","",VLOOKUP(J292,中子データ!$B$4:$M$5999,10,FALSE))</f>
        <v>600</v>
      </c>
      <c r="AZ292" s="438">
        <f>IF(G292="","",VLOOKUP(J292,中子データ!$B$4:$M$5999,9,FALSE))</f>
        <v>6</v>
      </c>
      <c r="BA292" s="412" t="str">
        <f>IF(AQ292="","",VLOOKUP(AQ292,作業者名!$B$4:$C$100,2,FALSE))</f>
        <v/>
      </c>
      <c r="BB292" s="412" t="str">
        <f>IF(AR292="","",VLOOKUP(AR292,作業者名!$B$4:$C$100,2,FALSE))</f>
        <v/>
      </c>
      <c r="BC292" s="412">
        <f>IF(G292="","",VLOOKUP(J292,中子データ!B$4:N$6004,12,FALSE))</f>
        <v>0</v>
      </c>
      <c r="BD292" s="413">
        <f>IF(G292="","",VLOOKUP(J292,中子データ!$B$4:$P$4500,15,FALSE))</f>
        <v>0</v>
      </c>
    </row>
    <row r="293" spans="1:56" x14ac:dyDescent="0.15">
      <c r="A293" s="7" t="str">
        <f>IF(G293="","",VLOOKUP(H293,マシン名!$B$4:$C$93,2,FALSE))</f>
        <v>TR-C</v>
      </c>
      <c r="B293" s="7" t="str">
        <f>IF(G293="","",VLOOKUP(I293,作業者名!$B$4:$C$100,2,FALSE))</f>
        <v>松尾</v>
      </c>
      <c r="C293" s="7" t="str">
        <f>IF(G293="","",VLOOKUP(J293,中子データ!$B$4:$H$4500,2,FALSE))</f>
        <v>ＰＲ-ＥＹ22</v>
      </c>
      <c r="D293" s="8">
        <f>IF(G293="","",VLOOKUP(J293,中子データ!$B$4:$H$4500,4,FALSE))</f>
        <v>1</v>
      </c>
      <c r="E293" s="231">
        <f t="shared" si="180"/>
        <v>33</v>
      </c>
      <c r="G293" s="958">
        <v>44445</v>
      </c>
      <c r="H293" s="1066">
        <v>35</v>
      </c>
      <c r="I293" s="1066">
        <v>8</v>
      </c>
      <c r="J293" s="1066">
        <v>3040</v>
      </c>
      <c r="K293" s="1085">
        <v>40</v>
      </c>
      <c r="L293" s="1085">
        <v>465</v>
      </c>
      <c r="M293" s="1084">
        <v>0.5</v>
      </c>
      <c r="N293" s="1084">
        <f t="shared" si="189"/>
        <v>290</v>
      </c>
      <c r="O293" s="250">
        <v>10</v>
      </c>
      <c r="P293" s="250"/>
      <c r="Q293" s="250"/>
      <c r="R293" s="250"/>
      <c r="S293" s="250">
        <v>150</v>
      </c>
      <c r="T293" s="250"/>
      <c r="U293" s="250"/>
      <c r="V293" s="250"/>
      <c r="W293" s="250"/>
      <c r="X293" s="250"/>
      <c r="Y293" s="250"/>
      <c r="Z293" s="1083">
        <v>15</v>
      </c>
      <c r="AA293" s="1073"/>
      <c r="AB293" s="1075">
        <f t="shared" si="190"/>
        <v>7</v>
      </c>
      <c r="AC293" s="1086">
        <v>7</v>
      </c>
      <c r="AD293" s="1086"/>
      <c r="AE293" s="1086"/>
      <c r="AF293" s="1086"/>
      <c r="AG293" s="1086"/>
      <c r="AH293" s="1086"/>
      <c r="AI293" s="1086"/>
      <c r="AJ293" s="12"/>
      <c r="AK293" s="1074" t="str">
        <f>IF(G293="","",VLOOKUP(J293,中子データ!$B$4:$H$4500,3,FALSE))</f>
        <v>M-28X</v>
      </c>
      <c r="AL293" s="1074">
        <f>IF(G293="","",VLOOKUP(J293,中子データ!$B$4:$H$4500,5,FALSE))</f>
        <v>20.96</v>
      </c>
      <c r="AM293" s="1074">
        <f>IF(G293="","",VLOOKUP(J293,中子データ!$B$4:$H$4500,6,FALSE))</f>
        <v>1100</v>
      </c>
      <c r="AN293" s="1069"/>
      <c r="AO293" s="1070"/>
      <c r="AP293" s="1071"/>
      <c r="AQ293" s="421"/>
      <c r="AR293" s="1071"/>
      <c r="AS293" s="436">
        <v>1</v>
      </c>
      <c r="AT293" s="436"/>
      <c r="AU293" s="1072"/>
      <c r="AV293" s="11"/>
      <c r="AW293" s="11"/>
      <c r="AX293" s="410">
        <f t="shared" si="185"/>
        <v>590</v>
      </c>
      <c r="AY293" s="411">
        <f>IF(G293="","",VLOOKUP(J293,中子データ!$B$4:$M$5999,10,FALSE))</f>
        <v>600</v>
      </c>
      <c r="AZ293" s="438">
        <f>IF(G293="","",VLOOKUP(J293,中子データ!$B$4:$M$5999,9,FALSE))</f>
        <v>6</v>
      </c>
      <c r="BA293" s="412" t="str">
        <f>IF(AQ293="","",VLOOKUP(AQ293,作業者名!$B$4:$C$100,2,FALSE))</f>
        <v/>
      </c>
      <c r="BB293" s="412" t="str">
        <f>IF(AR293="","",VLOOKUP(AR293,作業者名!$B$4:$C$100,2,FALSE))</f>
        <v/>
      </c>
      <c r="BC293" s="412">
        <f>IF(G293="","",VLOOKUP(J293,中子データ!B$4:N$6004,12,FALSE))</f>
        <v>0</v>
      </c>
      <c r="BD293" s="413">
        <f>IF(G293="","",VLOOKUP(J293,中子データ!$B$4:$P$4500,15,FALSE))</f>
        <v>0</v>
      </c>
    </row>
    <row r="294" spans="1:56" x14ac:dyDescent="0.15">
      <c r="A294" s="7" t="str">
        <f>IF(G294="","",VLOOKUP(H294,マシン名!$B$4:$C$93,2,FALSE))</f>
        <v>TR-B②</v>
      </c>
      <c r="B294" s="7" t="str">
        <f>IF(G294="","",VLOOKUP(I294,作業者名!$B$4:$C$100,2,FALSE))</f>
        <v>松尾</v>
      </c>
      <c r="C294" s="7" t="str">
        <f>IF(G294="","",VLOOKUP(J294,中子データ!$B$4:$H$4500,2,FALSE))</f>
        <v>FO</v>
      </c>
      <c r="D294" s="8">
        <f>IF(G294="","",VLOOKUP(J294,中子データ!$B$4:$H$4500,4,FALSE))</f>
        <v>1</v>
      </c>
      <c r="E294" s="231">
        <f t="shared" si="180"/>
        <v>39</v>
      </c>
      <c r="G294" s="958">
        <v>44445</v>
      </c>
      <c r="H294" s="1111">
        <v>33</v>
      </c>
      <c r="I294" s="1111">
        <v>8</v>
      </c>
      <c r="J294" s="1111">
        <v>3026</v>
      </c>
      <c r="K294" s="1078">
        <v>39</v>
      </c>
      <c r="L294" s="1078">
        <v>390</v>
      </c>
      <c r="M294" s="1079">
        <v>0.35</v>
      </c>
      <c r="N294" s="1084">
        <f t="shared" si="189"/>
        <v>390</v>
      </c>
      <c r="O294" s="250"/>
      <c r="P294" s="250"/>
      <c r="Q294" s="250"/>
      <c r="R294" s="250"/>
      <c r="S294" s="250"/>
      <c r="T294" s="250"/>
      <c r="U294" s="250"/>
      <c r="V294" s="250"/>
      <c r="W294" s="250"/>
      <c r="X294" s="250"/>
      <c r="Y294" s="250"/>
      <c r="Z294" s="1083"/>
      <c r="AA294" s="1073"/>
      <c r="AB294" s="1075">
        <f t="shared" si="190"/>
        <v>0</v>
      </c>
      <c r="AC294" s="1086"/>
      <c r="AD294" s="1086"/>
      <c r="AE294" s="1086"/>
      <c r="AF294" s="1086"/>
      <c r="AG294" s="1086"/>
      <c r="AH294" s="1086"/>
      <c r="AI294" s="1086"/>
      <c r="AJ294" s="12"/>
      <c r="AK294" s="1074" t="str">
        <f>IF(G294="","",VLOOKUP(J294,中子データ!$B$4:$H$4500,3,FALSE))</f>
        <v>MSR-T</v>
      </c>
      <c r="AL294" s="1074">
        <f>IF(G294="","",VLOOKUP(J294,中子データ!$B$4:$H$4500,5,FALSE))</f>
        <v>2.9</v>
      </c>
      <c r="AM294" s="1074">
        <f>IF(G294="","",VLOOKUP(J294,中子データ!$B$4:$H$4500,6,FALSE))</f>
        <v>181</v>
      </c>
      <c r="AN294" s="1069"/>
      <c r="AO294" s="1070"/>
      <c r="AP294" s="1071"/>
      <c r="AQ294" s="421"/>
      <c r="AR294" s="1071"/>
      <c r="AS294" s="436"/>
      <c r="AT294" s="436"/>
      <c r="AU294" s="1072"/>
      <c r="AV294" s="11"/>
      <c r="AW294" s="11"/>
      <c r="AX294" s="410">
        <f t="shared" si="185"/>
        <v>390</v>
      </c>
      <c r="AY294" s="411">
        <f>IF(G294="","",VLOOKUP(J294,中子データ!$B$4:$M$5999,10,FALSE))</f>
        <v>100</v>
      </c>
      <c r="AZ294" s="438">
        <f>IF(G294="","",VLOOKUP(J294,中子データ!$B$4:$M$5999,9,FALSE))</f>
        <v>36</v>
      </c>
      <c r="BA294" s="412" t="str">
        <f>IF(AQ294="","",VLOOKUP(AQ294,作業者名!$B$4:$C$100,2,FALSE))</f>
        <v/>
      </c>
      <c r="BB294" s="412" t="str">
        <f>IF(AR294="","",VLOOKUP(AR294,作業者名!$B$4:$C$100,2,FALSE))</f>
        <v/>
      </c>
      <c r="BC294" s="412">
        <f>IF(G294="","",VLOOKUP(J294,中子データ!B$4:N$6004,12,FALSE))</f>
        <v>0.04</v>
      </c>
      <c r="BD294" s="413">
        <f>IF(G294="","",VLOOKUP(J294,中子データ!$B$4:$P$4500,15,FALSE))</f>
        <v>0</v>
      </c>
    </row>
    <row r="295" spans="1:56" x14ac:dyDescent="0.15">
      <c r="A295" s="7" t="str">
        <f>IF(G295="","",VLOOKUP(H295,マシン名!$B$4:$C$93,2,FALSE))</f>
        <v>TR-B①</v>
      </c>
      <c r="B295" s="7" t="str">
        <f>IF(G295="","",VLOOKUP(I295,作業者名!$B$4:$C$100,2,FALSE))</f>
        <v>松尾</v>
      </c>
      <c r="C295" s="7" t="str">
        <f>IF(G295="","",VLOOKUP(J295,中子データ!$B$4:$H$4500,2,FALSE))</f>
        <v>119620　②</v>
      </c>
      <c r="D295" s="8">
        <f>IF(G295="","",VLOOKUP(J295,中子データ!$B$4:$H$4500,4,FALSE))</f>
        <v>1</v>
      </c>
      <c r="E295" s="231">
        <f t="shared" si="180"/>
        <v>263</v>
      </c>
      <c r="G295" s="958">
        <v>44445</v>
      </c>
      <c r="H295" s="1111">
        <v>34</v>
      </c>
      <c r="I295" s="1111">
        <v>8</v>
      </c>
      <c r="J295" s="1111">
        <v>3041</v>
      </c>
      <c r="K295" s="1078">
        <v>263</v>
      </c>
      <c r="L295" s="1078">
        <v>438</v>
      </c>
      <c r="M295" s="1079">
        <v>0.35</v>
      </c>
      <c r="N295" s="1084">
        <f t="shared" ref="N295" si="191">L295-SUM(O295:Z295)</f>
        <v>438</v>
      </c>
      <c r="O295" s="250"/>
      <c r="P295" s="250"/>
      <c r="Q295" s="250"/>
      <c r="R295" s="250"/>
      <c r="S295" s="250"/>
      <c r="T295" s="250"/>
      <c r="U295" s="250"/>
      <c r="V295" s="250"/>
      <c r="W295" s="250"/>
      <c r="X295" s="250"/>
      <c r="Y295" s="250"/>
      <c r="Z295" s="1083"/>
      <c r="AA295" s="1073"/>
      <c r="AB295" s="1075">
        <f t="shared" si="190"/>
        <v>0</v>
      </c>
      <c r="AC295" s="1086"/>
      <c r="AD295" s="1086"/>
      <c r="AE295" s="1086"/>
      <c r="AF295" s="1086"/>
      <c r="AG295" s="1086"/>
      <c r="AH295" s="1086"/>
      <c r="AI295" s="1086"/>
      <c r="AJ295" s="12"/>
      <c r="AK295" s="1074" t="str">
        <f>IF(G295="","",VLOOKUP(J295,中子データ!$B$4:$H$4500,3,FALSE))</f>
        <v>MSR-T</v>
      </c>
      <c r="AL295" s="1074">
        <f>IF(G295="","",VLOOKUP(J295,中子データ!$B$4:$H$4500,5,FALSE))</f>
        <v>1.9</v>
      </c>
      <c r="AM295" s="1074">
        <f>IF(G295="","",VLOOKUP(J295,中子データ!$B$4:$H$4500,6,FALSE))</f>
        <v>123.19999999999999</v>
      </c>
      <c r="AN295" s="1069"/>
      <c r="AO295" s="1070"/>
      <c r="AP295" s="1071"/>
      <c r="AQ295" s="421"/>
      <c r="AR295" s="1071"/>
      <c r="AS295" s="436"/>
      <c r="AT295" s="436"/>
      <c r="AU295" s="1072"/>
      <c r="AV295" s="11"/>
      <c r="AW295" s="11"/>
      <c r="AX295" s="410">
        <f t="shared" si="185"/>
        <v>438</v>
      </c>
      <c r="AY295" s="411">
        <f>IF(G295="","",VLOOKUP(J295,中子データ!$B$4:$M$5999,10,FALSE))</f>
        <v>100</v>
      </c>
      <c r="AZ295" s="438">
        <f>IF(G295="","",VLOOKUP(J295,中子データ!$B$4:$M$5999,9,FALSE))</f>
        <v>36</v>
      </c>
      <c r="BA295" s="412" t="str">
        <f>IF(AQ295="","",VLOOKUP(AQ295,作業者名!$B$4:$C$100,2,FALSE))</f>
        <v/>
      </c>
      <c r="BB295" s="412" t="str">
        <f>IF(AR295="","",VLOOKUP(AR295,作業者名!$B$4:$C$100,2,FALSE))</f>
        <v/>
      </c>
      <c r="BC295" s="412">
        <f>IF(G295="","",VLOOKUP(J295,中子データ!B$4:N$6004,12,FALSE))</f>
        <v>0.05</v>
      </c>
      <c r="BD295" s="413">
        <f>IF(G295="","",VLOOKUP(J295,中子データ!$B$4:$P$4500,15,FALSE))</f>
        <v>0</v>
      </c>
    </row>
    <row r="296" spans="1:56" x14ac:dyDescent="0.15">
      <c r="A296" s="7" t="str">
        <f>IF(G296="","",VLOOKUP(H296,マシン名!$B$4:$C$93,2,FALSE))</f>
        <v>TR-B①</v>
      </c>
      <c r="B296" s="7" t="str">
        <f>IF(G296="","",VLOOKUP(I296,作業者名!$B$4:$C$100,2,FALSE))</f>
        <v>ハンダ</v>
      </c>
      <c r="C296" s="7" t="str">
        <f>IF(G296="","",VLOOKUP(J296,中子データ!$B$4:$H$4500,2,FALSE))</f>
        <v>119620　②</v>
      </c>
      <c r="D296" s="8">
        <f>IF(G296="","",VLOOKUP(J296,中子データ!$B$4:$H$4500,4,FALSE))</f>
        <v>1</v>
      </c>
      <c r="E296" s="231">
        <f t="shared" si="180"/>
        <v>292</v>
      </c>
      <c r="G296" s="958">
        <v>44445</v>
      </c>
      <c r="H296" s="1111">
        <v>34</v>
      </c>
      <c r="I296" s="1111">
        <v>54</v>
      </c>
      <c r="J296" s="1111">
        <v>3041</v>
      </c>
      <c r="K296" s="1078">
        <v>296</v>
      </c>
      <c r="L296" s="1078">
        <v>465</v>
      </c>
      <c r="M296" s="1079">
        <v>0.5</v>
      </c>
      <c r="N296" s="1084">
        <f t="shared" ref="N296" si="192">L296-SUM(O296:Z296)</f>
        <v>440</v>
      </c>
      <c r="O296" s="250">
        <v>10</v>
      </c>
      <c r="P296" s="250"/>
      <c r="Q296" s="250"/>
      <c r="R296" s="250"/>
      <c r="S296" s="250"/>
      <c r="T296" s="250"/>
      <c r="U296" s="250"/>
      <c r="V296" s="250"/>
      <c r="W296" s="250"/>
      <c r="X296" s="250"/>
      <c r="Y296" s="250"/>
      <c r="Z296" s="1083">
        <v>15</v>
      </c>
      <c r="AA296" s="1073"/>
      <c r="AB296" s="1075">
        <f t="shared" si="190"/>
        <v>4</v>
      </c>
      <c r="AC296" s="1086"/>
      <c r="AD296" s="1086"/>
      <c r="AE296" s="1086"/>
      <c r="AF296" s="1086"/>
      <c r="AG296" s="1086"/>
      <c r="AH296" s="1086">
        <v>4</v>
      </c>
      <c r="AI296" s="1086"/>
      <c r="AJ296" s="12"/>
      <c r="AK296" s="1074" t="str">
        <f>IF(G296="","",VLOOKUP(J296,中子データ!$B$4:$H$4500,3,FALSE))</f>
        <v>MSR-T</v>
      </c>
      <c r="AL296" s="1074">
        <f>IF(G296="","",VLOOKUP(J296,中子データ!$B$4:$H$4500,5,FALSE))</f>
        <v>1.9</v>
      </c>
      <c r="AM296" s="1074">
        <f>IF(G296="","",VLOOKUP(J296,中子データ!$B$4:$H$4500,6,FALSE))</f>
        <v>123.19999999999999</v>
      </c>
      <c r="AN296" s="1069"/>
      <c r="AO296" s="1070"/>
      <c r="AP296" s="1071"/>
      <c r="AQ296" s="421"/>
      <c r="AR296" s="1071"/>
      <c r="AS296" s="436">
        <v>1</v>
      </c>
      <c r="AT296" s="436"/>
      <c r="AU296" s="1072"/>
      <c r="AV296" s="11"/>
      <c r="AW296" s="11"/>
      <c r="AX296" s="410">
        <f t="shared" si="185"/>
        <v>440</v>
      </c>
      <c r="AY296" s="411">
        <f>IF(G296="","",VLOOKUP(J296,中子データ!$B$4:$M$5999,10,FALSE))</f>
        <v>100</v>
      </c>
      <c r="AZ296" s="438">
        <f>IF(G296="","",VLOOKUP(J296,中子データ!$B$4:$M$5999,9,FALSE))</f>
        <v>36</v>
      </c>
      <c r="BA296" s="412" t="str">
        <f>IF(AQ296="","",VLOOKUP(AQ296,作業者名!$B$4:$C$100,2,FALSE))</f>
        <v/>
      </c>
      <c r="BB296" s="412" t="str">
        <f>IF(AR296="","",VLOOKUP(AR296,作業者名!$B$4:$C$100,2,FALSE))</f>
        <v/>
      </c>
      <c r="BC296" s="412">
        <f>IF(G296="","",VLOOKUP(J296,中子データ!B$4:N$6004,12,FALSE))</f>
        <v>0.05</v>
      </c>
      <c r="BD296" s="413">
        <f>IF(G296="","",VLOOKUP(J296,中子データ!$B$4:$P$4500,15,FALSE))</f>
        <v>0</v>
      </c>
    </row>
    <row r="297" spans="1:56" x14ac:dyDescent="0.15">
      <c r="A297" s="7" t="str">
        <f>IF(G297="","",VLOOKUP(H297,マシン名!$B$4:$C$93,2,FALSE))</f>
        <v>塗型（仕掛り）</v>
      </c>
      <c r="B297" s="7" t="str">
        <f>IF(G297="","",VLOOKUP(I297,作業者名!$B$4:$C$100,2,FALSE))</f>
        <v>吉田</v>
      </c>
      <c r="C297" s="7" t="str">
        <f>IF(G297="","",VLOOKUP(J297,中子データ!$B$4:$H$4500,2,FALSE))</f>
        <v>再乾・芯組（ＤＥ18ピストンイッタイ）</v>
      </c>
      <c r="D297" s="8">
        <f>IF(G297="","",VLOOKUP(J297,中子データ!$B$4:$H$4500,4,FALSE))</f>
        <v>1</v>
      </c>
      <c r="E297" s="231">
        <f t="shared" si="180"/>
        <v>12</v>
      </c>
      <c r="G297" s="958">
        <v>44445</v>
      </c>
      <c r="H297" s="1111">
        <v>997</v>
      </c>
      <c r="I297" s="1111">
        <v>1</v>
      </c>
      <c r="J297" s="1111">
        <v>920</v>
      </c>
      <c r="K297" s="1078">
        <v>12</v>
      </c>
      <c r="L297" s="1078">
        <v>120</v>
      </c>
      <c r="M297" s="1079">
        <v>1</v>
      </c>
      <c r="N297" s="1084">
        <f t="shared" ref="N297" si="193">L297-SUM(O297:Z297)</f>
        <v>120</v>
      </c>
      <c r="O297" s="250"/>
      <c r="P297" s="250"/>
      <c r="Q297" s="250"/>
      <c r="R297" s="250"/>
      <c r="S297" s="250"/>
      <c r="T297" s="250"/>
      <c r="U297" s="250"/>
      <c r="V297" s="250"/>
      <c r="W297" s="250"/>
      <c r="X297" s="250"/>
      <c r="Y297" s="250"/>
      <c r="Z297" s="1083"/>
      <c r="AA297" s="1073"/>
      <c r="AB297" s="1075">
        <f t="shared" si="190"/>
        <v>0</v>
      </c>
      <c r="AC297" s="1086"/>
      <c r="AD297" s="1086"/>
      <c r="AE297" s="1086"/>
      <c r="AF297" s="1086"/>
      <c r="AG297" s="1086"/>
      <c r="AH297" s="1086"/>
      <c r="AI297" s="1086"/>
      <c r="AJ297" s="12"/>
      <c r="AK297" s="1074">
        <f>IF(G297="","",VLOOKUP(J297,中子データ!$B$4:$H$4500,3,FALSE))</f>
        <v>0</v>
      </c>
      <c r="AL297" s="1074">
        <f>IF(G297="","",VLOOKUP(J297,中子データ!$B$4:$H$4500,5,FALSE))</f>
        <v>0</v>
      </c>
      <c r="AM297" s="1074">
        <f>IF(G297="","",VLOOKUP(J297,中子データ!$B$4:$H$4500,6,FALSE))</f>
        <v>530</v>
      </c>
      <c r="AN297" s="1069"/>
      <c r="AO297" s="1070"/>
      <c r="AP297" s="1071"/>
      <c r="AQ297" s="421"/>
      <c r="AR297" s="1071"/>
      <c r="AS297" s="436"/>
      <c r="AT297" s="436"/>
      <c r="AU297" s="1072"/>
      <c r="AV297" s="11"/>
      <c r="AW297" s="11"/>
      <c r="AX297" s="410">
        <f t="shared" si="185"/>
        <v>120</v>
      </c>
      <c r="AY297" s="411">
        <f>IF(G297="","",VLOOKUP(J297,中子データ!$B$4:$M$5999,10,FALSE))</f>
        <v>600</v>
      </c>
      <c r="AZ297" s="438">
        <f>IF(G297="","",VLOOKUP(J297,中子データ!$B$4:$M$5999,9,FALSE))</f>
        <v>6</v>
      </c>
      <c r="BA297" s="412" t="str">
        <f>IF(AQ297="","",VLOOKUP(AQ297,作業者名!$B$4:$C$100,2,FALSE))</f>
        <v/>
      </c>
      <c r="BB297" s="412" t="str">
        <f>IF(AR297="","",VLOOKUP(AR297,作業者名!$B$4:$C$100,2,FALSE))</f>
        <v/>
      </c>
      <c r="BC297" s="412">
        <f>IF(G297="","",VLOOKUP(J297,中子データ!B$4:N$6004,12,FALSE))</f>
        <v>0</v>
      </c>
      <c r="BD297" s="413">
        <f>IF(G297="","",VLOOKUP(J297,中子データ!$B$4:$P$4500,15,FALSE))</f>
        <v>0</v>
      </c>
    </row>
    <row r="298" spans="1:56" x14ac:dyDescent="0.15">
      <c r="A298" s="7" t="str">
        <f>IF(G298="","",VLOOKUP(H298,マシン名!$B$4:$C$93,2,FALSE))</f>
        <v>塗型（仕掛り）</v>
      </c>
      <c r="B298" s="7" t="str">
        <f>IF(G298="","",VLOOKUP(I298,作業者名!$B$4:$C$100,2,FALSE))</f>
        <v>吉田</v>
      </c>
      <c r="C298" s="7" t="str">
        <f>IF(G298="","",VLOOKUP(J298,中子データ!$B$4:$H$4500,2,FALSE))</f>
        <v>その他の仕掛り</v>
      </c>
      <c r="D298" s="8">
        <f>IF(G298="","",VLOOKUP(J298,中子データ!$B$4:$H$4500,4,FALSE))</f>
        <v>1</v>
      </c>
      <c r="E298" s="231">
        <f t="shared" si="180"/>
        <v>0</v>
      </c>
      <c r="G298" s="958">
        <v>44445</v>
      </c>
      <c r="H298" s="1111">
        <v>997</v>
      </c>
      <c r="I298" s="1111">
        <v>1</v>
      </c>
      <c r="J298" s="1111">
        <v>991</v>
      </c>
      <c r="K298" s="1078">
        <v>0</v>
      </c>
      <c r="L298" s="1078">
        <v>345</v>
      </c>
      <c r="M298" s="1079">
        <v>1</v>
      </c>
      <c r="N298" s="1084">
        <f t="shared" ref="N298:N301" si="194">L298-SUM(O298:Z298)</f>
        <v>255</v>
      </c>
      <c r="O298" s="250"/>
      <c r="P298" s="250"/>
      <c r="Q298" s="250"/>
      <c r="R298" s="250"/>
      <c r="S298" s="250"/>
      <c r="T298" s="250"/>
      <c r="U298" s="250"/>
      <c r="V298" s="250"/>
      <c r="W298" s="250"/>
      <c r="X298" s="250"/>
      <c r="Y298" s="250"/>
      <c r="Z298" s="1083">
        <v>90</v>
      </c>
      <c r="AA298" s="1073"/>
      <c r="AB298" s="1075">
        <f t="shared" si="190"/>
        <v>0</v>
      </c>
      <c r="AC298" s="1086"/>
      <c r="AD298" s="1086"/>
      <c r="AE298" s="1086"/>
      <c r="AF298" s="1086"/>
      <c r="AG298" s="1086"/>
      <c r="AH298" s="1086"/>
      <c r="AI298" s="1086"/>
      <c r="AJ298" s="12"/>
      <c r="AK298" s="1074">
        <f>IF(G298="","",VLOOKUP(J298,中子データ!$B$4:$H$4500,3,FALSE))</f>
        <v>0</v>
      </c>
      <c r="AL298" s="1074">
        <f>IF(G298="","",VLOOKUP(J298,中子データ!$B$4:$H$4500,5,FALSE))</f>
        <v>0</v>
      </c>
      <c r="AM298" s="1074">
        <f>IF(G298="","",VLOOKUP(J298,中子データ!$B$4:$H$4500,6,FALSE))</f>
        <v>0</v>
      </c>
      <c r="AN298" s="1069"/>
      <c r="AO298" s="1070"/>
      <c r="AP298" s="1071"/>
      <c r="AQ298" s="421"/>
      <c r="AR298" s="1071"/>
      <c r="AS298" s="436"/>
      <c r="AT298" s="436"/>
      <c r="AU298" s="1072"/>
      <c r="AV298" s="11"/>
      <c r="AW298" s="11"/>
      <c r="AX298" s="410">
        <f t="shared" si="185"/>
        <v>255</v>
      </c>
      <c r="AY298" s="411">
        <f>IF(G298="","",VLOOKUP(J298,中子データ!$B$4:$M$5999,10,FALSE))</f>
        <v>0</v>
      </c>
      <c r="AZ298" s="438" t="e">
        <f>IF(G298="","",VLOOKUP(J298,中子データ!$B$4:$M$5999,9,FALSE))</f>
        <v>#DIV/0!</v>
      </c>
      <c r="BA298" s="412" t="str">
        <f>IF(AQ298="","",VLOOKUP(AQ298,作業者名!$B$4:$C$100,2,FALSE))</f>
        <v/>
      </c>
      <c r="BB298" s="412" t="str">
        <f>IF(AR298="","",VLOOKUP(AR298,作業者名!$B$4:$C$100,2,FALSE))</f>
        <v/>
      </c>
      <c r="BC298" s="412">
        <f>IF(G298="","",VLOOKUP(J298,中子データ!B$4:N$6004,12,FALSE))</f>
        <v>0</v>
      </c>
      <c r="BD298" s="413">
        <f>IF(G298="","",VLOOKUP(J298,中子データ!$B$4:$P$4500,15,FALSE))</f>
        <v>0</v>
      </c>
    </row>
    <row r="299" spans="1:56" x14ac:dyDescent="0.15">
      <c r="A299" s="7" t="str">
        <f>IF(G299="","",VLOOKUP(H299,マシン名!$B$4:$C$93,2,FALSE))</f>
        <v>製造間接</v>
      </c>
      <c r="B299" s="7" t="str">
        <f>IF(G299="","",VLOOKUP(I299,作業者名!$B$4:$C$100,2,FALSE))</f>
        <v>宮内</v>
      </c>
      <c r="C299" s="7" t="str">
        <f>IF(G299="","",VLOOKUP(J299,中子データ!$B$4:$H$4500,2,FALSE))</f>
        <v>製造補助（砂段取り・台車準備・型移動等）</v>
      </c>
      <c r="D299" s="8">
        <f>IF(G299="","",VLOOKUP(J299,中子データ!$B$4:$H$4500,4,FALSE))</f>
        <v>1</v>
      </c>
      <c r="E299" s="231">
        <f t="shared" si="180"/>
        <v>0</v>
      </c>
      <c r="G299" s="958">
        <v>44445</v>
      </c>
      <c r="H299" s="1150">
        <v>51</v>
      </c>
      <c r="I299" s="1150">
        <v>2</v>
      </c>
      <c r="J299" s="1150">
        <v>953</v>
      </c>
      <c r="K299" s="1151">
        <v>0</v>
      </c>
      <c r="L299" s="1151">
        <v>240</v>
      </c>
      <c r="M299" s="1079">
        <v>1</v>
      </c>
      <c r="N299" s="1084">
        <f t="shared" si="194"/>
        <v>240</v>
      </c>
      <c r="O299" s="250"/>
      <c r="P299" s="250"/>
      <c r="Q299" s="250"/>
      <c r="R299" s="250"/>
      <c r="S299" s="250"/>
      <c r="T299" s="250"/>
      <c r="U299" s="250"/>
      <c r="V299" s="250"/>
      <c r="W299" s="250"/>
      <c r="X299" s="250"/>
      <c r="Y299" s="250"/>
      <c r="Z299" s="1083"/>
      <c r="AA299" s="1073"/>
      <c r="AB299" s="1075">
        <f t="shared" si="190"/>
        <v>0</v>
      </c>
      <c r="AC299" s="1086"/>
      <c r="AD299" s="1086"/>
      <c r="AE299" s="1086"/>
      <c r="AF299" s="1086"/>
      <c r="AG299" s="1086"/>
      <c r="AH299" s="1086"/>
      <c r="AI299" s="1086"/>
      <c r="AJ299" s="12"/>
      <c r="AK299" s="1074">
        <f>IF(G299="","",VLOOKUP(J299,中子データ!$B$4:$H$4500,3,FALSE))</f>
        <v>0</v>
      </c>
      <c r="AL299" s="1074">
        <f>IF(G299="","",VLOOKUP(J299,中子データ!$B$4:$H$4500,5,FALSE))</f>
        <v>0</v>
      </c>
      <c r="AM299" s="1074">
        <f>IF(G299="","",VLOOKUP(J299,中子データ!$B$4:$H$4500,6,FALSE))</f>
        <v>0</v>
      </c>
      <c r="AN299" s="1069"/>
      <c r="AO299" s="1070"/>
      <c r="AP299" s="1071"/>
      <c r="AQ299" s="421"/>
      <c r="AR299" s="1071"/>
      <c r="AS299" s="436"/>
      <c r="AT299" s="436"/>
      <c r="AU299" s="1072"/>
      <c r="AV299" s="11"/>
      <c r="AW299" s="11"/>
      <c r="AX299" s="410">
        <f t="shared" si="185"/>
        <v>240</v>
      </c>
      <c r="AY299" s="411">
        <f>IF(G299="","",VLOOKUP(J299,中子データ!$B$4:$M$5999,10,FALSE))</f>
        <v>0</v>
      </c>
      <c r="AZ299" s="438" t="e">
        <f>IF(G299="","",VLOOKUP(J299,中子データ!$B$4:$M$5999,9,FALSE))</f>
        <v>#DIV/0!</v>
      </c>
      <c r="BA299" s="412" t="str">
        <f>IF(AQ299="","",VLOOKUP(AQ299,作業者名!$B$4:$C$100,2,FALSE))</f>
        <v/>
      </c>
      <c r="BB299" s="412" t="str">
        <f>IF(AR299="","",VLOOKUP(AR299,作業者名!$B$4:$C$100,2,FALSE))</f>
        <v/>
      </c>
      <c r="BC299" s="412">
        <f>IF(G299="","",VLOOKUP(J299,中子データ!B$4:N$6004,12,FALSE))</f>
        <v>0</v>
      </c>
      <c r="BD299" s="413">
        <f>IF(G299="","",VLOOKUP(J299,中子データ!$B$4:$P$4500,15,FALSE))</f>
        <v>0</v>
      </c>
    </row>
    <row r="300" spans="1:56" x14ac:dyDescent="0.15">
      <c r="A300" s="7" t="str">
        <f>IF(G300="","",VLOOKUP(H300,マシン名!$B$4:$C$93,2,FALSE))</f>
        <v>製造間接</v>
      </c>
      <c r="B300" s="7" t="str">
        <f>IF(G300="","",VLOOKUP(I300,作業者名!$B$4:$C$100,2,FALSE))</f>
        <v>平</v>
      </c>
      <c r="C300" s="7" t="str">
        <f>IF(G300="","",VLOOKUP(J300,中子データ!$B$4:$H$4500,2,FALSE))</f>
        <v>製造補助（砂段取り・台車準備・型移動等）</v>
      </c>
      <c r="D300" s="8">
        <f>IF(G300="","",VLOOKUP(J300,中子データ!$B$4:$H$4500,4,FALSE))</f>
        <v>1</v>
      </c>
      <c r="E300" s="231">
        <f t="shared" si="180"/>
        <v>0</v>
      </c>
      <c r="G300" s="958">
        <v>44445</v>
      </c>
      <c r="H300" s="1150">
        <v>51</v>
      </c>
      <c r="I300" s="1150">
        <v>26</v>
      </c>
      <c r="J300" s="1150">
        <v>953</v>
      </c>
      <c r="K300" s="1151">
        <v>0</v>
      </c>
      <c r="L300" s="1151">
        <v>120</v>
      </c>
      <c r="M300" s="1079">
        <v>1</v>
      </c>
      <c r="N300" s="1084">
        <f t="shared" si="194"/>
        <v>120</v>
      </c>
      <c r="O300" s="250"/>
      <c r="P300" s="250"/>
      <c r="Q300" s="250"/>
      <c r="R300" s="250"/>
      <c r="S300" s="250"/>
      <c r="T300" s="250"/>
      <c r="U300" s="250"/>
      <c r="V300" s="250"/>
      <c r="W300" s="250"/>
      <c r="X300" s="250"/>
      <c r="Y300" s="250"/>
      <c r="Z300" s="1083"/>
      <c r="AA300" s="1073"/>
      <c r="AB300" s="1075">
        <f t="shared" ref="AB300:AB301" si="195">SUM(AC300:AJ300)</f>
        <v>0</v>
      </c>
      <c r="AC300" s="1086"/>
      <c r="AD300" s="1086"/>
      <c r="AE300" s="1086"/>
      <c r="AF300" s="1086"/>
      <c r="AG300" s="1086"/>
      <c r="AH300" s="1086"/>
      <c r="AI300" s="1086"/>
      <c r="AJ300" s="12"/>
      <c r="AK300" s="1074">
        <f>IF(G300="","",VLOOKUP(J300,中子データ!$B$4:$H$4500,3,FALSE))</f>
        <v>0</v>
      </c>
      <c r="AL300" s="1074">
        <f>IF(G300="","",VLOOKUP(J300,中子データ!$B$4:$H$4500,5,FALSE))</f>
        <v>0</v>
      </c>
      <c r="AM300" s="1074">
        <f>IF(G300="","",VLOOKUP(J300,中子データ!$B$4:$H$4500,6,FALSE))</f>
        <v>0</v>
      </c>
      <c r="AN300" s="1069"/>
      <c r="AO300" s="1070"/>
      <c r="AP300" s="1071"/>
      <c r="AQ300" s="421"/>
      <c r="AR300" s="1071"/>
      <c r="AS300" s="436"/>
      <c r="AT300" s="436"/>
      <c r="AU300" s="1072"/>
      <c r="AV300" s="11"/>
      <c r="AW300" s="11"/>
      <c r="AX300" s="410">
        <f t="shared" si="185"/>
        <v>120</v>
      </c>
      <c r="AY300" s="411">
        <f>IF(G300="","",VLOOKUP(J300,中子データ!$B$4:$M$5999,10,FALSE))</f>
        <v>0</v>
      </c>
      <c r="AZ300" s="438" t="e">
        <f>IF(G300="","",VLOOKUP(J300,中子データ!$B$4:$M$5999,9,FALSE))</f>
        <v>#DIV/0!</v>
      </c>
      <c r="BA300" s="412" t="str">
        <f>IF(AQ300="","",VLOOKUP(AQ300,作業者名!$B$4:$C$100,2,FALSE))</f>
        <v/>
      </c>
      <c r="BB300" s="412" t="str">
        <f>IF(AR300="","",VLOOKUP(AR300,作業者名!$B$4:$C$100,2,FALSE))</f>
        <v/>
      </c>
      <c r="BC300" s="412">
        <f>IF(G300="","",VLOOKUP(J300,中子データ!B$4:N$6004,12,FALSE))</f>
        <v>0</v>
      </c>
      <c r="BD300" s="413">
        <f>IF(G300="","",VLOOKUP(J300,中子データ!$B$4:$P$4500,15,FALSE))</f>
        <v>0</v>
      </c>
    </row>
    <row r="301" spans="1:56" x14ac:dyDescent="0.15">
      <c r="A301" s="7" t="str">
        <f>IF(G301="","",VLOOKUP(H301,マシン名!$B$4:$C$93,2,FALSE))</f>
        <v>A425①　</v>
      </c>
      <c r="B301" s="7" t="str">
        <f>IF(G301="","",VLOOKUP(I301,作業者名!$B$4:$C$100,2,FALSE))</f>
        <v>恩田</v>
      </c>
      <c r="C301" s="7" t="str">
        <f>IF(G301="","",VLOOKUP(J301,中子データ!$B$4:$H$4500,2,FALSE))</f>
        <v>A1165ｷｬﾘﾔ ③</v>
      </c>
      <c r="D301" s="8">
        <f>IF(G301="","",VLOOKUP(J301,中子データ!$B$4:$H$4500,4,FALSE))</f>
        <v>2</v>
      </c>
      <c r="E301" s="231">
        <f t="shared" si="180"/>
        <v>782</v>
      </c>
      <c r="G301" s="958">
        <v>44446</v>
      </c>
      <c r="H301" s="1111">
        <v>31</v>
      </c>
      <c r="I301" s="1111">
        <v>14</v>
      </c>
      <c r="J301" s="1111">
        <v>582</v>
      </c>
      <c r="K301" s="1078">
        <v>391</v>
      </c>
      <c r="L301" s="1078">
        <v>540</v>
      </c>
      <c r="M301" s="1079">
        <v>0.8</v>
      </c>
      <c r="N301" s="1084">
        <f t="shared" si="194"/>
        <v>530</v>
      </c>
      <c r="O301" s="250"/>
      <c r="P301" s="250"/>
      <c r="Q301" s="250"/>
      <c r="R301" s="250"/>
      <c r="S301" s="250"/>
      <c r="T301" s="250"/>
      <c r="U301" s="250">
        <v>10</v>
      </c>
      <c r="V301" s="250"/>
      <c r="W301" s="250"/>
      <c r="X301" s="250"/>
      <c r="Y301" s="250"/>
      <c r="Z301" s="1083"/>
      <c r="AA301" s="1073"/>
      <c r="AB301" s="1075">
        <f t="shared" si="195"/>
        <v>0</v>
      </c>
      <c r="AC301" s="1086"/>
      <c r="AD301" s="1086"/>
      <c r="AE301" s="1086"/>
      <c r="AF301" s="1086"/>
      <c r="AG301" s="1086"/>
      <c r="AH301" s="1086"/>
      <c r="AI301" s="1086"/>
      <c r="AJ301" s="12"/>
      <c r="AK301" s="1074" t="str">
        <f>IF(G301="","",VLOOKUP(J301,中子データ!$B$4:$H$4500,3,FALSE))</f>
        <v>MSR-T</v>
      </c>
      <c r="AL301" s="1074">
        <f>IF(G301="","",VLOOKUP(J301,中子データ!$B$4:$H$4500,5,FALSE))</f>
        <v>0.95</v>
      </c>
      <c r="AM301" s="1074">
        <f>IF(G301="","",VLOOKUP(J301,中子データ!$B$4:$H$4500,6,FALSE))</f>
        <v>85</v>
      </c>
      <c r="AN301" s="1069"/>
      <c r="AO301" s="1070"/>
      <c r="AP301" s="1071"/>
      <c r="AQ301" s="421">
        <v>1</v>
      </c>
      <c r="AR301" s="1071"/>
      <c r="AS301" s="436"/>
      <c r="AT301" s="436"/>
      <c r="AU301" s="1072"/>
      <c r="AV301" s="11"/>
      <c r="AW301" s="11"/>
      <c r="AX301" s="410">
        <f t="shared" si="185"/>
        <v>530</v>
      </c>
      <c r="AY301" s="411">
        <f>IF(G301="","",VLOOKUP(J301,中子データ!$B$4:$M$5999,10,FALSE))</f>
        <v>85</v>
      </c>
      <c r="AZ301" s="438">
        <f>IF(G301="","",VLOOKUP(J301,中子データ!$B$4:$M$5999,9,FALSE))</f>
        <v>84.705882352941174</v>
      </c>
      <c r="BA301" s="412" t="str">
        <f>IF(AQ301="","",VLOOKUP(AQ301,作業者名!$B$4:$C$100,2,FALSE))</f>
        <v>吉田</v>
      </c>
      <c r="BB301" s="412" t="str">
        <f>IF(AR301="","",VLOOKUP(AR301,作業者名!$B$4:$C$100,2,FALSE))</f>
        <v/>
      </c>
      <c r="BC301" s="412">
        <f>IF(G301="","",VLOOKUP(J301,中子データ!B$4:N$6004,12,FALSE))</f>
        <v>0</v>
      </c>
      <c r="BD301" s="413">
        <f>IF(G301="","",VLOOKUP(J301,中子データ!$B$4:$P$4500,15,FALSE))</f>
        <v>0</v>
      </c>
    </row>
    <row r="302" spans="1:56" x14ac:dyDescent="0.15">
      <c r="A302" s="7" t="str">
        <f>IF(G302="","",VLOOKUP(H302,マシン名!$B$4:$C$93,2,FALSE))</f>
        <v>MK4　</v>
      </c>
      <c r="B302" s="7" t="str">
        <f>IF(G302="","",VLOOKUP(I302,作業者名!$B$4:$C$100,2,FALSE))</f>
        <v>宮内</v>
      </c>
      <c r="C302" s="7" t="str">
        <f>IF(G302="","",VLOOKUP(J302,中子データ!$B$4:$H$4500,2,FALSE))</f>
        <v>C1415　寄せ  ケーシングD</v>
      </c>
      <c r="D302" s="8">
        <f>IF(G302="","",VLOOKUP(J302,中子データ!$B$4:$H$4500,4,FALSE))</f>
        <v>1</v>
      </c>
      <c r="E302" s="231">
        <f t="shared" si="180"/>
        <v>0</v>
      </c>
      <c r="G302" s="958">
        <v>44446</v>
      </c>
      <c r="H302" s="1150">
        <v>32</v>
      </c>
      <c r="I302" s="1150">
        <v>2</v>
      </c>
      <c r="J302" s="1150">
        <v>612</v>
      </c>
      <c r="K302" s="1078">
        <v>0</v>
      </c>
      <c r="L302" s="1078">
        <v>30</v>
      </c>
      <c r="M302" s="1079">
        <v>1</v>
      </c>
      <c r="N302" s="1084">
        <f t="shared" ref="N302" si="196">L302-SUM(O302:Z302)</f>
        <v>0</v>
      </c>
      <c r="O302" s="250"/>
      <c r="P302" s="250">
        <v>30</v>
      </c>
      <c r="Q302" s="250"/>
      <c r="R302" s="250"/>
      <c r="S302" s="250"/>
      <c r="T302" s="250"/>
      <c r="U302" s="250"/>
      <c r="V302" s="250"/>
      <c r="W302" s="250"/>
      <c r="X302" s="250"/>
      <c r="Y302" s="250"/>
      <c r="Z302" s="1130"/>
      <c r="AA302" s="1073"/>
      <c r="AB302" s="1075">
        <f t="shared" ref="AB302:AB308" si="197">SUM(AC302:AJ302)</f>
        <v>0</v>
      </c>
      <c r="AC302" s="1131"/>
      <c r="AD302" s="1131"/>
      <c r="AE302" s="1131"/>
      <c r="AF302" s="1131"/>
      <c r="AG302" s="1131"/>
      <c r="AH302" s="1131"/>
      <c r="AI302" s="1131"/>
      <c r="AJ302" s="12"/>
      <c r="AK302" s="1074" t="str">
        <f>IF(G302="","",VLOOKUP(J302,中子データ!$B$4:$H$4500,3,FALSE))</f>
        <v>MJ72W</v>
      </c>
      <c r="AL302" s="1074">
        <f>IF(G302="","",VLOOKUP(J302,中子データ!$B$4:$H$4500,5,FALSE))</f>
        <v>6</v>
      </c>
      <c r="AM302" s="1074">
        <f>IF(G302="","",VLOOKUP(J302,中子データ!$B$4:$H$4500,6,FALSE))</f>
        <v>0</v>
      </c>
      <c r="AN302" s="1069"/>
      <c r="AO302" s="1070"/>
      <c r="AP302" s="1071"/>
      <c r="AQ302" s="421"/>
      <c r="AR302" s="1071"/>
      <c r="AS302" s="436"/>
      <c r="AT302" s="436"/>
      <c r="AU302" s="1072"/>
      <c r="AV302" s="11"/>
      <c r="AW302" s="11"/>
      <c r="AX302" s="410">
        <f t="shared" si="185"/>
        <v>0</v>
      </c>
      <c r="AY302" s="411">
        <f>IF(G302="","",VLOOKUP(J302,中子データ!$B$4:$M$5999,10,FALSE))</f>
        <v>0</v>
      </c>
      <c r="AZ302" s="438" t="e">
        <f>IF(G302="","",VLOOKUP(J302,中子データ!$B$4:$M$5999,9,FALSE))</f>
        <v>#DIV/0!</v>
      </c>
      <c r="BA302" s="412" t="str">
        <f>IF(AQ302="","",VLOOKUP(AQ302,作業者名!$B$4:$C$100,2,FALSE))</f>
        <v/>
      </c>
      <c r="BB302" s="412" t="str">
        <f>IF(AR302="","",VLOOKUP(AR302,作業者名!$B$4:$C$100,2,FALSE))</f>
        <v/>
      </c>
      <c r="BC302" s="412">
        <f>IF(G302="","",VLOOKUP(J302,中子データ!B$4:N$6004,12,FALSE))</f>
        <v>0</v>
      </c>
      <c r="BD302" s="413">
        <f>IF(G302="","",VLOOKUP(J302,中子データ!$B$4:$P$4500,15,FALSE))</f>
        <v>0</v>
      </c>
    </row>
    <row r="303" spans="1:56" x14ac:dyDescent="0.15">
      <c r="A303" s="7" t="str">
        <f>IF(G303="","",VLOOKUP(H303,マシン名!$B$4:$C$93,2,FALSE))</f>
        <v>MK4　</v>
      </c>
      <c r="B303" s="7" t="str">
        <f>IF(G303="","",VLOOKUP(I303,作業者名!$B$4:$C$100,2,FALSE))</f>
        <v>宮内</v>
      </c>
      <c r="C303" s="7" t="str">
        <f>IF(G303="","",VLOOKUP(J303,中子データ!$B$4:$H$4500,2,FALSE))</f>
        <v>C1415　寄せ  ケーシングD</v>
      </c>
      <c r="D303" s="8">
        <f>IF(G303="","",VLOOKUP(J303,中子データ!$B$4:$H$4500,4,FALSE))</f>
        <v>1</v>
      </c>
      <c r="E303" s="231">
        <f t="shared" si="180"/>
        <v>12</v>
      </c>
      <c r="G303" s="958">
        <v>44446</v>
      </c>
      <c r="H303" s="1150">
        <v>32</v>
      </c>
      <c r="I303" s="1150">
        <v>2</v>
      </c>
      <c r="J303" s="1150">
        <v>612</v>
      </c>
      <c r="K303" s="1078">
        <v>12</v>
      </c>
      <c r="L303" s="1078">
        <v>50</v>
      </c>
      <c r="M303" s="1079">
        <v>1</v>
      </c>
      <c r="N303" s="1084">
        <f t="shared" ref="N303:N304" si="198">L303-SUM(O303:Z303)</f>
        <v>50</v>
      </c>
      <c r="O303" s="250"/>
      <c r="P303" s="250"/>
      <c r="Q303" s="250"/>
      <c r="R303" s="250"/>
      <c r="S303" s="250"/>
      <c r="T303" s="250"/>
      <c r="U303" s="250"/>
      <c r="V303" s="250"/>
      <c r="W303" s="250"/>
      <c r="X303" s="250"/>
      <c r="Y303" s="250"/>
      <c r="Z303" s="1130"/>
      <c r="AA303" s="1073"/>
      <c r="AB303" s="1075">
        <f t="shared" si="197"/>
        <v>0</v>
      </c>
      <c r="AC303" s="1131"/>
      <c r="AD303" s="1131"/>
      <c r="AE303" s="1131"/>
      <c r="AF303" s="1131"/>
      <c r="AG303" s="1131"/>
      <c r="AH303" s="1131"/>
      <c r="AI303" s="1131"/>
      <c r="AJ303" s="12"/>
      <c r="AK303" s="1074" t="str">
        <f>IF(G303="","",VLOOKUP(J303,中子データ!$B$4:$H$4500,3,FALSE))</f>
        <v>MJ72W</v>
      </c>
      <c r="AL303" s="1074">
        <f>IF(G303="","",VLOOKUP(J303,中子データ!$B$4:$H$4500,5,FALSE))</f>
        <v>6</v>
      </c>
      <c r="AM303" s="1074">
        <f>IF(G303="","",VLOOKUP(J303,中子データ!$B$4:$H$4500,6,FALSE))</f>
        <v>0</v>
      </c>
      <c r="AN303" s="1069"/>
      <c r="AO303" s="1070"/>
      <c r="AP303" s="1071"/>
      <c r="AQ303" s="421">
        <v>26</v>
      </c>
      <c r="AR303" s="1071"/>
      <c r="AS303" s="436"/>
      <c r="AT303" s="436"/>
      <c r="AU303" s="1072"/>
      <c r="AV303" s="11"/>
      <c r="AW303" s="11"/>
      <c r="AX303" s="410">
        <f t="shared" si="185"/>
        <v>50</v>
      </c>
      <c r="AY303" s="411">
        <f>IF(G303="","",VLOOKUP(J303,中子データ!$B$4:$M$5999,10,FALSE))</f>
        <v>0</v>
      </c>
      <c r="AZ303" s="438" t="e">
        <f>IF(G303="","",VLOOKUP(J303,中子データ!$B$4:$M$5999,9,FALSE))</f>
        <v>#DIV/0!</v>
      </c>
      <c r="BA303" s="412" t="str">
        <f>IF(AQ303="","",VLOOKUP(AQ303,作業者名!$B$4:$C$100,2,FALSE))</f>
        <v>平</v>
      </c>
      <c r="BB303" s="412" t="str">
        <f>IF(AR303="","",VLOOKUP(AR303,作業者名!$B$4:$C$100,2,FALSE))</f>
        <v/>
      </c>
      <c r="BC303" s="412">
        <f>IF(G303="","",VLOOKUP(J303,中子データ!B$4:N$6004,12,FALSE))</f>
        <v>0</v>
      </c>
      <c r="BD303" s="413">
        <f>IF(G303="","",VLOOKUP(J303,中子データ!$B$4:$P$4500,15,FALSE))</f>
        <v>0</v>
      </c>
    </row>
    <row r="304" spans="1:56" x14ac:dyDescent="0.15">
      <c r="A304" s="7" t="str">
        <f>IF(G304="","",VLOOKUP(H304,マシン名!$B$4:$C$93,2,FALSE))</f>
        <v>MK4　</v>
      </c>
      <c r="B304" s="7" t="str">
        <f>IF(G304="","",VLOOKUP(I304,作業者名!$B$4:$C$100,2,FALSE))</f>
        <v>宮内</v>
      </c>
      <c r="C304" s="7" t="str">
        <f>IF(G304="","",VLOOKUP(J304,中子データ!$B$4:$H$4500,2,FALSE))</f>
        <v>C1336(K2942)</v>
      </c>
      <c r="D304" s="8">
        <f>IF(G304="","",VLOOKUP(J304,中子データ!$B$4:$H$4500,4,FALSE))</f>
        <v>1</v>
      </c>
      <c r="E304" s="231">
        <f t="shared" si="180"/>
        <v>0</v>
      </c>
      <c r="G304" s="958">
        <v>44446</v>
      </c>
      <c r="H304" s="1150">
        <v>32</v>
      </c>
      <c r="I304" s="1150">
        <v>2</v>
      </c>
      <c r="J304" s="1150">
        <v>447</v>
      </c>
      <c r="K304" s="1151">
        <v>0</v>
      </c>
      <c r="L304" s="1151">
        <v>30</v>
      </c>
      <c r="M304" s="1129">
        <v>1</v>
      </c>
      <c r="N304" s="1084">
        <f t="shared" si="198"/>
        <v>0</v>
      </c>
      <c r="O304" s="250"/>
      <c r="P304" s="250">
        <v>30</v>
      </c>
      <c r="Q304" s="250"/>
      <c r="R304" s="250"/>
      <c r="S304" s="250"/>
      <c r="T304" s="250"/>
      <c r="U304" s="250"/>
      <c r="V304" s="250"/>
      <c r="W304" s="250"/>
      <c r="X304" s="250"/>
      <c r="Y304" s="250"/>
      <c r="Z304" s="1130"/>
      <c r="AA304" s="1073"/>
      <c r="AB304" s="1075">
        <f t="shared" si="197"/>
        <v>0</v>
      </c>
      <c r="AC304" s="1131"/>
      <c r="AD304" s="1131"/>
      <c r="AE304" s="1131"/>
      <c r="AF304" s="1131"/>
      <c r="AG304" s="1131"/>
      <c r="AH304" s="1131"/>
      <c r="AI304" s="1131"/>
      <c r="AJ304" s="12"/>
      <c r="AK304" s="1074" t="str">
        <f>IF(G304="","",VLOOKUP(J304,中子データ!$B$4:$H$4500,3,FALSE))</f>
        <v>MJ72W</v>
      </c>
      <c r="AL304" s="1074">
        <f>IF(G304="","",VLOOKUP(J304,中子データ!$B$4:$H$4500,5,FALSE))</f>
        <v>4.2</v>
      </c>
      <c r="AM304" s="1074">
        <f>IF(G304="","",VLOOKUP(J304,中子データ!$B$4:$H$4500,6,FALSE))</f>
        <v>380</v>
      </c>
      <c r="AN304" s="1069"/>
      <c r="AO304" s="1070"/>
      <c r="AP304" s="1071"/>
      <c r="AQ304" s="421"/>
      <c r="AR304" s="1071"/>
      <c r="AS304" s="436"/>
      <c r="AT304" s="436"/>
      <c r="AU304" s="1072"/>
      <c r="AV304" s="11"/>
      <c r="AW304" s="11"/>
      <c r="AX304" s="410">
        <f t="shared" si="185"/>
        <v>0</v>
      </c>
      <c r="AY304" s="411">
        <f>IF(G304="","",VLOOKUP(J304,中子データ!$B$4:$M$5999,10,FALSE))</f>
        <v>160</v>
      </c>
      <c r="AZ304" s="438">
        <f>IF(G304="","",VLOOKUP(J304,中子データ!$B$4:$M$5999,9,FALSE))</f>
        <v>22.5</v>
      </c>
      <c r="BA304" s="412" t="str">
        <f>IF(AQ304="","",VLOOKUP(AQ304,作業者名!$B$4:$C$100,2,FALSE))</f>
        <v/>
      </c>
      <c r="BB304" s="412" t="str">
        <f>IF(AR304="","",VLOOKUP(AR304,作業者名!$B$4:$C$100,2,FALSE))</f>
        <v/>
      </c>
      <c r="BC304" s="412">
        <f>IF(G304="","",VLOOKUP(J304,中子データ!B$4:N$6004,12,FALSE))</f>
        <v>0</v>
      </c>
      <c r="BD304" s="413">
        <f>IF(G304="","",VLOOKUP(J304,中子データ!$B$4:$P$4500,15,FALSE))</f>
        <v>24.09</v>
      </c>
    </row>
    <row r="305" spans="1:56" x14ac:dyDescent="0.15">
      <c r="A305" s="7" t="str">
        <f>IF(G305="","",VLOOKUP(H305,マシン名!$B$4:$C$93,2,FALSE))</f>
        <v>MK4　</v>
      </c>
      <c r="B305" s="7" t="str">
        <f>IF(G305="","",VLOOKUP(I305,作業者名!$B$4:$C$100,2,FALSE))</f>
        <v>恩田</v>
      </c>
      <c r="C305" s="7" t="str">
        <f>IF(G305="","",VLOOKUP(J305,中子データ!$B$4:$H$4500,2,FALSE))</f>
        <v>C1336(K2942)</v>
      </c>
      <c r="D305" s="8">
        <f>IF(G305="","",VLOOKUP(J305,中子データ!$B$4:$H$4500,4,FALSE))</f>
        <v>1</v>
      </c>
      <c r="E305" s="231">
        <f t="shared" si="180"/>
        <v>103</v>
      </c>
      <c r="G305" s="958">
        <v>44446</v>
      </c>
      <c r="H305" s="1150">
        <v>32</v>
      </c>
      <c r="I305" s="1150">
        <v>14</v>
      </c>
      <c r="J305" s="1150">
        <v>447</v>
      </c>
      <c r="K305" s="1078">
        <v>103</v>
      </c>
      <c r="L305" s="1078">
        <v>285</v>
      </c>
      <c r="M305" s="1079">
        <v>0.5</v>
      </c>
      <c r="N305" s="1084">
        <f t="shared" ref="N305" si="199">L305-SUM(O305:Z305)</f>
        <v>275</v>
      </c>
      <c r="O305" s="250"/>
      <c r="P305" s="250"/>
      <c r="Q305" s="250"/>
      <c r="R305" s="250"/>
      <c r="S305" s="250"/>
      <c r="T305" s="250"/>
      <c r="U305" s="250">
        <v>10</v>
      </c>
      <c r="V305" s="250"/>
      <c r="W305" s="250"/>
      <c r="X305" s="250"/>
      <c r="Y305" s="250"/>
      <c r="Z305" s="1130"/>
      <c r="AA305" s="1073"/>
      <c r="AB305" s="1075">
        <f t="shared" si="197"/>
        <v>0</v>
      </c>
      <c r="AC305" s="1131"/>
      <c r="AD305" s="1131"/>
      <c r="AE305" s="1131"/>
      <c r="AF305" s="1131"/>
      <c r="AG305" s="1131"/>
      <c r="AH305" s="1131"/>
      <c r="AI305" s="1131"/>
      <c r="AJ305" s="12"/>
      <c r="AK305" s="1074" t="str">
        <f>IF(G305="","",VLOOKUP(J305,中子データ!$B$4:$H$4500,3,FALSE))</f>
        <v>MJ72W</v>
      </c>
      <c r="AL305" s="1074">
        <f>IF(G305="","",VLOOKUP(J305,中子データ!$B$4:$H$4500,5,FALSE))</f>
        <v>4.2</v>
      </c>
      <c r="AM305" s="1074">
        <f>IF(G305="","",VLOOKUP(J305,中子データ!$B$4:$H$4500,6,FALSE))</f>
        <v>380</v>
      </c>
      <c r="AN305" s="1069"/>
      <c r="AO305" s="1070"/>
      <c r="AP305" s="1071"/>
      <c r="AQ305" s="421">
        <v>1</v>
      </c>
      <c r="AR305" s="1071"/>
      <c r="AS305" s="436"/>
      <c r="AT305" s="436"/>
      <c r="AU305" s="1072"/>
      <c r="AV305" s="11"/>
      <c r="AW305" s="11"/>
      <c r="AX305" s="410">
        <f t="shared" si="185"/>
        <v>275</v>
      </c>
      <c r="AY305" s="411">
        <f>IF(G305="","",VLOOKUP(J305,中子データ!$B$4:$M$5999,10,FALSE))</f>
        <v>160</v>
      </c>
      <c r="AZ305" s="438">
        <f>IF(G305="","",VLOOKUP(J305,中子データ!$B$4:$M$5999,9,FALSE))</f>
        <v>22.5</v>
      </c>
      <c r="BA305" s="412" t="str">
        <f>IF(AQ305="","",VLOOKUP(AQ305,作業者名!$B$4:$C$100,2,FALSE))</f>
        <v>吉田</v>
      </c>
      <c r="BB305" s="412" t="str">
        <f>IF(AR305="","",VLOOKUP(AR305,作業者名!$B$4:$C$100,2,FALSE))</f>
        <v/>
      </c>
      <c r="BC305" s="412">
        <f>IF(G305="","",VLOOKUP(J305,中子データ!B$4:N$6004,12,FALSE))</f>
        <v>0</v>
      </c>
      <c r="BD305" s="413">
        <f>IF(G305="","",VLOOKUP(J305,中子データ!$B$4:$P$4500,15,FALSE))</f>
        <v>24.09</v>
      </c>
    </row>
    <row r="306" spans="1:56" x14ac:dyDescent="0.15">
      <c r="A306" s="7" t="str">
        <f>IF(G306="","",VLOOKUP(H306,マシン名!$B$4:$C$93,2,FALSE))</f>
        <v>VTOP935　</v>
      </c>
      <c r="B306" s="7" t="str">
        <f>IF(G306="","",VLOOKUP(I306,作業者名!$B$4:$C$100,2,FALSE))</f>
        <v>長島</v>
      </c>
      <c r="C306" s="7" t="str">
        <f>IF(G306="","",VLOOKUP(J306,中子データ!$B$4:$H$4500,2,FALSE))</f>
        <v>ﾃｽﾄﾋﾟｰｽ</v>
      </c>
      <c r="D306" s="8">
        <f>IF(G306="","",VLOOKUP(J306,中子データ!$B$4:$H$4500,4,FALSE))</f>
        <v>1</v>
      </c>
      <c r="E306" s="231">
        <f t="shared" si="180"/>
        <v>140</v>
      </c>
      <c r="G306" s="958">
        <v>44446</v>
      </c>
      <c r="H306" s="1150">
        <v>22</v>
      </c>
      <c r="I306" s="1150">
        <v>3</v>
      </c>
      <c r="J306" s="1150">
        <v>324</v>
      </c>
      <c r="K306" s="1078">
        <v>140</v>
      </c>
      <c r="L306" s="1078">
        <v>455</v>
      </c>
      <c r="M306" s="1079">
        <v>1</v>
      </c>
      <c r="N306" s="1084">
        <f t="shared" ref="N306" si="200">L306-SUM(O306:Z306)</f>
        <v>345</v>
      </c>
      <c r="O306" s="250">
        <v>70</v>
      </c>
      <c r="P306" s="250"/>
      <c r="Q306" s="250"/>
      <c r="R306" s="250"/>
      <c r="S306" s="250"/>
      <c r="T306" s="250"/>
      <c r="U306" s="250">
        <v>10</v>
      </c>
      <c r="V306" s="250"/>
      <c r="W306" s="250"/>
      <c r="X306" s="250"/>
      <c r="Y306" s="250"/>
      <c r="Z306" s="1130">
        <v>30</v>
      </c>
      <c r="AA306" s="1073"/>
      <c r="AB306" s="1075">
        <f t="shared" si="197"/>
        <v>0</v>
      </c>
      <c r="AC306" s="1131"/>
      <c r="AD306" s="1131"/>
      <c r="AE306" s="1131"/>
      <c r="AF306" s="1131"/>
      <c r="AG306" s="1131"/>
      <c r="AH306" s="1131"/>
      <c r="AI306" s="1131"/>
      <c r="AJ306" s="12"/>
      <c r="AK306" s="1074" t="str">
        <f>IF(G306="","",VLOOKUP(J306,中子データ!$B$4:$H$4500,3,FALSE))</f>
        <v>MSR-T</v>
      </c>
      <c r="AL306" s="1074">
        <f>IF(G306="","",VLOOKUP(J306,中子データ!$B$4:$H$4500,5,FALSE))</f>
        <v>7.8</v>
      </c>
      <c r="AM306" s="1074">
        <f>IF(G306="","",VLOOKUP(J306,中子データ!$B$4:$H$4500,6,FALSE))</f>
        <v>500</v>
      </c>
      <c r="AN306" s="1069"/>
      <c r="AO306" s="1070"/>
      <c r="AP306" s="1071"/>
      <c r="AQ306" s="421"/>
      <c r="AR306" s="1071"/>
      <c r="AS306" s="436"/>
      <c r="AT306" s="436"/>
      <c r="AU306" s="1072" t="s">
        <v>2006</v>
      </c>
      <c r="AV306" s="11"/>
      <c r="AW306" s="11"/>
      <c r="AX306" s="410">
        <f t="shared" si="185"/>
        <v>345</v>
      </c>
      <c r="AY306" s="411">
        <f>IF(G306="","",VLOOKUP(J306,中子データ!$B$4:$M$5999,10,FALSE))</f>
        <v>140</v>
      </c>
      <c r="AZ306" s="438">
        <f>IF(G306="","",VLOOKUP(J306,中子データ!$B$4:$M$5999,9,FALSE))</f>
        <v>25.714285714285715</v>
      </c>
      <c r="BA306" s="412" t="str">
        <f>IF(AQ306="","",VLOOKUP(AQ306,作業者名!$B$4:$C$100,2,FALSE))</f>
        <v/>
      </c>
      <c r="BB306" s="412" t="str">
        <f>IF(AR306="","",VLOOKUP(AR306,作業者名!$B$4:$C$100,2,FALSE))</f>
        <v/>
      </c>
      <c r="BC306" s="412">
        <f>IF(G306="","",VLOOKUP(J306,中子データ!B$4:N$6004,12,FALSE))</f>
        <v>0</v>
      </c>
      <c r="BD306" s="413">
        <f>IF(G306="","",VLOOKUP(J306,中子データ!$B$4:$P$4500,15,FALSE))</f>
        <v>18.3</v>
      </c>
    </row>
    <row r="307" spans="1:56" x14ac:dyDescent="0.15">
      <c r="A307" s="7" t="str">
        <f>IF(G307="","",VLOOKUP(H307,マシン名!$B$4:$C$93,2,FALSE))</f>
        <v>MK3①　</v>
      </c>
      <c r="B307" s="7" t="str">
        <f>IF(G307="","",VLOOKUP(I307,作業者名!$B$4:$C$100,2,FALSE))</f>
        <v>大崎</v>
      </c>
      <c r="C307" s="7" t="str">
        <f>IF(G307="","",VLOOKUP(J307,中子データ!$B$4:$H$4500,2,FALSE))</f>
        <v>C1415　小芯  ケーシングD</v>
      </c>
      <c r="D307" s="8">
        <f>IF(G307="","",VLOOKUP(J307,中子データ!$B$4:$H$4500,4,FALSE))</f>
        <v>1</v>
      </c>
      <c r="E307" s="231">
        <f t="shared" si="180"/>
        <v>12</v>
      </c>
      <c r="G307" s="958">
        <v>44446</v>
      </c>
      <c r="H307" s="1150">
        <v>27</v>
      </c>
      <c r="I307" s="1150">
        <v>19</v>
      </c>
      <c r="J307" s="1150">
        <v>613</v>
      </c>
      <c r="K307" s="1078">
        <v>15</v>
      </c>
      <c r="L307" s="1078">
        <v>45</v>
      </c>
      <c r="M307" s="1079">
        <v>1</v>
      </c>
      <c r="N307" s="1084">
        <f t="shared" ref="N307" si="201">L307-SUM(O307:Z307)</f>
        <v>45</v>
      </c>
      <c r="O307" s="250"/>
      <c r="P307" s="250"/>
      <c r="Q307" s="250"/>
      <c r="R307" s="250"/>
      <c r="S307" s="250"/>
      <c r="T307" s="250"/>
      <c r="U307" s="250"/>
      <c r="V307" s="250"/>
      <c r="W307" s="250"/>
      <c r="X307" s="250"/>
      <c r="Y307" s="250"/>
      <c r="Z307" s="1130"/>
      <c r="AA307" s="1073"/>
      <c r="AB307" s="1075">
        <f t="shared" si="197"/>
        <v>3</v>
      </c>
      <c r="AC307" s="1131"/>
      <c r="AD307" s="1131"/>
      <c r="AE307" s="1131"/>
      <c r="AF307" s="1131"/>
      <c r="AG307" s="1131"/>
      <c r="AH307" s="1131"/>
      <c r="AI307" s="1131"/>
      <c r="AJ307" s="12">
        <v>3</v>
      </c>
      <c r="AK307" s="1074" t="str">
        <f>IF(G307="","",VLOOKUP(J307,中子データ!$B$4:$H$4500,3,FALSE))</f>
        <v>MJ72W</v>
      </c>
      <c r="AL307" s="1074">
        <f>IF(G307="","",VLOOKUP(J307,中子データ!$B$4:$H$4500,5,FALSE))</f>
        <v>1.05</v>
      </c>
      <c r="AM307" s="1074">
        <f>IF(G307="","",VLOOKUP(J307,中子データ!$B$4:$H$4500,6,FALSE))</f>
        <v>0</v>
      </c>
      <c r="AN307" s="1069"/>
      <c r="AO307" s="1070"/>
      <c r="AP307" s="1071"/>
      <c r="AQ307" s="421"/>
      <c r="AR307" s="1071"/>
      <c r="AS307" s="436"/>
      <c r="AT307" s="436"/>
      <c r="AU307" s="422"/>
      <c r="AV307" s="11"/>
      <c r="AW307" s="11"/>
      <c r="AX307" s="410">
        <f t="shared" si="185"/>
        <v>45</v>
      </c>
      <c r="AY307" s="411">
        <f>IF(G307="","",VLOOKUP(J307,中子データ!$B$4:$M$5999,10,FALSE))</f>
        <v>0</v>
      </c>
      <c r="AZ307" s="438" t="e">
        <f>IF(G307="","",VLOOKUP(J307,中子データ!$B$4:$M$5999,9,FALSE))</f>
        <v>#DIV/0!</v>
      </c>
      <c r="BA307" s="412" t="str">
        <f>IF(AQ307="","",VLOOKUP(AQ307,作業者名!$B$4:$C$100,2,FALSE))</f>
        <v/>
      </c>
      <c r="BB307" s="412" t="str">
        <f>IF(AR307="","",VLOOKUP(AR307,作業者名!$B$4:$C$100,2,FALSE))</f>
        <v/>
      </c>
      <c r="BC307" s="412">
        <f>IF(G307="","",VLOOKUP(J307,中子データ!B$4:N$6004,12,FALSE))</f>
        <v>0</v>
      </c>
      <c r="BD307" s="413">
        <f>IF(G307="","",VLOOKUP(J307,中子データ!$B$4:$P$4500,15,FALSE))</f>
        <v>0</v>
      </c>
    </row>
    <row r="308" spans="1:56" x14ac:dyDescent="0.15">
      <c r="A308" s="7" t="str">
        <f>IF(G308="","",VLOOKUP(H308,マシン名!$B$4:$C$93,2,FALSE))</f>
        <v>MK3①　</v>
      </c>
      <c r="B308" s="7" t="str">
        <f>IF(G308="","",VLOOKUP(I308,作業者名!$B$4:$C$100,2,FALSE))</f>
        <v>大崎</v>
      </c>
      <c r="C308" s="7" t="str">
        <f>IF(G308="","",VLOOKUP(J308,中子データ!$B$4:$H$4500,2,FALSE))</f>
        <v>C1415　主  ケーシングD</v>
      </c>
      <c r="D308" s="8">
        <f>IF(G308="","",VLOOKUP(J308,中子データ!$B$4:$H$4500,4,FALSE))</f>
        <v>1</v>
      </c>
      <c r="E308" s="231">
        <f t="shared" si="180"/>
        <v>0</v>
      </c>
      <c r="G308" s="958">
        <v>44446</v>
      </c>
      <c r="H308" s="1150">
        <v>27</v>
      </c>
      <c r="I308" s="1150">
        <v>19</v>
      </c>
      <c r="J308" s="1150">
        <v>611</v>
      </c>
      <c r="K308" s="1078">
        <v>0</v>
      </c>
      <c r="L308" s="1078">
        <v>30</v>
      </c>
      <c r="M308" s="1079">
        <v>1</v>
      </c>
      <c r="N308" s="1084">
        <f t="shared" ref="N308" si="202">L308-SUM(O308:Z308)</f>
        <v>0</v>
      </c>
      <c r="O308" s="250"/>
      <c r="P308" s="250">
        <v>30</v>
      </c>
      <c r="Q308" s="250"/>
      <c r="R308" s="250"/>
      <c r="S308" s="250"/>
      <c r="T308" s="250"/>
      <c r="U308" s="250"/>
      <c r="V308" s="250"/>
      <c r="W308" s="250"/>
      <c r="X308" s="250"/>
      <c r="Y308" s="250"/>
      <c r="Z308" s="1130"/>
      <c r="AA308" s="1073"/>
      <c r="AB308" s="1075">
        <f t="shared" si="197"/>
        <v>0</v>
      </c>
      <c r="AC308" s="1131"/>
      <c r="AD308" s="1131"/>
      <c r="AE308" s="1131"/>
      <c r="AF308" s="1131"/>
      <c r="AG308" s="1131"/>
      <c r="AH308" s="1131"/>
      <c r="AI308" s="1131"/>
      <c r="AJ308" s="12"/>
      <c r="AK308" s="1074" t="str">
        <f>IF(G308="","",VLOOKUP(J308,中子データ!$B$4:$H$4500,3,FALSE))</f>
        <v>S30D改</v>
      </c>
      <c r="AL308" s="1074">
        <f>IF(G308="","",VLOOKUP(J308,中子データ!$B$4:$H$4500,5,FALSE))</f>
        <v>2.2999999999999998</v>
      </c>
      <c r="AM308" s="1074">
        <f>IF(G308="","",VLOOKUP(J308,中子データ!$B$4:$H$4500,6,FALSE))</f>
        <v>0</v>
      </c>
      <c r="AN308" s="1069"/>
      <c r="AO308" s="1070"/>
      <c r="AP308" s="1071"/>
      <c r="AQ308" s="421"/>
      <c r="AR308" s="1071"/>
      <c r="AS308" s="436"/>
      <c r="AT308" s="436"/>
      <c r="AU308" s="422"/>
      <c r="AV308" s="11"/>
      <c r="AW308" s="11"/>
      <c r="AX308" s="410">
        <f t="shared" si="185"/>
        <v>0</v>
      </c>
      <c r="AY308" s="411">
        <f>IF(G308="","",VLOOKUP(J308,中子データ!$B$4:$M$5999,10,FALSE))</f>
        <v>0</v>
      </c>
      <c r="AZ308" s="438" t="e">
        <f>IF(G308="","",VLOOKUP(J308,中子データ!$B$4:$M$5999,9,FALSE))</f>
        <v>#DIV/0!</v>
      </c>
      <c r="BA308" s="412" t="str">
        <f>IF(AQ308="","",VLOOKUP(AQ308,作業者名!$B$4:$C$100,2,FALSE))</f>
        <v/>
      </c>
      <c r="BB308" s="412" t="str">
        <f>IF(AR308="","",VLOOKUP(AR308,作業者名!$B$4:$C$100,2,FALSE))</f>
        <v/>
      </c>
      <c r="BC308" s="412">
        <f>IF(G308="","",VLOOKUP(J308,中子データ!B$4:N$6004,12,FALSE))</f>
        <v>0</v>
      </c>
      <c r="BD308" s="413">
        <f>IF(G308="","",VLOOKUP(J308,中子データ!$B$4:$P$4500,15,FALSE))</f>
        <v>0</v>
      </c>
    </row>
    <row r="309" spans="1:56" x14ac:dyDescent="0.15">
      <c r="A309" s="7" t="str">
        <f>IF(G309="","",VLOOKUP(H309,マシン名!$B$4:$C$93,2,FALSE))</f>
        <v>MK3①　</v>
      </c>
      <c r="B309" s="7" t="str">
        <f>IF(G309="","",VLOOKUP(I309,作業者名!$B$4:$C$100,2,FALSE))</f>
        <v>宮内</v>
      </c>
      <c r="C309" s="7" t="str">
        <f>IF(G309="","",VLOOKUP(J309,中子データ!$B$4:$H$4500,2,FALSE))</f>
        <v>C1415　主  ケーシングD</v>
      </c>
      <c r="D309" s="8">
        <f>IF(G309="","",VLOOKUP(J309,中子データ!$B$4:$H$4500,4,FALSE))</f>
        <v>1</v>
      </c>
      <c r="E309" s="231">
        <f t="shared" si="180"/>
        <v>12</v>
      </c>
      <c r="G309" s="958">
        <v>44446</v>
      </c>
      <c r="H309" s="950">
        <v>27</v>
      </c>
      <c r="I309" s="950">
        <v>2</v>
      </c>
      <c r="J309" s="950">
        <v>611</v>
      </c>
      <c r="K309" s="951">
        <v>24</v>
      </c>
      <c r="L309" s="951">
        <v>80</v>
      </c>
      <c r="M309" s="952">
        <v>1</v>
      </c>
      <c r="N309" s="6">
        <f t="shared" ref="N309:N312" si="203">L309-SUM(O309:Z309)</f>
        <v>80</v>
      </c>
      <c r="O309" s="250"/>
      <c r="P309" s="250"/>
      <c r="Q309" s="250"/>
      <c r="R309" s="250"/>
      <c r="S309" s="250"/>
      <c r="T309" s="250"/>
      <c r="U309" s="250"/>
      <c r="V309" s="250"/>
      <c r="W309" s="250"/>
      <c r="X309" s="250"/>
      <c r="Y309" s="250"/>
      <c r="Z309" s="4"/>
      <c r="AA309" s="429"/>
      <c r="AB309" s="457">
        <f t="shared" ref="AB309:AB310" si="204">SUM(AC309:AJ309)</f>
        <v>12</v>
      </c>
      <c r="AC309" s="11"/>
      <c r="AD309" s="11"/>
      <c r="AE309" s="11"/>
      <c r="AF309" s="11"/>
      <c r="AG309" s="11"/>
      <c r="AH309" s="11"/>
      <c r="AI309" s="11"/>
      <c r="AJ309" s="12">
        <v>12</v>
      </c>
      <c r="AK309" s="445" t="str">
        <f>IF(G309="","",VLOOKUP(J309,中子データ!$B$4:$H$4500,3,FALSE))</f>
        <v>S30D改</v>
      </c>
      <c r="AL309" s="445">
        <f>IF(G309="","",VLOOKUP(J309,中子データ!$B$4:$H$4500,5,FALSE))</f>
        <v>2.2999999999999998</v>
      </c>
      <c r="AM309" s="445">
        <f>IF(G309="","",VLOOKUP(J309,中子データ!$B$4:$H$4500,6,FALSE))</f>
        <v>0</v>
      </c>
      <c r="AN309" s="418"/>
      <c r="AO309" s="419"/>
      <c r="AP309" s="420"/>
      <c r="AQ309" s="421"/>
      <c r="AR309" s="420"/>
      <c r="AS309" s="436"/>
      <c r="AT309" s="436"/>
      <c r="AU309" s="422"/>
      <c r="AV309" s="11"/>
      <c r="AW309" s="11"/>
      <c r="AX309" s="410">
        <f t="shared" si="185"/>
        <v>80</v>
      </c>
      <c r="AY309" s="411">
        <f>IF(G309="","",VLOOKUP(J309,中子データ!$B$4:$M$5999,10,FALSE))</f>
        <v>0</v>
      </c>
      <c r="AZ309" s="438" t="e">
        <f>IF(G309="","",VLOOKUP(J309,中子データ!$B$4:$M$5999,9,FALSE))</f>
        <v>#DIV/0!</v>
      </c>
      <c r="BA309" s="412" t="str">
        <f>IF(AQ309="","",VLOOKUP(AQ309,作業者名!$B$4:$C$100,2,FALSE))</f>
        <v/>
      </c>
      <c r="BB309" s="412" t="str">
        <f>IF(AR309="","",VLOOKUP(AR309,作業者名!$B$4:$C$100,2,FALSE))</f>
        <v/>
      </c>
      <c r="BC309" s="412">
        <f>IF(G309="","",VLOOKUP(J309,中子データ!B$4:N$6004,12,FALSE))</f>
        <v>0</v>
      </c>
      <c r="BD309" s="413">
        <f>IF(G309="","",VLOOKUP(J309,中子データ!$B$4:$P$4500,15,FALSE))</f>
        <v>0</v>
      </c>
    </row>
    <row r="310" spans="1:56" x14ac:dyDescent="0.15">
      <c r="A310" s="7" t="str">
        <f>IF(G310="","",VLOOKUP(H310,マシン名!$B$4:$C$93,2,FALSE))</f>
        <v>CP　</v>
      </c>
      <c r="B310" s="7" t="str">
        <f>IF(G310="","",VLOOKUP(I310,作業者名!$B$4:$C$100,2,FALSE))</f>
        <v>平</v>
      </c>
      <c r="C310" s="7" t="str">
        <f>IF(G310="","",VLOOKUP(J310,中子データ!$B$4:$H$4500,2,FALSE))</f>
        <v>KHR721　主3・4</v>
      </c>
      <c r="D310" s="8">
        <f>IF(G310="","",VLOOKUP(J310,中子データ!$B$4:$H$4500,4,FALSE))</f>
        <v>1</v>
      </c>
      <c r="E310" s="231">
        <f t="shared" si="180"/>
        <v>36</v>
      </c>
      <c r="G310" s="958">
        <v>44446</v>
      </c>
      <c r="H310" s="247">
        <v>21</v>
      </c>
      <c r="I310" s="248">
        <v>26</v>
      </c>
      <c r="J310" s="245">
        <v>514</v>
      </c>
      <c r="K310" s="10">
        <v>37</v>
      </c>
      <c r="L310" s="10">
        <v>250</v>
      </c>
      <c r="M310" s="6">
        <v>1</v>
      </c>
      <c r="N310" s="6">
        <f t="shared" si="203"/>
        <v>240</v>
      </c>
      <c r="O310" s="250"/>
      <c r="P310" s="250"/>
      <c r="Q310" s="250"/>
      <c r="R310" s="250"/>
      <c r="S310" s="250"/>
      <c r="T310" s="250"/>
      <c r="U310" s="250">
        <v>10</v>
      </c>
      <c r="V310" s="250"/>
      <c r="W310" s="250"/>
      <c r="X310" s="250"/>
      <c r="Y310" s="250"/>
      <c r="Z310" s="4"/>
      <c r="AA310" s="429"/>
      <c r="AB310" s="457">
        <f t="shared" si="204"/>
        <v>1</v>
      </c>
      <c r="AC310" s="11"/>
      <c r="AD310" s="11"/>
      <c r="AE310" s="11"/>
      <c r="AF310" s="11"/>
      <c r="AG310" s="11"/>
      <c r="AH310" s="11"/>
      <c r="AI310" s="11"/>
      <c r="AJ310" s="12">
        <v>1</v>
      </c>
      <c r="AK310" s="445" t="str">
        <f>IF(G310="","",VLOOKUP(J310,中子データ!$B$4:$H$4500,3,FALSE))</f>
        <v>TW54S</v>
      </c>
      <c r="AL310" s="445">
        <f>IF(G310="","",VLOOKUP(J310,中子データ!$B$4:$H$4500,5,FALSE))</f>
        <v>16</v>
      </c>
      <c r="AM310" s="445">
        <f>IF(G310="","",VLOOKUP(J310,中子データ!$B$4:$H$4500,6,FALSE))</f>
        <v>985</v>
      </c>
      <c r="AN310" s="418"/>
      <c r="AO310" s="419"/>
      <c r="AP310" s="420"/>
      <c r="AQ310" s="421"/>
      <c r="AR310" s="420"/>
      <c r="AS310" s="436"/>
      <c r="AT310" s="436"/>
      <c r="AU310" s="422"/>
      <c r="AV310" s="11"/>
      <c r="AW310" s="11"/>
      <c r="AX310" s="410">
        <f t="shared" si="185"/>
        <v>240</v>
      </c>
      <c r="AY310" s="411">
        <f>IF(G310="","",VLOOKUP(J310,中子データ!$B$4:$M$5999,10,FALSE))</f>
        <v>360</v>
      </c>
      <c r="AZ310" s="438">
        <f>IF(G310="","",VLOOKUP(J310,中子データ!$B$4:$M$5999,9,FALSE))</f>
        <v>10</v>
      </c>
      <c r="BA310" s="412" t="str">
        <f>IF(AQ310="","",VLOOKUP(AQ310,作業者名!$B$4:$C$100,2,FALSE))</f>
        <v/>
      </c>
      <c r="BB310" s="412" t="str">
        <f>IF(AR310="","",VLOOKUP(AR310,作業者名!$B$4:$C$100,2,FALSE))</f>
        <v/>
      </c>
      <c r="BC310" s="412">
        <f>IF(G310="","",VLOOKUP(J310,中子データ!B$4:N$6004,12,FALSE))</f>
        <v>0.1</v>
      </c>
      <c r="BD310" s="413">
        <f>IF(G310="","",VLOOKUP(J310,中子データ!$B$4:$P$4500,15,FALSE))</f>
        <v>0</v>
      </c>
    </row>
    <row r="311" spans="1:56" x14ac:dyDescent="0.15">
      <c r="A311" s="7" t="str">
        <f>IF(G311="","",VLOOKUP(H311,マシン名!$B$4:$C$93,2,FALSE))</f>
        <v>5H特　</v>
      </c>
      <c r="B311" s="7" t="str">
        <f>IF(G311="","",VLOOKUP(I311,作業者名!$B$4:$C$100,2,FALSE))</f>
        <v>浅津</v>
      </c>
      <c r="C311" s="7" t="str">
        <f>IF(G311="","",VLOOKUP(J311,中子データ!$B$4:$H$4500,2,FALSE))</f>
        <v>KHR721　ジャケ</v>
      </c>
      <c r="D311" s="8">
        <f>IF(G311="","",VLOOKUP(J311,中子データ!$B$4:$H$4500,4,FALSE))</f>
        <v>1</v>
      </c>
      <c r="E311" s="231">
        <f t="shared" si="180"/>
        <v>24</v>
      </c>
      <c r="G311" s="958">
        <v>44446</v>
      </c>
      <c r="H311" s="1038">
        <v>24</v>
      </c>
      <c r="I311" s="1038">
        <v>9</v>
      </c>
      <c r="J311" s="1038">
        <v>516</v>
      </c>
      <c r="K311" s="1039">
        <v>32</v>
      </c>
      <c r="L311" s="1039">
        <v>315</v>
      </c>
      <c r="M311" s="1037">
        <v>1</v>
      </c>
      <c r="N311" s="6">
        <f t="shared" si="203"/>
        <v>245</v>
      </c>
      <c r="O311" s="250"/>
      <c r="P311" s="250"/>
      <c r="Q311" s="250"/>
      <c r="R311" s="250">
        <v>60</v>
      </c>
      <c r="S311" s="250"/>
      <c r="T311" s="250"/>
      <c r="U311" s="250">
        <v>10</v>
      </c>
      <c r="V311" s="250"/>
      <c r="W311" s="250"/>
      <c r="X311" s="250"/>
      <c r="Y311" s="250"/>
      <c r="Z311" s="4"/>
      <c r="AA311" s="429"/>
      <c r="AB311" s="457">
        <f>SUM(AC311:AJ311)</f>
        <v>8</v>
      </c>
      <c r="AC311" s="11"/>
      <c r="AD311" s="11"/>
      <c r="AE311" s="11"/>
      <c r="AF311" s="11"/>
      <c r="AG311" s="11"/>
      <c r="AH311" s="11"/>
      <c r="AI311" s="11">
        <v>8</v>
      </c>
      <c r="AJ311" s="12"/>
      <c r="AK311" s="445" t="str">
        <f>IF(G311="","",VLOOKUP(J311,中子データ!$B$4:$H$4500,3,FALSE))</f>
        <v>WJ55</v>
      </c>
      <c r="AL311" s="445">
        <f>IF(G311="","",VLOOKUP(J311,中子データ!$B$4:$H$4500,5,FALSE))</f>
        <v>5</v>
      </c>
      <c r="AM311" s="445">
        <f>IF(G311="","",VLOOKUP(J311,中子データ!$B$4:$H$4500,6,FALSE))</f>
        <v>900</v>
      </c>
      <c r="AN311" s="418"/>
      <c r="AO311" s="419"/>
      <c r="AP311" s="420"/>
      <c r="AQ311" s="421"/>
      <c r="AR311" s="420"/>
      <c r="AS311" s="436"/>
      <c r="AT311" s="436"/>
      <c r="AU311" s="422" t="s">
        <v>2092</v>
      </c>
      <c r="AV311" s="11"/>
      <c r="AW311" s="11"/>
      <c r="AX311" s="410">
        <f t="shared" si="185"/>
        <v>245</v>
      </c>
      <c r="AY311" s="411">
        <f>IF(G311="","",VLOOKUP(J311,中子データ!$B$4:$M$5999,10,FALSE))</f>
        <v>360</v>
      </c>
      <c r="AZ311" s="438">
        <f>IF(G311="","",VLOOKUP(J311,中子データ!$B$4:$M$5999,9,FALSE))</f>
        <v>10</v>
      </c>
      <c r="BA311" s="412" t="str">
        <f>IF(AQ311="","",VLOOKUP(AQ311,作業者名!$B$4:$C$100,2,FALSE))</f>
        <v/>
      </c>
      <c r="BB311" s="412" t="str">
        <f>IF(AR311="","",VLOOKUP(AR311,作業者名!$B$4:$C$100,2,FALSE))</f>
        <v/>
      </c>
      <c r="BC311" s="412">
        <f>IF(G311="","",VLOOKUP(J311,中子データ!B$4:N$6004,12,FALSE))</f>
        <v>0.1</v>
      </c>
      <c r="BD311" s="413">
        <f>IF(G311="","",VLOOKUP(J311,中子データ!$B$4:$P$4500,15,FALSE))</f>
        <v>0</v>
      </c>
    </row>
    <row r="312" spans="1:56" x14ac:dyDescent="0.15">
      <c r="A312" s="7" t="str">
        <f>IF(G312="","",VLOOKUP(H312,マシン名!$B$4:$C$93,2,FALSE))</f>
        <v>A56HP①　</v>
      </c>
      <c r="B312" s="7" t="str">
        <f>IF(G312="","",VLOOKUP(I312,作業者名!$B$4:$C$100,2,FALSE))</f>
        <v>清水</v>
      </c>
      <c r="C312" s="7" t="str">
        <f>IF(G312="","",VLOOKUP(J312,中子データ!$B$4:$H$4500,2,FALSE))</f>
        <v>KC780　主</v>
      </c>
      <c r="D312" s="8">
        <f>IF(G312="","",VLOOKUP(J312,中子データ!$B$4:$H$4500,4,FALSE))</f>
        <v>1</v>
      </c>
      <c r="E312" s="231">
        <f t="shared" si="180"/>
        <v>84</v>
      </c>
      <c r="G312" s="958">
        <v>44446</v>
      </c>
      <c r="H312" s="1111">
        <v>29</v>
      </c>
      <c r="I312" s="1111">
        <v>17</v>
      </c>
      <c r="J312" s="1111">
        <v>606</v>
      </c>
      <c r="K312" s="966">
        <v>84</v>
      </c>
      <c r="L312" s="966">
        <v>375</v>
      </c>
      <c r="M312" s="967">
        <v>1</v>
      </c>
      <c r="N312" s="6">
        <f t="shared" si="203"/>
        <v>345</v>
      </c>
      <c r="O312" s="250"/>
      <c r="P312" s="250"/>
      <c r="Q312" s="250">
        <v>30</v>
      </c>
      <c r="R312" s="250"/>
      <c r="S312" s="250"/>
      <c r="T312" s="250"/>
      <c r="U312" s="250"/>
      <c r="V312" s="250"/>
      <c r="W312" s="250"/>
      <c r="X312" s="250"/>
      <c r="Y312" s="250"/>
      <c r="Z312" s="4"/>
      <c r="AA312" s="429"/>
      <c r="AB312" s="457">
        <f t="shared" ref="AB312:AB313" si="205">SUM(AC312:AJ312)</f>
        <v>0</v>
      </c>
      <c r="AC312" s="11"/>
      <c r="AD312" s="11"/>
      <c r="AE312" s="11"/>
      <c r="AF312" s="11"/>
      <c r="AG312" s="11"/>
      <c r="AH312" s="11"/>
      <c r="AI312" s="11"/>
      <c r="AJ312" s="12"/>
      <c r="AK312" s="445" t="str">
        <f>IF(G312="","",VLOOKUP(J312,中子データ!$B$4:$H$4500,3,FALSE))</f>
        <v>DP25A</v>
      </c>
      <c r="AL312" s="445">
        <f>IF(G312="","",VLOOKUP(J312,中子データ!$B$4:$H$4500,5,FALSE))</f>
        <v>19.649999999999999</v>
      </c>
      <c r="AM312" s="445">
        <f>IF(G312="","",VLOOKUP(J312,中子データ!$B$4:$H$4500,6,FALSE))</f>
        <v>1490</v>
      </c>
      <c r="AN312" s="418"/>
      <c r="AO312" s="419"/>
      <c r="AP312" s="420"/>
      <c r="AQ312" s="421"/>
      <c r="AR312" s="420"/>
      <c r="AS312" s="436"/>
      <c r="AT312" s="436"/>
      <c r="AU312" s="422"/>
      <c r="AV312" s="11"/>
      <c r="AW312" s="11"/>
      <c r="AX312" s="410">
        <f t="shared" si="185"/>
        <v>345</v>
      </c>
      <c r="AY312" s="411">
        <f>IF(G312="","",VLOOKUP(J312,中子データ!$B$4:$M$5999,10,FALSE))</f>
        <v>240</v>
      </c>
      <c r="AZ312" s="438">
        <f>IF(G312="","",VLOOKUP(J312,中子データ!$B$4:$M$5999,9,FALSE))</f>
        <v>15</v>
      </c>
      <c r="BA312" s="412" t="str">
        <f>IF(AQ312="","",VLOOKUP(AQ312,作業者名!$B$4:$C$100,2,FALSE))</f>
        <v/>
      </c>
      <c r="BB312" s="412" t="str">
        <f>IF(AR312="","",VLOOKUP(AR312,作業者名!$B$4:$C$100,2,FALSE))</f>
        <v/>
      </c>
      <c r="BC312" s="412">
        <f>IF(G312="","",VLOOKUP(J312,中子データ!B$4:N$6004,12,FALSE))</f>
        <v>0</v>
      </c>
      <c r="BD312" s="413">
        <f>IF(G312="","",VLOOKUP(J312,中子データ!$B$4:$P$4500,15,FALSE))</f>
        <v>0</v>
      </c>
    </row>
    <row r="313" spans="1:56" x14ac:dyDescent="0.15">
      <c r="A313" s="7" t="str">
        <f>IF(G313="","",VLOOKUP(H313,マシン名!$B$4:$C$93,2,FALSE))</f>
        <v>A56HP①　</v>
      </c>
      <c r="B313" s="7" t="str">
        <f>IF(G313="","",VLOOKUP(I313,作業者名!$B$4:$C$100,2,FALSE))</f>
        <v>清水</v>
      </c>
      <c r="C313" s="7" t="str">
        <f>IF(G313="","",VLOOKUP(J313,中子データ!$B$4:$H$4500,2,FALSE))</f>
        <v>KC780　寄せ</v>
      </c>
      <c r="D313" s="8">
        <f>IF(G313="","",VLOOKUP(J313,中子データ!$B$4:$H$4500,4,FALSE))</f>
        <v>1</v>
      </c>
      <c r="E313" s="231">
        <f t="shared" si="180"/>
        <v>0</v>
      </c>
      <c r="G313" s="958">
        <v>44446</v>
      </c>
      <c r="H313" s="988">
        <v>29</v>
      </c>
      <c r="I313" s="950">
        <v>17</v>
      </c>
      <c r="J313" s="950">
        <v>607</v>
      </c>
      <c r="K313" s="951">
        <v>0</v>
      </c>
      <c r="L313" s="951">
        <v>30</v>
      </c>
      <c r="M313" s="952">
        <v>1</v>
      </c>
      <c r="N313" s="6">
        <f t="shared" ref="N313" si="206">L313-SUM(O313:Z313)</f>
        <v>0</v>
      </c>
      <c r="O313" s="250"/>
      <c r="P313" s="250">
        <v>30</v>
      </c>
      <c r="Q313" s="250"/>
      <c r="R313" s="250"/>
      <c r="S313" s="250"/>
      <c r="T313" s="250"/>
      <c r="U313" s="250"/>
      <c r="V313" s="250"/>
      <c r="W313" s="250"/>
      <c r="X313" s="250"/>
      <c r="Y313" s="250"/>
      <c r="Z313" s="4"/>
      <c r="AA313" s="429"/>
      <c r="AB313" s="457">
        <f t="shared" si="205"/>
        <v>0</v>
      </c>
      <c r="AC313" s="11"/>
      <c r="AD313" s="11"/>
      <c r="AE313" s="11"/>
      <c r="AF313" s="11"/>
      <c r="AG313" s="11"/>
      <c r="AH313" s="11"/>
      <c r="AI313" s="11"/>
      <c r="AJ313" s="12"/>
      <c r="AK313" s="445" t="str">
        <f>IF(G313="","",VLOOKUP(J313,中子データ!$B$4:$H$4500,3,FALSE))</f>
        <v>S30D改</v>
      </c>
      <c r="AL313" s="445">
        <f>IF(G313="","",VLOOKUP(J313,中子データ!$B$4:$H$4500,5,FALSE))</f>
        <v>18.48</v>
      </c>
      <c r="AM313" s="445">
        <f>IF(G313="","",VLOOKUP(J313,中子データ!$B$4:$H$4500,6,FALSE))</f>
        <v>1161</v>
      </c>
      <c r="AN313" s="418"/>
      <c r="AO313" s="419"/>
      <c r="AP313" s="420"/>
      <c r="AQ313" s="421"/>
      <c r="AR313" s="420"/>
      <c r="AS313" s="436"/>
      <c r="AT313" s="436"/>
      <c r="AU313" s="919"/>
      <c r="AV313" s="11"/>
      <c r="AW313" s="11"/>
      <c r="AX313" s="410">
        <f t="shared" si="185"/>
        <v>0</v>
      </c>
      <c r="AY313" s="411">
        <f>IF(G313="","",VLOOKUP(J313,中子データ!$B$4:$M$5999,10,FALSE))</f>
        <v>240</v>
      </c>
      <c r="AZ313" s="438">
        <f>IF(G313="","",VLOOKUP(J313,中子データ!$B$4:$M$5999,9,FALSE))</f>
        <v>15</v>
      </c>
      <c r="BA313" s="412" t="str">
        <f>IF(AQ313="","",VLOOKUP(AQ313,作業者名!$B$4:$C$100,2,FALSE))</f>
        <v/>
      </c>
      <c r="BB313" s="412" t="str">
        <f>IF(AR313="","",VLOOKUP(AR313,作業者名!$B$4:$C$100,2,FALSE))</f>
        <v/>
      </c>
      <c r="BC313" s="412">
        <f>IF(G313="","",VLOOKUP(J313,中子データ!B$4:N$6004,12,FALSE))</f>
        <v>0</v>
      </c>
      <c r="BD313" s="413">
        <f>IF(G313="","",VLOOKUP(J313,中子データ!$B$4:$P$4500,15,FALSE))</f>
        <v>0</v>
      </c>
    </row>
    <row r="314" spans="1:56" x14ac:dyDescent="0.15">
      <c r="A314" s="7" t="str">
        <f>IF(G314="","",VLOOKUP(H314,マシン名!$B$4:$C$93,2,FALSE))</f>
        <v>A56HP①　</v>
      </c>
      <c r="B314" s="7" t="str">
        <f>IF(G314="","",VLOOKUP(I314,作業者名!$B$4:$C$100,2,FALSE))</f>
        <v>山岡</v>
      </c>
      <c r="C314" s="7" t="str">
        <f>IF(G314="","",VLOOKUP(J314,中子データ!$B$4:$H$4500,2,FALSE))</f>
        <v>KC780　寄せ</v>
      </c>
      <c r="D314" s="8">
        <f>IF(G314="","",VLOOKUP(J314,中子データ!$B$4:$H$4500,4,FALSE))</f>
        <v>1</v>
      </c>
      <c r="E314" s="231">
        <f t="shared" si="180"/>
        <v>60</v>
      </c>
      <c r="G314" s="958">
        <v>44446</v>
      </c>
      <c r="H314" s="247">
        <v>29</v>
      </c>
      <c r="I314" s="248">
        <v>22</v>
      </c>
      <c r="J314" s="245">
        <v>607</v>
      </c>
      <c r="K314" s="10">
        <v>65</v>
      </c>
      <c r="L314" s="10">
        <v>420</v>
      </c>
      <c r="M314" s="6">
        <v>1</v>
      </c>
      <c r="N314" s="6">
        <f t="shared" ref="N314" si="207">L314-SUM(O314:Z314)</f>
        <v>280</v>
      </c>
      <c r="O314" s="250">
        <v>30</v>
      </c>
      <c r="P314" s="250"/>
      <c r="Q314" s="250"/>
      <c r="R314" s="250"/>
      <c r="S314" s="250">
        <v>90</v>
      </c>
      <c r="T314" s="250"/>
      <c r="U314" s="250">
        <v>10</v>
      </c>
      <c r="V314" s="250"/>
      <c r="W314" s="250"/>
      <c r="X314" s="250"/>
      <c r="Y314" s="250"/>
      <c r="Z314" s="4">
        <v>10</v>
      </c>
      <c r="AA314" s="429"/>
      <c r="AB314" s="457">
        <f t="shared" ref="AB314:AB332" si="208">SUM(AC314:AJ314)</f>
        <v>5</v>
      </c>
      <c r="AC314" s="11"/>
      <c r="AD314" s="11"/>
      <c r="AE314" s="11"/>
      <c r="AF314" s="11"/>
      <c r="AG314" s="11"/>
      <c r="AH314" s="11"/>
      <c r="AI314" s="11"/>
      <c r="AJ314" s="12">
        <v>5</v>
      </c>
      <c r="AK314" s="445" t="str">
        <f>IF(G314="","",VLOOKUP(J314,中子データ!$B$4:$H$4500,3,FALSE))</f>
        <v>S30D改</v>
      </c>
      <c r="AL314" s="445">
        <f>IF(G314="","",VLOOKUP(J314,中子データ!$B$4:$H$4500,5,FALSE))</f>
        <v>18.48</v>
      </c>
      <c r="AM314" s="445">
        <f>IF(G314="","",VLOOKUP(J314,中子データ!$B$4:$H$4500,6,FALSE))</f>
        <v>1161</v>
      </c>
      <c r="AN314" s="418"/>
      <c r="AO314" s="419"/>
      <c r="AP314" s="420"/>
      <c r="AQ314" s="421"/>
      <c r="AR314" s="420"/>
      <c r="AS314" s="436">
        <v>1</v>
      </c>
      <c r="AT314" s="436"/>
      <c r="AU314" s="422" t="s">
        <v>2093</v>
      </c>
      <c r="AV314" s="11"/>
      <c r="AW314" s="11"/>
      <c r="AX314" s="410">
        <f t="shared" si="185"/>
        <v>460</v>
      </c>
      <c r="AY314" s="411">
        <f>IF(G314="","",VLOOKUP(J314,中子データ!$B$4:$M$5999,10,FALSE))</f>
        <v>240</v>
      </c>
      <c r="AZ314" s="438">
        <f>IF(G314="","",VLOOKUP(J314,中子データ!$B$4:$M$5999,9,FALSE))</f>
        <v>15</v>
      </c>
      <c r="BA314" s="412" t="str">
        <f>IF(AQ314="","",VLOOKUP(AQ314,作業者名!$B$4:$C$100,2,FALSE))</f>
        <v/>
      </c>
      <c r="BB314" s="412" t="str">
        <f>IF(AR314="","",VLOOKUP(AR314,作業者名!$B$4:$C$100,2,FALSE))</f>
        <v/>
      </c>
      <c r="BC314" s="412">
        <f>IF(G314="","",VLOOKUP(J314,中子データ!B$4:N$6004,12,FALSE))</f>
        <v>0</v>
      </c>
      <c r="BD314" s="413">
        <f>IF(G314="","",VLOOKUP(J314,中子データ!$B$4:$P$4500,15,FALSE))</f>
        <v>0</v>
      </c>
    </row>
    <row r="315" spans="1:56" x14ac:dyDescent="0.15">
      <c r="A315" s="7" t="str">
        <f>IF(G315="","",VLOOKUP(H315,マシン名!$B$4:$C$93,2,FALSE))</f>
        <v>A56HP①　</v>
      </c>
      <c r="B315" s="7" t="str">
        <f>IF(G315="","",VLOOKUP(I315,作業者名!$B$4:$C$100,2,FALSE))</f>
        <v>山岡</v>
      </c>
      <c r="C315" s="7" t="str">
        <f>IF(G315="","",VLOOKUP(J315,中子データ!$B$4:$H$4500,2,FALSE))</f>
        <v>KHB674(K3113）主芯</v>
      </c>
      <c r="D315" s="8">
        <f>IF(G315="","",VLOOKUP(J315,中子データ!$B$4:$H$4500,4,FALSE))</f>
        <v>1</v>
      </c>
      <c r="E315" s="231">
        <f t="shared" si="180"/>
        <v>0</v>
      </c>
      <c r="G315" s="958">
        <v>44446</v>
      </c>
      <c r="H315" s="247">
        <v>29</v>
      </c>
      <c r="I315" s="248">
        <v>22</v>
      </c>
      <c r="J315" s="245">
        <v>454</v>
      </c>
      <c r="K315" s="10">
        <v>0</v>
      </c>
      <c r="L315" s="10">
        <v>30</v>
      </c>
      <c r="M315" s="6">
        <v>1</v>
      </c>
      <c r="N315" s="6">
        <f t="shared" ref="N315:N317" si="209">L315-SUM(O315:Z315)</f>
        <v>0</v>
      </c>
      <c r="O315" s="250"/>
      <c r="P315" s="250">
        <v>30</v>
      </c>
      <c r="Q315" s="250"/>
      <c r="R315" s="250"/>
      <c r="S315" s="250"/>
      <c r="T315" s="250"/>
      <c r="U315" s="250"/>
      <c r="V315" s="250"/>
      <c r="W315" s="250"/>
      <c r="X315" s="250"/>
      <c r="Y315" s="250"/>
      <c r="Z315" s="4"/>
      <c r="AA315" s="429"/>
      <c r="AB315" s="457">
        <f t="shared" si="208"/>
        <v>0</v>
      </c>
      <c r="AC315" s="11"/>
      <c r="AD315" s="11"/>
      <c r="AE315" s="11"/>
      <c r="AF315" s="11"/>
      <c r="AG315" s="11"/>
      <c r="AH315" s="11"/>
      <c r="AI315" s="11"/>
      <c r="AJ315" s="12"/>
      <c r="AK315" s="445" t="str">
        <f>IF(G315="","",VLOOKUP(J315,中子データ!$B$4:$H$4500,3,FALSE))</f>
        <v>MJ72W</v>
      </c>
      <c r="AL315" s="445">
        <f>IF(G315="","",VLOOKUP(J315,中子データ!$B$4:$H$4500,5,FALSE))</f>
        <v>9.3000000000000007</v>
      </c>
      <c r="AM315" s="445">
        <f>IF(G315="","",VLOOKUP(J315,中子データ!$B$4:$H$4500,6,FALSE))</f>
        <v>655</v>
      </c>
      <c r="AN315" s="418"/>
      <c r="AO315" s="419"/>
      <c r="AP315" s="420"/>
      <c r="AQ315" s="421"/>
      <c r="AR315" s="420"/>
      <c r="AS315" s="436">
        <v>1</v>
      </c>
      <c r="AT315" s="436"/>
      <c r="AU315" s="422"/>
      <c r="AV315" s="11"/>
      <c r="AW315" s="11"/>
      <c r="AX315" s="410">
        <f t="shared" si="185"/>
        <v>0</v>
      </c>
      <c r="AY315" s="411">
        <f>IF(G315="","",VLOOKUP(J315,中子データ!$B$4:$M$5999,10,FALSE))</f>
        <v>210</v>
      </c>
      <c r="AZ315" s="438">
        <f>IF(G315="","",VLOOKUP(J315,中子データ!$B$4:$M$5999,9,FALSE))</f>
        <v>17.142857142857142</v>
      </c>
      <c r="BA315" s="412" t="str">
        <f>IF(AQ315="","",VLOOKUP(AQ315,作業者名!$B$4:$C$100,2,FALSE))</f>
        <v/>
      </c>
      <c r="BB315" s="412" t="str">
        <f>IF(AR315="","",VLOOKUP(AR315,作業者名!$B$4:$C$100,2,FALSE))</f>
        <v/>
      </c>
      <c r="BC315" s="412">
        <f>IF(G315="","",VLOOKUP(J315,中子データ!B$4:N$6004,12,FALSE))</f>
        <v>0</v>
      </c>
      <c r="BD315" s="413">
        <f>IF(G315="","",VLOOKUP(J315,中子データ!$B$4:$P$4500,15,FALSE))</f>
        <v>0</v>
      </c>
    </row>
    <row r="316" spans="1:56" x14ac:dyDescent="0.15">
      <c r="A316" s="7" t="str">
        <f>IF(G316="","",VLOOKUP(H316,マシン名!$B$4:$C$93,2,FALSE))</f>
        <v>SL55　</v>
      </c>
      <c r="B316" s="7" t="str">
        <f>IF(G316="","",VLOOKUP(I316,作業者名!$B$4:$C$100,2,FALSE))</f>
        <v>吉田</v>
      </c>
      <c r="C316" s="7" t="str">
        <f>IF(G316="","",VLOOKUP(J316,中子データ!$B$4:$H$4500,2,FALSE))</f>
        <v>KC454枕・タペット</v>
      </c>
      <c r="D316" s="8">
        <f>IF(G316="","",VLOOKUP(J316,中子データ!$B$4:$H$4500,4,FALSE))</f>
        <v>1</v>
      </c>
      <c r="E316" s="231">
        <f t="shared" si="180"/>
        <v>31</v>
      </c>
      <c r="G316" s="958">
        <v>44446</v>
      </c>
      <c r="H316" s="1077">
        <v>25</v>
      </c>
      <c r="I316" s="1077">
        <v>1</v>
      </c>
      <c r="J316" s="1077">
        <v>290</v>
      </c>
      <c r="K316" s="1078">
        <v>31</v>
      </c>
      <c r="L316" s="1078">
        <v>80</v>
      </c>
      <c r="M316" s="1079">
        <v>1</v>
      </c>
      <c r="N316" s="6">
        <f t="shared" si="209"/>
        <v>60</v>
      </c>
      <c r="O316" s="250">
        <v>10</v>
      </c>
      <c r="P316" s="250"/>
      <c r="Q316" s="250"/>
      <c r="R316" s="250"/>
      <c r="S316" s="250"/>
      <c r="T316" s="250"/>
      <c r="U316" s="250">
        <v>10</v>
      </c>
      <c r="V316" s="250"/>
      <c r="W316" s="250"/>
      <c r="X316" s="250"/>
      <c r="Y316" s="250"/>
      <c r="Z316" s="4"/>
      <c r="AA316" s="429"/>
      <c r="AB316" s="457">
        <f t="shared" si="208"/>
        <v>0</v>
      </c>
      <c r="AC316" s="11"/>
      <c r="AD316" s="11"/>
      <c r="AE316" s="11"/>
      <c r="AF316" s="11"/>
      <c r="AG316" s="11"/>
      <c r="AH316" s="11"/>
      <c r="AI316" s="11"/>
      <c r="AJ316" s="12"/>
      <c r="AK316" s="445" t="str">
        <f>IF(G316="","",VLOOKUP(J316,中子データ!$B$4:$H$4500,3,FALSE))</f>
        <v>MSR-T</v>
      </c>
      <c r="AL316" s="445">
        <f>IF(G316="","",VLOOKUP(J316,中子データ!$B$4:$H$4500,5,FALSE))</f>
        <v>2.4700000000000002</v>
      </c>
      <c r="AM316" s="445">
        <f>IF(G316="","",VLOOKUP(J316,中子データ!$B$4:$H$4500,6,FALSE))</f>
        <v>244</v>
      </c>
      <c r="AN316" s="418"/>
      <c r="AO316" s="419"/>
      <c r="AP316" s="420"/>
      <c r="AQ316" s="421"/>
      <c r="AR316" s="420"/>
      <c r="AS316" s="436"/>
      <c r="AT316" s="436"/>
      <c r="AU316" s="422"/>
      <c r="AV316" s="11"/>
      <c r="AW316" s="11"/>
      <c r="AX316" s="410">
        <f t="shared" si="185"/>
        <v>60</v>
      </c>
      <c r="AY316" s="411">
        <f>IF(G316="","",VLOOKUP(J316,中子データ!$B$4:$M$5999,10,FALSE))</f>
        <v>110</v>
      </c>
      <c r="AZ316" s="438">
        <f>IF(G316="","",VLOOKUP(J316,中子データ!$B$4:$M$5999,9,FALSE))</f>
        <v>32.727272727272727</v>
      </c>
      <c r="BA316" s="412" t="str">
        <f>IF(AQ316="","",VLOOKUP(AQ316,作業者名!$B$4:$C$100,2,FALSE))</f>
        <v/>
      </c>
      <c r="BB316" s="412" t="str">
        <f>IF(AR316="","",VLOOKUP(AR316,作業者名!$B$4:$C$100,2,FALSE))</f>
        <v/>
      </c>
      <c r="BC316" s="412">
        <f>IF(G316="","",VLOOKUP(J316,中子データ!B$4:N$6004,12,FALSE))</f>
        <v>1.4E-2</v>
      </c>
      <c r="BD316" s="413">
        <f>IF(G316="","",VLOOKUP(J316,中子データ!$B$4:$P$4500,15,FALSE))</f>
        <v>18.7</v>
      </c>
    </row>
    <row r="317" spans="1:56" x14ac:dyDescent="0.15">
      <c r="A317" s="7" t="str">
        <f>IF(G317="","",VLOOKUP(H317,マシン名!$B$4:$C$93,2,FALSE))</f>
        <v>3AN②　</v>
      </c>
      <c r="B317" s="7" t="str">
        <f>IF(G317="","",VLOOKUP(I317,作業者名!$B$4:$C$100,2,FALSE))</f>
        <v>大崎</v>
      </c>
      <c r="C317" s="7" t="str">
        <f>IF(G317="","",VLOOKUP(J317,中子データ!$B$4:$H$4500,2,FALSE))</f>
        <v>6BB1タペット中子</v>
      </c>
      <c r="D317" s="8">
        <f>IF(G317="","",VLOOKUP(J317,中子データ!$B$4:$H$4500,4,FALSE))</f>
        <v>8</v>
      </c>
      <c r="E317" s="231">
        <f t="shared" si="180"/>
        <v>1011</v>
      </c>
      <c r="G317" s="958">
        <v>44446</v>
      </c>
      <c r="H317" s="1077">
        <v>28</v>
      </c>
      <c r="I317" s="1077">
        <v>19</v>
      </c>
      <c r="J317" s="1077">
        <v>3056</v>
      </c>
      <c r="K317" s="1078">
        <v>128</v>
      </c>
      <c r="L317" s="1078">
        <v>290</v>
      </c>
      <c r="M317" s="1079">
        <v>1</v>
      </c>
      <c r="N317" s="6">
        <f t="shared" si="209"/>
        <v>290</v>
      </c>
      <c r="O317" s="250"/>
      <c r="P317" s="250"/>
      <c r="Q317" s="250"/>
      <c r="R317" s="250"/>
      <c r="S317" s="250"/>
      <c r="T317" s="250"/>
      <c r="U317" s="250"/>
      <c r="V317" s="250"/>
      <c r="W317" s="250"/>
      <c r="X317" s="250"/>
      <c r="Y317" s="250"/>
      <c r="Z317" s="4"/>
      <c r="AA317" s="429"/>
      <c r="AB317" s="457">
        <f t="shared" si="208"/>
        <v>13</v>
      </c>
      <c r="AC317" s="11"/>
      <c r="AD317" s="11"/>
      <c r="AE317" s="11"/>
      <c r="AF317" s="11"/>
      <c r="AG317" s="11">
        <v>2</v>
      </c>
      <c r="AH317" s="11"/>
      <c r="AI317" s="11"/>
      <c r="AJ317" s="12">
        <v>11</v>
      </c>
      <c r="AK317" s="445" t="str">
        <f>IF(G317="","",VLOOKUP(J317,中子データ!$B$4:$H$4500,3,FALSE))</f>
        <v>MJ72W</v>
      </c>
      <c r="AL317" s="445">
        <f>IF(G317="","",VLOOKUP(J317,中子データ!$B$4:$H$4500,5,FALSE))</f>
        <v>4.2000000000000003E-2</v>
      </c>
      <c r="AM317" s="445">
        <f>IF(G317="","",VLOOKUP(J317,中子データ!$B$4:$H$4500,6,FALSE))</f>
        <v>20</v>
      </c>
      <c r="AN317" s="418"/>
      <c r="AO317" s="419"/>
      <c r="AP317" s="420"/>
      <c r="AQ317" s="421"/>
      <c r="AR317" s="420"/>
      <c r="AS317" s="436"/>
      <c r="AT317" s="436"/>
      <c r="AU317" s="422"/>
      <c r="AV317" s="11"/>
      <c r="AW317" s="11"/>
      <c r="AX317" s="410">
        <f t="shared" si="185"/>
        <v>290</v>
      </c>
      <c r="AY317" s="411">
        <f>IF(G317="","",VLOOKUP(J317,中子データ!$B$4:$M$5999,10,FALSE))</f>
        <v>100</v>
      </c>
      <c r="AZ317" s="438">
        <f>IF(G317="","",VLOOKUP(J317,中子データ!$B$4:$M$5999,9,FALSE))</f>
        <v>288</v>
      </c>
      <c r="BA317" s="412" t="str">
        <f>IF(AQ317="","",VLOOKUP(AQ317,作業者名!$B$4:$C$100,2,FALSE))</f>
        <v/>
      </c>
      <c r="BB317" s="412" t="str">
        <f>IF(AR317="","",VLOOKUP(AR317,作業者名!$B$4:$C$100,2,FALSE))</f>
        <v/>
      </c>
      <c r="BC317" s="412">
        <f>IF(G317="","",VLOOKUP(J317,中子データ!B$4:N$6004,12,FALSE))</f>
        <v>0</v>
      </c>
      <c r="BD317" s="413">
        <f>IF(G317="","",VLOOKUP(J317,中子データ!$B$4:$P$4500,15,FALSE))</f>
        <v>0</v>
      </c>
    </row>
    <row r="318" spans="1:56" x14ac:dyDescent="0.15">
      <c r="A318" s="7" t="str">
        <f>IF(G318="","",VLOOKUP(H318,マシン名!$B$4:$C$93,2,FALSE))</f>
        <v>3AN②　</v>
      </c>
      <c r="B318" s="7" t="str">
        <f>IF(G318="","",VLOOKUP(I318,作業者名!$B$4:$C$100,2,FALSE))</f>
        <v>大崎</v>
      </c>
      <c r="C318" s="7" t="str">
        <f>IF(G318="","",VLOOKUP(J318,中子データ!$B$4:$H$4500,2,FALSE))</f>
        <v>S16</v>
      </c>
      <c r="D318" s="8">
        <f>IF(G318="","",VLOOKUP(J318,中子データ!$B$4:$H$4500,4,FALSE))</f>
        <v>6</v>
      </c>
      <c r="E318" s="231">
        <f t="shared" ref="E318:E343" si="210">IF(G318="","",D318*K318-AB318)</f>
        <v>0</v>
      </c>
      <c r="G318" s="958">
        <v>44446</v>
      </c>
      <c r="H318" s="916">
        <v>28</v>
      </c>
      <c r="I318" s="916">
        <v>19</v>
      </c>
      <c r="J318" s="916">
        <v>3065</v>
      </c>
      <c r="K318" s="917">
        <v>0</v>
      </c>
      <c r="L318" s="917">
        <v>30</v>
      </c>
      <c r="M318" s="915">
        <v>1</v>
      </c>
      <c r="N318" s="6">
        <f t="shared" ref="N318" si="211">L318-SUM(O318:Z318)</f>
        <v>0</v>
      </c>
      <c r="O318" s="250"/>
      <c r="P318" s="250">
        <v>30</v>
      </c>
      <c r="Q318" s="250"/>
      <c r="R318" s="250"/>
      <c r="S318" s="250"/>
      <c r="T318" s="250"/>
      <c r="U318" s="250"/>
      <c r="V318" s="250"/>
      <c r="W318" s="250"/>
      <c r="X318" s="250"/>
      <c r="Y318" s="250"/>
      <c r="Z318" s="4"/>
      <c r="AA318" s="429"/>
      <c r="AB318" s="457">
        <f t="shared" si="208"/>
        <v>0</v>
      </c>
      <c r="AC318" s="11"/>
      <c r="AD318" s="11"/>
      <c r="AE318" s="11"/>
      <c r="AF318" s="11"/>
      <c r="AG318" s="11"/>
      <c r="AH318" s="11"/>
      <c r="AI318" s="11"/>
      <c r="AJ318" s="12"/>
      <c r="AK318" s="445" t="str">
        <f>IF(G318="","",VLOOKUP(J318,中子データ!$B$4:$H$4500,3,FALSE))</f>
        <v>MJ72W</v>
      </c>
      <c r="AL318" s="445">
        <f>IF(G318="","",VLOOKUP(J318,中子データ!$B$4:$H$4500,5,FALSE))</f>
        <v>0.185</v>
      </c>
      <c r="AM318" s="445">
        <f>IF(G318="","",VLOOKUP(J318,中子データ!$B$4:$H$4500,6,FALSE))</f>
        <v>60</v>
      </c>
      <c r="AN318" s="418"/>
      <c r="AO318" s="419"/>
      <c r="AP318" s="420"/>
      <c r="AQ318" s="421"/>
      <c r="AR318" s="420"/>
      <c r="AS318" s="436"/>
      <c r="AT318" s="436"/>
      <c r="AU318" s="422"/>
      <c r="AV318" s="11"/>
      <c r="AW318" s="11"/>
      <c r="AX318" s="410">
        <f t="shared" si="185"/>
        <v>0</v>
      </c>
      <c r="AY318" s="411">
        <f>IF(G318="","",VLOOKUP(J318,中子データ!$B$4:$M$5999,10,FALSE))</f>
        <v>100</v>
      </c>
      <c r="AZ318" s="438">
        <f>IF(G318="","",VLOOKUP(J318,中子データ!$B$4:$M$5999,9,FALSE))</f>
        <v>216</v>
      </c>
      <c r="BA318" s="412" t="str">
        <f>IF(AQ318="","",VLOOKUP(AQ318,作業者名!$B$4:$C$100,2,FALSE))</f>
        <v/>
      </c>
      <c r="BB318" s="412" t="str">
        <f>IF(AR318="","",VLOOKUP(AR318,作業者名!$B$4:$C$100,2,FALSE))</f>
        <v/>
      </c>
      <c r="BC318" s="412">
        <f>IF(G318="","",VLOOKUP(J318,中子データ!B$4:N$6004,12,FALSE))</f>
        <v>0</v>
      </c>
      <c r="BD318" s="413">
        <f>IF(G318="","",VLOOKUP(J318,中子データ!$B$4:$P$4500,15,FALSE))</f>
        <v>0</v>
      </c>
    </row>
    <row r="319" spans="1:56" x14ac:dyDescent="0.15">
      <c r="A319" s="7" t="str">
        <f>IF(G319="","",VLOOKUP(H319,マシン名!$B$4:$C$93,2,FALSE))</f>
        <v>TR-C</v>
      </c>
      <c r="B319" s="7" t="str">
        <f>IF(G319="","",VLOOKUP(I319,作業者名!$B$4:$C$100,2,FALSE))</f>
        <v>松尾</v>
      </c>
      <c r="C319" s="7" t="str">
        <f>IF(G319="","",VLOOKUP(J319,中子データ!$B$4:$H$4500,2,FALSE))</f>
        <v>ＰＲ-ＥＹ22</v>
      </c>
      <c r="D319" s="8">
        <f>IF(G319="","",VLOOKUP(J319,中子データ!$B$4:$H$4500,4,FALSE))</f>
        <v>1</v>
      </c>
      <c r="E319" s="231">
        <f t="shared" si="210"/>
        <v>31</v>
      </c>
      <c r="G319" s="958">
        <v>44446</v>
      </c>
      <c r="H319" s="1066">
        <v>35</v>
      </c>
      <c r="I319" s="1066">
        <v>8</v>
      </c>
      <c r="J319" s="1066">
        <v>3040</v>
      </c>
      <c r="K319" s="1085">
        <v>31</v>
      </c>
      <c r="L319" s="1085">
        <v>310</v>
      </c>
      <c r="M319" s="1084">
        <v>0.35</v>
      </c>
      <c r="N319" s="1084">
        <f t="shared" ref="N319:N320" si="212">L319-SUM(O319:Z319)</f>
        <v>310</v>
      </c>
      <c r="O319" s="250"/>
      <c r="P319" s="250"/>
      <c r="Q319" s="250"/>
      <c r="R319" s="250"/>
      <c r="S319" s="250"/>
      <c r="T319" s="250"/>
      <c r="U319" s="250"/>
      <c r="V319" s="250"/>
      <c r="W319" s="250"/>
      <c r="X319" s="250"/>
      <c r="Y319" s="250"/>
      <c r="Z319" s="1083"/>
      <c r="AA319" s="1073"/>
      <c r="AB319" s="1075">
        <f t="shared" ref="AB319:AB320" si="213">SUM(AC319:AJ319)</f>
        <v>0</v>
      </c>
      <c r="AC319" s="1115"/>
      <c r="AD319" s="11"/>
      <c r="AE319" s="11"/>
      <c r="AF319" s="11"/>
      <c r="AG319" s="11"/>
      <c r="AH319" s="11"/>
      <c r="AI319" s="11"/>
      <c r="AJ319" s="12"/>
      <c r="AK319" s="445" t="str">
        <f>IF(G319="","",VLOOKUP(J319,中子データ!$B$4:$H$4500,3,FALSE))</f>
        <v>M-28X</v>
      </c>
      <c r="AL319" s="445">
        <f>IF(G319="","",VLOOKUP(J319,中子データ!$B$4:$H$4500,5,FALSE))</f>
        <v>20.96</v>
      </c>
      <c r="AM319" s="445">
        <f>IF(G319="","",VLOOKUP(J319,中子データ!$B$4:$H$4500,6,FALSE))</f>
        <v>1100</v>
      </c>
      <c r="AN319" s="418"/>
      <c r="AO319" s="419"/>
      <c r="AP319" s="420"/>
      <c r="AQ319" s="421"/>
      <c r="AR319" s="420"/>
      <c r="AS319" s="436"/>
      <c r="AT319" s="436"/>
      <c r="AU319" s="422"/>
      <c r="AV319" s="11"/>
      <c r="AW319" s="11"/>
      <c r="AX319" s="410">
        <f t="shared" ref="AX319:AX326" si="214">L319-O319-P319-Q319-R319--S319-T319-U319-V319-W319-X319-Y319-Z319</f>
        <v>310</v>
      </c>
      <c r="AY319" s="411">
        <f>IF(G319="","",VLOOKUP(J319,中子データ!$B$4:$M$5999,10,FALSE))</f>
        <v>600</v>
      </c>
      <c r="AZ319" s="438">
        <f>IF(G319="","",VLOOKUP(J319,中子データ!$B$4:$M$5999,9,FALSE))</f>
        <v>6</v>
      </c>
      <c r="BA319" s="412" t="str">
        <f>IF(AQ319="","",VLOOKUP(AQ319,作業者名!$B$4:$C$100,2,FALSE))</f>
        <v/>
      </c>
      <c r="BB319" s="412" t="str">
        <f>IF(AR319="","",VLOOKUP(AR319,作業者名!$B$4:$C$100,2,FALSE))</f>
        <v/>
      </c>
      <c r="BC319" s="412">
        <f>IF(G319="","",VLOOKUP(J319,中子データ!B$4:N$6004,12,FALSE))</f>
        <v>0</v>
      </c>
      <c r="BD319" s="413">
        <f>IF(G319="","",VLOOKUP(J319,中子データ!$B$4:$P$4500,15,FALSE))</f>
        <v>0</v>
      </c>
    </row>
    <row r="320" spans="1:56" x14ac:dyDescent="0.15">
      <c r="A320" s="7" t="str">
        <f>IF(G320="","",VLOOKUP(H320,マシン名!$B$4:$C$93,2,FALSE))</f>
        <v>TR-C</v>
      </c>
      <c r="B320" s="7" t="str">
        <f>IF(G320="","",VLOOKUP(I320,作業者名!$B$4:$C$100,2,FALSE))</f>
        <v>松尾</v>
      </c>
      <c r="C320" s="7" t="str">
        <f>IF(G320="","",VLOOKUP(J320,中子データ!$B$4:$H$4500,2,FALSE))</f>
        <v>4LE(FC23特）　②</v>
      </c>
      <c r="D320" s="8">
        <f>IF(G320="","",VLOOKUP(J320,中子データ!$B$4:$H$4500,4,FALSE))</f>
        <v>1</v>
      </c>
      <c r="E320" s="231">
        <f t="shared" si="210"/>
        <v>0</v>
      </c>
      <c r="G320" s="958">
        <v>44446</v>
      </c>
      <c r="H320" s="1066">
        <v>35</v>
      </c>
      <c r="I320" s="1066">
        <v>8</v>
      </c>
      <c r="J320" s="1066">
        <v>3044</v>
      </c>
      <c r="K320" s="1085">
        <v>0</v>
      </c>
      <c r="L320" s="1085">
        <v>60</v>
      </c>
      <c r="M320" s="1084">
        <v>1</v>
      </c>
      <c r="N320" s="1084">
        <f t="shared" si="212"/>
        <v>0</v>
      </c>
      <c r="O320" s="250"/>
      <c r="P320" s="250">
        <v>60</v>
      </c>
      <c r="Q320" s="250"/>
      <c r="R320" s="250"/>
      <c r="S320" s="250"/>
      <c r="T320" s="250"/>
      <c r="U320" s="250"/>
      <c r="V320" s="250"/>
      <c r="W320" s="250"/>
      <c r="X320" s="250"/>
      <c r="Y320" s="250"/>
      <c r="Z320" s="1083"/>
      <c r="AA320" s="1073"/>
      <c r="AB320" s="1075">
        <f t="shared" si="213"/>
        <v>0</v>
      </c>
      <c r="AC320" s="1115"/>
      <c r="AD320" s="11"/>
      <c r="AE320" s="11"/>
      <c r="AF320" s="11"/>
      <c r="AG320" s="11"/>
      <c r="AH320" s="11"/>
      <c r="AI320" s="11"/>
      <c r="AJ320" s="12"/>
      <c r="AK320" s="445" t="str">
        <f>IF(G320="","",VLOOKUP(J320,中子データ!$B$4:$H$4500,3,FALSE))</f>
        <v>MSR-T</v>
      </c>
      <c r="AL320" s="445">
        <f>IF(G320="","",VLOOKUP(J320,中子データ!$B$4:$H$4500,5,FALSE))</f>
        <v>3.2</v>
      </c>
      <c r="AM320" s="445">
        <f>IF(G320="","",VLOOKUP(J320,中子データ!$B$4:$H$4500,6,FALSE))</f>
        <v>214</v>
      </c>
      <c r="AN320" s="418"/>
      <c r="AO320" s="419"/>
      <c r="AP320" s="420"/>
      <c r="AQ320" s="421"/>
      <c r="AR320" s="420"/>
      <c r="AS320" s="436"/>
      <c r="AT320" s="436"/>
      <c r="AU320" s="422"/>
      <c r="AV320" s="11"/>
      <c r="AW320" s="11"/>
      <c r="AX320" s="410">
        <f t="shared" si="214"/>
        <v>0</v>
      </c>
      <c r="AY320" s="411">
        <f>IF(G320="","",VLOOKUP(J320,中子データ!$B$4:$M$5999,10,FALSE))</f>
        <v>100</v>
      </c>
      <c r="AZ320" s="438">
        <f>IF(G320="","",VLOOKUP(J320,中子データ!$B$4:$M$5999,9,FALSE))</f>
        <v>36</v>
      </c>
      <c r="BA320" s="412" t="str">
        <f>IF(AQ320="","",VLOOKUP(AQ320,作業者名!$B$4:$C$100,2,FALSE))</f>
        <v/>
      </c>
      <c r="BB320" s="412" t="str">
        <f>IF(AR320="","",VLOOKUP(AR320,作業者名!$B$4:$C$100,2,FALSE))</f>
        <v/>
      </c>
      <c r="BC320" s="412">
        <f>IF(G320="","",VLOOKUP(J320,中子データ!B$4:N$6004,12,FALSE))</f>
        <v>5.6000000000000001E-2</v>
      </c>
      <c r="BD320" s="413">
        <f>IF(G320="","",VLOOKUP(J320,中子データ!$B$4:$P$4500,15,FALSE))</f>
        <v>0</v>
      </c>
    </row>
    <row r="321" spans="1:56" ht="12.75" customHeight="1" x14ac:dyDescent="0.15">
      <c r="A321" s="7" t="str">
        <f>IF(G321="","",VLOOKUP(H321,マシン名!$B$4:$C$93,2,FALSE))</f>
        <v>TR-C</v>
      </c>
      <c r="B321" s="7" t="str">
        <f>IF(G321="","",VLOOKUP(I321,作業者名!$B$4:$C$100,2,FALSE))</f>
        <v>ハンダ</v>
      </c>
      <c r="C321" s="7" t="str">
        <f>IF(G321="","",VLOOKUP(J321,中子データ!$B$4:$H$4500,2,FALSE))</f>
        <v>4LE(FC23特）　②</v>
      </c>
      <c r="D321" s="8">
        <f>IF(G321="","",VLOOKUP(J321,中子データ!$B$4:$H$4500,4,FALSE))</f>
        <v>1</v>
      </c>
      <c r="E321" s="231">
        <f t="shared" si="210"/>
        <v>162</v>
      </c>
      <c r="G321" s="958">
        <v>44446</v>
      </c>
      <c r="H321" s="1066">
        <v>35</v>
      </c>
      <c r="I321" s="1066">
        <v>54</v>
      </c>
      <c r="J321" s="1066">
        <v>3044</v>
      </c>
      <c r="K321" s="1085">
        <v>164</v>
      </c>
      <c r="L321" s="1085">
        <v>480</v>
      </c>
      <c r="M321" s="1084">
        <v>0.5</v>
      </c>
      <c r="N321" s="1084">
        <f t="shared" ref="N321" si="215">L321-SUM(O321:Z321)</f>
        <v>425</v>
      </c>
      <c r="O321" s="250">
        <v>10</v>
      </c>
      <c r="P321" s="250"/>
      <c r="Q321" s="250"/>
      <c r="R321" s="250"/>
      <c r="S321" s="250">
        <v>30</v>
      </c>
      <c r="T321" s="250"/>
      <c r="U321" s="250"/>
      <c r="V321" s="250"/>
      <c r="W321" s="250"/>
      <c r="X321" s="250"/>
      <c r="Y321" s="250"/>
      <c r="Z321" s="1130">
        <v>15</v>
      </c>
      <c r="AA321" s="1073"/>
      <c r="AB321" s="1075">
        <f t="shared" ref="AB321" si="216">SUM(AC321:AJ321)</f>
        <v>2</v>
      </c>
      <c r="AC321" s="1131"/>
      <c r="AD321" s="1131"/>
      <c r="AE321" s="1131">
        <v>2</v>
      </c>
      <c r="AF321" s="1131"/>
      <c r="AG321" s="1131"/>
      <c r="AH321" s="1131"/>
      <c r="AI321" s="1131"/>
      <c r="AJ321" s="12"/>
      <c r="AK321" s="1074" t="str">
        <f>IF(G321="","",VLOOKUP(J321,中子データ!$B$4:$H$4500,3,FALSE))</f>
        <v>MSR-T</v>
      </c>
      <c r="AL321" s="1074">
        <f>IF(G321="","",VLOOKUP(J321,中子データ!$B$4:$H$4500,5,FALSE))</f>
        <v>3.2</v>
      </c>
      <c r="AM321" s="1074">
        <f>IF(G321="","",VLOOKUP(J321,中子データ!$B$4:$H$4500,6,FALSE))</f>
        <v>214</v>
      </c>
      <c r="AN321" s="1069"/>
      <c r="AO321" s="1070"/>
      <c r="AP321" s="1071"/>
      <c r="AQ321" s="421"/>
      <c r="AR321" s="1071"/>
      <c r="AS321" s="436">
        <v>1</v>
      </c>
      <c r="AT321" s="436"/>
      <c r="AU321" s="1072"/>
      <c r="AV321" s="11"/>
      <c r="AW321" s="11"/>
      <c r="AX321" s="410">
        <f t="shared" si="214"/>
        <v>485</v>
      </c>
      <c r="AY321" s="411">
        <f>IF(G321="","",VLOOKUP(J321,中子データ!$B$4:$M$5999,10,FALSE))</f>
        <v>100</v>
      </c>
      <c r="AZ321" s="438">
        <f>IF(G321="","",VLOOKUP(J321,中子データ!$B$4:$M$5999,9,FALSE))</f>
        <v>36</v>
      </c>
      <c r="BA321" s="412" t="str">
        <f>IF(AQ321="","",VLOOKUP(AQ321,作業者名!$B$4:$C$100,2,FALSE))</f>
        <v/>
      </c>
      <c r="BB321" s="412" t="str">
        <f>IF(AR321="","",VLOOKUP(AR321,作業者名!$B$4:$C$100,2,FALSE))</f>
        <v/>
      </c>
      <c r="BC321" s="412">
        <f>IF(G321="","",VLOOKUP(J321,中子データ!B$4:N$6004,12,FALSE))</f>
        <v>5.6000000000000001E-2</v>
      </c>
      <c r="BD321" s="413">
        <f>IF(G321="","",VLOOKUP(J321,中子データ!$B$4:$P$4500,15,FALSE))</f>
        <v>0</v>
      </c>
    </row>
    <row r="322" spans="1:56" x14ac:dyDescent="0.15">
      <c r="A322" s="7" t="str">
        <f>IF(G322="","",VLOOKUP(H322,マシン名!$B$4:$C$93,2,FALSE))</f>
        <v>TR-B②</v>
      </c>
      <c r="B322" s="7" t="str">
        <f>IF(G322="","",VLOOKUP(I322,作業者名!$B$4:$C$100,2,FALSE))</f>
        <v>松尾</v>
      </c>
      <c r="C322" s="7" t="str">
        <f>IF(G322="","",VLOOKUP(J322,中子データ!$B$4:$H$4500,2,FALSE))</f>
        <v>PR-6N21</v>
      </c>
      <c r="D322" s="8">
        <f>IF(G322="","",VLOOKUP(J322,中子データ!$B$4:$H$4500,4,FALSE))</f>
        <v>1</v>
      </c>
      <c r="E322" s="231">
        <f t="shared" si="210"/>
        <v>23</v>
      </c>
      <c r="G322" s="958">
        <v>44446</v>
      </c>
      <c r="H322" s="9">
        <v>33</v>
      </c>
      <c r="I322" s="9">
        <v>8</v>
      </c>
      <c r="J322" s="9">
        <v>3023</v>
      </c>
      <c r="K322" s="10">
        <v>23</v>
      </c>
      <c r="L322" s="10">
        <v>230</v>
      </c>
      <c r="M322" s="6">
        <v>0.35</v>
      </c>
      <c r="N322" s="6">
        <f t="shared" ref="N322" si="217">L322-SUM(O322:Z322)</f>
        <v>230</v>
      </c>
      <c r="O322" s="250"/>
      <c r="P322" s="250"/>
      <c r="Q322" s="250"/>
      <c r="R322" s="250"/>
      <c r="S322" s="250"/>
      <c r="T322" s="250"/>
      <c r="U322" s="250"/>
      <c r="V322" s="250"/>
      <c r="W322" s="250"/>
      <c r="X322" s="250"/>
      <c r="Y322" s="250"/>
      <c r="Z322" s="4"/>
      <c r="AA322" s="429"/>
      <c r="AB322" s="457">
        <f t="shared" si="208"/>
        <v>0</v>
      </c>
      <c r="AC322" s="11"/>
      <c r="AD322" s="11"/>
      <c r="AE322" s="11"/>
      <c r="AF322" s="11"/>
      <c r="AG322" s="11"/>
      <c r="AH322" s="11"/>
      <c r="AI322" s="11"/>
      <c r="AJ322" s="12"/>
      <c r="AK322" s="445" t="str">
        <f>IF(G322="","",VLOOKUP(J322,中子データ!$B$4:$H$4500,3,FALSE))</f>
        <v>M-28X</v>
      </c>
      <c r="AL322" s="445">
        <f>IF(G322="","",VLOOKUP(J322,中子データ!$B$4:$H$4500,5,FALSE))</f>
        <v>16</v>
      </c>
      <c r="AM322" s="445">
        <f>IF(G322="","",VLOOKUP(J322,中子データ!$B$4:$H$4500,6,FALSE))</f>
        <v>841.6</v>
      </c>
      <c r="AN322" s="418"/>
      <c r="AO322" s="419"/>
      <c r="AP322" s="420"/>
      <c r="AQ322" s="421"/>
      <c r="AR322" s="1071"/>
      <c r="AS322" s="436"/>
      <c r="AT322" s="436"/>
      <c r="AU322" s="422"/>
      <c r="AV322" s="11"/>
      <c r="AW322" s="11"/>
      <c r="AX322" s="410">
        <f t="shared" si="214"/>
        <v>230</v>
      </c>
      <c r="AY322" s="411">
        <f>IF(G322="","",VLOOKUP(J322,中子データ!$B$4:$M$5999,10,FALSE))</f>
        <v>360</v>
      </c>
      <c r="AZ322" s="438">
        <f>IF(G322="","",VLOOKUP(J322,中子データ!$B$4:$M$5999,9,FALSE))</f>
        <v>10</v>
      </c>
      <c r="BA322" s="412" t="str">
        <f>IF(AQ322="","",VLOOKUP(AQ322,作業者名!$B$4:$C$100,2,FALSE))</f>
        <v/>
      </c>
      <c r="BB322" s="412" t="str">
        <f>IF(AR322="","",VLOOKUP(AR322,作業者名!$B$4:$C$100,2,FALSE))</f>
        <v/>
      </c>
      <c r="BC322" s="412">
        <f>IF(G322="","",VLOOKUP(J322,中子データ!B$4:N$6004,12,FALSE))</f>
        <v>0</v>
      </c>
      <c r="BD322" s="413">
        <f>IF(G322="","",VLOOKUP(J322,中子データ!$B$4:$P$4500,15,FALSE))</f>
        <v>0</v>
      </c>
    </row>
    <row r="323" spans="1:56" x14ac:dyDescent="0.15">
      <c r="A323" s="7" t="str">
        <f>IF(G323="","",VLOOKUP(H323,マシン名!$B$4:$C$93,2,FALSE))</f>
        <v>TR-B①</v>
      </c>
      <c r="B323" s="7" t="str">
        <f>IF(G323="","",VLOOKUP(I323,作業者名!$B$4:$C$100,2,FALSE))</f>
        <v>松尾</v>
      </c>
      <c r="C323" s="7" t="str">
        <f>IF(G323="","",VLOOKUP(J323,中子データ!$B$4:$H$4500,2,FALSE))</f>
        <v>119620　②</v>
      </c>
      <c r="D323" s="8">
        <f>IF(G323="","",VLOOKUP(J323,中子データ!$B$4:$H$4500,4,FALSE))</f>
        <v>1</v>
      </c>
      <c r="E323" s="231">
        <f t="shared" si="210"/>
        <v>177</v>
      </c>
      <c r="G323" s="958">
        <v>44446</v>
      </c>
      <c r="H323" s="9">
        <v>34</v>
      </c>
      <c r="I323" s="9">
        <v>8</v>
      </c>
      <c r="J323" s="9">
        <v>3041</v>
      </c>
      <c r="K323" s="10">
        <v>177</v>
      </c>
      <c r="L323" s="10">
        <v>295</v>
      </c>
      <c r="M323" s="6">
        <v>0.35</v>
      </c>
      <c r="N323" s="6">
        <f t="shared" ref="N323" si="218">L323-SUM(O323:Z323)</f>
        <v>295</v>
      </c>
      <c r="O323" s="250"/>
      <c r="P323" s="250"/>
      <c r="Q323" s="250"/>
      <c r="R323" s="250"/>
      <c r="S323" s="250"/>
      <c r="T323" s="250"/>
      <c r="U323" s="250"/>
      <c r="V323" s="250"/>
      <c r="W323" s="250"/>
      <c r="X323" s="250"/>
      <c r="Y323" s="250"/>
      <c r="Z323" s="4"/>
      <c r="AA323" s="429"/>
      <c r="AB323" s="457">
        <f t="shared" si="208"/>
        <v>0</v>
      </c>
      <c r="AC323" s="11"/>
      <c r="AD323" s="11"/>
      <c r="AE323" s="11"/>
      <c r="AF323" s="11"/>
      <c r="AG323" s="11"/>
      <c r="AH323" s="11"/>
      <c r="AI323" s="11"/>
      <c r="AJ323" s="12"/>
      <c r="AK323" s="445" t="str">
        <f>IF(G323="","",VLOOKUP(J323,中子データ!$B$4:$H$4500,3,FALSE))</f>
        <v>MSR-T</v>
      </c>
      <c r="AL323" s="445">
        <f>IF(G323="","",VLOOKUP(J323,中子データ!$B$4:$H$4500,5,FALSE))</f>
        <v>1.9</v>
      </c>
      <c r="AM323" s="445">
        <f>IF(G323="","",VLOOKUP(J323,中子データ!$B$4:$H$4500,6,FALSE))</f>
        <v>123.19999999999999</v>
      </c>
      <c r="AN323" s="418"/>
      <c r="AO323" s="419"/>
      <c r="AP323" s="420"/>
      <c r="AQ323" s="421"/>
      <c r="AR323" s="1071"/>
      <c r="AS323" s="436"/>
      <c r="AT323" s="436"/>
      <c r="AU323" s="422"/>
      <c r="AV323" s="11"/>
      <c r="AW323" s="11"/>
      <c r="AX323" s="410">
        <f t="shared" si="214"/>
        <v>295</v>
      </c>
      <c r="AY323" s="411">
        <f>IF(G323="","",VLOOKUP(J323,中子データ!$B$4:$M$5999,10,FALSE))</f>
        <v>100</v>
      </c>
      <c r="AZ323" s="438">
        <f>IF(G323="","",VLOOKUP(J323,中子データ!$B$4:$M$5999,9,FALSE))</f>
        <v>36</v>
      </c>
      <c r="BA323" s="412" t="str">
        <f>IF(AQ323="","",VLOOKUP(AQ323,作業者名!$B$4:$C$100,2,FALSE))</f>
        <v/>
      </c>
      <c r="BB323" s="412" t="str">
        <f>IF(AR323="","",VLOOKUP(AR323,作業者名!$B$4:$C$100,2,FALSE))</f>
        <v/>
      </c>
      <c r="BC323" s="412">
        <f>IF(G323="","",VLOOKUP(J323,中子データ!B$4:N$6004,12,FALSE))</f>
        <v>0.05</v>
      </c>
      <c r="BD323" s="413">
        <f>IF(G323="","",VLOOKUP(J323,中子データ!$B$4:$P$4500,15,FALSE))</f>
        <v>0</v>
      </c>
    </row>
    <row r="324" spans="1:56" x14ac:dyDescent="0.15">
      <c r="A324" s="7" t="str">
        <f>IF(G324="","",VLOOKUP(H324,マシン名!$B$4:$C$93,2,FALSE))</f>
        <v>TR-B①</v>
      </c>
      <c r="B324" s="7" t="str">
        <f>IF(G324="","",VLOOKUP(I324,作業者名!$B$4:$C$100,2,FALSE))</f>
        <v>ハンダ</v>
      </c>
      <c r="C324" s="7" t="str">
        <f>IF(G324="","",VLOOKUP(J324,中子データ!$B$4:$H$4500,2,FALSE))</f>
        <v>119620　②</v>
      </c>
      <c r="D324" s="8">
        <f>IF(G324="","",VLOOKUP(J324,中子データ!$B$4:$H$4500,4,FALSE))</f>
        <v>1</v>
      </c>
      <c r="E324" s="231">
        <f t="shared" si="210"/>
        <v>127</v>
      </c>
      <c r="G324" s="958">
        <v>44446</v>
      </c>
      <c r="H324" s="1066">
        <v>34</v>
      </c>
      <c r="I324" s="1066">
        <v>54</v>
      </c>
      <c r="J324" s="1066">
        <v>3041</v>
      </c>
      <c r="K324" s="1085">
        <v>127</v>
      </c>
      <c r="L324" s="1085">
        <v>240</v>
      </c>
      <c r="M324" s="1084">
        <v>0.5</v>
      </c>
      <c r="N324" s="1084">
        <f t="shared" ref="N324" si="219">L324-SUM(O324:Z324)</f>
        <v>230</v>
      </c>
      <c r="O324" s="250">
        <v>10</v>
      </c>
      <c r="P324" s="250"/>
      <c r="Q324" s="250"/>
      <c r="R324" s="250"/>
      <c r="S324" s="250"/>
      <c r="T324" s="250"/>
      <c r="U324" s="250"/>
      <c r="V324" s="250"/>
      <c r="W324" s="250"/>
      <c r="X324" s="250"/>
      <c r="Y324" s="250"/>
      <c r="Z324" s="1083"/>
      <c r="AA324" s="429"/>
      <c r="AB324" s="457">
        <f t="shared" si="208"/>
        <v>0</v>
      </c>
      <c r="AC324" s="11"/>
      <c r="AD324" s="11"/>
      <c r="AE324" s="11"/>
      <c r="AF324" s="11"/>
      <c r="AG324" s="11"/>
      <c r="AH324" s="11"/>
      <c r="AI324" s="11"/>
      <c r="AJ324" s="12"/>
      <c r="AK324" s="445" t="str">
        <f>IF(G324="","",VLOOKUP(J324,中子データ!$B$4:$H$4500,3,FALSE))</f>
        <v>MSR-T</v>
      </c>
      <c r="AL324" s="445">
        <f>IF(G324="","",VLOOKUP(J324,中子データ!$B$4:$H$4500,5,FALSE))</f>
        <v>1.9</v>
      </c>
      <c r="AM324" s="445">
        <f>IF(G324="","",VLOOKUP(J324,中子データ!$B$4:$H$4500,6,FALSE))</f>
        <v>123.19999999999999</v>
      </c>
      <c r="AN324" s="418"/>
      <c r="AO324" s="419"/>
      <c r="AP324" s="420"/>
      <c r="AQ324" s="421"/>
      <c r="AR324" s="1071"/>
      <c r="AS324" s="436">
        <v>1</v>
      </c>
      <c r="AT324" s="436"/>
      <c r="AU324" s="422"/>
      <c r="AV324" s="11"/>
      <c r="AW324" s="11"/>
      <c r="AX324" s="410">
        <f t="shared" si="214"/>
        <v>230</v>
      </c>
      <c r="AY324" s="411">
        <f>IF(G324="","",VLOOKUP(J324,中子データ!$B$4:$M$5999,10,FALSE))</f>
        <v>100</v>
      </c>
      <c r="AZ324" s="438">
        <f>IF(G324="","",VLOOKUP(J324,中子データ!$B$4:$M$5999,9,FALSE))</f>
        <v>36</v>
      </c>
      <c r="BA324" s="412" t="str">
        <f>IF(AQ324="","",VLOOKUP(AQ324,作業者名!$B$4:$C$100,2,FALSE))</f>
        <v/>
      </c>
      <c r="BB324" s="412" t="str">
        <f>IF(AR324="","",VLOOKUP(AR324,作業者名!$B$4:$C$100,2,FALSE))</f>
        <v/>
      </c>
      <c r="BC324" s="412">
        <f>IF(G324="","",VLOOKUP(J324,中子データ!B$4:N$6004,12,FALSE))</f>
        <v>0.05</v>
      </c>
      <c r="BD324" s="413">
        <f>IF(G324="","",VLOOKUP(J324,中子データ!$B$4:$P$4500,15,FALSE))</f>
        <v>0</v>
      </c>
    </row>
    <row r="325" spans="1:56" x14ac:dyDescent="0.15">
      <c r="A325" s="7" t="str">
        <f>IF(G325="","",VLOOKUP(H325,マシン名!$B$4:$C$93,2,FALSE))</f>
        <v>塗型（仕掛り）</v>
      </c>
      <c r="B325" s="7" t="str">
        <f>IF(G325="","",VLOOKUP(I325,作業者名!$B$4:$C$100,2,FALSE))</f>
        <v>吉田</v>
      </c>
      <c r="C325" s="7" t="str">
        <f>IF(G325="","",VLOOKUP(J325,中子データ!$B$4:$H$4500,2,FALSE))</f>
        <v>その他の仕掛り</v>
      </c>
      <c r="D325" s="8">
        <f>IF(G325="","",VLOOKUP(J325,中子データ!$B$4:$H$4500,4,FALSE))</f>
        <v>1</v>
      </c>
      <c r="E325" s="231">
        <f t="shared" si="210"/>
        <v>0</v>
      </c>
      <c r="G325" s="958">
        <v>44446</v>
      </c>
      <c r="H325" s="9">
        <v>997</v>
      </c>
      <c r="I325" s="9">
        <v>1</v>
      </c>
      <c r="J325" s="9">
        <v>991</v>
      </c>
      <c r="K325" s="10">
        <v>0</v>
      </c>
      <c r="L325" s="10">
        <v>280</v>
      </c>
      <c r="M325" s="6">
        <v>1</v>
      </c>
      <c r="N325" s="6">
        <f t="shared" ref="N325" si="220">L325-SUM(O325:Z325)</f>
        <v>220</v>
      </c>
      <c r="O325" s="250"/>
      <c r="P325" s="250"/>
      <c r="Q325" s="250"/>
      <c r="R325" s="250"/>
      <c r="S325" s="250"/>
      <c r="T325" s="250"/>
      <c r="U325" s="250"/>
      <c r="V325" s="250"/>
      <c r="W325" s="250"/>
      <c r="X325" s="250"/>
      <c r="Y325" s="250"/>
      <c r="Z325" s="4">
        <v>60</v>
      </c>
      <c r="AA325" s="429"/>
      <c r="AB325" s="457">
        <f t="shared" si="208"/>
        <v>0</v>
      </c>
      <c r="AC325" s="11"/>
      <c r="AD325" s="11"/>
      <c r="AE325" s="11"/>
      <c r="AF325" s="11"/>
      <c r="AG325" s="11"/>
      <c r="AH325" s="11"/>
      <c r="AI325" s="11"/>
      <c r="AJ325" s="12"/>
      <c r="AK325" s="445">
        <f>IF(G325="","",VLOOKUP(J325,中子データ!$B$4:$H$4500,3,FALSE))</f>
        <v>0</v>
      </c>
      <c r="AL325" s="445">
        <f>IF(G325="","",VLOOKUP(J325,中子データ!$B$4:$H$4500,5,FALSE))</f>
        <v>0</v>
      </c>
      <c r="AM325" s="445">
        <f>IF(G325="","",VLOOKUP(J325,中子データ!$B$4:$H$4500,6,FALSE))</f>
        <v>0</v>
      </c>
      <c r="AN325" s="418"/>
      <c r="AO325" s="419"/>
      <c r="AP325" s="420"/>
      <c r="AQ325" s="421"/>
      <c r="AR325" s="1071"/>
      <c r="AS325" s="436"/>
      <c r="AT325" s="436"/>
      <c r="AU325" s="422" t="s">
        <v>2094</v>
      </c>
      <c r="AV325" s="11"/>
      <c r="AW325" s="11"/>
      <c r="AX325" s="410">
        <f t="shared" si="214"/>
        <v>220</v>
      </c>
      <c r="AY325" s="411">
        <f>IF(G325="","",VLOOKUP(J325,中子データ!$B$4:$M$5999,10,FALSE))</f>
        <v>0</v>
      </c>
      <c r="AZ325" s="438" t="e">
        <f>IF(G325="","",VLOOKUP(J325,中子データ!$B$4:$M$5999,9,FALSE))</f>
        <v>#DIV/0!</v>
      </c>
      <c r="BA325" s="412" t="str">
        <f>IF(AQ325="","",VLOOKUP(AQ325,作業者名!$B$4:$C$100,2,FALSE))</f>
        <v/>
      </c>
      <c r="BB325" s="412" t="str">
        <f>IF(AR325="","",VLOOKUP(AR325,作業者名!$B$4:$C$100,2,FALSE))</f>
        <v/>
      </c>
      <c r="BC325" s="412">
        <f>IF(G325="","",VLOOKUP(J325,中子データ!B$4:N$6004,12,FALSE))</f>
        <v>0</v>
      </c>
      <c r="BD325" s="413">
        <f>IF(G325="","",VLOOKUP(J325,中子データ!$B$4:$P$4500,15,FALSE))</f>
        <v>0</v>
      </c>
    </row>
    <row r="326" spans="1:56" x14ac:dyDescent="0.15">
      <c r="A326" s="7" t="str">
        <f>IF(G326="","",VLOOKUP(H326,マシン名!$B$4:$C$93,2,FALSE))</f>
        <v>塗型（仕掛り）</v>
      </c>
      <c r="B326" s="7" t="str">
        <f>IF(G326="","",VLOOKUP(I326,作業者名!$B$4:$C$100,2,FALSE))</f>
        <v>森山</v>
      </c>
      <c r="C326" s="7" t="str">
        <f>IF(G326="","",VLOOKUP(J326,中子データ!$B$4:$H$4500,2,FALSE))</f>
        <v>組付（6204）</v>
      </c>
      <c r="D326" s="8">
        <f>IF(G326="","",VLOOKUP(J326,中子データ!$B$4:$H$4500,4,FALSE))</f>
        <v>1</v>
      </c>
      <c r="E326" s="231">
        <f t="shared" si="210"/>
        <v>324</v>
      </c>
      <c r="G326" s="958">
        <v>44446</v>
      </c>
      <c r="H326" s="1127">
        <v>997</v>
      </c>
      <c r="I326" s="1127">
        <v>33</v>
      </c>
      <c r="J326" s="1127">
        <v>928</v>
      </c>
      <c r="K326" s="1128">
        <v>324</v>
      </c>
      <c r="L326" s="1128">
        <v>120</v>
      </c>
      <c r="M326" s="1129">
        <v>2</v>
      </c>
      <c r="N326" s="1037">
        <f t="shared" ref="N326" si="221">L326-SUM(O326:Z326)</f>
        <v>120</v>
      </c>
      <c r="O326" s="250"/>
      <c r="P326" s="250"/>
      <c r="Q326" s="250"/>
      <c r="R326" s="250"/>
      <c r="S326" s="250"/>
      <c r="T326" s="250"/>
      <c r="U326" s="250"/>
      <c r="V326" s="250"/>
      <c r="W326" s="250"/>
      <c r="X326" s="250"/>
      <c r="Y326" s="250"/>
      <c r="Z326" s="1036"/>
      <c r="AA326" s="429"/>
      <c r="AB326" s="457">
        <f t="shared" ref="AB326" si="222">SUM(AC326:AJ326)</f>
        <v>0</v>
      </c>
      <c r="AC326" s="1040"/>
      <c r="AD326" s="1040"/>
      <c r="AE326" s="1040"/>
      <c r="AF326" s="1040"/>
      <c r="AG326" s="1040"/>
      <c r="AH326" s="1040"/>
      <c r="AI326" s="1040"/>
      <c r="AJ326" s="12"/>
      <c r="AK326" s="445">
        <f>IF(G326="","",VLOOKUP(J326,中子データ!$B$4:$H$4500,3,FALSE))</f>
        <v>0</v>
      </c>
      <c r="AL326" s="445">
        <f>IF(G326="","",VLOOKUP(J326,中子データ!$B$4:$H$4500,5,FALSE))</f>
        <v>0</v>
      </c>
      <c r="AM326" s="445">
        <f>IF(G326="","",VLOOKUP(J326,中子データ!$B$4:$H$4500,6,FALSE))</f>
        <v>30</v>
      </c>
      <c r="AN326" s="418"/>
      <c r="AO326" s="419"/>
      <c r="AP326" s="420"/>
      <c r="AQ326" s="421">
        <v>82</v>
      </c>
      <c r="AR326" s="420"/>
      <c r="AS326" s="436"/>
      <c r="AT326" s="436"/>
      <c r="AU326" s="422"/>
      <c r="AV326" s="11"/>
      <c r="AW326" s="11"/>
      <c r="AX326" s="410">
        <f t="shared" si="214"/>
        <v>120</v>
      </c>
      <c r="AY326" s="411">
        <f>IF(G326="","",VLOOKUP(J326,中子データ!$B$4:$M$5999,10,FALSE))</f>
        <v>22</v>
      </c>
      <c r="AZ326" s="438">
        <f>IF(G326="","",VLOOKUP(J326,中子データ!$B$4:$M$5999,9,FALSE))</f>
        <v>163.63636363636363</v>
      </c>
      <c r="BA326" s="412" t="str">
        <f>IF(AQ326="","",VLOOKUP(AQ326,作業者名!$B$4:$C$100,2,FALSE))</f>
        <v>竹中</v>
      </c>
      <c r="BB326" s="412" t="str">
        <f>IF(AR326="","",VLOOKUP(AR326,作業者名!$B$4:$C$100,2,FALSE))</f>
        <v/>
      </c>
      <c r="BC326" s="412">
        <f>IF(G326="","",VLOOKUP(J326,中子データ!B$4:N$6004,12,FALSE))</f>
        <v>0</v>
      </c>
      <c r="BD326" s="413">
        <f>IF(G326="","",VLOOKUP(J326,中子データ!$B$4:$P$4500,15,FALSE))</f>
        <v>0</v>
      </c>
    </row>
    <row r="327" spans="1:56" x14ac:dyDescent="0.15">
      <c r="A327" s="7" t="str">
        <f>IF(G327="","",VLOOKUP(H327,マシン名!$B$4:$C$93,2,FALSE))</f>
        <v>塗型（仕掛り）</v>
      </c>
      <c r="B327" s="7" t="str">
        <f>IF(G327="","",VLOOKUP(I327,作業者名!$B$4:$C$100,2,FALSE))</f>
        <v>森山</v>
      </c>
      <c r="C327" s="7" t="str">
        <f>IF(G327="","",VLOOKUP(J327,中子データ!$B$4:$H$4500,2,FALSE))</f>
        <v>組付（119620）</v>
      </c>
      <c r="D327" s="8">
        <f>IF(G327="","",VLOOKUP(J327,中子データ!$B$4:$H$4500,4,FALSE))</f>
        <v>1</v>
      </c>
      <c r="E327" s="231">
        <f t="shared" ref="E327" si="223">IF(G327="","",D327*K327-AB327)</f>
        <v>312</v>
      </c>
      <c r="G327" s="958">
        <v>44446</v>
      </c>
      <c r="H327" s="988">
        <v>997</v>
      </c>
      <c r="I327" s="988">
        <v>33</v>
      </c>
      <c r="J327" s="988">
        <v>933</v>
      </c>
      <c r="K327" s="989">
        <v>312</v>
      </c>
      <c r="L327" s="989">
        <v>240</v>
      </c>
      <c r="M327" s="987">
        <v>2</v>
      </c>
      <c r="N327" s="6">
        <f t="shared" ref="N327:N332" si="224">L327-SUM(O327:Z327)</f>
        <v>240</v>
      </c>
      <c r="O327" s="250"/>
      <c r="P327" s="250"/>
      <c r="Q327" s="250"/>
      <c r="R327" s="250"/>
      <c r="S327" s="250"/>
      <c r="T327" s="250"/>
      <c r="U327" s="250"/>
      <c r="V327" s="250"/>
      <c r="W327" s="250"/>
      <c r="X327" s="250"/>
      <c r="Y327" s="250"/>
      <c r="Z327" s="4"/>
      <c r="AA327" s="429"/>
      <c r="AB327" s="457">
        <f t="shared" si="208"/>
        <v>0</v>
      </c>
      <c r="AC327" s="11"/>
      <c r="AD327" s="11"/>
      <c r="AE327" s="11"/>
      <c r="AF327" s="11"/>
      <c r="AG327" s="11"/>
      <c r="AH327" s="11"/>
      <c r="AI327" s="11"/>
      <c r="AJ327" s="12"/>
      <c r="AK327" s="445">
        <f>IF(G327="","",VLOOKUP(J327,中子データ!$B$4:$H$4500,3,FALSE))</f>
        <v>0</v>
      </c>
      <c r="AL327" s="445">
        <f>IF(G327="","",VLOOKUP(J327,中子データ!$B$4:$H$4500,5,FALSE))</f>
        <v>0</v>
      </c>
      <c r="AM327" s="445">
        <f>IF(G327="","",VLOOKUP(J327,中子データ!$B$4:$H$4500,6,FALSE))</f>
        <v>71</v>
      </c>
      <c r="AN327" s="418"/>
      <c r="AO327" s="419"/>
      <c r="AP327" s="420"/>
      <c r="AQ327" s="421">
        <v>82</v>
      </c>
      <c r="AR327" s="420"/>
      <c r="AS327" s="436"/>
      <c r="AT327" s="436"/>
      <c r="AU327" s="422"/>
      <c r="AV327" s="11"/>
      <c r="AW327" s="11"/>
      <c r="AX327" s="410">
        <f t="shared" ref="AX327:AX366" si="225">L327-O327-P327-Q327-R327--S327-T327-U327-V327-W327-X327-Y327-Z327</f>
        <v>240</v>
      </c>
      <c r="AY327" s="411">
        <f>IF(G327="","",VLOOKUP(J327,中子データ!$B$4:$M$5999,10,FALSE))</f>
        <v>53</v>
      </c>
      <c r="AZ327" s="438">
        <f>IF(G327="","",VLOOKUP(J327,中子データ!$B$4:$M$5999,9,FALSE))</f>
        <v>67.924528301886795</v>
      </c>
      <c r="BA327" s="412" t="str">
        <f>IF(AQ327="","",VLOOKUP(AQ327,作業者名!$B$4:$C$100,2,FALSE))</f>
        <v>竹中</v>
      </c>
      <c r="BB327" s="412" t="str">
        <f>IF(AR327="","",VLOOKUP(AR327,作業者名!$B$4:$C$100,2,FALSE))</f>
        <v/>
      </c>
      <c r="BC327" s="412">
        <f>IF(G327="","",VLOOKUP(J327,中子データ!B$4:N$6004,12,FALSE))</f>
        <v>0</v>
      </c>
      <c r="BD327" s="413">
        <f>IF(G327="","",VLOOKUP(J327,中子データ!$B$4:$P$4500,15,FALSE))</f>
        <v>0</v>
      </c>
    </row>
    <row r="328" spans="1:56" x14ac:dyDescent="0.15">
      <c r="A328" s="7" t="str">
        <f>IF(G328="","",VLOOKUP(H328,マシン名!$B$4:$C$93,2,FALSE))</f>
        <v>塗型（仕掛り）</v>
      </c>
      <c r="B328" s="7" t="str">
        <f>IF(G328="","",VLOOKUP(I328,作業者名!$B$4:$C$100,2,FALSE))</f>
        <v>森山</v>
      </c>
      <c r="C328" s="7" t="str">
        <f>IF(G328="","",VLOOKUP(J328,中子データ!$B$4:$H$4500,2,FALSE))</f>
        <v>組付（119620）</v>
      </c>
      <c r="D328" s="8">
        <f>IF(G328="","",VLOOKUP(J328,中子データ!$B$4:$H$4500,4,FALSE))</f>
        <v>1</v>
      </c>
      <c r="E328" s="231">
        <f t="shared" si="210"/>
        <v>78</v>
      </c>
      <c r="G328" s="958">
        <v>44446</v>
      </c>
      <c r="H328" s="1038">
        <v>997</v>
      </c>
      <c r="I328" s="950">
        <v>33</v>
      </c>
      <c r="J328" s="1038">
        <v>933</v>
      </c>
      <c r="K328" s="1039">
        <v>78</v>
      </c>
      <c r="L328" s="1039">
        <v>120</v>
      </c>
      <c r="M328" s="1037">
        <v>2</v>
      </c>
      <c r="N328" s="1037">
        <f t="shared" ref="N328" si="226">L328-SUM(O328:Z328)</f>
        <v>120</v>
      </c>
      <c r="O328" s="250"/>
      <c r="P328" s="250"/>
      <c r="Q328" s="250"/>
      <c r="R328" s="250"/>
      <c r="S328" s="250"/>
      <c r="T328" s="250"/>
      <c r="U328" s="250"/>
      <c r="V328" s="250"/>
      <c r="W328" s="250"/>
      <c r="X328" s="250"/>
      <c r="Y328" s="250"/>
      <c r="Z328" s="1036"/>
      <c r="AA328" s="429"/>
      <c r="AB328" s="457">
        <f t="shared" si="208"/>
        <v>0</v>
      </c>
      <c r="AC328" s="1040"/>
      <c r="AD328" s="1040"/>
      <c r="AE328" s="1040"/>
      <c r="AF328" s="1040"/>
      <c r="AG328" s="1040"/>
      <c r="AH328" s="1040"/>
      <c r="AI328" s="1040"/>
      <c r="AJ328" s="12"/>
      <c r="AK328" s="445">
        <f>IF(G328="","",VLOOKUP(J328,中子データ!$B$4:$H$4500,3,FALSE))</f>
        <v>0</v>
      </c>
      <c r="AL328" s="445">
        <f>IF(G328="","",VLOOKUP(J328,中子データ!$B$4:$H$4500,5,FALSE))</f>
        <v>0</v>
      </c>
      <c r="AM328" s="445">
        <f>IF(G328="","",VLOOKUP(J328,中子データ!$B$4:$H$4500,6,FALSE))</f>
        <v>71</v>
      </c>
      <c r="AN328" s="418"/>
      <c r="AO328" s="419"/>
      <c r="AP328" s="420"/>
      <c r="AQ328" s="421">
        <v>82</v>
      </c>
      <c r="AR328" s="420"/>
      <c r="AS328" s="436"/>
      <c r="AT328" s="436"/>
      <c r="AU328" s="1052"/>
      <c r="AV328" s="11"/>
      <c r="AW328" s="11"/>
      <c r="AX328" s="410">
        <f t="shared" si="225"/>
        <v>120</v>
      </c>
      <c r="AY328" s="411">
        <f>IF(G328="","",VLOOKUP(J328,中子データ!$B$4:$M$5999,10,FALSE))</f>
        <v>53</v>
      </c>
      <c r="AZ328" s="438">
        <f>IF(G328="","",VLOOKUP(J328,中子データ!$B$4:$M$5999,9,FALSE))</f>
        <v>67.924528301886795</v>
      </c>
      <c r="BA328" s="412" t="str">
        <f>IF(AQ328="","",VLOOKUP(AQ328,作業者名!$B$4:$C$100,2,FALSE))</f>
        <v>竹中</v>
      </c>
      <c r="BB328" s="412" t="str">
        <f>IF(AR328="","",VLOOKUP(AR328,作業者名!$B$4:$C$100,2,FALSE))</f>
        <v/>
      </c>
      <c r="BC328" s="412">
        <f>IF(G328="","",VLOOKUP(J328,中子データ!B$4:N$6004,12,FALSE))</f>
        <v>0</v>
      </c>
      <c r="BD328" s="413">
        <f>IF(G328="","",VLOOKUP(J328,中子データ!$B$4:$P$4500,15,FALSE))</f>
        <v>0</v>
      </c>
    </row>
    <row r="329" spans="1:56" x14ac:dyDescent="0.15">
      <c r="A329" s="7" t="str">
        <f>IF(G329="","",VLOOKUP(H329,マシン名!$B$4:$C$93,2,FALSE))</f>
        <v>製造間接</v>
      </c>
      <c r="B329" s="7" t="str">
        <f>IF(G329="","",VLOOKUP(I329,作業者名!$B$4:$C$100,2,FALSE))</f>
        <v>宮内</v>
      </c>
      <c r="C329" s="7" t="str">
        <f>IF(G329="","",VLOOKUP(J329,中子データ!$B$4:$H$4500,2,FALSE))</f>
        <v>製造補助（砂段取り・台車準備・型移動等）</v>
      </c>
      <c r="D329" s="8">
        <f>IF(G329="","",VLOOKUP(J329,中子データ!$B$4:$H$4500,4,FALSE))</f>
        <v>1</v>
      </c>
      <c r="E329" s="231">
        <f t="shared" si="210"/>
        <v>0</v>
      </c>
      <c r="G329" s="958">
        <v>44446</v>
      </c>
      <c r="H329" s="1150">
        <v>51</v>
      </c>
      <c r="I329" s="1150">
        <v>2</v>
      </c>
      <c r="J329" s="1150">
        <v>953</v>
      </c>
      <c r="K329" s="1151">
        <v>0</v>
      </c>
      <c r="L329" s="1151">
        <v>465</v>
      </c>
      <c r="M329" s="1079">
        <v>1</v>
      </c>
      <c r="N329" s="6">
        <f t="shared" si="224"/>
        <v>465</v>
      </c>
      <c r="O329" s="250"/>
      <c r="P329" s="250"/>
      <c r="Q329" s="250"/>
      <c r="R329" s="250"/>
      <c r="S329" s="250"/>
      <c r="T329" s="250"/>
      <c r="U329" s="250"/>
      <c r="V329" s="250"/>
      <c r="W329" s="250"/>
      <c r="X329" s="250"/>
      <c r="Y329" s="250"/>
      <c r="Z329" s="4"/>
      <c r="AA329" s="429"/>
      <c r="AB329" s="457">
        <f t="shared" si="208"/>
        <v>0</v>
      </c>
      <c r="AC329" s="11"/>
      <c r="AD329" s="11"/>
      <c r="AE329" s="11"/>
      <c r="AF329" s="11"/>
      <c r="AG329" s="11"/>
      <c r="AH329" s="11"/>
      <c r="AI329" s="11"/>
      <c r="AJ329" s="12"/>
      <c r="AK329" s="445">
        <f>IF(G329="","",VLOOKUP(J329,中子データ!$B$4:$H$4500,3,FALSE))</f>
        <v>0</v>
      </c>
      <c r="AL329" s="445">
        <f>IF(G329="","",VLOOKUP(J329,中子データ!$B$4:$H$4500,5,FALSE))</f>
        <v>0</v>
      </c>
      <c r="AM329" s="445">
        <f>IF(G329="","",VLOOKUP(J329,中子データ!$B$4:$H$4500,6,FALSE))</f>
        <v>0</v>
      </c>
      <c r="AN329" s="418"/>
      <c r="AO329" s="419"/>
      <c r="AP329" s="420"/>
      <c r="AQ329" s="421"/>
      <c r="AR329" s="420"/>
      <c r="AS329" s="436"/>
      <c r="AT329" s="436"/>
      <c r="AU329" s="1052"/>
      <c r="AV329" s="11"/>
      <c r="AW329" s="11"/>
      <c r="AX329" s="410">
        <f t="shared" si="225"/>
        <v>465</v>
      </c>
      <c r="AY329" s="411">
        <f>IF(G329="","",VLOOKUP(J329,中子データ!$B$4:$M$5999,10,FALSE))</f>
        <v>0</v>
      </c>
      <c r="AZ329" s="438" t="e">
        <f>IF(G329="","",VLOOKUP(J329,中子データ!$B$4:$M$5999,9,FALSE))</f>
        <v>#DIV/0!</v>
      </c>
      <c r="BA329" s="412" t="str">
        <f>IF(AQ329="","",VLOOKUP(AQ329,作業者名!$B$4:$C$100,2,FALSE))</f>
        <v/>
      </c>
      <c r="BB329" s="412" t="str">
        <f>IF(AR329="","",VLOOKUP(AR329,作業者名!$B$4:$C$100,2,FALSE))</f>
        <v/>
      </c>
      <c r="BC329" s="412">
        <f>IF(G329="","",VLOOKUP(J329,中子データ!B$4:N$6004,12,FALSE))</f>
        <v>0</v>
      </c>
      <c r="BD329" s="413">
        <f>IF(G329="","",VLOOKUP(J329,中子データ!$B$4:$P$4500,15,FALSE))</f>
        <v>0</v>
      </c>
    </row>
    <row r="330" spans="1:56" x14ac:dyDescent="0.15">
      <c r="A330" s="7" t="str">
        <f>IF(G330="","",VLOOKUP(H330,マシン名!$B$4:$C$93,2,FALSE))</f>
        <v>塗型（仕掛り）</v>
      </c>
      <c r="B330" s="7" t="str">
        <f>IF(G330="","",VLOOKUP(I330,作業者名!$B$4:$C$100,2,FALSE))</f>
        <v>森山</v>
      </c>
      <c r="C330" s="7" t="str">
        <f>IF(G330="","",VLOOKUP(J330,中子データ!$B$4:$H$4500,2,FALSE))</f>
        <v>組付（119620）</v>
      </c>
      <c r="D330" s="8">
        <f>IF(G330="","",VLOOKUP(J330,中子データ!$B$4:$H$4500,4,FALSE))</f>
        <v>1</v>
      </c>
      <c r="E330" s="231">
        <f t="shared" si="210"/>
        <v>312</v>
      </c>
      <c r="G330" s="958">
        <v>44447</v>
      </c>
      <c r="H330" s="1038">
        <v>997</v>
      </c>
      <c r="I330" s="950">
        <v>33</v>
      </c>
      <c r="J330" s="1038">
        <v>933</v>
      </c>
      <c r="K330" s="1039">
        <v>312</v>
      </c>
      <c r="L330" s="1039">
        <v>180</v>
      </c>
      <c r="M330" s="1037">
        <v>2</v>
      </c>
      <c r="N330" s="6">
        <f t="shared" si="224"/>
        <v>180</v>
      </c>
      <c r="O330" s="250"/>
      <c r="P330" s="250"/>
      <c r="Q330" s="250"/>
      <c r="R330" s="250"/>
      <c r="S330" s="250"/>
      <c r="T330" s="250"/>
      <c r="U330" s="250"/>
      <c r="V330" s="250"/>
      <c r="W330" s="250"/>
      <c r="X330" s="250"/>
      <c r="Y330" s="250"/>
      <c r="Z330" s="4"/>
      <c r="AA330" s="429"/>
      <c r="AB330" s="457">
        <f t="shared" si="208"/>
        <v>0</v>
      </c>
      <c r="AC330" s="11"/>
      <c r="AD330" s="11"/>
      <c r="AE330" s="11"/>
      <c r="AF330" s="11"/>
      <c r="AG330" s="11"/>
      <c r="AH330" s="11"/>
      <c r="AI330" s="11"/>
      <c r="AJ330" s="12"/>
      <c r="AK330" s="445">
        <f>IF(G330="","",VLOOKUP(J330,中子データ!$B$4:$H$4500,3,FALSE))</f>
        <v>0</v>
      </c>
      <c r="AL330" s="445">
        <f>IF(G330="","",VLOOKUP(J330,中子データ!$B$4:$H$4500,5,FALSE))</f>
        <v>0</v>
      </c>
      <c r="AM330" s="445">
        <f>IF(G330="","",VLOOKUP(J330,中子データ!$B$4:$H$4500,6,FALSE))</f>
        <v>71</v>
      </c>
      <c r="AN330" s="418"/>
      <c r="AO330" s="419"/>
      <c r="AP330" s="420"/>
      <c r="AQ330" s="421"/>
      <c r="AR330" s="420"/>
      <c r="AS330" s="436"/>
      <c r="AT330" s="436"/>
      <c r="AU330" s="1052"/>
      <c r="AV330" s="11"/>
      <c r="AW330" s="11"/>
      <c r="AX330" s="410">
        <f t="shared" si="225"/>
        <v>180</v>
      </c>
      <c r="AY330" s="411">
        <f>IF(G330="","",VLOOKUP(J330,中子データ!$B$4:$M$5999,10,FALSE))</f>
        <v>53</v>
      </c>
      <c r="AZ330" s="438">
        <f>IF(G330="","",VLOOKUP(J330,中子データ!$B$4:$M$5999,9,FALSE))</f>
        <v>67.924528301886795</v>
      </c>
      <c r="BA330" s="412" t="str">
        <f>IF(AQ330="","",VLOOKUP(AQ330,作業者名!$B$4:$C$100,2,FALSE))</f>
        <v/>
      </c>
      <c r="BB330" s="412" t="str">
        <f>IF(AR330="","",VLOOKUP(AR330,作業者名!$B$4:$C$100,2,FALSE))</f>
        <v/>
      </c>
      <c r="BC330" s="412">
        <f>IF(G330="","",VLOOKUP(J330,中子データ!B$4:N$6004,12,FALSE))</f>
        <v>0</v>
      </c>
      <c r="BD330" s="413">
        <f>IF(G330="","",VLOOKUP(J330,中子データ!$B$4:$P$4500,15,FALSE))</f>
        <v>0</v>
      </c>
    </row>
    <row r="331" spans="1:56" x14ac:dyDescent="0.15">
      <c r="A331" s="7" t="str">
        <f>IF(G331="","",VLOOKUP(H331,マシン名!$B$4:$C$93,2,FALSE))</f>
        <v>塗型（仕掛り）</v>
      </c>
      <c r="B331" s="7" t="str">
        <f>IF(G331="","",VLOOKUP(I331,作業者名!$B$4:$C$100,2,FALSE))</f>
        <v>森山</v>
      </c>
      <c r="C331" s="7" t="str">
        <f>IF(G331="","",VLOOKUP(J331,中子データ!$B$4:$H$4500,2,FALSE))</f>
        <v>組付（EY22）</v>
      </c>
      <c r="D331" s="8">
        <f>IF(G331="","",VLOOKUP(J331,中子データ!$B$4:$H$4500,4,FALSE))</f>
        <v>1</v>
      </c>
      <c r="E331" s="231">
        <f t="shared" si="210"/>
        <v>48</v>
      </c>
      <c r="G331" s="958">
        <v>44447</v>
      </c>
      <c r="H331" s="1038">
        <v>997</v>
      </c>
      <c r="I331" s="1038">
        <v>33</v>
      </c>
      <c r="J331" s="1038">
        <v>946</v>
      </c>
      <c r="K331" s="1039">
        <v>48</v>
      </c>
      <c r="L331" s="1039">
        <v>60</v>
      </c>
      <c r="M331" s="1037">
        <v>2</v>
      </c>
      <c r="N331" s="6">
        <f t="shared" si="224"/>
        <v>60</v>
      </c>
      <c r="O331" s="250"/>
      <c r="P331" s="250"/>
      <c r="Q331" s="250"/>
      <c r="R331" s="250"/>
      <c r="S331" s="250"/>
      <c r="T331" s="250"/>
      <c r="U331" s="250"/>
      <c r="V331" s="250"/>
      <c r="W331" s="250"/>
      <c r="X331" s="250"/>
      <c r="Y331" s="250"/>
      <c r="Z331" s="4"/>
      <c r="AA331" s="429"/>
      <c r="AB331" s="457">
        <f t="shared" si="208"/>
        <v>0</v>
      </c>
      <c r="AC331" s="11"/>
      <c r="AD331" s="11"/>
      <c r="AE331" s="11"/>
      <c r="AF331" s="11"/>
      <c r="AG331" s="11"/>
      <c r="AH331" s="11"/>
      <c r="AI331" s="11"/>
      <c r="AJ331" s="12"/>
      <c r="AK331" s="445">
        <f>IF(G331="","",VLOOKUP(J331,中子データ!$B$4:$H$4500,3,FALSE))</f>
        <v>0</v>
      </c>
      <c r="AL331" s="445">
        <f>IF(G331="","",VLOOKUP(J331,中子データ!$B$4:$H$4500,5,FALSE))</f>
        <v>0</v>
      </c>
      <c r="AM331" s="445">
        <f>IF(G331="","",VLOOKUP(J331,中子データ!$B$4:$H$4500,6,FALSE))</f>
        <v>150</v>
      </c>
      <c r="AN331" s="418"/>
      <c r="AO331" s="419"/>
      <c r="AP331" s="420"/>
      <c r="AQ331" s="421"/>
      <c r="AR331" s="420"/>
      <c r="AS331" s="436"/>
      <c r="AT331" s="436"/>
      <c r="AU331" s="1052"/>
      <c r="AV331" s="11"/>
      <c r="AW331" s="11"/>
      <c r="AX331" s="410">
        <f t="shared" si="225"/>
        <v>60</v>
      </c>
      <c r="AY331" s="411">
        <f>IF(G331="","",VLOOKUP(J331,中子データ!$B$4:$M$5999,10,FALSE))</f>
        <v>0</v>
      </c>
      <c r="AZ331" s="438" t="e">
        <f>IF(G331="","",VLOOKUP(J331,中子データ!$B$4:$M$5999,9,FALSE))</f>
        <v>#DIV/0!</v>
      </c>
      <c r="BA331" s="412" t="str">
        <f>IF(AQ331="","",VLOOKUP(AQ331,作業者名!$B$4:$C$100,2,FALSE))</f>
        <v/>
      </c>
      <c r="BB331" s="412" t="str">
        <f>IF(AR331="","",VLOOKUP(AR331,作業者名!$B$4:$C$100,2,FALSE))</f>
        <v/>
      </c>
      <c r="BC331" s="412">
        <f>IF(G331="","",VLOOKUP(J331,中子データ!B$4:N$6004,12,FALSE))</f>
        <v>0</v>
      </c>
      <c r="BD331" s="413">
        <f>IF(G331="","",VLOOKUP(J331,中子データ!$B$4:$P$4500,15,FALSE))</f>
        <v>0</v>
      </c>
    </row>
    <row r="332" spans="1:56" x14ac:dyDescent="0.15">
      <c r="A332" s="7" t="str">
        <f>IF(G332="","",VLOOKUP(H332,マシン名!$B$4:$C$93,2,FALSE))</f>
        <v>塗型（仕掛り）</v>
      </c>
      <c r="B332" s="7" t="str">
        <f>IF(G332="","",VLOOKUP(I332,作業者名!$B$4:$C$100,2,FALSE))</f>
        <v>森山</v>
      </c>
      <c r="C332" s="7" t="str">
        <f>IF(G332="","",VLOOKUP(J332,中子データ!$B$4:$H$4500,2,FALSE))</f>
        <v>組付（4LE(FC23特））</v>
      </c>
      <c r="D332" s="8">
        <f>IF(G332="","",VLOOKUP(J332,中子データ!$B$4:$H$4500,4,FALSE))</f>
        <v>1</v>
      </c>
      <c r="E332" s="231">
        <f t="shared" si="210"/>
        <v>216</v>
      </c>
      <c r="G332" s="958">
        <v>44447</v>
      </c>
      <c r="H332" s="1038">
        <v>997</v>
      </c>
      <c r="I332" s="1038">
        <v>33</v>
      </c>
      <c r="J332" s="1038">
        <v>925</v>
      </c>
      <c r="K332" s="1039">
        <v>216</v>
      </c>
      <c r="L332" s="1039">
        <v>225</v>
      </c>
      <c r="M332" s="1037">
        <v>2</v>
      </c>
      <c r="N332" s="6">
        <f t="shared" si="224"/>
        <v>225</v>
      </c>
      <c r="O332" s="250"/>
      <c r="P332" s="250"/>
      <c r="Q332" s="250"/>
      <c r="R332" s="250"/>
      <c r="S332" s="250"/>
      <c r="T332" s="250"/>
      <c r="U332" s="250"/>
      <c r="V332" s="250"/>
      <c r="W332" s="250"/>
      <c r="X332" s="250"/>
      <c r="Y332" s="250"/>
      <c r="Z332" s="4"/>
      <c r="AA332" s="429"/>
      <c r="AB332" s="457">
        <f t="shared" si="208"/>
        <v>0</v>
      </c>
      <c r="AC332" s="11"/>
      <c r="AD332" s="11"/>
      <c r="AE332" s="11"/>
      <c r="AF332" s="11"/>
      <c r="AG332" s="11"/>
      <c r="AH332" s="11"/>
      <c r="AI332" s="11"/>
      <c r="AJ332" s="12"/>
      <c r="AK332" s="445">
        <f>IF(G332="","",VLOOKUP(J332,中子データ!$B$4:$H$4500,3,FALSE))</f>
        <v>0</v>
      </c>
      <c r="AL332" s="445">
        <f>IF(G332="","",VLOOKUP(J332,中子データ!$B$4:$H$4500,5,FALSE))</f>
        <v>0</v>
      </c>
      <c r="AM332" s="445">
        <f>IF(G332="","",VLOOKUP(J332,中子データ!$B$4:$H$4500,6,FALSE))</f>
        <v>62</v>
      </c>
      <c r="AN332" s="418"/>
      <c r="AO332" s="419"/>
      <c r="AP332" s="420"/>
      <c r="AQ332" s="421"/>
      <c r="AR332" s="420"/>
      <c r="AS332" s="436"/>
      <c r="AT332" s="436"/>
      <c r="AU332" s="1052"/>
      <c r="AV332" s="11"/>
      <c r="AW332" s="11"/>
      <c r="AX332" s="410">
        <f t="shared" si="225"/>
        <v>225</v>
      </c>
      <c r="AY332" s="411">
        <f>IF(G332="","",VLOOKUP(J332,中子データ!$B$4:$M$5999,10,FALSE))</f>
        <v>46</v>
      </c>
      <c r="AZ332" s="438">
        <f>IF(G332="","",VLOOKUP(J332,中子データ!$B$4:$M$5999,9,FALSE))</f>
        <v>78.260869565217391</v>
      </c>
      <c r="BA332" s="412" t="str">
        <f>IF(AQ332="","",VLOOKUP(AQ332,作業者名!$B$4:$C$100,2,FALSE))</f>
        <v/>
      </c>
      <c r="BB332" s="412" t="str">
        <f>IF(AR332="","",VLOOKUP(AR332,作業者名!$B$4:$C$100,2,FALSE))</f>
        <v/>
      </c>
      <c r="BC332" s="412">
        <f>IF(G332="","",VLOOKUP(J332,中子データ!B$4:N$6004,12,FALSE))</f>
        <v>0</v>
      </c>
      <c r="BD332" s="413">
        <f>IF(G332="","",VLOOKUP(J332,中子データ!$B$4:$P$4500,15,FALSE))</f>
        <v>0</v>
      </c>
    </row>
    <row r="333" spans="1:56" ht="13.5" customHeight="1" x14ac:dyDescent="0.15">
      <c r="A333" s="7" t="str">
        <f>IF(G333="","",VLOOKUP(H333,マシン名!$B$4:$C$93,2,FALSE))</f>
        <v>塗型（仕掛り）</v>
      </c>
      <c r="B333" s="7" t="str">
        <f>IF(G333="","",VLOOKUP(I333,作業者名!$B$4:$C$100,2,FALSE))</f>
        <v>ハンダ</v>
      </c>
      <c r="C333" s="7" t="str">
        <f>IF(G333="","",VLOOKUP(J333,中子データ!$B$4:$H$4500,2,FALSE))</f>
        <v>組付（4LE(FC23特））</v>
      </c>
      <c r="D333" s="8">
        <f>IF(G333="","",VLOOKUP(J333,中子データ!$B$4:$H$4500,4,FALSE))</f>
        <v>1</v>
      </c>
      <c r="E333" s="231">
        <f t="shared" si="210"/>
        <v>54</v>
      </c>
      <c r="G333" s="958">
        <v>44447</v>
      </c>
      <c r="H333" s="950">
        <v>997</v>
      </c>
      <c r="I333" s="950">
        <v>54</v>
      </c>
      <c r="J333" s="950">
        <v>925</v>
      </c>
      <c r="K333" s="951">
        <v>54</v>
      </c>
      <c r="L333" s="951">
        <v>150</v>
      </c>
      <c r="M333" s="952">
        <v>1</v>
      </c>
      <c r="N333" s="915">
        <f t="shared" ref="N333:N334" si="227">L333-SUM(O333:Z333)</f>
        <v>150</v>
      </c>
      <c r="O333" s="250"/>
      <c r="P333" s="250"/>
      <c r="Q333" s="250"/>
      <c r="R333" s="250"/>
      <c r="S333" s="250"/>
      <c r="T333" s="250"/>
      <c r="U333" s="250"/>
      <c r="V333" s="250"/>
      <c r="W333" s="250"/>
      <c r="X333" s="250"/>
      <c r="Y333" s="250"/>
      <c r="Z333" s="914"/>
      <c r="AA333" s="429"/>
      <c r="AB333" s="457">
        <f t="shared" ref="AB333:AB337" si="228">SUM(AC333:AJ333)</f>
        <v>0</v>
      </c>
      <c r="AC333" s="918"/>
      <c r="AD333" s="918"/>
      <c r="AE333" s="918"/>
      <c r="AF333" s="918"/>
      <c r="AG333" s="918"/>
      <c r="AH333" s="918"/>
      <c r="AI333" s="918"/>
      <c r="AJ333" s="12"/>
      <c r="AK333" s="445">
        <f>IF(G333="","",VLOOKUP(J333,中子データ!$B$4:$H$4500,3,FALSE))</f>
        <v>0</v>
      </c>
      <c r="AL333" s="445">
        <f>IF(G333="","",VLOOKUP(J333,中子データ!$B$4:$H$4500,5,FALSE))</f>
        <v>0</v>
      </c>
      <c r="AM333" s="445">
        <f>IF(G333="","",VLOOKUP(J333,中子データ!$B$4:$H$4500,6,FALSE))</f>
        <v>62</v>
      </c>
      <c r="AN333" s="418"/>
      <c r="AO333" s="419"/>
      <c r="AP333" s="420"/>
      <c r="AQ333" s="421"/>
      <c r="AR333" s="420"/>
      <c r="AS333" s="436">
        <v>1</v>
      </c>
      <c r="AT333" s="436"/>
      <c r="AU333" s="919"/>
      <c r="AV333" s="918"/>
      <c r="AW333" s="918"/>
      <c r="AX333" s="410">
        <f t="shared" si="225"/>
        <v>150</v>
      </c>
      <c r="AY333" s="411">
        <f>IF(G333="","",VLOOKUP(J333,中子データ!$B$4:$M$5999,10,FALSE))</f>
        <v>46</v>
      </c>
      <c r="AZ333" s="438">
        <f>IF(G333="","",VLOOKUP(J333,中子データ!$B$4:$M$5999,9,FALSE))</f>
        <v>78.260869565217391</v>
      </c>
      <c r="BA333" s="412" t="str">
        <f>IF(AQ333="","",VLOOKUP(AQ333,作業者名!$B$4:$C$100,2,FALSE))</f>
        <v/>
      </c>
      <c r="BB333" s="412" t="str">
        <f>IF(AR333="","",VLOOKUP(AR333,作業者名!$B$4:$C$100,2,FALSE))</f>
        <v/>
      </c>
      <c r="BC333" s="412">
        <f>IF(G333="","",VLOOKUP(J333,中子データ!B$4:N$6004,12,FALSE))</f>
        <v>0</v>
      </c>
      <c r="BD333" s="413">
        <f>IF(G333="","",VLOOKUP(J333,中子データ!$B$4:$P$4500,15,FALSE))</f>
        <v>0</v>
      </c>
    </row>
    <row r="334" spans="1:56" x14ac:dyDescent="0.15">
      <c r="A334" s="7" t="str">
        <f>IF(G334="","",VLOOKUP(H334,マシン名!$B$4:$C$93,2,FALSE))</f>
        <v>塗型（仕掛り）</v>
      </c>
      <c r="B334" s="7" t="str">
        <f>IF(G334="","",VLOOKUP(I334,作業者名!$B$4:$C$100,2,FALSE))</f>
        <v>ハンダ</v>
      </c>
      <c r="C334" s="7" t="str">
        <f>IF(G334="","",VLOOKUP(J334,中子データ!$B$4:$H$4500,2,FALSE))</f>
        <v>組付（119620）</v>
      </c>
      <c r="D334" s="8">
        <f>IF(G334="","",VLOOKUP(J334,中子データ!$B$4:$H$4500,4,FALSE))</f>
        <v>1</v>
      </c>
      <c r="E334" s="231">
        <f t="shared" si="210"/>
        <v>234</v>
      </c>
      <c r="G334" s="958">
        <v>44447</v>
      </c>
      <c r="H334" s="950">
        <v>997</v>
      </c>
      <c r="I334" s="950">
        <v>54</v>
      </c>
      <c r="J334" s="950">
        <v>933</v>
      </c>
      <c r="K334" s="951">
        <v>234</v>
      </c>
      <c r="L334" s="951">
        <v>300</v>
      </c>
      <c r="M334" s="952">
        <v>1</v>
      </c>
      <c r="N334" s="915">
        <f t="shared" si="227"/>
        <v>300</v>
      </c>
      <c r="O334" s="250"/>
      <c r="P334" s="250"/>
      <c r="Q334" s="250"/>
      <c r="R334" s="250"/>
      <c r="S334" s="250"/>
      <c r="T334" s="250"/>
      <c r="U334" s="250"/>
      <c r="V334" s="250"/>
      <c r="W334" s="250"/>
      <c r="X334" s="250"/>
      <c r="Y334" s="250"/>
      <c r="Z334" s="914"/>
      <c r="AA334" s="429"/>
      <c r="AB334" s="457">
        <f t="shared" si="228"/>
        <v>0</v>
      </c>
      <c r="AC334" s="918"/>
      <c r="AD334" s="918"/>
      <c r="AE334" s="918"/>
      <c r="AF334" s="918"/>
      <c r="AG334" s="918"/>
      <c r="AH334" s="918"/>
      <c r="AI334" s="918"/>
      <c r="AJ334" s="12"/>
      <c r="AK334" s="445">
        <f>IF(G334="","",VLOOKUP(J334,中子データ!$B$4:$H$4500,3,FALSE))</f>
        <v>0</v>
      </c>
      <c r="AL334" s="445">
        <f>IF(G334="","",VLOOKUP(J334,中子データ!$B$4:$H$4500,5,FALSE))</f>
        <v>0</v>
      </c>
      <c r="AM334" s="445">
        <f>IF(G334="","",VLOOKUP(J334,中子データ!$B$4:$H$4500,6,FALSE))</f>
        <v>71</v>
      </c>
      <c r="AN334" s="418"/>
      <c r="AO334" s="419"/>
      <c r="AP334" s="420"/>
      <c r="AQ334" s="421"/>
      <c r="AR334" s="420"/>
      <c r="AS334" s="436">
        <v>1</v>
      </c>
      <c r="AT334" s="436"/>
      <c r="AU334" s="919"/>
      <c r="AV334" s="918"/>
      <c r="AW334" s="918"/>
      <c r="AX334" s="410">
        <f t="shared" si="225"/>
        <v>300</v>
      </c>
      <c r="AY334" s="411">
        <f>IF(G334="","",VLOOKUP(J334,中子データ!$B$4:$M$5999,10,FALSE))</f>
        <v>53</v>
      </c>
      <c r="AZ334" s="438">
        <f>IF(G334="","",VLOOKUP(J334,中子データ!$B$4:$M$5999,9,FALSE))</f>
        <v>67.924528301886795</v>
      </c>
      <c r="BA334" s="412" t="str">
        <f>IF(AQ334="","",VLOOKUP(AQ334,作業者名!$B$4:$C$100,2,FALSE))</f>
        <v/>
      </c>
      <c r="BB334" s="412" t="str">
        <f>IF(AR334="","",VLOOKUP(AR334,作業者名!$B$4:$C$100,2,FALSE))</f>
        <v/>
      </c>
      <c r="BC334" s="412">
        <f>IF(G334="","",VLOOKUP(J334,中子データ!B$4:N$6004,12,FALSE))</f>
        <v>0</v>
      </c>
      <c r="BD334" s="413">
        <f>IF(G334="","",VLOOKUP(J334,中子データ!$B$4:$P$4500,15,FALSE))</f>
        <v>0</v>
      </c>
    </row>
    <row r="335" spans="1:56" x14ac:dyDescent="0.15">
      <c r="A335" s="7" t="str">
        <f>IF(G335="","",VLOOKUP(H335,マシン名!$B$4:$C$93,2,FALSE))</f>
        <v>A425①　</v>
      </c>
      <c r="B335" s="7" t="str">
        <f>IF(G335="","",VLOOKUP(I335,作業者名!$B$4:$C$100,2,FALSE))</f>
        <v>恩田</v>
      </c>
      <c r="C335" s="7" t="str">
        <f>IF(G335="","",VLOOKUP(J335,中子データ!$B$4:$H$4500,2,FALSE))</f>
        <v>A1165ｷｬﾘﾔ ③</v>
      </c>
      <c r="D335" s="8">
        <f>IF(G335="","",VLOOKUP(J335,中子データ!$B$4:$H$4500,4,FALSE))</f>
        <v>2</v>
      </c>
      <c r="E335" s="231">
        <f t="shared" si="210"/>
        <v>790</v>
      </c>
      <c r="G335" s="958">
        <v>44447</v>
      </c>
      <c r="H335" s="950">
        <v>31</v>
      </c>
      <c r="I335" s="950">
        <v>14</v>
      </c>
      <c r="J335" s="950">
        <v>582</v>
      </c>
      <c r="K335" s="966">
        <v>395</v>
      </c>
      <c r="L335" s="966">
        <v>540</v>
      </c>
      <c r="M335" s="967">
        <v>0.5</v>
      </c>
      <c r="N335" s="915">
        <f t="shared" ref="N335:N336" si="229">L335-SUM(O335:Z335)</f>
        <v>530</v>
      </c>
      <c r="O335" s="250"/>
      <c r="P335" s="250"/>
      <c r="Q335" s="250"/>
      <c r="R335" s="250"/>
      <c r="S335" s="250"/>
      <c r="T335" s="250"/>
      <c r="U335" s="250">
        <v>10</v>
      </c>
      <c r="V335" s="250"/>
      <c r="W335" s="250"/>
      <c r="X335" s="250"/>
      <c r="Y335" s="250"/>
      <c r="Z335" s="914"/>
      <c r="AA335" s="429"/>
      <c r="AB335" s="457">
        <f t="shared" si="228"/>
        <v>0</v>
      </c>
      <c r="AC335" s="918"/>
      <c r="AD335" s="918"/>
      <c r="AE335" s="918"/>
      <c r="AF335" s="918"/>
      <c r="AG335" s="918"/>
      <c r="AH335" s="918"/>
      <c r="AI335" s="918"/>
      <c r="AJ335" s="12"/>
      <c r="AK335" s="445" t="str">
        <f>IF(G335="","",VLOOKUP(J335,中子データ!$B$4:$H$4500,3,FALSE))</f>
        <v>MSR-T</v>
      </c>
      <c r="AL335" s="445">
        <f>IF(G335="","",VLOOKUP(J335,中子データ!$B$4:$H$4500,5,FALSE))</f>
        <v>0.95</v>
      </c>
      <c r="AM335" s="445">
        <f>IF(G335="","",VLOOKUP(J335,中子データ!$B$4:$H$4500,6,FALSE))</f>
        <v>85</v>
      </c>
      <c r="AN335" s="418"/>
      <c r="AO335" s="419"/>
      <c r="AP335" s="420"/>
      <c r="AQ335" s="421">
        <v>1</v>
      </c>
      <c r="AR335" s="420"/>
      <c r="AS335" s="436"/>
      <c r="AT335" s="436"/>
      <c r="AU335" s="919"/>
      <c r="AV335" s="918"/>
      <c r="AW335" s="918"/>
      <c r="AX335" s="410">
        <f t="shared" si="225"/>
        <v>530</v>
      </c>
      <c r="AY335" s="411">
        <f>IF(G335="","",VLOOKUP(J335,中子データ!$B$4:$M$5999,10,FALSE))</f>
        <v>85</v>
      </c>
      <c r="AZ335" s="438">
        <f>IF(G335="","",VLOOKUP(J335,中子データ!$B$4:$M$5999,9,FALSE))</f>
        <v>84.705882352941174</v>
      </c>
      <c r="BA335" s="412" t="str">
        <f>IF(AQ335="","",VLOOKUP(AQ335,作業者名!$B$4:$C$100,2,FALSE))</f>
        <v>吉田</v>
      </c>
      <c r="BB335" s="412" t="str">
        <f>IF(AR335="","",VLOOKUP(AR335,作業者名!$B$4:$C$100,2,FALSE))</f>
        <v/>
      </c>
      <c r="BC335" s="412">
        <f>IF(G335="","",VLOOKUP(J335,中子データ!B$4:N$6004,12,FALSE))</f>
        <v>0</v>
      </c>
      <c r="BD335" s="413">
        <f>IF(G335="","",VLOOKUP(J335,中子データ!$B$4:$P$4500,15,FALSE))</f>
        <v>0</v>
      </c>
    </row>
    <row r="336" spans="1:56" x14ac:dyDescent="0.15">
      <c r="A336" s="7" t="str">
        <f>IF(G336="","",VLOOKUP(H336,マシン名!$B$4:$C$93,2,FALSE))</f>
        <v>A425①　</v>
      </c>
      <c r="B336" s="7" t="str">
        <f>IF(G336="","",VLOOKUP(I336,作業者名!$B$4:$C$100,2,FALSE))</f>
        <v>山岡</v>
      </c>
      <c r="C336" s="7" t="str">
        <f>IF(G336="","",VLOOKUP(J336,中子データ!$B$4:$H$4500,2,FALSE))</f>
        <v>A1165ｷｬﾘﾔ ③</v>
      </c>
      <c r="D336" s="8">
        <f>IF(G336="","",VLOOKUP(J336,中子データ!$B$4:$H$4500,4,FALSE))</f>
        <v>2</v>
      </c>
      <c r="E336" s="231">
        <f t="shared" si="210"/>
        <v>540</v>
      </c>
      <c r="G336" s="958">
        <v>44447</v>
      </c>
      <c r="H336" s="1077">
        <v>31</v>
      </c>
      <c r="I336" s="1077">
        <v>22</v>
      </c>
      <c r="J336" s="1077">
        <v>582</v>
      </c>
      <c r="K336" s="1078">
        <v>272</v>
      </c>
      <c r="L336" s="1078">
        <v>440</v>
      </c>
      <c r="M336" s="1079">
        <v>1</v>
      </c>
      <c r="N336" s="915">
        <f t="shared" si="229"/>
        <v>385</v>
      </c>
      <c r="O336" s="250">
        <v>30</v>
      </c>
      <c r="P336" s="250"/>
      <c r="Q336" s="250"/>
      <c r="R336" s="250"/>
      <c r="S336" s="250"/>
      <c r="T336" s="250">
        <v>15</v>
      </c>
      <c r="U336" s="250">
        <v>10</v>
      </c>
      <c r="V336" s="250"/>
      <c r="W336" s="250"/>
      <c r="X336" s="250"/>
      <c r="Y336" s="250"/>
      <c r="Z336" s="914"/>
      <c r="AA336" s="429"/>
      <c r="AB336" s="457">
        <f t="shared" si="228"/>
        <v>4</v>
      </c>
      <c r="AC336" s="918"/>
      <c r="AD336" s="918"/>
      <c r="AE336" s="918"/>
      <c r="AF336" s="918"/>
      <c r="AG336" s="918"/>
      <c r="AH336" s="918">
        <v>4</v>
      </c>
      <c r="AI336" s="918"/>
      <c r="AJ336" s="12"/>
      <c r="AK336" s="445" t="str">
        <f>IF(G336="","",VLOOKUP(J336,中子データ!$B$4:$H$4500,3,FALSE))</f>
        <v>MSR-T</v>
      </c>
      <c r="AL336" s="445">
        <f>IF(G336="","",VLOOKUP(J336,中子データ!$B$4:$H$4500,5,FALSE))</f>
        <v>0.95</v>
      </c>
      <c r="AM336" s="445">
        <f>IF(G336="","",VLOOKUP(J336,中子データ!$B$4:$H$4500,6,FALSE))</f>
        <v>85</v>
      </c>
      <c r="AN336" s="418"/>
      <c r="AO336" s="419"/>
      <c r="AP336" s="420"/>
      <c r="AQ336" s="421"/>
      <c r="AR336" s="420"/>
      <c r="AS336" s="436">
        <v>1</v>
      </c>
      <c r="AT336" s="436"/>
      <c r="AU336" s="919"/>
      <c r="AV336" s="918"/>
      <c r="AW336" s="918"/>
      <c r="AX336" s="410">
        <f t="shared" si="225"/>
        <v>385</v>
      </c>
      <c r="AY336" s="411">
        <f>IF(G336="","",VLOOKUP(J336,中子データ!$B$4:$M$5999,10,FALSE))</f>
        <v>85</v>
      </c>
      <c r="AZ336" s="438">
        <f>IF(G336="","",VLOOKUP(J336,中子データ!$B$4:$M$5999,9,FALSE))</f>
        <v>84.705882352941174</v>
      </c>
      <c r="BA336" s="412" t="str">
        <f>IF(AQ336="","",VLOOKUP(AQ336,作業者名!$B$4:$C$100,2,FALSE))</f>
        <v/>
      </c>
      <c r="BB336" s="412" t="str">
        <f>IF(AR336="","",VLOOKUP(AR336,作業者名!$B$4:$C$100,2,FALSE))</f>
        <v/>
      </c>
      <c r="BC336" s="412">
        <f>IF(G336="","",VLOOKUP(J336,中子データ!B$4:N$6004,12,FALSE))</f>
        <v>0</v>
      </c>
      <c r="BD336" s="413">
        <f>IF(G336="","",VLOOKUP(J336,中子データ!$B$4:$P$4500,15,FALSE))</f>
        <v>0</v>
      </c>
    </row>
    <row r="337" spans="1:56" x14ac:dyDescent="0.15">
      <c r="A337" s="7" t="str">
        <f>IF(G337="","",VLOOKUP(H337,マシン名!$B$4:$C$93,2,FALSE))</f>
        <v>MK4　</v>
      </c>
      <c r="B337" s="7" t="str">
        <f>IF(G337="","",VLOOKUP(I337,作業者名!$B$4:$C$100,2,FALSE))</f>
        <v>恩田</v>
      </c>
      <c r="C337" s="7" t="str">
        <f>IF(G337="","",VLOOKUP(J337,中子データ!$B$4:$H$4500,2,FALSE))</f>
        <v>C1336(K2942)</v>
      </c>
      <c r="D337" s="8">
        <f>IF(G337="","",VLOOKUP(J337,中子データ!$B$4:$H$4500,4,FALSE))</f>
        <v>1</v>
      </c>
      <c r="E337" s="231">
        <f t="shared" si="210"/>
        <v>93</v>
      </c>
      <c r="G337" s="958">
        <v>44447</v>
      </c>
      <c r="H337" s="1077">
        <v>32</v>
      </c>
      <c r="I337" s="1077">
        <v>14</v>
      </c>
      <c r="J337" s="1077">
        <v>447</v>
      </c>
      <c r="K337" s="1078">
        <v>94</v>
      </c>
      <c r="L337" s="1078">
        <v>240</v>
      </c>
      <c r="M337" s="1079">
        <v>0.5</v>
      </c>
      <c r="N337" s="1037">
        <f t="shared" ref="N337" si="230">L337-SUM(O337:Z337)</f>
        <v>240</v>
      </c>
      <c r="O337" s="250"/>
      <c r="P337" s="250"/>
      <c r="Q337" s="250"/>
      <c r="R337" s="250"/>
      <c r="S337" s="250"/>
      <c r="T337" s="250"/>
      <c r="U337" s="250"/>
      <c r="V337" s="250"/>
      <c r="W337" s="250"/>
      <c r="X337" s="250"/>
      <c r="Y337" s="250"/>
      <c r="Z337" s="1036"/>
      <c r="AA337" s="429"/>
      <c r="AB337" s="457">
        <f t="shared" si="228"/>
        <v>1</v>
      </c>
      <c r="AC337" s="1040"/>
      <c r="AD337" s="1040"/>
      <c r="AE337" s="1040"/>
      <c r="AF337" s="1040"/>
      <c r="AG337" s="1040"/>
      <c r="AH337" s="1040"/>
      <c r="AI337" s="918"/>
      <c r="AJ337" s="12">
        <v>1</v>
      </c>
      <c r="AK337" s="445" t="str">
        <f>IF(G337="","",VLOOKUP(J337,中子データ!$B$4:$H$4500,3,FALSE))</f>
        <v>MJ72W</v>
      </c>
      <c r="AL337" s="445">
        <f>IF(G337="","",VLOOKUP(J337,中子データ!$B$4:$H$4500,5,FALSE))</f>
        <v>4.2</v>
      </c>
      <c r="AM337" s="445">
        <f>IF(G337="","",VLOOKUP(J337,中子データ!$B$4:$H$4500,6,FALSE))</f>
        <v>380</v>
      </c>
      <c r="AN337" s="418"/>
      <c r="AO337" s="419"/>
      <c r="AP337" s="420"/>
      <c r="AQ337" s="421"/>
      <c r="AR337" s="420"/>
      <c r="AS337" s="436"/>
      <c r="AT337" s="436"/>
      <c r="AU337" s="919"/>
      <c r="AV337" s="918"/>
      <c r="AW337" s="918"/>
      <c r="AX337" s="410">
        <f t="shared" si="225"/>
        <v>240</v>
      </c>
      <c r="AY337" s="411">
        <f>IF(G337="","",VLOOKUP(J337,中子データ!$B$4:$M$5999,10,FALSE))</f>
        <v>160</v>
      </c>
      <c r="AZ337" s="438">
        <f>IF(G337="","",VLOOKUP(J337,中子データ!$B$4:$M$5999,9,FALSE))</f>
        <v>22.5</v>
      </c>
      <c r="BA337" s="412" t="str">
        <f>IF(AQ337="","",VLOOKUP(AQ337,作業者名!$B$4:$C$100,2,FALSE))</f>
        <v/>
      </c>
      <c r="BB337" s="412" t="str">
        <f>IF(AR337="","",VLOOKUP(AR337,作業者名!$B$4:$C$100,2,FALSE))</f>
        <v/>
      </c>
      <c r="BC337" s="412">
        <f>IF(G337="","",VLOOKUP(J337,中子データ!B$4:N$6004,12,FALSE))</f>
        <v>0</v>
      </c>
      <c r="BD337" s="413">
        <f>IF(G337="","",VLOOKUP(J337,中子データ!$B$4:$P$4500,15,FALSE))</f>
        <v>24.09</v>
      </c>
    </row>
    <row r="338" spans="1:56" x14ac:dyDescent="0.15">
      <c r="A338" s="7" t="str">
        <f>IF(G338="","",VLOOKUP(H338,マシン名!$B$4:$C$93,2,FALSE))</f>
        <v>MK4　</v>
      </c>
      <c r="B338" s="7" t="str">
        <f>IF(G338="","",VLOOKUP(I338,作業者名!$B$4:$C$100,2,FALSE))</f>
        <v>宮内</v>
      </c>
      <c r="C338" s="7" t="str">
        <f>IF(G338="","",VLOOKUP(J338,中子データ!$B$4:$H$4500,2,FALSE))</f>
        <v>KD310ｼﾞｮｲﾝﾄ　ｹｰｽ（Ｌ，R)</v>
      </c>
      <c r="D338" s="8">
        <f>IF(G338="","",VLOOKUP(J338,中子データ!$B$4:$H$4500,4,FALSE))</f>
        <v>1</v>
      </c>
      <c r="E338" s="231">
        <f t="shared" si="210"/>
        <v>0</v>
      </c>
      <c r="G338" s="958">
        <v>44447</v>
      </c>
      <c r="H338" s="1111">
        <v>32</v>
      </c>
      <c r="I338" s="1111">
        <v>2</v>
      </c>
      <c r="J338" s="1111">
        <v>386</v>
      </c>
      <c r="K338" s="1039">
        <v>0</v>
      </c>
      <c r="L338" s="1039">
        <v>30</v>
      </c>
      <c r="M338" s="1037">
        <v>1</v>
      </c>
      <c r="N338" s="1037">
        <f t="shared" ref="N338:N339" si="231">L338-SUM(O338:Z338)</f>
        <v>0</v>
      </c>
      <c r="O338" s="250"/>
      <c r="P338" s="250">
        <v>30</v>
      </c>
      <c r="Q338" s="250"/>
      <c r="R338" s="250"/>
      <c r="S338" s="250"/>
      <c r="T338" s="250"/>
      <c r="U338" s="250"/>
      <c r="V338" s="250"/>
      <c r="W338" s="250"/>
      <c r="X338" s="250"/>
      <c r="Y338" s="250"/>
      <c r="Z338" s="1036"/>
      <c r="AA338" s="429"/>
      <c r="AB338" s="457">
        <f t="shared" ref="AB338:AB341" si="232">SUM(AC338:AJ338)</f>
        <v>0</v>
      </c>
      <c r="AC338" s="1040"/>
      <c r="AD338" s="1040"/>
      <c r="AE338" s="1040"/>
      <c r="AF338" s="1040"/>
      <c r="AG338" s="1040"/>
      <c r="AH338" s="1040"/>
      <c r="AI338" s="1040"/>
      <c r="AJ338" s="12"/>
      <c r="AK338" s="445" t="str">
        <f>IF(G338="","",VLOOKUP(J338,中子データ!$B$4:$H$4500,3,FALSE))</f>
        <v>MSR-T</v>
      </c>
      <c r="AL338" s="445">
        <f>IF(G338="","",VLOOKUP(J338,中子データ!$B$4:$H$4500,5,FALSE))</f>
        <v>0.69</v>
      </c>
      <c r="AM338" s="445">
        <f>IF(G338="","",VLOOKUP(J338,中子データ!$B$4:$H$4500,6,FALSE))</f>
        <v>95</v>
      </c>
      <c r="AN338" s="418"/>
      <c r="AO338" s="419"/>
      <c r="AP338" s="420"/>
      <c r="AQ338" s="421"/>
      <c r="AR338" s="420"/>
      <c r="AS338" s="436"/>
      <c r="AT338" s="436"/>
      <c r="AU338" s="1052"/>
      <c r="AV338" s="918"/>
      <c r="AW338" s="918"/>
      <c r="AX338" s="410">
        <f t="shared" si="225"/>
        <v>0</v>
      </c>
      <c r="AY338" s="411">
        <f>IF(G338="","",VLOOKUP(J338,中子データ!$B$4:$M$5999,10,FALSE))</f>
        <v>94</v>
      </c>
      <c r="AZ338" s="438">
        <f>IF(G338="","",VLOOKUP(J338,中子データ!$B$4:$M$5999,9,FALSE))</f>
        <v>38.297872340425535</v>
      </c>
      <c r="BA338" s="412" t="str">
        <f>IF(AQ338="","",VLOOKUP(AQ338,作業者名!$B$4:$C$100,2,FALSE))</f>
        <v/>
      </c>
      <c r="BB338" s="412" t="str">
        <f>IF(AR338="","",VLOOKUP(AR338,作業者名!$B$4:$C$100,2,FALSE))</f>
        <v/>
      </c>
      <c r="BC338" s="412">
        <f>IF(G338="","",VLOOKUP(J338,中子データ!B$4:N$6004,12,FALSE))</f>
        <v>0</v>
      </c>
      <c r="BD338" s="413">
        <f>IF(G338="","",VLOOKUP(J338,中子データ!$B$4:$P$4500,15,FALSE))</f>
        <v>23</v>
      </c>
    </row>
    <row r="339" spans="1:56" x14ac:dyDescent="0.15">
      <c r="A339" s="7" t="str">
        <f>IF(G339="","",VLOOKUP(H339,マシン名!$B$4:$C$93,2,FALSE))</f>
        <v>MK4　</v>
      </c>
      <c r="B339" s="7" t="str">
        <f>IF(G339="","",VLOOKUP(I339,作業者名!$B$4:$C$100,2,FALSE))</f>
        <v>恩田</v>
      </c>
      <c r="C339" s="7" t="str">
        <f>IF(G339="","",VLOOKUP(J339,中子データ!$B$4:$H$4500,2,FALSE))</f>
        <v>KD310ｼﾞｮｲﾝﾄ　ｹｰｽ（Ｌ，R)</v>
      </c>
      <c r="D339" s="8">
        <f>IF(G339="","",VLOOKUP(J339,中子データ!$B$4:$H$4500,4,FALSE))</f>
        <v>1</v>
      </c>
      <c r="E339" s="231">
        <f t="shared" si="210"/>
        <v>106</v>
      </c>
      <c r="G339" s="958">
        <v>44447</v>
      </c>
      <c r="H339" s="1111">
        <v>32</v>
      </c>
      <c r="I339" s="1111">
        <v>14</v>
      </c>
      <c r="J339" s="1111">
        <v>386</v>
      </c>
      <c r="K339" s="1085">
        <v>106</v>
      </c>
      <c r="L339" s="1085">
        <v>210</v>
      </c>
      <c r="M339" s="1084">
        <v>0.5</v>
      </c>
      <c r="N339" s="1037">
        <f t="shared" si="231"/>
        <v>200</v>
      </c>
      <c r="O339" s="250"/>
      <c r="P339" s="250"/>
      <c r="Q339" s="250"/>
      <c r="R339" s="250"/>
      <c r="S339" s="250"/>
      <c r="T339" s="250"/>
      <c r="U339" s="250">
        <v>10</v>
      </c>
      <c r="V339" s="250"/>
      <c r="W339" s="250"/>
      <c r="X339" s="250"/>
      <c r="Y339" s="250"/>
      <c r="Z339" s="1036"/>
      <c r="AA339" s="429"/>
      <c r="AB339" s="457">
        <f t="shared" si="232"/>
        <v>0</v>
      </c>
      <c r="AC339" s="1040"/>
      <c r="AD339" s="1040"/>
      <c r="AE339" s="1040"/>
      <c r="AF339" s="1040"/>
      <c r="AG339" s="1040"/>
      <c r="AH339" s="1040"/>
      <c r="AI339" s="1040"/>
      <c r="AJ339" s="12"/>
      <c r="AK339" s="445" t="str">
        <f>IF(G339="","",VLOOKUP(J339,中子データ!$B$4:$H$4500,3,FALSE))</f>
        <v>MSR-T</v>
      </c>
      <c r="AL339" s="445">
        <f>IF(G339="","",VLOOKUP(J339,中子データ!$B$4:$H$4500,5,FALSE))</f>
        <v>0.69</v>
      </c>
      <c r="AM339" s="445">
        <f>IF(G339="","",VLOOKUP(J339,中子データ!$B$4:$H$4500,6,FALSE))</f>
        <v>95</v>
      </c>
      <c r="AN339" s="418"/>
      <c r="AO339" s="419"/>
      <c r="AP339" s="420"/>
      <c r="AQ339" s="421"/>
      <c r="AR339" s="420"/>
      <c r="AS339" s="436"/>
      <c r="AT339" s="436"/>
      <c r="AU339" s="1052"/>
      <c r="AV339" s="918"/>
      <c r="AW339" s="918"/>
      <c r="AX339" s="410">
        <f t="shared" si="225"/>
        <v>200</v>
      </c>
      <c r="AY339" s="411">
        <f>IF(G339="","",VLOOKUP(J339,中子データ!$B$4:$M$5999,10,FALSE))</f>
        <v>94</v>
      </c>
      <c r="AZ339" s="438">
        <f>IF(G339="","",VLOOKUP(J339,中子データ!$B$4:$M$5999,9,FALSE))</f>
        <v>38.297872340425535</v>
      </c>
      <c r="BA339" s="412" t="str">
        <f>IF(AQ339="","",VLOOKUP(AQ339,作業者名!$B$4:$C$100,2,FALSE))</f>
        <v/>
      </c>
      <c r="BB339" s="412" t="str">
        <f>IF(AR339="","",VLOOKUP(AR339,作業者名!$B$4:$C$100,2,FALSE))</f>
        <v/>
      </c>
      <c r="BC339" s="412">
        <f>IF(G339="","",VLOOKUP(J339,中子データ!B$4:N$6004,12,FALSE))</f>
        <v>0</v>
      </c>
      <c r="BD339" s="413">
        <f>IF(G339="","",VLOOKUP(J339,中子データ!$B$4:$P$4500,15,FALSE))</f>
        <v>23</v>
      </c>
    </row>
    <row r="340" spans="1:56" x14ac:dyDescent="0.15">
      <c r="A340" s="7" t="str">
        <f>IF(G340="","",VLOOKUP(H340,マシン名!$B$4:$C$93,2,FALSE))</f>
        <v>A56HP①　</v>
      </c>
      <c r="B340" s="7" t="str">
        <f>IF(G340="","",VLOOKUP(I340,作業者名!$B$4:$C$100,2,FALSE))</f>
        <v>清水</v>
      </c>
      <c r="C340" s="7" t="str">
        <f>IF(G340="","",VLOOKUP(J340,中子データ!$B$4:$H$4500,2,FALSE))</f>
        <v>KHB674(K3113）主芯</v>
      </c>
      <c r="D340" s="8">
        <f>IF(G340="","",VLOOKUP(J340,中子データ!$B$4:$H$4500,4,FALSE))</f>
        <v>1</v>
      </c>
      <c r="E340" s="231">
        <f t="shared" si="210"/>
        <v>111</v>
      </c>
      <c r="G340" s="958">
        <v>44447</v>
      </c>
      <c r="H340" s="1111">
        <v>29</v>
      </c>
      <c r="I340" s="1111">
        <v>17</v>
      </c>
      <c r="J340" s="1111">
        <v>454</v>
      </c>
      <c r="K340" s="966">
        <v>111</v>
      </c>
      <c r="L340" s="966">
        <v>405</v>
      </c>
      <c r="M340" s="967">
        <v>1</v>
      </c>
      <c r="N340" s="1037">
        <f t="shared" ref="N340:N342" si="233">L340-SUM(O340:Z340)</f>
        <v>405</v>
      </c>
      <c r="O340" s="250"/>
      <c r="P340" s="250"/>
      <c r="Q340" s="250"/>
      <c r="R340" s="250"/>
      <c r="S340" s="250"/>
      <c r="T340" s="250"/>
      <c r="U340" s="250"/>
      <c r="V340" s="250"/>
      <c r="W340" s="250"/>
      <c r="X340" s="250"/>
      <c r="Y340" s="250"/>
      <c r="Z340" s="1036"/>
      <c r="AA340" s="429"/>
      <c r="AB340" s="457">
        <f t="shared" si="232"/>
        <v>0</v>
      </c>
      <c r="AC340" s="1040"/>
      <c r="AD340" s="1040"/>
      <c r="AE340" s="1040"/>
      <c r="AF340" s="1040"/>
      <c r="AG340" s="1040"/>
      <c r="AH340" s="1040"/>
      <c r="AI340" s="1040"/>
      <c r="AJ340" s="12"/>
      <c r="AK340" s="445" t="str">
        <f>IF(G340="","",VLOOKUP(J340,中子データ!$B$4:$H$4500,3,FALSE))</f>
        <v>MJ72W</v>
      </c>
      <c r="AL340" s="445">
        <f>IF(G340="","",VLOOKUP(J340,中子データ!$B$4:$H$4500,5,FALSE))</f>
        <v>9.3000000000000007</v>
      </c>
      <c r="AM340" s="445">
        <f>IF(G340="","",VLOOKUP(J340,中子データ!$B$4:$H$4500,6,FALSE))</f>
        <v>655</v>
      </c>
      <c r="AN340" s="418"/>
      <c r="AO340" s="419"/>
      <c r="AP340" s="420"/>
      <c r="AQ340" s="421"/>
      <c r="AR340" s="420"/>
      <c r="AS340" s="436"/>
      <c r="AT340" s="436"/>
      <c r="AU340" s="1052"/>
      <c r="AV340" s="918"/>
      <c r="AW340" s="918"/>
      <c r="AX340" s="410">
        <f t="shared" si="225"/>
        <v>405</v>
      </c>
      <c r="AY340" s="411">
        <f>IF(G340="","",VLOOKUP(J340,中子データ!$B$4:$M$5999,10,FALSE))</f>
        <v>210</v>
      </c>
      <c r="AZ340" s="438">
        <f>IF(G340="","",VLOOKUP(J340,中子データ!$B$4:$M$5999,9,FALSE))</f>
        <v>17.142857142857142</v>
      </c>
      <c r="BA340" s="412" t="str">
        <f>IF(AQ340="","",VLOOKUP(AQ340,作業者名!$B$4:$C$100,2,FALSE))</f>
        <v/>
      </c>
      <c r="BB340" s="412" t="str">
        <f>IF(AR340="","",VLOOKUP(AR340,作業者名!$B$4:$C$100,2,FALSE))</f>
        <v/>
      </c>
      <c r="BC340" s="412">
        <f>IF(G340="","",VLOOKUP(J340,中子データ!B$4:N$6004,12,FALSE))</f>
        <v>0</v>
      </c>
      <c r="BD340" s="413">
        <f>IF(G340="","",VLOOKUP(J340,中子データ!$B$4:$P$4500,15,FALSE))</f>
        <v>0</v>
      </c>
    </row>
    <row r="341" spans="1:56" x14ac:dyDescent="0.15">
      <c r="A341" s="7" t="str">
        <f>IF(G341="","",VLOOKUP(H341,マシン名!$B$4:$C$93,2,FALSE))</f>
        <v>A56HP①　</v>
      </c>
      <c r="B341" s="7" t="str">
        <f>IF(G341="","",VLOOKUP(I341,作業者名!$B$4:$C$100,2,FALSE))</f>
        <v>清水</v>
      </c>
      <c r="C341" s="7" t="str">
        <f>IF(G341="","",VLOOKUP(J341,中子データ!$B$4:$H$4500,2,FALSE))</f>
        <v>K5B763</v>
      </c>
      <c r="D341" s="8">
        <f>IF(G341="","",VLOOKUP(J341,中子データ!$B$4:$H$4500,4,FALSE))</f>
        <v>1</v>
      </c>
      <c r="E341" s="231">
        <f t="shared" si="210"/>
        <v>0</v>
      </c>
      <c r="G341" s="958">
        <v>44447</v>
      </c>
      <c r="H341" s="1111">
        <v>29</v>
      </c>
      <c r="I341" s="1111">
        <v>17</v>
      </c>
      <c r="J341" s="1111">
        <v>584</v>
      </c>
      <c r="K341" s="1085">
        <v>0</v>
      </c>
      <c r="L341" s="1085">
        <v>30</v>
      </c>
      <c r="M341" s="1084">
        <v>1</v>
      </c>
      <c r="N341" s="1037">
        <f t="shared" si="233"/>
        <v>0</v>
      </c>
      <c r="O341" s="250"/>
      <c r="P341" s="250">
        <v>30</v>
      </c>
      <c r="Q341" s="250"/>
      <c r="R341" s="250"/>
      <c r="S341" s="250"/>
      <c r="T341" s="250"/>
      <c r="U341" s="250"/>
      <c r="V341" s="250"/>
      <c r="W341" s="250"/>
      <c r="X341" s="250"/>
      <c r="Y341" s="250"/>
      <c r="Z341" s="1036"/>
      <c r="AA341" s="429"/>
      <c r="AB341" s="457">
        <f t="shared" si="232"/>
        <v>0</v>
      </c>
      <c r="AC341" s="1040"/>
      <c r="AD341" s="1040"/>
      <c r="AE341" s="1040"/>
      <c r="AF341" s="1040"/>
      <c r="AG341" s="1040"/>
      <c r="AH341" s="1040"/>
      <c r="AI341" s="1040"/>
      <c r="AJ341" s="12"/>
      <c r="AK341" s="445" t="str">
        <f>IF(G341="","",VLOOKUP(J341,中子データ!$B$4:$H$4500,3,FALSE))</f>
        <v>MT-70R</v>
      </c>
      <c r="AL341" s="445">
        <f>IF(G341="","",VLOOKUP(J341,中子データ!$B$4:$H$4500,5,FALSE))</f>
        <v>12</v>
      </c>
      <c r="AM341" s="445">
        <f>IF(G341="","",VLOOKUP(J341,中子データ!$B$4:$H$4500,6,FALSE))</f>
        <v>902</v>
      </c>
      <c r="AN341" s="418"/>
      <c r="AO341" s="419"/>
      <c r="AP341" s="420"/>
      <c r="AQ341" s="421"/>
      <c r="AR341" s="420"/>
      <c r="AS341" s="436"/>
      <c r="AT341" s="436"/>
      <c r="AU341" s="1052"/>
      <c r="AV341" s="918"/>
      <c r="AW341" s="918"/>
      <c r="AX341" s="410">
        <f t="shared" si="225"/>
        <v>0</v>
      </c>
      <c r="AY341" s="411">
        <f>IF(G341="","",VLOOKUP(J341,中子データ!$B$4:$M$5999,10,FALSE))</f>
        <v>240</v>
      </c>
      <c r="AZ341" s="438">
        <f>IF(G341="","",VLOOKUP(J341,中子データ!$B$4:$M$5999,9,FALSE))</f>
        <v>15</v>
      </c>
      <c r="BA341" s="412" t="str">
        <f>IF(AQ341="","",VLOOKUP(AQ341,作業者名!$B$4:$C$100,2,FALSE))</f>
        <v/>
      </c>
      <c r="BB341" s="412" t="str">
        <f>IF(AR341="","",VLOOKUP(AR341,作業者名!$B$4:$C$100,2,FALSE))</f>
        <v/>
      </c>
      <c r="BC341" s="412">
        <f>IF(G341="","",VLOOKUP(J341,中子データ!B$4:N$6004,12,FALSE))</f>
        <v>0</v>
      </c>
      <c r="BD341" s="413">
        <f>IF(G341="","",VLOOKUP(J341,中子データ!$B$4:$P$4500,15,FALSE))</f>
        <v>0</v>
      </c>
    </row>
    <row r="342" spans="1:56" x14ac:dyDescent="0.15">
      <c r="A342" s="7" t="str">
        <f>IF(G342="","",VLOOKUP(H342,マシン名!$B$4:$C$93,2,FALSE))</f>
        <v>3AN①　</v>
      </c>
      <c r="B342" s="7" t="str">
        <f>IF(G342="","",VLOOKUP(I342,作業者名!$B$4:$C$100,2,FALSE))</f>
        <v>石川</v>
      </c>
      <c r="C342" s="7" t="str">
        <f>IF(G342="","",VLOOKUP(J342,中子データ!$B$4:$H$4500,2,FALSE))</f>
        <v>KC717　ポンプ芯</v>
      </c>
      <c r="D342" s="8">
        <f>IF(G342="","",VLOOKUP(J342,中子データ!$B$4:$H$4500,4,FALSE))</f>
        <v>2</v>
      </c>
      <c r="E342" s="231">
        <f t="shared" si="210"/>
        <v>172</v>
      </c>
      <c r="G342" s="958">
        <v>44447</v>
      </c>
      <c r="H342" s="1111">
        <v>26</v>
      </c>
      <c r="I342" s="1111">
        <v>24</v>
      </c>
      <c r="J342" s="1111">
        <v>503</v>
      </c>
      <c r="K342" s="1085">
        <v>100</v>
      </c>
      <c r="L342" s="1085">
        <v>300</v>
      </c>
      <c r="M342" s="1084">
        <v>0.5</v>
      </c>
      <c r="N342" s="1037">
        <f t="shared" si="233"/>
        <v>250</v>
      </c>
      <c r="O342" s="250"/>
      <c r="P342" s="250"/>
      <c r="Q342" s="250"/>
      <c r="R342" s="250">
        <v>30</v>
      </c>
      <c r="S342" s="250"/>
      <c r="T342" s="250">
        <v>10</v>
      </c>
      <c r="U342" s="250">
        <v>10</v>
      </c>
      <c r="V342" s="250"/>
      <c r="W342" s="250"/>
      <c r="X342" s="250"/>
      <c r="Y342" s="250"/>
      <c r="Z342" s="1036"/>
      <c r="AA342" s="429"/>
      <c r="AB342" s="457">
        <f t="shared" ref="AB342" si="234">SUM(AC342:AJ342)</f>
        <v>28</v>
      </c>
      <c r="AC342" s="1040"/>
      <c r="AD342" s="1040"/>
      <c r="AE342" s="1040"/>
      <c r="AF342" s="1040"/>
      <c r="AG342" s="1040"/>
      <c r="AH342" s="1040">
        <v>28</v>
      </c>
      <c r="AI342" s="1040"/>
      <c r="AJ342" s="12"/>
      <c r="AK342" s="445" t="str">
        <f>IF(G342="","",VLOOKUP(J342,中子データ!$B$4:$H$4500,3,FALSE))</f>
        <v>WJ50A</v>
      </c>
      <c r="AL342" s="445">
        <f>IF(G342="","",VLOOKUP(J342,中子データ!$B$4:$H$4500,5,FALSE))</f>
        <v>0.44</v>
      </c>
      <c r="AM342" s="445">
        <f>IF(G342="","",VLOOKUP(J342,中子データ!$B$4:$H$4500,6,FALSE))</f>
        <v>75</v>
      </c>
      <c r="AN342" s="418"/>
      <c r="AO342" s="419"/>
      <c r="AP342" s="420"/>
      <c r="AQ342" s="421"/>
      <c r="AR342" s="420"/>
      <c r="AS342" s="436"/>
      <c r="AT342" s="436"/>
      <c r="AU342" s="1052"/>
      <c r="AV342" s="918"/>
      <c r="AW342" s="918"/>
      <c r="AX342" s="410">
        <f t="shared" si="225"/>
        <v>250</v>
      </c>
      <c r="AY342" s="411">
        <f>IF(G342="","",VLOOKUP(J342,中子データ!$B$4:$M$5999,10,FALSE))</f>
        <v>120</v>
      </c>
      <c r="AZ342" s="438">
        <f>IF(G342="","",VLOOKUP(J342,中子データ!$B$4:$M$5999,9,FALSE))</f>
        <v>60</v>
      </c>
      <c r="BA342" s="412" t="str">
        <f>IF(AQ342="","",VLOOKUP(AQ342,作業者名!$B$4:$C$100,2,FALSE))</f>
        <v/>
      </c>
      <c r="BB342" s="412" t="str">
        <f>IF(AR342="","",VLOOKUP(AR342,作業者名!$B$4:$C$100,2,FALSE))</f>
        <v/>
      </c>
      <c r="BC342" s="412">
        <f>IF(G342="","",VLOOKUP(J342,中子データ!B$4:N$6004,12,FALSE))</f>
        <v>0.05</v>
      </c>
      <c r="BD342" s="413">
        <f>IF(G342="","",VLOOKUP(J342,中子データ!$B$4:$P$4500,15,FALSE))</f>
        <v>0</v>
      </c>
    </row>
    <row r="343" spans="1:56" x14ac:dyDescent="0.15">
      <c r="A343" s="7" t="str">
        <f>IF(G343="","",VLOOKUP(H343,マシン名!$B$4:$C$93,2,FALSE))</f>
        <v>CP　</v>
      </c>
      <c r="B343" s="7" t="str">
        <f>IF(G343="","",VLOOKUP(I343,作業者名!$B$4:$C$100,2,FALSE))</f>
        <v>平</v>
      </c>
      <c r="C343" s="7" t="str">
        <f>IF(G343="","",VLOOKUP(J343,中子データ!$B$4:$H$4500,2,FALSE))</f>
        <v>KHR721　主3・4</v>
      </c>
      <c r="D343" s="8">
        <f>IF(G343="","",VLOOKUP(J343,中子データ!$B$4:$H$4500,4,FALSE))</f>
        <v>1</v>
      </c>
      <c r="E343" s="231">
        <f t="shared" si="210"/>
        <v>36</v>
      </c>
      <c r="G343" s="958">
        <v>44447</v>
      </c>
      <c r="H343" s="1111">
        <v>21</v>
      </c>
      <c r="I343" s="1111">
        <v>26</v>
      </c>
      <c r="J343" s="1111">
        <v>514</v>
      </c>
      <c r="K343" s="1085">
        <v>36</v>
      </c>
      <c r="L343" s="1085">
        <v>260</v>
      </c>
      <c r="M343" s="1084">
        <v>1</v>
      </c>
      <c r="N343" s="1037">
        <f t="shared" ref="N343:N344" si="235">L343-SUM(O343:Z343)</f>
        <v>230</v>
      </c>
      <c r="O343" s="250">
        <v>20</v>
      </c>
      <c r="P343" s="250"/>
      <c r="Q343" s="250"/>
      <c r="R343" s="250"/>
      <c r="S343" s="250"/>
      <c r="T343" s="250"/>
      <c r="U343" s="250">
        <v>10</v>
      </c>
      <c r="V343" s="250"/>
      <c r="W343" s="250"/>
      <c r="X343" s="250"/>
      <c r="Y343" s="250"/>
      <c r="Z343" s="1036"/>
      <c r="AA343" s="429"/>
      <c r="AB343" s="457">
        <f t="shared" ref="AB343:AB353" si="236">SUM(AC343:AJ343)</f>
        <v>0</v>
      </c>
      <c r="AC343" s="1040"/>
      <c r="AD343" s="1040"/>
      <c r="AE343" s="1040"/>
      <c r="AF343" s="1040"/>
      <c r="AG343" s="1040"/>
      <c r="AH343" s="1040"/>
      <c r="AI343" s="1040"/>
      <c r="AJ343" s="12"/>
      <c r="AK343" s="445" t="str">
        <f>IF(G343="","",VLOOKUP(J343,中子データ!$B$4:$H$4500,3,FALSE))</f>
        <v>TW54S</v>
      </c>
      <c r="AL343" s="445">
        <f>IF(G343="","",VLOOKUP(J343,中子データ!$B$4:$H$4500,5,FALSE))</f>
        <v>16</v>
      </c>
      <c r="AM343" s="445">
        <f>IF(G343="","",VLOOKUP(J343,中子データ!$B$4:$H$4500,6,FALSE))</f>
        <v>985</v>
      </c>
      <c r="AN343" s="418"/>
      <c r="AO343" s="419"/>
      <c r="AP343" s="420"/>
      <c r="AQ343" s="421"/>
      <c r="AR343" s="420"/>
      <c r="AS343" s="436"/>
      <c r="AT343" s="436"/>
      <c r="AU343" s="1052"/>
      <c r="AV343" s="11"/>
      <c r="AW343" s="11"/>
      <c r="AX343" s="410">
        <f t="shared" si="225"/>
        <v>230</v>
      </c>
      <c r="AY343" s="411">
        <f>IF(G343="","",VLOOKUP(J343,中子データ!$B$4:$M$5999,10,FALSE))</f>
        <v>360</v>
      </c>
      <c r="AZ343" s="438">
        <f>IF(G343="","",VLOOKUP(J343,中子データ!$B$4:$M$5999,9,FALSE))</f>
        <v>10</v>
      </c>
      <c r="BA343" s="412" t="str">
        <f>IF(AQ343="","",VLOOKUP(AQ343,作業者名!$B$4:$C$100,2,FALSE))</f>
        <v/>
      </c>
      <c r="BB343" s="412" t="str">
        <f>IF(AR343="","",VLOOKUP(AR343,作業者名!$B$4:$C$100,2,FALSE))</f>
        <v/>
      </c>
      <c r="BC343" s="412">
        <f>IF(G343="","",VLOOKUP(J343,中子データ!B$4:N$6004,12,FALSE))</f>
        <v>0.1</v>
      </c>
      <c r="BD343" s="413">
        <f>IF(G343="","",VLOOKUP(J343,中子データ!$B$4:$P$4500,15,FALSE))</f>
        <v>0</v>
      </c>
    </row>
    <row r="344" spans="1:56" x14ac:dyDescent="0.15">
      <c r="A344" s="7" t="str">
        <f>IF(G344="","",VLOOKUP(H344,マシン名!$B$4:$C$93,2,FALSE))</f>
        <v>CP　</v>
      </c>
      <c r="B344" s="7" t="str">
        <f>IF(G344="","",VLOOKUP(I344,作業者名!$B$4:$C$100,2,FALSE))</f>
        <v>平</v>
      </c>
      <c r="C344" s="7" t="str">
        <f>IF(G344="","",VLOOKUP(J344,中子データ!$B$4:$H$4500,2,FALSE))</f>
        <v>KHR721　主1・2</v>
      </c>
      <c r="D344" s="8">
        <f>IF(G344="","",VLOOKUP(J344,中子データ!$B$4:$H$4500,4,FALSE))</f>
        <v>1</v>
      </c>
      <c r="E344" s="231">
        <f t="shared" ref="E344:E350" si="237">IF(G344="","",D344*K344-AB344)</f>
        <v>0</v>
      </c>
      <c r="G344" s="958">
        <v>44447</v>
      </c>
      <c r="H344" s="1111">
        <v>21</v>
      </c>
      <c r="I344" s="1111">
        <v>26</v>
      </c>
      <c r="J344" s="1111">
        <v>513</v>
      </c>
      <c r="K344" s="1085">
        <v>0</v>
      </c>
      <c r="L344" s="1085">
        <v>60</v>
      </c>
      <c r="M344" s="1084">
        <v>1</v>
      </c>
      <c r="N344" s="1037">
        <f t="shared" si="235"/>
        <v>0</v>
      </c>
      <c r="O344" s="250"/>
      <c r="P344" s="250">
        <v>60</v>
      </c>
      <c r="Q344" s="250"/>
      <c r="R344" s="250"/>
      <c r="S344" s="250"/>
      <c r="T344" s="250"/>
      <c r="U344" s="250"/>
      <c r="V344" s="250"/>
      <c r="W344" s="250"/>
      <c r="X344" s="250"/>
      <c r="Y344" s="250"/>
      <c r="Z344" s="1036"/>
      <c r="AA344" s="429"/>
      <c r="AB344" s="457">
        <f t="shared" si="236"/>
        <v>0</v>
      </c>
      <c r="AC344" s="1040"/>
      <c r="AD344" s="1040"/>
      <c r="AE344" s="1040"/>
      <c r="AF344" s="1040"/>
      <c r="AG344" s="1040"/>
      <c r="AH344" s="1040"/>
      <c r="AI344" s="1040"/>
      <c r="AJ344" s="12"/>
      <c r="AK344" s="445" t="str">
        <f>IF(G344="","",VLOOKUP(J344,中子データ!$B$4:$H$4500,3,FALSE))</f>
        <v>TW54S</v>
      </c>
      <c r="AL344" s="445">
        <f>IF(G344="","",VLOOKUP(J344,中子データ!$B$4:$H$4500,5,FALSE))</f>
        <v>16</v>
      </c>
      <c r="AM344" s="445">
        <f>IF(G344="","",VLOOKUP(J344,中子データ!$B$4:$H$4500,6,FALSE))</f>
        <v>985</v>
      </c>
      <c r="AN344" s="418"/>
      <c r="AO344" s="419"/>
      <c r="AP344" s="420"/>
      <c r="AQ344" s="421"/>
      <c r="AR344" s="1071"/>
      <c r="AS344" s="436"/>
      <c r="AT344" s="436"/>
      <c r="AU344" s="1052"/>
      <c r="AV344" s="11"/>
      <c r="AW344" s="11"/>
      <c r="AX344" s="410">
        <f t="shared" si="225"/>
        <v>0</v>
      </c>
      <c r="AY344" s="411">
        <f>IF(G344="","",VLOOKUP(J344,中子データ!$B$4:$M$5999,10,FALSE))</f>
        <v>360</v>
      </c>
      <c r="AZ344" s="438">
        <f>IF(G344="","",VLOOKUP(J344,中子データ!$B$4:$M$5999,9,FALSE))</f>
        <v>10</v>
      </c>
      <c r="BA344" s="412" t="str">
        <f>IF(AQ344="","",VLOOKUP(AQ344,作業者名!$B$4:$C$100,2,FALSE))</f>
        <v/>
      </c>
      <c r="BB344" s="412" t="str">
        <f>IF(AR344="","",VLOOKUP(AR344,作業者名!$B$4:$C$100,2,FALSE))</f>
        <v/>
      </c>
      <c r="BC344" s="412">
        <f>IF(G344="","",VLOOKUP(J344,中子データ!B$4:N$6004,12,FALSE))</f>
        <v>0.1</v>
      </c>
      <c r="BD344" s="413">
        <f>IF(G344="","",VLOOKUP(J344,中子データ!$B$4:$P$4500,15,FALSE))</f>
        <v>0</v>
      </c>
    </row>
    <row r="345" spans="1:56" x14ac:dyDescent="0.15">
      <c r="A345" s="7" t="str">
        <f>IF(G345="","",VLOOKUP(H345,マシン名!$B$4:$C$93,2,FALSE))</f>
        <v>CP　</v>
      </c>
      <c r="B345" s="7" t="str">
        <f>IF(G345="","",VLOOKUP(I345,作業者名!$B$4:$C$100,2,FALSE))</f>
        <v>平</v>
      </c>
      <c r="C345" s="7" t="str">
        <f>IF(G345="","",VLOOKUP(J345,中子データ!$B$4:$H$4500,2,FALSE))</f>
        <v>KHR721　主1・2</v>
      </c>
      <c r="D345" s="8">
        <f>IF(G345="","",VLOOKUP(J345,中子データ!$B$4:$H$4500,4,FALSE))</f>
        <v>1</v>
      </c>
      <c r="E345" s="231">
        <f t="shared" si="237"/>
        <v>6</v>
      </c>
      <c r="G345" s="958">
        <v>44447</v>
      </c>
      <c r="H345" s="1111">
        <v>21</v>
      </c>
      <c r="I345" s="1111">
        <v>26</v>
      </c>
      <c r="J345" s="1111">
        <v>513</v>
      </c>
      <c r="K345" s="1085">
        <v>7</v>
      </c>
      <c r="L345" s="1085">
        <v>60</v>
      </c>
      <c r="M345" s="1084">
        <v>1</v>
      </c>
      <c r="N345" s="1037">
        <f t="shared" ref="N345" si="238">L345-SUM(O345:Z345)</f>
        <v>45</v>
      </c>
      <c r="O345" s="250">
        <v>5</v>
      </c>
      <c r="P345" s="250"/>
      <c r="Q345" s="250"/>
      <c r="R345" s="250"/>
      <c r="S345" s="250"/>
      <c r="T345" s="250"/>
      <c r="U345" s="250">
        <v>10</v>
      </c>
      <c r="V345" s="250"/>
      <c r="W345" s="250"/>
      <c r="X345" s="250"/>
      <c r="Y345" s="250"/>
      <c r="Z345" s="1036"/>
      <c r="AA345" s="429"/>
      <c r="AB345" s="457">
        <f t="shared" si="236"/>
        <v>1</v>
      </c>
      <c r="AC345" s="1040"/>
      <c r="AD345" s="1040"/>
      <c r="AE345" s="1040"/>
      <c r="AF345" s="1040"/>
      <c r="AG345" s="1040"/>
      <c r="AH345" s="1040">
        <v>1</v>
      </c>
      <c r="AI345" s="1040"/>
      <c r="AJ345" s="12"/>
      <c r="AK345" s="445" t="str">
        <f>IF(G345="","",VLOOKUP(J345,中子データ!$B$4:$H$4500,3,FALSE))</f>
        <v>TW54S</v>
      </c>
      <c r="AL345" s="445">
        <f>IF(G345="","",VLOOKUP(J345,中子データ!$B$4:$H$4500,5,FALSE))</f>
        <v>16</v>
      </c>
      <c r="AM345" s="445">
        <f>IF(G345="","",VLOOKUP(J345,中子データ!$B$4:$H$4500,6,FALSE))</f>
        <v>985</v>
      </c>
      <c r="AN345" s="418"/>
      <c r="AO345" s="419"/>
      <c r="AP345" s="420"/>
      <c r="AQ345" s="421"/>
      <c r="AR345" s="1071"/>
      <c r="AS345" s="436"/>
      <c r="AT345" s="436"/>
      <c r="AU345" s="1052"/>
      <c r="AV345" s="11"/>
      <c r="AW345" s="11"/>
      <c r="AX345" s="410">
        <f t="shared" si="225"/>
        <v>45</v>
      </c>
      <c r="AY345" s="411">
        <f>IF(G345="","",VLOOKUP(J345,中子データ!$B$4:$M$5999,10,FALSE))</f>
        <v>360</v>
      </c>
      <c r="AZ345" s="438">
        <f>IF(G345="","",VLOOKUP(J345,中子データ!$B$4:$M$5999,9,FALSE))</f>
        <v>10</v>
      </c>
      <c r="BA345" s="412" t="str">
        <f>IF(AQ345="","",VLOOKUP(AQ345,作業者名!$B$4:$C$100,2,FALSE))</f>
        <v/>
      </c>
      <c r="BB345" s="412" t="str">
        <f>IF(AR345="","",VLOOKUP(AR345,作業者名!$B$4:$C$100,2,FALSE))</f>
        <v/>
      </c>
      <c r="BC345" s="412">
        <f>IF(G345="","",VLOOKUP(J345,中子データ!B$4:N$6004,12,FALSE))</f>
        <v>0.1</v>
      </c>
      <c r="BD345" s="413">
        <f>IF(G345="","",VLOOKUP(J345,中子データ!$B$4:$P$4500,15,FALSE))</f>
        <v>0</v>
      </c>
    </row>
    <row r="346" spans="1:56" x14ac:dyDescent="0.15">
      <c r="A346" s="7" t="str">
        <f>IF(G346="","",VLOOKUP(H346,マシン名!$B$4:$C$93,2,FALSE))</f>
        <v>VTOP935　</v>
      </c>
      <c r="B346" s="7" t="str">
        <f>IF(G346="","",VLOOKUP(I346,作業者名!$B$4:$C$100,2,FALSE))</f>
        <v>長島</v>
      </c>
      <c r="C346" s="7" t="str">
        <f>IF(G346="","",VLOOKUP(J346,中子データ!$B$4:$H$4500,2,FALSE))</f>
        <v>KB768ジャケ</v>
      </c>
      <c r="D346" s="8">
        <f>IF(G346="","",VLOOKUP(J346,中子データ!$B$4:$H$4500,4,FALSE))</f>
        <v>1</v>
      </c>
      <c r="E346" s="231">
        <f t="shared" si="237"/>
        <v>0</v>
      </c>
      <c r="G346" s="958">
        <v>44447</v>
      </c>
      <c r="H346" s="1111">
        <v>22</v>
      </c>
      <c r="I346" s="1111">
        <v>3</v>
      </c>
      <c r="J346" s="1111">
        <v>593</v>
      </c>
      <c r="K346" s="1085">
        <v>0</v>
      </c>
      <c r="L346" s="1085">
        <v>60</v>
      </c>
      <c r="M346" s="1084">
        <v>1</v>
      </c>
      <c r="N346" s="1037">
        <f t="shared" ref="N346:N349" si="239">L346-SUM(O346:Z346)</f>
        <v>0</v>
      </c>
      <c r="O346" s="250"/>
      <c r="P346" s="250">
        <v>60</v>
      </c>
      <c r="Q346" s="250"/>
      <c r="R346" s="250"/>
      <c r="S346" s="250"/>
      <c r="T346" s="250"/>
      <c r="U346" s="250"/>
      <c r="V346" s="250"/>
      <c r="W346" s="250"/>
      <c r="X346" s="250"/>
      <c r="Y346" s="250"/>
      <c r="Z346" s="1036"/>
      <c r="AA346" s="429"/>
      <c r="AB346" s="457">
        <f t="shared" si="236"/>
        <v>0</v>
      </c>
      <c r="AC346" s="1040"/>
      <c r="AD346" s="1040"/>
      <c r="AE346" s="1040"/>
      <c r="AF346" s="1040"/>
      <c r="AG346" s="1040"/>
      <c r="AH346" s="1040"/>
      <c r="AI346" s="1040"/>
      <c r="AJ346" s="12"/>
      <c r="AK346" s="445" t="str">
        <f>IF(G346="","",VLOOKUP(J346,中子データ!$B$4:$H$4500,3,FALSE))</f>
        <v>WJ-50A</v>
      </c>
      <c r="AL346" s="445">
        <f>IF(G346="","",VLOOKUP(J346,中子データ!$B$4:$H$4500,5,FALSE))</f>
        <v>2.4</v>
      </c>
      <c r="AM346" s="445">
        <f>IF(G346="","",VLOOKUP(J346,中子データ!$B$4:$H$4500,6,FALSE))</f>
        <v>559.20000000000005</v>
      </c>
      <c r="AN346" s="418"/>
      <c r="AO346" s="419"/>
      <c r="AP346" s="420"/>
      <c r="AQ346" s="421"/>
      <c r="AR346" s="1071"/>
      <c r="AS346" s="436"/>
      <c r="AT346" s="436"/>
      <c r="AU346" s="1072"/>
      <c r="AV346" s="11"/>
      <c r="AW346" s="11"/>
      <c r="AX346" s="410">
        <f t="shared" si="225"/>
        <v>0</v>
      </c>
      <c r="AY346" s="411">
        <f>IF(G346="","",VLOOKUP(J346,中子データ!$B$4:$M$5999,10,FALSE))</f>
        <v>240</v>
      </c>
      <c r="AZ346" s="438">
        <f>IF(G346="","",VLOOKUP(J346,中子データ!$B$4:$M$5999,9,FALSE))</f>
        <v>15</v>
      </c>
      <c r="BA346" s="412" t="str">
        <f>IF(AQ346="","",VLOOKUP(AQ346,作業者名!$B$4:$C$100,2,FALSE))</f>
        <v/>
      </c>
      <c r="BB346" s="412" t="str">
        <f>IF(AR346="","",VLOOKUP(AR346,作業者名!$B$4:$C$100,2,FALSE))</f>
        <v/>
      </c>
      <c r="BC346" s="412">
        <f>IF(G346="","",VLOOKUP(J346,中子データ!B$4:N$6004,12,FALSE))</f>
        <v>0.1</v>
      </c>
      <c r="BD346" s="413">
        <f>IF(G346="","",VLOOKUP(J346,中子データ!$B$4:$P$4500,15,FALSE))</f>
        <v>0</v>
      </c>
    </row>
    <row r="347" spans="1:56" x14ac:dyDescent="0.15">
      <c r="A347" s="7" t="str">
        <f>IF(G347="","",VLOOKUP(H347,マシン名!$B$4:$C$93,2,FALSE))</f>
        <v>VTOP935　</v>
      </c>
      <c r="B347" s="7" t="str">
        <f>IF(G347="","",VLOOKUP(I347,作業者名!$B$4:$C$100,2,FALSE))</f>
        <v>長島</v>
      </c>
      <c r="C347" s="7" t="str">
        <f>IF(G347="","",VLOOKUP(J347,中子データ!$B$4:$H$4500,2,FALSE))</f>
        <v>KB768ジャケ</v>
      </c>
      <c r="D347" s="8">
        <f>IF(G347="","",VLOOKUP(J347,中子データ!$B$4:$H$4500,4,FALSE))</f>
        <v>1</v>
      </c>
      <c r="E347" s="231">
        <f t="shared" si="237"/>
        <v>63</v>
      </c>
      <c r="G347" s="958">
        <v>44447</v>
      </c>
      <c r="H347" s="1150">
        <v>22</v>
      </c>
      <c r="I347" s="1150">
        <v>3</v>
      </c>
      <c r="J347" s="1150">
        <v>593</v>
      </c>
      <c r="K347" s="1085">
        <v>72</v>
      </c>
      <c r="L347" s="1085">
        <v>395</v>
      </c>
      <c r="M347" s="1084">
        <v>1</v>
      </c>
      <c r="N347" s="1084">
        <f t="shared" ref="N347" si="240">L347-SUM(O347:Z347)</f>
        <v>335</v>
      </c>
      <c r="O347" s="250">
        <v>20</v>
      </c>
      <c r="P347" s="250"/>
      <c r="Q347" s="250"/>
      <c r="R347" s="250">
        <v>10</v>
      </c>
      <c r="S347" s="250"/>
      <c r="T347" s="250">
        <v>10</v>
      </c>
      <c r="U347" s="250">
        <v>10</v>
      </c>
      <c r="V347" s="250"/>
      <c r="W347" s="250"/>
      <c r="X347" s="250"/>
      <c r="Y347" s="250"/>
      <c r="Z347" s="1130">
        <v>10</v>
      </c>
      <c r="AA347" s="1073"/>
      <c r="AB347" s="1075">
        <f t="shared" ref="AB347" si="241">SUM(AC347:AJ347)</f>
        <v>9</v>
      </c>
      <c r="AC347" s="1131"/>
      <c r="AD347" s="1131"/>
      <c r="AE347" s="1131">
        <v>2</v>
      </c>
      <c r="AF347" s="1131"/>
      <c r="AG347" s="1131"/>
      <c r="AH347" s="1131">
        <v>7</v>
      </c>
      <c r="AI347" s="1040"/>
      <c r="AJ347" s="12"/>
      <c r="AK347" s="445" t="str">
        <f>IF(G347="","",VLOOKUP(J347,中子データ!$B$4:$H$4500,3,FALSE))</f>
        <v>WJ-50A</v>
      </c>
      <c r="AL347" s="445">
        <f>IF(G347="","",VLOOKUP(J347,中子データ!$B$4:$H$4500,5,FALSE))</f>
        <v>2.4</v>
      </c>
      <c r="AM347" s="445">
        <f>IF(G347="","",VLOOKUP(J347,中子データ!$B$4:$H$4500,6,FALSE))</f>
        <v>559.20000000000005</v>
      </c>
      <c r="AN347" s="418"/>
      <c r="AO347" s="419"/>
      <c r="AP347" s="420"/>
      <c r="AQ347" s="421"/>
      <c r="AR347" s="420"/>
      <c r="AS347" s="436"/>
      <c r="AT347" s="436"/>
      <c r="AU347" s="1052" t="s">
        <v>2103</v>
      </c>
      <c r="AV347" s="11"/>
      <c r="AW347" s="11"/>
      <c r="AX347" s="410">
        <f t="shared" si="225"/>
        <v>335</v>
      </c>
      <c r="AY347" s="411">
        <f>IF(G347="","",VLOOKUP(J347,中子データ!$B$4:$M$5999,10,FALSE))</f>
        <v>240</v>
      </c>
      <c r="AZ347" s="438">
        <f>IF(G347="","",VLOOKUP(J347,中子データ!$B$4:$M$5999,9,FALSE))</f>
        <v>15</v>
      </c>
      <c r="BA347" s="412" t="str">
        <f>IF(AQ347="","",VLOOKUP(AQ347,作業者名!$B$4:$C$100,2,FALSE))</f>
        <v/>
      </c>
      <c r="BB347" s="412" t="str">
        <f>IF(AR347="","",VLOOKUP(AR347,作業者名!$B$4:$C$100,2,FALSE))</f>
        <v/>
      </c>
      <c r="BC347" s="412">
        <f>IF(G347="","",VLOOKUP(J347,中子データ!B$4:N$6004,12,FALSE))</f>
        <v>0.1</v>
      </c>
      <c r="BD347" s="413">
        <f>IF(G347="","",VLOOKUP(J347,中子データ!$B$4:$P$4500,15,FALSE))</f>
        <v>0</v>
      </c>
    </row>
    <row r="348" spans="1:56" x14ac:dyDescent="0.15">
      <c r="A348" s="7" t="str">
        <f>IF(G348="","",VLOOKUP(H348,マシン名!$B$4:$C$93,2,FALSE))</f>
        <v>５ＡＮ②　</v>
      </c>
      <c r="B348" s="7" t="str">
        <f>IF(G348="","",VLOOKUP(I348,作業者名!$B$4:$C$100,2,FALSE))</f>
        <v>浅津</v>
      </c>
      <c r="C348" s="7" t="str">
        <f>IF(G348="","",VLOOKUP(J348,中子データ!$B$4:$H$4500,2,FALSE))</f>
        <v>DE-18ﾋﾟｽﾄﾝｲｯﾀｲ　主</v>
      </c>
      <c r="D348" s="8">
        <f>IF(G348="","",VLOOKUP(J348,中子データ!$B$4:$H$4500,4,FALSE))</f>
        <v>1</v>
      </c>
      <c r="E348" s="231">
        <f>IF(G348="","",D348*K348-AB348)</f>
        <v>36</v>
      </c>
      <c r="G348" s="958">
        <v>44447</v>
      </c>
      <c r="H348" s="1127">
        <v>38</v>
      </c>
      <c r="I348" s="1127">
        <v>9</v>
      </c>
      <c r="J348" s="1127">
        <v>418</v>
      </c>
      <c r="K348" s="1128">
        <v>36</v>
      </c>
      <c r="L348" s="1128">
        <v>270</v>
      </c>
      <c r="M348" s="1129">
        <v>1</v>
      </c>
      <c r="N348" s="1037">
        <f t="shared" si="239"/>
        <v>260</v>
      </c>
      <c r="O348" s="250"/>
      <c r="P348" s="250"/>
      <c r="Q348" s="250"/>
      <c r="R348" s="250"/>
      <c r="S348" s="250"/>
      <c r="T348" s="250"/>
      <c r="U348" s="250">
        <v>10</v>
      </c>
      <c r="V348" s="250"/>
      <c r="W348" s="250"/>
      <c r="X348" s="250"/>
      <c r="Y348" s="250"/>
      <c r="Z348" s="1036"/>
      <c r="AA348" s="429"/>
      <c r="AB348" s="457">
        <f t="shared" si="236"/>
        <v>0</v>
      </c>
      <c r="AC348" s="1040"/>
      <c r="AD348" s="1040"/>
      <c r="AE348" s="1040"/>
      <c r="AF348" s="1040"/>
      <c r="AG348" s="1040"/>
      <c r="AH348" s="1040"/>
      <c r="AI348" s="1040"/>
      <c r="AJ348" s="12"/>
      <c r="AK348" s="445" t="str">
        <f>IF(G348="","",VLOOKUP(J348,中子データ!$B$4:$H$4500,3,FALSE))</f>
        <v>S-30D</v>
      </c>
      <c r="AL348" s="445">
        <f>IF(G348="","",VLOOKUP(J348,中子データ!$B$4:$H$4500,5,FALSE))</f>
        <v>8</v>
      </c>
      <c r="AM348" s="445">
        <f>IF(G348="","",VLOOKUP(J348,中子データ!$B$4:$H$4500,6,FALSE))</f>
        <v>790</v>
      </c>
      <c r="AN348" s="418"/>
      <c r="AO348" s="419"/>
      <c r="AP348" s="420"/>
      <c r="AQ348" s="421"/>
      <c r="AR348" s="420"/>
      <c r="AS348" s="436"/>
      <c r="AT348" s="436"/>
      <c r="AU348" s="1052"/>
      <c r="AV348" s="11"/>
      <c r="AW348" s="11"/>
      <c r="AX348" s="410">
        <f t="shared" si="225"/>
        <v>260</v>
      </c>
      <c r="AY348" s="411">
        <f>IF(G348="","",VLOOKUP(J348,中子データ!$B$4:$M$5999,10,FALSE))</f>
        <v>250</v>
      </c>
      <c r="AZ348" s="438">
        <f>IF(G348="","",VLOOKUP(J348,中子データ!$B$4:$M$5999,9,FALSE))</f>
        <v>14.4</v>
      </c>
      <c r="BA348" s="412" t="str">
        <f>IF(AQ348="","",VLOOKUP(AQ348,作業者名!$B$4:$C$100,2,FALSE))</f>
        <v/>
      </c>
      <c r="BB348" s="412" t="str">
        <f>IF(AR348="","",VLOOKUP(AR348,作業者名!$B$4:$C$100,2,FALSE))</f>
        <v/>
      </c>
      <c r="BC348" s="412">
        <f>IF(G348="","",VLOOKUP(J348,中子データ!B$4:N$6004,12,FALSE))</f>
        <v>0</v>
      </c>
      <c r="BD348" s="413">
        <f>IF(G348="","",VLOOKUP(J348,中子データ!$B$4:$P$4500,15,FALSE))</f>
        <v>0</v>
      </c>
    </row>
    <row r="349" spans="1:56" x14ac:dyDescent="0.15">
      <c r="A349" s="7" t="str">
        <f>IF(G349="","",VLOOKUP(H349,マシン名!$B$4:$C$93,2,FALSE))</f>
        <v>５ＡＮ②　</v>
      </c>
      <c r="B349" s="7" t="str">
        <f>IF(G349="","",VLOOKUP(I349,作業者名!$B$4:$C$100,2,FALSE))</f>
        <v>浅津</v>
      </c>
      <c r="C349" s="7" t="str">
        <f>IF(G349="","",VLOOKUP(J349,中子データ!$B$4:$H$4500,2,FALSE))</f>
        <v>DE-18ピストンタイ　主</v>
      </c>
      <c r="D349" s="8">
        <f>IF(G349="","",VLOOKUP(J349,中子データ!$B$4:$H$4500,4,FALSE))</f>
        <v>1</v>
      </c>
      <c r="E349" s="231">
        <f t="shared" si="237"/>
        <v>0</v>
      </c>
      <c r="G349" s="958">
        <v>44447</v>
      </c>
      <c r="H349" s="1111">
        <v>38</v>
      </c>
      <c r="I349" s="1111">
        <v>9</v>
      </c>
      <c r="J349" s="1111">
        <v>422</v>
      </c>
      <c r="K349" s="1085">
        <v>0</v>
      </c>
      <c r="L349" s="1085">
        <v>40</v>
      </c>
      <c r="M349" s="1084">
        <v>1</v>
      </c>
      <c r="N349" s="1037">
        <f t="shared" si="239"/>
        <v>0</v>
      </c>
      <c r="O349" s="250"/>
      <c r="P349" s="250">
        <v>40</v>
      </c>
      <c r="Q349" s="250"/>
      <c r="R349" s="250"/>
      <c r="S349" s="250"/>
      <c r="T349" s="250"/>
      <c r="U349" s="250"/>
      <c r="V349" s="250"/>
      <c r="W349" s="250"/>
      <c r="X349" s="250"/>
      <c r="Y349" s="250"/>
      <c r="Z349" s="1036"/>
      <c r="AA349" s="429"/>
      <c r="AB349" s="457">
        <f t="shared" si="236"/>
        <v>0</v>
      </c>
      <c r="AC349" s="1040"/>
      <c r="AD349" s="1040"/>
      <c r="AE349" s="1040"/>
      <c r="AF349" s="1040"/>
      <c r="AG349" s="1040"/>
      <c r="AH349" s="1040"/>
      <c r="AI349" s="1040"/>
      <c r="AJ349" s="12"/>
      <c r="AK349" s="445" t="str">
        <f>IF(G349="","",VLOOKUP(J349,中子データ!$B$4:$H$4500,3,FALSE))</f>
        <v>S-30D</v>
      </c>
      <c r="AL349" s="445">
        <f>IF(G349="","",VLOOKUP(J349,中子データ!$B$4:$H$4500,5,FALSE))</f>
        <v>7.3</v>
      </c>
      <c r="AM349" s="445">
        <f>IF(G349="","",VLOOKUP(J349,中子データ!$B$4:$H$4500,6,FALSE))</f>
        <v>622</v>
      </c>
      <c r="AN349" s="418"/>
      <c r="AO349" s="419"/>
      <c r="AP349" s="420"/>
      <c r="AQ349" s="421"/>
      <c r="AR349" s="420"/>
      <c r="AS349" s="436"/>
      <c r="AT349" s="436"/>
      <c r="AU349" s="1052"/>
      <c r="AV349" s="11"/>
      <c r="AW349" s="11"/>
      <c r="AX349" s="410">
        <f t="shared" si="225"/>
        <v>0</v>
      </c>
      <c r="AY349" s="411">
        <f>IF(G349="","",VLOOKUP(J349,中子データ!$B$4:$M$5999,10,FALSE))</f>
        <v>250</v>
      </c>
      <c r="AZ349" s="438">
        <f>IF(G349="","",VLOOKUP(J349,中子データ!$B$4:$M$5999,9,FALSE))</f>
        <v>14.4</v>
      </c>
      <c r="BA349" s="412" t="str">
        <f>IF(AQ349="","",VLOOKUP(AQ349,作業者名!$B$4:$C$100,2,FALSE))</f>
        <v/>
      </c>
      <c r="BB349" s="412" t="str">
        <f>IF(AR349="","",VLOOKUP(AR349,作業者名!$B$4:$C$100,2,FALSE))</f>
        <v/>
      </c>
      <c r="BC349" s="412">
        <f>IF(G349="","",VLOOKUP(J349,中子データ!B$4:N$6004,12,FALSE))</f>
        <v>0</v>
      </c>
      <c r="BD349" s="413">
        <f>IF(G349="","",VLOOKUP(J349,中子データ!$B$4:$P$4500,15,FALSE))</f>
        <v>0</v>
      </c>
    </row>
    <row r="350" spans="1:56" x14ac:dyDescent="0.15">
      <c r="A350" s="7" t="str">
        <f>IF(G350="","",VLOOKUP(H350,マシン名!$B$4:$C$93,2,FALSE))</f>
        <v>3AN②　</v>
      </c>
      <c r="B350" s="7" t="str">
        <f>IF(G350="","",VLOOKUP(I350,作業者名!$B$4:$C$100,2,FALSE))</f>
        <v>石川</v>
      </c>
      <c r="C350" s="7" t="str">
        <f>IF(G350="","",VLOOKUP(J350,中子データ!$B$4:$H$4500,2,FALSE))</f>
        <v>S16</v>
      </c>
      <c r="D350" s="8">
        <f>IF(G350="","",VLOOKUP(J350,中子データ!$B$4:$H$4500,4,FALSE))</f>
        <v>6</v>
      </c>
      <c r="E350" s="231">
        <f t="shared" si="237"/>
        <v>678</v>
      </c>
      <c r="G350" s="958">
        <v>44447</v>
      </c>
      <c r="H350" s="1111">
        <v>28</v>
      </c>
      <c r="I350" s="1111">
        <v>24</v>
      </c>
      <c r="J350" s="1111">
        <v>3065</v>
      </c>
      <c r="K350" s="1085">
        <v>123</v>
      </c>
      <c r="L350" s="1085">
        <v>350</v>
      </c>
      <c r="M350" s="1084">
        <v>0.5</v>
      </c>
      <c r="N350" s="1037">
        <f t="shared" ref="N350:N354" si="242">L350-SUM(O350:Z350)</f>
        <v>270</v>
      </c>
      <c r="O350" s="250"/>
      <c r="P350" s="250"/>
      <c r="Q350" s="250"/>
      <c r="R350" s="250">
        <v>30</v>
      </c>
      <c r="S350" s="250">
        <v>30</v>
      </c>
      <c r="T350" s="250">
        <v>10</v>
      </c>
      <c r="U350" s="250">
        <v>10</v>
      </c>
      <c r="V350" s="250"/>
      <c r="W350" s="250"/>
      <c r="X350" s="250"/>
      <c r="Y350" s="250"/>
      <c r="Z350" s="1036"/>
      <c r="AA350" s="429"/>
      <c r="AB350" s="457">
        <f t="shared" si="236"/>
        <v>60</v>
      </c>
      <c r="AC350" s="1040"/>
      <c r="AD350" s="1040"/>
      <c r="AE350" s="1040">
        <v>50</v>
      </c>
      <c r="AF350" s="1040"/>
      <c r="AG350" s="1040"/>
      <c r="AH350" s="1040">
        <v>10</v>
      </c>
      <c r="AI350" s="1040"/>
      <c r="AJ350" s="12"/>
      <c r="AK350" s="445" t="str">
        <f>IF(G350="","",VLOOKUP(J350,中子データ!$B$4:$H$4500,3,FALSE))</f>
        <v>MJ72W</v>
      </c>
      <c r="AL350" s="445">
        <f>IF(G350="","",VLOOKUP(J350,中子データ!$B$4:$H$4500,5,FALSE))</f>
        <v>0.185</v>
      </c>
      <c r="AM350" s="445">
        <f>IF(G350="","",VLOOKUP(J350,中子データ!$B$4:$H$4500,6,FALSE))</f>
        <v>60</v>
      </c>
      <c r="AN350" s="418"/>
      <c r="AO350" s="419"/>
      <c r="AP350" s="420"/>
      <c r="AQ350" s="421"/>
      <c r="AR350" s="420"/>
      <c r="AS350" s="436"/>
      <c r="AT350" s="436"/>
      <c r="AU350" s="1052"/>
      <c r="AV350" s="11"/>
      <c r="AW350" s="11"/>
      <c r="AX350" s="410">
        <f t="shared" si="225"/>
        <v>330</v>
      </c>
      <c r="AY350" s="411">
        <f>IF(G350="","",VLOOKUP(J350,中子データ!$B$4:$M$5999,10,FALSE))</f>
        <v>100</v>
      </c>
      <c r="AZ350" s="438">
        <f>IF(G350="","",VLOOKUP(J350,中子データ!$B$4:$M$5999,9,FALSE))</f>
        <v>216</v>
      </c>
      <c r="BA350" s="412" t="str">
        <f>IF(AQ350="","",VLOOKUP(AQ350,作業者名!$B$4:$C$100,2,FALSE))</f>
        <v/>
      </c>
      <c r="BB350" s="412" t="str">
        <f>IF(AR350="","",VLOOKUP(AR350,作業者名!$B$4:$C$100,2,FALSE))</f>
        <v/>
      </c>
      <c r="BC350" s="412">
        <f>IF(G350="","",VLOOKUP(J350,中子データ!B$4:N$6004,12,FALSE))</f>
        <v>0</v>
      </c>
      <c r="BD350" s="413">
        <f>IF(G350="","",VLOOKUP(J350,中子データ!$B$4:$P$4500,15,FALSE))</f>
        <v>0</v>
      </c>
    </row>
    <row r="351" spans="1:56" x14ac:dyDescent="0.15">
      <c r="A351" s="7" t="str">
        <f>IF(G351="","",VLOOKUP(H351,マシン名!$B$4:$C$93,2,FALSE))</f>
        <v>TR-C</v>
      </c>
      <c r="B351" s="7" t="str">
        <f>IF(G351="","",VLOOKUP(I351,作業者名!$B$4:$C$100,2,FALSE))</f>
        <v>松尾</v>
      </c>
      <c r="C351" s="7" t="str">
        <f>IF(G351="","",VLOOKUP(J351,中子データ!$B$4:$H$4500,2,FALSE))</f>
        <v>4LE(FC23特）　②</v>
      </c>
      <c r="D351" s="8">
        <f>IF(G351="","",VLOOKUP(J351,中子データ!$B$4:$H$4500,4,FALSE))</f>
        <v>1</v>
      </c>
      <c r="E351" s="231">
        <f t="shared" ref="E351:E387" si="243">IF(G351="","",D351*K351-AB351)</f>
        <v>233</v>
      </c>
      <c r="G351" s="958">
        <v>44447</v>
      </c>
      <c r="H351" s="1111">
        <v>35</v>
      </c>
      <c r="I351" s="1111">
        <v>8</v>
      </c>
      <c r="J351" s="1111">
        <v>3044</v>
      </c>
      <c r="K351" s="1085">
        <v>233</v>
      </c>
      <c r="L351" s="1085">
        <v>388</v>
      </c>
      <c r="M351" s="1084">
        <v>0.35</v>
      </c>
      <c r="N351" s="1037">
        <f t="shared" si="242"/>
        <v>388</v>
      </c>
      <c r="O351" s="250"/>
      <c r="P351" s="250"/>
      <c r="Q351" s="250"/>
      <c r="R351" s="250"/>
      <c r="S351" s="250"/>
      <c r="T351" s="250"/>
      <c r="U351" s="250"/>
      <c r="V351" s="250"/>
      <c r="W351" s="250"/>
      <c r="X351" s="250"/>
      <c r="Y351" s="250"/>
      <c r="Z351" s="1036"/>
      <c r="AA351" s="429"/>
      <c r="AB351" s="457">
        <f t="shared" si="236"/>
        <v>0</v>
      </c>
      <c r="AC351" s="1040"/>
      <c r="AD351" s="1040"/>
      <c r="AE351" s="1040"/>
      <c r="AF351" s="1040"/>
      <c r="AG351" s="1040"/>
      <c r="AH351" s="1040"/>
      <c r="AI351" s="1040"/>
      <c r="AJ351" s="12"/>
      <c r="AK351" s="445" t="str">
        <f>IF(G351="","",VLOOKUP(J351,中子データ!$B$4:$H$4500,3,FALSE))</f>
        <v>MSR-T</v>
      </c>
      <c r="AL351" s="445">
        <f>IF(G351="","",VLOOKUP(J351,中子データ!$B$4:$H$4500,5,FALSE))</f>
        <v>3.2</v>
      </c>
      <c r="AM351" s="445">
        <f>IF(G351="","",VLOOKUP(J351,中子データ!$B$4:$H$4500,6,FALSE))</f>
        <v>214</v>
      </c>
      <c r="AN351" s="418"/>
      <c r="AO351" s="419"/>
      <c r="AP351" s="420"/>
      <c r="AQ351" s="421"/>
      <c r="AR351" s="420"/>
      <c r="AS351" s="436"/>
      <c r="AT351" s="436"/>
      <c r="AU351" s="1052"/>
      <c r="AV351" s="11"/>
      <c r="AW351" s="11"/>
      <c r="AX351" s="410">
        <f t="shared" si="225"/>
        <v>388</v>
      </c>
      <c r="AY351" s="411">
        <f>IF(G351="","",VLOOKUP(J351,中子データ!$B$4:$M$5999,10,FALSE))</f>
        <v>100</v>
      </c>
      <c r="AZ351" s="438">
        <f>IF(G351="","",VLOOKUP(J351,中子データ!$B$4:$M$5999,9,FALSE))</f>
        <v>36</v>
      </c>
      <c r="BA351" s="412" t="str">
        <f>IF(AQ351="","",VLOOKUP(AQ351,作業者名!$B$4:$C$100,2,FALSE))</f>
        <v/>
      </c>
      <c r="BB351" s="412" t="str">
        <f>IF(AR351="","",VLOOKUP(AR351,作業者名!$B$4:$C$100,2,FALSE))</f>
        <v/>
      </c>
      <c r="BC351" s="412">
        <f>IF(G351="","",VLOOKUP(J351,中子データ!B$4:N$6004,12,FALSE))</f>
        <v>5.6000000000000001E-2</v>
      </c>
      <c r="BD351" s="413">
        <f>IF(G351="","",VLOOKUP(J351,中子データ!$B$4:$P$4500,15,FALSE))</f>
        <v>0</v>
      </c>
    </row>
    <row r="352" spans="1:56" x14ac:dyDescent="0.15">
      <c r="A352" s="7" t="str">
        <f>IF(G352="","",VLOOKUP(H352,マシン名!$B$4:$C$93,2,FALSE))</f>
        <v>TR-B②</v>
      </c>
      <c r="B352" s="7" t="str">
        <f>IF(G352="","",VLOOKUP(I352,作業者名!$B$4:$C$100,2,FALSE))</f>
        <v>松尾</v>
      </c>
      <c r="C352" s="7" t="str">
        <f>IF(G352="","",VLOOKUP(J352,中子データ!$B$4:$H$4500,2,FALSE))</f>
        <v>PR-6N21</v>
      </c>
      <c r="D352" s="8">
        <f>IF(G352="","",VLOOKUP(J352,中子データ!$B$4:$H$4500,4,FALSE))</f>
        <v>1</v>
      </c>
      <c r="E352" s="231">
        <f t="shared" si="243"/>
        <v>32</v>
      </c>
      <c r="G352" s="958">
        <v>44447</v>
      </c>
      <c r="H352" s="1038">
        <v>33</v>
      </c>
      <c r="I352" s="1038">
        <v>8</v>
      </c>
      <c r="J352" s="1038">
        <v>3023</v>
      </c>
      <c r="K352" s="1039">
        <v>32</v>
      </c>
      <c r="L352" s="1039">
        <v>320</v>
      </c>
      <c r="M352" s="1037">
        <v>0.35</v>
      </c>
      <c r="N352" s="1037">
        <f t="shared" si="242"/>
        <v>320</v>
      </c>
      <c r="O352" s="250"/>
      <c r="P352" s="250"/>
      <c r="Q352" s="250"/>
      <c r="R352" s="250"/>
      <c r="S352" s="250"/>
      <c r="T352" s="250"/>
      <c r="U352" s="250"/>
      <c r="V352" s="250"/>
      <c r="W352" s="250"/>
      <c r="X352" s="250"/>
      <c r="Y352" s="250"/>
      <c r="Z352" s="1036"/>
      <c r="AA352" s="429"/>
      <c r="AB352" s="457">
        <f t="shared" si="236"/>
        <v>0</v>
      </c>
      <c r="AC352" s="1040"/>
      <c r="AD352" s="1040"/>
      <c r="AE352" s="1040"/>
      <c r="AF352" s="1040"/>
      <c r="AG352" s="1040"/>
      <c r="AH352" s="1040"/>
      <c r="AI352" s="1040"/>
      <c r="AJ352" s="12"/>
      <c r="AK352" s="445" t="str">
        <f>IF(G352="","",VLOOKUP(J352,中子データ!$B$4:$H$4500,3,FALSE))</f>
        <v>M-28X</v>
      </c>
      <c r="AL352" s="445">
        <f>IF(G352="","",VLOOKUP(J352,中子データ!$B$4:$H$4500,5,FALSE))</f>
        <v>16</v>
      </c>
      <c r="AM352" s="445">
        <f>IF(G352="","",VLOOKUP(J352,中子データ!$B$4:$H$4500,6,FALSE))</f>
        <v>841.6</v>
      </c>
      <c r="AN352" s="418"/>
      <c r="AO352" s="419"/>
      <c r="AP352" s="420"/>
      <c r="AQ352" s="421"/>
      <c r="AR352" s="420"/>
      <c r="AS352" s="436"/>
      <c r="AT352" s="436"/>
      <c r="AU352" s="1052"/>
      <c r="AV352" s="11"/>
      <c r="AW352" s="11"/>
      <c r="AX352" s="410">
        <f t="shared" si="225"/>
        <v>320</v>
      </c>
      <c r="AY352" s="411">
        <f>IF(G352="","",VLOOKUP(J352,中子データ!$B$4:$M$5999,10,FALSE))</f>
        <v>360</v>
      </c>
      <c r="AZ352" s="438">
        <f>IF(G352="","",VLOOKUP(J352,中子データ!$B$4:$M$5999,9,FALSE))</f>
        <v>10</v>
      </c>
      <c r="BA352" s="412" t="str">
        <f>IF(AQ352="","",VLOOKUP(AQ352,作業者名!$B$4:$C$100,2,FALSE))</f>
        <v/>
      </c>
      <c r="BB352" s="412" t="str">
        <f>IF(AR352="","",VLOOKUP(AR352,作業者名!$B$4:$C$100,2,FALSE))</f>
        <v/>
      </c>
      <c r="BC352" s="412">
        <f>IF(G352="","",VLOOKUP(J352,中子データ!B$4:N$6004,12,FALSE))</f>
        <v>0</v>
      </c>
      <c r="BD352" s="413">
        <f>IF(G352="","",VLOOKUP(J352,中子データ!$B$4:$P$4500,15,FALSE))</f>
        <v>0</v>
      </c>
    </row>
    <row r="353" spans="1:56" x14ac:dyDescent="0.15">
      <c r="A353" s="7" t="str">
        <f>IF(G353="","",VLOOKUP(H353,マシン名!$B$4:$C$93,2,FALSE))</f>
        <v>TR-B①</v>
      </c>
      <c r="B353" s="7" t="str">
        <f>IF(G353="","",VLOOKUP(I353,作業者名!$B$4:$C$100,2,FALSE))</f>
        <v>松尾</v>
      </c>
      <c r="C353" s="7" t="str">
        <f>IF(G353="","",VLOOKUP(J353,中子データ!$B$4:$H$4500,2,FALSE))</f>
        <v>119620　②</v>
      </c>
      <c r="D353" s="8">
        <f>IF(G353="","",VLOOKUP(J353,中子データ!$B$4:$H$4500,4,FALSE))</f>
        <v>1</v>
      </c>
      <c r="E353" s="231">
        <f t="shared" si="243"/>
        <v>239</v>
      </c>
      <c r="G353" s="958">
        <v>44447</v>
      </c>
      <c r="H353" s="1038">
        <v>34</v>
      </c>
      <c r="I353" s="1038">
        <v>8</v>
      </c>
      <c r="J353" s="1038">
        <v>3041</v>
      </c>
      <c r="K353" s="1039">
        <v>239</v>
      </c>
      <c r="L353" s="1039">
        <v>398</v>
      </c>
      <c r="M353" s="1037">
        <v>0.35</v>
      </c>
      <c r="N353" s="1037">
        <f t="shared" si="242"/>
        <v>398</v>
      </c>
      <c r="O353" s="250"/>
      <c r="P353" s="250"/>
      <c r="Q353" s="250"/>
      <c r="R353" s="250"/>
      <c r="S353" s="250"/>
      <c r="T353" s="250"/>
      <c r="U353" s="250"/>
      <c r="V353" s="250"/>
      <c r="W353" s="250"/>
      <c r="X353" s="250"/>
      <c r="Y353" s="250"/>
      <c r="Z353" s="1036"/>
      <c r="AA353" s="429"/>
      <c r="AB353" s="457">
        <f t="shared" si="236"/>
        <v>0</v>
      </c>
      <c r="AC353" s="1040"/>
      <c r="AD353" s="1040"/>
      <c r="AE353" s="1040"/>
      <c r="AF353" s="1040"/>
      <c r="AG353" s="1040"/>
      <c r="AH353" s="1040"/>
      <c r="AI353" s="1040"/>
      <c r="AJ353" s="12"/>
      <c r="AK353" s="445" t="str">
        <f>IF(G353="","",VLOOKUP(J353,中子データ!$B$4:$H$4500,3,FALSE))</f>
        <v>MSR-T</v>
      </c>
      <c r="AL353" s="445">
        <f>IF(G353="","",VLOOKUP(J353,中子データ!$B$4:$H$4500,5,FALSE))</f>
        <v>1.9</v>
      </c>
      <c r="AM353" s="445">
        <f>IF(G353="","",VLOOKUP(J353,中子データ!$B$4:$H$4500,6,FALSE))</f>
        <v>123.19999999999999</v>
      </c>
      <c r="AN353" s="418"/>
      <c r="AO353" s="419"/>
      <c r="AP353" s="420"/>
      <c r="AQ353" s="421"/>
      <c r="AR353" s="420"/>
      <c r="AS353" s="436"/>
      <c r="AT353" s="436"/>
      <c r="AU353" s="1052"/>
      <c r="AV353" s="11"/>
      <c r="AW353" s="11"/>
      <c r="AX353" s="410">
        <f t="shared" si="225"/>
        <v>398</v>
      </c>
      <c r="AY353" s="411">
        <f>IF(G353="","",VLOOKUP(J353,中子データ!$B$4:$M$5999,10,FALSE))</f>
        <v>100</v>
      </c>
      <c r="AZ353" s="438">
        <f>IF(G353="","",VLOOKUP(J353,中子データ!$B$4:$M$5999,9,FALSE))</f>
        <v>36</v>
      </c>
      <c r="BA353" s="412" t="str">
        <f>IF(AQ353="","",VLOOKUP(AQ353,作業者名!$B$4:$C$100,2,FALSE))</f>
        <v/>
      </c>
      <c r="BB353" s="412" t="str">
        <f>IF(AR353="","",VLOOKUP(AR353,作業者名!$B$4:$C$100,2,FALSE))</f>
        <v/>
      </c>
      <c r="BC353" s="412">
        <f>IF(G353="","",VLOOKUP(J353,中子データ!B$4:N$6004,12,FALSE))</f>
        <v>0.05</v>
      </c>
      <c r="BD353" s="413">
        <f>IF(G353="","",VLOOKUP(J353,中子データ!$B$4:$P$4500,15,FALSE))</f>
        <v>0</v>
      </c>
    </row>
    <row r="354" spans="1:56" x14ac:dyDescent="0.15">
      <c r="A354" s="7" t="str">
        <f>IF(G354="","",VLOOKUP(H354,マシン名!$B$4:$C$93,2,FALSE))</f>
        <v>塗型（仕掛り）</v>
      </c>
      <c r="B354" s="7" t="str">
        <f>IF(G354="","",VLOOKUP(I354,作業者名!$B$4:$C$100,2,FALSE))</f>
        <v>吉田</v>
      </c>
      <c r="C354" s="7" t="str">
        <f>IF(G354="","",VLOOKUP(J354,中子データ!$B$4:$H$4500,2,FALSE))</f>
        <v>再乾・芯組（ＤＥ18ピストンタイ）</v>
      </c>
      <c r="D354" s="8">
        <f>IF(G354="","",VLOOKUP(J354,中子データ!$B$4:$H$4500,4,FALSE))</f>
        <v>1</v>
      </c>
      <c r="E354" s="231">
        <f t="shared" si="243"/>
        <v>12</v>
      </c>
      <c r="G354" s="958">
        <v>44447</v>
      </c>
      <c r="H354" s="1038">
        <v>997</v>
      </c>
      <c r="I354" s="1038">
        <v>1</v>
      </c>
      <c r="J354" s="1038">
        <v>916</v>
      </c>
      <c r="K354" s="1039">
        <v>12</v>
      </c>
      <c r="L354" s="1039">
        <v>40</v>
      </c>
      <c r="M354" s="1037">
        <v>1</v>
      </c>
      <c r="N354" s="1037">
        <f t="shared" si="242"/>
        <v>40</v>
      </c>
      <c r="O354" s="250"/>
      <c r="P354" s="250"/>
      <c r="Q354" s="250"/>
      <c r="R354" s="250"/>
      <c r="S354" s="250"/>
      <c r="T354" s="250"/>
      <c r="U354" s="250"/>
      <c r="V354" s="250"/>
      <c r="W354" s="250"/>
      <c r="X354" s="250"/>
      <c r="Y354" s="250"/>
      <c r="Z354" s="1036"/>
      <c r="AA354" s="429"/>
      <c r="AB354" s="457">
        <f>SUM(AC354:AJ354)</f>
        <v>0</v>
      </c>
      <c r="AC354" s="1040"/>
      <c r="AD354" s="1040"/>
      <c r="AE354" s="1040"/>
      <c r="AF354" s="1040"/>
      <c r="AG354" s="1040"/>
      <c r="AH354" s="1040"/>
      <c r="AI354" s="1040"/>
      <c r="AJ354" s="12"/>
      <c r="AK354" s="445">
        <f>IF(G354="","",VLOOKUP(J354,中子データ!$B$4:$H$4500,3,FALSE))</f>
        <v>0</v>
      </c>
      <c r="AL354" s="445">
        <f>IF(G354="","",VLOOKUP(J354,中子データ!$B$4:$H$4500,5,FALSE))</f>
        <v>0</v>
      </c>
      <c r="AM354" s="445">
        <f>IF(G354="","",VLOOKUP(J354,中子データ!$B$4:$H$4500,6,FALSE))</f>
        <v>330</v>
      </c>
      <c r="AN354" s="418"/>
      <c r="AO354" s="419"/>
      <c r="AP354" s="420"/>
      <c r="AQ354" s="421"/>
      <c r="AR354" s="420"/>
      <c r="AS354" s="436"/>
      <c r="AT354" s="436"/>
      <c r="AU354" s="1052"/>
      <c r="AV354" s="11"/>
      <c r="AW354" s="11"/>
      <c r="AX354" s="410">
        <f t="shared" si="225"/>
        <v>40</v>
      </c>
      <c r="AY354" s="411">
        <f>IF(G354="","",VLOOKUP(J354,中子データ!$B$4:$M$5999,10,FALSE))</f>
        <v>180</v>
      </c>
      <c r="AZ354" s="438">
        <f>IF(G354="","",VLOOKUP(J354,中子データ!$B$4:$M$5999,9,FALSE))</f>
        <v>20</v>
      </c>
      <c r="BA354" s="412" t="str">
        <f>IF(AQ354="","",VLOOKUP(AQ354,作業者名!$B$4:$C$100,2,FALSE))</f>
        <v/>
      </c>
      <c r="BB354" s="412" t="str">
        <f>IF(AR354="","",VLOOKUP(AR354,作業者名!$B$4:$C$100,2,FALSE))</f>
        <v/>
      </c>
      <c r="BC354" s="412">
        <f>IF(G354="","",VLOOKUP(J354,中子データ!B$4:N$6004,12,FALSE))</f>
        <v>0</v>
      </c>
      <c r="BD354" s="413">
        <f>IF(G354="","",VLOOKUP(J354,中子データ!$B$4:$P$4500,15,FALSE))</f>
        <v>0</v>
      </c>
    </row>
    <row r="355" spans="1:56" x14ac:dyDescent="0.15">
      <c r="A355" s="7" t="str">
        <f>IF(G355="","",VLOOKUP(H355,マシン名!$B$4:$C$93,2,FALSE))</f>
        <v>塗型（仕掛り）</v>
      </c>
      <c r="B355" s="7" t="str">
        <f>IF(G355="","",VLOOKUP(I355,作業者名!$B$4:$C$100,2,FALSE))</f>
        <v>吉田</v>
      </c>
      <c r="C355" s="7" t="str">
        <f>IF(G355="","",VLOOKUP(J355,中子データ!$B$4:$H$4500,2,FALSE))</f>
        <v>その他の仕掛り</v>
      </c>
      <c r="D355" s="8">
        <f>IF(G355="","",VLOOKUP(J355,中子データ!$B$4:$H$4500,4,FALSE))</f>
        <v>1</v>
      </c>
      <c r="E355" s="231">
        <f t="shared" si="243"/>
        <v>0</v>
      </c>
      <c r="G355" s="958">
        <v>44447</v>
      </c>
      <c r="H355" s="950">
        <v>997</v>
      </c>
      <c r="I355" s="950">
        <v>1</v>
      </c>
      <c r="J355" s="950">
        <v>991</v>
      </c>
      <c r="K355" s="951">
        <v>0</v>
      </c>
      <c r="L355" s="951">
        <v>170</v>
      </c>
      <c r="M355" s="952">
        <v>1</v>
      </c>
      <c r="N355" s="1037">
        <f t="shared" ref="N355:N356" si="244">L355-SUM(O355:Z355)</f>
        <v>140</v>
      </c>
      <c r="O355" s="250"/>
      <c r="P355" s="250"/>
      <c r="Q355" s="250"/>
      <c r="R355" s="250"/>
      <c r="S355" s="250"/>
      <c r="T355" s="250"/>
      <c r="U355" s="250"/>
      <c r="V355" s="250"/>
      <c r="W355" s="250"/>
      <c r="X355" s="250"/>
      <c r="Y355" s="250"/>
      <c r="Z355" s="1036">
        <v>30</v>
      </c>
      <c r="AA355" s="429"/>
      <c r="AB355" s="457">
        <f>SUM(AC355:AJ355)</f>
        <v>0</v>
      </c>
      <c r="AC355" s="1040"/>
      <c r="AD355" s="1040"/>
      <c r="AE355" s="1040"/>
      <c r="AF355" s="1040"/>
      <c r="AG355" s="1040"/>
      <c r="AH355" s="1040"/>
      <c r="AI355" s="1040"/>
      <c r="AJ355" s="12"/>
      <c r="AK355" s="445">
        <f>IF(G355="","",VLOOKUP(J355,中子データ!$B$4:$H$4500,3,FALSE))</f>
        <v>0</v>
      </c>
      <c r="AL355" s="445">
        <f>IF(G355="","",VLOOKUP(J355,中子データ!$B$4:$H$4500,5,FALSE))</f>
        <v>0</v>
      </c>
      <c r="AM355" s="445">
        <f>IF(G355="","",VLOOKUP(J355,中子データ!$B$4:$H$4500,6,FALSE))</f>
        <v>0</v>
      </c>
      <c r="AN355" s="418"/>
      <c r="AO355" s="419"/>
      <c r="AP355" s="420"/>
      <c r="AQ355" s="421"/>
      <c r="AR355" s="420"/>
      <c r="AS355" s="436"/>
      <c r="AT355" s="436"/>
      <c r="AU355" s="1052"/>
      <c r="AV355" s="11"/>
      <c r="AW355" s="11"/>
      <c r="AX355" s="410">
        <f t="shared" si="225"/>
        <v>140</v>
      </c>
      <c r="AY355" s="411">
        <f>IF(G355="","",VLOOKUP(J355,中子データ!$B$4:$M$5999,10,FALSE))</f>
        <v>0</v>
      </c>
      <c r="AZ355" s="438" t="e">
        <f>IF(G355="","",VLOOKUP(J355,中子データ!$B$4:$M$5999,9,FALSE))</f>
        <v>#DIV/0!</v>
      </c>
      <c r="BA355" s="412" t="str">
        <f>IF(AQ355="","",VLOOKUP(AQ355,作業者名!$B$4:$C$100,2,FALSE))</f>
        <v/>
      </c>
      <c r="BB355" s="412" t="str">
        <f>IF(AR355="","",VLOOKUP(AR355,作業者名!$B$4:$C$100,2,FALSE))</f>
        <v/>
      </c>
      <c r="BC355" s="412">
        <f>IF(G355="","",VLOOKUP(J355,中子データ!B$4:N$6004,12,FALSE))</f>
        <v>0</v>
      </c>
      <c r="BD355" s="413">
        <f>IF(G355="","",VLOOKUP(J355,中子データ!$B$4:$P$4500,15,FALSE))</f>
        <v>0</v>
      </c>
    </row>
    <row r="356" spans="1:56" x14ac:dyDescent="0.15">
      <c r="A356" s="7" t="str">
        <f>IF(G356="","",VLOOKUP(H356,マシン名!$B$4:$C$93,2,FALSE))</f>
        <v>製造間接</v>
      </c>
      <c r="B356" s="7" t="str">
        <f>IF(G356="","",VLOOKUP(I356,作業者名!$B$4:$C$100,2,FALSE))</f>
        <v>宮内</v>
      </c>
      <c r="C356" s="7" t="str">
        <f>IF(G356="","",VLOOKUP(J356,中子データ!$B$4:$H$4500,2,FALSE))</f>
        <v>製造補助（砂段取り・台車準備・型移動等）</v>
      </c>
      <c r="D356" s="8">
        <f>IF(G356="","",VLOOKUP(J356,中子データ!$B$4:$H$4500,4,FALSE))</f>
        <v>1</v>
      </c>
      <c r="E356" s="231">
        <f t="shared" si="243"/>
        <v>0</v>
      </c>
      <c r="G356" s="958">
        <v>44447</v>
      </c>
      <c r="H356" s="1150">
        <v>51</v>
      </c>
      <c r="I356" s="1150">
        <v>2</v>
      </c>
      <c r="J356" s="1150">
        <v>953</v>
      </c>
      <c r="K356" s="1151">
        <v>0</v>
      </c>
      <c r="L356" s="1151">
        <v>465</v>
      </c>
      <c r="M356" s="1079">
        <v>1</v>
      </c>
      <c r="N356" s="1037">
        <f t="shared" si="244"/>
        <v>465</v>
      </c>
      <c r="O356" s="250"/>
      <c r="P356" s="250"/>
      <c r="Q356" s="250"/>
      <c r="R356" s="250"/>
      <c r="S356" s="250"/>
      <c r="T356" s="250"/>
      <c r="U356" s="250"/>
      <c r="V356" s="250"/>
      <c r="W356" s="250"/>
      <c r="X356" s="250"/>
      <c r="Y356" s="250"/>
      <c r="Z356" s="1036"/>
      <c r="AA356" s="429"/>
      <c r="AB356" s="457">
        <f>SUM(AC356:AJ356)</f>
        <v>0</v>
      </c>
      <c r="AC356" s="1040"/>
      <c r="AD356" s="1040"/>
      <c r="AE356" s="1040"/>
      <c r="AF356" s="1040"/>
      <c r="AG356" s="1040"/>
      <c r="AH356" s="1040"/>
      <c r="AI356" s="1040"/>
      <c r="AJ356" s="12"/>
      <c r="AK356" s="445">
        <f>IF(G356="","",VLOOKUP(J356,中子データ!$B$4:$H$4500,3,FALSE))</f>
        <v>0</v>
      </c>
      <c r="AL356" s="445">
        <f>IF(G356="","",VLOOKUP(J356,中子データ!$B$4:$H$4500,5,FALSE))</f>
        <v>0</v>
      </c>
      <c r="AM356" s="445">
        <f>IF(G356="","",VLOOKUP(J356,中子データ!$B$4:$H$4500,6,FALSE))</f>
        <v>0</v>
      </c>
      <c r="AN356" s="418"/>
      <c r="AO356" s="419"/>
      <c r="AP356" s="420"/>
      <c r="AQ356" s="421"/>
      <c r="AR356" s="420"/>
      <c r="AS356" s="436"/>
      <c r="AT356" s="436"/>
      <c r="AU356" s="1052"/>
      <c r="AV356" s="11"/>
      <c r="AW356" s="11"/>
      <c r="AX356" s="410">
        <f t="shared" si="225"/>
        <v>465</v>
      </c>
      <c r="AY356" s="411">
        <f>IF(G356="","",VLOOKUP(J356,中子データ!$B$4:$M$5999,10,FALSE))</f>
        <v>0</v>
      </c>
      <c r="AZ356" s="438" t="e">
        <f>IF(G356="","",VLOOKUP(J356,中子データ!$B$4:$M$5999,9,FALSE))</f>
        <v>#DIV/0!</v>
      </c>
      <c r="BA356" s="412" t="str">
        <f>IF(AQ356="","",VLOOKUP(AQ356,作業者名!$B$4:$C$100,2,FALSE))</f>
        <v/>
      </c>
      <c r="BB356" s="412" t="str">
        <f>IF(AR356="","",VLOOKUP(AR356,作業者名!$B$4:$C$100,2,FALSE))</f>
        <v/>
      </c>
      <c r="BC356" s="412">
        <f>IF(G356="","",VLOOKUP(J356,中子データ!B$4:N$6004,12,FALSE))</f>
        <v>0</v>
      </c>
      <c r="BD356" s="413">
        <f>IF(G356="","",VLOOKUP(J356,中子データ!$B$4:$P$4500,15,FALSE))</f>
        <v>0</v>
      </c>
    </row>
    <row r="357" spans="1:56" x14ac:dyDescent="0.15">
      <c r="A357" s="7" t="str">
        <f>IF(G357="","",VLOOKUP(H357,マシン名!$B$4:$C$93,2,FALSE))</f>
        <v>製造間接</v>
      </c>
      <c r="B357" s="7" t="str">
        <f>IF(G357="","",VLOOKUP(I357,作業者名!$B$4:$C$100,2,FALSE))</f>
        <v>浅津</v>
      </c>
      <c r="C357" s="7" t="str">
        <f>IF(G357="","",VLOOKUP(J357,中子データ!$B$4:$H$4500,2,FALSE))</f>
        <v>製造補助（砂段取り・台車準備・型移動等）</v>
      </c>
      <c r="D357" s="8">
        <f>IF(G357="","",VLOOKUP(J357,中子データ!$B$4:$H$4500,4,FALSE))</f>
        <v>1</v>
      </c>
      <c r="E357" s="231">
        <f t="shared" si="243"/>
        <v>0</v>
      </c>
      <c r="G357" s="958">
        <v>44447</v>
      </c>
      <c r="H357" s="1150">
        <v>51</v>
      </c>
      <c r="I357" s="1150">
        <v>9</v>
      </c>
      <c r="J357" s="1150">
        <v>953</v>
      </c>
      <c r="K357" s="1151">
        <v>0</v>
      </c>
      <c r="L357" s="1151">
        <v>180</v>
      </c>
      <c r="M357" s="1079">
        <v>1</v>
      </c>
      <c r="N357" s="1037">
        <f t="shared" ref="N357:N364" si="245">L357-SUM(O357:Z357)</f>
        <v>180</v>
      </c>
      <c r="O357" s="250"/>
      <c r="P357" s="250"/>
      <c r="Q357" s="250"/>
      <c r="R357" s="250"/>
      <c r="S357" s="250"/>
      <c r="T357" s="250"/>
      <c r="U357" s="250"/>
      <c r="V357" s="250"/>
      <c r="W357" s="250"/>
      <c r="X357" s="250"/>
      <c r="Y357" s="250"/>
      <c r="Z357" s="1036"/>
      <c r="AA357" s="429"/>
      <c r="AB357" s="457">
        <f>SUM(AC357:AJ357)</f>
        <v>0</v>
      </c>
      <c r="AC357" s="1040"/>
      <c r="AD357" s="1040"/>
      <c r="AE357" s="1040"/>
      <c r="AF357" s="1040"/>
      <c r="AG357" s="1040"/>
      <c r="AH357" s="1040"/>
      <c r="AI357" s="1040"/>
      <c r="AJ357" s="12"/>
      <c r="AK357" s="445">
        <f>IF(G357="","",VLOOKUP(J357,中子データ!$B$4:$H$4500,3,FALSE))</f>
        <v>0</v>
      </c>
      <c r="AL357" s="445">
        <f>IF(G357="","",VLOOKUP(J357,中子データ!$B$4:$H$4500,5,FALSE))</f>
        <v>0</v>
      </c>
      <c r="AM357" s="445">
        <f>IF(G357="","",VLOOKUP(J357,中子データ!$B$4:$H$4500,6,FALSE))</f>
        <v>0</v>
      </c>
      <c r="AN357" s="418"/>
      <c r="AO357" s="419"/>
      <c r="AP357" s="420"/>
      <c r="AQ357" s="421"/>
      <c r="AR357" s="420"/>
      <c r="AS357" s="436"/>
      <c r="AT357" s="436"/>
      <c r="AU357" s="1052"/>
      <c r="AV357" s="11"/>
      <c r="AW357" s="11"/>
      <c r="AX357" s="410">
        <f t="shared" si="225"/>
        <v>180</v>
      </c>
      <c r="AY357" s="411">
        <f>IF(G357="","",VLOOKUP(J357,中子データ!$B$4:$M$5999,10,FALSE))</f>
        <v>0</v>
      </c>
      <c r="AZ357" s="438" t="e">
        <f>IF(G357="","",VLOOKUP(J357,中子データ!$B$4:$M$5999,9,FALSE))</f>
        <v>#DIV/0!</v>
      </c>
      <c r="BA357" s="412" t="str">
        <f>IF(AQ357="","",VLOOKUP(AQ357,作業者名!$B$4:$C$100,2,FALSE))</f>
        <v/>
      </c>
      <c r="BB357" s="412" t="str">
        <f>IF(AR357="","",VLOOKUP(AR357,作業者名!$B$4:$C$100,2,FALSE))</f>
        <v/>
      </c>
      <c r="BC357" s="412">
        <f>IF(G357="","",VLOOKUP(J357,中子データ!B$4:N$6004,12,FALSE))</f>
        <v>0</v>
      </c>
      <c r="BD357" s="413">
        <f>IF(G357="","",VLOOKUP(J357,中子データ!$B$4:$P$4500,15,FALSE))</f>
        <v>0</v>
      </c>
    </row>
    <row r="358" spans="1:56" x14ac:dyDescent="0.15">
      <c r="A358" s="7" t="str">
        <f>IF(G358="","",VLOOKUP(H358,マシン名!$B$4:$C$93,2,FALSE))</f>
        <v>製造間接</v>
      </c>
      <c r="B358" s="7" t="str">
        <f>IF(G358="","",VLOOKUP(I358,作業者名!$B$4:$C$100,2,FALSE))</f>
        <v>石川</v>
      </c>
      <c r="C358" s="7" t="str">
        <f>IF(G358="","",VLOOKUP(J358,中子データ!$B$4:$H$4500,2,FALSE))</f>
        <v>製造補助（砂段取り・台車準備・型移動等）</v>
      </c>
      <c r="D358" s="8">
        <f>IF(G358="","",VLOOKUP(J358,中子データ!$B$4:$H$4500,4,FALSE))</f>
        <v>1</v>
      </c>
      <c r="E358" s="231">
        <f t="shared" si="243"/>
        <v>0</v>
      </c>
      <c r="G358" s="958">
        <v>44447</v>
      </c>
      <c r="H358" s="1150">
        <v>51</v>
      </c>
      <c r="I358" s="1150">
        <v>24</v>
      </c>
      <c r="J358" s="1150">
        <v>953</v>
      </c>
      <c r="K358" s="1151">
        <v>0</v>
      </c>
      <c r="L358" s="1151">
        <v>120</v>
      </c>
      <c r="M358" s="1079">
        <v>1</v>
      </c>
      <c r="N358" s="1037">
        <f t="shared" si="245"/>
        <v>120</v>
      </c>
      <c r="O358" s="250"/>
      <c r="P358" s="250"/>
      <c r="Q358" s="250"/>
      <c r="R358" s="250"/>
      <c r="S358" s="250"/>
      <c r="T358" s="250"/>
      <c r="U358" s="250"/>
      <c r="V358" s="250"/>
      <c r="W358" s="250"/>
      <c r="X358" s="250"/>
      <c r="Y358" s="250"/>
      <c r="Z358" s="1036"/>
      <c r="AA358" s="429"/>
      <c r="AB358" s="457">
        <f t="shared" ref="AB358:AB364" si="246">SUM(AC358:AJ358)</f>
        <v>0</v>
      </c>
      <c r="AC358" s="1040"/>
      <c r="AD358" s="1040"/>
      <c r="AE358" s="1040"/>
      <c r="AF358" s="1040"/>
      <c r="AG358" s="1040"/>
      <c r="AH358" s="1040"/>
      <c r="AI358" s="1040"/>
      <c r="AJ358" s="12"/>
      <c r="AK358" s="445">
        <f>IF(G358="","",VLOOKUP(J358,中子データ!$B$4:$H$4500,3,FALSE))</f>
        <v>0</v>
      </c>
      <c r="AL358" s="445">
        <f>IF(G358="","",VLOOKUP(J358,中子データ!$B$4:$H$4500,5,FALSE))</f>
        <v>0</v>
      </c>
      <c r="AM358" s="445">
        <f>IF(G358="","",VLOOKUP(J358,中子データ!$B$4:$H$4500,6,FALSE))</f>
        <v>0</v>
      </c>
      <c r="AN358" s="418"/>
      <c r="AO358" s="419"/>
      <c r="AP358" s="420"/>
      <c r="AQ358" s="421"/>
      <c r="AR358" s="420"/>
      <c r="AS358" s="436"/>
      <c r="AT358" s="436"/>
      <c r="AU358" s="1052"/>
      <c r="AV358" s="11"/>
      <c r="AW358" s="11"/>
      <c r="AX358" s="410">
        <f t="shared" si="225"/>
        <v>120</v>
      </c>
      <c r="AY358" s="411">
        <f>IF(G358="","",VLOOKUP(J358,中子データ!$B$4:$M$5999,10,FALSE))</f>
        <v>0</v>
      </c>
      <c r="AZ358" s="438" t="e">
        <f>IF(G358="","",VLOOKUP(J358,中子データ!$B$4:$M$5999,9,FALSE))</f>
        <v>#DIV/0!</v>
      </c>
      <c r="BA358" s="412" t="str">
        <f>IF(AQ358="","",VLOOKUP(AQ358,作業者名!$B$4:$C$100,2,FALSE))</f>
        <v/>
      </c>
      <c r="BB358" s="412" t="str">
        <f>IF(AR358="","",VLOOKUP(AR358,作業者名!$B$4:$C$100,2,FALSE))</f>
        <v/>
      </c>
      <c r="BC358" s="412">
        <f>IF(G358="","",VLOOKUP(J358,中子データ!B$4:N$6004,12,FALSE))</f>
        <v>0</v>
      </c>
      <c r="BD358" s="413">
        <f>IF(G358="","",VLOOKUP(J358,中子データ!$B$4:$P$4500,15,FALSE))</f>
        <v>0</v>
      </c>
    </row>
    <row r="359" spans="1:56" x14ac:dyDescent="0.15">
      <c r="A359" s="7" t="str">
        <f>IF(G359="","",VLOOKUP(H359,マシン名!$B$4:$C$93,2,FALSE))</f>
        <v>塗型（仕掛り）</v>
      </c>
      <c r="B359" s="7" t="str">
        <f>IF(G359="","",VLOOKUP(I359,作業者名!$B$4:$C$100,2,FALSE))</f>
        <v>森山</v>
      </c>
      <c r="C359" s="7" t="str">
        <f>IF(G359="","",VLOOKUP(J359,中子データ!$B$4:$H$4500,2,FALSE))</f>
        <v>組付（6BB1）</v>
      </c>
      <c r="D359" s="8">
        <f>IF(G359="","",VLOOKUP(J359,中子データ!$B$4:$H$4500,4,FALSE))</f>
        <v>1</v>
      </c>
      <c r="E359" s="231">
        <f t="shared" si="243"/>
        <v>330</v>
      </c>
      <c r="G359" s="958">
        <v>44448</v>
      </c>
      <c r="H359" s="1038">
        <v>997</v>
      </c>
      <c r="I359" s="1038">
        <v>33</v>
      </c>
      <c r="J359" s="1038">
        <v>923</v>
      </c>
      <c r="K359" s="1039">
        <v>330</v>
      </c>
      <c r="L359" s="1039">
        <v>180</v>
      </c>
      <c r="M359" s="1037">
        <v>2</v>
      </c>
      <c r="N359" s="1037">
        <f t="shared" si="245"/>
        <v>180</v>
      </c>
      <c r="O359" s="250"/>
      <c r="P359" s="250"/>
      <c r="Q359" s="250"/>
      <c r="R359" s="250"/>
      <c r="S359" s="250"/>
      <c r="T359" s="250"/>
      <c r="U359" s="250"/>
      <c r="V359" s="250"/>
      <c r="W359" s="250"/>
      <c r="X359" s="250"/>
      <c r="Y359" s="250"/>
      <c r="Z359" s="1036"/>
      <c r="AA359" s="429"/>
      <c r="AB359" s="457">
        <f t="shared" si="246"/>
        <v>0</v>
      </c>
      <c r="AC359" s="1040"/>
      <c r="AD359" s="1040"/>
      <c r="AE359" s="1040"/>
      <c r="AF359" s="1040"/>
      <c r="AG359" s="1040"/>
      <c r="AH359" s="1040"/>
      <c r="AI359" s="1040"/>
      <c r="AJ359" s="12"/>
      <c r="AK359" s="445">
        <f>IF(G359="","",VLOOKUP(J359,中子データ!$B$4:$H$4500,3,FALSE))</f>
        <v>0</v>
      </c>
      <c r="AL359" s="445">
        <f>IF(G359="","",VLOOKUP(J359,中子データ!$B$4:$H$4500,5,FALSE))</f>
        <v>0</v>
      </c>
      <c r="AM359" s="445">
        <f>IF(G359="","",VLOOKUP(J359,中子データ!$B$4:$H$4500,6,FALSE))</f>
        <v>46</v>
      </c>
      <c r="AN359" s="418"/>
      <c r="AO359" s="419"/>
      <c r="AP359" s="420"/>
      <c r="AQ359" s="421">
        <v>82</v>
      </c>
      <c r="AR359" s="420"/>
      <c r="AS359" s="436"/>
      <c r="AT359" s="436"/>
      <c r="AU359" s="1052"/>
      <c r="AV359" s="11"/>
      <c r="AW359" s="11"/>
      <c r="AX359" s="410">
        <f t="shared" si="225"/>
        <v>180</v>
      </c>
      <c r="AY359" s="411">
        <f>IF(G359="","",VLOOKUP(J359,中子データ!$B$4:$M$5999,10,FALSE))</f>
        <v>36</v>
      </c>
      <c r="AZ359" s="438">
        <f>IF(G359="","",VLOOKUP(J359,中子データ!$B$4:$M$5999,9,FALSE))</f>
        <v>100</v>
      </c>
      <c r="BA359" s="412" t="str">
        <f>IF(AQ359="","",VLOOKUP(AQ359,作業者名!$B$4:$C$100,2,FALSE))</f>
        <v>竹中</v>
      </c>
      <c r="BB359" s="412" t="str">
        <f>IF(AR359="","",VLOOKUP(AR359,作業者名!$B$4:$C$100,2,FALSE))</f>
        <v/>
      </c>
      <c r="BC359" s="412">
        <f>IF(G359="","",VLOOKUP(J359,中子データ!B$4:N$6004,12,FALSE))</f>
        <v>0</v>
      </c>
      <c r="BD359" s="413">
        <f>IF(G359="","",VLOOKUP(J359,中子データ!$B$4:$P$4500,15,FALSE))</f>
        <v>0</v>
      </c>
    </row>
    <row r="360" spans="1:56" x14ac:dyDescent="0.15">
      <c r="A360" s="7" t="str">
        <f>IF(G360="","",VLOOKUP(H360,マシン名!$B$4:$C$93,2,FALSE))</f>
        <v>塗型（仕掛り）</v>
      </c>
      <c r="B360" s="7" t="str">
        <f>IF(G360="","",VLOOKUP(I360,作業者名!$B$4:$C$100,2,FALSE))</f>
        <v>竹中</v>
      </c>
      <c r="C360" s="7" t="str">
        <f>IF(G360="","",VLOOKUP(J360,中子データ!$B$4:$H$4500,2,FALSE))</f>
        <v>組付（PR-6N21）</v>
      </c>
      <c r="D360" s="8">
        <f>IF(G360="","",VLOOKUP(J360,中子データ!$B$4:$H$4500,4,FALSE))</f>
        <v>1</v>
      </c>
      <c r="E360" s="231">
        <f t="shared" si="243"/>
        <v>60</v>
      </c>
      <c r="G360" s="958">
        <v>44448</v>
      </c>
      <c r="H360" s="247">
        <v>997</v>
      </c>
      <c r="I360" s="248">
        <v>82</v>
      </c>
      <c r="J360" s="245">
        <v>931</v>
      </c>
      <c r="K360" s="1039">
        <v>60</v>
      </c>
      <c r="L360" s="1039">
        <v>120</v>
      </c>
      <c r="M360" s="1037">
        <v>1</v>
      </c>
      <c r="N360" s="1037">
        <f t="shared" si="245"/>
        <v>120</v>
      </c>
      <c r="O360" s="250"/>
      <c r="P360" s="250"/>
      <c r="Q360" s="250"/>
      <c r="R360" s="250"/>
      <c r="S360" s="250"/>
      <c r="T360" s="250"/>
      <c r="U360" s="250"/>
      <c r="V360" s="250"/>
      <c r="W360" s="250"/>
      <c r="X360" s="250"/>
      <c r="Y360" s="250"/>
      <c r="Z360" s="1036"/>
      <c r="AA360" s="429"/>
      <c r="AB360" s="457">
        <f t="shared" si="246"/>
        <v>0</v>
      </c>
      <c r="AC360" s="1040"/>
      <c r="AD360" s="1040"/>
      <c r="AE360" s="1040"/>
      <c r="AF360" s="1040"/>
      <c r="AG360" s="1040"/>
      <c r="AH360" s="1040"/>
      <c r="AI360" s="1040"/>
      <c r="AJ360" s="12"/>
      <c r="AK360" s="445">
        <f>IF(G360="","",VLOOKUP(J360,中子データ!$B$4:$H$4500,3,FALSE))</f>
        <v>0</v>
      </c>
      <c r="AL360" s="445">
        <f>IF(G360="","",VLOOKUP(J360,中子データ!$B$4:$H$4500,5,FALSE))</f>
        <v>0</v>
      </c>
      <c r="AM360" s="445">
        <f>IF(G360="","",VLOOKUP(J360,中子データ!$B$4:$H$4500,6,FALSE))</f>
        <v>150</v>
      </c>
      <c r="AN360" s="418"/>
      <c r="AO360" s="419"/>
      <c r="AP360" s="420"/>
      <c r="AQ360" s="421"/>
      <c r="AR360" s="420"/>
      <c r="AS360" s="436"/>
      <c r="AT360" s="436"/>
      <c r="AU360" s="1052"/>
      <c r="AV360" s="11"/>
      <c r="AW360" s="11"/>
      <c r="AX360" s="410">
        <f t="shared" si="225"/>
        <v>120</v>
      </c>
      <c r="AY360" s="411">
        <f>IF(G360="","",VLOOKUP(J360,中子データ!$B$4:$M$5999,10,FALSE))</f>
        <v>120</v>
      </c>
      <c r="AZ360" s="438">
        <f>IF(G360="","",VLOOKUP(J360,中子データ!$B$4:$M$5999,9,FALSE))</f>
        <v>30</v>
      </c>
      <c r="BA360" s="412" t="str">
        <f>IF(AQ360="","",VLOOKUP(AQ360,作業者名!$B$4:$C$100,2,FALSE))</f>
        <v/>
      </c>
      <c r="BB360" s="412" t="str">
        <f>IF(AR360="","",VLOOKUP(AR360,作業者名!$B$4:$C$100,2,FALSE))</f>
        <v/>
      </c>
      <c r="BC360" s="412">
        <f>IF(G360="","",VLOOKUP(J360,中子データ!B$4:N$6004,12,FALSE))</f>
        <v>0</v>
      </c>
      <c r="BD360" s="413">
        <f>IF(G360="","",VLOOKUP(J360,中子データ!$B$4:$P$4500,15,FALSE))</f>
        <v>0</v>
      </c>
    </row>
    <row r="361" spans="1:56" x14ac:dyDescent="0.15">
      <c r="A361" s="7" t="str">
        <f>IF(G361="","",VLOOKUP(H361,マシン名!$B$4:$C$93,2,FALSE))</f>
        <v>塗型（仕掛り）</v>
      </c>
      <c r="B361" s="7" t="str">
        <f>IF(G361="","",VLOOKUP(I361,作業者名!$B$4:$C$100,2,FALSE))</f>
        <v>森山</v>
      </c>
      <c r="C361" s="7" t="str">
        <f>IF(G361="","",VLOOKUP(J361,中子データ!$B$4:$H$4500,2,FALSE))</f>
        <v>組付（119620）</v>
      </c>
      <c r="D361" s="8">
        <f>IF(G361="","",VLOOKUP(J361,中子データ!$B$4:$H$4500,4,FALSE))</f>
        <v>1</v>
      </c>
      <c r="E361" s="231">
        <f t="shared" si="243"/>
        <v>78</v>
      </c>
      <c r="G361" s="958">
        <v>44448</v>
      </c>
      <c r="H361" s="1038">
        <v>997</v>
      </c>
      <c r="I361" s="1038">
        <v>33</v>
      </c>
      <c r="J361" s="1038">
        <v>933</v>
      </c>
      <c r="K361" s="1039">
        <v>78</v>
      </c>
      <c r="L361" s="1039">
        <v>105</v>
      </c>
      <c r="M361" s="1037">
        <v>2</v>
      </c>
      <c r="N361" s="1037">
        <f t="shared" si="245"/>
        <v>105</v>
      </c>
      <c r="O361" s="250"/>
      <c r="P361" s="250"/>
      <c r="Q361" s="250"/>
      <c r="R361" s="250"/>
      <c r="S361" s="250"/>
      <c r="T361" s="250"/>
      <c r="U361" s="250"/>
      <c r="V361" s="250"/>
      <c r="W361" s="250"/>
      <c r="X361" s="250"/>
      <c r="Y361" s="250"/>
      <c r="Z361" s="1036"/>
      <c r="AA361" s="429"/>
      <c r="AB361" s="457">
        <f t="shared" si="246"/>
        <v>0</v>
      </c>
      <c r="AC361" s="1040"/>
      <c r="AD361" s="1040"/>
      <c r="AE361" s="1040"/>
      <c r="AF361" s="1040"/>
      <c r="AG361" s="1040"/>
      <c r="AH361" s="1040"/>
      <c r="AI361" s="1040"/>
      <c r="AJ361" s="12"/>
      <c r="AK361" s="445">
        <f>IF(G361="","",VLOOKUP(J361,中子データ!$B$4:$H$4500,3,FALSE))</f>
        <v>0</v>
      </c>
      <c r="AL361" s="445">
        <f>IF(G361="","",VLOOKUP(J361,中子データ!$B$4:$H$4500,5,FALSE))</f>
        <v>0</v>
      </c>
      <c r="AM361" s="445">
        <f>IF(G361="","",VLOOKUP(J361,中子データ!$B$4:$H$4500,6,FALSE))</f>
        <v>71</v>
      </c>
      <c r="AN361" s="418"/>
      <c r="AO361" s="419"/>
      <c r="AP361" s="420"/>
      <c r="AQ361" s="421">
        <v>82</v>
      </c>
      <c r="AR361" s="420"/>
      <c r="AS361" s="436"/>
      <c r="AT361" s="436"/>
      <c r="AU361" s="1052"/>
      <c r="AV361" s="11"/>
      <c r="AW361" s="11"/>
      <c r="AX361" s="410">
        <f t="shared" si="225"/>
        <v>105</v>
      </c>
      <c r="AY361" s="411">
        <f>IF(G361="","",VLOOKUP(J361,中子データ!$B$4:$M$5999,10,FALSE))</f>
        <v>53</v>
      </c>
      <c r="AZ361" s="438">
        <f>IF(G361="","",VLOOKUP(J361,中子データ!$B$4:$M$5999,9,FALSE))</f>
        <v>67.924528301886795</v>
      </c>
      <c r="BA361" s="412" t="str">
        <f>IF(AQ361="","",VLOOKUP(AQ361,作業者名!$B$4:$C$100,2,FALSE))</f>
        <v>竹中</v>
      </c>
      <c r="BB361" s="412" t="str">
        <f>IF(AR361="","",VLOOKUP(AR361,作業者名!$B$4:$C$100,2,FALSE))</f>
        <v/>
      </c>
      <c r="BC361" s="412">
        <f>IF(G361="","",VLOOKUP(J361,中子データ!B$4:N$6004,12,FALSE))</f>
        <v>0</v>
      </c>
      <c r="BD361" s="413">
        <f>IF(G361="","",VLOOKUP(J361,中子データ!$B$4:$P$4500,15,FALSE))</f>
        <v>0</v>
      </c>
    </row>
    <row r="362" spans="1:56" x14ac:dyDescent="0.15">
      <c r="A362" s="7" t="str">
        <f>IF(G362="","",VLOOKUP(H362,マシン名!$B$4:$C$93,2,FALSE))</f>
        <v>A425①　</v>
      </c>
      <c r="B362" s="7" t="str">
        <f>IF(G362="","",VLOOKUP(I362,作業者名!$B$4:$C$100,2,FALSE))</f>
        <v>恩田</v>
      </c>
      <c r="C362" s="7" t="str">
        <f>IF(G362="","",VLOOKUP(J362,中子データ!$B$4:$H$4500,2,FALSE))</f>
        <v>A1165ｷｬﾘﾔ ③</v>
      </c>
      <c r="D362" s="8">
        <f>IF(G362="","",VLOOKUP(J362,中子データ!$B$4:$H$4500,4,FALSE))</f>
        <v>2</v>
      </c>
      <c r="E362" s="231">
        <f t="shared" ref="E362:E372" si="247">IF(G362="","",D362*K362-AB362)</f>
        <v>644</v>
      </c>
      <c r="G362" s="958">
        <v>44448</v>
      </c>
      <c r="H362" s="1127">
        <v>31</v>
      </c>
      <c r="I362" s="1127">
        <v>14</v>
      </c>
      <c r="J362" s="1127">
        <v>582</v>
      </c>
      <c r="K362" s="1128">
        <v>322</v>
      </c>
      <c r="L362" s="1128">
        <v>465</v>
      </c>
      <c r="M362" s="1129">
        <v>0.5</v>
      </c>
      <c r="N362" s="1037">
        <f t="shared" si="245"/>
        <v>455</v>
      </c>
      <c r="O362" s="250"/>
      <c r="P362" s="250"/>
      <c r="Q362" s="250"/>
      <c r="R362" s="250"/>
      <c r="S362" s="250"/>
      <c r="T362" s="250"/>
      <c r="U362" s="250">
        <v>10</v>
      </c>
      <c r="V362" s="250"/>
      <c r="W362" s="250"/>
      <c r="X362" s="250"/>
      <c r="Y362" s="250"/>
      <c r="Z362" s="1036"/>
      <c r="AA362" s="429"/>
      <c r="AB362" s="457">
        <f t="shared" si="246"/>
        <v>0</v>
      </c>
      <c r="AC362" s="1040"/>
      <c r="AD362" s="1040"/>
      <c r="AE362" s="1040"/>
      <c r="AF362" s="1040"/>
      <c r="AG362" s="1040"/>
      <c r="AH362" s="1040"/>
      <c r="AI362" s="1040"/>
      <c r="AJ362" s="12"/>
      <c r="AK362" s="445" t="str">
        <f>IF(G362="","",VLOOKUP(J362,中子データ!$B$4:$H$4500,3,FALSE))</f>
        <v>MSR-T</v>
      </c>
      <c r="AL362" s="445">
        <f>IF(G362="","",VLOOKUP(J362,中子データ!$B$4:$H$4500,5,FALSE))</f>
        <v>0.95</v>
      </c>
      <c r="AM362" s="445">
        <f>IF(G362="","",VLOOKUP(J362,中子データ!$B$4:$H$4500,6,FALSE))</f>
        <v>85</v>
      </c>
      <c r="AN362" s="418"/>
      <c r="AO362" s="419"/>
      <c r="AP362" s="420"/>
      <c r="AQ362" s="421"/>
      <c r="AR362" s="420"/>
      <c r="AS362" s="436"/>
      <c r="AT362" s="436"/>
      <c r="AU362" s="1052"/>
      <c r="AV362" s="11"/>
      <c r="AW362" s="11"/>
      <c r="AX362" s="410">
        <f t="shared" si="225"/>
        <v>455</v>
      </c>
      <c r="AY362" s="411">
        <f>IF(G362="","",VLOOKUP(J362,中子データ!$B$4:$M$5999,10,FALSE))</f>
        <v>85</v>
      </c>
      <c r="AZ362" s="438">
        <f>IF(G362="","",VLOOKUP(J362,中子データ!$B$4:$M$5999,9,FALSE))</f>
        <v>84.705882352941174</v>
      </c>
      <c r="BA362" s="412" t="str">
        <f>IF(AQ362="","",VLOOKUP(AQ362,作業者名!$B$4:$C$100,2,FALSE))</f>
        <v/>
      </c>
      <c r="BB362" s="412" t="str">
        <f>IF(AR362="","",VLOOKUP(AR362,作業者名!$B$4:$C$100,2,FALSE))</f>
        <v/>
      </c>
      <c r="BC362" s="412">
        <f>IF(G362="","",VLOOKUP(J362,中子データ!B$4:N$6004,12,FALSE))</f>
        <v>0</v>
      </c>
      <c r="BD362" s="413">
        <f>IF(G362="","",VLOOKUP(J362,中子データ!$B$4:$P$4500,15,FALSE))</f>
        <v>0</v>
      </c>
    </row>
    <row r="363" spans="1:56" x14ac:dyDescent="0.15">
      <c r="A363" s="7" t="str">
        <f>IF(G363="","",VLOOKUP(H363,マシン名!$B$4:$C$93,2,FALSE))</f>
        <v>A425①　</v>
      </c>
      <c r="B363" s="7" t="str">
        <f>IF(G363="","",VLOOKUP(I363,作業者名!$B$4:$C$100,2,FALSE))</f>
        <v>山岡</v>
      </c>
      <c r="C363" s="7" t="str">
        <f>IF(G363="","",VLOOKUP(J363,中子データ!$B$4:$H$4500,2,FALSE))</f>
        <v>A1165ｷｬﾘﾔ ③</v>
      </c>
      <c r="D363" s="8">
        <f>IF(G363="","",VLOOKUP(J363,中子データ!$B$4:$H$4500,4,FALSE))</f>
        <v>2</v>
      </c>
      <c r="E363" s="231">
        <f t="shared" si="247"/>
        <v>130</v>
      </c>
      <c r="G363" s="958">
        <v>44448</v>
      </c>
      <c r="H363" s="1066">
        <v>31</v>
      </c>
      <c r="I363" s="1066">
        <v>22</v>
      </c>
      <c r="J363" s="1066">
        <v>582</v>
      </c>
      <c r="K363" s="1039">
        <v>65</v>
      </c>
      <c r="L363" s="1039">
        <v>120</v>
      </c>
      <c r="M363" s="1037">
        <v>1</v>
      </c>
      <c r="N363" s="1037">
        <f t="shared" si="245"/>
        <v>100</v>
      </c>
      <c r="O363" s="250">
        <v>10</v>
      </c>
      <c r="P363" s="250"/>
      <c r="Q363" s="250"/>
      <c r="R363" s="250"/>
      <c r="S363" s="250"/>
      <c r="T363" s="250"/>
      <c r="U363" s="250">
        <v>10</v>
      </c>
      <c r="V363" s="250"/>
      <c r="W363" s="250"/>
      <c r="X363" s="250"/>
      <c r="Y363" s="250"/>
      <c r="Z363" s="1036"/>
      <c r="AA363" s="429"/>
      <c r="AB363" s="457">
        <f t="shared" si="246"/>
        <v>0</v>
      </c>
      <c r="AC363" s="1040"/>
      <c r="AD363" s="1040"/>
      <c r="AE363" s="1040"/>
      <c r="AF363" s="1040"/>
      <c r="AG363" s="1040"/>
      <c r="AH363" s="1040"/>
      <c r="AI363" s="1040"/>
      <c r="AJ363" s="12"/>
      <c r="AK363" s="445" t="str">
        <f>IF(G363="","",VLOOKUP(J363,中子データ!$B$4:$H$4500,3,FALSE))</f>
        <v>MSR-T</v>
      </c>
      <c r="AL363" s="445">
        <f>IF(G363="","",VLOOKUP(J363,中子データ!$B$4:$H$4500,5,FALSE))</f>
        <v>0.95</v>
      </c>
      <c r="AM363" s="445">
        <f>IF(G363="","",VLOOKUP(J363,中子データ!$B$4:$H$4500,6,FALSE))</f>
        <v>85</v>
      </c>
      <c r="AN363" s="418"/>
      <c r="AO363" s="419"/>
      <c r="AP363" s="420"/>
      <c r="AQ363" s="421"/>
      <c r="AR363" s="420"/>
      <c r="AS363" s="436">
        <v>1</v>
      </c>
      <c r="AT363" s="436"/>
      <c r="AU363" s="1052"/>
      <c r="AV363" s="11"/>
      <c r="AW363" s="11"/>
      <c r="AX363" s="410">
        <f t="shared" si="225"/>
        <v>100</v>
      </c>
      <c r="AY363" s="411">
        <f>IF(G363="","",VLOOKUP(J363,中子データ!$B$4:$M$5999,10,FALSE))</f>
        <v>85</v>
      </c>
      <c r="AZ363" s="438">
        <f>IF(G363="","",VLOOKUP(J363,中子データ!$B$4:$M$5999,9,FALSE))</f>
        <v>84.705882352941174</v>
      </c>
      <c r="BA363" s="412" t="str">
        <f>IF(AQ363="","",VLOOKUP(AQ363,作業者名!$B$4:$C$100,2,FALSE))</f>
        <v/>
      </c>
      <c r="BB363" s="412" t="str">
        <f>IF(AR363="","",VLOOKUP(AR363,作業者名!$B$4:$C$100,2,FALSE))</f>
        <v/>
      </c>
      <c r="BC363" s="412">
        <f>IF(G363="","",VLOOKUP(J363,中子データ!B$4:N$6004,12,FALSE))</f>
        <v>0</v>
      </c>
      <c r="BD363" s="413">
        <f>IF(G363="","",VLOOKUP(J363,中子データ!$B$4:$P$4500,15,FALSE))</f>
        <v>0</v>
      </c>
    </row>
    <row r="364" spans="1:56" x14ac:dyDescent="0.15">
      <c r="A364" s="7" t="str">
        <f>IF(G364="","",VLOOKUP(H364,マシン名!$B$4:$C$93,2,FALSE))</f>
        <v>MK4　</v>
      </c>
      <c r="B364" s="7" t="str">
        <f>IF(G364="","",VLOOKUP(I364,作業者名!$B$4:$C$100,2,FALSE))</f>
        <v>恩田</v>
      </c>
      <c r="C364" s="7" t="str">
        <f>IF(G364="","",VLOOKUP(J364,中子データ!$B$4:$H$4500,2,FALSE))</f>
        <v>KD310ｼﾞｮｲﾝﾄ　ｹｰｽ（Ｌ，R)</v>
      </c>
      <c r="D364" s="8">
        <f>IF(G364="","",VLOOKUP(J364,中子データ!$B$4:$H$4500,4,FALSE))</f>
        <v>1</v>
      </c>
      <c r="E364" s="231">
        <f t="shared" si="247"/>
        <v>258</v>
      </c>
      <c r="G364" s="958">
        <v>44448</v>
      </c>
      <c r="H364" s="1111">
        <v>32</v>
      </c>
      <c r="I364" s="1111">
        <v>14</v>
      </c>
      <c r="J364" s="1111">
        <v>386</v>
      </c>
      <c r="K364" s="966">
        <v>260</v>
      </c>
      <c r="L364" s="966">
        <v>465</v>
      </c>
      <c r="M364" s="967">
        <v>0.5</v>
      </c>
      <c r="N364" s="1037">
        <f t="shared" si="245"/>
        <v>455</v>
      </c>
      <c r="O364" s="250"/>
      <c r="P364" s="250"/>
      <c r="Q364" s="250"/>
      <c r="R364" s="250"/>
      <c r="S364" s="250"/>
      <c r="T364" s="250"/>
      <c r="U364" s="250">
        <v>10</v>
      </c>
      <c r="V364" s="250"/>
      <c r="W364" s="250"/>
      <c r="X364" s="250"/>
      <c r="Y364" s="250"/>
      <c r="Z364" s="1036"/>
      <c r="AA364" s="429"/>
      <c r="AB364" s="457">
        <f t="shared" si="246"/>
        <v>2</v>
      </c>
      <c r="AC364" s="1040"/>
      <c r="AD364" s="1040"/>
      <c r="AE364" s="1040"/>
      <c r="AF364" s="1040"/>
      <c r="AG364" s="1040"/>
      <c r="AH364" s="1040">
        <v>2</v>
      </c>
      <c r="AI364" s="1040"/>
      <c r="AJ364" s="12"/>
      <c r="AK364" s="445" t="str">
        <f>IF(G364="","",VLOOKUP(J364,中子データ!$B$4:$H$4500,3,FALSE))</f>
        <v>MSR-T</v>
      </c>
      <c r="AL364" s="445">
        <f>IF(G364="","",VLOOKUP(J364,中子データ!$B$4:$H$4500,5,FALSE))</f>
        <v>0.69</v>
      </c>
      <c r="AM364" s="445">
        <f>IF(G364="","",VLOOKUP(J364,中子データ!$B$4:$H$4500,6,FALSE))</f>
        <v>95</v>
      </c>
      <c r="AN364" s="418"/>
      <c r="AO364" s="419"/>
      <c r="AP364" s="420"/>
      <c r="AQ364" s="421"/>
      <c r="AR364" s="420"/>
      <c r="AS364" s="436"/>
      <c r="AT364" s="436"/>
      <c r="AU364" s="1052"/>
      <c r="AV364" s="11"/>
      <c r="AW364" s="11"/>
      <c r="AX364" s="410">
        <f t="shared" si="225"/>
        <v>455</v>
      </c>
      <c r="AY364" s="411">
        <f>IF(G364="","",VLOOKUP(J364,中子データ!$B$4:$M$5999,10,FALSE))</f>
        <v>94</v>
      </c>
      <c r="AZ364" s="438">
        <f>IF(G364="","",VLOOKUP(J364,中子データ!$B$4:$M$5999,9,FALSE))</f>
        <v>38.297872340425535</v>
      </c>
      <c r="BA364" s="412" t="str">
        <f>IF(AQ364="","",VLOOKUP(AQ364,作業者名!$B$4:$C$100,2,FALSE))</f>
        <v/>
      </c>
      <c r="BB364" s="412" t="str">
        <f>IF(AR364="","",VLOOKUP(AR364,作業者名!$B$4:$C$100,2,FALSE))</f>
        <v/>
      </c>
      <c r="BC364" s="412">
        <f>IF(G364="","",VLOOKUP(J364,中子データ!B$4:N$6004,12,FALSE))</f>
        <v>0</v>
      </c>
      <c r="BD364" s="413">
        <f>IF(G364="","",VLOOKUP(J364,中子データ!$B$4:$P$4500,15,FALSE))</f>
        <v>23</v>
      </c>
    </row>
    <row r="365" spans="1:56" x14ac:dyDescent="0.15">
      <c r="A365" s="7" t="str">
        <f>IF(G365="","",VLOOKUP(H365,マシン名!$B$4:$C$93,2,FALSE))</f>
        <v>MK4　</v>
      </c>
      <c r="B365" s="7" t="str">
        <f>IF(G365="","",VLOOKUP(I365,作業者名!$B$4:$C$100,2,FALSE))</f>
        <v>宮内</v>
      </c>
      <c r="C365" s="7" t="str">
        <f>IF(G365="","",VLOOKUP(J365,中子データ!$B$4:$H$4500,2,FALSE))</f>
        <v>D1414  シャフト</v>
      </c>
      <c r="D365" s="8">
        <f>IF(G365="","",VLOOKUP(J365,中子データ!$B$4:$H$4500,4,FALSE))</f>
        <v>2</v>
      </c>
      <c r="E365" s="231">
        <f t="shared" si="247"/>
        <v>0</v>
      </c>
      <c r="G365" s="958">
        <v>44448</v>
      </c>
      <c r="H365" s="950">
        <v>32</v>
      </c>
      <c r="I365" s="950">
        <v>2</v>
      </c>
      <c r="J365" s="950">
        <v>609</v>
      </c>
      <c r="K365" s="951">
        <v>0</v>
      </c>
      <c r="L365" s="951">
        <v>30</v>
      </c>
      <c r="M365" s="952">
        <v>1</v>
      </c>
      <c r="N365" s="1037">
        <f t="shared" ref="N365" si="248">L365-SUM(O365:Z365)</f>
        <v>0</v>
      </c>
      <c r="O365" s="250"/>
      <c r="P365" s="250">
        <v>30</v>
      </c>
      <c r="Q365" s="250"/>
      <c r="R365" s="250"/>
      <c r="S365" s="250"/>
      <c r="T365" s="250"/>
      <c r="U365" s="250"/>
      <c r="V365" s="250"/>
      <c r="W365" s="250"/>
      <c r="X365" s="250"/>
      <c r="Y365" s="250"/>
      <c r="Z365" s="1036"/>
      <c r="AA365" s="429"/>
      <c r="AB365" s="457">
        <f t="shared" ref="AB365:AB367" si="249">SUM(AC365:AJ365)</f>
        <v>0</v>
      </c>
      <c r="AC365" s="1040"/>
      <c r="AD365" s="1040"/>
      <c r="AE365" s="1040"/>
      <c r="AF365" s="1040"/>
      <c r="AG365" s="1040"/>
      <c r="AH365" s="1040"/>
      <c r="AI365" s="1040"/>
      <c r="AJ365" s="12"/>
      <c r="AK365" s="445" t="str">
        <f>IF(G365="","",VLOOKUP(J365,中子データ!$B$4:$H$4500,3,FALSE))</f>
        <v>ＤＡ-17</v>
      </c>
      <c r="AL365" s="445">
        <f>IF(G365="","",VLOOKUP(J365,中子データ!$B$4:$H$4500,5,FALSE))</f>
        <v>1.58</v>
      </c>
      <c r="AM365" s="445">
        <f>IF(G365="","",VLOOKUP(J365,中子データ!$B$4:$H$4500,6,FALSE))</f>
        <v>76.7</v>
      </c>
      <c r="AN365" s="418"/>
      <c r="AO365" s="419"/>
      <c r="AP365" s="420"/>
      <c r="AQ365" s="421"/>
      <c r="AR365" s="420"/>
      <c r="AS365" s="436"/>
      <c r="AT365" s="436"/>
      <c r="AU365" s="1052"/>
      <c r="AV365" s="11"/>
      <c r="AW365" s="11"/>
      <c r="AX365" s="410">
        <f t="shared" si="225"/>
        <v>0</v>
      </c>
      <c r="AY365" s="411">
        <f>IF(G365="","",VLOOKUP(J365,中子データ!$B$4:$M$5999,10,FALSE))</f>
        <v>120</v>
      </c>
      <c r="AZ365" s="438">
        <f>IF(G365="","",VLOOKUP(J365,中子データ!$B$4:$M$5999,9,FALSE))</f>
        <v>60</v>
      </c>
      <c r="BA365" s="412" t="str">
        <f>IF(AQ365="","",VLOOKUP(AQ365,作業者名!$B$4:$C$100,2,FALSE))</f>
        <v/>
      </c>
      <c r="BB365" s="412" t="str">
        <f>IF(AR365="","",VLOOKUP(AR365,作業者名!$B$4:$C$100,2,FALSE))</f>
        <v/>
      </c>
      <c r="BC365" s="412">
        <f>IF(G365="","",VLOOKUP(J365,中子データ!B$4:N$6004,12,FALSE))</f>
        <v>0</v>
      </c>
      <c r="BD365" s="413">
        <f>IF(G365="","",VLOOKUP(J365,中子データ!$B$4:$P$4500,15,FALSE))</f>
        <v>0</v>
      </c>
    </row>
    <row r="366" spans="1:56" x14ac:dyDescent="0.15">
      <c r="A366" s="7" t="str">
        <f>IF(G366="","",VLOOKUP(H366,マシン名!$B$4:$C$93,2,FALSE))</f>
        <v>CP　</v>
      </c>
      <c r="B366" s="7" t="str">
        <f>IF(G366="","",VLOOKUP(I366,作業者名!$B$4:$C$100,2,FALSE))</f>
        <v>平</v>
      </c>
      <c r="C366" s="7" t="str">
        <f>IF(G366="","",VLOOKUP(J366,中子データ!$B$4:$H$4500,2,FALSE))</f>
        <v>KHR721　主1・2</v>
      </c>
      <c r="D366" s="8">
        <f>IF(G366="","",VLOOKUP(J366,中子データ!$B$4:$H$4500,4,FALSE))</f>
        <v>1</v>
      </c>
      <c r="E366" s="231">
        <f t="shared" si="247"/>
        <v>25</v>
      </c>
      <c r="G366" s="958">
        <v>44448</v>
      </c>
      <c r="H366" s="1038">
        <v>21</v>
      </c>
      <c r="I366" s="950">
        <v>26</v>
      </c>
      <c r="J366" s="1038">
        <v>513</v>
      </c>
      <c r="K366" s="1039">
        <v>25</v>
      </c>
      <c r="L366" s="1039">
        <v>175</v>
      </c>
      <c r="M366" s="1037">
        <v>1</v>
      </c>
      <c r="N366" s="1037">
        <f t="shared" ref="N366:N367" si="250">L366-SUM(O366:Z366)</f>
        <v>155</v>
      </c>
      <c r="O366" s="250">
        <v>10</v>
      </c>
      <c r="P366" s="250"/>
      <c r="Q366" s="250"/>
      <c r="R366" s="250"/>
      <c r="S366" s="250"/>
      <c r="T366" s="250"/>
      <c r="U366" s="250">
        <v>10</v>
      </c>
      <c r="V366" s="250"/>
      <c r="W366" s="250"/>
      <c r="X366" s="250"/>
      <c r="Y366" s="250"/>
      <c r="Z366" s="1036"/>
      <c r="AA366" s="429"/>
      <c r="AB366" s="457">
        <f t="shared" si="249"/>
        <v>0</v>
      </c>
      <c r="AC366" s="1040"/>
      <c r="AD366" s="1040"/>
      <c r="AE366" s="1040"/>
      <c r="AF366" s="1040"/>
      <c r="AG366" s="1040"/>
      <c r="AH366" s="1040"/>
      <c r="AI366" s="1040"/>
      <c r="AJ366" s="12"/>
      <c r="AK366" s="445" t="str">
        <f>IF(G366="","",VLOOKUP(J366,中子データ!$B$4:$H$4500,3,FALSE))</f>
        <v>TW54S</v>
      </c>
      <c r="AL366" s="445">
        <f>IF(G366="","",VLOOKUP(J366,中子データ!$B$4:$H$4500,5,FALSE))</f>
        <v>16</v>
      </c>
      <c r="AM366" s="445">
        <f>IF(G366="","",VLOOKUP(J366,中子データ!$B$4:$H$4500,6,FALSE))</f>
        <v>985</v>
      </c>
      <c r="AN366" s="418"/>
      <c r="AO366" s="419"/>
      <c r="AP366" s="420"/>
      <c r="AQ366" s="421"/>
      <c r="AR366" s="420"/>
      <c r="AS366" s="436"/>
      <c r="AT366" s="436"/>
      <c r="AU366" s="1052"/>
      <c r="AV366" s="11"/>
      <c r="AW366" s="11"/>
      <c r="AX366" s="410">
        <f t="shared" si="225"/>
        <v>155</v>
      </c>
      <c r="AY366" s="411">
        <f>IF(G366="","",VLOOKUP(J366,中子データ!$B$4:$M$5999,10,FALSE))</f>
        <v>360</v>
      </c>
      <c r="AZ366" s="438">
        <f>IF(G366="","",VLOOKUP(J366,中子データ!$B$4:$M$5999,9,FALSE))</f>
        <v>10</v>
      </c>
      <c r="BA366" s="412" t="str">
        <f>IF(AQ366="","",VLOOKUP(AQ366,作業者名!$B$4:$C$100,2,FALSE))</f>
        <v/>
      </c>
      <c r="BB366" s="412" t="str">
        <f>IF(AR366="","",VLOOKUP(AR366,作業者名!$B$4:$C$100,2,FALSE))</f>
        <v/>
      </c>
      <c r="BC366" s="412">
        <f>IF(G366="","",VLOOKUP(J366,中子データ!B$4:N$6004,12,FALSE))</f>
        <v>0.1</v>
      </c>
      <c r="BD366" s="413">
        <f>IF(G366="","",VLOOKUP(J366,中子データ!$B$4:$P$4500,15,FALSE))</f>
        <v>0</v>
      </c>
    </row>
    <row r="367" spans="1:56" x14ac:dyDescent="0.15">
      <c r="A367" s="7" t="str">
        <f>IF(G367="","",VLOOKUP(H367,マシン名!$B$4:$C$93,2,FALSE))</f>
        <v>HTOP860　</v>
      </c>
      <c r="B367" s="7" t="str">
        <f>IF(G367="","",VLOOKUP(I367,作業者名!$B$4:$C$100,2,FALSE))</f>
        <v>長島</v>
      </c>
      <c r="C367" s="7" t="str">
        <f>IF(G367="","",VLOOKUP(J367,中子データ!$B$4:$H$4500,2,FALSE))</f>
        <v>KHR721　寄せセット</v>
      </c>
      <c r="D367" s="8">
        <f>IF(G367="","",VLOOKUP(J367,中子データ!$B$4:$H$4500,4,FALSE))</f>
        <v>1</v>
      </c>
      <c r="E367" s="231">
        <f t="shared" si="247"/>
        <v>72</v>
      </c>
      <c r="G367" s="958">
        <v>44448</v>
      </c>
      <c r="H367" s="1111">
        <v>23</v>
      </c>
      <c r="I367" s="1111">
        <v>3</v>
      </c>
      <c r="J367" s="1111">
        <v>515</v>
      </c>
      <c r="K367" s="1078">
        <v>76</v>
      </c>
      <c r="L367" s="1078">
        <v>350</v>
      </c>
      <c r="M367" s="1079">
        <v>1</v>
      </c>
      <c r="N367" s="1037">
        <f t="shared" si="250"/>
        <v>285</v>
      </c>
      <c r="O367" s="250">
        <v>30</v>
      </c>
      <c r="P367" s="250"/>
      <c r="Q367" s="250"/>
      <c r="R367" s="250">
        <v>20</v>
      </c>
      <c r="S367" s="250"/>
      <c r="T367" s="250"/>
      <c r="U367" s="250">
        <v>15</v>
      </c>
      <c r="V367" s="250"/>
      <c r="W367" s="250"/>
      <c r="X367" s="250"/>
      <c r="Y367" s="250"/>
      <c r="Z367" s="1036"/>
      <c r="AA367" s="429"/>
      <c r="AB367" s="457">
        <f t="shared" si="249"/>
        <v>4</v>
      </c>
      <c r="AC367" s="1040">
        <v>4</v>
      </c>
      <c r="AD367" s="1040"/>
      <c r="AE367" s="1040"/>
      <c r="AF367" s="1040"/>
      <c r="AG367" s="1040"/>
      <c r="AH367" s="1040"/>
      <c r="AI367" s="1040"/>
      <c r="AJ367" s="12"/>
      <c r="AK367" s="445" t="str">
        <f>IF(G367="","",VLOOKUP(J367,中子データ!$B$4:$H$4500,3,FALSE))</f>
        <v>RC549S</v>
      </c>
      <c r="AL367" s="445">
        <f>IF(G367="","",VLOOKUP(J367,中子データ!$B$4:$H$4500,5,FALSE))</f>
        <v>10.9</v>
      </c>
      <c r="AM367" s="445">
        <f>IF(G367="","",VLOOKUP(J367,中子データ!$B$4:$H$4500,6,FALSE))</f>
        <v>730</v>
      </c>
      <c r="AN367" s="418"/>
      <c r="AO367" s="419"/>
      <c r="AP367" s="420"/>
      <c r="AQ367" s="421"/>
      <c r="AR367" s="420"/>
      <c r="AS367" s="436"/>
      <c r="AT367" s="436"/>
      <c r="AU367" s="1052"/>
      <c r="AV367" s="11"/>
      <c r="AW367" s="11"/>
      <c r="AX367" s="410">
        <f t="shared" ref="AX367:AX382" si="251">L367-O367-P367-Q367-R367--S367-T367-U367-V367-W367-X367-Y367-Z367</f>
        <v>285</v>
      </c>
      <c r="AY367" s="411">
        <f>IF(G367="","",VLOOKUP(J367,中子データ!$B$4:$M$5999,10,FALSE))</f>
        <v>180</v>
      </c>
      <c r="AZ367" s="438">
        <f>IF(G367="","",VLOOKUP(J367,中子データ!$B$4:$M$5999,9,FALSE))</f>
        <v>20</v>
      </c>
      <c r="BA367" s="412" t="str">
        <f>IF(AQ367="","",VLOOKUP(AQ367,作業者名!$B$4:$C$100,2,FALSE))</f>
        <v/>
      </c>
      <c r="BB367" s="412" t="str">
        <f>IF(AR367="","",VLOOKUP(AR367,作業者名!$B$4:$C$100,2,FALSE))</f>
        <v/>
      </c>
      <c r="BC367" s="412">
        <f>IF(G367="","",VLOOKUP(J367,中子データ!B$4:N$6004,12,FALSE))</f>
        <v>0.2</v>
      </c>
      <c r="BD367" s="413">
        <f>IF(G367="","",VLOOKUP(J367,中子データ!$B$4:$P$4500,15,FALSE))</f>
        <v>0</v>
      </c>
    </row>
    <row r="368" spans="1:56" x14ac:dyDescent="0.15">
      <c r="A368" s="7" t="str">
        <f>IF(G368="","",VLOOKUP(H368,マシン名!$B$4:$C$93,2,FALSE))</f>
        <v>5H特　</v>
      </c>
      <c r="B368" s="7" t="str">
        <f>IF(G368="","",VLOOKUP(I368,作業者名!$B$4:$C$100,2,FALSE))</f>
        <v>浅津</v>
      </c>
      <c r="C368" s="7" t="str">
        <f>IF(G368="","",VLOOKUP(J368,中子データ!$B$4:$H$4500,2,FALSE))</f>
        <v>KHR721　ジャケ</v>
      </c>
      <c r="D368" s="8">
        <f>IF(G368="","",VLOOKUP(J368,中子データ!$B$4:$H$4500,4,FALSE))</f>
        <v>1</v>
      </c>
      <c r="E368" s="231">
        <f t="shared" si="247"/>
        <v>21</v>
      </c>
      <c r="G368" s="958">
        <v>44448</v>
      </c>
      <c r="H368" s="1111">
        <v>24</v>
      </c>
      <c r="I368" s="1111">
        <v>9</v>
      </c>
      <c r="J368" s="1111">
        <v>516</v>
      </c>
      <c r="K368" s="1078">
        <v>27</v>
      </c>
      <c r="L368" s="1078">
        <v>240</v>
      </c>
      <c r="M368" s="1079">
        <v>1</v>
      </c>
      <c r="N368" s="1037">
        <f t="shared" ref="N368" si="252">L368-SUM(O368:Z368)</f>
        <v>180</v>
      </c>
      <c r="O368" s="250">
        <v>10</v>
      </c>
      <c r="P368" s="250"/>
      <c r="Q368" s="250"/>
      <c r="R368" s="250">
        <v>40</v>
      </c>
      <c r="S368" s="250"/>
      <c r="T368" s="250"/>
      <c r="U368" s="250">
        <v>10</v>
      </c>
      <c r="V368" s="250"/>
      <c r="W368" s="250"/>
      <c r="X368" s="250"/>
      <c r="Y368" s="250"/>
      <c r="Z368" s="1036"/>
      <c r="AA368" s="429"/>
      <c r="AB368" s="457">
        <f t="shared" ref="AB368:AB372" si="253">SUM(AC368:AJ368)</f>
        <v>6</v>
      </c>
      <c r="AC368" s="1040"/>
      <c r="AD368" s="1040"/>
      <c r="AE368" s="1040"/>
      <c r="AF368" s="1040"/>
      <c r="AG368" s="1040"/>
      <c r="AH368" s="1040">
        <v>6</v>
      </c>
      <c r="AI368" s="1040"/>
      <c r="AJ368" s="12"/>
      <c r="AK368" s="445" t="str">
        <f>IF(G368="","",VLOOKUP(J368,中子データ!$B$4:$H$4500,3,FALSE))</f>
        <v>WJ55</v>
      </c>
      <c r="AL368" s="445">
        <f>IF(G368="","",VLOOKUP(J368,中子データ!$B$4:$H$4500,5,FALSE))</f>
        <v>5</v>
      </c>
      <c r="AM368" s="445">
        <f>IF(G368="","",VLOOKUP(J368,中子データ!$B$4:$H$4500,6,FALSE))</f>
        <v>900</v>
      </c>
      <c r="AN368" s="418"/>
      <c r="AO368" s="419"/>
      <c r="AP368" s="420"/>
      <c r="AQ368" s="421"/>
      <c r="AR368" s="420"/>
      <c r="AS368" s="436"/>
      <c r="AT368" s="436"/>
      <c r="AU368" s="1052" t="s">
        <v>2122</v>
      </c>
      <c r="AV368" s="11"/>
      <c r="AW368" s="11"/>
      <c r="AX368" s="410">
        <f t="shared" si="251"/>
        <v>180</v>
      </c>
      <c r="AY368" s="411">
        <f>IF(G368="","",VLOOKUP(J368,中子データ!$B$4:$M$5999,10,FALSE))</f>
        <v>360</v>
      </c>
      <c r="AZ368" s="438">
        <f>IF(G368="","",VLOOKUP(J368,中子データ!$B$4:$M$5999,9,FALSE))</f>
        <v>10</v>
      </c>
      <c r="BA368" s="412" t="str">
        <f>IF(AQ368="","",VLOOKUP(AQ368,作業者名!$B$4:$C$100,2,FALSE))</f>
        <v/>
      </c>
      <c r="BB368" s="412" t="str">
        <f>IF(AR368="","",VLOOKUP(AR368,作業者名!$B$4:$C$100,2,FALSE))</f>
        <v/>
      </c>
      <c r="BC368" s="412">
        <f>IF(G368="","",VLOOKUP(J368,中子データ!B$4:N$6004,12,FALSE))</f>
        <v>0.1</v>
      </c>
      <c r="BD368" s="413">
        <f>IF(G368="","",VLOOKUP(J368,中子データ!$B$4:$P$4500,15,FALSE))</f>
        <v>0</v>
      </c>
    </row>
    <row r="369" spans="1:56" x14ac:dyDescent="0.15">
      <c r="A369" s="7" t="str">
        <f>IF(G369="","",VLOOKUP(H369,マシン名!$B$4:$C$93,2,FALSE))</f>
        <v>A56HP①　</v>
      </c>
      <c r="B369" s="7" t="str">
        <f>IF(G369="","",VLOOKUP(I369,作業者名!$B$4:$C$100,2,FALSE))</f>
        <v>清水</v>
      </c>
      <c r="C369" s="7" t="str">
        <f>IF(G369="","",VLOOKUP(J369,中子データ!$B$4:$H$4500,2,FALSE))</f>
        <v>K5B763</v>
      </c>
      <c r="D369" s="8">
        <f>IF(G369="","",VLOOKUP(J369,中子データ!$B$4:$H$4500,4,FALSE))</f>
        <v>1</v>
      </c>
      <c r="E369" s="231">
        <f t="shared" si="247"/>
        <v>98</v>
      </c>
      <c r="G369" s="958">
        <v>44448</v>
      </c>
      <c r="H369" s="950">
        <v>29</v>
      </c>
      <c r="I369" s="950">
        <v>17</v>
      </c>
      <c r="J369" s="950">
        <v>584</v>
      </c>
      <c r="K369" s="951">
        <v>98</v>
      </c>
      <c r="L369" s="951">
        <v>450</v>
      </c>
      <c r="M369" s="952">
        <v>1</v>
      </c>
      <c r="N369" s="1037">
        <f t="shared" ref="N369:N370" si="254">L369-SUM(O369:Z369)</f>
        <v>450</v>
      </c>
      <c r="O369" s="250"/>
      <c r="P369" s="250"/>
      <c r="Q369" s="250"/>
      <c r="R369" s="250"/>
      <c r="S369" s="250"/>
      <c r="T369" s="250"/>
      <c r="U369" s="250"/>
      <c r="V369" s="250"/>
      <c r="W369" s="250"/>
      <c r="X369" s="250"/>
      <c r="Y369" s="250"/>
      <c r="Z369" s="1036"/>
      <c r="AA369" s="429"/>
      <c r="AB369" s="457">
        <f t="shared" si="253"/>
        <v>0</v>
      </c>
      <c r="AC369" s="1040"/>
      <c r="AD369" s="1040"/>
      <c r="AE369" s="1040"/>
      <c r="AF369" s="1040"/>
      <c r="AG369" s="1040"/>
      <c r="AH369" s="1040"/>
      <c r="AI369" s="1040"/>
      <c r="AJ369" s="12"/>
      <c r="AK369" s="445" t="str">
        <f>IF(G369="","",VLOOKUP(J369,中子データ!$B$4:$H$4500,3,FALSE))</f>
        <v>MT-70R</v>
      </c>
      <c r="AL369" s="445">
        <f>IF(G369="","",VLOOKUP(J369,中子データ!$B$4:$H$4500,5,FALSE))</f>
        <v>12</v>
      </c>
      <c r="AM369" s="445">
        <f>IF(G369="","",VLOOKUP(J369,中子データ!$B$4:$H$4500,6,FALSE))</f>
        <v>902</v>
      </c>
      <c r="AN369" s="418"/>
      <c r="AO369" s="419"/>
      <c r="AP369" s="420"/>
      <c r="AQ369" s="421"/>
      <c r="AR369" s="420"/>
      <c r="AS369" s="436"/>
      <c r="AT369" s="436"/>
      <c r="AU369" s="1052"/>
      <c r="AV369" s="11"/>
      <c r="AW369" s="11"/>
      <c r="AX369" s="410">
        <f t="shared" si="251"/>
        <v>450</v>
      </c>
      <c r="AY369" s="411">
        <f>IF(G369="","",VLOOKUP(J369,中子データ!$B$4:$M$5999,10,FALSE))</f>
        <v>240</v>
      </c>
      <c r="AZ369" s="438">
        <f>IF(G369="","",VLOOKUP(J369,中子データ!$B$4:$M$5999,9,FALSE))</f>
        <v>15</v>
      </c>
      <c r="BA369" s="412" t="str">
        <f>IF(AQ369="","",VLOOKUP(AQ369,作業者名!$B$4:$C$100,2,FALSE))</f>
        <v/>
      </c>
      <c r="BB369" s="412" t="str">
        <f>IF(AR369="","",VLOOKUP(AR369,作業者名!$B$4:$C$100,2,FALSE))</f>
        <v/>
      </c>
      <c r="BC369" s="412">
        <f>IF(G369="","",VLOOKUP(J369,中子データ!B$4:N$6004,12,FALSE))</f>
        <v>0</v>
      </c>
      <c r="BD369" s="413">
        <f>IF(G369="","",VLOOKUP(J369,中子データ!$B$4:$P$4500,15,FALSE))</f>
        <v>0</v>
      </c>
    </row>
    <row r="370" spans="1:56" x14ac:dyDescent="0.15">
      <c r="A370" s="7" t="str">
        <f>IF(G370="","",VLOOKUP(H370,マシン名!$B$4:$C$93,2,FALSE))</f>
        <v>A56HP①　</v>
      </c>
      <c r="B370" s="7" t="str">
        <f>IF(G370="","",VLOOKUP(I370,作業者名!$B$4:$C$100,2,FALSE))</f>
        <v>山岡</v>
      </c>
      <c r="C370" s="7" t="str">
        <f>IF(G370="","",VLOOKUP(J370,中子データ!$B$4:$H$4500,2,FALSE))</f>
        <v>K5B763</v>
      </c>
      <c r="D370" s="8">
        <f>IF(G370="","",VLOOKUP(J370,中子データ!$B$4:$H$4500,4,FALSE))</f>
        <v>1</v>
      </c>
      <c r="E370" s="231">
        <f t="shared" si="247"/>
        <v>42</v>
      </c>
      <c r="G370" s="958">
        <v>44448</v>
      </c>
      <c r="H370" s="950">
        <v>29</v>
      </c>
      <c r="I370" s="950">
        <v>22</v>
      </c>
      <c r="J370" s="950">
        <v>584</v>
      </c>
      <c r="K370" s="951">
        <v>49</v>
      </c>
      <c r="L370" s="951">
        <v>240</v>
      </c>
      <c r="M370" s="952">
        <v>1</v>
      </c>
      <c r="N370" s="1037">
        <f t="shared" si="254"/>
        <v>210</v>
      </c>
      <c r="O370" s="250"/>
      <c r="P370" s="250"/>
      <c r="Q370" s="250"/>
      <c r="R370" s="250"/>
      <c r="S370" s="250">
        <v>20</v>
      </c>
      <c r="T370" s="250"/>
      <c r="U370" s="250">
        <v>10</v>
      </c>
      <c r="V370" s="250"/>
      <c r="W370" s="250"/>
      <c r="X370" s="250"/>
      <c r="Y370" s="250"/>
      <c r="Z370" s="1036"/>
      <c r="AA370" s="429"/>
      <c r="AB370" s="457">
        <f t="shared" si="253"/>
        <v>7</v>
      </c>
      <c r="AC370" s="1040"/>
      <c r="AD370" s="1040"/>
      <c r="AE370" s="1040">
        <v>7</v>
      </c>
      <c r="AF370" s="1040"/>
      <c r="AG370" s="1040"/>
      <c r="AH370" s="1040"/>
      <c r="AI370" s="1040"/>
      <c r="AJ370" s="12"/>
      <c r="AK370" s="445" t="str">
        <f>IF(G370="","",VLOOKUP(J370,中子データ!$B$4:$H$4500,3,FALSE))</f>
        <v>MT-70R</v>
      </c>
      <c r="AL370" s="445">
        <f>IF(G370="","",VLOOKUP(J370,中子データ!$B$4:$H$4500,5,FALSE))</f>
        <v>12</v>
      </c>
      <c r="AM370" s="445">
        <f>IF(G370="","",VLOOKUP(J370,中子データ!$B$4:$H$4500,6,FALSE))</f>
        <v>902</v>
      </c>
      <c r="AN370" s="418"/>
      <c r="AO370" s="419"/>
      <c r="AP370" s="420"/>
      <c r="AQ370" s="421"/>
      <c r="AR370" s="420"/>
      <c r="AS370" s="436">
        <v>1</v>
      </c>
      <c r="AT370" s="436"/>
      <c r="AU370" s="1052" t="s">
        <v>2123</v>
      </c>
      <c r="AV370" s="11"/>
      <c r="AW370" s="11"/>
      <c r="AX370" s="410">
        <f t="shared" si="251"/>
        <v>250</v>
      </c>
      <c r="AY370" s="411">
        <f>IF(G370="","",VLOOKUP(J370,中子データ!$B$4:$M$5999,10,FALSE))</f>
        <v>240</v>
      </c>
      <c r="AZ370" s="438">
        <f>IF(G370="","",VLOOKUP(J370,中子データ!$B$4:$M$5999,9,FALSE))</f>
        <v>15</v>
      </c>
      <c r="BA370" s="412" t="str">
        <f>IF(AQ370="","",VLOOKUP(AQ370,作業者名!$B$4:$C$100,2,FALSE))</f>
        <v/>
      </c>
      <c r="BB370" s="412" t="str">
        <f>IF(AR370="","",VLOOKUP(AR370,作業者名!$B$4:$C$100,2,FALSE))</f>
        <v/>
      </c>
      <c r="BC370" s="412">
        <f>IF(G370="","",VLOOKUP(J370,中子データ!B$4:N$6004,12,FALSE))</f>
        <v>0</v>
      </c>
      <c r="BD370" s="413">
        <f>IF(G370="","",VLOOKUP(J370,中子データ!$B$4:$P$4500,15,FALSE))</f>
        <v>0</v>
      </c>
    </row>
    <row r="371" spans="1:56" x14ac:dyDescent="0.15">
      <c r="A371" s="7" t="str">
        <f>IF(G371="","",VLOOKUP(H371,マシン名!$B$4:$C$93,2,FALSE))</f>
        <v>A56HP①　</v>
      </c>
      <c r="B371" s="7" t="str">
        <f>IF(G371="","",VLOOKUP(I371,作業者名!$B$4:$C$100,2,FALSE))</f>
        <v>山岡</v>
      </c>
      <c r="C371" s="7" t="str">
        <f>IF(G371="","",VLOOKUP(J371,中子データ!$B$4:$H$4500,2,FALSE))</f>
        <v>KB768台芯</v>
      </c>
      <c r="D371" s="8">
        <f>IF(G371="","",VLOOKUP(J371,中子データ!$B$4:$H$4500,4,FALSE))</f>
        <v>1</v>
      </c>
      <c r="E371" s="231">
        <f t="shared" si="247"/>
        <v>0</v>
      </c>
      <c r="G371" s="958">
        <v>44448</v>
      </c>
      <c r="H371" s="950">
        <v>29</v>
      </c>
      <c r="I371" s="950">
        <v>22</v>
      </c>
      <c r="J371" s="950">
        <v>594</v>
      </c>
      <c r="K371" s="951">
        <v>0</v>
      </c>
      <c r="L371" s="951">
        <v>70</v>
      </c>
      <c r="M371" s="952">
        <v>1</v>
      </c>
      <c r="N371" s="1037">
        <f t="shared" ref="N371" si="255">L371-SUM(O371:Z371)</f>
        <v>0</v>
      </c>
      <c r="O371" s="250"/>
      <c r="P371" s="250">
        <v>70</v>
      </c>
      <c r="Q371" s="250"/>
      <c r="R371" s="250"/>
      <c r="S371" s="250"/>
      <c r="T371" s="250"/>
      <c r="U371" s="250"/>
      <c r="V371" s="250"/>
      <c r="W371" s="250"/>
      <c r="X371" s="250"/>
      <c r="Y371" s="250"/>
      <c r="Z371" s="1036"/>
      <c r="AA371" s="429"/>
      <c r="AB371" s="457">
        <f t="shared" si="253"/>
        <v>0</v>
      </c>
      <c r="AC371" s="1040"/>
      <c r="AD371" s="1040"/>
      <c r="AE371" s="1040"/>
      <c r="AF371" s="1040"/>
      <c r="AG371" s="1040"/>
      <c r="AH371" s="1040"/>
      <c r="AI371" s="1040"/>
      <c r="AJ371" s="12"/>
      <c r="AK371" s="445" t="str">
        <f>IF(G371="","",VLOOKUP(J371,中子データ!$B$4:$H$4500,3,FALSE))</f>
        <v>DP20</v>
      </c>
      <c r="AL371" s="445">
        <f>IF(G371="","",VLOOKUP(J371,中子データ!$B$4:$H$4500,5,FALSE))</f>
        <v>5.8</v>
      </c>
      <c r="AM371" s="445">
        <f>IF(G371="","",VLOOKUP(J371,中子データ!$B$4:$H$4500,6,FALSE))</f>
        <v>468.3</v>
      </c>
      <c r="AN371" s="418"/>
      <c r="AO371" s="419"/>
      <c r="AP371" s="420"/>
      <c r="AQ371" s="421"/>
      <c r="AR371" s="420"/>
      <c r="AS371" s="436">
        <v>1</v>
      </c>
      <c r="AT371" s="436"/>
      <c r="AU371" s="1052"/>
      <c r="AV371" s="11"/>
      <c r="AW371" s="11"/>
      <c r="AX371" s="410">
        <f t="shared" si="251"/>
        <v>0</v>
      </c>
      <c r="AY371" s="411">
        <f>IF(G371="","",VLOOKUP(J371,中子データ!$B$4:$M$5999,10,FALSE))</f>
        <v>200</v>
      </c>
      <c r="AZ371" s="438">
        <f>IF(G371="","",VLOOKUP(J371,中子データ!$B$4:$M$5999,9,FALSE))</f>
        <v>18</v>
      </c>
      <c r="BA371" s="412" t="str">
        <f>IF(AQ371="","",VLOOKUP(AQ371,作業者名!$B$4:$C$100,2,FALSE))</f>
        <v/>
      </c>
      <c r="BB371" s="412" t="str">
        <f>IF(AR371="","",VLOOKUP(AR371,作業者名!$B$4:$C$100,2,FALSE))</f>
        <v/>
      </c>
      <c r="BC371" s="412">
        <f>IF(G371="","",VLOOKUP(J371,中子データ!B$4:N$6004,12,FALSE))</f>
        <v>0</v>
      </c>
      <c r="BD371" s="413">
        <f>IF(G371="","",VLOOKUP(J371,中子データ!$B$4:$P$4500,15,FALSE))</f>
        <v>0</v>
      </c>
    </row>
    <row r="372" spans="1:56" x14ac:dyDescent="0.15">
      <c r="A372" s="7" t="str">
        <f>IF(G372="","",VLOOKUP(H372,マシン名!$B$4:$C$93,2,FALSE))</f>
        <v>VTOP935　</v>
      </c>
      <c r="B372" s="7" t="str">
        <f>IF(G372="","",VLOOKUP(I372,作業者名!$B$4:$C$100,2,FALSE))</f>
        <v>長島</v>
      </c>
      <c r="C372" s="7" t="str">
        <f>IF(G372="","",VLOOKUP(J372,中子データ!$B$4:$H$4500,2,FALSE))</f>
        <v>KB768ジャケ</v>
      </c>
      <c r="D372" s="8">
        <f>IF(G372="","",VLOOKUP(J372,中子データ!$B$4:$H$4500,4,FALSE))</f>
        <v>1</v>
      </c>
      <c r="E372" s="231">
        <f t="shared" si="247"/>
        <v>18</v>
      </c>
      <c r="G372" s="958">
        <v>44448</v>
      </c>
      <c r="H372" s="950">
        <v>22</v>
      </c>
      <c r="I372" s="950">
        <v>3</v>
      </c>
      <c r="J372" s="950">
        <v>593</v>
      </c>
      <c r="K372" s="951">
        <v>20</v>
      </c>
      <c r="L372" s="951">
        <v>105</v>
      </c>
      <c r="M372" s="952">
        <v>1</v>
      </c>
      <c r="N372" s="1037">
        <f t="shared" ref="N372:N373" si="256">L372-SUM(O372:Z372)</f>
        <v>85</v>
      </c>
      <c r="O372" s="250">
        <v>10</v>
      </c>
      <c r="P372" s="250"/>
      <c r="Q372" s="250"/>
      <c r="R372" s="250"/>
      <c r="S372" s="250"/>
      <c r="T372" s="250"/>
      <c r="U372" s="250">
        <v>10</v>
      </c>
      <c r="V372" s="250"/>
      <c r="W372" s="250"/>
      <c r="X372" s="250"/>
      <c r="Y372" s="250"/>
      <c r="Z372" s="1036"/>
      <c r="AA372" s="429"/>
      <c r="AB372" s="457">
        <f t="shared" si="253"/>
        <v>2</v>
      </c>
      <c r="AC372" s="1040"/>
      <c r="AD372" s="1040"/>
      <c r="AE372" s="1040">
        <v>1</v>
      </c>
      <c r="AF372" s="1040"/>
      <c r="AG372" s="1040"/>
      <c r="AH372" s="1040">
        <v>1</v>
      </c>
      <c r="AI372" s="1040"/>
      <c r="AJ372" s="12"/>
      <c r="AK372" s="445" t="str">
        <f>IF(G372="","",VLOOKUP(J372,中子データ!$B$4:$H$4500,3,FALSE))</f>
        <v>WJ-50A</v>
      </c>
      <c r="AL372" s="445">
        <f>IF(G372="","",VLOOKUP(J372,中子データ!$B$4:$H$4500,5,FALSE))</f>
        <v>2.4</v>
      </c>
      <c r="AM372" s="445">
        <f>IF(G372="","",VLOOKUP(J372,中子データ!$B$4:$H$4500,6,FALSE))</f>
        <v>559.20000000000005</v>
      </c>
      <c r="AN372" s="418"/>
      <c r="AO372" s="419"/>
      <c r="AP372" s="420"/>
      <c r="AQ372" s="421"/>
      <c r="AR372" s="420"/>
      <c r="AS372" s="436"/>
      <c r="AT372" s="436"/>
      <c r="AU372" s="1052"/>
      <c r="AV372" s="11"/>
      <c r="AW372" s="11"/>
      <c r="AX372" s="410">
        <f t="shared" si="251"/>
        <v>85</v>
      </c>
      <c r="AY372" s="411">
        <f>IF(G372="","",VLOOKUP(J372,中子データ!$B$4:$M$5999,10,FALSE))</f>
        <v>240</v>
      </c>
      <c r="AZ372" s="438">
        <f>IF(G372="","",VLOOKUP(J372,中子データ!$B$4:$M$5999,9,FALSE))</f>
        <v>15</v>
      </c>
      <c r="BA372" s="412" t="str">
        <f>IF(AQ372="","",VLOOKUP(AQ372,作業者名!$B$4:$C$100,2,FALSE))</f>
        <v/>
      </c>
      <c r="BB372" s="412" t="str">
        <f>IF(AR372="","",VLOOKUP(AR372,作業者名!$B$4:$C$100,2,FALSE))</f>
        <v/>
      </c>
      <c r="BC372" s="412">
        <f>IF(G372="","",VLOOKUP(J372,中子データ!B$4:N$6004,12,FALSE))</f>
        <v>0.1</v>
      </c>
      <c r="BD372" s="413">
        <f>IF(G372="","",VLOOKUP(J372,中子データ!$B$4:$P$4500,15,FALSE))</f>
        <v>0</v>
      </c>
    </row>
    <row r="373" spans="1:56" x14ac:dyDescent="0.15">
      <c r="A373" s="7" t="str">
        <f>IF(G373="","",VLOOKUP(H373,マシン名!$B$4:$C$93,2,FALSE))</f>
        <v>５ＡＮ②　</v>
      </c>
      <c r="B373" s="7" t="str">
        <f>IF(G373="","",VLOOKUP(I373,作業者名!$B$4:$C$100,2,FALSE))</f>
        <v>浅津</v>
      </c>
      <c r="C373" s="7" t="str">
        <f>IF(G373="","",VLOOKUP(J373,中子データ!$B$4:$H$4500,2,FALSE))</f>
        <v>DE-18ピストンタイ　主</v>
      </c>
      <c r="D373" s="8">
        <f>IF(G373="","",VLOOKUP(J373,中子データ!$B$4:$H$4500,4,FALSE))</f>
        <v>1</v>
      </c>
      <c r="E373" s="231">
        <f t="shared" si="243"/>
        <v>12</v>
      </c>
      <c r="G373" s="958">
        <v>44448</v>
      </c>
      <c r="H373" s="950">
        <v>38</v>
      </c>
      <c r="I373" s="950">
        <v>9</v>
      </c>
      <c r="J373" s="950">
        <v>422</v>
      </c>
      <c r="K373" s="951">
        <v>12</v>
      </c>
      <c r="L373" s="951">
        <v>105</v>
      </c>
      <c r="M373" s="952">
        <v>1</v>
      </c>
      <c r="N373" s="1037">
        <f t="shared" si="256"/>
        <v>105</v>
      </c>
      <c r="O373" s="250"/>
      <c r="P373" s="250"/>
      <c r="Q373" s="250"/>
      <c r="R373" s="250"/>
      <c r="S373" s="250"/>
      <c r="T373" s="250"/>
      <c r="U373" s="250"/>
      <c r="V373" s="250"/>
      <c r="W373" s="250"/>
      <c r="X373" s="250"/>
      <c r="Y373" s="250"/>
      <c r="Z373" s="1036"/>
      <c r="AA373" s="429"/>
      <c r="AB373" s="457">
        <f>SUM(AC373:AJ373)</f>
        <v>0</v>
      </c>
      <c r="AC373" s="1040"/>
      <c r="AD373" s="1040"/>
      <c r="AE373" s="1040"/>
      <c r="AF373" s="1040"/>
      <c r="AG373" s="1040"/>
      <c r="AH373" s="1040"/>
      <c r="AI373" s="1040"/>
      <c r="AJ373" s="12"/>
      <c r="AK373" s="445" t="str">
        <f>IF(G373="","",VLOOKUP(J373,中子データ!$B$4:$H$4500,3,FALSE))</f>
        <v>S-30D</v>
      </c>
      <c r="AL373" s="445">
        <f>IF(G373="","",VLOOKUP(J373,中子データ!$B$4:$H$4500,5,FALSE))</f>
        <v>7.3</v>
      </c>
      <c r="AM373" s="445">
        <f>IF(G373="","",VLOOKUP(J373,中子データ!$B$4:$H$4500,6,FALSE))</f>
        <v>622</v>
      </c>
      <c r="AN373" s="418"/>
      <c r="AO373" s="419"/>
      <c r="AP373" s="420"/>
      <c r="AQ373" s="421"/>
      <c r="AR373" s="420"/>
      <c r="AS373" s="436"/>
      <c r="AT373" s="436"/>
      <c r="AU373" s="1052"/>
      <c r="AV373" s="11"/>
      <c r="AW373" s="11"/>
      <c r="AX373" s="410">
        <f t="shared" si="251"/>
        <v>105</v>
      </c>
      <c r="AY373" s="411">
        <f>IF(G373="","",VLOOKUP(J373,中子データ!$B$4:$M$5999,10,FALSE))</f>
        <v>250</v>
      </c>
      <c r="AZ373" s="438">
        <f>IF(G373="","",VLOOKUP(J373,中子データ!$B$4:$M$5999,9,FALSE))</f>
        <v>14.4</v>
      </c>
      <c r="BA373" s="412" t="str">
        <f>IF(AQ373="","",VLOOKUP(AQ373,作業者名!$B$4:$C$100,2,FALSE))</f>
        <v/>
      </c>
      <c r="BB373" s="412" t="str">
        <f>IF(AR373="","",VLOOKUP(AR373,作業者名!$B$4:$C$100,2,FALSE))</f>
        <v/>
      </c>
      <c r="BC373" s="412">
        <f>IF(G373="","",VLOOKUP(J373,中子データ!B$4:N$6004,12,FALSE))</f>
        <v>0</v>
      </c>
      <c r="BD373" s="413">
        <f>IF(G373="","",VLOOKUP(J373,中子データ!$B$4:$P$4500,15,FALSE))</f>
        <v>0</v>
      </c>
    </row>
    <row r="374" spans="1:56" x14ac:dyDescent="0.15">
      <c r="A374" s="7" t="str">
        <f>IF(G374="","",VLOOKUP(H374,マシン名!$B$4:$C$93,2,FALSE))</f>
        <v>SL55　</v>
      </c>
      <c r="B374" s="7" t="str">
        <f>IF(G374="","",VLOOKUP(I374,作業者名!$B$4:$C$100,2,FALSE))</f>
        <v>吉田</v>
      </c>
      <c r="C374" s="7" t="str">
        <f>IF(G374="","",VLOOKUP(J374,中子データ!$B$4:$H$4500,2,FALSE))</f>
        <v>KC454枕・タペット</v>
      </c>
      <c r="D374" s="8">
        <f>IF(G374="","",VLOOKUP(J374,中子データ!$B$4:$H$4500,4,FALSE))</f>
        <v>1</v>
      </c>
      <c r="E374" s="231">
        <f t="shared" si="243"/>
        <v>192</v>
      </c>
      <c r="G374" s="958">
        <v>44448</v>
      </c>
      <c r="H374" s="1038">
        <v>25</v>
      </c>
      <c r="I374" s="1038">
        <v>1</v>
      </c>
      <c r="J374" s="1038">
        <v>290</v>
      </c>
      <c r="K374" s="1039">
        <v>193</v>
      </c>
      <c r="L374" s="1039">
        <v>465</v>
      </c>
      <c r="M374" s="1037">
        <v>1</v>
      </c>
      <c r="N374" s="1037">
        <f t="shared" ref="N374" si="257">L374-SUM(O374:Z374)</f>
        <v>380</v>
      </c>
      <c r="O374" s="250">
        <v>10</v>
      </c>
      <c r="P374" s="250"/>
      <c r="Q374" s="250"/>
      <c r="R374" s="250"/>
      <c r="S374" s="250"/>
      <c r="T374" s="250"/>
      <c r="U374" s="250">
        <v>10</v>
      </c>
      <c r="V374" s="250"/>
      <c r="W374" s="250"/>
      <c r="X374" s="250"/>
      <c r="Y374" s="250"/>
      <c r="Z374" s="1036">
        <v>65</v>
      </c>
      <c r="AA374" s="429"/>
      <c r="AB374" s="457">
        <f t="shared" ref="AB374:AB376" si="258">SUM(AC374:AJ374)</f>
        <v>1</v>
      </c>
      <c r="AC374" s="1040"/>
      <c r="AD374" s="1040"/>
      <c r="AE374" s="1040"/>
      <c r="AF374" s="1040"/>
      <c r="AG374" s="1040"/>
      <c r="AH374" s="1040">
        <v>1</v>
      </c>
      <c r="AI374" s="1040"/>
      <c r="AJ374" s="12"/>
      <c r="AK374" s="445" t="str">
        <f>IF(G374="","",VLOOKUP(J374,中子データ!$B$4:$H$4500,3,FALSE))</f>
        <v>MSR-T</v>
      </c>
      <c r="AL374" s="445">
        <f>IF(G374="","",VLOOKUP(J374,中子データ!$B$4:$H$4500,5,FALSE))</f>
        <v>2.4700000000000002</v>
      </c>
      <c r="AM374" s="445">
        <f>IF(G374="","",VLOOKUP(J374,中子データ!$B$4:$H$4500,6,FALSE))</f>
        <v>244</v>
      </c>
      <c r="AN374" s="418"/>
      <c r="AO374" s="419"/>
      <c r="AP374" s="420"/>
      <c r="AQ374" s="421"/>
      <c r="AR374" s="420"/>
      <c r="AS374" s="436"/>
      <c r="AT374" s="436"/>
      <c r="AU374" s="1052"/>
      <c r="AV374" s="11"/>
      <c r="AW374" s="11"/>
      <c r="AX374" s="410">
        <f t="shared" si="251"/>
        <v>380</v>
      </c>
      <c r="AY374" s="411">
        <f>IF(G374="","",VLOOKUP(J374,中子データ!$B$4:$M$5999,10,FALSE))</f>
        <v>110</v>
      </c>
      <c r="AZ374" s="438">
        <f>IF(G374="","",VLOOKUP(J374,中子データ!$B$4:$M$5999,9,FALSE))</f>
        <v>32.727272727272727</v>
      </c>
      <c r="BA374" s="412" t="str">
        <f>IF(AQ374="","",VLOOKUP(AQ374,作業者名!$B$4:$C$100,2,FALSE))</f>
        <v/>
      </c>
      <c r="BB374" s="412" t="str">
        <f>IF(AR374="","",VLOOKUP(AR374,作業者名!$B$4:$C$100,2,FALSE))</f>
        <v/>
      </c>
      <c r="BC374" s="412">
        <f>IF(G374="","",VLOOKUP(J374,中子データ!B$4:N$6004,12,FALSE))</f>
        <v>1.4E-2</v>
      </c>
      <c r="BD374" s="413">
        <f>IF(G374="","",VLOOKUP(J374,中子データ!$B$4:$P$4500,15,FALSE))</f>
        <v>18.7</v>
      </c>
    </row>
    <row r="375" spans="1:56" x14ac:dyDescent="0.15">
      <c r="A375" s="7" t="str">
        <f>IF(G375="","",VLOOKUP(H375,マシン名!$B$4:$C$93,2,FALSE))</f>
        <v>SL55　</v>
      </c>
      <c r="B375" s="7" t="str">
        <f>IF(G375="","",VLOOKUP(I375,作業者名!$B$4:$C$100,2,FALSE))</f>
        <v>宮内</v>
      </c>
      <c r="C375" s="7" t="str">
        <f>IF(G375="","",VLOOKUP(J375,中子データ!$B$4:$H$4500,2,FALSE))</f>
        <v>KD357ｹｰｼﾝｸﾞ</v>
      </c>
      <c r="D375" s="8">
        <f>IF(G375="","",VLOOKUP(J375,中子データ!$B$4:$H$4500,4,FALSE))</f>
        <v>1</v>
      </c>
      <c r="E375" s="231">
        <f t="shared" si="243"/>
        <v>0</v>
      </c>
      <c r="G375" s="958">
        <v>44448</v>
      </c>
      <c r="H375" s="950">
        <v>25</v>
      </c>
      <c r="I375" s="950">
        <v>2</v>
      </c>
      <c r="J375" s="950">
        <v>45</v>
      </c>
      <c r="K375" s="951">
        <v>0</v>
      </c>
      <c r="L375" s="951">
        <v>30</v>
      </c>
      <c r="M375" s="952">
        <v>1</v>
      </c>
      <c r="N375" s="1037">
        <f t="shared" ref="N375:N377" si="259">L375-SUM(O375:Z375)</f>
        <v>0</v>
      </c>
      <c r="O375" s="250"/>
      <c r="P375" s="250">
        <v>30</v>
      </c>
      <c r="Q375" s="250"/>
      <c r="R375" s="250"/>
      <c r="T375" s="250"/>
      <c r="U375" s="250"/>
      <c r="V375" s="250"/>
      <c r="W375" s="250"/>
      <c r="X375" s="250"/>
      <c r="Y375" s="250"/>
      <c r="Z375" s="1036"/>
      <c r="AA375" s="429"/>
      <c r="AB375" s="457">
        <f t="shared" si="258"/>
        <v>0</v>
      </c>
      <c r="AC375" s="1040"/>
      <c r="AD375" s="1040"/>
      <c r="AE375" s="1040"/>
      <c r="AF375" s="1040"/>
      <c r="AG375" s="1040"/>
      <c r="AH375" s="1040"/>
      <c r="AI375" s="1040"/>
      <c r="AJ375" s="12"/>
      <c r="AK375" s="445" t="str">
        <f>IF(G375="","",VLOOKUP(J375,中子データ!$B$4:$H$4500,3,FALSE))</f>
        <v>S30D改</v>
      </c>
      <c r="AL375" s="445">
        <f>IF(G375="","",VLOOKUP(J375,中子データ!$B$4:$H$4500,5,FALSE))</f>
        <v>9.6</v>
      </c>
      <c r="AM375" s="445">
        <f>IF(G375="","",VLOOKUP(J375,中子データ!$B$4:$H$4500,6,FALSE))</f>
        <v>697</v>
      </c>
      <c r="AN375" s="418"/>
      <c r="AO375" s="419"/>
      <c r="AP375" s="420"/>
      <c r="AQ375" s="421"/>
      <c r="AR375" s="420"/>
      <c r="AS375" s="436"/>
      <c r="AT375" s="436"/>
      <c r="AU375" s="1052"/>
      <c r="AV375" s="11"/>
      <c r="AW375" s="11"/>
      <c r="AX375" s="410">
        <f t="shared" si="251"/>
        <v>0</v>
      </c>
      <c r="AY375" s="411">
        <f>IF(G375="","",VLOOKUP(J375,中子データ!$B$4:$M$5999,10,FALSE))</f>
        <v>250</v>
      </c>
      <c r="AZ375" s="438">
        <f>IF(G375="","",VLOOKUP(J375,中子データ!$B$4:$M$5999,9,FALSE))</f>
        <v>14.4</v>
      </c>
      <c r="BA375" s="412" t="str">
        <f>IF(AQ375="","",VLOOKUP(AQ375,作業者名!$B$4:$C$100,2,FALSE))</f>
        <v/>
      </c>
      <c r="BB375" s="412" t="str">
        <f>IF(AR375="","",VLOOKUP(AR375,作業者名!$B$4:$C$100,2,FALSE))</f>
        <v/>
      </c>
      <c r="BC375" s="412">
        <f>IF(G375="","",VLOOKUP(J375,中子データ!B$4:N$6004,12,FALSE))</f>
        <v>0</v>
      </c>
      <c r="BD375" s="413">
        <f>IF(G375="","",VLOOKUP(J375,中子データ!$B$4:$P$4500,15,FALSE))</f>
        <v>23</v>
      </c>
    </row>
    <row r="376" spans="1:56" x14ac:dyDescent="0.15">
      <c r="A376" s="7" t="str">
        <f>IF(G376="","",VLOOKUP(H376,マシン名!$B$4:$C$93,2,FALSE))</f>
        <v>MK3①　</v>
      </c>
      <c r="B376" s="7" t="str">
        <f>IF(G376="","",VLOOKUP(I376,作業者名!$B$4:$C$100,2,FALSE))</f>
        <v>大崎</v>
      </c>
      <c r="C376" s="7" t="str">
        <f>IF(G376="","",VLOOKUP(J376,中子データ!$B$4:$H$4500,2,FALSE))</f>
        <v>76F9008100ｽﾃｰﾀｻﾎﾟｰﾄ</v>
      </c>
      <c r="D376" s="8">
        <f>IF(G376="","",VLOOKUP(J376,中子データ!$B$4:$H$4500,4,FALSE))</f>
        <v>1</v>
      </c>
      <c r="E376" s="231">
        <f t="shared" si="243"/>
        <v>252</v>
      </c>
      <c r="G376" s="958">
        <v>44448</v>
      </c>
      <c r="H376" s="950">
        <v>27</v>
      </c>
      <c r="I376" s="950">
        <v>19</v>
      </c>
      <c r="J376" s="950">
        <v>2006</v>
      </c>
      <c r="K376" s="951">
        <v>265</v>
      </c>
      <c r="L376" s="951">
        <v>465</v>
      </c>
      <c r="M376" s="952">
        <v>0.5</v>
      </c>
      <c r="N376" s="1037">
        <f t="shared" si="259"/>
        <v>375</v>
      </c>
      <c r="O376" s="250">
        <v>15</v>
      </c>
      <c r="P376" s="250"/>
      <c r="Q376" s="250"/>
      <c r="R376" s="250">
        <v>60</v>
      </c>
      <c r="S376" s="250"/>
      <c r="T376" s="250"/>
      <c r="U376" s="250">
        <v>15</v>
      </c>
      <c r="V376" s="250"/>
      <c r="W376" s="250"/>
      <c r="X376" s="250"/>
      <c r="Y376" s="250"/>
      <c r="Z376" s="1036"/>
      <c r="AA376" s="429"/>
      <c r="AB376" s="457">
        <f t="shared" si="258"/>
        <v>13</v>
      </c>
      <c r="AC376" s="1040"/>
      <c r="AD376" s="1040"/>
      <c r="AE376" s="1040">
        <v>3</v>
      </c>
      <c r="AF376" s="1040"/>
      <c r="AG376" s="1040">
        <v>3</v>
      </c>
      <c r="AH376" s="1040"/>
      <c r="AI376" s="1040"/>
      <c r="AJ376" s="12">
        <v>7</v>
      </c>
      <c r="AK376" s="445" t="str">
        <f>IF(G376="","",VLOOKUP(J376,中子データ!$B$4:$H$4500,3,FALSE))</f>
        <v>ＭＳＲＴ</v>
      </c>
      <c r="AL376" s="445">
        <f>IF(G376="","",VLOOKUP(J376,中子データ!$B$4:$H$4500,5,FALSE))</f>
        <v>0.38</v>
      </c>
      <c r="AM376" s="445">
        <f>IF(G376="","",VLOOKUP(J376,中子データ!$B$4:$H$4500,6,FALSE))</f>
        <v>155</v>
      </c>
      <c r="AN376" s="418"/>
      <c r="AO376" s="419"/>
      <c r="AP376" s="420"/>
      <c r="AQ376" s="421"/>
      <c r="AR376" s="420"/>
      <c r="AS376" s="436"/>
      <c r="AT376" s="436"/>
      <c r="AU376" s="1052"/>
      <c r="AV376" s="11"/>
      <c r="AW376" s="11"/>
      <c r="AX376" s="410">
        <f t="shared" si="251"/>
        <v>375</v>
      </c>
      <c r="AY376" s="411">
        <f>IF(G376="","",VLOOKUP(J376,中子データ!$B$4:$M$5999,10,FALSE))</f>
        <v>90</v>
      </c>
      <c r="AZ376" s="438">
        <f>IF(G376="","",VLOOKUP(J376,中子データ!$B$4:$M$5999,9,FALSE))</f>
        <v>40</v>
      </c>
      <c r="BA376" s="412" t="str">
        <f>IF(AQ376="","",VLOOKUP(AQ376,作業者名!$B$4:$C$100,2,FALSE))</f>
        <v/>
      </c>
      <c r="BB376" s="412" t="str">
        <f>IF(AR376="","",VLOOKUP(AR376,作業者名!$B$4:$C$100,2,FALSE))</f>
        <v/>
      </c>
      <c r="BC376" s="412">
        <f>IF(G376="","",VLOOKUP(J376,中子データ!B$4:N$6004,12,FALSE))</f>
        <v>0</v>
      </c>
      <c r="BD376" s="413">
        <f>IF(G376="","",VLOOKUP(J376,中子データ!$B$4:$P$4500,15,FALSE))</f>
        <v>20.8</v>
      </c>
    </row>
    <row r="377" spans="1:56" x14ac:dyDescent="0.15">
      <c r="A377" s="7" t="str">
        <f>IF(G377="","",VLOOKUP(H377,マシン名!$B$4:$C$93,2,FALSE))</f>
        <v>3AN②　</v>
      </c>
      <c r="B377" s="7" t="str">
        <f>IF(G377="","",VLOOKUP(I377,作業者名!$B$4:$C$100,2,FALSE))</f>
        <v>大崎</v>
      </c>
      <c r="C377" s="7" t="str">
        <f>IF(G377="","",VLOOKUP(J377,中子データ!$B$4:$H$4500,2,FALSE))</f>
        <v>6ＫＢ</v>
      </c>
      <c r="D377" s="8">
        <f>IF(G377="","",VLOOKUP(J377,中子データ!$B$4:$H$4500,4,FALSE))</f>
        <v>6</v>
      </c>
      <c r="E377" s="231">
        <f t="shared" si="243"/>
        <v>894</v>
      </c>
      <c r="G377" s="958">
        <v>44448</v>
      </c>
      <c r="H377" s="950">
        <v>28</v>
      </c>
      <c r="I377" s="950">
        <v>19</v>
      </c>
      <c r="J377" s="950">
        <v>3057</v>
      </c>
      <c r="K377" s="951">
        <v>161</v>
      </c>
      <c r="L377" s="951">
        <v>465</v>
      </c>
      <c r="M377" s="952">
        <v>0.5</v>
      </c>
      <c r="N377" s="1037">
        <f t="shared" si="259"/>
        <v>435</v>
      </c>
      <c r="O377" s="250">
        <v>15</v>
      </c>
      <c r="P377" s="250"/>
      <c r="Q377" s="250"/>
      <c r="R377" s="250"/>
      <c r="S377" s="250"/>
      <c r="T377" s="250"/>
      <c r="U377" s="250">
        <v>15</v>
      </c>
      <c r="V377" s="250"/>
      <c r="W377" s="250"/>
      <c r="X377" s="250"/>
      <c r="Y377" s="250"/>
      <c r="Z377" s="1036"/>
      <c r="AA377" s="429"/>
      <c r="AB377" s="457">
        <f>SUM(AC377:AJ377)</f>
        <v>72</v>
      </c>
      <c r="AC377" s="1040"/>
      <c r="AD377" s="1040"/>
      <c r="AE377" s="1040"/>
      <c r="AF377" s="1040"/>
      <c r="AG377" s="1040"/>
      <c r="AH377" s="1040">
        <v>65</v>
      </c>
      <c r="AI377" s="1040"/>
      <c r="AJ377" s="12">
        <v>7</v>
      </c>
      <c r="AK377" s="445" t="str">
        <f>IF(G377="","",VLOOKUP(J377,中子データ!$B$4:$H$4500,3,FALSE))</f>
        <v>MJ72W</v>
      </c>
      <c r="AL377" s="445">
        <f>IF(G377="","",VLOOKUP(J377,中子データ!$B$4:$H$4500,5,FALSE))</f>
        <v>0.08</v>
      </c>
      <c r="AM377" s="445">
        <f>IF(G377="","",VLOOKUP(J377,中子データ!$B$4:$H$4500,6,FALSE))</f>
        <v>30</v>
      </c>
      <c r="AN377" s="418"/>
      <c r="AO377" s="419"/>
      <c r="AP377" s="420"/>
      <c r="AQ377" s="421"/>
      <c r="AR377" s="420"/>
      <c r="AS377" s="436"/>
      <c r="AT377" s="436"/>
      <c r="AU377" s="1052"/>
      <c r="AV377" s="11"/>
      <c r="AW377" s="11"/>
      <c r="AX377" s="410">
        <f t="shared" si="251"/>
        <v>435</v>
      </c>
      <c r="AY377" s="411">
        <f>IF(G377="","",VLOOKUP(J377,中子データ!$B$4:$M$5999,10,FALSE))</f>
        <v>100</v>
      </c>
      <c r="AZ377" s="438">
        <f>IF(G377="","",VLOOKUP(J377,中子データ!$B$4:$M$5999,9,FALSE))</f>
        <v>216</v>
      </c>
      <c r="BA377" s="412" t="str">
        <f>IF(AQ377="","",VLOOKUP(AQ377,作業者名!$B$4:$C$100,2,FALSE))</f>
        <v/>
      </c>
      <c r="BB377" s="412" t="str">
        <f>IF(AR377="","",VLOOKUP(AR377,作業者名!$B$4:$C$100,2,FALSE))</f>
        <v/>
      </c>
      <c r="BC377" s="412">
        <f>IF(G377="","",VLOOKUP(J377,中子データ!B$4:N$6004,12,FALSE))</f>
        <v>0</v>
      </c>
      <c r="BD377" s="413">
        <f>IF(G377="","",VLOOKUP(J377,中子データ!$B$4:$P$4500,15,FALSE))</f>
        <v>0</v>
      </c>
    </row>
    <row r="378" spans="1:56" x14ac:dyDescent="0.15">
      <c r="A378" s="7" t="str">
        <f>IF(G378="","",VLOOKUP(H378,マシン名!$B$4:$C$93,2,FALSE))</f>
        <v>TR-C</v>
      </c>
      <c r="B378" s="7" t="str">
        <f>IF(G378="","",VLOOKUP(I378,作業者名!$B$4:$C$100,2,FALSE))</f>
        <v>松尾</v>
      </c>
      <c r="C378" s="7" t="str">
        <f>IF(G378="","",VLOOKUP(J378,中子データ!$B$4:$H$4500,2,FALSE))</f>
        <v>4LE(FC23特）　②</v>
      </c>
      <c r="D378" s="8">
        <f>IF(G378="","",VLOOKUP(J378,中子データ!$B$4:$H$4500,4,FALSE))</f>
        <v>1</v>
      </c>
      <c r="E378" s="231">
        <f t="shared" si="243"/>
        <v>179</v>
      </c>
      <c r="G378" s="958">
        <v>44448</v>
      </c>
      <c r="H378" s="1127">
        <v>35</v>
      </c>
      <c r="I378" s="1127">
        <v>8</v>
      </c>
      <c r="J378" s="1127">
        <v>3044</v>
      </c>
      <c r="K378" s="1128">
        <v>179</v>
      </c>
      <c r="L378" s="1128">
        <v>298</v>
      </c>
      <c r="M378" s="1129">
        <v>0.5</v>
      </c>
      <c r="N378" s="1037">
        <f t="shared" ref="N378" si="260">L378-SUM(O378:Z378)</f>
        <v>298</v>
      </c>
      <c r="O378" s="250"/>
      <c r="P378" s="250"/>
      <c r="Q378" s="250"/>
      <c r="R378" s="250"/>
      <c r="S378" s="250"/>
      <c r="T378" s="250"/>
      <c r="U378" s="250"/>
      <c r="V378" s="250"/>
      <c r="W378" s="250"/>
      <c r="X378" s="250"/>
      <c r="Y378" s="250"/>
      <c r="Z378" s="1036"/>
      <c r="AA378" s="429"/>
      <c r="AB378" s="457">
        <f t="shared" ref="AB378:AB397" si="261">SUM(AC378:AJ378)</f>
        <v>0</v>
      </c>
      <c r="AC378" s="1040"/>
      <c r="AD378" s="1040"/>
      <c r="AE378" s="1040"/>
      <c r="AF378" s="1040"/>
      <c r="AG378" s="1040"/>
      <c r="AH378" s="1040"/>
      <c r="AI378" s="1040"/>
      <c r="AJ378" s="12"/>
      <c r="AK378" s="445" t="str">
        <f>IF(G378="","",VLOOKUP(J378,中子データ!$B$4:$H$4500,3,FALSE))</f>
        <v>MSR-T</v>
      </c>
      <c r="AL378" s="445">
        <f>IF(G378="","",VLOOKUP(J378,中子データ!$B$4:$H$4500,5,FALSE))</f>
        <v>3.2</v>
      </c>
      <c r="AM378" s="445">
        <f>IF(G378="","",VLOOKUP(J378,中子データ!$B$4:$H$4500,6,FALSE))</f>
        <v>214</v>
      </c>
      <c r="AN378" s="418"/>
      <c r="AO378" s="419"/>
      <c r="AP378" s="420"/>
      <c r="AQ378" s="421"/>
      <c r="AR378" s="420"/>
      <c r="AS378" s="436"/>
      <c r="AT378" s="436"/>
      <c r="AU378" s="1052"/>
      <c r="AV378" s="11"/>
      <c r="AW378" s="11"/>
      <c r="AX378" s="410">
        <f t="shared" si="251"/>
        <v>298</v>
      </c>
      <c r="AY378" s="411">
        <f>IF(G378="","",VLOOKUP(J378,中子データ!$B$4:$M$5999,10,FALSE))</f>
        <v>100</v>
      </c>
      <c r="AZ378" s="438">
        <f>IF(G378="","",VLOOKUP(J378,中子データ!$B$4:$M$5999,9,FALSE))</f>
        <v>36</v>
      </c>
      <c r="BA378" s="412" t="str">
        <f>IF(AQ378="","",VLOOKUP(AQ378,作業者名!$B$4:$C$100,2,FALSE))</f>
        <v/>
      </c>
      <c r="BB378" s="412" t="str">
        <f>IF(AR378="","",VLOOKUP(AR378,作業者名!$B$4:$C$100,2,FALSE))</f>
        <v/>
      </c>
      <c r="BC378" s="412">
        <f>IF(G378="","",VLOOKUP(J378,中子データ!B$4:N$6004,12,FALSE))</f>
        <v>5.6000000000000001E-2</v>
      </c>
      <c r="BD378" s="413">
        <f>IF(G378="","",VLOOKUP(J378,中子データ!$B$4:$P$4500,15,FALSE))</f>
        <v>0</v>
      </c>
    </row>
    <row r="379" spans="1:56" x14ac:dyDescent="0.15">
      <c r="A379" s="7" t="str">
        <f>IF(G379="","",VLOOKUP(H379,マシン名!$B$4:$C$93,2,FALSE))</f>
        <v>TR-C</v>
      </c>
      <c r="B379" s="7" t="str">
        <f>IF(G379="","",VLOOKUP(I379,作業者名!$B$4:$C$100,2,FALSE))</f>
        <v>ハンダ</v>
      </c>
      <c r="C379" s="7" t="str">
        <f>IF(G379="","",VLOOKUP(J379,中子データ!$B$4:$H$4500,2,FALSE))</f>
        <v>4LE(FC23特）　②</v>
      </c>
      <c r="D379" s="8">
        <f>IF(G379="","",VLOOKUP(J379,中子データ!$B$4:$H$4500,4,FALSE))</f>
        <v>1</v>
      </c>
      <c r="E379" s="231">
        <f t="shared" si="243"/>
        <v>159</v>
      </c>
      <c r="G379" s="958">
        <v>44448</v>
      </c>
      <c r="H379" s="1127">
        <v>35</v>
      </c>
      <c r="I379" s="1127">
        <v>54</v>
      </c>
      <c r="J379" s="1127">
        <v>3044</v>
      </c>
      <c r="K379" s="1128">
        <v>161</v>
      </c>
      <c r="L379" s="1128">
        <v>315</v>
      </c>
      <c r="M379" s="1129">
        <v>0.5</v>
      </c>
      <c r="N379" s="1037">
        <f t="shared" ref="N379" si="262">L379-SUM(O379:Z379)</f>
        <v>315</v>
      </c>
      <c r="O379" s="250"/>
      <c r="P379" s="250"/>
      <c r="Q379" s="250"/>
      <c r="R379" s="250"/>
      <c r="S379" s="250"/>
      <c r="T379" s="250"/>
      <c r="U379" s="250"/>
      <c r="V379" s="250"/>
      <c r="W379" s="250"/>
      <c r="X379" s="250"/>
      <c r="Y379" s="250"/>
      <c r="Z379" s="1036"/>
      <c r="AA379" s="429"/>
      <c r="AB379" s="457">
        <f t="shared" si="261"/>
        <v>2</v>
      </c>
      <c r="AC379" s="1040"/>
      <c r="AD379" s="1040"/>
      <c r="AE379" s="1040">
        <v>2</v>
      </c>
      <c r="AF379" s="1040"/>
      <c r="AG379" s="1040"/>
      <c r="AH379" s="1040"/>
      <c r="AI379" s="1040"/>
      <c r="AJ379" s="12"/>
      <c r="AK379" s="445" t="str">
        <f>IF(G379="","",VLOOKUP(J379,中子データ!$B$4:$H$4500,3,FALSE))</f>
        <v>MSR-T</v>
      </c>
      <c r="AL379" s="445">
        <f>IF(G379="","",VLOOKUP(J379,中子データ!$B$4:$H$4500,5,FALSE))</f>
        <v>3.2</v>
      </c>
      <c r="AM379" s="445">
        <f>IF(G379="","",VLOOKUP(J379,中子データ!$B$4:$H$4500,6,FALSE))</f>
        <v>214</v>
      </c>
      <c r="AN379" s="418"/>
      <c r="AO379" s="419"/>
      <c r="AP379" s="420"/>
      <c r="AQ379" s="421"/>
      <c r="AR379" s="420"/>
      <c r="AS379" s="436">
        <v>1</v>
      </c>
      <c r="AT379" s="436"/>
      <c r="AU379" s="1052"/>
      <c r="AV379" s="11"/>
      <c r="AW379" s="11"/>
      <c r="AX379" s="410">
        <f t="shared" si="251"/>
        <v>315</v>
      </c>
      <c r="AY379" s="411">
        <f>IF(G379="","",VLOOKUP(J379,中子データ!$B$4:$M$5999,10,FALSE))</f>
        <v>100</v>
      </c>
      <c r="AZ379" s="438">
        <f>IF(G379="","",VLOOKUP(J379,中子データ!$B$4:$M$5999,9,FALSE))</f>
        <v>36</v>
      </c>
      <c r="BA379" s="412" t="str">
        <f>IF(AQ379="","",VLOOKUP(AQ379,作業者名!$B$4:$C$100,2,FALSE))</f>
        <v/>
      </c>
      <c r="BB379" s="412" t="str">
        <f>IF(AR379="","",VLOOKUP(AR379,作業者名!$B$4:$C$100,2,FALSE))</f>
        <v/>
      </c>
      <c r="BC379" s="412">
        <f>IF(G379="","",VLOOKUP(J379,中子データ!B$4:N$6004,12,FALSE))</f>
        <v>5.6000000000000001E-2</v>
      </c>
      <c r="BD379" s="413">
        <f>IF(G379="","",VLOOKUP(J379,中子データ!$B$4:$P$4500,15,FALSE))</f>
        <v>0</v>
      </c>
    </row>
    <row r="380" spans="1:56" x14ac:dyDescent="0.15">
      <c r="A380" s="7" t="str">
        <f>IF(G380="","",VLOOKUP(H380,マシン名!$B$4:$C$93,2,FALSE))</f>
        <v>TR-B②</v>
      </c>
      <c r="B380" s="7" t="str">
        <f>IF(G380="","",VLOOKUP(I380,作業者名!$B$4:$C$100,2,FALSE))</f>
        <v>松尾</v>
      </c>
      <c r="C380" s="7" t="str">
        <f>IF(G380="","",VLOOKUP(J380,中子データ!$B$4:$H$4500,2,FALSE))</f>
        <v>PR-6N21</v>
      </c>
      <c r="D380" s="8">
        <f>IF(G380="","",VLOOKUP(J380,中子データ!$B$4:$H$4500,4,FALSE))</f>
        <v>1</v>
      </c>
      <c r="E380" s="231">
        <f t="shared" si="243"/>
        <v>15</v>
      </c>
      <c r="G380" s="958">
        <v>44448</v>
      </c>
      <c r="H380" s="950">
        <v>33</v>
      </c>
      <c r="I380" s="950">
        <v>8</v>
      </c>
      <c r="J380" s="950">
        <v>3023</v>
      </c>
      <c r="K380" s="951">
        <v>15</v>
      </c>
      <c r="L380" s="951">
        <v>150</v>
      </c>
      <c r="M380" s="952">
        <v>0.5</v>
      </c>
      <c r="N380" s="1037">
        <f t="shared" ref="N380" si="263">L380-SUM(O380:Z380)</f>
        <v>150</v>
      </c>
      <c r="O380" s="250"/>
      <c r="P380" s="250"/>
      <c r="Q380" s="250"/>
      <c r="R380" s="250"/>
      <c r="S380" s="250"/>
      <c r="T380" s="250"/>
      <c r="U380" s="250"/>
      <c r="V380" s="250"/>
      <c r="W380" s="250"/>
      <c r="X380" s="250"/>
      <c r="Y380" s="250"/>
      <c r="Z380" s="1036"/>
      <c r="AA380" s="429"/>
      <c r="AB380" s="457">
        <f t="shared" si="261"/>
        <v>0</v>
      </c>
      <c r="AC380" s="1040"/>
      <c r="AD380" s="1040"/>
      <c r="AE380" s="1040"/>
      <c r="AF380" s="1040"/>
      <c r="AG380" s="1040"/>
      <c r="AH380" s="1040"/>
      <c r="AI380" s="1040"/>
      <c r="AJ380" s="12"/>
      <c r="AK380" s="445" t="str">
        <f>IF(G380="","",VLOOKUP(J380,中子データ!$B$4:$H$4500,3,FALSE))</f>
        <v>M-28X</v>
      </c>
      <c r="AL380" s="445">
        <f>IF(G380="","",VLOOKUP(J380,中子データ!$B$4:$H$4500,5,FALSE))</f>
        <v>16</v>
      </c>
      <c r="AM380" s="445">
        <f>IF(G380="","",VLOOKUP(J380,中子データ!$B$4:$H$4500,6,FALSE))</f>
        <v>841.6</v>
      </c>
      <c r="AN380" s="418"/>
      <c r="AO380" s="419"/>
      <c r="AP380" s="420"/>
      <c r="AQ380" s="421"/>
      <c r="AR380" s="420"/>
      <c r="AS380" s="436"/>
      <c r="AT380" s="436"/>
      <c r="AU380" s="1052"/>
      <c r="AV380" s="11"/>
      <c r="AW380" s="11"/>
      <c r="AX380" s="410">
        <f t="shared" si="251"/>
        <v>150</v>
      </c>
      <c r="AY380" s="411">
        <f>IF(G380="","",VLOOKUP(J380,中子データ!$B$4:$M$5999,10,FALSE))</f>
        <v>360</v>
      </c>
      <c r="AZ380" s="438">
        <f>IF(G380="","",VLOOKUP(J380,中子データ!$B$4:$M$5999,9,FALSE))</f>
        <v>10</v>
      </c>
      <c r="BA380" s="412" t="str">
        <f>IF(AQ380="","",VLOOKUP(AQ380,作業者名!$B$4:$C$100,2,FALSE))</f>
        <v/>
      </c>
      <c r="BB380" s="412" t="str">
        <f>IF(AR380="","",VLOOKUP(AR380,作業者名!$B$4:$C$100,2,FALSE))</f>
        <v/>
      </c>
      <c r="BC380" s="412">
        <f>IF(G380="","",VLOOKUP(J380,中子データ!B$4:N$6004,12,FALSE))</f>
        <v>0</v>
      </c>
      <c r="BD380" s="413">
        <f>IF(G380="","",VLOOKUP(J380,中子データ!$B$4:$P$4500,15,FALSE))</f>
        <v>0</v>
      </c>
    </row>
    <row r="381" spans="1:56" x14ac:dyDescent="0.15">
      <c r="A381" s="7" t="str">
        <f>IF(G381="","",VLOOKUP(H381,マシン名!$B$4:$C$93,2,FALSE))</f>
        <v>TR-B②</v>
      </c>
      <c r="B381" s="7" t="str">
        <f>IF(G381="","",VLOOKUP(I381,作業者名!$B$4:$C$100,2,FALSE))</f>
        <v>松尾</v>
      </c>
      <c r="C381" s="7" t="str">
        <f>IF(G381="","",VLOOKUP(J381,中子データ!$B$4:$H$4500,2,FALSE))</f>
        <v>PR-6N18</v>
      </c>
      <c r="D381" s="8">
        <f>IF(G381="","",VLOOKUP(J381,中子データ!$B$4:$H$4500,4,FALSE))</f>
        <v>1</v>
      </c>
      <c r="E381" s="231">
        <f t="shared" si="243"/>
        <v>0</v>
      </c>
      <c r="G381" s="958">
        <v>44448</v>
      </c>
      <c r="H381" s="950">
        <v>33</v>
      </c>
      <c r="I381" s="950">
        <v>8</v>
      </c>
      <c r="J381" s="950">
        <v>3024</v>
      </c>
      <c r="K381" s="951">
        <v>0</v>
      </c>
      <c r="L381" s="951">
        <v>30</v>
      </c>
      <c r="M381" s="952">
        <v>1</v>
      </c>
      <c r="N381" s="1037">
        <f t="shared" ref="N381" si="264">L381-SUM(O381:Z381)</f>
        <v>0</v>
      </c>
      <c r="O381" s="250"/>
      <c r="P381" s="250">
        <v>30</v>
      </c>
      <c r="Q381" s="250"/>
      <c r="R381" s="250"/>
      <c r="S381" s="250"/>
      <c r="T381" s="250"/>
      <c r="U381" s="250"/>
      <c r="V381" s="250"/>
      <c r="W381" s="250"/>
      <c r="X381" s="250"/>
      <c r="Y381" s="250"/>
      <c r="Z381" s="1036"/>
      <c r="AA381" s="429"/>
      <c r="AB381" s="457">
        <f t="shared" si="261"/>
        <v>0</v>
      </c>
      <c r="AC381" s="1040"/>
      <c r="AD381" s="1040"/>
      <c r="AE381" s="1040"/>
      <c r="AF381" s="1040"/>
      <c r="AG381" s="1040"/>
      <c r="AH381" s="1040"/>
      <c r="AI381" s="1040"/>
      <c r="AJ381" s="12"/>
      <c r="AK381" s="445" t="str">
        <f>IF(G381="","",VLOOKUP(J381,中子データ!$B$4:$H$4500,3,FALSE))</f>
        <v>M-28X</v>
      </c>
      <c r="AL381" s="445">
        <f>IF(G381="","",VLOOKUP(J381,中子データ!$B$4:$H$4500,5,FALSE))</f>
        <v>11.7</v>
      </c>
      <c r="AM381" s="445">
        <f>IF(G381="","",VLOOKUP(J381,中子データ!$B$4:$H$4500,6,FALSE))</f>
        <v>709.4</v>
      </c>
      <c r="AN381" s="418"/>
      <c r="AO381" s="419"/>
      <c r="AP381" s="420"/>
      <c r="AQ381" s="421"/>
      <c r="AR381" s="420"/>
      <c r="AS381" s="436"/>
      <c r="AT381" s="436"/>
      <c r="AU381" s="1052"/>
      <c r="AV381" s="11"/>
      <c r="AW381" s="11"/>
      <c r="AX381" s="410">
        <f t="shared" si="251"/>
        <v>0</v>
      </c>
      <c r="AY381" s="411">
        <f>IF(G381="","",VLOOKUP(J381,中子データ!$B$4:$M$5999,10,FALSE))</f>
        <v>360</v>
      </c>
      <c r="AZ381" s="438">
        <f>IF(G381="","",VLOOKUP(J381,中子データ!$B$4:$M$5999,9,FALSE))</f>
        <v>10</v>
      </c>
      <c r="BA381" s="412" t="str">
        <f>IF(AQ381="","",VLOOKUP(AQ381,作業者名!$B$4:$C$100,2,FALSE))</f>
        <v/>
      </c>
      <c r="BB381" s="412" t="str">
        <f>IF(AR381="","",VLOOKUP(AR381,作業者名!$B$4:$C$100,2,FALSE))</f>
        <v/>
      </c>
      <c r="BC381" s="412">
        <f>IF(G381="","",VLOOKUP(J381,中子データ!B$4:N$6004,12,FALSE))</f>
        <v>0</v>
      </c>
      <c r="BD381" s="413">
        <f>IF(G381="","",VLOOKUP(J381,中子データ!$B$4:$P$4500,15,FALSE))</f>
        <v>0</v>
      </c>
    </row>
    <row r="382" spans="1:56" x14ac:dyDescent="0.15">
      <c r="A382" s="7" t="str">
        <f>IF(G382="","",VLOOKUP(H382,マシン名!$B$4:$C$93,2,FALSE))</f>
        <v>TR-B②</v>
      </c>
      <c r="B382" s="7" t="str">
        <f>IF(G382="","",VLOOKUP(I382,作業者名!$B$4:$C$100,2,FALSE))</f>
        <v>松尾</v>
      </c>
      <c r="C382" s="7" t="str">
        <f>IF(G382="","",VLOOKUP(J382,中子データ!$B$4:$H$4500,2,FALSE))</f>
        <v>PR-6N18</v>
      </c>
      <c r="D382" s="8">
        <f>IF(G382="","",VLOOKUP(J382,中子データ!$B$4:$H$4500,4,FALSE))</f>
        <v>1</v>
      </c>
      <c r="E382" s="231">
        <f t="shared" si="243"/>
        <v>8</v>
      </c>
      <c r="G382" s="958">
        <v>44448</v>
      </c>
      <c r="H382" s="1111">
        <v>33</v>
      </c>
      <c r="I382" s="1111">
        <v>8</v>
      </c>
      <c r="J382" s="1111">
        <v>3024</v>
      </c>
      <c r="K382" s="966">
        <v>8</v>
      </c>
      <c r="L382" s="966">
        <v>80</v>
      </c>
      <c r="M382" s="967">
        <v>0.5</v>
      </c>
      <c r="N382" s="1037">
        <f t="shared" ref="N382:N384" si="265">L382-SUM(O382:Z382)</f>
        <v>80</v>
      </c>
      <c r="O382" s="250"/>
      <c r="P382" s="250"/>
      <c r="Q382" s="250"/>
      <c r="R382" s="250"/>
      <c r="S382" s="250"/>
      <c r="T382" s="250"/>
      <c r="U382" s="250"/>
      <c r="V382" s="250"/>
      <c r="W382" s="250"/>
      <c r="X382" s="250"/>
      <c r="Y382" s="250"/>
      <c r="Z382" s="1036"/>
      <c r="AA382" s="429"/>
      <c r="AB382" s="457">
        <f t="shared" si="261"/>
        <v>0</v>
      </c>
      <c r="AC382" s="1040"/>
      <c r="AD382" s="1040"/>
      <c r="AE382" s="1040"/>
      <c r="AF382" s="1040"/>
      <c r="AG382" s="1040"/>
      <c r="AH382" s="1040"/>
      <c r="AI382" s="1040"/>
      <c r="AJ382" s="12"/>
      <c r="AK382" s="445" t="str">
        <f>IF(G382="","",VLOOKUP(J382,中子データ!$B$4:$H$4500,3,FALSE))</f>
        <v>M-28X</v>
      </c>
      <c r="AL382" s="445">
        <f>IF(G382="","",VLOOKUP(J382,中子データ!$B$4:$H$4500,5,FALSE))</f>
        <v>11.7</v>
      </c>
      <c r="AM382" s="445">
        <f>IF(G382="","",VLOOKUP(J382,中子データ!$B$4:$H$4500,6,FALSE))</f>
        <v>709.4</v>
      </c>
      <c r="AN382" s="418"/>
      <c r="AO382" s="419"/>
      <c r="AP382" s="420"/>
      <c r="AQ382" s="421"/>
      <c r="AR382" s="420"/>
      <c r="AS382" s="436"/>
      <c r="AT382" s="436"/>
      <c r="AU382" s="1052"/>
      <c r="AV382" s="11"/>
      <c r="AW382" s="11"/>
      <c r="AX382" s="410">
        <f t="shared" si="251"/>
        <v>80</v>
      </c>
      <c r="AY382" s="411">
        <f>IF(G382="","",VLOOKUP(J382,中子データ!$B$4:$M$5999,10,FALSE))</f>
        <v>360</v>
      </c>
      <c r="AZ382" s="438">
        <f>IF(G382="","",VLOOKUP(J382,中子データ!$B$4:$M$5999,9,FALSE))</f>
        <v>10</v>
      </c>
      <c r="BA382" s="412" t="str">
        <f>IF(AQ382="","",VLOOKUP(AQ382,作業者名!$B$4:$C$100,2,FALSE))</f>
        <v/>
      </c>
      <c r="BB382" s="412" t="str">
        <f>IF(AR382="","",VLOOKUP(AR382,作業者名!$B$4:$C$100,2,FALSE))</f>
        <v/>
      </c>
      <c r="BC382" s="412">
        <f>IF(G382="","",VLOOKUP(J382,中子データ!B$4:N$6004,12,FALSE))</f>
        <v>0</v>
      </c>
      <c r="BD382" s="413">
        <f>IF(G382="","",VLOOKUP(J382,中子データ!$B$4:$P$4500,15,FALSE))</f>
        <v>0</v>
      </c>
    </row>
    <row r="383" spans="1:56" x14ac:dyDescent="0.15">
      <c r="A383" s="7" t="str">
        <f>IF(G383="","",VLOOKUP(H383,マシン名!$B$4:$C$93,2,FALSE))</f>
        <v>TR-B②</v>
      </c>
      <c r="B383" s="7" t="str">
        <f>IF(G383="","",VLOOKUP(I383,作業者名!$B$4:$C$100,2,FALSE))</f>
        <v>ハンダ</v>
      </c>
      <c r="C383" s="7" t="str">
        <f>IF(G383="","",VLOOKUP(J383,中子データ!$B$4:$H$4500,2,FALSE))</f>
        <v>PR-6N18</v>
      </c>
      <c r="D383" s="8">
        <f>IF(G383="","",VLOOKUP(J383,中子データ!$B$4:$H$4500,4,FALSE))</f>
        <v>1</v>
      </c>
      <c r="E383" s="231">
        <f t="shared" si="243"/>
        <v>58</v>
      </c>
      <c r="G383" s="958">
        <v>44448</v>
      </c>
      <c r="H383" s="1038">
        <v>33</v>
      </c>
      <c r="I383" s="1038">
        <v>54</v>
      </c>
      <c r="J383" s="1038">
        <v>3024</v>
      </c>
      <c r="K383" s="1039">
        <v>59</v>
      </c>
      <c r="L383" s="1039">
        <v>450</v>
      </c>
      <c r="M383" s="1037">
        <v>0.5</v>
      </c>
      <c r="N383" s="1037">
        <f t="shared" si="265"/>
        <v>450</v>
      </c>
      <c r="O383" s="250"/>
      <c r="P383" s="250"/>
      <c r="Q383" s="250"/>
      <c r="R383" s="250"/>
      <c r="S383" s="250"/>
      <c r="T383" s="250"/>
      <c r="U383" s="250"/>
      <c r="V383" s="250"/>
      <c r="W383" s="250"/>
      <c r="X383" s="250"/>
      <c r="Y383" s="250"/>
      <c r="Z383" s="1036"/>
      <c r="AA383" s="429"/>
      <c r="AB383" s="457">
        <f t="shared" si="261"/>
        <v>1</v>
      </c>
      <c r="AC383" s="1040"/>
      <c r="AD383" s="1040"/>
      <c r="AE383" s="1040">
        <v>1</v>
      </c>
      <c r="AF383" s="1040"/>
      <c r="AG383" s="1040"/>
      <c r="AH383" s="1040"/>
      <c r="AI383" s="1040"/>
      <c r="AJ383" s="12"/>
      <c r="AK383" s="445" t="str">
        <f>IF(G383="","",VLOOKUP(J383,中子データ!$B$4:$H$4500,3,FALSE))</f>
        <v>M-28X</v>
      </c>
      <c r="AL383" s="445">
        <f>IF(G383="","",VLOOKUP(J383,中子データ!$B$4:$H$4500,5,FALSE))</f>
        <v>11.7</v>
      </c>
      <c r="AM383" s="445">
        <f>IF(G383="","",VLOOKUP(J383,中子データ!$B$4:$H$4500,6,FALSE))</f>
        <v>709.4</v>
      </c>
      <c r="AN383" s="418"/>
      <c r="AO383" s="419"/>
      <c r="AP383" s="420"/>
      <c r="AQ383" s="421"/>
      <c r="AR383" s="420"/>
      <c r="AS383" s="436">
        <v>1</v>
      </c>
      <c r="AT383" s="436"/>
      <c r="AU383" s="1052"/>
      <c r="AV383" s="11"/>
      <c r="AW383" s="11"/>
      <c r="AX383" s="410">
        <f t="shared" ref="AX383:AX446" si="266">L383-O383-P383-Q383-R383--S383-T383-U383-V383-W383-X383-Y383-Z383</f>
        <v>450</v>
      </c>
      <c r="AY383" s="411">
        <f>IF(G383="","",VLOOKUP(J383,中子データ!$B$4:$M$5999,10,FALSE))</f>
        <v>360</v>
      </c>
      <c r="AZ383" s="438">
        <f>IF(G383="","",VLOOKUP(J383,中子データ!$B$4:$M$5999,9,FALSE))</f>
        <v>10</v>
      </c>
      <c r="BA383" s="412" t="str">
        <f>IF(AQ383="","",VLOOKUP(AQ383,作業者名!$B$4:$C$100,2,FALSE))</f>
        <v/>
      </c>
      <c r="BB383" s="412" t="str">
        <f>IF(AR383="","",VLOOKUP(AR383,作業者名!$B$4:$C$100,2,FALSE))</f>
        <v/>
      </c>
      <c r="BC383" s="412">
        <f>IF(G383="","",VLOOKUP(J383,中子データ!B$4:N$6004,12,FALSE))</f>
        <v>0</v>
      </c>
      <c r="BD383" s="413">
        <f>IF(G383="","",VLOOKUP(J383,中子データ!$B$4:$P$4500,15,FALSE))</f>
        <v>0</v>
      </c>
    </row>
    <row r="384" spans="1:56" x14ac:dyDescent="0.15">
      <c r="A384" s="7" t="str">
        <f>IF(G384="","",VLOOKUP(H384,マシン名!$B$4:$C$93,2,FALSE))</f>
        <v>TR-B①</v>
      </c>
      <c r="B384" s="7" t="str">
        <f>IF(G384="","",VLOOKUP(I384,作業者名!$B$4:$C$100,2,FALSE))</f>
        <v>松尾</v>
      </c>
      <c r="C384" s="7" t="str">
        <f>IF(G384="","",VLOOKUP(J384,中子データ!$B$4:$H$4500,2,FALSE))</f>
        <v>119620　②</v>
      </c>
      <c r="D384" s="8">
        <f>IF(G384="","",VLOOKUP(J384,中子データ!$B$4:$H$4500,4,FALSE))</f>
        <v>1</v>
      </c>
      <c r="E384" s="231">
        <f t="shared" si="243"/>
        <v>170</v>
      </c>
      <c r="G384" s="958">
        <v>44448</v>
      </c>
      <c r="H384" s="1038">
        <v>34</v>
      </c>
      <c r="I384" s="1038">
        <v>8</v>
      </c>
      <c r="J384" s="1038">
        <v>3041</v>
      </c>
      <c r="K384" s="1039">
        <v>170</v>
      </c>
      <c r="L384" s="1039">
        <v>283</v>
      </c>
      <c r="M384" s="1037">
        <v>0.5</v>
      </c>
      <c r="N384" s="1037">
        <f t="shared" si="265"/>
        <v>283</v>
      </c>
      <c r="O384" s="250"/>
      <c r="P384" s="250"/>
      <c r="Q384" s="250"/>
      <c r="R384" s="250"/>
      <c r="S384" s="250"/>
      <c r="T384" s="250"/>
      <c r="U384" s="250"/>
      <c r="V384" s="250"/>
      <c r="W384" s="250"/>
      <c r="X384" s="250"/>
      <c r="Y384" s="250"/>
      <c r="Z384" s="1036"/>
      <c r="AA384" s="429"/>
      <c r="AB384" s="457">
        <f t="shared" si="261"/>
        <v>0</v>
      </c>
      <c r="AC384" s="1040"/>
      <c r="AD384" s="1040"/>
      <c r="AE384" s="1040"/>
      <c r="AF384" s="1040"/>
      <c r="AG384" s="1040"/>
      <c r="AH384" s="1040"/>
      <c r="AI384" s="1040"/>
      <c r="AJ384" s="12"/>
      <c r="AK384" s="445" t="str">
        <f>IF(G384="","",VLOOKUP(J384,中子データ!$B$4:$H$4500,3,FALSE))</f>
        <v>MSR-T</v>
      </c>
      <c r="AL384" s="445">
        <f>IF(G384="","",VLOOKUP(J384,中子データ!$B$4:$H$4500,5,FALSE))</f>
        <v>1.9</v>
      </c>
      <c r="AM384" s="445">
        <f>IF(G384="","",VLOOKUP(J384,中子データ!$B$4:$H$4500,6,FALSE))</f>
        <v>123.19999999999999</v>
      </c>
      <c r="AN384" s="418"/>
      <c r="AO384" s="419"/>
      <c r="AP384" s="420"/>
      <c r="AQ384" s="421"/>
      <c r="AR384" s="420"/>
      <c r="AS384" s="436"/>
      <c r="AT384" s="436"/>
      <c r="AU384" s="1052"/>
      <c r="AV384" s="11"/>
      <c r="AW384" s="11"/>
      <c r="AX384" s="410">
        <f t="shared" si="266"/>
        <v>283</v>
      </c>
      <c r="AY384" s="411">
        <f>IF(G384="","",VLOOKUP(J384,中子データ!$B$4:$M$5999,10,FALSE))</f>
        <v>100</v>
      </c>
      <c r="AZ384" s="438">
        <f>IF(G384="","",VLOOKUP(J384,中子データ!$B$4:$M$5999,9,FALSE))</f>
        <v>36</v>
      </c>
      <c r="BA384" s="412" t="str">
        <f>IF(AQ384="","",VLOOKUP(AQ384,作業者名!$B$4:$C$100,2,FALSE))</f>
        <v/>
      </c>
      <c r="BB384" s="412" t="str">
        <f>IF(AR384="","",VLOOKUP(AR384,作業者名!$B$4:$C$100,2,FALSE))</f>
        <v/>
      </c>
      <c r="BC384" s="412">
        <f>IF(G384="","",VLOOKUP(J384,中子データ!B$4:N$6004,12,FALSE))</f>
        <v>0.05</v>
      </c>
      <c r="BD384" s="413">
        <f>IF(G384="","",VLOOKUP(J384,中子データ!$B$4:$P$4500,15,FALSE))</f>
        <v>0</v>
      </c>
    </row>
    <row r="385" spans="1:56" x14ac:dyDescent="0.15">
      <c r="A385" s="7" t="str">
        <f>IF(G385="","",VLOOKUP(H385,マシン名!$B$4:$C$93,2,FALSE))</f>
        <v>TR-B①</v>
      </c>
      <c r="B385" s="7" t="str">
        <f>IF(G385="","",VLOOKUP(I385,作業者名!$B$4:$C$100,2,FALSE))</f>
        <v>ハンダ</v>
      </c>
      <c r="C385" s="7" t="str">
        <f>IF(G385="","",VLOOKUP(J385,中子データ!$B$4:$H$4500,2,FALSE))</f>
        <v>119620　②</v>
      </c>
      <c r="D385" s="8">
        <f>IF(G385="","",VLOOKUP(J385,中子データ!$B$4:$H$4500,4,FALSE))</f>
        <v>1</v>
      </c>
      <c r="E385" s="231">
        <f t="shared" si="243"/>
        <v>293</v>
      </c>
      <c r="G385" s="958">
        <v>44448</v>
      </c>
      <c r="H385" s="1038">
        <v>34</v>
      </c>
      <c r="I385" s="1038">
        <v>54</v>
      </c>
      <c r="J385" s="1038">
        <v>3041</v>
      </c>
      <c r="K385" s="1039">
        <v>295</v>
      </c>
      <c r="L385" s="1039">
        <v>450</v>
      </c>
      <c r="M385" s="1037">
        <v>0.5</v>
      </c>
      <c r="N385" s="1037">
        <f t="shared" ref="N385:N389" si="267">L385-SUM(O385:Z385)</f>
        <v>450</v>
      </c>
      <c r="O385" s="250"/>
      <c r="P385" s="250"/>
      <c r="Q385" s="250"/>
      <c r="R385" s="250"/>
      <c r="S385" s="250"/>
      <c r="T385" s="250"/>
      <c r="U385" s="250"/>
      <c r="V385" s="250"/>
      <c r="W385" s="250"/>
      <c r="X385" s="250"/>
      <c r="Y385" s="250"/>
      <c r="Z385" s="1036"/>
      <c r="AA385" s="429"/>
      <c r="AB385" s="457">
        <f t="shared" si="261"/>
        <v>2</v>
      </c>
      <c r="AC385" s="1040"/>
      <c r="AD385" s="1040"/>
      <c r="AE385" s="1040">
        <v>2</v>
      </c>
      <c r="AF385" s="1040"/>
      <c r="AG385" s="1040"/>
      <c r="AH385" s="1040"/>
      <c r="AI385" s="1040"/>
      <c r="AJ385" s="12"/>
      <c r="AK385" s="445" t="str">
        <f>IF(G385="","",VLOOKUP(J385,中子データ!$B$4:$H$4500,3,FALSE))</f>
        <v>MSR-T</v>
      </c>
      <c r="AL385" s="445">
        <f>IF(G385="","",VLOOKUP(J385,中子データ!$B$4:$H$4500,5,FALSE))</f>
        <v>1.9</v>
      </c>
      <c r="AM385" s="445">
        <f>IF(G385="","",VLOOKUP(J385,中子データ!$B$4:$H$4500,6,FALSE))</f>
        <v>123.19999999999999</v>
      </c>
      <c r="AN385" s="418"/>
      <c r="AO385" s="419"/>
      <c r="AP385" s="420"/>
      <c r="AQ385" s="421"/>
      <c r="AR385" s="420"/>
      <c r="AS385" s="436">
        <v>1</v>
      </c>
      <c r="AT385" s="436"/>
      <c r="AU385" s="1052"/>
      <c r="AV385" s="11"/>
      <c r="AW385" s="11"/>
      <c r="AX385" s="410">
        <f t="shared" si="266"/>
        <v>450</v>
      </c>
      <c r="AY385" s="411">
        <f>IF(G385="","",VLOOKUP(J385,中子データ!$B$4:$M$5999,10,FALSE))</f>
        <v>100</v>
      </c>
      <c r="AZ385" s="438">
        <f>IF(G385="","",VLOOKUP(J385,中子データ!$B$4:$M$5999,9,FALSE))</f>
        <v>36</v>
      </c>
      <c r="BA385" s="412" t="str">
        <f>IF(AQ385="","",VLOOKUP(AQ385,作業者名!$B$4:$C$100,2,FALSE))</f>
        <v/>
      </c>
      <c r="BB385" s="412" t="str">
        <f>IF(AR385="","",VLOOKUP(AR385,作業者名!$B$4:$C$100,2,FALSE))</f>
        <v/>
      </c>
      <c r="BC385" s="412">
        <f>IF(G385="","",VLOOKUP(J385,中子データ!B$4:N$6004,12,FALSE))</f>
        <v>0.05</v>
      </c>
      <c r="BD385" s="413">
        <f>IF(G385="","",VLOOKUP(J385,中子データ!$B$4:$P$4500,15,FALSE))</f>
        <v>0</v>
      </c>
    </row>
    <row r="386" spans="1:56" x14ac:dyDescent="0.15">
      <c r="A386" s="7" t="str">
        <f>IF(G386="","",VLOOKUP(H386,マシン名!$B$4:$C$93,2,FALSE))</f>
        <v>製造間接</v>
      </c>
      <c r="B386" s="7" t="str">
        <f>IF(G386="","",VLOOKUP(I386,作業者名!$B$4:$C$100,2,FALSE))</f>
        <v>宮内</v>
      </c>
      <c r="C386" s="7" t="str">
        <f>IF(G386="","",VLOOKUP(J386,中子データ!$B$4:$H$4500,2,FALSE))</f>
        <v>製造補助（砂段取り・台車準備・型移動等）</v>
      </c>
      <c r="D386" s="8">
        <f>IF(G386="","",VLOOKUP(J386,中子データ!$B$4:$H$4500,4,FALSE))</f>
        <v>1</v>
      </c>
      <c r="E386" s="231">
        <f t="shared" si="243"/>
        <v>0</v>
      </c>
      <c r="G386" s="958">
        <v>44448</v>
      </c>
      <c r="H386" s="1150">
        <v>51</v>
      </c>
      <c r="I386" s="1150">
        <v>2</v>
      </c>
      <c r="J386" s="1150">
        <v>953</v>
      </c>
      <c r="K386" s="1151">
        <v>0</v>
      </c>
      <c r="L386" s="1151">
        <v>465</v>
      </c>
      <c r="M386" s="1079">
        <v>1</v>
      </c>
      <c r="N386" s="1037">
        <f t="shared" si="267"/>
        <v>465</v>
      </c>
      <c r="O386" s="250"/>
      <c r="P386" s="250"/>
      <c r="Q386" s="250"/>
      <c r="R386" s="250"/>
      <c r="S386" s="250"/>
      <c r="T386" s="250"/>
      <c r="U386" s="250"/>
      <c r="V386" s="250"/>
      <c r="W386" s="250"/>
      <c r="X386" s="250"/>
      <c r="Y386" s="250"/>
      <c r="Z386" s="1036"/>
      <c r="AA386" s="429"/>
      <c r="AB386" s="457">
        <f t="shared" si="261"/>
        <v>0</v>
      </c>
      <c r="AC386" s="1040"/>
      <c r="AD386" s="1040"/>
      <c r="AE386" s="1040"/>
      <c r="AF386" s="1040"/>
      <c r="AG386" s="1040"/>
      <c r="AH386" s="1040"/>
      <c r="AI386" s="1040"/>
      <c r="AJ386" s="12"/>
      <c r="AK386" s="445">
        <f>IF(G386="","",VLOOKUP(J386,中子データ!$B$4:$H$4500,3,FALSE))</f>
        <v>0</v>
      </c>
      <c r="AL386" s="445">
        <f>IF(G386="","",VLOOKUP(J386,中子データ!$B$4:$H$4500,5,FALSE))</f>
        <v>0</v>
      </c>
      <c r="AM386" s="445">
        <f>IF(G386="","",VLOOKUP(J386,中子データ!$B$4:$H$4500,6,FALSE))</f>
        <v>0</v>
      </c>
      <c r="AN386" s="418"/>
      <c r="AO386" s="419"/>
      <c r="AP386" s="420"/>
      <c r="AQ386" s="421"/>
      <c r="AR386" s="420"/>
      <c r="AS386" s="436"/>
      <c r="AT386" s="436"/>
      <c r="AU386" s="1052"/>
      <c r="AV386" s="11"/>
      <c r="AW386" s="11"/>
      <c r="AX386" s="410">
        <f t="shared" si="266"/>
        <v>465</v>
      </c>
      <c r="AY386" s="411">
        <f>IF(G386="","",VLOOKUP(J386,中子データ!$B$4:$M$5999,10,FALSE))</f>
        <v>0</v>
      </c>
      <c r="AZ386" s="438" t="e">
        <f>IF(G386="","",VLOOKUP(J386,中子データ!$B$4:$M$5999,9,FALSE))</f>
        <v>#DIV/0!</v>
      </c>
      <c r="BA386" s="412" t="str">
        <f>IF(AQ386="","",VLOOKUP(AQ386,作業者名!$B$4:$C$100,2,FALSE))</f>
        <v/>
      </c>
      <c r="BB386" s="412" t="str">
        <f>IF(AR386="","",VLOOKUP(AR386,作業者名!$B$4:$C$100,2,FALSE))</f>
        <v/>
      </c>
      <c r="BC386" s="412">
        <f>IF(G386="","",VLOOKUP(J386,中子データ!B$4:N$6004,12,FALSE))</f>
        <v>0</v>
      </c>
      <c r="BD386" s="413">
        <f>IF(G386="","",VLOOKUP(J386,中子データ!$B$4:$P$4500,15,FALSE))</f>
        <v>0</v>
      </c>
    </row>
    <row r="387" spans="1:56" x14ac:dyDescent="0.15">
      <c r="A387" s="7" t="str">
        <f>IF(G387="","",VLOOKUP(H387,マシン名!$B$4:$C$93,2,FALSE))</f>
        <v>製造間接</v>
      </c>
      <c r="B387" s="7" t="str">
        <f>IF(G387="","",VLOOKUP(I387,作業者名!$B$4:$C$100,2,FALSE))</f>
        <v>平</v>
      </c>
      <c r="C387" s="7" t="str">
        <f>IF(G387="","",VLOOKUP(J387,中子データ!$B$4:$H$4500,2,FALSE))</f>
        <v>製造補助（砂段取り・台車準備・型移動等）</v>
      </c>
      <c r="D387" s="8">
        <f>IF(G387="","",VLOOKUP(J387,中子データ!$B$4:$H$4500,4,FALSE))</f>
        <v>1</v>
      </c>
      <c r="E387" s="231">
        <f t="shared" si="243"/>
        <v>0</v>
      </c>
      <c r="G387" s="958">
        <v>44448</v>
      </c>
      <c r="H387" s="1150">
        <v>51</v>
      </c>
      <c r="I387" s="1150">
        <v>26</v>
      </c>
      <c r="J387" s="1150">
        <v>953</v>
      </c>
      <c r="K387" s="1151">
        <v>0</v>
      </c>
      <c r="L387" s="1151">
        <v>60</v>
      </c>
      <c r="M387" s="1079">
        <v>1</v>
      </c>
      <c r="N387" s="1037">
        <f t="shared" si="267"/>
        <v>60</v>
      </c>
      <c r="O387" s="250"/>
      <c r="P387" s="250"/>
      <c r="Q387" s="250"/>
      <c r="R387" s="250"/>
      <c r="S387" s="250"/>
      <c r="T387" s="250"/>
      <c r="U387" s="250"/>
      <c r="V387" s="250"/>
      <c r="W387" s="250"/>
      <c r="X387" s="250"/>
      <c r="Y387" s="250"/>
      <c r="Z387" s="1036"/>
      <c r="AA387" s="429"/>
      <c r="AB387" s="457">
        <f t="shared" si="261"/>
        <v>0</v>
      </c>
      <c r="AC387" s="1040"/>
      <c r="AD387" s="1040"/>
      <c r="AE387" s="1040"/>
      <c r="AF387" s="1040"/>
      <c r="AG387" s="1040"/>
      <c r="AH387" s="1040"/>
      <c r="AI387" s="1040"/>
      <c r="AJ387" s="12"/>
      <c r="AK387" s="445">
        <f>IF(G387="","",VLOOKUP(J387,中子データ!$B$4:$H$4500,3,FALSE))</f>
        <v>0</v>
      </c>
      <c r="AL387" s="445">
        <f>IF(G387="","",VLOOKUP(J387,中子データ!$B$4:$H$4500,5,FALSE))</f>
        <v>0</v>
      </c>
      <c r="AM387" s="445">
        <f>IF(G387="","",VLOOKUP(J387,中子データ!$B$4:$H$4500,6,FALSE))</f>
        <v>0</v>
      </c>
      <c r="AN387" s="418"/>
      <c r="AO387" s="419"/>
      <c r="AP387" s="420"/>
      <c r="AQ387" s="421"/>
      <c r="AR387" s="420"/>
      <c r="AS387" s="436"/>
      <c r="AT387" s="436"/>
      <c r="AU387" s="1052"/>
      <c r="AV387" s="11"/>
      <c r="AW387" s="11"/>
      <c r="AX387" s="410">
        <f t="shared" si="266"/>
        <v>60</v>
      </c>
      <c r="AY387" s="411">
        <f>IF(G387="","",VLOOKUP(J387,中子データ!$B$4:$M$5999,10,FALSE))</f>
        <v>0</v>
      </c>
      <c r="AZ387" s="438" t="e">
        <f>IF(G387="","",VLOOKUP(J387,中子データ!$B$4:$M$5999,9,FALSE))</f>
        <v>#DIV/0!</v>
      </c>
      <c r="BA387" s="412" t="str">
        <f>IF(AQ387="","",VLOOKUP(AQ387,作業者名!$B$4:$C$100,2,FALSE))</f>
        <v/>
      </c>
      <c r="BB387" s="412" t="str">
        <f>IF(AR387="","",VLOOKUP(AR387,作業者名!$B$4:$C$100,2,FALSE))</f>
        <v/>
      </c>
      <c r="BC387" s="412">
        <f>IF(G387="","",VLOOKUP(J387,中子データ!B$4:N$6004,12,FALSE))</f>
        <v>0</v>
      </c>
      <c r="BD387" s="413">
        <f>IF(G387="","",VLOOKUP(J387,中子データ!$B$4:$P$4500,15,FALSE))</f>
        <v>0</v>
      </c>
    </row>
    <row r="388" spans="1:56" x14ac:dyDescent="0.15">
      <c r="A388" s="7" t="str">
        <f>IF(G388="","",VLOOKUP(H388,マシン名!$B$4:$C$93,2,FALSE))</f>
        <v>その他</v>
      </c>
      <c r="B388" s="7" t="str">
        <f>IF(G388="","",VLOOKUP(I388,作業者名!$B$4:$C$100,2,FALSE))</f>
        <v>松尾</v>
      </c>
      <c r="C388" s="7" t="str">
        <f>IF(G388="","",VLOOKUP(J388,中子データ!$B$4:$H$4500,2,FALSE))</f>
        <v>5S・QCを含む改善業務</v>
      </c>
      <c r="D388" s="8">
        <f>IF(G388="","",VLOOKUP(J388,中子データ!$B$4:$H$4500,4,FALSE))</f>
        <v>1</v>
      </c>
      <c r="E388" s="231">
        <f t="shared" ref="E388:E453" si="268">IF(G388="","",D388*K388-AB388)</f>
        <v>0</v>
      </c>
      <c r="G388" s="958">
        <v>44448</v>
      </c>
      <c r="H388" s="1038">
        <v>998</v>
      </c>
      <c r="I388" s="1038">
        <v>8</v>
      </c>
      <c r="J388" s="1038">
        <v>961</v>
      </c>
      <c r="K388" s="1039">
        <v>0</v>
      </c>
      <c r="L388" s="1039">
        <v>60</v>
      </c>
      <c r="M388" s="1037">
        <v>1</v>
      </c>
      <c r="N388" s="1037">
        <f t="shared" si="267"/>
        <v>60</v>
      </c>
      <c r="O388" s="250"/>
      <c r="P388" s="250"/>
      <c r="Q388" s="250"/>
      <c r="R388" s="250"/>
      <c r="S388" s="250"/>
      <c r="T388" s="250"/>
      <c r="U388" s="250"/>
      <c r="V388" s="250"/>
      <c r="W388" s="250"/>
      <c r="X388" s="250"/>
      <c r="Y388" s="250"/>
      <c r="Z388" s="1036"/>
      <c r="AA388" s="429"/>
      <c r="AB388" s="457">
        <f t="shared" si="261"/>
        <v>0</v>
      </c>
      <c r="AC388" s="1040"/>
      <c r="AD388" s="1040"/>
      <c r="AE388" s="1040"/>
      <c r="AF388" s="1040"/>
      <c r="AG388" s="1040"/>
      <c r="AH388" s="1040"/>
      <c r="AI388" s="1040"/>
      <c r="AJ388" s="12"/>
      <c r="AK388" s="445">
        <f>IF(G388="","",VLOOKUP(J388,中子データ!$B$4:$H$4500,3,FALSE))</f>
        <v>0</v>
      </c>
      <c r="AL388" s="445">
        <f>IF(G388="","",VLOOKUP(J388,中子データ!$B$4:$H$4500,5,FALSE))</f>
        <v>0</v>
      </c>
      <c r="AM388" s="445">
        <f>IF(G388="","",VLOOKUP(J388,中子データ!$B$4:$H$4500,6,FALSE))</f>
        <v>0</v>
      </c>
      <c r="AN388" s="418"/>
      <c r="AO388" s="419"/>
      <c r="AP388" s="420"/>
      <c r="AQ388" s="421"/>
      <c r="AR388" s="420"/>
      <c r="AS388" s="436"/>
      <c r="AT388" s="436"/>
      <c r="AU388" s="1052"/>
      <c r="AV388" s="11"/>
      <c r="AW388" s="11"/>
      <c r="AX388" s="410">
        <f t="shared" ref="AX388:AX396" si="269">L388-O388-P388-Q388-R388--S388-T388-U388-V388-W388-X388-Y388-Z388</f>
        <v>60</v>
      </c>
      <c r="AY388" s="411">
        <f>IF(G388="","",VLOOKUP(J388,中子データ!$B$4:$M$5999,10,FALSE))</f>
        <v>0</v>
      </c>
      <c r="AZ388" s="438" t="e">
        <f>IF(G388="","",VLOOKUP(J388,中子データ!$B$4:$M$5999,9,FALSE))</f>
        <v>#DIV/0!</v>
      </c>
      <c r="BA388" s="412" t="str">
        <f>IF(AQ388="","",VLOOKUP(AQ388,作業者名!$B$4:$C$100,2,FALSE))</f>
        <v/>
      </c>
      <c r="BB388" s="412" t="str">
        <f>IF(AR388="","",VLOOKUP(AR388,作業者名!$B$4:$C$100,2,FALSE))</f>
        <v/>
      </c>
      <c r="BC388" s="412">
        <f>IF(G388="","",VLOOKUP(J388,中子データ!B$4:N$6004,12,FALSE))</f>
        <v>0</v>
      </c>
      <c r="BD388" s="413">
        <f>IF(G388="","",VLOOKUP(J388,中子データ!$B$4:$P$4500,15,FALSE))</f>
        <v>0</v>
      </c>
    </row>
    <row r="389" spans="1:56" x14ac:dyDescent="0.15">
      <c r="A389" s="7" t="str">
        <f>IF(G389="","",VLOOKUP(H389,マシン名!$B$4:$C$93,2,FALSE))</f>
        <v>その他</v>
      </c>
      <c r="B389" s="7" t="str">
        <f>IF(G389="","",VLOOKUP(I389,作業者名!$B$4:$C$100,2,FALSE))</f>
        <v>森山</v>
      </c>
      <c r="C389" s="7" t="str">
        <f>IF(G389="","",VLOOKUP(J389,中子データ!$B$4:$H$4500,2,FALSE))</f>
        <v>5S・QCを含む改善業務</v>
      </c>
      <c r="D389" s="8">
        <f>IF(G389="","",VLOOKUP(J389,中子データ!$B$4:$H$4500,4,FALSE))</f>
        <v>1</v>
      </c>
      <c r="E389" s="231">
        <f t="shared" si="268"/>
        <v>0</v>
      </c>
      <c r="G389" s="958">
        <v>44448</v>
      </c>
      <c r="H389" s="1066">
        <v>998</v>
      </c>
      <c r="I389" s="1066">
        <v>33</v>
      </c>
      <c r="J389" s="1066">
        <v>961</v>
      </c>
      <c r="K389" s="1085">
        <v>0</v>
      </c>
      <c r="L389" s="1085">
        <v>60</v>
      </c>
      <c r="M389" s="1084">
        <v>1</v>
      </c>
      <c r="N389" s="1037">
        <f t="shared" si="267"/>
        <v>60</v>
      </c>
      <c r="O389" s="250"/>
      <c r="P389" s="250"/>
      <c r="Q389" s="250"/>
      <c r="R389" s="250"/>
      <c r="S389" s="250"/>
      <c r="T389" s="250"/>
      <c r="U389" s="250"/>
      <c r="V389" s="250"/>
      <c r="W389" s="250"/>
      <c r="X389" s="250"/>
      <c r="Y389" s="250"/>
      <c r="Z389" s="1036"/>
      <c r="AA389" s="429"/>
      <c r="AB389" s="457">
        <f t="shared" si="261"/>
        <v>0</v>
      </c>
      <c r="AC389" s="1040"/>
      <c r="AD389" s="1040"/>
      <c r="AE389" s="1040"/>
      <c r="AF389" s="1040"/>
      <c r="AG389" s="1040"/>
      <c r="AH389" s="1040"/>
      <c r="AI389" s="1040"/>
      <c r="AJ389" s="12"/>
      <c r="AK389" s="445">
        <f>IF(G389="","",VLOOKUP(J389,中子データ!$B$4:$H$4500,3,FALSE))</f>
        <v>0</v>
      </c>
      <c r="AL389" s="445">
        <f>IF(G389="","",VLOOKUP(J389,中子データ!$B$4:$H$4500,5,FALSE))</f>
        <v>0</v>
      </c>
      <c r="AM389" s="445">
        <f>IF(G389="","",VLOOKUP(J389,中子データ!$B$4:$H$4500,6,FALSE))</f>
        <v>0</v>
      </c>
      <c r="AN389" s="418"/>
      <c r="AO389" s="419"/>
      <c r="AP389" s="420"/>
      <c r="AQ389" s="421"/>
      <c r="AR389" s="420"/>
      <c r="AS389" s="436"/>
      <c r="AT389" s="436"/>
      <c r="AU389" s="1052"/>
      <c r="AV389" s="11"/>
      <c r="AW389" s="11"/>
      <c r="AX389" s="410">
        <f t="shared" si="269"/>
        <v>60</v>
      </c>
      <c r="AY389" s="411">
        <f>IF(G389="","",VLOOKUP(J389,中子データ!$B$4:$M$5999,10,FALSE))</f>
        <v>0</v>
      </c>
      <c r="AZ389" s="438" t="e">
        <f>IF(G389="","",VLOOKUP(J389,中子データ!$B$4:$M$5999,9,FALSE))</f>
        <v>#DIV/0!</v>
      </c>
      <c r="BA389" s="412" t="str">
        <f>IF(AQ389="","",VLOOKUP(AQ389,作業者名!$B$4:$C$100,2,FALSE))</f>
        <v/>
      </c>
      <c r="BB389" s="412" t="str">
        <f>IF(AR389="","",VLOOKUP(AR389,作業者名!$B$4:$C$100,2,FALSE))</f>
        <v/>
      </c>
      <c r="BC389" s="412">
        <f>IF(G389="","",VLOOKUP(J389,中子データ!B$4:N$6004,12,FALSE))</f>
        <v>0</v>
      </c>
      <c r="BD389" s="413">
        <f>IF(G389="","",VLOOKUP(J389,中子データ!$B$4:$P$4500,15,FALSE))</f>
        <v>0</v>
      </c>
    </row>
    <row r="390" spans="1:56" x14ac:dyDescent="0.15">
      <c r="A390" s="7" t="str">
        <f>IF(G390="","",VLOOKUP(H390,マシン名!$B$4:$C$93,2,FALSE))</f>
        <v>その他</v>
      </c>
      <c r="B390" s="7" t="str">
        <f>IF(G390="","",VLOOKUP(I390,作業者名!$B$4:$C$100,2,FALSE))</f>
        <v>竹中</v>
      </c>
      <c r="C390" s="7" t="str">
        <f>IF(G390="","",VLOOKUP(J390,中子データ!$B$4:$H$4500,2,FALSE))</f>
        <v>5S・QCを含む改善業務</v>
      </c>
      <c r="D390" s="8">
        <f>IF(G390="","",VLOOKUP(J390,中子データ!$B$4:$H$4500,4,FALSE))</f>
        <v>1</v>
      </c>
      <c r="E390" s="231">
        <f t="shared" si="268"/>
        <v>0</v>
      </c>
      <c r="G390" s="958">
        <v>44448</v>
      </c>
      <c r="H390" s="1066">
        <v>998</v>
      </c>
      <c r="I390" s="1066">
        <v>82</v>
      </c>
      <c r="J390" s="1066">
        <v>961</v>
      </c>
      <c r="K390" s="1085">
        <v>0</v>
      </c>
      <c r="L390" s="1085">
        <v>60</v>
      </c>
      <c r="M390" s="1084">
        <v>1</v>
      </c>
      <c r="N390" s="1037">
        <f t="shared" ref="N390:N397" si="270">L390-SUM(O390:Z390)</f>
        <v>60</v>
      </c>
      <c r="O390" s="250"/>
      <c r="P390" s="250"/>
      <c r="Q390" s="250"/>
      <c r="R390" s="250"/>
      <c r="S390" s="250"/>
      <c r="T390" s="250"/>
      <c r="U390" s="250"/>
      <c r="V390" s="250"/>
      <c r="W390" s="250"/>
      <c r="X390" s="250"/>
      <c r="Y390" s="250"/>
      <c r="Z390" s="1036"/>
      <c r="AA390" s="429"/>
      <c r="AB390" s="457">
        <f t="shared" si="261"/>
        <v>0</v>
      </c>
      <c r="AC390" s="1040"/>
      <c r="AD390" s="1040"/>
      <c r="AE390" s="1040"/>
      <c r="AF390" s="1040"/>
      <c r="AG390" s="1040"/>
      <c r="AH390" s="1040"/>
      <c r="AI390" s="1040"/>
      <c r="AJ390" s="12"/>
      <c r="AK390" s="445">
        <f>IF(G390="","",VLOOKUP(J390,中子データ!$B$4:$H$4500,3,FALSE))</f>
        <v>0</v>
      </c>
      <c r="AL390" s="445">
        <f>IF(G390="","",VLOOKUP(J390,中子データ!$B$4:$H$4500,5,FALSE))</f>
        <v>0</v>
      </c>
      <c r="AM390" s="445">
        <f>IF(G390="","",VLOOKUP(J390,中子データ!$B$4:$H$4500,6,FALSE))</f>
        <v>0</v>
      </c>
      <c r="AN390" s="418"/>
      <c r="AO390" s="419"/>
      <c r="AP390" s="420"/>
      <c r="AQ390" s="421"/>
      <c r="AR390" s="420"/>
      <c r="AS390" s="436"/>
      <c r="AT390" s="436"/>
      <c r="AU390" s="1052"/>
      <c r="AV390" s="11"/>
      <c r="AW390" s="11"/>
      <c r="AX390" s="410">
        <f t="shared" si="269"/>
        <v>60</v>
      </c>
      <c r="AY390" s="411">
        <f>IF(G390="","",VLOOKUP(J390,中子データ!$B$4:$M$5999,10,FALSE))</f>
        <v>0</v>
      </c>
      <c r="AZ390" s="438" t="e">
        <f>IF(G390="","",VLOOKUP(J390,中子データ!$B$4:$M$5999,9,FALSE))</f>
        <v>#DIV/0!</v>
      </c>
      <c r="BA390" s="412" t="str">
        <f>IF(AQ390="","",VLOOKUP(AQ390,作業者名!$B$4:$C$100,2,FALSE))</f>
        <v/>
      </c>
      <c r="BB390" s="412" t="str">
        <f>IF(AR390="","",VLOOKUP(AR390,作業者名!$B$4:$C$100,2,FALSE))</f>
        <v/>
      </c>
      <c r="BC390" s="412">
        <f>IF(G390="","",VLOOKUP(J390,中子データ!B$4:N$6004,12,FALSE))</f>
        <v>0</v>
      </c>
      <c r="BD390" s="413">
        <f>IF(G390="","",VLOOKUP(J390,中子データ!$B$4:$P$4500,15,FALSE))</f>
        <v>0</v>
      </c>
    </row>
    <row r="391" spans="1:56" x14ac:dyDescent="0.15">
      <c r="A391" s="7" t="str">
        <f>IF(G391="","",VLOOKUP(H391,マシン名!$B$4:$C$93,2,FALSE))</f>
        <v>その他</v>
      </c>
      <c r="B391" s="7" t="str">
        <f>IF(G391="","",VLOOKUP(I391,作業者名!$B$4:$C$100,2,FALSE))</f>
        <v>山藤</v>
      </c>
      <c r="C391" s="7" t="str">
        <f>IF(G391="","",VLOOKUP(J391,中子データ!$B$4:$H$4500,2,FALSE))</f>
        <v>5S・QCを含む改善業務</v>
      </c>
      <c r="D391" s="8">
        <f>IF(G391="","",VLOOKUP(J391,中子データ!$B$4:$H$4500,4,FALSE))</f>
        <v>1</v>
      </c>
      <c r="E391" s="231">
        <f t="shared" si="268"/>
        <v>0</v>
      </c>
      <c r="G391" s="958">
        <v>44448</v>
      </c>
      <c r="H391" s="1066">
        <v>998</v>
      </c>
      <c r="I391" s="1066">
        <v>63</v>
      </c>
      <c r="J391" s="1066">
        <v>961</v>
      </c>
      <c r="K391" s="1085">
        <v>0</v>
      </c>
      <c r="L391" s="1085">
        <v>60</v>
      </c>
      <c r="M391" s="1084">
        <v>1</v>
      </c>
      <c r="N391" s="1037">
        <f t="shared" si="270"/>
        <v>60</v>
      </c>
      <c r="O391" s="250"/>
      <c r="P391" s="250"/>
      <c r="Q391" s="250"/>
      <c r="R391" s="250"/>
      <c r="S391" s="250"/>
      <c r="T391" s="250"/>
      <c r="U391" s="250"/>
      <c r="V391" s="250"/>
      <c r="W391" s="250"/>
      <c r="X391" s="250"/>
      <c r="Y391" s="250"/>
      <c r="Z391" s="1036"/>
      <c r="AA391" s="429"/>
      <c r="AB391" s="457">
        <f t="shared" si="261"/>
        <v>0</v>
      </c>
      <c r="AC391" s="1040"/>
      <c r="AD391" s="1040"/>
      <c r="AE391" s="1040"/>
      <c r="AF391" s="1040"/>
      <c r="AG391" s="1040"/>
      <c r="AH391" s="1040"/>
      <c r="AI391" s="1040"/>
      <c r="AJ391" s="12"/>
      <c r="AK391" s="445">
        <f>IF(G391="","",VLOOKUP(J391,中子データ!$B$4:$H$4500,3,FALSE))</f>
        <v>0</v>
      </c>
      <c r="AL391" s="445">
        <f>IF(G391="","",VLOOKUP(J391,中子データ!$B$4:$H$4500,5,FALSE))</f>
        <v>0</v>
      </c>
      <c r="AM391" s="445">
        <f>IF(G391="","",VLOOKUP(J391,中子データ!$B$4:$H$4500,6,FALSE))</f>
        <v>0</v>
      </c>
      <c r="AN391" s="418"/>
      <c r="AO391" s="419"/>
      <c r="AP391" s="420"/>
      <c r="AQ391" s="421"/>
      <c r="AR391" s="420"/>
      <c r="AS391" s="436"/>
      <c r="AT391" s="436"/>
      <c r="AU391" s="1052"/>
      <c r="AV391" s="11"/>
      <c r="AW391" s="11"/>
      <c r="AX391" s="410">
        <f t="shared" si="269"/>
        <v>60</v>
      </c>
      <c r="AY391" s="411">
        <f>IF(G391="","",VLOOKUP(J391,中子データ!$B$4:$M$5999,10,FALSE))</f>
        <v>0</v>
      </c>
      <c r="AZ391" s="438" t="e">
        <f>IF(G391="","",VLOOKUP(J391,中子データ!$B$4:$M$5999,9,FALSE))</f>
        <v>#DIV/0!</v>
      </c>
      <c r="BA391" s="412" t="str">
        <f>IF(AQ391="","",VLOOKUP(AQ391,作業者名!$B$4:$C$100,2,FALSE))</f>
        <v/>
      </c>
      <c r="BB391" s="412" t="str">
        <f>IF(AR391="","",VLOOKUP(AR391,作業者名!$B$4:$C$100,2,FALSE))</f>
        <v/>
      </c>
      <c r="BC391" s="412">
        <f>IF(G391="","",VLOOKUP(J391,中子データ!B$4:N$6004,12,FALSE))</f>
        <v>0</v>
      </c>
      <c r="BD391" s="413">
        <f>IF(G391="","",VLOOKUP(J391,中子データ!$B$4:$P$4500,15,FALSE))</f>
        <v>0</v>
      </c>
    </row>
    <row r="392" spans="1:56" x14ac:dyDescent="0.15">
      <c r="A392" s="7" t="str">
        <f>IF(G392="","",VLOOKUP(H392,マシン名!$B$4:$C$93,2,FALSE))</f>
        <v>その他</v>
      </c>
      <c r="B392" s="7" t="str">
        <f>IF(G392="","",VLOOKUP(I392,作業者名!$B$4:$C$100,2,FALSE))</f>
        <v>浅津</v>
      </c>
      <c r="C392" s="7" t="str">
        <f>IF(G392="","",VLOOKUP(J392,中子データ!$B$4:$H$4500,2,FALSE))</f>
        <v>5S・QCを含む改善業務</v>
      </c>
      <c r="D392" s="8">
        <f>IF(G392="","",VLOOKUP(J392,中子データ!$B$4:$H$4500,4,FALSE))</f>
        <v>1</v>
      </c>
      <c r="E392" s="231">
        <f t="shared" si="268"/>
        <v>0</v>
      </c>
      <c r="G392" s="958">
        <v>44448</v>
      </c>
      <c r="H392" s="1066">
        <v>998</v>
      </c>
      <c r="I392" s="1066">
        <v>9</v>
      </c>
      <c r="J392" s="1066">
        <v>961</v>
      </c>
      <c r="K392" s="1085">
        <v>0</v>
      </c>
      <c r="L392" s="1085">
        <v>60</v>
      </c>
      <c r="M392" s="1084">
        <v>1</v>
      </c>
      <c r="N392" s="1037">
        <f t="shared" si="270"/>
        <v>60</v>
      </c>
      <c r="O392" s="250"/>
      <c r="P392" s="250"/>
      <c r="Q392" s="250"/>
      <c r="R392" s="250"/>
      <c r="S392" s="250"/>
      <c r="T392" s="250"/>
      <c r="U392" s="250"/>
      <c r="V392" s="250"/>
      <c r="W392" s="250"/>
      <c r="X392" s="250"/>
      <c r="Y392" s="250"/>
      <c r="Z392" s="1036"/>
      <c r="AA392" s="429"/>
      <c r="AB392" s="457">
        <f t="shared" si="261"/>
        <v>0</v>
      </c>
      <c r="AC392" s="1040"/>
      <c r="AD392" s="1040"/>
      <c r="AE392" s="1040"/>
      <c r="AF392" s="1040"/>
      <c r="AG392" s="1040"/>
      <c r="AH392" s="1040"/>
      <c r="AI392" s="1040"/>
      <c r="AJ392" s="12"/>
      <c r="AK392" s="445">
        <f>IF(G392="","",VLOOKUP(J392,中子データ!$B$4:$H$4500,3,FALSE))</f>
        <v>0</v>
      </c>
      <c r="AL392" s="445">
        <f>IF(G392="","",VLOOKUP(J392,中子データ!$B$4:$H$4500,5,FALSE))</f>
        <v>0</v>
      </c>
      <c r="AM392" s="445">
        <f>IF(G392="","",VLOOKUP(J392,中子データ!$B$4:$H$4500,6,FALSE))</f>
        <v>0</v>
      </c>
      <c r="AN392" s="418"/>
      <c r="AO392" s="419"/>
      <c r="AP392" s="420"/>
      <c r="AQ392" s="421"/>
      <c r="AR392" s="420"/>
      <c r="AS392" s="436"/>
      <c r="AT392" s="436"/>
      <c r="AU392" s="1052"/>
      <c r="AV392" s="11"/>
      <c r="AW392" s="11"/>
      <c r="AX392" s="410">
        <f t="shared" si="269"/>
        <v>60</v>
      </c>
      <c r="AY392" s="411">
        <f>IF(G392="","",VLOOKUP(J392,中子データ!$B$4:$M$5999,10,FALSE))</f>
        <v>0</v>
      </c>
      <c r="AZ392" s="438" t="e">
        <f>IF(G392="","",VLOOKUP(J392,中子データ!$B$4:$M$5999,9,FALSE))</f>
        <v>#DIV/0!</v>
      </c>
      <c r="BA392" s="412" t="str">
        <f>IF(AQ392="","",VLOOKUP(AQ392,作業者名!$B$4:$C$100,2,FALSE))</f>
        <v/>
      </c>
      <c r="BB392" s="412" t="str">
        <f>IF(AR392="","",VLOOKUP(AR392,作業者名!$B$4:$C$100,2,FALSE))</f>
        <v/>
      </c>
      <c r="BC392" s="412">
        <f>IF(G392="","",VLOOKUP(J392,中子データ!B$4:N$6004,12,FALSE))</f>
        <v>0</v>
      </c>
      <c r="BD392" s="413">
        <f>IF(G392="","",VLOOKUP(J392,中子データ!$B$4:$P$4500,15,FALSE))</f>
        <v>0</v>
      </c>
    </row>
    <row r="393" spans="1:56" x14ac:dyDescent="0.15">
      <c r="A393" s="7" t="str">
        <f>IF(G393="","",VLOOKUP(H393,マシン名!$B$4:$C$93,2,FALSE))</f>
        <v>A425①　</v>
      </c>
      <c r="B393" s="7" t="str">
        <f>IF(G393="","",VLOOKUP(I393,作業者名!$B$4:$C$100,2,FALSE))</f>
        <v>恩田</v>
      </c>
      <c r="C393" s="7" t="str">
        <f>IF(G393="","",VLOOKUP(J393,中子データ!$B$4:$H$4500,2,FALSE))</f>
        <v>A1165ｷｬﾘﾔ ③</v>
      </c>
      <c r="D393" s="8">
        <f>IF(G393="","",VLOOKUP(J393,中子データ!$B$4:$H$4500,4,FALSE))</f>
        <v>2</v>
      </c>
      <c r="E393" s="231">
        <f t="shared" si="268"/>
        <v>564</v>
      </c>
      <c r="G393" s="958">
        <v>44449</v>
      </c>
      <c r="H393" s="1066">
        <v>31</v>
      </c>
      <c r="I393" s="1066">
        <v>14</v>
      </c>
      <c r="J393" s="1066">
        <v>582</v>
      </c>
      <c r="K393" s="1085">
        <v>282</v>
      </c>
      <c r="L393" s="1085">
        <v>405</v>
      </c>
      <c r="M393" s="1084">
        <v>0.5</v>
      </c>
      <c r="N393" s="1037">
        <f t="shared" si="270"/>
        <v>395</v>
      </c>
      <c r="O393" s="250"/>
      <c r="P393" s="250"/>
      <c r="Q393" s="250"/>
      <c r="R393" s="250"/>
      <c r="S393" s="250"/>
      <c r="T393" s="250"/>
      <c r="U393" s="250">
        <v>10</v>
      </c>
      <c r="V393" s="250"/>
      <c r="W393" s="250"/>
      <c r="X393" s="250"/>
      <c r="Y393" s="250"/>
      <c r="Z393" s="1036"/>
      <c r="AA393" s="429"/>
      <c r="AB393" s="457">
        <f t="shared" si="261"/>
        <v>0</v>
      </c>
      <c r="AC393" s="1040"/>
      <c r="AD393" s="1040"/>
      <c r="AE393" s="1040"/>
      <c r="AF393" s="1040"/>
      <c r="AG393" s="1040"/>
      <c r="AH393" s="1040"/>
      <c r="AI393" s="1040"/>
      <c r="AJ393" s="12"/>
      <c r="AK393" s="445" t="str">
        <f>IF(G393="","",VLOOKUP(J393,中子データ!$B$4:$H$4500,3,FALSE))</f>
        <v>MSR-T</v>
      </c>
      <c r="AL393" s="445">
        <f>IF(G393="","",VLOOKUP(J393,中子データ!$B$4:$H$4500,5,FALSE))</f>
        <v>0.95</v>
      </c>
      <c r="AM393" s="445">
        <f>IF(G393="","",VLOOKUP(J393,中子データ!$B$4:$H$4500,6,FALSE))</f>
        <v>85</v>
      </c>
      <c r="AN393" s="418"/>
      <c r="AO393" s="419"/>
      <c r="AP393" s="420"/>
      <c r="AQ393" s="421"/>
      <c r="AR393" s="420"/>
      <c r="AS393" s="436"/>
      <c r="AT393" s="436"/>
      <c r="AU393" s="1052"/>
      <c r="AV393" s="11"/>
      <c r="AW393" s="11"/>
      <c r="AX393" s="410">
        <f t="shared" si="269"/>
        <v>395</v>
      </c>
      <c r="AY393" s="411">
        <f>IF(G393="","",VLOOKUP(J393,中子データ!$B$4:$M$5999,10,FALSE))</f>
        <v>85</v>
      </c>
      <c r="AZ393" s="438">
        <f>IF(G393="","",VLOOKUP(J393,中子データ!$B$4:$M$5999,9,FALSE))</f>
        <v>84.705882352941174</v>
      </c>
      <c r="BA393" s="412" t="str">
        <f>IF(AQ393="","",VLOOKUP(AQ393,作業者名!$B$4:$C$100,2,FALSE))</f>
        <v/>
      </c>
      <c r="BB393" s="412" t="str">
        <f>IF(AR393="","",VLOOKUP(AR393,作業者名!$B$4:$C$100,2,FALSE))</f>
        <v/>
      </c>
      <c r="BC393" s="412">
        <f>IF(G393="","",VLOOKUP(J393,中子データ!B$4:N$6004,12,FALSE))</f>
        <v>0</v>
      </c>
      <c r="BD393" s="413">
        <f>IF(G393="","",VLOOKUP(J393,中子データ!$B$4:$P$4500,15,FALSE))</f>
        <v>0</v>
      </c>
    </row>
    <row r="394" spans="1:56" x14ac:dyDescent="0.15">
      <c r="A394" s="7" t="str">
        <f>IF(G394="","",VLOOKUP(H394,マシン名!$B$4:$C$93,2,FALSE))</f>
        <v>A425①　</v>
      </c>
      <c r="B394" s="7" t="str">
        <f>IF(G394="","",VLOOKUP(I394,作業者名!$B$4:$C$100,2,FALSE))</f>
        <v>山岡</v>
      </c>
      <c r="C394" s="7" t="str">
        <f>IF(G394="","",VLOOKUP(J394,中子データ!$B$4:$H$4500,2,FALSE))</f>
        <v>A1165ｷｬﾘﾔ ③</v>
      </c>
      <c r="D394" s="8">
        <f>IF(G394="","",VLOOKUP(J394,中子データ!$B$4:$H$4500,4,FALSE))</f>
        <v>2</v>
      </c>
      <c r="E394" s="231">
        <f t="shared" si="268"/>
        <v>249</v>
      </c>
      <c r="G394" s="958">
        <v>44449</v>
      </c>
      <c r="H394" s="1066">
        <v>31</v>
      </c>
      <c r="I394" s="1066">
        <v>22</v>
      </c>
      <c r="J394" s="1066">
        <v>582</v>
      </c>
      <c r="K394" s="1085">
        <v>129</v>
      </c>
      <c r="L394" s="1085">
        <v>200</v>
      </c>
      <c r="M394" s="1084">
        <v>1</v>
      </c>
      <c r="N394" s="1037">
        <f t="shared" si="270"/>
        <v>180</v>
      </c>
      <c r="O394" s="250"/>
      <c r="P394" s="250"/>
      <c r="Q394" s="250"/>
      <c r="R394" s="250"/>
      <c r="S394" s="250"/>
      <c r="T394" s="250"/>
      <c r="U394" s="250">
        <v>10</v>
      </c>
      <c r="V394" s="250"/>
      <c r="W394" s="250"/>
      <c r="X394" s="250"/>
      <c r="Y394" s="250"/>
      <c r="Z394" s="1036">
        <v>10</v>
      </c>
      <c r="AA394" s="429"/>
      <c r="AB394" s="457">
        <f t="shared" si="261"/>
        <v>9</v>
      </c>
      <c r="AC394" s="1040"/>
      <c r="AD394" s="1040"/>
      <c r="AE394" s="1040"/>
      <c r="AF394" s="1040"/>
      <c r="AG394" s="1040"/>
      <c r="AH394" s="1040">
        <v>9</v>
      </c>
      <c r="AI394" s="1040"/>
      <c r="AJ394" s="12"/>
      <c r="AK394" s="445" t="str">
        <f>IF(G394="","",VLOOKUP(J394,中子データ!$B$4:$H$4500,3,FALSE))</f>
        <v>MSR-T</v>
      </c>
      <c r="AL394" s="445">
        <f>IF(G394="","",VLOOKUP(J394,中子データ!$B$4:$H$4500,5,FALSE))</f>
        <v>0.95</v>
      </c>
      <c r="AM394" s="445">
        <f>IF(G394="","",VLOOKUP(J394,中子データ!$B$4:$H$4500,6,FALSE))</f>
        <v>85</v>
      </c>
      <c r="AN394" s="418"/>
      <c r="AO394" s="419"/>
      <c r="AP394" s="420"/>
      <c r="AQ394" s="421"/>
      <c r="AR394" s="420"/>
      <c r="AS394" s="436">
        <v>1</v>
      </c>
      <c r="AT394" s="436"/>
      <c r="AU394" s="1052"/>
      <c r="AV394" s="11"/>
      <c r="AW394" s="11"/>
      <c r="AX394" s="410">
        <f t="shared" si="269"/>
        <v>180</v>
      </c>
      <c r="AY394" s="411">
        <f>IF(G394="","",VLOOKUP(J394,中子データ!$B$4:$M$5999,10,FALSE))</f>
        <v>85</v>
      </c>
      <c r="AZ394" s="438">
        <f>IF(G394="","",VLOOKUP(J394,中子データ!$B$4:$M$5999,9,FALSE))</f>
        <v>84.705882352941174</v>
      </c>
      <c r="BA394" s="412" t="str">
        <f>IF(AQ394="","",VLOOKUP(AQ394,作業者名!$B$4:$C$100,2,FALSE))</f>
        <v/>
      </c>
      <c r="BB394" s="412" t="str">
        <f>IF(AR394="","",VLOOKUP(AR394,作業者名!$B$4:$C$100,2,FALSE))</f>
        <v/>
      </c>
      <c r="BC394" s="412">
        <f>IF(G394="","",VLOOKUP(J394,中子データ!B$4:N$6004,12,FALSE))</f>
        <v>0</v>
      </c>
      <c r="BD394" s="413">
        <f>IF(G394="","",VLOOKUP(J394,中子データ!$B$4:$P$4500,15,FALSE))</f>
        <v>0</v>
      </c>
    </row>
    <row r="395" spans="1:56" x14ac:dyDescent="0.15">
      <c r="A395" s="7" t="str">
        <f>IF(G395="","",VLOOKUP(H395,マシン名!$B$4:$C$93,2,FALSE))</f>
        <v>MK4　</v>
      </c>
      <c r="B395" s="7" t="str">
        <f>IF(G395="","",VLOOKUP(I395,作業者名!$B$4:$C$100,2,FALSE))</f>
        <v>恩田</v>
      </c>
      <c r="C395" s="7" t="str">
        <f>IF(G395="","",VLOOKUP(J395,中子データ!$B$4:$H$4500,2,FALSE))</f>
        <v>D1414  シャフト</v>
      </c>
      <c r="D395" s="8">
        <f>IF(G395="","",VLOOKUP(J395,中子データ!$B$4:$H$4500,4,FALSE))</f>
        <v>2</v>
      </c>
      <c r="E395" s="231">
        <f t="shared" si="268"/>
        <v>248</v>
      </c>
      <c r="G395" s="958">
        <v>44449</v>
      </c>
      <c r="H395" s="1038">
        <v>32</v>
      </c>
      <c r="I395" s="1038">
        <v>14</v>
      </c>
      <c r="J395" s="1038">
        <v>609</v>
      </c>
      <c r="K395" s="1039">
        <v>126</v>
      </c>
      <c r="L395" s="1039">
        <v>405</v>
      </c>
      <c r="M395" s="1037">
        <v>0.5</v>
      </c>
      <c r="N395" s="1037">
        <f t="shared" si="270"/>
        <v>395</v>
      </c>
      <c r="O395" s="250"/>
      <c r="P395" s="250"/>
      <c r="Q395" s="250"/>
      <c r="R395" s="250"/>
      <c r="S395" s="250"/>
      <c r="T395" s="250"/>
      <c r="U395" s="250">
        <v>10</v>
      </c>
      <c r="V395" s="250"/>
      <c r="W395" s="250"/>
      <c r="X395" s="250"/>
      <c r="Y395" s="250"/>
      <c r="Z395" s="1036"/>
      <c r="AA395" s="429"/>
      <c r="AB395" s="457">
        <f t="shared" si="261"/>
        <v>4</v>
      </c>
      <c r="AC395" s="1040"/>
      <c r="AD395" s="1040"/>
      <c r="AE395" s="1040"/>
      <c r="AF395" s="1040"/>
      <c r="AG395" s="1040"/>
      <c r="AH395" s="1040"/>
      <c r="AI395" s="1040"/>
      <c r="AJ395" s="12">
        <v>4</v>
      </c>
      <c r="AK395" s="445" t="str">
        <f>IF(G395="","",VLOOKUP(J395,中子データ!$B$4:$H$4500,3,FALSE))</f>
        <v>ＤＡ-17</v>
      </c>
      <c r="AL395" s="445">
        <f>IF(G395="","",VLOOKUP(J395,中子データ!$B$4:$H$4500,5,FALSE))</f>
        <v>1.58</v>
      </c>
      <c r="AM395" s="445">
        <f>IF(G395="","",VLOOKUP(J395,中子データ!$B$4:$H$4500,6,FALSE))</f>
        <v>76.7</v>
      </c>
      <c r="AN395" s="418"/>
      <c r="AO395" s="419"/>
      <c r="AP395" s="420"/>
      <c r="AQ395" s="421"/>
      <c r="AR395" s="420"/>
      <c r="AS395" s="436"/>
      <c r="AT395" s="436"/>
      <c r="AU395" s="1052"/>
      <c r="AV395" s="11"/>
      <c r="AW395" s="11"/>
      <c r="AX395" s="410">
        <f t="shared" si="269"/>
        <v>395</v>
      </c>
      <c r="AY395" s="411">
        <f>IF(G395="","",VLOOKUP(J395,中子データ!$B$4:$M$5999,10,FALSE))</f>
        <v>120</v>
      </c>
      <c r="AZ395" s="438">
        <f>IF(G395="","",VLOOKUP(J395,中子データ!$B$4:$M$5999,9,FALSE))</f>
        <v>60</v>
      </c>
      <c r="BA395" s="412" t="str">
        <f>IF(AQ395="","",VLOOKUP(AQ395,作業者名!$B$4:$C$100,2,FALSE))</f>
        <v/>
      </c>
      <c r="BB395" s="412" t="str">
        <f>IF(AR395="","",VLOOKUP(AR395,作業者名!$B$4:$C$100,2,FALSE))</f>
        <v/>
      </c>
      <c r="BC395" s="412">
        <f>IF(G395="","",VLOOKUP(J395,中子データ!B$4:N$6004,12,FALSE))</f>
        <v>0</v>
      </c>
      <c r="BD395" s="413">
        <f>IF(G395="","",VLOOKUP(J395,中子データ!$B$4:$P$4500,15,FALSE))</f>
        <v>0</v>
      </c>
    </row>
    <row r="396" spans="1:56" x14ac:dyDescent="0.15">
      <c r="A396" s="7" t="str">
        <f>IF(G396="","",VLOOKUP(H396,マシン名!$B$4:$C$93,2,FALSE))</f>
        <v>SL55　</v>
      </c>
      <c r="B396" s="7" t="str">
        <f>IF(G396="","",VLOOKUP(I396,作業者名!$B$4:$C$100,2,FALSE))</f>
        <v>長島</v>
      </c>
      <c r="C396" s="7" t="str">
        <f>IF(G396="","",VLOOKUP(J396,中子データ!$B$4:$H$4500,2,FALSE))</f>
        <v>KD357ｹｰｼﾝｸﾞ</v>
      </c>
      <c r="D396" s="8">
        <f>IF(G396="","",VLOOKUP(J396,中子データ!$B$4:$H$4500,4,FALSE))</f>
        <v>1</v>
      </c>
      <c r="E396" s="231">
        <f t="shared" ref="E396" si="271">IF(G396="","",D396*K396-AB396)</f>
        <v>48</v>
      </c>
      <c r="G396" s="958">
        <v>44449</v>
      </c>
      <c r="H396" s="1038">
        <v>25</v>
      </c>
      <c r="I396" s="950">
        <v>3</v>
      </c>
      <c r="J396" s="1038">
        <v>45</v>
      </c>
      <c r="K396" s="1039">
        <v>50</v>
      </c>
      <c r="L396" s="1039">
        <v>300</v>
      </c>
      <c r="M396" s="1037">
        <v>1</v>
      </c>
      <c r="N396" s="1037">
        <f t="shared" si="270"/>
        <v>220</v>
      </c>
      <c r="O396" s="250">
        <v>10</v>
      </c>
      <c r="P396" s="250"/>
      <c r="Q396" s="250"/>
      <c r="R396" s="250"/>
      <c r="S396" s="250"/>
      <c r="T396" s="250"/>
      <c r="U396" s="250">
        <v>10</v>
      </c>
      <c r="V396" s="250"/>
      <c r="W396" s="250"/>
      <c r="X396" s="250"/>
      <c r="Y396" s="250"/>
      <c r="Z396" s="1036">
        <v>60</v>
      </c>
      <c r="AA396" s="429"/>
      <c r="AB396" s="457">
        <f t="shared" si="261"/>
        <v>2</v>
      </c>
      <c r="AC396" s="1040">
        <v>2</v>
      </c>
      <c r="AD396" s="1040"/>
      <c r="AE396" s="1040"/>
      <c r="AF396" s="1040"/>
      <c r="AG396" s="1040"/>
      <c r="AH396" s="1040"/>
      <c r="AI396" s="1040"/>
      <c r="AJ396" s="12"/>
      <c r="AK396" s="445" t="str">
        <f>IF(G396="","",VLOOKUP(J396,中子データ!$B$4:$H$4500,3,FALSE))</f>
        <v>S30D改</v>
      </c>
      <c r="AL396" s="445">
        <f>IF(G396="","",VLOOKUP(J396,中子データ!$B$4:$H$4500,5,FALSE))</f>
        <v>9.6</v>
      </c>
      <c r="AM396" s="445">
        <f>IF(G396="","",VLOOKUP(J396,中子データ!$B$4:$H$4500,6,FALSE))</f>
        <v>697</v>
      </c>
      <c r="AN396" s="418"/>
      <c r="AO396" s="419"/>
      <c r="AP396" s="420"/>
      <c r="AQ396" s="421"/>
      <c r="AR396" s="420"/>
      <c r="AS396" s="436"/>
      <c r="AT396" s="436"/>
      <c r="AU396" s="1072" t="s">
        <v>2127</v>
      </c>
      <c r="AV396" s="11"/>
      <c r="AW396" s="11"/>
      <c r="AX396" s="410">
        <f t="shared" si="269"/>
        <v>220</v>
      </c>
      <c r="AY396" s="411">
        <f>IF(G396="","",VLOOKUP(J396,中子データ!$B$4:$M$5999,10,FALSE))</f>
        <v>250</v>
      </c>
      <c r="AZ396" s="438">
        <f>IF(G396="","",VLOOKUP(J396,中子データ!$B$4:$M$5999,9,FALSE))</f>
        <v>14.4</v>
      </c>
      <c r="BA396" s="412" t="str">
        <f>IF(AQ396="","",VLOOKUP(AQ396,作業者名!$B$4:$C$100,2,FALSE))</f>
        <v/>
      </c>
      <c r="BB396" s="412" t="str">
        <f>IF(AR396="","",VLOOKUP(AR396,作業者名!$B$4:$C$100,2,FALSE))</f>
        <v/>
      </c>
      <c r="BC396" s="412">
        <f>IF(G396="","",VLOOKUP(J396,中子データ!B$4:N$6004,12,FALSE))</f>
        <v>0</v>
      </c>
      <c r="BD396" s="413">
        <f>IF(G396="","",VLOOKUP(J396,中子データ!$B$4:$P$4500,15,FALSE))</f>
        <v>23</v>
      </c>
    </row>
    <row r="397" spans="1:56" x14ac:dyDescent="0.15">
      <c r="A397" s="7" t="str">
        <f>IF(G397="","",VLOOKUP(H397,マシン名!$B$4:$C$93,2,FALSE))</f>
        <v>SL55　</v>
      </c>
      <c r="B397" s="7" t="str">
        <f>IF(G397="","",VLOOKUP(I397,作業者名!$B$4:$C$100,2,FALSE))</f>
        <v>長島</v>
      </c>
      <c r="C397" s="7" t="str">
        <f>IF(G397="","",VLOOKUP(J397,中子データ!$B$4:$H$4500,2,FALSE))</f>
        <v>KC454枕・タペット</v>
      </c>
      <c r="D397" s="8">
        <f>IF(G397="","",VLOOKUP(J397,中子データ!$B$4:$H$4500,4,FALSE))</f>
        <v>1</v>
      </c>
      <c r="E397" s="231">
        <f t="shared" si="268"/>
        <v>0</v>
      </c>
      <c r="G397" s="958">
        <v>44449</v>
      </c>
      <c r="H397" s="1038">
        <v>25</v>
      </c>
      <c r="I397" s="950">
        <v>3</v>
      </c>
      <c r="J397" s="1038">
        <v>290</v>
      </c>
      <c r="K397" s="1039">
        <v>0</v>
      </c>
      <c r="L397" s="1039">
        <v>40</v>
      </c>
      <c r="M397" s="1037">
        <v>1</v>
      </c>
      <c r="N397" s="1037">
        <f t="shared" si="270"/>
        <v>0</v>
      </c>
      <c r="O397" s="250"/>
      <c r="P397" s="250">
        <v>40</v>
      </c>
      <c r="Q397" s="250"/>
      <c r="R397" s="250"/>
      <c r="S397" s="250"/>
      <c r="T397" s="250"/>
      <c r="U397" s="250"/>
      <c r="V397" s="250"/>
      <c r="W397" s="250"/>
      <c r="X397" s="250"/>
      <c r="Y397" s="250"/>
      <c r="Z397" s="1036"/>
      <c r="AA397" s="429"/>
      <c r="AB397" s="457">
        <f t="shared" si="261"/>
        <v>0</v>
      </c>
      <c r="AC397" s="1040"/>
      <c r="AD397" s="1040"/>
      <c r="AE397" s="1040"/>
      <c r="AF397" s="1040"/>
      <c r="AG397" s="1040"/>
      <c r="AH397" s="1040"/>
      <c r="AI397" s="1040"/>
      <c r="AJ397" s="12"/>
      <c r="AK397" s="445" t="str">
        <f>IF(G397="","",VLOOKUP(J397,中子データ!$B$4:$H$4500,3,FALSE))</f>
        <v>MSR-T</v>
      </c>
      <c r="AL397" s="445">
        <f>IF(G397="","",VLOOKUP(J397,中子データ!$B$4:$H$4500,5,FALSE))</f>
        <v>2.4700000000000002</v>
      </c>
      <c r="AM397" s="445">
        <f>IF(G397="","",VLOOKUP(J397,中子データ!$B$4:$H$4500,6,FALSE))</f>
        <v>244</v>
      </c>
      <c r="AN397" s="418"/>
      <c r="AO397" s="419"/>
      <c r="AP397" s="420"/>
      <c r="AQ397" s="421"/>
      <c r="AR397" s="420"/>
      <c r="AS397" s="436"/>
      <c r="AT397" s="436"/>
      <c r="AU397" s="1052"/>
      <c r="AV397" s="11"/>
      <c r="AW397" s="11"/>
      <c r="AX397" s="410">
        <f t="shared" si="266"/>
        <v>0</v>
      </c>
      <c r="AY397" s="411">
        <f>IF(G397="","",VLOOKUP(J397,中子データ!$B$4:$M$5999,10,FALSE))</f>
        <v>110</v>
      </c>
      <c r="AZ397" s="438">
        <f>IF(G397="","",VLOOKUP(J397,中子データ!$B$4:$M$5999,9,FALSE))</f>
        <v>32.727272727272727</v>
      </c>
      <c r="BA397" s="412" t="str">
        <f>IF(AQ397="","",VLOOKUP(AQ397,作業者名!$B$4:$C$100,2,FALSE))</f>
        <v/>
      </c>
      <c r="BB397" s="412" t="str">
        <f>IF(AR397="","",VLOOKUP(AR397,作業者名!$B$4:$C$100,2,FALSE))</f>
        <v/>
      </c>
      <c r="BC397" s="412">
        <f>IF(G397="","",VLOOKUP(J397,中子データ!B$4:N$6004,12,FALSE))</f>
        <v>1.4E-2</v>
      </c>
      <c r="BD397" s="413">
        <f>IF(G397="","",VLOOKUP(J397,中子データ!$B$4:$P$4500,15,FALSE))</f>
        <v>18.7</v>
      </c>
    </row>
    <row r="398" spans="1:56" x14ac:dyDescent="0.15">
      <c r="A398" s="7" t="str">
        <f>IF(G398="","",VLOOKUP(H398,マシン名!$B$4:$C$93,2,FALSE))</f>
        <v>VTOP935　</v>
      </c>
      <c r="B398" s="7" t="str">
        <f>IF(G398="","",VLOOKUP(I398,作業者名!$B$4:$C$100,2,FALSE))</f>
        <v>長島</v>
      </c>
      <c r="C398" s="7" t="str">
        <f>IF(G398="","",VLOOKUP(J398,中子データ!$B$4:$H$4500,2,FALSE))</f>
        <v>KB768ジャケ</v>
      </c>
      <c r="D398" s="8">
        <f>IF(G398="","",VLOOKUP(J398,中子データ!$B$4:$H$4500,4,FALSE))</f>
        <v>1</v>
      </c>
      <c r="E398" s="231">
        <f t="shared" si="268"/>
        <v>8</v>
      </c>
      <c r="G398" s="958">
        <v>44449</v>
      </c>
      <c r="H398" s="1150">
        <v>22</v>
      </c>
      <c r="I398" s="1150">
        <v>3</v>
      </c>
      <c r="J398" s="1150">
        <v>593</v>
      </c>
      <c r="K398" s="1039">
        <v>8</v>
      </c>
      <c r="L398" s="1039">
        <v>60</v>
      </c>
      <c r="M398" s="1037">
        <v>1</v>
      </c>
      <c r="N398" s="1037">
        <f t="shared" ref="N398" si="272">L398-SUM(O398:Z398)</f>
        <v>40</v>
      </c>
      <c r="O398" s="250"/>
      <c r="P398" s="250"/>
      <c r="Q398" s="250"/>
      <c r="R398" s="250"/>
      <c r="S398" s="250"/>
      <c r="T398" s="250">
        <v>10</v>
      </c>
      <c r="U398" s="250">
        <v>10</v>
      </c>
      <c r="V398" s="250"/>
      <c r="W398" s="250"/>
      <c r="X398" s="250"/>
      <c r="Y398" s="250"/>
      <c r="Z398" s="1036"/>
      <c r="AA398" s="429"/>
      <c r="AB398" s="457">
        <f t="shared" ref="AB398" si="273">SUM(AC398:AJ398)</f>
        <v>0</v>
      </c>
      <c r="AC398" s="1040"/>
      <c r="AD398" s="1040"/>
      <c r="AE398" s="1040"/>
      <c r="AF398" s="1040"/>
      <c r="AG398" s="1040"/>
      <c r="AH398" s="1040"/>
      <c r="AI398" s="1040"/>
      <c r="AJ398" s="12"/>
      <c r="AK398" s="445" t="str">
        <f>IF(G398="","",VLOOKUP(J398,中子データ!$B$4:$H$4500,3,FALSE))</f>
        <v>WJ-50A</v>
      </c>
      <c r="AL398" s="445">
        <f>IF(G398="","",VLOOKUP(J398,中子データ!$B$4:$H$4500,5,FALSE))</f>
        <v>2.4</v>
      </c>
      <c r="AM398" s="445">
        <f>IF(G398="","",VLOOKUP(J398,中子データ!$B$4:$H$4500,6,FALSE))</f>
        <v>559.20000000000005</v>
      </c>
      <c r="AN398" s="418"/>
      <c r="AO398" s="419"/>
      <c r="AP398" s="420"/>
      <c r="AQ398" s="421"/>
      <c r="AR398" s="420"/>
      <c r="AS398" s="436"/>
      <c r="AT398" s="436"/>
      <c r="AU398" s="1052"/>
      <c r="AV398" s="11"/>
      <c r="AW398" s="11"/>
      <c r="AX398" s="410">
        <f t="shared" si="266"/>
        <v>40</v>
      </c>
      <c r="AY398" s="411">
        <f>IF(G398="","",VLOOKUP(J398,中子データ!$B$4:$M$5999,10,FALSE))</f>
        <v>240</v>
      </c>
      <c r="AZ398" s="438">
        <f>IF(G398="","",VLOOKUP(J398,中子データ!$B$4:$M$5999,9,FALSE))</f>
        <v>15</v>
      </c>
      <c r="BA398" s="412" t="str">
        <f>IF(AQ398="","",VLOOKUP(AQ398,作業者名!$B$4:$C$100,2,FALSE))</f>
        <v/>
      </c>
      <c r="BB398" s="412" t="str">
        <f>IF(AR398="","",VLOOKUP(AR398,作業者名!$B$4:$C$100,2,FALSE))</f>
        <v/>
      </c>
      <c r="BC398" s="412">
        <f>IF(G398="","",VLOOKUP(J398,中子データ!B$4:N$6004,12,FALSE))</f>
        <v>0.1</v>
      </c>
      <c r="BD398" s="413">
        <f>IF(G398="","",VLOOKUP(J398,中子データ!$B$4:$P$4500,15,FALSE))</f>
        <v>0</v>
      </c>
    </row>
    <row r="399" spans="1:56" x14ac:dyDescent="0.15">
      <c r="A399" s="7" t="str">
        <f>IF(G399="","",VLOOKUP(H399,マシン名!$B$4:$C$93,2,FALSE))</f>
        <v>A56HP①　</v>
      </c>
      <c r="B399" s="7" t="str">
        <f>IF(G399="","",VLOOKUP(I399,作業者名!$B$4:$C$100,2,FALSE))</f>
        <v>清水</v>
      </c>
      <c r="C399" s="7" t="str">
        <f>IF(G399="","",VLOOKUP(J399,中子データ!$B$4:$H$4500,2,FALSE))</f>
        <v>KB768台芯</v>
      </c>
      <c r="D399" s="8">
        <f>IF(G399="","",VLOOKUP(J399,中子データ!$B$4:$H$4500,4,FALSE))</f>
        <v>1</v>
      </c>
      <c r="E399" s="231">
        <f t="shared" si="268"/>
        <v>104</v>
      </c>
      <c r="G399" s="958">
        <v>44449</v>
      </c>
      <c r="H399" s="1038">
        <v>29</v>
      </c>
      <c r="I399" s="950">
        <v>17</v>
      </c>
      <c r="J399" s="1038">
        <v>594</v>
      </c>
      <c r="K399" s="1039">
        <v>110</v>
      </c>
      <c r="L399" s="1039">
        <v>390</v>
      </c>
      <c r="M399" s="1037">
        <v>0.5</v>
      </c>
      <c r="N399" s="6">
        <f t="shared" ref="N399" si="274">L399-SUM(O399:Z399)</f>
        <v>380</v>
      </c>
      <c r="O399" s="250"/>
      <c r="P399" s="250"/>
      <c r="Q399" s="250"/>
      <c r="R399" s="250">
        <v>10</v>
      </c>
      <c r="S399" s="250"/>
      <c r="T399" s="250"/>
      <c r="U399" s="250"/>
      <c r="V399" s="250"/>
      <c r="W399" s="250"/>
      <c r="X399" s="250"/>
      <c r="Y399" s="250"/>
      <c r="Z399" s="4"/>
      <c r="AA399" s="429"/>
      <c r="AB399" s="457">
        <f t="shared" ref="AB399" si="275">SUM(AC399:AJ399)</f>
        <v>6</v>
      </c>
      <c r="AC399" s="11"/>
      <c r="AD399" s="11"/>
      <c r="AE399" s="11"/>
      <c r="AF399" s="11"/>
      <c r="AG399" s="11"/>
      <c r="AH399" s="11"/>
      <c r="AI399" s="11">
        <v>6</v>
      </c>
      <c r="AJ399" s="12"/>
      <c r="AK399" s="445" t="str">
        <f>IF(G399="","",VLOOKUP(J399,中子データ!$B$4:$H$4500,3,FALSE))</f>
        <v>DP20</v>
      </c>
      <c r="AL399" s="445">
        <f>IF(G399="","",VLOOKUP(J399,中子データ!$B$4:$H$4500,5,FALSE))</f>
        <v>5.8</v>
      </c>
      <c r="AM399" s="445">
        <f>IF(G399="","",VLOOKUP(J399,中子データ!$B$4:$H$4500,6,FALSE))</f>
        <v>468.3</v>
      </c>
      <c r="AN399" s="418"/>
      <c r="AO399" s="419"/>
      <c r="AP399" s="420"/>
      <c r="AQ399" s="421"/>
      <c r="AR399" s="420"/>
      <c r="AS399" s="436"/>
      <c r="AT399" s="436"/>
      <c r="AU399" s="1052" t="s">
        <v>2128</v>
      </c>
      <c r="AV399" s="11"/>
      <c r="AW399" s="11"/>
      <c r="AX399" s="410">
        <f t="shared" si="266"/>
        <v>380</v>
      </c>
      <c r="AY399" s="411">
        <f>IF(G399="","",VLOOKUP(J399,中子データ!$B$4:$M$5999,10,FALSE))</f>
        <v>200</v>
      </c>
      <c r="AZ399" s="438">
        <f>IF(G399="","",VLOOKUP(J399,中子データ!$B$4:$M$5999,9,FALSE))</f>
        <v>18</v>
      </c>
      <c r="BA399" s="412" t="str">
        <f>IF(AQ399="","",VLOOKUP(AQ399,作業者名!$B$4:$C$100,2,FALSE))</f>
        <v/>
      </c>
      <c r="BB399" s="412" t="str">
        <f>IF(AR399="","",VLOOKUP(AR399,作業者名!$B$4:$C$100,2,FALSE))</f>
        <v/>
      </c>
      <c r="BC399" s="412">
        <f>IF(G399="","",VLOOKUP(J399,中子データ!B$4:N$6004,12,FALSE))</f>
        <v>0</v>
      </c>
      <c r="BD399" s="413">
        <f>IF(G399="","",VLOOKUP(J399,中子データ!$B$4:$P$4500,15,FALSE))</f>
        <v>0</v>
      </c>
    </row>
    <row r="400" spans="1:56" x14ac:dyDescent="0.15">
      <c r="A400" s="7" t="str">
        <f>IF(G400="","",VLOOKUP(H400,マシン名!$B$4:$C$93,2,FALSE))</f>
        <v>A56HP①　</v>
      </c>
      <c r="B400" s="7" t="str">
        <f>IF(G400="","",VLOOKUP(I400,作業者名!$B$4:$C$100,2,FALSE))</f>
        <v>山岡</v>
      </c>
      <c r="C400" s="7" t="str">
        <f>IF(G400="","",VLOOKUP(J400,中子データ!$B$4:$H$4500,2,FALSE))</f>
        <v>KB768台芯</v>
      </c>
      <c r="D400" s="8">
        <f>IF(G400="","",VLOOKUP(J400,中子データ!$B$4:$H$4500,4,FALSE))</f>
        <v>1</v>
      </c>
      <c r="E400" s="231">
        <f t="shared" si="268"/>
        <v>36</v>
      </c>
      <c r="G400" s="958">
        <v>44449</v>
      </c>
      <c r="H400" s="950">
        <v>29</v>
      </c>
      <c r="I400" s="950">
        <v>22</v>
      </c>
      <c r="J400" s="950">
        <v>594</v>
      </c>
      <c r="K400" s="951">
        <v>42</v>
      </c>
      <c r="L400" s="951">
        <v>210</v>
      </c>
      <c r="M400" s="952">
        <v>1</v>
      </c>
      <c r="N400" s="1037">
        <f t="shared" ref="N400:N405" si="276">L400-SUM(O400:Z400)</f>
        <v>180</v>
      </c>
      <c r="O400" s="250">
        <v>10</v>
      </c>
      <c r="P400" s="250"/>
      <c r="Q400" s="250"/>
      <c r="R400" s="250">
        <v>10</v>
      </c>
      <c r="S400" s="250"/>
      <c r="T400" s="250">
        <v>10</v>
      </c>
      <c r="U400" s="250"/>
      <c r="V400" s="250"/>
      <c r="W400" s="250"/>
      <c r="X400" s="250"/>
      <c r="Y400" s="250"/>
      <c r="Z400" s="1036"/>
      <c r="AA400" s="429"/>
      <c r="AB400" s="457">
        <f t="shared" ref="AB400:AB413" si="277">SUM(AC400:AJ400)</f>
        <v>6</v>
      </c>
      <c r="AC400" s="1040"/>
      <c r="AD400" s="1040"/>
      <c r="AE400" s="1040">
        <v>6</v>
      </c>
      <c r="AF400" s="1040"/>
      <c r="AG400" s="1040"/>
      <c r="AH400" s="1040"/>
      <c r="AI400" s="1040"/>
      <c r="AJ400" s="12"/>
      <c r="AK400" s="445" t="str">
        <f>IF(G400="","",VLOOKUP(J400,中子データ!$B$4:$H$4500,3,FALSE))</f>
        <v>DP20</v>
      </c>
      <c r="AL400" s="445">
        <f>IF(G400="","",VLOOKUP(J400,中子データ!$B$4:$H$4500,5,FALSE))</f>
        <v>5.8</v>
      </c>
      <c r="AM400" s="445">
        <f>IF(G400="","",VLOOKUP(J400,中子データ!$B$4:$H$4500,6,FALSE))</f>
        <v>468.3</v>
      </c>
      <c r="AN400" s="418"/>
      <c r="AO400" s="419"/>
      <c r="AP400" s="420"/>
      <c r="AQ400" s="421"/>
      <c r="AR400" s="420"/>
      <c r="AS400" s="436">
        <v>1</v>
      </c>
      <c r="AT400" s="436"/>
      <c r="AU400" s="1052" t="s">
        <v>2129</v>
      </c>
      <c r="AV400" s="11"/>
      <c r="AW400" s="11"/>
      <c r="AX400" s="410">
        <f t="shared" si="266"/>
        <v>180</v>
      </c>
      <c r="AY400" s="411">
        <f>IF(G400="","",VLOOKUP(J400,中子データ!$B$4:$M$5999,10,FALSE))</f>
        <v>200</v>
      </c>
      <c r="AZ400" s="438">
        <f>IF(G400="","",VLOOKUP(J400,中子データ!$B$4:$M$5999,9,FALSE))</f>
        <v>18</v>
      </c>
      <c r="BA400" s="412" t="str">
        <f>IF(AQ400="","",VLOOKUP(AQ400,作業者名!$B$4:$C$100,2,FALSE))</f>
        <v/>
      </c>
      <c r="BB400" s="412" t="str">
        <f>IF(AR400="","",VLOOKUP(AR400,作業者名!$B$4:$C$100,2,FALSE))</f>
        <v/>
      </c>
      <c r="BC400" s="412">
        <f>IF(G400="","",VLOOKUP(J400,中子データ!B$4:N$6004,12,FALSE))</f>
        <v>0</v>
      </c>
      <c r="BD400" s="413">
        <f>IF(G400="","",VLOOKUP(J400,中子データ!$B$4:$P$4500,15,FALSE))</f>
        <v>0</v>
      </c>
    </row>
    <row r="401" spans="1:56" x14ac:dyDescent="0.15">
      <c r="A401" s="7" t="str">
        <f>IF(G401="","",VLOOKUP(H401,マシン名!$B$4:$C$93,2,FALSE))</f>
        <v>A56HP①　</v>
      </c>
      <c r="B401" s="7" t="str">
        <f>IF(G401="","",VLOOKUP(I401,作業者名!$B$4:$C$100,2,FALSE))</f>
        <v>山岡</v>
      </c>
      <c r="C401" s="7" t="str">
        <f>IF(G401="","",VLOOKUP(J401,中子データ!$B$4:$H$4500,2,FALSE))</f>
        <v>KB768吸排気</v>
      </c>
      <c r="D401" s="8">
        <f>IF(G401="","",VLOOKUP(J401,中子データ!$B$4:$H$4500,4,FALSE))</f>
        <v>1</v>
      </c>
      <c r="E401" s="231">
        <f>IF(G401="","",D401*K401-AB401)</f>
        <v>0</v>
      </c>
      <c r="G401" s="958">
        <v>44449</v>
      </c>
      <c r="H401" s="1038">
        <v>29</v>
      </c>
      <c r="I401" s="1038">
        <v>22</v>
      </c>
      <c r="J401" s="1038">
        <v>595</v>
      </c>
      <c r="K401" s="1039">
        <v>0</v>
      </c>
      <c r="L401" s="1039">
        <v>60</v>
      </c>
      <c r="M401" s="1037">
        <v>1</v>
      </c>
      <c r="N401" s="1037">
        <f t="shared" si="276"/>
        <v>0</v>
      </c>
      <c r="O401" s="250"/>
      <c r="P401" s="250">
        <v>60</v>
      </c>
      <c r="Q401" s="250"/>
      <c r="R401" s="250"/>
      <c r="S401" s="250"/>
      <c r="T401" s="250"/>
      <c r="U401" s="250"/>
      <c r="V401" s="250"/>
      <c r="W401" s="250"/>
      <c r="X401" s="250"/>
      <c r="Y401" s="250"/>
      <c r="Z401" s="1036"/>
      <c r="AA401" s="429"/>
      <c r="AB401" s="457">
        <f t="shared" si="277"/>
        <v>0</v>
      </c>
      <c r="AC401" s="1040"/>
      <c r="AD401" s="1040"/>
      <c r="AE401" s="1040"/>
      <c r="AF401" s="1040"/>
      <c r="AG401" s="1040"/>
      <c r="AH401" s="1040"/>
      <c r="AI401" s="1040"/>
      <c r="AJ401" s="12"/>
      <c r="AK401" s="445" t="str">
        <f>IF(G401="","",VLOOKUP(J401,中子データ!$B$4:$H$4500,3,FALSE))</f>
        <v>S30D改</v>
      </c>
      <c r="AL401" s="445">
        <f>IF(G401="","",VLOOKUP(J401,中子データ!$B$4:$H$4500,5,FALSE))</f>
        <v>4.5999999999999996</v>
      </c>
      <c r="AM401" s="445">
        <f>IF(G401="","",VLOOKUP(J401,中子データ!$B$4:$H$4500,6,FALSE))</f>
        <v>532.1</v>
      </c>
      <c r="AN401" s="418"/>
      <c r="AO401" s="419"/>
      <c r="AP401" s="420"/>
      <c r="AQ401" s="421"/>
      <c r="AR401" s="420"/>
      <c r="AS401" s="436">
        <v>1</v>
      </c>
      <c r="AT401" s="436"/>
      <c r="AU401" s="1052"/>
      <c r="AV401" s="11"/>
      <c r="AW401" s="11"/>
      <c r="AX401" s="410">
        <f t="shared" si="266"/>
        <v>0</v>
      </c>
      <c r="AY401" s="411">
        <f>IF(G401="","",VLOOKUP(J401,中子データ!$B$4:$M$5999,10,FALSE))</f>
        <v>185</v>
      </c>
      <c r="AZ401" s="438">
        <f>IF(G401="","",VLOOKUP(J401,中子データ!$B$4:$M$5999,9,FALSE))</f>
        <v>19.45945945945946</v>
      </c>
      <c r="BA401" s="412" t="str">
        <f>IF(AQ401="","",VLOOKUP(AQ401,作業者名!$B$4:$C$100,2,FALSE))</f>
        <v/>
      </c>
      <c r="BB401" s="412" t="str">
        <f>IF(AR401="","",VLOOKUP(AR401,作業者名!$B$4:$C$100,2,FALSE))</f>
        <v/>
      </c>
      <c r="BC401" s="412">
        <f>IF(G401="","",VLOOKUP(J401,中子データ!B$4:N$6004,12,FALSE))</f>
        <v>0</v>
      </c>
      <c r="BD401" s="413">
        <f>IF(G401="","",VLOOKUP(J401,中子データ!$B$4:$P$4500,15,FALSE))</f>
        <v>0</v>
      </c>
    </row>
    <row r="402" spans="1:56" x14ac:dyDescent="0.15">
      <c r="A402" s="7" t="str">
        <f>IF(G402="","",VLOOKUP(H402,マシン名!$B$4:$C$93,2,FALSE))</f>
        <v>MK3①　</v>
      </c>
      <c r="B402" s="7" t="str">
        <f>IF(G402="","",VLOOKUP(I402,作業者名!$B$4:$C$100,2,FALSE))</f>
        <v>大崎</v>
      </c>
      <c r="C402" s="7" t="str">
        <f>IF(G402="","",VLOOKUP(J402,中子データ!$B$4:$H$4500,2,FALSE))</f>
        <v>76F9008100ｽﾃｰﾀｻﾎﾟｰﾄ</v>
      </c>
      <c r="D402" s="8">
        <f>IF(G402="","",VLOOKUP(J402,中子データ!$B$4:$H$4500,4,FALSE))</f>
        <v>1</v>
      </c>
      <c r="E402" s="231">
        <f>IF(G402="","",D402*K402-AB402)</f>
        <v>169</v>
      </c>
      <c r="G402" s="958">
        <v>44449</v>
      </c>
      <c r="H402" s="950">
        <v>27</v>
      </c>
      <c r="I402" s="950">
        <v>19</v>
      </c>
      <c r="J402" s="950">
        <v>2006</v>
      </c>
      <c r="K402" s="951">
        <v>170</v>
      </c>
      <c r="L402" s="951">
        <v>255</v>
      </c>
      <c r="M402" s="952">
        <v>0.5</v>
      </c>
      <c r="N402" s="1037">
        <f t="shared" si="276"/>
        <v>245</v>
      </c>
      <c r="O402" s="250">
        <v>10</v>
      </c>
      <c r="P402" s="250"/>
      <c r="Q402" s="250"/>
      <c r="R402" s="250"/>
      <c r="S402" s="250"/>
      <c r="T402" s="250"/>
      <c r="U402" s="250"/>
      <c r="V402" s="250"/>
      <c r="W402" s="250"/>
      <c r="X402" s="250"/>
      <c r="Y402" s="250"/>
      <c r="Z402" s="1036"/>
      <c r="AA402" s="429"/>
      <c r="AB402" s="457">
        <f t="shared" si="277"/>
        <v>1</v>
      </c>
      <c r="AC402" s="1040"/>
      <c r="AD402" s="1040"/>
      <c r="AE402" s="1040">
        <v>1</v>
      </c>
      <c r="AF402" s="1040"/>
      <c r="AG402" s="1040"/>
      <c r="AH402" s="1040"/>
      <c r="AI402" s="1040"/>
      <c r="AJ402" s="12"/>
      <c r="AK402" s="445" t="str">
        <f>IF(G402="","",VLOOKUP(J402,中子データ!$B$4:$H$4500,3,FALSE))</f>
        <v>ＭＳＲＴ</v>
      </c>
      <c r="AL402" s="445">
        <f>IF(G402="","",VLOOKUP(J402,中子データ!$B$4:$H$4500,5,FALSE))</f>
        <v>0.38</v>
      </c>
      <c r="AM402" s="445">
        <f>IF(G402="","",VLOOKUP(J402,中子データ!$B$4:$H$4500,6,FALSE))</f>
        <v>155</v>
      </c>
      <c r="AN402" s="418"/>
      <c r="AO402" s="419"/>
      <c r="AP402" s="420"/>
      <c r="AQ402" s="421"/>
      <c r="AR402" s="420"/>
      <c r="AS402" s="436"/>
      <c r="AT402" s="436"/>
      <c r="AU402" s="1052"/>
      <c r="AV402" s="11"/>
      <c r="AW402" s="11"/>
      <c r="AX402" s="410">
        <f t="shared" si="266"/>
        <v>245</v>
      </c>
      <c r="AY402" s="411">
        <f>IF(G402="","",VLOOKUP(J402,中子データ!$B$4:$M$5999,10,FALSE))</f>
        <v>90</v>
      </c>
      <c r="AZ402" s="438">
        <f>IF(G402="","",VLOOKUP(J402,中子データ!$B$4:$M$5999,9,FALSE))</f>
        <v>40</v>
      </c>
      <c r="BA402" s="412" t="str">
        <f>IF(AQ402="","",VLOOKUP(AQ402,作業者名!$B$4:$C$100,2,FALSE))</f>
        <v/>
      </c>
      <c r="BB402" s="412" t="str">
        <f>IF(AR402="","",VLOOKUP(AR402,作業者名!$B$4:$C$100,2,FALSE))</f>
        <v/>
      </c>
      <c r="BC402" s="412">
        <f>IF(G402="","",VLOOKUP(J402,中子データ!B$4:N$6004,12,FALSE))</f>
        <v>0</v>
      </c>
      <c r="BD402" s="413">
        <f>IF(G402="","",VLOOKUP(J402,中子データ!$B$4:$P$4500,15,FALSE))</f>
        <v>20.8</v>
      </c>
    </row>
    <row r="403" spans="1:56" x14ac:dyDescent="0.15">
      <c r="A403" s="7" t="str">
        <f>IF(G403="","",VLOOKUP(H403,マシン名!$B$4:$C$93,2,FALSE))</f>
        <v>MK3①　</v>
      </c>
      <c r="B403" s="7" t="str">
        <f>IF(G403="","",VLOOKUP(I403,作業者名!$B$4:$C$100,2,FALSE))</f>
        <v>大崎</v>
      </c>
      <c r="C403" s="7" t="str">
        <f>IF(G403="","",VLOOKUP(J403,中子データ!$B$4:$H$4500,2,FALSE))</f>
        <v>KC454オイルフィルター・丸芯</v>
      </c>
      <c r="D403" s="8">
        <f>IF(G403="","",VLOOKUP(J403,中子データ!$B$4:$H$4500,4,FALSE))</f>
        <v>2</v>
      </c>
      <c r="E403" s="231">
        <f>IF(G403="","",D403*K403-AB403)</f>
        <v>0</v>
      </c>
      <c r="G403" s="958">
        <v>44449</v>
      </c>
      <c r="H403" s="1038">
        <v>27</v>
      </c>
      <c r="I403" s="1038">
        <v>19</v>
      </c>
      <c r="J403" s="1038">
        <v>291</v>
      </c>
      <c r="K403" s="1039">
        <v>0</v>
      </c>
      <c r="L403" s="1039">
        <v>30</v>
      </c>
      <c r="M403" s="1037">
        <v>1</v>
      </c>
      <c r="N403" s="1037">
        <f t="shared" si="276"/>
        <v>0</v>
      </c>
      <c r="O403" s="250"/>
      <c r="P403" s="250">
        <v>30</v>
      </c>
      <c r="Q403" s="250"/>
      <c r="R403" s="250"/>
      <c r="S403" s="250"/>
      <c r="T403" s="250"/>
      <c r="U403" s="250"/>
      <c r="V403" s="250"/>
      <c r="W403" s="250"/>
      <c r="X403" s="250"/>
      <c r="Y403" s="250"/>
      <c r="Z403" s="1036"/>
      <c r="AA403" s="429"/>
      <c r="AB403" s="457">
        <f t="shared" si="277"/>
        <v>0</v>
      </c>
      <c r="AC403" s="1040"/>
      <c r="AD403" s="1040"/>
      <c r="AE403" s="1040"/>
      <c r="AF403" s="1040"/>
      <c r="AG403" s="1040"/>
      <c r="AH403" s="1040"/>
      <c r="AI403" s="1040"/>
      <c r="AJ403" s="12"/>
      <c r="AK403" s="445" t="str">
        <f>IF(G403="","",VLOOKUP(J403,中子データ!$B$4:$H$4500,3,FALSE))</f>
        <v>S30D改</v>
      </c>
      <c r="AL403" s="445">
        <f>IF(G403="","",VLOOKUP(J403,中子データ!$B$4:$H$4500,5,FALSE))</f>
        <v>0.18</v>
      </c>
      <c r="AM403" s="445">
        <f>IF(G403="","",VLOOKUP(J403,中子データ!$B$4:$H$4500,6,FALSE))</f>
        <v>17</v>
      </c>
      <c r="AN403" s="418"/>
      <c r="AO403" s="419"/>
      <c r="AP403" s="420"/>
      <c r="AQ403" s="421"/>
      <c r="AR403" s="420"/>
      <c r="AS403" s="436"/>
      <c r="AT403" s="436"/>
      <c r="AU403" s="1052"/>
      <c r="AV403" s="11"/>
      <c r="AW403" s="11"/>
      <c r="AX403" s="410">
        <f t="shared" si="266"/>
        <v>0</v>
      </c>
      <c r="AY403" s="411">
        <f>IF(G403="","",VLOOKUP(J403,中子データ!$B$4:$M$5999,10,FALSE))</f>
        <v>100</v>
      </c>
      <c r="AZ403" s="438">
        <f>IF(G403="","",VLOOKUP(J403,中子データ!$B$4:$M$5999,9,FALSE))</f>
        <v>72</v>
      </c>
      <c r="BA403" s="412" t="str">
        <f>IF(AQ403="","",VLOOKUP(AQ403,作業者名!$B$4:$C$100,2,FALSE))</f>
        <v/>
      </c>
      <c r="BB403" s="412" t="str">
        <f>IF(AR403="","",VLOOKUP(AR403,作業者名!$B$4:$C$100,2,FALSE))</f>
        <v/>
      </c>
      <c r="BC403" s="412">
        <f>IF(G403="","",VLOOKUP(J403,中子データ!B$4:N$6004,12,FALSE))</f>
        <v>0</v>
      </c>
      <c r="BD403" s="413">
        <f>IF(G403="","",VLOOKUP(J403,中子データ!$B$4:$P$4500,15,FALSE))</f>
        <v>18.7</v>
      </c>
    </row>
    <row r="404" spans="1:56" x14ac:dyDescent="0.15">
      <c r="A404" s="7" t="str">
        <f>IF(G404="","",VLOOKUP(H404,マシン名!$B$4:$C$93,2,FALSE))</f>
        <v>4AN①　</v>
      </c>
      <c r="B404" s="7" t="str">
        <f>IF(G404="","",VLOOKUP(I404,作業者名!$B$4:$C$100,2,FALSE))</f>
        <v>清水</v>
      </c>
      <c r="C404" s="7" t="str">
        <f>IF(G404="","",VLOOKUP(J404,中子データ!$B$4:$H$4500,2,FALSE))</f>
        <v>イナーシャリング</v>
      </c>
      <c r="D404" s="8">
        <f>IF(G404="","",VLOOKUP(J404,中子データ!$B$4:$H$4500,4,FALSE))</f>
        <v>1</v>
      </c>
      <c r="E404" s="231">
        <f t="shared" si="268"/>
        <v>200</v>
      </c>
      <c r="G404" s="958">
        <v>44449</v>
      </c>
      <c r="H404" s="1038">
        <v>30</v>
      </c>
      <c r="I404" s="1038">
        <v>17</v>
      </c>
      <c r="J404" s="1038">
        <v>2015</v>
      </c>
      <c r="K404" s="1039">
        <v>210</v>
      </c>
      <c r="L404" s="1039">
        <v>360</v>
      </c>
      <c r="M404" s="1037">
        <v>0.5</v>
      </c>
      <c r="N404" s="1037">
        <f t="shared" si="276"/>
        <v>360</v>
      </c>
      <c r="O404" s="250"/>
      <c r="P404" s="250"/>
      <c r="Q404" s="250"/>
      <c r="R404" s="250"/>
      <c r="S404" s="250"/>
      <c r="T404" s="250"/>
      <c r="U404" s="250"/>
      <c r="V404" s="250"/>
      <c r="W404" s="250"/>
      <c r="X404" s="250"/>
      <c r="Y404" s="250"/>
      <c r="Z404" s="1036"/>
      <c r="AA404" s="429"/>
      <c r="AB404" s="457">
        <f t="shared" si="277"/>
        <v>10</v>
      </c>
      <c r="AC404" s="1040"/>
      <c r="AD404" s="1040"/>
      <c r="AE404" s="1040"/>
      <c r="AF404" s="1040"/>
      <c r="AG404" s="1040"/>
      <c r="AH404" s="1040">
        <v>10</v>
      </c>
      <c r="AI404" s="1040"/>
      <c r="AJ404" s="12"/>
      <c r="AK404" s="445" t="str">
        <f>IF(G404="","",VLOOKUP(J404,中子データ!$B$4:$H$4500,3,FALSE))</f>
        <v>ＭＳＲＴ</v>
      </c>
      <c r="AL404" s="445">
        <f>IF(G404="","",VLOOKUP(J404,中子データ!$B$4:$H$4500,5,FALSE))</f>
        <v>1.4</v>
      </c>
      <c r="AM404" s="445">
        <f>IF(G404="","",VLOOKUP(J404,中子データ!$B$4:$H$4500,6,FALSE))</f>
        <v>161</v>
      </c>
      <c r="AN404" s="418"/>
      <c r="AO404" s="419"/>
      <c r="AP404" s="420"/>
      <c r="AQ404" s="421"/>
      <c r="AR404" s="420"/>
      <c r="AS404" s="436"/>
      <c r="AT404" s="436"/>
      <c r="AU404" s="1052" t="s">
        <v>2130</v>
      </c>
      <c r="AV404" s="11"/>
      <c r="AW404" s="11"/>
      <c r="AX404" s="410">
        <f t="shared" si="266"/>
        <v>360</v>
      </c>
      <c r="AY404" s="411">
        <f>IF(G404="","",VLOOKUP(J404,中子データ!$B$4:$M$5999,10,FALSE))</f>
        <v>75</v>
      </c>
      <c r="AZ404" s="438">
        <f>IF(G404="","",VLOOKUP(J404,中子データ!$B$4:$M$5999,9,FALSE))</f>
        <v>48</v>
      </c>
      <c r="BA404" s="412" t="str">
        <f>IF(AQ404="","",VLOOKUP(AQ404,作業者名!$B$4:$C$100,2,FALSE))</f>
        <v/>
      </c>
      <c r="BB404" s="412" t="str">
        <f>IF(AR404="","",VLOOKUP(AR404,作業者名!$B$4:$C$100,2,FALSE))</f>
        <v/>
      </c>
      <c r="BC404" s="412">
        <f>IF(G404="","",VLOOKUP(J404,中子データ!B$4:N$6004,12,FALSE))</f>
        <v>0</v>
      </c>
      <c r="BD404" s="413">
        <f>IF(G404="","",VLOOKUP(J404,中子データ!$B$4:$P$4500,15,FALSE))</f>
        <v>0</v>
      </c>
    </row>
    <row r="405" spans="1:56" x14ac:dyDescent="0.15">
      <c r="A405" s="7" t="str">
        <f>IF(G405="","",VLOOKUP(H405,マシン名!$B$4:$C$93,2,FALSE))</f>
        <v>3AN②　</v>
      </c>
      <c r="B405" s="7" t="str">
        <f>IF(G405="","",VLOOKUP(I405,作業者名!$B$4:$C$100,2,FALSE))</f>
        <v>大崎</v>
      </c>
      <c r="C405" s="7" t="str">
        <f>IF(G405="","",VLOOKUP(J405,中子データ!$B$4:$H$4500,2,FALSE))</f>
        <v>6ＫＢ</v>
      </c>
      <c r="D405" s="8">
        <f>IF(G405="","",VLOOKUP(J405,中子データ!$B$4:$H$4500,4,FALSE))</f>
        <v>6</v>
      </c>
      <c r="E405" s="231">
        <f t="shared" si="268"/>
        <v>627</v>
      </c>
      <c r="G405" s="958">
        <v>44449</v>
      </c>
      <c r="H405" s="1038">
        <v>28</v>
      </c>
      <c r="I405" s="1038">
        <v>19</v>
      </c>
      <c r="J405" s="1038">
        <v>3057</v>
      </c>
      <c r="K405" s="1039">
        <v>122</v>
      </c>
      <c r="L405" s="1039">
        <v>360</v>
      </c>
      <c r="M405" s="1037">
        <v>0.5</v>
      </c>
      <c r="N405" s="1037">
        <f t="shared" si="276"/>
        <v>320</v>
      </c>
      <c r="O405" s="250">
        <v>15</v>
      </c>
      <c r="P405" s="250"/>
      <c r="Q405" s="250"/>
      <c r="R405" s="250">
        <v>25</v>
      </c>
      <c r="S405" s="250"/>
      <c r="T405" s="250"/>
      <c r="U405" s="250"/>
      <c r="V405" s="250"/>
      <c r="W405" s="250"/>
      <c r="X405" s="250"/>
      <c r="Y405" s="250"/>
      <c r="Z405" s="1036"/>
      <c r="AA405" s="429"/>
      <c r="AB405" s="457">
        <f t="shared" si="277"/>
        <v>105</v>
      </c>
      <c r="AC405" s="1040"/>
      <c r="AD405" s="1040"/>
      <c r="AE405" s="1040"/>
      <c r="AF405" s="1040"/>
      <c r="AG405" s="1040"/>
      <c r="AH405" s="1040">
        <v>80</v>
      </c>
      <c r="AI405" s="1040"/>
      <c r="AJ405" s="12">
        <v>25</v>
      </c>
      <c r="AK405" s="445" t="str">
        <f>IF(G405="","",VLOOKUP(J405,中子データ!$B$4:$H$4500,3,FALSE))</f>
        <v>MJ72W</v>
      </c>
      <c r="AL405" s="445">
        <f>IF(G405="","",VLOOKUP(J405,中子データ!$B$4:$H$4500,5,FALSE))</f>
        <v>0.08</v>
      </c>
      <c r="AM405" s="445">
        <f>IF(G405="","",VLOOKUP(J405,中子データ!$B$4:$H$4500,6,FALSE))</f>
        <v>30</v>
      </c>
      <c r="AN405" s="418"/>
      <c r="AO405" s="419"/>
      <c r="AP405" s="420"/>
      <c r="AQ405" s="421"/>
      <c r="AR405" s="420"/>
      <c r="AS405" s="436"/>
      <c r="AT405" s="436"/>
      <c r="AU405" s="1052"/>
      <c r="AV405" s="11"/>
      <c r="AW405" s="11"/>
      <c r="AX405" s="410">
        <f t="shared" si="266"/>
        <v>320</v>
      </c>
      <c r="AY405" s="411">
        <f>IF(G405="","",VLOOKUP(J405,中子データ!$B$4:$M$5999,10,FALSE))</f>
        <v>100</v>
      </c>
      <c r="AZ405" s="438">
        <f>IF(G405="","",VLOOKUP(J405,中子データ!$B$4:$M$5999,9,FALSE))</f>
        <v>216</v>
      </c>
      <c r="BA405" s="412" t="str">
        <f>IF(AQ405="","",VLOOKUP(AQ405,作業者名!$B$4:$C$100,2,FALSE))</f>
        <v/>
      </c>
      <c r="BB405" s="412" t="str">
        <f>IF(AR405="","",VLOOKUP(AR405,作業者名!$B$4:$C$100,2,FALSE))</f>
        <v/>
      </c>
      <c r="BC405" s="412">
        <f>IF(G405="","",VLOOKUP(J405,中子データ!B$4:N$6004,12,FALSE))</f>
        <v>0</v>
      </c>
      <c r="BD405" s="413">
        <f>IF(G405="","",VLOOKUP(J405,中子データ!$B$4:$P$4500,15,FALSE))</f>
        <v>0</v>
      </c>
    </row>
    <row r="406" spans="1:56" x14ac:dyDescent="0.15">
      <c r="A406" s="7" t="str">
        <f>IF(G406="","",VLOOKUP(H406,マシン名!$B$4:$C$93,2,FALSE))</f>
        <v>TR-C</v>
      </c>
      <c r="B406" s="7" t="str">
        <f>IF(G406="","",VLOOKUP(I406,作業者名!$B$4:$C$100,2,FALSE))</f>
        <v>松尾</v>
      </c>
      <c r="C406" s="7" t="str">
        <f>IF(G406="","",VLOOKUP(J406,中子データ!$B$4:$H$4500,2,FALSE))</f>
        <v>4LE(FC23特）　②</v>
      </c>
      <c r="D406" s="8">
        <f>IF(G406="","",VLOOKUP(J406,中子データ!$B$4:$H$4500,4,FALSE))</f>
        <v>1</v>
      </c>
      <c r="E406" s="231">
        <f t="shared" si="268"/>
        <v>61</v>
      </c>
      <c r="G406" s="958">
        <v>44449</v>
      </c>
      <c r="H406" s="247">
        <v>35</v>
      </c>
      <c r="I406" s="248">
        <v>8</v>
      </c>
      <c r="J406" s="245">
        <v>3044</v>
      </c>
      <c r="K406" s="1039">
        <v>61</v>
      </c>
      <c r="L406" s="1039">
        <v>101</v>
      </c>
      <c r="M406" s="1037">
        <v>0.5</v>
      </c>
      <c r="N406" s="1037">
        <f t="shared" ref="N406:N407" si="278">L406-SUM(O406:Z406)</f>
        <v>101</v>
      </c>
      <c r="O406" s="250"/>
      <c r="P406" s="250"/>
      <c r="Q406" s="250"/>
      <c r="R406" s="250"/>
      <c r="S406" s="250"/>
      <c r="T406" s="250"/>
      <c r="U406" s="250"/>
      <c r="V406" s="250"/>
      <c r="W406" s="250"/>
      <c r="X406" s="250"/>
      <c r="Y406" s="250"/>
      <c r="Z406" s="1036"/>
      <c r="AA406" s="429"/>
      <c r="AB406" s="457">
        <f t="shared" si="277"/>
        <v>0</v>
      </c>
      <c r="AC406" s="1040"/>
      <c r="AD406" s="1040"/>
      <c r="AE406" s="1040"/>
      <c r="AF406" s="1040"/>
      <c r="AG406" s="1040"/>
      <c r="AH406" s="1040"/>
      <c r="AI406" s="1040"/>
      <c r="AJ406" s="12"/>
      <c r="AK406" s="445" t="str">
        <f>IF(G406="","",VLOOKUP(J406,中子データ!$B$4:$H$4500,3,FALSE))</f>
        <v>MSR-T</v>
      </c>
      <c r="AL406" s="445">
        <f>IF(G406="","",VLOOKUP(J406,中子データ!$B$4:$H$4500,5,FALSE))</f>
        <v>3.2</v>
      </c>
      <c r="AM406" s="445">
        <f>IF(G406="","",VLOOKUP(J406,中子データ!$B$4:$H$4500,6,FALSE))</f>
        <v>214</v>
      </c>
      <c r="AN406" s="418"/>
      <c r="AO406" s="419"/>
      <c r="AP406" s="420"/>
      <c r="AQ406" s="421"/>
      <c r="AR406" s="420"/>
      <c r="AS406" s="436"/>
      <c r="AT406" s="436"/>
      <c r="AU406" s="1052"/>
      <c r="AV406" s="11"/>
      <c r="AW406" s="11"/>
      <c r="AX406" s="410">
        <f t="shared" si="266"/>
        <v>101</v>
      </c>
      <c r="AY406" s="411">
        <f>IF(G406="","",VLOOKUP(J406,中子データ!$B$4:$M$5999,10,FALSE))</f>
        <v>100</v>
      </c>
      <c r="AZ406" s="438">
        <f>IF(G406="","",VLOOKUP(J406,中子データ!$B$4:$M$5999,9,FALSE))</f>
        <v>36</v>
      </c>
      <c r="BA406" s="412" t="str">
        <f>IF(AQ406="","",VLOOKUP(AQ406,作業者名!$B$4:$C$100,2,FALSE))</f>
        <v/>
      </c>
      <c r="BB406" s="412" t="str">
        <f>IF(AR406="","",VLOOKUP(AR406,作業者名!$B$4:$C$100,2,FALSE))</f>
        <v/>
      </c>
      <c r="BC406" s="412">
        <f>IF(G406="","",VLOOKUP(J406,中子データ!B$4:N$6004,12,FALSE))</f>
        <v>5.6000000000000001E-2</v>
      </c>
      <c r="BD406" s="413">
        <f>IF(G406="","",VLOOKUP(J406,中子データ!$B$4:$P$4500,15,FALSE))</f>
        <v>0</v>
      </c>
    </row>
    <row r="407" spans="1:56" x14ac:dyDescent="0.15">
      <c r="A407" s="7" t="str">
        <f>IF(G407="","",VLOOKUP(H407,マシン名!$B$4:$C$93,2,FALSE))</f>
        <v>TR-C</v>
      </c>
      <c r="B407" s="7" t="str">
        <f>IF(G407="","",VLOOKUP(I407,作業者名!$B$4:$C$100,2,FALSE))</f>
        <v>松尾</v>
      </c>
      <c r="C407" s="7" t="str">
        <f>IF(G407="","",VLOOKUP(J407,中子データ!$B$4:$H$4500,2,FALSE))</f>
        <v>6204　②</v>
      </c>
      <c r="D407" s="8">
        <f>IF(G407="","",VLOOKUP(J407,中子データ!$B$4:$H$4500,4,FALSE))</f>
        <v>2</v>
      </c>
      <c r="E407" s="231">
        <f t="shared" si="268"/>
        <v>0</v>
      </c>
      <c r="G407" s="958">
        <v>44449</v>
      </c>
      <c r="H407" s="1038">
        <v>35</v>
      </c>
      <c r="I407" s="1038">
        <v>8</v>
      </c>
      <c r="J407" s="1038">
        <v>3043</v>
      </c>
      <c r="K407" s="1039">
        <v>0</v>
      </c>
      <c r="L407" s="1039">
        <v>60</v>
      </c>
      <c r="M407" s="1037">
        <v>1</v>
      </c>
      <c r="N407" s="1037">
        <f t="shared" si="278"/>
        <v>0</v>
      </c>
      <c r="O407" s="250"/>
      <c r="P407" s="250">
        <v>60</v>
      </c>
      <c r="Q407" s="250"/>
      <c r="R407" s="250"/>
      <c r="S407" s="250"/>
      <c r="T407" s="250"/>
      <c r="U407" s="250"/>
      <c r="V407" s="250"/>
      <c r="W407" s="250"/>
      <c r="X407" s="250"/>
      <c r="Y407" s="250"/>
      <c r="Z407" s="1036"/>
      <c r="AA407" s="429"/>
      <c r="AB407" s="457">
        <f t="shared" si="277"/>
        <v>0</v>
      </c>
      <c r="AC407" s="1040"/>
      <c r="AD407" s="1040"/>
      <c r="AE407" s="1040"/>
      <c r="AF407" s="1040"/>
      <c r="AG407" s="1040"/>
      <c r="AH407" s="1040"/>
      <c r="AI407" s="1040"/>
      <c r="AJ407" s="12"/>
      <c r="AK407" s="445" t="str">
        <f>IF(G407="","",VLOOKUP(J407,中子データ!$B$4:$H$4500,3,FALSE))</f>
        <v>MSR-T</v>
      </c>
      <c r="AL407" s="445">
        <f>IF(G407="","",VLOOKUP(J407,中子データ!$B$4:$H$4500,5,FALSE))</f>
        <v>2</v>
      </c>
      <c r="AM407" s="445">
        <f>IF(G407="","",VLOOKUP(J407,中子データ!$B$4:$H$4500,6,FALSE))</f>
        <v>121.69999999999999</v>
      </c>
      <c r="AN407" s="418"/>
      <c r="AO407" s="419"/>
      <c r="AP407" s="420"/>
      <c r="AQ407" s="421"/>
      <c r="AR407" s="420"/>
      <c r="AS407" s="436"/>
      <c r="AT407" s="436"/>
      <c r="AU407" s="1052"/>
      <c r="AV407" s="11"/>
      <c r="AW407" s="11"/>
      <c r="AX407" s="410">
        <f t="shared" si="266"/>
        <v>0</v>
      </c>
      <c r="AY407" s="411">
        <f>IF(G407="","",VLOOKUP(J407,中子データ!$B$4:$M$5999,10,FALSE))</f>
        <v>100</v>
      </c>
      <c r="AZ407" s="438">
        <f>IF(G407="","",VLOOKUP(J407,中子データ!$B$4:$M$5999,9,FALSE))</f>
        <v>72</v>
      </c>
      <c r="BA407" s="412" t="str">
        <f>IF(AQ407="","",VLOOKUP(AQ407,作業者名!$B$4:$C$100,2,FALSE))</f>
        <v/>
      </c>
      <c r="BB407" s="412" t="str">
        <f>IF(AR407="","",VLOOKUP(AR407,作業者名!$B$4:$C$100,2,FALSE))</f>
        <v/>
      </c>
      <c r="BC407" s="412">
        <f>IF(G407="","",VLOOKUP(J407,中子データ!B$4:N$6004,12,FALSE))</f>
        <v>7.0000000000000007E-2</v>
      </c>
      <c r="BD407" s="413">
        <f>IF(G407="","",VLOOKUP(J407,中子データ!$B$4:$P$4500,15,FALSE))</f>
        <v>0</v>
      </c>
    </row>
    <row r="408" spans="1:56" x14ac:dyDescent="0.15">
      <c r="A408" s="7" t="str">
        <f>IF(G408="","",VLOOKUP(H408,マシン名!$B$4:$C$93,2,FALSE))</f>
        <v>TR-C</v>
      </c>
      <c r="B408" s="7" t="str">
        <f>IF(G408="","",VLOOKUP(I408,作業者名!$B$4:$C$100,2,FALSE))</f>
        <v>ハンダ</v>
      </c>
      <c r="C408" s="7" t="str">
        <f>IF(G408="","",VLOOKUP(J408,中子データ!$B$4:$H$4500,2,FALSE))</f>
        <v>6204　②</v>
      </c>
      <c r="D408" s="8">
        <f>IF(G408="","",VLOOKUP(J408,中子データ!$B$4:$H$4500,4,FALSE))</f>
        <v>2</v>
      </c>
      <c r="E408" s="231">
        <f t="shared" si="268"/>
        <v>284</v>
      </c>
      <c r="G408" s="958">
        <v>44449</v>
      </c>
      <c r="H408" s="1066">
        <v>35</v>
      </c>
      <c r="I408" s="1066">
        <v>54</v>
      </c>
      <c r="J408" s="1066">
        <v>3043</v>
      </c>
      <c r="K408" s="1085">
        <v>143</v>
      </c>
      <c r="L408" s="1085">
        <v>480</v>
      </c>
      <c r="M408" s="1084">
        <v>0.35</v>
      </c>
      <c r="N408" s="1084">
        <f t="shared" ref="N408" si="279">L408-SUM(O408:Z408)</f>
        <v>435</v>
      </c>
      <c r="O408" s="250">
        <v>15</v>
      </c>
      <c r="P408" s="250"/>
      <c r="Q408" s="250"/>
      <c r="R408" s="250"/>
      <c r="S408" s="250">
        <v>15</v>
      </c>
      <c r="T408" s="250"/>
      <c r="U408" s="250"/>
      <c r="V408" s="250"/>
      <c r="W408" s="250"/>
      <c r="X408" s="250"/>
      <c r="Y408" s="250"/>
      <c r="Z408" s="1130">
        <v>15</v>
      </c>
      <c r="AA408" s="1073"/>
      <c r="AB408" s="1075">
        <f t="shared" ref="AB408" si="280">SUM(AC408:AJ408)</f>
        <v>2</v>
      </c>
      <c r="AC408" s="1131"/>
      <c r="AD408" s="1131"/>
      <c r="AE408" s="1131"/>
      <c r="AF408" s="1131"/>
      <c r="AG408" s="1131"/>
      <c r="AH408" s="1131"/>
      <c r="AI408" s="1131"/>
      <c r="AJ408" s="12">
        <v>2</v>
      </c>
      <c r="AK408" s="445" t="str">
        <f>IF(G408="","",VLOOKUP(J408,中子データ!$B$4:$H$4500,3,FALSE))</f>
        <v>MSR-T</v>
      </c>
      <c r="AL408" s="445">
        <f>IF(G408="","",VLOOKUP(J408,中子データ!$B$4:$H$4500,5,FALSE))</f>
        <v>2</v>
      </c>
      <c r="AM408" s="445">
        <f>IF(G408="","",VLOOKUP(J408,中子データ!$B$4:$H$4500,6,FALSE))</f>
        <v>121.69999999999999</v>
      </c>
      <c r="AN408" s="418"/>
      <c r="AO408" s="419"/>
      <c r="AP408" s="420"/>
      <c r="AQ408" s="421"/>
      <c r="AR408" s="420"/>
      <c r="AS408" s="436">
        <v>1</v>
      </c>
      <c r="AT408" s="436"/>
      <c r="AU408" s="1052"/>
      <c r="AV408" s="11"/>
      <c r="AW408" s="11"/>
      <c r="AX408" s="410">
        <f t="shared" si="266"/>
        <v>465</v>
      </c>
      <c r="AY408" s="411">
        <f>IF(G408="","",VLOOKUP(J408,中子データ!$B$4:$M$5999,10,FALSE))</f>
        <v>100</v>
      </c>
      <c r="AZ408" s="438">
        <f>IF(G408="","",VLOOKUP(J408,中子データ!$B$4:$M$5999,9,FALSE))</f>
        <v>72</v>
      </c>
      <c r="BA408" s="412" t="str">
        <f>IF(AQ408="","",VLOOKUP(AQ408,作業者名!$B$4:$C$100,2,FALSE))</f>
        <v/>
      </c>
      <c r="BB408" s="412" t="str">
        <f>IF(AR408="","",VLOOKUP(AR408,作業者名!$B$4:$C$100,2,FALSE))</f>
        <v/>
      </c>
      <c r="BC408" s="412">
        <f>IF(G408="","",VLOOKUP(J408,中子データ!B$4:N$6004,12,FALSE))</f>
        <v>7.0000000000000007E-2</v>
      </c>
      <c r="BD408" s="413">
        <f>IF(G408="","",VLOOKUP(J408,中子データ!$B$4:$P$4500,15,FALSE))</f>
        <v>0</v>
      </c>
    </row>
    <row r="409" spans="1:56" x14ac:dyDescent="0.15">
      <c r="A409" s="7" t="str">
        <f>IF(G409="","",VLOOKUP(H409,マシン名!$B$4:$C$93,2,FALSE))</f>
        <v>TR-B②</v>
      </c>
      <c r="B409" s="7" t="str">
        <f>IF(G409="","",VLOOKUP(I409,作業者名!$B$4:$C$100,2,FALSE))</f>
        <v>松尾</v>
      </c>
      <c r="C409" s="7" t="str">
        <f>IF(G409="","",VLOOKUP(J409,中子データ!$B$4:$H$4500,2,FALSE))</f>
        <v>PR-6N18</v>
      </c>
      <c r="D409" s="8">
        <f>IF(G409="","",VLOOKUP(J409,中子データ!$B$4:$H$4500,4,FALSE))</f>
        <v>1</v>
      </c>
      <c r="E409" s="231">
        <f t="shared" si="268"/>
        <v>9</v>
      </c>
      <c r="G409" s="958">
        <v>44449</v>
      </c>
      <c r="H409" s="1038">
        <v>33</v>
      </c>
      <c r="I409" s="1038">
        <v>8</v>
      </c>
      <c r="J409" s="1038">
        <v>3024</v>
      </c>
      <c r="K409" s="1039">
        <v>9</v>
      </c>
      <c r="L409" s="1039">
        <v>90</v>
      </c>
      <c r="M409" s="1037">
        <v>0.5</v>
      </c>
      <c r="N409" s="1037">
        <f t="shared" ref="N409:N412" si="281">L409-SUM(O409:Z409)</f>
        <v>90</v>
      </c>
      <c r="O409" s="250"/>
      <c r="P409" s="250"/>
      <c r="Q409" s="250"/>
      <c r="R409" s="250"/>
      <c r="S409" s="250"/>
      <c r="T409" s="250"/>
      <c r="U409" s="250"/>
      <c r="V409" s="250"/>
      <c r="W409" s="250"/>
      <c r="X409" s="250"/>
      <c r="Y409" s="250"/>
      <c r="Z409" s="1036"/>
      <c r="AA409" s="429"/>
      <c r="AB409" s="457">
        <f t="shared" si="277"/>
        <v>0</v>
      </c>
      <c r="AC409" s="1040"/>
      <c r="AD409" s="1040"/>
      <c r="AE409" s="1040"/>
      <c r="AF409" s="1040"/>
      <c r="AG409" s="1040"/>
      <c r="AH409" s="1040"/>
      <c r="AI409" s="1040"/>
      <c r="AJ409" s="12"/>
      <c r="AK409" s="445" t="str">
        <f>IF(G409="","",VLOOKUP(J409,中子データ!$B$4:$H$4500,3,FALSE))</f>
        <v>M-28X</v>
      </c>
      <c r="AL409" s="445">
        <f>IF(G409="","",VLOOKUP(J409,中子データ!$B$4:$H$4500,5,FALSE))</f>
        <v>11.7</v>
      </c>
      <c r="AM409" s="445">
        <f>IF(G409="","",VLOOKUP(J409,中子データ!$B$4:$H$4500,6,FALSE))</f>
        <v>709.4</v>
      </c>
      <c r="AN409" s="418"/>
      <c r="AO409" s="419"/>
      <c r="AP409" s="420"/>
      <c r="AQ409" s="421"/>
      <c r="AR409" s="420"/>
      <c r="AS409" s="436"/>
      <c r="AT409" s="436"/>
      <c r="AU409" s="1072"/>
      <c r="AV409" s="11"/>
      <c r="AW409" s="11"/>
      <c r="AX409" s="410">
        <f t="shared" si="266"/>
        <v>90</v>
      </c>
      <c r="AY409" s="411">
        <f>IF(G409="","",VLOOKUP(J409,中子データ!$B$4:$M$5999,10,FALSE))</f>
        <v>360</v>
      </c>
      <c r="AZ409" s="438">
        <f>IF(G409="","",VLOOKUP(J409,中子データ!$B$4:$M$5999,9,FALSE))</f>
        <v>10</v>
      </c>
      <c r="BA409" s="412" t="str">
        <f>IF(AQ409="","",VLOOKUP(AQ409,作業者名!$B$4:$C$100,2,FALSE))</f>
        <v/>
      </c>
      <c r="BB409" s="412" t="str">
        <f>IF(AR409="","",VLOOKUP(AR409,作業者名!$B$4:$C$100,2,FALSE))</f>
        <v/>
      </c>
      <c r="BC409" s="412">
        <f>IF(G409="","",VLOOKUP(J409,中子データ!B$4:N$6004,12,FALSE))</f>
        <v>0</v>
      </c>
      <c r="BD409" s="413">
        <f>IF(G409="","",VLOOKUP(J409,中子データ!$B$4:$P$4500,15,FALSE))</f>
        <v>0</v>
      </c>
    </row>
    <row r="410" spans="1:56" x14ac:dyDescent="0.15">
      <c r="A410" s="7" t="str">
        <f>IF(G410="","",VLOOKUP(H410,マシン名!$B$4:$C$93,2,FALSE))</f>
        <v>TR-B②</v>
      </c>
      <c r="B410" s="7" t="str">
        <f>IF(G410="","",VLOOKUP(I410,作業者名!$B$4:$C$100,2,FALSE))</f>
        <v>松尾</v>
      </c>
      <c r="C410" s="7" t="str">
        <f>IF(G410="","",VLOOKUP(J410,中子データ!$B$4:$H$4500,2,FALSE))</f>
        <v>FO</v>
      </c>
      <c r="D410" s="8">
        <f>IF(G410="","",VLOOKUP(J410,中子データ!$B$4:$H$4500,4,FALSE))</f>
        <v>1</v>
      </c>
      <c r="E410" s="231">
        <f t="shared" si="268"/>
        <v>0</v>
      </c>
      <c r="G410" s="958">
        <v>44449</v>
      </c>
      <c r="H410" s="1111">
        <v>33</v>
      </c>
      <c r="I410" s="1111">
        <v>8</v>
      </c>
      <c r="J410" s="1111">
        <v>3026</v>
      </c>
      <c r="K410" s="966">
        <v>0</v>
      </c>
      <c r="L410" s="966">
        <v>30</v>
      </c>
      <c r="M410" s="967">
        <v>1</v>
      </c>
      <c r="N410" s="1037">
        <f t="shared" si="281"/>
        <v>0</v>
      </c>
      <c r="O410" s="250"/>
      <c r="P410" s="250">
        <v>30</v>
      </c>
      <c r="Q410" s="250"/>
      <c r="R410" s="250"/>
      <c r="S410" s="250"/>
      <c r="T410" s="250"/>
      <c r="U410" s="250"/>
      <c r="V410" s="250"/>
      <c r="W410" s="250"/>
      <c r="X410" s="250"/>
      <c r="Y410" s="250"/>
      <c r="Z410" s="1036"/>
      <c r="AA410" s="429"/>
      <c r="AB410" s="457">
        <f t="shared" si="277"/>
        <v>0</v>
      </c>
      <c r="AC410" s="1040"/>
      <c r="AD410" s="1040"/>
      <c r="AE410" s="1040"/>
      <c r="AF410" s="1040"/>
      <c r="AG410" s="1040"/>
      <c r="AH410" s="1040"/>
      <c r="AI410" s="1040"/>
      <c r="AJ410" s="12"/>
      <c r="AK410" s="445" t="str">
        <f>IF(G410="","",VLOOKUP(J410,中子データ!$B$4:$H$4500,3,FALSE))</f>
        <v>MSR-T</v>
      </c>
      <c r="AL410" s="445">
        <f>IF(G410="","",VLOOKUP(J410,中子データ!$B$4:$H$4500,5,FALSE))</f>
        <v>2.9</v>
      </c>
      <c r="AM410" s="445">
        <f>IF(G410="","",VLOOKUP(J410,中子データ!$B$4:$H$4500,6,FALSE))</f>
        <v>181</v>
      </c>
      <c r="AN410" s="418"/>
      <c r="AO410" s="419"/>
      <c r="AP410" s="420"/>
      <c r="AQ410" s="421"/>
      <c r="AR410" s="420"/>
      <c r="AS410" s="436"/>
      <c r="AT410" s="436"/>
      <c r="AU410" s="1052"/>
      <c r="AV410" s="11"/>
      <c r="AW410" s="11"/>
      <c r="AX410" s="410">
        <f t="shared" si="266"/>
        <v>0</v>
      </c>
      <c r="AY410" s="411">
        <f>IF(G410="","",VLOOKUP(J410,中子データ!$B$4:$M$5999,10,FALSE))</f>
        <v>100</v>
      </c>
      <c r="AZ410" s="438">
        <f>IF(G410="","",VLOOKUP(J410,中子データ!$B$4:$M$5999,9,FALSE))</f>
        <v>36</v>
      </c>
      <c r="BA410" s="412" t="str">
        <f>IF(AQ410="","",VLOOKUP(AQ410,作業者名!$B$4:$C$100,2,FALSE))</f>
        <v/>
      </c>
      <c r="BB410" s="412" t="str">
        <f>IF(AR410="","",VLOOKUP(AR410,作業者名!$B$4:$C$100,2,FALSE))</f>
        <v/>
      </c>
      <c r="BC410" s="412">
        <f>IF(G410="","",VLOOKUP(J410,中子データ!B$4:N$6004,12,FALSE))</f>
        <v>0.04</v>
      </c>
      <c r="BD410" s="413">
        <f>IF(G410="","",VLOOKUP(J410,中子データ!$B$4:$P$4500,15,FALSE))</f>
        <v>0</v>
      </c>
    </row>
    <row r="411" spans="1:56" x14ac:dyDescent="0.15">
      <c r="A411" s="7" t="str">
        <f>IF(G411="","",VLOOKUP(H411,マシン名!$B$4:$C$93,2,FALSE))</f>
        <v>TR-B②</v>
      </c>
      <c r="B411" s="7" t="str">
        <f>IF(G411="","",VLOOKUP(I411,作業者名!$B$4:$C$100,2,FALSE))</f>
        <v>ハンダ</v>
      </c>
      <c r="C411" s="7" t="str">
        <f>IF(G411="","",VLOOKUP(J411,中子データ!$B$4:$H$4500,2,FALSE))</f>
        <v>FO</v>
      </c>
      <c r="D411" s="8">
        <f>IF(G411="","",VLOOKUP(J411,中子データ!$B$4:$H$4500,4,FALSE))</f>
        <v>1</v>
      </c>
      <c r="E411" s="231">
        <f t="shared" si="268"/>
        <v>124</v>
      </c>
      <c r="G411" s="958">
        <v>44449</v>
      </c>
      <c r="H411" s="950">
        <v>33</v>
      </c>
      <c r="I411" s="950">
        <v>54</v>
      </c>
      <c r="J411" s="950">
        <v>3026</v>
      </c>
      <c r="K411" s="966">
        <v>124</v>
      </c>
      <c r="L411" s="966">
        <v>285</v>
      </c>
      <c r="M411" s="967">
        <v>0.35</v>
      </c>
      <c r="N411" s="1037">
        <f t="shared" si="281"/>
        <v>90</v>
      </c>
      <c r="O411" s="250">
        <v>15</v>
      </c>
      <c r="P411" s="250"/>
      <c r="Q411" s="250"/>
      <c r="R411" s="250"/>
      <c r="S411" s="250">
        <v>180</v>
      </c>
      <c r="T411" s="250"/>
      <c r="U411" s="250"/>
      <c r="V411" s="250"/>
      <c r="W411" s="250"/>
      <c r="X411" s="250"/>
      <c r="Y411" s="250"/>
      <c r="Z411" s="1036"/>
      <c r="AA411" s="429"/>
      <c r="AB411" s="457">
        <f t="shared" si="277"/>
        <v>0</v>
      </c>
      <c r="AC411" s="1040"/>
      <c r="AD411" s="1040"/>
      <c r="AE411" s="1040"/>
      <c r="AF411" s="1040"/>
      <c r="AG411" s="1040"/>
      <c r="AH411" s="1040"/>
      <c r="AI411" s="1040"/>
      <c r="AJ411" s="12"/>
      <c r="AK411" s="445" t="str">
        <f>IF(G411="","",VLOOKUP(J411,中子データ!$B$4:$H$4500,3,FALSE))</f>
        <v>MSR-T</v>
      </c>
      <c r="AL411" s="445">
        <f>IF(G411="","",VLOOKUP(J411,中子データ!$B$4:$H$4500,5,FALSE))</f>
        <v>2.9</v>
      </c>
      <c r="AM411" s="445">
        <f>IF(G411="","",VLOOKUP(J411,中子データ!$B$4:$H$4500,6,FALSE))</f>
        <v>181</v>
      </c>
      <c r="AN411" s="418"/>
      <c r="AO411" s="419"/>
      <c r="AP411" s="420"/>
      <c r="AQ411" s="421"/>
      <c r="AR411" s="420"/>
      <c r="AS411" s="436">
        <v>1</v>
      </c>
      <c r="AT411" s="436"/>
      <c r="AU411" s="1052"/>
      <c r="AV411" s="11"/>
      <c r="AW411" s="11"/>
      <c r="AX411" s="410">
        <f t="shared" si="266"/>
        <v>450</v>
      </c>
      <c r="AY411" s="411">
        <f>IF(G411="","",VLOOKUP(J411,中子データ!$B$4:$M$5999,10,FALSE))</f>
        <v>100</v>
      </c>
      <c r="AZ411" s="438">
        <f>IF(G411="","",VLOOKUP(J411,中子データ!$B$4:$M$5999,9,FALSE))</f>
        <v>36</v>
      </c>
      <c r="BA411" s="412" t="str">
        <f>IF(AQ411="","",VLOOKUP(AQ411,作業者名!$B$4:$C$100,2,FALSE))</f>
        <v/>
      </c>
      <c r="BB411" s="412" t="str">
        <f>IF(AR411="","",VLOOKUP(AR411,作業者名!$B$4:$C$100,2,FALSE))</f>
        <v/>
      </c>
      <c r="BC411" s="412">
        <f>IF(G411="","",VLOOKUP(J411,中子データ!B$4:N$6004,12,FALSE))</f>
        <v>0.04</v>
      </c>
      <c r="BD411" s="413">
        <f>IF(G411="","",VLOOKUP(J411,中子データ!$B$4:$P$4500,15,FALSE))</f>
        <v>0</v>
      </c>
    </row>
    <row r="412" spans="1:56" x14ac:dyDescent="0.15">
      <c r="A412" s="7" t="str">
        <f>IF(G412="","",VLOOKUP(H412,マシン名!$B$4:$C$93,2,FALSE))</f>
        <v>TR-B①</v>
      </c>
      <c r="B412" s="7" t="str">
        <f>IF(G412="","",VLOOKUP(I412,作業者名!$B$4:$C$100,2,FALSE))</f>
        <v>ハンダ</v>
      </c>
      <c r="C412" s="7" t="str">
        <f>IF(G412="","",VLOOKUP(J412,中子データ!$B$4:$H$4500,2,FALSE))</f>
        <v>119620　②</v>
      </c>
      <c r="D412" s="8">
        <f>IF(G412="","",VLOOKUP(J412,中子データ!$B$4:$H$4500,4,FALSE))</f>
        <v>1</v>
      </c>
      <c r="E412" s="231">
        <f t="shared" si="268"/>
        <v>295</v>
      </c>
      <c r="G412" s="958">
        <v>44449</v>
      </c>
      <c r="H412" s="1038">
        <v>34</v>
      </c>
      <c r="I412" s="1038">
        <v>54</v>
      </c>
      <c r="J412" s="1038">
        <v>3041</v>
      </c>
      <c r="K412" s="1039">
        <v>295</v>
      </c>
      <c r="L412" s="1039">
        <v>480</v>
      </c>
      <c r="M412" s="1037">
        <v>0.35</v>
      </c>
      <c r="N412" s="1037">
        <f t="shared" si="281"/>
        <v>465</v>
      </c>
      <c r="O412" s="250">
        <v>15</v>
      </c>
      <c r="P412" s="250"/>
      <c r="Q412" s="250"/>
      <c r="R412" s="250"/>
      <c r="S412" s="250"/>
      <c r="T412" s="250"/>
      <c r="U412" s="250"/>
      <c r="V412" s="250"/>
      <c r="W412" s="250"/>
      <c r="X412" s="250"/>
      <c r="Y412" s="250"/>
      <c r="Z412" s="1036"/>
      <c r="AA412" s="429"/>
      <c r="AB412" s="457">
        <f t="shared" si="277"/>
        <v>0</v>
      </c>
      <c r="AC412" s="1040"/>
      <c r="AD412" s="1040"/>
      <c r="AE412" s="1040"/>
      <c r="AF412" s="1040"/>
      <c r="AG412" s="1040"/>
      <c r="AH412" s="1040"/>
      <c r="AI412" s="1040"/>
      <c r="AJ412" s="12"/>
      <c r="AK412" s="445" t="str">
        <f>IF(G412="","",VLOOKUP(J412,中子データ!$B$4:$H$4500,3,FALSE))</f>
        <v>MSR-T</v>
      </c>
      <c r="AL412" s="445">
        <f>IF(G412="","",VLOOKUP(J412,中子データ!$B$4:$H$4500,5,FALSE))</f>
        <v>1.9</v>
      </c>
      <c r="AM412" s="445">
        <f>IF(G412="","",VLOOKUP(J412,中子データ!$B$4:$H$4500,6,FALSE))</f>
        <v>123.19999999999999</v>
      </c>
      <c r="AN412" s="418"/>
      <c r="AO412" s="419"/>
      <c r="AP412" s="420"/>
      <c r="AQ412" s="421"/>
      <c r="AR412" s="420"/>
      <c r="AS412" s="436"/>
      <c r="AT412" s="436"/>
      <c r="AU412" s="1052"/>
      <c r="AV412" s="11"/>
      <c r="AW412" s="11"/>
      <c r="AX412" s="410">
        <f t="shared" si="266"/>
        <v>465</v>
      </c>
      <c r="AY412" s="411">
        <f>IF(G412="","",VLOOKUP(J412,中子データ!$B$4:$M$5999,10,FALSE))</f>
        <v>100</v>
      </c>
      <c r="AZ412" s="438">
        <f>IF(G412="","",VLOOKUP(J412,中子データ!$B$4:$M$5999,9,FALSE))</f>
        <v>36</v>
      </c>
      <c r="BA412" s="412" t="str">
        <f>IF(AQ412="","",VLOOKUP(AQ412,作業者名!$B$4:$C$100,2,FALSE))</f>
        <v/>
      </c>
      <c r="BB412" s="412" t="str">
        <f>IF(AR412="","",VLOOKUP(AR412,作業者名!$B$4:$C$100,2,FALSE))</f>
        <v/>
      </c>
      <c r="BC412" s="412">
        <f>IF(G412="","",VLOOKUP(J412,中子データ!B$4:N$6004,12,FALSE))</f>
        <v>0.05</v>
      </c>
      <c r="BD412" s="413">
        <f>IF(G412="","",VLOOKUP(J412,中子データ!$B$4:$P$4500,15,FALSE))</f>
        <v>0</v>
      </c>
    </row>
    <row r="413" spans="1:56" x14ac:dyDescent="0.15">
      <c r="A413" s="7" t="str">
        <f>IF(G413="","",VLOOKUP(H413,マシン名!$B$4:$C$93,2,FALSE))</f>
        <v>塗型（仕掛り）</v>
      </c>
      <c r="B413" s="7" t="str">
        <f>IF(G413="","",VLOOKUP(I413,作業者名!$B$4:$C$100,2,FALSE))</f>
        <v>吉田</v>
      </c>
      <c r="C413" s="7" t="str">
        <f>IF(G413="","",VLOOKUP(J413,中子データ!$B$4:$H$4500,2,FALSE))</f>
        <v>再乾・芯組（ＤＥ18ピストンイッタイ）</v>
      </c>
      <c r="D413" s="8">
        <f>IF(G413="","",VLOOKUP(J413,中子データ!$B$4:$H$4500,4,FALSE))</f>
        <v>1</v>
      </c>
      <c r="E413" s="231">
        <f t="shared" si="268"/>
        <v>12</v>
      </c>
      <c r="G413" s="958">
        <v>44449</v>
      </c>
      <c r="H413" s="1038">
        <v>997</v>
      </c>
      <c r="I413" s="1038">
        <v>1</v>
      </c>
      <c r="J413" s="1038">
        <v>920</v>
      </c>
      <c r="K413" s="1039">
        <v>12</v>
      </c>
      <c r="L413" s="1039">
        <v>120</v>
      </c>
      <c r="M413" s="1037">
        <v>1</v>
      </c>
      <c r="N413" s="1037">
        <f t="shared" ref="N413" si="282">L413-SUM(O413:Z413)</f>
        <v>120</v>
      </c>
      <c r="O413" s="250"/>
      <c r="P413" s="250"/>
      <c r="Q413" s="250"/>
      <c r="R413" s="250"/>
      <c r="S413" s="250"/>
      <c r="T413" s="250"/>
      <c r="U413" s="250"/>
      <c r="V413" s="250"/>
      <c r="W413" s="250"/>
      <c r="X413" s="250"/>
      <c r="Y413" s="250"/>
      <c r="Z413" s="1036"/>
      <c r="AA413" s="429"/>
      <c r="AB413" s="457">
        <f t="shared" si="277"/>
        <v>0</v>
      </c>
      <c r="AC413" s="1040"/>
      <c r="AD413" s="1040"/>
      <c r="AE413" s="1040"/>
      <c r="AF413" s="1040"/>
      <c r="AG413" s="1040"/>
      <c r="AH413" s="1040"/>
      <c r="AI413" s="1040"/>
      <c r="AJ413" s="12"/>
      <c r="AK413" s="445">
        <f>IF(G413="","",VLOOKUP(J413,中子データ!$B$4:$H$4500,3,FALSE))</f>
        <v>0</v>
      </c>
      <c r="AL413" s="445">
        <f>IF(G413="","",VLOOKUP(J413,中子データ!$B$4:$H$4500,5,FALSE))</f>
        <v>0</v>
      </c>
      <c r="AM413" s="445">
        <f>IF(G413="","",VLOOKUP(J413,中子データ!$B$4:$H$4500,6,FALSE))</f>
        <v>530</v>
      </c>
      <c r="AN413" s="418"/>
      <c r="AO413" s="419"/>
      <c r="AP413" s="420"/>
      <c r="AQ413" s="421"/>
      <c r="AR413" s="420"/>
      <c r="AS413" s="436"/>
      <c r="AT413" s="436"/>
      <c r="AU413" s="1052"/>
      <c r="AV413" s="11"/>
      <c r="AW413" s="11"/>
      <c r="AX413" s="410">
        <f t="shared" si="266"/>
        <v>120</v>
      </c>
      <c r="AY413" s="411">
        <f>IF(G413="","",VLOOKUP(J413,中子データ!$B$4:$M$5999,10,FALSE))</f>
        <v>600</v>
      </c>
      <c r="AZ413" s="438">
        <f>IF(G413="","",VLOOKUP(J413,中子データ!$B$4:$M$5999,9,FALSE))</f>
        <v>6</v>
      </c>
      <c r="BA413" s="412" t="str">
        <f>IF(AQ413="","",VLOOKUP(AQ413,作業者名!$B$4:$C$100,2,FALSE))</f>
        <v/>
      </c>
      <c r="BB413" s="412" t="str">
        <f>IF(AR413="","",VLOOKUP(AR413,作業者名!$B$4:$C$100,2,FALSE))</f>
        <v/>
      </c>
      <c r="BC413" s="412">
        <f>IF(G413="","",VLOOKUP(J413,中子データ!B$4:N$6004,12,FALSE))</f>
        <v>0</v>
      </c>
      <c r="BD413" s="413">
        <f>IF(G413="","",VLOOKUP(J413,中子データ!$B$4:$P$4500,15,FALSE))</f>
        <v>0</v>
      </c>
    </row>
    <row r="414" spans="1:56" x14ac:dyDescent="0.15">
      <c r="A414" s="7" t="str">
        <f>IF(G414="","",VLOOKUP(H414,マシン名!$B$4:$C$93,2,FALSE))</f>
        <v>塗型（仕掛り）</v>
      </c>
      <c r="B414" s="7" t="str">
        <f>IF(G414="","",VLOOKUP(I414,作業者名!$B$4:$C$100,2,FALSE))</f>
        <v>吉田</v>
      </c>
      <c r="C414" s="7" t="str">
        <f>IF(G414="","",VLOOKUP(J414,中子データ!$B$4:$H$4500,2,FALSE))</f>
        <v>その他の仕掛り</v>
      </c>
      <c r="D414" s="8">
        <f>IF(G414="","",VLOOKUP(J414,中子データ!$B$4:$H$4500,4,FALSE))</f>
        <v>1</v>
      </c>
      <c r="E414" s="231">
        <f t="shared" si="268"/>
        <v>0</v>
      </c>
      <c r="G414" s="958">
        <v>44449</v>
      </c>
      <c r="H414" s="1038">
        <v>997</v>
      </c>
      <c r="I414" s="1038">
        <v>1</v>
      </c>
      <c r="J414" s="1038">
        <v>991</v>
      </c>
      <c r="K414" s="1039">
        <v>0</v>
      </c>
      <c r="L414" s="1039">
        <v>285</v>
      </c>
      <c r="M414" s="1037">
        <v>1</v>
      </c>
      <c r="N414" s="1037">
        <f t="shared" ref="N414:N415" si="283">L414-SUM(O414:Z414)</f>
        <v>245</v>
      </c>
      <c r="O414" s="250"/>
      <c r="P414" s="250"/>
      <c r="Q414" s="250"/>
      <c r="R414" s="250"/>
      <c r="S414" s="250"/>
      <c r="T414" s="250"/>
      <c r="U414" s="250"/>
      <c r="V414" s="250"/>
      <c r="W414" s="250"/>
      <c r="X414" s="250"/>
      <c r="Y414" s="250"/>
      <c r="Z414" s="1036">
        <v>40</v>
      </c>
      <c r="AA414" s="429"/>
      <c r="AB414" s="457">
        <f t="shared" ref="AB414:AB419" si="284">SUM(AC414:AJ414)</f>
        <v>0</v>
      </c>
      <c r="AC414" s="1040"/>
      <c r="AD414" s="1040"/>
      <c r="AE414" s="1040"/>
      <c r="AF414" s="1040"/>
      <c r="AG414" s="1040"/>
      <c r="AH414" s="1040"/>
      <c r="AI414" s="1040"/>
      <c r="AJ414" s="12"/>
      <c r="AK414" s="445">
        <f>IF(G414="","",VLOOKUP(J414,中子データ!$B$4:$H$4500,3,FALSE))</f>
        <v>0</v>
      </c>
      <c r="AL414" s="445">
        <f>IF(G414="","",VLOOKUP(J414,中子データ!$B$4:$H$4500,5,FALSE))</f>
        <v>0</v>
      </c>
      <c r="AM414" s="445">
        <f>IF(G414="","",VLOOKUP(J414,中子データ!$B$4:$H$4500,6,FALSE))</f>
        <v>0</v>
      </c>
      <c r="AN414" s="418"/>
      <c r="AO414" s="419"/>
      <c r="AP414" s="420"/>
      <c r="AQ414" s="421"/>
      <c r="AR414" s="420"/>
      <c r="AS414" s="436"/>
      <c r="AT414" s="436"/>
      <c r="AU414" s="1072" t="s">
        <v>2088</v>
      </c>
      <c r="AV414" s="11"/>
      <c r="AW414" s="11"/>
      <c r="AX414" s="410">
        <f t="shared" si="266"/>
        <v>245</v>
      </c>
      <c r="AY414" s="411">
        <f>IF(G414="","",VLOOKUP(J414,中子データ!$B$4:$M$5999,10,FALSE))</f>
        <v>0</v>
      </c>
      <c r="AZ414" s="438" t="e">
        <f>IF(G414="","",VLOOKUP(J414,中子データ!$B$4:$M$5999,9,FALSE))</f>
        <v>#DIV/0!</v>
      </c>
      <c r="BA414" s="412" t="str">
        <f>IF(AQ414="","",VLOOKUP(AQ414,作業者名!$B$4:$C$100,2,FALSE))</f>
        <v/>
      </c>
      <c r="BB414" s="412" t="str">
        <f>IF(AR414="","",VLOOKUP(AR414,作業者名!$B$4:$C$100,2,FALSE))</f>
        <v/>
      </c>
      <c r="BC414" s="412">
        <f>IF(G414="","",VLOOKUP(J414,中子データ!B$4:N$6004,12,FALSE))</f>
        <v>0</v>
      </c>
      <c r="BD414" s="413">
        <f>IF(G414="","",VLOOKUP(J414,中子データ!$B$4:$P$4500,15,FALSE))</f>
        <v>0</v>
      </c>
    </row>
    <row r="415" spans="1:56" x14ac:dyDescent="0.15">
      <c r="A415" s="7" t="str">
        <f>IF(G415="","",VLOOKUP(H415,マシン名!$B$4:$C$93,2,FALSE))</f>
        <v>塗型（仕掛り）</v>
      </c>
      <c r="B415" s="7" t="str">
        <f>IF(G415="","",VLOOKUP(I415,作業者名!$B$4:$C$100,2,FALSE))</f>
        <v>プリヤディ</v>
      </c>
      <c r="C415" s="7" t="str">
        <f>IF(G415="","",VLOOKUP(J415,中子データ!$B$4:$H$4500,2,FALSE))</f>
        <v>組付（119620）</v>
      </c>
      <c r="D415" s="8">
        <f>IF(G415="","",VLOOKUP(J415,中子データ!$B$4:$H$4500,4,FALSE))</f>
        <v>1</v>
      </c>
      <c r="E415" s="231">
        <f t="shared" si="268"/>
        <v>312</v>
      </c>
      <c r="G415" s="958">
        <v>44449</v>
      </c>
      <c r="H415" s="1038">
        <v>997</v>
      </c>
      <c r="I415" s="1038">
        <v>53</v>
      </c>
      <c r="J415" s="1038">
        <v>933</v>
      </c>
      <c r="K415" s="1039">
        <v>312</v>
      </c>
      <c r="L415" s="1039">
        <v>480</v>
      </c>
      <c r="M415" s="1037">
        <v>1</v>
      </c>
      <c r="N415" s="1037">
        <f t="shared" si="283"/>
        <v>480</v>
      </c>
      <c r="O415" s="250"/>
      <c r="P415" s="250"/>
      <c r="Q415" s="250"/>
      <c r="R415" s="250"/>
      <c r="S415" s="250"/>
      <c r="T415" s="250"/>
      <c r="U415" s="250"/>
      <c r="V415" s="250"/>
      <c r="W415" s="250"/>
      <c r="X415" s="250"/>
      <c r="Y415" s="250"/>
      <c r="Z415" s="1036"/>
      <c r="AA415" s="429"/>
      <c r="AB415" s="457">
        <f t="shared" si="284"/>
        <v>0</v>
      </c>
      <c r="AC415" s="1040"/>
      <c r="AD415" s="1040"/>
      <c r="AE415" s="1040"/>
      <c r="AF415" s="1040"/>
      <c r="AG415" s="1040"/>
      <c r="AH415" s="1040"/>
      <c r="AI415" s="1040"/>
      <c r="AJ415" s="12"/>
      <c r="AK415" s="445">
        <f>IF(G415="","",VLOOKUP(J415,中子データ!$B$4:$H$4500,3,FALSE))</f>
        <v>0</v>
      </c>
      <c r="AL415" s="445">
        <f>IF(G415="","",VLOOKUP(J415,中子データ!$B$4:$H$4500,5,FALSE))</f>
        <v>0</v>
      </c>
      <c r="AM415" s="445">
        <f>IF(G415="","",VLOOKUP(J415,中子データ!$B$4:$H$4500,6,FALSE))</f>
        <v>71</v>
      </c>
      <c r="AN415" s="418"/>
      <c r="AO415" s="419"/>
      <c r="AP415" s="420"/>
      <c r="AQ415" s="421"/>
      <c r="AR415" s="420"/>
      <c r="AS415" s="436"/>
      <c r="AT415" s="436"/>
      <c r="AU415" s="1052"/>
      <c r="AV415" s="11"/>
      <c r="AW415" s="11"/>
      <c r="AX415" s="410">
        <f t="shared" si="266"/>
        <v>480</v>
      </c>
      <c r="AY415" s="411">
        <f>IF(G415="","",VLOOKUP(J415,中子データ!$B$4:$M$5999,10,FALSE))</f>
        <v>53</v>
      </c>
      <c r="AZ415" s="438">
        <f>IF(G415="","",VLOOKUP(J415,中子データ!$B$4:$M$5999,9,FALSE))</f>
        <v>67.924528301886795</v>
      </c>
      <c r="BA415" s="412" t="str">
        <f>IF(AQ415="","",VLOOKUP(AQ415,作業者名!$B$4:$C$100,2,FALSE))</f>
        <v/>
      </c>
      <c r="BB415" s="412" t="str">
        <f>IF(AR415="","",VLOOKUP(AR415,作業者名!$B$4:$C$100,2,FALSE))</f>
        <v/>
      </c>
      <c r="BC415" s="412">
        <f>IF(G415="","",VLOOKUP(J415,中子データ!B$4:N$6004,12,FALSE))</f>
        <v>0</v>
      </c>
      <c r="BD415" s="413">
        <f>IF(G415="","",VLOOKUP(J415,中子データ!$B$4:$P$4500,15,FALSE))</f>
        <v>0</v>
      </c>
    </row>
    <row r="416" spans="1:56" x14ac:dyDescent="0.15">
      <c r="A416" s="7" t="str">
        <f>IF(G416="","",VLOOKUP(H416,マシン名!$B$4:$C$93,2,FALSE))</f>
        <v>塗型（仕掛り）</v>
      </c>
      <c r="B416" s="7" t="str">
        <f>IF(G416="","",VLOOKUP(I416,作業者名!$B$4:$C$100,2,FALSE))</f>
        <v>竹中</v>
      </c>
      <c r="C416" s="7" t="str">
        <f>IF(G416="","",VLOOKUP(J416,中子データ!$B$4:$H$4500,2,FALSE))</f>
        <v>組付（PR-6N18）</v>
      </c>
      <c r="D416" s="8">
        <f>IF(G416="","",VLOOKUP(J416,中子データ!$B$4:$H$4500,4,FALSE))</f>
        <v>1</v>
      </c>
      <c r="E416" s="231">
        <f t="shared" si="268"/>
        <v>75</v>
      </c>
      <c r="G416" s="958">
        <v>44449</v>
      </c>
      <c r="H416" s="1066">
        <v>997</v>
      </c>
      <c r="I416" s="1066">
        <v>82</v>
      </c>
      <c r="J416" s="1066">
        <v>932</v>
      </c>
      <c r="K416" s="1085">
        <v>75</v>
      </c>
      <c r="L416" s="1085">
        <v>120</v>
      </c>
      <c r="M416" s="1084">
        <v>1</v>
      </c>
      <c r="N416" s="1037">
        <f t="shared" ref="N416:N418" si="285">L416-SUM(O416:Z416)</f>
        <v>120</v>
      </c>
      <c r="O416" s="250"/>
      <c r="P416" s="250"/>
      <c r="Q416" s="250"/>
      <c r="R416" s="250"/>
      <c r="S416" s="250"/>
      <c r="T416" s="250"/>
      <c r="U416" s="250"/>
      <c r="V416" s="250"/>
      <c r="W416" s="250"/>
      <c r="X416" s="250"/>
      <c r="Y416" s="250"/>
      <c r="Z416" s="1036"/>
      <c r="AA416" s="429"/>
      <c r="AB416" s="457">
        <f t="shared" si="284"/>
        <v>0</v>
      </c>
      <c r="AC416" s="1040"/>
      <c r="AD416" s="1040"/>
      <c r="AE416" s="1040"/>
      <c r="AF416" s="1040"/>
      <c r="AG416" s="1040"/>
      <c r="AH416" s="1040"/>
      <c r="AI416" s="1040"/>
      <c r="AJ416" s="12"/>
      <c r="AK416" s="445">
        <f>IF(G416="","",VLOOKUP(J416,中子データ!$B$4:$H$4500,3,FALSE))</f>
        <v>0</v>
      </c>
      <c r="AL416" s="445">
        <f>IF(G416="","",VLOOKUP(J416,中子データ!$B$4:$H$4500,5,FALSE))</f>
        <v>0</v>
      </c>
      <c r="AM416" s="445">
        <f>IF(G416="","",VLOOKUP(J416,中子データ!$B$4:$H$4500,6,FALSE))</f>
        <v>115</v>
      </c>
      <c r="AN416" s="418"/>
      <c r="AO416" s="419"/>
      <c r="AP416" s="420"/>
      <c r="AQ416" s="421"/>
      <c r="AR416" s="420"/>
      <c r="AS416" s="436"/>
      <c r="AT416" s="436"/>
      <c r="AU416" s="1052"/>
      <c r="AV416" s="11"/>
      <c r="AW416" s="11"/>
      <c r="AX416" s="410">
        <f t="shared" si="266"/>
        <v>120</v>
      </c>
      <c r="AY416" s="411">
        <f>IF(G416="","",VLOOKUP(J416,中子データ!$B$4:$M$5999,10,FALSE))</f>
        <v>97</v>
      </c>
      <c r="AZ416" s="438">
        <f>IF(G416="","",VLOOKUP(J416,中子データ!$B$4:$M$5999,9,FALSE))</f>
        <v>37.113402061855673</v>
      </c>
      <c r="BA416" s="412" t="str">
        <f>IF(AQ416="","",VLOOKUP(AQ416,作業者名!$B$4:$C$100,2,FALSE))</f>
        <v/>
      </c>
      <c r="BB416" s="412" t="str">
        <f>IF(AR416="","",VLOOKUP(AR416,作業者名!$B$4:$C$100,2,FALSE))</f>
        <v/>
      </c>
      <c r="BC416" s="412">
        <f>IF(G416="","",VLOOKUP(J416,中子データ!B$4:N$6004,12,FALSE))</f>
        <v>0</v>
      </c>
      <c r="BD416" s="413">
        <f>IF(G416="","",VLOOKUP(J416,中子データ!$B$4:$P$4500,15,FALSE))</f>
        <v>0</v>
      </c>
    </row>
    <row r="417" spans="1:56" x14ac:dyDescent="0.15">
      <c r="A417" s="7" t="str">
        <f>IF(G417="","",VLOOKUP(H417,マシン名!$B$4:$C$93,2,FALSE))</f>
        <v>その他</v>
      </c>
      <c r="B417" s="7" t="str">
        <f>IF(G417="","",VLOOKUP(I417,作業者名!$B$4:$C$100,2,FALSE))</f>
        <v>吉田</v>
      </c>
      <c r="C417" s="7" t="str">
        <f>IF(G417="","",VLOOKUP(J417,中子データ!$B$4:$H$4500,2,FALSE))</f>
        <v>その他</v>
      </c>
      <c r="D417" s="8">
        <f>IF(G417="","",VLOOKUP(J417,中子データ!$B$4:$H$4500,4,FALSE))</f>
        <v>1</v>
      </c>
      <c r="E417" s="231">
        <f t="shared" si="268"/>
        <v>0</v>
      </c>
      <c r="G417" s="958">
        <v>44449</v>
      </c>
      <c r="H417" s="1066">
        <v>998</v>
      </c>
      <c r="I417" s="1066">
        <v>1</v>
      </c>
      <c r="J417" s="1066">
        <v>987</v>
      </c>
      <c r="K417" s="1085">
        <v>0</v>
      </c>
      <c r="L417" s="1085">
        <v>60</v>
      </c>
      <c r="M417" s="1084">
        <v>1</v>
      </c>
      <c r="N417" s="1037">
        <f t="shared" si="285"/>
        <v>60</v>
      </c>
      <c r="O417" s="250"/>
      <c r="P417" s="250"/>
      <c r="Q417" s="250"/>
      <c r="R417" s="250"/>
      <c r="S417" s="250"/>
      <c r="T417" s="250"/>
      <c r="U417" s="250"/>
      <c r="V417" s="250"/>
      <c r="W417" s="250"/>
      <c r="X417" s="250"/>
      <c r="Y417" s="250"/>
      <c r="Z417" s="1036"/>
      <c r="AA417" s="429"/>
      <c r="AB417" s="457">
        <f t="shared" si="284"/>
        <v>0</v>
      </c>
      <c r="AC417" s="1040"/>
      <c r="AD417" s="1040"/>
      <c r="AE417" s="1040"/>
      <c r="AF417" s="1040"/>
      <c r="AG417" s="1040"/>
      <c r="AH417" s="1040"/>
      <c r="AI417" s="1040"/>
      <c r="AJ417" s="12"/>
      <c r="AK417" s="445">
        <f>IF(G417="","",VLOOKUP(J417,中子データ!$B$4:$H$4500,3,FALSE))</f>
        <v>0</v>
      </c>
      <c r="AL417" s="445">
        <f>IF(G417="","",VLOOKUP(J417,中子データ!$B$4:$H$4500,5,FALSE))</f>
        <v>0</v>
      </c>
      <c r="AM417" s="445">
        <f>IF(G417="","",VLOOKUP(J417,中子データ!$B$4:$H$4500,6,FALSE))</f>
        <v>0</v>
      </c>
      <c r="AN417" s="418"/>
      <c r="AO417" s="419"/>
      <c r="AP417" s="420"/>
      <c r="AQ417" s="421"/>
      <c r="AR417" s="420"/>
      <c r="AS417" s="436"/>
      <c r="AT417" s="436"/>
      <c r="AU417" s="1072" t="s">
        <v>2131</v>
      </c>
      <c r="AV417" s="11"/>
      <c r="AW417" s="11"/>
      <c r="AX417" s="410">
        <f t="shared" si="266"/>
        <v>60</v>
      </c>
      <c r="AY417" s="411">
        <f>IF(G417="","",VLOOKUP(J417,中子データ!$B$4:$M$5999,10,FALSE))</f>
        <v>0</v>
      </c>
      <c r="AZ417" s="438" t="e">
        <f>IF(G417="","",VLOOKUP(J417,中子データ!$B$4:$M$5999,9,FALSE))</f>
        <v>#DIV/0!</v>
      </c>
      <c r="BA417" s="412" t="str">
        <f>IF(AQ417="","",VLOOKUP(AQ417,作業者名!$B$4:$C$100,2,FALSE))</f>
        <v/>
      </c>
      <c r="BB417" s="412" t="str">
        <f>IF(AR417="","",VLOOKUP(AR417,作業者名!$B$4:$C$100,2,FALSE))</f>
        <v/>
      </c>
      <c r="BC417" s="412">
        <f>IF(G417="","",VLOOKUP(J417,中子データ!B$4:N$6004,12,FALSE))</f>
        <v>0</v>
      </c>
      <c r="BD417" s="413">
        <f>IF(G417="","",VLOOKUP(J417,中子データ!$B$4:$P$4500,15,FALSE))</f>
        <v>0</v>
      </c>
    </row>
    <row r="418" spans="1:56" x14ac:dyDescent="0.15">
      <c r="A418" s="7" t="str">
        <f>IF(G418="","",VLOOKUP(H418,マシン名!$B$4:$C$93,2,FALSE))</f>
        <v>その他</v>
      </c>
      <c r="B418" s="7" t="str">
        <f>IF(G418="","",VLOOKUP(I418,作業者名!$B$4:$C$100,2,FALSE))</f>
        <v>宮内</v>
      </c>
      <c r="C418" s="7" t="str">
        <f>IF(G418="","",VLOOKUP(J418,中子データ!$B$4:$H$4500,2,FALSE))</f>
        <v>その他</v>
      </c>
      <c r="D418" s="8">
        <f>IF(G418="","",VLOOKUP(J418,中子データ!$B$4:$H$4500,4,FALSE))</f>
        <v>1</v>
      </c>
      <c r="E418" s="231">
        <f t="shared" si="268"/>
        <v>0</v>
      </c>
      <c r="G418" s="958">
        <v>44449</v>
      </c>
      <c r="H418" s="1066">
        <v>998</v>
      </c>
      <c r="I418" s="1066">
        <v>2</v>
      </c>
      <c r="J418" s="1066">
        <v>987</v>
      </c>
      <c r="K418" s="1085">
        <v>0</v>
      </c>
      <c r="L418" s="1085">
        <v>60</v>
      </c>
      <c r="M418" s="1084">
        <v>1</v>
      </c>
      <c r="N418" s="1037">
        <f t="shared" si="285"/>
        <v>60</v>
      </c>
      <c r="O418" s="250"/>
      <c r="P418" s="250"/>
      <c r="Q418" s="250"/>
      <c r="R418" s="250"/>
      <c r="S418" s="250"/>
      <c r="T418" s="250"/>
      <c r="U418" s="250"/>
      <c r="V418" s="250"/>
      <c r="W418" s="250"/>
      <c r="X418" s="250"/>
      <c r="Y418" s="250"/>
      <c r="Z418" s="1036"/>
      <c r="AA418" s="429"/>
      <c r="AB418" s="457">
        <f t="shared" si="284"/>
        <v>0</v>
      </c>
      <c r="AC418" s="1040"/>
      <c r="AD418" s="1040"/>
      <c r="AE418" s="1040"/>
      <c r="AF418" s="1040"/>
      <c r="AG418" s="1040"/>
      <c r="AH418" s="1040"/>
      <c r="AI418" s="1040"/>
      <c r="AJ418" s="12"/>
      <c r="AK418" s="445">
        <f>IF(G418="","",VLOOKUP(J418,中子データ!$B$4:$H$4500,3,FALSE))</f>
        <v>0</v>
      </c>
      <c r="AL418" s="445">
        <f>IF(G418="","",VLOOKUP(J418,中子データ!$B$4:$H$4500,5,FALSE))</f>
        <v>0</v>
      </c>
      <c r="AM418" s="445">
        <f>IF(G418="","",VLOOKUP(J418,中子データ!$B$4:$H$4500,6,FALSE))</f>
        <v>0</v>
      </c>
      <c r="AN418" s="418"/>
      <c r="AO418" s="419"/>
      <c r="AP418" s="420"/>
      <c r="AQ418" s="421"/>
      <c r="AR418" s="420"/>
      <c r="AS418" s="436"/>
      <c r="AT418" s="436"/>
      <c r="AU418" s="1072" t="s">
        <v>2131</v>
      </c>
      <c r="AV418" s="11"/>
      <c r="AW418" s="11"/>
      <c r="AX418" s="410">
        <f t="shared" si="266"/>
        <v>60</v>
      </c>
      <c r="AY418" s="411">
        <f>IF(G418="","",VLOOKUP(J418,中子データ!$B$4:$M$5999,10,FALSE))</f>
        <v>0</v>
      </c>
      <c r="AZ418" s="438" t="e">
        <f>IF(G418="","",VLOOKUP(J418,中子データ!$B$4:$M$5999,9,FALSE))</f>
        <v>#DIV/0!</v>
      </c>
      <c r="BA418" s="412" t="str">
        <f>IF(AQ418="","",VLOOKUP(AQ418,作業者名!$B$4:$C$100,2,FALSE))</f>
        <v/>
      </c>
      <c r="BB418" s="412" t="str">
        <f>IF(AR418="","",VLOOKUP(AR418,作業者名!$B$4:$C$100,2,FALSE))</f>
        <v/>
      </c>
      <c r="BC418" s="412">
        <f>IF(G418="","",VLOOKUP(J418,中子データ!B$4:N$6004,12,FALSE))</f>
        <v>0</v>
      </c>
      <c r="BD418" s="413">
        <f>IF(G418="","",VLOOKUP(J418,中子データ!$B$4:$P$4500,15,FALSE))</f>
        <v>0</v>
      </c>
    </row>
    <row r="419" spans="1:56" x14ac:dyDescent="0.15">
      <c r="A419" s="7" t="str">
        <f>IF(G419="","",VLOOKUP(H419,マシン名!$B$4:$C$93,2,FALSE))</f>
        <v>その他</v>
      </c>
      <c r="B419" s="7" t="str">
        <f>IF(G419="","",VLOOKUP(I419,作業者名!$B$4:$C$100,2,FALSE))</f>
        <v>清水</v>
      </c>
      <c r="C419" s="7" t="str">
        <f>IF(G419="","",VLOOKUP(J419,中子データ!$B$4:$H$4500,2,FALSE))</f>
        <v>その他</v>
      </c>
      <c r="D419" s="8">
        <f>IF(G419="","",VLOOKUP(J419,中子データ!$B$4:$H$4500,4,FALSE))</f>
        <v>1</v>
      </c>
      <c r="E419" s="231">
        <f t="shared" si="268"/>
        <v>0</v>
      </c>
      <c r="G419" s="958">
        <v>44449</v>
      </c>
      <c r="H419" s="1066">
        <v>998</v>
      </c>
      <c r="I419" s="1066">
        <v>17</v>
      </c>
      <c r="J419" s="1066">
        <v>987</v>
      </c>
      <c r="K419" s="1085">
        <v>0</v>
      </c>
      <c r="L419" s="1085">
        <v>60</v>
      </c>
      <c r="M419" s="1084">
        <v>1</v>
      </c>
      <c r="N419" s="1037">
        <f t="shared" ref="N419" si="286">L419-SUM(O419:Z419)</f>
        <v>60</v>
      </c>
      <c r="O419" s="250"/>
      <c r="P419" s="250"/>
      <c r="Q419" s="250"/>
      <c r="R419" s="250"/>
      <c r="S419" s="250"/>
      <c r="T419" s="250"/>
      <c r="U419" s="250"/>
      <c r="V419" s="250"/>
      <c r="W419" s="250"/>
      <c r="X419" s="250"/>
      <c r="Y419" s="250"/>
      <c r="Z419" s="1036"/>
      <c r="AA419" s="429"/>
      <c r="AB419" s="457">
        <f t="shared" si="284"/>
        <v>0</v>
      </c>
      <c r="AC419" s="1040"/>
      <c r="AD419" s="1040"/>
      <c r="AE419" s="1040"/>
      <c r="AF419" s="1040"/>
      <c r="AG419" s="1040"/>
      <c r="AH419" s="1040"/>
      <c r="AI419" s="1040"/>
      <c r="AJ419" s="12"/>
      <c r="AK419" s="445">
        <f>IF(G419="","",VLOOKUP(J419,中子データ!$B$4:$H$4500,3,FALSE))</f>
        <v>0</v>
      </c>
      <c r="AL419" s="445">
        <f>IF(G419="","",VLOOKUP(J419,中子データ!$B$4:$H$4500,5,FALSE))</f>
        <v>0</v>
      </c>
      <c r="AM419" s="445">
        <f>IF(G419="","",VLOOKUP(J419,中子データ!$B$4:$H$4500,6,FALSE))</f>
        <v>0</v>
      </c>
      <c r="AN419" s="418"/>
      <c r="AO419" s="419"/>
      <c r="AP419" s="420"/>
      <c r="AQ419" s="421"/>
      <c r="AR419" s="420"/>
      <c r="AS419" s="436"/>
      <c r="AT419" s="436"/>
      <c r="AU419" s="1072" t="s">
        <v>2131</v>
      </c>
      <c r="AV419" s="11"/>
      <c r="AW419" s="11"/>
      <c r="AX419" s="410">
        <f t="shared" si="266"/>
        <v>60</v>
      </c>
      <c r="AY419" s="411">
        <f>IF(G419="","",VLOOKUP(J419,中子データ!$B$4:$M$5999,10,FALSE))</f>
        <v>0</v>
      </c>
      <c r="AZ419" s="438" t="e">
        <f>IF(G419="","",VLOOKUP(J419,中子データ!$B$4:$M$5999,9,FALSE))</f>
        <v>#DIV/0!</v>
      </c>
      <c r="BA419" s="412" t="str">
        <f>IF(AQ419="","",VLOOKUP(AQ419,作業者名!$B$4:$C$100,2,FALSE))</f>
        <v/>
      </c>
      <c r="BB419" s="412" t="str">
        <f>IF(AR419="","",VLOOKUP(AR419,作業者名!$B$4:$C$100,2,FALSE))</f>
        <v/>
      </c>
      <c r="BC419" s="412">
        <f>IF(G419="","",VLOOKUP(J419,中子データ!B$4:N$6004,12,FALSE))</f>
        <v>0</v>
      </c>
      <c r="BD419" s="413">
        <f>IF(G419="","",VLOOKUP(J419,中子データ!$B$4:$P$4500,15,FALSE))</f>
        <v>0</v>
      </c>
    </row>
    <row r="420" spans="1:56" x14ac:dyDescent="0.15">
      <c r="A420" s="7" t="str">
        <f>IF(G420="","",VLOOKUP(H420,マシン名!$B$4:$C$93,2,FALSE))</f>
        <v>その他</v>
      </c>
      <c r="B420" s="7" t="str">
        <f>IF(G420="","",VLOOKUP(I420,作業者名!$B$4:$C$100,2,FALSE))</f>
        <v>恩田</v>
      </c>
      <c r="C420" s="7" t="str">
        <f>IF(G420="","",VLOOKUP(J420,中子データ!$B$4:$H$4500,2,FALSE))</f>
        <v>その他</v>
      </c>
      <c r="D420" s="8">
        <f>IF(G420="","",VLOOKUP(J420,中子データ!$B$4:$H$4500,4,FALSE))</f>
        <v>1</v>
      </c>
      <c r="E420" s="231">
        <f t="shared" si="268"/>
        <v>0</v>
      </c>
      <c r="G420" s="958">
        <v>44449</v>
      </c>
      <c r="H420" s="1066">
        <v>998</v>
      </c>
      <c r="I420" s="1066">
        <v>14</v>
      </c>
      <c r="J420" s="1066">
        <v>987</v>
      </c>
      <c r="K420" s="1085">
        <v>0</v>
      </c>
      <c r="L420" s="1085">
        <v>60</v>
      </c>
      <c r="M420" s="1084">
        <v>1</v>
      </c>
      <c r="N420" s="1037">
        <f t="shared" ref="N420:N421" si="287">L420-SUM(O420:Z420)</f>
        <v>60</v>
      </c>
      <c r="O420" s="250"/>
      <c r="P420" s="250"/>
      <c r="Q420" s="250"/>
      <c r="R420" s="250"/>
      <c r="S420" s="250"/>
      <c r="T420" s="250"/>
      <c r="U420" s="250"/>
      <c r="V420" s="250"/>
      <c r="W420" s="250"/>
      <c r="X420" s="250"/>
      <c r="Y420" s="250"/>
      <c r="Z420" s="1036"/>
      <c r="AA420" s="429"/>
      <c r="AB420" s="457">
        <f t="shared" ref="AB420:AB426" si="288">SUM(AC420:AJ420)</f>
        <v>0</v>
      </c>
      <c r="AC420" s="1040"/>
      <c r="AD420" s="1040"/>
      <c r="AE420" s="1040"/>
      <c r="AF420" s="1040"/>
      <c r="AG420" s="1040"/>
      <c r="AH420" s="1040"/>
      <c r="AI420" s="1040"/>
      <c r="AJ420" s="12"/>
      <c r="AK420" s="445">
        <f>IF(G420="","",VLOOKUP(J420,中子データ!$B$4:$H$4500,3,FALSE))</f>
        <v>0</v>
      </c>
      <c r="AL420" s="445">
        <f>IF(G420="","",VLOOKUP(J420,中子データ!$B$4:$H$4500,5,FALSE))</f>
        <v>0</v>
      </c>
      <c r="AM420" s="445">
        <f>IF(G420="","",VLOOKUP(J420,中子データ!$B$4:$H$4500,6,FALSE))</f>
        <v>0</v>
      </c>
      <c r="AN420" s="418"/>
      <c r="AO420" s="419"/>
      <c r="AP420" s="420"/>
      <c r="AQ420" s="421"/>
      <c r="AR420" s="420"/>
      <c r="AS420" s="436"/>
      <c r="AT420" s="436"/>
      <c r="AU420" s="1072" t="s">
        <v>2131</v>
      </c>
      <c r="AV420" s="11"/>
      <c r="AW420" s="11"/>
      <c r="AX420" s="410">
        <f t="shared" si="266"/>
        <v>60</v>
      </c>
      <c r="AY420" s="411">
        <f>IF(G420="","",VLOOKUP(J420,中子データ!$B$4:$M$5999,10,FALSE))</f>
        <v>0</v>
      </c>
      <c r="AZ420" s="438" t="e">
        <f>IF(G420="","",VLOOKUP(J420,中子データ!$B$4:$M$5999,9,FALSE))</f>
        <v>#DIV/0!</v>
      </c>
      <c r="BA420" s="412" t="str">
        <f>IF(AQ420="","",VLOOKUP(AQ420,作業者名!$B$4:$C$100,2,FALSE))</f>
        <v/>
      </c>
      <c r="BB420" s="412" t="str">
        <f>IF(AR420="","",VLOOKUP(AR420,作業者名!$B$4:$C$100,2,FALSE))</f>
        <v/>
      </c>
      <c r="BC420" s="412">
        <f>IF(G420="","",VLOOKUP(J420,中子データ!B$4:N$6004,12,FALSE))</f>
        <v>0</v>
      </c>
      <c r="BD420" s="413">
        <f>IF(G420="","",VLOOKUP(J420,中子データ!$B$4:$P$4500,15,FALSE))</f>
        <v>0</v>
      </c>
    </row>
    <row r="421" spans="1:56" x14ac:dyDescent="0.15">
      <c r="A421" s="7" t="str">
        <f>IF(G421="","",VLOOKUP(H421,マシン名!$B$4:$C$93,2,FALSE))</f>
        <v>その他</v>
      </c>
      <c r="B421" s="7" t="str">
        <f>IF(G421="","",VLOOKUP(I421,作業者名!$B$4:$C$100,2,FALSE))</f>
        <v>松尾</v>
      </c>
      <c r="C421" s="7" t="str">
        <f>IF(G421="","",VLOOKUP(J421,中子データ!$B$4:$H$4500,2,FALSE))</f>
        <v>その他</v>
      </c>
      <c r="D421" s="8">
        <f>IF(G421="","",VLOOKUP(J421,中子データ!$B$4:$H$4500,4,FALSE))</f>
        <v>1</v>
      </c>
      <c r="E421" s="231">
        <f t="shared" si="268"/>
        <v>0</v>
      </c>
      <c r="G421" s="958">
        <v>44449</v>
      </c>
      <c r="H421" s="1066">
        <v>998</v>
      </c>
      <c r="I421" s="1066">
        <v>8</v>
      </c>
      <c r="J421" s="1066">
        <v>987</v>
      </c>
      <c r="K421" s="1085">
        <v>0</v>
      </c>
      <c r="L421" s="1085">
        <v>60</v>
      </c>
      <c r="M421" s="1084">
        <v>1</v>
      </c>
      <c r="N421" s="1037">
        <f t="shared" si="287"/>
        <v>60</v>
      </c>
      <c r="O421" s="250"/>
      <c r="P421" s="250"/>
      <c r="Q421" s="250"/>
      <c r="R421" s="250"/>
      <c r="S421" s="250"/>
      <c r="T421" s="250"/>
      <c r="U421" s="250"/>
      <c r="V421" s="250"/>
      <c r="W421" s="250"/>
      <c r="X421" s="250"/>
      <c r="Y421" s="250"/>
      <c r="Z421" s="1036"/>
      <c r="AA421" s="429"/>
      <c r="AB421" s="457">
        <f t="shared" si="288"/>
        <v>0</v>
      </c>
      <c r="AC421" s="1040"/>
      <c r="AD421" s="1040"/>
      <c r="AE421" s="1040"/>
      <c r="AF421" s="1040"/>
      <c r="AG421" s="1040"/>
      <c r="AH421" s="1040"/>
      <c r="AI421" s="1040"/>
      <c r="AJ421" s="12"/>
      <c r="AK421" s="445">
        <f>IF(G421="","",VLOOKUP(J421,中子データ!$B$4:$H$4500,3,FALSE))</f>
        <v>0</v>
      </c>
      <c r="AL421" s="445">
        <f>IF(G421="","",VLOOKUP(J421,中子データ!$B$4:$H$4500,5,FALSE))</f>
        <v>0</v>
      </c>
      <c r="AM421" s="445">
        <f>IF(G421="","",VLOOKUP(J421,中子データ!$B$4:$H$4500,6,FALSE))</f>
        <v>0</v>
      </c>
      <c r="AN421" s="418"/>
      <c r="AO421" s="419"/>
      <c r="AP421" s="420"/>
      <c r="AQ421" s="421"/>
      <c r="AR421" s="420"/>
      <c r="AS421" s="436"/>
      <c r="AT421" s="436"/>
      <c r="AU421" s="1072" t="s">
        <v>2131</v>
      </c>
      <c r="AV421" s="11"/>
      <c r="AW421" s="11"/>
      <c r="AX421" s="410">
        <f t="shared" si="266"/>
        <v>60</v>
      </c>
      <c r="AY421" s="411">
        <f>IF(G421="","",VLOOKUP(J421,中子データ!$B$4:$M$5999,10,FALSE))</f>
        <v>0</v>
      </c>
      <c r="AZ421" s="438" t="e">
        <f>IF(G421="","",VLOOKUP(J421,中子データ!$B$4:$M$5999,9,FALSE))</f>
        <v>#DIV/0!</v>
      </c>
      <c r="BA421" s="412" t="str">
        <f>IF(AQ421="","",VLOOKUP(AQ421,作業者名!$B$4:$C$100,2,FALSE))</f>
        <v/>
      </c>
      <c r="BB421" s="412" t="str">
        <f>IF(AR421="","",VLOOKUP(AR421,作業者名!$B$4:$C$100,2,FALSE))</f>
        <v/>
      </c>
      <c r="BC421" s="412">
        <f>IF(G421="","",VLOOKUP(J421,中子データ!B$4:N$6004,12,FALSE))</f>
        <v>0</v>
      </c>
      <c r="BD421" s="413">
        <f>IF(G421="","",VLOOKUP(J421,中子データ!$B$4:$P$4500,15,FALSE))</f>
        <v>0</v>
      </c>
    </row>
    <row r="422" spans="1:56" x14ac:dyDescent="0.15">
      <c r="A422" s="7" t="str">
        <f>IF(G422="","",VLOOKUP(H422,マシン名!$B$4:$C$93,2,FALSE))</f>
        <v>その他</v>
      </c>
      <c r="B422" s="7" t="str">
        <f>IF(G422="","",VLOOKUP(I422,作業者名!$B$4:$C$100,2,FALSE))</f>
        <v>森山</v>
      </c>
      <c r="C422" s="7" t="str">
        <f>IF(G422="","",VLOOKUP(J422,中子データ!$B$4:$H$4500,2,FALSE))</f>
        <v>その他</v>
      </c>
      <c r="D422" s="8">
        <f>IF(G422="","",VLOOKUP(J422,中子データ!$B$4:$H$4500,4,FALSE))</f>
        <v>1</v>
      </c>
      <c r="E422" s="231">
        <f t="shared" si="268"/>
        <v>0</v>
      </c>
      <c r="G422" s="958">
        <v>44449</v>
      </c>
      <c r="H422" s="1066">
        <v>998</v>
      </c>
      <c r="I422" s="1066">
        <v>33</v>
      </c>
      <c r="J422" s="1066">
        <v>987</v>
      </c>
      <c r="K422" s="1085">
        <v>0</v>
      </c>
      <c r="L422" s="1085">
        <v>60</v>
      </c>
      <c r="M422" s="1084">
        <v>1</v>
      </c>
      <c r="N422" s="1037">
        <f t="shared" ref="N422" si="289">L422-SUM(O422:Z422)</f>
        <v>60</v>
      </c>
      <c r="O422" s="250"/>
      <c r="P422" s="250"/>
      <c r="Q422" s="250"/>
      <c r="R422" s="250"/>
      <c r="S422" s="250"/>
      <c r="T422" s="250"/>
      <c r="U422" s="250"/>
      <c r="V422" s="250"/>
      <c r="W422" s="250"/>
      <c r="X422" s="250"/>
      <c r="Y422" s="250"/>
      <c r="Z422" s="1036"/>
      <c r="AA422" s="429"/>
      <c r="AB422" s="457">
        <f t="shared" si="288"/>
        <v>0</v>
      </c>
      <c r="AC422" s="1040"/>
      <c r="AD422" s="1040"/>
      <c r="AE422" s="1040"/>
      <c r="AF422" s="1040"/>
      <c r="AG422" s="1040"/>
      <c r="AH422" s="1040"/>
      <c r="AI422" s="1040"/>
      <c r="AJ422" s="12"/>
      <c r="AK422" s="445">
        <f>IF(G422="","",VLOOKUP(J422,中子データ!$B$4:$H$4500,3,FALSE))</f>
        <v>0</v>
      </c>
      <c r="AL422" s="445">
        <f>IF(G422="","",VLOOKUP(J422,中子データ!$B$4:$H$4500,5,FALSE))</f>
        <v>0</v>
      </c>
      <c r="AM422" s="445">
        <f>IF(G422="","",VLOOKUP(J422,中子データ!$B$4:$H$4500,6,FALSE))</f>
        <v>0</v>
      </c>
      <c r="AN422" s="418"/>
      <c r="AO422" s="419"/>
      <c r="AP422" s="420"/>
      <c r="AQ422" s="421"/>
      <c r="AR422" s="420"/>
      <c r="AS422" s="436"/>
      <c r="AT422" s="436"/>
      <c r="AU422" s="1072" t="s">
        <v>2131</v>
      </c>
      <c r="AV422" s="11"/>
      <c r="AW422" s="11"/>
      <c r="AX422" s="410">
        <f t="shared" si="266"/>
        <v>60</v>
      </c>
      <c r="AY422" s="411">
        <f>IF(G422="","",VLOOKUP(J422,中子データ!$B$4:$M$5999,10,FALSE))</f>
        <v>0</v>
      </c>
      <c r="AZ422" s="438" t="e">
        <f>IF(G422="","",VLOOKUP(J422,中子データ!$B$4:$M$5999,9,FALSE))</f>
        <v>#DIV/0!</v>
      </c>
      <c r="BA422" s="412" t="str">
        <f>IF(AQ422="","",VLOOKUP(AQ422,作業者名!$B$4:$C$100,2,FALSE))</f>
        <v/>
      </c>
      <c r="BB422" s="412" t="str">
        <f>IF(AR422="","",VLOOKUP(AR422,作業者名!$B$4:$C$100,2,FALSE))</f>
        <v/>
      </c>
      <c r="BC422" s="412">
        <f>IF(G422="","",VLOOKUP(J422,中子データ!B$4:N$6004,12,FALSE))</f>
        <v>0</v>
      </c>
      <c r="BD422" s="413">
        <f>IF(G422="","",VLOOKUP(J422,中子データ!$B$4:$P$4500,15,FALSE))</f>
        <v>0</v>
      </c>
    </row>
    <row r="423" spans="1:56" x14ac:dyDescent="0.15">
      <c r="A423" s="7" t="str">
        <f>IF(G423="","",VLOOKUP(H423,マシン名!$B$4:$C$93,2,FALSE))</f>
        <v>その他</v>
      </c>
      <c r="B423" s="7" t="str">
        <f>IF(G423="","",VLOOKUP(I423,作業者名!$B$4:$C$100,2,FALSE))</f>
        <v>プリヤディ</v>
      </c>
      <c r="C423" s="7" t="str">
        <f>IF(G423="","",VLOOKUP(J423,中子データ!$B$4:$H$4500,2,FALSE))</f>
        <v>その他</v>
      </c>
      <c r="D423" s="8">
        <f>IF(G423="","",VLOOKUP(J423,中子データ!$B$4:$H$4500,4,FALSE))</f>
        <v>1</v>
      </c>
      <c r="E423" s="231">
        <f t="shared" si="268"/>
        <v>0</v>
      </c>
      <c r="G423" s="958">
        <v>44449</v>
      </c>
      <c r="H423" s="1066">
        <v>998</v>
      </c>
      <c r="I423" s="1066">
        <v>53</v>
      </c>
      <c r="J423" s="1066">
        <v>987</v>
      </c>
      <c r="K423" s="1085">
        <v>0</v>
      </c>
      <c r="L423" s="1085">
        <v>60</v>
      </c>
      <c r="M423" s="1084">
        <v>1</v>
      </c>
      <c r="N423" s="1037">
        <f t="shared" ref="N423:N424" si="290">L423-SUM(O423:Z423)</f>
        <v>60</v>
      </c>
      <c r="O423" s="250"/>
      <c r="P423" s="250"/>
      <c r="Q423" s="250"/>
      <c r="R423" s="250"/>
      <c r="S423" s="250"/>
      <c r="T423" s="250"/>
      <c r="U423" s="250"/>
      <c r="V423" s="250"/>
      <c r="W423" s="250"/>
      <c r="X423" s="250"/>
      <c r="Y423" s="250"/>
      <c r="Z423" s="1036"/>
      <c r="AA423" s="429"/>
      <c r="AB423" s="457">
        <f t="shared" si="288"/>
        <v>0</v>
      </c>
      <c r="AC423" s="1040"/>
      <c r="AD423" s="1040"/>
      <c r="AE423" s="1040"/>
      <c r="AF423" s="1040"/>
      <c r="AG423" s="1040"/>
      <c r="AH423" s="1040"/>
      <c r="AI423" s="1040"/>
      <c r="AJ423" s="12"/>
      <c r="AK423" s="445">
        <f>IF(G423="","",VLOOKUP(J423,中子データ!$B$4:$H$4500,3,FALSE))</f>
        <v>0</v>
      </c>
      <c r="AL423" s="445">
        <f>IF(G423="","",VLOOKUP(J423,中子データ!$B$4:$H$4500,5,FALSE))</f>
        <v>0</v>
      </c>
      <c r="AM423" s="445">
        <f>IF(G423="","",VLOOKUP(J423,中子データ!$B$4:$H$4500,6,FALSE))</f>
        <v>0</v>
      </c>
      <c r="AN423" s="418"/>
      <c r="AO423" s="419"/>
      <c r="AP423" s="420"/>
      <c r="AQ423" s="421"/>
      <c r="AR423" s="420"/>
      <c r="AS423" s="436"/>
      <c r="AT423" s="436"/>
      <c r="AU423" s="1072" t="s">
        <v>2131</v>
      </c>
      <c r="AV423" s="11"/>
      <c r="AW423" s="11"/>
      <c r="AX423" s="410">
        <f t="shared" si="266"/>
        <v>60</v>
      </c>
      <c r="AY423" s="411">
        <f>IF(G423="","",VLOOKUP(J423,中子データ!$B$4:$M$5999,10,FALSE))</f>
        <v>0</v>
      </c>
      <c r="AZ423" s="438" t="e">
        <f>IF(G423="","",VLOOKUP(J423,中子データ!$B$4:$M$5999,9,FALSE))</f>
        <v>#DIV/0!</v>
      </c>
      <c r="BA423" s="412" t="str">
        <f>IF(AQ423="","",VLOOKUP(AQ423,作業者名!$B$4:$C$100,2,FALSE))</f>
        <v/>
      </c>
      <c r="BB423" s="412" t="str">
        <f>IF(AR423="","",VLOOKUP(AR423,作業者名!$B$4:$C$100,2,FALSE))</f>
        <v/>
      </c>
      <c r="BC423" s="412">
        <f>IF(G423="","",VLOOKUP(J423,中子データ!B$4:N$6004,12,FALSE))</f>
        <v>0</v>
      </c>
      <c r="BD423" s="413">
        <f>IF(G423="","",VLOOKUP(J423,中子データ!$B$4:$P$4500,15,FALSE))</f>
        <v>0</v>
      </c>
    </row>
    <row r="424" spans="1:56" x14ac:dyDescent="0.15">
      <c r="A424" s="7" t="str">
        <f>IF(G424="","",VLOOKUP(H424,マシン名!$B$4:$C$93,2,FALSE))</f>
        <v>その他</v>
      </c>
      <c r="B424" s="7" t="str">
        <f>IF(G424="","",VLOOKUP(I424,作業者名!$B$4:$C$100,2,FALSE))</f>
        <v>竹中</v>
      </c>
      <c r="C424" s="7" t="str">
        <f>IF(G424="","",VLOOKUP(J424,中子データ!$B$4:$H$4500,2,FALSE))</f>
        <v>その他</v>
      </c>
      <c r="D424" s="8">
        <f>IF(G424="","",VLOOKUP(J424,中子データ!$B$4:$H$4500,4,FALSE))</f>
        <v>1</v>
      </c>
      <c r="E424" s="231">
        <f t="shared" si="268"/>
        <v>0</v>
      </c>
      <c r="G424" s="958">
        <v>44449</v>
      </c>
      <c r="H424" s="1066">
        <v>998</v>
      </c>
      <c r="I424" s="1066">
        <v>82</v>
      </c>
      <c r="J424" s="1066">
        <v>987</v>
      </c>
      <c r="K424" s="1085">
        <v>0</v>
      </c>
      <c r="L424" s="1085">
        <v>60</v>
      </c>
      <c r="M424" s="1084">
        <v>1</v>
      </c>
      <c r="N424" s="1037">
        <f t="shared" si="290"/>
        <v>60</v>
      </c>
      <c r="O424" s="250"/>
      <c r="P424" s="250"/>
      <c r="Q424" s="250"/>
      <c r="R424" s="250"/>
      <c r="S424" s="250"/>
      <c r="T424" s="250"/>
      <c r="U424" s="250"/>
      <c r="V424" s="250"/>
      <c r="W424" s="250"/>
      <c r="X424" s="250"/>
      <c r="Y424" s="250"/>
      <c r="Z424" s="1036"/>
      <c r="AA424" s="429"/>
      <c r="AB424" s="457">
        <f t="shared" si="288"/>
        <v>0</v>
      </c>
      <c r="AC424" s="1040"/>
      <c r="AD424" s="1040"/>
      <c r="AE424" s="1040"/>
      <c r="AF424" s="1040"/>
      <c r="AG424" s="1040"/>
      <c r="AH424" s="1040"/>
      <c r="AI424" s="1040"/>
      <c r="AJ424" s="12"/>
      <c r="AK424" s="445">
        <f>IF(G424="","",VLOOKUP(J424,中子データ!$B$4:$H$4500,3,FALSE))</f>
        <v>0</v>
      </c>
      <c r="AL424" s="445">
        <f>IF(G424="","",VLOOKUP(J424,中子データ!$B$4:$H$4500,5,FALSE))</f>
        <v>0</v>
      </c>
      <c r="AM424" s="445">
        <f>IF(G424="","",VLOOKUP(J424,中子データ!$B$4:$H$4500,6,FALSE))</f>
        <v>0</v>
      </c>
      <c r="AN424" s="418"/>
      <c r="AO424" s="419"/>
      <c r="AP424" s="420"/>
      <c r="AQ424" s="421"/>
      <c r="AR424" s="420"/>
      <c r="AS424" s="436"/>
      <c r="AT424" s="436"/>
      <c r="AU424" s="1072" t="s">
        <v>2131</v>
      </c>
      <c r="AV424" s="11"/>
      <c r="AW424" s="11"/>
      <c r="AX424" s="410">
        <f t="shared" si="266"/>
        <v>60</v>
      </c>
      <c r="AY424" s="411">
        <f>IF(G424="","",VLOOKUP(J424,中子データ!$B$4:$M$5999,10,FALSE))</f>
        <v>0</v>
      </c>
      <c r="AZ424" s="438" t="e">
        <f>IF(G424="","",VLOOKUP(J424,中子データ!$B$4:$M$5999,9,FALSE))</f>
        <v>#DIV/0!</v>
      </c>
      <c r="BA424" s="412" t="str">
        <f>IF(AQ424="","",VLOOKUP(AQ424,作業者名!$B$4:$C$100,2,FALSE))</f>
        <v/>
      </c>
      <c r="BB424" s="412" t="str">
        <f>IF(AR424="","",VLOOKUP(AR424,作業者名!$B$4:$C$100,2,FALSE))</f>
        <v/>
      </c>
      <c r="BC424" s="412">
        <f>IF(G424="","",VLOOKUP(J424,中子データ!B$4:N$6004,12,FALSE))</f>
        <v>0</v>
      </c>
      <c r="BD424" s="413">
        <f>IF(G424="","",VLOOKUP(J424,中子データ!$B$4:$P$4500,15,FALSE))</f>
        <v>0</v>
      </c>
    </row>
    <row r="425" spans="1:56" x14ac:dyDescent="0.15">
      <c r="A425" s="7" t="str">
        <f>IF(G425="","",VLOOKUP(H425,マシン名!$B$4:$C$93,2,FALSE))</f>
        <v>その他</v>
      </c>
      <c r="B425" s="7" t="str">
        <f>IF(G425="","",VLOOKUP(I425,作業者名!$B$4:$C$100,2,FALSE))</f>
        <v>山藤</v>
      </c>
      <c r="C425" s="7" t="str">
        <f>IF(G425="","",VLOOKUP(J425,中子データ!$B$4:$H$4500,2,FALSE))</f>
        <v>その他</v>
      </c>
      <c r="D425" s="8">
        <f>IF(G425="","",VLOOKUP(J425,中子データ!$B$4:$H$4500,4,FALSE))</f>
        <v>1</v>
      </c>
      <c r="E425" s="231">
        <f t="shared" si="268"/>
        <v>0</v>
      </c>
      <c r="G425" s="958">
        <v>44449</v>
      </c>
      <c r="H425" s="1066">
        <v>998</v>
      </c>
      <c r="I425" s="1066">
        <v>63</v>
      </c>
      <c r="J425" s="1066">
        <v>987</v>
      </c>
      <c r="K425" s="1085">
        <v>0</v>
      </c>
      <c r="L425" s="1085">
        <v>60</v>
      </c>
      <c r="M425" s="1084">
        <v>1</v>
      </c>
      <c r="N425" s="1037">
        <f t="shared" ref="N425" si="291">L425-SUM(O425:Z425)</f>
        <v>60</v>
      </c>
      <c r="O425" s="250"/>
      <c r="P425" s="250"/>
      <c r="Q425" s="250"/>
      <c r="R425" s="250"/>
      <c r="S425" s="250"/>
      <c r="T425" s="250"/>
      <c r="U425" s="250"/>
      <c r="V425" s="250"/>
      <c r="W425" s="250"/>
      <c r="X425" s="250"/>
      <c r="Y425" s="250"/>
      <c r="Z425" s="1036"/>
      <c r="AA425" s="429"/>
      <c r="AB425" s="457">
        <f t="shared" si="288"/>
        <v>0</v>
      </c>
      <c r="AC425" s="1040"/>
      <c r="AD425" s="1040"/>
      <c r="AE425" s="1040"/>
      <c r="AF425" s="1040"/>
      <c r="AG425" s="1040"/>
      <c r="AH425" s="1040"/>
      <c r="AI425" s="1040"/>
      <c r="AJ425" s="12"/>
      <c r="AK425" s="445">
        <f>IF(G425="","",VLOOKUP(J425,中子データ!$B$4:$H$4500,3,FALSE))</f>
        <v>0</v>
      </c>
      <c r="AL425" s="445">
        <f>IF(G425="","",VLOOKUP(J425,中子データ!$B$4:$H$4500,5,FALSE))</f>
        <v>0</v>
      </c>
      <c r="AM425" s="445">
        <f>IF(G425="","",VLOOKUP(J425,中子データ!$B$4:$H$4500,6,FALSE))</f>
        <v>0</v>
      </c>
      <c r="AN425" s="418"/>
      <c r="AO425" s="419"/>
      <c r="AP425" s="420"/>
      <c r="AQ425" s="421"/>
      <c r="AR425" s="420"/>
      <c r="AS425" s="436"/>
      <c r="AT425" s="436"/>
      <c r="AU425" s="1072" t="s">
        <v>2131</v>
      </c>
      <c r="AV425" s="11"/>
      <c r="AW425" s="11"/>
      <c r="AX425" s="410">
        <f t="shared" si="266"/>
        <v>60</v>
      </c>
      <c r="AY425" s="411">
        <f>IF(G425="","",VLOOKUP(J425,中子データ!$B$4:$M$5999,10,FALSE))</f>
        <v>0</v>
      </c>
      <c r="AZ425" s="438" t="e">
        <f>IF(G425="","",VLOOKUP(J425,中子データ!$B$4:$M$5999,9,FALSE))</f>
        <v>#DIV/0!</v>
      </c>
      <c r="BA425" s="412" t="str">
        <f>IF(AQ425="","",VLOOKUP(AQ425,作業者名!$B$4:$C$100,2,FALSE))</f>
        <v/>
      </c>
      <c r="BB425" s="412" t="str">
        <f>IF(AR425="","",VLOOKUP(AR425,作業者名!$B$4:$C$100,2,FALSE))</f>
        <v/>
      </c>
      <c r="BC425" s="412">
        <f>IF(G425="","",VLOOKUP(J425,中子データ!B$4:N$6004,12,FALSE))</f>
        <v>0</v>
      </c>
      <c r="BD425" s="413">
        <f>IF(G425="","",VLOOKUP(J425,中子データ!$B$4:$P$4500,15,FALSE))</f>
        <v>0</v>
      </c>
    </row>
    <row r="426" spans="1:56" x14ac:dyDescent="0.15">
      <c r="A426" s="7" t="str">
        <f>IF(G426="","",VLOOKUP(H426,マシン名!$B$4:$C$93,2,FALSE))</f>
        <v>その他</v>
      </c>
      <c r="B426" s="7" t="str">
        <f>IF(G426="","",VLOOKUP(I426,作業者名!$B$4:$C$100,2,FALSE))</f>
        <v>津田</v>
      </c>
      <c r="C426" s="7" t="str">
        <f>IF(G426="","",VLOOKUP(J426,中子データ!$B$4:$H$4500,2,FALSE))</f>
        <v>その他</v>
      </c>
      <c r="D426" s="8">
        <f>IF(G426="","",VLOOKUP(J426,中子データ!$B$4:$H$4500,4,FALSE))</f>
        <v>1</v>
      </c>
      <c r="E426" s="231">
        <f t="shared" si="268"/>
        <v>0</v>
      </c>
      <c r="G426" s="958">
        <v>44449</v>
      </c>
      <c r="H426" s="1066">
        <v>998</v>
      </c>
      <c r="I426" s="1066">
        <v>86</v>
      </c>
      <c r="J426" s="1066">
        <v>987</v>
      </c>
      <c r="K426" s="1085">
        <v>0</v>
      </c>
      <c r="L426" s="1085">
        <v>60</v>
      </c>
      <c r="M426" s="1084">
        <v>1</v>
      </c>
      <c r="N426" s="1037">
        <f t="shared" ref="N426" si="292">L426-SUM(O426:Z426)</f>
        <v>60</v>
      </c>
      <c r="O426" s="250"/>
      <c r="P426" s="250"/>
      <c r="Q426" s="250"/>
      <c r="R426" s="250"/>
      <c r="S426" s="250"/>
      <c r="T426" s="250"/>
      <c r="U426" s="250"/>
      <c r="V426" s="250"/>
      <c r="W426" s="250"/>
      <c r="X426" s="250"/>
      <c r="Y426" s="250"/>
      <c r="Z426" s="1036"/>
      <c r="AA426" s="429"/>
      <c r="AB426" s="457">
        <f t="shared" si="288"/>
        <v>0</v>
      </c>
      <c r="AC426" s="1040"/>
      <c r="AD426" s="1040"/>
      <c r="AE426" s="1040"/>
      <c r="AF426" s="1040"/>
      <c r="AG426" s="1040"/>
      <c r="AH426" s="1040"/>
      <c r="AI426" s="1040"/>
      <c r="AJ426" s="12"/>
      <c r="AK426" s="445">
        <f>IF(G426="","",VLOOKUP(J426,中子データ!$B$4:$H$4500,3,FALSE))</f>
        <v>0</v>
      </c>
      <c r="AL426" s="445">
        <f>IF(G426="","",VLOOKUP(J426,中子データ!$B$4:$H$4500,5,FALSE))</f>
        <v>0</v>
      </c>
      <c r="AM426" s="445">
        <f>IF(G426="","",VLOOKUP(J426,中子データ!$B$4:$H$4500,6,FALSE))</f>
        <v>0</v>
      </c>
      <c r="AN426" s="418"/>
      <c r="AO426" s="419"/>
      <c r="AP426" s="420"/>
      <c r="AQ426" s="421"/>
      <c r="AR426" s="420"/>
      <c r="AS426" s="436"/>
      <c r="AT426" s="436"/>
      <c r="AU426" s="1072" t="s">
        <v>2131</v>
      </c>
      <c r="AV426" s="11"/>
      <c r="AW426" s="11"/>
      <c r="AX426" s="410">
        <f t="shared" si="266"/>
        <v>60</v>
      </c>
      <c r="AY426" s="411">
        <f>IF(G426="","",VLOOKUP(J426,中子データ!$B$4:$M$5999,10,FALSE))</f>
        <v>0</v>
      </c>
      <c r="AZ426" s="438" t="e">
        <f>IF(G426="","",VLOOKUP(J426,中子データ!$B$4:$M$5999,9,FALSE))</f>
        <v>#DIV/0!</v>
      </c>
      <c r="BA426" s="412" t="str">
        <f>IF(AQ426="","",VLOOKUP(AQ426,作業者名!$B$4:$C$100,2,FALSE))</f>
        <v/>
      </c>
      <c r="BB426" s="412" t="str">
        <f>IF(AR426="","",VLOOKUP(AR426,作業者名!$B$4:$C$100,2,FALSE))</f>
        <v/>
      </c>
      <c r="BC426" s="412">
        <f>IF(G426="","",VLOOKUP(J426,中子データ!B$4:N$6004,12,FALSE))</f>
        <v>0</v>
      </c>
      <c r="BD426" s="413">
        <f>IF(G426="","",VLOOKUP(J426,中子データ!$B$4:$P$4500,15,FALSE))</f>
        <v>0</v>
      </c>
    </row>
    <row r="427" spans="1:56" x14ac:dyDescent="0.15">
      <c r="A427" s="7" t="str">
        <f>IF(G427="","",VLOOKUP(H427,マシン名!$B$4:$C$93,2,FALSE))</f>
        <v>その他</v>
      </c>
      <c r="B427" s="7" t="str">
        <f>IF(G427="","",VLOOKUP(I427,作業者名!$B$4:$C$100,2,FALSE))</f>
        <v>飯島</v>
      </c>
      <c r="C427" s="7" t="str">
        <f>IF(G427="","",VLOOKUP(J427,中子データ!$B$4:$H$4500,2,FALSE))</f>
        <v>その他</v>
      </c>
      <c r="D427" s="8">
        <f>IF(G427="","",VLOOKUP(J427,中子データ!$B$4:$H$4500,4,FALSE))</f>
        <v>1</v>
      </c>
      <c r="E427" s="231">
        <f t="shared" si="268"/>
        <v>0</v>
      </c>
      <c r="G427" s="958">
        <v>44449</v>
      </c>
      <c r="H427" s="1066">
        <v>998</v>
      </c>
      <c r="I427" s="1066">
        <v>89</v>
      </c>
      <c r="J427" s="1066">
        <v>987</v>
      </c>
      <c r="K427" s="1085">
        <v>0</v>
      </c>
      <c r="L427" s="1085">
        <v>60</v>
      </c>
      <c r="M427" s="1084">
        <v>1</v>
      </c>
      <c r="N427" s="1037">
        <f t="shared" ref="N427:N428" si="293">L427-SUM(O427:Z427)</f>
        <v>60</v>
      </c>
      <c r="O427" s="250"/>
      <c r="P427" s="250"/>
      <c r="Q427" s="250"/>
      <c r="R427" s="250"/>
      <c r="S427" s="250"/>
      <c r="T427" s="250"/>
      <c r="U427" s="250"/>
      <c r="V427" s="250"/>
      <c r="W427" s="250"/>
      <c r="X427" s="250"/>
      <c r="Y427" s="250"/>
      <c r="Z427" s="1036"/>
      <c r="AA427" s="429"/>
      <c r="AB427" s="457">
        <f t="shared" ref="AB427" si="294">SUM(AC427:AJ427)</f>
        <v>0</v>
      </c>
      <c r="AC427" s="1040"/>
      <c r="AD427" s="1040"/>
      <c r="AE427" s="1040"/>
      <c r="AF427" s="1040"/>
      <c r="AG427" s="1040"/>
      <c r="AH427" s="1040"/>
      <c r="AI427" s="1040"/>
      <c r="AJ427" s="12"/>
      <c r="AK427" s="445">
        <f>IF(G427="","",VLOOKUP(J427,中子データ!$B$4:$H$4500,3,FALSE))</f>
        <v>0</v>
      </c>
      <c r="AL427" s="445">
        <f>IF(G427="","",VLOOKUP(J427,中子データ!$B$4:$H$4500,5,FALSE))</f>
        <v>0</v>
      </c>
      <c r="AM427" s="445">
        <f>IF(G427="","",VLOOKUP(J427,中子データ!$B$4:$H$4500,6,FALSE))</f>
        <v>0</v>
      </c>
      <c r="AN427" s="418"/>
      <c r="AO427" s="419"/>
      <c r="AP427" s="420"/>
      <c r="AQ427" s="421"/>
      <c r="AR427" s="420"/>
      <c r="AS427" s="436"/>
      <c r="AT427" s="436"/>
      <c r="AU427" s="1072" t="s">
        <v>2131</v>
      </c>
      <c r="AV427" s="11"/>
      <c r="AW427" s="11"/>
      <c r="AX427" s="410">
        <f t="shared" si="266"/>
        <v>60</v>
      </c>
      <c r="AY427" s="411">
        <f>IF(G427="","",VLOOKUP(J427,中子データ!$B$4:$M$5999,10,FALSE))</f>
        <v>0</v>
      </c>
      <c r="AZ427" s="438" t="e">
        <f>IF(G427="","",VLOOKUP(J427,中子データ!$B$4:$M$5999,9,FALSE))</f>
        <v>#DIV/0!</v>
      </c>
      <c r="BA427" s="412" t="str">
        <f>IF(AQ427="","",VLOOKUP(AQ427,作業者名!$B$4:$C$100,2,FALSE))</f>
        <v/>
      </c>
      <c r="BB427" s="412" t="str">
        <f>IF(AR427="","",VLOOKUP(AR427,作業者名!$B$4:$C$100,2,FALSE))</f>
        <v/>
      </c>
      <c r="BC427" s="412">
        <f>IF(G427="","",VLOOKUP(J427,中子データ!B$4:N$6004,12,FALSE))</f>
        <v>0</v>
      </c>
      <c r="BD427" s="413">
        <f>IF(G427="","",VLOOKUP(J427,中子データ!$B$4:$P$4500,15,FALSE))</f>
        <v>0</v>
      </c>
    </row>
    <row r="428" spans="1:56" x14ac:dyDescent="0.15">
      <c r="A428" s="7" t="str">
        <f>IF(G428="","",VLOOKUP(H428,マシン名!$B$4:$C$93,2,FALSE))</f>
        <v>その他</v>
      </c>
      <c r="B428" s="7" t="str">
        <f>IF(G428="","",VLOOKUP(I428,作業者名!$B$4:$C$100,2,FALSE))</f>
        <v>長島</v>
      </c>
      <c r="C428" s="7" t="str">
        <f>IF(G428="","",VLOOKUP(J428,中子データ!$B$4:$H$4500,2,FALSE))</f>
        <v>その他</v>
      </c>
      <c r="D428" s="8">
        <f>IF(G428="","",VLOOKUP(J428,中子データ!$B$4:$H$4500,4,FALSE))</f>
        <v>1</v>
      </c>
      <c r="E428" s="231">
        <f t="shared" si="268"/>
        <v>0</v>
      </c>
      <c r="G428" s="958">
        <v>44449</v>
      </c>
      <c r="H428" s="1066">
        <v>998</v>
      </c>
      <c r="I428" s="1066">
        <v>3</v>
      </c>
      <c r="J428" s="1066">
        <v>987</v>
      </c>
      <c r="K428" s="1085">
        <v>0</v>
      </c>
      <c r="L428" s="1085">
        <v>60</v>
      </c>
      <c r="M428" s="1084">
        <v>1</v>
      </c>
      <c r="N428" s="1037">
        <f t="shared" si="293"/>
        <v>60</v>
      </c>
      <c r="O428" s="250"/>
      <c r="P428" s="250"/>
      <c r="Q428" s="250"/>
      <c r="R428" s="250"/>
      <c r="S428" s="250"/>
      <c r="T428" s="250"/>
      <c r="U428" s="250"/>
      <c r="V428" s="250"/>
      <c r="W428" s="250"/>
      <c r="X428" s="250"/>
      <c r="Y428" s="250"/>
      <c r="Z428" s="1036"/>
      <c r="AA428" s="429"/>
      <c r="AB428" s="457">
        <f t="shared" ref="AB428" si="295">SUM(AC428:AJ428)</f>
        <v>0</v>
      </c>
      <c r="AC428" s="1040"/>
      <c r="AD428" s="1040"/>
      <c r="AE428" s="1040"/>
      <c r="AF428" s="1040"/>
      <c r="AG428" s="1040"/>
      <c r="AH428" s="1040"/>
      <c r="AI428" s="1040"/>
      <c r="AJ428" s="12"/>
      <c r="AK428" s="445">
        <f>IF(G428="","",VLOOKUP(J428,中子データ!$B$4:$H$4500,3,FALSE))</f>
        <v>0</v>
      </c>
      <c r="AL428" s="445">
        <f>IF(G428="","",VLOOKUP(J428,中子データ!$B$4:$H$4500,5,FALSE))</f>
        <v>0</v>
      </c>
      <c r="AM428" s="445">
        <f>IF(G428="","",VLOOKUP(J428,中子データ!$B$4:$H$4500,6,FALSE))</f>
        <v>0</v>
      </c>
      <c r="AN428" s="418"/>
      <c r="AO428" s="419"/>
      <c r="AP428" s="420"/>
      <c r="AQ428" s="421"/>
      <c r="AR428" s="420"/>
      <c r="AS428" s="436"/>
      <c r="AT428" s="436"/>
      <c r="AU428" s="1072" t="s">
        <v>2131</v>
      </c>
      <c r="AV428" s="11"/>
      <c r="AW428" s="11"/>
      <c r="AX428" s="410">
        <f t="shared" si="266"/>
        <v>60</v>
      </c>
      <c r="AY428" s="411">
        <f>IF(G428="","",VLOOKUP(J428,中子データ!$B$4:$M$5999,10,FALSE))</f>
        <v>0</v>
      </c>
      <c r="AZ428" s="438" t="e">
        <f>IF(G428="","",VLOOKUP(J428,中子データ!$B$4:$M$5999,9,FALSE))</f>
        <v>#DIV/0!</v>
      </c>
      <c r="BA428" s="412" t="str">
        <f>IF(AQ428="","",VLOOKUP(AQ428,作業者名!$B$4:$C$100,2,FALSE))</f>
        <v/>
      </c>
      <c r="BB428" s="412" t="str">
        <f>IF(AR428="","",VLOOKUP(AR428,作業者名!$B$4:$C$100,2,FALSE))</f>
        <v/>
      </c>
      <c r="BC428" s="412">
        <f>IF(G428="","",VLOOKUP(J428,中子データ!B$4:N$6004,12,FALSE))</f>
        <v>0</v>
      </c>
      <c r="BD428" s="413">
        <f>IF(G428="","",VLOOKUP(J428,中子データ!$B$4:$P$4500,15,FALSE))</f>
        <v>0</v>
      </c>
    </row>
    <row r="429" spans="1:56" x14ac:dyDescent="0.15">
      <c r="A429" s="7" t="str">
        <f>IF(G429="","",VLOOKUP(H429,マシン名!$B$4:$C$93,2,FALSE))</f>
        <v>その他</v>
      </c>
      <c r="B429" s="7" t="str">
        <f>IF(G429="","",VLOOKUP(I429,作業者名!$B$4:$C$100,2,FALSE))</f>
        <v>大崎</v>
      </c>
      <c r="C429" s="7" t="str">
        <f>IF(G429="","",VLOOKUP(J429,中子データ!$B$4:$H$4500,2,FALSE))</f>
        <v>その他</v>
      </c>
      <c r="D429" s="8">
        <f>IF(G429="","",VLOOKUP(J429,中子データ!$B$4:$H$4500,4,FALSE))</f>
        <v>1</v>
      </c>
      <c r="E429" s="231">
        <f t="shared" si="268"/>
        <v>0</v>
      </c>
      <c r="G429" s="958">
        <v>44449</v>
      </c>
      <c r="H429" s="1066">
        <v>998</v>
      </c>
      <c r="I429" s="1066">
        <v>19</v>
      </c>
      <c r="J429" s="1066">
        <v>987</v>
      </c>
      <c r="K429" s="1085">
        <v>0</v>
      </c>
      <c r="L429" s="1085">
        <v>60</v>
      </c>
      <c r="M429" s="1084">
        <v>1</v>
      </c>
      <c r="N429" s="1084">
        <f t="shared" ref="N429" si="296">L429-SUM(O429:Z429)</f>
        <v>60</v>
      </c>
      <c r="O429" s="250"/>
      <c r="P429" s="250"/>
      <c r="Q429" s="250"/>
      <c r="R429" s="250"/>
      <c r="S429" s="250"/>
      <c r="T429" s="250"/>
      <c r="U429" s="250"/>
      <c r="V429" s="250"/>
      <c r="W429" s="250"/>
      <c r="X429" s="250"/>
      <c r="Y429" s="250"/>
      <c r="Z429" s="1083"/>
      <c r="AA429" s="429"/>
      <c r="AB429" s="457">
        <f t="shared" ref="AB429:AB430" si="297">SUM(AC429:AJ429)</f>
        <v>0</v>
      </c>
      <c r="AC429" s="1040"/>
      <c r="AD429" s="1040"/>
      <c r="AE429" s="1040"/>
      <c r="AF429" s="1040"/>
      <c r="AG429" s="1040"/>
      <c r="AH429" s="1040"/>
      <c r="AI429" s="1040"/>
      <c r="AJ429" s="12"/>
      <c r="AK429" s="445">
        <f>IF(G429="","",VLOOKUP(J429,中子データ!$B$4:$H$4500,3,FALSE))</f>
        <v>0</v>
      </c>
      <c r="AL429" s="445">
        <f>IF(G429="","",VLOOKUP(J429,中子データ!$B$4:$H$4500,5,FALSE))</f>
        <v>0</v>
      </c>
      <c r="AM429" s="445">
        <f>IF(G429="","",VLOOKUP(J429,中子データ!$B$4:$H$4500,6,FALSE))</f>
        <v>0</v>
      </c>
      <c r="AN429" s="418"/>
      <c r="AO429" s="419"/>
      <c r="AP429" s="420"/>
      <c r="AQ429" s="421"/>
      <c r="AR429" s="420"/>
      <c r="AS429" s="436"/>
      <c r="AT429" s="436"/>
      <c r="AU429" s="1072" t="s">
        <v>2131</v>
      </c>
      <c r="AV429" s="11"/>
      <c r="AW429" s="11"/>
      <c r="AX429" s="410">
        <f t="shared" si="266"/>
        <v>60</v>
      </c>
      <c r="AY429" s="411">
        <f>IF(G429="","",VLOOKUP(J429,中子データ!$B$4:$M$5999,10,FALSE))</f>
        <v>0</v>
      </c>
      <c r="AZ429" s="438" t="e">
        <f>IF(G429="","",VLOOKUP(J429,中子データ!$B$4:$M$5999,9,FALSE))</f>
        <v>#DIV/0!</v>
      </c>
      <c r="BA429" s="412" t="str">
        <f>IF(AQ429="","",VLOOKUP(AQ429,作業者名!$B$4:$C$100,2,FALSE))</f>
        <v/>
      </c>
      <c r="BB429" s="412" t="str">
        <f>IF(AR429="","",VLOOKUP(AR429,作業者名!$B$4:$C$100,2,FALSE))</f>
        <v/>
      </c>
      <c r="BC429" s="412">
        <f>IF(G429="","",VLOOKUP(J429,中子データ!B$4:N$6004,12,FALSE))</f>
        <v>0</v>
      </c>
      <c r="BD429" s="413">
        <f>IF(G429="","",VLOOKUP(J429,中子データ!$B$4:$P$4500,15,FALSE))</f>
        <v>0</v>
      </c>
    </row>
    <row r="430" spans="1:56" x14ac:dyDescent="0.15">
      <c r="A430" s="7" t="str">
        <f>IF(G430="","",VLOOKUP(H430,マシン名!$B$4:$C$93,2,FALSE))</f>
        <v>その他</v>
      </c>
      <c r="B430" s="7" t="str">
        <f>IF(G430="","",VLOOKUP(I430,作業者名!$B$4:$C$100,2,FALSE))</f>
        <v>竹中</v>
      </c>
      <c r="C430" s="7" t="str">
        <f>IF(G430="","",VLOOKUP(J430,中子データ!$B$4:$H$4500,2,FALSE))</f>
        <v>その他</v>
      </c>
      <c r="D430" s="8">
        <f>IF(G430="","",VLOOKUP(J430,中子データ!$B$4:$H$4500,4,FALSE))</f>
        <v>1</v>
      </c>
      <c r="E430" s="231">
        <f t="shared" si="268"/>
        <v>0</v>
      </c>
      <c r="G430" s="958">
        <v>44449</v>
      </c>
      <c r="H430" s="1066">
        <v>998</v>
      </c>
      <c r="I430" s="1066">
        <v>82</v>
      </c>
      <c r="J430" s="1066">
        <v>987</v>
      </c>
      <c r="K430" s="1085">
        <v>0</v>
      </c>
      <c r="L430" s="1085">
        <v>285</v>
      </c>
      <c r="M430" s="1084">
        <v>1</v>
      </c>
      <c r="N430" s="1037">
        <f t="shared" ref="N430" si="298">L430-SUM(O430:Z430)</f>
        <v>285</v>
      </c>
      <c r="O430" s="250"/>
      <c r="P430" s="250"/>
      <c r="Q430" s="250"/>
      <c r="R430" s="250"/>
      <c r="S430" s="250"/>
      <c r="T430" s="250"/>
      <c r="U430" s="250"/>
      <c r="V430" s="250"/>
      <c r="W430" s="250"/>
      <c r="X430" s="250"/>
      <c r="Y430" s="250"/>
      <c r="Z430" s="986"/>
      <c r="AA430" s="429"/>
      <c r="AB430" s="457">
        <f t="shared" si="297"/>
        <v>0</v>
      </c>
      <c r="AC430" s="990"/>
      <c r="AD430" s="990"/>
      <c r="AE430" s="990"/>
      <c r="AF430" s="990"/>
      <c r="AG430" s="990"/>
      <c r="AH430" s="990"/>
      <c r="AI430" s="990"/>
      <c r="AJ430" s="12"/>
      <c r="AK430" s="445">
        <f>IF(G430="","",VLOOKUP(J430,中子データ!$B$4:$H$4500,3,FALSE))</f>
        <v>0</v>
      </c>
      <c r="AL430" s="445">
        <f>IF(G430="","",VLOOKUP(J430,中子データ!$B$4:$H$4500,5,FALSE))</f>
        <v>0</v>
      </c>
      <c r="AM430" s="445">
        <f>IF(G430="","",VLOOKUP(J430,中子データ!$B$4:$H$4500,6,FALSE))</f>
        <v>0</v>
      </c>
      <c r="AN430" s="418"/>
      <c r="AO430" s="419"/>
      <c r="AP430" s="420"/>
      <c r="AQ430" s="421"/>
      <c r="AR430" s="420"/>
      <c r="AS430" s="436"/>
      <c r="AT430" s="436"/>
      <c r="AU430" s="919"/>
      <c r="AV430" s="11"/>
      <c r="AW430" s="11"/>
      <c r="AX430" s="410">
        <f t="shared" si="266"/>
        <v>285</v>
      </c>
      <c r="AY430" s="411">
        <f>IF(G430="","",VLOOKUP(J430,中子データ!$B$4:$M$5999,10,FALSE))</f>
        <v>0</v>
      </c>
      <c r="AZ430" s="438" t="e">
        <f>IF(G430="","",VLOOKUP(J430,中子データ!$B$4:$M$5999,9,FALSE))</f>
        <v>#DIV/0!</v>
      </c>
      <c r="BA430" s="412" t="str">
        <f>IF(AQ430="","",VLOOKUP(AQ430,作業者名!$B$4:$C$100,2,FALSE))</f>
        <v/>
      </c>
      <c r="BB430" s="412" t="str">
        <f>IF(AR430="","",VLOOKUP(AR430,作業者名!$B$4:$C$100,2,FALSE))</f>
        <v/>
      </c>
      <c r="BC430" s="412">
        <f>IF(G430="","",VLOOKUP(J430,中子データ!B$4:N$6004,12,FALSE))</f>
        <v>0</v>
      </c>
      <c r="BD430" s="413">
        <f>IF(G430="","",VLOOKUP(J430,中子データ!$B$4:$P$4500,15,FALSE))</f>
        <v>0</v>
      </c>
    </row>
    <row r="431" spans="1:56" x14ac:dyDescent="0.15">
      <c r="A431" s="7" t="str">
        <f>IF(G431="","",VLOOKUP(H431,マシン名!$B$4:$C$93,2,FALSE))</f>
        <v>その他</v>
      </c>
      <c r="B431" s="7" t="str">
        <f>IF(G431="","",VLOOKUP(I431,作業者名!$B$4:$C$100,2,FALSE))</f>
        <v>森山</v>
      </c>
      <c r="C431" s="7" t="str">
        <f>IF(G431="","",VLOOKUP(J431,中子データ!$B$4:$H$4500,2,FALSE))</f>
        <v>その他</v>
      </c>
      <c r="D431" s="8">
        <f>IF(G431="","",VLOOKUP(J431,中子データ!$B$4:$H$4500,4,FALSE))</f>
        <v>1</v>
      </c>
      <c r="E431" s="231">
        <f t="shared" si="268"/>
        <v>0</v>
      </c>
      <c r="G431" s="958">
        <v>44449</v>
      </c>
      <c r="H431" s="1066">
        <v>998</v>
      </c>
      <c r="I431" s="1066">
        <v>33</v>
      </c>
      <c r="J431" s="1066">
        <v>987</v>
      </c>
      <c r="K431" s="1085">
        <v>0</v>
      </c>
      <c r="L431" s="1085">
        <v>400</v>
      </c>
      <c r="M431" s="1084">
        <v>1</v>
      </c>
      <c r="N431" s="6">
        <f t="shared" ref="N431" si="299">L431-SUM(O431:Z431)</f>
        <v>400</v>
      </c>
      <c r="O431" s="250"/>
      <c r="P431" s="250"/>
      <c r="Q431" s="250"/>
      <c r="R431" s="250"/>
      <c r="S431" s="250"/>
      <c r="T431" s="250"/>
      <c r="U431" s="250"/>
      <c r="V431" s="250"/>
      <c r="W431" s="250"/>
      <c r="X431" s="250"/>
      <c r="Y431" s="250"/>
      <c r="Z431" s="4"/>
      <c r="AA431" s="429"/>
      <c r="AB431" s="457">
        <f t="shared" ref="AB431:AB432" si="300">SUM(AC431:AJ431)</f>
        <v>0</v>
      </c>
      <c r="AC431" s="11"/>
      <c r="AD431" s="11"/>
      <c r="AE431" s="11"/>
      <c r="AF431" s="11"/>
      <c r="AG431" s="11"/>
      <c r="AH431" s="11"/>
      <c r="AI431" s="11"/>
      <c r="AJ431" s="12"/>
      <c r="AK431" s="445">
        <f>IF(G431="","",VLOOKUP(J431,中子データ!$B$4:$H$4500,3,FALSE))</f>
        <v>0</v>
      </c>
      <c r="AL431" s="445">
        <f>IF(G431="","",VLOOKUP(J431,中子データ!$B$4:$H$4500,5,FALSE))</f>
        <v>0</v>
      </c>
      <c r="AM431" s="445">
        <f>IF(G431="","",VLOOKUP(J431,中子データ!$B$4:$H$4500,6,FALSE))</f>
        <v>0</v>
      </c>
      <c r="AN431" s="418"/>
      <c r="AO431" s="419"/>
      <c r="AP431" s="420"/>
      <c r="AQ431" s="421"/>
      <c r="AR431" s="420"/>
      <c r="AS431" s="436"/>
      <c r="AT431" s="436"/>
      <c r="AU431" s="919"/>
      <c r="AV431" s="11"/>
      <c r="AW431" s="11"/>
      <c r="AX431" s="410">
        <f t="shared" si="266"/>
        <v>400</v>
      </c>
      <c r="AY431" s="411">
        <f>IF(G431="","",VLOOKUP(J431,中子データ!$B$4:$M$5999,10,FALSE))</f>
        <v>0</v>
      </c>
      <c r="AZ431" s="438" t="e">
        <f>IF(G431="","",VLOOKUP(J431,中子データ!$B$4:$M$5999,9,FALSE))</f>
        <v>#DIV/0!</v>
      </c>
      <c r="BA431" s="412" t="str">
        <f>IF(AQ431="","",VLOOKUP(AQ431,作業者名!$B$4:$C$100,2,FALSE))</f>
        <v/>
      </c>
      <c r="BB431" s="412" t="str">
        <f>IF(AR431="","",VLOOKUP(AR431,作業者名!$B$4:$C$100,2,FALSE))</f>
        <v/>
      </c>
      <c r="BC431" s="412">
        <f>IF(G431="","",VLOOKUP(J431,中子データ!B$4:N$6004,12,FALSE))</f>
        <v>0</v>
      </c>
      <c r="BD431" s="413">
        <f>IF(G431="","",VLOOKUP(J431,中子データ!$B$4:$P$4500,15,FALSE))</f>
        <v>0</v>
      </c>
    </row>
    <row r="432" spans="1:56" x14ac:dyDescent="0.15">
      <c r="A432" s="7" t="str">
        <f>IF(G432="","",VLOOKUP(H432,マシン名!$B$4:$C$93,2,FALSE))</f>
        <v>製造間接</v>
      </c>
      <c r="B432" s="7" t="str">
        <f>IF(G432="","",VLOOKUP(I432,作業者名!$B$4:$C$100,2,FALSE))</f>
        <v>宮内</v>
      </c>
      <c r="C432" s="7" t="str">
        <f>IF(G432="","",VLOOKUP(J432,中子データ!$B$4:$H$4500,2,FALSE))</f>
        <v>製造補助（砂段取り・台車準備・型移動等）</v>
      </c>
      <c r="D432" s="8">
        <f>IF(G432="","",VLOOKUP(J432,中子データ!$B$4:$H$4500,4,FALSE))</f>
        <v>1</v>
      </c>
      <c r="E432" s="231">
        <f>IF(G432="","",D432*K432-AB432)</f>
        <v>0</v>
      </c>
      <c r="G432" s="958">
        <v>44449</v>
      </c>
      <c r="H432" s="1150">
        <v>51</v>
      </c>
      <c r="I432" s="1150">
        <v>2</v>
      </c>
      <c r="J432" s="1150">
        <v>953</v>
      </c>
      <c r="K432" s="1085">
        <v>0</v>
      </c>
      <c r="L432" s="1085">
        <v>400</v>
      </c>
      <c r="M432" s="1084">
        <v>1</v>
      </c>
      <c r="N432" s="6">
        <f t="shared" ref="N432:N433" si="301">L432-SUM(O432:Z432)</f>
        <v>400</v>
      </c>
      <c r="O432" s="250"/>
      <c r="P432" s="250"/>
      <c r="Q432" s="250"/>
      <c r="R432" s="250"/>
      <c r="S432" s="250"/>
      <c r="T432" s="250"/>
      <c r="U432" s="250"/>
      <c r="V432" s="250"/>
      <c r="W432" s="250"/>
      <c r="X432" s="250"/>
      <c r="Y432" s="250"/>
      <c r="Z432" s="4"/>
      <c r="AA432" s="429"/>
      <c r="AB432" s="457">
        <f t="shared" si="300"/>
        <v>0</v>
      </c>
      <c r="AC432" s="11"/>
      <c r="AD432" s="11"/>
      <c r="AE432" s="11"/>
      <c r="AF432" s="11"/>
      <c r="AG432" s="11"/>
      <c r="AH432" s="11"/>
      <c r="AI432" s="11"/>
      <c r="AJ432" s="12"/>
      <c r="AK432" s="445">
        <f>IF(G432="","",VLOOKUP(J432,中子データ!$B$4:$H$4500,3,FALSE))</f>
        <v>0</v>
      </c>
      <c r="AL432" s="445">
        <f>IF(G432="","",VLOOKUP(J432,中子データ!$B$4:$H$4500,5,FALSE))</f>
        <v>0</v>
      </c>
      <c r="AM432" s="445">
        <f>IF(G432="","",VLOOKUP(J432,中子データ!$B$4:$H$4500,6,FALSE))</f>
        <v>0</v>
      </c>
      <c r="AN432" s="418"/>
      <c r="AO432" s="419"/>
      <c r="AP432" s="420"/>
      <c r="AQ432" s="421"/>
      <c r="AR432" s="420"/>
      <c r="AS432" s="436"/>
      <c r="AT432" s="436"/>
      <c r="AU432" s="422"/>
      <c r="AV432" s="11"/>
      <c r="AW432" s="11"/>
      <c r="AX432" s="410">
        <f t="shared" si="266"/>
        <v>400</v>
      </c>
      <c r="AY432" s="411">
        <f>IF(G432="","",VLOOKUP(J432,中子データ!$B$4:$M$5999,10,FALSE))</f>
        <v>0</v>
      </c>
      <c r="AZ432" s="438" t="e">
        <f>IF(G432="","",VLOOKUP(J432,中子データ!$B$4:$M$5999,9,FALSE))</f>
        <v>#DIV/0!</v>
      </c>
      <c r="BA432" s="412" t="str">
        <f>IF(AQ432="","",VLOOKUP(AQ432,作業者名!$B$4:$C$100,2,FALSE))</f>
        <v/>
      </c>
      <c r="BB432" s="412" t="str">
        <f>IF(AR432="","",VLOOKUP(AR432,作業者名!$B$4:$C$100,2,FALSE))</f>
        <v/>
      </c>
      <c r="BC432" s="412">
        <f>IF(G432="","",VLOOKUP(J432,中子データ!B$4:N$6004,12,FALSE))</f>
        <v>0</v>
      </c>
      <c r="BD432" s="413">
        <f>IF(G432="","",VLOOKUP(J432,中子データ!$B$4:$P$4500,15,FALSE))</f>
        <v>0</v>
      </c>
    </row>
    <row r="433" spans="1:56" x14ac:dyDescent="0.15">
      <c r="A433" s="7" t="str">
        <f>IF(G433="","",VLOOKUP(H433,マシン名!$B$4:$C$93,2,FALSE))</f>
        <v>保全</v>
      </c>
      <c r="B433" s="7" t="str">
        <f>IF(G433="","",VLOOKUP(I433,作業者名!$B$4:$C$100,2,FALSE))</f>
        <v>松尾</v>
      </c>
      <c r="C433" s="7" t="str">
        <f>IF(G433="","",VLOOKUP(J433,中子データ!$B$4:$H$4500,2,FALSE))</f>
        <v>保全作業</v>
      </c>
      <c r="D433" s="8">
        <f>IF(G433="","",VLOOKUP(J433,中子データ!$B$4:$H$4500,4,FALSE))</f>
        <v>1</v>
      </c>
      <c r="E433" s="231">
        <f t="shared" si="268"/>
        <v>0</v>
      </c>
      <c r="G433" s="958">
        <v>44449</v>
      </c>
      <c r="H433" s="950">
        <v>52</v>
      </c>
      <c r="I433" s="950">
        <v>8</v>
      </c>
      <c r="J433" s="950">
        <v>954</v>
      </c>
      <c r="K433" s="951">
        <v>0</v>
      </c>
      <c r="L433" s="951">
        <v>285</v>
      </c>
      <c r="M433" s="952">
        <v>1</v>
      </c>
      <c r="N433" s="6">
        <f t="shared" si="301"/>
        <v>285</v>
      </c>
      <c r="O433" s="250"/>
      <c r="P433" s="250"/>
      <c r="Q433" s="250"/>
      <c r="R433" s="250"/>
      <c r="S433" s="250"/>
      <c r="T433" s="250"/>
      <c r="U433" s="250"/>
      <c r="V433" s="250"/>
      <c r="W433" s="250"/>
      <c r="X433" s="250"/>
      <c r="Y433" s="250"/>
      <c r="Z433" s="4"/>
      <c r="AA433" s="429"/>
      <c r="AB433" s="457">
        <f>SUM(AC433:AJ433)</f>
        <v>0</v>
      </c>
      <c r="AC433" s="11"/>
      <c r="AD433" s="11"/>
      <c r="AE433" s="11"/>
      <c r="AF433" s="11"/>
      <c r="AG433" s="11"/>
      <c r="AH433" s="11"/>
      <c r="AI433" s="11"/>
      <c r="AJ433" s="12"/>
      <c r="AK433" s="445">
        <f>IF(G433="","",VLOOKUP(J433,中子データ!$B$4:$H$4500,3,FALSE))</f>
        <v>0</v>
      </c>
      <c r="AL433" s="445">
        <f>IF(G433="","",VLOOKUP(J433,中子データ!$B$4:$H$4500,5,FALSE))</f>
        <v>0</v>
      </c>
      <c r="AM433" s="445">
        <f>IF(G433="","",VLOOKUP(J433,中子データ!$B$4:$H$4500,6,FALSE))</f>
        <v>0</v>
      </c>
      <c r="AN433" s="418"/>
      <c r="AO433" s="419"/>
      <c r="AP433" s="420"/>
      <c r="AQ433" s="421"/>
      <c r="AR433" s="420"/>
      <c r="AS433" s="436"/>
      <c r="AT433" s="436"/>
      <c r="AU433" s="422"/>
      <c r="AV433" s="11"/>
      <c r="AW433" s="11"/>
      <c r="AX433" s="410">
        <f t="shared" si="266"/>
        <v>285</v>
      </c>
      <c r="AY433" s="411">
        <f>IF(G433="","",VLOOKUP(J433,中子データ!$B$4:$M$5999,10,FALSE))</f>
        <v>0</v>
      </c>
      <c r="AZ433" s="438" t="e">
        <f>IF(G433="","",VLOOKUP(J433,中子データ!$B$4:$M$5999,9,FALSE))</f>
        <v>#DIV/0!</v>
      </c>
      <c r="BA433" s="412" t="str">
        <f>IF(AQ433="","",VLOOKUP(AQ433,作業者名!$B$4:$C$100,2,FALSE))</f>
        <v/>
      </c>
      <c r="BB433" s="412" t="str">
        <f>IF(AR433="","",VLOOKUP(AR433,作業者名!$B$4:$C$100,2,FALSE))</f>
        <v/>
      </c>
      <c r="BC433" s="412">
        <f>IF(G433="","",VLOOKUP(J433,中子データ!B$4:N$6004,12,FALSE))</f>
        <v>0</v>
      </c>
      <c r="BD433" s="413">
        <f>IF(G433="","",VLOOKUP(J433,中子データ!$B$4:$P$4500,15,FALSE))</f>
        <v>0</v>
      </c>
    </row>
    <row r="434" spans="1:56" x14ac:dyDescent="0.15">
      <c r="A434" s="7" t="str">
        <f>IF(G434="","",VLOOKUP(H434,マシン名!$B$4:$C$93,2,FALSE))</f>
        <v>A425①　</v>
      </c>
      <c r="B434" s="7" t="str">
        <f>IF(G434="","",VLOOKUP(I434,作業者名!$B$4:$C$100,2,FALSE))</f>
        <v>桐原</v>
      </c>
      <c r="C434" s="7" t="str">
        <f>IF(G434="","",VLOOKUP(J434,中子データ!$B$4:$H$4500,2,FALSE))</f>
        <v>A1165ｷｬﾘﾔ ③</v>
      </c>
      <c r="D434" s="8">
        <f>IF(G434="","",VLOOKUP(J434,中子データ!$B$4:$H$4500,4,FALSE))</f>
        <v>2</v>
      </c>
      <c r="E434" s="231">
        <f t="shared" si="268"/>
        <v>715</v>
      </c>
      <c r="G434" s="958">
        <v>44452</v>
      </c>
      <c r="H434" s="1038">
        <v>31</v>
      </c>
      <c r="I434" s="950">
        <v>6</v>
      </c>
      <c r="J434" s="1038">
        <v>582</v>
      </c>
      <c r="K434" s="1039">
        <v>360</v>
      </c>
      <c r="L434" s="1039">
        <v>490</v>
      </c>
      <c r="M434" s="1037">
        <v>0.5</v>
      </c>
      <c r="N434" s="1037">
        <f t="shared" ref="N434:N435" si="302">L434-SUM(O434:Z434)</f>
        <v>490</v>
      </c>
      <c r="O434" s="250"/>
      <c r="P434" s="250"/>
      <c r="Q434" s="250"/>
      <c r="R434" s="250"/>
      <c r="S434" s="250"/>
      <c r="T434" s="250"/>
      <c r="U434" s="250"/>
      <c r="V434" s="250"/>
      <c r="W434" s="250"/>
      <c r="X434" s="250"/>
      <c r="Y434" s="250"/>
      <c r="Z434" s="1036"/>
      <c r="AA434" s="429"/>
      <c r="AB434" s="457">
        <f t="shared" ref="AB434:AB436" si="303">SUM(AC434:AJ434)</f>
        <v>5</v>
      </c>
      <c r="AC434" s="1040"/>
      <c r="AD434" s="1040"/>
      <c r="AE434" s="1040"/>
      <c r="AF434" s="1040"/>
      <c r="AG434" s="1040"/>
      <c r="AH434" s="1040">
        <v>5</v>
      </c>
      <c r="AI434" s="1040"/>
      <c r="AJ434" s="12"/>
      <c r="AK434" s="445" t="str">
        <f>IF(G434="","",VLOOKUP(J434,中子データ!$B$4:$H$4500,3,FALSE))</f>
        <v>MSR-T</v>
      </c>
      <c r="AL434" s="445">
        <f>IF(G434="","",VLOOKUP(J434,中子データ!$B$4:$H$4500,5,FALSE))</f>
        <v>0.95</v>
      </c>
      <c r="AM434" s="445">
        <f>IF(G434="","",VLOOKUP(J434,中子データ!$B$4:$H$4500,6,FALSE))</f>
        <v>85</v>
      </c>
      <c r="AN434" s="418"/>
      <c r="AO434" s="419"/>
      <c r="AP434" s="420"/>
      <c r="AQ434" s="421">
        <v>1</v>
      </c>
      <c r="AR434" s="420"/>
      <c r="AS434" s="436"/>
      <c r="AT434" s="436"/>
      <c r="AU434" s="1052"/>
      <c r="AV434" s="11"/>
      <c r="AW434" s="11"/>
      <c r="AX434" s="410">
        <f t="shared" si="266"/>
        <v>490</v>
      </c>
      <c r="AY434" s="411">
        <f>IF(G434="","",VLOOKUP(J434,中子データ!$B$4:$M$5999,10,FALSE))</f>
        <v>85</v>
      </c>
      <c r="AZ434" s="438">
        <f>IF(G434="","",VLOOKUP(J434,中子データ!$B$4:$M$5999,9,FALSE))</f>
        <v>84.705882352941174</v>
      </c>
      <c r="BA434" s="412" t="str">
        <f>IF(AQ434="","",VLOOKUP(AQ434,作業者名!$B$4:$C$100,2,FALSE))</f>
        <v>吉田</v>
      </c>
      <c r="BB434" s="412" t="str">
        <f>IF(AR434="","",VLOOKUP(AR434,作業者名!$B$4:$C$100,2,FALSE))</f>
        <v/>
      </c>
      <c r="BC434" s="412">
        <f>IF(G434="","",VLOOKUP(J434,中子データ!B$4:N$6004,12,FALSE))</f>
        <v>0</v>
      </c>
      <c r="BD434" s="413">
        <f>IF(G434="","",VLOOKUP(J434,中子データ!$B$4:$P$4500,15,FALSE))</f>
        <v>0</v>
      </c>
    </row>
    <row r="435" spans="1:56" x14ac:dyDescent="0.15">
      <c r="A435" s="7" t="str">
        <f>IF(G435="","",VLOOKUP(H435,マシン名!$B$4:$C$93,2,FALSE))</f>
        <v>A425①　</v>
      </c>
      <c r="B435" s="7" t="str">
        <f>IF(G435="","",VLOOKUP(I435,作業者名!$B$4:$C$100,2,FALSE))</f>
        <v>飯塚</v>
      </c>
      <c r="C435" s="7" t="str">
        <f>IF(G435="","",VLOOKUP(J435,中子データ!$B$4:$H$4500,2,FALSE))</f>
        <v>A1165ｷｬﾘﾔ ③</v>
      </c>
      <c r="D435" s="8">
        <f>IF(G435="","",VLOOKUP(J435,中子データ!$B$4:$H$4500,4,FALSE))</f>
        <v>2</v>
      </c>
      <c r="E435" s="231">
        <f t="shared" si="268"/>
        <v>141</v>
      </c>
      <c r="G435" s="958">
        <v>44452</v>
      </c>
      <c r="H435" s="1038">
        <v>31</v>
      </c>
      <c r="I435" s="950">
        <v>21</v>
      </c>
      <c r="J435" s="1038">
        <v>582</v>
      </c>
      <c r="K435" s="1039">
        <v>71</v>
      </c>
      <c r="L435" s="1039">
        <v>120</v>
      </c>
      <c r="M435" s="1037">
        <v>1</v>
      </c>
      <c r="N435" s="1037">
        <f t="shared" si="302"/>
        <v>120</v>
      </c>
      <c r="O435" s="250"/>
      <c r="P435" s="250"/>
      <c r="Q435" s="250"/>
      <c r="R435" s="250"/>
      <c r="S435" s="250"/>
      <c r="T435" s="250"/>
      <c r="U435" s="250"/>
      <c r="V435" s="250"/>
      <c r="W435" s="250"/>
      <c r="X435" s="250"/>
      <c r="Y435" s="250"/>
      <c r="Z435" s="1036"/>
      <c r="AA435" s="429"/>
      <c r="AB435" s="457">
        <f t="shared" si="303"/>
        <v>1</v>
      </c>
      <c r="AC435" s="1040"/>
      <c r="AD435" s="1040"/>
      <c r="AE435" s="1040"/>
      <c r="AF435" s="1040"/>
      <c r="AG435" s="1040"/>
      <c r="AH435" s="1040"/>
      <c r="AI435" s="1040"/>
      <c r="AJ435" s="12">
        <v>1</v>
      </c>
      <c r="AK435" s="445" t="str">
        <f>IF(G435="","",VLOOKUP(J435,中子データ!$B$4:$H$4500,3,FALSE))</f>
        <v>MSR-T</v>
      </c>
      <c r="AL435" s="445">
        <f>IF(G435="","",VLOOKUP(J435,中子データ!$B$4:$H$4500,5,FALSE))</f>
        <v>0.95</v>
      </c>
      <c r="AM435" s="445">
        <f>IF(G435="","",VLOOKUP(J435,中子データ!$B$4:$H$4500,6,FALSE))</f>
        <v>85</v>
      </c>
      <c r="AN435" s="418"/>
      <c r="AO435" s="419"/>
      <c r="AP435" s="420"/>
      <c r="AQ435" s="421"/>
      <c r="AR435" s="420"/>
      <c r="AS435" s="436">
        <v>1</v>
      </c>
      <c r="AT435" s="436"/>
      <c r="AU435" s="1072"/>
      <c r="AV435" s="11"/>
      <c r="AW435" s="11"/>
      <c r="AX435" s="410">
        <f t="shared" si="266"/>
        <v>120</v>
      </c>
      <c r="AY435" s="411">
        <f>IF(G435="","",VLOOKUP(J435,中子データ!$B$4:$M$5999,10,FALSE))</f>
        <v>85</v>
      </c>
      <c r="AZ435" s="438">
        <f>IF(G435="","",VLOOKUP(J435,中子データ!$B$4:$M$5999,9,FALSE))</f>
        <v>84.705882352941174</v>
      </c>
      <c r="BA435" s="412" t="str">
        <f>IF(AQ435="","",VLOOKUP(AQ435,作業者名!$B$4:$C$100,2,FALSE))</f>
        <v/>
      </c>
      <c r="BB435" s="412" t="str">
        <f>IF(AR435="","",VLOOKUP(AR435,作業者名!$B$4:$C$100,2,FALSE))</f>
        <v/>
      </c>
      <c r="BC435" s="412">
        <f>IF(G435="","",VLOOKUP(J435,中子データ!B$4:N$6004,12,FALSE))</f>
        <v>0</v>
      </c>
      <c r="BD435" s="413">
        <f>IF(G435="","",VLOOKUP(J435,中子データ!$B$4:$P$4500,15,FALSE))</f>
        <v>0</v>
      </c>
    </row>
    <row r="436" spans="1:56" x14ac:dyDescent="0.15">
      <c r="A436" s="7" t="str">
        <f>IF(G436="","",VLOOKUP(H436,マシン名!$B$4:$C$93,2,FALSE))</f>
        <v>MK4　</v>
      </c>
      <c r="B436" s="7" t="str">
        <f>IF(G436="","",VLOOKUP(I436,作業者名!$B$4:$C$100,2,FALSE))</f>
        <v>桐原</v>
      </c>
      <c r="C436" s="7" t="str">
        <f>IF(G436="","",VLOOKUP(J436,中子データ!$B$4:$H$4500,2,FALSE))</f>
        <v>D1414  シャフト</v>
      </c>
      <c r="D436" s="8">
        <f>IF(G436="","",VLOOKUP(J436,中子データ!$B$4:$H$4500,4,FALSE))</f>
        <v>2</v>
      </c>
      <c r="E436" s="231">
        <f t="shared" si="268"/>
        <v>306</v>
      </c>
      <c r="G436" s="958">
        <v>44452</v>
      </c>
      <c r="H436" s="1038">
        <v>32</v>
      </c>
      <c r="I436" s="950">
        <v>6</v>
      </c>
      <c r="J436" s="1038">
        <v>609</v>
      </c>
      <c r="K436" s="1039">
        <v>153</v>
      </c>
      <c r="L436" s="1039">
        <v>420</v>
      </c>
      <c r="M436" s="1037">
        <v>0.5</v>
      </c>
      <c r="N436" s="1037">
        <f t="shared" ref="N436" si="304">L436-SUM(O436:Z436)</f>
        <v>420</v>
      </c>
      <c r="O436" s="250"/>
      <c r="P436" s="250"/>
      <c r="Q436" s="250"/>
      <c r="R436" s="250"/>
      <c r="S436" s="250"/>
      <c r="T436" s="250"/>
      <c r="U436" s="250"/>
      <c r="V436" s="250"/>
      <c r="W436" s="250"/>
      <c r="X436" s="250"/>
      <c r="Y436" s="250"/>
      <c r="Z436" s="1036"/>
      <c r="AA436" s="429"/>
      <c r="AB436" s="457">
        <f t="shared" si="303"/>
        <v>0</v>
      </c>
      <c r="AC436" s="1040"/>
      <c r="AD436" s="1040"/>
      <c r="AE436" s="1040"/>
      <c r="AF436" s="1040"/>
      <c r="AG436" s="1040"/>
      <c r="AH436" s="1040"/>
      <c r="AI436" s="1040"/>
      <c r="AJ436" s="12"/>
      <c r="AK436" s="445" t="str">
        <f>IF(G436="","",VLOOKUP(J436,中子データ!$B$4:$H$4500,3,FALSE))</f>
        <v>ＤＡ-17</v>
      </c>
      <c r="AL436" s="445">
        <f>IF(G436="","",VLOOKUP(J436,中子データ!$B$4:$H$4500,5,FALSE))</f>
        <v>1.58</v>
      </c>
      <c r="AM436" s="445">
        <f>IF(G436="","",VLOOKUP(J436,中子データ!$B$4:$H$4500,6,FALSE))</f>
        <v>76.7</v>
      </c>
      <c r="AN436" s="418"/>
      <c r="AO436" s="419"/>
      <c r="AP436" s="420"/>
      <c r="AQ436" s="421"/>
      <c r="AR436" s="420"/>
      <c r="AS436" s="436"/>
      <c r="AT436" s="436"/>
      <c r="AU436" s="1052"/>
      <c r="AV436" s="11"/>
      <c r="AW436" s="11"/>
      <c r="AX436" s="410">
        <f t="shared" si="266"/>
        <v>420</v>
      </c>
      <c r="AY436" s="411">
        <f>IF(G436="","",VLOOKUP(J436,中子データ!$B$4:$M$5999,10,FALSE))</f>
        <v>120</v>
      </c>
      <c r="AZ436" s="438">
        <f>IF(G436="","",VLOOKUP(J436,中子データ!$B$4:$M$5999,9,FALSE))</f>
        <v>60</v>
      </c>
      <c r="BA436" s="412" t="str">
        <f>IF(AQ436="","",VLOOKUP(AQ436,作業者名!$B$4:$C$100,2,FALSE))</f>
        <v/>
      </c>
      <c r="BB436" s="412" t="str">
        <f>IF(AR436="","",VLOOKUP(AR436,作業者名!$B$4:$C$100,2,FALSE))</f>
        <v/>
      </c>
      <c r="BC436" s="412">
        <f>IF(G436="","",VLOOKUP(J436,中子データ!B$4:N$6004,12,FALSE))</f>
        <v>0</v>
      </c>
      <c r="BD436" s="413">
        <f>IF(G436="","",VLOOKUP(J436,中子データ!$B$4:$P$4500,15,FALSE))</f>
        <v>0</v>
      </c>
    </row>
    <row r="437" spans="1:56" x14ac:dyDescent="0.15">
      <c r="A437" s="7" t="str">
        <f>IF(G437="","",VLOOKUP(H437,マシン名!$B$4:$C$93,2,FALSE))</f>
        <v>MK4　</v>
      </c>
      <c r="B437" s="7" t="str">
        <f>IF(G437="","",VLOOKUP(I437,作業者名!$B$4:$C$100,2,FALSE))</f>
        <v>宮内</v>
      </c>
      <c r="C437" s="7" t="str">
        <f>IF(G437="","",VLOOKUP(J437,中子データ!$B$4:$H$4500,2,FALSE))</f>
        <v>92590011WO I.M.ﾌﾟﾚｰﾄ</v>
      </c>
      <c r="D437" s="8">
        <f>IF(G437="","",VLOOKUP(J437,中子データ!$B$4:$H$4500,4,FALSE))</f>
        <v>3</v>
      </c>
      <c r="E437" s="231">
        <f t="shared" si="268"/>
        <v>0</v>
      </c>
      <c r="G437" s="958">
        <v>44452</v>
      </c>
      <c r="H437" s="950">
        <v>32</v>
      </c>
      <c r="I437" s="950">
        <v>2</v>
      </c>
      <c r="J437" s="950">
        <v>2008</v>
      </c>
      <c r="K437" s="951">
        <v>0</v>
      </c>
      <c r="L437" s="951">
        <v>30</v>
      </c>
      <c r="M437" s="952">
        <v>1</v>
      </c>
      <c r="N437" s="6">
        <f t="shared" ref="N437:N439" si="305">L437-SUM(O437:Z437)</f>
        <v>0</v>
      </c>
      <c r="O437" s="250"/>
      <c r="P437" s="250">
        <v>30</v>
      </c>
      <c r="Q437" s="250"/>
      <c r="R437" s="250"/>
      <c r="S437" s="250"/>
      <c r="T437" s="250"/>
      <c r="U437" s="250"/>
      <c r="V437" s="250"/>
      <c r="W437" s="250"/>
      <c r="X437" s="250"/>
      <c r="Y437" s="250"/>
      <c r="Z437" s="4"/>
      <c r="AA437" s="429"/>
      <c r="AB437" s="457">
        <f t="shared" ref="AB437:AB441" si="306">SUM(AC437:AJ437)</f>
        <v>0</v>
      </c>
      <c r="AC437" s="11"/>
      <c r="AD437" s="11"/>
      <c r="AE437" s="11"/>
      <c r="AF437" s="11"/>
      <c r="AG437" s="11"/>
      <c r="AH437" s="11"/>
      <c r="AI437" s="11"/>
      <c r="AJ437" s="12"/>
      <c r="AK437" s="445" t="str">
        <f>IF(G437="","",VLOOKUP(J437,中子データ!$B$4:$H$4500,3,FALSE))</f>
        <v>ＭＳＲＴ</v>
      </c>
      <c r="AL437" s="445">
        <f>IF(G437="","",VLOOKUP(J437,中子データ!$B$4:$H$4500,5,FALSE))</f>
        <v>0.12</v>
      </c>
      <c r="AM437" s="445">
        <f>IF(G437="","",VLOOKUP(J437,中子データ!$B$4:$H$4500,6,FALSE))</f>
        <v>48</v>
      </c>
      <c r="AN437" s="418"/>
      <c r="AO437" s="419"/>
      <c r="AP437" s="420"/>
      <c r="AQ437" s="421"/>
      <c r="AR437" s="420"/>
      <c r="AS437" s="436"/>
      <c r="AT437" s="436"/>
      <c r="AU437" s="422"/>
      <c r="AV437" s="11"/>
      <c r="AW437" s="11"/>
      <c r="AX437" s="410">
        <f t="shared" si="266"/>
        <v>0</v>
      </c>
      <c r="AY437" s="411">
        <f>IF(G437="","",VLOOKUP(J437,中子データ!$B$4:$M$5999,10,FALSE))</f>
        <v>65</v>
      </c>
      <c r="AZ437" s="438">
        <f>IF(G437="","",VLOOKUP(J437,中子データ!$B$4:$M$5999,9,FALSE))</f>
        <v>166.15384615384616</v>
      </c>
      <c r="BA437" s="412" t="str">
        <f>IF(AQ437="","",VLOOKUP(AQ437,作業者名!$B$4:$C$100,2,FALSE))</f>
        <v/>
      </c>
      <c r="BB437" s="412" t="str">
        <f>IF(AR437="","",VLOOKUP(AR437,作業者名!$B$4:$C$100,2,FALSE))</f>
        <v/>
      </c>
      <c r="BC437" s="412">
        <f>IF(G437="","",VLOOKUP(J437,中子データ!B$4:N$6004,12,FALSE))</f>
        <v>0</v>
      </c>
      <c r="BD437" s="413">
        <f>IF(G437="","",VLOOKUP(J437,中子データ!$B$4:$P$4500,15,FALSE))</f>
        <v>20.8</v>
      </c>
    </row>
    <row r="438" spans="1:56" x14ac:dyDescent="0.15">
      <c r="A438" s="7" t="str">
        <f>IF(G438="","",VLOOKUP(H438,マシン名!$B$4:$C$93,2,FALSE))</f>
        <v>CP　</v>
      </c>
      <c r="B438" s="7" t="str">
        <f>IF(G438="","",VLOOKUP(I438,作業者名!$B$4:$C$100,2,FALSE))</f>
        <v>平</v>
      </c>
      <c r="C438" s="7" t="str">
        <f>IF(G438="","",VLOOKUP(J438,中子データ!$B$4:$H$4500,2,FALSE))</f>
        <v>KHR721　主1・2</v>
      </c>
      <c r="D438" s="8">
        <f>IF(G438="","",VLOOKUP(J438,中子データ!$B$4:$H$4500,4,FALSE))</f>
        <v>1</v>
      </c>
      <c r="E438" s="231">
        <f t="shared" si="268"/>
        <v>48</v>
      </c>
      <c r="G438" s="958">
        <v>44452</v>
      </c>
      <c r="H438" s="9">
        <v>21</v>
      </c>
      <c r="I438" s="9">
        <v>26</v>
      </c>
      <c r="J438" s="9">
        <v>513</v>
      </c>
      <c r="K438" s="10">
        <v>48</v>
      </c>
      <c r="L438" s="10">
        <v>330</v>
      </c>
      <c r="M438" s="6">
        <v>1</v>
      </c>
      <c r="N438" s="6">
        <f t="shared" si="305"/>
        <v>300</v>
      </c>
      <c r="O438" s="250">
        <v>15</v>
      </c>
      <c r="P438" s="250"/>
      <c r="Q438" s="250"/>
      <c r="R438" s="250"/>
      <c r="S438" s="250"/>
      <c r="T438" s="250"/>
      <c r="U438" s="250">
        <v>10</v>
      </c>
      <c r="V438" s="250"/>
      <c r="W438" s="250"/>
      <c r="X438" s="250"/>
      <c r="Y438" s="250"/>
      <c r="Z438" s="4">
        <v>5</v>
      </c>
      <c r="AA438" s="429"/>
      <c r="AB438" s="457">
        <f t="shared" si="306"/>
        <v>0</v>
      </c>
      <c r="AC438" s="11"/>
      <c r="AD438" s="11"/>
      <c r="AE438" s="11"/>
      <c r="AF438" s="11"/>
      <c r="AG438" s="11"/>
      <c r="AH438" s="11"/>
      <c r="AI438" s="11"/>
      <c r="AJ438" s="12"/>
      <c r="AK438" s="445" t="str">
        <f>IF(G438="","",VLOOKUP(J438,中子データ!$B$4:$H$4500,3,FALSE))</f>
        <v>TW54S</v>
      </c>
      <c r="AL438" s="445">
        <f>IF(G438="","",VLOOKUP(J438,中子データ!$B$4:$H$4500,5,FALSE))</f>
        <v>16</v>
      </c>
      <c r="AM438" s="445">
        <f>IF(G438="","",VLOOKUP(J438,中子データ!$B$4:$H$4500,6,FALSE))</f>
        <v>985</v>
      </c>
      <c r="AN438" s="418"/>
      <c r="AO438" s="419"/>
      <c r="AP438" s="420"/>
      <c r="AQ438" s="421"/>
      <c r="AR438" s="420"/>
      <c r="AS438" s="436"/>
      <c r="AT438" s="436"/>
      <c r="AU438" s="422"/>
      <c r="AV438" s="11"/>
      <c r="AW438" s="11"/>
      <c r="AX438" s="410">
        <f t="shared" si="266"/>
        <v>300</v>
      </c>
      <c r="AY438" s="411">
        <f>IF(G438="","",VLOOKUP(J438,中子データ!$B$4:$M$5999,10,FALSE))</f>
        <v>360</v>
      </c>
      <c r="AZ438" s="438">
        <f>IF(G438="","",VLOOKUP(J438,中子データ!$B$4:$M$5999,9,FALSE))</f>
        <v>10</v>
      </c>
      <c r="BA438" s="412" t="str">
        <f>IF(AQ438="","",VLOOKUP(AQ438,作業者名!$B$4:$C$100,2,FALSE))</f>
        <v/>
      </c>
      <c r="BB438" s="412" t="str">
        <f>IF(AR438="","",VLOOKUP(AR438,作業者名!$B$4:$C$100,2,FALSE))</f>
        <v/>
      </c>
      <c r="BC438" s="412">
        <f>IF(G438="","",VLOOKUP(J438,中子データ!B$4:N$6004,12,FALSE))</f>
        <v>0.1</v>
      </c>
      <c r="BD438" s="413">
        <f>IF(G438="","",VLOOKUP(J438,中子データ!$B$4:$P$4500,15,FALSE))</f>
        <v>0</v>
      </c>
    </row>
    <row r="439" spans="1:56" x14ac:dyDescent="0.15">
      <c r="A439" s="7" t="str">
        <f>IF(G439="","",VLOOKUP(H439,マシン名!$B$4:$C$93,2,FALSE))</f>
        <v>5H特　</v>
      </c>
      <c r="B439" s="7" t="str">
        <f>IF(G439="","",VLOOKUP(I439,作業者名!$B$4:$C$100,2,FALSE))</f>
        <v>浅津</v>
      </c>
      <c r="C439" s="7" t="str">
        <f>IF(G439="","",VLOOKUP(J439,中子データ!$B$4:$H$4500,2,FALSE))</f>
        <v>KHR721　ジャケ</v>
      </c>
      <c r="D439" s="8">
        <f>IF(G439="","",VLOOKUP(J439,中子データ!$B$4:$H$4500,4,FALSE))</f>
        <v>1</v>
      </c>
      <c r="E439" s="231">
        <f t="shared" si="268"/>
        <v>43</v>
      </c>
      <c r="G439" s="958">
        <v>44452</v>
      </c>
      <c r="H439" s="247">
        <v>24</v>
      </c>
      <c r="I439" s="248">
        <v>9</v>
      </c>
      <c r="J439" s="245">
        <v>516</v>
      </c>
      <c r="K439" s="10">
        <v>48</v>
      </c>
      <c r="L439" s="10">
        <v>465</v>
      </c>
      <c r="M439" s="6">
        <v>1</v>
      </c>
      <c r="N439" s="6">
        <f t="shared" si="305"/>
        <v>405</v>
      </c>
      <c r="O439" s="250">
        <v>10</v>
      </c>
      <c r="P439" s="250"/>
      <c r="Q439" s="250"/>
      <c r="R439" s="250">
        <v>40</v>
      </c>
      <c r="S439" s="250"/>
      <c r="T439" s="250"/>
      <c r="U439" s="250">
        <v>10</v>
      </c>
      <c r="V439" s="250"/>
      <c r="W439" s="250"/>
      <c r="X439" s="250"/>
      <c r="Y439" s="250"/>
      <c r="Z439" s="4"/>
      <c r="AA439" s="429"/>
      <c r="AB439" s="457">
        <f t="shared" si="306"/>
        <v>5</v>
      </c>
      <c r="AC439" s="11"/>
      <c r="AD439" s="11"/>
      <c r="AE439" s="11"/>
      <c r="AF439" s="11"/>
      <c r="AG439" s="11"/>
      <c r="AH439" s="11">
        <v>5</v>
      </c>
      <c r="AI439" s="11"/>
      <c r="AJ439" s="12"/>
      <c r="AK439" s="445" t="str">
        <f>IF(G439="","",VLOOKUP(J439,中子データ!$B$4:$H$4500,3,FALSE))</f>
        <v>WJ55</v>
      </c>
      <c r="AL439" s="445">
        <f>IF(G439="","",VLOOKUP(J439,中子データ!$B$4:$H$4500,5,FALSE))</f>
        <v>5</v>
      </c>
      <c r="AM439" s="445">
        <f>IF(G439="","",VLOOKUP(J439,中子データ!$B$4:$H$4500,6,FALSE))</f>
        <v>900</v>
      </c>
      <c r="AN439" s="418"/>
      <c r="AO439" s="419"/>
      <c r="AP439" s="420"/>
      <c r="AQ439" s="421"/>
      <c r="AR439" s="420"/>
      <c r="AS439" s="436"/>
      <c r="AT439" s="436"/>
      <c r="AU439" s="422"/>
      <c r="AV439" s="11"/>
      <c r="AW439" s="11"/>
      <c r="AX439" s="410">
        <f t="shared" si="266"/>
        <v>405</v>
      </c>
      <c r="AY439" s="411">
        <f>IF(G439="","",VLOOKUP(J439,中子データ!$B$4:$M$5999,10,FALSE))</f>
        <v>360</v>
      </c>
      <c r="AZ439" s="438">
        <f>IF(G439="","",VLOOKUP(J439,中子データ!$B$4:$M$5999,9,FALSE))</f>
        <v>10</v>
      </c>
      <c r="BA439" s="412" t="str">
        <f>IF(AQ439="","",VLOOKUP(AQ439,作業者名!$B$4:$C$100,2,FALSE))</f>
        <v/>
      </c>
      <c r="BB439" s="412" t="str">
        <f>IF(AR439="","",VLOOKUP(AR439,作業者名!$B$4:$C$100,2,FALSE))</f>
        <v/>
      </c>
      <c r="BC439" s="412">
        <f>IF(G439="","",VLOOKUP(J439,中子データ!B$4:N$6004,12,FALSE))</f>
        <v>0.1</v>
      </c>
      <c r="BD439" s="413">
        <f>IF(G439="","",VLOOKUP(J439,中子データ!$B$4:$P$4500,15,FALSE))</f>
        <v>0</v>
      </c>
    </row>
    <row r="440" spans="1:56" x14ac:dyDescent="0.15">
      <c r="A440" s="7" t="str">
        <f>IF(G440="","",VLOOKUP(H440,マシン名!$B$4:$C$93,2,FALSE))</f>
        <v>A56HP①　</v>
      </c>
      <c r="B440" s="7" t="str">
        <f>IF(G440="","",VLOOKUP(I440,作業者名!$B$4:$C$100,2,FALSE))</f>
        <v>清水</v>
      </c>
      <c r="C440" s="7" t="str">
        <f>IF(G440="","",VLOOKUP(J440,中子データ!$B$4:$H$4500,2,FALSE))</f>
        <v>KB768吸排気</v>
      </c>
      <c r="D440" s="8">
        <f>IF(G440="","",VLOOKUP(J440,中子データ!$B$4:$H$4500,4,FALSE))</f>
        <v>1</v>
      </c>
      <c r="E440" s="231">
        <f t="shared" si="268"/>
        <v>120</v>
      </c>
      <c r="G440" s="958">
        <v>44452</v>
      </c>
      <c r="H440" s="247">
        <v>29</v>
      </c>
      <c r="I440" s="248">
        <v>17</v>
      </c>
      <c r="J440" s="245">
        <v>595</v>
      </c>
      <c r="K440" s="10">
        <v>120</v>
      </c>
      <c r="L440" s="10">
        <v>395</v>
      </c>
      <c r="M440" s="6">
        <v>1</v>
      </c>
      <c r="N440" s="6">
        <f t="shared" ref="N440" si="307">L440-SUM(O440:Z440)</f>
        <v>385</v>
      </c>
      <c r="O440" s="250"/>
      <c r="P440" s="250"/>
      <c r="Q440" s="250"/>
      <c r="R440" s="250"/>
      <c r="S440" s="250"/>
      <c r="T440" s="250"/>
      <c r="U440" s="250"/>
      <c r="V440" s="250"/>
      <c r="W440" s="250"/>
      <c r="X440" s="250"/>
      <c r="Y440" s="250"/>
      <c r="Z440" s="4">
        <v>10</v>
      </c>
      <c r="AA440" s="429"/>
      <c r="AB440" s="457">
        <f t="shared" si="306"/>
        <v>0</v>
      </c>
      <c r="AC440" s="11"/>
      <c r="AD440" s="11"/>
      <c r="AE440" s="11"/>
      <c r="AF440" s="11"/>
      <c r="AG440" s="11"/>
      <c r="AH440" s="11"/>
      <c r="AI440" s="11"/>
      <c r="AJ440" s="12"/>
      <c r="AK440" s="445" t="str">
        <f>IF(G440="","",VLOOKUP(J440,中子データ!$B$4:$H$4500,3,FALSE))</f>
        <v>S30D改</v>
      </c>
      <c r="AL440" s="445">
        <f>IF(G440="","",VLOOKUP(J440,中子データ!$B$4:$H$4500,5,FALSE))</f>
        <v>4.5999999999999996</v>
      </c>
      <c r="AM440" s="445">
        <f>IF(G440="","",VLOOKUP(J440,中子データ!$B$4:$H$4500,6,FALSE))</f>
        <v>532.1</v>
      </c>
      <c r="AN440" s="418"/>
      <c r="AO440" s="419"/>
      <c r="AP440" s="420"/>
      <c r="AQ440" s="421"/>
      <c r="AR440" s="420"/>
      <c r="AS440" s="436"/>
      <c r="AT440" s="436"/>
      <c r="AU440" s="422"/>
      <c r="AV440" s="11"/>
      <c r="AW440" s="11"/>
      <c r="AX440" s="410">
        <f t="shared" si="266"/>
        <v>385</v>
      </c>
      <c r="AY440" s="411">
        <f>IF(G440="","",VLOOKUP(J440,中子データ!$B$4:$M$5999,10,FALSE))</f>
        <v>185</v>
      </c>
      <c r="AZ440" s="438">
        <f>IF(G440="","",VLOOKUP(J440,中子データ!$B$4:$M$5999,9,FALSE))</f>
        <v>19.45945945945946</v>
      </c>
      <c r="BA440" s="412" t="str">
        <f>IF(AQ440="","",VLOOKUP(AQ440,作業者名!$B$4:$C$100,2,FALSE))</f>
        <v/>
      </c>
      <c r="BB440" s="412" t="str">
        <f>IF(AR440="","",VLOOKUP(AR440,作業者名!$B$4:$C$100,2,FALSE))</f>
        <v/>
      </c>
      <c r="BC440" s="412">
        <f>IF(G440="","",VLOOKUP(J440,中子データ!B$4:N$6004,12,FALSE))</f>
        <v>0</v>
      </c>
      <c r="BD440" s="413">
        <f>IF(G440="","",VLOOKUP(J440,中子データ!$B$4:$P$4500,15,FALSE))</f>
        <v>0</v>
      </c>
    </row>
    <row r="441" spans="1:56" x14ac:dyDescent="0.15">
      <c r="A441" s="7" t="str">
        <f>IF(G441="","",VLOOKUP(H441,マシン名!$B$4:$C$93,2,FALSE))</f>
        <v>A56HP①　</v>
      </c>
      <c r="B441" s="7" t="str">
        <f>IF(G441="","",VLOOKUP(I441,作業者名!$B$4:$C$100,2,FALSE))</f>
        <v>清水</v>
      </c>
      <c r="C441" s="7" t="str">
        <f>IF(G441="","",VLOOKUP(J441,中子データ!$B$4:$H$4500,2,FALSE))</f>
        <v>KC767　寄</v>
      </c>
      <c r="D441" s="8">
        <f>IF(G441="","",VLOOKUP(J441,中子データ!$B$4:$H$4500,4,FALSE))</f>
        <v>1</v>
      </c>
      <c r="E441" s="231">
        <f t="shared" si="268"/>
        <v>0</v>
      </c>
      <c r="G441" s="958">
        <v>44452</v>
      </c>
      <c r="H441" s="247">
        <v>29</v>
      </c>
      <c r="I441" s="248">
        <v>17</v>
      </c>
      <c r="J441" s="245">
        <v>599</v>
      </c>
      <c r="K441" s="10">
        <v>0</v>
      </c>
      <c r="L441" s="10">
        <v>30</v>
      </c>
      <c r="M441" s="6">
        <v>1</v>
      </c>
      <c r="N441" s="6">
        <f t="shared" ref="N441" si="308">L441-SUM(O441:Z441)</f>
        <v>0</v>
      </c>
      <c r="O441" s="250"/>
      <c r="P441" s="250">
        <v>30</v>
      </c>
      <c r="Q441" s="250"/>
      <c r="R441" s="250"/>
      <c r="S441" s="250"/>
      <c r="T441" s="250"/>
      <c r="U441" s="250"/>
      <c r="V441" s="250"/>
      <c r="W441" s="250"/>
      <c r="X441" s="250"/>
      <c r="Y441" s="250"/>
      <c r="Z441" s="4"/>
      <c r="AA441" s="429"/>
      <c r="AB441" s="457">
        <f t="shared" si="306"/>
        <v>0</v>
      </c>
      <c r="AC441" s="11"/>
      <c r="AD441" s="11"/>
      <c r="AE441" s="11"/>
      <c r="AF441" s="11"/>
      <c r="AG441" s="11"/>
      <c r="AH441" s="11"/>
      <c r="AI441" s="11"/>
      <c r="AJ441" s="12"/>
      <c r="AK441" s="445" t="str">
        <f>IF(G441="","",VLOOKUP(J441,中子データ!$B$4:$H$4500,3,FALSE))</f>
        <v>DP25A</v>
      </c>
      <c r="AL441" s="445">
        <f>IF(G441="","",VLOOKUP(J441,中子データ!$B$4:$H$4500,5,FALSE))</f>
        <v>14.5</v>
      </c>
      <c r="AM441" s="445">
        <f>IF(G441="","",VLOOKUP(J441,中子データ!$B$4:$H$4500,6,FALSE))</f>
        <v>981</v>
      </c>
      <c r="AN441" s="418"/>
      <c r="AO441" s="419"/>
      <c r="AP441" s="420"/>
      <c r="AQ441" s="421"/>
      <c r="AR441" s="420"/>
      <c r="AS441" s="436"/>
      <c r="AT441" s="436"/>
      <c r="AU441" s="422"/>
      <c r="AV441" s="11"/>
      <c r="AW441" s="11"/>
      <c r="AX441" s="410">
        <f t="shared" si="266"/>
        <v>0</v>
      </c>
      <c r="AY441" s="411">
        <f>IF(G441="","",VLOOKUP(J441,中子データ!$B$4:$M$5999,10,FALSE))</f>
        <v>240</v>
      </c>
      <c r="AZ441" s="438">
        <f>IF(G441="","",VLOOKUP(J441,中子データ!$B$4:$M$5999,9,FALSE))</f>
        <v>15</v>
      </c>
      <c r="BA441" s="412" t="str">
        <f>IF(AQ441="","",VLOOKUP(AQ441,作業者名!$B$4:$C$100,2,FALSE))</f>
        <v/>
      </c>
      <c r="BB441" s="412" t="str">
        <f>IF(AR441="","",VLOOKUP(AR441,作業者名!$B$4:$C$100,2,FALSE))</f>
        <v/>
      </c>
      <c r="BC441" s="412">
        <f>IF(G441="","",VLOOKUP(J441,中子データ!B$4:N$6004,12,FALSE))</f>
        <v>0</v>
      </c>
      <c r="BD441" s="413">
        <f>IF(G441="","",VLOOKUP(J441,中子データ!$B$4:$P$4500,15,FALSE))</f>
        <v>0</v>
      </c>
    </row>
    <row r="442" spans="1:56" x14ac:dyDescent="0.15">
      <c r="A442" s="7" t="str">
        <f>IF(G442="","",VLOOKUP(H442,マシン名!$B$4:$C$93,2,FALSE))</f>
        <v>A56HP①　</v>
      </c>
      <c r="B442" s="7" t="str">
        <f>IF(G442="","",VLOOKUP(I442,作業者名!$B$4:$C$100,2,FALSE))</f>
        <v>飯塚</v>
      </c>
      <c r="C442" s="7" t="str">
        <f>IF(G442="","",VLOOKUP(J442,中子データ!$B$4:$H$4500,2,FALSE))</f>
        <v>KC767　寄</v>
      </c>
      <c r="D442" s="8">
        <f>IF(G442="","",VLOOKUP(J442,中子データ!$B$4:$H$4500,4,FALSE))</f>
        <v>1</v>
      </c>
      <c r="E442" s="231">
        <f t="shared" si="268"/>
        <v>16</v>
      </c>
      <c r="G442" s="958">
        <v>44452</v>
      </c>
      <c r="H442" s="247">
        <v>29</v>
      </c>
      <c r="I442" s="248">
        <v>21</v>
      </c>
      <c r="J442" s="245">
        <v>599</v>
      </c>
      <c r="K442" s="10">
        <v>19</v>
      </c>
      <c r="L442" s="10">
        <v>120</v>
      </c>
      <c r="M442" s="6">
        <v>1</v>
      </c>
      <c r="N442" s="6">
        <f t="shared" ref="N442" si="309">L442-SUM(O442:Z442)</f>
        <v>120</v>
      </c>
      <c r="O442" s="250"/>
      <c r="P442" s="250"/>
      <c r="Q442" s="250"/>
      <c r="R442" s="250"/>
      <c r="S442" s="250"/>
      <c r="T442" s="250"/>
      <c r="U442" s="250"/>
      <c r="V442" s="250"/>
      <c r="W442" s="250"/>
      <c r="X442" s="250"/>
      <c r="Y442" s="250"/>
      <c r="Z442" s="4"/>
      <c r="AA442" s="429"/>
      <c r="AB442" s="457">
        <f t="shared" ref="AB442:AB446" si="310">SUM(AC442:AJ442)</f>
        <v>3</v>
      </c>
      <c r="AC442" s="11"/>
      <c r="AD442" s="11"/>
      <c r="AE442" s="11"/>
      <c r="AF442" s="11"/>
      <c r="AG442" s="11"/>
      <c r="AH442" s="11"/>
      <c r="AI442" s="11"/>
      <c r="AJ442" s="12">
        <v>3</v>
      </c>
      <c r="AK442" s="445" t="str">
        <f>IF(G442="","",VLOOKUP(J442,中子データ!$B$4:$H$4500,3,FALSE))</f>
        <v>DP25A</v>
      </c>
      <c r="AL442" s="445">
        <f>IF(G442="","",VLOOKUP(J442,中子データ!$B$4:$H$4500,5,FALSE))</f>
        <v>14.5</v>
      </c>
      <c r="AM442" s="445">
        <f>IF(G442="","",VLOOKUP(J442,中子データ!$B$4:$H$4500,6,FALSE))</f>
        <v>981</v>
      </c>
      <c r="AN442" s="418"/>
      <c r="AO442" s="419"/>
      <c r="AP442" s="420"/>
      <c r="AQ442" s="421"/>
      <c r="AR442" s="420"/>
      <c r="AS442" s="436">
        <v>1</v>
      </c>
      <c r="AT442" s="436"/>
      <c r="AU442" s="1052"/>
      <c r="AV442" s="11"/>
      <c r="AW442" s="11"/>
      <c r="AX442" s="410">
        <f t="shared" si="266"/>
        <v>120</v>
      </c>
      <c r="AY442" s="411">
        <f>IF(G442="","",VLOOKUP(J442,中子データ!$B$4:$M$5999,10,FALSE))</f>
        <v>240</v>
      </c>
      <c r="AZ442" s="438">
        <f>IF(G442="","",VLOOKUP(J442,中子データ!$B$4:$M$5999,9,FALSE))</f>
        <v>15</v>
      </c>
      <c r="BA442" s="412" t="str">
        <f>IF(AQ442="","",VLOOKUP(AQ442,作業者名!$B$4:$C$100,2,FALSE))</f>
        <v/>
      </c>
      <c r="BB442" s="412" t="str">
        <f>IF(AR442="","",VLOOKUP(AR442,作業者名!$B$4:$C$100,2,FALSE))</f>
        <v/>
      </c>
      <c r="BC442" s="412">
        <f>IF(G442="","",VLOOKUP(J442,中子データ!B$4:N$6004,12,FALSE))</f>
        <v>0</v>
      </c>
      <c r="BD442" s="413">
        <f>IF(G442="","",VLOOKUP(J442,中子データ!$B$4:$P$4500,15,FALSE))</f>
        <v>0</v>
      </c>
    </row>
    <row r="443" spans="1:56" x14ac:dyDescent="0.15">
      <c r="A443" s="7" t="str">
        <f>IF(G443="","",VLOOKUP(H443,マシン名!$B$4:$C$93,2,FALSE))</f>
        <v>A56HP①　</v>
      </c>
      <c r="B443" s="7" t="str">
        <f>IF(G443="","",VLOOKUP(I443,作業者名!$B$4:$C$100,2,FALSE))</f>
        <v>飯塚</v>
      </c>
      <c r="C443" s="7" t="str">
        <f>IF(G443="","",VLOOKUP(J443,中子データ!$B$4:$H$4500,2,FALSE))</f>
        <v>KC780　寄せ</v>
      </c>
      <c r="D443" s="8">
        <f>IF(G443="","",VLOOKUP(J443,中子データ!$B$4:$H$4500,4,FALSE))</f>
        <v>1</v>
      </c>
      <c r="E443" s="231">
        <f t="shared" si="268"/>
        <v>0</v>
      </c>
      <c r="G443" s="958">
        <v>44452</v>
      </c>
      <c r="H443" s="1038">
        <v>29</v>
      </c>
      <c r="I443" s="1038">
        <v>21</v>
      </c>
      <c r="J443" s="1038">
        <v>607</v>
      </c>
      <c r="K443" s="1039">
        <v>0</v>
      </c>
      <c r="L443" s="1039">
        <v>30</v>
      </c>
      <c r="M443" s="1037">
        <v>1</v>
      </c>
      <c r="N443" s="915">
        <f t="shared" ref="N443" si="311">L443-SUM(O443:Z443)</f>
        <v>0</v>
      </c>
      <c r="O443" s="250"/>
      <c r="P443" s="250">
        <v>30</v>
      </c>
      <c r="Q443" s="250"/>
      <c r="R443" s="250"/>
      <c r="S443" s="250"/>
      <c r="T443" s="250"/>
      <c r="U443" s="250"/>
      <c r="V443" s="250"/>
      <c r="W443" s="250"/>
      <c r="X443" s="250"/>
      <c r="Y443" s="250"/>
      <c r="Z443" s="914"/>
      <c r="AA443" s="429"/>
      <c r="AB443" s="457">
        <f t="shared" si="310"/>
        <v>0</v>
      </c>
      <c r="AC443" s="918"/>
      <c r="AD443" s="918"/>
      <c r="AE443" s="918"/>
      <c r="AF443" s="918"/>
      <c r="AG443" s="918"/>
      <c r="AH443" s="918"/>
      <c r="AI443" s="918"/>
      <c r="AJ443" s="12"/>
      <c r="AK443" s="445" t="str">
        <f>IF(G443="","",VLOOKUP(J443,中子データ!$B$4:$H$4500,3,FALSE))</f>
        <v>S30D改</v>
      </c>
      <c r="AL443" s="445">
        <f>IF(G443="","",VLOOKUP(J443,中子データ!$B$4:$H$4500,5,FALSE))</f>
        <v>18.48</v>
      </c>
      <c r="AM443" s="445">
        <f>IF(G443="","",VLOOKUP(J443,中子データ!$B$4:$H$4500,6,FALSE))</f>
        <v>1161</v>
      </c>
      <c r="AN443" s="418"/>
      <c r="AO443" s="419"/>
      <c r="AP443" s="420"/>
      <c r="AQ443" s="421"/>
      <c r="AR443" s="420"/>
      <c r="AS443" s="436">
        <v>1</v>
      </c>
      <c r="AT443" s="436"/>
      <c r="AU443" s="919"/>
      <c r="AV443" s="11"/>
      <c r="AW443" s="11"/>
      <c r="AX443" s="410">
        <f t="shared" si="266"/>
        <v>0</v>
      </c>
      <c r="AY443" s="411">
        <f>IF(G443="","",VLOOKUP(J443,中子データ!$B$4:$M$5999,10,FALSE))</f>
        <v>240</v>
      </c>
      <c r="AZ443" s="438">
        <f>IF(G443="","",VLOOKUP(J443,中子データ!$B$4:$M$5999,9,FALSE))</f>
        <v>15</v>
      </c>
      <c r="BA443" s="412" t="str">
        <f>IF(AQ443="","",VLOOKUP(AQ443,作業者名!$B$4:$C$100,2,FALSE))</f>
        <v/>
      </c>
      <c r="BB443" s="412" t="str">
        <f>IF(AR443="","",VLOOKUP(AR443,作業者名!$B$4:$C$100,2,FALSE))</f>
        <v/>
      </c>
      <c r="BC443" s="412">
        <f>IF(G443="","",VLOOKUP(J443,中子データ!B$4:N$6004,12,FALSE))</f>
        <v>0</v>
      </c>
      <c r="BD443" s="413">
        <f>IF(G443="","",VLOOKUP(J443,中子データ!$B$4:$P$4500,15,FALSE))</f>
        <v>0</v>
      </c>
    </row>
    <row r="444" spans="1:56" x14ac:dyDescent="0.15">
      <c r="A444" s="7" t="str">
        <f>IF(G444="","",VLOOKUP(H444,マシン名!$B$4:$C$93,2,FALSE))</f>
        <v>TR-B①</v>
      </c>
      <c r="B444" s="7" t="str">
        <f>IF(G444="","",VLOOKUP(I444,作業者名!$B$4:$C$100,2,FALSE))</f>
        <v>竹中</v>
      </c>
      <c r="C444" s="7" t="str">
        <f>IF(G444="","",VLOOKUP(J444,中子データ!$B$4:$H$4500,2,FALSE))</f>
        <v>119620　②</v>
      </c>
      <c r="D444" s="8">
        <f>IF(G444="","",VLOOKUP(J444,中子データ!$B$4:$H$4500,4,FALSE))</f>
        <v>1</v>
      </c>
      <c r="E444" s="231">
        <f t="shared" si="268"/>
        <v>246</v>
      </c>
      <c r="G444" s="958">
        <v>44452</v>
      </c>
      <c r="H444" s="1066">
        <v>34</v>
      </c>
      <c r="I444" s="1066">
        <v>82</v>
      </c>
      <c r="J444" s="1066">
        <v>3041</v>
      </c>
      <c r="K444" s="1039">
        <v>246</v>
      </c>
      <c r="L444" s="1039">
        <v>465</v>
      </c>
      <c r="M444" s="1037">
        <v>0.8</v>
      </c>
      <c r="N444" s="915">
        <f t="shared" ref="N444:N450" si="312">L444-SUM(O444:Z444)</f>
        <v>410</v>
      </c>
      <c r="O444" s="250">
        <v>10</v>
      </c>
      <c r="P444" s="250"/>
      <c r="Q444" s="250"/>
      <c r="R444" s="250">
        <v>30</v>
      </c>
      <c r="S444" s="250"/>
      <c r="T444" s="250"/>
      <c r="U444" s="250">
        <v>15</v>
      </c>
      <c r="V444" s="250"/>
      <c r="W444" s="250"/>
      <c r="X444" s="250"/>
      <c r="Y444" s="250"/>
      <c r="Z444" s="914"/>
      <c r="AA444" s="429"/>
      <c r="AB444" s="457">
        <f t="shared" si="310"/>
        <v>0</v>
      </c>
      <c r="AC444" s="918"/>
      <c r="AD444" s="918"/>
      <c r="AE444" s="918"/>
      <c r="AF444" s="918"/>
      <c r="AG444" s="918"/>
      <c r="AH444" s="918"/>
      <c r="AI444" s="918"/>
      <c r="AJ444" s="12"/>
      <c r="AK444" s="445" t="str">
        <f>IF(G444="","",VLOOKUP(J444,中子データ!$B$4:$H$4500,3,FALSE))</f>
        <v>MSR-T</v>
      </c>
      <c r="AL444" s="445">
        <f>IF(G444="","",VLOOKUP(J444,中子データ!$B$4:$H$4500,5,FALSE))</f>
        <v>1.9</v>
      </c>
      <c r="AM444" s="445">
        <f>IF(G444="","",VLOOKUP(J444,中子データ!$B$4:$H$4500,6,FALSE))</f>
        <v>123.19999999999999</v>
      </c>
      <c r="AN444" s="418"/>
      <c r="AO444" s="419"/>
      <c r="AP444" s="420"/>
      <c r="AQ444" s="421"/>
      <c r="AR444" s="420"/>
      <c r="AS444" s="436">
        <v>1</v>
      </c>
      <c r="AT444" s="436"/>
      <c r="AU444" s="919" t="s">
        <v>2136</v>
      </c>
      <c r="AV444" s="11"/>
      <c r="AW444" s="11"/>
      <c r="AX444" s="410">
        <f t="shared" si="266"/>
        <v>410</v>
      </c>
      <c r="AY444" s="411">
        <f>IF(G444="","",VLOOKUP(J444,中子データ!$B$4:$M$5999,10,FALSE))</f>
        <v>100</v>
      </c>
      <c r="AZ444" s="438">
        <f>IF(G444="","",VLOOKUP(J444,中子データ!$B$4:$M$5999,9,FALSE))</f>
        <v>36</v>
      </c>
      <c r="BA444" s="412" t="str">
        <f>IF(AQ444="","",VLOOKUP(AQ444,作業者名!$B$4:$C$100,2,FALSE))</f>
        <v/>
      </c>
      <c r="BB444" s="412" t="str">
        <f>IF(AR444="","",VLOOKUP(AR444,作業者名!$B$4:$C$100,2,FALSE))</f>
        <v/>
      </c>
      <c r="BC444" s="412">
        <f>IF(G444="","",VLOOKUP(J444,中子データ!B$4:N$6004,12,FALSE))</f>
        <v>0.05</v>
      </c>
      <c r="BD444" s="413">
        <f>IF(G444="","",VLOOKUP(J444,中子データ!$B$4:$P$4500,15,FALSE))</f>
        <v>0</v>
      </c>
    </row>
    <row r="445" spans="1:56" x14ac:dyDescent="0.15">
      <c r="A445" s="7" t="str">
        <f>IF(G445="","",VLOOKUP(H445,マシン名!$B$4:$C$93,2,FALSE))</f>
        <v>TR-C</v>
      </c>
      <c r="B445" s="7" t="str">
        <f>IF(G445="","",VLOOKUP(I445,作業者名!$B$4:$C$100,2,FALSE))</f>
        <v>竹中</v>
      </c>
      <c r="C445" s="7" t="str">
        <f>IF(G445="","",VLOOKUP(J445,中子データ!$B$4:$H$4500,2,FALSE))</f>
        <v>ＰＲ-ＥＹ22</v>
      </c>
      <c r="D445" s="8">
        <f>IF(G445="","",VLOOKUP(J445,中子データ!$B$4:$H$4500,4,FALSE))</f>
        <v>1</v>
      </c>
      <c r="E445" s="231">
        <f t="shared" si="268"/>
        <v>20</v>
      </c>
      <c r="G445" s="958">
        <v>44452</v>
      </c>
      <c r="H445" s="950">
        <v>35</v>
      </c>
      <c r="I445" s="950">
        <v>82</v>
      </c>
      <c r="J445" s="950">
        <v>3040</v>
      </c>
      <c r="K445" s="951">
        <v>20</v>
      </c>
      <c r="L445" s="951">
        <v>225</v>
      </c>
      <c r="M445" s="952">
        <v>0.5</v>
      </c>
      <c r="N445" s="1084">
        <f t="shared" si="312"/>
        <v>210</v>
      </c>
      <c r="O445" s="250"/>
      <c r="P445" s="250"/>
      <c r="Q445" s="250"/>
      <c r="R445" s="250"/>
      <c r="S445" s="250"/>
      <c r="T445" s="250"/>
      <c r="U445" s="250">
        <v>15</v>
      </c>
      <c r="V445" s="250"/>
      <c r="W445" s="250"/>
      <c r="X445" s="250"/>
      <c r="Y445" s="250"/>
      <c r="Z445" s="914"/>
      <c r="AA445" s="429"/>
      <c r="AB445" s="457">
        <f t="shared" si="310"/>
        <v>0</v>
      </c>
      <c r="AC445" s="918"/>
      <c r="AD445" s="918"/>
      <c r="AE445" s="918"/>
      <c r="AF445" s="918"/>
      <c r="AG445" s="918"/>
      <c r="AH445" s="918"/>
      <c r="AI445" s="918"/>
      <c r="AJ445" s="12"/>
      <c r="AK445" s="445" t="str">
        <f>IF(G445="","",VLOOKUP(J445,中子データ!$B$4:$H$4500,3,FALSE))</f>
        <v>M-28X</v>
      </c>
      <c r="AL445" s="445">
        <f>IF(G445="","",VLOOKUP(J445,中子データ!$B$4:$H$4500,5,FALSE))</f>
        <v>20.96</v>
      </c>
      <c r="AM445" s="445">
        <f>IF(G445="","",VLOOKUP(J445,中子データ!$B$4:$H$4500,6,FALSE))</f>
        <v>1100</v>
      </c>
      <c r="AN445" s="418"/>
      <c r="AO445" s="419"/>
      <c r="AP445" s="420"/>
      <c r="AQ445" s="421"/>
      <c r="AR445" s="420"/>
      <c r="AS445" s="436">
        <v>1</v>
      </c>
      <c r="AT445" s="436"/>
      <c r="AU445" s="919"/>
      <c r="AV445" s="11"/>
      <c r="AW445" s="11"/>
      <c r="AX445" s="410">
        <f t="shared" si="266"/>
        <v>210</v>
      </c>
      <c r="AY445" s="411">
        <f>IF(G445="","",VLOOKUP(J445,中子データ!$B$4:$M$5999,10,FALSE))</f>
        <v>600</v>
      </c>
      <c r="AZ445" s="438">
        <f>IF(G445="","",VLOOKUP(J445,中子データ!$B$4:$M$5999,9,FALSE))</f>
        <v>6</v>
      </c>
      <c r="BA445" s="412" t="str">
        <f>IF(AQ445="","",VLOOKUP(AQ445,作業者名!$B$4:$C$100,2,FALSE))</f>
        <v/>
      </c>
      <c r="BB445" s="412" t="str">
        <f>IF(AR445="","",VLOOKUP(AR445,作業者名!$B$4:$C$100,2,FALSE))</f>
        <v/>
      </c>
      <c r="BC445" s="412">
        <f>IF(G445="","",VLOOKUP(J445,中子データ!B$4:N$6004,12,FALSE))</f>
        <v>0</v>
      </c>
      <c r="BD445" s="413">
        <f>IF(G445="","",VLOOKUP(J445,中子データ!$B$4:$P$4500,15,FALSE))</f>
        <v>0</v>
      </c>
    </row>
    <row r="446" spans="1:56" x14ac:dyDescent="0.15">
      <c r="A446" s="7" t="str">
        <f>IF(G446="","",VLOOKUP(H446,マシン名!$B$4:$C$93,2,FALSE))</f>
        <v>塗型（仕掛り）</v>
      </c>
      <c r="B446" s="7" t="str">
        <f>IF(G446="","",VLOOKUP(I446,作業者名!$B$4:$C$100,2,FALSE))</f>
        <v>吉田</v>
      </c>
      <c r="C446" s="7" t="str">
        <f>IF(G446="","",VLOOKUP(J446,中子データ!$B$4:$H$4500,2,FALSE))</f>
        <v>再乾・芯組（ＤＥ18ピストンタイ）</v>
      </c>
      <c r="D446" s="8">
        <f>IF(G446="","",VLOOKUP(J446,中子データ!$B$4:$H$4500,4,FALSE))</f>
        <v>1</v>
      </c>
      <c r="E446" s="231">
        <f t="shared" si="268"/>
        <v>12</v>
      </c>
      <c r="G446" s="958">
        <v>44452</v>
      </c>
      <c r="H446" s="1111">
        <v>997</v>
      </c>
      <c r="I446" s="1111">
        <v>1</v>
      </c>
      <c r="J446" s="1111">
        <v>916</v>
      </c>
      <c r="K446" s="966">
        <v>12</v>
      </c>
      <c r="L446" s="966">
        <v>40</v>
      </c>
      <c r="M446" s="967">
        <v>1</v>
      </c>
      <c r="N446" s="1084">
        <f t="shared" si="312"/>
        <v>40</v>
      </c>
      <c r="O446" s="250"/>
      <c r="P446" s="250"/>
      <c r="Q446" s="250"/>
      <c r="R446" s="250"/>
      <c r="S446" s="250"/>
      <c r="T446" s="250"/>
      <c r="U446" s="250"/>
      <c r="V446" s="250"/>
      <c r="W446" s="250"/>
      <c r="X446" s="250"/>
      <c r="Y446" s="250"/>
      <c r="Z446" s="914"/>
      <c r="AA446" s="429"/>
      <c r="AB446" s="457">
        <f t="shared" si="310"/>
        <v>0</v>
      </c>
      <c r="AC446" s="918"/>
      <c r="AD446" s="918"/>
      <c r="AE446" s="918"/>
      <c r="AF446" s="918"/>
      <c r="AG446" s="918"/>
      <c r="AH446" s="918"/>
      <c r="AI446" s="918"/>
      <c r="AJ446" s="12"/>
      <c r="AK446" s="445">
        <f>IF(G446="","",VLOOKUP(J446,中子データ!$B$4:$H$4500,3,FALSE))</f>
        <v>0</v>
      </c>
      <c r="AL446" s="445">
        <f>IF(G446="","",VLOOKUP(J446,中子データ!$B$4:$H$4500,5,FALSE))</f>
        <v>0</v>
      </c>
      <c r="AM446" s="445">
        <f>IF(G446="","",VLOOKUP(J446,中子データ!$B$4:$H$4500,6,FALSE))</f>
        <v>330</v>
      </c>
      <c r="AN446" s="418"/>
      <c r="AO446" s="419"/>
      <c r="AP446" s="420"/>
      <c r="AQ446" s="421"/>
      <c r="AR446" s="420"/>
      <c r="AS446" s="436"/>
      <c r="AT446" s="436"/>
      <c r="AU446" s="919"/>
      <c r="AV446" s="11"/>
      <c r="AW446" s="11"/>
      <c r="AX446" s="410">
        <f t="shared" si="266"/>
        <v>40</v>
      </c>
      <c r="AY446" s="411">
        <f>IF(G446="","",VLOOKUP(J446,中子データ!$B$4:$M$5999,10,FALSE))</f>
        <v>180</v>
      </c>
      <c r="AZ446" s="438">
        <f>IF(G446="","",VLOOKUP(J446,中子データ!$B$4:$M$5999,9,FALSE))</f>
        <v>20</v>
      </c>
      <c r="BA446" s="412" t="str">
        <f>IF(AQ446="","",VLOOKUP(AQ446,作業者名!$B$4:$C$100,2,FALSE))</f>
        <v/>
      </c>
      <c r="BB446" s="412" t="str">
        <f>IF(AR446="","",VLOOKUP(AR446,作業者名!$B$4:$C$100,2,FALSE))</f>
        <v/>
      </c>
      <c r="BC446" s="412">
        <f>IF(G446="","",VLOOKUP(J446,中子データ!B$4:N$6004,12,FALSE))</f>
        <v>0</v>
      </c>
      <c r="BD446" s="413">
        <f>IF(G446="","",VLOOKUP(J446,中子データ!$B$4:$P$4500,15,FALSE))</f>
        <v>0</v>
      </c>
    </row>
    <row r="447" spans="1:56" x14ac:dyDescent="0.15">
      <c r="A447" s="7" t="str">
        <f>IF(G447="","",VLOOKUP(H447,マシン名!$B$4:$C$93,2,FALSE))</f>
        <v>塗型（仕掛り）</v>
      </c>
      <c r="B447" s="7" t="str">
        <f>IF(G447="","",VLOOKUP(I447,作業者名!$B$4:$C$100,2,FALSE))</f>
        <v>吉田</v>
      </c>
      <c r="C447" s="7" t="str">
        <f>IF(G447="","",VLOOKUP(J447,中子データ!$B$4:$H$4500,2,FALSE))</f>
        <v>その他の仕掛り</v>
      </c>
      <c r="D447" s="8">
        <f>IF(G447="","",VLOOKUP(J447,中子データ!$B$4:$H$4500,4,FALSE))</f>
        <v>1</v>
      </c>
      <c r="E447" s="231">
        <f t="shared" si="268"/>
        <v>0</v>
      </c>
      <c r="G447" s="958">
        <v>44452</v>
      </c>
      <c r="H447" s="247">
        <v>997</v>
      </c>
      <c r="I447" s="248">
        <v>1</v>
      </c>
      <c r="J447" s="245">
        <v>991</v>
      </c>
      <c r="K447" s="917">
        <v>0</v>
      </c>
      <c r="L447" s="917">
        <v>140</v>
      </c>
      <c r="M447" s="915">
        <v>1</v>
      </c>
      <c r="N447" s="1084">
        <f t="shared" si="312"/>
        <v>140</v>
      </c>
      <c r="O447" s="250"/>
      <c r="P447" s="250"/>
      <c r="Q447" s="250"/>
      <c r="R447" s="250"/>
      <c r="S447" s="250"/>
      <c r="T447" s="250"/>
      <c r="U447" s="250"/>
      <c r="V447" s="250"/>
      <c r="W447" s="250"/>
      <c r="X447" s="250"/>
      <c r="Y447" s="250"/>
      <c r="Z447" s="914"/>
      <c r="AA447" s="429"/>
      <c r="AB447" s="457">
        <f>SUM(AC447:AJ447)</f>
        <v>0</v>
      </c>
      <c r="AC447" s="918"/>
      <c r="AD447" s="918"/>
      <c r="AE447" s="918"/>
      <c r="AF447" s="918"/>
      <c r="AG447" s="918"/>
      <c r="AH447" s="918"/>
      <c r="AI447" s="918"/>
      <c r="AJ447" s="12"/>
      <c r="AK447" s="445">
        <f>IF(G447="","",VLOOKUP(J447,中子データ!$B$4:$H$4500,3,FALSE))</f>
        <v>0</v>
      </c>
      <c r="AL447" s="445">
        <f>IF(G447="","",VLOOKUP(J447,中子データ!$B$4:$H$4500,5,FALSE))</f>
        <v>0</v>
      </c>
      <c r="AM447" s="445">
        <f>IF(G447="","",VLOOKUP(J447,中子データ!$B$4:$H$4500,6,FALSE))</f>
        <v>0</v>
      </c>
      <c r="AN447" s="418"/>
      <c r="AO447" s="419"/>
      <c r="AP447" s="420"/>
      <c r="AQ447" s="421"/>
      <c r="AR447" s="420"/>
      <c r="AS447" s="436"/>
      <c r="AT447" s="436"/>
      <c r="AU447" s="919" t="s">
        <v>2137</v>
      </c>
      <c r="AV447" s="11"/>
      <c r="AW447" s="11"/>
      <c r="AX447" s="410">
        <f t="shared" ref="AX447:AX487" si="313">L447-O447-P447-Q447-R447--S447-T447-U447-V447-W447-X447-Y447-Z447</f>
        <v>140</v>
      </c>
      <c r="AY447" s="411">
        <f>IF(G447="","",VLOOKUP(J447,中子データ!$B$4:$M$5999,10,FALSE))</f>
        <v>0</v>
      </c>
      <c r="AZ447" s="438" t="e">
        <f>IF(G447="","",VLOOKUP(J447,中子データ!$B$4:$M$5999,9,FALSE))</f>
        <v>#DIV/0!</v>
      </c>
      <c r="BA447" s="412" t="str">
        <f>IF(AQ447="","",VLOOKUP(AQ447,作業者名!$B$4:$C$100,2,FALSE))</f>
        <v/>
      </c>
      <c r="BB447" s="412" t="str">
        <f>IF(AR447="","",VLOOKUP(AR447,作業者名!$B$4:$C$100,2,FALSE))</f>
        <v/>
      </c>
      <c r="BC447" s="412">
        <f>IF(G447="","",VLOOKUP(J447,中子データ!B$4:N$6004,12,FALSE))</f>
        <v>0</v>
      </c>
      <c r="BD447" s="413">
        <f>IF(G447="","",VLOOKUP(J447,中子データ!$B$4:$P$4500,15,FALSE))</f>
        <v>0</v>
      </c>
    </row>
    <row r="448" spans="1:56" x14ac:dyDescent="0.15">
      <c r="A448" s="7" t="str">
        <f>IF(G448="","",VLOOKUP(H448,マシン名!$B$4:$C$93,2,FALSE))</f>
        <v>塗型（仕掛り）</v>
      </c>
      <c r="B448" s="7" t="str">
        <f>IF(G448="","",VLOOKUP(I448,作業者名!$B$4:$C$100,2,FALSE))</f>
        <v>吉田</v>
      </c>
      <c r="C448" s="7" t="str">
        <f>IF(G448="","",VLOOKUP(J448,中子データ!$B$4:$H$4500,2,FALSE))</f>
        <v>その他の仕掛り</v>
      </c>
      <c r="D448" s="8">
        <f>IF(G448="","",VLOOKUP(J448,中子データ!$B$4:$H$4500,4,FALSE))</f>
        <v>1</v>
      </c>
      <c r="E448" s="231">
        <f t="shared" si="268"/>
        <v>0</v>
      </c>
      <c r="G448" s="958">
        <v>44452</v>
      </c>
      <c r="H448" s="916">
        <v>997</v>
      </c>
      <c r="I448" s="916">
        <v>1</v>
      </c>
      <c r="J448" s="916">
        <v>991</v>
      </c>
      <c r="K448" s="917">
        <v>0</v>
      </c>
      <c r="L448" s="917">
        <v>200</v>
      </c>
      <c r="M448" s="915">
        <v>1</v>
      </c>
      <c r="N448" s="1084">
        <f t="shared" si="312"/>
        <v>140</v>
      </c>
      <c r="O448" s="250"/>
      <c r="P448" s="250"/>
      <c r="Q448" s="250"/>
      <c r="R448" s="250"/>
      <c r="S448" s="250"/>
      <c r="T448" s="250"/>
      <c r="U448" s="250"/>
      <c r="V448" s="250"/>
      <c r="W448" s="250"/>
      <c r="X448" s="250"/>
      <c r="Y448" s="250"/>
      <c r="Z448" s="914">
        <v>60</v>
      </c>
      <c r="AA448" s="429"/>
      <c r="AB448" s="457">
        <f>SUM(AC448:AJ448)</f>
        <v>0</v>
      </c>
      <c r="AC448" s="918"/>
      <c r="AD448" s="918"/>
      <c r="AE448" s="918"/>
      <c r="AF448" s="918"/>
      <c r="AG448" s="918"/>
      <c r="AH448" s="918"/>
      <c r="AI448" s="918"/>
      <c r="AJ448" s="12"/>
      <c r="AK448" s="445">
        <f>IF(G448="","",VLOOKUP(J448,中子データ!$B$4:$H$4500,3,FALSE))</f>
        <v>0</v>
      </c>
      <c r="AL448" s="445">
        <f>IF(G448="","",VLOOKUP(J448,中子データ!$B$4:$H$4500,5,FALSE))</f>
        <v>0</v>
      </c>
      <c r="AM448" s="445">
        <f>IF(G448="","",VLOOKUP(J448,中子データ!$B$4:$H$4500,6,FALSE))</f>
        <v>0</v>
      </c>
      <c r="AN448" s="418"/>
      <c r="AO448" s="419"/>
      <c r="AP448" s="420"/>
      <c r="AQ448" s="421"/>
      <c r="AR448" s="1071"/>
      <c r="AS448" s="436"/>
      <c r="AT448" s="436"/>
      <c r="AU448" s="919" t="s">
        <v>2138</v>
      </c>
      <c r="AV448" s="11"/>
      <c r="AW448" s="11"/>
      <c r="AX448" s="410">
        <f t="shared" si="313"/>
        <v>140</v>
      </c>
      <c r="AY448" s="411">
        <f>IF(G448="","",VLOOKUP(J448,中子データ!$B$4:$M$5999,10,FALSE))</f>
        <v>0</v>
      </c>
      <c r="AZ448" s="438" t="e">
        <f>IF(G448="","",VLOOKUP(J448,中子データ!$B$4:$M$5999,9,FALSE))</f>
        <v>#DIV/0!</v>
      </c>
      <c r="BA448" s="412" t="str">
        <f>IF(AQ448="","",VLOOKUP(AQ448,作業者名!$B$4:$C$100,2,FALSE))</f>
        <v/>
      </c>
      <c r="BB448" s="412" t="str">
        <f>IF(AR448="","",VLOOKUP(AR448,作業者名!$B$4:$C$100,2,FALSE))</f>
        <v/>
      </c>
      <c r="BC448" s="412">
        <f>IF(G448="","",VLOOKUP(J448,中子データ!B$4:N$6004,12,FALSE))</f>
        <v>0</v>
      </c>
      <c r="BD448" s="413">
        <f>IF(G448="","",VLOOKUP(J448,中子データ!$B$4:$P$4500,15,FALSE))</f>
        <v>0</v>
      </c>
    </row>
    <row r="449" spans="1:56" x14ac:dyDescent="0.15">
      <c r="A449" s="7" t="str">
        <f>IF(G449="","",VLOOKUP(H449,マシン名!$B$4:$C$93,2,FALSE))</f>
        <v>保全</v>
      </c>
      <c r="B449" s="7" t="str">
        <f>IF(G449="","",VLOOKUP(I449,作業者名!$B$4:$C$100,2,FALSE))</f>
        <v>松尾</v>
      </c>
      <c r="C449" s="7" t="str">
        <f>IF(G449="","",VLOOKUP(J449,中子データ!$B$4:$H$4500,2,FALSE))</f>
        <v>保全作業</v>
      </c>
      <c r="D449" s="8">
        <f>IF(G449="","",VLOOKUP(J449,中子データ!$B$4:$H$4500,4,FALSE))</f>
        <v>1</v>
      </c>
      <c r="E449" s="231">
        <f t="shared" si="268"/>
        <v>0</v>
      </c>
      <c r="G449" s="958">
        <v>44452</v>
      </c>
      <c r="H449" s="1150">
        <v>52</v>
      </c>
      <c r="I449" s="1150">
        <v>8</v>
      </c>
      <c r="J449" s="1150">
        <v>954</v>
      </c>
      <c r="K449" s="1078">
        <v>0</v>
      </c>
      <c r="L449" s="1078">
        <v>465</v>
      </c>
      <c r="M449" s="1079">
        <v>1</v>
      </c>
      <c r="N449" s="1084">
        <f t="shared" si="312"/>
        <v>465</v>
      </c>
      <c r="O449" s="250"/>
      <c r="P449" s="250"/>
      <c r="Q449" s="250"/>
      <c r="R449" s="250"/>
      <c r="S449" s="250"/>
      <c r="T449" s="250"/>
      <c r="U449" s="250"/>
      <c r="V449" s="250"/>
      <c r="W449" s="250"/>
      <c r="X449" s="250"/>
      <c r="Y449" s="250"/>
      <c r="Z449" s="914"/>
      <c r="AA449" s="429"/>
      <c r="AB449" s="457">
        <f>SUM(AC449:AJ449)</f>
        <v>0</v>
      </c>
      <c r="AC449" s="918"/>
      <c r="AD449" s="918"/>
      <c r="AE449" s="918"/>
      <c r="AF449" s="918"/>
      <c r="AG449" s="918"/>
      <c r="AH449" s="918"/>
      <c r="AI449" s="918"/>
      <c r="AJ449" s="12"/>
      <c r="AK449" s="445">
        <f>IF(G449="","",VLOOKUP(J449,中子データ!$B$4:$H$4500,3,FALSE))</f>
        <v>0</v>
      </c>
      <c r="AL449" s="445">
        <f>IF(G449="","",VLOOKUP(J449,中子データ!$B$4:$H$4500,5,FALSE))</f>
        <v>0</v>
      </c>
      <c r="AM449" s="445">
        <f>IF(G449="","",VLOOKUP(J449,中子データ!$B$4:$H$4500,6,FALSE))</f>
        <v>0</v>
      </c>
      <c r="AN449" s="418"/>
      <c r="AO449" s="419"/>
      <c r="AP449" s="420"/>
      <c r="AQ449" s="421"/>
      <c r="AR449" s="1071"/>
      <c r="AS449" s="436"/>
      <c r="AT449" s="436"/>
      <c r="AU449" s="919"/>
      <c r="AV449" s="11"/>
      <c r="AW449" s="11"/>
      <c r="AX449" s="410">
        <f t="shared" si="313"/>
        <v>465</v>
      </c>
      <c r="AY449" s="411">
        <f>IF(G449="","",VLOOKUP(J449,中子データ!$B$4:$M$5999,10,FALSE))</f>
        <v>0</v>
      </c>
      <c r="AZ449" s="438" t="e">
        <f>IF(G449="","",VLOOKUP(J449,中子データ!$B$4:$M$5999,9,FALSE))</f>
        <v>#DIV/0!</v>
      </c>
      <c r="BA449" s="412" t="str">
        <f>IF(AQ449="","",VLOOKUP(AQ449,作業者名!$B$4:$C$100,2,FALSE))</f>
        <v/>
      </c>
      <c r="BB449" s="412" t="str">
        <f>IF(AR449="","",VLOOKUP(AR449,作業者名!$B$4:$C$100,2,FALSE))</f>
        <v/>
      </c>
      <c r="BC449" s="412">
        <f>IF(G449="","",VLOOKUP(J449,中子データ!B$4:N$6004,12,FALSE))</f>
        <v>0</v>
      </c>
      <c r="BD449" s="413">
        <f>IF(G449="","",VLOOKUP(J449,中子データ!$B$4:$P$4500,15,FALSE))</f>
        <v>0</v>
      </c>
    </row>
    <row r="450" spans="1:56" x14ac:dyDescent="0.15">
      <c r="A450" s="7" t="str">
        <f>IF(G450="","",VLOOKUP(H450,マシン名!$B$4:$C$93,2,FALSE))</f>
        <v>その他</v>
      </c>
      <c r="B450" s="7" t="str">
        <f>IF(G450="","",VLOOKUP(I450,作業者名!$B$4:$C$100,2,FALSE))</f>
        <v>森山</v>
      </c>
      <c r="C450" s="7" t="str">
        <f>IF(G450="","",VLOOKUP(J450,中子データ!$B$4:$H$4500,2,FALSE))</f>
        <v>その他</v>
      </c>
      <c r="D450" s="8">
        <f>IF(G450="","",VLOOKUP(J450,中子データ!$B$4:$H$4500,4,FALSE))</f>
        <v>1</v>
      </c>
      <c r="E450" s="231">
        <f t="shared" si="268"/>
        <v>0</v>
      </c>
      <c r="G450" s="958">
        <v>44452</v>
      </c>
      <c r="H450" s="1066">
        <v>998</v>
      </c>
      <c r="I450" s="1066">
        <v>33</v>
      </c>
      <c r="J450" s="1066">
        <v>987</v>
      </c>
      <c r="K450" s="1085">
        <v>0</v>
      </c>
      <c r="L450" s="1085">
        <v>465</v>
      </c>
      <c r="M450" s="1084">
        <v>1</v>
      </c>
      <c r="N450" s="1084">
        <f t="shared" si="312"/>
        <v>465</v>
      </c>
      <c r="O450" s="250"/>
      <c r="P450" s="250"/>
      <c r="Q450" s="250"/>
      <c r="R450" s="250"/>
      <c r="S450" s="250"/>
      <c r="T450" s="250"/>
      <c r="U450" s="250"/>
      <c r="V450" s="250"/>
      <c r="W450" s="250"/>
      <c r="X450" s="250"/>
      <c r="Y450" s="250"/>
      <c r="Z450" s="914"/>
      <c r="AA450" s="429"/>
      <c r="AB450" s="457">
        <f t="shared" ref="AB450:AB457" si="314">SUM(AC450:AJ450)</f>
        <v>0</v>
      </c>
      <c r="AC450" s="918"/>
      <c r="AD450" s="918"/>
      <c r="AE450" s="918"/>
      <c r="AF450" s="918"/>
      <c r="AG450" s="918"/>
      <c r="AH450" s="918"/>
      <c r="AI450" s="918"/>
      <c r="AJ450" s="12"/>
      <c r="AK450" s="445">
        <f>IF(G450="","",VLOOKUP(J450,中子データ!$B$4:$H$4500,3,FALSE))</f>
        <v>0</v>
      </c>
      <c r="AL450" s="445">
        <f>IF(G450="","",VLOOKUP(J450,中子データ!$B$4:$H$4500,5,FALSE))</f>
        <v>0</v>
      </c>
      <c r="AM450" s="445">
        <f>IF(G450="","",VLOOKUP(J450,中子データ!$B$4:$H$4500,6,FALSE))</f>
        <v>0</v>
      </c>
      <c r="AN450" s="418"/>
      <c r="AO450" s="419"/>
      <c r="AP450" s="420"/>
      <c r="AQ450" s="421"/>
      <c r="AR450" s="420"/>
      <c r="AS450" s="436"/>
      <c r="AT450" s="436"/>
      <c r="AU450" s="919"/>
      <c r="AV450" s="11"/>
      <c r="AW450" s="11"/>
      <c r="AX450" s="410">
        <f t="shared" si="313"/>
        <v>465</v>
      </c>
      <c r="AY450" s="411">
        <f>IF(G450="","",VLOOKUP(J450,中子データ!$B$4:$M$5999,10,FALSE))</f>
        <v>0</v>
      </c>
      <c r="AZ450" s="438" t="e">
        <f>IF(G450="","",VLOOKUP(J450,中子データ!$B$4:$M$5999,9,FALSE))</f>
        <v>#DIV/0!</v>
      </c>
      <c r="BA450" s="412" t="str">
        <f>IF(AQ450="","",VLOOKUP(AQ450,作業者名!$B$4:$C$100,2,FALSE))</f>
        <v/>
      </c>
      <c r="BB450" s="412" t="str">
        <f>IF(AR450="","",VLOOKUP(AR450,作業者名!$B$4:$C$100,2,FALSE))</f>
        <v/>
      </c>
      <c r="BC450" s="412">
        <f>IF(G450="","",VLOOKUP(J450,中子データ!B$4:N$6004,12,FALSE))</f>
        <v>0</v>
      </c>
      <c r="BD450" s="413">
        <f>IF(G450="","",VLOOKUP(J450,中子データ!$B$4:$P$4500,15,FALSE))</f>
        <v>0</v>
      </c>
    </row>
    <row r="451" spans="1:56" x14ac:dyDescent="0.15">
      <c r="A451" s="7" t="str">
        <f>IF(G451="","",VLOOKUP(H451,マシン名!$B$4:$C$93,2,FALSE))</f>
        <v>製造間接</v>
      </c>
      <c r="B451" s="7" t="str">
        <f>IF(G451="","",VLOOKUP(I451,作業者名!$B$4:$C$100,2,FALSE))</f>
        <v>宮内</v>
      </c>
      <c r="C451" s="7" t="str">
        <f>IF(G451="","",VLOOKUP(J451,中子データ!$B$4:$H$4500,2,FALSE))</f>
        <v>製造補助（砂段取り・台車準備・型移動等）</v>
      </c>
      <c r="D451" s="8">
        <f>IF(G451="","",VLOOKUP(J451,中子データ!$B$4:$H$4500,4,FALSE))</f>
        <v>1</v>
      </c>
      <c r="E451" s="231">
        <f t="shared" si="268"/>
        <v>0</v>
      </c>
      <c r="G451" s="958">
        <v>44452</v>
      </c>
      <c r="H451" s="1150">
        <v>51</v>
      </c>
      <c r="I451" s="1150">
        <v>2</v>
      </c>
      <c r="J451" s="1150">
        <v>953</v>
      </c>
      <c r="K451" s="1085">
        <v>0</v>
      </c>
      <c r="L451" s="1085">
        <v>465</v>
      </c>
      <c r="M451" s="1084">
        <v>1</v>
      </c>
      <c r="N451" s="915">
        <f t="shared" ref="N451:N452" si="315">L451-SUM(O451:Z451)</f>
        <v>465</v>
      </c>
      <c r="O451" s="250"/>
      <c r="P451" s="250"/>
      <c r="Q451" s="250"/>
      <c r="R451" s="250"/>
      <c r="S451" s="250"/>
      <c r="T451" s="250"/>
      <c r="U451" s="250"/>
      <c r="V451" s="250"/>
      <c r="W451" s="250"/>
      <c r="X451" s="250"/>
      <c r="Y451" s="250"/>
      <c r="Z451" s="914"/>
      <c r="AA451" s="429"/>
      <c r="AB451" s="457">
        <f t="shared" si="314"/>
        <v>0</v>
      </c>
      <c r="AC451" s="918"/>
      <c r="AD451" s="918"/>
      <c r="AE451" s="918"/>
      <c r="AF451" s="918"/>
      <c r="AG451" s="918"/>
      <c r="AH451" s="918"/>
      <c r="AI451" s="918"/>
      <c r="AJ451" s="12"/>
      <c r="AK451" s="445">
        <f>IF(G451="","",VLOOKUP(J451,中子データ!$B$4:$H$4500,3,FALSE))</f>
        <v>0</v>
      </c>
      <c r="AL451" s="445">
        <f>IF(G451="","",VLOOKUP(J451,中子データ!$B$4:$H$4500,5,FALSE))</f>
        <v>0</v>
      </c>
      <c r="AM451" s="445">
        <f>IF(G451="","",VLOOKUP(J451,中子データ!$B$4:$H$4500,6,FALSE))</f>
        <v>0</v>
      </c>
      <c r="AN451" s="418"/>
      <c r="AO451" s="419"/>
      <c r="AP451" s="420"/>
      <c r="AQ451" s="421"/>
      <c r="AR451" s="420"/>
      <c r="AS451" s="436"/>
      <c r="AT451" s="436"/>
      <c r="AU451" s="919"/>
      <c r="AV451" s="11"/>
      <c r="AW451" s="11"/>
      <c r="AX451" s="410">
        <f t="shared" si="313"/>
        <v>465</v>
      </c>
      <c r="AY451" s="411">
        <f>IF(G451="","",VLOOKUP(J451,中子データ!$B$4:$M$5999,10,FALSE))</f>
        <v>0</v>
      </c>
      <c r="AZ451" s="438" t="e">
        <f>IF(G451="","",VLOOKUP(J451,中子データ!$B$4:$M$5999,9,FALSE))</f>
        <v>#DIV/0!</v>
      </c>
      <c r="BA451" s="412" t="str">
        <f>IF(AQ451="","",VLOOKUP(AQ451,作業者名!$B$4:$C$100,2,FALSE))</f>
        <v/>
      </c>
      <c r="BB451" s="412" t="str">
        <f>IF(AR451="","",VLOOKUP(AR451,作業者名!$B$4:$C$100,2,FALSE))</f>
        <v/>
      </c>
      <c r="BC451" s="412">
        <f>IF(G451="","",VLOOKUP(J451,中子データ!B$4:N$6004,12,FALSE))</f>
        <v>0</v>
      </c>
      <c r="BD451" s="413">
        <f>IF(G451="","",VLOOKUP(J451,中子データ!$B$4:$P$4500,15,FALSE))</f>
        <v>0</v>
      </c>
    </row>
    <row r="452" spans="1:56" x14ac:dyDescent="0.15">
      <c r="A452" s="7" t="str">
        <f>IF(G452="","",VLOOKUP(H452,マシン名!$B$4:$C$93,2,FALSE))</f>
        <v>製造間接</v>
      </c>
      <c r="B452" s="7" t="str">
        <f>IF(G452="","",VLOOKUP(I452,作業者名!$B$4:$C$100,2,FALSE))</f>
        <v>平</v>
      </c>
      <c r="C452" s="7" t="str">
        <f>IF(G452="","",VLOOKUP(J452,中子データ!$B$4:$H$4500,2,FALSE))</f>
        <v>製造補助（砂段取り・台車準備・型移動等）</v>
      </c>
      <c r="D452" s="8">
        <f>IF(G452="","",VLOOKUP(J452,中子データ!$B$4:$H$4500,4,FALSE))</f>
        <v>1</v>
      </c>
      <c r="E452" s="231">
        <f t="shared" si="268"/>
        <v>0</v>
      </c>
      <c r="G452" s="958">
        <v>44452</v>
      </c>
      <c r="H452" s="1150">
        <v>51</v>
      </c>
      <c r="I452" s="1150">
        <v>26</v>
      </c>
      <c r="J452" s="1150">
        <v>953</v>
      </c>
      <c r="K452" s="1085">
        <v>0</v>
      </c>
      <c r="L452" s="1085">
        <v>60</v>
      </c>
      <c r="M452" s="1084">
        <v>1</v>
      </c>
      <c r="N452" s="915">
        <f t="shared" si="315"/>
        <v>60</v>
      </c>
      <c r="O452" s="250"/>
      <c r="P452" s="250"/>
      <c r="Q452" s="250"/>
      <c r="R452" s="250"/>
      <c r="S452" s="250"/>
      <c r="T452" s="250"/>
      <c r="U452" s="250"/>
      <c r="V452" s="250"/>
      <c r="W452" s="250"/>
      <c r="X452" s="250"/>
      <c r="Y452" s="250"/>
      <c r="Z452" s="914"/>
      <c r="AA452" s="429"/>
      <c r="AB452" s="457">
        <f t="shared" si="314"/>
        <v>0</v>
      </c>
      <c r="AC452" s="918"/>
      <c r="AD452" s="918"/>
      <c r="AE452" s="918"/>
      <c r="AF452" s="918"/>
      <c r="AG452" s="918"/>
      <c r="AH452" s="918"/>
      <c r="AI452" s="918"/>
      <c r="AJ452" s="12"/>
      <c r="AK452" s="445">
        <f>IF(G452="","",VLOOKUP(J452,中子データ!$B$4:$H$4500,3,FALSE))</f>
        <v>0</v>
      </c>
      <c r="AL452" s="445">
        <f>IF(G452="","",VLOOKUP(J452,中子データ!$B$4:$H$4500,5,FALSE))</f>
        <v>0</v>
      </c>
      <c r="AM452" s="445">
        <f>IF(G452="","",VLOOKUP(J452,中子データ!$B$4:$H$4500,6,FALSE))</f>
        <v>0</v>
      </c>
      <c r="AN452" s="418"/>
      <c r="AO452" s="419"/>
      <c r="AP452" s="420"/>
      <c r="AQ452" s="421"/>
      <c r="AR452" s="420"/>
      <c r="AS452" s="436"/>
      <c r="AT452" s="436"/>
      <c r="AU452" s="919"/>
      <c r="AV452" s="11"/>
      <c r="AW452" s="11"/>
      <c r="AX452" s="410">
        <f t="shared" si="313"/>
        <v>60</v>
      </c>
      <c r="AY452" s="411">
        <f>IF(G452="","",VLOOKUP(J452,中子データ!$B$4:$M$5999,10,FALSE))</f>
        <v>0</v>
      </c>
      <c r="AZ452" s="438" t="e">
        <f>IF(G452="","",VLOOKUP(J452,中子データ!$B$4:$M$5999,9,FALSE))</f>
        <v>#DIV/0!</v>
      </c>
      <c r="BA452" s="412" t="str">
        <f>IF(AQ452="","",VLOOKUP(AQ452,作業者名!$B$4:$C$100,2,FALSE))</f>
        <v/>
      </c>
      <c r="BB452" s="412" t="str">
        <f>IF(AR452="","",VLOOKUP(AR452,作業者名!$B$4:$C$100,2,FALSE))</f>
        <v/>
      </c>
      <c r="BC452" s="412">
        <f>IF(G452="","",VLOOKUP(J452,中子データ!B$4:N$6004,12,FALSE))</f>
        <v>0</v>
      </c>
      <c r="BD452" s="413">
        <f>IF(G452="","",VLOOKUP(J452,中子データ!$B$4:$P$4500,15,FALSE))</f>
        <v>0</v>
      </c>
    </row>
    <row r="453" spans="1:56" x14ac:dyDescent="0.15">
      <c r="A453" s="7" t="str">
        <f>IF(G453="","",VLOOKUP(H453,マシン名!$B$4:$C$93,2,FALSE))</f>
        <v>A425①　</v>
      </c>
      <c r="B453" s="7" t="str">
        <f>IF(G453="","",VLOOKUP(I453,作業者名!$B$4:$C$100,2,FALSE))</f>
        <v>恩田</v>
      </c>
      <c r="C453" s="7" t="str">
        <f>IF(G453="","",VLOOKUP(J453,中子データ!$B$4:$H$4500,2,FALSE))</f>
        <v>A1165ｷｬﾘﾔ ③</v>
      </c>
      <c r="D453" s="8">
        <f>IF(G453="","",VLOOKUP(J453,中子データ!$B$4:$H$4500,4,FALSE))</f>
        <v>2</v>
      </c>
      <c r="E453" s="231">
        <f t="shared" si="268"/>
        <v>778</v>
      </c>
      <c r="G453" s="958">
        <v>44453</v>
      </c>
      <c r="H453" s="1111">
        <v>31</v>
      </c>
      <c r="I453" s="1111">
        <v>14</v>
      </c>
      <c r="J453" s="1111">
        <v>582</v>
      </c>
      <c r="K453" s="1078">
        <v>389</v>
      </c>
      <c r="L453" s="1078">
        <v>540</v>
      </c>
      <c r="M453" s="1079">
        <v>0.5</v>
      </c>
      <c r="N453" s="915">
        <f t="shared" ref="N453:N454" si="316">L453-SUM(O453:Z453)</f>
        <v>530</v>
      </c>
      <c r="O453" s="250"/>
      <c r="P453" s="250"/>
      <c r="Q453" s="250"/>
      <c r="R453" s="250"/>
      <c r="S453" s="250"/>
      <c r="T453" s="250"/>
      <c r="U453" s="250">
        <v>10</v>
      </c>
      <c r="V453" s="250"/>
      <c r="W453" s="250"/>
      <c r="X453" s="250"/>
      <c r="Y453" s="250"/>
      <c r="Z453" s="914"/>
      <c r="AA453" s="429"/>
      <c r="AB453" s="457">
        <f t="shared" si="314"/>
        <v>0</v>
      </c>
      <c r="AC453" s="918"/>
      <c r="AD453" s="918"/>
      <c r="AE453" s="918"/>
      <c r="AF453" s="918"/>
      <c r="AG453" s="918"/>
      <c r="AH453" s="918"/>
      <c r="AI453" s="918"/>
      <c r="AJ453" s="12"/>
      <c r="AK453" s="445" t="str">
        <f>IF(G453="","",VLOOKUP(J453,中子データ!$B$4:$H$4500,3,FALSE))</f>
        <v>MSR-T</v>
      </c>
      <c r="AL453" s="445">
        <f>IF(G453="","",VLOOKUP(J453,中子データ!$B$4:$H$4500,5,FALSE))</f>
        <v>0.95</v>
      </c>
      <c r="AM453" s="445">
        <f>IF(G453="","",VLOOKUP(J453,中子データ!$B$4:$H$4500,6,FALSE))</f>
        <v>85</v>
      </c>
      <c r="AN453" s="418"/>
      <c r="AO453" s="419"/>
      <c r="AP453" s="420"/>
      <c r="AQ453" s="421">
        <v>1</v>
      </c>
      <c r="AR453" s="420"/>
      <c r="AS453" s="436"/>
      <c r="AT453" s="436"/>
      <c r="AU453" s="919"/>
      <c r="AV453" s="11"/>
      <c r="AW453" s="11"/>
      <c r="AX453" s="410">
        <f t="shared" si="313"/>
        <v>530</v>
      </c>
      <c r="AY453" s="411">
        <f>IF(G453="","",VLOOKUP(J453,中子データ!$B$4:$M$5999,10,FALSE))</f>
        <v>85</v>
      </c>
      <c r="AZ453" s="438">
        <f>IF(G453="","",VLOOKUP(J453,中子データ!$B$4:$M$5999,9,FALSE))</f>
        <v>84.705882352941174</v>
      </c>
      <c r="BA453" s="412" t="str">
        <f>IF(AQ453="","",VLOOKUP(AQ453,作業者名!$B$4:$C$100,2,FALSE))</f>
        <v>吉田</v>
      </c>
      <c r="BB453" s="412" t="str">
        <f>IF(AR453="","",VLOOKUP(AR453,作業者名!$B$4:$C$100,2,FALSE))</f>
        <v/>
      </c>
      <c r="BC453" s="412">
        <f>IF(G453="","",VLOOKUP(J453,中子データ!B$4:N$6004,12,FALSE))</f>
        <v>0</v>
      </c>
      <c r="BD453" s="413">
        <f>IF(G453="","",VLOOKUP(J453,中子データ!$B$4:$P$4500,15,FALSE))</f>
        <v>0</v>
      </c>
    </row>
    <row r="454" spans="1:56" x14ac:dyDescent="0.15">
      <c r="A454" s="7" t="str">
        <f>IF(G454="","",VLOOKUP(H454,マシン名!$B$4:$C$93,2,FALSE))</f>
        <v>3AN①　</v>
      </c>
      <c r="B454" s="7" t="str">
        <f>IF(G454="","",VLOOKUP(I454,作業者名!$B$4:$C$100,2,FALSE))</f>
        <v>浅津</v>
      </c>
      <c r="C454" s="7" t="str">
        <f>IF(G454="","",VLOOKUP(J454,中子データ!$B$4:$H$4500,2,FALSE))</f>
        <v>KC717　ポンプ芯</v>
      </c>
      <c r="D454" s="8">
        <f>IF(G454="","",VLOOKUP(J454,中子データ!$B$4:$H$4500,4,FALSE))</f>
        <v>2</v>
      </c>
      <c r="E454" s="231">
        <f t="shared" ref="E454:E519" si="317">IF(G454="","",D454*K454-AB454)</f>
        <v>220</v>
      </c>
      <c r="G454" s="958">
        <v>44453</v>
      </c>
      <c r="H454" s="247">
        <v>26</v>
      </c>
      <c r="I454" s="248">
        <v>9</v>
      </c>
      <c r="J454" s="245">
        <v>503</v>
      </c>
      <c r="K454" s="989">
        <v>110</v>
      </c>
      <c r="L454" s="989">
        <v>465</v>
      </c>
      <c r="M454" s="987">
        <v>0.5</v>
      </c>
      <c r="N454" s="915">
        <f t="shared" si="316"/>
        <v>385</v>
      </c>
      <c r="O454" s="250">
        <v>10</v>
      </c>
      <c r="P454" s="250"/>
      <c r="Q454" s="250"/>
      <c r="R454" s="250">
        <v>60</v>
      </c>
      <c r="S454" s="250"/>
      <c r="T454" s="250"/>
      <c r="U454" s="250">
        <v>10</v>
      </c>
      <c r="V454" s="250"/>
      <c r="W454" s="250"/>
      <c r="X454" s="250"/>
      <c r="Y454" s="250"/>
      <c r="Z454" s="914"/>
      <c r="AA454" s="429"/>
      <c r="AB454" s="457">
        <f t="shared" si="314"/>
        <v>0</v>
      </c>
      <c r="AC454" s="918"/>
      <c r="AD454" s="918"/>
      <c r="AE454" s="918"/>
      <c r="AF454" s="918"/>
      <c r="AG454" s="918"/>
      <c r="AH454" s="918"/>
      <c r="AI454" s="918"/>
      <c r="AJ454" s="12"/>
      <c r="AK454" s="445" t="str">
        <f>IF(G454="","",VLOOKUP(J454,中子データ!$B$4:$H$4500,3,FALSE))</f>
        <v>WJ50A</v>
      </c>
      <c r="AL454" s="445">
        <f>IF(G454="","",VLOOKUP(J454,中子データ!$B$4:$H$4500,5,FALSE))</f>
        <v>0.44</v>
      </c>
      <c r="AM454" s="445">
        <f>IF(G454="","",VLOOKUP(J454,中子データ!$B$4:$H$4500,6,FALSE))</f>
        <v>75</v>
      </c>
      <c r="AN454" s="418"/>
      <c r="AO454" s="419"/>
      <c r="AP454" s="420"/>
      <c r="AQ454" s="421"/>
      <c r="AR454" s="420"/>
      <c r="AS454" s="436"/>
      <c r="AT454" s="436"/>
      <c r="AU454" s="919" t="s">
        <v>2140</v>
      </c>
      <c r="AV454" s="11"/>
      <c r="AW454" s="11"/>
      <c r="AX454" s="410">
        <f t="shared" si="313"/>
        <v>385</v>
      </c>
      <c r="AY454" s="411">
        <f>IF(G454="","",VLOOKUP(J454,中子データ!$B$4:$M$5999,10,FALSE))</f>
        <v>120</v>
      </c>
      <c r="AZ454" s="438">
        <f>IF(G454="","",VLOOKUP(J454,中子データ!$B$4:$M$5999,9,FALSE))</f>
        <v>60</v>
      </c>
      <c r="BA454" s="412" t="str">
        <f>IF(AQ454="","",VLOOKUP(AQ454,作業者名!$B$4:$C$100,2,FALSE))</f>
        <v/>
      </c>
      <c r="BB454" s="412" t="str">
        <f>IF(AR454="","",VLOOKUP(AR454,作業者名!$B$4:$C$100,2,FALSE))</f>
        <v/>
      </c>
      <c r="BC454" s="412">
        <f>IF(G454="","",VLOOKUP(J454,中子データ!B$4:N$6004,12,FALSE))</f>
        <v>0.05</v>
      </c>
      <c r="BD454" s="413">
        <f>IF(G454="","",VLOOKUP(J454,中子データ!$B$4:$P$4500,15,FALSE))</f>
        <v>0</v>
      </c>
    </row>
    <row r="455" spans="1:56" x14ac:dyDescent="0.15">
      <c r="A455" s="7" t="str">
        <f>IF(G455="","",VLOOKUP(H455,マシン名!$B$4:$C$93,2,FALSE))</f>
        <v>3AN①　</v>
      </c>
      <c r="B455" s="7" t="str">
        <f>IF(G455="","",VLOOKUP(I455,作業者名!$B$4:$C$100,2,FALSE))</f>
        <v>大崎</v>
      </c>
      <c r="C455" s="7" t="str">
        <f>IF(G455="","",VLOOKUP(J455,中子データ!$B$4:$H$4500,2,FALSE))</f>
        <v>KC717　ポンプ芯</v>
      </c>
      <c r="D455" s="8">
        <f>IF(G455="","",VLOOKUP(J455,中子データ!$B$4:$H$4500,4,FALSE))</f>
        <v>2</v>
      </c>
      <c r="E455" s="231">
        <f t="shared" si="317"/>
        <v>246</v>
      </c>
      <c r="G455" s="958">
        <v>44453</v>
      </c>
      <c r="H455" s="1038">
        <v>26</v>
      </c>
      <c r="I455" s="1038">
        <v>19</v>
      </c>
      <c r="J455" s="1038">
        <v>503</v>
      </c>
      <c r="K455" s="989">
        <v>127</v>
      </c>
      <c r="L455" s="989">
        <v>465</v>
      </c>
      <c r="M455" s="987">
        <v>0.5</v>
      </c>
      <c r="N455" s="915">
        <f t="shared" ref="N455" si="318">L455-SUM(O455:Z455)</f>
        <v>400</v>
      </c>
      <c r="O455" s="250">
        <v>15</v>
      </c>
      <c r="P455" s="250"/>
      <c r="Q455" s="250"/>
      <c r="R455" s="250">
        <v>15</v>
      </c>
      <c r="S455" s="250"/>
      <c r="T455" s="250">
        <v>10</v>
      </c>
      <c r="U455" s="250">
        <v>10</v>
      </c>
      <c r="V455" s="250"/>
      <c r="W455" s="250"/>
      <c r="X455" s="250"/>
      <c r="Y455" s="250"/>
      <c r="Z455" s="914">
        <v>15</v>
      </c>
      <c r="AA455" s="429"/>
      <c r="AB455" s="457">
        <f t="shared" si="314"/>
        <v>8</v>
      </c>
      <c r="AC455" s="918"/>
      <c r="AD455" s="918"/>
      <c r="AE455" s="918">
        <v>2</v>
      </c>
      <c r="AF455" s="918"/>
      <c r="AG455" s="918"/>
      <c r="AH455" s="918"/>
      <c r="AI455" s="918">
        <v>4</v>
      </c>
      <c r="AJ455" s="12">
        <v>2</v>
      </c>
      <c r="AK455" s="445" t="str">
        <f>IF(G455="","",VLOOKUP(J455,中子データ!$B$4:$H$4500,3,FALSE))</f>
        <v>WJ50A</v>
      </c>
      <c r="AL455" s="445">
        <f>IF(G455="","",VLOOKUP(J455,中子データ!$B$4:$H$4500,5,FALSE))</f>
        <v>0.44</v>
      </c>
      <c r="AM455" s="445">
        <f>IF(G455="","",VLOOKUP(J455,中子データ!$B$4:$H$4500,6,FALSE))</f>
        <v>75</v>
      </c>
      <c r="AN455" s="418"/>
      <c r="AO455" s="419"/>
      <c r="AP455" s="420"/>
      <c r="AQ455" s="421"/>
      <c r="AR455" s="420"/>
      <c r="AS455" s="436">
        <v>1</v>
      </c>
      <c r="AT455" s="436"/>
      <c r="AU455" s="919"/>
      <c r="AV455" s="11"/>
      <c r="AW455" s="11"/>
      <c r="AX455" s="410">
        <f t="shared" si="313"/>
        <v>400</v>
      </c>
      <c r="AY455" s="411">
        <f>IF(G455="","",VLOOKUP(J455,中子データ!$B$4:$M$5999,10,FALSE))</f>
        <v>120</v>
      </c>
      <c r="AZ455" s="438">
        <f>IF(G455="","",VLOOKUP(J455,中子データ!$B$4:$M$5999,9,FALSE))</f>
        <v>60</v>
      </c>
      <c r="BA455" s="412" t="str">
        <f>IF(AQ455="","",VLOOKUP(AQ455,作業者名!$B$4:$C$100,2,FALSE))</f>
        <v/>
      </c>
      <c r="BB455" s="412" t="str">
        <f>IF(AR455="","",VLOOKUP(AR455,作業者名!$B$4:$C$100,2,FALSE))</f>
        <v/>
      </c>
      <c r="BC455" s="412">
        <f>IF(G455="","",VLOOKUP(J455,中子データ!B$4:N$6004,12,FALSE))</f>
        <v>0.05</v>
      </c>
      <c r="BD455" s="413">
        <f>IF(G455="","",VLOOKUP(J455,中子データ!$B$4:$P$4500,15,FALSE))</f>
        <v>0</v>
      </c>
    </row>
    <row r="456" spans="1:56" x14ac:dyDescent="0.15">
      <c r="A456" s="7" t="str">
        <f>IF(G456="","",VLOOKUP(H456,マシン名!$B$4:$C$93,2,FALSE))</f>
        <v>CP　</v>
      </c>
      <c r="B456" s="7" t="str">
        <f>IF(G456="","",VLOOKUP(I456,作業者名!$B$4:$C$100,2,FALSE))</f>
        <v>平</v>
      </c>
      <c r="C456" s="7" t="str">
        <f>IF(G456="","",VLOOKUP(J456,中子データ!$B$4:$H$4500,2,FALSE))</f>
        <v>KHR721　主1・2</v>
      </c>
      <c r="D456" s="8">
        <f>IF(G456="","",VLOOKUP(J456,中子データ!$B$4:$H$4500,4,FALSE))</f>
        <v>1</v>
      </c>
      <c r="E456" s="231">
        <f t="shared" si="317"/>
        <v>27</v>
      </c>
      <c r="G456" s="958">
        <v>44453</v>
      </c>
      <c r="H456" s="950">
        <v>21</v>
      </c>
      <c r="I456" s="950">
        <v>26</v>
      </c>
      <c r="J456" s="950">
        <v>513</v>
      </c>
      <c r="K456" s="951">
        <v>27</v>
      </c>
      <c r="L456" s="951">
        <v>180</v>
      </c>
      <c r="M456" s="952">
        <v>1</v>
      </c>
      <c r="N456" s="915">
        <f t="shared" ref="N456:N457" si="319">L456-SUM(O456:Z456)</f>
        <v>170</v>
      </c>
      <c r="O456" s="250"/>
      <c r="P456" s="250"/>
      <c r="Q456" s="250"/>
      <c r="R456" s="250">
        <v>10</v>
      </c>
      <c r="S456" s="250"/>
      <c r="T456" s="250"/>
      <c r="U456" s="250"/>
      <c r="V456" s="250"/>
      <c r="W456" s="250"/>
      <c r="X456" s="250"/>
      <c r="Y456" s="250"/>
      <c r="Z456" s="914"/>
      <c r="AA456" s="429"/>
      <c r="AB456" s="457">
        <f t="shared" si="314"/>
        <v>0</v>
      </c>
      <c r="AC456" s="918"/>
      <c r="AD456" s="918"/>
      <c r="AE456" s="918"/>
      <c r="AF456" s="918"/>
      <c r="AG456" s="918"/>
      <c r="AH456" s="918"/>
      <c r="AI456" s="918"/>
      <c r="AJ456" s="12"/>
      <c r="AK456" s="445" t="str">
        <f>IF(G456="","",VLOOKUP(J456,中子データ!$B$4:$H$4500,3,FALSE))</f>
        <v>TW54S</v>
      </c>
      <c r="AL456" s="445">
        <f>IF(G456="","",VLOOKUP(J456,中子データ!$B$4:$H$4500,5,FALSE))</f>
        <v>16</v>
      </c>
      <c r="AM456" s="445">
        <f>IF(G456="","",VLOOKUP(J456,中子データ!$B$4:$H$4500,6,FALSE))</f>
        <v>985</v>
      </c>
      <c r="AN456" s="418"/>
      <c r="AO456" s="419"/>
      <c r="AP456" s="420"/>
      <c r="AQ456" s="421"/>
      <c r="AR456" s="420"/>
      <c r="AS456" s="436"/>
      <c r="AT456" s="436"/>
      <c r="AU456" s="919"/>
      <c r="AV456" s="11"/>
      <c r="AW456" s="11"/>
      <c r="AX456" s="410">
        <f t="shared" si="313"/>
        <v>170</v>
      </c>
      <c r="AY456" s="411">
        <f>IF(G456="","",VLOOKUP(J456,中子データ!$B$4:$M$5999,10,FALSE))</f>
        <v>360</v>
      </c>
      <c r="AZ456" s="438">
        <f>IF(G456="","",VLOOKUP(J456,中子データ!$B$4:$M$5999,9,FALSE))</f>
        <v>10</v>
      </c>
      <c r="BA456" s="412" t="str">
        <f>IF(AQ456="","",VLOOKUP(AQ456,作業者名!$B$4:$C$100,2,FALSE))</f>
        <v/>
      </c>
      <c r="BB456" s="412" t="str">
        <f>IF(AR456="","",VLOOKUP(AR456,作業者名!$B$4:$C$100,2,FALSE))</f>
        <v/>
      </c>
      <c r="BC456" s="412">
        <f>IF(G456="","",VLOOKUP(J456,中子データ!B$4:N$6004,12,FALSE))</f>
        <v>0.1</v>
      </c>
      <c r="BD456" s="413">
        <f>IF(G456="","",VLOOKUP(J456,中子データ!$B$4:$P$4500,15,FALSE))</f>
        <v>0</v>
      </c>
    </row>
    <row r="457" spans="1:56" x14ac:dyDescent="0.15">
      <c r="A457" s="7" t="str">
        <f>IF(G457="","",VLOOKUP(H457,マシン名!$B$4:$C$93,2,FALSE))</f>
        <v>CP　</v>
      </c>
      <c r="B457" s="7" t="str">
        <f>IF(G457="","",VLOOKUP(I457,作業者名!$B$4:$C$100,2,FALSE))</f>
        <v>平</v>
      </c>
      <c r="C457" s="7" t="str">
        <f>IF(G457="","",VLOOKUP(J457,中子データ!$B$4:$H$4500,2,FALSE))</f>
        <v>KHR721　主3・4</v>
      </c>
      <c r="D457" s="8">
        <f>IF(G457="","",VLOOKUP(J457,中子データ!$B$4:$H$4500,4,FALSE))</f>
        <v>1</v>
      </c>
      <c r="E457" s="231">
        <f t="shared" si="317"/>
        <v>0</v>
      </c>
      <c r="G457" s="958">
        <v>44453</v>
      </c>
      <c r="H457" s="247">
        <v>21</v>
      </c>
      <c r="I457" s="248">
        <v>26</v>
      </c>
      <c r="J457" s="245">
        <v>514</v>
      </c>
      <c r="K457" s="917">
        <v>0</v>
      </c>
      <c r="L457" s="917">
        <v>60</v>
      </c>
      <c r="M457" s="915">
        <v>1</v>
      </c>
      <c r="N457" s="915">
        <f t="shared" si="319"/>
        <v>0</v>
      </c>
      <c r="O457" s="250"/>
      <c r="P457" s="250">
        <v>60</v>
      </c>
      <c r="Q457" s="250"/>
      <c r="R457" s="250"/>
      <c r="S457" s="250"/>
      <c r="T457" s="250"/>
      <c r="U457" s="250"/>
      <c r="V457" s="250"/>
      <c r="W457" s="250"/>
      <c r="X457" s="250"/>
      <c r="Y457" s="250"/>
      <c r="Z457" s="914"/>
      <c r="AA457" s="429"/>
      <c r="AB457" s="457">
        <f t="shared" si="314"/>
        <v>0</v>
      </c>
      <c r="AC457" s="918"/>
      <c r="AD457" s="918"/>
      <c r="AE457" s="918"/>
      <c r="AF457" s="918"/>
      <c r="AG457" s="918"/>
      <c r="AH457" s="918"/>
      <c r="AI457" s="918"/>
      <c r="AJ457" s="12"/>
      <c r="AK457" s="445" t="str">
        <f>IF(G457="","",VLOOKUP(J457,中子データ!$B$4:$H$4500,3,FALSE))</f>
        <v>TW54S</v>
      </c>
      <c r="AL457" s="445">
        <f>IF(G457="","",VLOOKUP(J457,中子データ!$B$4:$H$4500,5,FALSE))</f>
        <v>16</v>
      </c>
      <c r="AM457" s="445">
        <f>IF(G457="","",VLOOKUP(J457,中子データ!$B$4:$H$4500,6,FALSE))</f>
        <v>985</v>
      </c>
      <c r="AN457" s="418"/>
      <c r="AO457" s="419"/>
      <c r="AP457" s="420"/>
      <c r="AQ457" s="421"/>
      <c r="AR457" s="420"/>
      <c r="AS457" s="436"/>
      <c r="AT457" s="436"/>
      <c r="AU457" s="919"/>
      <c r="AV457" s="11"/>
      <c r="AW457" s="11"/>
      <c r="AX457" s="410">
        <f t="shared" si="313"/>
        <v>0</v>
      </c>
      <c r="AY457" s="411">
        <f>IF(G457="","",VLOOKUP(J457,中子データ!$B$4:$M$5999,10,FALSE))</f>
        <v>360</v>
      </c>
      <c r="AZ457" s="438">
        <f>IF(G457="","",VLOOKUP(J457,中子データ!$B$4:$M$5999,9,FALSE))</f>
        <v>10</v>
      </c>
      <c r="BA457" s="412" t="str">
        <f>IF(AQ457="","",VLOOKUP(AQ457,作業者名!$B$4:$C$100,2,FALSE))</f>
        <v/>
      </c>
      <c r="BB457" s="412" t="str">
        <f>IF(AR457="","",VLOOKUP(AR457,作業者名!$B$4:$C$100,2,FALSE))</f>
        <v/>
      </c>
      <c r="BC457" s="412">
        <f>IF(G457="","",VLOOKUP(J457,中子データ!B$4:N$6004,12,FALSE))</f>
        <v>0.1</v>
      </c>
      <c r="BD457" s="413">
        <f>IF(G457="","",VLOOKUP(J457,中子データ!$B$4:$P$4500,15,FALSE))</f>
        <v>0</v>
      </c>
    </row>
    <row r="458" spans="1:56" x14ac:dyDescent="0.15">
      <c r="A458" s="7" t="str">
        <f>IF(G458="","",VLOOKUP(H458,マシン名!$B$4:$C$93,2,FALSE))</f>
        <v>CP　</v>
      </c>
      <c r="B458" s="7" t="str">
        <f>IF(G458="","",VLOOKUP(I458,作業者名!$B$4:$C$100,2,FALSE))</f>
        <v>平</v>
      </c>
      <c r="C458" s="7" t="str">
        <f>IF(G458="","",VLOOKUP(J458,中子データ!$B$4:$H$4500,2,FALSE))</f>
        <v>KHR721　主3・4</v>
      </c>
      <c r="D458" s="8">
        <f>IF(G458="","",VLOOKUP(J458,中子データ!$B$4:$H$4500,4,FALSE))</f>
        <v>1</v>
      </c>
      <c r="E458" s="231">
        <f>IF(G458="","",D458*K458-AB458)</f>
        <v>12</v>
      </c>
      <c r="G458" s="958">
        <v>44453</v>
      </c>
      <c r="H458" s="1038">
        <v>21</v>
      </c>
      <c r="I458" s="1038">
        <v>26</v>
      </c>
      <c r="J458" s="1038">
        <v>514</v>
      </c>
      <c r="K458" s="10">
        <v>13</v>
      </c>
      <c r="L458" s="10">
        <v>105</v>
      </c>
      <c r="M458" s="6">
        <v>1</v>
      </c>
      <c r="N458" s="6">
        <f t="shared" ref="N458:N462" si="320">L458-SUM(O458:Z458)</f>
        <v>85</v>
      </c>
      <c r="O458" s="250"/>
      <c r="P458" s="250"/>
      <c r="Q458" s="250"/>
      <c r="R458" s="250">
        <v>10</v>
      </c>
      <c r="S458" s="250"/>
      <c r="T458" s="250"/>
      <c r="U458" s="250">
        <v>10</v>
      </c>
      <c r="V458" s="250"/>
      <c r="W458" s="250"/>
      <c r="X458" s="250"/>
      <c r="Y458" s="250"/>
      <c r="Z458" s="4"/>
      <c r="AA458" s="429"/>
      <c r="AB458" s="457">
        <f t="shared" ref="AB458:AB462" si="321">SUM(AC458:AJ458)</f>
        <v>1</v>
      </c>
      <c r="AC458" s="11"/>
      <c r="AD458" s="11"/>
      <c r="AE458" s="11"/>
      <c r="AF458" s="11"/>
      <c r="AG458" s="11"/>
      <c r="AH458" s="11">
        <v>1</v>
      </c>
      <c r="AI458" s="11"/>
      <c r="AJ458" s="12"/>
      <c r="AK458" s="445" t="str">
        <f>IF(G458="","",VLOOKUP(J458,中子データ!$B$4:$H$4500,3,FALSE))</f>
        <v>TW54S</v>
      </c>
      <c r="AL458" s="445">
        <f>IF(G458="","",VLOOKUP(J458,中子データ!$B$4:$H$4500,5,FALSE))</f>
        <v>16</v>
      </c>
      <c r="AM458" s="445">
        <f>IF(G458="","",VLOOKUP(J458,中子データ!$B$4:$H$4500,6,FALSE))</f>
        <v>985</v>
      </c>
      <c r="AN458" s="418"/>
      <c r="AO458" s="419"/>
      <c r="AP458" s="420"/>
      <c r="AQ458" s="421"/>
      <c r="AR458" s="420"/>
      <c r="AS458" s="436"/>
      <c r="AT458" s="436"/>
      <c r="AU458" s="422"/>
      <c r="AV458" s="11"/>
      <c r="AW458" s="11"/>
      <c r="AX458" s="410">
        <f t="shared" si="313"/>
        <v>85</v>
      </c>
      <c r="AY458" s="411">
        <f>IF(G458="","",VLOOKUP(J458,中子データ!$B$4:$M$5999,10,FALSE))</f>
        <v>360</v>
      </c>
      <c r="AZ458" s="438">
        <f>IF(G458="","",VLOOKUP(J458,中子データ!$B$4:$M$5999,9,FALSE))</f>
        <v>10</v>
      </c>
      <c r="BA458" s="412" t="str">
        <f>IF(AQ458="","",VLOOKUP(AQ458,作業者名!$B$4:$C$100,2,FALSE))</f>
        <v/>
      </c>
      <c r="BB458" s="412" t="str">
        <f>IF(AR458="","",VLOOKUP(AR458,作業者名!$B$4:$C$100,2,FALSE))</f>
        <v/>
      </c>
      <c r="BC458" s="412">
        <f>IF(G458="","",VLOOKUP(J458,中子データ!B$4:N$6004,12,FALSE))</f>
        <v>0.1</v>
      </c>
      <c r="BD458" s="413">
        <f>IF(G458="","",VLOOKUP(J458,中子データ!$B$4:$P$4500,15,FALSE))</f>
        <v>0</v>
      </c>
    </row>
    <row r="459" spans="1:56" x14ac:dyDescent="0.15">
      <c r="A459" s="7" t="str">
        <f>IF(G459="","",VLOOKUP(H459,マシン名!$B$4:$C$93,2,FALSE))</f>
        <v>A56HP①　</v>
      </c>
      <c r="B459" s="7" t="str">
        <f>IF(G459="","",VLOOKUP(I459,作業者名!$B$4:$C$100,2,FALSE))</f>
        <v>清水</v>
      </c>
      <c r="C459" s="7" t="str">
        <f>IF(G459="","",VLOOKUP(J459,中子データ!$B$4:$H$4500,2,FALSE))</f>
        <v>KC780　寄せ</v>
      </c>
      <c r="D459" s="8">
        <f>IF(G459="","",VLOOKUP(J459,中子データ!$B$4:$H$4500,4,FALSE))</f>
        <v>1</v>
      </c>
      <c r="E459" s="231">
        <f t="shared" si="317"/>
        <v>90</v>
      </c>
      <c r="G459" s="958">
        <v>44453</v>
      </c>
      <c r="H459" s="247">
        <v>29</v>
      </c>
      <c r="I459" s="248">
        <v>17</v>
      </c>
      <c r="J459" s="245">
        <v>607</v>
      </c>
      <c r="K459" s="10">
        <v>90</v>
      </c>
      <c r="L459" s="10">
        <v>405</v>
      </c>
      <c r="M459" s="6">
        <v>1</v>
      </c>
      <c r="N459" s="6">
        <f t="shared" si="320"/>
        <v>405</v>
      </c>
      <c r="O459" s="250"/>
      <c r="P459" s="250"/>
      <c r="Q459" s="250"/>
      <c r="R459" s="250"/>
      <c r="S459" s="250"/>
      <c r="T459" s="250"/>
      <c r="U459" s="250"/>
      <c r="V459" s="250"/>
      <c r="W459" s="250"/>
      <c r="X459" s="250"/>
      <c r="Y459" s="250"/>
      <c r="Z459" s="4"/>
      <c r="AA459" s="429"/>
      <c r="AB459" s="457">
        <f t="shared" si="321"/>
        <v>0</v>
      </c>
      <c r="AC459" s="11"/>
      <c r="AD459" s="11"/>
      <c r="AE459" s="11"/>
      <c r="AF459" s="11"/>
      <c r="AG459" s="11"/>
      <c r="AH459" s="11"/>
      <c r="AI459" s="11"/>
      <c r="AJ459" s="12"/>
      <c r="AK459" s="445" t="str">
        <f>IF(G459="","",VLOOKUP(J459,中子データ!$B$4:$H$4500,3,FALSE))</f>
        <v>S30D改</v>
      </c>
      <c r="AL459" s="445">
        <f>IF(G459="","",VLOOKUP(J459,中子データ!$B$4:$H$4500,5,FALSE))</f>
        <v>18.48</v>
      </c>
      <c r="AM459" s="445">
        <f>IF(G459="","",VLOOKUP(J459,中子データ!$B$4:$H$4500,6,FALSE))</f>
        <v>1161</v>
      </c>
      <c r="AN459" s="418"/>
      <c r="AO459" s="419"/>
      <c r="AP459" s="420"/>
      <c r="AQ459" s="421"/>
      <c r="AR459" s="420"/>
      <c r="AS459" s="436"/>
      <c r="AT459" s="436"/>
      <c r="AU459" s="422"/>
      <c r="AV459" s="11"/>
      <c r="AW459" s="11"/>
      <c r="AX459" s="410">
        <f t="shared" si="313"/>
        <v>405</v>
      </c>
      <c r="AY459" s="411">
        <f>IF(G459="","",VLOOKUP(J459,中子データ!$B$4:$M$5999,10,FALSE))</f>
        <v>240</v>
      </c>
      <c r="AZ459" s="438">
        <f>IF(G459="","",VLOOKUP(J459,中子データ!$B$4:$M$5999,9,FALSE))</f>
        <v>15</v>
      </c>
      <c r="BA459" s="412" t="str">
        <f>IF(AQ459="","",VLOOKUP(AQ459,作業者名!$B$4:$C$100,2,FALSE))</f>
        <v/>
      </c>
      <c r="BB459" s="412" t="str">
        <f>IF(AR459="","",VLOOKUP(AR459,作業者名!$B$4:$C$100,2,FALSE))</f>
        <v/>
      </c>
      <c r="BC459" s="412">
        <f>IF(G459="","",VLOOKUP(J459,中子データ!B$4:N$6004,12,FALSE))</f>
        <v>0</v>
      </c>
      <c r="BD459" s="413">
        <f>IF(G459="","",VLOOKUP(J459,中子データ!$B$4:$P$4500,15,FALSE))</f>
        <v>0</v>
      </c>
    </row>
    <row r="460" spans="1:56" x14ac:dyDescent="0.15">
      <c r="A460" s="7" t="str">
        <f>IF(G460="","",VLOOKUP(H460,マシン名!$B$4:$C$93,2,FALSE))</f>
        <v>A56HP①　</v>
      </c>
      <c r="B460" s="7" t="str">
        <f>IF(G460="","",VLOOKUP(I460,作業者名!$B$4:$C$100,2,FALSE))</f>
        <v>清水</v>
      </c>
      <c r="C460" s="7" t="str">
        <f>IF(G460="","",VLOOKUP(J460,中子データ!$B$4:$H$4500,2,FALSE))</f>
        <v>KC767　寄</v>
      </c>
      <c r="D460" s="8">
        <f>IF(G460="","",VLOOKUP(J460,中子データ!$B$4:$H$4500,4,FALSE))</f>
        <v>1</v>
      </c>
      <c r="E460" s="231">
        <f t="shared" si="317"/>
        <v>0</v>
      </c>
      <c r="G460" s="958">
        <v>44453</v>
      </c>
      <c r="H460" s="9">
        <v>29</v>
      </c>
      <c r="I460" s="9">
        <v>17</v>
      </c>
      <c r="J460" s="9">
        <v>599</v>
      </c>
      <c r="K460" s="10">
        <v>0</v>
      </c>
      <c r="L460" s="10">
        <v>30</v>
      </c>
      <c r="M460" s="6">
        <v>1</v>
      </c>
      <c r="N460" s="6">
        <f t="shared" si="320"/>
        <v>0</v>
      </c>
      <c r="O460" s="250"/>
      <c r="P460" s="250">
        <v>30</v>
      </c>
      <c r="Q460" s="250"/>
      <c r="R460" s="250"/>
      <c r="S460" s="250"/>
      <c r="T460" s="250"/>
      <c r="U460" s="250"/>
      <c r="V460" s="250"/>
      <c r="W460" s="250"/>
      <c r="X460" s="250"/>
      <c r="Y460" s="250"/>
      <c r="Z460" s="4"/>
      <c r="AA460" s="429"/>
      <c r="AB460" s="457">
        <f t="shared" si="321"/>
        <v>0</v>
      </c>
      <c r="AC460" s="11"/>
      <c r="AD460" s="11"/>
      <c r="AE460" s="11"/>
      <c r="AF460" s="11"/>
      <c r="AG460" s="11"/>
      <c r="AH460" s="11"/>
      <c r="AI460" s="11"/>
      <c r="AJ460" s="12"/>
      <c r="AK460" s="445" t="str">
        <f>IF(G460="","",VLOOKUP(J460,中子データ!$B$4:$H$4500,3,FALSE))</f>
        <v>DP25A</v>
      </c>
      <c r="AL460" s="445">
        <f>IF(G460="","",VLOOKUP(J460,中子データ!$B$4:$H$4500,5,FALSE))</f>
        <v>14.5</v>
      </c>
      <c r="AM460" s="445">
        <f>IF(G460="","",VLOOKUP(J460,中子データ!$B$4:$H$4500,6,FALSE))</f>
        <v>981</v>
      </c>
      <c r="AN460" s="418"/>
      <c r="AO460" s="419"/>
      <c r="AP460" s="420"/>
      <c r="AQ460" s="421"/>
      <c r="AR460" s="420"/>
      <c r="AS460" s="436"/>
      <c r="AT460" s="436"/>
      <c r="AU460" s="422"/>
      <c r="AV460" s="11"/>
      <c r="AW460" s="11"/>
      <c r="AX460" s="410">
        <f t="shared" si="313"/>
        <v>0</v>
      </c>
      <c r="AY460" s="411">
        <f>IF(G460="","",VLOOKUP(J460,中子データ!$B$4:$M$5999,10,FALSE))</f>
        <v>240</v>
      </c>
      <c r="AZ460" s="438">
        <f>IF(G460="","",VLOOKUP(J460,中子データ!$B$4:$M$5999,9,FALSE))</f>
        <v>15</v>
      </c>
      <c r="BA460" s="412" t="str">
        <f>IF(AQ460="","",VLOOKUP(AQ460,作業者名!$B$4:$C$100,2,FALSE))</f>
        <v/>
      </c>
      <c r="BB460" s="412" t="str">
        <f>IF(AR460="","",VLOOKUP(AR460,作業者名!$B$4:$C$100,2,FALSE))</f>
        <v/>
      </c>
      <c r="BC460" s="412">
        <f>IF(G460="","",VLOOKUP(J460,中子データ!B$4:N$6004,12,FALSE))</f>
        <v>0</v>
      </c>
      <c r="BD460" s="413">
        <f>IF(G460="","",VLOOKUP(J460,中子データ!$B$4:$P$4500,15,FALSE))</f>
        <v>0</v>
      </c>
    </row>
    <row r="461" spans="1:56" x14ac:dyDescent="0.15">
      <c r="A461" s="7" t="str">
        <f>IF(G461="","",VLOOKUP(H461,マシン名!$B$4:$C$93,2,FALSE))</f>
        <v>A56HP①　</v>
      </c>
      <c r="B461" s="7" t="str">
        <f>IF(G461="","",VLOOKUP(I461,作業者名!$B$4:$C$100,2,FALSE))</f>
        <v>飯塚</v>
      </c>
      <c r="C461" s="7" t="str">
        <f>IF(G461="","",VLOOKUP(J461,中子データ!$B$4:$H$4500,2,FALSE))</f>
        <v>KC767　寄</v>
      </c>
      <c r="D461" s="8">
        <f>IF(G461="","",VLOOKUP(J461,中子データ!$B$4:$H$4500,4,FALSE))</f>
        <v>1</v>
      </c>
      <c r="E461" s="231">
        <f t="shared" si="317"/>
        <v>19</v>
      </c>
      <c r="G461" s="958">
        <v>44453</v>
      </c>
      <c r="H461" s="247">
        <v>29</v>
      </c>
      <c r="I461" s="248">
        <v>21</v>
      </c>
      <c r="J461" s="245">
        <v>599</v>
      </c>
      <c r="K461" s="989">
        <v>19</v>
      </c>
      <c r="L461" s="989">
        <v>90</v>
      </c>
      <c r="M461" s="987">
        <v>1</v>
      </c>
      <c r="N461" s="6">
        <f t="shared" si="320"/>
        <v>90</v>
      </c>
      <c r="O461" s="250"/>
      <c r="P461" s="250"/>
      <c r="Q461" s="250"/>
      <c r="R461" s="250"/>
      <c r="S461" s="250"/>
      <c r="T461" s="250"/>
      <c r="U461" s="250"/>
      <c r="V461" s="250"/>
      <c r="W461" s="250"/>
      <c r="X461" s="250"/>
      <c r="Y461" s="250"/>
      <c r="Z461" s="4"/>
      <c r="AA461" s="429"/>
      <c r="AB461" s="457">
        <f t="shared" si="321"/>
        <v>0</v>
      </c>
      <c r="AC461" s="11"/>
      <c r="AD461" s="11"/>
      <c r="AE461" s="11"/>
      <c r="AF461" s="11"/>
      <c r="AG461" s="11"/>
      <c r="AH461" s="11"/>
      <c r="AI461" s="11"/>
      <c r="AJ461" s="12"/>
      <c r="AK461" s="445" t="str">
        <f>IF(G461="","",VLOOKUP(J461,中子データ!$B$4:$H$4500,3,FALSE))</f>
        <v>DP25A</v>
      </c>
      <c r="AL461" s="445">
        <f>IF(G461="","",VLOOKUP(J461,中子データ!$B$4:$H$4500,5,FALSE))</f>
        <v>14.5</v>
      </c>
      <c r="AM461" s="445">
        <f>IF(G461="","",VLOOKUP(J461,中子データ!$B$4:$H$4500,6,FALSE))</f>
        <v>981</v>
      </c>
      <c r="AN461" s="418"/>
      <c r="AO461" s="419"/>
      <c r="AP461" s="420"/>
      <c r="AQ461" s="421"/>
      <c r="AR461" s="420"/>
      <c r="AS461" s="436">
        <v>1</v>
      </c>
      <c r="AT461" s="436"/>
      <c r="AU461" s="422"/>
      <c r="AV461" s="11"/>
      <c r="AW461" s="11"/>
      <c r="AX461" s="410">
        <f t="shared" si="313"/>
        <v>90</v>
      </c>
      <c r="AY461" s="411">
        <f>IF(G461="","",VLOOKUP(J461,中子データ!$B$4:$M$5999,10,FALSE))</f>
        <v>240</v>
      </c>
      <c r="AZ461" s="438">
        <f>IF(G461="","",VLOOKUP(J461,中子データ!$B$4:$M$5999,9,FALSE))</f>
        <v>15</v>
      </c>
      <c r="BA461" s="412" t="str">
        <f>IF(AQ461="","",VLOOKUP(AQ461,作業者名!$B$4:$C$100,2,FALSE))</f>
        <v/>
      </c>
      <c r="BB461" s="412" t="str">
        <f>IF(AR461="","",VLOOKUP(AR461,作業者名!$B$4:$C$100,2,FALSE))</f>
        <v/>
      </c>
      <c r="BC461" s="412">
        <f>IF(G461="","",VLOOKUP(J461,中子データ!B$4:N$6004,12,FALSE))</f>
        <v>0</v>
      </c>
      <c r="BD461" s="413">
        <f>IF(G461="","",VLOOKUP(J461,中子データ!$B$4:$P$4500,15,FALSE))</f>
        <v>0</v>
      </c>
    </row>
    <row r="462" spans="1:56" x14ac:dyDescent="0.15">
      <c r="A462" s="7" t="str">
        <f>IF(G462="","",VLOOKUP(H462,マシン名!$B$4:$C$93,2,FALSE))</f>
        <v>A56HP①　</v>
      </c>
      <c r="B462" s="7" t="str">
        <f>IF(G462="","",VLOOKUP(I462,作業者名!$B$4:$C$100,2,FALSE))</f>
        <v>飯塚</v>
      </c>
      <c r="C462" s="7" t="str">
        <f>IF(G462="","",VLOOKUP(J462,中子データ!$B$4:$H$4500,2,FALSE))</f>
        <v>KC780　主</v>
      </c>
      <c r="D462" s="8">
        <f>IF(G462="","",VLOOKUP(J462,中子データ!$B$4:$H$4500,4,FALSE))</f>
        <v>1</v>
      </c>
      <c r="E462" s="231">
        <f t="shared" si="317"/>
        <v>0</v>
      </c>
      <c r="G462" s="958">
        <v>44453</v>
      </c>
      <c r="H462" s="9">
        <v>29</v>
      </c>
      <c r="I462" s="9">
        <v>21</v>
      </c>
      <c r="J462" s="9">
        <v>606</v>
      </c>
      <c r="K462" s="10">
        <v>0</v>
      </c>
      <c r="L462" s="10">
        <v>50</v>
      </c>
      <c r="M462" s="6">
        <v>1</v>
      </c>
      <c r="N462" s="6">
        <f t="shared" si="320"/>
        <v>0</v>
      </c>
      <c r="O462" s="250"/>
      <c r="P462" s="250">
        <v>50</v>
      </c>
      <c r="Q462" s="250"/>
      <c r="R462" s="250"/>
      <c r="S462" s="250"/>
      <c r="T462" s="250"/>
      <c r="U462" s="250"/>
      <c r="V462" s="250"/>
      <c r="W462" s="250"/>
      <c r="X462" s="250"/>
      <c r="Y462" s="250"/>
      <c r="Z462" s="4"/>
      <c r="AA462" s="429"/>
      <c r="AB462" s="457">
        <f t="shared" si="321"/>
        <v>0</v>
      </c>
      <c r="AC462" s="11"/>
      <c r="AD462" s="11"/>
      <c r="AE462" s="11"/>
      <c r="AF462" s="11"/>
      <c r="AG462" s="11"/>
      <c r="AH462" s="11"/>
      <c r="AI462" s="11"/>
      <c r="AJ462" s="12"/>
      <c r="AK462" s="445" t="str">
        <f>IF(G462="","",VLOOKUP(J462,中子データ!$B$4:$H$4500,3,FALSE))</f>
        <v>DP25A</v>
      </c>
      <c r="AL462" s="445">
        <f>IF(G462="","",VLOOKUP(J462,中子データ!$B$4:$H$4500,5,FALSE))</f>
        <v>19.649999999999999</v>
      </c>
      <c r="AM462" s="445">
        <f>IF(G462="","",VLOOKUP(J462,中子データ!$B$4:$H$4500,6,FALSE))</f>
        <v>1490</v>
      </c>
      <c r="AN462" s="418"/>
      <c r="AO462" s="419"/>
      <c r="AP462" s="420"/>
      <c r="AQ462" s="421"/>
      <c r="AR462" s="420"/>
      <c r="AS462" s="436">
        <v>1</v>
      </c>
      <c r="AT462" s="436"/>
      <c r="AU462" s="422"/>
      <c r="AV462" s="11"/>
      <c r="AW462" s="11"/>
      <c r="AX462" s="410">
        <f t="shared" si="313"/>
        <v>0</v>
      </c>
      <c r="AY462" s="411">
        <f>IF(G462="","",VLOOKUP(J462,中子データ!$B$4:$M$5999,10,FALSE))</f>
        <v>240</v>
      </c>
      <c r="AZ462" s="438">
        <f>IF(G462="","",VLOOKUP(J462,中子データ!$B$4:$M$5999,9,FALSE))</f>
        <v>15</v>
      </c>
      <c r="BA462" s="412" t="str">
        <f>IF(AQ462="","",VLOOKUP(AQ462,作業者名!$B$4:$C$100,2,FALSE))</f>
        <v/>
      </c>
      <c r="BB462" s="412" t="str">
        <f>IF(AR462="","",VLOOKUP(AR462,作業者名!$B$4:$C$100,2,FALSE))</f>
        <v/>
      </c>
      <c r="BC462" s="412">
        <f>IF(G462="","",VLOOKUP(J462,中子データ!B$4:N$6004,12,FALSE))</f>
        <v>0</v>
      </c>
      <c r="BD462" s="413">
        <f>IF(G462="","",VLOOKUP(J462,中子データ!$B$4:$P$4500,15,FALSE))</f>
        <v>0</v>
      </c>
    </row>
    <row r="463" spans="1:56" x14ac:dyDescent="0.15">
      <c r="A463" s="7" t="str">
        <f>IF(G463="","",VLOOKUP(H463,マシン名!$B$4:$C$93,2,FALSE))</f>
        <v>A56HP①　</v>
      </c>
      <c r="B463" s="7" t="str">
        <f>IF(G463="","",VLOOKUP(I463,作業者名!$B$4:$C$100,2,FALSE))</f>
        <v>飯塚</v>
      </c>
      <c r="C463" s="7" t="str">
        <f>IF(G463="","",VLOOKUP(J463,中子データ!$B$4:$H$4500,2,FALSE))</f>
        <v>KC780　主</v>
      </c>
      <c r="D463" s="8">
        <f>IF(G463="","",VLOOKUP(J463,中子データ!$B$4:$H$4500,4,FALSE))</f>
        <v>1</v>
      </c>
      <c r="E463" s="231">
        <f t="shared" si="317"/>
        <v>41</v>
      </c>
      <c r="G463" s="958">
        <v>44453</v>
      </c>
      <c r="H463" s="1066">
        <v>29</v>
      </c>
      <c r="I463" s="1066">
        <v>21</v>
      </c>
      <c r="J463" s="1066">
        <v>606</v>
      </c>
      <c r="K463" s="10">
        <v>41</v>
      </c>
      <c r="L463" s="10">
        <v>180</v>
      </c>
      <c r="M463" s="6">
        <v>1</v>
      </c>
      <c r="N463" s="6">
        <f t="shared" ref="N463" si="322">L463-SUM(O463:Z463)</f>
        <v>180</v>
      </c>
      <c r="O463" s="250"/>
      <c r="P463" s="250"/>
      <c r="Q463" s="250"/>
      <c r="R463" s="250"/>
      <c r="S463" s="250"/>
      <c r="T463" s="250"/>
      <c r="U463" s="250"/>
      <c r="V463" s="250"/>
      <c r="W463" s="250"/>
      <c r="X463" s="250"/>
      <c r="Y463" s="250"/>
      <c r="Z463" s="4"/>
      <c r="AA463" s="429"/>
      <c r="AB463" s="457">
        <f t="shared" ref="AB463" si="323">SUM(AC463:AJ463)</f>
        <v>0</v>
      </c>
      <c r="AC463" s="11"/>
      <c r="AD463" s="11"/>
      <c r="AE463" s="11"/>
      <c r="AF463" s="11"/>
      <c r="AG463" s="11"/>
      <c r="AH463" s="11"/>
      <c r="AI463" s="11"/>
      <c r="AJ463" s="12"/>
      <c r="AK463" s="445" t="str">
        <f>IF(G463="","",VLOOKUP(J463,中子データ!$B$4:$H$4500,3,FALSE))</f>
        <v>DP25A</v>
      </c>
      <c r="AL463" s="445">
        <f>IF(G463="","",VLOOKUP(J463,中子データ!$B$4:$H$4500,5,FALSE))</f>
        <v>19.649999999999999</v>
      </c>
      <c r="AM463" s="445">
        <f>IF(G463="","",VLOOKUP(J463,中子データ!$B$4:$H$4500,6,FALSE))</f>
        <v>1490</v>
      </c>
      <c r="AN463" s="418"/>
      <c r="AO463" s="419"/>
      <c r="AP463" s="420"/>
      <c r="AQ463" s="421"/>
      <c r="AR463" s="420"/>
      <c r="AS463" s="436">
        <v>1</v>
      </c>
      <c r="AT463" s="436"/>
      <c r="AU463" s="422"/>
      <c r="AV463" s="11"/>
      <c r="AW463" s="11"/>
      <c r="AX463" s="410">
        <f t="shared" si="313"/>
        <v>180</v>
      </c>
      <c r="AY463" s="411">
        <f>IF(G463="","",VLOOKUP(J463,中子データ!$B$4:$M$5999,10,FALSE))</f>
        <v>240</v>
      </c>
      <c r="AZ463" s="438">
        <f>IF(G463="","",VLOOKUP(J463,中子データ!$B$4:$M$5999,9,FALSE))</f>
        <v>15</v>
      </c>
      <c r="BA463" s="412" t="str">
        <f>IF(AQ463="","",VLOOKUP(AQ463,作業者名!$B$4:$C$100,2,FALSE))</f>
        <v/>
      </c>
      <c r="BB463" s="412" t="str">
        <f>IF(AR463="","",VLOOKUP(AR463,作業者名!$B$4:$C$100,2,FALSE))</f>
        <v/>
      </c>
      <c r="BC463" s="412">
        <f>IF(G463="","",VLOOKUP(J463,中子データ!B$4:N$6004,12,FALSE))</f>
        <v>0</v>
      </c>
      <c r="BD463" s="413">
        <f>IF(G463="","",VLOOKUP(J463,中子データ!$B$4:$P$4500,15,FALSE))</f>
        <v>0</v>
      </c>
    </row>
    <row r="464" spans="1:56" x14ac:dyDescent="0.15">
      <c r="A464" s="7" t="str">
        <f>IF(G464="","",VLOOKUP(H464,マシン名!$B$4:$C$93,2,FALSE))</f>
        <v>A56HP①　</v>
      </c>
      <c r="B464" s="7" t="str">
        <f>IF(G464="","",VLOOKUP(I464,作業者名!$B$4:$C$100,2,FALSE))</f>
        <v>飯塚</v>
      </c>
      <c r="C464" s="7" t="str">
        <f>IF(G464="","",VLOOKUP(J464,中子データ!$B$4:$H$4500,2,FALSE))</f>
        <v>KHB674(K3113）主芯</v>
      </c>
      <c r="D464" s="8">
        <f>IF(G464="","",VLOOKUP(J464,中子データ!$B$4:$H$4500,4,FALSE))</f>
        <v>1</v>
      </c>
      <c r="E464" s="231">
        <f t="shared" si="317"/>
        <v>0</v>
      </c>
      <c r="G464" s="958">
        <v>44453</v>
      </c>
      <c r="H464" s="9">
        <v>29</v>
      </c>
      <c r="I464" s="9">
        <v>21</v>
      </c>
      <c r="J464" s="9">
        <v>454</v>
      </c>
      <c r="K464" s="10">
        <v>0</v>
      </c>
      <c r="L464" s="10">
        <v>45</v>
      </c>
      <c r="M464" s="6">
        <v>1</v>
      </c>
      <c r="N464" s="6">
        <f t="shared" ref="N464:N465" si="324">L464-SUM(O464:Z464)</f>
        <v>0</v>
      </c>
      <c r="O464" s="250"/>
      <c r="P464" s="250">
        <v>45</v>
      </c>
      <c r="Q464" s="250"/>
      <c r="R464" s="250"/>
      <c r="S464" s="250"/>
      <c r="T464" s="250"/>
      <c r="U464" s="250"/>
      <c r="V464" s="250"/>
      <c r="W464" s="250"/>
      <c r="X464" s="250"/>
      <c r="Y464" s="250"/>
      <c r="Z464" s="4"/>
      <c r="AA464" s="429"/>
      <c r="AB464" s="457">
        <f>SUM(AC464:AJ464)</f>
        <v>0</v>
      </c>
      <c r="AC464" s="11"/>
      <c r="AD464" s="11"/>
      <c r="AE464" s="11"/>
      <c r="AF464" s="11"/>
      <c r="AG464" s="11"/>
      <c r="AH464" s="11"/>
      <c r="AI464" s="11"/>
      <c r="AJ464" s="12"/>
      <c r="AK464" s="445" t="str">
        <f>IF(G464="","",VLOOKUP(J464,中子データ!$B$4:$H$4500,3,FALSE))</f>
        <v>MJ72W</v>
      </c>
      <c r="AL464" s="445">
        <f>IF(G464="","",VLOOKUP(J464,中子データ!$B$4:$H$4500,5,FALSE))</f>
        <v>9.3000000000000007</v>
      </c>
      <c r="AM464" s="445">
        <f>IF(G464="","",VLOOKUP(J464,中子データ!$B$4:$H$4500,6,FALSE))</f>
        <v>655</v>
      </c>
      <c r="AN464" s="418"/>
      <c r="AO464" s="419"/>
      <c r="AP464" s="420"/>
      <c r="AQ464" s="421"/>
      <c r="AR464" s="420"/>
      <c r="AS464" s="436">
        <v>1</v>
      </c>
      <c r="AT464" s="436"/>
      <c r="AU464" s="422"/>
      <c r="AV464" s="11"/>
      <c r="AW464" s="11"/>
      <c r="AX464" s="410">
        <f t="shared" si="313"/>
        <v>0</v>
      </c>
      <c r="AY464" s="411">
        <f>IF(G464="","",VLOOKUP(J464,中子データ!$B$4:$M$5999,10,FALSE))</f>
        <v>210</v>
      </c>
      <c r="AZ464" s="438">
        <f>IF(G464="","",VLOOKUP(J464,中子データ!$B$4:$M$5999,9,FALSE))</f>
        <v>17.142857142857142</v>
      </c>
      <c r="BA464" s="412" t="str">
        <f>IF(AQ464="","",VLOOKUP(AQ464,作業者名!$B$4:$C$100,2,FALSE))</f>
        <v/>
      </c>
      <c r="BB464" s="412" t="str">
        <f>IF(AR464="","",VLOOKUP(AR464,作業者名!$B$4:$C$100,2,FALSE))</f>
        <v/>
      </c>
      <c r="BC464" s="412">
        <f>IF(G464="","",VLOOKUP(J464,中子データ!B$4:N$6004,12,FALSE))</f>
        <v>0</v>
      </c>
      <c r="BD464" s="413">
        <f>IF(G464="","",VLOOKUP(J464,中子データ!$B$4:$P$4500,15,FALSE))</f>
        <v>0</v>
      </c>
    </row>
    <row r="465" spans="1:56" x14ac:dyDescent="0.15">
      <c r="A465" s="7" t="str">
        <f>IF(G465="","",VLOOKUP(H465,マシン名!$B$4:$C$93,2,FALSE))</f>
        <v>MK3①　</v>
      </c>
      <c r="B465" s="7" t="str">
        <f>IF(G465="","",VLOOKUP(I465,作業者名!$B$4:$C$100,2,FALSE))</f>
        <v>浅津</v>
      </c>
      <c r="C465" s="7" t="str">
        <f>IF(G465="","",VLOOKUP(J465,中子データ!$B$4:$H$4500,2,FALSE))</f>
        <v>KC454オイルフィルター・丸芯</v>
      </c>
      <c r="D465" s="8">
        <f>IF(G465="","",VLOOKUP(J465,中子データ!$B$4:$H$4500,4,FALSE))</f>
        <v>2</v>
      </c>
      <c r="E465" s="231">
        <f>IF(G465="","",D465*K465-AB465)</f>
        <v>400</v>
      </c>
      <c r="G465" s="958">
        <v>44453</v>
      </c>
      <c r="H465" s="1038">
        <v>27</v>
      </c>
      <c r="I465" s="950">
        <v>9</v>
      </c>
      <c r="J465" s="1038">
        <v>291</v>
      </c>
      <c r="K465" s="1039">
        <v>210</v>
      </c>
      <c r="L465" s="1039">
        <v>465</v>
      </c>
      <c r="M465" s="1037">
        <v>0.5</v>
      </c>
      <c r="N465" s="987">
        <f t="shared" si="324"/>
        <v>425</v>
      </c>
      <c r="O465" s="250"/>
      <c r="P465" s="250"/>
      <c r="Q465" s="250"/>
      <c r="R465" s="250">
        <v>30</v>
      </c>
      <c r="S465" s="250"/>
      <c r="T465" s="250"/>
      <c r="U465" s="250">
        <v>10</v>
      </c>
      <c r="V465" s="250"/>
      <c r="W465" s="250"/>
      <c r="X465" s="250"/>
      <c r="Y465" s="250"/>
      <c r="Z465" s="4"/>
      <c r="AA465" s="429"/>
      <c r="AB465" s="457">
        <f>SUM(AC465:AJ465)</f>
        <v>20</v>
      </c>
      <c r="AC465" s="11"/>
      <c r="AD465" s="11"/>
      <c r="AE465" s="11"/>
      <c r="AF465" s="11"/>
      <c r="AG465" s="11"/>
      <c r="AH465" s="11"/>
      <c r="AI465" s="11">
        <v>20</v>
      </c>
      <c r="AJ465" s="12"/>
      <c r="AK465" s="445" t="str">
        <f>IF(G465="","",VLOOKUP(J465,中子データ!$B$4:$H$4500,3,FALSE))</f>
        <v>S30D改</v>
      </c>
      <c r="AL465" s="445">
        <f>IF(G465="","",VLOOKUP(J465,中子データ!$B$4:$H$4500,5,FALSE))</f>
        <v>0.18</v>
      </c>
      <c r="AM465" s="445">
        <f>IF(G465="","",VLOOKUP(J465,中子データ!$B$4:$H$4500,6,FALSE))</f>
        <v>17</v>
      </c>
      <c r="AN465" s="418"/>
      <c r="AO465" s="419"/>
      <c r="AP465" s="420"/>
      <c r="AQ465" s="421"/>
      <c r="AR465" s="420"/>
      <c r="AS465" s="436"/>
      <c r="AT465" s="436"/>
      <c r="AU465" s="1052"/>
      <c r="AV465" s="11"/>
      <c r="AW465" s="11"/>
      <c r="AX465" s="410">
        <f t="shared" si="313"/>
        <v>425</v>
      </c>
      <c r="AY465" s="411">
        <f>IF(G465="","",VLOOKUP(J465,中子データ!$B$4:$M$5999,10,FALSE))</f>
        <v>100</v>
      </c>
      <c r="AZ465" s="438">
        <f>IF(G465="","",VLOOKUP(J465,中子データ!$B$4:$M$5999,9,FALSE))</f>
        <v>72</v>
      </c>
      <c r="BA465" s="412" t="str">
        <f>IF(AQ465="","",VLOOKUP(AQ465,作業者名!$B$4:$C$100,2,FALSE))</f>
        <v/>
      </c>
      <c r="BB465" s="412" t="str">
        <f>IF(AR465="","",VLOOKUP(AR465,作業者名!$B$4:$C$100,2,FALSE))</f>
        <v/>
      </c>
      <c r="BC465" s="412">
        <f>IF(G465="","",VLOOKUP(J465,中子データ!B$4:N$6004,12,FALSE))</f>
        <v>0</v>
      </c>
      <c r="BD465" s="413">
        <f>IF(G465="","",VLOOKUP(J465,中子データ!$B$4:$P$4500,15,FALSE))</f>
        <v>18.7</v>
      </c>
    </row>
    <row r="466" spans="1:56" x14ac:dyDescent="0.15">
      <c r="A466" s="7" t="str">
        <f>IF(G466="","",VLOOKUP(H466,マシン名!$B$4:$C$93,2,FALSE))</f>
        <v>MK3①　</v>
      </c>
      <c r="B466" s="7" t="str">
        <f>IF(G466="","",VLOOKUP(I466,作業者名!$B$4:$C$100,2,FALSE))</f>
        <v>大崎</v>
      </c>
      <c r="C466" s="7" t="str">
        <f>IF(G466="","",VLOOKUP(J466,中子データ!$B$4:$H$4500,2,FALSE))</f>
        <v>KC454オイルフィルター・丸芯</v>
      </c>
      <c r="D466" s="8">
        <f>IF(G466="","",VLOOKUP(J466,中子データ!$B$4:$H$4500,4,FALSE))</f>
        <v>2</v>
      </c>
      <c r="E466" s="231">
        <f>IF(G466="","",D466*K466-AB466)</f>
        <v>203</v>
      </c>
      <c r="G466" s="958">
        <v>44453</v>
      </c>
      <c r="H466" s="1038">
        <v>27</v>
      </c>
      <c r="I466" s="950">
        <v>19</v>
      </c>
      <c r="J466" s="1038">
        <v>291</v>
      </c>
      <c r="K466" s="1039">
        <v>109</v>
      </c>
      <c r="L466" s="1039">
        <v>465</v>
      </c>
      <c r="M466" s="1037">
        <v>0.5</v>
      </c>
      <c r="N466" s="6">
        <f t="shared" ref="N466" si="325">L466-SUM(O466:Z466)</f>
        <v>410</v>
      </c>
      <c r="O466" s="250">
        <v>15</v>
      </c>
      <c r="P466" s="250"/>
      <c r="Q466" s="250"/>
      <c r="R466" s="250">
        <v>15</v>
      </c>
      <c r="S466" s="250"/>
      <c r="T466" s="250"/>
      <c r="U466" s="250">
        <v>10</v>
      </c>
      <c r="V466" s="250"/>
      <c r="W466" s="250"/>
      <c r="X466" s="250"/>
      <c r="Y466" s="250"/>
      <c r="Z466" s="4">
        <v>15</v>
      </c>
      <c r="AA466" s="429"/>
      <c r="AB466" s="457">
        <f t="shared" ref="AB466:AB468" si="326">SUM(AC466:AJ466)</f>
        <v>15</v>
      </c>
      <c r="AC466" s="11"/>
      <c r="AD466" s="11"/>
      <c r="AE466" s="11"/>
      <c r="AF466" s="11"/>
      <c r="AG466" s="11">
        <v>2</v>
      </c>
      <c r="AH466" s="11">
        <v>10</v>
      </c>
      <c r="AI466" s="11"/>
      <c r="AJ466" s="12">
        <v>3</v>
      </c>
      <c r="AK466" s="445" t="str">
        <f>IF(G466="","",VLOOKUP(J466,中子データ!$B$4:$H$4500,3,FALSE))</f>
        <v>S30D改</v>
      </c>
      <c r="AL466" s="445">
        <f>IF(G466="","",VLOOKUP(J466,中子データ!$B$4:$H$4500,5,FALSE))</f>
        <v>0.18</v>
      </c>
      <c r="AM466" s="445">
        <f>IF(G466="","",VLOOKUP(J466,中子データ!$B$4:$H$4500,6,FALSE))</f>
        <v>17</v>
      </c>
      <c r="AN466" s="418"/>
      <c r="AO466" s="419"/>
      <c r="AP466" s="420"/>
      <c r="AQ466" s="421"/>
      <c r="AR466" s="420"/>
      <c r="AS466" s="436">
        <v>1</v>
      </c>
      <c r="AT466" s="436"/>
      <c r="AU466" s="1052" t="s">
        <v>2141</v>
      </c>
      <c r="AV466" s="11"/>
      <c r="AW466" s="11"/>
      <c r="AX466" s="410">
        <f t="shared" si="313"/>
        <v>410</v>
      </c>
      <c r="AY466" s="411">
        <f>IF(G466="","",VLOOKUP(J466,中子データ!$B$4:$M$5999,10,FALSE))</f>
        <v>100</v>
      </c>
      <c r="AZ466" s="438">
        <f>IF(G466="","",VLOOKUP(J466,中子データ!$B$4:$M$5999,9,FALSE))</f>
        <v>72</v>
      </c>
      <c r="BA466" s="412" t="str">
        <f>IF(AQ466="","",VLOOKUP(AQ466,作業者名!$B$4:$C$100,2,FALSE))</f>
        <v/>
      </c>
      <c r="BB466" s="412" t="str">
        <f>IF(AR466="","",VLOOKUP(AR466,作業者名!$B$4:$C$100,2,FALSE))</f>
        <v/>
      </c>
      <c r="BC466" s="412">
        <f>IF(G466="","",VLOOKUP(J466,中子データ!B$4:N$6004,12,FALSE))</f>
        <v>0</v>
      </c>
      <c r="BD466" s="413">
        <f>IF(G466="","",VLOOKUP(J466,中子データ!$B$4:$P$4500,15,FALSE))</f>
        <v>18.7</v>
      </c>
    </row>
    <row r="467" spans="1:56" x14ac:dyDescent="0.15">
      <c r="A467" s="7" t="str">
        <f>IF(G467="","",VLOOKUP(H467,マシン名!$B$4:$C$93,2,FALSE))</f>
        <v>MK4　</v>
      </c>
      <c r="B467" s="7" t="str">
        <f>IF(G467="","",VLOOKUP(I467,作業者名!$B$4:$C$100,2,FALSE))</f>
        <v>恩田</v>
      </c>
      <c r="C467" s="7" t="str">
        <f>IF(G467="","",VLOOKUP(J467,中子データ!$B$4:$H$4500,2,FALSE))</f>
        <v>92590011WO I.M.ﾌﾟﾚｰﾄ</v>
      </c>
      <c r="D467" s="8">
        <f>IF(G467="","",VLOOKUP(J467,中子データ!$B$4:$H$4500,4,FALSE))</f>
        <v>3</v>
      </c>
      <c r="E467" s="231">
        <f t="shared" si="317"/>
        <v>898</v>
      </c>
      <c r="G467" s="958">
        <v>44453</v>
      </c>
      <c r="H467" s="1038">
        <v>32</v>
      </c>
      <c r="I467" s="950">
        <v>14</v>
      </c>
      <c r="J467" s="1038">
        <v>2008</v>
      </c>
      <c r="K467" s="1039">
        <v>304</v>
      </c>
      <c r="L467" s="1039">
        <v>540</v>
      </c>
      <c r="M467" s="1037">
        <v>0.5</v>
      </c>
      <c r="N467" s="6">
        <f t="shared" ref="N467" si="327">L467-SUM(O467:Z467)</f>
        <v>530</v>
      </c>
      <c r="O467" s="250"/>
      <c r="P467" s="250"/>
      <c r="Q467" s="250"/>
      <c r="R467" s="250"/>
      <c r="S467" s="250"/>
      <c r="T467" s="250"/>
      <c r="U467" s="250">
        <v>10</v>
      </c>
      <c r="V467" s="250"/>
      <c r="W467" s="250"/>
      <c r="X467" s="250"/>
      <c r="Y467" s="250"/>
      <c r="Z467" s="4"/>
      <c r="AA467" s="429"/>
      <c r="AB467" s="457">
        <f t="shared" si="326"/>
        <v>14</v>
      </c>
      <c r="AC467" s="11"/>
      <c r="AD467" s="11"/>
      <c r="AE467" s="11">
        <v>14</v>
      </c>
      <c r="AF467" s="11"/>
      <c r="AG467" s="11"/>
      <c r="AH467" s="11"/>
      <c r="AI467" s="11"/>
      <c r="AJ467" s="12"/>
      <c r="AK467" s="445" t="str">
        <f>IF(G467="","",VLOOKUP(J467,中子データ!$B$4:$H$4500,3,FALSE))</f>
        <v>ＭＳＲＴ</v>
      </c>
      <c r="AL467" s="445">
        <f>IF(G467="","",VLOOKUP(J467,中子データ!$B$4:$H$4500,5,FALSE))</f>
        <v>0.12</v>
      </c>
      <c r="AM467" s="445">
        <f>IF(G467="","",VLOOKUP(J467,中子データ!$B$4:$H$4500,6,FALSE))</f>
        <v>48</v>
      </c>
      <c r="AN467" s="418"/>
      <c r="AO467" s="419"/>
      <c r="AP467" s="420"/>
      <c r="AQ467" s="421">
        <v>1</v>
      </c>
      <c r="AR467" s="420"/>
      <c r="AS467" s="436"/>
      <c r="AT467" s="436"/>
      <c r="AU467" s="1052"/>
      <c r="AV467" s="11"/>
      <c r="AW467" s="11"/>
      <c r="AX467" s="410">
        <f t="shared" si="313"/>
        <v>530</v>
      </c>
      <c r="AY467" s="411">
        <f>IF(G467="","",VLOOKUP(J467,中子データ!$B$4:$M$5999,10,FALSE))</f>
        <v>65</v>
      </c>
      <c r="AZ467" s="438">
        <f>IF(G467="","",VLOOKUP(J467,中子データ!$B$4:$M$5999,9,FALSE))</f>
        <v>166.15384615384616</v>
      </c>
      <c r="BA467" s="412" t="str">
        <f>IF(AQ467="","",VLOOKUP(AQ467,作業者名!$B$4:$C$100,2,FALSE))</f>
        <v>吉田</v>
      </c>
      <c r="BB467" s="412" t="str">
        <f>IF(AR467="","",VLOOKUP(AR467,作業者名!$B$4:$C$100,2,FALSE))</f>
        <v/>
      </c>
      <c r="BC467" s="412">
        <f>IF(G467="","",VLOOKUP(J467,中子データ!B$4:N$6004,12,FALSE))</f>
        <v>0</v>
      </c>
      <c r="BD467" s="413">
        <f>IF(G467="","",VLOOKUP(J467,中子データ!$B$4:$P$4500,15,FALSE))</f>
        <v>20.8</v>
      </c>
    </row>
    <row r="468" spans="1:56" x14ac:dyDescent="0.15">
      <c r="A468" s="7" t="str">
        <f>IF(G468="","",VLOOKUP(H468,マシン名!$B$4:$C$93,2,FALSE))</f>
        <v>TR-C</v>
      </c>
      <c r="B468" s="7" t="str">
        <f>IF(G468="","",VLOOKUP(I468,作業者名!$B$4:$C$100,2,FALSE))</f>
        <v>松尾</v>
      </c>
      <c r="C468" s="7" t="str">
        <f>IF(G468="","",VLOOKUP(J468,中子データ!$B$4:$H$4500,2,FALSE))</f>
        <v>ＰＲ-ＥＹ22</v>
      </c>
      <c r="D468" s="8">
        <f>IF(G468="","",VLOOKUP(J468,中子データ!$B$4:$H$4500,4,FALSE))</f>
        <v>1</v>
      </c>
      <c r="E468" s="231">
        <f t="shared" si="317"/>
        <v>15</v>
      </c>
      <c r="G468" s="958">
        <v>44453</v>
      </c>
      <c r="H468" s="9">
        <v>35</v>
      </c>
      <c r="I468" s="9">
        <v>8</v>
      </c>
      <c r="J468" s="9">
        <v>3040</v>
      </c>
      <c r="K468" s="10">
        <v>15</v>
      </c>
      <c r="L468" s="10">
        <v>150</v>
      </c>
      <c r="M468" s="6">
        <v>0.5</v>
      </c>
      <c r="N468" s="6">
        <f t="shared" ref="N468" si="328">L468-SUM(O468:Z468)</f>
        <v>150</v>
      </c>
      <c r="O468" s="250"/>
      <c r="P468" s="250"/>
      <c r="Q468" s="250"/>
      <c r="R468" s="250"/>
      <c r="S468" s="250"/>
      <c r="T468" s="250"/>
      <c r="U468" s="250"/>
      <c r="V468" s="250"/>
      <c r="W468" s="250"/>
      <c r="X468" s="250"/>
      <c r="Y468" s="250"/>
      <c r="Z468" s="4"/>
      <c r="AA468" s="429"/>
      <c r="AB468" s="457">
        <f t="shared" si="326"/>
        <v>0</v>
      </c>
      <c r="AC468" s="11"/>
      <c r="AD468" s="11"/>
      <c r="AE468" s="11"/>
      <c r="AF468" s="11"/>
      <c r="AG468" s="11"/>
      <c r="AH468" s="11"/>
      <c r="AI468" s="11"/>
      <c r="AJ468" s="12"/>
      <c r="AK468" s="445" t="str">
        <f>IF(G468="","",VLOOKUP(J468,中子データ!$B$4:$H$4500,3,FALSE))</f>
        <v>M-28X</v>
      </c>
      <c r="AL468" s="445">
        <f>IF(G468="","",VLOOKUP(J468,中子データ!$B$4:$H$4500,5,FALSE))</f>
        <v>20.96</v>
      </c>
      <c r="AM468" s="445">
        <f>IF(G468="","",VLOOKUP(J468,中子データ!$B$4:$H$4500,6,FALSE))</f>
        <v>1100</v>
      </c>
      <c r="AN468" s="418"/>
      <c r="AO468" s="419"/>
      <c r="AP468" s="420"/>
      <c r="AQ468" s="421"/>
      <c r="AR468" s="420"/>
      <c r="AS468" s="436"/>
      <c r="AT468" s="436"/>
      <c r="AU468" s="422"/>
      <c r="AV468" s="11"/>
      <c r="AW468" s="11"/>
      <c r="AX468" s="410">
        <f t="shared" si="313"/>
        <v>150</v>
      </c>
      <c r="AY468" s="411">
        <f>IF(G468="","",VLOOKUP(J468,中子データ!$B$4:$M$5999,10,FALSE))</f>
        <v>600</v>
      </c>
      <c r="AZ468" s="438">
        <f>IF(G468="","",VLOOKUP(J468,中子データ!$B$4:$M$5999,9,FALSE))</f>
        <v>6</v>
      </c>
      <c r="BA468" s="412" t="str">
        <f>IF(AQ468="","",VLOOKUP(AQ468,作業者名!$B$4:$C$100,2,FALSE))</f>
        <v/>
      </c>
      <c r="BB468" s="412" t="str">
        <f>IF(AR468="","",VLOOKUP(AR468,作業者名!$B$4:$C$100,2,FALSE))</f>
        <v/>
      </c>
      <c r="BC468" s="412">
        <f>IF(G468="","",VLOOKUP(J468,中子データ!B$4:N$6004,12,FALSE))</f>
        <v>0</v>
      </c>
      <c r="BD468" s="413">
        <f>IF(G468="","",VLOOKUP(J468,中子データ!$B$4:$P$4500,15,FALSE))</f>
        <v>0</v>
      </c>
    </row>
    <row r="469" spans="1:56" x14ac:dyDescent="0.15">
      <c r="A469" s="7" t="str">
        <f>IF(G469="","",VLOOKUP(H469,マシン名!$B$4:$C$93,2,FALSE))</f>
        <v>TR-C</v>
      </c>
      <c r="B469" s="7" t="str">
        <f>IF(G469="","",VLOOKUP(I469,作業者名!$B$4:$C$100,2,FALSE))</f>
        <v>松尾</v>
      </c>
      <c r="C469" s="7" t="str">
        <f>IF(G469="","",VLOOKUP(J469,中子データ!$B$4:$H$4500,2,FALSE))</f>
        <v>6BB1　②</v>
      </c>
      <c r="D469" s="8">
        <f>IF(G469="","",VLOOKUP(J469,中子データ!$B$4:$H$4500,4,FALSE))</f>
        <v>2</v>
      </c>
      <c r="E469" s="231">
        <f t="shared" si="317"/>
        <v>0</v>
      </c>
      <c r="G469" s="958">
        <v>44453</v>
      </c>
      <c r="H469" s="950">
        <v>35</v>
      </c>
      <c r="I469" s="950">
        <v>8</v>
      </c>
      <c r="J469" s="950">
        <v>3049</v>
      </c>
      <c r="K469" s="951">
        <v>0</v>
      </c>
      <c r="L469" s="951">
        <v>60</v>
      </c>
      <c r="M469" s="952">
        <v>1</v>
      </c>
      <c r="N469" s="6">
        <f t="shared" ref="N469:N471" si="329">L469-SUM(O469:Z469)</f>
        <v>0</v>
      </c>
      <c r="O469" s="250"/>
      <c r="P469" s="250">
        <v>60</v>
      </c>
      <c r="Q469" s="250"/>
      <c r="R469" s="250"/>
      <c r="S469" s="250"/>
      <c r="T469" s="250"/>
      <c r="U469" s="250"/>
      <c r="V469" s="250"/>
      <c r="W469" s="250"/>
      <c r="X469" s="250"/>
      <c r="Y469" s="250"/>
      <c r="Z469" s="4"/>
      <c r="AA469" s="429"/>
      <c r="AB469" s="457">
        <f t="shared" ref="AB469:AB472" si="330">SUM(AC469:AJ469)</f>
        <v>0</v>
      </c>
      <c r="AC469" s="11"/>
      <c r="AD469" s="11"/>
      <c r="AE469" s="11"/>
      <c r="AF469" s="11"/>
      <c r="AG469" s="11"/>
      <c r="AH469" s="11"/>
      <c r="AI469" s="11"/>
      <c r="AJ469" s="12"/>
      <c r="AK469" s="445" t="str">
        <f>IF(G469="","",VLOOKUP(J469,中子データ!$B$4:$H$4500,3,FALSE))</f>
        <v>MSR-T</v>
      </c>
      <c r="AL469" s="445">
        <f>IF(G469="","",VLOOKUP(J469,中子データ!$B$4:$H$4500,5,FALSE))</f>
        <v>2.6</v>
      </c>
      <c r="AM469" s="445">
        <f>IF(G469="","",VLOOKUP(J469,中子データ!$B$4:$H$4500,6,FALSE))</f>
        <v>126.19999999999999</v>
      </c>
      <c r="AN469" s="418"/>
      <c r="AO469" s="419"/>
      <c r="AP469" s="420"/>
      <c r="AQ469" s="421"/>
      <c r="AR469" s="420"/>
      <c r="AS469" s="436"/>
      <c r="AT469" s="436"/>
      <c r="AU469" s="422"/>
      <c r="AV469" s="11"/>
      <c r="AW469" s="11"/>
      <c r="AX469" s="410">
        <f t="shared" si="313"/>
        <v>0</v>
      </c>
      <c r="AY469" s="411">
        <f>IF(G469="","",VLOOKUP(J469,中子データ!$B$4:$M$5999,10,FALSE))</f>
        <v>100</v>
      </c>
      <c r="AZ469" s="438">
        <f>IF(G469="","",VLOOKUP(J469,中子データ!$B$4:$M$5999,9,FALSE))</f>
        <v>72</v>
      </c>
      <c r="BA469" s="412" t="str">
        <f>IF(AQ469="","",VLOOKUP(AQ469,作業者名!$B$4:$C$100,2,FALSE))</f>
        <v/>
      </c>
      <c r="BB469" s="412" t="str">
        <f>IF(AR469="","",VLOOKUP(AR469,作業者名!$B$4:$C$100,2,FALSE))</f>
        <v/>
      </c>
      <c r="BC469" s="412">
        <f>IF(G469="","",VLOOKUP(J469,中子データ!B$4:N$6004,12,FALSE))</f>
        <v>0.04</v>
      </c>
      <c r="BD469" s="413">
        <f>IF(G469="","",VLOOKUP(J469,中子データ!$B$4:$P$4500,15,FALSE))</f>
        <v>0</v>
      </c>
    </row>
    <row r="470" spans="1:56" x14ac:dyDescent="0.15">
      <c r="A470" s="7" t="str">
        <f>IF(G470="","",VLOOKUP(H470,マシン名!$B$4:$C$93,2,FALSE))</f>
        <v>TR-C</v>
      </c>
      <c r="B470" s="7" t="str">
        <f>IF(G470="","",VLOOKUP(I470,作業者名!$B$4:$C$100,2,FALSE))</f>
        <v>竹中</v>
      </c>
      <c r="C470" s="7" t="str">
        <f>IF(G470="","",VLOOKUP(J470,中子データ!$B$4:$H$4500,2,FALSE))</f>
        <v>6BB1　②</v>
      </c>
      <c r="D470" s="8">
        <f>IF(G470="","",VLOOKUP(J470,中子データ!$B$4:$H$4500,4,FALSE))</f>
        <v>2</v>
      </c>
      <c r="E470" s="231">
        <f t="shared" si="317"/>
        <v>406</v>
      </c>
      <c r="G470" s="958">
        <v>44453</v>
      </c>
      <c r="H470" s="950">
        <v>35</v>
      </c>
      <c r="I470" s="950">
        <v>82</v>
      </c>
      <c r="J470" s="950">
        <v>3049</v>
      </c>
      <c r="K470" s="951">
        <v>206</v>
      </c>
      <c r="L470" s="951">
        <v>465</v>
      </c>
      <c r="M470" s="952">
        <v>0.5</v>
      </c>
      <c r="N470" s="6">
        <f t="shared" si="329"/>
        <v>400</v>
      </c>
      <c r="O470" s="250">
        <v>10</v>
      </c>
      <c r="P470" s="250"/>
      <c r="Q470" s="250">
        <v>10</v>
      </c>
      <c r="R470" s="250"/>
      <c r="S470" s="250"/>
      <c r="T470" s="250"/>
      <c r="U470" s="250">
        <v>15</v>
      </c>
      <c r="V470" s="250"/>
      <c r="W470" s="250"/>
      <c r="X470" s="250"/>
      <c r="Y470" s="250"/>
      <c r="Z470" s="4">
        <v>30</v>
      </c>
      <c r="AA470" s="429"/>
      <c r="AB470" s="457">
        <f t="shared" si="330"/>
        <v>6</v>
      </c>
      <c r="AC470" s="11"/>
      <c r="AD470" s="11"/>
      <c r="AE470" s="11"/>
      <c r="AF470" s="11"/>
      <c r="AG470" s="11"/>
      <c r="AH470" s="11"/>
      <c r="AI470" s="11"/>
      <c r="AJ470" s="12">
        <v>6</v>
      </c>
      <c r="AK470" s="445" t="str">
        <f>IF(G470="","",VLOOKUP(J470,中子データ!$B$4:$H$4500,3,FALSE))</f>
        <v>MSR-T</v>
      </c>
      <c r="AL470" s="445">
        <f>IF(G470="","",VLOOKUP(J470,中子データ!$B$4:$H$4500,5,FALSE))</f>
        <v>2.6</v>
      </c>
      <c r="AM470" s="445">
        <f>IF(G470="","",VLOOKUP(J470,中子データ!$B$4:$H$4500,6,FALSE))</f>
        <v>126.19999999999999</v>
      </c>
      <c r="AN470" s="418"/>
      <c r="AO470" s="419"/>
      <c r="AP470" s="420"/>
      <c r="AQ470" s="421"/>
      <c r="AR470" s="420"/>
      <c r="AS470" s="436">
        <v>1</v>
      </c>
      <c r="AT470" s="436"/>
      <c r="AU470" s="422" t="s">
        <v>2142</v>
      </c>
      <c r="AV470" s="11"/>
      <c r="AW470" s="11"/>
      <c r="AX470" s="410">
        <f t="shared" si="313"/>
        <v>400</v>
      </c>
      <c r="AY470" s="411">
        <f>IF(G470="","",VLOOKUP(J470,中子データ!$B$4:$M$5999,10,FALSE))</f>
        <v>100</v>
      </c>
      <c r="AZ470" s="438">
        <f>IF(G470="","",VLOOKUP(J470,中子データ!$B$4:$M$5999,9,FALSE))</f>
        <v>72</v>
      </c>
      <c r="BA470" s="412" t="str">
        <f>IF(AQ470="","",VLOOKUP(AQ470,作業者名!$B$4:$C$100,2,FALSE))</f>
        <v/>
      </c>
      <c r="BB470" s="412" t="str">
        <f>IF(AR470="","",VLOOKUP(AR470,作業者名!$B$4:$C$100,2,FALSE))</f>
        <v/>
      </c>
      <c r="BC470" s="412">
        <f>IF(G470="","",VLOOKUP(J470,中子データ!B$4:N$6004,12,FALSE))</f>
        <v>0.04</v>
      </c>
      <c r="BD470" s="413">
        <f>IF(G470="","",VLOOKUP(J470,中子データ!$B$4:$P$4500,15,FALSE))</f>
        <v>0</v>
      </c>
    </row>
    <row r="471" spans="1:56" x14ac:dyDescent="0.15">
      <c r="A471" s="7" t="str">
        <f>IF(G471="","",VLOOKUP(H471,マシン名!$B$4:$C$93,2,FALSE))</f>
        <v>TR-B①</v>
      </c>
      <c r="B471" s="7" t="str">
        <f>IF(G471="","",VLOOKUP(I471,作業者名!$B$4:$C$100,2,FALSE))</f>
        <v>松尾</v>
      </c>
      <c r="C471" s="7" t="str">
        <f>IF(G471="","",VLOOKUP(J471,中子データ!$B$4:$H$4500,2,FALSE))</f>
        <v>119620　②</v>
      </c>
      <c r="D471" s="8">
        <f>IF(G471="","",VLOOKUP(J471,中子データ!$B$4:$H$4500,4,FALSE))</f>
        <v>1</v>
      </c>
      <c r="E471" s="231">
        <f t="shared" si="317"/>
        <v>121</v>
      </c>
      <c r="G471" s="958">
        <v>44453</v>
      </c>
      <c r="H471" s="9">
        <v>34</v>
      </c>
      <c r="I471" s="9">
        <v>8</v>
      </c>
      <c r="J471" s="9">
        <v>3041</v>
      </c>
      <c r="K471" s="10">
        <v>121</v>
      </c>
      <c r="L471" s="10">
        <v>201</v>
      </c>
      <c r="M471" s="6">
        <v>0.5</v>
      </c>
      <c r="N471" s="6">
        <f t="shared" si="329"/>
        <v>201</v>
      </c>
      <c r="O471" s="250"/>
      <c r="P471" s="250"/>
      <c r="Q471" s="250"/>
      <c r="R471" s="250"/>
      <c r="S471" s="250"/>
      <c r="T471" s="250"/>
      <c r="U471" s="250"/>
      <c r="V471" s="250"/>
      <c r="W471" s="250"/>
      <c r="X471" s="250"/>
      <c r="Y471" s="250"/>
      <c r="Z471" s="4"/>
      <c r="AA471" s="429"/>
      <c r="AB471" s="457">
        <f t="shared" si="330"/>
        <v>0</v>
      </c>
      <c r="AC471" s="11"/>
      <c r="AD471" s="11"/>
      <c r="AE471" s="11"/>
      <c r="AF471" s="11"/>
      <c r="AG471" s="11"/>
      <c r="AH471" s="11"/>
      <c r="AI471" s="11"/>
      <c r="AJ471" s="12"/>
      <c r="AK471" s="445" t="str">
        <f>IF(G471="","",VLOOKUP(J471,中子データ!$B$4:$H$4500,3,FALSE))</f>
        <v>MSR-T</v>
      </c>
      <c r="AL471" s="445">
        <f>IF(G471="","",VLOOKUP(J471,中子データ!$B$4:$H$4500,5,FALSE))</f>
        <v>1.9</v>
      </c>
      <c r="AM471" s="445">
        <f>IF(G471="","",VLOOKUP(J471,中子データ!$B$4:$H$4500,6,FALSE))</f>
        <v>123.19999999999999</v>
      </c>
      <c r="AN471" s="418"/>
      <c r="AO471" s="419"/>
      <c r="AP471" s="420"/>
      <c r="AQ471" s="421"/>
      <c r="AR471" s="420"/>
      <c r="AS471" s="436"/>
      <c r="AT471" s="436"/>
      <c r="AU471" s="422"/>
      <c r="AV471" s="11"/>
      <c r="AW471" s="11"/>
      <c r="AX471" s="410">
        <f t="shared" si="313"/>
        <v>201</v>
      </c>
      <c r="AY471" s="411">
        <f>IF(G471="","",VLOOKUP(J471,中子データ!$B$4:$M$5999,10,FALSE))</f>
        <v>100</v>
      </c>
      <c r="AZ471" s="438">
        <f>IF(G471="","",VLOOKUP(J471,中子データ!$B$4:$M$5999,9,FALSE))</f>
        <v>36</v>
      </c>
      <c r="BA471" s="412" t="str">
        <f>IF(AQ471="","",VLOOKUP(AQ471,作業者名!$B$4:$C$100,2,FALSE))</f>
        <v/>
      </c>
      <c r="BB471" s="412" t="str">
        <f>IF(AR471="","",VLOOKUP(AR471,作業者名!$B$4:$C$100,2,FALSE))</f>
        <v/>
      </c>
      <c r="BC471" s="412">
        <f>IF(G471="","",VLOOKUP(J471,中子データ!B$4:N$6004,12,FALSE))</f>
        <v>0.05</v>
      </c>
      <c r="BD471" s="413">
        <f>IF(G471="","",VLOOKUP(J471,中子データ!$B$4:$P$4500,15,FALSE))</f>
        <v>0</v>
      </c>
    </row>
    <row r="472" spans="1:56" x14ac:dyDescent="0.15">
      <c r="A472" s="7" t="str">
        <f>IF(G472="","",VLOOKUP(H472,マシン名!$B$4:$C$93,2,FALSE))</f>
        <v>TR-B②</v>
      </c>
      <c r="B472" s="7" t="str">
        <f>IF(G472="","",VLOOKUP(I472,作業者名!$B$4:$C$100,2,FALSE))</f>
        <v>松尾</v>
      </c>
      <c r="C472" s="7" t="str">
        <f>IF(G472="","",VLOOKUP(J472,中子データ!$B$4:$H$4500,2,FALSE))</f>
        <v>FO</v>
      </c>
      <c r="D472" s="8">
        <f>IF(G472="","",VLOOKUP(J472,中子データ!$B$4:$H$4500,4,FALSE))</f>
        <v>1</v>
      </c>
      <c r="E472" s="231">
        <f t="shared" si="317"/>
        <v>125</v>
      </c>
      <c r="G472" s="958">
        <v>44453</v>
      </c>
      <c r="H472" s="1038">
        <v>33</v>
      </c>
      <c r="I472" s="1038">
        <v>8</v>
      </c>
      <c r="J472" s="1038">
        <v>3026</v>
      </c>
      <c r="K472" s="1039">
        <v>125</v>
      </c>
      <c r="L472" s="1039">
        <v>208</v>
      </c>
      <c r="M472" s="1037">
        <v>0.5</v>
      </c>
      <c r="N472" s="6">
        <f>L472-SUM(O472:Z472)</f>
        <v>208</v>
      </c>
      <c r="O472" s="250"/>
      <c r="P472" s="250"/>
      <c r="Q472" s="250"/>
      <c r="R472" s="250"/>
      <c r="S472" s="250"/>
      <c r="T472" s="250"/>
      <c r="U472" s="250"/>
      <c r="V472" s="250"/>
      <c r="W472" s="250"/>
      <c r="X472" s="250"/>
      <c r="Y472" s="250"/>
      <c r="Z472" s="4"/>
      <c r="AA472" s="429"/>
      <c r="AB472" s="457">
        <f t="shared" si="330"/>
        <v>0</v>
      </c>
      <c r="AC472" s="11"/>
      <c r="AD472" s="11"/>
      <c r="AE472" s="11"/>
      <c r="AF472" s="11"/>
      <c r="AG472" s="11"/>
      <c r="AH472" s="11"/>
      <c r="AI472" s="11"/>
      <c r="AJ472" s="12"/>
      <c r="AK472" s="445" t="str">
        <f>IF(G472="","",VLOOKUP(J472,中子データ!$B$4:$H$4500,3,FALSE))</f>
        <v>MSR-T</v>
      </c>
      <c r="AL472" s="445">
        <f>IF(G472="","",VLOOKUP(J472,中子データ!$B$4:$H$4500,5,FALSE))</f>
        <v>2.9</v>
      </c>
      <c r="AM472" s="445">
        <f>IF(G472="","",VLOOKUP(J472,中子データ!$B$4:$H$4500,6,FALSE))</f>
        <v>181</v>
      </c>
      <c r="AN472" s="418"/>
      <c r="AO472" s="419"/>
      <c r="AP472" s="420"/>
      <c r="AQ472" s="421"/>
      <c r="AR472" s="420"/>
      <c r="AS472" s="436"/>
      <c r="AT472" s="436"/>
      <c r="AU472" s="422"/>
      <c r="AV472" s="11"/>
      <c r="AW472" s="11"/>
      <c r="AX472" s="410">
        <f t="shared" si="313"/>
        <v>208</v>
      </c>
      <c r="AY472" s="411">
        <f>IF(G472="","",VLOOKUP(J472,中子データ!$B$4:$M$5999,10,FALSE))</f>
        <v>100</v>
      </c>
      <c r="AZ472" s="438">
        <f>IF(G472="","",VLOOKUP(J472,中子データ!$B$4:$M$5999,9,FALSE))</f>
        <v>36</v>
      </c>
      <c r="BA472" s="412" t="str">
        <f>IF(AQ472="","",VLOOKUP(AQ472,作業者名!$B$4:$C$100,2,FALSE))</f>
        <v/>
      </c>
      <c r="BB472" s="412" t="str">
        <f>IF(AR472="","",VLOOKUP(AR472,作業者名!$B$4:$C$100,2,FALSE))</f>
        <v/>
      </c>
      <c r="BC472" s="412">
        <f>IF(G472="","",VLOOKUP(J472,中子データ!B$4:N$6004,12,FALSE))</f>
        <v>0.04</v>
      </c>
      <c r="BD472" s="413">
        <f>IF(G472="","",VLOOKUP(J472,中子データ!$B$4:$P$4500,15,FALSE))</f>
        <v>0</v>
      </c>
    </row>
    <row r="473" spans="1:56" x14ac:dyDescent="0.15">
      <c r="A473" s="7" t="str">
        <f>IF(G473="","",VLOOKUP(H473,マシン名!$B$4:$C$93,2,FALSE))</f>
        <v>TR-B②</v>
      </c>
      <c r="B473" s="7" t="str">
        <f>IF(G473="","",VLOOKUP(I473,作業者名!$B$4:$C$100,2,FALSE))</f>
        <v>竹中</v>
      </c>
      <c r="C473" s="7" t="str">
        <f>IF(G473="","",VLOOKUP(J473,中子データ!$B$4:$H$4500,2,FALSE))</f>
        <v>FO</v>
      </c>
      <c r="D473" s="8">
        <f>IF(G473="","",VLOOKUP(J473,中子データ!$B$4:$H$4500,4,FALSE))</f>
        <v>1</v>
      </c>
      <c r="E473" s="231">
        <f t="shared" si="317"/>
        <v>93</v>
      </c>
      <c r="G473" s="958">
        <v>44453</v>
      </c>
      <c r="H473" s="1038">
        <v>33</v>
      </c>
      <c r="I473" s="1038">
        <v>82</v>
      </c>
      <c r="J473" s="1038">
        <v>3026</v>
      </c>
      <c r="K473" s="1039">
        <v>94</v>
      </c>
      <c r="L473" s="1039">
        <v>240</v>
      </c>
      <c r="M473" s="1037">
        <v>0.5</v>
      </c>
      <c r="N473" s="6">
        <f>L473-SUM(O473:Z473)</f>
        <v>215</v>
      </c>
      <c r="O473" s="250">
        <v>10</v>
      </c>
      <c r="P473" s="250"/>
      <c r="Q473" s="250"/>
      <c r="R473" s="250"/>
      <c r="S473" s="250"/>
      <c r="T473" s="250"/>
      <c r="U473" s="250">
        <v>15</v>
      </c>
      <c r="V473" s="250"/>
      <c r="W473" s="250"/>
      <c r="X473" s="250"/>
      <c r="Y473" s="250"/>
      <c r="Z473" s="4"/>
      <c r="AA473" s="429"/>
      <c r="AB473" s="457">
        <f t="shared" ref="AB473:AB478" si="331">SUM(AC473:AJ473)</f>
        <v>1</v>
      </c>
      <c r="AC473" s="11"/>
      <c r="AD473" s="11"/>
      <c r="AE473" s="11"/>
      <c r="AF473" s="11"/>
      <c r="AG473" s="11"/>
      <c r="AH473" s="11"/>
      <c r="AI473" s="11"/>
      <c r="AJ473" s="12">
        <v>1</v>
      </c>
      <c r="AK473" s="445" t="str">
        <f>IF(G473="","",VLOOKUP(J473,中子データ!$B$4:$H$4500,3,FALSE))</f>
        <v>MSR-T</v>
      </c>
      <c r="AL473" s="445">
        <f>IF(G473="","",VLOOKUP(J473,中子データ!$B$4:$H$4500,5,FALSE))</f>
        <v>2.9</v>
      </c>
      <c r="AM473" s="445">
        <f>IF(G473="","",VLOOKUP(J473,中子データ!$B$4:$H$4500,6,FALSE))</f>
        <v>181</v>
      </c>
      <c r="AN473" s="418"/>
      <c r="AO473" s="419"/>
      <c r="AP473" s="420"/>
      <c r="AQ473" s="421"/>
      <c r="AR473" s="420"/>
      <c r="AS473" s="436">
        <v>1</v>
      </c>
      <c r="AT473" s="436"/>
      <c r="AU473" s="1052"/>
      <c r="AV473" s="11"/>
      <c r="AW473" s="11"/>
      <c r="AX473" s="410">
        <f t="shared" si="313"/>
        <v>215</v>
      </c>
      <c r="AY473" s="411">
        <f>IF(G473="","",VLOOKUP(J473,中子データ!$B$4:$M$5999,10,FALSE))</f>
        <v>100</v>
      </c>
      <c r="AZ473" s="438">
        <f>IF(G473="","",VLOOKUP(J473,中子データ!$B$4:$M$5999,9,FALSE))</f>
        <v>36</v>
      </c>
      <c r="BA473" s="412" t="str">
        <f>IF(AQ473="","",VLOOKUP(AQ473,作業者名!$B$4:$C$100,2,FALSE))</f>
        <v/>
      </c>
      <c r="BB473" s="412" t="str">
        <f>IF(AR473="","",VLOOKUP(AR473,作業者名!$B$4:$C$100,2,FALSE))</f>
        <v/>
      </c>
      <c r="BC473" s="412">
        <f>IF(G473="","",VLOOKUP(J473,中子データ!B$4:N$6004,12,FALSE))</f>
        <v>0.04</v>
      </c>
      <c r="BD473" s="413">
        <f>IF(G473="","",VLOOKUP(J473,中子データ!$B$4:$P$4500,15,FALSE))</f>
        <v>0</v>
      </c>
    </row>
    <row r="474" spans="1:56" x14ac:dyDescent="0.15">
      <c r="A474" s="7" t="str">
        <f>IF(G474="","",VLOOKUP(H474,マシン名!$B$4:$C$93,2,FALSE))</f>
        <v>塗型（仕掛り）</v>
      </c>
      <c r="B474" s="7" t="str">
        <f>IF(G474="","",VLOOKUP(I474,作業者名!$B$4:$C$100,2,FALSE))</f>
        <v>森山</v>
      </c>
      <c r="C474" s="7" t="str">
        <f>IF(G474="","",VLOOKUP(J474,中子データ!$B$4:$H$4500,2,FALSE))</f>
        <v>組付（6204）</v>
      </c>
      <c r="D474" s="8">
        <f>IF(G474="","",VLOOKUP(J474,中子データ!$B$4:$H$4500,4,FALSE))</f>
        <v>1</v>
      </c>
      <c r="E474" s="231">
        <f t="shared" si="317"/>
        <v>324</v>
      </c>
      <c r="G474" s="958">
        <v>44453</v>
      </c>
      <c r="H474" s="9">
        <v>997</v>
      </c>
      <c r="I474" s="9">
        <v>33</v>
      </c>
      <c r="J474" s="9">
        <v>928</v>
      </c>
      <c r="K474" s="10">
        <v>324</v>
      </c>
      <c r="L474" s="10">
        <v>120</v>
      </c>
      <c r="M474" s="6">
        <v>2</v>
      </c>
      <c r="N474" s="6">
        <f t="shared" ref="N474" si="332">L474-SUM(O474:Z474)</f>
        <v>120</v>
      </c>
      <c r="O474" s="250"/>
      <c r="P474" s="250"/>
      <c r="Q474" s="250"/>
      <c r="R474" s="250"/>
      <c r="S474" s="250"/>
      <c r="T474" s="250"/>
      <c r="U474" s="250"/>
      <c r="V474" s="250"/>
      <c r="W474" s="250"/>
      <c r="X474" s="250"/>
      <c r="Y474" s="250"/>
      <c r="Z474" s="4"/>
      <c r="AA474" s="429"/>
      <c r="AB474" s="457">
        <f t="shared" si="331"/>
        <v>0</v>
      </c>
      <c r="AC474" s="11"/>
      <c r="AD474" s="11"/>
      <c r="AE474" s="11"/>
      <c r="AF474" s="11"/>
      <c r="AG474" s="11"/>
      <c r="AH474" s="11"/>
      <c r="AI474" s="11"/>
      <c r="AJ474" s="12"/>
      <c r="AK474" s="445">
        <f>IF(G474="","",VLOOKUP(J474,中子データ!$B$4:$H$4500,3,FALSE))</f>
        <v>0</v>
      </c>
      <c r="AL474" s="445">
        <f>IF(G474="","",VLOOKUP(J474,中子データ!$B$4:$H$4500,5,FALSE))</f>
        <v>0</v>
      </c>
      <c r="AM474" s="445">
        <f>IF(G474="","",VLOOKUP(J474,中子データ!$B$4:$H$4500,6,FALSE))</f>
        <v>30</v>
      </c>
      <c r="AN474" s="418"/>
      <c r="AO474" s="419"/>
      <c r="AP474" s="420"/>
      <c r="AQ474" s="421">
        <v>54</v>
      </c>
      <c r="AR474" s="420"/>
      <c r="AS474" s="436"/>
      <c r="AT474" s="436"/>
      <c r="AU474" s="422"/>
      <c r="AV474" s="11"/>
      <c r="AW474" s="11"/>
      <c r="AX474" s="410">
        <f t="shared" si="313"/>
        <v>120</v>
      </c>
      <c r="AY474" s="411">
        <f>IF(G474="","",VLOOKUP(J474,中子データ!$B$4:$M$5999,10,FALSE))</f>
        <v>22</v>
      </c>
      <c r="AZ474" s="438">
        <f>IF(G474="","",VLOOKUP(J474,中子データ!$B$4:$M$5999,9,FALSE))</f>
        <v>163.63636363636363</v>
      </c>
      <c r="BA474" s="412" t="str">
        <f>IF(AQ474="","",VLOOKUP(AQ474,作業者名!$B$4:$C$100,2,FALSE))</f>
        <v>ハンダ</v>
      </c>
      <c r="BB474" s="412" t="str">
        <f>IF(AR474="","",VLOOKUP(AR474,作業者名!$B$4:$C$100,2,FALSE))</f>
        <v/>
      </c>
      <c r="BC474" s="412">
        <f>IF(G474="","",VLOOKUP(J474,中子データ!B$4:N$6004,12,FALSE))</f>
        <v>0</v>
      </c>
      <c r="BD474" s="413">
        <f>IF(G474="","",VLOOKUP(J474,中子データ!$B$4:$P$4500,15,FALSE))</f>
        <v>0</v>
      </c>
    </row>
    <row r="475" spans="1:56" x14ac:dyDescent="0.15">
      <c r="A475" s="7" t="str">
        <f>IF(G475="","",VLOOKUP(H475,マシン名!$B$4:$C$93,2,FALSE))</f>
        <v>塗型（仕掛り）</v>
      </c>
      <c r="B475" s="7" t="str">
        <f>IF(G475="","",VLOOKUP(I475,作業者名!$B$4:$C$100,2,FALSE))</f>
        <v>森山</v>
      </c>
      <c r="C475" s="7" t="str">
        <f>IF(G475="","",VLOOKUP(J475,中子データ!$B$4:$H$4500,2,FALSE))</f>
        <v>組付（119620）</v>
      </c>
      <c r="D475" s="8">
        <f>IF(G475="","",VLOOKUP(J475,中子データ!$B$4:$H$4500,4,FALSE))</f>
        <v>1</v>
      </c>
      <c r="E475" s="231">
        <f t="shared" si="317"/>
        <v>312</v>
      </c>
      <c r="G475" s="958">
        <v>44453</v>
      </c>
      <c r="H475" s="950">
        <v>997</v>
      </c>
      <c r="I475" s="950">
        <v>33</v>
      </c>
      <c r="J475" s="950">
        <v>933</v>
      </c>
      <c r="K475" s="951">
        <v>312</v>
      </c>
      <c r="L475" s="951">
        <v>200</v>
      </c>
      <c r="M475" s="952">
        <v>2</v>
      </c>
      <c r="N475" s="6">
        <f>L475-SUM(O475:Z475)</f>
        <v>200</v>
      </c>
      <c r="O475" s="250"/>
      <c r="P475" s="250"/>
      <c r="Q475" s="250"/>
      <c r="R475" s="250"/>
      <c r="S475" s="250"/>
      <c r="T475" s="250"/>
      <c r="U475" s="250"/>
      <c r="V475" s="250"/>
      <c r="W475" s="250"/>
      <c r="X475" s="250"/>
      <c r="Y475" s="250"/>
      <c r="Z475" s="4"/>
      <c r="AA475" s="429"/>
      <c r="AB475" s="457">
        <f t="shared" si="331"/>
        <v>0</v>
      </c>
      <c r="AC475" s="11"/>
      <c r="AD475" s="11"/>
      <c r="AE475" s="11"/>
      <c r="AF475" s="11"/>
      <c r="AG475" s="11"/>
      <c r="AH475" s="11"/>
      <c r="AI475" s="11"/>
      <c r="AJ475" s="12"/>
      <c r="AK475" s="445">
        <f>IF(G475="","",VLOOKUP(J475,中子データ!$B$4:$H$4500,3,FALSE))</f>
        <v>0</v>
      </c>
      <c r="AL475" s="445">
        <f>IF(G475="","",VLOOKUP(J475,中子データ!$B$4:$H$4500,5,FALSE))</f>
        <v>0</v>
      </c>
      <c r="AM475" s="445">
        <f>IF(G475="","",VLOOKUP(J475,中子データ!$B$4:$H$4500,6,FALSE))</f>
        <v>71</v>
      </c>
      <c r="AN475" s="418"/>
      <c r="AO475" s="419"/>
      <c r="AP475" s="420"/>
      <c r="AQ475" s="421">
        <v>54</v>
      </c>
      <c r="AR475" s="420"/>
      <c r="AS475" s="436"/>
      <c r="AT475" s="436"/>
      <c r="AU475" s="1072"/>
      <c r="AV475" s="11"/>
      <c r="AW475" s="11"/>
      <c r="AX475" s="410">
        <f t="shared" si="313"/>
        <v>200</v>
      </c>
      <c r="AY475" s="411">
        <f>IF(G475="","",VLOOKUP(J475,中子データ!$B$4:$M$5999,10,FALSE))</f>
        <v>53</v>
      </c>
      <c r="AZ475" s="438">
        <f>IF(G475="","",VLOOKUP(J475,中子データ!$B$4:$M$5999,9,FALSE))</f>
        <v>67.924528301886795</v>
      </c>
      <c r="BA475" s="412" t="str">
        <f>IF(AQ475="","",VLOOKUP(AQ475,作業者名!$B$4:$C$100,2,FALSE))</f>
        <v>ハンダ</v>
      </c>
      <c r="BB475" s="412" t="str">
        <f>IF(AR475="","",VLOOKUP(AR475,作業者名!$B$4:$C$100,2,FALSE))</f>
        <v/>
      </c>
      <c r="BC475" s="412">
        <f>IF(G475="","",VLOOKUP(J475,中子データ!B$4:N$6004,12,FALSE))</f>
        <v>0</v>
      </c>
      <c r="BD475" s="413">
        <f>IF(G475="","",VLOOKUP(J475,中子データ!$B$4:$P$4500,15,FALSE))</f>
        <v>0</v>
      </c>
    </row>
    <row r="476" spans="1:56" x14ac:dyDescent="0.15">
      <c r="A476" s="7" t="str">
        <f>IF(G476="","",VLOOKUP(H476,マシン名!$B$4:$C$93,2,FALSE))</f>
        <v>塗型（仕掛り）</v>
      </c>
      <c r="B476" s="7" t="str">
        <f>IF(G476="","",VLOOKUP(I476,作業者名!$B$4:$C$100,2,FALSE))</f>
        <v>森山</v>
      </c>
      <c r="C476" s="7" t="str">
        <f>IF(G476="","",VLOOKUP(J476,中子データ!$B$4:$H$4500,2,FALSE))</f>
        <v>組付（FO）</v>
      </c>
      <c r="D476" s="8">
        <f>IF(G476="","",VLOOKUP(J476,中子データ!$B$4:$H$4500,4,FALSE))</f>
        <v>1</v>
      </c>
      <c r="E476" s="231">
        <f t="shared" si="317"/>
        <v>216</v>
      </c>
      <c r="G476" s="958">
        <v>44453</v>
      </c>
      <c r="H476" s="950">
        <v>997</v>
      </c>
      <c r="I476" s="950">
        <v>33</v>
      </c>
      <c r="J476" s="950">
        <v>934</v>
      </c>
      <c r="K476" s="951">
        <v>216</v>
      </c>
      <c r="L476" s="951">
        <v>120</v>
      </c>
      <c r="M476" s="952">
        <v>2</v>
      </c>
      <c r="N476" s="6">
        <f>L476-SUM(O476:Z476)</f>
        <v>80</v>
      </c>
      <c r="O476" s="951">
        <v>40</v>
      </c>
      <c r="P476" s="951"/>
      <c r="Q476" s="951"/>
      <c r="R476" s="951"/>
      <c r="S476" s="951"/>
      <c r="T476" s="951"/>
      <c r="U476" s="951"/>
      <c r="V476" s="951"/>
      <c r="W476" s="951"/>
      <c r="X476" s="951"/>
      <c r="Y476" s="951"/>
      <c r="Z476" s="1036"/>
      <c r="AA476" s="429"/>
      <c r="AB476" s="457">
        <f t="shared" si="331"/>
        <v>0</v>
      </c>
      <c r="AC476" s="1036"/>
      <c r="AD476" s="1036"/>
      <c r="AE476" s="1036"/>
      <c r="AF476" s="1036"/>
      <c r="AG476" s="1036"/>
      <c r="AH476" s="1036"/>
      <c r="AI476" s="1036"/>
      <c r="AJ476" s="1036"/>
      <c r="AK476" s="445">
        <f>IF(G476="","",VLOOKUP(J476,中子データ!$B$4:$H$4500,3,FALSE))</f>
        <v>0</v>
      </c>
      <c r="AL476" s="445">
        <f>IF(G476="","",VLOOKUP(J476,中子データ!$B$4:$H$4500,5,FALSE))</f>
        <v>0</v>
      </c>
      <c r="AM476" s="445">
        <f>IF(G476="","",VLOOKUP(J476,中子データ!$B$4:$H$4500,6,FALSE))</f>
        <v>45</v>
      </c>
      <c r="AN476" s="418"/>
      <c r="AO476" s="419"/>
      <c r="AP476" s="420"/>
      <c r="AQ476" s="963">
        <v>54</v>
      </c>
      <c r="AR476" s="962"/>
      <c r="AS476" s="964"/>
      <c r="AT476" s="964"/>
      <c r="AU476" s="965"/>
      <c r="AV476" s="11"/>
      <c r="AW476" s="11"/>
      <c r="AX476" s="410">
        <f t="shared" si="313"/>
        <v>80</v>
      </c>
      <c r="AY476" s="411">
        <f>IF(G476="","",VLOOKUP(J476,中子データ!$B$4:$M$5999,10,FALSE))</f>
        <v>36</v>
      </c>
      <c r="AZ476" s="438">
        <f>IF(G476="","",VLOOKUP(J476,中子データ!$B$4:$M$5999,9,FALSE))</f>
        <v>100</v>
      </c>
      <c r="BA476" s="412" t="str">
        <f>IF(AQ476="","",VLOOKUP(AQ476,作業者名!$B$4:$C$100,2,FALSE))</f>
        <v>ハンダ</v>
      </c>
      <c r="BB476" s="412" t="str">
        <f>IF(AR476="","",VLOOKUP(AR476,作業者名!$B$4:$C$100,2,FALSE))</f>
        <v/>
      </c>
      <c r="BC476" s="412">
        <f>IF(G476="","",VLOOKUP(J476,中子データ!B$4:N$6004,12,FALSE))</f>
        <v>0</v>
      </c>
      <c r="BD476" s="413">
        <f>IF(G476="","",VLOOKUP(J476,中子データ!$B$4:$P$4500,15,FALSE))</f>
        <v>0</v>
      </c>
    </row>
    <row r="477" spans="1:56" x14ac:dyDescent="0.15">
      <c r="A477" s="7" t="str">
        <f>IF(G477="","",VLOOKUP(H477,マシン名!$B$4:$C$93,2,FALSE))</f>
        <v>塗型（仕掛り）</v>
      </c>
      <c r="B477" s="7" t="str">
        <f>IF(G477="","",VLOOKUP(I477,作業者名!$B$4:$C$100,2,FALSE))</f>
        <v>竹中</v>
      </c>
      <c r="C477" s="7" t="str">
        <f>IF(G477="","",VLOOKUP(J477,中子データ!$B$4:$H$4500,2,FALSE))</f>
        <v>組付（PR-6N18）</v>
      </c>
      <c r="D477" s="8">
        <f>IF(G477="","",VLOOKUP(J477,中子データ!$B$4:$H$4500,4,FALSE))</f>
        <v>1</v>
      </c>
      <c r="E477" s="231">
        <f t="shared" si="317"/>
        <v>75</v>
      </c>
      <c r="G477" s="958">
        <v>44453</v>
      </c>
      <c r="H477" s="950">
        <v>997</v>
      </c>
      <c r="I477" s="950">
        <v>82</v>
      </c>
      <c r="J477" s="950">
        <v>932</v>
      </c>
      <c r="K477" s="951">
        <v>75</v>
      </c>
      <c r="L477" s="951">
        <v>240</v>
      </c>
      <c r="M477" s="952">
        <v>0.5</v>
      </c>
      <c r="N477" s="6">
        <f>L477-SUM(O477:Z477)</f>
        <v>240</v>
      </c>
      <c r="O477" s="951"/>
      <c r="P477" s="951"/>
      <c r="Q477" s="951"/>
      <c r="R477" s="951"/>
      <c r="S477" s="951"/>
      <c r="T477" s="951"/>
      <c r="U477" s="951"/>
      <c r="V477" s="951"/>
      <c r="W477" s="951"/>
      <c r="X477" s="951"/>
      <c r="Y477" s="951"/>
      <c r="Z477" s="1036"/>
      <c r="AA477" s="429"/>
      <c r="AB477" s="457">
        <f t="shared" si="331"/>
        <v>0</v>
      </c>
      <c r="AC477" s="1036"/>
      <c r="AD477" s="1036"/>
      <c r="AE477" s="1036"/>
      <c r="AF477" s="1036"/>
      <c r="AG477" s="1036"/>
      <c r="AH477" s="1036"/>
      <c r="AI477" s="1036"/>
      <c r="AJ477" s="1036"/>
      <c r="AK477" s="445">
        <f>IF(G477="","",VLOOKUP(J477,中子データ!$B$4:$H$4500,3,FALSE))</f>
        <v>0</v>
      </c>
      <c r="AL477" s="445">
        <f>IF(G477="","",VLOOKUP(J477,中子データ!$B$4:$H$4500,5,FALSE))</f>
        <v>0</v>
      </c>
      <c r="AM477" s="445">
        <f>IF(G477="","",VLOOKUP(J477,中子データ!$B$4:$H$4500,6,FALSE))</f>
        <v>115</v>
      </c>
      <c r="AN477" s="418"/>
      <c r="AO477" s="419"/>
      <c r="AP477" s="420"/>
      <c r="AQ477" s="963"/>
      <c r="AR477" s="962"/>
      <c r="AS477" s="964">
        <v>1</v>
      </c>
      <c r="AT477" s="964"/>
      <c r="AU477" s="965"/>
      <c r="AV477" s="11"/>
      <c r="AW477" s="11"/>
      <c r="AX477" s="410">
        <f t="shared" si="313"/>
        <v>240</v>
      </c>
      <c r="AY477" s="411">
        <f>IF(G477="","",VLOOKUP(J477,中子データ!$B$4:$M$5999,10,FALSE))</f>
        <v>97</v>
      </c>
      <c r="AZ477" s="438">
        <f>IF(G477="","",VLOOKUP(J477,中子データ!$B$4:$M$5999,9,FALSE))</f>
        <v>37.113402061855673</v>
      </c>
      <c r="BA477" s="412" t="str">
        <f>IF(AQ477="","",VLOOKUP(AQ477,作業者名!$B$4:$C$100,2,FALSE))</f>
        <v/>
      </c>
      <c r="BB477" s="412" t="str">
        <f>IF(AR477="","",VLOOKUP(AR477,作業者名!$B$4:$C$100,2,FALSE))</f>
        <v/>
      </c>
      <c r="BC477" s="412">
        <f>IF(G477="","",VLOOKUP(J477,中子データ!B$4:N$6004,12,FALSE))</f>
        <v>0</v>
      </c>
      <c r="BD477" s="413">
        <f>IF(G477="","",VLOOKUP(J477,中子データ!$B$4:$P$4500,15,FALSE))</f>
        <v>0</v>
      </c>
    </row>
    <row r="478" spans="1:56" x14ac:dyDescent="0.15">
      <c r="A478" s="7" t="str">
        <f>IF(G478="","",VLOOKUP(H478,マシン名!$B$4:$C$93,2,FALSE))</f>
        <v>塗型（仕掛り）</v>
      </c>
      <c r="B478" s="7" t="str">
        <f>IF(G478="","",VLOOKUP(I478,作業者名!$B$4:$C$100,2,FALSE))</f>
        <v>吉田</v>
      </c>
      <c r="C478" s="7" t="str">
        <f>IF(G478="","",VLOOKUP(J478,中子データ!$B$4:$H$4500,2,FALSE))</f>
        <v>その他の仕掛り</v>
      </c>
      <c r="D478" s="8">
        <f>IF(G478="","",VLOOKUP(J478,中子データ!$B$4:$H$4500,4,FALSE))</f>
        <v>1</v>
      </c>
      <c r="E478" s="231">
        <f t="shared" si="317"/>
        <v>0</v>
      </c>
      <c r="G478" s="958">
        <v>44453</v>
      </c>
      <c r="H478" s="950">
        <v>997</v>
      </c>
      <c r="I478" s="950">
        <v>1</v>
      </c>
      <c r="J478" s="950">
        <v>991</v>
      </c>
      <c r="K478" s="951">
        <v>0</v>
      </c>
      <c r="L478" s="951">
        <v>290</v>
      </c>
      <c r="M478" s="952">
        <v>1</v>
      </c>
      <c r="N478" s="6">
        <f>L478-SUM(O478:Z478)</f>
        <v>290</v>
      </c>
      <c r="O478" s="951"/>
      <c r="P478" s="951"/>
      <c r="Q478" s="951"/>
      <c r="R478" s="951"/>
      <c r="S478" s="951"/>
      <c r="T478" s="951"/>
      <c r="U478" s="951"/>
      <c r="V478" s="951"/>
      <c r="W478" s="951"/>
      <c r="X478" s="951"/>
      <c r="Y478" s="951"/>
      <c r="Z478" s="1036"/>
      <c r="AA478" s="429"/>
      <c r="AB478" s="457">
        <f t="shared" si="331"/>
        <v>0</v>
      </c>
      <c r="AC478" s="1036"/>
      <c r="AD478" s="1036"/>
      <c r="AE478" s="1036"/>
      <c r="AF478" s="1036"/>
      <c r="AG478" s="1036"/>
      <c r="AH478" s="1036"/>
      <c r="AI478" s="1036"/>
      <c r="AJ478" s="1036"/>
      <c r="AK478" s="445">
        <f>IF(G478="","",VLOOKUP(J478,中子データ!$B$4:$H$4500,3,FALSE))</f>
        <v>0</v>
      </c>
      <c r="AL478" s="445">
        <f>IF(G478="","",VLOOKUP(J478,中子データ!$B$4:$H$4500,5,FALSE))</f>
        <v>0</v>
      </c>
      <c r="AM478" s="445">
        <f>IF(G478="","",VLOOKUP(J478,中子データ!$B$4:$H$4500,6,FALSE))</f>
        <v>0</v>
      </c>
      <c r="AN478" s="418"/>
      <c r="AO478" s="419"/>
      <c r="AP478" s="420"/>
      <c r="AQ478" s="963"/>
      <c r="AR478" s="962"/>
      <c r="AS478" s="964"/>
      <c r="AT478" s="964"/>
      <c r="AU478" s="965" t="s">
        <v>2143</v>
      </c>
      <c r="AV478" s="11"/>
      <c r="AW478" s="11"/>
      <c r="AX478" s="410">
        <f t="shared" si="313"/>
        <v>290</v>
      </c>
      <c r="AY478" s="411">
        <f>IF(G478="","",VLOOKUP(J478,中子データ!$B$4:$M$5999,10,FALSE))</f>
        <v>0</v>
      </c>
      <c r="AZ478" s="438" t="e">
        <f>IF(G478="","",VLOOKUP(J478,中子データ!$B$4:$M$5999,9,FALSE))</f>
        <v>#DIV/0!</v>
      </c>
      <c r="BA478" s="412" t="str">
        <f>IF(AQ478="","",VLOOKUP(AQ478,作業者名!$B$4:$C$100,2,FALSE))</f>
        <v/>
      </c>
      <c r="BB478" s="412" t="str">
        <f>IF(AR478="","",VLOOKUP(AR478,作業者名!$B$4:$C$100,2,FALSE))</f>
        <v/>
      </c>
      <c r="BC478" s="412">
        <f>IF(G478="","",VLOOKUP(J478,中子データ!B$4:N$6004,12,FALSE))</f>
        <v>0</v>
      </c>
      <c r="BD478" s="413">
        <f>IF(G478="","",VLOOKUP(J478,中子データ!$B$4:$P$4500,15,FALSE))</f>
        <v>0</v>
      </c>
    </row>
    <row r="479" spans="1:56" x14ac:dyDescent="0.15">
      <c r="A479" s="7" t="str">
        <f>IF(G479="","",VLOOKUP(H479,マシン名!$B$4:$C$93,2,FALSE))</f>
        <v>塗型（仕掛り）</v>
      </c>
      <c r="B479" s="7" t="str">
        <f>IF(G479="","",VLOOKUP(I479,作業者名!$B$4:$C$100,2,FALSE))</f>
        <v>吉田</v>
      </c>
      <c r="C479" s="7" t="str">
        <f>IF(G479="","",VLOOKUP(J479,中子データ!$B$4:$H$4500,2,FALSE))</f>
        <v>その他の仕掛り</v>
      </c>
      <c r="D479" s="8">
        <f>IF(G479="","",VLOOKUP(J479,中子データ!$B$4:$H$4500,4,FALSE))</f>
        <v>1</v>
      </c>
      <c r="E479" s="231">
        <f t="shared" si="317"/>
        <v>0</v>
      </c>
      <c r="G479" s="958">
        <v>44453</v>
      </c>
      <c r="H479" s="950">
        <v>997</v>
      </c>
      <c r="I479" s="950">
        <v>1</v>
      </c>
      <c r="J479" s="950">
        <v>991</v>
      </c>
      <c r="K479" s="951">
        <v>0</v>
      </c>
      <c r="L479" s="951">
        <v>100</v>
      </c>
      <c r="M479" s="952">
        <v>1</v>
      </c>
      <c r="N479" s="6">
        <f t="shared" ref="N479:N484" si="333">L479-SUM(O479:Z479)</f>
        <v>60</v>
      </c>
      <c r="O479" s="951"/>
      <c r="P479" s="951"/>
      <c r="Q479" s="951"/>
      <c r="R479" s="951"/>
      <c r="S479" s="951"/>
      <c r="T479" s="951"/>
      <c r="U479" s="951"/>
      <c r="V479" s="951"/>
      <c r="W479" s="951"/>
      <c r="X479" s="951"/>
      <c r="Y479" s="951"/>
      <c r="Z479" s="1036">
        <v>40</v>
      </c>
      <c r="AA479" s="429"/>
      <c r="AB479" s="457">
        <f t="shared" ref="AB479:AB486" si="334">SUM(AC479:AJ479)</f>
        <v>0</v>
      </c>
      <c r="AC479" s="1036"/>
      <c r="AD479" s="1036"/>
      <c r="AE479" s="1036"/>
      <c r="AF479" s="1036"/>
      <c r="AG479" s="1036"/>
      <c r="AH479" s="1036"/>
      <c r="AI479" s="1036"/>
      <c r="AJ479" s="1036"/>
      <c r="AK479" s="445">
        <f>IF(G479="","",VLOOKUP(J479,中子データ!$B$4:$H$4500,3,FALSE))</f>
        <v>0</v>
      </c>
      <c r="AL479" s="445">
        <f>IF(G479="","",VLOOKUP(J479,中子データ!$B$4:$H$4500,5,FALSE))</f>
        <v>0</v>
      </c>
      <c r="AM479" s="445">
        <f>IF(G479="","",VLOOKUP(J479,中子データ!$B$4:$H$4500,6,FALSE))</f>
        <v>0</v>
      </c>
      <c r="AN479" s="418"/>
      <c r="AO479" s="419"/>
      <c r="AP479" s="420"/>
      <c r="AQ479" s="963"/>
      <c r="AR479" s="962"/>
      <c r="AS479" s="964"/>
      <c r="AT479" s="964"/>
      <c r="AU479" s="965" t="s">
        <v>2144</v>
      </c>
      <c r="AV479" s="11"/>
      <c r="AW479" s="11"/>
      <c r="AX479" s="410">
        <f t="shared" si="313"/>
        <v>60</v>
      </c>
      <c r="AY479" s="411">
        <f>IF(G479="","",VLOOKUP(J479,中子データ!$B$4:$M$5999,10,FALSE))</f>
        <v>0</v>
      </c>
      <c r="AZ479" s="438" t="e">
        <f>IF(G479="","",VLOOKUP(J479,中子データ!$B$4:$M$5999,9,FALSE))</f>
        <v>#DIV/0!</v>
      </c>
      <c r="BA479" s="412" t="str">
        <f>IF(AQ479="","",VLOOKUP(AQ479,作業者名!$B$4:$C$100,2,FALSE))</f>
        <v/>
      </c>
      <c r="BB479" s="412" t="str">
        <f>IF(AR479="","",VLOOKUP(AR479,作業者名!$B$4:$C$100,2,FALSE))</f>
        <v/>
      </c>
      <c r="BC479" s="412">
        <f>IF(G479="","",VLOOKUP(J479,中子データ!B$4:N$6004,12,FALSE))</f>
        <v>0</v>
      </c>
      <c r="BD479" s="413">
        <f>IF(G479="","",VLOOKUP(J479,中子データ!$B$4:$P$4500,15,FALSE))</f>
        <v>0</v>
      </c>
    </row>
    <row r="480" spans="1:56" x14ac:dyDescent="0.15">
      <c r="A480" s="7" t="str">
        <f>IF(G480="","",VLOOKUP(H480,マシン名!$B$4:$C$93,2,FALSE))</f>
        <v>製造間接</v>
      </c>
      <c r="B480" s="7" t="str">
        <f>IF(G480="","",VLOOKUP(I480,作業者名!$B$4:$C$100,2,FALSE))</f>
        <v>宮内</v>
      </c>
      <c r="C480" s="7" t="str">
        <f>IF(G480="","",VLOOKUP(J480,中子データ!$B$4:$H$4500,2,FALSE))</f>
        <v>製造補助（砂段取り・台車準備・型移動等）</v>
      </c>
      <c r="D480" s="8">
        <f>IF(G480="","",VLOOKUP(J480,中子データ!$B$4:$H$4500,4,FALSE))</f>
        <v>1</v>
      </c>
      <c r="E480" s="231">
        <f t="shared" si="317"/>
        <v>0</v>
      </c>
      <c r="G480" s="958">
        <v>44453</v>
      </c>
      <c r="H480" s="1150">
        <v>51</v>
      </c>
      <c r="I480" s="1150">
        <v>2</v>
      </c>
      <c r="J480" s="1150">
        <v>953</v>
      </c>
      <c r="K480" s="1085">
        <v>0</v>
      </c>
      <c r="L480" s="1085">
        <v>465</v>
      </c>
      <c r="M480" s="1084">
        <v>1</v>
      </c>
      <c r="N480" s="6">
        <f t="shared" si="333"/>
        <v>465</v>
      </c>
      <c r="O480" s="951"/>
      <c r="P480" s="951"/>
      <c r="Q480" s="951"/>
      <c r="R480" s="951"/>
      <c r="S480" s="951"/>
      <c r="T480" s="951"/>
      <c r="U480" s="951"/>
      <c r="V480" s="951"/>
      <c r="W480" s="951"/>
      <c r="X480" s="951"/>
      <c r="Y480" s="951"/>
      <c r="Z480" s="1036"/>
      <c r="AA480" s="429"/>
      <c r="AB480" s="457">
        <f t="shared" si="334"/>
        <v>0</v>
      </c>
      <c r="AC480" s="1036"/>
      <c r="AD480" s="1036"/>
      <c r="AE480" s="1036"/>
      <c r="AF480" s="1036"/>
      <c r="AG480" s="1036"/>
      <c r="AH480" s="1036"/>
      <c r="AI480" s="1036"/>
      <c r="AJ480" s="1036"/>
      <c r="AK480" s="445">
        <f>IF(G480="","",VLOOKUP(J480,中子データ!$B$4:$H$4500,3,FALSE))</f>
        <v>0</v>
      </c>
      <c r="AL480" s="445">
        <f>IF(G480="","",VLOOKUP(J480,中子データ!$B$4:$H$4500,5,FALSE))</f>
        <v>0</v>
      </c>
      <c r="AM480" s="445">
        <f>IF(G480="","",VLOOKUP(J480,中子データ!$B$4:$H$4500,6,FALSE))</f>
        <v>0</v>
      </c>
      <c r="AN480" s="418"/>
      <c r="AO480" s="419"/>
      <c r="AP480" s="420"/>
      <c r="AQ480" s="963"/>
      <c r="AR480" s="962"/>
      <c r="AS480" s="964"/>
      <c r="AT480" s="964"/>
      <c r="AU480" s="965"/>
      <c r="AV480" s="11"/>
      <c r="AW480" s="11"/>
      <c r="AX480" s="410">
        <f t="shared" si="313"/>
        <v>465</v>
      </c>
      <c r="AY480" s="411">
        <f>IF(G480="","",VLOOKUP(J480,中子データ!$B$4:$M$5999,10,FALSE))</f>
        <v>0</v>
      </c>
      <c r="AZ480" s="438" t="e">
        <f>IF(G480="","",VLOOKUP(J480,中子データ!$B$4:$M$5999,9,FALSE))</f>
        <v>#DIV/0!</v>
      </c>
      <c r="BA480" s="412" t="str">
        <f>IF(AQ480="","",VLOOKUP(AQ480,作業者名!$B$4:$C$100,2,FALSE))</f>
        <v/>
      </c>
      <c r="BB480" s="412" t="str">
        <f>IF(AR480="","",VLOOKUP(AR480,作業者名!$B$4:$C$100,2,FALSE))</f>
        <v/>
      </c>
      <c r="BC480" s="412">
        <f>IF(G480="","",VLOOKUP(J480,中子データ!B$4:N$6004,12,FALSE))</f>
        <v>0</v>
      </c>
      <c r="BD480" s="413">
        <f>IF(G480="","",VLOOKUP(J480,中子データ!$B$4:$P$4500,15,FALSE))</f>
        <v>0</v>
      </c>
    </row>
    <row r="481" spans="1:56" x14ac:dyDescent="0.15">
      <c r="A481" s="7" t="str">
        <f>IF(G481="","",VLOOKUP(H481,マシン名!$B$4:$C$93,2,FALSE))</f>
        <v>製造間接</v>
      </c>
      <c r="B481" s="7" t="str">
        <f>IF(G481="","",VLOOKUP(I481,作業者名!$B$4:$C$100,2,FALSE))</f>
        <v>平</v>
      </c>
      <c r="C481" s="7" t="str">
        <f>IF(G481="","",VLOOKUP(J481,中子データ!$B$4:$H$4500,2,FALSE))</f>
        <v>製造補助（砂段取り・台車準備・型移動等）</v>
      </c>
      <c r="D481" s="8">
        <f>IF(G481="","",VLOOKUP(J481,中子データ!$B$4:$H$4500,4,FALSE))</f>
        <v>1</v>
      </c>
      <c r="E481" s="231">
        <f t="shared" si="317"/>
        <v>0</v>
      </c>
      <c r="G481" s="958">
        <v>44453</v>
      </c>
      <c r="H481" s="1150">
        <v>51</v>
      </c>
      <c r="I481" s="1150">
        <v>26</v>
      </c>
      <c r="J481" s="1150">
        <v>953</v>
      </c>
      <c r="K481" s="1085">
        <v>0</v>
      </c>
      <c r="L481" s="1085">
        <v>120</v>
      </c>
      <c r="M481" s="1084">
        <v>1</v>
      </c>
      <c r="N481" s="6">
        <f t="shared" si="333"/>
        <v>120</v>
      </c>
      <c r="O481" s="951"/>
      <c r="P481" s="951"/>
      <c r="Q481" s="951"/>
      <c r="R481" s="951"/>
      <c r="S481" s="951"/>
      <c r="T481" s="951"/>
      <c r="U481" s="951"/>
      <c r="V481" s="951"/>
      <c r="W481" s="951"/>
      <c r="X481" s="951"/>
      <c r="Y481" s="951"/>
      <c r="Z481" s="1036"/>
      <c r="AA481" s="429"/>
      <c r="AB481" s="457">
        <f t="shared" si="334"/>
        <v>0</v>
      </c>
      <c r="AC481" s="1036"/>
      <c r="AD481" s="1036"/>
      <c r="AE481" s="1036"/>
      <c r="AF481" s="1036"/>
      <c r="AG481" s="1036"/>
      <c r="AH481" s="1036"/>
      <c r="AI481" s="1036"/>
      <c r="AJ481" s="1036"/>
      <c r="AK481" s="445">
        <f>IF(G481="","",VLOOKUP(J481,中子データ!$B$4:$H$4500,3,FALSE))</f>
        <v>0</v>
      </c>
      <c r="AL481" s="445">
        <f>IF(G481="","",VLOOKUP(J481,中子データ!$B$4:$H$4500,5,FALSE))</f>
        <v>0</v>
      </c>
      <c r="AM481" s="445">
        <f>IF(G481="","",VLOOKUP(J481,中子データ!$B$4:$H$4500,6,FALSE))</f>
        <v>0</v>
      </c>
      <c r="AN481" s="418"/>
      <c r="AO481" s="419"/>
      <c r="AP481" s="420"/>
      <c r="AQ481" s="963"/>
      <c r="AR481" s="962"/>
      <c r="AS481" s="964"/>
      <c r="AT481" s="964"/>
      <c r="AU481" s="965"/>
      <c r="AV481" s="11"/>
      <c r="AW481" s="11"/>
      <c r="AX481" s="410">
        <f t="shared" si="313"/>
        <v>120</v>
      </c>
      <c r="AY481" s="411">
        <f>IF(G481="","",VLOOKUP(J481,中子データ!$B$4:$M$5999,10,FALSE))</f>
        <v>0</v>
      </c>
      <c r="AZ481" s="438" t="e">
        <f>IF(G481="","",VLOOKUP(J481,中子データ!$B$4:$M$5999,9,FALSE))</f>
        <v>#DIV/0!</v>
      </c>
      <c r="BA481" s="412" t="str">
        <f>IF(AQ481="","",VLOOKUP(AQ481,作業者名!$B$4:$C$100,2,FALSE))</f>
        <v/>
      </c>
      <c r="BB481" s="412" t="str">
        <f>IF(AR481="","",VLOOKUP(AR481,作業者名!$B$4:$C$100,2,FALSE))</f>
        <v/>
      </c>
      <c r="BC481" s="412">
        <f>IF(G481="","",VLOOKUP(J481,中子データ!B$4:N$6004,12,FALSE))</f>
        <v>0</v>
      </c>
      <c r="BD481" s="413">
        <f>IF(G481="","",VLOOKUP(J481,中子データ!$B$4:$P$4500,15,FALSE))</f>
        <v>0</v>
      </c>
    </row>
    <row r="482" spans="1:56" x14ac:dyDescent="0.15">
      <c r="A482" s="7" t="str">
        <f>IF(G482="","",VLOOKUP(H482,マシン名!$B$4:$C$93,2,FALSE))</f>
        <v>A425①　</v>
      </c>
      <c r="B482" s="7" t="str">
        <f>IF(G482="","",VLOOKUP(I482,作業者名!$B$4:$C$100,2,FALSE))</f>
        <v>恩田</v>
      </c>
      <c r="C482" s="7" t="str">
        <f>IF(G482="","",VLOOKUP(J482,中子データ!$B$4:$H$4500,2,FALSE))</f>
        <v>A1165ｷｬﾘﾔ ③</v>
      </c>
      <c r="D482" s="8">
        <f>IF(G482="","",VLOOKUP(J482,中子データ!$B$4:$H$4500,4,FALSE))</f>
        <v>2</v>
      </c>
      <c r="E482" s="231">
        <f t="shared" si="317"/>
        <v>788</v>
      </c>
      <c r="G482" s="958">
        <v>44454</v>
      </c>
      <c r="H482" s="1111">
        <v>31</v>
      </c>
      <c r="I482" s="1111">
        <v>14</v>
      </c>
      <c r="J482" s="1111">
        <v>582</v>
      </c>
      <c r="K482" s="1078">
        <v>394</v>
      </c>
      <c r="L482" s="1078">
        <v>540</v>
      </c>
      <c r="M482" s="1079">
        <v>0.8</v>
      </c>
      <c r="N482" s="6">
        <f t="shared" si="333"/>
        <v>530</v>
      </c>
      <c r="O482" s="951"/>
      <c r="P482" s="951"/>
      <c r="Q482" s="951"/>
      <c r="R482" s="951"/>
      <c r="S482" s="951"/>
      <c r="T482" s="951"/>
      <c r="U482" s="951">
        <v>10</v>
      </c>
      <c r="V482" s="951"/>
      <c r="W482" s="951"/>
      <c r="X482" s="951"/>
      <c r="Y482" s="951"/>
      <c r="Z482" s="1036"/>
      <c r="AA482" s="429"/>
      <c r="AB482" s="457">
        <f t="shared" si="334"/>
        <v>0</v>
      </c>
      <c r="AC482" s="1036"/>
      <c r="AD482" s="1036"/>
      <c r="AE482" s="1036"/>
      <c r="AF482" s="1036"/>
      <c r="AG482" s="1036"/>
      <c r="AH482" s="1036"/>
      <c r="AI482" s="1036"/>
      <c r="AJ482" s="1036"/>
      <c r="AK482" s="445" t="str">
        <f>IF(G482="","",VLOOKUP(J482,中子データ!$B$4:$H$4500,3,FALSE))</f>
        <v>MSR-T</v>
      </c>
      <c r="AL482" s="445">
        <f>IF(G482="","",VLOOKUP(J482,中子データ!$B$4:$H$4500,5,FALSE))</f>
        <v>0.95</v>
      </c>
      <c r="AM482" s="445">
        <f>IF(G482="","",VLOOKUP(J482,中子データ!$B$4:$H$4500,6,FALSE))</f>
        <v>85</v>
      </c>
      <c r="AN482" s="418"/>
      <c r="AO482" s="419"/>
      <c r="AP482" s="420"/>
      <c r="AQ482" s="963">
        <v>1</v>
      </c>
      <c r="AR482" s="962"/>
      <c r="AS482" s="964"/>
      <c r="AT482" s="964"/>
      <c r="AU482" s="965"/>
      <c r="AV482" s="11"/>
      <c r="AW482" s="11"/>
      <c r="AX482" s="410">
        <f t="shared" si="313"/>
        <v>530</v>
      </c>
      <c r="AY482" s="411">
        <f>IF(G482="","",VLOOKUP(J482,中子データ!$B$4:$M$5999,10,FALSE))</f>
        <v>85</v>
      </c>
      <c r="AZ482" s="438">
        <f>IF(G482="","",VLOOKUP(J482,中子データ!$B$4:$M$5999,9,FALSE))</f>
        <v>84.705882352941174</v>
      </c>
      <c r="BA482" s="412" t="str">
        <f>IF(AQ482="","",VLOOKUP(AQ482,作業者名!$B$4:$C$100,2,FALSE))</f>
        <v>吉田</v>
      </c>
      <c r="BB482" s="412" t="str">
        <f>IF(AR482="","",VLOOKUP(AR482,作業者名!$B$4:$C$100,2,FALSE))</f>
        <v/>
      </c>
      <c r="BC482" s="412">
        <f>IF(G482="","",VLOOKUP(J482,中子データ!B$4:N$6004,12,FALSE))</f>
        <v>0</v>
      </c>
      <c r="BD482" s="413">
        <f>IF(G482="","",VLOOKUP(J482,中子データ!$B$4:$P$4500,15,FALSE))</f>
        <v>0</v>
      </c>
    </row>
    <row r="483" spans="1:56" x14ac:dyDescent="0.15">
      <c r="A483" s="7" t="str">
        <f>IF(G483="","",VLOOKUP(H483,マシン名!$B$4:$C$93,2,FALSE))</f>
        <v>A425①　</v>
      </c>
      <c r="B483" s="7" t="str">
        <f>IF(G483="","",VLOOKUP(I483,作業者名!$B$4:$C$100,2,FALSE))</f>
        <v>大崎</v>
      </c>
      <c r="C483" s="7" t="str">
        <f>IF(G483="","",VLOOKUP(J483,中子データ!$B$4:$H$4500,2,FALSE))</f>
        <v>A1165ｷｬﾘﾔ ③</v>
      </c>
      <c r="D483" s="8">
        <f>IF(G483="","",VLOOKUP(J483,中子データ!$B$4:$H$4500,4,FALSE))</f>
        <v>2</v>
      </c>
      <c r="E483" s="231">
        <f t="shared" si="317"/>
        <v>146</v>
      </c>
      <c r="G483" s="958">
        <v>44454</v>
      </c>
      <c r="H483" s="1111">
        <v>31</v>
      </c>
      <c r="I483" s="1111">
        <v>19</v>
      </c>
      <c r="J483" s="1111">
        <v>582</v>
      </c>
      <c r="K483" s="1078">
        <v>73</v>
      </c>
      <c r="L483" s="1078">
        <v>125</v>
      </c>
      <c r="M483" s="1079">
        <v>1</v>
      </c>
      <c r="N483" s="6">
        <f t="shared" si="333"/>
        <v>95</v>
      </c>
      <c r="O483" s="951">
        <v>5</v>
      </c>
      <c r="P483" s="951"/>
      <c r="Q483" s="951"/>
      <c r="R483" s="951">
        <v>5</v>
      </c>
      <c r="S483" s="951"/>
      <c r="T483" s="951"/>
      <c r="U483" s="951">
        <v>15</v>
      </c>
      <c r="V483" s="951"/>
      <c r="W483" s="951"/>
      <c r="X483" s="951"/>
      <c r="Y483" s="951"/>
      <c r="Z483" s="1036">
        <v>5</v>
      </c>
      <c r="AA483" s="429"/>
      <c r="AB483" s="457">
        <f t="shared" si="334"/>
        <v>0</v>
      </c>
      <c r="AC483" s="1036"/>
      <c r="AD483" s="1036"/>
      <c r="AE483" s="1036"/>
      <c r="AF483" s="1036"/>
      <c r="AG483" s="1036"/>
      <c r="AH483" s="1036"/>
      <c r="AI483" s="1036"/>
      <c r="AJ483" s="1036"/>
      <c r="AK483" s="445" t="str">
        <f>IF(G483="","",VLOOKUP(J483,中子データ!$B$4:$H$4500,3,FALSE))</f>
        <v>MSR-T</v>
      </c>
      <c r="AL483" s="445">
        <f>IF(G483="","",VLOOKUP(J483,中子データ!$B$4:$H$4500,5,FALSE))</f>
        <v>0.95</v>
      </c>
      <c r="AM483" s="445">
        <f>IF(G483="","",VLOOKUP(J483,中子データ!$B$4:$H$4500,6,FALSE))</f>
        <v>85</v>
      </c>
      <c r="AN483" s="418"/>
      <c r="AO483" s="419"/>
      <c r="AP483" s="420"/>
      <c r="AQ483" s="963"/>
      <c r="AR483" s="962"/>
      <c r="AS483" s="964">
        <v>1</v>
      </c>
      <c r="AT483" s="964"/>
      <c r="AU483" s="965"/>
      <c r="AV483" s="11"/>
      <c r="AW483" s="11"/>
      <c r="AX483" s="410">
        <f t="shared" si="313"/>
        <v>95</v>
      </c>
      <c r="AY483" s="411">
        <f>IF(G483="","",VLOOKUP(J483,中子データ!$B$4:$M$5999,10,FALSE))</f>
        <v>85</v>
      </c>
      <c r="AZ483" s="438">
        <f>IF(G483="","",VLOOKUP(J483,中子データ!$B$4:$M$5999,9,FALSE))</f>
        <v>84.705882352941174</v>
      </c>
      <c r="BA483" s="412" t="str">
        <f>IF(AQ483="","",VLOOKUP(AQ483,作業者名!$B$4:$C$100,2,FALSE))</f>
        <v/>
      </c>
      <c r="BB483" s="412" t="str">
        <f>IF(AR483="","",VLOOKUP(AR483,作業者名!$B$4:$C$100,2,FALSE))</f>
        <v/>
      </c>
      <c r="BC483" s="412">
        <f>IF(G483="","",VLOOKUP(J483,中子データ!B$4:N$6004,12,FALSE))</f>
        <v>0</v>
      </c>
      <c r="BD483" s="413">
        <f>IF(G483="","",VLOOKUP(J483,中子データ!$B$4:$P$4500,15,FALSE))</f>
        <v>0</v>
      </c>
    </row>
    <row r="484" spans="1:56" x14ac:dyDescent="0.15">
      <c r="A484" s="7" t="str">
        <f>IF(G484="","",VLOOKUP(H484,マシン名!$B$4:$C$93,2,FALSE))</f>
        <v>A56HP①　</v>
      </c>
      <c r="B484" s="7" t="str">
        <f>IF(G484="","",VLOOKUP(I484,作業者名!$B$4:$C$100,2,FALSE))</f>
        <v>清水</v>
      </c>
      <c r="C484" s="7" t="str">
        <f>IF(G484="","",VLOOKUP(J484,中子データ!$B$4:$H$4500,2,FALSE))</f>
        <v>KHB674(K3113）主芯</v>
      </c>
      <c r="D484" s="8">
        <f>IF(G484="","",VLOOKUP(J484,中子データ!$B$4:$H$4500,4,FALSE))</f>
        <v>1</v>
      </c>
      <c r="E484" s="231">
        <f t="shared" si="317"/>
        <v>110</v>
      </c>
      <c r="G484" s="958">
        <v>44454</v>
      </c>
      <c r="H484" s="1111">
        <v>29</v>
      </c>
      <c r="I484" s="1111">
        <v>17</v>
      </c>
      <c r="J484" s="1111">
        <v>454</v>
      </c>
      <c r="K484" s="1078">
        <v>111</v>
      </c>
      <c r="L484" s="1078">
        <v>405</v>
      </c>
      <c r="M484" s="1079">
        <v>0.5</v>
      </c>
      <c r="N484" s="6">
        <f t="shared" si="333"/>
        <v>405</v>
      </c>
      <c r="O484" s="951"/>
      <c r="P484" s="951"/>
      <c r="Q484" s="951"/>
      <c r="R484" s="951"/>
      <c r="S484" s="951"/>
      <c r="T484" s="951"/>
      <c r="U484" s="951"/>
      <c r="V484" s="951"/>
      <c r="W484" s="951"/>
      <c r="X484" s="951"/>
      <c r="Y484" s="951"/>
      <c r="Z484" s="1036"/>
      <c r="AA484" s="429"/>
      <c r="AB484" s="457">
        <f t="shared" si="334"/>
        <v>1</v>
      </c>
      <c r="AC484" s="1036"/>
      <c r="AD484" s="1036"/>
      <c r="AE484" s="1036">
        <v>1</v>
      </c>
      <c r="AF484" s="1036"/>
      <c r="AG484" s="1036"/>
      <c r="AH484" s="1036"/>
      <c r="AI484" s="1036"/>
      <c r="AJ484" s="1036"/>
      <c r="AK484" s="445" t="str">
        <f>IF(G484="","",VLOOKUP(J484,中子データ!$B$4:$H$4500,3,FALSE))</f>
        <v>MJ72W</v>
      </c>
      <c r="AL484" s="445">
        <f>IF(G484="","",VLOOKUP(J484,中子データ!$B$4:$H$4500,5,FALSE))</f>
        <v>9.3000000000000007</v>
      </c>
      <c r="AM484" s="445">
        <f>IF(G484="","",VLOOKUP(J484,中子データ!$B$4:$H$4500,6,FALSE))</f>
        <v>655</v>
      </c>
      <c r="AN484" s="418"/>
      <c r="AO484" s="419"/>
      <c r="AP484" s="420"/>
      <c r="AQ484" s="963"/>
      <c r="AR484" s="962"/>
      <c r="AS484" s="964"/>
      <c r="AT484" s="964"/>
      <c r="AU484" s="965"/>
      <c r="AV484" s="11"/>
      <c r="AW484" s="11"/>
      <c r="AX484" s="410">
        <f t="shared" si="313"/>
        <v>405</v>
      </c>
      <c r="AY484" s="411">
        <f>IF(G484="","",VLOOKUP(J484,中子データ!$B$4:$M$5999,10,FALSE))</f>
        <v>210</v>
      </c>
      <c r="AZ484" s="438">
        <f>IF(G484="","",VLOOKUP(J484,中子データ!$B$4:$M$5999,9,FALSE))</f>
        <v>17.142857142857142</v>
      </c>
      <c r="BA484" s="412" t="str">
        <f>IF(AQ484="","",VLOOKUP(AQ484,作業者名!$B$4:$C$100,2,FALSE))</f>
        <v/>
      </c>
      <c r="BB484" s="412" t="str">
        <f>IF(AR484="","",VLOOKUP(AR484,作業者名!$B$4:$C$100,2,FALSE))</f>
        <v/>
      </c>
      <c r="BC484" s="412">
        <f>IF(G484="","",VLOOKUP(J484,中子データ!B$4:N$6004,12,FALSE))</f>
        <v>0</v>
      </c>
      <c r="BD484" s="413">
        <f>IF(G484="","",VLOOKUP(J484,中子データ!$B$4:$P$4500,15,FALSE))</f>
        <v>0</v>
      </c>
    </row>
    <row r="485" spans="1:56" x14ac:dyDescent="0.15">
      <c r="A485" s="7" t="str">
        <f>IF(G485="","",VLOOKUP(H485,マシン名!$B$4:$C$93,2,FALSE))</f>
        <v>A56HP①　</v>
      </c>
      <c r="B485" s="7" t="str">
        <f>IF(G485="","",VLOOKUP(I485,作業者名!$B$4:$C$100,2,FALSE))</f>
        <v>大崎</v>
      </c>
      <c r="C485" s="7" t="str">
        <f>IF(G485="","",VLOOKUP(J485,中子データ!$B$4:$H$4500,2,FALSE))</f>
        <v>KHB674(K3113）主芯</v>
      </c>
      <c r="D485" s="8">
        <f>IF(G485="","",VLOOKUP(J485,中子データ!$B$4:$H$4500,4,FALSE))</f>
        <v>1</v>
      </c>
      <c r="E485" s="231">
        <f t="shared" si="317"/>
        <v>44</v>
      </c>
      <c r="G485" s="958">
        <v>44454</v>
      </c>
      <c r="H485" s="1150">
        <v>29</v>
      </c>
      <c r="I485" s="1150">
        <v>19</v>
      </c>
      <c r="J485" s="1150">
        <v>454</v>
      </c>
      <c r="K485" s="1078">
        <v>44</v>
      </c>
      <c r="L485" s="1078">
        <v>205</v>
      </c>
      <c r="M485" s="1079">
        <v>1</v>
      </c>
      <c r="N485" s="1084">
        <f t="shared" ref="N485:N486" si="335">L485-SUM(O485:Z485)</f>
        <v>200</v>
      </c>
      <c r="O485" s="1078">
        <v>5</v>
      </c>
      <c r="P485" s="1078"/>
      <c r="Q485" s="1078"/>
      <c r="R485" s="1078"/>
      <c r="S485" s="951"/>
      <c r="T485" s="951"/>
      <c r="U485" s="951"/>
      <c r="V485" s="951"/>
      <c r="W485" s="951"/>
      <c r="X485" s="951"/>
      <c r="Y485" s="951"/>
      <c r="Z485" s="1036"/>
      <c r="AA485" s="429"/>
      <c r="AB485" s="457">
        <f t="shared" si="334"/>
        <v>0</v>
      </c>
      <c r="AC485" s="1036"/>
      <c r="AD485" s="1036"/>
      <c r="AE485" s="1036"/>
      <c r="AF485" s="1036"/>
      <c r="AG485" s="1036"/>
      <c r="AH485" s="1036"/>
      <c r="AI485" s="1036"/>
      <c r="AJ485" s="1036"/>
      <c r="AK485" s="445" t="str">
        <f>IF(G485="","",VLOOKUP(J485,中子データ!$B$4:$H$4500,3,FALSE))</f>
        <v>MJ72W</v>
      </c>
      <c r="AL485" s="445">
        <f>IF(G485="","",VLOOKUP(J485,中子データ!$B$4:$H$4500,5,FALSE))</f>
        <v>9.3000000000000007</v>
      </c>
      <c r="AM485" s="445">
        <f>IF(G485="","",VLOOKUP(J485,中子データ!$B$4:$H$4500,6,FALSE))</f>
        <v>655</v>
      </c>
      <c r="AN485" s="418"/>
      <c r="AO485" s="419"/>
      <c r="AP485" s="420"/>
      <c r="AQ485" s="963"/>
      <c r="AR485" s="962"/>
      <c r="AS485" s="964">
        <v>1</v>
      </c>
      <c r="AT485" s="964"/>
      <c r="AU485" s="965"/>
      <c r="AV485" s="11"/>
      <c r="AW485" s="11"/>
      <c r="AX485" s="410">
        <f t="shared" si="313"/>
        <v>200</v>
      </c>
      <c r="AY485" s="411">
        <f>IF(G485="","",VLOOKUP(J485,中子データ!$B$4:$M$5999,10,FALSE))</f>
        <v>210</v>
      </c>
      <c r="AZ485" s="438">
        <f>IF(G485="","",VLOOKUP(J485,中子データ!$B$4:$M$5999,9,FALSE))</f>
        <v>17.142857142857142</v>
      </c>
      <c r="BA485" s="412" t="str">
        <f>IF(AQ485="","",VLOOKUP(AQ485,作業者名!$B$4:$C$100,2,FALSE))</f>
        <v/>
      </c>
      <c r="BB485" s="412" t="str">
        <f>IF(AR485="","",VLOOKUP(AR485,作業者名!$B$4:$C$100,2,FALSE))</f>
        <v/>
      </c>
      <c r="BC485" s="412">
        <f>IF(G485="","",VLOOKUP(J485,中子データ!B$4:N$6004,12,FALSE))</f>
        <v>0</v>
      </c>
      <c r="BD485" s="413">
        <f>IF(G485="","",VLOOKUP(J485,中子データ!$B$4:$P$4500,15,FALSE))</f>
        <v>0</v>
      </c>
    </row>
    <row r="486" spans="1:56" x14ac:dyDescent="0.15">
      <c r="A486" s="7" t="str">
        <f>IF(G486="","",VLOOKUP(H486,マシン名!$B$4:$C$93,2,FALSE))</f>
        <v>A56HP①　</v>
      </c>
      <c r="B486" s="7" t="str">
        <f>IF(G486="","",VLOOKUP(I486,作業者名!$B$4:$C$100,2,FALSE))</f>
        <v>大崎</v>
      </c>
      <c r="C486" s="7" t="str">
        <f>IF(G486="","",VLOOKUP(J486,中子データ!$B$4:$H$4500,2,FALSE))</f>
        <v>KC722</v>
      </c>
      <c r="D486" s="8">
        <f>IF(G486="","",VLOOKUP(J486,中子データ!$B$4:$H$4500,4,FALSE))</f>
        <v>1</v>
      </c>
      <c r="E486" s="231">
        <f t="shared" si="317"/>
        <v>0</v>
      </c>
      <c r="G486" s="958">
        <v>44454</v>
      </c>
      <c r="H486" s="1150">
        <v>29</v>
      </c>
      <c r="I486" s="1150">
        <v>19</v>
      </c>
      <c r="J486" s="1150">
        <v>497</v>
      </c>
      <c r="K486" s="1078">
        <v>0</v>
      </c>
      <c r="L486" s="1078">
        <v>40</v>
      </c>
      <c r="M486" s="1079">
        <v>1</v>
      </c>
      <c r="N486" s="1084">
        <f t="shared" si="335"/>
        <v>0</v>
      </c>
      <c r="O486" s="1078"/>
      <c r="P486" s="1078">
        <v>40</v>
      </c>
      <c r="Q486" s="1078"/>
      <c r="R486" s="1078"/>
      <c r="S486" s="951"/>
      <c r="T486" s="951"/>
      <c r="U486" s="951"/>
      <c r="V486" s="951"/>
      <c r="W486" s="951"/>
      <c r="X486" s="951"/>
      <c r="Y486" s="951"/>
      <c r="Z486" s="1036"/>
      <c r="AA486" s="429"/>
      <c r="AB486" s="457">
        <f t="shared" si="334"/>
        <v>0</v>
      </c>
      <c r="AC486" s="1036"/>
      <c r="AD486" s="1036"/>
      <c r="AE486" s="1036"/>
      <c r="AF486" s="1036"/>
      <c r="AG486" s="1036"/>
      <c r="AH486" s="1036"/>
      <c r="AI486" s="1036"/>
      <c r="AJ486" s="1036"/>
      <c r="AK486" s="445" t="str">
        <f>IF(G486="","",VLOOKUP(J486,中子データ!$B$4:$H$4500,3,FALSE))</f>
        <v>SY60R</v>
      </c>
      <c r="AL486" s="445">
        <f>IF(G486="","",VLOOKUP(J486,中子データ!$B$4:$H$4500,5,FALSE))</f>
        <v>15.25</v>
      </c>
      <c r="AM486" s="445">
        <f>IF(G486="","",VLOOKUP(J486,中子データ!$B$4:$H$4500,6,FALSE))</f>
        <v>1136</v>
      </c>
      <c r="AN486" s="418"/>
      <c r="AO486" s="419"/>
      <c r="AP486" s="420"/>
      <c r="AQ486" s="963"/>
      <c r="AR486" s="962"/>
      <c r="AS486" s="964"/>
      <c r="AT486" s="964"/>
      <c r="AU486" s="965"/>
      <c r="AV486" s="11"/>
      <c r="AW486" s="11"/>
      <c r="AX486" s="410">
        <f t="shared" si="313"/>
        <v>0</v>
      </c>
      <c r="AY486" s="411">
        <f>IF(G486="","",VLOOKUP(J486,中子データ!$B$4:$M$5999,10,FALSE))</f>
        <v>480</v>
      </c>
      <c r="AZ486" s="438">
        <f>IF(G486="","",VLOOKUP(J486,中子データ!$B$4:$M$5999,9,FALSE))</f>
        <v>7.5</v>
      </c>
      <c r="BA486" s="412" t="str">
        <f>IF(AQ486="","",VLOOKUP(AQ486,作業者名!$B$4:$C$100,2,FALSE))</f>
        <v/>
      </c>
      <c r="BB486" s="412" t="str">
        <f>IF(AR486="","",VLOOKUP(AR486,作業者名!$B$4:$C$100,2,FALSE))</f>
        <v/>
      </c>
      <c r="BC486" s="412">
        <f>IF(G486="","",VLOOKUP(J486,中子データ!B$4:N$6004,12,FALSE))</f>
        <v>0</v>
      </c>
      <c r="BD486" s="413">
        <f>IF(G486="","",VLOOKUP(J486,中子データ!$B$4:$P$4500,15,FALSE))</f>
        <v>0</v>
      </c>
    </row>
    <row r="487" spans="1:56" x14ac:dyDescent="0.15">
      <c r="A487" s="7" t="str">
        <f>IF(G487="","",VLOOKUP(H487,マシン名!$B$4:$C$93,2,FALSE))</f>
        <v>CP　</v>
      </c>
      <c r="B487" s="7" t="str">
        <f>IF(G487="","",VLOOKUP(I487,作業者名!$B$4:$C$100,2,FALSE))</f>
        <v>平</v>
      </c>
      <c r="C487" s="7" t="str">
        <f>IF(G487="","",VLOOKUP(J487,中子データ!$B$4:$H$4500,2,FALSE))</f>
        <v>KHR721　主3・4</v>
      </c>
      <c r="D487" s="8">
        <f>IF(G487="","",VLOOKUP(J487,中子データ!$B$4:$H$4500,4,FALSE))</f>
        <v>1</v>
      </c>
      <c r="E487" s="231">
        <f t="shared" si="317"/>
        <v>36</v>
      </c>
      <c r="G487" s="958">
        <v>44454</v>
      </c>
      <c r="H487" s="1150">
        <v>21</v>
      </c>
      <c r="I487" s="1150">
        <v>26</v>
      </c>
      <c r="J487" s="1150">
        <v>514</v>
      </c>
      <c r="K487" s="1078">
        <v>37</v>
      </c>
      <c r="L487" s="1078">
        <v>260</v>
      </c>
      <c r="M487" s="1079">
        <v>1</v>
      </c>
      <c r="N487" s="1084">
        <f t="shared" ref="N487" si="336">L487-SUM(O487:Z487)</f>
        <v>240</v>
      </c>
      <c r="O487" s="1078">
        <v>10</v>
      </c>
      <c r="P487" s="1078"/>
      <c r="Q487" s="1078"/>
      <c r="R487" s="1078"/>
      <c r="S487" s="951"/>
      <c r="T487" s="951"/>
      <c r="U487" s="951">
        <v>10</v>
      </c>
      <c r="V487" s="951"/>
      <c r="W487" s="951"/>
      <c r="X487" s="951"/>
      <c r="Y487" s="951"/>
      <c r="Z487" s="1036"/>
      <c r="AA487" s="429"/>
      <c r="AB487" s="457">
        <f t="shared" ref="AB487:AB488" si="337">SUM(AC487:AJ487)</f>
        <v>1</v>
      </c>
      <c r="AC487" s="1036"/>
      <c r="AD487" s="1036"/>
      <c r="AE487" s="1036"/>
      <c r="AF487" s="1036"/>
      <c r="AG487" s="1036"/>
      <c r="AH487" s="1036">
        <v>1</v>
      </c>
      <c r="AI487" s="1036"/>
      <c r="AJ487" s="1036"/>
      <c r="AK487" s="445" t="str">
        <f>IF(G487="","",VLOOKUP(J487,中子データ!$B$4:$H$4500,3,FALSE))</f>
        <v>TW54S</v>
      </c>
      <c r="AL487" s="445">
        <f>IF(G487="","",VLOOKUP(J487,中子データ!$B$4:$H$4500,5,FALSE))</f>
        <v>16</v>
      </c>
      <c r="AM487" s="445">
        <f>IF(G487="","",VLOOKUP(J487,中子データ!$B$4:$H$4500,6,FALSE))</f>
        <v>985</v>
      </c>
      <c r="AN487" s="418"/>
      <c r="AO487" s="419"/>
      <c r="AP487" s="420"/>
      <c r="AQ487" s="963"/>
      <c r="AR487" s="962"/>
      <c r="AS487" s="964"/>
      <c r="AT487" s="964"/>
      <c r="AU487" s="965"/>
      <c r="AV487" s="11"/>
      <c r="AW487" s="11"/>
      <c r="AX487" s="410">
        <f t="shared" si="313"/>
        <v>240</v>
      </c>
      <c r="AY487" s="411">
        <f>IF(G487="","",VLOOKUP(J487,中子データ!$B$4:$M$5999,10,FALSE))</f>
        <v>360</v>
      </c>
      <c r="AZ487" s="438">
        <f>IF(G487="","",VLOOKUP(J487,中子データ!$B$4:$M$5999,9,FALSE))</f>
        <v>10</v>
      </c>
      <c r="BA487" s="412" t="str">
        <f>IF(AQ487="","",VLOOKUP(AQ487,作業者名!$B$4:$C$100,2,FALSE))</f>
        <v/>
      </c>
      <c r="BB487" s="412" t="str">
        <f>IF(AR487="","",VLOOKUP(AR487,作業者名!$B$4:$C$100,2,FALSE))</f>
        <v/>
      </c>
      <c r="BC487" s="412">
        <f>IF(G487="","",VLOOKUP(J487,中子データ!B$4:N$6004,12,FALSE))</f>
        <v>0.1</v>
      </c>
      <c r="BD487" s="413">
        <f>IF(G487="","",VLOOKUP(J487,中子データ!$B$4:$P$4500,15,FALSE))</f>
        <v>0</v>
      </c>
    </row>
    <row r="488" spans="1:56" x14ac:dyDescent="0.15">
      <c r="A488" s="7" t="str">
        <f>IF(G488="","",VLOOKUP(H488,マシン名!$B$4:$C$93,2,FALSE))</f>
        <v>HTOP860　</v>
      </c>
      <c r="B488" s="7" t="str">
        <f>IF(G488="","",VLOOKUP(I488,作業者名!$B$4:$C$100,2,FALSE))</f>
        <v>長島</v>
      </c>
      <c r="C488" s="7" t="str">
        <f>IF(G488="","",VLOOKUP(J488,中子データ!$B$4:$H$4500,2,FALSE))</f>
        <v>KHR721　寄せセット</v>
      </c>
      <c r="D488" s="8">
        <f>IF(G488="","",VLOOKUP(J488,中子データ!$B$4:$H$4500,4,FALSE))</f>
        <v>1</v>
      </c>
      <c r="E488" s="231">
        <f t="shared" si="317"/>
        <v>46</v>
      </c>
      <c r="G488" s="958">
        <v>44454</v>
      </c>
      <c r="H488" s="1150">
        <v>23</v>
      </c>
      <c r="I488" s="1150">
        <v>3</v>
      </c>
      <c r="J488" s="1150">
        <v>515</v>
      </c>
      <c r="K488" s="1078">
        <v>47</v>
      </c>
      <c r="L488" s="1078">
        <v>220</v>
      </c>
      <c r="M488" s="1079">
        <v>1</v>
      </c>
      <c r="N488" s="1084">
        <f t="shared" ref="N488:N489" si="338">L488-SUM(O488:Z488)</f>
        <v>170</v>
      </c>
      <c r="O488" s="1078">
        <v>10</v>
      </c>
      <c r="P488" s="1078"/>
      <c r="Q488" s="1078"/>
      <c r="R488" s="1078"/>
      <c r="S488" s="951"/>
      <c r="T488" s="951"/>
      <c r="U488" s="951">
        <v>10</v>
      </c>
      <c r="V488" s="951"/>
      <c r="W488" s="951"/>
      <c r="X488" s="951"/>
      <c r="Y488" s="951"/>
      <c r="Z488" s="1036">
        <v>30</v>
      </c>
      <c r="AA488" s="429"/>
      <c r="AB488" s="457">
        <f t="shared" si="337"/>
        <v>1</v>
      </c>
      <c r="AC488" s="1036"/>
      <c r="AD488" s="1036"/>
      <c r="AE488" s="1036"/>
      <c r="AF488" s="1036"/>
      <c r="AG488" s="1036"/>
      <c r="AH488" s="1036">
        <v>1</v>
      </c>
      <c r="AI488" s="1036"/>
      <c r="AJ488" s="1036"/>
      <c r="AK488" s="445" t="str">
        <f>IF(G488="","",VLOOKUP(J488,中子データ!$B$4:$H$4500,3,FALSE))</f>
        <v>RC549S</v>
      </c>
      <c r="AL488" s="445">
        <f>IF(G488="","",VLOOKUP(J488,中子データ!$B$4:$H$4500,5,FALSE))</f>
        <v>10.9</v>
      </c>
      <c r="AM488" s="445">
        <f>IF(G488="","",VLOOKUP(J488,中子データ!$B$4:$H$4500,6,FALSE))</f>
        <v>730</v>
      </c>
      <c r="AN488" s="418"/>
      <c r="AO488" s="419"/>
      <c r="AP488" s="420"/>
      <c r="AQ488" s="963"/>
      <c r="AR488" s="962"/>
      <c r="AS488" s="964"/>
      <c r="AT488" s="964"/>
      <c r="AU488" s="965"/>
      <c r="AV488" s="11"/>
      <c r="AW488" s="11"/>
      <c r="AX488" s="410">
        <f t="shared" ref="AX488:AX529" si="339">L488-O488-P488-Q488-R488--S488-T488-U488-V488-W488-X488-Y488-Z488</f>
        <v>170</v>
      </c>
      <c r="AY488" s="411">
        <f>IF(G488="","",VLOOKUP(J488,中子データ!$B$4:$M$5999,10,FALSE))</f>
        <v>180</v>
      </c>
      <c r="AZ488" s="438">
        <f>IF(G488="","",VLOOKUP(J488,中子データ!$B$4:$M$5999,9,FALSE))</f>
        <v>20</v>
      </c>
      <c r="BA488" s="412" t="str">
        <f>IF(AQ488="","",VLOOKUP(AQ488,作業者名!$B$4:$C$100,2,FALSE))</f>
        <v/>
      </c>
      <c r="BB488" s="412" t="str">
        <f>IF(AR488="","",VLOOKUP(AR488,作業者名!$B$4:$C$100,2,FALSE))</f>
        <v/>
      </c>
      <c r="BC488" s="412">
        <f>IF(G488="","",VLOOKUP(J488,中子データ!B$4:N$6004,12,FALSE))</f>
        <v>0.2</v>
      </c>
      <c r="BD488" s="413">
        <f>IF(G488="","",VLOOKUP(J488,中子データ!$B$4:$P$4500,15,FALSE))</f>
        <v>0</v>
      </c>
    </row>
    <row r="489" spans="1:56" x14ac:dyDescent="0.15">
      <c r="A489" s="7" t="str">
        <f>IF(G489="","",VLOOKUP(H489,マシン名!$B$4:$C$93,2,FALSE))</f>
        <v>3AN①　</v>
      </c>
      <c r="B489" s="7" t="str">
        <f>IF(G489="","",VLOOKUP(I489,作業者名!$B$4:$C$100,2,FALSE))</f>
        <v>山藤</v>
      </c>
      <c r="C489" s="7" t="str">
        <f>IF(G489="","",VLOOKUP(J489,中子データ!$B$4:$H$4500,2,FALSE))</f>
        <v>KC717　ポンプ芯</v>
      </c>
      <c r="D489" s="8">
        <f>IF(G489="","",VLOOKUP(J489,中子データ!$B$4:$H$4500,4,FALSE))</f>
        <v>2</v>
      </c>
      <c r="E489" s="231">
        <f t="shared" si="317"/>
        <v>224</v>
      </c>
      <c r="G489" s="958">
        <v>44454</v>
      </c>
      <c r="H489" s="1150">
        <v>26</v>
      </c>
      <c r="I489" s="1150">
        <v>63</v>
      </c>
      <c r="J489" s="1150">
        <v>503</v>
      </c>
      <c r="K489" s="1078">
        <v>114</v>
      </c>
      <c r="L489" s="1078">
        <v>420</v>
      </c>
      <c r="M489" s="1079">
        <v>0.5</v>
      </c>
      <c r="N489" s="1084">
        <f t="shared" si="338"/>
        <v>385</v>
      </c>
      <c r="O489" s="1078">
        <v>10</v>
      </c>
      <c r="P489" s="1078"/>
      <c r="Q489" s="1078"/>
      <c r="R489" s="1078"/>
      <c r="S489" s="951"/>
      <c r="T489" s="951">
        <v>10</v>
      </c>
      <c r="U489" s="951">
        <v>15</v>
      </c>
      <c r="V489" s="951"/>
      <c r="W489" s="951"/>
      <c r="X489" s="951"/>
      <c r="Y489" s="951"/>
      <c r="Z489" s="1036"/>
      <c r="AA489" s="429"/>
      <c r="AB489" s="457">
        <f t="shared" ref="AB489:AB490" si="340">SUM(AC489:AJ489)</f>
        <v>4</v>
      </c>
      <c r="AC489" s="1036"/>
      <c r="AD489" s="1036"/>
      <c r="AE489" s="1036">
        <v>2</v>
      </c>
      <c r="AF489" s="1036"/>
      <c r="AG489" s="1036"/>
      <c r="AH489" s="1036">
        <v>2</v>
      </c>
      <c r="AI489" s="1036"/>
      <c r="AJ489" s="1036"/>
      <c r="AK489" s="445" t="str">
        <f>IF(G489="","",VLOOKUP(J489,中子データ!$B$4:$H$4500,3,FALSE))</f>
        <v>WJ50A</v>
      </c>
      <c r="AL489" s="445">
        <f>IF(G489="","",VLOOKUP(J489,中子データ!$B$4:$H$4500,5,FALSE))</f>
        <v>0.44</v>
      </c>
      <c r="AM489" s="445">
        <f>IF(G489="","",VLOOKUP(J489,中子データ!$B$4:$H$4500,6,FALSE))</f>
        <v>75</v>
      </c>
      <c r="AN489" s="418"/>
      <c r="AO489" s="419"/>
      <c r="AP489" s="420"/>
      <c r="AQ489" s="963"/>
      <c r="AR489" s="962"/>
      <c r="AS489" s="964"/>
      <c r="AT489" s="964"/>
      <c r="AU489" s="965" t="s">
        <v>2149</v>
      </c>
      <c r="AV489" s="11"/>
      <c r="AW489" s="11"/>
      <c r="AX489" s="410">
        <f t="shared" si="339"/>
        <v>385</v>
      </c>
      <c r="AY489" s="411">
        <f>IF(G489="","",VLOOKUP(J489,中子データ!$B$4:$M$5999,10,FALSE))</f>
        <v>120</v>
      </c>
      <c r="AZ489" s="438">
        <f>IF(G489="","",VLOOKUP(J489,中子データ!$B$4:$M$5999,9,FALSE))</f>
        <v>60</v>
      </c>
      <c r="BA489" s="412" t="str">
        <f>IF(AQ489="","",VLOOKUP(AQ489,作業者名!$B$4:$C$100,2,FALSE))</f>
        <v/>
      </c>
      <c r="BB489" s="412" t="str">
        <f>IF(AR489="","",VLOOKUP(AR489,作業者名!$B$4:$C$100,2,FALSE))</f>
        <v/>
      </c>
      <c r="BC489" s="412">
        <f>IF(G489="","",VLOOKUP(J489,中子データ!B$4:N$6004,12,FALSE))</f>
        <v>0.05</v>
      </c>
      <c r="BD489" s="413">
        <f>IF(G489="","",VLOOKUP(J489,中子データ!$B$4:$P$4500,15,FALSE))</f>
        <v>0</v>
      </c>
    </row>
    <row r="490" spans="1:56" x14ac:dyDescent="0.15">
      <c r="A490" s="7" t="str">
        <f>IF(G490="","",VLOOKUP(H490,マシン名!$B$4:$C$93,2,FALSE))</f>
        <v>3AN①　</v>
      </c>
      <c r="B490" s="7" t="str">
        <f>IF(G490="","",VLOOKUP(I490,作業者名!$B$4:$C$100,2,FALSE))</f>
        <v>竹中</v>
      </c>
      <c r="C490" s="7" t="str">
        <f>IF(G490="","",VLOOKUP(J490,中子データ!$B$4:$H$4500,2,FALSE))</f>
        <v>KC717　ポンプ芯</v>
      </c>
      <c r="D490" s="8">
        <f>IF(G490="","",VLOOKUP(J490,中子データ!$B$4:$H$4500,4,FALSE))</f>
        <v>2</v>
      </c>
      <c r="E490" s="231">
        <f t="shared" si="317"/>
        <v>213</v>
      </c>
      <c r="G490" s="958">
        <v>44454</v>
      </c>
      <c r="H490" s="1150">
        <v>26</v>
      </c>
      <c r="I490" s="1150">
        <v>82</v>
      </c>
      <c r="J490" s="1150">
        <v>503</v>
      </c>
      <c r="K490" s="1078">
        <v>108</v>
      </c>
      <c r="L490" s="1078">
        <v>465</v>
      </c>
      <c r="M490" s="1079">
        <v>0.5</v>
      </c>
      <c r="N490" s="1084">
        <f t="shared" ref="N490" si="341">L490-SUM(O490:Z490)</f>
        <v>380</v>
      </c>
      <c r="O490" s="1078">
        <v>10</v>
      </c>
      <c r="P490" s="1078"/>
      <c r="Q490" s="1078"/>
      <c r="R490" s="1078"/>
      <c r="S490" s="951">
        <v>60</v>
      </c>
      <c r="T490" s="951"/>
      <c r="U490" s="951">
        <v>15</v>
      </c>
      <c r="V490" s="951"/>
      <c r="W490" s="951"/>
      <c r="X490" s="951"/>
      <c r="Y490" s="951"/>
      <c r="Z490" s="1036"/>
      <c r="AA490" s="429"/>
      <c r="AB490" s="457">
        <f t="shared" si="340"/>
        <v>3</v>
      </c>
      <c r="AC490" s="1036"/>
      <c r="AD490" s="1036"/>
      <c r="AE490" s="1036"/>
      <c r="AF490" s="1036"/>
      <c r="AG490" s="1036"/>
      <c r="AH490" s="1036">
        <v>2</v>
      </c>
      <c r="AI490" s="1036">
        <v>1</v>
      </c>
      <c r="AJ490" s="1036"/>
      <c r="AK490" s="445" t="str">
        <f>IF(G490="","",VLOOKUP(J490,中子データ!$B$4:$H$4500,3,FALSE))</f>
        <v>WJ50A</v>
      </c>
      <c r="AL490" s="445">
        <f>IF(G490="","",VLOOKUP(J490,中子データ!$B$4:$H$4500,5,FALSE))</f>
        <v>0.44</v>
      </c>
      <c r="AM490" s="445">
        <f>IF(G490="","",VLOOKUP(J490,中子データ!$B$4:$H$4500,6,FALSE))</f>
        <v>75</v>
      </c>
      <c r="AN490" s="418"/>
      <c r="AO490" s="419"/>
      <c r="AP490" s="420"/>
      <c r="AQ490" s="963"/>
      <c r="AR490" s="962"/>
      <c r="AS490" s="964">
        <v>1</v>
      </c>
      <c r="AT490" s="964"/>
      <c r="AU490" s="965" t="s">
        <v>2150</v>
      </c>
      <c r="AV490" s="11"/>
      <c r="AW490" s="11"/>
      <c r="AX490" s="410">
        <f t="shared" si="339"/>
        <v>500</v>
      </c>
      <c r="AY490" s="411">
        <f>IF(G490="","",VLOOKUP(J490,中子データ!$B$4:$M$5999,10,FALSE))</f>
        <v>120</v>
      </c>
      <c r="AZ490" s="438">
        <f>IF(G490="","",VLOOKUP(J490,中子データ!$B$4:$M$5999,9,FALSE))</f>
        <v>60</v>
      </c>
      <c r="BA490" s="412" t="str">
        <f>IF(AQ490="","",VLOOKUP(AQ490,作業者名!$B$4:$C$100,2,FALSE))</f>
        <v/>
      </c>
      <c r="BB490" s="412" t="str">
        <f>IF(AR490="","",VLOOKUP(AR490,作業者名!$B$4:$C$100,2,FALSE))</f>
        <v/>
      </c>
      <c r="BC490" s="412">
        <f>IF(G490="","",VLOOKUP(J490,中子データ!B$4:N$6004,12,FALSE))</f>
        <v>0.05</v>
      </c>
      <c r="BD490" s="413">
        <f>IF(G490="","",VLOOKUP(J490,中子データ!$B$4:$P$4500,15,FALSE))</f>
        <v>0</v>
      </c>
    </row>
    <row r="491" spans="1:56" x14ac:dyDescent="0.15">
      <c r="A491" s="7" t="str">
        <f>IF(G491="","",VLOOKUP(H491,マシン名!$B$4:$C$93,2,FALSE))</f>
        <v>５ＡＮ②　</v>
      </c>
      <c r="B491" s="7" t="str">
        <f>IF(G491="","",VLOOKUP(I491,作業者名!$B$4:$C$100,2,FALSE))</f>
        <v>宮内</v>
      </c>
      <c r="C491" s="7" t="str">
        <f>IF(G491="","",VLOOKUP(J491,中子データ!$B$4:$H$4500,2,FALSE))</f>
        <v>DE-18ピストンタイ　主</v>
      </c>
      <c r="D491" s="8">
        <f>IF(G491="","",VLOOKUP(J491,中子データ!$B$4:$H$4500,4,FALSE))</f>
        <v>1</v>
      </c>
      <c r="E491" s="231">
        <f t="shared" si="317"/>
        <v>60</v>
      </c>
      <c r="G491" s="958">
        <v>44454</v>
      </c>
      <c r="H491" s="1150">
        <v>38</v>
      </c>
      <c r="I491" s="1150">
        <v>2</v>
      </c>
      <c r="J491" s="1150">
        <v>422</v>
      </c>
      <c r="K491" s="1151">
        <v>60</v>
      </c>
      <c r="L491" s="1151">
        <v>300</v>
      </c>
      <c r="M491" s="1129">
        <v>1</v>
      </c>
      <c r="N491" s="1084">
        <f t="shared" ref="N491" si="342">L491-SUM(O491:Z491)</f>
        <v>300</v>
      </c>
      <c r="O491" s="1078"/>
      <c r="P491" s="1078"/>
      <c r="Q491" s="1078"/>
      <c r="R491" s="1078"/>
      <c r="S491" s="951"/>
      <c r="T491" s="951"/>
      <c r="U491" s="951"/>
      <c r="V491" s="951"/>
      <c r="W491" s="951"/>
      <c r="X491" s="951"/>
      <c r="Y491" s="951"/>
      <c r="Z491" s="1036"/>
      <c r="AA491" s="429"/>
      <c r="AB491" s="457">
        <f t="shared" ref="AB491:AB511" si="343">SUM(AC491:AJ491)</f>
        <v>0</v>
      </c>
      <c r="AC491" s="1036"/>
      <c r="AD491" s="1036"/>
      <c r="AE491" s="1036"/>
      <c r="AF491" s="1036"/>
      <c r="AG491" s="1036"/>
      <c r="AH491" s="1036"/>
      <c r="AI491" s="1036"/>
      <c r="AJ491" s="1036"/>
      <c r="AK491" s="445" t="str">
        <f>IF(G491="","",VLOOKUP(J491,中子データ!$B$4:$H$4500,3,FALSE))</f>
        <v>S-30D</v>
      </c>
      <c r="AL491" s="445">
        <f>IF(G491="","",VLOOKUP(J491,中子データ!$B$4:$H$4500,5,FALSE))</f>
        <v>7.3</v>
      </c>
      <c r="AM491" s="445">
        <f>IF(G491="","",VLOOKUP(J491,中子データ!$B$4:$H$4500,6,FALSE))</f>
        <v>622</v>
      </c>
      <c r="AN491" s="418"/>
      <c r="AO491" s="419"/>
      <c r="AP491" s="420"/>
      <c r="AQ491" s="963"/>
      <c r="AR491" s="962"/>
      <c r="AS491" s="964"/>
      <c r="AT491" s="964"/>
      <c r="AU491" s="965"/>
      <c r="AV491" s="11"/>
      <c r="AW491" s="11"/>
      <c r="AX491" s="410">
        <f t="shared" si="339"/>
        <v>300</v>
      </c>
      <c r="AY491" s="411">
        <f>IF(G491="","",VLOOKUP(J491,中子データ!$B$4:$M$5999,10,FALSE))</f>
        <v>250</v>
      </c>
      <c r="AZ491" s="438">
        <f>IF(G491="","",VLOOKUP(J491,中子データ!$B$4:$M$5999,9,FALSE))</f>
        <v>14.4</v>
      </c>
      <c r="BA491" s="412" t="str">
        <f>IF(AQ491="","",VLOOKUP(AQ491,作業者名!$B$4:$C$100,2,FALSE))</f>
        <v/>
      </c>
      <c r="BB491" s="412" t="str">
        <f>IF(AR491="","",VLOOKUP(AR491,作業者名!$B$4:$C$100,2,FALSE))</f>
        <v/>
      </c>
      <c r="BC491" s="412">
        <f>IF(G491="","",VLOOKUP(J491,中子データ!B$4:N$6004,12,FALSE))</f>
        <v>0</v>
      </c>
      <c r="BD491" s="413">
        <f>IF(G491="","",VLOOKUP(J491,中子データ!$B$4:$P$4500,15,FALSE))</f>
        <v>0</v>
      </c>
    </row>
    <row r="492" spans="1:56" x14ac:dyDescent="0.15">
      <c r="A492" s="7" t="str">
        <f>IF(G492="","",VLOOKUP(H492,マシン名!$B$4:$C$93,2,FALSE))</f>
        <v>MK3①　</v>
      </c>
      <c r="B492" s="7" t="str">
        <f>IF(G492="","",VLOOKUP(I492,作業者名!$B$4:$C$100,2,FALSE))</f>
        <v>山藤</v>
      </c>
      <c r="C492" s="7" t="str">
        <f>IF(G492="","",VLOOKUP(J492,中子データ!$B$4:$H$4500,2,FALSE))</f>
        <v>ｼｪﾙﾀﾞﾎﾞ</v>
      </c>
      <c r="D492" s="8">
        <f>IF(G492="","",VLOOKUP(J492,中子データ!$B$4:$H$4500,4,FALSE))</f>
        <v>10</v>
      </c>
      <c r="E492" s="231">
        <f t="shared" si="317"/>
        <v>1505</v>
      </c>
      <c r="G492" s="958">
        <v>44454</v>
      </c>
      <c r="H492" s="1111">
        <v>27</v>
      </c>
      <c r="I492" s="1111">
        <v>63</v>
      </c>
      <c r="J492" s="1111">
        <v>4</v>
      </c>
      <c r="K492" s="966">
        <v>154</v>
      </c>
      <c r="L492" s="966">
        <v>420</v>
      </c>
      <c r="M492" s="967">
        <v>0.5</v>
      </c>
      <c r="N492" s="6">
        <f t="shared" ref="N492:N493" si="344">L492-SUM(O492:Z492)</f>
        <v>335</v>
      </c>
      <c r="O492" s="951">
        <v>10</v>
      </c>
      <c r="P492" s="951"/>
      <c r="Q492" s="951"/>
      <c r="R492" s="951"/>
      <c r="S492" s="951">
        <v>60</v>
      </c>
      <c r="T492" s="951"/>
      <c r="U492" s="951">
        <v>15</v>
      </c>
      <c r="V492" s="951"/>
      <c r="W492" s="951"/>
      <c r="X492" s="951"/>
      <c r="Y492" s="951"/>
      <c r="Z492" s="1036"/>
      <c r="AA492" s="429"/>
      <c r="AB492" s="457">
        <f t="shared" si="343"/>
        <v>35</v>
      </c>
      <c r="AC492" s="1036"/>
      <c r="AD492" s="1036"/>
      <c r="AE492" s="1036"/>
      <c r="AF492" s="1036"/>
      <c r="AG492" s="1036"/>
      <c r="AH492" s="1036"/>
      <c r="AI492" s="1036"/>
      <c r="AJ492" s="1036">
        <v>35</v>
      </c>
      <c r="AK492" s="445" t="str">
        <f>IF(G492="","",VLOOKUP(J492,中子データ!$B$4:$H$4500,3,FALSE))</f>
        <v>S30D改</v>
      </c>
      <c r="AL492" s="445">
        <f>IF(G492="","",VLOOKUP(J492,中子データ!$B$4:$H$4500,5,FALSE))</f>
        <v>0.12</v>
      </c>
      <c r="AM492" s="445">
        <f>IF(G492="","",VLOOKUP(J492,中子データ!$B$4:$H$4500,6,FALSE))</f>
        <v>9.9</v>
      </c>
      <c r="AN492" s="418"/>
      <c r="AO492" s="419"/>
      <c r="AP492" s="420"/>
      <c r="AQ492" s="963"/>
      <c r="AR492" s="962"/>
      <c r="AS492" s="964"/>
      <c r="AT492" s="964"/>
      <c r="AU492" s="965" t="s">
        <v>2151</v>
      </c>
      <c r="AV492" s="11"/>
      <c r="AW492" s="11"/>
      <c r="AX492" s="410">
        <f t="shared" si="339"/>
        <v>455</v>
      </c>
      <c r="AY492" s="411">
        <f>IF(G492="","",VLOOKUP(J492,中子データ!$B$4:$M$5999,10,FALSE))</f>
        <v>90</v>
      </c>
      <c r="AZ492" s="438">
        <f>IF(G492="","",VLOOKUP(J492,中子データ!$B$4:$M$5999,9,FALSE))</f>
        <v>400</v>
      </c>
      <c r="BA492" s="412" t="str">
        <f>IF(AQ492="","",VLOOKUP(AQ492,作業者名!$B$4:$C$100,2,FALSE))</f>
        <v/>
      </c>
      <c r="BB492" s="412" t="str">
        <f>IF(AR492="","",VLOOKUP(AR492,作業者名!$B$4:$C$100,2,FALSE))</f>
        <v/>
      </c>
      <c r="BC492" s="412">
        <f>IF(G492="","",VLOOKUP(J492,中子データ!B$4:N$6004,12,FALSE))</f>
        <v>0</v>
      </c>
      <c r="BD492" s="413">
        <f>IF(G492="","",VLOOKUP(J492,中子データ!$B$4:$P$4500,15,FALSE))</f>
        <v>23</v>
      </c>
    </row>
    <row r="493" spans="1:56" x14ac:dyDescent="0.15">
      <c r="A493" s="7" t="str">
        <f>IF(G493="","",VLOOKUP(H493,マシン名!$B$4:$C$93,2,FALSE))</f>
        <v>MK3①　</v>
      </c>
      <c r="B493" s="7" t="str">
        <f>IF(G493="","",VLOOKUP(I493,作業者名!$B$4:$C$100,2,FALSE))</f>
        <v>竹中</v>
      </c>
      <c r="C493" s="7" t="str">
        <f>IF(G493="","",VLOOKUP(J493,中子データ!$B$4:$H$4500,2,FALSE))</f>
        <v>ｼｪﾙﾀﾞﾎﾞ</v>
      </c>
      <c r="D493" s="8">
        <f>IF(G493="","",VLOOKUP(J493,中子データ!$B$4:$H$4500,4,FALSE))</f>
        <v>10</v>
      </c>
      <c r="E493" s="231">
        <f>IF(G493="","",D493*K493-AB493)</f>
        <v>1199</v>
      </c>
      <c r="G493" s="958">
        <v>44454</v>
      </c>
      <c r="H493" s="950">
        <v>27</v>
      </c>
      <c r="I493" s="950">
        <v>82</v>
      </c>
      <c r="J493" s="950">
        <v>4</v>
      </c>
      <c r="K493" s="951">
        <v>121</v>
      </c>
      <c r="L493" s="951">
        <v>465</v>
      </c>
      <c r="M493" s="952">
        <v>0.5</v>
      </c>
      <c r="N493" s="6">
        <f t="shared" si="344"/>
        <v>380</v>
      </c>
      <c r="O493" s="951">
        <v>10</v>
      </c>
      <c r="P493" s="951"/>
      <c r="Q493" s="951"/>
      <c r="R493" s="951"/>
      <c r="S493" s="951"/>
      <c r="T493" s="951"/>
      <c r="U493" s="951">
        <v>15</v>
      </c>
      <c r="V493" s="951"/>
      <c r="W493" s="951"/>
      <c r="X493" s="951"/>
      <c r="Y493" s="951"/>
      <c r="Z493" s="1036">
        <v>60</v>
      </c>
      <c r="AA493" s="429"/>
      <c r="AB493" s="457">
        <f t="shared" si="343"/>
        <v>11</v>
      </c>
      <c r="AC493" s="1036"/>
      <c r="AD493" s="1036"/>
      <c r="AE493" s="1036"/>
      <c r="AF493" s="1036"/>
      <c r="AG493" s="1036"/>
      <c r="AH493" s="1036">
        <v>11</v>
      </c>
      <c r="AI493" s="1036"/>
      <c r="AJ493" s="1036"/>
      <c r="AK493" s="445" t="str">
        <f>IF(G493="","",VLOOKUP(J493,中子データ!$B$4:$H$4500,3,FALSE))</f>
        <v>S30D改</v>
      </c>
      <c r="AL493" s="445">
        <f>IF(G493="","",VLOOKUP(J493,中子データ!$B$4:$H$4500,5,FALSE))</f>
        <v>0.12</v>
      </c>
      <c r="AM493" s="445">
        <f>IF(G493="","",VLOOKUP(J493,中子データ!$B$4:$H$4500,6,FALSE))</f>
        <v>9.9</v>
      </c>
      <c r="AN493" s="418"/>
      <c r="AO493" s="419"/>
      <c r="AP493" s="420"/>
      <c r="AQ493" s="963"/>
      <c r="AR493" s="962"/>
      <c r="AS493" s="964">
        <v>1</v>
      </c>
      <c r="AT493" s="964"/>
      <c r="AU493" s="965"/>
      <c r="AV493" s="11"/>
      <c r="AW493" s="11"/>
      <c r="AX493" s="410">
        <f t="shared" si="339"/>
        <v>380</v>
      </c>
      <c r="AY493" s="411">
        <f>IF(G493="","",VLOOKUP(J493,中子データ!$B$4:$M$5999,10,FALSE))</f>
        <v>90</v>
      </c>
      <c r="AZ493" s="438">
        <f>IF(G493="","",VLOOKUP(J493,中子データ!$B$4:$M$5999,9,FALSE))</f>
        <v>400</v>
      </c>
      <c r="BA493" s="412" t="str">
        <f>IF(AQ493="","",VLOOKUP(AQ493,作業者名!$B$4:$C$100,2,FALSE))</f>
        <v/>
      </c>
      <c r="BB493" s="412" t="str">
        <f>IF(AR493="","",VLOOKUP(AR493,作業者名!$B$4:$C$100,2,FALSE))</f>
        <v/>
      </c>
      <c r="BC493" s="412">
        <f>IF(G493="","",VLOOKUP(J493,中子データ!B$4:N$6004,12,FALSE))</f>
        <v>0</v>
      </c>
      <c r="BD493" s="413">
        <f>IF(G493="","",VLOOKUP(J493,中子データ!$B$4:$P$4500,15,FALSE))</f>
        <v>23</v>
      </c>
    </row>
    <row r="494" spans="1:56" x14ac:dyDescent="0.15">
      <c r="A494" s="7" t="str">
        <f>IF(G494="","",VLOOKUP(H494,マシン名!$B$4:$C$93,2,FALSE))</f>
        <v>MK4　</v>
      </c>
      <c r="B494" s="7" t="str">
        <f>IF(G494="","",VLOOKUP(I494,作業者名!$B$4:$C$100,2,FALSE))</f>
        <v>恩田</v>
      </c>
      <c r="C494" s="7" t="str">
        <f>IF(G494="","",VLOOKUP(J494,中子データ!$B$4:$H$4500,2,FALSE))</f>
        <v>92590011WO I.M.ﾌﾟﾚｰﾄ</v>
      </c>
      <c r="D494" s="8">
        <f>IF(G494="","",VLOOKUP(J494,中子データ!$B$4:$H$4500,4,FALSE))</f>
        <v>3</v>
      </c>
      <c r="E494" s="231">
        <f t="shared" si="317"/>
        <v>386</v>
      </c>
      <c r="G494" s="958">
        <v>44454</v>
      </c>
      <c r="H494" s="950">
        <v>32</v>
      </c>
      <c r="I494" s="950">
        <v>14</v>
      </c>
      <c r="J494" s="950">
        <v>2008</v>
      </c>
      <c r="K494" s="951">
        <v>130</v>
      </c>
      <c r="L494" s="951">
        <v>240</v>
      </c>
      <c r="M494" s="952">
        <v>0.5</v>
      </c>
      <c r="N494" s="6">
        <f t="shared" ref="N494:N502" si="345">L494-SUM(O494:Z494)</f>
        <v>240</v>
      </c>
      <c r="O494" s="951"/>
      <c r="P494" s="951"/>
      <c r="Q494" s="951"/>
      <c r="R494" s="951"/>
      <c r="S494" s="951"/>
      <c r="T494" s="951"/>
      <c r="U494" s="951"/>
      <c r="V494" s="951"/>
      <c r="W494" s="951"/>
      <c r="X494" s="951"/>
      <c r="Y494" s="951"/>
      <c r="Z494" s="1036"/>
      <c r="AA494" s="429"/>
      <c r="AB494" s="457">
        <f t="shared" si="343"/>
        <v>4</v>
      </c>
      <c r="AC494" s="1036"/>
      <c r="AD494" s="1036"/>
      <c r="AE494" s="1036"/>
      <c r="AF494" s="1036"/>
      <c r="AG494" s="1036"/>
      <c r="AH494" s="1036"/>
      <c r="AI494" s="1036"/>
      <c r="AJ494" s="1036">
        <v>4</v>
      </c>
      <c r="AK494" s="445" t="str">
        <f>IF(G494="","",VLOOKUP(J494,中子データ!$B$4:$H$4500,3,FALSE))</f>
        <v>ＭＳＲＴ</v>
      </c>
      <c r="AL494" s="445">
        <f>IF(G494="","",VLOOKUP(J494,中子データ!$B$4:$H$4500,5,FALSE))</f>
        <v>0.12</v>
      </c>
      <c r="AM494" s="445">
        <f>IF(G494="","",VLOOKUP(J494,中子データ!$B$4:$H$4500,6,FALSE))</f>
        <v>48</v>
      </c>
      <c r="AN494" s="418"/>
      <c r="AO494" s="419"/>
      <c r="AP494" s="420"/>
      <c r="AQ494" s="963"/>
      <c r="AR494" s="962"/>
      <c r="AS494" s="964"/>
      <c r="AT494" s="964"/>
      <c r="AU494" s="965"/>
      <c r="AV494" s="11"/>
      <c r="AW494" s="11"/>
      <c r="AX494" s="410">
        <f t="shared" si="339"/>
        <v>240</v>
      </c>
      <c r="AY494" s="411">
        <f>IF(G494="","",VLOOKUP(J494,中子データ!$B$4:$M$5999,10,FALSE))</f>
        <v>65</v>
      </c>
      <c r="AZ494" s="438">
        <f>IF(G494="","",VLOOKUP(J494,中子データ!$B$4:$M$5999,9,FALSE))</f>
        <v>166.15384615384616</v>
      </c>
      <c r="BA494" s="412" t="str">
        <f>IF(AQ494="","",VLOOKUP(AQ494,作業者名!$B$4:$C$100,2,FALSE))</f>
        <v/>
      </c>
      <c r="BB494" s="412" t="str">
        <f>IF(AR494="","",VLOOKUP(AR494,作業者名!$B$4:$C$100,2,FALSE))</f>
        <v/>
      </c>
      <c r="BC494" s="412">
        <f>IF(G494="","",VLOOKUP(J494,中子データ!B$4:N$6004,12,FALSE))</f>
        <v>0</v>
      </c>
      <c r="BD494" s="413">
        <f>IF(G494="","",VLOOKUP(J494,中子データ!$B$4:$P$4500,15,FALSE))</f>
        <v>20.8</v>
      </c>
    </row>
    <row r="495" spans="1:56" x14ac:dyDescent="0.15">
      <c r="A495" s="7" t="str">
        <f>IF(G495="","",VLOOKUP(H495,マシン名!$B$4:$C$93,2,FALSE))</f>
        <v>MK4　</v>
      </c>
      <c r="B495" s="7" t="str">
        <f>IF(G495="","",VLOOKUP(I495,作業者名!$B$4:$C$100,2,FALSE))</f>
        <v>宮内</v>
      </c>
      <c r="C495" s="7" t="str">
        <f>IF(G495="","",VLOOKUP(J495,中子データ!$B$4:$H$4500,2,FALSE))</f>
        <v>D1414  シャフト</v>
      </c>
      <c r="D495" s="8">
        <f>IF(G495="","",VLOOKUP(J495,中子データ!$B$4:$H$4500,4,FALSE))</f>
        <v>2</v>
      </c>
      <c r="E495" s="231">
        <f t="shared" si="317"/>
        <v>0</v>
      </c>
      <c r="G495" s="958">
        <v>44454</v>
      </c>
      <c r="H495" s="1038">
        <v>32</v>
      </c>
      <c r="I495" s="950">
        <v>2</v>
      </c>
      <c r="J495" s="1038">
        <v>609</v>
      </c>
      <c r="K495" s="1039">
        <v>0</v>
      </c>
      <c r="L495" s="1039">
        <v>40</v>
      </c>
      <c r="M495" s="1037">
        <v>1</v>
      </c>
      <c r="N495" s="6">
        <f t="shared" si="345"/>
        <v>0</v>
      </c>
      <c r="O495" s="951"/>
      <c r="P495" s="951">
        <v>40</v>
      </c>
      <c r="Q495" s="951"/>
      <c r="R495" s="951"/>
      <c r="S495" s="951"/>
      <c r="T495" s="951"/>
      <c r="U495" s="951"/>
      <c r="V495" s="951"/>
      <c r="W495" s="951"/>
      <c r="X495" s="951"/>
      <c r="Y495" s="951"/>
      <c r="Z495" s="1036"/>
      <c r="AA495" s="429"/>
      <c r="AB495" s="457">
        <f t="shared" si="343"/>
        <v>0</v>
      </c>
      <c r="AC495" s="1036"/>
      <c r="AD495" s="1036"/>
      <c r="AE495" s="1036"/>
      <c r="AF495" s="1036"/>
      <c r="AG495" s="1036"/>
      <c r="AH495" s="1036"/>
      <c r="AI495" s="1036"/>
      <c r="AJ495" s="1036"/>
      <c r="AK495" s="445" t="str">
        <f>IF(G495="","",VLOOKUP(J495,中子データ!$B$4:$H$4500,3,FALSE))</f>
        <v>ＤＡ-17</v>
      </c>
      <c r="AL495" s="445">
        <f>IF(G495="","",VLOOKUP(J495,中子データ!$B$4:$H$4500,5,FALSE))</f>
        <v>1.58</v>
      </c>
      <c r="AM495" s="445">
        <f>IF(G495="","",VLOOKUP(J495,中子データ!$B$4:$H$4500,6,FALSE))</f>
        <v>76.7</v>
      </c>
      <c r="AN495" s="418"/>
      <c r="AO495" s="419"/>
      <c r="AP495" s="420"/>
      <c r="AQ495" s="963"/>
      <c r="AR495" s="962"/>
      <c r="AS495" s="964"/>
      <c r="AT495" s="964"/>
      <c r="AU495" s="1052"/>
      <c r="AV495" s="11"/>
      <c r="AW495" s="11"/>
      <c r="AX495" s="410">
        <f t="shared" si="339"/>
        <v>0</v>
      </c>
      <c r="AY495" s="411">
        <f>IF(G495="","",VLOOKUP(J495,中子データ!$B$4:$M$5999,10,FALSE))</f>
        <v>120</v>
      </c>
      <c r="AZ495" s="438">
        <f>IF(G495="","",VLOOKUP(J495,中子データ!$B$4:$M$5999,9,FALSE))</f>
        <v>60</v>
      </c>
      <c r="BA495" s="412" t="str">
        <f>IF(AQ495="","",VLOOKUP(AQ495,作業者名!$B$4:$C$100,2,FALSE))</f>
        <v/>
      </c>
      <c r="BB495" s="412" t="str">
        <f>IF(AR495="","",VLOOKUP(AR495,作業者名!$B$4:$C$100,2,FALSE))</f>
        <v/>
      </c>
      <c r="BC495" s="412">
        <f>IF(G495="","",VLOOKUP(J495,中子データ!B$4:N$6004,12,FALSE))</f>
        <v>0</v>
      </c>
      <c r="BD495" s="413">
        <f>IF(G495="","",VLOOKUP(J495,中子データ!$B$4:$P$4500,15,FALSE))</f>
        <v>0</v>
      </c>
    </row>
    <row r="496" spans="1:56" x14ac:dyDescent="0.15">
      <c r="A496" s="7" t="str">
        <f>IF(G496="","",VLOOKUP(H496,マシン名!$B$4:$C$93,2,FALSE))</f>
        <v>4AN①　</v>
      </c>
      <c r="B496" s="7" t="str">
        <f>IF(G496="","",VLOOKUP(I496,作業者名!$B$4:$C$100,2,FALSE))</f>
        <v>清水</v>
      </c>
      <c r="C496" s="7" t="str">
        <f>IF(G496="","",VLOOKUP(J496,中子データ!$B$4:$H$4500,2,FALSE))</f>
        <v>イナーシャリング</v>
      </c>
      <c r="D496" s="8">
        <f>IF(G496="","",VLOOKUP(J496,中子データ!$B$4:$H$4500,4,FALSE))</f>
        <v>1</v>
      </c>
      <c r="E496" s="231">
        <f t="shared" si="317"/>
        <v>200</v>
      </c>
      <c r="G496" s="958">
        <v>44454</v>
      </c>
      <c r="H496" s="1038">
        <v>30</v>
      </c>
      <c r="I496" s="950">
        <v>17</v>
      </c>
      <c r="J496" s="1038">
        <v>2015</v>
      </c>
      <c r="K496" s="1039">
        <v>205</v>
      </c>
      <c r="L496" s="1039">
        <v>360</v>
      </c>
      <c r="M496" s="1037">
        <v>0.5</v>
      </c>
      <c r="N496" s="1037">
        <f t="shared" si="345"/>
        <v>360</v>
      </c>
      <c r="O496" s="951"/>
      <c r="P496" s="951"/>
      <c r="Q496" s="951"/>
      <c r="R496" s="951"/>
      <c r="S496" s="951"/>
      <c r="T496" s="951"/>
      <c r="U496" s="951"/>
      <c r="V496" s="951"/>
      <c r="W496" s="951"/>
      <c r="X496" s="951"/>
      <c r="Y496" s="951"/>
      <c r="Z496" s="1036"/>
      <c r="AA496" s="429"/>
      <c r="AB496" s="457">
        <f t="shared" si="343"/>
        <v>5</v>
      </c>
      <c r="AC496" s="1036">
        <v>1</v>
      </c>
      <c r="AD496" s="1036"/>
      <c r="AE496" s="1036"/>
      <c r="AF496" s="1036"/>
      <c r="AG496" s="1036"/>
      <c r="AH496" s="1036">
        <v>4</v>
      </c>
      <c r="AI496" s="1036"/>
      <c r="AJ496" s="1036"/>
      <c r="AK496" s="445" t="str">
        <f>IF(G496="","",VLOOKUP(J496,中子データ!$B$4:$H$4500,3,FALSE))</f>
        <v>ＭＳＲＴ</v>
      </c>
      <c r="AL496" s="445">
        <f>IF(G496="","",VLOOKUP(J496,中子データ!$B$4:$H$4500,5,FALSE))</f>
        <v>1.4</v>
      </c>
      <c r="AM496" s="445">
        <f>IF(G496="","",VLOOKUP(J496,中子データ!$B$4:$H$4500,6,FALSE))</f>
        <v>161</v>
      </c>
      <c r="AN496" s="418"/>
      <c r="AO496" s="419"/>
      <c r="AP496" s="420"/>
      <c r="AQ496" s="963"/>
      <c r="AR496" s="962"/>
      <c r="AS496" s="964"/>
      <c r="AT496" s="964"/>
      <c r="AU496" s="1052"/>
      <c r="AV496" s="11"/>
      <c r="AW496" s="11"/>
      <c r="AX496" s="410">
        <f t="shared" si="339"/>
        <v>360</v>
      </c>
      <c r="AY496" s="411">
        <f>IF(G496="","",VLOOKUP(J496,中子データ!$B$4:$M$5999,10,FALSE))</f>
        <v>75</v>
      </c>
      <c r="AZ496" s="438">
        <f>IF(G496="","",VLOOKUP(J496,中子データ!$B$4:$M$5999,9,FALSE))</f>
        <v>48</v>
      </c>
      <c r="BA496" s="412" t="str">
        <f>IF(AQ496="","",VLOOKUP(AQ496,作業者名!$B$4:$C$100,2,FALSE))</f>
        <v/>
      </c>
      <c r="BB496" s="412" t="str">
        <f>IF(AR496="","",VLOOKUP(AR496,作業者名!$B$4:$C$100,2,FALSE))</f>
        <v/>
      </c>
      <c r="BC496" s="412">
        <f>IF(G496="","",VLOOKUP(J496,中子データ!B$4:N$6004,12,FALSE))</f>
        <v>0</v>
      </c>
      <c r="BD496" s="413">
        <f>IF(G496="","",VLOOKUP(J496,中子データ!$B$4:$P$4500,15,FALSE))</f>
        <v>0</v>
      </c>
    </row>
    <row r="497" spans="1:56" x14ac:dyDescent="0.15">
      <c r="A497" s="7" t="str">
        <f>IF(G497="","",VLOOKUP(H497,マシン名!$B$4:$C$93,2,FALSE))</f>
        <v>TR-C</v>
      </c>
      <c r="B497" s="7" t="str">
        <f>IF(G497="","",VLOOKUP(I497,作業者名!$B$4:$C$100,2,FALSE))</f>
        <v>長島</v>
      </c>
      <c r="C497" s="7" t="str">
        <f>IF(G497="","",VLOOKUP(J497,中子データ!$B$4:$H$4500,2,FALSE))</f>
        <v>6BB1　②</v>
      </c>
      <c r="D497" s="8">
        <f>IF(G497="","",VLOOKUP(J497,中子データ!$B$4:$H$4500,4,FALSE))</f>
        <v>2</v>
      </c>
      <c r="E497" s="231">
        <f>IF(G497="","",D497*K497-AB497)</f>
        <v>180</v>
      </c>
      <c r="G497" s="958">
        <v>44454</v>
      </c>
      <c r="H497" s="1038">
        <v>35</v>
      </c>
      <c r="I497" s="950">
        <v>3</v>
      </c>
      <c r="J497" s="1038">
        <v>3049</v>
      </c>
      <c r="K497" s="1039">
        <v>90</v>
      </c>
      <c r="L497" s="1039">
        <v>235</v>
      </c>
      <c r="M497" s="1037">
        <v>0.35</v>
      </c>
      <c r="N497" s="1037">
        <f t="shared" si="345"/>
        <v>185</v>
      </c>
      <c r="O497" s="951">
        <v>10</v>
      </c>
      <c r="P497" s="951"/>
      <c r="Q497" s="951"/>
      <c r="R497" s="951">
        <v>30</v>
      </c>
      <c r="S497" s="951"/>
      <c r="T497" s="951"/>
      <c r="U497" s="951">
        <v>10</v>
      </c>
      <c r="V497" s="951"/>
      <c r="W497" s="951"/>
      <c r="X497" s="951"/>
      <c r="Y497" s="951"/>
      <c r="Z497" s="1036"/>
      <c r="AA497" s="429"/>
      <c r="AB497" s="457">
        <f t="shared" si="343"/>
        <v>0</v>
      </c>
      <c r="AC497" s="1036"/>
      <c r="AD497" s="1036"/>
      <c r="AE497" s="1036"/>
      <c r="AF497" s="1036"/>
      <c r="AG497" s="1036"/>
      <c r="AH497" s="1036"/>
      <c r="AI497" s="1036"/>
      <c r="AJ497" s="1036"/>
      <c r="AK497" s="445" t="str">
        <f>IF(G497="","",VLOOKUP(J497,中子データ!$B$4:$H$4500,3,FALSE))</f>
        <v>MSR-T</v>
      </c>
      <c r="AL497" s="445">
        <f>IF(G497="","",VLOOKUP(J497,中子データ!$B$4:$H$4500,5,FALSE))</f>
        <v>2.6</v>
      </c>
      <c r="AM497" s="445">
        <f>IF(G497="","",VLOOKUP(J497,中子データ!$B$4:$H$4500,6,FALSE))</f>
        <v>126.19999999999999</v>
      </c>
      <c r="AN497" s="418"/>
      <c r="AO497" s="419"/>
      <c r="AP497" s="420"/>
      <c r="AQ497" s="963"/>
      <c r="AR497" s="962"/>
      <c r="AS497" s="964"/>
      <c r="AT497" s="964"/>
      <c r="AU497" s="1052"/>
      <c r="AV497" s="11"/>
      <c r="AW497" s="11"/>
      <c r="AX497" s="410">
        <f t="shared" si="339"/>
        <v>185</v>
      </c>
      <c r="AY497" s="411">
        <f>IF(G497="","",VLOOKUP(J497,中子データ!$B$4:$M$5999,10,FALSE))</f>
        <v>100</v>
      </c>
      <c r="AZ497" s="438">
        <f>IF(G497="","",VLOOKUP(J497,中子データ!$B$4:$M$5999,9,FALSE))</f>
        <v>72</v>
      </c>
      <c r="BA497" s="412" t="str">
        <f>IF(AQ497="","",VLOOKUP(AQ497,作業者名!$B$4:$C$100,2,FALSE))</f>
        <v/>
      </c>
      <c r="BB497" s="412" t="str">
        <f>IF(AR497="","",VLOOKUP(AR497,作業者名!$B$4:$C$100,2,FALSE))</f>
        <v/>
      </c>
      <c r="BC497" s="412">
        <f>IF(G497="","",VLOOKUP(J497,中子データ!B$4:N$6004,12,FALSE))</f>
        <v>0.04</v>
      </c>
      <c r="BD497" s="413">
        <f>IF(G497="","",VLOOKUP(J497,中子データ!$B$4:$P$4500,15,FALSE))</f>
        <v>0</v>
      </c>
    </row>
    <row r="498" spans="1:56" x14ac:dyDescent="0.15">
      <c r="A498" s="7" t="str">
        <f>IF(G498="","",VLOOKUP(H498,マシン名!$B$4:$C$93,2,FALSE))</f>
        <v>TR-B①</v>
      </c>
      <c r="B498" s="7" t="str">
        <f>IF(G498="","",VLOOKUP(I498,作業者名!$B$4:$C$100,2,FALSE))</f>
        <v>長島</v>
      </c>
      <c r="C498" s="7" t="str">
        <f>IF(G498="","",VLOOKUP(J498,中子データ!$B$4:$H$4500,2,FALSE))</f>
        <v>119620　②</v>
      </c>
      <c r="D498" s="8">
        <f>IF(G498="","",VLOOKUP(J498,中子データ!$B$4:$H$4500,4,FALSE))</f>
        <v>1</v>
      </c>
      <c r="E498" s="231">
        <f>IF(G498="","",D498*K498-AB498)</f>
        <v>140</v>
      </c>
      <c r="G498" s="958">
        <v>44454</v>
      </c>
      <c r="H498" s="950">
        <v>34</v>
      </c>
      <c r="I498" s="950">
        <v>3</v>
      </c>
      <c r="J498" s="950">
        <v>3041</v>
      </c>
      <c r="K498" s="951">
        <v>140</v>
      </c>
      <c r="L498" s="951">
        <v>235</v>
      </c>
      <c r="M498" s="952">
        <v>0.35</v>
      </c>
      <c r="N498" s="1037">
        <f t="shared" si="345"/>
        <v>215</v>
      </c>
      <c r="O498" s="951">
        <v>10</v>
      </c>
      <c r="P498" s="951"/>
      <c r="Q498" s="951"/>
      <c r="R498" s="951"/>
      <c r="S498" s="951"/>
      <c r="T498" s="951"/>
      <c r="U498" s="951">
        <v>10</v>
      </c>
      <c r="V498" s="951"/>
      <c r="W498" s="951"/>
      <c r="X498" s="951"/>
      <c r="Y498" s="951"/>
      <c r="Z498" s="1036"/>
      <c r="AA498" s="429"/>
      <c r="AB498" s="457">
        <f t="shared" si="343"/>
        <v>0</v>
      </c>
      <c r="AC498" s="1036"/>
      <c r="AD498" s="1036"/>
      <c r="AE498" s="1036"/>
      <c r="AF498" s="1036"/>
      <c r="AG498" s="1036"/>
      <c r="AH498" s="1036"/>
      <c r="AI498" s="1036"/>
      <c r="AJ498" s="1036"/>
      <c r="AK498" s="445" t="str">
        <f>IF(G498="","",VLOOKUP(J498,中子データ!$B$4:$H$4500,3,FALSE))</f>
        <v>MSR-T</v>
      </c>
      <c r="AL498" s="445">
        <f>IF(G498="","",VLOOKUP(J498,中子データ!$B$4:$H$4500,5,FALSE))</f>
        <v>1.9</v>
      </c>
      <c r="AM498" s="445">
        <f>IF(G498="","",VLOOKUP(J498,中子データ!$B$4:$H$4500,6,FALSE))</f>
        <v>123.19999999999999</v>
      </c>
      <c r="AN498" s="418"/>
      <c r="AO498" s="419"/>
      <c r="AP498" s="420"/>
      <c r="AQ498" s="963"/>
      <c r="AR498" s="962"/>
      <c r="AS498" s="964"/>
      <c r="AT498" s="964"/>
      <c r="AU498" s="1052"/>
      <c r="AV498" s="11"/>
      <c r="AW498" s="11"/>
      <c r="AX498" s="410">
        <f t="shared" si="339"/>
        <v>215</v>
      </c>
      <c r="AY498" s="411">
        <f>IF(G498="","",VLOOKUP(J498,中子データ!$B$4:$M$5999,10,FALSE))</f>
        <v>100</v>
      </c>
      <c r="AZ498" s="438">
        <f>IF(G498="","",VLOOKUP(J498,中子データ!$B$4:$M$5999,9,FALSE))</f>
        <v>36</v>
      </c>
      <c r="BA498" s="412" t="str">
        <f>IF(AQ498="","",VLOOKUP(AQ498,作業者名!$B$4:$C$100,2,FALSE))</f>
        <v/>
      </c>
      <c r="BB498" s="412" t="str">
        <f>IF(AR498="","",VLOOKUP(AR498,作業者名!$B$4:$C$100,2,FALSE))</f>
        <v/>
      </c>
      <c r="BC498" s="412">
        <f>IF(G498="","",VLOOKUP(J498,中子データ!B$4:N$6004,12,FALSE))</f>
        <v>0.05</v>
      </c>
      <c r="BD498" s="413">
        <f>IF(G498="","",VLOOKUP(J498,中子データ!$B$4:$P$4500,15,FALSE))</f>
        <v>0</v>
      </c>
    </row>
    <row r="499" spans="1:56" x14ac:dyDescent="0.15">
      <c r="A499" s="7" t="str">
        <f>IF(G499="","",VLOOKUP(H499,マシン名!$B$4:$C$93,2,FALSE))</f>
        <v>TR-B②</v>
      </c>
      <c r="B499" s="7" t="str">
        <f>IF(G499="","",VLOOKUP(I499,作業者名!$B$4:$C$100,2,FALSE))</f>
        <v>長島</v>
      </c>
      <c r="C499" s="7" t="str">
        <f>IF(G499="","",VLOOKUP(J499,中子データ!$B$4:$H$4500,2,FALSE))</f>
        <v>FO</v>
      </c>
      <c r="D499" s="8">
        <f>IF(G499="","",VLOOKUP(J499,中子データ!$B$4:$H$4500,4,FALSE))</f>
        <v>1</v>
      </c>
      <c r="E499" s="231">
        <f t="shared" si="317"/>
        <v>110</v>
      </c>
      <c r="G499" s="958">
        <v>44454</v>
      </c>
      <c r="H499" s="950">
        <v>33</v>
      </c>
      <c r="I499" s="950">
        <v>3</v>
      </c>
      <c r="J499" s="950">
        <v>3026</v>
      </c>
      <c r="K499" s="951">
        <v>110</v>
      </c>
      <c r="L499" s="951">
        <v>235</v>
      </c>
      <c r="M499" s="952">
        <v>0.35</v>
      </c>
      <c r="N499" s="1037">
        <f t="shared" si="345"/>
        <v>205</v>
      </c>
      <c r="O499" s="951">
        <v>10</v>
      </c>
      <c r="P499" s="951"/>
      <c r="Q499" s="951"/>
      <c r="R499" s="951"/>
      <c r="S499" s="951">
        <v>10</v>
      </c>
      <c r="T499" s="951"/>
      <c r="U499" s="951">
        <v>10</v>
      </c>
      <c r="V499" s="951"/>
      <c r="W499" s="951"/>
      <c r="X499" s="951"/>
      <c r="Y499" s="951"/>
      <c r="Z499" s="1036"/>
      <c r="AA499" s="429"/>
      <c r="AB499" s="457">
        <f t="shared" si="343"/>
        <v>0</v>
      </c>
      <c r="AC499" s="1036"/>
      <c r="AD499" s="1036"/>
      <c r="AE499" s="1036"/>
      <c r="AF499" s="1036"/>
      <c r="AG499" s="1036"/>
      <c r="AH499" s="1036"/>
      <c r="AI499" s="1036"/>
      <c r="AJ499" s="1036"/>
      <c r="AK499" s="445" t="str">
        <f>IF(G499="","",VLOOKUP(J499,中子データ!$B$4:$H$4500,3,FALSE))</f>
        <v>MSR-T</v>
      </c>
      <c r="AL499" s="445">
        <f>IF(G499="","",VLOOKUP(J499,中子データ!$B$4:$H$4500,5,FALSE))</f>
        <v>2.9</v>
      </c>
      <c r="AM499" s="445">
        <f>IF(G499="","",VLOOKUP(J499,中子データ!$B$4:$H$4500,6,FALSE))</f>
        <v>181</v>
      </c>
      <c r="AN499" s="418"/>
      <c r="AO499" s="419"/>
      <c r="AP499" s="420"/>
      <c r="AQ499" s="963"/>
      <c r="AR499" s="962"/>
      <c r="AS499" s="964"/>
      <c r="AT499" s="964"/>
      <c r="AU499" s="1052" t="s">
        <v>2152</v>
      </c>
      <c r="AV499" s="11"/>
      <c r="AW499" s="11"/>
      <c r="AX499" s="410">
        <f t="shared" si="339"/>
        <v>225</v>
      </c>
      <c r="AY499" s="411">
        <f>IF(G499="","",VLOOKUP(J499,中子データ!$B$4:$M$5999,10,FALSE))</f>
        <v>100</v>
      </c>
      <c r="AZ499" s="438">
        <f>IF(G499="","",VLOOKUP(J499,中子データ!$B$4:$M$5999,9,FALSE))</f>
        <v>36</v>
      </c>
      <c r="BA499" s="412" t="str">
        <f>IF(AQ499="","",VLOOKUP(AQ499,作業者名!$B$4:$C$100,2,FALSE))</f>
        <v/>
      </c>
      <c r="BB499" s="412" t="str">
        <f>IF(AR499="","",VLOOKUP(AR499,作業者名!$B$4:$C$100,2,FALSE))</f>
        <v/>
      </c>
      <c r="BC499" s="412">
        <f>IF(G499="","",VLOOKUP(J499,中子データ!B$4:N$6004,12,FALSE))</f>
        <v>0.04</v>
      </c>
      <c r="BD499" s="413">
        <f>IF(G499="","",VLOOKUP(J499,中子データ!$B$4:$P$4500,15,FALSE))</f>
        <v>0</v>
      </c>
    </row>
    <row r="500" spans="1:56" x14ac:dyDescent="0.15">
      <c r="A500" s="7" t="str">
        <f>IF(G500="","",VLOOKUP(H500,マシン名!$B$4:$C$93,2,FALSE))</f>
        <v>塗型（仕掛り）</v>
      </c>
      <c r="B500" s="7" t="str">
        <f>IF(G500="","",VLOOKUP(I500,作業者名!$B$4:$C$100,2,FALSE))</f>
        <v>森山</v>
      </c>
      <c r="C500" s="7" t="str">
        <f>IF(G500="","",VLOOKUP(J500,中子データ!$B$4:$H$4500,2,FALSE))</f>
        <v>組付（119620）</v>
      </c>
      <c r="D500" s="8">
        <f>IF(G500="","",VLOOKUP(J500,中子データ!$B$4:$H$4500,4,FALSE))</f>
        <v>1</v>
      </c>
      <c r="E500" s="231">
        <f t="shared" si="317"/>
        <v>312</v>
      </c>
      <c r="G500" s="958">
        <v>44454</v>
      </c>
      <c r="H500" s="950">
        <v>997</v>
      </c>
      <c r="I500" s="950">
        <v>33</v>
      </c>
      <c r="J500" s="950">
        <v>933</v>
      </c>
      <c r="K500" s="951">
        <v>312</v>
      </c>
      <c r="L500" s="951">
        <v>200</v>
      </c>
      <c r="M500" s="952">
        <v>2</v>
      </c>
      <c r="N500" s="1037">
        <f t="shared" si="345"/>
        <v>200</v>
      </c>
      <c r="O500" s="951"/>
      <c r="P500" s="951"/>
      <c r="Q500" s="951"/>
      <c r="R500" s="951"/>
      <c r="S500" s="951"/>
      <c r="T500" s="951"/>
      <c r="U500" s="951"/>
      <c r="V500" s="951"/>
      <c r="W500" s="951"/>
      <c r="X500" s="951"/>
      <c r="Y500" s="951"/>
      <c r="Z500" s="1036"/>
      <c r="AA500" s="429"/>
      <c r="AB500" s="457">
        <f t="shared" si="343"/>
        <v>0</v>
      </c>
      <c r="AC500" s="1036"/>
      <c r="AD500" s="1036"/>
      <c r="AE500" s="1036"/>
      <c r="AF500" s="1036"/>
      <c r="AG500" s="1036"/>
      <c r="AH500" s="1036"/>
      <c r="AI500" s="1036"/>
      <c r="AJ500" s="1036"/>
      <c r="AK500" s="445">
        <f>IF(G500="","",VLOOKUP(J500,中子データ!$B$4:$H$4500,3,FALSE))</f>
        <v>0</v>
      </c>
      <c r="AL500" s="445">
        <f>IF(G500="","",VLOOKUP(J500,中子データ!$B$4:$H$4500,5,FALSE))</f>
        <v>0</v>
      </c>
      <c r="AM500" s="445">
        <f>IF(G500="","",VLOOKUP(J500,中子データ!$B$4:$H$4500,6,FALSE))</f>
        <v>71</v>
      </c>
      <c r="AN500" s="418"/>
      <c r="AO500" s="419"/>
      <c r="AP500" s="420"/>
      <c r="AQ500" s="963"/>
      <c r="AR500" s="962"/>
      <c r="AS500" s="964"/>
      <c r="AT500" s="964"/>
      <c r="AU500" s="965"/>
      <c r="AV500" s="11"/>
      <c r="AW500" s="11"/>
      <c r="AX500" s="410">
        <f t="shared" si="339"/>
        <v>200</v>
      </c>
      <c r="AY500" s="411">
        <f>IF(G500="","",VLOOKUP(J500,中子データ!$B$4:$M$5999,10,FALSE))</f>
        <v>53</v>
      </c>
      <c r="AZ500" s="438">
        <f>IF(G500="","",VLOOKUP(J500,中子データ!$B$4:$M$5999,9,FALSE))</f>
        <v>67.924528301886795</v>
      </c>
      <c r="BA500" s="412" t="str">
        <f>IF(AQ500="","",VLOOKUP(AQ500,作業者名!$B$4:$C$100,2,FALSE))</f>
        <v/>
      </c>
      <c r="BB500" s="412" t="str">
        <f>IF(AR500="","",VLOOKUP(AR500,作業者名!$B$4:$C$100,2,FALSE))</f>
        <v/>
      </c>
      <c r="BC500" s="412">
        <f>IF(G500="","",VLOOKUP(J500,中子データ!B$4:N$6004,12,FALSE))</f>
        <v>0</v>
      </c>
      <c r="BD500" s="413">
        <f>IF(G500="","",VLOOKUP(J500,中子データ!$B$4:$P$4500,15,FALSE))</f>
        <v>0</v>
      </c>
    </row>
    <row r="501" spans="1:56" x14ac:dyDescent="0.15">
      <c r="A501" s="7" t="str">
        <f>IF(G501="","",VLOOKUP(H501,マシン名!$B$4:$C$93,2,FALSE))</f>
        <v>塗型（仕掛り）</v>
      </c>
      <c r="B501" s="7" t="str">
        <f>IF(G501="","",VLOOKUP(I501,作業者名!$B$4:$C$100,2,FALSE))</f>
        <v>森山</v>
      </c>
      <c r="C501" s="7" t="str">
        <f>IF(G501="","",VLOOKUP(J501,中子データ!$B$4:$H$4500,2,FALSE))</f>
        <v>組付（EY22）</v>
      </c>
      <c r="D501" s="8">
        <f>IF(G501="","",VLOOKUP(J501,中子データ!$B$4:$H$4500,4,FALSE))</f>
        <v>1</v>
      </c>
      <c r="E501" s="231">
        <f t="shared" si="317"/>
        <v>48</v>
      </c>
      <c r="G501" s="958">
        <v>44454</v>
      </c>
      <c r="H501" s="950">
        <v>997</v>
      </c>
      <c r="I501" s="950">
        <v>33</v>
      </c>
      <c r="J501" s="950">
        <v>946</v>
      </c>
      <c r="K501" s="951">
        <v>48</v>
      </c>
      <c r="L501" s="951">
        <v>120</v>
      </c>
      <c r="M501" s="952">
        <v>2</v>
      </c>
      <c r="N501" s="1037">
        <f t="shared" si="345"/>
        <v>120</v>
      </c>
      <c r="O501" s="951"/>
      <c r="P501" s="951"/>
      <c r="Q501" s="951"/>
      <c r="R501" s="951"/>
      <c r="S501" s="951"/>
      <c r="T501" s="951"/>
      <c r="U501" s="951"/>
      <c r="V501" s="951"/>
      <c r="W501" s="951"/>
      <c r="X501" s="951"/>
      <c r="Y501" s="951"/>
      <c r="Z501" s="1036"/>
      <c r="AA501" s="429"/>
      <c r="AB501" s="457">
        <f t="shared" si="343"/>
        <v>0</v>
      </c>
      <c r="AC501" s="1036"/>
      <c r="AD501" s="1036"/>
      <c r="AE501" s="1036"/>
      <c r="AF501" s="1036"/>
      <c r="AG501" s="1036"/>
      <c r="AH501" s="1036"/>
      <c r="AI501" s="1036"/>
      <c r="AJ501" s="1036"/>
      <c r="AK501" s="445">
        <f>IF(G501="","",VLOOKUP(J501,中子データ!$B$4:$H$4500,3,FALSE))</f>
        <v>0</v>
      </c>
      <c r="AL501" s="445">
        <f>IF(G501="","",VLOOKUP(J501,中子データ!$B$4:$H$4500,5,FALSE))</f>
        <v>0</v>
      </c>
      <c r="AM501" s="445">
        <f>IF(G501="","",VLOOKUP(J501,中子データ!$B$4:$H$4500,6,FALSE))</f>
        <v>150</v>
      </c>
      <c r="AN501" s="418"/>
      <c r="AO501" s="419"/>
      <c r="AP501" s="420"/>
      <c r="AQ501" s="963"/>
      <c r="AR501" s="962"/>
      <c r="AS501" s="964"/>
      <c r="AT501" s="964"/>
      <c r="AU501" s="965"/>
      <c r="AV501" s="11"/>
      <c r="AW501" s="11"/>
      <c r="AX501" s="410">
        <f t="shared" si="339"/>
        <v>120</v>
      </c>
      <c r="AY501" s="411">
        <f>IF(G501="","",VLOOKUP(J501,中子データ!$B$4:$M$5999,10,FALSE))</f>
        <v>0</v>
      </c>
      <c r="AZ501" s="438" t="e">
        <f>IF(G501="","",VLOOKUP(J501,中子データ!$B$4:$M$5999,9,FALSE))</f>
        <v>#DIV/0!</v>
      </c>
      <c r="BA501" s="412" t="str">
        <f>IF(AQ501="","",VLOOKUP(AQ501,作業者名!$B$4:$C$100,2,FALSE))</f>
        <v/>
      </c>
      <c r="BB501" s="412" t="str">
        <f>IF(AR501="","",VLOOKUP(AR501,作業者名!$B$4:$C$100,2,FALSE))</f>
        <v/>
      </c>
      <c r="BC501" s="412">
        <f>IF(G501="","",VLOOKUP(J501,中子データ!B$4:N$6004,12,FALSE))</f>
        <v>0</v>
      </c>
      <c r="BD501" s="413">
        <f>IF(G501="","",VLOOKUP(J501,中子データ!$B$4:$P$4500,15,FALSE))</f>
        <v>0</v>
      </c>
    </row>
    <row r="502" spans="1:56" x14ac:dyDescent="0.15">
      <c r="A502" s="7" t="str">
        <f>IF(G502="","",VLOOKUP(H502,マシン名!$B$4:$C$93,2,FALSE))</f>
        <v>塗型（仕掛り）</v>
      </c>
      <c r="B502" s="7" t="str">
        <f>IF(G502="","",VLOOKUP(I502,作業者名!$B$4:$C$100,2,FALSE))</f>
        <v>森山</v>
      </c>
      <c r="C502" s="7" t="str">
        <f>IF(G502="","",VLOOKUP(J502,中子データ!$B$4:$H$4500,2,FALSE))</f>
        <v>組付（6BB1）</v>
      </c>
      <c r="D502" s="8">
        <f>IF(G502="","",VLOOKUP(J502,中子データ!$B$4:$H$4500,4,FALSE))</f>
        <v>1</v>
      </c>
      <c r="E502" s="231">
        <f t="shared" si="317"/>
        <v>330</v>
      </c>
      <c r="G502" s="958">
        <v>44454</v>
      </c>
      <c r="H502" s="950">
        <v>997</v>
      </c>
      <c r="I502" s="950">
        <v>33</v>
      </c>
      <c r="J502" s="950">
        <v>923</v>
      </c>
      <c r="K502" s="951">
        <v>330</v>
      </c>
      <c r="L502" s="951">
        <v>120</v>
      </c>
      <c r="M502" s="952">
        <v>2</v>
      </c>
      <c r="N502" s="1037">
        <f t="shared" si="345"/>
        <v>120</v>
      </c>
      <c r="O502" s="951"/>
      <c r="P502" s="951"/>
      <c r="Q502" s="951"/>
      <c r="R502" s="951"/>
      <c r="S502" s="951"/>
      <c r="T502" s="951"/>
      <c r="U502" s="951"/>
      <c r="V502" s="951"/>
      <c r="W502" s="951"/>
      <c r="X502" s="951"/>
      <c r="Y502" s="951"/>
      <c r="Z502" s="1036"/>
      <c r="AA502" s="429"/>
      <c r="AB502" s="457">
        <f t="shared" si="343"/>
        <v>0</v>
      </c>
      <c r="AC502" s="1036"/>
      <c r="AD502" s="1036"/>
      <c r="AE502" s="1036"/>
      <c r="AF502" s="1036"/>
      <c r="AG502" s="1036"/>
      <c r="AH502" s="1036"/>
      <c r="AI502" s="1036"/>
      <c r="AJ502" s="1036"/>
      <c r="AK502" s="445">
        <f>IF(G502="","",VLOOKUP(J502,中子データ!$B$4:$H$4500,3,FALSE))</f>
        <v>0</v>
      </c>
      <c r="AL502" s="445">
        <f>IF(G502="","",VLOOKUP(J502,中子データ!$B$4:$H$4500,5,FALSE))</f>
        <v>0</v>
      </c>
      <c r="AM502" s="445">
        <f>IF(G502="","",VLOOKUP(J502,中子データ!$B$4:$H$4500,6,FALSE))</f>
        <v>46</v>
      </c>
      <c r="AN502" s="418"/>
      <c r="AO502" s="419"/>
      <c r="AP502" s="420"/>
      <c r="AQ502" s="963"/>
      <c r="AR502" s="962"/>
      <c r="AS502" s="964"/>
      <c r="AT502" s="964"/>
      <c r="AU502" s="965"/>
      <c r="AV502" s="11"/>
      <c r="AW502" s="11"/>
      <c r="AX502" s="410">
        <f t="shared" si="339"/>
        <v>120</v>
      </c>
      <c r="AY502" s="411">
        <f>IF(G502="","",VLOOKUP(J502,中子データ!$B$4:$M$5999,10,FALSE))</f>
        <v>36</v>
      </c>
      <c r="AZ502" s="438">
        <f>IF(G502="","",VLOOKUP(J502,中子データ!$B$4:$M$5999,9,FALSE))</f>
        <v>100</v>
      </c>
      <c r="BA502" s="412" t="str">
        <f>IF(AQ502="","",VLOOKUP(AQ502,作業者名!$B$4:$C$100,2,FALSE))</f>
        <v/>
      </c>
      <c r="BB502" s="412" t="str">
        <f>IF(AR502="","",VLOOKUP(AR502,作業者名!$B$4:$C$100,2,FALSE))</f>
        <v/>
      </c>
      <c r="BC502" s="412">
        <f>IF(G502="","",VLOOKUP(J502,中子データ!B$4:N$6004,12,FALSE))</f>
        <v>0</v>
      </c>
      <c r="BD502" s="413">
        <f>IF(G502="","",VLOOKUP(J502,中子データ!$B$4:$P$4500,15,FALSE))</f>
        <v>0</v>
      </c>
    </row>
    <row r="503" spans="1:56" x14ac:dyDescent="0.15">
      <c r="A503" s="7" t="str">
        <f>IF(G503="","",VLOOKUP(H503,マシン名!$B$4:$C$93,2,FALSE))</f>
        <v>塗型（仕掛り）</v>
      </c>
      <c r="B503" s="7" t="str">
        <f>IF(G503="","",VLOOKUP(I503,作業者名!$B$4:$C$100,2,FALSE))</f>
        <v>森山</v>
      </c>
      <c r="C503" s="7" t="str">
        <f>IF(G503="","",VLOOKUP(J503,中子データ!$B$4:$H$4500,2,FALSE))</f>
        <v>組付（6204）</v>
      </c>
      <c r="D503" s="8">
        <f>IF(G503="","",VLOOKUP(J503,中子データ!$B$4:$H$4500,4,FALSE))</f>
        <v>1</v>
      </c>
      <c r="E503" s="231">
        <f t="shared" si="317"/>
        <v>72</v>
      </c>
      <c r="G503" s="958">
        <v>44454</v>
      </c>
      <c r="H503" s="1111">
        <v>997</v>
      </c>
      <c r="I503" s="1111">
        <v>33</v>
      </c>
      <c r="J503" s="1111">
        <v>928</v>
      </c>
      <c r="K503" s="1078">
        <v>72</v>
      </c>
      <c r="L503" s="1078">
        <v>20</v>
      </c>
      <c r="M503" s="1079">
        <v>2</v>
      </c>
      <c r="N503" s="1084">
        <f t="shared" ref="N503" si="346">L503-SUM(O503:Z503)</f>
        <v>20</v>
      </c>
      <c r="O503" s="1078"/>
      <c r="P503" s="1078"/>
      <c r="Q503" s="1078"/>
      <c r="R503" s="1078"/>
      <c r="S503" s="1078"/>
      <c r="T503" s="1078"/>
      <c r="U503" s="1078"/>
      <c r="V503" s="1078"/>
      <c r="W503" s="1078"/>
      <c r="X503" s="1078"/>
      <c r="Y503" s="1078"/>
      <c r="Z503" s="1083"/>
      <c r="AA503" s="1073"/>
      <c r="AB503" s="1075">
        <f t="shared" ref="AB503" si="347">SUM(AC503:AJ503)</f>
        <v>0</v>
      </c>
      <c r="AC503" s="1083"/>
      <c r="AD503" s="1036"/>
      <c r="AE503" s="1036"/>
      <c r="AF503" s="1036"/>
      <c r="AG503" s="1036"/>
      <c r="AH503" s="1036"/>
      <c r="AI503" s="1036"/>
      <c r="AJ503" s="1036"/>
      <c r="AK503" s="445">
        <f>IF(G503="","",VLOOKUP(J503,中子データ!$B$4:$H$4500,3,FALSE))</f>
        <v>0</v>
      </c>
      <c r="AL503" s="445">
        <f>IF(G503="","",VLOOKUP(J503,中子データ!$B$4:$H$4500,5,FALSE))</f>
        <v>0</v>
      </c>
      <c r="AM503" s="445">
        <f>IF(G503="","",VLOOKUP(J503,中子データ!$B$4:$H$4500,6,FALSE))</f>
        <v>30</v>
      </c>
      <c r="AN503" s="418"/>
      <c r="AO503" s="419"/>
      <c r="AP503" s="420"/>
      <c r="AQ503" s="963"/>
      <c r="AR503" s="962"/>
      <c r="AS503" s="964"/>
      <c r="AT503" s="964"/>
      <c r="AU503" s="965"/>
      <c r="AV503" s="11"/>
      <c r="AW503" s="11"/>
      <c r="AX503" s="410">
        <f t="shared" si="339"/>
        <v>20</v>
      </c>
      <c r="AY503" s="411">
        <f>IF(G503="","",VLOOKUP(J503,中子データ!$B$4:$M$5999,10,FALSE))</f>
        <v>22</v>
      </c>
      <c r="AZ503" s="438">
        <f>IF(G503="","",VLOOKUP(J503,中子データ!$B$4:$M$5999,9,FALSE))</f>
        <v>163.63636363636363</v>
      </c>
      <c r="BA503" s="412" t="str">
        <f>IF(AQ503="","",VLOOKUP(AQ503,作業者名!$B$4:$C$100,2,FALSE))</f>
        <v/>
      </c>
      <c r="BB503" s="412" t="str">
        <f>IF(AR503="","",VLOOKUP(AR503,作業者名!$B$4:$C$100,2,FALSE))</f>
        <v/>
      </c>
      <c r="BC503" s="412">
        <f>IF(G503="","",VLOOKUP(J503,中子データ!B$4:N$6004,12,FALSE))</f>
        <v>0</v>
      </c>
      <c r="BD503" s="413">
        <f>IF(G503="","",VLOOKUP(J503,中子データ!$B$4:$P$4500,15,FALSE))</f>
        <v>0</v>
      </c>
    </row>
    <row r="504" spans="1:56" x14ac:dyDescent="0.15">
      <c r="A504" s="7" t="str">
        <f>IF(G504="","",VLOOKUP(H504,マシン名!$B$4:$C$93,2,FALSE))</f>
        <v>塗型（仕掛り）</v>
      </c>
      <c r="B504" s="7" t="str">
        <f>IF(G504="","",VLOOKUP(I504,作業者名!$B$4:$C$100,2,FALSE))</f>
        <v>吉田</v>
      </c>
      <c r="C504" s="7" t="str">
        <f>IF(G504="","",VLOOKUP(J504,中子データ!$B$4:$H$4500,2,FALSE))</f>
        <v>再乾・芯組（ＤＥ18ピストンイッタイ）</v>
      </c>
      <c r="D504" s="8">
        <f>IF(G504="","",VLOOKUP(J504,中子データ!$B$4:$H$4500,4,FALSE))</f>
        <v>1</v>
      </c>
      <c r="E504" s="231">
        <f t="shared" si="317"/>
        <v>12</v>
      </c>
      <c r="G504" s="958">
        <v>44454</v>
      </c>
      <c r="H504" s="950">
        <v>997</v>
      </c>
      <c r="I504" s="950">
        <v>1</v>
      </c>
      <c r="J504" s="950">
        <v>920</v>
      </c>
      <c r="K504" s="951">
        <v>12</v>
      </c>
      <c r="L504" s="951">
        <v>120</v>
      </c>
      <c r="M504" s="952">
        <v>1</v>
      </c>
      <c r="N504" s="6">
        <f t="shared" ref="N504" si="348">L504-SUM(O504:Z504)</f>
        <v>120</v>
      </c>
      <c r="O504" s="951"/>
      <c r="P504" s="951"/>
      <c r="Q504" s="951"/>
      <c r="R504" s="951"/>
      <c r="S504" s="951"/>
      <c r="T504" s="951"/>
      <c r="U504" s="951"/>
      <c r="V504" s="951"/>
      <c r="W504" s="951"/>
      <c r="X504" s="951"/>
      <c r="Y504" s="951"/>
      <c r="Z504" s="1036"/>
      <c r="AA504" s="429"/>
      <c r="AB504" s="457">
        <f t="shared" si="343"/>
        <v>0</v>
      </c>
      <c r="AC504" s="1036"/>
      <c r="AD504" s="1036"/>
      <c r="AE504" s="1036"/>
      <c r="AF504" s="1036"/>
      <c r="AG504" s="1036"/>
      <c r="AH504" s="1036"/>
      <c r="AI504" s="1036"/>
      <c r="AJ504" s="1036"/>
      <c r="AK504" s="445">
        <f>IF(G504="","",VLOOKUP(J504,中子データ!$B$4:$H$4500,3,FALSE))</f>
        <v>0</v>
      </c>
      <c r="AL504" s="445">
        <f>IF(G504="","",VLOOKUP(J504,中子データ!$B$4:$H$4500,5,FALSE))</f>
        <v>0</v>
      </c>
      <c r="AM504" s="445">
        <f>IF(G504="","",VLOOKUP(J504,中子データ!$B$4:$H$4500,6,FALSE))</f>
        <v>530</v>
      </c>
      <c r="AN504" s="418"/>
      <c r="AO504" s="419"/>
      <c r="AP504" s="420"/>
      <c r="AQ504" s="963"/>
      <c r="AR504" s="962"/>
      <c r="AS504" s="964"/>
      <c r="AT504" s="964"/>
      <c r="AU504" s="1072"/>
      <c r="AV504" s="11"/>
      <c r="AW504" s="11"/>
      <c r="AX504" s="410">
        <f t="shared" si="339"/>
        <v>120</v>
      </c>
      <c r="AY504" s="411">
        <f>IF(G504="","",VLOOKUP(J504,中子データ!$B$4:$M$5999,10,FALSE))</f>
        <v>600</v>
      </c>
      <c r="AZ504" s="438">
        <f>IF(G504="","",VLOOKUP(J504,中子データ!$B$4:$M$5999,9,FALSE))</f>
        <v>6</v>
      </c>
      <c r="BA504" s="412" t="str">
        <f>IF(AQ504="","",VLOOKUP(AQ504,作業者名!$B$4:$C$100,2,FALSE))</f>
        <v/>
      </c>
      <c r="BB504" s="412" t="str">
        <f>IF(AR504="","",VLOOKUP(AR504,作業者名!$B$4:$C$100,2,FALSE))</f>
        <v/>
      </c>
      <c r="BC504" s="412">
        <f>IF(G504="","",VLOOKUP(J504,中子データ!B$4:N$6004,12,FALSE))</f>
        <v>0</v>
      </c>
      <c r="BD504" s="413">
        <f>IF(G504="","",VLOOKUP(J504,中子データ!$B$4:$P$4500,15,FALSE))</f>
        <v>0</v>
      </c>
    </row>
    <row r="505" spans="1:56" x14ac:dyDescent="0.15">
      <c r="A505" s="7" t="str">
        <f>IF(G505="","",VLOOKUP(H505,マシン名!$B$4:$C$93,2,FALSE))</f>
        <v>塗型（仕掛り）</v>
      </c>
      <c r="B505" s="7" t="str">
        <f>IF(G505="","",VLOOKUP(I505,作業者名!$B$4:$C$100,2,FALSE))</f>
        <v>吉田</v>
      </c>
      <c r="C505" s="7" t="str">
        <f>IF(G505="","",VLOOKUP(J505,中子データ!$B$4:$H$4500,2,FALSE))</f>
        <v>再乾・芯組（ＤＥ18ピストンタイ）</v>
      </c>
      <c r="D505" s="8">
        <f>IF(G505="","",VLOOKUP(J505,中子データ!$B$4:$H$4500,4,FALSE))</f>
        <v>1</v>
      </c>
      <c r="E505" s="231">
        <f t="shared" si="317"/>
        <v>12</v>
      </c>
      <c r="G505" s="958">
        <v>44454</v>
      </c>
      <c r="H505" s="950">
        <v>997</v>
      </c>
      <c r="I505" s="950">
        <v>1</v>
      </c>
      <c r="J505" s="950">
        <v>916</v>
      </c>
      <c r="K505" s="951">
        <v>12</v>
      </c>
      <c r="L505" s="951">
        <v>40</v>
      </c>
      <c r="M505" s="952">
        <v>1</v>
      </c>
      <c r="N505" s="1037">
        <f t="shared" ref="N505" si="349">L505-SUM(O505:Z505)</f>
        <v>40</v>
      </c>
      <c r="O505" s="951"/>
      <c r="P505" s="951"/>
      <c r="Q505" s="951"/>
      <c r="R505" s="951"/>
      <c r="S505" s="951"/>
      <c r="T505" s="951"/>
      <c r="U505" s="951"/>
      <c r="V505" s="951"/>
      <c r="W505" s="951"/>
      <c r="X505" s="951"/>
      <c r="Y505" s="951"/>
      <c r="Z505" s="1036"/>
      <c r="AA505" s="429"/>
      <c r="AB505" s="457">
        <f t="shared" ref="AB505" si="350">SUM(AC505:AJ505)</f>
        <v>0</v>
      </c>
      <c r="AC505" s="1036"/>
      <c r="AD505" s="1036"/>
      <c r="AE505" s="1036"/>
      <c r="AF505" s="1036"/>
      <c r="AG505" s="1036"/>
      <c r="AH505" s="1036"/>
      <c r="AI505" s="1036"/>
      <c r="AJ505" s="1036"/>
      <c r="AK505" s="445">
        <f>IF(G505="","",VLOOKUP(J505,中子データ!$B$4:$H$4500,3,FALSE))</f>
        <v>0</v>
      </c>
      <c r="AL505" s="445">
        <f>IF(G505="","",VLOOKUP(J505,中子データ!$B$4:$H$4500,5,FALSE))</f>
        <v>0</v>
      </c>
      <c r="AM505" s="445">
        <f>IF(G505="","",VLOOKUP(J505,中子データ!$B$4:$H$4500,6,FALSE))</f>
        <v>330</v>
      </c>
      <c r="AN505" s="418"/>
      <c r="AO505" s="419"/>
      <c r="AP505" s="420"/>
      <c r="AQ505" s="963"/>
      <c r="AR505" s="962"/>
      <c r="AS505" s="964"/>
      <c r="AT505" s="964"/>
      <c r="AU505" s="965"/>
      <c r="AV505" s="11"/>
      <c r="AW505" s="11"/>
      <c r="AX505" s="410">
        <f t="shared" si="339"/>
        <v>40</v>
      </c>
      <c r="AY505" s="411">
        <f>IF(G505="","",VLOOKUP(J505,中子データ!$B$4:$M$5999,10,FALSE))</f>
        <v>180</v>
      </c>
      <c r="AZ505" s="438">
        <f>IF(G505="","",VLOOKUP(J505,中子データ!$B$4:$M$5999,9,FALSE))</f>
        <v>20</v>
      </c>
      <c r="BA505" s="412" t="str">
        <f>IF(AQ505="","",VLOOKUP(AQ505,作業者名!$B$4:$C$100,2,FALSE))</f>
        <v/>
      </c>
      <c r="BB505" s="412" t="str">
        <f>IF(AR505="","",VLOOKUP(AR505,作業者名!$B$4:$C$100,2,FALSE))</f>
        <v/>
      </c>
      <c r="BC505" s="412">
        <f>IF(G505="","",VLOOKUP(J505,中子データ!B$4:N$6004,12,FALSE))</f>
        <v>0</v>
      </c>
      <c r="BD505" s="413">
        <f>IF(G505="","",VLOOKUP(J505,中子データ!$B$4:$P$4500,15,FALSE))</f>
        <v>0</v>
      </c>
    </row>
    <row r="506" spans="1:56" x14ac:dyDescent="0.15">
      <c r="A506" s="7" t="str">
        <f>IF(G506="","",VLOOKUP(H506,マシン名!$B$4:$C$93,2,FALSE))</f>
        <v>塗型（仕掛り）</v>
      </c>
      <c r="B506" s="7" t="str">
        <f>IF(G506="","",VLOOKUP(I506,作業者名!$B$4:$C$100,2,FALSE))</f>
        <v>吉田</v>
      </c>
      <c r="C506" s="7" t="str">
        <f>IF(G506="","",VLOOKUP(J506,中子データ!$B$4:$H$4500,2,FALSE))</f>
        <v>その他の仕掛り</v>
      </c>
      <c r="D506" s="8">
        <f>IF(G506="","",VLOOKUP(J506,中子データ!$B$4:$H$4500,4,FALSE))</f>
        <v>1</v>
      </c>
      <c r="E506" s="231">
        <f t="shared" si="317"/>
        <v>0</v>
      </c>
      <c r="G506" s="958">
        <v>44454</v>
      </c>
      <c r="H506" s="950">
        <v>997</v>
      </c>
      <c r="I506" s="950">
        <v>1</v>
      </c>
      <c r="J506" s="950">
        <v>991</v>
      </c>
      <c r="K506" s="951">
        <v>0</v>
      </c>
      <c r="L506" s="951">
        <v>210</v>
      </c>
      <c r="M506" s="952">
        <v>1</v>
      </c>
      <c r="N506" s="6">
        <f t="shared" ref="N506" si="351">L506-SUM(O506:Z506)</f>
        <v>150</v>
      </c>
      <c r="O506" s="951"/>
      <c r="P506" s="951"/>
      <c r="Q506" s="951"/>
      <c r="R506" s="951"/>
      <c r="S506" s="951"/>
      <c r="T506" s="951"/>
      <c r="U506" s="951"/>
      <c r="V506" s="951"/>
      <c r="W506" s="951"/>
      <c r="X506" s="951"/>
      <c r="Y506" s="951"/>
      <c r="Z506" s="1036">
        <v>60</v>
      </c>
      <c r="AA506" s="429"/>
      <c r="AB506" s="457">
        <f t="shared" si="343"/>
        <v>0</v>
      </c>
      <c r="AC506" s="1036"/>
      <c r="AD506" s="1036"/>
      <c r="AE506" s="1036"/>
      <c r="AF506" s="1036"/>
      <c r="AG506" s="1036"/>
      <c r="AH506" s="1036"/>
      <c r="AI506" s="1036"/>
      <c r="AJ506" s="1036"/>
      <c r="AK506" s="445">
        <f>IF(G506="","",VLOOKUP(J506,中子データ!$B$4:$H$4500,3,FALSE))</f>
        <v>0</v>
      </c>
      <c r="AL506" s="445">
        <f>IF(G506="","",VLOOKUP(J506,中子データ!$B$4:$H$4500,5,FALSE))</f>
        <v>0</v>
      </c>
      <c r="AM506" s="445">
        <f>IF(G506="","",VLOOKUP(J506,中子データ!$B$4:$H$4500,6,FALSE))</f>
        <v>0</v>
      </c>
      <c r="AN506" s="418"/>
      <c r="AO506" s="419"/>
      <c r="AP506" s="420"/>
      <c r="AQ506" s="963"/>
      <c r="AR506" s="962"/>
      <c r="AS506" s="964"/>
      <c r="AT506" s="964"/>
      <c r="AU506" s="965" t="s">
        <v>2088</v>
      </c>
      <c r="AV506" s="11"/>
      <c r="AW506" s="11"/>
      <c r="AX506" s="410">
        <f t="shared" si="339"/>
        <v>150</v>
      </c>
      <c r="AY506" s="411">
        <f>IF(G506="","",VLOOKUP(J506,中子データ!$B$4:$M$5999,10,FALSE))</f>
        <v>0</v>
      </c>
      <c r="AZ506" s="438" t="e">
        <f>IF(G506="","",VLOOKUP(J506,中子データ!$B$4:$M$5999,9,FALSE))</f>
        <v>#DIV/0!</v>
      </c>
      <c r="BA506" s="412" t="str">
        <f>IF(AQ506="","",VLOOKUP(AQ506,作業者名!$B$4:$C$100,2,FALSE))</f>
        <v/>
      </c>
      <c r="BB506" s="412" t="str">
        <f>IF(AR506="","",VLOOKUP(AR506,作業者名!$B$4:$C$100,2,FALSE))</f>
        <v/>
      </c>
      <c r="BC506" s="412">
        <f>IF(G506="","",VLOOKUP(J506,中子データ!B$4:N$6004,12,FALSE))</f>
        <v>0</v>
      </c>
      <c r="BD506" s="413">
        <f>IF(G506="","",VLOOKUP(J506,中子データ!$B$4:$P$4500,15,FALSE))</f>
        <v>0</v>
      </c>
    </row>
    <row r="507" spans="1:56" x14ac:dyDescent="0.15">
      <c r="A507" s="7" t="str">
        <f>IF(G507="","",VLOOKUP(H507,マシン名!$B$4:$C$93,2,FALSE))</f>
        <v>製造間接</v>
      </c>
      <c r="B507" s="7" t="str">
        <f>IF(G507="","",VLOOKUP(I507,作業者名!$B$4:$C$100,2,FALSE))</f>
        <v>宮内</v>
      </c>
      <c r="C507" s="7" t="str">
        <f>IF(G507="","",VLOOKUP(J507,中子データ!$B$4:$H$4500,2,FALSE))</f>
        <v>製造補助（砂段取り・台車準備・型移動等）</v>
      </c>
      <c r="D507" s="8">
        <f>IF(G507="","",VLOOKUP(J507,中子データ!$B$4:$H$4500,4,FALSE))</f>
        <v>1</v>
      </c>
      <c r="E507" s="231">
        <f t="shared" si="317"/>
        <v>0</v>
      </c>
      <c r="G507" s="958">
        <v>44454</v>
      </c>
      <c r="H507" s="1150">
        <v>51</v>
      </c>
      <c r="I507" s="1150">
        <v>2</v>
      </c>
      <c r="J507" s="1150">
        <v>953</v>
      </c>
      <c r="K507" s="1085">
        <v>0</v>
      </c>
      <c r="L507" s="1085">
        <v>120</v>
      </c>
      <c r="M507" s="1084">
        <v>1</v>
      </c>
      <c r="N507" s="6">
        <f t="shared" ref="N507:N511" si="352">L507-SUM(O507:Z507)</f>
        <v>120</v>
      </c>
      <c r="O507" s="951"/>
      <c r="P507" s="951"/>
      <c r="Q507" s="951"/>
      <c r="R507" s="951"/>
      <c r="S507" s="951"/>
      <c r="T507" s="951"/>
      <c r="U507" s="951"/>
      <c r="V507" s="951"/>
      <c r="W507" s="951"/>
      <c r="X507" s="951"/>
      <c r="Y507" s="951"/>
      <c r="Z507" s="1036"/>
      <c r="AA507" s="429"/>
      <c r="AB507" s="457">
        <f t="shared" si="343"/>
        <v>0</v>
      </c>
      <c r="AC507" s="1036"/>
      <c r="AD507" s="1036"/>
      <c r="AE507" s="1036"/>
      <c r="AF507" s="1036"/>
      <c r="AG507" s="1036"/>
      <c r="AH507" s="1036"/>
      <c r="AI507" s="1036"/>
      <c r="AJ507" s="1036"/>
      <c r="AK507" s="445">
        <f>IF(G507="","",VLOOKUP(J507,中子データ!$B$4:$H$4500,3,FALSE))</f>
        <v>0</v>
      </c>
      <c r="AL507" s="445">
        <f>IF(G507="","",VLOOKUP(J507,中子データ!$B$4:$H$4500,5,FALSE))</f>
        <v>0</v>
      </c>
      <c r="AM507" s="445">
        <f>IF(G507="","",VLOOKUP(J507,中子データ!$B$4:$H$4500,6,FALSE))</f>
        <v>0</v>
      </c>
      <c r="AN507" s="418"/>
      <c r="AO507" s="419"/>
      <c r="AP507" s="420"/>
      <c r="AQ507" s="963"/>
      <c r="AR507" s="962"/>
      <c r="AS507" s="964"/>
      <c r="AT507" s="964"/>
      <c r="AU507" s="965"/>
      <c r="AV507" s="11"/>
      <c r="AW507" s="11"/>
      <c r="AX507" s="410">
        <f t="shared" si="339"/>
        <v>120</v>
      </c>
      <c r="AY507" s="411">
        <f>IF(G507="","",VLOOKUP(J507,中子データ!$B$4:$M$5999,10,FALSE))</f>
        <v>0</v>
      </c>
      <c r="AZ507" s="438" t="e">
        <f>IF(G507="","",VLOOKUP(J507,中子データ!$B$4:$M$5999,9,FALSE))</f>
        <v>#DIV/0!</v>
      </c>
      <c r="BA507" s="412" t="str">
        <f>IF(AQ507="","",VLOOKUP(AQ507,作業者名!$B$4:$C$100,2,FALSE))</f>
        <v/>
      </c>
      <c r="BB507" s="412" t="str">
        <f>IF(AR507="","",VLOOKUP(AR507,作業者名!$B$4:$C$100,2,FALSE))</f>
        <v/>
      </c>
      <c r="BC507" s="412">
        <f>IF(G507="","",VLOOKUP(J507,中子データ!B$4:N$6004,12,FALSE))</f>
        <v>0</v>
      </c>
      <c r="BD507" s="413">
        <f>IF(G507="","",VLOOKUP(J507,中子データ!$B$4:$P$4500,15,FALSE))</f>
        <v>0</v>
      </c>
    </row>
    <row r="508" spans="1:56" x14ac:dyDescent="0.15">
      <c r="A508" s="7" t="str">
        <f>IF(G508="","",VLOOKUP(H508,マシン名!$B$4:$C$93,2,FALSE))</f>
        <v>製造間接</v>
      </c>
      <c r="B508" s="7" t="str">
        <f>IF(G508="","",VLOOKUP(I508,作業者名!$B$4:$C$100,2,FALSE))</f>
        <v>平</v>
      </c>
      <c r="C508" s="7" t="str">
        <f>IF(G508="","",VLOOKUP(J508,中子データ!$B$4:$H$4500,2,FALSE))</f>
        <v>製造補助（砂段取り・台車準備・型移動等）</v>
      </c>
      <c r="D508" s="8">
        <f>IF(G508="","",VLOOKUP(J508,中子データ!$B$4:$H$4500,4,FALSE))</f>
        <v>1</v>
      </c>
      <c r="E508" s="231">
        <f t="shared" si="317"/>
        <v>0</v>
      </c>
      <c r="G508" s="958">
        <v>44454</v>
      </c>
      <c r="H508" s="1150">
        <v>51</v>
      </c>
      <c r="I508" s="1150">
        <v>26</v>
      </c>
      <c r="J508" s="1150">
        <v>953</v>
      </c>
      <c r="K508" s="1085">
        <v>0</v>
      </c>
      <c r="L508" s="1085">
        <v>120</v>
      </c>
      <c r="M508" s="1084">
        <v>1</v>
      </c>
      <c r="N508" s="6">
        <f t="shared" si="352"/>
        <v>120</v>
      </c>
      <c r="O508" s="951"/>
      <c r="P508" s="951"/>
      <c r="Q508" s="951"/>
      <c r="R508" s="951"/>
      <c r="S508" s="951"/>
      <c r="T508" s="951"/>
      <c r="U508" s="951"/>
      <c r="V508" s="951"/>
      <c r="W508" s="951"/>
      <c r="X508" s="951"/>
      <c r="Y508" s="951"/>
      <c r="Z508" s="1036"/>
      <c r="AA508" s="429"/>
      <c r="AB508" s="457">
        <f t="shared" si="343"/>
        <v>0</v>
      </c>
      <c r="AC508" s="1036"/>
      <c r="AD508" s="1036"/>
      <c r="AE508" s="1036"/>
      <c r="AF508" s="1036"/>
      <c r="AG508" s="1036"/>
      <c r="AH508" s="1036"/>
      <c r="AI508" s="1036"/>
      <c r="AJ508" s="1036"/>
      <c r="AK508" s="445">
        <f>IF(G508="","",VLOOKUP(J508,中子データ!$B$4:$H$4500,3,FALSE))</f>
        <v>0</v>
      </c>
      <c r="AL508" s="445">
        <f>IF(G508="","",VLOOKUP(J508,中子データ!$B$4:$H$4500,5,FALSE))</f>
        <v>0</v>
      </c>
      <c r="AM508" s="445">
        <f>IF(G508="","",VLOOKUP(J508,中子データ!$B$4:$H$4500,6,FALSE))</f>
        <v>0</v>
      </c>
      <c r="AN508" s="418"/>
      <c r="AO508" s="419"/>
      <c r="AP508" s="420"/>
      <c r="AQ508" s="963"/>
      <c r="AR508" s="962"/>
      <c r="AS508" s="964"/>
      <c r="AT508" s="964"/>
      <c r="AU508" s="965"/>
      <c r="AV508" s="11"/>
      <c r="AW508" s="11"/>
      <c r="AX508" s="410">
        <f t="shared" si="339"/>
        <v>120</v>
      </c>
      <c r="AY508" s="411">
        <f>IF(G508="","",VLOOKUP(J508,中子データ!$B$4:$M$5999,10,FALSE))</f>
        <v>0</v>
      </c>
      <c r="AZ508" s="438" t="e">
        <f>IF(G508="","",VLOOKUP(J508,中子データ!$B$4:$M$5999,9,FALSE))</f>
        <v>#DIV/0!</v>
      </c>
      <c r="BA508" s="412" t="str">
        <f>IF(AQ508="","",VLOOKUP(AQ508,作業者名!$B$4:$C$100,2,FALSE))</f>
        <v/>
      </c>
      <c r="BB508" s="412" t="str">
        <f>IF(AR508="","",VLOOKUP(AR508,作業者名!$B$4:$C$100,2,FALSE))</f>
        <v/>
      </c>
      <c r="BC508" s="412">
        <f>IF(G508="","",VLOOKUP(J508,中子データ!B$4:N$6004,12,FALSE))</f>
        <v>0</v>
      </c>
      <c r="BD508" s="413">
        <f>IF(G508="","",VLOOKUP(J508,中子データ!$B$4:$P$4500,15,FALSE))</f>
        <v>0</v>
      </c>
    </row>
    <row r="509" spans="1:56" x14ac:dyDescent="0.15">
      <c r="A509" s="7" t="str">
        <f>IF(G509="","",VLOOKUP(H509,マシン名!$B$4:$C$93,2,FALSE))</f>
        <v>A425①　</v>
      </c>
      <c r="B509" s="7" t="str">
        <f>IF(G509="","",VLOOKUP(I509,作業者名!$B$4:$C$100,2,FALSE))</f>
        <v>恩田</v>
      </c>
      <c r="C509" s="7" t="str">
        <f>IF(G509="","",VLOOKUP(J509,中子データ!$B$4:$H$4500,2,FALSE))</f>
        <v>A1165ｷｬﾘﾔ ③</v>
      </c>
      <c r="D509" s="8">
        <f>IF(G509="","",VLOOKUP(J509,中子データ!$B$4:$H$4500,4,FALSE))</f>
        <v>2</v>
      </c>
      <c r="E509" s="231">
        <f t="shared" si="317"/>
        <v>800</v>
      </c>
      <c r="G509" s="958">
        <v>44455</v>
      </c>
      <c r="H509" s="9">
        <v>31</v>
      </c>
      <c r="I509" s="9">
        <v>14</v>
      </c>
      <c r="J509" s="9">
        <v>582</v>
      </c>
      <c r="K509" s="10">
        <v>400</v>
      </c>
      <c r="L509" s="10">
        <v>540</v>
      </c>
      <c r="M509" s="6">
        <v>0.5</v>
      </c>
      <c r="N509" s="6">
        <f t="shared" si="352"/>
        <v>530</v>
      </c>
      <c r="O509" s="250"/>
      <c r="P509" s="250"/>
      <c r="Q509" s="250"/>
      <c r="R509" s="250"/>
      <c r="S509" s="250"/>
      <c r="T509" s="250"/>
      <c r="U509" s="250">
        <v>10</v>
      </c>
      <c r="V509" s="250"/>
      <c r="W509" s="250"/>
      <c r="X509" s="250"/>
      <c r="Y509" s="250"/>
      <c r="Z509" s="4"/>
      <c r="AA509" s="429"/>
      <c r="AB509" s="457">
        <f t="shared" si="343"/>
        <v>0</v>
      </c>
      <c r="AC509" s="11"/>
      <c r="AD509" s="11"/>
      <c r="AE509" s="11"/>
      <c r="AF509" s="11"/>
      <c r="AG509" s="11"/>
      <c r="AH509" s="11"/>
      <c r="AI509" s="11"/>
      <c r="AJ509" s="12"/>
      <c r="AK509" s="445" t="str">
        <f>IF(G509="","",VLOOKUP(J509,中子データ!$B$4:$H$4500,3,FALSE))</f>
        <v>MSR-T</v>
      </c>
      <c r="AL509" s="445">
        <f>IF(G509="","",VLOOKUP(J509,中子データ!$B$4:$H$4500,5,FALSE))</f>
        <v>0.95</v>
      </c>
      <c r="AM509" s="445">
        <f>IF(G509="","",VLOOKUP(J509,中子データ!$B$4:$H$4500,6,FALSE))</f>
        <v>85</v>
      </c>
      <c r="AN509" s="418"/>
      <c r="AO509" s="419"/>
      <c r="AP509" s="420"/>
      <c r="AQ509" s="421">
        <v>1</v>
      </c>
      <c r="AR509" s="420"/>
      <c r="AS509" s="436"/>
      <c r="AT509" s="436"/>
      <c r="AU509" s="422"/>
      <c r="AV509" s="11"/>
      <c r="AW509" s="11"/>
      <c r="AX509" s="410">
        <f t="shared" si="339"/>
        <v>530</v>
      </c>
      <c r="AY509" s="411">
        <f>IF(G509="","",VLOOKUP(J509,中子データ!$B$4:$M$5999,10,FALSE))</f>
        <v>85</v>
      </c>
      <c r="AZ509" s="438">
        <f>IF(G509="","",VLOOKUP(J509,中子データ!$B$4:$M$5999,9,FALSE))</f>
        <v>84.705882352941174</v>
      </c>
      <c r="BA509" s="412" t="str">
        <f>IF(AQ509="","",VLOOKUP(AQ509,作業者名!$B$4:$C$100,2,FALSE))</f>
        <v>吉田</v>
      </c>
      <c r="BB509" s="412" t="str">
        <f>IF(AR509="","",VLOOKUP(AR509,作業者名!$B$4:$C$100,2,FALSE))</f>
        <v/>
      </c>
      <c r="BC509" s="412">
        <f>IF(G509="","",VLOOKUP(J509,中子データ!B$4:N$6004,12,FALSE))</f>
        <v>0</v>
      </c>
      <c r="BD509" s="413">
        <f>IF(G509="","",VLOOKUP(J509,中子データ!$B$4:$P$4500,15,FALSE))</f>
        <v>0</v>
      </c>
    </row>
    <row r="510" spans="1:56" x14ac:dyDescent="0.15">
      <c r="A510" s="7" t="str">
        <f>IF(G510="","",VLOOKUP(H510,マシン名!$B$4:$C$93,2,FALSE))</f>
        <v>A425①　</v>
      </c>
      <c r="B510" s="7" t="str">
        <f>IF(G510="","",VLOOKUP(I510,作業者名!$B$4:$C$100,2,FALSE))</f>
        <v>飯塚</v>
      </c>
      <c r="C510" s="7" t="str">
        <f>IF(G510="","",VLOOKUP(J510,中子データ!$B$4:$H$4500,2,FALSE))</f>
        <v>A1165ｷｬﾘﾔ ③</v>
      </c>
      <c r="D510" s="8">
        <f>IF(G510="","",VLOOKUP(J510,中子データ!$B$4:$H$4500,4,FALSE))</f>
        <v>2</v>
      </c>
      <c r="E510" s="231">
        <f t="shared" si="317"/>
        <v>380</v>
      </c>
      <c r="G510" s="958">
        <v>44455</v>
      </c>
      <c r="H510" s="9">
        <v>31</v>
      </c>
      <c r="I510" s="9">
        <v>21</v>
      </c>
      <c r="J510" s="9">
        <v>582</v>
      </c>
      <c r="K510" s="10">
        <v>190</v>
      </c>
      <c r="L510" s="10">
        <v>285</v>
      </c>
      <c r="M510" s="6">
        <v>1</v>
      </c>
      <c r="N510" s="6">
        <f t="shared" si="352"/>
        <v>255</v>
      </c>
      <c r="O510" s="250">
        <v>10</v>
      </c>
      <c r="P510" s="250"/>
      <c r="Q510" s="250"/>
      <c r="R510" s="250"/>
      <c r="S510" s="250"/>
      <c r="T510" s="250"/>
      <c r="U510" s="250">
        <v>20</v>
      </c>
      <c r="V510" s="250"/>
      <c r="W510" s="250"/>
      <c r="X510" s="250"/>
      <c r="Y510" s="250"/>
      <c r="Z510" s="4"/>
      <c r="AA510" s="429"/>
      <c r="AB510" s="457">
        <f t="shared" si="343"/>
        <v>0</v>
      </c>
      <c r="AC510" s="11"/>
      <c r="AD510" s="11"/>
      <c r="AE510" s="11"/>
      <c r="AF510" s="11"/>
      <c r="AG510" s="11"/>
      <c r="AH510" s="11"/>
      <c r="AI510" s="11"/>
      <c r="AJ510" s="12"/>
      <c r="AK510" s="445" t="str">
        <f>IF(G510="","",VLOOKUP(J510,中子データ!$B$4:$H$4500,3,FALSE))</f>
        <v>MSR-T</v>
      </c>
      <c r="AL510" s="445">
        <f>IF(G510="","",VLOOKUP(J510,中子データ!$B$4:$H$4500,5,FALSE))</f>
        <v>0.95</v>
      </c>
      <c r="AM510" s="445">
        <f>IF(G510="","",VLOOKUP(J510,中子データ!$B$4:$H$4500,6,FALSE))</f>
        <v>85</v>
      </c>
      <c r="AN510" s="418"/>
      <c r="AO510" s="419"/>
      <c r="AP510" s="420"/>
      <c r="AQ510" s="421"/>
      <c r="AR510" s="420"/>
      <c r="AS510" s="436">
        <v>1</v>
      </c>
      <c r="AT510" s="436"/>
      <c r="AU510" s="422"/>
      <c r="AV510" s="11"/>
      <c r="AW510" s="11"/>
      <c r="AX510" s="410">
        <f t="shared" si="339"/>
        <v>255</v>
      </c>
      <c r="AY510" s="411">
        <f>IF(G510="","",VLOOKUP(J510,中子データ!$B$4:$M$5999,10,FALSE))</f>
        <v>85</v>
      </c>
      <c r="AZ510" s="438">
        <f>IF(G510="","",VLOOKUP(J510,中子データ!$B$4:$M$5999,9,FALSE))</f>
        <v>84.705882352941174</v>
      </c>
      <c r="BA510" s="412" t="str">
        <f>IF(AQ510="","",VLOOKUP(AQ510,作業者名!$B$4:$C$100,2,FALSE))</f>
        <v/>
      </c>
      <c r="BB510" s="412" t="str">
        <f>IF(AR510="","",VLOOKUP(AR510,作業者名!$B$4:$C$100,2,FALSE))</f>
        <v/>
      </c>
      <c r="BC510" s="412">
        <f>IF(G510="","",VLOOKUP(J510,中子データ!B$4:N$6004,12,FALSE))</f>
        <v>0</v>
      </c>
      <c r="BD510" s="413">
        <f>IF(G510="","",VLOOKUP(J510,中子データ!$B$4:$P$4500,15,FALSE))</f>
        <v>0</v>
      </c>
    </row>
    <row r="511" spans="1:56" x14ac:dyDescent="0.15">
      <c r="A511" s="7" t="str">
        <f>IF(G511="","",VLOOKUP(H511,マシン名!$B$4:$C$93,2,FALSE))</f>
        <v>MK4　</v>
      </c>
      <c r="B511" s="7" t="str">
        <f>IF(G511="","",VLOOKUP(I511,作業者名!$B$4:$C$100,2,FALSE))</f>
        <v>恩田</v>
      </c>
      <c r="C511" s="7" t="str">
        <f>IF(G511="","",VLOOKUP(J511,中子データ!$B$4:$H$4500,2,FALSE))</f>
        <v>D1414  シャフト</v>
      </c>
      <c r="D511" s="8">
        <f>IF(G511="","",VLOOKUP(J511,中子データ!$B$4:$H$4500,4,FALSE))</f>
        <v>2</v>
      </c>
      <c r="E511" s="231">
        <f t="shared" si="317"/>
        <v>298</v>
      </c>
      <c r="G511" s="958">
        <v>44455</v>
      </c>
      <c r="H511" s="9">
        <v>32</v>
      </c>
      <c r="I511" s="9">
        <v>14</v>
      </c>
      <c r="J511" s="9">
        <v>609</v>
      </c>
      <c r="K511" s="10">
        <v>149</v>
      </c>
      <c r="L511" s="10">
        <v>460</v>
      </c>
      <c r="M511" s="6">
        <v>0.5</v>
      </c>
      <c r="N511" s="6">
        <f t="shared" si="352"/>
        <v>430</v>
      </c>
      <c r="O511" s="250"/>
      <c r="P511" s="250"/>
      <c r="Q511" s="250"/>
      <c r="R511" s="250">
        <v>20</v>
      </c>
      <c r="S511" s="250"/>
      <c r="T511" s="250"/>
      <c r="U511" s="250">
        <v>10</v>
      </c>
      <c r="V511" s="250"/>
      <c r="W511" s="250"/>
      <c r="X511" s="250"/>
      <c r="Y511" s="250"/>
      <c r="Z511" s="4"/>
      <c r="AA511" s="429"/>
      <c r="AB511" s="457">
        <f t="shared" si="343"/>
        <v>0</v>
      </c>
      <c r="AC511" s="11"/>
      <c r="AD511" s="11"/>
      <c r="AE511" s="11"/>
      <c r="AF511" s="11"/>
      <c r="AG511" s="11"/>
      <c r="AH511" s="11"/>
      <c r="AI511" s="11"/>
      <c r="AJ511" s="12"/>
      <c r="AK511" s="445" t="str">
        <f>IF(G511="","",VLOOKUP(J511,中子データ!$B$4:$H$4500,3,FALSE))</f>
        <v>ＤＡ-17</v>
      </c>
      <c r="AL511" s="445">
        <f>IF(G511="","",VLOOKUP(J511,中子データ!$B$4:$H$4500,5,FALSE))</f>
        <v>1.58</v>
      </c>
      <c r="AM511" s="445">
        <f>IF(G511="","",VLOOKUP(J511,中子データ!$B$4:$H$4500,6,FALSE))</f>
        <v>76.7</v>
      </c>
      <c r="AN511" s="418"/>
      <c r="AO511" s="419"/>
      <c r="AP511" s="420"/>
      <c r="AQ511" s="421"/>
      <c r="AR511" s="420"/>
      <c r="AS511" s="436"/>
      <c r="AT511" s="436"/>
      <c r="AU511" s="919"/>
      <c r="AV511" s="11"/>
      <c r="AW511" s="11"/>
      <c r="AX511" s="410">
        <f t="shared" si="339"/>
        <v>430</v>
      </c>
      <c r="AY511" s="411">
        <f>IF(G511="","",VLOOKUP(J511,中子データ!$B$4:$M$5999,10,FALSE))</f>
        <v>120</v>
      </c>
      <c r="AZ511" s="438">
        <f>IF(G511="","",VLOOKUP(J511,中子データ!$B$4:$M$5999,9,FALSE))</f>
        <v>60</v>
      </c>
      <c r="BA511" s="412" t="str">
        <f>IF(AQ511="","",VLOOKUP(AQ511,作業者名!$B$4:$C$100,2,FALSE))</f>
        <v/>
      </c>
      <c r="BB511" s="412" t="str">
        <f>IF(AR511="","",VLOOKUP(AR511,作業者名!$B$4:$C$100,2,FALSE))</f>
        <v/>
      </c>
      <c r="BC511" s="412">
        <f>IF(G511="","",VLOOKUP(J511,中子データ!B$4:N$6004,12,FALSE))</f>
        <v>0</v>
      </c>
      <c r="BD511" s="413">
        <f>IF(G511="","",VLOOKUP(J511,中子データ!$B$4:$P$4500,15,FALSE))</f>
        <v>0</v>
      </c>
    </row>
    <row r="512" spans="1:56" x14ac:dyDescent="0.15">
      <c r="A512" s="7" t="str">
        <f>IF(G512="","",VLOOKUP(H512,マシン名!$B$4:$C$93,2,FALSE))</f>
        <v>3AN①　</v>
      </c>
      <c r="B512" s="7" t="str">
        <f>IF(G512="","",VLOOKUP(I512,作業者名!$B$4:$C$100,2,FALSE))</f>
        <v>石原</v>
      </c>
      <c r="C512" s="7" t="str">
        <f>IF(G512="","",VLOOKUP(J512,中子データ!$B$4:$H$4500,2,FALSE))</f>
        <v>KC717　ポンプ芯</v>
      </c>
      <c r="D512" s="8">
        <f>IF(G512="","",VLOOKUP(J512,中子データ!$B$4:$H$4500,4,FALSE))</f>
        <v>2</v>
      </c>
      <c r="E512" s="231">
        <f t="shared" si="317"/>
        <v>136</v>
      </c>
      <c r="G512" s="958">
        <v>44455</v>
      </c>
      <c r="H512" s="1038">
        <v>26</v>
      </c>
      <c r="I512" s="1038">
        <v>35</v>
      </c>
      <c r="J512" s="1038">
        <v>503</v>
      </c>
      <c r="K512" s="1039">
        <v>74</v>
      </c>
      <c r="L512" s="1039">
        <v>210</v>
      </c>
      <c r="M512" s="1037">
        <v>0.5</v>
      </c>
      <c r="N512" s="1037">
        <f t="shared" ref="N512:N514" si="353">L512-SUM(O512:Z512)</f>
        <v>210</v>
      </c>
      <c r="O512" s="250"/>
      <c r="P512" s="250"/>
      <c r="Q512" s="250"/>
      <c r="R512" s="250"/>
      <c r="S512" s="250"/>
      <c r="T512" s="250"/>
      <c r="U512" s="250"/>
      <c r="V512" s="250"/>
      <c r="W512" s="250"/>
      <c r="X512" s="250"/>
      <c r="Y512" s="250"/>
      <c r="Z512" s="1036"/>
      <c r="AA512" s="429"/>
      <c r="AB512" s="457">
        <f t="shared" ref="AB512:AB526" si="354">SUM(AC512:AJ512)</f>
        <v>12</v>
      </c>
      <c r="AC512" s="1040"/>
      <c r="AD512" s="1040"/>
      <c r="AE512" s="1040">
        <v>12</v>
      </c>
      <c r="AF512" s="1040"/>
      <c r="AG512" s="1040"/>
      <c r="AH512" s="1040"/>
      <c r="AI512" s="1040"/>
      <c r="AJ512" s="12"/>
      <c r="AK512" s="445" t="str">
        <f>IF(G512="","",VLOOKUP(J512,中子データ!$B$4:$H$4500,3,FALSE))</f>
        <v>WJ50A</v>
      </c>
      <c r="AL512" s="445">
        <f>IF(G512="","",VLOOKUP(J512,中子データ!$B$4:$H$4500,5,FALSE))</f>
        <v>0.44</v>
      </c>
      <c r="AM512" s="445">
        <f>IF(G512="","",VLOOKUP(J512,中子データ!$B$4:$H$4500,6,FALSE))</f>
        <v>75</v>
      </c>
      <c r="AN512" s="418"/>
      <c r="AO512" s="419"/>
      <c r="AP512" s="420"/>
      <c r="AQ512" s="421"/>
      <c r="AR512" s="420"/>
      <c r="AS512" s="436"/>
      <c r="AT512" s="436"/>
      <c r="AU512" s="1072"/>
      <c r="AV512" s="11"/>
      <c r="AW512" s="11"/>
      <c r="AX512" s="410">
        <f t="shared" si="339"/>
        <v>210</v>
      </c>
      <c r="AY512" s="411">
        <f>IF(G512="","",VLOOKUP(J512,中子データ!$B$4:$M$5999,10,FALSE))</f>
        <v>120</v>
      </c>
      <c r="AZ512" s="438">
        <f>IF(G512="","",VLOOKUP(J512,中子データ!$B$4:$M$5999,9,FALSE))</f>
        <v>60</v>
      </c>
      <c r="BA512" s="412" t="str">
        <f>IF(AQ512="","",VLOOKUP(AQ512,作業者名!$B$4:$C$100,2,FALSE))</f>
        <v/>
      </c>
      <c r="BB512" s="412" t="str">
        <f>IF(AR512="","",VLOOKUP(AR512,作業者名!$B$4:$C$100,2,FALSE))</f>
        <v/>
      </c>
      <c r="BC512" s="412">
        <f>IF(G512="","",VLOOKUP(J512,中子データ!B$4:N$6004,12,FALSE))</f>
        <v>0.05</v>
      </c>
      <c r="BD512" s="413">
        <f>IF(G512="","",VLOOKUP(J512,中子データ!$B$4:$P$4500,15,FALSE))</f>
        <v>0</v>
      </c>
    </row>
    <row r="513" spans="1:56" x14ac:dyDescent="0.15">
      <c r="A513" s="7" t="str">
        <f>IF(G513="","",VLOOKUP(H513,マシン名!$B$4:$C$93,2,FALSE))</f>
        <v>A56HP①　</v>
      </c>
      <c r="B513" s="7" t="str">
        <f>IF(G513="","",VLOOKUP(I513,作業者名!$B$4:$C$100,2,FALSE))</f>
        <v>清水</v>
      </c>
      <c r="C513" s="7" t="str">
        <f>IF(G513="","",VLOOKUP(J513,中子データ!$B$4:$H$4500,2,FALSE))</f>
        <v>KC722</v>
      </c>
      <c r="D513" s="8">
        <f>IF(G513="","",VLOOKUP(J513,中子データ!$B$4:$H$4500,4,FALSE))</f>
        <v>1</v>
      </c>
      <c r="E513" s="231">
        <f t="shared" si="317"/>
        <v>35</v>
      </c>
      <c r="G513" s="958">
        <v>44455</v>
      </c>
      <c r="H513" s="950">
        <v>29</v>
      </c>
      <c r="I513" s="950">
        <v>17</v>
      </c>
      <c r="J513" s="950">
        <v>497</v>
      </c>
      <c r="K513" s="951">
        <v>45</v>
      </c>
      <c r="L513" s="951">
        <v>465</v>
      </c>
      <c r="M513" s="952">
        <v>1</v>
      </c>
      <c r="N513" s="1037">
        <f t="shared" si="353"/>
        <v>465</v>
      </c>
      <c r="O513" s="250"/>
      <c r="P513" s="250"/>
      <c r="Q513" s="250"/>
      <c r="R513" s="250"/>
      <c r="S513" s="250"/>
      <c r="T513" s="250"/>
      <c r="U513" s="250"/>
      <c r="V513" s="250"/>
      <c r="W513" s="250"/>
      <c r="X513" s="250"/>
      <c r="Y513" s="250"/>
      <c r="Z513" s="1036"/>
      <c r="AA513" s="429"/>
      <c r="AB513" s="457">
        <f t="shared" si="354"/>
        <v>10</v>
      </c>
      <c r="AC513" s="1040"/>
      <c r="AD513" s="1040"/>
      <c r="AE513" s="1040">
        <v>7</v>
      </c>
      <c r="AF513" s="1040"/>
      <c r="AG513" s="1040"/>
      <c r="AH513" s="1040"/>
      <c r="AI513" s="1040">
        <v>3</v>
      </c>
      <c r="AJ513" s="12"/>
      <c r="AK513" s="445" t="str">
        <f>IF(G513="","",VLOOKUP(J513,中子データ!$B$4:$H$4500,3,FALSE))</f>
        <v>SY60R</v>
      </c>
      <c r="AL513" s="445">
        <f>IF(G513="","",VLOOKUP(J513,中子データ!$B$4:$H$4500,5,FALSE))</f>
        <v>15.25</v>
      </c>
      <c r="AM513" s="445">
        <f>IF(G513="","",VLOOKUP(J513,中子データ!$B$4:$H$4500,6,FALSE))</f>
        <v>1136</v>
      </c>
      <c r="AN513" s="418"/>
      <c r="AO513" s="419"/>
      <c r="AP513" s="420"/>
      <c r="AQ513" s="421"/>
      <c r="AR513" s="420"/>
      <c r="AS513" s="436"/>
      <c r="AT513" s="436"/>
      <c r="AU513" s="1072"/>
      <c r="AV513" s="11"/>
      <c r="AW513" s="11"/>
      <c r="AX513" s="410">
        <f t="shared" si="339"/>
        <v>465</v>
      </c>
      <c r="AY513" s="411">
        <f>IF(G513="","",VLOOKUP(J513,中子データ!$B$4:$M$5999,10,FALSE))</f>
        <v>480</v>
      </c>
      <c r="AZ513" s="438">
        <f>IF(G513="","",VLOOKUP(J513,中子データ!$B$4:$M$5999,9,FALSE))</f>
        <v>7.5</v>
      </c>
      <c r="BA513" s="412" t="str">
        <f>IF(AQ513="","",VLOOKUP(AQ513,作業者名!$B$4:$C$100,2,FALSE))</f>
        <v/>
      </c>
      <c r="BB513" s="412" t="str">
        <f>IF(AR513="","",VLOOKUP(AR513,作業者名!$B$4:$C$100,2,FALSE))</f>
        <v/>
      </c>
      <c r="BC513" s="412">
        <f>IF(G513="","",VLOOKUP(J513,中子データ!B$4:N$6004,12,FALSE))</f>
        <v>0</v>
      </c>
      <c r="BD513" s="413">
        <f>IF(G513="","",VLOOKUP(J513,中子データ!$B$4:$P$4500,15,FALSE))</f>
        <v>0</v>
      </c>
    </row>
    <row r="514" spans="1:56" x14ac:dyDescent="0.15">
      <c r="A514" s="7" t="str">
        <f>IF(G514="","",VLOOKUP(H514,マシン名!$B$4:$C$93,2,FALSE))</f>
        <v>A56HP①　</v>
      </c>
      <c r="B514" s="7" t="str">
        <f>IF(G514="","",VLOOKUP(I514,作業者名!$B$4:$C$100,2,FALSE))</f>
        <v>飯塚</v>
      </c>
      <c r="C514" s="7" t="str">
        <f>IF(G514="","",VLOOKUP(J514,中子データ!$B$4:$H$4500,2,FALSE))</f>
        <v>KC722</v>
      </c>
      <c r="D514" s="8">
        <f>IF(G514="","",VLOOKUP(J514,中子データ!$B$4:$H$4500,4,FALSE))</f>
        <v>1</v>
      </c>
      <c r="E514" s="231">
        <f>IF(G514="","",D514*K514-AB514)</f>
        <v>1</v>
      </c>
      <c r="G514" s="958">
        <v>44455</v>
      </c>
      <c r="H514" s="1038">
        <v>29</v>
      </c>
      <c r="I514" s="1038">
        <v>21</v>
      </c>
      <c r="J514" s="1038">
        <v>497</v>
      </c>
      <c r="K514" s="1039">
        <v>5</v>
      </c>
      <c r="L514" s="1039">
        <v>60</v>
      </c>
      <c r="M514" s="1037">
        <v>1</v>
      </c>
      <c r="N514" s="1037">
        <f t="shared" si="353"/>
        <v>60</v>
      </c>
      <c r="O514" s="250"/>
      <c r="P514" s="250"/>
      <c r="Q514" s="250"/>
      <c r="R514" s="250"/>
      <c r="S514" s="250"/>
      <c r="T514" s="250"/>
      <c r="U514" s="250"/>
      <c r="V514" s="250"/>
      <c r="W514" s="250"/>
      <c r="X514" s="250"/>
      <c r="Y514" s="250"/>
      <c r="Z514" s="1036"/>
      <c r="AA514" s="429"/>
      <c r="AB514" s="457">
        <f t="shared" si="354"/>
        <v>4</v>
      </c>
      <c r="AC514" s="1040"/>
      <c r="AD514" s="1040"/>
      <c r="AE514" s="1040">
        <v>4</v>
      </c>
      <c r="AF514" s="1040"/>
      <c r="AG514" s="1040"/>
      <c r="AH514" s="1040"/>
      <c r="AI514" s="1040"/>
      <c r="AJ514" s="12"/>
      <c r="AK514" s="445" t="str">
        <f>IF(G514="","",VLOOKUP(J514,中子データ!$B$4:$H$4500,3,FALSE))</f>
        <v>SY60R</v>
      </c>
      <c r="AL514" s="445">
        <f>IF(G514="","",VLOOKUP(J514,中子データ!$B$4:$H$4500,5,FALSE))</f>
        <v>15.25</v>
      </c>
      <c r="AM514" s="445">
        <f>IF(G514="","",VLOOKUP(J514,中子データ!$B$4:$H$4500,6,FALSE))</f>
        <v>1136</v>
      </c>
      <c r="AN514" s="418"/>
      <c r="AO514" s="419"/>
      <c r="AP514" s="420"/>
      <c r="AQ514" s="421"/>
      <c r="AR514" s="420"/>
      <c r="AS514" s="436">
        <v>1</v>
      </c>
      <c r="AT514" s="436"/>
      <c r="AU514" s="1052"/>
      <c r="AV514" s="11"/>
      <c r="AW514" s="11"/>
      <c r="AX514" s="410">
        <f t="shared" si="339"/>
        <v>60</v>
      </c>
      <c r="AY514" s="411">
        <f>IF(G514="","",VLOOKUP(J514,中子データ!$B$4:$M$5999,10,FALSE))</f>
        <v>480</v>
      </c>
      <c r="AZ514" s="438">
        <f>IF(G514="","",VLOOKUP(J514,中子データ!$B$4:$M$5999,9,FALSE))</f>
        <v>7.5</v>
      </c>
      <c r="BA514" s="412" t="str">
        <f>IF(AQ514="","",VLOOKUP(AQ514,作業者名!$B$4:$C$100,2,FALSE))</f>
        <v/>
      </c>
      <c r="BB514" s="412" t="str">
        <f>IF(AR514="","",VLOOKUP(AR514,作業者名!$B$4:$C$100,2,FALSE))</f>
        <v/>
      </c>
      <c r="BC514" s="412">
        <f>IF(G514="","",VLOOKUP(J514,中子データ!B$4:N$6004,12,FALSE))</f>
        <v>0</v>
      </c>
      <c r="BD514" s="413">
        <f>IF(G514="","",VLOOKUP(J514,中子データ!$B$4:$P$4500,15,FALSE))</f>
        <v>0</v>
      </c>
    </row>
    <row r="515" spans="1:56" x14ac:dyDescent="0.15">
      <c r="A515" s="7" t="str">
        <f>IF(G515="","",VLOOKUP(H515,マシン名!$B$4:$C$93,2,FALSE))</f>
        <v>A56HP①　</v>
      </c>
      <c r="B515" s="7" t="str">
        <f>IF(G515="","",VLOOKUP(I515,作業者名!$B$4:$C$100,2,FALSE))</f>
        <v>飯塚</v>
      </c>
      <c r="C515" s="7" t="str">
        <f>IF(G515="","",VLOOKUP(J515,中子データ!$B$4:$H$4500,2,FALSE))</f>
        <v>K5B763</v>
      </c>
      <c r="D515" s="8">
        <f>IF(G515="","",VLOOKUP(J515,中子データ!$B$4:$H$4500,4,FALSE))</f>
        <v>1</v>
      </c>
      <c r="E515" s="231">
        <f t="shared" si="317"/>
        <v>0</v>
      </c>
      <c r="G515" s="958">
        <v>44455</v>
      </c>
      <c r="H515" s="1038">
        <v>29</v>
      </c>
      <c r="I515" s="1038">
        <v>21</v>
      </c>
      <c r="J515" s="1038">
        <v>584</v>
      </c>
      <c r="K515" s="1039">
        <v>0</v>
      </c>
      <c r="L515" s="1039">
        <v>45</v>
      </c>
      <c r="M515" s="1037">
        <v>1</v>
      </c>
      <c r="N515" s="1037">
        <f t="shared" ref="N515:N517" si="355">L515-SUM(O515:Z515)</f>
        <v>0</v>
      </c>
      <c r="O515" s="250"/>
      <c r="P515" s="250">
        <v>45</v>
      </c>
      <c r="Q515" s="250"/>
      <c r="R515" s="250"/>
      <c r="S515" s="250"/>
      <c r="T515" s="250"/>
      <c r="U515" s="250"/>
      <c r="V515" s="250"/>
      <c r="W515" s="250"/>
      <c r="X515" s="250"/>
      <c r="Y515" s="250"/>
      <c r="Z515" s="1036"/>
      <c r="AA515" s="429"/>
      <c r="AB515" s="457">
        <f t="shared" si="354"/>
        <v>0</v>
      </c>
      <c r="AC515" s="1040"/>
      <c r="AD515" s="1040"/>
      <c r="AE515" s="1040"/>
      <c r="AF515" s="1040"/>
      <c r="AG515" s="1040"/>
      <c r="AH515" s="1040"/>
      <c r="AI515" s="1040"/>
      <c r="AJ515" s="12"/>
      <c r="AK515" s="445" t="str">
        <f>IF(G515="","",VLOOKUP(J515,中子データ!$B$4:$H$4500,3,FALSE))</f>
        <v>MT-70R</v>
      </c>
      <c r="AL515" s="445">
        <f>IF(G515="","",VLOOKUP(J515,中子データ!$B$4:$H$4500,5,FALSE))</f>
        <v>12</v>
      </c>
      <c r="AM515" s="445">
        <f>IF(G515="","",VLOOKUP(J515,中子データ!$B$4:$H$4500,6,FALSE))</f>
        <v>902</v>
      </c>
      <c r="AN515" s="418"/>
      <c r="AO515" s="419"/>
      <c r="AP515" s="420"/>
      <c r="AQ515" s="421"/>
      <c r="AR515" s="420"/>
      <c r="AS515" s="436">
        <v>1</v>
      </c>
      <c r="AT515" s="436"/>
      <c r="AU515" s="1052"/>
      <c r="AV515" s="11"/>
      <c r="AW515" s="11"/>
      <c r="AX515" s="410">
        <f t="shared" si="339"/>
        <v>0</v>
      </c>
      <c r="AY515" s="411">
        <f>IF(G515="","",VLOOKUP(J515,中子データ!$B$4:$M$5999,10,FALSE))</f>
        <v>240</v>
      </c>
      <c r="AZ515" s="438">
        <f>IF(G515="","",VLOOKUP(J515,中子データ!$B$4:$M$5999,9,FALSE))</f>
        <v>15</v>
      </c>
      <c r="BA515" s="412" t="str">
        <f>IF(AQ515="","",VLOOKUP(AQ515,作業者名!$B$4:$C$100,2,FALSE))</f>
        <v/>
      </c>
      <c r="BB515" s="412" t="str">
        <f>IF(AR515="","",VLOOKUP(AR515,作業者名!$B$4:$C$100,2,FALSE))</f>
        <v/>
      </c>
      <c r="BC515" s="412">
        <f>IF(G515="","",VLOOKUP(J515,中子データ!B$4:N$6004,12,FALSE))</f>
        <v>0</v>
      </c>
      <c r="BD515" s="413">
        <f>IF(G515="","",VLOOKUP(J515,中子データ!$B$4:$P$4500,15,FALSE))</f>
        <v>0</v>
      </c>
    </row>
    <row r="516" spans="1:56" x14ac:dyDescent="0.15">
      <c r="A516" s="7" t="str">
        <f>IF(G516="","",VLOOKUP(H516,マシン名!$B$4:$C$93,2,FALSE))</f>
        <v>VTOP935　</v>
      </c>
      <c r="B516" s="7" t="str">
        <f>IF(G516="","",VLOOKUP(I516,作業者名!$B$4:$C$100,2,FALSE))</f>
        <v>長島</v>
      </c>
      <c r="C516" s="7" t="str">
        <f>IF(G516="","",VLOOKUP(J516,中子データ!$B$4:$H$4500,2,FALSE))</f>
        <v>KB768ジャケ</v>
      </c>
      <c r="D516" s="8">
        <f>IF(G516="","",VLOOKUP(J516,中子データ!$B$4:$H$4500,4,FALSE))</f>
        <v>1</v>
      </c>
      <c r="E516" s="231">
        <f t="shared" si="317"/>
        <v>23</v>
      </c>
      <c r="G516" s="958">
        <v>44455</v>
      </c>
      <c r="H516" s="1038">
        <v>22</v>
      </c>
      <c r="I516" s="1038">
        <v>3</v>
      </c>
      <c r="J516" s="1038">
        <v>593</v>
      </c>
      <c r="K516" s="1039">
        <v>29</v>
      </c>
      <c r="L516" s="1039">
        <v>230</v>
      </c>
      <c r="M516" s="1037">
        <v>1</v>
      </c>
      <c r="N516" s="1037">
        <f t="shared" si="355"/>
        <v>115</v>
      </c>
      <c r="O516" s="250">
        <v>10</v>
      </c>
      <c r="P516" s="250"/>
      <c r="Q516" s="250"/>
      <c r="R516" s="250">
        <v>20</v>
      </c>
      <c r="S516" s="250"/>
      <c r="T516" s="250">
        <v>15</v>
      </c>
      <c r="U516" s="250">
        <v>10</v>
      </c>
      <c r="V516" s="250"/>
      <c r="W516" s="250"/>
      <c r="X516" s="250"/>
      <c r="Y516" s="250"/>
      <c r="Z516" s="1036">
        <v>60</v>
      </c>
      <c r="AA516" s="429"/>
      <c r="AB516" s="457">
        <f t="shared" si="354"/>
        <v>6</v>
      </c>
      <c r="AC516" s="1040"/>
      <c r="AD516" s="1040"/>
      <c r="AE516" s="1040">
        <v>1</v>
      </c>
      <c r="AF516" s="1040"/>
      <c r="AG516" s="1040"/>
      <c r="AH516" s="1040">
        <v>5</v>
      </c>
      <c r="AI516" s="1040"/>
      <c r="AJ516" s="12"/>
      <c r="AK516" s="445" t="str">
        <f>IF(G516="","",VLOOKUP(J516,中子データ!$B$4:$H$4500,3,FALSE))</f>
        <v>WJ-50A</v>
      </c>
      <c r="AL516" s="445">
        <f>IF(G516="","",VLOOKUP(J516,中子データ!$B$4:$H$4500,5,FALSE))</f>
        <v>2.4</v>
      </c>
      <c r="AM516" s="445">
        <f>IF(G516="","",VLOOKUP(J516,中子データ!$B$4:$H$4500,6,FALSE))</f>
        <v>559.20000000000005</v>
      </c>
      <c r="AN516" s="418"/>
      <c r="AO516" s="419"/>
      <c r="AP516" s="420"/>
      <c r="AQ516" s="421"/>
      <c r="AR516" s="420"/>
      <c r="AS516" s="436"/>
      <c r="AT516" s="436"/>
      <c r="AU516" s="1072" t="s">
        <v>2127</v>
      </c>
      <c r="AV516" s="11"/>
      <c r="AW516" s="11"/>
      <c r="AX516" s="410">
        <f t="shared" si="339"/>
        <v>115</v>
      </c>
      <c r="AY516" s="411">
        <f>IF(G516="","",VLOOKUP(J516,中子データ!$B$4:$M$5999,10,FALSE))</f>
        <v>240</v>
      </c>
      <c r="AZ516" s="438">
        <f>IF(G516="","",VLOOKUP(J516,中子データ!$B$4:$M$5999,9,FALSE))</f>
        <v>15</v>
      </c>
      <c r="BA516" s="412" t="str">
        <f>IF(AQ516="","",VLOOKUP(AQ516,作業者名!$B$4:$C$100,2,FALSE))</f>
        <v/>
      </c>
      <c r="BB516" s="412" t="str">
        <f>IF(AR516="","",VLOOKUP(AR516,作業者名!$B$4:$C$100,2,FALSE))</f>
        <v/>
      </c>
      <c r="BC516" s="412">
        <f>IF(G516="","",VLOOKUP(J516,中子データ!B$4:N$6004,12,FALSE))</f>
        <v>0.1</v>
      </c>
      <c r="BD516" s="413">
        <f>IF(G516="","",VLOOKUP(J516,中子データ!$B$4:$P$4500,15,FALSE))</f>
        <v>0</v>
      </c>
    </row>
    <row r="517" spans="1:56" x14ac:dyDescent="0.15">
      <c r="A517" s="7" t="str">
        <f>IF(G517="","",VLOOKUP(H517,マシン名!$B$4:$C$93,2,FALSE))</f>
        <v>SL55　</v>
      </c>
      <c r="B517" s="7" t="str">
        <f>IF(G517="","",VLOOKUP(I517,作業者名!$B$4:$C$100,2,FALSE))</f>
        <v>吉田</v>
      </c>
      <c r="C517" s="7" t="str">
        <f>IF(G517="","",VLOOKUP(J517,中子データ!$B$4:$H$4500,2,FALSE))</f>
        <v>KC454枕・タペット</v>
      </c>
      <c r="D517" s="8">
        <f>IF(G517="","",VLOOKUP(J517,中子データ!$B$4:$H$4500,4,FALSE))</f>
        <v>1</v>
      </c>
      <c r="E517" s="231">
        <f t="shared" si="317"/>
        <v>80</v>
      </c>
      <c r="G517" s="958">
        <v>44455</v>
      </c>
      <c r="H517" s="1038">
        <v>25</v>
      </c>
      <c r="I517" s="1038">
        <v>1</v>
      </c>
      <c r="J517" s="1038">
        <v>290</v>
      </c>
      <c r="K517" s="1039">
        <v>87</v>
      </c>
      <c r="L517" s="1039">
        <v>225</v>
      </c>
      <c r="M517" s="1037">
        <v>1</v>
      </c>
      <c r="N517" s="1037">
        <f t="shared" si="355"/>
        <v>160</v>
      </c>
      <c r="O517" s="250"/>
      <c r="P517" s="250"/>
      <c r="Q517" s="250">
        <v>40</v>
      </c>
      <c r="R517" s="250">
        <v>15</v>
      </c>
      <c r="S517" s="250"/>
      <c r="T517" s="250"/>
      <c r="U517" s="250">
        <v>10</v>
      </c>
      <c r="V517" s="250"/>
      <c r="W517" s="250"/>
      <c r="X517" s="250"/>
      <c r="Y517" s="250"/>
      <c r="Z517" s="1036"/>
      <c r="AA517" s="429"/>
      <c r="AB517" s="457">
        <f t="shared" si="354"/>
        <v>7</v>
      </c>
      <c r="AC517" s="1040">
        <v>4</v>
      </c>
      <c r="AD517" s="1040"/>
      <c r="AE517" s="1040">
        <v>1</v>
      </c>
      <c r="AF517" s="1040"/>
      <c r="AG517" s="1040"/>
      <c r="AH517" s="1040">
        <v>2</v>
      </c>
      <c r="AI517" s="1040"/>
      <c r="AJ517" s="12"/>
      <c r="AK517" s="445" t="str">
        <f>IF(G517="","",VLOOKUP(J517,中子データ!$B$4:$H$4500,3,FALSE))</f>
        <v>MSR-T</v>
      </c>
      <c r="AL517" s="445">
        <f>IF(G517="","",VLOOKUP(J517,中子データ!$B$4:$H$4500,5,FALSE))</f>
        <v>2.4700000000000002</v>
      </c>
      <c r="AM517" s="445">
        <f>IF(G517="","",VLOOKUP(J517,中子データ!$B$4:$H$4500,6,FALSE))</f>
        <v>244</v>
      </c>
      <c r="AN517" s="418"/>
      <c r="AO517" s="419"/>
      <c r="AP517" s="420"/>
      <c r="AQ517" s="421"/>
      <c r="AR517" s="1071"/>
      <c r="AS517" s="436"/>
      <c r="AT517" s="436"/>
      <c r="AU517" s="1052"/>
      <c r="AV517" s="11"/>
      <c r="AW517" s="11"/>
      <c r="AX517" s="410">
        <f t="shared" si="339"/>
        <v>160</v>
      </c>
      <c r="AY517" s="411">
        <f>IF(G517="","",VLOOKUP(J517,中子データ!$B$4:$M$5999,10,FALSE))</f>
        <v>110</v>
      </c>
      <c r="AZ517" s="438">
        <f>IF(G517="","",VLOOKUP(J517,中子データ!$B$4:$M$5999,9,FALSE))</f>
        <v>32.727272727272727</v>
      </c>
      <c r="BA517" s="412" t="str">
        <f>IF(AQ517="","",VLOOKUP(AQ517,作業者名!$B$4:$C$100,2,FALSE))</f>
        <v/>
      </c>
      <c r="BB517" s="412" t="str">
        <f>IF(AR517="","",VLOOKUP(AR517,作業者名!$B$4:$C$100,2,FALSE))</f>
        <v/>
      </c>
      <c r="BC517" s="412">
        <f>IF(G517="","",VLOOKUP(J517,中子データ!B$4:N$6004,12,FALSE))</f>
        <v>1.4E-2</v>
      </c>
      <c r="BD517" s="413">
        <f>IF(G517="","",VLOOKUP(J517,中子データ!$B$4:$P$4500,15,FALSE))</f>
        <v>18.7</v>
      </c>
    </row>
    <row r="518" spans="1:56" x14ac:dyDescent="0.15">
      <c r="A518" s="7" t="str">
        <f>IF(G518="","",VLOOKUP(H518,マシン名!$B$4:$C$93,2,FALSE))</f>
        <v>MK3①　</v>
      </c>
      <c r="B518" s="7" t="str">
        <f>IF(G518="","",VLOOKUP(I518,作業者名!$B$4:$C$100,2,FALSE))</f>
        <v>石原</v>
      </c>
      <c r="C518" s="7" t="str">
        <f>IF(G518="","",VLOOKUP(J518,中子データ!$B$4:$H$4500,2,FALSE))</f>
        <v>ｼｪﾙﾀﾞﾎﾞ</v>
      </c>
      <c r="D518" s="8">
        <f>IF(G518="","",VLOOKUP(J518,中子データ!$B$4:$H$4500,4,FALSE))</f>
        <v>10</v>
      </c>
      <c r="E518" s="231">
        <f t="shared" si="317"/>
        <v>1778</v>
      </c>
      <c r="G518" s="958">
        <v>44455</v>
      </c>
      <c r="H518" s="1038">
        <v>27</v>
      </c>
      <c r="I518" s="1038">
        <v>35</v>
      </c>
      <c r="J518" s="1038">
        <v>4</v>
      </c>
      <c r="K518" s="1039">
        <v>188</v>
      </c>
      <c r="L518" s="1039">
        <v>360</v>
      </c>
      <c r="M518" s="1037">
        <v>0.8</v>
      </c>
      <c r="N518" s="1037">
        <f t="shared" ref="N518" si="356">L518-SUM(O518:Z518)</f>
        <v>360</v>
      </c>
      <c r="O518" s="250"/>
      <c r="P518" s="250"/>
      <c r="Q518" s="250"/>
      <c r="R518" s="250"/>
      <c r="S518" s="250"/>
      <c r="T518" s="250"/>
      <c r="U518" s="250"/>
      <c r="V518" s="250"/>
      <c r="W518" s="250"/>
      <c r="X518" s="250"/>
      <c r="Y518" s="250"/>
      <c r="Z518" s="1036"/>
      <c r="AA518" s="429"/>
      <c r="AB518" s="457">
        <f t="shared" si="354"/>
        <v>102</v>
      </c>
      <c r="AC518" s="1040"/>
      <c r="AD518" s="1040"/>
      <c r="AE518" s="1040">
        <v>52</v>
      </c>
      <c r="AF518" s="1040"/>
      <c r="AG518" s="1040"/>
      <c r="AH518" s="1040">
        <v>50</v>
      </c>
      <c r="AI518" s="1040"/>
      <c r="AJ518" s="12"/>
      <c r="AK518" s="445" t="str">
        <f>IF(G518="","",VLOOKUP(J518,中子データ!$B$4:$H$4500,3,FALSE))</f>
        <v>S30D改</v>
      </c>
      <c r="AL518" s="445">
        <f>IF(G518="","",VLOOKUP(J518,中子データ!$B$4:$H$4500,5,FALSE))</f>
        <v>0.12</v>
      </c>
      <c r="AM518" s="445">
        <f>IF(G518="","",VLOOKUP(J518,中子データ!$B$4:$H$4500,6,FALSE))</f>
        <v>9.9</v>
      </c>
      <c r="AN518" s="418"/>
      <c r="AO518" s="419"/>
      <c r="AP518" s="420"/>
      <c r="AQ518" s="421"/>
      <c r="AR518" s="1071"/>
      <c r="AS518" s="436"/>
      <c r="AT518" s="436"/>
      <c r="AU518" s="1052"/>
      <c r="AV518" s="11"/>
      <c r="AW518" s="11"/>
      <c r="AX518" s="410">
        <f t="shared" si="339"/>
        <v>360</v>
      </c>
      <c r="AY518" s="411">
        <f>IF(G518="","",VLOOKUP(J518,中子データ!$B$4:$M$5999,10,FALSE))</f>
        <v>90</v>
      </c>
      <c r="AZ518" s="438">
        <f>IF(G518="","",VLOOKUP(J518,中子データ!$B$4:$M$5999,9,FALSE))</f>
        <v>400</v>
      </c>
      <c r="BA518" s="412" t="str">
        <f>IF(AQ518="","",VLOOKUP(AQ518,作業者名!$B$4:$C$100,2,FALSE))</f>
        <v/>
      </c>
      <c r="BB518" s="412" t="str">
        <f>IF(AR518="","",VLOOKUP(AR518,作業者名!$B$4:$C$100,2,FALSE))</f>
        <v/>
      </c>
      <c r="BC518" s="412">
        <f>IF(G518="","",VLOOKUP(J518,中子データ!B$4:N$6004,12,FALSE))</f>
        <v>0</v>
      </c>
      <c r="BD518" s="413">
        <f>IF(G518="","",VLOOKUP(J518,中子データ!$B$4:$P$4500,15,FALSE))</f>
        <v>23</v>
      </c>
    </row>
    <row r="519" spans="1:56" x14ac:dyDescent="0.15">
      <c r="A519" s="7" t="str">
        <f>IF(G519="","",VLOOKUP(H519,マシン名!$B$4:$C$93,2,FALSE))</f>
        <v>MK3①　</v>
      </c>
      <c r="B519" s="7" t="str">
        <f>IF(G519="","",VLOOKUP(I519,作業者名!$B$4:$C$100,2,FALSE))</f>
        <v>石原</v>
      </c>
      <c r="C519" s="7">
        <f>IF(G519="","",VLOOKUP(J519,中子データ!$B$4:$H$4500,2,FALSE))</f>
        <v>105900</v>
      </c>
      <c r="D519" s="8">
        <f>IF(G519="","",VLOOKUP(J519,中子データ!$B$4:$H$4500,4,FALSE))</f>
        <v>1</v>
      </c>
      <c r="E519" s="231">
        <f t="shared" si="317"/>
        <v>0</v>
      </c>
      <c r="G519" s="958">
        <v>44455</v>
      </c>
      <c r="H519" s="1038">
        <v>27</v>
      </c>
      <c r="I519" s="1038">
        <v>35</v>
      </c>
      <c r="J519" s="1038">
        <v>3034</v>
      </c>
      <c r="K519" s="1039">
        <v>0</v>
      </c>
      <c r="L519" s="1039">
        <v>80</v>
      </c>
      <c r="M519" s="1037">
        <v>1</v>
      </c>
      <c r="N519" s="1037">
        <f t="shared" ref="N519" si="357">L519-SUM(O519:Z519)</f>
        <v>0</v>
      </c>
      <c r="O519" s="250"/>
      <c r="P519" s="250">
        <v>80</v>
      </c>
      <c r="Q519" s="250"/>
      <c r="R519" s="250"/>
      <c r="S519" s="250"/>
      <c r="T519" s="250"/>
      <c r="U519" s="250"/>
      <c r="V519" s="250"/>
      <c r="W519" s="250"/>
      <c r="X519" s="250"/>
      <c r="Y519" s="250"/>
      <c r="Z519" s="1036"/>
      <c r="AA519" s="429"/>
      <c r="AB519" s="457">
        <f t="shared" si="354"/>
        <v>0</v>
      </c>
      <c r="AC519" s="1040"/>
      <c r="AD519" s="1040"/>
      <c r="AE519" s="1040"/>
      <c r="AF519" s="1040"/>
      <c r="AG519" s="1040"/>
      <c r="AH519" s="1040"/>
      <c r="AI519" s="1040"/>
      <c r="AJ519" s="12"/>
      <c r="AK519" s="445" t="str">
        <f>IF(G519="","",VLOOKUP(J519,中子データ!$B$4:$H$4500,3,FALSE))</f>
        <v>MSR-T</v>
      </c>
      <c r="AL519" s="445">
        <f>IF(G519="","",VLOOKUP(J519,中子データ!$B$4:$H$4500,5,FALSE))</f>
        <v>2.6</v>
      </c>
      <c r="AM519" s="445">
        <f>IF(G519="","",VLOOKUP(J519,中子データ!$B$4:$H$4500,6,FALSE))</f>
        <v>247</v>
      </c>
      <c r="AN519" s="418"/>
      <c r="AO519" s="419"/>
      <c r="AP519" s="420"/>
      <c r="AQ519" s="421"/>
      <c r="AR519" s="420"/>
      <c r="AS519" s="436"/>
      <c r="AT519" s="436"/>
      <c r="AU519" s="1052"/>
      <c r="AV519" s="11"/>
      <c r="AW519" s="11"/>
      <c r="AX519" s="410">
        <f t="shared" si="339"/>
        <v>0</v>
      </c>
      <c r="AY519" s="411">
        <f>IF(G519="","",VLOOKUP(J519,中子データ!$B$4:$M$5999,10,FALSE))</f>
        <v>120</v>
      </c>
      <c r="AZ519" s="438">
        <f>IF(G519="","",VLOOKUP(J519,中子データ!$B$4:$M$5999,9,FALSE))</f>
        <v>30</v>
      </c>
      <c r="BA519" s="412" t="str">
        <f>IF(AQ519="","",VLOOKUP(AQ519,作業者名!$B$4:$C$100,2,FALSE))</f>
        <v/>
      </c>
      <c r="BB519" s="412" t="str">
        <f>IF(AR519="","",VLOOKUP(AR519,作業者名!$B$4:$C$100,2,FALSE))</f>
        <v/>
      </c>
      <c r="BC519" s="412">
        <f>IF(G519="","",VLOOKUP(J519,中子データ!B$4:N$6004,12,FALSE))</f>
        <v>0.04</v>
      </c>
      <c r="BD519" s="413">
        <f>IF(G519="","",VLOOKUP(J519,中子データ!$B$4:$P$4500,15,FALSE))</f>
        <v>0</v>
      </c>
    </row>
    <row r="520" spans="1:56" x14ac:dyDescent="0.15">
      <c r="A520" s="7" t="str">
        <f>IF(G520="","",VLOOKUP(H520,マシン名!$B$4:$C$93,2,FALSE))</f>
        <v>MK3①　</v>
      </c>
      <c r="B520" s="7" t="str">
        <f>IF(G520="","",VLOOKUP(I520,作業者名!$B$4:$C$100,2,FALSE))</f>
        <v>竹中</v>
      </c>
      <c r="C520" s="7">
        <f>IF(G520="","",VLOOKUP(J520,中子データ!$B$4:$H$4500,2,FALSE))</f>
        <v>105900</v>
      </c>
      <c r="D520" s="8">
        <f>IF(G520="","",VLOOKUP(J520,中子データ!$B$4:$H$4500,4,FALSE))</f>
        <v>1</v>
      </c>
      <c r="E520" s="231">
        <f t="shared" ref="E520:E553" si="358">IF(G520="","",D520*K520-AB520)</f>
        <v>146</v>
      </c>
      <c r="G520" s="958">
        <v>44455</v>
      </c>
      <c r="H520" s="1038">
        <v>27</v>
      </c>
      <c r="I520" s="1038">
        <v>82</v>
      </c>
      <c r="J520" s="1038">
        <v>3034</v>
      </c>
      <c r="K520" s="1039">
        <v>159</v>
      </c>
      <c r="L520" s="1039">
        <v>465</v>
      </c>
      <c r="M520" s="1037">
        <v>0.5</v>
      </c>
      <c r="N520" s="1037">
        <f t="shared" ref="N520:N521" si="359">L520-SUM(O520:Z520)</f>
        <v>380</v>
      </c>
      <c r="O520" s="250">
        <v>10</v>
      </c>
      <c r="P520" s="250"/>
      <c r="Q520" s="250"/>
      <c r="R520" s="250">
        <v>60</v>
      </c>
      <c r="S520" s="250"/>
      <c r="T520" s="250"/>
      <c r="U520" s="250">
        <v>15</v>
      </c>
      <c r="V520" s="250"/>
      <c r="W520" s="250"/>
      <c r="X520" s="250"/>
      <c r="Y520" s="250"/>
      <c r="Z520" s="1036"/>
      <c r="AA520" s="429"/>
      <c r="AB520" s="457">
        <f t="shared" si="354"/>
        <v>13</v>
      </c>
      <c r="AC520" s="1040"/>
      <c r="AD520" s="1040"/>
      <c r="AE520" s="1040">
        <v>3</v>
      </c>
      <c r="AF520" s="1040"/>
      <c r="AG520" s="1040"/>
      <c r="AH520" s="1040"/>
      <c r="AI520" s="1040"/>
      <c r="AJ520" s="12">
        <v>10</v>
      </c>
      <c r="AK520" s="445" t="str">
        <f>IF(G520="","",VLOOKUP(J520,中子データ!$B$4:$H$4500,3,FALSE))</f>
        <v>MSR-T</v>
      </c>
      <c r="AL520" s="445">
        <f>IF(G520="","",VLOOKUP(J520,中子データ!$B$4:$H$4500,5,FALSE))</f>
        <v>2.6</v>
      </c>
      <c r="AM520" s="445">
        <f>IF(G520="","",VLOOKUP(J520,中子データ!$B$4:$H$4500,6,FALSE))</f>
        <v>247</v>
      </c>
      <c r="AN520" s="418"/>
      <c r="AO520" s="419"/>
      <c r="AP520" s="420"/>
      <c r="AQ520" s="421"/>
      <c r="AR520" s="420"/>
      <c r="AS520" s="436">
        <v>1</v>
      </c>
      <c r="AT520" s="436"/>
      <c r="AU520" s="1052" t="s">
        <v>2158</v>
      </c>
      <c r="AV520" s="11"/>
      <c r="AW520" s="11"/>
      <c r="AX520" s="410">
        <f t="shared" si="339"/>
        <v>380</v>
      </c>
      <c r="AY520" s="411">
        <f>IF(G520="","",VLOOKUP(J520,中子データ!$B$4:$M$5999,10,FALSE))</f>
        <v>120</v>
      </c>
      <c r="AZ520" s="438">
        <f>IF(G520="","",VLOOKUP(J520,中子データ!$B$4:$M$5999,9,FALSE))</f>
        <v>30</v>
      </c>
      <c r="BA520" s="412" t="str">
        <f>IF(AQ520="","",VLOOKUP(AQ520,作業者名!$B$4:$C$100,2,FALSE))</f>
        <v/>
      </c>
      <c r="BB520" s="412" t="str">
        <f>IF(AR520="","",VLOOKUP(AR520,作業者名!$B$4:$C$100,2,FALSE))</f>
        <v/>
      </c>
      <c r="BC520" s="412">
        <f>IF(G520="","",VLOOKUP(J520,中子データ!B$4:N$6004,12,FALSE))</f>
        <v>0.04</v>
      </c>
      <c r="BD520" s="413">
        <f>IF(G520="","",VLOOKUP(J520,中子データ!$B$4:$P$4500,15,FALSE))</f>
        <v>0</v>
      </c>
    </row>
    <row r="521" spans="1:56" x14ac:dyDescent="0.15">
      <c r="A521" s="7" t="str">
        <f>IF(G521="","",VLOOKUP(H521,マシン名!$B$4:$C$93,2,FALSE))</f>
        <v>3AN②　</v>
      </c>
      <c r="B521" s="7" t="str">
        <f>IF(G521="","",VLOOKUP(I521,作業者名!$B$4:$C$100,2,FALSE))</f>
        <v>竹中</v>
      </c>
      <c r="C521" s="7" t="str">
        <f>IF(G521="","",VLOOKUP(J521,中子データ!$B$4:$H$4500,2,FALSE))</f>
        <v>6BB1タペット中子</v>
      </c>
      <c r="D521" s="8">
        <f>IF(G521="","",VLOOKUP(J521,中子データ!$B$4:$H$4500,4,FALSE))</f>
        <v>8</v>
      </c>
      <c r="E521" s="231">
        <f t="shared" si="358"/>
        <v>1920</v>
      </c>
      <c r="G521" s="958">
        <v>44455</v>
      </c>
      <c r="H521" s="1111">
        <v>28</v>
      </c>
      <c r="I521" s="1111">
        <v>82</v>
      </c>
      <c r="J521" s="1111">
        <v>3056</v>
      </c>
      <c r="K521" s="966">
        <v>240</v>
      </c>
      <c r="L521" s="966">
        <v>465</v>
      </c>
      <c r="M521" s="967">
        <v>0.5</v>
      </c>
      <c r="N521" s="1037">
        <f t="shared" si="359"/>
        <v>430</v>
      </c>
      <c r="O521" s="250">
        <v>10</v>
      </c>
      <c r="P521" s="250"/>
      <c r="Q521" s="250">
        <v>10</v>
      </c>
      <c r="R521" s="250"/>
      <c r="S521" s="250"/>
      <c r="T521" s="250"/>
      <c r="U521" s="250">
        <v>15</v>
      </c>
      <c r="V521" s="250"/>
      <c r="W521" s="250"/>
      <c r="X521" s="250"/>
      <c r="Y521" s="250"/>
      <c r="Z521" s="1036"/>
      <c r="AA521" s="429"/>
      <c r="AB521" s="457">
        <f t="shared" si="354"/>
        <v>0</v>
      </c>
      <c r="AC521" s="1040"/>
      <c r="AD521" s="1040"/>
      <c r="AE521" s="1040"/>
      <c r="AF521" s="1040"/>
      <c r="AG521" s="1040"/>
      <c r="AH521" s="1040"/>
      <c r="AI521" s="1040"/>
      <c r="AJ521" s="12"/>
      <c r="AK521" s="445" t="str">
        <f>IF(G521="","",VLOOKUP(J521,中子データ!$B$4:$H$4500,3,FALSE))</f>
        <v>MJ72W</v>
      </c>
      <c r="AL521" s="445">
        <f>IF(G521="","",VLOOKUP(J521,中子データ!$B$4:$H$4500,5,FALSE))</f>
        <v>4.2000000000000003E-2</v>
      </c>
      <c r="AM521" s="445">
        <f>IF(G521="","",VLOOKUP(J521,中子データ!$B$4:$H$4500,6,FALSE))</f>
        <v>20</v>
      </c>
      <c r="AN521" s="418"/>
      <c r="AO521" s="419"/>
      <c r="AP521" s="420"/>
      <c r="AQ521" s="421"/>
      <c r="AR521" s="420"/>
      <c r="AS521" s="436">
        <v>1</v>
      </c>
      <c r="AT521" s="436"/>
      <c r="AU521" s="1052"/>
      <c r="AV521" s="11"/>
      <c r="AW521" s="11"/>
      <c r="AX521" s="410">
        <f t="shared" si="339"/>
        <v>430</v>
      </c>
      <c r="AY521" s="411">
        <f>IF(G521="","",VLOOKUP(J521,中子データ!$B$4:$M$5999,10,FALSE))</f>
        <v>100</v>
      </c>
      <c r="AZ521" s="438">
        <f>IF(G521="","",VLOOKUP(J521,中子データ!$B$4:$M$5999,9,FALSE))</f>
        <v>288</v>
      </c>
      <c r="BA521" s="412" t="str">
        <f>IF(AQ521="","",VLOOKUP(AQ521,作業者名!$B$4:$C$100,2,FALSE))</f>
        <v/>
      </c>
      <c r="BB521" s="412" t="str">
        <f>IF(AR521="","",VLOOKUP(AR521,作業者名!$B$4:$C$100,2,FALSE))</f>
        <v/>
      </c>
      <c r="BC521" s="412">
        <f>IF(G521="","",VLOOKUP(J521,中子データ!B$4:N$6004,12,FALSE))</f>
        <v>0</v>
      </c>
      <c r="BD521" s="413">
        <f>IF(G521="","",VLOOKUP(J521,中子データ!$B$4:$P$4500,15,FALSE))</f>
        <v>0</v>
      </c>
    </row>
    <row r="522" spans="1:56" x14ac:dyDescent="0.15">
      <c r="A522" s="7" t="str">
        <f>IF(G522="","",VLOOKUP(H522,マシン名!$B$4:$C$93,2,FALSE))</f>
        <v>TR-C</v>
      </c>
      <c r="B522" s="7" t="str">
        <f>IF(G522="","",VLOOKUP(I522,作業者名!$B$4:$C$100,2,FALSE))</f>
        <v>長島</v>
      </c>
      <c r="C522" s="7" t="str">
        <f>IF(G522="","",VLOOKUP(J522,中子データ!$B$4:$H$4500,2,FALSE))</f>
        <v>6BB1　②</v>
      </c>
      <c r="D522" s="8">
        <f>IF(G522="","",VLOOKUP(J522,中子データ!$B$4:$H$4500,4,FALSE))</f>
        <v>2</v>
      </c>
      <c r="E522" s="231">
        <f t="shared" si="358"/>
        <v>380</v>
      </c>
      <c r="G522" s="958">
        <v>44455</v>
      </c>
      <c r="H522" s="1111">
        <v>35</v>
      </c>
      <c r="I522" s="1111">
        <v>3</v>
      </c>
      <c r="J522" s="1111">
        <v>3049</v>
      </c>
      <c r="K522" s="966">
        <v>190</v>
      </c>
      <c r="L522" s="966">
        <v>225</v>
      </c>
      <c r="M522" s="967">
        <v>0.35</v>
      </c>
      <c r="N522" s="1037">
        <f t="shared" ref="N522" si="360">L522-SUM(O522:Z522)</f>
        <v>205</v>
      </c>
      <c r="O522" s="250">
        <v>10</v>
      </c>
      <c r="P522" s="250"/>
      <c r="Q522" s="250"/>
      <c r="R522" s="250"/>
      <c r="S522" s="250"/>
      <c r="T522" s="250"/>
      <c r="U522" s="250">
        <v>10</v>
      </c>
      <c r="V522" s="250"/>
      <c r="W522" s="250"/>
      <c r="X522" s="250"/>
      <c r="Y522" s="250"/>
      <c r="Z522" s="1036"/>
      <c r="AA522" s="429"/>
      <c r="AB522" s="457">
        <f t="shared" si="354"/>
        <v>0</v>
      </c>
      <c r="AC522" s="1040"/>
      <c r="AD522" s="1040"/>
      <c r="AE522" s="1040"/>
      <c r="AF522" s="1040"/>
      <c r="AG522" s="1040"/>
      <c r="AH522" s="1040"/>
      <c r="AI522" s="1040"/>
      <c r="AJ522" s="12"/>
      <c r="AK522" s="445" t="str">
        <f>IF(G522="","",VLOOKUP(J522,中子データ!$B$4:$H$4500,3,FALSE))</f>
        <v>MSR-T</v>
      </c>
      <c r="AL522" s="445">
        <f>IF(G522="","",VLOOKUP(J522,中子データ!$B$4:$H$4500,5,FALSE))</f>
        <v>2.6</v>
      </c>
      <c r="AM522" s="445">
        <f>IF(G522="","",VLOOKUP(J522,中子データ!$B$4:$H$4500,6,FALSE))</f>
        <v>126.19999999999999</v>
      </c>
      <c r="AN522" s="418"/>
      <c r="AO522" s="419"/>
      <c r="AP522" s="420"/>
      <c r="AQ522" s="421"/>
      <c r="AR522" s="420"/>
      <c r="AS522" s="436"/>
      <c r="AT522" s="436"/>
      <c r="AU522" s="1052"/>
      <c r="AV522" s="11"/>
      <c r="AW522" s="11"/>
      <c r="AX522" s="410">
        <f t="shared" si="339"/>
        <v>205</v>
      </c>
      <c r="AY522" s="411">
        <f>IF(G522="","",VLOOKUP(J522,中子データ!$B$4:$M$5999,10,FALSE))</f>
        <v>100</v>
      </c>
      <c r="AZ522" s="438">
        <f>IF(G522="","",VLOOKUP(J522,中子データ!$B$4:$M$5999,9,FALSE))</f>
        <v>72</v>
      </c>
      <c r="BA522" s="412" t="str">
        <f>IF(AQ522="","",VLOOKUP(AQ522,作業者名!$B$4:$C$100,2,FALSE))</f>
        <v/>
      </c>
      <c r="BB522" s="412" t="str">
        <f>IF(AR522="","",VLOOKUP(AR522,作業者名!$B$4:$C$100,2,FALSE))</f>
        <v/>
      </c>
      <c r="BC522" s="412">
        <f>IF(G522="","",VLOOKUP(J522,中子データ!B$4:N$6004,12,FALSE))</f>
        <v>0.04</v>
      </c>
      <c r="BD522" s="413">
        <f>IF(G522="","",VLOOKUP(J522,中子データ!$B$4:$P$4500,15,FALSE))</f>
        <v>0</v>
      </c>
    </row>
    <row r="523" spans="1:56" x14ac:dyDescent="0.15">
      <c r="A523" s="7" t="str">
        <f>IF(G523="","",VLOOKUP(H523,マシン名!$B$4:$C$93,2,FALSE))</f>
        <v>TR-B①</v>
      </c>
      <c r="B523" s="7" t="str">
        <f>IF(G523="","",VLOOKUP(I523,作業者名!$B$4:$C$100,2,FALSE))</f>
        <v>長島</v>
      </c>
      <c r="C523" s="7" t="str">
        <f>IF(G523="","",VLOOKUP(J523,中子データ!$B$4:$H$4500,2,FALSE))</f>
        <v>119620　②</v>
      </c>
      <c r="D523" s="8">
        <f>IF(G523="","",VLOOKUP(J523,中子データ!$B$4:$H$4500,4,FALSE))</f>
        <v>1</v>
      </c>
      <c r="E523" s="231">
        <f t="shared" si="358"/>
        <v>144</v>
      </c>
      <c r="G523" s="958">
        <v>44455</v>
      </c>
      <c r="H523" s="1038">
        <v>34</v>
      </c>
      <c r="I523" s="950">
        <v>3</v>
      </c>
      <c r="J523" s="1038">
        <v>3041</v>
      </c>
      <c r="K523" s="1039">
        <v>145</v>
      </c>
      <c r="L523" s="1039">
        <v>225</v>
      </c>
      <c r="M523" s="1037">
        <v>0.35</v>
      </c>
      <c r="N523" s="1037">
        <f t="shared" ref="N523:N526" si="361">L523-SUM(O523:Z523)</f>
        <v>205</v>
      </c>
      <c r="O523" s="250">
        <v>10</v>
      </c>
      <c r="P523" s="250"/>
      <c r="Q523" s="250"/>
      <c r="R523" s="250"/>
      <c r="S523" s="250"/>
      <c r="T523" s="250"/>
      <c r="U523" s="250">
        <v>10</v>
      </c>
      <c r="V523" s="250"/>
      <c r="W523" s="250"/>
      <c r="X523" s="250"/>
      <c r="Y523" s="250"/>
      <c r="Z523" s="1036"/>
      <c r="AA523" s="429"/>
      <c r="AB523" s="457">
        <f t="shared" si="354"/>
        <v>1</v>
      </c>
      <c r="AC523" s="1040"/>
      <c r="AD523" s="1040"/>
      <c r="AE523" s="1040"/>
      <c r="AF523" s="1040"/>
      <c r="AG523" s="1040"/>
      <c r="AH523" s="1040">
        <v>1</v>
      </c>
      <c r="AI523" s="1040"/>
      <c r="AJ523" s="12"/>
      <c r="AK523" s="445" t="str">
        <f>IF(G523="","",VLOOKUP(J523,中子データ!$B$4:$H$4500,3,FALSE))</f>
        <v>MSR-T</v>
      </c>
      <c r="AL523" s="445">
        <f>IF(G523="","",VLOOKUP(J523,中子データ!$B$4:$H$4500,5,FALSE))</f>
        <v>1.9</v>
      </c>
      <c r="AM523" s="445">
        <f>IF(G523="","",VLOOKUP(J523,中子データ!$B$4:$H$4500,6,FALSE))</f>
        <v>123.19999999999999</v>
      </c>
      <c r="AN523" s="418"/>
      <c r="AO523" s="419"/>
      <c r="AP523" s="420"/>
      <c r="AQ523" s="421"/>
      <c r="AR523" s="420"/>
      <c r="AS523" s="436"/>
      <c r="AT523" s="436"/>
      <c r="AU523" s="1052"/>
      <c r="AV523" s="11"/>
      <c r="AW523" s="11"/>
      <c r="AX523" s="410">
        <f t="shared" si="339"/>
        <v>205</v>
      </c>
      <c r="AY523" s="411">
        <f>IF(G523="","",VLOOKUP(J523,中子データ!$B$4:$M$5999,10,FALSE))</f>
        <v>100</v>
      </c>
      <c r="AZ523" s="438">
        <f>IF(G523="","",VLOOKUP(J523,中子データ!$B$4:$M$5999,9,FALSE))</f>
        <v>36</v>
      </c>
      <c r="BA523" s="412" t="str">
        <f>IF(AQ523="","",VLOOKUP(AQ523,作業者名!$B$4:$C$100,2,FALSE))</f>
        <v/>
      </c>
      <c r="BB523" s="412" t="str">
        <f>IF(AR523="","",VLOOKUP(AR523,作業者名!$B$4:$C$100,2,FALSE))</f>
        <v/>
      </c>
      <c r="BC523" s="412">
        <f>IF(G523="","",VLOOKUP(J523,中子データ!B$4:N$6004,12,FALSE))</f>
        <v>0.05</v>
      </c>
      <c r="BD523" s="413">
        <f>IF(G523="","",VLOOKUP(J523,中子データ!$B$4:$P$4500,15,FALSE))</f>
        <v>0</v>
      </c>
    </row>
    <row r="524" spans="1:56" x14ac:dyDescent="0.15">
      <c r="A524" s="7" t="str">
        <f>IF(G524="","",VLOOKUP(H524,マシン名!$B$4:$C$93,2,FALSE))</f>
        <v>TR-B②</v>
      </c>
      <c r="B524" s="7" t="str">
        <f>IF(G524="","",VLOOKUP(I524,作業者名!$B$4:$C$100,2,FALSE))</f>
        <v>長島</v>
      </c>
      <c r="C524" s="7" t="str">
        <f>IF(G524="","",VLOOKUP(J524,中子データ!$B$4:$H$4500,2,FALSE))</f>
        <v>FO</v>
      </c>
      <c r="D524" s="8">
        <f>IF(G524="","",VLOOKUP(J524,中子データ!$B$4:$H$4500,4,FALSE))</f>
        <v>1</v>
      </c>
      <c r="E524" s="231">
        <f t="shared" si="358"/>
        <v>110</v>
      </c>
      <c r="G524" s="958">
        <v>44455</v>
      </c>
      <c r="H524" s="950">
        <v>33</v>
      </c>
      <c r="I524" s="950">
        <v>3</v>
      </c>
      <c r="J524" s="950">
        <v>3026</v>
      </c>
      <c r="K524" s="951">
        <v>113</v>
      </c>
      <c r="L524" s="951">
        <v>225</v>
      </c>
      <c r="M524" s="952">
        <v>0.35</v>
      </c>
      <c r="N524" s="1037">
        <f t="shared" si="361"/>
        <v>205</v>
      </c>
      <c r="O524" s="250">
        <v>10</v>
      </c>
      <c r="P524" s="250"/>
      <c r="Q524" s="250"/>
      <c r="R524" s="250"/>
      <c r="S524" s="250"/>
      <c r="T524" s="250"/>
      <c r="U524" s="250">
        <v>10</v>
      </c>
      <c r="V524" s="250"/>
      <c r="W524" s="250"/>
      <c r="X524" s="250"/>
      <c r="Y524" s="250"/>
      <c r="Z524" s="1036"/>
      <c r="AA524" s="429"/>
      <c r="AB524" s="457">
        <f t="shared" si="354"/>
        <v>3</v>
      </c>
      <c r="AC524" s="1040"/>
      <c r="AD524" s="1040"/>
      <c r="AE524" s="1040"/>
      <c r="AF524" s="1040"/>
      <c r="AG524" s="1040"/>
      <c r="AH524" s="1040"/>
      <c r="AI524" s="1040"/>
      <c r="AJ524" s="12">
        <v>3</v>
      </c>
      <c r="AK524" s="445" t="str">
        <f>IF(G524="","",VLOOKUP(J524,中子データ!$B$4:$H$4500,3,FALSE))</f>
        <v>MSR-T</v>
      </c>
      <c r="AL524" s="445">
        <f>IF(G524="","",VLOOKUP(J524,中子データ!$B$4:$H$4500,5,FALSE))</f>
        <v>2.9</v>
      </c>
      <c r="AM524" s="445">
        <f>IF(G524="","",VLOOKUP(J524,中子データ!$B$4:$H$4500,6,FALSE))</f>
        <v>181</v>
      </c>
      <c r="AN524" s="418"/>
      <c r="AO524" s="419"/>
      <c r="AP524" s="420"/>
      <c r="AQ524" s="421"/>
      <c r="AR524" s="420"/>
      <c r="AS524" s="436"/>
      <c r="AT524" s="436"/>
      <c r="AU524" s="1052" t="s">
        <v>2159</v>
      </c>
      <c r="AV524" s="11"/>
      <c r="AW524" s="11"/>
      <c r="AX524" s="410">
        <f t="shared" si="339"/>
        <v>205</v>
      </c>
      <c r="AY524" s="411">
        <f>IF(G524="","",VLOOKUP(J524,中子データ!$B$4:$M$5999,10,FALSE))</f>
        <v>100</v>
      </c>
      <c r="AZ524" s="438">
        <f>IF(G524="","",VLOOKUP(J524,中子データ!$B$4:$M$5999,9,FALSE))</f>
        <v>36</v>
      </c>
      <c r="BA524" s="412" t="str">
        <f>IF(AQ524="","",VLOOKUP(AQ524,作業者名!$B$4:$C$100,2,FALSE))</f>
        <v/>
      </c>
      <c r="BB524" s="412" t="str">
        <f>IF(AR524="","",VLOOKUP(AR524,作業者名!$B$4:$C$100,2,FALSE))</f>
        <v/>
      </c>
      <c r="BC524" s="412">
        <f>IF(G524="","",VLOOKUP(J524,中子データ!B$4:N$6004,12,FALSE))</f>
        <v>0.04</v>
      </c>
      <c r="BD524" s="413">
        <f>IF(G524="","",VLOOKUP(J524,中子データ!$B$4:$P$4500,15,FALSE))</f>
        <v>0</v>
      </c>
    </row>
    <row r="525" spans="1:56" x14ac:dyDescent="0.15">
      <c r="A525" s="7" t="str">
        <f>IF(G525="","",VLOOKUP(H525,マシン名!$B$4:$C$93,2,FALSE))</f>
        <v>塗型（仕掛り）</v>
      </c>
      <c r="B525" s="7" t="str">
        <f>IF(G525="","",VLOOKUP(I525,作業者名!$B$4:$C$100,2,FALSE))</f>
        <v>森山</v>
      </c>
      <c r="C525" s="7" t="str">
        <f>IF(G525="","",VLOOKUP(J525,中子データ!$B$4:$H$4500,2,FALSE))</f>
        <v>組付（6204）</v>
      </c>
      <c r="D525" s="8">
        <f>IF(G525="","",VLOOKUP(J525,中子データ!$B$4:$H$4500,4,FALSE))</f>
        <v>1</v>
      </c>
      <c r="E525" s="231">
        <f t="shared" si="358"/>
        <v>252</v>
      </c>
      <c r="G525" s="958">
        <v>44455</v>
      </c>
      <c r="H525" s="950">
        <v>997</v>
      </c>
      <c r="I525" s="950">
        <v>33</v>
      </c>
      <c r="J525" s="950">
        <v>928</v>
      </c>
      <c r="K525" s="951">
        <v>252</v>
      </c>
      <c r="L525" s="951">
        <v>90</v>
      </c>
      <c r="M525" s="952">
        <v>2</v>
      </c>
      <c r="N525" s="1037">
        <f t="shared" si="361"/>
        <v>90</v>
      </c>
      <c r="O525" s="250"/>
      <c r="P525" s="250"/>
      <c r="Q525" s="250"/>
      <c r="R525" s="250"/>
      <c r="S525" s="250"/>
      <c r="T525" s="250"/>
      <c r="U525" s="250"/>
      <c r="V525" s="250"/>
      <c r="W525" s="250"/>
      <c r="X525" s="250"/>
      <c r="Y525" s="250"/>
      <c r="Z525" s="1036"/>
      <c r="AA525" s="429"/>
      <c r="AB525" s="457">
        <f t="shared" si="354"/>
        <v>0</v>
      </c>
      <c r="AC525" s="1040"/>
      <c r="AD525" s="1040"/>
      <c r="AE525" s="1040"/>
      <c r="AF525" s="1040"/>
      <c r="AG525" s="1040"/>
      <c r="AH525" s="1040"/>
      <c r="AI525" s="1040"/>
      <c r="AJ525" s="12"/>
      <c r="AK525" s="445">
        <f>IF(G525="","",VLOOKUP(J525,中子データ!$B$4:$H$4500,3,FALSE))</f>
        <v>0</v>
      </c>
      <c r="AL525" s="445">
        <f>IF(G525="","",VLOOKUP(J525,中子データ!$B$4:$H$4500,5,FALSE))</f>
        <v>0</v>
      </c>
      <c r="AM525" s="445">
        <f>IF(G525="","",VLOOKUP(J525,中子データ!$B$4:$H$4500,6,FALSE))</f>
        <v>30</v>
      </c>
      <c r="AN525" s="418"/>
      <c r="AO525" s="419"/>
      <c r="AP525" s="420"/>
      <c r="AQ525" s="421">
        <v>54</v>
      </c>
      <c r="AR525" s="420"/>
      <c r="AS525" s="436"/>
      <c r="AT525" s="436"/>
      <c r="AU525" s="1052"/>
      <c r="AV525" s="11"/>
      <c r="AW525" s="11"/>
      <c r="AX525" s="410">
        <f t="shared" si="339"/>
        <v>90</v>
      </c>
      <c r="AY525" s="411">
        <f>IF(G525="","",VLOOKUP(J525,中子データ!$B$4:$M$5999,10,FALSE))</f>
        <v>22</v>
      </c>
      <c r="AZ525" s="438">
        <f>IF(G525="","",VLOOKUP(J525,中子データ!$B$4:$M$5999,9,FALSE))</f>
        <v>163.63636363636363</v>
      </c>
      <c r="BA525" s="412" t="str">
        <f>IF(AQ525="","",VLOOKUP(AQ525,作業者名!$B$4:$C$100,2,FALSE))</f>
        <v>ハンダ</v>
      </c>
      <c r="BB525" s="412" t="str">
        <f>IF(AR525="","",VLOOKUP(AR525,作業者名!$B$4:$C$100,2,FALSE))</f>
        <v/>
      </c>
      <c r="BC525" s="412">
        <f>IF(G525="","",VLOOKUP(J525,中子データ!B$4:N$6004,12,FALSE))</f>
        <v>0</v>
      </c>
      <c r="BD525" s="413">
        <f>IF(G525="","",VLOOKUP(J525,中子データ!$B$4:$P$4500,15,FALSE))</f>
        <v>0</v>
      </c>
    </row>
    <row r="526" spans="1:56" x14ac:dyDescent="0.15">
      <c r="A526" s="7" t="str">
        <f>IF(G526="","",VLOOKUP(H526,マシン名!$B$4:$C$93,2,FALSE))</f>
        <v>塗型（仕掛り）</v>
      </c>
      <c r="B526" s="7" t="str">
        <f>IF(G526="","",VLOOKUP(I526,作業者名!$B$4:$C$100,2,FALSE))</f>
        <v>森山</v>
      </c>
      <c r="C526" s="7" t="str">
        <f>IF(G526="","",VLOOKUP(J526,中子データ!$B$4:$H$4500,2,FALSE))</f>
        <v>組付（119620）</v>
      </c>
      <c r="D526" s="8">
        <f>IF(G526="","",VLOOKUP(J526,中子データ!$B$4:$H$4500,4,FALSE))</f>
        <v>1</v>
      </c>
      <c r="E526" s="231">
        <f t="shared" si="358"/>
        <v>312</v>
      </c>
      <c r="G526" s="958">
        <v>44455</v>
      </c>
      <c r="H526" s="950">
        <v>997</v>
      </c>
      <c r="I526" s="950">
        <v>33</v>
      </c>
      <c r="J526" s="950">
        <v>933</v>
      </c>
      <c r="K526" s="951">
        <v>312</v>
      </c>
      <c r="L526" s="951">
        <v>200</v>
      </c>
      <c r="M526" s="952">
        <v>2</v>
      </c>
      <c r="N526" s="1037">
        <f t="shared" si="361"/>
        <v>200</v>
      </c>
      <c r="O526" s="250"/>
      <c r="P526" s="250"/>
      <c r="Q526" s="250"/>
      <c r="R526" s="250"/>
      <c r="S526" s="250"/>
      <c r="T526" s="250"/>
      <c r="U526" s="250"/>
      <c r="V526" s="250"/>
      <c r="W526" s="250"/>
      <c r="X526" s="250"/>
      <c r="Y526" s="250"/>
      <c r="Z526" s="1036"/>
      <c r="AA526" s="429"/>
      <c r="AB526" s="457">
        <f t="shared" si="354"/>
        <v>0</v>
      </c>
      <c r="AC526" s="1040"/>
      <c r="AD526" s="1040"/>
      <c r="AE526" s="1040"/>
      <c r="AF526" s="1040"/>
      <c r="AG526" s="1040"/>
      <c r="AH526" s="1040"/>
      <c r="AI526" s="1040"/>
      <c r="AJ526" s="12"/>
      <c r="AK526" s="445">
        <f>IF(G526="","",VLOOKUP(J526,中子データ!$B$4:$H$4500,3,FALSE))</f>
        <v>0</v>
      </c>
      <c r="AL526" s="445">
        <f>IF(G526="","",VLOOKUP(J526,中子データ!$B$4:$H$4500,5,FALSE))</f>
        <v>0</v>
      </c>
      <c r="AM526" s="445">
        <f>IF(G526="","",VLOOKUP(J526,中子データ!$B$4:$H$4500,6,FALSE))</f>
        <v>71</v>
      </c>
      <c r="AN526" s="418"/>
      <c r="AO526" s="419"/>
      <c r="AP526" s="420"/>
      <c r="AQ526" s="421">
        <v>54</v>
      </c>
      <c r="AR526" s="420"/>
      <c r="AS526" s="436"/>
      <c r="AT526" s="436"/>
      <c r="AU526" s="1052"/>
      <c r="AV526" s="11"/>
      <c r="AW526" s="11"/>
      <c r="AX526" s="410">
        <f t="shared" si="339"/>
        <v>200</v>
      </c>
      <c r="AY526" s="411">
        <f>IF(G526="","",VLOOKUP(J526,中子データ!$B$4:$M$5999,10,FALSE))</f>
        <v>53</v>
      </c>
      <c r="AZ526" s="438">
        <f>IF(G526="","",VLOOKUP(J526,中子データ!$B$4:$M$5999,9,FALSE))</f>
        <v>67.924528301886795</v>
      </c>
      <c r="BA526" s="412" t="str">
        <f>IF(AQ526="","",VLOOKUP(AQ526,作業者名!$B$4:$C$100,2,FALSE))</f>
        <v>ハンダ</v>
      </c>
      <c r="BB526" s="412" t="str">
        <f>IF(AR526="","",VLOOKUP(AR526,作業者名!$B$4:$C$100,2,FALSE))</f>
        <v/>
      </c>
      <c r="BC526" s="412">
        <f>IF(G526="","",VLOOKUP(J526,中子データ!B$4:N$6004,12,FALSE))</f>
        <v>0</v>
      </c>
      <c r="BD526" s="413">
        <f>IF(G526="","",VLOOKUP(J526,中子データ!$B$4:$P$4500,15,FALSE))</f>
        <v>0</v>
      </c>
    </row>
    <row r="527" spans="1:56" x14ac:dyDescent="0.15">
      <c r="A527" s="7" t="str">
        <f>IF(G527="","",VLOOKUP(H527,マシン名!$B$4:$C$93,2,FALSE))</f>
        <v>塗型（仕掛り）</v>
      </c>
      <c r="B527" s="7" t="str">
        <f>IF(G527="","",VLOOKUP(I527,作業者名!$B$4:$C$100,2,FALSE))</f>
        <v>森山</v>
      </c>
      <c r="C527" s="7" t="str">
        <f>IF(G527="","",VLOOKUP(J527,中子データ!$B$4:$H$4500,2,FALSE))</f>
        <v>組付（4LE(FC23特））</v>
      </c>
      <c r="D527" s="8">
        <f>IF(G527="","",VLOOKUP(J527,中子データ!$B$4:$H$4500,4,FALSE))</f>
        <v>1</v>
      </c>
      <c r="E527" s="231">
        <f t="shared" si="358"/>
        <v>108</v>
      </c>
      <c r="G527" s="958">
        <v>44455</v>
      </c>
      <c r="H527" s="950">
        <v>997</v>
      </c>
      <c r="I527" s="950">
        <v>33</v>
      </c>
      <c r="J527" s="950">
        <v>925</v>
      </c>
      <c r="K527" s="951">
        <v>108</v>
      </c>
      <c r="L527" s="951">
        <v>190</v>
      </c>
      <c r="M527" s="952">
        <v>2</v>
      </c>
      <c r="N527" s="1037">
        <f t="shared" ref="N527:N531" si="362">L527-SUM(O527:Z527)</f>
        <v>190</v>
      </c>
      <c r="O527" s="250"/>
      <c r="P527" s="250"/>
      <c r="Q527" s="250"/>
      <c r="R527" s="250"/>
      <c r="S527" s="250"/>
      <c r="T527" s="250"/>
      <c r="U527" s="250"/>
      <c r="V527" s="250"/>
      <c r="W527" s="250"/>
      <c r="X527" s="250"/>
      <c r="Y527" s="250"/>
      <c r="Z527" s="1036"/>
      <c r="AA527" s="429"/>
      <c r="AB527" s="457">
        <f t="shared" ref="AB527:AB531" si="363">SUM(AC527:AJ527)</f>
        <v>0</v>
      </c>
      <c r="AC527" s="1040"/>
      <c r="AD527" s="1040"/>
      <c r="AE527" s="1040"/>
      <c r="AF527" s="1040"/>
      <c r="AG527" s="1040"/>
      <c r="AH527" s="1040"/>
      <c r="AI527" s="1040"/>
      <c r="AJ527" s="12"/>
      <c r="AK527" s="445">
        <f>IF(G527="","",VLOOKUP(J527,中子データ!$B$4:$H$4500,3,FALSE))</f>
        <v>0</v>
      </c>
      <c r="AL527" s="445">
        <f>IF(G527="","",VLOOKUP(J527,中子データ!$B$4:$H$4500,5,FALSE))</f>
        <v>0</v>
      </c>
      <c r="AM527" s="445">
        <f>IF(G527="","",VLOOKUP(J527,中子データ!$B$4:$H$4500,6,FALSE))</f>
        <v>62</v>
      </c>
      <c r="AN527" s="418"/>
      <c r="AO527" s="419"/>
      <c r="AP527" s="420"/>
      <c r="AQ527" s="421">
        <v>54</v>
      </c>
      <c r="AR527" s="420"/>
      <c r="AS527" s="436"/>
      <c r="AT527" s="436"/>
      <c r="AU527" s="1052"/>
      <c r="AV527" s="11"/>
      <c r="AW527" s="11"/>
      <c r="AX527" s="410">
        <f t="shared" si="339"/>
        <v>190</v>
      </c>
      <c r="AY527" s="411">
        <f>IF(G527="","",VLOOKUP(J527,中子データ!$B$4:$M$5999,10,FALSE))</f>
        <v>46</v>
      </c>
      <c r="AZ527" s="438">
        <f>IF(G527="","",VLOOKUP(J527,中子データ!$B$4:$M$5999,9,FALSE))</f>
        <v>78.260869565217391</v>
      </c>
      <c r="BA527" s="412" t="str">
        <f>IF(AQ527="","",VLOOKUP(AQ527,作業者名!$B$4:$C$100,2,FALSE))</f>
        <v>ハンダ</v>
      </c>
      <c r="BB527" s="412" t="str">
        <f>IF(AR527="","",VLOOKUP(AR527,作業者名!$B$4:$C$100,2,FALSE))</f>
        <v/>
      </c>
      <c r="BC527" s="412">
        <f>IF(G527="","",VLOOKUP(J527,中子データ!B$4:N$6004,12,FALSE))</f>
        <v>0</v>
      </c>
      <c r="BD527" s="413">
        <f>IF(G527="","",VLOOKUP(J527,中子データ!$B$4:$P$4500,15,FALSE))</f>
        <v>0</v>
      </c>
    </row>
    <row r="528" spans="1:56" x14ac:dyDescent="0.15">
      <c r="A528" s="7" t="str">
        <f>IF(G528="","",VLOOKUP(H528,マシン名!$B$4:$C$93,2,FALSE))</f>
        <v>塗型（仕掛り）</v>
      </c>
      <c r="B528" s="7" t="str">
        <f>IF(G528="","",VLOOKUP(I528,作業者名!$B$4:$C$100,2,FALSE))</f>
        <v>吉田</v>
      </c>
      <c r="C528" s="7" t="str">
        <f>IF(G528="","",VLOOKUP(J528,中子データ!$B$4:$H$4500,2,FALSE))</f>
        <v>その他の仕掛り</v>
      </c>
      <c r="D528" s="8">
        <f>IF(G528="","",VLOOKUP(J528,中子データ!$B$4:$H$4500,4,FALSE))</f>
        <v>1</v>
      </c>
      <c r="E528" s="231">
        <f t="shared" si="358"/>
        <v>0</v>
      </c>
      <c r="G528" s="958">
        <v>44455</v>
      </c>
      <c r="H528" s="1038">
        <v>997</v>
      </c>
      <c r="I528" s="1038">
        <v>1</v>
      </c>
      <c r="J528" s="1038">
        <v>991</v>
      </c>
      <c r="K528" s="1039">
        <v>0</v>
      </c>
      <c r="L528" s="1039">
        <v>100</v>
      </c>
      <c r="M528" s="1037">
        <v>1</v>
      </c>
      <c r="N528" s="1037">
        <f t="shared" si="362"/>
        <v>60</v>
      </c>
      <c r="O528" s="250"/>
      <c r="P528" s="250"/>
      <c r="Q528" s="250"/>
      <c r="R528" s="250"/>
      <c r="S528" s="250"/>
      <c r="T528" s="250"/>
      <c r="U528" s="250"/>
      <c r="V528" s="250"/>
      <c r="W528" s="250"/>
      <c r="X528" s="250"/>
      <c r="Y528" s="250"/>
      <c r="Z528" s="1036">
        <v>40</v>
      </c>
      <c r="AA528" s="429"/>
      <c r="AB528" s="457">
        <f t="shared" si="363"/>
        <v>0</v>
      </c>
      <c r="AC528" s="1040"/>
      <c r="AD528" s="1040"/>
      <c r="AE528" s="1040"/>
      <c r="AF528" s="1040"/>
      <c r="AG528" s="1040"/>
      <c r="AH528" s="1040"/>
      <c r="AI528" s="1040"/>
      <c r="AJ528" s="12"/>
      <c r="AK528" s="445">
        <f>IF(G528="","",VLOOKUP(J528,中子データ!$B$4:$H$4500,3,FALSE))</f>
        <v>0</v>
      </c>
      <c r="AL528" s="445">
        <f>IF(G528="","",VLOOKUP(J528,中子データ!$B$4:$H$4500,5,FALSE))</f>
        <v>0</v>
      </c>
      <c r="AM528" s="445">
        <f>IF(G528="","",VLOOKUP(J528,中子データ!$B$4:$H$4500,6,FALSE))</f>
        <v>0</v>
      </c>
      <c r="AN528" s="418"/>
      <c r="AO528" s="419"/>
      <c r="AP528" s="420"/>
      <c r="AQ528" s="421"/>
      <c r="AR528" s="420"/>
      <c r="AS528" s="436"/>
      <c r="AT528" s="436"/>
      <c r="AU528" s="1052" t="s">
        <v>2160</v>
      </c>
      <c r="AV528" s="11"/>
      <c r="AW528" s="11"/>
      <c r="AX528" s="410">
        <f t="shared" si="339"/>
        <v>60</v>
      </c>
      <c r="AY528" s="411">
        <f>IF(G528="","",VLOOKUP(J528,中子データ!$B$4:$M$5999,10,FALSE))</f>
        <v>0</v>
      </c>
      <c r="AZ528" s="438" t="e">
        <f>IF(G528="","",VLOOKUP(J528,中子データ!$B$4:$M$5999,9,FALSE))</f>
        <v>#DIV/0!</v>
      </c>
      <c r="BA528" s="412" t="str">
        <f>IF(AQ528="","",VLOOKUP(AQ528,作業者名!$B$4:$C$100,2,FALSE))</f>
        <v/>
      </c>
      <c r="BB528" s="412" t="str">
        <f>IF(AR528="","",VLOOKUP(AR528,作業者名!$B$4:$C$100,2,FALSE))</f>
        <v/>
      </c>
      <c r="BC528" s="412">
        <f>IF(G528="","",VLOOKUP(J528,中子データ!B$4:N$6004,12,FALSE))</f>
        <v>0</v>
      </c>
      <c r="BD528" s="413">
        <f>IF(G528="","",VLOOKUP(J528,中子データ!$B$4:$P$4500,15,FALSE))</f>
        <v>0</v>
      </c>
    </row>
    <row r="529" spans="1:56" x14ac:dyDescent="0.15">
      <c r="A529" s="7" t="str">
        <f>IF(G529="","",VLOOKUP(H529,マシン名!$B$4:$C$93,2,FALSE))</f>
        <v>製造間接</v>
      </c>
      <c r="B529" s="7" t="str">
        <f>IF(G529="","",VLOOKUP(I529,作業者名!$B$4:$C$100,2,FALSE))</f>
        <v>宮内</v>
      </c>
      <c r="C529" s="7" t="str">
        <f>IF(G529="","",VLOOKUP(J529,中子データ!$B$4:$H$4500,2,FALSE))</f>
        <v>製造補助（砂段取り・台車準備・型移動等）</v>
      </c>
      <c r="D529" s="8">
        <f>IF(G529="","",VLOOKUP(J529,中子データ!$B$4:$H$4500,4,FALSE))</f>
        <v>1</v>
      </c>
      <c r="E529" s="231">
        <f t="shared" si="358"/>
        <v>0</v>
      </c>
      <c r="G529" s="958">
        <v>44455</v>
      </c>
      <c r="H529" s="1150">
        <v>51</v>
      </c>
      <c r="I529" s="1150">
        <v>2</v>
      </c>
      <c r="J529" s="1150">
        <v>953</v>
      </c>
      <c r="K529" s="1085">
        <v>0</v>
      </c>
      <c r="L529" s="1085">
        <v>465</v>
      </c>
      <c r="M529" s="1084">
        <v>1</v>
      </c>
      <c r="N529" s="1037">
        <f t="shared" si="362"/>
        <v>465</v>
      </c>
      <c r="O529" s="250"/>
      <c r="P529" s="250"/>
      <c r="Q529" s="250"/>
      <c r="R529" s="250"/>
      <c r="S529" s="250"/>
      <c r="T529" s="250"/>
      <c r="U529" s="250"/>
      <c r="V529" s="250"/>
      <c r="W529" s="250"/>
      <c r="X529" s="250"/>
      <c r="Y529" s="250"/>
      <c r="Z529" s="1036"/>
      <c r="AA529" s="429"/>
      <c r="AB529" s="457">
        <f t="shared" si="363"/>
        <v>0</v>
      </c>
      <c r="AC529" s="1040"/>
      <c r="AD529" s="1040"/>
      <c r="AE529" s="1040"/>
      <c r="AF529" s="1040"/>
      <c r="AG529" s="1040"/>
      <c r="AH529" s="1040"/>
      <c r="AI529" s="1040"/>
      <c r="AJ529" s="12"/>
      <c r="AK529" s="445">
        <f>IF(G529="","",VLOOKUP(J529,中子データ!$B$4:$H$4500,3,FALSE))</f>
        <v>0</v>
      </c>
      <c r="AL529" s="445">
        <f>IF(G529="","",VLOOKUP(J529,中子データ!$B$4:$H$4500,5,FALSE))</f>
        <v>0</v>
      </c>
      <c r="AM529" s="445">
        <f>IF(G529="","",VLOOKUP(J529,中子データ!$B$4:$H$4500,6,FALSE))</f>
        <v>0</v>
      </c>
      <c r="AN529" s="418"/>
      <c r="AO529" s="419"/>
      <c r="AP529" s="420"/>
      <c r="AQ529" s="421"/>
      <c r="AR529" s="420"/>
      <c r="AS529" s="436"/>
      <c r="AT529" s="436"/>
      <c r="AU529" s="1052"/>
      <c r="AV529" s="11"/>
      <c r="AW529" s="11"/>
      <c r="AX529" s="410">
        <f t="shared" si="339"/>
        <v>465</v>
      </c>
      <c r="AY529" s="411">
        <f>IF(G529="","",VLOOKUP(J529,中子データ!$B$4:$M$5999,10,FALSE))</f>
        <v>0</v>
      </c>
      <c r="AZ529" s="438" t="e">
        <f>IF(G529="","",VLOOKUP(J529,中子データ!$B$4:$M$5999,9,FALSE))</f>
        <v>#DIV/0!</v>
      </c>
      <c r="BA529" s="412" t="str">
        <f>IF(AQ529="","",VLOOKUP(AQ529,作業者名!$B$4:$C$100,2,FALSE))</f>
        <v/>
      </c>
      <c r="BB529" s="412" t="str">
        <f>IF(AR529="","",VLOOKUP(AR529,作業者名!$B$4:$C$100,2,FALSE))</f>
        <v/>
      </c>
      <c r="BC529" s="412">
        <f>IF(G529="","",VLOOKUP(J529,中子データ!B$4:N$6004,12,FALSE))</f>
        <v>0</v>
      </c>
      <c r="BD529" s="413">
        <f>IF(G529="","",VLOOKUP(J529,中子データ!$B$4:$P$4500,15,FALSE))</f>
        <v>0</v>
      </c>
    </row>
    <row r="530" spans="1:56" x14ac:dyDescent="0.15">
      <c r="A530" s="7" t="str">
        <f>IF(G530="","",VLOOKUP(H530,マシン名!$B$4:$C$93,2,FALSE))</f>
        <v>その他</v>
      </c>
      <c r="B530" s="7" t="str">
        <f>IF(G530="","",VLOOKUP(I530,作業者名!$B$4:$C$100,2,FALSE))</f>
        <v>平</v>
      </c>
      <c r="C530" s="7" t="str">
        <f>IF(G530="","",VLOOKUP(J530,中子データ!$B$4:$H$4500,2,FALSE))</f>
        <v>研修・見学等</v>
      </c>
      <c r="D530" s="8">
        <f>IF(G530="","",VLOOKUP(J530,中子データ!$B$4:$H$4500,4,FALSE))</f>
        <v>1</v>
      </c>
      <c r="E530" s="231">
        <f t="shared" si="358"/>
        <v>0</v>
      </c>
      <c r="G530" s="958">
        <v>44455</v>
      </c>
      <c r="H530" s="950">
        <v>998</v>
      </c>
      <c r="I530" s="950">
        <v>26</v>
      </c>
      <c r="J530" s="950">
        <v>963</v>
      </c>
      <c r="K530" s="951">
        <v>0</v>
      </c>
      <c r="L530" s="951">
        <v>465</v>
      </c>
      <c r="M530" s="952">
        <v>1</v>
      </c>
      <c r="N530" s="1037">
        <f t="shared" si="362"/>
        <v>465</v>
      </c>
      <c r="O530" s="250"/>
      <c r="P530" s="250"/>
      <c r="Q530" s="250"/>
      <c r="R530" s="250"/>
      <c r="S530" s="250"/>
      <c r="T530" s="250"/>
      <c r="U530" s="250"/>
      <c r="V530" s="250"/>
      <c r="W530" s="250"/>
      <c r="X530" s="250"/>
      <c r="Y530" s="250"/>
      <c r="Z530" s="1036"/>
      <c r="AA530" s="429"/>
      <c r="AB530" s="457">
        <f t="shared" si="363"/>
        <v>0</v>
      </c>
      <c r="AC530" s="1040"/>
      <c r="AD530" s="1040"/>
      <c r="AE530" s="1040"/>
      <c r="AF530" s="1040"/>
      <c r="AG530" s="1040"/>
      <c r="AH530" s="1040"/>
      <c r="AI530" s="1040"/>
      <c r="AJ530" s="12"/>
      <c r="AK530" s="445">
        <f>IF(G530="","",VLOOKUP(J530,中子データ!$B$4:$H$4500,3,FALSE))</f>
        <v>0</v>
      </c>
      <c r="AL530" s="445">
        <f>IF(G530="","",VLOOKUP(J530,中子データ!$B$4:$H$4500,5,FALSE))</f>
        <v>0</v>
      </c>
      <c r="AM530" s="445">
        <f>IF(G530="","",VLOOKUP(J530,中子データ!$B$4:$H$4500,6,FALSE))</f>
        <v>0</v>
      </c>
      <c r="AN530" s="418"/>
      <c r="AO530" s="419"/>
      <c r="AP530" s="420"/>
      <c r="AQ530" s="421"/>
      <c r="AR530" s="420"/>
      <c r="AS530" s="436"/>
      <c r="AT530" s="436"/>
      <c r="AU530" s="1052"/>
      <c r="AV530" s="11"/>
      <c r="AW530" s="11"/>
      <c r="AX530" s="410">
        <f t="shared" ref="AX530:AX574" si="364">L530-O530-P530-Q530-R530--S530-T530-U530-V530-W530-X530-Y530-Z530</f>
        <v>465</v>
      </c>
      <c r="AY530" s="411">
        <f>IF(G530="","",VLOOKUP(J530,中子データ!$B$4:$M$5999,10,FALSE))</f>
        <v>0</v>
      </c>
      <c r="AZ530" s="438" t="e">
        <f>IF(G530="","",VLOOKUP(J530,中子データ!$B$4:$M$5999,9,FALSE))</f>
        <v>#DIV/0!</v>
      </c>
      <c r="BA530" s="412" t="str">
        <f>IF(AQ530="","",VLOOKUP(AQ530,作業者名!$B$4:$C$100,2,FALSE))</f>
        <v/>
      </c>
      <c r="BB530" s="412" t="str">
        <f>IF(AR530="","",VLOOKUP(AR530,作業者名!$B$4:$C$100,2,FALSE))</f>
        <v/>
      </c>
      <c r="BC530" s="412">
        <f>IF(G530="","",VLOOKUP(J530,中子データ!B$4:N$6004,12,FALSE))</f>
        <v>0</v>
      </c>
      <c r="BD530" s="413">
        <f>IF(G530="","",VLOOKUP(J530,中子データ!$B$4:$P$4500,15,FALSE))</f>
        <v>0</v>
      </c>
    </row>
    <row r="531" spans="1:56" x14ac:dyDescent="0.15">
      <c r="A531" s="7" t="str">
        <f>IF(G531="","",VLOOKUP(H531,マシン名!$B$4:$C$93,2,FALSE))</f>
        <v>その他</v>
      </c>
      <c r="B531" s="7" t="str">
        <f>IF(G531="","",VLOOKUP(I531,作業者名!$B$4:$C$100,2,FALSE))</f>
        <v>山藤</v>
      </c>
      <c r="C531" s="7" t="str">
        <f>IF(G531="","",VLOOKUP(J531,中子データ!$B$4:$H$4500,2,FALSE))</f>
        <v>その他</v>
      </c>
      <c r="D531" s="8">
        <f>IF(G531="","",VLOOKUP(J531,中子データ!$B$4:$H$4500,4,FALSE))</f>
        <v>1</v>
      </c>
      <c r="E531" s="231">
        <f t="shared" si="358"/>
        <v>0</v>
      </c>
      <c r="G531" s="958">
        <v>44455</v>
      </c>
      <c r="H531" s="1038">
        <v>998</v>
      </c>
      <c r="I531" s="1038">
        <v>63</v>
      </c>
      <c r="J531" s="1038">
        <v>987</v>
      </c>
      <c r="K531" s="1039">
        <v>0</v>
      </c>
      <c r="L531" s="1039">
        <v>240</v>
      </c>
      <c r="M531" s="1037">
        <v>1</v>
      </c>
      <c r="N531" s="1037">
        <f t="shared" si="362"/>
        <v>240</v>
      </c>
      <c r="O531" s="250"/>
      <c r="P531" s="250"/>
      <c r="Q531" s="250"/>
      <c r="R531" s="250"/>
      <c r="S531" s="250"/>
      <c r="T531" s="250"/>
      <c r="U531" s="250"/>
      <c r="V531" s="250"/>
      <c r="W531" s="250"/>
      <c r="X531" s="250"/>
      <c r="Y531" s="250"/>
      <c r="Z531" s="1036"/>
      <c r="AA531" s="429"/>
      <c r="AB531" s="457">
        <f t="shared" si="363"/>
        <v>0</v>
      </c>
      <c r="AC531" s="1040"/>
      <c r="AD531" s="1040"/>
      <c r="AE531" s="1040"/>
      <c r="AF531" s="1040"/>
      <c r="AG531" s="1040"/>
      <c r="AH531" s="1040"/>
      <c r="AI531" s="1040"/>
      <c r="AJ531" s="12"/>
      <c r="AK531" s="445">
        <f>IF(G531="","",VLOOKUP(J531,中子データ!$B$4:$H$4500,3,FALSE))</f>
        <v>0</v>
      </c>
      <c r="AL531" s="445">
        <f>IF(G531="","",VLOOKUP(J531,中子データ!$B$4:$H$4500,5,FALSE))</f>
        <v>0</v>
      </c>
      <c r="AM531" s="445">
        <f>IF(G531="","",VLOOKUP(J531,中子データ!$B$4:$H$4500,6,FALSE))</f>
        <v>0</v>
      </c>
      <c r="AN531" s="418"/>
      <c r="AO531" s="419"/>
      <c r="AP531" s="420"/>
      <c r="AQ531" s="421"/>
      <c r="AR531" s="420"/>
      <c r="AS531" s="436"/>
      <c r="AT531" s="436"/>
      <c r="AU531" s="1052"/>
      <c r="AV531" s="11"/>
      <c r="AW531" s="11"/>
      <c r="AX531" s="410">
        <f>L531-O531-P531-Q531-R531--S531-T531-U531-V531-W531-X531-Y531-Z531</f>
        <v>240</v>
      </c>
      <c r="AY531" s="411">
        <f>IF(G531="","",VLOOKUP(J531,中子データ!$B$4:$M$5999,10,FALSE))</f>
        <v>0</v>
      </c>
      <c r="AZ531" s="438" t="e">
        <f>IF(G531="","",VLOOKUP(J531,中子データ!$B$4:$M$5999,9,FALSE))</f>
        <v>#DIV/0!</v>
      </c>
      <c r="BA531" s="412" t="str">
        <f>IF(AQ531="","",VLOOKUP(AQ531,作業者名!$B$4:$C$100,2,FALSE))</f>
        <v/>
      </c>
      <c r="BB531" s="412" t="str">
        <f>IF(AR531="","",VLOOKUP(AR531,作業者名!$B$4:$C$100,2,FALSE))</f>
        <v/>
      </c>
      <c r="BC531" s="412">
        <f>IF(G531="","",VLOOKUP(J531,中子データ!B$4:N$6004,12,FALSE))</f>
        <v>0</v>
      </c>
      <c r="BD531" s="413">
        <f>IF(G531="","",VLOOKUP(J531,中子データ!$B$4:$P$4500,15,FALSE))</f>
        <v>0</v>
      </c>
    </row>
    <row r="532" spans="1:56" x14ac:dyDescent="0.15">
      <c r="A532" s="7" t="str">
        <f>IF(G532="","",VLOOKUP(H532,マシン名!$B$4:$C$93,2,FALSE))</f>
        <v>塗型（仕掛り）</v>
      </c>
      <c r="B532" s="7" t="str">
        <f>IF(G532="","",VLOOKUP(I532,作業者名!$B$4:$C$100,2,FALSE))</f>
        <v>森山</v>
      </c>
      <c r="C532" s="7" t="str">
        <f>IF(G532="","",VLOOKUP(J532,中子データ!$B$4:$H$4500,2,FALSE))</f>
        <v>組付（4LE(FC23特））</v>
      </c>
      <c r="D532" s="8">
        <f>IF(G532="","",VLOOKUP(J532,中子データ!$B$4:$H$4500,4,FALSE))</f>
        <v>1</v>
      </c>
      <c r="E532" s="231">
        <f t="shared" si="358"/>
        <v>162</v>
      </c>
      <c r="G532" s="958">
        <v>44456</v>
      </c>
      <c r="H532" s="950">
        <v>997</v>
      </c>
      <c r="I532" s="950">
        <v>33</v>
      </c>
      <c r="J532" s="950">
        <v>925</v>
      </c>
      <c r="K532" s="951">
        <v>162</v>
      </c>
      <c r="L532" s="951">
        <v>120</v>
      </c>
      <c r="M532" s="952">
        <v>2</v>
      </c>
      <c r="N532" s="6">
        <f t="shared" ref="N532:N535" si="365">L532-SUM(O532:Z532)</f>
        <v>120</v>
      </c>
      <c r="O532" s="250"/>
      <c r="P532" s="250"/>
      <c r="Q532" s="250"/>
      <c r="R532" s="250"/>
      <c r="S532" s="250"/>
      <c r="T532" s="250"/>
      <c r="U532" s="250"/>
      <c r="V532" s="250"/>
      <c r="W532" s="250"/>
      <c r="X532" s="250"/>
      <c r="Y532" s="250"/>
      <c r="Z532" s="4"/>
      <c r="AA532" s="429"/>
      <c r="AB532" s="457">
        <f t="shared" ref="AB532:AB551" si="366">SUM(AC532:AJ532)</f>
        <v>0</v>
      </c>
      <c r="AC532" s="11"/>
      <c r="AD532" s="11"/>
      <c r="AE532" s="11"/>
      <c r="AF532" s="11"/>
      <c r="AG532" s="11"/>
      <c r="AH532" s="11"/>
      <c r="AI532" s="11"/>
      <c r="AJ532" s="12"/>
      <c r="AK532" s="445">
        <f>IF(G532="","",VLOOKUP(J532,中子データ!$B$4:$H$4500,3,FALSE))</f>
        <v>0</v>
      </c>
      <c r="AL532" s="445">
        <f>IF(G532="","",VLOOKUP(J532,中子データ!$B$4:$H$4500,5,FALSE))</f>
        <v>0</v>
      </c>
      <c r="AM532" s="445">
        <f>IF(G532="","",VLOOKUP(J532,中子データ!$B$4:$H$4500,6,FALSE))</f>
        <v>62</v>
      </c>
      <c r="AN532" s="418"/>
      <c r="AO532" s="419"/>
      <c r="AP532" s="420"/>
      <c r="AQ532" s="421"/>
      <c r="AR532" s="420"/>
      <c r="AS532" s="436"/>
      <c r="AT532" s="436"/>
      <c r="AU532" s="1072"/>
      <c r="AV532" s="11"/>
      <c r="AW532" s="11"/>
      <c r="AX532" s="410">
        <f t="shared" si="364"/>
        <v>120</v>
      </c>
      <c r="AY532" s="411">
        <f>IF(G532="","",VLOOKUP(J532,中子データ!$B$4:$M$5999,10,FALSE))</f>
        <v>46</v>
      </c>
      <c r="AZ532" s="438">
        <f>IF(G532="","",VLOOKUP(J532,中子データ!$B$4:$M$5999,9,FALSE))</f>
        <v>78.260869565217391</v>
      </c>
      <c r="BA532" s="412" t="str">
        <f>IF(AQ532="","",VLOOKUP(AQ532,作業者名!$B$4:$C$100,2,FALSE))</f>
        <v/>
      </c>
      <c r="BB532" s="412" t="str">
        <f>IF(AR532="","",VLOOKUP(AR532,作業者名!$B$4:$C$100,2,FALSE))</f>
        <v/>
      </c>
      <c r="BC532" s="412">
        <f>IF(G532="","",VLOOKUP(J532,中子データ!B$4:N$6004,12,FALSE))</f>
        <v>0</v>
      </c>
      <c r="BD532" s="413">
        <f>IF(G532="","",VLOOKUP(J532,中子データ!$B$4:$P$4500,15,FALSE))</f>
        <v>0</v>
      </c>
    </row>
    <row r="533" spans="1:56" x14ac:dyDescent="0.15">
      <c r="A533" s="7" t="str">
        <f>IF(G533="","",VLOOKUP(H533,マシン名!$B$4:$C$93,2,FALSE))</f>
        <v>塗型（仕掛り）</v>
      </c>
      <c r="B533" s="7" t="str">
        <f>IF(G533="","",VLOOKUP(I533,作業者名!$B$4:$C$100,2,FALSE))</f>
        <v>森山</v>
      </c>
      <c r="C533" s="7" t="str">
        <f>IF(G533="","",VLOOKUP(J533,中子データ!$B$4:$H$4500,2,FALSE))</f>
        <v>組付（6BB1）</v>
      </c>
      <c r="D533" s="8">
        <f>IF(G533="","",VLOOKUP(J533,中子データ!$B$4:$H$4500,4,FALSE))</f>
        <v>1</v>
      </c>
      <c r="E533" s="231">
        <f t="shared" si="358"/>
        <v>330</v>
      </c>
      <c r="G533" s="958">
        <v>44456</v>
      </c>
      <c r="H533" s="9">
        <v>997</v>
      </c>
      <c r="I533" s="9">
        <v>33</v>
      </c>
      <c r="J533" s="9">
        <v>923</v>
      </c>
      <c r="K533" s="10">
        <v>330</v>
      </c>
      <c r="L533" s="10">
        <v>200</v>
      </c>
      <c r="M533" s="6">
        <v>2</v>
      </c>
      <c r="N533" s="6">
        <f t="shared" si="365"/>
        <v>200</v>
      </c>
      <c r="O533" s="250"/>
      <c r="P533" s="250"/>
      <c r="Q533" s="250"/>
      <c r="R533" s="250"/>
      <c r="S533" s="250"/>
      <c r="T533" s="250"/>
      <c r="U533" s="250"/>
      <c r="V533" s="250"/>
      <c r="W533" s="250"/>
      <c r="X533" s="250"/>
      <c r="Y533" s="250"/>
      <c r="Z533" s="4"/>
      <c r="AA533" s="429"/>
      <c r="AB533" s="457">
        <f t="shared" si="366"/>
        <v>0</v>
      </c>
      <c r="AC533" s="11"/>
      <c r="AD533" s="11"/>
      <c r="AE533" s="11"/>
      <c r="AF533" s="11"/>
      <c r="AG533" s="11"/>
      <c r="AH533" s="11"/>
      <c r="AI533" s="11"/>
      <c r="AJ533" s="12"/>
      <c r="AK533" s="445">
        <f>IF(G533="","",VLOOKUP(J533,中子データ!$B$4:$H$4500,3,FALSE))</f>
        <v>0</v>
      </c>
      <c r="AL533" s="445">
        <f>IF(G533="","",VLOOKUP(J533,中子データ!$B$4:$H$4500,5,FALSE))</f>
        <v>0</v>
      </c>
      <c r="AM533" s="445">
        <f>IF(G533="","",VLOOKUP(J533,中子データ!$B$4:$H$4500,6,FALSE))</f>
        <v>46</v>
      </c>
      <c r="AN533" s="418"/>
      <c r="AO533" s="419"/>
      <c r="AP533" s="420"/>
      <c r="AQ533" s="421"/>
      <c r="AR533" s="420"/>
      <c r="AS533" s="436"/>
      <c r="AT533" s="436"/>
      <c r="AU533" s="422"/>
      <c r="AV533" s="11"/>
      <c r="AW533" s="11"/>
      <c r="AX533" s="410">
        <f t="shared" si="364"/>
        <v>200</v>
      </c>
      <c r="AY533" s="411">
        <f>IF(G533="","",VLOOKUP(J533,中子データ!$B$4:$M$5999,10,FALSE))</f>
        <v>36</v>
      </c>
      <c r="AZ533" s="438">
        <f>IF(G533="","",VLOOKUP(J533,中子データ!$B$4:$M$5999,9,FALSE))</f>
        <v>100</v>
      </c>
      <c r="BA533" s="412" t="str">
        <f>IF(AQ533="","",VLOOKUP(AQ533,作業者名!$B$4:$C$100,2,FALSE))</f>
        <v/>
      </c>
      <c r="BB533" s="412" t="str">
        <f>IF(AR533="","",VLOOKUP(AR533,作業者名!$B$4:$C$100,2,FALSE))</f>
        <v/>
      </c>
      <c r="BC533" s="412">
        <f>IF(G533="","",VLOOKUP(J533,中子データ!B$4:N$6004,12,FALSE))</f>
        <v>0</v>
      </c>
      <c r="BD533" s="413">
        <f>IF(G533="","",VLOOKUP(J533,中子データ!$B$4:$P$4500,15,FALSE))</f>
        <v>0</v>
      </c>
    </row>
    <row r="534" spans="1:56" x14ac:dyDescent="0.15">
      <c r="A534" s="7" t="str">
        <f>IF(G534="","",VLOOKUP(H534,マシン名!$B$4:$C$93,2,FALSE))</f>
        <v>塗型（仕掛り）</v>
      </c>
      <c r="B534" s="7" t="str">
        <f>IF(G534="","",VLOOKUP(I534,作業者名!$B$4:$C$100,2,FALSE))</f>
        <v>森山</v>
      </c>
      <c r="C534" s="7" t="str">
        <f>IF(G534="","",VLOOKUP(J534,中子データ!$B$4:$H$4500,2,FALSE))</f>
        <v>組付（PR-6N21）</v>
      </c>
      <c r="D534" s="8">
        <f>IF(G534="","",VLOOKUP(J534,中子データ!$B$4:$H$4500,4,FALSE))</f>
        <v>1</v>
      </c>
      <c r="E534" s="231">
        <f t="shared" si="358"/>
        <v>60</v>
      </c>
      <c r="G534" s="958">
        <v>44456</v>
      </c>
      <c r="H534" s="1066">
        <v>997</v>
      </c>
      <c r="I534" s="1066">
        <v>33</v>
      </c>
      <c r="J534" s="1066">
        <v>931</v>
      </c>
      <c r="K534" s="1085">
        <v>60</v>
      </c>
      <c r="L534" s="1085">
        <v>120</v>
      </c>
      <c r="M534" s="1084">
        <v>2</v>
      </c>
      <c r="N534" s="1084">
        <f t="shared" ref="N534" si="367">L534-SUM(O534:Z534)</f>
        <v>120</v>
      </c>
      <c r="O534" s="250"/>
      <c r="P534" s="250"/>
      <c r="Q534" s="250"/>
      <c r="R534" s="250"/>
      <c r="S534" s="250"/>
      <c r="T534" s="250"/>
      <c r="U534" s="250"/>
      <c r="V534" s="250"/>
      <c r="W534" s="250"/>
      <c r="X534" s="250"/>
      <c r="Y534" s="250"/>
      <c r="Z534" s="1083"/>
      <c r="AA534" s="1073"/>
      <c r="AB534" s="1075">
        <f t="shared" ref="AB534" si="368">SUM(AC534:AJ534)</f>
        <v>0</v>
      </c>
      <c r="AC534" s="1086"/>
      <c r="AD534" s="1086"/>
      <c r="AE534" s="1086"/>
      <c r="AF534" s="11"/>
      <c r="AG534" s="11"/>
      <c r="AH534" s="11"/>
      <c r="AI534" s="11"/>
      <c r="AJ534" s="12"/>
      <c r="AK534" s="445">
        <f>IF(G534="","",VLOOKUP(J534,中子データ!$B$4:$H$4500,3,FALSE))</f>
        <v>0</v>
      </c>
      <c r="AL534" s="445">
        <f>IF(G534="","",VLOOKUP(J534,中子データ!$B$4:$H$4500,5,FALSE))</f>
        <v>0</v>
      </c>
      <c r="AM534" s="445">
        <f>IF(G534="","",VLOOKUP(J534,中子データ!$B$4:$H$4500,6,FALSE))</f>
        <v>150</v>
      </c>
      <c r="AN534" s="418"/>
      <c r="AO534" s="419"/>
      <c r="AP534" s="420"/>
      <c r="AQ534" s="421"/>
      <c r="AR534" s="420"/>
      <c r="AS534" s="436"/>
      <c r="AT534" s="436"/>
      <c r="AU534" s="422"/>
      <c r="AV534" s="11"/>
      <c r="AW534" s="11"/>
      <c r="AX534" s="410">
        <f t="shared" si="364"/>
        <v>120</v>
      </c>
      <c r="AY534" s="411">
        <f>IF(G534="","",VLOOKUP(J534,中子データ!$B$4:$M$5999,10,FALSE))</f>
        <v>120</v>
      </c>
      <c r="AZ534" s="438">
        <f>IF(G534="","",VLOOKUP(J534,中子データ!$B$4:$M$5999,9,FALSE))</f>
        <v>30</v>
      </c>
      <c r="BA534" s="412" t="str">
        <f>IF(AQ534="","",VLOOKUP(AQ534,作業者名!$B$4:$C$100,2,FALSE))</f>
        <v/>
      </c>
      <c r="BB534" s="412" t="str">
        <f>IF(AR534="","",VLOOKUP(AR534,作業者名!$B$4:$C$100,2,FALSE))</f>
        <v/>
      </c>
      <c r="BC534" s="412">
        <f>IF(G534="","",VLOOKUP(J534,中子データ!B$4:N$6004,12,FALSE))</f>
        <v>0</v>
      </c>
      <c r="BD534" s="413">
        <f>IF(G534="","",VLOOKUP(J534,中子データ!$B$4:$P$4500,15,FALSE))</f>
        <v>0</v>
      </c>
    </row>
    <row r="535" spans="1:56" x14ac:dyDescent="0.15">
      <c r="A535" s="7" t="str">
        <f>IF(G535="","",VLOOKUP(H535,マシン名!$B$4:$C$93,2,FALSE))</f>
        <v>塗型（仕掛り）</v>
      </c>
      <c r="B535" s="7" t="str">
        <f>IF(G535="","",VLOOKUP(I535,作業者名!$B$4:$C$100,2,FALSE))</f>
        <v>森山</v>
      </c>
      <c r="C535" s="7" t="str">
        <f>IF(G535="","",VLOOKUP(J535,中子データ!$B$4:$H$4500,2,FALSE))</f>
        <v>組付（105900）</v>
      </c>
      <c r="D535" s="8">
        <f>IF(G535="","",VLOOKUP(J535,中子データ!$B$4:$H$4500,4,FALSE))</f>
        <v>1</v>
      </c>
      <c r="E535" s="231">
        <f t="shared" si="358"/>
        <v>66</v>
      </c>
      <c r="G535" s="958">
        <v>44456</v>
      </c>
      <c r="H535" s="9">
        <v>997</v>
      </c>
      <c r="I535" s="9">
        <v>33</v>
      </c>
      <c r="J535" s="9">
        <v>942</v>
      </c>
      <c r="K535" s="10">
        <v>66</v>
      </c>
      <c r="L535" s="10">
        <v>40</v>
      </c>
      <c r="M535" s="6">
        <v>2</v>
      </c>
      <c r="N535" s="6">
        <f t="shared" si="365"/>
        <v>40</v>
      </c>
      <c r="O535" s="250"/>
      <c r="P535" s="250"/>
      <c r="Q535" s="250"/>
      <c r="R535" s="250"/>
      <c r="S535" s="250"/>
      <c r="T535" s="250"/>
      <c r="U535" s="250"/>
      <c r="V535" s="250"/>
      <c r="W535" s="250"/>
      <c r="X535" s="250"/>
      <c r="Y535" s="250"/>
      <c r="Z535" s="4"/>
      <c r="AA535" s="429"/>
      <c r="AB535" s="457">
        <f t="shared" si="366"/>
        <v>0</v>
      </c>
      <c r="AC535" s="11"/>
      <c r="AD535" s="11"/>
      <c r="AE535" s="11"/>
      <c r="AF535" s="11"/>
      <c r="AG535" s="11"/>
      <c r="AH535" s="11"/>
      <c r="AI535" s="11"/>
      <c r="AJ535" s="12"/>
      <c r="AK535" s="445">
        <f>IF(G535="","",VLOOKUP(J535,中子データ!$B$4:$H$4500,3,FALSE))</f>
        <v>0</v>
      </c>
      <c r="AL535" s="445">
        <f>IF(G535="","",VLOOKUP(J535,中子データ!$B$4:$H$4500,5,FALSE))</f>
        <v>0</v>
      </c>
      <c r="AM535" s="445">
        <f>IF(G535="","",VLOOKUP(J535,中子データ!$B$4:$H$4500,6,FALSE))</f>
        <v>40</v>
      </c>
      <c r="AN535" s="418"/>
      <c r="AO535" s="419"/>
      <c r="AP535" s="420"/>
      <c r="AQ535" s="421"/>
      <c r="AR535" s="420"/>
      <c r="AS535" s="436"/>
      <c r="AT535" s="436"/>
      <c r="AU535" s="1052"/>
      <c r="AV535" s="11"/>
      <c r="AW535" s="11"/>
      <c r="AX535" s="410">
        <f t="shared" si="364"/>
        <v>40</v>
      </c>
      <c r="AY535" s="411">
        <f>IF(G535="","",VLOOKUP(J535,中子データ!$B$4:$M$5999,10,FALSE))</f>
        <v>0</v>
      </c>
      <c r="AZ535" s="438" t="e">
        <f>IF(G535="","",VLOOKUP(J535,中子データ!$B$4:$M$5999,9,FALSE))</f>
        <v>#DIV/0!</v>
      </c>
      <c r="BA535" s="412" t="str">
        <f>IF(AQ535="","",VLOOKUP(AQ535,作業者名!$B$4:$C$100,2,FALSE))</f>
        <v/>
      </c>
      <c r="BB535" s="412" t="str">
        <f>IF(AR535="","",VLOOKUP(AR535,作業者名!$B$4:$C$100,2,FALSE))</f>
        <v/>
      </c>
      <c r="BC535" s="412">
        <f>IF(G535="","",VLOOKUP(J535,中子データ!B$4:N$6004,12,FALSE))</f>
        <v>0</v>
      </c>
      <c r="BD535" s="413">
        <f>IF(G535="","",VLOOKUP(J535,中子データ!$B$4:$P$4500,15,FALSE))</f>
        <v>0</v>
      </c>
    </row>
    <row r="536" spans="1:56" x14ac:dyDescent="0.15">
      <c r="A536" s="7" t="str">
        <f>IF(G536="","",VLOOKUP(H536,マシン名!$B$4:$C$93,2,FALSE))</f>
        <v>A425①　</v>
      </c>
      <c r="B536" s="7" t="str">
        <f>IF(G536="","",VLOOKUP(I536,作業者名!$B$4:$C$100,2,FALSE))</f>
        <v>恩田</v>
      </c>
      <c r="C536" s="7" t="str">
        <f>IF(G536="","",VLOOKUP(J536,中子データ!$B$4:$H$4500,2,FALSE))</f>
        <v>A1165ｷｬﾘﾔ ③</v>
      </c>
      <c r="D536" s="8">
        <f>IF(G536="","",VLOOKUP(J536,中子データ!$B$4:$H$4500,4,FALSE))</f>
        <v>2</v>
      </c>
      <c r="E536" s="231">
        <f>IF(G536="","",D536*K536-AB536)</f>
        <v>658</v>
      </c>
      <c r="G536" s="958">
        <v>44456</v>
      </c>
      <c r="H536" s="9">
        <v>31</v>
      </c>
      <c r="I536" s="9">
        <v>14</v>
      </c>
      <c r="J536" s="9">
        <v>582</v>
      </c>
      <c r="K536" s="10">
        <v>329</v>
      </c>
      <c r="L536" s="10">
        <v>465</v>
      </c>
      <c r="M536" s="6">
        <v>0.5</v>
      </c>
      <c r="N536" s="6">
        <f t="shared" ref="N536:N537" si="369">L536-SUM(O536:Z536)</f>
        <v>455</v>
      </c>
      <c r="O536" s="250"/>
      <c r="P536" s="250"/>
      <c r="Q536" s="250"/>
      <c r="R536" s="250"/>
      <c r="S536" s="250"/>
      <c r="T536" s="250"/>
      <c r="U536" s="250">
        <v>10</v>
      </c>
      <c r="V536" s="250"/>
      <c r="W536" s="250"/>
      <c r="X536" s="250"/>
      <c r="Y536" s="250"/>
      <c r="Z536" s="4"/>
      <c r="AA536" s="429"/>
      <c r="AB536" s="457">
        <f t="shared" si="366"/>
        <v>0</v>
      </c>
      <c r="AC536" s="11"/>
      <c r="AD536" s="11"/>
      <c r="AE536" s="11"/>
      <c r="AF536" s="11"/>
      <c r="AG536" s="11"/>
      <c r="AH536" s="11"/>
      <c r="AI536" s="11"/>
      <c r="AJ536" s="12"/>
      <c r="AK536" s="445" t="str">
        <f>IF(G536="","",VLOOKUP(J536,中子データ!$B$4:$H$4500,3,FALSE))</f>
        <v>MSR-T</v>
      </c>
      <c r="AL536" s="445">
        <f>IF(G536="","",VLOOKUP(J536,中子データ!$B$4:$H$4500,5,FALSE))</f>
        <v>0.95</v>
      </c>
      <c r="AM536" s="445">
        <f>IF(G536="","",VLOOKUP(J536,中子データ!$B$4:$H$4500,6,FALSE))</f>
        <v>85</v>
      </c>
      <c r="AN536" s="418"/>
      <c r="AO536" s="419"/>
      <c r="AP536" s="420"/>
      <c r="AQ536" s="421"/>
      <c r="AR536" s="420"/>
      <c r="AS536" s="436"/>
      <c r="AT536" s="436"/>
      <c r="AU536" s="1052"/>
      <c r="AV536" s="11"/>
      <c r="AW536" s="11"/>
      <c r="AX536" s="410">
        <f t="shared" si="364"/>
        <v>455</v>
      </c>
      <c r="AY536" s="411">
        <f>IF(G536="","",VLOOKUP(J536,中子データ!$B$4:$M$5999,10,FALSE))</f>
        <v>85</v>
      </c>
      <c r="AZ536" s="438">
        <f>IF(G536="","",VLOOKUP(J536,中子データ!$B$4:$M$5999,9,FALSE))</f>
        <v>84.705882352941174</v>
      </c>
      <c r="BA536" s="412" t="str">
        <f>IF(AQ536="","",VLOOKUP(AQ536,作業者名!$B$4:$C$100,2,FALSE))</f>
        <v/>
      </c>
      <c r="BB536" s="412" t="str">
        <f>IF(AR536="","",VLOOKUP(AR536,作業者名!$B$4:$C$100,2,FALSE))</f>
        <v/>
      </c>
      <c r="BC536" s="412">
        <f>IF(G536="","",VLOOKUP(J536,中子データ!B$4:N$6004,12,FALSE))</f>
        <v>0</v>
      </c>
      <c r="BD536" s="413">
        <f>IF(G536="","",VLOOKUP(J536,中子データ!$B$4:$P$4500,15,FALSE))</f>
        <v>0</v>
      </c>
    </row>
    <row r="537" spans="1:56" x14ac:dyDescent="0.15">
      <c r="A537" s="7" t="str">
        <f>IF(G537="","",VLOOKUP(H537,マシン名!$B$4:$C$93,2,FALSE))</f>
        <v>A425①　</v>
      </c>
      <c r="B537" s="7" t="str">
        <f>IF(G537="","",VLOOKUP(I537,作業者名!$B$4:$C$100,2,FALSE))</f>
        <v>飯塚</v>
      </c>
      <c r="C537" s="7" t="str">
        <f>IF(G537="","",VLOOKUP(J537,中子データ!$B$4:$H$4500,2,FALSE))</f>
        <v>A1165ｷｬﾘﾔ ③</v>
      </c>
      <c r="D537" s="8">
        <f>IF(G537="","",VLOOKUP(J537,中子データ!$B$4:$H$4500,4,FALSE))</f>
        <v>2</v>
      </c>
      <c r="E537" s="231">
        <f t="shared" si="358"/>
        <v>232</v>
      </c>
      <c r="G537" s="958">
        <v>44456</v>
      </c>
      <c r="H537" s="9">
        <v>31</v>
      </c>
      <c r="I537" s="9">
        <v>21</v>
      </c>
      <c r="J537" s="9">
        <v>582</v>
      </c>
      <c r="K537" s="10">
        <v>116</v>
      </c>
      <c r="L537" s="10">
        <v>195</v>
      </c>
      <c r="M537" s="6">
        <v>1</v>
      </c>
      <c r="N537" s="6">
        <f t="shared" si="369"/>
        <v>145</v>
      </c>
      <c r="O537" s="250">
        <v>30</v>
      </c>
      <c r="P537" s="250"/>
      <c r="Q537" s="250"/>
      <c r="R537" s="250"/>
      <c r="S537" s="250"/>
      <c r="T537" s="250"/>
      <c r="U537" s="250">
        <v>20</v>
      </c>
      <c r="V537" s="250"/>
      <c r="W537" s="250"/>
      <c r="X537" s="250"/>
      <c r="Y537" s="250"/>
      <c r="Z537" s="4"/>
      <c r="AA537" s="429"/>
      <c r="AB537" s="457">
        <f t="shared" si="366"/>
        <v>0</v>
      </c>
      <c r="AC537" s="11"/>
      <c r="AD537" s="11"/>
      <c r="AE537" s="11"/>
      <c r="AF537" s="11"/>
      <c r="AG537" s="11"/>
      <c r="AH537" s="11"/>
      <c r="AI537" s="11"/>
      <c r="AJ537" s="12"/>
      <c r="AK537" s="445" t="str">
        <f>IF(G537="","",VLOOKUP(J537,中子データ!$B$4:$H$4500,3,FALSE))</f>
        <v>MSR-T</v>
      </c>
      <c r="AL537" s="445">
        <f>IF(G537="","",VLOOKUP(J537,中子データ!$B$4:$H$4500,5,FALSE))</f>
        <v>0.95</v>
      </c>
      <c r="AM537" s="445">
        <f>IF(G537="","",VLOOKUP(J537,中子データ!$B$4:$H$4500,6,FALSE))</f>
        <v>85</v>
      </c>
      <c r="AN537" s="418"/>
      <c r="AO537" s="419"/>
      <c r="AP537" s="420"/>
      <c r="AQ537" s="421"/>
      <c r="AR537" s="420"/>
      <c r="AS537" s="436">
        <v>1</v>
      </c>
      <c r="AT537" s="436"/>
      <c r="AU537" s="422"/>
      <c r="AV537" s="11"/>
      <c r="AW537" s="11"/>
      <c r="AX537" s="410">
        <f t="shared" si="364"/>
        <v>145</v>
      </c>
      <c r="AY537" s="411">
        <f>IF(G537="","",VLOOKUP(J537,中子データ!$B$4:$M$5999,10,FALSE))</f>
        <v>85</v>
      </c>
      <c r="AZ537" s="438">
        <f>IF(G537="","",VLOOKUP(J537,中子データ!$B$4:$M$5999,9,FALSE))</f>
        <v>84.705882352941174</v>
      </c>
      <c r="BA537" s="412" t="str">
        <f>IF(AQ537="","",VLOOKUP(AQ537,作業者名!$B$4:$C$100,2,FALSE))</f>
        <v/>
      </c>
      <c r="BB537" s="412" t="str">
        <f>IF(AR537="","",VLOOKUP(AR537,作業者名!$B$4:$C$100,2,FALSE))</f>
        <v/>
      </c>
      <c r="BC537" s="412">
        <f>IF(G537="","",VLOOKUP(J537,中子データ!B$4:N$6004,12,FALSE))</f>
        <v>0</v>
      </c>
      <c r="BD537" s="413">
        <f>IF(G537="","",VLOOKUP(J537,中子データ!$B$4:$P$4500,15,FALSE))</f>
        <v>0</v>
      </c>
    </row>
    <row r="538" spans="1:56" x14ac:dyDescent="0.15">
      <c r="A538" s="7" t="str">
        <f>IF(G538="","",VLOOKUP(H538,マシン名!$B$4:$C$93,2,FALSE))</f>
        <v>MK4　</v>
      </c>
      <c r="B538" s="7" t="str">
        <f>IF(G538="","",VLOOKUP(I538,作業者名!$B$4:$C$100,2,FALSE))</f>
        <v>恩田</v>
      </c>
      <c r="C538" s="7" t="str">
        <f>IF(G538="","",VLOOKUP(J538,中子データ!$B$4:$H$4500,2,FALSE))</f>
        <v>D1414  シャフト</v>
      </c>
      <c r="D538" s="8">
        <f>IF(G538="","",VLOOKUP(J538,中子データ!$B$4:$H$4500,4,FALSE))</f>
        <v>2</v>
      </c>
      <c r="E538" s="231">
        <f t="shared" si="358"/>
        <v>236</v>
      </c>
      <c r="G538" s="958">
        <v>44456</v>
      </c>
      <c r="H538" s="9">
        <v>32</v>
      </c>
      <c r="I538" s="9">
        <v>14</v>
      </c>
      <c r="J538" s="9">
        <v>609</v>
      </c>
      <c r="K538" s="10">
        <v>118</v>
      </c>
      <c r="L538" s="10">
        <v>465</v>
      </c>
      <c r="M538" s="6">
        <v>0.5</v>
      </c>
      <c r="N538" s="6">
        <f t="shared" ref="N538" si="370">L538-SUM(O538:Z538)</f>
        <v>375</v>
      </c>
      <c r="O538" s="250"/>
      <c r="P538" s="250"/>
      <c r="Q538" s="250">
        <v>80</v>
      </c>
      <c r="R538" s="250"/>
      <c r="S538" s="250"/>
      <c r="T538" s="250"/>
      <c r="U538" s="250">
        <v>10</v>
      </c>
      <c r="V538" s="250"/>
      <c r="W538" s="250"/>
      <c r="X538" s="250"/>
      <c r="Y538" s="250"/>
      <c r="Z538" s="4"/>
      <c r="AA538" s="429"/>
      <c r="AB538" s="457">
        <f t="shared" si="366"/>
        <v>0</v>
      </c>
      <c r="AC538" s="11"/>
      <c r="AD538" s="11"/>
      <c r="AE538" s="11"/>
      <c r="AF538" s="11"/>
      <c r="AG538" s="11"/>
      <c r="AH538" s="11"/>
      <c r="AI538" s="11"/>
      <c r="AJ538" s="12"/>
      <c r="AK538" s="445" t="str">
        <f>IF(G538="","",VLOOKUP(J538,中子データ!$B$4:$H$4500,3,FALSE))</f>
        <v>ＤＡ-17</v>
      </c>
      <c r="AL538" s="445">
        <f>IF(G538="","",VLOOKUP(J538,中子データ!$B$4:$H$4500,5,FALSE))</f>
        <v>1.58</v>
      </c>
      <c r="AM538" s="445">
        <f>IF(G538="","",VLOOKUP(J538,中子データ!$B$4:$H$4500,6,FALSE))</f>
        <v>76.7</v>
      </c>
      <c r="AN538" s="418"/>
      <c r="AO538" s="419"/>
      <c r="AP538" s="420"/>
      <c r="AQ538" s="421"/>
      <c r="AR538" s="420"/>
      <c r="AS538" s="436"/>
      <c r="AT538" s="436"/>
      <c r="AU538" s="422"/>
      <c r="AV538" s="11"/>
      <c r="AW538" s="11"/>
      <c r="AX538" s="410">
        <f t="shared" si="364"/>
        <v>375</v>
      </c>
      <c r="AY538" s="411">
        <f>IF(G538="","",VLOOKUP(J538,中子データ!$B$4:$M$5999,10,FALSE))</f>
        <v>120</v>
      </c>
      <c r="AZ538" s="438">
        <f>IF(G538="","",VLOOKUP(J538,中子データ!$B$4:$M$5999,9,FALSE))</f>
        <v>60</v>
      </c>
      <c r="BA538" s="412" t="str">
        <f>IF(AQ538="","",VLOOKUP(AQ538,作業者名!$B$4:$C$100,2,FALSE))</f>
        <v/>
      </c>
      <c r="BB538" s="412" t="str">
        <f>IF(AR538="","",VLOOKUP(AR538,作業者名!$B$4:$C$100,2,FALSE))</f>
        <v/>
      </c>
      <c r="BC538" s="412">
        <f>IF(G538="","",VLOOKUP(J538,中子データ!B$4:N$6004,12,FALSE))</f>
        <v>0</v>
      </c>
      <c r="BD538" s="413">
        <f>IF(G538="","",VLOOKUP(J538,中子データ!$B$4:$P$4500,15,FALSE))</f>
        <v>0</v>
      </c>
    </row>
    <row r="539" spans="1:56" x14ac:dyDescent="0.15">
      <c r="A539" s="7" t="str">
        <f>IF(G539="","",VLOOKUP(H539,マシン名!$B$4:$C$93,2,FALSE))</f>
        <v>SL55　</v>
      </c>
      <c r="B539" s="7" t="str">
        <f>IF(G539="","",VLOOKUP(I539,作業者名!$B$4:$C$100,2,FALSE))</f>
        <v>長島</v>
      </c>
      <c r="C539" s="7" t="str">
        <f>IF(G539="","",VLOOKUP(J539,中子データ!$B$4:$H$4500,2,FALSE))</f>
        <v>KD334ｹｰｼﾝｸﾞ主芯</v>
      </c>
      <c r="D539" s="8">
        <f>IF(G539="","",VLOOKUP(J539,中子データ!$B$4:$H$4500,4,FALSE))</f>
        <v>1</v>
      </c>
      <c r="E539" s="231">
        <f t="shared" si="358"/>
        <v>20</v>
      </c>
      <c r="G539" s="958">
        <v>44456</v>
      </c>
      <c r="H539" s="9">
        <v>25</v>
      </c>
      <c r="I539" s="9">
        <v>3</v>
      </c>
      <c r="J539" s="9">
        <v>40</v>
      </c>
      <c r="K539" s="10">
        <v>24</v>
      </c>
      <c r="L539" s="10">
        <v>120</v>
      </c>
      <c r="M539" s="6">
        <v>1</v>
      </c>
      <c r="N539" s="6">
        <f t="shared" ref="N539" si="371">L539-SUM(O539:Z539)</f>
        <v>75</v>
      </c>
      <c r="O539" s="250">
        <v>10</v>
      </c>
      <c r="P539" s="250"/>
      <c r="Q539" s="250"/>
      <c r="R539" s="250">
        <v>25</v>
      </c>
      <c r="S539" s="250"/>
      <c r="T539" s="250"/>
      <c r="U539" s="250">
        <v>10</v>
      </c>
      <c r="V539" s="250"/>
      <c r="W539" s="250"/>
      <c r="X539" s="250"/>
      <c r="Y539" s="250"/>
      <c r="Z539" s="4"/>
      <c r="AA539" s="429"/>
      <c r="AB539" s="457">
        <f t="shared" si="366"/>
        <v>4</v>
      </c>
      <c r="AC539" s="11"/>
      <c r="AD539" s="11"/>
      <c r="AE539" s="11"/>
      <c r="AF539" s="11"/>
      <c r="AG539" s="11"/>
      <c r="AH539" s="11">
        <v>4</v>
      </c>
      <c r="AI539" s="11"/>
      <c r="AJ539" s="12"/>
      <c r="AK539" s="445" t="str">
        <f>IF(G539="","",VLOOKUP(J539,中子データ!$B$4:$H$4500,3,FALSE))</f>
        <v>S30D改</v>
      </c>
      <c r="AL539" s="445">
        <f>IF(G539="","",VLOOKUP(J539,中子データ!$B$4:$H$4500,5,FALSE))</f>
        <v>7.5</v>
      </c>
      <c r="AM539" s="445">
        <f>IF(G539="","",VLOOKUP(J539,中子データ!$B$4:$H$4500,6,FALSE))</f>
        <v>659.8</v>
      </c>
      <c r="AN539" s="418"/>
      <c r="AO539" s="419"/>
      <c r="AP539" s="420"/>
      <c r="AQ539" s="421"/>
      <c r="AR539" s="420"/>
      <c r="AS539" s="436"/>
      <c r="AT539" s="436"/>
      <c r="AU539" s="422"/>
      <c r="AV539" s="11"/>
      <c r="AW539" s="11"/>
      <c r="AX539" s="410">
        <f t="shared" si="364"/>
        <v>75</v>
      </c>
      <c r="AY539" s="411">
        <f>IF(G539="","",VLOOKUP(J539,中子データ!$B$4:$M$5999,10,FALSE))</f>
        <v>200</v>
      </c>
      <c r="AZ539" s="438">
        <f>IF(G539="","",VLOOKUP(J539,中子データ!$B$4:$M$5999,9,FALSE))</f>
        <v>18</v>
      </c>
      <c r="BA539" s="412" t="str">
        <f>IF(AQ539="","",VLOOKUP(AQ539,作業者名!$B$4:$C$100,2,FALSE))</f>
        <v/>
      </c>
      <c r="BB539" s="412" t="str">
        <f>IF(AR539="","",VLOOKUP(AR539,作業者名!$B$4:$C$100,2,FALSE))</f>
        <v/>
      </c>
      <c r="BC539" s="412">
        <f>IF(G539="","",VLOOKUP(J539,中子データ!B$4:N$6004,12,FALSE))</f>
        <v>0</v>
      </c>
      <c r="BD539" s="413">
        <f>IF(G539="","",VLOOKUP(J539,中子データ!$B$4:$P$4500,15,FALSE))</f>
        <v>23</v>
      </c>
    </row>
    <row r="540" spans="1:56" x14ac:dyDescent="0.15">
      <c r="A540" s="7" t="str">
        <f>IF(G540="","",VLOOKUP(H540,マシン名!$B$4:$C$93,2,FALSE))</f>
        <v>SL55　</v>
      </c>
      <c r="B540" s="7" t="str">
        <f>IF(G540="","",VLOOKUP(I540,作業者名!$B$4:$C$100,2,FALSE))</f>
        <v>長島</v>
      </c>
      <c r="C540" s="7" t="str">
        <f>IF(G540="","",VLOOKUP(J540,中子データ!$B$4:$H$4500,2,FALSE))</f>
        <v>KC454枕・タペット</v>
      </c>
      <c r="D540" s="8">
        <f>IF(G540="","",VLOOKUP(J540,中子データ!$B$4:$H$4500,4,FALSE))</f>
        <v>1</v>
      </c>
      <c r="E540" s="231">
        <f t="shared" si="358"/>
        <v>0</v>
      </c>
      <c r="G540" s="958">
        <v>44456</v>
      </c>
      <c r="H540" s="9">
        <v>25</v>
      </c>
      <c r="I540" s="9">
        <v>3</v>
      </c>
      <c r="J540" s="9">
        <v>290</v>
      </c>
      <c r="K540" s="10">
        <v>0</v>
      </c>
      <c r="L540" s="10">
        <v>30</v>
      </c>
      <c r="M540" s="6">
        <v>1</v>
      </c>
      <c r="N540" s="6">
        <f t="shared" ref="N540:N547" si="372">L540-SUM(O540:Z540)</f>
        <v>0</v>
      </c>
      <c r="O540" s="250"/>
      <c r="P540" s="250">
        <v>30</v>
      </c>
      <c r="Q540" s="250"/>
      <c r="R540" s="250"/>
      <c r="S540" s="250"/>
      <c r="T540" s="250"/>
      <c r="U540" s="250"/>
      <c r="V540" s="250"/>
      <c r="W540" s="250"/>
      <c r="X540" s="250"/>
      <c r="Y540" s="250"/>
      <c r="Z540" s="4"/>
      <c r="AA540" s="429"/>
      <c r="AB540" s="457">
        <f t="shared" si="366"/>
        <v>0</v>
      </c>
      <c r="AC540" s="11"/>
      <c r="AD540" s="11"/>
      <c r="AE540" s="11"/>
      <c r="AF540" s="11"/>
      <c r="AG540" s="11"/>
      <c r="AH540" s="11"/>
      <c r="AI540" s="11"/>
      <c r="AJ540" s="12"/>
      <c r="AK540" s="445" t="str">
        <f>IF(G540="","",VLOOKUP(J540,中子データ!$B$4:$H$4500,3,FALSE))</f>
        <v>MSR-T</v>
      </c>
      <c r="AL540" s="445">
        <f>IF(G540="","",VLOOKUP(J540,中子データ!$B$4:$H$4500,5,FALSE))</f>
        <v>2.4700000000000002</v>
      </c>
      <c r="AM540" s="445">
        <f>IF(G540="","",VLOOKUP(J540,中子データ!$B$4:$H$4500,6,FALSE))</f>
        <v>244</v>
      </c>
      <c r="AN540" s="418"/>
      <c r="AO540" s="419"/>
      <c r="AP540" s="420"/>
      <c r="AQ540" s="421"/>
      <c r="AR540" s="420"/>
      <c r="AS540" s="436"/>
      <c r="AT540" s="436"/>
      <c r="AU540" s="422"/>
      <c r="AV540" s="11"/>
      <c r="AW540" s="11"/>
      <c r="AX540" s="410">
        <f t="shared" si="364"/>
        <v>0</v>
      </c>
      <c r="AY540" s="411">
        <f>IF(G540="","",VLOOKUP(J540,中子データ!$B$4:$M$5999,10,FALSE))</f>
        <v>110</v>
      </c>
      <c r="AZ540" s="438">
        <f>IF(G540="","",VLOOKUP(J540,中子データ!$B$4:$M$5999,9,FALSE))</f>
        <v>32.727272727272727</v>
      </c>
      <c r="BA540" s="412" t="str">
        <f>IF(AQ540="","",VLOOKUP(AQ540,作業者名!$B$4:$C$100,2,FALSE))</f>
        <v/>
      </c>
      <c r="BB540" s="412" t="str">
        <f>IF(AR540="","",VLOOKUP(AR540,作業者名!$B$4:$C$100,2,FALSE))</f>
        <v/>
      </c>
      <c r="BC540" s="412">
        <f>IF(G540="","",VLOOKUP(J540,中子データ!B$4:N$6004,12,FALSE))</f>
        <v>1.4E-2</v>
      </c>
      <c r="BD540" s="413">
        <f>IF(G540="","",VLOOKUP(J540,中子データ!$B$4:$P$4500,15,FALSE))</f>
        <v>18.7</v>
      </c>
    </row>
    <row r="541" spans="1:56" x14ac:dyDescent="0.15">
      <c r="A541" s="7" t="str">
        <f>IF(G541="","",VLOOKUP(H541,マシン名!$B$4:$C$93,2,FALSE))</f>
        <v>VTOP935　</v>
      </c>
      <c r="B541" s="7" t="str">
        <f>IF(G541="","",VLOOKUP(I541,作業者名!$B$4:$C$100,2,FALSE))</f>
        <v>長島</v>
      </c>
      <c r="C541" s="7" t="str">
        <f>IF(G541="","",VLOOKUP(J541,中子データ!$B$4:$H$4500,2,FALSE))</f>
        <v>KB768ジャケ</v>
      </c>
      <c r="D541" s="8">
        <f>IF(G541="","",VLOOKUP(J541,中子データ!$B$4:$H$4500,4,FALSE))</f>
        <v>1</v>
      </c>
      <c r="E541" s="231">
        <f t="shared" si="358"/>
        <v>8</v>
      </c>
      <c r="G541" s="958">
        <v>44456</v>
      </c>
      <c r="H541" s="1066">
        <v>22</v>
      </c>
      <c r="I541" s="1066">
        <v>3</v>
      </c>
      <c r="J541" s="1066">
        <v>593</v>
      </c>
      <c r="K541" s="10">
        <v>9</v>
      </c>
      <c r="L541" s="10">
        <v>90</v>
      </c>
      <c r="M541" s="6">
        <v>1</v>
      </c>
      <c r="N541" s="6">
        <f t="shared" si="372"/>
        <v>40</v>
      </c>
      <c r="O541" s="250">
        <v>10</v>
      </c>
      <c r="P541" s="250"/>
      <c r="Q541" s="250"/>
      <c r="R541" s="250"/>
      <c r="S541" s="250"/>
      <c r="T541" s="250"/>
      <c r="U541" s="250">
        <v>10</v>
      </c>
      <c r="V541" s="250"/>
      <c r="W541" s="250"/>
      <c r="X541" s="250"/>
      <c r="Y541" s="250"/>
      <c r="Z541" s="4">
        <v>30</v>
      </c>
      <c r="AA541" s="429"/>
      <c r="AB541" s="457">
        <f t="shared" si="366"/>
        <v>1</v>
      </c>
      <c r="AC541" s="11"/>
      <c r="AD541" s="11"/>
      <c r="AE541" s="11">
        <v>1</v>
      </c>
      <c r="AF541" s="11"/>
      <c r="AG541" s="11"/>
      <c r="AH541" s="11"/>
      <c r="AI541" s="11"/>
      <c r="AJ541" s="12"/>
      <c r="AK541" s="445" t="str">
        <f>IF(G541="","",VLOOKUP(J541,中子データ!$B$4:$H$4500,3,FALSE))</f>
        <v>WJ-50A</v>
      </c>
      <c r="AL541" s="445">
        <f>IF(G541="","",VLOOKUP(J541,中子データ!$B$4:$H$4500,5,FALSE))</f>
        <v>2.4</v>
      </c>
      <c r="AM541" s="445">
        <f>IF(G541="","",VLOOKUP(J541,中子データ!$B$4:$H$4500,6,FALSE))</f>
        <v>559.20000000000005</v>
      </c>
      <c r="AN541" s="418"/>
      <c r="AO541" s="419"/>
      <c r="AP541" s="420"/>
      <c r="AQ541" s="421"/>
      <c r="AR541" s="420"/>
      <c r="AS541" s="436"/>
      <c r="AT541" s="436"/>
      <c r="AU541" s="1072" t="s">
        <v>2006</v>
      </c>
      <c r="AV541" s="11"/>
      <c r="AW541" s="11"/>
      <c r="AX541" s="410">
        <f t="shared" si="364"/>
        <v>40</v>
      </c>
      <c r="AY541" s="411">
        <f>IF(G541="","",VLOOKUP(J541,中子データ!$B$4:$M$5999,10,FALSE))</f>
        <v>240</v>
      </c>
      <c r="AZ541" s="438">
        <f>IF(G541="","",VLOOKUP(J541,中子データ!$B$4:$M$5999,9,FALSE))</f>
        <v>15</v>
      </c>
      <c r="BA541" s="412" t="str">
        <f>IF(AQ541="","",VLOOKUP(AQ541,作業者名!$B$4:$C$100,2,FALSE))</f>
        <v/>
      </c>
      <c r="BB541" s="412" t="str">
        <f>IF(AR541="","",VLOOKUP(AR541,作業者名!$B$4:$C$100,2,FALSE))</f>
        <v/>
      </c>
      <c r="BC541" s="412">
        <f>IF(G541="","",VLOOKUP(J541,中子データ!B$4:N$6004,12,FALSE))</f>
        <v>0.1</v>
      </c>
      <c r="BD541" s="413">
        <f>IF(G541="","",VLOOKUP(J541,中子データ!$B$4:$P$4500,15,FALSE))</f>
        <v>0</v>
      </c>
    </row>
    <row r="542" spans="1:56" x14ac:dyDescent="0.15">
      <c r="A542" s="7" t="str">
        <f>IF(G542="","",VLOOKUP(H542,マシン名!$B$4:$C$93,2,FALSE))</f>
        <v>A56HP①　</v>
      </c>
      <c r="B542" s="7" t="str">
        <f>IF(G542="","",VLOOKUP(I542,作業者名!$B$4:$C$100,2,FALSE))</f>
        <v>清水</v>
      </c>
      <c r="C542" s="7" t="str">
        <f>IF(G542="","",VLOOKUP(J542,中子データ!$B$4:$H$4500,2,FALSE))</f>
        <v>K5B763</v>
      </c>
      <c r="D542" s="8">
        <f>IF(G542="","",VLOOKUP(J542,中子データ!$B$4:$H$4500,4,FALSE))</f>
        <v>1</v>
      </c>
      <c r="E542" s="231">
        <f t="shared" si="358"/>
        <v>84</v>
      </c>
      <c r="G542" s="958">
        <v>44456</v>
      </c>
      <c r="H542" s="1038">
        <v>29</v>
      </c>
      <c r="I542" s="1038">
        <v>17</v>
      </c>
      <c r="J542" s="1038">
        <v>584</v>
      </c>
      <c r="K542" s="951">
        <v>86</v>
      </c>
      <c r="L542" s="951">
        <v>435</v>
      </c>
      <c r="M542" s="952">
        <v>1</v>
      </c>
      <c r="N542" s="6">
        <f t="shared" si="372"/>
        <v>385</v>
      </c>
      <c r="O542" s="250">
        <v>20</v>
      </c>
      <c r="P542" s="250"/>
      <c r="Q542" s="250">
        <v>10</v>
      </c>
      <c r="R542" s="250">
        <v>20</v>
      </c>
      <c r="S542" s="250"/>
      <c r="T542" s="250"/>
      <c r="U542" s="250"/>
      <c r="V542" s="250"/>
      <c r="W542" s="250"/>
      <c r="X542" s="250"/>
      <c r="Y542" s="250"/>
      <c r="Z542" s="4"/>
      <c r="AA542" s="429"/>
      <c r="AB542" s="457">
        <f t="shared" si="366"/>
        <v>2</v>
      </c>
      <c r="AC542" s="11"/>
      <c r="AD542" s="11"/>
      <c r="AE542" s="11"/>
      <c r="AF542" s="11"/>
      <c r="AG542" s="11"/>
      <c r="AH542" s="11"/>
      <c r="AI542" s="11">
        <v>2</v>
      </c>
      <c r="AJ542" s="12"/>
      <c r="AK542" s="445" t="str">
        <f>IF(G542="","",VLOOKUP(J542,中子データ!$B$4:$H$4500,3,FALSE))</f>
        <v>MT-70R</v>
      </c>
      <c r="AL542" s="445">
        <f>IF(G542="","",VLOOKUP(J542,中子データ!$B$4:$H$4500,5,FALSE))</f>
        <v>12</v>
      </c>
      <c r="AM542" s="445">
        <f>IF(G542="","",VLOOKUP(J542,中子データ!$B$4:$H$4500,6,FALSE))</f>
        <v>902</v>
      </c>
      <c r="AN542" s="418"/>
      <c r="AO542" s="419"/>
      <c r="AP542" s="420"/>
      <c r="AQ542" s="421"/>
      <c r="AR542" s="420"/>
      <c r="AS542" s="436"/>
      <c r="AT542" s="436"/>
      <c r="AU542" s="422" t="s">
        <v>2163</v>
      </c>
      <c r="AV542" s="11"/>
      <c r="AW542" s="11"/>
      <c r="AX542" s="410">
        <f t="shared" si="364"/>
        <v>385</v>
      </c>
      <c r="AY542" s="411">
        <f>IF(G542="","",VLOOKUP(J542,中子データ!$B$4:$M$5999,10,FALSE))</f>
        <v>240</v>
      </c>
      <c r="AZ542" s="438">
        <f>IF(G542="","",VLOOKUP(J542,中子データ!$B$4:$M$5999,9,FALSE))</f>
        <v>15</v>
      </c>
      <c r="BA542" s="412" t="str">
        <f>IF(AQ542="","",VLOOKUP(AQ542,作業者名!$B$4:$C$100,2,FALSE))</f>
        <v/>
      </c>
      <c r="BB542" s="412" t="str">
        <f>IF(AR542="","",VLOOKUP(AR542,作業者名!$B$4:$C$100,2,FALSE))</f>
        <v/>
      </c>
      <c r="BC542" s="412">
        <f>IF(G542="","",VLOOKUP(J542,中子データ!B$4:N$6004,12,FALSE))</f>
        <v>0</v>
      </c>
      <c r="BD542" s="413">
        <f>IF(G542="","",VLOOKUP(J542,中子データ!$B$4:$P$4500,15,FALSE))</f>
        <v>0</v>
      </c>
    </row>
    <row r="543" spans="1:56" x14ac:dyDescent="0.15">
      <c r="A543" s="7" t="str">
        <f>IF(G543="","",VLOOKUP(H543,マシン名!$B$4:$C$93,2,FALSE))</f>
        <v>A56HP①　</v>
      </c>
      <c r="B543" s="7" t="str">
        <f>IF(G543="","",VLOOKUP(I543,作業者名!$B$4:$C$100,2,FALSE))</f>
        <v>飯塚</v>
      </c>
      <c r="C543" s="7" t="str">
        <f>IF(G543="","",VLOOKUP(J543,中子データ!$B$4:$H$4500,2,FALSE))</f>
        <v>K5B763</v>
      </c>
      <c r="D543" s="8">
        <f>IF(G543="","",VLOOKUP(J543,中子データ!$B$4:$H$4500,4,FALSE))</f>
        <v>1</v>
      </c>
      <c r="E543" s="231">
        <f t="shared" si="358"/>
        <v>28</v>
      </c>
      <c r="G543" s="958">
        <v>44456</v>
      </c>
      <c r="H543" s="1111">
        <v>29</v>
      </c>
      <c r="I543" s="1111">
        <v>21</v>
      </c>
      <c r="J543" s="1111">
        <v>584</v>
      </c>
      <c r="K543" s="966">
        <v>33</v>
      </c>
      <c r="L543" s="966">
        <v>180</v>
      </c>
      <c r="M543" s="967">
        <v>1</v>
      </c>
      <c r="N543" s="6">
        <f t="shared" si="372"/>
        <v>170</v>
      </c>
      <c r="O543" s="250">
        <v>10</v>
      </c>
      <c r="P543" s="250"/>
      <c r="Q543" s="250"/>
      <c r="R543" s="250"/>
      <c r="S543" s="250"/>
      <c r="T543" s="250"/>
      <c r="U543" s="250"/>
      <c r="V543" s="250"/>
      <c r="W543" s="250"/>
      <c r="X543" s="250"/>
      <c r="Y543" s="250"/>
      <c r="Z543" s="4"/>
      <c r="AA543" s="429"/>
      <c r="AB543" s="457">
        <f t="shared" si="366"/>
        <v>5</v>
      </c>
      <c r="AC543" s="11">
        <v>5</v>
      </c>
      <c r="AD543" s="11"/>
      <c r="AE543" s="11"/>
      <c r="AF543" s="11"/>
      <c r="AG543" s="11"/>
      <c r="AH543" s="11"/>
      <c r="AI543" s="11"/>
      <c r="AJ543" s="12"/>
      <c r="AK543" s="445" t="str">
        <f>IF(G543="","",VLOOKUP(J543,中子データ!$B$4:$H$4500,3,FALSE))</f>
        <v>MT-70R</v>
      </c>
      <c r="AL543" s="445">
        <f>IF(G543="","",VLOOKUP(J543,中子データ!$B$4:$H$4500,5,FALSE))</f>
        <v>12</v>
      </c>
      <c r="AM543" s="445">
        <f>IF(G543="","",VLOOKUP(J543,中子データ!$B$4:$H$4500,6,FALSE))</f>
        <v>902</v>
      </c>
      <c r="AN543" s="418"/>
      <c r="AO543" s="419"/>
      <c r="AP543" s="420"/>
      <c r="AQ543" s="421"/>
      <c r="AR543" s="420"/>
      <c r="AS543" s="436">
        <v>1</v>
      </c>
      <c r="AT543" s="436"/>
      <c r="AU543" s="422"/>
      <c r="AV543" s="11"/>
      <c r="AW543" s="11"/>
      <c r="AX543" s="410">
        <f t="shared" si="364"/>
        <v>170</v>
      </c>
      <c r="AY543" s="411">
        <f>IF(G543="","",VLOOKUP(J543,中子データ!$B$4:$M$5999,10,FALSE))</f>
        <v>240</v>
      </c>
      <c r="AZ543" s="438">
        <f>IF(G543="","",VLOOKUP(J543,中子データ!$B$4:$M$5999,9,FALSE))</f>
        <v>15</v>
      </c>
      <c r="BA543" s="412" t="str">
        <f>IF(AQ543="","",VLOOKUP(AQ543,作業者名!$B$4:$C$100,2,FALSE))</f>
        <v/>
      </c>
      <c r="BB543" s="412" t="str">
        <f>IF(AR543="","",VLOOKUP(AR543,作業者名!$B$4:$C$100,2,FALSE))</f>
        <v/>
      </c>
      <c r="BC543" s="412">
        <f>IF(G543="","",VLOOKUP(J543,中子データ!B$4:N$6004,12,FALSE))</f>
        <v>0</v>
      </c>
      <c r="BD543" s="413">
        <f>IF(G543="","",VLOOKUP(J543,中子データ!$B$4:$P$4500,15,FALSE))</f>
        <v>0</v>
      </c>
    </row>
    <row r="544" spans="1:56" x14ac:dyDescent="0.15">
      <c r="A544" s="7" t="str">
        <f>IF(G544="","",VLOOKUP(H544,マシン名!$B$4:$C$93,2,FALSE))</f>
        <v>A56HP①　</v>
      </c>
      <c r="B544" s="7" t="str">
        <f>IF(G544="","",VLOOKUP(I544,作業者名!$B$4:$C$100,2,FALSE))</f>
        <v>飯塚</v>
      </c>
      <c r="C544" s="7" t="str">
        <f>IF(G544="","",VLOOKUP(J544,中子データ!$B$4:$H$4500,2,FALSE))</f>
        <v>KC780　主</v>
      </c>
      <c r="D544" s="8">
        <f>IF(G544="","",VLOOKUP(J544,中子データ!$B$4:$H$4500,4,FALSE))</f>
        <v>1</v>
      </c>
      <c r="E544" s="231">
        <f t="shared" si="358"/>
        <v>0</v>
      </c>
      <c r="G544" s="958">
        <v>44456</v>
      </c>
      <c r="H544" s="1038">
        <v>29</v>
      </c>
      <c r="I544" s="950">
        <v>21</v>
      </c>
      <c r="J544" s="950">
        <v>606</v>
      </c>
      <c r="K544" s="951">
        <v>0</v>
      </c>
      <c r="L544" s="951">
        <v>45</v>
      </c>
      <c r="M544" s="952">
        <v>1</v>
      </c>
      <c r="N544" s="1037">
        <f t="shared" si="372"/>
        <v>0</v>
      </c>
      <c r="O544" s="250"/>
      <c r="P544" s="250">
        <v>45</v>
      </c>
      <c r="Q544" s="250"/>
      <c r="R544" s="250"/>
      <c r="S544" s="250"/>
      <c r="T544" s="250"/>
      <c r="U544" s="250"/>
      <c r="V544" s="250"/>
      <c r="W544" s="250"/>
      <c r="X544" s="250"/>
      <c r="Y544" s="250"/>
      <c r="Z544" s="4"/>
      <c r="AA544" s="429"/>
      <c r="AB544" s="457">
        <f t="shared" si="366"/>
        <v>0</v>
      </c>
      <c r="AC544" s="11"/>
      <c r="AD544" s="11"/>
      <c r="AE544" s="11"/>
      <c r="AF544" s="11"/>
      <c r="AG544" s="11"/>
      <c r="AH544" s="11"/>
      <c r="AI544" s="11"/>
      <c r="AJ544" s="12"/>
      <c r="AK544" s="445" t="str">
        <f>IF(G544="","",VLOOKUP(J544,中子データ!$B$4:$H$4500,3,FALSE))</f>
        <v>DP25A</v>
      </c>
      <c r="AL544" s="445">
        <f>IF(G544="","",VLOOKUP(J544,中子データ!$B$4:$H$4500,5,FALSE))</f>
        <v>19.649999999999999</v>
      </c>
      <c r="AM544" s="445">
        <f>IF(G544="","",VLOOKUP(J544,中子データ!$B$4:$H$4500,6,FALSE))</f>
        <v>1490</v>
      </c>
      <c r="AN544" s="418"/>
      <c r="AO544" s="419"/>
      <c r="AP544" s="420"/>
      <c r="AQ544" s="421"/>
      <c r="AR544" s="420"/>
      <c r="AS544" s="436">
        <v>1</v>
      </c>
      <c r="AT544" s="436"/>
      <c r="AU544" s="422"/>
      <c r="AV544" s="11"/>
      <c r="AW544" s="11"/>
      <c r="AX544" s="410">
        <f t="shared" si="364"/>
        <v>0</v>
      </c>
      <c r="AY544" s="411">
        <f>IF(G544="","",VLOOKUP(J544,中子データ!$B$4:$M$5999,10,FALSE))</f>
        <v>240</v>
      </c>
      <c r="AZ544" s="438">
        <f>IF(G544="","",VLOOKUP(J544,中子データ!$B$4:$M$5999,9,FALSE))</f>
        <v>15</v>
      </c>
      <c r="BA544" s="412" t="str">
        <f>IF(AQ544="","",VLOOKUP(AQ544,作業者名!$B$4:$C$100,2,FALSE))</f>
        <v/>
      </c>
      <c r="BB544" s="412" t="str">
        <f>IF(AR544="","",VLOOKUP(AR544,作業者名!$B$4:$C$100,2,FALSE))</f>
        <v/>
      </c>
      <c r="BC544" s="412">
        <f>IF(G544="","",VLOOKUP(J544,中子データ!B$4:N$6004,12,FALSE))</f>
        <v>0</v>
      </c>
      <c r="BD544" s="413">
        <f>IF(G544="","",VLOOKUP(J544,中子データ!$B$4:$P$4500,15,FALSE))</f>
        <v>0</v>
      </c>
    </row>
    <row r="545" spans="1:56" x14ac:dyDescent="0.15">
      <c r="A545" s="7" t="str">
        <f>IF(G545="","",VLOOKUP(H545,マシン名!$B$4:$C$93,2,FALSE))</f>
        <v>3AN②　</v>
      </c>
      <c r="B545" s="7" t="str">
        <f>IF(G545="","",VLOOKUP(I545,作業者名!$B$4:$C$100,2,FALSE))</f>
        <v>吉田</v>
      </c>
      <c r="C545" s="7" t="str">
        <f>IF(G545="","",VLOOKUP(J545,中子データ!$B$4:$H$4500,2,FALSE))</f>
        <v>6BB1タペット中子</v>
      </c>
      <c r="D545" s="8">
        <f>IF(G545="","",VLOOKUP(J545,中子データ!$B$4:$H$4500,4,FALSE))</f>
        <v>8</v>
      </c>
      <c r="E545" s="231">
        <f t="shared" si="358"/>
        <v>1304</v>
      </c>
      <c r="G545" s="958">
        <v>44456</v>
      </c>
      <c r="H545" s="9">
        <v>28</v>
      </c>
      <c r="I545" s="9">
        <v>1</v>
      </c>
      <c r="J545" s="9">
        <v>3056</v>
      </c>
      <c r="K545" s="10">
        <v>163</v>
      </c>
      <c r="L545" s="10">
        <v>280</v>
      </c>
      <c r="M545" s="6">
        <v>0.5</v>
      </c>
      <c r="N545" s="1037">
        <f t="shared" si="372"/>
        <v>270</v>
      </c>
      <c r="O545" s="250">
        <v>5</v>
      </c>
      <c r="P545" s="250"/>
      <c r="Q545" s="250"/>
      <c r="R545" s="250"/>
      <c r="S545" s="250"/>
      <c r="T545" s="250"/>
      <c r="U545" s="250">
        <v>5</v>
      </c>
      <c r="V545" s="250"/>
      <c r="W545" s="250"/>
      <c r="X545" s="250"/>
      <c r="Y545" s="250"/>
      <c r="Z545" s="4"/>
      <c r="AA545" s="429"/>
      <c r="AB545" s="457">
        <f t="shared" si="366"/>
        <v>0</v>
      </c>
      <c r="AC545" s="11"/>
      <c r="AD545" s="11"/>
      <c r="AE545" s="11"/>
      <c r="AF545" s="11"/>
      <c r="AG545" s="11"/>
      <c r="AH545" s="11"/>
      <c r="AI545" s="11"/>
      <c r="AJ545" s="12"/>
      <c r="AK545" s="445" t="str">
        <f>IF(G545="","",VLOOKUP(J545,中子データ!$B$4:$H$4500,3,FALSE))</f>
        <v>MJ72W</v>
      </c>
      <c r="AL545" s="445">
        <f>IF(G545="","",VLOOKUP(J545,中子データ!$B$4:$H$4500,5,FALSE))</f>
        <v>4.2000000000000003E-2</v>
      </c>
      <c r="AM545" s="445">
        <f>IF(G545="","",VLOOKUP(J545,中子データ!$B$4:$H$4500,6,FALSE))</f>
        <v>20</v>
      </c>
      <c r="AN545" s="418"/>
      <c r="AO545" s="419"/>
      <c r="AP545" s="420"/>
      <c r="AQ545" s="421"/>
      <c r="AR545" s="1071"/>
      <c r="AS545" s="436"/>
      <c r="AT545" s="436"/>
      <c r="AU545" s="422"/>
      <c r="AV545" s="11"/>
      <c r="AW545" s="11"/>
      <c r="AX545" s="410">
        <f t="shared" si="364"/>
        <v>270</v>
      </c>
      <c r="AY545" s="411">
        <f>IF(G545="","",VLOOKUP(J545,中子データ!$B$4:$M$5999,10,FALSE))</f>
        <v>100</v>
      </c>
      <c r="AZ545" s="438">
        <f>IF(G545="","",VLOOKUP(J545,中子データ!$B$4:$M$5999,9,FALSE))</f>
        <v>288</v>
      </c>
      <c r="BA545" s="412" t="str">
        <f>IF(AQ545="","",VLOOKUP(AQ545,作業者名!$B$4:$C$100,2,FALSE))</f>
        <v/>
      </c>
      <c r="BB545" s="412" t="str">
        <f>IF(AR545="","",VLOOKUP(AR545,作業者名!$B$4:$C$100,2,FALSE))</f>
        <v/>
      </c>
      <c r="BC545" s="412">
        <f>IF(G545="","",VLOOKUP(J545,中子データ!B$4:N$6004,12,FALSE))</f>
        <v>0</v>
      </c>
      <c r="BD545" s="413">
        <f>IF(G545="","",VLOOKUP(J545,中子データ!$B$4:$P$4500,15,FALSE))</f>
        <v>0</v>
      </c>
    </row>
    <row r="546" spans="1:56" x14ac:dyDescent="0.15">
      <c r="A546" s="7" t="str">
        <f>IF(G546="","",VLOOKUP(H546,マシン名!$B$4:$C$93,2,FALSE))</f>
        <v>TR-C</v>
      </c>
      <c r="B546" s="7" t="str">
        <f>IF(G546="","",VLOOKUP(I546,作業者名!$B$4:$C$100,2,FALSE))</f>
        <v>浅津</v>
      </c>
      <c r="C546" s="7" t="str">
        <f>IF(G546="","",VLOOKUP(J546,中子データ!$B$4:$H$4500,2,FALSE))</f>
        <v>6BB1　②</v>
      </c>
      <c r="D546" s="8">
        <f>IF(G546="","",VLOOKUP(J546,中子データ!$B$4:$H$4500,4,FALSE))</f>
        <v>2</v>
      </c>
      <c r="E546" s="231">
        <f t="shared" si="358"/>
        <v>278</v>
      </c>
      <c r="G546" s="958">
        <v>44456</v>
      </c>
      <c r="H546" s="9">
        <v>35</v>
      </c>
      <c r="I546" s="9">
        <v>9</v>
      </c>
      <c r="J546" s="9">
        <v>3049</v>
      </c>
      <c r="K546" s="10">
        <v>142</v>
      </c>
      <c r="L546" s="10">
        <v>465</v>
      </c>
      <c r="M546" s="6">
        <v>0.35</v>
      </c>
      <c r="N546" s="1037">
        <f t="shared" si="372"/>
        <v>455</v>
      </c>
      <c r="O546" s="250"/>
      <c r="P546" s="250"/>
      <c r="Q546" s="250"/>
      <c r="R546" s="250"/>
      <c r="S546" s="250"/>
      <c r="T546" s="250"/>
      <c r="U546" s="250">
        <v>10</v>
      </c>
      <c r="V546" s="250"/>
      <c r="W546" s="250"/>
      <c r="X546" s="250"/>
      <c r="Y546" s="250"/>
      <c r="Z546" s="4"/>
      <c r="AA546" s="429"/>
      <c r="AB546" s="457">
        <f t="shared" si="366"/>
        <v>6</v>
      </c>
      <c r="AC546" s="11"/>
      <c r="AD546" s="11"/>
      <c r="AE546" s="11"/>
      <c r="AF546" s="11"/>
      <c r="AG546" s="11"/>
      <c r="AH546" s="11"/>
      <c r="AI546" s="11">
        <v>6</v>
      </c>
      <c r="AJ546" s="12"/>
      <c r="AK546" s="445" t="str">
        <f>IF(G546="","",VLOOKUP(J546,中子データ!$B$4:$H$4500,3,FALSE))</f>
        <v>MSR-T</v>
      </c>
      <c r="AL546" s="445">
        <f>IF(G546="","",VLOOKUP(J546,中子データ!$B$4:$H$4500,5,FALSE))</f>
        <v>2.6</v>
      </c>
      <c r="AM546" s="445">
        <f>IF(G546="","",VLOOKUP(J546,中子データ!$B$4:$H$4500,6,FALSE))</f>
        <v>126.19999999999999</v>
      </c>
      <c r="AN546" s="418"/>
      <c r="AO546" s="419"/>
      <c r="AP546" s="420"/>
      <c r="AQ546" s="421"/>
      <c r="AR546" s="1071"/>
      <c r="AS546" s="436"/>
      <c r="AT546" s="436"/>
      <c r="AU546" s="422"/>
      <c r="AV546" s="11"/>
      <c r="AW546" s="11"/>
      <c r="AX546" s="410">
        <f t="shared" si="364"/>
        <v>455</v>
      </c>
      <c r="AY546" s="411">
        <f>IF(G546="","",VLOOKUP(J546,中子データ!$B$4:$M$5999,10,FALSE))</f>
        <v>100</v>
      </c>
      <c r="AZ546" s="438">
        <f>IF(G546="","",VLOOKUP(J546,中子データ!$B$4:$M$5999,9,FALSE))</f>
        <v>72</v>
      </c>
      <c r="BA546" s="412" t="str">
        <f>IF(AQ546="","",VLOOKUP(AQ546,作業者名!$B$4:$C$100,2,FALSE))</f>
        <v/>
      </c>
      <c r="BB546" s="412" t="str">
        <f>IF(AR546="","",VLOOKUP(AR546,作業者名!$B$4:$C$100,2,FALSE))</f>
        <v/>
      </c>
      <c r="BC546" s="412">
        <f>IF(G546="","",VLOOKUP(J546,中子データ!B$4:N$6004,12,FALSE))</f>
        <v>0.04</v>
      </c>
      <c r="BD546" s="413">
        <f>IF(G546="","",VLOOKUP(J546,中子データ!$B$4:$P$4500,15,FALSE))</f>
        <v>0</v>
      </c>
    </row>
    <row r="547" spans="1:56" x14ac:dyDescent="0.15">
      <c r="A547" s="7" t="str">
        <f>IF(G547="","",VLOOKUP(H547,マシン名!$B$4:$C$93,2,FALSE))</f>
        <v>TR-C</v>
      </c>
      <c r="B547" s="7" t="str">
        <f>IF(G547="","",VLOOKUP(I547,作業者名!$B$4:$C$100,2,FALSE))</f>
        <v>竹中</v>
      </c>
      <c r="C547" s="7" t="str">
        <f>IF(G547="","",VLOOKUP(J547,中子データ!$B$4:$H$4500,2,FALSE))</f>
        <v>6BB1　②</v>
      </c>
      <c r="D547" s="8">
        <f>IF(G547="","",VLOOKUP(J547,中子データ!$B$4:$H$4500,4,FALSE))</f>
        <v>2</v>
      </c>
      <c r="E547" s="231">
        <f>IF(G547="","",D547*K547-AB547)</f>
        <v>309</v>
      </c>
      <c r="G547" s="958">
        <v>44456</v>
      </c>
      <c r="H547" s="1038">
        <v>35</v>
      </c>
      <c r="I547" s="1038">
        <v>82</v>
      </c>
      <c r="J547" s="1038">
        <v>3049</v>
      </c>
      <c r="K547" s="10">
        <v>157</v>
      </c>
      <c r="L547" s="10">
        <v>465</v>
      </c>
      <c r="M547" s="6">
        <v>0.35</v>
      </c>
      <c r="N547" s="1037">
        <f t="shared" si="372"/>
        <v>440</v>
      </c>
      <c r="O547" s="250">
        <v>10</v>
      </c>
      <c r="P547" s="250"/>
      <c r="Q547" s="250"/>
      <c r="R547" s="250"/>
      <c r="S547" s="250"/>
      <c r="T547" s="250"/>
      <c r="U547" s="250">
        <v>15</v>
      </c>
      <c r="V547" s="250"/>
      <c r="W547" s="250"/>
      <c r="X547" s="250"/>
      <c r="Y547" s="250"/>
      <c r="Z547" s="4"/>
      <c r="AA547" s="429"/>
      <c r="AB547" s="457">
        <f t="shared" si="366"/>
        <v>5</v>
      </c>
      <c r="AC547" s="11"/>
      <c r="AD547" s="11"/>
      <c r="AE547" s="11"/>
      <c r="AF547" s="11"/>
      <c r="AG547" s="11"/>
      <c r="AH547" s="11"/>
      <c r="AI547" s="11"/>
      <c r="AJ547" s="12">
        <v>5</v>
      </c>
      <c r="AK547" s="445" t="str">
        <f>IF(G547="","",VLOOKUP(J547,中子データ!$B$4:$H$4500,3,FALSE))</f>
        <v>MSR-T</v>
      </c>
      <c r="AL547" s="445">
        <f>IF(G547="","",VLOOKUP(J547,中子データ!$B$4:$H$4500,5,FALSE))</f>
        <v>2.6</v>
      </c>
      <c r="AM547" s="445">
        <f>IF(G547="","",VLOOKUP(J547,中子データ!$B$4:$H$4500,6,FALSE))</f>
        <v>126.19999999999999</v>
      </c>
      <c r="AN547" s="418"/>
      <c r="AO547" s="419"/>
      <c r="AP547" s="420"/>
      <c r="AQ547" s="421"/>
      <c r="AR547" s="420"/>
      <c r="AS547" s="436">
        <v>1</v>
      </c>
      <c r="AT547" s="436"/>
      <c r="AU547" s="422"/>
      <c r="AV547" s="11"/>
      <c r="AW547" s="11"/>
      <c r="AX547" s="410">
        <f t="shared" si="364"/>
        <v>440</v>
      </c>
      <c r="AY547" s="411">
        <f>IF(G547="","",VLOOKUP(J547,中子データ!$B$4:$M$5999,10,FALSE))</f>
        <v>100</v>
      </c>
      <c r="AZ547" s="438">
        <f>IF(G547="","",VLOOKUP(J547,中子データ!$B$4:$M$5999,9,FALSE))</f>
        <v>72</v>
      </c>
      <c r="BA547" s="412" t="str">
        <f>IF(AQ547="","",VLOOKUP(AQ547,作業者名!$B$4:$C$100,2,FALSE))</f>
        <v/>
      </c>
      <c r="BB547" s="412" t="str">
        <f>IF(AR547="","",VLOOKUP(AR547,作業者名!$B$4:$C$100,2,FALSE))</f>
        <v/>
      </c>
      <c r="BC547" s="412">
        <f>IF(G547="","",VLOOKUP(J547,中子データ!B$4:N$6004,12,FALSE))</f>
        <v>0.04</v>
      </c>
      <c r="BD547" s="413">
        <f>IF(G547="","",VLOOKUP(J547,中子データ!$B$4:$P$4500,15,FALSE))</f>
        <v>0</v>
      </c>
    </row>
    <row r="548" spans="1:56" x14ac:dyDescent="0.15">
      <c r="A548" s="7" t="str">
        <f>IF(G548="","",VLOOKUP(H548,マシン名!$B$4:$C$93,2,FALSE))</f>
        <v>TR-B①</v>
      </c>
      <c r="B548" s="7" t="str">
        <f>IF(G548="","",VLOOKUP(I548,作業者名!$B$4:$C$100,2,FALSE))</f>
        <v>浅津</v>
      </c>
      <c r="C548" s="7" t="str">
        <f>IF(G548="","",VLOOKUP(J548,中子データ!$B$4:$H$4500,2,FALSE))</f>
        <v>119620　②</v>
      </c>
      <c r="D548" s="8">
        <f>IF(G548="","",VLOOKUP(J548,中子データ!$B$4:$H$4500,4,FALSE))</f>
        <v>1</v>
      </c>
      <c r="E548" s="231">
        <f>IF(G548="","",D548*K548-AB548)</f>
        <v>173</v>
      </c>
      <c r="G548" s="958">
        <v>44456</v>
      </c>
      <c r="H548" s="1038">
        <v>34</v>
      </c>
      <c r="I548" s="1038">
        <v>9</v>
      </c>
      <c r="J548" s="1038">
        <v>3041</v>
      </c>
      <c r="K548" s="1039">
        <v>178</v>
      </c>
      <c r="L548" s="1039">
        <v>465</v>
      </c>
      <c r="M548" s="1037">
        <v>0.35</v>
      </c>
      <c r="N548" s="6">
        <f t="shared" ref="N548:N549" si="373">L548-SUM(O548:Z548)</f>
        <v>395</v>
      </c>
      <c r="O548" s="250"/>
      <c r="P548" s="250"/>
      <c r="Q548" s="250"/>
      <c r="R548" s="250"/>
      <c r="S548" s="250">
        <v>60</v>
      </c>
      <c r="T548" s="250"/>
      <c r="U548" s="250">
        <v>10</v>
      </c>
      <c r="V548" s="250"/>
      <c r="W548" s="250"/>
      <c r="X548" s="250"/>
      <c r="Y548" s="250"/>
      <c r="Z548" s="4"/>
      <c r="AA548" s="429"/>
      <c r="AB548" s="457">
        <f t="shared" si="366"/>
        <v>5</v>
      </c>
      <c r="AC548" s="11"/>
      <c r="AD548" s="11"/>
      <c r="AE548" s="11"/>
      <c r="AF548" s="11"/>
      <c r="AG548" s="11"/>
      <c r="AH548" s="11"/>
      <c r="AI548" s="11">
        <v>5</v>
      </c>
      <c r="AJ548" s="12"/>
      <c r="AK548" s="445" t="str">
        <f>IF(G548="","",VLOOKUP(J548,中子データ!$B$4:$H$4500,3,FALSE))</f>
        <v>MSR-T</v>
      </c>
      <c r="AL548" s="445">
        <f>IF(G548="","",VLOOKUP(J548,中子データ!$B$4:$H$4500,5,FALSE))</f>
        <v>1.9</v>
      </c>
      <c r="AM548" s="445">
        <f>IF(G548="","",VLOOKUP(J548,中子データ!$B$4:$H$4500,6,FALSE))</f>
        <v>123.19999999999999</v>
      </c>
      <c r="AN548" s="418"/>
      <c r="AO548" s="419"/>
      <c r="AP548" s="420"/>
      <c r="AQ548" s="421"/>
      <c r="AR548" s="420"/>
      <c r="AS548" s="436"/>
      <c r="AT548" s="436"/>
      <c r="AU548" s="422"/>
      <c r="AV548" s="11"/>
      <c r="AW548" s="11"/>
      <c r="AX548" s="410">
        <f t="shared" si="364"/>
        <v>515</v>
      </c>
      <c r="AY548" s="411">
        <f>IF(G548="","",VLOOKUP(J548,中子データ!$B$4:$M$5999,10,FALSE))</f>
        <v>100</v>
      </c>
      <c r="AZ548" s="438">
        <f>IF(G548="","",VLOOKUP(J548,中子データ!$B$4:$M$5999,9,FALSE))</f>
        <v>36</v>
      </c>
      <c r="BA548" s="412" t="str">
        <f>IF(AQ548="","",VLOOKUP(AQ548,作業者名!$B$4:$C$100,2,FALSE))</f>
        <v/>
      </c>
      <c r="BB548" s="412" t="str">
        <f>IF(AR548="","",VLOOKUP(AR548,作業者名!$B$4:$C$100,2,FALSE))</f>
        <v/>
      </c>
      <c r="BC548" s="412">
        <f>IF(G548="","",VLOOKUP(J548,中子データ!B$4:N$6004,12,FALSE))</f>
        <v>0.05</v>
      </c>
      <c r="BD548" s="413">
        <f>IF(G548="","",VLOOKUP(J548,中子データ!$B$4:$P$4500,15,FALSE))</f>
        <v>0</v>
      </c>
    </row>
    <row r="549" spans="1:56" x14ac:dyDescent="0.15">
      <c r="A549" s="7" t="str">
        <f>IF(G549="","",VLOOKUP(H549,マシン名!$B$4:$C$93,2,FALSE))</f>
        <v>TR-B①</v>
      </c>
      <c r="B549" s="7" t="str">
        <f>IF(G549="","",VLOOKUP(I549,作業者名!$B$4:$C$100,2,FALSE))</f>
        <v>竹中</v>
      </c>
      <c r="C549" s="7" t="str">
        <f>IF(G549="","",VLOOKUP(J549,中子データ!$B$4:$H$4500,2,FALSE))</f>
        <v>119620　②</v>
      </c>
      <c r="D549" s="8">
        <f>IF(G549="","",VLOOKUP(J549,中子データ!$B$4:$H$4500,4,FALSE))</f>
        <v>1</v>
      </c>
      <c r="E549" s="231">
        <f t="shared" si="358"/>
        <v>291</v>
      </c>
      <c r="G549" s="958">
        <v>44456</v>
      </c>
      <c r="H549" s="1038">
        <v>34</v>
      </c>
      <c r="I549" s="1038">
        <v>82</v>
      </c>
      <c r="J549" s="1038">
        <v>3041</v>
      </c>
      <c r="K549" s="1039">
        <v>298</v>
      </c>
      <c r="L549" s="1039">
        <v>465</v>
      </c>
      <c r="M549" s="1037">
        <v>0.35</v>
      </c>
      <c r="N549" s="6">
        <f t="shared" si="373"/>
        <v>440</v>
      </c>
      <c r="O549" s="250">
        <v>10</v>
      </c>
      <c r="P549" s="250"/>
      <c r="Q549" s="250"/>
      <c r="R549" s="250"/>
      <c r="S549" s="250"/>
      <c r="T549" s="250"/>
      <c r="U549" s="250">
        <v>15</v>
      </c>
      <c r="V549" s="250"/>
      <c r="W549" s="250"/>
      <c r="X549" s="250"/>
      <c r="Y549" s="250"/>
      <c r="Z549" s="4"/>
      <c r="AA549" s="429"/>
      <c r="AB549" s="457">
        <f t="shared" si="366"/>
        <v>7</v>
      </c>
      <c r="AC549" s="11"/>
      <c r="AD549" s="11"/>
      <c r="AE549" s="11"/>
      <c r="AF549" s="11"/>
      <c r="AG549" s="11"/>
      <c r="AH549" s="11">
        <v>5</v>
      </c>
      <c r="AI549" s="11"/>
      <c r="AJ549" s="12">
        <v>2</v>
      </c>
      <c r="AK549" s="445" t="str">
        <f>IF(G549="","",VLOOKUP(J549,中子データ!$B$4:$H$4500,3,FALSE))</f>
        <v>MSR-T</v>
      </c>
      <c r="AL549" s="445">
        <f>IF(G549="","",VLOOKUP(J549,中子データ!$B$4:$H$4500,5,FALSE))</f>
        <v>1.9</v>
      </c>
      <c r="AM549" s="445">
        <f>IF(G549="","",VLOOKUP(J549,中子データ!$B$4:$H$4500,6,FALSE))</f>
        <v>123.19999999999999</v>
      </c>
      <c r="AN549" s="418"/>
      <c r="AO549" s="419"/>
      <c r="AP549" s="420"/>
      <c r="AQ549" s="421"/>
      <c r="AR549" s="420"/>
      <c r="AS549" s="436">
        <v>1</v>
      </c>
      <c r="AT549" s="436"/>
      <c r="AU549" s="422"/>
      <c r="AV549" s="11"/>
      <c r="AW549" s="11"/>
      <c r="AX549" s="410">
        <f t="shared" si="364"/>
        <v>440</v>
      </c>
      <c r="AY549" s="411">
        <f>IF(G549="","",VLOOKUP(J549,中子データ!$B$4:$M$5999,10,FALSE))</f>
        <v>100</v>
      </c>
      <c r="AZ549" s="438">
        <f>IF(G549="","",VLOOKUP(J549,中子データ!$B$4:$M$5999,9,FALSE))</f>
        <v>36</v>
      </c>
      <c r="BA549" s="412" t="str">
        <f>IF(AQ549="","",VLOOKUP(AQ549,作業者名!$B$4:$C$100,2,FALSE))</f>
        <v/>
      </c>
      <c r="BB549" s="412" t="str">
        <f>IF(AR549="","",VLOOKUP(AR549,作業者名!$B$4:$C$100,2,FALSE))</f>
        <v/>
      </c>
      <c r="BC549" s="412">
        <f>IF(G549="","",VLOOKUP(J549,中子データ!B$4:N$6004,12,FALSE))</f>
        <v>0.05</v>
      </c>
      <c r="BD549" s="413">
        <f>IF(G549="","",VLOOKUP(J549,中子データ!$B$4:$P$4500,15,FALSE))</f>
        <v>0</v>
      </c>
    </row>
    <row r="550" spans="1:56" x14ac:dyDescent="0.15">
      <c r="A550" s="7" t="str">
        <f>IF(G550="","",VLOOKUP(H550,マシン名!$B$4:$C$93,2,FALSE))</f>
        <v>TR-B②</v>
      </c>
      <c r="B550" s="7" t="str">
        <f>IF(G550="","",VLOOKUP(I550,作業者名!$B$4:$C$100,2,FALSE))</f>
        <v>浅津</v>
      </c>
      <c r="C550" s="7" t="str">
        <f>IF(G550="","",VLOOKUP(J550,中子データ!$B$4:$H$4500,2,FALSE))</f>
        <v>FO</v>
      </c>
      <c r="D550" s="8">
        <f>IF(G550="","",VLOOKUP(J550,中子データ!$B$4:$H$4500,4,FALSE))</f>
        <v>1</v>
      </c>
      <c r="E550" s="231">
        <f t="shared" si="358"/>
        <v>153</v>
      </c>
      <c r="G550" s="958">
        <v>44456</v>
      </c>
      <c r="H550" s="1038">
        <v>33</v>
      </c>
      <c r="I550" s="950">
        <v>9</v>
      </c>
      <c r="J550" s="1038">
        <v>3026</v>
      </c>
      <c r="K550" s="1039">
        <v>158</v>
      </c>
      <c r="L550" s="1039">
        <v>465</v>
      </c>
      <c r="M550" s="1037">
        <v>0.35</v>
      </c>
      <c r="N550" s="1037">
        <f t="shared" ref="N550" si="374">L550-SUM(O550:Z550)</f>
        <v>455</v>
      </c>
      <c r="O550" s="250"/>
      <c r="P550" s="250"/>
      <c r="Q550" s="250"/>
      <c r="R550" s="250"/>
      <c r="S550" s="250"/>
      <c r="T550" s="250"/>
      <c r="U550" s="250">
        <v>10</v>
      </c>
      <c r="V550" s="250"/>
      <c r="W550" s="250"/>
      <c r="X550" s="250"/>
      <c r="Y550" s="250"/>
      <c r="Z550" s="1036"/>
      <c r="AA550" s="429"/>
      <c r="AB550" s="457">
        <f t="shared" ref="AB550" si="375">SUM(AC550:AJ550)</f>
        <v>5</v>
      </c>
      <c r="AC550" s="1040"/>
      <c r="AD550" s="1040"/>
      <c r="AE550" s="1040"/>
      <c r="AF550" s="1040"/>
      <c r="AG550" s="1040"/>
      <c r="AH550" s="1040"/>
      <c r="AI550" s="1040">
        <v>5</v>
      </c>
      <c r="AJ550" s="12"/>
      <c r="AK550" s="445" t="str">
        <f>IF(G550="","",VLOOKUP(J550,中子データ!$B$4:$H$4500,3,FALSE))</f>
        <v>MSR-T</v>
      </c>
      <c r="AL550" s="445">
        <f>IF(G550="","",VLOOKUP(J550,中子データ!$B$4:$H$4500,5,FALSE))</f>
        <v>2.9</v>
      </c>
      <c r="AM550" s="445">
        <f>IF(G550="","",VLOOKUP(J550,中子データ!$B$4:$H$4500,6,FALSE))</f>
        <v>181</v>
      </c>
      <c r="AN550" s="418"/>
      <c r="AO550" s="419"/>
      <c r="AP550" s="420"/>
      <c r="AQ550" s="421"/>
      <c r="AR550" s="420"/>
      <c r="AS550" s="436"/>
      <c r="AT550" s="436"/>
      <c r="AU550" s="1052"/>
      <c r="AV550" s="11"/>
      <c r="AW550" s="11"/>
      <c r="AX550" s="410">
        <f t="shared" si="364"/>
        <v>455</v>
      </c>
      <c r="AY550" s="411">
        <f>IF(G550="","",VLOOKUP(J550,中子データ!$B$4:$M$5999,10,FALSE))</f>
        <v>100</v>
      </c>
      <c r="AZ550" s="438">
        <f>IF(G550="","",VLOOKUP(J550,中子データ!$B$4:$M$5999,9,FALSE))</f>
        <v>36</v>
      </c>
      <c r="BA550" s="412" t="str">
        <f>IF(AQ550="","",VLOOKUP(AQ550,作業者名!$B$4:$C$100,2,FALSE))</f>
        <v/>
      </c>
      <c r="BB550" s="412" t="str">
        <f>IF(AR550="","",VLOOKUP(AR550,作業者名!$B$4:$C$100,2,FALSE))</f>
        <v/>
      </c>
      <c r="BC550" s="412">
        <f>IF(G550="","",VLOOKUP(J550,中子データ!B$4:N$6004,12,FALSE))</f>
        <v>0.04</v>
      </c>
      <c r="BD550" s="413">
        <f>IF(G550="","",VLOOKUP(J550,中子データ!$B$4:$P$4500,15,FALSE))</f>
        <v>0</v>
      </c>
    </row>
    <row r="551" spans="1:56" x14ac:dyDescent="0.15">
      <c r="A551" s="7" t="str">
        <f>IF(G551="","",VLOOKUP(H551,マシン名!$B$4:$C$93,2,FALSE))</f>
        <v>TR-B②</v>
      </c>
      <c r="B551" s="7" t="str">
        <f>IF(G551="","",VLOOKUP(I551,作業者名!$B$4:$C$100,2,FALSE))</f>
        <v>竹中</v>
      </c>
      <c r="C551" s="7" t="str">
        <f>IF(G551="","",VLOOKUP(J551,中子データ!$B$4:$H$4500,2,FALSE))</f>
        <v>FO</v>
      </c>
      <c r="D551" s="8">
        <f>IF(G551="","",VLOOKUP(J551,中子データ!$B$4:$H$4500,4,FALSE))</f>
        <v>1</v>
      </c>
      <c r="E551" s="231">
        <f t="shared" si="358"/>
        <v>152</v>
      </c>
      <c r="G551" s="958">
        <v>44456</v>
      </c>
      <c r="H551" s="1038">
        <v>33</v>
      </c>
      <c r="I551" s="950">
        <v>82</v>
      </c>
      <c r="J551" s="1038">
        <v>3026</v>
      </c>
      <c r="K551" s="1039">
        <v>152</v>
      </c>
      <c r="L551" s="1039">
        <v>360</v>
      </c>
      <c r="M551" s="1037">
        <v>0.35</v>
      </c>
      <c r="N551" s="6">
        <f t="shared" ref="N551:N570" si="376">L551-SUM(O551:Z551)</f>
        <v>360</v>
      </c>
      <c r="O551" s="250"/>
      <c r="P551" s="250"/>
      <c r="Q551" s="250"/>
      <c r="R551" s="250"/>
      <c r="S551" s="250"/>
      <c r="T551" s="250"/>
      <c r="U551" s="250"/>
      <c r="V551" s="250"/>
      <c r="W551" s="250"/>
      <c r="X551" s="250"/>
      <c r="Y551" s="250"/>
      <c r="Z551" s="4"/>
      <c r="AA551" s="429"/>
      <c r="AB551" s="457">
        <f t="shared" si="366"/>
        <v>0</v>
      </c>
      <c r="AC551" s="11"/>
      <c r="AD551" s="11"/>
      <c r="AE551" s="11"/>
      <c r="AF551" s="11"/>
      <c r="AG551" s="11"/>
      <c r="AH551" s="11"/>
      <c r="AI551" s="11"/>
      <c r="AJ551" s="12"/>
      <c r="AK551" s="445" t="str">
        <f>IF(G551="","",VLOOKUP(J551,中子データ!$B$4:$H$4500,3,FALSE))</f>
        <v>MSR-T</v>
      </c>
      <c r="AL551" s="445">
        <f>IF(G551="","",VLOOKUP(J551,中子データ!$B$4:$H$4500,5,FALSE))</f>
        <v>2.9</v>
      </c>
      <c r="AM551" s="445">
        <f>IF(G551="","",VLOOKUP(J551,中子データ!$B$4:$H$4500,6,FALSE))</f>
        <v>181</v>
      </c>
      <c r="AN551" s="418"/>
      <c r="AO551" s="419"/>
      <c r="AP551" s="420"/>
      <c r="AQ551" s="421"/>
      <c r="AR551" s="420"/>
      <c r="AS551" s="436">
        <v>1</v>
      </c>
      <c r="AT551" s="436"/>
      <c r="AU551" s="1052"/>
      <c r="AV551" s="11"/>
      <c r="AW551" s="11"/>
      <c r="AX551" s="410">
        <f t="shared" si="364"/>
        <v>360</v>
      </c>
      <c r="AY551" s="411">
        <f>IF(G551="","",VLOOKUP(J551,中子データ!$B$4:$M$5999,10,FALSE))</f>
        <v>100</v>
      </c>
      <c r="AZ551" s="438">
        <f>IF(G551="","",VLOOKUP(J551,中子データ!$B$4:$M$5999,9,FALSE))</f>
        <v>36</v>
      </c>
      <c r="BA551" s="412" t="str">
        <f>IF(AQ551="","",VLOOKUP(AQ551,作業者名!$B$4:$C$100,2,FALSE))</f>
        <v/>
      </c>
      <c r="BB551" s="412" t="str">
        <f>IF(AR551="","",VLOOKUP(AR551,作業者名!$B$4:$C$100,2,FALSE))</f>
        <v/>
      </c>
      <c r="BC551" s="412">
        <f>IF(G551="","",VLOOKUP(J551,中子データ!B$4:N$6004,12,FALSE))</f>
        <v>0.04</v>
      </c>
      <c r="BD551" s="413">
        <f>IF(G551="","",VLOOKUP(J551,中子データ!$B$4:$P$4500,15,FALSE))</f>
        <v>0</v>
      </c>
    </row>
    <row r="552" spans="1:56" x14ac:dyDescent="0.15">
      <c r="A552" s="7" t="str">
        <f>IF(G552="","",VLOOKUP(H552,マシン名!$B$4:$C$93,2,FALSE))</f>
        <v>MK3①　</v>
      </c>
      <c r="B552" s="7" t="str">
        <f>IF(G552="","",VLOOKUP(I552,作業者名!$B$4:$C$100,2,FALSE))</f>
        <v>吉田</v>
      </c>
      <c r="C552" s="7">
        <f>IF(G552="","",VLOOKUP(J552,中子データ!$B$4:$H$4500,2,FALSE))</f>
        <v>105900</v>
      </c>
      <c r="D552" s="8">
        <f>IF(G552="","",VLOOKUP(J552,中子データ!$B$4:$H$4500,4,FALSE))</f>
        <v>1</v>
      </c>
      <c r="E552" s="231">
        <f t="shared" si="358"/>
        <v>87</v>
      </c>
      <c r="G552" s="958">
        <v>44456</v>
      </c>
      <c r="H552" s="950">
        <v>27</v>
      </c>
      <c r="I552" s="950">
        <v>1</v>
      </c>
      <c r="J552" s="950">
        <v>3034</v>
      </c>
      <c r="K552" s="951">
        <v>89</v>
      </c>
      <c r="L552" s="951">
        <v>180</v>
      </c>
      <c r="M552" s="952">
        <v>0.5</v>
      </c>
      <c r="N552" s="1037">
        <f t="shared" ref="N552" si="377">L552-SUM(O552:Z552)</f>
        <v>170</v>
      </c>
      <c r="O552" s="250">
        <v>5</v>
      </c>
      <c r="P552" s="250"/>
      <c r="Q552" s="250"/>
      <c r="R552" s="250"/>
      <c r="S552" s="250"/>
      <c r="T552" s="250"/>
      <c r="U552" s="250">
        <v>5</v>
      </c>
      <c r="V552" s="250"/>
      <c r="W552" s="250"/>
      <c r="X552" s="250"/>
      <c r="Y552" s="250"/>
      <c r="Z552" s="1036"/>
      <c r="AA552" s="429"/>
      <c r="AB552" s="457">
        <f t="shared" ref="AB552:AB556" si="378">SUM(AC552:AJ552)</f>
        <v>2</v>
      </c>
      <c r="AC552" s="1040"/>
      <c r="AD552" s="1040"/>
      <c r="AE552" s="1040">
        <v>2</v>
      </c>
      <c r="AF552" s="1040"/>
      <c r="AG552" s="1040"/>
      <c r="AH552" s="1040"/>
      <c r="AI552" s="1040"/>
      <c r="AJ552" s="12"/>
      <c r="AK552" s="445" t="str">
        <f>IF(G552="","",VLOOKUP(J552,中子データ!$B$4:$H$4500,3,FALSE))</f>
        <v>MSR-T</v>
      </c>
      <c r="AL552" s="445">
        <f>IF(G552="","",VLOOKUP(J552,中子データ!$B$4:$H$4500,5,FALSE))</f>
        <v>2.6</v>
      </c>
      <c r="AM552" s="445">
        <f>IF(G552="","",VLOOKUP(J552,中子データ!$B$4:$H$4500,6,FALSE))</f>
        <v>247</v>
      </c>
      <c r="AN552" s="418"/>
      <c r="AO552" s="419"/>
      <c r="AP552" s="420"/>
      <c r="AQ552" s="421"/>
      <c r="AR552" s="420"/>
      <c r="AS552" s="436"/>
      <c r="AT552" s="436"/>
      <c r="AU552" s="1052"/>
      <c r="AV552" s="1040"/>
      <c r="AW552" s="1040"/>
      <c r="AX552" s="410">
        <f t="shared" si="364"/>
        <v>170</v>
      </c>
      <c r="AY552" s="411">
        <f>IF(G552="","",VLOOKUP(J552,中子データ!$B$4:$M$5999,10,FALSE))</f>
        <v>120</v>
      </c>
      <c r="AZ552" s="438">
        <f>IF(G552="","",VLOOKUP(J552,中子データ!$B$4:$M$5999,9,FALSE))</f>
        <v>30</v>
      </c>
      <c r="BA552" s="412" t="str">
        <f>IF(AQ552="","",VLOOKUP(AQ552,作業者名!$B$4:$C$100,2,FALSE))</f>
        <v/>
      </c>
      <c r="BB552" s="412" t="str">
        <f>IF(AR552="","",VLOOKUP(AR552,作業者名!$B$4:$C$100,2,FALSE))</f>
        <v/>
      </c>
      <c r="BC552" s="412">
        <f>IF(G552="","",VLOOKUP(J552,中子データ!B$4:N$6004,12,FALSE))</f>
        <v>0.04</v>
      </c>
      <c r="BD552" s="413">
        <f>IF(G552="","",VLOOKUP(J552,中子データ!$B$4:$P$4500,15,FALSE))</f>
        <v>0</v>
      </c>
    </row>
    <row r="553" spans="1:56" x14ac:dyDescent="0.15">
      <c r="A553" s="7" t="str">
        <f>IF(G553="","",VLOOKUP(H553,マシン名!$B$4:$C$93,2,FALSE))</f>
        <v>塗型（仕掛り）</v>
      </c>
      <c r="B553" s="7" t="str">
        <f>IF(G553="","",VLOOKUP(I553,作業者名!$B$4:$C$100,2,FALSE))</f>
        <v>吉田</v>
      </c>
      <c r="C553" s="7" t="str">
        <f>IF(G553="","",VLOOKUP(J553,中子データ!$B$4:$H$4500,2,FALSE))</f>
        <v>その他の仕掛り</v>
      </c>
      <c r="D553" s="8">
        <f>IF(G553="","",VLOOKUP(J553,中子データ!$B$4:$H$4500,4,FALSE))</f>
        <v>1</v>
      </c>
      <c r="E553" s="231">
        <f t="shared" si="358"/>
        <v>0</v>
      </c>
      <c r="G553" s="958">
        <v>44456</v>
      </c>
      <c r="H553" s="950">
        <v>997</v>
      </c>
      <c r="I553" s="950">
        <v>1</v>
      </c>
      <c r="J553" s="950">
        <v>991</v>
      </c>
      <c r="K553" s="951">
        <v>0</v>
      </c>
      <c r="L553" s="951">
        <v>140</v>
      </c>
      <c r="M553" s="952">
        <v>0.5</v>
      </c>
      <c r="N553" s="1037">
        <f t="shared" ref="N553:N556" si="379">L553-SUM(O553:Z553)</f>
        <v>140</v>
      </c>
      <c r="O553" s="250"/>
      <c r="P553" s="250"/>
      <c r="Q553" s="250"/>
      <c r="R553" s="250"/>
      <c r="S553" s="250"/>
      <c r="T553" s="250"/>
      <c r="U553" s="250"/>
      <c r="V553" s="250"/>
      <c r="W553" s="250"/>
      <c r="X553" s="250"/>
      <c r="Y553" s="250"/>
      <c r="Z553" s="1036"/>
      <c r="AA553" s="429"/>
      <c r="AB553" s="457">
        <f t="shared" si="378"/>
        <v>0</v>
      </c>
      <c r="AC553" s="1040"/>
      <c r="AD553" s="1040"/>
      <c r="AE553" s="1040"/>
      <c r="AF553" s="1040"/>
      <c r="AG553" s="1040"/>
      <c r="AH553" s="1040"/>
      <c r="AI553" s="1040"/>
      <c r="AJ553" s="12"/>
      <c r="AK553" s="445">
        <f>IF(G553="","",VLOOKUP(J553,中子データ!$B$4:$H$4500,3,FALSE))</f>
        <v>0</v>
      </c>
      <c r="AL553" s="445">
        <f>IF(G553="","",VLOOKUP(J553,中子データ!$B$4:$H$4500,5,FALSE))</f>
        <v>0</v>
      </c>
      <c r="AM553" s="445">
        <f>IF(G553="","",VLOOKUP(J553,中子データ!$B$4:$H$4500,6,FALSE))</f>
        <v>0</v>
      </c>
      <c r="AN553" s="418"/>
      <c r="AO553" s="419"/>
      <c r="AP553" s="420"/>
      <c r="AQ553" s="421"/>
      <c r="AR553" s="420"/>
      <c r="AS553" s="436"/>
      <c r="AT553" s="436"/>
      <c r="AU553" s="1052" t="s">
        <v>2164</v>
      </c>
      <c r="AV553" s="1040"/>
      <c r="AW553" s="1040"/>
      <c r="AX553" s="410">
        <f t="shared" si="364"/>
        <v>140</v>
      </c>
      <c r="AY553" s="411">
        <f>IF(G553="","",VLOOKUP(J553,中子データ!$B$4:$M$5999,10,FALSE))</f>
        <v>0</v>
      </c>
      <c r="AZ553" s="438" t="e">
        <f>IF(G553="","",VLOOKUP(J553,中子データ!$B$4:$M$5999,9,FALSE))</f>
        <v>#DIV/0!</v>
      </c>
      <c r="BA553" s="412" t="str">
        <f>IF(AQ553="","",VLOOKUP(AQ553,作業者名!$B$4:$C$100,2,FALSE))</f>
        <v/>
      </c>
      <c r="BB553" s="412" t="str">
        <f>IF(AR553="","",VLOOKUP(AR553,作業者名!$B$4:$C$100,2,FALSE))</f>
        <v/>
      </c>
      <c r="BC553" s="412">
        <f>IF(G553="","",VLOOKUP(J553,中子データ!B$4:N$6004,12,FALSE))</f>
        <v>0</v>
      </c>
      <c r="BD553" s="413">
        <f>IF(G553="","",VLOOKUP(J553,中子データ!$B$4:$P$4500,15,FALSE))</f>
        <v>0</v>
      </c>
    </row>
    <row r="554" spans="1:56" x14ac:dyDescent="0.15">
      <c r="A554" s="7" t="str">
        <f>IF(G554="","",VLOOKUP(H554,マシン名!$B$4:$C$93,2,FALSE))</f>
        <v>製造間接</v>
      </c>
      <c r="B554" s="7" t="str">
        <f>IF(G554="","",VLOOKUP(I554,作業者名!$B$4:$C$100,2,FALSE))</f>
        <v>山岡</v>
      </c>
      <c r="C554" s="7" t="str">
        <f>IF(G554="","",VLOOKUP(J554,中子データ!$B$4:$H$4500,2,FALSE))</f>
        <v>製造補助（砂段取り・台車準備・型移動等）</v>
      </c>
      <c r="D554" s="8">
        <f>IF(G554="","",VLOOKUP(J554,中子データ!$B$4:$H$4500,4,FALSE))</f>
        <v>1</v>
      </c>
      <c r="E554" s="231">
        <f>IF(G554="","",D554*K554-AB554)</f>
        <v>0</v>
      </c>
      <c r="G554" s="958">
        <v>44456</v>
      </c>
      <c r="H554" s="1150">
        <v>51</v>
      </c>
      <c r="I554" s="1150">
        <v>22</v>
      </c>
      <c r="J554" s="1150">
        <v>953</v>
      </c>
      <c r="K554" s="1085">
        <v>0</v>
      </c>
      <c r="L554" s="1085">
        <v>465</v>
      </c>
      <c r="M554" s="1084">
        <v>1</v>
      </c>
      <c r="N554" s="1037">
        <f t="shared" si="379"/>
        <v>465</v>
      </c>
      <c r="O554" s="250"/>
      <c r="P554" s="250"/>
      <c r="Q554" s="250"/>
      <c r="R554" s="250"/>
      <c r="S554" s="250"/>
      <c r="T554" s="250"/>
      <c r="U554" s="250"/>
      <c r="V554" s="250"/>
      <c r="W554" s="250"/>
      <c r="X554" s="250"/>
      <c r="Y554" s="250"/>
      <c r="Z554" s="1036"/>
      <c r="AA554" s="429"/>
      <c r="AB554" s="457">
        <f t="shared" si="378"/>
        <v>0</v>
      </c>
      <c r="AC554" s="1040"/>
      <c r="AD554" s="1040"/>
      <c r="AE554" s="1040"/>
      <c r="AF554" s="1040"/>
      <c r="AG554" s="1040"/>
      <c r="AH554" s="1040"/>
      <c r="AI554" s="1040"/>
      <c r="AJ554" s="12"/>
      <c r="AK554" s="445">
        <f>IF(G554="","",VLOOKUP(J554,中子データ!$B$4:$H$4500,3,FALSE))</f>
        <v>0</v>
      </c>
      <c r="AL554" s="445">
        <f>IF(G554="","",VLOOKUP(J554,中子データ!$B$4:$H$4500,5,FALSE))</f>
        <v>0</v>
      </c>
      <c r="AM554" s="445">
        <f>IF(G554="","",VLOOKUP(J554,中子データ!$B$4:$H$4500,6,FALSE))</f>
        <v>0</v>
      </c>
      <c r="AN554" s="418"/>
      <c r="AO554" s="419"/>
      <c r="AP554" s="420"/>
      <c r="AQ554" s="421"/>
      <c r="AR554" s="420"/>
      <c r="AS554" s="436"/>
      <c r="AT554" s="436"/>
      <c r="AU554" s="1052"/>
      <c r="AV554" s="1040"/>
      <c r="AW554" s="1040"/>
      <c r="AX554" s="410">
        <f t="shared" si="364"/>
        <v>465</v>
      </c>
      <c r="AY554" s="411">
        <f>IF(G554="","",VLOOKUP(J554,中子データ!$B$4:$M$5999,10,FALSE))</f>
        <v>0</v>
      </c>
      <c r="AZ554" s="438" t="e">
        <f>IF(G554="","",VLOOKUP(J554,中子データ!$B$4:$M$5999,9,FALSE))</f>
        <v>#DIV/0!</v>
      </c>
      <c r="BA554" s="412" t="str">
        <f>IF(AQ554="","",VLOOKUP(AQ554,作業者名!$B$4:$C$100,2,FALSE))</f>
        <v/>
      </c>
      <c r="BB554" s="412" t="str">
        <f>IF(AR554="","",VLOOKUP(AR554,作業者名!$B$4:$C$100,2,FALSE))</f>
        <v/>
      </c>
      <c r="BC554" s="412">
        <f>IF(G554="","",VLOOKUP(J554,中子データ!B$4:N$6004,12,FALSE))</f>
        <v>0</v>
      </c>
      <c r="BD554" s="413">
        <f>IF(G554="","",VLOOKUP(J554,中子データ!$B$4:$P$4500,15,FALSE))</f>
        <v>0</v>
      </c>
    </row>
    <row r="555" spans="1:56" x14ac:dyDescent="0.15">
      <c r="A555" s="7" t="str">
        <f>IF(G555="","",VLOOKUP(H555,マシン名!$B$4:$C$93,2,FALSE))</f>
        <v>その他</v>
      </c>
      <c r="B555" s="7" t="str">
        <f>IF(G555="","",VLOOKUP(I555,作業者名!$B$4:$C$100,2,FALSE))</f>
        <v>平</v>
      </c>
      <c r="C555" s="7" t="str">
        <f>IF(G555="","",VLOOKUP(J555,中子データ!$B$4:$H$4500,2,FALSE))</f>
        <v>研修・見学等</v>
      </c>
      <c r="D555" s="8">
        <f>IF(G555="","",VLOOKUP(J555,中子データ!$B$4:$H$4500,4,FALSE))</f>
        <v>1</v>
      </c>
      <c r="E555" s="231">
        <f t="shared" ref="E555:E590" si="380">IF(G555="","",D555*K555-AB555)</f>
        <v>0</v>
      </c>
      <c r="G555" s="958">
        <v>44456</v>
      </c>
      <c r="H555" s="1150">
        <v>998</v>
      </c>
      <c r="I555" s="1150">
        <v>26</v>
      </c>
      <c r="J555" s="1150">
        <v>963</v>
      </c>
      <c r="K555" s="1078">
        <v>0</v>
      </c>
      <c r="L555" s="1078">
        <v>465</v>
      </c>
      <c r="M555" s="1079">
        <v>1</v>
      </c>
      <c r="N555" s="1037">
        <f t="shared" si="379"/>
        <v>465</v>
      </c>
      <c r="O555" s="250"/>
      <c r="P555" s="250"/>
      <c r="Q555" s="250"/>
      <c r="R555" s="250"/>
      <c r="S555" s="250"/>
      <c r="T555" s="250"/>
      <c r="U555" s="250"/>
      <c r="V555" s="250"/>
      <c r="W555" s="250"/>
      <c r="X555" s="250"/>
      <c r="Y555" s="250"/>
      <c r="Z555" s="1036"/>
      <c r="AA555" s="429"/>
      <c r="AB555" s="457">
        <f t="shared" si="378"/>
        <v>0</v>
      </c>
      <c r="AC555" s="1040"/>
      <c r="AD555" s="1040"/>
      <c r="AE555" s="1040"/>
      <c r="AF555" s="1040"/>
      <c r="AG555" s="1040"/>
      <c r="AH555" s="1040"/>
      <c r="AI555" s="1040"/>
      <c r="AJ555" s="12"/>
      <c r="AK555" s="445">
        <f>IF(G555="","",VLOOKUP(J555,中子データ!$B$4:$H$4500,3,FALSE))</f>
        <v>0</v>
      </c>
      <c r="AL555" s="445">
        <f>IF(G555="","",VLOOKUP(J555,中子データ!$B$4:$H$4500,5,FALSE))</f>
        <v>0</v>
      </c>
      <c r="AM555" s="445">
        <f>IF(G555="","",VLOOKUP(J555,中子データ!$B$4:$H$4500,6,FALSE))</f>
        <v>0</v>
      </c>
      <c r="AN555" s="418"/>
      <c r="AO555" s="419"/>
      <c r="AP555" s="420"/>
      <c r="AQ555" s="421"/>
      <c r="AR555" s="420"/>
      <c r="AS555" s="436"/>
      <c r="AT555" s="436"/>
      <c r="AU555" s="1052"/>
      <c r="AV555" s="1040"/>
      <c r="AW555" s="1040"/>
      <c r="AX555" s="410">
        <f t="shared" si="364"/>
        <v>465</v>
      </c>
      <c r="AY555" s="411">
        <f>IF(G555="","",VLOOKUP(J555,中子データ!$B$4:$M$5999,10,FALSE))</f>
        <v>0</v>
      </c>
      <c r="AZ555" s="438" t="e">
        <f>IF(G555="","",VLOOKUP(J555,中子データ!$B$4:$M$5999,9,FALSE))</f>
        <v>#DIV/0!</v>
      </c>
      <c r="BA555" s="412" t="str">
        <f>IF(AQ555="","",VLOOKUP(AQ555,作業者名!$B$4:$C$100,2,FALSE))</f>
        <v/>
      </c>
      <c r="BB555" s="412" t="str">
        <f>IF(AR555="","",VLOOKUP(AR555,作業者名!$B$4:$C$100,2,FALSE))</f>
        <v/>
      </c>
      <c r="BC555" s="412">
        <f>IF(G555="","",VLOOKUP(J555,中子データ!B$4:N$6004,12,FALSE))</f>
        <v>0</v>
      </c>
      <c r="BD555" s="413">
        <f>IF(G555="","",VLOOKUP(J555,中子データ!$B$4:$P$4500,15,FALSE))</f>
        <v>0</v>
      </c>
    </row>
    <row r="556" spans="1:56" x14ac:dyDescent="0.15">
      <c r="A556" s="7" t="str">
        <f>IF(G556="","",VLOOKUP(H556,マシン名!$B$4:$C$93,2,FALSE))</f>
        <v>保全</v>
      </c>
      <c r="B556" s="7" t="str">
        <f>IF(G556="","",VLOOKUP(I556,作業者名!$B$4:$C$100,2,FALSE))</f>
        <v>松尾</v>
      </c>
      <c r="C556" s="7" t="str">
        <f>IF(G556="","",VLOOKUP(J556,中子データ!$B$4:$H$4500,2,FALSE))</f>
        <v>保全作業</v>
      </c>
      <c r="D556" s="8">
        <f>IF(G556="","",VLOOKUP(J556,中子データ!$B$4:$H$4500,4,FALSE))</f>
        <v>1</v>
      </c>
      <c r="E556" s="231">
        <f t="shared" si="380"/>
        <v>0</v>
      </c>
      <c r="G556" s="958">
        <v>44459</v>
      </c>
      <c r="H556" s="950">
        <v>52</v>
      </c>
      <c r="I556" s="950">
        <v>8</v>
      </c>
      <c r="J556" s="950">
        <v>954</v>
      </c>
      <c r="K556" s="951">
        <v>0</v>
      </c>
      <c r="L556" s="951">
        <v>240</v>
      </c>
      <c r="M556" s="952">
        <v>1</v>
      </c>
      <c r="N556" s="1037">
        <f t="shared" si="379"/>
        <v>240</v>
      </c>
      <c r="O556" s="250"/>
      <c r="P556" s="250"/>
      <c r="Q556" s="250"/>
      <c r="R556" s="250"/>
      <c r="S556" s="250"/>
      <c r="T556" s="250"/>
      <c r="U556" s="250"/>
      <c r="V556" s="250"/>
      <c r="W556" s="250"/>
      <c r="X556" s="250"/>
      <c r="Y556" s="250"/>
      <c r="Z556" s="1036"/>
      <c r="AA556" s="429"/>
      <c r="AB556" s="457">
        <f t="shared" si="378"/>
        <v>0</v>
      </c>
      <c r="AC556" s="1040"/>
      <c r="AD556" s="1040"/>
      <c r="AE556" s="1040"/>
      <c r="AF556" s="1040"/>
      <c r="AG556" s="1040"/>
      <c r="AH556" s="1040"/>
      <c r="AI556" s="1040"/>
      <c r="AJ556" s="12"/>
      <c r="AK556" s="445">
        <f>IF(G556="","",VLOOKUP(J556,中子データ!$B$4:$H$4500,3,FALSE))</f>
        <v>0</v>
      </c>
      <c r="AL556" s="445">
        <f>IF(G556="","",VLOOKUP(J556,中子データ!$B$4:$H$4500,5,FALSE))</f>
        <v>0</v>
      </c>
      <c r="AM556" s="445">
        <f>IF(G556="","",VLOOKUP(J556,中子データ!$B$4:$H$4500,6,FALSE))</f>
        <v>0</v>
      </c>
      <c r="AN556" s="418"/>
      <c r="AO556" s="419"/>
      <c r="AP556" s="420"/>
      <c r="AQ556" s="421"/>
      <c r="AR556" s="420"/>
      <c r="AS556" s="436"/>
      <c r="AT556" s="436"/>
      <c r="AU556" s="1072"/>
      <c r="AV556" s="1040"/>
      <c r="AW556" s="1040"/>
      <c r="AX556" s="410">
        <f t="shared" si="364"/>
        <v>240</v>
      </c>
      <c r="AY556" s="411">
        <f>IF(G556="","",VLOOKUP(J556,中子データ!$B$4:$M$5999,10,FALSE))</f>
        <v>0</v>
      </c>
      <c r="AZ556" s="438" t="e">
        <f>IF(G556="","",VLOOKUP(J556,中子データ!$B$4:$M$5999,9,FALSE))</f>
        <v>#DIV/0!</v>
      </c>
      <c r="BA556" s="412" t="str">
        <f>IF(AQ556="","",VLOOKUP(AQ556,作業者名!$B$4:$C$100,2,FALSE))</f>
        <v/>
      </c>
      <c r="BB556" s="412" t="str">
        <f>IF(AR556="","",VLOOKUP(AR556,作業者名!$B$4:$C$100,2,FALSE))</f>
        <v/>
      </c>
      <c r="BC556" s="412">
        <f>IF(G556="","",VLOOKUP(J556,中子データ!B$4:N$6004,12,FALSE))</f>
        <v>0</v>
      </c>
      <c r="BD556" s="413">
        <f>IF(G556="","",VLOOKUP(J556,中子データ!$B$4:$P$4500,15,FALSE))</f>
        <v>0</v>
      </c>
    </row>
    <row r="557" spans="1:56" x14ac:dyDescent="0.15">
      <c r="A557" s="7" t="str">
        <f>IF(G557="","",VLOOKUP(H557,マシン名!$B$4:$C$93,2,FALSE))</f>
        <v>TR-C</v>
      </c>
      <c r="B557" s="7" t="str">
        <f>IF(G557="","",VLOOKUP(I557,作業者名!$B$4:$C$100,2,FALSE))</f>
        <v>松尾</v>
      </c>
      <c r="C557" s="7" t="str">
        <f>IF(G557="","",VLOOKUP(J557,中子データ!$B$4:$H$4500,2,FALSE))</f>
        <v>T636(119000)</v>
      </c>
      <c r="D557" s="8">
        <f>IF(G557="","",VLOOKUP(J557,中子データ!$B$4:$H$4500,4,FALSE))</f>
        <v>2</v>
      </c>
      <c r="E557" s="231">
        <f t="shared" si="380"/>
        <v>0</v>
      </c>
      <c r="G557" s="958">
        <v>44459</v>
      </c>
      <c r="H557" s="1038">
        <v>35</v>
      </c>
      <c r="I557" s="1038">
        <v>8</v>
      </c>
      <c r="J557" s="1038">
        <v>3022</v>
      </c>
      <c r="K557" s="1039">
        <v>0</v>
      </c>
      <c r="L557" s="1039">
        <v>60</v>
      </c>
      <c r="M557" s="1037">
        <v>1</v>
      </c>
      <c r="N557" s="987">
        <f t="shared" ref="N557" si="381">L557-SUM(O557:Z557)</f>
        <v>0</v>
      </c>
      <c r="O557" s="250"/>
      <c r="P557" s="250">
        <v>60</v>
      </c>
      <c r="Q557" s="250"/>
      <c r="R557" s="250"/>
      <c r="S557" s="250"/>
      <c r="T557" s="250"/>
      <c r="U557" s="250"/>
      <c r="V557" s="250"/>
      <c r="W557" s="250"/>
      <c r="X557" s="250"/>
      <c r="Y557" s="250"/>
      <c r="Z557" s="986"/>
      <c r="AA557" s="429"/>
      <c r="AB557" s="457">
        <f t="shared" ref="AB557" si="382">SUM(AC557:AJ557)</f>
        <v>0</v>
      </c>
      <c r="AC557" s="990"/>
      <c r="AD557" s="990"/>
      <c r="AE557" s="990"/>
      <c r="AF557" s="990"/>
      <c r="AG557" s="990"/>
      <c r="AH557" s="990"/>
      <c r="AI557" s="11"/>
      <c r="AJ557" s="12"/>
      <c r="AK557" s="445" t="str">
        <f>IF(G557="","",VLOOKUP(J557,中子データ!$B$4:$H$4500,3,FALSE))</f>
        <v>MSR-T</v>
      </c>
      <c r="AL557" s="445">
        <f>IF(G557="","",VLOOKUP(J557,中子データ!$B$4:$H$4500,5,FALSE))</f>
        <v>1.8</v>
      </c>
      <c r="AM557" s="445">
        <f>IF(G557="","",VLOOKUP(J557,中子データ!$B$4:$H$4500,6,FALSE))</f>
        <v>104.9</v>
      </c>
      <c r="AN557" s="418"/>
      <c r="AO557" s="419"/>
      <c r="AP557" s="420"/>
      <c r="AQ557" s="421"/>
      <c r="AR557" s="420"/>
      <c r="AS557" s="436"/>
      <c r="AT557" s="436"/>
      <c r="AU557" s="1052"/>
      <c r="AV557" s="11"/>
      <c r="AW557" s="11"/>
      <c r="AX557" s="410">
        <f t="shared" si="364"/>
        <v>0</v>
      </c>
      <c r="AY557" s="411">
        <f>IF(G557="","",VLOOKUP(J557,中子データ!$B$4:$M$5999,10,FALSE))</f>
        <v>100</v>
      </c>
      <c r="AZ557" s="438">
        <f>IF(G557="","",VLOOKUP(J557,中子データ!$B$4:$M$5999,9,FALSE))</f>
        <v>72</v>
      </c>
      <c r="BA557" s="412" t="str">
        <f>IF(AQ557="","",VLOOKUP(AQ557,作業者名!$B$4:$C$100,2,FALSE))</f>
        <v/>
      </c>
      <c r="BB557" s="412" t="str">
        <f>IF(AR557="","",VLOOKUP(AR557,作業者名!$B$4:$C$100,2,FALSE))</f>
        <v/>
      </c>
      <c r="BC557" s="412">
        <f>IF(G557="","",VLOOKUP(J557,中子データ!B$4:N$6004,12,FALSE))</f>
        <v>0.04</v>
      </c>
      <c r="BD557" s="413">
        <f>IF(G557="","",VLOOKUP(J557,中子データ!$B$4:$P$4500,15,FALSE))</f>
        <v>0</v>
      </c>
    </row>
    <row r="558" spans="1:56" x14ac:dyDescent="0.15">
      <c r="A558" s="7" t="str">
        <f>IF(G558="","",VLOOKUP(H558,マシン名!$B$4:$C$93,2,FALSE))</f>
        <v>TR-C</v>
      </c>
      <c r="B558" s="7" t="str">
        <f>IF(G558="","",VLOOKUP(I558,作業者名!$B$4:$C$100,2,FALSE))</f>
        <v>ハンダ</v>
      </c>
      <c r="C558" s="7" t="str">
        <f>IF(G558="","",VLOOKUP(J558,中子データ!$B$4:$H$4500,2,FALSE))</f>
        <v>T636(119000)</v>
      </c>
      <c r="D558" s="8">
        <f>IF(G558="","",VLOOKUP(J558,中子データ!$B$4:$H$4500,4,FALSE))</f>
        <v>2</v>
      </c>
      <c r="E558" s="231">
        <f t="shared" si="380"/>
        <v>266</v>
      </c>
      <c r="G558" s="958">
        <v>44459</v>
      </c>
      <c r="H558" s="1038">
        <v>35</v>
      </c>
      <c r="I558" s="1038">
        <v>54</v>
      </c>
      <c r="J558" s="1038">
        <v>3022</v>
      </c>
      <c r="K558" s="10">
        <v>133</v>
      </c>
      <c r="L558" s="10">
        <v>465</v>
      </c>
      <c r="M558" s="6">
        <v>0.35</v>
      </c>
      <c r="N558" s="6">
        <f t="shared" si="376"/>
        <v>405</v>
      </c>
      <c r="O558" s="250">
        <v>10</v>
      </c>
      <c r="P558" s="250"/>
      <c r="Q558" s="250"/>
      <c r="R558" s="250"/>
      <c r="S558" s="250">
        <v>40</v>
      </c>
      <c r="T558" s="250"/>
      <c r="U558" s="250">
        <v>10</v>
      </c>
      <c r="V558" s="250"/>
      <c r="W558" s="250"/>
      <c r="X558" s="250"/>
      <c r="Y558" s="250"/>
      <c r="Z558" s="4"/>
      <c r="AA558" s="429"/>
      <c r="AB558" s="457">
        <f t="shared" ref="AB558:AB573" si="383">SUM(AC558:AJ558)</f>
        <v>0</v>
      </c>
      <c r="AC558" s="11"/>
      <c r="AD558" s="11"/>
      <c r="AE558" s="11"/>
      <c r="AF558" s="11"/>
      <c r="AG558" s="11"/>
      <c r="AH558" s="11"/>
      <c r="AI558" s="11"/>
      <c r="AJ558" s="12"/>
      <c r="AK558" s="445" t="str">
        <f>IF(G558="","",VLOOKUP(J558,中子データ!$B$4:$H$4500,3,FALSE))</f>
        <v>MSR-T</v>
      </c>
      <c r="AL558" s="445">
        <f>IF(G558="","",VLOOKUP(J558,中子データ!$B$4:$H$4500,5,FALSE))</f>
        <v>1.8</v>
      </c>
      <c r="AM558" s="445">
        <f>IF(G558="","",VLOOKUP(J558,中子データ!$B$4:$H$4500,6,FALSE))</f>
        <v>104.9</v>
      </c>
      <c r="AN558" s="418"/>
      <c r="AO558" s="423"/>
      <c r="AP558" s="420"/>
      <c r="AQ558" s="421"/>
      <c r="AR558" s="420"/>
      <c r="AS558" s="436">
        <v>1</v>
      </c>
      <c r="AT558" s="436"/>
      <c r="AU558" s="422"/>
      <c r="AV558" s="11"/>
      <c r="AW558" s="11"/>
      <c r="AX558" s="410">
        <f t="shared" si="364"/>
        <v>485</v>
      </c>
      <c r="AY558" s="411">
        <f>IF(G558="","",VLOOKUP(J558,中子データ!$B$4:$M$5999,10,FALSE))</f>
        <v>100</v>
      </c>
      <c r="AZ558" s="438">
        <f>IF(G558="","",VLOOKUP(J558,中子データ!$B$4:$M$5999,9,FALSE))</f>
        <v>72</v>
      </c>
      <c r="BA558" s="412" t="str">
        <f>IF(AQ558="","",VLOOKUP(AQ558,作業者名!$B$4:$C$100,2,FALSE))</f>
        <v/>
      </c>
      <c r="BB558" s="412" t="str">
        <f>IF(AR558="","",VLOOKUP(AR558,作業者名!$B$4:$C$100,2,FALSE))</f>
        <v/>
      </c>
      <c r="BC558" s="412">
        <f>IF(G558="","",VLOOKUP(J558,中子データ!B$4:N$6004,12,FALSE))</f>
        <v>0.04</v>
      </c>
      <c r="BD558" s="413">
        <f>IF(G558="","",VLOOKUP(J558,中子データ!$B$4:$P$4500,15,FALSE))</f>
        <v>0</v>
      </c>
    </row>
    <row r="559" spans="1:56" x14ac:dyDescent="0.15">
      <c r="A559" s="7" t="str">
        <f>IF(G559="","",VLOOKUP(H559,マシン名!$B$4:$C$93,2,FALSE))</f>
        <v>TR-B②</v>
      </c>
      <c r="B559" s="7" t="str">
        <f>IF(G559="","",VLOOKUP(I559,作業者名!$B$4:$C$100,2,FALSE))</f>
        <v>松尾</v>
      </c>
      <c r="C559" s="7" t="str">
        <f>IF(G559="","",VLOOKUP(J559,中子データ!$B$4:$H$4500,2,FALSE))</f>
        <v>PR-6N21</v>
      </c>
      <c r="D559" s="8">
        <f>IF(G559="","",VLOOKUP(J559,中子データ!$B$4:$H$4500,4,FALSE))</f>
        <v>1</v>
      </c>
      <c r="E559" s="231">
        <f t="shared" si="380"/>
        <v>0</v>
      </c>
      <c r="G559" s="958">
        <v>44459</v>
      </c>
      <c r="H559" s="1038">
        <v>33</v>
      </c>
      <c r="I559" s="1038">
        <v>8</v>
      </c>
      <c r="J559" s="1038">
        <v>3023</v>
      </c>
      <c r="K559" s="10">
        <v>0</v>
      </c>
      <c r="L559" s="10">
        <v>30</v>
      </c>
      <c r="M559" s="6">
        <v>1</v>
      </c>
      <c r="N559" s="6">
        <f t="shared" si="376"/>
        <v>0</v>
      </c>
      <c r="O559" s="250"/>
      <c r="P559" s="250">
        <v>30</v>
      </c>
      <c r="Q559" s="250"/>
      <c r="R559" s="250"/>
      <c r="S559" s="250"/>
      <c r="T559" s="250"/>
      <c r="U559" s="250"/>
      <c r="V559" s="250"/>
      <c r="W559" s="250"/>
      <c r="X559" s="250"/>
      <c r="Y559" s="250"/>
      <c r="Z559" s="4"/>
      <c r="AA559" s="429"/>
      <c r="AB559" s="457">
        <f t="shared" si="383"/>
        <v>0</v>
      </c>
      <c r="AC559" s="11"/>
      <c r="AD559" s="11"/>
      <c r="AE559" s="11"/>
      <c r="AF559" s="11"/>
      <c r="AG559" s="11"/>
      <c r="AH559" s="11"/>
      <c r="AI559" s="11"/>
      <c r="AJ559" s="12"/>
      <c r="AK559" s="445" t="str">
        <f>IF(G559="","",VLOOKUP(J559,中子データ!$B$4:$H$4500,3,FALSE))</f>
        <v>M-28X</v>
      </c>
      <c r="AL559" s="445">
        <f>IF(G559="","",VLOOKUP(J559,中子データ!$B$4:$H$4500,5,FALSE))</f>
        <v>16</v>
      </c>
      <c r="AM559" s="445">
        <f>IF(G559="","",VLOOKUP(J559,中子データ!$B$4:$H$4500,6,FALSE))</f>
        <v>841.6</v>
      </c>
      <c r="AN559" s="418"/>
      <c r="AO559" s="419"/>
      <c r="AP559" s="420"/>
      <c r="AQ559" s="421"/>
      <c r="AR559" s="420"/>
      <c r="AS559" s="436"/>
      <c r="AT559" s="436"/>
      <c r="AU559" s="422"/>
      <c r="AV559" s="11"/>
      <c r="AW559" s="11"/>
      <c r="AX559" s="410">
        <f t="shared" si="364"/>
        <v>0</v>
      </c>
      <c r="AY559" s="411">
        <f>IF(G559="","",VLOOKUP(J559,中子データ!$B$4:$M$5999,10,FALSE))</f>
        <v>360</v>
      </c>
      <c r="AZ559" s="438">
        <f>IF(G559="","",VLOOKUP(J559,中子データ!$B$4:$M$5999,9,FALSE))</f>
        <v>10</v>
      </c>
      <c r="BA559" s="412" t="str">
        <f>IF(AQ559="","",VLOOKUP(AQ559,作業者名!$B$4:$C$100,2,FALSE))</f>
        <v/>
      </c>
      <c r="BB559" s="412" t="str">
        <f>IF(AR559="","",VLOOKUP(AR559,作業者名!$B$4:$C$100,2,FALSE))</f>
        <v/>
      </c>
      <c r="BC559" s="412">
        <f>IF(G559="","",VLOOKUP(J559,中子データ!B$4:N$6004,12,FALSE))</f>
        <v>0</v>
      </c>
      <c r="BD559" s="413">
        <f>IF(G559="","",VLOOKUP(J559,中子データ!$B$4:$P$4500,15,FALSE))</f>
        <v>0</v>
      </c>
    </row>
    <row r="560" spans="1:56" x14ac:dyDescent="0.15">
      <c r="A560" s="7" t="str">
        <f>IF(G560="","",VLOOKUP(H560,マシン名!$B$4:$C$93,2,FALSE))</f>
        <v>TR-B②</v>
      </c>
      <c r="B560" s="7" t="str">
        <f>IF(G560="","",VLOOKUP(I560,作業者名!$B$4:$C$100,2,FALSE))</f>
        <v>ハンダ</v>
      </c>
      <c r="C560" s="7" t="str">
        <f>IF(G560="","",VLOOKUP(J560,中子データ!$B$4:$H$4500,2,FALSE))</f>
        <v>PR-6N21</v>
      </c>
      <c r="D560" s="8">
        <f>IF(G560="","",VLOOKUP(J560,中子データ!$B$4:$H$4500,4,FALSE))</f>
        <v>1</v>
      </c>
      <c r="E560" s="231">
        <f t="shared" si="380"/>
        <v>49</v>
      </c>
      <c r="G560" s="958">
        <v>44459</v>
      </c>
      <c r="H560" s="988">
        <v>33</v>
      </c>
      <c r="I560" s="988">
        <v>54</v>
      </c>
      <c r="J560" s="988">
        <v>3023</v>
      </c>
      <c r="K560" s="10">
        <v>51</v>
      </c>
      <c r="L560" s="10">
        <v>465</v>
      </c>
      <c r="M560" s="6">
        <v>0.35</v>
      </c>
      <c r="N560" s="6">
        <f t="shared" si="376"/>
        <v>425</v>
      </c>
      <c r="O560" s="250"/>
      <c r="P560" s="250"/>
      <c r="Q560" s="250"/>
      <c r="R560" s="250"/>
      <c r="S560" s="250">
        <v>30</v>
      </c>
      <c r="T560" s="250"/>
      <c r="U560" s="250">
        <v>10</v>
      </c>
      <c r="V560" s="250"/>
      <c r="W560" s="250"/>
      <c r="X560" s="250"/>
      <c r="Y560" s="250"/>
      <c r="Z560" s="4"/>
      <c r="AA560" s="429"/>
      <c r="AB560" s="457">
        <f t="shared" si="383"/>
        <v>2</v>
      </c>
      <c r="AC560" s="11"/>
      <c r="AD560" s="11"/>
      <c r="AE560" s="11">
        <v>2</v>
      </c>
      <c r="AF560" s="11"/>
      <c r="AG560" s="11"/>
      <c r="AH560" s="11"/>
      <c r="AI560" s="11"/>
      <c r="AJ560" s="12"/>
      <c r="AK560" s="445" t="str">
        <f>IF(G560="","",VLOOKUP(J560,中子データ!$B$4:$H$4500,3,FALSE))</f>
        <v>M-28X</v>
      </c>
      <c r="AL560" s="445">
        <f>IF(G560="","",VLOOKUP(J560,中子データ!$B$4:$H$4500,5,FALSE))</f>
        <v>16</v>
      </c>
      <c r="AM560" s="445">
        <f>IF(G560="","",VLOOKUP(J560,中子データ!$B$4:$H$4500,6,FALSE))</f>
        <v>841.6</v>
      </c>
      <c r="AN560" s="418"/>
      <c r="AO560" s="419"/>
      <c r="AP560" s="420"/>
      <c r="AQ560" s="421"/>
      <c r="AR560" s="420"/>
      <c r="AS560" s="436">
        <v>1</v>
      </c>
      <c r="AT560" s="436"/>
      <c r="AU560" s="422"/>
      <c r="AV560" s="11"/>
      <c r="AW560" s="11"/>
      <c r="AX560" s="410">
        <f t="shared" si="364"/>
        <v>485</v>
      </c>
      <c r="AY560" s="411">
        <f>IF(G560="","",VLOOKUP(J560,中子データ!$B$4:$M$5999,10,FALSE))</f>
        <v>360</v>
      </c>
      <c r="AZ560" s="438">
        <f>IF(G560="","",VLOOKUP(J560,中子データ!$B$4:$M$5999,9,FALSE))</f>
        <v>10</v>
      </c>
      <c r="BA560" s="412" t="str">
        <f>IF(AQ560="","",VLOOKUP(AQ560,作業者名!$B$4:$C$100,2,FALSE))</f>
        <v/>
      </c>
      <c r="BB560" s="412" t="str">
        <f>IF(AR560="","",VLOOKUP(AR560,作業者名!$B$4:$C$100,2,FALSE))</f>
        <v/>
      </c>
      <c r="BC560" s="412">
        <f>IF(G560="","",VLOOKUP(J560,中子データ!B$4:N$6004,12,FALSE))</f>
        <v>0</v>
      </c>
      <c r="BD560" s="413">
        <f>IF(G560="","",VLOOKUP(J560,中子データ!$B$4:$P$4500,15,FALSE))</f>
        <v>0</v>
      </c>
    </row>
    <row r="561" spans="1:56" x14ac:dyDescent="0.15">
      <c r="A561" s="7" t="str">
        <f>IF(G561="","",VLOOKUP(H561,マシン名!$B$4:$C$93,2,FALSE))</f>
        <v>TR-B①</v>
      </c>
      <c r="B561" s="7" t="str">
        <f>IF(G561="","",VLOOKUP(I561,作業者名!$B$4:$C$100,2,FALSE))</f>
        <v>ハンダ</v>
      </c>
      <c r="C561" s="7" t="str">
        <f>IF(G561="","",VLOOKUP(J561,中子データ!$B$4:$H$4500,2,FALSE))</f>
        <v>119620　②</v>
      </c>
      <c r="D561" s="8">
        <f>IF(G561="","",VLOOKUP(J561,中子データ!$B$4:$H$4500,4,FALSE))</f>
        <v>1</v>
      </c>
      <c r="E561" s="231">
        <f t="shared" si="380"/>
        <v>295</v>
      </c>
      <c r="G561" s="958">
        <v>44459</v>
      </c>
      <c r="H561" s="9">
        <v>34</v>
      </c>
      <c r="I561" s="9">
        <v>54</v>
      </c>
      <c r="J561" s="9">
        <v>3041</v>
      </c>
      <c r="K561" s="10">
        <v>297</v>
      </c>
      <c r="L561" s="10">
        <v>465</v>
      </c>
      <c r="M561" s="6">
        <v>0.35</v>
      </c>
      <c r="N561" s="6">
        <f t="shared" si="376"/>
        <v>445</v>
      </c>
      <c r="O561" s="250">
        <v>10</v>
      </c>
      <c r="P561" s="250"/>
      <c r="Q561" s="250"/>
      <c r="R561" s="250"/>
      <c r="S561" s="250"/>
      <c r="T561" s="250"/>
      <c r="U561" s="250">
        <v>10</v>
      </c>
      <c r="V561" s="250"/>
      <c r="W561" s="250"/>
      <c r="X561" s="250"/>
      <c r="Y561" s="250"/>
      <c r="Z561" s="4"/>
      <c r="AA561" s="429"/>
      <c r="AB561" s="457">
        <f t="shared" si="383"/>
        <v>2</v>
      </c>
      <c r="AC561" s="11"/>
      <c r="AD561" s="11"/>
      <c r="AE561" s="11"/>
      <c r="AF561" s="11"/>
      <c r="AG561" s="11"/>
      <c r="AH561" s="11">
        <v>2</v>
      </c>
      <c r="AI561" s="11"/>
      <c r="AJ561" s="12"/>
      <c r="AK561" s="445" t="str">
        <f>IF(G561="","",VLOOKUP(J561,中子データ!$B$4:$H$4500,3,FALSE))</f>
        <v>MSR-T</v>
      </c>
      <c r="AL561" s="445">
        <f>IF(G561="","",VLOOKUP(J561,中子データ!$B$4:$H$4500,5,FALSE))</f>
        <v>1.9</v>
      </c>
      <c r="AM561" s="445">
        <f>IF(G561="","",VLOOKUP(J561,中子データ!$B$4:$H$4500,6,FALSE))</f>
        <v>123.19999999999999</v>
      </c>
      <c r="AN561" s="418"/>
      <c r="AO561" s="419"/>
      <c r="AP561" s="420"/>
      <c r="AQ561" s="421"/>
      <c r="AR561" s="420"/>
      <c r="AS561" s="436">
        <v>1</v>
      </c>
      <c r="AT561" s="436"/>
      <c r="AU561" s="422"/>
      <c r="AV561" s="11"/>
      <c r="AW561" s="11"/>
      <c r="AX561" s="410">
        <f t="shared" si="364"/>
        <v>445</v>
      </c>
      <c r="AY561" s="411">
        <f>IF(G561="","",VLOOKUP(J561,中子データ!$B$4:$M$5999,10,FALSE))</f>
        <v>100</v>
      </c>
      <c r="AZ561" s="438">
        <f>IF(G561="","",VLOOKUP(J561,中子データ!$B$4:$M$5999,9,FALSE))</f>
        <v>36</v>
      </c>
      <c r="BA561" s="412" t="str">
        <f>IF(AQ561="","",VLOOKUP(AQ561,作業者名!$B$4:$C$100,2,FALSE))</f>
        <v/>
      </c>
      <c r="BB561" s="412" t="str">
        <f>IF(AR561="","",VLOOKUP(AR561,作業者名!$B$4:$C$100,2,FALSE))</f>
        <v/>
      </c>
      <c r="BC561" s="412">
        <f>IF(G561="","",VLOOKUP(J561,中子データ!B$4:N$6004,12,FALSE))</f>
        <v>0.05</v>
      </c>
      <c r="BD561" s="413">
        <f>IF(G561="","",VLOOKUP(J561,中子データ!$B$4:$P$4500,15,FALSE))</f>
        <v>0</v>
      </c>
    </row>
    <row r="562" spans="1:56" x14ac:dyDescent="0.15">
      <c r="A562" s="7" t="str">
        <f>IF(G562="","",VLOOKUP(H562,マシン名!$B$4:$C$93,2,FALSE))</f>
        <v>A56HP①　</v>
      </c>
      <c r="B562" s="7" t="str">
        <f>IF(G562="","",VLOOKUP(I562,作業者名!$B$4:$C$100,2,FALSE))</f>
        <v>清水</v>
      </c>
      <c r="C562" s="7" t="str">
        <f>IF(G562="","",VLOOKUP(J562,中子データ!$B$4:$H$4500,2,FALSE))</f>
        <v>KC780　主</v>
      </c>
      <c r="D562" s="8">
        <f>IF(G562="","",VLOOKUP(J562,中子データ!$B$4:$H$4500,4,FALSE))</f>
        <v>1</v>
      </c>
      <c r="E562" s="231">
        <f t="shared" si="380"/>
        <v>80</v>
      </c>
      <c r="G562" s="958">
        <v>44459</v>
      </c>
      <c r="H562" s="9">
        <v>29</v>
      </c>
      <c r="I562" s="9">
        <v>17</v>
      </c>
      <c r="J562" s="9">
        <v>606</v>
      </c>
      <c r="K562" s="10">
        <v>80</v>
      </c>
      <c r="L562" s="10">
        <v>385</v>
      </c>
      <c r="M562" s="6">
        <v>0.7</v>
      </c>
      <c r="N562" s="6">
        <f t="shared" si="376"/>
        <v>365</v>
      </c>
      <c r="O562" s="250"/>
      <c r="P562" s="250"/>
      <c r="Q562" s="250"/>
      <c r="R562" s="250"/>
      <c r="S562" s="250"/>
      <c r="T562" s="250"/>
      <c r="U562" s="250"/>
      <c r="V562" s="250"/>
      <c r="W562" s="250"/>
      <c r="X562" s="250"/>
      <c r="Y562" s="250"/>
      <c r="Z562" s="4">
        <v>20</v>
      </c>
      <c r="AA562" s="429"/>
      <c r="AB562" s="457">
        <f t="shared" si="383"/>
        <v>0</v>
      </c>
      <c r="AC562" s="11"/>
      <c r="AD562" s="11"/>
      <c r="AE562" s="11"/>
      <c r="AF562" s="11"/>
      <c r="AG562" s="11"/>
      <c r="AH562" s="11"/>
      <c r="AI562" s="11"/>
      <c r="AJ562" s="12"/>
      <c r="AK562" s="445" t="str">
        <f>IF(G562="","",VLOOKUP(J562,中子データ!$B$4:$H$4500,3,FALSE))</f>
        <v>DP25A</v>
      </c>
      <c r="AL562" s="445">
        <f>IF(G562="","",VLOOKUP(J562,中子データ!$B$4:$H$4500,5,FALSE))</f>
        <v>19.649999999999999</v>
      </c>
      <c r="AM562" s="445">
        <f>IF(G562="","",VLOOKUP(J562,中子データ!$B$4:$H$4500,6,FALSE))</f>
        <v>1490</v>
      </c>
      <c r="AN562" s="418"/>
      <c r="AO562" s="419"/>
      <c r="AP562" s="420"/>
      <c r="AQ562" s="421"/>
      <c r="AR562" s="420"/>
      <c r="AS562" s="436"/>
      <c r="AT562" s="436"/>
      <c r="AU562" s="422"/>
      <c r="AV562" s="11"/>
      <c r="AW562" s="11"/>
      <c r="AX562" s="410">
        <f t="shared" si="364"/>
        <v>365</v>
      </c>
      <c r="AY562" s="411">
        <f>IF(G562="","",VLOOKUP(J562,中子データ!$B$4:$M$5999,10,FALSE))</f>
        <v>240</v>
      </c>
      <c r="AZ562" s="438">
        <f>IF(G562="","",VLOOKUP(J562,中子データ!$B$4:$M$5999,9,FALSE))</f>
        <v>15</v>
      </c>
      <c r="BA562" s="412" t="str">
        <f>IF(AQ562="","",VLOOKUP(AQ562,作業者名!$B$4:$C$100,2,FALSE))</f>
        <v/>
      </c>
      <c r="BB562" s="412" t="str">
        <f>IF(AR562="","",VLOOKUP(AR562,作業者名!$B$4:$C$100,2,FALSE))</f>
        <v/>
      </c>
      <c r="BC562" s="412">
        <f>IF(G562="","",VLOOKUP(J562,中子データ!B$4:N$6004,12,FALSE))</f>
        <v>0</v>
      </c>
      <c r="BD562" s="413">
        <f>IF(G562="","",VLOOKUP(J562,中子データ!$B$4:$P$4500,15,FALSE))</f>
        <v>0</v>
      </c>
    </row>
    <row r="563" spans="1:56" x14ac:dyDescent="0.15">
      <c r="A563" s="7" t="str">
        <f>IF(G563="","",VLOOKUP(H563,マシン名!$B$4:$C$93,2,FALSE))</f>
        <v>A56HP①　</v>
      </c>
      <c r="B563" s="7" t="str">
        <f>IF(G563="","",VLOOKUP(I563,作業者名!$B$4:$C$100,2,FALSE))</f>
        <v>山岡</v>
      </c>
      <c r="C563" s="7" t="str">
        <f>IF(G563="","",VLOOKUP(J563,中子データ!$B$4:$H$4500,2,FALSE))</f>
        <v>ﾃｽﾄﾋﾟｰｽ(ヤンマー）</v>
      </c>
      <c r="D563" s="8">
        <f>IF(G563="","",VLOOKUP(J563,中子データ!$B$4:$H$4500,4,FALSE))</f>
        <v>1</v>
      </c>
      <c r="E563" s="231">
        <f t="shared" si="380"/>
        <v>136</v>
      </c>
      <c r="G563" s="958">
        <v>44459</v>
      </c>
      <c r="H563" s="9">
        <v>29</v>
      </c>
      <c r="I563" s="9">
        <v>22</v>
      </c>
      <c r="J563" s="9">
        <v>2500</v>
      </c>
      <c r="K563" s="10">
        <v>140</v>
      </c>
      <c r="L563" s="10">
        <v>450</v>
      </c>
      <c r="M563" s="6">
        <v>1</v>
      </c>
      <c r="N563" s="6">
        <f t="shared" si="376"/>
        <v>410</v>
      </c>
      <c r="O563" s="250">
        <v>30</v>
      </c>
      <c r="P563" s="250"/>
      <c r="Q563" s="250"/>
      <c r="R563" s="250"/>
      <c r="S563" s="250"/>
      <c r="T563" s="250"/>
      <c r="U563" s="250">
        <v>10</v>
      </c>
      <c r="V563" s="250"/>
      <c r="W563" s="250"/>
      <c r="X563" s="250"/>
      <c r="Y563" s="250"/>
      <c r="Z563" s="4"/>
      <c r="AA563" s="429"/>
      <c r="AB563" s="457">
        <f t="shared" si="383"/>
        <v>4</v>
      </c>
      <c r="AC563" s="11"/>
      <c r="AD563" s="11"/>
      <c r="AE563" s="11"/>
      <c r="AF563" s="11"/>
      <c r="AG563" s="11">
        <v>2</v>
      </c>
      <c r="AH563" s="11">
        <v>2</v>
      </c>
      <c r="AI563" s="11"/>
      <c r="AJ563" s="12"/>
      <c r="AK563" s="445" t="str">
        <f>IF(G563="","",VLOOKUP(J563,中子データ!$B$4:$H$4500,3,FALSE))</f>
        <v>MSR-T</v>
      </c>
      <c r="AL563" s="445">
        <f>IF(G563="","",VLOOKUP(J563,中子データ!$B$4:$H$4500,5,FALSE))</f>
        <v>5</v>
      </c>
      <c r="AM563" s="445">
        <f>IF(G563="","",VLOOKUP(J563,中子データ!$B$4:$H$4500,6,FALSE))</f>
        <v>909</v>
      </c>
      <c r="AN563" s="418"/>
      <c r="AO563" s="419"/>
      <c r="AP563" s="420"/>
      <c r="AQ563" s="421"/>
      <c r="AR563" s="420"/>
      <c r="AS563" s="436">
        <v>1</v>
      </c>
      <c r="AT563" s="436"/>
      <c r="AU563" s="422"/>
      <c r="AV563" s="11"/>
      <c r="AW563" s="11"/>
      <c r="AX563" s="410">
        <f t="shared" si="364"/>
        <v>410</v>
      </c>
      <c r="AY563" s="411">
        <f>IF(G563="","",VLOOKUP(J563,中子データ!$B$4:$M$5999,10,FALSE))</f>
        <v>160</v>
      </c>
      <c r="AZ563" s="438">
        <f>IF(G563="","",VLOOKUP(J563,中子データ!$B$4:$M$5999,9,FALSE))</f>
        <v>22.5</v>
      </c>
      <c r="BA563" s="412" t="str">
        <f>IF(AQ563="","",VLOOKUP(AQ563,作業者名!$B$4:$C$100,2,FALSE))</f>
        <v/>
      </c>
      <c r="BB563" s="412" t="str">
        <f>IF(AR563="","",VLOOKUP(AR563,作業者名!$B$4:$C$100,2,FALSE))</f>
        <v/>
      </c>
      <c r="BC563" s="412">
        <f>IF(G563="","",VLOOKUP(J563,中子データ!B$4:N$6004,12,FALSE))</f>
        <v>0</v>
      </c>
      <c r="BD563" s="413">
        <f>IF(G563="","",VLOOKUP(J563,中子データ!$B$4:$P$4500,15,FALSE))</f>
        <v>0</v>
      </c>
    </row>
    <row r="564" spans="1:56" x14ac:dyDescent="0.15">
      <c r="A564" s="7" t="str">
        <f>IF(G564="","",VLOOKUP(H564,マシン名!$B$4:$C$93,2,FALSE))</f>
        <v>MK4　</v>
      </c>
      <c r="B564" s="7" t="str">
        <f>IF(G564="","",VLOOKUP(I564,作業者名!$B$4:$C$100,2,FALSE))</f>
        <v>恩田</v>
      </c>
      <c r="C564" s="7" t="str">
        <f>IF(G564="","",VLOOKUP(J564,中子データ!$B$4:$H$4500,2,FALSE))</f>
        <v>D1414  シャフト</v>
      </c>
      <c r="D564" s="8">
        <f>IF(G564="","",VLOOKUP(J564,中子データ!$B$4:$H$4500,4,FALSE))</f>
        <v>2</v>
      </c>
      <c r="E564" s="231">
        <f t="shared" si="380"/>
        <v>190</v>
      </c>
      <c r="G564" s="958">
        <v>44459</v>
      </c>
      <c r="H564" s="9">
        <v>32</v>
      </c>
      <c r="I564" s="9">
        <v>14</v>
      </c>
      <c r="J564" s="9">
        <v>609</v>
      </c>
      <c r="K564" s="1257">
        <v>95</v>
      </c>
      <c r="L564" s="10">
        <v>310</v>
      </c>
      <c r="M564" s="6">
        <v>0.5</v>
      </c>
      <c r="N564" s="6">
        <f t="shared" si="376"/>
        <v>285</v>
      </c>
      <c r="O564" s="250"/>
      <c r="P564" s="250"/>
      <c r="Q564" s="250">
        <v>25</v>
      </c>
      <c r="R564" s="250"/>
      <c r="S564" s="250"/>
      <c r="T564" s="250"/>
      <c r="U564" s="250"/>
      <c r="V564" s="250"/>
      <c r="W564" s="250"/>
      <c r="X564" s="250"/>
      <c r="Y564" s="250"/>
      <c r="Z564" s="4"/>
      <c r="AA564" s="429"/>
      <c r="AB564" s="457">
        <f t="shared" si="383"/>
        <v>0</v>
      </c>
      <c r="AC564" s="11"/>
      <c r="AD564" s="11"/>
      <c r="AE564" s="11"/>
      <c r="AF564" s="11"/>
      <c r="AG564" s="11"/>
      <c r="AH564" s="11"/>
      <c r="AI564" s="11"/>
      <c r="AJ564" s="12"/>
      <c r="AK564" s="445" t="str">
        <f>IF(G564="","",VLOOKUP(J564,中子データ!$B$4:$H$4500,3,FALSE))</f>
        <v>ＤＡ-17</v>
      </c>
      <c r="AL564" s="445">
        <f>IF(G564="","",VLOOKUP(J564,中子データ!$B$4:$H$4500,5,FALSE))</f>
        <v>1.58</v>
      </c>
      <c r="AM564" s="445">
        <f>IF(G564="","",VLOOKUP(J564,中子データ!$B$4:$H$4500,6,FALSE))</f>
        <v>76.7</v>
      </c>
      <c r="AN564" s="418"/>
      <c r="AO564" s="419"/>
      <c r="AP564" s="420"/>
      <c r="AQ564" s="421"/>
      <c r="AR564" s="420"/>
      <c r="AS564" s="436"/>
      <c r="AT564" s="436"/>
      <c r="AU564" s="422"/>
      <c r="AV564" s="11"/>
      <c r="AW564" s="11"/>
      <c r="AX564" s="410">
        <f t="shared" si="364"/>
        <v>285</v>
      </c>
      <c r="AY564" s="411">
        <f>IF(G564="","",VLOOKUP(J564,中子データ!$B$4:$M$5999,10,FALSE))</f>
        <v>120</v>
      </c>
      <c r="AZ564" s="438">
        <f>IF(G564="","",VLOOKUP(J564,中子データ!$B$4:$M$5999,9,FALSE))</f>
        <v>60</v>
      </c>
      <c r="BA564" s="412" t="str">
        <f>IF(AQ564="","",VLOOKUP(AQ564,作業者名!$B$4:$C$100,2,FALSE))</f>
        <v/>
      </c>
      <c r="BB564" s="412" t="str">
        <f>IF(AR564="","",VLOOKUP(AR564,作業者名!$B$4:$C$100,2,FALSE))</f>
        <v/>
      </c>
      <c r="BC564" s="412">
        <f>IF(G564="","",VLOOKUP(J564,中子データ!B$4:N$6004,12,FALSE))</f>
        <v>0</v>
      </c>
      <c r="BD564" s="413">
        <f>IF(G564="","",VLOOKUP(J564,中子データ!$B$4:$P$4500,15,FALSE))</f>
        <v>0</v>
      </c>
    </row>
    <row r="565" spans="1:56" x14ac:dyDescent="0.15">
      <c r="A565" s="7" t="str">
        <f>IF(G565="","",VLOOKUP(H565,マシン名!$B$4:$C$93,2,FALSE))</f>
        <v>MK4　</v>
      </c>
      <c r="B565" s="7" t="str">
        <f>IF(G565="","",VLOOKUP(I565,作業者名!$B$4:$C$100,2,FALSE))</f>
        <v>平</v>
      </c>
      <c r="C565" s="7" t="str">
        <f>IF(G565="","",VLOOKUP(J565,中子データ!$B$4:$H$4500,2,FALSE))</f>
        <v>KD310ｼﾞｮｲﾝﾄ　ｹｰｽ（Ｌ，R)</v>
      </c>
      <c r="D565" s="8">
        <f>IF(G565="","",VLOOKUP(J565,中子データ!$B$4:$H$4500,4,FALSE))</f>
        <v>1</v>
      </c>
      <c r="E565" s="231">
        <f t="shared" si="380"/>
        <v>0</v>
      </c>
      <c r="G565" s="958">
        <v>44459</v>
      </c>
      <c r="H565" s="9">
        <v>32</v>
      </c>
      <c r="I565" s="9">
        <v>26</v>
      </c>
      <c r="J565" s="9">
        <v>386</v>
      </c>
      <c r="K565" s="10">
        <v>0</v>
      </c>
      <c r="L565" s="10">
        <v>30</v>
      </c>
      <c r="M565" s="6">
        <v>1</v>
      </c>
      <c r="N565" s="6">
        <f t="shared" si="376"/>
        <v>0</v>
      </c>
      <c r="O565" s="250"/>
      <c r="P565" s="250">
        <v>30</v>
      </c>
      <c r="Q565" s="250"/>
      <c r="R565" s="250"/>
      <c r="S565" s="250"/>
      <c r="T565" s="250"/>
      <c r="U565" s="250"/>
      <c r="V565" s="250"/>
      <c r="W565" s="250"/>
      <c r="X565" s="250"/>
      <c r="Y565" s="250"/>
      <c r="Z565" s="4"/>
      <c r="AA565" s="429"/>
      <c r="AB565" s="457">
        <f t="shared" si="383"/>
        <v>0</v>
      </c>
      <c r="AC565" s="11"/>
      <c r="AD565" s="11"/>
      <c r="AE565" s="11"/>
      <c r="AF565" s="11"/>
      <c r="AG565" s="11"/>
      <c r="AH565" s="11"/>
      <c r="AI565" s="11"/>
      <c r="AJ565" s="12"/>
      <c r="AK565" s="445" t="str">
        <f>IF(G565="","",VLOOKUP(J565,中子データ!$B$4:$H$4500,3,FALSE))</f>
        <v>MSR-T</v>
      </c>
      <c r="AL565" s="445">
        <f>IF(G565="","",VLOOKUP(J565,中子データ!$B$4:$H$4500,5,FALSE))</f>
        <v>0.69</v>
      </c>
      <c r="AM565" s="445">
        <f>IF(G565="","",VLOOKUP(J565,中子データ!$B$4:$H$4500,6,FALSE))</f>
        <v>95</v>
      </c>
      <c r="AN565" s="418"/>
      <c r="AO565" s="419"/>
      <c r="AP565" s="420"/>
      <c r="AQ565" s="421"/>
      <c r="AR565" s="420"/>
      <c r="AS565" s="436"/>
      <c r="AT565" s="436"/>
      <c r="AU565" s="422"/>
      <c r="AV565" s="11"/>
      <c r="AW565" s="11"/>
      <c r="AX565" s="410">
        <f t="shared" si="364"/>
        <v>0</v>
      </c>
      <c r="AY565" s="411">
        <f>IF(G565="","",VLOOKUP(J565,中子データ!$B$4:$M$5999,10,FALSE))</f>
        <v>94</v>
      </c>
      <c r="AZ565" s="438">
        <f>IF(G565="","",VLOOKUP(J565,中子データ!$B$4:$M$5999,9,FALSE))</f>
        <v>38.297872340425535</v>
      </c>
      <c r="BA565" s="412" t="str">
        <f>IF(AQ565="","",VLOOKUP(AQ565,作業者名!$B$4:$C$100,2,FALSE))</f>
        <v/>
      </c>
      <c r="BB565" s="412" t="str">
        <f>IF(AR565="","",VLOOKUP(AR565,作業者名!$B$4:$C$100,2,FALSE))</f>
        <v/>
      </c>
      <c r="BC565" s="412">
        <f>IF(G565="","",VLOOKUP(J565,中子データ!B$4:N$6004,12,FALSE))</f>
        <v>0</v>
      </c>
      <c r="BD565" s="413">
        <f>IF(G565="","",VLOOKUP(J565,中子データ!$B$4:$P$4500,15,FALSE))</f>
        <v>23</v>
      </c>
    </row>
    <row r="566" spans="1:56" x14ac:dyDescent="0.15">
      <c r="A566" s="7" t="str">
        <f>IF(G566="","",VLOOKUP(H566,マシン名!$B$4:$C$93,2,FALSE))</f>
        <v>MK4　</v>
      </c>
      <c r="B566" s="7" t="str">
        <f>IF(G566="","",VLOOKUP(I566,作業者名!$B$4:$C$100,2,FALSE))</f>
        <v>恩田</v>
      </c>
      <c r="C566" s="7" t="str">
        <f>IF(G566="","",VLOOKUP(J566,中子データ!$B$4:$H$4500,2,FALSE))</f>
        <v>KD310ｼﾞｮｲﾝﾄ　ｹｰｽ（Ｌ，R)</v>
      </c>
      <c r="D566" s="8">
        <f>IF(G566="","",VLOOKUP(J566,中子データ!$B$4:$H$4500,4,FALSE))</f>
        <v>1</v>
      </c>
      <c r="E566" s="231">
        <f t="shared" si="380"/>
        <v>76</v>
      </c>
      <c r="G566" s="958">
        <v>44459</v>
      </c>
      <c r="H566" s="9">
        <v>32</v>
      </c>
      <c r="I566" s="9">
        <v>14</v>
      </c>
      <c r="J566" s="9">
        <v>386</v>
      </c>
      <c r="K566" s="10">
        <v>78</v>
      </c>
      <c r="L566" s="10">
        <v>165</v>
      </c>
      <c r="M566" s="6">
        <v>0.5</v>
      </c>
      <c r="N566" s="6">
        <f t="shared" si="376"/>
        <v>155</v>
      </c>
      <c r="O566" s="250"/>
      <c r="P566" s="250"/>
      <c r="Q566" s="250"/>
      <c r="R566" s="250"/>
      <c r="S566" s="250"/>
      <c r="T566" s="250"/>
      <c r="U566" s="250">
        <v>10</v>
      </c>
      <c r="V566" s="250"/>
      <c r="W566" s="250"/>
      <c r="X566" s="250"/>
      <c r="Y566" s="250"/>
      <c r="Z566" s="4"/>
      <c r="AA566" s="429"/>
      <c r="AB566" s="457">
        <f t="shared" si="383"/>
        <v>2</v>
      </c>
      <c r="AC566" s="11"/>
      <c r="AD566" s="11"/>
      <c r="AE566" s="11"/>
      <c r="AF566" s="11"/>
      <c r="AG566" s="11"/>
      <c r="AH566" s="11">
        <v>2</v>
      </c>
      <c r="AI566" s="11"/>
      <c r="AJ566" s="12"/>
      <c r="AK566" s="445" t="str">
        <f>IF(G566="","",VLOOKUP(J566,中子データ!$B$4:$H$4500,3,FALSE))</f>
        <v>MSR-T</v>
      </c>
      <c r="AL566" s="445">
        <f>IF(G566="","",VLOOKUP(J566,中子データ!$B$4:$H$4500,5,FALSE))</f>
        <v>0.69</v>
      </c>
      <c r="AM566" s="445">
        <f>IF(G566="","",VLOOKUP(J566,中子データ!$B$4:$H$4500,6,FALSE))</f>
        <v>95</v>
      </c>
      <c r="AN566" s="418"/>
      <c r="AO566" s="419"/>
      <c r="AP566" s="420"/>
      <c r="AQ566" s="421"/>
      <c r="AR566" s="420"/>
      <c r="AS566" s="436"/>
      <c r="AT566" s="436"/>
      <c r="AU566" s="422"/>
      <c r="AV566" s="11"/>
      <c r="AW566" s="11"/>
      <c r="AX566" s="410">
        <f t="shared" si="364"/>
        <v>155</v>
      </c>
      <c r="AY566" s="411">
        <f>IF(G566="","",VLOOKUP(J566,中子データ!$B$4:$M$5999,10,FALSE))</f>
        <v>94</v>
      </c>
      <c r="AZ566" s="438">
        <f>IF(G566="","",VLOOKUP(J566,中子データ!$B$4:$M$5999,9,FALSE))</f>
        <v>38.297872340425535</v>
      </c>
      <c r="BA566" s="412" t="str">
        <f>IF(AQ566="","",VLOOKUP(AQ566,作業者名!$B$4:$C$100,2,FALSE))</f>
        <v/>
      </c>
      <c r="BB566" s="412" t="str">
        <f>IF(AR566="","",VLOOKUP(AR566,作業者名!$B$4:$C$100,2,FALSE))</f>
        <v/>
      </c>
      <c r="BC566" s="412">
        <f>IF(G566="","",VLOOKUP(J566,中子データ!B$4:N$6004,12,FALSE))</f>
        <v>0</v>
      </c>
      <c r="BD566" s="413">
        <f>IF(G566="","",VLOOKUP(J566,中子データ!$B$4:$P$4500,15,FALSE))</f>
        <v>23</v>
      </c>
    </row>
    <row r="567" spans="1:56" x14ac:dyDescent="0.15">
      <c r="A567" s="7" t="str">
        <f>IF(G567="","",VLOOKUP(H567,マシン名!$B$4:$C$93,2,FALSE))</f>
        <v>A425①　</v>
      </c>
      <c r="B567" s="7" t="str">
        <f>IF(G567="","",VLOOKUP(I567,作業者名!$B$4:$C$100,2,FALSE))</f>
        <v>恩田</v>
      </c>
      <c r="C567" s="7" t="str">
        <f>IF(G567="","",VLOOKUP(J567,中子データ!$B$4:$H$4500,2,FALSE))</f>
        <v>A1165ｷｬﾘﾔ ③</v>
      </c>
      <c r="D567" s="8">
        <f>IF(G567="","",VLOOKUP(J567,中子データ!$B$4:$H$4500,4,FALSE))</f>
        <v>2</v>
      </c>
      <c r="E567" s="231">
        <f t="shared" si="380"/>
        <v>781</v>
      </c>
      <c r="G567" s="958">
        <v>44459</v>
      </c>
      <c r="H567" s="988">
        <v>31</v>
      </c>
      <c r="I567" s="988">
        <v>14</v>
      </c>
      <c r="J567" s="988">
        <v>582</v>
      </c>
      <c r="K567" s="989">
        <v>391</v>
      </c>
      <c r="L567" s="10">
        <v>540</v>
      </c>
      <c r="M567" s="6">
        <v>0.5</v>
      </c>
      <c r="N567" s="6">
        <f t="shared" si="376"/>
        <v>530</v>
      </c>
      <c r="O567" s="250"/>
      <c r="P567" s="250"/>
      <c r="Q567" s="250"/>
      <c r="R567" s="250"/>
      <c r="S567" s="250"/>
      <c r="T567" s="250"/>
      <c r="U567" s="250">
        <v>10</v>
      </c>
      <c r="V567" s="250"/>
      <c r="W567" s="250"/>
      <c r="X567" s="250"/>
      <c r="Y567" s="250"/>
      <c r="Z567" s="4"/>
      <c r="AA567" s="429"/>
      <c r="AB567" s="457">
        <f t="shared" si="383"/>
        <v>1</v>
      </c>
      <c r="AC567" s="11"/>
      <c r="AD567" s="11"/>
      <c r="AE567" s="11"/>
      <c r="AF567" s="11"/>
      <c r="AG567" s="11"/>
      <c r="AH567" s="11"/>
      <c r="AI567" s="11"/>
      <c r="AJ567" s="12">
        <v>1</v>
      </c>
      <c r="AK567" s="445" t="str">
        <f>IF(G567="","",VLOOKUP(J567,中子データ!$B$4:$H$4500,3,FALSE))</f>
        <v>MSR-T</v>
      </c>
      <c r="AL567" s="445">
        <f>IF(G567="","",VLOOKUP(J567,中子データ!$B$4:$H$4500,5,FALSE))</f>
        <v>0.95</v>
      </c>
      <c r="AM567" s="445">
        <f>IF(G567="","",VLOOKUP(J567,中子データ!$B$4:$H$4500,6,FALSE))</f>
        <v>85</v>
      </c>
      <c r="AN567" s="418"/>
      <c r="AO567" s="419"/>
      <c r="AP567" s="420"/>
      <c r="AQ567" s="421"/>
      <c r="AR567" s="420"/>
      <c r="AS567" s="436"/>
      <c r="AT567" s="436"/>
      <c r="AU567" s="422"/>
      <c r="AV567" s="11"/>
      <c r="AW567" s="11"/>
      <c r="AX567" s="410">
        <f t="shared" si="364"/>
        <v>530</v>
      </c>
      <c r="AY567" s="411">
        <f>IF(G567="","",VLOOKUP(J567,中子データ!$B$4:$M$5999,10,FALSE))</f>
        <v>85</v>
      </c>
      <c r="AZ567" s="438">
        <f>IF(G567="","",VLOOKUP(J567,中子データ!$B$4:$M$5999,9,FALSE))</f>
        <v>84.705882352941174</v>
      </c>
      <c r="BA567" s="412" t="str">
        <f>IF(AQ567="","",VLOOKUP(AQ567,作業者名!$B$4:$C$100,2,FALSE))</f>
        <v/>
      </c>
      <c r="BB567" s="412" t="str">
        <f>IF(AR567="","",VLOOKUP(AR567,作業者名!$B$4:$C$100,2,FALSE))</f>
        <v/>
      </c>
      <c r="BC567" s="412">
        <f>IF(G567="","",VLOOKUP(J567,中子データ!B$4:N$6004,12,FALSE))</f>
        <v>0</v>
      </c>
      <c r="BD567" s="413">
        <f>IF(G567="","",VLOOKUP(J567,中子データ!$B$4:$P$4500,15,FALSE))</f>
        <v>0</v>
      </c>
    </row>
    <row r="568" spans="1:56" x14ac:dyDescent="0.15">
      <c r="A568" s="7" t="str">
        <f>IF(G568="","",VLOOKUP(H568,マシン名!$B$4:$C$93,2,FALSE))</f>
        <v>3AN②　</v>
      </c>
      <c r="B568" s="7" t="str">
        <f>IF(G568="","",VLOOKUP(I568,作業者名!$B$4:$C$100,2,FALSE))</f>
        <v>長島</v>
      </c>
      <c r="C568" s="7" t="str">
        <f>IF(G568="","",VLOOKUP(J568,中子データ!$B$4:$H$4500,2,FALSE))</f>
        <v>6CH</v>
      </c>
      <c r="D568" s="8">
        <f>IF(G568="","",VLOOKUP(J568,中子データ!$B$4:$H$4500,4,FALSE))</f>
        <v>6</v>
      </c>
      <c r="E568" s="231">
        <f t="shared" si="380"/>
        <v>1009</v>
      </c>
      <c r="G568" s="958">
        <v>44459</v>
      </c>
      <c r="H568" s="1111">
        <v>28</v>
      </c>
      <c r="I568" s="1111">
        <v>3</v>
      </c>
      <c r="J568" s="1111">
        <v>3061</v>
      </c>
      <c r="K568" s="966">
        <v>177</v>
      </c>
      <c r="L568" s="966">
        <v>355</v>
      </c>
      <c r="M568" s="967">
        <v>0.5</v>
      </c>
      <c r="N568" s="6">
        <f t="shared" si="376"/>
        <v>270</v>
      </c>
      <c r="O568" s="250">
        <v>10</v>
      </c>
      <c r="P568" s="250"/>
      <c r="Q568" s="250"/>
      <c r="R568" s="250">
        <v>35</v>
      </c>
      <c r="S568" s="250"/>
      <c r="T568" s="250">
        <v>30</v>
      </c>
      <c r="U568" s="250">
        <v>10</v>
      </c>
      <c r="V568" s="250"/>
      <c r="W568" s="250"/>
      <c r="X568" s="250"/>
      <c r="Y568" s="250"/>
      <c r="Z568" s="4"/>
      <c r="AA568" s="429"/>
      <c r="AB568" s="457">
        <f t="shared" si="383"/>
        <v>53</v>
      </c>
      <c r="AC568" s="11"/>
      <c r="AD568" s="11"/>
      <c r="AE568" s="11"/>
      <c r="AF568" s="11"/>
      <c r="AG568" s="11"/>
      <c r="AH568" s="11">
        <v>53</v>
      </c>
      <c r="AI568" s="11"/>
      <c r="AJ568" s="12"/>
      <c r="AK568" s="445" t="str">
        <f>IF(G568="","",VLOOKUP(J568,中子データ!$B$4:$H$4500,3,FALSE))</f>
        <v>MJ72W</v>
      </c>
      <c r="AL568" s="445">
        <f>IF(G568="","",VLOOKUP(J568,中子データ!$B$4:$H$4500,5,FALSE))</f>
        <v>3.9E-2</v>
      </c>
      <c r="AM568" s="445">
        <f>IF(G568="","",VLOOKUP(J568,中子データ!$B$4:$H$4500,6,FALSE))</f>
        <v>35</v>
      </c>
      <c r="AN568" s="418"/>
      <c r="AO568" s="419"/>
      <c r="AP568" s="420"/>
      <c r="AQ568" s="421"/>
      <c r="AR568" s="420"/>
      <c r="AS568" s="436"/>
      <c r="AT568" s="436"/>
      <c r="AU568" s="422"/>
      <c r="AV568" s="11"/>
      <c r="AW568" s="11"/>
      <c r="AX568" s="410">
        <f t="shared" si="364"/>
        <v>270</v>
      </c>
      <c r="AY568" s="411">
        <f>IF(G568="","",VLOOKUP(J568,中子データ!$B$4:$M$5999,10,FALSE))</f>
        <v>100</v>
      </c>
      <c r="AZ568" s="438">
        <f>IF(G568="","",VLOOKUP(J568,中子データ!$B$4:$M$5999,9,FALSE))</f>
        <v>216</v>
      </c>
      <c r="BA568" s="412" t="str">
        <f>IF(AQ568="","",VLOOKUP(AQ568,作業者名!$B$4:$C$100,2,FALSE))</f>
        <v/>
      </c>
      <c r="BB568" s="412" t="str">
        <f>IF(AR568="","",VLOOKUP(AR568,作業者名!$B$4:$C$100,2,FALSE))</f>
        <v/>
      </c>
      <c r="BC568" s="412">
        <f>IF(G568="","",VLOOKUP(J568,中子データ!B$4:N$6004,12,FALSE))</f>
        <v>0</v>
      </c>
      <c r="BD568" s="413">
        <f>IF(G568="","",VLOOKUP(J568,中子データ!$B$4:$P$4500,15,FALSE))</f>
        <v>0</v>
      </c>
    </row>
    <row r="569" spans="1:56" x14ac:dyDescent="0.15">
      <c r="A569" s="7" t="str">
        <f>IF(G569="","",VLOOKUP(H569,マシン名!$B$4:$C$93,2,FALSE))</f>
        <v>その他</v>
      </c>
      <c r="B569" s="7" t="str">
        <f>IF(G569="","",VLOOKUP(I569,作業者名!$B$4:$C$100,2,FALSE))</f>
        <v>長島</v>
      </c>
      <c r="C569" s="7" t="str">
        <f>IF(G569="","",VLOOKUP(J569,中子データ!$B$4:$H$4500,2,FALSE))</f>
        <v>その他</v>
      </c>
      <c r="D569" s="8">
        <f>IF(G569="","",VLOOKUP(J569,中子データ!$B$4:$H$4500,4,FALSE))</f>
        <v>1</v>
      </c>
      <c r="E569" s="231">
        <f t="shared" si="380"/>
        <v>0</v>
      </c>
      <c r="G569" s="958">
        <v>44459</v>
      </c>
      <c r="H569" s="1111">
        <v>998</v>
      </c>
      <c r="I569" s="1111">
        <v>3</v>
      </c>
      <c r="J569" s="1111">
        <v>987</v>
      </c>
      <c r="K569" s="966">
        <v>0</v>
      </c>
      <c r="L569" s="966">
        <v>60</v>
      </c>
      <c r="M569" s="967">
        <v>1</v>
      </c>
      <c r="N569" s="6">
        <f t="shared" si="376"/>
        <v>60</v>
      </c>
      <c r="O569" s="250"/>
      <c r="P569" s="250"/>
      <c r="Q569" s="250"/>
      <c r="R569" s="250"/>
      <c r="S569" s="250"/>
      <c r="T569" s="250"/>
      <c r="U569" s="250"/>
      <c r="V569" s="250"/>
      <c r="W569" s="250"/>
      <c r="X569" s="250"/>
      <c r="Y569" s="250"/>
      <c r="Z569" s="4"/>
      <c r="AA569" s="429"/>
      <c r="AB569" s="457">
        <f t="shared" si="383"/>
        <v>0</v>
      </c>
      <c r="AC569" s="11"/>
      <c r="AD569" s="11"/>
      <c r="AE569" s="11"/>
      <c r="AF569" s="11"/>
      <c r="AG569" s="11"/>
      <c r="AH569" s="11"/>
      <c r="AI569" s="11"/>
      <c r="AJ569" s="12"/>
      <c r="AK569" s="445">
        <f>IF(G569="","",VLOOKUP(J569,中子データ!$B$4:$H$4500,3,FALSE))</f>
        <v>0</v>
      </c>
      <c r="AL569" s="445">
        <f>IF(G569="","",VLOOKUP(J569,中子データ!$B$4:$H$4500,5,FALSE))</f>
        <v>0</v>
      </c>
      <c r="AM569" s="445">
        <f>IF(G569="","",VLOOKUP(J569,中子データ!$B$4:$H$4500,6,FALSE))</f>
        <v>0</v>
      </c>
      <c r="AN569" s="418"/>
      <c r="AO569" s="419"/>
      <c r="AP569" s="420"/>
      <c r="AQ569" s="421"/>
      <c r="AR569" s="420"/>
      <c r="AS569" s="436"/>
      <c r="AT569" s="436"/>
      <c r="AU569" s="422" t="s">
        <v>2170</v>
      </c>
      <c r="AV569" s="11"/>
      <c r="AW569" s="11"/>
      <c r="AX569" s="410">
        <f t="shared" si="364"/>
        <v>60</v>
      </c>
      <c r="AY569" s="411">
        <f>IF(G569="","",VLOOKUP(J569,中子データ!$B$4:$M$5999,10,FALSE))</f>
        <v>0</v>
      </c>
      <c r="AZ569" s="438" t="e">
        <f>IF(G569="","",VLOOKUP(J569,中子データ!$B$4:$M$5999,9,FALSE))</f>
        <v>#DIV/0!</v>
      </c>
      <c r="BA569" s="412" t="str">
        <f>IF(AQ569="","",VLOOKUP(AQ569,作業者名!$B$4:$C$100,2,FALSE))</f>
        <v/>
      </c>
      <c r="BB569" s="412" t="str">
        <f>IF(AR569="","",VLOOKUP(AR569,作業者名!$B$4:$C$100,2,FALSE))</f>
        <v/>
      </c>
      <c r="BC569" s="412">
        <f>IF(G569="","",VLOOKUP(J569,中子データ!B$4:N$6004,12,FALSE))</f>
        <v>0</v>
      </c>
      <c r="BD569" s="413">
        <f>IF(G569="","",VLOOKUP(J569,中子データ!$B$4:$P$4500,15,FALSE))</f>
        <v>0</v>
      </c>
    </row>
    <row r="570" spans="1:56" x14ac:dyDescent="0.15">
      <c r="A570" s="7" t="str">
        <f>IF(G570="","",VLOOKUP(H570,マシン名!$B$4:$C$93,2,FALSE))</f>
        <v>3AN①　</v>
      </c>
      <c r="B570" s="7" t="str">
        <f>IF(G570="","",VLOOKUP(I570,作業者名!$B$4:$C$100,2,FALSE))</f>
        <v>長島</v>
      </c>
      <c r="C570" s="7" t="str">
        <f>IF(G570="","",VLOOKUP(J570,中子データ!$B$4:$H$4500,2,FALSE))</f>
        <v>KC717　ポンプ芯</v>
      </c>
      <c r="D570" s="8">
        <f>IF(G570="","",VLOOKUP(J570,中子データ!$B$4:$H$4500,4,FALSE))</f>
        <v>2</v>
      </c>
      <c r="E570" s="231">
        <f t="shared" si="380"/>
        <v>238</v>
      </c>
      <c r="G570" s="958">
        <v>44459</v>
      </c>
      <c r="H570" s="1111">
        <v>26</v>
      </c>
      <c r="I570" s="1111">
        <v>3</v>
      </c>
      <c r="J570" s="1111">
        <v>503</v>
      </c>
      <c r="K570" s="966">
        <v>130</v>
      </c>
      <c r="L570" s="966">
        <v>385</v>
      </c>
      <c r="M570" s="967">
        <v>0.5</v>
      </c>
      <c r="N570" s="6">
        <f t="shared" si="376"/>
        <v>330</v>
      </c>
      <c r="O570" s="250">
        <v>10</v>
      </c>
      <c r="P570" s="250"/>
      <c r="Q570" s="250"/>
      <c r="R570" s="250"/>
      <c r="S570" s="250"/>
      <c r="T570" s="250">
        <v>20</v>
      </c>
      <c r="U570" s="250">
        <v>10</v>
      </c>
      <c r="V570" s="250">
        <v>15</v>
      </c>
      <c r="W570" s="250"/>
      <c r="X570" s="250"/>
      <c r="Y570" s="250"/>
      <c r="Z570" s="4"/>
      <c r="AA570" s="429"/>
      <c r="AB570" s="457">
        <f t="shared" si="383"/>
        <v>22</v>
      </c>
      <c r="AC570" s="11"/>
      <c r="AD570" s="11"/>
      <c r="AE570" s="11">
        <v>2</v>
      </c>
      <c r="AF570" s="11">
        <v>10</v>
      </c>
      <c r="AG570" s="11"/>
      <c r="AH570" s="11">
        <v>2</v>
      </c>
      <c r="AI570" s="11">
        <v>8</v>
      </c>
      <c r="AJ570" s="12"/>
      <c r="AK570" s="445" t="str">
        <f>IF(G570="","",VLOOKUP(J570,中子データ!$B$4:$H$4500,3,FALSE))</f>
        <v>WJ50A</v>
      </c>
      <c r="AL570" s="445">
        <f>IF(G570="","",VLOOKUP(J570,中子データ!$B$4:$H$4500,5,FALSE))</f>
        <v>0.44</v>
      </c>
      <c r="AM570" s="445">
        <f>IF(G570="","",VLOOKUP(J570,中子データ!$B$4:$H$4500,6,FALSE))</f>
        <v>75</v>
      </c>
      <c r="AN570" s="418"/>
      <c r="AO570" s="419"/>
      <c r="AP570" s="420"/>
      <c r="AQ570" s="421"/>
      <c r="AR570" s="420"/>
      <c r="AS570" s="436"/>
      <c r="AT570" s="436"/>
      <c r="AU570" s="422"/>
      <c r="AV570" s="11"/>
      <c r="AW570" s="11"/>
      <c r="AX570" s="410">
        <f t="shared" si="364"/>
        <v>330</v>
      </c>
      <c r="AY570" s="411">
        <f>IF(G570="","",VLOOKUP(J570,中子データ!$B$4:$M$5999,10,FALSE))</f>
        <v>120</v>
      </c>
      <c r="AZ570" s="438">
        <f>IF(G570="","",VLOOKUP(J570,中子データ!$B$4:$M$5999,9,FALSE))</f>
        <v>60</v>
      </c>
      <c r="BA570" s="412" t="str">
        <f>IF(AQ570="","",VLOOKUP(AQ570,作業者名!$B$4:$C$100,2,FALSE))</f>
        <v/>
      </c>
      <c r="BB570" s="412" t="str">
        <f>IF(AR570="","",VLOOKUP(AR570,作業者名!$B$4:$C$100,2,FALSE))</f>
        <v/>
      </c>
      <c r="BC570" s="412">
        <f>IF(G570="","",VLOOKUP(J570,中子データ!B$4:N$6004,12,FALSE))</f>
        <v>0.05</v>
      </c>
      <c r="BD570" s="413">
        <f>IF(G570="","",VLOOKUP(J570,中子データ!$B$4:$P$4500,15,FALSE))</f>
        <v>0</v>
      </c>
    </row>
    <row r="571" spans="1:56" x14ac:dyDescent="0.15">
      <c r="A571" s="7" t="str">
        <f>IF(G571="","",VLOOKUP(H571,マシン名!$B$4:$C$93,2,FALSE))</f>
        <v>塗型（仕掛り）</v>
      </c>
      <c r="B571" s="7" t="str">
        <f>IF(G571="","",VLOOKUP(I571,作業者名!$B$4:$C$100,2,FALSE))</f>
        <v>吉田</v>
      </c>
      <c r="C571" s="7" t="str">
        <f>IF(G571="","",VLOOKUP(J571,中子データ!$B$4:$H$4500,2,FALSE))</f>
        <v>再乾・芯組（ＤＥ18ピストンイッタイ）</v>
      </c>
      <c r="D571" s="8">
        <f>IF(G571="","",VLOOKUP(J571,中子データ!$B$4:$H$4500,4,FALSE))</f>
        <v>1</v>
      </c>
      <c r="E571" s="231">
        <f t="shared" si="380"/>
        <v>12</v>
      </c>
      <c r="G571" s="958">
        <v>44459</v>
      </c>
      <c r="H571" s="1066">
        <v>997</v>
      </c>
      <c r="I571" s="1111">
        <v>1</v>
      </c>
      <c r="J571" s="1066">
        <v>920</v>
      </c>
      <c r="K571" s="10">
        <v>12</v>
      </c>
      <c r="L571" s="10">
        <v>120</v>
      </c>
      <c r="M571" s="6">
        <v>1</v>
      </c>
      <c r="N571" s="6">
        <f t="shared" ref="N571" si="384">L571-SUM(O571:Z571)</f>
        <v>120</v>
      </c>
      <c r="O571" s="250"/>
      <c r="P571" s="250"/>
      <c r="Q571" s="250"/>
      <c r="R571" s="250"/>
      <c r="S571" s="250"/>
      <c r="T571" s="250"/>
      <c r="U571" s="250"/>
      <c r="V571" s="250"/>
      <c r="W571" s="250"/>
      <c r="X571" s="250"/>
      <c r="Y571" s="250"/>
      <c r="Z571" s="4"/>
      <c r="AA571" s="429"/>
      <c r="AB571" s="457">
        <f t="shared" si="383"/>
        <v>0</v>
      </c>
      <c r="AC571" s="11"/>
      <c r="AD571" s="11"/>
      <c r="AE571" s="11"/>
      <c r="AF571" s="11"/>
      <c r="AG571" s="11"/>
      <c r="AH571" s="11"/>
      <c r="AI571" s="11"/>
      <c r="AJ571" s="12"/>
      <c r="AK571" s="445">
        <f>IF(G571="","",VLOOKUP(J571,中子データ!$B$4:$H$4500,3,FALSE))</f>
        <v>0</v>
      </c>
      <c r="AL571" s="445">
        <f>IF(G571="","",VLOOKUP(J571,中子データ!$B$4:$H$4500,5,FALSE))</f>
        <v>0</v>
      </c>
      <c r="AM571" s="445">
        <f>IF(G571="","",VLOOKUP(J571,中子データ!$B$4:$H$4500,6,FALSE))</f>
        <v>530</v>
      </c>
      <c r="AN571" s="418"/>
      <c r="AO571" s="423"/>
      <c r="AP571" s="420"/>
      <c r="AQ571" s="421"/>
      <c r="AR571" s="420"/>
      <c r="AS571" s="436"/>
      <c r="AT571" s="436"/>
      <c r="AU571" s="422"/>
      <c r="AV571" s="11"/>
      <c r="AW571" s="11"/>
      <c r="AX571" s="410">
        <f t="shared" si="364"/>
        <v>120</v>
      </c>
      <c r="AY571" s="411">
        <f>IF(G571="","",VLOOKUP(J571,中子データ!$B$4:$M$5999,10,FALSE))</f>
        <v>600</v>
      </c>
      <c r="AZ571" s="438">
        <f>IF(G571="","",VLOOKUP(J571,中子データ!$B$4:$M$5999,9,FALSE))</f>
        <v>6</v>
      </c>
      <c r="BA571" s="412" t="str">
        <f>IF(AQ571="","",VLOOKUP(AQ571,作業者名!$B$4:$C$100,2,FALSE))</f>
        <v/>
      </c>
      <c r="BB571" s="412" t="str">
        <f>IF(AR571="","",VLOOKUP(AR571,作業者名!$B$4:$C$100,2,FALSE))</f>
        <v/>
      </c>
      <c r="BC571" s="412">
        <f>IF(G571="","",VLOOKUP(J571,中子データ!B$4:N$6004,12,FALSE))</f>
        <v>0</v>
      </c>
      <c r="BD571" s="413">
        <f>IF(G571="","",VLOOKUP(J571,中子データ!$B$4:$P$4500,15,FALSE))</f>
        <v>0</v>
      </c>
    </row>
    <row r="572" spans="1:56" x14ac:dyDescent="0.15">
      <c r="A572" s="7" t="str">
        <f>IF(G572="","",VLOOKUP(H572,マシン名!$B$4:$C$93,2,FALSE))</f>
        <v>塗型（仕掛り）</v>
      </c>
      <c r="B572" s="7" t="str">
        <f>IF(G572="","",VLOOKUP(I572,作業者名!$B$4:$C$100,2,FALSE))</f>
        <v>吉田</v>
      </c>
      <c r="C572" s="7" t="str">
        <f>IF(G572="","",VLOOKUP(J572,中子データ!$B$4:$H$4500,2,FALSE))</f>
        <v>再乾・芯組（ＤＥ18ピストンタイ）</v>
      </c>
      <c r="D572" s="8">
        <f>IF(G572="","",VLOOKUP(J572,中子データ!$B$4:$H$4500,4,FALSE))</f>
        <v>1</v>
      </c>
      <c r="E572" s="231">
        <f t="shared" si="380"/>
        <v>12</v>
      </c>
      <c r="G572" s="958">
        <v>44459</v>
      </c>
      <c r="H572" s="9">
        <v>997</v>
      </c>
      <c r="I572" s="9">
        <v>1</v>
      </c>
      <c r="J572" s="9">
        <v>916</v>
      </c>
      <c r="K572" s="10">
        <v>12</v>
      </c>
      <c r="L572" s="10">
        <v>40</v>
      </c>
      <c r="M572" s="6">
        <v>1</v>
      </c>
      <c r="N572" s="6">
        <f t="shared" ref="N572:N575" si="385">L572-SUM(O572:Z572)</f>
        <v>40</v>
      </c>
      <c r="O572" s="250"/>
      <c r="P572" s="250"/>
      <c r="Q572" s="250"/>
      <c r="R572" s="250"/>
      <c r="S572" s="250"/>
      <c r="T572" s="250"/>
      <c r="U572" s="250"/>
      <c r="V572" s="250"/>
      <c r="W572" s="250"/>
      <c r="X572" s="250"/>
      <c r="Y572" s="250"/>
      <c r="Z572" s="4"/>
      <c r="AA572" s="429"/>
      <c r="AB572" s="457">
        <f t="shared" si="383"/>
        <v>0</v>
      </c>
      <c r="AC572" s="11"/>
      <c r="AD572" s="11"/>
      <c r="AE572" s="11"/>
      <c r="AF572" s="11"/>
      <c r="AG572" s="11"/>
      <c r="AH572" s="11"/>
      <c r="AI572" s="11"/>
      <c r="AJ572" s="12"/>
      <c r="AK572" s="445">
        <f>IF(G572="","",VLOOKUP(J572,中子データ!$B$4:$H$4500,3,FALSE))</f>
        <v>0</v>
      </c>
      <c r="AL572" s="445">
        <f>IF(G572="","",VLOOKUP(J572,中子データ!$B$4:$H$4500,5,FALSE))</f>
        <v>0</v>
      </c>
      <c r="AM572" s="445">
        <f>IF(G572="","",VLOOKUP(J572,中子データ!$B$4:$H$4500,6,FALSE))</f>
        <v>330</v>
      </c>
      <c r="AN572" s="418"/>
      <c r="AO572" s="419"/>
      <c r="AP572" s="420"/>
      <c r="AQ572" s="421"/>
      <c r="AR572" s="420"/>
      <c r="AS572" s="436"/>
      <c r="AT572" s="436"/>
      <c r="AU572" s="422"/>
      <c r="AV572" s="11"/>
      <c r="AW572" s="11"/>
      <c r="AX572" s="410">
        <f t="shared" si="364"/>
        <v>40</v>
      </c>
      <c r="AY572" s="411">
        <f>IF(G572="","",VLOOKUP(J572,中子データ!$B$4:$M$5999,10,FALSE))</f>
        <v>180</v>
      </c>
      <c r="AZ572" s="438">
        <f>IF(G572="","",VLOOKUP(J572,中子データ!$B$4:$M$5999,9,FALSE))</f>
        <v>20</v>
      </c>
      <c r="BA572" s="412" t="str">
        <f>IF(AQ572="","",VLOOKUP(AQ572,作業者名!$B$4:$C$100,2,FALSE))</f>
        <v/>
      </c>
      <c r="BB572" s="412" t="str">
        <f>IF(AR572="","",VLOOKUP(AR572,作業者名!$B$4:$C$100,2,FALSE))</f>
        <v/>
      </c>
      <c r="BC572" s="412">
        <f>IF(G572="","",VLOOKUP(J572,中子データ!B$4:N$6004,12,FALSE))</f>
        <v>0</v>
      </c>
      <c r="BD572" s="413">
        <f>IF(G572="","",VLOOKUP(J572,中子データ!$B$4:$P$4500,15,FALSE))</f>
        <v>0</v>
      </c>
    </row>
    <row r="573" spans="1:56" x14ac:dyDescent="0.15">
      <c r="A573" s="7" t="str">
        <f>IF(G573="","",VLOOKUP(H573,マシン名!$B$4:$C$93,2,FALSE))</f>
        <v>塗型（仕掛り）</v>
      </c>
      <c r="B573" s="7" t="str">
        <f>IF(G573="","",VLOOKUP(I573,作業者名!$B$4:$C$100,2,FALSE))</f>
        <v>吉田</v>
      </c>
      <c r="C573" s="7" t="str">
        <f>IF(G573="","",VLOOKUP(J573,中子データ!$B$4:$H$4500,2,FALSE))</f>
        <v>仕掛り（KD334）</v>
      </c>
      <c r="D573" s="8">
        <f>IF(G573="","",VLOOKUP(J573,中子データ!$B$4:$H$4500,4,FALSE))</f>
        <v>1</v>
      </c>
      <c r="E573" s="231">
        <f t="shared" si="380"/>
        <v>20</v>
      </c>
      <c r="G573" s="958">
        <v>44459</v>
      </c>
      <c r="H573" s="9">
        <v>997</v>
      </c>
      <c r="I573" s="9">
        <v>1</v>
      </c>
      <c r="J573" s="9">
        <v>905</v>
      </c>
      <c r="K573" s="10">
        <v>20</v>
      </c>
      <c r="L573" s="10">
        <v>90</v>
      </c>
      <c r="M573" s="6">
        <v>1</v>
      </c>
      <c r="N573" s="6">
        <f t="shared" si="385"/>
        <v>90</v>
      </c>
      <c r="O573" s="250"/>
      <c r="P573" s="250"/>
      <c r="Q573" s="250"/>
      <c r="R573" s="250"/>
      <c r="S573" s="250"/>
      <c r="T573" s="250"/>
      <c r="U573" s="250"/>
      <c r="V573" s="250"/>
      <c r="W573" s="250"/>
      <c r="X573" s="250"/>
      <c r="Y573" s="250"/>
      <c r="Z573" s="4"/>
      <c r="AA573" s="429"/>
      <c r="AB573" s="457">
        <f t="shared" si="383"/>
        <v>0</v>
      </c>
      <c r="AC573" s="11"/>
      <c r="AD573" s="11"/>
      <c r="AE573" s="11"/>
      <c r="AF573" s="11"/>
      <c r="AG573" s="11"/>
      <c r="AH573" s="11"/>
      <c r="AI573" s="11"/>
      <c r="AJ573" s="12"/>
      <c r="AK573" s="445">
        <f>IF(G573="","",VLOOKUP(J573,中子データ!$B$4:$H$4500,3,FALSE))</f>
        <v>0</v>
      </c>
      <c r="AL573" s="445">
        <f>IF(G573="","",VLOOKUP(J573,中子データ!$B$4:$H$4500,5,FALSE))</f>
        <v>0</v>
      </c>
      <c r="AM573" s="445">
        <f>IF(G573="","",VLOOKUP(J573,中子データ!$B$4:$H$4500,6,FALSE))</f>
        <v>0</v>
      </c>
      <c r="AN573" s="418"/>
      <c r="AO573" s="419"/>
      <c r="AP573" s="420"/>
      <c r="AQ573" s="421"/>
      <c r="AR573" s="420"/>
      <c r="AS573" s="436"/>
      <c r="AT573" s="436"/>
      <c r="AU573" s="422"/>
      <c r="AV573" s="11"/>
      <c r="AW573" s="11"/>
      <c r="AX573" s="410">
        <f t="shared" si="364"/>
        <v>90</v>
      </c>
      <c r="AY573" s="411">
        <f>IF(G573="","",VLOOKUP(J573,中子データ!$B$4:$M$5999,10,FALSE))</f>
        <v>300</v>
      </c>
      <c r="AZ573" s="438">
        <f>IF(G573="","",VLOOKUP(J573,中子データ!$B$4:$M$5999,9,FALSE))</f>
        <v>12</v>
      </c>
      <c r="BA573" s="412" t="str">
        <f>IF(AQ573="","",VLOOKUP(AQ573,作業者名!$B$4:$C$100,2,FALSE))</f>
        <v/>
      </c>
      <c r="BB573" s="412" t="str">
        <f>IF(AR573="","",VLOOKUP(AR573,作業者名!$B$4:$C$100,2,FALSE))</f>
        <v/>
      </c>
      <c r="BC573" s="412">
        <f>IF(G573="","",VLOOKUP(J573,中子データ!B$4:N$6004,12,FALSE))</f>
        <v>0</v>
      </c>
      <c r="BD573" s="413">
        <f>IF(G573="","",VLOOKUP(J573,中子データ!$B$4:$P$4500,15,FALSE))</f>
        <v>0</v>
      </c>
    </row>
    <row r="574" spans="1:56" x14ac:dyDescent="0.15">
      <c r="A574" s="7" t="str">
        <f>IF(G574="","",VLOOKUP(H574,マシン名!$B$4:$C$93,2,FALSE))</f>
        <v>塗型（仕掛り）</v>
      </c>
      <c r="B574" s="7" t="str">
        <f>IF(G574="","",VLOOKUP(I574,作業者名!$B$4:$C$100,2,FALSE))</f>
        <v>吉田</v>
      </c>
      <c r="C574" s="7" t="str">
        <f>IF(G574="","",VLOOKUP(J574,中子データ!$B$4:$H$4500,2,FALSE))</f>
        <v>その他の仕掛り</v>
      </c>
      <c r="D574" s="8">
        <f>IF(G574="","",VLOOKUP(J574,中子データ!$B$4:$H$4500,4,FALSE))</f>
        <v>1</v>
      </c>
      <c r="E574" s="231">
        <f t="shared" si="380"/>
        <v>0</v>
      </c>
      <c r="G574" s="958">
        <v>44459</v>
      </c>
      <c r="H574" s="9">
        <v>997</v>
      </c>
      <c r="I574" s="9">
        <v>1</v>
      </c>
      <c r="J574" s="9">
        <v>991</v>
      </c>
      <c r="K574" s="10">
        <v>0</v>
      </c>
      <c r="L574" s="10">
        <v>140</v>
      </c>
      <c r="M574" s="6">
        <v>1</v>
      </c>
      <c r="N574" s="6">
        <f t="shared" si="385"/>
        <v>140</v>
      </c>
      <c r="O574" s="250"/>
      <c r="P574" s="250"/>
      <c r="Q574" s="250"/>
      <c r="R574" s="250"/>
      <c r="S574" s="250"/>
      <c r="T574" s="250"/>
      <c r="U574" s="250"/>
      <c r="V574" s="250"/>
      <c r="W574" s="250"/>
      <c r="X574" s="250"/>
      <c r="Y574" s="250"/>
      <c r="Z574" s="4"/>
      <c r="AA574" s="429"/>
      <c r="AB574" s="457">
        <f t="shared" ref="AB574:AB587" si="386">SUM(AC574:AJ574)</f>
        <v>0</v>
      </c>
      <c r="AC574" s="11"/>
      <c r="AD574" s="11"/>
      <c r="AE574" s="11"/>
      <c r="AF574" s="11"/>
      <c r="AG574" s="11"/>
      <c r="AH574" s="11"/>
      <c r="AI574" s="11"/>
      <c r="AJ574" s="12"/>
      <c r="AK574" s="445">
        <f>IF(G574="","",VLOOKUP(J574,中子データ!$B$4:$H$4500,3,FALSE))</f>
        <v>0</v>
      </c>
      <c r="AL574" s="445">
        <f>IF(G574="","",VLOOKUP(J574,中子データ!$B$4:$H$4500,5,FALSE))</f>
        <v>0</v>
      </c>
      <c r="AM574" s="445">
        <f>IF(G574="","",VLOOKUP(J574,中子データ!$B$4:$H$4500,6,FALSE))</f>
        <v>0</v>
      </c>
      <c r="AN574" s="418"/>
      <c r="AO574" s="419"/>
      <c r="AP574" s="420"/>
      <c r="AQ574" s="421"/>
      <c r="AR574" s="420"/>
      <c r="AS574" s="436"/>
      <c r="AT574" s="436"/>
      <c r="AU574" s="422" t="s">
        <v>2171</v>
      </c>
      <c r="AV574" s="11"/>
      <c r="AW574" s="11"/>
      <c r="AX574" s="410">
        <f t="shared" si="364"/>
        <v>140</v>
      </c>
      <c r="AY574" s="411">
        <f>IF(G574="","",VLOOKUP(J574,中子データ!$B$4:$M$5999,10,FALSE))</f>
        <v>0</v>
      </c>
      <c r="AZ574" s="438" t="e">
        <f>IF(G574="","",VLOOKUP(J574,中子データ!$B$4:$M$5999,9,FALSE))</f>
        <v>#DIV/0!</v>
      </c>
      <c r="BA574" s="412" t="str">
        <f>IF(AQ574="","",VLOOKUP(AQ574,作業者名!$B$4:$C$100,2,FALSE))</f>
        <v/>
      </c>
      <c r="BB574" s="412" t="str">
        <f>IF(AR574="","",VLOOKUP(AR574,作業者名!$B$4:$C$100,2,FALSE))</f>
        <v/>
      </c>
      <c r="BC574" s="412">
        <f>IF(G574="","",VLOOKUP(J574,中子データ!B$4:N$6004,12,FALSE))</f>
        <v>0</v>
      </c>
      <c r="BD574" s="413">
        <f>IF(G574="","",VLOOKUP(J574,中子データ!$B$4:$P$4500,15,FALSE))</f>
        <v>0</v>
      </c>
    </row>
    <row r="575" spans="1:56" x14ac:dyDescent="0.15">
      <c r="A575" s="7" t="str">
        <f>IF(G575="","",VLOOKUP(H575,マシン名!$B$4:$C$93,2,FALSE))</f>
        <v/>
      </c>
      <c r="B575" s="7" t="str">
        <f>IF(G575="","",VLOOKUP(I575,作業者名!$B$4:$C$100,2,FALSE))</f>
        <v/>
      </c>
      <c r="C575" s="7" t="str">
        <f>IF(G575="","",VLOOKUP(J575,中子データ!$B$4:$H$4500,2,FALSE))</f>
        <v/>
      </c>
      <c r="D575" s="8" t="str">
        <f>IF(G575="","",VLOOKUP(J575,中子データ!$B$4:$H$4500,4,FALSE))</f>
        <v/>
      </c>
      <c r="E575" s="231" t="str">
        <f t="shared" si="380"/>
        <v/>
      </c>
      <c r="G575" s="958"/>
      <c r="H575" s="9"/>
      <c r="I575" s="9"/>
      <c r="J575" s="9"/>
      <c r="K575" s="10"/>
      <c r="L575" s="10"/>
      <c r="M575" s="6"/>
      <c r="N575" s="6">
        <f t="shared" si="385"/>
        <v>0</v>
      </c>
      <c r="O575" s="250"/>
      <c r="P575" s="250"/>
      <c r="Q575" s="250"/>
      <c r="R575" s="250"/>
      <c r="S575" s="250"/>
      <c r="T575" s="250"/>
      <c r="U575" s="250"/>
      <c r="V575" s="250"/>
      <c r="W575" s="250"/>
      <c r="X575" s="250"/>
      <c r="Y575" s="250"/>
      <c r="Z575" s="4"/>
      <c r="AA575" s="429"/>
      <c r="AB575" s="457">
        <f t="shared" si="386"/>
        <v>0</v>
      </c>
      <c r="AC575" s="11"/>
      <c r="AD575" s="11"/>
      <c r="AE575" s="11"/>
      <c r="AF575" s="11"/>
      <c r="AG575" s="11"/>
      <c r="AH575" s="11"/>
      <c r="AI575" s="11"/>
      <c r="AJ575" s="12"/>
      <c r="AK575" s="445" t="str">
        <f>IF(G575="","",VLOOKUP(J575,中子データ!$B$4:$H$4500,3,FALSE))</f>
        <v/>
      </c>
      <c r="AL575" s="445" t="str">
        <f>IF(G575="","",VLOOKUP(J575,中子データ!$B$4:$H$4500,5,FALSE))</f>
        <v/>
      </c>
      <c r="AM575" s="445" t="str">
        <f>IF(G575="","",VLOOKUP(J575,中子データ!$B$4:$H$4500,6,FALSE))</f>
        <v/>
      </c>
      <c r="AN575" s="418"/>
      <c r="AO575" s="419"/>
      <c r="AP575" s="420"/>
      <c r="AQ575" s="421"/>
      <c r="AR575" s="420"/>
      <c r="AS575" s="436"/>
      <c r="AT575" s="436"/>
      <c r="AU575" s="422"/>
      <c r="AV575" s="11"/>
      <c r="AW575" s="11"/>
      <c r="AX575" s="410">
        <f t="shared" ref="AX575:AX638" si="387">L575-O575-P575-Q575-R575--S575-T575-U575-V575-W575-X575-Y575-Z575</f>
        <v>0</v>
      </c>
      <c r="AY575" s="411" t="str">
        <f>IF(G575="","",VLOOKUP(J575,中子データ!$B$4:$M$5999,10,FALSE))</f>
        <v/>
      </c>
      <c r="AZ575" s="438" t="str">
        <f>IF(G575="","",VLOOKUP(J575,中子データ!$B$4:$M$5999,9,FALSE))</f>
        <v/>
      </c>
      <c r="BA575" s="412" t="str">
        <f>IF(AQ575="","",VLOOKUP(AQ575,作業者名!$B$4:$C$100,2,FALSE))</f>
        <v/>
      </c>
      <c r="BB575" s="412" t="str">
        <f>IF(AR575="","",VLOOKUP(AR575,作業者名!$B$4:$C$100,2,FALSE))</f>
        <v/>
      </c>
      <c r="BC575" s="412" t="str">
        <f>IF(G575="","",VLOOKUP(J575,中子データ!B$4:N$6004,12,FALSE))</f>
        <v/>
      </c>
      <c r="BD575" s="413" t="str">
        <f>IF(G575="","",VLOOKUP(J575,中子データ!$B$4:$P$4500,15,FALSE))</f>
        <v/>
      </c>
    </row>
    <row r="576" spans="1:56" x14ac:dyDescent="0.15">
      <c r="A576" s="7" t="str">
        <f>IF(G576="","",VLOOKUP(H576,マシン名!$B$4:$C$93,2,FALSE))</f>
        <v/>
      </c>
      <c r="B576" s="7" t="str">
        <f>IF(G576="","",VLOOKUP(I576,作業者名!$B$4:$C$100,2,FALSE))</f>
        <v/>
      </c>
      <c r="C576" s="7" t="str">
        <f>IF(G576="","",VLOOKUP(J576,中子データ!$B$4:$H$4500,2,FALSE))</f>
        <v/>
      </c>
      <c r="D576" s="8" t="str">
        <f>IF(G576="","",VLOOKUP(J576,中子データ!$B$4:$H$4500,4,FALSE))</f>
        <v/>
      </c>
      <c r="E576" s="231" t="str">
        <f t="shared" si="380"/>
        <v/>
      </c>
      <c r="G576" s="958"/>
      <c r="H576" s="9"/>
      <c r="I576" s="9"/>
      <c r="J576" s="9"/>
      <c r="K576" s="10"/>
      <c r="L576" s="10"/>
      <c r="M576" s="6"/>
      <c r="N576" s="6">
        <f t="shared" ref="N576:N577" si="388">L576-SUM(O576:Z576)</f>
        <v>0</v>
      </c>
      <c r="O576" s="250"/>
      <c r="P576" s="250"/>
      <c r="Q576" s="250"/>
      <c r="R576" s="250"/>
      <c r="S576" s="250"/>
      <c r="T576" s="250"/>
      <c r="U576" s="250"/>
      <c r="V576" s="250"/>
      <c r="W576" s="250"/>
      <c r="X576" s="250"/>
      <c r="Y576" s="250"/>
      <c r="Z576" s="4"/>
      <c r="AA576" s="429"/>
      <c r="AB576" s="457">
        <f t="shared" si="386"/>
        <v>0</v>
      </c>
      <c r="AC576" s="11"/>
      <c r="AD576" s="11"/>
      <c r="AE576" s="11"/>
      <c r="AF576" s="11"/>
      <c r="AG576" s="11"/>
      <c r="AH576" s="11"/>
      <c r="AI576" s="11"/>
      <c r="AJ576" s="12"/>
      <c r="AK576" s="445" t="str">
        <f>IF(G576="","",VLOOKUP(J576,中子データ!$B$4:$H$4500,3,FALSE))</f>
        <v/>
      </c>
      <c r="AL576" s="445" t="str">
        <f>IF(G576="","",VLOOKUP(J576,中子データ!$B$4:$H$4500,5,FALSE))</f>
        <v/>
      </c>
      <c r="AM576" s="445" t="str">
        <f>IF(G576="","",VLOOKUP(J576,中子データ!$B$4:$H$4500,6,FALSE))</f>
        <v/>
      </c>
      <c r="AN576" s="418"/>
      <c r="AO576" s="419"/>
      <c r="AP576" s="420"/>
      <c r="AQ576" s="421"/>
      <c r="AR576" s="420"/>
      <c r="AS576" s="436"/>
      <c r="AT576" s="436"/>
      <c r="AU576" s="422"/>
      <c r="AV576" s="11"/>
      <c r="AW576" s="11"/>
      <c r="AX576" s="410">
        <f t="shared" si="387"/>
        <v>0</v>
      </c>
      <c r="AY576" s="411" t="str">
        <f>IF(G576="","",VLOOKUP(J576,中子データ!$B$4:$M$5999,10,FALSE))</f>
        <v/>
      </c>
      <c r="AZ576" s="438" t="str">
        <f>IF(G576="","",VLOOKUP(J576,中子データ!$B$4:$M$5999,9,FALSE))</f>
        <v/>
      </c>
      <c r="BA576" s="412" t="str">
        <f>IF(AQ576="","",VLOOKUP(AQ576,作業者名!$B$4:$C$100,2,FALSE))</f>
        <v/>
      </c>
      <c r="BB576" s="412" t="str">
        <f>IF(AR576="","",VLOOKUP(AR576,作業者名!$B$4:$C$100,2,FALSE))</f>
        <v/>
      </c>
      <c r="BC576" s="412" t="str">
        <f>IF(G576="","",VLOOKUP(J576,中子データ!B$4:N$6004,12,FALSE))</f>
        <v/>
      </c>
      <c r="BD576" s="413" t="str">
        <f>IF(G576="","",VLOOKUP(J576,中子データ!$B$4:$P$4500,15,FALSE))</f>
        <v/>
      </c>
    </row>
    <row r="577" spans="1:56" x14ac:dyDescent="0.15">
      <c r="A577" s="7" t="str">
        <f>IF(G577="","",VLOOKUP(H577,マシン名!$B$4:$C$93,2,FALSE))</f>
        <v/>
      </c>
      <c r="B577" s="7" t="str">
        <f>IF(G577="","",VLOOKUP(I577,作業者名!$B$4:$C$100,2,FALSE))</f>
        <v/>
      </c>
      <c r="C577" s="7" t="str">
        <f>IF(G577="","",VLOOKUP(J577,中子データ!$B$4:$H$4500,2,FALSE))</f>
        <v/>
      </c>
      <c r="D577" s="8" t="str">
        <f>IF(G577="","",VLOOKUP(J577,中子データ!$B$4:$H$4500,4,FALSE))</f>
        <v/>
      </c>
      <c r="E577" s="231" t="str">
        <f t="shared" si="380"/>
        <v/>
      </c>
      <c r="G577" s="958"/>
      <c r="H577" s="9"/>
      <c r="I577" s="9"/>
      <c r="J577" s="9"/>
      <c r="K577" s="10"/>
      <c r="L577" s="10"/>
      <c r="M577" s="6"/>
      <c r="N577" s="6">
        <f t="shared" si="388"/>
        <v>0</v>
      </c>
      <c r="O577" s="250"/>
      <c r="P577" s="250"/>
      <c r="Q577" s="250"/>
      <c r="R577" s="250"/>
      <c r="S577" s="250"/>
      <c r="T577" s="250"/>
      <c r="U577" s="250"/>
      <c r="V577" s="250"/>
      <c r="W577" s="250"/>
      <c r="X577" s="250"/>
      <c r="Y577" s="250"/>
      <c r="Z577" s="4"/>
      <c r="AA577" s="429"/>
      <c r="AB577" s="457">
        <f t="shared" si="386"/>
        <v>0</v>
      </c>
      <c r="AC577" s="11"/>
      <c r="AD577" s="11"/>
      <c r="AE577" s="11"/>
      <c r="AF577" s="11"/>
      <c r="AG577" s="11"/>
      <c r="AH577" s="11"/>
      <c r="AI577" s="11"/>
      <c r="AJ577" s="12"/>
      <c r="AK577" s="445" t="str">
        <f>IF(G577="","",VLOOKUP(J577,中子データ!$B$4:$H$4500,3,FALSE))</f>
        <v/>
      </c>
      <c r="AL577" s="445" t="str">
        <f>IF(G577="","",VLOOKUP(J577,中子データ!$B$4:$H$4500,5,FALSE))</f>
        <v/>
      </c>
      <c r="AM577" s="445" t="str">
        <f>IF(G577="","",VLOOKUP(J577,中子データ!$B$4:$H$4500,6,FALSE))</f>
        <v/>
      </c>
      <c r="AN577" s="418"/>
      <c r="AO577" s="419"/>
      <c r="AP577" s="420"/>
      <c r="AQ577" s="421"/>
      <c r="AR577" s="420"/>
      <c r="AS577" s="436"/>
      <c r="AT577" s="436"/>
      <c r="AU577" s="422"/>
      <c r="AV577" s="11"/>
      <c r="AW577" s="11"/>
      <c r="AX577" s="410">
        <f t="shared" si="387"/>
        <v>0</v>
      </c>
      <c r="AY577" s="411" t="str">
        <f>IF(G577="","",VLOOKUP(J577,中子データ!$B$4:$M$5999,10,FALSE))</f>
        <v/>
      </c>
      <c r="AZ577" s="438" t="str">
        <f>IF(G577="","",VLOOKUP(J577,中子データ!$B$4:$M$5999,9,FALSE))</f>
        <v/>
      </c>
      <c r="BA577" s="412" t="str">
        <f>IF(AQ577="","",VLOOKUP(AQ577,作業者名!$B$4:$C$100,2,FALSE))</f>
        <v/>
      </c>
      <c r="BB577" s="412" t="str">
        <f>IF(AR577="","",VLOOKUP(AR577,作業者名!$B$4:$C$100,2,FALSE))</f>
        <v/>
      </c>
      <c r="BC577" s="412" t="str">
        <f>IF(G577="","",VLOOKUP(J577,中子データ!B$4:N$6004,12,FALSE))</f>
        <v/>
      </c>
      <c r="BD577" s="413" t="str">
        <f>IF(G577="","",VLOOKUP(J577,中子データ!$B$4:$P$4500,15,FALSE))</f>
        <v/>
      </c>
    </row>
    <row r="578" spans="1:56" x14ac:dyDescent="0.15">
      <c r="A578" s="7" t="str">
        <f>IF(G578="","",VLOOKUP(H578,マシン名!$B$4:$C$93,2,FALSE))</f>
        <v/>
      </c>
      <c r="B578" s="7" t="str">
        <f>IF(G578="","",VLOOKUP(I578,作業者名!$B$4:$C$100,2,FALSE))</f>
        <v/>
      </c>
      <c r="C578" s="7" t="str">
        <f>IF(G578="","",VLOOKUP(J578,中子データ!$B$4:$H$4500,2,FALSE))</f>
        <v/>
      </c>
      <c r="D578" s="8" t="str">
        <f>IF(G578="","",VLOOKUP(J578,中子データ!$B$4:$H$4500,4,FALSE))</f>
        <v/>
      </c>
      <c r="E578" s="231" t="str">
        <f t="shared" si="380"/>
        <v/>
      </c>
      <c r="G578" s="958"/>
      <c r="H578" s="9"/>
      <c r="I578" s="9"/>
      <c r="J578" s="9"/>
      <c r="K578" s="10"/>
      <c r="L578" s="10"/>
      <c r="M578" s="6"/>
      <c r="N578" s="6">
        <f t="shared" ref="N578" si="389">L578-SUM(O578:Z578)</f>
        <v>0</v>
      </c>
      <c r="O578" s="250"/>
      <c r="P578" s="250"/>
      <c r="Q578" s="250"/>
      <c r="R578" s="250"/>
      <c r="S578" s="250"/>
      <c r="T578" s="250"/>
      <c r="U578" s="250"/>
      <c r="V578" s="250"/>
      <c r="W578" s="250"/>
      <c r="X578" s="250"/>
      <c r="Y578" s="250"/>
      <c r="Z578" s="4"/>
      <c r="AA578" s="429"/>
      <c r="AB578" s="457">
        <f t="shared" si="386"/>
        <v>0</v>
      </c>
      <c r="AC578" s="11"/>
      <c r="AD578" s="11"/>
      <c r="AE578" s="11"/>
      <c r="AF578" s="11"/>
      <c r="AG578" s="11"/>
      <c r="AH578" s="11"/>
      <c r="AI578" s="11"/>
      <c r="AJ578" s="12"/>
      <c r="AK578" s="445" t="str">
        <f>IF(G578="","",VLOOKUP(J578,中子データ!$B$4:$H$4500,3,FALSE))</f>
        <v/>
      </c>
      <c r="AL578" s="445" t="str">
        <f>IF(G578="","",VLOOKUP(J578,中子データ!$B$4:$H$4500,5,FALSE))</f>
        <v/>
      </c>
      <c r="AM578" s="445" t="str">
        <f>IF(G578="","",VLOOKUP(J578,中子データ!$B$4:$H$4500,6,FALSE))</f>
        <v/>
      </c>
      <c r="AN578" s="418"/>
      <c r="AO578" s="419"/>
      <c r="AP578" s="420"/>
      <c r="AQ578" s="421"/>
      <c r="AR578" s="420"/>
      <c r="AS578" s="436"/>
      <c r="AT578" s="436"/>
      <c r="AU578" s="422"/>
      <c r="AV578" s="11"/>
      <c r="AW578" s="11"/>
      <c r="AX578" s="410">
        <f t="shared" si="387"/>
        <v>0</v>
      </c>
      <c r="AY578" s="411" t="str">
        <f>IF(G578="","",VLOOKUP(J578,中子データ!$B$4:$M$5999,10,FALSE))</f>
        <v/>
      </c>
      <c r="AZ578" s="438" t="str">
        <f>IF(G578="","",VLOOKUP(J578,中子データ!$B$4:$M$5999,9,FALSE))</f>
        <v/>
      </c>
      <c r="BA578" s="412" t="str">
        <f>IF(AQ578="","",VLOOKUP(AQ578,作業者名!$B$4:$C$100,2,FALSE))</f>
        <v/>
      </c>
      <c r="BB578" s="412" t="str">
        <f>IF(AR578="","",VLOOKUP(AR578,作業者名!$B$4:$C$100,2,FALSE))</f>
        <v/>
      </c>
      <c r="BC578" s="412" t="str">
        <f>IF(G578="","",VLOOKUP(J578,中子データ!B$4:N$6004,12,FALSE))</f>
        <v/>
      </c>
      <c r="BD578" s="413" t="str">
        <f>IF(G578="","",VLOOKUP(J578,中子データ!$B$4:$P$4500,15,FALSE))</f>
        <v/>
      </c>
    </row>
    <row r="579" spans="1:56" x14ac:dyDescent="0.15">
      <c r="A579" s="7" t="str">
        <f>IF(G579="","",VLOOKUP(H579,マシン名!$B$4:$C$93,2,FALSE))</f>
        <v/>
      </c>
      <c r="B579" s="7" t="str">
        <f>IF(G579="","",VLOOKUP(I579,作業者名!$B$4:$C$100,2,FALSE))</f>
        <v/>
      </c>
      <c r="C579" s="7" t="str">
        <f>IF(G579="","",VLOOKUP(J579,中子データ!$B$4:$H$4500,2,FALSE))</f>
        <v/>
      </c>
      <c r="D579" s="8" t="str">
        <f>IF(G579="","",VLOOKUP(J579,中子データ!$B$4:$H$4500,4,FALSE))</f>
        <v/>
      </c>
      <c r="E579" s="231" t="str">
        <f t="shared" si="380"/>
        <v/>
      </c>
      <c r="G579" s="958"/>
      <c r="H579" s="247"/>
      <c r="I579" s="248"/>
      <c r="J579" s="245"/>
      <c r="K579" s="10"/>
      <c r="L579" s="10"/>
      <c r="M579" s="6"/>
      <c r="N579" s="6">
        <f t="shared" ref="N579:N588" si="390">L579-SUM(O579:Z579)</f>
        <v>0</v>
      </c>
      <c r="O579" s="250"/>
      <c r="P579" s="250"/>
      <c r="Q579" s="250"/>
      <c r="R579" s="250"/>
      <c r="S579" s="250"/>
      <c r="T579" s="250"/>
      <c r="U579" s="250"/>
      <c r="V579" s="250"/>
      <c r="W579" s="250"/>
      <c r="X579" s="250"/>
      <c r="Y579" s="250"/>
      <c r="Z579" s="4"/>
      <c r="AA579" s="429"/>
      <c r="AB579" s="457">
        <f t="shared" si="386"/>
        <v>0</v>
      </c>
      <c r="AC579" s="11"/>
      <c r="AD579" s="11"/>
      <c r="AE579" s="11"/>
      <c r="AF579" s="11"/>
      <c r="AG579" s="11"/>
      <c r="AH579" s="11"/>
      <c r="AI579" s="11"/>
      <c r="AJ579" s="12"/>
      <c r="AK579" s="445" t="str">
        <f>IF(G579="","",VLOOKUP(J579,中子データ!$B$4:$H$4500,3,FALSE))</f>
        <v/>
      </c>
      <c r="AL579" s="445" t="str">
        <f>IF(G579="","",VLOOKUP(J579,中子データ!$B$4:$H$4500,5,FALSE))</f>
        <v/>
      </c>
      <c r="AM579" s="445" t="str">
        <f>IF(G579="","",VLOOKUP(J579,中子データ!$B$4:$H$4500,6,FALSE))</f>
        <v/>
      </c>
      <c r="AN579" s="418"/>
      <c r="AO579" s="419"/>
      <c r="AP579" s="420"/>
      <c r="AQ579" s="421"/>
      <c r="AR579" s="420"/>
      <c r="AS579" s="436"/>
      <c r="AT579" s="436"/>
      <c r="AU579" s="422"/>
      <c r="AV579" s="11"/>
      <c r="AW579" s="11"/>
      <c r="AX579" s="410">
        <f t="shared" si="387"/>
        <v>0</v>
      </c>
      <c r="AY579" s="411" t="str">
        <f>IF(G579="","",VLOOKUP(J579,中子データ!$B$4:$M$5999,10,FALSE))</f>
        <v/>
      </c>
      <c r="AZ579" s="438" t="str">
        <f>IF(G579="","",VLOOKUP(J579,中子データ!$B$4:$M$5999,9,FALSE))</f>
        <v/>
      </c>
      <c r="BA579" s="412" t="str">
        <f>IF(AQ579="","",VLOOKUP(AQ579,作業者名!$B$4:$C$100,2,FALSE))</f>
        <v/>
      </c>
      <c r="BB579" s="412" t="str">
        <f>IF(AR579="","",VLOOKUP(AR579,作業者名!$B$4:$C$100,2,FALSE))</f>
        <v/>
      </c>
      <c r="BC579" s="412" t="str">
        <f>IF(G579="","",VLOOKUP(J579,中子データ!B$4:N$6004,12,FALSE))</f>
        <v/>
      </c>
      <c r="BD579" s="413" t="str">
        <f>IF(G579="","",VLOOKUP(J579,中子データ!$B$4:$P$4500,15,FALSE))</f>
        <v/>
      </c>
    </row>
    <row r="580" spans="1:56" x14ac:dyDescent="0.15">
      <c r="A580" s="7" t="str">
        <f>IF(G580="","",VLOOKUP(H580,マシン名!$B$4:$C$93,2,FALSE))</f>
        <v/>
      </c>
      <c r="B580" s="7" t="str">
        <f>IF(G580="","",VLOOKUP(I580,作業者名!$B$4:$C$100,2,FALSE))</f>
        <v/>
      </c>
      <c r="C580" s="7" t="str">
        <f>IF(G580="","",VLOOKUP(J580,中子データ!$B$4:$H$4500,2,FALSE))</f>
        <v/>
      </c>
      <c r="D580" s="8" t="str">
        <f>IF(G580="","",VLOOKUP(J580,中子データ!$B$4:$H$4500,4,FALSE))</f>
        <v/>
      </c>
      <c r="E580" s="231" t="str">
        <f t="shared" si="380"/>
        <v/>
      </c>
      <c r="G580" s="958"/>
      <c r="H580" s="9"/>
      <c r="I580" s="9"/>
      <c r="J580" s="9"/>
      <c r="K580" s="10"/>
      <c r="L580" s="10"/>
      <c r="M580" s="6"/>
      <c r="N580" s="6">
        <f t="shared" si="390"/>
        <v>0</v>
      </c>
      <c r="O580" s="250"/>
      <c r="P580" s="250"/>
      <c r="Q580" s="250"/>
      <c r="R580" s="250"/>
      <c r="S580" s="250"/>
      <c r="T580" s="250"/>
      <c r="U580" s="250"/>
      <c r="V580" s="250"/>
      <c r="W580" s="250"/>
      <c r="X580" s="250"/>
      <c r="Y580" s="250"/>
      <c r="Z580" s="4"/>
      <c r="AA580" s="429"/>
      <c r="AB580" s="457">
        <f t="shared" si="386"/>
        <v>0</v>
      </c>
      <c r="AC580" s="11"/>
      <c r="AD580" s="11"/>
      <c r="AE580" s="11"/>
      <c r="AF580" s="11"/>
      <c r="AG580" s="11"/>
      <c r="AH580" s="11"/>
      <c r="AI580" s="11"/>
      <c r="AJ580" s="12"/>
      <c r="AK580" s="445" t="str">
        <f>IF(G580="","",VLOOKUP(J580,中子データ!$B$4:$H$4500,3,FALSE))</f>
        <v/>
      </c>
      <c r="AL580" s="445" t="str">
        <f>IF(G580="","",VLOOKUP(J580,中子データ!$B$4:$H$4500,5,FALSE))</f>
        <v/>
      </c>
      <c r="AM580" s="445" t="str">
        <f>IF(G580="","",VLOOKUP(J580,中子データ!$B$4:$H$4500,6,FALSE))</f>
        <v/>
      </c>
      <c r="AN580" s="418"/>
      <c r="AO580" s="419"/>
      <c r="AP580" s="420"/>
      <c r="AQ580" s="421"/>
      <c r="AR580" s="1071"/>
      <c r="AS580" s="436"/>
      <c r="AT580" s="436"/>
      <c r="AU580" s="422"/>
      <c r="AV580" s="11"/>
      <c r="AW580" s="11"/>
      <c r="AX580" s="410">
        <f t="shared" si="387"/>
        <v>0</v>
      </c>
      <c r="AY580" s="411" t="str">
        <f>IF(G580="","",VLOOKUP(J580,中子データ!$B$4:$M$5999,10,FALSE))</f>
        <v/>
      </c>
      <c r="AZ580" s="438" t="str">
        <f>IF(G580="","",VLOOKUP(J580,中子データ!$B$4:$M$5999,9,FALSE))</f>
        <v/>
      </c>
      <c r="BA580" s="412" t="str">
        <f>IF(AQ580="","",VLOOKUP(AQ580,作業者名!$B$4:$C$100,2,FALSE))</f>
        <v/>
      </c>
      <c r="BB580" s="412" t="str">
        <f>IF(AR580="","",VLOOKUP(AR580,作業者名!$B$4:$C$100,2,FALSE))</f>
        <v/>
      </c>
      <c r="BC580" s="412" t="str">
        <f>IF(G580="","",VLOOKUP(J580,中子データ!B$4:N$6004,12,FALSE))</f>
        <v/>
      </c>
      <c r="BD580" s="413" t="str">
        <f>IF(G580="","",VLOOKUP(J580,中子データ!$B$4:$P$4500,15,FALSE))</f>
        <v/>
      </c>
    </row>
    <row r="581" spans="1:56" x14ac:dyDescent="0.15">
      <c r="A581" s="7" t="str">
        <f>IF(G581="","",VLOOKUP(H581,マシン名!$B$4:$C$93,2,FALSE))</f>
        <v/>
      </c>
      <c r="B581" s="7" t="str">
        <f>IF(G581="","",VLOOKUP(I581,作業者名!$B$4:$C$100,2,FALSE))</f>
        <v/>
      </c>
      <c r="C581" s="7" t="str">
        <f>IF(G581="","",VLOOKUP(J581,中子データ!$B$4:$H$4500,2,FALSE))</f>
        <v/>
      </c>
      <c r="D581" s="8" t="str">
        <f>IF(G581="","",VLOOKUP(J581,中子データ!$B$4:$H$4500,4,FALSE))</f>
        <v/>
      </c>
      <c r="E581" s="231" t="str">
        <f t="shared" si="380"/>
        <v/>
      </c>
      <c r="G581" s="958"/>
      <c r="H581" s="9"/>
      <c r="I581" s="9"/>
      <c r="J581" s="9"/>
      <c r="K581" s="10"/>
      <c r="L581" s="10"/>
      <c r="M581" s="6"/>
      <c r="N581" s="6">
        <f t="shared" si="390"/>
        <v>0</v>
      </c>
      <c r="O581" s="250"/>
      <c r="P581" s="250"/>
      <c r="Q581" s="250"/>
      <c r="R581" s="250"/>
      <c r="S581" s="250"/>
      <c r="T581" s="250"/>
      <c r="U581" s="250"/>
      <c r="V581" s="250"/>
      <c r="W581" s="250"/>
      <c r="X581" s="250"/>
      <c r="Y581" s="250"/>
      <c r="Z581" s="4"/>
      <c r="AA581" s="429"/>
      <c r="AB581" s="457">
        <f t="shared" si="386"/>
        <v>0</v>
      </c>
      <c r="AC581" s="11"/>
      <c r="AD581" s="11"/>
      <c r="AE581" s="11"/>
      <c r="AF581" s="11"/>
      <c r="AG581" s="11"/>
      <c r="AH581" s="11"/>
      <c r="AI581" s="11"/>
      <c r="AJ581" s="12"/>
      <c r="AK581" s="445" t="str">
        <f>IF(G581="","",VLOOKUP(J581,中子データ!$B$4:$H$4500,3,FALSE))</f>
        <v/>
      </c>
      <c r="AL581" s="445" t="str">
        <f>IF(G581="","",VLOOKUP(J581,中子データ!$B$4:$H$4500,5,FALSE))</f>
        <v/>
      </c>
      <c r="AM581" s="445" t="str">
        <f>IF(G581="","",VLOOKUP(J581,中子データ!$B$4:$H$4500,6,FALSE))</f>
        <v/>
      </c>
      <c r="AN581" s="418"/>
      <c r="AO581" s="419"/>
      <c r="AP581" s="420"/>
      <c r="AQ581" s="421"/>
      <c r="AR581" s="1071"/>
      <c r="AS581" s="436"/>
      <c r="AT581" s="436"/>
      <c r="AU581" s="422"/>
      <c r="AV581" s="11"/>
      <c r="AW581" s="11"/>
      <c r="AX581" s="410">
        <f t="shared" si="387"/>
        <v>0</v>
      </c>
      <c r="AY581" s="411" t="str">
        <f>IF(G581="","",VLOOKUP(J581,中子データ!$B$4:$M$5999,10,FALSE))</f>
        <v/>
      </c>
      <c r="AZ581" s="438" t="str">
        <f>IF(G581="","",VLOOKUP(J581,中子データ!$B$4:$M$5999,9,FALSE))</f>
        <v/>
      </c>
      <c r="BA581" s="412" t="str">
        <f>IF(AQ581="","",VLOOKUP(AQ581,作業者名!$B$4:$C$100,2,FALSE))</f>
        <v/>
      </c>
      <c r="BB581" s="412" t="str">
        <f>IF(AR581="","",VLOOKUP(AR581,作業者名!$B$4:$C$100,2,FALSE))</f>
        <v/>
      </c>
      <c r="BC581" s="412" t="str">
        <f>IF(G581="","",VLOOKUP(J581,中子データ!B$4:N$6004,12,FALSE))</f>
        <v/>
      </c>
      <c r="BD581" s="413" t="str">
        <f>IF(G581="","",VLOOKUP(J581,中子データ!$B$4:$P$4500,15,FALSE))</f>
        <v/>
      </c>
    </row>
    <row r="582" spans="1:56" x14ac:dyDescent="0.15">
      <c r="A582" s="7" t="str">
        <f>IF(G582="","",VLOOKUP(H582,マシン名!$B$4:$C$93,2,FALSE))</f>
        <v/>
      </c>
      <c r="B582" s="7" t="str">
        <f>IF(G582="","",VLOOKUP(I582,作業者名!$B$4:$C$100,2,FALSE))</f>
        <v/>
      </c>
      <c r="C582" s="7" t="str">
        <f>IF(G582="","",VLOOKUP(J582,中子データ!$B$4:$H$4500,2,FALSE))</f>
        <v/>
      </c>
      <c r="D582" s="8" t="str">
        <f>IF(G582="","",VLOOKUP(J582,中子データ!$B$4:$H$4500,4,FALSE))</f>
        <v/>
      </c>
      <c r="E582" s="231" t="str">
        <f t="shared" si="380"/>
        <v/>
      </c>
      <c r="G582" s="958"/>
      <c r="H582" s="1111"/>
      <c r="I582" s="1111"/>
      <c r="J582" s="1111"/>
      <c r="K582" s="966"/>
      <c r="L582" s="966"/>
      <c r="M582" s="967"/>
      <c r="N582" s="6">
        <f t="shared" si="390"/>
        <v>0</v>
      </c>
      <c r="O582" s="250"/>
      <c r="P582" s="250"/>
      <c r="Q582" s="250"/>
      <c r="R582" s="250"/>
      <c r="S582" s="250"/>
      <c r="T582" s="250"/>
      <c r="U582" s="250"/>
      <c r="V582" s="250"/>
      <c r="W582" s="250"/>
      <c r="X582" s="250"/>
      <c r="Y582" s="250"/>
      <c r="Z582" s="4"/>
      <c r="AA582" s="429"/>
      <c r="AB582" s="457">
        <f t="shared" si="386"/>
        <v>0</v>
      </c>
      <c r="AC582" s="11"/>
      <c r="AD582" s="11"/>
      <c r="AE582" s="11"/>
      <c r="AF582" s="11"/>
      <c r="AG582" s="11"/>
      <c r="AH582" s="11"/>
      <c r="AI582" s="11"/>
      <c r="AJ582" s="12"/>
      <c r="AK582" s="445" t="str">
        <f>IF(G582="","",VLOOKUP(J582,中子データ!$B$4:$H$4500,3,FALSE))</f>
        <v/>
      </c>
      <c r="AL582" s="445" t="str">
        <f>IF(G582="","",VLOOKUP(J582,中子データ!$B$4:$H$4500,5,FALSE))</f>
        <v/>
      </c>
      <c r="AM582" s="445" t="str">
        <f>IF(G582="","",VLOOKUP(J582,中子データ!$B$4:$H$4500,6,FALSE))</f>
        <v/>
      </c>
      <c r="AN582" s="418"/>
      <c r="AO582" s="419"/>
      <c r="AP582" s="420"/>
      <c r="AQ582" s="421"/>
      <c r="AR582" s="420"/>
      <c r="AS582" s="436"/>
      <c r="AT582" s="436"/>
      <c r="AU582" s="422"/>
      <c r="AV582" s="11"/>
      <c r="AW582" s="11"/>
      <c r="AX582" s="410">
        <f t="shared" si="387"/>
        <v>0</v>
      </c>
      <c r="AY582" s="411" t="str">
        <f>IF(G582="","",VLOOKUP(J582,中子データ!$B$4:$M$5999,10,FALSE))</f>
        <v/>
      </c>
      <c r="AZ582" s="438" t="str">
        <f>IF(G582="","",VLOOKUP(J582,中子データ!$B$4:$M$5999,9,FALSE))</f>
        <v/>
      </c>
      <c r="BA582" s="412" t="str">
        <f>IF(AQ582="","",VLOOKUP(AQ582,作業者名!$B$4:$C$100,2,FALSE))</f>
        <v/>
      </c>
      <c r="BB582" s="412" t="str">
        <f>IF(AR582="","",VLOOKUP(AR582,作業者名!$B$4:$C$100,2,FALSE))</f>
        <v/>
      </c>
      <c r="BC582" s="412" t="str">
        <f>IF(G582="","",VLOOKUP(J582,中子データ!B$4:N$6004,12,FALSE))</f>
        <v/>
      </c>
      <c r="BD582" s="413" t="str">
        <f>IF(G582="","",VLOOKUP(J582,中子データ!$B$4:$P$4500,15,FALSE))</f>
        <v/>
      </c>
    </row>
    <row r="583" spans="1:56" x14ac:dyDescent="0.15">
      <c r="A583" s="7" t="str">
        <f>IF(G583="","",VLOOKUP(H583,マシン名!$B$4:$C$93,2,FALSE))</f>
        <v/>
      </c>
      <c r="B583" s="7" t="str">
        <f>IF(G583="","",VLOOKUP(I583,作業者名!$B$4:$C$100,2,FALSE))</f>
        <v/>
      </c>
      <c r="C583" s="7" t="str">
        <f>IF(G583="","",VLOOKUP(J583,中子データ!$B$4:$H$4500,2,FALSE))</f>
        <v/>
      </c>
      <c r="D583" s="8" t="str">
        <f>IF(G583="","",VLOOKUP(J583,中子データ!$B$4:$H$4500,4,FALSE))</f>
        <v/>
      </c>
      <c r="E583" s="231" t="str">
        <f t="shared" si="380"/>
        <v/>
      </c>
      <c r="G583" s="958"/>
      <c r="H583" s="9"/>
      <c r="I583" s="9"/>
      <c r="J583" s="9"/>
      <c r="K583" s="10"/>
      <c r="L583" s="10"/>
      <c r="M583" s="6"/>
      <c r="N583" s="6">
        <f t="shared" si="390"/>
        <v>0</v>
      </c>
      <c r="O583" s="250"/>
      <c r="P583" s="250"/>
      <c r="Q583" s="250"/>
      <c r="R583" s="250"/>
      <c r="S583" s="250"/>
      <c r="T583" s="250"/>
      <c r="U583" s="250"/>
      <c r="V583" s="250"/>
      <c r="W583" s="250"/>
      <c r="X583" s="250"/>
      <c r="Y583" s="250"/>
      <c r="Z583" s="4"/>
      <c r="AA583" s="429"/>
      <c r="AB583" s="457">
        <f t="shared" si="386"/>
        <v>0</v>
      </c>
      <c r="AC583" s="11"/>
      <c r="AD583" s="11"/>
      <c r="AE583" s="11"/>
      <c r="AF583" s="11"/>
      <c r="AG583" s="11"/>
      <c r="AH583" s="11"/>
      <c r="AI583" s="11"/>
      <c r="AJ583" s="12"/>
      <c r="AK583" s="445" t="str">
        <f>IF(G583="","",VLOOKUP(J583,中子データ!$B$4:$H$4500,3,FALSE))</f>
        <v/>
      </c>
      <c r="AL583" s="445" t="str">
        <f>IF(G583="","",VLOOKUP(J583,中子データ!$B$4:$H$4500,5,FALSE))</f>
        <v/>
      </c>
      <c r="AM583" s="445" t="str">
        <f>IF(G583="","",VLOOKUP(J583,中子データ!$B$4:$H$4500,6,FALSE))</f>
        <v/>
      </c>
      <c r="AN583" s="418"/>
      <c r="AO583" s="423"/>
      <c r="AP583" s="420"/>
      <c r="AQ583" s="421"/>
      <c r="AR583" s="420"/>
      <c r="AS583" s="436"/>
      <c r="AT583" s="436"/>
      <c r="AU583" s="422"/>
      <c r="AV583" s="11"/>
      <c r="AW583" s="11"/>
      <c r="AX583" s="410">
        <f t="shared" si="387"/>
        <v>0</v>
      </c>
      <c r="AY583" s="411" t="str">
        <f>IF(G583="","",VLOOKUP(J583,中子データ!$B$4:$M$5999,10,FALSE))</f>
        <v/>
      </c>
      <c r="AZ583" s="438" t="str">
        <f>IF(G583="","",VLOOKUP(J583,中子データ!$B$4:$M$5999,9,FALSE))</f>
        <v/>
      </c>
      <c r="BA583" s="412" t="str">
        <f>IF(AQ583="","",VLOOKUP(AQ583,作業者名!$B$4:$C$100,2,FALSE))</f>
        <v/>
      </c>
      <c r="BB583" s="412" t="str">
        <f>IF(AR583="","",VLOOKUP(AR583,作業者名!$B$4:$C$100,2,FALSE))</f>
        <v/>
      </c>
      <c r="BC583" s="412" t="str">
        <f>IF(G583="","",VLOOKUP(J583,中子データ!B$4:N$6004,12,FALSE))</f>
        <v/>
      </c>
      <c r="BD583" s="413" t="str">
        <f>IF(G583="","",VLOOKUP(J583,中子データ!$B$4:$P$4500,15,FALSE))</f>
        <v/>
      </c>
    </row>
    <row r="584" spans="1:56" x14ac:dyDescent="0.15">
      <c r="A584" s="7" t="str">
        <f>IF(G584="","",VLOOKUP(H584,マシン名!$B$4:$C$93,2,FALSE))</f>
        <v/>
      </c>
      <c r="B584" s="7" t="str">
        <f>IF(G584="","",VLOOKUP(I584,作業者名!$B$4:$C$100,2,FALSE))</f>
        <v/>
      </c>
      <c r="C584" s="7" t="str">
        <f>IF(G584="","",VLOOKUP(J584,中子データ!$B$4:$H$4500,2,FALSE))</f>
        <v/>
      </c>
      <c r="D584" s="8" t="str">
        <f>IF(G584="","",VLOOKUP(J584,中子データ!$B$4:$H$4500,4,FALSE))</f>
        <v/>
      </c>
      <c r="E584" s="231" t="str">
        <f t="shared" si="380"/>
        <v/>
      </c>
      <c r="G584" s="958"/>
      <c r="H584" s="9"/>
      <c r="I584" s="9"/>
      <c r="J584" s="9"/>
      <c r="K584" s="10"/>
      <c r="L584" s="10"/>
      <c r="M584" s="6"/>
      <c r="N584" s="6">
        <f t="shared" si="390"/>
        <v>0</v>
      </c>
      <c r="O584" s="250"/>
      <c r="P584" s="250"/>
      <c r="Q584" s="250"/>
      <c r="R584" s="250"/>
      <c r="S584" s="250"/>
      <c r="T584" s="250"/>
      <c r="U584" s="250"/>
      <c r="V584" s="250"/>
      <c r="W584" s="250"/>
      <c r="X584" s="250"/>
      <c r="Y584" s="250"/>
      <c r="Z584" s="4"/>
      <c r="AA584" s="429"/>
      <c r="AB584" s="457">
        <f t="shared" si="386"/>
        <v>0</v>
      </c>
      <c r="AC584" s="11"/>
      <c r="AD584" s="11"/>
      <c r="AE584" s="11"/>
      <c r="AF584" s="11"/>
      <c r="AG584" s="11"/>
      <c r="AH584" s="11"/>
      <c r="AI584" s="11"/>
      <c r="AJ584" s="12"/>
      <c r="AK584" s="445" t="str">
        <f>IF(G584="","",VLOOKUP(J584,中子データ!$B$4:$H$4500,3,FALSE))</f>
        <v/>
      </c>
      <c r="AL584" s="445" t="str">
        <f>IF(G584="","",VLOOKUP(J584,中子データ!$B$4:$H$4500,5,FALSE))</f>
        <v/>
      </c>
      <c r="AM584" s="445" t="str">
        <f>IF(G584="","",VLOOKUP(J584,中子データ!$B$4:$H$4500,6,FALSE))</f>
        <v/>
      </c>
      <c r="AN584" s="418"/>
      <c r="AO584" s="423"/>
      <c r="AP584" s="420"/>
      <c r="AQ584" s="421"/>
      <c r="AR584" s="420"/>
      <c r="AS584" s="436"/>
      <c r="AT584" s="436"/>
      <c r="AU584" s="422"/>
      <c r="AV584" s="11"/>
      <c r="AW584" s="11"/>
      <c r="AX584" s="410">
        <f t="shared" si="387"/>
        <v>0</v>
      </c>
      <c r="AY584" s="411" t="str">
        <f>IF(G584="","",VLOOKUP(J584,中子データ!$B$4:$M$5999,10,FALSE))</f>
        <v/>
      </c>
      <c r="AZ584" s="438" t="str">
        <f>IF(G584="","",VLOOKUP(J584,中子データ!$B$4:$M$5999,9,FALSE))</f>
        <v/>
      </c>
      <c r="BA584" s="412" t="str">
        <f>IF(AQ584="","",VLOOKUP(AQ584,作業者名!$B$4:$C$100,2,FALSE))</f>
        <v/>
      </c>
      <c r="BB584" s="412" t="str">
        <f>IF(AR584="","",VLOOKUP(AR584,作業者名!$B$4:$C$100,2,FALSE))</f>
        <v/>
      </c>
      <c r="BC584" s="412" t="str">
        <f>IF(G584="","",VLOOKUP(J584,中子データ!B$4:N$6004,12,FALSE))</f>
        <v/>
      </c>
      <c r="BD584" s="413" t="str">
        <f>IF(G584="","",VLOOKUP(J584,中子データ!$B$4:$P$4500,15,FALSE))</f>
        <v/>
      </c>
    </row>
    <row r="585" spans="1:56" x14ac:dyDescent="0.15">
      <c r="A585" s="7" t="str">
        <f>IF(G585="","",VLOOKUP(H585,マシン名!$B$4:$C$93,2,FALSE))</f>
        <v/>
      </c>
      <c r="B585" s="7" t="str">
        <f>IF(G585="","",VLOOKUP(I585,作業者名!$B$4:$C$100,2,FALSE))</f>
        <v/>
      </c>
      <c r="C585" s="7" t="str">
        <f>IF(G585="","",VLOOKUP(J585,中子データ!$B$4:$H$4500,2,FALSE))</f>
        <v/>
      </c>
      <c r="D585" s="8" t="str">
        <f>IF(G585="","",VLOOKUP(J585,中子データ!$B$4:$H$4500,4,FALSE))</f>
        <v/>
      </c>
      <c r="E585" s="231" t="str">
        <f t="shared" si="380"/>
        <v/>
      </c>
      <c r="G585" s="958"/>
      <c r="H585" s="9"/>
      <c r="I585" s="9"/>
      <c r="J585" s="9"/>
      <c r="K585" s="10"/>
      <c r="L585" s="10"/>
      <c r="M585" s="6"/>
      <c r="N585" s="6">
        <f t="shared" si="390"/>
        <v>0</v>
      </c>
      <c r="O585" s="250"/>
      <c r="P585" s="250"/>
      <c r="Q585" s="250"/>
      <c r="R585" s="250"/>
      <c r="S585" s="250"/>
      <c r="T585" s="250"/>
      <c r="U585" s="250"/>
      <c r="V585" s="250"/>
      <c r="W585" s="250"/>
      <c r="X585" s="250"/>
      <c r="Y585" s="250"/>
      <c r="Z585" s="4"/>
      <c r="AA585" s="429"/>
      <c r="AB585" s="457">
        <f t="shared" si="386"/>
        <v>0</v>
      </c>
      <c r="AC585" s="11"/>
      <c r="AD585" s="11"/>
      <c r="AE585" s="11"/>
      <c r="AF585" s="11"/>
      <c r="AG585" s="11"/>
      <c r="AH585" s="11"/>
      <c r="AI585" s="11"/>
      <c r="AJ585" s="12"/>
      <c r="AK585" s="445" t="str">
        <f>IF(G585="","",VLOOKUP(J585,中子データ!$B$4:$H$4500,3,FALSE))</f>
        <v/>
      </c>
      <c r="AL585" s="445" t="str">
        <f>IF(G585="","",VLOOKUP(J585,中子データ!$B$4:$H$4500,5,FALSE))</f>
        <v/>
      </c>
      <c r="AM585" s="445" t="str">
        <f>IF(G585="","",VLOOKUP(J585,中子データ!$B$4:$H$4500,6,FALSE))</f>
        <v/>
      </c>
      <c r="AN585" s="418"/>
      <c r="AO585" s="423"/>
      <c r="AP585" s="420"/>
      <c r="AQ585" s="421"/>
      <c r="AR585" s="420"/>
      <c r="AS585" s="436"/>
      <c r="AT585" s="436"/>
      <c r="AU585" s="422"/>
      <c r="AV585" s="11"/>
      <c r="AW585" s="11"/>
      <c r="AX585" s="410">
        <f t="shared" si="387"/>
        <v>0</v>
      </c>
      <c r="AY585" s="411" t="str">
        <f>IF(G585="","",VLOOKUP(J585,中子データ!$B$4:$M$5999,10,FALSE))</f>
        <v/>
      </c>
      <c r="AZ585" s="438" t="str">
        <f>IF(G585="","",VLOOKUP(J585,中子データ!$B$4:$M$5999,9,FALSE))</f>
        <v/>
      </c>
      <c r="BA585" s="412" t="str">
        <f>IF(AQ585="","",VLOOKUP(AQ585,作業者名!$B$4:$C$100,2,FALSE))</f>
        <v/>
      </c>
      <c r="BB585" s="412" t="str">
        <f>IF(AR585="","",VLOOKUP(AR585,作業者名!$B$4:$C$100,2,FALSE))</f>
        <v/>
      </c>
      <c r="BC585" s="412" t="str">
        <f>IF(G585="","",VLOOKUP(J585,中子データ!B$4:N$6004,12,FALSE))</f>
        <v/>
      </c>
      <c r="BD585" s="413" t="str">
        <f>IF(G585="","",VLOOKUP(J585,中子データ!$B$4:$P$4500,15,FALSE))</f>
        <v/>
      </c>
    </row>
    <row r="586" spans="1:56" x14ac:dyDescent="0.15">
      <c r="A586" s="7" t="str">
        <f>IF(G586="","",VLOOKUP(H586,マシン名!$B$4:$C$93,2,FALSE))</f>
        <v/>
      </c>
      <c r="B586" s="7" t="str">
        <f>IF(G586="","",VLOOKUP(I586,作業者名!$B$4:$C$100,2,FALSE))</f>
        <v/>
      </c>
      <c r="C586" s="7" t="str">
        <f>IF(G586="","",VLOOKUP(J586,中子データ!$B$4:$H$4500,2,FALSE))</f>
        <v/>
      </c>
      <c r="D586" s="8" t="str">
        <f>IF(G586="","",VLOOKUP(J586,中子データ!$B$4:$H$4500,4,FALSE))</f>
        <v/>
      </c>
      <c r="E586" s="231" t="str">
        <f t="shared" si="380"/>
        <v/>
      </c>
      <c r="G586" s="958"/>
      <c r="H586" s="1038"/>
      <c r="I586" s="1038"/>
      <c r="J586" s="1038"/>
      <c r="K586" s="10"/>
      <c r="L586" s="10"/>
      <c r="M586" s="6"/>
      <c r="N586" s="6">
        <f t="shared" si="390"/>
        <v>0</v>
      </c>
      <c r="O586" s="250"/>
      <c r="P586" s="250"/>
      <c r="Q586" s="250"/>
      <c r="R586" s="250"/>
      <c r="S586" s="250"/>
      <c r="T586" s="250"/>
      <c r="U586" s="250"/>
      <c r="V586" s="250"/>
      <c r="W586" s="250"/>
      <c r="X586" s="250"/>
      <c r="Y586" s="250"/>
      <c r="Z586" s="4"/>
      <c r="AA586" s="429"/>
      <c r="AB586" s="457">
        <f t="shared" si="386"/>
        <v>0</v>
      </c>
      <c r="AC586" s="11"/>
      <c r="AD586" s="11"/>
      <c r="AE586" s="11"/>
      <c r="AF586" s="11"/>
      <c r="AG586" s="11"/>
      <c r="AH586" s="11"/>
      <c r="AI586" s="11"/>
      <c r="AJ586" s="12"/>
      <c r="AK586" s="445" t="str">
        <f>IF(G586="","",VLOOKUP(J586,中子データ!$B$4:$H$4500,3,FALSE))</f>
        <v/>
      </c>
      <c r="AL586" s="445" t="str">
        <f>IF(G586="","",VLOOKUP(J586,中子データ!$B$4:$H$4500,5,FALSE))</f>
        <v/>
      </c>
      <c r="AM586" s="445" t="str">
        <f>IF(G586="","",VLOOKUP(J586,中子データ!$B$4:$H$4500,6,FALSE))</f>
        <v/>
      </c>
      <c r="AN586" s="418"/>
      <c r="AO586" s="423"/>
      <c r="AP586" s="420"/>
      <c r="AQ586" s="421"/>
      <c r="AR586" s="420"/>
      <c r="AS586" s="436"/>
      <c r="AT586" s="436"/>
      <c r="AU586" s="422"/>
      <c r="AV586" s="11"/>
      <c r="AW586" s="11"/>
      <c r="AX586" s="410">
        <f t="shared" si="387"/>
        <v>0</v>
      </c>
      <c r="AY586" s="411" t="str">
        <f>IF(G586="","",VLOOKUP(J586,中子データ!$B$4:$M$5999,10,FALSE))</f>
        <v/>
      </c>
      <c r="AZ586" s="438" t="str">
        <f>IF(G586="","",VLOOKUP(J586,中子データ!$B$4:$M$5999,9,FALSE))</f>
        <v/>
      </c>
      <c r="BA586" s="412" t="str">
        <f>IF(AQ586="","",VLOOKUP(AQ586,作業者名!$B$4:$C$100,2,FALSE))</f>
        <v/>
      </c>
      <c r="BB586" s="412" t="str">
        <f>IF(AR586="","",VLOOKUP(AR586,作業者名!$B$4:$C$100,2,FALSE))</f>
        <v/>
      </c>
      <c r="BC586" s="412" t="str">
        <f>IF(G586="","",VLOOKUP(J586,中子データ!B$4:N$6004,12,FALSE))</f>
        <v/>
      </c>
      <c r="BD586" s="413" t="str">
        <f>IF(G586="","",VLOOKUP(J586,中子データ!$B$4:$P$4500,15,FALSE))</f>
        <v/>
      </c>
    </row>
    <row r="587" spans="1:56" x14ac:dyDescent="0.15">
      <c r="A587" s="7" t="str">
        <f>IF(G587="","",VLOOKUP(H587,マシン名!$B$4:$C$93,2,FALSE))</f>
        <v/>
      </c>
      <c r="B587" s="7" t="str">
        <f>IF(G587="","",VLOOKUP(I587,作業者名!$B$4:$C$100,2,FALSE))</f>
        <v/>
      </c>
      <c r="C587" s="7" t="str">
        <f>IF(G587="","",VLOOKUP(J587,中子データ!$B$4:$H$4500,2,FALSE))</f>
        <v/>
      </c>
      <c r="D587" s="8" t="str">
        <f>IF(G587="","",VLOOKUP(J587,中子データ!$B$4:$H$4500,4,FALSE))</f>
        <v/>
      </c>
      <c r="E587" s="231" t="str">
        <f t="shared" si="380"/>
        <v/>
      </c>
      <c r="G587" s="958"/>
      <c r="H587" s="9"/>
      <c r="I587" s="9"/>
      <c r="J587" s="9"/>
      <c r="K587" s="10"/>
      <c r="L587" s="10"/>
      <c r="M587" s="6"/>
      <c r="N587" s="6">
        <f t="shared" si="390"/>
        <v>0</v>
      </c>
      <c r="O587" s="250"/>
      <c r="P587" s="250"/>
      <c r="Q587" s="250"/>
      <c r="R587" s="250"/>
      <c r="S587" s="250"/>
      <c r="T587" s="250"/>
      <c r="U587" s="250"/>
      <c r="V587" s="250"/>
      <c r="W587" s="250"/>
      <c r="X587" s="250"/>
      <c r="Y587" s="250"/>
      <c r="Z587" s="4"/>
      <c r="AA587" s="429"/>
      <c r="AB587" s="457">
        <f t="shared" si="386"/>
        <v>0</v>
      </c>
      <c r="AC587" s="11"/>
      <c r="AD587" s="11"/>
      <c r="AE587" s="11"/>
      <c r="AF587" s="11"/>
      <c r="AG587" s="11"/>
      <c r="AH587" s="11"/>
      <c r="AI587" s="11"/>
      <c r="AJ587" s="12"/>
      <c r="AK587" s="445" t="str">
        <f>IF(G587="","",VLOOKUP(J587,中子データ!$B$4:$H$4500,3,FALSE))</f>
        <v/>
      </c>
      <c r="AL587" s="445" t="str">
        <f>IF(G587="","",VLOOKUP(J587,中子データ!$B$4:$H$4500,5,FALSE))</f>
        <v/>
      </c>
      <c r="AM587" s="445" t="str">
        <f>IF(G587="","",VLOOKUP(J587,中子データ!$B$4:$H$4500,6,FALSE))</f>
        <v/>
      </c>
      <c r="AN587" s="418"/>
      <c r="AO587" s="423"/>
      <c r="AP587" s="420"/>
      <c r="AQ587" s="421"/>
      <c r="AR587" s="420"/>
      <c r="AS587" s="436"/>
      <c r="AT587" s="436"/>
      <c r="AU587" s="422"/>
      <c r="AV587" s="11"/>
      <c r="AW587" s="11"/>
      <c r="AX587" s="410">
        <f t="shared" si="387"/>
        <v>0</v>
      </c>
      <c r="AY587" s="411" t="str">
        <f>IF(G587="","",VLOOKUP(J587,中子データ!$B$4:$M$5999,10,FALSE))</f>
        <v/>
      </c>
      <c r="AZ587" s="438" t="str">
        <f>IF(G587="","",VLOOKUP(J587,中子データ!$B$4:$M$5999,9,FALSE))</f>
        <v/>
      </c>
      <c r="BA587" s="412" t="str">
        <f>IF(AQ587="","",VLOOKUP(AQ587,作業者名!$B$4:$C$100,2,FALSE))</f>
        <v/>
      </c>
      <c r="BB587" s="412" t="str">
        <f>IF(AR587="","",VLOOKUP(AR587,作業者名!$B$4:$C$100,2,FALSE))</f>
        <v/>
      </c>
      <c r="BC587" s="412" t="str">
        <f>IF(G587="","",VLOOKUP(J587,中子データ!B$4:N$6004,12,FALSE))</f>
        <v/>
      </c>
      <c r="BD587" s="413" t="str">
        <f>IF(G587="","",VLOOKUP(J587,中子データ!$B$4:$P$4500,15,FALSE))</f>
        <v/>
      </c>
    </row>
    <row r="588" spans="1:56" x14ac:dyDescent="0.15">
      <c r="A588" s="7" t="str">
        <f>IF(G588="","",VLOOKUP(H588,マシン名!$B$4:$C$93,2,FALSE))</f>
        <v/>
      </c>
      <c r="B588" s="7" t="str">
        <f>IF(G588="","",VLOOKUP(I588,作業者名!$B$4:$C$100,2,FALSE))</f>
        <v/>
      </c>
      <c r="C588" s="7" t="str">
        <f>IF(G588="","",VLOOKUP(J588,中子データ!$B$4:$H$4500,2,FALSE))</f>
        <v/>
      </c>
      <c r="D588" s="8" t="str">
        <f>IF(G588="","",VLOOKUP(J588,中子データ!$B$4:$H$4500,4,FALSE))</f>
        <v/>
      </c>
      <c r="E588" s="231" t="str">
        <f t="shared" si="380"/>
        <v/>
      </c>
      <c r="G588" s="958"/>
      <c r="H588" s="9"/>
      <c r="I588" s="9"/>
      <c r="J588" s="9"/>
      <c r="K588" s="10"/>
      <c r="L588" s="10"/>
      <c r="M588" s="6"/>
      <c r="N588" s="6">
        <f t="shared" si="390"/>
        <v>0</v>
      </c>
      <c r="O588" s="250"/>
      <c r="P588" s="250"/>
      <c r="Q588" s="250"/>
      <c r="R588" s="250"/>
      <c r="S588" s="250"/>
      <c r="T588" s="250"/>
      <c r="U588" s="250"/>
      <c r="V588" s="250"/>
      <c r="W588" s="250"/>
      <c r="X588" s="250"/>
      <c r="Y588" s="250"/>
      <c r="Z588" s="4"/>
      <c r="AA588" s="429"/>
      <c r="AB588" s="457">
        <f>SUM(AC588:AJ588)</f>
        <v>0</v>
      </c>
      <c r="AC588" s="11"/>
      <c r="AD588" s="11"/>
      <c r="AE588" s="11"/>
      <c r="AF588" s="11"/>
      <c r="AG588" s="11"/>
      <c r="AH588" s="11"/>
      <c r="AI588" s="11"/>
      <c r="AJ588" s="12"/>
      <c r="AK588" s="445" t="str">
        <f>IF(G588="","",VLOOKUP(J588,中子データ!$B$4:$H$4500,3,FALSE))</f>
        <v/>
      </c>
      <c r="AL588" s="445" t="str">
        <f>IF(G588="","",VLOOKUP(J588,中子データ!$B$4:$H$4500,5,FALSE))</f>
        <v/>
      </c>
      <c r="AM588" s="445" t="str">
        <f>IF(G588="","",VLOOKUP(J588,中子データ!$B$4:$H$4500,6,FALSE))</f>
        <v/>
      </c>
      <c r="AN588" s="418"/>
      <c r="AO588" s="423"/>
      <c r="AP588" s="420"/>
      <c r="AQ588" s="421"/>
      <c r="AR588" s="420"/>
      <c r="AS588" s="436"/>
      <c r="AT588" s="436"/>
      <c r="AU588" s="422"/>
      <c r="AV588" s="11"/>
      <c r="AW588" s="11"/>
      <c r="AX588" s="410">
        <f t="shared" si="387"/>
        <v>0</v>
      </c>
      <c r="AY588" s="411" t="str">
        <f>IF(G588="","",VLOOKUP(J588,中子データ!$B$4:$M$5999,10,FALSE))</f>
        <v/>
      </c>
      <c r="AZ588" s="438" t="str">
        <f>IF(G588="","",VLOOKUP(J588,中子データ!$B$4:$M$5999,9,FALSE))</f>
        <v/>
      </c>
      <c r="BA588" s="412" t="str">
        <f>IF(AQ588="","",VLOOKUP(AQ588,作業者名!$B$4:$C$100,2,FALSE))</f>
        <v/>
      </c>
      <c r="BB588" s="412" t="str">
        <f>IF(AR588="","",VLOOKUP(AR588,作業者名!$B$4:$C$100,2,FALSE))</f>
        <v/>
      </c>
      <c r="BC588" s="412" t="str">
        <f>IF(G588="","",VLOOKUP(J588,中子データ!B$4:N$6004,12,FALSE))</f>
        <v/>
      </c>
      <c r="BD588" s="413" t="str">
        <f>IF(G588="","",VLOOKUP(J588,中子データ!$B$4:$P$4500,15,FALSE))</f>
        <v/>
      </c>
    </row>
    <row r="589" spans="1:56" x14ac:dyDescent="0.15">
      <c r="A589" s="7" t="str">
        <f>IF(G589="","",VLOOKUP(H589,マシン名!$B$4:$C$93,2,FALSE))</f>
        <v/>
      </c>
      <c r="B589" s="7" t="str">
        <f>IF(G589="","",VLOOKUP(I589,作業者名!$B$4:$C$100,2,FALSE))</f>
        <v/>
      </c>
      <c r="C589" s="7" t="str">
        <f>IF(G589="","",VLOOKUP(J589,中子データ!$B$4:$H$4500,2,FALSE))</f>
        <v/>
      </c>
      <c r="D589" s="8" t="str">
        <f>IF(G589="","",VLOOKUP(J589,中子データ!$B$4:$H$4500,4,FALSE))</f>
        <v/>
      </c>
      <c r="E589" s="231" t="str">
        <f t="shared" si="380"/>
        <v/>
      </c>
      <c r="G589" s="958"/>
      <c r="H589" s="950"/>
      <c r="I589" s="950"/>
      <c r="J589" s="950"/>
      <c r="K589" s="951"/>
      <c r="L589" s="951"/>
      <c r="M589" s="952"/>
      <c r="N589" s="6">
        <f>L589-SUM(O589:Z589)</f>
        <v>0</v>
      </c>
      <c r="O589" s="250"/>
      <c r="P589" s="250"/>
      <c r="Q589" s="250"/>
      <c r="R589" s="250"/>
      <c r="S589" s="250"/>
      <c r="T589" s="250"/>
      <c r="U589" s="250"/>
      <c r="V589" s="250"/>
      <c r="W589" s="250"/>
      <c r="X589" s="250"/>
      <c r="Y589" s="250"/>
      <c r="Z589" s="4"/>
      <c r="AA589" s="429"/>
      <c r="AB589" s="457">
        <f>SUM(AC589:AJ589)</f>
        <v>0</v>
      </c>
      <c r="AC589" s="11"/>
      <c r="AD589" s="11"/>
      <c r="AE589" s="11"/>
      <c r="AF589" s="11"/>
      <c r="AG589" s="11"/>
      <c r="AH589" s="11"/>
      <c r="AI589" s="11"/>
      <c r="AJ589" s="12"/>
      <c r="AK589" s="445" t="str">
        <f>IF(G589="","",VLOOKUP(J589,中子データ!$B$4:$H$4500,3,FALSE))</f>
        <v/>
      </c>
      <c r="AL589" s="445" t="str">
        <f>IF(G589="","",VLOOKUP(J589,中子データ!$B$4:$H$4500,5,FALSE))</f>
        <v/>
      </c>
      <c r="AM589" s="445" t="str">
        <f>IF(G589="","",VLOOKUP(J589,中子データ!$B$4:$H$4500,6,FALSE))</f>
        <v/>
      </c>
      <c r="AN589" s="418"/>
      <c r="AO589" s="423"/>
      <c r="AP589" s="420"/>
      <c r="AQ589" s="421"/>
      <c r="AR589" s="420"/>
      <c r="AS589" s="436"/>
      <c r="AT589" s="436"/>
      <c r="AU589" s="1072"/>
      <c r="AV589" s="11"/>
      <c r="AW589" s="11"/>
      <c r="AX589" s="410">
        <f t="shared" si="387"/>
        <v>0</v>
      </c>
      <c r="AY589" s="411" t="str">
        <f>IF(G589="","",VLOOKUP(J589,中子データ!$B$4:$M$5999,10,FALSE))</f>
        <v/>
      </c>
      <c r="AZ589" s="438" t="str">
        <f>IF(G589="","",VLOOKUP(J589,中子データ!$B$4:$M$5999,9,FALSE))</f>
        <v/>
      </c>
      <c r="BA589" s="412" t="str">
        <f>IF(AQ589="","",VLOOKUP(AQ589,作業者名!$B$4:$C$100,2,FALSE))</f>
        <v/>
      </c>
      <c r="BB589" s="412" t="str">
        <f>IF(AR589="","",VLOOKUP(AR589,作業者名!$B$4:$C$100,2,FALSE))</f>
        <v/>
      </c>
      <c r="BC589" s="412" t="str">
        <f>IF(G589="","",VLOOKUP(J589,中子データ!B$4:N$6004,12,FALSE))</f>
        <v/>
      </c>
      <c r="BD589" s="413" t="str">
        <f>IF(G589="","",VLOOKUP(J589,中子データ!$B$4:$P$4500,15,FALSE))</f>
        <v/>
      </c>
    </row>
    <row r="590" spans="1:56" x14ac:dyDescent="0.15">
      <c r="A590" s="7" t="str">
        <f>IF(G590="","",VLOOKUP(H590,マシン名!$B$4:$C$93,2,FALSE))</f>
        <v/>
      </c>
      <c r="B590" s="7" t="str">
        <f>IF(G590="","",VLOOKUP(I590,作業者名!$B$4:$C$100,2,FALSE))</f>
        <v/>
      </c>
      <c r="C590" s="7" t="str">
        <f>IF(G590="","",VLOOKUP(J590,中子データ!$B$4:$H$4500,2,FALSE))</f>
        <v/>
      </c>
      <c r="D590" s="8" t="str">
        <f>IF(G590="","",VLOOKUP(J590,中子データ!$B$4:$H$4500,4,FALSE))</f>
        <v/>
      </c>
      <c r="E590" s="231" t="str">
        <f t="shared" si="380"/>
        <v/>
      </c>
      <c r="G590" s="958"/>
      <c r="H590" s="950"/>
      <c r="I590" s="950"/>
      <c r="J590" s="950"/>
      <c r="K590" s="951"/>
      <c r="L590" s="951"/>
      <c r="M590" s="952"/>
      <c r="N590" s="6">
        <f>L590-SUM(O590:Z590)</f>
        <v>0</v>
      </c>
      <c r="O590" s="250"/>
      <c r="P590" s="250"/>
      <c r="Q590" s="250"/>
      <c r="R590" s="250"/>
      <c r="S590" s="250"/>
      <c r="T590" s="250"/>
      <c r="U590" s="250"/>
      <c r="V590" s="250"/>
      <c r="W590" s="250"/>
      <c r="X590" s="250"/>
      <c r="Y590" s="250"/>
      <c r="Z590" s="4"/>
      <c r="AA590" s="429"/>
      <c r="AB590" s="457">
        <f>SUM(AC590:AJ590)</f>
        <v>0</v>
      </c>
      <c r="AC590" s="11"/>
      <c r="AD590" s="11"/>
      <c r="AE590" s="11"/>
      <c r="AF590" s="11"/>
      <c r="AG590" s="11"/>
      <c r="AH590" s="11"/>
      <c r="AI590" s="11"/>
      <c r="AJ590" s="12"/>
      <c r="AK590" s="445" t="str">
        <f>IF(G590="","",VLOOKUP(J590,中子データ!$B$4:$H$4500,3,FALSE))</f>
        <v/>
      </c>
      <c r="AL590" s="445" t="str">
        <f>IF(G590="","",VLOOKUP(J590,中子データ!$B$4:$H$4500,5,FALSE))</f>
        <v/>
      </c>
      <c r="AM590" s="445" t="str">
        <f>IF(G590="","",VLOOKUP(J590,中子データ!$B$4:$H$4500,6,FALSE))</f>
        <v/>
      </c>
      <c r="AN590" s="418"/>
      <c r="AO590" s="423"/>
      <c r="AP590" s="420"/>
      <c r="AQ590" s="421"/>
      <c r="AR590" s="420"/>
      <c r="AS590" s="436"/>
      <c r="AT590" s="436"/>
      <c r="AU590" s="1052"/>
      <c r="AV590" s="11"/>
      <c r="AW590" s="11"/>
      <c r="AX590" s="410">
        <f t="shared" si="387"/>
        <v>0</v>
      </c>
      <c r="AY590" s="411" t="str">
        <f>IF(G590="","",VLOOKUP(J590,中子データ!$B$4:$M$5999,10,FALSE))</f>
        <v/>
      </c>
      <c r="AZ590" s="438" t="str">
        <f>IF(G590="","",VLOOKUP(J590,中子データ!$B$4:$M$5999,9,FALSE))</f>
        <v/>
      </c>
      <c r="BA590" s="412" t="str">
        <f>IF(AQ590="","",VLOOKUP(AQ590,作業者名!$B$4:$C$100,2,FALSE))</f>
        <v/>
      </c>
      <c r="BB590" s="412" t="str">
        <f>IF(AR590="","",VLOOKUP(AR590,作業者名!$B$4:$C$100,2,FALSE))</f>
        <v/>
      </c>
      <c r="BC590" s="412" t="str">
        <f>IF(G590="","",VLOOKUP(J590,中子データ!B$4:N$6004,12,FALSE))</f>
        <v/>
      </c>
      <c r="BD590" s="413" t="str">
        <f>IF(G590="","",VLOOKUP(J590,中子データ!$B$4:$P$4500,15,FALSE))</f>
        <v/>
      </c>
    </row>
    <row r="591" spans="1:56" x14ac:dyDescent="0.15">
      <c r="A591" s="7" t="str">
        <f>IF(G591="","",VLOOKUP(H591,マシン名!$B$4:$C$93,2,FALSE))</f>
        <v/>
      </c>
      <c r="B591" s="7" t="str">
        <f>IF(G591="","",VLOOKUP(I591,作業者名!$B$4:$C$100,2,FALSE))</f>
        <v/>
      </c>
      <c r="C591" s="7" t="str">
        <f>IF(G591="","",VLOOKUP(J591,中子データ!$B$4:$H$4500,2,FALSE))</f>
        <v/>
      </c>
      <c r="D591" s="8" t="str">
        <f>IF(G591="","",VLOOKUP(J591,中子データ!$B$4:$H$4500,4,FALSE))</f>
        <v/>
      </c>
      <c r="E591" s="231" t="str">
        <f t="shared" ref="E591:E644" si="391">IF(G591="","",D591*K591-AB591)</f>
        <v/>
      </c>
      <c r="G591" s="958"/>
      <c r="H591" s="950"/>
      <c r="I591" s="950"/>
      <c r="J591" s="950"/>
      <c r="K591" s="951"/>
      <c r="L591" s="951"/>
      <c r="M591" s="952"/>
      <c r="N591" s="6">
        <f>L591-SUM(O591:Z591)</f>
        <v>0</v>
      </c>
      <c r="O591" s="250"/>
      <c r="P591" s="250"/>
      <c r="Q591" s="250"/>
      <c r="R591" s="250"/>
      <c r="S591" s="250"/>
      <c r="T591" s="250"/>
      <c r="U591" s="250"/>
      <c r="V591" s="250"/>
      <c r="W591" s="250"/>
      <c r="X591" s="250"/>
      <c r="Y591" s="250"/>
      <c r="Z591" s="4"/>
      <c r="AA591" s="429"/>
      <c r="AB591" s="457">
        <f>SUM(AC591:AJ591)</f>
        <v>0</v>
      </c>
      <c r="AC591" s="11"/>
      <c r="AD591" s="11"/>
      <c r="AE591" s="11"/>
      <c r="AF591" s="11"/>
      <c r="AG591" s="11"/>
      <c r="AH591" s="11"/>
      <c r="AI591" s="11"/>
      <c r="AJ591" s="12"/>
      <c r="AK591" s="445" t="str">
        <f>IF(G591="","",VLOOKUP(J591,中子データ!$B$4:$H$4500,3,FALSE))</f>
        <v/>
      </c>
      <c r="AL591" s="445" t="str">
        <f>IF(G591="","",VLOOKUP(J591,中子データ!$B$4:$H$4500,5,FALSE))</f>
        <v/>
      </c>
      <c r="AM591" s="445" t="str">
        <f>IF(G591="","",VLOOKUP(J591,中子データ!$B$4:$H$4500,6,FALSE))</f>
        <v/>
      </c>
      <c r="AN591" s="418"/>
      <c r="AO591" s="423"/>
      <c r="AP591" s="420"/>
      <c r="AQ591" s="421"/>
      <c r="AR591" s="420"/>
      <c r="AS591" s="436"/>
      <c r="AT591" s="436"/>
      <c r="AU591" s="422"/>
      <c r="AV591" s="11"/>
      <c r="AW591" s="11"/>
      <c r="AX591" s="410">
        <f t="shared" si="387"/>
        <v>0</v>
      </c>
      <c r="AY591" s="411" t="str">
        <f>IF(G591="","",VLOOKUP(J591,中子データ!$B$4:$M$5999,10,FALSE))</f>
        <v/>
      </c>
      <c r="AZ591" s="438" t="str">
        <f>IF(G591="","",VLOOKUP(J591,中子データ!$B$4:$M$5999,9,FALSE))</f>
        <v/>
      </c>
      <c r="BA591" s="412" t="str">
        <f>IF(AQ591="","",VLOOKUP(AQ591,作業者名!$B$4:$C$100,2,FALSE))</f>
        <v/>
      </c>
      <c r="BB591" s="412" t="str">
        <f>IF(AR591="","",VLOOKUP(AR591,作業者名!$B$4:$C$100,2,FALSE))</f>
        <v/>
      </c>
      <c r="BC591" s="412" t="str">
        <f>IF(G591="","",VLOOKUP(J591,中子データ!B$4:N$6004,12,FALSE))</f>
        <v/>
      </c>
      <c r="BD591" s="413" t="str">
        <f>IF(G591="","",VLOOKUP(J591,中子データ!$B$4:$P$4500,15,FALSE))</f>
        <v/>
      </c>
    </row>
    <row r="592" spans="1:56" x14ac:dyDescent="0.15">
      <c r="A592" s="7" t="str">
        <f>IF(G592="","",VLOOKUP(H592,マシン名!$B$4:$C$93,2,FALSE))</f>
        <v/>
      </c>
      <c r="B592" s="7" t="str">
        <f>IF(G592="","",VLOOKUP(I592,作業者名!$B$4:$C$100,2,FALSE))</f>
        <v/>
      </c>
      <c r="C592" s="7" t="str">
        <f>IF(G592="","",VLOOKUP(J592,中子データ!$B$4:$H$4500,2,FALSE))</f>
        <v/>
      </c>
      <c r="D592" s="8" t="str">
        <f>IF(G592="","",VLOOKUP(J592,中子データ!$B$4:$H$4500,4,FALSE))</f>
        <v/>
      </c>
      <c r="E592" s="231" t="str">
        <f t="shared" si="391"/>
        <v/>
      </c>
      <c r="G592" s="958"/>
      <c r="H592" s="950"/>
      <c r="I592" s="950"/>
      <c r="J592" s="950"/>
      <c r="K592" s="951"/>
      <c r="L592" s="951"/>
      <c r="M592" s="952"/>
      <c r="N592" s="6">
        <f t="shared" ref="N592" si="392">L592-SUM(O592:Z592)</f>
        <v>0</v>
      </c>
      <c r="O592" s="250"/>
      <c r="P592" s="250"/>
      <c r="Q592" s="250"/>
      <c r="R592" s="250"/>
      <c r="S592" s="250"/>
      <c r="T592" s="250"/>
      <c r="U592" s="250"/>
      <c r="V592" s="250"/>
      <c r="W592" s="250"/>
      <c r="X592" s="250"/>
      <c r="Y592" s="250"/>
      <c r="Z592" s="4"/>
      <c r="AA592" s="429"/>
      <c r="AB592" s="457">
        <f t="shared" ref="AB592:AB601" si="393">SUM(AC592:AJ592)</f>
        <v>0</v>
      </c>
      <c r="AC592" s="11"/>
      <c r="AD592" s="11"/>
      <c r="AE592" s="11"/>
      <c r="AF592" s="11"/>
      <c r="AG592" s="11"/>
      <c r="AH592" s="11"/>
      <c r="AI592" s="11"/>
      <c r="AJ592" s="12"/>
      <c r="AK592" s="445" t="str">
        <f>IF(G592="","",VLOOKUP(J592,中子データ!$B$4:$H$4500,3,FALSE))</f>
        <v/>
      </c>
      <c r="AL592" s="445" t="str">
        <f>IF(G592="","",VLOOKUP(J592,中子データ!$B$4:$H$4500,5,FALSE))</f>
        <v/>
      </c>
      <c r="AM592" s="445" t="str">
        <f>IF(G592="","",VLOOKUP(J592,中子データ!$B$4:$H$4500,6,FALSE))</f>
        <v/>
      </c>
      <c r="AN592" s="418"/>
      <c r="AO592" s="423"/>
      <c r="AP592" s="420"/>
      <c r="AQ592" s="421"/>
      <c r="AR592" s="420"/>
      <c r="AS592" s="436"/>
      <c r="AT592" s="436"/>
      <c r="AU592" s="422"/>
      <c r="AV592" s="11"/>
      <c r="AW592" s="11"/>
      <c r="AX592" s="410">
        <f t="shared" si="387"/>
        <v>0</v>
      </c>
      <c r="AY592" s="411" t="str">
        <f>IF(G592="","",VLOOKUP(J592,中子データ!$B$4:$M$5999,10,FALSE))</f>
        <v/>
      </c>
      <c r="AZ592" s="438" t="str">
        <f>IF(G592="","",VLOOKUP(J592,中子データ!$B$4:$M$5999,9,FALSE))</f>
        <v/>
      </c>
      <c r="BA592" s="412" t="str">
        <f>IF(AQ592="","",VLOOKUP(AQ592,作業者名!$B$4:$C$100,2,FALSE))</f>
        <v/>
      </c>
      <c r="BB592" s="412" t="str">
        <f>IF(AR592="","",VLOOKUP(AR592,作業者名!$B$4:$C$100,2,FALSE))</f>
        <v/>
      </c>
      <c r="BC592" s="412" t="str">
        <f>IF(G592="","",VLOOKUP(J592,中子データ!B$4:N$6004,12,FALSE))</f>
        <v/>
      </c>
      <c r="BD592" s="413" t="str">
        <f>IF(G592="","",VLOOKUP(J592,中子データ!$B$4:$P$4500,15,FALSE))</f>
        <v/>
      </c>
    </row>
    <row r="593" spans="1:56" x14ac:dyDescent="0.15">
      <c r="A593" s="7" t="str">
        <f>IF(G593="","",VLOOKUP(H593,マシン名!$B$4:$C$93,2,FALSE))</f>
        <v/>
      </c>
      <c r="B593" s="7" t="str">
        <f>IF(G593="","",VLOOKUP(I593,作業者名!$B$4:$C$100,2,FALSE))</f>
        <v/>
      </c>
      <c r="C593" s="7" t="str">
        <f>IF(G593="","",VLOOKUP(J593,中子データ!$B$4:$H$4500,2,FALSE))</f>
        <v/>
      </c>
      <c r="D593" s="8" t="str">
        <f>IF(G593="","",VLOOKUP(J593,中子データ!$B$4:$H$4500,4,FALSE))</f>
        <v/>
      </c>
      <c r="E593" s="231" t="str">
        <f t="shared" si="391"/>
        <v/>
      </c>
      <c r="G593" s="958"/>
      <c r="H593" s="1038"/>
      <c r="I593" s="1038"/>
      <c r="J593" s="1038"/>
      <c r="K593" s="10"/>
      <c r="L593" s="10"/>
      <c r="M593" s="6"/>
      <c r="N593" s="6">
        <f t="shared" ref="N593" si="394">L593-SUM(O593:Z593)</f>
        <v>0</v>
      </c>
      <c r="O593" s="250"/>
      <c r="P593" s="250"/>
      <c r="Q593" s="250"/>
      <c r="R593" s="250"/>
      <c r="S593" s="250"/>
      <c r="T593" s="250"/>
      <c r="U593" s="250"/>
      <c r="V593" s="250"/>
      <c r="W593" s="250"/>
      <c r="X593" s="250"/>
      <c r="Y593" s="250"/>
      <c r="Z593" s="4"/>
      <c r="AA593" s="429"/>
      <c r="AB593" s="457">
        <f t="shared" si="393"/>
        <v>0</v>
      </c>
      <c r="AC593" s="11"/>
      <c r="AD593" s="11"/>
      <c r="AE593" s="11"/>
      <c r="AF593" s="11"/>
      <c r="AG593" s="11"/>
      <c r="AH593" s="11"/>
      <c r="AI593" s="11"/>
      <c r="AJ593" s="12"/>
      <c r="AK593" s="445" t="str">
        <f>IF(G593="","",VLOOKUP(J593,中子データ!$B$4:$H$4500,3,FALSE))</f>
        <v/>
      </c>
      <c r="AL593" s="445" t="str">
        <f>IF(G593="","",VLOOKUP(J593,中子データ!$B$4:$H$4500,5,FALSE))</f>
        <v/>
      </c>
      <c r="AM593" s="445" t="str">
        <f>IF(G593="","",VLOOKUP(J593,中子データ!$B$4:$H$4500,6,FALSE))</f>
        <v/>
      </c>
      <c r="AN593" s="418"/>
      <c r="AO593" s="423"/>
      <c r="AP593" s="420"/>
      <c r="AQ593" s="421"/>
      <c r="AR593" s="420"/>
      <c r="AS593" s="436"/>
      <c r="AT593" s="436"/>
      <c r="AU593" s="422"/>
      <c r="AV593" s="11"/>
      <c r="AW593" s="11"/>
      <c r="AX593" s="410">
        <f t="shared" si="387"/>
        <v>0</v>
      </c>
      <c r="AY593" s="411" t="str">
        <f>IF(G593="","",VLOOKUP(J593,中子データ!$B$4:$M$5999,10,FALSE))</f>
        <v/>
      </c>
      <c r="AZ593" s="438" t="str">
        <f>IF(G593="","",VLOOKUP(J593,中子データ!$B$4:$M$5999,9,FALSE))</f>
        <v/>
      </c>
      <c r="BA593" s="412" t="str">
        <f>IF(AQ593="","",VLOOKUP(AQ593,作業者名!$B$4:$C$100,2,FALSE))</f>
        <v/>
      </c>
      <c r="BB593" s="412" t="str">
        <f>IF(AR593="","",VLOOKUP(AR593,作業者名!$B$4:$C$100,2,FALSE))</f>
        <v/>
      </c>
      <c r="BC593" s="412" t="str">
        <f>IF(G593="","",VLOOKUP(J593,中子データ!B$4:N$6004,12,FALSE))</f>
        <v/>
      </c>
      <c r="BD593" s="413" t="str">
        <f>IF(G593="","",VLOOKUP(J593,中子データ!$B$4:$P$4500,15,FALSE))</f>
        <v/>
      </c>
    </row>
    <row r="594" spans="1:56" x14ac:dyDescent="0.15">
      <c r="A594" s="7" t="str">
        <f>IF(G594="","",VLOOKUP(H594,マシン名!$B$4:$C$93,2,FALSE))</f>
        <v/>
      </c>
      <c r="B594" s="7" t="str">
        <f>IF(G594="","",VLOOKUP(I594,作業者名!$B$4:$C$100,2,FALSE))</f>
        <v/>
      </c>
      <c r="C594" s="7" t="str">
        <f>IF(G594="","",VLOOKUP(J594,中子データ!$B$4:$H$4500,2,FALSE))</f>
        <v/>
      </c>
      <c r="D594" s="8" t="str">
        <f>IF(G594="","",VLOOKUP(J594,中子データ!$B$4:$H$4500,4,FALSE))</f>
        <v/>
      </c>
      <c r="E594" s="231" t="str">
        <f t="shared" si="391"/>
        <v/>
      </c>
      <c r="G594" s="958"/>
      <c r="H594" s="9"/>
      <c r="I594" s="9"/>
      <c r="J594" s="9"/>
      <c r="K594" s="10"/>
      <c r="L594" s="10"/>
      <c r="M594" s="6"/>
      <c r="N594" s="6">
        <f t="shared" ref="N594:N614" si="395">L594-SUM(O594:Z594)</f>
        <v>0</v>
      </c>
      <c r="O594" s="250"/>
      <c r="P594" s="250"/>
      <c r="Q594" s="250"/>
      <c r="R594" s="250"/>
      <c r="S594" s="250"/>
      <c r="T594" s="250"/>
      <c r="U594" s="250"/>
      <c r="V594" s="250"/>
      <c r="W594" s="250"/>
      <c r="X594" s="250"/>
      <c r="Y594" s="250"/>
      <c r="Z594" s="4"/>
      <c r="AA594" s="429"/>
      <c r="AB594" s="457">
        <f t="shared" si="393"/>
        <v>0</v>
      </c>
      <c r="AC594" s="11"/>
      <c r="AD594" s="11"/>
      <c r="AE594" s="11"/>
      <c r="AF594" s="11"/>
      <c r="AG594" s="11"/>
      <c r="AH594" s="11"/>
      <c r="AI594" s="11"/>
      <c r="AJ594" s="12"/>
      <c r="AK594" s="445" t="str">
        <f>IF(G594="","",VLOOKUP(J594,中子データ!$B$4:$H$4500,3,FALSE))</f>
        <v/>
      </c>
      <c r="AL594" s="445" t="str">
        <f>IF(G594="","",VLOOKUP(J594,中子データ!$B$4:$H$4500,5,FALSE))</f>
        <v/>
      </c>
      <c r="AM594" s="445" t="str">
        <f>IF(G594="","",VLOOKUP(J594,中子データ!$B$4:$H$4500,6,FALSE))</f>
        <v/>
      </c>
      <c r="AN594" s="418"/>
      <c r="AO594" s="423"/>
      <c r="AP594" s="420"/>
      <c r="AQ594" s="421"/>
      <c r="AR594" s="420"/>
      <c r="AS594" s="436"/>
      <c r="AT594" s="436"/>
      <c r="AU594" s="422"/>
      <c r="AV594" s="11"/>
      <c r="AW594" s="11"/>
      <c r="AX594" s="410">
        <f t="shared" si="387"/>
        <v>0</v>
      </c>
      <c r="AY594" s="411" t="str">
        <f>IF(G594="","",VLOOKUP(J594,中子データ!$B$4:$M$5999,10,FALSE))</f>
        <v/>
      </c>
      <c r="AZ594" s="438" t="str">
        <f>IF(G594="","",VLOOKUP(J594,中子データ!$B$4:$M$5999,9,FALSE))</f>
        <v/>
      </c>
      <c r="BA594" s="412" t="str">
        <f>IF(AQ594="","",VLOOKUP(AQ594,作業者名!$B$4:$C$100,2,FALSE))</f>
        <v/>
      </c>
      <c r="BB594" s="412" t="str">
        <f>IF(AR594="","",VLOOKUP(AR594,作業者名!$B$4:$C$100,2,FALSE))</f>
        <v/>
      </c>
      <c r="BC594" s="412" t="str">
        <f>IF(G594="","",VLOOKUP(J594,中子データ!B$4:N$6004,12,FALSE))</f>
        <v/>
      </c>
      <c r="BD594" s="413" t="str">
        <f>IF(G594="","",VLOOKUP(J594,中子データ!$B$4:$P$4500,15,FALSE))</f>
        <v/>
      </c>
    </row>
    <row r="595" spans="1:56" x14ac:dyDescent="0.15">
      <c r="A595" s="7" t="str">
        <f>IF(G595="","",VLOOKUP(H595,マシン名!$B$4:$C$93,2,FALSE))</f>
        <v/>
      </c>
      <c r="B595" s="7" t="str">
        <f>IF(G595="","",VLOOKUP(I595,作業者名!$B$4:$C$100,2,FALSE))</f>
        <v/>
      </c>
      <c r="C595" s="7" t="str">
        <f>IF(G595="","",VLOOKUP(J595,中子データ!$B$4:$H$4500,2,FALSE))</f>
        <v/>
      </c>
      <c r="D595" s="8" t="str">
        <f>IF(G595="","",VLOOKUP(J595,中子データ!$B$4:$H$4500,4,FALSE))</f>
        <v/>
      </c>
      <c r="E595" s="231" t="str">
        <f t="shared" si="391"/>
        <v/>
      </c>
      <c r="G595" s="958"/>
      <c r="H595" s="1038"/>
      <c r="I595" s="1038"/>
      <c r="J595" s="1038"/>
      <c r="K595" s="10"/>
      <c r="L595" s="10"/>
      <c r="M595" s="6"/>
      <c r="N595" s="6">
        <f t="shared" si="395"/>
        <v>0</v>
      </c>
      <c r="O595" s="250"/>
      <c r="P595" s="250"/>
      <c r="Q595" s="250"/>
      <c r="R595" s="250"/>
      <c r="S595" s="250"/>
      <c r="T595" s="250"/>
      <c r="U595" s="250"/>
      <c r="V595" s="250"/>
      <c r="W595" s="250"/>
      <c r="X595" s="250"/>
      <c r="Y595" s="250"/>
      <c r="Z595" s="4"/>
      <c r="AA595" s="429"/>
      <c r="AB595" s="457">
        <f t="shared" si="393"/>
        <v>0</v>
      </c>
      <c r="AC595" s="11"/>
      <c r="AD595" s="11"/>
      <c r="AE595" s="11"/>
      <c r="AF595" s="11"/>
      <c r="AG595" s="11"/>
      <c r="AH595" s="11"/>
      <c r="AI595" s="11"/>
      <c r="AJ595" s="12"/>
      <c r="AK595" s="445" t="str">
        <f>IF(G595="","",VLOOKUP(J595,中子データ!$B$4:$H$4500,3,FALSE))</f>
        <v/>
      </c>
      <c r="AL595" s="445" t="str">
        <f>IF(G595="","",VLOOKUP(J595,中子データ!$B$4:$H$4500,5,FALSE))</f>
        <v/>
      </c>
      <c r="AM595" s="445" t="str">
        <f>IF(G595="","",VLOOKUP(J595,中子データ!$B$4:$H$4500,6,FALSE))</f>
        <v/>
      </c>
      <c r="AN595" s="418"/>
      <c r="AO595" s="423"/>
      <c r="AP595" s="420"/>
      <c r="AQ595" s="421"/>
      <c r="AR595" s="420"/>
      <c r="AS595" s="436"/>
      <c r="AT595" s="436"/>
      <c r="AU595" s="422"/>
      <c r="AV595" s="11"/>
      <c r="AW595" s="11"/>
      <c r="AX595" s="410">
        <f t="shared" si="387"/>
        <v>0</v>
      </c>
      <c r="AY595" s="411" t="str">
        <f>IF(G595="","",VLOOKUP(J595,中子データ!$B$4:$M$5999,10,FALSE))</f>
        <v/>
      </c>
      <c r="AZ595" s="438" t="str">
        <f>IF(G595="","",VLOOKUP(J595,中子データ!$B$4:$M$5999,9,FALSE))</f>
        <v/>
      </c>
      <c r="BA595" s="412" t="str">
        <f>IF(AQ595="","",VLOOKUP(AQ595,作業者名!$B$4:$C$100,2,FALSE))</f>
        <v/>
      </c>
      <c r="BB595" s="412" t="str">
        <f>IF(AR595="","",VLOOKUP(AR595,作業者名!$B$4:$C$100,2,FALSE))</f>
        <v/>
      </c>
      <c r="BC595" s="412" t="str">
        <f>IF(G595="","",VLOOKUP(J595,中子データ!B$4:N$6004,12,FALSE))</f>
        <v/>
      </c>
      <c r="BD595" s="413" t="str">
        <f>IF(G595="","",VLOOKUP(J595,中子データ!$B$4:$P$4500,15,FALSE))</f>
        <v/>
      </c>
    </row>
    <row r="596" spans="1:56" x14ac:dyDescent="0.15">
      <c r="A596" s="7" t="str">
        <f>IF(G596="","",VLOOKUP(H596,マシン名!$B$4:$C$93,2,FALSE))</f>
        <v/>
      </c>
      <c r="B596" s="7" t="str">
        <f>IF(G596="","",VLOOKUP(I596,作業者名!$B$4:$C$100,2,FALSE))</f>
        <v/>
      </c>
      <c r="C596" s="7" t="str">
        <f>IF(G596="","",VLOOKUP(J596,中子データ!$B$4:$H$4500,2,FALSE))</f>
        <v/>
      </c>
      <c r="D596" s="8" t="str">
        <f>IF(G596="","",VLOOKUP(J596,中子データ!$B$4:$H$4500,4,FALSE))</f>
        <v/>
      </c>
      <c r="E596" s="231" t="str">
        <f t="shared" si="391"/>
        <v/>
      </c>
      <c r="G596" s="958"/>
      <c r="H596" s="9"/>
      <c r="I596" s="9"/>
      <c r="J596" s="9"/>
      <c r="K596" s="10"/>
      <c r="L596" s="10"/>
      <c r="M596" s="6"/>
      <c r="N596" s="6">
        <f t="shared" si="395"/>
        <v>0</v>
      </c>
      <c r="O596" s="250"/>
      <c r="P596" s="250"/>
      <c r="Q596" s="250"/>
      <c r="R596" s="250"/>
      <c r="S596" s="250"/>
      <c r="T596" s="250"/>
      <c r="U596" s="250"/>
      <c r="V596" s="250"/>
      <c r="W596" s="250"/>
      <c r="X596" s="250"/>
      <c r="Y596" s="250"/>
      <c r="Z596" s="4"/>
      <c r="AA596" s="429"/>
      <c r="AB596" s="457">
        <f t="shared" si="393"/>
        <v>0</v>
      </c>
      <c r="AC596" s="11"/>
      <c r="AD596" s="11"/>
      <c r="AE596" s="11"/>
      <c r="AF596" s="11"/>
      <c r="AG596" s="11"/>
      <c r="AH596" s="11"/>
      <c r="AI596" s="11"/>
      <c r="AJ596" s="12"/>
      <c r="AK596" s="445" t="str">
        <f>IF(G596="","",VLOOKUP(J596,中子データ!$B$4:$H$4500,3,FALSE))</f>
        <v/>
      </c>
      <c r="AL596" s="445" t="str">
        <f>IF(G596="","",VLOOKUP(J596,中子データ!$B$4:$H$4500,5,FALSE))</f>
        <v/>
      </c>
      <c r="AM596" s="445" t="str">
        <f>IF(G596="","",VLOOKUP(J596,中子データ!$B$4:$H$4500,6,FALSE))</f>
        <v/>
      </c>
      <c r="AN596" s="418"/>
      <c r="AO596" s="423"/>
      <c r="AP596" s="420"/>
      <c r="AQ596" s="421"/>
      <c r="AR596" s="420"/>
      <c r="AS596" s="436"/>
      <c r="AT596" s="436"/>
      <c r="AU596" s="422"/>
      <c r="AV596" s="11"/>
      <c r="AW596" s="11"/>
      <c r="AX596" s="410">
        <f t="shared" si="387"/>
        <v>0</v>
      </c>
      <c r="AY596" s="411" t="str">
        <f>IF(G596="","",VLOOKUP(J596,中子データ!$B$4:$M$5999,10,FALSE))</f>
        <v/>
      </c>
      <c r="AZ596" s="438" t="str">
        <f>IF(G596="","",VLOOKUP(J596,中子データ!$B$4:$M$5999,9,FALSE))</f>
        <v/>
      </c>
      <c r="BA596" s="412" t="str">
        <f>IF(AQ596="","",VLOOKUP(AQ596,作業者名!$B$4:$C$100,2,FALSE))</f>
        <v/>
      </c>
      <c r="BB596" s="412" t="str">
        <f>IF(AR596="","",VLOOKUP(AR596,作業者名!$B$4:$C$100,2,FALSE))</f>
        <v/>
      </c>
      <c r="BC596" s="412" t="str">
        <f>IF(G596="","",VLOOKUP(J596,中子データ!B$4:N$6004,12,FALSE))</f>
        <v/>
      </c>
      <c r="BD596" s="413" t="str">
        <f>IF(G596="","",VLOOKUP(J596,中子データ!$B$4:$P$4500,15,FALSE))</f>
        <v/>
      </c>
    </row>
    <row r="597" spans="1:56" x14ac:dyDescent="0.15">
      <c r="A597" s="7" t="str">
        <f>IF(G597="","",VLOOKUP(H597,マシン名!$B$4:$C$93,2,FALSE))</f>
        <v/>
      </c>
      <c r="B597" s="7" t="str">
        <f>IF(G597="","",VLOOKUP(I597,作業者名!$B$4:$C$100,2,FALSE))</f>
        <v/>
      </c>
      <c r="C597" s="7" t="str">
        <f>IF(G597="","",VLOOKUP(J597,中子データ!$B$4:$H$4500,2,FALSE))</f>
        <v/>
      </c>
      <c r="D597" s="8" t="str">
        <f>IF(G597="","",VLOOKUP(J597,中子データ!$B$4:$H$4500,4,FALSE))</f>
        <v/>
      </c>
      <c r="E597" s="231" t="str">
        <f t="shared" si="391"/>
        <v/>
      </c>
      <c r="G597" s="958"/>
      <c r="H597" s="9"/>
      <c r="I597" s="9"/>
      <c r="J597" s="9"/>
      <c r="K597" s="10"/>
      <c r="L597" s="10"/>
      <c r="M597" s="6"/>
      <c r="N597" s="6">
        <f t="shared" si="395"/>
        <v>0</v>
      </c>
      <c r="O597" s="250"/>
      <c r="P597" s="250"/>
      <c r="Q597" s="250"/>
      <c r="R597" s="250"/>
      <c r="S597" s="250"/>
      <c r="T597" s="250"/>
      <c r="U597" s="250"/>
      <c r="V597" s="250"/>
      <c r="W597" s="250"/>
      <c r="X597" s="250"/>
      <c r="Y597" s="250"/>
      <c r="Z597" s="4"/>
      <c r="AA597" s="429"/>
      <c r="AB597" s="457">
        <f t="shared" si="393"/>
        <v>0</v>
      </c>
      <c r="AC597" s="11"/>
      <c r="AD597" s="11"/>
      <c r="AE597" s="11"/>
      <c r="AF597" s="11"/>
      <c r="AG597" s="11"/>
      <c r="AH597" s="11"/>
      <c r="AI597" s="11"/>
      <c r="AJ597" s="12"/>
      <c r="AK597" s="445" t="str">
        <f>IF(G597="","",VLOOKUP(J597,中子データ!$B$4:$H$4500,3,FALSE))</f>
        <v/>
      </c>
      <c r="AL597" s="445" t="str">
        <f>IF(G597="","",VLOOKUP(J597,中子データ!$B$4:$H$4500,5,FALSE))</f>
        <v/>
      </c>
      <c r="AM597" s="445" t="str">
        <f>IF(G597="","",VLOOKUP(J597,中子データ!$B$4:$H$4500,6,FALSE))</f>
        <v/>
      </c>
      <c r="AN597" s="418"/>
      <c r="AO597" s="423"/>
      <c r="AP597" s="420"/>
      <c r="AQ597" s="421"/>
      <c r="AR597" s="420"/>
      <c r="AS597" s="436"/>
      <c r="AT597" s="436"/>
      <c r="AU597" s="422"/>
      <c r="AV597" s="11"/>
      <c r="AW597" s="11"/>
      <c r="AX597" s="410">
        <f t="shared" si="387"/>
        <v>0</v>
      </c>
      <c r="AY597" s="411" t="str">
        <f>IF(G597="","",VLOOKUP(J597,中子データ!$B$4:$M$5999,10,FALSE))</f>
        <v/>
      </c>
      <c r="AZ597" s="438" t="str">
        <f>IF(G597="","",VLOOKUP(J597,中子データ!$B$4:$M$5999,9,FALSE))</f>
        <v/>
      </c>
      <c r="BA597" s="412" t="str">
        <f>IF(AQ597="","",VLOOKUP(AQ597,作業者名!$B$4:$C$100,2,FALSE))</f>
        <v/>
      </c>
      <c r="BB597" s="412" t="str">
        <f>IF(AR597="","",VLOOKUP(AR597,作業者名!$B$4:$C$100,2,FALSE))</f>
        <v/>
      </c>
      <c r="BC597" s="412" t="str">
        <f>IF(G597="","",VLOOKUP(J597,中子データ!B$4:N$6004,12,FALSE))</f>
        <v/>
      </c>
      <c r="BD597" s="413" t="str">
        <f>IF(G597="","",VLOOKUP(J597,中子データ!$B$4:$P$4500,15,FALSE))</f>
        <v/>
      </c>
    </row>
    <row r="598" spans="1:56" x14ac:dyDescent="0.15">
      <c r="A598" s="7" t="str">
        <f>IF(G598="","",VLOOKUP(H598,マシン名!$B$4:$C$93,2,FALSE))</f>
        <v/>
      </c>
      <c r="B598" s="7" t="str">
        <f>IF(G598="","",VLOOKUP(I598,作業者名!$B$4:$C$100,2,FALSE))</f>
        <v/>
      </c>
      <c r="C598" s="7" t="str">
        <f>IF(G598="","",VLOOKUP(J598,中子データ!$B$4:$H$4500,2,FALSE))</f>
        <v/>
      </c>
      <c r="D598" s="8" t="str">
        <f>IF(G598="","",VLOOKUP(J598,中子データ!$B$4:$H$4500,4,FALSE))</f>
        <v/>
      </c>
      <c r="E598" s="231" t="str">
        <f t="shared" si="391"/>
        <v/>
      </c>
      <c r="G598" s="958"/>
      <c r="H598" s="9"/>
      <c r="I598" s="9"/>
      <c r="J598" s="9"/>
      <c r="K598" s="10"/>
      <c r="L598" s="10"/>
      <c r="M598" s="6"/>
      <c r="N598" s="6">
        <f t="shared" si="395"/>
        <v>0</v>
      </c>
      <c r="O598" s="250"/>
      <c r="P598" s="250"/>
      <c r="Q598" s="250"/>
      <c r="R598" s="250"/>
      <c r="S598" s="250"/>
      <c r="T598" s="250"/>
      <c r="U598" s="250"/>
      <c r="V598" s="250"/>
      <c r="W598" s="250"/>
      <c r="X598" s="250"/>
      <c r="Y598" s="250"/>
      <c r="Z598" s="4"/>
      <c r="AA598" s="429"/>
      <c r="AB598" s="457">
        <f t="shared" si="393"/>
        <v>0</v>
      </c>
      <c r="AC598" s="11"/>
      <c r="AD598" s="11"/>
      <c r="AE598" s="11"/>
      <c r="AF598" s="11"/>
      <c r="AG598" s="11"/>
      <c r="AH598" s="11"/>
      <c r="AI598" s="11"/>
      <c r="AJ598" s="12"/>
      <c r="AK598" s="445" t="str">
        <f>IF(G598="","",VLOOKUP(J598,中子データ!$B$4:$H$4500,3,FALSE))</f>
        <v/>
      </c>
      <c r="AL598" s="445" t="str">
        <f>IF(G598="","",VLOOKUP(J598,中子データ!$B$4:$H$4500,5,FALSE))</f>
        <v/>
      </c>
      <c r="AM598" s="445" t="str">
        <f>IF(G598="","",VLOOKUP(J598,中子データ!$B$4:$H$4500,6,FALSE))</f>
        <v/>
      </c>
      <c r="AN598" s="418"/>
      <c r="AO598" s="423"/>
      <c r="AP598" s="420"/>
      <c r="AQ598" s="421"/>
      <c r="AR598" s="420"/>
      <c r="AS598" s="436"/>
      <c r="AT598" s="436"/>
      <c r="AU598" s="422"/>
      <c r="AV598" s="11"/>
      <c r="AW598" s="11"/>
      <c r="AX598" s="410">
        <f t="shared" si="387"/>
        <v>0</v>
      </c>
      <c r="AY598" s="411" t="str">
        <f>IF(G598="","",VLOOKUP(J598,中子データ!$B$4:$M$5999,10,FALSE))</f>
        <v/>
      </c>
      <c r="AZ598" s="438" t="str">
        <f>IF(G598="","",VLOOKUP(J598,中子データ!$B$4:$M$5999,9,FALSE))</f>
        <v/>
      </c>
      <c r="BA598" s="412" t="str">
        <f>IF(AQ598="","",VLOOKUP(AQ598,作業者名!$B$4:$C$100,2,FALSE))</f>
        <v/>
      </c>
      <c r="BB598" s="412" t="str">
        <f>IF(AR598="","",VLOOKUP(AR598,作業者名!$B$4:$C$100,2,FALSE))</f>
        <v/>
      </c>
      <c r="BC598" s="412" t="str">
        <f>IF(G598="","",VLOOKUP(J598,中子データ!B$4:N$6004,12,FALSE))</f>
        <v/>
      </c>
      <c r="BD598" s="413" t="str">
        <f>IF(G598="","",VLOOKUP(J598,中子データ!$B$4:$P$4500,15,FALSE))</f>
        <v/>
      </c>
    </row>
    <row r="599" spans="1:56" x14ac:dyDescent="0.15">
      <c r="A599" s="7" t="str">
        <f>IF(G599="","",VLOOKUP(H599,マシン名!$B$4:$C$93,2,FALSE))</f>
        <v/>
      </c>
      <c r="B599" s="7" t="str">
        <f>IF(G599="","",VLOOKUP(I599,作業者名!$B$4:$C$100,2,FALSE))</f>
        <v/>
      </c>
      <c r="C599" s="7" t="str">
        <f>IF(G599="","",VLOOKUP(J599,中子データ!$B$4:$H$4500,2,FALSE))</f>
        <v/>
      </c>
      <c r="D599" s="8" t="str">
        <f>IF(G599="","",VLOOKUP(J599,中子データ!$B$4:$H$4500,4,FALSE))</f>
        <v/>
      </c>
      <c r="E599" s="231" t="str">
        <f t="shared" si="391"/>
        <v/>
      </c>
      <c r="G599" s="958"/>
      <c r="H599" s="9"/>
      <c r="I599" s="9"/>
      <c r="J599" s="9"/>
      <c r="K599" s="10"/>
      <c r="L599" s="10"/>
      <c r="M599" s="6"/>
      <c r="N599" s="6">
        <f t="shared" si="395"/>
        <v>0</v>
      </c>
      <c r="O599" s="250"/>
      <c r="P599" s="250"/>
      <c r="Q599" s="250"/>
      <c r="R599" s="250"/>
      <c r="S599" s="250"/>
      <c r="T599" s="250"/>
      <c r="U599" s="250"/>
      <c r="V599" s="250"/>
      <c r="W599" s="250"/>
      <c r="X599" s="250"/>
      <c r="Y599" s="250"/>
      <c r="Z599" s="4"/>
      <c r="AA599" s="429"/>
      <c r="AB599" s="457">
        <f t="shared" si="393"/>
        <v>0</v>
      </c>
      <c r="AC599" s="11"/>
      <c r="AD599" s="11"/>
      <c r="AE599" s="11"/>
      <c r="AF599" s="11"/>
      <c r="AG599" s="11"/>
      <c r="AH599" s="11"/>
      <c r="AI599" s="11"/>
      <c r="AJ599" s="12"/>
      <c r="AK599" s="445" t="str">
        <f>IF(G599="","",VLOOKUP(J599,中子データ!$B$4:$H$4500,3,FALSE))</f>
        <v/>
      </c>
      <c r="AL599" s="445" t="str">
        <f>IF(G599="","",VLOOKUP(J599,中子データ!$B$4:$H$4500,5,FALSE))</f>
        <v/>
      </c>
      <c r="AM599" s="445" t="str">
        <f>IF(G599="","",VLOOKUP(J599,中子データ!$B$4:$H$4500,6,FALSE))</f>
        <v/>
      </c>
      <c r="AN599" s="418"/>
      <c r="AO599" s="423"/>
      <c r="AP599" s="420"/>
      <c r="AQ599" s="421"/>
      <c r="AR599" s="420"/>
      <c r="AS599" s="436"/>
      <c r="AT599" s="436"/>
      <c r="AU599" s="422"/>
      <c r="AV599" s="11"/>
      <c r="AW599" s="11"/>
      <c r="AX599" s="410">
        <f t="shared" si="387"/>
        <v>0</v>
      </c>
      <c r="AY599" s="411" t="str">
        <f>IF(G599="","",VLOOKUP(J599,中子データ!$B$4:$M$5999,10,FALSE))</f>
        <v/>
      </c>
      <c r="AZ599" s="438" t="str">
        <f>IF(G599="","",VLOOKUP(J599,中子データ!$B$4:$M$5999,9,FALSE))</f>
        <v/>
      </c>
      <c r="BA599" s="412" t="str">
        <f>IF(AQ599="","",VLOOKUP(AQ599,作業者名!$B$4:$C$100,2,FALSE))</f>
        <v/>
      </c>
      <c r="BB599" s="412" t="str">
        <f>IF(AR599="","",VLOOKUP(AR599,作業者名!$B$4:$C$100,2,FALSE))</f>
        <v/>
      </c>
      <c r="BC599" s="412" t="str">
        <f>IF(G599="","",VLOOKUP(J599,中子データ!B$4:N$6004,12,FALSE))</f>
        <v/>
      </c>
      <c r="BD599" s="413" t="str">
        <f>IF(G599="","",VLOOKUP(J599,中子データ!$B$4:$P$4500,15,FALSE))</f>
        <v/>
      </c>
    </row>
    <row r="600" spans="1:56" x14ac:dyDescent="0.15">
      <c r="A600" s="7" t="str">
        <f>IF(G600="","",VLOOKUP(H600,マシン名!$B$4:$C$93,2,FALSE))</f>
        <v/>
      </c>
      <c r="B600" s="7" t="str">
        <f>IF(G600="","",VLOOKUP(I600,作業者名!$B$4:$C$100,2,FALSE))</f>
        <v/>
      </c>
      <c r="C600" s="7" t="str">
        <f>IF(G600="","",VLOOKUP(J600,中子データ!$B$4:$H$4500,2,FALSE))</f>
        <v/>
      </c>
      <c r="D600" s="8" t="str">
        <f>IF(G600="","",VLOOKUP(J600,中子データ!$B$4:$H$4500,4,FALSE))</f>
        <v/>
      </c>
      <c r="E600" s="231" t="str">
        <f t="shared" si="391"/>
        <v/>
      </c>
      <c r="G600" s="958"/>
      <c r="H600" s="9"/>
      <c r="I600" s="9"/>
      <c r="J600" s="9"/>
      <c r="K600" s="10"/>
      <c r="L600" s="10"/>
      <c r="M600" s="6"/>
      <c r="N600" s="6">
        <f t="shared" si="395"/>
        <v>0</v>
      </c>
      <c r="O600" s="250"/>
      <c r="P600" s="250"/>
      <c r="Q600" s="250"/>
      <c r="R600" s="250"/>
      <c r="S600" s="250"/>
      <c r="T600" s="250"/>
      <c r="U600" s="250"/>
      <c r="V600" s="250"/>
      <c r="W600" s="250"/>
      <c r="X600" s="250"/>
      <c r="Y600" s="250"/>
      <c r="Z600" s="4"/>
      <c r="AA600" s="429"/>
      <c r="AB600" s="457">
        <f t="shared" si="393"/>
        <v>0</v>
      </c>
      <c r="AC600" s="11"/>
      <c r="AD600" s="11"/>
      <c r="AE600" s="11"/>
      <c r="AF600" s="11"/>
      <c r="AG600" s="11"/>
      <c r="AH600" s="11"/>
      <c r="AI600" s="11"/>
      <c r="AJ600" s="12"/>
      <c r="AK600" s="445" t="str">
        <f>IF(G600="","",VLOOKUP(J600,中子データ!$B$4:$H$4500,3,FALSE))</f>
        <v/>
      </c>
      <c r="AL600" s="445" t="str">
        <f>IF(G600="","",VLOOKUP(J600,中子データ!$B$4:$H$4500,5,FALSE))</f>
        <v/>
      </c>
      <c r="AM600" s="445" t="str">
        <f>IF(G600="","",VLOOKUP(J600,中子データ!$B$4:$H$4500,6,FALSE))</f>
        <v/>
      </c>
      <c r="AN600" s="418"/>
      <c r="AO600" s="423"/>
      <c r="AP600" s="420"/>
      <c r="AQ600" s="421"/>
      <c r="AR600" s="420"/>
      <c r="AS600" s="436"/>
      <c r="AT600" s="436"/>
      <c r="AU600" s="422"/>
      <c r="AV600" s="11"/>
      <c r="AW600" s="11"/>
      <c r="AX600" s="410">
        <f t="shared" si="387"/>
        <v>0</v>
      </c>
      <c r="AY600" s="411" t="str">
        <f>IF(G600="","",VLOOKUP(J600,中子データ!$B$4:$M$5999,10,FALSE))</f>
        <v/>
      </c>
      <c r="AZ600" s="438" t="str">
        <f>IF(G600="","",VLOOKUP(J600,中子データ!$B$4:$M$5999,9,FALSE))</f>
        <v/>
      </c>
      <c r="BA600" s="412" t="str">
        <f>IF(AQ600="","",VLOOKUP(AQ600,作業者名!$B$4:$C$100,2,FALSE))</f>
        <v/>
      </c>
      <c r="BB600" s="412" t="str">
        <f>IF(AR600="","",VLOOKUP(AR600,作業者名!$B$4:$C$100,2,FALSE))</f>
        <v/>
      </c>
      <c r="BC600" s="412" t="str">
        <f>IF(G600="","",VLOOKUP(J600,中子データ!B$4:N$6004,12,FALSE))</f>
        <v/>
      </c>
      <c r="BD600" s="413" t="str">
        <f>IF(G600="","",VLOOKUP(J600,中子データ!$B$4:$P$4500,15,FALSE))</f>
        <v/>
      </c>
    </row>
    <row r="601" spans="1:56" x14ac:dyDescent="0.15">
      <c r="A601" s="7" t="str">
        <f>IF(G601="","",VLOOKUP(H601,マシン名!$B$4:$C$93,2,FALSE))</f>
        <v/>
      </c>
      <c r="B601" s="7" t="str">
        <f>IF(G601="","",VLOOKUP(I601,作業者名!$B$4:$C$100,2,FALSE))</f>
        <v/>
      </c>
      <c r="C601" s="7" t="str">
        <f>IF(G601="","",VLOOKUP(J601,中子データ!$B$4:$H$4500,2,FALSE))</f>
        <v/>
      </c>
      <c r="D601" s="8" t="str">
        <f>IF(G601="","",VLOOKUP(J601,中子データ!$B$4:$H$4500,4,FALSE))</f>
        <v/>
      </c>
      <c r="E601" s="231" t="str">
        <f t="shared" si="391"/>
        <v/>
      </c>
      <c r="G601" s="958"/>
      <c r="H601" s="9"/>
      <c r="I601" s="9"/>
      <c r="J601" s="9"/>
      <c r="K601" s="10"/>
      <c r="L601" s="10"/>
      <c r="M601" s="6"/>
      <c r="N601" s="6">
        <f t="shared" si="395"/>
        <v>0</v>
      </c>
      <c r="O601" s="250"/>
      <c r="P601" s="250"/>
      <c r="Q601" s="250"/>
      <c r="R601" s="250"/>
      <c r="S601" s="250"/>
      <c r="T601" s="250"/>
      <c r="U601" s="250"/>
      <c r="V601" s="250"/>
      <c r="W601" s="250"/>
      <c r="X601" s="250"/>
      <c r="Y601" s="250"/>
      <c r="Z601" s="4"/>
      <c r="AA601" s="429"/>
      <c r="AB601" s="457">
        <f t="shared" si="393"/>
        <v>0</v>
      </c>
      <c r="AC601" s="11"/>
      <c r="AD601" s="11"/>
      <c r="AE601" s="11"/>
      <c r="AF601" s="11"/>
      <c r="AG601" s="11"/>
      <c r="AH601" s="11"/>
      <c r="AI601" s="11"/>
      <c r="AJ601" s="12"/>
      <c r="AK601" s="445" t="str">
        <f>IF(G601="","",VLOOKUP(J601,中子データ!$B$4:$H$4500,3,FALSE))</f>
        <v/>
      </c>
      <c r="AL601" s="445" t="str">
        <f>IF(G601="","",VLOOKUP(J601,中子データ!$B$4:$H$4500,5,FALSE))</f>
        <v/>
      </c>
      <c r="AM601" s="445" t="str">
        <f>IF(G601="","",VLOOKUP(J601,中子データ!$B$4:$H$4500,6,FALSE))</f>
        <v/>
      </c>
      <c r="AN601" s="418"/>
      <c r="AO601" s="423"/>
      <c r="AP601" s="420"/>
      <c r="AQ601" s="421"/>
      <c r="AR601" s="420"/>
      <c r="AS601" s="436"/>
      <c r="AT601" s="436"/>
      <c r="AU601" s="422"/>
      <c r="AV601" s="11"/>
      <c r="AW601" s="11"/>
      <c r="AX601" s="410">
        <f t="shared" si="387"/>
        <v>0</v>
      </c>
      <c r="AY601" s="411" t="str">
        <f>IF(G601="","",VLOOKUP(J601,中子データ!$B$4:$M$5999,10,FALSE))</f>
        <v/>
      </c>
      <c r="AZ601" s="438" t="str">
        <f>IF(G601="","",VLOOKUP(J601,中子データ!$B$4:$M$5999,9,FALSE))</f>
        <v/>
      </c>
      <c r="BA601" s="412" t="str">
        <f>IF(AQ601="","",VLOOKUP(AQ601,作業者名!$B$4:$C$100,2,FALSE))</f>
        <v/>
      </c>
      <c r="BB601" s="412" t="str">
        <f>IF(AR601="","",VLOOKUP(AR601,作業者名!$B$4:$C$100,2,FALSE))</f>
        <v/>
      </c>
      <c r="BC601" s="412" t="str">
        <f>IF(G601="","",VLOOKUP(J601,中子データ!B$4:N$6004,12,FALSE))</f>
        <v/>
      </c>
      <c r="BD601" s="413" t="str">
        <f>IF(G601="","",VLOOKUP(J601,中子データ!$B$4:$P$4500,15,FALSE))</f>
        <v/>
      </c>
    </row>
    <row r="602" spans="1:56" x14ac:dyDescent="0.15">
      <c r="A602" s="7" t="str">
        <f>IF(G602="","",VLOOKUP(H602,マシン名!$B$4:$C$93,2,FALSE))</f>
        <v/>
      </c>
      <c r="B602" s="7" t="str">
        <f>IF(G602="","",VLOOKUP(I602,作業者名!$B$4:$C$100,2,FALSE))</f>
        <v/>
      </c>
      <c r="C602" s="7" t="str">
        <f>IF(G602="","",VLOOKUP(J602,中子データ!$B$4:$H$4500,2,FALSE))</f>
        <v/>
      </c>
      <c r="D602" s="8" t="str">
        <f>IF(G602="","",VLOOKUP(J602,中子データ!$B$4:$H$4500,4,FALSE))</f>
        <v/>
      </c>
      <c r="E602" s="231" t="str">
        <f t="shared" si="391"/>
        <v/>
      </c>
      <c r="G602" s="958"/>
      <c r="H602" s="988"/>
      <c r="I602" s="950"/>
      <c r="J602" s="950"/>
      <c r="K602" s="951"/>
      <c r="L602" s="951"/>
      <c r="M602" s="952"/>
      <c r="N602" s="6">
        <f t="shared" si="395"/>
        <v>0</v>
      </c>
      <c r="O602" s="250"/>
      <c r="P602" s="250"/>
      <c r="Q602" s="250"/>
      <c r="R602" s="250"/>
      <c r="S602" s="250"/>
      <c r="T602" s="250"/>
      <c r="U602" s="250"/>
      <c r="V602" s="250"/>
      <c r="W602" s="250"/>
      <c r="X602" s="250"/>
      <c r="Y602" s="250"/>
      <c r="Z602" s="4"/>
      <c r="AA602" s="429"/>
      <c r="AB602" s="457">
        <f>SUM(AC602:AJ602)</f>
        <v>0</v>
      </c>
      <c r="AC602" s="11"/>
      <c r="AD602" s="11"/>
      <c r="AE602" s="11"/>
      <c r="AF602" s="11"/>
      <c r="AG602" s="11"/>
      <c r="AH602" s="11"/>
      <c r="AI602" s="11"/>
      <c r="AJ602" s="12"/>
      <c r="AK602" s="445" t="str">
        <f>IF(G602="","",VLOOKUP(J602,中子データ!$B$4:$H$4500,3,FALSE))</f>
        <v/>
      </c>
      <c r="AL602" s="445" t="str">
        <f>IF(G602="","",VLOOKUP(J602,中子データ!$B$4:$H$4500,5,FALSE))</f>
        <v/>
      </c>
      <c r="AM602" s="445" t="str">
        <f>IF(G602="","",VLOOKUP(J602,中子データ!$B$4:$H$4500,6,FALSE))</f>
        <v/>
      </c>
      <c r="AN602" s="418"/>
      <c r="AO602" s="423"/>
      <c r="AP602" s="420"/>
      <c r="AQ602" s="421"/>
      <c r="AR602" s="420"/>
      <c r="AS602" s="436"/>
      <c r="AT602" s="436"/>
      <c r="AU602" s="422"/>
      <c r="AV602" s="11"/>
      <c r="AW602" s="11"/>
      <c r="AX602" s="410">
        <f t="shared" si="387"/>
        <v>0</v>
      </c>
      <c r="AY602" s="411" t="str">
        <f>IF(G602="","",VLOOKUP(J602,中子データ!$B$4:$M$5999,10,FALSE))</f>
        <v/>
      </c>
      <c r="AZ602" s="438" t="str">
        <f>IF(G602="","",VLOOKUP(J602,中子データ!$B$4:$M$5999,9,FALSE))</f>
        <v/>
      </c>
      <c r="BA602" s="412" t="str">
        <f>IF(AQ602="","",VLOOKUP(AQ602,作業者名!$B$4:$C$100,2,FALSE))</f>
        <v/>
      </c>
      <c r="BB602" s="412" t="str">
        <f>IF(AR602="","",VLOOKUP(AR602,作業者名!$B$4:$C$100,2,FALSE))</f>
        <v/>
      </c>
      <c r="BC602" s="412" t="str">
        <f>IF(G602="","",VLOOKUP(J602,中子データ!B$4:N$6004,12,FALSE))</f>
        <v/>
      </c>
      <c r="BD602" s="413" t="str">
        <f>IF(G602="","",VLOOKUP(J602,中子データ!$B$4:$P$4500,15,FALSE))</f>
        <v/>
      </c>
    </row>
    <row r="603" spans="1:56" x14ac:dyDescent="0.15">
      <c r="A603" s="7" t="str">
        <f>IF(G603="","",VLOOKUP(H603,マシン名!$B$4:$C$93,2,FALSE))</f>
        <v/>
      </c>
      <c r="B603" s="7" t="str">
        <f>IF(G603="","",VLOOKUP(I603,作業者名!$B$4:$C$100,2,FALSE))</f>
        <v/>
      </c>
      <c r="C603" s="7" t="str">
        <f>IF(G603="","",VLOOKUP(J603,中子データ!$B$4:$H$4500,2,FALSE))</f>
        <v/>
      </c>
      <c r="D603" s="8" t="str">
        <f>IF(G603="","",VLOOKUP(J603,中子データ!$B$4:$H$4500,4,FALSE))</f>
        <v/>
      </c>
      <c r="E603" s="231" t="str">
        <f>IF(G603="","",D603*K603-AB603)</f>
        <v/>
      </c>
      <c r="G603" s="958"/>
      <c r="H603" s="988"/>
      <c r="I603" s="988"/>
      <c r="J603" s="988"/>
      <c r="K603" s="10"/>
      <c r="L603" s="10"/>
      <c r="M603" s="6"/>
      <c r="N603" s="6">
        <f t="shared" si="395"/>
        <v>0</v>
      </c>
      <c r="O603" s="250"/>
      <c r="P603" s="250"/>
      <c r="Q603" s="250"/>
      <c r="R603" s="250"/>
      <c r="S603" s="250"/>
      <c r="T603" s="250"/>
      <c r="U603" s="250"/>
      <c r="V603" s="250"/>
      <c r="W603" s="250"/>
      <c r="X603" s="250"/>
      <c r="Y603" s="250"/>
      <c r="Z603" s="4"/>
      <c r="AA603" s="429"/>
      <c r="AB603" s="457">
        <f>SUM(AC603:AJ603)</f>
        <v>0</v>
      </c>
      <c r="AC603" s="11"/>
      <c r="AD603" s="11"/>
      <c r="AE603" s="11"/>
      <c r="AF603" s="11"/>
      <c r="AG603" s="11"/>
      <c r="AH603" s="11"/>
      <c r="AI603" s="11"/>
      <c r="AJ603" s="12"/>
      <c r="AK603" s="445" t="str">
        <f>IF(G603="","",VLOOKUP(J603,中子データ!$B$4:$H$4500,3,FALSE))</f>
        <v/>
      </c>
      <c r="AL603" s="445" t="str">
        <f>IF(G603="","",VLOOKUP(J603,中子データ!$B$4:$H$4500,5,FALSE))</f>
        <v/>
      </c>
      <c r="AM603" s="445" t="str">
        <f>IF(G603="","",VLOOKUP(J603,中子データ!$B$4:$H$4500,6,FALSE))</f>
        <v/>
      </c>
      <c r="AN603" s="418"/>
      <c r="AO603" s="423"/>
      <c r="AP603" s="420"/>
      <c r="AQ603" s="421"/>
      <c r="AR603" s="420"/>
      <c r="AS603" s="436"/>
      <c r="AT603" s="436"/>
      <c r="AU603" s="422"/>
      <c r="AV603" s="11"/>
      <c r="AW603" s="11"/>
      <c r="AX603" s="410">
        <f t="shared" si="387"/>
        <v>0</v>
      </c>
      <c r="AY603" s="411" t="str">
        <f>IF(G603="","",VLOOKUP(J603,中子データ!$B$4:$M$5999,10,FALSE))</f>
        <v/>
      </c>
      <c r="AZ603" s="438" t="str">
        <f>IF(G603="","",VLOOKUP(J603,中子データ!$B$4:$M$5999,9,FALSE))</f>
        <v/>
      </c>
      <c r="BA603" s="412" t="str">
        <f>IF(AQ603="","",VLOOKUP(AQ603,作業者名!$B$4:$C$100,2,FALSE))</f>
        <v/>
      </c>
      <c r="BB603" s="412" t="str">
        <f>IF(AR603="","",VLOOKUP(AR603,作業者名!$B$4:$C$100,2,FALSE))</f>
        <v/>
      </c>
      <c r="BC603" s="412" t="str">
        <f>IF(G603="","",VLOOKUP(J603,中子データ!B$4:N$6004,12,FALSE))</f>
        <v/>
      </c>
      <c r="BD603" s="413" t="str">
        <f>IF(G603="","",VLOOKUP(J603,中子データ!$B$4:$P$4500,15,FALSE))</f>
        <v/>
      </c>
    </row>
    <row r="604" spans="1:56" x14ac:dyDescent="0.15">
      <c r="A604" s="7" t="str">
        <f>IF(G604="","",VLOOKUP(H604,マシン名!$B$4:$C$93,2,FALSE))</f>
        <v/>
      </c>
      <c r="B604" s="7" t="str">
        <f>IF(G604="","",VLOOKUP(I604,作業者名!$B$4:$C$100,2,FALSE))</f>
        <v/>
      </c>
      <c r="C604" s="7" t="str">
        <f>IF(G604="","",VLOOKUP(J604,中子データ!$B$4:$H$4500,2,FALSE))</f>
        <v/>
      </c>
      <c r="D604" s="8" t="str">
        <f>IF(G604="","",VLOOKUP(J604,中子データ!$B$4:$H$4500,4,FALSE))</f>
        <v/>
      </c>
      <c r="E604" s="231" t="str">
        <f t="shared" si="391"/>
        <v/>
      </c>
      <c r="G604" s="958"/>
      <c r="H604" s="9"/>
      <c r="I604" s="9"/>
      <c r="J604" s="9"/>
      <c r="K604" s="10"/>
      <c r="L604" s="10"/>
      <c r="M604" s="6"/>
      <c r="N604" s="6">
        <f t="shared" si="395"/>
        <v>0</v>
      </c>
      <c r="O604" s="250"/>
      <c r="P604" s="250"/>
      <c r="Q604" s="250"/>
      <c r="R604" s="250"/>
      <c r="S604" s="250"/>
      <c r="T604" s="250"/>
      <c r="U604" s="250"/>
      <c r="V604" s="250"/>
      <c r="W604" s="250"/>
      <c r="X604" s="250"/>
      <c r="Y604" s="250"/>
      <c r="Z604" s="4"/>
      <c r="AA604" s="429"/>
      <c r="AB604" s="457">
        <f>SUM(AC604:AJ604)</f>
        <v>0</v>
      </c>
      <c r="AC604" s="11"/>
      <c r="AD604" s="11"/>
      <c r="AE604" s="11"/>
      <c r="AF604" s="11"/>
      <c r="AG604" s="11"/>
      <c r="AH604" s="11"/>
      <c r="AI604" s="11"/>
      <c r="AJ604" s="12"/>
      <c r="AK604" s="445" t="str">
        <f>IF(G604="","",VLOOKUP(J604,中子データ!$B$4:$H$4500,3,FALSE))</f>
        <v/>
      </c>
      <c r="AL604" s="445" t="str">
        <f>IF(G604="","",VLOOKUP(J604,中子データ!$B$4:$H$4500,5,FALSE))</f>
        <v/>
      </c>
      <c r="AM604" s="445" t="str">
        <f>IF(G604="","",VLOOKUP(J604,中子データ!$B$4:$H$4500,6,FALSE))</f>
        <v/>
      </c>
      <c r="AN604" s="418"/>
      <c r="AO604" s="423"/>
      <c r="AP604" s="420"/>
      <c r="AQ604" s="421"/>
      <c r="AR604" s="420"/>
      <c r="AS604" s="436"/>
      <c r="AT604" s="436"/>
      <c r="AU604" s="422"/>
      <c r="AV604" s="11"/>
      <c r="AW604" s="11"/>
      <c r="AX604" s="410">
        <f t="shared" si="387"/>
        <v>0</v>
      </c>
      <c r="AY604" s="411" t="str">
        <f>IF(G604="","",VLOOKUP(J604,中子データ!$B$4:$M$5999,10,FALSE))</f>
        <v/>
      </c>
      <c r="AZ604" s="438" t="str">
        <f>IF(G604="","",VLOOKUP(J604,中子データ!$B$4:$M$5999,9,FALSE))</f>
        <v/>
      </c>
      <c r="BA604" s="412" t="str">
        <f>IF(AQ604="","",VLOOKUP(AQ604,作業者名!$B$4:$C$100,2,FALSE))</f>
        <v/>
      </c>
      <c r="BB604" s="412" t="str">
        <f>IF(AR604="","",VLOOKUP(AR604,作業者名!$B$4:$C$100,2,FALSE))</f>
        <v/>
      </c>
      <c r="BC604" s="412" t="str">
        <f>IF(G604="","",VLOOKUP(J604,中子データ!B$4:N$6004,12,FALSE))</f>
        <v/>
      </c>
      <c r="BD604" s="413" t="str">
        <f>IF(G604="","",VLOOKUP(J604,中子データ!$B$4:$P$4500,15,FALSE))</f>
        <v/>
      </c>
    </row>
    <row r="605" spans="1:56" x14ac:dyDescent="0.15">
      <c r="A605" s="7" t="str">
        <f>IF(G605="","",VLOOKUP(H605,マシン名!$B$4:$C$93,2,FALSE))</f>
        <v/>
      </c>
      <c r="B605" s="7" t="str">
        <f>IF(G605="","",VLOOKUP(I605,作業者名!$B$4:$C$100,2,FALSE))</f>
        <v/>
      </c>
      <c r="C605" s="7" t="str">
        <f>IF(G605="","",VLOOKUP(J605,中子データ!$B$4:$H$4500,2,FALSE))</f>
        <v/>
      </c>
      <c r="D605" s="8" t="str">
        <f>IF(G605="","",VLOOKUP(J605,中子データ!$B$4:$H$4500,4,FALSE))</f>
        <v/>
      </c>
      <c r="E605" s="231" t="str">
        <f t="shared" si="391"/>
        <v/>
      </c>
      <c r="G605" s="958"/>
      <c r="H605" s="9"/>
      <c r="I605" s="9"/>
      <c r="J605" s="9"/>
      <c r="K605" s="10"/>
      <c r="L605" s="10"/>
      <c r="M605" s="6"/>
      <c r="N605" s="6">
        <f t="shared" si="395"/>
        <v>0</v>
      </c>
      <c r="O605" s="250"/>
      <c r="P605" s="250"/>
      <c r="Q605" s="250"/>
      <c r="R605" s="250"/>
      <c r="S605" s="250"/>
      <c r="T605" s="250"/>
      <c r="U605" s="250"/>
      <c r="V605" s="250"/>
      <c r="W605" s="250"/>
      <c r="X605" s="250"/>
      <c r="Y605" s="250"/>
      <c r="Z605" s="4"/>
      <c r="AA605" s="429"/>
      <c r="AB605" s="457">
        <f>SUM(AC605:AJ605)</f>
        <v>0</v>
      </c>
      <c r="AC605" s="11"/>
      <c r="AD605" s="11"/>
      <c r="AE605" s="11"/>
      <c r="AF605" s="11"/>
      <c r="AG605" s="11"/>
      <c r="AH605" s="11"/>
      <c r="AI605" s="11"/>
      <c r="AJ605" s="12"/>
      <c r="AK605" s="445" t="str">
        <f>IF(G605="","",VLOOKUP(J605,中子データ!$B$4:$H$4500,3,FALSE))</f>
        <v/>
      </c>
      <c r="AL605" s="445" t="str">
        <f>IF(G605="","",VLOOKUP(J605,中子データ!$B$4:$H$4500,5,FALSE))</f>
        <v/>
      </c>
      <c r="AM605" s="445" t="str">
        <f>IF(G605="","",VLOOKUP(J605,中子データ!$B$4:$H$4500,6,FALSE))</f>
        <v/>
      </c>
      <c r="AN605" s="418"/>
      <c r="AO605" s="423"/>
      <c r="AP605" s="420"/>
      <c r="AQ605" s="421"/>
      <c r="AR605" s="420"/>
      <c r="AS605" s="436"/>
      <c r="AT605" s="436"/>
      <c r="AU605" s="422"/>
      <c r="AV605" s="11"/>
      <c r="AW605" s="11"/>
      <c r="AX605" s="410">
        <f t="shared" si="387"/>
        <v>0</v>
      </c>
      <c r="AY605" s="411" t="str">
        <f>IF(G605="","",VLOOKUP(J605,中子データ!$B$4:$M$5999,10,FALSE))</f>
        <v/>
      </c>
      <c r="AZ605" s="438" t="str">
        <f>IF(G605="","",VLOOKUP(J605,中子データ!$B$4:$M$5999,9,FALSE))</f>
        <v/>
      </c>
      <c r="BA605" s="412" t="str">
        <f>IF(AQ605="","",VLOOKUP(AQ605,作業者名!$B$4:$C$100,2,FALSE))</f>
        <v/>
      </c>
      <c r="BB605" s="412" t="str">
        <f>IF(AR605="","",VLOOKUP(AR605,作業者名!$B$4:$C$100,2,FALSE))</f>
        <v/>
      </c>
      <c r="BC605" s="412" t="str">
        <f>IF(G605="","",VLOOKUP(J605,中子データ!B$4:N$6004,12,FALSE))</f>
        <v/>
      </c>
      <c r="BD605" s="413" t="str">
        <f>IF(G605="","",VLOOKUP(J605,中子データ!$B$4:$P$4500,15,FALSE))</f>
        <v/>
      </c>
    </row>
    <row r="606" spans="1:56" x14ac:dyDescent="0.15">
      <c r="A606" s="7" t="str">
        <f>IF(G606="","",VLOOKUP(H606,マシン名!$B$4:$C$93,2,FALSE))</f>
        <v/>
      </c>
      <c r="B606" s="7" t="str">
        <f>IF(G606="","",VLOOKUP(I606,作業者名!$B$4:$C$100,2,FALSE))</f>
        <v/>
      </c>
      <c r="C606" s="7" t="str">
        <f>IF(G606="","",VLOOKUP(J606,中子データ!$B$4:$H$4500,2,FALSE))</f>
        <v/>
      </c>
      <c r="D606" s="8" t="str">
        <f>IF(G606="","",VLOOKUP(J606,中子データ!$B$4:$H$4500,4,FALSE))</f>
        <v/>
      </c>
      <c r="E606" s="231" t="str">
        <f t="shared" si="391"/>
        <v/>
      </c>
      <c r="G606" s="958"/>
      <c r="H606" s="9"/>
      <c r="I606" s="9"/>
      <c r="J606" s="9"/>
      <c r="K606" s="10"/>
      <c r="L606" s="10"/>
      <c r="M606" s="6"/>
      <c r="N606" s="6">
        <f t="shared" si="395"/>
        <v>0</v>
      </c>
      <c r="O606" s="250"/>
      <c r="P606" s="250"/>
      <c r="Q606" s="250"/>
      <c r="R606" s="250"/>
      <c r="S606" s="250"/>
      <c r="T606" s="250"/>
      <c r="U606" s="250"/>
      <c r="V606" s="250"/>
      <c r="W606" s="250"/>
      <c r="X606" s="250"/>
      <c r="Y606" s="250"/>
      <c r="Z606" s="4"/>
      <c r="AA606" s="429"/>
      <c r="AB606" s="457">
        <f>SUM(AC606:AJ606)</f>
        <v>0</v>
      </c>
      <c r="AC606" s="11"/>
      <c r="AD606" s="11"/>
      <c r="AE606" s="11"/>
      <c r="AF606" s="11"/>
      <c r="AG606" s="11"/>
      <c r="AH606" s="11"/>
      <c r="AI606" s="11"/>
      <c r="AJ606" s="12"/>
      <c r="AK606" s="445" t="str">
        <f>IF(G606="","",VLOOKUP(J606,中子データ!$B$4:$H$4500,3,FALSE))</f>
        <v/>
      </c>
      <c r="AL606" s="445" t="str">
        <f>IF(G606="","",VLOOKUP(J606,中子データ!$B$4:$H$4500,5,FALSE))</f>
        <v/>
      </c>
      <c r="AM606" s="445" t="str">
        <f>IF(G606="","",VLOOKUP(J606,中子データ!$B$4:$H$4500,6,FALSE))</f>
        <v/>
      </c>
      <c r="AN606" s="418"/>
      <c r="AO606" s="423"/>
      <c r="AP606" s="420"/>
      <c r="AQ606" s="421"/>
      <c r="AR606" s="420"/>
      <c r="AS606" s="436"/>
      <c r="AT606" s="436"/>
      <c r="AU606" s="422"/>
      <c r="AV606" s="11"/>
      <c r="AW606" s="11"/>
      <c r="AX606" s="410">
        <f t="shared" si="387"/>
        <v>0</v>
      </c>
      <c r="AY606" s="411" t="str">
        <f>IF(G606="","",VLOOKUP(J606,中子データ!$B$4:$M$5999,10,FALSE))</f>
        <v/>
      </c>
      <c r="AZ606" s="438" t="str">
        <f>IF(G606="","",VLOOKUP(J606,中子データ!$B$4:$M$5999,9,FALSE))</f>
        <v/>
      </c>
      <c r="BA606" s="412" t="str">
        <f>IF(AQ606="","",VLOOKUP(AQ606,作業者名!$B$4:$C$100,2,FALSE))</f>
        <v/>
      </c>
      <c r="BB606" s="412" t="str">
        <f>IF(AR606="","",VLOOKUP(AR606,作業者名!$B$4:$C$100,2,FALSE))</f>
        <v/>
      </c>
      <c r="BC606" s="412" t="str">
        <f>IF(G606="","",VLOOKUP(J606,中子データ!B$4:N$6004,12,FALSE))</f>
        <v/>
      </c>
      <c r="BD606" s="413" t="str">
        <f>IF(G606="","",VLOOKUP(J606,中子データ!$B$4:$P$4500,15,FALSE))</f>
        <v/>
      </c>
    </row>
    <row r="607" spans="1:56" x14ac:dyDescent="0.15">
      <c r="A607" s="7" t="str">
        <f>IF(G607="","",VLOOKUP(H607,マシン名!$B$4:$C$93,2,FALSE))</f>
        <v/>
      </c>
      <c r="B607" s="7" t="str">
        <f>IF(G607="","",VLOOKUP(I607,作業者名!$B$4:$C$100,2,FALSE))</f>
        <v/>
      </c>
      <c r="C607" s="7" t="str">
        <f>IF(G607="","",VLOOKUP(J607,中子データ!$B$4:$H$4500,2,FALSE))</f>
        <v/>
      </c>
      <c r="D607" s="8" t="str">
        <f>IF(G607="","",VLOOKUP(J607,中子データ!$B$4:$H$4500,4,FALSE))</f>
        <v/>
      </c>
      <c r="E607" s="231" t="str">
        <f t="shared" si="391"/>
        <v/>
      </c>
      <c r="G607" s="958"/>
      <c r="H607" s="9"/>
      <c r="I607" s="9"/>
      <c r="J607" s="9"/>
      <c r="K607" s="10"/>
      <c r="L607" s="10"/>
      <c r="M607" s="6"/>
      <c r="N607" s="6">
        <f t="shared" si="395"/>
        <v>0</v>
      </c>
      <c r="O607" s="250"/>
      <c r="P607" s="250"/>
      <c r="Q607" s="250"/>
      <c r="R607" s="250"/>
      <c r="S607" s="250"/>
      <c r="T607" s="250"/>
      <c r="U607" s="250"/>
      <c r="V607" s="250"/>
      <c r="W607" s="250"/>
      <c r="X607" s="250"/>
      <c r="Y607" s="250"/>
      <c r="Z607" s="4"/>
      <c r="AA607" s="429"/>
      <c r="AB607" s="457">
        <f t="shared" ref="AB607:AB615" si="396">SUM(AC607:AJ607)</f>
        <v>0</v>
      </c>
      <c r="AC607" s="11"/>
      <c r="AD607" s="11"/>
      <c r="AE607" s="11"/>
      <c r="AF607" s="11"/>
      <c r="AG607" s="11"/>
      <c r="AH607" s="11"/>
      <c r="AI607" s="11"/>
      <c r="AJ607" s="12"/>
      <c r="AK607" s="445" t="str">
        <f>IF(G607="","",VLOOKUP(J607,中子データ!$B$4:$H$4500,3,FALSE))</f>
        <v/>
      </c>
      <c r="AL607" s="445" t="str">
        <f>IF(G607="","",VLOOKUP(J607,中子データ!$B$4:$H$4500,5,FALSE))</f>
        <v/>
      </c>
      <c r="AM607" s="445" t="str">
        <f>IF(G607="","",VLOOKUP(J607,中子データ!$B$4:$H$4500,6,FALSE))</f>
        <v/>
      </c>
      <c r="AN607" s="418"/>
      <c r="AO607" s="423"/>
      <c r="AP607" s="420"/>
      <c r="AQ607" s="421"/>
      <c r="AR607" s="420"/>
      <c r="AS607" s="436"/>
      <c r="AT607" s="436"/>
      <c r="AU607" s="422"/>
      <c r="AV607" s="11"/>
      <c r="AW607" s="11"/>
      <c r="AX607" s="410">
        <f t="shared" si="387"/>
        <v>0</v>
      </c>
      <c r="AY607" s="411" t="str">
        <f>IF(G607="","",VLOOKUP(J607,中子データ!$B$4:$M$5999,10,FALSE))</f>
        <v/>
      </c>
      <c r="AZ607" s="438" t="str">
        <f>IF(G607="","",VLOOKUP(J607,中子データ!$B$4:$M$5999,9,FALSE))</f>
        <v/>
      </c>
      <c r="BA607" s="412" t="str">
        <f>IF(AQ607="","",VLOOKUP(AQ607,作業者名!$B$4:$C$100,2,FALSE))</f>
        <v/>
      </c>
      <c r="BB607" s="412" t="str">
        <f>IF(AR607="","",VLOOKUP(AR607,作業者名!$B$4:$C$100,2,FALSE))</f>
        <v/>
      </c>
      <c r="BC607" s="412" t="str">
        <f>IF(G607="","",VLOOKUP(J607,中子データ!B$4:N$6004,12,FALSE))</f>
        <v/>
      </c>
      <c r="BD607" s="413" t="str">
        <f>IF(G607="","",VLOOKUP(J607,中子データ!$B$4:$P$4500,15,FALSE))</f>
        <v/>
      </c>
    </row>
    <row r="608" spans="1:56" x14ac:dyDescent="0.15">
      <c r="A608" s="7" t="str">
        <f>IF(G608="","",VLOOKUP(H608,マシン名!$B$4:$C$93,2,FALSE))</f>
        <v/>
      </c>
      <c r="B608" s="7" t="str">
        <f>IF(G608="","",VLOOKUP(I608,作業者名!$B$4:$C$100,2,FALSE))</f>
        <v/>
      </c>
      <c r="C608" s="7" t="str">
        <f>IF(G608="","",VLOOKUP(J608,中子データ!$B$4:$H$4500,2,FALSE))</f>
        <v/>
      </c>
      <c r="D608" s="8" t="str">
        <f>IF(G608="","",VLOOKUP(J608,中子データ!$B$4:$H$4500,4,FALSE))</f>
        <v/>
      </c>
      <c r="E608" s="231" t="str">
        <f t="shared" si="391"/>
        <v/>
      </c>
      <c r="G608" s="958"/>
      <c r="H608" s="1111"/>
      <c r="I608" s="1111"/>
      <c r="J608" s="1111"/>
      <c r="K608" s="966"/>
      <c r="L608" s="966"/>
      <c r="M608" s="967"/>
      <c r="N608" s="6">
        <f t="shared" si="395"/>
        <v>0</v>
      </c>
      <c r="O608" s="250"/>
      <c r="P608" s="250"/>
      <c r="Q608" s="250"/>
      <c r="R608" s="250"/>
      <c r="S608" s="250"/>
      <c r="T608" s="250"/>
      <c r="U608" s="250"/>
      <c r="V608" s="250"/>
      <c r="W608" s="250"/>
      <c r="X608" s="250"/>
      <c r="Y608" s="250"/>
      <c r="Z608" s="4"/>
      <c r="AA608" s="429"/>
      <c r="AB608" s="457">
        <f t="shared" si="396"/>
        <v>0</v>
      </c>
      <c r="AC608" s="11"/>
      <c r="AD608" s="11"/>
      <c r="AE608" s="11"/>
      <c r="AF608" s="11"/>
      <c r="AG608" s="11"/>
      <c r="AH608" s="11"/>
      <c r="AI608" s="11"/>
      <c r="AJ608" s="12"/>
      <c r="AK608" s="445" t="str">
        <f>IF(G608="","",VLOOKUP(J608,中子データ!$B$4:$H$4500,3,FALSE))</f>
        <v/>
      </c>
      <c r="AL608" s="445" t="str">
        <f>IF(G608="","",VLOOKUP(J608,中子データ!$B$4:$H$4500,5,FALSE))</f>
        <v/>
      </c>
      <c r="AM608" s="445" t="str">
        <f>IF(G608="","",VLOOKUP(J608,中子データ!$B$4:$H$4500,6,FALSE))</f>
        <v/>
      </c>
      <c r="AN608" s="418"/>
      <c r="AO608" s="423"/>
      <c r="AP608" s="420"/>
      <c r="AQ608" s="421"/>
      <c r="AR608" s="420"/>
      <c r="AS608" s="436"/>
      <c r="AT608" s="436"/>
      <c r="AU608" s="422"/>
      <c r="AV608" s="11"/>
      <c r="AW608" s="11"/>
      <c r="AX608" s="410">
        <f t="shared" si="387"/>
        <v>0</v>
      </c>
      <c r="AY608" s="411" t="str">
        <f>IF(G608="","",VLOOKUP(J608,中子データ!$B$4:$M$5999,10,FALSE))</f>
        <v/>
      </c>
      <c r="AZ608" s="438" t="str">
        <f>IF(G608="","",VLOOKUP(J608,中子データ!$B$4:$M$5999,9,FALSE))</f>
        <v/>
      </c>
      <c r="BA608" s="412" t="str">
        <f>IF(AQ608="","",VLOOKUP(AQ608,作業者名!$B$4:$C$100,2,FALSE))</f>
        <v/>
      </c>
      <c r="BB608" s="412" t="str">
        <f>IF(AR608="","",VLOOKUP(AR608,作業者名!$B$4:$C$100,2,FALSE))</f>
        <v/>
      </c>
      <c r="BC608" s="412" t="str">
        <f>IF(G608="","",VLOOKUP(J608,中子データ!B$4:N$6004,12,FALSE))</f>
        <v/>
      </c>
      <c r="BD608" s="413" t="str">
        <f>IF(G608="","",VLOOKUP(J608,中子データ!$B$4:$P$4500,15,FALSE))</f>
        <v/>
      </c>
    </row>
    <row r="609" spans="1:56" x14ac:dyDescent="0.15">
      <c r="A609" s="7" t="str">
        <f>IF(G609="","",VLOOKUP(H609,マシン名!$B$4:$C$93,2,FALSE))</f>
        <v/>
      </c>
      <c r="B609" s="7" t="str">
        <f>IF(G609="","",VLOOKUP(I609,作業者名!$B$4:$C$100,2,FALSE))</f>
        <v/>
      </c>
      <c r="C609" s="7" t="str">
        <f>IF(G609="","",VLOOKUP(J609,中子データ!$B$4:$H$4500,2,FALSE))</f>
        <v/>
      </c>
      <c r="D609" s="8" t="str">
        <f>IF(G609="","",VLOOKUP(J609,中子データ!$B$4:$H$4500,4,FALSE))</f>
        <v/>
      </c>
      <c r="E609" s="231" t="str">
        <f t="shared" si="391"/>
        <v/>
      </c>
      <c r="G609" s="958"/>
      <c r="H609" s="1111"/>
      <c r="I609" s="1111"/>
      <c r="J609" s="1111"/>
      <c r="K609" s="966"/>
      <c r="L609" s="966"/>
      <c r="M609" s="967"/>
      <c r="N609" s="6">
        <f t="shared" si="395"/>
        <v>0</v>
      </c>
      <c r="O609" s="250"/>
      <c r="P609" s="250"/>
      <c r="Q609" s="250"/>
      <c r="R609" s="250"/>
      <c r="S609" s="250"/>
      <c r="T609" s="250"/>
      <c r="U609" s="250"/>
      <c r="V609" s="250"/>
      <c r="W609" s="250"/>
      <c r="X609" s="250"/>
      <c r="Y609" s="250"/>
      <c r="Z609" s="4"/>
      <c r="AA609" s="429"/>
      <c r="AB609" s="457">
        <f t="shared" si="396"/>
        <v>0</v>
      </c>
      <c r="AC609" s="11"/>
      <c r="AD609" s="11"/>
      <c r="AE609" s="11"/>
      <c r="AF609" s="11"/>
      <c r="AG609" s="11"/>
      <c r="AH609" s="11"/>
      <c r="AI609" s="11"/>
      <c r="AJ609" s="12"/>
      <c r="AK609" s="445" t="str">
        <f>IF(G609="","",VLOOKUP(J609,中子データ!$B$4:$H$4500,3,FALSE))</f>
        <v/>
      </c>
      <c r="AL609" s="445" t="str">
        <f>IF(G609="","",VLOOKUP(J609,中子データ!$B$4:$H$4500,5,FALSE))</f>
        <v/>
      </c>
      <c r="AM609" s="445" t="str">
        <f>IF(G609="","",VLOOKUP(J609,中子データ!$B$4:$H$4500,6,FALSE))</f>
        <v/>
      </c>
      <c r="AN609" s="418"/>
      <c r="AO609" s="423"/>
      <c r="AP609" s="420"/>
      <c r="AQ609" s="421"/>
      <c r="AR609" s="420"/>
      <c r="AS609" s="436"/>
      <c r="AT609" s="436"/>
      <c r="AU609" s="422"/>
      <c r="AV609" s="11"/>
      <c r="AW609" s="11"/>
      <c r="AX609" s="410">
        <f t="shared" si="387"/>
        <v>0</v>
      </c>
      <c r="AY609" s="411" t="str">
        <f>IF(G609="","",VLOOKUP(J609,中子データ!$B$4:$M$5999,10,FALSE))</f>
        <v/>
      </c>
      <c r="AZ609" s="438" t="str">
        <f>IF(G609="","",VLOOKUP(J609,中子データ!$B$4:$M$5999,9,FALSE))</f>
        <v/>
      </c>
      <c r="BA609" s="412" t="str">
        <f>IF(AQ609="","",VLOOKUP(AQ609,作業者名!$B$4:$C$100,2,FALSE))</f>
        <v/>
      </c>
      <c r="BB609" s="412" t="str">
        <f>IF(AR609="","",VLOOKUP(AR609,作業者名!$B$4:$C$100,2,FALSE))</f>
        <v/>
      </c>
      <c r="BC609" s="412" t="str">
        <f>IF(G609="","",VLOOKUP(J609,中子データ!B$4:N$6004,12,FALSE))</f>
        <v/>
      </c>
      <c r="BD609" s="413" t="str">
        <f>IF(G609="","",VLOOKUP(J609,中子データ!$B$4:$P$4500,15,FALSE))</f>
        <v/>
      </c>
    </row>
    <row r="610" spans="1:56" x14ac:dyDescent="0.15">
      <c r="A610" s="7" t="str">
        <f>IF(G610="","",VLOOKUP(H610,マシン名!$B$4:$C$93,2,FALSE))</f>
        <v/>
      </c>
      <c r="B610" s="7" t="str">
        <f>IF(G610="","",VLOOKUP(I610,作業者名!$B$4:$C$100,2,FALSE))</f>
        <v/>
      </c>
      <c r="C610" s="7" t="str">
        <f>IF(G610="","",VLOOKUP(J610,中子データ!$B$4:$H$4500,2,FALSE))</f>
        <v/>
      </c>
      <c r="D610" s="8" t="str">
        <f>IF(G610="","",VLOOKUP(J610,中子データ!$B$4:$H$4500,4,FALSE))</f>
        <v/>
      </c>
      <c r="E610" s="231" t="str">
        <f t="shared" si="391"/>
        <v/>
      </c>
      <c r="G610" s="958"/>
      <c r="H610" s="9"/>
      <c r="I610" s="9"/>
      <c r="J610" s="9"/>
      <c r="K610" s="10"/>
      <c r="L610" s="10"/>
      <c r="M610" s="6"/>
      <c r="N610" s="6">
        <f t="shared" si="395"/>
        <v>0</v>
      </c>
      <c r="O610" s="250"/>
      <c r="P610" s="250"/>
      <c r="Q610" s="250"/>
      <c r="R610" s="250"/>
      <c r="S610" s="250"/>
      <c r="T610" s="250"/>
      <c r="U610" s="250"/>
      <c r="V610" s="250"/>
      <c r="W610" s="250"/>
      <c r="X610" s="250"/>
      <c r="Y610" s="250"/>
      <c r="Z610" s="4"/>
      <c r="AA610" s="429"/>
      <c r="AB610" s="457">
        <f t="shared" si="396"/>
        <v>0</v>
      </c>
      <c r="AC610" s="11"/>
      <c r="AD610" s="11"/>
      <c r="AE610" s="11"/>
      <c r="AF610" s="11"/>
      <c r="AG610" s="11"/>
      <c r="AH610" s="11"/>
      <c r="AI610" s="11"/>
      <c r="AJ610" s="12"/>
      <c r="AK610" s="445" t="str">
        <f>IF(G610="","",VLOOKUP(J610,中子データ!$B$4:$H$4500,3,FALSE))</f>
        <v/>
      </c>
      <c r="AL610" s="445" t="str">
        <f>IF(G610="","",VLOOKUP(J610,中子データ!$B$4:$H$4500,5,FALSE))</f>
        <v/>
      </c>
      <c r="AM610" s="445" t="str">
        <f>IF(G610="","",VLOOKUP(J610,中子データ!$B$4:$H$4500,6,FALSE))</f>
        <v/>
      </c>
      <c r="AN610" s="418"/>
      <c r="AO610" s="423"/>
      <c r="AP610" s="420"/>
      <c r="AQ610" s="421"/>
      <c r="AR610" s="420"/>
      <c r="AS610" s="436"/>
      <c r="AT610" s="436"/>
      <c r="AU610" s="422"/>
      <c r="AV610" s="11"/>
      <c r="AW610" s="11"/>
      <c r="AX610" s="410">
        <f t="shared" si="387"/>
        <v>0</v>
      </c>
      <c r="AY610" s="411" t="str">
        <f>IF(G610="","",VLOOKUP(J610,中子データ!$B$4:$M$5999,10,FALSE))</f>
        <v/>
      </c>
      <c r="AZ610" s="438" t="str">
        <f>IF(G610="","",VLOOKUP(J610,中子データ!$B$4:$M$5999,9,FALSE))</f>
        <v/>
      </c>
      <c r="BA610" s="412" t="str">
        <f>IF(AQ610="","",VLOOKUP(AQ610,作業者名!$B$4:$C$100,2,FALSE))</f>
        <v/>
      </c>
      <c r="BB610" s="412" t="str">
        <f>IF(AR610="","",VLOOKUP(AR610,作業者名!$B$4:$C$100,2,FALSE))</f>
        <v/>
      </c>
      <c r="BC610" s="412" t="str">
        <f>IF(G610="","",VLOOKUP(J610,中子データ!B$4:N$6004,12,FALSE))</f>
        <v/>
      </c>
      <c r="BD610" s="413" t="str">
        <f>IF(G610="","",VLOOKUP(J610,中子データ!$B$4:$P$4500,15,FALSE))</f>
        <v/>
      </c>
    </row>
    <row r="611" spans="1:56" x14ac:dyDescent="0.15">
      <c r="A611" s="7" t="str">
        <f>IF(G611="","",VLOOKUP(H611,マシン名!$B$4:$C$93,2,FALSE))</f>
        <v/>
      </c>
      <c r="B611" s="7" t="str">
        <f>IF(G611="","",VLOOKUP(I611,作業者名!$B$4:$C$100,2,FALSE))</f>
        <v/>
      </c>
      <c r="C611" s="7" t="str">
        <f>IF(G611="","",VLOOKUP(J611,中子データ!$B$4:$H$4500,2,FALSE))</f>
        <v/>
      </c>
      <c r="D611" s="8" t="str">
        <f>IF(G611="","",VLOOKUP(J611,中子データ!$B$4:$H$4500,4,FALSE))</f>
        <v/>
      </c>
      <c r="E611" s="231" t="str">
        <f t="shared" si="391"/>
        <v/>
      </c>
      <c r="G611" s="958"/>
      <c r="H611" s="9"/>
      <c r="I611" s="9"/>
      <c r="J611" s="9"/>
      <c r="K611" s="10"/>
      <c r="L611" s="10"/>
      <c r="M611" s="6"/>
      <c r="N611" s="6">
        <f t="shared" si="395"/>
        <v>0</v>
      </c>
      <c r="O611" s="250"/>
      <c r="P611" s="250"/>
      <c r="Q611" s="250"/>
      <c r="R611" s="250"/>
      <c r="S611" s="250"/>
      <c r="T611" s="250"/>
      <c r="U611" s="250"/>
      <c r="V611" s="250"/>
      <c r="W611" s="250"/>
      <c r="X611" s="250"/>
      <c r="Y611" s="250"/>
      <c r="Z611" s="4"/>
      <c r="AA611" s="429"/>
      <c r="AB611" s="457">
        <f t="shared" si="396"/>
        <v>0</v>
      </c>
      <c r="AC611" s="11"/>
      <c r="AD611" s="11"/>
      <c r="AE611" s="11"/>
      <c r="AF611" s="11"/>
      <c r="AG611" s="11"/>
      <c r="AH611" s="11"/>
      <c r="AI611" s="11"/>
      <c r="AJ611" s="12"/>
      <c r="AK611" s="445" t="str">
        <f>IF(G611="","",VLOOKUP(J611,中子データ!$B$4:$H$4500,3,FALSE))</f>
        <v/>
      </c>
      <c r="AL611" s="445" t="str">
        <f>IF(G611="","",VLOOKUP(J611,中子データ!$B$4:$H$4500,5,FALSE))</f>
        <v/>
      </c>
      <c r="AM611" s="445" t="str">
        <f>IF(G611="","",VLOOKUP(J611,中子データ!$B$4:$H$4500,6,FALSE))</f>
        <v/>
      </c>
      <c r="AN611" s="418"/>
      <c r="AO611" s="423"/>
      <c r="AP611" s="420"/>
      <c r="AQ611" s="421"/>
      <c r="AR611" s="420"/>
      <c r="AS611" s="436"/>
      <c r="AT611" s="436"/>
      <c r="AU611" s="1072"/>
      <c r="AV611" s="11"/>
      <c r="AW611" s="11"/>
      <c r="AX611" s="410">
        <f t="shared" si="387"/>
        <v>0</v>
      </c>
      <c r="AY611" s="411" t="str">
        <f>IF(G611="","",VLOOKUP(J611,中子データ!$B$4:$M$5999,10,FALSE))</f>
        <v/>
      </c>
      <c r="AZ611" s="438" t="str">
        <f>IF(G611="","",VLOOKUP(J611,中子データ!$B$4:$M$5999,9,FALSE))</f>
        <v/>
      </c>
      <c r="BA611" s="412" t="str">
        <f>IF(AQ611="","",VLOOKUP(AQ611,作業者名!$B$4:$C$100,2,FALSE))</f>
        <v/>
      </c>
      <c r="BB611" s="412" t="str">
        <f>IF(AR611="","",VLOOKUP(AR611,作業者名!$B$4:$C$100,2,FALSE))</f>
        <v/>
      </c>
      <c r="BC611" s="412" t="str">
        <f>IF(G611="","",VLOOKUP(J611,中子データ!B$4:N$6004,12,FALSE))</f>
        <v/>
      </c>
      <c r="BD611" s="413" t="str">
        <f>IF(G611="","",VLOOKUP(J611,中子データ!$B$4:$P$4500,15,FALSE))</f>
        <v/>
      </c>
    </row>
    <row r="612" spans="1:56" x14ac:dyDescent="0.15">
      <c r="A612" s="7" t="str">
        <f>IF(G612="","",VLOOKUP(H612,マシン名!$B$4:$C$93,2,FALSE))</f>
        <v/>
      </c>
      <c r="B612" s="7" t="str">
        <f>IF(G612="","",VLOOKUP(I612,作業者名!$B$4:$C$100,2,FALSE))</f>
        <v/>
      </c>
      <c r="C612" s="7" t="str">
        <f>IF(G612="","",VLOOKUP(J612,中子データ!$B$4:$H$4500,2,FALSE))</f>
        <v/>
      </c>
      <c r="D612" s="8" t="str">
        <f>IF(G612="","",VLOOKUP(J612,中子データ!$B$4:$H$4500,4,FALSE))</f>
        <v/>
      </c>
      <c r="E612" s="231" t="str">
        <f>IF(G612="","",D612*K612-AB612)</f>
        <v/>
      </c>
      <c r="G612" s="958"/>
      <c r="H612" s="9"/>
      <c r="I612" s="9"/>
      <c r="J612" s="9"/>
      <c r="K612" s="10"/>
      <c r="L612" s="10"/>
      <c r="M612" s="6"/>
      <c r="N612" s="6">
        <f t="shared" si="395"/>
        <v>0</v>
      </c>
      <c r="O612" s="250"/>
      <c r="P612" s="250"/>
      <c r="Q612" s="250"/>
      <c r="R612" s="250"/>
      <c r="S612" s="250"/>
      <c r="T612" s="250"/>
      <c r="U612" s="250"/>
      <c r="V612" s="250"/>
      <c r="W612" s="250"/>
      <c r="X612" s="250"/>
      <c r="Y612" s="250"/>
      <c r="Z612" s="4"/>
      <c r="AA612" s="429"/>
      <c r="AB612" s="457">
        <f t="shared" si="396"/>
        <v>0</v>
      </c>
      <c r="AC612" s="11"/>
      <c r="AD612" s="11"/>
      <c r="AE612" s="11"/>
      <c r="AF612" s="11"/>
      <c r="AG612" s="11"/>
      <c r="AH612" s="11"/>
      <c r="AI612" s="11"/>
      <c r="AJ612" s="12"/>
      <c r="AK612" s="445" t="str">
        <f>IF(G612="","",VLOOKUP(J612,中子データ!$B$4:$H$4500,3,FALSE))</f>
        <v/>
      </c>
      <c r="AL612" s="445" t="str">
        <f>IF(G612="","",VLOOKUP(J612,中子データ!$B$4:$H$4500,5,FALSE))</f>
        <v/>
      </c>
      <c r="AM612" s="445" t="str">
        <f>IF(G612="","",VLOOKUP(J612,中子データ!$B$4:$H$4500,6,FALSE))</f>
        <v/>
      </c>
      <c r="AN612" s="418"/>
      <c r="AO612" s="423"/>
      <c r="AP612" s="420"/>
      <c r="AQ612" s="421"/>
      <c r="AR612" s="420"/>
      <c r="AS612" s="436"/>
      <c r="AT612" s="436"/>
      <c r="AU612" s="422"/>
      <c r="AV612" s="11"/>
      <c r="AW612" s="11"/>
      <c r="AX612" s="410">
        <f t="shared" si="387"/>
        <v>0</v>
      </c>
      <c r="AY612" s="411" t="str">
        <f>IF(G612="","",VLOOKUP(J612,中子データ!$B$4:$M$5999,10,FALSE))</f>
        <v/>
      </c>
      <c r="AZ612" s="438" t="str">
        <f>IF(G612="","",VLOOKUP(J612,中子データ!$B$4:$M$5999,9,FALSE))</f>
        <v/>
      </c>
      <c r="BA612" s="412" t="str">
        <f>IF(AQ612="","",VLOOKUP(AQ612,作業者名!$B$4:$C$100,2,FALSE))</f>
        <v/>
      </c>
      <c r="BB612" s="412" t="str">
        <f>IF(AR612="","",VLOOKUP(AR612,作業者名!$B$4:$C$100,2,FALSE))</f>
        <v/>
      </c>
      <c r="BC612" s="412" t="str">
        <f>IF(G612="","",VLOOKUP(J612,中子データ!B$4:N$6004,12,FALSE))</f>
        <v/>
      </c>
      <c r="BD612" s="413" t="str">
        <f>IF(G612="","",VLOOKUP(J612,中子データ!$B$4:$P$4500,15,FALSE))</f>
        <v/>
      </c>
    </row>
    <row r="613" spans="1:56" x14ac:dyDescent="0.15">
      <c r="A613" s="7" t="str">
        <f>IF(G613="","",VLOOKUP(H613,マシン名!$B$4:$C$93,2,FALSE))</f>
        <v/>
      </c>
      <c r="B613" s="7" t="str">
        <f>IF(G613="","",VLOOKUP(I613,作業者名!$B$4:$C$100,2,FALSE))</f>
        <v/>
      </c>
      <c r="C613" s="7" t="str">
        <f>IF(G613="","",VLOOKUP(J613,中子データ!$B$4:$H$4500,2,FALSE))</f>
        <v/>
      </c>
      <c r="D613" s="8" t="str">
        <f>IF(G613="","",VLOOKUP(J613,中子データ!$B$4:$H$4500,4,FALSE))</f>
        <v/>
      </c>
      <c r="E613" s="231" t="str">
        <f>IF(G613="","",D613*K613-AB613)</f>
        <v/>
      </c>
      <c r="G613" s="958"/>
      <c r="H613" s="9"/>
      <c r="I613" s="9"/>
      <c r="J613" s="9"/>
      <c r="K613" s="10"/>
      <c r="L613" s="10"/>
      <c r="M613" s="6"/>
      <c r="N613" s="6">
        <f t="shared" si="395"/>
        <v>0</v>
      </c>
      <c r="O613" s="250"/>
      <c r="P613" s="250"/>
      <c r="Q613" s="250"/>
      <c r="R613" s="250"/>
      <c r="S613" s="250"/>
      <c r="T613" s="250"/>
      <c r="U613" s="250"/>
      <c r="V613" s="250"/>
      <c r="W613" s="250"/>
      <c r="X613" s="250"/>
      <c r="Y613" s="250"/>
      <c r="Z613" s="4"/>
      <c r="AA613" s="429"/>
      <c r="AB613" s="457">
        <f t="shared" si="396"/>
        <v>0</v>
      </c>
      <c r="AC613" s="11"/>
      <c r="AD613" s="11"/>
      <c r="AE613" s="11"/>
      <c r="AF613" s="11"/>
      <c r="AG613" s="11"/>
      <c r="AH613" s="11"/>
      <c r="AI613" s="11"/>
      <c r="AJ613" s="12"/>
      <c r="AK613" s="445" t="str">
        <f>IF(G613="","",VLOOKUP(J613,中子データ!$B$4:$H$4500,3,FALSE))</f>
        <v/>
      </c>
      <c r="AL613" s="445" t="str">
        <f>IF(G613="","",VLOOKUP(J613,中子データ!$B$4:$H$4500,5,FALSE))</f>
        <v/>
      </c>
      <c r="AM613" s="445" t="str">
        <f>IF(G613="","",VLOOKUP(J613,中子データ!$B$4:$H$4500,6,FALSE))</f>
        <v/>
      </c>
      <c r="AN613" s="418"/>
      <c r="AO613" s="423"/>
      <c r="AP613" s="420"/>
      <c r="AQ613" s="421"/>
      <c r="AR613" s="420"/>
      <c r="AS613" s="436"/>
      <c r="AT613" s="436"/>
      <c r="AU613" s="422"/>
      <c r="AV613" s="11"/>
      <c r="AW613" s="11"/>
      <c r="AX613" s="410">
        <f t="shared" si="387"/>
        <v>0</v>
      </c>
      <c r="AY613" s="411" t="str">
        <f>IF(G613="","",VLOOKUP(J613,中子データ!$B$4:$M$5999,10,FALSE))</f>
        <v/>
      </c>
      <c r="AZ613" s="438" t="str">
        <f>IF(G613="","",VLOOKUP(J613,中子データ!$B$4:$M$5999,9,FALSE))</f>
        <v/>
      </c>
      <c r="BA613" s="412" t="str">
        <f>IF(AQ613="","",VLOOKUP(AQ613,作業者名!$B$4:$C$100,2,FALSE))</f>
        <v/>
      </c>
      <c r="BB613" s="412" t="str">
        <f>IF(AR613="","",VLOOKUP(AR613,作業者名!$B$4:$C$100,2,FALSE))</f>
        <v/>
      </c>
      <c r="BC613" s="412" t="str">
        <f>IF(G613="","",VLOOKUP(J613,中子データ!B$4:N$6004,12,FALSE))</f>
        <v/>
      </c>
      <c r="BD613" s="413" t="str">
        <f>IF(G613="","",VLOOKUP(J613,中子データ!$B$4:$P$4500,15,FALSE))</f>
        <v/>
      </c>
    </row>
    <row r="614" spans="1:56" x14ac:dyDescent="0.15">
      <c r="A614" s="7" t="str">
        <f>IF(G614="","",VLOOKUP(H614,マシン名!$B$4:$C$93,2,FALSE))</f>
        <v/>
      </c>
      <c r="B614" s="7" t="str">
        <f>IF(G614="","",VLOOKUP(I614,作業者名!$B$4:$C$100,2,FALSE))</f>
        <v/>
      </c>
      <c r="C614" s="7" t="str">
        <f>IF(G614="","",VLOOKUP(J614,中子データ!$B$4:$H$4500,2,FALSE))</f>
        <v/>
      </c>
      <c r="D614" s="8" t="str">
        <f>IF(G614="","",VLOOKUP(J614,中子データ!$B$4:$H$4500,4,FALSE))</f>
        <v/>
      </c>
      <c r="E614" s="231" t="str">
        <f t="shared" si="391"/>
        <v/>
      </c>
      <c r="G614" s="958"/>
      <c r="H614" s="9"/>
      <c r="I614" s="9"/>
      <c r="J614" s="9"/>
      <c r="K614" s="10"/>
      <c r="L614" s="10"/>
      <c r="M614" s="6"/>
      <c r="N614" s="6">
        <f t="shared" si="395"/>
        <v>0</v>
      </c>
      <c r="O614" s="250"/>
      <c r="P614" s="250"/>
      <c r="Q614" s="250"/>
      <c r="R614" s="250"/>
      <c r="S614" s="250"/>
      <c r="T614" s="250"/>
      <c r="U614" s="250"/>
      <c r="V614" s="250"/>
      <c r="W614" s="250"/>
      <c r="X614" s="250"/>
      <c r="Y614" s="250"/>
      <c r="Z614" s="4"/>
      <c r="AA614" s="429"/>
      <c r="AB614" s="457">
        <f t="shared" si="396"/>
        <v>0</v>
      </c>
      <c r="AC614" s="11"/>
      <c r="AD614" s="11"/>
      <c r="AE614" s="11"/>
      <c r="AF614" s="11"/>
      <c r="AG614" s="11"/>
      <c r="AH614" s="11"/>
      <c r="AI614" s="11"/>
      <c r="AJ614" s="12"/>
      <c r="AK614" s="445" t="str">
        <f>IF(G614="","",VLOOKUP(J614,中子データ!$B$4:$H$4500,3,FALSE))</f>
        <v/>
      </c>
      <c r="AL614" s="445" t="str">
        <f>IF(G614="","",VLOOKUP(J614,中子データ!$B$4:$H$4500,5,FALSE))</f>
        <v/>
      </c>
      <c r="AM614" s="445" t="str">
        <f>IF(G614="","",VLOOKUP(J614,中子データ!$B$4:$H$4500,6,FALSE))</f>
        <v/>
      </c>
      <c r="AN614" s="418"/>
      <c r="AO614" s="423"/>
      <c r="AP614" s="420"/>
      <c r="AQ614" s="421"/>
      <c r="AR614" s="420"/>
      <c r="AS614" s="436"/>
      <c r="AT614" s="436"/>
      <c r="AU614" s="422"/>
      <c r="AV614" s="11"/>
      <c r="AW614" s="11"/>
      <c r="AX614" s="410">
        <f t="shared" si="387"/>
        <v>0</v>
      </c>
      <c r="AY614" s="411" t="str">
        <f>IF(G614="","",VLOOKUP(J614,中子データ!$B$4:$M$5999,10,FALSE))</f>
        <v/>
      </c>
      <c r="AZ614" s="438" t="str">
        <f>IF(G614="","",VLOOKUP(J614,中子データ!$B$4:$M$5999,9,FALSE))</f>
        <v/>
      </c>
      <c r="BA614" s="412" t="str">
        <f>IF(AQ614="","",VLOOKUP(AQ614,作業者名!$B$4:$C$100,2,FALSE))</f>
        <v/>
      </c>
      <c r="BB614" s="412" t="str">
        <f>IF(AR614="","",VLOOKUP(AR614,作業者名!$B$4:$C$100,2,FALSE))</f>
        <v/>
      </c>
      <c r="BC614" s="412" t="str">
        <f>IF(G614="","",VLOOKUP(J614,中子データ!B$4:N$6004,12,FALSE))</f>
        <v/>
      </c>
      <c r="BD614" s="413" t="str">
        <f>IF(G614="","",VLOOKUP(J614,中子データ!$B$4:$P$4500,15,FALSE))</f>
        <v/>
      </c>
    </row>
    <row r="615" spans="1:56" x14ac:dyDescent="0.15">
      <c r="A615" s="7" t="str">
        <f>IF(G615="","",VLOOKUP(H615,マシン名!$B$4:$C$93,2,FALSE))</f>
        <v/>
      </c>
      <c r="B615" s="7" t="str">
        <f>IF(G615="","",VLOOKUP(I615,作業者名!$B$4:$C$100,2,FALSE))</f>
        <v/>
      </c>
      <c r="C615" s="7" t="str">
        <f>IF(G615="","",VLOOKUP(J615,中子データ!$B$4:$H$4500,2,FALSE))</f>
        <v/>
      </c>
      <c r="D615" s="8" t="str">
        <f>IF(G615="","",VLOOKUP(J615,中子データ!$B$4:$H$4500,4,FALSE))</f>
        <v/>
      </c>
      <c r="E615" s="231" t="str">
        <f t="shared" si="391"/>
        <v/>
      </c>
      <c r="G615" s="958"/>
      <c r="H615" s="9"/>
      <c r="I615" s="9"/>
      <c r="J615" s="9"/>
      <c r="K615" s="10"/>
      <c r="L615" s="10"/>
      <c r="M615" s="6"/>
      <c r="N615" s="6">
        <f t="shared" ref="N615" si="397">L615-SUM(O615:Z615)</f>
        <v>0</v>
      </c>
      <c r="O615" s="250"/>
      <c r="P615" s="250"/>
      <c r="Q615" s="250"/>
      <c r="R615" s="250"/>
      <c r="S615" s="250"/>
      <c r="T615" s="250"/>
      <c r="U615" s="250"/>
      <c r="V615" s="250"/>
      <c r="W615" s="250"/>
      <c r="X615" s="250"/>
      <c r="Y615" s="250"/>
      <c r="Z615" s="4"/>
      <c r="AA615" s="429"/>
      <c r="AB615" s="457">
        <f t="shared" si="396"/>
        <v>0</v>
      </c>
      <c r="AC615" s="11"/>
      <c r="AD615" s="11"/>
      <c r="AE615" s="11"/>
      <c r="AF615" s="11"/>
      <c r="AG615" s="11"/>
      <c r="AH615" s="11"/>
      <c r="AI615" s="11"/>
      <c r="AJ615" s="12"/>
      <c r="AK615" s="445" t="str">
        <f>IF(G615="","",VLOOKUP(J615,中子データ!$B$4:$H$4500,3,FALSE))</f>
        <v/>
      </c>
      <c r="AL615" s="445" t="str">
        <f>IF(G615="","",VLOOKUP(J615,中子データ!$B$4:$H$4500,5,FALSE))</f>
        <v/>
      </c>
      <c r="AM615" s="445" t="str">
        <f>IF(G615="","",VLOOKUP(J615,中子データ!$B$4:$H$4500,6,FALSE))</f>
        <v/>
      </c>
      <c r="AN615" s="418"/>
      <c r="AO615" s="423"/>
      <c r="AP615" s="420"/>
      <c r="AQ615" s="421"/>
      <c r="AR615" s="420"/>
      <c r="AS615" s="436"/>
      <c r="AT615" s="436"/>
      <c r="AU615" s="422"/>
      <c r="AV615" s="11"/>
      <c r="AW615" s="11"/>
      <c r="AX615" s="410">
        <f t="shared" si="387"/>
        <v>0</v>
      </c>
      <c r="AY615" s="411" t="str">
        <f>IF(G615="","",VLOOKUP(J615,中子データ!$B$4:$M$5999,10,FALSE))</f>
        <v/>
      </c>
      <c r="AZ615" s="438" t="str">
        <f>IF(G615="","",VLOOKUP(J615,中子データ!$B$4:$M$5999,9,FALSE))</f>
        <v/>
      </c>
      <c r="BA615" s="412" t="str">
        <f>IF(AQ615="","",VLOOKUP(AQ615,作業者名!$B$4:$C$100,2,FALSE))</f>
        <v/>
      </c>
      <c r="BB615" s="412" t="str">
        <f>IF(AR615="","",VLOOKUP(AR615,作業者名!$B$4:$C$100,2,FALSE))</f>
        <v/>
      </c>
      <c r="BC615" s="412" t="str">
        <f>IF(G615="","",VLOOKUP(J615,中子データ!B$4:N$6004,12,FALSE))</f>
        <v/>
      </c>
      <c r="BD615" s="413" t="str">
        <f>IF(G615="","",VLOOKUP(J615,中子データ!$B$4:$P$4500,15,FALSE))</f>
        <v/>
      </c>
    </row>
    <row r="616" spans="1:56" x14ac:dyDescent="0.15">
      <c r="A616" s="7" t="str">
        <f>IF(G616="","",VLOOKUP(H616,マシン名!$B$4:$C$93,2,FALSE))</f>
        <v/>
      </c>
      <c r="B616" s="7" t="str">
        <f>IF(G616="","",VLOOKUP(I616,作業者名!$B$4:$C$100,2,FALSE))</f>
        <v/>
      </c>
      <c r="C616" s="7" t="str">
        <f>IF(G616="","",VLOOKUP(J616,中子データ!$B$4:$H$4500,2,FALSE))</f>
        <v/>
      </c>
      <c r="D616" s="8" t="str">
        <f>IF(G616="","",VLOOKUP(J616,中子データ!$B$4:$H$4500,4,FALSE))</f>
        <v/>
      </c>
      <c r="E616" s="231" t="str">
        <f t="shared" si="391"/>
        <v/>
      </c>
      <c r="G616" s="958"/>
      <c r="H616" s="9"/>
      <c r="I616" s="9"/>
      <c r="J616" s="9"/>
      <c r="K616" s="10"/>
      <c r="L616" s="10"/>
      <c r="M616" s="6"/>
      <c r="N616" s="6">
        <f t="shared" ref="N616:N632" si="398">L616-SUM(O616:Z616)</f>
        <v>0</v>
      </c>
      <c r="O616" s="250"/>
      <c r="P616" s="250"/>
      <c r="Q616" s="250"/>
      <c r="R616" s="250"/>
      <c r="S616" s="250"/>
      <c r="T616" s="250"/>
      <c r="U616" s="250"/>
      <c r="V616" s="250"/>
      <c r="W616" s="250"/>
      <c r="X616" s="250"/>
      <c r="Y616" s="250"/>
      <c r="Z616" s="4"/>
      <c r="AA616" s="429"/>
      <c r="AB616" s="457">
        <f t="shared" ref="AB616:AB619" si="399">SUM(AC616:AJ616)</f>
        <v>0</v>
      </c>
      <c r="AC616" s="11"/>
      <c r="AD616" s="11"/>
      <c r="AE616" s="11"/>
      <c r="AF616" s="11"/>
      <c r="AG616" s="11"/>
      <c r="AH616" s="11"/>
      <c r="AI616" s="11"/>
      <c r="AJ616" s="12"/>
      <c r="AK616" s="445" t="str">
        <f>IF(G616="","",VLOOKUP(J616,中子データ!$B$4:$H$4500,3,FALSE))</f>
        <v/>
      </c>
      <c r="AL616" s="445" t="str">
        <f>IF(G616="","",VLOOKUP(J616,中子データ!$B$4:$H$4500,5,FALSE))</f>
        <v/>
      </c>
      <c r="AM616" s="445" t="str">
        <f>IF(G616="","",VLOOKUP(J616,中子データ!$B$4:$H$4500,6,FALSE))</f>
        <v/>
      </c>
      <c r="AN616" s="418"/>
      <c r="AO616" s="423"/>
      <c r="AP616" s="420"/>
      <c r="AQ616" s="421"/>
      <c r="AR616" s="420"/>
      <c r="AS616" s="436"/>
      <c r="AT616" s="436"/>
      <c r="AU616" s="422"/>
      <c r="AV616" s="11"/>
      <c r="AW616" s="11"/>
      <c r="AX616" s="410">
        <f t="shared" si="387"/>
        <v>0</v>
      </c>
      <c r="AY616" s="411" t="str">
        <f>IF(G616="","",VLOOKUP(J616,中子データ!$B$4:$M$5999,10,FALSE))</f>
        <v/>
      </c>
      <c r="AZ616" s="438" t="str">
        <f>IF(G616="","",VLOOKUP(J616,中子データ!$B$4:$M$5999,9,FALSE))</f>
        <v/>
      </c>
      <c r="BA616" s="412" t="str">
        <f>IF(AQ616="","",VLOOKUP(AQ616,作業者名!$B$4:$C$100,2,FALSE))</f>
        <v/>
      </c>
      <c r="BB616" s="412" t="str">
        <f>IF(AR616="","",VLOOKUP(AR616,作業者名!$B$4:$C$100,2,FALSE))</f>
        <v/>
      </c>
      <c r="BC616" s="412" t="str">
        <f>IF(G616="","",VLOOKUP(J616,中子データ!B$4:N$6004,12,FALSE))</f>
        <v/>
      </c>
      <c r="BD616" s="413" t="str">
        <f>IF(G616="","",VLOOKUP(J616,中子データ!$B$4:$P$4500,15,FALSE))</f>
        <v/>
      </c>
    </row>
    <row r="617" spans="1:56" x14ac:dyDescent="0.15">
      <c r="A617" s="7" t="str">
        <f>IF(G617="","",VLOOKUP(H617,マシン名!$B$4:$C$93,2,FALSE))</f>
        <v/>
      </c>
      <c r="B617" s="7" t="str">
        <f>IF(G617="","",VLOOKUP(I617,作業者名!$B$4:$C$100,2,FALSE))</f>
        <v/>
      </c>
      <c r="C617" s="7" t="str">
        <f>IF(G617="","",VLOOKUP(J617,中子データ!$B$4:$H$4500,2,FALSE))</f>
        <v/>
      </c>
      <c r="D617" s="8" t="str">
        <f>IF(G617="","",VLOOKUP(J617,中子データ!$B$4:$H$4500,4,FALSE))</f>
        <v/>
      </c>
      <c r="E617" s="231" t="str">
        <f t="shared" si="391"/>
        <v/>
      </c>
      <c r="G617" s="958"/>
      <c r="H617" s="9"/>
      <c r="I617" s="9"/>
      <c r="J617" s="9"/>
      <c r="K617" s="10"/>
      <c r="L617" s="10"/>
      <c r="M617" s="6"/>
      <c r="N617" s="6">
        <f t="shared" si="398"/>
        <v>0</v>
      </c>
      <c r="O617" s="250"/>
      <c r="P617" s="250"/>
      <c r="Q617" s="250"/>
      <c r="R617" s="250"/>
      <c r="S617" s="250"/>
      <c r="T617" s="250"/>
      <c r="U617" s="250"/>
      <c r="V617" s="250"/>
      <c r="W617" s="250"/>
      <c r="X617" s="250"/>
      <c r="Y617" s="250"/>
      <c r="Z617" s="4"/>
      <c r="AA617" s="429"/>
      <c r="AB617" s="457">
        <f t="shared" si="399"/>
        <v>0</v>
      </c>
      <c r="AC617" s="11"/>
      <c r="AD617" s="11"/>
      <c r="AE617" s="11"/>
      <c r="AF617" s="11"/>
      <c r="AG617" s="11"/>
      <c r="AH617" s="11"/>
      <c r="AI617" s="11"/>
      <c r="AJ617" s="12"/>
      <c r="AK617" s="445" t="str">
        <f>IF(G617="","",VLOOKUP(J617,中子データ!$B$4:$H$4500,3,FALSE))</f>
        <v/>
      </c>
      <c r="AL617" s="445" t="str">
        <f>IF(G617="","",VLOOKUP(J617,中子データ!$B$4:$H$4500,5,FALSE))</f>
        <v/>
      </c>
      <c r="AM617" s="445" t="str">
        <f>IF(G617="","",VLOOKUP(J617,中子データ!$B$4:$H$4500,6,FALSE))</f>
        <v/>
      </c>
      <c r="AN617" s="418"/>
      <c r="AO617" s="423"/>
      <c r="AP617" s="420"/>
      <c r="AQ617" s="421"/>
      <c r="AR617" s="420"/>
      <c r="AS617" s="436"/>
      <c r="AT617" s="436"/>
      <c r="AU617" s="422"/>
      <c r="AV617" s="11"/>
      <c r="AW617" s="11"/>
      <c r="AX617" s="410">
        <f t="shared" si="387"/>
        <v>0</v>
      </c>
      <c r="AY617" s="411" t="str">
        <f>IF(G617="","",VLOOKUP(J617,中子データ!$B$4:$M$5999,10,FALSE))</f>
        <v/>
      </c>
      <c r="AZ617" s="438" t="str">
        <f>IF(G617="","",VLOOKUP(J617,中子データ!$B$4:$M$5999,9,FALSE))</f>
        <v/>
      </c>
      <c r="BA617" s="412" t="str">
        <f>IF(AQ617="","",VLOOKUP(AQ617,作業者名!$B$4:$C$100,2,FALSE))</f>
        <v/>
      </c>
      <c r="BB617" s="412" t="str">
        <f>IF(AR617="","",VLOOKUP(AR617,作業者名!$B$4:$C$100,2,FALSE))</f>
        <v/>
      </c>
      <c r="BC617" s="412" t="str">
        <f>IF(G617="","",VLOOKUP(J617,中子データ!B$4:N$6004,12,FALSE))</f>
        <v/>
      </c>
      <c r="BD617" s="413" t="str">
        <f>IF(G617="","",VLOOKUP(J617,中子データ!$B$4:$P$4500,15,FALSE))</f>
        <v/>
      </c>
    </row>
    <row r="618" spans="1:56" x14ac:dyDescent="0.15">
      <c r="A618" s="7" t="str">
        <f>IF(G618="","",VLOOKUP(H618,マシン名!$B$4:$C$93,2,FALSE))</f>
        <v/>
      </c>
      <c r="B618" s="7" t="str">
        <f>IF(G618="","",VLOOKUP(I618,作業者名!$B$4:$C$100,2,FALSE))</f>
        <v/>
      </c>
      <c r="C618" s="7" t="str">
        <f>IF(G618="","",VLOOKUP(J618,中子データ!$B$4:$H$4500,2,FALSE))</f>
        <v/>
      </c>
      <c r="D618" s="8" t="str">
        <f>IF(G618="","",VLOOKUP(J618,中子データ!$B$4:$H$4500,4,FALSE))</f>
        <v/>
      </c>
      <c r="E618" s="231" t="str">
        <f t="shared" si="391"/>
        <v/>
      </c>
      <c r="G618" s="958"/>
      <c r="H618" s="9"/>
      <c r="I618" s="9"/>
      <c r="J618" s="9"/>
      <c r="K618" s="10"/>
      <c r="L618" s="10"/>
      <c r="M618" s="6"/>
      <c r="N618" s="6">
        <f t="shared" si="398"/>
        <v>0</v>
      </c>
      <c r="O618" s="250"/>
      <c r="P618" s="250"/>
      <c r="Q618" s="250"/>
      <c r="R618" s="250"/>
      <c r="S618" s="250"/>
      <c r="T618" s="250"/>
      <c r="U618" s="250"/>
      <c r="V618" s="250"/>
      <c r="W618" s="250"/>
      <c r="X618" s="250"/>
      <c r="Y618" s="250"/>
      <c r="Z618" s="4"/>
      <c r="AA618" s="429"/>
      <c r="AB618" s="457">
        <f t="shared" si="399"/>
        <v>0</v>
      </c>
      <c r="AC618" s="11"/>
      <c r="AD618" s="11"/>
      <c r="AE618" s="11"/>
      <c r="AF618" s="11"/>
      <c r="AG618" s="11"/>
      <c r="AH618" s="11"/>
      <c r="AI618" s="11"/>
      <c r="AJ618" s="12"/>
      <c r="AK618" s="445" t="str">
        <f>IF(G618="","",VLOOKUP(J618,中子データ!$B$4:$H$4500,3,FALSE))</f>
        <v/>
      </c>
      <c r="AL618" s="445" t="str">
        <f>IF(G618="","",VLOOKUP(J618,中子データ!$B$4:$H$4500,5,FALSE))</f>
        <v/>
      </c>
      <c r="AM618" s="445" t="str">
        <f>IF(G618="","",VLOOKUP(J618,中子データ!$B$4:$H$4500,6,FALSE))</f>
        <v/>
      </c>
      <c r="AN618" s="418"/>
      <c r="AO618" s="423"/>
      <c r="AP618" s="420"/>
      <c r="AQ618" s="421"/>
      <c r="AR618" s="420"/>
      <c r="AS618" s="436"/>
      <c r="AT618" s="436"/>
      <c r="AU618" s="422"/>
      <c r="AV618" s="11"/>
      <c r="AW618" s="11"/>
      <c r="AX618" s="410">
        <f t="shared" si="387"/>
        <v>0</v>
      </c>
      <c r="AY618" s="411" t="str">
        <f>IF(G618="","",VLOOKUP(J618,中子データ!$B$4:$M$5999,10,FALSE))</f>
        <v/>
      </c>
      <c r="AZ618" s="438" t="str">
        <f>IF(G618="","",VLOOKUP(J618,中子データ!$B$4:$M$5999,9,FALSE))</f>
        <v/>
      </c>
      <c r="BA618" s="412" t="str">
        <f>IF(AQ618="","",VLOOKUP(AQ618,作業者名!$B$4:$C$100,2,FALSE))</f>
        <v/>
      </c>
      <c r="BB618" s="412" t="str">
        <f>IF(AR618="","",VLOOKUP(AR618,作業者名!$B$4:$C$100,2,FALSE))</f>
        <v/>
      </c>
      <c r="BC618" s="412" t="str">
        <f>IF(G618="","",VLOOKUP(J618,中子データ!B$4:N$6004,12,FALSE))</f>
        <v/>
      </c>
      <c r="BD618" s="413" t="str">
        <f>IF(G618="","",VLOOKUP(J618,中子データ!$B$4:$P$4500,15,FALSE))</f>
        <v/>
      </c>
    </row>
    <row r="619" spans="1:56" x14ac:dyDescent="0.15">
      <c r="A619" s="7" t="str">
        <f>IF(G619="","",VLOOKUP(H619,マシン名!$B$4:$C$93,2,FALSE))</f>
        <v/>
      </c>
      <c r="B619" s="7" t="str">
        <f>IF(G619="","",VLOOKUP(I619,作業者名!$B$4:$C$100,2,FALSE))</f>
        <v/>
      </c>
      <c r="C619" s="7" t="str">
        <f>IF(G619="","",VLOOKUP(J619,中子データ!$B$4:$H$4500,2,FALSE))</f>
        <v/>
      </c>
      <c r="D619" s="8" t="str">
        <f>IF(G619="","",VLOOKUP(J619,中子データ!$B$4:$H$4500,4,FALSE))</f>
        <v/>
      </c>
      <c r="E619" s="231" t="str">
        <f t="shared" si="391"/>
        <v/>
      </c>
      <c r="G619" s="958"/>
      <c r="H619" s="9"/>
      <c r="I619" s="9"/>
      <c r="J619" s="9"/>
      <c r="K619" s="10"/>
      <c r="L619" s="10"/>
      <c r="M619" s="6"/>
      <c r="N619" s="6">
        <f t="shared" si="398"/>
        <v>0</v>
      </c>
      <c r="O619" s="250"/>
      <c r="P619" s="250"/>
      <c r="Q619" s="250"/>
      <c r="R619" s="250"/>
      <c r="S619" s="250"/>
      <c r="T619" s="250"/>
      <c r="U619" s="250"/>
      <c r="V619" s="250"/>
      <c r="W619" s="250"/>
      <c r="X619" s="250"/>
      <c r="Y619" s="250"/>
      <c r="Z619" s="4"/>
      <c r="AA619" s="429"/>
      <c r="AB619" s="457">
        <f t="shared" si="399"/>
        <v>0</v>
      </c>
      <c r="AC619" s="11"/>
      <c r="AD619" s="11"/>
      <c r="AE619" s="11"/>
      <c r="AF619" s="11"/>
      <c r="AG619" s="11"/>
      <c r="AH619" s="11"/>
      <c r="AI619" s="11"/>
      <c r="AJ619" s="12"/>
      <c r="AK619" s="445" t="str">
        <f>IF(G619="","",VLOOKUP(J619,中子データ!$B$4:$H$4500,3,FALSE))</f>
        <v/>
      </c>
      <c r="AL619" s="445" t="str">
        <f>IF(G619="","",VLOOKUP(J619,中子データ!$B$4:$H$4500,5,FALSE))</f>
        <v/>
      </c>
      <c r="AM619" s="445" t="str">
        <f>IF(G619="","",VLOOKUP(J619,中子データ!$B$4:$H$4500,6,FALSE))</f>
        <v/>
      </c>
      <c r="AN619" s="418"/>
      <c r="AO619" s="423"/>
      <c r="AP619" s="420"/>
      <c r="AQ619" s="421"/>
      <c r="AR619" s="420"/>
      <c r="AS619" s="436"/>
      <c r="AT619" s="436"/>
      <c r="AU619" s="422"/>
      <c r="AV619" s="11"/>
      <c r="AW619" s="11"/>
      <c r="AX619" s="410">
        <f t="shared" si="387"/>
        <v>0</v>
      </c>
      <c r="AY619" s="411" t="str">
        <f>IF(G619="","",VLOOKUP(J619,中子データ!$B$4:$M$5999,10,FALSE))</f>
        <v/>
      </c>
      <c r="AZ619" s="438" t="str">
        <f>IF(G619="","",VLOOKUP(J619,中子データ!$B$4:$M$5999,9,FALSE))</f>
        <v/>
      </c>
      <c r="BA619" s="412" t="str">
        <f>IF(AQ619="","",VLOOKUP(AQ619,作業者名!$B$4:$C$100,2,FALSE))</f>
        <v/>
      </c>
      <c r="BB619" s="412" t="str">
        <f>IF(AR619="","",VLOOKUP(AR619,作業者名!$B$4:$C$100,2,FALSE))</f>
        <v/>
      </c>
      <c r="BC619" s="412" t="str">
        <f>IF(G619="","",VLOOKUP(J619,中子データ!B$4:N$6004,12,FALSE))</f>
        <v/>
      </c>
      <c r="BD619" s="413" t="str">
        <f>IF(G619="","",VLOOKUP(J619,中子データ!$B$4:$P$4500,15,FALSE))</f>
        <v/>
      </c>
    </row>
    <row r="620" spans="1:56" x14ac:dyDescent="0.15">
      <c r="A620" s="7" t="str">
        <f>IF(G620="","",VLOOKUP(H620,マシン名!$B$4:$C$93,2,FALSE))</f>
        <v/>
      </c>
      <c r="B620" s="7" t="str">
        <f>IF(G620="","",VLOOKUP(I620,作業者名!$B$4:$C$100,2,FALSE))</f>
        <v/>
      </c>
      <c r="C620" s="7" t="str">
        <f>IF(G620="","",VLOOKUP(J620,中子データ!$B$4:$H$4500,2,FALSE))</f>
        <v/>
      </c>
      <c r="D620" s="8" t="str">
        <f>IF(G620="","",VLOOKUP(J620,中子データ!$B$4:$H$4500,4,FALSE))</f>
        <v/>
      </c>
      <c r="E620" s="231" t="str">
        <f t="shared" si="391"/>
        <v/>
      </c>
      <c r="G620" s="958"/>
      <c r="H620" s="9"/>
      <c r="I620" s="9"/>
      <c r="J620" s="9"/>
      <c r="K620" s="10"/>
      <c r="L620" s="10"/>
      <c r="M620" s="6"/>
      <c r="N620" s="6">
        <f t="shared" si="398"/>
        <v>0</v>
      </c>
      <c r="O620" s="250"/>
      <c r="P620" s="250"/>
      <c r="Q620" s="250"/>
      <c r="R620" s="250"/>
      <c r="S620" s="250"/>
      <c r="T620" s="250"/>
      <c r="U620" s="250"/>
      <c r="V620" s="250"/>
      <c r="W620" s="250"/>
      <c r="X620" s="250"/>
      <c r="Y620" s="250"/>
      <c r="Z620" s="4"/>
      <c r="AA620" s="429"/>
      <c r="AB620" s="457">
        <f>SUM(AC620:AJ620)</f>
        <v>0</v>
      </c>
      <c r="AC620" s="11"/>
      <c r="AD620" s="11"/>
      <c r="AE620" s="11"/>
      <c r="AF620" s="11"/>
      <c r="AG620" s="11"/>
      <c r="AH620" s="11"/>
      <c r="AI620" s="11"/>
      <c r="AJ620" s="12"/>
      <c r="AK620" s="445" t="str">
        <f>IF(G620="","",VLOOKUP(J620,中子データ!$B$4:$H$4500,3,FALSE))</f>
        <v/>
      </c>
      <c r="AL620" s="445" t="str">
        <f>IF(G620="","",VLOOKUP(J620,中子データ!$B$4:$H$4500,5,FALSE))</f>
        <v/>
      </c>
      <c r="AM620" s="445" t="str">
        <f>IF(G620="","",VLOOKUP(J620,中子データ!$B$4:$H$4500,6,FALSE))</f>
        <v/>
      </c>
      <c r="AN620" s="418"/>
      <c r="AO620" s="423"/>
      <c r="AP620" s="420"/>
      <c r="AQ620" s="421"/>
      <c r="AR620" s="420"/>
      <c r="AS620" s="436"/>
      <c r="AT620" s="436"/>
      <c r="AU620" s="422"/>
      <c r="AV620" s="11"/>
      <c r="AW620" s="11"/>
      <c r="AX620" s="410">
        <f t="shared" si="387"/>
        <v>0</v>
      </c>
      <c r="AY620" s="411" t="str">
        <f>IF(G620="","",VLOOKUP(J620,中子データ!$B$4:$M$5999,10,FALSE))</f>
        <v/>
      </c>
      <c r="AZ620" s="438" t="str">
        <f>IF(G620="","",VLOOKUP(J620,中子データ!$B$4:$M$5999,9,FALSE))</f>
        <v/>
      </c>
      <c r="BA620" s="412" t="str">
        <f>IF(AQ620="","",VLOOKUP(AQ620,作業者名!$B$4:$C$100,2,FALSE))</f>
        <v/>
      </c>
      <c r="BB620" s="412" t="str">
        <f>IF(AR620="","",VLOOKUP(AR620,作業者名!$B$4:$C$100,2,FALSE))</f>
        <v/>
      </c>
      <c r="BC620" s="412" t="str">
        <f>IF(G620="","",VLOOKUP(J620,中子データ!B$4:N$6004,12,FALSE))</f>
        <v/>
      </c>
      <c r="BD620" s="413" t="str">
        <f>IF(G620="","",VLOOKUP(J620,中子データ!$B$4:$P$4500,15,FALSE))</f>
        <v/>
      </c>
    </row>
    <row r="621" spans="1:56" x14ac:dyDescent="0.15">
      <c r="A621" s="7" t="str">
        <f>IF(G621="","",VLOOKUP(H621,マシン名!$B$4:$C$93,2,FALSE))</f>
        <v/>
      </c>
      <c r="B621" s="7" t="str">
        <f>IF(G621="","",VLOOKUP(I621,作業者名!$B$4:$C$100,2,FALSE))</f>
        <v/>
      </c>
      <c r="C621" s="7" t="str">
        <f>IF(G621="","",VLOOKUP(J621,中子データ!$B$4:$H$4500,2,FALSE))</f>
        <v/>
      </c>
      <c r="D621" s="8" t="str">
        <f>IF(G621="","",VLOOKUP(J621,中子データ!$B$4:$H$4500,4,FALSE))</f>
        <v/>
      </c>
      <c r="E621" s="231" t="str">
        <f>IF(G621="","",D621*K621-AB621)</f>
        <v/>
      </c>
      <c r="G621" s="958"/>
      <c r="H621" s="9"/>
      <c r="I621" s="9"/>
      <c r="J621" s="9"/>
      <c r="K621" s="10"/>
      <c r="L621" s="10"/>
      <c r="M621" s="6"/>
      <c r="N621" s="6">
        <f t="shared" si="398"/>
        <v>0</v>
      </c>
      <c r="O621" s="250"/>
      <c r="P621" s="250"/>
      <c r="Q621" s="250"/>
      <c r="R621" s="250"/>
      <c r="S621" s="250"/>
      <c r="T621" s="250"/>
      <c r="U621" s="250"/>
      <c r="V621" s="250"/>
      <c r="W621" s="250"/>
      <c r="X621" s="250"/>
      <c r="Y621" s="250"/>
      <c r="Z621" s="4"/>
      <c r="AA621" s="429"/>
      <c r="AB621" s="457">
        <f>SUM(AC621:AJ621)</f>
        <v>0</v>
      </c>
      <c r="AC621" s="11"/>
      <c r="AD621" s="11"/>
      <c r="AE621" s="11"/>
      <c r="AF621" s="11"/>
      <c r="AG621" s="11"/>
      <c r="AH621" s="11"/>
      <c r="AI621" s="11"/>
      <c r="AJ621" s="12"/>
      <c r="AK621" s="445" t="str">
        <f>IF(G621="","",VLOOKUP(J621,中子データ!$B$4:$H$4500,3,FALSE))</f>
        <v/>
      </c>
      <c r="AL621" s="445" t="str">
        <f>IF(G621="","",VLOOKUP(J621,中子データ!$B$4:$H$4500,5,FALSE))</f>
        <v/>
      </c>
      <c r="AM621" s="445" t="str">
        <f>IF(G621="","",VLOOKUP(J621,中子データ!$B$4:$H$4500,6,FALSE))</f>
        <v/>
      </c>
      <c r="AN621" s="418"/>
      <c r="AO621" s="423"/>
      <c r="AP621" s="420"/>
      <c r="AQ621" s="421"/>
      <c r="AR621" s="420"/>
      <c r="AS621" s="436"/>
      <c r="AT621" s="436"/>
      <c r="AU621" s="422"/>
      <c r="AV621" s="11"/>
      <c r="AW621" s="11"/>
      <c r="AX621" s="410">
        <f t="shared" si="387"/>
        <v>0</v>
      </c>
      <c r="AY621" s="411" t="str">
        <f>IF(G621="","",VLOOKUP(J621,中子データ!$B$4:$M$5999,10,FALSE))</f>
        <v/>
      </c>
      <c r="AZ621" s="438" t="str">
        <f>IF(G621="","",VLOOKUP(J621,中子データ!$B$4:$M$5999,9,FALSE))</f>
        <v/>
      </c>
      <c r="BA621" s="412" t="str">
        <f>IF(AQ621="","",VLOOKUP(AQ621,作業者名!$B$4:$C$100,2,FALSE))</f>
        <v/>
      </c>
      <c r="BB621" s="412" t="str">
        <f>IF(AR621="","",VLOOKUP(AR621,作業者名!$B$4:$C$100,2,FALSE))</f>
        <v/>
      </c>
      <c r="BC621" s="412" t="str">
        <f>IF(G621="","",VLOOKUP(J621,中子データ!B$4:N$6004,12,FALSE))</f>
        <v/>
      </c>
      <c r="BD621" s="413" t="str">
        <f>IF(G621="","",VLOOKUP(J621,中子データ!$B$4:$P$4500,15,FALSE))</f>
        <v/>
      </c>
    </row>
    <row r="622" spans="1:56" x14ac:dyDescent="0.15">
      <c r="A622" s="7" t="str">
        <f>IF(G622="","",VLOOKUP(H622,マシン名!$B$4:$C$93,2,FALSE))</f>
        <v/>
      </c>
      <c r="B622" s="7" t="str">
        <f>IF(G622="","",VLOOKUP(I622,作業者名!$B$4:$C$100,2,FALSE))</f>
        <v/>
      </c>
      <c r="C622" s="7" t="str">
        <f>IF(G622="","",VLOOKUP(J622,中子データ!$B$4:$H$4500,2,FALSE))</f>
        <v/>
      </c>
      <c r="D622" s="8" t="str">
        <f>IF(G622="","",VLOOKUP(J622,中子データ!$B$4:$H$4500,4,FALSE))</f>
        <v/>
      </c>
      <c r="E622" s="231" t="str">
        <f t="shared" si="391"/>
        <v/>
      </c>
      <c r="G622" s="958"/>
      <c r="H622" s="9"/>
      <c r="I622" s="9"/>
      <c r="J622" s="9"/>
      <c r="K622" s="10"/>
      <c r="L622" s="10"/>
      <c r="M622" s="6"/>
      <c r="N622" s="6">
        <f t="shared" si="398"/>
        <v>0</v>
      </c>
      <c r="O622" s="250"/>
      <c r="P622" s="250"/>
      <c r="Q622" s="250"/>
      <c r="R622" s="250"/>
      <c r="S622" s="250"/>
      <c r="T622" s="250"/>
      <c r="U622" s="250"/>
      <c r="V622" s="250"/>
      <c r="W622" s="250"/>
      <c r="X622" s="250"/>
      <c r="Y622" s="250"/>
      <c r="Z622" s="4"/>
      <c r="AA622" s="429"/>
      <c r="AB622" s="457">
        <f>SUM(AC622:AJ622)</f>
        <v>0</v>
      </c>
      <c r="AC622" s="11"/>
      <c r="AD622" s="11"/>
      <c r="AE622" s="11"/>
      <c r="AF622" s="11"/>
      <c r="AG622" s="11"/>
      <c r="AH622" s="11"/>
      <c r="AI622" s="11"/>
      <c r="AJ622" s="12"/>
      <c r="AK622" s="445" t="str">
        <f>IF(G622="","",VLOOKUP(J622,中子データ!$B$4:$H$4500,3,FALSE))</f>
        <v/>
      </c>
      <c r="AL622" s="445" t="str">
        <f>IF(G622="","",VLOOKUP(J622,中子データ!$B$4:$H$4500,5,FALSE))</f>
        <v/>
      </c>
      <c r="AM622" s="445" t="str">
        <f>IF(G622="","",VLOOKUP(J622,中子データ!$B$4:$H$4500,6,FALSE))</f>
        <v/>
      </c>
      <c r="AN622" s="418"/>
      <c r="AO622" s="423"/>
      <c r="AP622" s="420"/>
      <c r="AQ622" s="421"/>
      <c r="AR622" s="420"/>
      <c r="AS622" s="436"/>
      <c r="AT622" s="436"/>
      <c r="AU622" s="422"/>
      <c r="AV622" s="11"/>
      <c r="AW622" s="11"/>
      <c r="AX622" s="410">
        <f t="shared" si="387"/>
        <v>0</v>
      </c>
      <c r="AY622" s="411" t="str">
        <f>IF(G622="","",VLOOKUP(J622,中子データ!$B$4:$M$5999,10,FALSE))</f>
        <v/>
      </c>
      <c r="AZ622" s="438" t="str">
        <f>IF(G622="","",VLOOKUP(J622,中子データ!$B$4:$M$5999,9,FALSE))</f>
        <v/>
      </c>
      <c r="BA622" s="412" t="str">
        <f>IF(AQ622="","",VLOOKUP(AQ622,作業者名!$B$4:$C$100,2,FALSE))</f>
        <v/>
      </c>
      <c r="BB622" s="412" t="str">
        <f>IF(AR622="","",VLOOKUP(AR622,作業者名!$B$4:$C$100,2,FALSE))</f>
        <v/>
      </c>
      <c r="BC622" s="412" t="str">
        <f>IF(G622="","",VLOOKUP(J622,中子データ!B$4:N$6004,12,FALSE))</f>
        <v/>
      </c>
      <c r="BD622" s="413" t="str">
        <f>IF(G622="","",VLOOKUP(J622,中子データ!$B$4:$P$4500,15,FALSE))</f>
        <v/>
      </c>
    </row>
    <row r="623" spans="1:56" x14ac:dyDescent="0.15">
      <c r="A623" s="7" t="str">
        <f>IF(G623="","",VLOOKUP(H623,マシン名!$B$4:$C$93,2,FALSE))</f>
        <v/>
      </c>
      <c r="B623" s="7" t="str">
        <f>IF(G623="","",VLOOKUP(I623,作業者名!$B$4:$C$100,2,FALSE))</f>
        <v/>
      </c>
      <c r="C623" s="7" t="str">
        <f>IF(G623="","",VLOOKUP(J623,中子データ!$B$4:$H$4500,2,FALSE))</f>
        <v/>
      </c>
      <c r="D623" s="8" t="str">
        <f>IF(G623="","",VLOOKUP(J623,中子データ!$B$4:$H$4500,4,FALSE))</f>
        <v/>
      </c>
      <c r="E623" s="231" t="str">
        <f t="shared" si="391"/>
        <v/>
      </c>
      <c r="G623" s="958"/>
      <c r="H623" s="9"/>
      <c r="I623" s="9"/>
      <c r="J623" s="9"/>
      <c r="K623" s="10"/>
      <c r="L623" s="10"/>
      <c r="M623" s="6"/>
      <c r="N623" s="6">
        <f t="shared" si="398"/>
        <v>0</v>
      </c>
      <c r="O623" s="250"/>
      <c r="P623" s="250"/>
      <c r="Q623" s="250"/>
      <c r="R623" s="250"/>
      <c r="S623" s="250"/>
      <c r="T623" s="250"/>
      <c r="U623" s="250"/>
      <c r="V623" s="250"/>
      <c r="W623" s="250"/>
      <c r="X623" s="250"/>
      <c r="Y623" s="250"/>
      <c r="Z623" s="4"/>
      <c r="AA623" s="429"/>
      <c r="AB623" s="457">
        <f>SUM(AC623:AJ623)</f>
        <v>0</v>
      </c>
      <c r="AC623" s="11"/>
      <c r="AD623" s="11"/>
      <c r="AE623" s="11"/>
      <c r="AF623" s="11"/>
      <c r="AG623" s="11"/>
      <c r="AH623" s="11"/>
      <c r="AI623" s="11"/>
      <c r="AJ623" s="12"/>
      <c r="AK623" s="445" t="str">
        <f>IF(G623="","",VLOOKUP(J623,中子データ!$B$4:$H$4500,3,FALSE))</f>
        <v/>
      </c>
      <c r="AL623" s="445" t="str">
        <f>IF(G623="","",VLOOKUP(J623,中子データ!$B$4:$H$4500,5,FALSE))</f>
        <v/>
      </c>
      <c r="AM623" s="445" t="str">
        <f>IF(G623="","",VLOOKUP(J623,中子データ!$B$4:$H$4500,6,FALSE))</f>
        <v/>
      </c>
      <c r="AN623" s="418"/>
      <c r="AO623" s="423"/>
      <c r="AP623" s="420"/>
      <c r="AQ623" s="421"/>
      <c r="AR623" s="420"/>
      <c r="AS623" s="436"/>
      <c r="AT623" s="436"/>
      <c r="AU623" s="422"/>
      <c r="AV623" s="11"/>
      <c r="AW623" s="11"/>
      <c r="AX623" s="410">
        <f t="shared" si="387"/>
        <v>0</v>
      </c>
      <c r="AY623" s="411" t="str">
        <f>IF(G623="","",VLOOKUP(J623,中子データ!$B$4:$M$5999,10,FALSE))</f>
        <v/>
      </c>
      <c r="AZ623" s="438" t="str">
        <f>IF(G623="","",VLOOKUP(J623,中子データ!$B$4:$M$5999,9,FALSE))</f>
        <v/>
      </c>
      <c r="BA623" s="412" t="str">
        <f>IF(AQ623="","",VLOOKUP(AQ623,作業者名!$B$4:$C$100,2,FALSE))</f>
        <v/>
      </c>
      <c r="BB623" s="412" t="str">
        <f>IF(AR623="","",VLOOKUP(AR623,作業者名!$B$4:$C$100,2,FALSE))</f>
        <v/>
      </c>
      <c r="BC623" s="412" t="str">
        <f>IF(G623="","",VLOOKUP(J623,中子データ!B$4:N$6004,12,FALSE))</f>
        <v/>
      </c>
      <c r="BD623" s="413" t="str">
        <f>IF(G623="","",VLOOKUP(J623,中子データ!$B$4:$P$4500,15,FALSE))</f>
        <v/>
      </c>
    </row>
    <row r="624" spans="1:56" x14ac:dyDescent="0.15">
      <c r="A624" s="7" t="str">
        <f>IF(G624="","",VLOOKUP(H624,マシン名!$B$4:$C$93,2,FALSE))</f>
        <v/>
      </c>
      <c r="B624" s="7" t="str">
        <f>IF(G624="","",VLOOKUP(I624,作業者名!$B$4:$C$100,2,FALSE))</f>
        <v/>
      </c>
      <c r="C624" s="7" t="str">
        <f>IF(G624="","",VLOOKUP(J624,中子データ!$B$4:$H$4500,2,FALSE))</f>
        <v/>
      </c>
      <c r="D624" s="8" t="str">
        <f>IF(G624="","",VLOOKUP(J624,中子データ!$B$4:$H$4500,4,FALSE))</f>
        <v/>
      </c>
      <c r="E624" s="231" t="str">
        <f t="shared" si="391"/>
        <v/>
      </c>
      <c r="G624" s="958"/>
      <c r="H624" s="9"/>
      <c r="I624" s="9"/>
      <c r="J624" s="9"/>
      <c r="K624" s="10"/>
      <c r="L624" s="10"/>
      <c r="M624" s="6"/>
      <c r="N624" s="6">
        <f t="shared" si="398"/>
        <v>0</v>
      </c>
      <c r="O624" s="250"/>
      <c r="P624" s="250"/>
      <c r="Q624" s="250"/>
      <c r="R624" s="250"/>
      <c r="S624" s="250"/>
      <c r="T624" s="250"/>
      <c r="U624" s="250"/>
      <c r="V624" s="250"/>
      <c r="W624" s="250"/>
      <c r="X624" s="250"/>
      <c r="Y624" s="250"/>
      <c r="Z624" s="4"/>
      <c r="AA624" s="429"/>
      <c r="AB624" s="457">
        <f>SUM(AC624:AJ624)</f>
        <v>0</v>
      </c>
      <c r="AC624" s="11"/>
      <c r="AD624" s="11"/>
      <c r="AE624" s="11"/>
      <c r="AF624" s="11"/>
      <c r="AG624" s="11"/>
      <c r="AH624" s="11"/>
      <c r="AI624" s="11"/>
      <c r="AJ624" s="12"/>
      <c r="AK624" s="445" t="str">
        <f>IF(G624="","",VLOOKUP(J624,中子データ!$B$4:$H$4500,3,FALSE))</f>
        <v/>
      </c>
      <c r="AL624" s="445" t="str">
        <f>IF(G624="","",VLOOKUP(J624,中子データ!$B$4:$H$4500,5,FALSE))</f>
        <v/>
      </c>
      <c r="AM624" s="445" t="str">
        <f>IF(G624="","",VLOOKUP(J624,中子データ!$B$4:$H$4500,6,FALSE))</f>
        <v/>
      </c>
      <c r="AN624" s="418"/>
      <c r="AO624" s="423"/>
      <c r="AP624" s="420"/>
      <c r="AQ624" s="421"/>
      <c r="AR624" s="420"/>
      <c r="AS624" s="436"/>
      <c r="AT624" s="436"/>
      <c r="AU624" s="422"/>
      <c r="AV624" s="11"/>
      <c r="AW624" s="11"/>
      <c r="AX624" s="410">
        <f t="shared" si="387"/>
        <v>0</v>
      </c>
      <c r="AY624" s="411" t="str">
        <f>IF(G624="","",VLOOKUP(J624,中子データ!$B$4:$M$5999,10,FALSE))</f>
        <v/>
      </c>
      <c r="AZ624" s="438" t="str">
        <f>IF(G624="","",VLOOKUP(J624,中子データ!$B$4:$M$5999,9,FALSE))</f>
        <v/>
      </c>
      <c r="BA624" s="412" t="str">
        <f>IF(AQ624="","",VLOOKUP(AQ624,作業者名!$B$4:$C$100,2,FALSE))</f>
        <v/>
      </c>
      <c r="BB624" s="412" t="str">
        <f>IF(AR624="","",VLOOKUP(AR624,作業者名!$B$4:$C$100,2,FALSE))</f>
        <v/>
      </c>
      <c r="BC624" s="412" t="str">
        <f>IF(G624="","",VLOOKUP(J624,中子データ!B$4:N$6004,12,FALSE))</f>
        <v/>
      </c>
      <c r="BD624" s="413" t="str">
        <f>IF(G624="","",VLOOKUP(J624,中子データ!$B$4:$P$4500,15,FALSE))</f>
        <v/>
      </c>
    </row>
    <row r="625" spans="1:56" x14ac:dyDescent="0.15">
      <c r="A625" s="7" t="str">
        <f>IF(G625="","",VLOOKUP(H625,マシン名!$B$4:$C$93,2,FALSE))</f>
        <v/>
      </c>
      <c r="B625" s="7" t="str">
        <f>IF(G625="","",VLOOKUP(I625,作業者名!$B$4:$C$100,2,FALSE))</f>
        <v/>
      </c>
      <c r="C625" s="7" t="str">
        <f>IF(G625="","",VLOOKUP(J625,中子データ!$B$4:$H$4500,2,FALSE))</f>
        <v/>
      </c>
      <c r="D625" s="8" t="str">
        <f>IF(G625="","",VLOOKUP(J625,中子データ!$B$4:$H$4500,4,FALSE))</f>
        <v/>
      </c>
      <c r="E625" s="231" t="str">
        <f t="shared" si="391"/>
        <v/>
      </c>
      <c r="G625" s="958"/>
      <c r="H625" s="9"/>
      <c r="I625" s="9"/>
      <c r="J625" s="9"/>
      <c r="K625" s="10"/>
      <c r="L625" s="10"/>
      <c r="M625" s="6"/>
      <c r="N625" s="6">
        <f t="shared" si="398"/>
        <v>0</v>
      </c>
      <c r="O625" s="250"/>
      <c r="P625" s="250"/>
      <c r="Q625" s="250"/>
      <c r="R625" s="250"/>
      <c r="S625" s="250"/>
      <c r="T625" s="250"/>
      <c r="U625" s="250"/>
      <c r="V625" s="250"/>
      <c r="W625" s="250"/>
      <c r="X625" s="250"/>
      <c r="Y625" s="250"/>
      <c r="Z625" s="4"/>
      <c r="AA625" s="429"/>
      <c r="AB625" s="457">
        <f t="shared" ref="AB625:AB631" si="400">SUM(AC625:AJ625)</f>
        <v>0</v>
      </c>
      <c r="AC625" s="11"/>
      <c r="AD625" s="11"/>
      <c r="AE625" s="11"/>
      <c r="AF625" s="11"/>
      <c r="AG625" s="11"/>
      <c r="AH625" s="11"/>
      <c r="AI625" s="11"/>
      <c r="AJ625" s="12"/>
      <c r="AK625" s="445" t="str">
        <f>IF(G625="","",VLOOKUP(J625,中子データ!$B$4:$H$4500,3,FALSE))</f>
        <v/>
      </c>
      <c r="AL625" s="445" t="str">
        <f>IF(G625="","",VLOOKUP(J625,中子データ!$B$4:$H$4500,5,FALSE))</f>
        <v/>
      </c>
      <c r="AM625" s="445" t="str">
        <f>IF(G625="","",VLOOKUP(J625,中子データ!$B$4:$H$4500,6,FALSE))</f>
        <v/>
      </c>
      <c r="AN625" s="418"/>
      <c r="AO625" s="423"/>
      <c r="AP625" s="420"/>
      <c r="AQ625" s="421"/>
      <c r="AR625" s="420"/>
      <c r="AS625" s="436"/>
      <c r="AT625" s="436"/>
      <c r="AU625" s="422"/>
      <c r="AV625" s="11"/>
      <c r="AW625" s="11"/>
      <c r="AX625" s="410">
        <f t="shared" si="387"/>
        <v>0</v>
      </c>
      <c r="AY625" s="411" t="str">
        <f>IF(G625="","",VLOOKUP(J625,中子データ!$B$4:$M$5999,10,FALSE))</f>
        <v/>
      </c>
      <c r="AZ625" s="438" t="str">
        <f>IF(G625="","",VLOOKUP(J625,中子データ!$B$4:$M$5999,9,FALSE))</f>
        <v/>
      </c>
      <c r="BA625" s="412" t="str">
        <f>IF(AQ625="","",VLOOKUP(AQ625,作業者名!$B$4:$C$100,2,FALSE))</f>
        <v/>
      </c>
      <c r="BB625" s="412" t="str">
        <f>IF(AR625="","",VLOOKUP(AR625,作業者名!$B$4:$C$100,2,FALSE))</f>
        <v/>
      </c>
      <c r="BC625" s="412" t="str">
        <f>IF(G625="","",VLOOKUP(J625,中子データ!B$4:N$6004,12,FALSE))</f>
        <v/>
      </c>
      <c r="BD625" s="413" t="str">
        <f>IF(G625="","",VLOOKUP(J625,中子データ!$B$4:$P$4500,15,FALSE))</f>
        <v/>
      </c>
    </row>
    <row r="626" spans="1:56" x14ac:dyDescent="0.15">
      <c r="A626" s="7" t="str">
        <f>IF(G626="","",VLOOKUP(H626,マシン名!$B$4:$C$93,2,FALSE))</f>
        <v/>
      </c>
      <c r="B626" s="7" t="str">
        <f>IF(G626="","",VLOOKUP(I626,作業者名!$B$4:$C$100,2,FALSE))</f>
        <v/>
      </c>
      <c r="C626" s="7" t="str">
        <f>IF(G626="","",VLOOKUP(J626,中子データ!$B$4:$H$4500,2,FALSE))</f>
        <v/>
      </c>
      <c r="D626" s="8" t="str">
        <f>IF(G626="","",VLOOKUP(J626,中子データ!$B$4:$H$4500,4,FALSE))</f>
        <v/>
      </c>
      <c r="E626" s="231" t="str">
        <f t="shared" si="391"/>
        <v/>
      </c>
      <c r="G626" s="958"/>
      <c r="H626" s="9"/>
      <c r="I626" s="9"/>
      <c r="J626" s="9"/>
      <c r="K626" s="10"/>
      <c r="L626" s="10"/>
      <c r="M626" s="6"/>
      <c r="N626" s="6">
        <f t="shared" si="398"/>
        <v>0</v>
      </c>
      <c r="O626" s="250"/>
      <c r="P626" s="250"/>
      <c r="Q626" s="250"/>
      <c r="R626" s="250"/>
      <c r="S626" s="250"/>
      <c r="T626" s="250"/>
      <c r="U626" s="250"/>
      <c r="V626" s="250"/>
      <c r="W626" s="250"/>
      <c r="X626" s="250"/>
      <c r="Y626" s="250"/>
      <c r="Z626" s="4"/>
      <c r="AA626" s="429"/>
      <c r="AB626" s="457">
        <f t="shared" si="400"/>
        <v>0</v>
      </c>
      <c r="AC626" s="11"/>
      <c r="AD626" s="11"/>
      <c r="AE626" s="11"/>
      <c r="AF626" s="11"/>
      <c r="AG626" s="11"/>
      <c r="AH626" s="11"/>
      <c r="AI626" s="11"/>
      <c r="AJ626" s="12"/>
      <c r="AK626" s="445" t="str">
        <f>IF(G626="","",VLOOKUP(J626,中子データ!$B$4:$H$4500,3,FALSE))</f>
        <v/>
      </c>
      <c r="AL626" s="445" t="str">
        <f>IF(G626="","",VLOOKUP(J626,中子データ!$B$4:$H$4500,5,FALSE))</f>
        <v/>
      </c>
      <c r="AM626" s="445" t="str">
        <f>IF(G626="","",VLOOKUP(J626,中子データ!$B$4:$H$4500,6,FALSE))</f>
        <v/>
      </c>
      <c r="AN626" s="418"/>
      <c r="AO626" s="423"/>
      <c r="AP626" s="420"/>
      <c r="AQ626" s="421"/>
      <c r="AR626" s="420"/>
      <c r="AS626" s="436"/>
      <c r="AT626" s="436"/>
      <c r="AU626" s="422"/>
      <c r="AV626" s="11"/>
      <c r="AW626" s="11"/>
      <c r="AX626" s="410">
        <f t="shared" si="387"/>
        <v>0</v>
      </c>
      <c r="AY626" s="411" t="str">
        <f>IF(G626="","",VLOOKUP(J626,中子データ!$B$4:$M$5999,10,FALSE))</f>
        <v/>
      </c>
      <c r="AZ626" s="438" t="str">
        <f>IF(G626="","",VLOOKUP(J626,中子データ!$B$4:$M$5999,9,FALSE))</f>
        <v/>
      </c>
      <c r="BA626" s="412" t="str">
        <f>IF(AQ626="","",VLOOKUP(AQ626,作業者名!$B$4:$C$100,2,FALSE))</f>
        <v/>
      </c>
      <c r="BB626" s="412" t="str">
        <f>IF(AR626="","",VLOOKUP(AR626,作業者名!$B$4:$C$100,2,FALSE))</f>
        <v/>
      </c>
      <c r="BC626" s="412" t="str">
        <f>IF(G626="","",VLOOKUP(J626,中子データ!B$4:N$6004,12,FALSE))</f>
        <v/>
      </c>
      <c r="BD626" s="413" t="str">
        <f>IF(G626="","",VLOOKUP(J626,中子データ!$B$4:$P$4500,15,FALSE))</f>
        <v/>
      </c>
    </row>
    <row r="627" spans="1:56" x14ac:dyDescent="0.15">
      <c r="A627" s="7" t="str">
        <f>IF(G627="","",VLOOKUP(H627,マシン名!$B$4:$C$93,2,FALSE))</f>
        <v/>
      </c>
      <c r="B627" s="7" t="str">
        <f>IF(G627="","",VLOOKUP(I627,作業者名!$B$4:$C$100,2,FALSE))</f>
        <v/>
      </c>
      <c r="C627" s="7" t="str">
        <f>IF(G627="","",VLOOKUP(J627,中子データ!$B$4:$H$4500,2,FALSE))</f>
        <v/>
      </c>
      <c r="D627" s="8" t="str">
        <f>IF(G627="","",VLOOKUP(J627,中子データ!$B$4:$H$4500,4,FALSE))</f>
        <v/>
      </c>
      <c r="E627" s="231" t="str">
        <f t="shared" si="391"/>
        <v/>
      </c>
      <c r="G627" s="958"/>
      <c r="H627" s="9"/>
      <c r="I627" s="9"/>
      <c r="J627" s="9"/>
      <c r="K627" s="10"/>
      <c r="L627" s="10"/>
      <c r="M627" s="6"/>
      <c r="N627" s="6">
        <f t="shared" si="398"/>
        <v>0</v>
      </c>
      <c r="O627" s="250"/>
      <c r="P627" s="250"/>
      <c r="Q627" s="250"/>
      <c r="R627" s="250"/>
      <c r="S627" s="250"/>
      <c r="T627" s="250"/>
      <c r="U627" s="250"/>
      <c r="V627" s="250"/>
      <c r="W627" s="250"/>
      <c r="X627" s="250"/>
      <c r="Y627" s="250"/>
      <c r="Z627" s="4"/>
      <c r="AA627" s="429"/>
      <c r="AB627" s="457">
        <f t="shared" si="400"/>
        <v>0</v>
      </c>
      <c r="AC627" s="11"/>
      <c r="AD627" s="11"/>
      <c r="AE627" s="11"/>
      <c r="AF627" s="11"/>
      <c r="AG627" s="11"/>
      <c r="AH627" s="11"/>
      <c r="AI627" s="11"/>
      <c r="AJ627" s="12"/>
      <c r="AK627" s="445" t="str">
        <f>IF(G627="","",VLOOKUP(J627,中子データ!$B$4:$H$4500,3,FALSE))</f>
        <v/>
      </c>
      <c r="AL627" s="445" t="str">
        <f>IF(G627="","",VLOOKUP(J627,中子データ!$B$4:$H$4500,5,FALSE))</f>
        <v/>
      </c>
      <c r="AM627" s="445" t="str">
        <f>IF(G627="","",VLOOKUP(J627,中子データ!$B$4:$H$4500,6,FALSE))</f>
        <v/>
      </c>
      <c r="AN627" s="418"/>
      <c r="AO627" s="423"/>
      <c r="AP627" s="420"/>
      <c r="AQ627" s="421"/>
      <c r="AR627" s="420"/>
      <c r="AS627" s="436"/>
      <c r="AT627" s="436"/>
      <c r="AU627" s="422"/>
      <c r="AV627" s="11"/>
      <c r="AW627" s="11"/>
      <c r="AX627" s="410">
        <f t="shared" si="387"/>
        <v>0</v>
      </c>
      <c r="AY627" s="411" t="str">
        <f>IF(G627="","",VLOOKUP(J627,中子データ!$B$4:$M$5999,10,FALSE))</f>
        <v/>
      </c>
      <c r="AZ627" s="438" t="str">
        <f>IF(G627="","",VLOOKUP(J627,中子データ!$B$4:$M$5999,9,FALSE))</f>
        <v/>
      </c>
      <c r="BA627" s="412" t="str">
        <f>IF(AQ627="","",VLOOKUP(AQ627,作業者名!$B$4:$C$100,2,FALSE))</f>
        <v/>
      </c>
      <c r="BB627" s="412" t="str">
        <f>IF(AR627="","",VLOOKUP(AR627,作業者名!$B$4:$C$100,2,FALSE))</f>
        <v/>
      </c>
      <c r="BC627" s="412" t="str">
        <f>IF(G627="","",VLOOKUP(J627,中子データ!B$4:N$6004,12,FALSE))</f>
        <v/>
      </c>
      <c r="BD627" s="413" t="str">
        <f>IF(G627="","",VLOOKUP(J627,中子データ!$B$4:$P$4500,15,FALSE))</f>
        <v/>
      </c>
    </row>
    <row r="628" spans="1:56" x14ac:dyDescent="0.15">
      <c r="A628" s="7" t="str">
        <f>IF(G628="","",VLOOKUP(H628,マシン名!$B$4:$C$93,2,FALSE))</f>
        <v/>
      </c>
      <c r="B628" s="7" t="str">
        <f>IF(G628="","",VLOOKUP(I628,作業者名!$B$4:$C$100,2,FALSE))</f>
        <v/>
      </c>
      <c r="C628" s="7" t="str">
        <f>IF(G628="","",VLOOKUP(J628,中子データ!$B$4:$H$4500,2,FALSE))</f>
        <v/>
      </c>
      <c r="D628" s="8" t="str">
        <f>IF(G628="","",VLOOKUP(J628,中子データ!$B$4:$H$4500,4,FALSE))</f>
        <v/>
      </c>
      <c r="E628" s="231" t="str">
        <f t="shared" si="391"/>
        <v/>
      </c>
      <c r="G628" s="958"/>
      <c r="H628" s="9"/>
      <c r="I628" s="9"/>
      <c r="J628" s="9"/>
      <c r="K628" s="10"/>
      <c r="L628" s="10"/>
      <c r="M628" s="6"/>
      <c r="N628" s="6">
        <f t="shared" si="398"/>
        <v>0</v>
      </c>
      <c r="O628" s="250"/>
      <c r="P628" s="250"/>
      <c r="Q628" s="250"/>
      <c r="R628" s="250"/>
      <c r="S628" s="250"/>
      <c r="T628" s="250"/>
      <c r="U628" s="250"/>
      <c r="V628" s="250"/>
      <c r="W628" s="250"/>
      <c r="X628" s="250"/>
      <c r="Y628" s="250"/>
      <c r="Z628" s="4"/>
      <c r="AA628" s="429"/>
      <c r="AB628" s="457">
        <f t="shared" si="400"/>
        <v>0</v>
      </c>
      <c r="AC628" s="11"/>
      <c r="AD628" s="11"/>
      <c r="AE628" s="11"/>
      <c r="AF628" s="11"/>
      <c r="AG628" s="11"/>
      <c r="AH628" s="11"/>
      <c r="AI628" s="11"/>
      <c r="AJ628" s="12"/>
      <c r="AK628" s="445" t="str">
        <f>IF(G628="","",VLOOKUP(J628,中子データ!$B$4:$H$4500,3,FALSE))</f>
        <v/>
      </c>
      <c r="AL628" s="445" t="str">
        <f>IF(G628="","",VLOOKUP(J628,中子データ!$B$4:$H$4500,5,FALSE))</f>
        <v/>
      </c>
      <c r="AM628" s="445" t="str">
        <f>IF(G628="","",VLOOKUP(J628,中子データ!$B$4:$H$4500,6,FALSE))</f>
        <v/>
      </c>
      <c r="AN628" s="418"/>
      <c r="AO628" s="423"/>
      <c r="AP628" s="420"/>
      <c r="AQ628" s="421"/>
      <c r="AR628" s="420"/>
      <c r="AS628" s="436"/>
      <c r="AT628" s="436"/>
      <c r="AU628" s="422"/>
      <c r="AV628" s="11"/>
      <c r="AW628" s="11"/>
      <c r="AX628" s="410">
        <f t="shared" si="387"/>
        <v>0</v>
      </c>
      <c r="AY628" s="411" t="str">
        <f>IF(G628="","",VLOOKUP(J628,中子データ!$B$4:$M$5999,10,FALSE))</f>
        <v/>
      </c>
      <c r="AZ628" s="438" t="str">
        <f>IF(G628="","",VLOOKUP(J628,中子データ!$B$4:$M$5999,9,FALSE))</f>
        <v/>
      </c>
      <c r="BA628" s="412" t="str">
        <f>IF(AQ628="","",VLOOKUP(AQ628,作業者名!$B$4:$C$100,2,FALSE))</f>
        <v/>
      </c>
      <c r="BB628" s="412" t="str">
        <f>IF(AR628="","",VLOOKUP(AR628,作業者名!$B$4:$C$100,2,FALSE))</f>
        <v/>
      </c>
      <c r="BC628" s="412" t="str">
        <f>IF(G628="","",VLOOKUP(J628,中子データ!B$4:N$6004,12,FALSE))</f>
        <v/>
      </c>
      <c r="BD628" s="413" t="str">
        <f>IF(G628="","",VLOOKUP(J628,中子データ!$B$4:$P$4500,15,FALSE))</f>
        <v/>
      </c>
    </row>
    <row r="629" spans="1:56" x14ac:dyDescent="0.15">
      <c r="A629" s="7" t="str">
        <f>IF(G629="","",VLOOKUP(H629,マシン名!$B$4:$C$93,2,FALSE))</f>
        <v/>
      </c>
      <c r="B629" s="7" t="str">
        <f>IF(G629="","",VLOOKUP(I629,作業者名!$B$4:$C$100,2,FALSE))</f>
        <v/>
      </c>
      <c r="C629" s="7" t="str">
        <f>IF(G629="","",VLOOKUP(J629,中子データ!$B$4:$H$4500,2,FALSE))</f>
        <v/>
      </c>
      <c r="D629" s="8" t="str">
        <f>IF(G629="","",VLOOKUP(J629,中子データ!$B$4:$H$4500,4,FALSE))</f>
        <v/>
      </c>
      <c r="E629" s="231" t="str">
        <f t="shared" si="391"/>
        <v/>
      </c>
      <c r="G629" s="958"/>
      <c r="H629" s="9"/>
      <c r="I629" s="9"/>
      <c r="J629" s="9"/>
      <c r="K629" s="10"/>
      <c r="L629" s="10"/>
      <c r="M629" s="6"/>
      <c r="N629" s="6">
        <f t="shared" si="398"/>
        <v>0</v>
      </c>
      <c r="O629" s="250"/>
      <c r="P629" s="250"/>
      <c r="Q629" s="250"/>
      <c r="R629" s="250"/>
      <c r="S629" s="250"/>
      <c r="T629" s="250"/>
      <c r="U629" s="250"/>
      <c r="V629" s="250"/>
      <c r="W629" s="250"/>
      <c r="X629" s="250"/>
      <c r="Y629" s="250"/>
      <c r="Z629" s="4"/>
      <c r="AA629" s="429"/>
      <c r="AB629" s="457">
        <f t="shared" si="400"/>
        <v>0</v>
      </c>
      <c r="AC629" s="11"/>
      <c r="AD629" s="11"/>
      <c r="AE629" s="11"/>
      <c r="AF629" s="11"/>
      <c r="AG629" s="11"/>
      <c r="AH629" s="11"/>
      <c r="AI629" s="11"/>
      <c r="AJ629" s="12"/>
      <c r="AK629" s="445" t="str">
        <f>IF(G629="","",VLOOKUP(J629,中子データ!$B$4:$H$4500,3,FALSE))</f>
        <v/>
      </c>
      <c r="AL629" s="445" t="str">
        <f>IF(G629="","",VLOOKUP(J629,中子データ!$B$4:$H$4500,5,FALSE))</f>
        <v/>
      </c>
      <c r="AM629" s="445" t="str">
        <f>IF(G629="","",VLOOKUP(J629,中子データ!$B$4:$H$4500,6,FALSE))</f>
        <v/>
      </c>
      <c r="AN629" s="418"/>
      <c r="AO629" s="423"/>
      <c r="AP629" s="420"/>
      <c r="AQ629" s="421"/>
      <c r="AR629" s="420"/>
      <c r="AS629" s="436"/>
      <c r="AT629" s="436"/>
      <c r="AU629" s="422"/>
      <c r="AV629" s="11"/>
      <c r="AW629" s="11"/>
      <c r="AX629" s="410">
        <f t="shared" si="387"/>
        <v>0</v>
      </c>
      <c r="AY629" s="411" t="str">
        <f>IF(G629="","",VLOOKUP(J629,中子データ!$B$4:$M$5999,10,FALSE))</f>
        <v/>
      </c>
      <c r="AZ629" s="438" t="str">
        <f>IF(G629="","",VLOOKUP(J629,中子データ!$B$4:$M$5999,9,FALSE))</f>
        <v/>
      </c>
      <c r="BA629" s="412" t="str">
        <f>IF(AQ629="","",VLOOKUP(AQ629,作業者名!$B$4:$C$100,2,FALSE))</f>
        <v/>
      </c>
      <c r="BB629" s="412" t="str">
        <f>IF(AR629="","",VLOOKUP(AR629,作業者名!$B$4:$C$100,2,FALSE))</f>
        <v/>
      </c>
      <c r="BC629" s="412" t="str">
        <f>IF(G629="","",VLOOKUP(J629,中子データ!B$4:N$6004,12,FALSE))</f>
        <v/>
      </c>
      <c r="BD629" s="413" t="str">
        <f>IF(G629="","",VLOOKUP(J629,中子データ!$B$4:$P$4500,15,FALSE))</f>
        <v/>
      </c>
    </row>
    <row r="630" spans="1:56" x14ac:dyDescent="0.15">
      <c r="A630" s="7" t="str">
        <f>IF(G630="","",VLOOKUP(H630,マシン名!$B$4:$C$93,2,FALSE))</f>
        <v/>
      </c>
      <c r="B630" s="7" t="str">
        <f>IF(G630="","",VLOOKUP(I630,作業者名!$B$4:$C$100,2,FALSE))</f>
        <v/>
      </c>
      <c r="C630" s="7" t="str">
        <f>IF(G630="","",VLOOKUP(J630,中子データ!$B$4:$H$4500,2,FALSE))</f>
        <v/>
      </c>
      <c r="D630" s="8" t="str">
        <f>IF(G630="","",VLOOKUP(J630,中子データ!$B$4:$H$4500,4,FALSE))</f>
        <v/>
      </c>
      <c r="E630" s="231" t="str">
        <f t="shared" si="391"/>
        <v/>
      </c>
      <c r="G630" s="958"/>
      <c r="H630" s="9"/>
      <c r="I630" s="9"/>
      <c r="J630" s="9"/>
      <c r="K630" s="10"/>
      <c r="L630" s="10"/>
      <c r="M630" s="6"/>
      <c r="N630" s="6">
        <f t="shared" si="398"/>
        <v>0</v>
      </c>
      <c r="O630" s="250"/>
      <c r="P630" s="250"/>
      <c r="Q630" s="250"/>
      <c r="R630" s="250"/>
      <c r="S630" s="250"/>
      <c r="T630" s="250"/>
      <c r="U630" s="250"/>
      <c r="V630" s="250"/>
      <c r="W630" s="250"/>
      <c r="X630" s="250"/>
      <c r="Y630" s="250"/>
      <c r="Z630" s="4"/>
      <c r="AA630" s="429"/>
      <c r="AB630" s="457">
        <f t="shared" si="400"/>
        <v>0</v>
      </c>
      <c r="AC630" s="11"/>
      <c r="AD630" s="11"/>
      <c r="AE630" s="11"/>
      <c r="AF630" s="11"/>
      <c r="AG630" s="11"/>
      <c r="AH630" s="11"/>
      <c r="AI630" s="11"/>
      <c r="AJ630" s="12"/>
      <c r="AK630" s="445" t="str">
        <f>IF(G630="","",VLOOKUP(J630,中子データ!$B$4:$H$4500,3,FALSE))</f>
        <v/>
      </c>
      <c r="AL630" s="445" t="str">
        <f>IF(G630="","",VLOOKUP(J630,中子データ!$B$4:$H$4500,5,FALSE))</f>
        <v/>
      </c>
      <c r="AM630" s="445" t="str">
        <f>IF(G630="","",VLOOKUP(J630,中子データ!$B$4:$H$4500,6,FALSE))</f>
        <v/>
      </c>
      <c r="AN630" s="418"/>
      <c r="AO630" s="423"/>
      <c r="AP630" s="420"/>
      <c r="AQ630" s="421"/>
      <c r="AR630" s="420"/>
      <c r="AS630" s="436"/>
      <c r="AT630" s="436"/>
      <c r="AU630" s="422"/>
      <c r="AV630" s="11"/>
      <c r="AW630" s="11"/>
      <c r="AX630" s="410">
        <f t="shared" si="387"/>
        <v>0</v>
      </c>
      <c r="AY630" s="411" t="str">
        <f>IF(G630="","",VLOOKUP(J630,中子データ!$B$4:$M$5999,10,FALSE))</f>
        <v/>
      </c>
      <c r="AZ630" s="438" t="str">
        <f>IF(G630="","",VLOOKUP(J630,中子データ!$B$4:$M$5999,9,FALSE))</f>
        <v/>
      </c>
      <c r="BA630" s="412" t="str">
        <f>IF(AQ630="","",VLOOKUP(AQ630,作業者名!$B$4:$C$100,2,FALSE))</f>
        <v/>
      </c>
      <c r="BB630" s="412" t="str">
        <f>IF(AR630="","",VLOOKUP(AR630,作業者名!$B$4:$C$100,2,FALSE))</f>
        <v/>
      </c>
      <c r="BC630" s="412" t="str">
        <f>IF(G630="","",VLOOKUP(J630,中子データ!B$4:N$6004,12,FALSE))</f>
        <v/>
      </c>
      <c r="BD630" s="413" t="str">
        <f>IF(G630="","",VLOOKUP(J630,中子データ!$B$4:$P$4500,15,FALSE))</f>
        <v/>
      </c>
    </row>
    <row r="631" spans="1:56" x14ac:dyDescent="0.15">
      <c r="A631" s="7" t="str">
        <f>IF(G631="","",VLOOKUP(H631,マシン名!$B$4:$C$93,2,FALSE))</f>
        <v/>
      </c>
      <c r="B631" s="7" t="str">
        <f>IF(G631="","",VLOOKUP(I631,作業者名!$B$4:$C$100,2,FALSE))</f>
        <v/>
      </c>
      <c r="C631" s="7" t="str">
        <f>IF(G631="","",VLOOKUP(J631,中子データ!$B$4:$H$4500,2,FALSE))</f>
        <v/>
      </c>
      <c r="D631" s="8" t="str">
        <f>IF(G631="","",VLOOKUP(J631,中子データ!$B$4:$H$4500,4,FALSE))</f>
        <v/>
      </c>
      <c r="E631" s="231" t="str">
        <f t="shared" si="391"/>
        <v/>
      </c>
      <c r="G631" s="958"/>
      <c r="H631" s="1111"/>
      <c r="I631" s="1111"/>
      <c r="J631" s="1111"/>
      <c r="K631" s="966"/>
      <c r="L631" s="966"/>
      <c r="M631" s="967"/>
      <c r="N631" s="6">
        <f t="shared" si="398"/>
        <v>0</v>
      </c>
      <c r="O631" s="250"/>
      <c r="P631" s="250"/>
      <c r="Q631" s="250"/>
      <c r="R631" s="250"/>
      <c r="S631" s="250"/>
      <c r="T631" s="250"/>
      <c r="U631" s="250"/>
      <c r="V631" s="250"/>
      <c r="W631" s="250"/>
      <c r="X631" s="250"/>
      <c r="Y631" s="250"/>
      <c r="Z631" s="4"/>
      <c r="AA631" s="429"/>
      <c r="AB631" s="457">
        <f t="shared" si="400"/>
        <v>0</v>
      </c>
      <c r="AC631" s="11"/>
      <c r="AD631" s="11"/>
      <c r="AE631" s="11"/>
      <c r="AF631" s="11"/>
      <c r="AG631" s="11"/>
      <c r="AH631" s="11"/>
      <c r="AI631" s="11"/>
      <c r="AJ631" s="12"/>
      <c r="AK631" s="445" t="str">
        <f>IF(G631="","",VLOOKUP(J631,中子データ!$B$4:$H$4500,3,FALSE))</f>
        <v/>
      </c>
      <c r="AL631" s="445" t="str">
        <f>IF(G631="","",VLOOKUP(J631,中子データ!$B$4:$H$4500,5,FALSE))</f>
        <v/>
      </c>
      <c r="AM631" s="445" t="str">
        <f>IF(G631="","",VLOOKUP(J631,中子データ!$B$4:$H$4500,6,FALSE))</f>
        <v/>
      </c>
      <c r="AN631" s="418"/>
      <c r="AO631" s="423"/>
      <c r="AP631" s="420"/>
      <c r="AQ631" s="421"/>
      <c r="AR631" s="420"/>
      <c r="AS631" s="436"/>
      <c r="AT631" s="436"/>
      <c r="AU631" s="422"/>
      <c r="AV631" s="11"/>
      <c r="AW631" s="11"/>
      <c r="AX631" s="410">
        <f t="shared" si="387"/>
        <v>0</v>
      </c>
      <c r="AY631" s="411" t="str">
        <f>IF(G631="","",VLOOKUP(J631,中子データ!$B$4:$M$5999,10,FALSE))</f>
        <v/>
      </c>
      <c r="AZ631" s="438" t="str">
        <f>IF(G631="","",VLOOKUP(J631,中子データ!$B$4:$M$5999,9,FALSE))</f>
        <v/>
      </c>
      <c r="BA631" s="412" t="str">
        <f>IF(AQ631="","",VLOOKUP(AQ631,作業者名!$B$4:$C$100,2,FALSE))</f>
        <v/>
      </c>
      <c r="BB631" s="412" t="str">
        <f>IF(AR631="","",VLOOKUP(AR631,作業者名!$B$4:$C$100,2,FALSE))</f>
        <v/>
      </c>
      <c r="BC631" s="412" t="str">
        <f>IF(G631="","",VLOOKUP(J631,中子データ!B$4:N$6004,12,FALSE))</f>
        <v/>
      </c>
      <c r="BD631" s="413" t="str">
        <f>IF(G631="","",VLOOKUP(J631,中子データ!$B$4:$P$4500,15,FALSE))</f>
        <v/>
      </c>
    </row>
    <row r="632" spans="1:56" x14ac:dyDescent="0.15">
      <c r="A632" s="7" t="str">
        <f>IF(G632="","",VLOOKUP(H632,マシン名!$B$4:$C$93,2,FALSE))</f>
        <v/>
      </c>
      <c r="B632" s="7" t="str">
        <f>IF(G632="","",VLOOKUP(I632,作業者名!$B$4:$C$100,2,FALSE))</f>
        <v/>
      </c>
      <c r="C632" s="7" t="str">
        <f>IF(G632="","",VLOOKUP(J632,中子データ!$B$4:$H$4500,2,FALSE))</f>
        <v/>
      </c>
      <c r="D632" s="8" t="str">
        <f>IF(G632="","",VLOOKUP(J632,中子データ!$B$4:$H$4500,4,FALSE))</f>
        <v/>
      </c>
      <c r="E632" s="231" t="str">
        <f t="shared" si="391"/>
        <v/>
      </c>
      <c r="G632" s="958"/>
      <c r="H632" s="9"/>
      <c r="I632" s="9"/>
      <c r="J632" s="9"/>
      <c r="K632" s="10"/>
      <c r="L632" s="10"/>
      <c r="M632" s="6"/>
      <c r="N632" s="6">
        <f t="shared" si="398"/>
        <v>0</v>
      </c>
      <c r="O632" s="250"/>
      <c r="P632" s="250"/>
      <c r="Q632" s="250"/>
      <c r="R632" s="250"/>
      <c r="S632" s="250"/>
      <c r="T632" s="250"/>
      <c r="U632" s="250"/>
      <c r="V632" s="250"/>
      <c r="W632" s="250"/>
      <c r="X632" s="250"/>
      <c r="Y632" s="250"/>
      <c r="Z632" s="4"/>
      <c r="AA632" s="429"/>
      <c r="AB632" s="457">
        <f t="shared" ref="AB632:AB634" si="401">SUM(AC632:AJ632)</f>
        <v>0</v>
      </c>
      <c r="AC632" s="11"/>
      <c r="AD632" s="11"/>
      <c r="AE632" s="11"/>
      <c r="AF632" s="11"/>
      <c r="AG632" s="11"/>
      <c r="AH632" s="11"/>
      <c r="AI632" s="11"/>
      <c r="AJ632" s="12"/>
      <c r="AK632" s="445" t="str">
        <f>IF(G632="","",VLOOKUP(J632,中子データ!$B$4:$H$4500,3,FALSE))</f>
        <v/>
      </c>
      <c r="AL632" s="445" t="str">
        <f>IF(G632="","",VLOOKUP(J632,中子データ!$B$4:$H$4500,5,FALSE))</f>
        <v/>
      </c>
      <c r="AM632" s="445" t="str">
        <f>IF(G632="","",VLOOKUP(J632,中子データ!$B$4:$H$4500,6,FALSE))</f>
        <v/>
      </c>
      <c r="AN632" s="418"/>
      <c r="AO632" s="423"/>
      <c r="AP632" s="420"/>
      <c r="AQ632" s="421"/>
      <c r="AR632" s="420"/>
      <c r="AS632" s="436"/>
      <c r="AT632" s="436"/>
      <c r="AU632" s="422"/>
      <c r="AV632" s="11"/>
      <c r="AW632" s="11"/>
      <c r="AX632" s="410">
        <f t="shared" si="387"/>
        <v>0</v>
      </c>
      <c r="AY632" s="411" t="str">
        <f>IF(G632="","",VLOOKUP(J632,中子データ!$B$4:$M$5999,10,FALSE))</f>
        <v/>
      </c>
      <c r="AZ632" s="438" t="str">
        <f>IF(G632="","",VLOOKUP(J632,中子データ!$B$4:$M$5999,9,FALSE))</f>
        <v/>
      </c>
      <c r="BA632" s="412" t="str">
        <f>IF(AQ632="","",VLOOKUP(AQ632,作業者名!$B$4:$C$100,2,FALSE))</f>
        <v/>
      </c>
      <c r="BB632" s="412" t="str">
        <f>IF(AR632="","",VLOOKUP(AR632,作業者名!$B$4:$C$100,2,FALSE))</f>
        <v/>
      </c>
      <c r="BC632" s="412" t="str">
        <f>IF(G632="","",VLOOKUP(J632,中子データ!B$4:N$6004,12,FALSE))</f>
        <v/>
      </c>
      <c r="BD632" s="413" t="str">
        <f>IF(G632="","",VLOOKUP(J632,中子データ!$B$4:$P$4500,15,FALSE))</f>
        <v/>
      </c>
    </row>
    <row r="633" spans="1:56" x14ac:dyDescent="0.15">
      <c r="A633" s="7" t="str">
        <f>IF(G633="","",VLOOKUP(H633,マシン名!$B$4:$C$93,2,FALSE))</f>
        <v/>
      </c>
      <c r="B633" s="7" t="str">
        <f>IF(G633="","",VLOOKUP(I633,作業者名!$B$4:$C$100,2,FALSE))</f>
        <v/>
      </c>
      <c r="C633" s="7" t="str">
        <f>IF(G633="","",VLOOKUP(J633,中子データ!$B$4:$H$4500,2,FALSE))</f>
        <v/>
      </c>
      <c r="D633" s="8" t="str">
        <f>IF(G633="","",VLOOKUP(J633,中子データ!$B$4:$H$4500,4,FALSE))</f>
        <v/>
      </c>
      <c r="E633" s="231" t="str">
        <f t="shared" si="391"/>
        <v/>
      </c>
      <c r="G633" s="958"/>
      <c r="H633" s="9"/>
      <c r="I633" s="9"/>
      <c r="J633" s="9"/>
      <c r="K633" s="10"/>
      <c r="L633" s="10"/>
      <c r="M633" s="6"/>
      <c r="N633" s="6">
        <f t="shared" ref="N633:N634" si="402">L633-SUM(O633:Z633)</f>
        <v>0</v>
      </c>
      <c r="O633" s="250"/>
      <c r="P633" s="250"/>
      <c r="Q633" s="250"/>
      <c r="R633" s="250"/>
      <c r="S633" s="250"/>
      <c r="T633" s="250"/>
      <c r="U633" s="250"/>
      <c r="V633" s="250"/>
      <c r="W633" s="250"/>
      <c r="X633" s="250"/>
      <c r="Y633" s="250"/>
      <c r="Z633" s="4"/>
      <c r="AA633" s="429"/>
      <c r="AB633" s="457">
        <f t="shared" si="401"/>
        <v>0</v>
      </c>
      <c r="AC633" s="11"/>
      <c r="AD633" s="11"/>
      <c r="AE633" s="11"/>
      <c r="AF633" s="11"/>
      <c r="AG633" s="11"/>
      <c r="AH633" s="11"/>
      <c r="AI633" s="11"/>
      <c r="AJ633" s="12"/>
      <c r="AK633" s="445" t="str">
        <f>IF(G633="","",VLOOKUP(J633,中子データ!$B$4:$H$4500,3,FALSE))</f>
        <v/>
      </c>
      <c r="AL633" s="445" t="str">
        <f>IF(G633="","",VLOOKUP(J633,中子データ!$B$4:$H$4500,5,FALSE))</f>
        <v/>
      </c>
      <c r="AM633" s="445" t="str">
        <f>IF(G633="","",VLOOKUP(J633,中子データ!$B$4:$H$4500,6,FALSE))</f>
        <v/>
      </c>
      <c r="AN633" s="418"/>
      <c r="AO633" s="423"/>
      <c r="AP633" s="420"/>
      <c r="AQ633" s="421"/>
      <c r="AR633" s="420"/>
      <c r="AS633" s="436"/>
      <c r="AT633" s="436"/>
      <c r="AU633" s="422"/>
      <c r="AV633" s="11"/>
      <c r="AW633" s="11"/>
      <c r="AX633" s="410">
        <f t="shared" si="387"/>
        <v>0</v>
      </c>
      <c r="AY633" s="411" t="str">
        <f>IF(G633="","",VLOOKUP(J633,中子データ!$B$4:$M$5999,10,FALSE))</f>
        <v/>
      </c>
      <c r="AZ633" s="438" t="str">
        <f>IF(G633="","",VLOOKUP(J633,中子データ!$B$4:$M$5999,9,FALSE))</f>
        <v/>
      </c>
      <c r="BA633" s="412" t="str">
        <f>IF(AQ633="","",VLOOKUP(AQ633,作業者名!$B$4:$C$100,2,FALSE))</f>
        <v/>
      </c>
      <c r="BB633" s="412" t="str">
        <f>IF(AR633="","",VLOOKUP(AR633,作業者名!$B$4:$C$100,2,FALSE))</f>
        <v/>
      </c>
      <c r="BC633" s="412" t="str">
        <f>IF(G633="","",VLOOKUP(J633,中子データ!B$4:N$6004,12,FALSE))</f>
        <v/>
      </c>
      <c r="BD633" s="413" t="str">
        <f>IF(G633="","",VLOOKUP(J633,中子データ!$B$4:$P$4500,15,FALSE))</f>
        <v/>
      </c>
    </row>
    <row r="634" spans="1:56" x14ac:dyDescent="0.15">
      <c r="A634" s="7" t="str">
        <f>IF(G634="","",VLOOKUP(H634,マシン名!$B$4:$C$93,2,FALSE))</f>
        <v/>
      </c>
      <c r="B634" s="7" t="str">
        <f>IF(G634="","",VLOOKUP(I634,作業者名!$B$4:$C$100,2,FALSE))</f>
        <v/>
      </c>
      <c r="C634" s="7" t="str">
        <f>IF(G634="","",VLOOKUP(J634,中子データ!$B$4:$H$4500,2,FALSE))</f>
        <v/>
      </c>
      <c r="D634" s="8" t="str">
        <f>IF(G634="","",VLOOKUP(J634,中子データ!$B$4:$H$4500,4,FALSE))</f>
        <v/>
      </c>
      <c r="E634" s="231" t="str">
        <f t="shared" si="391"/>
        <v/>
      </c>
      <c r="G634" s="958"/>
      <c r="H634" s="9"/>
      <c r="I634" s="9"/>
      <c r="J634" s="9"/>
      <c r="K634" s="10"/>
      <c r="L634" s="10"/>
      <c r="M634" s="6"/>
      <c r="N634" s="6">
        <f t="shared" si="402"/>
        <v>0</v>
      </c>
      <c r="O634" s="250"/>
      <c r="P634" s="250"/>
      <c r="Q634" s="250"/>
      <c r="R634" s="250"/>
      <c r="S634" s="250"/>
      <c r="T634" s="250"/>
      <c r="U634" s="250"/>
      <c r="V634" s="250"/>
      <c r="W634" s="250"/>
      <c r="X634" s="250"/>
      <c r="Y634" s="250"/>
      <c r="Z634" s="4"/>
      <c r="AA634" s="429"/>
      <c r="AB634" s="457">
        <f t="shared" si="401"/>
        <v>0</v>
      </c>
      <c r="AC634" s="11"/>
      <c r="AD634" s="11"/>
      <c r="AE634" s="11"/>
      <c r="AF634" s="11"/>
      <c r="AG634" s="11"/>
      <c r="AH634" s="11"/>
      <c r="AI634" s="11"/>
      <c r="AJ634" s="12"/>
      <c r="AK634" s="445" t="str">
        <f>IF(G634="","",VLOOKUP(J634,中子データ!$B$4:$H$4500,3,FALSE))</f>
        <v/>
      </c>
      <c r="AL634" s="445" t="str">
        <f>IF(G634="","",VLOOKUP(J634,中子データ!$B$4:$H$4500,5,FALSE))</f>
        <v/>
      </c>
      <c r="AM634" s="445" t="str">
        <f>IF(G634="","",VLOOKUP(J634,中子データ!$B$4:$H$4500,6,FALSE))</f>
        <v/>
      </c>
      <c r="AN634" s="418"/>
      <c r="AO634" s="424"/>
      <c r="AP634" s="420"/>
      <c r="AQ634" s="421"/>
      <c r="AR634" s="420"/>
      <c r="AS634" s="436"/>
      <c r="AT634" s="436"/>
      <c r="AU634" s="422"/>
      <c r="AV634" s="11"/>
      <c r="AW634" s="11"/>
      <c r="AX634" s="410">
        <f t="shared" si="387"/>
        <v>0</v>
      </c>
      <c r="AY634" s="411" t="str">
        <f>IF(G634="","",VLOOKUP(J634,中子データ!$B$4:$M$5999,10,FALSE))</f>
        <v/>
      </c>
      <c r="AZ634" s="438" t="str">
        <f>IF(G634="","",VLOOKUP(J634,中子データ!$B$4:$M$5999,9,FALSE))</f>
        <v/>
      </c>
      <c r="BA634" s="412" t="str">
        <f>IF(AQ634="","",VLOOKUP(AQ634,作業者名!$B$4:$C$100,2,FALSE))</f>
        <v/>
      </c>
      <c r="BB634" s="412" t="str">
        <f>IF(AR634="","",VLOOKUP(AR634,作業者名!$B$4:$C$100,2,FALSE))</f>
        <v/>
      </c>
      <c r="BC634" s="412" t="str">
        <f>IF(G634="","",VLOOKUP(J634,中子データ!B$4:N$6004,12,FALSE))</f>
        <v/>
      </c>
      <c r="BD634" s="413" t="str">
        <f>IF(G634="","",VLOOKUP(J634,中子データ!$B$4:$P$4500,15,FALSE))</f>
        <v/>
      </c>
    </row>
    <row r="635" spans="1:56" x14ac:dyDescent="0.15">
      <c r="A635" s="7" t="str">
        <f>IF(G635="","",VLOOKUP(H635,マシン名!$B$4:$C$93,2,FALSE))</f>
        <v/>
      </c>
      <c r="B635" s="7" t="str">
        <f>IF(G635="","",VLOOKUP(I635,作業者名!$B$4:$C$100,2,FALSE))</f>
        <v/>
      </c>
      <c r="C635" s="7" t="str">
        <f>IF(G635="","",VLOOKUP(J635,中子データ!$B$4:$H$4500,2,FALSE))</f>
        <v/>
      </c>
      <c r="D635" s="8" t="str">
        <f>IF(G635="","",VLOOKUP(J635,中子データ!$B$4:$H$4500,4,FALSE))</f>
        <v/>
      </c>
      <c r="E635" s="231" t="str">
        <f t="shared" si="391"/>
        <v/>
      </c>
      <c r="G635" s="958"/>
      <c r="H635" s="9"/>
      <c r="I635" s="9"/>
      <c r="J635" s="9"/>
      <c r="K635" s="10"/>
      <c r="L635" s="10"/>
      <c r="M635" s="6"/>
      <c r="N635" s="6">
        <f t="shared" ref="N635:N636" si="403">L635-SUM(O635:Z635)</f>
        <v>0</v>
      </c>
      <c r="O635" s="250"/>
      <c r="P635" s="250"/>
      <c r="Q635" s="250"/>
      <c r="R635" s="250"/>
      <c r="S635" s="250"/>
      <c r="T635" s="250"/>
      <c r="U635" s="250"/>
      <c r="V635" s="250"/>
      <c r="W635" s="250"/>
      <c r="X635" s="250"/>
      <c r="Y635" s="250"/>
      <c r="Z635" s="4"/>
      <c r="AA635" s="429"/>
      <c r="AB635" s="457">
        <f t="shared" ref="AB635:AB637" si="404">SUM(AC635:AJ635)</f>
        <v>0</v>
      </c>
      <c r="AC635" s="11"/>
      <c r="AD635" s="11"/>
      <c r="AE635" s="11"/>
      <c r="AF635" s="11"/>
      <c r="AG635" s="11"/>
      <c r="AH635" s="11"/>
      <c r="AI635" s="11"/>
      <c r="AJ635" s="12"/>
      <c r="AK635" s="445" t="str">
        <f>IF(G635="","",VLOOKUP(J635,中子データ!$B$4:$H$4500,3,FALSE))</f>
        <v/>
      </c>
      <c r="AL635" s="445" t="str">
        <f>IF(G635="","",VLOOKUP(J635,中子データ!$B$4:$H$4500,5,FALSE))</f>
        <v/>
      </c>
      <c r="AM635" s="445" t="str">
        <f>IF(G635="","",VLOOKUP(J635,中子データ!$B$4:$H$4500,6,FALSE))</f>
        <v/>
      </c>
      <c r="AN635" s="418"/>
      <c r="AO635" s="424"/>
      <c r="AP635" s="420"/>
      <c r="AQ635" s="421"/>
      <c r="AR635" s="420"/>
      <c r="AS635" s="436"/>
      <c r="AT635" s="436"/>
      <c r="AU635" s="422"/>
      <c r="AV635" s="11"/>
      <c r="AW635" s="11"/>
      <c r="AX635" s="410">
        <f t="shared" si="387"/>
        <v>0</v>
      </c>
      <c r="AY635" s="411" t="str">
        <f>IF(G635="","",VLOOKUP(J635,中子データ!$B$4:$M$5999,10,FALSE))</f>
        <v/>
      </c>
      <c r="AZ635" s="438" t="str">
        <f>IF(G635="","",VLOOKUP(J635,中子データ!$B$4:$M$5999,9,FALSE))</f>
        <v/>
      </c>
      <c r="BA635" s="412" t="str">
        <f>IF(AQ635="","",VLOOKUP(AQ635,作業者名!$B$4:$C$100,2,FALSE))</f>
        <v/>
      </c>
      <c r="BB635" s="412" t="str">
        <f>IF(AR635="","",VLOOKUP(AR635,作業者名!$B$4:$C$100,2,FALSE))</f>
        <v/>
      </c>
      <c r="BC635" s="412" t="str">
        <f>IF(G635="","",VLOOKUP(J635,中子データ!B$4:N$6004,12,FALSE))</f>
        <v/>
      </c>
      <c r="BD635" s="413" t="str">
        <f>IF(G635="","",VLOOKUP(J635,中子データ!$B$4:$P$4500,15,FALSE))</f>
        <v/>
      </c>
    </row>
    <row r="636" spans="1:56" x14ac:dyDescent="0.15">
      <c r="A636" s="7" t="str">
        <f>IF(G636="","",VLOOKUP(H636,マシン名!$B$4:$C$93,2,FALSE))</f>
        <v/>
      </c>
      <c r="B636" s="7" t="str">
        <f>IF(G636="","",VLOOKUP(I636,作業者名!$B$4:$C$100,2,FALSE))</f>
        <v/>
      </c>
      <c r="C636" s="7" t="str">
        <f>IF(G636="","",VLOOKUP(J636,中子データ!$B$4:$H$4500,2,FALSE))</f>
        <v/>
      </c>
      <c r="D636" s="8" t="str">
        <f>IF(G636="","",VLOOKUP(J636,中子データ!$B$4:$H$4500,4,FALSE))</f>
        <v/>
      </c>
      <c r="E636" s="231" t="str">
        <f t="shared" si="391"/>
        <v/>
      </c>
      <c r="G636" s="958"/>
      <c r="H636" s="9"/>
      <c r="I636" s="9"/>
      <c r="J636" s="9"/>
      <c r="K636" s="10"/>
      <c r="L636" s="10"/>
      <c r="M636" s="6"/>
      <c r="N636" s="6">
        <f t="shared" si="403"/>
        <v>0</v>
      </c>
      <c r="O636" s="250"/>
      <c r="P636" s="250"/>
      <c r="Q636" s="250"/>
      <c r="R636" s="250"/>
      <c r="S636" s="250"/>
      <c r="T636" s="250"/>
      <c r="U636" s="250"/>
      <c r="V636" s="250"/>
      <c r="W636" s="250"/>
      <c r="X636" s="250"/>
      <c r="Y636" s="250"/>
      <c r="Z636" s="4"/>
      <c r="AA636" s="429"/>
      <c r="AB636" s="457">
        <f t="shared" si="404"/>
        <v>0</v>
      </c>
      <c r="AC636" s="11"/>
      <c r="AD636" s="11"/>
      <c r="AE636" s="11"/>
      <c r="AF636" s="11"/>
      <c r="AG636" s="11"/>
      <c r="AH636" s="11"/>
      <c r="AI636" s="11"/>
      <c r="AJ636" s="12"/>
      <c r="AK636" s="445" t="str">
        <f>IF(G636="","",VLOOKUP(J636,中子データ!$B$4:$H$4500,3,FALSE))</f>
        <v/>
      </c>
      <c r="AL636" s="445" t="str">
        <f>IF(G636="","",VLOOKUP(J636,中子データ!$B$4:$H$4500,5,FALSE))</f>
        <v/>
      </c>
      <c r="AM636" s="445" t="str">
        <f>IF(G636="","",VLOOKUP(J636,中子データ!$B$4:$H$4500,6,FALSE))</f>
        <v/>
      </c>
      <c r="AN636" s="418"/>
      <c r="AO636" s="424"/>
      <c r="AP636" s="420"/>
      <c r="AQ636" s="421"/>
      <c r="AR636" s="420"/>
      <c r="AS636" s="436"/>
      <c r="AT636" s="436"/>
      <c r="AU636" s="422"/>
      <c r="AV636" s="11"/>
      <c r="AW636" s="11"/>
      <c r="AX636" s="410">
        <f t="shared" si="387"/>
        <v>0</v>
      </c>
      <c r="AY636" s="411" t="str">
        <f>IF(G636="","",VLOOKUP(J636,中子データ!$B$4:$M$5999,10,FALSE))</f>
        <v/>
      </c>
      <c r="AZ636" s="438" t="str">
        <f>IF(G636="","",VLOOKUP(J636,中子データ!$B$4:$M$5999,9,FALSE))</f>
        <v/>
      </c>
      <c r="BA636" s="412" t="str">
        <f>IF(AQ636="","",VLOOKUP(AQ636,作業者名!$B$4:$C$100,2,FALSE))</f>
        <v/>
      </c>
      <c r="BB636" s="412" t="str">
        <f>IF(AR636="","",VLOOKUP(AR636,作業者名!$B$4:$C$100,2,FALSE))</f>
        <v/>
      </c>
      <c r="BC636" s="412" t="str">
        <f>IF(G636="","",VLOOKUP(J636,中子データ!B$4:N$6004,12,FALSE))</f>
        <v/>
      </c>
      <c r="BD636" s="413" t="str">
        <f>IF(G636="","",VLOOKUP(J636,中子データ!$B$4:$P$4500,15,FALSE))</f>
        <v/>
      </c>
    </row>
    <row r="637" spans="1:56" x14ac:dyDescent="0.15">
      <c r="A637" s="7" t="str">
        <f>IF(G637="","",VLOOKUP(H637,マシン名!$B$4:$C$93,2,FALSE))</f>
        <v/>
      </c>
      <c r="B637" s="7" t="str">
        <f>IF(G637="","",VLOOKUP(I637,作業者名!$B$4:$C$100,2,FALSE))</f>
        <v/>
      </c>
      <c r="C637" s="7" t="str">
        <f>IF(G637="","",VLOOKUP(J637,中子データ!$B$4:$H$4500,2,FALSE))</f>
        <v/>
      </c>
      <c r="D637" s="8" t="str">
        <f>IF(G637="","",VLOOKUP(J637,中子データ!$B$4:$H$4500,4,FALSE))</f>
        <v/>
      </c>
      <c r="E637" s="231" t="str">
        <f t="shared" si="391"/>
        <v/>
      </c>
      <c r="G637" s="238"/>
      <c r="H637" s="9"/>
      <c r="I637" s="9"/>
      <c r="J637" s="9"/>
      <c r="K637" s="10"/>
      <c r="L637" s="10"/>
      <c r="M637" s="6"/>
      <c r="N637" s="6">
        <f t="shared" ref="N637" si="405">L637-SUM(O637:Z637)</f>
        <v>0</v>
      </c>
      <c r="O637" s="250"/>
      <c r="P637" s="250"/>
      <c r="Q637" s="250"/>
      <c r="R637" s="250"/>
      <c r="S637" s="250"/>
      <c r="T637" s="250"/>
      <c r="U637" s="250"/>
      <c r="V637" s="250"/>
      <c r="W637" s="250"/>
      <c r="X637" s="250"/>
      <c r="Y637" s="250"/>
      <c r="Z637" s="4"/>
      <c r="AA637" s="429"/>
      <c r="AB637" s="457">
        <f t="shared" si="404"/>
        <v>0</v>
      </c>
      <c r="AC637" s="11"/>
      <c r="AD637" s="11"/>
      <c r="AE637" s="11"/>
      <c r="AF637" s="11"/>
      <c r="AG637" s="11"/>
      <c r="AH637" s="11"/>
      <c r="AI637" s="11"/>
      <c r="AJ637" s="12"/>
      <c r="AK637" s="445" t="str">
        <f>IF(G637="","",VLOOKUP(J637,中子データ!$B$4:$H$4500,3,FALSE))</f>
        <v/>
      </c>
      <c r="AL637" s="445" t="str">
        <f>IF(G637="","",VLOOKUP(J637,中子データ!$B$4:$H$4500,5,FALSE))</f>
        <v/>
      </c>
      <c r="AM637" s="445" t="str">
        <f>IF(G637="","",VLOOKUP(J637,中子データ!$B$4:$H$4500,6,FALSE))</f>
        <v/>
      </c>
      <c r="AN637" s="418"/>
      <c r="AO637" s="424"/>
      <c r="AP637" s="420"/>
      <c r="AQ637" s="421"/>
      <c r="AR637" s="420"/>
      <c r="AS637" s="436"/>
      <c r="AT637" s="436"/>
      <c r="AU637" s="422"/>
      <c r="AV637" s="11"/>
      <c r="AW637" s="11"/>
      <c r="AX637" s="410">
        <f t="shared" si="387"/>
        <v>0</v>
      </c>
      <c r="AY637" s="411" t="str">
        <f>IF(G637="","",VLOOKUP(J637,中子データ!$B$4:$M$5999,10,FALSE))</f>
        <v/>
      </c>
      <c r="AZ637" s="438" t="str">
        <f>IF(G637="","",VLOOKUP(J637,中子データ!$B$4:$M$5999,9,FALSE))</f>
        <v/>
      </c>
      <c r="BA637" s="412" t="str">
        <f>IF(AQ637="","",VLOOKUP(AQ637,作業者名!$B$4:$C$100,2,FALSE))</f>
        <v/>
      </c>
      <c r="BB637" s="412" t="str">
        <f>IF(AR637="","",VLOOKUP(AR637,作業者名!$B$4:$C$100,2,FALSE))</f>
        <v/>
      </c>
      <c r="BC637" s="412" t="str">
        <f>IF(G637="","",VLOOKUP(J637,中子データ!B$4:N$6004,12,FALSE))</f>
        <v/>
      </c>
      <c r="BD637" s="413" t="str">
        <f>IF(G637="","",VLOOKUP(J637,中子データ!$B$4:$P$4500,15,FALSE))</f>
        <v/>
      </c>
    </row>
    <row r="638" spans="1:56" x14ac:dyDescent="0.15">
      <c r="A638" s="7" t="str">
        <f>IF(G638="","",VLOOKUP(H638,マシン名!$B$4:$C$93,2,FALSE))</f>
        <v/>
      </c>
      <c r="B638" s="7" t="str">
        <f>IF(G638="","",VLOOKUP(I638,作業者名!$B$4:$C$100,2,FALSE))</f>
        <v/>
      </c>
      <c r="C638" s="7" t="str">
        <f>IF(G638="","",VLOOKUP(J638,中子データ!$B$4:$H$4500,2,FALSE))</f>
        <v/>
      </c>
      <c r="D638" s="8" t="str">
        <f>IF(G638="","",VLOOKUP(J638,中子データ!$B$4:$H$4500,4,FALSE))</f>
        <v/>
      </c>
      <c r="E638" s="231" t="str">
        <f t="shared" si="391"/>
        <v/>
      </c>
      <c r="G638" s="238"/>
      <c r="H638" s="9"/>
      <c r="I638" s="9"/>
      <c r="J638" s="9"/>
      <c r="K638" s="10"/>
      <c r="L638" s="10"/>
      <c r="M638" s="6"/>
      <c r="N638" s="6">
        <f t="shared" ref="N638" si="406">L638-SUM(O638:Z638)</f>
        <v>0</v>
      </c>
      <c r="O638" s="250"/>
      <c r="P638" s="250"/>
      <c r="Q638" s="250"/>
      <c r="R638" s="250"/>
      <c r="S638" s="250"/>
      <c r="T638" s="250"/>
      <c r="U638" s="250"/>
      <c r="V638" s="250"/>
      <c r="W638" s="250"/>
      <c r="X638" s="250"/>
      <c r="Y638" s="250"/>
      <c r="Z638" s="4"/>
      <c r="AA638" s="429"/>
      <c r="AB638" s="457">
        <f t="shared" ref="AB638:AB641" si="407">SUM(AC638:AJ638)</f>
        <v>0</v>
      </c>
      <c r="AC638" s="11"/>
      <c r="AD638" s="11"/>
      <c r="AE638" s="11"/>
      <c r="AF638" s="11"/>
      <c r="AG638" s="11"/>
      <c r="AH638" s="11"/>
      <c r="AI638" s="11"/>
      <c r="AJ638" s="12"/>
      <c r="AK638" s="445" t="str">
        <f>IF(G638="","",VLOOKUP(J638,中子データ!$B$4:$H$4500,3,FALSE))</f>
        <v/>
      </c>
      <c r="AL638" s="445" t="str">
        <f>IF(G638="","",VLOOKUP(J638,中子データ!$B$4:$H$4500,5,FALSE))</f>
        <v/>
      </c>
      <c r="AM638" s="445" t="str">
        <f>IF(G638="","",VLOOKUP(J638,中子データ!$B$4:$H$4500,6,FALSE))</f>
        <v/>
      </c>
      <c r="AN638" s="418"/>
      <c r="AO638" s="424"/>
      <c r="AP638" s="420"/>
      <c r="AQ638" s="421"/>
      <c r="AR638" s="420"/>
      <c r="AS638" s="436"/>
      <c r="AT638" s="436"/>
      <c r="AU638" s="422"/>
      <c r="AV638" s="11"/>
      <c r="AW638" s="11"/>
      <c r="AX638" s="410">
        <f t="shared" si="387"/>
        <v>0</v>
      </c>
      <c r="AY638" s="411" t="str">
        <f>IF(G638="","",VLOOKUP(J638,中子データ!$B$4:$M$5999,10,FALSE))</f>
        <v/>
      </c>
      <c r="AZ638" s="438" t="str">
        <f>IF(G638="","",VLOOKUP(J638,中子データ!$B$4:$M$5999,9,FALSE))</f>
        <v/>
      </c>
      <c r="BA638" s="412" t="str">
        <f>IF(AQ638="","",VLOOKUP(AQ638,作業者名!$B$4:$C$100,2,FALSE))</f>
        <v/>
      </c>
      <c r="BB638" s="412" t="str">
        <f>IF(AR638="","",VLOOKUP(AR638,作業者名!$B$4:$C$100,2,FALSE))</f>
        <v/>
      </c>
      <c r="BC638" s="412" t="str">
        <f>IF(G638="","",VLOOKUP(J638,中子データ!B$4:N$6004,12,FALSE))</f>
        <v/>
      </c>
      <c r="BD638" s="413" t="str">
        <f>IF(G638="","",VLOOKUP(J638,中子データ!$B$4:$P$4500,15,FALSE))</f>
        <v/>
      </c>
    </row>
    <row r="639" spans="1:56" x14ac:dyDescent="0.15">
      <c r="A639" s="7" t="str">
        <f>IF(G639="","",VLOOKUP(H639,マシン名!$B$4:$C$93,2,FALSE))</f>
        <v/>
      </c>
      <c r="B639" s="7" t="str">
        <f>IF(G639="","",VLOOKUP(I639,作業者名!$B$4:$C$100,2,FALSE))</f>
        <v/>
      </c>
      <c r="C639" s="7" t="str">
        <f>IF(G639="","",VLOOKUP(J639,中子データ!$B$4:$H$4500,2,FALSE))</f>
        <v/>
      </c>
      <c r="D639" s="8" t="str">
        <f>IF(G639="","",VLOOKUP(J639,中子データ!$B$4:$H$4500,4,FALSE))</f>
        <v/>
      </c>
      <c r="E639" s="231" t="str">
        <f t="shared" si="391"/>
        <v/>
      </c>
      <c r="G639" s="238"/>
      <c r="H639" s="9"/>
      <c r="I639" s="9"/>
      <c r="J639" s="9"/>
      <c r="K639" s="10"/>
      <c r="L639" s="10"/>
      <c r="M639" s="6"/>
      <c r="N639" s="6">
        <f t="shared" ref="N639:N641" si="408">L639-SUM(O639:Z639)</f>
        <v>0</v>
      </c>
      <c r="O639" s="250"/>
      <c r="P639" s="250"/>
      <c r="Q639" s="250"/>
      <c r="R639" s="250"/>
      <c r="S639" s="250"/>
      <c r="T639" s="250"/>
      <c r="U639" s="250"/>
      <c r="V639" s="250"/>
      <c r="W639" s="250"/>
      <c r="X639" s="250"/>
      <c r="Y639" s="250"/>
      <c r="Z639" s="4"/>
      <c r="AA639" s="429"/>
      <c r="AB639" s="457">
        <f t="shared" si="407"/>
        <v>0</v>
      </c>
      <c r="AC639" s="11"/>
      <c r="AD639" s="11"/>
      <c r="AE639" s="11"/>
      <c r="AF639" s="11"/>
      <c r="AG639" s="11"/>
      <c r="AH639" s="11"/>
      <c r="AI639" s="11"/>
      <c r="AJ639" s="12"/>
      <c r="AK639" s="445" t="str">
        <f>IF(G639="","",VLOOKUP(J639,中子データ!$B$4:$H$4500,3,FALSE))</f>
        <v/>
      </c>
      <c r="AL639" s="445" t="str">
        <f>IF(G639="","",VLOOKUP(J639,中子データ!$B$4:$H$4500,5,FALSE))</f>
        <v/>
      </c>
      <c r="AM639" s="445" t="str">
        <f>IF(G639="","",VLOOKUP(J639,中子データ!$B$4:$H$4500,6,FALSE))</f>
        <v/>
      </c>
      <c r="AN639" s="418"/>
      <c r="AO639" s="419"/>
      <c r="AP639" s="420"/>
      <c r="AQ639" s="421"/>
      <c r="AR639" s="420"/>
      <c r="AS639" s="436"/>
      <c r="AT639" s="436"/>
      <c r="AU639" s="422"/>
      <c r="AV639" s="11"/>
      <c r="AW639" s="11"/>
      <c r="AX639" s="410">
        <f t="shared" ref="AX639:AX702" si="409">L639-O639-P639-Q639-R639--S639-T639-U639-V639-W639-X639-Y639-Z639</f>
        <v>0</v>
      </c>
      <c r="AY639" s="411" t="str">
        <f>IF(G639="","",VLOOKUP(J639,中子データ!$B$4:$M$5999,10,FALSE))</f>
        <v/>
      </c>
      <c r="AZ639" s="438" t="str">
        <f>IF(G639="","",VLOOKUP(J639,中子データ!$B$4:$M$5999,9,FALSE))</f>
        <v/>
      </c>
      <c r="BA639" s="412" t="str">
        <f>IF(AQ639="","",VLOOKUP(AQ639,作業者名!$B$4:$C$100,2,FALSE))</f>
        <v/>
      </c>
      <c r="BB639" s="412" t="str">
        <f>IF(AR639="","",VLOOKUP(AR639,作業者名!$B$4:$C$100,2,FALSE))</f>
        <v/>
      </c>
      <c r="BC639" s="412" t="str">
        <f>IF(G639="","",VLOOKUP(J639,中子データ!B$4:N$6004,12,FALSE))</f>
        <v/>
      </c>
      <c r="BD639" s="413" t="str">
        <f>IF(G639="","",VLOOKUP(J639,中子データ!$B$4:$P$4500,15,FALSE))</f>
        <v/>
      </c>
    </row>
    <row r="640" spans="1:56" x14ac:dyDescent="0.15">
      <c r="A640" s="7" t="str">
        <f>IF(G640="","",VLOOKUP(H640,マシン名!$B$4:$C$93,2,FALSE))</f>
        <v/>
      </c>
      <c r="B640" s="7" t="str">
        <f>IF(G640="","",VLOOKUP(I640,作業者名!$B$4:$C$100,2,FALSE))</f>
        <v/>
      </c>
      <c r="C640" s="7" t="str">
        <f>IF(G640="","",VLOOKUP(J640,中子データ!$B$4:$H$4500,2,FALSE))</f>
        <v/>
      </c>
      <c r="D640" s="8" t="str">
        <f>IF(G640="","",VLOOKUP(J640,中子データ!$B$4:$H$4500,4,FALSE))</f>
        <v/>
      </c>
      <c r="E640" s="231" t="str">
        <f t="shared" si="391"/>
        <v/>
      </c>
      <c r="G640" s="238"/>
      <c r="H640" s="9"/>
      <c r="I640" s="9"/>
      <c r="J640" s="9"/>
      <c r="K640" s="10"/>
      <c r="L640" s="10"/>
      <c r="M640" s="6"/>
      <c r="N640" s="6">
        <f t="shared" si="408"/>
        <v>0</v>
      </c>
      <c r="O640" s="250"/>
      <c r="P640" s="250"/>
      <c r="Q640" s="250"/>
      <c r="R640" s="250"/>
      <c r="S640" s="250"/>
      <c r="T640" s="250"/>
      <c r="U640" s="250"/>
      <c r="V640" s="250"/>
      <c r="W640" s="250"/>
      <c r="X640" s="250"/>
      <c r="Y640" s="250"/>
      <c r="Z640" s="4"/>
      <c r="AA640" s="429"/>
      <c r="AB640" s="457">
        <f t="shared" si="407"/>
        <v>0</v>
      </c>
      <c r="AC640" s="11"/>
      <c r="AD640" s="11"/>
      <c r="AE640" s="11"/>
      <c r="AF640" s="11"/>
      <c r="AG640" s="11"/>
      <c r="AH640" s="11"/>
      <c r="AI640" s="11"/>
      <c r="AJ640" s="12"/>
      <c r="AK640" s="445" t="str">
        <f>IF(G640="","",VLOOKUP(J640,中子データ!$B$4:$H$4500,3,FALSE))</f>
        <v/>
      </c>
      <c r="AL640" s="445" t="str">
        <f>IF(G640="","",VLOOKUP(J640,中子データ!$B$4:$H$4500,5,FALSE))</f>
        <v/>
      </c>
      <c r="AM640" s="445" t="str">
        <f>IF(G640="","",VLOOKUP(J640,中子データ!$B$4:$H$4500,6,FALSE))</f>
        <v/>
      </c>
      <c r="AN640" s="418"/>
      <c r="AO640" s="419"/>
      <c r="AP640" s="420"/>
      <c r="AQ640" s="421"/>
      <c r="AR640" s="420"/>
      <c r="AS640" s="436"/>
      <c r="AT640" s="436"/>
      <c r="AU640" s="422"/>
      <c r="AV640" s="11"/>
      <c r="AW640" s="11"/>
      <c r="AX640" s="410">
        <f t="shared" si="409"/>
        <v>0</v>
      </c>
      <c r="AY640" s="411" t="str">
        <f>IF(G640="","",VLOOKUP(J640,中子データ!$B$4:$M$5999,10,FALSE))</f>
        <v/>
      </c>
      <c r="AZ640" s="438" t="str">
        <f>IF(G640="","",VLOOKUP(J640,中子データ!$B$4:$M$5999,9,FALSE))</f>
        <v/>
      </c>
      <c r="BA640" s="412" t="str">
        <f>IF(AQ640="","",VLOOKUP(AQ640,作業者名!$B$4:$C$100,2,FALSE))</f>
        <v/>
      </c>
      <c r="BB640" s="412" t="str">
        <f>IF(AR640="","",VLOOKUP(AR640,作業者名!$B$4:$C$100,2,FALSE))</f>
        <v/>
      </c>
      <c r="BC640" s="412" t="str">
        <f>IF(G640="","",VLOOKUP(J640,中子データ!B$4:N$6004,12,FALSE))</f>
        <v/>
      </c>
      <c r="BD640" s="413" t="str">
        <f>IF(G640="","",VLOOKUP(J640,中子データ!$B$4:$P$4500,15,FALSE))</f>
        <v/>
      </c>
    </row>
    <row r="641" spans="1:56" x14ac:dyDescent="0.15">
      <c r="A641" s="7" t="str">
        <f>IF(G641="","",VLOOKUP(H641,マシン名!$B$4:$C$93,2,FALSE))</f>
        <v/>
      </c>
      <c r="B641" s="7" t="str">
        <f>IF(G641="","",VLOOKUP(I641,作業者名!$B$4:$C$100,2,FALSE))</f>
        <v/>
      </c>
      <c r="C641" s="7" t="str">
        <f>IF(G641="","",VLOOKUP(J641,中子データ!$B$4:$H$4500,2,FALSE))</f>
        <v/>
      </c>
      <c r="D641" s="8" t="str">
        <f>IF(G641="","",VLOOKUP(J641,中子データ!$B$4:$H$4500,4,FALSE))</f>
        <v/>
      </c>
      <c r="E641" s="231" t="str">
        <f t="shared" si="391"/>
        <v/>
      </c>
      <c r="G641" s="238"/>
      <c r="H641" s="9"/>
      <c r="I641" s="9"/>
      <c r="J641" s="9"/>
      <c r="K641" s="10"/>
      <c r="L641" s="10"/>
      <c r="M641" s="6"/>
      <c r="N641" s="6">
        <f t="shared" si="408"/>
        <v>0</v>
      </c>
      <c r="O641" s="250"/>
      <c r="P641" s="250"/>
      <c r="Q641" s="250"/>
      <c r="R641" s="250"/>
      <c r="S641" s="250"/>
      <c r="T641" s="250"/>
      <c r="U641" s="250"/>
      <c r="V641" s="250"/>
      <c r="W641" s="250"/>
      <c r="X641" s="250"/>
      <c r="Y641" s="250"/>
      <c r="Z641" s="4"/>
      <c r="AA641" s="429"/>
      <c r="AB641" s="457">
        <f t="shared" si="407"/>
        <v>0</v>
      </c>
      <c r="AC641" s="11"/>
      <c r="AD641" s="11"/>
      <c r="AE641" s="11"/>
      <c r="AF641" s="11"/>
      <c r="AG641" s="11"/>
      <c r="AH641" s="11"/>
      <c r="AI641" s="11"/>
      <c r="AJ641" s="12"/>
      <c r="AK641" s="445" t="str">
        <f>IF(G641="","",VLOOKUP(J641,中子データ!$B$4:$H$4500,3,FALSE))</f>
        <v/>
      </c>
      <c r="AL641" s="445" t="str">
        <f>IF(G641="","",VLOOKUP(J641,中子データ!$B$4:$H$4500,5,FALSE))</f>
        <v/>
      </c>
      <c r="AM641" s="445" t="str">
        <f>IF(G641="","",VLOOKUP(J641,中子データ!$B$4:$H$4500,6,FALSE))</f>
        <v/>
      </c>
      <c r="AN641" s="418"/>
      <c r="AO641" s="419"/>
      <c r="AP641" s="420"/>
      <c r="AQ641" s="421"/>
      <c r="AR641" s="420"/>
      <c r="AS641" s="436"/>
      <c r="AT641" s="436"/>
      <c r="AU641" s="422"/>
      <c r="AV641" s="11"/>
      <c r="AW641" s="11"/>
      <c r="AX641" s="410">
        <f t="shared" si="409"/>
        <v>0</v>
      </c>
      <c r="AY641" s="411" t="str">
        <f>IF(G641="","",VLOOKUP(J641,中子データ!$B$4:$M$5999,10,FALSE))</f>
        <v/>
      </c>
      <c r="AZ641" s="438" t="str">
        <f>IF(G641="","",VLOOKUP(J641,中子データ!$B$4:$M$5999,9,FALSE))</f>
        <v/>
      </c>
      <c r="BA641" s="412" t="str">
        <f>IF(AQ641="","",VLOOKUP(AQ641,作業者名!$B$4:$C$100,2,FALSE))</f>
        <v/>
      </c>
      <c r="BB641" s="412" t="str">
        <f>IF(AR641="","",VLOOKUP(AR641,作業者名!$B$4:$C$100,2,FALSE))</f>
        <v/>
      </c>
      <c r="BC641" s="412" t="str">
        <f>IF(G641="","",VLOOKUP(J641,中子データ!B$4:N$6004,12,FALSE))</f>
        <v/>
      </c>
      <c r="BD641" s="413" t="str">
        <f>IF(G641="","",VLOOKUP(J641,中子データ!$B$4:$P$4500,15,FALSE))</f>
        <v/>
      </c>
    </row>
    <row r="642" spans="1:56" x14ac:dyDescent="0.15">
      <c r="A642" s="7" t="str">
        <f>IF(G642="","",VLOOKUP(H642,マシン名!$B$4:$C$93,2,FALSE))</f>
        <v/>
      </c>
      <c r="B642" s="7" t="str">
        <f>IF(G642="","",VLOOKUP(I642,作業者名!$B$4:$C$100,2,FALSE))</f>
        <v/>
      </c>
      <c r="C642" s="7" t="str">
        <f>IF(G642="","",VLOOKUP(J642,中子データ!$B$4:$H$4500,2,FALSE))</f>
        <v/>
      </c>
      <c r="D642" s="8" t="str">
        <f>IF(G642="","",VLOOKUP(J642,中子データ!$B$4:$H$4500,4,FALSE))</f>
        <v/>
      </c>
      <c r="E642" s="231" t="str">
        <f t="shared" si="391"/>
        <v/>
      </c>
      <c r="G642" s="238"/>
      <c r="H642" s="9"/>
      <c r="I642" s="9"/>
      <c r="J642" s="9"/>
      <c r="K642" s="10"/>
      <c r="L642" s="10"/>
      <c r="M642" s="6"/>
      <c r="N642" s="6">
        <f t="shared" ref="N642" si="410">L642-SUM(O642:Z642)</f>
        <v>0</v>
      </c>
      <c r="O642" s="250"/>
      <c r="P642" s="250"/>
      <c r="Q642" s="250"/>
      <c r="R642" s="250"/>
      <c r="S642" s="250"/>
      <c r="T642" s="250"/>
      <c r="U642" s="250"/>
      <c r="V642" s="250"/>
      <c r="W642" s="250"/>
      <c r="X642" s="250"/>
      <c r="Y642" s="250"/>
      <c r="Z642" s="4"/>
      <c r="AA642" s="429"/>
      <c r="AB642" s="457">
        <f t="shared" ref="AB642" si="411">SUM(AC642:AJ642)</f>
        <v>0</v>
      </c>
      <c r="AC642" s="11"/>
      <c r="AD642" s="11"/>
      <c r="AE642" s="11"/>
      <c r="AF642" s="11"/>
      <c r="AG642" s="11"/>
      <c r="AH642" s="11"/>
      <c r="AI642" s="11"/>
      <c r="AJ642" s="12"/>
      <c r="AK642" s="445" t="str">
        <f>IF(G642="","",VLOOKUP(J642,中子データ!$B$4:$H$4500,3,FALSE))</f>
        <v/>
      </c>
      <c r="AL642" s="445" t="str">
        <f>IF(G642="","",VLOOKUP(J642,中子データ!$B$4:$H$4500,5,FALSE))</f>
        <v/>
      </c>
      <c r="AM642" s="445" t="str">
        <f>IF(G642="","",VLOOKUP(J642,中子データ!$B$4:$H$4500,6,FALSE))</f>
        <v/>
      </c>
      <c r="AN642" s="418"/>
      <c r="AO642" s="419"/>
      <c r="AP642" s="420"/>
      <c r="AQ642" s="421"/>
      <c r="AR642" s="420"/>
      <c r="AS642" s="436"/>
      <c r="AT642" s="436"/>
      <c r="AU642" s="422"/>
      <c r="AV642" s="11"/>
      <c r="AW642" s="11"/>
      <c r="AX642" s="410">
        <f t="shared" si="409"/>
        <v>0</v>
      </c>
      <c r="AY642" s="411" t="str">
        <f>IF(G642="","",VLOOKUP(J642,中子データ!$B$4:$M$5999,10,FALSE))</f>
        <v/>
      </c>
      <c r="AZ642" s="438" t="str">
        <f>IF(G642="","",VLOOKUP(J642,中子データ!$B$4:$M$5999,9,FALSE))</f>
        <v/>
      </c>
      <c r="BA642" s="412" t="str">
        <f>IF(AQ642="","",VLOOKUP(AQ642,作業者名!$B$4:$C$100,2,FALSE))</f>
        <v/>
      </c>
      <c r="BB642" s="412" t="str">
        <f>IF(AR642="","",VLOOKUP(AR642,作業者名!$B$4:$C$100,2,FALSE))</f>
        <v/>
      </c>
      <c r="BC642" s="412" t="str">
        <f>IF(G642="","",VLOOKUP(J642,中子データ!B$4:N$6004,12,FALSE))</f>
        <v/>
      </c>
      <c r="BD642" s="413" t="str">
        <f>IF(G642="","",VLOOKUP(J642,中子データ!$B$4:$P$4500,15,FALSE))</f>
        <v/>
      </c>
    </row>
    <row r="643" spans="1:56" x14ac:dyDescent="0.15">
      <c r="A643" s="7" t="str">
        <f>IF(G643="","",VLOOKUP(H643,マシン名!$B$4:$C$93,2,FALSE))</f>
        <v/>
      </c>
      <c r="B643" s="7" t="str">
        <f>IF(G643="","",VLOOKUP(I643,作業者名!$B$4:$C$100,2,FALSE))</f>
        <v/>
      </c>
      <c r="C643" s="7" t="str">
        <f>IF(G643="","",VLOOKUP(J643,中子データ!$B$4:$H$4500,2,FALSE))</f>
        <v/>
      </c>
      <c r="D643" s="8" t="str">
        <f>IF(G643="","",VLOOKUP(J643,中子データ!$B$4:$H$4500,4,FALSE))</f>
        <v/>
      </c>
      <c r="E643" s="231" t="str">
        <f t="shared" si="391"/>
        <v/>
      </c>
      <c r="G643" s="238"/>
      <c r="H643" s="9"/>
      <c r="I643" s="9"/>
      <c r="J643" s="9"/>
      <c r="K643" s="10"/>
      <c r="L643" s="10"/>
      <c r="M643" s="6"/>
      <c r="N643" s="6">
        <f t="shared" ref="N643:N646" si="412">L643-SUM(O643:Z643)</f>
        <v>0</v>
      </c>
      <c r="O643" s="250"/>
      <c r="P643" s="250"/>
      <c r="Q643" s="250"/>
      <c r="R643" s="250"/>
      <c r="S643" s="250"/>
      <c r="T643" s="250"/>
      <c r="U643" s="250"/>
      <c r="V643" s="250"/>
      <c r="W643" s="250"/>
      <c r="X643" s="250"/>
      <c r="Y643" s="250"/>
      <c r="Z643" s="4"/>
      <c r="AA643" s="429"/>
      <c r="AB643" s="457">
        <f t="shared" ref="AB643:AB647" si="413">SUM(AC643:AJ643)</f>
        <v>0</v>
      </c>
      <c r="AC643" s="11"/>
      <c r="AD643" s="11"/>
      <c r="AE643" s="11"/>
      <c r="AF643" s="11"/>
      <c r="AG643" s="11"/>
      <c r="AH643" s="11"/>
      <c r="AI643" s="11"/>
      <c r="AJ643" s="12"/>
      <c r="AK643" s="445" t="str">
        <f>IF(G643="","",VLOOKUP(J643,中子データ!$B$4:$H$4500,3,FALSE))</f>
        <v/>
      </c>
      <c r="AL643" s="445" t="str">
        <f>IF(G643="","",VLOOKUP(J643,中子データ!$B$4:$H$4500,5,FALSE))</f>
        <v/>
      </c>
      <c r="AM643" s="445" t="str">
        <f>IF(G643="","",VLOOKUP(J643,中子データ!$B$4:$H$4500,6,FALSE))</f>
        <v/>
      </c>
      <c r="AN643" s="418"/>
      <c r="AO643" s="419"/>
      <c r="AP643" s="420"/>
      <c r="AQ643" s="421"/>
      <c r="AR643" s="420"/>
      <c r="AS643" s="436"/>
      <c r="AT643" s="436"/>
      <c r="AU643" s="422"/>
      <c r="AV643" s="11"/>
      <c r="AW643" s="11"/>
      <c r="AX643" s="410">
        <f t="shared" si="409"/>
        <v>0</v>
      </c>
      <c r="AY643" s="411" t="str">
        <f>IF(G643="","",VLOOKUP(J643,中子データ!$B$4:$M$5999,10,FALSE))</f>
        <v/>
      </c>
      <c r="AZ643" s="438" t="str">
        <f>IF(G643="","",VLOOKUP(J643,中子データ!$B$4:$M$5999,9,FALSE))</f>
        <v/>
      </c>
      <c r="BA643" s="412" t="str">
        <f>IF(AQ643="","",VLOOKUP(AQ643,作業者名!$B$4:$C$100,2,FALSE))</f>
        <v/>
      </c>
      <c r="BB643" s="412" t="str">
        <f>IF(AR643="","",VLOOKUP(AR643,作業者名!$B$4:$C$100,2,FALSE))</f>
        <v/>
      </c>
      <c r="BC643" s="412" t="str">
        <f>IF(G643="","",VLOOKUP(J643,中子データ!B$4:N$6004,12,FALSE))</f>
        <v/>
      </c>
      <c r="BD643" s="413" t="str">
        <f>IF(G643="","",VLOOKUP(J643,中子データ!$B$4:$P$4500,15,FALSE))</f>
        <v/>
      </c>
    </row>
    <row r="644" spans="1:56" x14ac:dyDescent="0.15">
      <c r="A644" s="7" t="str">
        <f>IF(G644="","",VLOOKUP(H644,マシン名!$B$4:$C$93,2,FALSE))</f>
        <v/>
      </c>
      <c r="B644" s="7" t="str">
        <f>IF(G644="","",VLOOKUP(I644,作業者名!$B$4:$C$100,2,FALSE))</f>
        <v/>
      </c>
      <c r="C644" s="7" t="str">
        <f>IF(G644="","",VLOOKUP(J644,中子データ!$B$4:$H$4500,2,FALSE))</f>
        <v/>
      </c>
      <c r="D644" s="8" t="str">
        <f>IF(G644="","",VLOOKUP(J644,中子データ!$B$4:$H$4500,4,FALSE))</f>
        <v/>
      </c>
      <c r="E644" s="231" t="str">
        <f t="shared" si="391"/>
        <v/>
      </c>
      <c r="G644" s="238"/>
      <c r="H644" s="9"/>
      <c r="I644" s="9"/>
      <c r="J644" s="9"/>
      <c r="K644" s="10"/>
      <c r="L644" s="10"/>
      <c r="M644" s="6"/>
      <c r="N644" s="6">
        <f t="shared" si="412"/>
        <v>0</v>
      </c>
      <c r="O644" s="250"/>
      <c r="P644" s="250"/>
      <c r="Q644" s="250"/>
      <c r="R644" s="250"/>
      <c r="S644" s="250"/>
      <c r="T644" s="250"/>
      <c r="U644" s="250"/>
      <c r="V644" s="250"/>
      <c r="W644" s="250"/>
      <c r="X644" s="250"/>
      <c r="Y644" s="250"/>
      <c r="Z644" s="4"/>
      <c r="AA644" s="429"/>
      <c r="AB644" s="457">
        <f t="shared" si="413"/>
        <v>0</v>
      </c>
      <c r="AC644" s="11"/>
      <c r="AD644" s="11"/>
      <c r="AE644" s="11"/>
      <c r="AF644" s="11"/>
      <c r="AG644" s="11"/>
      <c r="AH644" s="11"/>
      <c r="AI644" s="11"/>
      <c r="AJ644" s="12"/>
      <c r="AK644" s="445" t="str">
        <f>IF(G644="","",VLOOKUP(J644,中子データ!$B$4:$H$4500,3,FALSE))</f>
        <v/>
      </c>
      <c r="AL644" s="445" t="str">
        <f>IF(G644="","",VLOOKUP(J644,中子データ!$B$4:$H$4500,5,FALSE))</f>
        <v/>
      </c>
      <c r="AM644" s="445" t="str">
        <f>IF(G644="","",VLOOKUP(J644,中子データ!$B$4:$H$4500,6,FALSE))</f>
        <v/>
      </c>
      <c r="AN644" s="418"/>
      <c r="AO644" s="425"/>
      <c r="AP644" s="420"/>
      <c r="AQ644" s="421"/>
      <c r="AR644" s="420"/>
      <c r="AS644" s="436"/>
      <c r="AT644" s="436"/>
      <c r="AU644" s="422"/>
      <c r="AV644" s="11"/>
      <c r="AW644" s="11"/>
      <c r="AX644" s="410">
        <f t="shared" si="409"/>
        <v>0</v>
      </c>
      <c r="AY644" s="411" t="str">
        <f>IF(G644="","",VLOOKUP(J644,中子データ!$B$4:$M$5999,10,FALSE))</f>
        <v/>
      </c>
      <c r="AZ644" s="438" t="str">
        <f>IF(G644="","",VLOOKUP(J644,中子データ!$B$4:$M$5999,9,FALSE))</f>
        <v/>
      </c>
      <c r="BA644" s="412" t="str">
        <f>IF(AQ644="","",VLOOKUP(AQ644,作業者名!$B$4:$C$100,2,FALSE))</f>
        <v/>
      </c>
      <c r="BB644" s="412" t="str">
        <f>IF(AR644="","",VLOOKUP(AR644,作業者名!$B$4:$C$100,2,FALSE))</f>
        <v/>
      </c>
      <c r="BC644" s="412" t="str">
        <f>IF(G644="","",VLOOKUP(J644,中子データ!B$4:N$6004,12,FALSE))</f>
        <v/>
      </c>
      <c r="BD644" s="413" t="str">
        <f>IF(G644="","",VLOOKUP(J644,中子データ!$B$4:$P$4500,15,FALSE))</f>
        <v/>
      </c>
    </row>
    <row r="645" spans="1:56" x14ac:dyDescent="0.15">
      <c r="A645" s="7" t="str">
        <f>IF(G645="","",VLOOKUP(H645,マシン名!$B$4:$C$93,2,FALSE))</f>
        <v/>
      </c>
      <c r="B645" s="7" t="str">
        <f>IF(G645="","",VLOOKUP(I645,作業者名!$B$4:$C$100,2,FALSE))</f>
        <v/>
      </c>
      <c r="C645" s="7" t="str">
        <f>IF(G645="","",VLOOKUP(J645,中子データ!$B$4:$H$4500,2,FALSE))</f>
        <v/>
      </c>
      <c r="D645" s="8" t="str">
        <f>IF(G645="","",VLOOKUP(J645,中子データ!$B$4:$H$4500,4,FALSE))</f>
        <v/>
      </c>
      <c r="E645" s="231" t="str">
        <f t="shared" ref="E645:E708" si="414">IF(G645="","",D645*K645-AB645)</f>
        <v/>
      </c>
      <c r="G645" s="238"/>
      <c r="H645" s="9"/>
      <c r="I645" s="9"/>
      <c r="J645" s="9"/>
      <c r="K645" s="10"/>
      <c r="L645" s="10"/>
      <c r="M645" s="6"/>
      <c r="N645" s="6">
        <f t="shared" si="412"/>
        <v>0</v>
      </c>
      <c r="O645" s="250"/>
      <c r="P645" s="250"/>
      <c r="Q645" s="250"/>
      <c r="R645" s="250"/>
      <c r="S645" s="250"/>
      <c r="T645" s="250"/>
      <c r="U645" s="250"/>
      <c r="V645" s="250"/>
      <c r="W645" s="250"/>
      <c r="X645" s="250"/>
      <c r="Y645" s="250"/>
      <c r="Z645" s="4"/>
      <c r="AA645" s="429"/>
      <c r="AB645" s="457">
        <f t="shared" si="413"/>
        <v>0</v>
      </c>
      <c r="AC645" s="11"/>
      <c r="AD645" s="11"/>
      <c r="AE645" s="11"/>
      <c r="AF645" s="11"/>
      <c r="AG645" s="11"/>
      <c r="AH645" s="11"/>
      <c r="AI645" s="11"/>
      <c r="AJ645" s="12"/>
      <c r="AK645" s="445" t="str">
        <f>IF(G645="","",VLOOKUP(J645,中子データ!$B$4:$H$4500,3,FALSE))</f>
        <v/>
      </c>
      <c r="AL645" s="445" t="str">
        <f>IF(G645="","",VLOOKUP(J645,中子データ!$B$4:$H$4500,5,FALSE))</f>
        <v/>
      </c>
      <c r="AM645" s="445" t="str">
        <f>IF(G645="","",VLOOKUP(J645,中子データ!$B$4:$H$4500,6,FALSE))</f>
        <v/>
      </c>
      <c r="AN645" s="418"/>
      <c r="AO645" s="425"/>
      <c r="AP645" s="420"/>
      <c r="AQ645" s="421"/>
      <c r="AR645" s="420"/>
      <c r="AS645" s="436"/>
      <c r="AT645" s="436"/>
      <c r="AU645" s="422"/>
      <c r="AV645" s="11"/>
      <c r="AW645" s="11"/>
      <c r="AX645" s="410">
        <f t="shared" si="409"/>
        <v>0</v>
      </c>
      <c r="AY645" s="411" t="str">
        <f>IF(G645="","",VLOOKUP(J645,中子データ!$B$4:$M$5999,10,FALSE))</f>
        <v/>
      </c>
      <c r="AZ645" s="438" t="str">
        <f>IF(G645="","",VLOOKUP(J645,中子データ!$B$4:$M$5999,9,FALSE))</f>
        <v/>
      </c>
      <c r="BA645" s="412" t="str">
        <f>IF(AQ645="","",VLOOKUP(AQ645,作業者名!$B$4:$C$100,2,FALSE))</f>
        <v/>
      </c>
      <c r="BB645" s="412" t="str">
        <f>IF(AR645="","",VLOOKUP(AR645,作業者名!$B$4:$C$100,2,FALSE))</f>
        <v/>
      </c>
      <c r="BC645" s="412" t="str">
        <f>IF(G645="","",VLOOKUP(J645,中子データ!B$4:N$6004,12,FALSE))</f>
        <v/>
      </c>
      <c r="BD645" s="413" t="str">
        <f>IF(G645="","",VLOOKUP(J645,中子データ!$B$4:$P$4500,15,FALSE))</f>
        <v/>
      </c>
    </row>
    <row r="646" spans="1:56" x14ac:dyDescent="0.15">
      <c r="A646" s="7" t="str">
        <f>IF(G646="","",VLOOKUP(H646,マシン名!$B$4:$C$93,2,FALSE))</f>
        <v/>
      </c>
      <c r="B646" s="7" t="str">
        <f>IF(G646="","",VLOOKUP(I646,作業者名!$B$4:$C$100,2,FALSE))</f>
        <v/>
      </c>
      <c r="C646" s="7" t="str">
        <f>IF(G646="","",VLOOKUP(J646,中子データ!$B$4:$H$4500,2,FALSE))</f>
        <v/>
      </c>
      <c r="D646" s="8" t="str">
        <f>IF(G646="","",VLOOKUP(J646,中子データ!$B$4:$H$4500,4,FALSE))</f>
        <v/>
      </c>
      <c r="E646" s="231" t="str">
        <f t="shared" si="414"/>
        <v/>
      </c>
      <c r="G646" s="238"/>
      <c r="H646" s="9"/>
      <c r="I646" s="9"/>
      <c r="J646" s="9"/>
      <c r="K646" s="10"/>
      <c r="L646" s="10"/>
      <c r="M646" s="6"/>
      <c r="N646" s="6">
        <f t="shared" si="412"/>
        <v>0</v>
      </c>
      <c r="O646" s="250"/>
      <c r="P646" s="250"/>
      <c r="Q646" s="250"/>
      <c r="R646" s="250"/>
      <c r="S646" s="250"/>
      <c r="T646" s="250"/>
      <c r="U646" s="250"/>
      <c r="V646" s="250"/>
      <c r="W646" s="250"/>
      <c r="X646" s="250"/>
      <c r="Y646" s="250"/>
      <c r="Z646" s="4"/>
      <c r="AA646" s="429"/>
      <c r="AB646" s="457">
        <f t="shared" si="413"/>
        <v>0</v>
      </c>
      <c r="AC646" s="11"/>
      <c r="AD646" s="11"/>
      <c r="AE646" s="11"/>
      <c r="AF646" s="11"/>
      <c r="AG646" s="11"/>
      <c r="AH646" s="11"/>
      <c r="AI646" s="11"/>
      <c r="AJ646" s="12"/>
      <c r="AK646" s="445" t="str">
        <f>IF(G646="","",VLOOKUP(J646,中子データ!$B$4:$H$4500,3,FALSE))</f>
        <v/>
      </c>
      <c r="AL646" s="445" t="str">
        <f>IF(G646="","",VLOOKUP(J646,中子データ!$B$4:$H$4500,5,FALSE))</f>
        <v/>
      </c>
      <c r="AM646" s="445" t="str">
        <f>IF(G646="","",VLOOKUP(J646,中子データ!$B$4:$H$4500,6,FALSE))</f>
        <v/>
      </c>
      <c r="AN646" s="418"/>
      <c r="AO646" s="423"/>
      <c r="AP646" s="420"/>
      <c r="AQ646" s="421"/>
      <c r="AR646" s="420"/>
      <c r="AS646" s="436"/>
      <c r="AT646" s="436"/>
      <c r="AU646" s="422"/>
      <c r="AV646" s="11"/>
      <c r="AW646" s="11"/>
      <c r="AX646" s="410">
        <f t="shared" si="409"/>
        <v>0</v>
      </c>
      <c r="AY646" s="411" t="str">
        <f>IF(G646="","",VLOOKUP(J646,中子データ!$B$4:$M$5999,10,FALSE))</f>
        <v/>
      </c>
      <c r="AZ646" s="438" t="str">
        <f>IF(G646="","",VLOOKUP(J646,中子データ!$B$4:$M$5999,9,FALSE))</f>
        <v/>
      </c>
      <c r="BA646" s="412" t="str">
        <f>IF(AQ646="","",VLOOKUP(AQ646,作業者名!$B$4:$C$100,2,FALSE))</f>
        <v/>
      </c>
      <c r="BB646" s="412" t="str">
        <f>IF(AR646="","",VLOOKUP(AR646,作業者名!$B$4:$C$100,2,FALSE))</f>
        <v/>
      </c>
      <c r="BC646" s="412" t="str">
        <f>IF(G646="","",VLOOKUP(J646,中子データ!B$4:N$6004,12,FALSE))</f>
        <v/>
      </c>
      <c r="BD646" s="413" t="str">
        <f>IF(G646="","",VLOOKUP(J646,中子データ!$B$4:$P$4500,15,FALSE))</f>
        <v/>
      </c>
    </row>
    <row r="647" spans="1:56" x14ac:dyDescent="0.15">
      <c r="A647" s="7" t="str">
        <f>IF(G647="","",VLOOKUP(H647,マシン名!$B$4:$C$93,2,FALSE))</f>
        <v/>
      </c>
      <c r="B647" s="7" t="str">
        <f>IF(G647="","",VLOOKUP(I647,作業者名!$B$4:$C$100,2,FALSE))</f>
        <v/>
      </c>
      <c r="C647" s="7" t="str">
        <f>IF(G647="","",VLOOKUP(J647,中子データ!$B$4:$H$4500,2,FALSE))</f>
        <v/>
      </c>
      <c r="D647" s="8" t="str">
        <f>IF(G647="","",VLOOKUP(J647,中子データ!$B$4:$H$4500,4,FALSE))</f>
        <v/>
      </c>
      <c r="E647" s="231" t="str">
        <f t="shared" si="414"/>
        <v/>
      </c>
      <c r="G647" s="238"/>
      <c r="H647" s="9"/>
      <c r="I647" s="9"/>
      <c r="J647" s="9"/>
      <c r="K647" s="10"/>
      <c r="L647" s="10"/>
      <c r="M647" s="6"/>
      <c r="N647" s="6">
        <f>L647-SUM(O647:Z647)</f>
        <v>0</v>
      </c>
      <c r="O647" s="250"/>
      <c r="P647" s="250"/>
      <c r="Q647" s="250"/>
      <c r="R647" s="250"/>
      <c r="S647" s="250"/>
      <c r="T647" s="250"/>
      <c r="U647" s="250"/>
      <c r="V647" s="250"/>
      <c r="W647" s="250"/>
      <c r="X647" s="250"/>
      <c r="Y647" s="250"/>
      <c r="Z647" s="4"/>
      <c r="AA647" s="429"/>
      <c r="AB647" s="457">
        <f t="shared" si="413"/>
        <v>0</v>
      </c>
      <c r="AC647" s="11"/>
      <c r="AD647" s="11"/>
      <c r="AE647" s="11"/>
      <c r="AF647" s="11"/>
      <c r="AG647" s="11"/>
      <c r="AH647" s="11"/>
      <c r="AI647" s="11"/>
      <c r="AJ647" s="12"/>
      <c r="AK647" s="445" t="str">
        <f>IF(G647="","",VLOOKUP(J647,中子データ!$B$4:$H$4500,3,FALSE))</f>
        <v/>
      </c>
      <c r="AL647" s="445" t="str">
        <f>IF(G647="","",VLOOKUP(J647,中子データ!$B$4:$H$4500,5,FALSE))</f>
        <v/>
      </c>
      <c r="AM647" s="445" t="str">
        <f>IF(G647="","",VLOOKUP(J647,中子データ!$B$4:$H$4500,6,FALSE))</f>
        <v/>
      </c>
      <c r="AN647" s="418"/>
      <c r="AO647" s="423"/>
      <c r="AP647" s="420"/>
      <c r="AQ647" s="421"/>
      <c r="AR647" s="420"/>
      <c r="AS647" s="436"/>
      <c r="AT647" s="436"/>
      <c r="AU647" s="422"/>
      <c r="AV647" s="11"/>
      <c r="AW647" s="11"/>
      <c r="AX647" s="410">
        <f t="shared" si="409"/>
        <v>0</v>
      </c>
      <c r="AY647" s="411" t="str">
        <f>IF(G647="","",VLOOKUP(J647,中子データ!$B$4:$M$5999,10,FALSE))</f>
        <v/>
      </c>
      <c r="AZ647" s="438" t="str">
        <f>IF(G647="","",VLOOKUP(J647,中子データ!$B$4:$M$5999,9,FALSE))</f>
        <v/>
      </c>
      <c r="BA647" s="412" t="str">
        <f>IF(AQ647="","",VLOOKUP(AQ647,作業者名!$B$4:$C$100,2,FALSE))</f>
        <v/>
      </c>
      <c r="BB647" s="412" t="str">
        <f>IF(AR647="","",VLOOKUP(AR647,作業者名!$B$4:$C$100,2,FALSE))</f>
        <v/>
      </c>
      <c r="BC647" s="412" t="str">
        <f>IF(G647="","",VLOOKUP(J647,中子データ!B$4:N$6004,12,FALSE))</f>
        <v/>
      </c>
      <c r="BD647" s="413" t="str">
        <f>IF(G647="","",VLOOKUP(J647,中子データ!$B$4:$P$4500,15,FALSE))</f>
        <v/>
      </c>
    </row>
    <row r="648" spans="1:56" x14ac:dyDescent="0.15">
      <c r="A648" s="7" t="str">
        <f>IF(G648="","",VLOOKUP(H648,マシン名!$B$4:$C$93,2,FALSE))</f>
        <v/>
      </c>
      <c r="B648" s="7" t="str">
        <f>IF(G648="","",VLOOKUP(I648,作業者名!$B$4:$C$100,2,FALSE))</f>
        <v/>
      </c>
      <c r="C648" s="7" t="str">
        <f>IF(G648="","",VLOOKUP(J648,中子データ!$B$4:$H$4500,2,FALSE))</f>
        <v/>
      </c>
      <c r="D648" s="8" t="str">
        <f>IF(G648="","",VLOOKUP(J648,中子データ!$B$4:$H$4500,4,FALSE))</f>
        <v/>
      </c>
      <c r="E648" s="231" t="str">
        <f t="shared" si="414"/>
        <v/>
      </c>
      <c r="G648" s="238"/>
      <c r="H648" s="9"/>
      <c r="I648" s="9"/>
      <c r="J648" s="9"/>
      <c r="K648" s="10"/>
      <c r="L648" s="10"/>
      <c r="M648" s="6"/>
      <c r="N648" s="6">
        <f>L648-SUM(O648:Z648)</f>
        <v>0</v>
      </c>
      <c r="O648" s="250"/>
      <c r="P648" s="250"/>
      <c r="Q648" s="250"/>
      <c r="R648" s="250"/>
      <c r="S648" s="250"/>
      <c r="T648" s="250"/>
      <c r="U648" s="250"/>
      <c r="V648" s="250"/>
      <c r="W648" s="250"/>
      <c r="X648" s="250"/>
      <c r="Y648" s="250"/>
      <c r="Z648" s="4"/>
      <c r="AA648" s="429"/>
      <c r="AB648" s="457">
        <f>SUM(AC648:AJ648)</f>
        <v>0</v>
      </c>
      <c r="AC648" s="11"/>
      <c r="AD648" s="11"/>
      <c r="AE648" s="11"/>
      <c r="AF648" s="11"/>
      <c r="AG648" s="11"/>
      <c r="AH648" s="11"/>
      <c r="AI648" s="11"/>
      <c r="AJ648" s="12"/>
      <c r="AK648" s="445" t="str">
        <f>IF(G648="","",VLOOKUP(J648,中子データ!$B$4:$H$4500,3,FALSE))</f>
        <v/>
      </c>
      <c r="AL648" s="445" t="str">
        <f>IF(G648="","",VLOOKUP(J648,中子データ!$B$4:$H$4500,5,FALSE))</f>
        <v/>
      </c>
      <c r="AM648" s="445" t="str">
        <f>IF(G648="","",VLOOKUP(J648,中子データ!$B$4:$H$4500,6,FALSE))</f>
        <v/>
      </c>
      <c r="AN648" s="418"/>
      <c r="AO648" s="425"/>
      <c r="AP648" s="420"/>
      <c r="AQ648" s="421"/>
      <c r="AR648" s="420"/>
      <c r="AS648" s="436"/>
      <c r="AT648" s="436"/>
      <c r="AU648" s="422"/>
      <c r="AV648" s="11"/>
      <c r="AW648" s="11"/>
      <c r="AX648" s="410">
        <f t="shared" si="409"/>
        <v>0</v>
      </c>
      <c r="AY648" s="411" t="str">
        <f>IF(G648="","",VLOOKUP(J648,中子データ!$B$4:$M$5999,10,FALSE))</f>
        <v/>
      </c>
      <c r="AZ648" s="438" t="str">
        <f>IF(G648="","",VLOOKUP(J648,中子データ!$B$4:$M$5999,9,FALSE))</f>
        <v/>
      </c>
      <c r="BA648" s="412" t="str">
        <f>IF(AQ648="","",VLOOKUP(AQ648,作業者名!$B$4:$C$100,2,FALSE))</f>
        <v/>
      </c>
      <c r="BB648" s="412" t="str">
        <f>IF(AR648="","",VLOOKUP(AR648,作業者名!$B$4:$C$100,2,FALSE))</f>
        <v/>
      </c>
      <c r="BC648" s="412" t="str">
        <f>IF(G648="","",VLOOKUP(J648,中子データ!B$4:N$6004,12,FALSE))</f>
        <v/>
      </c>
      <c r="BD648" s="413" t="str">
        <f>IF(G648="","",VLOOKUP(J648,中子データ!$B$4:$P$4500,15,FALSE))</f>
        <v/>
      </c>
    </row>
    <row r="649" spans="1:56" x14ac:dyDescent="0.15">
      <c r="A649" s="7" t="str">
        <f>IF(G649="","",VLOOKUP(H649,マシン名!$B$4:$C$93,2,FALSE))</f>
        <v/>
      </c>
      <c r="B649" s="7" t="str">
        <f>IF(G649="","",VLOOKUP(I649,作業者名!$B$4:$C$100,2,FALSE))</f>
        <v/>
      </c>
      <c r="C649" s="7" t="str">
        <f>IF(G649="","",VLOOKUP(J649,中子データ!$B$4:$H$4500,2,FALSE))</f>
        <v/>
      </c>
      <c r="D649" s="8" t="str">
        <f>IF(G649="","",VLOOKUP(J649,中子データ!$B$4:$H$4500,4,FALSE))</f>
        <v/>
      </c>
      <c r="E649" s="231" t="str">
        <f t="shared" si="414"/>
        <v/>
      </c>
      <c r="G649" s="238"/>
      <c r="H649" s="9"/>
      <c r="I649" s="9"/>
      <c r="J649" s="9"/>
      <c r="K649" s="10"/>
      <c r="L649" s="10"/>
      <c r="M649" s="6"/>
      <c r="N649" s="6">
        <f>L649-SUM(O649:Z649)</f>
        <v>0</v>
      </c>
      <c r="O649" s="250"/>
      <c r="P649" s="250"/>
      <c r="Q649" s="250"/>
      <c r="R649" s="250"/>
      <c r="S649" s="250"/>
      <c r="T649" s="250"/>
      <c r="U649" s="250"/>
      <c r="V649" s="250"/>
      <c r="W649" s="250"/>
      <c r="X649" s="250"/>
      <c r="Y649" s="250"/>
      <c r="Z649" s="4"/>
      <c r="AA649" s="429"/>
      <c r="AB649" s="457">
        <f>SUM(AC649:AJ649)</f>
        <v>0</v>
      </c>
      <c r="AC649" s="11"/>
      <c r="AD649" s="11"/>
      <c r="AE649" s="11"/>
      <c r="AF649" s="11"/>
      <c r="AG649" s="11"/>
      <c r="AH649" s="11"/>
      <c r="AI649" s="11"/>
      <c r="AJ649" s="12"/>
      <c r="AK649" s="445" t="str">
        <f>IF(G649="","",VLOOKUP(J649,中子データ!$B$4:$H$4500,3,FALSE))</f>
        <v/>
      </c>
      <c r="AL649" s="445" t="str">
        <f>IF(G649="","",VLOOKUP(J649,中子データ!$B$4:$H$4500,5,FALSE))</f>
        <v/>
      </c>
      <c r="AM649" s="445" t="str">
        <f>IF(G649="","",VLOOKUP(J649,中子データ!$B$4:$H$4500,6,FALSE))</f>
        <v/>
      </c>
      <c r="AN649" s="418"/>
      <c r="AO649" s="423"/>
      <c r="AP649" s="420"/>
      <c r="AQ649" s="421"/>
      <c r="AR649" s="420"/>
      <c r="AS649" s="436"/>
      <c r="AT649" s="436"/>
      <c r="AU649" s="422"/>
      <c r="AV649" s="11"/>
      <c r="AW649" s="11"/>
      <c r="AX649" s="410">
        <f t="shared" si="409"/>
        <v>0</v>
      </c>
      <c r="AY649" s="411" t="str">
        <f>IF(G649="","",VLOOKUP(J649,中子データ!$B$4:$M$5999,10,FALSE))</f>
        <v/>
      </c>
      <c r="AZ649" s="438" t="str">
        <f>IF(G649="","",VLOOKUP(J649,中子データ!$B$4:$M$5999,9,FALSE))</f>
        <v/>
      </c>
      <c r="BA649" s="412" t="str">
        <f>IF(AQ649="","",VLOOKUP(AQ649,作業者名!$B$4:$C$100,2,FALSE))</f>
        <v/>
      </c>
      <c r="BB649" s="412" t="str">
        <f>IF(AR649="","",VLOOKUP(AR649,作業者名!$B$4:$C$100,2,FALSE))</f>
        <v/>
      </c>
      <c r="BC649" s="412" t="str">
        <f>IF(G649="","",VLOOKUP(J649,中子データ!B$4:N$6004,12,FALSE))</f>
        <v/>
      </c>
      <c r="BD649" s="413" t="str">
        <f>IF(G649="","",VLOOKUP(J649,中子データ!$B$4:$P$4500,15,FALSE))</f>
        <v/>
      </c>
    </row>
    <row r="650" spans="1:56" x14ac:dyDescent="0.15">
      <c r="A650" s="7" t="str">
        <f>IF(G650="","",VLOOKUP(H650,マシン名!$B$4:$C$93,2,FALSE))</f>
        <v/>
      </c>
      <c r="B650" s="7" t="str">
        <f>IF(G650="","",VLOOKUP(I650,作業者名!$B$4:$C$100,2,FALSE))</f>
        <v/>
      </c>
      <c r="C650" s="7" t="str">
        <f>IF(G650="","",VLOOKUP(J650,中子データ!$B$4:$H$4500,2,FALSE))</f>
        <v/>
      </c>
      <c r="D650" s="8" t="str">
        <f>IF(G650="","",VLOOKUP(J650,中子データ!$B$4:$H$4500,4,FALSE))</f>
        <v/>
      </c>
      <c r="E650" s="231" t="str">
        <f t="shared" si="414"/>
        <v/>
      </c>
      <c r="G650" s="238"/>
      <c r="H650" s="9"/>
      <c r="I650" s="9"/>
      <c r="J650" s="9"/>
      <c r="K650" s="10"/>
      <c r="L650" s="10"/>
      <c r="M650" s="6"/>
      <c r="N650" s="6">
        <f>L650-SUM(O650:Z650)</f>
        <v>0</v>
      </c>
      <c r="O650" s="250"/>
      <c r="P650" s="250"/>
      <c r="Q650" s="250"/>
      <c r="R650" s="250"/>
      <c r="S650" s="250"/>
      <c r="T650" s="250"/>
      <c r="U650" s="250"/>
      <c r="V650" s="250"/>
      <c r="W650" s="250"/>
      <c r="X650" s="250"/>
      <c r="Y650" s="250"/>
      <c r="Z650" s="4"/>
      <c r="AA650" s="429"/>
      <c r="AB650" s="457">
        <f>SUM(AC650:AJ650)</f>
        <v>0</v>
      </c>
      <c r="AC650" s="11"/>
      <c r="AD650" s="11"/>
      <c r="AE650" s="11"/>
      <c r="AF650" s="11"/>
      <c r="AG650" s="11"/>
      <c r="AH650" s="11"/>
      <c r="AI650" s="11"/>
      <c r="AJ650" s="12"/>
      <c r="AK650" s="445" t="str">
        <f>IF(G650="","",VLOOKUP(J650,中子データ!$B$4:$H$4500,3,FALSE))</f>
        <v/>
      </c>
      <c r="AL650" s="445" t="str">
        <f>IF(G650="","",VLOOKUP(J650,中子データ!$B$4:$H$4500,5,FALSE))</f>
        <v/>
      </c>
      <c r="AM650" s="445" t="str">
        <f>IF(G650="","",VLOOKUP(J650,中子データ!$B$4:$H$4500,6,FALSE))</f>
        <v/>
      </c>
      <c r="AN650" s="418"/>
      <c r="AO650" s="423"/>
      <c r="AP650" s="420"/>
      <c r="AQ650" s="421"/>
      <c r="AR650" s="420"/>
      <c r="AS650" s="436"/>
      <c r="AT650" s="436"/>
      <c r="AU650" s="422"/>
      <c r="AV650" s="11"/>
      <c r="AW650" s="11"/>
      <c r="AX650" s="410">
        <f t="shared" si="409"/>
        <v>0</v>
      </c>
      <c r="AY650" s="411" t="str">
        <f>IF(G650="","",VLOOKUP(J650,中子データ!$B$4:$M$5999,10,FALSE))</f>
        <v/>
      </c>
      <c r="AZ650" s="438" t="str">
        <f>IF(G650="","",VLOOKUP(J650,中子データ!$B$4:$M$5999,9,FALSE))</f>
        <v/>
      </c>
      <c r="BA650" s="412" t="str">
        <f>IF(AQ650="","",VLOOKUP(AQ650,作業者名!$B$4:$C$100,2,FALSE))</f>
        <v/>
      </c>
      <c r="BB650" s="412" t="str">
        <f>IF(AR650="","",VLOOKUP(AR650,作業者名!$B$4:$C$100,2,FALSE))</f>
        <v/>
      </c>
      <c r="BC650" s="412" t="str">
        <f>IF(G650="","",VLOOKUP(J650,中子データ!B$4:N$6004,12,FALSE))</f>
        <v/>
      </c>
      <c r="BD650" s="413" t="str">
        <f>IF(G650="","",VLOOKUP(J650,中子データ!$B$4:$P$4500,15,FALSE))</f>
        <v/>
      </c>
    </row>
    <row r="651" spans="1:56" x14ac:dyDescent="0.15">
      <c r="A651" s="7" t="str">
        <f>IF(G651="","",VLOOKUP(H651,マシン名!$B$4:$C$93,2,FALSE))</f>
        <v/>
      </c>
      <c r="B651" s="7" t="str">
        <f>IF(G651="","",VLOOKUP(I651,作業者名!$B$4:$C$100,2,FALSE))</f>
        <v/>
      </c>
      <c r="C651" s="7" t="str">
        <f>IF(G651="","",VLOOKUP(J651,中子データ!$B$4:$H$4500,2,FALSE))</f>
        <v/>
      </c>
      <c r="D651" s="8" t="str">
        <f>IF(G651="","",VLOOKUP(J651,中子データ!$B$4:$H$4500,4,FALSE))</f>
        <v/>
      </c>
      <c r="E651" s="231" t="str">
        <f t="shared" si="414"/>
        <v/>
      </c>
      <c r="G651" s="238"/>
      <c r="H651" s="9"/>
      <c r="I651" s="9"/>
      <c r="J651" s="9"/>
      <c r="K651" s="10"/>
      <c r="L651" s="10"/>
      <c r="M651" s="6"/>
      <c r="N651" s="6">
        <f t="shared" ref="N651:N654" si="415">L651-SUM(O651:Z651)</f>
        <v>0</v>
      </c>
      <c r="O651" s="250"/>
      <c r="P651" s="250"/>
      <c r="Q651" s="250"/>
      <c r="R651" s="250"/>
      <c r="S651" s="250"/>
      <c r="T651" s="250"/>
      <c r="U651" s="250"/>
      <c r="V651" s="250"/>
      <c r="W651" s="250"/>
      <c r="X651" s="250"/>
      <c r="Y651" s="250"/>
      <c r="Z651" s="4"/>
      <c r="AA651" s="429"/>
      <c r="AB651" s="457">
        <f t="shared" ref="AB651:AB660" si="416">SUM(AC651:AJ651)</f>
        <v>0</v>
      </c>
      <c r="AC651" s="11"/>
      <c r="AD651" s="11"/>
      <c r="AE651" s="11"/>
      <c r="AF651" s="11"/>
      <c r="AG651" s="11"/>
      <c r="AH651" s="11"/>
      <c r="AI651" s="11"/>
      <c r="AJ651" s="12"/>
      <c r="AK651" s="445" t="str">
        <f>IF(G651="","",VLOOKUP(J651,中子データ!$B$4:$H$4500,3,FALSE))</f>
        <v/>
      </c>
      <c r="AL651" s="445" t="str">
        <f>IF(G651="","",VLOOKUP(J651,中子データ!$B$4:$H$4500,5,FALSE))</f>
        <v/>
      </c>
      <c r="AM651" s="445" t="str">
        <f>IF(G651="","",VLOOKUP(J651,中子データ!$B$4:$H$4500,6,FALSE))</f>
        <v/>
      </c>
      <c r="AN651" s="418"/>
      <c r="AO651" s="423"/>
      <c r="AP651" s="420"/>
      <c r="AQ651" s="421"/>
      <c r="AR651" s="420"/>
      <c r="AS651" s="436"/>
      <c r="AT651" s="436"/>
      <c r="AU651" s="422"/>
      <c r="AV651" s="11"/>
      <c r="AW651" s="11"/>
      <c r="AX651" s="410">
        <f t="shared" si="409"/>
        <v>0</v>
      </c>
      <c r="AY651" s="411" t="str">
        <f>IF(G651="","",VLOOKUP(J651,中子データ!$B$4:$M$5999,10,FALSE))</f>
        <v/>
      </c>
      <c r="AZ651" s="438" t="str">
        <f>IF(G651="","",VLOOKUP(J651,中子データ!$B$4:$M$5999,9,FALSE))</f>
        <v/>
      </c>
      <c r="BA651" s="412" t="str">
        <f>IF(AQ651="","",VLOOKUP(AQ651,作業者名!$B$4:$C$100,2,FALSE))</f>
        <v/>
      </c>
      <c r="BB651" s="412" t="str">
        <f>IF(AR651="","",VLOOKUP(AR651,作業者名!$B$4:$C$100,2,FALSE))</f>
        <v/>
      </c>
      <c r="BC651" s="412" t="str">
        <f>IF(G651="","",VLOOKUP(J651,中子データ!B$4:N$6004,12,FALSE))</f>
        <v/>
      </c>
      <c r="BD651" s="413" t="str">
        <f>IF(G651="","",VLOOKUP(J651,中子データ!$B$4:$P$4500,15,FALSE))</f>
        <v/>
      </c>
    </row>
    <row r="652" spans="1:56" x14ac:dyDescent="0.15">
      <c r="A652" s="7" t="str">
        <f>IF(G652="","",VLOOKUP(H652,マシン名!$B$4:$C$93,2,FALSE))</f>
        <v/>
      </c>
      <c r="B652" s="7" t="str">
        <f>IF(G652="","",VLOOKUP(I652,作業者名!$B$4:$C$100,2,FALSE))</f>
        <v/>
      </c>
      <c r="C652" s="7" t="str">
        <f>IF(G652="","",VLOOKUP(J652,中子データ!$B$4:$H$4500,2,FALSE))</f>
        <v/>
      </c>
      <c r="D652" s="8" t="str">
        <f>IF(G652="","",VLOOKUP(J652,中子データ!$B$4:$H$4500,4,FALSE))</f>
        <v/>
      </c>
      <c r="E652" s="231" t="str">
        <f t="shared" si="414"/>
        <v/>
      </c>
      <c r="G652" s="238"/>
      <c r="H652" s="9"/>
      <c r="I652" s="9"/>
      <c r="J652" s="9"/>
      <c r="K652" s="10"/>
      <c r="L652" s="10"/>
      <c r="M652" s="6"/>
      <c r="N652" s="6">
        <f t="shared" si="415"/>
        <v>0</v>
      </c>
      <c r="O652" s="250"/>
      <c r="P652" s="250"/>
      <c r="Q652" s="250"/>
      <c r="R652" s="250"/>
      <c r="S652" s="250"/>
      <c r="T652" s="250"/>
      <c r="U652" s="250"/>
      <c r="V652" s="250"/>
      <c r="W652" s="250"/>
      <c r="X652" s="250"/>
      <c r="Y652" s="250"/>
      <c r="Z652" s="4"/>
      <c r="AA652" s="429"/>
      <c r="AB652" s="457">
        <f t="shared" si="416"/>
        <v>0</v>
      </c>
      <c r="AC652" s="11"/>
      <c r="AD652" s="11"/>
      <c r="AE652" s="11"/>
      <c r="AF652" s="11"/>
      <c r="AG652" s="11"/>
      <c r="AH652" s="11"/>
      <c r="AI652" s="11"/>
      <c r="AJ652" s="12"/>
      <c r="AK652" s="445" t="str">
        <f>IF(G652="","",VLOOKUP(J652,中子データ!$B$4:$H$4500,3,FALSE))</f>
        <v/>
      </c>
      <c r="AL652" s="445" t="str">
        <f>IF(G652="","",VLOOKUP(J652,中子データ!$B$4:$H$4500,5,FALSE))</f>
        <v/>
      </c>
      <c r="AM652" s="445" t="str">
        <f>IF(G652="","",VLOOKUP(J652,中子データ!$B$4:$H$4500,6,FALSE))</f>
        <v/>
      </c>
      <c r="AN652" s="418"/>
      <c r="AO652" s="423"/>
      <c r="AP652" s="420"/>
      <c r="AQ652" s="421"/>
      <c r="AR652" s="420"/>
      <c r="AS652" s="436"/>
      <c r="AT652" s="436"/>
      <c r="AU652" s="422"/>
      <c r="AV652" s="11"/>
      <c r="AW652" s="11"/>
      <c r="AX652" s="410">
        <f t="shared" si="409"/>
        <v>0</v>
      </c>
      <c r="AY652" s="411" t="str">
        <f>IF(G652="","",VLOOKUP(J652,中子データ!$B$4:$M$5999,10,FALSE))</f>
        <v/>
      </c>
      <c r="AZ652" s="438" t="str">
        <f>IF(G652="","",VLOOKUP(J652,中子データ!$B$4:$M$5999,9,FALSE))</f>
        <v/>
      </c>
      <c r="BA652" s="412" t="str">
        <f>IF(AQ652="","",VLOOKUP(AQ652,作業者名!$B$4:$C$100,2,FALSE))</f>
        <v/>
      </c>
      <c r="BB652" s="412" t="str">
        <f>IF(AR652="","",VLOOKUP(AR652,作業者名!$B$4:$C$100,2,FALSE))</f>
        <v/>
      </c>
      <c r="BC652" s="412" t="str">
        <f>IF(G652="","",VLOOKUP(J652,中子データ!B$4:N$6004,12,FALSE))</f>
        <v/>
      </c>
      <c r="BD652" s="413" t="str">
        <f>IF(G652="","",VLOOKUP(J652,中子データ!$B$4:$P$4500,15,FALSE))</f>
        <v/>
      </c>
    </row>
    <row r="653" spans="1:56" x14ac:dyDescent="0.15">
      <c r="A653" s="7" t="str">
        <f>IF(G653="","",VLOOKUP(H653,マシン名!$B$4:$C$93,2,FALSE))</f>
        <v/>
      </c>
      <c r="B653" s="7" t="str">
        <f>IF(G653="","",VLOOKUP(I653,作業者名!$B$4:$C$100,2,FALSE))</f>
        <v/>
      </c>
      <c r="C653" s="7" t="str">
        <f>IF(G653="","",VLOOKUP(J653,中子データ!$B$4:$H$4500,2,FALSE))</f>
        <v/>
      </c>
      <c r="D653" s="8" t="str">
        <f>IF(G653="","",VLOOKUP(J653,中子データ!$B$4:$H$4500,4,FALSE))</f>
        <v/>
      </c>
      <c r="E653" s="231" t="str">
        <f t="shared" si="414"/>
        <v/>
      </c>
      <c r="G653" s="238"/>
      <c r="H653" s="9"/>
      <c r="I653" s="9"/>
      <c r="J653" s="9"/>
      <c r="K653" s="10"/>
      <c r="L653" s="10"/>
      <c r="M653" s="6"/>
      <c r="N653" s="6">
        <f t="shared" si="415"/>
        <v>0</v>
      </c>
      <c r="O653" s="250"/>
      <c r="P653" s="250"/>
      <c r="Q653" s="250"/>
      <c r="R653" s="250"/>
      <c r="S653" s="250"/>
      <c r="T653" s="250"/>
      <c r="U653" s="250"/>
      <c r="V653" s="250"/>
      <c r="W653" s="250"/>
      <c r="X653" s="250"/>
      <c r="Y653" s="250"/>
      <c r="Z653" s="4"/>
      <c r="AA653" s="429"/>
      <c r="AB653" s="457">
        <f t="shared" si="416"/>
        <v>0</v>
      </c>
      <c r="AC653" s="11"/>
      <c r="AD653" s="11"/>
      <c r="AE653" s="11"/>
      <c r="AF653" s="11"/>
      <c r="AG653" s="11"/>
      <c r="AH653" s="11"/>
      <c r="AI653" s="11"/>
      <c r="AJ653" s="12"/>
      <c r="AK653" s="445" t="str">
        <f>IF(G653="","",VLOOKUP(J653,中子データ!$B$4:$H$4500,3,FALSE))</f>
        <v/>
      </c>
      <c r="AL653" s="445" t="str">
        <f>IF(G653="","",VLOOKUP(J653,中子データ!$B$4:$H$4500,5,FALSE))</f>
        <v/>
      </c>
      <c r="AM653" s="445" t="str">
        <f>IF(G653="","",VLOOKUP(J653,中子データ!$B$4:$H$4500,6,FALSE))</f>
        <v/>
      </c>
      <c r="AN653" s="418"/>
      <c r="AO653" s="423"/>
      <c r="AP653" s="420"/>
      <c r="AQ653" s="421"/>
      <c r="AR653" s="420"/>
      <c r="AS653" s="436"/>
      <c r="AT653" s="436"/>
      <c r="AU653" s="422"/>
      <c r="AV653" s="11"/>
      <c r="AW653" s="11"/>
      <c r="AX653" s="410">
        <f t="shared" si="409"/>
        <v>0</v>
      </c>
      <c r="AY653" s="411" t="str">
        <f>IF(G653="","",VLOOKUP(J653,中子データ!$B$4:$M$5999,10,FALSE))</f>
        <v/>
      </c>
      <c r="AZ653" s="438" t="str">
        <f>IF(G653="","",VLOOKUP(J653,中子データ!$B$4:$M$5999,9,FALSE))</f>
        <v/>
      </c>
      <c r="BA653" s="412" t="str">
        <f>IF(AQ653="","",VLOOKUP(AQ653,作業者名!$B$4:$C$100,2,FALSE))</f>
        <v/>
      </c>
      <c r="BB653" s="412" t="str">
        <f>IF(AR653="","",VLOOKUP(AR653,作業者名!$B$4:$C$100,2,FALSE))</f>
        <v/>
      </c>
      <c r="BC653" s="412" t="str">
        <f>IF(G653="","",VLOOKUP(J653,中子データ!B$4:N$6004,12,FALSE))</f>
        <v/>
      </c>
      <c r="BD653" s="413" t="str">
        <f>IF(G653="","",VLOOKUP(J653,中子データ!$B$4:$P$4500,15,FALSE))</f>
        <v/>
      </c>
    </row>
    <row r="654" spans="1:56" x14ac:dyDescent="0.15">
      <c r="A654" s="7" t="str">
        <f>IF(G654="","",VLOOKUP(H654,マシン名!$B$4:$C$93,2,FALSE))</f>
        <v/>
      </c>
      <c r="B654" s="7" t="str">
        <f>IF(G654="","",VLOOKUP(I654,作業者名!$B$4:$C$100,2,FALSE))</f>
        <v/>
      </c>
      <c r="C654" s="7" t="str">
        <f>IF(G654="","",VLOOKUP(J654,中子データ!$B$4:$H$4500,2,FALSE))</f>
        <v/>
      </c>
      <c r="D654" s="8" t="str">
        <f>IF(G654="","",VLOOKUP(J654,中子データ!$B$4:$H$4500,4,FALSE))</f>
        <v/>
      </c>
      <c r="E654" s="231" t="str">
        <f t="shared" si="414"/>
        <v/>
      </c>
      <c r="G654" s="238"/>
      <c r="H654" s="9"/>
      <c r="I654" s="9"/>
      <c r="J654" s="9"/>
      <c r="K654" s="10"/>
      <c r="L654" s="10"/>
      <c r="M654" s="6"/>
      <c r="N654" s="6">
        <f t="shared" si="415"/>
        <v>0</v>
      </c>
      <c r="O654" s="250"/>
      <c r="P654" s="250"/>
      <c r="Q654" s="250"/>
      <c r="R654" s="250"/>
      <c r="S654" s="250"/>
      <c r="T654" s="250"/>
      <c r="U654" s="250"/>
      <c r="V654" s="250"/>
      <c r="W654" s="250"/>
      <c r="X654" s="250"/>
      <c r="Y654" s="250"/>
      <c r="Z654" s="4"/>
      <c r="AA654" s="429"/>
      <c r="AB654" s="457">
        <f t="shared" si="416"/>
        <v>0</v>
      </c>
      <c r="AC654" s="11"/>
      <c r="AD654" s="11"/>
      <c r="AE654" s="11"/>
      <c r="AF654" s="11"/>
      <c r="AG654" s="11"/>
      <c r="AH654" s="11"/>
      <c r="AI654" s="11"/>
      <c r="AJ654" s="12"/>
      <c r="AK654" s="445" t="str">
        <f>IF(G654="","",VLOOKUP(J654,中子データ!$B$4:$H$4500,3,FALSE))</f>
        <v/>
      </c>
      <c r="AL654" s="445" t="str">
        <f>IF(G654="","",VLOOKUP(J654,中子データ!$B$4:$H$4500,5,FALSE))</f>
        <v/>
      </c>
      <c r="AM654" s="445" t="str">
        <f>IF(G654="","",VLOOKUP(J654,中子データ!$B$4:$H$4500,6,FALSE))</f>
        <v/>
      </c>
      <c r="AN654" s="418"/>
      <c r="AO654" s="423"/>
      <c r="AP654" s="420"/>
      <c r="AQ654" s="421"/>
      <c r="AR654" s="420"/>
      <c r="AS654" s="436"/>
      <c r="AT654" s="436"/>
      <c r="AU654" s="422"/>
      <c r="AV654" s="11"/>
      <c r="AW654" s="11"/>
      <c r="AX654" s="410">
        <f t="shared" si="409"/>
        <v>0</v>
      </c>
      <c r="AY654" s="411" t="str">
        <f>IF(G654="","",VLOOKUP(J654,中子データ!$B$4:$M$5999,10,FALSE))</f>
        <v/>
      </c>
      <c r="AZ654" s="438" t="str">
        <f>IF(G654="","",VLOOKUP(J654,中子データ!$B$4:$M$5999,9,FALSE))</f>
        <v/>
      </c>
      <c r="BA654" s="412" t="str">
        <f>IF(AQ654="","",VLOOKUP(AQ654,作業者名!$B$4:$C$100,2,FALSE))</f>
        <v/>
      </c>
      <c r="BB654" s="412" t="str">
        <f>IF(AR654="","",VLOOKUP(AR654,作業者名!$B$4:$C$100,2,FALSE))</f>
        <v/>
      </c>
      <c r="BC654" s="412" t="str">
        <f>IF(G654="","",VLOOKUP(J654,中子データ!B$4:N$6004,12,FALSE))</f>
        <v/>
      </c>
      <c r="BD654" s="413" t="str">
        <f>IF(G654="","",VLOOKUP(J654,中子データ!$B$4:$P$4500,15,FALSE))</f>
        <v/>
      </c>
    </row>
    <row r="655" spans="1:56" x14ac:dyDescent="0.15">
      <c r="A655" s="7" t="str">
        <f>IF(G655="","",VLOOKUP(H655,マシン名!$B$4:$C$93,2,FALSE))</f>
        <v/>
      </c>
      <c r="B655" s="7" t="str">
        <f>IF(G655="","",VLOOKUP(I655,作業者名!$B$4:$C$100,2,FALSE))</f>
        <v/>
      </c>
      <c r="C655" s="7" t="str">
        <f>IF(G655="","",VLOOKUP(J655,中子データ!$B$4:$H$4500,2,FALSE))</f>
        <v/>
      </c>
      <c r="D655" s="8" t="str">
        <f>IF(G655="","",VLOOKUP(J655,中子データ!$B$4:$H$4500,4,FALSE))</f>
        <v/>
      </c>
      <c r="E655" s="231" t="str">
        <f t="shared" si="414"/>
        <v/>
      </c>
      <c r="G655" s="238"/>
      <c r="H655" s="9"/>
      <c r="I655" s="9"/>
      <c r="J655" s="9"/>
      <c r="K655" s="10"/>
      <c r="L655" s="10"/>
      <c r="M655" s="6"/>
      <c r="N655" s="6">
        <f t="shared" ref="N655:N659" si="417">L655-SUM(O655:Z655)</f>
        <v>0</v>
      </c>
      <c r="O655" s="250"/>
      <c r="P655" s="250"/>
      <c r="Q655" s="250"/>
      <c r="R655" s="250"/>
      <c r="S655" s="250"/>
      <c r="T655" s="250"/>
      <c r="U655" s="250"/>
      <c r="V655" s="250"/>
      <c r="W655" s="250"/>
      <c r="X655" s="250"/>
      <c r="Y655" s="250"/>
      <c r="Z655" s="4"/>
      <c r="AA655" s="429"/>
      <c r="AB655" s="457">
        <f t="shared" si="416"/>
        <v>0</v>
      </c>
      <c r="AC655" s="11"/>
      <c r="AD655" s="11"/>
      <c r="AE655" s="11"/>
      <c r="AF655" s="11"/>
      <c r="AG655" s="11"/>
      <c r="AH655" s="11"/>
      <c r="AI655" s="11"/>
      <c r="AJ655" s="12"/>
      <c r="AK655" s="445" t="str">
        <f>IF(G655="","",VLOOKUP(J655,中子データ!$B$4:$H$4500,3,FALSE))</f>
        <v/>
      </c>
      <c r="AL655" s="445" t="str">
        <f>IF(G655="","",VLOOKUP(J655,中子データ!$B$4:$H$4500,5,FALSE))</f>
        <v/>
      </c>
      <c r="AM655" s="445" t="str">
        <f>IF(G655="","",VLOOKUP(J655,中子データ!$B$4:$H$4500,6,FALSE))</f>
        <v/>
      </c>
      <c r="AN655" s="418"/>
      <c r="AO655" s="419"/>
      <c r="AP655" s="420"/>
      <c r="AQ655" s="421"/>
      <c r="AR655" s="420"/>
      <c r="AS655" s="436"/>
      <c r="AT655" s="436"/>
      <c r="AU655" s="422"/>
      <c r="AV655" s="11"/>
      <c r="AW655" s="11"/>
      <c r="AX655" s="410">
        <f t="shared" si="409"/>
        <v>0</v>
      </c>
      <c r="AY655" s="411" t="str">
        <f>IF(G655="","",VLOOKUP(J655,中子データ!$B$4:$M$5999,10,FALSE))</f>
        <v/>
      </c>
      <c r="AZ655" s="438" t="str">
        <f>IF(G655="","",VLOOKUP(J655,中子データ!$B$4:$M$5999,9,FALSE))</f>
        <v/>
      </c>
      <c r="BA655" s="412" t="str">
        <f>IF(AQ655="","",VLOOKUP(AQ655,作業者名!$B$4:$C$100,2,FALSE))</f>
        <v/>
      </c>
      <c r="BB655" s="412" t="str">
        <f>IF(AR655="","",VLOOKUP(AR655,作業者名!$B$4:$C$100,2,FALSE))</f>
        <v/>
      </c>
      <c r="BC655" s="412" t="str">
        <f>IF(G655="","",VLOOKUP(J655,中子データ!B$4:N$6004,12,FALSE))</f>
        <v/>
      </c>
      <c r="BD655" s="413" t="str">
        <f>IF(G655="","",VLOOKUP(J655,中子データ!$B$4:$P$4500,15,FALSE))</f>
        <v/>
      </c>
    </row>
    <row r="656" spans="1:56" x14ac:dyDescent="0.15">
      <c r="A656" s="7" t="str">
        <f>IF(G656="","",VLOOKUP(H656,マシン名!$B$4:$C$93,2,FALSE))</f>
        <v/>
      </c>
      <c r="B656" s="7" t="str">
        <f>IF(G656="","",VLOOKUP(I656,作業者名!$B$4:$C$100,2,FALSE))</f>
        <v/>
      </c>
      <c r="C656" s="7" t="str">
        <f>IF(G656="","",VLOOKUP(J656,中子データ!$B$4:$H$4500,2,FALSE))</f>
        <v/>
      </c>
      <c r="D656" s="8" t="str">
        <f>IF(G656="","",VLOOKUP(J656,中子データ!$B$4:$H$4500,4,FALSE))</f>
        <v/>
      </c>
      <c r="E656" s="231" t="str">
        <f t="shared" si="414"/>
        <v/>
      </c>
      <c r="G656" s="238"/>
      <c r="H656" s="247"/>
      <c r="I656" s="248"/>
      <c r="J656" s="245"/>
      <c r="K656" s="10"/>
      <c r="L656" s="10"/>
      <c r="M656" s="6"/>
      <c r="N656" s="6">
        <f t="shared" si="417"/>
        <v>0</v>
      </c>
      <c r="O656" s="250"/>
      <c r="P656" s="250"/>
      <c r="Q656" s="250"/>
      <c r="R656" s="250"/>
      <c r="S656" s="250"/>
      <c r="T656" s="250"/>
      <c r="U656" s="250"/>
      <c r="V656" s="250"/>
      <c r="W656" s="250"/>
      <c r="X656" s="250"/>
      <c r="Y656" s="250"/>
      <c r="Z656" s="4"/>
      <c r="AA656" s="429"/>
      <c r="AB656" s="457">
        <f t="shared" si="416"/>
        <v>0</v>
      </c>
      <c r="AC656" s="11"/>
      <c r="AD656" s="11"/>
      <c r="AE656" s="11"/>
      <c r="AF656" s="11"/>
      <c r="AG656" s="11"/>
      <c r="AH656" s="11"/>
      <c r="AI656" s="11"/>
      <c r="AJ656" s="12"/>
      <c r="AK656" s="445" t="str">
        <f>IF(G656="","",VLOOKUP(J656,中子データ!$B$4:$H$4500,3,FALSE))</f>
        <v/>
      </c>
      <c r="AL656" s="445" t="str">
        <f>IF(G656="","",VLOOKUP(J656,中子データ!$B$4:$H$4500,5,FALSE))</f>
        <v/>
      </c>
      <c r="AM656" s="445" t="str">
        <f>IF(G656="","",VLOOKUP(J656,中子データ!$B$4:$H$4500,6,FALSE))</f>
        <v/>
      </c>
      <c r="AN656" s="418"/>
      <c r="AO656" s="419"/>
      <c r="AP656" s="420"/>
      <c r="AQ656" s="421"/>
      <c r="AR656" s="420"/>
      <c r="AS656" s="436"/>
      <c r="AT656" s="436"/>
      <c r="AU656" s="422"/>
      <c r="AV656" s="11"/>
      <c r="AW656" s="11"/>
      <c r="AX656" s="410">
        <f t="shared" si="409"/>
        <v>0</v>
      </c>
      <c r="AY656" s="411" t="str">
        <f>IF(G656="","",VLOOKUP(J656,中子データ!$B$4:$M$5999,10,FALSE))</f>
        <v/>
      </c>
      <c r="AZ656" s="438" t="str">
        <f>IF(G656="","",VLOOKUP(J656,中子データ!$B$4:$M$5999,9,FALSE))</f>
        <v/>
      </c>
      <c r="BA656" s="412" t="str">
        <f>IF(AQ656="","",VLOOKUP(AQ656,作業者名!$B$4:$C$100,2,FALSE))</f>
        <v/>
      </c>
      <c r="BB656" s="412" t="str">
        <f>IF(AR656="","",VLOOKUP(AR656,作業者名!$B$4:$C$100,2,FALSE))</f>
        <v/>
      </c>
      <c r="BC656" s="412" t="str">
        <f>IF(G656="","",VLOOKUP(J656,中子データ!B$4:N$6004,12,FALSE))</f>
        <v/>
      </c>
      <c r="BD656" s="413" t="str">
        <f>IF(G656="","",VLOOKUP(J656,中子データ!$B$4:$P$4500,15,FALSE))</f>
        <v/>
      </c>
    </row>
    <row r="657" spans="1:56" x14ac:dyDescent="0.15">
      <c r="A657" s="7" t="str">
        <f>IF(G657="","",VLOOKUP(H657,マシン名!$B$4:$C$93,2,FALSE))</f>
        <v/>
      </c>
      <c r="B657" s="7" t="str">
        <f>IF(G657="","",VLOOKUP(I657,作業者名!$B$4:$C$100,2,FALSE))</f>
        <v/>
      </c>
      <c r="C657" s="7" t="str">
        <f>IF(G657="","",VLOOKUP(J657,中子データ!$B$4:$H$4500,2,FALSE))</f>
        <v/>
      </c>
      <c r="D657" s="8" t="str">
        <f>IF(G657="","",VLOOKUP(J657,中子データ!$B$4:$H$4500,4,FALSE))</f>
        <v/>
      </c>
      <c r="E657" s="231" t="str">
        <f t="shared" si="414"/>
        <v/>
      </c>
      <c r="G657" s="238"/>
      <c r="H657" s="247"/>
      <c r="I657" s="248"/>
      <c r="J657" s="245"/>
      <c r="K657" s="10"/>
      <c r="L657" s="10"/>
      <c r="M657" s="6"/>
      <c r="N657" s="6">
        <f t="shared" si="417"/>
        <v>0</v>
      </c>
      <c r="O657" s="250"/>
      <c r="P657" s="250"/>
      <c r="Q657" s="250"/>
      <c r="R657" s="250"/>
      <c r="S657" s="250"/>
      <c r="T657" s="250"/>
      <c r="U657" s="250"/>
      <c r="V657" s="250"/>
      <c r="W657" s="250"/>
      <c r="X657" s="250"/>
      <c r="Y657" s="250"/>
      <c r="Z657" s="4"/>
      <c r="AA657" s="429"/>
      <c r="AB657" s="457">
        <f t="shared" si="416"/>
        <v>0</v>
      </c>
      <c r="AC657" s="11"/>
      <c r="AD657" s="11"/>
      <c r="AE657" s="11"/>
      <c r="AF657" s="11"/>
      <c r="AG657" s="11"/>
      <c r="AH657" s="11"/>
      <c r="AI657" s="11"/>
      <c r="AJ657" s="12"/>
      <c r="AK657" s="445" t="str">
        <f>IF(G657="","",VLOOKUP(J657,中子データ!$B$4:$H$4500,3,FALSE))</f>
        <v/>
      </c>
      <c r="AL657" s="445" t="str">
        <f>IF(G657="","",VLOOKUP(J657,中子データ!$B$4:$H$4500,5,FALSE))</f>
        <v/>
      </c>
      <c r="AM657" s="445" t="str">
        <f>IF(G657="","",VLOOKUP(J657,中子データ!$B$4:$H$4500,6,FALSE))</f>
        <v/>
      </c>
      <c r="AN657" s="418"/>
      <c r="AO657" s="419"/>
      <c r="AP657" s="420"/>
      <c r="AQ657" s="421"/>
      <c r="AR657" s="420"/>
      <c r="AS657" s="436"/>
      <c r="AT657" s="436"/>
      <c r="AU657" s="422"/>
      <c r="AV657" s="11"/>
      <c r="AW657" s="11"/>
      <c r="AX657" s="410">
        <f t="shared" si="409"/>
        <v>0</v>
      </c>
      <c r="AY657" s="411" t="str">
        <f>IF(G657="","",VLOOKUP(J657,中子データ!$B$4:$M$5999,10,FALSE))</f>
        <v/>
      </c>
      <c r="AZ657" s="438" t="str">
        <f>IF(G657="","",VLOOKUP(J657,中子データ!$B$4:$M$5999,9,FALSE))</f>
        <v/>
      </c>
      <c r="BA657" s="412" t="str">
        <f>IF(AQ657="","",VLOOKUP(AQ657,作業者名!$B$4:$C$100,2,FALSE))</f>
        <v/>
      </c>
      <c r="BB657" s="412" t="str">
        <f>IF(AR657="","",VLOOKUP(AR657,作業者名!$B$4:$C$100,2,FALSE))</f>
        <v/>
      </c>
      <c r="BC657" s="412" t="str">
        <f>IF(G657="","",VLOOKUP(J657,中子データ!B$4:N$6004,12,FALSE))</f>
        <v/>
      </c>
      <c r="BD657" s="413" t="str">
        <f>IF(G657="","",VLOOKUP(J657,中子データ!$B$4:$P$4500,15,FALSE))</f>
        <v/>
      </c>
    </row>
    <row r="658" spans="1:56" x14ac:dyDescent="0.15">
      <c r="A658" s="7" t="str">
        <f>IF(G658="","",VLOOKUP(H658,マシン名!$B$4:$C$93,2,FALSE))</f>
        <v/>
      </c>
      <c r="B658" s="7" t="str">
        <f>IF(G658="","",VLOOKUP(I658,作業者名!$B$4:$C$100,2,FALSE))</f>
        <v/>
      </c>
      <c r="C658" s="7" t="str">
        <f>IF(G658="","",VLOOKUP(J658,中子データ!$B$4:$H$4500,2,FALSE))</f>
        <v/>
      </c>
      <c r="D658" s="8" t="str">
        <f>IF(G658="","",VLOOKUP(J658,中子データ!$B$4:$H$4500,4,FALSE))</f>
        <v/>
      </c>
      <c r="E658" s="231" t="str">
        <f t="shared" si="414"/>
        <v/>
      </c>
      <c r="G658" s="238"/>
      <c r="H658" s="9"/>
      <c r="I658" s="9"/>
      <c r="J658" s="9"/>
      <c r="K658" s="10"/>
      <c r="L658" s="10"/>
      <c r="M658" s="6"/>
      <c r="N658" s="6">
        <f t="shared" si="417"/>
        <v>0</v>
      </c>
      <c r="O658" s="250"/>
      <c r="P658" s="250"/>
      <c r="Q658" s="250"/>
      <c r="R658" s="250"/>
      <c r="S658" s="250"/>
      <c r="T658" s="250"/>
      <c r="U658" s="250"/>
      <c r="V658" s="250"/>
      <c r="W658" s="250"/>
      <c r="X658" s="250"/>
      <c r="Y658" s="250"/>
      <c r="Z658" s="4"/>
      <c r="AA658" s="429"/>
      <c r="AB658" s="457">
        <f t="shared" si="416"/>
        <v>0</v>
      </c>
      <c r="AC658" s="11"/>
      <c r="AD658" s="11"/>
      <c r="AE658" s="11"/>
      <c r="AF658" s="11"/>
      <c r="AG658" s="11"/>
      <c r="AH658" s="11"/>
      <c r="AI658" s="11"/>
      <c r="AJ658" s="12"/>
      <c r="AK658" s="445" t="str">
        <f>IF(G658="","",VLOOKUP(J658,中子データ!$B$4:$H$4500,3,FALSE))</f>
        <v/>
      </c>
      <c r="AL658" s="445" t="str">
        <f>IF(G658="","",VLOOKUP(J658,中子データ!$B$4:$H$4500,5,FALSE))</f>
        <v/>
      </c>
      <c r="AM658" s="445" t="str">
        <f>IF(G658="","",VLOOKUP(J658,中子データ!$B$4:$H$4500,6,FALSE))</f>
        <v/>
      </c>
      <c r="AN658" s="418"/>
      <c r="AO658" s="423"/>
      <c r="AP658" s="420"/>
      <c r="AQ658" s="421"/>
      <c r="AR658" s="420"/>
      <c r="AS658" s="436"/>
      <c r="AT658" s="436"/>
      <c r="AU658" s="422"/>
      <c r="AV658" s="11"/>
      <c r="AW658" s="11"/>
      <c r="AX658" s="410">
        <f t="shared" si="409"/>
        <v>0</v>
      </c>
      <c r="AY658" s="411" t="str">
        <f>IF(G658="","",VLOOKUP(J658,中子データ!$B$4:$M$5999,10,FALSE))</f>
        <v/>
      </c>
      <c r="AZ658" s="438" t="str">
        <f>IF(G658="","",VLOOKUP(J658,中子データ!$B$4:$M$5999,9,FALSE))</f>
        <v/>
      </c>
      <c r="BA658" s="412" t="str">
        <f>IF(AQ658="","",VLOOKUP(AQ658,作業者名!$B$4:$C$100,2,FALSE))</f>
        <v/>
      </c>
      <c r="BB658" s="412" t="str">
        <f>IF(AR658="","",VLOOKUP(AR658,作業者名!$B$4:$C$100,2,FALSE))</f>
        <v/>
      </c>
      <c r="BC658" s="412" t="str">
        <f>IF(G658="","",VLOOKUP(J658,中子データ!B$4:N$6004,12,FALSE))</f>
        <v/>
      </c>
      <c r="BD658" s="413" t="str">
        <f>IF(G658="","",VLOOKUP(J658,中子データ!$B$4:$P$4500,15,FALSE))</f>
        <v/>
      </c>
    </row>
    <row r="659" spans="1:56" x14ac:dyDescent="0.15">
      <c r="A659" s="7" t="str">
        <f>IF(G659="","",VLOOKUP(H659,マシン名!$B$4:$C$93,2,FALSE))</f>
        <v/>
      </c>
      <c r="B659" s="7" t="str">
        <f>IF(G659="","",VLOOKUP(I659,作業者名!$B$4:$C$100,2,FALSE))</f>
        <v/>
      </c>
      <c r="C659" s="7" t="str">
        <f>IF(G659="","",VLOOKUP(J659,中子データ!$B$4:$H$4500,2,FALSE))</f>
        <v/>
      </c>
      <c r="D659" s="8" t="str">
        <f>IF(G659="","",VLOOKUP(J659,中子データ!$B$4:$H$4500,4,FALSE))</f>
        <v/>
      </c>
      <c r="E659" s="231" t="str">
        <f t="shared" si="414"/>
        <v/>
      </c>
      <c r="G659" s="238"/>
      <c r="H659" s="9"/>
      <c r="I659" s="9"/>
      <c r="J659" s="9"/>
      <c r="K659" s="10"/>
      <c r="L659" s="10"/>
      <c r="M659" s="6"/>
      <c r="N659" s="6">
        <f t="shared" si="417"/>
        <v>0</v>
      </c>
      <c r="O659" s="250"/>
      <c r="P659" s="250"/>
      <c r="Q659" s="250"/>
      <c r="R659" s="250"/>
      <c r="S659" s="250"/>
      <c r="T659" s="250"/>
      <c r="U659" s="250"/>
      <c r="V659" s="250"/>
      <c r="W659" s="250"/>
      <c r="X659" s="250"/>
      <c r="Y659" s="250"/>
      <c r="Z659" s="4"/>
      <c r="AA659" s="429"/>
      <c r="AB659" s="457">
        <f t="shared" si="416"/>
        <v>0</v>
      </c>
      <c r="AC659" s="11"/>
      <c r="AD659" s="11"/>
      <c r="AE659" s="11"/>
      <c r="AF659" s="11"/>
      <c r="AG659" s="11"/>
      <c r="AH659" s="11"/>
      <c r="AI659" s="11"/>
      <c r="AJ659" s="12"/>
      <c r="AK659" s="445" t="str">
        <f>IF(G659="","",VLOOKUP(J659,中子データ!$B$4:$H$4500,3,FALSE))</f>
        <v/>
      </c>
      <c r="AL659" s="445" t="str">
        <f>IF(G659="","",VLOOKUP(J659,中子データ!$B$4:$H$4500,5,FALSE))</f>
        <v/>
      </c>
      <c r="AM659" s="445" t="str">
        <f>IF(G659="","",VLOOKUP(J659,中子データ!$B$4:$H$4500,6,FALSE))</f>
        <v/>
      </c>
      <c r="AN659" s="418"/>
      <c r="AO659" s="423"/>
      <c r="AP659" s="420"/>
      <c r="AQ659" s="421"/>
      <c r="AR659" s="420"/>
      <c r="AS659" s="436"/>
      <c r="AT659" s="436"/>
      <c r="AU659" s="422"/>
      <c r="AV659" s="11"/>
      <c r="AW659" s="11"/>
      <c r="AX659" s="410">
        <f t="shared" si="409"/>
        <v>0</v>
      </c>
      <c r="AY659" s="411" t="str">
        <f>IF(G659="","",VLOOKUP(J659,中子データ!$B$4:$M$5999,10,FALSE))</f>
        <v/>
      </c>
      <c r="AZ659" s="438" t="str">
        <f>IF(G659="","",VLOOKUP(J659,中子データ!$B$4:$M$5999,9,FALSE))</f>
        <v/>
      </c>
      <c r="BA659" s="412" t="str">
        <f>IF(AQ659="","",VLOOKUP(AQ659,作業者名!$B$4:$C$100,2,FALSE))</f>
        <v/>
      </c>
      <c r="BB659" s="412" t="str">
        <f>IF(AR659="","",VLOOKUP(AR659,作業者名!$B$4:$C$100,2,FALSE))</f>
        <v/>
      </c>
      <c r="BC659" s="412" t="str">
        <f>IF(G659="","",VLOOKUP(J659,中子データ!B$4:N$6004,12,FALSE))</f>
        <v/>
      </c>
      <c r="BD659" s="413" t="str">
        <f>IF(G659="","",VLOOKUP(J659,中子データ!$B$4:$P$4500,15,FALSE))</f>
        <v/>
      </c>
    </row>
    <row r="660" spans="1:56" x14ac:dyDescent="0.15">
      <c r="A660" s="7" t="str">
        <f>IF(G660="","",VLOOKUP(H660,マシン名!$B$4:$C$93,2,FALSE))</f>
        <v/>
      </c>
      <c r="B660" s="7" t="str">
        <f>IF(G660="","",VLOOKUP(I660,作業者名!$B$4:$C$100,2,FALSE))</f>
        <v/>
      </c>
      <c r="C660" s="7" t="str">
        <f>IF(G660="","",VLOOKUP(J660,中子データ!$B$4:$H$4500,2,FALSE))</f>
        <v/>
      </c>
      <c r="D660" s="8" t="str">
        <f>IF(G660="","",VLOOKUP(J660,中子データ!$B$4:$H$4500,4,FALSE))</f>
        <v/>
      </c>
      <c r="E660" s="231" t="str">
        <f t="shared" si="414"/>
        <v/>
      </c>
      <c r="G660" s="238"/>
      <c r="H660" s="247"/>
      <c r="I660" s="248"/>
      <c r="J660" s="245"/>
      <c r="K660" s="246"/>
      <c r="L660" s="246"/>
      <c r="M660" s="249"/>
      <c r="N660" s="6">
        <f t="shared" ref="N660" si="418">L660-SUM(O660:Z660)</f>
        <v>0</v>
      </c>
      <c r="O660" s="250"/>
      <c r="P660" s="250"/>
      <c r="Q660" s="250"/>
      <c r="R660" s="250"/>
      <c r="S660" s="250"/>
      <c r="T660" s="250"/>
      <c r="U660" s="250"/>
      <c r="V660" s="250"/>
      <c r="W660" s="250"/>
      <c r="X660" s="250"/>
      <c r="Y660" s="250"/>
      <c r="Z660" s="4"/>
      <c r="AA660" s="429"/>
      <c r="AB660" s="457">
        <f t="shared" si="416"/>
        <v>0</v>
      </c>
      <c r="AC660" s="11"/>
      <c r="AD660" s="11"/>
      <c r="AE660" s="11"/>
      <c r="AF660" s="11"/>
      <c r="AG660" s="11"/>
      <c r="AH660" s="11"/>
      <c r="AI660" s="11"/>
      <c r="AJ660" s="12"/>
      <c r="AK660" s="445" t="str">
        <f>IF(G660="","",VLOOKUP(J660,中子データ!$B$4:$H$4500,3,FALSE))</f>
        <v/>
      </c>
      <c r="AL660" s="445" t="str">
        <f>IF(G660="","",VLOOKUP(J660,中子データ!$B$4:$H$4500,5,FALSE))</f>
        <v/>
      </c>
      <c r="AM660" s="445" t="str">
        <f>IF(G660="","",VLOOKUP(J660,中子データ!$B$4:$H$4500,6,FALSE))</f>
        <v/>
      </c>
      <c r="AN660" s="418"/>
      <c r="AO660" s="423"/>
      <c r="AP660" s="420"/>
      <c r="AQ660" s="421"/>
      <c r="AR660" s="420"/>
      <c r="AS660" s="436"/>
      <c r="AT660" s="436"/>
      <c r="AU660" s="422"/>
      <c r="AV660" s="11"/>
      <c r="AW660" s="11"/>
      <c r="AX660" s="410">
        <f t="shared" si="409"/>
        <v>0</v>
      </c>
      <c r="AY660" s="411" t="str">
        <f>IF(G660="","",VLOOKUP(J660,中子データ!$B$4:$M$5999,10,FALSE))</f>
        <v/>
      </c>
      <c r="AZ660" s="438" t="str">
        <f>IF(G660="","",VLOOKUP(J660,中子データ!$B$4:$M$5999,9,FALSE))</f>
        <v/>
      </c>
      <c r="BA660" s="412" t="str">
        <f>IF(AQ660="","",VLOOKUP(AQ660,作業者名!$B$4:$C$100,2,FALSE))</f>
        <v/>
      </c>
      <c r="BB660" s="412" t="str">
        <f>IF(AR660="","",VLOOKUP(AR660,作業者名!$B$4:$C$100,2,FALSE))</f>
        <v/>
      </c>
      <c r="BC660" s="412" t="str">
        <f>IF(G660="","",VLOOKUP(J660,中子データ!B$4:N$6004,12,FALSE))</f>
        <v/>
      </c>
      <c r="BD660" s="413" t="str">
        <f>IF(G660="","",VLOOKUP(J660,中子データ!$B$4:$P$4500,15,FALSE))</f>
        <v/>
      </c>
    </row>
    <row r="661" spans="1:56" x14ac:dyDescent="0.15">
      <c r="A661" s="7" t="str">
        <f>IF(G661="","",VLOOKUP(H661,マシン名!$B$4:$C$93,2,FALSE))</f>
        <v/>
      </c>
      <c r="B661" s="7" t="str">
        <f>IF(G661="","",VLOOKUP(I661,作業者名!$B$4:$C$100,2,FALSE))</f>
        <v/>
      </c>
      <c r="C661" s="7" t="str">
        <f>IF(G661="","",VLOOKUP(J661,中子データ!$B$4:$H$4500,2,FALSE))</f>
        <v/>
      </c>
      <c r="D661" s="8" t="str">
        <f>IF(G661="","",VLOOKUP(J661,中子データ!$B$4:$H$4500,4,FALSE))</f>
        <v/>
      </c>
      <c r="E661" s="231" t="str">
        <f t="shared" si="414"/>
        <v/>
      </c>
      <c r="G661" s="238"/>
      <c r="H661" s="9"/>
      <c r="I661" s="9"/>
      <c r="J661" s="9"/>
      <c r="K661" s="10"/>
      <c r="L661" s="10"/>
      <c r="M661" s="6"/>
      <c r="N661" s="6">
        <f t="shared" ref="N661" si="419">L661-SUM(O661:Z661)</f>
        <v>0</v>
      </c>
      <c r="O661" s="250"/>
      <c r="P661" s="250"/>
      <c r="Q661" s="250"/>
      <c r="R661" s="250"/>
      <c r="S661" s="250"/>
      <c r="T661" s="250"/>
      <c r="U661" s="250"/>
      <c r="V661" s="250"/>
      <c r="W661" s="250"/>
      <c r="X661" s="250"/>
      <c r="Y661" s="250"/>
      <c r="Z661" s="4"/>
      <c r="AA661" s="429"/>
      <c r="AB661" s="457">
        <f t="shared" ref="AB661" si="420">SUM(AC661:AJ661)</f>
        <v>0</v>
      </c>
      <c r="AC661" s="11"/>
      <c r="AD661" s="11"/>
      <c r="AE661" s="11"/>
      <c r="AF661" s="11"/>
      <c r="AG661" s="11"/>
      <c r="AH661" s="11"/>
      <c r="AI661" s="11"/>
      <c r="AJ661" s="12"/>
      <c r="AK661" s="445" t="str">
        <f>IF(G661="","",VLOOKUP(J661,中子データ!$B$4:$H$4500,3,FALSE))</f>
        <v/>
      </c>
      <c r="AL661" s="445" t="str">
        <f>IF(G661="","",VLOOKUP(J661,中子データ!$B$4:$H$4500,5,FALSE))</f>
        <v/>
      </c>
      <c r="AM661" s="445" t="str">
        <f>IF(G661="","",VLOOKUP(J661,中子データ!$B$4:$H$4500,6,FALSE))</f>
        <v/>
      </c>
      <c r="AN661" s="418"/>
      <c r="AO661" s="423"/>
      <c r="AP661" s="420"/>
      <c r="AQ661" s="421"/>
      <c r="AR661" s="420"/>
      <c r="AS661" s="436"/>
      <c r="AT661" s="436"/>
      <c r="AU661" s="422"/>
      <c r="AV661" s="11"/>
      <c r="AW661" s="11"/>
      <c r="AX661" s="410">
        <f t="shared" si="409"/>
        <v>0</v>
      </c>
      <c r="AY661" s="411" t="str">
        <f>IF(G661="","",VLOOKUP(J661,中子データ!$B$4:$M$5999,10,FALSE))</f>
        <v/>
      </c>
      <c r="AZ661" s="438" t="str">
        <f>IF(G661="","",VLOOKUP(J661,中子データ!$B$4:$M$5999,9,FALSE))</f>
        <v/>
      </c>
      <c r="BA661" s="412" t="str">
        <f>IF(AQ661="","",VLOOKUP(AQ661,作業者名!$B$4:$C$100,2,FALSE))</f>
        <v/>
      </c>
      <c r="BB661" s="412" t="str">
        <f>IF(AR661="","",VLOOKUP(AR661,作業者名!$B$4:$C$100,2,FALSE))</f>
        <v/>
      </c>
      <c r="BC661" s="412" t="str">
        <f>IF(G661="","",VLOOKUP(J661,中子データ!B$4:N$6004,12,FALSE))</f>
        <v/>
      </c>
      <c r="BD661" s="413" t="str">
        <f>IF(G661="","",VLOOKUP(J661,中子データ!$B$4:$P$4500,15,FALSE))</f>
        <v/>
      </c>
    </row>
    <row r="662" spans="1:56" x14ac:dyDescent="0.15">
      <c r="A662" s="7" t="str">
        <f>IF(G662="","",VLOOKUP(H662,マシン名!$B$4:$C$93,2,FALSE))</f>
        <v/>
      </c>
      <c r="B662" s="7" t="str">
        <f>IF(G662="","",VLOOKUP(I662,作業者名!$B$4:$C$100,2,FALSE))</f>
        <v/>
      </c>
      <c r="C662" s="7" t="str">
        <f>IF(G662="","",VLOOKUP(J662,中子データ!$B$4:$H$4500,2,FALSE))</f>
        <v/>
      </c>
      <c r="D662" s="8" t="str">
        <f>IF(G662="","",VLOOKUP(J662,中子データ!$B$4:$H$4500,4,FALSE))</f>
        <v/>
      </c>
      <c r="E662" s="231" t="str">
        <f t="shared" si="414"/>
        <v/>
      </c>
      <c r="G662" s="238"/>
      <c r="H662" s="247"/>
      <c r="I662" s="248"/>
      <c r="J662" s="245"/>
      <c r="K662" s="246"/>
      <c r="L662" s="246"/>
      <c r="M662" s="249"/>
      <c r="N662" s="6">
        <f t="shared" ref="N662:N708" si="421">L662-SUM(O662:Z662)</f>
        <v>0</v>
      </c>
      <c r="O662" s="250"/>
      <c r="P662" s="250"/>
      <c r="Q662" s="250"/>
      <c r="R662" s="250"/>
      <c r="S662" s="250"/>
      <c r="T662" s="250"/>
      <c r="U662" s="250"/>
      <c r="V662" s="250"/>
      <c r="W662" s="250"/>
      <c r="X662" s="250"/>
      <c r="Y662" s="250"/>
      <c r="Z662" s="4"/>
      <c r="AA662" s="429"/>
      <c r="AB662" s="457">
        <f t="shared" ref="AB662:AB709" si="422">SUM(AC662:AJ662)</f>
        <v>0</v>
      </c>
      <c r="AC662" s="11"/>
      <c r="AD662" s="11"/>
      <c r="AE662" s="11"/>
      <c r="AF662" s="11"/>
      <c r="AG662" s="11"/>
      <c r="AH662" s="11"/>
      <c r="AI662" s="11"/>
      <c r="AJ662" s="12"/>
      <c r="AK662" s="445" t="str">
        <f>IF(G662="","",VLOOKUP(J662,中子データ!$B$4:$H$4500,3,FALSE))</f>
        <v/>
      </c>
      <c r="AL662" s="445" t="str">
        <f>IF(G662="","",VLOOKUP(J662,中子データ!$B$4:$H$4500,5,FALSE))</f>
        <v/>
      </c>
      <c r="AM662" s="445" t="str">
        <f>IF(G662="","",VLOOKUP(J662,中子データ!$B$4:$H$4500,6,FALSE))</f>
        <v/>
      </c>
      <c r="AN662" s="418"/>
      <c r="AO662" s="423"/>
      <c r="AP662" s="420"/>
      <c r="AQ662" s="421"/>
      <c r="AR662" s="420"/>
      <c r="AS662" s="436"/>
      <c r="AT662" s="436"/>
      <c r="AU662" s="422"/>
      <c r="AV662" s="11"/>
      <c r="AW662" s="11"/>
      <c r="AX662" s="410">
        <f t="shared" si="409"/>
        <v>0</v>
      </c>
      <c r="AY662" s="411" t="str">
        <f>IF(G662="","",VLOOKUP(J662,中子データ!$B$4:$M$5999,10,FALSE))</f>
        <v/>
      </c>
      <c r="AZ662" s="438" t="str">
        <f>IF(G662="","",VLOOKUP(J662,中子データ!$B$4:$M$5999,9,FALSE))</f>
        <v/>
      </c>
      <c r="BA662" s="412" t="str">
        <f>IF(AQ662="","",VLOOKUP(AQ662,作業者名!$B$4:$C$100,2,FALSE))</f>
        <v/>
      </c>
      <c r="BB662" s="412" t="str">
        <f>IF(AR662="","",VLOOKUP(AR662,作業者名!$B$4:$C$100,2,FALSE))</f>
        <v/>
      </c>
      <c r="BC662" s="412" t="str">
        <f>IF(G662="","",VLOOKUP(J662,中子データ!B$4:N$6004,12,FALSE))</f>
        <v/>
      </c>
      <c r="BD662" s="413" t="str">
        <f>IF(G662="","",VLOOKUP(J662,中子データ!$B$4:$P$4500,15,FALSE))</f>
        <v/>
      </c>
    </row>
    <row r="663" spans="1:56" x14ac:dyDescent="0.15">
      <c r="A663" s="7" t="str">
        <f>IF(G663="","",VLOOKUP(H663,マシン名!$B$4:$C$93,2,FALSE))</f>
        <v/>
      </c>
      <c r="B663" s="7" t="str">
        <f>IF(G663="","",VLOOKUP(I663,作業者名!$B$4:$C$100,2,FALSE))</f>
        <v/>
      </c>
      <c r="C663" s="7" t="str">
        <f>IF(G663="","",VLOOKUP(J663,中子データ!$B$4:$H$4500,2,FALSE))</f>
        <v/>
      </c>
      <c r="D663" s="8" t="str">
        <f>IF(G663="","",VLOOKUP(J663,中子データ!$B$4:$H$4500,4,FALSE))</f>
        <v/>
      </c>
      <c r="E663" s="231" t="str">
        <f t="shared" si="414"/>
        <v/>
      </c>
      <c r="G663" s="238"/>
      <c r="H663" s="247"/>
      <c r="I663" s="248"/>
      <c r="J663" s="245"/>
      <c r="K663" s="246"/>
      <c r="L663" s="246"/>
      <c r="M663" s="249"/>
      <c r="N663" s="6">
        <f t="shared" ref="N663" si="423">L663-SUM(O663:Z663)</f>
        <v>0</v>
      </c>
      <c r="O663" s="250"/>
      <c r="P663" s="250"/>
      <c r="Q663" s="250"/>
      <c r="R663" s="250"/>
      <c r="S663" s="250"/>
      <c r="T663" s="250"/>
      <c r="U663" s="250"/>
      <c r="V663" s="250"/>
      <c r="W663" s="250"/>
      <c r="X663" s="250"/>
      <c r="Y663" s="250"/>
      <c r="Z663" s="4"/>
      <c r="AA663" s="429"/>
      <c r="AB663" s="457">
        <f t="shared" ref="AB663" si="424">SUM(AC663:AJ663)</f>
        <v>0</v>
      </c>
      <c r="AC663" s="11"/>
      <c r="AD663" s="11"/>
      <c r="AE663" s="11"/>
      <c r="AF663" s="11"/>
      <c r="AG663" s="11"/>
      <c r="AH663" s="11"/>
      <c r="AI663" s="11"/>
      <c r="AJ663" s="12"/>
      <c r="AK663" s="445" t="str">
        <f>IF(G663="","",VLOOKUP(J663,中子データ!$B$4:$H$4500,3,FALSE))</f>
        <v/>
      </c>
      <c r="AL663" s="445" t="str">
        <f>IF(G663="","",VLOOKUP(J663,中子データ!$B$4:$H$4500,5,FALSE))</f>
        <v/>
      </c>
      <c r="AM663" s="445" t="str">
        <f>IF(G663="","",VLOOKUP(J663,中子データ!$B$4:$H$4500,6,FALSE))</f>
        <v/>
      </c>
      <c r="AN663" s="418"/>
      <c r="AO663" s="423"/>
      <c r="AP663" s="420"/>
      <c r="AQ663" s="421"/>
      <c r="AR663" s="420"/>
      <c r="AS663" s="436"/>
      <c r="AT663" s="436"/>
      <c r="AU663" s="422"/>
      <c r="AV663" s="11"/>
      <c r="AW663" s="11"/>
      <c r="AX663" s="410">
        <f t="shared" si="409"/>
        <v>0</v>
      </c>
      <c r="AY663" s="411" t="str">
        <f>IF(G663="","",VLOOKUP(J663,中子データ!$B$4:$M$5999,10,FALSE))</f>
        <v/>
      </c>
      <c r="AZ663" s="438" t="str">
        <f>IF(G663="","",VLOOKUP(J663,中子データ!$B$4:$M$5999,9,FALSE))</f>
        <v/>
      </c>
      <c r="BA663" s="412" t="str">
        <f>IF(AQ663="","",VLOOKUP(AQ663,作業者名!$B$4:$C$100,2,FALSE))</f>
        <v/>
      </c>
      <c r="BB663" s="412" t="str">
        <f>IF(AR663="","",VLOOKUP(AR663,作業者名!$B$4:$C$100,2,FALSE))</f>
        <v/>
      </c>
      <c r="BC663" s="412" t="str">
        <f>IF(G663="","",VLOOKUP(J663,中子データ!B$4:N$6004,12,FALSE))</f>
        <v/>
      </c>
      <c r="BD663" s="413" t="str">
        <f>IF(G663="","",VLOOKUP(J663,中子データ!$B$4:$P$4500,15,FALSE))</f>
        <v/>
      </c>
    </row>
    <row r="664" spans="1:56" x14ac:dyDescent="0.15">
      <c r="A664" s="7" t="str">
        <f>IF(G664="","",VLOOKUP(H664,マシン名!$B$4:$C$93,2,FALSE))</f>
        <v/>
      </c>
      <c r="B664" s="7" t="str">
        <f>IF(G664="","",VLOOKUP(I664,作業者名!$B$4:$C$100,2,FALSE))</f>
        <v/>
      </c>
      <c r="C664" s="7" t="str">
        <f>IF(G664="","",VLOOKUP(J664,中子データ!$B$4:$H$4500,2,FALSE))</f>
        <v/>
      </c>
      <c r="D664" s="8" t="str">
        <f>IF(G664="","",VLOOKUP(J664,中子データ!$B$4:$H$4500,4,FALSE))</f>
        <v/>
      </c>
      <c r="E664" s="231" t="str">
        <f t="shared" si="414"/>
        <v/>
      </c>
      <c r="G664" s="238"/>
      <c r="H664" s="247"/>
      <c r="I664" s="248"/>
      <c r="J664" s="245"/>
      <c r="K664" s="246"/>
      <c r="L664" s="246"/>
      <c r="M664" s="249"/>
      <c r="N664" s="6">
        <f t="shared" si="421"/>
        <v>0</v>
      </c>
      <c r="O664" s="250"/>
      <c r="P664" s="250"/>
      <c r="Q664" s="250"/>
      <c r="R664" s="250"/>
      <c r="S664" s="250"/>
      <c r="T664" s="250"/>
      <c r="U664" s="250"/>
      <c r="V664" s="250"/>
      <c r="W664" s="250"/>
      <c r="X664" s="250"/>
      <c r="Y664" s="250"/>
      <c r="Z664" s="4"/>
      <c r="AA664" s="429"/>
      <c r="AB664" s="457">
        <f t="shared" si="422"/>
        <v>0</v>
      </c>
      <c r="AC664" s="11"/>
      <c r="AD664" s="11"/>
      <c r="AE664" s="11"/>
      <c r="AF664" s="11"/>
      <c r="AG664" s="11"/>
      <c r="AH664" s="11"/>
      <c r="AI664" s="11"/>
      <c r="AJ664" s="12"/>
      <c r="AK664" s="445" t="str">
        <f>IF(G664="","",VLOOKUP(J664,中子データ!$B$4:$H$4500,3,FALSE))</f>
        <v/>
      </c>
      <c r="AL664" s="445" t="str">
        <f>IF(G664="","",VLOOKUP(J664,中子データ!$B$4:$H$4500,5,FALSE))</f>
        <v/>
      </c>
      <c r="AM664" s="445" t="str">
        <f>IF(G664="","",VLOOKUP(J664,中子データ!$B$4:$H$4500,6,FALSE))</f>
        <v/>
      </c>
      <c r="AN664" s="418"/>
      <c r="AO664" s="423"/>
      <c r="AP664" s="420"/>
      <c r="AQ664" s="421"/>
      <c r="AR664" s="420"/>
      <c r="AS664" s="436"/>
      <c r="AT664" s="436"/>
      <c r="AU664" s="422"/>
      <c r="AV664" s="11"/>
      <c r="AW664" s="11"/>
      <c r="AX664" s="410">
        <f t="shared" si="409"/>
        <v>0</v>
      </c>
      <c r="AY664" s="411" t="str">
        <f>IF(G664="","",VLOOKUP(J664,中子データ!$B$4:$M$5999,10,FALSE))</f>
        <v/>
      </c>
      <c r="AZ664" s="438" t="str">
        <f>IF(G664="","",VLOOKUP(J664,中子データ!$B$4:$M$5999,9,FALSE))</f>
        <v/>
      </c>
      <c r="BA664" s="412" t="str">
        <f>IF(AQ664="","",VLOOKUP(AQ664,作業者名!$B$4:$C$100,2,FALSE))</f>
        <v/>
      </c>
      <c r="BB664" s="412" t="str">
        <f>IF(AR664="","",VLOOKUP(AR664,作業者名!$B$4:$C$100,2,FALSE))</f>
        <v/>
      </c>
      <c r="BC664" s="412" t="str">
        <f>IF(G664="","",VLOOKUP(J664,中子データ!B$4:N$6004,12,FALSE))</f>
        <v/>
      </c>
      <c r="BD664" s="413" t="str">
        <f>IF(G664="","",VLOOKUP(J664,中子データ!$B$4:$P$4500,15,FALSE))</f>
        <v/>
      </c>
    </row>
    <row r="665" spans="1:56" x14ac:dyDescent="0.15">
      <c r="A665" s="7" t="str">
        <f>IF(G665="","",VLOOKUP(H665,マシン名!$B$4:$C$93,2,FALSE))</f>
        <v/>
      </c>
      <c r="B665" s="7" t="str">
        <f>IF(G665="","",VLOOKUP(I665,作業者名!$B$4:$C$100,2,FALSE))</f>
        <v/>
      </c>
      <c r="C665" s="7" t="str">
        <f>IF(G665="","",VLOOKUP(J665,中子データ!$B$4:$H$4500,2,FALSE))</f>
        <v/>
      </c>
      <c r="D665" s="8" t="str">
        <f>IF(G665="","",VLOOKUP(J665,中子データ!$B$4:$H$4500,4,FALSE))</f>
        <v/>
      </c>
      <c r="E665" s="231" t="str">
        <f>IF(G665="","",D665*K665-AB665)</f>
        <v/>
      </c>
      <c r="G665" s="238"/>
      <c r="H665" s="247"/>
      <c r="I665" s="248"/>
      <c r="J665" s="245"/>
      <c r="K665" s="10"/>
      <c r="L665" s="10"/>
      <c r="M665" s="6"/>
      <c r="N665" s="6">
        <f t="shared" si="421"/>
        <v>0</v>
      </c>
      <c r="O665" s="250"/>
      <c r="P665" s="250"/>
      <c r="Q665" s="250"/>
      <c r="R665" s="250"/>
      <c r="S665" s="250"/>
      <c r="T665" s="250"/>
      <c r="U665" s="250"/>
      <c r="V665" s="250"/>
      <c r="W665" s="250"/>
      <c r="X665" s="250"/>
      <c r="Y665" s="250"/>
      <c r="Z665" s="4"/>
      <c r="AA665" s="429"/>
      <c r="AB665" s="457">
        <f t="shared" si="422"/>
        <v>0</v>
      </c>
      <c r="AC665" s="11"/>
      <c r="AD665" s="11"/>
      <c r="AE665" s="11"/>
      <c r="AF665" s="11"/>
      <c r="AG665" s="11"/>
      <c r="AH665" s="11"/>
      <c r="AI665" s="11"/>
      <c r="AJ665" s="12"/>
      <c r="AK665" s="445" t="str">
        <f>IF(G665="","",VLOOKUP(J665,中子データ!$B$4:$H$4500,3,FALSE))</f>
        <v/>
      </c>
      <c r="AL665" s="445" t="str">
        <f>IF(G665="","",VLOOKUP(J665,中子データ!$B$4:$H$4500,5,FALSE))</f>
        <v/>
      </c>
      <c r="AM665" s="445" t="str">
        <f>IF(G665="","",VLOOKUP(J665,中子データ!$B$4:$H$4500,6,FALSE))</f>
        <v/>
      </c>
      <c r="AN665" s="418"/>
      <c r="AO665" s="423"/>
      <c r="AP665" s="420"/>
      <c r="AQ665" s="421"/>
      <c r="AR665" s="420"/>
      <c r="AS665" s="436"/>
      <c r="AT665" s="436"/>
      <c r="AU665" s="422"/>
      <c r="AV665" s="11"/>
      <c r="AW665" s="11"/>
      <c r="AX665" s="410">
        <f t="shared" si="409"/>
        <v>0</v>
      </c>
      <c r="AY665" s="411" t="str">
        <f>IF(G665="","",VLOOKUP(J665,中子データ!$B$4:$M$5999,10,FALSE))</f>
        <v/>
      </c>
      <c r="AZ665" s="438" t="str">
        <f>IF(G665="","",VLOOKUP(J665,中子データ!$B$4:$M$5999,9,FALSE))</f>
        <v/>
      </c>
      <c r="BA665" s="412" t="str">
        <f>IF(AQ665="","",VLOOKUP(AQ665,作業者名!$B$4:$C$100,2,FALSE))</f>
        <v/>
      </c>
      <c r="BB665" s="412" t="str">
        <f>IF(AR665="","",VLOOKUP(AR665,作業者名!$B$4:$C$100,2,FALSE))</f>
        <v/>
      </c>
      <c r="BC665" s="412" t="str">
        <f>IF(G665="","",VLOOKUP(J665,中子データ!B$4:N$6004,12,FALSE))</f>
        <v/>
      </c>
      <c r="BD665" s="413" t="str">
        <f>IF(G665="","",VLOOKUP(J665,中子データ!$B$4:$P$4500,15,FALSE))</f>
        <v/>
      </c>
    </row>
    <row r="666" spans="1:56" x14ac:dyDescent="0.15">
      <c r="A666" s="7" t="str">
        <f>IF(G666="","",VLOOKUP(H666,マシン名!$B$4:$C$93,2,FALSE))</f>
        <v/>
      </c>
      <c r="B666" s="7" t="str">
        <f>IF(G666="","",VLOOKUP(I666,作業者名!$B$4:$C$100,2,FALSE))</f>
        <v/>
      </c>
      <c r="C666" s="7" t="str">
        <f>IF(G666="","",VLOOKUP(J666,中子データ!$B$4:$H$4500,2,FALSE))</f>
        <v/>
      </c>
      <c r="D666" s="8" t="str">
        <f>IF(G666="","",VLOOKUP(J666,中子データ!$B$4:$H$4500,4,FALSE))</f>
        <v/>
      </c>
      <c r="E666" s="231" t="str">
        <f t="shared" si="414"/>
        <v/>
      </c>
      <c r="G666" s="238"/>
      <c r="H666" s="9"/>
      <c r="I666" s="9"/>
      <c r="J666" s="9"/>
      <c r="K666" s="10"/>
      <c r="L666" s="10"/>
      <c r="M666" s="6"/>
      <c r="N666" s="6">
        <f t="shared" si="421"/>
        <v>0</v>
      </c>
      <c r="O666" s="250"/>
      <c r="P666" s="250"/>
      <c r="Q666" s="250"/>
      <c r="R666" s="250"/>
      <c r="S666" s="250"/>
      <c r="T666" s="250"/>
      <c r="U666" s="250"/>
      <c r="V666" s="250"/>
      <c r="W666" s="250"/>
      <c r="X666" s="250"/>
      <c r="Y666" s="250"/>
      <c r="Z666" s="4"/>
      <c r="AA666" s="429"/>
      <c r="AB666" s="457">
        <f t="shared" si="422"/>
        <v>0</v>
      </c>
      <c r="AC666" s="11"/>
      <c r="AD666" s="11"/>
      <c r="AE666" s="11"/>
      <c r="AF666" s="11"/>
      <c r="AG666" s="11"/>
      <c r="AH666" s="11"/>
      <c r="AI666" s="11"/>
      <c r="AJ666" s="12"/>
      <c r="AK666" s="445" t="str">
        <f>IF(G666="","",VLOOKUP(J666,中子データ!$B$4:$H$4500,3,FALSE))</f>
        <v/>
      </c>
      <c r="AL666" s="445" t="str">
        <f>IF(G666="","",VLOOKUP(J666,中子データ!$B$4:$H$4500,5,FALSE))</f>
        <v/>
      </c>
      <c r="AM666" s="445" t="str">
        <f>IF(G666="","",VLOOKUP(J666,中子データ!$B$4:$H$4500,6,FALSE))</f>
        <v/>
      </c>
      <c r="AN666" s="418"/>
      <c r="AO666" s="423"/>
      <c r="AP666" s="420"/>
      <c r="AQ666" s="421"/>
      <c r="AR666" s="420"/>
      <c r="AS666" s="436"/>
      <c r="AT666" s="436"/>
      <c r="AU666" s="422"/>
      <c r="AV666" s="11"/>
      <c r="AW666" s="11"/>
      <c r="AX666" s="410">
        <f t="shared" si="409"/>
        <v>0</v>
      </c>
      <c r="AY666" s="411" t="str">
        <f>IF(G666="","",VLOOKUP(J666,中子データ!$B$4:$M$5999,10,FALSE))</f>
        <v/>
      </c>
      <c r="AZ666" s="438" t="str">
        <f>IF(G666="","",VLOOKUP(J666,中子データ!$B$4:$M$5999,9,FALSE))</f>
        <v/>
      </c>
      <c r="BA666" s="412" t="str">
        <f>IF(AQ666="","",VLOOKUP(AQ666,作業者名!$B$4:$C$100,2,FALSE))</f>
        <v/>
      </c>
      <c r="BB666" s="412" t="str">
        <f>IF(AR666="","",VLOOKUP(AR666,作業者名!$B$4:$C$100,2,FALSE))</f>
        <v/>
      </c>
      <c r="BC666" s="412" t="str">
        <f>IF(G666="","",VLOOKUP(J666,中子データ!B$4:N$6004,12,FALSE))</f>
        <v/>
      </c>
      <c r="BD666" s="413" t="str">
        <f>IF(G666="","",VLOOKUP(J666,中子データ!$B$4:$P$4500,15,FALSE))</f>
        <v/>
      </c>
    </row>
    <row r="667" spans="1:56" x14ac:dyDescent="0.15">
      <c r="A667" s="7" t="str">
        <f>IF(G667="","",VLOOKUP(H667,マシン名!$B$4:$C$93,2,FALSE))</f>
        <v/>
      </c>
      <c r="B667" s="7" t="str">
        <f>IF(G667="","",VLOOKUP(I667,作業者名!$B$4:$C$100,2,FALSE))</f>
        <v/>
      </c>
      <c r="C667" s="7" t="str">
        <f>IF(G667="","",VLOOKUP(J667,中子データ!$B$4:$H$4500,2,FALSE))</f>
        <v/>
      </c>
      <c r="D667" s="8" t="str">
        <f>IF(G667="","",VLOOKUP(J667,中子データ!$B$4:$H$4500,4,FALSE))</f>
        <v/>
      </c>
      <c r="E667" s="231" t="str">
        <f t="shared" si="414"/>
        <v/>
      </c>
      <c r="G667" s="238"/>
      <c r="H667" s="9"/>
      <c r="I667" s="9"/>
      <c r="J667" s="9"/>
      <c r="K667" s="10"/>
      <c r="L667" s="10"/>
      <c r="M667" s="6"/>
      <c r="N667" s="6">
        <f t="shared" si="421"/>
        <v>0</v>
      </c>
      <c r="O667" s="250"/>
      <c r="P667" s="250"/>
      <c r="Q667" s="250"/>
      <c r="R667" s="250"/>
      <c r="S667" s="250"/>
      <c r="T667" s="250"/>
      <c r="U667" s="250"/>
      <c r="V667" s="250"/>
      <c r="W667" s="250"/>
      <c r="X667" s="250"/>
      <c r="Y667" s="250"/>
      <c r="Z667" s="4"/>
      <c r="AA667" s="429"/>
      <c r="AB667" s="457">
        <f t="shared" si="422"/>
        <v>0</v>
      </c>
      <c r="AC667" s="11"/>
      <c r="AD667" s="11"/>
      <c r="AE667" s="11"/>
      <c r="AF667" s="11"/>
      <c r="AG667" s="11"/>
      <c r="AH667" s="11"/>
      <c r="AI667" s="11"/>
      <c r="AJ667" s="12"/>
      <c r="AK667" s="445" t="str">
        <f>IF(G667="","",VLOOKUP(J667,中子データ!$B$4:$H$4500,3,FALSE))</f>
        <v/>
      </c>
      <c r="AL667" s="445" t="str">
        <f>IF(G667="","",VLOOKUP(J667,中子データ!$B$4:$H$4500,5,FALSE))</f>
        <v/>
      </c>
      <c r="AM667" s="445" t="str">
        <f>IF(G667="","",VLOOKUP(J667,中子データ!$B$4:$H$4500,6,FALSE))</f>
        <v/>
      </c>
      <c r="AN667" s="418"/>
      <c r="AO667" s="419"/>
      <c r="AP667" s="420"/>
      <c r="AQ667" s="421"/>
      <c r="AR667" s="420"/>
      <c r="AS667" s="436"/>
      <c r="AT667" s="436"/>
      <c r="AU667" s="422"/>
      <c r="AV667" s="11"/>
      <c r="AW667" s="11"/>
      <c r="AX667" s="410">
        <f t="shared" si="409"/>
        <v>0</v>
      </c>
      <c r="AY667" s="411" t="str">
        <f>IF(G667="","",VLOOKUP(J667,中子データ!$B$4:$M$5999,10,FALSE))</f>
        <v/>
      </c>
      <c r="AZ667" s="438" t="str">
        <f>IF(G667="","",VLOOKUP(J667,中子データ!$B$4:$M$5999,9,FALSE))</f>
        <v/>
      </c>
      <c r="BA667" s="412" t="str">
        <f>IF(AQ667="","",VLOOKUP(AQ667,作業者名!$B$4:$C$100,2,FALSE))</f>
        <v/>
      </c>
      <c r="BB667" s="412" t="str">
        <f>IF(AR667="","",VLOOKUP(AR667,作業者名!$B$4:$C$100,2,FALSE))</f>
        <v/>
      </c>
      <c r="BC667" s="412" t="str">
        <f>IF(G667="","",VLOOKUP(J667,中子データ!B$4:N$6004,12,FALSE))</f>
        <v/>
      </c>
      <c r="BD667" s="413" t="str">
        <f>IF(G667="","",VLOOKUP(J667,中子データ!$B$4:$P$4500,15,FALSE))</f>
        <v/>
      </c>
    </row>
    <row r="668" spans="1:56" x14ac:dyDescent="0.15">
      <c r="A668" s="7" t="str">
        <f>IF(G668="","",VLOOKUP(H668,マシン名!$B$4:$C$93,2,FALSE))</f>
        <v/>
      </c>
      <c r="B668" s="7" t="str">
        <f>IF(G668="","",VLOOKUP(I668,作業者名!$B$4:$C$100,2,FALSE))</f>
        <v/>
      </c>
      <c r="C668" s="7" t="str">
        <f>IF(G668="","",VLOOKUP(J668,中子データ!$B$4:$H$4500,2,FALSE))</f>
        <v/>
      </c>
      <c r="D668" s="8" t="str">
        <f>IF(G668="","",VLOOKUP(J668,中子データ!$B$4:$H$4500,4,FALSE))</f>
        <v/>
      </c>
      <c r="E668" s="231" t="str">
        <f t="shared" si="414"/>
        <v/>
      </c>
      <c r="G668" s="238"/>
      <c r="H668" s="247"/>
      <c r="I668" s="9"/>
      <c r="J668" s="245"/>
      <c r="K668" s="246"/>
      <c r="L668" s="246"/>
      <c r="M668" s="249"/>
      <c r="N668" s="6">
        <f t="shared" si="421"/>
        <v>0</v>
      </c>
      <c r="O668" s="250"/>
      <c r="P668" s="250"/>
      <c r="Q668" s="250"/>
      <c r="R668" s="250"/>
      <c r="S668" s="250"/>
      <c r="T668" s="250"/>
      <c r="U668" s="250"/>
      <c r="V668" s="250"/>
      <c r="W668" s="250"/>
      <c r="X668" s="250"/>
      <c r="Y668" s="250"/>
      <c r="Z668" s="4"/>
      <c r="AA668" s="429"/>
      <c r="AB668" s="457">
        <f t="shared" si="422"/>
        <v>0</v>
      </c>
      <c r="AC668" s="11"/>
      <c r="AD668" s="11"/>
      <c r="AE668" s="11"/>
      <c r="AF668" s="11"/>
      <c r="AG668" s="11"/>
      <c r="AH668" s="11"/>
      <c r="AI668" s="11"/>
      <c r="AJ668" s="12"/>
      <c r="AK668" s="445" t="str">
        <f>IF(G668="","",VLOOKUP(J668,中子データ!$B$4:$H$4500,3,FALSE))</f>
        <v/>
      </c>
      <c r="AL668" s="445" t="str">
        <f>IF(G668="","",VLOOKUP(J668,中子データ!$B$4:$H$4500,5,FALSE))</f>
        <v/>
      </c>
      <c r="AM668" s="445" t="str">
        <f>IF(G668="","",VLOOKUP(J668,中子データ!$B$4:$H$4500,6,FALSE))</f>
        <v/>
      </c>
      <c r="AN668" s="418"/>
      <c r="AO668" s="423"/>
      <c r="AP668" s="420"/>
      <c r="AQ668" s="421"/>
      <c r="AR668" s="420"/>
      <c r="AS668" s="436"/>
      <c r="AT668" s="436"/>
      <c r="AU668" s="422"/>
      <c r="AV668" s="11"/>
      <c r="AW668" s="11"/>
      <c r="AX668" s="410">
        <f t="shared" si="409"/>
        <v>0</v>
      </c>
      <c r="AY668" s="411" t="str">
        <f>IF(G668="","",VLOOKUP(J668,中子データ!$B$4:$M$5999,10,FALSE))</f>
        <v/>
      </c>
      <c r="AZ668" s="438" t="str">
        <f>IF(G668="","",VLOOKUP(J668,中子データ!$B$4:$M$5999,9,FALSE))</f>
        <v/>
      </c>
      <c r="BA668" s="412" t="str">
        <f>IF(AQ668="","",VLOOKUP(AQ668,作業者名!$B$4:$C$100,2,FALSE))</f>
        <v/>
      </c>
      <c r="BB668" s="412" t="str">
        <f>IF(AR668="","",VLOOKUP(AR668,作業者名!$B$4:$C$100,2,FALSE))</f>
        <v/>
      </c>
      <c r="BC668" s="412" t="str">
        <f>IF(G668="","",VLOOKUP(J668,中子データ!B$4:N$6004,12,FALSE))</f>
        <v/>
      </c>
      <c r="BD668" s="413" t="str">
        <f>IF(G668="","",VLOOKUP(J668,中子データ!$B$4:$P$4500,15,FALSE))</f>
        <v/>
      </c>
    </row>
    <row r="669" spans="1:56" x14ac:dyDescent="0.15">
      <c r="A669" s="7" t="str">
        <f>IF(G669="","",VLOOKUP(H669,マシン名!$B$4:$C$93,2,FALSE))</f>
        <v/>
      </c>
      <c r="B669" s="7" t="str">
        <f>IF(G669="","",VLOOKUP(I669,作業者名!$B$4:$C$100,2,FALSE))</f>
        <v/>
      </c>
      <c r="C669" s="7" t="str">
        <f>IF(G669="","",VLOOKUP(J669,中子データ!$B$4:$H$4500,2,FALSE))</f>
        <v/>
      </c>
      <c r="D669" s="8" t="str">
        <f>IF(G669="","",VLOOKUP(J669,中子データ!$B$4:$H$4500,4,FALSE))</f>
        <v/>
      </c>
      <c r="E669" s="231" t="str">
        <f t="shared" si="414"/>
        <v/>
      </c>
      <c r="G669" s="238"/>
      <c r="H669" s="9"/>
      <c r="I669" s="9"/>
      <c r="J669" s="9"/>
      <c r="K669" s="246"/>
      <c r="L669" s="246"/>
      <c r="M669" s="249"/>
      <c r="N669" s="6">
        <f t="shared" si="421"/>
        <v>0</v>
      </c>
      <c r="O669" s="250"/>
      <c r="P669" s="250"/>
      <c r="Q669" s="250"/>
      <c r="R669" s="250"/>
      <c r="S669" s="250"/>
      <c r="T669" s="250"/>
      <c r="U669" s="250"/>
      <c r="V669" s="250"/>
      <c r="W669" s="250"/>
      <c r="X669" s="250"/>
      <c r="Y669" s="250"/>
      <c r="Z669" s="4"/>
      <c r="AA669" s="429"/>
      <c r="AB669" s="457">
        <f t="shared" si="422"/>
        <v>0</v>
      </c>
      <c r="AC669" s="11"/>
      <c r="AD669" s="11"/>
      <c r="AE669" s="11"/>
      <c r="AF669" s="11"/>
      <c r="AG669" s="11"/>
      <c r="AH669" s="11"/>
      <c r="AI669" s="11"/>
      <c r="AJ669" s="12"/>
      <c r="AK669" s="445" t="str">
        <f>IF(G669="","",VLOOKUP(J669,中子データ!$B$4:$H$4500,3,FALSE))</f>
        <v/>
      </c>
      <c r="AL669" s="445" t="str">
        <f>IF(G669="","",VLOOKUP(J669,中子データ!$B$4:$H$4500,5,FALSE))</f>
        <v/>
      </c>
      <c r="AM669" s="445" t="str">
        <f>IF(G669="","",VLOOKUP(J669,中子データ!$B$4:$H$4500,6,FALSE))</f>
        <v/>
      </c>
      <c r="AN669" s="418"/>
      <c r="AO669" s="423"/>
      <c r="AP669" s="420"/>
      <c r="AQ669" s="421"/>
      <c r="AR669" s="420"/>
      <c r="AS669" s="436"/>
      <c r="AT669" s="436"/>
      <c r="AU669" s="422"/>
      <c r="AV669" s="11"/>
      <c r="AW669" s="11"/>
      <c r="AX669" s="410">
        <f t="shared" si="409"/>
        <v>0</v>
      </c>
      <c r="AY669" s="411" t="str">
        <f>IF(G669="","",VLOOKUP(J669,中子データ!$B$4:$M$5999,10,FALSE))</f>
        <v/>
      </c>
      <c r="AZ669" s="438" t="str">
        <f>IF(G669="","",VLOOKUP(J669,中子データ!$B$4:$M$5999,9,FALSE))</f>
        <v/>
      </c>
      <c r="BA669" s="412" t="str">
        <f>IF(AQ669="","",VLOOKUP(AQ669,作業者名!$B$4:$C$100,2,FALSE))</f>
        <v/>
      </c>
      <c r="BB669" s="412" t="str">
        <f>IF(AR669="","",VLOOKUP(AR669,作業者名!$B$4:$C$100,2,FALSE))</f>
        <v/>
      </c>
      <c r="BC669" s="412" t="str">
        <f>IF(G669="","",VLOOKUP(J669,中子データ!B$4:N$6004,12,FALSE))</f>
        <v/>
      </c>
      <c r="BD669" s="413" t="str">
        <f>IF(G669="","",VLOOKUP(J669,中子データ!$B$4:$P$4500,15,FALSE))</f>
        <v/>
      </c>
    </row>
    <row r="670" spans="1:56" x14ac:dyDescent="0.15">
      <c r="A670" s="7" t="str">
        <f>IF(G670="","",VLOOKUP(H670,マシン名!$B$4:$C$93,2,FALSE))</f>
        <v/>
      </c>
      <c r="B670" s="7" t="str">
        <f>IF(G670="","",VLOOKUP(I670,作業者名!$B$4:$C$100,2,FALSE))</f>
        <v/>
      </c>
      <c r="C670" s="7" t="str">
        <f>IF(G670="","",VLOOKUP(J670,中子データ!$B$4:$H$4500,2,FALSE))</f>
        <v/>
      </c>
      <c r="D670" s="8" t="str">
        <f>IF(G670="","",VLOOKUP(J670,中子データ!$B$4:$H$4500,4,FALSE))</f>
        <v/>
      </c>
      <c r="E670" s="231" t="str">
        <f t="shared" si="414"/>
        <v/>
      </c>
      <c r="G670" s="238"/>
      <c r="H670" s="9"/>
      <c r="I670" s="9"/>
      <c r="J670" s="9"/>
      <c r="K670" s="246"/>
      <c r="L670" s="246"/>
      <c r="M670" s="249"/>
      <c r="N670" s="6">
        <f t="shared" si="421"/>
        <v>0</v>
      </c>
      <c r="O670" s="250"/>
      <c r="P670" s="250"/>
      <c r="Q670" s="250"/>
      <c r="R670" s="250"/>
      <c r="S670" s="250"/>
      <c r="T670" s="250"/>
      <c r="U670" s="250"/>
      <c r="V670" s="250"/>
      <c r="W670" s="250"/>
      <c r="X670" s="250"/>
      <c r="Y670" s="250"/>
      <c r="Z670" s="4"/>
      <c r="AA670" s="429"/>
      <c r="AB670" s="457">
        <f t="shared" si="422"/>
        <v>0</v>
      </c>
      <c r="AC670" s="11"/>
      <c r="AD670" s="11"/>
      <c r="AE670" s="11"/>
      <c r="AF670" s="11"/>
      <c r="AG670" s="11"/>
      <c r="AH670" s="11"/>
      <c r="AI670" s="11"/>
      <c r="AJ670" s="12"/>
      <c r="AK670" s="445" t="str">
        <f>IF(G670="","",VLOOKUP(J670,中子データ!$B$4:$H$4500,3,FALSE))</f>
        <v/>
      </c>
      <c r="AL670" s="445" t="str">
        <f>IF(G670="","",VLOOKUP(J670,中子データ!$B$4:$H$4500,5,FALSE))</f>
        <v/>
      </c>
      <c r="AM670" s="445" t="str">
        <f>IF(G670="","",VLOOKUP(J670,中子データ!$B$4:$H$4500,6,FALSE))</f>
        <v/>
      </c>
      <c r="AN670" s="418"/>
      <c r="AO670" s="423"/>
      <c r="AP670" s="420"/>
      <c r="AQ670" s="421"/>
      <c r="AR670" s="420"/>
      <c r="AS670" s="436"/>
      <c r="AT670" s="436"/>
      <c r="AU670" s="422"/>
      <c r="AV670" s="11"/>
      <c r="AW670" s="11"/>
      <c r="AX670" s="410">
        <f t="shared" si="409"/>
        <v>0</v>
      </c>
      <c r="AY670" s="411" t="str">
        <f>IF(G670="","",VLOOKUP(J670,中子データ!$B$4:$M$5999,10,FALSE))</f>
        <v/>
      </c>
      <c r="AZ670" s="438" t="str">
        <f>IF(G670="","",VLOOKUP(J670,中子データ!$B$4:$M$5999,9,FALSE))</f>
        <v/>
      </c>
      <c r="BA670" s="412" t="str">
        <f>IF(AQ670="","",VLOOKUP(AQ670,作業者名!$B$4:$C$100,2,FALSE))</f>
        <v/>
      </c>
      <c r="BB670" s="412" t="str">
        <f>IF(AR670="","",VLOOKUP(AR670,作業者名!$B$4:$C$100,2,FALSE))</f>
        <v/>
      </c>
      <c r="BC670" s="412" t="str">
        <f>IF(G670="","",VLOOKUP(J670,中子データ!B$4:N$6004,12,FALSE))</f>
        <v/>
      </c>
      <c r="BD670" s="413" t="str">
        <f>IF(G670="","",VLOOKUP(J670,中子データ!$B$4:$P$4500,15,FALSE))</f>
        <v/>
      </c>
    </row>
    <row r="671" spans="1:56" x14ac:dyDescent="0.15">
      <c r="A671" s="7" t="str">
        <f>IF(G671="","",VLOOKUP(H671,マシン名!$B$4:$C$93,2,FALSE))</f>
        <v/>
      </c>
      <c r="B671" s="7" t="str">
        <f>IF(G671="","",VLOOKUP(I671,作業者名!$B$4:$C$100,2,FALSE))</f>
        <v/>
      </c>
      <c r="C671" s="7" t="str">
        <f>IF(G671="","",VLOOKUP(J671,中子データ!$B$4:$H$4500,2,FALSE))</f>
        <v/>
      </c>
      <c r="D671" s="8" t="str">
        <f>IF(G671="","",VLOOKUP(J671,中子データ!$B$4:$H$4500,4,FALSE))</f>
        <v/>
      </c>
      <c r="E671" s="231" t="str">
        <f t="shared" si="414"/>
        <v/>
      </c>
      <c r="G671" s="238"/>
      <c r="H671" s="9"/>
      <c r="I671" s="9"/>
      <c r="J671" s="9"/>
      <c r="K671" s="246"/>
      <c r="L671" s="246"/>
      <c r="M671" s="249"/>
      <c r="N671" s="6">
        <f t="shared" si="421"/>
        <v>0</v>
      </c>
      <c r="O671" s="250"/>
      <c r="P671" s="250"/>
      <c r="Q671" s="250"/>
      <c r="R671" s="250"/>
      <c r="S671" s="250"/>
      <c r="T671" s="250"/>
      <c r="U671" s="250"/>
      <c r="V671" s="250"/>
      <c r="W671" s="250"/>
      <c r="X671" s="250"/>
      <c r="Y671" s="250"/>
      <c r="Z671" s="4"/>
      <c r="AA671" s="429"/>
      <c r="AB671" s="457">
        <f t="shared" si="422"/>
        <v>0</v>
      </c>
      <c r="AC671" s="11"/>
      <c r="AD671" s="11"/>
      <c r="AE671" s="11"/>
      <c r="AF671" s="11"/>
      <c r="AG671" s="11"/>
      <c r="AH671" s="11"/>
      <c r="AI671" s="11"/>
      <c r="AJ671" s="12"/>
      <c r="AK671" s="445" t="str">
        <f>IF(G671="","",VLOOKUP(J671,中子データ!$B$4:$H$4500,3,FALSE))</f>
        <v/>
      </c>
      <c r="AL671" s="445" t="str">
        <f>IF(G671="","",VLOOKUP(J671,中子データ!$B$4:$H$4500,5,FALSE))</f>
        <v/>
      </c>
      <c r="AM671" s="445" t="str">
        <f>IF(G671="","",VLOOKUP(J671,中子データ!$B$4:$H$4500,6,FALSE))</f>
        <v/>
      </c>
      <c r="AN671" s="418"/>
      <c r="AO671" s="423"/>
      <c r="AP671" s="420"/>
      <c r="AQ671" s="421"/>
      <c r="AR671" s="420"/>
      <c r="AS671" s="436"/>
      <c r="AT671" s="436"/>
      <c r="AU671" s="422"/>
      <c r="AV671" s="11"/>
      <c r="AW671" s="11"/>
      <c r="AX671" s="410">
        <f t="shared" si="409"/>
        <v>0</v>
      </c>
      <c r="AY671" s="411" t="str">
        <f>IF(G671="","",VLOOKUP(J671,中子データ!$B$4:$M$5999,10,FALSE))</f>
        <v/>
      </c>
      <c r="AZ671" s="438" t="str">
        <f>IF(G671="","",VLOOKUP(J671,中子データ!$B$4:$M$5999,9,FALSE))</f>
        <v/>
      </c>
      <c r="BA671" s="412" t="str">
        <f>IF(AQ671="","",VLOOKUP(AQ671,作業者名!$B$4:$C$100,2,FALSE))</f>
        <v/>
      </c>
      <c r="BB671" s="412" t="str">
        <f>IF(AR671="","",VLOOKUP(AR671,作業者名!$B$4:$C$100,2,FALSE))</f>
        <v/>
      </c>
      <c r="BC671" s="412" t="str">
        <f>IF(G671="","",VLOOKUP(J671,中子データ!B$4:N$6004,12,FALSE))</f>
        <v/>
      </c>
      <c r="BD671" s="413" t="str">
        <f>IF(G671="","",VLOOKUP(J671,中子データ!$B$4:$P$4500,15,FALSE))</f>
        <v/>
      </c>
    </row>
    <row r="672" spans="1:56" x14ac:dyDescent="0.15">
      <c r="A672" s="7" t="str">
        <f>IF(G672="","",VLOOKUP(H672,マシン名!$B$4:$C$93,2,FALSE))</f>
        <v/>
      </c>
      <c r="B672" s="7" t="str">
        <f>IF(G672="","",VLOOKUP(I672,作業者名!$B$4:$C$100,2,FALSE))</f>
        <v/>
      </c>
      <c r="C672" s="7" t="str">
        <f>IF(G672="","",VLOOKUP(J672,中子データ!$B$4:$H$4500,2,FALSE))</f>
        <v/>
      </c>
      <c r="D672" s="8" t="str">
        <f>IF(G672="","",VLOOKUP(J672,中子データ!$B$4:$H$4500,4,FALSE))</f>
        <v/>
      </c>
      <c r="E672" s="231" t="str">
        <f>IF(G672="","",D672*K672-AB672)</f>
        <v/>
      </c>
      <c r="G672" s="238"/>
      <c r="H672" s="9"/>
      <c r="I672" s="9"/>
      <c r="J672" s="9"/>
      <c r="K672" s="246"/>
      <c r="L672" s="246"/>
      <c r="M672" s="249"/>
      <c r="N672" s="6">
        <f t="shared" si="421"/>
        <v>0</v>
      </c>
      <c r="O672" s="250"/>
      <c r="P672" s="250"/>
      <c r="Q672" s="250"/>
      <c r="R672" s="250"/>
      <c r="S672" s="250"/>
      <c r="T672" s="250"/>
      <c r="U672" s="250"/>
      <c r="V672" s="250"/>
      <c r="W672" s="250"/>
      <c r="X672" s="250"/>
      <c r="Y672" s="250"/>
      <c r="Z672" s="4"/>
      <c r="AA672" s="429"/>
      <c r="AB672" s="457">
        <f t="shared" si="422"/>
        <v>0</v>
      </c>
      <c r="AC672" s="11"/>
      <c r="AD672" s="11"/>
      <c r="AE672" s="11"/>
      <c r="AF672" s="11"/>
      <c r="AG672" s="11"/>
      <c r="AH672" s="11"/>
      <c r="AI672" s="11"/>
      <c r="AJ672" s="12"/>
      <c r="AK672" s="445" t="str">
        <f>IF(G672="","",VLOOKUP(J672,中子データ!$B$4:$H$4500,3,FALSE))</f>
        <v/>
      </c>
      <c r="AL672" s="445" t="str">
        <f>IF(G672="","",VLOOKUP(J672,中子データ!$B$4:$H$4500,5,FALSE))</f>
        <v/>
      </c>
      <c r="AM672" s="445" t="str">
        <f>IF(G672="","",VLOOKUP(J672,中子データ!$B$4:$H$4500,6,FALSE))</f>
        <v/>
      </c>
      <c r="AN672" s="418"/>
      <c r="AO672" s="423"/>
      <c r="AP672" s="420"/>
      <c r="AQ672" s="421"/>
      <c r="AR672" s="420"/>
      <c r="AS672" s="436"/>
      <c r="AT672" s="436"/>
      <c r="AU672" s="422"/>
      <c r="AV672" s="11"/>
      <c r="AW672" s="11"/>
      <c r="AX672" s="410">
        <f t="shared" si="409"/>
        <v>0</v>
      </c>
      <c r="AY672" s="411" t="str">
        <f>IF(G672="","",VLOOKUP(J672,中子データ!$B$4:$M$5999,10,FALSE))</f>
        <v/>
      </c>
      <c r="AZ672" s="438" t="str">
        <f>IF(G672="","",VLOOKUP(J672,中子データ!$B$4:$M$5999,9,FALSE))</f>
        <v/>
      </c>
      <c r="BA672" s="412" t="str">
        <f>IF(AQ672="","",VLOOKUP(AQ672,作業者名!$B$4:$C$100,2,FALSE))</f>
        <v/>
      </c>
      <c r="BB672" s="412" t="str">
        <f>IF(AR672="","",VLOOKUP(AR672,作業者名!$B$4:$C$100,2,FALSE))</f>
        <v/>
      </c>
      <c r="BC672" s="412" t="str">
        <f>IF(G672="","",VLOOKUP(J672,中子データ!B$4:N$6004,12,FALSE))</f>
        <v/>
      </c>
      <c r="BD672" s="413" t="str">
        <f>IF(G672="","",VLOOKUP(J672,中子データ!$B$4:$P$4500,15,FALSE))</f>
        <v/>
      </c>
    </row>
    <row r="673" spans="1:56" x14ac:dyDescent="0.15">
      <c r="A673" s="7" t="str">
        <f>IF(G673="","",VLOOKUP(H673,マシン名!$B$4:$C$93,2,FALSE))</f>
        <v/>
      </c>
      <c r="B673" s="7" t="str">
        <f>IF(G673="","",VLOOKUP(I673,作業者名!$B$4:$C$100,2,FALSE))</f>
        <v/>
      </c>
      <c r="C673" s="7" t="str">
        <f>IF(G673="","",VLOOKUP(J673,中子データ!$B$4:$H$4500,2,FALSE))</f>
        <v/>
      </c>
      <c r="D673" s="8" t="str">
        <f>IF(G673="","",VLOOKUP(J673,中子データ!$B$4:$H$4500,4,FALSE))</f>
        <v/>
      </c>
      <c r="E673" s="231" t="str">
        <f t="shared" si="414"/>
        <v/>
      </c>
      <c r="G673" s="238"/>
      <c r="H673" s="9"/>
      <c r="I673" s="9"/>
      <c r="J673" s="9"/>
      <c r="K673" s="10"/>
      <c r="L673" s="10"/>
      <c r="M673" s="6"/>
      <c r="N673" s="6">
        <f t="shared" si="421"/>
        <v>0</v>
      </c>
      <c r="O673" s="250"/>
      <c r="P673" s="250"/>
      <c r="Q673" s="250"/>
      <c r="R673" s="250"/>
      <c r="S673" s="250"/>
      <c r="T673" s="250"/>
      <c r="U673" s="250"/>
      <c r="V673" s="250"/>
      <c r="W673" s="250"/>
      <c r="X673" s="250"/>
      <c r="Y673" s="250"/>
      <c r="Z673" s="4"/>
      <c r="AA673" s="429"/>
      <c r="AB673" s="457">
        <f t="shared" si="422"/>
        <v>0</v>
      </c>
      <c r="AC673" s="11"/>
      <c r="AD673" s="11"/>
      <c r="AE673" s="11"/>
      <c r="AF673" s="11"/>
      <c r="AG673" s="11"/>
      <c r="AH673" s="11"/>
      <c r="AI673" s="11"/>
      <c r="AJ673" s="12"/>
      <c r="AK673" s="445" t="str">
        <f>IF(G673="","",VLOOKUP(J673,中子データ!$B$4:$H$4500,3,FALSE))</f>
        <v/>
      </c>
      <c r="AL673" s="445" t="str">
        <f>IF(G673="","",VLOOKUP(J673,中子データ!$B$4:$H$4500,5,FALSE))</f>
        <v/>
      </c>
      <c r="AM673" s="445" t="str">
        <f>IF(G673="","",VLOOKUP(J673,中子データ!$B$4:$H$4500,6,FALSE))</f>
        <v/>
      </c>
      <c r="AN673" s="418"/>
      <c r="AO673" s="423"/>
      <c r="AP673" s="420"/>
      <c r="AQ673" s="421"/>
      <c r="AR673" s="420"/>
      <c r="AS673" s="436"/>
      <c r="AT673" s="436"/>
      <c r="AU673" s="422"/>
      <c r="AV673" s="11"/>
      <c r="AW673" s="11"/>
      <c r="AX673" s="410">
        <f t="shared" si="409"/>
        <v>0</v>
      </c>
      <c r="AY673" s="411" t="str">
        <f>IF(G673="","",VLOOKUP(J673,中子データ!$B$4:$M$5999,10,FALSE))</f>
        <v/>
      </c>
      <c r="AZ673" s="438" t="str">
        <f>IF(G673="","",VLOOKUP(J673,中子データ!$B$4:$M$5999,9,FALSE))</f>
        <v/>
      </c>
      <c r="BA673" s="412" t="str">
        <f>IF(AQ673="","",VLOOKUP(AQ673,作業者名!$B$4:$C$100,2,FALSE))</f>
        <v/>
      </c>
      <c r="BB673" s="412" t="str">
        <f>IF(AR673="","",VLOOKUP(AR673,作業者名!$B$4:$C$100,2,FALSE))</f>
        <v/>
      </c>
      <c r="BC673" s="412" t="str">
        <f>IF(G673="","",VLOOKUP(J673,中子データ!B$4:N$6004,12,FALSE))</f>
        <v/>
      </c>
      <c r="BD673" s="413" t="str">
        <f>IF(G673="","",VLOOKUP(J673,中子データ!$B$4:$P$4500,15,FALSE))</f>
        <v/>
      </c>
    </row>
    <row r="674" spans="1:56" x14ac:dyDescent="0.15">
      <c r="A674" s="7" t="str">
        <f>IF(G674="","",VLOOKUP(H674,マシン名!$B$4:$C$93,2,FALSE))</f>
        <v/>
      </c>
      <c r="B674" s="7" t="str">
        <f>IF(G674="","",VLOOKUP(I674,作業者名!$B$4:$C$100,2,FALSE))</f>
        <v/>
      </c>
      <c r="C674" s="7" t="str">
        <f>IF(G674="","",VLOOKUP(J674,中子データ!$B$4:$H$4500,2,FALSE))</f>
        <v/>
      </c>
      <c r="D674" s="8" t="str">
        <f>IF(G674="","",VLOOKUP(J674,中子データ!$B$4:$H$4500,4,FALSE))</f>
        <v/>
      </c>
      <c r="E674" s="231" t="str">
        <f t="shared" si="414"/>
        <v/>
      </c>
      <c r="G674" s="238"/>
      <c r="H674" s="9"/>
      <c r="I674" s="9"/>
      <c r="J674" s="9"/>
      <c r="K674" s="10"/>
      <c r="L674" s="10"/>
      <c r="M674" s="6"/>
      <c r="N674" s="6">
        <f t="shared" si="421"/>
        <v>0</v>
      </c>
      <c r="O674" s="250"/>
      <c r="P674" s="250"/>
      <c r="Q674" s="250"/>
      <c r="R674" s="250"/>
      <c r="S674" s="250"/>
      <c r="T674" s="250"/>
      <c r="U674" s="250"/>
      <c r="V674" s="250"/>
      <c r="W674" s="250"/>
      <c r="X674" s="250"/>
      <c r="Y674" s="250"/>
      <c r="Z674" s="4"/>
      <c r="AA674" s="429"/>
      <c r="AB674" s="457">
        <f t="shared" si="422"/>
        <v>0</v>
      </c>
      <c r="AC674" s="11"/>
      <c r="AD674" s="11"/>
      <c r="AE674" s="11"/>
      <c r="AF674" s="11"/>
      <c r="AG674" s="11"/>
      <c r="AH674" s="11"/>
      <c r="AI674" s="11"/>
      <c r="AJ674" s="12"/>
      <c r="AK674" s="445" t="str">
        <f>IF(G674="","",VLOOKUP(J674,中子データ!$B$4:$H$4500,3,FALSE))</f>
        <v/>
      </c>
      <c r="AL674" s="445" t="str">
        <f>IF(G674="","",VLOOKUP(J674,中子データ!$B$4:$H$4500,5,FALSE))</f>
        <v/>
      </c>
      <c r="AM674" s="445" t="str">
        <f>IF(G674="","",VLOOKUP(J674,中子データ!$B$4:$H$4500,6,FALSE))</f>
        <v/>
      </c>
      <c r="AN674" s="418"/>
      <c r="AO674" s="423"/>
      <c r="AP674" s="420"/>
      <c r="AQ674" s="421"/>
      <c r="AR674" s="420"/>
      <c r="AS674" s="436"/>
      <c r="AT674" s="436"/>
      <c r="AU674" s="422"/>
      <c r="AV674" s="11"/>
      <c r="AW674" s="11"/>
      <c r="AX674" s="410">
        <f t="shared" si="409"/>
        <v>0</v>
      </c>
      <c r="AY674" s="411" t="str">
        <f>IF(G674="","",VLOOKUP(J674,中子データ!$B$4:$M$5999,10,FALSE))</f>
        <v/>
      </c>
      <c r="AZ674" s="438" t="str">
        <f>IF(G674="","",VLOOKUP(J674,中子データ!$B$4:$M$5999,9,FALSE))</f>
        <v/>
      </c>
      <c r="BA674" s="412" t="str">
        <f>IF(AQ674="","",VLOOKUP(AQ674,作業者名!$B$4:$C$100,2,FALSE))</f>
        <v/>
      </c>
      <c r="BB674" s="412" t="str">
        <f>IF(AR674="","",VLOOKUP(AR674,作業者名!$B$4:$C$100,2,FALSE))</f>
        <v/>
      </c>
      <c r="BC674" s="412" t="str">
        <f>IF(G674="","",VLOOKUP(J674,中子データ!B$4:N$6004,12,FALSE))</f>
        <v/>
      </c>
      <c r="BD674" s="413" t="str">
        <f>IF(G674="","",VLOOKUP(J674,中子データ!$B$4:$P$4500,15,FALSE))</f>
        <v/>
      </c>
    </row>
    <row r="675" spans="1:56" x14ac:dyDescent="0.15">
      <c r="A675" s="7" t="str">
        <f>IF(G675="","",VLOOKUP(H675,マシン名!$B$4:$C$93,2,FALSE))</f>
        <v/>
      </c>
      <c r="B675" s="7" t="str">
        <f>IF(G675="","",VLOOKUP(I675,作業者名!$B$4:$C$100,2,FALSE))</f>
        <v/>
      </c>
      <c r="C675" s="7" t="str">
        <f>IF(G675="","",VLOOKUP(J675,中子データ!$B$4:$H$4500,2,FALSE))</f>
        <v/>
      </c>
      <c r="D675" s="8" t="str">
        <f>IF(G675="","",VLOOKUP(J675,中子データ!$B$4:$H$4500,4,FALSE))</f>
        <v/>
      </c>
      <c r="E675" s="231" t="str">
        <f t="shared" si="414"/>
        <v/>
      </c>
      <c r="G675" s="238"/>
      <c r="H675" s="9"/>
      <c r="I675" s="9"/>
      <c r="J675" s="9"/>
      <c r="K675" s="10"/>
      <c r="L675" s="10"/>
      <c r="M675" s="6"/>
      <c r="N675" s="6">
        <f t="shared" si="421"/>
        <v>0</v>
      </c>
      <c r="O675" s="250"/>
      <c r="P675" s="250"/>
      <c r="Q675" s="250"/>
      <c r="R675" s="250"/>
      <c r="S675" s="250"/>
      <c r="T675" s="250"/>
      <c r="U675" s="250"/>
      <c r="V675" s="250"/>
      <c r="W675" s="250"/>
      <c r="X675" s="250"/>
      <c r="Y675" s="250"/>
      <c r="Z675" s="4"/>
      <c r="AA675" s="429"/>
      <c r="AB675" s="457">
        <f t="shared" si="422"/>
        <v>0</v>
      </c>
      <c r="AC675" s="11"/>
      <c r="AD675" s="11"/>
      <c r="AE675" s="11"/>
      <c r="AF675" s="11"/>
      <c r="AG675" s="11"/>
      <c r="AH675" s="11"/>
      <c r="AI675" s="11"/>
      <c r="AJ675" s="12"/>
      <c r="AK675" s="445" t="str">
        <f>IF(G675="","",VLOOKUP(J675,中子データ!$B$4:$H$4500,3,FALSE))</f>
        <v/>
      </c>
      <c r="AL675" s="445" t="str">
        <f>IF(G675="","",VLOOKUP(J675,中子データ!$B$4:$H$4500,5,FALSE))</f>
        <v/>
      </c>
      <c r="AM675" s="445" t="str">
        <f>IF(G675="","",VLOOKUP(J675,中子データ!$B$4:$H$4500,6,FALSE))</f>
        <v/>
      </c>
      <c r="AN675" s="418"/>
      <c r="AO675" s="425"/>
      <c r="AP675" s="420"/>
      <c r="AQ675" s="421"/>
      <c r="AR675" s="420"/>
      <c r="AS675" s="436"/>
      <c r="AT675" s="436"/>
      <c r="AU675" s="422"/>
      <c r="AV675" s="11"/>
      <c r="AW675" s="11"/>
      <c r="AX675" s="410">
        <f t="shared" si="409"/>
        <v>0</v>
      </c>
      <c r="AY675" s="411" t="str">
        <f>IF(G675="","",VLOOKUP(J675,中子データ!$B$4:$M$5999,10,FALSE))</f>
        <v/>
      </c>
      <c r="AZ675" s="438" t="str">
        <f>IF(G675="","",VLOOKUP(J675,中子データ!$B$4:$M$5999,9,FALSE))</f>
        <v/>
      </c>
      <c r="BA675" s="412" t="str">
        <f>IF(AQ675="","",VLOOKUP(AQ675,作業者名!$B$4:$C$100,2,FALSE))</f>
        <v/>
      </c>
      <c r="BB675" s="412" t="str">
        <f>IF(AR675="","",VLOOKUP(AR675,作業者名!$B$4:$C$100,2,FALSE))</f>
        <v/>
      </c>
      <c r="BC675" s="412" t="str">
        <f>IF(G675="","",VLOOKUP(J675,中子データ!B$4:N$6004,12,FALSE))</f>
        <v/>
      </c>
      <c r="BD675" s="413" t="str">
        <f>IF(G675="","",VLOOKUP(J675,中子データ!$B$4:$P$4500,15,FALSE))</f>
        <v/>
      </c>
    </row>
    <row r="676" spans="1:56" x14ac:dyDescent="0.15">
      <c r="A676" s="7" t="str">
        <f>IF(G676="","",VLOOKUP(H676,マシン名!$B$4:$C$93,2,FALSE))</f>
        <v/>
      </c>
      <c r="B676" s="7" t="str">
        <f>IF(G676="","",VLOOKUP(I676,作業者名!$B$4:$C$100,2,FALSE))</f>
        <v/>
      </c>
      <c r="C676" s="7" t="str">
        <f>IF(G676="","",VLOOKUP(J676,中子データ!$B$4:$H$4500,2,FALSE))</f>
        <v/>
      </c>
      <c r="D676" s="8" t="str">
        <f>IF(G676="","",VLOOKUP(J676,中子データ!$B$4:$H$4500,4,FALSE))</f>
        <v/>
      </c>
      <c r="E676" s="231" t="str">
        <f t="shared" si="414"/>
        <v/>
      </c>
      <c r="G676" s="238"/>
      <c r="H676" s="9"/>
      <c r="I676" s="9"/>
      <c r="J676" s="9"/>
      <c r="K676" s="10"/>
      <c r="L676" s="10"/>
      <c r="M676" s="6"/>
      <c r="N676" s="6">
        <f t="shared" si="421"/>
        <v>0</v>
      </c>
      <c r="O676" s="250"/>
      <c r="P676" s="250"/>
      <c r="Q676" s="250"/>
      <c r="R676" s="250"/>
      <c r="S676" s="250"/>
      <c r="T676" s="250"/>
      <c r="U676" s="250"/>
      <c r="V676" s="250"/>
      <c r="W676" s="250"/>
      <c r="X676" s="250"/>
      <c r="Y676" s="250"/>
      <c r="Z676" s="4"/>
      <c r="AA676" s="429"/>
      <c r="AB676" s="457">
        <f t="shared" si="422"/>
        <v>0</v>
      </c>
      <c r="AC676" s="11"/>
      <c r="AD676" s="11"/>
      <c r="AE676" s="11"/>
      <c r="AF676" s="11"/>
      <c r="AG676" s="11"/>
      <c r="AH676" s="11"/>
      <c r="AI676" s="11"/>
      <c r="AJ676" s="12"/>
      <c r="AK676" s="445" t="str">
        <f>IF(G676="","",VLOOKUP(J676,中子データ!$B$4:$H$4500,3,FALSE))</f>
        <v/>
      </c>
      <c r="AL676" s="445" t="str">
        <f>IF(G676="","",VLOOKUP(J676,中子データ!$B$4:$H$4500,5,FALSE))</f>
        <v/>
      </c>
      <c r="AM676" s="445" t="str">
        <f>IF(G676="","",VLOOKUP(J676,中子データ!$B$4:$H$4500,6,FALSE))</f>
        <v/>
      </c>
      <c r="AN676" s="418"/>
      <c r="AO676" s="419"/>
      <c r="AP676" s="420"/>
      <c r="AQ676" s="421"/>
      <c r="AR676" s="420"/>
      <c r="AS676" s="436"/>
      <c r="AT676" s="436"/>
      <c r="AU676" s="422"/>
      <c r="AV676" s="11"/>
      <c r="AW676" s="11"/>
      <c r="AX676" s="410">
        <f t="shared" si="409"/>
        <v>0</v>
      </c>
      <c r="AY676" s="411" t="str">
        <f>IF(G676="","",VLOOKUP(J676,中子データ!$B$4:$M$5999,10,FALSE))</f>
        <v/>
      </c>
      <c r="AZ676" s="438" t="str">
        <f>IF(G676="","",VLOOKUP(J676,中子データ!$B$4:$M$5999,9,FALSE))</f>
        <v/>
      </c>
      <c r="BA676" s="412" t="str">
        <f>IF(AQ676="","",VLOOKUP(AQ676,作業者名!$B$4:$C$100,2,FALSE))</f>
        <v/>
      </c>
      <c r="BB676" s="412" t="str">
        <f>IF(AR676="","",VLOOKUP(AR676,作業者名!$B$4:$C$100,2,FALSE))</f>
        <v/>
      </c>
      <c r="BC676" s="412" t="str">
        <f>IF(G676="","",VLOOKUP(J676,中子データ!B$4:N$6004,12,FALSE))</f>
        <v/>
      </c>
      <c r="BD676" s="413" t="str">
        <f>IF(G676="","",VLOOKUP(J676,中子データ!$B$4:$P$4500,15,FALSE))</f>
        <v/>
      </c>
    </row>
    <row r="677" spans="1:56" x14ac:dyDescent="0.15">
      <c r="A677" s="7" t="str">
        <f>IF(G677="","",VLOOKUP(H677,マシン名!$B$4:$C$93,2,FALSE))</f>
        <v/>
      </c>
      <c r="B677" s="7" t="str">
        <f>IF(G677="","",VLOOKUP(I677,作業者名!$B$4:$C$100,2,FALSE))</f>
        <v/>
      </c>
      <c r="C677" s="7" t="str">
        <f>IF(G677="","",VLOOKUP(J677,中子データ!$B$4:$H$4500,2,FALSE))</f>
        <v/>
      </c>
      <c r="D677" s="8" t="str">
        <f>IF(G677="","",VLOOKUP(J677,中子データ!$B$4:$H$4500,4,FALSE))</f>
        <v/>
      </c>
      <c r="E677" s="231" t="str">
        <f t="shared" si="414"/>
        <v/>
      </c>
      <c r="G677" s="238"/>
      <c r="H677" s="9"/>
      <c r="I677" s="9"/>
      <c r="J677" s="9"/>
      <c r="K677" s="246"/>
      <c r="L677" s="246"/>
      <c r="M677" s="249"/>
      <c r="N677" s="6">
        <f t="shared" ref="N677" si="425">L677-SUM(O677:Z677)</f>
        <v>0</v>
      </c>
      <c r="O677" s="250"/>
      <c r="P677" s="250"/>
      <c r="Q677" s="250"/>
      <c r="R677" s="250"/>
      <c r="S677" s="250"/>
      <c r="T677" s="250"/>
      <c r="U677" s="250"/>
      <c r="V677" s="250"/>
      <c r="W677" s="250"/>
      <c r="X677" s="250"/>
      <c r="Y677" s="250"/>
      <c r="Z677" s="4"/>
      <c r="AA677" s="429"/>
      <c r="AB677" s="457">
        <f t="shared" si="422"/>
        <v>0</v>
      </c>
      <c r="AC677" s="11"/>
      <c r="AD677" s="11"/>
      <c r="AE677" s="11"/>
      <c r="AF677" s="11"/>
      <c r="AG677" s="11"/>
      <c r="AH677" s="11"/>
      <c r="AI677" s="11"/>
      <c r="AJ677" s="12"/>
      <c r="AK677" s="445" t="str">
        <f>IF(G677="","",VLOOKUP(J677,中子データ!$B$4:$H$4500,3,FALSE))</f>
        <v/>
      </c>
      <c r="AL677" s="445" t="str">
        <f>IF(G677="","",VLOOKUP(J677,中子データ!$B$4:$H$4500,5,FALSE))</f>
        <v/>
      </c>
      <c r="AM677" s="445" t="str">
        <f>IF(G677="","",VLOOKUP(J677,中子データ!$B$4:$H$4500,6,FALSE))</f>
        <v/>
      </c>
      <c r="AN677" s="418"/>
      <c r="AO677" s="419"/>
      <c r="AP677" s="420"/>
      <c r="AQ677" s="421"/>
      <c r="AR677" s="420"/>
      <c r="AS677" s="436"/>
      <c r="AT677" s="436"/>
      <c r="AU677" s="422"/>
      <c r="AV677" s="11"/>
      <c r="AW677" s="11"/>
      <c r="AX677" s="410">
        <f t="shared" si="409"/>
        <v>0</v>
      </c>
      <c r="AY677" s="411" t="str">
        <f>IF(G677="","",VLOOKUP(J677,中子データ!$B$4:$M$5999,10,FALSE))</f>
        <v/>
      </c>
      <c r="AZ677" s="438" t="str">
        <f>IF(G677="","",VLOOKUP(J677,中子データ!$B$4:$M$5999,9,FALSE))</f>
        <v/>
      </c>
      <c r="BA677" s="412" t="str">
        <f>IF(AQ677="","",VLOOKUP(AQ677,作業者名!$B$4:$C$100,2,FALSE))</f>
        <v/>
      </c>
      <c r="BB677" s="412" t="str">
        <f>IF(AR677="","",VLOOKUP(AR677,作業者名!$B$4:$C$100,2,FALSE))</f>
        <v/>
      </c>
      <c r="BC677" s="412" t="str">
        <f>IF(G677="","",VLOOKUP(J677,中子データ!B$4:N$6004,12,FALSE))</f>
        <v/>
      </c>
      <c r="BD677" s="413" t="str">
        <f>IF(G677="","",VLOOKUP(J677,中子データ!$B$4:$P$4500,15,FALSE))</f>
        <v/>
      </c>
    </row>
    <row r="678" spans="1:56" x14ac:dyDescent="0.15">
      <c r="A678" s="7" t="str">
        <f>IF(G678="","",VLOOKUP(H678,マシン名!$B$4:$C$93,2,FALSE))</f>
        <v/>
      </c>
      <c r="B678" s="7" t="str">
        <f>IF(G678="","",VLOOKUP(I678,作業者名!$B$4:$C$100,2,FALSE))</f>
        <v/>
      </c>
      <c r="C678" s="7" t="str">
        <f>IF(G678="","",VLOOKUP(J678,中子データ!$B$4:$H$4500,2,FALSE))</f>
        <v/>
      </c>
      <c r="D678" s="8" t="str">
        <f>IF(G678="","",VLOOKUP(J678,中子データ!$B$4:$H$4500,4,FALSE))</f>
        <v/>
      </c>
      <c r="E678" s="231" t="str">
        <f t="shared" si="414"/>
        <v/>
      </c>
      <c r="G678" s="238"/>
      <c r="H678" s="9"/>
      <c r="I678" s="9"/>
      <c r="J678" s="9"/>
      <c r="K678" s="246"/>
      <c r="L678" s="246"/>
      <c r="M678" s="249"/>
      <c r="N678" s="6">
        <f t="shared" si="421"/>
        <v>0</v>
      </c>
      <c r="O678" s="250"/>
      <c r="P678" s="250"/>
      <c r="Q678" s="250"/>
      <c r="R678" s="250"/>
      <c r="S678" s="250"/>
      <c r="T678" s="250"/>
      <c r="U678" s="250"/>
      <c r="V678" s="250"/>
      <c r="W678" s="250"/>
      <c r="X678" s="250"/>
      <c r="Y678" s="250"/>
      <c r="Z678" s="4"/>
      <c r="AA678" s="429"/>
      <c r="AB678" s="457">
        <f t="shared" si="422"/>
        <v>0</v>
      </c>
      <c r="AC678" s="11"/>
      <c r="AD678" s="11"/>
      <c r="AE678" s="11"/>
      <c r="AF678" s="11"/>
      <c r="AG678" s="11"/>
      <c r="AH678" s="11"/>
      <c r="AI678" s="11"/>
      <c r="AJ678" s="12"/>
      <c r="AK678" s="445" t="str">
        <f>IF(G678="","",VLOOKUP(J678,中子データ!$B$4:$H$4500,3,FALSE))</f>
        <v/>
      </c>
      <c r="AL678" s="445" t="str">
        <f>IF(G678="","",VLOOKUP(J678,中子データ!$B$4:$H$4500,5,FALSE))</f>
        <v/>
      </c>
      <c r="AM678" s="445" t="str">
        <f>IF(G678="","",VLOOKUP(J678,中子データ!$B$4:$H$4500,6,FALSE))</f>
        <v/>
      </c>
      <c r="AN678" s="418"/>
      <c r="AO678" s="419"/>
      <c r="AP678" s="420"/>
      <c r="AQ678" s="421"/>
      <c r="AR678" s="420"/>
      <c r="AS678" s="436"/>
      <c r="AT678" s="436"/>
      <c r="AU678" s="422"/>
      <c r="AV678" s="11"/>
      <c r="AW678" s="11"/>
      <c r="AX678" s="410">
        <f t="shared" si="409"/>
        <v>0</v>
      </c>
      <c r="AY678" s="411" t="str">
        <f>IF(G678="","",VLOOKUP(J678,中子データ!$B$4:$M$5999,10,FALSE))</f>
        <v/>
      </c>
      <c r="AZ678" s="438" t="str">
        <f>IF(G678="","",VLOOKUP(J678,中子データ!$B$4:$M$5999,9,FALSE))</f>
        <v/>
      </c>
      <c r="BA678" s="412" t="str">
        <f>IF(AQ678="","",VLOOKUP(AQ678,作業者名!$B$4:$C$100,2,FALSE))</f>
        <v/>
      </c>
      <c r="BB678" s="412" t="str">
        <f>IF(AR678="","",VLOOKUP(AR678,作業者名!$B$4:$C$100,2,FALSE))</f>
        <v/>
      </c>
      <c r="BC678" s="412" t="str">
        <f>IF(G678="","",VLOOKUP(J678,中子データ!B$4:N$6004,12,FALSE))</f>
        <v/>
      </c>
      <c r="BD678" s="413" t="str">
        <f>IF(G678="","",VLOOKUP(J678,中子データ!$B$4:$P$4500,15,FALSE))</f>
        <v/>
      </c>
    </row>
    <row r="679" spans="1:56" x14ac:dyDescent="0.15">
      <c r="A679" s="7" t="str">
        <f>IF(G679="","",VLOOKUP(H679,マシン名!$B$4:$C$93,2,FALSE))</f>
        <v/>
      </c>
      <c r="B679" s="7" t="str">
        <f>IF(G679="","",VLOOKUP(I679,作業者名!$B$4:$C$100,2,FALSE))</f>
        <v/>
      </c>
      <c r="C679" s="7" t="str">
        <f>IF(G679="","",VLOOKUP(J679,中子データ!$B$4:$H$4500,2,FALSE))</f>
        <v/>
      </c>
      <c r="D679" s="8" t="str">
        <f>IF(G679="","",VLOOKUP(J679,中子データ!$B$4:$H$4500,4,FALSE))</f>
        <v/>
      </c>
      <c r="E679" s="231" t="str">
        <f t="shared" si="414"/>
        <v/>
      </c>
      <c r="G679" s="238"/>
      <c r="H679" s="9"/>
      <c r="I679" s="9"/>
      <c r="J679" s="9"/>
      <c r="K679" s="246"/>
      <c r="L679" s="246"/>
      <c r="M679" s="249"/>
      <c r="N679" s="6">
        <f t="shared" si="421"/>
        <v>0</v>
      </c>
      <c r="O679" s="250"/>
      <c r="P679" s="250"/>
      <c r="Q679" s="250"/>
      <c r="R679" s="250"/>
      <c r="S679" s="250"/>
      <c r="T679" s="250"/>
      <c r="U679" s="250"/>
      <c r="V679" s="250"/>
      <c r="W679" s="250"/>
      <c r="X679" s="250"/>
      <c r="Y679" s="250"/>
      <c r="Z679" s="4"/>
      <c r="AA679" s="429"/>
      <c r="AB679" s="457">
        <f t="shared" si="422"/>
        <v>0</v>
      </c>
      <c r="AC679" s="11"/>
      <c r="AD679" s="11"/>
      <c r="AE679" s="11"/>
      <c r="AF679" s="11"/>
      <c r="AG679" s="11"/>
      <c r="AH679" s="11"/>
      <c r="AI679" s="11"/>
      <c r="AJ679" s="12"/>
      <c r="AK679" s="445" t="str">
        <f>IF(G679="","",VLOOKUP(J679,中子データ!$B$4:$H$4500,3,FALSE))</f>
        <v/>
      </c>
      <c r="AL679" s="445" t="str">
        <f>IF(G679="","",VLOOKUP(J679,中子データ!$B$4:$H$4500,5,FALSE))</f>
        <v/>
      </c>
      <c r="AM679" s="445" t="str">
        <f>IF(G679="","",VLOOKUP(J679,中子データ!$B$4:$H$4500,6,FALSE))</f>
        <v/>
      </c>
      <c r="AN679" s="418"/>
      <c r="AO679" s="419"/>
      <c r="AP679" s="420"/>
      <c r="AQ679" s="421"/>
      <c r="AR679" s="420"/>
      <c r="AS679" s="436"/>
      <c r="AT679" s="436"/>
      <c r="AU679" s="422"/>
      <c r="AV679" s="11"/>
      <c r="AW679" s="11"/>
      <c r="AX679" s="410">
        <f t="shared" si="409"/>
        <v>0</v>
      </c>
      <c r="AY679" s="411" t="str">
        <f>IF(G679="","",VLOOKUP(J679,中子データ!$B$4:$M$5999,10,FALSE))</f>
        <v/>
      </c>
      <c r="AZ679" s="438" t="str">
        <f>IF(G679="","",VLOOKUP(J679,中子データ!$B$4:$M$5999,9,FALSE))</f>
        <v/>
      </c>
      <c r="BA679" s="412" t="str">
        <f>IF(AQ679="","",VLOOKUP(AQ679,作業者名!$B$4:$C$100,2,FALSE))</f>
        <v/>
      </c>
      <c r="BB679" s="412" t="str">
        <f>IF(AR679="","",VLOOKUP(AR679,作業者名!$B$4:$C$100,2,FALSE))</f>
        <v/>
      </c>
      <c r="BC679" s="412" t="str">
        <f>IF(G679="","",VLOOKUP(J679,中子データ!B$4:N$6004,12,FALSE))</f>
        <v/>
      </c>
      <c r="BD679" s="413" t="str">
        <f>IF(G679="","",VLOOKUP(J679,中子データ!$B$4:$P$4500,15,FALSE))</f>
        <v/>
      </c>
    </row>
    <row r="680" spans="1:56" x14ac:dyDescent="0.15">
      <c r="A680" s="7" t="str">
        <f>IF(G680="","",VLOOKUP(H680,マシン名!$B$4:$C$93,2,FALSE))</f>
        <v/>
      </c>
      <c r="B680" s="7" t="str">
        <f>IF(G680="","",VLOOKUP(I680,作業者名!$B$4:$C$100,2,FALSE))</f>
        <v/>
      </c>
      <c r="C680" s="7" t="str">
        <f>IF(G680="","",VLOOKUP(J680,中子データ!$B$4:$H$4500,2,FALSE))</f>
        <v/>
      </c>
      <c r="D680" s="8" t="str">
        <f>IF(G680="","",VLOOKUP(J680,中子データ!$B$4:$H$4500,4,FALSE))</f>
        <v/>
      </c>
      <c r="E680" s="231" t="str">
        <f t="shared" si="414"/>
        <v/>
      </c>
      <c r="G680" s="238"/>
      <c r="H680" s="9"/>
      <c r="I680" s="9"/>
      <c r="J680" s="9"/>
      <c r="K680" s="246"/>
      <c r="L680" s="246"/>
      <c r="M680" s="249"/>
      <c r="N680" s="6">
        <f t="shared" si="421"/>
        <v>0</v>
      </c>
      <c r="O680" s="250"/>
      <c r="P680" s="250"/>
      <c r="Q680" s="250"/>
      <c r="R680" s="250"/>
      <c r="S680" s="250"/>
      <c r="T680" s="250"/>
      <c r="U680" s="250"/>
      <c r="V680" s="250"/>
      <c r="W680" s="250"/>
      <c r="X680" s="250"/>
      <c r="Y680" s="250"/>
      <c r="Z680" s="4"/>
      <c r="AA680" s="429"/>
      <c r="AB680" s="457">
        <f t="shared" si="422"/>
        <v>0</v>
      </c>
      <c r="AC680" s="11"/>
      <c r="AD680" s="11"/>
      <c r="AE680" s="11"/>
      <c r="AF680" s="11"/>
      <c r="AG680" s="11"/>
      <c r="AH680" s="11"/>
      <c r="AI680" s="11"/>
      <c r="AJ680" s="12"/>
      <c r="AK680" s="445" t="str">
        <f>IF(G680="","",VLOOKUP(J680,中子データ!$B$4:$H$4500,3,FALSE))</f>
        <v/>
      </c>
      <c r="AL680" s="445" t="str">
        <f>IF(G680="","",VLOOKUP(J680,中子データ!$B$4:$H$4500,5,FALSE))</f>
        <v/>
      </c>
      <c r="AM680" s="445" t="str">
        <f>IF(G680="","",VLOOKUP(J680,中子データ!$B$4:$H$4500,6,FALSE))</f>
        <v/>
      </c>
      <c r="AN680" s="418"/>
      <c r="AO680" s="419"/>
      <c r="AP680" s="420"/>
      <c r="AQ680" s="421"/>
      <c r="AR680" s="420"/>
      <c r="AS680" s="436"/>
      <c r="AT680" s="436"/>
      <c r="AU680" s="422"/>
      <c r="AV680" s="11"/>
      <c r="AW680" s="11"/>
      <c r="AX680" s="410">
        <f t="shared" si="409"/>
        <v>0</v>
      </c>
      <c r="AY680" s="411" t="str">
        <f>IF(G680="","",VLOOKUP(J680,中子データ!$B$4:$M$5999,10,FALSE))</f>
        <v/>
      </c>
      <c r="AZ680" s="438" t="str">
        <f>IF(G680="","",VLOOKUP(J680,中子データ!$B$4:$M$5999,9,FALSE))</f>
        <v/>
      </c>
      <c r="BA680" s="412" t="str">
        <f>IF(AQ680="","",VLOOKUP(AQ680,作業者名!$B$4:$C$100,2,FALSE))</f>
        <v/>
      </c>
      <c r="BB680" s="412" t="str">
        <f>IF(AR680="","",VLOOKUP(AR680,作業者名!$B$4:$C$100,2,FALSE))</f>
        <v/>
      </c>
      <c r="BC680" s="412" t="str">
        <f>IF(G680="","",VLOOKUP(J680,中子データ!B$4:N$6004,12,FALSE))</f>
        <v/>
      </c>
      <c r="BD680" s="413" t="str">
        <f>IF(G680="","",VLOOKUP(J680,中子データ!$B$4:$P$4500,15,FALSE))</f>
        <v/>
      </c>
    </row>
    <row r="681" spans="1:56" x14ac:dyDescent="0.15">
      <c r="A681" s="7" t="str">
        <f>IF(G681="","",VLOOKUP(H681,マシン名!$B$4:$C$93,2,FALSE))</f>
        <v/>
      </c>
      <c r="B681" s="7" t="str">
        <f>IF(G681="","",VLOOKUP(I681,作業者名!$B$4:$C$100,2,FALSE))</f>
        <v/>
      </c>
      <c r="C681" s="7" t="str">
        <f>IF(G681="","",VLOOKUP(J681,中子データ!$B$4:$H$4500,2,FALSE))</f>
        <v/>
      </c>
      <c r="D681" s="8" t="str">
        <f>IF(G681="","",VLOOKUP(J681,中子データ!$B$4:$H$4500,4,FALSE))</f>
        <v/>
      </c>
      <c r="E681" s="231" t="str">
        <f t="shared" si="414"/>
        <v/>
      </c>
      <c r="G681" s="238"/>
      <c r="H681" s="247"/>
      <c r="I681" s="9"/>
      <c r="J681" s="245"/>
      <c r="K681" s="246"/>
      <c r="L681" s="246"/>
      <c r="M681" s="249"/>
      <c r="N681" s="6">
        <f t="shared" si="421"/>
        <v>0</v>
      </c>
      <c r="O681" s="250"/>
      <c r="P681" s="250"/>
      <c r="Q681" s="250"/>
      <c r="R681" s="250"/>
      <c r="S681" s="250"/>
      <c r="T681" s="250"/>
      <c r="U681" s="250"/>
      <c r="V681" s="250"/>
      <c r="W681" s="250"/>
      <c r="X681" s="250"/>
      <c r="Y681" s="250"/>
      <c r="Z681" s="4"/>
      <c r="AA681" s="429"/>
      <c r="AB681" s="457">
        <f t="shared" si="422"/>
        <v>0</v>
      </c>
      <c r="AC681" s="11"/>
      <c r="AD681" s="11"/>
      <c r="AE681" s="11"/>
      <c r="AF681" s="11"/>
      <c r="AG681" s="11"/>
      <c r="AH681" s="11"/>
      <c r="AI681" s="11"/>
      <c r="AJ681" s="12"/>
      <c r="AK681" s="445" t="str">
        <f>IF(G681="","",VLOOKUP(J681,中子データ!$B$4:$H$4500,3,FALSE))</f>
        <v/>
      </c>
      <c r="AL681" s="445" t="str">
        <f>IF(G681="","",VLOOKUP(J681,中子データ!$B$4:$H$4500,5,FALSE))</f>
        <v/>
      </c>
      <c r="AM681" s="445" t="str">
        <f>IF(G681="","",VLOOKUP(J681,中子データ!$B$4:$H$4500,6,FALSE))</f>
        <v/>
      </c>
      <c r="AN681" s="418"/>
      <c r="AO681" s="419"/>
      <c r="AP681" s="420"/>
      <c r="AQ681" s="421"/>
      <c r="AR681" s="420"/>
      <c r="AS681" s="436"/>
      <c r="AT681" s="436"/>
      <c r="AU681" s="422"/>
      <c r="AV681" s="11"/>
      <c r="AW681" s="11"/>
      <c r="AX681" s="410">
        <f t="shared" si="409"/>
        <v>0</v>
      </c>
      <c r="AY681" s="411" t="str">
        <f>IF(G681="","",VLOOKUP(J681,中子データ!$B$4:$M$5999,10,FALSE))</f>
        <v/>
      </c>
      <c r="AZ681" s="438" t="str">
        <f>IF(G681="","",VLOOKUP(J681,中子データ!$B$4:$M$5999,9,FALSE))</f>
        <v/>
      </c>
      <c r="BA681" s="412" t="str">
        <f>IF(AQ681="","",VLOOKUP(AQ681,作業者名!$B$4:$C$100,2,FALSE))</f>
        <v/>
      </c>
      <c r="BB681" s="412" t="str">
        <f>IF(AR681="","",VLOOKUP(AR681,作業者名!$B$4:$C$100,2,FALSE))</f>
        <v/>
      </c>
      <c r="BC681" s="412" t="str">
        <f>IF(G681="","",VLOOKUP(J681,中子データ!B$4:N$6004,12,FALSE))</f>
        <v/>
      </c>
      <c r="BD681" s="413" t="str">
        <f>IF(G681="","",VLOOKUP(J681,中子データ!$B$4:$P$4500,15,FALSE))</f>
        <v/>
      </c>
    </row>
    <row r="682" spans="1:56" x14ac:dyDescent="0.15">
      <c r="A682" s="7" t="str">
        <f>IF(G682="","",VLOOKUP(H682,マシン名!$B$4:$C$93,2,FALSE))</f>
        <v/>
      </c>
      <c r="B682" s="7" t="str">
        <f>IF(G682="","",VLOOKUP(I682,作業者名!$B$4:$C$100,2,FALSE))</f>
        <v/>
      </c>
      <c r="C682" s="7" t="str">
        <f>IF(G682="","",VLOOKUP(J682,中子データ!$B$4:$H$4500,2,FALSE))</f>
        <v/>
      </c>
      <c r="D682" s="8" t="str">
        <f>IF(G682="","",VLOOKUP(J682,中子データ!$B$4:$H$4500,4,FALSE))</f>
        <v/>
      </c>
      <c r="E682" s="231" t="str">
        <f t="shared" si="414"/>
        <v/>
      </c>
      <c r="G682" s="238"/>
      <c r="H682" s="9"/>
      <c r="I682" s="9"/>
      <c r="J682" s="9"/>
      <c r="K682" s="10"/>
      <c r="L682" s="10"/>
      <c r="M682" s="6"/>
      <c r="N682" s="6">
        <f t="shared" si="421"/>
        <v>0</v>
      </c>
      <c r="O682" s="250"/>
      <c r="P682" s="250"/>
      <c r="Q682" s="250"/>
      <c r="R682" s="250"/>
      <c r="S682" s="250"/>
      <c r="T682" s="250"/>
      <c r="U682" s="250"/>
      <c r="V682" s="250"/>
      <c r="W682" s="250"/>
      <c r="X682" s="250"/>
      <c r="Y682" s="250"/>
      <c r="Z682" s="4"/>
      <c r="AA682" s="429"/>
      <c r="AB682" s="457">
        <f t="shared" si="422"/>
        <v>0</v>
      </c>
      <c r="AC682" s="11"/>
      <c r="AD682" s="11"/>
      <c r="AE682" s="11"/>
      <c r="AF682" s="11"/>
      <c r="AG682" s="11"/>
      <c r="AH682" s="11"/>
      <c r="AI682" s="11"/>
      <c r="AJ682" s="12"/>
      <c r="AK682" s="445" t="str">
        <f>IF(G682="","",VLOOKUP(J682,中子データ!$B$4:$H$4500,3,FALSE))</f>
        <v/>
      </c>
      <c r="AL682" s="445" t="str">
        <f>IF(G682="","",VLOOKUP(J682,中子データ!$B$4:$H$4500,5,FALSE))</f>
        <v/>
      </c>
      <c r="AM682" s="445" t="str">
        <f>IF(G682="","",VLOOKUP(J682,中子データ!$B$4:$H$4500,6,FALSE))</f>
        <v/>
      </c>
      <c r="AN682" s="418"/>
      <c r="AO682" s="419"/>
      <c r="AP682" s="420"/>
      <c r="AQ682" s="421"/>
      <c r="AR682" s="420"/>
      <c r="AS682" s="436"/>
      <c r="AT682" s="436"/>
      <c r="AU682" s="422"/>
      <c r="AV682" s="11"/>
      <c r="AW682" s="11"/>
      <c r="AX682" s="410">
        <f t="shared" si="409"/>
        <v>0</v>
      </c>
      <c r="AY682" s="411" t="str">
        <f>IF(G682="","",VLOOKUP(J682,中子データ!$B$4:$M$5999,10,FALSE))</f>
        <v/>
      </c>
      <c r="AZ682" s="438" t="str">
        <f>IF(G682="","",VLOOKUP(J682,中子データ!$B$4:$M$5999,9,FALSE))</f>
        <v/>
      </c>
      <c r="BA682" s="412" t="str">
        <f>IF(AQ682="","",VLOOKUP(AQ682,作業者名!$B$4:$C$100,2,FALSE))</f>
        <v/>
      </c>
      <c r="BB682" s="412" t="str">
        <f>IF(AR682="","",VLOOKUP(AR682,作業者名!$B$4:$C$100,2,FALSE))</f>
        <v/>
      </c>
      <c r="BC682" s="412" t="str">
        <f>IF(G682="","",VLOOKUP(J682,中子データ!B$4:N$6004,12,FALSE))</f>
        <v/>
      </c>
      <c r="BD682" s="413" t="str">
        <f>IF(G682="","",VLOOKUP(J682,中子データ!$B$4:$P$4500,15,FALSE))</f>
        <v/>
      </c>
    </row>
    <row r="683" spans="1:56" x14ac:dyDescent="0.15">
      <c r="A683" s="7" t="str">
        <f>IF(G683="","",VLOOKUP(H683,マシン名!$B$4:$C$93,2,FALSE))</f>
        <v/>
      </c>
      <c r="B683" s="7" t="str">
        <f>IF(G683="","",VLOOKUP(I683,作業者名!$B$4:$C$100,2,FALSE))</f>
        <v/>
      </c>
      <c r="C683" s="7" t="str">
        <f>IF(G683="","",VLOOKUP(J683,中子データ!$B$4:$H$4500,2,FALSE))</f>
        <v/>
      </c>
      <c r="D683" s="8" t="str">
        <f>IF(G683="","",VLOOKUP(J683,中子データ!$B$4:$H$4500,4,FALSE))</f>
        <v/>
      </c>
      <c r="E683" s="231" t="str">
        <f t="shared" si="414"/>
        <v/>
      </c>
      <c r="G683" s="238"/>
      <c r="H683" s="9"/>
      <c r="I683" s="9"/>
      <c r="J683" s="9"/>
      <c r="K683" s="10"/>
      <c r="L683" s="10"/>
      <c r="M683" s="6"/>
      <c r="N683" s="6">
        <f t="shared" ref="N683" si="426">L683-SUM(O683:Z683)</f>
        <v>0</v>
      </c>
      <c r="O683" s="250"/>
      <c r="P683" s="250"/>
      <c r="Q683" s="250"/>
      <c r="R683" s="250"/>
      <c r="S683" s="250"/>
      <c r="T683" s="250"/>
      <c r="U683" s="250"/>
      <c r="V683" s="250"/>
      <c r="W683" s="250"/>
      <c r="X683" s="250"/>
      <c r="Y683" s="250"/>
      <c r="Z683" s="4"/>
      <c r="AA683" s="429"/>
      <c r="AB683" s="457">
        <f t="shared" ref="AB683" si="427">SUM(AC683:AJ683)</f>
        <v>0</v>
      </c>
      <c r="AC683" s="11"/>
      <c r="AD683" s="11"/>
      <c r="AE683" s="11"/>
      <c r="AF683" s="11"/>
      <c r="AG683" s="11"/>
      <c r="AH683" s="11"/>
      <c r="AI683" s="11"/>
      <c r="AJ683" s="12"/>
      <c r="AK683" s="445" t="str">
        <f>IF(G683="","",VLOOKUP(J683,中子データ!$B$4:$H$4500,3,FALSE))</f>
        <v/>
      </c>
      <c r="AL683" s="445" t="str">
        <f>IF(G683="","",VLOOKUP(J683,中子データ!$B$4:$H$4500,5,FALSE))</f>
        <v/>
      </c>
      <c r="AM683" s="445" t="str">
        <f>IF(G683="","",VLOOKUP(J683,中子データ!$B$4:$H$4500,6,FALSE))</f>
        <v/>
      </c>
      <c r="AN683" s="418"/>
      <c r="AO683" s="423"/>
      <c r="AP683" s="420"/>
      <c r="AQ683" s="421"/>
      <c r="AR683" s="420"/>
      <c r="AS683" s="436"/>
      <c r="AT683" s="436"/>
      <c r="AU683" s="422"/>
      <c r="AV683" s="11"/>
      <c r="AW683" s="11"/>
      <c r="AX683" s="410">
        <f t="shared" si="409"/>
        <v>0</v>
      </c>
      <c r="AY683" s="411" t="str">
        <f>IF(G683="","",VLOOKUP(J683,中子データ!$B$4:$M$5999,10,FALSE))</f>
        <v/>
      </c>
      <c r="AZ683" s="438" t="str">
        <f>IF(G683="","",VLOOKUP(J683,中子データ!$B$4:$M$5999,9,FALSE))</f>
        <v/>
      </c>
      <c r="BA683" s="412" t="str">
        <f>IF(AQ683="","",VLOOKUP(AQ683,作業者名!$B$4:$C$100,2,FALSE))</f>
        <v/>
      </c>
      <c r="BB683" s="412" t="str">
        <f>IF(AR683="","",VLOOKUP(AR683,作業者名!$B$4:$C$100,2,FALSE))</f>
        <v/>
      </c>
      <c r="BC683" s="412" t="str">
        <f>IF(G683="","",VLOOKUP(J683,中子データ!B$4:N$6004,12,FALSE))</f>
        <v/>
      </c>
      <c r="BD683" s="413" t="str">
        <f>IF(G683="","",VLOOKUP(J683,中子データ!$B$4:$P$4500,15,FALSE))</f>
        <v/>
      </c>
    </row>
    <row r="684" spans="1:56" x14ac:dyDescent="0.15">
      <c r="A684" s="7" t="str">
        <f>IF(G684="","",VLOOKUP(H684,マシン名!$B$4:$C$93,2,FALSE))</f>
        <v/>
      </c>
      <c r="B684" s="7" t="str">
        <f>IF(G684="","",VLOOKUP(I684,作業者名!$B$4:$C$100,2,FALSE))</f>
        <v/>
      </c>
      <c r="C684" s="7" t="str">
        <f>IF(G684="","",VLOOKUP(J684,中子データ!$B$4:$H$4500,2,FALSE))</f>
        <v/>
      </c>
      <c r="D684" s="8" t="str">
        <f>IF(G684="","",VLOOKUP(J684,中子データ!$B$4:$H$4500,4,FALSE))</f>
        <v/>
      </c>
      <c r="E684" s="231" t="str">
        <f t="shared" si="414"/>
        <v/>
      </c>
      <c r="G684" s="238"/>
      <c r="H684" s="9"/>
      <c r="I684" s="9"/>
      <c r="J684" s="9"/>
      <c r="K684" s="10"/>
      <c r="L684" s="10"/>
      <c r="M684" s="249"/>
      <c r="N684" s="6">
        <f t="shared" si="421"/>
        <v>0</v>
      </c>
      <c r="O684" s="250"/>
      <c r="P684" s="250"/>
      <c r="Q684" s="250"/>
      <c r="R684" s="250"/>
      <c r="S684" s="250"/>
      <c r="T684" s="250"/>
      <c r="U684" s="250"/>
      <c r="V684" s="250"/>
      <c r="W684" s="250"/>
      <c r="X684" s="250"/>
      <c r="Y684" s="250"/>
      <c r="Z684" s="4"/>
      <c r="AA684" s="429"/>
      <c r="AB684" s="457">
        <f t="shared" si="422"/>
        <v>0</v>
      </c>
      <c r="AC684" s="11"/>
      <c r="AD684" s="11"/>
      <c r="AE684" s="11"/>
      <c r="AF684" s="11"/>
      <c r="AG684" s="11"/>
      <c r="AH684" s="11"/>
      <c r="AI684" s="11"/>
      <c r="AJ684" s="12"/>
      <c r="AK684" s="445" t="str">
        <f>IF(G684="","",VLOOKUP(J684,中子データ!$B$4:$H$4500,3,FALSE))</f>
        <v/>
      </c>
      <c r="AL684" s="445" t="str">
        <f>IF(G684="","",VLOOKUP(J684,中子データ!$B$4:$H$4500,5,FALSE))</f>
        <v/>
      </c>
      <c r="AM684" s="445" t="str">
        <f>IF(G684="","",VLOOKUP(J684,中子データ!$B$4:$H$4500,6,FALSE))</f>
        <v/>
      </c>
      <c r="AN684" s="418"/>
      <c r="AO684" s="419"/>
      <c r="AP684" s="420"/>
      <c r="AQ684" s="421"/>
      <c r="AR684" s="420"/>
      <c r="AS684" s="436"/>
      <c r="AT684" s="436"/>
      <c r="AU684" s="422"/>
      <c r="AV684" s="11"/>
      <c r="AW684" s="11"/>
      <c r="AX684" s="410">
        <f t="shared" si="409"/>
        <v>0</v>
      </c>
      <c r="AY684" s="411" t="str">
        <f>IF(G684="","",VLOOKUP(J684,中子データ!$B$4:$M$5999,10,FALSE))</f>
        <v/>
      </c>
      <c r="AZ684" s="438" t="str">
        <f>IF(G684="","",VLOOKUP(J684,中子データ!$B$4:$M$5999,9,FALSE))</f>
        <v/>
      </c>
      <c r="BA684" s="412" t="str">
        <f>IF(AQ684="","",VLOOKUP(AQ684,作業者名!$B$4:$C$100,2,FALSE))</f>
        <v/>
      </c>
      <c r="BB684" s="412" t="str">
        <f>IF(AR684="","",VLOOKUP(AR684,作業者名!$B$4:$C$100,2,FALSE))</f>
        <v/>
      </c>
      <c r="BC684" s="412" t="str">
        <f>IF(G684="","",VLOOKUP(J684,中子データ!B$4:N$6004,12,FALSE))</f>
        <v/>
      </c>
      <c r="BD684" s="413" t="str">
        <f>IF(G684="","",VLOOKUP(J684,中子データ!$B$4:$P$4500,15,FALSE))</f>
        <v/>
      </c>
    </row>
    <row r="685" spans="1:56" x14ac:dyDescent="0.15">
      <c r="A685" s="7" t="str">
        <f>IF(G685="","",VLOOKUP(H685,マシン名!$B$4:$C$93,2,FALSE))</f>
        <v/>
      </c>
      <c r="B685" s="7" t="str">
        <f>IF(G685="","",VLOOKUP(I685,作業者名!$B$4:$C$100,2,FALSE))</f>
        <v/>
      </c>
      <c r="C685" s="7" t="str">
        <f>IF(G685="","",VLOOKUP(J685,中子データ!$B$4:$H$4500,2,FALSE))</f>
        <v/>
      </c>
      <c r="D685" s="8" t="str">
        <f>IF(G685="","",VLOOKUP(J685,中子データ!$B$4:$H$4500,4,FALSE))</f>
        <v/>
      </c>
      <c r="E685" s="231" t="str">
        <f>IF(G685="","",D685*K685-AB685)</f>
        <v/>
      </c>
      <c r="G685" s="238"/>
      <c r="H685" s="9"/>
      <c r="I685" s="9"/>
      <c r="J685" s="9"/>
      <c r="K685" s="10"/>
      <c r="L685" s="10"/>
      <c r="M685" s="6"/>
      <c r="N685" s="6">
        <f t="shared" si="421"/>
        <v>0</v>
      </c>
      <c r="O685" s="250"/>
      <c r="P685" s="250"/>
      <c r="Q685" s="250"/>
      <c r="R685" s="250"/>
      <c r="S685" s="250"/>
      <c r="T685" s="250"/>
      <c r="U685" s="250"/>
      <c r="V685" s="250"/>
      <c r="W685" s="250"/>
      <c r="X685" s="250"/>
      <c r="Y685" s="250"/>
      <c r="Z685" s="4"/>
      <c r="AA685" s="429"/>
      <c r="AB685" s="457">
        <f t="shared" si="422"/>
        <v>0</v>
      </c>
      <c r="AC685" s="11"/>
      <c r="AD685" s="11"/>
      <c r="AE685" s="11"/>
      <c r="AF685" s="11"/>
      <c r="AG685" s="11"/>
      <c r="AH685" s="11"/>
      <c r="AI685" s="11"/>
      <c r="AJ685" s="12"/>
      <c r="AK685" s="445" t="str">
        <f>IF(G685="","",VLOOKUP(J685,中子データ!$B$4:$H$4500,3,FALSE))</f>
        <v/>
      </c>
      <c r="AL685" s="445" t="str">
        <f>IF(G685="","",VLOOKUP(J685,中子データ!$B$4:$H$4500,5,FALSE))</f>
        <v/>
      </c>
      <c r="AM685" s="445" t="str">
        <f>IF(G685="","",VLOOKUP(J685,中子データ!$B$4:$H$4500,6,FALSE))</f>
        <v/>
      </c>
      <c r="AN685" s="418"/>
      <c r="AO685" s="419"/>
      <c r="AP685" s="420"/>
      <c r="AQ685" s="421"/>
      <c r="AR685" s="420"/>
      <c r="AS685" s="436"/>
      <c r="AT685" s="436"/>
      <c r="AU685" s="422"/>
      <c r="AV685" s="11"/>
      <c r="AW685" s="11"/>
      <c r="AX685" s="410">
        <f t="shared" si="409"/>
        <v>0</v>
      </c>
      <c r="AY685" s="411" t="str">
        <f>IF(G685="","",VLOOKUP(J685,中子データ!$B$4:$M$5999,10,FALSE))</f>
        <v/>
      </c>
      <c r="AZ685" s="438" t="str">
        <f>IF(G685="","",VLOOKUP(J685,中子データ!$B$4:$M$5999,9,FALSE))</f>
        <v/>
      </c>
      <c r="BA685" s="412" t="str">
        <f>IF(AQ685="","",VLOOKUP(AQ685,作業者名!$B$4:$C$100,2,FALSE))</f>
        <v/>
      </c>
      <c r="BB685" s="412" t="str">
        <f>IF(AR685="","",VLOOKUP(AR685,作業者名!$B$4:$C$100,2,FALSE))</f>
        <v/>
      </c>
      <c r="BC685" s="412" t="str">
        <f>IF(G685="","",VLOOKUP(J685,中子データ!B$4:N$6004,12,FALSE))</f>
        <v/>
      </c>
      <c r="BD685" s="413" t="str">
        <f>IF(G685="","",VLOOKUP(J685,中子データ!$B$4:$P$4500,15,FALSE))</f>
        <v/>
      </c>
    </row>
    <row r="686" spans="1:56" x14ac:dyDescent="0.15">
      <c r="A686" s="7" t="str">
        <f>IF(G686="","",VLOOKUP(H686,マシン名!$B$4:$C$93,2,FALSE))</f>
        <v/>
      </c>
      <c r="B686" s="7" t="str">
        <f>IF(G686="","",VLOOKUP(I686,作業者名!$B$4:$C$100,2,FALSE))</f>
        <v/>
      </c>
      <c r="C686" s="7" t="str">
        <f>IF(G686="","",VLOOKUP(J686,中子データ!$B$4:$H$4500,2,FALSE))</f>
        <v/>
      </c>
      <c r="D686" s="8" t="str">
        <f>IF(G686="","",VLOOKUP(J686,中子データ!$B$4:$H$4500,4,FALSE))</f>
        <v/>
      </c>
      <c r="E686" s="231" t="str">
        <f t="shared" si="414"/>
        <v/>
      </c>
      <c r="G686" s="238"/>
      <c r="H686" s="9"/>
      <c r="I686" s="9"/>
      <c r="J686" s="9"/>
      <c r="K686" s="10"/>
      <c r="L686" s="10"/>
      <c r="M686" s="6"/>
      <c r="N686" s="6">
        <f t="shared" si="421"/>
        <v>0</v>
      </c>
      <c r="O686" s="250"/>
      <c r="P686" s="250"/>
      <c r="Q686" s="250"/>
      <c r="R686" s="250"/>
      <c r="S686" s="250"/>
      <c r="T686" s="250"/>
      <c r="U686" s="250"/>
      <c r="V686" s="250"/>
      <c r="W686" s="250"/>
      <c r="X686" s="250"/>
      <c r="Y686" s="250"/>
      <c r="Z686" s="4"/>
      <c r="AA686" s="429"/>
      <c r="AB686" s="457">
        <f t="shared" si="422"/>
        <v>0</v>
      </c>
      <c r="AC686" s="11"/>
      <c r="AD686" s="11"/>
      <c r="AE686" s="11"/>
      <c r="AF686" s="11"/>
      <c r="AG686" s="11"/>
      <c r="AH686" s="11"/>
      <c r="AI686" s="11"/>
      <c r="AJ686" s="12"/>
      <c r="AK686" s="445" t="str">
        <f>IF(G686="","",VLOOKUP(J686,中子データ!$B$4:$H$4500,3,FALSE))</f>
        <v/>
      </c>
      <c r="AL686" s="445" t="str">
        <f>IF(G686="","",VLOOKUP(J686,中子データ!$B$4:$H$4500,5,FALSE))</f>
        <v/>
      </c>
      <c r="AM686" s="445" t="str">
        <f>IF(G686="","",VLOOKUP(J686,中子データ!$B$4:$H$4500,6,FALSE))</f>
        <v/>
      </c>
      <c r="AN686" s="418"/>
      <c r="AO686" s="419"/>
      <c r="AP686" s="420"/>
      <c r="AQ686" s="421"/>
      <c r="AR686" s="420"/>
      <c r="AS686" s="436"/>
      <c r="AT686" s="436"/>
      <c r="AU686" s="422"/>
      <c r="AV686" s="11"/>
      <c r="AW686" s="11"/>
      <c r="AX686" s="410">
        <f t="shared" si="409"/>
        <v>0</v>
      </c>
      <c r="AY686" s="411" t="str">
        <f>IF(G686="","",VLOOKUP(J686,中子データ!$B$4:$M$5999,10,FALSE))</f>
        <v/>
      </c>
      <c r="AZ686" s="438" t="str">
        <f>IF(G686="","",VLOOKUP(J686,中子データ!$B$4:$M$5999,9,FALSE))</f>
        <v/>
      </c>
      <c r="BA686" s="412" t="str">
        <f>IF(AQ686="","",VLOOKUP(AQ686,作業者名!$B$4:$C$100,2,FALSE))</f>
        <v/>
      </c>
      <c r="BB686" s="412" t="str">
        <f>IF(AR686="","",VLOOKUP(AR686,作業者名!$B$4:$C$100,2,FALSE))</f>
        <v/>
      </c>
      <c r="BC686" s="412" t="str">
        <f>IF(G686="","",VLOOKUP(J686,中子データ!B$4:N$6004,12,FALSE))</f>
        <v/>
      </c>
      <c r="BD686" s="413" t="str">
        <f>IF(G686="","",VLOOKUP(J686,中子データ!$B$4:$P$4500,15,FALSE))</f>
        <v/>
      </c>
    </row>
    <row r="687" spans="1:56" x14ac:dyDescent="0.15">
      <c r="A687" s="7" t="str">
        <f>IF(G687="","",VLOOKUP(H687,マシン名!$B$4:$C$93,2,FALSE))</f>
        <v/>
      </c>
      <c r="B687" s="7" t="str">
        <f>IF(G687="","",VLOOKUP(I687,作業者名!$B$4:$C$100,2,FALSE))</f>
        <v/>
      </c>
      <c r="C687" s="7" t="str">
        <f>IF(G687="","",VLOOKUP(J687,中子データ!$B$4:$H$4500,2,FALSE))</f>
        <v/>
      </c>
      <c r="D687" s="8" t="str">
        <f>IF(G687="","",VLOOKUP(J687,中子データ!$B$4:$H$4500,4,FALSE))</f>
        <v/>
      </c>
      <c r="E687" s="231" t="str">
        <f>IF(G687="","",D687*K687-AB687)</f>
        <v/>
      </c>
      <c r="G687" s="238"/>
      <c r="H687" s="9"/>
      <c r="I687" s="9"/>
      <c r="J687" s="9"/>
      <c r="K687" s="10"/>
      <c r="L687" s="10"/>
      <c r="M687" s="6"/>
      <c r="N687" s="6">
        <f t="shared" si="421"/>
        <v>0</v>
      </c>
      <c r="O687" s="250"/>
      <c r="P687" s="250"/>
      <c r="Q687" s="250"/>
      <c r="R687" s="250"/>
      <c r="S687" s="250"/>
      <c r="T687" s="250"/>
      <c r="U687" s="250"/>
      <c r="V687" s="250"/>
      <c r="W687" s="250"/>
      <c r="X687" s="250"/>
      <c r="Y687" s="250"/>
      <c r="Z687" s="4"/>
      <c r="AA687" s="429"/>
      <c r="AB687" s="457">
        <f t="shared" si="422"/>
        <v>0</v>
      </c>
      <c r="AC687" s="11"/>
      <c r="AD687" s="11"/>
      <c r="AE687" s="11"/>
      <c r="AF687" s="11"/>
      <c r="AG687" s="11"/>
      <c r="AH687" s="11"/>
      <c r="AI687" s="11"/>
      <c r="AJ687" s="12"/>
      <c r="AK687" s="445" t="str">
        <f>IF(G687="","",VLOOKUP(J687,中子データ!$B$4:$H$4500,3,FALSE))</f>
        <v/>
      </c>
      <c r="AL687" s="445" t="str">
        <f>IF(G687="","",VLOOKUP(J687,中子データ!$B$4:$H$4500,5,FALSE))</f>
        <v/>
      </c>
      <c r="AM687" s="445" t="str">
        <f>IF(G687="","",VLOOKUP(J687,中子データ!$B$4:$H$4500,6,FALSE))</f>
        <v/>
      </c>
      <c r="AN687" s="418"/>
      <c r="AO687" s="419"/>
      <c r="AP687" s="420"/>
      <c r="AQ687" s="421"/>
      <c r="AR687" s="420"/>
      <c r="AS687" s="436"/>
      <c r="AT687" s="436"/>
      <c r="AU687" s="422"/>
      <c r="AV687" s="11"/>
      <c r="AW687" s="11"/>
      <c r="AX687" s="410">
        <f t="shared" si="409"/>
        <v>0</v>
      </c>
      <c r="AY687" s="411" t="str">
        <f>IF(G687="","",VLOOKUP(J687,中子データ!$B$4:$M$5999,10,FALSE))</f>
        <v/>
      </c>
      <c r="AZ687" s="438" t="str">
        <f>IF(G687="","",VLOOKUP(J687,中子データ!$B$4:$M$5999,9,FALSE))</f>
        <v/>
      </c>
      <c r="BA687" s="412" t="str">
        <f>IF(AQ687="","",VLOOKUP(AQ687,作業者名!$B$4:$C$100,2,FALSE))</f>
        <v/>
      </c>
      <c r="BB687" s="412" t="str">
        <f>IF(AR687="","",VLOOKUP(AR687,作業者名!$B$4:$C$100,2,FALSE))</f>
        <v/>
      </c>
      <c r="BC687" s="412" t="str">
        <f>IF(G687="","",VLOOKUP(J687,中子データ!B$4:N$6004,12,FALSE))</f>
        <v/>
      </c>
      <c r="BD687" s="413" t="str">
        <f>IF(G687="","",VLOOKUP(J687,中子データ!$B$4:$P$4500,15,FALSE))</f>
        <v/>
      </c>
    </row>
    <row r="688" spans="1:56" x14ac:dyDescent="0.15">
      <c r="A688" s="7" t="str">
        <f>IF(G688="","",VLOOKUP(H688,マシン名!$B$4:$C$93,2,FALSE))</f>
        <v/>
      </c>
      <c r="B688" s="7" t="str">
        <f>IF(G688="","",VLOOKUP(I688,作業者名!$B$4:$C$100,2,FALSE))</f>
        <v/>
      </c>
      <c r="C688" s="7" t="str">
        <f>IF(G688="","",VLOOKUP(J688,中子データ!$B$4:$H$4500,2,FALSE))</f>
        <v/>
      </c>
      <c r="D688" s="8" t="str">
        <f>IF(G688="","",VLOOKUP(J688,中子データ!$B$4:$H$4500,4,FALSE))</f>
        <v/>
      </c>
      <c r="E688" s="231" t="str">
        <f t="shared" si="414"/>
        <v/>
      </c>
      <c r="G688" s="238"/>
      <c r="H688" s="9"/>
      <c r="I688" s="9"/>
      <c r="J688" s="9"/>
      <c r="K688" s="10"/>
      <c r="L688" s="10"/>
      <c r="M688" s="6"/>
      <c r="N688" s="6">
        <f t="shared" si="421"/>
        <v>0</v>
      </c>
      <c r="O688" s="250"/>
      <c r="P688" s="250"/>
      <c r="Q688" s="250"/>
      <c r="R688" s="250"/>
      <c r="S688" s="250"/>
      <c r="T688" s="250"/>
      <c r="U688" s="250"/>
      <c r="V688" s="250"/>
      <c r="W688" s="250"/>
      <c r="X688" s="250"/>
      <c r="Y688" s="250"/>
      <c r="Z688" s="4"/>
      <c r="AA688" s="429"/>
      <c r="AB688" s="457">
        <f t="shared" si="422"/>
        <v>0</v>
      </c>
      <c r="AC688" s="11"/>
      <c r="AD688" s="11"/>
      <c r="AE688" s="11"/>
      <c r="AF688" s="11"/>
      <c r="AG688" s="11"/>
      <c r="AH688" s="11"/>
      <c r="AI688" s="11"/>
      <c r="AJ688" s="12"/>
      <c r="AK688" s="445" t="str">
        <f>IF(G688="","",VLOOKUP(J688,中子データ!$B$4:$H$4500,3,FALSE))</f>
        <v/>
      </c>
      <c r="AL688" s="445" t="str">
        <f>IF(G688="","",VLOOKUP(J688,中子データ!$B$4:$H$4500,5,FALSE))</f>
        <v/>
      </c>
      <c r="AM688" s="445" t="str">
        <f>IF(G688="","",VLOOKUP(J688,中子データ!$B$4:$H$4500,6,FALSE))</f>
        <v/>
      </c>
      <c r="AN688" s="418"/>
      <c r="AO688" s="419"/>
      <c r="AP688" s="420"/>
      <c r="AQ688" s="421"/>
      <c r="AR688" s="420"/>
      <c r="AS688" s="436"/>
      <c r="AT688" s="436"/>
      <c r="AU688" s="422"/>
      <c r="AV688" s="11"/>
      <c r="AW688" s="11"/>
      <c r="AX688" s="410">
        <f t="shared" si="409"/>
        <v>0</v>
      </c>
      <c r="AY688" s="411" t="str">
        <f>IF(G688="","",VLOOKUP(J688,中子データ!$B$4:$M$5999,10,FALSE))</f>
        <v/>
      </c>
      <c r="AZ688" s="438" t="str">
        <f>IF(G688="","",VLOOKUP(J688,中子データ!$B$4:$M$5999,9,FALSE))</f>
        <v/>
      </c>
      <c r="BA688" s="412" t="str">
        <f>IF(AQ688="","",VLOOKUP(AQ688,作業者名!$B$4:$C$100,2,FALSE))</f>
        <v/>
      </c>
      <c r="BB688" s="412" t="str">
        <f>IF(AR688="","",VLOOKUP(AR688,作業者名!$B$4:$C$100,2,FALSE))</f>
        <v/>
      </c>
      <c r="BC688" s="412" t="str">
        <f>IF(G688="","",VLOOKUP(J688,中子データ!B$4:N$6004,12,FALSE))</f>
        <v/>
      </c>
      <c r="BD688" s="413" t="str">
        <f>IF(G688="","",VLOOKUP(J688,中子データ!$B$4:$P$4500,15,FALSE))</f>
        <v/>
      </c>
    </row>
    <row r="689" spans="1:56" x14ac:dyDescent="0.15">
      <c r="A689" s="7" t="str">
        <f>IF(G689="","",VLOOKUP(H689,マシン名!$B$4:$C$93,2,FALSE))</f>
        <v/>
      </c>
      <c r="B689" s="7" t="str">
        <f>IF(G689="","",VLOOKUP(I689,作業者名!$B$4:$C$100,2,FALSE))</f>
        <v/>
      </c>
      <c r="C689" s="7" t="str">
        <f>IF(G689="","",VLOOKUP(J689,中子データ!$B$4:$H$4500,2,FALSE))</f>
        <v/>
      </c>
      <c r="D689" s="8" t="str">
        <f>IF(G689="","",VLOOKUP(J689,中子データ!$B$4:$H$4500,4,FALSE))</f>
        <v/>
      </c>
      <c r="E689" s="231" t="str">
        <f t="shared" si="414"/>
        <v/>
      </c>
      <c r="G689" s="238"/>
      <c r="H689" s="247"/>
      <c r="I689" s="248"/>
      <c r="J689" s="245"/>
      <c r="K689" s="10"/>
      <c r="L689" s="10"/>
      <c r="M689" s="6"/>
      <c r="N689" s="6">
        <f t="shared" si="421"/>
        <v>0</v>
      </c>
      <c r="O689" s="250"/>
      <c r="P689" s="250"/>
      <c r="Q689" s="250"/>
      <c r="R689" s="250"/>
      <c r="S689" s="250"/>
      <c r="T689" s="250"/>
      <c r="U689" s="250"/>
      <c r="V689" s="250"/>
      <c r="W689" s="250"/>
      <c r="X689" s="250"/>
      <c r="Y689" s="250"/>
      <c r="Z689" s="4"/>
      <c r="AA689" s="429"/>
      <c r="AB689" s="457">
        <f t="shared" si="422"/>
        <v>0</v>
      </c>
      <c r="AC689" s="11"/>
      <c r="AD689" s="11"/>
      <c r="AE689" s="11"/>
      <c r="AF689" s="11"/>
      <c r="AG689" s="11"/>
      <c r="AH689" s="11"/>
      <c r="AI689" s="11"/>
      <c r="AJ689" s="12"/>
      <c r="AK689" s="445" t="str">
        <f>IF(G689="","",VLOOKUP(J689,中子データ!$B$4:$H$4500,3,FALSE))</f>
        <v/>
      </c>
      <c r="AL689" s="445" t="str">
        <f>IF(G689="","",VLOOKUP(J689,中子データ!$B$4:$H$4500,5,FALSE))</f>
        <v/>
      </c>
      <c r="AM689" s="445" t="str">
        <f>IF(G689="","",VLOOKUP(J689,中子データ!$B$4:$H$4500,6,FALSE))</f>
        <v/>
      </c>
      <c r="AN689" s="418"/>
      <c r="AO689" s="423"/>
      <c r="AP689" s="420"/>
      <c r="AQ689" s="421"/>
      <c r="AR689" s="420"/>
      <c r="AS689" s="436"/>
      <c r="AT689" s="436"/>
      <c r="AU689" s="422"/>
      <c r="AV689" s="11"/>
      <c r="AW689" s="11"/>
      <c r="AX689" s="410">
        <f t="shared" si="409"/>
        <v>0</v>
      </c>
      <c r="AY689" s="411" t="str">
        <f>IF(G689="","",VLOOKUP(J689,中子データ!$B$4:$M$5999,10,FALSE))</f>
        <v/>
      </c>
      <c r="AZ689" s="438" t="str">
        <f>IF(G689="","",VLOOKUP(J689,中子データ!$B$4:$M$5999,9,FALSE))</f>
        <v/>
      </c>
      <c r="BA689" s="412" t="str">
        <f>IF(AQ689="","",VLOOKUP(AQ689,作業者名!$B$4:$C$100,2,FALSE))</f>
        <v/>
      </c>
      <c r="BB689" s="412" t="str">
        <f>IF(AR689="","",VLOOKUP(AR689,作業者名!$B$4:$C$100,2,FALSE))</f>
        <v/>
      </c>
      <c r="BC689" s="412" t="str">
        <f>IF(G689="","",VLOOKUP(J689,中子データ!B$4:N$6004,12,FALSE))</f>
        <v/>
      </c>
      <c r="BD689" s="413" t="str">
        <f>IF(G689="","",VLOOKUP(J689,中子データ!$B$4:$P$4500,15,FALSE))</f>
        <v/>
      </c>
    </row>
    <row r="690" spans="1:56" x14ac:dyDescent="0.15">
      <c r="A690" s="7" t="str">
        <f>IF(G690="","",VLOOKUP(H690,マシン名!$B$4:$C$93,2,FALSE))</f>
        <v/>
      </c>
      <c r="B690" s="7" t="str">
        <f>IF(G690="","",VLOOKUP(I690,作業者名!$B$4:$C$100,2,FALSE))</f>
        <v/>
      </c>
      <c r="C690" s="7" t="str">
        <f>IF(G690="","",VLOOKUP(J690,中子データ!$B$4:$H$4500,2,FALSE))</f>
        <v/>
      </c>
      <c r="D690" s="8" t="str">
        <f>IF(G690="","",VLOOKUP(J690,中子データ!$B$4:$H$4500,4,FALSE))</f>
        <v/>
      </c>
      <c r="E690" s="231" t="str">
        <f t="shared" si="414"/>
        <v/>
      </c>
      <c r="G690" s="238"/>
      <c r="H690" s="247"/>
      <c r="I690" s="248"/>
      <c r="J690" s="245"/>
      <c r="K690" s="10"/>
      <c r="L690" s="10"/>
      <c r="M690" s="6"/>
      <c r="N690" s="6">
        <f t="shared" si="421"/>
        <v>0</v>
      </c>
      <c r="O690" s="250"/>
      <c r="P690" s="250"/>
      <c r="Q690" s="250"/>
      <c r="R690" s="250"/>
      <c r="S690" s="250"/>
      <c r="T690" s="250"/>
      <c r="U690" s="250"/>
      <c r="V690" s="250"/>
      <c r="W690" s="250"/>
      <c r="X690" s="250"/>
      <c r="Y690" s="250"/>
      <c r="Z690" s="4"/>
      <c r="AA690" s="429"/>
      <c r="AB690" s="457">
        <f t="shared" si="422"/>
        <v>0</v>
      </c>
      <c r="AC690" s="11"/>
      <c r="AD690" s="11"/>
      <c r="AE690" s="11"/>
      <c r="AF690" s="11"/>
      <c r="AG690" s="11"/>
      <c r="AH690" s="11"/>
      <c r="AI690" s="11"/>
      <c r="AJ690" s="12"/>
      <c r="AK690" s="445" t="str">
        <f>IF(G690="","",VLOOKUP(J690,中子データ!$B$4:$H$4500,3,FALSE))</f>
        <v/>
      </c>
      <c r="AL690" s="445" t="str">
        <f>IF(G690="","",VLOOKUP(J690,中子データ!$B$4:$H$4500,5,FALSE))</f>
        <v/>
      </c>
      <c r="AM690" s="445" t="str">
        <f>IF(G690="","",VLOOKUP(J690,中子データ!$B$4:$H$4500,6,FALSE))</f>
        <v/>
      </c>
      <c r="AN690" s="418"/>
      <c r="AO690" s="423"/>
      <c r="AP690" s="420"/>
      <c r="AQ690" s="421"/>
      <c r="AR690" s="420"/>
      <c r="AS690" s="436"/>
      <c r="AT690" s="436"/>
      <c r="AU690" s="422"/>
      <c r="AV690" s="11"/>
      <c r="AW690" s="11"/>
      <c r="AX690" s="410">
        <f t="shared" si="409"/>
        <v>0</v>
      </c>
      <c r="AY690" s="411" t="str">
        <f>IF(G690="","",VLOOKUP(J690,中子データ!$B$4:$M$5999,10,FALSE))</f>
        <v/>
      </c>
      <c r="AZ690" s="438" t="str">
        <f>IF(G690="","",VLOOKUP(J690,中子データ!$B$4:$M$5999,9,FALSE))</f>
        <v/>
      </c>
      <c r="BA690" s="412" t="str">
        <f>IF(AQ690="","",VLOOKUP(AQ690,作業者名!$B$4:$C$100,2,FALSE))</f>
        <v/>
      </c>
      <c r="BB690" s="412" t="str">
        <f>IF(AR690="","",VLOOKUP(AR690,作業者名!$B$4:$C$100,2,FALSE))</f>
        <v/>
      </c>
      <c r="BC690" s="412" t="str">
        <f>IF(G690="","",VLOOKUP(J690,中子データ!B$4:N$6004,12,FALSE))</f>
        <v/>
      </c>
      <c r="BD690" s="413" t="str">
        <f>IF(G690="","",VLOOKUP(J690,中子データ!$B$4:$P$4500,15,FALSE))</f>
        <v/>
      </c>
    </row>
    <row r="691" spans="1:56" x14ac:dyDescent="0.15">
      <c r="A691" s="7" t="str">
        <f>IF(G691="","",VLOOKUP(H691,マシン名!$B$4:$C$93,2,FALSE))</f>
        <v/>
      </c>
      <c r="B691" s="7" t="str">
        <f>IF(G691="","",VLOOKUP(I691,作業者名!$B$4:$C$100,2,FALSE))</f>
        <v/>
      </c>
      <c r="C691" s="7" t="str">
        <f>IF(G691="","",VLOOKUP(J691,中子データ!$B$4:$H$4500,2,FALSE))</f>
        <v/>
      </c>
      <c r="D691" s="8" t="str">
        <f>IF(G691="","",VLOOKUP(J691,中子データ!$B$4:$H$4500,4,FALSE))</f>
        <v/>
      </c>
      <c r="E691" s="231" t="str">
        <f t="shared" si="414"/>
        <v/>
      </c>
      <c r="G691" s="238"/>
      <c r="H691" s="9"/>
      <c r="I691" s="9"/>
      <c r="J691" s="9"/>
      <c r="K691" s="10"/>
      <c r="L691" s="10"/>
      <c r="M691" s="6"/>
      <c r="N691" s="6">
        <f t="shared" si="421"/>
        <v>0</v>
      </c>
      <c r="O691" s="250"/>
      <c r="P691" s="250"/>
      <c r="Q691" s="250"/>
      <c r="R691" s="250"/>
      <c r="S691" s="250"/>
      <c r="T691" s="250"/>
      <c r="U691" s="250"/>
      <c r="V691" s="250"/>
      <c r="W691" s="250"/>
      <c r="X691" s="250"/>
      <c r="Y691" s="250"/>
      <c r="Z691" s="4"/>
      <c r="AA691" s="429"/>
      <c r="AB691" s="457">
        <f t="shared" si="422"/>
        <v>0</v>
      </c>
      <c r="AC691" s="11"/>
      <c r="AD691" s="11"/>
      <c r="AE691" s="11"/>
      <c r="AF691" s="11"/>
      <c r="AG691" s="11"/>
      <c r="AH691" s="11"/>
      <c r="AI691" s="11"/>
      <c r="AJ691" s="12"/>
      <c r="AK691" s="445" t="str">
        <f>IF(G691="","",VLOOKUP(J691,中子データ!$B$4:$H$4500,3,FALSE))</f>
        <v/>
      </c>
      <c r="AL691" s="445" t="str">
        <f>IF(G691="","",VLOOKUP(J691,中子データ!$B$4:$H$4500,5,FALSE))</f>
        <v/>
      </c>
      <c r="AM691" s="445" t="str">
        <f>IF(G691="","",VLOOKUP(J691,中子データ!$B$4:$H$4500,6,FALSE))</f>
        <v/>
      </c>
      <c r="AN691" s="418"/>
      <c r="AO691" s="419"/>
      <c r="AP691" s="420"/>
      <c r="AQ691" s="421"/>
      <c r="AR691" s="420"/>
      <c r="AS691" s="436"/>
      <c r="AT691" s="436"/>
      <c r="AU691" s="422"/>
      <c r="AV691" s="11"/>
      <c r="AW691" s="11"/>
      <c r="AX691" s="410">
        <f t="shared" si="409"/>
        <v>0</v>
      </c>
      <c r="AY691" s="411" t="str">
        <f>IF(G691="","",VLOOKUP(J691,中子データ!$B$4:$M$5999,10,FALSE))</f>
        <v/>
      </c>
      <c r="AZ691" s="438" t="str">
        <f>IF(G691="","",VLOOKUP(J691,中子データ!$B$4:$M$5999,9,FALSE))</f>
        <v/>
      </c>
      <c r="BA691" s="412" t="str">
        <f>IF(AQ691="","",VLOOKUP(AQ691,作業者名!$B$4:$C$100,2,FALSE))</f>
        <v/>
      </c>
      <c r="BB691" s="412" t="str">
        <f>IF(AR691="","",VLOOKUP(AR691,作業者名!$B$4:$C$100,2,FALSE))</f>
        <v/>
      </c>
      <c r="BC691" s="412" t="str">
        <f>IF(G691="","",VLOOKUP(J691,中子データ!B$4:N$6004,12,FALSE))</f>
        <v/>
      </c>
      <c r="BD691" s="413" t="str">
        <f>IF(G691="","",VLOOKUP(J691,中子データ!$B$4:$P$4500,15,FALSE))</f>
        <v/>
      </c>
    </row>
    <row r="692" spans="1:56" x14ac:dyDescent="0.15">
      <c r="A692" s="7" t="str">
        <f>IF(G692="","",VLOOKUP(H692,マシン名!$B$4:$C$93,2,FALSE))</f>
        <v/>
      </c>
      <c r="B692" s="7" t="str">
        <f>IF(G692="","",VLOOKUP(I692,作業者名!$B$4:$C$100,2,FALSE))</f>
        <v/>
      </c>
      <c r="C692" s="7" t="str">
        <f>IF(G692="","",VLOOKUP(J692,中子データ!$B$4:$H$4500,2,FALSE))</f>
        <v/>
      </c>
      <c r="D692" s="8" t="str">
        <f>IF(G692="","",VLOOKUP(J692,中子データ!$B$4:$H$4500,4,FALSE))</f>
        <v/>
      </c>
      <c r="E692" s="231" t="str">
        <f t="shared" si="414"/>
        <v/>
      </c>
      <c r="G692" s="238"/>
      <c r="H692" s="9"/>
      <c r="I692" s="9"/>
      <c r="J692" s="9"/>
      <c r="K692" s="10"/>
      <c r="L692" s="10"/>
      <c r="M692" s="6"/>
      <c r="N692" s="6">
        <f t="shared" si="421"/>
        <v>0</v>
      </c>
      <c r="O692" s="250"/>
      <c r="P692" s="250"/>
      <c r="Q692" s="250"/>
      <c r="R692" s="250"/>
      <c r="S692" s="250"/>
      <c r="T692" s="250"/>
      <c r="U692" s="250"/>
      <c r="V692" s="250"/>
      <c r="W692" s="250"/>
      <c r="X692" s="250"/>
      <c r="Y692" s="250"/>
      <c r="Z692" s="4"/>
      <c r="AA692" s="429"/>
      <c r="AB692" s="457">
        <f t="shared" si="422"/>
        <v>0</v>
      </c>
      <c r="AC692" s="11"/>
      <c r="AD692" s="11"/>
      <c r="AE692" s="11"/>
      <c r="AF692" s="11"/>
      <c r="AG692" s="11"/>
      <c r="AH692" s="11"/>
      <c r="AI692" s="11"/>
      <c r="AJ692" s="12"/>
      <c r="AK692" s="445" t="str">
        <f>IF(G692="","",VLOOKUP(J692,中子データ!$B$4:$H$4500,3,FALSE))</f>
        <v/>
      </c>
      <c r="AL692" s="445" t="str">
        <f>IF(G692="","",VLOOKUP(J692,中子データ!$B$4:$H$4500,5,FALSE))</f>
        <v/>
      </c>
      <c r="AM692" s="445" t="str">
        <f>IF(G692="","",VLOOKUP(J692,中子データ!$B$4:$H$4500,6,FALSE))</f>
        <v/>
      </c>
      <c r="AN692" s="418"/>
      <c r="AO692" s="419"/>
      <c r="AP692" s="420"/>
      <c r="AQ692" s="421"/>
      <c r="AR692" s="420"/>
      <c r="AS692" s="436"/>
      <c r="AT692" s="436"/>
      <c r="AU692" s="422"/>
      <c r="AV692" s="11"/>
      <c r="AW692" s="11"/>
      <c r="AX692" s="410">
        <f t="shared" si="409"/>
        <v>0</v>
      </c>
      <c r="AY692" s="411" t="str">
        <f>IF(G692="","",VLOOKUP(J692,中子データ!$B$4:$M$5999,10,FALSE))</f>
        <v/>
      </c>
      <c r="AZ692" s="438" t="str">
        <f>IF(G692="","",VLOOKUP(J692,中子データ!$B$4:$M$5999,9,FALSE))</f>
        <v/>
      </c>
      <c r="BA692" s="412" t="str">
        <f>IF(AQ692="","",VLOOKUP(AQ692,作業者名!$B$4:$C$100,2,FALSE))</f>
        <v/>
      </c>
      <c r="BB692" s="412" t="str">
        <f>IF(AR692="","",VLOOKUP(AR692,作業者名!$B$4:$C$100,2,FALSE))</f>
        <v/>
      </c>
      <c r="BC692" s="412" t="str">
        <f>IF(G692="","",VLOOKUP(J692,中子データ!B$4:N$6004,12,FALSE))</f>
        <v/>
      </c>
      <c r="BD692" s="413" t="str">
        <f>IF(G692="","",VLOOKUP(J692,中子データ!$B$4:$P$4500,15,FALSE))</f>
        <v/>
      </c>
    </row>
    <row r="693" spans="1:56" x14ac:dyDescent="0.15">
      <c r="A693" s="7" t="str">
        <f>IF(G693="","",VLOOKUP(H693,マシン名!$B$4:$C$93,2,FALSE))</f>
        <v/>
      </c>
      <c r="B693" s="7" t="str">
        <f>IF(G693="","",VLOOKUP(I693,作業者名!$B$4:$C$100,2,FALSE))</f>
        <v/>
      </c>
      <c r="C693" s="7" t="str">
        <f>IF(G693="","",VLOOKUP(J693,中子データ!$B$4:$H$4500,2,FALSE))</f>
        <v/>
      </c>
      <c r="D693" s="8" t="str">
        <f>IF(G693="","",VLOOKUP(J693,中子データ!$B$4:$H$4500,4,FALSE))</f>
        <v/>
      </c>
      <c r="E693" s="231" t="str">
        <f t="shared" si="414"/>
        <v/>
      </c>
      <c r="G693" s="238"/>
      <c r="H693" s="9"/>
      <c r="I693" s="9"/>
      <c r="J693" s="9"/>
      <c r="K693" s="10"/>
      <c r="L693" s="10"/>
      <c r="M693" s="6"/>
      <c r="N693" s="6">
        <f t="shared" si="421"/>
        <v>0</v>
      </c>
      <c r="O693" s="250"/>
      <c r="P693" s="250"/>
      <c r="Q693" s="250"/>
      <c r="R693" s="250"/>
      <c r="S693" s="250"/>
      <c r="T693" s="250"/>
      <c r="U693" s="250"/>
      <c r="V693" s="250"/>
      <c r="W693" s="250"/>
      <c r="X693" s="250"/>
      <c r="Y693" s="250"/>
      <c r="Z693" s="4"/>
      <c r="AA693" s="429"/>
      <c r="AB693" s="457">
        <f t="shared" si="422"/>
        <v>0</v>
      </c>
      <c r="AC693" s="11"/>
      <c r="AD693" s="11"/>
      <c r="AE693" s="11"/>
      <c r="AF693" s="11"/>
      <c r="AG693" s="11"/>
      <c r="AH693" s="11"/>
      <c r="AI693" s="11"/>
      <c r="AJ693" s="12"/>
      <c r="AK693" s="445" t="str">
        <f>IF(G693="","",VLOOKUP(J693,中子データ!$B$4:$H$4500,3,FALSE))</f>
        <v/>
      </c>
      <c r="AL693" s="445" t="str">
        <f>IF(G693="","",VLOOKUP(J693,中子データ!$B$4:$H$4500,5,FALSE))</f>
        <v/>
      </c>
      <c r="AM693" s="445" t="str">
        <f>IF(G693="","",VLOOKUP(J693,中子データ!$B$4:$H$4500,6,FALSE))</f>
        <v/>
      </c>
      <c r="AN693" s="418"/>
      <c r="AO693" s="419"/>
      <c r="AP693" s="420"/>
      <c r="AQ693" s="421"/>
      <c r="AR693" s="420"/>
      <c r="AS693" s="436"/>
      <c r="AT693" s="436"/>
      <c r="AU693" s="422"/>
      <c r="AV693" s="11"/>
      <c r="AW693" s="11"/>
      <c r="AX693" s="410">
        <f t="shared" si="409"/>
        <v>0</v>
      </c>
      <c r="AY693" s="411" t="str">
        <f>IF(G693="","",VLOOKUP(J693,中子データ!$B$4:$M$5999,10,FALSE))</f>
        <v/>
      </c>
      <c r="AZ693" s="438" t="str">
        <f>IF(G693="","",VLOOKUP(J693,中子データ!$B$4:$M$5999,9,FALSE))</f>
        <v/>
      </c>
      <c r="BA693" s="412" t="str">
        <f>IF(AQ693="","",VLOOKUP(AQ693,作業者名!$B$4:$C$100,2,FALSE))</f>
        <v/>
      </c>
      <c r="BB693" s="412" t="str">
        <f>IF(AR693="","",VLOOKUP(AR693,作業者名!$B$4:$C$100,2,FALSE))</f>
        <v/>
      </c>
      <c r="BC693" s="412" t="str">
        <f>IF(G693="","",VLOOKUP(J693,中子データ!B$4:N$6004,12,FALSE))</f>
        <v/>
      </c>
      <c r="BD693" s="413" t="str">
        <f>IF(G693="","",VLOOKUP(J693,中子データ!$B$4:$P$4500,15,FALSE))</f>
        <v/>
      </c>
    </row>
    <row r="694" spans="1:56" x14ac:dyDescent="0.15">
      <c r="A694" s="7" t="str">
        <f>IF(G694="","",VLOOKUP(H694,マシン名!$B$4:$C$93,2,FALSE))</f>
        <v/>
      </c>
      <c r="B694" s="7" t="str">
        <f>IF(G694="","",VLOOKUP(I694,作業者名!$B$4:$C$100,2,FALSE))</f>
        <v/>
      </c>
      <c r="C694" s="7" t="str">
        <f>IF(G694="","",VLOOKUP(J694,中子データ!$B$4:$H$4500,2,FALSE))</f>
        <v/>
      </c>
      <c r="D694" s="8" t="str">
        <f>IF(G694="","",VLOOKUP(J694,中子データ!$B$4:$H$4500,4,FALSE))</f>
        <v/>
      </c>
      <c r="E694" s="231" t="str">
        <f t="shared" si="414"/>
        <v/>
      </c>
      <c r="G694" s="238"/>
      <c r="H694" s="9"/>
      <c r="I694" s="9"/>
      <c r="J694" s="9"/>
      <c r="K694" s="10"/>
      <c r="L694" s="10"/>
      <c r="M694" s="6"/>
      <c r="N694" s="6">
        <f t="shared" si="421"/>
        <v>0</v>
      </c>
      <c r="O694" s="250"/>
      <c r="P694" s="250"/>
      <c r="Q694" s="250"/>
      <c r="R694" s="250"/>
      <c r="S694" s="250"/>
      <c r="T694" s="250"/>
      <c r="U694" s="250"/>
      <c r="V694" s="250"/>
      <c r="W694" s="250"/>
      <c r="X694" s="250"/>
      <c r="Y694" s="250"/>
      <c r="Z694" s="4"/>
      <c r="AA694" s="429"/>
      <c r="AB694" s="457">
        <f t="shared" si="422"/>
        <v>0</v>
      </c>
      <c r="AC694" s="11"/>
      <c r="AD694" s="11"/>
      <c r="AE694" s="11"/>
      <c r="AF694" s="11"/>
      <c r="AG694" s="11"/>
      <c r="AH694" s="11"/>
      <c r="AI694" s="11"/>
      <c r="AJ694" s="12"/>
      <c r="AK694" s="445" t="str">
        <f>IF(G694="","",VLOOKUP(J694,中子データ!$B$4:$H$4500,3,FALSE))</f>
        <v/>
      </c>
      <c r="AL694" s="445" t="str">
        <f>IF(G694="","",VLOOKUP(J694,中子データ!$B$4:$H$4500,5,FALSE))</f>
        <v/>
      </c>
      <c r="AM694" s="445" t="str">
        <f>IF(G694="","",VLOOKUP(J694,中子データ!$B$4:$H$4500,6,FALSE))</f>
        <v/>
      </c>
      <c r="AN694" s="418"/>
      <c r="AO694" s="419"/>
      <c r="AP694" s="420"/>
      <c r="AQ694" s="421"/>
      <c r="AR694" s="420"/>
      <c r="AS694" s="436"/>
      <c r="AT694" s="436"/>
      <c r="AU694" s="422"/>
      <c r="AV694" s="11"/>
      <c r="AW694" s="11"/>
      <c r="AX694" s="410">
        <f t="shared" si="409"/>
        <v>0</v>
      </c>
      <c r="AY694" s="411" t="str">
        <f>IF(G694="","",VLOOKUP(J694,中子データ!$B$4:$M$5999,10,FALSE))</f>
        <v/>
      </c>
      <c r="AZ694" s="438" t="str">
        <f>IF(G694="","",VLOOKUP(J694,中子データ!$B$4:$M$5999,9,FALSE))</f>
        <v/>
      </c>
      <c r="BA694" s="412" t="str">
        <f>IF(AQ694="","",VLOOKUP(AQ694,作業者名!$B$4:$C$100,2,FALSE))</f>
        <v/>
      </c>
      <c r="BB694" s="412" t="str">
        <f>IF(AR694="","",VLOOKUP(AR694,作業者名!$B$4:$C$100,2,FALSE))</f>
        <v/>
      </c>
      <c r="BC694" s="412" t="str">
        <f>IF(G694="","",VLOOKUP(J694,中子データ!B$4:N$6004,12,FALSE))</f>
        <v/>
      </c>
      <c r="BD694" s="413" t="str">
        <f>IF(G694="","",VLOOKUP(J694,中子データ!$B$4:$P$4500,15,FALSE))</f>
        <v/>
      </c>
    </row>
    <row r="695" spans="1:56" x14ac:dyDescent="0.15">
      <c r="A695" s="7" t="str">
        <f>IF(G695="","",VLOOKUP(H695,マシン名!$B$4:$C$93,2,FALSE))</f>
        <v/>
      </c>
      <c r="B695" s="7" t="str">
        <f>IF(G695="","",VLOOKUP(I695,作業者名!$B$4:$C$100,2,FALSE))</f>
        <v/>
      </c>
      <c r="C695" s="7" t="str">
        <f>IF(G695="","",VLOOKUP(J695,中子データ!$B$4:$H$4500,2,FALSE))</f>
        <v/>
      </c>
      <c r="D695" s="8" t="str">
        <f>IF(G695="","",VLOOKUP(J695,中子データ!$B$4:$H$4500,4,FALSE))</f>
        <v/>
      </c>
      <c r="E695" s="231" t="str">
        <f t="shared" si="414"/>
        <v/>
      </c>
      <c r="G695" s="238"/>
      <c r="H695" s="247"/>
      <c r="I695" s="248"/>
      <c r="J695" s="245"/>
      <c r="K695" s="10"/>
      <c r="L695" s="10"/>
      <c r="M695" s="6"/>
      <c r="N695" s="6">
        <f t="shared" si="421"/>
        <v>0</v>
      </c>
      <c r="O695" s="250"/>
      <c r="P695" s="250"/>
      <c r="Q695" s="250"/>
      <c r="R695" s="250"/>
      <c r="S695" s="250"/>
      <c r="T695" s="250"/>
      <c r="U695" s="250"/>
      <c r="V695" s="250"/>
      <c r="W695" s="250"/>
      <c r="X695" s="250"/>
      <c r="Y695" s="250"/>
      <c r="Z695" s="4"/>
      <c r="AA695" s="429"/>
      <c r="AB695" s="457">
        <f t="shared" si="422"/>
        <v>0</v>
      </c>
      <c r="AC695" s="11"/>
      <c r="AD695" s="11"/>
      <c r="AE695" s="11"/>
      <c r="AF695" s="11"/>
      <c r="AG695" s="11"/>
      <c r="AH695" s="11"/>
      <c r="AI695" s="11"/>
      <c r="AJ695" s="12"/>
      <c r="AK695" s="445" t="str">
        <f>IF(G695="","",VLOOKUP(J695,中子データ!$B$4:$H$4500,3,FALSE))</f>
        <v/>
      </c>
      <c r="AL695" s="445" t="str">
        <f>IF(G695="","",VLOOKUP(J695,中子データ!$B$4:$H$4500,5,FALSE))</f>
        <v/>
      </c>
      <c r="AM695" s="445" t="str">
        <f>IF(G695="","",VLOOKUP(J695,中子データ!$B$4:$H$4500,6,FALSE))</f>
        <v/>
      </c>
      <c r="AN695" s="418"/>
      <c r="AO695" s="419"/>
      <c r="AP695" s="420"/>
      <c r="AQ695" s="421"/>
      <c r="AR695" s="420"/>
      <c r="AS695" s="436"/>
      <c r="AT695" s="436"/>
      <c r="AU695" s="422"/>
      <c r="AV695" s="11"/>
      <c r="AW695" s="11"/>
      <c r="AX695" s="410">
        <f t="shared" si="409"/>
        <v>0</v>
      </c>
      <c r="AY695" s="411" t="str">
        <f>IF(G695="","",VLOOKUP(J695,中子データ!$B$4:$M$5999,10,FALSE))</f>
        <v/>
      </c>
      <c r="AZ695" s="438" t="str">
        <f>IF(G695="","",VLOOKUP(J695,中子データ!$B$4:$M$5999,9,FALSE))</f>
        <v/>
      </c>
      <c r="BA695" s="412" t="str">
        <f>IF(AQ695="","",VLOOKUP(AQ695,作業者名!$B$4:$C$100,2,FALSE))</f>
        <v/>
      </c>
      <c r="BB695" s="412" t="str">
        <f>IF(AR695="","",VLOOKUP(AR695,作業者名!$B$4:$C$100,2,FALSE))</f>
        <v/>
      </c>
      <c r="BC695" s="412" t="str">
        <f>IF(G695="","",VLOOKUP(J695,中子データ!B$4:N$6004,12,FALSE))</f>
        <v/>
      </c>
      <c r="BD695" s="413" t="str">
        <f>IF(G695="","",VLOOKUP(J695,中子データ!$B$4:$P$4500,15,FALSE))</f>
        <v/>
      </c>
    </row>
    <row r="696" spans="1:56" x14ac:dyDescent="0.15">
      <c r="A696" s="7" t="str">
        <f>IF(G696="","",VLOOKUP(H696,マシン名!$B$4:$C$93,2,FALSE))</f>
        <v/>
      </c>
      <c r="B696" s="7" t="str">
        <f>IF(G696="","",VLOOKUP(I696,作業者名!$B$4:$C$100,2,FALSE))</f>
        <v/>
      </c>
      <c r="C696" s="7" t="str">
        <f>IF(G696="","",VLOOKUP(J696,中子データ!$B$4:$H$4500,2,FALSE))</f>
        <v/>
      </c>
      <c r="D696" s="8" t="str">
        <f>IF(G696="","",VLOOKUP(J696,中子データ!$B$4:$H$4500,4,FALSE))</f>
        <v/>
      </c>
      <c r="E696" s="231" t="str">
        <f t="shared" si="414"/>
        <v/>
      </c>
      <c r="G696" s="238"/>
      <c r="H696" s="9"/>
      <c r="I696" s="9"/>
      <c r="J696" s="9"/>
      <c r="K696" s="10"/>
      <c r="L696" s="10"/>
      <c r="M696" s="6"/>
      <c r="N696" s="6">
        <f t="shared" si="421"/>
        <v>0</v>
      </c>
      <c r="O696" s="250"/>
      <c r="P696" s="250"/>
      <c r="Q696" s="250"/>
      <c r="R696" s="250"/>
      <c r="S696" s="250"/>
      <c r="T696" s="250"/>
      <c r="U696" s="250"/>
      <c r="V696" s="250"/>
      <c r="W696" s="250"/>
      <c r="X696" s="250"/>
      <c r="Y696" s="250"/>
      <c r="Z696" s="4"/>
      <c r="AA696" s="429"/>
      <c r="AB696" s="457">
        <f t="shared" si="422"/>
        <v>0</v>
      </c>
      <c r="AC696" s="11"/>
      <c r="AD696" s="11"/>
      <c r="AE696" s="11"/>
      <c r="AF696" s="11"/>
      <c r="AG696" s="11"/>
      <c r="AH696" s="11"/>
      <c r="AI696" s="11"/>
      <c r="AJ696" s="12"/>
      <c r="AK696" s="445" t="str">
        <f>IF(G696="","",VLOOKUP(J696,中子データ!$B$4:$H$4500,3,FALSE))</f>
        <v/>
      </c>
      <c r="AL696" s="445" t="str">
        <f>IF(G696="","",VLOOKUP(J696,中子データ!$B$4:$H$4500,5,FALSE))</f>
        <v/>
      </c>
      <c r="AM696" s="445" t="str">
        <f>IF(G696="","",VLOOKUP(J696,中子データ!$B$4:$H$4500,6,FALSE))</f>
        <v/>
      </c>
      <c r="AN696" s="418"/>
      <c r="AO696" s="419"/>
      <c r="AP696" s="420"/>
      <c r="AQ696" s="421"/>
      <c r="AR696" s="420"/>
      <c r="AS696" s="436"/>
      <c r="AT696" s="436"/>
      <c r="AU696" s="422"/>
      <c r="AV696" s="11"/>
      <c r="AW696" s="11"/>
      <c r="AX696" s="410">
        <f t="shared" si="409"/>
        <v>0</v>
      </c>
      <c r="AY696" s="411" t="str">
        <f>IF(G696="","",VLOOKUP(J696,中子データ!$B$4:$M$5999,10,FALSE))</f>
        <v/>
      </c>
      <c r="AZ696" s="438" t="str">
        <f>IF(G696="","",VLOOKUP(J696,中子データ!$B$4:$M$5999,9,FALSE))</f>
        <v/>
      </c>
      <c r="BA696" s="412" t="str">
        <f>IF(AQ696="","",VLOOKUP(AQ696,作業者名!$B$4:$C$100,2,FALSE))</f>
        <v/>
      </c>
      <c r="BB696" s="412" t="str">
        <f>IF(AR696="","",VLOOKUP(AR696,作業者名!$B$4:$C$100,2,FALSE))</f>
        <v/>
      </c>
      <c r="BC696" s="412" t="str">
        <f>IF(G696="","",VLOOKUP(J696,中子データ!B$4:N$6004,12,FALSE))</f>
        <v/>
      </c>
      <c r="BD696" s="413" t="str">
        <f>IF(G696="","",VLOOKUP(J696,中子データ!$B$4:$P$4500,15,FALSE))</f>
        <v/>
      </c>
    </row>
    <row r="697" spans="1:56" x14ac:dyDescent="0.15">
      <c r="A697" s="7" t="str">
        <f>IF(G697="","",VLOOKUP(H697,マシン名!$B$4:$C$93,2,FALSE))</f>
        <v/>
      </c>
      <c r="B697" s="7" t="str">
        <f>IF(G697="","",VLOOKUP(I697,作業者名!$B$4:$C$100,2,FALSE))</f>
        <v/>
      </c>
      <c r="C697" s="7" t="str">
        <f>IF(G697="","",VLOOKUP(J697,中子データ!$B$4:$H$4500,2,FALSE))</f>
        <v/>
      </c>
      <c r="D697" s="8" t="str">
        <f>IF(G697="","",VLOOKUP(J697,中子データ!$B$4:$H$4500,4,FALSE))</f>
        <v/>
      </c>
      <c r="E697" s="231" t="str">
        <f t="shared" si="414"/>
        <v/>
      </c>
      <c r="G697" s="238"/>
      <c r="H697" s="9"/>
      <c r="I697" s="9"/>
      <c r="J697" s="9"/>
      <c r="K697" s="10"/>
      <c r="L697" s="10"/>
      <c r="M697" s="6"/>
      <c r="N697" s="6">
        <f t="shared" si="421"/>
        <v>0</v>
      </c>
      <c r="O697" s="250"/>
      <c r="P697" s="250"/>
      <c r="Q697" s="250"/>
      <c r="R697" s="250"/>
      <c r="S697" s="250"/>
      <c r="T697" s="250"/>
      <c r="U697" s="250"/>
      <c r="V697" s="250"/>
      <c r="W697" s="250"/>
      <c r="X697" s="250"/>
      <c r="Y697" s="250"/>
      <c r="Z697" s="4"/>
      <c r="AA697" s="429"/>
      <c r="AB697" s="457">
        <f t="shared" si="422"/>
        <v>0</v>
      </c>
      <c r="AC697" s="11"/>
      <c r="AD697" s="11"/>
      <c r="AE697" s="11"/>
      <c r="AF697" s="11"/>
      <c r="AG697" s="11"/>
      <c r="AH697" s="11"/>
      <c r="AI697" s="11"/>
      <c r="AJ697" s="12"/>
      <c r="AK697" s="445" t="str">
        <f>IF(G697="","",VLOOKUP(J697,中子データ!$B$4:$H$4500,3,FALSE))</f>
        <v/>
      </c>
      <c r="AL697" s="445" t="str">
        <f>IF(G697="","",VLOOKUP(J697,中子データ!$B$4:$H$4500,5,FALSE))</f>
        <v/>
      </c>
      <c r="AM697" s="445" t="str">
        <f>IF(G697="","",VLOOKUP(J697,中子データ!$B$4:$H$4500,6,FALSE))</f>
        <v/>
      </c>
      <c r="AN697" s="418"/>
      <c r="AO697" s="419"/>
      <c r="AP697" s="420"/>
      <c r="AQ697" s="421"/>
      <c r="AR697" s="420"/>
      <c r="AS697" s="436"/>
      <c r="AT697" s="436"/>
      <c r="AU697" s="422"/>
      <c r="AV697" s="11"/>
      <c r="AW697" s="11"/>
      <c r="AX697" s="410">
        <f t="shared" si="409"/>
        <v>0</v>
      </c>
      <c r="AY697" s="411" t="str">
        <f>IF(G697="","",VLOOKUP(J697,中子データ!$B$4:$M$5999,10,FALSE))</f>
        <v/>
      </c>
      <c r="AZ697" s="438" t="str">
        <f>IF(G697="","",VLOOKUP(J697,中子データ!$B$4:$M$5999,9,FALSE))</f>
        <v/>
      </c>
      <c r="BA697" s="412" t="str">
        <f>IF(AQ697="","",VLOOKUP(AQ697,作業者名!$B$4:$C$100,2,FALSE))</f>
        <v/>
      </c>
      <c r="BB697" s="412" t="str">
        <f>IF(AR697="","",VLOOKUP(AR697,作業者名!$B$4:$C$100,2,FALSE))</f>
        <v/>
      </c>
      <c r="BC697" s="412" t="str">
        <f>IF(G697="","",VLOOKUP(J697,中子データ!B$4:N$6004,12,FALSE))</f>
        <v/>
      </c>
      <c r="BD697" s="413" t="str">
        <f>IF(G697="","",VLOOKUP(J697,中子データ!$B$4:$P$4500,15,FALSE))</f>
        <v/>
      </c>
    </row>
    <row r="698" spans="1:56" x14ac:dyDescent="0.15">
      <c r="A698" s="7" t="str">
        <f>IF(G698="","",VLOOKUP(H698,マシン名!$B$4:$C$93,2,FALSE))</f>
        <v/>
      </c>
      <c r="B698" s="7" t="str">
        <f>IF(G698="","",VLOOKUP(I698,作業者名!$B$4:$C$100,2,FALSE))</f>
        <v/>
      </c>
      <c r="C698" s="7" t="str">
        <f>IF(G698="","",VLOOKUP(J698,中子データ!$B$4:$H$4500,2,FALSE))</f>
        <v/>
      </c>
      <c r="D698" s="8" t="str">
        <f>IF(G698="","",VLOOKUP(J698,中子データ!$B$4:$H$4500,4,FALSE))</f>
        <v/>
      </c>
      <c r="E698" s="231" t="str">
        <f t="shared" si="414"/>
        <v/>
      </c>
      <c r="G698" s="238"/>
      <c r="H698" s="9"/>
      <c r="I698" s="9"/>
      <c r="J698" s="9"/>
      <c r="K698" s="10"/>
      <c r="L698" s="10"/>
      <c r="M698" s="6"/>
      <c r="N698" s="6">
        <f t="shared" si="421"/>
        <v>0</v>
      </c>
      <c r="O698" s="250"/>
      <c r="P698" s="250"/>
      <c r="Q698" s="250"/>
      <c r="R698" s="250"/>
      <c r="S698" s="250"/>
      <c r="T698" s="250"/>
      <c r="U698" s="250"/>
      <c r="V698" s="250"/>
      <c r="W698" s="250"/>
      <c r="X698" s="250"/>
      <c r="Y698" s="250"/>
      <c r="Z698" s="4"/>
      <c r="AA698" s="429"/>
      <c r="AB698" s="457">
        <f t="shared" si="422"/>
        <v>0</v>
      </c>
      <c r="AC698" s="11"/>
      <c r="AD698" s="11"/>
      <c r="AE698" s="11"/>
      <c r="AF698" s="11"/>
      <c r="AG698" s="11"/>
      <c r="AH698" s="11"/>
      <c r="AI698" s="11"/>
      <c r="AJ698" s="12"/>
      <c r="AK698" s="445" t="str">
        <f>IF(G698="","",VLOOKUP(J698,中子データ!$B$4:$H$4500,3,FALSE))</f>
        <v/>
      </c>
      <c r="AL698" s="445" t="str">
        <f>IF(G698="","",VLOOKUP(J698,中子データ!$B$4:$H$4500,5,FALSE))</f>
        <v/>
      </c>
      <c r="AM698" s="445" t="str">
        <f>IF(G698="","",VLOOKUP(J698,中子データ!$B$4:$H$4500,6,FALSE))</f>
        <v/>
      </c>
      <c r="AN698" s="418"/>
      <c r="AO698" s="419"/>
      <c r="AP698" s="420"/>
      <c r="AQ698" s="421"/>
      <c r="AR698" s="420"/>
      <c r="AS698" s="436"/>
      <c r="AT698" s="436"/>
      <c r="AU698" s="422"/>
      <c r="AV698" s="11"/>
      <c r="AW698" s="11"/>
      <c r="AX698" s="410">
        <f t="shared" si="409"/>
        <v>0</v>
      </c>
      <c r="AY698" s="411" t="str">
        <f>IF(G698="","",VLOOKUP(J698,中子データ!$B$4:$M$5999,10,FALSE))</f>
        <v/>
      </c>
      <c r="AZ698" s="438" t="str">
        <f>IF(G698="","",VLOOKUP(J698,中子データ!$B$4:$M$5999,9,FALSE))</f>
        <v/>
      </c>
      <c r="BA698" s="412" t="str">
        <f>IF(AQ698="","",VLOOKUP(AQ698,作業者名!$B$4:$C$100,2,FALSE))</f>
        <v/>
      </c>
      <c r="BB698" s="412" t="str">
        <f>IF(AR698="","",VLOOKUP(AR698,作業者名!$B$4:$C$100,2,FALSE))</f>
        <v/>
      </c>
      <c r="BC698" s="412" t="str">
        <f>IF(G698="","",VLOOKUP(J698,中子データ!B$4:N$6004,12,FALSE))</f>
        <v/>
      </c>
      <c r="BD698" s="413" t="str">
        <f>IF(G698="","",VLOOKUP(J698,中子データ!$B$4:$P$4500,15,FALSE))</f>
        <v/>
      </c>
    </row>
    <row r="699" spans="1:56" x14ac:dyDescent="0.15">
      <c r="A699" s="7" t="str">
        <f>IF(G699="","",VLOOKUP(H699,マシン名!$B$4:$C$93,2,FALSE))</f>
        <v/>
      </c>
      <c r="B699" s="7" t="str">
        <f>IF(G699="","",VLOOKUP(I699,作業者名!$B$4:$C$100,2,FALSE))</f>
        <v/>
      </c>
      <c r="C699" s="7" t="str">
        <f>IF(G699="","",VLOOKUP(J699,中子データ!$B$4:$H$4500,2,FALSE))</f>
        <v/>
      </c>
      <c r="D699" s="8" t="str">
        <f>IF(G699="","",VLOOKUP(J699,中子データ!$B$4:$H$4500,4,FALSE))</f>
        <v/>
      </c>
      <c r="E699" s="231" t="str">
        <f t="shared" si="414"/>
        <v/>
      </c>
      <c r="G699" s="238"/>
      <c r="H699" s="9"/>
      <c r="I699" s="9"/>
      <c r="J699" s="9"/>
      <c r="K699" s="10"/>
      <c r="L699" s="10"/>
      <c r="M699" s="6"/>
      <c r="N699" s="6">
        <f t="shared" si="421"/>
        <v>0</v>
      </c>
      <c r="O699" s="250"/>
      <c r="P699" s="250"/>
      <c r="Q699" s="250"/>
      <c r="R699" s="250"/>
      <c r="S699" s="250"/>
      <c r="T699" s="250"/>
      <c r="U699" s="250"/>
      <c r="V699" s="250"/>
      <c r="W699" s="250"/>
      <c r="X699" s="250"/>
      <c r="Y699" s="250"/>
      <c r="Z699" s="4"/>
      <c r="AA699" s="429"/>
      <c r="AB699" s="457">
        <f t="shared" si="422"/>
        <v>0</v>
      </c>
      <c r="AC699" s="11"/>
      <c r="AD699" s="11"/>
      <c r="AE699" s="11"/>
      <c r="AF699" s="11"/>
      <c r="AG699" s="11"/>
      <c r="AH699" s="11"/>
      <c r="AI699" s="11"/>
      <c r="AJ699" s="12"/>
      <c r="AK699" s="445" t="str">
        <f>IF(G699="","",VLOOKUP(J699,中子データ!$B$4:$H$4500,3,FALSE))</f>
        <v/>
      </c>
      <c r="AL699" s="445" t="str">
        <f>IF(G699="","",VLOOKUP(J699,中子データ!$B$4:$H$4500,5,FALSE))</f>
        <v/>
      </c>
      <c r="AM699" s="445" t="str">
        <f>IF(G699="","",VLOOKUP(J699,中子データ!$B$4:$H$4500,6,FALSE))</f>
        <v/>
      </c>
      <c r="AN699" s="418"/>
      <c r="AO699" s="419"/>
      <c r="AP699" s="420"/>
      <c r="AQ699" s="421"/>
      <c r="AR699" s="420"/>
      <c r="AS699" s="436"/>
      <c r="AT699" s="436"/>
      <c r="AU699" s="422"/>
      <c r="AV699" s="11"/>
      <c r="AW699" s="11"/>
      <c r="AX699" s="410">
        <f t="shared" si="409"/>
        <v>0</v>
      </c>
      <c r="AY699" s="411" t="str">
        <f>IF(G699="","",VLOOKUP(J699,中子データ!$B$4:$M$5999,10,FALSE))</f>
        <v/>
      </c>
      <c r="AZ699" s="438" t="str">
        <f>IF(G699="","",VLOOKUP(J699,中子データ!$B$4:$M$5999,9,FALSE))</f>
        <v/>
      </c>
      <c r="BA699" s="412" t="str">
        <f>IF(AQ699="","",VLOOKUP(AQ699,作業者名!$B$4:$C$100,2,FALSE))</f>
        <v/>
      </c>
      <c r="BB699" s="412" t="str">
        <f>IF(AR699="","",VLOOKUP(AR699,作業者名!$B$4:$C$100,2,FALSE))</f>
        <v/>
      </c>
      <c r="BC699" s="412" t="str">
        <f>IF(G699="","",VLOOKUP(J699,中子データ!B$4:N$6004,12,FALSE))</f>
        <v/>
      </c>
      <c r="BD699" s="413" t="str">
        <f>IF(G699="","",VLOOKUP(J699,中子データ!$B$4:$P$4500,15,FALSE))</f>
        <v/>
      </c>
    </row>
    <row r="700" spans="1:56" x14ac:dyDescent="0.15">
      <c r="A700" s="7" t="str">
        <f>IF(G700="","",VLOOKUP(H700,マシン名!$B$4:$C$93,2,FALSE))</f>
        <v/>
      </c>
      <c r="B700" s="7" t="str">
        <f>IF(G700="","",VLOOKUP(I700,作業者名!$B$4:$C$100,2,FALSE))</f>
        <v/>
      </c>
      <c r="C700" s="7" t="str">
        <f>IF(G700="","",VLOOKUP(J700,中子データ!$B$4:$H$4500,2,FALSE))</f>
        <v/>
      </c>
      <c r="D700" s="8" t="str">
        <f>IF(G700="","",VLOOKUP(J700,中子データ!$B$4:$H$4500,4,FALSE))</f>
        <v/>
      </c>
      <c r="E700" s="231" t="str">
        <f t="shared" si="414"/>
        <v/>
      </c>
      <c r="G700" s="238"/>
      <c r="H700" s="9"/>
      <c r="I700" s="9"/>
      <c r="J700" s="9"/>
      <c r="K700" s="10"/>
      <c r="L700" s="10"/>
      <c r="M700" s="6"/>
      <c r="N700" s="6">
        <f t="shared" ref="N700:N705" si="428">L700-SUM(O700:Z700)</f>
        <v>0</v>
      </c>
      <c r="O700" s="250"/>
      <c r="P700" s="250"/>
      <c r="Q700" s="250"/>
      <c r="R700" s="250"/>
      <c r="S700" s="250"/>
      <c r="T700" s="250"/>
      <c r="U700" s="250"/>
      <c r="V700" s="250"/>
      <c r="W700" s="250"/>
      <c r="X700" s="250"/>
      <c r="Y700" s="250"/>
      <c r="Z700" s="4"/>
      <c r="AA700" s="429"/>
      <c r="AB700" s="457">
        <f t="shared" si="422"/>
        <v>0</v>
      </c>
      <c r="AC700" s="11"/>
      <c r="AD700" s="11"/>
      <c r="AE700" s="11"/>
      <c r="AF700" s="11"/>
      <c r="AG700" s="11"/>
      <c r="AH700" s="11"/>
      <c r="AI700" s="11"/>
      <c r="AJ700" s="12"/>
      <c r="AK700" s="445" t="str">
        <f>IF(G700="","",VLOOKUP(J700,中子データ!$B$4:$H$4500,3,FALSE))</f>
        <v/>
      </c>
      <c r="AL700" s="445" t="str">
        <f>IF(G700="","",VLOOKUP(J700,中子データ!$B$4:$H$4500,5,FALSE))</f>
        <v/>
      </c>
      <c r="AM700" s="445" t="str">
        <f>IF(G700="","",VLOOKUP(J700,中子データ!$B$4:$H$4500,6,FALSE))</f>
        <v/>
      </c>
      <c r="AN700" s="418"/>
      <c r="AO700" s="419"/>
      <c r="AP700" s="420"/>
      <c r="AQ700" s="421"/>
      <c r="AR700" s="420"/>
      <c r="AS700" s="436"/>
      <c r="AT700" s="436"/>
      <c r="AU700" s="422"/>
      <c r="AV700" s="11"/>
      <c r="AW700" s="11"/>
      <c r="AX700" s="410">
        <f t="shared" si="409"/>
        <v>0</v>
      </c>
      <c r="AY700" s="411" t="str">
        <f>IF(G700="","",VLOOKUP(J700,中子データ!$B$4:$M$5999,10,FALSE))</f>
        <v/>
      </c>
      <c r="AZ700" s="438" t="str">
        <f>IF(G700="","",VLOOKUP(J700,中子データ!$B$4:$M$5999,9,FALSE))</f>
        <v/>
      </c>
      <c r="BA700" s="412" t="str">
        <f>IF(AQ700="","",VLOOKUP(AQ700,作業者名!$B$4:$C$100,2,FALSE))</f>
        <v/>
      </c>
      <c r="BB700" s="412" t="str">
        <f>IF(AR700="","",VLOOKUP(AR700,作業者名!$B$4:$C$100,2,FALSE))</f>
        <v/>
      </c>
      <c r="BC700" s="412" t="str">
        <f>IF(G700="","",VLOOKUP(J700,中子データ!B$4:N$6004,12,FALSE))</f>
        <v/>
      </c>
      <c r="BD700" s="413" t="str">
        <f>IF(G700="","",VLOOKUP(J700,中子データ!$B$4:$P$4500,15,FALSE))</f>
        <v/>
      </c>
    </row>
    <row r="701" spans="1:56" x14ac:dyDescent="0.15">
      <c r="A701" s="7" t="str">
        <f>IF(G701="","",VLOOKUP(H701,マシン名!$B$4:$C$93,2,FALSE))</f>
        <v/>
      </c>
      <c r="B701" s="7" t="str">
        <f>IF(G701="","",VLOOKUP(I701,作業者名!$B$4:$C$100,2,FALSE))</f>
        <v/>
      </c>
      <c r="C701" s="7" t="str">
        <f>IF(G701="","",VLOOKUP(J701,中子データ!$B$4:$H$4500,2,FALSE))</f>
        <v/>
      </c>
      <c r="D701" s="8" t="str">
        <f>IF(G701="","",VLOOKUP(J701,中子データ!$B$4:$H$4500,4,FALSE))</f>
        <v/>
      </c>
      <c r="E701" s="231" t="str">
        <f t="shared" si="414"/>
        <v/>
      </c>
      <c r="G701" s="238"/>
      <c r="H701" s="9"/>
      <c r="I701" s="9"/>
      <c r="J701" s="9"/>
      <c r="K701" s="10"/>
      <c r="L701" s="10"/>
      <c r="M701" s="6"/>
      <c r="N701" s="6">
        <f t="shared" si="428"/>
        <v>0</v>
      </c>
      <c r="O701" s="250"/>
      <c r="P701" s="250"/>
      <c r="Q701" s="250"/>
      <c r="R701" s="250"/>
      <c r="S701" s="250"/>
      <c r="T701" s="250"/>
      <c r="U701" s="250"/>
      <c r="V701" s="250"/>
      <c r="W701" s="250"/>
      <c r="X701" s="250"/>
      <c r="Y701" s="250"/>
      <c r="Z701" s="4"/>
      <c r="AA701" s="429"/>
      <c r="AB701" s="457">
        <f t="shared" si="422"/>
        <v>0</v>
      </c>
      <c r="AC701" s="11"/>
      <c r="AD701" s="11"/>
      <c r="AE701" s="11"/>
      <c r="AF701" s="11"/>
      <c r="AG701" s="11"/>
      <c r="AH701" s="11"/>
      <c r="AI701" s="11"/>
      <c r="AJ701" s="12"/>
      <c r="AK701" s="445" t="str">
        <f>IF(G701="","",VLOOKUP(J701,中子データ!$B$4:$H$4500,3,FALSE))</f>
        <v/>
      </c>
      <c r="AL701" s="445" t="str">
        <f>IF(G701="","",VLOOKUP(J701,中子データ!$B$4:$H$4500,5,FALSE))</f>
        <v/>
      </c>
      <c r="AM701" s="445" t="str">
        <f>IF(G701="","",VLOOKUP(J701,中子データ!$B$4:$H$4500,6,FALSE))</f>
        <v/>
      </c>
      <c r="AN701" s="418"/>
      <c r="AO701" s="419"/>
      <c r="AP701" s="420"/>
      <c r="AQ701" s="421"/>
      <c r="AR701" s="420"/>
      <c r="AS701" s="436"/>
      <c r="AT701" s="436"/>
      <c r="AU701" s="422"/>
      <c r="AV701" s="11"/>
      <c r="AW701" s="11"/>
      <c r="AX701" s="410">
        <f t="shared" si="409"/>
        <v>0</v>
      </c>
      <c r="AY701" s="411" t="str">
        <f>IF(G701="","",VLOOKUP(J701,中子データ!$B$4:$M$5999,10,FALSE))</f>
        <v/>
      </c>
      <c r="AZ701" s="438" t="str">
        <f>IF(G701="","",VLOOKUP(J701,中子データ!$B$4:$M$5999,9,FALSE))</f>
        <v/>
      </c>
      <c r="BA701" s="412" t="str">
        <f>IF(AQ701="","",VLOOKUP(AQ701,作業者名!$B$4:$C$100,2,FALSE))</f>
        <v/>
      </c>
      <c r="BB701" s="412" t="str">
        <f>IF(AR701="","",VLOOKUP(AR701,作業者名!$B$4:$C$100,2,FALSE))</f>
        <v/>
      </c>
      <c r="BC701" s="412" t="str">
        <f>IF(G701="","",VLOOKUP(J701,中子データ!B$4:N$6004,12,FALSE))</f>
        <v/>
      </c>
      <c r="BD701" s="413" t="str">
        <f>IF(G701="","",VLOOKUP(J701,中子データ!$B$4:$P$4500,15,FALSE))</f>
        <v/>
      </c>
    </row>
    <row r="702" spans="1:56" x14ac:dyDescent="0.15">
      <c r="A702" s="7" t="str">
        <f>IF(G702="","",VLOOKUP(H702,マシン名!$B$4:$C$93,2,FALSE))</f>
        <v/>
      </c>
      <c r="B702" s="7" t="str">
        <f>IF(G702="","",VLOOKUP(I702,作業者名!$B$4:$C$100,2,FALSE))</f>
        <v/>
      </c>
      <c r="C702" s="7" t="str">
        <f>IF(G702="","",VLOOKUP(J702,中子データ!$B$4:$H$4500,2,FALSE))</f>
        <v/>
      </c>
      <c r="D702" s="8" t="str">
        <f>IF(G702="","",VLOOKUP(J702,中子データ!$B$4:$H$4500,4,FALSE))</f>
        <v/>
      </c>
      <c r="E702" s="231" t="str">
        <f t="shared" si="414"/>
        <v/>
      </c>
      <c r="G702" s="238"/>
      <c r="H702" s="9"/>
      <c r="I702" s="9"/>
      <c r="J702" s="9"/>
      <c r="K702" s="10"/>
      <c r="L702" s="10"/>
      <c r="M702" s="6"/>
      <c r="N702" s="6">
        <f t="shared" si="428"/>
        <v>0</v>
      </c>
      <c r="O702" s="250"/>
      <c r="P702" s="250"/>
      <c r="Q702" s="250"/>
      <c r="R702" s="250"/>
      <c r="S702" s="250"/>
      <c r="T702" s="250"/>
      <c r="U702" s="250"/>
      <c r="V702" s="250"/>
      <c r="W702" s="250"/>
      <c r="X702" s="250"/>
      <c r="Y702" s="250"/>
      <c r="Z702" s="4"/>
      <c r="AA702" s="429"/>
      <c r="AB702" s="457">
        <f t="shared" si="422"/>
        <v>0</v>
      </c>
      <c r="AC702" s="11"/>
      <c r="AD702" s="11"/>
      <c r="AE702" s="11"/>
      <c r="AF702" s="11"/>
      <c r="AG702" s="11"/>
      <c r="AH702" s="11"/>
      <c r="AI702" s="11"/>
      <c r="AJ702" s="12"/>
      <c r="AK702" s="445" t="str">
        <f>IF(G702="","",VLOOKUP(J702,中子データ!$B$4:$H$4500,3,FALSE))</f>
        <v/>
      </c>
      <c r="AL702" s="445" t="str">
        <f>IF(G702="","",VLOOKUP(J702,中子データ!$B$4:$H$4500,5,FALSE))</f>
        <v/>
      </c>
      <c r="AM702" s="445" t="str">
        <f>IF(G702="","",VLOOKUP(J702,中子データ!$B$4:$H$4500,6,FALSE))</f>
        <v/>
      </c>
      <c r="AN702" s="418"/>
      <c r="AO702" s="419"/>
      <c r="AP702" s="420"/>
      <c r="AQ702" s="421"/>
      <c r="AR702" s="420"/>
      <c r="AS702" s="436"/>
      <c r="AT702" s="436"/>
      <c r="AU702" s="422"/>
      <c r="AV702" s="11"/>
      <c r="AW702" s="11"/>
      <c r="AX702" s="410">
        <f t="shared" si="409"/>
        <v>0</v>
      </c>
      <c r="AY702" s="411" t="str">
        <f>IF(G702="","",VLOOKUP(J702,中子データ!$B$4:$M$5999,10,FALSE))</f>
        <v/>
      </c>
      <c r="AZ702" s="438" t="str">
        <f>IF(G702="","",VLOOKUP(J702,中子データ!$B$4:$M$5999,9,FALSE))</f>
        <v/>
      </c>
      <c r="BA702" s="412" t="str">
        <f>IF(AQ702="","",VLOOKUP(AQ702,作業者名!$B$4:$C$100,2,FALSE))</f>
        <v/>
      </c>
      <c r="BB702" s="412" t="str">
        <f>IF(AR702="","",VLOOKUP(AR702,作業者名!$B$4:$C$100,2,FALSE))</f>
        <v/>
      </c>
      <c r="BC702" s="412" t="str">
        <f>IF(G702="","",VLOOKUP(J702,中子データ!B$4:N$6004,12,FALSE))</f>
        <v/>
      </c>
      <c r="BD702" s="413" t="str">
        <f>IF(G702="","",VLOOKUP(J702,中子データ!$B$4:$P$4500,15,FALSE))</f>
        <v/>
      </c>
    </row>
    <row r="703" spans="1:56" x14ac:dyDescent="0.15">
      <c r="A703" s="7" t="str">
        <f>IF(G703="","",VLOOKUP(H703,マシン名!$B$4:$C$93,2,FALSE))</f>
        <v/>
      </c>
      <c r="B703" s="7" t="str">
        <f>IF(G703="","",VLOOKUP(I703,作業者名!$B$4:$C$100,2,FALSE))</f>
        <v/>
      </c>
      <c r="C703" s="7" t="str">
        <f>IF(G703="","",VLOOKUP(J703,中子データ!$B$4:$H$4500,2,FALSE))</f>
        <v/>
      </c>
      <c r="D703" s="8" t="str">
        <f>IF(G703="","",VLOOKUP(J703,中子データ!$B$4:$H$4500,4,FALSE))</f>
        <v/>
      </c>
      <c r="E703" s="231" t="str">
        <f t="shared" si="414"/>
        <v/>
      </c>
      <c r="G703" s="238"/>
      <c r="H703" s="247"/>
      <c r="I703" s="248"/>
      <c r="J703" s="245"/>
      <c r="K703" s="10"/>
      <c r="L703" s="10"/>
      <c r="M703" s="6"/>
      <c r="N703" s="6">
        <f t="shared" si="428"/>
        <v>0</v>
      </c>
      <c r="O703" s="250"/>
      <c r="P703" s="250"/>
      <c r="Q703" s="250"/>
      <c r="R703" s="250"/>
      <c r="S703" s="250"/>
      <c r="T703" s="250"/>
      <c r="U703" s="250"/>
      <c r="V703" s="250"/>
      <c r="W703" s="250"/>
      <c r="X703" s="250"/>
      <c r="Y703" s="250"/>
      <c r="Z703" s="4"/>
      <c r="AA703" s="429"/>
      <c r="AB703" s="457">
        <f t="shared" si="422"/>
        <v>0</v>
      </c>
      <c r="AC703" s="11"/>
      <c r="AD703" s="11"/>
      <c r="AE703" s="11"/>
      <c r="AF703" s="11"/>
      <c r="AG703" s="11"/>
      <c r="AH703" s="11"/>
      <c r="AI703" s="11"/>
      <c r="AJ703" s="12"/>
      <c r="AK703" s="445" t="str">
        <f>IF(G703="","",VLOOKUP(J703,中子データ!$B$4:$H$4500,3,FALSE))</f>
        <v/>
      </c>
      <c r="AL703" s="445" t="str">
        <f>IF(G703="","",VLOOKUP(J703,中子データ!$B$4:$H$4500,5,FALSE))</f>
        <v/>
      </c>
      <c r="AM703" s="445" t="str">
        <f>IF(G703="","",VLOOKUP(J703,中子データ!$B$4:$H$4500,6,FALSE))</f>
        <v/>
      </c>
      <c r="AN703" s="418"/>
      <c r="AO703" s="419"/>
      <c r="AP703" s="420"/>
      <c r="AQ703" s="421"/>
      <c r="AR703" s="420"/>
      <c r="AS703" s="436"/>
      <c r="AT703" s="436"/>
      <c r="AU703" s="422"/>
      <c r="AV703" s="11"/>
      <c r="AW703" s="11"/>
      <c r="AX703" s="410">
        <f t="shared" ref="AX703:AX766" si="429">L703-O703-P703-Q703-R703--S703-T703-U703-V703-W703-X703-Y703-Z703</f>
        <v>0</v>
      </c>
      <c r="AY703" s="411" t="str">
        <f>IF(G703="","",VLOOKUP(J703,中子データ!$B$4:$M$5999,10,FALSE))</f>
        <v/>
      </c>
      <c r="AZ703" s="438" t="str">
        <f>IF(G703="","",VLOOKUP(J703,中子データ!$B$4:$M$5999,9,FALSE))</f>
        <v/>
      </c>
      <c r="BA703" s="412" t="str">
        <f>IF(AQ703="","",VLOOKUP(AQ703,作業者名!$B$4:$C$100,2,FALSE))</f>
        <v/>
      </c>
      <c r="BB703" s="412" t="str">
        <f>IF(AR703="","",VLOOKUP(AR703,作業者名!$B$4:$C$100,2,FALSE))</f>
        <v/>
      </c>
      <c r="BC703" s="412" t="str">
        <f>IF(G703="","",VLOOKUP(J703,中子データ!B$4:N$6004,12,FALSE))</f>
        <v/>
      </c>
      <c r="BD703" s="413" t="str">
        <f>IF(G703="","",VLOOKUP(J703,中子データ!$B$4:$P$4500,15,FALSE))</f>
        <v/>
      </c>
    </row>
    <row r="704" spans="1:56" x14ac:dyDescent="0.15">
      <c r="A704" s="7" t="str">
        <f>IF(G704="","",VLOOKUP(H704,マシン名!$B$4:$C$93,2,FALSE))</f>
        <v/>
      </c>
      <c r="B704" s="7" t="str">
        <f>IF(G704="","",VLOOKUP(I704,作業者名!$B$4:$C$100,2,FALSE))</f>
        <v/>
      </c>
      <c r="C704" s="7" t="str">
        <f>IF(G704="","",VLOOKUP(J704,中子データ!$B$4:$H$4500,2,FALSE))</f>
        <v/>
      </c>
      <c r="D704" s="8" t="str">
        <f>IF(G704="","",VLOOKUP(J704,中子データ!$B$4:$H$4500,4,FALSE))</f>
        <v/>
      </c>
      <c r="E704" s="231" t="str">
        <f t="shared" si="414"/>
        <v/>
      </c>
      <c r="G704" s="238"/>
      <c r="H704" s="247"/>
      <c r="I704" s="248"/>
      <c r="J704" s="245"/>
      <c r="K704" s="10"/>
      <c r="L704" s="10"/>
      <c r="M704" s="6"/>
      <c r="N704" s="6">
        <f t="shared" si="428"/>
        <v>0</v>
      </c>
      <c r="O704" s="250"/>
      <c r="P704" s="250"/>
      <c r="Q704" s="250"/>
      <c r="R704" s="250"/>
      <c r="S704" s="250"/>
      <c r="T704" s="250"/>
      <c r="U704" s="250"/>
      <c r="V704" s="250"/>
      <c r="W704" s="250"/>
      <c r="X704" s="250"/>
      <c r="Y704" s="250"/>
      <c r="Z704" s="4"/>
      <c r="AA704" s="429"/>
      <c r="AB704" s="457">
        <f t="shared" si="422"/>
        <v>0</v>
      </c>
      <c r="AC704" s="11"/>
      <c r="AD704" s="11"/>
      <c r="AE704" s="11"/>
      <c r="AF704" s="11"/>
      <c r="AG704" s="11"/>
      <c r="AH704" s="11"/>
      <c r="AI704" s="11"/>
      <c r="AJ704" s="12"/>
      <c r="AK704" s="445" t="str">
        <f>IF(G704="","",VLOOKUP(J704,中子データ!$B$4:$H$4500,3,FALSE))</f>
        <v/>
      </c>
      <c r="AL704" s="445" t="str">
        <f>IF(G704="","",VLOOKUP(J704,中子データ!$B$4:$H$4500,5,FALSE))</f>
        <v/>
      </c>
      <c r="AM704" s="445" t="str">
        <f>IF(G704="","",VLOOKUP(J704,中子データ!$B$4:$H$4500,6,FALSE))</f>
        <v/>
      </c>
      <c r="AN704" s="418"/>
      <c r="AO704" s="419"/>
      <c r="AP704" s="420"/>
      <c r="AQ704" s="421"/>
      <c r="AR704" s="420"/>
      <c r="AS704" s="436"/>
      <c r="AT704" s="436"/>
      <c r="AU704" s="422"/>
      <c r="AV704" s="11"/>
      <c r="AW704" s="11"/>
      <c r="AX704" s="410">
        <f t="shared" si="429"/>
        <v>0</v>
      </c>
      <c r="AY704" s="411" t="str">
        <f>IF(G704="","",VLOOKUP(J704,中子データ!$B$4:$M$5999,10,FALSE))</f>
        <v/>
      </c>
      <c r="AZ704" s="438" t="str">
        <f>IF(G704="","",VLOOKUP(J704,中子データ!$B$4:$M$5999,9,FALSE))</f>
        <v/>
      </c>
      <c r="BA704" s="412" t="str">
        <f>IF(AQ704="","",VLOOKUP(AQ704,作業者名!$B$4:$C$100,2,FALSE))</f>
        <v/>
      </c>
      <c r="BB704" s="412" t="str">
        <f>IF(AR704="","",VLOOKUP(AR704,作業者名!$B$4:$C$100,2,FALSE))</f>
        <v/>
      </c>
      <c r="BC704" s="412" t="str">
        <f>IF(G704="","",VLOOKUP(J704,中子データ!B$4:N$6004,12,FALSE))</f>
        <v/>
      </c>
      <c r="BD704" s="413" t="str">
        <f>IF(G704="","",VLOOKUP(J704,中子データ!$B$4:$P$4500,15,FALSE))</f>
        <v/>
      </c>
    </row>
    <row r="705" spans="1:56" x14ac:dyDescent="0.15">
      <c r="A705" s="7" t="str">
        <f>IF(G705="","",VLOOKUP(H705,マシン名!$B$4:$C$93,2,FALSE))</f>
        <v/>
      </c>
      <c r="B705" s="7" t="str">
        <f>IF(G705="","",VLOOKUP(I705,作業者名!$B$4:$C$100,2,FALSE))</f>
        <v/>
      </c>
      <c r="C705" s="7" t="str">
        <f>IF(G705="","",VLOOKUP(J705,中子データ!$B$4:$H$4500,2,FALSE))</f>
        <v/>
      </c>
      <c r="D705" s="8" t="str">
        <f>IF(G705="","",VLOOKUP(J705,中子データ!$B$4:$H$4500,4,FALSE))</f>
        <v/>
      </c>
      <c r="E705" s="231" t="str">
        <f t="shared" si="414"/>
        <v/>
      </c>
      <c r="G705" s="238"/>
      <c r="H705" s="9"/>
      <c r="I705" s="9"/>
      <c r="J705" s="9"/>
      <c r="K705" s="10"/>
      <c r="L705" s="10"/>
      <c r="M705" s="6"/>
      <c r="N705" s="6">
        <f t="shared" si="428"/>
        <v>0</v>
      </c>
      <c r="O705" s="250"/>
      <c r="P705" s="250"/>
      <c r="Q705" s="250"/>
      <c r="R705" s="250"/>
      <c r="S705" s="250"/>
      <c r="T705" s="250"/>
      <c r="U705" s="250"/>
      <c r="V705" s="250"/>
      <c r="W705" s="250"/>
      <c r="X705" s="250"/>
      <c r="Y705" s="250"/>
      <c r="Z705" s="4"/>
      <c r="AA705" s="429"/>
      <c r="AB705" s="457">
        <f t="shared" si="422"/>
        <v>0</v>
      </c>
      <c r="AC705" s="11"/>
      <c r="AD705" s="11"/>
      <c r="AE705" s="11"/>
      <c r="AF705" s="11"/>
      <c r="AG705" s="11"/>
      <c r="AH705" s="11"/>
      <c r="AI705" s="11"/>
      <c r="AJ705" s="12"/>
      <c r="AK705" s="445" t="str">
        <f>IF(G705="","",VLOOKUP(J705,中子データ!$B$4:$H$4500,3,FALSE))</f>
        <v/>
      </c>
      <c r="AL705" s="445" t="str">
        <f>IF(G705="","",VLOOKUP(J705,中子データ!$B$4:$H$4500,5,FALSE))</f>
        <v/>
      </c>
      <c r="AM705" s="445" t="str">
        <f>IF(G705="","",VLOOKUP(J705,中子データ!$B$4:$H$4500,6,FALSE))</f>
        <v/>
      </c>
      <c r="AN705" s="418"/>
      <c r="AO705" s="419"/>
      <c r="AP705" s="420"/>
      <c r="AQ705" s="421"/>
      <c r="AR705" s="420"/>
      <c r="AS705" s="436"/>
      <c r="AT705" s="436"/>
      <c r="AU705" s="422"/>
      <c r="AV705" s="11"/>
      <c r="AW705" s="11"/>
      <c r="AX705" s="410">
        <f t="shared" si="429"/>
        <v>0</v>
      </c>
      <c r="AY705" s="411" t="str">
        <f>IF(G705="","",VLOOKUP(J705,中子データ!$B$4:$M$5999,10,FALSE))</f>
        <v/>
      </c>
      <c r="AZ705" s="438" t="str">
        <f>IF(G705="","",VLOOKUP(J705,中子データ!$B$4:$M$5999,9,FALSE))</f>
        <v/>
      </c>
      <c r="BA705" s="412" t="str">
        <f>IF(AQ705="","",VLOOKUP(AQ705,作業者名!$B$4:$C$100,2,FALSE))</f>
        <v/>
      </c>
      <c r="BB705" s="412" t="str">
        <f>IF(AR705="","",VLOOKUP(AR705,作業者名!$B$4:$C$100,2,FALSE))</f>
        <v/>
      </c>
      <c r="BC705" s="412" t="str">
        <f>IF(G705="","",VLOOKUP(J705,中子データ!B$4:N$6004,12,FALSE))</f>
        <v/>
      </c>
      <c r="BD705" s="413" t="str">
        <f>IF(G705="","",VLOOKUP(J705,中子データ!$B$4:$P$4500,15,FALSE))</f>
        <v/>
      </c>
    </row>
    <row r="706" spans="1:56" x14ac:dyDescent="0.15">
      <c r="A706" s="7" t="str">
        <f>IF(G706="","",VLOOKUP(H706,マシン名!$B$4:$C$93,2,FALSE))</f>
        <v/>
      </c>
      <c r="B706" s="7" t="str">
        <f>IF(G706="","",VLOOKUP(I706,作業者名!$B$4:$C$100,2,FALSE))</f>
        <v/>
      </c>
      <c r="C706" s="7" t="str">
        <f>IF(G706="","",VLOOKUP(J706,中子データ!$B$4:$H$4500,2,FALSE))</f>
        <v/>
      </c>
      <c r="D706" s="8" t="str">
        <f>IF(G706="","",VLOOKUP(J706,中子データ!$B$4:$H$4500,4,FALSE))</f>
        <v/>
      </c>
      <c r="E706" s="231" t="str">
        <f t="shared" si="414"/>
        <v/>
      </c>
      <c r="G706" s="238"/>
      <c r="H706" s="247"/>
      <c r="I706" s="248"/>
      <c r="J706" s="245"/>
      <c r="K706" s="10"/>
      <c r="L706" s="10"/>
      <c r="M706" s="6"/>
      <c r="N706" s="6">
        <f t="shared" si="421"/>
        <v>0</v>
      </c>
      <c r="O706" s="250"/>
      <c r="P706" s="250"/>
      <c r="Q706" s="250"/>
      <c r="R706" s="250"/>
      <c r="S706" s="250"/>
      <c r="T706" s="250"/>
      <c r="U706" s="250"/>
      <c r="V706" s="250"/>
      <c r="W706" s="250"/>
      <c r="X706" s="250"/>
      <c r="Y706" s="250"/>
      <c r="Z706" s="4"/>
      <c r="AA706" s="429"/>
      <c r="AB706" s="457">
        <f t="shared" si="422"/>
        <v>0</v>
      </c>
      <c r="AC706" s="11"/>
      <c r="AD706" s="11"/>
      <c r="AE706" s="11"/>
      <c r="AF706" s="11"/>
      <c r="AG706" s="11"/>
      <c r="AH706" s="11"/>
      <c r="AI706" s="11"/>
      <c r="AJ706" s="12"/>
      <c r="AK706" s="445" t="str">
        <f>IF(G706="","",VLOOKUP(J706,中子データ!$B$4:$H$4500,3,FALSE))</f>
        <v/>
      </c>
      <c r="AL706" s="445" t="str">
        <f>IF(G706="","",VLOOKUP(J706,中子データ!$B$4:$H$4500,5,FALSE))</f>
        <v/>
      </c>
      <c r="AM706" s="445" t="str">
        <f>IF(G706="","",VLOOKUP(J706,中子データ!$B$4:$H$4500,6,FALSE))</f>
        <v/>
      </c>
      <c r="AN706" s="418"/>
      <c r="AO706" s="419"/>
      <c r="AP706" s="420"/>
      <c r="AQ706" s="421"/>
      <c r="AR706" s="420"/>
      <c r="AS706" s="436"/>
      <c r="AT706" s="436"/>
      <c r="AU706" s="422"/>
      <c r="AV706" s="11"/>
      <c r="AW706" s="11"/>
      <c r="AX706" s="410">
        <f t="shared" si="429"/>
        <v>0</v>
      </c>
      <c r="AY706" s="411" t="str">
        <f>IF(G706="","",VLOOKUP(J706,中子データ!$B$4:$M$5999,10,FALSE))</f>
        <v/>
      </c>
      <c r="AZ706" s="438" t="str">
        <f>IF(G706="","",VLOOKUP(J706,中子データ!$B$4:$M$5999,9,FALSE))</f>
        <v/>
      </c>
      <c r="BA706" s="412" t="str">
        <f>IF(AQ706="","",VLOOKUP(AQ706,作業者名!$B$4:$C$100,2,FALSE))</f>
        <v/>
      </c>
      <c r="BB706" s="412" t="str">
        <f>IF(AR706="","",VLOOKUP(AR706,作業者名!$B$4:$C$100,2,FALSE))</f>
        <v/>
      </c>
      <c r="BC706" s="412" t="str">
        <f>IF(G706="","",VLOOKUP(J706,中子データ!B$4:N$6004,12,FALSE))</f>
        <v/>
      </c>
      <c r="BD706" s="413" t="str">
        <f>IF(G706="","",VLOOKUP(J706,中子データ!$B$4:$P$4500,15,FALSE))</f>
        <v/>
      </c>
    </row>
    <row r="707" spans="1:56" x14ac:dyDescent="0.15">
      <c r="A707" s="7" t="str">
        <f>IF(G707="","",VLOOKUP(H707,マシン名!$B$4:$C$93,2,FALSE))</f>
        <v/>
      </c>
      <c r="B707" s="7" t="str">
        <f>IF(G707="","",VLOOKUP(I707,作業者名!$B$4:$C$100,2,FALSE))</f>
        <v/>
      </c>
      <c r="C707" s="7" t="str">
        <f>IF(G707="","",VLOOKUP(J707,中子データ!$B$4:$H$4500,2,FALSE))</f>
        <v/>
      </c>
      <c r="D707" s="8" t="str">
        <f>IF(G707="","",VLOOKUP(J707,中子データ!$B$4:$H$4500,4,FALSE))</f>
        <v/>
      </c>
      <c r="E707" s="231" t="str">
        <f t="shared" si="414"/>
        <v/>
      </c>
      <c r="G707" s="238"/>
      <c r="H707" s="247"/>
      <c r="I707" s="248"/>
      <c r="J707" s="245"/>
      <c r="K707" s="10"/>
      <c r="L707" s="10"/>
      <c r="M707" s="6"/>
      <c r="N707" s="6">
        <f t="shared" si="421"/>
        <v>0</v>
      </c>
      <c r="O707" s="250"/>
      <c r="P707" s="250"/>
      <c r="Q707" s="250"/>
      <c r="R707" s="250"/>
      <c r="S707" s="250"/>
      <c r="T707" s="250"/>
      <c r="U707" s="250"/>
      <c r="V707" s="250"/>
      <c r="W707" s="250"/>
      <c r="X707" s="250"/>
      <c r="Y707" s="250"/>
      <c r="Z707" s="4"/>
      <c r="AA707" s="429"/>
      <c r="AB707" s="457">
        <f t="shared" si="422"/>
        <v>0</v>
      </c>
      <c r="AC707" s="11"/>
      <c r="AD707" s="11"/>
      <c r="AE707" s="11"/>
      <c r="AF707" s="11"/>
      <c r="AG707" s="11"/>
      <c r="AH707" s="11"/>
      <c r="AI707" s="11"/>
      <c r="AJ707" s="12"/>
      <c r="AK707" s="445" t="str">
        <f>IF(G707="","",VLOOKUP(J707,中子データ!$B$4:$H$4500,3,FALSE))</f>
        <v/>
      </c>
      <c r="AL707" s="445" t="str">
        <f>IF(G707="","",VLOOKUP(J707,中子データ!$B$4:$H$4500,5,FALSE))</f>
        <v/>
      </c>
      <c r="AM707" s="445" t="str">
        <f>IF(G707="","",VLOOKUP(J707,中子データ!$B$4:$H$4500,6,FALSE))</f>
        <v/>
      </c>
      <c r="AN707" s="418"/>
      <c r="AO707" s="419"/>
      <c r="AP707" s="420"/>
      <c r="AQ707" s="421"/>
      <c r="AR707" s="420"/>
      <c r="AS707" s="436"/>
      <c r="AT707" s="436"/>
      <c r="AU707" s="422"/>
      <c r="AV707" s="11"/>
      <c r="AW707" s="11"/>
      <c r="AX707" s="410">
        <f t="shared" si="429"/>
        <v>0</v>
      </c>
      <c r="AY707" s="411" t="str">
        <f>IF(G707="","",VLOOKUP(J707,中子データ!$B$4:$M$5999,10,FALSE))</f>
        <v/>
      </c>
      <c r="AZ707" s="438" t="str">
        <f>IF(G707="","",VLOOKUP(J707,中子データ!$B$4:$M$5999,9,FALSE))</f>
        <v/>
      </c>
      <c r="BA707" s="412" t="str">
        <f>IF(AQ707="","",VLOOKUP(AQ707,作業者名!$B$4:$C$100,2,FALSE))</f>
        <v/>
      </c>
      <c r="BB707" s="412" t="str">
        <f>IF(AR707="","",VLOOKUP(AR707,作業者名!$B$4:$C$100,2,FALSE))</f>
        <v/>
      </c>
      <c r="BC707" s="412" t="str">
        <f>IF(G707="","",VLOOKUP(J707,中子データ!B$4:N$6004,12,FALSE))</f>
        <v/>
      </c>
      <c r="BD707" s="413" t="str">
        <f>IF(G707="","",VLOOKUP(J707,中子データ!$B$4:$P$4500,15,FALSE))</f>
        <v/>
      </c>
    </row>
    <row r="708" spans="1:56" x14ac:dyDescent="0.15">
      <c r="A708" s="7" t="str">
        <f>IF(G708="","",VLOOKUP(H708,マシン名!$B$4:$C$93,2,FALSE))</f>
        <v/>
      </c>
      <c r="B708" s="7" t="str">
        <f>IF(G708="","",VLOOKUP(I708,作業者名!$B$4:$C$100,2,FALSE))</f>
        <v/>
      </c>
      <c r="C708" s="7" t="str">
        <f>IF(G708="","",VLOOKUP(J708,中子データ!$B$4:$H$4500,2,FALSE))</f>
        <v/>
      </c>
      <c r="D708" s="8" t="str">
        <f>IF(G708="","",VLOOKUP(J708,中子データ!$B$4:$H$4500,4,FALSE))</f>
        <v/>
      </c>
      <c r="E708" s="231" t="str">
        <f t="shared" si="414"/>
        <v/>
      </c>
      <c r="G708" s="238"/>
      <c r="H708" s="9"/>
      <c r="I708" s="9"/>
      <c r="J708" s="9"/>
      <c r="K708" s="10"/>
      <c r="L708" s="10"/>
      <c r="M708" s="6"/>
      <c r="N708" s="6">
        <f t="shared" si="421"/>
        <v>0</v>
      </c>
      <c r="O708" s="250"/>
      <c r="P708" s="250"/>
      <c r="Q708" s="250"/>
      <c r="R708" s="250"/>
      <c r="S708" s="250"/>
      <c r="T708" s="250"/>
      <c r="U708" s="250"/>
      <c r="V708" s="250"/>
      <c r="W708" s="250"/>
      <c r="X708" s="250"/>
      <c r="Y708" s="250"/>
      <c r="Z708" s="4"/>
      <c r="AA708" s="429"/>
      <c r="AB708" s="457">
        <f t="shared" si="422"/>
        <v>0</v>
      </c>
      <c r="AC708" s="11"/>
      <c r="AD708" s="11"/>
      <c r="AE708" s="11"/>
      <c r="AF708" s="11"/>
      <c r="AG708" s="11"/>
      <c r="AH708" s="11"/>
      <c r="AI708" s="11"/>
      <c r="AJ708" s="12"/>
      <c r="AK708" s="445" t="str">
        <f>IF(G708="","",VLOOKUP(J708,中子データ!$B$4:$H$4500,3,FALSE))</f>
        <v/>
      </c>
      <c r="AL708" s="445" t="str">
        <f>IF(G708="","",VLOOKUP(J708,中子データ!$B$4:$H$4500,5,FALSE))</f>
        <v/>
      </c>
      <c r="AM708" s="445" t="str">
        <f>IF(G708="","",VLOOKUP(J708,中子データ!$B$4:$H$4500,6,FALSE))</f>
        <v/>
      </c>
      <c r="AN708" s="418"/>
      <c r="AO708" s="419"/>
      <c r="AP708" s="420"/>
      <c r="AQ708" s="421"/>
      <c r="AR708" s="420"/>
      <c r="AS708" s="436"/>
      <c r="AT708" s="436"/>
      <c r="AU708" s="422"/>
      <c r="AV708" s="11"/>
      <c r="AW708" s="11"/>
      <c r="AX708" s="410">
        <f t="shared" si="429"/>
        <v>0</v>
      </c>
      <c r="AY708" s="411" t="str">
        <f>IF(G708="","",VLOOKUP(J708,中子データ!$B$4:$M$5999,10,FALSE))</f>
        <v/>
      </c>
      <c r="AZ708" s="438" t="str">
        <f>IF(G708="","",VLOOKUP(J708,中子データ!$B$4:$M$5999,9,FALSE))</f>
        <v/>
      </c>
      <c r="BA708" s="412" t="str">
        <f>IF(AQ708="","",VLOOKUP(AQ708,作業者名!$B$4:$C$100,2,FALSE))</f>
        <v/>
      </c>
      <c r="BB708" s="412" t="str">
        <f>IF(AR708="","",VLOOKUP(AR708,作業者名!$B$4:$C$100,2,FALSE))</f>
        <v/>
      </c>
      <c r="BC708" s="412" t="str">
        <f>IF(G708="","",VLOOKUP(J708,中子データ!B$4:N$6004,12,FALSE))</f>
        <v/>
      </c>
      <c r="BD708" s="413" t="str">
        <f>IF(G708="","",VLOOKUP(J708,中子データ!$B$4:$P$4500,15,FALSE))</f>
        <v/>
      </c>
    </row>
    <row r="709" spans="1:56" x14ac:dyDescent="0.15">
      <c r="A709" s="7" t="str">
        <f>IF(G709="","",VLOOKUP(H709,マシン名!$B$4:$C$93,2,FALSE))</f>
        <v/>
      </c>
      <c r="B709" s="7" t="str">
        <f>IF(G709="","",VLOOKUP(I709,作業者名!$B$4:$C$100,2,FALSE))</f>
        <v/>
      </c>
      <c r="C709" s="7" t="str">
        <f>IF(G709="","",VLOOKUP(J709,中子データ!$B$4:$H$4500,2,FALSE))</f>
        <v/>
      </c>
      <c r="D709" s="8" t="str">
        <f>IF(G709="","",VLOOKUP(J709,中子データ!$B$4:$H$4500,4,FALSE))</f>
        <v/>
      </c>
      <c r="E709" s="231" t="str">
        <f t="shared" ref="E709:E772" si="430">IF(G709="","",D709*K709-AB709)</f>
        <v/>
      </c>
      <c r="G709" s="238"/>
      <c r="H709" s="9"/>
      <c r="I709" s="9"/>
      <c r="J709" s="9"/>
      <c r="K709" s="10"/>
      <c r="L709" s="10"/>
      <c r="M709" s="6"/>
      <c r="N709" s="6">
        <f t="shared" ref="N709:N772" si="431">L709-SUM(O709:Z709)</f>
        <v>0</v>
      </c>
      <c r="O709" s="250"/>
      <c r="P709" s="250"/>
      <c r="Q709" s="250"/>
      <c r="R709" s="250"/>
      <c r="S709" s="250"/>
      <c r="T709" s="250"/>
      <c r="U709" s="250"/>
      <c r="V709" s="250"/>
      <c r="W709" s="250"/>
      <c r="X709" s="250"/>
      <c r="Y709" s="250"/>
      <c r="Z709" s="4"/>
      <c r="AA709" s="429"/>
      <c r="AB709" s="457">
        <f t="shared" si="422"/>
        <v>0</v>
      </c>
      <c r="AC709" s="11"/>
      <c r="AD709" s="11"/>
      <c r="AE709" s="11"/>
      <c r="AF709" s="11"/>
      <c r="AG709" s="11"/>
      <c r="AH709" s="11"/>
      <c r="AI709" s="11"/>
      <c r="AJ709" s="12"/>
      <c r="AK709" s="445" t="str">
        <f>IF(G709="","",VLOOKUP(J709,中子データ!$B$4:$H$4500,3,FALSE))</f>
        <v/>
      </c>
      <c r="AL709" s="445" t="str">
        <f>IF(G709="","",VLOOKUP(J709,中子データ!$B$4:$H$4500,5,FALSE))</f>
        <v/>
      </c>
      <c r="AM709" s="445" t="str">
        <f>IF(G709="","",VLOOKUP(J709,中子データ!$B$4:$H$4500,6,FALSE))</f>
        <v/>
      </c>
      <c r="AN709" s="418"/>
      <c r="AO709" s="419"/>
      <c r="AP709" s="420"/>
      <c r="AQ709" s="421"/>
      <c r="AR709" s="420"/>
      <c r="AS709" s="436"/>
      <c r="AT709" s="436"/>
      <c r="AU709" s="422"/>
      <c r="AV709" s="11"/>
      <c r="AW709" s="11"/>
      <c r="AX709" s="410">
        <f t="shared" si="429"/>
        <v>0</v>
      </c>
      <c r="AY709" s="411" t="str">
        <f>IF(G709="","",VLOOKUP(J709,中子データ!$B$4:$M$5999,10,FALSE))</f>
        <v/>
      </c>
      <c r="AZ709" s="438" t="str">
        <f>IF(G709="","",VLOOKUP(J709,中子データ!$B$4:$M$5999,9,FALSE))</f>
        <v/>
      </c>
      <c r="BA709" s="412" t="str">
        <f>IF(AQ709="","",VLOOKUP(AQ709,作業者名!$B$4:$C$100,2,FALSE))</f>
        <v/>
      </c>
      <c r="BB709" s="412" t="str">
        <f>IF(AR709="","",VLOOKUP(AR709,作業者名!$B$4:$C$100,2,FALSE))</f>
        <v/>
      </c>
      <c r="BC709" s="412" t="str">
        <f>IF(G709="","",VLOOKUP(J709,中子データ!B$4:N$6004,12,FALSE))</f>
        <v/>
      </c>
      <c r="BD709" s="413" t="str">
        <f>IF(G709="","",VLOOKUP(J709,中子データ!$B$4:$P$4500,15,FALSE))</f>
        <v/>
      </c>
    </row>
    <row r="710" spans="1:56" x14ac:dyDescent="0.15">
      <c r="A710" s="7" t="str">
        <f>IF(G710="","",VLOOKUP(H710,マシン名!$B$4:$C$93,2,FALSE))</f>
        <v/>
      </c>
      <c r="B710" s="7" t="str">
        <f>IF(G710="","",VLOOKUP(I710,作業者名!$B$4:$C$100,2,FALSE))</f>
        <v/>
      </c>
      <c r="C710" s="7" t="str">
        <f>IF(G710="","",VLOOKUP(J710,中子データ!$B$4:$H$4500,2,FALSE))</f>
        <v/>
      </c>
      <c r="D710" s="8" t="str">
        <f>IF(G710="","",VLOOKUP(J710,中子データ!$B$4:$H$4500,4,FALSE))</f>
        <v/>
      </c>
      <c r="E710" s="231" t="str">
        <f t="shared" si="430"/>
        <v/>
      </c>
      <c r="G710" s="238"/>
      <c r="H710" s="9"/>
      <c r="I710" s="9"/>
      <c r="J710" s="9"/>
      <c r="K710" s="10"/>
      <c r="L710" s="10"/>
      <c r="M710" s="6"/>
      <c r="N710" s="6">
        <f t="shared" si="431"/>
        <v>0</v>
      </c>
      <c r="O710" s="250"/>
      <c r="P710" s="250"/>
      <c r="Q710" s="250"/>
      <c r="R710" s="250"/>
      <c r="S710" s="250"/>
      <c r="T710" s="250"/>
      <c r="U710" s="250"/>
      <c r="V710" s="250"/>
      <c r="W710" s="250"/>
      <c r="X710" s="250"/>
      <c r="Y710" s="250"/>
      <c r="Z710" s="4"/>
      <c r="AA710" s="429"/>
      <c r="AB710" s="457">
        <f t="shared" ref="AB710:AB773" si="432">SUM(AC710:AJ710)</f>
        <v>0</v>
      </c>
      <c r="AC710" s="11"/>
      <c r="AD710" s="11"/>
      <c r="AE710" s="11"/>
      <c r="AF710" s="11"/>
      <c r="AG710" s="11"/>
      <c r="AH710" s="11"/>
      <c r="AI710" s="11"/>
      <c r="AJ710" s="12"/>
      <c r="AK710" s="445" t="str">
        <f>IF(G710="","",VLOOKUP(J710,中子データ!$B$4:$H$4500,3,FALSE))</f>
        <v/>
      </c>
      <c r="AL710" s="445" t="str">
        <f>IF(G710="","",VLOOKUP(J710,中子データ!$B$4:$H$4500,5,FALSE))</f>
        <v/>
      </c>
      <c r="AM710" s="445" t="str">
        <f>IF(G710="","",VLOOKUP(J710,中子データ!$B$4:$H$4500,6,FALSE))</f>
        <v/>
      </c>
      <c r="AN710" s="418"/>
      <c r="AO710" s="419"/>
      <c r="AP710" s="420"/>
      <c r="AQ710" s="421"/>
      <c r="AR710" s="420"/>
      <c r="AS710" s="436"/>
      <c r="AT710" s="436"/>
      <c r="AU710" s="422"/>
      <c r="AV710" s="11"/>
      <c r="AW710" s="11"/>
      <c r="AX710" s="410">
        <f t="shared" si="429"/>
        <v>0</v>
      </c>
      <c r="AY710" s="411" t="str">
        <f>IF(G710="","",VLOOKUP(J710,中子データ!$B$4:$M$5999,10,FALSE))</f>
        <v/>
      </c>
      <c r="AZ710" s="438" t="str">
        <f>IF(G710="","",VLOOKUP(J710,中子データ!$B$4:$M$5999,9,FALSE))</f>
        <v/>
      </c>
      <c r="BA710" s="412" t="str">
        <f>IF(AQ710="","",VLOOKUP(AQ710,作業者名!$B$4:$C$100,2,FALSE))</f>
        <v/>
      </c>
      <c r="BB710" s="412" t="str">
        <f>IF(AR710="","",VLOOKUP(AR710,作業者名!$B$4:$C$100,2,FALSE))</f>
        <v/>
      </c>
      <c r="BC710" s="412" t="str">
        <f>IF(G710="","",VLOOKUP(J710,中子データ!B$4:N$6004,12,FALSE))</f>
        <v/>
      </c>
      <c r="BD710" s="413" t="str">
        <f>IF(G710="","",VLOOKUP(J710,中子データ!$B$4:$P$4500,15,FALSE))</f>
        <v/>
      </c>
    </row>
    <row r="711" spans="1:56" x14ac:dyDescent="0.15">
      <c r="A711" s="7" t="str">
        <f>IF(G711="","",VLOOKUP(H711,マシン名!$B$4:$C$93,2,FALSE))</f>
        <v/>
      </c>
      <c r="B711" s="7" t="str">
        <f>IF(G711="","",VLOOKUP(I711,作業者名!$B$4:$C$100,2,FALSE))</f>
        <v/>
      </c>
      <c r="C711" s="7" t="str">
        <f>IF(G711="","",VLOOKUP(J711,中子データ!$B$4:$H$4500,2,FALSE))</f>
        <v/>
      </c>
      <c r="D711" s="8" t="str">
        <f>IF(G711="","",VLOOKUP(J711,中子データ!$B$4:$H$4500,4,FALSE))</f>
        <v/>
      </c>
      <c r="E711" s="231" t="str">
        <f t="shared" si="430"/>
        <v/>
      </c>
      <c r="G711" s="238"/>
      <c r="H711" s="9"/>
      <c r="I711" s="9"/>
      <c r="J711" s="9"/>
      <c r="K711" s="10"/>
      <c r="L711" s="10"/>
      <c r="M711" s="6"/>
      <c r="N711" s="6">
        <f t="shared" si="431"/>
        <v>0</v>
      </c>
      <c r="O711" s="250"/>
      <c r="P711" s="250"/>
      <c r="Q711" s="250"/>
      <c r="R711" s="250"/>
      <c r="S711" s="250"/>
      <c r="T711" s="250"/>
      <c r="U711" s="250"/>
      <c r="V711" s="250"/>
      <c r="W711" s="250"/>
      <c r="X711" s="250"/>
      <c r="Y711" s="250"/>
      <c r="Z711" s="4"/>
      <c r="AA711" s="429"/>
      <c r="AB711" s="457">
        <f t="shared" si="432"/>
        <v>0</v>
      </c>
      <c r="AC711" s="11"/>
      <c r="AD711" s="11"/>
      <c r="AE711" s="11"/>
      <c r="AF711" s="11"/>
      <c r="AG711" s="11"/>
      <c r="AH711" s="11"/>
      <c r="AI711" s="11"/>
      <c r="AJ711" s="12"/>
      <c r="AK711" s="445" t="str">
        <f>IF(G711="","",VLOOKUP(J711,中子データ!$B$4:$H$4500,3,FALSE))</f>
        <v/>
      </c>
      <c r="AL711" s="445" t="str">
        <f>IF(G711="","",VLOOKUP(J711,中子データ!$B$4:$H$4500,5,FALSE))</f>
        <v/>
      </c>
      <c r="AM711" s="445" t="str">
        <f>IF(G711="","",VLOOKUP(J711,中子データ!$B$4:$H$4500,6,FALSE))</f>
        <v/>
      </c>
      <c r="AN711" s="418"/>
      <c r="AO711" s="419"/>
      <c r="AP711" s="420"/>
      <c r="AQ711" s="421"/>
      <c r="AR711" s="420"/>
      <c r="AS711" s="436"/>
      <c r="AT711" s="436"/>
      <c r="AU711" s="422"/>
      <c r="AV711" s="11"/>
      <c r="AW711" s="11"/>
      <c r="AX711" s="410">
        <f t="shared" si="429"/>
        <v>0</v>
      </c>
      <c r="AY711" s="411" t="str">
        <f>IF(G711="","",VLOOKUP(J711,中子データ!$B$4:$M$5999,10,FALSE))</f>
        <v/>
      </c>
      <c r="AZ711" s="438" t="str">
        <f>IF(G711="","",VLOOKUP(J711,中子データ!$B$4:$M$5999,9,FALSE))</f>
        <v/>
      </c>
      <c r="BA711" s="412" t="str">
        <f>IF(AQ711="","",VLOOKUP(AQ711,作業者名!$B$4:$C$100,2,FALSE))</f>
        <v/>
      </c>
      <c r="BB711" s="412" t="str">
        <f>IF(AR711="","",VLOOKUP(AR711,作業者名!$B$4:$C$100,2,FALSE))</f>
        <v/>
      </c>
      <c r="BC711" s="412" t="str">
        <f>IF(G711="","",VLOOKUP(J711,中子データ!B$4:N$6004,12,FALSE))</f>
        <v/>
      </c>
      <c r="BD711" s="413" t="str">
        <f>IF(G711="","",VLOOKUP(J711,中子データ!$B$4:$P$4500,15,FALSE))</f>
        <v/>
      </c>
    </row>
    <row r="712" spans="1:56" x14ac:dyDescent="0.15">
      <c r="A712" s="7" t="str">
        <f>IF(G712="","",VLOOKUP(H712,マシン名!$B$4:$C$93,2,FALSE))</f>
        <v/>
      </c>
      <c r="B712" s="7" t="str">
        <f>IF(G712="","",VLOOKUP(I712,作業者名!$B$4:$C$100,2,FALSE))</f>
        <v/>
      </c>
      <c r="C712" s="7" t="str">
        <f>IF(G712="","",VLOOKUP(J712,中子データ!$B$4:$H$4500,2,FALSE))</f>
        <v/>
      </c>
      <c r="D712" s="8" t="str">
        <f>IF(G712="","",VLOOKUP(J712,中子データ!$B$4:$H$4500,4,FALSE))</f>
        <v/>
      </c>
      <c r="E712" s="231" t="str">
        <f t="shared" si="430"/>
        <v/>
      </c>
      <c r="G712" s="238"/>
      <c r="H712" s="9"/>
      <c r="I712" s="9"/>
      <c r="J712" s="9"/>
      <c r="K712" s="10"/>
      <c r="L712" s="10"/>
      <c r="M712" s="6"/>
      <c r="N712" s="6">
        <f t="shared" si="431"/>
        <v>0</v>
      </c>
      <c r="O712" s="250"/>
      <c r="P712" s="250"/>
      <c r="Q712" s="250"/>
      <c r="R712" s="250"/>
      <c r="S712" s="250"/>
      <c r="T712" s="250"/>
      <c r="U712" s="250"/>
      <c r="V712" s="250"/>
      <c r="W712" s="250"/>
      <c r="X712" s="250"/>
      <c r="Y712" s="250"/>
      <c r="Z712" s="4"/>
      <c r="AA712" s="429"/>
      <c r="AB712" s="457">
        <f t="shared" si="432"/>
        <v>0</v>
      </c>
      <c r="AC712" s="11"/>
      <c r="AD712" s="11"/>
      <c r="AE712" s="11"/>
      <c r="AF712" s="11"/>
      <c r="AG712" s="11"/>
      <c r="AH712" s="11"/>
      <c r="AI712" s="11"/>
      <c r="AJ712" s="12"/>
      <c r="AK712" s="445" t="str">
        <f>IF(G712="","",VLOOKUP(J712,中子データ!$B$4:$H$4500,3,FALSE))</f>
        <v/>
      </c>
      <c r="AL712" s="445" t="str">
        <f>IF(G712="","",VLOOKUP(J712,中子データ!$B$4:$H$4500,5,FALSE))</f>
        <v/>
      </c>
      <c r="AM712" s="445" t="str">
        <f>IF(G712="","",VLOOKUP(J712,中子データ!$B$4:$H$4500,6,FALSE))</f>
        <v/>
      </c>
      <c r="AN712" s="418"/>
      <c r="AO712" s="419"/>
      <c r="AP712" s="420"/>
      <c r="AQ712" s="421"/>
      <c r="AR712" s="420"/>
      <c r="AS712" s="436"/>
      <c r="AT712" s="436"/>
      <c r="AU712" s="422"/>
      <c r="AV712" s="11"/>
      <c r="AW712" s="11"/>
      <c r="AX712" s="410">
        <f t="shared" si="429"/>
        <v>0</v>
      </c>
      <c r="AY712" s="411" t="str">
        <f>IF(G712="","",VLOOKUP(J712,中子データ!$B$4:$M$5999,10,FALSE))</f>
        <v/>
      </c>
      <c r="AZ712" s="438" t="str">
        <f>IF(G712="","",VLOOKUP(J712,中子データ!$B$4:$M$5999,9,FALSE))</f>
        <v/>
      </c>
      <c r="BA712" s="412" t="str">
        <f>IF(AQ712="","",VLOOKUP(AQ712,作業者名!$B$4:$C$100,2,FALSE))</f>
        <v/>
      </c>
      <c r="BB712" s="412" t="str">
        <f>IF(AR712="","",VLOOKUP(AR712,作業者名!$B$4:$C$100,2,FALSE))</f>
        <v/>
      </c>
      <c r="BC712" s="412" t="str">
        <f>IF(G712="","",VLOOKUP(J712,中子データ!B$4:N$6004,12,FALSE))</f>
        <v/>
      </c>
      <c r="BD712" s="413" t="str">
        <f>IF(G712="","",VLOOKUP(J712,中子データ!$B$4:$P$4500,15,FALSE))</f>
        <v/>
      </c>
    </row>
    <row r="713" spans="1:56" x14ac:dyDescent="0.15">
      <c r="A713" s="7" t="str">
        <f>IF(G713="","",VLOOKUP(H713,マシン名!$B$4:$C$93,2,FALSE))</f>
        <v/>
      </c>
      <c r="B713" s="7" t="str">
        <f>IF(G713="","",VLOOKUP(I713,作業者名!$B$4:$C$100,2,FALSE))</f>
        <v/>
      </c>
      <c r="C713" s="7" t="str">
        <f>IF(G713="","",VLOOKUP(J713,中子データ!$B$4:$H$4500,2,FALSE))</f>
        <v/>
      </c>
      <c r="D713" s="8" t="str">
        <f>IF(G713="","",VLOOKUP(J713,中子データ!$B$4:$H$4500,4,FALSE))</f>
        <v/>
      </c>
      <c r="E713" s="231" t="str">
        <f t="shared" si="430"/>
        <v/>
      </c>
      <c r="G713" s="238"/>
      <c r="H713" s="9"/>
      <c r="I713" s="9"/>
      <c r="J713" s="9"/>
      <c r="K713" s="10"/>
      <c r="L713" s="10"/>
      <c r="M713" s="6"/>
      <c r="N713" s="6">
        <f t="shared" si="431"/>
        <v>0</v>
      </c>
      <c r="O713" s="250"/>
      <c r="P713" s="250"/>
      <c r="Q713" s="250"/>
      <c r="R713" s="250"/>
      <c r="S713" s="250"/>
      <c r="T713" s="250"/>
      <c r="U713" s="250"/>
      <c r="V713" s="250"/>
      <c r="W713" s="250"/>
      <c r="X713" s="250"/>
      <c r="Y713" s="250"/>
      <c r="Z713" s="4"/>
      <c r="AA713" s="429"/>
      <c r="AB713" s="457">
        <f t="shared" si="432"/>
        <v>0</v>
      </c>
      <c r="AC713" s="11"/>
      <c r="AD713" s="11"/>
      <c r="AE713" s="11"/>
      <c r="AF713" s="11"/>
      <c r="AG713" s="11"/>
      <c r="AH713" s="11"/>
      <c r="AI713" s="11"/>
      <c r="AJ713" s="12"/>
      <c r="AK713" s="445" t="str">
        <f>IF(G713="","",VLOOKUP(J713,中子データ!$B$4:$H$4500,3,FALSE))</f>
        <v/>
      </c>
      <c r="AL713" s="445" t="str">
        <f>IF(G713="","",VLOOKUP(J713,中子データ!$B$4:$H$4500,5,FALSE))</f>
        <v/>
      </c>
      <c r="AM713" s="445" t="str">
        <f>IF(G713="","",VLOOKUP(J713,中子データ!$B$4:$H$4500,6,FALSE))</f>
        <v/>
      </c>
      <c r="AN713" s="418"/>
      <c r="AO713" s="419"/>
      <c r="AP713" s="420"/>
      <c r="AQ713" s="421"/>
      <c r="AR713" s="420"/>
      <c r="AS713" s="436"/>
      <c r="AT713" s="436"/>
      <c r="AU713" s="422"/>
      <c r="AV713" s="11"/>
      <c r="AW713" s="11"/>
      <c r="AX713" s="410">
        <f t="shared" si="429"/>
        <v>0</v>
      </c>
      <c r="AY713" s="411" t="str">
        <f>IF(G713="","",VLOOKUP(J713,中子データ!$B$4:$M$5999,10,FALSE))</f>
        <v/>
      </c>
      <c r="AZ713" s="438" t="str">
        <f>IF(G713="","",VLOOKUP(J713,中子データ!$B$4:$M$5999,9,FALSE))</f>
        <v/>
      </c>
      <c r="BA713" s="412" t="str">
        <f>IF(AQ713="","",VLOOKUP(AQ713,作業者名!$B$4:$C$100,2,FALSE))</f>
        <v/>
      </c>
      <c r="BB713" s="412" t="str">
        <f>IF(AR713="","",VLOOKUP(AR713,作業者名!$B$4:$C$100,2,FALSE))</f>
        <v/>
      </c>
      <c r="BC713" s="412" t="str">
        <f>IF(G713="","",VLOOKUP(J713,中子データ!B$4:N$6004,12,FALSE))</f>
        <v/>
      </c>
      <c r="BD713" s="413" t="str">
        <f>IF(G713="","",VLOOKUP(J713,中子データ!$B$4:$P$4500,15,FALSE))</f>
        <v/>
      </c>
    </row>
    <row r="714" spans="1:56" x14ac:dyDescent="0.15">
      <c r="A714" s="7" t="str">
        <f>IF(G714="","",VLOOKUP(H714,マシン名!$B$4:$C$93,2,FALSE))</f>
        <v/>
      </c>
      <c r="B714" s="7" t="str">
        <f>IF(G714="","",VLOOKUP(I714,作業者名!$B$4:$C$100,2,FALSE))</f>
        <v/>
      </c>
      <c r="C714" s="7" t="str">
        <f>IF(G714="","",VLOOKUP(J714,中子データ!$B$4:$H$4500,2,FALSE))</f>
        <v/>
      </c>
      <c r="D714" s="8" t="str">
        <f>IF(G714="","",VLOOKUP(J714,中子データ!$B$4:$H$4500,4,FALSE))</f>
        <v/>
      </c>
      <c r="E714" s="231" t="str">
        <f t="shared" si="430"/>
        <v/>
      </c>
      <c r="G714" s="238"/>
      <c r="H714" s="9"/>
      <c r="I714" s="9"/>
      <c r="J714" s="9"/>
      <c r="K714" s="10"/>
      <c r="L714" s="10"/>
      <c r="M714" s="6"/>
      <c r="N714" s="6">
        <f t="shared" si="431"/>
        <v>0</v>
      </c>
      <c r="O714" s="250"/>
      <c r="P714" s="250"/>
      <c r="Q714" s="250"/>
      <c r="R714" s="250"/>
      <c r="S714" s="250"/>
      <c r="T714" s="250"/>
      <c r="U714" s="250"/>
      <c r="V714" s="250"/>
      <c r="W714" s="250"/>
      <c r="X714" s="250"/>
      <c r="Y714" s="250"/>
      <c r="Z714" s="4"/>
      <c r="AA714" s="429"/>
      <c r="AB714" s="457">
        <f t="shared" si="432"/>
        <v>0</v>
      </c>
      <c r="AC714" s="11"/>
      <c r="AD714" s="11"/>
      <c r="AE714" s="11"/>
      <c r="AF714" s="11"/>
      <c r="AG714" s="11"/>
      <c r="AH714" s="11"/>
      <c r="AI714" s="11"/>
      <c r="AJ714" s="12"/>
      <c r="AK714" s="445" t="str">
        <f>IF(G714="","",VLOOKUP(J714,中子データ!$B$4:$H$4500,3,FALSE))</f>
        <v/>
      </c>
      <c r="AL714" s="445" t="str">
        <f>IF(G714="","",VLOOKUP(J714,中子データ!$B$4:$H$4500,5,FALSE))</f>
        <v/>
      </c>
      <c r="AM714" s="445" t="str">
        <f>IF(G714="","",VLOOKUP(J714,中子データ!$B$4:$H$4500,6,FALSE))</f>
        <v/>
      </c>
      <c r="AN714" s="418"/>
      <c r="AO714" s="419"/>
      <c r="AP714" s="420"/>
      <c r="AQ714" s="421"/>
      <c r="AR714" s="420"/>
      <c r="AS714" s="436"/>
      <c r="AT714" s="436"/>
      <c r="AU714" s="422"/>
      <c r="AV714" s="11"/>
      <c r="AW714" s="11"/>
      <c r="AX714" s="410">
        <f t="shared" si="429"/>
        <v>0</v>
      </c>
      <c r="AY714" s="411" t="str">
        <f>IF(G714="","",VLOOKUP(J714,中子データ!$B$4:$M$5999,10,FALSE))</f>
        <v/>
      </c>
      <c r="AZ714" s="438" t="str">
        <f>IF(G714="","",VLOOKUP(J714,中子データ!$B$4:$M$5999,9,FALSE))</f>
        <v/>
      </c>
      <c r="BA714" s="412" t="str">
        <f>IF(AQ714="","",VLOOKUP(AQ714,作業者名!$B$4:$C$100,2,FALSE))</f>
        <v/>
      </c>
      <c r="BB714" s="412" t="str">
        <f>IF(AR714="","",VLOOKUP(AR714,作業者名!$B$4:$C$100,2,FALSE))</f>
        <v/>
      </c>
      <c r="BC714" s="412" t="str">
        <f>IF(G714="","",VLOOKUP(J714,中子データ!B$4:N$6004,12,FALSE))</f>
        <v/>
      </c>
      <c r="BD714" s="413" t="str">
        <f>IF(G714="","",VLOOKUP(J714,中子データ!$B$4:$P$4500,15,FALSE))</f>
        <v/>
      </c>
    </row>
    <row r="715" spans="1:56" x14ac:dyDescent="0.15">
      <c r="A715" s="7" t="str">
        <f>IF(G715="","",VLOOKUP(H715,マシン名!$B$4:$C$93,2,FALSE))</f>
        <v/>
      </c>
      <c r="B715" s="7" t="str">
        <f>IF(G715="","",VLOOKUP(I715,作業者名!$B$4:$C$100,2,FALSE))</f>
        <v/>
      </c>
      <c r="C715" s="7" t="str">
        <f>IF(G715="","",VLOOKUP(J715,中子データ!$B$4:$H$4500,2,FALSE))</f>
        <v/>
      </c>
      <c r="D715" s="8" t="str">
        <f>IF(G715="","",VLOOKUP(J715,中子データ!$B$4:$H$4500,4,FALSE))</f>
        <v/>
      </c>
      <c r="E715" s="231" t="str">
        <f t="shared" si="430"/>
        <v/>
      </c>
      <c r="G715" s="238"/>
      <c r="H715" s="9"/>
      <c r="I715" s="9"/>
      <c r="J715" s="9"/>
      <c r="K715" s="10"/>
      <c r="L715" s="10"/>
      <c r="M715" s="6"/>
      <c r="N715" s="6">
        <f t="shared" si="431"/>
        <v>0</v>
      </c>
      <c r="O715" s="250"/>
      <c r="P715" s="250"/>
      <c r="Q715" s="250"/>
      <c r="R715" s="250"/>
      <c r="S715" s="250"/>
      <c r="T715" s="250"/>
      <c r="U715" s="250"/>
      <c r="V715" s="250"/>
      <c r="W715" s="250"/>
      <c r="X715" s="250"/>
      <c r="Y715" s="250"/>
      <c r="Z715" s="4"/>
      <c r="AA715" s="429"/>
      <c r="AB715" s="457">
        <f t="shared" si="432"/>
        <v>0</v>
      </c>
      <c r="AC715" s="11"/>
      <c r="AD715" s="11"/>
      <c r="AE715" s="11"/>
      <c r="AF715" s="11"/>
      <c r="AG715" s="11"/>
      <c r="AH715" s="11"/>
      <c r="AI715" s="11"/>
      <c r="AJ715" s="12"/>
      <c r="AK715" s="445" t="str">
        <f>IF(G715="","",VLOOKUP(J715,中子データ!$B$4:$H$4500,3,FALSE))</f>
        <v/>
      </c>
      <c r="AL715" s="445" t="str">
        <f>IF(G715="","",VLOOKUP(J715,中子データ!$B$4:$H$4500,5,FALSE))</f>
        <v/>
      </c>
      <c r="AM715" s="445" t="str">
        <f>IF(G715="","",VLOOKUP(J715,中子データ!$B$4:$H$4500,6,FALSE))</f>
        <v/>
      </c>
      <c r="AN715" s="418"/>
      <c r="AO715" s="419"/>
      <c r="AP715" s="420"/>
      <c r="AQ715" s="421"/>
      <c r="AR715" s="420"/>
      <c r="AS715" s="436"/>
      <c r="AT715" s="436"/>
      <c r="AU715" s="422"/>
      <c r="AV715" s="11"/>
      <c r="AW715" s="11"/>
      <c r="AX715" s="410">
        <f t="shared" si="429"/>
        <v>0</v>
      </c>
      <c r="AY715" s="411" t="str">
        <f>IF(G715="","",VLOOKUP(J715,中子データ!$B$4:$M$5999,10,FALSE))</f>
        <v/>
      </c>
      <c r="AZ715" s="438" t="str">
        <f>IF(G715="","",VLOOKUP(J715,中子データ!$B$4:$M$5999,9,FALSE))</f>
        <v/>
      </c>
      <c r="BA715" s="412" t="str">
        <f>IF(AQ715="","",VLOOKUP(AQ715,作業者名!$B$4:$C$100,2,FALSE))</f>
        <v/>
      </c>
      <c r="BB715" s="412" t="str">
        <f>IF(AR715="","",VLOOKUP(AR715,作業者名!$B$4:$C$100,2,FALSE))</f>
        <v/>
      </c>
      <c r="BC715" s="412" t="str">
        <f>IF(G715="","",VLOOKUP(J715,中子データ!B$4:N$6004,12,FALSE))</f>
        <v/>
      </c>
      <c r="BD715" s="413" t="str">
        <f>IF(G715="","",VLOOKUP(J715,中子データ!$B$4:$P$4500,15,FALSE))</f>
        <v/>
      </c>
    </row>
    <row r="716" spans="1:56" x14ac:dyDescent="0.15">
      <c r="A716" s="7" t="str">
        <f>IF(G716="","",VLOOKUP(H716,マシン名!$B$4:$C$93,2,FALSE))</f>
        <v/>
      </c>
      <c r="B716" s="7" t="str">
        <f>IF(G716="","",VLOOKUP(I716,作業者名!$B$4:$C$100,2,FALSE))</f>
        <v/>
      </c>
      <c r="C716" s="7" t="str">
        <f>IF(G716="","",VLOOKUP(J716,中子データ!$B$4:$H$4500,2,FALSE))</f>
        <v/>
      </c>
      <c r="D716" s="8" t="str">
        <f>IF(G716="","",VLOOKUP(J716,中子データ!$B$4:$H$4500,4,FALSE))</f>
        <v/>
      </c>
      <c r="E716" s="231" t="str">
        <f t="shared" si="430"/>
        <v/>
      </c>
      <c r="G716" s="238"/>
      <c r="H716" s="9"/>
      <c r="I716" s="9"/>
      <c r="J716" s="9"/>
      <c r="K716" s="10"/>
      <c r="L716" s="10"/>
      <c r="M716" s="6"/>
      <c r="N716" s="6">
        <f t="shared" si="431"/>
        <v>0</v>
      </c>
      <c r="O716" s="250"/>
      <c r="P716" s="250"/>
      <c r="Q716" s="250"/>
      <c r="R716" s="250"/>
      <c r="S716" s="250"/>
      <c r="T716" s="250"/>
      <c r="U716" s="250"/>
      <c r="V716" s="250"/>
      <c r="W716" s="250"/>
      <c r="X716" s="250"/>
      <c r="Y716" s="250"/>
      <c r="Z716" s="4"/>
      <c r="AA716" s="429"/>
      <c r="AB716" s="457">
        <f t="shared" si="432"/>
        <v>0</v>
      </c>
      <c r="AC716" s="11"/>
      <c r="AD716" s="11"/>
      <c r="AE716" s="11"/>
      <c r="AF716" s="11"/>
      <c r="AG716" s="11"/>
      <c r="AH716" s="11"/>
      <c r="AI716" s="11"/>
      <c r="AJ716" s="12"/>
      <c r="AK716" s="445" t="str">
        <f>IF(G716="","",VLOOKUP(J716,中子データ!$B$4:$H$4500,3,FALSE))</f>
        <v/>
      </c>
      <c r="AL716" s="445" t="str">
        <f>IF(G716="","",VLOOKUP(J716,中子データ!$B$4:$H$4500,5,FALSE))</f>
        <v/>
      </c>
      <c r="AM716" s="445" t="str">
        <f>IF(G716="","",VLOOKUP(J716,中子データ!$B$4:$H$4500,6,FALSE))</f>
        <v/>
      </c>
      <c r="AN716" s="418"/>
      <c r="AO716" s="419"/>
      <c r="AP716" s="420"/>
      <c r="AQ716" s="421"/>
      <c r="AR716" s="420"/>
      <c r="AS716" s="436"/>
      <c r="AT716" s="436"/>
      <c r="AU716" s="422"/>
      <c r="AV716" s="11"/>
      <c r="AW716" s="11"/>
      <c r="AX716" s="410">
        <f t="shared" si="429"/>
        <v>0</v>
      </c>
      <c r="AY716" s="411" t="str">
        <f>IF(G716="","",VLOOKUP(J716,中子データ!$B$4:$M$5999,10,FALSE))</f>
        <v/>
      </c>
      <c r="AZ716" s="438" t="str">
        <f>IF(G716="","",VLOOKUP(J716,中子データ!$B$4:$M$5999,9,FALSE))</f>
        <v/>
      </c>
      <c r="BA716" s="412" t="str">
        <f>IF(AQ716="","",VLOOKUP(AQ716,作業者名!$B$4:$C$100,2,FALSE))</f>
        <v/>
      </c>
      <c r="BB716" s="412" t="str">
        <f>IF(AR716="","",VLOOKUP(AR716,作業者名!$B$4:$C$100,2,FALSE))</f>
        <v/>
      </c>
      <c r="BC716" s="412" t="str">
        <f>IF(G716="","",VLOOKUP(J716,中子データ!B$4:N$6004,12,FALSE))</f>
        <v/>
      </c>
      <c r="BD716" s="413" t="str">
        <f>IF(G716="","",VLOOKUP(J716,中子データ!$B$4:$P$4500,15,FALSE))</f>
        <v/>
      </c>
    </row>
    <row r="717" spans="1:56" x14ac:dyDescent="0.15">
      <c r="A717" s="7" t="str">
        <f>IF(G717="","",VLOOKUP(H717,マシン名!$B$4:$C$93,2,FALSE))</f>
        <v/>
      </c>
      <c r="B717" s="7" t="str">
        <f>IF(G717="","",VLOOKUP(I717,作業者名!$B$4:$C$100,2,FALSE))</f>
        <v/>
      </c>
      <c r="C717" s="7" t="str">
        <f>IF(G717="","",VLOOKUP(J717,中子データ!$B$4:$H$4500,2,FALSE))</f>
        <v/>
      </c>
      <c r="D717" s="8" t="str">
        <f>IF(G717="","",VLOOKUP(J717,中子データ!$B$4:$H$4500,4,FALSE))</f>
        <v/>
      </c>
      <c r="E717" s="231" t="str">
        <f t="shared" si="430"/>
        <v/>
      </c>
      <c r="G717" s="238"/>
      <c r="H717" s="9"/>
      <c r="I717" s="9"/>
      <c r="J717" s="9"/>
      <c r="K717" s="10"/>
      <c r="L717" s="10"/>
      <c r="M717" s="6"/>
      <c r="N717" s="6">
        <f t="shared" si="431"/>
        <v>0</v>
      </c>
      <c r="O717" s="250"/>
      <c r="P717" s="250"/>
      <c r="Q717" s="250"/>
      <c r="R717" s="250"/>
      <c r="S717" s="250"/>
      <c r="T717" s="250"/>
      <c r="U717" s="250"/>
      <c r="V717" s="250"/>
      <c r="W717" s="250"/>
      <c r="X717" s="250"/>
      <c r="Y717" s="250"/>
      <c r="Z717" s="4"/>
      <c r="AA717" s="429"/>
      <c r="AB717" s="457">
        <f t="shared" si="432"/>
        <v>0</v>
      </c>
      <c r="AC717" s="11"/>
      <c r="AD717" s="11"/>
      <c r="AE717" s="11"/>
      <c r="AF717" s="11"/>
      <c r="AG717" s="11"/>
      <c r="AH717" s="11"/>
      <c r="AI717" s="11"/>
      <c r="AJ717" s="12"/>
      <c r="AK717" s="445" t="str">
        <f>IF(G717="","",VLOOKUP(J717,中子データ!$B$4:$H$4500,3,FALSE))</f>
        <v/>
      </c>
      <c r="AL717" s="445" t="str">
        <f>IF(G717="","",VLOOKUP(J717,中子データ!$B$4:$H$4500,5,FALSE))</f>
        <v/>
      </c>
      <c r="AM717" s="445" t="str">
        <f>IF(G717="","",VLOOKUP(J717,中子データ!$B$4:$H$4500,6,FALSE))</f>
        <v/>
      </c>
      <c r="AN717" s="418"/>
      <c r="AO717" s="419"/>
      <c r="AP717" s="420"/>
      <c r="AQ717" s="421"/>
      <c r="AR717" s="420"/>
      <c r="AS717" s="436"/>
      <c r="AT717" s="436"/>
      <c r="AU717" s="422"/>
      <c r="AV717" s="11"/>
      <c r="AW717" s="11"/>
      <c r="AX717" s="410">
        <f t="shared" si="429"/>
        <v>0</v>
      </c>
      <c r="AY717" s="411" t="str">
        <f>IF(G717="","",VLOOKUP(J717,中子データ!$B$4:$M$5999,10,FALSE))</f>
        <v/>
      </c>
      <c r="AZ717" s="438" t="str">
        <f>IF(G717="","",VLOOKUP(J717,中子データ!$B$4:$M$5999,9,FALSE))</f>
        <v/>
      </c>
      <c r="BA717" s="412" t="str">
        <f>IF(AQ717="","",VLOOKUP(AQ717,作業者名!$B$4:$C$100,2,FALSE))</f>
        <v/>
      </c>
      <c r="BB717" s="412" t="str">
        <f>IF(AR717="","",VLOOKUP(AR717,作業者名!$B$4:$C$100,2,FALSE))</f>
        <v/>
      </c>
      <c r="BC717" s="412" t="str">
        <f>IF(G717="","",VLOOKUP(J717,中子データ!B$4:N$6004,12,FALSE))</f>
        <v/>
      </c>
      <c r="BD717" s="413" t="str">
        <f>IF(G717="","",VLOOKUP(J717,中子データ!$B$4:$P$4500,15,FALSE))</f>
        <v/>
      </c>
    </row>
    <row r="718" spans="1:56" x14ac:dyDescent="0.15">
      <c r="A718" s="7" t="str">
        <f>IF(G718="","",VLOOKUP(H718,マシン名!$B$4:$C$93,2,FALSE))</f>
        <v/>
      </c>
      <c r="B718" s="7" t="str">
        <f>IF(G718="","",VLOOKUP(I718,作業者名!$B$4:$C$100,2,FALSE))</f>
        <v/>
      </c>
      <c r="C718" s="7" t="str">
        <f>IF(G718="","",VLOOKUP(J718,中子データ!$B$4:$H$4500,2,FALSE))</f>
        <v/>
      </c>
      <c r="D718" s="8" t="str">
        <f>IF(G718="","",VLOOKUP(J718,中子データ!$B$4:$H$4500,4,FALSE))</f>
        <v/>
      </c>
      <c r="E718" s="231" t="str">
        <f t="shared" si="430"/>
        <v/>
      </c>
      <c r="G718" s="238"/>
      <c r="H718" s="9"/>
      <c r="I718" s="9"/>
      <c r="J718" s="9"/>
      <c r="K718" s="10"/>
      <c r="L718" s="10"/>
      <c r="M718" s="6"/>
      <c r="N718" s="6">
        <f t="shared" si="431"/>
        <v>0</v>
      </c>
      <c r="O718" s="250"/>
      <c r="P718" s="250"/>
      <c r="Q718" s="250"/>
      <c r="R718" s="250"/>
      <c r="S718" s="250"/>
      <c r="T718" s="250"/>
      <c r="U718" s="250"/>
      <c r="V718" s="250"/>
      <c r="W718" s="250"/>
      <c r="X718" s="250"/>
      <c r="Y718" s="250"/>
      <c r="Z718" s="4"/>
      <c r="AA718" s="429"/>
      <c r="AB718" s="457">
        <f t="shared" si="432"/>
        <v>0</v>
      </c>
      <c r="AC718" s="11"/>
      <c r="AD718" s="11"/>
      <c r="AE718" s="11"/>
      <c r="AF718" s="11"/>
      <c r="AG718" s="11"/>
      <c r="AH718" s="11"/>
      <c r="AI718" s="11"/>
      <c r="AJ718" s="12"/>
      <c r="AK718" s="445" t="str">
        <f>IF(G718="","",VLOOKUP(J718,中子データ!$B$4:$H$4500,3,FALSE))</f>
        <v/>
      </c>
      <c r="AL718" s="445" t="str">
        <f>IF(G718="","",VLOOKUP(J718,中子データ!$B$4:$H$4500,5,FALSE))</f>
        <v/>
      </c>
      <c r="AM718" s="445" t="str">
        <f>IF(G718="","",VLOOKUP(J718,中子データ!$B$4:$H$4500,6,FALSE))</f>
        <v/>
      </c>
      <c r="AN718" s="418"/>
      <c r="AO718" s="419"/>
      <c r="AP718" s="420"/>
      <c r="AQ718" s="421"/>
      <c r="AR718" s="420"/>
      <c r="AS718" s="436"/>
      <c r="AT718" s="436"/>
      <c r="AU718" s="422"/>
      <c r="AV718" s="11"/>
      <c r="AW718" s="11"/>
      <c r="AX718" s="410">
        <f t="shared" si="429"/>
        <v>0</v>
      </c>
      <c r="AY718" s="411" t="str">
        <f>IF(G718="","",VLOOKUP(J718,中子データ!$B$4:$M$5999,10,FALSE))</f>
        <v/>
      </c>
      <c r="AZ718" s="438" t="str">
        <f>IF(G718="","",VLOOKUP(J718,中子データ!$B$4:$M$5999,9,FALSE))</f>
        <v/>
      </c>
      <c r="BA718" s="412" t="str">
        <f>IF(AQ718="","",VLOOKUP(AQ718,作業者名!$B$4:$C$100,2,FALSE))</f>
        <v/>
      </c>
      <c r="BB718" s="412" t="str">
        <f>IF(AR718="","",VLOOKUP(AR718,作業者名!$B$4:$C$100,2,FALSE))</f>
        <v/>
      </c>
      <c r="BC718" s="412" t="str">
        <f>IF(G718="","",VLOOKUP(J718,中子データ!B$4:N$6004,12,FALSE))</f>
        <v/>
      </c>
      <c r="BD718" s="413" t="str">
        <f>IF(G718="","",VLOOKUP(J718,中子データ!$B$4:$P$4500,15,FALSE))</f>
        <v/>
      </c>
    </row>
    <row r="719" spans="1:56" x14ac:dyDescent="0.15">
      <c r="A719" s="7" t="str">
        <f>IF(G719="","",VLOOKUP(H719,マシン名!$B$4:$C$93,2,FALSE))</f>
        <v/>
      </c>
      <c r="B719" s="7" t="str">
        <f>IF(G719="","",VLOOKUP(I719,作業者名!$B$4:$C$100,2,FALSE))</f>
        <v/>
      </c>
      <c r="C719" s="7" t="str">
        <f>IF(G719="","",VLOOKUP(J719,中子データ!$B$4:$H$4500,2,FALSE))</f>
        <v/>
      </c>
      <c r="D719" s="8" t="str">
        <f>IF(G719="","",VLOOKUP(J719,中子データ!$B$4:$H$4500,4,FALSE))</f>
        <v/>
      </c>
      <c r="E719" s="231" t="str">
        <f t="shared" si="430"/>
        <v/>
      </c>
      <c r="G719" s="238"/>
      <c r="H719" s="9"/>
      <c r="I719" s="9"/>
      <c r="J719" s="9"/>
      <c r="K719" s="10"/>
      <c r="L719" s="10"/>
      <c r="M719" s="6"/>
      <c r="N719" s="6">
        <f t="shared" si="431"/>
        <v>0</v>
      </c>
      <c r="O719" s="250"/>
      <c r="P719" s="250"/>
      <c r="Q719" s="250"/>
      <c r="R719" s="250"/>
      <c r="S719" s="250"/>
      <c r="T719" s="250"/>
      <c r="U719" s="250"/>
      <c r="V719" s="250"/>
      <c r="W719" s="250"/>
      <c r="X719" s="250"/>
      <c r="Y719" s="250"/>
      <c r="Z719" s="4"/>
      <c r="AA719" s="429"/>
      <c r="AB719" s="457">
        <f t="shared" si="432"/>
        <v>0</v>
      </c>
      <c r="AC719" s="11"/>
      <c r="AD719" s="11"/>
      <c r="AE719" s="11"/>
      <c r="AF719" s="11"/>
      <c r="AG719" s="11"/>
      <c r="AH719" s="11"/>
      <c r="AI719" s="11"/>
      <c r="AJ719" s="12"/>
      <c r="AK719" s="445" t="str">
        <f>IF(G719="","",VLOOKUP(J719,中子データ!$B$4:$H$4500,3,FALSE))</f>
        <v/>
      </c>
      <c r="AL719" s="445" t="str">
        <f>IF(G719="","",VLOOKUP(J719,中子データ!$B$4:$H$4500,5,FALSE))</f>
        <v/>
      </c>
      <c r="AM719" s="445" t="str">
        <f>IF(G719="","",VLOOKUP(J719,中子データ!$B$4:$H$4500,6,FALSE))</f>
        <v/>
      </c>
      <c r="AN719" s="418"/>
      <c r="AO719" s="419"/>
      <c r="AP719" s="420"/>
      <c r="AQ719" s="421"/>
      <c r="AR719" s="420"/>
      <c r="AS719" s="436"/>
      <c r="AT719" s="436"/>
      <c r="AU719" s="422"/>
      <c r="AV719" s="11"/>
      <c r="AW719" s="11"/>
      <c r="AX719" s="410">
        <f t="shared" si="429"/>
        <v>0</v>
      </c>
      <c r="AY719" s="411" t="str">
        <f>IF(G719="","",VLOOKUP(J719,中子データ!$B$4:$M$5999,10,FALSE))</f>
        <v/>
      </c>
      <c r="AZ719" s="438" t="str">
        <f>IF(G719="","",VLOOKUP(J719,中子データ!$B$4:$M$5999,9,FALSE))</f>
        <v/>
      </c>
      <c r="BA719" s="412" t="str">
        <f>IF(AQ719="","",VLOOKUP(AQ719,作業者名!$B$4:$C$100,2,FALSE))</f>
        <v/>
      </c>
      <c r="BB719" s="412" t="str">
        <f>IF(AR719="","",VLOOKUP(AR719,作業者名!$B$4:$C$100,2,FALSE))</f>
        <v/>
      </c>
      <c r="BC719" s="412" t="str">
        <f>IF(G719="","",VLOOKUP(J719,中子データ!B$4:N$6004,12,FALSE))</f>
        <v/>
      </c>
      <c r="BD719" s="413" t="str">
        <f>IF(G719="","",VLOOKUP(J719,中子データ!$B$4:$P$4500,15,FALSE))</f>
        <v/>
      </c>
    </row>
    <row r="720" spans="1:56" x14ac:dyDescent="0.15">
      <c r="A720" s="7" t="str">
        <f>IF(G720="","",VLOOKUP(H720,マシン名!$B$4:$C$93,2,FALSE))</f>
        <v/>
      </c>
      <c r="B720" s="7" t="str">
        <f>IF(G720="","",VLOOKUP(I720,作業者名!$B$4:$C$100,2,FALSE))</f>
        <v/>
      </c>
      <c r="C720" s="7" t="str">
        <f>IF(G720="","",VLOOKUP(J720,中子データ!$B$4:$H$4500,2,FALSE))</f>
        <v/>
      </c>
      <c r="D720" s="8" t="str">
        <f>IF(G720="","",VLOOKUP(J720,中子データ!$B$4:$H$4500,4,FALSE))</f>
        <v/>
      </c>
      <c r="E720" s="231" t="str">
        <f t="shared" si="430"/>
        <v/>
      </c>
      <c r="G720" s="238"/>
      <c r="H720" s="9"/>
      <c r="I720" s="9"/>
      <c r="J720" s="9"/>
      <c r="K720" s="10"/>
      <c r="L720" s="10"/>
      <c r="M720" s="6"/>
      <c r="N720" s="6">
        <f t="shared" si="431"/>
        <v>0</v>
      </c>
      <c r="O720" s="250"/>
      <c r="P720" s="250"/>
      <c r="Q720" s="250"/>
      <c r="R720" s="250"/>
      <c r="S720" s="250"/>
      <c r="T720" s="250"/>
      <c r="U720" s="250"/>
      <c r="V720" s="250"/>
      <c r="W720" s="250"/>
      <c r="X720" s="250"/>
      <c r="Y720" s="250"/>
      <c r="Z720" s="4"/>
      <c r="AA720" s="429"/>
      <c r="AB720" s="457">
        <f t="shared" si="432"/>
        <v>0</v>
      </c>
      <c r="AC720" s="11"/>
      <c r="AD720" s="11"/>
      <c r="AE720" s="11"/>
      <c r="AF720" s="11"/>
      <c r="AG720" s="11"/>
      <c r="AH720" s="11"/>
      <c r="AI720" s="11"/>
      <c r="AJ720" s="12"/>
      <c r="AK720" s="445" t="str">
        <f>IF(G720="","",VLOOKUP(J720,中子データ!$B$4:$H$4500,3,FALSE))</f>
        <v/>
      </c>
      <c r="AL720" s="445" t="str">
        <f>IF(G720="","",VLOOKUP(J720,中子データ!$B$4:$H$4500,5,FALSE))</f>
        <v/>
      </c>
      <c r="AM720" s="445" t="str">
        <f>IF(G720="","",VLOOKUP(J720,中子データ!$B$4:$H$4500,6,FALSE))</f>
        <v/>
      </c>
      <c r="AN720" s="418"/>
      <c r="AO720" s="419"/>
      <c r="AP720" s="420"/>
      <c r="AQ720" s="421"/>
      <c r="AR720" s="420"/>
      <c r="AS720" s="436"/>
      <c r="AT720" s="436"/>
      <c r="AU720" s="422"/>
      <c r="AV720" s="11"/>
      <c r="AW720" s="11"/>
      <c r="AX720" s="410">
        <f t="shared" si="429"/>
        <v>0</v>
      </c>
      <c r="AY720" s="411" t="str">
        <f>IF(G720="","",VLOOKUP(J720,中子データ!$B$4:$M$5999,10,FALSE))</f>
        <v/>
      </c>
      <c r="AZ720" s="438" t="str">
        <f>IF(G720="","",VLOOKUP(J720,中子データ!$B$4:$M$5999,9,FALSE))</f>
        <v/>
      </c>
      <c r="BA720" s="412" t="str">
        <f>IF(AQ720="","",VLOOKUP(AQ720,作業者名!$B$4:$C$100,2,FALSE))</f>
        <v/>
      </c>
      <c r="BB720" s="412" t="str">
        <f>IF(AR720="","",VLOOKUP(AR720,作業者名!$B$4:$C$100,2,FALSE))</f>
        <v/>
      </c>
      <c r="BC720" s="412" t="str">
        <f>IF(G720="","",VLOOKUP(J720,中子データ!B$4:N$6004,12,FALSE))</f>
        <v/>
      </c>
      <c r="BD720" s="413" t="str">
        <f>IF(G720="","",VLOOKUP(J720,中子データ!$B$4:$P$4500,15,FALSE))</f>
        <v/>
      </c>
    </row>
    <row r="721" spans="1:56" x14ac:dyDescent="0.15">
      <c r="A721" s="7" t="str">
        <f>IF(G721="","",VLOOKUP(H721,マシン名!$B$4:$C$93,2,FALSE))</f>
        <v/>
      </c>
      <c r="B721" s="7" t="str">
        <f>IF(G721="","",VLOOKUP(I721,作業者名!$B$4:$C$100,2,FALSE))</f>
        <v/>
      </c>
      <c r="C721" s="7" t="str">
        <f>IF(G721="","",VLOOKUP(J721,中子データ!$B$4:$H$4500,2,FALSE))</f>
        <v/>
      </c>
      <c r="D721" s="8" t="str">
        <f>IF(G721="","",VLOOKUP(J721,中子データ!$B$4:$H$4500,4,FALSE))</f>
        <v/>
      </c>
      <c r="E721" s="231" t="str">
        <f t="shared" si="430"/>
        <v/>
      </c>
      <c r="G721" s="238"/>
      <c r="H721" s="9"/>
      <c r="I721" s="9"/>
      <c r="J721" s="9"/>
      <c r="K721" s="10"/>
      <c r="L721" s="10"/>
      <c r="M721" s="6"/>
      <c r="N721" s="6">
        <f t="shared" si="431"/>
        <v>0</v>
      </c>
      <c r="O721" s="250"/>
      <c r="P721" s="250"/>
      <c r="Q721" s="250"/>
      <c r="R721" s="250"/>
      <c r="S721" s="250"/>
      <c r="T721" s="250"/>
      <c r="U721" s="250"/>
      <c r="V721" s="250"/>
      <c r="W721" s="250"/>
      <c r="X721" s="250"/>
      <c r="Y721" s="250"/>
      <c r="Z721" s="4"/>
      <c r="AA721" s="429"/>
      <c r="AB721" s="457">
        <f t="shared" si="432"/>
        <v>0</v>
      </c>
      <c r="AC721" s="11"/>
      <c r="AD721" s="11"/>
      <c r="AE721" s="11"/>
      <c r="AF721" s="11"/>
      <c r="AG721" s="11"/>
      <c r="AH721" s="11"/>
      <c r="AI721" s="11"/>
      <c r="AJ721" s="12"/>
      <c r="AK721" s="445" t="str">
        <f>IF(G721="","",VLOOKUP(J721,中子データ!$B$4:$H$4500,3,FALSE))</f>
        <v/>
      </c>
      <c r="AL721" s="445" t="str">
        <f>IF(G721="","",VLOOKUP(J721,中子データ!$B$4:$H$4500,5,FALSE))</f>
        <v/>
      </c>
      <c r="AM721" s="445" t="str">
        <f>IF(G721="","",VLOOKUP(J721,中子データ!$B$4:$H$4500,6,FALSE))</f>
        <v/>
      </c>
      <c r="AN721" s="418"/>
      <c r="AO721" s="419"/>
      <c r="AP721" s="420"/>
      <c r="AQ721" s="421"/>
      <c r="AR721" s="420"/>
      <c r="AS721" s="436"/>
      <c r="AT721" s="436"/>
      <c r="AU721" s="422"/>
      <c r="AV721" s="11"/>
      <c r="AW721" s="11"/>
      <c r="AX721" s="410">
        <f t="shared" si="429"/>
        <v>0</v>
      </c>
      <c r="AY721" s="411" t="str">
        <f>IF(G721="","",VLOOKUP(J721,中子データ!$B$4:$M$5999,10,FALSE))</f>
        <v/>
      </c>
      <c r="AZ721" s="438" t="str">
        <f>IF(G721="","",VLOOKUP(J721,中子データ!$B$4:$M$5999,9,FALSE))</f>
        <v/>
      </c>
      <c r="BA721" s="412" t="str">
        <f>IF(AQ721="","",VLOOKUP(AQ721,作業者名!$B$4:$C$100,2,FALSE))</f>
        <v/>
      </c>
      <c r="BB721" s="412" t="str">
        <f>IF(AR721="","",VLOOKUP(AR721,作業者名!$B$4:$C$100,2,FALSE))</f>
        <v/>
      </c>
      <c r="BC721" s="412" t="str">
        <f>IF(G721="","",VLOOKUP(J721,中子データ!B$4:N$6004,12,FALSE))</f>
        <v/>
      </c>
      <c r="BD721" s="413" t="str">
        <f>IF(G721="","",VLOOKUP(J721,中子データ!$B$4:$P$4500,15,FALSE))</f>
        <v/>
      </c>
    </row>
    <row r="722" spans="1:56" x14ac:dyDescent="0.15">
      <c r="A722" s="7" t="str">
        <f>IF(G722="","",VLOOKUP(H722,マシン名!$B$4:$C$93,2,FALSE))</f>
        <v/>
      </c>
      <c r="B722" s="7" t="str">
        <f>IF(G722="","",VLOOKUP(I722,作業者名!$B$4:$C$100,2,FALSE))</f>
        <v/>
      </c>
      <c r="C722" s="7" t="str">
        <f>IF(G722="","",VLOOKUP(J722,中子データ!$B$4:$H$4500,2,FALSE))</f>
        <v/>
      </c>
      <c r="D722" s="8" t="str">
        <f>IF(G722="","",VLOOKUP(J722,中子データ!$B$4:$H$4500,4,FALSE))</f>
        <v/>
      </c>
      <c r="E722" s="231" t="str">
        <f t="shared" si="430"/>
        <v/>
      </c>
      <c r="G722" s="238"/>
      <c r="H722" s="9"/>
      <c r="I722" s="9"/>
      <c r="J722" s="9"/>
      <c r="K722" s="10"/>
      <c r="L722" s="10"/>
      <c r="M722" s="6"/>
      <c r="N722" s="6">
        <f t="shared" si="431"/>
        <v>0</v>
      </c>
      <c r="O722" s="250"/>
      <c r="P722" s="250"/>
      <c r="Q722" s="250"/>
      <c r="R722" s="250"/>
      <c r="S722" s="250"/>
      <c r="T722" s="250"/>
      <c r="U722" s="250"/>
      <c r="V722" s="250"/>
      <c r="W722" s="250"/>
      <c r="X722" s="250"/>
      <c r="Y722" s="250"/>
      <c r="Z722" s="4"/>
      <c r="AA722" s="429"/>
      <c r="AB722" s="457">
        <f t="shared" si="432"/>
        <v>0</v>
      </c>
      <c r="AC722" s="11"/>
      <c r="AD722" s="11"/>
      <c r="AE722" s="11"/>
      <c r="AF722" s="11"/>
      <c r="AG722" s="11"/>
      <c r="AH722" s="11"/>
      <c r="AI722" s="11"/>
      <c r="AJ722" s="12"/>
      <c r="AK722" s="445" t="str">
        <f>IF(G722="","",VLOOKUP(J722,中子データ!$B$4:$H$4500,3,FALSE))</f>
        <v/>
      </c>
      <c r="AL722" s="445" t="str">
        <f>IF(G722="","",VLOOKUP(J722,中子データ!$B$4:$H$4500,5,FALSE))</f>
        <v/>
      </c>
      <c r="AM722" s="445" t="str">
        <f>IF(G722="","",VLOOKUP(J722,中子データ!$B$4:$H$4500,6,FALSE))</f>
        <v/>
      </c>
      <c r="AN722" s="418"/>
      <c r="AO722" s="419"/>
      <c r="AP722" s="420"/>
      <c r="AQ722" s="421"/>
      <c r="AR722" s="420"/>
      <c r="AS722" s="436"/>
      <c r="AT722" s="436"/>
      <c r="AU722" s="422"/>
      <c r="AV722" s="11"/>
      <c r="AW722" s="11"/>
      <c r="AX722" s="410">
        <f t="shared" si="429"/>
        <v>0</v>
      </c>
      <c r="AY722" s="411" t="str">
        <f>IF(G722="","",VLOOKUP(J722,中子データ!$B$4:$M$5999,10,FALSE))</f>
        <v/>
      </c>
      <c r="AZ722" s="438" t="str">
        <f>IF(G722="","",VLOOKUP(J722,中子データ!$B$4:$M$5999,9,FALSE))</f>
        <v/>
      </c>
      <c r="BA722" s="412" t="str">
        <f>IF(AQ722="","",VLOOKUP(AQ722,作業者名!$B$4:$C$100,2,FALSE))</f>
        <v/>
      </c>
      <c r="BB722" s="412" t="str">
        <f>IF(AR722="","",VLOOKUP(AR722,作業者名!$B$4:$C$100,2,FALSE))</f>
        <v/>
      </c>
      <c r="BC722" s="412" t="str">
        <f>IF(G722="","",VLOOKUP(J722,中子データ!B$4:N$6004,12,FALSE))</f>
        <v/>
      </c>
      <c r="BD722" s="413" t="str">
        <f>IF(G722="","",VLOOKUP(J722,中子データ!$B$4:$P$4500,15,FALSE))</f>
        <v/>
      </c>
    </row>
    <row r="723" spans="1:56" x14ac:dyDescent="0.15">
      <c r="A723" s="7" t="str">
        <f>IF(G723="","",VLOOKUP(H723,マシン名!$B$4:$C$93,2,FALSE))</f>
        <v/>
      </c>
      <c r="B723" s="7" t="str">
        <f>IF(G723="","",VLOOKUP(I723,作業者名!$B$4:$C$100,2,FALSE))</f>
        <v/>
      </c>
      <c r="C723" s="7" t="str">
        <f>IF(G723="","",VLOOKUP(J723,中子データ!$B$4:$H$4500,2,FALSE))</f>
        <v/>
      </c>
      <c r="D723" s="8" t="str">
        <f>IF(G723="","",VLOOKUP(J723,中子データ!$B$4:$H$4500,4,FALSE))</f>
        <v/>
      </c>
      <c r="E723" s="231" t="str">
        <f t="shared" si="430"/>
        <v/>
      </c>
      <c r="G723" s="238"/>
      <c r="H723" s="9"/>
      <c r="I723" s="9"/>
      <c r="J723" s="9"/>
      <c r="K723" s="10"/>
      <c r="L723" s="10"/>
      <c r="M723" s="6"/>
      <c r="N723" s="6">
        <f t="shared" si="431"/>
        <v>0</v>
      </c>
      <c r="O723" s="250"/>
      <c r="P723" s="250"/>
      <c r="Q723" s="250"/>
      <c r="R723" s="250"/>
      <c r="S723" s="250"/>
      <c r="T723" s="250"/>
      <c r="U723" s="250"/>
      <c r="V723" s="250"/>
      <c r="W723" s="250"/>
      <c r="X723" s="250"/>
      <c r="Y723" s="250"/>
      <c r="Z723" s="4"/>
      <c r="AA723" s="429"/>
      <c r="AB723" s="457">
        <f t="shared" si="432"/>
        <v>0</v>
      </c>
      <c r="AC723" s="11"/>
      <c r="AD723" s="11"/>
      <c r="AE723" s="11"/>
      <c r="AF723" s="11"/>
      <c r="AG723" s="11"/>
      <c r="AH723" s="11"/>
      <c r="AI723" s="11"/>
      <c r="AJ723" s="12"/>
      <c r="AK723" s="445" t="str">
        <f>IF(G723="","",VLOOKUP(J723,中子データ!$B$4:$H$4500,3,FALSE))</f>
        <v/>
      </c>
      <c r="AL723" s="445" t="str">
        <f>IF(G723="","",VLOOKUP(J723,中子データ!$B$4:$H$4500,5,FALSE))</f>
        <v/>
      </c>
      <c r="AM723" s="445" t="str">
        <f>IF(G723="","",VLOOKUP(J723,中子データ!$B$4:$H$4500,6,FALSE))</f>
        <v/>
      </c>
      <c r="AN723" s="418"/>
      <c r="AO723" s="419"/>
      <c r="AP723" s="420"/>
      <c r="AQ723" s="421"/>
      <c r="AR723" s="420"/>
      <c r="AS723" s="436"/>
      <c r="AT723" s="436"/>
      <c r="AU723" s="422"/>
      <c r="AV723" s="11"/>
      <c r="AW723" s="11"/>
      <c r="AX723" s="410">
        <f t="shared" si="429"/>
        <v>0</v>
      </c>
      <c r="AY723" s="411" t="str">
        <f>IF(G723="","",VLOOKUP(J723,中子データ!$B$4:$M$5999,10,FALSE))</f>
        <v/>
      </c>
      <c r="AZ723" s="438" t="str">
        <f>IF(G723="","",VLOOKUP(J723,中子データ!$B$4:$M$5999,9,FALSE))</f>
        <v/>
      </c>
      <c r="BA723" s="412" t="str">
        <f>IF(AQ723="","",VLOOKUP(AQ723,作業者名!$B$4:$C$100,2,FALSE))</f>
        <v/>
      </c>
      <c r="BB723" s="412" t="str">
        <f>IF(AR723="","",VLOOKUP(AR723,作業者名!$B$4:$C$100,2,FALSE))</f>
        <v/>
      </c>
      <c r="BC723" s="412" t="str">
        <f>IF(G723="","",VLOOKUP(J723,中子データ!B$4:N$6004,12,FALSE))</f>
        <v/>
      </c>
      <c r="BD723" s="413" t="str">
        <f>IF(G723="","",VLOOKUP(J723,中子データ!$B$4:$P$4500,15,FALSE))</f>
        <v/>
      </c>
    </row>
    <row r="724" spans="1:56" x14ac:dyDescent="0.15">
      <c r="A724" s="7" t="str">
        <f>IF(G724="","",VLOOKUP(H724,マシン名!$B$4:$C$93,2,FALSE))</f>
        <v/>
      </c>
      <c r="B724" s="7" t="str">
        <f>IF(G724="","",VLOOKUP(I724,作業者名!$B$4:$C$100,2,FALSE))</f>
        <v/>
      </c>
      <c r="C724" s="7" t="str">
        <f>IF(G724="","",VLOOKUP(J724,中子データ!$B$4:$H$4500,2,FALSE))</f>
        <v/>
      </c>
      <c r="D724" s="8" t="str">
        <f>IF(G724="","",VLOOKUP(J724,中子データ!$B$4:$H$4500,4,FALSE))</f>
        <v/>
      </c>
      <c r="E724" s="231" t="str">
        <f t="shared" si="430"/>
        <v/>
      </c>
      <c r="G724" s="238"/>
      <c r="H724" s="9"/>
      <c r="I724" s="9"/>
      <c r="J724" s="9"/>
      <c r="K724" s="10"/>
      <c r="L724" s="10"/>
      <c r="M724" s="6"/>
      <c r="N724" s="6">
        <f t="shared" si="431"/>
        <v>0</v>
      </c>
      <c r="O724" s="250"/>
      <c r="P724" s="250"/>
      <c r="Q724" s="250"/>
      <c r="R724" s="250"/>
      <c r="S724" s="250"/>
      <c r="T724" s="250"/>
      <c r="U724" s="250"/>
      <c r="V724" s="250"/>
      <c r="W724" s="250"/>
      <c r="X724" s="250"/>
      <c r="Y724" s="250"/>
      <c r="Z724" s="4"/>
      <c r="AA724" s="429"/>
      <c r="AB724" s="457">
        <f t="shared" si="432"/>
        <v>0</v>
      </c>
      <c r="AC724" s="11"/>
      <c r="AD724" s="11"/>
      <c r="AE724" s="11"/>
      <c r="AF724" s="11"/>
      <c r="AG724" s="11"/>
      <c r="AH724" s="11"/>
      <c r="AI724" s="11"/>
      <c r="AJ724" s="12"/>
      <c r="AK724" s="445" t="str">
        <f>IF(G724="","",VLOOKUP(J724,中子データ!$B$4:$H$4500,3,FALSE))</f>
        <v/>
      </c>
      <c r="AL724" s="445" t="str">
        <f>IF(G724="","",VLOOKUP(J724,中子データ!$B$4:$H$4500,5,FALSE))</f>
        <v/>
      </c>
      <c r="AM724" s="445" t="str">
        <f>IF(G724="","",VLOOKUP(J724,中子データ!$B$4:$H$4500,6,FALSE))</f>
        <v/>
      </c>
      <c r="AN724" s="418"/>
      <c r="AO724" s="419"/>
      <c r="AP724" s="420"/>
      <c r="AQ724" s="421"/>
      <c r="AR724" s="420"/>
      <c r="AS724" s="436"/>
      <c r="AT724" s="436"/>
      <c r="AU724" s="422"/>
      <c r="AV724" s="11"/>
      <c r="AW724" s="11"/>
      <c r="AX724" s="410">
        <f t="shared" si="429"/>
        <v>0</v>
      </c>
      <c r="AY724" s="411" t="str">
        <f>IF(G724="","",VLOOKUP(J724,中子データ!$B$4:$M$5999,10,FALSE))</f>
        <v/>
      </c>
      <c r="AZ724" s="438" t="str">
        <f>IF(G724="","",VLOOKUP(J724,中子データ!$B$4:$M$5999,9,FALSE))</f>
        <v/>
      </c>
      <c r="BA724" s="412" t="str">
        <f>IF(AQ724="","",VLOOKUP(AQ724,作業者名!$B$4:$C$100,2,FALSE))</f>
        <v/>
      </c>
      <c r="BB724" s="412" t="str">
        <f>IF(AR724="","",VLOOKUP(AR724,作業者名!$B$4:$C$100,2,FALSE))</f>
        <v/>
      </c>
      <c r="BC724" s="412" t="str">
        <f>IF(G724="","",VLOOKUP(J724,中子データ!B$4:N$6004,12,FALSE))</f>
        <v/>
      </c>
      <c r="BD724" s="413" t="str">
        <f>IF(G724="","",VLOOKUP(J724,中子データ!$B$4:$P$4500,15,FALSE))</f>
        <v/>
      </c>
    </row>
    <row r="725" spans="1:56" x14ac:dyDescent="0.15">
      <c r="A725" s="7" t="str">
        <f>IF(G725="","",VLOOKUP(H725,マシン名!$B$4:$C$93,2,FALSE))</f>
        <v/>
      </c>
      <c r="B725" s="7" t="str">
        <f>IF(G725="","",VLOOKUP(I725,作業者名!$B$4:$C$100,2,FALSE))</f>
        <v/>
      </c>
      <c r="C725" s="7" t="str">
        <f>IF(G725="","",VLOOKUP(J725,中子データ!$B$4:$H$4500,2,FALSE))</f>
        <v/>
      </c>
      <c r="D725" s="8" t="str">
        <f>IF(G725="","",VLOOKUP(J725,中子データ!$B$4:$H$4500,4,FALSE))</f>
        <v/>
      </c>
      <c r="E725" s="231" t="str">
        <f t="shared" si="430"/>
        <v/>
      </c>
      <c r="G725" s="238"/>
      <c r="H725" s="9"/>
      <c r="I725" s="9"/>
      <c r="J725" s="9"/>
      <c r="K725" s="10"/>
      <c r="L725" s="10"/>
      <c r="M725" s="6"/>
      <c r="N725" s="6">
        <f t="shared" si="431"/>
        <v>0</v>
      </c>
      <c r="O725" s="250"/>
      <c r="P725" s="250"/>
      <c r="Q725" s="250"/>
      <c r="R725" s="250"/>
      <c r="S725" s="250"/>
      <c r="T725" s="250"/>
      <c r="U725" s="250"/>
      <c r="V725" s="250"/>
      <c r="W725" s="250"/>
      <c r="X725" s="250"/>
      <c r="Y725" s="250"/>
      <c r="Z725" s="4"/>
      <c r="AA725" s="429"/>
      <c r="AB725" s="457">
        <f t="shared" si="432"/>
        <v>0</v>
      </c>
      <c r="AC725" s="11"/>
      <c r="AD725" s="11"/>
      <c r="AE725" s="11"/>
      <c r="AF725" s="11"/>
      <c r="AG725" s="11"/>
      <c r="AH725" s="11"/>
      <c r="AI725" s="11"/>
      <c r="AJ725" s="12"/>
      <c r="AK725" s="445" t="str">
        <f>IF(G725="","",VLOOKUP(J725,中子データ!$B$4:$H$4500,3,FALSE))</f>
        <v/>
      </c>
      <c r="AL725" s="445" t="str">
        <f>IF(G725="","",VLOOKUP(J725,中子データ!$B$4:$H$4500,5,FALSE))</f>
        <v/>
      </c>
      <c r="AM725" s="445" t="str">
        <f>IF(G725="","",VLOOKUP(J725,中子データ!$B$4:$H$4500,6,FALSE))</f>
        <v/>
      </c>
      <c r="AN725" s="418"/>
      <c r="AO725" s="419"/>
      <c r="AP725" s="420"/>
      <c r="AQ725" s="421"/>
      <c r="AR725" s="420"/>
      <c r="AS725" s="436"/>
      <c r="AT725" s="436"/>
      <c r="AU725" s="422"/>
      <c r="AV725" s="11"/>
      <c r="AW725" s="11"/>
      <c r="AX725" s="410">
        <f t="shared" si="429"/>
        <v>0</v>
      </c>
      <c r="AY725" s="411" t="str">
        <f>IF(G725="","",VLOOKUP(J725,中子データ!$B$4:$M$5999,10,FALSE))</f>
        <v/>
      </c>
      <c r="AZ725" s="438" t="str">
        <f>IF(G725="","",VLOOKUP(J725,中子データ!$B$4:$M$5999,9,FALSE))</f>
        <v/>
      </c>
      <c r="BA725" s="412" t="str">
        <f>IF(AQ725="","",VLOOKUP(AQ725,作業者名!$B$4:$C$100,2,FALSE))</f>
        <v/>
      </c>
      <c r="BB725" s="412" t="str">
        <f>IF(AR725="","",VLOOKUP(AR725,作業者名!$B$4:$C$100,2,FALSE))</f>
        <v/>
      </c>
      <c r="BC725" s="412" t="str">
        <f>IF(G725="","",VLOOKUP(J725,中子データ!B$4:N$6004,12,FALSE))</f>
        <v/>
      </c>
      <c r="BD725" s="413" t="str">
        <f>IF(G725="","",VLOOKUP(J725,中子データ!$B$4:$P$4500,15,FALSE))</f>
        <v/>
      </c>
    </row>
    <row r="726" spans="1:56" x14ac:dyDescent="0.15">
      <c r="A726" s="7" t="str">
        <f>IF(G726="","",VLOOKUP(H726,マシン名!$B$4:$C$93,2,FALSE))</f>
        <v/>
      </c>
      <c r="B726" s="7" t="str">
        <f>IF(G726="","",VLOOKUP(I726,作業者名!$B$4:$C$100,2,FALSE))</f>
        <v/>
      </c>
      <c r="C726" s="7" t="str">
        <f>IF(G726="","",VLOOKUP(J726,中子データ!$B$4:$H$4500,2,FALSE))</f>
        <v/>
      </c>
      <c r="D726" s="8" t="str">
        <f>IF(G726="","",VLOOKUP(J726,中子データ!$B$4:$H$4500,4,FALSE))</f>
        <v/>
      </c>
      <c r="E726" s="231" t="str">
        <f t="shared" si="430"/>
        <v/>
      </c>
      <c r="G726" s="238"/>
      <c r="H726" s="9"/>
      <c r="I726" s="9"/>
      <c r="J726" s="9"/>
      <c r="K726" s="10"/>
      <c r="L726" s="10"/>
      <c r="M726" s="6"/>
      <c r="N726" s="6">
        <f t="shared" si="431"/>
        <v>0</v>
      </c>
      <c r="O726" s="250"/>
      <c r="P726" s="250"/>
      <c r="Q726" s="250"/>
      <c r="R726" s="250"/>
      <c r="S726" s="250"/>
      <c r="T726" s="250"/>
      <c r="U726" s="250"/>
      <c r="V726" s="250"/>
      <c r="W726" s="250"/>
      <c r="X726" s="250"/>
      <c r="Y726" s="250"/>
      <c r="Z726" s="4"/>
      <c r="AA726" s="429"/>
      <c r="AB726" s="457">
        <f t="shared" si="432"/>
        <v>0</v>
      </c>
      <c r="AC726" s="11"/>
      <c r="AD726" s="11"/>
      <c r="AE726" s="11"/>
      <c r="AF726" s="11"/>
      <c r="AG726" s="11"/>
      <c r="AH726" s="11"/>
      <c r="AI726" s="11"/>
      <c r="AJ726" s="12"/>
      <c r="AK726" s="445" t="str">
        <f>IF(G726="","",VLOOKUP(J726,中子データ!$B$4:$H$4500,3,FALSE))</f>
        <v/>
      </c>
      <c r="AL726" s="445" t="str">
        <f>IF(G726="","",VLOOKUP(J726,中子データ!$B$4:$H$4500,5,FALSE))</f>
        <v/>
      </c>
      <c r="AM726" s="445" t="str">
        <f>IF(G726="","",VLOOKUP(J726,中子データ!$B$4:$H$4500,6,FALSE))</f>
        <v/>
      </c>
      <c r="AN726" s="418"/>
      <c r="AO726" s="419"/>
      <c r="AP726" s="420"/>
      <c r="AQ726" s="421"/>
      <c r="AR726" s="420"/>
      <c r="AS726" s="436"/>
      <c r="AT726" s="436"/>
      <c r="AU726" s="422"/>
      <c r="AV726" s="11"/>
      <c r="AW726" s="11"/>
      <c r="AX726" s="410">
        <f t="shared" si="429"/>
        <v>0</v>
      </c>
      <c r="AY726" s="411" t="str">
        <f>IF(G726="","",VLOOKUP(J726,中子データ!$B$4:$M$5999,10,FALSE))</f>
        <v/>
      </c>
      <c r="AZ726" s="438" t="str">
        <f>IF(G726="","",VLOOKUP(J726,中子データ!$B$4:$M$5999,9,FALSE))</f>
        <v/>
      </c>
      <c r="BA726" s="412" t="str">
        <f>IF(AQ726="","",VLOOKUP(AQ726,作業者名!$B$4:$C$100,2,FALSE))</f>
        <v/>
      </c>
      <c r="BB726" s="412" t="str">
        <f>IF(AR726="","",VLOOKUP(AR726,作業者名!$B$4:$C$100,2,FALSE))</f>
        <v/>
      </c>
      <c r="BC726" s="412" t="str">
        <f>IF(G726="","",VLOOKUP(J726,中子データ!B$4:N$6004,12,FALSE))</f>
        <v/>
      </c>
      <c r="BD726" s="413" t="str">
        <f>IF(G726="","",VLOOKUP(J726,中子データ!$B$4:$P$4500,15,FALSE))</f>
        <v/>
      </c>
    </row>
    <row r="727" spans="1:56" x14ac:dyDescent="0.15">
      <c r="A727" s="7" t="str">
        <f>IF(G727="","",VLOOKUP(H727,マシン名!$B$4:$C$93,2,FALSE))</f>
        <v/>
      </c>
      <c r="B727" s="7" t="str">
        <f>IF(G727="","",VLOOKUP(I727,作業者名!$B$4:$C$100,2,FALSE))</f>
        <v/>
      </c>
      <c r="C727" s="7" t="str">
        <f>IF(G727="","",VLOOKUP(J727,中子データ!$B$4:$H$4500,2,FALSE))</f>
        <v/>
      </c>
      <c r="D727" s="8" t="str">
        <f>IF(G727="","",VLOOKUP(J727,中子データ!$B$4:$H$4500,4,FALSE))</f>
        <v/>
      </c>
      <c r="E727" s="231" t="str">
        <f t="shared" si="430"/>
        <v/>
      </c>
      <c r="G727" s="238"/>
      <c r="H727" s="9"/>
      <c r="I727" s="9"/>
      <c r="J727" s="9"/>
      <c r="K727" s="10"/>
      <c r="L727" s="10"/>
      <c r="M727" s="6"/>
      <c r="N727" s="6">
        <f t="shared" si="431"/>
        <v>0</v>
      </c>
      <c r="O727" s="250"/>
      <c r="P727" s="250"/>
      <c r="Q727" s="250"/>
      <c r="R727" s="250"/>
      <c r="S727" s="250"/>
      <c r="T727" s="250"/>
      <c r="U727" s="250"/>
      <c r="V727" s="250"/>
      <c r="W727" s="250"/>
      <c r="X727" s="250"/>
      <c r="Y727" s="250"/>
      <c r="Z727" s="4"/>
      <c r="AA727" s="429"/>
      <c r="AB727" s="457">
        <f t="shared" si="432"/>
        <v>0</v>
      </c>
      <c r="AC727" s="11"/>
      <c r="AD727" s="11"/>
      <c r="AE727" s="11"/>
      <c r="AF727" s="11"/>
      <c r="AG727" s="11"/>
      <c r="AH727" s="11"/>
      <c r="AI727" s="11"/>
      <c r="AJ727" s="12"/>
      <c r="AK727" s="445" t="str">
        <f>IF(G727="","",VLOOKUP(J727,中子データ!$B$4:$H$4500,3,FALSE))</f>
        <v/>
      </c>
      <c r="AL727" s="445" t="str">
        <f>IF(G727="","",VLOOKUP(J727,中子データ!$B$4:$H$4500,5,FALSE))</f>
        <v/>
      </c>
      <c r="AM727" s="445" t="str">
        <f>IF(G727="","",VLOOKUP(J727,中子データ!$B$4:$H$4500,6,FALSE))</f>
        <v/>
      </c>
      <c r="AN727" s="418"/>
      <c r="AO727" s="419"/>
      <c r="AP727" s="420"/>
      <c r="AQ727" s="421"/>
      <c r="AR727" s="420"/>
      <c r="AS727" s="436"/>
      <c r="AT727" s="436"/>
      <c r="AU727" s="422"/>
      <c r="AV727" s="11"/>
      <c r="AW727" s="11"/>
      <c r="AX727" s="410">
        <f t="shared" si="429"/>
        <v>0</v>
      </c>
      <c r="AY727" s="411" t="str">
        <f>IF(G727="","",VLOOKUP(J727,中子データ!$B$4:$M$5999,10,FALSE))</f>
        <v/>
      </c>
      <c r="AZ727" s="438" t="str">
        <f>IF(G727="","",VLOOKUP(J727,中子データ!$B$4:$M$5999,9,FALSE))</f>
        <v/>
      </c>
      <c r="BA727" s="412" t="str">
        <f>IF(AQ727="","",VLOOKUP(AQ727,作業者名!$B$4:$C$100,2,FALSE))</f>
        <v/>
      </c>
      <c r="BB727" s="412" t="str">
        <f>IF(AR727="","",VLOOKUP(AR727,作業者名!$B$4:$C$100,2,FALSE))</f>
        <v/>
      </c>
      <c r="BC727" s="412" t="str">
        <f>IF(G727="","",VLOOKUP(J727,中子データ!B$4:N$6004,12,FALSE))</f>
        <v/>
      </c>
      <c r="BD727" s="413" t="str">
        <f>IF(G727="","",VLOOKUP(J727,中子データ!$B$4:$P$4500,15,FALSE))</f>
        <v/>
      </c>
    </row>
    <row r="728" spans="1:56" x14ac:dyDescent="0.15">
      <c r="A728" s="7" t="str">
        <f>IF(G728="","",VLOOKUP(H728,マシン名!$B$4:$C$93,2,FALSE))</f>
        <v/>
      </c>
      <c r="B728" s="7" t="str">
        <f>IF(G728="","",VLOOKUP(I728,作業者名!$B$4:$C$100,2,FALSE))</f>
        <v/>
      </c>
      <c r="C728" s="7" t="str">
        <f>IF(G728="","",VLOOKUP(J728,中子データ!$B$4:$H$4500,2,FALSE))</f>
        <v/>
      </c>
      <c r="D728" s="8" t="str">
        <f>IF(G728="","",VLOOKUP(J728,中子データ!$B$4:$H$4500,4,FALSE))</f>
        <v/>
      </c>
      <c r="E728" s="231" t="str">
        <f t="shared" si="430"/>
        <v/>
      </c>
      <c r="G728" s="238"/>
      <c r="H728" s="9"/>
      <c r="I728" s="9"/>
      <c r="J728" s="9"/>
      <c r="K728" s="10"/>
      <c r="L728" s="10"/>
      <c r="M728" s="6"/>
      <c r="N728" s="6">
        <f t="shared" si="431"/>
        <v>0</v>
      </c>
      <c r="O728" s="250"/>
      <c r="P728" s="250"/>
      <c r="Q728" s="250"/>
      <c r="R728" s="250"/>
      <c r="S728" s="250"/>
      <c r="T728" s="250"/>
      <c r="U728" s="250"/>
      <c r="V728" s="250"/>
      <c r="W728" s="250"/>
      <c r="X728" s="250"/>
      <c r="Y728" s="250"/>
      <c r="Z728" s="4"/>
      <c r="AA728" s="429"/>
      <c r="AB728" s="457">
        <f t="shared" si="432"/>
        <v>0</v>
      </c>
      <c r="AC728" s="11"/>
      <c r="AD728" s="11"/>
      <c r="AE728" s="11"/>
      <c r="AF728" s="11"/>
      <c r="AG728" s="11"/>
      <c r="AH728" s="11"/>
      <c r="AI728" s="11"/>
      <c r="AJ728" s="12"/>
      <c r="AK728" s="445" t="str">
        <f>IF(G728="","",VLOOKUP(J728,中子データ!$B$4:$H$4500,3,FALSE))</f>
        <v/>
      </c>
      <c r="AL728" s="445" t="str">
        <f>IF(G728="","",VLOOKUP(J728,中子データ!$B$4:$H$4500,5,FALSE))</f>
        <v/>
      </c>
      <c r="AM728" s="445" t="str">
        <f>IF(G728="","",VLOOKUP(J728,中子データ!$B$4:$H$4500,6,FALSE))</f>
        <v/>
      </c>
      <c r="AN728" s="418"/>
      <c r="AO728" s="419"/>
      <c r="AP728" s="420"/>
      <c r="AQ728" s="421"/>
      <c r="AR728" s="420"/>
      <c r="AS728" s="436"/>
      <c r="AT728" s="436"/>
      <c r="AU728" s="422"/>
      <c r="AV728" s="11"/>
      <c r="AW728" s="11"/>
      <c r="AX728" s="410">
        <f t="shared" si="429"/>
        <v>0</v>
      </c>
      <c r="AY728" s="411" t="str">
        <f>IF(G728="","",VLOOKUP(J728,中子データ!$B$4:$M$5999,10,FALSE))</f>
        <v/>
      </c>
      <c r="AZ728" s="438" t="str">
        <f>IF(G728="","",VLOOKUP(J728,中子データ!$B$4:$M$5999,9,FALSE))</f>
        <v/>
      </c>
      <c r="BA728" s="412" t="str">
        <f>IF(AQ728="","",VLOOKUP(AQ728,作業者名!$B$4:$C$100,2,FALSE))</f>
        <v/>
      </c>
      <c r="BB728" s="412" t="str">
        <f>IF(AR728="","",VLOOKUP(AR728,作業者名!$B$4:$C$100,2,FALSE))</f>
        <v/>
      </c>
      <c r="BC728" s="412" t="str">
        <f>IF(G728="","",VLOOKUP(J728,中子データ!B$4:N$6004,12,FALSE))</f>
        <v/>
      </c>
      <c r="BD728" s="413" t="str">
        <f>IF(G728="","",VLOOKUP(J728,中子データ!$B$4:$P$4500,15,FALSE))</f>
        <v/>
      </c>
    </row>
    <row r="729" spans="1:56" x14ac:dyDescent="0.15">
      <c r="A729" s="7" t="str">
        <f>IF(G729="","",VLOOKUP(H729,マシン名!$B$4:$C$93,2,FALSE))</f>
        <v/>
      </c>
      <c r="B729" s="7" t="str">
        <f>IF(G729="","",VLOOKUP(I729,作業者名!$B$4:$C$100,2,FALSE))</f>
        <v/>
      </c>
      <c r="C729" s="7" t="str">
        <f>IF(G729="","",VLOOKUP(J729,中子データ!$B$4:$H$4500,2,FALSE))</f>
        <v/>
      </c>
      <c r="D729" s="8" t="str">
        <f>IF(G729="","",VLOOKUP(J729,中子データ!$B$4:$H$4500,4,FALSE))</f>
        <v/>
      </c>
      <c r="E729" s="231" t="str">
        <f t="shared" si="430"/>
        <v/>
      </c>
      <c r="G729" s="238"/>
      <c r="H729" s="247"/>
      <c r="I729" s="9"/>
      <c r="J729" s="245"/>
      <c r="K729" s="10"/>
      <c r="L729" s="10"/>
      <c r="M729" s="6"/>
      <c r="N729" s="6">
        <f t="shared" si="431"/>
        <v>0</v>
      </c>
      <c r="O729" s="250"/>
      <c r="P729" s="250"/>
      <c r="Q729" s="250"/>
      <c r="R729" s="250"/>
      <c r="S729" s="250"/>
      <c r="T729" s="250"/>
      <c r="U729" s="250"/>
      <c r="V729" s="250"/>
      <c r="W729" s="250"/>
      <c r="X729" s="250"/>
      <c r="Y729" s="250"/>
      <c r="Z729" s="4"/>
      <c r="AA729" s="429"/>
      <c r="AB729" s="457">
        <f t="shared" si="432"/>
        <v>0</v>
      </c>
      <c r="AC729" s="11"/>
      <c r="AD729" s="11"/>
      <c r="AE729" s="11"/>
      <c r="AF729" s="11"/>
      <c r="AG729" s="11"/>
      <c r="AH729" s="11"/>
      <c r="AI729" s="11"/>
      <c r="AJ729" s="12"/>
      <c r="AK729" s="445" t="str">
        <f>IF(G729="","",VLOOKUP(J729,中子データ!$B$4:$H$4500,3,FALSE))</f>
        <v/>
      </c>
      <c r="AL729" s="445" t="str">
        <f>IF(G729="","",VLOOKUP(J729,中子データ!$B$4:$H$4500,5,FALSE))</f>
        <v/>
      </c>
      <c r="AM729" s="445" t="str">
        <f>IF(G729="","",VLOOKUP(J729,中子データ!$B$4:$H$4500,6,FALSE))</f>
        <v/>
      </c>
      <c r="AN729" s="418"/>
      <c r="AO729" s="419"/>
      <c r="AP729" s="420"/>
      <c r="AQ729" s="421"/>
      <c r="AR729" s="420"/>
      <c r="AS729" s="436"/>
      <c r="AT729" s="436"/>
      <c r="AU729" s="422"/>
      <c r="AV729" s="11"/>
      <c r="AW729" s="11"/>
      <c r="AX729" s="410">
        <f t="shared" si="429"/>
        <v>0</v>
      </c>
      <c r="AY729" s="411" t="str">
        <f>IF(G729="","",VLOOKUP(J729,中子データ!$B$4:$M$5999,10,FALSE))</f>
        <v/>
      </c>
      <c r="AZ729" s="438" t="str">
        <f>IF(G729="","",VLOOKUP(J729,中子データ!$B$4:$M$5999,9,FALSE))</f>
        <v/>
      </c>
      <c r="BA729" s="412" t="str">
        <f>IF(AQ729="","",VLOOKUP(AQ729,作業者名!$B$4:$C$100,2,FALSE))</f>
        <v/>
      </c>
      <c r="BB729" s="412" t="str">
        <f>IF(AR729="","",VLOOKUP(AR729,作業者名!$B$4:$C$100,2,FALSE))</f>
        <v/>
      </c>
      <c r="BC729" s="412" t="str">
        <f>IF(G729="","",VLOOKUP(J729,中子データ!B$4:N$6004,12,FALSE))</f>
        <v/>
      </c>
      <c r="BD729" s="413" t="str">
        <f>IF(G729="","",VLOOKUP(J729,中子データ!$B$4:$P$4500,15,FALSE))</f>
        <v/>
      </c>
    </row>
    <row r="730" spans="1:56" x14ac:dyDescent="0.15">
      <c r="A730" s="7" t="str">
        <f>IF(G730="","",VLOOKUP(H730,マシン名!$B$4:$C$93,2,FALSE))</f>
        <v/>
      </c>
      <c r="B730" s="7" t="str">
        <f>IF(G730="","",VLOOKUP(I730,作業者名!$B$4:$C$100,2,FALSE))</f>
        <v/>
      </c>
      <c r="C730" s="7" t="str">
        <f>IF(G730="","",VLOOKUP(J730,中子データ!$B$4:$H$4500,2,FALSE))</f>
        <v/>
      </c>
      <c r="D730" s="8" t="str">
        <f>IF(G730="","",VLOOKUP(J730,中子データ!$B$4:$H$4500,4,FALSE))</f>
        <v/>
      </c>
      <c r="E730" s="231" t="str">
        <f t="shared" si="430"/>
        <v/>
      </c>
      <c r="G730" s="238"/>
      <c r="H730" s="247"/>
      <c r="I730" s="9"/>
      <c r="J730" s="245"/>
      <c r="K730" s="10"/>
      <c r="L730" s="10"/>
      <c r="M730" s="6"/>
      <c r="N730" s="6">
        <f t="shared" si="431"/>
        <v>0</v>
      </c>
      <c r="O730" s="250"/>
      <c r="P730" s="250"/>
      <c r="Q730" s="250"/>
      <c r="R730" s="250"/>
      <c r="S730" s="250"/>
      <c r="T730" s="250"/>
      <c r="U730" s="250"/>
      <c r="V730" s="250"/>
      <c r="W730" s="250"/>
      <c r="X730" s="250"/>
      <c r="Y730" s="250"/>
      <c r="Z730" s="4"/>
      <c r="AA730" s="429"/>
      <c r="AB730" s="457">
        <f t="shared" si="432"/>
        <v>0</v>
      </c>
      <c r="AC730" s="11"/>
      <c r="AD730" s="11"/>
      <c r="AE730" s="11"/>
      <c r="AF730" s="11"/>
      <c r="AG730" s="11"/>
      <c r="AH730" s="11"/>
      <c r="AI730" s="11"/>
      <c r="AJ730" s="12"/>
      <c r="AK730" s="445" t="str">
        <f>IF(G730="","",VLOOKUP(J730,中子データ!$B$4:$H$4500,3,FALSE))</f>
        <v/>
      </c>
      <c r="AL730" s="445" t="str">
        <f>IF(G730="","",VLOOKUP(J730,中子データ!$B$4:$H$4500,5,FALSE))</f>
        <v/>
      </c>
      <c r="AM730" s="445" t="str">
        <f>IF(G730="","",VLOOKUP(J730,中子データ!$B$4:$H$4500,6,FALSE))</f>
        <v/>
      </c>
      <c r="AN730" s="418"/>
      <c r="AO730" s="419"/>
      <c r="AP730" s="420"/>
      <c r="AQ730" s="421"/>
      <c r="AR730" s="420"/>
      <c r="AS730" s="436"/>
      <c r="AT730" s="436"/>
      <c r="AU730" s="422"/>
      <c r="AV730" s="11"/>
      <c r="AW730" s="11"/>
      <c r="AX730" s="410">
        <f t="shared" si="429"/>
        <v>0</v>
      </c>
      <c r="AY730" s="411" t="str">
        <f>IF(G730="","",VLOOKUP(J730,中子データ!$B$4:$M$5999,10,FALSE))</f>
        <v/>
      </c>
      <c r="AZ730" s="438" t="str">
        <f>IF(G730="","",VLOOKUP(J730,中子データ!$B$4:$M$5999,9,FALSE))</f>
        <v/>
      </c>
      <c r="BA730" s="412" t="str">
        <f>IF(AQ730="","",VLOOKUP(AQ730,作業者名!$B$4:$C$100,2,FALSE))</f>
        <v/>
      </c>
      <c r="BB730" s="412" t="str">
        <f>IF(AR730="","",VLOOKUP(AR730,作業者名!$B$4:$C$100,2,FALSE))</f>
        <v/>
      </c>
      <c r="BC730" s="412" t="str">
        <f>IF(G730="","",VLOOKUP(J730,中子データ!B$4:N$6004,12,FALSE))</f>
        <v/>
      </c>
      <c r="BD730" s="413" t="str">
        <f>IF(G730="","",VLOOKUP(J730,中子データ!$B$4:$P$4500,15,FALSE))</f>
        <v/>
      </c>
    </row>
    <row r="731" spans="1:56" x14ac:dyDescent="0.15">
      <c r="A731" s="7" t="str">
        <f>IF(G731="","",VLOOKUP(H731,マシン名!$B$4:$C$93,2,FALSE))</f>
        <v/>
      </c>
      <c r="B731" s="7" t="str">
        <f>IF(G731="","",VLOOKUP(I731,作業者名!$B$4:$C$100,2,FALSE))</f>
        <v/>
      </c>
      <c r="C731" s="7" t="str">
        <f>IF(G731="","",VLOOKUP(J731,中子データ!$B$4:$H$4500,2,FALSE))</f>
        <v/>
      </c>
      <c r="D731" s="8" t="str">
        <f>IF(G731="","",VLOOKUP(J731,中子データ!$B$4:$H$4500,4,FALSE))</f>
        <v/>
      </c>
      <c r="E731" s="231" t="str">
        <f t="shared" si="430"/>
        <v/>
      </c>
      <c r="G731" s="238"/>
      <c r="H731" s="247"/>
      <c r="I731" s="9"/>
      <c r="J731" s="245"/>
      <c r="K731" s="10"/>
      <c r="L731" s="10"/>
      <c r="M731" s="6"/>
      <c r="N731" s="6">
        <f t="shared" si="431"/>
        <v>0</v>
      </c>
      <c r="O731" s="250"/>
      <c r="P731" s="250"/>
      <c r="Q731" s="250"/>
      <c r="R731" s="250"/>
      <c r="S731" s="250"/>
      <c r="T731" s="250"/>
      <c r="U731" s="250"/>
      <c r="V731" s="250"/>
      <c r="W731" s="250"/>
      <c r="X731" s="250"/>
      <c r="Y731" s="250"/>
      <c r="Z731" s="4"/>
      <c r="AA731" s="429"/>
      <c r="AB731" s="457">
        <f t="shared" si="432"/>
        <v>0</v>
      </c>
      <c r="AC731" s="11"/>
      <c r="AD731" s="11"/>
      <c r="AE731" s="11"/>
      <c r="AF731" s="11"/>
      <c r="AG731" s="11"/>
      <c r="AH731" s="11"/>
      <c r="AI731" s="11"/>
      <c r="AJ731" s="12"/>
      <c r="AK731" s="445" t="str">
        <f>IF(G731="","",VLOOKUP(J731,中子データ!$B$4:$H$4500,3,FALSE))</f>
        <v/>
      </c>
      <c r="AL731" s="445" t="str">
        <f>IF(G731="","",VLOOKUP(J731,中子データ!$B$4:$H$4500,5,FALSE))</f>
        <v/>
      </c>
      <c r="AM731" s="445" t="str">
        <f>IF(G731="","",VLOOKUP(J731,中子データ!$B$4:$H$4500,6,FALSE))</f>
        <v/>
      </c>
      <c r="AN731" s="418"/>
      <c r="AO731" s="419"/>
      <c r="AP731" s="420"/>
      <c r="AQ731" s="421"/>
      <c r="AR731" s="420"/>
      <c r="AS731" s="436"/>
      <c r="AT731" s="436"/>
      <c r="AU731" s="422"/>
      <c r="AV731" s="11"/>
      <c r="AW731" s="11"/>
      <c r="AX731" s="410">
        <f t="shared" si="429"/>
        <v>0</v>
      </c>
      <c r="AY731" s="411" t="str">
        <f>IF(G731="","",VLOOKUP(J731,中子データ!$B$4:$M$5999,10,FALSE))</f>
        <v/>
      </c>
      <c r="AZ731" s="438" t="str">
        <f>IF(G731="","",VLOOKUP(J731,中子データ!$B$4:$M$5999,9,FALSE))</f>
        <v/>
      </c>
      <c r="BA731" s="412" t="str">
        <f>IF(AQ731="","",VLOOKUP(AQ731,作業者名!$B$4:$C$100,2,FALSE))</f>
        <v/>
      </c>
      <c r="BB731" s="412" t="str">
        <f>IF(AR731="","",VLOOKUP(AR731,作業者名!$B$4:$C$100,2,FALSE))</f>
        <v/>
      </c>
      <c r="BC731" s="412" t="str">
        <f>IF(G731="","",VLOOKUP(J731,中子データ!B$4:N$6004,12,FALSE))</f>
        <v/>
      </c>
      <c r="BD731" s="413" t="str">
        <f>IF(G731="","",VLOOKUP(J731,中子データ!$B$4:$P$4500,15,FALSE))</f>
        <v/>
      </c>
    </row>
    <row r="732" spans="1:56" x14ac:dyDescent="0.15">
      <c r="A732" s="7" t="str">
        <f>IF(G732="","",VLOOKUP(H732,マシン名!$B$4:$C$93,2,FALSE))</f>
        <v/>
      </c>
      <c r="B732" s="7" t="str">
        <f>IF(G732="","",VLOOKUP(I732,作業者名!$B$4:$C$100,2,FALSE))</f>
        <v/>
      </c>
      <c r="C732" s="7" t="str">
        <f>IF(G732="","",VLOOKUP(J732,中子データ!$B$4:$H$4500,2,FALSE))</f>
        <v/>
      </c>
      <c r="D732" s="8" t="str">
        <f>IF(G732="","",VLOOKUP(J732,中子データ!$B$4:$H$4500,4,FALSE))</f>
        <v/>
      </c>
      <c r="E732" s="231" t="str">
        <f t="shared" si="430"/>
        <v/>
      </c>
      <c r="G732" s="238"/>
      <c r="H732" s="9"/>
      <c r="I732" s="9"/>
      <c r="J732" s="9"/>
      <c r="K732" s="10"/>
      <c r="L732" s="10"/>
      <c r="M732" s="6"/>
      <c r="N732" s="6">
        <f t="shared" si="431"/>
        <v>0</v>
      </c>
      <c r="O732" s="250"/>
      <c r="P732" s="250"/>
      <c r="Q732" s="250"/>
      <c r="R732" s="250"/>
      <c r="S732" s="250"/>
      <c r="T732" s="250"/>
      <c r="U732" s="250"/>
      <c r="V732" s="250"/>
      <c r="W732" s="250"/>
      <c r="X732" s="250"/>
      <c r="Y732" s="250"/>
      <c r="Z732" s="4"/>
      <c r="AA732" s="429"/>
      <c r="AB732" s="457">
        <f t="shared" si="432"/>
        <v>0</v>
      </c>
      <c r="AC732" s="11"/>
      <c r="AD732" s="11"/>
      <c r="AE732" s="11"/>
      <c r="AF732" s="11"/>
      <c r="AG732" s="11"/>
      <c r="AH732" s="11"/>
      <c r="AI732" s="11"/>
      <c r="AJ732" s="12"/>
      <c r="AK732" s="445" t="str">
        <f>IF(G732="","",VLOOKUP(J732,中子データ!$B$4:$H$4500,3,FALSE))</f>
        <v/>
      </c>
      <c r="AL732" s="445" t="str">
        <f>IF(G732="","",VLOOKUP(J732,中子データ!$B$4:$H$4500,5,FALSE))</f>
        <v/>
      </c>
      <c r="AM732" s="445" t="str">
        <f>IF(G732="","",VLOOKUP(J732,中子データ!$B$4:$H$4500,6,FALSE))</f>
        <v/>
      </c>
      <c r="AN732" s="418"/>
      <c r="AO732" s="419"/>
      <c r="AP732" s="420"/>
      <c r="AQ732" s="421"/>
      <c r="AR732" s="420"/>
      <c r="AS732" s="436"/>
      <c r="AT732" s="436"/>
      <c r="AU732" s="422"/>
      <c r="AV732" s="11"/>
      <c r="AW732" s="11"/>
      <c r="AX732" s="410">
        <f t="shared" si="429"/>
        <v>0</v>
      </c>
      <c r="AY732" s="411" t="str">
        <f>IF(G732="","",VLOOKUP(J732,中子データ!$B$4:$M$5999,10,FALSE))</f>
        <v/>
      </c>
      <c r="AZ732" s="438" t="str">
        <f>IF(G732="","",VLOOKUP(J732,中子データ!$B$4:$M$5999,9,FALSE))</f>
        <v/>
      </c>
      <c r="BA732" s="412" t="str">
        <f>IF(AQ732="","",VLOOKUP(AQ732,作業者名!$B$4:$C$100,2,FALSE))</f>
        <v/>
      </c>
      <c r="BB732" s="412" t="str">
        <f>IF(AR732="","",VLOOKUP(AR732,作業者名!$B$4:$C$100,2,FALSE))</f>
        <v/>
      </c>
      <c r="BC732" s="412" t="str">
        <f>IF(G732="","",VLOOKUP(J732,中子データ!B$4:N$6004,12,FALSE))</f>
        <v/>
      </c>
      <c r="BD732" s="413" t="str">
        <f>IF(G732="","",VLOOKUP(J732,中子データ!$B$4:$P$4500,15,FALSE))</f>
        <v/>
      </c>
    </row>
    <row r="733" spans="1:56" x14ac:dyDescent="0.15">
      <c r="A733" s="7" t="str">
        <f>IF(G733="","",VLOOKUP(H733,マシン名!$B$4:$C$93,2,FALSE))</f>
        <v/>
      </c>
      <c r="B733" s="7" t="str">
        <f>IF(G733="","",VLOOKUP(I733,作業者名!$B$4:$C$100,2,FALSE))</f>
        <v/>
      </c>
      <c r="C733" s="7" t="str">
        <f>IF(G733="","",VLOOKUP(J733,中子データ!$B$4:$H$4500,2,FALSE))</f>
        <v/>
      </c>
      <c r="D733" s="8" t="str">
        <f>IF(G733="","",VLOOKUP(J733,中子データ!$B$4:$H$4500,4,FALSE))</f>
        <v/>
      </c>
      <c r="E733" s="231" t="str">
        <f t="shared" si="430"/>
        <v/>
      </c>
      <c r="G733" s="238"/>
      <c r="H733" s="9"/>
      <c r="I733" s="9"/>
      <c r="J733" s="9"/>
      <c r="K733" s="10"/>
      <c r="L733" s="10"/>
      <c r="M733" s="6"/>
      <c r="N733" s="6">
        <f t="shared" si="431"/>
        <v>0</v>
      </c>
      <c r="O733" s="250"/>
      <c r="P733" s="250"/>
      <c r="Q733" s="250"/>
      <c r="R733" s="250"/>
      <c r="S733" s="250"/>
      <c r="T733" s="250"/>
      <c r="U733" s="250"/>
      <c r="V733" s="250"/>
      <c r="W733" s="250"/>
      <c r="X733" s="250"/>
      <c r="Y733" s="250"/>
      <c r="Z733" s="4"/>
      <c r="AA733" s="429"/>
      <c r="AB733" s="457">
        <f t="shared" si="432"/>
        <v>0</v>
      </c>
      <c r="AC733" s="11"/>
      <c r="AD733" s="11"/>
      <c r="AE733" s="11"/>
      <c r="AF733" s="11"/>
      <c r="AG733" s="11"/>
      <c r="AH733" s="11"/>
      <c r="AI733" s="11"/>
      <c r="AJ733" s="12"/>
      <c r="AK733" s="445" t="str">
        <f>IF(G733="","",VLOOKUP(J733,中子データ!$B$4:$H$4500,3,FALSE))</f>
        <v/>
      </c>
      <c r="AL733" s="445" t="str">
        <f>IF(G733="","",VLOOKUP(J733,中子データ!$B$4:$H$4500,5,FALSE))</f>
        <v/>
      </c>
      <c r="AM733" s="445" t="str">
        <f>IF(G733="","",VLOOKUP(J733,中子データ!$B$4:$H$4500,6,FALSE))</f>
        <v/>
      </c>
      <c r="AN733" s="418"/>
      <c r="AO733" s="419"/>
      <c r="AP733" s="420"/>
      <c r="AQ733" s="421"/>
      <c r="AR733" s="420"/>
      <c r="AS733" s="436"/>
      <c r="AT733" s="436"/>
      <c r="AU733" s="422"/>
      <c r="AV733" s="11"/>
      <c r="AW733" s="11"/>
      <c r="AX733" s="410">
        <f t="shared" si="429"/>
        <v>0</v>
      </c>
      <c r="AY733" s="411" t="str">
        <f>IF(G733="","",VLOOKUP(J733,中子データ!$B$4:$M$5999,10,FALSE))</f>
        <v/>
      </c>
      <c r="AZ733" s="438" t="str">
        <f>IF(G733="","",VLOOKUP(J733,中子データ!$B$4:$M$5999,9,FALSE))</f>
        <v/>
      </c>
      <c r="BA733" s="412" t="str">
        <f>IF(AQ733="","",VLOOKUP(AQ733,作業者名!$B$4:$C$100,2,FALSE))</f>
        <v/>
      </c>
      <c r="BB733" s="412" t="str">
        <f>IF(AR733="","",VLOOKUP(AR733,作業者名!$B$4:$C$100,2,FALSE))</f>
        <v/>
      </c>
      <c r="BC733" s="412" t="str">
        <f>IF(G733="","",VLOOKUP(J733,中子データ!B$4:N$6004,12,FALSE))</f>
        <v/>
      </c>
      <c r="BD733" s="413" t="str">
        <f>IF(G733="","",VLOOKUP(J733,中子データ!$B$4:$P$4500,15,FALSE))</f>
        <v/>
      </c>
    </row>
    <row r="734" spans="1:56" x14ac:dyDescent="0.15">
      <c r="A734" s="7" t="str">
        <f>IF(G734="","",VLOOKUP(H734,マシン名!$B$4:$C$93,2,FALSE))</f>
        <v/>
      </c>
      <c r="B734" s="7" t="str">
        <f>IF(G734="","",VLOOKUP(I734,作業者名!$B$4:$C$100,2,FALSE))</f>
        <v/>
      </c>
      <c r="C734" s="7" t="str">
        <f>IF(G734="","",VLOOKUP(J734,中子データ!$B$4:$H$4500,2,FALSE))</f>
        <v/>
      </c>
      <c r="D734" s="8" t="str">
        <f>IF(G734="","",VLOOKUP(J734,中子データ!$B$4:$H$4500,4,FALSE))</f>
        <v/>
      </c>
      <c r="E734" s="231" t="str">
        <f t="shared" si="430"/>
        <v/>
      </c>
      <c r="G734" s="238"/>
      <c r="H734" s="9"/>
      <c r="I734" s="9"/>
      <c r="J734" s="9"/>
      <c r="K734" s="10"/>
      <c r="L734" s="10"/>
      <c r="M734" s="6"/>
      <c r="N734" s="6">
        <f t="shared" si="431"/>
        <v>0</v>
      </c>
      <c r="O734" s="250"/>
      <c r="P734" s="250"/>
      <c r="Q734" s="250"/>
      <c r="R734" s="250"/>
      <c r="S734" s="250"/>
      <c r="T734" s="250"/>
      <c r="U734" s="250"/>
      <c r="V734" s="250"/>
      <c r="W734" s="250"/>
      <c r="X734" s="250"/>
      <c r="Y734" s="250"/>
      <c r="Z734" s="4"/>
      <c r="AA734" s="429"/>
      <c r="AB734" s="457">
        <f t="shared" si="432"/>
        <v>0</v>
      </c>
      <c r="AC734" s="11"/>
      <c r="AD734" s="11"/>
      <c r="AE734" s="11"/>
      <c r="AF734" s="11"/>
      <c r="AG734" s="11"/>
      <c r="AH734" s="11"/>
      <c r="AI734" s="11"/>
      <c r="AJ734" s="12"/>
      <c r="AK734" s="445" t="str">
        <f>IF(G734="","",VLOOKUP(J734,中子データ!$B$4:$H$4500,3,FALSE))</f>
        <v/>
      </c>
      <c r="AL734" s="445" t="str">
        <f>IF(G734="","",VLOOKUP(J734,中子データ!$B$4:$H$4500,5,FALSE))</f>
        <v/>
      </c>
      <c r="AM734" s="445" t="str">
        <f>IF(G734="","",VLOOKUP(J734,中子データ!$B$4:$H$4500,6,FALSE))</f>
        <v/>
      </c>
      <c r="AN734" s="418"/>
      <c r="AO734" s="419"/>
      <c r="AP734" s="420"/>
      <c r="AQ734" s="421"/>
      <c r="AR734" s="420"/>
      <c r="AS734" s="436"/>
      <c r="AT734" s="436"/>
      <c r="AU734" s="422"/>
      <c r="AV734" s="11"/>
      <c r="AW734" s="11"/>
      <c r="AX734" s="410">
        <f t="shared" si="429"/>
        <v>0</v>
      </c>
      <c r="AY734" s="411" t="str">
        <f>IF(G734="","",VLOOKUP(J734,中子データ!$B$4:$M$5999,10,FALSE))</f>
        <v/>
      </c>
      <c r="AZ734" s="438" t="str">
        <f>IF(G734="","",VLOOKUP(J734,中子データ!$B$4:$M$5999,9,FALSE))</f>
        <v/>
      </c>
      <c r="BA734" s="412" t="str">
        <f>IF(AQ734="","",VLOOKUP(AQ734,作業者名!$B$4:$C$100,2,FALSE))</f>
        <v/>
      </c>
      <c r="BB734" s="412" t="str">
        <f>IF(AR734="","",VLOOKUP(AR734,作業者名!$B$4:$C$100,2,FALSE))</f>
        <v/>
      </c>
      <c r="BC734" s="412" t="str">
        <f>IF(G734="","",VLOOKUP(J734,中子データ!B$4:N$6004,12,FALSE))</f>
        <v/>
      </c>
      <c r="BD734" s="413" t="str">
        <f>IF(G734="","",VLOOKUP(J734,中子データ!$B$4:$P$4500,15,FALSE))</f>
        <v/>
      </c>
    </row>
    <row r="735" spans="1:56" x14ac:dyDescent="0.15">
      <c r="A735" s="7" t="str">
        <f>IF(G735="","",VLOOKUP(H735,マシン名!$B$4:$C$93,2,FALSE))</f>
        <v/>
      </c>
      <c r="B735" s="7" t="str">
        <f>IF(G735="","",VLOOKUP(I735,作業者名!$B$4:$C$100,2,FALSE))</f>
        <v/>
      </c>
      <c r="C735" s="7" t="str">
        <f>IF(G735="","",VLOOKUP(J735,中子データ!$B$4:$H$4500,2,FALSE))</f>
        <v/>
      </c>
      <c r="D735" s="8" t="str">
        <f>IF(G735="","",VLOOKUP(J735,中子データ!$B$4:$H$4500,4,FALSE))</f>
        <v/>
      </c>
      <c r="E735" s="231" t="str">
        <f t="shared" si="430"/>
        <v/>
      </c>
      <c r="G735" s="238"/>
      <c r="H735" s="9"/>
      <c r="I735" s="9"/>
      <c r="J735" s="9"/>
      <c r="K735" s="10"/>
      <c r="L735" s="10"/>
      <c r="M735" s="6"/>
      <c r="N735" s="6">
        <f t="shared" si="431"/>
        <v>0</v>
      </c>
      <c r="O735" s="250"/>
      <c r="P735" s="250"/>
      <c r="Q735" s="250"/>
      <c r="R735" s="250"/>
      <c r="S735" s="250"/>
      <c r="T735" s="250"/>
      <c r="U735" s="250"/>
      <c r="V735" s="250"/>
      <c r="W735" s="250"/>
      <c r="X735" s="250"/>
      <c r="Y735" s="250"/>
      <c r="Z735" s="4"/>
      <c r="AA735" s="429"/>
      <c r="AB735" s="457">
        <f t="shared" si="432"/>
        <v>0</v>
      </c>
      <c r="AC735" s="11"/>
      <c r="AD735" s="11"/>
      <c r="AE735" s="11"/>
      <c r="AF735" s="11"/>
      <c r="AG735" s="11"/>
      <c r="AH735" s="11"/>
      <c r="AI735" s="11"/>
      <c r="AJ735" s="12"/>
      <c r="AK735" s="445" t="str">
        <f>IF(G735="","",VLOOKUP(J735,中子データ!$B$4:$H$4500,3,FALSE))</f>
        <v/>
      </c>
      <c r="AL735" s="445" t="str">
        <f>IF(G735="","",VLOOKUP(J735,中子データ!$B$4:$H$4500,5,FALSE))</f>
        <v/>
      </c>
      <c r="AM735" s="445" t="str">
        <f>IF(G735="","",VLOOKUP(J735,中子データ!$B$4:$H$4500,6,FALSE))</f>
        <v/>
      </c>
      <c r="AN735" s="418"/>
      <c r="AO735" s="419"/>
      <c r="AP735" s="420"/>
      <c r="AQ735" s="421"/>
      <c r="AR735" s="420"/>
      <c r="AS735" s="436"/>
      <c r="AT735" s="436"/>
      <c r="AU735" s="422"/>
      <c r="AV735" s="11"/>
      <c r="AW735" s="11"/>
      <c r="AX735" s="410">
        <f t="shared" si="429"/>
        <v>0</v>
      </c>
      <c r="AY735" s="411" t="str">
        <f>IF(G735="","",VLOOKUP(J735,中子データ!$B$4:$M$5999,10,FALSE))</f>
        <v/>
      </c>
      <c r="AZ735" s="438" t="str">
        <f>IF(G735="","",VLOOKUP(J735,中子データ!$B$4:$M$5999,9,FALSE))</f>
        <v/>
      </c>
      <c r="BA735" s="412" t="str">
        <f>IF(AQ735="","",VLOOKUP(AQ735,作業者名!$B$4:$C$100,2,FALSE))</f>
        <v/>
      </c>
      <c r="BB735" s="412" t="str">
        <f>IF(AR735="","",VLOOKUP(AR735,作業者名!$B$4:$C$100,2,FALSE))</f>
        <v/>
      </c>
      <c r="BC735" s="412" t="str">
        <f>IF(G735="","",VLOOKUP(J735,中子データ!B$4:N$6004,12,FALSE))</f>
        <v/>
      </c>
      <c r="BD735" s="413" t="str">
        <f>IF(G735="","",VLOOKUP(J735,中子データ!$B$4:$P$4500,15,FALSE))</f>
        <v/>
      </c>
    </row>
    <row r="736" spans="1:56" x14ac:dyDescent="0.15">
      <c r="A736" s="7" t="str">
        <f>IF(G736="","",VLOOKUP(H736,マシン名!$B$4:$C$93,2,FALSE))</f>
        <v/>
      </c>
      <c r="B736" s="7" t="str">
        <f>IF(G736="","",VLOOKUP(I736,作業者名!$B$4:$C$100,2,FALSE))</f>
        <v/>
      </c>
      <c r="C736" s="7" t="str">
        <f>IF(G736="","",VLOOKUP(J736,中子データ!$B$4:$H$4500,2,FALSE))</f>
        <v/>
      </c>
      <c r="D736" s="8" t="str">
        <f>IF(G736="","",VLOOKUP(J736,中子データ!$B$4:$H$4500,4,FALSE))</f>
        <v/>
      </c>
      <c r="E736" s="231" t="str">
        <f t="shared" si="430"/>
        <v/>
      </c>
      <c r="G736" s="238"/>
      <c r="H736" s="9"/>
      <c r="I736" s="9"/>
      <c r="J736" s="9"/>
      <c r="K736" s="10"/>
      <c r="L736" s="10"/>
      <c r="M736" s="6"/>
      <c r="N736" s="6">
        <f t="shared" si="431"/>
        <v>0</v>
      </c>
      <c r="O736" s="250"/>
      <c r="P736" s="250"/>
      <c r="Q736" s="250"/>
      <c r="R736" s="250"/>
      <c r="S736" s="250"/>
      <c r="T736" s="250"/>
      <c r="U736" s="250"/>
      <c r="V736" s="250"/>
      <c r="W736" s="250"/>
      <c r="X736" s="250"/>
      <c r="Y736" s="250"/>
      <c r="Z736" s="4"/>
      <c r="AA736" s="429"/>
      <c r="AB736" s="457">
        <f t="shared" si="432"/>
        <v>0</v>
      </c>
      <c r="AC736" s="11"/>
      <c r="AD736" s="11"/>
      <c r="AE736" s="11"/>
      <c r="AF736" s="11"/>
      <c r="AG736" s="11"/>
      <c r="AH736" s="11"/>
      <c r="AI736" s="11"/>
      <c r="AJ736" s="12"/>
      <c r="AK736" s="445" t="str">
        <f>IF(G736="","",VLOOKUP(J736,中子データ!$B$4:$H$4500,3,FALSE))</f>
        <v/>
      </c>
      <c r="AL736" s="445" t="str">
        <f>IF(G736="","",VLOOKUP(J736,中子データ!$B$4:$H$4500,5,FALSE))</f>
        <v/>
      </c>
      <c r="AM736" s="445" t="str">
        <f>IF(G736="","",VLOOKUP(J736,中子データ!$B$4:$H$4500,6,FALSE))</f>
        <v/>
      </c>
      <c r="AN736" s="418"/>
      <c r="AO736" s="419"/>
      <c r="AP736" s="420"/>
      <c r="AQ736" s="421"/>
      <c r="AR736" s="420"/>
      <c r="AS736" s="436"/>
      <c r="AT736" s="436"/>
      <c r="AU736" s="422"/>
      <c r="AV736" s="11"/>
      <c r="AW736" s="11"/>
      <c r="AX736" s="410">
        <f t="shared" si="429"/>
        <v>0</v>
      </c>
      <c r="AY736" s="411" t="str">
        <f>IF(G736="","",VLOOKUP(J736,中子データ!$B$4:$M$5999,10,FALSE))</f>
        <v/>
      </c>
      <c r="AZ736" s="438" t="str">
        <f>IF(G736="","",VLOOKUP(J736,中子データ!$B$4:$M$5999,9,FALSE))</f>
        <v/>
      </c>
      <c r="BA736" s="412" t="str">
        <f>IF(AQ736="","",VLOOKUP(AQ736,作業者名!$B$4:$C$100,2,FALSE))</f>
        <v/>
      </c>
      <c r="BB736" s="412" t="str">
        <f>IF(AR736="","",VLOOKUP(AR736,作業者名!$B$4:$C$100,2,FALSE))</f>
        <v/>
      </c>
      <c r="BC736" s="412" t="str">
        <f>IF(G736="","",VLOOKUP(J736,中子データ!B$4:N$6004,12,FALSE))</f>
        <v/>
      </c>
      <c r="BD736" s="413" t="str">
        <f>IF(G736="","",VLOOKUP(J736,中子データ!$B$4:$P$4500,15,FALSE))</f>
        <v/>
      </c>
    </row>
    <row r="737" spans="1:56" x14ac:dyDescent="0.15">
      <c r="A737" s="7" t="str">
        <f>IF(G737="","",VLOOKUP(H737,マシン名!$B$4:$C$93,2,FALSE))</f>
        <v/>
      </c>
      <c r="B737" s="7" t="str">
        <f>IF(G737="","",VLOOKUP(I737,作業者名!$B$4:$C$100,2,FALSE))</f>
        <v/>
      </c>
      <c r="C737" s="7" t="str">
        <f>IF(G737="","",VLOOKUP(J737,中子データ!$B$4:$H$4500,2,FALSE))</f>
        <v/>
      </c>
      <c r="D737" s="8" t="str">
        <f>IF(G737="","",VLOOKUP(J737,中子データ!$B$4:$H$4500,4,FALSE))</f>
        <v/>
      </c>
      <c r="E737" s="231" t="str">
        <f t="shared" si="430"/>
        <v/>
      </c>
      <c r="G737" s="238"/>
      <c r="H737" s="9"/>
      <c r="I737" s="9"/>
      <c r="J737" s="9"/>
      <c r="K737" s="10"/>
      <c r="L737" s="10"/>
      <c r="M737" s="6"/>
      <c r="N737" s="6">
        <f t="shared" si="431"/>
        <v>0</v>
      </c>
      <c r="O737" s="250"/>
      <c r="P737" s="250"/>
      <c r="Q737" s="250"/>
      <c r="R737" s="250"/>
      <c r="S737" s="250"/>
      <c r="T737" s="250"/>
      <c r="U737" s="250"/>
      <c r="V737" s="250"/>
      <c r="W737" s="250"/>
      <c r="X737" s="250"/>
      <c r="Y737" s="250"/>
      <c r="Z737" s="4"/>
      <c r="AA737" s="429"/>
      <c r="AB737" s="457">
        <f t="shared" si="432"/>
        <v>0</v>
      </c>
      <c r="AC737" s="11"/>
      <c r="AD737" s="11"/>
      <c r="AE737" s="11"/>
      <c r="AF737" s="11"/>
      <c r="AG737" s="11"/>
      <c r="AH737" s="11"/>
      <c r="AI737" s="11"/>
      <c r="AJ737" s="12"/>
      <c r="AK737" s="445" t="str">
        <f>IF(G737="","",VLOOKUP(J737,中子データ!$B$4:$H$4500,3,FALSE))</f>
        <v/>
      </c>
      <c r="AL737" s="445" t="str">
        <f>IF(G737="","",VLOOKUP(J737,中子データ!$B$4:$H$4500,5,FALSE))</f>
        <v/>
      </c>
      <c r="AM737" s="445" t="str">
        <f>IF(G737="","",VLOOKUP(J737,中子データ!$B$4:$H$4500,6,FALSE))</f>
        <v/>
      </c>
      <c r="AN737" s="418"/>
      <c r="AO737" s="419"/>
      <c r="AP737" s="420"/>
      <c r="AQ737" s="421"/>
      <c r="AR737" s="420"/>
      <c r="AS737" s="436"/>
      <c r="AT737" s="436"/>
      <c r="AU737" s="422"/>
      <c r="AV737" s="11"/>
      <c r="AW737" s="11"/>
      <c r="AX737" s="410">
        <f t="shared" si="429"/>
        <v>0</v>
      </c>
      <c r="AY737" s="411" t="str">
        <f>IF(G737="","",VLOOKUP(J737,中子データ!$B$4:$M$5999,10,FALSE))</f>
        <v/>
      </c>
      <c r="AZ737" s="438" t="str">
        <f>IF(G737="","",VLOOKUP(J737,中子データ!$B$4:$M$5999,9,FALSE))</f>
        <v/>
      </c>
      <c r="BA737" s="412" t="str">
        <f>IF(AQ737="","",VLOOKUP(AQ737,作業者名!$B$4:$C$100,2,FALSE))</f>
        <v/>
      </c>
      <c r="BB737" s="412" t="str">
        <f>IF(AR737="","",VLOOKUP(AR737,作業者名!$B$4:$C$100,2,FALSE))</f>
        <v/>
      </c>
      <c r="BC737" s="412" t="str">
        <f>IF(G737="","",VLOOKUP(J737,中子データ!B$4:N$6004,12,FALSE))</f>
        <v/>
      </c>
      <c r="BD737" s="413" t="str">
        <f>IF(G737="","",VLOOKUP(J737,中子データ!$B$4:$P$4500,15,FALSE))</f>
        <v/>
      </c>
    </row>
    <row r="738" spans="1:56" x14ac:dyDescent="0.15">
      <c r="A738" s="7" t="str">
        <f>IF(G738="","",VLOOKUP(H738,マシン名!$B$4:$C$93,2,FALSE))</f>
        <v/>
      </c>
      <c r="B738" s="7" t="str">
        <f>IF(G738="","",VLOOKUP(I738,作業者名!$B$4:$C$100,2,FALSE))</f>
        <v/>
      </c>
      <c r="C738" s="7" t="str">
        <f>IF(G738="","",VLOOKUP(J738,中子データ!$B$4:$H$4500,2,FALSE))</f>
        <v/>
      </c>
      <c r="D738" s="8" t="str">
        <f>IF(G738="","",VLOOKUP(J738,中子データ!$B$4:$H$4500,4,FALSE))</f>
        <v/>
      </c>
      <c r="E738" s="231" t="str">
        <f t="shared" si="430"/>
        <v/>
      </c>
      <c r="G738" s="238"/>
      <c r="H738" s="9"/>
      <c r="I738" s="9"/>
      <c r="J738" s="9"/>
      <c r="K738" s="10"/>
      <c r="L738" s="10"/>
      <c r="M738" s="6"/>
      <c r="N738" s="6">
        <f t="shared" si="431"/>
        <v>0</v>
      </c>
      <c r="O738" s="250"/>
      <c r="P738" s="250"/>
      <c r="Q738" s="250"/>
      <c r="R738" s="250"/>
      <c r="S738" s="250"/>
      <c r="T738" s="250"/>
      <c r="U738" s="250"/>
      <c r="V738" s="250"/>
      <c r="W738" s="250"/>
      <c r="X738" s="250"/>
      <c r="Y738" s="250"/>
      <c r="Z738" s="4"/>
      <c r="AA738" s="429"/>
      <c r="AB738" s="457">
        <f t="shared" si="432"/>
        <v>0</v>
      </c>
      <c r="AC738" s="11"/>
      <c r="AD738" s="11"/>
      <c r="AE738" s="11"/>
      <c r="AF738" s="11"/>
      <c r="AG738" s="11"/>
      <c r="AH738" s="11"/>
      <c r="AI738" s="11"/>
      <c r="AJ738" s="12"/>
      <c r="AK738" s="445" t="str">
        <f>IF(G738="","",VLOOKUP(J738,中子データ!$B$4:$H$4500,3,FALSE))</f>
        <v/>
      </c>
      <c r="AL738" s="445" t="str">
        <f>IF(G738="","",VLOOKUP(J738,中子データ!$B$4:$H$4500,5,FALSE))</f>
        <v/>
      </c>
      <c r="AM738" s="445" t="str">
        <f>IF(G738="","",VLOOKUP(J738,中子データ!$B$4:$H$4500,6,FALSE))</f>
        <v/>
      </c>
      <c r="AN738" s="418"/>
      <c r="AO738" s="419"/>
      <c r="AP738" s="420"/>
      <c r="AQ738" s="421"/>
      <c r="AR738" s="420"/>
      <c r="AS738" s="436"/>
      <c r="AT738" s="436"/>
      <c r="AU738" s="422"/>
      <c r="AV738" s="11"/>
      <c r="AW738" s="11"/>
      <c r="AX738" s="410">
        <f t="shared" si="429"/>
        <v>0</v>
      </c>
      <c r="AY738" s="411" t="str">
        <f>IF(G738="","",VLOOKUP(J738,中子データ!$B$4:$M$5999,10,FALSE))</f>
        <v/>
      </c>
      <c r="AZ738" s="438" t="str">
        <f>IF(G738="","",VLOOKUP(J738,中子データ!$B$4:$M$5999,9,FALSE))</f>
        <v/>
      </c>
      <c r="BA738" s="412" t="str">
        <f>IF(AQ738="","",VLOOKUP(AQ738,作業者名!$B$4:$C$100,2,FALSE))</f>
        <v/>
      </c>
      <c r="BB738" s="412" t="str">
        <f>IF(AR738="","",VLOOKUP(AR738,作業者名!$B$4:$C$100,2,FALSE))</f>
        <v/>
      </c>
      <c r="BC738" s="412" t="str">
        <f>IF(G738="","",VLOOKUP(J738,中子データ!B$4:N$6004,12,FALSE))</f>
        <v/>
      </c>
      <c r="BD738" s="413" t="str">
        <f>IF(G738="","",VLOOKUP(J738,中子データ!$B$4:$P$4500,15,FALSE))</f>
        <v/>
      </c>
    </row>
    <row r="739" spans="1:56" x14ac:dyDescent="0.15">
      <c r="A739" s="7" t="str">
        <f>IF(G739="","",VLOOKUP(H739,マシン名!$B$4:$C$93,2,FALSE))</f>
        <v/>
      </c>
      <c r="B739" s="7" t="str">
        <f>IF(G739="","",VLOOKUP(I739,作業者名!$B$4:$C$100,2,FALSE))</f>
        <v/>
      </c>
      <c r="C739" s="7" t="str">
        <f>IF(G739="","",VLOOKUP(J739,中子データ!$B$4:$H$4500,2,FALSE))</f>
        <v/>
      </c>
      <c r="D739" s="8" t="str">
        <f>IF(G739="","",VLOOKUP(J739,中子データ!$B$4:$H$4500,4,FALSE))</f>
        <v/>
      </c>
      <c r="E739" s="231" t="str">
        <f t="shared" si="430"/>
        <v/>
      </c>
      <c r="G739" s="238"/>
      <c r="H739" s="9"/>
      <c r="I739" s="9"/>
      <c r="J739" s="9"/>
      <c r="K739" s="10"/>
      <c r="L739" s="10"/>
      <c r="M739" s="6"/>
      <c r="N739" s="6">
        <f t="shared" si="431"/>
        <v>0</v>
      </c>
      <c r="O739" s="250"/>
      <c r="P739" s="250"/>
      <c r="Q739" s="250"/>
      <c r="R739" s="250"/>
      <c r="S739" s="250"/>
      <c r="T739" s="250"/>
      <c r="U739" s="250"/>
      <c r="V739" s="250"/>
      <c r="W739" s="250"/>
      <c r="X739" s="250"/>
      <c r="Y739" s="250"/>
      <c r="Z739" s="4"/>
      <c r="AA739" s="429"/>
      <c r="AB739" s="457">
        <f t="shared" si="432"/>
        <v>0</v>
      </c>
      <c r="AC739" s="11"/>
      <c r="AD739" s="11"/>
      <c r="AE739" s="11"/>
      <c r="AF739" s="11"/>
      <c r="AG739" s="11"/>
      <c r="AH739" s="11"/>
      <c r="AI739" s="11"/>
      <c r="AJ739" s="12"/>
      <c r="AK739" s="445" t="str">
        <f>IF(G739="","",VLOOKUP(J739,中子データ!$B$4:$H$4500,3,FALSE))</f>
        <v/>
      </c>
      <c r="AL739" s="445" t="str">
        <f>IF(G739="","",VLOOKUP(J739,中子データ!$B$4:$H$4500,5,FALSE))</f>
        <v/>
      </c>
      <c r="AM739" s="445" t="str">
        <f>IF(G739="","",VLOOKUP(J739,中子データ!$B$4:$H$4500,6,FALSE))</f>
        <v/>
      </c>
      <c r="AN739" s="418"/>
      <c r="AO739" s="419"/>
      <c r="AP739" s="420"/>
      <c r="AQ739" s="421"/>
      <c r="AR739" s="420"/>
      <c r="AS739" s="436"/>
      <c r="AT739" s="436"/>
      <c r="AU739" s="422"/>
      <c r="AV739" s="11"/>
      <c r="AW739" s="11"/>
      <c r="AX739" s="410">
        <f t="shared" si="429"/>
        <v>0</v>
      </c>
      <c r="AY739" s="411" t="str">
        <f>IF(G739="","",VLOOKUP(J739,中子データ!$B$4:$M$5999,10,FALSE))</f>
        <v/>
      </c>
      <c r="AZ739" s="438" t="str">
        <f>IF(G739="","",VLOOKUP(J739,中子データ!$B$4:$M$5999,9,FALSE))</f>
        <v/>
      </c>
      <c r="BA739" s="412" t="str">
        <f>IF(AQ739="","",VLOOKUP(AQ739,作業者名!$B$4:$C$100,2,FALSE))</f>
        <v/>
      </c>
      <c r="BB739" s="412" t="str">
        <f>IF(AR739="","",VLOOKUP(AR739,作業者名!$B$4:$C$100,2,FALSE))</f>
        <v/>
      </c>
      <c r="BC739" s="412" t="str">
        <f>IF(G739="","",VLOOKUP(J739,中子データ!B$4:N$6004,12,FALSE))</f>
        <v/>
      </c>
      <c r="BD739" s="413" t="str">
        <f>IF(G739="","",VLOOKUP(J739,中子データ!$B$4:$P$4500,15,FALSE))</f>
        <v/>
      </c>
    </row>
    <row r="740" spans="1:56" x14ac:dyDescent="0.15">
      <c r="A740" s="7" t="str">
        <f>IF(G740="","",VLOOKUP(H740,マシン名!$B$4:$C$93,2,FALSE))</f>
        <v/>
      </c>
      <c r="B740" s="7" t="str">
        <f>IF(G740="","",VLOOKUP(I740,作業者名!$B$4:$C$100,2,FALSE))</f>
        <v/>
      </c>
      <c r="C740" s="7" t="str">
        <f>IF(G740="","",VLOOKUP(J740,中子データ!$B$4:$H$4500,2,FALSE))</f>
        <v/>
      </c>
      <c r="D740" s="8" t="str">
        <f>IF(G740="","",VLOOKUP(J740,中子データ!$B$4:$H$4500,4,FALSE))</f>
        <v/>
      </c>
      <c r="E740" s="231" t="str">
        <f t="shared" si="430"/>
        <v/>
      </c>
      <c r="G740" s="238"/>
      <c r="H740" s="9"/>
      <c r="I740" s="9"/>
      <c r="J740" s="9"/>
      <c r="K740" s="10"/>
      <c r="L740" s="10"/>
      <c r="M740" s="6"/>
      <c r="N740" s="6">
        <f t="shared" si="431"/>
        <v>0</v>
      </c>
      <c r="O740" s="250"/>
      <c r="P740" s="250"/>
      <c r="Q740" s="250"/>
      <c r="R740" s="250"/>
      <c r="S740" s="250"/>
      <c r="T740" s="250"/>
      <c r="U740" s="250"/>
      <c r="V740" s="250"/>
      <c r="W740" s="250"/>
      <c r="X740" s="250"/>
      <c r="Y740" s="250"/>
      <c r="Z740" s="4"/>
      <c r="AA740" s="429"/>
      <c r="AB740" s="457">
        <f t="shared" si="432"/>
        <v>0</v>
      </c>
      <c r="AC740" s="11"/>
      <c r="AD740" s="11"/>
      <c r="AE740" s="11"/>
      <c r="AF740" s="11"/>
      <c r="AG740" s="11"/>
      <c r="AH740" s="11"/>
      <c r="AI740" s="11"/>
      <c r="AJ740" s="12"/>
      <c r="AK740" s="445" t="str">
        <f>IF(G740="","",VLOOKUP(J740,中子データ!$B$4:$H$4500,3,FALSE))</f>
        <v/>
      </c>
      <c r="AL740" s="445" t="str">
        <f>IF(G740="","",VLOOKUP(J740,中子データ!$B$4:$H$4500,5,FALSE))</f>
        <v/>
      </c>
      <c r="AM740" s="445" t="str">
        <f>IF(G740="","",VLOOKUP(J740,中子データ!$B$4:$H$4500,6,FALSE))</f>
        <v/>
      </c>
      <c r="AN740" s="418"/>
      <c r="AO740" s="419"/>
      <c r="AP740" s="420"/>
      <c r="AQ740" s="421"/>
      <c r="AR740" s="420"/>
      <c r="AS740" s="436"/>
      <c r="AT740" s="436"/>
      <c r="AU740" s="422"/>
      <c r="AV740" s="11"/>
      <c r="AW740" s="11"/>
      <c r="AX740" s="410">
        <f t="shared" si="429"/>
        <v>0</v>
      </c>
      <c r="AY740" s="411" t="str">
        <f>IF(G740="","",VLOOKUP(J740,中子データ!$B$4:$M$5999,10,FALSE))</f>
        <v/>
      </c>
      <c r="AZ740" s="438" t="str">
        <f>IF(G740="","",VLOOKUP(J740,中子データ!$B$4:$M$5999,9,FALSE))</f>
        <v/>
      </c>
      <c r="BA740" s="412" t="str">
        <f>IF(AQ740="","",VLOOKUP(AQ740,作業者名!$B$4:$C$100,2,FALSE))</f>
        <v/>
      </c>
      <c r="BB740" s="412" t="str">
        <f>IF(AR740="","",VLOOKUP(AR740,作業者名!$B$4:$C$100,2,FALSE))</f>
        <v/>
      </c>
      <c r="BC740" s="412" t="str">
        <f>IF(G740="","",VLOOKUP(J740,中子データ!B$4:N$6004,12,FALSE))</f>
        <v/>
      </c>
      <c r="BD740" s="413" t="str">
        <f>IF(G740="","",VLOOKUP(J740,中子データ!$B$4:$P$4500,15,FALSE))</f>
        <v/>
      </c>
    </row>
    <row r="741" spans="1:56" x14ac:dyDescent="0.15">
      <c r="A741" s="7" t="str">
        <f>IF(G741="","",VLOOKUP(H741,マシン名!$B$4:$C$93,2,FALSE))</f>
        <v/>
      </c>
      <c r="B741" s="7" t="str">
        <f>IF(G741="","",VLOOKUP(I741,作業者名!$B$4:$C$100,2,FALSE))</f>
        <v/>
      </c>
      <c r="C741" s="7" t="str">
        <f>IF(G741="","",VLOOKUP(J741,中子データ!$B$4:$H$4500,2,FALSE))</f>
        <v/>
      </c>
      <c r="D741" s="8" t="str">
        <f>IF(G741="","",VLOOKUP(J741,中子データ!$B$4:$H$4500,4,FALSE))</f>
        <v/>
      </c>
      <c r="E741" s="231" t="str">
        <f t="shared" si="430"/>
        <v/>
      </c>
      <c r="G741" s="238"/>
      <c r="H741" s="9"/>
      <c r="I741" s="9"/>
      <c r="J741" s="9"/>
      <c r="K741" s="10"/>
      <c r="L741" s="10"/>
      <c r="M741" s="6"/>
      <c r="N741" s="6">
        <f t="shared" si="431"/>
        <v>0</v>
      </c>
      <c r="O741" s="250"/>
      <c r="P741" s="250"/>
      <c r="Q741" s="250"/>
      <c r="R741" s="250"/>
      <c r="S741" s="250"/>
      <c r="T741" s="250"/>
      <c r="U741" s="250"/>
      <c r="V741" s="250"/>
      <c r="W741" s="250"/>
      <c r="X741" s="250"/>
      <c r="Y741" s="250"/>
      <c r="Z741" s="4"/>
      <c r="AA741" s="429"/>
      <c r="AB741" s="457">
        <f t="shared" si="432"/>
        <v>0</v>
      </c>
      <c r="AC741" s="11"/>
      <c r="AD741" s="11"/>
      <c r="AE741" s="11"/>
      <c r="AF741" s="11"/>
      <c r="AG741" s="11"/>
      <c r="AH741" s="11"/>
      <c r="AI741" s="11"/>
      <c r="AJ741" s="12"/>
      <c r="AK741" s="445" t="str">
        <f>IF(G741="","",VLOOKUP(J741,中子データ!$B$4:$H$4500,3,FALSE))</f>
        <v/>
      </c>
      <c r="AL741" s="445" t="str">
        <f>IF(G741="","",VLOOKUP(J741,中子データ!$B$4:$H$4500,5,FALSE))</f>
        <v/>
      </c>
      <c r="AM741" s="445" t="str">
        <f>IF(G741="","",VLOOKUP(J741,中子データ!$B$4:$H$4500,6,FALSE))</f>
        <v/>
      </c>
      <c r="AN741" s="418"/>
      <c r="AO741" s="419"/>
      <c r="AP741" s="420"/>
      <c r="AQ741" s="421"/>
      <c r="AR741" s="420"/>
      <c r="AS741" s="436"/>
      <c r="AT741" s="436"/>
      <c r="AU741" s="422"/>
      <c r="AV741" s="11"/>
      <c r="AW741" s="11"/>
      <c r="AX741" s="410">
        <f t="shared" si="429"/>
        <v>0</v>
      </c>
      <c r="AY741" s="411" t="str">
        <f>IF(G741="","",VLOOKUP(J741,中子データ!$B$4:$M$5999,10,FALSE))</f>
        <v/>
      </c>
      <c r="AZ741" s="438" t="str">
        <f>IF(G741="","",VLOOKUP(J741,中子データ!$B$4:$M$5999,9,FALSE))</f>
        <v/>
      </c>
      <c r="BA741" s="412" t="str">
        <f>IF(AQ741="","",VLOOKUP(AQ741,作業者名!$B$4:$C$100,2,FALSE))</f>
        <v/>
      </c>
      <c r="BB741" s="412" t="str">
        <f>IF(AR741="","",VLOOKUP(AR741,作業者名!$B$4:$C$100,2,FALSE))</f>
        <v/>
      </c>
      <c r="BC741" s="412" t="str">
        <f>IF(G741="","",VLOOKUP(J741,中子データ!B$4:N$6004,12,FALSE))</f>
        <v/>
      </c>
      <c r="BD741" s="413" t="str">
        <f>IF(G741="","",VLOOKUP(J741,中子データ!$B$4:$P$4500,15,FALSE))</f>
        <v/>
      </c>
    </row>
    <row r="742" spans="1:56" x14ac:dyDescent="0.15">
      <c r="A742" s="7" t="str">
        <f>IF(G742="","",VLOOKUP(H742,マシン名!$B$4:$C$93,2,FALSE))</f>
        <v/>
      </c>
      <c r="B742" s="7" t="str">
        <f>IF(G742="","",VLOOKUP(I742,作業者名!$B$4:$C$100,2,FALSE))</f>
        <v/>
      </c>
      <c r="C742" s="7" t="str">
        <f>IF(G742="","",VLOOKUP(J742,中子データ!$B$4:$H$4500,2,FALSE))</f>
        <v/>
      </c>
      <c r="D742" s="8" t="str">
        <f>IF(G742="","",VLOOKUP(J742,中子データ!$B$4:$H$4500,4,FALSE))</f>
        <v/>
      </c>
      <c r="E742" s="231" t="str">
        <f t="shared" si="430"/>
        <v/>
      </c>
      <c r="G742" s="238"/>
      <c r="H742" s="9"/>
      <c r="I742" s="9"/>
      <c r="J742" s="9"/>
      <c r="K742" s="10"/>
      <c r="L742" s="10"/>
      <c r="M742" s="6"/>
      <c r="N742" s="6">
        <f t="shared" si="431"/>
        <v>0</v>
      </c>
      <c r="O742" s="250"/>
      <c r="P742" s="250"/>
      <c r="Q742" s="250"/>
      <c r="R742" s="250"/>
      <c r="S742" s="250"/>
      <c r="T742" s="250"/>
      <c r="U742" s="250"/>
      <c r="V742" s="250"/>
      <c r="W742" s="250"/>
      <c r="X742" s="250"/>
      <c r="Y742" s="250"/>
      <c r="Z742" s="4"/>
      <c r="AA742" s="429"/>
      <c r="AB742" s="457">
        <f t="shared" si="432"/>
        <v>0</v>
      </c>
      <c r="AC742" s="11"/>
      <c r="AD742" s="11"/>
      <c r="AE742" s="11"/>
      <c r="AF742" s="11"/>
      <c r="AG742" s="11"/>
      <c r="AH742" s="11"/>
      <c r="AI742" s="11"/>
      <c r="AJ742" s="12"/>
      <c r="AK742" s="445" t="str">
        <f>IF(G742="","",VLOOKUP(J742,中子データ!$B$4:$H$4500,3,FALSE))</f>
        <v/>
      </c>
      <c r="AL742" s="445" t="str">
        <f>IF(G742="","",VLOOKUP(J742,中子データ!$B$4:$H$4500,5,FALSE))</f>
        <v/>
      </c>
      <c r="AM742" s="445" t="str">
        <f>IF(G742="","",VLOOKUP(J742,中子データ!$B$4:$H$4500,6,FALSE))</f>
        <v/>
      </c>
      <c r="AN742" s="418"/>
      <c r="AO742" s="419"/>
      <c r="AP742" s="420"/>
      <c r="AQ742" s="421"/>
      <c r="AR742" s="420"/>
      <c r="AS742" s="436"/>
      <c r="AT742" s="436"/>
      <c r="AU742" s="422"/>
      <c r="AV742" s="11"/>
      <c r="AW742" s="11"/>
      <c r="AX742" s="410">
        <f t="shared" si="429"/>
        <v>0</v>
      </c>
      <c r="AY742" s="411" t="str">
        <f>IF(G742="","",VLOOKUP(J742,中子データ!$B$4:$M$5999,10,FALSE))</f>
        <v/>
      </c>
      <c r="AZ742" s="438" t="str">
        <f>IF(G742="","",VLOOKUP(J742,中子データ!$B$4:$M$5999,9,FALSE))</f>
        <v/>
      </c>
      <c r="BA742" s="412" t="str">
        <f>IF(AQ742="","",VLOOKUP(AQ742,作業者名!$B$4:$C$100,2,FALSE))</f>
        <v/>
      </c>
      <c r="BB742" s="412" t="str">
        <f>IF(AR742="","",VLOOKUP(AR742,作業者名!$B$4:$C$100,2,FALSE))</f>
        <v/>
      </c>
      <c r="BC742" s="412" t="str">
        <f>IF(G742="","",VLOOKUP(J742,中子データ!B$4:N$6004,12,FALSE))</f>
        <v/>
      </c>
      <c r="BD742" s="413" t="str">
        <f>IF(G742="","",VLOOKUP(J742,中子データ!$B$4:$P$4500,15,FALSE))</f>
        <v/>
      </c>
    </row>
    <row r="743" spans="1:56" x14ac:dyDescent="0.15">
      <c r="A743" s="7" t="str">
        <f>IF(G743="","",VLOOKUP(H743,マシン名!$B$4:$C$93,2,FALSE))</f>
        <v/>
      </c>
      <c r="B743" s="7" t="str">
        <f>IF(G743="","",VLOOKUP(I743,作業者名!$B$4:$C$100,2,FALSE))</f>
        <v/>
      </c>
      <c r="C743" s="7" t="str">
        <f>IF(G743="","",VLOOKUP(J743,中子データ!$B$4:$H$4500,2,FALSE))</f>
        <v/>
      </c>
      <c r="D743" s="8" t="str">
        <f>IF(G743="","",VLOOKUP(J743,中子データ!$B$4:$H$4500,4,FALSE))</f>
        <v/>
      </c>
      <c r="E743" s="231" t="str">
        <f t="shared" si="430"/>
        <v/>
      </c>
      <c r="G743" s="238"/>
      <c r="H743" s="9"/>
      <c r="I743" s="9"/>
      <c r="J743" s="9"/>
      <c r="K743" s="10"/>
      <c r="L743" s="10"/>
      <c r="M743" s="6"/>
      <c r="N743" s="6">
        <f t="shared" si="431"/>
        <v>0</v>
      </c>
      <c r="O743" s="250"/>
      <c r="P743" s="250"/>
      <c r="Q743" s="250"/>
      <c r="R743" s="250"/>
      <c r="S743" s="250"/>
      <c r="T743" s="250"/>
      <c r="U743" s="250"/>
      <c r="V743" s="250"/>
      <c r="W743" s="250"/>
      <c r="X743" s="250"/>
      <c r="Y743" s="250"/>
      <c r="Z743" s="4"/>
      <c r="AA743" s="429"/>
      <c r="AB743" s="457">
        <f t="shared" si="432"/>
        <v>0</v>
      </c>
      <c r="AC743" s="11"/>
      <c r="AD743" s="11"/>
      <c r="AE743" s="11"/>
      <c r="AF743" s="11"/>
      <c r="AG743" s="11"/>
      <c r="AH743" s="11"/>
      <c r="AI743" s="11"/>
      <c r="AJ743" s="12"/>
      <c r="AK743" s="445" t="str">
        <f>IF(G743="","",VLOOKUP(J743,中子データ!$B$4:$H$4500,3,FALSE))</f>
        <v/>
      </c>
      <c r="AL743" s="445" t="str">
        <f>IF(G743="","",VLOOKUP(J743,中子データ!$B$4:$H$4500,5,FALSE))</f>
        <v/>
      </c>
      <c r="AM743" s="445" t="str">
        <f>IF(G743="","",VLOOKUP(J743,中子データ!$B$4:$H$4500,6,FALSE))</f>
        <v/>
      </c>
      <c r="AN743" s="418"/>
      <c r="AO743" s="419"/>
      <c r="AP743" s="420"/>
      <c r="AQ743" s="421"/>
      <c r="AR743" s="420"/>
      <c r="AS743" s="436"/>
      <c r="AT743" s="436"/>
      <c r="AU743" s="422"/>
      <c r="AV743" s="11"/>
      <c r="AW743" s="11"/>
      <c r="AX743" s="410">
        <f t="shared" si="429"/>
        <v>0</v>
      </c>
      <c r="AY743" s="411" t="str">
        <f>IF(G743="","",VLOOKUP(J743,中子データ!$B$4:$M$5999,10,FALSE))</f>
        <v/>
      </c>
      <c r="AZ743" s="438" t="str">
        <f>IF(G743="","",VLOOKUP(J743,中子データ!$B$4:$M$5999,9,FALSE))</f>
        <v/>
      </c>
      <c r="BA743" s="412" t="str">
        <f>IF(AQ743="","",VLOOKUP(AQ743,作業者名!$B$4:$C$100,2,FALSE))</f>
        <v/>
      </c>
      <c r="BB743" s="412" t="str">
        <f>IF(AR743="","",VLOOKUP(AR743,作業者名!$B$4:$C$100,2,FALSE))</f>
        <v/>
      </c>
      <c r="BC743" s="412" t="str">
        <f>IF(G743="","",VLOOKUP(J743,中子データ!B$4:N$6004,12,FALSE))</f>
        <v/>
      </c>
      <c r="BD743" s="413" t="str">
        <f>IF(G743="","",VLOOKUP(J743,中子データ!$B$4:$P$4500,15,FALSE))</f>
        <v/>
      </c>
    </row>
    <row r="744" spans="1:56" x14ac:dyDescent="0.15">
      <c r="A744" s="7" t="str">
        <f>IF(G744="","",VLOOKUP(H744,マシン名!$B$4:$C$93,2,FALSE))</f>
        <v/>
      </c>
      <c r="B744" s="7" t="str">
        <f>IF(G744="","",VLOOKUP(I744,作業者名!$B$4:$C$100,2,FALSE))</f>
        <v/>
      </c>
      <c r="C744" s="7" t="str">
        <f>IF(G744="","",VLOOKUP(J744,中子データ!$B$4:$H$4500,2,FALSE))</f>
        <v/>
      </c>
      <c r="D744" s="8" t="str">
        <f>IF(G744="","",VLOOKUP(J744,中子データ!$B$4:$H$4500,4,FALSE))</f>
        <v/>
      </c>
      <c r="E744" s="231" t="str">
        <f t="shared" si="430"/>
        <v/>
      </c>
      <c r="G744" s="238"/>
      <c r="H744" s="9"/>
      <c r="I744" s="248"/>
      <c r="J744" s="245"/>
      <c r="K744" s="10"/>
      <c r="L744" s="10"/>
      <c r="M744" s="6"/>
      <c r="N744" s="6">
        <f t="shared" si="431"/>
        <v>0</v>
      </c>
      <c r="O744" s="250"/>
      <c r="P744" s="250"/>
      <c r="Q744" s="250"/>
      <c r="R744" s="250"/>
      <c r="S744" s="250"/>
      <c r="T744" s="250"/>
      <c r="U744" s="250"/>
      <c r="V744" s="250"/>
      <c r="W744" s="250"/>
      <c r="X744" s="250"/>
      <c r="Y744" s="250"/>
      <c r="Z744" s="4"/>
      <c r="AA744" s="429"/>
      <c r="AB744" s="457">
        <f t="shared" si="432"/>
        <v>0</v>
      </c>
      <c r="AC744" s="11"/>
      <c r="AD744" s="11"/>
      <c r="AE744" s="11"/>
      <c r="AF744" s="11"/>
      <c r="AG744" s="11"/>
      <c r="AH744" s="11"/>
      <c r="AI744" s="11"/>
      <c r="AJ744" s="12"/>
      <c r="AK744" s="445" t="str">
        <f>IF(G744="","",VLOOKUP(J744,中子データ!$B$4:$H$4500,3,FALSE))</f>
        <v/>
      </c>
      <c r="AL744" s="445" t="str">
        <f>IF(G744="","",VLOOKUP(J744,中子データ!$B$4:$H$4500,5,FALSE))</f>
        <v/>
      </c>
      <c r="AM744" s="445" t="str">
        <f>IF(G744="","",VLOOKUP(J744,中子データ!$B$4:$H$4500,6,FALSE))</f>
        <v/>
      </c>
      <c r="AN744" s="418"/>
      <c r="AO744" s="423"/>
      <c r="AP744" s="420"/>
      <c r="AQ744" s="421"/>
      <c r="AR744" s="420"/>
      <c r="AS744" s="436"/>
      <c r="AT744" s="436"/>
      <c r="AU744" s="422"/>
      <c r="AV744" s="11"/>
      <c r="AW744" s="11"/>
      <c r="AX744" s="410">
        <f t="shared" si="429"/>
        <v>0</v>
      </c>
      <c r="AY744" s="411" t="str">
        <f>IF(G744="","",VLOOKUP(J744,中子データ!$B$4:$M$5999,10,FALSE))</f>
        <v/>
      </c>
      <c r="AZ744" s="438" t="str">
        <f>IF(G744="","",VLOOKUP(J744,中子データ!$B$4:$M$5999,9,FALSE))</f>
        <v/>
      </c>
      <c r="BA744" s="412" t="str">
        <f>IF(AQ744="","",VLOOKUP(AQ744,作業者名!$B$4:$C$100,2,FALSE))</f>
        <v/>
      </c>
      <c r="BB744" s="412" t="str">
        <f>IF(AR744="","",VLOOKUP(AR744,作業者名!$B$4:$C$100,2,FALSE))</f>
        <v/>
      </c>
      <c r="BC744" s="412" t="str">
        <f>IF(G744="","",VLOOKUP(J744,中子データ!B$4:N$6004,12,FALSE))</f>
        <v/>
      </c>
      <c r="BD744" s="413" t="str">
        <f>IF(G744="","",VLOOKUP(J744,中子データ!$B$4:$P$4500,15,FALSE))</f>
        <v/>
      </c>
    </row>
    <row r="745" spans="1:56" x14ac:dyDescent="0.15">
      <c r="A745" s="7" t="str">
        <f>IF(G745="","",VLOOKUP(H745,マシン名!$B$4:$C$93,2,FALSE))</f>
        <v/>
      </c>
      <c r="B745" s="7" t="str">
        <f>IF(G745="","",VLOOKUP(I745,作業者名!$B$4:$C$100,2,FALSE))</f>
        <v/>
      </c>
      <c r="C745" s="7" t="str">
        <f>IF(G745="","",VLOOKUP(J745,中子データ!$B$4:$H$4500,2,FALSE))</f>
        <v/>
      </c>
      <c r="D745" s="8" t="str">
        <f>IF(G745="","",VLOOKUP(J745,中子データ!$B$4:$H$4500,4,FALSE))</f>
        <v/>
      </c>
      <c r="E745" s="231" t="str">
        <f t="shared" si="430"/>
        <v/>
      </c>
      <c r="G745" s="238"/>
      <c r="H745" s="9"/>
      <c r="I745" s="9"/>
      <c r="J745" s="9"/>
      <c r="K745" s="10"/>
      <c r="L745" s="10"/>
      <c r="M745" s="6"/>
      <c r="N745" s="6">
        <f t="shared" si="431"/>
        <v>0</v>
      </c>
      <c r="O745" s="250"/>
      <c r="P745" s="250"/>
      <c r="Q745" s="250"/>
      <c r="R745" s="250"/>
      <c r="S745" s="250"/>
      <c r="T745" s="250"/>
      <c r="U745" s="250"/>
      <c r="V745" s="250"/>
      <c r="W745" s="250"/>
      <c r="X745" s="250"/>
      <c r="Y745" s="250"/>
      <c r="Z745" s="4"/>
      <c r="AA745" s="429"/>
      <c r="AB745" s="457">
        <f t="shared" si="432"/>
        <v>0</v>
      </c>
      <c r="AC745" s="11"/>
      <c r="AD745" s="11"/>
      <c r="AE745" s="11"/>
      <c r="AF745" s="11"/>
      <c r="AG745" s="11"/>
      <c r="AH745" s="11"/>
      <c r="AI745" s="11"/>
      <c r="AJ745" s="12"/>
      <c r="AK745" s="445" t="str">
        <f>IF(G745="","",VLOOKUP(J745,中子データ!$B$4:$H$4500,3,FALSE))</f>
        <v/>
      </c>
      <c r="AL745" s="445" t="str">
        <f>IF(G745="","",VLOOKUP(J745,中子データ!$B$4:$H$4500,5,FALSE))</f>
        <v/>
      </c>
      <c r="AM745" s="445" t="str">
        <f>IF(G745="","",VLOOKUP(J745,中子データ!$B$4:$H$4500,6,FALSE))</f>
        <v/>
      </c>
      <c r="AN745" s="418"/>
      <c r="AO745" s="419"/>
      <c r="AP745" s="420"/>
      <c r="AQ745" s="421"/>
      <c r="AR745" s="420"/>
      <c r="AS745" s="436"/>
      <c r="AT745" s="436"/>
      <c r="AU745" s="422"/>
      <c r="AV745" s="11"/>
      <c r="AW745" s="11"/>
      <c r="AX745" s="410">
        <f t="shared" si="429"/>
        <v>0</v>
      </c>
      <c r="AY745" s="411" t="str">
        <f>IF(G745="","",VLOOKUP(J745,中子データ!$B$4:$M$5999,10,FALSE))</f>
        <v/>
      </c>
      <c r="AZ745" s="438" t="str">
        <f>IF(G745="","",VLOOKUP(J745,中子データ!$B$4:$M$5999,9,FALSE))</f>
        <v/>
      </c>
      <c r="BA745" s="412" t="str">
        <f>IF(AQ745="","",VLOOKUP(AQ745,作業者名!$B$4:$C$100,2,FALSE))</f>
        <v/>
      </c>
      <c r="BB745" s="412" t="str">
        <f>IF(AR745="","",VLOOKUP(AR745,作業者名!$B$4:$C$100,2,FALSE))</f>
        <v/>
      </c>
      <c r="BC745" s="412" t="str">
        <f>IF(G745="","",VLOOKUP(J745,中子データ!B$4:N$6004,12,FALSE))</f>
        <v/>
      </c>
      <c r="BD745" s="413" t="str">
        <f>IF(G745="","",VLOOKUP(J745,中子データ!$B$4:$P$4500,15,FALSE))</f>
        <v/>
      </c>
    </row>
    <row r="746" spans="1:56" x14ac:dyDescent="0.15">
      <c r="A746" s="7" t="str">
        <f>IF(G746="","",VLOOKUP(H746,マシン名!$B$4:$C$93,2,FALSE))</f>
        <v/>
      </c>
      <c r="B746" s="7" t="str">
        <f>IF(G746="","",VLOOKUP(I746,作業者名!$B$4:$C$100,2,FALSE))</f>
        <v/>
      </c>
      <c r="C746" s="7" t="str">
        <f>IF(G746="","",VLOOKUP(J746,中子データ!$B$4:$H$4500,2,FALSE))</f>
        <v/>
      </c>
      <c r="D746" s="8" t="str">
        <f>IF(G746="","",VLOOKUP(J746,中子データ!$B$4:$H$4500,4,FALSE))</f>
        <v/>
      </c>
      <c r="E746" s="231" t="str">
        <f t="shared" si="430"/>
        <v/>
      </c>
      <c r="G746" s="238"/>
      <c r="H746" s="9"/>
      <c r="I746" s="9"/>
      <c r="J746" s="9"/>
      <c r="K746" s="10"/>
      <c r="L746" s="10"/>
      <c r="M746" s="6"/>
      <c r="N746" s="6">
        <f t="shared" si="431"/>
        <v>0</v>
      </c>
      <c r="O746" s="250"/>
      <c r="P746" s="250"/>
      <c r="Q746" s="250"/>
      <c r="R746" s="250"/>
      <c r="S746" s="250"/>
      <c r="T746" s="250"/>
      <c r="U746" s="250"/>
      <c r="V746" s="250"/>
      <c r="W746" s="250"/>
      <c r="X746" s="250"/>
      <c r="Y746" s="250"/>
      <c r="Z746" s="4"/>
      <c r="AA746" s="429"/>
      <c r="AB746" s="457">
        <f t="shared" si="432"/>
        <v>0</v>
      </c>
      <c r="AC746" s="11"/>
      <c r="AD746" s="11"/>
      <c r="AE746" s="11"/>
      <c r="AF746" s="11"/>
      <c r="AG746" s="11"/>
      <c r="AH746" s="11"/>
      <c r="AI746" s="11"/>
      <c r="AJ746" s="12"/>
      <c r="AK746" s="445" t="str">
        <f>IF(G746="","",VLOOKUP(J746,中子データ!$B$4:$H$4500,3,FALSE))</f>
        <v/>
      </c>
      <c r="AL746" s="445" t="str">
        <f>IF(G746="","",VLOOKUP(J746,中子データ!$B$4:$H$4500,5,FALSE))</f>
        <v/>
      </c>
      <c r="AM746" s="445" t="str">
        <f>IF(G746="","",VLOOKUP(J746,中子データ!$B$4:$H$4500,6,FALSE))</f>
        <v/>
      </c>
      <c r="AN746" s="418"/>
      <c r="AO746" s="419"/>
      <c r="AP746" s="420"/>
      <c r="AQ746" s="421"/>
      <c r="AR746" s="420"/>
      <c r="AS746" s="436"/>
      <c r="AT746" s="436"/>
      <c r="AU746" s="422"/>
      <c r="AV746" s="11"/>
      <c r="AW746" s="11"/>
      <c r="AX746" s="410">
        <f t="shared" si="429"/>
        <v>0</v>
      </c>
      <c r="AY746" s="411" t="str">
        <f>IF(G746="","",VLOOKUP(J746,中子データ!$B$4:$M$5999,10,FALSE))</f>
        <v/>
      </c>
      <c r="AZ746" s="438" t="str">
        <f>IF(G746="","",VLOOKUP(J746,中子データ!$B$4:$M$5999,9,FALSE))</f>
        <v/>
      </c>
      <c r="BA746" s="412" t="str">
        <f>IF(AQ746="","",VLOOKUP(AQ746,作業者名!$B$4:$C$100,2,FALSE))</f>
        <v/>
      </c>
      <c r="BB746" s="412" t="str">
        <f>IF(AR746="","",VLOOKUP(AR746,作業者名!$B$4:$C$100,2,FALSE))</f>
        <v/>
      </c>
      <c r="BC746" s="412" t="str">
        <f>IF(G746="","",VLOOKUP(J746,中子データ!B$4:N$6004,12,FALSE))</f>
        <v/>
      </c>
      <c r="BD746" s="413" t="str">
        <f>IF(G746="","",VLOOKUP(J746,中子データ!$B$4:$P$4500,15,FALSE))</f>
        <v/>
      </c>
    </row>
    <row r="747" spans="1:56" x14ac:dyDescent="0.15">
      <c r="A747" s="7" t="str">
        <f>IF(G747="","",VLOOKUP(H747,マシン名!$B$4:$C$93,2,FALSE))</f>
        <v/>
      </c>
      <c r="B747" s="7" t="str">
        <f>IF(G747="","",VLOOKUP(I747,作業者名!$B$4:$C$100,2,FALSE))</f>
        <v/>
      </c>
      <c r="C747" s="7" t="str">
        <f>IF(G747="","",VLOOKUP(J747,中子データ!$B$4:$H$4500,2,FALSE))</f>
        <v/>
      </c>
      <c r="D747" s="8" t="str">
        <f>IF(G747="","",VLOOKUP(J747,中子データ!$B$4:$H$4500,4,FALSE))</f>
        <v/>
      </c>
      <c r="E747" s="231" t="str">
        <f t="shared" si="430"/>
        <v/>
      </c>
      <c r="G747" s="238"/>
      <c r="H747" s="9"/>
      <c r="I747" s="9"/>
      <c r="J747" s="9"/>
      <c r="K747" s="10"/>
      <c r="L747" s="10"/>
      <c r="M747" s="6"/>
      <c r="N747" s="6">
        <f t="shared" si="431"/>
        <v>0</v>
      </c>
      <c r="O747" s="250"/>
      <c r="P747" s="250"/>
      <c r="Q747" s="250"/>
      <c r="R747" s="250"/>
      <c r="S747" s="250"/>
      <c r="T747" s="250"/>
      <c r="U747" s="250"/>
      <c r="V747" s="250"/>
      <c r="W747" s="250"/>
      <c r="X747" s="250"/>
      <c r="Y747" s="250"/>
      <c r="Z747" s="4"/>
      <c r="AA747" s="429"/>
      <c r="AB747" s="457">
        <f t="shared" si="432"/>
        <v>0</v>
      </c>
      <c r="AC747" s="11"/>
      <c r="AD747" s="11"/>
      <c r="AE747" s="11"/>
      <c r="AF747" s="11"/>
      <c r="AG747" s="11"/>
      <c r="AH747" s="11"/>
      <c r="AI747" s="11"/>
      <c r="AJ747" s="12"/>
      <c r="AK747" s="445" t="str">
        <f>IF(G747="","",VLOOKUP(J747,中子データ!$B$4:$H$4500,3,FALSE))</f>
        <v/>
      </c>
      <c r="AL747" s="445" t="str">
        <f>IF(G747="","",VLOOKUP(J747,中子データ!$B$4:$H$4500,5,FALSE))</f>
        <v/>
      </c>
      <c r="AM747" s="445" t="str">
        <f>IF(G747="","",VLOOKUP(J747,中子データ!$B$4:$H$4500,6,FALSE))</f>
        <v/>
      </c>
      <c r="AN747" s="418"/>
      <c r="AO747" s="419"/>
      <c r="AP747" s="420"/>
      <c r="AQ747" s="421"/>
      <c r="AR747" s="420"/>
      <c r="AS747" s="436"/>
      <c r="AT747" s="436"/>
      <c r="AU747" s="422"/>
      <c r="AV747" s="11"/>
      <c r="AW747" s="11"/>
      <c r="AX747" s="410">
        <f t="shared" si="429"/>
        <v>0</v>
      </c>
      <c r="AY747" s="411" t="str">
        <f>IF(G747="","",VLOOKUP(J747,中子データ!$B$4:$M$5999,10,FALSE))</f>
        <v/>
      </c>
      <c r="AZ747" s="438" t="str">
        <f>IF(G747="","",VLOOKUP(J747,中子データ!$B$4:$M$5999,9,FALSE))</f>
        <v/>
      </c>
      <c r="BA747" s="412" t="str">
        <f>IF(AQ747="","",VLOOKUP(AQ747,作業者名!$B$4:$C$100,2,FALSE))</f>
        <v/>
      </c>
      <c r="BB747" s="412" t="str">
        <f>IF(AR747="","",VLOOKUP(AR747,作業者名!$B$4:$C$100,2,FALSE))</f>
        <v/>
      </c>
      <c r="BC747" s="412" t="str">
        <f>IF(G747="","",VLOOKUP(J747,中子データ!B$4:N$6004,12,FALSE))</f>
        <v/>
      </c>
      <c r="BD747" s="413" t="str">
        <f>IF(G747="","",VLOOKUP(J747,中子データ!$B$4:$P$4500,15,FALSE))</f>
        <v/>
      </c>
    </row>
    <row r="748" spans="1:56" x14ac:dyDescent="0.15">
      <c r="A748" s="7" t="str">
        <f>IF(G748="","",VLOOKUP(H748,マシン名!$B$4:$C$93,2,FALSE))</f>
        <v/>
      </c>
      <c r="B748" s="7" t="str">
        <f>IF(G748="","",VLOOKUP(I748,作業者名!$B$4:$C$100,2,FALSE))</f>
        <v/>
      </c>
      <c r="C748" s="7" t="str">
        <f>IF(G748="","",VLOOKUP(J748,中子データ!$B$4:$H$4500,2,FALSE))</f>
        <v/>
      </c>
      <c r="D748" s="8" t="str">
        <f>IF(G748="","",VLOOKUP(J748,中子データ!$B$4:$H$4500,4,FALSE))</f>
        <v/>
      </c>
      <c r="E748" s="231" t="str">
        <f t="shared" si="430"/>
        <v/>
      </c>
      <c r="G748" s="238"/>
      <c r="H748" s="9"/>
      <c r="I748" s="9"/>
      <c r="J748" s="9"/>
      <c r="K748" s="10"/>
      <c r="L748" s="10"/>
      <c r="M748" s="6"/>
      <c r="N748" s="6">
        <f t="shared" si="431"/>
        <v>0</v>
      </c>
      <c r="O748" s="250"/>
      <c r="P748" s="250"/>
      <c r="Q748" s="250"/>
      <c r="R748" s="250"/>
      <c r="S748" s="250"/>
      <c r="T748" s="250"/>
      <c r="U748" s="250"/>
      <c r="V748" s="250"/>
      <c r="W748" s="250"/>
      <c r="X748" s="250"/>
      <c r="Y748" s="250"/>
      <c r="Z748" s="4"/>
      <c r="AA748" s="429"/>
      <c r="AB748" s="457">
        <f t="shared" si="432"/>
        <v>0</v>
      </c>
      <c r="AC748" s="11"/>
      <c r="AD748" s="11"/>
      <c r="AE748" s="11"/>
      <c r="AF748" s="11"/>
      <c r="AG748" s="11"/>
      <c r="AH748" s="11"/>
      <c r="AI748" s="11"/>
      <c r="AJ748" s="12"/>
      <c r="AK748" s="445" t="str">
        <f>IF(G748="","",VLOOKUP(J748,中子データ!$B$4:$H$4500,3,FALSE))</f>
        <v/>
      </c>
      <c r="AL748" s="445" t="str">
        <f>IF(G748="","",VLOOKUP(J748,中子データ!$B$4:$H$4500,5,FALSE))</f>
        <v/>
      </c>
      <c r="AM748" s="445" t="str">
        <f>IF(G748="","",VLOOKUP(J748,中子データ!$B$4:$H$4500,6,FALSE))</f>
        <v/>
      </c>
      <c r="AN748" s="418"/>
      <c r="AO748" s="419"/>
      <c r="AP748" s="420"/>
      <c r="AQ748" s="421"/>
      <c r="AR748" s="420"/>
      <c r="AS748" s="436"/>
      <c r="AT748" s="436"/>
      <c r="AU748" s="422"/>
      <c r="AV748" s="11"/>
      <c r="AW748" s="11"/>
      <c r="AX748" s="410">
        <f t="shared" si="429"/>
        <v>0</v>
      </c>
      <c r="AY748" s="411" t="str">
        <f>IF(G748="","",VLOOKUP(J748,中子データ!$B$4:$M$5999,10,FALSE))</f>
        <v/>
      </c>
      <c r="AZ748" s="438" t="str">
        <f>IF(G748="","",VLOOKUP(J748,中子データ!$B$4:$M$5999,9,FALSE))</f>
        <v/>
      </c>
      <c r="BA748" s="412" t="str">
        <f>IF(AQ748="","",VLOOKUP(AQ748,作業者名!$B$4:$C$100,2,FALSE))</f>
        <v/>
      </c>
      <c r="BB748" s="412" t="str">
        <f>IF(AR748="","",VLOOKUP(AR748,作業者名!$B$4:$C$100,2,FALSE))</f>
        <v/>
      </c>
      <c r="BC748" s="412" t="str">
        <f>IF(G748="","",VLOOKUP(J748,中子データ!B$4:N$6004,12,FALSE))</f>
        <v/>
      </c>
      <c r="BD748" s="413" t="str">
        <f>IF(G748="","",VLOOKUP(J748,中子データ!$B$4:$P$4500,15,FALSE))</f>
        <v/>
      </c>
    </row>
    <row r="749" spans="1:56" x14ac:dyDescent="0.15">
      <c r="A749" s="7" t="str">
        <f>IF(G749="","",VLOOKUP(H749,マシン名!$B$4:$C$93,2,FALSE))</f>
        <v/>
      </c>
      <c r="B749" s="7" t="str">
        <f>IF(G749="","",VLOOKUP(I749,作業者名!$B$4:$C$100,2,FALSE))</f>
        <v/>
      </c>
      <c r="C749" s="7" t="str">
        <f>IF(G749="","",VLOOKUP(J749,中子データ!$B$4:$H$4500,2,FALSE))</f>
        <v/>
      </c>
      <c r="D749" s="8" t="str">
        <f>IF(G749="","",VLOOKUP(J749,中子データ!$B$4:$H$4500,4,FALSE))</f>
        <v/>
      </c>
      <c r="E749" s="231" t="str">
        <f t="shared" si="430"/>
        <v/>
      </c>
      <c r="G749" s="238"/>
      <c r="H749" s="9"/>
      <c r="I749" s="9"/>
      <c r="J749" s="9"/>
      <c r="K749" s="10"/>
      <c r="L749" s="10"/>
      <c r="M749" s="6"/>
      <c r="N749" s="6">
        <f t="shared" si="431"/>
        <v>0</v>
      </c>
      <c r="O749" s="250"/>
      <c r="P749" s="250"/>
      <c r="Q749" s="250"/>
      <c r="R749" s="250"/>
      <c r="S749" s="250"/>
      <c r="T749" s="250"/>
      <c r="U749" s="250"/>
      <c r="V749" s="250"/>
      <c r="W749" s="250"/>
      <c r="X749" s="250"/>
      <c r="Y749" s="250"/>
      <c r="Z749" s="4"/>
      <c r="AA749" s="429"/>
      <c r="AB749" s="457">
        <f t="shared" si="432"/>
        <v>0</v>
      </c>
      <c r="AC749" s="11"/>
      <c r="AD749" s="11"/>
      <c r="AE749" s="11"/>
      <c r="AF749" s="11"/>
      <c r="AG749" s="11"/>
      <c r="AH749" s="11"/>
      <c r="AI749" s="11"/>
      <c r="AJ749" s="12"/>
      <c r="AK749" s="445" t="str">
        <f>IF(G749="","",VLOOKUP(J749,中子データ!$B$4:$H$4500,3,FALSE))</f>
        <v/>
      </c>
      <c r="AL749" s="445" t="str">
        <f>IF(G749="","",VLOOKUP(J749,中子データ!$B$4:$H$4500,5,FALSE))</f>
        <v/>
      </c>
      <c r="AM749" s="445" t="str">
        <f>IF(G749="","",VLOOKUP(J749,中子データ!$B$4:$H$4500,6,FALSE))</f>
        <v/>
      </c>
      <c r="AN749" s="418"/>
      <c r="AO749" s="419"/>
      <c r="AP749" s="420"/>
      <c r="AQ749" s="421"/>
      <c r="AR749" s="420"/>
      <c r="AS749" s="436"/>
      <c r="AT749" s="436"/>
      <c r="AU749" s="422"/>
      <c r="AV749" s="11"/>
      <c r="AW749" s="11"/>
      <c r="AX749" s="410">
        <f t="shared" si="429"/>
        <v>0</v>
      </c>
      <c r="AY749" s="411" t="str">
        <f>IF(G749="","",VLOOKUP(J749,中子データ!$B$4:$M$5999,10,FALSE))</f>
        <v/>
      </c>
      <c r="AZ749" s="438" t="str">
        <f>IF(G749="","",VLOOKUP(J749,中子データ!$B$4:$M$5999,9,FALSE))</f>
        <v/>
      </c>
      <c r="BA749" s="412" t="str">
        <f>IF(AQ749="","",VLOOKUP(AQ749,作業者名!$B$4:$C$100,2,FALSE))</f>
        <v/>
      </c>
      <c r="BB749" s="412" t="str">
        <f>IF(AR749="","",VLOOKUP(AR749,作業者名!$B$4:$C$100,2,FALSE))</f>
        <v/>
      </c>
      <c r="BC749" s="412" t="str">
        <f>IF(G749="","",VLOOKUP(J749,中子データ!B$4:N$6004,12,FALSE))</f>
        <v/>
      </c>
      <c r="BD749" s="413" t="str">
        <f>IF(G749="","",VLOOKUP(J749,中子データ!$B$4:$P$4500,15,FALSE))</f>
        <v/>
      </c>
    </row>
    <row r="750" spans="1:56" x14ac:dyDescent="0.15">
      <c r="A750" s="7" t="str">
        <f>IF(G750="","",VLOOKUP(H750,マシン名!$B$4:$C$93,2,FALSE))</f>
        <v/>
      </c>
      <c r="B750" s="7" t="str">
        <f>IF(G750="","",VLOOKUP(I750,作業者名!$B$4:$C$100,2,FALSE))</f>
        <v/>
      </c>
      <c r="C750" s="7" t="str">
        <f>IF(G750="","",VLOOKUP(J750,中子データ!$B$4:$H$4500,2,FALSE))</f>
        <v/>
      </c>
      <c r="D750" s="8" t="str">
        <f>IF(G750="","",VLOOKUP(J750,中子データ!$B$4:$H$4500,4,FALSE))</f>
        <v/>
      </c>
      <c r="E750" s="231" t="str">
        <f t="shared" si="430"/>
        <v/>
      </c>
      <c r="G750" s="238"/>
      <c r="H750" s="9"/>
      <c r="I750" s="9"/>
      <c r="J750" s="9"/>
      <c r="K750" s="10"/>
      <c r="L750" s="10"/>
      <c r="M750" s="6"/>
      <c r="N750" s="6">
        <f t="shared" si="431"/>
        <v>0</v>
      </c>
      <c r="O750" s="250"/>
      <c r="P750" s="250"/>
      <c r="Q750" s="250"/>
      <c r="R750" s="250"/>
      <c r="S750" s="250"/>
      <c r="T750" s="250"/>
      <c r="U750" s="250"/>
      <c r="V750" s="250"/>
      <c r="W750" s="250"/>
      <c r="X750" s="250"/>
      <c r="Y750" s="250"/>
      <c r="Z750" s="4"/>
      <c r="AA750" s="429"/>
      <c r="AB750" s="457">
        <f t="shared" si="432"/>
        <v>0</v>
      </c>
      <c r="AC750" s="11"/>
      <c r="AD750" s="11"/>
      <c r="AE750" s="11"/>
      <c r="AF750" s="11"/>
      <c r="AG750" s="11"/>
      <c r="AH750" s="11"/>
      <c r="AI750" s="11"/>
      <c r="AJ750" s="12"/>
      <c r="AK750" s="445" t="str">
        <f>IF(G750="","",VLOOKUP(J750,中子データ!$B$4:$H$4500,3,FALSE))</f>
        <v/>
      </c>
      <c r="AL750" s="445" t="str">
        <f>IF(G750="","",VLOOKUP(J750,中子データ!$B$4:$H$4500,5,FALSE))</f>
        <v/>
      </c>
      <c r="AM750" s="445" t="str">
        <f>IF(G750="","",VLOOKUP(J750,中子データ!$B$4:$H$4500,6,FALSE))</f>
        <v/>
      </c>
      <c r="AN750" s="418"/>
      <c r="AO750" s="419"/>
      <c r="AP750" s="420"/>
      <c r="AQ750" s="421"/>
      <c r="AR750" s="420"/>
      <c r="AS750" s="436"/>
      <c r="AT750" s="436"/>
      <c r="AU750" s="422"/>
      <c r="AV750" s="11"/>
      <c r="AW750" s="11"/>
      <c r="AX750" s="410">
        <f t="shared" si="429"/>
        <v>0</v>
      </c>
      <c r="AY750" s="411" t="str">
        <f>IF(G750="","",VLOOKUP(J750,中子データ!$B$4:$M$5999,10,FALSE))</f>
        <v/>
      </c>
      <c r="AZ750" s="438" t="str">
        <f>IF(G750="","",VLOOKUP(J750,中子データ!$B$4:$M$5999,9,FALSE))</f>
        <v/>
      </c>
      <c r="BA750" s="412" t="str">
        <f>IF(AQ750="","",VLOOKUP(AQ750,作業者名!$B$4:$C$100,2,FALSE))</f>
        <v/>
      </c>
      <c r="BB750" s="412" t="str">
        <f>IF(AR750="","",VLOOKUP(AR750,作業者名!$B$4:$C$100,2,FALSE))</f>
        <v/>
      </c>
      <c r="BC750" s="412" t="str">
        <f>IF(G750="","",VLOOKUP(J750,中子データ!B$4:N$6004,12,FALSE))</f>
        <v/>
      </c>
      <c r="BD750" s="413" t="str">
        <f>IF(G750="","",VLOOKUP(J750,中子データ!$B$4:$P$4500,15,FALSE))</f>
        <v/>
      </c>
    </row>
    <row r="751" spans="1:56" x14ac:dyDescent="0.15">
      <c r="A751" s="7" t="str">
        <f>IF(G751="","",VLOOKUP(H751,マシン名!$B$4:$C$93,2,FALSE))</f>
        <v/>
      </c>
      <c r="B751" s="7" t="str">
        <f>IF(G751="","",VLOOKUP(I751,作業者名!$B$4:$C$100,2,FALSE))</f>
        <v/>
      </c>
      <c r="C751" s="7" t="str">
        <f>IF(G751="","",VLOOKUP(J751,中子データ!$B$4:$H$4500,2,FALSE))</f>
        <v/>
      </c>
      <c r="D751" s="8" t="str">
        <f>IF(G751="","",VLOOKUP(J751,中子データ!$B$4:$H$4500,4,FALSE))</f>
        <v/>
      </c>
      <c r="E751" s="231" t="str">
        <f t="shared" si="430"/>
        <v/>
      </c>
      <c r="G751" s="238"/>
      <c r="H751" s="9"/>
      <c r="I751" s="9"/>
      <c r="J751" s="9"/>
      <c r="K751" s="10"/>
      <c r="L751" s="10"/>
      <c r="M751" s="6"/>
      <c r="N751" s="6">
        <f t="shared" si="431"/>
        <v>0</v>
      </c>
      <c r="O751" s="250"/>
      <c r="P751" s="250"/>
      <c r="Q751" s="250"/>
      <c r="R751" s="250"/>
      <c r="S751" s="250"/>
      <c r="T751" s="250"/>
      <c r="U751" s="250"/>
      <c r="V751" s="250"/>
      <c r="W751" s="250"/>
      <c r="X751" s="250"/>
      <c r="Y751" s="250"/>
      <c r="Z751" s="4"/>
      <c r="AA751" s="429"/>
      <c r="AB751" s="457">
        <f t="shared" si="432"/>
        <v>0</v>
      </c>
      <c r="AC751" s="11"/>
      <c r="AD751" s="11"/>
      <c r="AE751" s="11"/>
      <c r="AF751" s="11"/>
      <c r="AG751" s="11"/>
      <c r="AH751" s="11"/>
      <c r="AI751" s="11"/>
      <c r="AJ751" s="12"/>
      <c r="AK751" s="445" t="str">
        <f>IF(G751="","",VLOOKUP(J751,中子データ!$B$4:$H$4500,3,FALSE))</f>
        <v/>
      </c>
      <c r="AL751" s="445" t="str">
        <f>IF(G751="","",VLOOKUP(J751,中子データ!$B$4:$H$4500,5,FALSE))</f>
        <v/>
      </c>
      <c r="AM751" s="445" t="str">
        <f>IF(G751="","",VLOOKUP(J751,中子データ!$B$4:$H$4500,6,FALSE))</f>
        <v/>
      </c>
      <c r="AN751" s="418"/>
      <c r="AO751" s="419"/>
      <c r="AP751" s="420"/>
      <c r="AQ751" s="421"/>
      <c r="AR751" s="420"/>
      <c r="AS751" s="436"/>
      <c r="AT751" s="436"/>
      <c r="AU751" s="422"/>
      <c r="AV751" s="11"/>
      <c r="AW751" s="11"/>
      <c r="AX751" s="410">
        <f t="shared" si="429"/>
        <v>0</v>
      </c>
      <c r="AY751" s="411" t="str">
        <f>IF(G751="","",VLOOKUP(J751,中子データ!$B$4:$M$5999,10,FALSE))</f>
        <v/>
      </c>
      <c r="AZ751" s="438" t="str">
        <f>IF(G751="","",VLOOKUP(J751,中子データ!$B$4:$M$5999,9,FALSE))</f>
        <v/>
      </c>
      <c r="BA751" s="412" t="str">
        <f>IF(AQ751="","",VLOOKUP(AQ751,作業者名!$B$4:$C$100,2,FALSE))</f>
        <v/>
      </c>
      <c r="BB751" s="412" t="str">
        <f>IF(AR751="","",VLOOKUP(AR751,作業者名!$B$4:$C$100,2,FALSE))</f>
        <v/>
      </c>
      <c r="BC751" s="412" t="str">
        <f>IF(G751="","",VLOOKUP(J751,中子データ!B$4:N$6004,12,FALSE))</f>
        <v/>
      </c>
      <c r="BD751" s="413" t="str">
        <f>IF(G751="","",VLOOKUP(J751,中子データ!$B$4:$P$4500,15,FALSE))</f>
        <v/>
      </c>
    </row>
    <row r="752" spans="1:56" x14ac:dyDescent="0.15">
      <c r="A752" s="7" t="str">
        <f>IF(G752="","",VLOOKUP(H752,マシン名!$B$4:$C$93,2,FALSE))</f>
        <v/>
      </c>
      <c r="B752" s="7" t="str">
        <f>IF(G752="","",VLOOKUP(I752,作業者名!$B$4:$C$100,2,FALSE))</f>
        <v/>
      </c>
      <c r="C752" s="7" t="str">
        <f>IF(G752="","",VLOOKUP(J752,中子データ!$B$4:$H$4500,2,FALSE))</f>
        <v/>
      </c>
      <c r="D752" s="8" t="str">
        <f>IF(G752="","",VLOOKUP(J752,中子データ!$B$4:$H$4500,4,FALSE))</f>
        <v/>
      </c>
      <c r="E752" s="231" t="str">
        <f t="shared" si="430"/>
        <v/>
      </c>
      <c r="G752" s="238"/>
      <c r="H752" s="9"/>
      <c r="I752" s="9"/>
      <c r="J752" s="9"/>
      <c r="K752" s="10"/>
      <c r="L752" s="10"/>
      <c r="M752" s="6"/>
      <c r="N752" s="6">
        <f t="shared" si="431"/>
        <v>0</v>
      </c>
      <c r="O752" s="250"/>
      <c r="P752" s="250"/>
      <c r="Q752" s="250"/>
      <c r="R752" s="250"/>
      <c r="S752" s="250"/>
      <c r="T752" s="250"/>
      <c r="U752" s="250"/>
      <c r="V752" s="250"/>
      <c r="W752" s="250"/>
      <c r="X752" s="250"/>
      <c r="Y752" s="250"/>
      <c r="Z752" s="4"/>
      <c r="AA752" s="429"/>
      <c r="AB752" s="457">
        <f t="shared" si="432"/>
        <v>0</v>
      </c>
      <c r="AC752" s="11"/>
      <c r="AD752" s="11"/>
      <c r="AE752" s="11"/>
      <c r="AF752" s="11"/>
      <c r="AG752" s="11"/>
      <c r="AH752" s="11"/>
      <c r="AI752" s="11"/>
      <c r="AJ752" s="12"/>
      <c r="AK752" s="445" t="str">
        <f>IF(G752="","",VLOOKUP(J752,中子データ!$B$4:$H$4500,3,FALSE))</f>
        <v/>
      </c>
      <c r="AL752" s="445" t="str">
        <f>IF(G752="","",VLOOKUP(J752,中子データ!$B$4:$H$4500,5,FALSE))</f>
        <v/>
      </c>
      <c r="AM752" s="445" t="str">
        <f>IF(G752="","",VLOOKUP(J752,中子データ!$B$4:$H$4500,6,FALSE))</f>
        <v/>
      </c>
      <c r="AN752" s="418"/>
      <c r="AO752" s="419"/>
      <c r="AP752" s="420"/>
      <c r="AQ752" s="421"/>
      <c r="AR752" s="420"/>
      <c r="AS752" s="436"/>
      <c r="AT752" s="436"/>
      <c r="AU752" s="422"/>
      <c r="AV752" s="11"/>
      <c r="AW752" s="11"/>
      <c r="AX752" s="410">
        <f t="shared" si="429"/>
        <v>0</v>
      </c>
      <c r="AY752" s="411" t="str">
        <f>IF(G752="","",VLOOKUP(J752,中子データ!$B$4:$M$5999,10,FALSE))</f>
        <v/>
      </c>
      <c r="AZ752" s="438" t="str">
        <f>IF(G752="","",VLOOKUP(J752,中子データ!$B$4:$M$5999,9,FALSE))</f>
        <v/>
      </c>
      <c r="BA752" s="412" t="str">
        <f>IF(AQ752="","",VLOOKUP(AQ752,作業者名!$B$4:$C$100,2,FALSE))</f>
        <v/>
      </c>
      <c r="BB752" s="412" t="str">
        <f>IF(AR752="","",VLOOKUP(AR752,作業者名!$B$4:$C$100,2,FALSE))</f>
        <v/>
      </c>
      <c r="BC752" s="412" t="str">
        <f>IF(G752="","",VLOOKUP(J752,中子データ!B$4:N$6004,12,FALSE))</f>
        <v/>
      </c>
      <c r="BD752" s="413" t="str">
        <f>IF(G752="","",VLOOKUP(J752,中子データ!$B$4:$P$4500,15,FALSE))</f>
        <v/>
      </c>
    </row>
    <row r="753" spans="1:56" x14ac:dyDescent="0.15">
      <c r="A753" s="7" t="str">
        <f>IF(G753="","",VLOOKUP(H753,マシン名!$B$4:$C$93,2,FALSE))</f>
        <v/>
      </c>
      <c r="B753" s="7" t="str">
        <f>IF(G753="","",VLOOKUP(I753,作業者名!$B$4:$C$100,2,FALSE))</f>
        <v/>
      </c>
      <c r="C753" s="7" t="str">
        <f>IF(G753="","",VLOOKUP(J753,中子データ!$B$4:$H$4500,2,FALSE))</f>
        <v/>
      </c>
      <c r="D753" s="8" t="str">
        <f>IF(G753="","",VLOOKUP(J753,中子データ!$B$4:$H$4500,4,FALSE))</f>
        <v/>
      </c>
      <c r="E753" s="231" t="str">
        <f t="shared" si="430"/>
        <v/>
      </c>
      <c r="G753" s="238"/>
      <c r="H753" s="9"/>
      <c r="I753" s="9"/>
      <c r="J753" s="9"/>
      <c r="K753" s="10"/>
      <c r="L753" s="10"/>
      <c r="M753" s="6"/>
      <c r="N753" s="6">
        <f t="shared" si="431"/>
        <v>0</v>
      </c>
      <c r="O753" s="250"/>
      <c r="P753" s="250"/>
      <c r="Q753" s="250"/>
      <c r="R753" s="250"/>
      <c r="S753" s="250"/>
      <c r="T753" s="250"/>
      <c r="U753" s="250"/>
      <c r="V753" s="250"/>
      <c r="W753" s="250"/>
      <c r="X753" s="250"/>
      <c r="Y753" s="250"/>
      <c r="Z753" s="4"/>
      <c r="AA753" s="429"/>
      <c r="AB753" s="457">
        <f t="shared" si="432"/>
        <v>0</v>
      </c>
      <c r="AC753" s="11"/>
      <c r="AD753" s="11"/>
      <c r="AE753" s="11"/>
      <c r="AF753" s="11"/>
      <c r="AG753" s="11"/>
      <c r="AH753" s="11"/>
      <c r="AI753" s="11"/>
      <c r="AJ753" s="12"/>
      <c r="AK753" s="445" t="str">
        <f>IF(G753="","",VLOOKUP(J753,中子データ!$B$4:$H$4500,3,FALSE))</f>
        <v/>
      </c>
      <c r="AL753" s="445" t="str">
        <f>IF(G753="","",VLOOKUP(J753,中子データ!$B$4:$H$4500,5,FALSE))</f>
        <v/>
      </c>
      <c r="AM753" s="445" t="str">
        <f>IF(G753="","",VLOOKUP(J753,中子データ!$B$4:$H$4500,6,FALSE))</f>
        <v/>
      </c>
      <c r="AN753" s="418"/>
      <c r="AO753" s="419"/>
      <c r="AP753" s="420"/>
      <c r="AQ753" s="421"/>
      <c r="AR753" s="420"/>
      <c r="AS753" s="436"/>
      <c r="AT753" s="436"/>
      <c r="AU753" s="422"/>
      <c r="AV753" s="11"/>
      <c r="AW753" s="11"/>
      <c r="AX753" s="410">
        <f t="shared" si="429"/>
        <v>0</v>
      </c>
      <c r="AY753" s="411" t="str">
        <f>IF(G753="","",VLOOKUP(J753,中子データ!$B$4:$M$5999,10,FALSE))</f>
        <v/>
      </c>
      <c r="AZ753" s="438" t="str">
        <f>IF(G753="","",VLOOKUP(J753,中子データ!$B$4:$M$5999,9,FALSE))</f>
        <v/>
      </c>
      <c r="BA753" s="412" t="str">
        <f>IF(AQ753="","",VLOOKUP(AQ753,作業者名!$B$4:$C$100,2,FALSE))</f>
        <v/>
      </c>
      <c r="BB753" s="412" t="str">
        <f>IF(AR753="","",VLOOKUP(AR753,作業者名!$B$4:$C$100,2,FALSE))</f>
        <v/>
      </c>
      <c r="BC753" s="412" t="str">
        <f>IF(G753="","",VLOOKUP(J753,中子データ!B$4:N$6004,12,FALSE))</f>
        <v/>
      </c>
      <c r="BD753" s="413" t="str">
        <f>IF(G753="","",VLOOKUP(J753,中子データ!$B$4:$P$4500,15,FALSE))</f>
        <v/>
      </c>
    </row>
    <row r="754" spans="1:56" x14ac:dyDescent="0.15">
      <c r="A754" s="7" t="str">
        <f>IF(G754="","",VLOOKUP(H754,マシン名!$B$4:$C$93,2,FALSE))</f>
        <v/>
      </c>
      <c r="B754" s="7" t="str">
        <f>IF(G754="","",VLOOKUP(I754,作業者名!$B$4:$C$100,2,FALSE))</f>
        <v/>
      </c>
      <c r="C754" s="7" t="str">
        <f>IF(G754="","",VLOOKUP(J754,中子データ!$B$4:$H$4500,2,FALSE))</f>
        <v/>
      </c>
      <c r="D754" s="8" t="str">
        <f>IF(G754="","",VLOOKUP(J754,中子データ!$B$4:$H$4500,4,FALSE))</f>
        <v/>
      </c>
      <c r="E754" s="231" t="str">
        <f t="shared" si="430"/>
        <v/>
      </c>
      <c r="G754" s="238"/>
      <c r="H754" s="9"/>
      <c r="I754" s="9"/>
      <c r="J754" s="9"/>
      <c r="K754" s="10"/>
      <c r="L754" s="10"/>
      <c r="M754" s="6"/>
      <c r="N754" s="6">
        <f t="shared" si="431"/>
        <v>0</v>
      </c>
      <c r="O754" s="250"/>
      <c r="P754" s="250"/>
      <c r="Q754" s="250"/>
      <c r="R754" s="250"/>
      <c r="S754" s="250"/>
      <c r="T754" s="250"/>
      <c r="U754" s="250"/>
      <c r="V754" s="250"/>
      <c r="W754" s="250"/>
      <c r="X754" s="250"/>
      <c r="Y754" s="250"/>
      <c r="Z754" s="4"/>
      <c r="AA754" s="429"/>
      <c r="AB754" s="457">
        <f t="shared" si="432"/>
        <v>0</v>
      </c>
      <c r="AC754" s="11"/>
      <c r="AD754" s="11"/>
      <c r="AE754" s="11"/>
      <c r="AF754" s="11"/>
      <c r="AG754" s="11"/>
      <c r="AH754" s="11"/>
      <c r="AI754" s="11"/>
      <c r="AJ754" s="12"/>
      <c r="AK754" s="445" t="str">
        <f>IF(G754="","",VLOOKUP(J754,中子データ!$B$4:$H$4500,3,FALSE))</f>
        <v/>
      </c>
      <c r="AL754" s="445" t="str">
        <f>IF(G754="","",VLOOKUP(J754,中子データ!$B$4:$H$4500,5,FALSE))</f>
        <v/>
      </c>
      <c r="AM754" s="445" t="str">
        <f>IF(G754="","",VLOOKUP(J754,中子データ!$B$4:$H$4500,6,FALSE))</f>
        <v/>
      </c>
      <c r="AN754" s="418"/>
      <c r="AO754" s="419"/>
      <c r="AP754" s="420"/>
      <c r="AQ754" s="421"/>
      <c r="AR754" s="420"/>
      <c r="AS754" s="436"/>
      <c r="AT754" s="436"/>
      <c r="AU754" s="422"/>
      <c r="AV754" s="11"/>
      <c r="AW754" s="11"/>
      <c r="AX754" s="410">
        <f t="shared" si="429"/>
        <v>0</v>
      </c>
      <c r="AY754" s="411" t="str">
        <f>IF(G754="","",VLOOKUP(J754,中子データ!$B$4:$M$5999,10,FALSE))</f>
        <v/>
      </c>
      <c r="AZ754" s="438" t="str">
        <f>IF(G754="","",VLOOKUP(J754,中子データ!$B$4:$M$5999,9,FALSE))</f>
        <v/>
      </c>
      <c r="BA754" s="412" t="str">
        <f>IF(AQ754="","",VLOOKUP(AQ754,作業者名!$B$4:$C$100,2,FALSE))</f>
        <v/>
      </c>
      <c r="BB754" s="412" t="str">
        <f>IF(AR754="","",VLOOKUP(AR754,作業者名!$B$4:$C$100,2,FALSE))</f>
        <v/>
      </c>
      <c r="BC754" s="412" t="str">
        <f>IF(G754="","",VLOOKUP(J754,中子データ!B$4:N$6004,12,FALSE))</f>
        <v/>
      </c>
      <c r="BD754" s="413" t="str">
        <f>IF(G754="","",VLOOKUP(J754,中子データ!$B$4:$P$4500,15,FALSE))</f>
        <v/>
      </c>
    </row>
    <row r="755" spans="1:56" x14ac:dyDescent="0.15">
      <c r="A755" s="7" t="str">
        <f>IF(G755="","",VLOOKUP(H755,マシン名!$B$4:$C$93,2,FALSE))</f>
        <v/>
      </c>
      <c r="B755" s="7" t="str">
        <f>IF(G755="","",VLOOKUP(I755,作業者名!$B$4:$C$100,2,FALSE))</f>
        <v/>
      </c>
      <c r="C755" s="7" t="str">
        <f>IF(G755="","",VLOOKUP(J755,中子データ!$B$4:$H$4500,2,FALSE))</f>
        <v/>
      </c>
      <c r="D755" s="8" t="str">
        <f>IF(G755="","",VLOOKUP(J755,中子データ!$B$4:$H$4500,4,FALSE))</f>
        <v/>
      </c>
      <c r="E755" s="231" t="str">
        <f t="shared" si="430"/>
        <v/>
      </c>
      <c r="G755" s="238"/>
      <c r="H755" s="9"/>
      <c r="I755" s="9"/>
      <c r="J755" s="9"/>
      <c r="K755" s="10"/>
      <c r="L755" s="10"/>
      <c r="M755" s="6"/>
      <c r="N755" s="6">
        <f t="shared" si="431"/>
        <v>0</v>
      </c>
      <c r="O755" s="250"/>
      <c r="P755" s="250"/>
      <c r="Q755" s="250"/>
      <c r="R755" s="250"/>
      <c r="S755" s="250"/>
      <c r="T755" s="250"/>
      <c r="U755" s="250"/>
      <c r="V755" s="250"/>
      <c r="W755" s="250"/>
      <c r="X755" s="250"/>
      <c r="Y755" s="250"/>
      <c r="Z755" s="4"/>
      <c r="AA755" s="429"/>
      <c r="AB755" s="457">
        <f t="shared" si="432"/>
        <v>0</v>
      </c>
      <c r="AC755" s="11"/>
      <c r="AD755" s="11"/>
      <c r="AE755" s="11"/>
      <c r="AF755" s="11"/>
      <c r="AG755" s="11"/>
      <c r="AH755" s="11"/>
      <c r="AI755" s="11"/>
      <c r="AJ755" s="12"/>
      <c r="AK755" s="445" t="str">
        <f>IF(G755="","",VLOOKUP(J755,中子データ!$B$4:$H$4500,3,FALSE))</f>
        <v/>
      </c>
      <c r="AL755" s="445" t="str">
        <f>IF(G755="","",VLOOKUP(J755,中子データ!$B$4:$H$4500,5,FALSE))</f>
        <v/>
      </c>
      <c r="AM755" s="445" t="str">
        <f>IF(G755="","",VLOOKUP(J755,中子データ!$B$4:$H$4500,6,FALSE))</f>
        <v/>
      </c>
      <c r="AN755" s="418"/>
      <c r="AO755" s="419"/>
      <c r="AP755" s="420"/>
      <c r="AQ755" s="421"/>
      <c r="AR755" s="420"/>
      <c r="AS755" s="436"/>
      <c r="AT755" s="436"/>
      <c r="AU755" s="422"/>
      <c r="AV755" s="11"/>
      <c r="AW755" s="11"/>
      <c r="AX755" s="410">
        <f t="shared" si="429"/>
        <v>0</v>
      </c>
      <c r="AY755" s="411" t="str">
        <f>IF(G755="","",VLOOKUP(J755,中子データ!$B$4:$M$5999,10,FALSE))</f>
        <v/>
      </c>
      <c r="AZ755" s="438" t="str">
        <f>IF(G755="","",VLOOKUP(J755,中子データ!$B$4:$M$5999,9,FALSE))</f>
        <v/>
      </c>
      <c r="BA755" s="412" t="str">
        <f>IF(AQ755="","",VLOOKUP(AQ755,作業者名!$B$4:$C$100,2,FALSE))</f>
        <v/>
      </c>
      <c r="BB755" s="412" t="str">
        <f>IF(AR755="","",VLOOKUP(AR755,作業者名!$B$4:$C$100,2,FALSE))</f>
        <v/>
      </c>
      <c r="BC755" s="412" t="str">
        <f>IF(G755="","",VLOOKUP(J755,中子データ!B$4:N$6004,12,FALSE))</f>
        <v/>
      </c>
      <c r="BD755" s="413" t="str">
        <f>IF(G755="","",VLOOKUP(J755,中子データ!$B$4:$P$4500,15,FALSE))</f>
        <v/>
      </c>
    </row>
    <row r="756" spans="1:56" x14ac:dyDescent="0.15">
      <c r="A756" s="7" t="str">
        <f>IF(G756="","",VLOOKUP(H756,マシン名!$B$4:$C$93,2,FALSE))</f>
        <v/>
      </c>
      <c r="B756" s="7" t="str">
        <f>IF(G756="","",VLOOKUP(I756,作業者名!$B$4:$C$100,2,FALSE))</f>
        <v/>
      </c>
      <c r="C756" s="7" t="str">
        <f>IF(G756="","",VLOOKUP(J756,中子データ!$B$4:$H$4500,2,FALSE))</f>
        <v/>
      </c>
      <c r="D756" s="8" t="str">
        <f>IF(G756="","",VLOOKUP(J756,中子データ!$B$4:$H$4500,4,FALSE))</f>
        <v/>
      </c>
      <c r="E756" s="231" t="str">
        <f t="shared" si="430"/>
        <v/>
      </c>
      <c r="G756" s="238"/>
      <c r="H756" s="9"/>
      <c r="I756" s="9"/>
      <c r="J756" s="9"/>
      <c r="K756" s="10"/>
      <c r="L756" s="10"/>
      <c r="M756" s="6"/>
      <c r="N756" s="6">
        <f t="shared" si="431"/>
        <v>0</v>
      </c>
      <c r="O756" s="250"/>
      <c r="P756" s="250"/>
      <c r="Q756" s="250"/>
      <c r="R756" s="250"/>
      <c r="S756" s="250"/>
      <c r="T756" s="250"/>
      <c r="U756" s="250"/>
      <c r="V756" s="250"/>
      <c r="W756" s="250"/>
      <c r="X756" s="250"/>
      <c r="Y756" s="250"/>
      <c r="Z756" s="4"/>
      <c r="AA756" s="429"/>
      <c r="AB756" s="457">
        <f t="shared" si="432"/>
        <v>0</v>
      </c>
      <c r="AC756" s="11"/>
      <c r="AD756" s="11"/>
      <c r="AE756" s="11"/>
      <c r="AF756" s="11"/>
      <c r="AG756" s="11"/>
      <c r="AH756" s="11"/>
      <c r="AI756" s="11"/>
      <c r="AJ756" s="12"/>
      <c r="AK756" s="445" t="str">
        <f>IF(G756="","",VLOOKUP(J756,中子データ!$B$4:$H$4500,3,FALSE))</f>
        <v/>
      </c>
      <c r="AL756" s="445" t="str">
        <f>IF(G756="","",VLOOKUP(J756,中子データ!$B$4:$H$4500,5,FALSE))</f>
        <v/>
      </c>
      <c r="AM756" s="445" t="str">
        <f>IF(G756="","",VLOOKUP(J756,中子データ!$B$4:$H$4500,6,FALSE))</f>
        <v/>
      </c>
      <c r="AN756" s="418"/>
      <c r="AO756" s="419"/>
      <c r="AP756" s="420"/>
      <c r="AQ756" s="421"/>
      <c r="AR756" s="420"/>
      <c r="AS756" s="436"/>
      <c r="AT756" s="436"/>
      <c r="AU756" s="422"/>
      <c r="AV756" s="11"/>
      <c r="AW756" s="11"/>
      <c r="AX756" s="410">
        <f t="shared" si="429"/>
        <v>0</v>
      </c>
      <c r="AY756" s="411" t="str">
        <f>IF(G756="","",VLOOKUP(J756,中子データ!$B$4:$M$5999,10,FALSE))</f>
        <v/>
      </c>
      <c r="AZ756" s="438" t="str">
        <f>IF(G756="","",VLOOKUP(J756,中子データ!$B$4:$M$5999,9,FALSE))</f>
        <v/>
      </c>
      <c r="BA756" s="412" t="str">
        <f>IF(AQ756="","",VLOOKUP(AQ756,作業者名!$B$4:$C$100,2,FALSE))</f>
        <v/>
      </c>
      <c r="BB756" s="412" t="str">
        <f>IF(AR756="","",VLOOKUP(AR756,作業者名!$B$4:$C$100,2,FALSE))</f>
        <v/>
      </c>
      <c r="BC756" s="412" t="str">
        <f>IF(G756="","",VLOOKUP(J756,中子データ!B$4:N$6004,12,FALSE))</f>
        <v/>
      </c>
      <c r="BD756" s="413" t="str">
        <f>IF(G756="","",VLOOKUP(J756,中子データ!$B$4:$P$4500,15,FALSE))</f>
        <v/>
      </c>
    </row>
    <row r="757" spans="1:56" x14ac:dyDescent="0.15">
      <c r="A757" s="7" t="str">
        <f>IF(G757="","",VLOOKUP(H757,マシン名!$B$4:$C$93,2,FALSE))</f>
        <v/>
      </c>
      <c r="B757" s="7" t="str">
        <f>IF(G757="","",VLOOKUP(I757,作業者名!$B$4:$C$100,2,FALSE))</f>
        <v/>
      </c>
      <c r="C757" s="7" t="str">
        <f>IF(G757="","",VLOOKUP(J757,中子データ!$B$4:$H$4500,2,FALSE))</f>
        <v/>
      </c>
      <c r="D757" s="8" t="str">
        <f>IF(G757="","",VLOOKUP(J757,中子データ!$B$4:$H$4500,4,FALSE))</f>
        <v/>
      </c>
      <c r="E757" s="231" t="str">
        <f t="shared" si="430"/>
        <v/>
      </c>
      <c r="G757" s="238"/>
      <c r="H757" s="9"/>
      <c r="I757" s="9"/>
      <c r="J757" s="9"/>
      <c r="K757" s="10"/>
      <c r="L757" s="10"/>
      <c r="M757" s="6"/>
      <c r="N757" s="6">
        <f t="shared" si="431"/>
        <v>0</v>
      </c>
      <c r="O757" s="250"/>
      <c r="P757" s="250"/>
      <c r="Q757" s="250"/>
      <c r="R757" s="250"/>
      <c r="S757" s="250"/>
      <c r="T757" s="250"/>
      <c r="U757" s="250"/>
      <c r="V757" s="250"/>
      <c r="W757" s="250"/>
      <c r="X757" s="250"/>
      <c r="Y757" s="250"/>
      <c r="Z757" s="4"/>
      <c r="AA757" s="429"/>
      <c r="AB757" s="457">
        <f t="shared" si="432"/>
        <v>0</v>
      </c>
      <c r="AC757" s="11"/>
      <c r="AD757" s="11"/>
      <c r="AE757" s="11"/>
      <c r="AF757" s="11"/>
      <c r="AG757" s="11"/>
      <c r="AH757" s="11"/>
      <c r="AI757" s="11"/>
      <c r="AJ757" s="12"/>
      <c r="AK757" s="445" t="str">
        <f>IF(G757="","",VLOOKUP(J757,中子データ!$B$4:$H$4500,3,FALSE))</f>
        <v/>
      </c>
      <c r="AL757" s="445" t="str">
        <f>IF(G757="","",VLOOKUP(J757,中子データ!$B$4:$H$4500,5,FALSE))</f>
        <v/>
      </c>
      <c r="AM757" s="445" t="str">
        <f>IF(G757="","",VLOOKUP(J757,中子データ!$B$4:$H$4500,6,FALSE))</f>
        <v/>
      </c>
      <c r="AN757" s="418"/>
      <c r="AO757" s="419"/>
      <c r="AP757" s="420"/>
      <c r="AQ757" s="421"/>
      <c r="AR757" s="420"/>
      <c r="AS757" s="436"/>
      <c r="AT757" s="436"/>
      <c r="AU757" s="422"/>
      <c r="AV757" s="11"/>
      <c r="AW757" s="11"/>
      <c r="AX757" s="410">
        <f t="shared" si="429"/>
        <v>0</v>
      </c>
      <c r="AY757" s="411" t="str">
        <f>IF(G757="","",VLOOKUP(J757,中子データ!$B$4:$M$5999,10,FALSE))</f>
        <v/>
      </c>
      <c r="AZ757" s="438" t="str">
        <f>IF(G757="","",VLOOKUP(J757,中子データ!$B$4:$M$5999,9,FALSE))</f>
        <v/>
      </c>
      <c r="BA757" s="412" t="str">
        <f>IF(AQ757="","",VLOOKUP(AQ757,作業者名!$B$4:$C$100,2,FALSE))</f>
        <v/>
      </c>
      <c r="BB757" s="412" t="str">
        <f>IF(AR757="","",VLOOKUP(AR757,作業者名!$B$4:$C$100,2,FALSE))</f>
        <v/>
      </c>
      <c r="BC757" s="412" t="str">
        <f>IF(G757="","",VLOOKUP(J757,中子データ!B$4:N$6004,12,FALSE))</f>
        <v/>
      </c>
      <c r="BD757" s="413" t="str">
        <f>IF(G757="","",VLOOKUP(J757,中子データ!$B$4:$P$4500,15,FALSE))</f>
        <v/>
      </c>
    </row>
    <row r="758" spans="1:56" x14ac:dyDescent="0.15">
      <c r="A758" s="7" t="str">
        <f>IF(G758="","",VLOOKUP(H758,マシン名!$B$4:$C$93,2,FALSE))</f>
        <v/>
      </c>
      <c r="B758" s="7" t="str">
        <f>IF(G758="","",VLOOKUP(I758,作業者名!$B$4:$C$100,2,FALSE))</f>
        <v/>
      </c>
      <c r="C758" s="7" t="str">
        <f>IF(G758="","",VLOOKUP(J758,中子データ!$B$4:$H$4500,2,FALSE))</f>
        <v/>
      </c>
      <c r="D758" s="8" t="str">
        <f>IF(G758="","",VLOOKUP(J758,中子データ!$B$4:$H$4500,4,FALSE))</f>
        <v/>
      </c>
      <c r="E758" s="231" t="str">
        <f t="shared" si="430"/>
        <v/>
      </c>
      <c r="G758" s="238"/>
      <c r="H758" s="9"/>
      <c r="I758" s="9"/>
      <c r="J758" s="9"/>
      <c r="K758" s="10"/>
      <c r="L758" s="10"/>
      <c r="M758" s="6"/>
      <c r="N758" s="6">
        <f t="shared" si="431"/>
        <v>0</v>
      </c>
      <c r="O758" s="250"/>
      <c r="P758" s="250"/>
      <c r="Q758" s="250"/>
      <c r="R758" s="250"/>
      <c r="S758" s="250"/>
      <c r="T758" s="250"/>
      <c r="U758" s="250"/>
      <c r="V758" s="250"/>
      <c r="W758" s="250"/>
      <c r="X758" s="250"/>
      <c r="Y758" s="250"/>
      <c r="Z758" s="4"/>
      <c r="AA758" s="429"/>
      <c r="AB758" s="457">
        <f t="shared" si="432"/>
        <v>0</v>
      </c>
      <c r="AC758" s="11"/>
      <c r="AD758" s="11"/>
      <c r="AE758" s="11"/>
      <c r="AF758" s="11"/>
      <c r="AG758" s="11"/>
      <c r="AH758" s="11"/>
      <c r="AI758" s="11"/>
      <c r="AJ758" s="12"/>
      <c r="AK758" s="445" t="str">
        <f>IF(G758="","",VLOOKUP(J758,中子データ!$B$4:$H$4500,3,FALSE))</f>
        <v/>
      </c>
      <c r="AL758" s="445" t="str">
        <f>IF(G758="","",VLOOKUP(J758,中子データ!$B$4:$H$4500,5,FALSE))</f>
        <v/>
      </c>
      <c r="AM758" s="445" t="str">
        <f>IF(G758="","",VLOOKUP(J758,中子データ!$B$4:$H$4500,6,FALSE))</f>
        <v/>
      </c>
      <c r="AN758" s="418"/>
      <c r="AO758" s="419"/>
      <c r="AP758" s="420"/>
      <c r="AQ758" s="421"/>
      <c r="AR758" s="420"/>
      <c r="AS758" s="436"/>
      <c r="AT758" s="436"/>
      <c r="AU758" s="422"/>
      <c r="AV758" s="11"/>
      <c r="AW758" s="11"/>
      <c r="AX758" s="410">
        <f t="shared" si="429"/>
        <v>0</v>
      </c>
      <c r="AY758" s="411" t="str">
        <f>IF(G758="","",VLOOKUP(J758,中子データ!$B$4:$M$5999,10,FALSE))</f>
        <v/>
      </c>
      <c r="AZ758" s="438" t="str">
        <f>IF(G758="","",VLOOKUP(J758,中子データ!$B$4:$M$5999,9,FALSE))</f>
        <v/>
      </c>
      <c r="BA758" s="412" t="str">
        <f>IF(AQ758="","",VLOOKUP(AQ758,作業者名!$B$4:$C$100,2,FALSE))</f>
        <v/>
      </c>
      <c r="BB758" s="412" t="str">
        <f>IF(AR758="","",VLOOKUP(AR758,作業者名!$B$4:$C$100,2,FALSE))</f>
        <v/>
      </c>
      <c r="BC758" s="412" t="str">
        <f>IF(G758="","",VLOOKUP(J758,中子データ!B$4:N$6004,12,FALSE))</f>
        <v/>
      </c>
      <c r="BD758" s="413" t="str">
        <f>IF(G758="","",VLOOKUP(J758,中子データ!$B$4:$P$4500,15,FALSE))</f>
        <v/>
      </c>
    </row>
    <row r="759" spans="1:56" x14ac:dyDescent="0.15">
      <c r="A759" s="7" t="str">
        <f>IF(G759="","",VLOOKUP(H759,マシン名!$B$4:$C$93,2,FALSE))</f>
        <v/>
      </c>
      <c r="B759" s="7" t="str">
        <f>IF(G759="","",VLOOKUP(I759,作業者名!$B$4:$C$100,2,FALSE))</f>
        <v/>
      </c>
      <c r="C759" s="7" t="str">
        <f>IF(G759="","",VLOOKUP(J759,中子データ!$B$4:$H$4500,2,FALSE))</f>
        <v/>
      </c>
      <c r="D759" s="8" t="str">
        <f>IF(G759="","",VLOOKUP(J759,中子データ!$B$4:$H$4500,4,FALSE))</f>
        <v/>
      </c>
      <c r="E759" s="231" t="str">
        <f t="shared" si="430"/>
        <v/>
      </c>
      <c r="G759" s="238"/>
      <c r="H759" s="9"/>
      <c r="I759" s="9"/>
      <c r="J759" s="9"/>
      <c r="K759" s="10"/>
      <c r="L759" s="10"/>
      <c r="M759" s="6"/>
      <c r="N759" s="6">
        <f t="shared" si="431"/>
        <v>0</v>
      </c>
      <c r="O759" s="250"/>
      <c r="P759" s="250"/>
      <c r="Q759" s="250"/>
      <c r="R759" s="250"/>
      <c r="S759" s="250"/>
      <c r="T759" s="250"/>
      <c r="U759" s="250"/>
      <c r="V759" s="250"/>
      <c r="W759" s="250"/>
      <c r="X759" s="250"/>
      <c r="Y759" s="250"/>
      <c r="Z759" s="4"/>
      <c r="AA759" s="429"/>
      <c r="AB759" s="457">
        <f t="shared" si="432"/>
        <v>0</v>
      </c>
      <c r="AC759" s="11"/>
      <c r="AD759" s="11"/>
      <c r="AE759" s="11"/>
      <c r="AF759" s="11"/>
      <c r="AG759" s="11"/>
      <c r="AH759" s="11"/>
      <c r="AI759" s="11"/>
      <c r="AJ759" s="12"/>
      <c r="AK759" s="445" t="str">
        <f>IF(G759="","",VLOOKUP(J759,中子データ!$B$4:$H$4500,3,FALSE))</f>
        <v/>
      </c>
      <c r="AL759" s="445" t="str">
        <f>IF(G759="","",VLOOKUP(J759,中子データ!$B$4:$H$4500,5,FALSE))</f>
        <v/>
      </c>
      <c r="AM759" s="445" t="str">
        <f>IF(G759="","",VLOOKUP(J759,中子データ!$B$4:$H$4500,6,FALSE))</f>
        <v/>
      </c>
      <c r="AN759" s="418"/>
      <c r="AO759" s="419"/>
      <c r="AP759" s="420"/>
      <c r="AQ759" s="421"/>
      <c r="AR759" s="420"/>
      <c r="AS759" s="436"/>
      <c r="AT759" s="436"/>
      <c r="AU759" s="422"/>
      <c r="AV759" s="11"/>
      <c r="AW759" s="11"/>
      <c r="AX759" s="410">
        <f t="shared" si="429"/>
        <v>0</v>
      </c>
      <c r="AY759" s="411" t="str">
        <f>IF(G759="","",VLOOKUP(J759,中子データ!$B$4:$M$5999,10,FALSE))</f>
        <v/>
      </c>
      <c r="AZ759" s="438" t="str">
        <f>IF(G759="","",VLOOKUP(J759,中子データ!$B$4:$M$5999,9,FALSE))</f>
        <v/>
      </c>
      <c r="BA759" s="412" t="str">
        <f>IF(AQ759="","",VLOOKUP(AQ759,作業者名!$B$4:$C$100,2,FALSE))</f>
        <v/>
      </c>
      <c r="BB759" s="412" t="str">
        <f>IF(AR759="","",VLOOKUP(AR759,作業者名!$B$4:$C$100,2,FALSE))</f>
        <v/>
      </c>
      <c r="BC759" s="412" t="str">
        <f>IF(G759="","",VLOOKUP(J759,中子データ!B$4:N$6004,12,FALSE))</f>
        <v/>
      </c>
      <c r="BD759" s="413" t="str">
        <f>IF(G759="","",VLOOKUP(J759,中子データ!$B$4:$P$4500,15,FALSE))</f>
        <v/>
      </c>
    </row>
    <row r="760" spans="1:56" x14ac:dyDescent="0.15">
      <c r="A760" s="7" t="str">
        <f>IF(G760="","",VLOOKUP(H760,マシン名!$B$4:$C$93,2,FALSE))</f>
        <v/>
      </c>
      <c r="B760" s="7" t="str">
        <f>IF(G760="","",VLOOKUP(I760,作業者名!$B$4:$C$100,2,FALSE))</f>
        <v/>
      </c>
      <c r="C760" s="7" t="str">
        <f>IF(G760="","",VLOOKUP(J760,中子データ!$B$4:$H$4500,2,FALSE))</f>
        <v/>
      </c>
      <c r="D760" s="8" t="str">
        <f>IF(G760="","",VLOOKUP(J760,中子データ!$B$4:$H$4500,4,FALSE))</f>
        <v/>
      </c>
      <c r="E760" s="231" t="str">
        <f t="shared" si="430"/>
        <v/>
      </c>
      <c r="G760" s="238"/>
      <c r="H760" s="9"/>
      <c r="I760" s="9"/>
      <c r="J760" s="9"/>
      <c r="K760" s="10"/>
      <c r="L760" s="10"/>
      <c r="M760" s="6"/>
      <c r="N760" s="6">
        <f t="shared" si="431"/>
        <v>0</v>
      </c>
      <c r="O760" s="250"/>
      <c r="P760" s="250"/>
      <c r="Q760" s="250"/>
      <c r="R760" s="250"/>
      <c r="S760" s="250"/>
      <c r="T760" s="250"/>
      <c r="U760" s="250"/>
      <c r="V760" s="250"/>
      <c r="W760" s="250"/>
      <c r="X760" s="250"/>
      <c r="Y760" s="250"/>
      <c r="Z760" s="4"/>
      <c r="AA760" s="429"/>
      <c r="AB760" s="457">
        <f t="shared" si="432"/>
        <v>0</v>
      </c>
      <c r="AC760" s="11"/>
      <c r="AD760" s="11"/>
      <c r="AE760" s="11"/>
      <c r="AF760" s="11"/>
      <c r="AG760" s="11"/>
      <c r="AH760" s="11"/>
      <c r="AI760" s="11"/>
      <c r="AJ760" s="12"/>
      <c r="AK760" s="445" t="str">
        <f>IF(G760="","",VLOOKUP(J760,中子データ!$B$4:$H$4500,3,FALSE))</f>
        <v/>
      </c>
      <c r="AL760" s="445" t="str">
        <f>IF(G760="","",VLOOKUP(J760,中子データ!$B$4:$H$4500,5,FALSE))</f>
        <v/>
      </c>
      <c r="AM760" s="445" t="str">
        <f>IF(G760="","",VLOOKUP(J760,中子データ!$B$4:$H$4500,6,FALSE))</f>
        <v/>
      </c>
      <c r="AN760" s="418"/>
      <c r="AO760" s="419"/>
      <c r="AP760" s="420"/>
      <c r="AQ760" s="421"/>
      <c r="AR760" s="420"/>
      <c r="AS760" s="436"/>
      <c r="AT760" s="436"/>
      <c r="AU760" s="422"/>
      <c r="AV760" s="11"/>
      <c r="AW760" s="11"/>
      <c r="AX760" s="410">
        <f t="shared" si="429"/>
        <v>0</v>
      </c>
      <c r="AY760" s="411" t="str">
        <f>IF(G760="","",VLOOKUP(J760,中子データ!$B$4:$M$5999,10,FALSE))</f>
        <v/>
      </c>
      <c r="AZ760" s="438" t="str">
        <f>IF(G760="","",VLOOKUP(J760,中子データ!$B$4:$M$5999,9,FALSE))</f>
        <v/>
      </c>
      <c r="BA760" s="412" t="str">
        <f>IF(AQ760="","",VLOOKUP(AQ760,作業者名!$B$4:$C$100,2,FALSE))</f>
        <v/>
      </c>
      <c r="BB760" s="412" t="str">
        <f>IF(AR760="","",VLOOKUP(AR760,作業者名!$B$4:$C$100,2,FALSE))</f>
        <v/>
      </c>
      <c r="BC760" s="412" t="str">
        <f>IF(G760="","",VLOOKUP(J760,中子データ!B$4:N$6004,12,FALSE))</f>
        <v/>
      </c>
      <c r="BD760" s="413" t="str">
        <f>IF(G760="","",VLOOKUP(J760,中子データ!$B$4:$P$4500,15,FALSE))</f>
        <v/>
      </c>
    </row>
    <row r="761" spans="1:56" x14ac:dyDescent="0.15">
      <c r="A761" s="7" t="str">
        <f>IF(G761="","",VLOOKUP(H761,マシン名!$B$4:$C$93,2,FALSE))</f>
        <v/>
      </c>
      <c r="B761" s="7" t="str">
        <f>IF(G761="","",VLOOKUP(I761,作業者名!$B$4:$C$100,2,FALSE))</f>
        <v/>
      </c>
      <c r="C761" s="7" t="str">
        <f>IF(G761="","",VLOOKUP(J761,中子データ!$B$4:$H$4500,2,FALSE))</f>
        <v/>
      </c>
      <c r="D761" s="8" t="str">
        <f>IF(G761="","",VLOOKUP(J761,中子データ!$B$4:$H$4500,4,FALSE))</f>
        <v/>
      </c>
      <c r="E761" s="231" t="str">
        <f t="shared" si="430"/>
        <v/>
      </c>
      <c r="G761" s="238"/>
      <c r="H761" s="9"/>
      <c r="I761" s="9"/>
      <c r="J761" s="9"/>
      <c r="K761" s="10"/>
      <c r="L761" s="10"/>
      <c r="M761" s="6"/>
      <c r="N761" s="6">
        <f t="shared" si="431"/>
        <v>0</v>
      </c>
      <c r="O761" s="250"/>
      <c r="P761" s="250"/>
      <c r="Q761" s="250"/>
      <c r="R761" s="250"/>
      <c r="S761" s="250"/>
      <c r="T761" s="250"/>
      <c r="U761" s="250"/>
      <c r="V761" s="250"/>
      <c r="W761" s="250"/>
      <c r="X761" s="250"/>
      <c r="Y761" s="250"/>
      <c r="Z761" s="4"/>
      <c r="AA761" s="429"/>
      <c r="AB761" s="457">
        <f t="shared" si="432"/>
        <v>0</v>
      </c>
      <c r="AC761" s="11"/>
      <c r="AD761" s="11"/>
      <c r="AE761" s="11"/>
      <c r="AF761" s="11"/>
      <c r="AG761" s="11"/>
      <c r="AH761" s="11"/>
      <c r="AI761" s="11"/>
      <c r="AJ761" s="12"/>
      <c r="AK761" s="445" t="str">
        <f>IF(G761="","",VLOOKUP(J761,中子データ!$B$4:$H$4500,3,FALSE))</f>
        <v/>
      </c>
      <c r="AL761" s="445" t="str">
        <f>IF(G761="","",VLOOKUP(J761,中子データ!$B$4:$H$4500,5,FALSE))</f>
        <v/>
      </c>
      <c r="AM761" s="445" t="str">
        <f>IF(G761="","",VLOOKUP(J761,中子データ!$B$4:$H$4500,6,FALSE))</f>
        <v/>
      </c>
      <c r="AN761" s="418"/>
      <c r="AO761" s="419"/>
      <c r="AP761" s="420"/>
      <c r="AQ761" s="421"/>
      <c r="AR761" s="420"/>
      <c r="AS761" s="436"/>
      <c r="AT761" s="436"/>
      <c r="AU761" s="422"/>
      <c r="AV761" s="11"/>
      <c r="AW761" s="11"/>
      <c r="AX761" s="410">
        <f t="shared" si="429"/>
        <v>0</v>
      </c>
      <c r="AY761" s="411" t="str">
        <f>IF(G761="","",VLOOKUP(J761,中子データ!$B$4:$M$5999,10,FALSE))</f>
        <v/>
      </c>
      <c r="AZ761" s="438" t="str">
        <f>IF(G761="","",VLOOKUP(J761,中子データ!$B$4:$M$5999,9,FALSE))</f>
        <v/>
      </c>
      <c r="BA761" s="412" t="str">
        <f>IF(AQ761="","",VLOOKUP(AQ761,作業者名!$B$4:$C$100,2,FALSE))</f>
        <v/>
      </c>
      <c r="BB761" s="412" t="str">
        <f>IF(AR761="","",VLOOKUP(AR761,作業者名!$B$4:$C$100,2,FALSE))</f>
        <v/>
      </c>
      <c r="BC761" s="412" t="str">
        <f>IF(G761="","",VLOOKUP(J761,中子データ!B$4:N$6004,12,FALSE))</f>
        <v/>
      </c>
      <c r="BD761" s="413" t="str">
        <f>IF(G761="","",VLOOKUP(J761,中子データ!$B$4:$P$4500,15,FALSE))</f>
        <v/>
      </c>
    </row>
    <row r="762" spans="1:56" x14ac:dyDescent="0.15">
      <c r="A762" s="7" t="str">
        <f>IF(G762="","",VLOOKUP(H762,マシン名!$B$4:$C$93,2,FALSE))</f>
        <v/>
      </c>
      <c r="B762" s="7" t="str">
        <f>IF(G762="","",VLOOKUP(I762,作業者名!$B$4:$C$100,2,FALSE))</f>
        <v/>
      </c>
      <c r="C762" s="7" t="str">
        <f>IF(G762="","",VLOOKUP(J762,中子データ!$B$4:$H$4500,2,FALSE))</f>
        <v/>
      </c>
      <c r="D762" s="8" t="str">
        <f>IF(G762="","",VLOOKUP(J762,中子データ!$B$4:$H$4500,4,FALSE))</f>
        <v/>
      </c>
      <c r="E762" s="231" t="str">
        <f t="shared" si="430"/>
        <v/>
      </c>
      <c r="G762" s="238"/>
      <c r="H762" s="9"/>
      <c r="I762" s="9"/>
      <c r="J762" s="9"/>
      <c r="K762" s="10"/>
      <c r="L762" s="10"/>
      <c r="M762" s="6"/>
      <c r="N762" s="6">
        <f t="shared" si="431"/>
        <v>0</v>
      </c>
      <c r="O762" s="250"/>
      <c r="P762" s="250"/>
      <c r="Q762" s="250"/>
      <c r="R762" s="250"/>
      <c r="S762" s="250"/>
      <c r="T762" s="250"/>
      <c r="U762" s="250"/>
      <c r="V762" s="250"/>
      <c r="W762" s="250"/>
      <c r="X762" s="250"/>
      <c r="Y762" s="250"/>
      <c r="Z762" s="4"/>
      <c r="AA762" s="429"/>
      <c r="AB762" s="457">
        <f t="shared" si="432"/>
        <v>0</v>
      </c>
      <c r="AC762" s="11"/>
      <c r="AD762" s="11"/>
      <c r="AE762" s="11"/>
      <c r="AF762" s="11"/>
      <c r="AG762" s="11"/>
      <c r="AH762" s="11"/>
      <c r="AI762" s="11"/>
      <c r="AJ762" s="12"/>
      <c r="AK762" s="445" t="str">
        <f>IF(G762="","",VLOOKUP(J762,中子データ!$B$4:$H$4500,3,FALSE))</f>
        <v/>
      </c>
      <c r="AL762" s="445" t="str">
        <f>IF(G762="","",VLOOKUP(J762,中子データ!$B$4:$H$4500,5,FALSE))</f>
        <v/>
      </c>
      <c r="AM762" s="445" t="str">
        <f>IF(G762="","",VLOOKUP(J762,中子データ!$B$4:$H$4500,6,FALSE))</f>
        <v/>
      </c>
      <c r="AN762" s="418"/>
      <c r="AO762" s="419"/>
      <c r="AP762" s="420"/>
      <c r="AQ762" s="421"/>
      <c r="AR762" s="420"/>
      <c r="AS762" s="436"/>
      <c r="AT762" s="436"/>
      <c r="AU762" s="422"/>
      <c r="AV762" s="11"/>
      <c r="AW762" s="11"/>
      <c r="AX762" s="410">
        <f t="shared" si="429"/>
        <v>0</v>
      </c>
      <c r="AY762" s="411" t="str">
        <f>IF(G762="","",VLOOKUP(J762,中子データ!$B$4:$M$5999,10,FALSE))</f>
        <v/>
      </c>
      <c r="AZ762" s="438" t="str">
        <f>IF(G762="","",VLOOKUP(J762,中子データ!$B$4:$M$5999,9,FALSE))</f>
        <v/>
      </c>
      <c r="BA762" s="412" t="str">
        <f>IF(AQ762="","",VLOOKUP(AQ762,作業者名!$B$4:$C$100,2,FALSE))</f>
        <v/>
      </c>
      <c r="BB762" s="412" t="str">
        <f>IF(AR762="","",VLOOKUP(AR762,作業者名!$B$4:$C$100,2,FALSE))</f>
        <v/>
      </c>
      <c r="BC762" s="412" t="str">
        <f>IF(G762="","",VLOOKUP(J762,中子データ!B$4:N$6004,12,FALSE))</f>
        <v/>
      </c>
      <c r="BD762" s="413" t="str">
        <f>IF(G762="","",VLOOKUP(J762,中子データ!$B$4:$P$4500,15,FALSE))</f>
        <v/>
      </c>
    </row>
    <row r="763" spans="1:56" x14ac:dyDescent="0.15">
      <c r="A763" s="7" t="str">
        <f>IF(G763="","",VLOOKUP(H763,マシン名!$B$4:$C$93,2,FALSE))</f>
        <v/>
      </c>
      <c r="B763" s="7" t="str">
        <f>IF(G763="","",VLOOKUP(I763,作業者名!$B$4:$C$100,2,FALSE))</f>
        <v/>
      </c>
      <c r="C763" s="7" t="str">
        <f>IF(G763="","",VLOOKUP(J763,中子データ!$B$4:$H$4500,2,FALSE))</f>
        <v/>
      </c>
      <c r="D763" s="8" t="str">
        <f>IF(G763="","",VLOOKUP(J763,中子データ!$B$4:$H$4500,4,FALSE))</f>
        <v/>
      </c>
      <c r="E763" s="231" t="str">
        <f t="shared" si="430"/>
        <v/>
      </c>
      <c r="G763" s="238"/>
      <c r="H763" s="9"/>
      <c r="I763" s="9"/>
      <c r="J763" s="9"/>
      <c r="K763" s="10"/>
      <c r="L763" s="10"/>
      <c r="M763" s="6"/>
      <c r="N763" s="6">
        <f t="shared" si="431"/>
        <v>0</v>
      </c>
      <c r="O763" s="250"/>
      <c r="P763" s="250"/>
      <c r="Q763" s="250"/>
      <c r="R763" s="250"/>
      <c r="S763" s="250"/>
      <c r="T763" s="250"/>
      <c r="U763" s="250"/>
      <c r="V763" s="250"/>
      <c r="W763" s="250"/>
      <c r="X763" s="250"/>
      <c r="Y763" s="250"/>
      <c r="Z763" s="4"/>
      <c r="AA763" s="429"/>
      <c r="AB763" s="457">
        <f t="shared" si="432"/>
        <v>0</v>
      </c>
      <c r="AC763" s="11"/>
      <c r="AD763" s="11"/>
      <c r="AE763" s="11"/>
      <c r="AF763" s="11"/>
      <c r="AG763" s="11"/>
      <c r="AH763" s="11"/>
      <c r="AI763" s="11"/>
      <c r="AJ763" s="12"/>
      <c r="AK763" s="445" t="str">
        <f>IF(G763="","",VLOOKUP(J763,中子データ!$B$4:$H$4500,3,FALSE))</f>
        <v/>
      </c>
      <c r="AL763" s="445" t="str">
        <f>IF(G763="","",VLOOKUP(J763,中子データ!$B$4:$H$4500,5,FALSE))</f>
        <v/>
      </c>
      <c r="AM763" s="445" t="str">
        <f>IF(G763="","",VLOOKUP(J763,中子データ!$B$4:$H$4500,6,FALSE))</f>
        <v/>
      </c>
      <c r="AN763" s="418"/>
      <c r="AO763" s="419"/>
      <c r="AP763" s="420"/>
      <c r="AQ763" s="421"/>
      <c r="AR763" s="420"/>
      <c r="AS763" s="436"/>
      <c r="AT763" s="436"/>
      <c r="AU763" s="422"/>
      <c r="AV763" s="11"/>
      <c r="AW763" s="11"/>
      <c r="AX763" s="410">
        <f t="shared" si="429"/>
        <v>0</v>
      </c>
      <c r="AY763" s="411" t="str">
        <f>IF(G763="","",VLOOKUP(J763,中子データ!$B$4:$M$5999,10,FALSE))</f>
        <v/>
      </c>
      <c r="AZ763" s="438" t="str">
        <f>IF(G763="","",VLOOKUP(J763,中子データ!$B$4:$M$5999,9,FALSE))</f>
        <v/>
      </c>
      <c r="BA763" s="412" t="str">
        <f>IF(AQ763="","",VLOOKUP(AQ763,作業者名!$B$4:$C$100,2,FALSE))</f>
        <v/>
      </c>
      <c r="BB763" s="412" t="str">
        <f>IF(AR763="","",VLOOKUP(AR763,作業者名!$B$4:$C$100,2,FALSE))</f>
        <v/>
      </c>
      <c r="BC763" s="412" t="str">
        <f>IF(G763="","",VLOOKUP(J763,中子データ!B$4:N$6004,12,FALSE))</f>
        <v/>
      </c>
      <c r="BD763" s="413" t="str">
        <f>IF(G763="","",VLOOKUP(J763,中子データ!$B$4:$P$4500,15,FALSE))</f>
        <v/>
      </c>
    </row>
    <row r="764" spans="1:56" x14ac:dyDescent="0.15">
      <c r="A764" s="7" t="str">
        <f>IF(G764="","",VLOOKUP(H764,マシン名!$B$4:$C$93,2,FALSE))</f>
        <v/>
      </c>
      <c r="B764" s="7" t="str">
        <f>IF(G764="","",VLOOKUP(I764,作業者名!$B$4:$C$100,2,FALSE))</f>
        <v/>
      </c>
      <c r="C764" s="7" t="str">
        <f>IF(G764="","",VLOOKUP(J764,中子データ!$B$4:$H$4500,2,FALSE))</f>
        <v/>
      </c>
      <c r="D764" s="8" t="str">
        <f>IF(G764="","",VLOOKUP(J764,中子データ!$B$4:$H$4500,4,FALSE))</f>
        <v/>
      </c>
      <c r="E764" s="231" t="str">
        <f t="shared" si="430"/>
        <v/>
      </c>
      <c r="G764" s="238"/>
      <c r="H764" s="9"/>
      <c r="I764" s="9"/>
      <c r="J764" s="9"/>
      <c r="K764" s="10"/>
      <c r="L764" s="10"/>
      <c r="M764" s="6"/>
      <c r="N764" s="6">
        <f t="shared" si="431"/>
        <v>0</v>
      </c>
      <c r="O764" s="250"/>
      <c r="P764" s="250"/>
      <c r="Q764" s="250"/>
      <c r="R764" s="250"/>
      <c r="S764" s="250"/>
      <c r="T764" s="250"/>
      <c r="U764" s="250"/>
      <c r="V764" s="250"/>
      <c r="W764" s="250"/>
      <c r="X764" s="250"/>
      <c r="Y764" s="250"/>
      <c r="Z764" s="4"/>
      <c r="AA764" s="429"/>
      <c r="AB764" s="457">
        <f t="shared" si="432"/>
        <v>0</v>
      </c>
      <c r="AC764" s="11"/>
      <c r="AD764" s="11"/>
      <c r="AE764" s="11"/>
      <c r="AF764" s="11"/>
      <c r="AG764" s="11"/>
      <c r="AH764" s="11"/>
      <c r="AI764" s="11"/>
      <c r="AJ764" s="12"/>
      <c r="AK764" s="445" t="str">
        <f>IF(G764="","",VLOOKUP(J764,中子データ!$B$4:$H$4500,3,FALSE))</f>
        <v/>
      </c>
      <c r="AL764" s="445" t="str">
        <f>IF(G764="","",VLOOKUP(J764,中子データ!$B$4:$H$4500,5,FALSE))</f>
        <v/>
      </c>
      <c r="AM764" s="445" t="str">
        <f>IF(G764="","",VLOOKUP(J764,中子データ!$B$4:$H$4500,6,FALSE))</f>
        <v/>
      </c>
      <c r="AN764" s="418"/>
      <c r="AO764" s="419"/>
      <c r="AP764" s="420"/>
      <c r="AQ764" s="421"/>
      <c r="AR764" s="420"/>
      <c r="AS764" s="436"/>
      <c r="AT764" s="436"/>
      <c r="AU764" s="422"/>
      <c r="AV764" s="11"/>
      <c r="AW764" s="11"/>
      <c r="AX764" s="410">
        <f t="shared" si="429"/>
        <v>0</v>
      </c>
      <c r="AY764" s="411" t="str">
        <f>IF(G764="","",VLOOKUP(J764,中子データ!$B$4:$M$5999,10,FALSE))</f>
        <v/>
      </c>
      <c r="AZ764" s="438" t="str">
        <f>IF(G764="","",VLOOKUP(J764,中子データ!$B$4:$M$5999,9,FALSE))</f>
        <v/>
      </c>
      <c r="BA764" s="412" t="str">
        <f>IF(AQ764="","",VLOOKUP(AQ764,作業者名!$B$4:$C$100,2,FALSE))</f>
        <v/>
      </c>
      <c r="BB764" s="412" t="str">
        <f>IF(AR764="","",VLOOKUP(AR764,作業者名!$B$4:$C$100,2,FALSE))</f>
        <v/>
      </c>
      <c r="BC764" s="412" t="str">
        <f>IF(G764="","",VLOOKUP(J764,中子データ!B$4:N$6004,12,FALSE))</f>
        <v/>
      </c>
      <c r="BD764" s="413" t="str">
        <f>IF(G764="","",VLOOKUP(J764,中子データ!$B$4:$P$4500,15,FALSE))</f>
        <v/>
      </c>
    </row>
    <row r="765" spans="1:56" x14ac:dyDescent="0.15">
      <c r="A765" s="7" t="str">
        <f>IF(G765="","",VLOOKUP(H765,マシン名!$B$4:$C$93,2,FALSE))</f>
        <v/>
      </c>
      <c r="B765" s="7" t="str">
        <f>IF(G765="","",VLOOKUP(I765,作業者名!$B$4:$C$100,2,FALSE))</f>
        <v/>
      </c>
      <c r="C765" s="7" t="str">
        <f>IF(G765="","",VLOOKUP(J765,中子データ!$B$4:$H$4500,2,FALSE))</f>
        <v/>
      </c>
      <c r="D765" s="8" t="str">
        <f>IF(G765="","",VLOOKUP(J765,中子データ!$B$4:$H$4500,4,FALSE))</f>
        <v/>
      </c>
      <c r="E765" s="231" t="str">
        <f t="shared" si="430"/>
        <v/>
      </c>
      <c r="G765" s="238"/>
      <c r="H765" s="9"/>
      <c r="I765" s="9"/>
      <c r="J765" s="9"/>
      <c r="K765" s="10"/>
      <c r="L765" s="10"/>
      <c r="M765" s="6"/>
      <c r="N765" s="6">
        <f t="shared" si="431"/>
        <v>0</v>
      </c>
      <c r="O765" s="250"/>
      <c r="P765" s="250"/>
      <c r="Q765" s="250"/>
      <c r="R765" s="250"/>
      <c r="S765" s="250"/>
      <c r="T765" s="250"/>
      <c r="U765" s="250"/>
      <c r="V765" s="250"/>
      <c r="W765" s="250"/>
      <c r="X765" s="250"/>
      <c r="Y765" s="250"/>
      <c r="Z765" s="4"/>
      <c r="AA765" s="429"/>
      <c r="AB765" s="457">
        <f t="shared" si="432"/>
        <v>0</v>
      </c>
      <c r="AC765" s="11"/>
      <c r="AD765" s="11"/>
      <c r="AE765" s="11"/>
      <c r="AF765" s="11"/>
      <c r="AG765" s="11"/>
      <c r="AH765" s="11"/>
      <c r="AI765" s="11"/>
      <c r="AJ765" s="12"/>
      <c r="AK765" s="445" t="str">
        <f>IF(G765="","",VLOOKUP(J765,中子データ!$B$4:$H$4500,3,FALSE))</f>
        <v/>
      </c>
      <c r="AL765" s="445" t="str">
        <f>IF(G765="","",VLOOKUP(J765,中子データ!$B$4:$H$4500,5,FALSE))</f>
        <v/>
      </c>
      <c r="AM765" s="445" t="str">
        <f>IF(G765="","",VLOOKUP(J765,中子データ!$B$4:$H$4500,6,FALSE))</f>
        <v/>
      </c>
      <c r="AN765" s="418"/>
      <c r="AO765" s="419"/>
      <c r="AP765" s="420"/>
      <c r="AQ765" s="421"/>
      <c r="AR765" s="420"/>
      <c r="AS765" s="436"/>
      <c r="AT765" s="436"/>
      <c r="AU765" s="422"/>
      <c r="AV765" s="11"/>
      <c r="AW765" s="11"/>
      <c r="AX765" s="410">
        <f t="shared" si="429"/>
        <v>0</v>
      </c>
      <c r="AY765" s="411" t="str">
        <f>IF(G765="","",VLOOKUP(J765,中子データ!$B$4:$M$5999,10,FALSE))</f>
        <v/>
      </c>
      <c r="AZ765" s="438" t="str">
        <f>IF(G765="","",VLOOKUP(J765,中子データ!$B$4:$M$5999,9,FALSE))</f>
        <v/>
      </c>
      <c r="BA765" s="412" t="str">
        <f>IF(AQ765="","",VLOOKUP(AQ765,作業者名!$B$4:$C$100,2,FALSE))</f>
        <v/>
      </c>
      <c r="BB765" s="412" t="str">
        <f>IF(AR765="","",VLOOKUP(AR765,作業者名!$B$4:$C$100,2,FALSE))</f>
        <v/>
      </c>
      <c r="BC765" s="412" t="str">
        <f>IF(G765="","",VLOOKUP(J765,中子データ!B$4:N$6004,12,FALSE))</f>
        <v/>
      </c>
      <c r="BD765" s="413" t="str">
        <f>IF(G765="","",VLOOKUP(J765,中子データ!$B$4:$P$4500,15,FALSE))</f>
        <v/>
      </c>
    </row>
    <row r="766" spans="1:56" x14ac:dyDescent="0.15">
      <c r="A766" s="7" t="str">
        <f>IF(G766="","",VLOOKUP(H766,マシン名!$B$4:$C$93,2,FALSE))</f>
        <v/>
      </c>
      <c r="B766" s="7" t="str">
        <f>IF(G766="","",VLOOKUP(I766,作業者名!$B$4:$C$100,2,FALSE))</f>
        <v/>
      </c>
      <c r="C766" s="7" t="str">
        <f>IF(G766="","",VLOOKUP(J766,中子データ!$B$4:$H$4500,2,FALSE))</f>
        <v/>
      </c>
      <c r="D766" s="8" t="str">
        <f>IF(G766="","",VLOOKUP(J766,中子データ!$B$4:$H$4500,4,FALSE))</f>
        <v/>
      </c>
      <c r="E766" s="231" t="str">
        <f t="shared" si="430"/>
        <v/>
      </c>
      <c r="G766" s="238"/>
      <c r="H766" s="9"/>
      <c r="I766" s="9"/>
      <c r="J766" s="9"/>
      <c r="K766" s="10"/>
      <c r="L766" s="10"/>
      <c r="M766" s="6"/>
      <c r="N766" s="6">
        <f t="shared" si="431"/>
        <v>0</v>
      </c>
      <c r="O766" s="250"/>
      <c r="P766" s="250"/>
      <c r="Q766" s="250"/>
      <c r="R766" s="250"/>
      <c r="S766" s="250"/>
      <c r="T766" s="250"/>
      <c r="U766" s="250"/>
      <c r="V766" s="250"/>
      <c r="W766" s="250"/>
      <c r="X766" s="250"/>
      <c r="Y766" s="250"/>
      <c r="Z766" s="4"/>
      <c r="AA766" s="429"/>
      <c r="AB766" s="457">
        <f t="shared" si="432"/>
        <v>0</v>
      </c>
      <c r="AC766" s="11"/>
      <c r="AD766" s="11"/>
      <c r="AE766" s="11"/>
      <c r="AF766" s="11"/>
      <c r="AG766" s="11"/>
      <c r="AH766" s="11"/>
      <c r="AI766" s="11"/>
      <c r="AJ766" s="12"/>
      <c r="AK766" s="445" t="str">
        <f>IF(G766="","",VLOOKUP(J766,中子データ!$B$4:$H$4500,3,FALSE))</f>
        <v/>
      </c>
      <c r="AL766" s="445" t="str">
        <f>IF(G766="","",VLOOKUP(J766,中子データ!$B$4:$H$4500,5,FALSE))</f>
        <v/>
      </c>
      <c r="AM766" s="445" t="str">
        <f>IF(G766="","",VLOOKUP(J766,中子データ!$B$4:$H$4500,6,FALSE))</f>
        <v/>
      </c>
      <c r="AN766" s="418"/>
      <c r="AO766" s="419"/>
      <c r="AP766" s="420"/>
      <c r="AQ766" s="421"/>
      <c r="AR766" s="420"/>
      <c r="AS766" s="436"/>
      <c r="AT766" s="436"/>
      <c r="AU766" s="422"/>
      <c r="AV766" s="11"/>
      <c r="AW766" s="11"/>
      <c r="AX766" s="410">
        <f t="shared" si="429"/>
        <v>0</v>
      </c>
      <c r="AY766" s="411" t="str">
        <f>IF(G766="","",VLOOKUP(J766,中子データ!$B$4:$M$5999,10,FALSE))</f>
        <v/>
      </c>
      <c r="AZ766" s="438" t="str">
        <f>IF(G766="","",VLOOKUP(J766,中子データ!$B$4:$M$5999,9,FALSE))</f>
        <v/>
      </c>
      <c r="BA766" s="412" t="str">
        <f>IF(AQ766="","",VLOOKUP(AQ766,作業者名!$B$4:$C$100,2,FALSE))</f>
        <v/>
      </c>
      <c r="BB766" s="412" t="str">
        <f>IF(AR766="","",VLOOKUP(AR766,作業者名!$B$4:$C$100,2,FALSE))</f>
        <v/>
      </c>
      <c r="BC766" s="412" t="str">
        <f>IF(G766="","",VLOOKUP(J766,中子データ!B$4:N$6004,12,FALSE))</f>
        <v/>
      </c>
      <c r="BD766" s="413" t="str">
        <f>IF(G766="","",VLOOKUP(J766,中子データ!$B$4:$P$4500,15,FALSE))</f>
        <v/>
      </c>
    </row>
    <row r="767" spans="1:56" x14ac:dyDescent="0.15">
      <c r="A767" s="7" t="str">
        <f>IF(G767="","",VLOOKUP(H767,マシン名!$B$4:$C$93,2,FALSE))</f>
        <v/>
      </c>
      <c r="B767" s="7" t="str">
        <f>IF(G767="","",VLOOKUP(I767,作業者名!$B$4:$C$100,2,FALSE))</f>
        <v/>
      </c>
      <c r="C767" s="7" t="str">
        <f>IF(G767="","",VLOOKUP(J767,中子データ!$B$4:$H$4500,2,FALSE))</f>
        <v/>
      </c>
      <c r="D767" s="8" t="str">
        <f>IF(G767="","",VLOOKUP(J767,中子データ!$B$4:$H$4500,4,FALSE))</f>
        <v/>
      </c>
      <c r="E767" s="231" t="str">
        <f t="shared" si="430"/>
        <v/>
      </c>
      <c r="G767" s="238"/>
      <c r="H767" s="9"/>
      <c r="I767" s="9"/>
      <c r="J767" s="9"/>
      <c r="K767" s="10"/>
      <c r="L767" s="10"/>
      <c r="M767" s="6"/>
      <c r="N767" s="6">
        <f t="shared" si="431"/>
        <v>0</v>
      </c>
      <c r="O767" s="250"/>
      <c r="P767" s="250"/>
      <c r="Q767" s="250"/>
      <c r="R767" s="250"/>
      <c r="S767" s="250"/>
      <c r="T767" s="250"/>
      <c r="U767" s="250"/>
      <c r="V767" s="250"/>
      <c r="W767" s="250"/>
      <c r="X767" s="250"/>
      <c r="Y767" s="250"/>
      <c r="Z767" s="4"/>
      <c r="AA767" s="429"/>
      <c r="AB767" s="457">
        <f t="shared" si="432"/>
        <v>0</v>
      </c>
      <c r="AC767" s="11"/>
      <c r="AD767" s="11"/>
      <c r="AE767" s="11"/>
      <c r="AF767" s="11"/>
      <c r="AG767" s="11"/>
      <c r="AH767" s="11"/>
      <c r="AI767" s="11"/>
      <c r="AJ767" s="12"/>
      <c r="AK767" s="445" t="str">
        <f>IF(G767="","",VLOOKUP(J767,中子データ!$B$4:$H$4500,3,FALSE))</f>
        <v/>
      </c>
      <c r="AL767" s="445" t="str">
        <f>IF(G767="","",VLOOKUP(J767,中子データ!$B$4:$H$4500,5,FALSE))</f>
        <v/>
      </c>
      <c r="AM767" s="445" t="str">
        <f>IF(G767="","",VLOOKUP(J767,中子データ!$B$4:$H$4500,6,FALSE))</f>
        <v/>
      </c>
      <c r="AN767" s="418"/>
      <c r="AO767" s="419"/>
      <c r="AP767" s="420"/>
      <c r="AQ767" s="421"/>
      <c r="AR767" s="420"/>
      <c r="AS767" s="436"/>
      <c r="AT767" s="436"/>
      <c r="AU767" s="422"/>
      <c r="AV767" s="11"/>
      <c r="AW767" s="11"/>
      <c r="AX767" s="410">
        <f t="shared" ref="AX767:AX830" si="433">L767-O767-P767-Q767-R767--S767-T767-U767-V767-W767-X767-Y767-Z767</f>
        <v>0</v>
      </c>
      <c r="AY767" s="411" t="str">
        <f>IF(G767="","",VLOOKUP(J767,中子データ!$B$4:$M$5999,10,FALSE))</f>
        <v/>
      </c>
      <c r="AZ767" s="438" t="str">
        <f>IF(G767="","",VLOOKUP(J767,中子データ!$B$4:$M$5999,9,FALSE))</f>
        <v/>
      </c>
      <c r="BA767" s="412" t="str">
        <f>IF(AQ767="","",VLOOKUP(AQ767,作業者名!$B$4:$C$100,2,FALSE))</f>
        <v/>
      </c>
      <c r="BB767" s="412" t="str">
        <f>IF(AR767="","",VLOOKUP(AR767,作業者名!$B$4:$C$100,2,FALSE))</f>
        <v/>
      </c>
      <c r="BC767" s="412" t="str">
        <f>IF(G767="","",VLOOKUP(J767,中子データ!B$4:N$6004,12,FALSE))</f>
        <v/>
      </c>
      <c r="BD767" s="413" t="str">
        <f>IF(G767="","",VLOOKUP(J767,中子データ!$B$4:$P$4500,15,FALSE))</f>
        <v/>
      </c>
    </row>
    <row r="768" spans="1:56" x14ac:dyDescent="0.15">
      <c r="A768" s="7" t="str">
        <f>IF(G768="","",VLOOKUP(H768,マシン名!$B$4:$C$93,2,FALSE))</f>
        <v/>
      </c>
      <c r="B768" s="7" t="str">
        <f>IF(G768="","",VLOOKUP(I768,作業者名!$B$4:$C$100,2,FALSE))</f>
        <v/>
      </c>
      <c r="C768" s="7" t="str">
        <f>IF(G768="","",VLOOKUP(J768,中子データ!$B$4:$H$4500,2,FALSE))</f>
        <v/>
      </c>
      <c r="D768" s="8" t="str">
        <f>IF(G768="","",VLOOKUP(J768,中子データ!$B$4:$H$4500,4,FALSE))</f>
        <v/>
      </c>
      <c r="E768" s="231" t="str">
        <f t="shared" si="430"/>
        <v/>
      </c>
      <c r="G768" s="238"/>
      <c r="H768" s="9"/>
      <c r="I768" s="9"/>
      <c r="J768" s="9"/>
      <c r="K768" s="10"/>
      <c r="L768" s="10"/>
      <c r="M768" s="6"/>
      <c r="N768" s="6">
        <f t="shared" si="431"/>
        <v>0</v>
      </c>
      <c r="O768" s="250"/>
      <c r="P768" s="250"/>
      <c r="Q768" s="250"/>
      <c r="R768" s="250"/>
      <c r="S768" s="250"/>
      <c r="T768" s="250"/>
      <c r="U768" s="250"/>
      <c r="V768" s="250"/>
      <c r="W768" s="250"/>
      <c r="X768" s="250"/>
      <c r="Y768" s="250"/>
      <c r="Z768" s="4"/>
      <c r="AA768" s="429"/>
      <c r="AB768" s="457">
        <f t="shared" si="432"/>
        <v>0</v>
      </c>
      <c r="AC768" s="11"/>
      <c r="AD768" s="11"/>
      <c r="AE768" s="11"/>
      <c r="AF768" s="11"/>
      <c r="AG768" s="11"/>
      <c r="AH768" s="11"/>
      <c r="AI768" s="11"/>
      <c r="AJ768" s="12"/>
      <c r="AK768" s="445" t="str">
        <f>IF(G768="","",VLOOKUP(J768,中子データ!$B$4:$H$4500,3,FALSE))</f>
        <v/>
      </c>
      <c r="AL768" s="445" t="str">
        <f>IF(G768="","",VLOOKUP(J768,中子データ!$B$4:$H$4500,5,FALSE))</f>
        <v/>
      </c>
      <c r="AM768" s="445" t="str">
        <f>IF(G768="","",VLOOKUP(J768,中子データ!$B$4:$H$4500,6,FALSE))</f>
        <v/>
      </c>
      <c r="AN768" s="418"/>
      <c r="AO768" s="419"/>
      <c r="AP768" s="420"/>
      <c r="AQ768" s="421"/>
      <c r="AR768" s="420"/>
      <c r="AS768" s="436"/>
      <c r="AT768" s="436"/>
      <c r="AU768" s="422"/>
      <c r="AV768" s="11"/>
      <c r="AW768" s="11"/>
      <c r="AX768" s="410">
        <f t="shared" si="433"/>
        <v>0</v>
      </c>
      <c r="AY768" s="411" t="str">
        <f>IF(G768="","",VLOOKUP(J768,中子データ!$B$4:$M$5999,10,FALSE))</f>
        <v/>
      </c>
      <c r="AZ768" s="438" t="str">
        <f>IF(G768="","",VLOOKUP(J768,中子データ!$B$4:$M$5999,9,FALSE))</f>
        <v/>
      </c>
      <c r="BA768" s="412" t="str">
        <f>IF(AQ768="","",VLOOKUP(AQ768,作業者名!$B$4:$C$100,2,FALSE))</f>
        <v/>
      </c>
      <c r="BB768" s="412" t="str">
        <f>IF(AR768="","",VLOOKUP(AR768,作業者名!$B$4:$C$100,2,FALSE))</f>
        <v/>
      </c>
      <c r="BC768" s="412" t="str">
        <f>IF(G768="","",VLOOKUP(J768,中子データ!B$4:N$6004,12,FALSE))</f>
        <v/>
      </c>
      <c r="BD768" s="413" t="str">
        <f>IF(G768="","",VLOOKUP(J768,中子データ!$B$4:$P$4500,15,FALSE))</f>
        <v/>
      </c>
    </row>
    <row r="769" spans="1:56" x14ac:dyDescent="0.15">
      <c r="A769" s="7" t="str">
        <f>IF(G769="","",VLOOKUP(H769,マシン名!$B$4:$C$93,2,FALSE))</f>
        <v/>
      </c>
      <c r="B769" s="7" t="str">
        <f>IF(G769="","",VLOOKUP(I769,作業者名!$B$4:$C$100,2,FALSE))</f>
        <v/>
      </c>
      <c r="C769" s="7" t="str">
        <f>IF(G769="","",VLOOKUP(J769,中子データ!$B$4:$H$4500,2,FALSE))</f>
        <v/>
      </c>
      <c r="D769" s="8" t="str">
        <f>IF(G769="","",VLOOKUP(J769,中子データ!$B$4:$H$4500,4,FALSE))</f>
        <v/>
      </c>
      <c r="E769" s="231" t="str">
        <f t="shared" si="430"/>
        <v/>
      </c>
      <c r="G769" s="238"/>
      <c r="H769" s="9"/>
      <c r="I769" s="9"/>
      <c r="J769" s="9"/>
      <c r="K769" s="10"/>
      <c r="L769" s="10"/>
      <c r="M769" s="6"/>
      <c r="N769" s="6">
        <f t="shared" si="431"/>
        <v>0</v>
      </c>
      <c r="O769" s="250"/>
      <c r="P769" s="250"/>
      <c r="Q769" s="250"/>
      <c r="R769" s="250"/>
      <c r="S769" s="250"/>
      <c r="T769" s="250"/>
      <c r="U769" s="250"/>
      <c r="V769" s="250"/>
      <c r="W769" s="250"/>
      <c r="X769" s="250"/>
      <c r="Y769" s="250"/>
      <c r="Z769" s="4"/>
      <c r="AA769" s="429"/>
      <c r="AB769" s="457">
        <f t="shared" si="432"/>
        <v>0</v>
      </c>
      <c r="AC769" s="11"/>
      <c r="AD769" s="11"/>
      <c r="AE769" s="11"/>
      <c r="AF769" s="11"/>
      <c r="AG769" s="11"/>
      <c r="AH769" s="11"/>
      <c r="AI769" s="11"/>
      <c r="AJ769" s="12"/>
      <c r="AK769" s="445" t="str">
        <f>IF(G769="","",VLOOKUP(J769,中子データ!$B$4:$H$4500,3,FALSE))</f>
        <v/>
      </c>
      <c r="AL769" s="445" t="str">
        <f>IF(G769="","",VLOOKUP(J769,中子データ!$B$4:$H$4500,5,FALSE))</f>
        <v/>
      </c>
      <c r="AM769" s="445" t="str">
        <f>IF(G769="","",VLOOKUP(J769,中子データ!$B$4:$H$4500,6,FALSE))</f>
        <v/>
      </c>
      <c r="AN769" s="418"/>
      <c r="AO769" s="419"/>
      <c r="AP769" s="420"/>
      <c r="AQ769" s="421"/>
      <c r="AR769" s="420"/>
      <c r="AS769" s="436"/>
      <c r="AT769" s="436"/>
      <c r="AU769" s="422"/>
      <c r="AV769" s="11"/>
      <c r="AW769" s="11"/>
      <c r="AX769" s="410">
        <f t="shared" si="433"/>
        <v>0</v>
      </c>
      <c r="AY769" s="411" t="str">
        <f>IF(G769="","",VLOOKUP(J769,中子データ!$B$4:$M$5999,10,FALSE))</f>
        <v/>
      </c>
      <c r="AZ769" s="438" t="str">
        <f>IF(G769="","",VLOOKUP(J769,中子データ!$B$4:$M$5999,9,FALSE))</f>
        <v/>
      </c>
      <c r="BA769" s="412" t="str">
        <f>IF(AQ769="","",VLOOKUP(AQ769,作業者名!$B$4:$C$100,2,FALSE))</f>
        <v/>
      </c>
      <c r="BB769" s="412" t="str">
        <f>IF(AR769="","",VLOOKUP(AR769,作業者名!$B$4:$C$100,2,FALSE))</f>
        <v/>
      </c>
      <c r="BC769" s="412" t="str">
        <f>IF(G769="","",VLOOKUP(J769,中子データ!B$4:N$6004,12,FALSE))</f>
        <v/>
      </c>
      <c r="BD769" s="413" t="str">
        <f>IF(G769="","",VLOOKUP(J769,中子データ!$B$4:$P$4500,15,FALSE))</f>
        <v/>
      </c>
    </row>
    <row r="770" spans="1:56" x14ac:dyDescent="0.15">
      <c r="A770" s="7" t="str">
        <f>IF(G770="","",VLOOKUP(H770,マシン名!$B$4:$C$93,2,FALSE))</f>
        <v/>
      </c>
      <c r="B770" s="7" t="str">
        <f>IF(G770="","",VLOOKUP(I770,作業者名!$B$4:$C$100,2,FALSE))</f>
        <v/>
      </c>
      <c r="C770" s="7" t="str">
        <f>IF(G770="","",VLOOKUP(J770,中子データ!$B$4:$H$4500,2,FALSE))</f>
        <v/>
      </c>
      <c r="D770" s="8" t="str">
        <f>IF(G770="","",VLOOKUP(J770,中子データ!$B$4:$H$4500,4,FALSE))</f>
        <v/>
      </c>
      <c r="E770" s="231" t="str">
        <f t="shared" si="430"/>
        <v/>
      </c>
      <c r="G770" s="238"/>
      <c r="H770" s="9"/>
      <c r="I770" s="9"/>
      <c r="J770" s="9"/>
      <c r="K770" s="10"/>
      <c r="L770" s="10"/>
      <c r="M770" s="6"/>
      <c r="N770" s="6">
        <f t="shared" si="431"/>
        <v>0</v>
      </c>
      <c r="O770" s="250"/>
      <c r="P770" s="250"/>
      <c r="Q770" s="250"/>
      <c r="R770" s="250"/>
      <c r="S770" s="250"/>
      <c r="T770" s="250"/>
      <c r="U770" s="250"/>
      <c r="V770" s="250"/>
      <c r="W770" s="250"/>
      <c r="X770" s="250"/>
      <c r="Y770" s="250"/>
      <c r="Z770" s="4"/>
      <c r="AA770" s="429"/>
      <c r="AB770" s="457">
        <f t="shared" si="432"/>
        <v>0</v>
      </c>
      <c r="AC770" s="11"/>
      <c r="AD770" s="11"/>
      <c r="AE770" s="11"/>
      <c r="AF770" s="11"/>
      <c r="AG770" s="11"/>
      <c r="AH770" s="11"/>
      <c r="AI770" s="11"/>
      <c r="AJ770" s="12"/>
      <c r="AK770" s="445" t="str">
        <f>IF(G770="","",VLOOKUP(J770,中子データ!$B$4:$H$4500,3,FALSE))</f>
        <v/>
      </c>
      <c r="AL770" s="445" t="str">
        <f>IF(G770="","",VLOOKUP(J770,中子データ!$B$4:$H$4500,5,FALSE))</f>
        <v/>
      </c>
      <c r="AM770" s="445" t="str">
        <f>IF(G770="","",VLOOKUP(J770,中子データ!$B$4:$H$4500,6,FALSE))</f>
        <v/>
      </c>
      <c r="AN770" s="418"/>
      <c r="AO770" s="419"/>
      <c r="AP770" s="420"/>
      <c r="AQ770" s="421"/>
      <c r="AR770" s="420"/>
      <c r="AS770" s="436"/>
      <c r="AT770" s="436"/>
      <c r="AU770" s="422"/>
      <c r="AV770" s="11"/>
      <c r="AW770" s="11"/>
      <c r="AX770" s="410">
        <f t="shared" si="433"/>
        <v>0</v>
      </c>
      <c r="AY770" s="411" t="str">
        <f>IF(G770="","",VLOOKUP(J770,中子データ!$B$4:$M$5999,10,FALSE))</f>
        <v/>
      </c>
      <c r="AZ770" s="438" t="str">
        <f>IF(G770="","",VLOOKUP(J770,中子データ!$B$4:$M$5999,9,FALSE))</f>
        <v/>
      </c>
      <c r="BA770" s="412" t="str">
        <f>IF(AQ770="","",VLOOKUP(AQ770,作業者名!$B$4:$C$100,2,FALSE))</f>
        <v/>
      </c>
      <c r="BB770" s="412" t="str">
        <f>IF(AR770="","",VLOOKUP(AR770,作業者名!$B$4:$C$100,2,FALSE))</f>
        <v/>
      </c>
      <c r="BC770" s="412" t="str">
        <f>IF(G770="","",VLOOKUP(J770,中子データ!B$4:N$6004,12,FALSE))</f>
        <v/>
      </c>
      <c r="BD770" s="413" t="str">
        <f>IF(G770="","",VLOOKUP(J770,中子データ!$B$4:$P$4500,15,FALSE))</f>
        <v/>
      </c>
    </row>
    <row r="771" spans="1:56" x14ac:dyDescent="0.15">
      <c r="A771" s="7" t="str">
        <f>IF(G771="","",VLOOKUP(H771,マシン名!$B$4:$C$93,2,FALSE))</f>
        <v/>
      </c>
      <c r="B771" s="7" t="str">
        <f>IF(G771="","",VLOOKUP(I771,作業者名!$B$4:$C$100,2,FALSE))</f>
        <v/>
      </c>
      <c r="C771" s="7" t="str">
        <f>IF(G771="","",VLOOKUP(J771,中子データ!$B$4:$H$4500,2,FALSE))</f>
        <v/>
      </c>
      <c r="D771" s="8" t="str">
        <f>IF(G771="","",VLOOKUP(J771,中子データ!$B$4:$H$4500,4,FALSE))</f>
        <v/>
      </c>
      <c r="E771" s="231" t="str">
        <f t="shared" si="430"/>
        <v/>
      </c>
      <c r="G771" s="238"/>
      <c r="H771" s="9"/>
      <c r="I771" s="9"/>
      <c r="J771" s="9"/>
      <c r="K771" s="10"/>
      <c r="L771" s="10"/>
      <c r="M771" s="6"/>
      <c r="N771" s="6">
        <f t="shared" si="431"/>
        <v>0</v>
      </c>
      <c r="O771" s="250"/>
      <c r="P771" s="250"/>
      <c r="Q771" s="250"/>
      <c r="R771" s="250"/>
      <c r="S771" s="250"/>
      <c r="T771" s="250"/>
      <c r="U771" s="250"/>
      <c r="V771" s="250"/>
      <c r="W771" s="250"/>
      <c r="X771" s="250"/>
      <c r="Y771" s="250"/>
      <c r="Z771" s="4"/>
      <c r="AA771" s="429"/>
      <c r="AB771" s="457">
        <f t="shared" si="432"/>
        <v>0</v>
      </c>
      <c r="AC771" s="11"/>
      <c r="AD771" s="11"/>
      <c r="AE771" s="11"/>
      <c r="AF771" s="11"/>
      <c r="AG771" s="11"/>
      <c r="AH771" s="11"/>
      <c r="AI771" s="11"/>
      <c r="AJ771" s="12"/>
      <c r="AK771" s="445" t="str">
        <f>IF(G771="","",VLOOKUP(J771,中子データ!$B$4:$H$4500,3,FALSE))</f>
        <v/>
      </c>
      <c r="AL771" s="445" t="str">
        <f>IF(G771="","",VLOOKUP(J771,中子データ!$B$4:$H$4500,5,FALSE))</f>
        <v/>
      </c>
      <c r="AM771" s="445" t="str">
        <f>IF(G771="","",VLOOKUP(J771,中子データ!$B$4:$H$4500,6,FALSE))</f>
        <v/>
      </c>
      <c r="AN771" s="418"/>
      <c r="AO771" s="419"/>
      <c r="AP771" s="420"/>
      <c r="AQ771" s="421"/>
      <c r="AR771" s="420"/>
      <c r="AS771" s="436"/>
      <c r="AT771" s="436"/>
      <c r="AU771" s="422"/>
      <c r="AV771" s="11"/>
      <c r="AW771" s="11"/>
      <c r="AX771" s="410">
        <f t="shared" si="433"/>
        <v>0</v>
      </c>
      <c r="AY771" s="411" t="str">
        <f>IF(G771="","",VLOOKUP(J771,中子データ!$B$4:$M$5999,10,FALSE))</f>
        <v/>
      </c>
      <c r="AZ771" s="438" t="str">
        <f>IF(G771="","",VLOOKUP(J771,中子データ!$B$4:$M$5999,9,FALSE))</f>
        <v/>
      </c>
      <c r="BA771" s="412" t="str">
        <f>IF(AQ771="","",VLOOKUP(AQ771,作業者名!$B$4:$C$100,2,FALSE))</f>
        <v/>
      </c>
      <c r="BB771" s="412" t="str">
        <f>IF(AR771="","",VLOOKUP(AR771,作業者名!$B$4:$C$100,2,FALSE))</f>
        <v/>
      </c>
      <c r="BC771" s="412" t="str">
        <f>IF(G771="","",VLOOKUP(J771,中子データ!B$4:N$6004,12,FALSE))</f>
        <v/>
      </c>
      <c r="BD771" s="413" t="str">
        <f>IF(G771="","",VLOOKUP(J771,中子データ!$B$4:$P$4500,15,FALSE))</f>
        <v/>
      </c>
    </row>
    <row r="772" spans="1:56" x14ac:dyDescent="0.15">
      <c r="A772" s="7" t="str">
        <f>IF(G772="","",VLOOKUP(H772,マシン名!$B$4:$C$93,2,FALSE))</f>
        <v/>
      </c>
      <c r="B772" s="7" t="str">
        <f>IF(G772="","",VLOOKUP(I772,作業者名!$B$4:$C$100,2,FALSE))</f>
        <v/>
      </c>
      <c r="C772" s="7" t="str">
        <f>IF(G772="","",VLOOKUP(J772,中子データ!$B$4:$H$4500,2,FALSE))</f>
        <v/>
      </c>
      <c r="D772" s="8" t="str">
        <f>IF(G772="","",VLOOKUP(J772,中子データ!$B$4:$H$4500,4,FALSE))</f>
        <v/>
      </c>
      <c r="E772" s="231" t="str">
        <f t="shared" si="430"/>
        <v/>
      </c>
      <c r="G772" s="238"/>
      <c r="H772" s="9"/>
      <c r="I772" s="9"/>
      <c r="J772" s="9"/>
      <c r="K772" s="10"/>
      <c r="L772" s="10"/>
      <c r="M772" s="6"/>
      <c r="N772" s="6">
        <f t="shared" si="431"/>
        <v>0</v>
      </c>
      <c r="O772" s="250"/>
      <c r="P772" s="250"/>
      <c r="Q772" s="250"/>
      <c r="R772" s="250"/>
      <c r="S772" s="250"/>
      <c r="T772" s="250"/>
      <c r="U772" s="250"/>
      <c r="V772" s="250"/>
      <c r="W772" s="250"/>
      <c r="X772" s="250"/>
      <c r="Y772" s="250"/>
      <c r="Z772" s="4"/>
      <c r="AA772" s="429"/>
      <c r="AB772" s="457">
        <f t="shared" si="432"/>
        <v>0</v>
      </c>
      <c r="AC772" s="11"/>
      <c r="AD772" s="11"/>
      <c r="AE772" s="11"/>
      <c r="AF772" s="11"/>
      <c r="AG772" s="11"/>
      <c r="AH772" s="11"/>
      <c r="AI772" s="11"/>
      <c r="AJ772" s="12"/>
      <c r="AK772" s="445" t="str">
        <f>IF(G772="","",VLOOKUP(J772,中子データ!$B$4:$H$4500,3,FALSE))</f>
        <v/>
      </c>
      <c r="AL772" s="445" t="str">
        <f>IF(G772="","",VLOOKUP(J772,中子データ!$B$4:$H$4500,5,FALSE))</f>
        <v/>
      </c>
      <c r="AM772" s="445" t="str">
        <f>IF(G772="","",VLOOKUP(J772,中子データ!$B$4:$H$4500,6,FALSE))</f>
        <v/>
      </c>
      <c r="AN772" s="418"/>
      <c r="AO772" s="419"/>
      <c r="AP772" s="420"/>
      <c r="AQ772" s="421"/>
      <c r="AR772" s="420"/>
      <c r="AS772" s="436"/>
      <c r="AT772" s="436"/>
      <c r="AU772" s="422"/>
      <c r="AV772" s="11"/>
      <c r="AW772" s="11"/>
      <c r="AX772" s="410">
        <f t="shared" si="433"/>
        <v>0</v>
      </c>
      <c r="AY772" s="411" t="str">
        <f>IF(G772="","",VLOOKUP(J772,中子データ!$B$4:$M$5999,10,FALSE))</f>
        <v/>
      </c>
      <c r="AZ772" s="438" t="str">
        <f>IF(G772="","",VLOOKUP(J772,中子データ!$B$4:$M$5999,9,FALSE))</f>
        <v/>
      </c>
      <c r="BA772" s="412" t="str">
        <f>IF(AQ772="","",VLOOKUP(AQ772,作業者名!$B$4:$C$100,2,FALSE))</f>
        <v/>
      </c>
      <c r="BB772" s="412" t="str">
        <f>IF(AR772="","",VLOOKUP(AR772,作業者名!$B$4:$C$100,2,FALSE))</f>
        <v/>
      </c>
      <c r="BC772" s="412" t="str">
        <f>IF(G772="","",VLOOKUP(J772,中子データ!B$4:N$6004,12,FALSE))</f>
        <v/>
      </c>
      <c r="BD772" s="413" t="str">
        <f>IF(G772="","",VLOOKUP(J772,中子データ!$B$4:$P$4500,15,FALSE))</f>
        <v/>
      </c>
    </row>
    <row r="773" spans="1:56" x14ac:dyDescent="0.15">
      <c r="A773" s="7" t="str">
        <f>IF(G773="","",VLOOKUP(H773,マシン名!$B$4:$C$93,2,FALSE))</f>
        <v/>
      </c>
      <c r="B773" s="7" t="str">
        <f>IF(G773="","",VLOOKUP(I773,作業者名!$B$4:$C$100,2,FALSE))</f>
        <v/>
      </c>
      <c r="C773" s="7" t="str">
        <f>IF(G773="","",VLOOKUP(J773,中子データ!$B$4:$H$4500,2,FALSE))</f>
        <v/>
      </c>
      <c r="D773" s="8" t="str">
        <f>IF(G773="","",VLOOKUP(J773,中子データ!$B$4:$H$4500,4,FALSE))</f>
        <v/>
      </c>
      <c r="E773" s="231" t="str">
        <f t="shared" ref="E773:E836" si="434">IF(G773="","",D773*K773-AB773)</f>
        <v/>
      </c>
      <c r="G773" s="238"/>
      <c r="H773" s="9"/>
      <c r="I773" s="9"/>
      <c r="J773" s="9"/>
      <c r="K773" s="10"/>
      <c r="L773" s="10"/>
      <c r="M773" s="6"/>
      <c r="N773" s="6">
        <f t="shared" ref="N773:N836" si="435">L773-SUM(O773:Z773)</f>
        <v>0</v>
      </c>
      <c r="O773" s="250"/>
      <c r="P773" s="250"/>
      <c r="Q773" s="250"/>
      <c r="R773" s="250"/>
      <c r="S773" s="250"/>
      <c r="T773" s="250"/>
      <c r="U773" s="250"/>
      <c r="V773" s="250"/>
      <c r="W773" s="250"/>
      <c r="X773" s="250"/>
      <c r="Y773" s="250"/>
      <c r="Z773" s="4"/>
      <c r="AA773" s="429"/>
      <c r="AB773" s="457">
        <f t="shared" si="432"/>
        <v>0</v>
      </c>
      <c r="AC773" s="11"/>
      <c r="AD773" s="11"/>
      <c r="AE773" s="11"/>
      <c r="AF773" s="11"/>
      <c r="AG773" s="11"/>
      <c r="AH773" s="11"/>
      <c r="AI773" s="11"/>
      <c r="AJ773" s="12"/>
      <c r="AK773" s="445" t="str">
        <f>IF(G773="","",VLOOKUP(J773,中子データ!$B$4:$H$4500,3,FALSE))</f>
        <v/>
      </c>
      <c r="AL773" s="445" t="str">
        <f>IF(G773="","",VLOOKUP(J773,中子データ!$B$4:$H$4500,5,FALSE))</f>
        <v/>
      </c>
      <c r="AM773" s="445" t="str">
        <f>IF(G773="","",VLOOKUP(J773,中子データ!$B$4:$H$4500,6,FALSE))</f>
        <v/>
      </c>
      <c r="AN773" s="418"/>
      <c r="AO773" s="419"/>
      <c r="AP773" s="420"/>
      <c r="AQ773" s="421"/>
      <c r="AR773" s="420"/>
      <c r="AS773" s="436"/>
      <c r="AT773" s="436"/>
      <c r="AU773" s="422"/>
      <c r="AV773" s="11"/>
      <c r="AW773" s="11"/>
      <c r="AX773" s="410">
        <f t="shared" si="433"/>
        <v>0</v>
      </c>
      <c r="AY773" s="411" t="str">
        <f>IF(G773="","",VLOOKUP(J773,中子データ!$B$4:$M$5999,10,FALSE))</f>
        <v/>
      </c>
      <c r="AZ773" s="438" t="str">
        <f>IF(G773="","",VLOOKUP(J773,中子データ!$B$4:$M$5999,9,FALSE))</f>
        <v/>
      </c>
      <c r="BA773" s="412" t="str">
        <f>IF(AQ773="","",VLOOKUP(AQ773,作業者名!$B$4:$C$100,2,FALSE))</f>
        <v/>
      </c>
      <c r="BB773" s="412" t="str">
        <f>IF(AR773="","",VLOOKUP(AR773,作業者名!$B$4:$C$100,2,FALSE))</f>
        <v/>
      </c>
      <c r="BC773" s="412" t="str">
        <f>IF(G773="","",VLOOKUP(J773,中子データ!B$4:N$6004,12,FALSE))</f>
        <v/>
      </c>
      <c r="BD773" s="413" t="str">
        <f>IF(G773="","",VLOOKUP(J773,中子データ!$B$4:$P$4500,15,FALSE))</f>
        <v/>
      </c>
    </row>
    <row r="774" spans="1:56" x14ac:dyDescent="0.15">
      <c r="A774" s="7" t="str">
        <f>IF(G774="","",VLOOKUP(H774,マシン名!$B$4:$C$93,2,FALSE))</f>
        <v/>
      </c>
      <c r="B774" s="7" t="str">
        <f>IF(G774="","",VLOOKUP(I774,作業者名!$B$4:$C$100,2,FALSE))</f>
        <v/>
      </c>
      <c r="C774" s="7" t="str">
        <f>IF(G774="","",VLOOKUP(J774,中子データ!$B$4:$H$4500,2,FALSE))</f>
        <v/>
      </c>
      <c r="D774" s="8" t="str">
        <f>IF(G774="","",VLOOKUP(J774,中子データ!$B$4:$H$4500,4,FALSE))</f>
        <v/>
      </c>
      <c r="E774" s="231" t="str">
        <f t="shared" si="434"/>
        <v/>
      </c>
      <c r="G774" s="238"/>
      <c r="H774" s="9"/>
      <c r="I774" s="9"/>
      <c r="J774" s="9"/>
      <c r="K774" s="10"/>
      <c r="L774" s="10"/>
      <c r="M774" s="6"/>
      <c r="N774" s="6">
        <f t="shared" si="435"/>
        <v>0</v>
      </c>
      <c r="O774" s="250"/>
      <c r="P774" s="250"/>
      <c r="Q774" s="250"/>
      <c r="R774" s="250"/>
      <c r="S774" s="250"/>
      <c r="T774" s="250"/>
      <c r="U774" s="250"/>
      <c r="V774" s="250"/>
      <c r="W774" s="250"/>
      <c r="X774" s="250"/>
      <c r="Y774" s="250"/>
      <c r="Z774" s="4"/>
      <c r="AA774" s="429"/>
      <c r="AB774" s="457">
        <f t="shared" ref="AB774:AB837" si="436">SUM(AC774:AJ774)</f>
        <v>0</v>
      </c>
      <c r="AC774" s="11"/>
      <c r="AD774" s="11"/>
      <c r="AE774" s="11"/>
      <c r="AF774" s="11"/>
      <c r="AG774" s="11"/>
      <c r="AH774" s="11"/>
      <c r="AI774" s="11"/>
      <c r="AJ774" s="12"/>
      <c r="AK774" s="445" t="str">
        <f>IF(G774="","",VLOOKUP(J774,中子データ!$B$4:$H$4500,3,FALSE))</f>
        <v/>
      </c>
      <c r="AL774" s="445" t="str">
        <f>IF(G774="","",VLOOKUP(J774,中子データ!$B$4:$H$4500,5,FALSE))</f>
        <v/>
      </c>
      <c r="AM774" s="445" t="str">
        <f>IF(G774="","",VLOOKUP(J774,中子データ!$B$4:$H$4500,6,FALSE))</f>
        <v/>
      </c>
      <c r="AN774" s="418"/>
      <c r="AO774" s="419"/>
      <c r="AP774" s="420"/>
      <c r="AQ774" s="421"/>
      <c r="AR774" s="420"/>
      <c r="AS774" s="436"/>
      <c r="AT774" s="436"/>
      <c r="AU774" s="422"/>
      <c r="AV774" s="11"/>
      <c r="AW774" s="11"/>
      <c r="AX774" s="410">
        <f t="shared" si="433"/>
        <v>0</v>
      </c>
      <c r="AY774" s="411" t="str">
        <f>IF(G774="","",VLOOKUP(J774,中子データ!$B$4:$M$5999,10,FALSE))</f>
        <v/>
      </c>
      <c r="AZ774" s="438" t="str">
        <f>IF(G774="","",VLOOKUP(J774,中子データ!$B$4:$M$5999,9,FALSE))</f>
        <v/>
      </c>
      <c r="BA774" s="412" t="str">
        <f>IF(AQ774="","",VLOOKUP(AQ774,作業者名!$B$4:$C$100,2,FALSE))</f>
        <v/>
      </c>
      <c r="BB774" s="412" t="str">
        <f>IF(AR774="","",VLOOKUP(AR774,作業者名!$B$4:$C$100,2,FALSE))</f>
        <v/>
      </c>
      <c r="BC774" s="412" t="str">
        <f>IF(G774="","",VLOOKUP(J774,中子データ!B$4:N$6004,12,FALSE))</f>
        <v/>
      </c>
      <c r="BD774" s="413" t="str">
        <f>IF(G774="","",VLOOKUP(J774,中子データ!$B$4:$P$4500,15,FALSE))</f>
        <v/>
      </c>
    </row>
    <row r="775" spans="1:56" x14ac:dyDescent="0.15">
      <c r="A775" s="7" t="str">
        <f>IF(G775="","",VLOOKUP(H775,マシン名!$B$4:$C$93,2,FALSE))</f>
        <v/>
      </c>
      <c r="B775" s="7" t="str">
        <f>IF(G775="","",VLOOKUP(I775,作業者名!$B$4:$C$100,2,FALSE))</f>
        <v/>
      </c>
      <c r="C775" s="7" t="str">
        <f>IF(G775="","",VLOOKUP(J775,中子データ!$B$4:$H$4500,2,FALSE))</f>
        <v/>
      </c>
      <c r="D775" s="8" t="str">
        <f>IF(G775="","",VLOOKUP(J775,中子データ!$B$4:$H$4500,4,FALSE))</f>
        <v/>
      </c>
      <c r="E775" s="231" t="str">
        <f t="shared" si="434"/>
        <v/>
      </c>
      <c r="G775" s="238"/>
      <c r="H775" s="9"/>
      <c r="I775" s="9"/>
      <c r="J775" s="9"/>
      <c r="K775" s="10"/>
      <c r="L775" s="10"/>
      <c r="M775" s="6"/>
      <c r="N775" s="6">
        <f t="shared" si="435"/>
        <v>0</v>
      </c>
      <c r="O775" s="250"/>
      <c r="P775" s="250"/>
      <c r="Q775" s="250"/>
      <c r="R775" s="250"/>
      <c r="S775" s="250"/>
      <c r="T775" s="250"/>
      <c r="U775" s="250"/>
      <c r="V775" s="250"/>
      <c r="W775" s="250"/>
      <c r="X775" s="250"/>
      <c r="Y775" s="250"/>
      <c r="Z775" s="4"/>
      <c r="AA775" s="429"/>
      <c r="AB775" s="457">
        <f t="shared" si="436"/>
        <v>0</v>
      </c>
      <c r="AC775" s="11"/>
      <c r="AD775" s="11"/>
      <c r="AE775" s="11"/>
      <c r="AF775" s="11"/>
      <c r="AG775" s="11"/>
      <c r="AH775" s="11"/>
      <c r="AI775" s="11"/>
      <c r="AJ775" s="12"/>
      <c r="AK775" s="445" t="str">
        <f>IF(G775="","",VLOOKUP(J775,中子データ!$B$4:$H$4500,3,FALSE))</f>
        <v/>
      </c>
      <c r="AL775" s="445" t="str">
        <f>IF(G775="","",VLOOKUP(J775,中子データ!$B$4:$H$4500,5,FALSE))</f>
        <v/>
      </c>
      <c r="AM775" s="445" t="str">
        <f>IF(G775="","",VLOOKUP(J775,中子データ!$B$4:$H$4500,6,FALSE))</f>
        <v/>
      </c>
      <c r="AN775" s="418"/>
      <c r="AO775" s="419"/>
      <c r="AP775" s="420"/>
      <c r="AQ775" s="421"/>
      <c r="AR775" s="420"/>
      <c r="AS775" s="436"/>
      <c r="AT775" s="436"/>
      <c r="AU775" s="422"/>
      <c r="AV775" s="11"/>
      <c r="AW775" s="11"/>
      <c r="AX775" s="410">
        <f t="shared" si="433"/>
        <v>0</v>
      </c>
      <c r="AY775" s="411" t="str">
        <f>IF(G775="","",VLOOKUP(J775,中子データ!$B$4:$M$5999,10,FALSE))</f>
        <v/>
      </c>
      <c r="AZ775" s="438" t="str">
        <f>IF(G775="","",VLOOKUP(J775,中子データ!$B$4:$M$5999,9,FALSE))</f>
        <v/>
      </c>
      <c r="BA775" s="412" t="str">
        <f>IF(AQ775="","",VLOOKUP(AQ775,作業者名!$B$4:$C$100,2,FALSE))</f>
        <v/>
      </c>
      <c r="BB775" s="412" t="str">
        <f>IF(AR775="","",VLOOKUP(AR775,作業者名!$B$4:$C$100,2,FALSE))</f>
        <v/>
      </c>
      <c r="BC775" s="412" t="str">
        <f>IF(G775="","",VLOOKUP(J775,中子データ!B$4:N$6004,12,FALSE))</f>
        <v/>
      </c>
      <c r="BD775" s="413" t="str">
        <f>IF(G775="","",VLOOKUP(J775,中子データ!$B$4:$P$4500,15,FALSE))</f>
        <v/>
      </c>
    </row>
    <row r="776" spans="1:56" x14ac:dyDescent="0.15">
      <c r="A776" s="7" t="str">
        <f>IF(G776="","",VLOOKUP(H776,マシン名!$B$4:$C$93,2,FALSE))</f>
        <v/>
      </c>
      <c r="B776" s="7" t="str">
        <f>IF(G776="","",VLOOKUP(I776,作業者名!$B$4:$C$100,2,FALSE))</f>
        <v/>
      </c>
      <c r="C776" s="7" t="str">
        <f>IF(G776="","",VLOOKUP(J776,中子データ!$B$4:$H$4500,2,FALSE))</f>
        <v/>
      </c>
      <c r="D776" s="8" t="str">
        <f>IF(G776="","",VLOOKUP(J776,中子データ!$B$4:$H$4500,4,FALSE))</f>
        <v/>
      </c>
      <c r="E776" s="231" t="str">
        <f t="shared" si="434"/>
        <v/>
      </c>
      <c r="G776" s="238"/>
      <c r="H776" s="9"/>
      <c r="I776" s="9"/>
      <c r="J776" s="9"/>
      <c r="K776" s="10"/>
      <c r="L776" s="10"/>
      <c r="M776" s="6"/>
      <c r="N776" s="6">
        <f t="shared" si="435"/>
        <v>0</v>
      </c>
      <c r="O776" s="250"/>
      <c r="P776" s="250"/>
      <c r="Q776" s="250"/>
      <c r="R776" s="250"/>
      <c r="S776" s="250"/>
      <c r="T776" s="250"/>
      <c r="U776" s="250"/>
      <c r="V776" s="250"/>
      <c r="W776" s="250"/>
      <c r="X776" s="250"/>
      <c r="Y776" s="250"/>
      <c r="Z776" s="4"/>
      <c r="AA776" s="429"/>
      <c r="AB776" s="457">
        <f t="shared" si="436"/>
        <v>0</v>
      </c>
      <c r="AC776" s="11"/>
      <c r="AD776" s="11"/>
      <c r="AE776" s="11"/>
      <c r="AF776" s="11"/>
      <c r="AG776" s="11"/>
      <c r="AH776" s="11"/>
      <c r="AI776" s="11"/>
      <c r="AJ776" s="12"/>
      <c r="AK776" s="445" t="str">
        <f>IF(G776="","",VLOOKUP(J776,中子データ!$B$4:$H$4500,3,FALSE))</f>
        <v/>
      </c>
      <c r="AL776" s="445" t="str">
        <f>IF(G776="","",VLOOKUP(J776,中子データ!$B$4:$H$4500,5,FALSE))</f>
        <v/>
      </c>
      <c r="AM776" s="445" t="str">
        <f>IF(G776="","",VLOOKUP(J776,中子データ!$B$4:$H$4500,6,FALSE))</f>
        <v/>
      </c>
      <c r="AN776" s="418"/>
      <c r="AO776" s="419"/>
      <c r="AP776" s="420"/>
      <c r="AQ776" s="421"/>
      <c r="AR776" s="420"/>
      <c r="AS776" s="436"/>
      <c r="AT776" s="436"/>
      <c r="AU776" s="422"/>
      <c r="AV776" s="11"/>
      <c r="AW776" s="11"/>
      <c r="AX776" s="410">
        <f t="shared" si="433"/>
        <v>0</v>
      </c>
      <c r="AY776" s="411" t="str">
        <f>IF(G776="","",VLOOKUP(J776,中子データ!$B$4:$M$5999,10,FALSE))</f>
        <v/>
      </c>
      <c r="AZ776" s="438" t="str">
        <f>IF(G776="","",VLOOKUP(J776,中子データ!$B$4:$M$5999,9,FALSE))</f>
        <v/>
      </c>
      <c r="BA776" s="412" t="str">
        <f>IF(AQ776="","",VLOOKUP(AQ776,作業者名!$B$4:$C$100,2,FALSE))</f>
        <v/>
      </c>
      <c r="BB776" s="412" t="str">
        <f>IF(AR776="","",VLOOKUP(AR776,作業者名!$B$4:$C$100,2,FALSE))</f>
        <v/>
      </c>
      <c r="BC776" s="412" t="str">
        <f>IF(G776="","",VLOOKUP(J776,中子データ!B$4:N$6004,12,FALSE))</f>
        <v/>
      </c>
      <c r="BD776" s="413" t="str">
        <f>IF(G776="","",VLOOKUP(J776,中子データ!$B$4:$P$4500,15,FALSE))</f>
        <v/>
      </c>
    </row>
    <row r="777" spans="1:56" x14ac:dyDescent="0.15">
      <c r="A777" s="7" t="str">
        <f>IF(G777="","",VLOOKUP(H777,マシン名!$B$4:$C$93,2,FALSE))</f>
        <v/>
      </c>
      <c r="B777" s="7" t="str">
        <f>IF(G777="","",VLOOKUP(I777,作業者名!$B$4:$C$100,2,FALSE))</f>
        <v/>
      </c>
      <c r="C777" s="7" t="str">
        <f>IF(G777="","",VLOOKUP(J777,中子データ!$B$4:$H$4500,2,FALSE))</f>
        <v/>
      </c>
      <c r="D777" s="8" t="str">
        <f>IF(G777="","",VLOOKUP(J777,中子データ!$B$4:$H$4500,4,FALSE))</f>
        <v/>
      </c>
      <c r="E777" s="231" t="str">
        <f t="shared" si="434"/>
        <v/>
      </c>
      <c r="G777" s="238"/>
      <c r="H777" s="9"/>
      <c r="I777" s="9"/>
      <c r="J777" s="9"/>
      <c r="K777" s="10"/>
      <c r="L777" s="10"/>
      <c r="M777" s="6"/>
      <c r="N777" s="6">
        <f t="shared" si="435"/>
        <v>0</v>
      </c>
      <c r="O777" s="250"/>
      <c r="P777" s="250"/>
      <c r="Q777" s="250"/>
      <c r="R777" s="250"/>
      <c r="S777" s="250"/>
      <c r="T777" s="250"/>
      <c r="U777" s="250"/>
      <c r="V777" s="250"/>
      <c r="W777" s="250"/>
      <c r="X777" s="250"/>
      <c r="Y777" s="250"/>
      <c r="Z777" s="4"/>
      <c r="AA777" s="429"/>
      <c r="AB777" s="457">
        <f t="shared" si="436"/>
        <v>0</v>
      </c>
      <c r="AC777" s="11"/>
      <c r="AD777" s="11"/>
      <c r="AE777" s="11"/>
      <c r="AF777" s="11"/>
      <c r="AG777" s="11"/>
      <c r="AH777" s="11"/>
      <c r="AI777" s="11"/>
      <c r="AJ777" s="12"/>
      <c r="AK777" s="445" t="str">
        <f>IF(G777="","",VLOOKUP(J777,中子データ!$B$4:$H$4500,3,FALSE))</f>
        <v/>
      </c>
      <c r="AL777" s="445" t="str">
        <f>IF(G777="","",VLOOKUP(J777,中子データ!$B$4:$H$4500,5,FALSE))</f>
        <v/>
      </c>
      <c r="AM777" s="445" t="str">
        <f>IF(G777="","",VLOOKUP(J777,中子データ!$B$4:$H$4500,6,FALSE))</f>
        <v/>
      </c>
      <c r="AN777" s="418"/>
      <c r="AO777" s="419"/>
      <c r="AP777" s="420"/>
      <c r="AQ777" s="421"/>
      <c r="AR777" s="420"/>
      <c r="AS777" s="436"/>
      <c r="AT777" s="436"/>
      <c r="AU777" s="422"/>
      <c r="AV777" s="11"/>
      <c r="AW777" s="11"/>
      <c r="AX777" s="410">
        <f t="shared" si="433"/>
        <v>0</v>
      </c>
      <c r="AY777" s="411" t="str">
        <f>IF(G777="","",VLOOKUP(J777,中子データ!$B$4:$M$5999,10,FALSE))</f>
        <v/>
      </c>
      <c r="AZ777" s="438" t="str">
        <f>IF(G777="","",VLOOKUP(J777,中子データ!$B$4:$M$5999,9,FALSE))</f>
        <v/>
      </c>
      <c r="BA777" s="412" t="str">
        <f>IF(AQ777="","",VLOOKUP(AQ777,作業者名!$B$4:$C$100,2,FALSE))</f>
        <v/>
      </c>
      <c r="BB777" s="412" t="str">
        <f>IF(AR777="","",VLOOKUP(AR777,作業者名!$B$4:$C$100,2,FALSE))</f>
        <v/>
      </c>
      <c r="BC777" s="412" t="str">
        <f>IF(G777="","",VLOOKUP(J777,中子データ!B$4:N$6004,12,FALSE))</f>
        <v/>
      </c>
      <c r="BD777" s="413" t="str">
        <f>IF(G777="","",VLOOKUP(J777,中子データ!$B$4:$P$4500,15,FALSE))</f>
        <v/>
      </c>
    </row>
    <row r="778" spans="1:56" x14ac:dyDescent="0.15">
      <c r="A778" s="7" t="str">
        <f>IF(G778="","",VLOOKUP(H778,マシン名!$B$4:$C$93,2,FALSE))</f>
        <v/>
      </c>
      <c r="B778" s="7" t="str">
        <f>IF(G778="","",VLOOKUP(I778,作業者名!$B$4:$C$100,2,FALSE))</f>
        <v/>
      </c>
      <c r="C778" s="7" t="str">
        <f>IF(G778="","",VLOOKUP(J778,中子データ!$B$4:$H$4500,2,FALSE))</f>
        <v/>
      </c>
      <c r="D778" s="8" t="str">
        <f>IF(G778="","",VLOOKUP(J778,中子データ!$B$4:$H$4500,4,FALSE))</f>
        <v/>
      </c>
      <c r="E778" s="231" t="str">
        <f t="shared" si="434"/>
        <v/>
      </c>
      <c r="G778" s="238"/>
      <c r="H778" s="9"/>
      <c r="I778" s="9"/>
      <c r="J778" s="9"/>
      <c r="K778" s="10"/>
      <c r="L778" s="10"/>
      <c r="M778" s="6"/>
      <c r="N778" s="6">
        <f t="shared" si="435"/>
        <v>0</v>
      </c>
      <c r="O778" s="250"/>
      <c r="P778" s="250"/>
      <c r="Q778" s="250"/>
      <c r="R778" s="250"/>
      <c r="S778" s="250"/>
      <c r="T778" s="250"/>
      <c r="U778" s="250"/>
      <c r="V778" s="250"/>
      <c r="W778" s="250"/>
      <c r="X778" s="250"/>
      <c r="Y778" s="250"/>
      <c r="Z778" s="4"/>
      <c r="AA778" s="429"/>
      <c r="AB778" s="457">
        <f t="shared" si="436"/>
        <v>0</v>
      </c>
      <c r="AC778" s="11"/>
      <c r="AD778" s="11"/>
      <c r="AE778" s="11"/>
      <c r="AF778" s="11"/>
      <c r="AG778" s="11"/>
      <c r="AH778" s="11"/>
      <c r="AI778" s="11"/>
      <c r="AJ778" s="12"/>
      <c r="AK778" s="445" t="str">
        <f>IF(G778="","",VLOOKUP(J778,中子データ!$B$4:$H$4500,3,FALSE))</f>
        <v/>
      </c>
      <c r="AL778" s="445" t="str">
        <f>IF(G778="","",VLOOKUP(J778,中子データ!$B$4:$H$4500,5,FALSE))</f>
        <v/>
      </c>
      <c r="AM778" s="445" t="str">
        <f>IF(G778="","",VLOOKUP(J778,中子データ!$B$4:$H$4500,6,FALSE))</f>
        <v/>
      </c>
      <c r="AN778" s="418"/>
      <c r="AO778" s="419"/>
      <c r="AP778" s="420"/>
      <c r="AQ778" s="421"/>
      <c r="AR778" s="420"/>
      <c r="AS778" s="436"/>
      <c r="AT778" s="436"/>
      <c r="AU778" s="422"/>
      <c r="AV778" s="11"/>
      <c r="AW778" s="11"/>
      <c r="AX778" s="410">
        <f t="shared" si="433"/>
        <v>0</v>
      </c>
      <c r="AY778" s="411" t="str">
        <f>IF(G778="","",VLOOKUP(J778,中子データ!$B$4:$M$5999,10,FALSE))</f>
        <v/>
      </c>
      <c r="AZ778" s="438" t="str">
        <f>IF(G778="","",VLOOKUP(J778,中子データ!$B$4:$M$5999,9,FALSE))</f>
        <v/>
      </c>
      <c r="BA778" s="412" t="str">
        <f>IF(AQ778="","",VLOOKUP(AQ778,作業者名!$B$4:$C$100,2,FALSE))</f>
        <v/>
      </c>
      <c r="BB778" s="412" t="str">
        <f>IF(AR778="","",VLOOKUP(AR778,作業者名!$B$4:$C$100,2,FALSE))</f>
        <v/>
      </c>
      <c r="BC778" s="412" t="str">
        <f>IF(G778="","",VLOOKUP(J778,中子データ!B$4:N$6004,12,FALSE))</f>
        <v/>
      </c>
      <c r="BD778" s="413" t="str">
        <f>IF(G778="","",VLOOKUP(J778,中子データ!$B$4:$P$4500,15,FALSE))</f>
        <v/>
      </c>
    </row>
    <row r="779" spans="1:56" x14ac:dyDescent="0.15">
      <c r="A779" s="7" t="str">
        <f>IF(G779="","",VLOOKUP(H779,マシン名!$B$4:$C$93,2,FALSE))</f>
        <v/>
      </c>
      <c r="B779" s="7" t="str">
        <f>IF(G779="","",VLOOKUP(I779,作業者名!$B$4:$C$100,2,FALSE))</f>
        <v/>
      </c>
      <c r="C779" s="7" t="str">
        <f>IF(G779="","",VLOOKUP(J779,中子データ!$B$4:$H$4500,2,FALSE))</f>
        <v/>
      </c>
      <c r="D779" s="8" t="str">
        <f>IF(G779="","",VLOOKUP(J779,中子データ!$B$4:$H$4500,4,FALSE))</f>
        <v/>
      </c>
      <c r="E779" s="231" t="str">
        <f t="shared" si="434"/>
        <v/>
      </c>
      <c r="G779" s="238"/>
      <c r="H779" s="9"/>
      <c r="I779" s="9"/>
      <c r="J779" s="9"/>
      <c r="K779" s="10"/>
      <c r="L779" s="10"/>
      <c r="M779" s="6"/>
      <c r="N779" s="6">
        <f t="shared" si="435"/>
        <v>0</v>
      </c>
      <c r="O779" s="250"/>
      <c r="P779" s="250"/>
      <c r="Q779" s="250"/>
      <c r="R779" s="250"/>
      <c r="S779" s="250"/>
      <c r="T779" s="250"/>
      <c r="U779" s="250"/>
      <c r="V779" s="250"/>
      <c r="W779" s="250"/>
      <c r="X779" s="250"/>
      <c r="Y779" s="250"/>
      <c r="Z779" s="4"/>
      <c r="AA779" s="429"/>
      <c r="AB779" s="457">
        <f t="shared" si="436"/>
        <v>0</v>
      </c>
      <c r="AC779" s="11"/>
      <c r="AD779" s="11"/>
      <c r="AE779" s="11"/>
      <c r="AF779" s="11"/>
      <c r="AG779" s="11"/>
      <c r="AH779" s="11"/>
      <c r="AI779" s="11"/>
      <c r="AJ779" s="12"/>
      <c r="AK779" s="445" t="str">
        <f>IF(G779="","",VLOOKUP(J779,中子データ!$B$4:$H$4500,3,FALSE))</f>
        <v/>
      </c>
      <c r="AL779" s="445" t="str">
        <f>IF(G779="","",VLOOKUP(J779,中子データ!$B$4:$H$4500,5,FALSE))</f>
        <v/>
      </c>
      <c r="AM779" s="445" t="str">
        <f>IF(G779="","",VLOOKUP(J779,中子データ!$B$4:$H$4500,6,FALSE))</f>
        <v/>
      </c>
      <c r="AN779" s="418"/>
      <c r="AO779" s="419"/>
      <c r="AP779" s="420"/>
      <c r="AQ779" s="421"/>
      <c r="AR779" s="420"/>
      <c r="AS779" s="436"/>
      <c r="AT779" s="436"/>
      <c r="AU779" s="422"/>
      <c r="AV779" s="11"/>
      <c r="AW779" s="11"/>
      <c r="AX779" s="410">
        <f t="shared" si="433"/>
        <v>0</v>
      </c>
      <c r="AY779" s="411" t="str">
        <f>IF(G779="","",VLOOKUP(J779,中子データ!$B$4:$M$5999,10,FALSE))</f>
        <v/>
      </c>
      <c r="AZ779" s="438" t="str">
        <f>IF(G779="","",VLOOKUP(J779,中子データ!$B$4:$M$5999,9,FALSE))</f>
        <v/>
      </c>
      <c r="BA779" s="412" t="str">
        <f>IF(AQ779="","",VLOOKUP(AQ779,作業者名!$B$4:$C$100,2,FALSE))</f>
        <v/>
      </c>
      <c r="BB779" s="412" t="str">
        <f>IF(AR779="","",VLOOKUP(AR779,作業者名!$B$4:$C$100,2,FALSE))</f>
        <v/>
      </c>
      <c r="BC779" s="412" t="str">
        <f>IF(G779="","",VLOOKUP(J779,中子データ!B$4:N$6004,12,FALSE))</f>
        <v/>
      </c>
      <c r="BD779" s="413" t="str">
        <f>IF(G779="","",VLOOKUP(J779,中子データ!$B$4:$P$4500,15,FALSE))</f>
        <v/>
      </c>
    </row>
    <row r="780" spans="1:56" x14ac:dyDescent="0.15">
      <c r="A780" s="7" t="str">
        <f>IF(G780="","",VLOOKUP(H780,マシン名!$B$4:$C$93,2,FALSE))</f>
        <v/>
      </c>
      <c r="B780" s="7" t="str">
        <f>IF(G780="","",VLOOKUP(I780,作業者名!$B$4:$C$100,2,FALSE))</f>
        <v/>
      </c>
      <c r="C780" s="7" t="str">
        <f>IF(G780="","",VLOOKUP(J780,中子データ!$B$4:$H$4500,2,FALSE))</f>
        <v/>
      </c>
      <c r="D780" s="8" t="str">
        <f>IF(G780="","",VLOOKUP(J780,中子データ!$B$4:$H$4500,4,FALSE))</f>
        <v/>
      </c>
      <c r="E780" s="231" t="str">
        <f t="shared" si="434"/>
        <v/>
      </c>
      <c r="G780" s="238"/>
      <c r="H780" s="9"/>
      <c r="I780" s="9"/>
      <c r="J780" s="9"/>
      <c r="K780" s="10"/>
      <c r="L780" s="10"/>
      <c r="M780" s="6"/>
      <c r="N780" s="6">
        <f t="shared" si="435"/>
        <v>0</v>
      </c>
      <c r="O780" s="250"/>
      <c r="P780" s="250"/>
      <c r="Q780" s="250"/>
      <c r="R780" s="250"/>
      <c r="S780" s="250"/>
      <c r="T780" s="250"/>
      <c r="U780" s="250"/>
      <c r="V780" s="250"/>
      <c r="W780" s="250"/>
      <c r="X780" s="250"/>
      <c r="Y780" s="250"/>
      <c r="Z780" s="4"/>
      <c r="AA780" s="429"/>
      <c r="AB780" s="457">
        <f t="shared" si="436"/>
        <v>0</v>
      </c>
      <c r="AC780" s="11"/>
      <c r="AD780" s="11"/>
      <c r="AE780" s="11"/>
      <c r="AF780" s="11"/>
      <c r="AG780" s="11"/>
      <c r="AH780" s="11"/>
      <c r="AI780" s="11"/>
      <c r="AJ780" s="12"/>
      <c r="AK780" s="445" t="str">
        <f>IF(G780="","",VLOOKUP(J780,中子データ!$B$4:$H$4500,3,FALSE))</f>
        <v/>
      </c>
      <c r="AL780" s="445" t="str">
        <f>IF(G780="","",VLOOKUP(J780,中子データ!$B$4:$H$4500,5,FALSE))</f>
        <v/>
      </c>
      <c r="AM780" s="445" t="str">
        <f>IF(G780="","",VLOOKUP(J780,中子データ!$B$4:$H$4500,6,FALSE))</f>
        <v/>
      </c>
      <c r="AN780" s="418"/>
      <c r="AO780" s="419"/>
      <c r="AP780" s="420"/>
      <c r="AQ780" s="421"/>
      <c r="AR780" s="420"/>
      <c r="AS780" s="436"/>
      <c r="AT780" s="436"/>
      <c r="AU780" s="422"/>
      <c r="AV780" s="11"/>
      <c r="AW780" s="11"/>
      <c r="AX780" s="410">
        <f t="shared" si="433"/>
        <v>0</v>
      </c>
      <c r="AY780" s="411" t="str">
        <f>IF(G780="","",VLOOKUP(J780,中子データ!$B$4:$M$5999,10,FALSE))</f>
        <v/>
      </c>
      <c r="AZ780" s="438" t="str">
        <f>IF(G780="","",VLOOKUP(J780,中子データ!$B$4:$M$5999,9,FALSE))</f>
        <v/>
      </c>
      <c r="BA780" s="412" t="str">
        <f>IF(AQ780="","",VLOOKUP(AQ780,作業者名!$B$4:$C$100,2,FALSE))</f>
        <v/>
      </c>
      <c r="BB780" s="412" t="str">
        <f>IF(AR780="","",VLOOKUP(AR780,作業者名!$B$4:$C$100,2,FALSE))</f>
        <v/>
      </c>
      <c r="BC780" s="412" t="str">
        <f>IF(G780="","",VLOOKUP(J780,中子データ!B$4:N$6004,12,FALSE))</f>
        <v/>
      </c>
      <c r="BD780" s="413" t="str">
        <f>IF(G780="","",VLOOKUP(J780,中子データ!$B$4:$P$4500,15,FALSE))</f>
        <v/>
      </c>
    </row>
    <row r="781" spans="1:56" x14ac:dyDescent="0.15">
      <c r="A781" s="7" t="str">
        <f>IF(G781="","",VLOOKUP(H781,マシン名!$B$4:$C$93,2,FALSE))</f>
        <v/>
      </c>
      <c r="B781" s="7" t="str">
        <f>IF(G781="","",VLOOKUP(I781,作業者名!$B$4:$C$100,2,FALSE))</f>
        <v/>
      </c>
      <c r="C781" s="7" t="str">
        <f>IF(G781="","",VLOOKUP(J781,中子データ!$B$4:$H$4500,2,FALSE))</f>
        <v/>
      </c>
      <c r="D781" s="8" t="str">
        <f>IF(G781="","",VLOOKUP(J781,中子データ!$B$4:$H$4500,4,FALSE))</f>
        <v/>
      </c>
      <c r="E781" s="231" t="str">
        <f t="shared" si="434"/>
        <v/>
      </c>
      <c r="G781" s="238"/>
      <c r="H781" s="9"/>
      <c r="I781" s="9"/>
      <c r="J781" s="9"/>
      <c r="K781" s="10"/>
      <c r="L781" s="10"/>
      <c r="M781" s="6"/>
      <c r="N781" s="6">
        <f t="shared" si="435"/>
        <v>0</v>
      </c>
      <c r="O781" s="250"/>
      <c r="P781" s="250"/>
      <c r="Q781" s="250"/>
      <c r="R781" s="250"/>
      <c r="S781" s="250"/>
      <c r="T781" s="250"/>
      <c r="U781" s="250"/>
      <c r="V781" s="250"/>
      <c r="W781" s="250"/>
      <c r="X781" s="250"/>
      <c r="Y781" s="250"/>
      <c r="Z781" s="4"/>
      <c r="AA781" s="429"/>
      <c r="AB781" s="457">
        <f t="shared" si="436"/>
        <v>0</v>
      </c>
      <c r="AC781" s="11"/>
      <c r="AD781" s="11"/>
      <c r="AE781" s="11"/>
      <c r="AF781" s="11"/>
      <c r="AG781" s="11"/>
      <c r="AH781" s="11"/>
      <c r="AI781" s="11"/>
      <c r="AJ781" s="12"/>
      <c r="AK781" s="445" t="str">
        <f>IF(G781="","",VLOOKUP(J781,中子データ!$B$4:$H$4500,3,FALSE))</f>
        <v/>
      </c>
      <c r="AL781" s="445" t="str">
        <f>IF(G781="","",VLOOKUP(J781,中子データ!$B$4:$H$4500,5,FALSE))</f>
        <v/>
      </c>
      <c r="AM781" s="445" t="str">
        <f>IF(G781="","",VLOOKUP(J781,中子データ!$B$4:$H$4500,6,FALSE))</f>
        <v/>
      </c>
      <c r="AN781" s="418"/>
      <c r="AO781" s="419"/>
      <c r="AP781" s="420"/>
      <c r="AQ781" s="421"/>
      <c r="AR781" s="420"/>
      <c r="AS781" s="436"/>
      <c r="AT781" s="436"/>
      <c r="AU781" s="422"/>
      <c r="AV781" s="11"/>
      <c r="AW781" s="11"/>
      <c r="AX781" s="410">
        <f t="shared" si="433"/>
        <v>0</v>
      </c>
      <c r="AY781" s="411" t="str">
        <f>IF(G781="","",VLOOKUP(J781,中子データ!$B$4:$M$5999,10,FALSE))</f>
        <v/>
      </c>
      <c r="AZ781" s="438" t="str">
        <f>IF(G781="","",VLOOKUP(J781,中子データ!$B$4:$M$5999,9,FALSE))</f>
        <v/>
      </c>
      <c r="BA781" s="412" t="str">
        <f>IF(AQ781="","",VLOOKUP(AQ781,作業者名!$B$4:$C$100,2,FALSE))</f>
        <v/>
      </c>
      <c r="BB781" s="412" t="str">
        <f>IF(AR781="","",VLOOKUP(AR781,作業者名!$B$4:$C$100,2,FALSE))</f>
        <v/>
      </c>
      <c r="BC781" s="412" t="str">
        <f>IF(G781="","",VLOOKUP(J781,中子データ!B$4:N$6004,12,FALSE))</f>
        <v/>
      </c>
      <c r="BD781" s="413" t="str">
        <f>IF(G781="","",VLOOKUP(J781,中子データ!$B$4:$P$4500,15,FALSE))</f>
        <v/>
      </c>
    </row>
    <row r="782" spans="1:56" x14ac:dyDescent="0.15">
      <c r="A782" s="7" t="str">
        <f>IF(G782="","",VLOOKUP(H782,マシン名!$B$4:$C$93,2,FALSE))</f>
        <v/>
      </c>
      <c r="B782" s="7" t="str">
        <f>IF(G782="","",VLOOKUP(I782,作業者名!$B$4:$C$100,2,FALSE))</f>
        <v/>
      </c>
      <c r="C782" s="7" t="str">
        <f>IF(G782="","",VLOOKUP(J782,中子データ!$B$4:$H$4500,2,FALSE))</f>
        <v/>
      </c>
      <c r="D782" s="8" t="str">
        <f>IF(G782="","",VLOOKUP(J782,中子データ!$B$4:$H$4500,4,FALSE))</f>
        <v/>
      </c>
      <c r="E782" s="231" t="str">
        <f t="shared" si="434"/>
        <v/>
      </c>
      <c r="G782" s="238"/>
      <c r="H782" s="9"/>
      <c r="I782" s="9"/>
      <c r="J782" s="9"/>
      <c r="K782" s="10"/>
      <c r="L782" s="10"/>
      <c r="M782" s="6"/>
      <c r="N782" s="6">
        <f t="shared" si="435"/>
        <v>0</v>
      </c>
      <c r="O782" s="250"/>
      <c r="P782" s="250"/>
      <c r="Q782" s="250"/>
      <c r="R782" s="250"/>
      <c r="S782" s="250"/>
      <c r="T782" s="250"/>
      <c r="U782" s="250"/>
      <c r="V782" s="250"/>
      <c r="W782" s="250"/>
      <c r="X782" s="250"/>
      <c r="Y782" s="250"/>
      <c r="Z782" s="4"/>
      <c r="AA782" s="429"/>
      <c r="AB782" s="457">
        <f t="shared" si="436"/>
        <v>0</v>
      </c>
      <c r="AC782" s="11"/>
      <c r="AD782" s="11"/>
      <c r="AE782" s="11"/>
      <c r="AF782" s="11"/>
      <c r="AG782" s="11"/>
      <c r="AH782" s="11"/>
      <c r="AI782" s="11"/>
      <c r="AJ782" s="12"/>
      <c r="AK782" s="445" t="str">
        <f>IF(G782="","",VLOOKUP(J782,中子データ!$B$4:$H$4500,3,FALSE))</f>
        <v/>
      </c>
      <c r="AL782" s="445" t="str">
        <f>IF(G782="","",VLOOKUP(J782,中子データ!$B$4:$H$4500,5,FALSE))</f>
        <v/>
      </c>
      <c r="AM782" s="445" t="str">
        <f>IF(G782="","",VLOOKUP(J782,中子データ!$B$4:$H$4500,6,FALSE))</f>
        <v/>
      </c>
      <c r="AN782" s="418"/>
      <c r="AO782" s="419"/>
      <c r="AP782" s="420"/>
      <c r="AQ782" s="421"/>
      <c r="AR782" s="420"/>
      <c r="AS782" s="436"/>
      <c r="AT782" s="436"/>
      <c r="AU782" s="422"/>
      <c r="AV782" s="11"/>
      <c r="AW782" s="11"/>
      <c r="AX782" s="410">
        <f t="shared" si="433"/>
        <v>0</v>
      </c>
      <c r="AY782" s="411" t="str">
        <f>IF(G782="","",VLOOKUP(J782,中子データ!$B$4:$M$5999,10,FALSE))</f>
        <v/>
      </c>
      <c r="AZ782" s="438" t="str">
        <f>IF(G782="","",VLOOKUP(J782,中子データ!$B$4:$M$5999,9,FALSE))</f>
        <v/>
      </c>
      <c r="BA782" s="412" t="str">
        <f>IF(AQ782="","",VLOOKUP(AQ782,作業者名!$B$4:$C$100,2,FALSE))</f>
        <v/>
      </c>
      <c r="BB782" s="412" t="str">
        <f>IF(AR782="","",VLOOKUP(AR782,作業者名!$B$4:$C$100,2,FALSE))</f>
        <v/>
      </c>
      <c r="BC782" s="412" t="str">
        <f>IF(G782="","",VLOOKUP(J782,中子データ!B$4:N$6004,12,FALSE))</f>
        <v/>
      </c>
      <c r="BD782" s="413" t="str">
        <f>IF(G782="","",VLOOKUP(J782,中子データ!$B$4:$P$4500,15,FALSE))</f>
        <v/>
      </c>
    </row>
    <row r="783" spans="1:56" x14ac:dyDescent="0.15">
      <c r="A783" s="7" t="str">
        <f>IF(G783="","",VLOOKUP(H783,マシン名!$B$4:$C$93,2,FALSE))</f>
        <v/>
      </c>
      <c r="B783" s="7" t="str">
        <f>IF(G783="","",VLOOKUP(I783,作業者名!$B$4:$C$100,2,FALSE))</f>
        <v/>
      </c>
      <c r="C783" s="7" t="str">
        <f>IF(G783="","",VLOOKUP(J783,中子データ!$B$4:$H$4500,2,FALSE))</f>
        <v/>
      </c>
      <c r="D783" s="8" t="str">
        <f>IF(G783="","",VLOOKUP(J783,中子データ!$B$4:$H$4500,4,FALSE))</f>
        <v/>
      </c>
      <c r="E783" s="231" t="str">
        <f t="shared" si="434"/>
        <v/>
      </c>
      <c r="G783" s="238"/>
      <c r="H783" s="9"/>
      <c r="I783" s="9"/>
      <c r="J783" s="9"/>
      <c r="K783" s="10"/>
      <c r="L783" s="10"/>
      <c r="M783" s="6"/>
      <c r="N783" s="6">
        <f t="shared" si="435"/>
        <v>0</v>
      </c>
      <c r="O783" s="250"/>
      <c r="P783" s="250"/>
      <c r="Q783" s="250"/>
      <c r="R783" s="250"/>
      <c r="S783" s="250"/>
      <c r="T783" s="250"/>
      <c r="U783" s="250"/>
      <c r="V783" s="250"/>
      <c r="W783" s="250"/>
      <c r="X783" s="250"/>
      <c r="Y783" s="250"/>
      <c r="Z783" s="4"/>
      <c r="AA783" s="429"/>
      <c r="AB783" s="457">
        <f t="shared" si="436"/>
        <v>0</v>
      </c>
      <c r="AC783" s="11"/>
      <c r="AD783" s="11"/>
      <c r="AE783" s="11"/>
      <c r="AF783" s="11"/>
      <c r="AG783" s="11"/>
      <c r="AH783" s="11"/>
      <c r="AI783" s="11"/>
      <c r="AJ783" s="12"/>
      <c r="AK783" s="445" t="str">
        <f>IF(G783="","",VLOOKUP(J783,中子データ!$B$4:$H$4500,3,FALSE))</f>
        <v/>
      </c>
      <c r="AL783" s="445" t="str">
        <f>IF(G783="","",VLOOKUP(J783,中子データ!$B$4:$H$4500,5,FALSE))</f>
        <v/>
      </c>
      <c r="AM783" s="445" t="str">
        <f>IF(G783="","",VLOOKUP(J783,中子データ!$B$4:$H$4500,6,FALSE))</f>
        <v/>
      </c>
      <c r="AN783" s="418"/>
      <c r="AO783" s="419"/>
      <c r="AP783" s="420"/>
      <c r="AQ783" s="421"/>
      <c r="AR783" s="420"/>
      <c r="AS783" s="436"/>
      <c r="AT783" s="436"/>
      <c r="AU783" s="422"/>
      <c r="AV783" s="11"/>
      <c r="AW783" s="11"/>
      <c r="AX783" s="410">
        <f t="shared" si="433"/>
        <v>0</v>
      </c>
      <c r="AY783" s="411" t="str">
        <f>IF(G783="","",VLOOKUP(J783,中子データ!$B$4:$M$5999,10,FALSE))</f>
        <v/>
      </c>
      <c r="AZ783" s="438" t="str">
        <f>IF(G783="","",VLOOKUP(J783,中子データ!$B$4:$M$5999,9,FALSE))</f>
        <v/>
      </c>
      <c r="BA783" s="412" t="str">
        <f>IF(AQ783="","",VLOOKUP(AQ783,作業者名!$B$4:$C$100,2,FALSE))</f>
        <v/>
      </c>
      <c r="BB783" s="412" t="str">
        <f>IF(AR783="","",VLOOKUP(AR783,作業者名!$B$4:$C$100,2,FALSE))</f>
        <v/>
      </c>
      <c r="BC783" s="412" t="str">
        <f>IF(G783="","",VLOOKUP(J783,中子データ!B$4:N$6004,12,FALSE))</f>
        <v/>
      </c>
      <c r="BD783" s="413" t="str">
        <f>IF(G783="","",VLOOKUP(J783,中子データ!$B$4:$P$4500,15,FALSE))</f>
        <v/>
      </c>
    </row>
    <row r="784" spans="1:56" x14ac:dyDescent="0.15">
      <c r="A784" s="7" t="str">
        <f>IF(G784="","",VLOOKUP(H784,マシン名!$B$4:$C$93,2,FALSE))</f>
        <v/>
      </c>
      <c r="B784" s="7" t="str">
        <f>IF(G784="","",VLOOKUP(I784,作業者名!$B$4:$C$100,2,FALSE))</f>
        <v/>
      </c>
      <c r="C784" s="7" t="str">
        <f>IF(G784="","",VLOOKUP(J784,中子データ!$B$4:$H$4500,2,FALSE))</f>
        <v/>
      </c>
      <c r="D784" s="8" t="str">
        <f>IF(G784="","",VLOOKUP(J784,中子データ!$B$4:$H$4500,4,FALSE))</f>
        <v/>
      </c>
      <c r="E784" s="231" t="str">
        <f t="shared" si="434"/>
        <v/>
      </c>
      <c r="G784" s="238"/>
      <c r="H784" s="9"/>
      <c r="I784" s="9"/>
      <c r="J784" s="9"/>
      <c r="K784" s="10"/>
      <c r="L784" s="10"/>
      <c r="M784" s="6"/>
      <c r="N784" s="6">
        <f t="shared" si="435"/>
        <v>0</v>
      </c>
      <c r="O784" s="250"/>
      <c r="P784" s="250"/>
      <c r="Q784" s="250"/>
      <c r="R784" s="250"/>
      <c r="S784" s="250"/>
      <c r="T784" s="250"/>
      <c r="U784" s="250"/>
      <c r="V784" s="250"/>
      <c r="W784" s="250"/>
      <c r="X784" s="250"/>
      <c r="Y784" s="250"/>
      <c r="Z784" s="4"/>
      <c r="AA784" s="429"/>
      <c r="AB784" s="457">
        <f t="shared" si="436"/>
        <v>0</v>
      </c>
      <c r="AC784" s="11"/>
      <c r="AD784" s="11"/>
      <c r="AE784" s="11"/>
      <c r="AF784" s="11"/>
      <c r="AG784" s="11"/>
      <c r="AH784" s="11"/>
      <c r="AI784" s="11"/>
      <c r="AJ784" s="12"/>
      <c r="AK784" s="445" t="str">
        <f>IF(G784="","",VLOOKUP(J784,中子データ!$B$4:$H$4500,3,FALSE))</f>
        <v/>
      </c>
      <c r="AL784" s="445" t="str">
        <f>IF(G784="","",VLOOKUP(J784,中子データ!$B$4:$H$4500,5,FALSE))</f>
        <v/>
      </c>
      <c r="AM784" s="445" t="str">
        <f>IF(G784="","",VLOOKUP(J784,中子データ!$B$4:$H$4500,6,FALSE))</f>
        <v/>
      </c>
      <c r="AN784" s="418"/>
      <c r="AO784" s="419"/>
      <c r="AP784" s="420"/>
      <c r="AQ784" s="421"/>
      <c r="AR784" s="420"/>
      <c r="AS784" s="436"/>
      <c r="AT784" s="436"/>
      <c r="AU784" s="422"/>
      <c r="AV784" s="11"/>
      <c r="AW784" s="11"/>
      <c r="AX784" s="410">
        <f t="shared" si="433"/>
        <v>0</v>
      </c>
      <c r="AY784" s="411" t="str">
        <f>IF(G784="","",VLOOKUP(J784,中子データ!$B$4:$M$5999,10,FALSE))</f>
        <v/>
      </c>
      <c r="AZ784" s="438" t="str">
        <f>IF(G784="","",VLOOKUP(J784,中子データ!$B$4:$M$5999,9,FALSE))</f>
        <v/>
      </c>
      <c r="BA784" s="412" t="str">
        <f>IF(AQ784="","",VLOOKUP(AQ784,作業者名!$B$4:$C$100,2,FALSE))</f>
        <v/>
      </c>
      <c r="BB784" s="412" t="str">
        <f>IF(AR784="","",VLOOKUP(AR784,作業者名!$B$4:$C$100,2,FALSE))</f>
        <v/>
      </c>
      <c r="BC784" s="412" t="str">
        <f>IF(G784="","",VLOOKUP(J784,中子データ!B$4:N$6004,12,FALSE))</f>
        <v/>
      </c>
      <c r="BD784" s="413" t="str">
        <f>IF(G784="","",VLOOKUP(J784,中子データ!$B$4:$P$4500,15,FALSE))</f>
        <v/>
      </c>
    </row>
    <row r="785" spans="1:56" x14ac:dyDescent="0.15">
      <c r="A785" s="7" t="str">
        <f>IF(G785="","",VLOOKUP(H785,マシン名!$B$4:$C$93,2,FALSE))</f>
        <v/>
      </c>
      <c r="B785" s="7" t="str">
        <f>IF(G785="","",VLOOKUP(I785,作業者名!$B$4:$C$100,2,FALSE))</f>
        <v/>
      </c>
      <c r="C785" s="7" t="str">
        <f>IF(G785="","",VLOOKUP(J785,中子データ!$B$4:$H$4500,2,FALSE))</f>
        <v/>
      </c>
      <c r="D785" s="8" t="str">
        <f>IF(G785="","",VLOOKUP(J785,中子データ!$B$4:$H$4500,4,FALSE))</f>
        <v/>
      </c>
      <c r="E785" s="231" t="str">
        <f t="shared" si="434"/>
        <v/>
      </c>
      <c r="G785" s="238"/>
      <c r="H785" s="9"/>
      <c r="I785" s="9"/>
      <c r="J785" s="9"/>
      <c r="K785" s="10"/>
      <c r="L785" s="10"/>
      <c r="M785" s="6"/>
      <c r="N785" s="6">
        <f t="shared" si="435"/>
        <v>0</v>
      </c>
      <c r="O785" s="250"/>
      <c r="P785" s="250"/>
      <c r="Q785" s="250"/>
      <c r="R785" s="250"/>
      <c r="S785" s="250"/>
      <c r="T785" s="250"/>
      <c r="U785" s="250"/>
      <c r="V785" s="250"/>
      <c r="W785" s="250"/>
      <c r="X785" s="250"/>
      <c r="Y785" s="250"/>
      <c r="Z785" s="4"/>
      <c r="AA785" s="429"/>
      <c r="AB785" s="457">
        <f t="shared" si="436"/>
        <v>0</v>
      </c>
      <c r="AC785" s="11"/>
      <c r="AD785" s="11"/>
      <c r="AE785" s="11"/>
      <c r="AF785" s="11"/>
      <c r="AG785" s="11"/>
      <c r="AH785" s="11"/>
      <c r="AI785" s="11"/>
      <c r="AJ785" s="12"/>
      <c r="AK785" s="445" t="str">
        <f>IF(G785="","",VLOOKUP(J785,中子データ!$B$4:$H$4500,3,FALSE))</f>
        <v/>
      </c>
      <c r="AL785" s="445" t="str">
        <f>IF(G785="","",VLOOKUP(J785,中子データ!$B$4:$H$4500,5,FALSE))</f>
        <v/>
      </c>
      <c r="AM785" s="445" t="str">
        <f>IF(G785="","",VLOOKUP(J785,中子データ!$B$4:$H$4500,6,FALSE))</f>
        <v/>
      </c>
      <c r="AN785" s="418"/>
      <c r="AO785" s="419"/>
      <c r="AP785" s="420"/>
      <c r="AQ785" s="421"/>
      <c r="AR785" s="420"/>
      <c r="AS785" s="436"/>
      <c r="AT785" s="436"/>
      <c r="AU785" s="422"/>
      <c r="AV785" s="11"/>
      <c r="AW785" s="11"/>
      <c r="AX785" s="410">
        <f t="shared" si="433"/>
        <v>0</v>
      </c>
      <c r="AY785" s="411" t="str">
        <f>IF(G785="","",VLOOKUP(J785,中子データ!$B$4:$M$5999,10,FALSE))</f>
        <v/>
      </c>
      <c r="AZ785" s="438" t="str">
        <f>IF(G785="","",VLOOKUP(J785,中子データ!$B$4:$M$5999,9,FALSE))</f>
        <v/>
      </c>
      <c r="BA785" s="412" t="str">
        <f>IF(AQ785="","",VLOOKUP(AQ785,作業者名!$B$4:$C$100,2,FALSE))</f>
        <v/>
      </c>
      <c r="BB785" s="412" t="str">
        <f>IF(AR785="","",VLOOKUP(AR785,作業者名!$B$4:$C$100,2,FALSE))</f>
        <v/>
      </c>
      <c r="BC785" s="412" t="str">
        <f>IF(G785="","",VLOOKUP(J785,中子データ!B$4:N$6004,12,FALSE))</f>
        <v/>
      </c>
      <c r="BD785" s="413" t="str">
        <f>IF(G785="","",VLOOKUP(J785,中子データ!$B$4:$P$4500,15,FALSE))</f>
        <v/>
      </c>
    </row>
    <row r="786" spans="1:56" x14ac:dyDescent="0.15">
      <c r="A786" s="7" t="str">
        <f>IF(G786="","",VLOOKUP(H786,マシン名!$B$4:$C$93,2,FALSE))</f>
        <v/>
      </c>
      <c r="B786" s="7" t="str">
        <f>IF(G786="","",VLOOKUP(I786,作業者名!$B$4:$C$100,2,FALSE))</f>
        <v/>
      </c>
      <c r="C786" s="7" t="str">
        <f>IF(G786="","",VLOOKUP(J786,中子データ!$B$4:$H$4500,2,FALSE))</f>
        <v/>
      </c>
      <c r="D786" s="8" t="str">
        <f>IF(G786="","",VLOOKUP(J786,中子データ!$B$4:$H$4500,4,FALSE))</f>
        <v/>
      </c>
      <c r="E786" s="231" t="str">
        <f t="shared" si="434"/>
        <v/>
      </c>
      <c r="G786" s="238"/>
      <c r="H786" s="9"/>
      <c r="I786" s="9"/>
      <c r="J786" s="9"/>
      <c r="K786" s="10"/>
      <c r="L786" s="10"/>
      <c r="M786" s="6"/>
      <c r="N786" s="6">
        <f t="shared" si="435"/>
        <v>0</v>
      </c>
      <c r="O786" s="250"/>
      <c r="P786" s="250"/>
      <c r="Q786" s="250"/>
      <c r="R786" s="250"/>
      <c r="S786" s="250"/>
      <c r="T786" s="250"/>
      <c r="U786" s="250"/>
      <c r="V786" s="250"/>
      <c r="W786" s="250"/>
      <c r="X786" s="250"/>
      <c r="Y786" s="250"/>
      <c r="Z786" s="4"/>
      <c r="AA786" s="429"/>
      <c r="AB786" s="457">
        <f t="shared" si="436"/>
        <v>0</v>
      </c>
      <c r="AC786" s="11"/>
      <c r="AD786" s="11"/>
      <c r="AE786" s="11"/>
      <c r="AF786" s="11"/>
      <c r="AG786" s="11"/>
      <c r="AH786" s="11"/>
      <c r="AI786" s="11"/>
      <c r="AJ786" s="12"/>
      <c r="AK786" s="445" t="str">
        <f>IF(G786="","",VLOOKUP(J786,中子データ!$B$4:$H$4500,3,FALSE))</f>
        <v/>
      </c>
      <c r="AL786" s="445" t="str">
        <f>IF(G786="","",VLOOKUP(J786,中子データ!$B$4:$H$4500,5,FALSE))</f>
        <v/>
      </c>
      <c r="AM786" s="445" t="str">
        <f>IF(G786="","",VLOOKUP(J786,中子データ!$B$4:$H$4500,6,FALSE))</f>
        <v/>
      </c>
      <c r="AN786" s="418"/>
      <c r="AO786" s="419"/>
      <c r="AP786" s="420"/>
      <c r="AQ786" s="421"/>
      <c r="AR786" s="420"/>
      <c r="AS786" s="436"/>
      <c r="AT786" s="436"/>
      <c r="AU786" s="422"/>
      <c r="AV786" s="11"/>
      <c r="AW786" s="11"/>
      <c r="AX786" s="410">
        <f t="shared" si="433"/>
        <v>0</v>
      </c>
      <c r="AY786" s="411" t="str">
        <f>IF(G786="","",VLOOKUP(J786,中子データ!$B$4:$M$5999,10,FALSE))</f>
        <v/>
      </c>
      <c r="AZ786" s="438" t="str">
        <f>IF(G786="","",VLOOKUP(J786,中子データ!$B$4:$M$5999,9,FALSE))</f>
        <v/>
      </c>
      <c r="BA786" s="412" t="str">
        <f>IF(AQ786="","",VLOOKUP(AQ786,作業者名!$B$4:$C$100,2,FALSE))</f>
        <v/>
      </c>
      <c r="BB786" s="412" t="str">
        <f>IF(AR786="","",VLOOKUP(AR786,作業者名!$B$4:$C$100,2,FALSE))</f>
        <v/>
      </c>
      <c r="BC786" s="412" t="str">
        <f>IF(G786="","",VLOOKUP(J786,中子データ!B$4:N$6004,12,FALSE))</f>
        <v/>
      </c>
      <c r="BD786" s="413" t="str">
        <f>IF(G786="","",VLOOKUP(J786,中子データ!$B$4:$P$4500,15,FALSE))</f>
        <v/>
      </c>
    </row>
    <row r="787" spans="1:56" x14ac:dyDescent="0.15">
      <c r="A787" s="7" t="str">
        <f>IF(G787="","",VLOOKUP(H787,マシン名!$B$4:$C$93,2,FALSE))</f>
        <v/>
      </c>
      <c r="B787" s="7" t="str">
        <f>IF(G787="","",VLOOKUP(I787,作業者名!$B$4:$C$100,2,FALSE))</f>
        <v/>
      </c>
      <c r="C787" s="7" t="str">
        <f>IF(G787="","",VLOOKUP(J787,中子データ!$B$4:$H$4500,2,FALSE))</f>
        <v/>
      </c>
      <c r="D787" s="8" t="str">
        <f>IF(G787="","",VLOOKUP(J787,中子データ!$B$4:$H$4500,4,FALSE))</f>
        <v/>
      </c>
      <c r="E787" s="231" t="str">
        <f t="shared" si="434"/>
        <v/>
      </c>
      <c r="G787" s="238"/>
      <c r="H787" s="9"/>
      <c r="I787" s="9"/>
      <c r="J787" s="9"/>
      <c r="K787" s="10"/>
      <c r="L787" s="10"/>
      <c r="M787" s="6"/>
      <c r="N787" s="6">
        <f t="shared" si="435"/>
        <v>0</v>
      </c>
      <c r="O787" s="250"/>
      <c r="P787" s="250"/>
      <c r="Q787" s="250"/>
      <c r="R787" s="250"/>
      <c r="S787" s="250"/>
      <c r="T787" s="250"/>
      <c r="U787" s="250"/>
      <c r="V787" s="250"/>
      <c r="W787" s="250"/>
      <c r="X787" s="250"/>
      <c r="Y787" s="250"/>
      <c r="Z787" s="4"/>
      <c r="AA787" s="429"/>
      <c r="AB787" s="457">
        <f t="shared" si="436"/>
        <v>0</v>
      </c>
      <c r="AC787" s="11"/>
      <c r="AD787" s="11"/>
      <c r="AE787" s="11"/>
      <c r="AF787" s="11"/>
      <c r="AG787" s="11"/>
      <c r="AH787" s="11"/>
      <c r="AI787" s="11"/>
      <c r="AJ787" s="12"/>
      <c r="AK787" s="445" t="str">
        <f>IF(G787="","",VLOOKUP(J787,中子データ!$B$4:$H$4500,3,FALSE))</f>
        <v/>
      </c>
      <c r="AL787" s="445" t="str">
        <f>IF(G787="","",VLOOKUP(J787,中子データ!$B$4:$H$4500,5,FALSE))</f>
        <v/>
      </c>
      <c r="AM787" s="445" t="str">
        <f>IF(G787="","",VLOOKUP(J787,中子データ!$B$4:$H$4500,6,FALSE))</f>
        <v/>
      </c>
      <c r="AN787" s="418"/>
      <c r="AO787" s="419"/>
      <c r="AP787" s="420"/>
      <c r="AQ787" s="421"/>
      <c r="AR787" s="420"/>
      <c r="AS787" s="436"/>
      <c r="AT787" s="436"/>
      <c r="AU787" s="422"/>
      <c r="AV787" s="11"/>
      <c r="AW787" s="11"/>
      <c r="AX787" s="410">
        <f t="shared" si="433"/>
        <v>0</v>
      </c>
      <c r="AY787" s="411" t="str">
        <f>IF(G787="","",VLOOKUP(J787,中子データ!$B$4:$M$5999,10,FALSE))</f>
        <v/>
      </c>
      <c r="AZ787" s="438" t="str">
        <f>IF(G787="","",VLOOKUP(J787,中子データ!$B$4:$M$5999,9,FALSE))</f>
        <v/>
      </c>
      <c r="BA787" s="412" t="str">
        <f>IF(AQ787="","",VLOOKUP(AQ787,作業者名!$B$4:$C$100,2,FALSE))</f>
        <v/>
      </c>
      <c r="BB787" s="412" t="str">
        <f>IF(AR787="","",VLOOKUP(AR787,作業者名!$B$4:$C$100,2,FALSE))</f>
        <v/>
      </c>
      <c r="BC787" s="412" t="str">
        <f>IF(G787="","",VLOOKUP(J787,中子データ!B$4:N$6004,12,FALSE))</f>
        <v/>
      </c>
      <c r="BD787" s="413" t="str">
        <f>IF(G787="","",VLOOKUP(J787,中子データ!$B$4:$P$4500,15,FALSE))</f>
        <v/>
      </c>
    </row>
    <row r="788" spans="1:56" x14ac:dyDescent="0.15">
      <c r="A788" s="7" t="str">
        <f>IF(G788="","",VLOOKUP(H788,マシン名!$B$4:$C$93,2,FALSE))</f>
        <v/>
      </c>
      <c r="B788" s="7" t="str">
        <f>IF(G788="","",VLOOKUP(I788,作業者名!$B$4:$C$100,2,FALSE))</f>
        <v/>
      </c>
      <c r="C788" s="7" t="str">
        <f>IF(G788="","",VLOOKUP(J788,中子データ!$B$4:$H$4500,2,FALSE))</f>
        <v/>
      </c>
      <c r="D788" s="8" t="str">
        <f>IF(G788="","",VLOOKUP(J788,中子データ!$B$4:$H$4500,4,FALSE))</f>
        <v/>
      </c>
      <c r="E788" s="231" t="str">
        <f t="shared" si="434"/>
        <v/>
      </c>
      <c r="G788" s="238"/>
      <c r="H788" s="9"/>
      <c r="I788" s="9"/>
      <c r="J788" s="9"/>
      <c r="K788" s="10"/>
      <c r="L788" s="10"/>
      <c r="M788" s="6"/>
      <c r="N788" s="6">
        <f t="shared" si="435"/>
        <v>0</v>
      </c>
      <c r="O788" s="250"/>
      <c r="P788" s="250"/>
      <c r="Q788" s="250"/>
      <c r="R788" s="250"/>
      <c r="S788" s="250"/>
      <c r="T788" s="250"/>
      <c r="U788" s="250"/>
      <c r="V788" s="250"/>
      <c r="W788" s="250"/>
      <c r="X788" s="250"/>
      <c r="Y788" s="250"/>
      <c r="Z788" s="4"/>
      <c r="AA788" s="429"/>
      <c r="AB788" s="457">
        <f t="shared" si="436"/>
        <v>0</v>
      </c>
      <c r="AC788" s="11"/>
      <c r="AD788" s="11"/>
      <c r="AE788" s="11"/>
      <c r="AF788" s="11"/>
      <c r="AG788" s="11"/>
      <c r="AH788" s="11"/>
      <c r="AI788" s="11"/>
      <c r="AJ788" s="12"/>
      <c r="AK788" s="445" t="str">
        <f>IF(G788="","",VLOOKUP(J788,中子データ!$B$4:$H$4500,3,FALSE))</f>
        <v/>
      </c>
      <c r="AL788" s="445" t="str">
        <f>IF(G788="","",VLOOKUP(J788,中子データ!$B$4:$H$4500,5,FALSE))</f>
        <v/>
      </c>
      <c r="AM788" s="445" t="str">
        <f>IF(G788="","",VLOOKUP(J788,中子データ!$B$4:$H$4500,6,FALSE))</f>
        <v/>
      </c>
      <c r="AN788" s="418"/>
      <c r="AO788" s="419"/>
      <c r="AP788" s="420"/>
      <c r="AQ788" s="421"/>
      <c r="AR788" s="420"/>
      <c r="AS788" s="436"/>
      <c r="AT788" s="436"/>
      <c r="AU788" s="422"/>
      <c r="AV788" s="11"/>
      <c r="AW788" s="11"/>
      <c r="AX788" s="410">
        <f t="shared" si="433"/>
        <v>0</v>
      </c>
      <c r="AY788" s="411" t="str">
        <f>IF(G788="","",VLOOKUP(J788,中子データ!$B$4:$M$5999,10,FALSE))</f>
        <v/>
      </c>
      <c r="AZ788" s="438" t="str">
        <f>IF(G788="","",VLOOKUP(J788,中子データ!$B$4:$M$5999,9,FALSE))</f>
        <v/>
      </c>
      <c r="BA788" s="412" t="str">
        <f>IF(AQ788="","",VLOOKUP(AQ788,作業者名!$B$4:$C$100,2,FALSE))</f>
        <v/>
      </c>
      <c r="BB788" s="412" t="str">
        <f>IF(AR788="","",VLOOKUP(AR788,作業者名!$B$4:$C$100,2,FALSE))</f>
        <v/>
      </c>
      <c r="BC788" s="412" t="str">
        <f>IF(G788="","",VLOOKUP(J788,中子データ!B$4:N$6004,12,FALSE))</f>
        <v/>
      </c>
      <c r="BD788" s="413" t="str">
        <f>IF(G788="","",VLOOKUP(J788,中子データ!$B$4:$P$4500,15,FALSE))</f>
        <v/>
      </c>
    </row>
    <row r="789" spans="1:56" x14ac:dyDescent="0.15">
      <c r="A789" s="7" t="str">
        <f>IF(G789="","",VLOOKUP(H789,マシン名!$B$4:$C$93,2,FALSE))</f>
        <v/>
      </c>
      <c r="B789" s="7" t="str">
        <f>IF(G789="","",VLOOKUP(I789,作業者名!$B$4:$C$100,2,FALSE))</f>
        <v/>
      </c>
      <c r="C789" s="7" t="str">
        <f>IF(G789="","",VLOOKUP(J789,中子データ!$B$4:$H$4500,2,FALSE))</f>
        <v/>
      </c>
      <c r="D789" s="8" t="str">
        <f>IF(G789="","",VLOOKUP(J789,中子データ!$B$4:$H$4500,4,FALSE))</f>
        <v/>
      </c>
      <c r="E789" s="231" t="str">
        <f t="shared" si="434"/>
        <v/>
      </c>
      <c r="G789" s="238"/>
      <c r="H789" s="9"/>
      <c r="I789" s="9"/>
      <c r="J789" s="9"/>
      <c r="K789" s="10"/>
      <c r="L789" s="10"/>
      <c r="M789" s="6"/>
      <c r="N789" s="6">
        <f t="shared" si="435"/>
        <v>0</v>
      </c>
      <c r="O789" s="250"/>
      <c r="P789" s="250"/>
      <c r="Q789" s="250"/>
      <c r="R789" s="250"/>
      <c r="S789" s="250"/>
      <c r="T789" s="250"/>
      <c r="U789" s="250"/>
      <c r="V789" s="250"/>
      <c r="W789" s="250"/>
      <c r="X789" s="250"/>
      <c r="Y789" s="250"/>
      <c r="Z789" s="4"/>
      <c r="AA789" s="429"/>
      <c r="AB789" s="457">
        <f t="shared" si="436"/>
        <v>0</v>
      </c>
      <c r="AC789" s="11"/>
      <c r="AD789" s="11"/>
      <c r="AE789" s="11"/>
      <c r="AF789" s="11"/>
      <c r="AG789" s="11"/>
      <c r="AH789" s="11"/>
      <c r="AI789" s="11"/>
      <c r="AJ789" s="12"/>
      <c r="AK789" s="445" t="str">
        <f>IF(G789="","",VLOOKUP(J789,中子データ!$B$4:$H$4500,3,FALSE))</f>
        <v/>
      </c>
      <c r="AL789" s="445" t="str">
        <f>IF(G789="","",VLOOKUP(J789,中子データ!$B$4:$H$4500,5,FALSE))</f>
        <v/>
      </c>
      <c r="AM789" s="445" t="str">
        <f>IF(G789="","",VLOOKUP(J789,中子データ!$B$4:$H$4500,6,FALSE))</f>
        <v/>
      </c>
      <c r="AN789" s="418"/>
      <c r="AO789" s="419"/>
      <c r="AP789" s="420"/>
      <c r="AQ789" s="421"/>
      <c r="AR789" s="420"/>
      <c r="AS789" s="436"/>
      <c r="AT789" s="436"/>
      <c r="AU789" s="422"/>
      <c r="AV789" s="11"/>
      <c r="AW789" s="11"/>
      <c r="AX789" s="410">
        <f t="shared" si="433"/>
        <v>0</v>
      </c>
      <c r="AY789" s="411" t="str">
        <f>IF(G789="","",VLOOKUP(J789,中子データ!$B$4:$M$5999,10,FALSE))</f>
        <v/>
      </c>
      <c r="AZ789" s="438" t="str">
        <f>IF(G789="","",VLOOKUP(J789,中子データ!$B$4:$M$5999,9,FALSE))</f>
        <v/>
      </c>
      <c r="BA789" s="412" t="str">
        <f>IF(AQ789="","",VLOOKUP(AQ789,作業者名!$B$4:$C$100,2,FALSE))</f>
        <v/>
      </c>
      <c r="BB789" s="412" t="str">
        <f>IF(AR789="","",VLOOKUP(AR789,作業者名!$B$4:$C$100,2,FALSE))</f>
        <v/>
      </c>
      <c r="BC789" s="412" t="str">
        <f>IF(G789="","",VLOOKUP(J789,中子データ!B$4:N$6004,12,FALSE))</f>
        <v/>
      </c>
      <c r="BD789" s="413" t="str">
        <f>IF(G789="","",VLOOKUP(J789,中子データ!$B$4:$P$4500,15,FALSE))</f>
        <v/>
      </c>
    </row>
    <row r="790" spans="1:56" x14ac:dyDescent="0.15">
      <c r="A790" s="7" t="str">
        <f>IF(G790="","",VLOOKUP(H790,マシン名!$B$4:$C$93,2,FALSE))</f>
        <v/>
      </c>
      <c r="B790" s="7" t="str">
        <f>IF(G790="","",VLOOKUP(I790,作業者名!$B$4:$C$100,2,FALSE))</f>
        <v/>
      </c>
      <c r="C790" s="7" t="str">
        <f>IF(G790="","",VLOOKUP(J790,中子データ!$B$4:$H$4500,2,FALSE))</f>
        <v/>
      </c>
      <c r="D790" s="8" t="str">
        <f>IF(G790="","",VLOOKUP(J790,中子データ!$B$4:$H$4500,4,FALSE))</f>
        <v/>
      </c>
      <c r="E790" s="231" t="str">
        <f t="shared" si="434"/>
        <v/>
      </c>
      <c r="G790" s="238"/>
      <c r="H790" s="9"/>
      <c r="I790" s="9"/>
      <c r="J790" s="9"/>
      <c r="K790" s="10"/>
      <c r="L790" s="10"/>
      <c r="M790" s="6"/>
      <c r="N790" s="6">
        <f t="shared" si="435"/>
        <v>0</v>
      </c>
      <c r="O790" s="250"/>
      <c r="P790" s="250"/>
      <c r="Q790" s="250"/>
      <c r="R790" s="250"/>
      <c r="S790" s="250"/>
      <c r="T790" s="250"/>
      <c r="U790" s="250"/>
      <c r="V790" s="250"/>
      <c r="W790" s="250"/>
      <c r="X790" s="250"/>
      <c r="Y790" s="250"/>
      <c r="Z790" s="4"/>
      <c r="AA790" s="429"/>
      <c r="AB790" s="457">
        <f t="shared" si="436"/>
        <v>0</v>
      </c>
      <c r="AC790" s="11"/>
      <c r="AD790" s="11"/>
      <c r="AE790" s="11"/>
      <c r="AF790" s="11"/>
      <c r="AG790" s="11"/>
      <c r="AH790" s="11"/>
      <c r="AI790" s="11"/>
      <c r="AJ790" s="12"/>
      <c r="AK790" s="445" t="str">
        <f>IF(G790="","",VLOOKUP(J790,中子データ!$B$4:$H$4500,3,FALSE))</f>
        <v/>
      </c>
      <c r="AL790" s="445" t="str">
        <f>IF(G790="","",VLOOKUP(J790,中子データ!$B$4:$H$4500,5,FALSE))</f>
        <v/>
      </c>
      <c r="AM790" s="445" t="str">
        <f>IF(G790="","",VLOOKUP(J790,中子データ!$B$4:$H$4500,6,FALSE))</f>
        <v/>
      </c>
      <c r="AN790" s="418"/>
      <c r="AO790" s="419"/>
      <c r="AP790" s="420"/>
      <c r="AQ790" s="421"/>
      <c r="AR790" s="420"/>
      <c r="AS790" s="436"/>
      <c r="AT790" s="436"/>
      <c r="AU790" s="422"/>
      <c r="AV790" s="11"/>
      <c r="AW790" s="11"/>
      <c r="AX790" s="410">
        <f t="shared" si="433"/>
        <v>0</v>
      </c>
      <c r="AY790" s="411" t="str">
        <f>IF(G790="","",VLOOKUP(J790,中子データ!$B$4:$M$5999,10,FALSE))</f>
        <v/>
      </c>
      <c r="AZ790" s="438" t="str">
        <f>IF(G790="","",VLOOKUP(J790,中子データ!$B$4:$M$5999,9,FALSE))</f>
        <v/>
      </c>
      <c r="BA790" s="412" t="str">
        <f>IF(AQ790="","",VLOOKUP(AQ790,作業者名!$B$4:$C$100,2,FALSE))</f>
        <v/>
      </c>
      <c r="BB790" s="412" t="str">
        <f>IF(AR790="","",VLOOKUP(AR790,作業者名!$B$4:$C$100,2,FALSE))</f>
        <v/>
      </c>
      <c r="BC790" s="412" t="str">
        <f>IF(G790="","",VLOOKUP(J790,中子データ!B$4:N$6004,12,FALSE))</f>
        <v/>
      </c>
      <c r="BD790" s="413" t="str">
        <f>IF(G790="","",VLOOKUP(J790,中子データ!$B$4:$P$4500,15,FALSE))</f>
        <v/>
      </c>
    </row>
    <row r="791" spans="1:56" x14ac:dyDescent="0.15">
      <c r="A791" s="7" t="str">
        <f>IF(G791="","",VLOOKUP(H791,マシン名!$B$4:$C$93,2,FALSE))</f>
        <v/>
      </c>
      <c r="B791" s="7" t="str">
        <f>IF(G791="","",VLOOKUP(I791,作業者名!$B$4:$C$100,2,FALSE))</f>
        <v/>
      </c>
      <c r="C791" s="7" t="str">
        <f>IF(G791="","",VLOOKUP(J791,中子データ!$B$4:$H$4500,2,FALSE))</f>
        <v/>
      </c>
      <c r="D791" s="8" t="str">
        <f>IF(G791="","",VLOOKUP(J791,中子データ!$B$4:$H$4500,4,FALSE))</f>
        <v/>
      </c>
      <c r="E791" s="231" t="str">
        <f t="shared" si="434"/>
        <v/>
      </c>
      <c r="G791" s="238"/>
      <c r="H791" s="9"/>
      <c r="I791" s="9"/>
      <c r="J791" s="9"/>
      <c r="K791" s="10"/>
      <c r="L791" s="10"/>
      <c r="M791" s="6"/>
      <c r="N791" s="6">
        <f t="shared" si="435"/>
        <v>0</v>
      </c>
      <c r="O791" s="250"/>
      <c r="P791" s="250"/>
      <c r="Q791" s="250"/>
      <c r="R791" s="250"/>
      <c r="S791" s="250"/>
      <c r="T791" s="250"/>
      <c r="U791" s="250"/>
      <c r="V791" s="250"/>
      <c r="W791" s="250"/>
      <c r="X791" s="250"/>
      <c r="Y791" s="250"/>
      <c r="Z791" s="4"/>
      <c r="AA791" s="429"/>
      <c r="AB791" s="457">
        <f t="shared" si="436"/>
        <v>0</v>
      </c>
      <c r="AC791" s="11"/>
      <c r="AD791" s="11"/>
      <c r="AE791" s="11"/>
      <c r="AF791" s="11"/>
      <c r="AG791" s="11"/>
      <c r="AH791" s="11"/>
      <c r="AI791" s="11"/>
      <c r="AJ791" s="12"/>
      <c r="AK791" s="445" t="str">
        <f>IF(G791="","",VLOOKUP(J791,中子データ!$B$4:$H$4500,3,FALSE))</f>
        <v/>
      </c>
      <c r="AL791" s="445" t="str">
        <f>IF(G791="","",VLOOKUP(J791,中子データ!$B$4:$H$4500,5,FALSE))</f>
        <v/>
      </c>
      <c r="AM791" s="445" t="str">
        <f>IF(G791="","",VLOOKUP(J791,中子データ!$B$4:$H$4500,6,FALSE))</f>
        <v/>
      </c>
      <c r="AN791" s="418"/>
      <c r="AO791" s="419"/>
      <c r="AP791" s="420"/>
      <c r="AQ791" s="421"/>
      <c r="AR791" s="420"/>
      <c r="AS791" s="436"/>
      <c r="AT791" s="436"/>
      <c r="AU791" s="422"/>
      <c r="AV791" s="11"/>
      <c r="AW791" s="11"/>
      <c r="AX791" s="410">
        <f t="shared" si="433"/>
        <v>0</v>
      </c>
      <c r="AY791" s="411" t="str">
        <f>IF(G791="","",VLOOKUP(J791,中子データ!$B$4:$M$5999,10,FALSE))</f>
        <v/>
      </c>
      <c r="AZ791" s="438" t="str">
        <f>IF(G791="","",VLOOKUP(J791,中子データ!$B$4:$M$5999,9,FALSE))</f>
        <v/>
      </c>
      <c r="BA791" s="412" t="str">
        <f>IF(AQ791="","",VLOOKUP(AQ791,作業者名!$B$4:$C$100,2,FALSE))</f>
        <v/>
      </c>
      <c r="BB791" s="412" t="str">
        <f>IF(AR791="","",VLOOKUP(AR791,作業者名!$B$4:$C$100,2,FALSE))</f>
        <v/>
      </c>
      <c r="BC791" s="412" t="str">
        <f>IF(G791="","",VLOOKUP(J791,中子データ!B$4:N$6004,12,FALSE))</f>
        <v/>
      </c>
      <c r="BD791" s="413" t="str">
        <f>IF(G791="","",VLOOKUP(J791,中子データ!$B$4:$P$4500,15,FALSE))</f>
        <v/>
      </c>
    </row>
    <row r="792" spans="1:56" x14ac:dyDescent="0.15">
      <c r="A792" s="7" t="str">
        <f>IF(G792="","",VLOOKUP(H792,マシン名!$B$4:$C$93,2,FALSE))</f>
        <v/>
      </c>
      <c r="B792" s="7" t="str">
        <f>IF(G792="","",VLOOKUP(I792,作業者名!$B$4:$C$100,2,FALSE))</f>
        <v/>
      </c>
      <c r="C792" s="7" t="str">
        <f>IF(G792="","",VLOOKUP(J792,中子データ!$B$4:$H$4500,2,FALSE))</f>
        <v/>
      </c>
      <c r="D792" s="8" t="str">
        <f>IF(G792="","",VLOOKUP(J792,中子データ!$B$4:$H$4500,4,FALSE))</f>
        <v/>
      </c>
      <c r="E792" s="231" t="str">
        <f t="shared" si="434"/>
        <v/>
      </c>
      <c r="G792" s="238"/>
      <c r="H792" s="9"/>
      <c r="I792" s="9"/>
      <c r="J792" s="9"/>
      <c r="K792" s="10"/>
      <c r="L792" s="10"/>
      <c r="M792" s="6"/>
      <c r="N792" s="6">
        <f t="shared" si="435"/>
        <v>0</v>
      </c>
      <c r="O792" s="250"/>
      <c r="P792" s="250"/>
      <c r="Q792" s="250"/>
      <c r="R792" s="250"/>
      <c r="S792" s="250"/>
      <c r="T792" s="250"/>
      <c r="U792" s="250"/>
      <c r="V792" s="250"/>
      <c r="W792" s="250"/>
      <c r="X792" s="250"/>
      <c r="Y792" s="250"/>
      <c r="Z792" s="4"/>
      <c r="AA792" s="429"/>
      <c r="AB792" s="457">
        <f t="shared" si="436"/>
        <v>0</v>
      </c>
      <c r="AC792" s="11"/>
      <c r="AD792" s="11"/>
      <c r="AE792" s="11"/>
      <c r="AF792" s="11"/>
      <c r="AG792" s="11"/>
      <c r="AH792" s="11"/>
      <c r="AI792" s="11"/>
      <c r="AJ792" s="12"/>
      <c r="AK792" s="445" t="str">
        <f>IF(G792="","",VLOOKUP(J792,中子データ!$B$4:$H$4500,3,FALSE))</f>
        <v/>
      </c>
      <c r="AL792" s="445" t="str">
        <f>IF(G792="","",VLOOKUP(J792,中子データ!$B$4:$H$4500,5,FALSE))</f>
        <v/>
      </c>
      <c r="AM792" s="445" t="str">
        <f>IF(G792="","",VLOOKUP(J792,中子データ!$B$4:$H$4500,6,FALSE))</f>
        <v/>
      </c>
      <c r="AN792" s="418"/>
      <c r="AO792" s="419"/>
      <c r="AP792" s="420"/>
      <c r="AQ792" s="421"/>
      <c r="AR792" s="420"/>
      <c r="AS792" s="436"/>
      <c r="AT792" s="436"/>
      <c r="AU792" s="422"/>
      <c r="AV792" s="11"/>
      <c r="AW792" s="11"/>
      <c r="AX792" s="410">
        <f t="shared" si="433"/>
        <v>0</v>
      </c>
      <c r="AY792" s="411" t="str">
        <f>IF(G792="","",VLOOKUP(J792,中子データ!$B$4:$M$5999,10,FALSE))</f>
        <v/>
      </c>
      <c r="AZ792" s="438" t="str">
        <f>IF(G792="","",VLOOKUP(J792,中子データ!$B$4:$M$5999,9,FALSE))</f>
        <v/>
      </c>
      <c r="BA792" s="412" t="str">
        <f>IF(AQ792="","",VLOOKUP(AQ792,作業者名!$B$4:$C$100,2,FALSE))</f>
        <v/>
      </c>
      <c r="BB792" s="412" t="str">
        <f>IF(AR792="","",VLOOKUP(AR792,作業者名!$B$4:$C$100,2,FALSE))</f>
        <v/>
      </c>
      <c r="BC792" s="412" t="str">
        <f>IF(G792="","",VLOOKUP(J792,中子データ!B$4:N$6004,12,FALSE))</f>
        <v/>
      </c>
      <c r="BD792" s="413" t="str">
        <f>IF(G792="","",VLOOKUP(J792,中子データ!$B$4:$P$4500,15,FALSE))</f>
        <v/>
      </c>
    </row>
    <row r="793" spans="1:56" x14ac:dyDescent="0.15">
      <c r="A793" s="7" t="str">
        <f>IF(G793="","",VLOOKUP(H793,マシン名!$B$4:$C$93,2,FALSE))</f>
        <v/>
      </c>
      <c r="B793" s="7" t="str">
        <f>IF(G793="","",VLOOKUP(I793,作業者名!$B$4:$C$100,2,FALSE))</f>
        <v/>
      </c>
      <c r="C793" s="7" t="str">
        <f>IF(G793="","",VLOOKUP(J793,中子データ!$B$4:$H$4500,2,FALSE))</f>
        <v/>
      </c>
      <c r="D793" s="8" t="str">
        <f>IF(G793="","",VLOOKUP(J793,中子データ!$B$4:$H$4500,4,FALSE))</f>
        <v/>
      </c>
      <c r="E793" s="231" t="str">
        <f t="shared" si="434"/>
        <v/>
      </c>
      <c r="G793" s="238"/>
      <c r="H793" s="9"/>
      <c r="I793" s="9"/>
      <c r="J793" s="9"/>
      <c r="K793" s="10"/>
      <c r="L793" s="10"/>
      <c r="M793" s="6"/>
      <c r="N793" s="6">
        <f t="shared" si="435"/>
        <v>0</v>
      </c>
      <c r="O793" s="250"/>
      <c r="P793" s="250"/>
      <c r="Q793" s="250"/>
      <c r="R793" s="250"/>
      <c r="S793" s="250"/>
      <c r="T793" s="250"/>
      <c r="U793" s="250"/>
      <c r="V793" s="250"/>
      <c r="W793" s="250"/>
      <c r="X793" s="250"/>
      <c r="Y793" s="250"/>
      <c r="Z793" s="4"/>
      <c r="AA793" s="429"/>
      <c r="AB793" s="457">
        <f t="shared" si="436"/>
        <v>0</v>
      </c>
      <c r="AC793" s="11"/>
      <c r="AD793" s="11"/>
      <c r="AE793" s="11"/>
      <c r="AF793" s="11"/>
      <c r="AG793" s="11"/>
      <c r="AH793" s="11"/>
      <c r="AI793" s="11"/>
      <c r="AJ793" s="12"/>
      <c r="AK793" s="445" t="str">
        <f>IF(G793="","",VLOOKUP(J793,中子データ!$B$4:$H$4500,3,FALSE))</f>
        <v/>
      </c>
      <c r="AL793" s="445" t="str">
        <f>IF(G793="","",VLOOKUP(J793,中子データ!$B$4:$H$4500,5,FALSE))</f>
        <v/>
      </c>
      <c r="AM793" s="445" t="str">
        <f>IF(G793="","",VLOOKUP(J793,中子データ!$B$4:$H$4500,6,FALSE))</f>
        <v/>
      </c>
      <c r="AN793" s="418"/>
      <c r="AO793" s="419"/>
      <c r="AP793" s="420"/>
      <c r="AQ793" s="421"/>
      <c r="AR793" s="420"/>
      <c r="AS793" s="436"/>
      <c r="AT793" s="436"/>
      <c r="AU793" s="422"/>
      <c r="AV793" s="11"/>
      <c r="AW793" s="11"/>
      <c r="AX793" s="410">
        <f t="shared" si="433"/>
        <v>0</v>
      </c>
      <c r="AY793" s="411" t="str">
        <f>IF(G793="","",VLOOKUP(J793,中子データ!$B$4:$M$5999,10,FALSE))</f>
        <v/>
      </c>
      <c r="AZ793" s="438" t="str">
        <f>IF(G793="","",VLOOKUP(J793,中子データ!$B$4:$M$5999,9,FALSE))</f>
        <v/>
      </c>
      <c r="BA793" s="412" t="str">
        <f>IF(AQ793="","",VLOOKUP(AQ793,作業者名!$B$4:$C$100,2,FALSE))</f>
        <v/>
      </c>
      <c r="BB793" s="412" t="str">
        <f>IF(AR793="","",VLOOKUP(AR793,作業者名!$B$4:$C$100,2,FALSE))</f>
        <v/>
      </c>
      <c r="BC793" s="412" t="str">
        <f>IF(G793="","",VLOOKUP(J793,中子データ!B$4:N$6004,12,FALSE))</f>
        <v/>
      </c>
      <c r="BD793" s="413" t="str">
        <f>IF(G793="","",VLOOKUP(J793,中子データ!$B$4:$P$4500,15,FALSE))</f>
        <v/>
      </c>
    </row>
    <row r="794" spans="1:56" x14ac:dyDescent="0.15">
      <c r="A794" s="7" t="str">
        <f>IF(G794="","",VLOOKUP(H794,マシン名!$B$4:$C$93,2,FALSE))</f>
        <v/>
      </c>
      <c r="B794" s="7" t="str">
        <f>IF(G794="","",VLOOKUP(I794,作業者名!$B$4:$C$100,2,FALSE))</f>
        <v/>
      </c>
      <c r="C794" s="7" t="str">
        <f>IF(G794="","",VLOOKUP(J794,中子データ!$B$4:$H$4500,2,FALSE))</f>
        <v/>
      </c>
      <c r="D794" s="8" t="str">
        <f>IF(G794="","",VLOOKUP(J794,中子データ!$B$4:$H$4500,4,FALSE))</f>
        <v/>
      </c>
      <c r="E794" s="231" t="str">
        <f t="shared" si="434"/>
        <v/>
      </c>
      <c r="G794" s="238"/>
      <c r="H794" s="9"/>
      <c r="I794" s="9"/>
      <c r="J794" s="9"/>
      <c r="K794" s="10"/>
      <c r="L794" s="10"/>
      <c r="M794" s="6"/>
      <c r="N794" s="6">
        <f t="shared" si="435"/>
        <v>0</v>
      </c>
      <c r="O794" s="250"/>
      <c r="P794" s="250"/>
      <c r="Q794" s="250"/>
      <c r="R794" s="250"/>
      <c r="S794" s="250"/>
      <c r="T794" s="250"/>
      <c r="U794" s="250"/>
      <c r="V794" s="250"/>
      <c r="W794" s="250"/>
      <c r="X794" s="250"/>
      <c r="Y794" s="250"/>
      <c r="Z794" s="4"/>
      <c r="AA794" s="429"/>
      <c r="AB794" s="457">
        <f t="shared" si="436"/>
        <v>0</v>
      </c>
      <c r="AC794" s="11"/>
      <c r="AD794" s="11"/>
      <c r="AE794" s="11"/>
      <c r="AF794" s="11"/>
      <c r="AG794" s="11"/>
      <c r="AH794" s="11"/>
      <c r="AI794" s="11"/>
      <c r="AJ794" s="12"/>
      <c r="AK794" s="445" t="str">
        <f>IF(G794="","",VLOOKUP(J794,中子データ!$B$4:$H$4500,3,FALSE))</f>
        <v/>
      </c>
      <c r="AL794" s="445" t="str">
        <f>IF(G794="","",VLOOKUP(J794,中子データ!$B$4:$H$4500,5,FALSE))</f>
        <v/>
      </c>
      <c r="AM794" s="445" t="str">
        <f>IF(G794="","",VLOOKUP(J794,中子データ!$B$4:$H$4500,6,FALSE))</f>
        <v/>
      </c>
      <c r="AN794" s="418"/>
      <c r="AO794" s="419"/>
      <c r="AP794" s="420"/>
      <c r="AQ794" s="421"/>
      <c r="AR794" s="420"/>
      <c r="AS794" s="436"/>
      <c r="AT794" s="436"/>
      <c r="AU794" s="422"/>
      <c r="AV794" s="11"/>
      <c r="AW794" s="11"/>
      <c r="AX794" s="410">
        <f t="shared" si="433"/>
        <v>0</v>
      </c>
      <c r="AY794" s="411" t="str">
        <f>IF(G794="","",VLOOKUP(J794,中子データ!$B$4:$M$5999,10,FALSE))</f>
        <v/>
      </c>
      <c r="AZ794" s="438" t="str">
        <f>IF(G794="","",VLOOKUP(J794,中子データ!$B$4:$M$5999,9,FALSE))</f>
        <v/>
      </c>
      <c r="BA794" s="412" t="str">
        <f>IF(AQ794="","",VLOOKUP(AQ794,作業者名!$B$4:$C$100,2,FALSE))</f>
        <v/>
      </c>
      <c r="BB794" s="412" t="str">
        <f>IF(AR794="","",VLOOKUP(AR794,作業者名!$B$4:$C$100,2,FALSE))</f>
        <v/>
      </c>
      <c r="BC794" s="412" t="str">
        <f>IF(G794="","",VLOOKUP(J794,中子データ!B$4:N$6004,12,FALSE))</f>
        <v/>
      </c>
      <c r="BD794" s="413" t="str">
        <f>IF(G794="","",VLOOKUP(J794,中子データ!$B$4:$P$4500,15,FALSE))</f>
        <v/>
      </c>
    </row>
    <row r="795" spans="1:56" x14ac:dyDescent="0.15">
      <c r="A795" s="7" t="str">
        <f>IF(G795="","",VLOOKUP(H795,マシン名!$B$4:$C$93,2,FALSE))</f>
        <v/>
      </c>
      <c r="B795" s="7" t="str">
        <f>IF(G795="","",VLOOKUP(I795,作業者名!$B$4:$C$100,2,FALSE))</f>
        <v/>
      </c>
      <c r="C795" s="7" t="str">
        <f>IF(G795="","",VLOOKUP(J795,中子データ!$B$4:$H$4500,2,FALSE))</f>
        <v/>
      </c>
      <c r="D795" s="8" t="str">
        <f>IF(G795="","",VLOOKUP(J795,中子データ!$B$4:$H$4500,4,FALSE))</f>
        <v/>
      </c>
      <c r="E795" s="231" t="str">
        <f t="shared" si="434"/>
        <v/>
      </c>
      <c r="G795" s="238"/>
      <c r="H795" s="9"/>
      <c r="I795" s="9"/>
      <c r="J795" s="9"/>
      <c r="K795" s="10"/>
      <c r="L795" s="10"/>
      <c r="M795" s="6"/>
      <c r="N795" s="6">
        <f t="shared" si="435"/>
        <v>0</v>
      </c>
      <c r="O795" s="250"/>
      <c r="P795" s="250"/>
      <c r="Q795" s="250"/>
      <c r="R795" s="250"/>
      <c r="S795" s="250"/>
      <c r="T795" s="250"/>
      <c r="U795" s="250"/>
      <c r="V795" s="250"/>
      <c r="W795" s="250"/>
      <c r="X795" s="250"/>
      <c r="Y795" s="250"/>
      <c r="Z795" s="4"/>
      <c r="AA795" s="429"/>
      <c r="AB795" s="457">
        <f t="shared" si="436"/>
        <v>0</v>
      </c>
      <c r="AC795" s="11"/>
      <c r="AD795" s="11"/>
      <c r="AE795" s="11"/>
      <c r="AF795" s="11"/>
      <c r="AG795" s="11"/>
      <c r="AH795" s="11"/>
      <c r="AI795" s="11"/>
      <c r="AJ795" s="12"/>
      <c r="AK795" s="445" t="str">
        <f>IF(G795="","",VLOOKUP(J795,中子データ!$B$4:$H$4500,3,FALSE))</f>
        <v/>
      </c>
      <c r="AL795" s="445" t="str">
        <f>IF(G795="","",VLOOKUP(J795,中子データ!$B$4:$H$4500,5,FALSE))</f>
        <v/>
      </c>
      <c r="AM795" s="445" t="str">
        <f>IF(G795="","",VLOOKUP(J795,中子データ!$B$4:$H$4500,6,FALSE))</f>
        <v/>
      </c>
      <c r="AN795" s="418"/>
      <c r="AO795" s="419"/>
      <c r="AP795" s="420"/>
      <c r="AQ795" s="421"/>
      <c r="AR795" s="420"/>
      <c r="AS795" s="436"/>
      <c r="AT795" s="436"/>
      <c r="AU795" s="422"/>
      <c r="AV795" s="11"/>
      <c r="AW795" s="11"/>
      <c r="AX795" s="410">
        <f t="shared" si="433"/>
        <v>0</v>
      </c>
      <c r="AY795" s="411" t="str">
        <f>IF(G795="","",VLOOKUP(J795,中子データ!$B$4:$M$5999,10,FALSE))</f>
        <v/>
      </c>
      <c r="AZ795" s="438" t="str">
        <f>IF(G795="","",VLOOKUP(J795,中子データ!$B$4:$M$5999,9,FALSE))</f>
        <v/>
      </c>
      <c r="BA795" s="412" t="str">
        <f>IF(AQ795="","",VLOOKUP(AQ795,作業者名!$B$4:$C$100,2,FALSE))</f>
        <v/>
      </c>
      <c r="BB795" s="412" t="str">
        <f>IF(AR795="","",VLOOKUP(AR795,作業者名!$B$4:$C$100,2,FALSE))</f>
        <v/>
      </c>
      <c r="BC795" s="412" t="str">
        <f>IF(G795="","",VLOOKUP(J795,中子データ!B$4:N$6004,12,FALSE))</f>
        <v/>
      </c>
      <c r="BD795" s="413" t="str">
        <f>IF(G795="","",VLOOKUP(J795,中子データ!$B$4:$P$4500,15,FALSE))</f>
        <v/>
      </c>
    </row>
    <row r="796" spans="1:56" x14ac:dyDescent="0.15">
      <c r="A796" s="7" t="str">
        <f>IF(G796="","",VLOOKUP(H796,マシン名!$B$4:$C$93,2,FALSE))</f>
        <v/>
      </c>
      <c r="B796" s="7" t="str">
        <f>IF(G796="","",VLOOKUP(I796,作業者名!$B$4:$C$100,2,FALSE))</f>
        <v/>
      </c>
      <c r="C796" s="7" t="str">
        <f>IF(G796="","",VLOOKUP(J796,中子データ!$B$4:$H$4500,2,FALSE))</f>
        <v/>
      </c>
      <c r="D796" s="8" t="str">
        <f>IF(G796="","",VLOOKUP(J796,中子データ!$B$4:$H$4500,4,FALSE))</f>
        <v/>
      </c>
      <c r="E796" s="231" t="str">
        <f t="shared" si="434"/>
        <v/>
      </c>
      <c r="G796" s="238"/>
      <c r="H796" s="9"/>
      <c r="I796" s="9"/>
      <c r="J796" s="9"/>
      <c r="K796" s="10"/>
      <c r="L796" s="10"/>
      <c r="M796" s="6"/>
      <c r="N796" s="6">
        <f t="shared" si="435"/>
        <v>0</v>
      </c>
      <c r="O796" s="250"/>
      <c r="P796" s="250"/>
      <c r="Q796" s="250"/>
      <c r="R796" s="250"/>
      <c r="S796" s="250"/>
      <c r="T796" s="250"/>
      <c r="U796" s="250"/>
      <c r="V796" s="250"/>
      <c r="W796" s="250"/>
      <c r="X796" s="250"/>
      <c r="Y796" s="250"/>
      <c r="Z796" s="4"/>
      <c r="AA796" s="429"/>
      <c r="AB796" s="457">
        <f t="shared" si="436"/>
        <v>0</v>
      </c>
      <c r="AC796" s="11"/>
      <c r="AD796" s="11"/>
      <c r="AE796" s="11"/>
      <c r="AF796" s="11"/>
      <c r="AG796" s="11"/>
      <c r="AH796" s="11"/>
      <c r="AI796" s="11"/>
      <c r="AJ796" s="12"/>
      <c r="AK796" s="445" t="str">
        <f>IF(G796="","",VLOOKUP(J796,中子データ!$B$4:$H$4500,3,FALSE))</f>
        <v/>
      </c>
      <c r="AL796" s="445" t="str">
        <f>IF(G796="","",VLOOKUP(J796,中子データ!$B$4:$H$4500,5,FALSE))</f>
        <v/>
      </c>
      <c r="AM796" s="445" t="str">
        <f>IF(G796="","",VLOOKUP(J796,中子データ!$B$4:$H$4500,6,FALSE))</f>
        <v/>
      </c>
      <c r="AN796" s="418"/>
      <c r="AO796" s="419"/>
      <c r="AP796" s="420"/>
      <c r="AQ796" s="421"/>
      <c r="AR796" s="420"/>
      <c r="AS796" s="436"/>
      <c r="AT796" s="436"/>
      <c r="AU796" s="422"/>
      <c r="AV796" s="11"/>
      <c r="AW796" s="11"/>
      <c r="AX796" s="410">
        <f t="shared" si="433"/>
        <v>0</v>
      </c>
      <c r="AY796" s="411" t="str">
        <f>IF(G796="","",VLOOKUP(J796,中子データ!$B$4:$M$5999,10,FALSE))</f>
        <v/>
      </c>
      <c r="AZ796" s="438" t="str">
        <f>IF(G796="","",VLOOKUP(J796,中子データ!$B$4:$M$5999,9,FALSE))</f>
        <v/>
      </c>
      <c r="BA796" s="412" t="str">
        <f>IF(AQ796="","",VLOOKUP(AQ796,作業者名!$B$4:$C$100,2,FALSE))</f>
        <v/>
      </c>
      <c r="BB796" s="412" t="str">
        <f>IF(AR796="","",VLOOKUP(AR796,作業者名!$B$4:$C$100,2,FALSE))</f>
        <v/>
      </c>
      <c r="BC796" s="412" t="str">
        <f>IF(G796="","",VLOOKUP(J796,中子データ!B$4:N$6004,12,FALSE))</f>
        <v/>
      </c>
      <c r="BD796" s="413" t="str">
        <f>IF(G796="","",VLOOKUP(J796,中子データ!$B$4:$P$4500,15,FALSE))</f>
        <v/>
      </c>
    </row>
    <row r="797" spans="1:56" x14ac:dyDescent="0.15">
      <c r="A797" s="7" t="str">
        <f>IF(G797="","",VLOOKUP(H797,マシン名!$B$4:$C$93,2,FALSE))</f>
        <v/>
      </c>
      <c r="B797" s="7" t="str">
        <f>IF(G797="","",VLOOKUP(I797,作業者名!$B$4:$C$100,2,FALSE))</f>
        <v/>
      </c>
      <c r="C797" s="7" t="str">
        <f>IF(G797="","",VLOOKUP(J797,中子データ!$B$4:$H$4500,2,FALSE))</f>
        <v/>
      </c>
      <c r="D797" s="8" t="str">
        <f>IF(G797="","",VLOOKUP(J797,中子データ!$B$4:$H$4500,4,FALSE))</f>
        <v/>
      </c>
      <c r="E797" s="231" t="str">
        <f t="shared" si="434"/>
        <v/>
      </c>
      <c r="G797" s="238"/>
      <c r="H797" s="9"/>
      <c r="I797" s="9"/>
      <c r="J797" s="9"/>
      <c r="K797" s="10"/>
      <c r="L797" s="10"/>
      <c r="M797" s="6"/>
      <c r="N797" s="6">
        <f t="shared" si="435"/>
        <v>0</v>
      </c>
      <c r="O797" s="250"/>
      <c r="P797" s="250"/>
      <c r="Q797" s="250"/>
      <c r="R797" s="250"/>
      <c r="S797" s="250"/>
      <c r="T797" s="250"/>
      <c r="U797" s="250"/>
      <c r="V797" s="250"/>
      <c r="W797" s="250"/>
      <c r="X797" s="250"/>
      <c r="Y797" s="250"/>
      <c r="Z797" s="4"/>
      <c r="AA797" s="429"/>
      <c r="AB797" s="457">
        <f t="shared" si="436"/>
        <v>0</v>
      </c>
      <c r="AC797" s="11"/>
      <c r="AD797" s="11"/>
      <c r="AE797" s="11"/>
      <c r="AF797" s="11"/>
      <c r="AG797" s="11"/>
      <c r="AH797" s="11"/>
      <c r="AI797" s="11"/>
      <c r="AJ797" s="12"/>
      <c r="AK797" s="445" t="str">
        <f>IF(G797="","",VLOOKUP(J797,中子データ!$B$4:$H$4500,3,FALSE))</f>
        <v/>
      </c>
      <c r="AL797" s="445" t="str">
        <f>IF(G797="","",VLOOKUP(J797,中子データ!$B$4:$H$4500,5,FALSE))</f>
        <v/>
      </c>
      <c r="AM797" s="445" t="str">
        <f>IF(G797="","",VLOOKUP(J797,中子データ!$B$4:$H$4500,6,FALSE))</f>
        <v/>
      </c>
      <c r="AN797" s="418"/>
      <c r="AO797" s="419"/>
      <c r="AP797" s="420"/>
      <c r="AQ797" s="421"/>
      <c r="AR797" s="420"/>
      <c r="AS797" s="436"/>
      <c r="AT797" s="436"/>
      <c r="AU797" s="422"/>
      <c r="AV797" s="11"/>
      <c r="AW797" s="11"/>
      <c r="AX797" s="410">
        <f t="shared" si="433"/>
        <v>0</v>
      </c>
      <c r="AY797" s="411" t="str">
        <f>IF(G797="","",VLOOKUP(J797,中子データ!$B$4:$M$5999,10,FALSE))</f>
        <v/>
      </c>
      <c r="AZ797" s="438" t="str">
        <f>IF(G797="","",VLOOKUP(J797,中子データ!$B$4:$M$5999,9,FALSE))</f>
        <v/>
      </c>
      <c r="BA797" s="412" t="str">
        <f>IF(AQ797="","",VLOOKUP(AQ797,作業者名!$B$4:$C$100,2,FALSE))</f>
        <v/>
      </c>
      <c r="BB797" s="412" t="str">
        <f>IF(AR797="","",VLOOKUP(AR797,作業者名!$B$4:$C$100,2,FALSE))</f>
        <v/>
      </c>
      <c r="BC797" s="412" t="str">
        <f>IF(G797="","",VLOOKUP(J797,中子データ!B$4:N$6004,12,FALSE))</f>
        <v/>
      </c>
      <c r="BD797" s="413" t="str">
        <f>IF(G797="","",VLOOKUP(J797,中子データ!$B$4:$P$4500,15,FALSE))</f>
        <v/>
      </c>
    </row>
    <row r="798" spans="1:56" x14ac:dyDescent="0.15">
      <c r="A798" s="7" t="str">
        <f>IF(G798="","",VLOOKUP(H798,マシン名!$B$4:$C$93,2,FALSE))</f>
        <v/>
      </c>
      <c r="B798" s="7" t="str">
        <f>IF(G798="","",VLOOKUP(I798,作業者名!$B$4:$C$100,2,FALSE))</f>
        <v/>
      </c>
      <c r="C798" s="7" t="str">
        <f>IF(G798="","",VLOOKUP(J798,中子データ!$B$4:$H$4500,2,FALSE))</f>
        <v/>
      </c>
      <c r="D798" s="8" t="str">
        <f>IF(G798="","",VLOOKUP(J798,中子データ!$B$4:$H$4500,4,FALSE))</f>
        <v/>
      </c>
      <c r="E798" s="231" t="str">
        <f t="shared" si="434"/>
        <v/>
      </c>
      <c r="G798" s="238"/>
      <c r="H798" s="9"/>
      <c r="I798" s="9"/>
      <c r="J798" s="9"/>
      <c r="K798" s="10"/>
      <c r="L798" s="10"/>
      <c r="M798" s="6"/>
      <c r="N798" s="6">
        <f t="shared" si="435"/>
        <v>0</v>
      </c>
      <c r="O798" s="250"/>
      <c r="P798" s="250"/>
      <c r="Q798" s="250"/>
      <c r="R798" s="250"/>
      <c r="S798" s="250"/>
      <c r="T798" s="250"/>
      <c r="U798" s="250"/>
      <c r="V798" s="250"/>
      <c r="W798" s="250"/>
      <c r="X798" s="250"/>
      <c r="Y798" s="250"/>
      <c r="Z798" s="4"/>
      <c r="AA798" s="429"/>
      <c r="AB798" s="457">
        <f t="shared" si="436"/>
        <v>0</v>
      </c>
      <c r="AC798" s="11"/>
      <c r="AD798" s="11"/>
      <c r="AE798" s="11"/>
      <c r="AF798" s="11"/>
      <c r="AG798" s="11"/>
      <c r="AH798" s="11"/>
      <c r="AI798" s="11"/>
      <c r="AJ798" s="12"/>
      <c r="AK798" s="445" t="str">
        <f>IF(G798="","",VLOOKUP(J798,中子データ!$B$4:$H$4500,3,FALSE))</f>
        <v/>
      </c>
      <c r="AL798" s="445" t="str">
        <f>IF(G798="","",VLOOKUP(J798,中子データ!$B$4:$H$4500,5,FALSE))</f>
        <v/>
      </c>
      <c r="AM798" s="445" t="str">
        <f>IF(G798="","",VLOOKUP(J798,中子データ!$B$4:$H$4500,6,FALSE))</f>
        <v/>
      </c>
      <c r="AN798" s="418"/>
      <c r="AO798" s="419"/>
      <c r="AP798" s="420"/>
      <c r="AQ798" s="421"/>
      <c r="AR798" s="420"/>
      <c r="AS798" s="436"/>
      <c r="AT798" s="436"/>
      <c r="AU798" s="422"/>
      <c r="AV798" s="11"/>
      <c r="AW798" s="11"/>
      <c r="AX798" s="410">
        <f t="shared" si="433"/>
        <v>0</v>
      </c>
      <c r="AY798" s="411" t="str">
        <f>IF(G798="","",VLOOKUP(J798,中子データ!$B$4:$M$5999,10,FALSE))</f>
        <v/>
      </c>
      <c r="AZ798" s="438" t="str">
        <f>IF(G798="","",VLOOKUP(J798,中子データ!$B$4:$M$5999,9,FALSE))</f>
        <v/>
      </c>
      <c r="BA798" s="412" t="str">
        <f>IF(AQ798="","",VLOOKUP(AQ798,作業者名!$B$4:$C$100,2,FALSE))</f>
        <v/>
      </c>
      <c r="BB798" s="412" t="str">
        <f>IF(AR798="","",VLOOKUP(AR798,作業者名!$B$4:$C$100,2,FALSE))</f>
        <v/>
      </c>
      <c r="BC798" s="412" t="str">
        <f>IF(G798="","",VLOOKUP(J798,中子データ!B$4:N$6004,12,FALSE))</f>
        <v/>
      </c>
      <c r="BD798" s="413" t="str">
        <f>IF(G798="","",VLOOKUP(J798,中子データ!$B$4:$P$4500,15,FALSE))</f>
        <v/>
      </c>
    </row>
    <row r="799" spans="1:56" x14ac:dyDescent="0.15">
      <c r="A799" s="7" t="str">
        <f>IF(G799="","",VLOOKUP(H799,マシン名!$B$4:$C$93,2,FALSE))</f>
        <v/>
      </c>
      <c r="B799" s="7" t="str">
        <f>IF(G799="","",VLOOKUP(I799,作業者名!$B$4:$C$100,2,FALSE))</f>
        <v/>
      </c>
      <c r="C799" s="7" t="str">
        <f>IF(G799="","",VLOOKUP(J799,中子データ!$B$4:$H$4500,2,FALSE))</f>
        <v/>
      </c>
      <c r="D799" s="8" t="str">
        <f>IF(G799="","",VLOOKUP(J799,中子データ!$B$4:$H$4500,4,FALSE))</f>
        <v/>
      </c>
      <c r="E799" s="231" t="str">
        <f t="shared" si="434"/>
        <v/>
      </c>
      <c r="G799" s="238"/>
      <c r="H799" s="9"/>
      <c r="I799" s="9"/>
      <c r="J799" s="9"/>
      <c r="K799" s="10"/>
      <c r="L799" s="10"/>
      <c r="M799" s="6"/>
      <c r="N799" s="6">
        <f t="shared" si="435"/>
        <v>0</v>
      </c>
      <c r="O799" s="250"/>
      <c r="P799" s="250"/>
      <c r="Q799" s="250"/>
      <c r="R799" s="250"/>
      <c r="S799" s="250"/>
      <c r="T799" s="250"/>
      <c r="U799" s="250"/>
      <c r="V799" s="250"/>
      <c r="W799" s="250"/>
      <c r="X799" s="250"/>
      <c r="Y799" s="250"/>
      <c r="Z799" s="4"/>
      <c r="AA799" s="429"/>
      <c r="AB799" s="457">
        <f t="shared" si="436"/>
        <v>0</v>
      </c>
      <c r="AC799" s="11"/>
      <c r="AD799" s="11"/>
      <c r="AE799" s="11"/>
      <c r="AF799" s="11"/>
      <c r="AG799" s="11"/>
      <c r="AH799" s="11"/>
      <c r="AI799" s="11"/>
      <c r="AJ799" s="12"/>
      <c r="AK799" s="445" t="str">
        <f>IF(G799="","",VLOOKUP(J799,中子データ!$B$4:$H$4500,3,FALSE))</f>
        <v/>
      </c>
      <c r="AL799" s="445" t="str">
        <f>IF(G799="","",VLOOKUP(J799,中子データ!$B$4:$H$4500,5,FALSE))</f>
        <v/>
      </c>
      <c r="AM799" s="445" t="str">
        <f>IF(G799="","",VLOOKUP(J799,中子データ!$B$4:$H$4500,6,FALSE))</f>
        <v/>
      </c>
      <c r="AN799" s="418"/>
      <c r="AO799" s="419"/>
      <c r="AP799" s="420"/>
      <c r="AQ799" s="421"/>
      <c r="AR799" s="420"/>
      <c r="AS799" s="436"/>
      <c r="AT799" s="436"/>
      <c r="AU799" s="422"/>
      <c r="AV799" s="11"/>
      <c r="AW799" s="11"/>
      <c r="AX799" s="410">
        <f t="shared" si="433"/>
        <v>0</v>
      </c>
      <c r="AY799" s="411" t="str">
        <f>IF(G799="","",VLOOKUP(J799,中子データ!$B$4:$M$5999,10,FALSE))</f>
        <v/>
      </c>
      <c r="AZ799" s="438" t="str">
        <f>IF(G799="","",VLOOKUP(J799,中子データ!$B$4:$M$5999,9,FALSE))</f>
        <v/>
      </c>
      <c r="BA799" s="412" t="str">
        <f>IF(AQ799="","",VLOOKUP(AQ799,作業者名!$B$4:$C$100,2,FALSE))</f>
        <v/>
      </c>
      <c r="BB799" s="412" t="str">
        <f>IF(AR799="","",VLOOKUP(AR799,作業者名!$B$4:$C$100,2,FALSE))</f>
        <v/>
      </c>
      <c r="BC799" s="412" t="str">
        <f>IF(G799="","",VLOOKUP(J799,中子データ!B$4:N$6004,12,FALSE))</f>
        <v/>
      </c>
      <c r="BD799" s="413" t="str">
        <f>IF(G799="","",VLOOKUP(J799,中子データ!$B$4:$P$4500,15,FALSE))</f>
        <v/>
      </c>
    </row>
    <row r="800" spans="1:56" x14ac:dyDescent="0.15">
      <c r="A800" s="7" t="str">
        <f>IF(G800="","",VLOOKUP(H800,マシン名!$B$4:$C$93,2,FALSE))</f>
        <v/>
      </c>
      <c r="B800" s="7" t="str">
        <f>IF(G800="","",VLOOKUP(I800,作業者名!$B$4:$C$100,2,FALSE))</f>
        <v/>
      </c>
      <c r="C800" s="7" t="str">
        <f>IF(G800="","",VLOOKUP(J800,中子データ!$B$4:$H$4500,2,FALSE))</f>
        <v/>
      </c>
      <c r="D800" s="8" t="str">
        <f>IF(G800="","",VLOOKUP(J800,中子データ!$B$4:$H$4500,4,FALSE))</f>
        <v/>
      </c>
      <c r="E800" s="231" t="str">
        <f>IF(G800="","",D800*K800-AB800)</f>
        <v/>
      </c>
      <c r="G800" s="238"/>
      <c r="H800" s="9"/>
      <c r="I800" s="9"/>
      <c r="J800" s="9"/>
      <c r="K800" s="10"/>
      <c r="L800" s="10"/>
      <c r="M800" s="6"/>
      <c r="N800" s="6">
        <f t="shared" si="435"/>
        <v>0</v>
      </c>
      <c r="O800" s="250"/>
      <c r="P800" s="250"/>
      <c r="Q800" s="250"/>
      <c r="R800" s="250"/>
      <c r="S800" s="250"/>
      <c r="T800" s="250"/>
      <c r="U800" s="250"/>
      <c r="V800" s="250"/>
      <c r="W800" s="250"/>
      <c r="X800" s="250"/>
      <c r="Y800" s="250"/>
      <c r="Z800" s="4"/>
      <c r="AA800" s="429"/>
      <c r="AB800" s="457">
        <f t="shared" si="436"/>
        <v>0</v>
      </c>
      <c r="AC800" s="11"/>
      <c r="AD800" s="11"/>
      <c r="AE800" s="11"/>
      <c r="AF800" s="11"/>
      <c r="AG800" s="11"/>
      <c r="AH800" s="11"/>
      <c r="AI800" s="11"/>
      <c r="AJ800" s="12"/>
      <c r="AK800" s="445" t="str">
        <f>IF(G800="","",VLOOKUP(J800,中子データ!$B$4:$H$4500,3,FALSE))</f>
        <v/>
      </c>
      <c r="AL800" s="445" t="str">
        <f>IF(G800="","",VLOOKUP(J800,中子データ!$B$4:$H$4500,5,FALSE))</f>
        <v/>
      </c>
      <c r="AM800" s="445" t="str">
        <f>IF(G800="","",VLOOKUP(J800,中子データ!$B$4:$H$4500,6,FALSE))</f>
        <v/>
      </c>
      <c r="AN800" s="418"/>
      <c r="AO800" s="419"/>
      <c r="AP800" s="420"/>
      <c r="AQ800" s="421"/>
      <c r="AR800" s="420"/>
      <c r="AS800" s="436"/>
      <c r="AT800" s="436"/>
      <c r="AU800" s="422"/>
      <c r="AV800" s="11"/>
      <c r="AW800" s="11"/>
      <c r="AX800" s="410">
        <f t="shared" si="433"/>
        <v>0</v>
      </c>
      <c r="AY800" s="411" t="str">
        <f>IF(G800="","",VLOOKUP(J800,中子データ!$B$4:$M$5999,10,FALSE))</f>
        <v/>
      </c>
      <c r="AZ800" s="438" t="str">
        <f>IF(G800="","",VLOOKUP(J800,中子データ!$B$4:$M$5999,9,FALSE))</f>
        <v/>
      </c>
      <c r="BA800" s="412" t="str">
        <f>IF(AQ800="","",VLOOKUP(AQ800,作業者名!$B$4:$C$100,2,FALSE))</f>
        <v/>
      </c>
      <c r="BB800" s="412" t="str">
        <f>IF(AR800="","",VLOOKUP(AR800,作業者名!$B$4:$C$100,2,FALSE))</f>
        <v/>
      </c>
      <c r="BC800" s="412" t="str">
        <f>IF(G800="","",VLOOKUP(J800,中子データ!B$4:N$6004,12,FALSE))</f>
        <v/>
      </c>
      <c r="BD800" s="413" t="str">
        <f>IF(G800="","",VLOOKUP(J800,中子データ!$B$4:$P$4500,15,FALSE))</f>
        <v/>
      </c>
    </row>
    <row r="801" spans="1:56" x14ac:dyDescent="0.15">
      <c r="A801" s="7" t="str">
        <f>IF(G801="","",VLOOKUP(H801,マシン名!$B$4:$C$93,2,FALSE))</f>
        <v/>
      </c>
      <c r="B801" s="7" t="str">
        <f>IF(G801="","",VLOOKUP(I801,作業者名!$B$4:$C$100,2,FALSE))</f>
        <v/>
      </c>
      <c r="C801" s="7" t="str">
        <f>IF(G801="","",VLOOKUP(J801,中子データ!$B$4:$H$4500,2,FALSE))</f>
        <v/>
      </c>
      <c r="D801" s="8" t="str">
        <f>IF(G801="","",VLOOKUP(J801,中子データ!$B$4:$H$4500,4,FALSE))</f>
        <v/>
      </c>
      <c r="E801" s="231" t="str">
        <f t="shared" si="434"/>
        <v/>
      </c>
      <c r="G801" s="238"/>
      <c r="H801" s="9"/>
      <c r="I801" s="9"/>
      <c r="J801" s="9"/>
      <c r="K801" s="10"/>
      <c r="L801" s="10"/>
      <c r="M801" s="6"/>
      <c r="N801" s="6">
        <f t="shared" si="435"/>
        <v>0</v>
      </c>
      <c r="O801" s="250"/>
      <c r="P801" s="250"/>
      <c r="Q801" s="250"/>
      <c r="R801" s="250"/>
      <c r="S801" s="250"/>
      <c r="T801" s="250"/>
      <c r="U801" s="250"/>
      <c r="V801" s="250"/>
      <c r="W801" s="250"/>
      <c r="X801" s="250"/>
      <c r="Y801" s="250"/>
      <c r="Z801" s="4"/>
      <c r="AA801" s="429"/>
      <c r="AB801" s="457">
        <f t="shared" si="436"/>
        <v>0</v>
      </c>
      <c r="AC801" s="11"/>
      <c r="AD801" s="11"/>
      <c r="AE801" s="11"/>
      <c r="AF801" s="11"/>
      <c r="AG801" s="11"/>
      <c r="AH801" s="11"/>
      <c r="AI801" s="11"/>
      <c r="AJ801" s="12"/>
      <c r="AK801" s="445" t="str">
        <f>IF(G801="","",VLOOKUP(J801,中子データ!$B$4:$H$4500,3,FALSE))</f>
        <v/>
      </c>
      <c r="AL801" s="445" t="str">
        <f>IF(G801="","",VLOOKUP(J801,中子データ!$B$4:$H$4500,5,FALSE))</f>
        <v/>
      </c>
      <c r="AM801" s="445" t="str">
        <f>IF(G801="","",VLOOKUP(J801,中子データ!$B$4:$H$4500,6,FALSE))</f>
        <v/>
      </c>
      <c r="AN801" s="418"/>
      <c r="AO801" s="419"/>
      <c r="AP801" s="420"/>
      <c r="AQ801" s="421"/>
      <c r="AR801" s="420"/>
      <c r="AS801" s="436"/>
      <c r="AT801" s="436"/>
      <c r="AU801" s="422"/>
      <c r="AV801" s="11"/>
      <c r="AW801" s="11"/>
      <c r="AX801" s="410">
        <f t="shared" si="433"/>
        <v>0</v>
      </c>
      <c r="AY801" s="411" t="str">
        <f>IF(G801="","",VLOOKUP(J801,中子データ!$B$4:$M$5999,10,FALSE))</f>
        <v/>
      </c>
      <c r="AZ801" s="438" t="str">
        <f>IF(G801="","",VLOOKUP(J801,中子データ!$B$4:$M$5999,9,FALSE))</f>
        <v/>
      </c>
      <c r="BA801" s="412" t="str">
        <f>IF(AQ801="","",VLOOKUP(AQ801,作業者名!$B$4:$C$100,2,FALSE))</f>
        <v/>
      </c>
      <c r="BB801" s="412" t="str">
        <f>IF(AR801="","",VLOOKUP(AR801,作業者名!$B$4:$C$100,2,FALSE))</f>
        <v/>
      </c>
      <c r="BC801" s="412" t="str">
        <f>IF(G801="","",VLOOKUP(J801,中子データ!B$4:N$6004,12,FALSE))</f>
        <v/>
      </c>
      <c r="BD801" s="413" t="str">
        <f>IF(G801="","",VLOOKUP(J801,中子データ!$B$4:$P$4500,15,FALSE))</f>
        <v/>
      </c>
    </row>
    <row r="802" spans="1:56" x14ac:dyDescent="0.15">
      <c r="A802" s="7" t="str">
        <f>IF(G802="","",VLOOKUP(H802,マシン名!$B$4:$C$93,2,FALSE))</f>
        <v/>
      </c>
      <c r="B802" s="7" t="str">
        <f>IF(G802="","",VLOOKUP(I802,作業者名!$B$4:$C$100,2,FALSE))</f>
        <v/>
      </c>
      <c r="C802" s="7" t="str">
        <f>IF(G802="","",VLOOKUP(J802,中子データ!$B$4:$H$4500,2,FALSE))</f>
        <v/>
      </c>
      <c r="D802" s="8" t="str">
        <f>IF(G802="","",VLOOKUP(J802,中子データ!$B$4:$H$4500,4,FALSE))</f>
        <v/>
      </c>
      <c r="E802" s="231" t="str">
        <f>IF(G802="","",D802*K802-AB802)</f>
        <v/>
      </c>
      <c r="G802" s="238"/>
      <c r="H802" s="9"/>
      <c r="I802" s="9"/>
      <c r="J802" s="9"/>
      <c r="K802" s="10"/>
      <c r="L802" s="10"/>
      <c r="M802" s="6"/>
      <c r="N802" s="6">
        <f t="shared" si="435"/>
        <v>0</v>
      </c>
      <c r="O802" s="250"/>
      <c r="P802" s="250"/>
      <c r="Q802" s="250"/>
      <c r="R802" s="250"/>
      <c r="S802" s="250"/>
      <c r="T802" s="250"/>
      <c r="U802" s="250"/>
      <c r="V802" s="250"/>
      <c r="W802" s="250"/>
      <c r="X802" s="250"/>
      <c r="Y802" s="250"/>
      <c r="Z802" s="4"/>
      <c r="AA802" s="429"/>
      <c r="AB802" s="457">
        <f t="shared" si="436"/>
        <v>0</v>
      </c>
      <c r="AC802" s="11"/>
      <c r="AD802" s="11"/>
      <c r="AE802" s="11"/>
      <c r="AF802" s="11"/>
      <c r="AG802" s="11"/>
      <c r="AH802" s="11"/>
      <c r="AI802" s="11"/>
      <c r="AJ802" s="12"/>
      <c r="AK802" s="445" t="str">
        <f>IF(G802="","",VLOOKUP(J802,中子データ!$B$4:$H$4500,3,FALSE))</f>
        <v/>
      </c>
      <c r="AL802" s="445" t="str">
        <f>IF(G802="","",VLOOKUP(J802,中子データ!$B$4:$H$4500,5,FALSE))</f>
        <v/>
      </c>
      <c r="AM802" s="445" t="str">
        <f>IF(G802="","",VLOOKUP(J802,中子データ!$B$4:$H$4500,6,FALSE))</f>
        <v/>
      </c>
      <c r="AN802" s="418"/>
      <c r="AO802" s="419"/>
      <c r="AP802" s="420"/>
      <c r="AQ802" s="421"/>
      <c r="AR802" s="420"/>
      <c r="AS802" s="436"/>
      <c r="AT802" s="436"/>
      <c r="AU802" s="422"/>
      <c r="AV802" s="11"/>
      <c r="AW802" s="11"/>
      <c r="AX802" s="410">
        <f t="shared" si="433"/>
        <v>0</v>
      </c>
      <c r="AY802" s="411" t="str">
        <f>IF(G802="","",VLOOKUP(J802,中子データ!$B$4:$M$5999,10,FALSE))</f>
        <v/>
      </c>
      <c r="AZ802" s="438" t="str">
        <f>IF(G802="","",VLOOKUP(J802,中子データ!$B$4:$M$5999,9,FALSE))</f>
        <v/>
      </c>
      <c r="BA802" s="412" t="str">
        <f>IF(AQ802="","",VLOOKUP(AQ802,作業者名!$B$4:$C$100,2,FALSE))</f>
        <v/>
      </c>
      <c r="BB802" s="412" t="str">
        <f>IF(AR802="","",VLOOKUP(AR802,作業者名!$B$4:$C$100,2,FALSE))</f>
        <v/>
      </c>
      <c r="BC802" s="412" t="str">
        <f>IF(G802="","",VLOOKUP(J802,中子データ!B$4:N$6004,12,FALSE))</f>
        <v/>
      </c>
      <c r="BD802" s="413" t="str">
        <f>IF(G802="","",VLOOKUP(J802,中子データ!$B$4:$P$4500,15,FALSE))</f>
        <v/>
      </c>
    </row>
    <row r="803" spans="1:56" x14ac:dyDescent="0.15">
      <c r="A803" s="7" t="str">
        <f>IF(G803="","",VLOOKUP(H803,マシン名!$B$4:$C$93,2,FALSE))</f>
        <v/>
      </c>
      <c r="B803" s="7" t="str">
        <f>IF(G803="","",VLOOKUP(I803,作業者名!$B$4:$C$100,2,FALSE))</f>
        <v/>
      </c>
      <c r="C803" s="7" t="str">
        <f>IF(G803="","",VLOOKUP(J803,中子データ!$B$4:$H$4500,2,FALSE))</f>
        <v/>
      </c>
      <c r="D803" s="8" t="str">
        <f>IF(G803="","",VLOOKUP(J803,中子データ!$B$4:$H$4500,4,FALSE))</f>
        <v/>
      </c>
      <c r="E803" s="231" t="str">
        <f t="shared" si="434"/>
        <v/>
      </c>
      <c r="G803" s="238"/>
      <c r="H803" s="9"/>
      <c r="I803" s="9"/>
      <c r="J803" s="9"/>
      <c r="K803" s="10"/>
      <c r="L803" s="10"/>
      <c r="M803" s="6"/>
      <c r="N803" s="6">
        <f t="shared" si="435"/>
        <v>0</v>
      </c>
      <c r="O803" s="250"/>
      <c r="P803" s="250"/>
      <c r="Q803" s="250"/>
      <c r="R803" s="250"/>
      <c r="S803" s="250"/>
      <c r="T803" s="250"/>
      <c r="U803" s="250"/>
      <c r="V803" s="250"/>
      <c r="W803" s="250"/>
      <c r="X803" s="250"/>
      <c r="Y803" s="250"/>
      <c r="Z803" s="4"/>
      <c r="AA803" s="429"/>
      <c r="AB803" s="457">
        <f t="shared" si="436"/>
        <v>0</v>
      </c>
      <c r="AC803" s="11"/>
      <c r="AD803" s="11"/>
      <c r="AE803" s="11"/>
      <c r="AF803" s="11"/>
      <c r="AG803" s="11"/>
      <c r="AH803" s="11"/>
      <c r="AI803" s="11"/>
      <c r="AJ803" s="12"/>
      <c r="AK803" s="445" t="str">
        <f>IF(G803="","",VLOOKUP(J803,中子データ!$B$4:$H$4500,3,FALSE))</f>
        <v/>
      </c>
      <c r="AL803" s="445" t="str">
        <f>IF(G803="","",VLOOKUP(J803,中子データ!$B$4:$H$4500,5,FALSE))</f>
        <v/>
      </c>
      <c r="AM803" s="445" t="str">
        <f>IF(G803="","",VLOOKUP(J803,中子データ!$B$4:$H$4500,6,FALSE))</f>
        <v/>
      </c>
      <c r="AN803" s="418"/>
      <c r="AO803" s="419"/>
      <c r="AP803" s="420"/>
      <c r="AQ803" s="421"/>
      <c r="AR803" s="420"/>
      <c r="AS803" s="436"/>
      <c r="AT803" s="436"/>
      <c r="AU803" s="422"/>
      <c r="AV803" s="11"/>
      <c r="AW803" s="11"/>
      <c r="AX803" s="410">
        <f t="shared" si="433"/>
        <v>0</v>
      </c>
      <c r="AY803" s="411" t="str">
        <f>IF(G803="","",VLOOKUP(J803,中子データ!$B$4:$M$5999,10,FALSE))</f>
        <v/>
      </c>
      <c r="AZ803" s="438" t="str">
        <f>IF(G803="","",VLOOKUP(J803,中子データ!$B$4:$M$5999,9,FALSE))</f>
        <v/>
      </c>
      <c r="BA803" s="412" t="str">
        <f>IF(AQ803="","",VLOOKUP(AQ803,作業者名!$B$4:$C$100,2,FALSE))</f>
        <v/>
      </c>
      <c r="BB803" s="412" t="str">
        <f>IF(AR803="","",VLOOKUP(AR803,作業者名!$B$4:$C$100,2,FALSE))</f>
        <v/>
      </c>
      <c r="BC803" s="412" t="str">
        <f>IF(G803="","",VLOOKUP(J803,中子データ!B$4:N$6004,12,FALSE))</f>
        <v/>
      </c>
      <c r="BD803" s="413" t="str">
        <f>IF(G803="","",VLOOKUP(J803,中子データ!$B$4:$P$4500,15,FALSE))</f>
        <v/>
      </c>
    </row>
    <row r="804" spans="1:56" x14ac:dyDescent="0.15">
      <c r="A804" s="7" t="str">
        <f>IF(G804="","",VLOOKUP(H804,マシン名!$B$4:$C$93,2,FALSE))</f>
        <v/>
      </c>
      <c r="B804" s="7" t="str">
        <f>IF(G804="","",VLOOKUP(I804,作業者名!$B$4:$C$100,2,FALSE))</f>
        <v/>
      </c>
      <c r="C804" s="7" t="str">
        <f>IF(G804="","",VLOOKUP(J804,中子データ!$B$4:$H$4500,2,FALSE))</f>
        <v/>
      </c>
      <c r="D804" s="8" t="str">
        <f>IF(G804="","",VLOOKUP(J804,中子データ!$B$4:$H$4500,4,FALSE))</f>
        <v/>
      </c>
      <c r="E804" s="231" t="str">
        <f t="shared" si="434"/>
        <v/>
      </c>
      <c r="G804" s="238"/>
      <c r="H804" s="9"/>
      <c r="I804" s="9"/>
      <c r="J804" s="9"/>
      <c r="K804" s="10"/>
      <c r="L804" s="10"/>
      <c r="M804" s="6"/>
      <c r="N804" s="6">
        <f t="shared" si="435"/>
        <v>0</v>
      </c>
      <c r="O804" s="250"/>
      <c r="P804" s="250"/>
      <c r="Q804" s="250"/>
      <c r="R804" s="250"/>
      <c r="S804" s="250"/>
      <c r="T804" s="250"/>
      <c r="U804" s="250"/>
      <c r="V804" s="250"/>
      <c r="W804" s="250"/>
      <c r="X804" s="250"/>
      <c r="Y804" s="250"/>
      <c r="Z804" s="4"/>
      <c r="AA804" s="429"/>
      <c r="AB804" s="457">
        <f t="shared" si="436"/>
        <v>0</v>
      </c>
      <c r="AC804" s="11"/>
      <c r="AD804" s="11"/>
      <c r="AE804" s="11"/>
      <c r="AF804" s="11"/>
      <c r="AG804" s="11"/>
      <c r="AH804" s="11"/>
      <c r="AI804" s="11"/>
      <c r="AJ804" s="12"/>
      <c r="AK804" s="445" t="str">
        <f>IF(G804="","",VLOOKUP(J804,中子データ!$B$4:$H$4500,3,FALSE))</f>
        <v/>
      </c>
      <c r="AL804" s="445" t="str">
        <f>IF(G804="","",VLOOKUP(J804,中子データ!$B$4:$H$4500,5,FALSE))</f>
        <v/>
      </c>
      <c r="AM804" s="445" t="str">
        <f>IF(G804="","",VLOOKUP(J804,中子データ!$B$4:$H$4500,6,FALSE))</f>
        <v/>
      </c>
      <c r="AN804" s="418"/>
      <c r="AO804" s="419"/>
      <c r="AP804" s="420"/>
      <c r="AQ804" s="421"/>
      <c r="AR804" s="420"/>
      <c r="AS804" s="436"/>
      <c r="AT804" s="436"/>
      <c r="AU804" s="422"/>
      <c r="AV804" s="11"/>
      <c r="AW804" s="11"/>
      <c r="AX804" s="410">
        <f t="shared" si="433"/>
        <v>0</v>
      </c>
      <c r="AY804" s="411" t="str">
        <f>IF(G804="","",VLOOKUP(J804,中子データ!$B$4:$M$5999,10,FALSE))</f>
        <v/>
      </c>
      <c r="AZ804" s="438" t="str">
        <f>IF(G804="","",VLOOKUP(J804,中子データ!$B$4:$M$5999,9,FALSE))</f>
        <v/>
      </c>
      <c r="BA804" s="412" t="str">
        <f>IF(AQ804="","",VLOOKUP(AQ804,作業者名!$B$4:$C$100,2,FALSE))</f>
        <v/>
      </c>
      <c r="BB804" s="412" t="str">
        <f>IF(AR804="","",VLOOKUP(AR804,作業者名!$B$4:$C$100,2,FALSE))</f>
        <v/>
      </c>
      <c r="BC804" s="412" t="str">
        <f>IF(G804="","",VLOOKUP(J804,中子データ!B$4:N$6004,12,FALSE))</f>
        <v/>
      </c>
      <c r="BD804" s="413" t="str">
        <f>IF(G804="","",VLOOKUP(J804,中子データ!$B$4:$P$4500,15,FALSE))</f>
        <v/>
      </c>
    </row>
    <row r="805" spans="1:56" x14ac:dyDescent="0.15">
      <c r="A805" s="7" t="str">
        <f>IF(G805="","",VLOOKUP(H805,マシン名!$B$4:$C$93,2,FALSE))</f>
        <v/>
      </c>
      <c r="B805" s="7" t="str">
        <f>IF(G805="","",VLOOKUP(I805,作業者名!$B$4:$C$100,2,FALSE))</f>
        <v/>
      </c>
      <c r="C805" s="7" t="str">
        <f>IF(G805="","",VLOOKUP(J805,中子データ!$B$4:$H$4500,2,FALSE))</f>
        <v/>
      </c>
      <c r="D805" s="8" t="str">
        <f>IF(G805="","",VLOOKUP(J805,中子データ!$B$4:$H$4500,4,FALSE))</f>
        <v/>
      </c>
      <c r="E805" s="231" t="str">
        <f t="shared" si="434"/>
        <v/>
      </c>
      <c r="G805" s="238"/>
      <c r="H805" s="9"/>
      <c r="I805" s="9"/>
      <c r="J805" s="9"/>
      <c r="K805" s="10"/>
      <c r="L805" s="10"/>
      <c r="M805" s="6"/>
      <c r="N805" s="6">
        <f t="shared" si="435"/>
        <v>0</v>
      </c>
      <c r="O805" s="250"/>
      <c r="P805" s="250"/>
      <c r="Q805" s="250"/>
      <c r="R805" s="250"/>
      <c r="S805" s="250"/>
      <c r="T805" s="250"/>
      <c r="U805" s="250"/>
      <c r="V805" s="250"/>
      <c r="W805" s="250"/>
      <c r="X805" s="250"/>
      <c r="Y805" s="250"/>
      <c r="Z805" s="4"/>
      <c r="AA805" s="429"/>
      <c r="AB805" s="457">
        <f t="shared" si="436"/>
        <v>0</v>
      </c>
      <c r="AC805" s="11"/>
      <c r="AD805" s="11"/>
      <c r="AE805" s="11"/>
      <c r="AF805" s="11"/>
      <c r="AG805" s="11"/>
      <c r="AH805" s="11"/>
      <c r="AI805" s="11"/>
      <c r="AJ805" s="12"/>
      <c r="AK805" s="445" t="str">
        <f>IF(G805="","",VLOOKUP(J805,中子データ!$B$4:$H$4500,3,FALSE))</f>
        <v/>
      </c>
      <c r="AL805" s="445" t="str">
        <f>IF(G805="","",VLOOKUP(J805,中子データ!$B$4:$H$4500,5,FALSE))</f>
        <v/>
      </c>
      <c r="AM805" s="445" t="str">
        <f>IF(G805="","",VLOOKUP(J805,中子データ!$B$4:$H$4500,6,FALSE))</f>
        <v/>
      </c>
      <c r="AN805" s="418"/>
      <c r="AO805" s="419"/>
      <c r="AP805" s="420"/>
      <c r="AQ805" s="421"/>
      <c r="AR805" s="420"/>
      <c r="AS805" s="436"/>
      <c r="AT805" s="436"/>
      <c r="AU805" s="422"/>
      <c r="AV805" s="11"/>
      <c r="AW805" s="11"/>
      <c r="AX805" s="410">
        <f t="shared" si="433"/>
        <v>0</v>
      </c>
      <c r="AY805" s="411" t="str">
        <f>IF(G805="","",VLOOKUP(J805,中子データ!$B$4:$M$5999,10,FALSE))</f>
        <v/>
      </c>
      <c r="AZ805" s="438" t="str">
        <f>IF(G805="","",VLOOKUP(J805,中子データ!$B$4:$M$5999,9,FALSE))</f>
        <v/>
      </c>
      <c r="BA805" s="412" t="str">
        <f>IF(AQ805="","",VLOOKUP(AQ805,作業者名!$B$4:$C$100,2,FALSE))</f>
        <v/>
      </c>
      <c r="BB805" s="412" t="str">
        <f>IF(AR805="","",VLOOKUP(AR805,作業者名!$B$4:$C$100,2,FALSE))</f>
        <v/>
      </c>
      <c r="BC805" s="412" t="str">
        <f>IF(G805="","",VLOOKUP(J805,中子データ!B$4:N$6004,12,FALSE))</f>
        <v/>
      </c>
      <c r="BD805" s="413" t="str">
        <f>IF(G805="","",VLOOKUP(J805,中子データ!$B$4:$P$4500,15,FALSE))</f>
        <v/>
      </c>
    </row>
    <row r="806" spans="1:56" x14ac:dyDescent="0.15">
      <c r="A806" s="7" t="str">
        <f>IF(G806="","",VLOOKUP(H806,マシン名!$B$4:$C$93,2,FALSE))</f>
        <v/>
      </c>
      <c r="B806" s="7" t="str">
        <f>IF(G806="","",VLOOKUP(I806,作業者名!$B$4:$C$100,2,FALSE))</f>
        <v/>
      </c>
      <c r="C806" s="7" t="str">
        <f>IF(G806="","",VLOOKUP(J806,中子データ!$B$4:$H$4500,2,FALSE))</f>
        <v/>
      </c>
      <c r="D806" s="8" t="str">
        <f>IF(G806="","",VLOOKUP(J806,中子データ!$B$4:$H$4500,4,FALSE))</f>
        <v/>
      </c>
      <c r="E806" s="231" t="str">
        <f t="shared" si="434"/>
        <v/>
      </c>
      <c r="G806" s="238"/>
      <c r="H806" s="9"/>
      <c r="I806" s="9"/>
      <c r="J806" s="9"/>
      <c r="K806" s="10"/>
      <c r="L806" s="10"/>
      <c r="M806" s="6"/>
      <c r="N806" s="6">
        <f t="shared" si="435"/>
        <v>0</v>
      </c>
      <c r="O806" s="250"/>
      <c r="P806" s="250"/>
      <c r="Q806" s="250"/>
      <c r="R806" s="250"/>
      <c r="S806" s="250"/>
      <c r="T806" s="250"/>
      <c r="U806" s="250"/>
      <c r="V806" s="250"/>
      <c r="W806" s="250"/>
      <c r="X806" s="250"/>
      <c r="Y806" s="250"/>
      <c r="Z806" s="4"/>
      <c r="AA806" s="429"/>
      <c r="AB806" s="457">
        <f t="shared" si="436"/>
        <v>0</v>
      </c>
      <c r="AC806" s="11"/>
      <c r="AD806" s="11"/>
      <c r="AE806" s="11"/>
      <c r="AF806" s="11"/>
      <c r="AG806" s="11"/>
      <c r="AH806" s="11"/>
      <c r="AI806" s="11"/>
      <c r="AJ806" s="12"/>
      <c r="AK806" s="445" t="str">
        <f>IF(G806="","",VLOOKUP(J806,中子データ!$B$4:$H$4500,3,FALSE))</f>
        <v/>
      </c>
      <c r="AL806" s="445" t="str">
        <f>IF(G806="","",VLOOKUP(J806,中子データ!$B$4:$H$4500,5,FALSE))</f>
        <v/>
      </c>
      <c r="AM806" s="445" t="str">
        <f>IF(G806="","",VLOOKUP(J806,中子データ!$B$4:$H$4500,6,FALSE))</f>
        <v/>
      </c>
      <c r="AN806" s="418"/>
      <c r="AO806" s="419"/>
      <c r="AP806" s="420"/>
      <c r="AQ806" s="421"/>
      <c r="AR806" s="420"/>
      <c r="AS806" s="436"/>
      <c r="AT806" s="436"/>
      <c r="AU806" s="422"/>
      <c r="AV806" s="11"/>
      <c r="AW806" s="11"/>
      <c r="AX806" s="410">
        <f t="shared" si="433"/>
        <v>0</v>
      </c>
      <c r="AY806" s="411" t="str">
        <f>IF(G806="","",VLOOKUP(J806,中子データ!$B$4:$M$5999,10,FALSE))</f>
        <v/>
      </c>
      <c r="AZ806" s="438" t="str">
        <f>IF(G806="","",VLOOKUP(J806,中子データ!$B$4:$M$5999,9,FALSE))</f>
        <v/>
      </c>
      <c r="BA806" s="412" t="str">
        <f>IF(AQ806="","",VLOOKUP(AQ806,作業者名!$B$4:$C$100,2,FALSE))</f>
        <v/>
      </c>
      <c r="BB806" s="412" t="str">
        <f>IF(AR806="","",VLOOKUP(AR806,作業者名!$B$4:$C$100,2,FALSE))</f>
        <v/>
      </c>
      <c r="BC806" s="412" t="str">
        <f>IF(G806="","",VLOOKUP(J806,中子データ!B$4:N$6004,12,FALSE))</f>
        <v/>
      </c>
      <c r="BD806" s="413" t="str">
        <f>IF(G806="","",VLOOKUP(J806,中子データ!$B$4:$P$4500,15,FALSE))</f>
        <v/>
      </c>
    </row>
    <row r="807" spans="1:56" x14ac:dyDescent="0.15">
      <c r="A807" s="7" t="str">
        <f>IF(G807="","",VLOOKUP(H807,マシン名!$B$4:$C$93,2,FALSE))</f>
        <v/>
      </c>
      <c r="B807" s="7" t="str">
        <f>IF(G807="","",VLOOKUP(I807,作業者名!$B$4:$C$100,2,FALSE))</f>
        <v/>
      </c>
      <c r="C807" s="7" t="str">
        <f>IF(G807="","",VLOOKUP(J807,中子データ!$B$4:$H$4500,2,FALSE))</f>
        <v/>
      </c>
      <c r="D807" s="8" t="str">
        <f>IF(G807="","",VLOOKUP(J807,中子データ!$B$4:$H$4500,4,FALSE))</f>
        <v/>
      </c>
      <c r="E807" s="231" t="str">
        <f t="shared" si="434"/>
        <v/>
      </c>
      <c r="G807" s="238"/>
      <c r="H807" s="9"/>
      <c r="I807" s="9"/>
      <c r="J807" s="9"/>
      <c r="K807" s="10"/>
      <c r="L807" s="10"/>
      <c r="M807" s="6"/>
      <c r="N807" s="6">
        <f t="shared" si="435"/>
        <v>0</v>
      </c>
      <c r="O807" s="250"/>
      <c r="P807" s="250"/>
      <c r="Q807" s="250"/>
      <c r="R807" s="250"/>
      <c r="S807" s="250"/>
      <c r="T807" s="250"/>
      <c r="U807" s="250"/>
      <c r="V807" s="250"/>
      <c r="W807" s="250"/>
      <c r="X807" s="250"/>
      <c r="Y807" s="250"/>
      <c r="Z807" s="4"/>
      <c r="AA807" s="429"/>
      <c r="AB807" s="457">
        <f t="shared" si="436"/>
        <v>0</v>
      </c>
      <c r="AC807" s="11"/>
      <c r="AD807" s="11"/>
      <c r="AE807" s="11"/>
      <c r="AF807" s="11"/>
      <c r="AG807" s="11"/>
      <c r="AH807" s="11"/>
      <c r="AI807" s="11"/>
      <c r="AJ807" s="12"/>
      <c r="AK807" s="445" t="str">
        <f>IF(G807="","",VLOOKUP(J807,中子データ!$B$4:$H$4500,3,FALSE))</f>
        <v/>
      </c>
      <c r="AL807" s="445" t="str">
        <f>IF(G807="","",VLOOKUP(J807,中子データ!$B$4:$H$4500,5,FALSE))</f>
        <v/>
      </c>
      <c r="AM807" s="445" t="str">
        <f>IF(G807="","",VLOOKUP(J807,中子データ!$B$4:$H$4500,6,FALSE))</f>
        <v/>
      </c>
      <c r="AN807" s="418"/>
      <c r="AO807" s="419"/>
      <c r="AP807" s="420"/>
      <c r="AQ807" s="421"/>
      <c r="AR807" s="420"/>
      <c r="AS807" s="436"/>
      <c r="AT807" s="436"/>
      <c r="AU807" s="422"/>
      <c r="AV807" s="11"/>
      <c r="AW807" s="11"/>
      <c r="AX807" s="410">
        <f t="shared" si="433"/>
        <v>0</v>
      </c>
      <c r="AY807" s="411" t="str">
        <f>IF(G807="","",VLOOKUP(J807,中子データ!$B$4:$M$5999,10,FALSE))</f>
        <v/>
      </c>
      <c r="AZ807" s="438" t="str">
        <f>IF(G807="","",VLOOKUP(J807,中子データ!$B$4:$M$5999,9,FALSE))</f>
        <v/>
      </c>
      <c r="BA807" s="412" t="str">
        <f>IF(AQ807="","",VLOOKUP(AQ807,作業者名!$B$4:$C$100,2,FALSE))</f>
        <v/>
      </c>
      <c r="BB807" s="412" t="str">
        <f>IF(AR807="","",VLOOKUP(AR807,作業者名!$B$4:$C$100,2,FALSE))</f>
        <v/>
      </c>
      <c r="BC807" s="412" t="str">
        <f>IF(G807="","",VLOOKUP(J807,中子データ!B$4:N$6004,12,FALSE))</f>
        <v/>
      </c>
      <c r="BD807" s="413" t="str">
        <f>IF(G807="","",VLOOKUP(J807,中子データ!$B$4:$P$4500,15,FALSE))</f>
        <v/>
      </c>
    </row>
    <row r="808" spans="1:56" x14ac:dyDescent="0.15">
      <c r="A808" s="7" t="str">
        <f>IF(G808="","",VLOOKUP(H808,マシン名!$B$4:$C$93,2,FALSE))</f>
        <v/>
      </c>
      <c r="B808" s="7" t="str">
        <f>IF(G808="","",VLOOKUP(I808,作業者名!$B$4:$C$100,2,FALSE))</f>
        <v/>
      </c>
      <c r="C808" s="7" t="str">
        <f>IF(G808="","",VLOOKUP(J808,中子データ!$B$4:$H$4500,2,FALSE))</f>
        <v/>
      </c>
      <c r="D808" s="8" t="str">
        <f>IF(G808="","",VLOOKUP(J808,中子データ!$B$4:$H$4500,4,FALSE))</f>
        <v/>
      </c>
      <c r="E808" s="231" t="str">
        <f t="shared" si="434"/>
        <v/>
      </c>
      <c r="G808" s="238"/>
      <c r="H808" s="9"/>
      <c r="I808" s="9"/>
      <c r="J808" s="9"/>
      <c r="K808" s="10"/>
      <c r="L808" s="10"/>
      <c r="M808" s="6"/>
      <c r="N808" s="6">
        <f t="shared" si="435"/>
        <v>0</v>
      </c>
      <c r="O808" s="250"/>
      <c r="P808" s="250"/>
      <c r="Q808" s="250"/>
      <c r="R808" s="250"/>
      <c r="S808" s="250"/>
      <c r="T808" s="250"/>
      <c r="U808" s="250"/>
      <c r="V808" s="250"/>
      <c r="W808" s="250"/>
      <c r="X808" s="250"/>
      <c r="Y808" s="250"/>
      <c r="Z808" s="4"/>
      <c r="AA808" s="429"/>
      <c r="AB808" s="457">
        <f t="shared" si="436"/>
        <v>0</v>
      </c>
      <c r="AC808" s="11"/>
      <c r="AD808" s="11"/>
      <c r="AE808" s="11"/>
      <c r="AF808" s="11"/>
      <c r="AG808" s="11"/>
      <c r="AH808" s="11"/>
      <c r="AI808" s="11"/>
      <c r="AJ808" s="12"/>
      <c r="AK808" s="445" t="str">
        <f>IF(G808="","",VLOOKUP(J808,中子データ!$B$4:$H$4500,3,FALSE))</f>
        <v/>
      </c>
      <c r="AL808" s="445" t="str">
        <f>IF(G808="","",VLOOKUP(J808,中子データ!$B$4:$H$4500,5,FALSE))</f>
        <v/>
      </c>
      <c r="AM808" s="445" t="str">
        <f>IF(G808="","",VLOOKUP(J808,中子データ!$B$4:$H$4500,6,FALSE))</f>
        <v/>
      </c>
      <c r="AN808" s="418"/>
      <c r="AO808" s="419"/>
      <c r="AP808" s="420"/>
      <c r="AQ808" s="421"/>
      <c r="AR808" s="420"/>
      <c r="AS808" s="436"/>
      <c r="AT808" s="436"/>
      <c r="AU808" s="422"/>
      <c r="AV808" s="11"/>
      <c r="AW808" s="11"/>
      <c r="AX808" s="410">
        <f t="shared" si="433"/>
        <v>0</v>
      </c>
      <c r="AY808" s="411" t="str">
        <f>IF(G808="","",VLOOKUP(J808,中子データ!$B$4:$M$5999,10,FALSE))</f>
        <v/>
      </c>
      <c r="AZ808" s="438" t="str">
        <f>IF(G808="","",VLOOKUP(J808,中子データ!$B$4:$M$5999,9,FALSE))</f>
        <v/>
      </c>
      <c r="BA808" s="412" t="str">
        <f>IF(AQ808="","",VLOOKUP(AQ808,作業者名!$B$4:$C$100,2,FALSE))</f>
        <v/>
      </c>
      <c r="BB808" s="412" t="str">
        <f>IF(AR808="","",VLOOKUP(AR808,作業者名!$B$4:$C$100,2,FALSE))</f>
        <v/>
      </c>
      <c r="BC808" s="412" t="str">
        <f>IF(G808="","",VLOOKUP(J808,中子データ!B$4:N$6004,12,FALSE))</f>
        <v/>
      </c>
      <c r="BD808" s="413" t="str">
        <f>IF(G808="","",VLOOKUP(J808,中子データ!$B$4:$P$4500,15,FALSE))</f>
        <v/>
      </c>
    </row>
    <row r="809" spans="1:56" x14ac:dyDescent="0.15">
      <c r="A809" s="7" t="str">
        <f>IF(G809="","",VLOOKUP(H809,マシン名!$B$4:$C$93,2,FALSE))</f>
        <v/>
      </c>
      <c r="B809" s="7" t="str">
        <f>IF(G809="","",VLOOKUP(I809,作業者名!$B$4:$C$100,2,FALSE))</f>
        <v/>
      </c>
      <c r="C809" s="7" t="str">
        <f>IF(G809="","",VLOOKUP(J809,中子データ!$B$4:$H$4500,2,FALSE))</f>
        <v/>
      </c>
      <c r="D809" s="8" t="str">
        <f>IF(G809="","",VLOOKUP(J809,中子データ!$B$4:$H$4500,4,FALSE))</f>
        <v/>
      </c>
      <c r="E809" s="231" t="str">
        <f t="shared" si="434"/>
        <v/>
      </c>
      <c r="G809" s="238"/>
      <c r="H809" s="247"/>
      <c r="I809" s="248"/>
      <c r="J809" s="245"/>
      <c r="K809" s="10"/>
      <c r="L809" s="10"/>
      <c r="M809" s="6"/>
      <c r="N809" s="6">
        <f t="shared" si="435"/>
        <v>0</v>
      </c>
      <c r="O809" s="250"/>
      <c r="P809" s="250"/>
      <c r="Q809" s="250"/>
      <c r="R809" s="250"/>
      <c r="S809" s="250"/>
      <c r="T809" s="250"/>
      <c r="U809" s="250"/>
      <c r="V809" s="250"/>
      <c r="W809" s="250"/>
      <c r="X809" s="250"/>
      <c r="Y809" s="250"/>
      <c r="Z809" s="4"/>
      <c r="AA809" s="429"/>
      <c r="AB809" s="457">
        <f t="shared" si="436"/>
        <v>0</v>
      </c>
      <c r="AC809" s="11"/>
      <c r="AD809" s="11"/>
      <c r="AE809" s="11"/>
      <c r="AF809" s="11"/>
      <c r="AG809" s="11"/>
      <c r="AH809" s="11"/>
      <c r="AI809" s="11"/>
      <c r="AJ809" s="12"/>
      <c r="AK809" s="445" t="str">
        <f>IF(G809="","",VLOOKUP(J809,中子データ!$B$4:$H$4500,3,FALSE))</f>
        <v/>
      </c>
      <c r="AL809" s="445" t="str">
        <f>IF(G809="","",VLOOKUP(J809,中子データ!$B$4:$H$4500,5,FALSE))</f>
        <v/>
      </c>
      <c r="AM809" s="445" t="str">
        <f>IF(G809="","",VLOOKUP(J809,中子データ!$B$4:$H$4500,6,FALSE))</f>
        <v/>
      </c>
      <c r="AN809" s="418"/>
      <c r="AO809" s="419"/>
      <c r="AP809" s="420"/>
      <c r="AQ809" s="421"/>
      <c r="AR809" s="420"/>
      <c r="AS809" s="436"/>
      <c r="AT809" s="436"/>
      <c r="AU809" s="422"/>
      <c r="AV809" s="11"/>
      <c r="AW809" s="11"/>
      <c r="AX809" s="410">
        <f t="shared" si="433"/>
        <v>0</v>
      </c>
      <c r="AY809" s="411" t="str">
        <f>IF(G809="","",VLOOKUP(J809,中子データ!$B$4:$M$5999,10,FALSE))</f>
        <v/>
      </c>
      <c r="AZ809" s="438" t="str">
        <f>IF(G809="","",VLOOKUP(J809,中子データ!$B$4:$M$5999,9,FALSE))</f>
        <v/>
      </c>
      <c r="BA809" s="412" t="str">
        <f>IF(AQ809="","",VLOOKUP(AQ809,作業者名!$B$4:$C$100,2,FALSE))</f>
        <v/>
      </c>
      <c r="BB809" s="412" t="str">
        <f>IF(AR809="","",VLOOKUP(AR809,作業者名!$B$4:$C$100,2,FALSE))</f>
        <v/>
      </c>
      <c r="BC809" s="412" t="str">
        <f>IF(G809="","",VLOOKUP(J809,中子データ!B$4:N$6004,12,FALSE))</f>
        <v/>
      </c>
      <c r="BD809" s="413" t="str">
        <f>IF(G809="","",VLOOKUP(J809,中子データ!$B$4:$P$4500,15,FALSE))</f>
        <v/>
      </c>
    </row>
    <row r="810" spans="1:56" x14ac:dyDescent="0.15">
      <c r="A810" s="7" t="str">
        <f>IF(G810="","",VLOOKUP(H810,マシン名!$B$4:$C$93,2,FALSE))</f>
        <v/>
      </c>
      <c r="B810" s="7" t="str">
        <f>IF(G810="","",VLOOKUP(I810,作業者名!$B$4:$C$100,2,FALSE))</f>
        <v/>
      </c>
      <c r="C810" s="7" t="str">
        <f>IF(G810="","",VLOOKUP(J810,中子データ!$B$4:$H$4500,2,FALSE))</f>
        <v/>
      </c>
      <c r="D810" s="8" t="str">
        <f>IF(G810="","",VLOOKUP(J810,中子データ!$B$4:$H$4500,4,FALSE))</f>
        <v/>
      </c>
      <c r="E810" s="231" t="str">
        <f t="shared" si="434"/>
        <v/>
      </c>
      <c r="G810" s="238"/>
      <c r="H810" s="9"/>
      <c r="I810" s="9"/>
      <c r="J810" s="9"/>
      <c r="K810" s="10"/>
      <c r="L810" s="10"/>
      <c r="M810" s="6"/>
      <c r="N810" s="6">
        <f t="shared" si="435"/>
        <v>0</v>
      </c>
      <c r="O810" s="250"/>
      <c r="P810" s="250"/>
      <c r="Q810" s="250"/>
      <c r="R810" s="250"/>
      <c r="S810" s="250"/>
      <c r="T810" s="250"/>
      <c r="U810" s="250"/>
      <c r="V810" s="250"/>
      <c r="W810" s="250"/>
      <c r="X810" s="250"/>
      <c r="Y810" s="250"/>
      <c r="Z810" s="4"/>
      <c r="AA810" s="429"/>
      <c r="AB810" s="457">
        <f t="shared" si="436"/>
        <v>0</v>
      </c>
      <c r="AC810" s="11"/>
      <c r="AD810" s="11"/>
      <c r="AE810" s="11"/>
      <c r="AF810" s="11"/>
      <c r="AG810" s="11"/>
      <c r="AH810" s="11"/>
      <c r="AI810" s="11"/>
      <c r="AJ810" s="12"/>
      <c r="AK810" s="445" t="str">
        <f>IF(G810="","",VLOOKUP(J810,中子データ!$B$4:$H$4500,3,FALSE))</f>
        <v/>
      </c>
      <c r="AL810" s="445" t="str">
        <f>IF(G810="","",VLOOKUP(J810,中子データ!$B$4:$H$4500,5,FALSE))</f>
        <v/>
      </c>
      <c r="AM810" s="445" t="str">
        <f>IF(G810="","",VLOOKUP(J810,中子データ!$B$4:$H$4500,6,FALSE))</f>
        <v/>
      </c>
      <c r="AN810" s="418"/>
      <c r="AO810" s="419"/>
      <c r="AP810" s="420"/>
      <c r="AQ810" s="421"/>
      <c r="AR810" s="420"/>
      <c r="AS810" s="436"/>
      <c r="AT810" s="436"/>
      <c r="AU810" s="422"/>
      <c r="AV810" s="11"/>
      <c r="AW810" s="11"/>
      <c r="AX810" s="410">
        <f t="shared" si="433"/>
        <v>0</v>
      </c>
      <c r="AY810" s="411" t="str">
        <f>IF(G810="","",VLOOKUP(J810,中子データ!$B$4:$M$5999,10,FALSE))</f>
        <v/>
      </c>
      <c r="AZ810" s="438" t="str">
        <f>IF(G810="","",VLOOKUP(J810,中子データ!$B$4:$M$5999,9,FALSE))</f>
        <v/>
      </c>
      <c r="BA810" s="412" t="str">
        <f>IF(AQ810="","",VLOOKUP(AQ810,作業者名!$B$4:$C$100,2,FALSE))</f>
        <v/>
      </c>
      <c r="BB810" s="412" t="str">
        <f>IF(AR810="","",VLOOKUP(AR810,作業者名!$B$4:$C$100,2,FALSE))</f>
        <v/>
      </c>
      <c r="BC810" s="412" t="str">
        <f>IF(G810="","",VLOOKUP(J810,中子データ!B$4:N$6004,12,FALSE))</f>
        <v/>
      </c>
      <c r="BD810" s="413" t="str">
        <f>IF(G810="","",VLOOKUP(J810,中子データ!$B$4:$P$4500,15,FALSE))</f>
        <v/>
      </c>
    </row>
    <row r="811" spans="1:56" x14ac:dyDescent="0.15">
      <c r="A811" s="7" t="str">
        <f>IF(G811="","",VLOOKUP(H811,マシン名!$B$4:$C$93,2,FALSE))</f>
        <v/>
      </c>
      <c r="B811" s="7" t="str">
        <f>IF(G811="","",VLOOKUP(I811,作業者名!$B$4:$C$100,2,FALSE))</f>
        <v/>
      </c>
      <c r="C811" s="7" t="str">
        <f>IF(G811="","",VLOOKUP(J811,中子データ!$B$4:$H$4500,2,FALSE))</f>
        <v/>
      </c>
      <c r="D811" s="8" t="str">
        <f>IF(G811="","",VLOOKUP(J811,中子データ!$B$4:$H$4500,4,FALSE))</f>
        <v/>
      </c>
      <c r="E811" s="231" t="str">
        <f t="shared" si="434"/>
        <v/>
      </c>
      <c r="G811" s="238"/>
      <c r="H811" s="247"/>
      <c r="I811" s="248"/>
      <c r="J811" s="245"/>
      <c r="K811" s="10"/>
      <c r="L811" s="10"/>
      <c r="M811" s="6"/>
      <c r="N811" s="6">
        <f t="shared" si="435"/>
        <v>0</v>
      </c>
      <c r="O811" s="250"/>
      <c r="P811" s="250"/>
      <c r="Q811" s="250"/>
      <c r="R811" s="250"/>
      <c r="S811" s="250"/>
      <c r="T811" s="250"/>
      <c r="U811" s="250"/>
      <c r="V811" s="250"/>
      <c r="W811" s="250"/>
      <c r="X811" s="250"/>
      <c r="Y811" s="250"/>
      <c r="Z811" s="4"/>
      <c r="AA811" s="429"/>
      <c r="AB811" s="457">
        <f t="shared" si="436"/>
        <v>0</v>
      </c>
      <c r="AC811" s="11"/>
      <c r="AD811" s="11"/>
      <c r="AE811" s="11"/>
      <c r="AF811" s="11"/>
      <c r="AG811" s="11"/>
      <c r="AH811" s="11"/>
      <c r="AI811" s="11"/>
      <c r="AJ811" s="12"/>
      <c r="AK811" s="445" t="str">
        <f>IF(G811="","",VLOOKUP(J811,中子データ!$B$4:$H$4500,3,FALSE))</f>
        <v/>
      </c>
      <c r="AL811" s="445" t="str">
        <f>IF(G811="","",VLOOKUP(J811,中子データ!$B$4:$H$4500,5,FALSE))</f>
        <v/>
      </c>
      <c r="AM811" s="445" t="str">
        <f>IF(G811="","",VLOOKUP(J811,中子データ!$B$4:$H$4500,6,FALSE))</f>
        <v/>
      </c>
      <c r="AN811" s="418"/>
      <c r="AO811" s="419"/>
      <c r="AP811" s="420"/>
      <c r="AQ811" s="421"/>
      <c r="AR811" s="420"/>
      <c r="AS811" s="436"/>
      <c r="AT811" s="436"/>
      <c r="AU811" s="422"/>
      <c r="AV811" s="11"/>
      <c r="AW811" s="11"/>
      <c r="AX811" s="410">
        <f t="shared" si="433"/>
        <v>0</v>
      </c>
      <c r="AY811" s="411" t="str">
        <f>IF(G811="","",VLOOKUP(J811,中子データ!$B$4:$M$5999,10,FALSE))</f>
        <v/>
      </c>
      <c r="AZ811" s="438" t="str">
        <f>IF(G811="","",VLOOKUP(J811,中子データ!$B$4:$M$5999,9,FALSE))</f>
        <v/>
      </c>
      <c r="BA811" s="412" t="str">
        <f>IF(AQ811="","",VLOOKUP(AQ811,作業者名!$B$4:$C$100,2,FALSE))</f>
        <v/>
      </c>
      <c r="BB811" s="412" t="str">
        <f>IF(AR811="","",VLOOKUP(AR811,作業者名!$B$4:$C$100,2,FALSE))</f>
        <v/>
      </c>
      <c r="BC811" s="412" t="str">
        <f>IF(G811="","",VLOOKUP(J811,中子データ!B$4:N$6004,12,FALSE))</f>
        <v/>
      </c>
      <c r="BD811" s="413" t="str">
        <f>IF(G811="","",VLOOKUP(J811,中子データ!$B$4:$P$4500,15,FALSE))</f>
        <v/>
      </c>
    </row>
    <row r="812" spans="1:56" x14ac:dyDescent="0.15">
      <c r="A812" s="7" t="str">
        <f>IF(G812="","",VLOOKUP(H812,マシン名!$B$4:$C$93,2,FALSE))</f>
        <v/>
      </c>
      <c r="B812" s="7" t="str">
        <f>IF(G812="","",VLOOKUP(I812,作業者名!$B$4:$C$100,2,FALSE))</f>
        <v/>
      </c>
      <c r="C812" s="7" t="str">
        <f>IF(G812="","",VLOOKUP(J812,中子データ!$B$4:$H$4500,2,FALSE))</f>
        <v/>
      </c>
      <c r="D812" s="8" t="str">
        <f>IF(G812="","",VLOOKUP(J812,中子データ!$B$4:$H$4500,4,FALSE))</f>
        <v/>
      </c>
      <c r="E812" s="231" t="str">
        <f>IF(G812="","",D812*K812-AB812)</f>
        <v/>
      </c>
      <c r="G812" s="238"/>
      <c r="H812" s="9"/>
      <c r="I812" s="9"/>
      <c r="J812" s="703"/>
      <c r="K812" s="10"/>
      <c r="L812" s="10"/>
      <c r="M812" s="6"/>
      <c r="N812" s="6">
        <f t="shared" si="435"/>
        <v>0</v>
      </c>
      <c r="O812" s="250"/>
      <c r="P812" s="250"/>
      <c r="Q812" s="250"/>
      <c r="R812" s="250"/>
      <c r="S812" s="250"/>
      <c r="T812" s="250"/>
      <c r="U812" s="250"/>
      <c r="V812" s="250"/>
      <c r="W812" s="250"/>
      <c r="X812" s="250"/>
      <c r="Y812" s="250"/>
      <c r="Z812" s="4"/>
      <c r="AA812" s="429"/>
      <c r="AB812" s="457">
        <f t="shared" si="436"/>
        <v>0</v>
      </c>
      <c r="AC812" s="11"/>
      <c r="AD812" s="11"/>
      <c r="AE812" s="11"/>
      <c r="AF812" s="11"/>
      <c r="AG812" s="11"/>
      <c r="AH812" s="11"/>
      <c r="AI812" s="11"/>
      <c r="AJ812" s="12"/>
      <c r="AK812" s="445" t="str">
        <f>IF(G812="","",VLOOKUP(J812,中子データ!$B$4:$H$4500,3,FALSE))</f>
        <v/>
      </c>
      <c r="AL812" s="445" t="str">
        <f>IF(G812="","",VLOOKUP(J812,中子データ!$B$4:$H$4500,5,FALSE))</f>
        <v/>
      </c>
      <c r="AM812" s="445" t="str">
        <f>IF(G812="","",VLOOKUP(J812,中子データ!$B$4:$H$4500,6,FALSE))</f>
        <v/>
      </c>
      <c r="AN812" s="418"/>
      <c r="AO812" s="419"/>
      <c r="AP812" s="420"/>
      <c r="AQ812" s="421"/>
      <c r="AR812" s="420"/>
      <c r="AS812" s="436"/>
      <c r="AT812" s="436"/>
      <c r="AU812" s="422"/>
      <c r="AV812" s="11"/>
      <c r="AW812" s="11"/>
      <c r="AX812" s="410">
        <f t="shared" si="433"/>
        <v>0</v>
      </c>
      <c r="AY812" s="411" t="str">
        <f>IF(G812="","",VLOOKUP(J812,中子データ!$B$4:$M$5999,10,FALSE))</f>
        <v/>
      </c>
      <c r="AZ812" s="438" t="str">
        <f>IF(G812="","",VLOOKUP(J812,中子データ!$B$4:$M$5999,9,FALSE))</f>
        <v/>
      </c>
      <c r="BA812" s="412" t="str">
        <f>IF(AQ812="","",VLOOKUP(AQ812,作業者名!$B$4:$C$100,2,FALSE))</f>
        <v/>
      </c>
      <c r="BB812" s="412" t="str">
        <f>IF(AR812="","",VLOOKUP(AR812,作業者名!$B$4:$C$100,2,FALSE))</f>
        <v/>
      </c>
      <c r="BC812" s="412" t="str">
        <f>IF(G812="","",VLOOKUP(J812,中子データ!B$4:N$6004,12,FALSE))</f>
        <v/>
      </c>
      <c r="BD812" s="413" t="str">
        <f>IF(G812="","",VLOOKUP(J812,中子データ!$B$4:$P$4500,15,FALSE))</f>
        <v/>
      </c>
    </row>
    <row r="813" spans="1:56" x14ac:dyDescent="0.15">
      <c r="A813" s="7" t="str">
        <f>IF(G813="","",VLOOKUP(H813,マシン名!$B$4:$C$93,2,FALSE))</f>
        <v/>
      </c>
      <c r="B813" s="7" t="str">
        <f>IF(G813="","",VLOOKUP(I813,作業者名!$B$4:$C$100,2,FALSE))</f>
        <v/>
      </c>
      <c r="C813" s="7" t="str">
        <f>IF(G813="","",VLOOKUP(J813,中子データ!$B$4:$H$4500,2,FALSE))</f>
        <v/>
      </c>
      <c r="D813" s="8" t="str">
        <f>IF(G813="","",VLOOKUP(J813,中子データ!$B$4:$H$4500,4,FALSE))</f>
        <v/>
      </c>
      <c r="E813" s="231" t="str">
        <f t="shared" ref="E813:E824" si="437">IF(G813="","",D813*K813-AB813)</f>
        <v/>
      </c>
      <c r="G813" s="238"/>
      <c r="H813" s="9"/>
      <c r="I813" s="9"/>
      <c r="J813" s="9"/>
      <c r="K813" s="10"/>
      <c r="L813" s="10"/>
      <c r="M813" s="6"/>
      <c r="N813" s="6">
        <f t="shared" si="435"/>
        <v>0</v>
      </c>
      <c r="O813" s="250"/>
      <c r="P813" s="250"/>
      <c r="Q813" s="250"/>
      <c r="R813" s="250"/>
      <c r="S813" s="250"/>
      <c r="T813" s="250"/>
      <c r="U813" s="250"/>
      <c r="V813" s="250"/>
      <c r="W813" s="250"/>
      <c r="X813" s="250"/>
      <c r="Y813" s="250"/>
      <c r="Z813" s="4"/>
      <c r="AA813" s="429"/>
      <c r="AB813" s="457">
        <f t="shared" si="436"/>
        <v>0</v>
      </c>
      <c r="AC813" s="11"/>
      <c r="AD813" s="11"/>
      <c r="AE813" s="11"/>
      <c r="AF813" s="11"/>
      <c r="AG813" s="11"/>
      <c r="AH813" s="11"/>
      <c r="AI813" s="11"/>
      <c r="AJ813" s="12"/>
      <c r="AK813" s="445" t="str">
        <f>IF(G813="","",VLOOKUP(J813,中子データ!$B$4:$H$4500,3,FALSE))</f>
        <v/>
      </c>
      <c r="AL813" s="445" t="str">
        <f>IF(G813="","",VLOOKUP(J813,中子データ!$B$4:$H$4500,5,FALSE))</f>
        <v/>
      </c>
      <c r="AM813" s="445" t="str">
        <f>IF(G813="","",VLOOKUP(J813,中子データ!$B$4:$H$4500,6,FALSE))</f>
        <v/>
      </c>
      <c r="AN813" s="418"/>
      <c r="AO813" s="419"/>
      <c r="AP813" s="420"/>
      <c r="AQ813" s="421"/>
      <c r="AR813" s="420"/>
      <c r="AS813" s="436"/>
      <c r="AT813" s="436"/>
      <c r="AU813" s="422"/>
      <c r="AV813" s="11"/>
      <c r="AW813" s="11"/>
      <c r="AX813" s="410">
        <f t="shared" si="433"/>
        <v>0</v>
      </c>
      <c r="AY813" s="411" t="str">
        <f>IF(G813="","",VLOOKUP(J813,中子データ!$B$4:$M$5999,10,FALSE))</f>
        <v/>
      </c>
      <c r="AZ813" s="438" t="str">
        <f>IF(G813="","",VLOOKUP(J813,中子データ!$B$4:$M$5999,9,FALSE))</f>
        <v/>
      </c>
      <c r="BA813" s="412" t="str">
        <f>IF(AQ813="","",VLOOKUP(AQ813,作業者名!$B$4:$C$100,2,FALSE))</f>
        <v/>
      </c>
      <c r="BB813" s="412" t="str">
        <f>IF(AR813="","",VLOOKUP(AR813,作業者名!$B$4:$C$100,2,FALSE))</f>
        <v/>
      </c>
      <c r="BC813" s="412" t="str">
        <f>IF(G813="","",VLOOKUP(J813,中子データ!B$4:N$6004,12,FALSE))</f>
        <v/>
      </c>
      <c r="BD813" s="413" t="str">
        <f>IF(G813="","",VLOOKUP(J813,中子データ!$B$4:$P$4500,15,FALSE))</f>
        <v/>
      </c>
    </row>
    <row r="814" spans="1:56" x14ac:dyDescent="0.15">
      <c r="A814" s="7" t="str">
        <f>IF(G814="","",VLOOKUP(H814,マシン名!$B$4:$C$93,2,FALSE))</f>
        <v/>
      </c>
      <c r="B814" s="7" t="str">
        <f>IF(G814="","",VLOOKUP(I814,作業者名!$B$4:$C$100,2,FALSE))</f>
        <v/>
      </c>
      <c r="C814" s="7" t="str">
        <f>IF(G814="","",VLOOKUP(J814,中子データ!$B$4:$H$4500,2,FALSE))</f>
        <v/>
      </c>
      <c r="D814" s="8" t="str">
        <f>IF(G814="","",VLOOKUP(J814,中子データ!$B$4:$H$4500,4,FALSE))</f>
        <v/>
      </c>
      <c r="E814" s="231" t="str">
        <f t="shared" si="437"/>
        <v/>
      </c>
      <c r="G814" s="238"/>
      <c r="H814" s="9"/>
      <c r="I814" s="9"/>
      <c r="J814" s="9"/>
      <c r="K814" s="10"/>
      <c r="L814" s="10"/>
      <c r="M814" s="6"/>
      <c r="N814" s="6">
        <f t="shared" si="435"/>
        <v>0</v>
      </c>
      <c r="O814" s="250"/>
      <c r="P814" s="250"/>
      <c r="Q814" s="250"/>
      <c r="R814" s="250"/>
      <c r="S814" s="250"/>
      <c r="T814" s="250"/>
      <c r="U814" s="250"/>
      <c r="V814" s="250"/>
      <c r="W814" s="250"/>
      <c r="X814" s="250"/>
      <c r="Y814" s="250"/>
      <c r="Z814" s="4"/>
      <c r="AA814" s="429"/>
      <c r="AB814" s="457">
        <f t="shared" si="436"/>
        <v>0</v>
      </c>
      <c r="AC814" s="11"/>
      <c r="AD814" s="11"/>
      <c r="AE814" s="11"/>
      <c r="AF814" s="11"/>
      <c r="AG814" s="11"/>
      <c r="AH814" s="11"/>
      <c r="AI814" s="11"/>
      <c r="AJ814" s="12"/>
      <c r="AK814" s="445" t="str">
        <f>IF(G814="","",VLOOKUP(J814,中子データ!$B$4:$H$4500,3,FALSE))</f>
        <v/>
      </c>
      <c r="AL814" s="445" t="str">
        <f>IF(G814="","",VLOOKUP(J814,中子データ!$B$4:$H$4500,5,FALSE))</f>
        <v/>
      </c>
      <c r="AM814" s="445" t="str">
        <f>IF(G814="","",VLOOKUP(J814,中子データ!$B$4:$H$4500,6,FALSE))</f>
        <v/>
      </c>
      <c r="AN814" s="418"/>
      <c r="AO814" s="419"/>
      <c r="AP814" s="420"/>
      <c r="AQ814" s="421"/>
      <c r="AR814" s="420"/>
      <c r="AS814" s="436"/>
      <c r="AT814" s="436"/>
      <c r="AU814" s="422"/>
      <c r="AV814" s="11"/>
      <c r="AW814" s="11"/>
      <c r="AX814" s="410">
        <f t="shared" si="433"/>
        <v>0</v>
      </c>
      <c r="AY814" s="411" t="str">
        <f>IF(G814="","",VLOOKUP(J814,中子データ!$B$4:$M$5999,10,FALSE))</f>
        <v/>
      </c>
      <c r="AZ814" s="438" t="str">
        <f>IF(G814="","",VLOOKUP(J814,中子データ!$B$4:$M$5999,9,FALSE))</f>
        <v/>
      </c>
      <c r="BA814" s="412" t="str">
        <f>IF(AQ814="","",VLOOKUP(AQ814,作業者名!$B$4:$C$100,2,FALSE))</f>
        <v/>
      </c>
      <c r="BB814" s="412" t="str">
        <f>IF(AR814="","",VLOOKUP(AR814,作業者名!$B$4:$C$100,2,FALSE))</f>
        <v/>
      </c>
      <c r="BC814" s="412" t="str">
        <f>IF(G814="","",VLOOKUP(J814,中子データ!B$4:N$6004,12,FALSE))</f>
        <v/>
      </c>
      <c r="BD814" s="413" t="str">
        <f>IF(G814="","",VLOOKUP(J814,中子データ!$B$4:$P$4500,15,FALSE))</f>
        <v/>
      </c>
    </row>
    <row r="815" spans="1:56" x14ac:dyDescent="0.15">
      <c r="A815" s="7" t="str">
        <f>IF(G815="","",VLOOKUP(H815,マシン名!$B$4:$C$93,2,FALSE))</f>
        <v/>
      </c>
      <c r="B815" s="7" t="str">
        <f>IF(G815="","",VLOOKUP(I815,作業者名!$B$4:$C$100,2,FALSE))</f>
        <v/>
      </c>
      <c r="C815" s="7" t="str">
        <f>IF(G815="","",VLOOKUP(J815,中子データ!$B$4:$H$4500,2,FALSE))</f>
        <v/>
      </c>
      <c r="D815" s="8" t="str">
        <f>IF(G815="","",VLOOKUP(J815,中子データ!$B$4:$H$4500,4,FALSE))</f>
        <v/>
      </c>
      <c r="E815" s="231" t="str">
        <f t="shared" si="437"/>
        <v/>
      </c>
      <c r="G815" s="238"/>
      <c r="H815" s="9"/>
      <c r="I815" s="9"/>
      <c r="J815" s="9"/>
      <c r="K815" s="10"/>
      <c r="L815" s="10"/>
      <c r="M815" s="6"/>
      <c r="N815" s="6">
        <f t="shared" si="435"/>
        <v>0</v>
      </c>
      <c r="O815" s="250"/>
      <c r="P815" s="250"/>
      <c r="Q815" s="250"/>
      <c r="R815" s="250"/>
      <c r="S815" s="250"/>
      <c r="T815" s="250"/>
      <c r="U815" s="250"/>
      <c r="V815" s="250"/>
      <c r="W815" s="250"/>
      <c r="X815" s="250"/>
      <c r="Y815" s="250"/>
      <c r="Z815" s="4"/>
      <c r="AA815" s="429"/>
      <c r="AB815" s="457">
        <f t="shared" si="436"/>
        <v>0</v>
      </c>
      <c r="AC815" s="11"/>
      <c r="AD815" s="11"/>
      <c r="AE815" s="11"/>
      <c r="AF815" s="11"/>
      <c r="AG815" s="11"/>
      <c r="AH815" s="11"/>
      <c r="AI815" s="11"/>
      <c r="AJ815" s="12"/>
      <c r="AK815" s="445" t="str">
        <f>IF(G815="","",VLOOKUP(J815,中子データ!$B$4:$H$4500,3,FALSE))</f>
        <v/>
      </c>
      <c r="AL815" s="445" t="str">
        <f>IF(G815="","",VLOOKUP(J815,中子データ!$B$4:$H$4500,5,FALSE))</f>
        <v/>
      </c>
      <c r="AM815" s="445" t="str">
        <f>IF(G815="","",VLOOKUP(J815,中子データ!$B$4:$H$4500,6,FALSE))</f>
        <v/>
      </c>
      <c r="AN815" s="418"/>
      <c r="AO815" s="419"/>
      <c r="AP815" s="420"/>
      <c r="AQ815" s="421"/>
      <c r="AR815" s="420"/>
      <c r="AS815" s="436"/>
      <c r="AT815" s="436"/>
      <c r="AU815" s="422"/>
      <c r="AV815" s="11"/>
      <c r="AW815" s="11"/>
      <c r="AX815" s="410">
        <f t="shared" si="433"/>
        <v>0</v>
      </c>
      <c r="AY815" s="411" t="str">
        <f>IF(G815="","",VLOOKUP(J815,中子データ!$B$4:$M$5999,10,FALSE))</f>
        <v/>
      </c>
      <c r="AZ815" s="438" t="str">
        <f>IF(G815="","",VLOOKUP(J815,中子データ!$B$4:$M$5999,9,FALSE))</f>
        <v/>
      </c>
      <c r="BA815" s="412" t="str">
        <f>IF(AQ815="","",VLOOKUP(AQ815,作業者名!$B$4:$C$100,2,FALSE))</f>
        <v/>
      </c>
      <c r="BB815" s="412" t="str">
        <f>IF(AR815="","",VLOOKUP(AR815,作業者名!$B$4:$C$100,2,FALSE))</f>
        <v/>
      </c>
      <c r="BC815" s="412" t="str">
        <f>IF(G815="","",VLOOKUP(J815,中子データ!B$4:N$6004,12,FALSE))</f>
        <v/>
      </c>
      <c r="BD815" s="413" t="str">
        <f>IF(G815="","",VLOOKUP(J815,中子データ!$B$4:$P$4500,15,FALSE))</f>
        <v/>
      </c>
    </row>
    <row r="816" spans="1:56" x14ac:dyDescent="0.15">
      <c r="A816" s="7" t="str">
        <f>IF(G816="","",VLOOKUP(H816,マシン名!$B$4:$C$93,2,FALSE))</f>
        <v/>
      </c>
      <c r="B816" s="7" t="str">
        <f>IF(G816="","",VLOOKUP(I816,作業者名!$B$4:$C$100,2,FALSE))</f>
        <v/>
      </c>
      <c r="C816" s="7" t="str">
        <f>IF(G816="","",VLOOKUP(J816,中子データ!$B$4:$H$4500,2,FALSE))</f>
        <v/>
      </c>
      <c r="D816" s="8" t="str">
        <f>IF(G816="","",VLOOKUP(J816,中子データ!$B$4:$H$4500,4,FALSE))</f>
        <v/>
      </c>
      <c r="E816" s="231" t="str">
        <f t="shared" si="437"/>
        <v/>
      </c>
      <c r="G816" s="238"/>
      <c r="H816" s="9"/>
      <c r="I816" s="9"/>
      <c r="J816" s="9"/>
      <c r="K816" s="10"/>
      <c r="L816" s="10"/>
      <c r="M816" s="6"/>
      <c r="N816" s="6">
        <f t="shared" si="435"/>
        <v>0</v>
      </c>
      <c r="O816" s="250"/>
      <c r="P816" s="250"/>
      <c r="Q816" s="250"/>
      <c r="R816" s="250"/>
      <c r="S816" s="250"/>
      <c r="T816" s="250"/>
      <c r="U816" s="250"/>
      <c r="V816" s="250"/>
      <c r="W816" s="250"/>
      <c r="X816" s="250"/>
      <c r="Y816" s="250"/>
      <c r="Z816" s="4"/>
      <c r="AA816" s="429"/>
      <c r="AB816" s="457">
        <f t="shared" si="436"/>
        <v>0</v>
      </c>
      <c r="AC816" s="11"/>
      <c r="AD816" s="11"/>
      <c r="AE816" s="11"/>
      <c r="AF816" s="11"/>
      <c r="AG816" s="11"/>
      <c r="AH816" s="11"/>
      <c r="AI816" s="11"/>
      <c r="AJ816" s="12"/>
      <c r="AK816" s="445" t="str">
        <f>IF(G816="","",VLOOKUP(J816,中子データ!$B$4:$H$4500,3,FALSE))</f>
        <v/>
      </c>
      <c r="AL816" s="445" t="str">
        <f>IF(G816="","",VLOOKUP(J816,中子データ!$B$4:$H$4500,5,FALSE))</f>
        <v/>
      </c>
      <c r="AM816" s="445" t="str">
        <f>IF(G816="","",VLOOKUP(J816,中子データ!$B$4:$H$4500,6,FALSE))</f>
        <v/>
      </c>
      <c r="AN816" s="418"/>
      <c r="AO816" s="419"/>
      <c r="AP816" s="420"/>
      <c r="AQ816" s="421"/>
      <c r="AR816" s="420"/>
      <c r="AS816" s="436"/>
      <c r="AT816" s="436"/>
      <c r="AU816" s="422"/>
      <c r="AV816" s="11"/>
      <c r="AW816" s="11"/>
      <c r="AX816" s="410">
        <f t="shared" si="433"/>
        <v>0</v>
      </c>
      <c r="AY816" s="411" t="str">
        <f>IF(G816="","",VLOOKUP(J816,中子データ!$B$4:$M$5999,10,FALSE))</f>
        <v/>
      </c>
      <c r="AZ816" s="438" t="str">
        <f>IF(G816="","",VLOOKUP(J816,中子データ!$B$4:$M$5999,9,FALSE))</f>
        <v/>
      </c>
      <c r="BA816" s="412" t="str">
        <f>IF(AQ816="","",VLOOKUP(AQ816,作業者名!$B$4:$C$100,2,FALSE))</f>
        <v/>
      </c>
      <c r="BB816" s="412" t="str">
        <f>IF(AR816="","",VLOOKUP(AR816,作業者名!$B$4:$C$100,2,FALSE))</f>
        <v/>
      </c>
      <c r="BC816" s="412" t="str">
        <f>IF(G816="","",VLOOKUP(J816,中子データ!B$4:N$6004,12,FALSE))</f>
        <v/>
      </c>
      <c r="BD816" s="413" t="str">
        <f>IF(G816="","",VLOOKUP(J816,中子データ!$B$4:$P$4500,15,FALSE))</f>
        <v/>
      </c>
    </row>
    <row r="817" spans="1:56" x14ac:dyDescent="0.15">
      <c r="A817" s="7" t="str">
        <f>IF(G817="","",VLOOKUP(H817,マシン名!$B$4:$C$93,2,FALSE))</f>
        <v/>
      </c>
      <c r="B817" s="7" t="str">
        <f>IF(G817="","",VLOOKUP(I817,作業者名!$B$4:$C$100,2,FALSE))</f>
        <v/>
      </c>
      <c r="C817" s="7" t="str">
        <f>IF(G817="","",VLOOKUP(J817,中子データ!$B$4:$H$4500,2,FALSE))</f>
        <v/>
      </c>
      <c r="D817" s="8" t="str">
        <f>IF(G817="","",VLOOKUP(J817,中子データ!$B$4:$H$4500,4,FALSE))</f>
        <v/>
      </c>
      <c r="E817" s="231" t="str">
        <f t="shared" si="437"/>
        <v/>
      </c>
      <c r="G817" s="238"/>
      <c r="H817" s="9"/>
      <c r="I817" s="9"/>
      <c r="J817" s="9"/>
      <c r="K817" s="10"/>
      <c r="L817" s="10"/>
      <c r="M817" s="6"/>
      <c r="N817" s="6">
        <f t="shared" si="435"/>
        <v>0</v>
      </c>
      <c r="O817" s="250"/>
      <c r="P817" s="250"/>
      <c r="Q817" s="250"/>
      <c r="R817" s="250"/>
      <c r="S817" s="250"/>
      <c r="T817" s="250"/>
      <c r="U817" s="250"/>
      <c r="V817" s="250"/>
      <c r="W817" s="250"/>
      <c r="X817" s="250"/>
      <c r="Y817" s="250"/>
      <c r="Z817" s="4"/>
      <c r="AA817" s="429"/>
      <c r="AB817" s="457">
        <f t="shared" si="436"/>
        <v>0</v>
      </c>
      <c r="AC817" s="11"/>
      <c r="AD817" s="11"/>
      <c r="AE817" s="11"/>
      <c r="AF817" s="11"/>
      <c r="AG817" s="11"/>
      <c r="AH817" s="11"/>
      <c r="AI817" s="11"/>
      <c r="AJ817" s="12"/>
      <c r="AK817" s="445" t="str">
        <f>IF(G817="","",VLOOKUP(J817,中子データ!$B$4:$H$4500,3,FALSE))</f>
        <v/>
      </c>
      <c r="AL817" s="445" t="str">
        <f>IF(G817="","",VLOOKUP(J817,中子データ!$B$4:$H$4500,5,FALSE))</f>
        <v/>
      </c>
      <c r="AM817" s="445" t="str">
        <f>IF(G817="","",VLOOKUP(J817,中子データ!$B$4:$H$4500,6,FALSE))</f>
        <v/>
      </c>
      <c r="AN817" s="418"/>
      <c r="AO817" s="419"/>
      <c r="AP817" s="420"/>
      <c r="AQ817" s="421"/>
      <c r="AR817" s="420"/>
      <c r="AS817" s="436"/>
      <c r="AT817" s="436"/>
      <c r="AU817" s="422"/>
      <c r="AV817" s="11"/>
      <c r="AW817" s="11"/>
      <c r="AX817" s="410">
        <f t="shared" si="433"/>
        <v>0</v>
      </c>
      <c r="AY817" s="411" t="str">
        <f>IF(G817="","",VLOOKUP(J817,中子データ!$B$4:$M$5999,10,FALSE))</f>
        <v/>
      </c>
      <c r="AZ817" s="438" t="str">
        <f>IF(G817="","",VLOOKUP(J817,中子データ!$B$4:$M$5999,9,FALSE))</f>
        <v/>
      </c>
      <c r="BA817" s="412" t="str">
        <f>IF(AQ817="","",VLOOKUP(AQ817,作業者名!$B$4:$C$100,2,FALSE))</f>
        <v/>
      </c>
      <c r="BB817" s="412" t="str">
        <f>IF(AR817="","",VLOOKUP(AR817,作業者名!$B$4:$C$100,2,FALSE))</f>
        <v/>
      </c>
      <c r="BC817" s="412" t="str">
        <f>IF(G817="","",VLOOKUP(J817,中子データ!B$4:N$6004,12,FALSE))</f>
        <v/>
      </c>
      <c r="BD817" s="413" t="str">
        <f>IF(G817="","",VLOOKUP(J817,中子データ!$B$4:$P$4500,15,FALSE))</f>
        <v/>
      </c>
    </row>
    <row r="818" spans="1:56" x14ac:dyDescent="0.15">
      <c r="A818" s="7" t="str">
        <f>IF(G818="","",VLOOKUP(H818,マシン名!$B$4:$C$93,2,FALSE))</f>
        <v/>
      </c>
      <c r="B818" s="7" t="str">
        <f>IF(G818="","",VLOOKUP(I818,作業者名!$B$4:$C$100,2,FALSE))</f>
        <v/>
      </c>
      <c r="C818" s="7" t="str">
        <f>IF(G818="","",VLOOKUP(J818,中子データ!$B$4:$H$4500,2,FALSE))</f>
        <v/>
      </c>
      <c r="D818" s="8" t="str">
        <f>IF(G818="","",VLOOKUP(J818,中子データ!$B$4:$H$4500,4,FALSE))</f>
        <v/>
      </c>
      <c r="E818" s="231" t="str">
        <f t="shared" si="437"/>
        <v/>
      </c>
      <c r="G818" s="238"/>
      <c r="H818" s="9"/>
      <c r="I818" s="9"/>
      <c r="J818" s="9"/>
      <c r="K818" s="10"/>
      <c r="L818" s="10"/>
      <c r="M818" s="6"/>
      <c r="N818" s="6">
        <f t="shared" si="435"/>
        <v>0</v>
      </c>
      <c r="O818" s="250"/>
      <c r="P818" s="250"/>
      <c r="Q818" s="250"/>
      <c r="R818" s="250"/>
      <c r="S818" s="250"/>
      <c r="T818" s="250"/>
      <c r="U818" s="250"/>
      <c r="V818" s="250"/>
      <c r="W818" s="250"/>
      <c r="X818" s="250"/>
      <c r="Y818" s="250"/>
      <c r="Z818" s="4"/>
      <c r="AA818" s="429"/>
      <c r="AB818" s="457">
        <f t="shared" si="436"/>
        <v>0</v>
      </c>
      <c r="AC818" s="11"/>
      <c r="AD818" s="11"/>
      <c r="AE818" s="11"/>
      <c r="AF818" s="11"/>
      <c r="AG818" s="11"/>
      <c r="AH818" s="11"/>
      <c r="AI818" s="11"/>
      <c r="AJ818" s="12"/>
      <c r="AK818" s="445" t="str">
        <f>IF(G818="","",VLOOKUP(J818,中子データ!$B$4:$H$4500,3,FALSE))</f>
        <v/>
      </c>
      <c r="AL818" s="445" t="str">
        <f>IF(G818="","",VLOOKUP(J818,中子データ!$B$4:$H$4500,5,FALSE))</f>
        <v/>
      </c>
      <c r="AM818" s="445" t="str">
        <f>IF(G818="","",VLOOKUP(J818,中子データ!$B$4:$H$4500,6,FALSE))</f>
        <v/>
      </c>
      <c r="AN818" s="418"/>
      <c r="AO818" s="419"/>
      <c r="AP818" s="420"/>
      <c r="AQ818" s="421"/>
      <c r="AR818" s="420"/>
      <c r="AS818" s="436"/>
      <c r="AT818" s="436"/>
      <c r="AU818" s="422"/>
      <c r="AV818" s="11"/>
      <c r="AW818" s="11"/>
      <c r="AX818" s="410">
        <f t="shared" si="433"/>
        <v>0</v>
      </c>
      <c r="AY818" s="411" t="str">
        <f>IF(G818="","",VLOOKUP(J818,中子データ!$B$4:$M$5999,10,FALSE))</f>
        <v/>
      </c>
      <c r="AZ818" s="438" t="str">
        <f>IF(G818="","",VLOOKUP(J818,中子データ!$B$4:$M$5999,9,FALSE))</f>
        <v/>
      </c>
      <c r="BA818" s="412" t="str">
        <f>IF(AQ818="","",VLOOKUP(AQ818,作業者名!$B$4:$C$100,2,FALSE))</f>
        <v/>
      </c>
      <c r="BB818" s="412" t="str">
        <f>IF(AR818="","",VLOOKUP(AR818,作業者名!$B$4:$C$100,2,FALSE))</f>
        <v/>
      </c>
      <c r="BC818" s="412" t="str">
        <f>IF(G818="","",VLOOKUP(J818,中子データ!B$4:N$6004,12,FALSE))</f>
        <v/>
      </c>
      <c r="BD818" s="413" t="str">
        <f>IF(G818="","",VLOOKUP(J818,中子データ!$B$4:$P$4500,15,FALSE))</f>
        <v/>
      </c>
    </row>
    <row r="819" spans="1:56" x14ac:dyDescent="0.15">
      <c r="A819" s="7" t="str">
        <f>IF(G819="","",VLOOKUP(H819,マシン名!$B$4:$C$93,2,FALSE))</f>
        <v/>
      </c>
      <c r="B819" s="7" t="str">
        <f>IF(G819="","",VLOOKUP(I819,作業者名!$B$4:$C$100,2,FALSE))</f>
        <v/>
      </c>
      <c r="C819" s="7" t="str">
        <f>IF(G819="","",VLOOKUP(J819,中子データ!$B$4:$H$4500,2,FALSE))</f>
        <v/>
      </c>
      <c r="D819" s="8" t="str">
        <f>IF(G819="","",VLOOKUP(J819,中子データ!$B$4:$H$4500,4,FALSE))</f>
        <v/>
      </c>
      <c r="E819" s="231" t="str">
        <f t="shared" si="437"/>
        <v/>
      </c>
      <c r="G819" s="238"/>
      <c r="H819" s="9"/>
      <c r="I819" s="9"/>
      <c r="J819" s="9"/>
      <c r="K819" s="10"/>
      <c r="L819" s="10"/>
      <c r="M819" s="6"/>
      <c r="N819" s="6">
        <f t="shared" si="435"/>
        <v>0</v>
      </c>
      <c r="O819" s="250"/>
      <c r="P819" s="250"/>
      <c r="Q819" s="250"/>
      <c r="R819" s="250"/>
      <c r="S819" s="250"/>
      <c r="T819" s="250"/>
      <c r="U819" s="250"/>
      <c r="V819" s="250"/>
      <c r="W819" s="250"/>
      <c r="X819" s="250"/>
      <c r="Y819" s="250"/>
      <c r="Z819" s="4"/>
      <c r="AA819" s="429"/>
      <c r="AB819" s="457">
        <f t="shared" si="436"/>
        <v>0</v>
      </c>
      <c r="AC819" s="11"/>
      <c r="AD819" s="11"/>
      <c r="AE819" s="11"/>
      <c r="AF819" s="11"/>
      <c r="AG819" s="11"/>
      <c r="AH819" s="11"/>
      <c r="AI819" s="11"/>
      <c r="AJ819" s="12"/>
      <c r="AK819" s="445" t="str">
        <f>IF(G819="","",VLOOKUP(J819,中子データ!$B$4:$H$4500,3,FALSE))</f>
        <v/>
      </c>
      <c r="AL819" s="445" t="str">
        <f>IF(G819="","",VLOOKUP(J819,中子データ!$B$4:$H$4500,5,FALSE))</f>
        <v/>
      </c>
      <c r="AM819" s="445" t="str">
        <f>IF(G819="","",VLOOKUP(J819,中子データ!$B$4:$H$4500,6,FALSE))</f>
        <v/>
      </c>
      <c r="AN819" s="418"/>
      <c r="AO819" s="419"/>
      <c r="AP819" s="420"/>
      <c r="AQ819" s="421"/>
      <c r="AR819" s="420"/>
      <c r="AS819" s="436"/>
      <c r="AT819" s="436"/>
      <c r="AU819" s="422"/>
      <c r="AV819" s="11"/>
      <c r="AW819" s="11"/>
      <c r="AX819" s="410">
        <f t="shared" si="433"/>
        <v>0</v>
      </c>
      <c r="AY819" s="411" t="str">
        <f>IF(G819="","",VLOOKUP(J819,中子データ!$B$4:$M$5999,10,FALSE))</f>
        <v/>
      </c>
      <c r="AZ819" s="438" t="str">
        <f>IF(G819="","",VLOOKUP(J819,中子データ!$B$4:$M$5999,9,FALSE))</f>
        <v/>
      </c>
      <c r="BA819" s="412" t="str">
        <f>IF(AQ819="","",VLOOKUP(AQ819,作業者名!$B$4:$C$100,2,FALSE))</f>
        <v/>
      </c>
      <c r="BB819" s="412" t="str">
        <f>IF(AR819="","",VLOOKUP(AR819,作業者名!$B$4:$C$100,2,FALSE))</f>
        <v/>
      </c>
      <c r="BC819" s="412" t="str">
        <f>IF(G819="","",VLOOKUP(J819,中子データ!B$4:N$6004,12,FALSE))</f>
        <v/>
      </c>
      <c r="BD819" s="413" t="str">
        <f>IF(G819="","",VLOOKUP(J819,中子データ!$B$4:$P$4500,15,FALSE))</f>
        <v/>
      </c>
    </row>
    <row r="820" spans="1:56" x14ac:dyDescent="0.15">
      <c r="A820" s="7" t="str">
        <f>IF(G820="","",VLOOKUP(H820,マシン名!$B$4:$C$93,2,FALSE))</f>
        <v/>
      </c>
      <c r="B820" s="7" t="str">
        <f>IF(G820="","",VLOOKUP(I820,作業者名!$B$4:$C$100,2,FALSE))</f>
        <v/>
      </c>
      <c r="C820" s="7" t="str">
        <f>IF(G820="","",VLOOKUP(J820,中子データ!$B$4:$H$4500,2,FALSE))</f>
        <v/>
      </c>
      <c r="D820" s="8" t="str">
        <f>IF(G820="","",VLOOKUP(J820,中子データ!$B$4:$H$4500,4,FALSE))</f>
        <v/>
      </c>
      <c r="E820" s="231" t="str">
        <f t="shared" si="437"/>
        <v/>
      </c>
      <c r="G820" s="238"/>
      <c r="H820" s="9"/>
      <c r="I820" s="9"/>
      <c r="J820" s="9"/>
      <c r="K820" s="10"/>
      <c r="L820" s="10"/>
      <c r="M820" s="6"/>
      <c r="N820" s="6">
        <f t="shared" si="435"/>
        <v>0</v>
      </c>
      <c r="O820" s="250"/>
      <c r="P820" s="250"/>
      <c r="Q820" s="250"/>
      <c r="R820" s="250"/>
      <c r="S820" s="250"/>
      <c r="T820" s="250"/>
      <c r="U820" s="250"/>
      <c r="V820" s="250"/>
      <c r="W820" s="250"/>
      <c r="X820" s="250"/>
      <c r="Y820" s="250"/>
      <c r="Z820" s="4"/>
      <c r="AA820" s="429"/>
      <c r="AB820" s="457">
        <f t="shared" si="436"/>
        <v>0</v>
      </c>
      <c r="AC820" s="11"/>
      <c r="AD820" s="11"/>
      <c r="AE820" s="11"/>
      <c r="AF820" s="11"/>
      <c r="AG820" s="11"/>
      <c r="AH820" s="11"/>
      <c r="AI820" s="11"/>
      <c r="AJ820" s="12"/>
      <c r="AK820" s="445" t="str">
        <f>IF(G820="","",VLOOKUP(J820,中子データ!$B$4:$H$4500,3,FALSE))</f>
        <v/>
      </c>
      <c r="AL820" s="445" t="str">
        <f>IF(G820="","",VLOOKUP(J820,中子データ!$B$4:$H$4500,5,FALSE))</f>
        <v/>
      </c>
      <c r="AM820" s="445" t="str">
        <f>IF(G820="","",VLOOKUP(J820,中子データ!$B$4:$H$4500,6,FALSE))</f>
        <v/>
      </c>
      <c r="AN820" s="418"/>
      <c r="AO820" s="419"/>
      <c r="AP820" s="420"/>
      <c r="AQ820" s="421"/>
      <c r="AR820" s="420"/>
      <c r="AS820" s="436"/>
      <c r="AT820" s="436"/>
      <c r="AU820" s="422"/>
      <c r="AV820" s="11"/>
      <c r="AW820" s="11"/>
      <c r="AX820" s="410">
        <f t="shared" si="433"/>
        <v>0</v>
      </c>
      <c r="AY820" s="411" t="str">
        <f>IF(G820="","",VLOOKUP(J820,中子データ!$B$4:$M$5999,10,FALSE))</f>
        <v/>
      </c>
      <c r="AZ820" s="438" t="str">
        <f>IF(G820="","",VLOOKUP(J820,中子データ!$B$4:$M$5999,9,FALSE))</f>
        <v/>
      </c>
      <c r="BA820" s="412" t="str">
        <f>IF(AQ820="","",VLOOKUP(AQ820,作業者名!$B$4:$C$100,2,FALSE))</f>
        <v/>
      </c>
      <c r="BB820" s="412" t="str">
        <f>IF(AR820="","",VLOOKUP(AR820,作業者名!$B$4:$C$100,2,FALSE))</f>
        <v/>
      </c>
      <c r="BC820" s="412" t="str">
        <f>IF(G820="","",VLOOKUP(J820,中子データ!B$4:N$6004,12,FALSE))</f>
        <v/>
      </c>
      <c r="BD820" s="413" t="str">
        <f>IF(G820="","",VLOOKUP(J820,中子データ!$B$4:$P$4500,15,FALSE))</f>
        <v/>
      </c>
    </row>
    <row r="821" spans="1:56" x14ac:dyDescent="0.15">
      <c r="A821" s="7" t="str">
        <f>IF(G821="","",VLOOKUP(H821,マシン名!$B$4:$C$93,2,FALSE))</f>
        <v/>
      </c>
      <c r="B821" s="7" t="str">
        <f>IF(G821="","",VLOOKUP(I821,作業者名!$B$4:$C$100,2,FALSE))</f>
        <v/>
      </c>
      <c r="C821" s="7" t="str">
        <f>IF(G821="","",VLOOKUP(J821,中子データ!$B$4:$H$4500,2,FALSE))</f>
        <v/>
      </c>
      <c r="D821" s="8" t="str">
        <f>IF(G821="","",VLOOKUP(J821,中子データ!$B$4:$H$4500,4,FALSE))</f>
        <v/>
      </c>
      <c r="E821" s="231" t="str">
        <f t="shared" si="437"/>
        <v/>
      </c>
      <c r="G821" s="238"/>
      <c r="H821" s="9"/>
      <c r="I821" s="9"/>
      <c r="J821" s="9"/>
      <c r="K821" s="10"/>
      <c r="L821" s="10"/>
      <c r="M821" s="6"/>
      <c r="N821" s="6">
        <f t="shared" si="435"/>
        <v>0</v>
      </c>
      <c r="O821" s="250"/>
      <c r="P821" s="250"/>
      <c r="Q821" s="250"/>
      <c r="R821" s="250"/>
      <c r="S821" s="250"/>
      <c r="T821" s="250"/>
      <c r="U821" s="250"/>
      <c r="V821" s="250"/>
      <c r="W821" s="250"/>
      <c r="X821" s="250"/>
      <c r="Y821" s="250"/>
      <c r="Z821" s="4"/>
      <c r="AA821" s="429"/>
      <c r="AB821" s="457">
        <f t="shared" si="436"/>
        <v>0</v>
      </c>
      <c r="AC821" s="11"/>
      <c r="AD821" s="11"/>
      <c r="AE821" s="11"/>
      <c r="AF821" s="11"/>
      <c r="AG821" s="11"/>
      <c r="AH821" s="11"/>
      <c r="AI821" s="11"/>
      <c r="AJ821" s="12"/>
      <c r="AK821" s="445" t="str">
        <f>IF(G821="","",VLOOKUP(J821,中子データ!$B$4:$H$4500,3,FALSE))</f>
        <v/>
      </c>
      <c r="AL821" s="445" t="str">
        <f>IF(G821="","",VLOOKUP(J821,中子データ!$B$4:$H$4500,5,FALSE))</f>
        <v/>
      </c>
      <c r="AM821" s="445" t="str">
        <f>IF(G821="","",VLOOKUP(J821,中子データ!$B$4:$H$4500,6,FALSE))</f>
        <v/>
      </c>
      <c r="AN821" s="418"/>
      <c r="AO821" s="419"/>
      <c r="AP821" s="420"/>
      <c r="AQ821" s="421"/>
      <c r="AR821" s="420"/>
      <c r="AS821" s="436"/>
      <c r="AT821" s="436"/>
      <c r="AU821" s="422"/>
      <c r="AV821" s="11"/>
      <c r="AW821" s="11"/>
      <c r="AX821" s="410">
        <f t="shared" si="433"/>
        <v>0</v>
      </c>
      <c r="AY821" s="411" t="str">
        <f>IF(G821="","",VLOOKUP(J821,中子データ!$B$4:$M$5999,10,FALSE))</f>
        <v/>
      </c>
      <c r="AZ821" s="438" t="str">
        <f>IF(G821="","",VLOOKUP(J821,中子データ!$B$4:$M$5999,9,FALSE))</f>
        <v/>
      </c>
      <c r="BA821" s="412" t="str">
        <f>IF(AQ821="","",VLOOKUP(AQ821,作業者名!$B$4:$C$100,2,FALSE))</f>
        <v/>
      </c>
      <c r="BB821" s="412" t="str">
        <f>IF(AR821="","",VLOOKUP(AR821,作業者名!$B$4:$C$100,2,FALSE))</f>
        <v/>
      </c>
      <c r="BC821" s="412" t="str">
        <f>IF(G821="","",VLOOKUP(J821,中子データ!B$4:N$6004,12,FALSE))</f>
        <v/>
      </c>
      <c r="BD821" s="413" t="str">
        <f>IF(G821="","",VLOOKUP(J821,中子データ!$B$4:$P$4500,15,FALSE))</f>
        <v/>
      </c>
    </row>
    <row r="822" spans="1:56" x14ac:dyDescent="0.15">
      <c r="A822" s="7" t="str">
        <f>IF(G822="","",VLOOKUP(H822,マシン名!$B$4:$C$93,2,FALSE))</f>
        <v/>
      </c>
      <c r="B822" s="7" t="str">
        <f>IF(G822="","",VLOOKUP(I822,作業者名!$B$4:$C$100,2,FALSE))</f>
        <v/>
      </c>
      <c r="C822" s="7" t="str">
        <f>IF(G822="","",VLOOKUP(J822,中子データ!$B$4:$H$4500,2,FALSE))</f>
        <v/>
      </c>
      <c r="D822" s="8" t="str">
        <f>IF(G822="","",VLOOKUP(J822,中子データ!$B$4:$H$4500,4,FALSE))</f>
        <v/>
      </c>
      <c r="E822" s="231" t="str">
        <f t="shared" si="437"/>
        <v/>
      </c>
      <c r="G822" s="238"/>
      <c r="H822" s="9"/>
      <c r="I822" s="9"/>
      <c r="J822" s="9"/>
      <c r="K822" s="10"/>
      <c r="L822" s="10"/>
      <c r="M822" s="6"/>
      <c r="N822" s="6">
        <f t="shared" si="435"/>
        <v>0</v>
      </c>
      <c r="O822" s="250"/>
      <c r="P822" s="250"/>
      <c r="Q822" s="250"/>
      <c r="R822" s="250"/>
      <c r="S822" s="250"/>
      <c r="T822" s="250"/>
      <c r="U822" s="250"/>
      <c r="V822" s="250"/>
      <c r="W822" s="250"/>
      <c r="X822" s="250"/>
      <c r="Y822" s="250"/>
      <c r="Z822" s="4"/>
      <c r="AA822" s="429"/>
      <c r="AB822" s="457">
        <f t="shared" si="436"/>
        <v>0</v>
      </c>
      <c r="AC822" s="11"/>
      <c r="AD822" s="11"/>
      <c r="AE822" s="11"/>
      <c r="AF822" s="11"/>
      <c r="AG822" s="11"/>
      <c r="AH822" s="11"/>
      <c r="AI822" s="11"/>
      <c r="AJ822" s="12"/>
      <c r="AK822" s="445" t="str">
        <f>IF(G822="","",VLOOKUP(J822,中子データ!$B$4:$H$4500,3,FALSE))</f>
        <v/>
      </c>
      <c r="AL822" s="445" t="str">
        <f>IF(G822="","",VLOOKUP(J822,中子データ!$B$4:$H$4500,5,FALSE))</f>
        <v/>
      </c>
      <c r="AM822" s="445" t="str">
        <f>IF(G822="","",VLOOKUP(J822,中子データ!$B$4:$H$4500,6,FALSE))</f>
        <v/>
      </c>
      <c r="AN822" s="418"/>
      <c r="AO822" s="419"/>
      <c r="AP822" s="420"/>
      <c r="AQ822" s="421"/>
      <c r="AR822" s="420"/>
      <c r="AS822" s="436"/>
      <c r="AT822" s="436"/>
      <c r="AU822" s="422"/>
      <c r="AV822" s="11"/>
      <c r="AW822" s="11"/>
      <c r="AX822" s="410">
        <f t="shared" si="433"/>
        <v>0</v>
      </c>
      <c r="AY822" s="411" t="str">
        <f>IF(G822="","",VLOOKUP(J822,中子データ!$B$4:$M$5999,10,FALSE))</f>
        <v/>
      </c>
      <c r="AZ822" s="438" t="str">
        <f>IF(G822="","",VLOOKUP(J822,中子データ!$B$4:$M$5999,9,FALSE))</f>
        <v/>
      </c>
      <c r="BA822" s="412" t="str">
        <f>IF(AQ822="","",VLOOKUP(AQ822,作業者名!$B$4:$C$100,2,FALSE))</f>
        <v/>
      </c>
      <c r="BB822" s="412" t="str">
        <f>IF(AR822="","",VLOOKUP(AR822,作業者名!$B$4:$C$100,2,FALSE))</f>
        <v/>
      </c>
      <c r="BC822" s="412" t="str">
        <f>IF(G822="","",VLOOKUP(J822,中子データ!B$4:N$6004,12,FALSE))</f>
        <v/>
      </c>
      <c r="BD822" s="413" t="str">
        <f>IF(G822="","",VLOOKUP(J822,中子データ!$B$4:$P$4500,15,FALSE))</f>
        <v/>
      </c>
    </row>
    <row r="823" spans="1:56" x14ac:dyDescent="0.15">
      <c r="A823" s="7" t="str">
        <f>IF(G823="","",VLOOKUP(H823,マシン名!$B$4:$C$93,2,FALSE))</f>
        <v/>
      </c>
      <c r="B823" s="7" t="str">
        <f>IF(G823="","",VLOOKUP(I823,作業者名!$B$4:$C$100,2,FALSE))</f>
        <v/>
      </c>
      <c r="C823" s="7" t="str">
        <f>IF(G823="","",VLOOKUP(J823,中子データ!$B$4:$H$4500,2,FALSE))</f>
        <v/>
      </c>
      <c r="D823" s="8" t="str">
        <f>IF(G823="","",VLOOKUP(J823,中子データ!$B$4:$H$4500,4,FALSE))</f>
        <v/>
      </c>
      <c r="E823" s="231" t="str">
        <f t="shared" si="437"/>
        <v/>
      </c>
      <c r="G823" s="238"/>
      <c r="H823" s="9"/>
      <c r="I823" s="9"/>
      <c r="J823" s="9"/>
      <c r="K823" s="10"/>
      <c r="L823" s="10"/>
      <c r="M823" s="6"/>
      <c r="N823" s="6">
        <f t="shared" si="435"/>
        <v>0</v>
      </c>
      <c r="O823" s="250"/>
      <c r="P823" s="250"/>
      <c r="Q823" s="250"/>
      <c r="R823" s="250"/>
      <c r="S823" s="250"/>
      <c r="T823" s="250"/>
      <c r="U823" s="250"/>
      <c r="V823" s="250"/>
      <c r="W823" s="250"/>
      <c r="X823" s="250"/>
      <c r="Y823" s="250"/>
      <c r="Z823" s="4"/>
      <c r="AA823" s="429"/>
      <c r="AB823" s="457">
        <f t="shared" si="436"/>
        <v>0</v>
      </c>
      <c r="AC823" s="11"/>
      <c r="AD823" s="11"/>
      <c r="AE823" s="11"/>
      <c r="AF823" s="11"/>
      <c r="AG823" s="11"/>
      <c r="AH823" s="11"/>
      <c r="AI823" s="11"/>
      <c r="AJ823" s="12"/>
      <c r="AK823" s="445" t="str">
        <f>IF(G823="","",VLOOKUP(J823,中子データ!$B$4:$H$4500,3,FALSE))</f>
        <v/>
      </c>
      <c r="AL823" s="445" t="str">
        <f>IF(G823="","",VLOOKUP(J823,中子データ!$B$4:$H$4500,5,FALSE))</f>
        <v/>
      </c>
      <c r="AM823" s="445" t="str">
        <f>IF(G823="","",VLOOKUP(J823,中子データ!$B$4:$H$4500,6,FALSE))</f>
        <v/>
      </c>
      <c r="AN823" s="418"/>
      <c r="AO823" s="419"/>
      <c r="AP823" s="420"/>
      <c r="AQ823" s="421"/>
      <c r="AR823" s="420"/>
      <c r="AS823" s="436"/>
      <c r="AT823" s="436"/>
      <c r="AU823" s="422"/>
      <c r="AV823" s="11"/>
      <c r="AW823" s="11"/>
      <c r="AX823" s="410">
        <f t="shared" si="433"/>
        <v>0</v>
      </c>
      <c r="AY823" s="411" t="str">
        <f>IF(G823="","",VLOOKUP(J823,中子データ!$B$4:$M$5999,10,FALSE))</f>
        <v/>
      </c>
      <c r="AZ823" s="438" t="str">
        <f>IF(G823="","",VLOOKUP(J823,中子データ!$B$4:$M$5999,9,FALSE))</f>
        <v/>
      </c>
      <c r="BA823" s="412" t="str">
        <f>IF(AQ823="","",VLOOKUP(AQ823,作業者名!$B$4:$C$100,2,FALSE))</f>
        <v/>
      </c>
      <c r="BB823" s="412" t="str">
        <f>IF(AR823="","",VLOOKUP(AR823,作業者名!$B$4:$C$100,2,FALSE))</f>
        <v/>
      </c>
      <c r="BC823" s="412" t="str">
        <f>IF(G823="","",VLOOKUP(J823,中子データ!B$4:N$6004,12,FALSE))</f>
        <v/>
      </c>
      <c r="BD823" s="413" t="str">
        <f>IF(G823="","",VLOOKUP(J823,中子データ!$B$4:$P$4500,15,FALSE))</f>
        <v/>
      </c>
    </row>
    <row r="824" spans="1:56" x14ac:dyDescent="0.15">
      <c r="A824" s="7" t="str">
        <f>IF(G824="","",VLOOKUP(H824,マシン名!$B$4:$C$93,2,FALSE))</f>
        <v/>
      </c>
      <c r="B824" s="7" t="str">
        <f>IF(G824="","",VLOOKUP(I824,作業者名!$B$4:$C$100,2,FALSE))</f>
        <v/>
      </c>
      <c r="C824" s="7" t="str">
        <f>IF(G824="","",VLOOKUP(J824,中子データ!$B$4:$H$4500,2,FALSE))</f>
        <v/>
      </c>
      <c r="D824" s="8" t="str">
        <f>IF(G824="","",VLOOKUP(J824,中子データ!$B$4:$H$4500,4,FALSE))</f>
        <v/>
      </c>
      <c r="E824" s="231" t="str">
        <f t="shared" si="437"/>
        <v/>
      </c>
      <c r="G824" s="238"/>
      <c r="H824" s="9"/>
      <c r="I824" s="9"/>
      <c r="J824" s="9"/>
      <c r="K824" s="10"/>
      <c r="L824" s="10"/>
      <c r="M824" s="6"/>
      <c r="N824" s="6">
        <f t="shared" si="435"/>
        <v>0</v>
      </c>
      <c r="O824" s="250"/>
      <c r="P824" s="250"/>
      <c r="Q824" s="250"/>
      <c r="R824" s="250"/>
      <c r="S824" s="250"/>
      <c r="T824" s="250"/>
      <c r="U824" s="250"/>
      <c r="V824" s="250"/>
      <c r="W824" s="250"/>
      <c r="X824" s="250"/>
      <c r="Y824" s="250"/>
      <c r="Z824" s="4"/>
      <c r="AA824" s="429"/>
      <c r="AB824" s="457">
        <f t="shared" si="436"/>
        <v>0</v>
      </c>
      <c r="AC824" s="11"/>
      <c r="AD824" s="11"/>
      <c r="AE824" s="11"/>
      <c r="AF824" s="11"/>
      <c r="AG824" s="11"/>
      <c r="AH824" s="11"/>
      <c r="AI824" s="11"/>
      <c r="AJ824" s="12"/>
      <c r="AK824" s="445" t="str">
        <f>IF(G824="","",VLOOKUP(J824,中子データ!$B$4:$H$4500,3,FALSE))</f>
        <v/>
      </c>
      <c r="AL824" s="445" t="str">
        <f>IF(G824="","",VLOOKUP(J824,中子データ!$B$4:$H$4500,5,FALSE))</f>
        <v/>
      </c>
      <c r="AM824" s="445" t="str">
        <f>IF(G824="","",VLOOKUP(J824,中子データ!$B$4:$H$4500,6,FALSE))</f>
        <v/>
      </c>
      <c r="AN824" s="418"/>
      <c r="AO824" s="419"/>
      <c r="AP824" s="420"/>
      <c r="AQ824" s="421"/>
      <c r="AR824" s="420"/>
      <c r="AS824" s="436"/>
      <c r="AT824" s="436"/>
      <c r="AU824" s="422"/>
      <c r="AV824" s="11"/>
      <c r="AW824" s="11"/>
      <c r="AX824" s="410">
        <f t="shared" si="433"/>
        <v>0</v>
      </c>
      <c r="AY824" s="411" t="str">
        <f>IF(G824="","",VLOOKUP(J824,中子データ!$B$4:$M$5999,10,FALSE))</f>
        <v/>
      </c>
      <c r="AZ824" s="438" t="str">
        <f>IF(G824="","",VLOOKUP(J824,中子データ!$B$4:$M$5999,9,FALSE))</f>
        <v/>
      </c>
      <c r="BA824" s="412" t="str">
        <f>IF(AQ824="","",VLOOKUP(AQ824,作業者名!$B$4:$C$100,2,FALSE))</f>
        <v/>
      </c>
      <c r="BB824" s="412" t="str">
        <f>IF(AR824="","",VLOOKUP(AR824,作業者名!$B$4:$C$100,2,FALSE))</f>
        <v/>
      </c>
      <c r="BC824" s="412" t="str">
        <f>IF(G824="","",VLOOKUP(J824,中子データ!B$4:N$6004,12,FALSE))</f>
        <v/>
      </c>
      <c r="BD824" s="413" t="str">
        <f>IF(G824="","",VLOOKUP(J824,中子データ!$B$4:$P$4500,15,FALSE))</f>
        <v/>
      </c>
    </row>
    <row r="825" spans="1:56" x14ac:dyDescent="0.15">
      <c r="A825" s="7" t="str">
        <f>IF(G825="","",VLOOKUP(H825,マシン名!$B$4:$C$93,2,FALSE))</f>
        <v/>
      </c>
      <c r="B825" s="7" t="str">
        <f>IF(G825="","",VLOOKUP(I825,作業者名!$B$4:$C$100,2,FALSE))</f>
        <v/>
      </c>
      <c r="C825" s="7" t="str">
        <f>IF(G825="","",VLOOKUP(J825,中子データ!$B$4:$H$4500,2,FALSE))</f>
        <v/>
      </c>
      <c r="D825" s="8" t="str">
        <f>IF(G825="","",VLOOKUP(J825,中子データ!$B$4:$H$4500,4,FALSE))</f>
        <v/>
      </c>
      <c r="E825" s="231" t="str">
        <f t="shared" si="434"/>
        <v/>
      </c>
      <c r="G825" s="238"/>
      <c r="H825" s="9"/>
      <c r="I825" s="9"/>
      <c r="J825" s="9"/>
      <c r="K825" s="10"/>
      <c r="L825" s="10"/>
      <c r="M825" s="6"/>
      <c r="N825" s="6">
        <f t="shared" si="435"/>
        <v>0</v>
      </c>
      <c r="O825" s="250"/>
      <c r="P825" s="250"/>
      <c r="Q825" s="250"/>
      <c r="R825" s="250"/>
      <c r="S825" s="250"/>
      <c r="T825" s="250"/>
      <c r="U825" s="250"/>
      <c r="V825" s="250"/>
      <c r="W825" s="250"/>
      <c r="X825" s="250"/>
      <c r="Y825" s="250"/>
      <c r="Z825" s="4"/>
      <c r="AA825" s="429"/>
      <c r="AB825" s="457">
        <f t="shared" si="436"/>
        <v>0</v>
      </c>
      <c r="AC825" s="11"/>
      <c r="AD825" s="11"/>
      <c r="AE825" s="11"/>
      <c r="AF825" s="11"/>
      <c r="AG825" s="11"/>
      <c r="AH825" s="11"/>
      <c r="AI825" s="11"/>
      <c r="AJ825" s="12"/>
      <c r="AK825" s="445" t="str">
        <f>IF(G825="","",VLOOKUP(J825,中子データ!$B$4:$H$4500,3,FALSE))</f>
        <v/>
      </c>
      <c r="AL825" s="445" t="str">
        <f>IF(G825="","",VLOOKUP(J825,中子データ!$B$4:$H$4500,5,FALSE))</f>
        <v/>
      </c>
      <c r="AM825" s="445" t="str">
        <f>IF(G825="","",VLOOKUP(J825,中子データ!$B$4:$H$4500,6,FALSE))</f>
        <v/>
      </c>
      <c r="AN825" s="418"/>
      <c r="AO825" s="419"/>
      <c r="AP825" s="420"/>
      <c r="AQ825" s="421"/>
      <c r="AR825" s="420"/>
      <c r="AS825" s="436"/>
      <c r="AT825" s="436"/>
      <c r="AU825" s="422"/>
      <c r="AV825" s="11"/>
      <c r="AW825" s="11"/>
      <c r="AX825" s="410">
        <f t="shared" si="433"/>
        <v>0</v>
      </c>
      <c r="AY825" s="411" t="str">
        <f>IF(G825="","",VLOOKUP(J825,中子データ!$B$4:$M$5999,10,FALSE))</f>
        <v/>
      </c>
      <c r="AZ825" s="438" t="str">
        <f>IF(G825="","",VLOOKUP(J825,中子データ!$B$4:$M$5999,9,FALSE))</f>
        <v/>
      </c>
      <c r="BA825" s="412" t="str">
        <f>IF(AQ825="","",VLOOKUP(AQ825,作業者名!$B$4:$C$100,2,FALSE))</f>
        <v/>
      </c>
      <c r="BB825" s="412" t="str">
        <f>IF(AR825="","",VLOOKUP(AR825,作業者名!$B$4:$C$100,2,FALSE))</f>
        <v/>
      </c>
      <c r="BC825" s="412" t="str">
        <f>IF(G825="","",VLOOKUP(J825,中子データ!B$4:N$6004,12,FALSE))</f>
        <v/>
      </c>
      <c r="BD825" s="413" t="str">
        <f>IF(G825="","",VLOOKUP(J825,中子データ!$B$4:$P$4500,15,FALSE))</f>
        <v/>
      </c>
    </row>
    <row r="826" spans="1:56" x14ac:dyDescent="0.15">
      <c r="A826" s="7" t="str">
        <f>IF(G826="","",VLOOKUP(H826,マシン名!$B$4:$C$93,2,FALSE))</f>
        <v/>
      </c>
      <c r="B826" s="7" t="str">
        <f>IF(G826="","",VLOOKUP(I826,作業者名!$B$4:$C$100,2,FALSE))</f>
        <v/>
      </c>
      <c r="C826" s="7" t="str">
        <f>IF(G826="","",VLOOKUP(J826,中子データ!$B$4:$H$4500,2,FALSE))</f>
        <v/>
      </c>
      <c r="D826" s="8" t="str">
        <f>IF(G826="","",VLOOKUP(J826,中子データ!$B$4:$H$4500,4,FALSE))</f>
        <v/>
      </c>
      <c r="E826" s="231" t="str">
        <f t="shared" si="434"/>
        <v/>
      </c>
      <c r="G826" s="238"/>
      <c r="H826" s="9"/>
      <c r="I826" s="9"/>
      <c r="J826" s="9"/>
      <c r="K826" s="10"/>
      <c r="L826" s="10"/>
      <c r="M826" s="6"/>
      <c r="N826" s="6">
        <f t="shared" si="435"/>
        <v>0</v>
      </c>
      <c r="O826" s="250"/>
      <c r="P826" s="250"/>
      <c r="Q826" s="250"/>
      <c r="R826" s="250"/>
      <c r="S826" s="250"/>
      <c r="T826" s="250"/>
      <c r="U826" s="250"/>
      <c r="V826" s="250"/>
      <c r="W826" s="250"/>
      <c r="X826" s="250"/>
      <c r="Y826" s="250"/>
      <c r="Z826" s="4"/>
      <c r="AA826" s="429"/>
      <c r="AB826" s="457">
        <f t="shared" si="436"/>
        <v>0</v>
      </c>
      <c r="AC826" s="11"/>
      <c r="AD826" s="11"/>
      <c r="AE826" s="11"/>
      <c r="AF826" s="11"/>
      <c r="AG826" s="11"/>
      <c r="AH826" s="11"/>
      <c r="AI826" s="11"/>
      <c r="AJ826" s="12"/>
      <c r="AK826" s="445" t="str">
        <f>IF(G826="","",VLOOKUP(J826,中子データ!$B$4:$H$4500,3,FALSE))</f>
        <v/>
      </c>
      <c r="AL826" s="445" t="str">
        <f>IF(G826="","",VLOOKUP(J826,中子データ!$B$4:$H$4500,5,FALSE))</f>
        <v/>
      </c>
      <c r="AM826" s="445" t="str">
        <f>IF(G826="","",VLOOKUP(J826,中子データ!$B$4:$H$4500,6,FALSE))</f>
        <v/>
      </c>
      <c r="AN826" s="418"/>
      <c r="AO826" s="419"/>
      <c r="AP826" s="420"/>
      <c r="AQ826" s="421"/>
      <c r="AR826" s="420"/>
      <c r="AS826" s="436"/>
      <c r="AT826" s="436"/>
      <c r="AU826" s="422"/>
      <c r="AV826" s="11"/>
      <c r="AW826" s="11"/>
      <c r="AX826" s="410">
        <f t="shared" si="433"/>
        <v>0</v>
      </c>
      <c r="AY826" s="411" t="str">
        <f>IF(G826="","",VLOOKUP(J826,中子データ!$B$4:$M$5999,10,FALSE))</f>
        <v/>
      </c>
      <c r="AZ826" s="438" t="str">
        <f>IF(G826="","",VLOOKUP(J826,中子データ!$B$4:$M$5999,9,FALSE))</f>
        <v/>
      </c>
      <c r="BA826" s="412" t="str">
        <f>IF(AQ826="","",VLOOKUP(AQ826,作業者名!$B$4:$C$100,2,FALSE))</f>
        <v/>
      </c>
      <c r="BB826" s="412" t="str">
        <f>IF(AR826="","",VLOOKUP(AR826,作業者名!$B$4:$C$100,2,FALSE))</f>
        <v/>
      </c>
      <c r="BC826" s="412" t="str">
        <f>IF(G826="","",VLOOKUP(J826,中子データ!B$4:N$6004,12,FALSE))</f>
        <v/>
      </c>
      <c r="BD826" s="413" t="str">
        <f>IF(G826="","",VLOOKUP(J826,中子データ!$B$4:$P$4500,15,FALSE))</f>
        <v/>
      </c>
    </row>
    <row r="827" spans="1:56" x14ac:dyDescent="0.15">
      <c r="A827" s="7" t="str">
        <f>IF(G827="","",VLOOKUP(H827,マシン名!$B$4:$C$93,2,FALSE))</f>
        <v/>
      </c>
      <c r="B827" s="7" t="str">
        <f>IF(G827="","",VLOOKUP(I827,作業者名!$B$4:$C$100,2,FALSE))</f>
        <v/>
      </c>
      <c r="C827" s="7" t="str">
        <f>IF(G827="","",VLOOKUP(J827,中子データ!$B$4:$H$4500,2,FALSE))</f>
        <v/>
      </c>
      <c r="D827" s="8" t="str">
        <f>IF(G827="","",VLOOKUP(J827,中子データ!$B$4:$H$4500,4,FALSE))</f>
        <v/>
      </c>
      <c r="E827" s="231" t="str">
        <f t="shared" si="434"/>
        <v/>
      </c>
      <c r="G827" s="238"/>
      <c r="H827" s="9"/>
      <c r="I827" s="9"/>
      <c r="J827" s="9"/>
      <c r="K827" s="10"/>
      <c r="L827" s="10"/>
      <c r="M827" s="6"/>
      <c r="N827" s="6">
        <f t="shared" si="435"/>
        <v>0</v>
      </c>
      <c r="O827" s="250"/>
      <c r="P827" s="250"/>
      <c r="Q827" s="250"/>
      <c r="R827" s="250"/>
      <c r="S827" s="250"/>
      <c r="T827" s="250"/>
      <c r="U827" s="250"/>
      <c r="V827" s="250"/>
      <c r="W827" s="250"/>
      <c r="X827" s="250"/>
      <c r="Y827" s="250"/>
      <c r="Z827" s="4"/>
      <c r="AA827" s="429"/>
      <c r="AB827" s="457">
        <f t="shared" si="436"/>
        <v>0</v>
      </c>
      <c r="AC827" s="11"/>
      <c r="AD827" s="11"/>
      <c r="AE827" s="11"/>
      <c r="AF827" s="11"/>
      <c r="AG827" s="11"/>
      <c r="AH827" s="11"/>
      <c r="AI827" s="11"/>
      <c r="AJ827" s="12"/>
      <c r="AK827" s="445" t="str">
        <f>IF(G827="","",VLOOKUP(J827,中子データ!$B$4:$H$4500,3,FALSE))</f>
        <v/>
      </c>
      <c r="AL827" s="445" t="str">
        <f>IF(G827="","",VLOOKUP(J827,中子データ!$B$4:$H$4500,5,FALSE))</f>
        <v/>
      </c>
      <c r="AM827" s="445" t="str">
        <f>IF(G827="","",VLOOKUP(J827,中子データ!$B$4:$H$4500,6,FALSE))</f>
        <v/>
      </c>
      <c r="AN827" s="418"/>
      <c r="AO827" s="419"/>
      <c r="AP827" s="420"/>
      <c r="AQ827" s="421"/>
      <c r="AR827" s="420"/>
      <c r="AS827" s="436"/>
      <c r="AT827" s="436"/>
      <c r="AU827" s="422"/>
      <c r="AV827" s="11"/>
      <c r="AW827" s="11"/>
      <c r="AX827" s="410">
        <f t="shared" si="433"/>
        <v>0</v>
      </c>
      <c r="AY827" s="411" t="str">
        <f>IF(G827="","",VLOOKUP(J827,中子データ!$B$4:$M$5999,10,FALSE))</f>
        <v/>
      </c>
      <c r="AZ827" s="438" t="str">
        <f>IF(G827="","",VLOOKUP(J827,中子データ!$B$4:$M$5999,9,FALSE))</f>
        <v/>
      </c>
      <c r="BA827" s="412" t="str">
        <f>IF(AQ827="","",VLOOKUP(AQ827,作業者名!$B$4:$C$100,2,FALSE))</f>
        <v/>
      </c>
      <c r="BB827" s="412" t="str">
        <f>IF(AR827="","",VLOOKUP(AR827,作業者名!$B$4:$C$100,2,FALSE))</f>
        <v/>
      </c>
      <c r="BC827" s="412" t="str">
        <f>IF(G827="","",VLOOKUP(J827,中子データ!B$4:N$6004,12,FALSE))</f>
        <v/>
      </c>
      <c r="BD827" s="413" t="str">
        <f>IF(G827="","",VLOOKUP(J827,中子データ!$B$4:$P$4500,15,FALSE))</f>
        <v/>
      </c>
    </row>
    <row r="828" spans="1:56" x14ac:dyDescent="0.15">
      <c r="A828" s="7" t="str">
        <f>IF(G828="","",VLOOKUP(H828,マシン名!$B$4:$C$93,2,FALSE))</f>
        <v/>
      </c>
      <c r="B828" s="7" t="str">
        <f>IF(G828="","",VLOOKUP(I828,作業者名!$B$4:$C$100,2,FALSE))</f>
        <v/>
      </c>
      <c r="C828" s="7" t="str">
        <f>IF(G828="","",VLOOKUP(J828,中子データ!$B$4:$H$4500,2,FALSE))</f>
        <v/>
      </c>
      <c r="D828" s="8" t="str">
        <f>IF(G828="","",VLOOKUP(J828,中子データ!$B$4:$H$4500,4,FALSE))</f>
        <v/>
      </c>
      <c r="E828" s="231" t="str">
        <f t="shared" si="434"/>
        <v/>
      </c>
      <c r="G828" s="238"/>
      <c r="H828" s="9"/>
      <c r="I828" s="9"/>
      <c r="J828" s="9"/>
      <c r="K828" s="10"/>
      <c r="L828" s="10"/>
      <c r="M828" s="6"/>
      <c r="N828" s="6">
        <f t="shared" si="435"/>
        <v>0</v>
      </c>
      <c r="O828" s="250"/>
      <c r="P828" s="250"/>
      <c r="Q828" s="250"/>
      <c r="R828" s="250"/>
      <c r="S828" s="250"/>
      <c r="T828" s="250"/>
      <c r="U828" s="250"/>
      <c r="V828" s="250"/>
      <c r="W828" s="250"/>
      <c r="X828" s="250"/>
      <c r="Y828" s="250"/>
      <c r="Z828" s="4"/>
      <c r="AA828" s="429"/>
      <c r="AB828" s="457">
        <f t="shared" si="436"/>
        <v>0</v>
      </c>
      <c r="AC828" s="11"/>
      <c r="AD828" s="11"/>
      <c r="AE828" s="11"/>
      <c r="AF828" s="11"/>
      <c r="AG828" s="11"/>
      <c r="AH828" s="11"/>
      <c r="AI828" s="11"/>
      <c r="AJ828" s="12"/>
      <c r="AK828" s="445" t="str">
        <f>IF(G828="","",VLOOKUP(J828,中子データ!$B$4:$H$4500,3,FALSE))</f>
        <v/>
      </c>
      <c r="AL828" s="445" t="str">
        <f>IF(G828="","",VLOOKUP(J828,中子データ!$B$4:$H$4500,5,FALSE))</f>
        <v/>
      </c>
      <c r="AM828" s="445" t="str">
        <f>IF(G828="","",VLOOKUP(J828,中子データ!$B$4:$H$4500,6,FALSE))</f>
        <v/>
      </c>
      <c r="AN828" s="418"/>
      <c r="AO828" s="419"/>
      <c r="AP828" s="420"/>
      <c r="AQ828" s="421"/>
      <c r="AR828" s="420"/>
      <c r="AS828" s="436"/>
      <c r="AT828" s="436"/>
      <c r="AU828" s="422"/>
      <c r="AV828" s="11"/>
      <c r="AW828" s="11"/>
      <c r="AX828" s="410">
        <f t="shared" si="433"/>
        <v>0</v>
      </c>
      <c r="AY828" s="411" t="str">
        <f>IF(G828="","",VLOOKUP(J828,中子データ!$B$4:$M$5999,10,FALSE))</f>
        <v/>
      </c>
      <c r="AZ828" s="438" t="str">
        <f>IF(G828="","",VLOOKUP(J828,中子データ!$B$4:$M$5999,9,FALSE))</f>
        <v/>
      </c>
      <c r="BA828" s="412" t="str">
        <f>IF(AQ828="","",VLOOKUP(AQ828,作業者名!$B$4:$C$100,2,FALSE))</f>
        <v/>
      </c>
      <c r="BB828" s="412" t="str">
        <f>IF(AR828="","",VLOOKUP(AR828,作業者名!$B$4:$C$100,2,FALSE))</f>
        <v/>
      </c>
      <c r="BC828" s="412" t="str">
        <f>IF(G828="","",VLOOKUP(J828,中子データ!B$4:N$6004,12,FALSE))</f>
        <v/>
      </c>
      <c r="BD828" s="413" t="str">
        <f>IF(G828="","",VLOOKUP(J828,中子データ!$B$4:$P$4500,15,FALSE))</f>
        <v/>
      </c>
    </row>
    <row r="829" spans="1:56" x14ac:dyDescent="0.15">
      <c r="A829" s="7" t="str">
        <f>IF(G829="","",VLOOKUP(H829,マシン名!$B$4:$C$93,2,FALSE))</f>
        <v/>
      </c>
      <c r="B829" s="7" t="str">
        <f>IF(G829="","",VLOOKUP(I829,作業者名!$B$4:$C$100,2,FALSE))</f>
        <v/>
      </c>
      <c r="C829" s="7" t="str">
        <f>IF(G829="","",VLOOKUP(J829,中子データ!$B$4:$H$4500,2,FALSE))</f>
        <v/>
      </c>
      <c r="D829" s="8" t="str">
        <f>IF(G829="","",VLOOKUP(J829,中子データ!$B$4:$H$4500,4,FALSE))</f>
        <v/>
      </c>
      <c r="E829" s="231" t="str">
        <f t="shared" si="434"/>
        <v/>
      </c>
      <c r="G829" s="238"/>
      <c r="H829" s="9"/>
      <c r="I829" s="9"/>
      <c r="J829" s="9"/>
      <c r="K829" s="10"/>
      <c r="L829" s="10"/>
      <c r="M829" s="6"/>
      <c r="N829" s="6">
        <f t="shared" si="435"/>
        <v>0</v>
      </c>
      <c r="O829" s="250"/>
      <c r="P829" s="250"/>
      <c r="Q829" s="250"/>
      <c r="R829" s="250"/>
      <c r="S829" s="250"/>
      <c r="T829" s="250"/>
      <c r="U829" s="250"/>
      <c r="V829" s="250"/>
      <c r="W829" s="250"/>
      <c r="X829" s="250"/>
      <c r="Y829" s="250"/>
      <c r="Z829" s="4"/>
      <c r="AA829" s="429"/>
      <c r="AB829" s="457">
        <f t="shared" si="436"/>
        <v>0</v>
      </c>
      <c r="AC829" s="11"/>
      <c r="AD829" s="11"/>
      <c r="AE829" s="11"/>
      <c r="AF829" s="11"/>
      <c r="AG829" s="11"/>
      <c r="AH829" s="11"/>
      <c r="AI829" s="11"/>
      <c r="AJ829" s="12"/>
      <c r="AK829" s="445" t="str">
        <f>IF(G829="","",VLOOKUP(J829,中子データ!$B$4:$H$4500,3,FALSE))</f>
        <v/>
      </c>
      <c r="AL829" s="445" t="str">
        <f>IF(G829="","",VLOOKUP(J829,中子データ!$B$4:$H$4500,5,FALSE))</f>
        <v/>
      </c>
      <c r="AM829" s="445" t="str">
        <f>IF(G829="","",VLOOKUP(J829,中子データ!$B$4:$H$4500,6,FALSE))</f>
        <v/>
      </c>
      <c r="AN829" s="418"/>
      <c r="AO829" s="419"/>
      <c r="AP829" s="420"/>
      <c r="AQ829" s="421"/>
      <c r="AR829" s="420"/>
      <c r="AS829" s="436"/>
      <c r="AT829" s="436"/>
      <c r="AU829" s="422"/>
      <c r="AV829" s="11"/>
      <c r="AW829" s="11"/>
      <c r="AX829" s="410">
        <f t="shared" si="433"/>
        <v>0</v>
      </c>
      <c r="AY829" s="411" t="str">
        <f>IF(G829="","",VLOOKUP(J829,中子データ!$B$4:$M$5999,10,FALSE))</f>
        <v/>
      </c>
      <c r="AZ829" s="438" t="str">
        <f>IF(G829="","",VLOOKUP(J829,中子データ!$B$4:$M$5999,9,FALSE))</f>
        <v/>
      </c>
      <c r="BA829" s="412" t="str">
        <f>IF(AQ829="","",VLOOKUP(AQ829,作業者名!$B$4:$C$100,2,FALSE))</f>
        <v/>
      </c>
      <c r="BB829" s="412" t="str">
        <f>IF(AR829="","",VLOOKUP(AR829,作業者名!$B$4:$C$100,2,FALSE))</f>
        <v/>
      </c>
      <c r="BC829" s="412" t="str">
        <f>IF(G829="","",VLOOKUP(J829,中子データ!B$4:N$6004,12,FALSE))</f>
        <v/>
      </c>
      <c r="BD829" s="413" t="str">
        <f>IF(G829="","",VLOOKUP(J829,中子データ!$B$4:$P$4500,15,FALSE))</f>
        <v/>
      </c>
    </row>
    <row r="830" spans="1:56" x14ac:dyDescent="0.15">
      <c r="A830" s="7" t="str">
        <f>IF(G830="","",VLOOKUP(H830,マシン名!$B$4:$C$93,2,FALSE))</f>
        <v/>
      </c>
      <c r="B830" s="7" t="str">
        <f>IF(G830="","",VLOOKUP(I830,作業者名!$B$4:$C$100,2,FALSE))</f>
        <v/>
      </c>
      <c r="C830" s="7" t="str">
        <f>IF(G830="","",VLOOKUP(J830,中子データ!$B$4:$H$4500,2,FALSE))</f>
        <v/>
      </c>
      <c r="D830" s="8" t="str">
        <f>IF(G830="","",VLOOKUP(J830,中子データ!$B$4:$H$4500,4,FALSE))</f>
        <v/>
      </c>
      <c r="E830" s="231" t="str">
        <f t="shared" si="434"/>
        <v/>
      </c>
      <c r="G830" s="238"/>
      <c r="H830" s="9"/>
      <c r="I830" s="9"/>
      <c r="J830" s="9"/>
      <c r="K830" s="10"/>
      <c r="L830" s="10"/>
      <c r="M830" s="6"/>
      <c r="N830" s="6">
        <f t="shared" si="435"/>
        <v>0</v>
      </c>
      <c r="O830" s="250"/>
      <c r="P830" s="250"/>
      <c r="Q830" s="250"/>
      <c r="R830" s="250"/>
      <c r="S830" s="250"/>
      <c r="T830" s="250"/>
      <c r="U830" s="250"/>
      <c r="V830" s="250"/>
      <c r="W830" s="250"/>
      <c r="X830" s="250"/>
      <c r="Y830" s="250"/>
      <c r="Z830" s="4"/>
      <c r="AA830" s="429"/>
      <c r="AB830" s="457">
        <f t="shared" si="436"/>
        <v>0</v>
      </c>
      <c r="AC830" s="11"/>
      <c r="AD830" s="11"/>
      <c r="AE830" s="11"/>
      <c r="AF830" s="11"/>
      <c r="AG830" s="11"/>
      <c r="AH830" s="11"/>
      <c r="AI830" s="11"/>
      <c r="AJ830" s="12"/>
      <c r="AK830" s="445" t="str">
        <f>IF(G830="","",VLOOKUP(J830,中子データ!$B$4:$H$4500,3,FALSE))</f>
        <v/>
      </c>
      <c r="AL830" s="445" t="str">
        <f>IF(G830="","",VLOOKUP(J830,中子データ!$B$4:$H$4500,5,FALSE))</f>
        <v/>
      </c>
      <c r="AM830" s="445" t="str">
        <f>IF(G830="","",VLOOKUP(J830,中子データ!$B$4:$H$4500,6,FALSE))</f>
        <v/>
      </c>
      <c r="AN830" s="418"/>
      <c r="AO830" s="419"/>
      <c r="AP830" s="420"/>
      <c r="AQ830" s="421"/>
      <c r="AR830" s="420"/>
      <c r="AS830" s="436"/>
      <c r="AT830" s="436"/>
      <c r="AU830" s="422"/>
      <c r="AV830" s="11"/>
      <c r="AW830" s="11"/>
      <c r="AX830" s="410">
        <f t="shared" si="433"/>
        <v>0</v>
      </c>
      <c r="AY830" s="411" t="str">
        <f>IF(G830="","",VLOOKUP(J830,中子データ!$B$4:$M$5999,10,FALSE))</f>
        <v/>
      </c>
      <c r="AZ830" s="438" t="str">
        <f>IF(G830="","",VLOOKUP(J830,中子データ!$B$4:$M$5999,9,FALSE))</f>
        <v/>
      </c>
      <c r="BA830" s="412" t="str">
        <f>IF(AQ830="","",VLOOKUP(AQ830,作業者名!$B$4:$C$100,2,FALSE))</f>
        <v/>
      </c>
      <c r="BB830" s="412" t="str">
        <f>IF(AR830="","",VLOOKUP(AR830,作業者名!$B$4:$C$100,2,FALSE))</f>
        <v/>
      </c>
      <c r="BC830" s="412" t="str">
        <f>IF(G830="","",VLOOKUP(J830,中子データ!B$4:N$6004,12,FALSE))</f>
        <v/>
      </c>
      <c r="BD830" s="413" t="str">
        <f>IF(G830="","",VLOOKUP(J830,中子データ!$B$4:$P$4500,15,FALSE))</f>
        <v/>
      </c>
    </row>
    <row r="831" spans="1:56" x14ac:dyDescent="0.15">
      <c r="A831" s="7" t="str">
        <f>IF(G831="","",VLOOKUP(H831,マシン名!$B$4:$C$93,2,FALSE))</f>
        <v/>
      </c>
      <c r="B831" s="7" t="str">
        <f>IF(G831="","",VLOOKUP(I831,作業者名!$B$4:$C$100,2,FALSE))</f>
        <v/>
      </c>
      <c r="C831" s="7" t="str">
        <f>IF(G831="","",VLOOKUP(J831,中子データ!$B$4:$H$4500,2,FALSE))</f>
        <v/>
      </c>
      <c r="D831" s="8" t="str">
        <f>IF(G831="","",VLOOKUP(J831,中子データ!$B$4:$H$4500,4,FALSE))</f>
        <v/>
      </c>
      <c r="E831" s="231" t="str">
        <f t="shared" si="434"/>
        <v/>
      </c>
      <c r="G831" s="238"/>
      <c r="H831" s="9"/>
      <c r="I831" s="9"/>
      <c r="J831" s="9"/>
      <c r="K831" s="10"/>
      <c r="L831" s="10"/>
      <c r="M831" s="6"/>
      <c r="N831" s="6">
        <f t="shared" si="435"/>
        <v>0</v>
      </c>
      <c r="O831" s="250"/>
      <c r="P831" s="250"/>
      <c r="Q831" s="250"/>
      <c r="R831" s="250"/>
      <c r="S831" s="250"/>
      <c r="T831" s="250"/>
      <c r="U831" s="250"/>
      <c r="V831" s="250"/>
      <c r="W831" s="250"/>
      <c r="X831" s="250"/>
      <c r="Y831" s="250"/>
      <c r="Z831" s="4"/>
      <c r="AA831" s="429"/>
      <c r="AB831" s="457">
        <f t="shared" si="436"/>
        <v>0</v>
      </c>
      <c r="AC831" s="11"/>
      <c r="AD831" s="11"/>
      <c r="AE831" s="11"/>
      <c r="AF831" s="11"/>
      <c r="AG831" s="11"/>
      <c r="AH831" s="11"/>
      <c r="AI831" s="11"/>
      <c r="AJ831" s="12"/>
      <c r="AK831" s="445" t="str">
        <f>IF(G831="","",VLOOKUP(J831,中子データ!$B$4:$H$4500,3,FALSE))</f>
        <v/>
      </c>
      <c r="AL831" s="445" t="str">
        <f>IF(G831="","",VLOOKUP(J831,中子データ!$B$4:$H$4500,5,FALSE))</f>
        <v/>
      </c>
      <c r="AM831" s="445" t="str">
        <f>IF(G831="","",VLOOKUP(J831,中子データ!$B$4:$H$4500,6,FALSE))</f>
        <v/>
      </c>
      <c r="AN831" s="418"/>
      <c r="AO831" s="419"/>
      <c r="AP831" s="420"/>
      <c r="AQ831" s="421"/>
      <c r="AR831" s="420"/>
      <c r="AS831" s="436"/>
      <c r="AT831" s="436"/>
      <c r="AU831" s="422"/>
      <c r="AV831" s="11"/>
      <c r="AW831" s="11"/>
      <c r="AX831" s="410">
        <f t="shared" ref="AX831:AX894" si="438">L831-O831-P831-Q831-R831--S831-T831-U831-V831-W831-X831-Y831-Z831</f>
        <v>0</v>
      </c>
      <c r="AY831" s="411" t="str">
        <f>IF(G831="","",VLOOKUP(J831,中子データ!$B$4:$M$5999,10,FALSE))</f>
        <v/>
      </c>
      <c r="AZ831" s="438" t="str">
        <f>IF(G831="","",VLOOKUP(J831,中子データ!$B$4:$M$5999,9,FALSE))</f>
        <v/>
      </c>
      <c r="BA831" s="412" t="str">
        <f>IF(AQ831="","",VLOOKUP(AQ831,作業者名!$B$4:$C$100,2,FALSE))</f>
        <v/>
      </c>
      <c r="BB831" s="412" t="str">
        <f>IF(AR831="","",VLOOKUP(AR831,作業者名!$B$4:$C$100,2,FALSE))</f>
        <v/>
      </c>
      <c r="BC831" s="412" t="str">
        <f>IF(G831="","",VLOOKUP(J831,中子データ!B$4:N$6004,12,FALSE))</f>
        <v/>
      </c>
      <c r="BD831" s="413" t="str">
        <f>IF(G831="","",VLOOKUP(J831,中子データ!$B$4:$P$4500,15,FALSE))</f>
        <v/>
      </c>
    </row>
    <row r="832" spans="1:56" x14ac:dyDescent="0.15">
      <c r="A832" s="7" t="str">
        <f>IF(G832="","",VLOOKUP(H832,マシン名!$B$4:$C$93,2,FALSE))</f>
        <v/>
      </c>
      <c r="B832" s="7" t="str">
        <f>IF(G832="","",VLOOKUP(I832,作業者名!$B$4:$C$100,2,FALSE))</f>
        <v/>
      </c>
      <c r="C832" s="7" t="str">
        <f>IF(G832="","",VLOOKUP(J832,中子データ!$B$4:$H$4500,2,FALSE))</f>
        <v/>
      </c>
      <c r="D832" s="8" t="str">
        <f>IF(G832="","",VLOOKUP(J832,中子データ!$B$4:$H$4500,4,FALSE))</f>
        <v/>
      </c>
      <c r="E832" s="231" t="str">
        <f t="shared" si="434"/>
        <v/>
      </c>
      <c r="G832" s="238"/>
      <c r="H832" s="9"/>
      <c r="I832" s="9"/>
      <c r="J832" s="9"/>
      <c r="K832" s="10"/>
      <c r="L832" s="10"/>
      <c r="M832" s="6"/>
      <c r="N832" s="6">
        <f t="shared" si="435"/>
        <v>0</v>
      </c>
      <c r="O832" s="250"/>
      <c r="P832" s="250"/>
      <c r="Q832" s="250"/>
      <c r="R832" s="250"/>
      <c r="S832" s="250"/>
      <c r="T832" s="250"/>
      <c r="U832" s="250"/>
      <c r="V832" s="250"/>
      <c r="W832" s="250"/>
      <c r="X832" s="250"/>
      <c r="Y832" s="250"/>
      <c r="Z832" s="4"/>
      <c r="AA832" s="429"/>
      <c r="AB832" s="457">
        <f t="shared" si="436"/>
        <v>0</v>
      </c>
      <c r="AC832" s="11"/>
      <c r="AD832" s="11"/>
      <c r="AE832" s="11"/>
      <c r="AF832" s="11"/>
      <c r="AG832" s="11"/>
      <c r="AH832" s="11"/>
      <c r="AI832" s="11"/>
      <c r="AJ832" s="12"/>
      <c r="AK832" s="445" t="str">
        <f>IF(G832="","",VLOOKUP(J832,中子データ!$B$4:$H$4500,3,FALSE))</f>
        <v/>
      </c>
      <c r="AL832" s="445" t="str">
        <f>IF(G832="","",VLOOKUP(J832,中子データ!$B$4:$H$4500,5,FALSE))</f>
        <v/>
      </c>
      <c r="AM832" s="445" t="str">
        <f>IF(G832="","",VLOOKUP(J832,中子データ!$B$4:$H$4500,6,FALSE))</f>
        <v/>
      </c>
      <c r="AN832" s="418"/>
      <c r="AO832" s="419"/>
      <c r="AP832" s="420"/>
      <c r="AQ832" s="421"/>
      <c r="AR832" s="420"/>
      <c r="AS832" s="436"/>
      <c r="AT832" s="436"/>
      <c r="AU832" s="422"/>
      <c r="AV832" s="11"/>
      <c r="AW832" s="11"/>
      <c r="AX832" s="410">
        <f t="shared" si="438"/>
        <v>0</v>
      </c>
      <c r="AY832" s="411" t="str">
        <f>IF(G832="","",VLOOKUP(J832,中子データ!$B$4:$M$5999,10,FALSE))</f>
        <v/>
      </c>
      <c r="AZ832" s="438" t="str">
        <f>IF(G832="","",VLOOKUP(J832,中子データ!$B$4:$M$5999,9,FALSE))</f>
        <v/>
      </c>
      <c r="BA832" s="412" t="str">
        <f>IF(AQ832="","",VLOOKUP(AQ832,作業者名!$B$4:$C$100,2,FALSE))</f>
        <v/>
      </c>
      <c r="BB832" s="412" t="str">
        <f>IF(AR832="","",VLOOKUP(AR832,作業者名!$B$4:$C$100,2,FALSE))</f>
        <v/>
      </c>
      <c r="BC832" s="412" t="str">
        <f>IF(G832="","",VLOOKUP(J832,中子データ!B$4:N$6004,12,FALSE))</f>
        <v/>
      </c>
      <c r="BD832" s="413" t="str">
        <f>IF(G832="","",VLOOKUP(J832,中子データ!$B$4:$P$4500,15,FALSE))</f>
        <v/>
      </c>
    </row>
    <row r="833" spans="1:56" x14ac:dyDescent="0.15">
      <c r="A833" s="7" t="str">
        <f>IF(G833="","",VLOOKUP(H833,マシン名!$B$4:$C$93,2,FALSE))</f>
        <v/>
      </c>
      <c r="B833" s="7" t="str">
        <f>IF(G833="","",VLOOKUP(I833,作業者名!$B$4:$C$100,2,FALSE))</f>
        <v/>
      </c>
      <c r="C833" s="7" t="str">
        <f>IF(G833="","",VLOOKUP(J833,中子データ!$B$4:$H$4500,2,FALSE))</f>
        <v/>
      </c>
      <c r="D833" s="8" t="str">
        <f>IF(G833="","",VLOOKUP(J833,中子データ!$B$4:$H$4500,4,FALSE))</f>
        <v/>
      </c>
      <c r="E833" s="231" t="str">
        <f t="shared" si="434"/>
        <v/>
      </c>
      <c r="G833" s="238"/>
      <c r="H833" s="9"/>
      <c r="I833" s="9"/>
      <c r="J833" s="9"/>
      <c r="K833" s="10"/>
      <c r="L833" s="10"/>
      <c r="M833" s="6"/>
      <c r="N833" s="6">
        <f t="shared" si="435"/>
        <v>0</v>
      </c>
      <c r="O833" s="250"/>
      <c r="P833" s="250"/>
      <c r="Q833" s="250"/>
      <c r="R833" s="250"/>
      <c r="S833" s="250"/>
      <c r="T833" s="250"/>
      <c r="U833" s="250"/>
      <c r="V833" s="250"/>
      <c r="W833" s="250"/>
      <c r="X833" s="250"/>
      <c r="Y833" s="250"/>
      <c r="Z833" s="4"/>
      <c r="AA833" s="429"/>
      <c r="AB833" s="457">
        <f t="shared" si="436"/>
        <v>0</v>
      </c>
      <c r="AC833" s="11"/>
      <c r="AD833" s="11"/>
      <c r="AE833" s="11"/>
      <c r="AF833" s="11"/>
      <c r="AG833" s="11"/>
      <c r="AH833" s="11"/>
      <c r="AI833" s="11"/>
      <c r="AJ833" s="12"/>
      <c r="AK833" s="445" t="str">
        <f>IF(G833="","",VLOOKUP(J833,中子データ!$B$4:$H$4500,3,FALSE))</f>
        <v/>
      </c>
      <c r="AL833" s="445" t="str">
        <f>IF(G833="","",VLOOKUP(J833,中子データ!$B$4:$H$4500,5,FALSE))</f>
        <v/>
      </c>
      <c r="AM833" s="445" t="str">
        <f>IF(G833="","",VLOOKUP(J833,中子データ!$B$4:$H$4500,6,FALSE))</f>
        <v/>
      </c>
      <c r="AN833" s="418"/>
      <c r="AO833" s="419"/>
      <c r="AP833" s="420"/>
      <c r="AQ833" s="421"/>
      <c r="AR833" s="420"/>
      <c r="AS833" s="436"/>
      <c r="AT833" s="436"/>
      <c r="AU833" s="422"/>
      <c r="AV833" s="11"/>
      <c r="AW833" s="11"/>
      <c r="AX833" s="410">
        <f t="shared" si="438"/>
        <v>0</v>
      </c>
      <c r="AY833" s="411" t="str">
        <f>IF(G833="","",VLOOKUP(J833,中子データ!$B$4:$M$5999,10,FALSE))</f>
        <v/>
      </c>
      <c r="AZ833" s="438" t="str">
        <f>IF(G833="","",VLOOKUP(J833,中子データ!$B$4:$M$5999,9,FALSE))</f>
        <v/>
      </c>
      <c r="BA833" s="412" t="str">
        <f>IF(AQ833="","",VLOOKUP(AQ833,作業者名!$B$4:$C$100,2,FALSE))</f>
        <v/>
      </c>
      <c r="BB833" s="412" t="str">
        <f>IF(AR833="","",VLOOKUP(AR833,作業者名!$B$4:$C$100,2,FALSE))</f>
        <v/>
      </c>
      <c r="BC833" s="412" t="str">
        <f>IF(G833="","",VLOOKUP(J833,中子データ!B$4:N$6004,12,FALSE))</f>
        <v/>
      </c>
      <c r="BD833" s="413" t="str">
        <f>IF(G833="","",VLOOKUP(J833,中子データ!$B$4:$P$4500,15,FALSE))</f>
        <v/>
      </c>
    </row>
    <row r="834" spans="1:56" x14ac:dyDescent="0.15">
      <c r="A834" s="7" t="str">
        <f>IF(G834="","",VLOOKUP(H834,マシン名!$B$4:$C$93,2,FALSE))</f>
        <v/>
      </c>
      <c r="B834" s="7" t="str">
        <f>IF(G834="","",VLOOKUP(I834,作業者名!$B$4:$C$100,2,FALSE))</f>
        <v/>
      </c>
      <c r="C834" s="7" t="str">
        <f>IF(G834="","",VLOOKUP(J834,中子データ!$B$4:$H$4500,2,FALSE))</f>
        <v/>
      </c>
      <c r="D834" s="8" t="str">
        <f>IF(G834="","",VLOOKUP(J834,中子データ!$B$4:$H$4500,4,FALSE))</f>
        <v/>
      </c>
      <c r="E834" s="231" t="str">
        <f t="shared" si="434"/>
        <v/>
      </c>
      <c r="G834" s="238"/>
      <c r="H834" s="9"/>
      <c r="I834" s="9"/>
      <c r="J834" s="9"/>
      <c r="K834" s="10"/>
      <c r="L834" s="10"/>
      <c r="M834" s="6"/>
      <c r="N834" s="6">
        <f t="shared" si="435"/>
        <v>0</v>
      </c>
      <c r="O834" s="250"/>
      <c r="P834" s="250"/>
      <c r="Q834" s="250"/>
      <c r="R834" s="250"/>
      <c r="S834" s="250"/>
      <c r="T834" s="250"/>
      <c r="U834" s="250"/>
      <c r="V834" s="250"/>
      <c r="W834" s="250"/>
      <c r="X834" s="250"/>
      <c r="Y834" s="250"/>
      <c r="Z834" s="4"/>
      <c r="AA834" s="429"/>
      <c r="AB834" s="457">
        <f t="shared" si="436"/>
        <v>0</v>
      </c>
      <c r="AC834" s="11"/>
      <c r="AD834" s="11"/>
      <c r="AE834" s="11"/>
      <c r="AF834" s="11"/>
      <c r="AG834" s="11"/>
      <c r="AH834" s="11"/>
      <c r="AI834" s="11"/>
      <c r="AJ834" s="12"/>
      <c r="AK834" s="445" t="str">
        <f>IF(G834="","",VLOOKUP(J834,中子データ!$B$4:$H$4500,3,FALSE))</f>
        <v/>
      </c>
      <c r="AL834" s="445" t="str">
        <f>IF(G834="","",VLOOKUP(J834,中子データ!$B$4:$H$4500,5,FALSE))</f>
        <v/>
      </c>
      <c r="AM834" s="445" t="str">
        <f>IF(G834="","",VLOOKUP(J834,中子データ!$B$4:$H$4500,6,FALSE))</f>
        <v/>
      </c>
      <c r="AN834" s="418"/>
      <c r="AO834" s="419"/>
      <c r="AP834" s="420"/>
      <c r="AQ834" s="421"/>
      <c r="AR834" s="420"/>
      <c r="AS834" s="436"/>
      <c r="AT834" s="436"/>
      <c r="AU834" s="422"/>
      <c r="AV834" s="11"/>
      <c r="AW834" s="11"/>
      <c r="AX834" s="410">
        <f t="shared" si="438"/>
        <v>0</v>
      </c>
      <c r="AY834" s="411" t="str">
        <f>IF(G834="","",VLOOKUP(J834,中子データ!$B$4:$M$5999,10,FALSE))</f>
        <v/>
      </c>
      <c r="AZ834" s="438" t="str">
        <f>IF(G834="","",VLOOKUP(J834,中子データ!$B$4:$M$5999,9,FALSE))</f>
        <v/>
      </c>
      <c r="BA834" s="412" t="str">
        <f>IF(AQ834="","",VLOOKUP(AQ834,作業者名!$B$4:$C$100,2,FALSE))</f>
        <v/>
      </c>
      <c r="BB834" s="412" t="str">
        <f>IF(AR834="","",VLOOKUP(AR834,作業者名!$B$4:$C$100,2,FALSE))</f>
        <v/>
      </c>
      <c r="BC834" s="412" t="str">
        <f>IF(G834="","",VLOOKUP(J834,中子データ!B$4:N$6004,12,FALSE))</f>
        <v/>
      </c>
      <c r="BD834" s="413" t="str">
        <f>IF(G834="","",VLOOKUP(J834,中子データ!$B$4:$P$4500,15,FALSE))</f>
        <v/>
      </c>
    </row>
    <row r="835" spans="1:56" x14ac:dyDescent="0.15">
      <c r="A835" s="7" t="str">
        <f>IF(G835="","",VLOOKUP(H835,マシン名!$B$4:$C$93,2,FALSE))</f>
        <v/>
      </c>
      <c r="B835" s="7" t="str">
        <f>IF(G835="","",VLOOKUP(I835,作業者名!$B$4:$C$100,2,FALSE))</f>
        <v/>
      </c>
      <c r="C835" s="7" t="str">
        <f>IF(G835="","",VLOOKUP(J835,中子データ!$B$4:$H$4500,2,FALSE))</f>
        <v/>
      </c>
      <c r="D835" s="8" t="str">
        <f>IF(G835="","",VLOOKUP(J835,中子データ!$B$4:$H$4500,4,FALSE))</f>
        <v/>
      </c>
      <c r="E835" s="231" t="str">
        <f t="shared" si="434"/>
        <v/>
      </c>
      <c r="G835" s="238"/>
      <c r="H835" s="9"/>
      <c r="I835" s="9"/>
      <c r="J835" s="9"/>
      <c r="K835" s="10"/>
      <c r="L835" s="10"/>
      <c r="M835" s="6"/>
      <c r="N835" s="6">
        <f t="shared" si="435"/>
        <v>0</v>
      </c>
      <c r="O835" s="250"/>
      <c r="P835" s="250"/>
      <c r="Q835" s="250"/>
      <c r="R835" s="250"/>
      <c r="S835" s="250"/>
      <c r="T835" s="250"/>
      <c r="U835" s="250"/>
      <c r="V835" s="250"/>
      <c r="W835" s="250"/>
      <c r="X835" s="250"/>
      <c r="Y835" s="250"/>
      <c r="Z835" s="4"/>
      <c r="AA835" s="429"/>
      <c r="AB835" s="457">
        <f t="shared" si="436"/>
        <v>0</v>
      </c>
      <c r="AC835" s="11"/>
      <c r="AD835" s="11"/>
      <c r="AE835" s="11"/>
      <c r="AF835" s="11"/>
      <c r="AG835" s="11"/>
      <c r="AH835" s="11"/>
      <c r="AI835" s="11"/>
      <c r="AJ835" s="12"/>
      <c r="AK835" s="445" t="str">
        <f>IF(G835="","",VLOOKUP(J835,中子データ!$B$4:$H$4500,3,FALSE))</f>
        <v/>
      </c>
      <c r="AL835" s="445" t="str">
        <f>IF(G835="","",VLOOKUP(J835,中子データ!$B$4:$H$4500,5,FALSE))</f>
        <v/>
      </c>
      <c r="AM835" s="445" t="str">
        <f>IF(G835="","",VLOOKUP(J835,中子データ!$B$4:$H$4500,6,FALSE))</f>
        <v/>
      </c>
      <c r="AN835" s="418"/>
      <c r="AO835" s="419"/>
      <c r="AP835" s="420"/>
      <c r="AQ835" s="421"/>
      <c r="AR835" s="420"/>
      <c r="AS835" s="436"/>
      <c r="AT835" s="436"/>
      <c r="AU835" s="422"/>
      <c r="AV835" s="11"/>
      <c r="AW835" s="11"/>
      <c r="AX835" s="410">
        <f t="shared" si="438"/>
        <v>0</v>
      </c>
      <c r="AY835" s="411" t="str">
        <f>IF(G835="","",VLOOKUP(J835,中子データ!$B$4:$M$5999,10,FALSE))</f>
        <v/>
      </c>
      <c r="AZ835" s="438" t="str">
        <f>IF(G835="","",VLOOKUP(J835,中子データ!$B$4:$M$5999,9,FALSE))</f>
        <v/>
      </c>
      <c r="BA835" s="412" t="str">
        <f>IF(AQ835="","",VLOOKUP(AQ835,作業者名!$B$4:$C$100,2,FALSE))</f>
        <v/>
      </c>
      <c r="BB835" s="412" t="str">
        <f>IF(AR835="","",VLOOKUP(AR835,作業者名!$B$4:$C$100,2,FALSE))</f>
        <v/>
      </c>
      <c r="BC835" s="412" t="str">
        <f>IF(G835="","",VLOOKUP(J835,中子データ!B$4:N$6004,12,FALSE))</f>
        <v/>
      </c>
      <c r="BD835" s="413" t="str">
        <f>IF(G835="","",VLOOKUP(J835,中子データ!$B$4:$P$4500,15,FALSE))</f>
        <v/>
      </c>
    </row>
    <row r="836" spans="1:56" x14ac:dyDescent="0.15">
      <c r="A836" s="7" t="str">
        <f>IF(G836="","",VLOOKUP(H836,マシン名!$B$4:$C$93,2,FALSE))</f>
        <v/>
      </c>
      <c r="B836" s="7" t="str">
        <f>IF(G836="","",VLOOKUP(I836,作業者名!$B$4:$C$100,2,FALSE))</f>
        <v/>
      </c>
      <c r="C836" s="7" t="str">
        <f>IF(G836="","",VLOOKUP(J836,中子データ!$B$4:$H$4500,2,FALSE))</f>
        <v/>
      </c>
      <c r="D836" s="8" t="str">
        <f>IF(G836="","",VLOOKUP(J836,中子データ!$B$4:$H$4500,4,FALSE))</f>
        <v/>
      </c>
      <c r="E836" s="231" t="str">
        <f t="shared" si="434"/>
        <v/>
      </c>
      <c r="G836" s="238"/>
      <c r="H836" s="9"/>
      <c r="I836" s="9"/>
      <c r="J836" s="9"/>
      <c r="K836" s="10"/>
      <c r="L836" s="10"/>
      <c r="M836" s="6"/>
      <c r="N836" s="6">
        <f t="shared" si="435"/>
        <v>0</v>
      </c>
      <c r="O836" s="250"/>
      <c r="P836" s="250"/>
      <c r="Q836" s="250"/>
      <c r="R836" s="250"/>
      <c r="S836" s="250"/>
      <c r="T836" s="250"/>
      <c r="U836" s="250"/>
      <c r="V836" s="250"/>
      <c r="W836" s="250"/>
      <c r="X836" s="250"/>
      <c r="Y836" s="250"/>
      <c r="Z836" s="4"/>
      <c r="AA836" s="429"/>
      <c r="AB836" s="457">
        <f t="shared" si="436"/>
        <v>0</v>
      </c>
      <c r="AC836" s="11"/>
      <c r="AD836" s="11"/>
      <c r="AE836" s="11"/>
      <c r="AF836" s="11"/>
      <c r="AG836" s="11"/>
      <c r="AH836" s="11"/>
      <c r="AI836" s="11"/>
      <c r="AJ836" s="12"/>
      <c r="AK836" s="445" t="str">
        <f>IF(G836="","",VLOOKUP(J836,中子データ!$B$4:$H$4500,3,FALSE))</f>
        <v/>
      </c>
      <c r="AL836" s="445" t="str">
        <f>IF(G836="","",VLOOKUP(J836,中子データ!$B$4:$H$4500,5,FALSE))</f>
        <v/>
      </c>
      <c r="AM836" s="445" t="str">
        <f>IF(G836="","",VLOOKUP(J836,中子データ!$B$4:$H$4500,6,FALSE))</f>
        <v/>
      </c>
      <c r="AN836" s="418"/>
      <c r="AO836" s="419"/>
      <c r="AP836" s="420"/>
      <c r="AQ836" s="421"/>
      <c r="AR836" s="420"/>
      <c r="AS836" s="436"/>
      <c r="AT836" s="436"/>
      <c r="AU836" s="422"/>
      <c r="AV836" s="11"/>
      <c r="AW836" s="11"/>
      <c r="AX836" s="410">
        <f t="shared" si="438"/>
        <v>0</v>
      </c>
      <c r="AY836" s="411" t="str">
        <f>IF(G836="","",VLOOKUP(J836,中子データ!$B$4:$M$5999,10,FALSE))</f>
        <v/>
      </c>
      <c r="AZ836" s="438" t="str">
        <f>IF(G836="","",VLOOKUP(J836,中子データ!$B$4:$M$5999,9,FALSE))</f>
        <v/>
      </c>
      <c r="BA836" s="412" t="str">
        <f>IF(AQ836="","",VLOOKUP(AQ836,作業者名!$B$4:$C$100,2,FALSE))</f>
        <v/>
      </c>
      <c r="BB836" s="412" t="str">
        <f>IF(AR836="","",VLOOKUP(AR836,作業者名!$B$4:$C$100,2,FALSE))</f>
        <v/>
      </c>
      <c r="BC836" s="412" t="str">
        <f>IF(G836="","",VLOOKUP(J836,中子データ!B$4:N$6004,12,FALSE))</f>
        <v/>
      </c>
      <c r="BD836" s="413" t="str">
        <f>IF(G836="","",VLOOKUP(J836,中子データ!$B$4:$P$4500,15,FALSE))</f>
        <v/>
      </c>
    </row>
    <row r="837" spans="1:56" x14ac:dyDescent="0.15">
      <c r="A837" s="7" t="str">
        <f>IF(G837="","",VLOOKUP(H837,マシン名!$B$4:$C$93,2,FALSE))</f>
        <v/>
      </c>
      <c r="B837" s="7" t="str">
        <f>IF(G837="","",VLOOKUP(I837,作業者名!$B$4:$C$100,2,FALSE))</f>
        <v/>
      </c>
      <c r="C837" s="7" t="str">
        <f>IF(G837="","",VLOOKUP(J837,中子データ!$B$4:$H$4500,2,FALSE))</f>
        <v/>
      </c>
      <c r="D837" s="8" t="str">
        <f>IF(G837="","",VLOOKUP(J837,中子データ!$B$4:$H$4500,4,FALSE))</f>
        <v/>
      </c>
      <c r="E837" s="231" t="str">
        <f t="shared" ref="E837:E900" si="439">IF(G837="","",D837*K837-AB837)</f>
        <v/>
      </c>
      <c r="G837" s="238"/>
      <c r="H837" s="9"/>
      <c r="I837" s="9"/>
      <c r="J837" s="9"/>
      <c r="K837" s="10"/>
      <c r="L837" s="10"/>
      <c r="M837" s="6"/>
      <c r="N837" s="6">
        <f t="shared" ref="N837:N855" si="440">L837-SUM(O837:Z837)</f>
        <v>0</v>
      </c>
      <c r="O837" s="250"/>
      <c r="P837" s="250"/>
      <c r="Q837" s="250"/>
      <c r="R837" s="250"/>
      <c r="S837" s="250"/>
      <c r="T837" s="250"/>
      <c r="U837" s="250"/>
      <c r="V837" s="250"/>
      <c r="W837" s="250"/>
      <c r="X837" s="250"/>
      <c r="Y837" s="250"/>
      <c r="Z837" s="4"/>
      <c r="AA837" s="429"/>
      <c r="AB837" s="457">
        <f t="shared" si="436"/>
        <v>0</v>
      </c>
      <c r="AC837" s="11"/>
      <c r="AD837" s="11"/>
      <c r="AE837" s="11"/>
      <c r="AF837" s="11"/>
      <c r="AG837" s="11"/>
      <c r="AH837" s="11"/>
      <c r="AI837" s="11"/>
      <c r="AJ837" s="12"/>
      <c r="AK837" s="445" t="str">
        <f>IF(G837="","",VLOOKUP(J837,中子データ!$B$4:$H$4500,3,FALSE))</f>
        <v/>
      </c>
      <c r="AL837" s="445" t="str">
        <f>IF(G837="","",VLOOKUP(J837,中子データ!$B$4:$H$4500,5,FALSE))</f>
        <v/>
      </c>
      <c r="AM837" s="445" t="str">
        <f>IF(G837="","",VLOOKUP(J837,中子データ!$B$4:$H$4500,6,FALSE))</f>
        <v/>
      </c>
      <c r="AN837" s="418"/>
      <c r="AO837" s="419"/>
      <c r="AP837" s="420"/>
      <c r="AQ837" s="421"/>
      <c r="AR837" s="420"/>
      <c r="AS837" s="436"/>
      <c r="AT837" s="436"/>
      <c r="AU837" s="422"/>
      <c r="AV837" s="11"/>
      <c r="AW837" s="11"/>
      <c r="AX837" s="410">
        <f t="shared" si="438"/>
        <v>0</v>
      </c>
      <c r="AY837" s="411" t="str">
        <f>IF(G837="","",VLOOKUP(J837,中子データ!$B$4:$M$5999,10,FALSE))</f>
        <v/>
      </c>
      <c r="AZ837" s="438" t="str">
        <f>IF(G837="","",VLOOKUP(J837,中子データ!$B$4:$M$5999,9,FALSE))</f>
        <v/>
      </c>
      <c r="BA837" s="412" t="str">
        <f>IF(AQ837="","",VLOOKUP(AQ837,作業者名!$B$4:$C$100,2,FALSE))</f>
        <v/>
      </c>
      <c r="BB837" s="412" t="str">
        <f>IF(AR837="","",VLOOKUP(AR837,作業者名!$B$4:$C$100,2,FALSE))</f>
        <v/>
      </c>
      <c r="BC837" s="412" t="str">
        <f>IF(G837="","",VLOOKUP(J837,中子データ!B$4:N$6004,12,FALSE))</f>
        <v/>
      </c>
      <c r="BD837" s="413" t="str">
        <f>IF(G837="","",VLOOKUP(J837,中子データ!$B$4:$P$4500,15,FALSE))</f>
        <v/>
      </c>
    </row>
    <row r="838" spans="1:56" x14ac:dyDescent="0.15">
      <c r="A838" s="7" t="str">
        <f>IF(G838="","",VLOOKUP(H838,マシン名!$B$4:$C$93,2,FALSE))</f>
        <v/>
      </c>
      <c r="B838" s="7" t="str">
        <f>IF(G838="","",VLOOKUP(I838,作業者名!$B$4:$C$100,2,FALSE))</f>
        <v/>
      </c>
      <c r="C838" s="7" t="str">
        <f>IF(G838="","",VLOOKUP(J838,中子データ!$B$4:$H$4500,2,FALSE))</f>
        <v/>
      </c>
      <c r="D838" s="8" t="str">
        <f>IF(G838="","",VLOOKUP(J838,中子データ!$B$4:$H$4500,4,FALSE))</f>
        <v/>
      </c>
      <c r="E838" s="231" t="str">
        <f t="shared" si="439"/>
        <v/>
      </c>
      <c r="G838" s="238"/>
      <c r="H838" s="9"/>
      <c r="I838" s="9"/>
      <c r="J838" s="9"/>
      <c r="K838" s="10"/>
      <c r="L838" s="10"/>
      <c r="M838" s="6"/>
      <c r="N838" s="6">
        <f t="shared" si="440"/>
        <v>0</v>
      </c>
      <c r="O838" s="250"/>
      <c r="P838" s="250"/>
      <c r="Q838" s="250"/>
      <c r="R838" s="250"/>
      <c r="S838" s="250"/>
      <c r="T838" s="250"/>
      <c r="U838" s="250"/>
      <c r="V838" s="250"/>
      <c r="W838" s="250"/>
      <c r="X838" s="250"/>
      <c r="Y838" s="250"/>
      <c r="Z838" s="4"/>
      <c r="AA838" s="429"/>
      <c r="AB838" s="457">
        <f t="shared" ref="AB838:AB901" si="441">SUM(AC838:AJ838)</f>
        <v>0</v>
      </c>
      <c r="AC838" s="11"/>
      <c r="AD838" s="11"/>
      <c r="AE838" s="11"/>
      <c r="AF838" s="11"/>
      <c r="AG838" s="11"/>
      <c r="AH838" s="11"/>
      <c r="AI838" s="11"/>
      <c r="AJ838" s="12"/>
      <c r="AK838" s="445" t="str">
        <f>IF(G838="","",VLOOKUP(J838,中子データ!$B$4:$H$4500,3,FALSE))</f>
        <v/>
      </c>
      <c r="AL838" s="445" t="str">
        <f>IF(G838="","",VLOOKUP(J838,中子データ!$B$4:$H$4500,5,FALSE))</f>
        <v/>
      </c>
      <c r="AM838" s="445" t="str">
        <f>IF(G838="","",VLOOKUP(J838,中子データ!$B$4:$H$4500,6,FALSE))</f>
        <v/>
      </c>
      <c r="AN838" s="418"/>
      <c r="AO838" s="419"/>
      <c r="AP838" s="420"/>
      <c r="AQ838" s="421"/>
      <c r="AR838" s="420"/>
      <c r="AS838" s="436"/>
      <c r="AT838" s="436"/>
      <c r="AU838" s="422"/>
      <c r="AV838" s="11"/>
      <c r="AW838" s="11"/>
      <c r="AX838" s="410">
        <f t="shared" si="438"/>
        <v>0</v>
      </c>
      <c r="AY838" s="411" t="str">
        <f>IF(G838="","",VLOOKUP(J838,中子データ!$B$4:$M$5999,10,FALSE))</f>
        <v/>
      </c>
      <c r="AZ838" s="438" t="str">
        <f>IF(G838="","",VLOOKUP(J838,中子データ!$B$4:$M$5999,9,FALSE))</f>
        <v/>
      </c>
      <c r="BA838" s="412" t="str">
        <f>IF(AQ838="","",VLOOKUP(AQ838,作業者名!$B$4:$C$100,2,FALSE))</f>
        <v/>
      </c>
      <c r="BB838" s="412" t="str">
        <f>IF(AR838="","",VLOOKUP(AR838,作業者名!$B$4:$C$100,2,FALSE))</f>
        <v/>
      </c>
      <c r="BC838" s="412" t="str">
        <f>IF(G838="","",VLOOKUP(J838,中子データ!B$4:N$6004,12,FALSE))</f>
        <v/>
      </c>
      <c r="BD838" s="413" t="str">
        <f>IF(G838="","",VLOOKUP(J838,中子データ!$B$4:$P$4500,15,FALSE))</f>
        <v/>
      </c>
    </row>
    <row r="839" spans="1:56" x14ac:dyDescent="0.15">
      <c r="A839" s="7" t="str">
        <f>IF(G839="","",VLOOKUP(H839,マシン名!$B$4:$C$93,2,FALSE))</f>
        <v/>
      </c>
      <c r="B839" s="7" t="str">
        <f>IF(G839="","",VLOOKUP(I839,作業者名!$B$4:$C$100,2,FALSE))</f>
        <v/>
      </c>
      <c r="C839" s="7" t="str">
        <f>IF(G839="","",VLOOKUP(J839,中子データ!$B$4:$H$4500,2,FALSE))</f>
        <v/>
      </c>
      <c r="D839" s="8" t="str">
        <f>IF(G839="","",VLOOKUP(J839,中子データ!$B$4:$H$4500,4,FALSE))</f>
        <v/>
      </c>
      <c r="E839" s="231" t="str">
        <f t="shared" si="439"/>
        <v/>
      </c>
      <c r="G839" s="238"/>
      <c r="H839" s="9"/>
      <c r="I839" s="9"/>
      <c r="J839" s="9"/>
      <c r="K839" s="10"/>
      <c r="L839" s="10"/>
      <c r="M839" s="6"/>
      <c r="N839" s="6">
        <f t="shared" si="440"/>
        <v>0</v>
      </c>
      <c r="O839" s="250"/>
      <c r="P839" s="250"/>
      <c r="Q839" s="250"/>
      <c r="R839" s="250"/>
      <c r="S839" s="250"/>
      <c r="T839" s="250"/>
      <c r="U839" s="250"/>
      <c r="V839" s="250"/>
      <c r="W839" s="250"/>
      <c r="X839" s="250"/>
      <c r="Y839" s="250"/>
      <c r="Z839" s="4"/>
      <c r="AA839" s="429"/>
      <c r="AB839" s="457">
        <f t="shared" si="441"/>
        <v>0</v>
      </c>
      <c r="AC839" s="11"/>
      <c r="AD839" s="11"/>
      <c r="AE839" s="11"/>
      <c r="AF839" s="11"/>
      <c r="AG839" s="11"/>
      <c r="AH839" s="11"/>
      <c r="AI839" s="11"/>
      <c r="AJ839" s="12"/>
      <c r="AK839" s="445" t="str">
        <f>IF(G839="","",VLOOKUP(J839,中子データ!$B$4:$H$4500,3,FALSE))</f>
        <v/>
      </c>
      <c r="AL839" s="445" t="str">
        <f>IF(G839="","",VLOOKUP(J839,中子データ!$B$4:$H$4500,5,FALSE))</f>
        <v/>
      </c>
      <c r="AM839" s="445" t="str">
        <f>IF(G839="","",VLOOKUP(J839,中子データ!$B$4:$H$4500,6,FALSE))</f>
        <v/>
      </c>
      <c r="AN839" s="418"/>
      <c r="AO839" s="419"/>
      <c r="AP839" s="420"/>
      <c r="AQ839" s="421"/>
      <c r="AR839" s="420"/>
      <c r="AS839" s="436"/>
      <c r="AT839" s="436"/>
      <c r="AU839" s="422"/>
      <c r="AV839" s="11"/>
      <c r="AW839" s="11"/>
      <c r="AX839" s="410">
        <f t="shared" si="438"/>
        <v>0</v>
      </c>
      <c r="AY839" s="411" t="str">
        <f>IF(G839="","",VLOOKUP(J839,中子データ!$B$4:$M$5999,10,FALSE))</f>
        <v/>
      </c>
      <c r="AZ839" s="438" t="str">
        <f>IF(G839="","",VLOOKUP(J839,中子データ!$B$4:$M$5999,9,FALSE))</f>
        <v/>
      </c>
      <c r="BA839" s="412" t="str">
        <f>IF(AQ839="","",VLOOKUP(AQ839,作業者名!$B$4:$C$100,2,FALSE))</f>
        <v/>
      </c>
      <c r="BB839" s="412" t="str">
        <f>IF(AR839="","",VLOOKUP(AR839,作業者名!$B$4:$C$100,2,FALSE))</f>
        <v/>
      </c>
      <c r="BC839" s="412" t="str">
        <f>IF(G839="","",VLOOKUP(J839,中子データ!B$4:N$6004,12,FALSE))</f>
        <v/>
      </c>
      <c r="BD839" s="413" t="str">
        <f>IF(G839="","",VLOOKUP(J839,中子データ!$B$4:$P$4500,15,FALSE))</f>
        <v/>
      </c>
    </row>
    <row r="840" spans="1:56" x14ac:dyDescent="0.15">
      <c r="A840" s="7" t="str">
        <f>IF(G840="","",VLOOKUP(H840,マシン名!$B$4:$C$93,2,FALSE))</f>
        <v/>
      </c>
      <c r="B840" s="7" t="str">
        <f>IF(G840="","",VLOOKUP(I840,作業者名!$B$4:$C$100,2,FALSE))</f>
        <v/>
      </c>
      <c r="C840" s="7" t="str">
        <f>IF(G840="","",VLOOKUP(J840,中子データ!$B$4:$H$4500,2,FALSE))</f>
        <v/>
      </c>
      <c r="D840" s="8" t="str">
        <f>IF(G840="","",VLOOKUP(J840,中子データ!$B$4:$H$4500,4,FALSE))</f>
        <v/>
      </c>
      <c r="E840" s="231" t="str">
        <f t="shared" si="439"/>
        <v/>
      </c>
      <c r="G840" s="238"/>
      <c r="H840" s="247"/>
      <c r="I840" s="9"/>
      <c r="J840" s="245"/>
      <c r="K840" s="10"/>
      <c r="L840" s="10"/>
      <c r="M840" s="6"/>
      <c r="N840" s="6">
        <f t="shared" si="440"/>
        <v>0</v>
      </c>
      <c r="O840" s="250"/>
      <c r="P840" s="250"/>
      <c r="Q840" s="250"/>
      <c r="R840" s="250"/>
      <c r="S840" s="250"/>
      <c r="T840" s="250"/>
      <c r="U840" s="250"/>
      <c r="V840" s="250"/>
      <c r="W840" s="250"/>
      <c r="X840" s="250"/>
      <c r="Y840" s="250"/>
      <c r="Z840" s="4"/>
      <c r="AA840" s="429"/>
      <c r="AB840" s="457">
        <f t="shared" si="441"/>
        <v>0</v>
      </c>
      <c r="AC840" s="11"/>
      <c r="AD840" s="11"/>
      <c r="AE840" s="11"/>
      <c r="AF840" s="11"/>
      <c r="AG840" s="11"/>
      <c r="AH840" s="11"/>
      <c r="AI840" s="11"/>
      <c r="AJ840" s="12"/>
      <c r="AK840" s="445" t="str">
        <f>IF(G840="","",VLOOKUP(J840,中子データ!$B$4:$H$4500,3,FALSE))</f>
        <v/>
      </c>
      <c r="AL840" s="445" t="str">
        <f>IF(G840="","",VLOOKUP(J840,中子データ!$B$4:$H$4500,5,FALSE))</f>
        <v/>
      </c>
      <c r="AM840" s="445" t="str">
        <f>IF(G840="","",VLOOKUP(J840,中子データ!$B$4:$H$4500,6,FALSE))</f>
        <v/>
      </c>
      <c r="AN840" s="418"/>
      <c r="AO840" s="419"/>
      <c r="AP840" s="420"/>
      <c r="AQ840" s="421"/>
      <c r="AR840" s="420"/>
      <c r="AS840" s="436"/>
      <c r="AT840" s="436"/>
      <c r="AU840" s="422"/>
      <c r="AV840" s="11"/>
      <c r="AW840" s="11"/>
      <c r="AX840" s="410">
        <f t="shared" si="438"/>
        <v>0</v>
      </c>
      <c r="AY840" s="411" t="str">
        <f>IF(G840="","",VLOOKUP(J840,中子データ!$B$4:$M$5999,10,FALSE))</f>
        <v/>
      </c>
      <c r="AZ840" s="438" t="str">
        <f>IF(G840="","",VLOOKUP(J840,中子データ!$B$4:$M$5999,9,FALSE))</f>
        <v/>
      </c>
      <c r="BA840" s="412" t="str">
        <f>IF(AQ840="","",VLOOKUP(AQ840,作業者名!$B$4:$C$100,2,FALSE))</f>
        <v/>
      </c>
      <c r="BB840" s="412" t="str">
        <f>IF(AR840="","",VLOOKUP(AR840,作業者名!$B$4:$C$100,2,FALSE))</f>
        <v/>
      </c>
      <c r="BC840" s="412" t="str">
        <f>IF(G840="","",VLOOKUP(J840,中子データ!B$4:N$6004,12,FALSE))</f>
        <v/>
      </c>
      <c r="BD840" s="413" t="str">
        <f>IF(G840="","",VLOOKUP(J840,中子データ!$B$4:$P$4500,15,FALSE))</f>
        <v/>
      </c>
    </row>
    <row r="841" spans="1:56" x14ac:dyDescent="0.15">
      <c r="A841" s="7" t="str">
        <f>IF(G841="","",VLOOKUP(H841,マシン名!$B$4:$C$93,2,FALSE))</f>
        <v/>
      </c>
      <c r="B841" s="7" t="str">
        <f>IF(G841="","",VLOOKUP(I841,作業者名!$B$4:$C$100,2,FALSE))</f>
        <v/>
      </c>
      <c r="C841" s="7" t="str">
        <f>IF(G841="","",VLOOKUP(J841,中子データ!$B$4:$H$4500,2,FALSE))</f>
        <v/>
      </c>
      <c r="D841" s="8" t="str">
        <f>IF(G841="","",VLOOKUP(J841,中子データ!$B$4:$H$4500,4,FALSE))</f>
        <v/>
      </c>
      <c r="E841" s="231" t="str">
        <f t="shared" si="439"/>
        <v/>
      </c>
      <c r="G841" s="238"/>
      <c r="H841" s="9"/>
      <c r="I841" s="9"/>
      <c r="J841" s="9"/>
      <c r="K841" s="10"/>
      <c r="L841" s="10"/>
      <c r="M841" s="6"/>
      <c r="N841" s="6">
        <f t="shared" si="440"/>
        <v>0</v>
      </c>
      <c r="O841" s="250"/>
      <c r="P841" s="250"/>
      <c r="Q841" s="250"/>
      <c r="R841" s="250"/>
      <c r="S841" s="250"/>
      <c r="T841" s="250"/>
      <c r="U841" s="250"/>
      <c r="V841" s="250"/>
      <c r="W841" s="250"/>
      <c r="X841" s="250"/>
      <c r="Y841" s="250"/>
      <c r="Z841" s="4"/>
      <c r="AA841" s="429"/>
      <c r="AB841" s="457">
        <f t="shared" si="441"/>
        <v>0</v>
      </c>
      <c r="AC841" s="11"/>
      <c r="AD841" s="11"/>
      <c r="AE841" s="11"/>
      <c r="AF841" s="11"/>
      <c r="AG841" s="11"/>
      <c r="AH841" s="11"/>
      <c r="AI841" s="11"/>
      <c r="AJ841" s="12"/>
      <c r="AK841" s="445" t="str">
        <f>IF(G841="","",VLOOKUP(J841,中子データ!$B$4:$H$4500,3,FALSE))</f>
        <v/>
      </c>
      <c r="AL841" s="445" t="str">
        <f>IF(G841="","",VLOOKUP(J841,中子データ!$B$4:$H$4500,5,FALSE))</f>
        <v/>
      </c>
      <c r="AM841" s="445" t="str">
        <f>IF(G841="","",VLOOKUP(J841,中子データ!$B$4:$H$4500,6,FALSE))</f>
        <v/>
      </c>
      <c r="AN841" s="418"/>
      <c r="AO841" s="419"/>
      <c r="AP841" s="420"/>
      <c r="AQ841" s="421"/>
      <c r="AR841" s="420"/>
      <c r="AS841" s="436"/>
      <c r="AT841" s="436"/>
      <c r="AU841" s="422"/>
      <c r="AV841" s="11"/>
      <c r="AW841" s="11"/>
      <c r="AX841" s="410">
        <f t="shared" si="438"/>
        <v>0</v>
      </c>
      <c r="AY841" s="411" t="str">
        <f>IF(G841="","",VLOOKUP(J841,中子データ!$B$4:$M$5999,10,FALSE))</f>
        <v/>
      </c>
      <c r="AZ841" s="438" t="str">
        <f>IF(G841="","",VLOOKUP(J841,中子データ!$B$4:$M$5999,9,FALSE))</f>
        <v/>
      </c>
      <c r="BA841" s="412" t="str">
        <f>IF(AQ841="","",VLOOKUP(AQ841,作業者名!$B$4:$C$100,2,FALSE))</f>
        <v/>
      </c>
      <c r="BB841" s="412" t="str">
        <f>IF(AR841="","",VLOOKUP(AR841,作業者名!$B$4:$C$100,2,FALSE))</f>
        <v/>
      </c>
      <c r="BC841" s="412" t="str">
        <f>IF(G841="","",VLOOKUP(J841,中子データ!B$4:N$6004,12,FALSE))</f>
        <v/>
      </c>
      <c r="BD841" s="413" t="str">
        <f>IF(G841="","",VLOOKUP(J841,中子データ!$B$4:$P$4500,15,FALSE))</f>
        <v/>
      </c>
    </row>
    <row r="842" spans="1:56" x14ac:dyDescent="0.15">
      <c r="A842" s="7" t="str">
        <f>IF(G842="","",VLOOKUP(H842,マシン名!$B$4:$C$93,2,FALSE))</f>
        <v/>
      </c>
      <c r="B842" s="7" t="str">
        <f>IF(G842="","",VLOOKUP(I842,作業者名!$B$4:$C$100,2,FALSE))</f>
        <v/>
      </c>
      <c r="C842" s="7" t="str">
        <f>IF(G842="","",VLOOKUP(J842,中子データ!$B$4:$H$4500,2,FALSE))</f>
        <v/>
      </c>
      <c r="D842" s="8" t="str">
        <f>IF(G842="","",VLOOKUP(J842,中子データ!$B$4:$H$4500,4,FALSE))</f>
        <v/>
      </c>
      <c r="E842" s="231" t="str">
        <f t="shared" si="439"/>
        <v/>
      </c>
      <c r="G842" s="238"/>
      <c r="H842" s="9"/>
      <c r="I842" s="9"/>
      <c r="J842" s="9"/>
      <c r="K842" s="10"/>
      <c r="L842" s="10"/>
      <c r="M842" s="6"/>
      <c r="N842" s="6">
        <f t="shared" si="440"/>
        <v>0</v>
      </c>
      <c r="O842" s="250"/>
      <c r="P842" s="250"/>
      <c r="Q842" s="250"/>
      <c r="R842" s="250"/>
      <c r="S842" s="250"/>
      <c r="T842" s="250"/>
      <c r="U842" s="250"/>
      <c r="V842" s="250"/>
      <c r="W842" s="250"/>
      <c r="X842" s="250"/>
      <c r="Y842" s="250"/>
      <c r="Z842" s="4"/>
      <c r="AA842" s="429"/>
      <c r="AB842" s="457">
        <f t="shared" si="441"/>
        <v>0</v>
      </c>
      <c r="AC842" s="11"/>
      <c r="AD842" s="11"/>
      <c r="AE842" s="11"/>
      <c r="AF842" s="11"/>
      <c r="AG842" s="11"/>
      <c r="AH842" s="11"/>
      <c r="AI842" s="11"/>
      <c r="AJ842" s="12"/>
      <c r="AK842" s="445" t="str">
        <f>IF(G842="","",VLOOKUP(J842,中子データ!$B$4:$H$4500,3,FALSE))</f>
        <v/>
      </c>
      <c r="AL842" s="445" t="str">
        <f>IF(G842="","",VLOOKUP(J842,中子データ!$B$4:$H$4500,5,FALSE))</f>
        <v/>
      </c>
      <c r="AM842" s="445" t="str">
        <f>IF(G842="","",VLOOKUP(J842,中子データ!$B$4:$H$4500,6,FALSE))</f>
        <v/>
      </c>
      <c r="AN842" s="418"/>
      <c r="AO842" s="419"/>
      <c r="AP842" s="420"/>
      <c r="AQ842" s="421"/>
      <c r="AR842" s="420"/>
      <c r="AS842" s="436"/>
      <c r="AT842" s="436"/>
      <c r="AU842" s="422"/>
      <c r="AV842" s="11"/>
      <c r="AW842" s="11"/>
      <c r="AX842" s="410">
        <f t="shared" si="438"/>
        <v>0</v>
      </c>
      <c r="AY842" s="411" t="str">
        <f>IF(G842="","",VLOOKUP(J842,中子データ!$B$4:$M$5999,10,FALSE))</f>
        <v/>
      </c>
      <c r="AZ842" s="438" t="str">
        <f>IF(G842="","",VLOOKUP(J842,中子データ!$B$4:$M$5999,9,FALSE))</f>
        <v/>
      </c>
      <c r="BA842" s="412" t="str">
        <f>IF(AQ842="","",VLOOKUP(AQ842,作業者名!$B$4:$C$100,2,FALSE))</f>
        <v/>
      </c>
      <c r="BB842" s="412" t="str">
        <f>IF(AR842="","",VLOOKUP(AR842,作業者名!$B$4:$C$100,2,FALSE))</f>
        <v/>
      </c>
      <c r="BC842" s="412" t="str">
        <f>IF(G842="","",VLOOKUP(J842,中子データ!B$4:N$6004,12,FALSE))</f>
        <v/>
      </c>
      <c r="BD842" s="413" t="str">
        <f>IF(G842="","",VLOOKUP(J842,中子データ!$B$4:$P$4500,15,FALSE))</f>
        <v/>
      </c>
    </row>
    <row r="843" spans="1:56" x14ac:dyDescent="0.15">
      <c r="A843" s="7" t="str">
        <f>IF(G843="","",VLOOKUP(H843,マシン名!$B$4:$C$93,2,FALSE))</f>
        <v/>
      </c>
      <c r="B843" s="7" t="str">
        <f>IF(G843="","",VLOOKUP(I843,作業者名!$B$4:$C$100,2,FALSE))</f>
        <v/>
      </c>
      <c r="C843" s="7" t="str">
        <f>IF(G843="","",VLOOKUP(J843,中子データ!$B$4:$H$4500,2,FALSE))</f>
        <v/>
      </c>
      <c r="D843" s="8" t="str">
        <f>IF(G843="","",VLOOKUP(J843,中子データ!$B$4:$H$4500,4,FALSE))</f>
        <v/>
      </c>
      <c r="E843" s="231" t="str">
        <f t="shared" si="439"/>
        <v/>
      </c>
      <c r="G843" s="238"/>
      <c r="H843" s="9"/>
      <c r="I843" s="9"/>
      <c r="J843" s="9"/>
      <c r="K843" s="10"/>
      <c r="L843" s="10"/>
      <c r="M843" s="6"/>
      <c r="N843" s="6">
        <f t="shared" si="440"/>
        <v>0</v>
      </c>
      <c r="O843" s="250"/>
      <c r="P843" s="250"/>
      <c r="Q843" s="250"/>
      <c r="R843" s="250"/>
      <c r="S843" s="250"/>
      <c r="T843" s="250"/>
      <c r="U843" s="250"/>
      <c r="V843" s="250"/>
      <c r="W843" s="250"/>
      <c r="X843" s="250"/>
      <c r="Y843" s="250"/>
      <c r="Z843" s="4"/>
      <c r="AA843" s="429"/>
      <c r="AB843" s="457">
        <f t="shared" si="441"/>
        <v>0</v>
      </c>
      <c r="AC843" s="11"/>
      <c r="AD843" s="11"/>
      <c r="AE843" s="11"/>
      <c r="AF843" s="11"/>
      <c r="AG843" s="11"/>
      <c r="AH843" s="11"/>
      <c r="AI843" s="11"/>
      <c r="AJ843" s="12"/>
      <c r="AK843" s="445" t="str">
        <f>IF(G843="","",VLOOKUP(J843,中子データ!$B$4:$H$4500,3,FALSE))</f>
        <v/>
      </c>
      <c r="AL843" s="445" t="str">
        <f>IF(G843="","",VLOOKUP(J843,中子データ!$B$4:$H$4500,5,FALSE))</f>
        <v/>
      </c>
      <c r="AM843" s="445" t="str">
        <f>IF(G843="","",VLOOKUP(J843,中子データ!$B$4:$H$4500,6,FALSE))</f>
        <v/>
      </c>
      <c r="AN843" s="418"/>
      <c r="AO843" s="419"/>
      <c r="AP843" s="420"/>
      <c r="AQ843" s="421"/>
      <c r="AR843" s="420"/>
      <c r="AS843" s="436"/>
      <c r="AT843" s="436"/>
      <c r="AU843" s="422"/>
      <c r="AV843" s="11"/>
      <c r="AW843" s="11"/>
      <c r="AX843" s="410">
        <f t="shared" si="438"/>
        <v>0</v>
      </c>
      <c r="AY843" s="411" t="str">
        <f>IF(G843="","",VLOOKUP(J843,中子データ!$B$4:$M$5999,10,FALSE))</f>
        <v/>
      </c>
      <c r="AZ843" s="438" t="str">
        <f>IF(G843="","",VLOOKUP(J843,中子データ!$B$4:$M$5999,9,FALSE))</f>
        <v/>
      </c>
      <c r="BA843" s="412" t="str">
        <f>IF(AQ843="","",VLOOKUP(AQ843,作業者名!$B$4:$C$100,2,FALSE))</f>
        <v/>
      </c>
      <c r="BB843" s="412" t="str">
        <f>IF(AR843="","",VLOOKUP(AR843,作業者名!$B$4:$C$100,2,FALSE))</f>
        <v/>
      </c>
      <c r="BC843" s="412" t="str">
        <f>IF(G843="","",VLOOKUP(J843,中子データ!B$4:N$6004,12,FALSE))</f>
        <v/>
      </c>
      <c r="BD843" s="413" t="str">
        <f>IF(G843="","",VLOOKUP(J843,中子データ!$B$4:$P$4500,15,FALSE))</f>
        <v/>
      </c>
    </row>
    <row r="844" spans="1:56" x14ac:dyDescent="0.15">
      <c r="A844" s="7" t="str">
        <f>IF(G844="","",VLOOKUP(H844,マシン名!$B$4:$C$93,2,FALSE))</f>
        <v/>
      </c>
      <c r="B844" s="7" t="str">
        <f>IF(G844="","",VLOOKUP(I844,作業者名!$B$4:$C$100,2,FALSE))</f>
        <v/>
      </c>
      <c r="C844" s="7" t="str">
        <f>IF(G844="","",VLOOKUP(J844,中子データ!$B$4:$H$4500,2,FALSE))</f>
        <v/>
      </c>
      <c r="D844" s="8" t="str">
        <f>IF(G844="","",VLOOKUP(J844,中子データ!$B$4:$H$4500,4,FALSE))</f>
        <v/>
      </c>
      <c r="E844" s="231" t="str">
        <f t="shared" si="439"/>
        <v/>
      </c>
      <c r="G844" s="238"/>
      <c r="H844" s="9"/>
      <c r="I844" s="9"/>
      <c r="J844" s="9"/>
      <c r="K844" s="10"/>
      <c r="L844" s="10"/>
      <c r="M844" s="6"/>
      <c r="N844" s="6">
        <f t="shared" si="440"/>
        <v>0</v>
      </c>
      <c r="O844" s="250"/>
      <c r="P844" s="250"/>
      <c r="Q844" s="250"/>
      <c r="R844" s="250"/>
      <c r="S844" s="250"/>
      <c r="T844" s="250"/>
      <c r="U844" s="250"/>
      <c r="V844" s="250"/>
      <c r="W844" s="250"/>
      <c r="X844" s="250"/>
      <c r="Y844" s="250"/>
      <c r="Z844" s="4"/>
      <c r="AA844" s="429"/>
      <c r="AB844" s="457">
        <f t="shared" si="441"/>
        <v>0</v>
      </c>
      <c r="AC844" s="11"/>
      <c r="AD844" s="11"/>
      <c r="AE844" s="11"/>
      <c r="AF844" s="11"/>
      <c r="AG844" s="11"/>
      <c r="AH844" s="11"/>
      <c r="AI844" s="11"/>
      <c r="AJ844" s="12"/>
      <c r="AK844" s="445" t="str">
        <f>IF(G844="","",VLOOKUP(J844,中子データ!$B$4:$H$4500,3,FALSE))</f>
        <v/>
      </c>
      <c r="AL844" s="445" t="str">
        <f>IF(G844="","",VLOOKUP(J844,中子データ!$B$4:$H$4500,5,FALSE))</f>
        <v/>
      </c>
      <c r="AM844" s="445" t="str">
        <f>IF(G844="","",VLOOKUP(J844,中子データ!$B$4:$H$4500,6,FALSE))</f>
        <v/>
      </c>
      <c r="AN844" s="418"/>
      <c r="AO844" s="419"/>
      <c r="AP844" s="420"/>
      <c r="AQ844" s="421"/>
      <c r="AR844" s="420"/>
      <c r="AS844" s="436"/>
      <c r="AT844" s="436"/>
      <c r="AU844" s="422"/>
      <c r="AV844" s="11"/>
      <c r="AW844" s="11"/>
      <c r="AX844" s="410">
        <f t="shared" si="438"/>
        <v>0</v>
      </c>
      <c r="AY844" s="411" t="str">
        <f>IF(G844="","",VLOOKUP(J844,中子データ!$B$4:$M$5999,10,FALSE))</f>
        <v/>
      </c>
      <c r="AZ844" s="438" t="str">
        <f>IF(G844="","",VLOOKUP(J844,中子データ!$B$4:$M$5999,9,FALSE))</f>
        <v/>
      </c>
      <c r="BA844" s="412" t="str">
        <f>IF(AQ844="","",VLOOKUP(AQ844,作業者名!$B$4:$C$100,2,FALSE))</f>
        <v/>
      </c>
      <c r="BB844" s="412" t="str">
        <f>IF(AR844="","",VLOOKUP(AR844,作業者名!$B$4:$C$100,2,FALSE))</f>
        <v/>
      </c>
      <c r="BC844" s="412" t="str">
        <f>IF(G844="","",VLOOKUP(J844,中子データ!B$4:N$6004,12,FALSE))</f>
        <v/>
      </c>
      <c r="BD844" s="413" t="str">
        <f>IF(G844="","",VLOOKUP(J844,中子データ!$B$4:$P$4500,15,FALSE))</f>
        <v/>
      </c>
    </row>
    <row r="845" spans="1:56" x14ac:dyDescent="0.15">
      <c r="A845" s="7" t="str">
        <f>IF(G845="","",VLOOKUP(H845,マシン名!$B$4:$C$93,2,FALSE))</f>
        <v/>
      </c>
      <c r="B845" s="7" t="str">
        <f>IF(G845="","",VLOOKUP(I845,作業者名!$B$4:$C$100,2,FALSE))</f>
        <v/>
      </c>
      <c r="C845" s="7" t="str">
        <f>IF(G845="","",VLOOKUP(J845,中子データ!$B$4:$H$4500,2,FALSE))</f>
        <v/>
      </c>
      <c r="D845" s="8" t="str">
        <f>IF(G845="","",VLOOKUP(J845,中子データ!$B$4:$H$4500,4,FALSE))</f>
        <v/>
      </c>
      <c r="E845" s="231" t="str">
        <f t="shared" si="439"/>
        <v/>
      </c>
      <c r="G845" s="238"/>
      <c r="H845" s="9"/>
      <c r="I845" s="9"/>
      <c r="J845" s="9"/>
      <c r="K845" s="10"/>
      <c r="L845" s="10"/>
      <c r="M845" s="6"/>
      <c r="N845" s="6">
        <f t="shared" si="440"/>
        <v>0</v>
      </c>
      <c r="O845" s="250"/>
      <c r="P845" s="250"/>
      <c r="Q845" s="250"/>
      <c r="R845" s="250"/>
      <c r="S845" s="250"/>
      <c r="T845" s="250"/>
      <c r="U845" s="250"/>
      <c r="V845" s="250"/>
      <c r="W845" s="250"/>
      <c r="X845" s="250"/>
      <c r="Y845" s="250"/>
      <c r="Z845" s="4"/>
      <c r="AA845" s="429"/>
      <c r="AB845" s="457">
        <f t="shared" si="441"/>
        <v>0</v>
      </c>
      <c r="AC845" s="11"/>
      <c r="AD845" s="11"/>
      <c r="AE845" s="11"/>
      <c r="AF845" s="11"/>
      <c r="AG845" s="11"/>
      <c r="AH845" s="11"/>
      <c r="AI845" s="11"/>
      <c r="AJ845" s="12"/>
      <c r="AK845" s="445" t="str">
        <f>IF(G845="","",VLOOKUP(J845,中子データ!$B$4:$H$4500,3,FALSE))</f>
        <v/>
      </c>
      <c r="AL845" s="445" t="str">
        <f>IF(G845="","",VLOOKUP(J845,中子データ!$B$4:$H$4500,5,FALSE))</f>
        <v/>
      </c>
      <c r="AM845" s="445" t="str">
        <f>IF(G845="","",VLOOKUP(J845,中子データ!$B$4:$H$4500,6,FALSE))</f>
        <v/>
      </c>
      <c r="AN845" s="418"/>
      <c r="AO845" s="419"/>
      <c r="AP845" s="420"/>
      <c r="AQ845" s="421"/>
      <c r="AR845" s="420"/>
      <c r="AS845" s="436"/>
      <c r="AT845" s="436"/>
      <c r="AU845" s="422"/>
      <c r="AV845" s="11"/>
      <c r="AW845" s="11"/>
      <c r="AX845" s="410">
        <f t="shared" si="438"/>
        <v>0</v>
      </c>
      <c r="AY845" s="411" t="str">
        <f>IF(G845="","",VLOOKUP(J845,中子データ!$B$4:$M$5999,10,FALSE))</f>
        <v/>
      </c>
      <c r="AZ845" s="438" t="str">
        <f>IF(G845="","",VLOOKUP(J845,中子データ!$B$4:$M$5999,9,FALSE))</f>
        <v/>
      </c>
      <c r="BA845" s="412" t="str">
        <f>IF(AQ845="","",VLOOKUP(AQ845,作業者名!$B$4:$C$100,2,FALSE))</f>
        <v/>
      </c>
      <c r="BB845" s="412" t="str">
        <f>IF(AR845="","",VLOOKUP(AR845,作業者名!$B$4:$C$100,2,FALSE))</f>
        <v/>
      </c>
      <c r="BC845" s="412" t="str">
        <f>IF(G845="","",VLOOKUP(J845,中子データ!B$4:N$6004,12,FALSE))</f>
        <v/>
      </c>
      <c r="BD845" s="413" t="str">
        <f>IF(G845="","",VLOOKUP(J845,中子データ!$B$4:$P$4500,15,FALSE))</f>
        <v/>
      </c>
    </row>
    <row r="846" spans="1:56" x14ac:dyDescent="0.15">
      <c r="A846" s="7" t="str">
        <f>IF(G846="","",VLOOKUP(H846,マシン名!$B$4:$C$93,2,FALSE))</f>
        <v/>
      </c>
      <c r="B846" s="7" t="str">
        <f>IF(G846="","",VLOOKUP(I846,作業者名!$B$4:$C$100,2,FALSE))</f>
        <v/>
      </c>
      <c r="C846" s="7" t="str">
        <f>IF(G846="","",VLOOKUP(J846,中子データ!$B$4:$H$4500,2,FALSE))</f>
        <v/>
      </c>
      <c r="D846" s="8" t="str">
        <f>IF(G846="","",VLOOKUP(J846,中子データ!$B$4:$H$4500,4,FALSE))</f>
        <v/>
      </c>
      <c r="E846" s="231" t="str">
        <f t="shared" si="439"/>
        <v/>
      </c>
      <c r="G846" s="238"/>
      <c r="H846" s="9"/>
      <c r="I846" s="9"/>
      <c r="J846" s="9"/>
      <c r="K846" s="10"/>
      <c r="L846" s="10"/>
      <c r="M846" s="6"/>
      <c r="N846" s="6">
        <f t="shared" si="440"/>
        <v>0</v>
      </c>
      <c r="O846" s="250"/>
      <c r="P846" s="250"/>
      <c r="Q846" s="250"/>
      <c r="R846" s="250"/>
      <c r="S846" s="250"/>
      <c r="T846" s="250"/>
      <c r="U846" s="250"/>
      <c r="V846" s="250"/>
      <c r="W846" s="250"/>
      <c r="X846" s="250"/>
      <c r="Y846" s="250"/>
      <c r="Z846" s="4"/>
      <c r="AA846" s="429"/>
      <c r="AB846" s="457">
        <f t="shared" si="441"/>
        <v>0</v>
      </c>
      <c r="AC846" s="11"/>
      <c r="AD846" s="11"/>
      <c r="AE846" s="11"/>
      <c r="AF846" s="11"/>
      <c r="AG846" s="11"/>
      <c r="AH846" s="11"/>
      <c r="AI846" s="11"/>
      <c r="AJ846" s="12"/>
      <c r="AK846" s="445" t="str">
        <f>IF(G846="","",VLOOKUP(J846,中子データ!$B$4:$H$4500,3,FALSE))</f>
        <v/>
      </c>
      <c r="AL846" s="445" t="str">
        <f>IF(G846="","",VLOOKUP(J846,中子データ!$B$4:$H$4500,5,FALSE))</f>
        <v/>
      </c>
      <c r="AM846" s="445" t="str">
        <f>IF(G846="","",VLOOKUP(J846,中子データ!$B$4:$H$4500,6,FALSE))</f>
        <v/>
      </c>
      <c r="AN846" s="418"/>
      <c r="AO846" s="419"/>
      <c r="AP846" s="420"/>
      <c r="AQ846" s="421"/>
      <c r="AR846" s="420"/>
      <c r="AS846" s="436"/>
      <c r="AT846" s="436"/>
      <c r="AU846" s="422"/>
      <c r="AV846" s="11"/>
      <c r="AW846" s="11"/>
      <c r="AX846" s="410">
        <f t="shared" si="438"/>
        <v>0</v>
      </c>
      <c r="AY846" s="411" t="str">
        <f>IF(G846="","",VLOOKUP(J846,中子データ!$B$4:$M$5999,10,FALSE))</f>
        <v/>
      </c>
      <c r="AZ846" s="438" t="str">
        <f>IF(G846="","",VLOOKUP(J846,中子データ!$B$4:$M$5999,9,FALSE))</f>
        <v/>
      </c>
      <c r="BA846" s="412" t="str">
        <f>IF(AQ846="","",VLOOKUP(AQ846,作業者名!$B$4:$C$100,2,FALSE))</f>
        <v/>
      </c>
      <c r="BB846" s="412" t="str">
        <f>IF(AR846="","",VLOOKUP(AR846,作業者名!$B$4:$C$100,2,FALSE))</f>
        <v/>
      </c>
      <c r="BC846" s="412" t="str">
        <f>IF(G846="","",VLOOKUP(J846,中子データ!B$4:N$6004,12,FALSE))</f>
        <v/>
      </c>
      <c r="BD846" s="413" t="str">
        <f>IF(G846="","",VLOOKUP(J846,中子データ!$B$4:$P$4500,15,FALSE))</f>
        <v/>
      </c>
    </row>
    <row r="847" spans="1:56" x14ac:dyDescent="0.15">
      <c r="A847" s="7" t="str">
        <f>IF(G847="","",VLOOKUP(H847,マシン名!$B$4:$C$93,2,FALSE))</f>
        <v/>
      </c>
      <c r="B847" s="7" t="str">
        <f>IF(G847="","",VLOOKUP(I847,作業者名!$B$4:$C$100,2,FALSE))</f>
        <v/>
      </c>
      <c r="C847" s="7" t="str">
        <f>IF(G847="","",VLOOKUP(J847,中子データ!$B$4:$H$4500,2,FALSE))</f>
        <v/>
      </c>
      <c r="D847" s="8" t="str">
        <f>IF(G847="","",VLOOKUP(J847,中子データ!$B$4:$H$4500,4,FALSE))</f>
        <v/>
      </c>
      <c r="E847" s="231" t="str">
        <f t="shared" si="439"/>
        <v/>
      </c>
      <c r="G847" s="238"/>
      <c r="H847" s="9"/>
      <c r="I847" s="9"/>
      <c r="J847" s="9"/>
      <c r="K847" s="10"/>
      <c r="L847" s="10"/>
      <c r="M847" s="6"/>
      <c r="N847" s="6">
        <f t="shared" si="440"/>
        <v>0</v>
      </c>
      <c r="O847" s="250"/>
      <c r="P847" s="250"/>
      <c r="Q847" s="250"/>
      <c r="R847" s="250"/>
      <c r="S847" s="250"/>
      <c r="T847" s="250"/>
      <c r="U847" s="250"/>
      <c r="V847" s="250"/>
      <c r="W847" s="250"/>
      <c r="X847" s="250"/>
      <c r="Y847" s="250"/>
      <c r="Z847" s="4"/>
      <c r="AA847" s="429"/>
      <c r="AB847" s="457">
        <f t="shared" si="441"/>
        <v>0</v>
      </c>
      <c r="AC847" s="11"/>
      <c r="AD847" s="11"/>
      <c r="AE847" s="11"/>
      <c r="AF847" s="11"/>
      <c r="AG847" s="11"/>
      <c r="AH847" s="11"/>
      <c r="AI847" s="11"/>
      <c r="AJ847" s="12"/>
      <c r="AK847" s="445" t="str">
        <f>IF(G847="","",VLOOKUP(J847,中子データ!$B$4:$H$4500,3,FALSE))</f>
        <v/>
      </c>
      <c r="AL847" s="445" t="str">
        <f>IF(G847="","",VLOOKUP(J847,中子データ!$B$4:$H$4500,5,FALSE))</f>
        <v/>
      </c>
      <c r="AM847" s="445" t="str">
        <f>IF(G847="","",VLOOKUP(J847,中子データ!$B$4:$H$4500,6,FALSE))</f>
        <v/>
      </c>
      <c r="AN847" s="418"/>
      <c r="AO847" s="419"/>
      <c r="AP847" s="420"/>
      <c r="AQ847" s="421"/>
      <c r="AR847" s="420"/>
      <c r="AS847" s="436"/>
      <c r="AT847" s="436"/>
      <c r="AU847" s="422"/>
      <c r="AV847" s="11"/>
      <c r="AW847" s="11"/>
      <c r="AX847" s="410">
        <f t="shared" si="438"/>
        <v>0</v>
      </c>
      <c r="AY847" s="411" t="str">
        <f>IF(G847="","",VLOOKUP(J847,中子データ!$B$4:$M$5999,10,FALSE))</f>
        <v/>
      </c>
      <c r="AZ847" s="438" t="str">
        <f>IF(G847="","",VLOOKUP(J847,中子データ!$B$4:$M$5999,9,FALSE))</f>
        <v/>
      </c>
      <c r="BA847" s="412" t="str">
        <f>IF(AQ847="","",VLOOKUP(AQ847,作業者名!$B$4:$C$100,2,FALSE))</f>
        <v/>
      </c>
      <c r="BB847" s="412" t="str">
        <f>IF(AR847="","",VLOOKUP(AR847,作業者名!$B$4:$C$100,2,FALSE))</f>
        <v/>
      </c>
      <c r="BC847" s="412" t="str">
        <f>IF(G847="","",VLOOKUP(J847,中子データ!B$4:N$6004,12,FALSE))</f>
        <v/>
      </c>
      <c r="BD847" s="413" t="str">
        <f>IF(G847="","",VLOOKUP(J847,中子データ!$B$4:$P$4500,15,FALSE))</f>
        <v/>
      </c>
    </row>
    <row r="848" spans="1:56" x14ac:dyDescent="0.15">
      <c r="A848" s="7" t="str">
        <f>IF(G848="","",VLOOKUP(H848,マシン名!$B$4:$C$93,2,FALSE))</f>
        <v/>
      </c>
      <c r="B848" s="7" t="str">
        <f>IF(G848="","",VLOOKUP(I848,作業者名!$B$4:$C$100,2,FALSE))</f>
        <v/>
      </c>
      <c r="C848" s="7" t="str">
        <f>IF(G848="","",VLOOKUP(J848,中子データ!$B$4:$H$4500,2,FALSE))</f>
        <v/>
      </c>
      <c r="D848" s="8" t="str">
        <f>IF(G848="","",VLOOKUP(J848,中子データ!$B$4:$H$4500,4,FALSE))</f>
        <v/>
      </c>
      <c r="E848" s="231" t="str">
        <f t="shared" si="439"/>
        <v/>
      </c>
      <c r="G848" s="238"/>
      <c r="H848" s="9"/>
      <c r="I848" s="9"/>
      <c r="J848" s="9"/>
      <c r="K848" s="10"/>
      <c r="L848" s="10"/>
      <c r="M848" s="6"/>
      <c r="N848" s="6">
        <f t="shared" si="440"/>
        <v>0</v>
      </c>
      <c r="O848" s="250"/>
      <c r="P848" s="250"/>
      <c r="Q848" s="250"/>
      <c r="R848" s="250"/>
      <c r="S848" s="250"/>
      <c r="T848" s="250"/>
      <c r="U848" s="250"/>
      <c r="V848" s="250"/>
      <c r="W848" s="250"/>
      <c r="X848" s="250"/>
      <c r="Y848" s="250"/>
      <c r="Z848" s="4"/>
      <c r="AA848" s="429"/>
      <c r="AB848" s="457">
        <f t="shared" si="441"/>
        <v>0</v>
      </c>
      <c r="AC848" s="11"/>
      <c r="AD848" s="11"/>
      <c r="AE848" s="11"/>
      <c r="AF848" s="11"/>
      <c r="AG848" s="11"/>
      <c r="AH848" s="11"/>
      <c r="AI848" s="11"/>
      <c r="AJ848" s="12"/>
      <c r="AK848" s="445" t="str">
        <f>IF(G848="","",VLOOKUP(J848,中子データ!$B$4:$H$4500,3,FALSE))</f>
        <v/>
      </c>
      <c r="AL848" s="445" t="str">
        <f>IF(G848="","",VLOOKUP(J848,中子データ!$B$4:$H$4500,5,FALSE))</f>
        <v/>
      </c>
      <c r="AM848" s="445" t="str">
        <f>IF(G848="","",VLOOKUP(J848,中子データ!$B$4:$H$4500,6,FALSE))</f>
        <v/>
      </c>
      <c r="AN848" s="418"/>
      <c r="AO848" s="419"/>
      <c r="AP848" s="420"/>
      <c r="AQ848" s="421"/>
      <c r="AR848" s="420"/>
      <c r="AS848" s="436"/>
      <c r="AT848" s="436"/>
      <c r="AU848" s="422"/>
      <c r="AV848" s="11"/>
      <c r="AW848" s="11"/>
      <c r="AX848" s="410">
        <f t="shared" si="438"/>
        <v>0</v>
      </c>
      <c r="AY848" s="411" t="str">
        <f>IF(G848="","",VLOOKUP(J848,中子データ!$B$4:$M$5999,10,FALSE))</f>
        <v/>
      </c>
      <c r="AZ848" s="438" t="str">
        <f>IF(G848="","",VLOOKUP(J848,中子データ!$B$4:$M$5999,9,FALSE))</f>
        <v/>
      </c>
      <c r="BA848" s="412" t="str">
        <f>IF(AQ848="","",VLOOKUP(AQ848,作業者名!$B$4:$C$100,2,FALSE))</f>
        <v/>
      </c>
      <c r="BB848" s="412" t="str">
        <f>IF(AR848="","",VLOOKUP(AR848,作業者名!$B$4:$C$100,2,FALSE))</f>
        <v/>
      </c>
      <c r="BC848" s="412" t="str">
        <f>IF(G848="","",VLOOKUP(J848,中子データ!B$4:N$6004,12,FALSE))</f>
        <v/>
      </c>
      <c r="BD848" s="413" t="str">
        <f>IF(G848="","",VLOOKUP(J848,中子データ!$B$4:$P$4500,15,FALSE))</f>
        <v/>
      </c>
    </row>
    <row r="849" spans="1:56" x14ac:dyDescent="0.15">
      <c r="A849" s="7" t="str">
        <f>IF(G849="","",VLOOKUP(H849,マシン名!$B$4:$C$93,2,FALSE))</f>
        <v/>
      </c>
      <c r="B849" s="7" t="str">
        <f>IF(G849="","",VLOOKUP(I849,作業者名!$B$4:$C$100,2,FALSE))</f>
        <v/>
      </c>
      <c r="C849" s="7" t="str">
        <f>IF(G849="","",VLOOKUP(J849,中子データ!$B$4:$H$4500,2,FALSE))</f>
        <v/>
      </c>
      <c r="D849" s="8" t="str">
        <f>IF(G849="","",VLOOKUP(J849,中子データ!$B$4:$H$4500,4,FALSE))</f>
        <v/>
      </c>
      <c r="E849" s="231" t="str">
        <f t="shared" si="439"/>
        <v/>
      </c>
      <c r="G849" s="238"/>
      <c r="H849" s="9"/>
      <c r="I849" s="9"/>
      <c r="J849" s="9"/>
      <c r="K849" s="10"/>
      <c r="L849" s="10"/>
      <c r="M849" s="6"/>
      <c r="N849" s="6">
        <f t="shared" si="440"/>
        <v>0</v>
      </c>
      <c r="O849" s="250"/>
      <c r="P849" s="250"/>
      <c r="Q849" s="250"/>
      <c r="R849" s="250"/>
      <c r="S849" s="250"/>
      <c r="T849" s="250"/>
      <c r="U849" s="250"/>
      <c r="V849" s="250"/>
      <c r="W849" s="250"/>
      <c r="X849" s="250"/>
      <c r="Y849" s="250"/>
      <c r="Z849" s="4"/>
      <c r="AA849" s="429"/>
      <c r="AB849" s="457">
        <f t="shared" si="441"/>
        <v>0</v>
      </c>
      <c r="AC849" s="11"/>
      <c r="AD849" s="11"/>
      <c r="AE849" s="11"/>
      <c r="AF849" s="11"/>
      <c r="AG849" s="11"/>
      <c r="AH849" s="11"/>
      <c r="AI849" s="11"/>
      <c r="AJ849" s="12"/>
      <c r="AK849" s="445" t="str">
        <f>IF(G849="","",VLOOKUP(J849,中子データ!$B$4:$H$4500,3,FALSE))</f>
        <v/>
      </c>
      <c r="AL849" s="445" t="str">
        <f>IF(G849="","",VLOOKUP(J849,中子データ!$B$4:$H$4500,5,FALSE))</f>
        <v/>
      </c>
      <c r="AM849" s="445" t="str">
        <f>IF(G849="","",VLOOKUP(J849,中子データ!$B$4:$H$4500,6,FALSE))</f>
        <v/>
      </c>
      <c r="AN849" s="418"/>
      <c r="AO849" s="419"/>
      <c r="AP849" s="420"/>
      <c r="AQ849" s="421"/>
      <c r="AR849" s="420"/>
      <c r="AS849" s="436"/>
      <c r="AT849" s="436"/>
      <c r="AU849" s="422"/>
      <c r="AV849" s="11"/>
      <c r="AW849" s="11"/>
      <c r="AX849" s="410">
        <f t="shared" si="438"/>
        <v>0</v>
      </c>
      <c r="AY849" s="411" t="str">
        <f>IF(G849="","",VLOOKUP(J849,中子データ!$B$4:$M$5999,10,FALSE))</f>
        <v/>
      </c>
      <c r="AZ849" s="438" t="str">
        <f>IF(G849="","",VLOOKUP(J849,中子データ!$B$4:$M$5999,9,FALSE))</f>
        <v/>
      </c>
      <c r="BA849" s="412" t="str">
        <f>IF(AQ849="","",VLOOKUP(AQ849,作業者名!$B$4:$C$100,2,FALSE))</f>
        <v/>
      </c>
      <c r="BB849" s="412" t="str">
        <f>IF(AR849="","",VLOOKUP(AR849,作業者名!$B$4:$C$100,2,FALSE))</f>
        <v/>
      </c>
      <c r="BC849" s="412" t="str">
        <f>IF(G849="","",VLOOKUP(J849,中子データ!B$4:N$6004,12,FALSE))</f>
        <v/>
      </c>
      <c r="BD849" s="413" t="str">
        <f>IF(G849="","",VLOOKUP(J849,中子データ!$B$4:$P$4500,15,FALSE))</f>
        <v/>
      </c>
    </row>
    <row r="850" spans="1:56" x14ac:dyDescent="0.15">
      <c r="A850" s="7" t="str">
        <f>IF(G850="","",VLOOKUP(H850,マシン名!$B$4:$C$93,2,FALSE))</f>
        <v/>
      </c>
      <c r="B850" s="7" t="str">
        <f>IF(G850="","",VLOOKUP(I850,作業者名!$B$4:$C$100,2,FALSE))</f>
        <v/>
      </c>
      <c r="C850" s="7" t="str">
        <f>IF(G850="","",VLOOKUP(J850,中子データ!$B$4:$H$4500,2,FALSE))</f>
        <v/>
      </c>
      <c r="D850" s="8" t="str">
        <f>IF(G850="","",VLOOKUP(J850,中子データ!$B$4:$H$4500,4,FALSE))</f>
        <v/>
      </c>
      <c r="E850" s="231" t="str">
        <f t="shared" si="439"/>
        <v/>
      </c>
      <c r="G850" s="238"/>
      <c r="H850" s="9"/>
      <c r="I850" s="9"/>
      <c r="J850" s="9"/>
      <c r="K850" s="10"/>
      <c r="L850" s="10"/>
      <c r="M850" s="6"/>
      <c r="N850" s="6">
        <f t="shared" si="440"/>
        <v>0</v>
      </c>
      <c r="O850" s="250"/>
      <c r="P850" s="250"/>
      <c r="Q850" s="250"/>
      <c r="R850" s="250"/>
      <c r="S850" s="250"/>
      <c r="T850" s="250"/>
      <c r="U850" s="250"/>
      <c r="V850" s="250"/>
      <c r="W850" s="250"/>
      <c r="X850" s="250"/>
      <c r="Y850" s="250"/>
      <c r="Z850" s="4"/>
      <c r="AA850" s="429"/>
      <c r="AB850" s="457">
        <f t="shared" si="441"/>
        <v>0</v>
      </c>
      <c r="AC850" s="11"/>
      <c r="AD850" s="11"/>
      <c r="AE850" s="11"/>
      <c r="AF850" s="11"/>
      <c r="AG850" s="11"/>
      <c r="AH850" s="11"/>
      <c r="AI850" s="11"/>
      <c r="AJ850" s="12"/>
      <c r="AK850" s="445" t="str">
        <f>IF(G850="","",VLOOKUP(J850,中子データ!$B$4:$H$4500,3,FALSE))</f>
        <v/>
      </c>
      <c r="AL850" s="445" t="str">
        <f>IF(G850="","",VLOOKUP(J850,中子データ!$B$4:$H$4500,5,FALSE))</f>
        <v/>
      </c>
      <c r="AM850" s="445" t="str">
        <f>IF(G850="","",VLOOKUP(J850,中子データ!$B$4:$H$4500,6,FALSE))</f>
        <v/>
      </c>
      <c r="AN850" s="418"/>
      <c r="AO850" s="419"/>
      <c r="AP850" s="420"/>
      <c r="AQ850" s="421"/>
      <c r="AR850" s="420"/>
      <c r="AS850" s="436"/>
      <c r="AT850" s="436"/>
      <c r="AU850" s="422"/>
      <c r="AV850" s="11"/>
      <c r="AW850" s="11"/>
      <c r="AX850" s="410">
        <f t="shared" si="438"/>
        <v>0</v>
      </c>
      <c r="AY850" s="411" t="str">
        <f>IF(G850="","",VLOOKUP(J850,中子データ!$B$4:$M$5999,10,FALSE))</f>
        <v/>
      </c>
      <c r="AZ850" s="438" t="str">
        <f>IF(G850="","",VLOOKUP(J850,中子データ!$B$4:$M$5999,9,FALSE))</f>
        <v/>
      </c>
      <c r="BA850" s="412" t="str">
        <f>IF(AQ850="","",VLOOKUP(AQ850,作業者名!$B$4:$C$100,2,FALSE))</f>
        <v/>
      </c>
      <c r="BB850" s="412" t="str">
        <f>IF(AR850="","",VLOOKUP(AR850,作業者名!$B$4:$C$100,2,FALSE))</f>
        <v/>
      </c>
      <c r="BC850" s="412" t="str">
        <f>IF(G850="","",VLOOKUP(J850,中子データ!B$4:N$6004,12,FALSE))</f>
        <v/>
      </c>
      <c r="BD850" s="413" t="str">
        <f>IF(G850="","",VLOOKUP(J850,中子データ!$B$4:$P$4500,15,FALSE))</f>
        <v/>
      </c>
    </row>
    <row r="851" spans="1:56" x14ac:dyDescent="0.15">
      <c r="A851" s="7" t="str">
        <f>IF(G851="","",VLOOKUP(H851,マシン名!$B$4:$C$93,2,FALSE))</f>
        <v/>
      </c>
      <c r="B851" s="7" t="str">
        <f>IF(G851="","",VLOOKUP(I851,作業者名!$B$4:$C$100,2,FALSE))</f>
        <v/>
      </c>
      <c r="C851" s="7" t="str">
        <f>IF(G851="","",VLOOKUP(J851,中子データ!$B$4:$H$4500,2,FALSE))</f>
        <v/>
      </c>
      <c r="D851" s="8" t="str">
        <f>IF(G851="","",VLOOKUP(J851,中子データ!$B$4:$H$4500,4,FALSE))</f>
        <v/>
      </c>
      <c r="E851" s="231" t="str">
        <f t="shared" si="439"/>
        <v/>
      </c>
      <c r="G851" s="238"/>
      <c r="H851" s="9"/>
      <c r="I851" s="9"/>
      <c r="J851" s="9"/>
      <c r="K851" s="10"/>
      <c r="L851" s="10"/>
      <c r="M851" s="6"/>
      <c r="N851" s="6">
        <f t="shared" si="440"/>
        <v>0</v>
      </c>
      <c r="O851" s="250"/>
      <c r="P851" s="250"/>
      <c r="Q851" s="250"/>
      <c r="R851" s="250"/>
      <c r="S851" s="250"/>
      <c r="T851" s="250"/>
      <c r="U851" s="250"/>
      <c r="V851" s="250"/>
      <c r="W851" s="250"/>
      <c r="X851" s="250"/>
      <c r="Y851" s="250"/>
      <c r="Z851" s="4"/>
      <c r="AA851" s="429"/>
      <c r="AB851" s="457">
        <f t="shared" si="441"/>
        <v>0</v>
      </c>
      <c r="AC851" s="11"/>
      <c r="AD851" s="11"/>
      <c r="AE851" s="11"/>
      <c r="AF851" s="11"/>
      <c r="AG851" s="11"/>
      <c r="AH851" s="11"/>
      <c r="AI851" s="11"/>
      <c r="AJ851" s="12"/>
      <c r="AK851" s="445" t="str">
        <f>IF(G851="","",VLOOKUP(J851,中子データ!$B$4:$H$4500,3,FALSE))</f>
        <v/>
      </c>
      <c r="AL851" s="445" t="str">
        <f>IF(G851="","",VLOOKUP(J851,中子データ!$B$4:$H$4500,5,FALSE))</f>
        <v/>
      </c>
      <c r="AM851" s="445" t="str">
        <f>IF(G851="","",VLOOKUP(J851,中子データ!$B$4:$H$4500,6,FALSE))</f>
        <v/>
      </c>
      <c r="AN851" s="418"/>
      <c r="AO851" s="419"/>
      <c r="AP851" s="420"/>
      <c r="AQ851" s="421"/>
      <c r="AR851" s="420"/>
      <c r="AS851" s="436"/>
      <c r="AT851" s="436"/>
      <c r="AU851" s="422"/>
      <c r="AV851" s="11"/>
      <c r="AW851" s="11"/>
      <c r="AX851" s="410">
        <f t="shared" si="438"/>
        <v>0</v>
      </c>
      <c r="AY851" s="411" t="str">
        <f>IF(G851="","",VLOOKUP(J851,中子データ!$B$4:$M$5999,10,FALSE))</f>
        <v/>
      </c>
      <c r="AZ851" s="438" t="str">
        <f>IF(G851="","",VLOOKUP(J851,中子データ!$B$4:$M$5999,9,FALSE))</f>
        <v/>
      </c>
      <c r="BA851" s="412" t="str">
        <f>IF(AQ851="","",VLOOKUP(AQ851,作業者名!$B$4:$C$100,2,FALSE))</f>
        <v/>
      </c>
      <c r="BB851" s="412" t="str">
        <f>IF(AR851="","",VLOOKUP(AR851,作業者名!$B$4:$C$100,2,FALSE))</f>
        <v/>
      </c>
      <c r="BC851" s="412" t="str">
        <f>IF(G851="","",VLOOKUP(J851,中子データ!B$4:N$6004,12,FALSE))</f>
        <v/>
      </c>
      <c r="BD851" s="413" t="str">
        <f>IF(G851="","",VLOOKUP(J851,中子データ!$B$4:$P$4500,15,FALSE))</f>
        <v/>
      </c>
    </row>
    <row r="852" spans="1:56" x14ac:dyDescent="0.15">
      <c r="A852" s="7" t="str">
        <f>IF(G852="","",VLOOKUP(H852,マシン名!$B$4:$C$93,2,FALSE))</f>
        <v/>
      </c>
      <c r="B852" s="7" t="str">
        <f>IF(G852="","",VLOOKUP(I852,作業者名!$B$4:$C$100,2,FALSE))</f>
        <v/>
      </c>
      <c r="C852" s="7" t="str">
        <f>IF(G852="","",VLOOKUP(J852,中子データ!$B$4:$H$4500,2,FALSE))</f>
        <v/>
      </c>
      <c r="D852" s="8" t="str">
        <f>IF(G852="","",VLOOKUP(J852,中子データ!$B$4:$H$4500,4,FALSE))</f>
        <v/>
      </c>
      <c r="E852" s="231" t="str">
        <f t="shared" si="439"/>
        <v/>
      </c>
      <c r="G852" s="238"/>
      <c r="H852" s="9"/>
      <c r="I852" s="9"/>
      <c r="J852" s="9"/>
      <c r="K852" s="10"/>
      <c r="L852" s="10"/>
      <c r="M852" s="6"/>
      <c r="N852" s="6">
        <f t="shared" si="440"/>
        <v>0</v>
      </c>
      <c r="O852" s="250"/>
      <c r="P852" s="250"/>
      <c r="Q852" s="250"/>
      <c r="R852" s="250"/>
      <c r="S852" s="250"/>
      <c r="T852" s="250"/>
      <c r="U852" s="250"/>
      <c r="V852" s="250"/>
      <c r="W852" s="250"/>
      <c r="X852" s="250"/>
      <c r="Y852" s="250"/>
      <c r="Z852" s="4"/>
      <c r="AA852" s="429"/>
      <c r="AB852" s="457">
        <f t="shared" si="441"/>
        <v>0</v>
      </c>
      <c r="AC852" s="11"/>
      <c r="AD852" s="11"/>
      <c r="AE852" s="11"/>
      <c r="AF852" s="11"/>
      <c r="AG852" s="11"/>
      <c r="AH852" s="11"/>
      <c r="AI852" s="11"/>
      <c r="AJ852" s="12"/>
      <c r="AK852" s="445" t="str">
        <f>IF(G852="","",VLOOKUP(J852,中子データ!$B$4:$H$4500,3,FALSE))</f>
        <v/>
      </c>
      <c r="AL852" s="445" t="str">
        <f>IF(G852="","",VLOOKUP(J852,中子データ!$B$4:$H$4500,5,FALSE))</f>
        <v/>
      </c>
      <c r="AM852" s="445" t="str">
        <f>IF(G852="","",VLOOKUP(J852,中子データ!$B$4:$H$4500,6,FALSE))</f>
        <v/>
      </c>
      <c r="AN852" s="418"/>
      <c r="AO852" s="419"/>
      <c r="AP852" s="420"/>
      <c r="AQ852" s="421"/>
      <c r="AR852" s="420"/>
      <c r="AS852" s="436"/>
      <c r="AT852" s="436"/>
      <c r="AU852" s="422"/>
      <c r="AV852" s="11"/>
      <c r="AW852" s="11"/>
      <c r="AX852" s="410">
        <f t="shared" si="438"/>
        <v>0</v>
      </c>
      <c r="AY852" s="411" t="str">
        <f>IF(G852="","",VLOOKUP(J852,中子データ!$B$4:$M$5999,10,FALSE))</f>
        <v/>
      </c>
      <c r="AZ852" s="438" t="str">
        <f>IF(G852="","",VLOOKUP(J852,中子データ!$B$4:$M$5999,9,FALSE))</f>
        <v/>
      </c>
      <c r="BA852" s="412" t="str">
        <f>IF(AQ852="","",VLOOKUP(AQ852,作業者名!$B$4:$C$100,2,FALSE))</f>
        <v/>
      </c>
      <c r="BB852" s="412" t="str">
        <f>IF(AR852="","",VLOOKUP(AR852,作業者名!$B$4:$C$100,2,FALSE))</f>
        <v/>
      </c>
      <c r="BC852" s="412" t="str">
        <f>IF(G852="","",VLOOKUP(J852,中子データ!B$4:N$6004,12,FALSE))</f>
        <v/>
      </c>
      <c r="BD852" s="413" t="str">
        <f>IF(G852="","",VLOOKUP(J852,中子データ!$B$4:$P$4500,15,FALSE))</f>
        <v/>
      </c>
    </row>
    <row r="853" spans="1:56" x14ac:dyDescent="0.15">
      <c r="A853" s="7" t="str">
        <f>IF(G853="","",VLOOKUP(H853,マシン名!$B$4:$C$93,2,FALSE))</f>
        <v/>
      </c>
      <c r="B853" s="7" t="str">
        <f>IF(G853="","",VLOOKUP(I853,作業者名!$B$4:$C$100,2,FALSE))</f>
        <v/>
      </c>
      <c r="C853" s="7" t="str">
        <f>IF(G853="","",VLOOKUP(J853,中子データ!$B$4:$H$4500,2,FALSE))</f>
        <v/>
      </c>
      <c r="D853" s="8" t="str">
        <f>IF(G853="","",VLOOKUP(J853,中子データ!$B$4:$H$4500,4,FALSE))</f>
        <v/>
      </c>
      <c r="E853" s="231" t="str">
        <f t="shared" si="439"/>
        <v/>
      </c>
      <c r="G853" s="238"/>
      <c r="H853" s="9"/>
      <c r="I853" s="9"/>
      <c r="J853" s="9"/>
      <c r="K853" s="10"/>
      <c r="L853" s="10"/>
      <c r="M853" s="6"/>
      <c r="N853" s="6">
        <f t="shared" si="440"/>
        <v>0</v>
      </c>
      <c r="O853" s="250"/>
      <c r="P853" s="250"/>
      <c r="Q853" s="250"/>
      <c r="R853" s="250"/>
      <c r="S853" s="250"/>
      <c r="T853" s="250"/>
      <c r="U853" s="250"/>
      <c r="V853" s="250"/>
      <c r="W853" s="250"/>
      <c r="X853" s="250"/>
      <c r="Y853" s="250"/>
      <c r="Z853" s="4"/>
      <c r="AA853" s="429"/>
      <c r="AB853" s="457">
        <f t="shared" si="441"/>
        <v>0</v>
      </c>
      <c r="AC853" s="11"/>
      <c r="AD853" s="11"/>
      <c r="AE853" s="11"/>
      <c r="AF853" s="11"/>
      <c r="AG853" s="11"/>
      <c r="AH853" s="11"/>
      <c r="AI853" s="11"/>
      <c r="AJ853" s="12"/>
      <c r="AK853" s="445" t="str">
        <f>IF(G853="","",VLOOKUP(J853,中子データ!$B$4:$H$4500,3,FALSE))</f>
        <v/>
      </c>
      <c r="AL853" s="445" t="str">
        <f>IF(G853="","",VLOOKUP(J853,中子データ!$B$4:$H$4500,5,FALSE))</f>
        <v/>
      </c>
      <c r="AM853" s="445" t="str">
        <f>IF(G853="","",VLOOKUP(J853,中子データ!$B$4:$H$4500,6,FALSE))</f>
        <v/>
      </c>
      <c r="AN853" s="418"/>
      <c r="AO853" s="419"/>
      <c r="AP853" s="420"/>
      <c r="AQ853" s="421"/>
      <c r="AR853" s="420"/>
      <c r="AS853" s="436"/>
      <c r="AT853" s="436"/>
      <c r="AU853" s="422"/>
      <c r="AV853" s="11"/>
      <c r="AW853" s="11"/>
      <c r="AX853" s="410">
        <f t="shared" si="438"/>
        <v>0</v>
      </c>
      <c r="AY853" s="411" t="str">
        <f>IF(G853="","",VLOOKUP(J853,中子データ!$B$4:$M$5999,10,FALSE))</f>
        <v/>
      </c>
      <c r="AZ853" s="438" t="str">
        <f>IF(G853="","",VLOOKUP(J853,中子データ!$B$4:$M$5999,9,FALSE))</f>
        <v/>
      </c>
      <c r="BA853" s="412" t="str">
        <f>IF(AQ853="","",VLOOKUP(AQ853,作業者名!$B$4:$C$100,2,FALSE))</f>
        <v/>
      </c>
      <c r="BB853" s="412" t="str">
        <f>IF(AR853="","",VLOOKUP(AR853,作業者名!$B$4:$C$100,2,FALSE))</f>
        <v/>
      </c>
      <c r="BC853" s="412" t="str">
        <f>IF(G853="","",VLOOKUP(J853,中子データ!B$4:N$6004,12,FALSE))</f>
        <v/>
      </c>
      <c r="BD853" s="413" t="str">
        <f>IF(G853="","",VLOOKUP(J853,中子データ!$B$4:$P$4500,15,FALSE))</f>
        <v/>
      </c>
    </row>
    <row r="854" spans="1:56" x14ac:dyDescent="0.15">
      <c r="A854" s="7" t="str">
        <f>IF(G854="","",VLOOKUP(H854,マシン名!$B$4:$C$93,2,FALSE))</f>
        <v/>
      </c>
      <c r="B854" s="7" t="str">
        <f>IF(G854="","",VLOOKUP(I854,作業者名!$B$4:$C$100,2,FALSE))</f>
        <v/>
      </c>
      <c r="C854" s="7" t="str">
        <f>IF(G854="","",VLOOKUP(J854,中子データ!$B$4:$H$4500,2,FALSE))</f>
        <v/>
      </c>
      <c r="D854" s="8" t="str">
        <f>IF(G854="","",VLOOKUP(J854,中子データ!$B$4:$H$4500,4,FALSE))</f>
        <v/>
      </c>
      <c r="E854" s="231" t="str">
        <f t="shared" si="439"/>
        <v/>
      </c>
      <c r="G854" s="238"/>
      <c r="H854" s="9"/>
      <c r="I854" s="9"/>
      <c r="J854" s="9"/>
      <c r="K854" s="10"/>
      <c r="L854" s="10"/>
      <c r="M854" s="6"/>
      <c r="N854" s="6">
        <f t="shared" si="440"/>
        <v>0</v>
      </c>
      <c r="O854" s="250"/>
      <c r="P854" s="250"/>
      <c r="Q854" s="250"/>
      <c r="R854" s="250"/>
      <c r="S854" s="250"/>
      <c r="T854" s="250"/>
      <c r="U854" s="250"/>
      <c r="V854" s="250"/>
      <c r="W854" s="250"/>
      <c r="X854" s="250"/>
      <c r="Y854" s="250"/>
      <c r="Z854" s="4"/>
      <c r="AA854" s="429"/>
      <c r="AB854" s="457">
        <f t="shared" si="441"/>
        <v>0</v>
      </c>
      <c r="AC854" s="11"/>
      <c r="AD854" s="11"/>
      <c r="AE854" s="11"/>
      <c r="AF854" s="11"/>
      <c r="AG854" s="11"/>
      <c r="AH854" s="11"/>
      <c r="AI854" s="11"/>
      <c r="AJ854" s="12"/>
      <c r="AK854" s="445" t="str">
        <f>IF(G854="","",VLOOKUP(J854,中子データ!$B$4:$H$4500,3,FALSE))</f>
        <v/>
      </c>
      <c r="AL854" s="445" t="str">
        <f>IF(G854="","",VLOOKUP(J854,中子データ!$B$4:$H$4500,5,FALSE))</f>
        <v/>
      </c>
      <c r="AM854" s="445" t="str">
        <f>IF(G854="","",VLOOKUP(J854,中子データ!$B$4:$H$4500,6,FALSE))</f>
        <v/>
      </c>
      <c r="AN854" s="418"/>
      <c r="AO854" s="419"/>
      <c r="AP854" s="420"/>
      <c r="AQ854" s="421"/>
      <c r="AR854" s="420"/>
      <c r="AS854" s="436"/>
      <c r="AT854" s="436"/>
      <c r="AU854" s="422"/>
      <c r="AV854" s="11"/>
      <c r="AW854" s="11"/>
      <c r="AX854" s="410">
        <f t="shared" si="438"/>
        <v>0</v>
      </c>
      <c r="AY854" s="411" t="str">
        <f>IF(G854="","",VLOOKUP(J854,中子データ!$B$4:$M$5999,10,FALSE))</f>
        <v/>
      </c>
      <c r="AZ854" s="438" t="str">
        <f>IF(G854="","",VLOOKUP(J854,中子データ!$B$4:$M$5999,9,FALSE))</f>
        <v/>
      </c>
      <c r="BA854" s="412" t="str">
        <f>IF(AQ854="","",VLOOKUP(AQ854,作業者名!$B$4:$C$100,2,FALSE))</f>
        <v/>
      </c>
      <c r="BB854" s="412" t="str">
        <f>IF(AR854="","",VLOOKUP(AR854,作業者名!$B$4:$C$100,2,FALSE))</f>
        <v/>
      </c>
      <c r="BC854" s="412" t="str">
        <f>IF(G854="","",VLOOKUP(J854,中子データ!B$4:N$6004,12,FALSE))</f>
        <v/>
      </c>
      <c r="BD854" s="413" t="str">
        <f>IF(G854="","",VLOOKUP(J854,中子データ!$B$4:$P$4500,15,FALSE))</f>
        <v/>
      </c>
    </row>
    <row r="855" spans="1:56" x14ac:dyDescent="0.15">
      <c r="A855" s="7" t="str">
        <f>IF(G855="","",VLOOKUP(H855,マシン名!$B$4:$C$93,2,FALSE))</f>
        <v/>
      </c>
      <c r="B855" s="7" t="str">
        <f>IF(G855="","",VLOOKUP(I855,作業者名!$B$4:$C$100,2,FALSE))</f>
        <v/>
      </c>
      <c r="C855" s="7" t="str">
        <f>IF(G855="","",VLOOKUP(J855,中子データ!$B$4:$H$4500,2,FALSE))</f>
        <v/>
      </c>
      <c r="D855" s="8" t="str">
        <f>IF(G855="","",VLOOKUP(J855,中子データ!$B$4:$H$4500,4,FALSE))</f>
        <v/>
      </c>
      <c r="E855" s="231" t="str">
        <f t="shared" si="439"/>
        <v/>
      </c>
      <c r="G855" s="238"/>
      <c r="H855" s="9"/>
      <c r="I855" s="9"/>
      <c r="J855" s="9"/>
      <c r="K855" s="10"/>
      <c r="L855" s="10"/>
      <c r="M855" s="6"/>
      <c r="N855" s="6">
        <f t="shared" si="440"/>
        <v>0</v>
      </c>
      <c r="O855" s="250"/>
      <c r="P855" s="250"/>
      <c r="Q855" s="250"/>
      <c r="R855" s="250"/>
      <c r="S855" s="250"/>
      <c r="T855" s="250"/>
      <c r="U855" s="250"/>
      <c r="V855" s="250"/>
      <c r="W855" s="250"/>
      <c r="X855" s="250"/>
      <c r="Y855" s="250"/>
      <c r="Z855" s="4"/>
      <c r="AA855" s="429"/>
      <c r="AB855" s="457">
        <f t="shared" si="441"/>
        <v>0</v>
      </c>
      <c r="AC855" s="11"/>
      <c r="AD855" s="11"/>
      <c r="AE855" s="11"/>
      <c r="AF855" s="11"/>
      <c r="AG855" s="11"/>
      <c r="AH855" s="11"/>
      <c r="AI855" s="11"/>
      <c r="AJ855" s="12"/>
      <c r="AK855" s="445" t="str">
        <f>IF(G855="","",VLOOKUP(J855,中子データ!$B$4:$H$4500,3,FALSE))</f>
        <v/>
      </c>
      <c r="AL855" s="445" t="str">
        <f>IF(G855="","",VLOOKUP(J855,中子データ!$B$4:$H$4500,5,FALSE))</f>
        <v/>
      </c>
      <c r="AM855" s="445" t="str">
        <f>IF(G855="","",VLOOKUP(J855,中子データ!$B$4:$H$4500,6,FALSE))</f>
        <v/>
      </c>
      <c r="AN855" s="418"/>
      <c r="AO855" s="419"/>
      <c r="AP855" s="420"/>
      <c r="AQ855" s="421"/>
      <c r="AR855" s="420"/>
      <c r="AS855" s="436"/>
      <c r="AT855" s="436"/>
      <c r="AU855" s="422"/>
      <c r="AV855" s="11"/>
      <c r="AW855" s="11"/>
      <c r="AX855" s="410">
        <f t="shared" si="438"/>
        <v>0</v>
      </c>
      <c r="AY855" s="411" t="str">
        <f>IF(G855="","",VLOOKUP(J855,中子データ!$B$4:$M$5999,10,FALSE))</f>
        <v/>
      </c>
      <c r="AZ855" s="438" t="str">
        <f>IF(G855="","",VLOOKUP(J855,中子データ!$B$4:$M$5999,9,FALSE))</f>
        <v/>
      </c>
      <c r="BA855" s="412" t="str">
        <f>IF(AQ855="","",VLOOKUP(AQ855,作業者名!$B$4:$C$100,2,FALSE))</f>
        <v/>
      </c>
      <c r="BB855" s="412" t="str">
        <f>IF(AR855="","",VLOOKUP(AR855,作業者名!$B$4:$C$100,2,FALSE))</f>
        <v/>
      </c>
      <c r="BC855" s="412" t="str">
        <f>IF(G855="","",VLOOKUP(J855,中子データ!B$4:N$6004,12,FALSE))</f>
        <v/>
      </c>
      <c r="BD855" s="413" t="str">
        <f>IF(G855="","",VLOOKUP(J855,中子データ!$B$4:$P$4500,15,FALSE))</f>
        <v/>
      </c>
    </row>
    <row r="856" spans="1:56" x14ac:dyDescent="0.15">
      <c r="A856" s="7" t="str">
        <f>IF(G856="","",VLOOKUP(H856,マシン名!$B$4:$C$93,2,FALSE))</f>
        <v/>
      </c>
      <c r="B856" s="7" t="str">
        <f>IF(G856="","",VLOOKUP(I856,作業者名!$B$4:$C$100,2,FALSE))</f>
        <v/>
      </c>
      <c r="C856" s="7" t="str">
        <f>IF(G856="","",VLOOKUP(J856,中子データ!$B$4:$H$4500,2,FALSE))</f>
        <v/>
      </c>
      <c r="D856" s="8" t="str">
        <f>IF(G856="","",VLOOKUP(J856,中子データ!$B$4:$H$4500,4,FALSE))</f>
        <v/>
      </c>
      <c r="E856" s="231" t="str">
        <f t="shared" si="439"/>
        <v/>
      </c>
      <c r="G856" s="238"/>
      <c r="H856" s="9"/>
      <c r="I856" s="9"/>
      <c r="J856" s="9"/>
      <c r="K856" s="10"/>
      <c r="L856" s="10"/>
      <c r="M856" s="6"/>
      <c r="N856" s="6">
        <f t="shared" ref="N856:N891" si="442">L856-SUM(O856:Z856)</f>
        <v>0</v>
      </c>
      <c r="O856" s="250"/>
      <c r="P856" s="250"/>
      <c r="Q856" s="250"/>
      <c r="R856" s="250"/>
      <c r="S856" s="250"/>
      <c r="T856" s="250"/>
      <c r="U856" s="250"/>
      <c r="V856" s="250"/>
      <c r="W856" s="250"/>
      <c r="X856" s="250"/>
      <c r="Y856" s="250"/>
      <c r="Z856" s="4"/>
      <c r="AA856" s="429"/>
      <c r="AB856" s="457">
        <f t="shared" si="441"/>
        <v>0</v>
      </c>
      <c r="AC856" s="11"/>
      <c r="AD856" s="11"/>
      <c r="AE856" s="11"/>
      <c r="AF856" s="11"/>
      <c r="AG856" s="11"/>
      <c r="AH856" s="11"/>
      <c r="AI856" s="11"/>
      <c r="AJ856" s="12"/>
      <c r="AK856" s="445" t="str">
        <f>IF(G856="","",VLOOKUP(J856,中子データ!$B$4:$H$4500,3,FALSE))</f>
        <v/>
      </c>
      <c r="AL856" s="445" t="str">
        <f>IF(G856="","",VLOOKUP(J856,中子データ!$B$4:$H$4500,5,FALSE))</f>
        <v/>
      </c>
      <c r="AM856" s="445" t="str">
        <f>IF(G856="","",VLOOKUP(J856,中子データ!$B$4:$H$4500,6,FALSE))</f>
        <v/>
      </c>
      <c r="AN856" s="418"/>
      <c r="AO856" s="419"/>
      <c r="AP856" s="420"/>
      <c r="AQ856" s="421"/>
      <c r="AR856" s="420"/>
      <c r="AS856" s="436"/>
      <c r="AT856" s="436"/>
      <c r="AU856" s="422"/>
      <c r="AV856" s="11"/>
      <c r="AW856" s="11"/>
      <c r="AX856" s="410">
        <f t="shared" si="438"/>
        <v>0</v>
      </c>
      <c r="AY856" s="411" t="str">
        <f>IF(G856="","",VLOOKUP(J856,中子データ!$B$4:$M$5999,10,FALSE))</f>
        <v/>
      </c>
      <c r="AZ856" s="438" t="str">
        <f>IF(G856="","",VLOOKUP(J856,中子データ!$B$4:$M$5999,9,FALSE))</f>
        <v/>
      </c>
      <c r="BA856" s="412" t="str">
        <f>IF(AQ856="","",VLOOKUP(AQ856,作業者名!$B$4:$C$100,2,FALSE))</f>
        <v/>
      </c>
      <c r="BB856" s="412" t="str">
        <f>IF(AR856="","",VLOOKUP(AR856,作業者名!$B$4:$C$100,2,FALSE))</f>
        <v/>
      </c>
      <c r="BC856" s="412" t="str">
        <f>IF(G856="","",VLOOKUP(J856,中子データ!B$4:N$6004,12,FALSE))</f>
        <v/>
      </c>
      <c r="BD856" s="413" t="str">
        <f>IF(G856="","",VLOOKUP(J856,中子データ!$B$4:$P$4500,15,FALSE))</f>
        <v/>
      </c>
    </row>
    <row r="857" spans="1:56" x14ac:dyDescent="0.15">
      <c r="A857" s="7" t="str">
        <f>IF(G857="","",VLOOKUP(H857,マシン名!$B$4:$C$93,2,FALSE))</f>
        <v/>
      </c>
      <c r="B857" s="7" t="str">
        <f>IF(G857="","",VLOOKUP(I857,作業者名!$B$4:$C$100,2,FALSE))</f>
        <v/>
      </c>
      <c r="C857" s="7" t="str">
        <f>IF(G857="","",VLOOKUP(J857,中子データ!$B$4:$H$4500,2,FALSE))</f>
        <v/>
      </c>
      <c r="D857" s="8" t="str">
        <f>IF(G857="","",VLOOKUP(J857,中子データ!$B$4:$H$4500,4,FALSE))</f>
        <v/>
      </c>
      <c r="E857" s="231" t="str">
        <f t="shared" si="439"/>
        <v/>
      </c>
      <c r="G857" s="238"/>
      <c r="H857" s="9"/>
      <c r="I857" s="9"/>
      <c r="J857" s="9"/>
      <c r="K857" s="10"/>
      <c r="L857" s="10"/>
      <c r="M857" s="6"/>
      <c r="N857" s="6">
        <f t="shared" si="442"/>
        <v>0</v>
      </c>
      <c r="O857" s="250"/>
      <c r="P857" s="250"/>
      <c r="Q857" s="250"/>
      <c r="R857" s="250"/>
      <c r="S857" s="250"/>
      <c r="T857" s="250"/>
      <c r="U857" s="250"/>
      <c r="V857" s="250"/>
      <c r="W857" s="250"/>
      <c r="X857" s="250"/>
      <c r="Y857" s="250"/>
      <c r="Z857" s="4"/>
      <c r="AA857" s="429"/>
      <c r="AB857" s="457">
        <f t="shared" si="441"/>
        <v>0</v>
      </c>
      <c r="AC857" s="11"/>
      <c r="AD857" s="11"/>
      <c r="AE857" s="11"/>
      <c r="AF857" s="11"/>
      <c r="AG857" s="11"/>
      <c r="AH857" s="11"/>
      <c r="AI857" s="11"/>
      <c r="AJ857" s="12"/>
      <c r="AK857" s="445" t="str">
        <f>IF(G857="","",VLOOKUP(J857,中子データ!$B$4:$H$4500,3,FALSE))</f>
        <v/>
      </c>
      <c r="AL857" s="445" t="str">
        <f>IF(G857="","",VLOOKUP(J857,中子データ!$B$4:$H$4500,5,FALSE))</f>
        <v/>
      </c>
      <c r="AM857" s="445" t="str">
        <f>IF(G857="","",VLOOKUP(J857,中子データ!$B$4:$H$4500,6,FALSE))</f>
        <v/>
      </c>
      <c r="AN857" s="418"/>
      <c r="AO857" s="419"/>
      <c r="AP857" s="420"/>
      <c r="AQ857" s="421"/>
      <c r="AR857" s="420"/>
      <c r="AS857" s="436"/>
      <c r="AT857" s="436"/>
      <c r="AU857" s="422"/>
      <c r="AV857" s="11"/>
      <c r="AW857" s="11"/>
      <c r="AX857" s="410">
        <f t="shared" si="438"/>
        <v>0</v>
      </c>
      <c r="AY857" s="411" t="str">
        <f>IF(G857="","",VLOOKUP(J857,中子データ!$B$4:$M$5999,10,FALSE))</f>
        <v/>
      </c>
      <c r="AZ857" s="438" t="str">
        <f>IF(G857="","",VLOOKUP(J857,中子データ!$B$4:$M$5999,9,FALSE))</f>
        <v/>
      </c>
      <c r="BA857" s="412" t="str">
        <f>IF(AQ857="","",VLOOKUP(AQ857,作業者名!$B$4:$C$100,2,FALSE))</f>
        <v/>
      </c>
      <c r="BB857" s="412" t="str">
        <f>IF(AR857="","",VLOOKUP(AR857,作業者名!$B$4:$C$100,2,FALSE))</f>
        <v/>
      </c>
      <c r="BC857" s="412" t="str">
        <f>IF(G857="","",VLOOKUP(J857,中子データ!B$4:N$6004,12,FALSE))</f>
        <v/>
      </c>
      <c r="BD857" s="413" t="str">
        <f>IF(G857="","",VLOOKUP(J857,中子データ!$B$4:$P$4500,15,FALSE))</f>
        <v/>
      </c>
    </row>
    <row r="858" spans="1:56" x14ac:dyDescent="0.15">
      <c r="A858" s="7" t="str">
        <f>IF(G858="","",VLOOKUP(H858,マシン名!$B$4:$C$93,2,FALSE))</f>
        <v/>
      </c>
      <c r="B858" s="7" t="str">
        <f>IF(G858="","",VLOOKUP(I858,作業者名!$B$4:$C$100,2,FALSE))</f>
        <v/>
      </c>
      <c r="C858" s="7" t="str">
        <f>IF(G858="","",VLOOKUP(J858,中子データ!$B$4:$H$4500,2,FALSE))</f>
        <v/>
      </c>
      <c r="D858" s="8" t="str">
        <f>IF(G858="","",VLOOKUP(J858,中子データ!$B$4:$H$4500,4,FALSE))</f>
        <v/>
      </c>
      <c r="E858" s="231" t="str">
        <f t="shared" si="439"/>
        <v/>
      </c>
      <c r="G858" s="238"/>
      <c r="H858" s="9"/>
      <c r="I858" s="9"/>
      <c r="J858" s="9"/>
      <c r="K858" s="10"/>
      <c r="L858" s="10"/>
      <c r="M858" s="6"/>
      <c r="N858" s="6">
        <f t="shared" si="442"/>
        <v>0</v>
      </c>
      <c r="O858" s="250"/>
      <c r="P858" s="250"/>
      <c r="Q858" s="250"/>
      <c r="R858" s="250"/>
      <c r="S858" s="250"/>
      <c r="T858" s="250"/>
      <c r="U858" s="250"/>
      <c r="V858" s="250"/>
      <c r="W858" s="250"/>
      <c r="X858" s="250"/>
      <c r="Y858" s="250"/>
      <c r="Z858" s="4"/>
      <c r="AA858" s="429"/>
      <c r="AB858" s="457">
        <f t="shared" si="441"/>
        <v>0</v>
      </c>
      <c r="AC858" s="11"/>
      <c r="AD858" s="11"/>
      <c r="AE858" s="11"/>
      <c r="AF858" s="11"/>
      <c r="AG858" s="11"/>
      <c r="AH858" s="11"/>
      <c r="AI858" s="11"/>
      <c r="AJ858" s="12"/>
      <c r="AK858" s="445" t="str">
        <f>IF(G858="","",VLOOKUP(J858,中子データ!$B$4:$H$4500,3,FALSE))</f>
        <v/>
      </c>
      <c r="AL858" s="445" t="str">
        <f>IF(G858="","",VLOOKUP(J858,中子データ!$B$4:$H$4500,5,FALSE))</f>
        <v/>
      </c>
      <c r="AM858" s="445" t="str">
        <f>IF(G858="","",VLOOKUP(J858,中子データ!$B$4:$H$4500,6,FALSE))</f>
        <v/>
      </c>
      <c r="AN858" s="418"/>
      <c r="AO858" s="419"/>
      <c r="AP858" s="420"/>
      <c r="AQ858" s="421"/>
      <c r="AR858" s="420"/>
      <c r="AS858" s="436"/>
      <c r="AT858" s="436"/>
      <c r="AU858" s="422"/>
      <c r="AV858" s="11"/>
      <c r="AW858" s="11"/>
      <c r="AX858" s="410">
        <f t="shared" si="438"/>
        <v>0</v>
      </c>
      <c r="AY858" s="411" t="str">
        <f>IF(G858="","",VLOOKUP(J858,中子データ!$B$4:$M$5999,10,FALSE))</f>
        <v/>
      </c>
      <c r="AZ858" s="438" t="str">
        <f>IF(G858="","",VLOOKUP(J858,中子データ!$B$4:$M$5999,9,FALSE))</f>
        <v/>
      </c>
      <c r="BA858" s="412" t="str">
        <f>IF(AQ858="","",VLOOKUP(AQ858,作業者名!$B$4:$C$100,2,FALSE))</f>
        <v/>
      </c>
      <c r="BB858" s="412" t="str">
        <f>IF(AR858="","",VLOOKUP(AR858,作業者名!$B$4:$C$100,2,FALSE))</f>
        <v/>
      </c>
      <c r="BC858" s="412" t="str">
        <f>IF(G858="","",VLOOKUP(J858,中子データ!B$4:N$6004,12,FALSE))</f>
        <v/>
      </c>
      <c r="BD858" s="413" t="str">
        <f>IF(G858="","",VLOOKUP(J858,中子データ!$B$4:$P$4500,15,FALSE))</f>
        <v/>
      </c>
    </row>
    <row r="859" spans="1:56" x14ac:dyDescent="0.15">
      <c r="A859" s="7" t="str">
        <f>IF(G859="","",VLOOKUP(H859,マシン名!$B$4:$C$93,2,FALSE))</f>
        <v/>
      </c>
      <c r="B859" s="7" t="str">
        <f>IF(G859="","",VLOOKUP(I859,作業者名!$B$4:$C$100,2,FALSE))</f>
        <v/>
      </c>
      <c r="C859" s="7" t="str">
        <f>IF(G859="","",VLOOKUP(J859,中子データ!$B$4:$H$4500,2,FALSE))</f>
        <v/>
      </c>
      <c r="D859" s="8" t="str">
        <f>IF(G859="","",VLOOKUP(J859,中子データ!$B$4:$H$4500,4,FALSE))</f>
        <v/>
      </c>
      <c r="E859" s="231" t="str">
        <f t="shared" si="439"/>
        <v/>
      </c>
      <c r="G859" s="238"/>
      <c r="H859" s="9"/>
      <c r="I859" s="9"/>
      <c r="J859" s="9"/>
      <c r="K859" s="10"/>
      <c r="L859" s="10"/>
      <c r="M859" s="6"/>
      <c r="N859" s="6">
        <f t="shared" si="442"/>
        <v>0</v>
      </c>
      <c r="O859" s="250"/>
      <c r="P859" s="250"/>
      <c r="Q859" s="250"/>
      <c r="R859" s="250"/>
      <c r="S859" s="250"/>
      <c r="T859" s="250"/>
      <c r="U859" s="250"/>
      <c r="V859" s="250"/>
      <c r="W859" s="250"/>
      <c r="X859" s="250"/>
      <c r="Y859" s="250"/>
      <c r="Z859" s="4"/>
      <c r="AA859" s="429"/>
      <c r="AB859" s="457">
        <f t="shared" si="441"/>
        <v>0</v>
      </c>
      <c r="AC859" s="11"/>
      <c r="AD859" s="11"/>
      <c r="AE859" s="11"/>
      <c r="AF859" s="11"/>
      <c r="AG859" s="11"/>
      <c r="AH859" s="11"/>
      <c r="AI859" s="11"/>
      <c r="AJ859" s="12"/>
      <c r="AK859" s="445" t="str">
        <f>IF(G859="","",VLOOKUP(J859,中子データ!$B$4:$H$4500,3,FALSE))</f>
        <v/>
      </c>
      <c r="AL859" s="445" t="str">
        <f>IF(G859="","",VLOOKUP(J859,中子データ!$B$4:$H$4500,5,FALSE))</f>
        <v/>
      </c>
      <c r="AM859" s="445" t="str">
        <f>IF(G859="","",VLOOKUP(J859,中子データ!$B$4:$H$4500,6,FALSE))</f>
        <v/>
      </c>
      <c r="AN859" s="418"/>
      <c r="AO859" s="419"/>
      <c r="AP859" s="420"/>
      <c r="AQ859" s="421"/>
      <c r="AR859" s="420"/>
      <c r="AS859" s="436"/>
      <c r="AT859" s="436"/>
      <c r="AU859" s="422"/>
      <c r="AV859" s="11"/>
      <c r="AW859" s="11"/>
      <c r="AX859" s="410">
        <f t="shared" si="438"/>
        <v>0</v>
      </c>
      <c r="AY859" s="411" t="str">
        <f>IF(G859="","",VLOOKUP(J859,中子データ!$B$4:$M$5999,10,FALSE))</f>
        <v/>
      </c>
      <c r="AZ859" s="438" t="str">
        <f>IF(G859="","",VLOOKUP(J859,中子データ!$B$4:$M$5999,9,FALSE))</f>
        <v/>
      </c>
      <c r="BA859" s="412" t="str">
        <f>IF(AQ859="","",VLOOKUP(AQ859,作業者名!$B$4:$C$100,2,FALSE))</f>
        <v/>
      </c>
      <c r="BB859" s="412" t="str">
        <f>IF(AR859="","",VLOOKUP(AR859,作業者名!$B$4:$C$100,2,FALSE))</f>
        <v/>
      </c>
      <c r="BC859" s="412" t="str">
        <f>IF(G859="","",VLOOKUP(J859,中子データ!B$4:N$6004,12,FALSE))</f>
        <v/>
      </c>
      <c r="BD859" s="413" t="str">
        <f>IF(G859="","",VLOOKUP(J859,中子データ!$B$4:$P$4500,15,FALSE))</f>
        <v/>
      </c>
    </row>
    <row r="860" spans="1:56" x14ac:dyDescent="0.15">
      <c r="A860" s="7" t="str">
        <f>IF(G860="","",VLOOKUP(H860,マシン名!$B$4:$C$93,2,FALSE))</f>
        <v/>
      </c>
      <c r="B860" s="7" t="str">
        <f>IF(G860="","",VLOOKUP(I860,作業者名!$B$4:$C$100,2,FALSE))</f>
        <v/>
      </c>
      <c r="C860" s="7" t="str">
        <f>IF(G860="","",VLOOKUP(J860,中子データ!$B$4:$H$4500,2,FALSE))</f>
        <v/>
      </c>
      <c r="D860" s="8" t="str">
        <f>IF(G860="","",VLOOKUP(J860,中子データ!$B$4:$H$4500,4,FALSE))</f>
        <v/>
      </c>
      <c r="E860" s="231" t="str">
        <f t="shared" si="439"/>
        <v/>
      </c>
      <c r="G860" s="238"/>
      <c r="H860" s="9"/>
      <c r="I860" s="9"/>
      <c r="J860" s="9"/>
      <c r="K860" s="10"/>
      <c r="L860" s="10"/>
      <c r="M860" s="6"/>
      <c r="N860" s="6">
        <f t="shared" si="442"/>
        <v>0</v>
      </c>
      <c r="O860" s="250"/>
      <c r="P860" s="250"/>
      <c r="Q860" s="250"/>
      <c r="R860" s="250"/>
      <c r="S860" s="250"/>
      <c r="T860" s="250"/>
      <c r="U860" s="250"/>
      <c r="V860" s="250"/>
      <c r="W860" s="250"/>
      <c r="X860" s="250"/>
      <c r="Y860" s="250"/>
      <c r="Z860" s="4"/>
      <c r="AA860" s="429"/>
      <c r="AB860" s="457">
        <f t="shared" si="441"/>
        <v>0</v>
      </c>
      <c r="AC860" s="11"/>
      <c r="AD860" s="11"/>
      <c r="AE860" s="11"/>
      <c r="AF860" s="11"/>
      <c r="AG860" s="11"/>
      <c r="AH860" s="11"/>
      <c r="AI860" s="11"/>
      <c r="AJ860" s="12"/>
      <c r="AK860" s="445" t="str">
        <f>IF(G860="","",VLOOKUP(J860,中子データ!$B$4:$H$4500,3,FALSE))</f>
        <v/>
      </c>
      <c r="AL860" s="445" t="str">
        <f>IF(G860="","",VLOOKUP(J860,中子データ!$B$4:$H$4500,5,FALSE))</f>
        <v/>
      </c>
      <c r="AM860" s="445" t="str">
        <f>IF(G860="","",VLOOKUP(J860,中子データ!$B$4:$H$4500,6,FALSE))</f>
        <v/>
      </c>
      <c r="AN860" s="418"/>
      <c r="AO860" s="419"/>
      <c r="AP860" s="420"/>
      <c r="AQ860" s="421"/>
      <c r="AR860" s="420"/>
      <c r="AS860" s="436"/>
      <c r="AT860" s="436"/>
      <c r="AU860" s="422"/>
      <c r="AV860" s="11"/>
      <c r="AW860" s="11"/>
      <c r="AX860" s="410">
        <f t="shared" si="438"/>
        <v>0</v>
      </c>
      <c r="AY860" s="411" t="str">
        <f>IF(G860="","",VLOOKUP(J860,中子データ!$B$4:$M$5999,10,FALSE))</f>
        <v/>
      </c>
      <c r="AZ860" s="438" t="str">
        <f>IF(G860="","",VLOOKUP(J860,中子データ!$B$4:$M$5999,9,FALSE))</f>
        <v/>
      </c>
      <c r="BA860" s="412" t="str">
        <f>IF(AQ860="","",VLOOKUP(AQ860,作業者名!$B$4:$C$100,2,FALSE))</f>
        <v/>
      </c>
      <c r="BB860" s="412" t="str">
        <f>IF(AR860="","",VLOOKUP(AR860,作業者名!$B$4:$C$100,2,FALSE))</f>
        <v/>
      </c>
      <c r="BC860" s="412" t="str">
        <f>IF(G860="","",VLOOKUP(J860,中子データ!B$4:N$6004,12,FALSE))</f>
        <v/>
      </c>
      <c r="BD860" s="413" t="str">
        <f>IF(G860="","",VLOOKUP(J860,中子データ!$B$4:$P$4500,15,FALSE))</f>
        <v/>
      </c>
    </row>
    <row r="861" spans="1:56" x14ac:dyDescent="0.15">
      <c r="A861" s="7" t="str">
        <f>IF(G861="","",VLOOKUP(H861,マシン名!$B$4:$C$93,2,FALSE))</f>
        <v/>
      </c>
      <c r="B861" s="7" t="str">
        <f>IF(G861="","",VLOOKUP(I861,作業者名!$B$4:$C$100,2,FALSE))</f>
        <v/>
      </c>
      <c r="C861" s="7" t="str">
        <f>IF(G861="","",VLOOKUP(J861,中子データ!$B$4:$H$4500,2,FALSE))</f>
        <v/>
      </c>
      <c r="D861" s="8" t="str">
        <f>IF(G861="","",VLOOKUP(J861,中子データ!$B$4:$H$4500,4,FALSE))</f>
        <v/>
      </c>
      <c r="E861" s="231" t="str">
        <f t="shared" si="439"/>
        <v/>
      </c>
      <c r="G861" s="238"/>
      <c r="H861" s="9"/>
      <c r="I861" s="9"/>
      <c r="J861" s="9"/>
      <c r="K861" s="10"/>
      <c r="L861" s="10"/>
      <c r="M861" s="6"/>
      <c r="N861" s="6">
        <f t="shared" si="442"/>
        <v>0</v>
      </c>
      <c r="O861" s="250"/>
      <c r="P861" s="250"/>
      <c r="Q861" s="250"/>
      <c r="R861" s="250"/>
      <c r="S861" s="250"/>
      <c r="T861" s="250"/>
      <c r="U861" s="250"/>
      <c r="V861" s="250"/>
      <c r="W861" s="250"/>
      <c r="X861" s="250"/>
      <c r="Y861" s="250"/>
      <c r="Z861" s="4"/>
      <c r="AA861" s="429"/>
      <c r="AB861" s="457">
        <f t="shared" si="441"/>
        <v>0</v>
      </c>
      <c r="AC861" s="11"/>
      <c r="AD861" s="11"/>
      <c r="AE861" s="11"/>
      <c r="AF861" s="11"/>
      <c r="AG861" s="11"/>
      <c r="AH861" s="11"/>
      <c r="AI861" s="11"/>
      <c r="AJ861" s="12"/>
      <c r="AK861" s="445" t="str">
        <f>IF(G861="","",VLOOKUP(J861,中子データ!$B$4:$H$4500,3,FALSE))</f>
        <v/>
      </c>
      <c r="AL861" s="445" t="str">
        <f>IF(G861="","",VLOOKUP(J861,中子データ!$B$4:$H$4500,5,FALSE))</f>
        <v/>
      </c>
      <c r="AM861" s="445" t="str">
        <f>IF(G861="","",VLOOKUP(J861,中子データ!$B$4:$H$4500,6,FALSE))</f>
        <v/>
      </c>
      <c r="AN861" s="418"/>
      <c r="AO861" s="419"/>
      <c r="AP861" s="420"/>
      <c r="AQ861" s="421"/>
      <c r="AR861" s="420"/>
      <c r="AS861" s="436"/>
      <c r="AT861" s="436"/>
      <c r="AU861" s="422"/>
      <c r="AV861" s="11"/>
      <c r="AW861" s="11"/>
      <c r="AX861" s="410">
        <f t="shared" si="438"/>
        <v>0</v>
      </c>
      <c r="AY861" s="411" t="str">
        <f>IF(G861="","",VLOOKUP(J861,中子データ!$B$4:$M$5999,10,FALSE))</f>
        <v/>
      </c>
      <c r="AZ861" s="438" t="str">
        <f>IF(G861="","",VLOOKUP(J861,中子データ!$B$4:$M$5999,9,FALSE))</f>
        <v/>
      </c>
      <c r="BA861" s="412" t="str">
        <f>IF(AQ861="","",VLOOKUP(AQ861,作業者名!$B$4:$C$100,2,FALSE))</f>
        <v/>
      </c>
      <c r="BB861" s="412" t="str">
        <f>IF(AR861="","",VLOOKUP(AR861,作業者名!$B$4:$C$100,2,FALSE))</f>
        <v/>
      </c>
      <c r="BC861" s="412" t="str">
        <f>IF(G861="","",VLOOKUP(J861,中子データ!B$4:N$6004,12,FALSE))</f>
        <v/>
      </c>
      <c r="BD861" s="413" t="str">
        <f>IF(G861="","",VLOOKUP(J861,中子データ!$B$4:$P$4500,15,FALSE))</f>
        <v/>
      </c>
    </row>
    <row r="862" spans="1:56" x14ac:dyDescent="0.15">
      <c r="A862" s="7" t="str">
        <f>IF(G862="","",VLOOKUP(H862,マシン名!$B$4:$C$93,2,FALSE))</f>
        <v/>
      </c>
      <c r="B862" s="7" t="str">
        <f>IF(G862="","",VLOOKUP(I862,作業者名!$B$4:$C$100,2,FALSE))</f>
        <v/>
      </c>
      <c r="C862" s="7" t="str">
        <f>IF(G862="","",VLOOKUP(J862,中子データ!$B$4:$H$4500,2,FALSE))</f>
        <v/>
      </c>
      <c r="D862" s="8" t="str">
        <f>IF(G862="","",VLOOKUP(J862,中子データ!$B$4:$H$4500,4,FALSE))</f>
        <v/>
      </c>
      <c r="E862" s="231" t="str">
        <f t="shared" si="439"/>
        <v/>
      </c>
      <c r="G862" s="238"/>
      <c r="H862" s="9"/>
      <c r="I862" s="9"/>
      <c r="J862" s="9"/>
      <c r="K862" s="10"/>
      <c r="L862" s="10"/>
      <c r="M862" s="6"/>
      <c r="N862" s="6">
        <f t="shared" si="442"/>
        <v>0</v>
      </c>
      <c r="O862" s="250"/>
      <c r="P862" s="250"/>
      <c r="Q862" s="250"/>
      <c r="R862" s="250"/>
      <c r="S862" s="250"/>
      <c r="T862" s="250"/>
      <c r="U862" s="250"/>
      <c r="V862" s="250"/>
      <c r="W862" s="250"/>
      <c r="X862" s="250"/>
      <c r="Y862" s="250"/>
      <c r="Z862" s="4"/>
      <c r="AA862" s="429"/>
      <c r="AB862" s="457">
        <f t="shared" si="441"/>
        <v>0</v>
      </c>
      <c r="AC862" s="11"/>
      <c r="AD862" s="11"/>
      <c r="AE862" s="11"/>
      <c r="AF862" s="11"/>
      <c r="AG862" s="11"/>
      <c r="AH862" s="11"/>
      <c r="AI862" s="11"/>
      <c r="AJ862" s="12"/>
      <c r="AK862" s="445" t="str">
        <f>IF(G862="","",VLOOKUP(J862,中子データ!$B$4:$H$4500,3,FALSE))</f>
        <v/>
      </c>
      <c r="AL862" s="445" t="str">
        <f>IF(G862="","",VLOOKUP(J862,中子データ!$B$4:$H$4500,5,FALSE))</f>
        <v/>
      </c>
      <c r="AM862" s="445" t="str">
        <f>IF(G862="","",VLOOKUP(J862,中子データ!$B$4:$H$4500,6,FALSE))</f>
        <v/>
      </c>
      <c r="AN862" s="418"/>
      <c r="AO862" s="419"/>
      <c r="AP862" s="420"/>
      <c r="AQ862" s="421"/>
      <c r="AR862" s="420"/>
      <c r="AS862" s="436"/>
      <c r="AT862" s="436"/>
      <c r="AU862" s="422"/>
      <c r="AV862" s="11"/>
      <c r="AW862" s="11"/>
      <c r="AX862" s="410">
        <f t="shared" si="438"/>
        <v>0</v>
      </c>
      <c r="AY862" s="411" t="str">
        <f>IF(G862="","",VLOOKUP(J862,中子データ!$B$4:$M$5999,10,FALSE))</f>
        <v/>
      </c>
      <c r="AZ862" s="438" t="str">
        <f>IF(G862="","",VLOOKUP(J862,中子データ!$B$4:$M$5999,9,FALSE))</f>
        <v/>
      </c>
      <c r="BA862" s="412" t="str">
        <f>IF(AQ862="","",VLOOKUP(AQ862,作業者名!$B$4:$C$100,2,FALSE))</f>
        <v/>
      </c>
      <c r="BB862" s="412" t="str">
        <f>IF(AR862="","",VLOOKUP(AR862,作業者名!$B$4:$C$100,2,FALSE))</f>
        <v/>
      </c>
      <c r="BC862" s="412" t="str">
        <f>IF(G862="","",VLOOKUP(J862,中子データ!B$4:N$6004,12,FALSE))</f>
        <v/>
      </c>
      <c r="BD862" s="413" t="str">
        <f>IF(G862="","",VLOOKUP(J862,中子データ!$B$4:$P$4500,15,FALSE))</f>
        <v/>
      </c>
    </row>
    <row r="863" spans="1:56" x14ac:dyDescent="0.15">
      <c r="A863" s="7" t="str">
        <f>IF(G863="","",VLOOKUP(H863,マシン名!$B$4:$C$93,2,FALSE))</f>
        <v/>
      </c>
      <c r="B863" s="7" t="str">
        <f>IF(G863="","",VLOOKUP(I863,作業者名!$B$4:$C$100,2,FALSE))</f>
        <v/>
      </c>
      <c r="C863" s="7" t="str">
        <f>IF(G863="","",VLOOKUP(J863,中子データ!$B$4:$H$4500,2,FALSE))</f>
        <v/>
      </c>
      <c r="D863" s="8" t="str">
        <f>IF(G863="","",VLOOKUP(J863,中子データ!$B$4:$H$4500,4,FALSE))</f>
        <v/>
      </c>
      <c r="E863" s="231" t="str">
        <f t="shared" si="439"/>
        <v/>
      </c>
      <c r="G863" s="238"/>
      <c r="H863" s="9"/>
      <c r="I863" s="9"/>
      <c r="J863" s="9"/>
      <c r="K863" s="10"/>
      <c r="L863" s="10"/>
      <c r="M863" s="6"/>
      <c r="N863" s="6">
        <f t="shared" si="442"/>
        <v>0</v>
      </c>
      <c r="O863" s="250"/>
      <c r="P863" s="250"/>
      <c r="Q863" s="250"/>
      <c r="R863" s="250"/>
      <c r="S863" s="250"/>
      <c r="T863" s="250"/>
      <c r="U863" s="250"/>
      <c r="V863" s="250"/>
      <c r="W863" s="250"/>
      <c r="X863" s="250"/>
      <c r="Y863" s="250"/>
      <c r="Z863" s="4"/>
      <c r="AA863" s="429"/>
      <c r="AB863" s="457">
        <f t="shared" si="441"/>
        <v>0</v>
      </c>
      <c r="AC863" s="11"/>
      <c r="AD863" s="11"/>
      <c r="AE863" s="11"/>
      <c r="AF863" s="11"/>
      <c r="AG863" s="11"/>
      <c r="AH863" s="11"/>
      <c r="AI863" s="11"/>
      <c r="AJ863" s="12"/>
      <c r="AK863" s="445" t="str">
        <f>IF(G863="","",VLOOKUP(J863,中子データ!$B$4:$H$4500,3,FALSE))</f>
        <v/>
      </c>
      <c r="AL863" s="445" t="str">
        <f>IF(G863="","",VLOOKUP(J863,中子データ!$B$4:$H$4500,5,FALSE))</f>
        <v/>
      </c>
      <c r="AM863" s="445" t="str">
        <f>IF(G863="","",VLOOKUP(J863,中子データ!$B$4:$H$4500,6,FALSE))</f>
        <v/>
      </c>
      <c r="AN863" s="418"/>
      <c r="AO863" s="419"/>
      <c r="AP863" s="420"/>
      <c r="AQ863" s="421"/>
      <c r="AR863" s="420"/>
      <c r="AS863" s="436"/>
      <c r="AT863" s="436"/>
      <c r="AU863" s="422"/>
      <c r="AV863" s="11"/>
      <c r="AW863" s="11"/>
      <c r="AX863" s="410">
        <f t="shared" si="438"/>
        <v>0</v>
      </c>
      <c r="AY863" s="411" t="str">
        <f>IF(G863="","",VLOOKUP(J863,中子データ!$B$4:$M$5999,10,FALSE))</f>
        <v/>
      </c>
      <c r="AZ863" s="438" t="str">
        <f>IF(G863="","",VLOOKUP(J863,中子データ!$B$4:$M$5999,9,FALSE))</f>
        <v/>
      </c>
      <c r="BA863" s="412" t="str">
        <f>IF(AQ863="","",VLOOKUP(AQ863,作業者名!$B$4:$C$100,2,FALSE))</f>
        <v/>
      </c>
      <c r="BB863" s="412" t="str">
        <f>IF(AR863="","",VLOOKUP(AR863,作業者名!$B$4:$C$100,2,FALSE))</f>
        <v/>
      </c>
      <c r="BC863" s="412" t="str">
        <f>IF(G863="","",VLOOKUP(J863,中子データ!B$4:N$6004,12,FALSE))</f>
        <v/>
      </c>
      <c r="BD863" s="413" t="str">
        <f>IF(G863="","",VLOOKUP(J863,中子データ!$B$4:$P$4500,15,FALSE))</f>
        <v/>
      </c>
    </row>
    <row r="864" spans="1:56" x14ac:dyDescent="0.15">
      <c r="A864" s="7" t="str">
        <f>IF(G864="","",VLOOKUP(H864,マシン名!$B$4:$C$93,2,FALSE))</f>
        <v/>
      </c>
      <c r="B864" s="7" t="str">
        <f>IF(G864="","",VLOOKUP(I864,作業者名!$B$4:$C$100,2,FALSE))</f>
        <v/>
      </c>
      <c r="C864" s="7" t="str">
        <f>IF(G864="","",VLOOKUP(J864,中子データ!$B$4:$H$4500,2,FALSE))</f>
        <v/>
      </c>
      <c r="D864" s="8" t="str">
        <f>IF(G864="","",VLOOKUP(J864,中子データ!$B$4:$H$4500,4,FALSE))</f>
        <v/>
      </c>
      <c r="E864" s="231" t="str">
        <f t="shared" si="439"/>
        <v/>
      </c>
      <c r="G864" s="238"/>
      <c r="H864" s="9"/>
      <c r="I864" s="9"/>
      <c r="J864" s="9"/>
      <c r="K864" s="10"/>
      <c r="L864" s="10"/>
      <c r="M864" s="6"/>
      <c r="N864" s="6">
        <f t="shared" si="442"/>
        <v>0</v>
      </c>
      <c r="O864" s="250"/>
      <c r="P864" s="250"/>
      <c r="Q864" s="250"/>
      <c r="R864" s="250"/>
      <c r="S864" s="250"/>
      <c r="T864" s="250"/>
      <c r="U864" s="250"/>
      <c r="V864" s="250"/>
      <c r="W864" s="250"/>
      <c r="X864" s="250"/>
      <c r="Y864" s="250"/>
      <c r="Z864" s="4"/>
      <c r="AA864" s="429"/>
      <c r="AB864" s="457">
        <f t="shared" si="441"/>
        <v>0</v>
      </c>
      <c r="AC864" s="11"/>
      <c r="AD864" s="11"/>
      <c r="AE864" s="11"/>
      <c r="AF864" s="11"/>
      <c r="AG864" s="11"/>
      <c r="AH864" s="11"/>
      <c r="AI864" s="11"/>
      <c r="AJ864" s="12"/>
      <c r="AK864" s="445" t="str">
        <f>IF(G864="","",VLOOKUP(J864,中子データ!$B$4:$H$4500,3,FALSE))</f>
        <v/>
      </c>
      <c r="AL864" s="445" t="str">
        <f>IF(G864="","",VLOOKUP(J864,中子データ!$B$4:$H$4500,5,FALSE))</f>
        <v/>
      </c>
      <c r="AM864" s="445" t="str">
        <f>IF(G864="","",VLOOKUP(J864,中子データ!$B$4:$H$4500,6,FALSE))</f>
        <v/>
      </c>
      <c r="AN864" s="418"/>
      <c r="AO864" s="419"/>
      <c r="AP864" s="420"/>
      <c r="AQ864" s="421"/>
      <c r="AR864" s="420"/>
      <c r="AS864" s="436"/>
      <c r="AT864" s="436"/>
      <c r="AU864" s="422"/>
      <c r="AV864" s="11"/>
      <c r="AW864" s="11"/>
      <c r="AX864" s="410">
        <f t="shared" si="438"/>
        <v>0</v>
      </c>
      <c r="AY864" s="411" t="str">
        <f>IF(G864="","",VLOOKUP(J864,中子データ!$B$4:$M$5999,10,FALSE))</f>
        <v/>
      </c>
      <c r="AZ864" s="438" t="str">
        <f>IF(G864="","",VLOOKUP(J864,中子データ!$B$4:$M$5999,9,FALSE))</f>
        <v/>
      </c>
      <c r="BA864" s="412" t="str">
        <f>IF(AQ864="","",VLOOKUP(AQ864,作業者名!$B$4:$C$100,2,FALSE))</f>
        <v/>
      </c>
      <c r="BB864" s="412" t="str">
        <f>IF(AR864="","",VLOOKUP(AR864,作業者名!$B$4:$C$100,2,FALSE))</f>
        <v/>
      </c>
      <c r="BC864" s="412" t="str">
        <f>IF(G864="","",VLOOKUP(J864,中子データ!B$4:N$6004,12,FALSE))</f>
        <v/>
      </c>
      <c r="BD864" s="413" t="str">
        <f>IF(G864="","",VLOOKUP(J864,中子データ!$B$4:$P$4500,15,FALSE))</f>
        <v/>
      </c>
    </row>
    <row r="865" spans="1:56" x14ac:dyDescent="0.15">
      <c r="A865" s="7" t="str">
        <f>IF(G865="","",VLOOKUP(H865,マシン名!$B$4:$C$93,2,FALSE))</f>
        <v/>
      </c>
      <c r="B865" s="7" t="str">
        <f>IF(G865="","",VLOOKUP(I865,作業者名!$B$4:$C$100,2,FALSE))</f>
        <v/>
      </c>
      <c r="C865" s="7" t="str">
        <f>IF(G865="","",VLOOKUP(J865,中子データ!$B$4:$H$4500,2,FALSE))</f>
        <v/>
      </c>
      <c r="D865" s="8" t="str">
        <f>IF(G865="","",VLOOKUP(J865,中子データ!$B$4:$H$4500,4,FALSE))</f>
        <v/>
      </c>
      <c r="E865" s="231" t="str">
        <f t="shared" si="439"/>
        <v/>
      </c>
      <c r="G865" s="238"/>
      <c r="H865" s="9"/>
      <c r="I865" s="9"/>
      <c r="J865" s="9"/>
      <c r="K865" s="10"/>
      <c r="L865" s="10"/>
      <c r="M865" s="6"/>
      <c r="N865" s="6">
        <f t="shared" si="442"/>
        <v>0</v>
      </c>
      <c r="O865" s="250"/>
      <c r="P865" s="250"/>
      <c r="Q865" s="250"/>
      <c r="R865" s="250"/>
      <c r="S865" s="250"/>
      <c r="T865" s="250"/>
      <c r="U865" s="250"/>
      <c r="V865" s="250"/>
      <c r="W865" s="250"/>
      <c r="X865" s="250"/>
      <c r="Y865" s="250"/>
      <c r="Z865" s="4"/>
      <c r="AA865" s="429"/>
      <c r="AB865" s="457">
        <f t="shared" si="441"/>
        <v>0</v>
      </c>
      <c r="AC865" s="11"/>
      <c r="AD865" s="11"/>
      <c r="AE865" s="11"/>
      <c r="AF865" s="11"/>
      <c r="AG865" s="11"/>
      <c r="AH865" s="11"/>
      <c r="AI865" s="11"/>
      <c r="AJ865" s="12"/>
      <c r="AK865" s="445" t="str">
        <f>IF(G865="","",VLOOKUP(J865,中子データ!$B$4:$H$4500,3,FALSE))</f>
        <v/>
      </c>
      <c r="AL865" s="445" t="str">
        <f>IF(G865="","",VLOOKUP(J865,中子データ!$B$4:$H$4500,5,FALSE))</f>
        <v/>
      </c>
      <c r="AM865" s="445" t="str">
        <f>IF(G865="","",VLOOKUP(J865,中子データ!$B$4:$H$4500,6,FALSE))</f>
        <v/>
      </c>
      <c r="AN865" s="418"/>
      <c r="AO865" s="419"/>
      <c r="AP865" s="420"/>
      <c r="AQ865" s="421"/>
      <c r="AR865" s="420"/>
      <c r="AS865" s="436"/>
      <c r="AT865" s="436"/>
      <c r="AU865" s="422"/>
      <c r="AV865" s="11"/>
      <c r="AW865" s="11"/>
      <c r="AX865" s="410">
        <f t="shared" si="438"/>
        <v>0</v>
      </c>
      <c r="AY865" s="411" t="str">
        <f>IF(G865="","",VLOOKUP(J865,中子データ!$B$4:$M$5999,10,FALSE))</f>
        <v/>
      </c>
      <c r="AZ865" s="438" t="str">
        <f>IF(G865="","",VLOOKUP(J865,中子データ!$B$4:$M$5999,9,FALSE))</f>
        <v/>
      </c>
      <c r="BA865" s="412" t="str">
        <f>IF(AQ865="","",VLOOKUP(AQ865,作業者名!$B$4:$C$100,2,FALSE))</f>
        <v/>
      </c>
      <c r="BB865" s="412" t="str">
        <f>IF(AR865="","",VLOOKUP(AR865,作業者名!$B$4:$C$100,2,FALSE))</f>
        <v/>
      </c>
      <c r="BC865" s="412" t="str">
        <f>IF(G865="","",VLOOKUP(J865,中子データ!B$4:N$6004,12,FALSE))</f>
        <v/>
      </c>
      <c r="BD865" s="413" t="str">
        <f>IF(G865="","",VLOOKUP(J865,中子データ!$B$4:$P$4500,15,FALSE))</f>
        <v/>
      </c>
    </row>
    <row r="866" spans="1:56" x14ac:dyDescent="0.15">
      <c r="A866" s="7" t="str">
        <f>IF(G866="","",VLOOKUP(H866,マシン名!$B$4:$C$93,2,FALSE))</f>
        <v/>
      </c>
      <c r="B866" s="7" t="str">
        <f>IF(G866="","",VLOOKUP(I866,作業者名!$B$4:$C$100,2,FALSE))</f>
        <v/>
      </c>
      <c r="C866" s="7" t="str">
        <f>IF(G866="","",VLOOKUP(J866,中子データ!$B$4:$H$4500,2,FALSE))</f>
        <v/>
      </c>
      <c r="D866" s="8" t="str">
        <f>IF(G866="","",VLOOKUP(J866,中子データ!$B$4:$H$4500,4,FALSE))</f>
        <v/>
      </c>
      <c r="E866" s="231" t="str">
        <f t="shared" si="439"/>
        <v/>
      </c>
      <c r="G866" s="238"/>
      <c r="H866" s="9"/>
      <c r="I866" s="9"/>
      <c r="J866" s="9"/>
      <c r="K866" s="10"/>
      <c r="L866" s="10"/>
      <c r="M866" s="6"/>
      <c r="N866" s="6">
        <f t="shared" si="442"/>
        <v>0</v>
      </c>
      <c r="O866" s="250"/>
      <c r="P866" s="250"/>
      <c r="Q866" s="250"/>
      <c r="R866" s="250"/>
      <c r="S866" s="250"/>
      <c r="T866" s="250"/>
      <c r="U866" s="250"/>
      <c r="V866" s="250"/>
      <c r="W866" s="250"/>
      <c r="X866" s="250"/>
      <c r="Y866" s="250"/>
      <c r="Z866" s="4"/>
      <c r="AA866" s="429"/>
      <c r="AB866" s="457">
        <f t="shared" si="441"/>
        <v>0</v>
      </c>
      <c r="AC866" s="11"/>
      <c r="AD866" s="11"/>
      <c r="AE866" s="11"/>
      <c r="AF866" s="11"/>
      <c r="AG866" s="11"/>
      <c r="AH866" s="11"/>
      <c r="AI866" s="11"/>
      <c r="AJ866" s="12"/>
      <c r="AK866" s="445" t="str">
        <f>IF(G866="","",VLOOKUP(J866,中子データ!$B$4:$H$4500,3,FALSE))</f>
        <v/>
      </c>
      <c r="AL866" s="445" t="str">
        <f>IF(G866="","",VLOOKUP(J866,中子データ!$B$4:$H$4500,5,FALSE))</f>
        <v/>
      </c>
      <c r="AM866" s="445" t="str">
        <f>IF(G866="","",VLOOKUP(J866,中子データ!$B$4:$H$4500,6,FALSE))</f>
        <v/>
      </c>
      <c r="AN866" s="418"/>
      <c r="AO866" s="419"/>
      <c r="AP866" s="420"/>
      <c r="AQ866" s="421"/>
      <c r="AR866" s="420"/>
      <c r="AS866" s="436"/>
      <c r="AT866" s="436"/>
      <c r="AU866" s="422"/>
      <c r="AV866" s="11"/>
      <c r="AW866" s="11"/>
      <c r="AX866" s="410">
        <f t="shared" si="438"/>
        <v>0</v>
      </c>
      <c r="AY866" s="411" t="str">
        <f>IF(G866="","",VLOOKUP(J866,中子データ!$B$4:$M$5999,10,FALSE))</f>
        <v/>
      </c>
      <c r="AZ866" s="438" t="str">
        <f>IF(G866="","",VLOOKUP(J866,中子データ!$B$4:$M$5999,9,FALSE))</f>
        <v/>
      </c>
      <c r="BA866" s="412" t="str">
        <f>IF(AQ866="","",VLOOKUP(AQ866,作業者名!$B$4:$C$100,2,FALSE))</f>
        <v/>
      </c>
      <c r="BB866" s="412" t="str">
        <f>IF(AR866="","",VLOOKUP(AR866,作業者名!$B$4:$C$100,2,FALSE))</f>
        <v/>
      </c>
      <c r="BC866" s="412" t="str">
        <f>IF(G866="","",VLOOKUP(J866,中子データ!B$4:N$6004,12,FALSE))</f>
        <v/>
      </c>
      <c r="BD866" s="413" t="str">
        <f>IF(G866="","",VLOOKUP(J866,中子データ!$B$4:$P$4500,15,FALSE))</f>
        <v/>
      </c>
    </row>
    <row r="867" spans="1:56" x14ac:dyDescent="0.15">
      <c r="A867" s="7" t="str">
        <f>IF(G867="","",VLOOKUP(H867,マシン名!$B$4:$C$93,2,FALSE))</f>
        <v/>
      </c>
      <c r="B867" s="7" t="str">
        <f>IF(G867="","",VLOOKUP(I867,作業者名!$B$4:$C$100,2,FALSE))</f>
        <v/>
      </c>
      <c r="C867" s="7" t="str">
        <f>IF(G867="","",VLOOKUP(J867,中子データ!$B$4:$H$4500,2,FALSE))</f>
        <v/>
      </c>
      <c r="D867" s="8" t="str">
        <f>IF(G867="","",VLOOKUP(J867,中子データ!$B$4:$H$4500,4,FALSE))</f>
        <v/>
      </c>
      <c r="E867" s="231" t="str">
        <f>IF(G867="","",D867*K867-AB867)</f>
        <v/>
      </c>
      <c r="G867" s="238"/>
      <c r="H867" s="9"/>
      <c r="I867" s="9"/>
      <c r="J867" s="9"/>
      <c r="K867" s="10"/>
      <c r="L867" s="10"/>
      <c r="M867" s="6"/>
      <c r="N867" s="6">
        <f t="shared" si="442"/>
        <v>0</v>
      </c>
      <c r="O867" s="250"/>
      <c r="P867" s="250"/>
      <c r="Q867" s="250"/>
      <c r="R867" s="250"/>
      <c r="S867" s="250"/>
      <c r="T867" s="250"/>
      <c r="U867" s="250"/>
      <c r="V867" s="250"/>
      <c r="W867" s="250"/>
      <c r="X867" s="250"/>
      <c r="Y867" s="250"/>
      <c r="Z867" s="4"/>
      <c r="AA867" s="429"/>
      <c r="AB867" s="457">
        <f t="shared" si="441"/>
        <v>0</v>
      </c>
      <c r="AC867" s="11"/>
      <c r="AD867" s="11"/>
      <c r="AE867" s="11"/>
      <c r="AF867" s="11"/>
      <c r="AG867" s="11"/>
      <c r="AH867" s="11"/>
      <c r="AI867" s="11"/>
      <c r="AJ867" s="12"/>
      <c r="AK867" s="445" t="str">
        <f>IF(G867="","",VLOOKUP(J867,中子データ!$B$4:$H$4500,3,FALSE))</f>
        <v/>
      </c>
      <c r="AL867" s="445" t="str">
        <f>IF(G867="","",VLOOKUP(J867,中子データ!$B$4:$H$4500,5,FALSE))</f>
        <v/>
      </c>
      <c r="AM867" s="445" t="str">
        <f>IF(G867="","",VLOOKUP(J867,中子データ!$B$4:$H$4500,6,FALSE))</f>
        <v/>
      </c>
      <c r="AN867" s="418"/>
      <c r="AO867" s="419"/>
      <c r="AP867" s="420"/>
      <c r="AQ867" s="421"/>
      <c r="AR867" s="420"/>
      <c r="AS867" s="436"/>
      <c r="AT867" s="436"/>
      <c r="AU867" s="422"/>
      <c r="AV867" s="11"/>
      <c r="AW867" s="11"/>
      <c r="AX867" s="410">
        <f t="shared" si="438"/>
        <v>0</v>
      </c>
      <c r="AY867" s="411" t="str">
        <f>IF(G867="","",VLOOKUP(J867,中子データ!$B$4:$M$5999,10,FALSE))</f>
        <v/>
      </c>
      <c r="AZ867" s="438" t="str">
        <f>IF(G867="","",VLOOKUP(J867,中子データ!$B$4:$M$5999,9,FALSE))</f>
        <v/>
      </c>
      <c r="BA867" s="412" t="str">
        <f>IF(AQ867="","",VLOOKUP(AQ867,作業者名!$B$4:$C$100,2,FALSE))</f>
        <v/>
      </c>
      <c r="BB867" s="412" t="str">
        <f>IF(AR867="","",VLOOKUP(AR867,作業者名!$B$4:$C$100,2,FALSE))</f>
        <v/>
      </c>
      <c r="BC867" s="412" t="str">
        <f>IF(G867="","",VLOOKUP(J867,中子データ!B$4:N$6004,12,FALSE))</f>
        <v/>
      </c>
      <c r="BD867" s="413" t="str">
        <f>IF(G867="","",VLOOKUP(J867,中子データ!$B$4:$P$4500,15,FALSE))</f>
        <v/>
      </c>
    </row>
    <row r="868" spans="1:56" x14ac:dyDescent="0.15">
      <c r="A868" s="7" t="str">
        <f>IF(G868="","",VLOOKUP(H868,マシン名!$B$4:$C$93,2,FALSE))</f>
        <v/>
      </c>
      <c r="B868" s="7" t="str">
        <f>IF(G868="","",VLOOKUP(I868,作業者名!$B$4:$C$100,2,FALSE))</f>
        <v/>
      </c>
      <c r="C868" s="7" t="str">
        <f>IF(G868="","",VLOOKUP(J868,中子データ!$B$4:$H$4500,2,FALSE))</f>
        <v/>
      </c>
      <c r="D868" s="8" t="str">
        <f>IF(G868="","",VLOOKUP(J868,中子データ!$B$4:$H$4500,4,FALSE))</f>
        <v/>
      </c>
      <c r="E868" s="231" t="str">
        <f t="shared" si="439"/>
        <v/>
      </c>
      <c r="G868" s="238"/>
      <c r="H868" s="9"/>
      <c r="I868" s="9"/>
      <c r="J868" s="9"/>
      <c r="K868" s="10"/>
      <c r="L868" s="10"/>
      <c r="M868" s="6"/>
      <c r="N868" s="6">
        <f t="shared" si="442"/>
        <v>0</v>
      </c>
      <c r="O868" s="250"/>
      <c r="P868" s="250"/>
      <c r="Q868" s="250"/>
      <c r="R868" s="250"/>
      <c r="S868" s="250"/>
      <c r="T868" s="250"/>
      <c r="U868" s="250"/>
      <c r="V868" s="250"/>
      <c r="W868" s="250"/>
      <c r="X868" s="250"/>
      <c r="Y868" s="250"/>
      <c r="Z868" s="4"/>
      <c r="AA868" s="429"/>
      <c r="AB868" s="457">
        <f t="shared" si="441"/>
        <v>0</v>
      </c>
      <c r="AC868" s="11"/>
      <c r="AD868" s="11"/>
      <c r="AE868" s="11"/>
      <c r="AF868" s="11"/>
      <c r="AG868" s="11"/>
      <c r="AH868" s="11"/>
      <c r="AI868" s="11"/>
      <c r="AJ868" s="12"/>
      <c r="AK868" s="445" t="str">
        <f>IF(G868="","",VLOOKUP(J868,中子データ!$B$4:$H$4500,3,FALSE))</f>
        <v/>
      </c>
      <c r="AL868" s="445" t="str">
        <f>IF(G868="","",VLOOKUP(J868,中子データ!$B$4:$H$4500,5,FALSE))</f>
        <v/>
      </c>
      <c r="AM868" s="445" t="str">
        <f>IF(G868="","",VLOOKUP(J868,中子データ!$B$4:$H$4500,6,FALSE))</f>
        <v/>
      </c>
      <c r="AN868" s="418"/>
      <c r="AO868" s="419"/>
      <c r="AP868" s="420"/>
      <c r="AQ868" s="421"/>
      <c r="AR868" s="420"/>
      <c r="AS868" s="436"/>
      <c r="AT868" s="436"/>
      <c r="AU868" s="422"/>
      <c r="AV868" s="11"/>
      <c r="AW868" s="11"/>
      <c r="AX868" s="410">
        <f t="shared" si="438"/>
        <v>0</v>
      </c>
      <c r="AY868" s="411" t="str">
        <f>IF(G868="","",VLOOKUP(J868,中子データ!$B$4:$M$5999,10,FALSE))</f>
        <v/>
      </c>
      <c r="AZ868" s="438" t="str">
        <f>IF(G868="","",VLOOKUP(J868,中子データ!$B$4:$M$5999,9,FALSE))</f>
        <v/>
      </c>
      <c r="BA868" s="412" t="str">
        <f>IF(AQ868="","",VLOOKUP(AQ868,作業者名!$B$4:$C$100,2,FALSE))</f>
        <v/>
      </c>
      <c r="BB868" s="412" t="str">
        <f>IF(AR868="","",VLOOKUP(AR868,作業者名!$B$4:$C$100,2,FALSE))</f>
        <v/>
      </c>
      <c r="BC868" s="412" t="str">
        <f>IF(G868="","",VLOOKUP(J868,中子データ!B$4:N$6004,12,FALSE))</f>
        <v/>
      </c>
      <c r="BD868" s="413" t="str">
        <f>IF(G868="","",VLOOKUP(J868,中子データ!$B$4:$P$4500,15,FALSE))</f>
        <v/>
      </c>
    </row>
    <row r="869" spans="1:56" x14ac:dyDescent="0.15">
      <c r="A869" s="7" t="str">
        <f>IF(G869="","",VLOOKUP(H869,マシン名!$B$4:$C$93,2,FALSE))</f>
        <v/>
      </c>
      <c r="B869" s="7" t="str">
        <f>IF(G869="","",VLOOKUP(I869,作業者名!$B$4:$C$100,2,FALSE))</f>
        <v/>
      </c>
      <c r="C869" s="7" t="str">
        <f>IF(G869="","",VLOOKUP(J869,中子データ!$B$4:$H$4500,2,FALSE))</f>
        <v/>
      </c>
      <c r="D869" s="8" t="str">
        <f>IF(G869="","",VLOOKUP(J869,中子データ!$B$4:$H$4500,4,FALSE))</f>
        <v/>
      </c>
      <c r="E869" s="231" t="str">
        <f>IF(G869="","",D869*K869-AB869)</f>
        <v/>
      </c>
      <c r="G869" s="238"/>
      <c r="H869" s="9"/>
      <c r="I869" s="9"/>
      <c r="J869" s="9"/>
      <c r="K869" s="10"/>
      <c r="L869" s="10"/>
      <c r="M869" s="6"/>
      <c r="N869" s="6">
        <f t="shared" si="442"/>
        <v>0</v>
      </c>
      <c r="O869" s="250"/>
      <c r="P869" s="250"/>
      <c r="Q869" s="250"/>
      <c r="R869" s="250"/>
      <c r="S869" s="250"/>
      <c r="T869" s="250"/>
      <c r="U869" s="250"/>
      <c r="V869" s="250"/>
      <c r="W869" s="250"/>
      <c r="X869" s="250"/>
      <c r="Y869" s="250"/>
      <c r="Z869" s="4"/>
      <c r="AA869" s="429"/>
      <c r="AB869" s="457">
        <f t="shared" si="441"/>
        <v>0</v>
      </c>
      <c r="AC869" s="11"/>
      <c r="AD869" s="11"/>
      <c r="AE869" s="11"/>
      <c r="AF869" s="11"/>
      <c r="AG869" s="11"/>
      <c r="AH869" s="11"/>
      <c r="AI869" s="11"/>
      <c r="AJ869" s="12"/>
      <c r="AK869" s="445" t="str">
        <f>IF(G869="","",VLOOKUP(J869,中子データ!$B$4:$H$4500,3,FALSE))</f>
        <v/>
      </c>
      <c r="AL869" s="445" t="str">
        <f>IF(G869="","",VLOOKUP(J869,中子データ!$B$4:$H$4500,5,FALSE))</f>
        <v/>
      </c>
      <c r="AM869" s="445" t="str">
        <f>IF(G869="","",VLOOKUP(J869,中子データ!$B$4:$H$4500,6,FALSE))</f>
        <v/>
      </c>
      <c r="AN869" s="418"/>
      <c r="AO869" s="419"/>
      <c r="AP869" s="420"/>
      <c r="AQ869" s="421"/>
      <c r="AR869" s="420"/>
      <c r="AS869" s="436"/>
      <c r="AT869" s="436"/>
      <c r="AU869" s="422"/>
      <c r="AV869" s="11"/>
      <c r="AW869" s="11"/>
      <c r="AX869" s="410">
        <f t="shared" si="438"/>
        <v>0</v>
      </c>
      <c r="AY869" s="411" t="str">
        <f>IF(G869="","",VLOOKUP(J869,中子データ!$B$4:$M$5999,10,FALSE))</f>
        <v/>
      </c>
      <c r="AZ869" s="438" t="str">
        <f>IF(G869="","",VLOOKUP(J869,中子データ!$B$4:$M$5999,9,FALSE))</f>
        <v/>
      </c>
      <c r="BA869" s="412" t="str">
        <f>IF(AQ869="","",VLOOKUP(AQ869,作業者名!$B$4:$C$100,2,FALSE))</f>
        <v/>
      </c>
      <c r="BB869" s="412" t="str">
        <f>IF(AR869="","",VLOOKUP(AR869,作業者名!$B$4:$C$100,2,FALSE))</f>
        <v/>
      </c>
      <c r="BC869" s="412" t="str">
        <f>IF(G869="","",VLOOKUP(J869,中子データ!B$4:N$6004,12,FALSE))</f>
        <v/>
      </c>
      <c r="BD869" s="413" t="str">
        <f>IF(G869="","",VLOOKUP(J869,中子データ!$B$4:$P$4500,15,FALSE))</f>
        <v/>
      </c>
    </row>
    <row r="870" spans="1:56" x14ac:dyDescent="0.15">
      <c r="A870" s="7" t="str">
        <f>IF(G870="","",VLOOKUP(H870,マシン名!$B$4:$C$93,2,FALSE))</f>
        <v/>
      </c>
      <c r="B870" s="7" t="str">
        <f>IF(G870="","",VLOOKUP(I870,作業者名!$B$4:$C$100,2,FALSE))</f>
        <v/>
      </c>
      <c r="C870" s="7" t="str">
        <f>IF(G870="","",VLOOKUP(J870,中子データ!$B$4:$H$4500,2,FALSE))</f>
        <v/>
      </c>
      <c r="D870" s="8" t="str">
        <f>IF(G870="","",VLOOKUP(J870,中子データ!$B$4:$H$4500,4,FALSE))</f>
        <v/>
      </c>
      <c r="E870" s="231" t="str">
        <f t="shared" si="439"/>
        <v/>
      </c>
      <c r="G870" s="238"/>
      <c r="H870" s="9"/>
      <c r="I870" s="9"/>
      <c r="J870" s="9"/>
      <c r="K870" s="10"/>
      <c r="L870" s="10"/>
      <c r="M870" s="6"/>
      <c r="N870" s="6">
        <f t="shared" si="442"/>
        <v>0</v>
      </c>
      <c r="O870" s="250"/>
      <c r="P870" s="250"/>
      <c r="Q870" s="250"/>
      <c r="R870" s="250"/>
      <c r="S870" s="250"/>
      <c r="T870" s="250"/>
      <c r="U870" s="250"/>
      <c r="V870" s="250"/>
      <c r="W870" s="250"/>
      <c r="X870" s="250"/>
      <c r="Y870" s="250"/>
      <c r="Z870" s="4"/>
      <c r="AA870" s="429"/>
      <c r="AB870" s="457">
        <f t="shared" si="441"/>
        <v>0</v>
      </c>
      <c r="AC870" s="11"/>
      <c r="AD870" s="11"/>
      <c r="AE870" s="11"/>
      <c r="AF870" s="11"/>
      <c r="AG870" s="11"/>
      <c r="AH870" s="11"/>
      <c r="AI870" s="11"/>
      <c r="AJ870" s="12"/>
      <c r="AK870" s="445" t="str">
        <f>IF(G870="","",VLOOKUP(J870,中子データ!$B$4:$H$4500,3,FALSE))</f>
        <v/>
      </c>
      <c r="AL870" s="445" t="str">
        <f>IF(G870="","",VLOOKUP(J870,中子データ!$B$4:$H$4500,5,FALSE))</f>
        <v/>
      </c>
      <c r="AM870" s="445" t="str">
        <f>IF(G870="","",VLOOKUP(J870,中子データ!$B$4:$H$4500,6,FALSE))</f>
        <v/>
      </c>
      <c r="AN870" s="418"/>
      <c r="AO870" s="419"/>
      <c r="AP870" s="420"/>
      <c r="AQ870" s="421"/>
      <c r="AR870" s="420"/>
      <c r="AS870" s="436"/>
      <c r="AT870" s="436"/>
      <c r="AU870" s="422"/>
      <c r="AV870" s="11"/>
      <c r="AW870" s="11"/>
      <c r="AX870" s="410">
        <f t="shared" si="438"/>
        <v>0</v>
      </c>
      <c r="AY870" s="411" t="str">
        <f>IF(G870="","",VLOOKUP(J870,中子データ!$B$4:$M$5999,10,FALSE))</f>
        <v/>
      </c>
      <c r="AZ870" s="438" t="str">
        <f>IF(G870="","",VLOOKUP(J870,中子データ!$B$4:$M$5999,9,FALSE))</f>
        <v/>
      </c>
      <c r="BA870" s="412" t="str">
        <f>IF(AQ870="","",VLOOKUP(AQ870,作業者名!$B$4:$C$100,2,FALSE))</f>
        <v/>
      </c>
      <c r="BB870" s="412" t="str">
        <f>IF(AR870="","",VLOOKUP(AR870,作業者名!$B$4:$C$100,2,FALSE))</f>
        <v/>
      </c>
      <c r="BC870" s="412" t="str">
        <f>IF(G870="","",VLOOKUP(J870,中子データ!B$4:N$6004,12,FALSE))</f>
        <v/>
      </c>
      <c r="BD870" s="413" t="str">
        <f>IF(G870="","",VLOOKUP(J870,中子データ!$B$4:$P$4500,15,FALSE))</f>
        <v/>
      </c>
    </row>
    <row r="871" spans="1:56" x14ac:dyDescent="0.15">
      <c r="A871" s="7" t="str">
        <f>IF(G871="","",VLOOKUP(H871,マシン名!$B$4:$C$93,2,FALSE))</f>
        <v/>
      </c>
      <c r="B871" s="7" t="str">
        <f>IF(G871="","",VLOOKUP(I871,作業者名!$B$4:$C$100,2,FALSE))</f>
        <v/>
      </c>
      <c r="C871" s="7" t="str">
        <f>IF(G871="","",VLOOKUP(J871,中子データ!$B$4:$H$4500,2,FALSE))</f>
        <v/>
      </c>
      <c r="D871" s="8" t="str">
        <f>IF(G871="","",VLOOKUP(J871,中子データ!$B$4:$H$4500,4,FALSE))</f>
        <v/>
      </c>
      <c r="E871" s="231" t="str">
        <f t="shared" si="439"/>
        <v/>
      </c>
      <c r="G871" s="238"/>
      <c r="H871" s="9"/>
      <c r="I871" s="9"/>
      <c r="J871" s="9"/>
      <c r="K871" s="10"/>
      <c r="L871" s="10"/>
      <c r="M871" s="6"/>
      <c r="N871" s="6">
        <f t="shared" si="442"/>
        <v>0</v>
      </c>
      <c r="O871" s="250"/>
      <c r="P871" s="250"/>
      <c r="Q871" s="250"/>
      <c r="R871" s="250"/>
      <c r="S871" s="250"/>
      <c r="T871" s="250"/>
      <c r="U871" s="250"/>
      <c r="V871" s="250"/>
      <c r="W871" s="250"/>
      <c r="X871" s="250"/>
      <c r="Y871" s="250"/>
      <c r="Z871" s="4"/>
      <c r="AA871" s="429"/>
      <c r="AB871" s="457">
        <f t="shared" si="441"/>
        <v>0</v>
      </c>
      <c r="AC871" s="11"/>
      <c r="AD871" s="11"/>
      <c r="AE871" s="11"/>
      <c r="AF871" s="11"/>
      <c r="AG871" s="11"/>
      <c r="AH871" s="11"/>
      <c r="AI871" s="11"/>
      <c r="AJ871" s="12"/>
      <c r="AK871" s="445" t="str">
        <f>IF(G871="","",VLOOKUP(J871,中子データ!$B$4:$H$4500,3,FALSE))</f>
        <v/>
      </c>
      <c r="AL871" s="445" t="str">
        <f>IF(G871="","",VLOOKUP(J871,中子データ!$B$4:$H$4500,5,FALSE))</f>
        <v/>
      </c>
      <c r="AM871" s="445" t="str">
        <f>IF(G871="","",VLOOKUP(J871,中子データ!$B$4:$H$4500,6,FALSE))</f>
        <v/>
      </c>
      <c r="AN871" s="418"/>
      <c r="AO871" s="419"/>
      <c r="AP871" s="420"/>
      <c r="AQ871" s="421"/>
      <c r="AR871" s="420"/>
      <c r="AS871" s="436"/>
      <c r="AT871" s="436"/>
      <c r="AU871" s="422"/>
      <c r="AV871" s="11"/>
      <c r="AW871" s="11"/>
      <c r="AX871" s="410">
        <f t="shared" si="438"/>
        <v>0</v>
      </c>
      <c r="AY871" s="411" t="str">
        <f>IF(G871="","",VLOOKUP(J871,中子データ!$B$4:$M$5999,10,FALSE))</f>
        <v/>
      </c>
      <c r="AZ871" s="438" t="str">
        <f>IF(G871="","",VLOOKUP(J871,中子データ!$B$4:$M$5999,9,FALSE))</f>
        <v/>
      </c>
      <c r="BA871" s="412" t="str">
        <f>IF(AQ871="","",VLOOKUP(AQ871,作業者名!$B$4:$C$100,2,FALSE))</f>
        <v/>
      </c>
      <c r="BB871" s="412" t="str">
        <f>IF(AR871="","",VLOOKUP(AR871,作業者名!$B$4:$C$100,2,FALSE))</f>
        <v/>
      </c>
      <c r="BC871" s="412" t="str">
        <f>IF(G871="","",VLOOKUP(J871,中子データ!B$4:N$6004,12,FALSE))</f>
        <v/>
      </c>
      <c r="BD871" s="413" t="str">
        <f>IF(G871="","",VLOOKUP(J871,中子データ!$B$4:$P$4500,15,FALSE))</f>
        <v/>
      </c>
    </row>
    <row r="872" spans="1:56" x14ac:dyDescent="0.15">
      <c r="A872" s="7" t="str">
        <f>IF(G872="","",VLOOKUP(H872,マシン名!$B$4:$C$93,2,FALSE))</f>
        <v/>
      </c>
      <c r="B872" s="7" t="str">
        <f>IF(G872="","",VLOOKUP(I872,作業者名!$B$4:$C$100,2,FALSE))</f>
        <v/>
      </c>
      <c r="C872" s="7" t="str">
        <f>IF(G872="","",VLOOKUP(J872,中子データ!$B$4:$H$4500,2,FALSE))</f>
        <v/>
      </c>
      <c r="D872" s="8" t="str">
        <f>IF(G872="","",VLOOKUP(J872,中子データ!$B$4:$H$4500,4,FALSE))</f>
        <v/>
      </c>
      <c r="E872" s="231" t="str">
        <f t="shared" si="439"/>
        <v/>
      </c>
      <c r="G872" s="238"/>
      <c r="H872" s="9"/>
      <c r="I872" s="9"/>
      <c r="J872" s="9"/>
      <c r="K872" s="10"/>
      <c r="L872" s="10"/>
      <c r="M872" s="6"/>
      <c r="N872" s="6">
        <f t="shared" si="442"/>
        <v>0</v>
      </c>
      <c r="O872" s="250"/>
      <c r="P872" s="250"/>
      <c r="Q872" s="250"/>
      <c r="R872" s="250"/>
      <c r="S872" s="250"/>
      <c r="T872" s="250"/>
      <c r="U872" s="250"/>
      <c r="V872" s="250"/>
      <c r="W872" s="250"/>
      <c r="X872" s="250"/>
      <c r="Y872" s="250"/>
      <c r="Z872" s="4"/>
      <c r="AA872" s="429"/>
      <c r="AB872" s="457">
        <f t="shared" si="441"/>
        <v>0</v>
      </c>
      <c r="AC872" s="11"/>
      <c r="AD872" s="11"/>
      <c r="AE872" s="11"/>
      <c r="AF872" s="11"/>
      <c r="AG872" s="11"/>
      <c r="AH872" s="11"/>
      <c r="AI872" s="11"/>
      <c r="AJ872" s="12"/>
      <c r="AK872" s="445" t="str">
        <f>IF(G872="","",VLOOKUP(J872,中子データ!$B$4:$H$4500,3,FALSE))</f>
        <v/>
      </c>
      <c r="AL872" s="445" t="str">
        <f>IF(G872="","",VLOOKUP(J872,中子データ!$B$4:$H$4500,5,FALSE))</f>
        <v/>
      </c>
      <c r="AM872" s="445" t="str">
        <f>IF(G872="","",VLOOKUP(J872,中子データ!$B$4:$H$4500,6,FALSE))</f>
        <v/>
      </c>
      <c r="AN872" s="418"/>
      <c r="AO872" s="419"/>
      <c r="AP872" s="420"/>
      <c r="AQ872" s="421"/>
      <c r="AR872" s="420"/>
      <c r="AS872" s="436"/>
      <c r="AT872" s="436"/>
      <c r="AU872" s="422"/>
      <c r="AV872" s="11"/>
      <c r="AW872" s="11"/>
      <c r="AX872" s="410">
        <f t="shared" si="438"/>
        <v>0</v>
      </c>
      <c r="AY872" s="411" t="str">
        <f>IF(G872="","",VLOOKUP(J872,中子データ!$B$4:$M$5999,10,FALSE))</f>
        <v/>
      </c>
      <c r="AZ872" s="438" t="str">
        <f>IF(G872="","",VLOOKUP(J872,中子データ!$B$4:$M$5999,9,FALSE))</f>
        <v/>
      </c>
      <c r="BA872" s="412" t="str">
        <f>IF(AQ872="","",VLOOKUP(AQ872,作業者名!$B$4:$C$100,2,FALSE))</f>
        <v/>
      </c>
      <c r="BB872" s="412" t="str">
        <f>IF(AR872="","",VLOOKUP(AR872,作業者名!$B$4:$C$100,2,FALSE))</f>
        <v/>
      </c>
      <c r="BC872" s="412" t="str">
        <f>IF(G872="","",VLOOKUP(J872,中子データ!B$4:N$6004,12,FALSE))</f>
        <v/>
      </c>
      <c r="BD872" s="413" t="str">
        <f>IF(G872="","",VLOOKUP(J872,中子データ!$B$4:$P$4500,15,FALSE))</f>
        <v/>
      </c>
    </row>
    <row r="873" spans="1:56" x14ac:dyDescent="0.15">
      <c r="A873" s="7" t="str">
        <f>IF(G873="","",VLOOKUP(H873,マシン名!$B$4:$C$93,2,FALSE))</f>
        <v/>
      </c>
      <c r="B873" s="7" t="str">
        <f>IF(G873="","",VLOOKUP(I873,作業者名!$B$4:$C$100,2,FALSE))</f>
        <v/>
      </c>
      <c r="C873" s="7" t="str">
        <f>IF(G873="","",VLOOKUP(J873,中子データ!$B$4:$H$4500,2,FALSE))</f>
        <v/>
      </c>
      <c r="D873" s="8" t="str">
        <f>IF(G873="","",VLOOKUP(J873,中子データ!$B$4:$H$4500,4,FALSE))</f>
        <v/>
      </c>
      <c r="E873" s="231" t="str">
        <f t="shared" si="439"/>
        <v/>
      </c>
      <c r="G873" s="238"/>
      <c r="H873" s="9"/>
      <c r="I873" s="9"/>
      <c r="J873" s="9"/>
      <c r="K873" s="10"/>
      <c r="L873" s="10"/>
      <c r="M873" s="6"/>
      <c r="N873" s="6">
        <f t="shared" si="442"/>
        <v>0</v>
      </c>
      <c r="O873" s="250"/>
      <c r="P873" s="250"/>
      <c r="Q873" s="250"/>
      <c r="R873" s="250"/>
      <c r="S873" s="250"/>
      <c r="T873" s="250"/>
      <c r="U873" s="250"/>
      <c r="V873" s="250"/>
      <c r="W873" s="250"/>
      <c r="X873" s="250"/>
      <c r="Y873" s="250"/>
      <c r="Z873" s="4"/>
      <c r="AA873" s="429"/>
      <c r="AB873" s="457">
        <f t="shared" si="441"/>
        <v>0</v>
      </c>
      <c r="AC873" s="11"/>
      <c r="AD873" s="11"/>
      <c r="AE873" s="11"/>
      <c r="AF873" s="11"/>
      <c r="AG873" s="11"/>
      <c r="AH873" s="11"/>
      <c r="AI873" s="11"/>
      <c r="AJ873" s="12"/>
      <c r="AK873" s="445" t="str">
        <f>IF(G873="","",VLOOKUP(J873,中子データ!$B$4:$H$4500,3,FALSE))</f>
        <v/>
      </c>
      <c r="AL873" s="445" t="str">
        <f>IF(G873="","",VLOOKUP(J873,中子データ!$B$4:$H$4500,5,FALSE))</f>
        <v/>
      </c>
      <c r="AM873" s="445" t="str">
        <f>IF(G873="","",VLOOKUP(J873,中子データ!$B$4:$H$4500,6,FALSE))</f>
        <v/>
      </c>
      <c r="AN873" s="418"/>
      <c r="AO873" s="419"/>
      <c r="AP873" s="420"/>
      <c r="AQ873" s="421"/>
      <c r="AR873" s="420"/>
      <c r="AS873" s="436"/>
      <c r="AT873" s="436"/>
      <c r="AU873" s="422"/>
      <c r="AV873" s="11"/>
      <c r="AW873" s="11"/>
      <c r="AX873" s="410">
        <f t="shared" si="438"/>
        <v>0</v>
      </c>
      <c r="AY873" s="411" t="str">
        <f>IF(G873="","",VLOOKUP(J873,中子データ!$B$4:$M$5999,10,FALSE))</f>
        <v/>
      </c>
      <c r="AZ873" s="438" t="str">
        <f>IF(G873="","",VLOOKUP(J873,中子データ!$B$4:$M$5999,9,FALSE))</f>
        <v/>
      </c>
      <c r="BA873" s="412" t="str">
        <f>IF(AQ873="","",VLOOKUP(AQ873,作業者名!$B$4:$C$100,2,FALSE))</f>
        <v/>
      </c>
      <c r="BB873" s="412" t="str">
        <f>IF(AR873="","",VLOOKUP(AR873,作業者名!$B$4:$C$100,2,FALSE))</f>
        <v/>
      </c>
      <c r="BC873" s="412" t="str">
        <f>IF(G873="","",VLOOKUP(J873,中子データ!B$4:N$6004,12,FALSE))</f>
        <v/>
      </c>
      <c r="BD873" s="413" t="str">
        <f>IF(G873="","",VLOOKUP(J873,中子データ!$B$4:$P$4500,15,FALSE))</f>
        <v/>
      </c>
    </row>
    <row r="874" spans="1:56" x14ac:dyDescent="0.15">
      <c r="A874" s="7" t="str">
        <f>IF(G874="","",VLOOKUP(H874,マシン名!$B$4:$C$93,2,FALSE))</f>
        <v/>
      </c>
      <c r="B874" s="7" t="str">
        <f>IF(G874="","",VLOOKUP(I874,作業者名!$B$4:$C$100,2,FALSE))</f>
        <v/>
      </c>
      <c r="C874" s="7" t="str">
        <f>IF(G874="","",VLOOKUP(J874,中子データ!$B$4:$H$4500,2,FALSE))</f>
        <v/>
      </c>
      <c r="D874" s="8" t="str">
        <f>IF(G874="","",VLOOKUP(J874,中子データ!$B$4:$H$4500,4,FALSE))</f>
        <v/>
      </c>
      <c r="E874" s="231" t="str">
        <f t="shared" si="439"/>
        <v/>
      </c>
      <c r="G874" s="238"/>
      <c r="H874" s="9"/>
      <c r="I874" s="9"/>
      <c r="J874" s="9"/>
      <c r="K874" s="10"/>
      <c r="L874" s="10"/>
      <c r="M874" s="6"/>
      <c r="N874" s="6">
        <f t="shared" si="442"/>
        <v>0</v>
      </c>
      <c r="O874" s="250"/>
      <c r="P874" s="250"/>
      <c r="Q874" s="250"/>
      <c r="R874" s="250"/>
      <c r="S874" s="250"/>
      <c r="T874" s="250"/>
      <c r="U874" s="250"/>
      <c r="V874" s="250"/>
      <c r="W874" s="250"/>
      <c r="X874" s="250"/>
      <c r="Y874" s="250"/>
      <c r="Z874" s="4"/>
      <c r="AA874" s="429"/>
      <c r="AB874" s="457">
        <f t="shared" si="441"/>
        <v>0</v>
      </c>
      <c r="AC874" s="11"/>
      <c r="AD874" s="11"/>
      <c r="AE874" s="11"/>
      <c r="AF874" s="11"/>
      <c r="AG874" s="11"/>
      <c r="AH874" s="11"/>
      <c r="AI874" s="11"/>
      <c r="AJ874" s="12"/>
      <c r="AK874" s="445" t="str">
        <f>IF(G874="","",VLOOKUP(J874,中子データ!$B$4:$H$4500,3,FALSE))</f>
        <v/>
      </c>
      <c r="AL874" s="445" t="str">
        <f>IF(G874="","",VLOOKUP(J874,中子データ!$B$4:$H$4500,5,FALSE))</f>
        <v/>
      </c>
      <c r="AM874" s="445" t="str">
        <f>IF(G874="","",VLOOKUP(J874,中子データ!$B$4:$H$4500,6,FALSE))</f>
        <v/>
      </c>
      <c r="AN874" s="418"/>
      <c r="AO874" s="419"/>
      <c r="AP874" s="420"/>
      <c r="AQ874" s="421"/>
      <c r="AR874" s="420"/>
      <c r="AS874" s="436"/>
      <c r="AT874" s="436"/>
      <c r="AU874" s="422"/>
      <c r="AV874" s="11"/>
      <c r="AW874" s="11"/>
      <c r="AX874" s="410">
        <f t="shared" si="438"/>
        <v>0</v>
      </c>
      <c r="AY874" s="411" t="str">
        <f>IF(G874="","",VLOOKUP(J874,中子データ!$B$4:$M$5999,10,FALSE))</f>
        <v/>
      </c>
      <c r="AZ874" s="438" t="str">
        <f>IF(G874="","",VLOOKUP(J874,中子データ!$B$4:$M$5999,9,FALSE))</f>
        <v/>
      </c>
      <c r="BA874" s="412" t="str">
        <f>IF(AQ874="","",VLOOKUP(AQ874,作業者名!$B$4:$C$100,2,FALSE))</f>
        <v/>
      </c>
      <c r="BB874" s="412" t="str">
        <f>IF(AR874="","",VLOOKUP(AR874,作業者名!$B$4:$C$100,2,FALSE))</f>
        <v/>
      </c>
      <c r="BC874" s="412" t="str">
        <f>IF(G874="","",VLOOKUP(J874,中子データ!B$4:N$6004,12,FALSE))</f>
        <v/>
      </c>
      <c r="BD874" s="413" t="str">
        <f>IF(G874="","",VLOOKUP(J874,中子データ!$B$4:$P$4500,15,FALSE))</f>
        <v/>
      </c>
    </row>
    <row r="875" spans="1:56" x14ac:dyDescent="0.15">
      <c r="A875" s="7" t="str">
        <f>IF(G875="","",VLOOKUP(H875,マシン名!$B$4:$C$93,2,FALSE))</f>
        <v/>
      </c>
      <c r="B875" s="7" t="str">
        <f>IF(G875="","",VLOOKUP(I875,作業者名!$B$4:$C$100,2,FALSE))</f>
        <v/>
      </c>
      <c r="C875" s="7" t="str">
        <f>IF(G875="","",VLOOKUP(J875,中子データ!$B$4:$H$4500,2,FALSE))</f>
        <v/>
      </c>
      <c r="D875" s="8" t="str">
        <f>IF(G875="","",VLOOKUP(J875,中子データ!$B$4:$H$4500,4,FALSE))</f>
        <v/>
      </c>
      <c r="E875" s="231" t="str">
        <f t="shared" si="439"/>
        <v/>
      </c>
      <c r="G875" s="238"/>
      <c r="H875" s="9"/>
      <c r="I875" s="9"/>
      <c r="J875" s="9"/>
      <c r="K875" s="10"/>
      <c r="L875" s="10"/>
      <c r="M875" s="6"/>
      <c r="N875" s="6">
        <f t="shared" si="442"/>
        <v>0</v>
      </c>
      <c r="O875" s="250"/>
      <c r="P875" s="250"/>
      <c r="Q875" s="250"/>
      <c r="R875" s="250"/>
      <c r="S875" s="250"/>
      <c r="T875" s="250"/>
      <c r="U875" s="250"/>
      <c r="V875" s="250"/>
      <c r="W875" s="250"/>
      <c r="X875" s="250"/>
      <c r="Y875" s="250"/>
      <c r="Z875" s="4"/>
      <c r="AA875" s="429"/>
      <c r="AB875" s="457">
        <f t="shared" si="441"/>
        <v>0</v>
      </c>
      <c r="AC875" s="11"/>
      <c r="AD875" s="11"/>
      <c r="AE875" s="11"/>
      <c r="AF875" s="11"/>
      <c r="AG875" s="11"/>
      <c r="AH875" s="11"/>
      <c r="AI875" s="11"/>
      <c r="AJ875" s="12"/>
      <c r="AK875" s="445" t="str">
        <f>IF(G875="","",VLOOKUP(J875,中子データ!$B$4:$H$4500,3,FALSE))</f>
        <v/>
      </c>
      <c r="AL875" s="445" t="str">
        <f>IF(G875="","",VLOOKUP(J875,中子データ!$B$4:$H$4500,5,FALSE))</f>
        <v/>
      </c>
      <c r="AM875" s="445" t="str">
        <f>IF(G875="","",VLOOKUP(J875,中子データ!$B$4:$H$4500,6,FALSE))</f>
        <v/>
      </c>
      <c r="AN875" s="418"/>
      <c r="AO875" s="419"/>
      <c r="AP875" s="420"/>
      <c r="AQ875" s="421"/>
      <c r="AR875" s="420"/>
      <c r="AS875" s="436"/>
      <c r="AT875" s="436"/>
      <c r="AU875" s="422"/>
      <c r="AV875" s="11"/>
      <c r="AW875" s="11"/>
      <c r="AX875" s="410">
        <f t="shared" si="438"/>
        <v>0</v>
      </c>
      <c r="AY875" s="411" t="str">
        <f>IF(G875="","",VLOOKUP(J875,中子データ!$B$4:$M$5999,10,FALSE))</f>
        <v/>
      </c>
      <c r="AZ875" s="438" t="str">
        <f>IF(G875="","",VLOOKUP(J875,中子データ!$B$4:$M$5999,9,FALSE))</f>
        <v/>
      </c>
      <c r="BA875" s="412" t="str">
        <f>IF(AQ875="","",VLOOKUP(AQ875,作業者名!$B$4:$C$100,2,FALSE))</f>
        <v/>
      </c>
      <c r="BB875" s="412" t="str">
        <f>IF(AR875="","",VLOOKUP(AR875,作業者名!$B$4:$C$100,2,FALSE))</f>
        <v/>
      </c>
      <c r="BC875" s="412" t="str">
        <f>IF(G875="","",VLOOKUP(J875,中子データ!B$4:N$6004,12,FALSE))</f>
        <v/>
      </c>
      <c r="BD875" s="413" t="str">
        <f>IF(G875="","",VLOOKUP(J875,中子データ!$B$4:$P$4500,15,FALSE))</f>
        <v/>
      </c>
    </row>
    <row r="876" spans="1:56" x14ac:dyDescent="0.15">
      <c r="A876" s="7" t="str">
        <f>IF(G876="","",VLOOKUP(H876,マシン名!$B$4:$C$93,2,FALSE))</f>
        <v/>
      </c>
      <c r="B876" s="7" t="str">
        <f>IF(G876="","",VLOOKUP(I876,作業者名!$B$4:$C$100,2,FALSE))</f>
        <v/>
      </c>
      <c r="C876" s="7" t="str">
        <f>IF(G876="","",VLOOKUP(J876,中子データ!$B$4:$H$4500,2,FALSE))</f>
        <v/>
      </c>
      <c r="D876" s="8" t="str">
        <f>IF(G876="","",VLOOKUP(J876,中子データ!$B$4:$H$4500,4,FALSE))</f>
        <v/>
      </c>
      <c r="E876" s="231" t="str">
        <f t="shared" si="439"/>
        <v/>
      </c>
      <c r="G876" s="238"/>
      <c r="H876" s="9"/>
      <c r="I876" s="9"/>
      <c r="J876" s="9"/>
      <c r="K876" s="10"/>
      <c r="L876" s="10"/>
      <c r="M876" s="6"/>
      <c r="N876" s="6">
        <f t="shared" si="442"/>
        <v>0</v>
      </c>
      <c r="O876" s="250"/>
      <c r="P876" s="250"/>
      <c r="Q876" s="250"/>
      <c r="R876" s="250"/>
      <c r="S876" s="250"/>
      <c r="T876" s="250"/>
      <c r="U876" s="250"/>
      <c r="V876" s="250"/>
      <c r="W876" s="250"/>
      <c r="X876" s="250"/>
      <c r="Y876" s="250"/>
      <c r="Z876" s="4"/>
      <c r="AA876" s="429"/>
      <c r="AB876" s="457">
        <f t="shared" si="441"/>
        <v>0</v>
      </c>
      <c r="AC876" s="11"/>
      <c r="AD876" s="11"/>
      <c r="AE876" s="11"/>
      <c r="AF876" s="11"/>
      <c r="AG876" s="11"/>
      <c r="AH876" s="11"/>
      <c r="AI876" s="11"/>
      <c r="AJ876" s="12"/>
      <c r="AK876" s="445" t="str">
        <f>IF(G876="","",VLOOKUP(J876,中子データ!$B$4:$H$4500,3,FALSE))</f>
        <v/>
      </c>
      <c r="AL876" s="445" t="str">
        <f>IF(G876="","",VLOOKUP(J876,中子データ!$B$4:$H$4500,5,FALSE))</f>
        <v/>
      </c>
      <c r="AM876" s="445" t="str">
        <f>IF(G876="","",VLOOKUP(J876,中子データ!$B$4:$H$4500,6,FALSE))</f>
        <v/>
      </c>
      <c r="AN876" s="418"/>
      <c r="AO876" s="419"/>
      <c r="AP876" s="420"/>
      <c r="AQ876" s="421"/>
      <c r="AR876" s="420"/>
      <c r="AS876" s="436"/>
      <c r="AT876" s="436"/>
      <c r="AU876" s="422"/>
      <c r="AV876" s="11"/>
      <c r="AW876" s="11"/>
      <c r="AX876" s="410">
        <f t="shared" si="438"/>
        <v>0</v>
      </c>
      <c r="AY876" s="411" t="str">
        <f>IF(G876="","",VLOOKUP(J876,中子データ!$B$4:$M$5999,10,FALSE))</f>
        <v/>
      </c>
      <c r="AZ876" s="438" t="str">
        <f>IF(G876="","",VLOOKUP(J876,中子データ!$B$4:$M$5999,9,FALSE))</f>
        <v/>
      </c>
      <c r="BA876" s="412" t="str">
        <f>IF(AQ876="","",VLOOKUP(AQ876,作業者名!$B$4:$C$100,2,FALSE))</f>
        <v/>
      </c>
      <c r="BB876" s="412" t="str">
        <f>IF(AR876="","",VLOOKUP(AR876,作業者名!$B$4:$C$100,2,FALSE))</f>
        <v/>
      </c>
      <c r="BC876" s="412" t="str">
        <f>IF(G876="","",VLOOKUP(J876,中子データ!B$4:N$6004,12,FALSE))</f>
        <v/>
      </c>
      <c r="BD876" s="413" t="str">
        <f>IF(G876="","",VLOOKUP(J876,中子データ!$B$4:$P$4500,15,FALSE))</f>
        <v/>
      </c>
    </row>
    <row r="877" spans="1:56" x14ac:dyDescent="0.15">
      <c r="A877" s="7" t="str">
        <f>IF(G877="","",VLOOKUP(H877,マシン名!$B$4:$C$93,2,FALSE))</f>
        <v/>
      </c>
      <c r="B877" s="7" t="str">
        <f>IF(G877="","",VLOOKUP(I877,作業者名!$B$4:$C$100,2,FALSE))</f>
        <v/>
      </c>
      <c r="C877" s="7" t="str">
        <f>IF(G877="","",VLOOKUP(J877,中子データ!$B$4:$H$4500,2,FALSE))</f>
        <v/>
      </c>
      <c r="D877" s="8" t="str">
        <f>IF(G877="","",VLOOKUP(J877,中子データ!$B$4:$H$4500,4,FALSE))</f>
        <v/>
      </c>
      <c r="E877" s="231" t="str">
        <f t="shared" si="439"/>
        <v/>
      </c>
      <c r="G877" s="238"/>
      <c r="H877" s="9"/>
      <c r="I877" s="9"/>
      <c r="J877" s="9"/>
      <c r="K877" s="10"/>
      <c r="L877" s="10"/>
      <c r="M877" s="6"/>
      <c r="N877" s="6">
        <f t="shared" si="442"/>
        <v>0</v>
      </c>
      <c r="O877" s="250"/>
      <c r="P877" s="250"/>
      <c r="Q877" s="250"/>
      <c r="R877" s="250"/>
      <c r="S877" s="250"/>
      <c r="T877" s="250"/>
      <c r="U877" s="250"/>
      <c r="V877" s="250"/>
      <c r="W877" s="250"/>
      <c r="X877" s="250"/>
      <c r="Y877" s="250"/>
      <c r="Z877" s="4"/>
      <c r="AA877" s="429"/>
      <c r="AB877" s="457">
        <f t="shared" si="441"/>
        <v>0</v>
      </c>
      <c r="AC877" s="11"/>
      <c r="AD877" s="11"/>
      <c r="AE877" s="11"/>
      <c r="AF877" s="11"/>
      <c r="AG877" s="11"/>
      <c r="AH877" s="11"/>
      <c r="AI877" s="11"/>
      <c r="AJ877" s="12"/>
      <c r="AK877" s="445" t="str">
        <f>IF(G877="","",VLOOKUP(J877,中子データ!$B$4:$H$4500,3,FALSE))</f>
        <v/>
      </c>
      <c r="AL877" s="445" t="str">
        <f>IF(G877="","",VLOOKUP(J877,中子データ!$B$4:$H$4500,5,FALSE))</f>
        <v/>
      </c>
      <c r="AM877" s="445" t="str">
        <f>IF(G877="","",VLOOKUP(J877,中子データ!$B$4:$H$4500,6,FALSE))</f>
        <v/>
      </c>
      <c r="AN877" s="418"/>
      <c r="AO877" s="419"/>
      <c r="AP877" s="420"/>
      <c r="AQ877" s="421"/>
      <c r="AR877" s="420"/>
      <c r="AS877" s="436"/>
      <c r="AT877" s="436"/>
      <c r="AU877" s="422"/>
      <c r="AV877" s="11"/>
      <c r="AW877" s="11"/>
      <c r="AX877" s="410">
        <f t="shared" si="438"/>
        <v>0</v>
      </c>
      <c r="AY877" s="411" t="str">
        <f>IF(G877="","",VLOOKUP(J877,中子データ!$B$4:$M$5999,10,FALSE))</f>
        <v/>
      </c>
      <c r="AZ877" s="438" t="str">
        <f>IF(G877="","",VLOOKUP(J877,中子データ!$B$4:$M$5999,9,FALSE))</f>
        <v/>
      </c>
      <c r="BA877" s="412" t="str">
        <f>IF(AQ877="","",VLOOKUP(AQ877,作業者名!$B$4:$C$100,2,FALSE))</f>
        <v/>
      </c>
      <c r="BB877" s="412" t="str">
        <f>IF(AR877="","",VLOOKUP(AR877,作業者名!$B$4:$C$100,2,FALSE))</f>
        <v/>
      </c>
      <c r="BC877" s="412" t="str">
        <f>IF(G877="","",VLOOKUP(J877,中子データ!B$4:N$6004,12,FALSE))</f>
        <v/>
      </c>
      <c r="BD877" s="413" t="str">
        <f>IF(G877="","",VLOOKUP(J877,中子データ!$B$4:$P$4500,15,FALSE))</f>
        <v/>
      </c>
    </row>
    <row r="878" spans="1:56" x14ac:dyDescent="0.15">
      <c r="A878" s="7" t="str">
        <f>IF(G878="","",VLOOKUP(H878,マシン名!$B$4:$C$93,2,FALSE))</f>
        <v/>
      </c>
      <c r="B878" s="7" t="str">
        <f>IF(G878="","",VLOOKUP(I878,作業者名!$B$4:$C$100,2,FALSE))</f>
        <v/>
      </c>
      <c r="C878" s="7" t="str">
        <f>IF(G878="","",VLOOKUP(J878,中子データ!$B$4:$H$4500,2,FALSE))</f>
        <v/>
      </c>
      <c r="D878" s="8" t="str">
        <f>IF(G878="","",VLOOKUP(J878,中子データ!$B$4:$H$4500,4,FALSE))</f>
        <v/>
      </c>
      <c r="E878" s="231" t="str">
        <f t="shared" si="439"/>
        <v/>
      </c>
      <c r="G878" s="238"/>
      <c r="H878" s="9"/>
      <c r="I878" s="9"/>
      <c r="J878" s="9"/>
      <c r="K878" s="10"/>
      <c r="L878" s="10"/>
      <c r="M878" s="6"/>
      <c r="N878" s="6">
        <f t="shared" si="442"/>
        <v>0</v>
      </c>
      <c r="O878" s="250"/>
      <c r="P878" s="250"/>
      <c r="Q878" s="250"/>
      <c r="R878" s="250"/>
      <c r="S878" s="250"/>
      <c r="T878" s="250"/>
      <c r="U878" s="250"/>
      <c r="V878" s="250"/>
      <c r="W878" s="250"/>
      <c r="X878" s="250"/>
      <c r="Y878" s="250"/>
      <c r="Z878" s="4"/>
      <c r="AA878" s="429"/>
      <c r="AB878" s="457">
        <f t="shared" si="441"/>
        <v>0</v>
      </c>
      <c r="AC878" s="11"/>
      <c r="AD878" s="11"/>
      <c r="AE878" s="11"/>
      <c r="AF878" s="11"/>
      <c r="AG878" s="11"/>
      <c r="AH878" s="11"/>
      <c r="AI878" s="11"/>
      <c r="AJ878" s="12"/>
      <c r="AK878" s="445" t="str">
        <f>IF(G878="","",VLOOKUP(J878,中子データ!$B$4:$H$4500,3,FALSE))</f>
        <v/>
      </c>
      <c r="AL878" s="445" t="str">
        <f>IF(G878="","",VLOOKUP(J878,中子データ!$B$4:$H$4500,5,FALSE))</f>
        <v/>
      </c>
      <c r="AM878" s="445" t="str">
        <f>IF(G878="","",VLOOKUP(J878,中子データ!$B$4:$H$4500,6,FALSE))</f>
        <v/>
      </c>
      <c r="AN878" s="418"/>
      <c r="AO878" s="419"/>
      <c r="AP878" s="420"/>
      <c r="AQ878" s="421"/>
      <c r="AR878" s="420"/>
      <c r="AS878" s="436"/>
      <c r="AT878" s="436"/>
      <c r="AU878" s="422"/>
      <c r="AV878" s="11"/>
      <c r="AW878" s="11"/>
      <c r="AX878" s="410">
        <f t="shared" si="438"/>
        <v>0</v>
      </c>
      <c r="AY878" s="411" t="str">
        <f>IF(G878="","",VLOOKUP(J878,中子データ!$B$4:$M$5999,10,FALSE))</f>
        <v/>
      </c>
      <c r="AZ878" s="438" t="str">
        <f>IF(G878="","",VLOOKUP(J878,中子データ!$B$4:$M$5999,9,FALSE))</f>
        <v/>
      </c>
      <c r="BA878" s="412" t="str">
        <f>IF(AQ878="","",VLOOKUP(AQ878,作業者名!$B$4:$C$100,2,FALSE))</f>
        <v/>
      </c>
      <c r="BB878" s="412" t="str">
        <f>IF(AR878="","",VLOOKUP(AR878,作業者名!$B$4:$C$100,2,FALSE))</f>
        <v/>
      </c>
      <c r="BC878" s="412" t="str">
        <f>IF(G878="","",VLOOKUP(J878,中子データ!B$4:N$6004,12,FALSE))</f>
        <v/>
      </c>
      <c r="BD878" s="413" t="str">
        <f>IF(G878="","",VLOOKUP(J878,中子データ!$B$4:$P$4500,15,FALSE))</f>
        <v/>
      </c>
    </row>
    <row r="879" spans="1:56" x14ac:dyDescent="0.15">
      <c r="A879" s="7" t="str">
        <f>IF(G879="","",VLOOKUP(H879,マシン名!$B$4:$C$93,2,FALSE))</f>
        <v/>
      </c>
      <c r="B879" s="7" t="str">
        <f>IF(G879="","",VLOOKUP(I879,作業者名!$B$4:$C$100,2,FALSE))</f>
        <v/>
      </c>
      <c r="C879" s="7" t="str">
        <f>IF(G879="","",VLOOKUP(J879,中子データ!$B$4:$H$4500,2,FALSE))</f>
        <v/>
      </c>
      <c r="D879" s="8" t="str">
        <f>IF(G879="","",VLOOKUP(J879,中子データ!$B$4:$H$4500,4,FALSE))</f>
        <v/>
      </c>
      <c r="E879" s="231" t="str">
        <f t="shared" si="439"/>
        <v/>
      </c>
      <c r="G879" s="238"/>
      <c r="H879" s="9"/>
      <c r="I879" s="9"/>
      <c r="J879" s="9"/>
      <c r="K879" s="10"/>
      <c r="L879" s="10"/>
      <c r="M879" s="6"/>
      <c r="N879" s="6">
        <f t="shared" si="442"/>
        <v>0</v>
      </c>
      <c r="O879" s="250"/>
      <c r="P879" s="250"/>
      <c r="Q879" s="250"/>
      <c r="R879" s="250"/>
      <c r="S879" s="250"/>
      <c r="T879" s="250"/>
      <c r="U879" s="250"/>
      <c r="V879" s="250"/>
      <c r="W879" s="250"/>
      <c r="X879" s="250"/>
      <c r="Y879" s="250"/>
      <c r="Z879" s="4"/>
      <c r="AA879" s="429"/>
      <c r="AB879" s="457">
        <f t="shared" si="441"/>
        <v>0</v>
      </c>
      <c r="AC879" s="11"/>
      <c r="AD879" s="11"/>
      <c r="AE879" s="11"/>
      <c r="AF879" s="11"/>
      <c r="AG879" s="11"/>
      <c r="AH879" s="11"/>
      <c r="AI879" s="11"/>
      <c r="AJ879" s="12"/>
      <c r="AK879" s="445" t="str">
        <f>IF(G879="","",VLOOKUP(J879,中子データ!$B$4:$H$4500,3,FALSE))</f>
        <v/>
      </c>
      <c r="AL879" s="445" t="str">
        <f>IF(G879="","",VLOOKUP(J879,中子データ!$B$4:$H$4500,5,FALSE))</f>
        <v/>
      </c>
      <c r="AM879" s="445" t="str">
        <f>IF(G879="","",VLOOKUP(J879,中子データ!$B$4:$H$4500,6,FALSE))</f>
        <v/>
      </c>
      <c r="AN879" s="418"/>
      <c r="AO879" s="419"/>
      <c r="AP879" s="420"/>
      <c r="AQ879" s="421"/>
      <c r="AR879" s="420"/>
      <c r="AS879" s="436"/>
      <c r="AT879" s="436"/>
      <c r="AU879" s="422"/>
      <c r="AV879" s="11"/>
      <c r="AW879" s="11"/>
      <c r="AX879" s="410">
        <f t="shared" si="438"/>
        <v>0</v>
      </c>
      <c r="AY879" s="411" t="str">
        <f>IF(G879="","",VLOOKUP(J879,中子データ!$B$4:$M$5999,10,FALSE))</f>
        <v/>
      </c>
      <c r="AZ879" s="438" t="str">
        <f>IF(G879="","",VLOOKUP(J879,中子データ!$B$4:$M$5999,9,FALSE))</f>
        <v/>
      </c>
      <c r="BA879" s="412" t="str">
        <f>IF(AQ879="","",VLOOKUP(AQ879,作業者名!$B$4:$C$100,2,FALSE))</f>
        <v/>
      </c>
      <c r="BB879" s="412" t="str">
        <f>IF(AR879="","",VLOOKUP(AR879,作業者名!$B$4:$C$100,2,FALSE))</f>
        <v/>
      </c>
      <c r="BC879" s="412" t="str">
        <f>IF(G879="","",VLOOKUP(J879,中子データ!B$4:N$6004,12,FALSE))</f>
        <v/>
      </c>
      <c r="BD879" s="413" t="str">
        <f>IF(G879="","",VLOOKUP(J879,中子データ!$B$4:$P$4500,15,FALSE))</f>
        <v/>
      </c>
    </row>
    <row r="880" spans="1:56" x14ac:dyDescent="0.15">
      <c r="A880" s="7" t="str">
        <f>IF(G880="","",VLOOKUP(H880,マシン名!$B$4:$C$93,2,FALSE))</f>
        <v/>
      </c>
      <c r="B880" s="7" t="str">
        <f>IF(G880="","",VLOOKUP(I880,作業者名!$B$4:$C$100,2,FALSE))</f>
        <v/>
      </c>
      <c r="C880" s="7" t="str">
        <f>IF(G880="","",VLOOKUP(J880,中子データ!$B$4:$H$4500,2,FALSE))</f>
        <v/>
      </c>
      <c r="D880" s="8" t="str">
        <f>IF(G880="","",VLOOKUP(J880,中子データ!$B$4:$H$4500,4,FALSE))</f>
        <v/>
      </c>
      <c r="E880" s="231" t="str">
        <f t="shared" si="439"/>
        <v/>
      </c>
      <c r="G880" s="238"/>
      <c r="H880" s="9"/>
      <c r="I880" s="9"/>
      <c r="J880" s="9"/>
      <c r="K880" s="10"/>
      <c r="L880" s="10"/>
      <c r="M880" s="6"/>
      <c r="N880" s="6">
        <f t="shared" si="442"/>
        <v>0</v>
      </c>
      <c r="O880" s="250"/>
      <c r="P880" s="250"/>
      <c r="Q880" s="250"/>
      <c r="R880" s="250"/>
      <c r="S880" s="250"/>
      <c r="T880" s="250"/>
      <c r="U880" s="250"/>
      <c r="V880" s="250"/>
      <c r="W880" s="250"/>
      <c r="X880" s="250"/>
      <c r="Y880" s="250"/>
      <c r="Z880" s="4"/>
      <c r="AA880" s="429"/>
      <c r="AB880" s="457">
        <f t="shared" si="441"/>
        <v>0</v>
      </c>
      <c r="AC880" s="11"/>
      <c r="AD880" s="11"/>
      <c r="AE880" s="11"/>
      <c r="AF880" s="11"/>
      <c r="AG880" s="11"/>
      <c r="AH880" s="11"/>
      <c r="AI880" s="11"/>
      <c r="AJ880" s="12"/>
      <c r="AK880" s="445" t="str">
        <f>IF(G880="","",VLOOKUP(J880,中子データ!$B$4:$H$4500,3,FALSE))</f>
        <v/>
      </c>
      <c r="AL880" s="445" t="str">
        <f>IF(G880="","",VLOOKUP(J880,中子データ!$B$4:$H$4500,5,FALSE))</f>
        <v/>
      </c>
      <c r="AM880" s="445" t="str">
        <f>IF(G880="","",VLOOKUP(J880,中子データ!$B$4:$H$4500,6,FALSE))</f>
        <v/>
      </c>
      <c r="AN880" s="418"/>
      <c r="AO880" s="419"/>
      <c r="AP880" s="420"/>
      <c r="AQ880" s="421"/>
      <c r="AR880" s="420"/>
      <c r="AS880" s="436"/>
      <c r="AT880" s="436"/>
      <c r="AU880" s="422"/>
      <c r="AV880" s="11"/>
      <c r="AW880" s="11"/>
      <c r="AX880" s="410">
        <f t="shared" si="438"/>
        <v>0</v>
      </c>
      <c r="AY880" s="411" t="str">
        <f>IF(G880="","",VLOOKUP(J880,中子データ!$B$4:$M$5999,10,FALSE))</f>
        <v/>
      </c>
      <c r="AZ880" s="438" t="str">
        <f>IF(G880="","",VLOOKUP(J880,中子データ!$B$4:$M$5999,9,FALSE))</f>
        <v/>
      </c>
      <c r="BA880" s="412" t="str">
        <f>IF(AQ880="","",VLOOKUP(AQ880,作業者名!$B$4:$C$100,2,FALSE))</f>
        <v/>
      </c>
      <c r="BB880" s="412" t="str">
        <f>IF(AR880="","",VLOOKUP(AR880,作業者名!$B$4:$C$100,2,FALSE))</f>
        <v/>
      </c>
      <c r="BC880" s="412" t="str">
        <f>IF(G880="","",VLOOKUP(J880,中子データ!B$4:N$6004,12,FALSE))</f>
        <v/>
      </c>
      <c r="BD880" s="413" t="str">
        <f>IF(G880="","",VLOOKUP(J880,中子データ!$B$4:$P$4500,15,FALSE))</f>
        <v/>
      </c>
    </row>
    <row r="881" spans="1:56" x14ac:dyDescent="0.15">
      <c r="A881" s="7" t="str">
        <f>IF(G881="","",VLOOKUP(H881,マシン名!$B$4:$C$93,2,FALSE))</f>
        <v/>
      </c>
      <c r="B881" s="7" t="str">
        <f>IF(G881="","",VLOOKUP(I881,作業者名!$B$4:$C$100,2,FALSE))</f>
        <v/>
      </c>
      <c r="C881" s="7" t="str">
        <f>IF(G881="","",VLOOKUP(J881,中子データ!$B$4:$H$4500,2,FALSE))</f>
        <v/>
      </c>
      <c r="D881" s="8" t="str">
        <f>IF(G881="","",VLOOKUP(J881,中子データ!$B$4:$H$4500,4,FALSE))</f>
        <v/>
      </c>
      <c r="E881" s="231" t="str">
        <f t="shared" si="439"/>
        <v/>
      </c>
      <c r="G881" s="238"/>
      <c r="H881" s="9"/>
      <c r="I881" s="9"/>
      <c r="J881" s="9"/>
      <c r="K881" s="10"/>
      <c r="L881" s="10"/>
      <c r="M881" s="6"/>
      <c r="N881" s="6">
        <f t="shared" si="442"/>
        <v>0</v>
      </c>
      <c r="O881" s="250"/>
      <c r="P881" s="250"/>
      <c r="Q881" s="250"/>
      <c r="R881" s="250"/>
      <c r="S881" s="250"/>
      <c r="T881" s="250"/>
      <c r="U881" s="250"/>
      <c r="V881" s="250"/>
      <c r="W881" s="250"/>
      <c r="X881" s="250"/>
      <c r="Y881" s="250"/>
      <c r="Z881" s="4"/>
      <c r="AA881" s="429"/>
      <c r="AB881" s="457">
        <f t="shared" si="441"/>
        <v>0</v>
      </c>
      <c r="AC881" s="11"/>
      <c r="AD881" s="11"/>
      <c r="AE881" s="11"/>
      <c r="AF881" s="11"/>
      <c r="AG881" s="11"/>
      <c r="AH881" s="11"/>
      <c r="AI881" s="11"/>
      <c r="AJ881" s="12"/>
      <c r="AK881" s="445" t="str">
        <f>IF(G881="","",VLOOKUP(J881,中子データ!$B$4:$H$4500,3,FALSE))</f>
        <v/>
      </c>
      <c r="AL881" s="445" t="str">
        <f>IF(G881="","",VLOOKUP(J881,中子データ!$B$4:$H$4500,5,FALSE))</f>
        <v/>
      </c>
      <c r="AM881" s="445" t="str">
        <f>IF(G881="","",VLOOKUP(J881,中子データ!$B$4:$H$4500,6,FALSE))</f>
        <v/>
      </c>
      <c r="AN881" s="418"/>
      <c r="AO881" s="419"/>
      <c r="AP881" s="420"/>
      <c r="AQ881" s="421"/>
      <c r="AR881" s="420"/>
      <c r="AS881" s="436"/>
      <c r="AT881" s="436"/>
      <c r="AU881" s="422"/>
      <c r="AV881" s="11"/>
      <c r="AW881" s="11"/>
      <c r="AX881" s="410">
        <f t="shared" si="438"/>
        <v>0</v>
      </c>
      <c r="AY881" s="411" t="str">
        <f>IF(G881="","",VLOOKUP(J881,中子データ!$B$4:$M$5999,10,FALSE))</f>
        <v/>
      </c>
      <c r="AZ881" s="438" t="str">
        <f>IF(G881="","",VLOOKUP(J881,中子データ!$B$4:$M$5999,9,FALSE))</f>
        <v/>
      </c>
      <c r="BA881" s="412" t="str">
        <f>IF(AQ881="","",VLOOKUP(AQ881,作業者名!$B$4:$C$100,2,FALSE))</f>
        <v/>
      </c>
      <c r="BB881" s="412" t="str">
        <f>IF(AR881="","",VLOOKUP(AR881,作業者名!$B$4:$C$100,2,FALSE))</f>
        <v/>
      </c>
      <c r="BC881" s="412" t="str">
        <f>IF(G881="","",VLOOKUP(J881,中子データ!B$4:N$6004,12,FALSE))</f>
        <v/>
      </c>
      <c r="BD881" s="413" t="str">
        <f>IF(G881="","",VLOOKUP(J881,中子データ!$B$4:$P$4500,15,FALSE))</f>
        <v/>
      </c>
    </row>
    <row r="882" spans="1:56" x14ac:dyDescent="0.15">
      <c r="A882" s="7" t="str">
        <f>IF(G882="","",VLOOKUP(H882,マシン名!$B$4:$C$93,2,FALSE))</f>
        <v/>
      </c>
      <c r="B882" s="7" t="str">
        <f>IF(G882="","",VLOOKUP(I882,作業者名!$B$4:$C$100,2,FALSE))</f>
        <v/>
      </c>
      <c r="C882" s="7" t="str">
        <f>IF(G882="","",VLOOKUP(J882,中子データ!$B$4:$H$4500,2,FALSE))</f>
        <v/>
      </c>
      <c r="D882" s="8" t="str">
        <f>IF(G882="","",VLOOKUP(J882,中子データ!$B$4:$H$4500,4,FALSE))</f>
        <v/>
      </c>
      <c r="E882" s="231" t="str">
        <f t="shared" si="439"/>
        <v/>
      </c>
      <c r="G882" s="238"/>
      <c r="H882" s="9"/>
      <c r="I882" s="9"/>
      <c r="J882" s="9"/>
      <c r="K882" s="10"/>
      <c r="L882" s="10"/>
      <c r="M882" s="6"/>
      <c r="N882" s="6">
        <f t="shared" si="442"/>
        <v>0</v>
      </c>
      <c r="O882" s="250"/>
      <c r="P882" s="250"/>
      <c r="Q882" s="250"/>
      <c r="R882" s="250"/>
      <c r="S882" s="250"/>
      <c r="T882" s="250"/>
      <c r="U882" s="250"/>
      <c r="V882" s="250"/>
      <c r="W882" s="250"/>
      <c r="X882" s="250"/>
      <c r="Y882" s="250"/>
      <c r="Z882" s="4"/>
      <c r="AA882" s="429"/>
      <c r="AB882" s="457">
        <f t="shared" si="441"/>
        <v>0</v>
      </c>
      <c r="AC882" s="11"/>
      <c r="AD882" s="11"/>
      <c r="AE882" s="11"/>
      <c r="AF882" s="11"/>
      <c r="AG882" s="11"/>
      <c r="AH882" s="11"/>
      <c r="AI882" s="11"/>
      <c r="AJ882" s="12"/>
      <c r="AK882" s="445" t="str">
        <f>IF(G882="","",VLOOKUP(J882,中子データ!$B$4:$H$4500,3,FALSE))</f>
        <v/>
      </c>
      <c r="AL882" s="445" t="str">
        <f>IF(G882="","",VLOOKUP(J882,中子データ!$B$4:$H$4500,5,FALSE))</f>
        <v/>
      </c>
      <c r="AM882" s="445" t="str">
        <f>IF(G882="","",VLOOKUP(J882,中子データ!$B$4:$H$4500,6,FALSE))</f>
        <v/>
      </c>
      <c r="AN882" s="418"/>
      <c r="AO882" s="419"/>
      <c r="AP882" s="420"/>
      <c r="AQ882" s="421"/>
      <c r="AR882" s="420"/>
      <c r="AS882" s="436"/>
      <c r="AT882" s="436"/>
      <c r="AU882" s="422"/>
      <c r="AV882" s="11"/>
      <c r="AW882" s="11"/>
      <c r="AX882" s="410">
        <f t="shared" si="438"/>
        <v>0</v>
      </c>
      <c r="AY882" s="411" t="str">
        <f>IF(G882="","",VLOOKUP(J882,中子データ!$B$4:$M$5999,10,FALSE))</f>
        <v/>
      </c>
      <c r="AZ882" s="438" t="str">
        <f>IF(G882="","",VLOOKUP(J882,中子データ!$B$4:$M$5999,9,FALSE))</f>
        <v/>
      </c>
      <c r="BA882" s="412" t="str">
        <f>IF(AQ882="","",VLOOKUP(AQ882,作業者名!$B$4:$C$100,2,FALSE))</f>
        <v/>
      </c>
      <c r="BB882" s="412" t="str">
        <f>IF(AR882="","",VLOOKUP(AR882,作業者名!$B$4:$C$100,2,FALSE))</f>
        <v/>
      </c>
      <c r="BC882" s="412" t="str">
        <f>IF(G882="","",VLOOKUP(J882,中子データ!B$4:N$6004,12,FALSE))</f>
        <v/>
      </c>
      <c r="BD882" s="413" t="str">
        <f>IF(G882="","",VLOOKUP(J882,中子データ!$B$4:$P$4500,15,FALSE))</f>
        <v/>
      </c>
    </row>
    <row r="883" spans="1:56" x14ac:dyDescent="0.15">
      <c r="A883" s="7" t="str">
        <f>IF(G883="","",VLOOKUP(H883,マシン名!$B$4:$C$93,2,FALSE))</f>
        <v/>
      </c>
      <c r="B883" s="7" t="str">
        <f>IF(G883="","",VLOOKUP(I883,作業者名!$B$4:$C$100,2,FALSE))</f>
        <v/>
      </c>
      <c r="C883" s="7" t="str">
        <f>IF(G883="","",VLOOKUP(J883,中子データ!$B$4:$H$4500,2,FALSE))</f>
        <v/>
      </c>
      <c r="D883" s="8" t="str">
        <f>IF(G883="","",VLOOKUP(J883,中子データ!$B$4:$H$4500,4,FALSE))</f>
        <v/>
      </c>
      <c r="E883" s="231" t="str">
        <f t="shared" si="439"/>
        <v/>
      </c>
      <c r="G883" s="238"/>
      <c r="H883" s="9"/>
      <c r="I883" s="9"/>
      <c r="J883" s="9"/>
      <c r="K883" s="10"/>
      <c r="L883" s="10"/>
      <c r="M883" s="6"/>
      <c r="N883" s="6">
        <f t="shared" si="442"/>
        <v>0</v>
      </c>
      <c r="O883" s="250"/>
      <c r="P883" s="250"/>
      <c r="Q883" s="250"/>
      <c r="R883" s="250"/>
      <c r="S883" s="250"/>
      <c r="T883" s="250"/>
      <c r="U883" s="250"/>
      <c r="V883" s="250"/>
      <c r="W883" s="250"/>
      <c r="X883" s="250"/>
      <c r="Y883" s="250"/>
      <c r="Z883" s="4"/>
      <c r="AA883" s="429"/>
      <c r="AB883" s="457">
        <f t="shared" si="441"/>
        <v>0</v>
      </c>
      <c r="AC883" s="11"/>
      <c r="AD883" s="11"/>
      <c r="AE883" s="11"/>
      <c r="AF883" s="11"/>
      <c r="AG883" s="11"/>
      <c r="AH883" s="11"/>
      <c r="AI883" s="11"/>
      <c r="AJ883" s="12"/>
      <c r="AK883" s="445" t="str">
        <f>IF(G883="","",VLOOKUP(J883,中子データ!$B$4:$H$4500,3,FALSE))</f>
        <v/>
      </c>
      <c r="AL883" s="445" t="str">
        <f>IF(G883="","",VLOOKUP(J883,中子データ!$B$4:$H$4500,5,FALSE))</f>
        <v/>
      </c>
      <c r="AM883" s="445" t="str">
        <f>IF(G883="","",VLOOKUP(J883,中子データ!$B$4:$H$4500,6,FALSE))</f>
        <v/>
      </c>
      <c r="AN883" s="418"/>
      <c r="AO883" s="419"/>
      <c r="AP883" s="420"/>
      <c r="AQ883" s="421"/>
      <c r="AR883" s="420"/>
      <c r="AS883" s="436"/>
      <c r="AT883" s="436"/>
      <c r="AU883" s="422"/>
      <c r="AV883" s="11"/>
      <c r="AW883" s="11"/>
      <c r="AX883" s="410">
        <f t="shared" si="438"/>
        <v>0</v>
      </c>
      <c r="AY883" s="411" t="str">
        <f>IF(G883="","",VLOOKUP(J883,中子データ!$B$4:$M$5999,10,FALSE))</f>
        <v/>
      </c>
      <c r="AZ883" s="438" t="str">
        <f>IF(G883="","",VLOOKUP(J883,中子データ!$B$4:$M$5999,9,FALSE))</f>
        <v/>
      </c>
      <c r="BA883" s="412" t="str">
        <f>IF(AQ883="","",VLOOKUP(AQ883,作業者名!$B$4:$C$100,2,FALSE))</f>
        <v/>
      </c>
      <c r="BB883" s="412" t="str">
        <f>IF(AR883="","",VLOOKUP(AR883,作業者名!$B$4:$C$100,2,FALSE))</f>
        <v/>
      </c>
      <c r="BC883" s="412" t="str">
        <f>IF(G883="","",VLOOKUP(J883,中子データ!B$4:N$6004,12,FALSE))</f>
        <v/>
      </c>
      <c r="BD883" s="413" t="str">
        <f>IF(G883="","",VLOOKUP(J883,中子データ!$B$4:$P$4500,15,FALSE))</f>
        <v/>
      </c>
    </row>
    <row r="884" spans="1:56" x14ac:dyDescent="0.15">
      <c r="A884" s="7" t="str">
        <f>IF(G884="","",VLOOKUP(H884,マシン名!$B$4:$C$93,2,FALSE))</f>
        <v/>
      </c>
      <c r="B884" s="7" t="str">
        <f>IF(G884="","",VLOOKUP(I884,作業者名!$B$4:$C$100,2,FALSE))</f>
        <v/>
      </c>
      <c r="C884" s="7" t="str">
        <f>IF(G884="","",VLOOKUP(J884,中子データ!$B$4:$H$4500,2,FALSE))</f>
        <v/>
      </c>
      <c r="D884" s="8" t="str">
        <f>IF(G884="","",VLOOKUP(J884,中子データ!$B$4:$H$4500,4,FALSE))</f>
        <v/>
      </c>
      <c r="E884" s="231" t="str">
        <f t="shared" si="439"/>
        <v/>
      </c>
      <c r="G884" s="238"/>
      <c r="H884" s="9"/>
      <c r="I884" s="9"/>
      <c r="J884" s="9"/>
      <c r="K884" s="10"/>
      <c r="L884" s="10"/>
      <c r="M884" s="6"/>
      <c r="N884" s="6">
        <f t="shared" si="442"/>
        <v>0</v>
      </c>
      <c r="O884" s="250"/>
      <c r="P884" s="250"/>
      <c r="Q884" s="250"/>
      <c r="R884" s="250"/>
      <c r="S884" s="250"/>
      <c r="T884" s="250"/>
      <c r="U884" s="250"/>
      <c r="V884" s="250"/>
      <c r="W884" s="250"/>
      <c r="X884" s="250"/>
      <c r="Y884" s="250"/>
      <c r="Z884" s="4"/>
      <c r="AA884" s="429"/>
      <c r="AB884" s="457">
        <f t="shared" si="441"/>
        <v>0</v>
      </c>
      <c r="AC884" s="11"/>
      <c r="AD884" s="11"/>
      <c r="AE884" s="11"/>
      <c r="AF884" s="11"/>
      <c r="AG884" s="11"/>
      <c r="AH884" s="11"/>
      <c r="AI884" s="11"/>
      <c r="AJ884" s="12"/>
      <c r="AK884" s="445" t="str">
        <f>IF(G884="","",VLOOKUP(J884,中子データ!$B$4:$H$4500,3,FALSE))</f>
        <v/>
      </c>
      <c r="AL884" s="445" t="str">
        <f>IF(G884="","",VLOOKUP(J884,中子データ!$B$4:$H$4500,5,FALSE))</f>
        <v/>
      </c>
      <c r="AM884" s="445" t="str">
        <f>IF(G884="","",VLOOKUP(J884,中子データ!$B$4:$H$4500,6,FALSE))</f>
        <v/>
      </c>
      <c r="AN884" s="418"/>
      <c r="AO884" s="419"/>
      <c r="AP884" s="420"/>
      <c r="AQ884" s="421"/>
      <c r="AR884" s="420"/>
      <c r="AS884" s="436"/>
      <c r="AT884" s="436"/>
      <c r="AU884" s="422"/>
      <c r="AV884" s="11"/>
      <c r="AW884" s="11"/>
      <c r="AX884" s="410">
        <f t="shared" si="438"/>
        <v>0</v>
      </c>
      <c r="AY884" s="411" t="str">
        <f>IF(G884="","",VLOOKUP(J884,中子データ!$B$4:$M$5999,10,FALSE))</f>
        <v/>
      </c>
      <c r="AZ884" s="438" t="str">
        <f>IF(G884="","",VLOOKUP(J884,中子データ!$B$4:$M$5999,9,FALSE))</f>
        <v/>
      </c>
      <c r="BA884" s="412" t="str">
        <f>IF(AQ884="","",VLOOKUP(AQ884,作業者名!$B$4:$C$100,2,FALSE))</f>
        <v/>
      </c>
      <c r="BB884" s="412" t="str">
        <f>IF(AR884="","",VLOOKUP(AR884,作業者名!$B$4:$C$100,2,FALSE))</f>
        <v/>
      </c>
      <c r="BC884" s="412" t="str">
        <f>IF(G884="","",VLOOKUP(J884,中子データ!B$4:N$6004,12,FALSE))</f>
        <v/>
      </c>
      <c r="BD884" s="413" t="str">
        <f>IF(G884="","",VLOOKUP(J884,中子データ!$B$4:$P$4500,15,FALSE))</f>
        <v/>
      </c>
    </row>
    <row r="885" spans="1:56" x14ac:dyDescent="0.15">
      <c r="A885" s="7" t="str">
        <f>IF(G885="","",VLOOKUP(H885,マシン名!$B$4:$C$93,2,FALSE))</f>
        <v/>
      </c>
      <c r="B885" s="7" t="str">
        <f>IF(G885="","",VLOOKUP(I885,作業者名!$B$4:$C$100,2,FALSE))</f>
        <v/>
      </c>
      <c r="C885" s="7" t="str">
        <f>IF(G885="","",VLOOKUP(J885,中子データ!$B$4:$H$4500,2,FALSE))</f>
        <v/>
      </c>
      <c r="D885" s="8" t="str">
        <f>IF(G885="","",VLOOKUP(J885,中子データ!$B$4:$H$4500,4,FALSE))</f>
        <v/>
      </c>
      <c r="E885" s="231" t="str">
        <f t="shared" si="439"/>
        <v/>
      </c>
      <c r="G885" s="238"/>
      <c r="H885" s="9"/>
      <c r="I885" s="9"/>
      <c r="J885" s="9"/>
      <c r="K885" s="10"/>
      <c r="L885" s="10"/>
      <c r="M885" s="6"/>
      <c r="N885" s="6">
        <f t="shared" si="442"/>
        <v>0</v>
      </c>
      <c r="O885" s="250"/>
      <c r="P885" s="250"/>
      <c r="Q885" s="250"/>
      <c r="R885" s="250"/>
      <c r="S885" s="250"/>
      <c r="T885" s="250"/>
      <c r="U885" s="250"/>
      <c r="V885" s="250"/>
      <c r="W885" s="250"/>
      <c r="X885" s="250"/>
      <c r="Y885" s="250"/>
      <c r="Z885" s="4"/>
      <c r="AA885" s="429"/>
      <c r="AB885" s="457">
        <f t="shared" si="441"/>
        <v>0</v>
      </c>
      <c r="AC885" s="11"/>
      <c r="AD885" s="11"/>
      <c r="AE885" s="11"/>
      <c r="AF885" s="11"/>
      <c r="AG885" s="11"/>
      <c r="AH885" s="11"/>
      <c r="AI885" s="11"/>
      <c r="AJ885" s="12"/>
      <c r="AK885" s="445" t="str">
        <f>IF(G885="","",VLOOKUP(J885,中子データ!$B$4:$H$4500,3,FALSE))</f>
        <v/>
      </c>
      <c r="AL885" s="445" t="str">
        <f>IF(G885="","",VLOOKUP(J885,中子データ!$B$4:$H$4500,5,FALSE))</f>
        <v/>
      </c>
      <c r="AM885" s="445" t="str">
        <f>IF(G885="","",VLOOKUP(J885,中子データ!$B$4:$H$4500,6,FALSE))</f>
        <v/>
      </c>
      <c r="AN885" s="418"/>
      <c r="AO885" s="419"/>
      <c r="AP885" s="420"/>
      <c r="AQ885" s="421"/>
      <c r="AR885" s="420"/>
      <c r="AS885" s="436"/>
      <c r="AT885" s="436"/>
      <c r="AU885" s="422"/>
      <c r="AV885" s="11"/>
      <c r="AW885" s="11"/>
      <c r="AX885" s="410">
        <f t="shared" si="438"/>
        <v>0</v>
      </c>
      <c r="AY885" s="411" t="str">
        <f>IF(G885="","",VLOOKUP(J885,中子データ!$B$4:$M$5999,10,FALSE))</f>
        <v/>
      </c>
      <c r="AZ885" s="438" t="str">
        <f>IF(G885="","",VLOOKUP(J885,中子データ!$B$4:$M$5999,9,FALSE))</f>
        <v/>
      </c>
      <c r="BA885" s="412" t="str">
        <f>IF(AQ885="","",VLOOKUP(AQ885,作業者名!$B$4:$C$100,2,FALSE))</f>
        <v/>
      </c>
      <c r="BB885" s="412" t="str">
        <f>IF(AR885="","",VLOOKUP(AR885,作業者名!$B$4:$C$100,2,FALSE))</f>
        <v/>
      </c>
      <c r="BC885" s="412" t="str">
        <f>IF(G885="","",VLOOKUP(J885,中子データ!B$4:N$6004,12,FALSE))</f>
        <v/>
      </c>
      <c r="BD885" s="413" t="str">
        <f>IF(G885="","",VLOOKUP(J885,中子データ!$B$4:$P$4500,15,FALSE))</f>
        <v/>
      </c>
    </row>
    <row r="886" spans="1:56" x14ac:dyDescent="0.15">
      <c r="A886" s="7" t="str">
        <f>IF(G886="","",VLOOKUP(H886,マシン名!$B$4:$C$93,2,FALSE))</f>
        <v/>
      </c>
      <c r="B886" s="7" t="str">
        <f>IF(G886="","",VLOOKUP(I886,作業者名!$B$4:$C$100,2,FALSE))</f>
        <v/>
      </c>
      <c r="C886" s="7" t="str">
        <f>IF(G886="","",VLOOKUP(J886,中子データ!$B$4:$H$4500,2,FALSE))</f>
        <v/>
      </c>
      <c r="D886" s="8" t="str">
        <f>IF(G886="","",VLOOKUP(J886,中子データ!$B$4:$H$4500,4,FALSE))</f>
        <v/>
      </c>
      <c r="E886" s="231" t="str">
        <f t="shared" si="439"/>
        <v/>
      </c>
      <c r="G886" s="238"/>
      <c r="H886" s="9"/>
      <c r="I886" s="9"/>
      <c r="J886" s="9"/>
      <c r="K886" s="10"/>
      <c r="L886" s="10"/>
      <c r="M886" s="6"/>
      <c r="N886" s="6">
        <f t="shared" si="442"/>
        <v>0</v>
      </c>
      <c r="O886" s="250"/>
      <c r="P886" s="250"/>
      <c r="Q886" s="250"/>
      <c r="R886" s="250"/>
      <c r="S886" s="250"/>
      <c r="T886" s="250"/>
      <c r="U886" s="250"/>
      <c r="V886" s="250"/>
      <c r="W886" s="250"/>
      <c r="X886" s="250"/>
      <c r="Y886" s="250"/>
      <c r="Z886" s="4"/>
      <c r="AA886" s="429"/>
      <c r="AB886" s="457">
        <f t="shared" si="441"/>
        <v>0</v>
      </c>
      <c r="AC886" s="11"/>
      <c r="AD886" s="11"/>
      <c r="AE886" s="11"/>
      <c r="AF886" s="11"/>
      <c r="AG886" s="11"/>
      <c r="AH886" s="11"/>
      <c r="AI886" s="11"/>
      <c r="AJ886" s="12"/>
      <c r="AK886" s="445" t="str">
        <f>IF(G886="","",VLOOKUP(J886,中子データ!$B$4:$H$4500,3,FALSE))</f>
        <v/>
      </c>
      <c r="AL886" s="445" t="str">
        <f>IF(G886="","",VLOOKUP(J886,中子データ!$B$4:$H$4500,5,FALSE))</f>
        <v/>
      </c>
      <c r="AM886" s="445" t="str">
        <f>IF(G886="","",VLOOKUP(J886,中子データ!$B$4:$H$4500,6,FALSE))</f>
        <v/>
      </c>
      <c r="AN886" s="418"/>
      <c r="AO886" s="419"/>
      <c r="AP886" s="420"/>
      <c r="AQ886" s="421"/>
      <c r="AR886" s="420"/>
      <c r="AS886" s="436"/>
      <c r="AT886" s="436"/>
      <c r="AU886" s="422"/>
      <c r="AV886" s="11"/>
      <c r="AW886" s="11"/>
      <c r="AX886" s="410">
        <f t="shared" si="438"/>
        <v>0</v>
      </c>
      <c r="AY886" s="411" t="str">
        <f>IF(G886="","",VLOOKUP(J886,中子データ!$B$4:$M$5999,10,FALSE))</f>
        <v/>
      </c>
      <c r="AZ886" s="438" t="str">
        <f>IF(G886="","",VLOOKUP(J886,中子データ!$B$4:$M$5999,9,FALSE))</f>
        <v/>
      </c>
      <c r="BA886" s="412" t="str">
        <f>IF(AQ886="","",VLOOKUP(AQ886,作業者名!$B$4:$C$100,2,FALSE))</f>
        <v/>
      </c>
      <c r="BB886" s="412" t="str">
        <f>IF(AR886="","",VLOOKUP(AR886,作業者名!$B$4:$C$100,2,FALSE))</f>
        <v/>
      </c>
      <c r="BC886" s="412" t="str">
        <f>IF(G886="","",VLOOKUP(J886,中子データ!B$4:N$6004,12,FALSE))</f>
        <v/>
      </c>
      <c r="BD886" s="413" t="str">
        <f>IF(G886="","",VLOOKUP(J886,中子データ!$B$4:$P$4500,15,FALSE))</f>
        <v/>
      </c>
    </row>
    <row r="887" spans="1:56" x14ac:dyDescent="0.15">
      <c r="A887" s="7" t="str">
        <f>IF(G887="","",VLOOKUP(H887,マシン名!$B$4:$C$93,2,FALSE))</f>
        <v/>
      </c>
      <c r="B887" s="7" t="str">
        <f>IF(G887="","",VLOOKUP(I887,作業者名!$B$4:$C$100,2,FALSE))</f>
        <v/>
      </c>
      <c r="C887" s="7" t="str">
        <f>IF(G887="","",VLOOKUP(J887,中子データ!$B$4:$H$4500,2,FALSE))</f>
        <v/>
      </c>
      <c r="D887" s="8" t="str">
        <f>IF(G887="","",VLOOKUP(J887,中子データ!$B$4:$H$4500,4,FALSE))</f>
        <v/>
      </c>
      <c r="E887" s="231" t="str">
        <f t="shared" si="439"/>
        <v/>
      </c>
      <c r="G887" s="238"/>
      <c r="H887" s="9"/>
      <c r="I887" s="9"/>
      <c r="J887" s="9"/>
      <c r="K887" s="10"/>
      <c r="L887" s="10"/>
      <c r="M887" s="6"/>
      <c r="N887" s="6">
        <f t="shared" si="442"/>
        <v>0</v>
      </c>
      <c r="O887" s="250"/>
      <c r="P887" s="250"/>
      <c r="Q887" s="250"/>
      <c r="R887" s="250"/>
      <c r="S887" s="250"/>
      <c r="T887" s="250"/>
      <c r="U887" s="250"/>
      <c r="V887" s="250"/>
      <c r="W887" s="250"/>
      <c r="X887" s="250"/>
      <c r="Y887" s="250"/>
      <c r="Z887" s="4"/>
      <c r="AA887" s="429"/>
      <c r="AB887" s="457">
        <f t="shared" si="441"/>
        <v>0</v>
      </c>
      <c r="AC887" s="11"/>
      <c r="AD887" s="11"/>
      <c r="AE887" s="11"/>
      <c r="AF887" s="11"/>
      <c r="AG887" s="11"/>
      <c r="AH887" s="11"/>
      <c r="AI887" s="11"/>
      <c r="AJ887" s="12"/>
      <c r="AK887" s="445" t="str">
        <f>IF(G887="","",VLOOKUP(J887,中子データ!$B$4:$H$4500,3,FALSE))</f>
        <v/>
      </c>
      <c r="AL887" s="445" t="str">
        <f>IF(G887="","",VLOOKUP(J887,中子データ!$B$4:$H$4500,5,FALSE))</f>
        <v/>
      </c>
      <c r="AM887" s="445" t="str">
        <f>IF(G887="","",VLOOKUP(J887,中子データ!$B$4:$H$4500,6,FALSE))</f>
        <v/>
      </c>
      <c r="AN887" s="418"/>
      <c r="AO887" s="419"/>
      <c r="AP887" s="420"/>
      <c r="AQ887" s="421"/>
      <c r="AR887" s="420"/>
      <c r="AS887" s="436"/>
      <c r="AT887" s="436"/>
      <c r="AU887" s="422"/>
      <c r="AV887" s="11"/>
      <c r="AW887" s="11"/>
      <c r="AX887" s="410">
        <f t="shared" si="438"/>
        <v>0</v>
      </c>
      <c r="AY887" s="411" t="str">
        <f>IF(G887="","",VLOOKUP(J887,中子データ!$B$4:$M$5999,10,FALSE))</f>
        <v/>
      </c>
      <c r="AZ887" s="438" t="str">
        <f>IF(G887="","",VLOOKUP(J887,中子データ!$B$4:$M$5999,9,FALSE))</f>
        <v/>
      </c>
      <c r="BA887" s="412" t="str">
        <f>IF(AQ887="","",VLOOKUP(AQ887,作業者名!$B$4:$C$100,2,FALSE))</f>
        <v/>
      </c>
      <c r="BB887" s="412" t="str">
        <f>IF(AR887="","",VLOOKUP(AR887,作業者名!$B$4:$C$100,2,FALSE))</f>
        <v/>
      </c>
      <c r="BC887" s="412" t="str">
        <f>IF(G887="","",VLOOKUP(J887,中子データ!B$4:N$6004,12,FALSE))</f>
        <v/>
      </c>
      <c r="BD887" s="413" t="str">
        <f>IF(G887="","",VLOOKUP(J887,中子データ!$B$4:$P$4500,15,FALSE))</f>
        <v/>
      </c>
    </row>
    <row r="888" spans="1:56" x14ac:dyDescent="0.15">
      <c r="A888" s="7" t="str">
        <f>IF(G888="","",VLOOKUP(H888,マシン名!$B$4:$C$93,2,FALSE))</f>
        <v/>
      </c>
      <c r="B888" s="7" t="str">
        <f>IF(G888="","",VLOOKUP(I888,作業者名!$B$4:$C$100,2,FALSE))</f>
        <v/>
      </c>
      <c r="C888" s="7" t="str">
        <f>IF(G888="","",VLOOKUP(J888,中子データ!$B$4:$H$4500,2,FALSE))</f>
        <v/>
      </c>
      <c r="D888" s="8" t="str">
        <f>IF(G888="","",VLOOKUP(J888,中子データ!$B$4:$H$4500,4,FALSE))</f>
        <v/>
      </c>
      <c r="E888" s="231" t="str">
        <f t="shared" si="439"/>
        <v/>
      </c>
      <c r="G888" s="238"/>
      <c r="H888" s="9"/>
      <c r="I888" s="9"/>
      <c r="J888" s="9"/>
      <c r="K888" s="10"/>
      <c r="L888" s="10"/>
      <c r="M888" s="6"/>
      <c r="N888" s="6">
        <f t="shared" si="442"/>
        <v>0</v>
      </c>
      <c r="O888" s="250"/>
      <c r="P888" s="250"/>
      <c r="Q888" s="250"/>
      <c r="R888" s="250"/>
      <c r="S888" s="250"/>
      <c r="T888" s="250"/>
      <c r="U888" s="250"/>
      <c r="V888" s="250"/>
      <c r="W888" s="250"/>
      <c r="X888" s="250"/>
      <c r="Y888" s="250"/>
      <c r="Z888" s="194"/>
      <c r="AA888" s="194"/>
      <c r="AB888" s="457">
        <f t="shared" si="441"/>
        <v>0</v>
      </c>
      <c r="AC888" s="11"/>
      <c r="AD888" s="11"/>
      <c r="AE888" s="11"/>
      <c r="AF888" s="11"/>
      <c r="AG888" s="11"/>
      <c r="AH888" s="11"/>
      <c r="AI888" s="11"/>
      <c r="AJ888" s="12"/>
      <c r="AK888" s="445" t="str">
        <f>IF(G888="","",VLOOKUP(J888,中子データ!$B$4:$H$4500,3,FALSE))</f>
        <v/>
      </c>
      <c r="AL888" s="445" t="str">
        <f>IF(G888="","",VLOOKUP(J888,中子データ!$B$4:$H$4500,5,FALSE))</f>
        <v/>
      </c>
      <c r="AM888" s="445" t="str">
        <f>IF(G888="","",VLOOKUP(J888,中子データ!$B$4:$H$4500,6,FALSE))</f>
        <v/>
      </c>
      <c r="AN888" s="418"/>
      <c r="AO888" s="419"/>
      <c r="AP888" s="420"/>
      <c r="AQ888" s="421"/>
      <c r="AR888" s="420"/>
      <c r="AS888" s="436"/>
      <c r="AT888" s="436"/>
      <c r="AU888" s="422"/>
      <c r="AV888" s="11"/>
      <c r="AW888" s="11"/>
      <c r="AX888" s="410">
        <f t="shared" si="438"/>
        <v>0</v>
      </c>
      <c r="AY888" s="411" t="str">
        <f>IF(G888="","",VLOOKUP(J888,中子データ!$B$4:$M$5999,10,FALSE))</f>
        <v/>
      </c>
      <c r="AZ888" s="438" t="str">
        <f>IF(G888="","",VLOOKUP(J888,中子データ!$B$4:$M$5999,9,FALSE))</f>
        <v/>
      </c>
      <c r="BA888" s="412" t="str">
        <f>IF(AQ888="","",VLOOKUP(AQ888,作業者名!$B$4:$C$100,2,FALSE))</f>
        <v/>
      </c>
      <c r="BB888" s="412" t="str">
        <f>IF(AR888="","",VLOOKUP(AR888,作業者名!$B$4:$C$100,2,FALSE))</f>
        <v/>
      </c>
      <c r="BC888" s="412" t="str">
        <f>IF(G888="","",VLOOKUP(J888,中子データ!B$4:N$6004,12,FALSE))</f>
        <v/>
      </c>
      <c r="BD888" s="413" t="str">
        <f>IF(G888="","",VLOOKUP(J888,中子データ!$B$4:$P$4500,15,FALSE))</f>
        <v/>
      </c>
    </row>
    <row r="889" spans="1:56" x14ac:dyDescent="0.15">
      <c r="A889" s="7" t="str">
        <f>IF(G889="","",VLOOKUP(H889,マシン名!$B$4:$C$93,2,FALSE))</f>
        <v/>
      </c>
      <c r="B889" s="7" t="str">
        <f>IF(G889="","",VLOOKUP(I889,作業者名!$B$4:$C$100,2,FALSE))</f>
        <v/>
      </c>
      <c r="C889" s="7" t="str">
        <f>IF(G889="","",VLOOKUP(J889,中子データ!$B$4:$H$4500,2,FALSE))</f>
        <v/>
      </c>
      <c r="D889" s="8" t="str">
        <f>IF(G889="","",VLOOKUP(J889,中子データ!$B$4:$H$4500,4,FALSE))</f>
        <v/>
      </c>
      <c r="E889" s="231" t="str">
        <f t="shared" si="439"/>
        <v/>
      </c>
      <c r="G889" s="238"/>
      <c r="H889" s="9"/>
      <c r="I889" s="9"/>
      <c r="J889" s="9"/>
      <c r="K889" s="10"/>
      <c r="L889" s="10"/>
      <c r="M889" s="6"/>
      <c r="N889" s="6">
        <f t="shared" si="442"/>
        <v>0</v>
      </c>
      <c r="O889" s="250"/>
      <c r="P889" s="250"/>
      <c r="Q889" s="250"/>
      <c r="R889" s="250"/>
      <c r="S889" s="250"/>
      <c r="T889" s="250"/>
      <c r="U889" s="250"/>
      <c r="V889" s="250"/>
      <c r="W889" s="250"/>
      <c r="X889" s="250"/>
      <c r="Y889" s="250"/>
      <c r="Z889" s="194"/>
      <c r="AA889" s="194"/>
      <c r="AB889" s="457">
        <f t="shared" si="441"/>
        <v>0</v>
      </c>
      <c r="AC889" s="11"/>
      <c r="AD889" s="11"/>
      <c r="AE889" s="11"/>
      <c r="AF889" s="11"/>
      <c r="AG889" s="11"/>
      <c r="AH889" s="11"/>
      <c r="AI889" s="11"/>
      <c r="AJ889" s="12"/>
      <c r="AK889" s="445" t="str">
        <f>IF(G889="","",VLOOKUP(J889,中子データ!$B$4:$H$4500,3,FALSE))</f>
        <v/>
      </c>
      <c r="AL889" s="445" t="str">
        <f>IF(G889="","",VLOOKUP(J889,中子データ!$B$4:$H$4500,5,FALSE))</f>
        <v/>
      </c>
      <c r="AM889" s="445" t="str">
        <f>IF(G889="","",VLOOKUP(J889,中子データ!$B$4:$H$4500,6,FALSE))</f>
        <v/>
      </c>
      <c r="AN889" s="418"/>
      <c r="AO889" s="419"/>
      <c r="AP889" s="420"/>
      <c r="AQ889" s="421"/>
      <c r="AR889" s="420"/>
      <c r="AS889" s="436"/>
      <c r="AT889" s="436"/>
      <c r="AU889" s="422"/>
      <c r="AV889" s="11"/>
      <c r="AW889" s="11"/>
      <c r="AX889" s="410">
        <f t="shared" si="438"/>
        <v>0</v>
      </c>
      <c r="AY889" s="411" t="str">
        <f>IF(G889="","",VLOOKUP(J889,中子データ!$B$4:$M$5999,10,FALSE))</f>
        <v/>
      </c>
      <c r="AZ889" s="438" t="str">
        <f>IF(G889="","",VLOOKUP(J889,中子データ!$B$4:$M$5999,9,FALSE))</f>
        <v/>
      </c>
      <c r="BA889" s="412" t="str">
        <f>IF(AQ889="","",VLOOKUP(AQ889,作業者名!$B$4:$C$100,2,FALSE))</f>
        <v/>
      </c>
      <c r="BB889" s="412" t="str">
        <f>IF(AR889="","",VLOOKUP(AR889,作業者名!$B$4:$C$100,2,FALSE))</f>
        <v/>
      </c>
      <c r="BC889" s="412" t="str">
        <f>IF(G889="","",VLOOKUP(J889,中子データ!B$4:N$6004,12,FALSE))</f>
        <v/>
      </c>
      <c r="BD889" s="413" t="str">
        <f>IF(G889="","",VLOOKUP(J889,中子データ!$B$4:$P$4500,15,FALSE))</f>
        <v/>
      </c>
    </row>
    <row r="890" spans="1:56" x14ac:dyDescent="0.15">
      <c r="A890" s="7" t="str">
        <f>IF(G890="","",VLOOKUP(H890,マシン名!$B$4:$C$93,2,FALSE))</f>
        <v/>
      </c>
      <c r="B890" s="7" t="str">
        <f>IF(G890="","",VLOOKUP(I890,作業者名!$B$4:$C$100,2,FALSE))</f>
        <v/>
      </c>
      <c r="C890" s="7" t="str">
        <f>IF(G890="","",VLOOKUP(J890,中子データ!$B$4:$H$4500,2,FALSE))</f>
        <v/>
      </c>
      <c r="D890" s="8" t="str">
        <f>IF(G890="","",VLOOKUP(J890,中子データ!$B$4:$H$4500,4,FALSE))</f>
        <v/>
      </c>
      <c r="E890" s="231" t="str">
        <f t="shared" si="439"/>
        <v/>
      </c>
      <c r="G890" s="238"/>
      <c r="H890" s="9"/>
      <c r="I890" s="9"/>
      <c r="J890" s="9"/>
      <c r="K890" s="10"/>
      <c r="L890" s="10"/>
      <c r="M890" s="6"/>
      <c r="N890" s="6">
        <f t="shared" si="442"/>
        <v>0</v>
      </c>
      <c r="O890" s="250"/>
      <c r="P890" s="250"/>
      <c r="Q890" s="250"/>
      <c r="R890" s="250"/>
      <c r="S890" s="250"/>
      <c r="T890" s="250"/>
      <c r="U890" s="250"/>
      <c r="V890" s="250"/>
      <c r="W890" s="250"/>
      <c r="X890" s="250"/>
      <c r="Y890" s="250"/>
      <c r="Z890" s="194"/>
      <c r="AA890" s="194"/>
      <c r="AB890" s="457">
        <f t="shared" si="441"/>
        <v>0</v>
      </c>
      <c r="AC890" s="11"/>
      <c r="AD890" s="11"/>
      <c r="AE890" s="11"/>
      <c r="AF890" s="11"/>
      <c r="AG890" s="11"/>
      <c r="AH890" s="11"/>
      <c r="AI890" s="11"/>
      <c r="AJ890" s="12"/>
      <c r="AK890" s="445" t="str">
        <f>IF(G890="","",VLOOKUP(J890,中子データ!$B$4:$H$4500,3,FALSE))</f>
        <v/>
      </c>
      <c r="AL890" s="445" t="str">
        <f>IF(G890="","",VLOOKUP(J890,中子データ!$B$4:$H$4500,5,FALSE))</f>
        <v/>
      </c>
      <c r="AM890" s="445" t="str">
        <f>IF(G890="","",VLOOKUP(J890,中子データ!$B$4:$H$4500,6,FALSE))</f>
        <v/>
      </c>
      <c r="AN890" s="418"/>
      <c r="AO890" s="419"/>
      <c r="AP890" s="420"/>
      <c r="AQ890" s="421"/>
      <c r="AR890" s="420"/>
      <c r="AS890" s="436"/>
      <c r="AT890" s="436"/>
      <c r="AU890" s="422"/>
      <c r="AV890" s="11"/>
      <c r="AW890" s="11"/>
      <c r="AX890" s="410">
        <f t="shared" si="438"/>
        <v>0</v>
      </c>
      <c r="AY890" s="411" t="str">
        <f>IF(G890="","",VLOOKUP(J890,中子データ!$B$4:$M$5999,10,FALSE))</f>
        <v/>
      </c>
      <c r="AZ890" s="438" t="str">
        <f>IF(G890="","",VLOOKUP(J890,中子データ!$B$4:$M$5999,9,FALSE))</f>
        <v/>
      </c>
      <c r="BA890" s="412" t="str">
        <f>IF(AQ890="","",VLOOKUP(AQ890,作業者名!$B$4:$C$100,2,FALSE))</f>
        <v/>
      </c>
      <c r="BB890" s="412" t="str">
        <f>IF(AR890="","",VLOOKUP(AR890,作業者名!$B$4:$C$100,2,FALSE))</f>
        <v/>
      </c>
      <c r="BC890" s="412" t="str">
        <f>IF(G890="","",VLOOKUP(J890,中子データ!B$4:N$6004,12,FALSE))</f>
        <v/>
      </c>
      <c r="BD890" s="413" t="str">
        <f>IF(G890="","",VLOOKUP(J890,中子データ!$B$4:$P$4500,15,FALSE))</f>
        <v/>
      </c>
    </row>
    <row r="891" spans="1:56" x14ac:dyDescent="0.15">
      <c r="A891" s="7" t="str">
        <f>IF(G891="","",VLOOKUP(H891,マシン名!$B$4:$C$93,2,FALSE))</f>
        <v/>
      </c>
      <c r="B891" s="7" t="str">
        <f>IF(G891="","",VLOOKUP(I891,作業者名!$B$4:$C$100,2,FALSE))</f>
        <v/>
      </c>
      <c r="C891" s="7" t="str">
        <f>IF(G891="","",VLOOKUP(J891,中子データ!$B$4:$H$4500,2,FALSE))</f>
        <v/>
      </c>
      <c r="D891" s="8" t="str">
        <f>IF(G891="","",VLOOKUP(J891,中子データ!$B$4:$H$4500,4,FALSE))</f>
        <v/>
      </c>
      <c r="E891" s="231" t="str">
        <f t="shared" si="439"/>
        <v/>
      </c>
      <c r="G891" s="238"/>
      <c r="H891" s="9"/>
      <c r="I891" s="9"/>
      <c r="J891" s="9"/>
      <c r="K891" s="10"/>
      <c r="L891" s="10"/>
      <c r="M891" s="6"/>
      <c r="N891" s="6">
        <f t="shared" si="442"/>
        <v>0</v>
      </c>
      <c r="O891" s="250"/>
      <c r="P891" s="250"/>
      <c r="Q891" s="250"/>
      <c r="R891" s="250"/>
      <c r="S891" s="250"/>
      <c r="T891" s="250"/>
      <c r="U891" s="250"/>
      <c r="V891" s="250"/>
      <c r="W891" s="250"/>
      <c r="X891" s="250"/>
      <c r="Y891" s="250"/>
      <c r="Z891" s="250"/>
      <c r="AA891" s="194"/>
      <c r="AB891" s="457">
        <f t="shared" si="441"/>
        <v>0</v>
      </c>
      <c r="AC891" s="11"/>
      <c r="AD891" s="11"/>
      <c r="AE891" s="11"/>
      <c r="AF891" s="11"/>
      <c r="AG891" s="11"/>
      <c r="AH891" s="11"/>
      <c r="AI891" s="11"/>
      <c r="AJ891" s="12"/>
      <c r="AK891" s="445" t="str">
        <f>IF(G891="","",VLOOKUP(J891,中子データ!$B$4:$H$4500,3,FALSE))</f>
        <v/>
      </c>
      <c r="AL891" s="445" t="str">
        <f>IF(G891="","",VLOOKUP(J891,中子データ!$B$4:$H$4500,5,FALSE))</f>
        <v/>
      </c>
      <c r="AM891" s="445" t="str">
        <f>IF(G891="","",VLOOKUP(J891,中子データ!$B$4:$H$4500,6,FALSE))</f>
        <v/>
      </c>
      <c r="AN891" s="418"/>
      <c r="AO891" s="419"/>
      <c r="AP891" s="420"/>
      <c r="AQ891" s="421"/>
      <c r="AR891" s="420"/>
      <c r="AS891" s="436"/>
      <c r="AT891" s="436"/>
      <c r="AU891" s="422"/>
      <c r="AV891" s="11"/>
      <c r="AW891" s="11"/>
      <c r="AX891" s="410">
        <f t="shared" si="438"/>
        <v>0</v>
      </c>
      <c r="AY891" s="411" t="str">
        <f>IF(G891="","",VLOOKUP(J891,中子データ!$B$4:$M$5999,10,FALSE))</f>
        <v/>
      </c>
      <c r="AZ891" s="438" t="str">
        <f>IF(G891="","",VLOOKUP(J891,中子データ!$B$4:$M$5999,9,FALSE))</f>
        <v/>
      </c>
      <c r="BA891" s="412" t="str">
        <f>IF(AQ891="","",VLOOKUP(AQ891,作業者名!$B$4:$C$100,2,FALSE))</f>
        <v/>
      </c>
      <c r="BB891" s="412" t="str">
        <f>IF(AR891="","",VLOOKUP(AR891,作業者名!$B$4:$C$100,2,FALSE))</f>
        <v/>
      </c>
      <c r="BC891" s="412" t="str">
        <f>IF(G891="","",VLOOKUP(J891,中子データ!B$4:N$6004,12,FALSE))</f>
        <v/>
      </c>
      <c r="BD891" s="413" t="str">
        <f>IF(G891="","",VLOOKUP(J891,中子データ!$B$4:$P$4500,15,FALSE))</f>
        <v/>
      </c>
    </row>
    <row r="892" spans="1:56" x14ac:dyDescent="0.15">
      <c r="A892" s="7" t="str">
        <f>IF(G892="","",VLOOKUP(H892,マシン名!$B$4:$C$93,2,FALSE))</f>
        <v/>
      </c>
      <c r="B892" s="7" t="str">
        <f>IF(G892="","",VLOOKUP(I892,作業者名!$B$4:$C$100,2,FALSE))</f>
        <v/>
      </c>
      <c r="C892" s="7" t="str">
        <f>IF(G892="","",VLOOKUP(J892,中子データ!$B$4:$H$4500,2,FALSE))</f>
        <v/>
      </c>
      <c r="D892" s="8" t="str">
        <f>IF(G892="","",VLOOKUP(J892,中子データ!$B$4:$H$4500,4,FALSE))</f>
        <v/>
      </c>
      <c r="E892" s="231" t="str">
        <f t="shared" si="439"/>
        <v/>
      </c>
      <c r="G892" s="238"/>
      <c r="H892" s="9"/>
      <c r="I892" s="9"/>
      <c r="J892" s="9"/>
      <c r="K892" s="10"/>
      <c r="L892" s="10"/>
      <c r="M892" s="6"/>
      <c r="N892" s="6">
        <f t="shared" ref="N892:N897" si="443">L892-SUM(O892:Z892)</f>
        <v>0</v>
      </c>
      <c r="O892" s="250"/>
      <c r="P892" s="250"/>
      <c r="Q892" s="250"/>
      <c r="R892" s="250"/>
      <c r="S892" s="250"/>
      <c r="T892" s="250"/>
      <c r="U892" s="250"/>
      <c r="V892" s="250"/>
      <c r="W892" s="250"/>
      <c r="X892" s="250"/>
      <c r="Y892" s="250"/>
      <c r="Z892" s="250"/>
      <c r="AA892" s="194"/>
      <c r="AB892" s="457">
        <f t="shared" si="441"/>
        <v>0</v>
      </c>
      <c r="AC892" s="11"/>
      <c r="AD892" s="11"/>
      <c r="AE892" s="11"/>
      <c r="AF892" s="11"/>
      <c r="AG892" s="11"/>
      <c r="AH892" s="11"/>
      <c r="AI892" s="11"/>
      <c r="AJ892" s="12"/>
      <c r="AK892" s="445" t="str">
        <f>IF(G892="","",VLOOKUP(J892,中子データ!$B$4:$H$4500,3,FALSE))</f>
        <v/>
      </c>
      <c r="AL892" s="445" t="str">
        <f>IF(G892="","",VLOOKUP(J892,中子データ!$B$4:$H$4500,5,FALSE))</f>
        <v/>
      </c>
      <c r="AM892" s="445" t="str">
        <f>IF(G892="","",VLOOKUP(J892,中子データ!$B$4:$H$4500,6,FALSE))</f>
        <v/>
      </c>
      <c r="AN892" s="418"/>
      <c r="AO892" s="419"/>
      <c r="AP892" s="420"/>
      <c r="AQ892" s="421"/>
      <c r="AR892" s="420"/>
      <c r="AS892" s="436"/>
      <c r="AT892" s="436"/>
      <c r="AU892" s="422"/>
      <c r="AV892" s="11"/>
      <c r="AW892" s="11"/>
      <c r="AX892" s="410">
        <f t="shared" si="438"/>
        <v>0</v>
      </c>
      <c r="AY892" s="411" t="str">
        <f>IF(G892="","",VLOOKUP(J892,中子データ!$B$4:$M$5999,10,FALSE))</f>
        <v/>
      </c>
      <c r="AZ892" s="438" t="str">
        <f>IF(G892="","",VLOOKUP(J892,中子データ!$B$4:$M$5999,9,FALSE))</f>
        <v/>
      </c>
      <c r="BA892" s="412" t="str">
        <f>IF(AQ892="","",VLOOKUP(AQ892,作業者名!$B$4:$C$100,2,FALSE))</f>
        <v/>
      </c>
      <c r="BB892" s="412" t="str">
        <f>IF(AR892="","",VLOOKUP(AR892,作業者名!$B$4:$C$100,2,FALSE))</f>
        <v/>
      </c>
      <c r="BC892" s="412" t="str">
        <f>IF(G892="","",VLOOKUP(J892,中子データ!B$4:N$6004,12,FALSE))</f>
        <v/>
      </c>
      <c r="BD892" s="413" t="str">
        <f>IF(G892="","",VLOOKUP(J892,中子データ!$B$4:$P$4500,15,FALSE))</f>
        <v/>
      </c>
    </row>
    <row r="893" spans="1:56" x14ac:dyDescent="0.15">
      <c r="A893" s="7" t="str">
        <f>IF(G893="","",VLOOKUP(H893,マシン名!$B$4:$C$93,2,FALSE))</f>
        <v/>
      </c>
      <c r="B893" s="7" t="str">
        <f>IF(G893="","",VLOOKUP(I893,作業者名!$B$4:$C$100,2,FALSE))</f>
        <v/>
      </c>
      <c r="C893" s="7" t="str">
        <f>IF(G893="","",VLOOKUP(J893,中子データ!$B$4:$H$4500,2,FALSE))</f>
        <v/>
      </c>
      <c r="D893" s="8" t="str">
        <f>IF(G893="","",VLOOKUP(J893,中子データ!$B$4:$H$4500,4,FALSE))</f>
        <v/>
      </c>
      <c r="E893" s="231" t="str">
        <f t="shared" si="439"/>
        <v/>
      </c>
      <c r="G893" s="238"/>
      <c r="H893" s="9"/>
      <c r="I893" s="9"/>
      <c r="J893" s="9"/>
      <c r="K893" s="10"/>
      <c r="L893" s="10"/>
      <c r="M893" s="6"/>
      <c r="N893" s="6">
        <f t="shared" si="443"/>
        <v>0</v>
      </c>
      <c r="O893" s="250"/>
      <c r="P893" s="250"/>
      <c r="Q893" s="250"/>
      <c r="R893" s="250"/>
      <c r="S893" s="250"/>
      <c r="T893" s="250"/>
      <c r="U893" s="250"/>
      <c r="V893" s="250"/>
      <c r="W893" s="250"/>
      <c r="X893" s="250"/>
      <c r="Y893" s="250"/>
      <c r="Z893" s="194"/>
      <c r="AA893" s="194"/>
      <c r="AB893" s="457">
        <f t="shared" si="441"/>
        <v>0</v>
      </c>
      <c r="AC893" s="11"/>
      <c r="AD893" s="11"/>
      <c r="AE893" s="11"/>
      <c r="AF893" s="11"/>
      <c r="AG893" s="11"/>
      <c r="AH893" s="11"/>
      <c r="AI893" s="11"/>
      <c r="AJ893" s="12"/>
      <c r="AK893" s="445" t="str">
        <f>IF(G893="","",VLOOKUP(J893,中子データ!$B$4:$H$4500,3,FALSE))</f>
        <v/>
      </c>
      <c r="AL893" s="445" t="str">
        <f>IF(G893="","",VLOOKUP(J893,中子データ!$B$4:$H$4500,5,FALSE))</f>
        <v/>
      </c>
      <c r="AM893" s="445" t="str">
        <f>IF(G893="","",VLOOKUP(J893,中子データ!$B$4:$H$4500,6,FALSE))</f>
        <v/>
      </c>
      <c r="AN893" s="418"/>
      <c r="AO893" s="419"/>
      <c r="AP893" s="420"/>
      <c r="AQ893" s="421"/>
      <c r="AR893" s="420"/>
      <c r="AS893" s="436"/>
      <c r="AT893" s="436"/>
      <c r="AU893" s="422"/>
      <c r="AV893" s="11"/>
      <c r="AW893" s="11"/>
      <c r="AX893" s="410">
        <f t="shared" si="438"/>
        <v>0</v>
      </c>
      <c r="AY893" s="411" t="str">
        <f>IF(G893="","",VLOOKUP(J893,中子データ!$B$4:$M$5999,10,FALSE))</f>
        <v/>
      </c>
      <c r="AZ893" s="438" t="str">
        <f>IF(G893="","",VLOOKUP(J893,中子データ!$B$4:$M$5999,9,FALSE))</f>
        <v/>
      </c>
      <c r="BA893" s="412" t="str">
        <f>IF(AQ893="","",VLOOKUP(AQ893,作業者名!$B$4:$C$100,2,FALSE))</f>
        <v/>
      </c>
      <c r="BB893" s="412" t="str">
        <f>IF(AR893="","",VLOOKUP(AR893,作業者名!$B$4:$C$100,2,FALSE))</f>
        <v/>
      </c>
      <c r="BC893" s="412" t="str">
        <f>IF(G893="","",VLOOKUP(J893,中子データ!B$4:N$6004,12,FALSE))</f>
        <v/>
      </c>
      <c r="BD893" s="413" t="str">
        <f>IF(G893="","",VLOOKUP(J893,中子データ!$B$4:$P$4500,15,FALSE))</f>
        <v/>
      </c>
    </row>
    <row r="894" spans="1:56" x14ac:dyDescent="0.15">
      <c r="A894" s="7" t="str">
        <f>IF(G894="","",VLOOKUP(H894,マシン名!$B$4:$C$93,2,FALSE))</f>
        <v/>
      </c>
      <c r="B894" s="7" t="str">
        <f>IF(G894="","",VLOOKUP(I894,作業者名!$B$4:$C$100,2,FALSE))</f>
        <v/>
      </c>
      <c r="C894" s="7" t="str">
        <f>IF(G894="","",VLOOKUP(J894,中子データ!$B$4:$H$4500,2,FALSE))</f>
        <v/>
      </c>
      <c r="D894" s="8" t="str">
        <f>IF(G894="","",VLOOKUP(J894,中子データ!$B$4:$H$4500,4,FALSE))</f>
        <v/>
      </c>
      <c r="E894" s="231" t="str">
        <f t="shared" si="439"/>
        <v/>
      </c>
      <c r="G894" s="238"/>
      <c r="H894" s="9"/>
      <c r="I894" s="9"/>
      <c r="J894" s="9"/>
      <c r="K894" s="10"/>
      <c r="L894" s="10"/>
      <c r="M894" s="6"/>
      <c r="N894" s="6">
        <f t="shared" si="443"/>
        <v>0</v>
      </c>
      <c r="O894" s="250"/>
      <c r="P894" s="250"/>
      <c r="Q894" s="250"/>
      <c r="R894" s="250"/>
      <c r="S894" s="250"/>
      <c r="T894" s="250"/>
      <c r="U894" s="250"/>
      <c r="V894" s="250"/>
      <c r="W894" s="250"/>
      <c r="X894" s="250"/>
      <c r="Y894" s="250"/>
      <c r="Z894" s="194"/>
      <c r="AA894" s="194"/>
      <c r="AB894" s="457">
        <f t="shared" si="441"/>
        <v>0</v>
      </c>
      <c r="AC894" s="11"/>
      <c r="AD894" s="11"/>
      <c r="AE894" s="11"/>
      <c r="AF894" s="11"/>
      <c r="AG894" s="11"/>
      <c r="AH894" s="11"/>
      <c r="AI894" s="11"/>
      <c r="AJ894" s="12"/>
      <c r="AK894" s="445" t="str">
        <f>IF(G894="","",VLOOKUP(J894,中子データ!$B$4:$H$4500,3,FALSE))</f>
        <v/>
      </c>
      <c r="AL894" s="445" t="str">
        <f>IF(G894="","",VLOOKUP(J894,中子データ!$B$4:$H$4500,5,FALSE))</f>
        <v/>
      </c>
      <c r="AM894" s="445" t="str">
        <f>IF(G894="","",VLOOKUP(J894,中子データ!$B$4:$H$4500,6,FALSE))</f>
        <v/>
      </c>
      <c r="AN894" s="418"/>
      <c r="AO894" s="419"/>
      <c r="AP894" s="420"/>
      <c r="AQ894" s="421"/>
      <c r="AR894" s="420"/>
      <c r="AS894" s="436"/>
      <c r="AT894" s="436"/>
      <c r="AU894" s="422"/>
      <c r="AV894" s="11"/>
      <c r="AW894" s="11"/>
      <c r="AX894" s="410">
        <f t="shared" si="438"/>
        <v>0</v>
      </c>
      <c r="AY894" s="411" t="str">
        <f>IF(G894="","",VLOOKUP(J894,中子データ!$B$4:$M$5999,10,FALSE))</f>
        <v/>
      </c>
      <c r="AZ894" s="438" t="str">
        <f>IF(G894="","",VLOOKUP(J894,中子データ!$B$4:$M$5999,9,FALSE))</f>
        <v/>
      </c>
      <c r="BA894" s="412" t="str">
        <f>IF(AQ894="","",VLOOKUP(AQ894,作業者名!$B$4:$C$100,2,FALSE))</f>
        <v/>
      </c>
      <c r="BB894" s="412" t="str">
        <f>IF(AR894="","",VLOOKUP(AR894,作業者名!$B$4:$C$100,2,FALSE))</f>
        <v/>
      </c>
      <c r="BC894" s="412" t="str">
        <f>IF(G894="","",VLOOKUP(J894,中子データ!B$4:N$6004,12,FALSE))</f>
        <v/>
      </c>
      <c r="BD894" s="413" t="str">
        <f>IF(G894="","",VLOOKUP(J894,中子データ!$B$4:$P$4500,15,FALSE))</f>
        <v/>
      </c>
    </row>
    <row r="895" spans="1:56" x14ac:dyDescent="0.15">
      <c r="A895" s="7" t="str">
        <f>IF(G895="","",VLOOKUP(H895,マシン名!$B$4:$C$93,2,FALSE))</f>
        <v/>
      </c>
      <c r="B895" s="7" t="str">
        <f>IF(G895="","",VLOOKUP(I895,作業者名!$B$4:$C$100,2,FALSE))</f>
        <v/>
      </c>
      <c r="C895" s="7" t="str">
        <f>IF(G895="","",VLOOKUP(J895,中子データ!$B$4:$H$4500,2,FALSE))</f>
        <v/>
      </c>
      <c r="D895" s="8" t="str">
        <f>IF(G895="","",VLOOKUP(J895,中子データ!$B$4:$H$4500,4,FALSE))</f>
        <v/>
      </c>
      <c r="E895" s="231" t="str">
        <f t="shared" si="439"/>
        <v/>
      </c>
      <c r="G895" s="238"/>
      <c r="H895" s="9"/>
      <c r="I895" s="9"/>
      <c r="J895" s="9"/>
      <c r="K895" s="10"/>
      <c r="L895" s="10"/>
      <c r="M895" s="6"/>
      <c r="N895" s="6">
        <f t="shared" si="443"/>
        <v>0</v>
      </c>
      <c r="O895" s="250"/>
      <c r="P895" s="250"/>
      <c r="Q895" s="250"/>
      <c r="R895" s="250"/>
      <c r="S895" s="250"/>
      <c r="T895" s="250"/>
      <c r="U895" s="250"/>
      <c r="V895" s="250"/>
      <c r="W895" s="250"/>
      <c r="X895" s="250"/>
      <c r="Y895" s="250"/>
      <c r="Z895" s="194"/>
      <c r="AA895" s="194"/>
      <c r="AB895" s="457">
        <f t="shared" si="441"/>
        <v>0</v>
      </c>
      <c r="AC895" s="11"/>
      <c r="AD895" s="11"/>
      <c r="AE895" s="11"/>
      <c r="AF895" s="11"/>
      <c r="AG895" s="11"/>
      <c r="AH895" s="11"/>
      <c r="AI895" s="11"/>
      <c r="AJ895" s="12"/>
      <c r="AK895" s="445" t="str">
        <f>IF(G895="","",VLOOKUP(J895,中子データ!$B$4:$H$4500,3,FALSE))</f>
        <v/>
      </c>
      <c r="AL895" s="445" t="str">
        <f>IF(G895="","",VLOOKUP(J895,中子データ!$B$4:$H$4500,5,FALSE))</f>
        <v/>
      </c>
      <c r="AM895" s="445" t="str">
        <f>IF(G895="","",VLOOKUP(J895,中子データ!$B$4:$H$4500,6,FALSE))</f>
        <v/>
      </c>
      <c r="AN895" s="418"/>
      <c r="AO895" s="419"/>
      <c r="AP895" s="420"/>
      <c r="AQ895" s="421"/>
      <c r="AR895" s="420"/>
      <c r="AS895" s="436"/>
      <c r="AT895" s="436"/>
      <c r="AU895" s="422"/>
      <c r="AV895" s="11"/>
      <c r="AW895" s="11"/>
      <c r="AX895" s="410">
        <f t="shared" ref="AX895:AX958" si="444">L895-O895-P895-Q895-R895--S895-T895-U895-V895-W895-X895-Y895-Z895</f>
        <v>0</v>
      </c>
      <c r="AY895" s="411" t="str">
        <f>IF(G895="","",VLOOKUP(J895,中子データ!$B$4:$M$5999,10,FALSE))</f>
        <v/>
      </c>
      <c r="AZ895" s="438" t="str">
        <f>IF(G895="","",VLOOKUP(J895,中子データ!$B$4:$M$5999,9,FALSE))</f>
        <v/>
      </c>
      <c r="BA895" s="412" t="str">
        <f>IF(AQ895="","",VLOOKUP(AQ895,作業者名!$B$4:$C$100,2,FALSE))</f>
        <v/>
      </c>
      <c r="BB895" s="412" t="str">
        <f>IF(AR895="","",VLOOKUP(AR895,作業者名!$B$4:$C$100,2,FALSE))</f>
        <v/>
      </c>
      <c r="BC895" s="412" t="str">
        <f>IF(G895="","",VLOOKUP(J895,中子データ!B$4:N$6004,12,FALSE))</f>
        <v/>
      </c>
      <c r="BD895" s="413" t="str">
        <f>IF(G895="","",VLOOKUP(J895,中子データ!$B$4:$P$4500,15,FALSE))</f>
        <v/>
      </c>
    </row>
    <row r="896" spans="1:56" x14ac:dyDescent="0.15">
      <c r="A896" s="7" t="str">
        <f>IF(G896="","",VLOOKUP(H896,マシン名!$B$4:$C$93,2,FALSE))</f>
        <v/>
      </c>
      <c r="B896" s="7" t="str">
        <f>IF(G896="","",VLOOKUP(I896,作業者名!$B$4:$C$100,2,FALSE))</f>
        <v/>
      </c>
      <c r="C896" s="7" t="str">
        <f>IF(G896="","",VLOOKUP(J896,中子データ!$B$4:$H$4500,2,FALSE))</f>
        <v/>
      </c>
      <c r="D896" s="8" t="str">
        <f>IF(G896="","",VLOOKUP(J896,中子データ!$B$4:$H$4500,4,FALSE))</f>
        <v/>
      </c>
      <c r="E896" s="231" t="str">
        <f t="shared" si="439"/>
        <v/>
      </c>
      <c r="G896" s="238"/>
      <c r="H896" s="9"/>
      <c r="I896" s="9"/>
      <c r="J896" s="9"/>
      <c r="K896" s="10"/>
      <c r="L896" s="10"/>
      <c r="M896" s="6"/>
      <c r="N896" s="6">
        <f t="shared" si="443"/>
        <v>0</v>
      </c>
      <c r="O896" s="250"/>
      <c r="P896" s="250"/>
      <c r="Q896" s="250"/>
      <c r="R896" s="250"/>
      <c r="S896" s="250"/>
      <c r="T896" s="250"/>
      <c r="U896" s="250"/>
      <c r="V896" s="250"/>
      <c r="W896" s="250"/>
      <c r="X896" s="250"/>
      <c r="Y896" s="250"/>
      <c r="Z896" s="194"/>
      <c r="AA896" s="194"/>
      <c r="AB896" s="457">
        <f t="shared" si="441"/>
        <v>0</v>
      </c>
      <c r="AC896" s="11"/>
      <c r="AD896" s="11"/>
      <c r="AE896" s="11"/>
      <c r="AF896" s="11"/>
      <c r="AG896" s="11"/>
      <c r="AH896" s="11"/>
      <c r="AI896" s="11"/>
      <c r="AJ896" s="12"/>
      <c r="AK896" s="445" t="str">
        <f>IF(G896="","",VLOOKUP(J896,中子データ!$B$4:$H$4500,3,FALSE))</f>
        <v/>
      </c>
      <c r="AL896" s="445" t="str">
        <f>IF(G896="","",VLOOKUP(J896,中子データ!$B$4:$H$4500,5,FALSE))</f>
        <v/>
      </c>
      <c r="AM896" s="445" t="str">
        <f>IF(G896="","",VLOOKUP(J896,中子データ!$B$4:$H$4500,6,FALSE))</f>
        <v/>
      </c>
      <c r="AN896" s="418"/>
      <c r="AO896" s="419"/>
      <c r="AP896" s="420"/>
      <c r="AQ896" s="421"/>
      <c r="AR896" s="420"/>
      <c r="AS896" s="436"/>
      <c r="AT896" s="436"/>
      <c r="AU896" s="422"/>
      <c r="AV896" s="11"/>
      <c r="AW896" s="11"/>
      <c r="AX896" s="410">
        <f t="shared" si="444"/>
        <v>0</v>
      </c>
      <c r="AY896" s="411" t="str">
        <f>IF(G896="","",VLOOKUP(J896,中子データ!$B$4:$M$5999,10,FALSE))</f>
        <v/>
      </c>
      <c r="AZ896" s="438" t="str">
        <f>IF(G896="","",VLOOKUP(J896,中子データ!$B$4:$M$5999,9,FALSE))</f>
        <v/>
      </c>
      <c r="BA896" s="412" t="str">
        <f>IF(AQ896="","",VLOOKUP(AQ896,作業者名!$B$4:$C$100,2,FALSE))</f>
        <v/>
      </c>
      <c r="BB896" s="412" t="str">
        <f>IF(AR896="","",VLOOKUP(AR896,作業者名!$B$4:$C$100,2,FALSE))</f>
        <v/>
      </c>
      <c r="BC896" s="412" t="str">
        <f>IF(G896="","",VLOOKUP(J896,中子データ!B$4:N$6004,12,FALSE))</f>
        <v/>
      </c>
      <c r="BD896" s="413" t="str">
        <f>IF(G896="","",VLOOKUP(J896,中子データ!$B$4:$P$4500,15,FALSE))</f>
        <v/>
      </c>
    </row>
    <row r="897" spans="1:56" x14ac:dyDescent="0.15">
      <c r="A897" s="7" t="str">
        <f>IF(G897="","",VLOOKUP(H897,マシン名!$B$4:$C$93,2,FALSE))</f>
        <v/>
      </c>
      <c r="B897" s="7" t="str">
        <f>IF(G897="","",VLOOKUP(I897,作業者名!$B$4:$C$100,2,FALSE))</f>
        <v/>
      </c>
      <c r="C897" s="7" t="str">
        <f>IF(G897="","",VLOOKUP(J897,中子データ!$B$4:$H$4500,2,FALSE))</f>
        <v/>
      </c>
      <c r="D897" s="8" t="str">
        <f>IF(G897="","",VLOOKUP(J897,中子データ!$B$4:$H$4500,4,FALSE))</f>
        <v/>
      </c>
      <c r="E897" s="231" t="str">
        <f t="shared" si="439"/>
        <v/>
      </c>
      <c r="G897" s="238"/>
      <c r="H897" s="9"/>
      <c r="I897" s="9"/>
      <c r="J897" s="9"/>
      <c r="K897" s="10"/>
      <c r="L897" s="10"/>
      <c r="M897" s="6"/>
      <c r="N897" s="6">
        <f t="shared" si="443"/>
        <v>0</v>
      </c>
      <c r="O897" s="250"/>
      <c r="P897" s="250"/>
      <c r="Q897" s="250"/>
      <c r="R897" s="250"/>
      <c r="S897" s="250"/>
      <c r="T897" s="250"/>
      <c r="U897" s="250"/>
      <c r="V897" s="250"/>
      <c r="W897" s="250"/>
      <c r="X897" s="250"/>
      <c r="Y897" s="250"/>
      <c r="Z897" s="194"/>
      <c r="AA897" s="194"/>
      <c r="AB897" s="457">
        <f t="shared" si="441"/>
        <v>0</v>
      </c>
      <c r="AC897" s="11"/>
      <c r="AD897" s="11"/>
      <c r="AE897" s="11"/>
      <c r="AF897" s="11"/>
      <c r="AG897" s="11"/>
      <c r="AH897" s="11"/>
      <c r="AI897" s="11"/>
      <c r="AJ897" s="12"/>
      <c r="AK897" s="445" t="str">
        <f>IF(G897="","",VLOOKUP(J897,中子データ!$B$4:$H$4500,3,FALSE))</f>
        <v/>
      </c>
      <c r="AL897" s="445" t="str">
        <f>IF(G897="","",VLOOKUP(J897,中子データ!$B$4:$H$4500,5,FALSE))</f>
        <v/>
      </c>
      <c r="AM897" s="445" t="str">
        <f>IF(G897="","",VLOOKUP(J897,中子データ!$B$4:$H$4500,6,FALSE))</f>
        <v/>
      </c>
      <c r="AN897" s="418"/>
      <c r="AO897" s="419"/>
      <c r="AP897" s="420"/>
      <c r="AQ897" s="421"/>
      <c r="AR897" s="420"/>
      <c r="AS897" s="436"/>
      <c r="AT897" s="436"/>
      <c r="AU897" s="422"/>
      <c r="AV897" s="11"/>
      <c r="AW897" s="11"/>
      <c r="AX897" s="410">
        <f t="shared" si="444"/>
        <v>0</v>
      </c>
      <c r="AY897" s="411" t="str">
        <f>IF(G897="","",VLOOKUP(J897,中子データ!$B$4:$M$5999,10,FALSE))</f>
        <v/>
      </c>
      <c r="AZ897" s="438" t="str">
        <f>IF(G897="","",VLOOKUP(J897,中子データ!$B$4:$M$5999,9,FALSE))</f>
        <v/>
      </c>
      <c r="BA897" s="412" t="str">
        <f>IF(AQ897="","",VLOOKUP(AQ897,作業者名!$B$4:$C$100,2,FALSE))</f>
        <v/>
      </c>
      <c r="BB897" s="412" t="str">
        <f>IF(AR897="","",VLOOKUP(AR897,作業者名!$B$4:$C$100,2,FALSE))</f>
        <v/>
      </c>
      <c r="BC897" s="412" t="str">
        <f>IF(G897="","",VLOOKUP(J897,中子データ!B$4:N$6004,12,FALSE))</f>
        <v/>
      </c>
      <c r="BD897" s="413" t="str">
        <f>IF(G897="","",VLOOKUP(J897,中子データ!$B$4:$P$4500,15,FALSE))</f>
        <v/>
      </c>
    </row>
    <row r="898" spans="1:56" x14ac:dyDescent="0.15">
      <c r="A898" s="7" t="str">
        <f>IF(G898="","",VLOOKUP(H898,マシン名!$B$4:$C$93,2,FALSE))</f>
        <v/>
      </c>
      <c r="B898" s="7" t="str">
        <f>IF(G898="","",VLOOKUP(I898,作業者名!$B$4:$C$100,2,FALSE))</f>
        <v/>
      </c>
      <c r="C898" s="7" t="str">
        <f>IF(G898="","",VLOOKUP(J898,中子データ!$B$4:$H$4500,2,FALSE))</f>
        <v/>
      </c>
      <c r="D898" s="8" t="str">
        <f>IF(G898="","",VLOOKUP(J898,中子データ!$B$4:$H$4500,4,FALSE))</f>
        <v/>
      </c>
      <c r="E898" s="231" t="str">
        <f t="shared" si="439"/>
        <v/>
      </c>
      <c r="G898" s="238"/>
      <c r="H898" s="9"/>
      <c r="I898" s="9"/>
      <c r="J898" s="9"/>
      <c r="K898" s="10"/>
      <c r="L898" s="10"/>
      <c r="M898" s="6"/>
      <c r="N898" s="6">
        <f>L898-SUM(O898:Z898)</f>
        <v>0</v>
      </c>
      <c r="O898" s="250"/>
      <c r="P898" s="250"/>
      <c r="Q898" s="250"/>
      <c r="R898" s="250"/>
      <c r="S898" s="250"/>
      <c r="T898" s="250"/>
      <c r="U898" s="250"/>
      <c r="V898" s="250"/>
      <c r="W898" s="250"/>
      <c r="X898" s="250"/>
      <c r="Y898" s="250"/>
      <c r="Z898" s="194"/>
      <c r="AA898" s="194"/>
      <c r="AB898" s="457">
        <f t="shared" si="441"/>
        <v>0</v>
      </c>
      <c r="AC898" s="11"/>
      <c r="AD898" s="11"/>
      <c r="AE898" s="11"/>
      <c r="AF898" s="11"/>
      <c r="AG898" s="11"/>
      <c r="AH898" s="11"/>
      <c r="AI898" s="11"/>
      <c r="AJ898" s="12"/>
      <c r="AK898" s="445" t="str">
        <f>IF(G898="","",VLOOKUP(J898,中子データ!$B$4:$H$4500,3,FALSE))</f>
        <v/>
      </c>
      <c r="AL898" s="445" t="str">
        <f>IF(G898="","",VLOOKUP(J898,中子データ!$B$4:$H$4500,5,FALSE))</f>
        <v/>
      </c>
      <c r="AM898" s="445" t="str">
        <f>IF(G898="","",VLOOKUP(J898,中子データ!$B$4:$H$4500,6,FALSE))</f>
        <v/>
      </c>
      <c r="AN898" s="418"/>
      <c r="AO898" s="419"/>
      <c r="AP898" s="420"/>
      <c r="AQ898" s="421"/>
      <c r="AR898" s="420"/>
      <c r="AS898" s="436"/>
      <c r="AT898" s="436"/>
      <c r="AU898" s="422"/>
      <c r="AV898" s="11"/>
      <c r="AW898" s="11"/>
      <c r="AX898" s="410">
        <f t="shared" si="444"/>
        <v>0</v>
      </c>
      <c r="AY898" s="411" t="str">
        <f>IF(G898="","",VLOOKUP(J898,中子データ!$B$4:$M$5999,10,FALSE))</f>
        <v/>
      </c>
      <c r="AZ898" s="438" t="str">
        <f>IF(G898="","",VLOOKUP(J898,中子データ!$B$4:$M$5999,9,FALSE))</f>
        <v/>
      </c>
      <c r="BA898" s="412" t="str">
        <f>IF(AQ898="","",VLOOKUP(AQ898,作業者名!$B$4:$C$100,2,FALSE))</f>
        <v/>
      </c>
      <c r="BB898" s="412" t="str">
        <f>IF(AR898="","",VLOOKUP(AR898,作業者名!$B$4:$C$100,2,FALSE))</f>
        <v/>
      </c>
      <c r="BC898" s="412" t="str">
        <f>IF(G898="","",VLOOKUP(J898,中子データ!B$4:N$6004,12,FALSE))</f>
        <v/>
      </c>
      <c r="BD898" s="413" t="str">
        <f>IF(G898="","",VLOOKUP(J898,中子データ!$B$4:$P$4500,15,FALSE))</f>
        <v/>
      </c>
    </row>
    <row r="899" spans="1:56" x14ac:dyDescent="0.15">
      <c r="A899" s="7" t="str">
        <f>IF(G899="","",VLOOKUP(H899,マシン名!$B$4:$C$93,2,FALSE))</f>
        <v/>
      </c>
      <c r="B899" s="7" t="str">
        <f>IF(G899="","",VLOOKUP(I899,作業者名!$B$4:$C$100,2,FALSE))</f>
        <v/>
      </c>
      <c r="C899" s="7" t="str">
        <f>IF(G899="","",VLOOKUP(J899,中子データ!$B$4:$H$4500,2,FALSE))</f>
        <v/>
      </c>
      <c r="D899" s="8" t="str">
        <f>IF(G899="","",VLOOKUP(J899,中子データ!$B$4:$H$4500,4,FALSE))</f>
        <v/>
      </c>
      <c r="E899" s="231" t="str">
        <f t="shared" si="439"/>
        <v/>
      </c>
      <c r="G899" s="238"/>
      <c r="H899" s="9"/>
      <c r="I899" s="9"/>
      <c r="J899" s="9"/>
      <c r="K899" s="10"/>
      <c r="L899" s="10"/>
      <c r="M899" s="6"/>
      <c r="N899" s="6">
        <f>L899-SUM(O899:Z899)</f>
        <v>0</v>
      </c>
      <c r="O899" s="250"/>
      <c r="P899" s="250"/>
      <c r="Q899" s="250"/>
      <c r="R899" s="250"/>
      <c r="S899" s="250"/>
      <c r="T899" s="250"/>
      <c r="U899" s="250"/>
      <c r="V899" s="250"/>
      <c r="W899" s="250"/>
      <c r="X899" s="250"/>
      <c r="Y899" s="250"/>
      <c r="Z899" s="4"/>
      <c r="AA899" s="429"/>
      <c r="AB899" s="457">
        <f t="shared" si="441"/>
        <v>0</v>
      </c>
      <c r="AC899" s="11"/>
      <c r="AD899" s="11"/>
      <c r="AE899" s="11"/>
      <c r="AF899" s="11"/>
      <c r="AG899" s="11"/>
      <c r="AH899" s="11"/>
      <c r="AI899" s="11"/>
      <c r="AJ899" s="12"/>
      <c r="AK899" s="445" t="str">
        <f>IF(G899="","",VLOOKUP(J899,中子データ!$B$4:$H$4500,3,FALSE))</f>
        <v/>
      </c>
      <c r="AL899" s="445" t="str">
        <f>IF(G899="","",VLOOKUP(J899,中子データ!$B$4:$H$4500,5,FALSE))</f>
        <v/>
      </c>
      <c r="AM899" s="445" t="str">
        <f>IF(G899="","",VLOOKUP(J899,中子データ!$B$4:$H$4500,6,FALSE))</f>
        <v/>
      </c>
      <c r="AN899" s="418"/>
      <c r="AO899" s="419"/>
      <c r="AP899" s="420"/>
      <c r="AQ899" s="421"/>
      <c r="AR899" s="420"/>
      <c r="AS899" s="436"/>
      <c r="AT899" s="436"/>
      <c r="AU899" s="422"/>
      <c r="AV899" s="11"/>
      <c r="AW899" s="11"/>
      <c r="AX899" s="410">
        <f t="shared" si="444"/>
        <v>0</v>
      </c>
      <c r="AY899" s="411" t="str">
        <f>IF(G899="","",VLOOKUP(J899,中子データ!$B$4:$M$5999,10,FALSE))</f>
        <v/>
      </c>
      <c r="AZ899" s="438" t="str">
        <f>IF(G899="","",VLOOKUP(J899,中子データ!$B$4:$M$5999,9,FALSE))</f>
        <v/>
      </c>
      <c r="BA899" s="412" t="str">
        <f>IF(AQ899="","",VLOOKUP(AQ899,作業者名!$B$4:$C$100,2,FALSE))</f>
        <v/>
      </c>
      <c r="BB899" s="412" t="str">
        <f>IF(AR899="","",VLOOKUP(AR899,作業者名!$B$4:$C$100,2,FALSE))</f>
        <v/>
      </c>
      <c r="BC899" s="412" t="str">
        <f>IF(G899="","",VLOOKUP(J899,中子データ!B$4:N$6004,12,FALSE))</f>
        <v/>
      </c>
      <c r="BD899" s="413" t="str">
        <f>IF(G899="","",VLOOKUP(J899,中子データ!$B$4:$P$4500,15,FALSE))</f>
        <v/>
      </c>
    </row>
    <row r="900" spans="1:56" x14ac:dyDescent="0.15">
      <c r="A900" s="7" t="str">
        <f>IF(G900="","",VLOOKUP(H900,マシン名!$B$4:$C$93,2,FALSE))</f>
        <v/>
      </c>
      <c r="B900" s="7" t="str">
        <f>IF(G900="","",VLOOKUP(I900,作業者名!$B$4:$C$100,2,FALSE))</f>
        <v/>
      </c>
      <c r="C900" s="7" t="str">
        <f>IF(G900="","",VLOOKUP(J900,中子データ!$B$4:$H$4500,2,FALSE))</f>
        <v/>
      </c>
      <c r="D900" s="8" t="str">
        <f>IF(G900="","",VLOOKUP(J900,中子データ!$B$4:$H$4500,4,FALSE))</f>
        <v/>
      </c>
      <c r="E900" s="231" t="str">
        <f t="shared" si="439"/>
        <v/>
      </c>
      <c r="G900" s="238"/>
      <c r="H900" s="9"/>
      <c r="I900" s="9"/>
      <c r="J900" s="9"/>
      <c r="K900" s="10"/>
      <c r="L900" s="10"/>
      <c r="M900" s="6"/>
      <c r="N900" s="6">
        <f t="shared" ref="N900:N905" si="445">L900-SUM(O900:Z900)</f>
        <v>0</v>
      </c>
      <c r="O900" s="250"/>
      <c r="P900" s="250"/>
      <c r="Q900" s="250"/>
      <c r="R900" s="250"/>
      <c r="S900" s="250"/>
      <c r="T900" s="250"/>
      <c r="U900" s="250"/>
      <c r="V900" s="250"/>
      <c r="W900" s="250"/>
      <c r="X900" s="250"/>
      <c r="Y900" s="250"/>
      <c r="Z900" s="194"/>
      <c r="AA900" s="194"/>
      <c r="AB900" s="457">
        <f t="shared" si="441"/>
        <v>0</v>
      </c>
      <c r="AC900" s="11"/>
      <c r="AD900" s="11"/>
      <c r="AE900" s="11"/>
      <c r="AF900" s="11"/>
      <c r="AG900" s="11"/>
      <c r="AH900" s="11"/>
      <c r="AI900" s="11"/>
      <c r="AJ900" s="12"/>
      <c r="AK900" s="445" t="str">
        <f>IF(G900="","",VLOOKUP(J900,中子データ!$B$4:$H$4500,3,FALSE))</f>
        <v/>
      </c>
      <c r="AL900" s="445" t="str">
        <f>IF(G900="","",VLOOKUP(J900,中子データ!$B$4:$H$4500,5,FALSE))</f>
        <v/>
      </c>
      <c r="AM900" s="445" t="str">
        <f>IF(G900="","",VLOOKUP(J900,中子データ!$B$4:$H$4500,6,FALSE))</f>
        <v/>
      </c>
      <c r="AN900" s="418"/>
      <c r="AO900" s="419"/>
      <c r="AP900" s="420"/>
      <c r="AQ900" s="421"/>
      <c r="AR900" s="420"/>
      <c r="AS900" s="436"/>
      <c r="AT900" s="436"/>
      <c r="AU900" s="422"/>
      <c r="AV900" s="11"/>
      <c r="AW900" s="11"/>
      <c r="AX900" s="410">
        <f t="shared" si="444"/>
        <v>0</v>
      </c>
      <c r="AY900" s="411" t="str">
        <f>IF(G900="","",VLOOKUP(J900,中子データ!$B$4:$M$5999,10,FALSE))</f>
        <v/>
      </c>
      <c r="AZ900" s="438" t="str">
        <f>IF(G900="","",VLOOKUP(J900,中子データ!$B$4:$M$5999,9,FALSE))</f>
        <v/>
      </c>
      <c r="BA900" s="412" t="str">
        <f>IF(AQ900="","",VLOOKUP(AQ900,作業者名!$B$4:$C$100,2,FALSE))</f>
        <v/>
      </c>
      <c r="BB900" s="412" t="str">
        <f>IF(AR900="","",VLOOKUP(AR900,作業者名!$B$4:$C$100,2,FALSE))</f>
        <v/>
      </c>
      <c r="BC900" s="412" t="str">
        <f>IF(G900="","",VLOOKUP(J900,中子データ!B$4:N$6004,12,FALSE))</f>
        <v/>
      </c>
      <c r="BD900" s="413" t="str">
        <f>IF(G900="","",VLOOKUP(J900,中子データ!$B$4:$P$4500,15,FALSE))</f>
        <v/>
      </c>
    </row>
    <row r="901" spans="1:56" x14ac:dyDescent="0.15">
      <c r="A901" s="7" t="str">
        <f>IF(G901="","",VLOOKUP(H901,マシン名!$B$4:$C$93,2,FALSE))</f>
        <v/>
      </c>
      <c r="B901" s="7" t="str">
        <f>IF(G901="","",VLOOKUP(I901,作業者名!$B$4:$C$100,2,FALSE))</f>
        <v/>
      </c>
      <c r="C901" s="7" t="str">
        <f>IF(G901="","",VLOOKUP(J901,中子データ!$B$4:$H$4500,2,FALSE))</f>
        <v/>
      </c>
      <c r="D901" s="8" t="str">
        <f>IF(G901="","",VLOOKUP(J901,中子データ!$B$4:$H$4500,4,FALSE))</f>
        <v/>
      </c>
      <c r="E901" s="231" t="str">
        <f t="shared" ref="E901:E964" si="446">IF(G901="","",D901*K901-AB901)</f>
        <v/>
      </c>
      <c r="G901" s="238"/>
      <c r="H901" s="9"/>
      <c r="I901" s="9"/>
      <c r="J901" s="9"/>
      <c r="K901" s="10"/>
      <c r="L901" s="10"/>
      <c r="M901" s="6"/>
      <c r="N901" s="6">
        <f t="shared" si="445"/>
        <v>0</v>
      </c>
      <c r="O901" s="250"/>
      <c r="P901" s="250"/>
      <c r="Q901" s="250"/>
      <c r="R901" s="250"/>
      <c r="S901" s="250"/>
      <c r="T901" s="250"/>
      <c r="U901" s="250"/>
      <c r="V901" s="250"/>
      <c r="W901" s="250"/>
      <c r="X901" s="250"/>
      <c r="Y901" s="250"/>
      <c r="Z901" s="194"/>
      <c r="AA901" s="194"/>
      <c r="AB901" s="457">
        <f t="shared" si="441"/>
        <v>0</v>
      </c>
      <c r="AC901" s="11"/>
      <c r="AD901" s="11"/>
      <c r="AE901" s="11"/>
      <c r="AF901" s="11"/>
      <c r="AG901" s="11"/>
      <c r="AH901" s="11"/>
      <c r="AI901" s="11"/>
      <c r="AJ901" s="12"/>
      <c r="AK901" s="445" t="str">
        <f>IF(G901="","",VLOOKUP(J901,中子データ!$B$4:$H$4500,3,FALSE))</f>
        <v/>
      </c>
      <c r="AL901" s="445" t="str">
        <f>IF(G901="","",VLOOKUP(J901,中子データ!$B$4:$H$4500,5,FALSE))</f>
        <v/>
      </c>
      <c r="AM901" s="445" t="str">
        <f>IF(G901="","",VLOOKUP(J901,中子データ!$B$4:$H$4500,6,FALSE))</f>
        <v/>
      </c>
      <c r="AN901" s="418"/>
      <c r="AO901" s="419"/>
      <c r="AP901" s="420"/>
      <c r="AQ901" s="421"/>
      <c r="AR901" s="420"/>
      <c r="AS901" s="436"/>
      <c r="AT901" s="436"/>
      <c r="AU901" s="422"/>
      <c r="AV901" s="11"/>
      <c r="AW901" s="11"/>
      <c r="AX901" s="410">
        <f t="shared" si="444"/>
        <v>0</v>
      </c>
      <c r="AY901" s="411" t="str">
        <f>IF(G901="","",VLOOKUP(J901,中子データ!$B$4:$M$5999,10,FALSE))</f>
        <v/>
      </c>
      <c r="AZ901" s="438" t="str">
        <f>IF(G901="","",VLOOKUP(J901,中子データ!$B$4:$M$5999,9,FALSE))</f>
        <v/>
      </c>
      <c r="BA901" s="412" t="str">
        <f>IF(AQ901="","",VLOOKUP(AQ901,作業者名!$B$4:$C$100,2,FALSE))</f>
        <v/>
      </c>
      <c r="BB901" s="412" t="str">
        <f>IF(AR901="","",VLOOKUP(AR901,作業者名!$B$4:$C$100,2,FALSE))</f>
        <v/>
      </c>
      <c r="BC901" s="412" t="str">
        <f>IF(G901="","",VLOOKUP(J901,中子データ!B$4:N$6004,12,FALSE))</f>
        <v/>
      </c>
      <c r="BD901" s="413" t="str">
        <f>IF(G901="","",VLOOKUP(J901,中子データ!$B$4:$P$4500,15,FALSE))</f>
        <v/>
      </c>
    </row>
    <row r="902" spans="1:56" x14ac:dyDescent="0.15">
      <c r="A902" s="7" t="str">
        <f>IF(G902="","",VLOOKUP(H902,マシン名!$B$4:$C$93,2,FALSE))</f>
        <v/>
      </c>
      <c r="B902" s="7" t="str">
        <f>IF(G902="","",VLOOKUP(I902,作業者名!$B$4:$C$100,2,FALSE))</f>
        <v/>
      </c>
      <c r="C902" s="7" t="str">
        <f>IF(G902="","",VLOOKUP(J902,中子データ!$B$4:$H$4500,2,FALSE))</f>
        <v/>
      </c>
      <c r="D902" s="8" t="str">
        <f>IF(G902="","",VLOOKUP(J902,中子データ!$B$4:$H$4500,4,FALSE))</f>
        <v/>
      </c>
      <c r="E902" s="231" t="str">
        <f t="shared" si="446"/>
        <v/>
      </c>
      <c r="G902" s="238"/>
      <c r="H902" s="9"/>
      <c r="I902" s="9"/>
      <c r="J902" s="9"/>
      <c r="K902" s="10"/>
      <c r="L902" s="10"/>
      <c r="M902" s="6"/>
      <c r="N902" s="6">
        <f t="shared" si="445"/>
        <v>0</v>
      </c>
      <c r="O902" s="250"/>
      <c r="P902" s="250"/>
      <c r="Q902" s="250"/>
      <c r="R902" s="250"/>
      <c r="S902" s="250"/>
      <c r="T902" s="250"/>
      <c r="U902" s="250"/>
      <c r="V902" s="250"/>
      <c r="W902" s="250"/>
      <c r="X902" s="250"/>
      <c r="Y902" s="250"/>
      <c r="Z902" s="194"/>
      <c r="AA902" s="194"/>
      <c r="AB902" s="457">
        <f t="shared" ref="AB902:AB965" si="447">SUM(AC902:AJ902)</f>
        <v>0</v>
      </c>
      <c r="AC902" s="11"/>
      <c r="AD902" s="11"/>
      <c r="AE902" s="11"/>
      <c r="AF902" s="11"/>
      <c r="AG902" s="11"/>
      <c r="AH902" s="11"/>
      <c r="AI902" s="11"/>
      <c r="AJ902" s="12"/>
      <c r="AK902" s="445" t="str">
        <f>IF(G902="","",VLOOKUP(J902,中子データ!$B$4:$H$4500,3,FALSE))</f>
        <v/>
      </c>
      <c r="AL902" s="445" t="str">
        <f>IF(G902="","",VLOOKUP(J902,中子データ!$B$4:$H$4500,5,FALSE))</f>
        <v/>
      </c>
      <c r="AM902" s="445" t="str">
        <f>IF(G902="","",VLOOKUP(J902,中子データ!$B$4:$H$4500,6,FALSE))</f>
        <v/>
      </c>
      <c r="AN902" s="418"/>
      <c r="AO902" s="419"/>
      <c r="AP902" s="420"/>
      <c r="AQ902" s="421"/>
      <c r="AR902" s="420"/>
      <c r="AS902" s="436"/>
      <c r="AT902" s="436"/>
      <c r="AU902" s="422"/>
      <c r="AV902" s="11"/>
      <c r="AW902" s="11"/>
      <c r="AX902" s="410">
        <f t="shared" si="444"/>
        <v>0</v>
      </c>
      <c r="AY902" s="411" t="str">
        <f>IF(G902="","",VLOOKUP(J902,中子データ!$B$4:$M$5999,10,FALSE))</f>
        <v/>
      </c>
      <c r="AZ902" s="438" t="str">
        <f>IF(G902="","",VLOOKUP(J902,中子データ!$B$4:$M$5999,9,FALSE))</f>
        <v/>
      </c>
      <c r="BA902" s="412" t="str">
        <f>IF(AQ902="","",VLOOKUP(AQ902,作業者名!$B$4:$C$100,2,FALSE))</f>
        <v/>
      </c>
      <c r="BB902" s="412" t="str">
        <f>IF(AR902="","",VLOOKUP(AR902,作業者名!$B$4:$C$100,2,FALSE))</f>
        <v/>
      </c>
      <c r="BC902" s="412" t="str">
        <f>IF(G902="","",VLOOKUP(J902,中子データ!B$4:N$6004,12,FALSE))</f>
        <v/>
      </c>
      <c r="BD902" s="413" t="str">
        <f>IF(G902="","",VLOOKUP(J902,中子データ!$B$4:$P$4500,15,FALSE))</f>
        <v/>
      </c>
    </row>
    <row r="903" spans="1:56" x14ac:dyDescent="0.15">
      <c r="A903" s="7" t="str">
        <f>IF(G903="","",VLOOKUP(H903,マシン名!$B$4:$C$93,2,FALSE))</f>
        <v/>
      </c>
      <c r="B903" s="7" t="str">
        <f>IF(G903="","",VLOOKUP(I903,作業者名!$B$4:$C$100,2,FALSE))</f>
        <v/>
      </c>
      <c r="C903" s="7" t="str">
        <f>IF(G903="","",VLOOKUP(J903,中子データ!$B$4:$H$4500,2,FALSE))</f>
        <v/>
      </c>
      <c r="D903" s="8" t="str">
        <f>IF(G903="","",VLOOKUP(J903,中子データ!$B$4:$H$4500,4,FALSE))</f>
        <v/>
      </c>
      <c r="E903" s="231" t="str">
        <f t="shared" si="446"/>
        <v/>
      </c>
      <c r="G903" s="238"/>
      <c r="H903" s="9"/>
      <c r="I903" s="9"/>
      <c r="J903" s="9"/>
      <c r="K903" s="10"/>
      <c r="L903" s="10"/>
      <c r="M903" s="6"/>
      <c r="N903" s="6">
        <f t="shared" si="445"/>
        <v>0</v>
      </c>
      <c r="O903" s="250"/>
      <c r="P903" s="250"/>
      <c r="Q903" s="250"/>
      <c r="R903" s="250"/>
      <c r="S903" s="250"/>
      <c r="T903" s="250"/>
      <c r="U903" s="250"/>
      <c r="V903" s="250"/>
      <c r="W903" s="250"/>
      <c r="X903" s="250"/>
      <c r="Y903" s="250"/>
      <c r="Z903" s="194"/>
      <c r="AA903" s="194"/>
      <c r="AB903" s="457">
        <f t="shared" si="447"/>
        <v>0</v>
      </c>
      <c r="AC903" s="11"/>
      <c r="AD903" s="11"/>
      <c r="AE903" s="11"/>
      <c r="AF903" s="11"/>
      <c r="AG903" s="11"/>
      <c r="AH903" s="11"/>
      <c r="AI903" s="11"/>
      <c r="AJ903" s="12"/>
      <c r="AK903" s="445" t="str">
        <f>IF(G903="","",VLOOKUP(J903,中子データ!$B$4:$H$4500,3,FALSE))</f>
        <v/>
      </c>
      <c r="AL903" s="445" t="str">
        <f>IF(G903="","",VLOOKUP(J903,中子データ!$B$4:$H$4500,5,FALSE))</f>
        <v/>
      </c>
      <c r="AM903" s="445" t="str">
        <f>IF(G903="","",VLOOKUP(J903,中子データ!$B$4:$H$4500,6,FALSE))</f>
        <v/>
      </c>
      <c r="AN903" s="418"/>
      <c r="AO903" s="419"/>
      <c r="AP903" s="420"/>
      <c r="AQ903" s="421"/>
      <c r="AR903" s="420"/>
      <c r="AS903" s="436"/>
      <c r="AT903" s="436"/>
      <c r="AU903" s="422"/>
      <c r="AV903" s="11"/>
      <c r="AW903" s="11"/>
      <c r="AX903" s="410">
        <f t="shared" si="444"/>
        <v>0</v>
      </c>
      <c r="AY903" s="411" t="str">
        <f>IF(G903="","",VLOOKUP(J903,中子データ!$B$4:$M$5999,10,FALSE))</f>
        <v/>
      </c>
      <c r="AZ903" s="438" t="str">
        <f>IF(G903="","",VLOOKUP(J903,中子データ!$B$4:$M$5999,9,FALSE))</f>
        <v/>
      </c>
      <c r="BA903" s="412" t="str">
        <f>IF(AQ903="","",VLOOKUP(AQ903,作業者名!$B$4:$C$100,2,FALSE))</f>
        <v/>
      </c>
      <c r="BB903" s="412" t="str">
        <f>IF(AR903="","",VLOOKUP(AR903,作業者名!$B$4:$C$100,2,FALSE))</f>
        <v/>
      </c>
      <c r="BC903" s="412" t="str">
        <f>IF(G903="","",VLOOKUP(J903,中子データ!B$4:N$6004,12,FALSE))</f>
        <v/>
      </c>
      <c r="BD903" s="413" t="str">
        <f>IF(G903="","",VLOOKUP(J903,中子データ!$B$4:$P$4500,15,FALSE))</f>
        <v/>
      </c>
    </row>
    <row r="904" spans="1:56" x14ac:dyDescent="0.15">
      <c r="A904" s="7" t="str">
        <f>IF(G904="","",VLOOKUP(H904,マシン名!$B$4:$C$93,2,FALSE))</f>
        <v/>
      </c>
      <c r="B904" s="7" t="str">
        <f>IF(G904="","",VLOOKUP(I904,作業者名!$B$4:$C$100,2,FALSE))</f>
        <v/>
      </c>
      <c r="C904" s="7" t="str">
        <f>IF(G904="","",VLOOKUP(J904,中子データ!$B$4:$H$4500,2,FALSE))</f>
        <v/>
      </c>
      <c r="D904" s="8" t="str">
        <f>IF(G904="","",VLOOKUP(J904,中子データ!$B$4:$H$4500,4,FALSE))</f>
        <v/>
      </c>
      <c r="E904" s="231" t="str">
        <f t="shared" si="446"/>
        <v/>
      </c>
      <c r="G904" s="238"/>
      <c r="H904" s="9"/>
      <c r="I904" s="9"/>
      <c r="J904" s="9"/>
      <c r="K904" s="10"/>
      <c r="L904" s="10"/>
      <c r="M904" s="6"/>
      <c r="N904" s="6">
        <f t="shared" si="445"/>
        <v>0</v>
      </c>
      <c r="O904" s="250"/>
      <c r="P904" s="250"/>
      <c r="Q904" s="250"/>
      <c r="R904" s="250"/>
      <c r="S904" s="250"/>
      <c r="T904" s="250"/>
      <c r="U904" s="250"/>
      <c r="V904" s="250"/>
      <c r="W904" s="250"/>
      <c r="X904" s="250"/>
      <c r="Y904" s="250"/>
      <c r="Z904" s="194"/>
      <c r="AA904" s="194"/>
      <c r="AB904" s="457">
        <f t="shared" si="447"/>
        <v>0</v>
      </c>
      <c r="AC904" s="11"/>
      <c r="AD904" s="11"/>
      <c r="AE904" s="11"/>
      <c r="AF904" s="11"/>
      <c r="AG904" s="11"/>
      <c r="AH904" s="11"/>
      <c r="AI904" s="11"/>
      <c r="AJ904" s="12"/>
      <c r="AK904" s="445" t="str">
        <f>IF(G904="","",VLOOKUP(J904,中子データ!$B$4:$H$4500,3,FALSE))</f>
        <v/>
      </c>
      <c r="AL904" s="445" t="str">
        <f>IF(G904="","",VLOOKUP(J904,中子データ!$B$4:$H$4500,5,FALSE))</f>
        <v/>
      </c>
      <c r="AM904" s="445" t="str">
        <f>IF(G904="","",VLOOKUP(J904,中子データ!$B$4:$H$4500,6,FALSE))</f>
        <v/>
      </c>
      <c r="AN904" s="418"/>
      <c r="AO904" s="419"/>
      <c r="AP904" s="420"/>
      <c r="AQ904" s="421"/>
      <c r="AR904" s="420"/>
      <c r="AS904" s="436"/>
      <c r="AT904" s="436"/>
      <c r="AU904" s="422"/>
      <c r="AV904" s="11"/>
      <c r="AW904" s="11"/>
      <c r="AX904" s="410">
        <f t="shared" si="444"/>
        <v>0</v>
      </c>
      <c r="AY904" s="411" t="str">
        <f>IF(G904="","",VLOOKUP(J904,中子データ!$B$4:$M$5999,10,FALSE))</f>
        <v/>
      </c>
      <c r="AZ904" s="438" t="str">
        <f>IF(G904="","",VLOOKUP(J904,中子データ!$B$4:$M$5999,9,FALSE))</f>
        <v/>
      </c>
      <c r="BA904" s="412" t="str">
        <f>IF(AQ904="","",VLOOKUP(AQ904,作業者名!$B$4:$C$100,2,FALSE))</f>
        <v/>
      </c>
      <c r="BB904" s="412" t="str">
        <f>IF(AR904="","",VLOOKUP(AR904,作業者名!$B$4:$C$100,2,FALSE))</f>
        <v/>
      </c>
      <c r="BC904" s="412" t="str">
        <f>IF(G904="","",VLOOKUP(J904,中子データ!B$4:N$6004,12,FALSE))</f>
        <v/>
      </c>
      <c r="BD904" s="413" t="str">
        <f>IF(G904="","",VLOOKUP(J904,中子データ!$B$4:$P$4500,15,FALSE))</f>
        <v/>
      </c>
    </row>
    <row r="905" spans="1:56" x14ac:dyDescent="0.15">
      <c r="A905" s="7" t="str">
        <f>IF(G905="","",VLOOKUP(H905,マシン名!$B$4:$C$93,2,FALSE))</f>
        <v/>
      </c>
      <c r="B905" s="7" t="str">
        <f>IF(G905="","",VLOOKUP(I905,作業者名!$B$4:$C$100,2,FALSE))</f>
        <v/>
      </c>
      <c r="C905" s="7" t="str">
        <f>IF(G905="","",VLOOKUP(J905,中子データ!$B$4:$H$4500,2,FALSE))</f>
        <v/>
      </c>
      <c r="D905" s="8" t="str">
        <f>IF(G905="","",VLOOKUP(J905,中子データ!$B$4:$H$4500,4,FALSE))</f>
        <v/>
      </c>
      <c r="E905" s="231" t="str">
        <f t="shared" si="446"/>
        <v/>
      </c>
      <c r="G905" s="238"/>
      <c r="H905" s="9"/>
      <c r="I905" s="9"/>
      <c r="J905" s="9"/>
      <c r="K905" s="10"/>
      <c r="L905" s="10"/>
      <c r="M905" s="6"/>
      <c r="N905" s="6">
        <f t="shared" si="445"/>
        <v>0</v>
      </c>
      <c r="O905" s="250"/>
      <c r="P905" s="250"/>
      <c r="Q905" s="250"/>
      <c r="R905" s="250"/>
      <c r="S905" s="250"/>
      <c r="T905" s="250"/>
      <c r="U905" s="250"/>
      <c r="V905" s="250"/>
      <c r="W905" s="250"/>
      <c r="X905" s="250"/>
      <c r="Y905" s="250"/>
      <c r="Z905" s="4"/>
      <c r="AA905" s="429"/>
      <c r="AB905" s="457">
        <f t="shared" si="447"/>
        <v>0</v>
      </c>
      <c r="AC905" s="11"/>
      <c r="AD905" s="11"/>
      <c r="AE905" s="11"/>
      <c r="AF905" s="11"/>
      <c r="AG905" s="11"/>
      <c r="AH905" s="11"/>
      <c r="AI905" s="11"/>
      <c r="AJ905" s="12"/>
      <c r="AK905" s="445" t="str">
        <f>IF(G905="","",VLOOKUP(J905,中子データ!$B$4:$H$4500,3,FALSE))</f>
        <v/>
      </c>
      <c r="AL905" s="445" t="str">
        <f>IF(G905="","",VLOOKUP(J905,中子データ!$B$4:$H$4500,5,FALSE))</f>
        <v/>
      </c>
      <c r="AM905" s="445" t="str">
        <f>IF(G905="","",VLOOKUP(J905,中子データ!$B$4:$H$4500,6,FALSE))</f>
        <v/>
      </c>
      <c r="AN905" s="418"/>
      <c r="AO905" s="419"/>
      <c r="AP905" s="420"/>
      <c r="AQ905" s="421"/>
      <c r="AR905" s="420"/>
      <c r="AS905" s="436"/>
      <c r="AT905" s="436"/>
      <c r="AU905" s="422"/>
      <c r="AV905" s="11"/>
      <c r="AW905" s="11"/>
      <c r="AX905" s="410">
        <f t="shared" si="444"/>
        <v>0</v>
      </c>
      <c r="AY905" s="411" t="str">
        <f>IF(G905="","",VLOOKUP(J905,中子データ!$B$4:$M$5999,10,FALSE))</f>
        <v/>
      </c>
      <c r="AZ905" s="438" t="str">
        <f>IF(G905="","",VLOOKUP(J905,中子データ!$B$4:$M$5999,9,FALSE))</f>
        <v/>
      </c>
      <c r="BA905" s="412" t="str">
        <f>IF(AQ905="","",VLOOKUP(AQ905,作業者名!$B$4:$C$100,2,FALSE))</f>
        <v/>
      </c>
      <c r="BB905" s="412" t="str">
        <f>IF(AR905="","",VLOOKUP(AR905,作業者名!$B$4:$C$100,2,FALSE))</f>
        <v/>
      </c>
      <c r="BC905" s="412" t="str">
        <f>IF(G905="","",VLOOKUP(J905,中子データ!B$4:N$6004,12,FALSE))</f>
        <v/>
      </c>
      <c r="BD905" s="413" t="str">
        <f>IF(G905="","",VLOOKUP(J905,中子データ!$B$4:$P$4500,15,FALSE))</f>
        <v/>
      </c>
    </row>
    <row r="906" spans="1:56" x14ac:dyDescent="0.15">
      <c r="A906" s="7" t="str">
        <f>IF(G906="","",VLOOKUP(H906,マシン名!$B$4:$C$93,2,FALSE))</f>
        <v/>
      </c>
      <c r="B906" s="7" t="str">
        <f>IF(G906="","",VLOOKUP(I906,作業者名!$B$4:$C$100,2,FALSE))</f>
        <v/>
      </c>
      <c r="C906" s="7" t="str">
        <f>IF(G906="","",VLOOKUP(J906,中子データ!$B$4:$H$4500,2,FALSE))</f>
        <v/>
      </c>
      <c r="D906" s="8" t="str">
        <f>IF(G906="","",VLOOKUP(J906,中子データ!$B$4:$H$4500,4,FALSE))</f>
        <v/>
      </c>
      <c r="E906" s="231" t="str">
        <f t="shared" si="446"/>
        <v/>
      </c>
      <c r="G906" s="238"/>
      <c r="H906" s="9"/>
      <c r="I906" s="9"/>
      <c r="J906" s="9"/>
      <c r="K906" s="10"/>
      <c r="L906" s="10"/>
      <c r="M906" s="6"/>
      <c r="N906" s="6">
        <f>L906-SUM(O906:Z906)</f>
        <v>0</v>
      </c>
      <c r="O906" s="250"/>
      <c r="P906" s="250"/>
      <c r="Q906" s="250"/>
      <c r="R906" s="250"/>
      <c r="S906" s="250"/>
      <c r="T906" s="250"/>
      <c r="U906" s="250"/>
      <c r="V906" s="250"/>
      <c r="W906" s="250"/>
      <c r="X906" s="250"/>
      <c r="Y906" s="250"/>
      <c r="Z906" s="4"/>
      <c r="AA906" s="429"/>
      <c r="AB906" s="457">
        <f t="shared" si="447"/>
        <v>0</v>
      </c>
      <c r="AC906" s="11"/>
      <c r="AD906" s="11"/>
      <c r="AE906" s="11"/>
      <c r="AF906" s="11"/>
      <c r="AG906" s="11"/>
      <c r="AH906" s="11"/>
      <c r="AI906" s="11"/>
      <c r="AJ906" s="12"/>
      <c r="AK906" s="445" t="str">
        <f>IF(G906="","",VLOOKUP(J906,中子データ!$B$4:$H$4500,3,FALSE))</f>
        <v/>
      </c>
      <c r="AL906" s="445" t="str">
        <f>IF(G906="","",VLOOKUP(J906,中子データ!$B$4:$H$4500,5,FALSE))</f>
        <v/>
      </c>
      <c r="AM906" s="445" t="str">
        <f>IF(G906="","",VLOOKUP(J906,中子データ!$B$4:$H$4500,6,FALSE))</f>
        <v/>
      </c>
      <c r="AN906" s="418"/>
      <c r="AO906" s="419"/>
      <c r="AP906" s="420"/>
      <c r="AQ906" s="421"/>
      <c r="AR906" s="420"/>
      <c r="AS906" s="436"/>
      <c r="AT906" s="436"/>
      <c r="AU906" s="422"/>
      <c r="AV906" s="11"/>
      <c r="AW906" s="11"/>
      <c r="AX906" s="410">
        <f t="shared" si="444"/>
        <v>0</v>
      </c>
      <c r="AY906" s="411" t="str">
        <f>IF(G906="","",VLOOKUP(J906,中子データ!$B$4:$M$5999,10,FALSE))</f>
        <v/>
      </c>
      <c r="AZ906" s="438" t="str">
        <f>IF(G906="","",VLOOKUP(J906,中子データ!$B$4:$M$5999,9,FALSE))</f>
        <v/>
      </c>
      <c r="BA906" s="412" t="str">
        <f>IF(AQ906="","",VLOOKUP(AQ906,作業者名!$B$4:$C$100,2,FALSE))</f>
        <v/>
      </c>
      <c r="BB906" s="412" t="str">
        <f>IF(AR906="","",VLOOKUP(AR906,作業者名!$B$4:$C$100,2,FALSE))</f>
        <v/>
      </c>
      <c r="BC906" s="412" t="str">
        <f>IF(G906="","",VLOOKUP(J906,中子データ!B$4:N$6004,12,FALSE))</f>
        <v/>
      </c>
      <c r="BD906" s="413" t="str">
        <f>IF(G906="","",VLOOKUP(J906,中子データ!$B$4:$P$4500,15,FALSE))</f>
        <v/>
      </c>
    </row>
    <row r="907" spans="1:56" x14ac:dyDescent="0.15">
      <c r="A907" s="7" t="str">
        <f>IF(G907="","",VLOOKUP(H907,マシン名!$B$4:$C$93,2,FALSE))</f>
        <v/>
      </c>
      <c r="B907" s="7" t="str">
        <f>IF(G907="","",VLOOKUP(I907,作業者名!$B$4:$C$100,2,FALSE))</f>
        <v/>
      </c>
      <c r="C907" s="7" t="str">
        <f>IF(G907="","",VLOOKUP(J907,中子データ!$B$4:$H$4500,2,FALSE))</f>
        <v/>
      </c>
      <c r="D907" s="8" t="str">
        <f>IF(G907="","",VLOOKUP(J907,中子データ!$B$4:$H$4500,4,FALSE))</f>
        <v/>
      </c>
      <c r="E907" s="231" t="str">
        <f t="shared" si="446"/>
        <v/>
      </c>
      <c r="G907" s="238"/>
      <c r="H907" s="9"/>
      <c r="I907" s="9"/>
      <c r="J907" s="9"/>
      <c r="K907" s="10"/>
      <c r="L907" s="10"/>
      <c r="M907" s="6"/>
      <c r="N907" s="6">
        <f>L907-SUM(O907:Z907)</f>
        <v>0</v>
      </c>
      <c r="O907" s="250"/>
      <c r="P907" s="250"/>
      <c r="Q907" s="250"/>
      <c r="R907" s="250"/>
      <c r="S907" s="250"/>
      <c r="T907" s="250"/>
      <c r="U907" s="250"/>
      <c r="V907" s="250"/>
      <c r="W907" s="250"/>
      <c r="X907" s="250"/>
      <c r="Y907" s="250"/>
      <c r="Z907" s="4"/>
      <c r="AA907" s="429"/>
      <c r="AB907" s="457">
        <f t="shared" si="447"/>
        <v>0</v>
      </c>
      <c r="AC907" s="11"/>
      <c r="AD907" s="11"/>
      <c r="AE907" s="11"/>
      <c r="AF907" s="11"/>
      <c r="AG907" s="11"/>
      <c r="AH907" s="11"/>
      <c r="AI907" s="11"/>
      <c r="AJ907" s="12"/>
      <c r="AK907" s="445" t="str">
        <f>IF(G907="","",VLOOKUP(J907,中子データ!$B$4:$H$4500,3,FALSE))</f>
        <v/>
      </c>
      <c r="AL907" s="445" t="str">
        <f>IF(G907="","",VLOOKUP(J907,中子データ!$B$4:$H$4500,5,FALSE))</f>
        <v/>
      </c>
      <c r="AM907" s="445" t="str">
        <f>IF(G907="","",VLOOKUP(J907,中子データ!$B$4:$H$4500,6,FALSE))</f>
        <v/>
      </c>
      <c r="AN907" s="418"/>
      <c r="AO907" s="419"/>
      <c r="AP907" s="420"/>
      <c r="AQ907" s="421"/>
      <c r="AR907" s="420"/>
      <c r="AS907" s="436"/>
      <c r="AT907" s="436"/>
      <c r="AU907" s="422"/>
      <c r="AV907" s="11"/>
      <c r="AW907" s="11"/>
      <c r="AX907" s="410">
        <f t="shared" si="444"/>
        <v>0</v>
      </c>
      <c r="AY907" s="411" t="str">
        <f>IF(G907="","",VLOOKUP(J907,中子データ!$B$4:$M$5999,10,FALSE))</f>
        <v/>
      </c>
      <c r="AZ907" s="438" t="str">
        <f>IF(G907="","",VLOOKUP(J907,中子データ!$B$4:$M$5999,9,FALSE))</f>
        <v/>
      </c>
      <c r="BA907" s="412" t="str">
        <f>IF(AQ907="","",VLOOKUP(AQ907,作業者名!$B$4:$C$100,2,FALSE))</f>
        <v/>
      </c>
      <c r="BB907" s="412" t="str">
        <f>IF(AR907="","",VLOOKUP(AR907,作業者名!$B$4:$C$100,2,FALSE))</f>
        <v/>
      </c>
      <c r="BC907" s="412" t="str">
        <f>IF(G907="","",VLOOKUP(J907,中子データ!B$4:N$6004,12,FALSE))</f>
        <v/>
      </c>
      <c r="BD907" s="413" t="str">
        <f>IF(G907="","",VLOOKUP(J907,中子データ!$B$4:$P$4500,15,FALSE))</f>
        <v/>
      </c>
    </row>
    <row r="908" spans="1:56" x14ac:dyDescent="0.15">
      <c r="A908" s="7" t="str">
        <f>IF(G908="","",VLOOKUP(H908,マシン名!$B$4:$C$93,2,FALSE))</f>
        <v/>
      </c>
      <c r="B908" s="7" t="str">
        <f>IF(G908="","",VLOOKUP(I908,作業者名!$B$4:$C$100,2,FALSE))</f>
        <v/>
      </c>
      <c r="C908" s="7" t="str">
        <f>IF(G908="","",VLOOKUP(J908,中子データ!$B$4:$H$4500,2,FALSE))</f>
        <v/>
      </c>
      <c r="D908" s="8" t="str">
        <f>IF(G908="","",VLOOKUP(J908,中子データ!$B$4:$H$4500,4,FALSE))</f>
        <v/>
      </c>
      <c r="E908" s="231" t="str">
        <f t="shared" si="446"/>
        <v/>
      </c>
      <c r="G908" s="238"/>
      <c r="H908" s="9"/>
      <c r="I908" s="9"/>
      <c r="J908" s="9"/>
      <c r="K908" s="10"/>
      <c r="L908" s="10"/>
      <c r="M908" s="6"/>
      <c r="N908" s="6">
        <f>L908-SUM(O908:Z908)</f>
        <v>0</v>
      </c>
      <c r="O908" s="250"/>
      <c r="P908" s="250"/>
      <c r="Q908" s="250"/>
      <c r="R908" s="250"/>
      <c r="S908" s="250"/>
      <c r="T908" s="250"/>
      <c r="U908" s="250"/>
      <c r="V908" s="250"/>
      <c r="W908" s="250"/>
      <c r="X908" s="250"/>
      <c r="Y908" s="250"/>
      <c r="Z908" s="4"/>
      <c r="AA908" s="429"/>
      <c r="AB908" s="457">
        <f t="shared" si="447"/>
        <v>0</v>
      </c>
      <c r="AC908" s="11"/>
      <c r="AD908" s="11"/>
      <c r="AE908" s="11"/>
      <c r="AF908" s="11"/>
      <c r="AG908" s="11"/>
      <c r="AH908" s="11"/>
      <c r="AI908" s="11"/>
      <c r="AJ908" s="12"/>
      <c r="AK908" s="445" t="str">
        <f>IF(G908="","",VLOOKUP(J908,中子データ!$B$4:$H$4500,3,FALSE))</f>
        <v/>
      </c>
      <c r="AL908" s="445" t="str">
        <f>IF(G908="","",VLOOKUP(J908,中子データ!$B$4:$H$4500,5,FALSE))</f>
        <v/>
      </c>
      <c r="AM908" s="445" t="str">
        <f>IF(G908="","",VLOOKUP(J908,中子データ!$B$4:$H$4500,6,FALSE))</f>
        <v/>
      </c>
      <c r="AN908" s="418"/>
      <c r="AO908" s="419"/>
      <c r="AP908" s="420"/>
      <c r="AQ908" s="421"/>
      <c r="AR908" s="420"/>
      <c r="AS908" s="436"/>
      <c r="AT908" s="436"/>
      <c r="AU908" s="422"/>
      <c r="AV908" s="11"/>
      <c r="AW908" s="11"/>
      <c r="AX908" s="410">
        <f t="shared" si="444"/>
        <v>0</v>
      </c>
      <c r="AY908" s="411" t="str">
        <f>IF(G908="","",VLOOKUP(J908,中子データ!$B$4:$M$5999,10,FALSE))</f>
        <v/>
      </c>
      <c r="AZ908" s="438" t="str">
        <f>IF(G908="","",VLOOKUP(J908,中子データ!$B$4:$M$5999,9,FALSE))</f>
        <v/>
      </c>
      <c r="BA908" s="412" t="str">
        <f>IF(AQ908="","",VLOOKUP(AQ908,作業者名!$B$4:$C$100,2,FALSE))</f>
        <v/>
      </c>
      <c r="BB908" s="412" t="str">
        <f>IF(AR908="","",VLOOKUP(AR908,作業者名!$B$4:$C$100,2,FALSE))</f>
        <v/>
      </c>
      <c r="BC908" s="412" t="str">
        <f>IF(G908="","",VLOOKUP(J908,中子データ!B$4:N$6004,12,FALSE))</f>
        <v/>
      </c>
      <c r="BD908" s="413" t="str">
        <f>IF(G908="","",VLOOKUP(J908,中子データ!$B$4:$P$4500,15,FALSE))</f>
        <v/>
      </c>
    </row>
    <row r="909" spans="1:56" x14ac:dyDescent="0.15">
      <c r="A909" s="7" t="str">
        <f>IF(G909="","",VLOOKUP(H909,マシン名!$B$4:$C$93,2,FALSE))</f>
        <v/>
      </c>
      <c r="B909" s="7" t="str">
        <f>IF(G909="","",VLOOKUP(I909,作業者名!$B$4:$C$100,2,FALSE))</f>
        <v/>
      </c>
      <c r="C909" s="7" t="str">
        <f>IF(G909="","",VLOOKUP(J909,中子データ!$B$4:$H$4500,2,FALSE))</f>
        <v/>
      </c>
      <c r="D909" s="8" t="str">
        <f>IF(G909="","",VLOOKUP(J909,中子データ!$B$4:$H$4500,4,FALSE))</f>
        <v/>
      </c>
      <c r="E909" s="231" t="str">
        <f t="shared" si="446"/>
        <v/>
      </c>
      <c r="G909" s="238"/>
      <c r="H909" s="9"/>
      <c r="I909" s="9"/>
      <c r="J909" s="9"/>
      <c r="K909" s="10"/>
      <c r="L909" s="10"/>
      <c r="M909" s="6"/>
      <c r="N909" s="6">
        <f t="shared" ref="N909:N915" si="448">L909-SUM(O909:Z909)</f>
        <v>0</v>
      </c>
      <c r="O909" s="250"/>
      <c r="P909" s="250"/>
      <c r="Q909" s="250"/>
      <c r="R909" s="250"/>
      <c r="S909" s="250"/>
      <c r="T909" s="250"/>
      <c r="U909" s="250"/>
      <c r="V909" s="250"/>
      <c r="W909" s="250"/>
      <c r="X909" s="250"/>
      <c r="Y909" s="250"/>
      <c r="Z909" s="4"/>
      <c r="AA909" s="429"/>
      <c r="AB909" s="457">
        <f t="shared" si="447"/>
        <v>0</v>
      </c>
      <c r="AC909" s="11"/>
      <c r="AD909" s="11"/>
      <c r="AE909" s="11"/>
      <c r="AF909" s="11"/>
      <c r="AG909" s="11"/>
      <c r="AH909" s="11"/>
      <c r="AI909" s="11"/>
      <c r="AJ909" s="12"/>
      <c r="AK909" s="445" t="str">
        <f>IF(G909="","",VLOOKUP(J909,中子データ!$B$4:$H$4500,3,FALSE))</f>
        <v/>
      </c>
      <c r="AL909" s="445" t="str">
        <f>IF(G909="","",VLOOKUP(J909,中子データ!$B$4:$H$4500,5,FALSE))</f>
        <v/>
      </c>
      <c r="AM909" s="445" t="str">
        <f>IF(G909="","",VLOOKUP(J909,中子データ!$B$4:$H$4500,6,FALSE))</f>
        <v/>
      </c>
      <c r="AN909" s="418"/>
      <c r="AO909" s="419"/>
      <c r="AP909" s="420"/>
      <c r="AQ909" s="421"/>
      <c r="AR909" s="420"/>
      <c r="AS909" s="436"/>
      <c r="AT909" s="436"/>
      <c r="AU909" s="422"/>
      <c r="AV909" s="11"/>
      <c r="AW909" s="11"/>
      <c r="AX909" s="410">
        <f t="shared" si="444"/>
        <v>0</v>
      </c>
      <c r="AY909" s="411" t="str">
        <f>IF(G909="","",VLOOKUP(J909,中子データ!$B$4:$M$5999,10,FALSE))</f>
        <v/>
      </c>
      <c r="AZ909" s="438" t="str">
        <f>IF(G909="","",VLOOKUP(J909,中子データ!$B$4:$M$5999,9,FALSE))</f>
        <v/>
      </c>
      <c r="BA909" s="412" t="str">
        <f>IF(AQ909="","",VLOOKUP(AQ909,作業者名!$B$4:$C$100,2,FALSE))</f>
        <v/>
      </c>
      <c r="BB909" s="412" t="str">
        <f>IF(AR909="","",VLOOKUP(AR909,作業者名!$B$4:$C$100,2,FALSE))</f>
        <v/>
      </c>
      <c r="BC909" s="412" t="str">
        <f>IF(G909="","",VLOOKUP(J909,中子データ!B$4:N$6004,12,FALSE))</f>
        <v/>
      </c>
      <c r="BD909" s="413" t="str">
        <f>IF(G909="","",VLOOKUP(J909,中子データ!$B$4:$P$4500,15,FALSE))</f>
        <v/>
      </c>
    </row>
    <row r="910" spans="1:56" x14ac:dyDescent="0.15">
      <c r="A910" s="7" t="str">
        <f>IF(G910="","",VLOOKUP(H910,マシン名!$B$4:$C$93,2,FALSE))</f>
        <v/>
      </c>
      <c r="B910" s="7" t="str">
        <f>IF(G910="","",VLOOKUP(I910,作業者名!$B$4:$C$100,2,FALSE))</f>
        <v/>
      </c>
      <c r="C910" s="7" t="str">
        <f>IF(G910="","",VLOOKUP(J910,中子データ!$B$4:$H$4500,2,FALSE))</f>
        <v/>
      </c>
      <c r="D910" s="8" t="str">
        <f>IF(G910="","",VLOOKUP(J910,中子データ!$B$4:$H$4500,4,FALSE))</f>
        <v/>
      </c>
      <c r="E910" s="231" t="str">
        <f t="shared" si="446"/>
        <v/>
      </c>
      <c r="G910" s="238"/>
      <c r="H910" s="9"/>
      <c r="I910" s="9"/>
      <c r="J910" s="9"/>
      <c r="K910" s="10"/>
      <c r="L910" s="10"/>
      <c r="M910" s="6"/>
      <c r="N910" s="6">
        <f t="shared" si="448"/>
        <v>0</v>
      </c>
      <c r="O910" s="250"/>
      <c r="P910" s="250"/>
      <c r="Q910" s="250"/>
      <c r="R910" s="250"/>
      <c r="S910" s="250"/>
      <c r="T910" s="250"/>
      <c r="U910" s="250"/>
      <c r="V910" s="250"/>
      <c r="W910" s="250"/>
      <c r="X910" s="250"/>
      <c r="Y910" s="250"/>
      <c r="Z910" s="4"/>
      <c r="AA910" s="429"/>
      <c r="AB910" s="457">
        <f t="shared" si="447"/>
        <v>0</v>
      </c>
      <c r="AC910" s="11"/>
      <c r="AD910" s="11"/>
      <c r="AE910" s="11"/>
      <c r="AF910" s="11"/>
      <c r="AG910" s="11"/>
      <c r="AH910" s="11"/>
      <c r="AI910" s="11"/>
      <c r="AJ910" s="12"/>
      <c r="AK910" s="445" t="str">
        <f>IF(G910="","",VLOOKUP(J910,中子データ!$B$4:$H$4500,3,FALSE))</f>
        <v/>
      </c>
      <c r="AL910" s="445" t="str">
        <f>IF(G910="","",VLOOKUP(J910,中子データ!$B$4:$H$4500,5,FALSE))</f>
        <v/>
      </c>
      <c r="AM910" s="445" t="str">
        <f>IF(G910="","",VLOOKUP(J910,中子データ!$B$4:$H$4500,6,FALSE))</f>
        <v/>
      </c>
      <c r="AN910" s="418"/>
      <c r="AO910" s="419"/>
      <c r="AP910" s="420"/>
      <c r="AQ910" s="421"/>
      <c r="AR910" s="420"/>
      <c r="AS910" s="436"/>
      <c r="AT910" s="436"/>
      <c r="AU910" s="422"/>
      <c r="AV910" s="11"/>
      <c r="AW910" s="11"/>
      <c r="AX910" s="410">
        <f t="shared" si="444"/>
        <v>0</v>
      </c>
      <c r="AY910" s="411" t="str">
        <f>IF(G910="","",VLOOKUP(J910,中子データ!$B$4:$M$5999,10,FALSE))</f>
        <v/>
      </c>
      <c r="AZ910" s="438" t="str">
        <f>IF(G910="","",VLOOKUP(J910,中子データ!$B$4:$M$5999,9,FALSE))</f>
        <v/>
      </c>
      <c r="BA910" s="412" t="str">
        <f>IF(AQ910="","",VLOOKUP(AQ910,作業者名!$B$4:$C$100,2,FALSE))</f>
        <v/>
      </c>
      <c r="BB910" s="412" t="str">
        <f>IF(AR910="","",VLOOKUP(AR910,作業者名!$B$4:$C$100,2,FALSE))</f>
        <v/>
      </c>
      <c r="BC910" s="412" t="str">
        <f>IF(G910="","",VLOOKUP(J910,中子データ!B$4:N$6004,12,FALSE))</f>
        <v/>
      </c>
      <c r="BD910" s="413" t="str">
        <f>IF(G910="","",VLOOKUP(J910,中子データ!$B$4:$P$4500,15,FALSE))</f>
        <v/>
      </c>
    </row>
    <row r="911" spans="1:56" x14ac:dyDescent="0.15">
      <c r="A911" s="7" t="str">
        <f>IF(G911="","",VLOOKUP(H911,マシン名!$B$4:$C$93,2,FALSE))</f>
        <v/>
      </c>
      <c r="B911" s="7" t="str">
        <f>IF(G911="","",VLOOKUP(I911,作業者名!$B$4:$C$100,2,FALSE))</f>
        <v/>
      </c>
      <c r="C911" s="7" t="str">
        <f>IF(G911="","",VLOOKUP(J911,中子データ!$B$4:$H$4500,2,FALSE))</f>
        <v/>
      </c>
      <c r="D911" s="8" t="str">
        <f>IF(G911="","",VLOOKUP(J911,中子データ!$B$4:$H$4500,4,FALSE))</f>
        <v/>
      </c>
      <c r="E911" s="231" t="str">
        <f t="shared" si="446"/>
        <v/>
      </c>
      <c r="G911" s="238"/>
      <c r="H911" s="9"/>
      <c r="I911" s="9"/>
      <c r="J911" s="9"/>
      <c r="K911" s="10"/>
      <c r="L911" s="10"/>
      <c r="M911" s="6"/>
      <c r="N911" s="6">
        <f t="shared" si="448"/>
        <v>0</v>
      </c>
      <c r="O911" s="250"/>
      <c r="P911" s="250"/>
      <c r="Q911" s="250"/>
      <c r="R911" s="250"/>
      <c r="S911" s="250"/>
      <c r="T911" s="250"/>
      <c r="U911" s="250"/>
      <c r="V911" s="250"/>
      <c r="W911" s="250"/>
      <c r="X911" s="250"/>
      <c r="Y911" s="250"/>
      <c r="Z911" s="4"/>
      <c r="AA911" s="429"/>
      <c r="AB911" s="457">
        <f t="shared" si="447"/>
        <v>0</v>
      </c>
      <c r="AC911" s="11"/>
      <c r="AD911" s="11"/>
      <c r="AE911" s="11"/>
      <c r="AF911" s="11"/>
      <c r="AG911" s="11"/>
      <c r="AH911" s="11"/>
      <c r="AI911" s="11"/>
      <c r="AJ911" s="12"/>
      <c r="AK911" s="445" t="str">
        <f>IF(G911="","",VLOOKUP(J911,中子データ!$B$4:$H$4500,3,FALSE))</f>
        <v/>
      </c>
      <c r="AL911" s="445" t="str">
        <f>IF(G911="","",VLOOKUP(J911,中子データ!$B$4:$H$4500,5,FALSE))</f>
        <v/>
      </c>
      <c r="AM911" s="445" t="str">
        <f>IF(G911="","",VLOOKUP(J911,中子データ!$B$4:$H$4500,6,FALSE))</f>
        <v/>
      </c>
      <c r="AN911" s="418"/>
      <c r="AO911" s="419"/>
      <c r="AP911" s="420"/>
      <c r="AQ911" s="421"/>
      <c r="AR911" s="420"/>
      <c r="AS911" s="436"/>
      <c r="AT911" s="436"/>
      <c r="AU911" s="422"/>
      <c r="AV911" s="11"/>
      <c r="AW911" s="11"/>
      <c r="AX911" s="410">
        <f t="shared" si="444"/>
        <v>0</v>
      </c>
      <c r="AY911" s="411" t="str">
        <f>IF(G911="","",VLOOKUP(J911,中子データ!$B$4:$M$5999,10,FALSE))</f>
        <v/>
      </c>
      <c r="AZ911" s="438" t="str">
        <f>IF(G911="","",VLOOKUP(J911,中子データ!$B$4:$M$5999,9,FALSE))</f>
        <v/>
      </c>
      <c r="BA911" s="412" t="str">
        <f>IF(AQ911="","",VLOOKUP(AQ911,作業者名!$B$4:$C$100,2,FALSE))</f>
        <v/>
      </c>
      <c r="BB911" s="412" t="str">
        <f>IF(AR911="","",VLOOKUP(AR911,作業者名!$B$4:$C$100,2,FALSE))</f>
        <v/>
      </c>
      <c r="BC911" s="412" t="str">
        <f>IF(G911="","",VLOOKUP(J911,中子データ!B$4:N$6004,12,FALSE))</f>
        <v/>
      </c>
      <c r="BD911" s="413" t="str">
        <f>IF(G911="","",VLOOKUP(J911,中子データ!$B$4:$P$4500,15,FALSE))</f>
        <v/>
      </c>
    </row>
    <row r="912" spans="1:56" x14ac:dyDescent="0.15">
      <c r="A912" s="7" t="str">
        <f>IF(G912="","",VLOOKUP(H912,マシン名!$B$4:$C$93,2,FALSE))</f>
        <v/>
      </c>
      <c r="B912" s="7" t="str">
        <f>IF(G912="","",VLOOKUP(I912,作業者名!$B$4:$C$100,2,FALSE))</f>
        <v/>
      </c>
      <c r="C912" s="7" t="str">
        <f>IF(G912="","",VLOOKUP(J912,中子データ!$B$4:$H$4500,2,FALSE))</f>
        <v/>
      </c>
      <c r="D912" s="8" t="str">
        <f>IF(G912="","",VLOOKUP(J912,中子データ!$B$4:$H$4500,4,FALSE))</f>
        <v/>
      </c>
      <c r="E912" s="231" t="str">
        <f t="shared" si="446"/>
        <v/>
      </c>
      <c r="G912" s="238"/>
      <c r="H912" s="9"/>
      <c r="I912" s="9"/>
      <c r="J912" s="9"/>
      <c r="K912" s="10"/>
      <c r="L912" s="10"/>
      <c r="M912" s="6"/>
      <c r="N912" s="6">
        <f t="shared" si="448"/>
        <v>0</v>
      </c>
      <c r="O912" s="250"/>
      <c r="P912" s="250"/>
      <c r="Q912" s="250"/>
      <c r="R912" s="250"/>
      <c r="S912" s="250"/>
      <c r="T912" s="250"/>
      <c r="U912" s="250"/>
      <c r="V912" s="250"/>
      <c r="W912" s="250"/>
      <c r="X912" s="250"/>
      <c r="Y912" s="250"/>
      <c r="Z912" s="4"/>
      <c r="AA912" s="429"/>
      <c r="AB912" s="457">
        <f t="shared" si="447"/>
        <v>0</v>
      </c>
      <c r="AC912" s="11"/>
      <c r="AD912" s="11"/>
      <c r="AE912" s="11"/>
      <c r="AF912" s="11"/>
      <c r="AG912" s="11"/>
      <c r="AH912" s="11"/>
      <c r="AI912" s="11"/>
      <c r="AJ912" s="12"/>
      <c r="AK912" s="445" t="str">
        <f>IF(G912="","",VLOOKUP(J912,中子データ!$B$4:$H$4500,3,FALSE))</f>
        <v/>
      </c>
      <c r="AL912" s="445" t="str">
        <f>IF(G912="","",VLOOKUP(J912,中子データ!$B$4:$H$4500,5,FALSE))</f>
        <v/>
      </c>
      <c r="AM912" s="445" t="str">
        <f>IF(G912="","",VLOOKUP(J912,中子データ!$B$4:$H$4500,6,FALSE))</f>
        <v/>
      </c>
      <c r="AN912" s="418"/>
      <c r="AO912" s="419"/>
      <c r="AP912" s="420"/>
      <c r="AQ912" s="421"/>
      <c r="AR912" s="420"/>
      <c r="AS912" s="436"/>
      <c r="AT912" s="436"/>
      <c r="AU912" s="422"/>
      <c r="AV912" s="11"/>
      <c r="AW912" s="11"/>
      <c r="AX912" s="410">
        <f t="shared" si="444"/>
        <v>0</v>
      </c>
      <c r="AY912" s="411" t="str">
        <f>IF(G912="","",VLOOKUP(J912,中子データ!$B$4:$M$5999,10,FALSE))</f>
        <v/>
      </c>
      <c r="AZ912" s="438" t="str">
        <f>IF(G912="","",VLOOKUP(J912,中子データ!$B$4:$M$5999,9,FALSE))</f>
        <v/>
      </c>
      <c r="BA912" s="412" t="str">
        <f>IF(AQ912="","",VLOOKUP(AQ912,作業者名!$B$4:$C$100,2,FALSE))</f>
        <v/>
      </c>
      <c r="BB912" s="412" t="str">
        <f>IF(AR912="","",VLOOKUP(AR912,作業者名!$B$4:$C$100,2,FALSE))</f>
        <v/>
      </c>
      <c r="BC912" s="412" t="str">
        <f>IF(G912="","",VLOOKUP(J912,中子データ!B$4:N$6004,12,FALSE))</f>
        <v/>
      </c>
      <c r="BD912" s="413" t="str">
        <f>IF(G912="","",VLOOKUP(J912,中子データ!$B$4:$P$4500,15,FALSE))</f>
        <v/>
      </c>
    </row>
    <row r="913" spans="1:56" x14ac:dyDescent="0.15">
      <c r="A913" s="7" t="str">
        <f>IF(G913="","",VLOOKUP(H913,マシン名!$B$4:$C$93,2,FALSE))</f>
        <v/>
      </c>
      <c r="B913" s="7" t="str">
        <f>IF(G913="","",VLOOKUP(I913,作業者名!$B$4:$C$100,2,FALSE))</f>
        <v/>
      </c>
      <c r="C913" s="7" t="str">
        <f>IF(G913="","",VLOOKUP(J913,中子データ!$B$4:$H$4500,2,FALSE))</f>
        <v/>
      </c>
      <c r="D913" s="8" t="str">
        <f>IF(G913="","",VLOOKUP(J913,中子データ!$B$4:$H$4500,4,FALSE))</f>
        <v/>
      </c>
      <c r="E913" s="231" t="str">
        <f t="shared" si="446"/>
        <v/>
      </c>
      <c r="G913" s="238"/>
      <c r="H913" s="9"/>
      <c r="I913" s="9"/>
      <c r="J913" s="9"/>
      <c r="K913" s="10"/>
      <c r="L913" s="10"/>
      <c r="M913" s="6"/>
      <c r="N913" s="6">
        <f t="shared" si="448"/>
        <v>0</v>
      </c>
      <c r="O913" s="250"/>
      <c r="P913" s="250"/>
      <c r="Q913" s="250"/>
      <c r="R913" s="250"/>
      <c r="S913" s="250"/>
      <c r="T913" s="250"/>
      <c r="U913" s="250"/>
      <c r="V913" s="250"/>
      <c r="W913" s="250"/>
      <c r="X913" s="250"/>
      <c r="Y913" s="250"/>
      <c r="Z913" s="4"/>
      <c r="AA913" s="429"/>
      <c r="AB913" s="457">
        <f t="shared" si="447"/>
        <v>0</v>
      </c>
      <c r="AC913" s="11"/>
      <c r="AD913" s="11"/>
      <c r="AE913" s="11"/>
      <c r="AF913" s="11"/>
      <c r="AG913" s="11"/>
      <c r="AH913" s="11"/>
      <c r="AI913" s="11"/>
      <c r="AJ913" s="12"/>
      <c r="AK913" s="445" t="str">
        <f>IF(G913="","",VLOOKUP(J913,中子データ!$B$4:$H$4500,3,FALSE))</f>
        <v/>
      </c>
      <c r="AL913" s="445" t="str">
        <f>IF(G913="","",VLOOKUP(J913,中子データ!$B$4:$H$4500,5,FALSE))</f>
        <v/>
      </c>
      <c r="AM913" s="445" t="str">
        <f>IF(G913="","",VLOOKUP(J913,中子データ!$B$4:$H$4500,6,FALSE))</f>
        <v/>
      </c>
      <c r="AN913" s="418"/>
      <c r="AO913" s="419"/>
      <c r="AP913" s="420"/>
      <c r="AQ913" s="421"/>
      <c r="AR913" s="420"/>
      <c r="AS913" s="436"/>
      <c r="AT913" s="436"/>
      <c r="AU913" s="422"/>
      <c r="AV913" s="11"/>
      <c r="AW913" s="11"/>
      <c r="AX913" s="410">
        <f t="shared" si="444"/>
        <v>0</v>
      </c>
      <c r="AY913" s="411" t="str">
        <f>IF(G913="","",VLOOKUP(J913,中子データ!$B$4:$M$5999,10,FALSE))</f>
        <v/>
      </c>
      <c r="AZ913" s="438" t="str">
        <f>IF(G913="","",VLOOKUP(J913,中子データ!$B$4:$M$5999,9,FALSE))</f>
        <v/>
      </c>
      <c r="BA913" s="412" t="str">
        <f>IF(AQ913="","",VLOOKUP(AQ913,作業者名!$B$4:$C$100,2,FALSE))</f>
        <v/>
      </c>
      <c r="BB913" s="412" t="str">
        <f>IF(AR913="","",VLOOKUP(AR913,作業者名!$B$4:$C$100,2,FALSE))</f>
        <v/>
      </c>
      <c r="BC913" s="412" t="str">
        <f>IF(G913="","",VLOOKUP(J913,中子データ!B$4:N$6004,12,FALSE))</f>
        <v/>
      </c>
      <c r="BD913" s="413" t="str">
        <f>IF(G913="","",VLOOKUP(J913,中子データ!$B$4:$P$4500,15,FALSE))</f>
        <v/>
      </c>
    </row>
    <row r="914" spans="1:56" x14ac:dyDescent="0.15">
      <c r="A914" s="7" t="str">
        <f>IF(G914="","",VLOOKUP(H914,マシン名!$B$4:$C$93,2,FALSE))</f>
        <v/>
      </c>
      <c r="B914" s="7" t="str">
        <f>IF(G914="","",VLOOKUP(I914,作業者名!$B$4:$C$100,2,FALSE))</f>
        <v/>
      </c>
      <c r="C914" s="7" t="str">
        <f>IF(G914="","",VLOOKUP(J914,中子データ!$B$4:$H$4500,2,FALSE))</f>
        <v/>
      </c>
      <c r="D914" s="8" t="str">
        <f>IF(G914="","",VLOOKUP(J914,中子データ!$B$4:$H$4500,4,FALSE))</f>
        <v/>
      </c>
      <c r="E914" s="231" t="str">
        <f t="shared" si="446"/>
        <v/>
      </c>
      <c r="G914" s="238"/>
      <c r="H914" s="9"/>
      <c r="I914" s="9"/>
      <c r="J914" s="9"/>
      <c r="K914" s="10"/>
      <c r="L914" s="10"/>
      <c r="M914" s="6"/>
      <c r="N914" s="6">
        <f t="shared" si="448"/>
        <v>0</v>
      </c>
      <c r="O914" s="250"/>
      <c r="P914" s="250"/>
      <c r="Q914" s="250"/>
      <c r="R914" s="250"/>
      <c r="S914" s="250"/>
      <c r="T914" s="250"/>
      <c r="U914" s="250"/>
      <c r="V914" s="250"/>
      <c r="W914" s="250"/>
      <c r="X914" s="250"/>
      <c r="Y914" s="250"/>
      <c r="Z914" s="4"/>
      <c r="AA914" s="429"/>
      <c r="AB914" s="457">
        <f t="shared" si="447"/>
        <v>0</v>
      </c>
      <c r="AC914" s="11"/>
      <c r="AD914" s="11"/>
      <c r="AE914" s="11"/>
      <c r="AF914" s="11"/>
      <c r="AG914" s="11"/>
      <c r="AH914" s="11"/>
      <c r="AI914" s="11"/>
      <c r="AJ914" s="12"/>
      <c r="AK914" s="445" t="str">
        <f>IF(G914="","",VLOOKUP(J914,中子データ!$B$4:$H$4500,3,FALSE))</f>
        <v/>
      </c>
      <c r="AL914" s="445" t="str">
        <f>IF(G914="","",VLOOKUP(J914,中子データ!$B$4:$H$4500,5,FALSE))</f>
        <v/>
      </c>
      <c r="AM914" s="445" t="str">
        <f>IF(G914="","",VLOOKUP(J914,中子データ!$B$4:$H$4500,6,FALSE))</f>
        <v/>
      </c>
      <c r="AN914" s="418"/>
      <c r="AO914" s="419"/>
      <c r="AP914" s="420"/>
      <c r="AQ914" s="421"/>
      <c r="AR914" s="420"/>
      <c r="AS914" s="436"/>
      <c r="AT914" s="436"/>
      <c r="AU914" s="422"/>
      <c r="AV914" s="11"/>
      <c r="AW914" s="11"/>
      <c r="AX914" s="410">
        <f t="shared" si="444"/>
        <v>0</v>
      </c>
      <c r="AY914" s="411" t="str">
        <f>IF(G914="","",VLOOKUP(J914,中子データ!$B$4:$M$5999,10,FALSE))</f>
        <v/>
      </c>
      <c r="AZ914" s="438" t="str">
        <f>IF(G914="","",VLOOKUP(J914,中子データ!$B$4:$M$5999,9,FALSE))</f>
        <v/>
      </c>
      <c r="BA914" s="412" t="str">
        <f>IF(AQ914="","",VLOOKUP(AQ914,作業者名!$B$4:$C$100,2,FALSE))</f>
        <v/>
      </c>
      <c r="BB914" s="412" t="str">
        <f>IF(AR914="","",VLOOKUP(AR914,作業者名!$B$4:$C$100,2,FALSE))</f>
        <v/>
      </c>
      <c r="BC914" s="412" t="str">
        <f>IF(G914="","",VLOOKUP(J914,中子データ!B$4:N$6004,12,FALSE))</f>
        <v/>
      </c>
      <c r="BD914" s="413" t="str">
        <f>IF(G914="","",VLOOKUP(J914,中子データ!$B$4:$P$4500,15,FALSE))</f>
        <v/>
      </c>
    </row>
    <row r="915" spans="1:56" x14ac:dyDescent="0.15">
      <c r="A915" s="7" t="str">
        <f>IF(G915="","",VLOOKUP(H915,マシン名!$B$4:$C$93,2,FALSE))</f>
        <v/>
      </c>
      <c r="B915" s="7" t="str">
        <f>IF(G915="","",VLOOKUP(I915,作業者名!$B$4:$C$100,2,FALSE))</f>
        <v/>
      </c>
      <c r="C915" s="7" t="str">
        <f>IF(G915="","",VLOOKUP(J915,中子データ!$B$4:$H$4500,2,FALSE))</f>
        <v/>
      </c>
      <c r="D915" s="8" t="str">
        <f>IF(G915="","",VLOOKUP(J915,中子データ!$B$4:$H$4500,4,FALSE))</f>
        <v/>
      </c>
      <c r="E915" s="231" t="str">
        <f t="shared" si="446"/>
        <v/>
      </c>
      <c r="G915" s="238"/>
      <c r="H915" s="9"/>
      <c r="I915" s="9"/>
      <c r="J915" s="9"/>
      <c r="K915" s="10"/>
      <c r="L915" s="10"/>
      <c r="M915" s="6"/>
      <c r="N915" s="6">
        <f t="shared" si="448"/>
        <v>0</v>
      </c>
      <c r="O915" s="250"/>
      <c r="P915" s="250"/>
      <c r="Q915" s="250"/>
      <c r="R915" s="250"/>
      <c r="S915" s="250"/>
      <c r="T915" s="250"/>
      <c r="U915" s="250"/>
      <c r="V915" s="250"/>
      <c r="W915" s="250"/>
      <c r="X915" s="250"/>
      <c r="Y915" s="250"/>
      <c r="Z915" s="4"/>
      <c r="AA915" s="429"/>
      <c r="AB915" s="457">
        <f t="shared" si="447"/>
        <v>0</v>
      </c>
      <c r="AC915" s="11"/>
      <c r="AD915" s="11"/>
      <c r="AE915" s="11"/>
      <c r="AF915" s="11"/>
      <c r="AG915" s="11"/>
      <c r="AH915" s="11"/>
      <c r="AI915" s="11"/>
      <c r="AJ915" s="12"/>
      <c r="AK915" s="445" t="str">
        <f>IF(G915="","",VLOOKUP(J915,中子データ!$B$4:$H$4500,3,FALSE))</f>
        <v/>
      </c>
      <c r="AL915" s="445" t="str">
        <f>IF(G915="","",VLOOKUP(J915,中子データ!$B$4:$H$4500,5,FALSE))</f>
        <v/>
      </c>
      <c r="AM915" s="445" t="str">
        <f>IF(G915="","",VLOOKUP(J915,中子データ!$B$4:$H$4500,6,FALSE))</f>
        <v/>
      </c>
      <c r="AN915" s="418"/>
      <c r="AO915" s="419"/>
      <c r="AP915" s="420"/>
      <c r="AQ915" s="421"/>
      <c r="AR915" s="420"/>
      <c r="AS915" s="436"/>
      <c r="AT915" s="436"/>
      <c r="AU915" s="422"/>
      <c r="AV915" s="11"/>
      <c r="AW915" s="11"/>
      <c r="AX915" s="410">
        <f t="shared" si="444"/>
        <v>0</v>
      </c>
      <c r="AY915" s="411" t="str">
        <f>IF(G915="","",VLOOKUP(J915,中子データ!$B$4:$M$5999,10,FALSE))</f>
        <v/>
      </c>
      <c r="AZ915" s="438" t="str">
        <f>IF(G915="","",VLOOKUP(J915,中子データ!$B$4:$M$5999,9,FALSE))</f>
        <v/>
      </c>
      <c r="BA915" s="412" t="str">
        <f>IF(AQ915="","",VLOOKUP(AQ915,作業者名!$B$4:$C$100,2,FALSE))</f>
        <v/>
      </c>
      <c r="BB915" s="412" t="str">
        <f>IF(AR915="","",VLOOKUP(AR915,作業者名!$B$4:$C$100,2,FALSE))</f>
        <v/>
      </c>
      <c r="BC915" s="412" t="str">
        <f>IF(G915="","",VLOOKUP(J915,中子データ!B$4:N$6004,12,FALSE))</f>
        <v/>
      </c>
      <c r="BD915" s="413" t="str">
        <f>IF(G915="","",VLOOKUP(J915,中子データ!$B$4:$P$4500,15,FALSE))</f>
        <v/>
      </c>
    </row>
    <row r="916" spans="1:56" x14ac:dyDescent="0.15">
      <c r="A916" s="7" t="str">
        <f>IF(G916="","",VLOOKUP(H916,マシン名!$B$4:$C$93,2,FALSE))</f>
        <v/>
      </c>
      <c r="B916" s="7" t="str">
        <f>IF(G916="","",VLOOKUP(I916,作業者名!$B$4:$C$100,2,FALSE))</f>
        <v/>
      </c>
      <c r="C916" s="7" t="str">
        <f>IF(G916="","",VLOOKUP(J916,中子データ!$B$4:$H$4500,2,FALSE))</f>
        <v/>
      </c>
      <c r="D916" s="8" t="str">
        <f>IF(G916="","",VLOOKUP(J916,中子データ!$B$4:$H$4500,4,FALSE))</f>
        <v/>
      </c>
      <c r="E916" s="231" t="str">
        <f t="shared" si="446"/>
        <v/>
      </c>
      <c r="G916" s="238"/>
      <c r="H916" s="9"/>
      <c r="I916" s="9"/>
      <c r="J916" s="9"/>
      <c r="K916" s="10"/>
      <c r="L916" s="10"/>
      <c r="M916" s="6"/>
      <c r="N916" s="6">
        <f t="shared" ref="N916:N947" si="449">L916-SUM(O916:Z916)</f>
        <v>0</v>
      </c>
      <c r="O916" s="250"/>
      <c r="P916" s="250"/>
      <c r="Q916" s="250"/>
      <c r="R916" s="250"/>
      <c r="S916" s="250"/>
      <c r="T916" s="250"/>
      <c r="U916" s="250"/>
      <c r="V916" s="250"/>
      <c r="W916" s="250"/>
      <c r="X916" s="250"/>
      <c r="Y916" s="250"/>
      <c r="Z916" s="4"/>
      <c r="AA916" s="429"/>
      <c r="AB916" s="457">
        <f t="shared" si="447"/>
        <v>0</v>
      </c>
      <c r="AC916" s="11"/>
      <c r="AD916" s="11"/>
      <c r="AE916" s="11"/>
      <c r="AF916" s="11"/>
      <c r="AG916" s="11"/>
      <c r="AH916" s="11"/>
      <c r="AI916" s="11"/>
      <c r="AJ916" s="12"/>
      <c r="AK916" s="445" t="str">
        <f>IF(G916="","",VLOOKUP(J916,中子データ!$B$4:$H$4500,3,FALSE))</f>
        <v/>
      </c>
      <c r="AL916" s="445" t="str">
        <f>IF(G916="","",VLOOKUP(J916,中子データ!$B$4:$H$4500,5,FALSE))</f>
        <v/>
      </c>
      <c r="AM916" s="445" t="str">
        <f>IF(G916="","",VLOOKUP(J916,中子データ!$B$4:$H$4500,6,FALSE))</f>
        <v/>
      </c>
      <c r="AN916" s="418"/>
      <c r="AO916" s="419"/>
      <c r="AP916" s="420"/>
      <c r="AQ916" s="421"/>
      <c r="AR916" s="420"/>
      <c r="AS916" s="436"/>
      <c r="AT916" s="436"/>
      <c r="AU916" s="422"/>
      <c r="AV916" s="11"/>
      <c r="AW916" s="11"/>
      <c r="AX916" s="410">
        <f t="shared" si="444"/>
        <v>0</v>
      </c>
      <c r="AY916" s="411" t="str">
        <f>IF(G916="","",VLOOKUP(J916,中子データ!$B$4:$M$5999,10,FALSE))</f>
        <v/>
      </c>
      <c r="AZ916" s="438" t="str">
        <f>IF(G916="","",VLOOKUP(J916,中子データ!$B$4:$M$5999,9,FALSE))</f>
        <v/>
      </c>
      <c r="BA916" s="412" t="str">
        <f>IF(AQ916="","",VLOOKUP(AQ916,作業者名!$B$4:$C$100,2,FALSE))</f>
        <v/>
      </c>
      <c r="BB916" s="412" t="str">
        <f>IF(AR916="","",VLOOKUP(AR916,作業者名!$B$4:$C$100,2,FALSE))</f>
        <v/>
      </c>
      <c r="BC916" s="412" t="str">
        <f>IF(G916="","",VLOOKUP(J916,中子データ!B$4:N$6004,12,FALSE))</f>
        <v/>
      </c>
      <c r="BD916" s="413" t="str">
        <f>IF(G916="","",VLOOKUP(J916,中子データ!$B$4:$P$4500,15,FALSE))</f>
        <v/>
      </c>
    </row>
    <row r="917" spans="1:56" x14ac:dyDescent="0.15">
      <c r="A917" s="7" t="str">
        <f>IF(G917="","",VLOOKUP(H917,マシン名!$B$4:$C$93,2,FALSE))</f>
        <v/>
      </c>
      <c r="B917" s="7" t="str">
        <f>IF(G917="","",VLOOKUP(I917,作業者名!$B$4:$C$100,2,FALSE))</f>
        <v/>
      </c>
      <c r="C917" s="7" t="str">
        <f>IF(G917="","",VLOOKUP(J917,中子データ!$B$4:$H$4500,2,FALSE))</f>
        <v/>
      </c>
      <c r="D917" s="8" t="str">
        <f>IF(G917="","",VLOOKUP(J917,中子データ!$B$4:$H$4500,4,FALSE))</f>
        <v/>
      </c>
      <c r="E917" s="231" t="str">
        <f t="shared" si="446"/>
        <v/>
      </c>
      <c r="G917" s="238"/>
      <c r="H917" s="9"/>
      <c r="I917" s="9"/>
      <c r="J917" s="9"/>
      <c r="K917" s="10"/>
      <c r="L917" s="10"/>
      <c r="M917" s="6"/>
      <c r="N917" s="6">
        <f t="shared" si="449"/>
        <v>0</v>
      </c>
      <c r="O917" s="250"/>
      <c r="P917" s="250"/>
      <c r="Q917" s="250"/>
      <c r="R917" s="250"/>
      <c r="S917" s="250"/>
      <c r="T917" s="250"/>
      <c r="U917" s="250"/>
      <c r="V917" s="250"/>
      <c r="W917" s="250"/>
      <c r="X917" s="250"/>
      <c r="Y917" s="250"/>
      <c r="Z917" s="4"/>
      <c r="AA917" s="429"/>
      <c r="AB917" s="457">
        <f t="shared" si="447"/>
        <v>0</v>
      </c>
      <c r="AC917" s="11"/>
      <c r="AD917" s="11"/>
      <c r="AE917" s="11"/>
      <c r="AF917" s="11"/>
      <c r="AG917" s="11"/>
      <c r="AH917" s="11"/>
      <c r="AI917" s="11"/>
      <c r="AJ917" s="12"/>
      <c r="AK917" s="445" t="str">
        <f>IF(G917="","",VLOOKUP(J917,中子データ!$B$4:$H$4500,3,FALSE))</f>
        <v/>
      </c>
      <c r="AL917" s="445" t="str">
        <f>IF(G917="","",VLOOKUP(J917,中子データ!$B$4:$H$4500,5,FALSE))</f>
        <v/>
      </c>
      <c r="AM917" s="445" t="str">
        <f>IF(G917="","",VLOOKUP(J917,中子データ!$B$4:$H$4500,6,FALSE))</f>
        <v/>
      </c>
      <c r="AN917" s="418"/>
      <c r="AO917" s="419"/>
      <c r="AP917" s="420"/>
      <c r="AQ917" s="421"/>
      <c r="AR917" s="420"/>
      <c r="AS917" s="436"/>
      <c r="AT917" s="436"/>
      <c r="AU917" s="422"/>
      <c r="AV917" s="11"/>
      <c r="AW917" s="11"/>
      <c r="AX917" s="410">
        <f t="shared" si="444"/>
        <v>0</v>
      </c>
      <c r="AY917" s="411" t="str">
        <f>IF(G917="","",VLOOKUP(J917,中子データ!$B$4:$M$5999,10,FALSE))</f>
        <v/>
      </c>
      <c r="AZ917" s="438" t="str">
        <f>IF(G917="","",VLOOKUP(J917,中子データ!$B$4:$M$5999,9,FALSE))</f>
        <v/>
      </c>
      <c r="BA917" s="412" t="str">
        <f>IF(AQ917="","",VLOOKUP(AQ917,作業者名!$B$4:$C$100,2,FALSE))</f>
        <v/>
      </c>
      <c r="BB917" s="412" t="str">
        <f>IF(AR917="","",VLOOKUP(AR917,作業者名!$B$4:$C$100,2,FALSE))</f>
        <v/>
      </c>
      <c r="BC917" s="412" t="str">
        <f>IF(G917="","",VLOOKUP(J917,中子データ!B$4:N$6004,12,FALSE))</f>
        <v/>
      </c>
      <c r="BD917" s="413" t="str">
        <f>IF(G917="","",VLOOKUP(J917,中子データ!$B$4:$P$4500,15,FALSE))</f>
        <v/>
      </c>
    </row>
    <row r="918" spans="1:56" x14ac:dyDescent="0.15">
      <c r="A918" s="7" t="str">
        <f>IF(G918="","",VLOOKUP(H918,マシン名!$B$4:$C$93,2,FALSE))</f>
        <v/>
      </c>
      <c r="B918" s="7" t="str">
        <f>IF(G918="","",VLOOKUP(I918,作業者名!$B$4:$C$100,2,FALSE))</f>
        <v/>
      </c>
      <c r="C918" s="7" t="str">
        <f>IF(G918="","",VLOOKUP(J918,中子データ!$B$4:$H$4500,2,FALSE))</f>
        <v/>
      </c>
      <c r="D918" s="8" t="str">
        <f>IF(G918="","",VLOOKUP(J918,中子データ!$B$4:$H$4500,4,FALSE))</f>
        <v/>
      </c>
      <c r="E918" s="231" t="str">
        <f t="shared" si="446"/>
        <v/>
      </c>
      <c r="G918" s="238"/>
      <c r="H918" s="9"/>
      <c r="I918" s="9"/>
      <c r="J918" s="9"/>
      <c r="K918" s="10"/>
      <c r="L918" s="10"/>
      <c r="M918" s="6"/>
      <c r="N918" s="6">
        <f t="shared" si="449"/>
        <v>0</v>
      </c>
      <c r="O918" s="250"/>
      <c r="P918" s="250"/>
      <c r="Q918" s="250"/>
      <c r="R918" s="250"/>
      <c r="S918" s="250"/>
      <c r="T918" s="250"/>
      <c r="U918" s="250"/>
      <c r="V918" s="250"/>
      <c r="W918" s="250"/>
      <c r="X918" s="250"/>
      <c r="Y918" s="250"/>
      <c r="Z918" s="4"/>
      <c r="AA918" s="429"/>
      <c r="AB918" s="457">
        <f t="shared" si="447"/>
        <v>0</v>
      </c>
      <c r="AC918" s="11"/>
      <c r="AD918" s="11"/>
      <c r="AE918" s="11"/>
      <c r="AF918" s="11"/>
      <c r="AG918" s="11"/>
      <c r="AH918" s="11"/>
      <c r="AI918" s="11"/>
      <c r="AJ918" s="12"/>
      <c r="AK918" s="445" t="str">
        <f>IF(G918="","",VLOOKUP(J918,中子データ!$B$4:$H$4500,3,FALSE))</f>
        <v/>
      </c>
      <c r="AL918" s="445" t="str">
        <f>IF(G918="","",VLOOKUP(J918,中子データ!$B$4:$H$4500,5,FALSE))</f>
        <v/>
      </c>
      <c r="AM918" s="445" t="str">
        <f>IF(G918="","",VLOOKUP(J918,中子データ!$B$4:$H$4500,6,FALSE))</f>
        <v/>
      </c>
      <c r="AN918" s="418"/>
      <c r="AO918" s="419"/>
      <c r="AP918" s="420"/>
      <c r="AQ918" s="421"/>
      <c r="AR918" s="420"/>
      <c r="AS918" s="436"/>
      <c r="AT918" s="436"/>
      <c r="AU918" s="422"/>
      <c r="AV918" s="11"/>
      <c r="AW918" s="11"/>
      <c r="AX918" s="410">
        <f t="shared" si="444"/>
        <v>0</v>
      </c>
      <c r="AY918" s="411" t="str">
        <f>IF(G918="","",VLOOKUP(J918,中子データ!$B$4:$M$5999,10,FALSE))</f>
        <v/>
      </c>
      <c r="AZ918" s="438" t="str">
        <f>IF(G918="","",VLOOKUP(J918,中子データ!$B$4:$M$5999,9,FALSE))</f>
        <v/>
      </c>
      <c r="BA918" s="412" t="str">
        <f>IF(AQ918="","",VLOOKUP(AQ918,作業者名!$B$4:$C$100,2,FALSE))</f>
        <v/>
      </c>
      <c r="BB918" s="412" t="str">
        <f>IF(AR918="","",VLOOKUP(AR918,作業者名!$B$4:$C$100,2,FALSE))</f>
        <v/>
      </c>
      <c r="BC918" s="412" t="str">
        <f>IF(G918="","",VLOOKUP(J918,中子データ!B$4:N$6004,12,FALSE))</f>
        <v/>
      </c>
      <c r="BD918" s="413" t="str">
        <f>IF(G918="","",VLOOKUP(J918,中子データ!$B$4:$P$4500,15,FALSE))</f>
        <v/>
      </c>
    </row>
    <row r="919" spans="1:56" x14ac:dyDescent="0.15">
      <c r="A919" s="7" t="str">
        <f>IF(G919="","",VLOOKUP(H919,マシン名!$B$4:$C$93,2,FALSE))</f>
        <v/>
      </c>
      <c r="B919" s="7" t="str">
        <f>IF(G919="","",VLOOKUP(I919,作業者名!$B$4:$C$100,2,FALSE))</f>
        <v/>
      </c>
      <c r="C919" s="7" t="str">
        <f>IF(G919="","",VLOOKUP(J919,中子データ!$B$4:$H$4500,2,FALSE))</f>
        <v/>
      </c>
      <c r="D919" s="8" t="str">
        <f>IF(G919="","",VLOOKUP(J919,中子データ!$B$4:$H$4500,4,FALSE))</f>
        <v/>
      </c>
      <c r="E919" s="231" t="str">
        <f t="shared" si="446"/>
        <v/>
      </c>
      <c r="G919" s="238"/>
      <c r="H919" s="9"/>
      <c r="I919" s="9"/>
      <c r="J919" s="9"/>
      <c r="K919" s="10"/>
      <c r="L919" s="10"/>
      <c r="M919" s="6"/>
      <c r="N919" s="6">
        <f t="shared" si="449"/>
        <v>0</v>
      </c>
      <c r="O919" s="250"/>
      <c r="P919" s="250"/>
      <c r="Q919" s="250"/>
      <c r="R919" s="250"/>
      <c r="S919" s="250"/>
      <c r="T919" s="250"/>
      <c r="U919" s="250"/>
      <c r="V919" s="250"/>
      <c r="W919" s="250"/>
      <c r="X919" s="250"/>
      <c r="Y919" s="250"/>
      <c r="Z919" s="4"/>
      <c r="AA919" s="429"/>
      <c r="AB919" s="457">
        <f t="shared" si="447"/>
        <v>0</v>
      </c>
      <c r="AC919" s="11"/>
      <c r="AD919" s="11"/>
      <c r="AE919" s="11"/>
      <c r="AF919" s="11"/>
      <c r="AG919" s="11"/>
      <c r="AH919" s="11"/>
      <c r="AI919" s="11"/>
      <c r="AJ919" s="12"/>
      <c r="AK919" s="445" t="str">
        <f>IF(G919="","",VLOOKUP(J919,中子データ!$B$4:$H$4500,3,FALSE))</f>
        <v/>
      </c>
      <c r="AL919" s="445" t="str">
        <f>IF(G919="","",VLOOKUP(J919,中子データ!$B$4:$H$4500,5,FALSE))</f>
        <v/>
      </c>
      <c r="AM919" s="445" t="str">
        <f>IF(G919="","",VLOOKUP(J919,中子データ!$B$4:$H$4500,6,FALSE))</f>
        <v/>
      </c>
      <c r="AN919" s="418"/>
      <c r="AO919" s="419"/>
      <c r="AP919" s="420"/>
      <c r="AQ919" s="421"/>
      <c r="AR919" s="420"/>
      <c r="AS919" s="436"/>
      <c r="AT919" s="436"/>
      <c r="AU919" s="422"/>
      <c r="AV919" s="11"/>
      <c r="AW919" s="11"/>
      <c r="AX919" s="410">
        <f t="shared" si="444"/>
        <v>0</v>
      </c>
      <c r="AY919" s="411" t="str">
        <f>IF(G919="","",VLOOKUP(J919,中子データ!$B$4:$M$5999,10,FALSE))</f>
        <v/>
      </c>
      <c r="AZ919" s="438" t="str">
        <f>IF(G919="","",VLOOKUP(J919,中子データ!$B$4:$M$5999,9,FALSE))</f>
        <v/>
      </c>
      <c r="BA919" s="412" t="str">
        <f>IF(AQ919="","",VLOOKUP(AQ919,作業者名!$B$4:$C$100,2,FALSE))</f>
        <v/>
      </c>
      <c r="BB919" s="412" t="str">
        <f>IF(AR919="","",VLOOKUP(AR919,作業者名!$B$4:$C$100,2,FALSE))</f>
        <v/>
      </c>
      <c r="BC919" s="412" t="str">
        <f>IF(G919="","",VLOOKUP(J919,中子データ!B$4:N$6004,12,FALSE))</f>
        <v/>
      </c>
      <c r="BD919" s="413" t="str">
        <f>IF(G919="","",VLOOKUP(J919,中子データ!$B$4:$P$4500,15,FALSE))</f>
        <v/>
      </c>
    </row>
    <row r="920" spans="1:56" x14ac:dyDescent="0.15">
      <c r="A920" s="7" t="str">
        <f>IF(G920="","",VLOOKUP(H920,マシン名!$B$4:$C$93,2,FALSE))</f>
        <v/>
      </c>
      <c r="B920" s="7" t="str">
        <f>IF(G920="","",VLOOKUP(I920,作業者名!$B$4:$C$100,2,FALSE))</f>
        <v/>
      </c>
      <c r="C920" s="7" t="str">
        <f>IF(G920="","",VLOOKUP(J920,中子データ!$B$4:$H$4500,2,FALSE))</f>
        <v/>
      </c>
      <c r="D920" s="8" t="str">
        <f>IF(G920="","",VLOOKUP(J920,中子データ!$B$4:$H$4500,4,FALSE))</f>
        <v/>
      </c>
      <c r="E920" s="231" t="str">
        <f t="shared" si="446"/>
        <v/>
      </c>
      <c r="G920" s="238"/>
      <c r="H920" s="9"/>
      <c r="I920" s="9"/>
      <c r="J920" s="9"/>
      <c r="K920" s="10"/>
      <c r="L920" s="10"/>
      <c r="M920" s="6"/>
      <c r="N920" s="6">
        <f t="shared" si="449"/>
        <v>0</v>
      </c>
      <c r="O920" s="250"/>
      <c r="P920" s="250"/>
      <c r="Q920" s="250"/>
      <c r="R920" s="250"/>
      <c r="S920" s="250"/>
      <c r="T920" s="250"/>
      <c r="U920" s="250"/>
      <c r="V920" s="250"/>
      <c r="W920" s="250"/>
      <c r="X920" s="250"/>
      <c r="Y920" s="250"/>
      <c r="Z920" s="4"/>
      <c r="AA920" s="429"/>
      <c r="AB920" s="457">
        <f t="shared" si="447"/>
        <v>0</v>
      </c>
      <c r="AC920" s="11"/>
      <c r="AD920" s="11"/>
      <c r="AE920" s="11"/>
      <c r="AF920" s="11"/>
      <c r="AG920" s="11"/>
      <c r="AH920" s="11"/>
      <c r="AI920" s="11"/>
      <c r="AJ920" s="12"/>
      <c r="AK920" s="445" t="str">
        <f>IF(G920="","",VLOOKUP(J920,中子データ!$B$4:$H$4500,3,FALSE))</f>
        <v/>
      </c>
      <c r="AL920" s="445" t="str">
        <f>IF(G920="","",VLOOKUP(J920,中子データ!$B$4:$H$4500,5,FALSE))</f>
        <v/>
      </c>
      <c r="AM920" s="445" t="str">
        <f>IF(G920="","",VLOOKUP(J920,中子データ!$B$4:$H$4500,6,FALSE))</f>
        <v/>
      </c>
      <c r="AN920" s="418"/>
      <c r="AO920" s="419"/>
      <c r="AP920" s="420"/>
      <c r="AQ920" s="421"/>
      <c r="AR920" s="420"/>
      <c r="AS920" s="436"/>
      <c r="AT920" s="436"/>
      <c r="AU920" s="422"/>
      <c r="AV920" s="11"/>
      <c r="AW920" s="11"/>
      <c r="AX920" s="410">
        <f t="shared" si="444"/>
        <v>0</v>
      </c>
      <c r="AY920" s="411" t="str">
        <f>IF(G920="","",VLOOKUP(J920,中子データ!$B$4:$M$5999,10,FALSE))</f>
        <v/>
      </c>
      <c r="AZ920" s="438" t="str">
        <f>IF(G920="","",VLOOKUP(J920,中子データ!$B$4:$M$5999,9,FALSE))</f>
        <v/>
      </c>
      <c r="BA920" s="412" t="str">
        <f>IF(AQ920="","",VLOOKUP(AQ920,作業者名!$B$4:$C$100,2,FALSE))</f>
        <v/>
      </c>
      <c r="BB920" s="412" t="str">
        <f>IF(AR920="","",VLOOKUP(AR920,作業者名!$B$4:$C$100,2,FALSE))</f>
        <v/>
      </c>
      <c r="BC920" s="412" t="str">
        <f>IF(G920="","",VLOOKUP(J920,中子データ!B$4:N$6004,12,FALSE))</f>
        <v/>
      </c>
      <c r="BD920" s="413" t="str">
        <f>IF(G920="","",VLOOKUP(J920,中子データ!$B$4:$P$4500,15,FALSE))</f>
        <v/>
      </c>
    </row>
    <row r="921" spans="1:56" x14ac:dyDescent="0.15">
      <c r="A921" s="7" t="str">
        <f>IF(G921="","",VLOOKUP(H921,マシン名!$B$4:$C$93,2,FALSE))</f>
        <v/>
      </c>
      <c r="B921" s="7" t="str">
        <f>IF(G921="","",VLOOKUP(I921,作業者名!$B$4:$C$100,2,FALSE))</f>
        <v/>
      </c>
      <c r="C921" s="7" t="str">
        <f>IF(G921="","",VLOOKUP(J921,中子データ!$B$4:$H$4500,2,FALSE))</f>
        <v/>
      </c>
      <c r="D921" s="8" t="str">
        <f>IF(G921="","",VLOOKUP(J921,中子データ!$B$4:$H$4500,4,FALSE))</f>
        <v/>
      </c>
      <c r="E921" s="231" t="str">
        <f t="shared" si="446"/>
        <v/>
      </c>
      <c r="G921" s="238"/>
      <c r="H921" s="9"/>
      <c r="I921" s="9"/>
      <c r="J921" s="9"/>
      <c r="K921" s="10"/>
      <c r="L921" s="10"/>
      <c r="M921" s="6"/>
      <c r="N921" s="6">
        <f t="shared" si="449"/>
        <v>0</v>
      </c>
      <c r="O921" s="250"/>
      <c r="P921" s="250"/>
      <c r="Q921" s="250"/>
      <c r="R921" s="250"/>
      <c r="S921" s="250"/>
      <c r="T921" s="250"/>
      <c r="U921" s="250"/>
      <c r="V921" s="250"/>
      <c r="W921" s="250"/>
      <c r="X921" s="250"/>
      <c r="Y921" s="250"/>
      <c r="Z921" s="4"/>
      <c r="AA921" s="429"/>
      <c r="AB921" s="457">
        <f t="shared" si="447"/>
        <v>0</v>
      </c>
      <c r="AC921" s="11"/>
      <c r="AD921" s="11"/>
      <c r="AE921" s="11"/>
      <c r="AF921" s="11"/>
      <c r="AG921" s="11"/>
      <c r="AH921" s="11"/>
      <c r="AI921" s="11"/>
      <c r="AJ921" s="12"/>
      <c r="AK921" s="445" t="str">
        <f>IF(G921="","",VLOOKUP(J921,中子データ!$B$4:$H$4500,3,FALSE))</f>
        <v/>
      </c>
      <c r="AL921" s="445" t="str">
        <f>IF(G921="","",VLOOKUP(J921,中子データ!$B$4:$H$4500,5,FALSE))</f>
        <v/>
      </c>
      <c r="AM921" s="445" t="str">
        <f>IF(G921="","",VLOOKUP(J921,中子データ!$B$4:$H$4500,6,FALSE))</f>
        <v/>
      </c>
      <c r="AN921" s="418"/>
      <c r="AO921" s="419"/>
      <c r="AP921" s="420"/>
      <c r="AQ921" s="421"/>
      <c r="AR921" s="420"/>
      <c r="AS921" s="436"/>
      <c r="AT921" s="436"/>
      <c r="AU921" s="422"/>
      <c r="AV921" s="11"/>
      <c r="AW921" s="11"/>
      <c r="AX921" s="410">
        <f t="shared" si="444"/>
        <v>0</v>
      </c>
      <c r="AY921" s="411" t="str">
        <f>IF(G921="","",VLOOKUP(J921,中子データ!$B$4:$M$5999,10,FALSE))</f>
        <v/>
      </c>
      <c r="AZ921" s="438" t="str">
        <f>IF(G921="","",VLOOKUP(J921,中子データ!$B$4:$M$5999,9,FALSE))</f>
        <v/>
      </c>
      <c r="BA921" s="412" t="str">
        <f>IF(AQ921="","",VLOOKUP(AQ921,作業者名!$B$4:$C$100,2,FALSE))</f>
        <v/>
      </c>
      <c r="BB921" s="412" t="str">
        <f>IF(AR921="","",VLOOKUP(AR921,作業者名!$B$4:$C$100,2,FALSE))</f>
        <v/>
      </c>
      <c r="BC921" s="412" t="str">
        <f>IF(G921="","",VLOOKUP(J921,中子データ!B$4:N$6004,12,FALSE))</f>
        <v/>
      </c>
      <c r="BD921" s="413" t="str">
        <f>IF(G921="","",VLOOKUP(J921,中子データ!$B$4:$P$4500,15,FALSE))</f>
        <v/>
      </c>
    </row>
    <row r="922" spans="1:56" x14ac:dyDescent="0.15">
      <c r="A922" s="7" t="str">
        <f>IF(G922="","",VLOOKUP(H922,マシン名!$B$4:$C$93,2,FALSE))</f>
        <v/>
      </c>
      <c r="B922" s="7" t="str">
        <f>IF(G922="","",VLOOKUP(I922,作業者名!$B$4:$C$100,2,FALSE))</f>
        <v/>
      </c>
      <c r="C922" s="7" t="str">
        <f>IF(G922="","",VLOOKUP(J922,中子データ!$B$4:$H$4500,2,FALSE))</f>
        <v/>
      </c>
      <c r="D922" s="8" t="str">
        <f>IF(G922="","",VLOOKUP(J922,中子データ!$B$4:$H$4500,4,FALSE))</f>
        <v/>
      </c>
      <c r="E922" s="231" t="str">
        <f t="shared" si="446"/>
        <v/>
      </c>
      <c r="G922" s="238"/>
      <c r="H922" s="9"/>
      <c r="I922" s="9"/>
      <c r="J922" s="9"/>
      <c r="K922" s="10"/>
      <c r="L922" s="10"/>
      <c r="M922" s="6"/>
      <c r="N922" s="6">
        <f t="shared" si="449"/>
        <v>0</v>
      </c>
      <c r="O922" s="250"/>
      <c r="P922" s="250"/>
      <c r="Q922" s="250"/>
      <c r="R922" s="250"/>
      <c r="S922" s="250"/>
      <c r="T922" s="250"/>
      <c r="U922" s="250"/>
      <c r="V922" s="250"/>
      <c r="W922" s="250"/>
      <c r="X922" s="250"/>
      <c r="Y922" s="250"/>
      <c r="Z922" s="4"/>
      <c r="AA922" s="429"/>
      <c r="AB922" s="457">
        <f t="shared" si="447"/>
        <v>0</v>
      </c>
      <c r="AC922" s="11"/>
      <c r="AD922" s="11"/>
      <c r="AE922" s="11"/>
      <c r="AF922" s="11"/>
      <c r="AG922" s="11"/>
      <c r="AH922" s="11"/>
      <c r="AI922" s="11"/>
      <c r="AJ922" s="12"/>
      <c r="AK922" s="445" t="str">
        <f>IF(G922="","",VLOOKUP(J922,中子データ!$B$4:$H$4500,3,FALSE))</f>
        <v/>
      </c>
      <c r="AL922" s="445" t="str">
        <f>IF(G922="","",VLOOKUP(J922,中子データ!$B$4:$H$4500,5,FALSE))</f>
        <v/>
      </c>
      <c r="AM922" s="445" t="str">
        <f>IF(G922="","",VLOOKUP(J922,中子データ!$B$4:$H$4500,6,FALSE))</f>
        <v/>
      </c>
      <c r="AN922" s="418"/>
      <c r="AO922" s="419"/>
      <c r="AP922" s="420"/>
      <c r="AQ922" s="421"/>
      <c r="AR922" s="420"/>
      <c r="AS922" s="436"/>
      <c r="AT922" s="436"/>
      <c r="AU922" s="422"/>
      <c r="AV922" s="11"/>
      <c r="AW922" s="11"/>
      <c r="AX922" s="410">
        <f t="shared" si="444"/>
        <v>0</v>
      </c>
      <c r="AY922" s="411" t="str">
        <f>IF(G922="","",VLOOKUP(J922,中子データ!$B$4:$M$5999,10,FALSE))</f>
        <v/>
      </c>
      <c r="AZ922" s="438" t="str">
        <f>IF(G922="","",VLOOKUP(J922,中子データ!$B$4:$M$5999,9,FALSE))</f>
        <v/>
      </c>
      <c r="BA922" s="412" t="str">
        <f>IF(AQ922="","",VLOOKUP(AQ922,作業者名!$B$4:$C$100,2,FALSE))</f>
        <v/>
      </c>
      <c r="BB922" s="412" t="str">
        <f>IF(AR922="","",VLOOKUP(AR922,作業者名!$B$4:$C$100,2,FALSE))</f>
        <v/>
      </c>
      <c r="BC922" s="412" t="str">
        <f>IF(G922="","",VLOOKUP(J922,中子データ!B$4:N$6004,12,FALSE))</f>
        <v/>
      </c>
      <c r="BD922" s="413" t="str">
        <f>IF(G922="","",VLOOKUP(J922,中子データ!$B$4:$P$4500,15,FALSE))</f>
        <v/>
      </c>
    </row>
    <row r="923" spans="1:56" x14ac:dyDescent="0.15">
      <c r="A923" s="7" t="str">
        <f>IF(G923="","",VLOOKUP(H923,マシン名!$B$4:$C$93,2,FALSE))</f>
        <v/>
      </c>
      <c r="B923" s="7" t="str">
        <f>IF(G923="","",VLOOKUP(I923,作業者名!$B$4:$C$100,2,FALSE))</f>
        <v/>
      </c>
      <c r="C923" s="7" t="str">
        <f>IF(G923="","",VLOOKUP(J923,中子データ!$B$4:$H$4500,2,FALSE))</f>
        <v/>
      </c>
      <c r="D923" s="8" t="str">
        <f>IF(G923="","",VLOOKUP(J923,中子データ!$B$4:$H$4500,4,FALSE))</f>
        <v/>
      </c>
      <c r="E923" s="231" t="str">
        <f t="shared" si="446"/>
        <v/>
      </c>
      <c r="G923" s="238"/>
      <c r="H923" s="9"/>
      <c r="I923" s="9"/>
      <c r="J923" s="9"/>
      <c r="K923" s="10"/>
      <c r="L923" s="10"/>
      <c r="M923" s="6"/>
      <c r="N923" s="6">
        <f t="shared" si="449"/>
        <v>0</v>
      </c>
      <c r="O923" s="250"/>
      <c r="P923" s="250"/>
      <c r="Q923" s="250"/>
      <c r="R923" s="250"/>
      <c r="S923" s="250"/>
      <c r="T923" s="250"/>
      <c r="U923" s="250"/>
      <c r="V923" s="250"/>
      <c r="W923" s="250"/>
      <c r="X923" s="250"/>
      <c r="Y923" s="250"/>
      <c r="Z923" s="4"/>
      <c r="AA923" s="429"/>
      <c r="AB923" s="457">
        <f t="shared" si="447"/>
        <v>0</v>
      </c>
      <c r="AC923" s="11"/>
      <c r="AD923" s="11"/>
      <c r="AE923" s="11"/>
      <c r="AF923" s="11"/>
      <c r="AG923" s="11"/>
      <c r="AH923" s="11"/>
      <c r="AI923" s="11"/>
      <c r="AJ923" s="12"/>
      <c r="AK923" s="445" t="str">
        <f>IF(G923="","",VLOOKUP(J923,中子データ!$B$4:$H$4500,3,FALSE))</f>
        <v/>
      </c>
      <c r="AL923" s="445" t="str">
        <f>IF(G923="","",VLOOKUP(J923,中子データ!$B$4:$H$4500,5,FALSE))</f>
        <v/>
      </c>
      <c r="AM923" s="445" t="str">
        <f>IF(G923="","",VLOOKUP(J923,中子データ!$B$4:$H$4500,6,FALSE))</f>
        <v/>
      </c>
      <c r="AN923" s="418"/>
      <c r="AO923" s="419"/>
      <c r="AP923" s="420"/>
      <c r="AQ923" s="421"/>
      <c r="AR923" s="420"/>
      <c r="AS923" s="436"/>
      <c r="AT923" s="436"/>
      <c r="AU923" s="422"/>
      <c r="AV923" s="11"/>
      <c r="AW923" s="11"/>
      <c r="AX923" s="410">
        <f t="shared" si="444"/>
        <v>0</v>
      </c>
      <c r="AY923" s="411" t="str">
        <f>IF(G923="","",VLOOKUP(J923,中子データ!$B$4:$M$5999,10,FALSE))</f>
        <v/>
      </c>
      <c r="AZ923" s="438" t="str">
        <f>IF(G923="","",VLOOKUP(J923,中子データ!$B$4:$M$5999,9,FALSE))</f>
        <v/>
      </c>
      <c r="BA923" s="412" t="str">
        <f>IF(AQ923="","",VLOOKUP(AQ923,作業者名!$B$4:$C$100,2,FALSE))</f>
        <v/>
      </c>
      <c r="BB923" s="412" t="str">
        <f>IF(AR923="","",VLOOKUP(AR923,作業者名!$B$4:$C$100,2,FALSE))</f>
        <v/>
      </c>
      <c r="BC923" s="412" t="str">
        <f>IF(G923="","",VLOOKUP(J923,中子データ!B$4:N$6004,12,FALSE))</f>
        <v/>
      </c>
      <c r="BD923" s="413" t="str">
        <f>IF(G923="","",VLOOKUP(J923,中子データ!$B$4:$P$4500,15,FALSE))</f>
        <v/>
      </c>
    </row>
    <row r="924" spans="1:56" x14ac:dyDescent="0.15">
      <c r="A924" s="7" t="str">
        <f>IF(G924="","",VLOOKUP(H924,マシン名!$B$4:$C$93,2,FALSE))</f>
        <v/>
      </c>
      <c r="B924" s="7" t="str">
        <f>IF(G924="","",VLOOKUP(I924,作業者名!$B$4:$C$100,2,FALSE))</f>
        <v/>
      </c>
      <c r="C924" s="7" t="str">
        <f>IF(G924="","",VLOOKUP(J924,中子データ!$B$4:$H$4500,2,FALSE))</f>
        <v/>
      </c>
      <c r="D924" s="8" t="str">
        <f>IF(G924="","",VLOOKUP(J924,中子データ!$B$4:$H$4500,4,FALSE))</f>
        <v/>
      </c>
      <c r="E924" s="231" t="str">
        <f t="shared" si="446"/>
        <v/>
      </c>
      <c r="G924" s="238"/>
      <c r="H924" s="9"/>
      <c r="I924" s="9"/>
      <c r="J924" s="9"/>
      <c r="K924" s="10"/>
      <c r="L924" s="10"/>
      <c r="M924" s="6"/>
      <c r="N924" s="6">
        <f t="shared" si="449"/>
        <v>0</v>
      </c>
      <c r="O924" s="250"/>
      <c r="P924" s="250"/>
      <c r="Q924" s="250"/>
      <c r="R924" s="250"/>
      <c r="S924" s="250"/>
      <c r="T924" s="250"/>
      <c r="U924" s="250"/>
      <c r="V924" s="250"/>
      <c r="W924" s="250"/>
      <c r="X924" s="250"/>
      <c r="Y924" s="250"/>
      <c r="Z924" s="4"/>
      <c r="AA924" s="429"/>
      <c r="AB924" s="457">
        <f t="shared" si="447"/>
        <v>0</v>
      </c>
      <c r="AC924" s="11"/>
      <c r="AD924" s="11"/>
      <c r="AE924" s="11"/>
      <c r="AF924" s="11"/>
      <c r="AG924" s="11"/>
      <c r="AH924" s="11"/>
      <c r="AI924" s="11"/>
      <c r="AJ924" s="12"/>
      <c r="AK924" s="445" t="str">
        <f>IF(G924="","",VLOOKUP(J924,中子データ!$B$4:$H$4500,3,FALSE))</f>
        <v/>
      </c>
      <c r="AL924" s="445" t="str">
        <f>IF(G924="","",VLOOKUP(J924,中子データ!$B$4:$H$4500,5,FALSE))</f>
        <v/>
      </c>
      <c r="AM924" s="445" t="str">
        <f>IF(G924="","",VLOOKUP(J924,中子データ!$B$4:$H$4500,6,FALSE))</f>
        <v/>
      </c>
      <c r="AN924" s="418"/>
      <c r="AO924" s="419"/>
      <c r="AP924" s="420"/>
      <c r="AQ924" s="421"/>
      <c r="AR924" s="420"/>
      <c r="AS924" s="436"/>
      <c r="AT924" s="436"/>
      <c r="AU924" s="422"/>
      <c r="AV924" s="11"/>
      <c r="AW924" s="11"/>
      <c r="AX924" s="410">
        <f t="shared" si="444"/>
        <v>0</v>
      </c>
      <c r="AY924" s="411" t="str">
        <f>IF(G924="","",VLOOKUP(J924,中子データ!$B$4:$M$5999,10,FALSE))</f>
        <v/>
      </c>
      <c r="AZ924" s="438" t="str">
        <f>IF(G924="","",VLOOKUP(J924,中子データ!$B$4:$M$5999,9,FALSE))</f>
        <v/>
      </c>
      <c r="BA924" s="412" t="str">
        <f>IF(AQ924="","",VLOOKUP(AQ924,作業者名!$B$4:$C$100,2,FALSE))</f>
        <v/>
      </c>
      <c r="BB924" s="412" t="str">
        <f>IF(AR924="","",VLOOKUP(AR924,作業者名!$B$4:$C$100,2,FALSE))</f>
        <v/>
      </c>
      <c r="BC924" s="412" t="str">
        <f>IF(G924="","",VLOOKUP(J924,中子データ!B$4:N$6004,12,FALSE))</f>
        <v/>
      </c>
      <c r="BD924" s="413" t="str">
        <f>IF(G924="","",VLOOKUP(J924,中子データ!$B$4:$P$4500,15,FALSE))</f>
        <v/>
      </c>
    </row>
    <row r="925" spans="1:56" x14ac:dyDescent="0.15">
      <c r="A925" s="7" t="str">
        <f>IF(G925="","",VLOOKUP(H925,マシン名!$B$4:$C$93,2,FALSE))</f>
        <v/>
      </c>
      <c r="B925" s="7" t="str">
        <f>IF(G925="","",VLOOKUP(I925,作業者名!$B$4:$C$100,2,FALSE))</f>
        <v/>
      </c>
      <c r="C925" s="7" t="str">
        <f>IF(G925="","",VLOOKUP(J925,中子データ!$B$4:$H$4500,2,FALSE))</f>
        <v/>
      </c>
      <c r="D925" s="8" t="str">
        <f>IF(G925="","",VLOOKUP(J925,中子データ!$B$4:$H$4500,4,FALSE))</f>
        <v/>
      </c>
      <c r="E925" s="231" t="str">
        <f t="shared" si="446"/>
        <v/>
      </c>
      <c r="G925" s="238"/>
      <c r="H925" s="9"/>
      <c r="I925" s="9"/>
      <c r="J925" s="9"/>
      <c r="K925" s="10"/>
      <c r="L925" s="10"/>
      <c r="M925" s="6"/>
      <c r="N925" s="6">
        <f t="shared" si="449"/>
        <v>0</v>
      </c>
      <c r="O925" s="250"/>
      <c r="P925" s="250"/>
      <c r="Q925" s="250"/>
      <c r="R925" s="250"/>
      <c r="S925" s="250"/>
      <c r="T925" s="250"/>
      <c r="U925" s="250"/>
      <c r="V925" s="250"/>
      <c r="W925" s="250"/>
      <c r="X925" s="250"/>
      <c r="Y925" s="250"/>
      <c r="Z925" s="4"/>
      <c r="AA925" s="429"/>
      <c r="AB925" s="457">
        <f t="shared" si="447"/>
        <v>0</v>
      </c>
      <c r="AC925" s="11"/>
      <c r="AD925" s="11"/>
      <c r="AE925" s="11"/>
      <c r="AF925" s="11"/>
      <c r="AG925" s="11"/>
      <c r="AH925" s="11"/>
      <c r="AI925" s="11"/>
      <c r="AJ925" s="12"/>
      <c r="AK925" s="445" t="str">
        <f>IF(G925="","",VLOOKUP(J925,中子データ!$B$4:$H$4500,3,FALSE))</f>
        <v/>
      </c>
      <c r="AL925" s="445" t="str">
        <f>IF(G925="","",VLOOKUP(J925,中子データ!$B$4:$H$4500,5,FALSE))</f>
        <v/>
      </c>
      <c r="AM925" s="445" t="str">
        <f>IF(G925="","",VLOOKUP(J925,中子データ!$B$4:$H$4500,6,FALSE))</f>
        <v/>
      </c>
      <c r="AN925" s="418"/>
      <c r="AO925" s="419"/>
      <c r="AP925" s="420"/>
      <c r="AQ925" s="421"/>
      <c r="AR925" s="420"/>
      <c r="AS925" s="436"/>
      <c r="AT925" s="436"/>
      <c r="AU925" s="422"/>
      <c r="AV925" s="11"/>
      <c r="AW925" s="11"/>
      <c r="AX925" s="410">
        <f t="shared" si="444"/>
        <v>0</v>
      </c>
      <c r="AY925" s="411" t="str">
        <f>IF(G925="","",VLOOKUP(J925,中子データ!$B$4:$M$5999,10,FALSE))</f>
        <v/>
      </c>
      <c r="AZ925" s="438" t="str">
        <f>IF(G925="","",VLOOKUP(J925,中子データ!$B$4:$M$5999,9,FALSE))</f>
        <v/>
      </c>
      <c r="BA925" s="412" t="str">
        <f>IF(AQ925="","",VLOOKUP(AQ925,作業者名!$B$4:$C$100,2,FALSE))</f>
        <v/>
      </c>
      <c r="BB925" s="412" t="str">
        <f>IF(AR925="","",VLOOKUP(AR925,作業者名!$B$4:$C$100,2,FALSE))</f>
        <v/>
      </c>
      <c r="BC925" s="412" t="str">
        <f>IF(G925="","",VLOOKUP(J925,中子データ!B$4:N$6004,12,FALSE))</f>
        <v/>
      </c>
      <c r="BD925" s="413" t="str">
        <f>IF(G925="","",VLOOKUP(J925,中子データ!$B$4:$P$4500,15,FALSE))</f>
        <v/>
      </c>
    </row>
    <row r="926" spans="1:56" x14ac:dyDescent="0.15">
      <c r="A926" s="7" t="str">
        <f>IF(G926="","",VLOOKUP(H926,マシン名!$B$4:$C$93,2,FALSE))</f>
        <v/>
      </c>
      <c r="B926" s="7" t="str">
        <f>IF(G926="","",VLOOKUP(I926,作業者名!$B$4:$C$100,2,FALSE))</f>
        <v/>
      </c>
      <c r="C926" s="7" t="str">
        <f>IF(G926="","",VLOOKUP(J926,中子データ!$B$4:$H$4500,2,FALSE))</f>
        <v/>
      </c>
      <c r="D926" s="8" t="str">
        <f>IF(G926="","",VLOOKUP(J926,中子データ!$B$4:$H$4500,4,FALSE))</f>
        <v/>
      </c>
      <c r="E926" s="231" t="str">
        <f t="shared" si="446"/>
        <v/>
      </c>
      <c r="G926" s="238"/>
      <c r="H926" s="9"/>
      <c r="I926" s="9"/>
      <c r="J926" s="9"/>
      <c r="K926" s="10"/>
      <c r="L926" s="10"/>
      <c r="M926" s="6"/>
      <c r="N926" s="6">
        <f t="shared" si="449"/>
        <v>0</v>
      </c>
      <c r="O926" s="250"/>
      <c r="P926" s="250"/>
      <c r="Q926" s="250"/>
      <c r="R926" s="250"/>
      <c r="S926" s="250"/>
      <c r="T926" s="250"/>
      <c r="U926" s="250"/>
      <c r="V926" s="250"/>
      <c r="W926" s="250"/>
      <c r="X926" s="250"/>
      <c r="Y926" s="250"/>
      <c r="Z926" s="4"/>
      <c r="AA926" s="429"/>
      <c r="AB926" s="457">
        <f t="shared" si="447"/>
        <v>0</v>
      </c>
      <c r="AC926" s="11"/>
      <c r="AD926" s="11"/>
      <c r="AE926" s="11"/>
      <c r="AF926" s="11"/>
      <c r="AG926" s="11"/>
      <c r="AH926" s="11"/>
      <c r="AI926" s="11"/>
      <c r="AJ926" s="12"/>
      <c r="AK926" s="445" t="str">
        <f>IF(G926="","",VLOOKUP(J926,中子データ!$B$4:$H$4500,3,FALSE))</f>
        <v/>
      </c>
      <c r="AL926" s="445" t="str">
        <f>IF(G926="","",VLOOKUP(J926,中子データ!$B$4:$H$4500,5,FALSE))</f>
        <v/>
      </c>
      <c r="AM926" s="445" t="str">
        <f>IF(G926="","",VLOOKUP(J926,中子データ!$B$4:$H$4500,6,FALSE))</f>
        <v/>
      </c>
      <c r="AN926" s="418"/>
      <c r="AO926" s="419"/>
      <c r="AP926" s="420"/>
      <c r="AQ926" s="421"/>
      <c r="AR926" s="420"/>
      <c r="AS926" s="436"/>
      <c r="AT926" s="436"/>
      <c r="AU926" s="422"/>
      <c r="AV926" s="11"/>
      <c r="AW926" s="11"/>
      <c r="AX926" s="410">
        <f t="shared" si="444"/>
        <v>0</v>
      </c>
      <c r="AY926" s="411" t="str">
        <f>IF(G926="","",VLOOKUP(J926,中子データ!$B$4:$M$5999,10,FALSE))</f>
        <v/>
      </c>
      <c r="AZ926" s="438" t="str">
        <f>IF(G926="","",VLOOKUP(J926,中子データ!$B$4:$M$5999,9,FALSE))</f>
        <v/>
      </c>
      <c r="BA926" s="412" t="str">
        <f>IF(AQ926="","",VLOOKUP(AQ926,作業者名!$B$4:$C$100,2,FALSE))</f>
        <v/>
      </c>
      <c r="BB926" s="412" t="str">
        <f>IF(AR926="","",VLOOKUP(AR926,作業者名!$B$4:$C$100,2,FALSE))</f>
        <v/>
      </c>
      <c r="BC926" s="412" t="str">
        <f>IF(G926="","",VLOOKUP(J926,中子データ!B$4:N$6004,12,FALSE))</f>
        <v/>
      </c>
      <c r="BD926" s="413" t="str">
        <f>IF(G926="","",VLOOKUP(J926,中子データ!$B$4:$P$4500,15,FALSE))</f>
        <v/>
      </c>
    </row>
    <row r="927" spans="1:56" x14ac:dyDescent="0.15">
      <c r="A927" s="7" t="str">
        <f>IF(G927="","",VLOOKUP(H927,マシン名!$B$4:$C$93,2,FALSE))</f>
        <v/>
      </c>
      <c r="B927" s="7" t="str">
        <f>IF(G927="","",VLOOKUP(I927,作業者名!$B$4:$C$100,2,FALSE))</f>
        <v/>
      </c>
      <c r="C927" s="7" t="str">
        <f>IF(G927="","",VLOOKUP(J927,中子データ!$B$4:$H$4500,2,FALSE))</f>
        <v/>
      </c>
      <c r="D927" s="8" t="str">
        <f>IF(G927="","",VLOOKUP(J927,中子データ!$B$4:$H$4500,4,FALSE))</f>
        <v/>
      </c>
      <c r="E927" s="231" t="str">
        <f t="shared" si="446"/>
        <v/>
      </c>
      <c r="G927" s="238"/>
      <c r="H927" s="9"/>
      <c r="I927" s="9"/>
      <c r="J927" s="9"/>
      <c r="K927" s="10"/>
      <c r="L927" s="10"/>
      <c r="M927" s="6"/>
      <c r="N927" s="6">
        <f t="shared" si="449"/>
        <v>0</v>
      </c>
      <c r="O927" s="250"/>
      <c r="P927" s="250"/>
      <c r="Q927" s="250"/>
      <c r="R927" s="250"/>
      <c r="S927" s="250"/>
      <c r="T927" s="250"/>
      <c r="U927" s="250"/>
      <c r="V927" s="250"/>
      <c r="W927" s="250"/>
      <c r="X927" s="250"/>
      <c r="Y927" s="250"/>
      <c r="Z927" s="4"/>
      <c r="AA927" s="429"/>
      <c r="AB927" s="457">
        <f t="shared" si="447"/>
        <v>0</v>
      </c>
      <c r="AC927" s="11"/>
      <c r="AD927" s="11"/>
      <c r="AE927" s="11"/>
      <c r="AF927" s="11"/>
      <c r="AG927" s="11"/>
      <c r="AH927" s="11"/>
      <c r="AI927" s="11"/>
      <c r="AJ927" s="12"/>
      <c r="AK927" s="445" t="str">
        <f>IF(G927="","",VLOOKUP(J927,中子データ!$B$4:$H$4500,3,FALSE))</f>
        <v/>
      </c>
      <c r="AL927" s="445" t="str">
        <f>IF(G927="","",VLOOKUP(J927,中子データ!$B$4:$H$4500,5,FALSE))</f>
        <v/>
      </c>
      <c r="AM927" s="445" t="str">
        <f>IF(G927="","",VLOOKUP(J927,中子データ!$B$4:$H$4500,6,FALSE))</f>
        <v/>
      </c>
      <c r="AN927" s="418"/>
      <c r="AO927" s="419"/>
      <c r="AP927" s="420"/>
      <c r="AQ927" s="421"/>
      <c r="AR927" s="420"/>
      <c r="AS927" s="436"/>
      <c r="AT927" s="436"/>
      <c r="AU927" s="422"/>
      <c r="AV927" s="11"/>
      <c r="AW927" s="11"/>
      <c r="AX927" s="410">
        <f t="shared" si="444"/>
        <v>0</v>
      </c>
      <c r="AY927" s="411" t="str">
        <f>IF(G927="","",VLOOKUP(J927,中子データ!$B$4:$M$5999,10,FALSE))</f>
        <v/>
      </c>
      <c r="AZ927" s="438" t="str">
        <f>IF(G927="","",VLOOKUP(J927,中子データ!$B$4:$M$5999,9,FALSE))</f>
        <v/>
      </c>
      <c r="BA927" s="412" t="str">
        <f>IF(AQ927="","",VLOOKUP(AQ927,作業者名!$B$4:$C$100,2,FALSE))</f>
        <v/>
      </c>
      <c r="BB927" s="412" t="str">
        <f>IF(AR927="","",VLOOKUP(AR927,作業者名!$B$4:$C$100,2,FALSE))</f>
        <v/>
      </c>
      <c r="BC927" s="412" t="str">
        <f>IF(G927="","",VLOOKUP(J927,中子データ!B$4:N$6004,12,FALSE))</f>
        <v/>
      </c>
      <c r="BD927" s="413" t="str">
        <f>IF(G927="","",VLOOKUP(J927,中子データ!$B$4:$P$4500,15,FALSE))</f>
        <v/>
      </c>
    </row>
    <row r="928" spans="1:56" x14ac:dyDescent="0.15">
      <c r="A928" s="7" t="str">
        <f>IF(G928="","",VLOOKUP(H928,マシン名!$B$4:$C$93,2,FALSE))</f>
        <v/>
      </c>
      <c r="B928" s="7" t="str">
        <f>IF(G928="","",VLOOKUP(I928,作業者名!$B$4:$C$100,2,FALSE))</f>
        <v/>
      </c>
      <c r="C928" s="7" t="str">
        <f>IF(G928="","",VLOOKUP(J928,中子データ!$B$4:$H$4500,2,FALSE))</f>
        <v/>
      </c>
      <c r="D928" s="8" t="str">
        <f>IF(G928="","",VLOOKUP(J928,中子データ!$B$4:$H$4500,4,FALSE))</f>
        <v/>
      </c>
      <c r="E928" s="231" t="str">
        <f t="shared" si="446"/>
        <v/>
      </c>
      <c r="G928" s="238"/>
      <c r="H928" s="9"/>
      <c r="I928" s="9"/>
      <c r="J928" s="9"/>
      <c r="K928" s="10"/>
      <c r="L928" s="10"/>
      <c r="M928" s="6"/>
      <c r="N928" s="6">
        <f t="shared" si="449"/>
        <v>0</v>
      </c>
      <c r="O928" s="250"/>
      <c r="P928" s="250"/>
      <c r="Q928" s="250"/>
      <c r="R928" s="250"/>
      <c r="S928" s="250"/>
      <c r="T928" s="250"/>
      <c r="U928" s="250"/>
      <c r="V928" s="250"/>
      <c r="W928" s="250"/>
      <c r="X928" s="250"/>
      <c r="Y928" s="250"/>
      <c r="Z928" s="4"/>
      <c r="AA928" s="429"/>
      <c r="AB928" s="457">
        <f t="shared" si="447"/>
        <v>0</v>
      </c>
      <c r="AC928" s="11"/>
      <c r="AD928" s="11"/>
      <c r="AE928" s="11"/>
      <c r="AF928" s="11"/>
      <c r="AG928" s="11"/>
      <c r="AH928" s="11"/>
      <c r="AI928" s="11"/>
      <c r="AJ928" s="12"/>
      <c r="AK928" s="445" t="str">
        <f>IF(G928="","",VLOOKUP(J928,中子データ!$B$4:$H$4500,3,FALSE))</f>
        <v/>
      </c>
      <c r="AL928" s="445" t="str">
        <f>IF(G928="","",VLOOKUP(J928,中子データ!$B$4:$H$4500,5,FALSE))</f>
        <v/>
      </c>
      <c r="AM928" s="445" t="str">
        <f>IF(G928="","",VLOOKUP(J928,中子データ!$B$4:$H$4500,6,FALSE))</f>
        <v/>
      </c>
      <c r="AN928" s="418"/>
      <c r="AO928" s="419"/>
      <c r="AP928" s="420"/>
      <c r="AQ928" s="421"/>
      <c r="AR928" s="420"/>
      <c r="AS928" s="436"/>
      <c r="AT928" s="436"/>
      <c r="AU928" s="422"/>
      <c r="AV928" s="11"/>
      <c r="AW928" s="11"/>
      <c r="AX928" s="410">
        <f t="shared" si="444"/>
        <v>0</v>
      </c>
      <c r="AY928" s="411" t="str">
        <f>IF(G928="","",VLOOKUP(J928,中子データ!$B$4:$M$5999,10,FALSE))</f>
        <v/>
      </c>
      <c r="AZ928" s="438" t="str">
        <f>IF(G928="","",VLOOKUP(J928,中子データ!$B$4:$M$5999,9,FALSE))</f>
        <v/>
      </c>
      <c r="BA928" s="412" t="str">
        <f>IF(AQ928="","",VLOOKUP(AQ928,作業者名!$B$4:$C$100,2,FALSE))</f>
        <v/>
      </c>
      <c r="BB928" s="412" t="str">
        <f>IF(AR928="","",VLOOKUP(AR928,作業者名!$B$4:$C$100,2,FALSE))</f>
        <v/>
      </c>
      <c r="BC928" s="412" t="str">
        <f>IF(G928="","",VLOOKUP(J928,中子データ!B$4:N$6004,12,FALSE))</f>
        <v/>
      </c>
      <c r="BD928" s="413" t="str">
        <f>IF(G928="","",VLOOKUP(J928,中子データ!$B$4:$P$4500,15,FALSE))</f>
        <v/>
      </c>
    </row>
    <row r="929" spans="1:56" x14ac:dyDescent="0.15">
      <c r="A929" s="7" t="str">
        <f>IF(G929="","",VLOOKUP(H929,マシン名!$B$4:$C$93,2,FALSE))</f>
        <v/>
      </c>
      <c r="B929" s="7" t="str">
        <f>IF(G929="","",VLOOKUP(I929,作業者名!$B$4:$C$100,2,FALSE))</f>
        <v/>
      </c>
      <c r="C929" s="7" t="str">
        <f>IF(G929="","",VLOOKUP(J929,中子データ!$B$4:$H$4500,2,FALSE))</f>
        <v/>
      </c>
      <c r="D929" s="8" t="str">
        <f>IF(G929="","",VLOOKUP(J929,中子データ!$B$4:$H$4500,4,FALSE))</f>
        <v/>
      </c>
      <c r="E929" s="231" t="str">
        <f t="shared" si="446"/>
        <v/>
      </c>
      <c r="G929" s="238"/>
      <c r="H929" s="9"/>
      <c r="I929" s="9"/>
      <c r="J929" s="9"/>
      <c r="K929" s="10"/>
      <c r="L929" s="10"/>
      <c r="M929" s="6"/>
      <c r="N929" s="6">
        <f t="shared" si="449"/>
        <v>0</v>
      </c>
      <c r="O929" s="250"/>
      <c r="P929" s="250"/>
      <c r="Q929" s="250"/>
      <c r="R929" s="250"/>
      <c r="S929" s="250"/>
      <c r="T929" s="250"/>
      <c r="U929" s="250"/>
      <c r="V929" s="250"/>
      <c r="W929" s="250"/>
      <c r="X929" s="250"/>
      <c r="Y929" s="250"/>
      <c r="Z929" s="4"/>
      <c r="AA929" s="429"/>
      <c r="AB929" s="457">
        <f t="shared" si="447"/>
        <v>0</v>
      </c>
      <c r="AC929" s="11"/>
      <c r="AD929" s="11"/>
      <c r="AE929" s="11"/>
      <c r="AF929" s="11"/>
      <c r="AG929" s="11"/>
      <c r="AH929" s="11"/>
      <c r="AI929" s="11"/>
      <c r="AJ929" s="12"/>
      <c r="AK929" s="445" t="str">
        <f>IF(G929="","",VLOOKUP(J929,中子データ!$B$4:$H$4500,3,FALSE))</f>
        <v/>
      </c>
      <c r="AL929" s="445" t="str">
        <f>IF(G929="","",VLOOKUP(J929,中子データ!$B$4:$H$4500,5,FALSE))</f>
        <v/>
      </c>
      <c r="AM929" s="445" t="str">
        <f>IF(G929="","",VLOOKUP(J929,中子データ!$B$4:$H$4500,6,FALSE))</f>
        <v/>
      </c>
      <c r="AN929" s="418"/>
      <c r="AO929" s="419"/>
      <c r="AP929" s="420"/>
      <c r="AQ929" s="421"/>
      <c r="AR929" s="420"/>
      <c r="AS929" s="436"/>
      <c r="AT929" s="436"/>
      <c r="AU929" s="422"/>
      <c r="AV929" s="11"/>
      <c r="AW929" s="11"/>
      <c r="AX929" s="410">
        <f t="shared" si="444"/>
        <v>0</v>
      </c>
      <c r="AY929" s="411" t="str">
        <f>IF(G929="","",VLOOKUP(J929,中子データ!$B$4:$M$5999,10,FALSE))</f>
        <v/>
      </c>
      <c r="AZ929" s="438" t="str">
        <f>IF(G929="","",VLOOKUP(J929,中子データ!$B$4:$M$5999,9,FALSE))</f>
        <v/>
      </c>
      <c r="BA929" s="412" t="str">
        <f>IF(AQ929="","",VLOOKUP(AQ929,作業者名!$B$4:$C$100,2,FALSE))</f>
        <v/>
      </c>
      <c r="BB929" s="412" t="str">
        <f>IF(AR929="","",VLOOKUP(AR929,作業者名!$B$4:$C$100,2,FALSE))</f>
        <v/>
      </c>
      <c r="BC929" s="412" t="str">
        <f>IF(G929="","",VLOOKUP(J929,中子データ!B$4:N$6004,12,FALSE))</f>
        <v/>
      </c>
      <c r="BD929" s="413" t="str">
        <f>IF(G929="","",VLOOKUP(J929,中子データ!$B$4:$P$4500,15,FALSE))</f>
        <v/>
      </c>
    </row>
    <row r="930" spans="1:56" x14ac:dyDescent="0.15">
      <c r="A930" s="7" t="str">
        <f>IF(G930="","",VLOOKUP(H930,マシン名!$B$4:$C$93,2,FALSE))</f>
        <v/>
      </c>
      <c r="B930" s="7" t="str">
        <f>IF(G930="","",VLOOKUP(I930,作業者名!$B$4:$C$100,2,FALSE))</f>
        <v/>
      </c>
      <c r="C930" s="7" t="str">
        <f>IF(G930="","",VLOOKUP(J930,中子データ!$B$4:$H$4500,2,FALSE))</f>
        <v/>
      </c>
      <c r="D930" s="8" t="str">
        <f>IF(G930="","",VLOOKUP(J930,中子データ!$B$4:$H$4500,4,FALSE))</f>
        <v/>
      </c>
      <c r="E930" s="231" t="str">
        <f t="shared" si="446"/>
        <v/>
      </c>
      <c r="G930" s="238"/>
      <c r="H930" s="9"/>
      <c r="I930" s="9"/>
      <c r="J930" s="9"/>
      <c r="K930" s="10"/>
      <c r="L930" s="10"/>
      <c r="M930" s="6"/>
      <c r="N930" s="6">
        <f t="shared" si="449"/>
        <v>0</v>
      </c>
      <c r="O930" s="250"/>
      <c r="P930" s="250"/>
      <c r="Q930" s="250"/>
      <c r="R930" s="250"/>
      <c r="S930" s="250"/>
      <c r="T930" s="250"/>
      <c r="U930" s="250"/>
      <c r="V930" s="250"/>
      <c r="W930" s="250"/>
      <c r="X930" s="250"/>
      <c r="Y930" s="250"/>
      <c r="Z930" s="4"/>
      <c r="AA930" s="429"/>
      <c r="AB930" s="457">
        <f t="shared" si="447"/>
        <v>0</v>
      </c>
      <c r="AC930" s="11"/>
      <c r="AD930" s="11"/>
      <c r="AE930" s="11"/>
      <c r="AF930" s="11"/>
      <c r="AG930" s="11"/>
      <c r="AH930" s="11"/>
      <c r="AI930" s="11"/>
      <c r="AJ930" s="12"/>
      <c r="AK930" s="445" t="str">
        <f>IF(G930="","",VLOOKUP(J930,中子データ!$B$4:$H$4500,3,FALSE))</f>
        <v/>
      </c>
      <c r="AL930" s="445" t="str">
        <f>IF(G930="","",VLOOKUP(J930,中子データ!$B$4:$H$4500,5,FALSE))</f>
        <v/>
      </c>
      <c r="AM930" s="445" t="str">
        <f>IF(G930="","",VLOOKUP(J930,中子データ!$B$4:$H$4500,6,FALSE))</f>
        <v/>
      </c>
      <c r="AN930" s="418"/>
      <c r="AO930" s="419"/>
      <c r="AP930" s="420"/>
      <c r="AQ930" s="421"/>
      <c r="AR930" s="420"/>
      <c r="AS930" s="436"/>
      <c r="AT930" s="436"/>
      <c r="AU930" s="422"/>
      <c r="AV930" s="11"/>
      <c r="AW930" s="11"/>
      <c r="AX930" s="410">
        <f t="shared" si="444"/>
        <v>0</v>
      </c>
      <c r="AY930" s="411" t="str">
        <f>IF(G930="","",VLOOKUP(J930,中子データ!$B$4:$M$5999,10,FALSE))</f>
        <v/>
      </c>
      <c r="AZ930" s="438" t="str">
        <f>IF(G930="","",VLOOKUP(J930,中子データ!$B$4:$M$5999,9,FALSE))</f>
        <v/>
      </c>
      <c r="BA930" s="412" t="str">
        <f>IF(AQ930="","",VLOOKUP(AQ930,作業者名!$B$4:$C$100,2,FALSE))</f>
        <v/>
      </c>
      <c r="BB930" s="412" t="str">
        <f>IF(AR930="","",VLOOKUP(AR930,作業者名!$B$4:$C$100,2,FALSE))</f>
        <v/>
      </c>
      <c r="BC930" s="412" t="str">
        <f>IF(G930="","",VLOOKUP(J930,中子データ!B$4:N$6004,12,FALSE))</f>
        <v/>
      </c>
      <c r="BD930" s="413" t="str">
        <f>IF(G930="","",VLOOKUP(J930,中子データ!$B$4:$P$4500,15,FALSE))</f>
        <v/>
      </c>
    </row>
    <row r="931" spans="1:56" x14ac:dyDescent="0.15">
      <c r="A931" s="7" t="str">
        <f>IF(G931="","",VLOOKUP(H931,マシン名!$B$4:$C$93,2,FALSE))</f>
        <v/>
      </c>
      <c r="B931" s="7" t="str">
        <f>IF(G931="","",VLOOKUP(I931,作業者名!$B$4:$C$100,2,FALSE))</f>
        <v/>
      </c>
      <c r="C931" s="7" t="str">
        <f>IF(G931="","",VLOOKUP(J931,中子データ!$B$4:$H$4500,2,FALSE))</f>
        <v/>
      </c>
      <c r="D931" s="8" t="str">
        <f>IF(G931="","",VLOOKUP(J931,中子データ!$B$4:$H$4500,4,FALSE))</f>
        <v/>
      </c>
      <c r="E931" s="231" t="str">
        <f t="shared" si="446"/>
        <v/>
      </c>
      <c r="G931" s="238"/>
      <c r="H931" s="9"/>
      <c r="I931" s="9"/>
      <c r="J931" s="9"/>
      <c r="K931" s="10"/>
      <c r="L931" s="10"/>
      <c r="M931" s="6"/>
      <c r="N931" s="6">
        <f t="shared" si="449"/>
        <v>0</v>
      </c>
      <c r="O931" s="250"/>
      <c r="P931" s="250"/>
      <c r="Q931" s="250"/>
      <c r="R931" s="250"/>
      <c r="S931" s="250"/>
      <c r="T931" s="250"/>
      <c r="U931" s="250"/>
      <c r="V931" s="250"/>
      <c r="W931" s="250"/>
      <c r="X931" s="250"/>
      <c r="Y931" s="250"/>
      <c r="Z931" s="4"/>
      <c r="AA931" s="429"/>
      <c r="AB931" s="457">
        <f t="shared" si="447"/>
        <v>0</v>
      </c>
      <c r="AC931" s="11"/>
      <c r="AD931" s="11"/>
      <c r="AE931" s="11"/>
      <c r="AF931" s="11"/>
      <c r="AG931" s="11"/>
      <c r="AH931" s="11"/>
      <c r="AI931" s="11"/>
      <c r="AJ931" s="12"/>
      <c r="AK931" s="445" t="str">
        <f>IF(G931="","",VLOOKUP(J931,中子データ!$B$4:$H$4500,3,FALSE))</f>
        <v/>
      </c>
      <c r="AL931" s="445" t="str">
        <f>IF(G931="","",VLOOKUP(J931,中子データ!$B$4:$H$4500,5,FALSE))</f>
        <v/>
      </c>
      <c r="AM931" s="445" t="str">
        <f>IF(G931="","",VLOOKUP(J931,中子データ!$B$4:$H$4500,6,FALSE))</f>
        <v/>
      </c>
      <c r="AN931" s="418"/>
      <c r="AO931" s="419"/>
      <c r="AP931" s="420"/>
      <c r="AQ931" s="421"/>
      <c r="AR931" s="420"/>
      <c r="AS931" s="436"/>
      <c r="AT931" s="436"/>
      <c r="AU931" s="422"/>
      <c r="AV931" s="11"/>
      <c r="AW931" s="11"/>
      <c r="AX931" s="410">
        <f t="shared" si="444"/>
        <v>0</v>
      </c>
      <c r="AY931" s="411" t="str">
        <f>IF(G931="","",VLOOKUP(J931,中子データ!$B$4:$M$5999,10,FALSE))</f>
        <v/>
      </c>
      <c r="AZ931" s="438" t="str">
        <f>IF(G931="","",VLOOKUP(J931,中子データ!$B$4:$M$5999,9,FALSE))</f>
        <v/>
      </c>
      <c r="BA931" s="412" t="str">
        <f>IF(AQ931="","",VLOOKUP(AQ931,作業者名!$B$4:$C$100,2,FALSE))</f>
        <v/>
      </c>
      <c r="BB931" s="412" t="str">
        <f>IF(AR931="","",VLOOKUP(AR931,作業者名!$B$4:$C$100,2,FALSE))</f>
        <v/>
      </c>
      <c r="BC931" s="412" t="str">
        <f>IF(G931="","",VLOOKUP(J931,中子データ!B$4:N$6004,12,FALSE))</f>
        <v/>
      </c>
      <c r="BD931" s="413" t="str">
        <f>IF(G931="","",VLOOKUP(J931,中子データ!$B$4:$P$4500,15,FALSE))</f>
        <v/>
      </c>
    </row>
    <row r="932" spans="1:56" x14ac:dyDescent="0.15">
      <c r="A932" s="7" t="str">
        <f>IF(G932="","",VLOOKUP(H932,マシン名!$B$4:$C$93,2,FALSE))</f>
        <v/>
      </c>
      <c r="B932" s="7" t="str">
        <f>IF(G932="","",VLOOKUP(I932,作業者名!$B$4:$C$100,2,FALSE))</f>
        <v/>
      </c>
      <c r="C932" s="7" t="str">
        <f>IF(G932="","",VLOOKUP(J932,中子データ!$B$4:$H$4500,2,FALSE))</f>
        <v/>
      </c>
      <c r="D932" s="8" t="str">
        <f>IF(G932="","",VLOOKUP(J932,中子データ!$B$4:$H$4500,4,FALSE))</f>
        <v/>
      </c>
      <c r="E932" s="231" t="str">
        <f t="shared" si="446"/>
        <v/>
      </c>
      <c r="G932" s="238"/>
      <c r="H932" s="9"/>
      <c r="I932" s="9"/>
      <c r="J932" s="9"/>
      <c r="K932" s="10"/>
      <c r="L932" s="10"/>
      <c r="M932" s="6"/>
      <c r="N932" s="6">
        <f t="shared" si="449"/>
        <v>0</v>
      </c>
      <c r="O932" s="250"/>
      <c r="P932" s="250"/>
      <c r="Q932" s="250"/>
      <c r="R932" s="250"/>
      <c r="S932" s="250"/>
      <c r="T932" s="250"/>
      <c r="U932" s="250"/>
      <c r="V932" s="250"/>
      <c r="W932" s="250"/>
      <c r="X932" s="250"/>
      <c r="Y932" s="250"/>
      <c r="Z932" s="4"/>
      <c r="AA932" s="429"/>
      <c r="AB932" s="457">
        <f t="shared" si="447"/>
        <v>0</v>
      </c>
      <c r="AC932" s="11"/>
      <c r="AD932" s="11"/>
      <c r="AE932" s="11"/>
      <c r="AF932" s="11"/>
      <c r="AG932" s="11"/>
      <c r="AH932" s="11"/>
      <c r="AI932" s="11"/>
      <c r="AJ932" s="12"/>
      <c r="AK932" s="445" t="str">
        <f>IF(G932="","",VLOOKUP(J932,中子データ!$B$4:$H$4500,3,FALSE))</f>
        <v/>
      </c>
      <c r="AL932" s="445" t="str">
        <f>IF(G932="","",VLOOKUP(J932,中子データ!$B$4:$H$4500,5,FALSE))</f>
        <v/>
      </c>
      <c r="AM932" s="445" t="str">
        <f>IF(G932="","",VLOOKUP(J932,中子データ!$B$4:$H$4500,6,FALSE))</f>
        <v/>
      </c>
      <c r="AN932" s="418"/>
      <c r="AO932" s="419"/>
      <c r="AP932" s="420"/>
      <c r="AQ932" s="421"/>
      <c r="AR932" s="420"/>
      <c r="AS932" s="436"/>
      <c r="AT932" s="436"/>
      <c r="AU932" s="422"/>
      <c r="AV932" s="11"/>
      <c r="AW932" s="11"/>
      <c r="AX932" s="410">
        <f t="shared" si="444"/>
        <v>0</v>
      </c>
      <c r="AY932" s="411" t="str">
        <f>IF(G932="","",VLOOKUP(J932,中子データ!$B$4:$M$5999,10,FALSE))</f>
        <v/>
      </c>
      <c r="AZ932" s="438" t="str">
        <f>IF(G932="","",VLOOKUP(J932,中子データ!$B$4:$M$5999,9,FALSE))</f>
        <v/>
      </c>
      <c r="BA932" s="412" t="str">
        <f>IF(AQ932="","",VLOOKUP(AQ932,作業者名!$B$4:$C$100,2,FALSE))</f>
        <v/>
      </c>
      <c r="BB932" s="412" t="str">
        <f>IF(AR932="","",VLOOKUP(AR932,作業者名!$B$4:$C$100,2,FALSE))</f>
        <v/>
      </c>
      <c r="BC932" s="412" t="str">
        <f>IF(G932="","",VLOOKUP(J932,中子データ!B$4:N$6004,12,FALSE))</f>
        <v/>
      </c>
      <c r="BD932" s="413" t="str">
        <f>IF(G932="","",VLOOKUP(J932,中子データ!$B$4:$P$4500,15,FALSE))</f>
        <v/>
      </c>
    </row>
    <row r="933" spans="1:56" x14ac:dyDescent="0.15">
      <c r="A933" s="7" t="str">
        <f>IF(G933="","",VLOOKUP(H933,マシン名!$B$4:$C$93,2,FALSE))</f>
        <v/>
      </c>
      <c r="B933" s="7" t="str">
        <f>IF(G933="","",VLOOKUP(I933,作業者名!$B$4:$C$100,2,FALSE))</f>
        <v/>
      </c>
      <c r="C933" s="7" t="str">
        <f>IF(G933="","",VLOOKUP(J933,中子データ!$B$4:$H$4500,2,FALSE))</f>
        <v/>
      </c>
      <c r="D933" s="8" t="str">
        <f>IF(G933="","",VLOOKUP(J933,中子データ!$B$4:$H$4500,4,FALSE))</f>
        <v/>
      </c>
      <c r="E933" s="231" t="str">
        <f t="shared" si="446"/>
        <v/>
      </c>
      <c r="G933" s="238"/>
      <c r="H933" s="9"/>
      <c r="I933" s="9"/>
      <c r="J933" s="9"/>
      <c r="K933" s="10"/>
      <c r="L933" s="10"/>
      <c r="M933" s="6"/>
      <c r="N933" s="6">
        <f t="shared" si="449"/>
        <v>0</v>
      </c>
      <c r="O933" s="250"/>
      <c r="P933" s="250"/>
      <c r="Q933" s="250"/>
      <c r="R933" s="250"/>
      <c r="S933" s="250"/>
      <c r="T933" s="250"/>
      <c r="U933" s="250"/>
      <c r="V933" s="250"/>
      <c r="W933" s="250"/>
      <c r="X933" s="250"/>
      <c r="Y933" s="250"/>
      <c r="Z933" s="4"/>
      <c r="AA933" s="429"/>
      <c r="AB933" s="457">
        <f t="shared" si="447"/>
        <v>0</v>
      </c>
      <c r="AC933" s="11"/>
      <c r="AD933" s="11"/>
      <c r="AE933" s="11"/>
      <c r="AF933" s="11"/>
      <c r="AG933" s="11"/>
      <c r="AH933" s="11"/>
      <c r="AI933" s="11"/>
      <c r="AJ933" s="12"/>
      <c r="AK933" s="445" t="str">
        <f>IF(G933="","",VLOOKUP(J933,中子データ!$B$4:$H$4500,3,FALSE))</f>
        <v/>
      </c>
      <c r="AL933" s="445" t="str">
        <f>IF(G933="","",VLOOKUP(J933,中子データ!$B$4:$H$4500,5,FALSE))</f>
        <v/>
      </c>
      <c r="AM933" s="445" t="str">
        <f>IF(G933="","",VLOOKUP(J933,中子データ!$B$4:$H$4500,6,FALSE))</f>
        <v/>
      </c>
      <c r="AN933" s="418"/>
      <c r="AO933" s="419"/>
      <c r="AP933" s="420"/>
      <c r="AQ933" s="421"/>
      <c r="AR933" s="420"/>
      <c r="AS933" s="436"/>
      <c r="AT933" s="436"/>
      <c r="AU933" s="422"/>
      <c r="AV933" s="11"/>
      <c r="AW933" s="11"/>
      <c r="AX933" s="410">
        <f t="shared" si="444"/>
        <v>0</v>
      </c>
      <c r="AY933" s="411" t="str">
        <f>IF(G933="","",VLOOKUP(J933,中子データ!$B$4:$M$5999,10,FALSE))</f>
        <v/>
      </c>
      <c r="AZ933" s="438" t="str">
        <f>IF(G933="","",VLOOKUP(J933,中子データ!$B$4:$M$5999,9,FALSE))</f>
        <v/>
      </c>
      <c r="BA933" s="412" t="str">
        <f>IF(AQ933="","",VLOOKUP(AQ933,作業者名!$B$4:$C$100,2,FALSE))</f>
        <v/>
      </c>
      <c r="BB933" s="412" t="str">
        <f>IF(AR933="","",VLOOKUP(AR933,作業者名!$B$4:$C$100,2,FALSE))</f>
        <v/>
      </c>
      <c r="BC933" s="412" t="str">
        <f>IF(G933="","",VLOOKUP(J933,中子データ!B$4:N$6004,12,FALSE))</f>
        <v/>
      </c>
      <c r="BD933" s="413" t="str">
        <f>IF(G933="","",VLOOKUP(J933,中子データ!$B$4:$P$4500,15,FALSE))</f>
        <v/>
      </c>
    </row>
    <row r="934" spans="1:56" x14ac:dyDescent="0.15">
      <c r="A934" s="7" t="str">
        <f>IF(G934="","",VLOOKUP(H934,マシン名!$B$4:$C$93,2,FALSE))</f>
        <v/>
      </c>
      <c r="B934" s="7" t="str">
        <f>IF(G934="","",VLOOKUP(I934,作業者名!$B$4:$C$100,2,FALSE))</f>
        <v/>
      </c>
      <c r="C934" s="7" t="str">
        <f>IF(G934="","",VLOOKUP(J934,中子データ!$B$4:$H$4500,2,FALSE))</f>
        <v/>
      </c>
      <c r="D934" s="8" t="str">
        <f>IF(G934="","",VLOOKUP(J934,中子データ!$B$4:$H$4500,4,FALSE))</f>
        <v/>
      </c>
      <c r="E934" s="231" t="str">
        <f t="shared" si="446"/>
        <v/>
      </c>
      <c r="G934" s="238"/>
      <c r="H934" s="9"/>
      <c r="I934" s="9"/>
      <c r="J934" s="9"/>
      <c r="K934" s="10"/>
      <c r="L934" s="10"/>
      <c r="M934" s="6"/>
      <c r="N934" s="6">
        <f t="shared" si="449"/>
        <v>0</v>
      </c>
      <c r="O934" s="250"/>
      <c r="P934" s="250"/>
      <c r="Q934" s="250"/>
      <c r="R934" s="250"/>
      <c r="S934" s="250"/>
      <c r="T934" s="250"/>
      <c r="U934" s="250"/>
      <c r="V934" s="250"/>
      <c r="W934" s="250"/>
      <c r="X934" s="250"/>
      <c r="Y934" s="250"/>
      <c r="Z934" s="4"/>
      <c r="AA934" s="429"/>
      <c r="AB934" s="457">
        <f t="shared" si="447"/>
        <v>0</v>
      </c>
      <c r="AC934" s="11"/>
      <c r="AD934" s="11"/>
      <c r="AE934" s="11"/>
      <c r="AF934" s="11"/>
      <c r="AG934" s="11"/>
      <c r="AH934" s="11"/>
      <c r="AI934" s="11"/>
      <c r="AJ934" s="12"/>
      <c r="AK934" s="445" t="str">
        <f>IF(G934="","",VLOOKUP(J934,中子データ!$B$4:$H$4500,3,FALSE))</f>
        <v/>
      </c>
      <c r="AL934" s="445" t="str">
        <f>IF(G934="","",VLOOKUP(J934,中子データ!$B$4:$H$4500,5,FALSE))</f>
        <v/>
      </c>
      <c r="AM934" s="445" t="str">
        <f>IF(G934="","",VLOOKUP(J934,中子データ!$B$4:$H$4500,6,FALSE))</f>
        <v/>
      </c>
      <c r="AN934" s="418"/>
      <c r="AO934" s="419"/>
      <c r="AP934" s="420"/>
      <c r="AQ934" s="421"/>
      <c r="AR934" s="420"/>
      <c r="AS934" s="436"/>
      <c r="AT934" s="436"/>
      <c r="AU934" s="422"/>
      <c r="AV934" s="11"/>
      <c r="AW934" s="11"/>
      <c r="AX934" s="410">
        <f t="shared" si="444"/>
        <v>0</v>
      </c>
      <c r="AY934" s="411" t="str">
        <f>IF(G934="","",VLOOKUP(J934,中子データ!$B$4:$M$5999,10,FALSE))</f>
        <v/>
      </c>
      <c r="AZ934" s="438" t="str">
        <f>IF(G934="","",VLOOKUP(J934,中子データ!$B$4:$M$5999,9,FALSE))</f>
        <v/>
      </c>
      <c r="BA934" s="412" t="str">
        <f>IF(AQ934="","",VLOOKUP(AQ934,作業者名!$B$4:$C$100,2,FALSE))</f>
        <v/>
      </c>
      <c r="BB934" s="412" t="str">
        <f>IF(AR934="","",VLOOKUP(AR934,作業者名!$B$4:$C$100,2,FALSE))</f>
        <v/>
      </c>
      <c r="BC934" s="412" t="str">
        <f>IF(G934="","",VLOOKUP(J934,中子データ!B$4:N$6004,12,FALSE))</f>
        <v/>
      </c>
      <c r="BD934" s="413" t="str">
        <f>IF(G934="","",VLOOKUP(J934,中子データ!$B$4:$P$4500,15,FALSE))</f>
        <v/>
      </c>
    </row>
    <row r="935" spans="1:56" x14ac:dyDescent="0.15">
      <c r="A935" s="7" t="str">
        <f>IF(G935="","",VLOOKUP(H935,マシン名!$B$4:$C$93,2,FALSE))</f>
        <v/>
      </c>
      <c r="B935" s="7" t="str">
        <f>IF(G935="","",VLOOKUP(I935,作業者名!$B$4:$C$100,2,FALSE))</f>
        <v/>
      </c>
      <c r="C935" s="7" t="str">
        <f>IF(G935="","",VLOOKUP(J935,中子データ!$B$4:$H$4500,2,FALSE))</f>
        <v/>
      </c>
      <c r="D935" s="8" t="str">
        <f>IF(G935="","",VLOOKUP(J935,中子データ!$B$4:$H$4500,4,FALSE))</f>
        <v/>
      </c>
      <c r="E935" s="231" t="str">
        <f t="shared" si="446"/>
        <v/>
      </c>
      <c r="G935" s="238"/>
      <c r="H935" s="9"/>
      <c r="I935" s="9"/>
      <c r="J935" s="9"/>
      <c r="K935" s="10"/>
      <c r="L935" s="10"/>
      <c r="M935" s="6"/>
      <c r="N935" s="6">
        <f t="shared" si="449"/>
        <v>0</v>
      </c>
      <c r="O935" s="250"/>
      <c r="P935" s="250"/>
      <c r="Q935" s="250"/>
      <c r="R935" s="250"/>
      <c r="S935" s="250"/>
      <c r="T935" s="250"/>
      <c r="U935" s="250"/>
      <c r="V935" s="250"/>
      <c r="W935" s="250"/>
      <c r="X935" s="250"/>
      <c r="Y935" s="250"/>
      <c r="Z935" s="4"/>
      <c r="AA935" s="429"/>
      <c r="AB935" s="457">
        <f t="shared" si="447"/>
        <v>0</v>
      </c>
      <c r="AC935" s="11"/>
      <c r="AD935" s="11"/>
      <c r="AE935" s="11"/>
      <c r="AF935" s="11"/>
      <c r="AG935" s="11"/>
      <c r="AH935" s="11"/>
      <c r="AI935" s="11"/>
      <c r="AJ935" s="12"/>
      <c r="AK935" s="445" t="str">
        <f>IF(G935="","",VLOOKUP(J935,中子データ!$B$4:$H$4500,3,FALSE))</f>
        <v/>
      </c>
      <c r="AL935" s="445" t="str">
        <f>IF(G935="","",VLOOKUP(J935,中子データ!$B$4:$H$4500,5,FALSE))</f>
        <v/>
      </c>
      <c r="AM935" s="445" t="str">
        <f>IF(G935="","",VLOOKUP(J935,中子データ!$B$4:$H$4500,6,FALSE))</f>
        <v/>
      </c>
      <c r="AN935" s="418"/>
      <c r="AO935" s="419"/>
      <c r="AP935" s="420"/>
      <c r="AQ935" s="421"/>
      <c r="AR935" s="420"/>
      <c r="AS935" s="436"/>
      <c r="AT935" s="436"/>
      <c r="AU935" s="422"/>
      <c r="AV935" s="11"/>
      <c r="AW935" s="11"/>
      <c r="AX935" s="410">
        <f t="shared" si="444"/>
        <v>0</v>
      </c>
      <c r="AY935" s="411" t="str">
        <f>IF(G935="","",VLOOKUP(J935,中子データ!$B$4:$M$5999,10,FALSE))</f>
        <v/>
      </c>
      <c r="AZ935" s="438" t="str">
        <f>IF(G935="","",VLOOKUP(J935,中子データ!$B$4:$M$5999,9,FALSE))</f>
        <v/>
      </c>
      <c r="BA935" s="412" t="str">
        <f>IF(AQ935="","",VLOOKUP(AQ935,作業者名!$B$4:$C$100,2,FALSE))</f>
        <v/>
      </c>
      <c r="BB935" s="412" t="str">
        <f>IF(AR935="","",VLOOKUP(AR935,作業者名!$B$4:$C$100,2,FALSE))</f>
        <v/>
      </c>
      <c r="BC935" s="412" t="str">
        <f>IF(G935="","",VLOOKUP(J935,中子データ!B$4:N$6004,12,FALSE))</f>
        <v/>
      </c>
      <c r="BD935" s="413" t="str">
        <f>IF(G935="","",VLOOKUP(J935,中子データ!$B$4:$P$4500,15,FALSE))</f>
        <v/>
      </c>
    </row>
    <row r="936" spans="1:56" x14ac:dyDescent="0.15">
      <c r="A936" s="7" t="str">
        <f>IF(G936="","",VLOOKUP(H936,マシン名!$B$4:$C$93,2,FALSE))</f>
        <v/>
      </c>
      <c r="B936" s="7" t="str">
        <f>IF(G936="","",VLOOKUP(I936,作業者名!$B$4:$C$100,2,FALSE))</f>
        <v/>
      </c>
      <c r="C936" s="7" t="str">
        <f>IF(G936="","",VLOOKUP(J936,中子データ!$B$4:$H$4500,2,FALSE))</f>
        <v/>
      </c>
      <c r="D936" s="8" t="str">
        <f>IF(G936="","",VLOOKUP(J936,中子データ!$B$4:$H$4500,4,FALSE))</f>
        <v/>
      </c>
      <c r="E936" s="231" t="str">
        <f t="shared" si="446"/>
        <v/>
      </c>
      <c r="G936" s="238"/>
      <c r="H936" s="9"/>
      <c r="I936" s="9"/>
      <c r="J936" s="9"/>
      <c r="K936" s="10"/>
      <c r="L936" s="10"/>
      <c r="M936" s="6"/>
      <c r="N936" s="6">
        <f t="shared" si="449"/>
        <v>0</v>
      </c>
      <c r="O936" s="250"/>
      <c r="P936" s="250"/>
      <c r="Q936" s="250"/>
      <c r="R936" s="250"/>
      <c r="S936" s="250"/>
      <c r="T936" s="250"/>
      <c r="U936" s="250"/>
      <c r="V936" s="250"/>
      <c r="W936" s="250"/>
      <c r="X936" s="250"/>
      <c r="Y936" s="250"/>
      <c r="Z936" s="4"/>
      <c r="AA936" s="429"/>
      <c r="AB936" s="457">
        <f t="shared" si="447"/>
        <v>0</v>
      </c>
      <c r="AC936" s="11"/>
      <c r="AD936" s="11"/>
      <c r="AE936" s="11"/>
      <c r="AF936" s="11"/>
      <c r="AG936" s="11"/>
      <c r="AH936" s="11"/>
      <c r="AI936" s="11"/>
      <c r="AJ936" s="12"/>
      <c r="AK936" s="445" t="str">
        <f>IF(G936="","",VLOOKUP(J936,中子データ!$B$4:$H$4500,3,FALSE))</f>
        <v/>
      </c>
      <c r="AL936" s="445" t="str">
        <f>IF(G936="","",VLOOKUP(J936,中子データ!$B$4:$H$4500,5,FALSE))</f>
        <v/>
      </c>
      <c r="AM936" s="445" t="str">
        <f>IF(G936="","",VLOOKUP(J936,中子データ!$B$4:$H$4500,6,FALSE))</f>
        <v/>
      </c>
      <c r="AN936" s="418"/>
      <c r="AO936" s="419"/>
      <c r="AP936" s="420"/>
      <c r="AQ936" s="421"/>
      <c r="AR936" s="420"/>
      <c r="AS936" s="436"/>
      <c r="AT936" s="436"/>
      <c r="AU936" s="422"/>
      <c r="AV936" s="11"/>
      <c r="AW936" s="11"/>
      <c r="AX936" s="410">
        <f t="shared" si="444"/>
        <v>0</v>
      </c>
      <c r="AY936" s="411" t="str">
        <f>IF(G936="","",VLOOKUP(J936,中子データ!$B$4:$M$5999,10,FALSE))</f>
        <v/>
      </c>
      <c r="AZ936" s="438" t="str">
        <f>IF(G936="","",VLOOKUP(J936,中子データ!$B$4:$M$5999,9,FALSE))</f>
        <v/>
      </c>
      <c r="BA936" s="412" t="str">
        <f>IF(AQ936="","",VLOOKUP(AQ936,作業者名!$B$4:$C$100,2,FALSE))</f>
        <v/>
      </c>
      <c r="BB936" s="412" t="str">
        <f>IF(AR936="","",VLOOKUP(AR936,作業者名!$B$4:$C$100,2,FALSE))</f>
        <v/>
      </c>
      <c r="BC936" s="412" t="str">
        <f>IF(G936="","",VLOOKUP(J936,中子データ!B$4:N$6004,12,FALSE))</f>
        <v/>
      </c>
      <c r="BD936" s="413" t="str">
        <f>IF(G936="","",VLOOKUP(J936,中子データ!$B$4:$P$4500,15,FALSE))</f>
        <v/>
      </c>
    </row>
    <row r="937" spans="1:56" x14ac:dyDescent="0.15">
      <c r="A937" s="7" t="str">
        <f>IF(G937="","",VLOOKUP(H937,マシン名!$B$4:$C$93,2,FALSE))</f>
        <v/>
      </c>
      <c r="B937" s="7" t="str">
        <f>IF(G937="","",VLOOKUP(I937,作業者名!$B$4:$C$100,2,FALSE))</f>
        <v/>
      </c>
      <c r="C937" s="7" t="str">
        <f>IF(G937="","",VLOOKUP(J937,中子データ!$B$4:$H$4500,2,FALSE))</f>
        <v/>
      </c>
      <c r="D937" s="8" t="str">
        <f>IF(G937="","",VLOOKUP(J937,中子データ!$B$4:$H$4500,4,FALSE))</f>
        <v/>
      </c>
      <c r="E937" s="231" t="str">
        <f t="shared" si="446"/>
        <v/>
      </c>
      <c r="G937" s="238"/>
      <c r="H937" s="9"/>
      <c r="I937" s="9"/>
      <c r="J937" s="9"/>
      <c r="K937" s="10"/>
      <c r="L937" s="10"/>
      <c r="M937" s="6"/>
      <c r="N937" s="6">
        <f t="shared" si="449"/>
        <v>0</v>
      </c>
      <c r="O937" s="250"/>
      <c r="P937" s="250"/>
      <c r="Q937" s="250"/>
      <c r="R937" s="250"/>
      <c r="S937" s="250"/>
      <c r="T937" s="250"/>
      <c r="U937" s="250"/>
      <c r="V937" s="250"/>
      <c r="W937" s="250"/>
      <c r="X937" s="250"/>
      <c r="Y937" s="250"/>
      <c r="Z937" s="4"/>
      <c r="AA937" s="429"/>
      <c r="AB937" s="457">
        <f t="shared" si="447"/>
        <v>0</v>
      </c>
      <c r="AC937" s="11"/>
      <c r="AD937" s="11"/>
      <c r="AE937" s="11"/>
      <c r="AF937" s="11"/>
      <c r="AG937" s="11"/>
      <c r="AH937" s="11"/>
      <c r="AI937" s="11"/>
      <c r="AJ937" s="12"/>
      <c r="AK937" s="445" t="str">
        <f>IF(G937="","",VLOOKUP(J937,中子データ!$B$4:$H$4500,3,FALSE))</f>
        <v/>
      </c>
      <c r="AL937" s="445" t="str">
        <f>IF(G937="","",VLOOKUP(J937,中子データ!$B$4:$H$4500,5,FALSE))</f>
        <v/>
      </c>
      <c r="AM937" s="445" t="str">
        <f>IF(G937="","",VLOOKUP(J937,中子データ!$B$4:$H$4500,6,FALSE))</f>
        <v/>
      </c>
      <c r="AN937" s="418"/>
      <c r="AO937" s="419"/>
      <c r="AP937" s="420"/>
      <c r="AQ937" s="421"/>
      <c r="AR937" s="420"/>
      <c r="AS937" s="436"/>
      <c r="AT937" s="436"/>
      <c r="AU937" s="422"/>
      <c r="AV937" s="11"/>
      <c r="AW937" s="11"/>
      <c r="AX937" s="410">
        <f t="shared" si="444"/>
        <v>0</v>
      </c>
      <c r="AY937" s="411" t="str">
        <f>IF(G937="","",VLOOKUP(J937,中子データ!$B$4:$M$5999,10,FALSE))</f>
        <v/>
      </c>
      <c r="AZ937" s="438" t="str">
        <f>IF(G937="","",VLOOKUP(J937,中子データ!$B$4:$M$5999,9,FALSE))</f>
        <v/>
      </c>
      <c r="BA937" s="412" t="str">
        <f>IF(AQ937="","",VLOOKUP(AQ937,作業者名!$B$4:$C$100,2,FALSE))</f>
        <v/>
      </c>
      <c r="BB937" s="412" t="str">
        <f>IF(AR937="","",VLOOKUP(AR937,作業者名!$B$4:$C$100,2,FALSE))</f>
        <v/>
      </c>
      <c r="BC937" s="412" t="str">
        <f>IF(G937="","",VLOOKUP(J937,中子データ!B$4:N$6004,12,FALSE))</f>
        <v/>
      </c>
      <c r="BD937" s="413" t="str">
        <f>IF(G937="","",VLOOKUP(J937,中子データ!$B$4:$P$4500,15,FALSE))</f>
        <v/>
      </c>
    </row>
    <row r="938" spans="1:56" x14ac:dyDescent="0.15">
      <c r="A938" s="7" t="str">
        <f>IF(G938="","",VLOOKUP(H938,マシン名!$B$4:$C$93,2,FALSE))</f>
        <v/>
      </c>
      <c r="B938" s="7" t="str">
        <f>IF(G938="","",VLOOKUP(I938,作業者名!$B$4:$C$100,2,FALSE))</f>
        <v/>
      </c>
      <c r="C938" s="7" t="str">
        <f>IF(G938="","",VLOOKUP(J938,中子データ!$B$4:$H$4500,2,FALSE))</f>
        <v/>
      </c>
      <c r="D938" s="8" t="str">
        <f>IF(G938="","",VLOOKUP(J938,中子データ!$B$4:$H$4500,4,FALSE))</f>
        <v/>
      </c>
      <c r="E938" s="231" t="str">
        <f t="shared" si="446"/>
        <v/>
      </c>
      <c r="G938" s="238"/>
      <c r="H938" s="9"/>
      <c r="I938" s="9"/>
      <c r="J938" s="9"/>
      <c r="K938" s="10"/>
      <c r="L938" s="10"/>
      <c r="M938" s="6"/>
      <c r="N938" s="6">
        <f t="shared" si="449"/>
        <v>0</v>
      </c>
      <c r="O938" s="250"/>
      <c r="P938" s="250"/>
      <c r="Q938" s="250"/>
      <c r="R938" s="250"/>
      <c r="S938" s="250"/>
      <c r="T938" s="250"/>
      <c r="U938" s="250"/>
      <c r="V938" s="250"/>
      <c r="W938" s="250"/>
      <c r="X938" s="250"/>
      <c r="Y938" s="250"/>
      <c r="Z938" s="4"/>
      <c r="AA938" s="429"/>
      <c r="AB938" s="457">
        <f t="shared" si="447"/>
        <v>0</v>
      </c>
      <c r="AC938" s="11"/>
      <c r="AD938" s="11"/>
      <c r="AE938" s="11"/>
      <c r="AF938" s="11"/>
      <c r="AG938" s="11"/>
      <c r="AH938" s="11"/>
      <c r="AI938" s="11"/>
      <c r="AJ938" s="12"/>
      <c r="AK938" s="445" t="str">
        <f>IF(G938="","",VLOOKUP(J938,中子データ!$B$4:$H$4500,3,FALSE))</f>
        <v/>
      </c>
      <c r="AL938" s="445" t="str">
        <f>IF(G938="","",VLOOKUP(J938,中子データ!$B$4:$H$4500,5,FALSE))</f>
        <v/>
      </c>
      <c r="AM938" s="445" t="str">
        <f>IF(G938="","",VLOOKUP(J938,中子データ!$B$4:$H$4500,6,FALSE))</f>
        <v/>
      </c>
      <c r="AN938" s="418"/>
      <c r="AO938" s="419"/>
      <c r="AP938" s="420"/>
      <c r="AQ938" s="421"/>
      <c r="AR938" s="420"/>
      <c r="AS938" s="436"/>
      <c r="AT938" s="436"/>
      <c r="AU938" s="422"/>
      <c r="AV938" s="11"/>
      <c r="AW938" s="11"/>
      <c r="AX938" s="410">
        <f t="shared" si="444"/>
        <v>0</v>
      </c>
      <c r="AY938" s="411" t="str">
        <f>IF(G938="","",VLOOKUP(J938,中子データ!$B$4:$M$5999,10,FALSE))</f>
        <v/>
      </c>
      <c r="AZ938" s="438" t="str">
        <f>IF(G938="","",VLOOKUP(J938,中子データ!$B$4:$M$5999,9,FALSE))</f>
        <v/>
      </c>
      <c r="BA938" s="412" t="str">
        <f>IF(AQ938="","",VLOOKUP(AQ938,作業者名!$B$4:$C$100,2,FALSE))</f>
        <v/>
      </c>
      <c r="BB938" s="412" t="str">
        <f>IF(AR938="","",VLOOKUP(AR938,作業者名!$B$4:$C$100,2,FALSE))</f>
        <v/>
      </c>
      <c r="BC938" s="412" t="str">
        <f>IF(G938="","",VLOOKUP(J938,中子データ!B$4:N$6004,12,FALSE))</f>
        <v/>
      </c>
      <c r="BD938" s="413" t="str">
        <f>IF(G938="","",VLOOKUP(J938,中子データ!$B$4:$P$4500,15,FALSE))</f>
        <v/>
      </c>
    </row>
    <row r="939" spans="1:56" x14ac:dyDescent="0.15">
      <c r="A939" s="7" t="str">
        <f>IF(G939="","",VLOOKUP(H939,マシン名!$B$4:$C$93,2,FALSE))</f>
        <v/>
      </c>
      <c r="B939" s="7" t="str">
        <f>IF(G939="","",VLOOKUP(I939,作業者名!$B$4:$C$100,2,FALSE))</f>
        <v/>
      </c>
      <c r="C939" s="7" t="str">
        <f>IF(G939="","",VLOOKUP(J939,中子データ!$B$4:$H$4500,2,FALSE))</f>
        <v/>
      </c>
      <c r="D939" s="8" t="str">
        <f>IF(G939="","",VLOOKUP(J939,中子データ!$B$4:$H$4500,4,FALSE))</f>
        <v/>
      </c>
      <c r="E939" s="231" t="str">
        <f t="shared" si="446"/>
        <v/>
      </c>
      <c r="G939" s="238"/>
      <c r="H939" s="9"/>
      <c r="I939" s="9"/>
      <c r="J939" s="9"/>
      <c r="K939" s="10"/>
      <c r="L939" s="10"/>
      <c r="M939" s="6"/>
      <c r="N939" s="6">
        <f t="shared" si="449"/>
        <v>0</v>
      </c>
      <c r="O939" s="250"/>
      <c r="P939" s="250"/>
      <c r="Q939" s="250"/>
      <c r="R939" s="250"/>
      <c r="S939" s="250"/>
      <c r="T939" s="250"/>
      <c r="U939" s="250"/>
      <c r="V939" s="250"/>
      <c r="W939" s="250"/>
      <c r="X939" s="250"/>
      <c r="Y939" s="250"/>
      <c r="Z939" s="4"/>
      <c r="AA939" s="429"/>
      <c r="AB939" s="457">
        <f t="shared" si="447"/>
        <v>0</v>
      </c>
      <c r="AC939" s="11"/>
      <c r="AD939" s="11"/>
      <c r="AE939" s="11"/>
      <c r="AF939" s="11"/>
      <c r="AG939" s="11"/>
      <c r="AH939" s="11"/>
      <c r="AI939" s="11"/>
      <c r="AJ939" s="12"/>
      <c r="AK939" s="445" t="str">
        <f>IF(G939="","",VLOOKUP(J939,中子データ!$B$4:$H$4500,3,FALSE))</f>
        <v/>
      </c>
      <c r="AL939" s="445" t="str">
        <f>IF(G939="","",VLOOKUP(J939,中子データ!$B$4:$H$4500,5,FALSE))</f>
        <v/>
      </c>
      <c r="AM939" s="445" t="str">
        <f>IF(G939="","",VLOOKUP(J939,中子データ!$B$4:$H$4500,6,FALSE))</f>
        <v/>
      </c>
      <c r="AN939" s="418"/>
      <c r="AO939" s="419"/>
      <c r="AP939" s="420"/>
      <c r="AQ939" s="421"/>
      <c r="AR939" s="420"/>
      <c r="AS939" s="436"/>
      <c r="AT939" s="436"/>
      <c r="AU939" s="422"/>
      <c r="AV939" s="11"/>
      <c r="AW939" s="11"/>
      <c r="AX939" s="410">
        <f t="shared" si="444"/>
        <v>0</v>
      </c>
      <c r="AY939" s="411" t="str">
        <f>IF(G939="","",VLOOKUP(J939,中子データ!$B$4:$M$5999,10,FALSE))</f>
        <v/>
      </c>
      <c r="AZ939" s="438" t="str">
        <f>IF(G939="","",VLOOKUP(J939,中子データ!$B$4:$M$5999,9,FALSE))</f>
        <v/>
      </c>
      <c r="BA939" s="412" t="str">
        <f>IF(AQ939="","",VLOOKUP(AQ939,作業者名!$B$4:$C$100,2,FALSE))</f>
        <v/>
      </c>
      <c r="BB939" s="412" t="str">
        <f>IF(AR939="","",VLOOKUP(AR939,作業者名!$B$4:$C$100,2,FALSE))</f>
        <v/>
      </c>
      <c r="BC939" s="412" t="str">
        <f>IF(G939="","",VLOOKUP(J939,中子データ!B$4:N$6004,12,FALSE))</f>
        <v/>
      </c>
      <c r="BD939" s="413" t="str">
        <f>IF(G939="","",VLOOKUP(J939,中子データ!$B$4:$P$4500,15,FALSE))</f>
        <v/>
      </c>
    </row>
    <row r="940" spans="1:56" x14ac:dyDescent="0.15">
      <c r="A940" s="7" t="str">
        <f>IF(G940="","",VLOOKUP(H940,マシン名!$B$4:$C$93,2,FALSE))</f>
        <v/>
      </c>
      <c r="B940" s="7" t="str">
        <f>IF(G940="","",VLOOKUP(I940,作業者名!$B$4:$C$100,2,FALSE))</f>
        <v/>
      </c>
      <c r="C940" s="7" t="str">
        <f>IF(G940="","",VLOOKUP(J940,中子データ!$B$4:$H$4500,2,FALSE))</f>
        <v/>
      </c>
      <c r="D940" s="8" t="str">
        <f>IF(G940="","",VLOOKUP(J940,中子データ!$B$4:$H$4500,4,FALSE))</f>
        <v/>
      </c>
      <c r="E940" s="231" t="str">
        <f t="shared" si="446"/>
        <v/>
      </c>
      <c r="G940" s="238"/>
      <c r="H940" s="9"/>
      <c r="I940" s="9"/>
      <c r="J940" s="9"/>
      <c r="K940" s="10"/>
      <c r="L940" s="10"/>
      <c r="M940" s="6"/>
      <c r="N940" s="6">
        <f t="shared" si="449"/>
        <v>0</v>
      </c>
      <c r="O940" s="250"/>
      <c r="P940" s="250"/>
      <c r="Q940" s="250"/>
      <c r="R940" s="250"/>
      <c r="S940" s="250"/>
      <c r="T940" s="250"/>
      <c r="U940" s="250"/>
      <c r="V940" s="250"/>
      <c r="W940" s="250"/>
      <c r="X940" s="250"/>
      <c r="Y940" s="250"/>
      <c r="Z940" s="4"/>
      <c r="AA940" s="429"/>
      <c r="AB940" s="457">
        <f t="shared" si="447"/>
        <v>0</v>
      </c>
      <c r="AC940" s="11"/>
      <c r="AD940" s="11"/>
      <c r="AE940" s="11"/>
      <c r="AF940" s="11"/>
      <c r="AG940" s="11"/>
      <c r="AH940" s="11"/>
      <c r="AI940" s="11"/>
      <c r="AJ940" s="12"/>
      <c r="AK940" s="445" t="str">
        <f>IF(G940="","",VLOOKUP(J940,中子データ!$B$4:$H$4500,3,FALSE))</f>
        <v/>
      </c>
      <c r="AL940" s="445" t="str">
        <f>IF(G940="","",VLOOKUP(J940,中子データ!$B$4:$H$4500,5,FALSE))</f>
        <v/>
      </c>
      <c r="AM940" s="445" t="str">
        <f>IF(G940="","",VLOOKUP(J940,中子データ!$B$4:$H$4500,6,FALSE))</f>
        <v/>
      </c>
      <c r="AN940" s="418"/>
      <c r="AO940" s="419"/>
      <c r="AP940" s="420"/>
      <c r="AQ940" s="421"/>
      <c r="AR940" s="420"/>
      <c r="AS940" s="436"/>
      <c r="AT940" s="436"/>
      <c r="AU940" s="422"/>
      <c r="AV940" s="11"/>
      <c r="AW940" s="11"/>
      <c r="AX940" s="410">
        <f t="shared" si="444"/>
        <v>0</v>
      </c>
      <c r="AY940" s="411" t="str">
        <f>IF(G940="","",VLOOKUP(J940,中子データ!$B$4:$M$5999,10,FALSE))</f>
        <v/>
      </c>
      <c r="AZ940" s="438" t="str">
        <f>IF(G940="","",VLOOKUP(J940,中子データ!$B$4:$M$5999,9,FALSE))</f>
        <v/>
      </c>
      <c r="BA940" s="412" t="str">
        <f>IF(AQ940="","",VLOOKUP(AQ940,作業者名!$B$4:$C$100,2,FALSE))</f>
        <v/>
      </c>
      <c r="BB940" s="412" t="str">
        <f>IF(AR940="","",VLOOKUP(AR940,作業者名!$B$4:$C$100,2,FALSE))</f>
        <v/>
      </c>
      <c r="BC940" s="412" t="str">
        <f>IF(G940="","",VLOOKUP(J940,中子データ!B$4:N$6004,12,FALSE))</f>
        <v/>
      </c>
      <c r="BD940" s="413" t="str">
        <f>IF(G940="","",VLOOKUP(J940,中子データ!$B$4:$P$4500,15,FALSE))</f>
        <v/>
      </c>
    </row>
    <row r="941" spans="1:56" x14ac:dyDescent="0.15">
      <c r="A941" s="7" t="str">
        <f>IF(G941="","",VLOOKUP(H941,マシン名!$B$4:$C$93,2,FALSE))</f>
        <v/>
      </c>
      <c r="B941" s="7" t="str">
        <f>IF(G941="","",VLOOKUP(I941,作業者名!$B$4:$C$100,2,FALSE))</f>
        <v/>
      </c>
      <c r="C941" s="7" t="str">
        <f>IF(G941="","",VLOOKUP(J941,中子データ!$B$4:$H$4500,2,FALSE))</f>
        <v/>
      </c>
      <c r="D941" s="8" t="str">
        <f>IF(G941="","",VLOOKUP(J941,中子データ!$B$4:$H$4500,4,FALSE))</f>
        <v/>
      </c>
      <c r="E941" s="231" t="str">
        <f t="shared" si="446"/>
        <v/>
      </c>
      <c r="G941" s="238"/>
      <c r="H941" s="9"/>
      <c r="I941" s="9"/>
      <c r="J941" s="9"/>
      <c r="K941" s="10"/>
      <c r="L941" s="10"/>
      <c r="M941" s="6"/>
      <c r="N941" s="6">
        <f t="shared" si="449"/>
        <v>0</v>
      </c>
      <c r="O941" s="250"/>
      <c r="P941" s="250"/>
      <c r="Q941" s="250"/>
      <c r="R941" s="250"/>
      <c r="S941" s="250"/>
      <c r="T941" s="250"/>
      <c r="U941" s="250"/>
      <c r="V941" s="250"/>
      <c r="W941" s="250"/>
      <c r="X941" s="250"/>
      <c r="Y941" s="250"/>
      <c r="Z941" s="4"/>
      <c r="AA941" s="429"/>
      <c r="AB941" s="457">
        <f t="shared" si="447"/>
        <v>0</v>
      </c>
      <c r="AC941" s="11"/>
      <c r="AD941" s="11"/>
      <c r="AE941" s="11"/>
      <c r="AF941" s="11"/>
      <c r="AG941" s="11"/>
      <c r="AH941" s="11"/>
      <c r="AI941" s="11"/>
      <c r="AJ941" s="12"/>
      <c r="AK941" s="445" t="str">
        <f>IF(G941="","",VLOOKUP(J941,中子データ!$B$4:$H$4500,3,FALSE))</f>
        <v/>
      </c>
      <c r="AL941" s="445" t="str">
        <f>IF(G941="","",VLOOKUP(J941,中子データ!$B$4:$H$4500,5,FALSE))</f>
        <v/>
      </c>
      <c r="AM941" s="445" t="str">
        <f>IF(G941="","",VLOOKUP(J941,中子データ!$B$4:$H$4500,6,FALSE))</f>
        <v/>
      </c>
      <c r="AN941" s="418"/>
      <c r="AO941" s="419"/>
      <c r="AP941" s="420"/>
      <c r="AQ941" s="421"/>
      <c r="AR941" s="420"/>
      <c r="AS941" s="436"/>
      <c r="AT941" s="436"/>
      <c r="AU941" s="422"/>
      <c r="AV941" s="11"/>
      <c r="AW941" s="11"/>
      <c r="AX941" s="410">
        <f t="shared" si="444"/>
        <v>0</v>
      </c>
      <c r="AY941" s="411" t="str">
        <f>IF(G941="","",VLOOKUP(J941,中子データ!$B$4:$M$5999,10,FALSE))</f>
        <v/>
      </c>
      <c r="AZ941" s="438" t="str">
        <f>IF(G941="","",VLOOKUP(J941,中子データ!$B$4:$M$5999,9,FALSE))</f>
        <v/>
      </c>
      <c r="BA941" s="412" t="str">
        <f>IF(AQ941="","",VLOOKUP(AQ941,作業者名!$B$4:$C$100,2,FALSE))</f>
        <v/>
      </c>
      <c r="BB941" s="412" t="str">
        <f>IF(AR941="","",VLOOKUP(AR941,作業者名!$B$4:$C$100,2,FALSE))</f>
        <v/>
      </c>
      <c r="BC941" s="412" t="str">
        <f>IF(G941="","",VLOOKUP(J941,中子データ!B$4:N$6004,12,FALSE))</f>
        <v/>
      </c>
      <c r="BD941" s="413" t="str">
        <f>IF(G941="","",VLOOKUP(J941,中子データ!$B$4:$P$4500,15,FALSE))</f>
        <v/>
      </c>
    </row>
    <row r="942" spans="1:56" x14ac:dyDescent="0.15">
      <c r="A942" s="7" t="str">
        <f>IF(G942="","",VLOOKUP(H942,マシン名!$B$4:$C$93,2,FALSE))</f>
        <v/>
      </c>
      <c r="B942" s="7" t="str">
        <f>IF(G942="","",VLOOKUP(I942,作業者名!$B$4:$C$100,2,FALSE))</f>
        <v/>
      </c>
      <c r="C942" s="7" t="str">
        <f>IF(G942="","",VLOOKUP(J942,中子データ!$B$4:$H$4500,2,FALSE))</f>
        <v/>
      </c>
      <c r="D942" s="8" t="str">
        <f>IF(G942="","",VLOOKUP(J942,中子データ!$B$4:$H$4500,4,FALSE))</f>
        <v/>
      </c>
      <c r="E942" s="231" t="str">
        <f t="shared" si="446"/>
        <v/>
      </c>
      <c r="G942" s="238"/>
      <c r="H942" s="9"/>
      <c r="I942" s="9"/>
      <c r="J942" s="9"/>
      <c r="K942" s="10"/>
      <c r="L942" s="10"/>
      <c r="M942" s="6"/>
      <c r="N942" s="6">
        <f t="shared" si="449"/>
        <v>0</v>
      </c>
      <c r="O942" s="250"/>
      <c r="P942" s="250"/>
      <c r="Q942" s="250"/>
      <c r="R942" s="250"/>
      <c r="S942" s="250"/>
      <c r="T942" s="250"/>
      <c r="U942" s="250"/>
      <c r="V942" s="250"/>
      <c r="W942" s="250"/>
      <c r="X942" s="250"/>
      <c r="Y942" s="250"/>
      <c r="Z942" s="4"/>
      <c r="AA942" s="429"/>
      <c r="AB942" s="457">
        <f t="shared" si="447"/>
        <v>0</v>
      </c>
      <c r="AC942" s="11"/>
      <c r="AD942" s="11"/>
      <c r="AE942" s="11"/>
      <c r="AF942" s="11"/>
      <c r="AG942" s="11"/>
      <c r="AH942" s="11"/>
      <c r="AI942" s="11"/>
      <c r="AJ942" s="12"/>
      <c r="AK942" s="445" t="str">
        <f>IF(G942="","",VLOOKUP(J942,中子データ!$B$4:$H$4500,3,FALSE))</f>
        <v/>
      </c>
      <c r="AL942" s="445" t="str">
        <f>IF(G942="","",VLOOKUP(J942,中子データ!$B$4:$H$4500,5,FALSE))</f>
        <v/>
      </c>
      <c r="AM942" s="445" t="str">
        <f>IF(G942="","",VLOOKUP(J942,中子データ!$B$4:$H$4500,6,FALSE))</f>
        <v/>
      </c>
      <c r="AN942" s="418"/>
      <c r="AO942" s="419"/>
      <c r="AP942" s="420"/>
      <c r="AQ942" s="421"/>
      <c r="AR942" s="420"/>
      <c r="AS942" s="436"/>
      <c r="AT942" s="436"/>
      <c r="AU942" s="422"/>
      <c r="AV942" s="11"/>
      <c r="AW942" s="11"/>
      <c r="AX942" s="410">
        <f t="shared" si="444"/>
        <v>0</v>
      </c>
      <c r="AY942" s="411" t="str">
        <f>IF(G942="","",VLOOKUP(J942,中子データ!$B$4:$M$5999,10,FALSE))</f>
        <v/>
      </c>
      <c r="AZ942" s="438" t="str">
        <f>IF(G942="","",VLOOKUP(J942,中子データ!$B$4:$M$5999,9,FALSE))</f>
        <v/>
      </c>
      <c r="BA942" s="412" t="str">
        <f>IF(AQ942="","",VLOOKUP(AQ942,作業者名!$B$4:$C$100,2,FALSE))</f>
        <v/>
      </c>
      <c r="BB942" s="412" t="str">
        <f>IF(AR942="","",VLOOKUP(AR942,作業者名!$B$4:$C$100,2,FALSE))</f>
        <v/>
      </c>
      <c r="BC942" s="412" t="str">
        <f>IF(G942="","",VLOOKUP(J942,中子データ!B$4:N$6004,12,FALSE))</f>
        <v/>
      </c>
      <c r="BD942" s="413" t="str">
        <f>IF(G942="","",VLOOKUP(J942,中子データ!$B$4:$P$4500,15,FALSE))</f>
        <v/>
      </c>
    </row>
    <row r="943" spans="1:56" x14ac:dyDescent="0.15">
      <c r="A943" s="7" t="str">
        <f>IF(G943="","",VLOOKUP(H943,マシン名!$B$4:$C$93,2,FALSE))</f>
        <v/>
      </c>
      <c r="B943" s="7" t="str">
        <f>IF(G943="","",VLOOKUP(I943,作業者名!$B$4:$C$100,2,FALSE))</f>
        <v/>
      </c>
      <c r="C943" s="7" t="str">
        <f>IF(G943="","",VLOOKUP(J943,中子データ!$B$4:$H$4500,2,FALSE))</f>
        <v/>
      </c>
      <c r="D943" s="8" t="str">
        <f>IF(G943="","",VLOOKUP(J943,中子データ!$B$4:$H$4500,4,FALSE))</f>
        <v/>
      </c>
      <c r="E943" s="231" t="str">
        <f t="shared" si="446"/>
        <v/>
      </c>
      <c r="G943" s="238"/>
      <c r="H943" s="9"/>
      <c r="I943" s="9"/>
      <c r="J943" s="9"/>
      <c r="K943" s="10"/>
      <c r="L943" s="10"/>
      <c r="M943" s="6"/>
      <c r="N943" s="6">
        <f t="shared" si="449"/>
        <v>0</v>
      </c>
      <c r="O943" s="250"/>
      <c r="P943" s="250"/>
      <c r="Q943" s="250"/>
      <c r="R943" s="250"/>
      <c r="S943" s="250"/>
      <c r="T943" s="250"/>
      <c r="U943" s="250"/>
      <c r="V943" s="250"/>
      <c r="W943" s="250"/>
      <c r="X943" s="250"/>
      <c r="Y943" s="250"/>
      <c r="Z943" s="4"/>
      <c r="AA943" s="429"/>
      <c r="AB943" s="457">
        <f t="shared" si="447"/>
        <v>0</v>
      </c>
      <c r="AC943" s="11"/>
      <c r="AD943" s="11"/>
      <c r="AE943" s="11"/>
      <c r="AF943" s="11"/>
      <c r="AG943" s="11"/>
      <c r="AH943" s="11"/>
      <c r="AI943" s="11"/>
      <c r="AJ943" s="12"/>
      <c r="AK943" s="445" t="str">
        <f>IF(G943="","",VLOOKUP(J943,中子データ!$B$4:$H$4500,3,FALSE))</f>
        <v/>
      </c>
      <c r="AL943" s="445" t="str">
        <f>IF(G943="","",VLOOKUP(J943,中子データ!$B$4:$H$4500,5,FALSE))</f>
        <v/>
      </c>
      <c r="AM943" s="445" t="str">
        <f>IF(G943="","",VLOOKUP(J943,中子データ!$B$4:$H$4500,6,FALSE))</f>
        <v/>
      </c>
      <c r="AN943" s="418"/>
      <c r="AO943" s="419"/>
      <c r="AP943" s="420"/>
      <c r="AQ943" s="421"/>
      <c r="AR943" s="420"/>
      <c r="AS943" s="436"/>
      <c r="AT943" s="436"/>
      <c r="AU943" s="422"/>
      <c r="AV943" s="11"/>
      <c r="AW943" s="11"/>
      <c r="AX943" s="410">
        <f t="shared" si="444"/>
        <v>0</v>
      </c>
      <c r="AY943" s="411" t="str">
        <f>IF(G943="","",VLOOKUP(J943,中子データ!$B$4:$M$5999,10,FALSE))</f>
        <v/>
      </c>
      <c r="AZ943" s="438" t="str">
        <f>IF(G943="","",VLOOKUP(J943,中子データ!$B$4:$M$5999,9,FALSE))</f>
        <v/>
      </c>
      <c r="BA943" s="412" t="str">
        <f>IF(AQ943="","",VLOOKUP(AQ943,作業者名!$B$4:$C$100,2,FALSE))</f>
        <v/>
      </c>
      <c r="BB943" s="412" t="str">
        <f>IF(AR943="","",VLOOKUP(AR943,作業者名!$B$4:$C$100,2,FALSE))</f>
        <v/>
      </c>
      <c r="BC943" s="412" t="str">
        <f>IF(G943="","",VLOOKUP(J943,中子データ!B$4:N$6004,12,FALSE))</f>
        <v/>
      </c>
      <c r="BD943" s="413" t="str">
        <f>IF(G943="","",VLOOKUP(J943,中子データ!$B$4:$P$4500,15,FALSE))</f>
        <v/>
      </c>
    </row>
    <row r="944" spans="1:56" x14ac:dyDescent="0.15">
      <c r="A944" s="7" t="str">
        <f>IF(G944="","",VLOOKUP(H944,マシン名!$B$4:$C$93,2,FALSE))</f>
        <v/>
      </c>
      <c r="B944" s="7" t="str">
        <f>IF(G944="","",VLOOKUP(I944,作業者名!$B$4:$C$100,2,FALSE))</f>
        <v/>
      </c>
      <c r="C944" s="7" t="str">
        <f>IF(G944="","",VLOOKUP(J944,中子データ!$B$4:$H$4500,2,FALSE))</f>
        <v/>
      </c>
      <c r="D944" s="8" t="str">
        <f>IF(G944="","",VLOOKUP(J944,中子データ!$B$4:$H$4500,4,FALSE))</f>
        <v/>
      </c>
      <c r="E944" s="231" t="str">
        <f t="shared" si="446"/>
        <v/>
      </c>
      <c r="G944" s="238"/>
      <c r="H944" s="9"/>
      <c r="I944" s="9"/>
      <c r="J944" s="9"/>
      <c r="K944" s="10"/>
      <c r="L944" s="10"/>
      <c r="M944" s="6"/>
      <c r="N944" s="6">
        <f t="shared" si="449"/>
        <v>0</v>
      </c>
      <c r="O944" s="250"/>
      <c r="P944" s="250"/>
      <c r="Q944" s="250"/>
      <c r="R944" s="250"/>
      <c r="S944" s="250"/>
      <c r="T944" s="250"/>
      <c r="U944" s="250"/>
      <c r="V944" s="250"/>
      <c r="W944" s="250"/>
      <c r="X944" s="250"/>
      <c r="Y944" s="250"/>
      <c r="Z944" s="4"/>
      <c r="AA944" s="429"/>
      <c r="AB944" s="457">
        <f t="shared" si="447"/>
        <v>0</v>
      </c>
      <c r="AC944" s="11"/>
      <c r="AD944" s="11"/>
      <c r="AE944" s="11"/>
      <c r="AF944" s="11"/>
      <c r="AG944" s="11"/>
      <c r="AH944" s="11"/>
      <c r="AI944" s="11"/>
      <c r="AJ944" s="12"/>
      <c r="AK944" s="445" t="str">
        <f>IF(G944="","",VLOOKUP(J944,中子データ!$B$4:$H$4500,3,FALSE))</f>
        <v/>
      </c>
      <c r="AL944" s="445" t="str">
        <f>IF(G944="","",VLOOKUP(J944,中子データ!$B$4:$H$4500,5,FALSE))</f>
        <v/>
      </c>
      <c r="AM944" s="445" t="str">
        <f>IF(G944="","",VLOOKUP(J944,中子データ!$B$4:$H$4500,6,FALSE))</f>
        <v/>
      </c>
      <c r="AN944" s="418"/>
      <c r="AO944" s="419"/>
      <c r="AP944" s="420"/>
      <c r="AQ944" s="421"/>
      <c r="AR944" s="420"/>
      <c r="AS944" s="436"/>
      <c r="AT944" s="436"/>
      <c r="AU944" s="422"/>
      <c r="AV944" s="11"/>
      <c r="AW944" s="11"/>
      <c r="AX944" s="410">
        <f t="shared" si="444"/>
        <v>0</v>
      </c>
      <c r="AY944" s="411" t="str">
        <f>IF(G944="","",VLOOKUP(J944,中子データ!$B$4:$M$5999,10,FALSE))</f>
        <v/>
      </c>
      <c r="AZ944" s="438" t="str">
        <f>IF(G944="","",VLOOKUP(J944,中子データ!$B$4:$M$5999,9,FALSE))</f>
        <v/>
      </c>
      <c r="BA944" s="412" t="str">
        <f>IF(AQ944="","",VLOOKUP(AQ944,作業者名!$B$4:$C$100,2,FALSE))</f>
        <v/>
      </c>
      <c r="BB944" s="412" t="str">
        <f>IF(AR944="","",VLOOKUP(AR944,作業者名!$B$4:$C$100,2,FALSE))</f>
        <v/>
      </c>
      <c r="BC944" s="412" t="str">
        <f>IF(G944="","",VLOOKUP(J944,中子データ!B$4:N$6004,12,FALSE))</f>
        <v/>
      </c>
      <c r="BD944" s="413" t="str">
        <f>IF(G944="","",VLOOKUP(J944,中子データ!$B$4:$P$4500,15,FALSE))</f>
        <v/>
      </c>
    </row>
    <row r="945" spans="1:56" x14ac:dyDescent="0.15">
      <c r="A945" s="7" t="str">
        <f>IF(G945="","",VLOOKUP(H945,マシン名!$B$4:$C$93,2,FALSE))</f>
        <v/>
      </c>
      <c r="B945" s="7" t="str">
        <f>IF(G945="","",VLOOKUP(I945,作業者名!$B$4:$C$100,2,FALSE))</f>
        <v/>
      </c>
      <c r="C945" s="7" t="str">
        <f>IF(G945="","",VLOOKUP(J945,中子データ!$B$4:$H$4500,2,FALSE))</f>
        <v/>
      </c>
      <c r="D945" s="8" t="str">
        <f>IF(G945="","",VLOOKUP(J945,中子データ!$B$4:$H$4500,4,FALSE))</f>
        <v/>
      </c>
      <c r="E945" s="231" t="str">
        <f t="shared" si="446"/>
        <v/>
      </c>
      <c r="G945" s="238"/>
      <c r="H945" s="9"/>
      <c r="I945" s="9"/>
      <c r="J945" s="9"/>
      <c r="K945" s="10"/>
      <c r="L945" s="10"/>
      <c r="M945" s="6"/>
      <c r="N945" s="6">
        <f t="shared" si="449"/>
        <v>0</v>
      </c>
      <c r="O945" s="250"/>
      <c r="P945" s="250"/>
      <c r="Q945" s="250"/>
      <c r="R945" s="250"/>
      <c r="S945" s="250"/>
      <c r="T945" s="250"/>
      <c r="U945" s="250"/>
      <c r="V945" s="250"/>
      <c r="W945" s="250"/>
      <c r="X945" s="250"/>
      <c r="Y945" s="250"/>
      <c r="Z945" s="4"/>
      <c r="AA945" s="429"/>
      <c r="AB945" s="457">
        <f t="shared" si="447"/>
        <v>0</v>
      </c>
      <c r="AC945" s="11"/>
      <c r="AD945" s="11"/>
      <c r="AE945" s="11"/>
      <c r="AF945" s="11"/>
      <c r="AG945" s="11"/>
      <c r="AH945" s="11"/>
      <c r="AI945" s="11"/>
      <c r="AJ945" s="12"/>
      <c r="AK945" s="445" t="str">
        <f>IF(G945="","",VLOOKUP(J945,中子データ!$B$4:$H$4500,3,FALSE))</f>
        <v/>
      </c>
      <c r="AL945" s="445" t="str">
        <f>IF(G945="","",VLOOKUP(J945,中子データ!$B$4:$H$4500,5,FALSE))</f>
        <v/>
      </c>
      <c r="AM945" s="445" t="str">
        <f>IF(G945="","",VLOOKUP(J945,中子データ!$B$4:$H$4500,6,FALSE))</f>
        <v/>
      </c>
      <c r="AN945" s="418"/>
      <c r="AO945" s="419"/>
      <c r="AP945" s="420"/>
      <c r="AQ945" s="421"/>
      <c r="AR945" s="420"/>
      <c r="AS945" s="436"/>
      <c r="AT945" s="436"/>
      <c r="AU945" s="422"/>
      <c r="AV945" s="11"/>
      <c r="AW945" s="11"/>
      <c r="AX945" s="410">
        <f t="shared" si="444"/>
        <v>0</v>
      </c>
      <c r="AY945" s="411" t="str">
        <f>IF(G945="","",VLOOKUP(J945,中子データ!$B$4:$M$5999,10,FALSE))</f>
        <v/>
      </c>
      <c r="AZ945" s="438" t="str">
        <f>IF(G945="","",VLOOKUP(J945,中子データ!$B$4:$M$5999,9,FALSE))</f>
        <v/>
      </c>
      <c r="BA945" s="412" t="str">
        <f>IF(AQ945="","",VLOOKUP(AQ945,作業者名!$B$4:$C$100,2,FALSE))</f>
        <v/>
      </c>
      <c r="BB945" s="412" t="str">
        <f>IF(AR945="","",VLOOKUP(AR945,作業者名!$B$4:$C$100,2,FALSE))</f>
        <v/>
      </c>
      <c r="BC945" s="412" t="str">
        <f>IF(G945="","",VLOOKUP(J945,中子データ!B$4:N$6004,12,FALSE))</f>
        <v/>
      </c>
      <c r="BD945" s="413" t="str">
        <f>IF(G945="","",VLOOKUP(J945,中子データ!$B$4:$P$4500,15,FALSE))</f>
        <v/>
      </c>
    </row>
    <row r="946" spans="1:56" x14ac:dyDescent="0.15">
      <c r="A946" s="7" t="str">
        <f>IF(G946="","",VLOOKUP(H946,マシン名!$B$4:$C$93,2,FALSE))</f>
        <v/>
      </c>
      <c r="B946" s="7" t="str">
        <f>IF(G946="","",VLOOKUP(I946,作業者名!$B$4:$C$100,2,FALSE))</f>
        <v/>
      </c>
      <c r="C946" s="7" t="str">
        <f>IF(G946="","",VLOOKUP(J946,中子データ!$B$4:$H$4500,2,FALSE))</f>
        <v/>
      </c>
      <c r="D946" s="8" t="str">
        <f>IF(G946="","",VLOOKUP(J946,中子データ!$B$4:$H$4500,4,FALSE))</f>
        <v/>
      </c>
      <c r="E946" s="231" t="str">
        <f t="shared" si="446"/>
        <v/>
      </c>
      <c r="G946" s="238"/>
      <c r="H946" s="9"/>
      <c r="I946" s="9"/>
      <c r="J946" s="9"/>
      <c r="K946" s="10"/>
      <c r="L946" s="10"/>
      <c r="M946" s="6"/>
      <c r="N946" s="6">
        <f t="shared" si="449"/>
        <v>0</v>
      </c>
      <c r="O946" s="250"/>
      <c r="P946" s="250"/>
      <c r="Q946" s="250"/>
      <c r="R946" s="250"/>
      <c r="S946" s="250"/>
      <c r="T946" s="250"/>
      <c r="U946" s="250"/>
      <c r="V946" s="250"/>
      <c r="W946" s="250"/>
      <c r="X946" s="250"/>
      <c r="Y946" s="250"/>
      <c r="Z946" s="4"/>
      <c r="AA946" s="429"/>
      <c r="AB946" s="457">
        <f t="shared" si="447"/>
        <v>0</v>
      </c>
      <c r="AC946" s="11"/>
      <c r="AD946" s="11"/>
      <c r="AE946" s="11"/>
      <c r="AF946" s="11"/>
      <c r="AG946" s="11"/>
      <c r="AH946" s="11"/>
      <c r="AI946" s="11"/>
      <c r="AJ946" s="12"/>
      <c r="AK946" s="445" t="str">
        <f>IF(G946="","",VLOOKUP(J946,中子データ!$B$4:$H$4500,3,FALSE))</f>
        <v/>
      </c>
      <c r="AL946" s="445" t="str">
        <f>IF(G946="","",VLOOKUP(J946,中子データ!$B$4:$H$4500,5,FALSE))</f>
        <v/>
      </c>
      <c r="AM946" s="445" t="str">
        <f>IF(G946="","",VLOOKUP(J946,中子データ!$B$4:$H$4500,6,FALSE))</f>
        <v/>
      </c>
      <c r="AN946" s="418"/>
      <c r="AO946" s="419"/>
      <c r="AP946" s="420"/>
      <c r="AQ946" s="421"/>
      <c r="AR946" s="420"/>
      <c r="AS946" s="436"/>
      <c r="AT946" s="436"/>
      <c r="AU946" s="422"/>
      <c r="AV946" s="11"/>
      <c r="AW946" s="11"/>
      <c r="AX946" s="410">
        <f t="shared" si="444"/>
        <v>0</v>
      </c>
      <c r="AY946" s="411" t="str">
        <f>IF(G946="","",VLOOKUP(J946,中子データ!$B$4:$M$5999,10,FALSE))</f>
        <v/>
      </c>
      <c r="AZ946" s="438" t="str">
        <f>IF(G946="","",VLOOKUP(J946,中子データ!$B$4:$M$5999,9,FALSE))</f>
        <v/>
      </c>
      <c r="BA946" s="412" t="str">
        <f>IF(AQ946="","",VLOOKUP(AQ946,作業者名!$B$4:$C$100,2,FALSE))</f>
        <v/>
      </c>
      <c r="BB946" s="412" t="str">
        <f>IF(AR946="","",VLOOKUP(AR946,作業者名!$B$4:$C$100,2,FALSE))</f>
        <v/>
      </c>
      <c r="BC946" s="412" t="str">
        <f>IF(G946="","",VLOOKUP(J946,中子データ!B$4:N$6004,12,FALSE))</f>
        <v/>
      </c>
      <c r="BD946" s="413" t="str">
        <f>IF(G946="","",VLOOKUP(J946,中子データ!$B$4:$P$4500,15,FALSE))</f>
        <v/>
      </c>
    </row>
    <row r="947" spans="1:56" x14ac:dyDescent="0.15">
      <c r="A947" s="7" t="str">
        <f>IF(G947="","",VLOOKUP(H947,マシン名!$B$4:$C$93,2,FALSE))</f>
        <v/>
      </c>
      <c r="B947" s="7" t="str">
        <f>IF(G947="","",VLOOKUP(I947,作業者名!$B$4:$C$100,2,FALSE))</f>
        <v/>
      </c>
      <c r="C947" s="7" t="str">
        <f>IF(G947="","",VLOOKUP(J947,中子データ!$B$4:$H$4500,2,FALSE))</f>
        <v/>
      </c>
      <c r="D947" s="8" t="str">
        <f>IF(G947="","",VLOOKUP(J947,中子データ!$B$4:$H$4500,4,FALSE))</f>
        <v/>
      </c>
      <c r="E947" s="231" t="str">
        <f t="shared" si="446"/>
        <v/>
      </c>
      <c r="G947" s="238"/>
      <c r="H947" s="9"/>
      <c r="I947" s="9"/>
      <c r="J947" s="9"/>
      <c r="K947" s="10"/>
      <c r="L947" s="10"/>
      <c r="M947" s="6"/>
      <c r="N947" s="6">
        <f t="shared" si="449"/>
        <v>0</v>
      </c>
      <c r="O947" s="250"/>
      <c r="P947" s="250"/>
      <c r="Q947" s="250"/>
      <c r="R947" s="250"/>
      <c r="S947" s="250"/>
      <c r="T947" s="250"/>
      <c r="U947" s="250"/>
      <c r="V947" s="250"/>
      <c r="W947" s="250"/>
      <c r="X947" s="250"/>
      <c r="Y947" s="250"/>
      <c r="Z947" s="4"/>
      <c r="AA947" s="429"/>
      <c r="AB947" s="457">
        <f t="shared" si="447"/>
        <v>0</v>
      </c>
      <c r="AC947" s="11"/>
      <c r="AD947" s="11"/>
      <c r="AE947" s="11"/>
      <c r="AF947" s="11"/>
      <c r="AG947" s="11"/>
      <c r="AH947" s="11"/>
      <c r="AI947" s="11"/>
      <c r="AJ947" s="12"/>
      <c r="AK947" s="445" t="str">
        <f>IF(G947="","",VLOOKUP(J947,中子データ!$B$4:$H$4500,3,FALSE))</f>
        <v/>
      </c>
      <c r="AL947" s="445" t="str">
        <f>IF(G947="","",VLOOKUP(J947,中子データ!$B$4:$H$4500,5,FALSE))</f>
        <v/>
      </c>
      <c r="AM947" s="445" t="str">
        <f>IF(G947="","",VLOOKUP(J947,中子データ!$B$4:$H$4500,6,FALSE))</f>
        <v/>
      </c>
      <c r="AN947" s="418"/>
      <c r="AO947" s="419"/>
      <c r="AP947" s="420"/>
      <c r="AQ947" s="421"/>
      <c r="AR947" s="420"/>
      <c r="AS947" s="436"/>
      <c r="AT947" s="436"/>
      <c r="AU947" s="422"/>
      <c r="AV947" s="11"/>
      <c r="AW947" s="11"/>
      <c r="AX947" s="410">
        <f t="shared" si="444"/>
        <v>0</v>
      </c>
      <c r="AY947" s="411" t="str">
        <f>IF(G947="","",VLOOKUP(J947,中子データ!$B$4:$M$5999,10,FALSE))</f>
        <v/>
      </c>
      <c r="AZ947" s="438" t="str">
        <f>IF(G947="","",VLOOKUP(J947,中子データ!$B$4:$M$5999,9,FALSE))</f>
        <v/>
      </c>
      <c r="BA947" s="412" t="str">
        <f>IF(AQ947="","",VLOOKUP(AQ947,作業者名!$B$4:$C$100,2,FALSE))</f>
        <v/>
      </c>
      <c r="BB947" s="412" t="str">
        <f>IF(AR947="","",VLOOKUP(AR947,作業者名!$B$4:$C$100,2,FALSE))</f>
        <v/>
      </c>
      <c r="BC947" s="412" t="str">
        <f>IF(G947="","",VLOOKUP(J947,中子データ!B$4:N$6004,12,FALSE))</f>
        <v/>
      </c>
      <c r="BD947" s="413" t="str">
        <f>IF(G947="","",VLOOKUP(J947,中子データ!$B$4:$P$4500,15,FALSE))</f>
        <v/>
      </c>
    </row>
    <row r="948" spans="1:56" x14ac:dyDescent="0.15">
      <c r="A948" s="7" t="str">
        <f>IF(G948="","",VLOOKUP(H948,マシン名!$B$4:$C$93,2,FALSE))</f>
        <v/>
      </c>
      <c r="B948" s="7" t="str">
        <f>IF(G948="","",VLOOKUP(I948,作業者名!$B$4:$C$100,2,FALSE))</f>
        <v/>
      </c>
      <c r="C948" s="7" t="str">
        <f>IF(G948="","",VLOOKUP(J948,中子データ!$B$4:$H$4500,2,FALSE))</f>
        <v/>
      </c>
      <c r="D948" s="8" t="str">
        <f>IF(G948="","",VLOOKUP(J948,中子データ!$B$4:$H$4500,4,FALSE))</f>
        <v/>
      </c>
      <c r="E948" s="231" t="str">
        <f t="shared" si="446"/>
        <v/>
      </c>
      <c r="G948" s="238"/>
      <c r="H948" s="9"/>
      <c r="I948" s="9"/>
      <c r="J948" s="9"/>
      <c r="K948" s="10"/>
      <c r="L948" s="10"/>
      <c r="M948" s="6"/>
      <c r="N948" s="6">
        <f t="shared" ref="N948:N978" si="450">L948-SUM(O948:Z948)</f>
        <v>0</v>
      </c>
      <c r="O948" s="250"/>
      <c r="P948" s="250"/>
      <c r="Q948" s="250"/>
      <c r="R948" s="250"/>
      <c r="S948" s="250"/>
      <c r="T948" s="250"/>
      <c r="U948" s="250"/>
      <c r="V948" s="250"/>
      <c r="W948" s="250"/>
      <c r="X948" s="250"/>
      <c r="Y948" s="250"/>
      <c r="Z948" s="4"/>
      <c r="AA948" s="429"/>
      <c r="AB948" s="457">
        <f t="shared" si="447"/>
        <v>0</v>
      </c>
      <c r="AC948" s="11"/>
      <c r="AD948" s="11"/>
      <c r="AE948" s="11"/>
      <c r="AF948" s="11"/>
      <c r="AG948" s="11"/>
      <c r="AH948" s="11"/>
      <c r="AI948" s="11"/>
      <c r="AJ948" s="12"/>
      <c r="AK948" s="445" t="str">
        <f>IF(G948="","",VLOOKUP(J948,中子データ!$B$4:$H$4500,3,FALSE))</f>
        <v/>
      </c>
      <c r="AL948" s="445" t="str">
        <f>IF(G948="","",VLOOKUP(J948,中子データ!$B$4:$H$4500,5,FALSE))</f>
        <v/>
      </c>
      <c r="AM948" s="445" t="str">
        <f>IF(G948="","",VLOOKUP(J948,中子データ!$B$4:$H$4500,6,FALSE))</f>
        <v/>
      </c>
      <c r="AN948" s="418"/>
      <c r="AO948" s="419"/>
      <c r="AP948" s="420"/>
      <c r="AQ948" s="421"/>
      <c r="AR948" s="420"/>
      <c r="AS948" s="436"/>
      <c r="AT948" s="436"/>
      <c r="AU948" s="422"/>
      <c r="AV948" s="11"/>
      <c r="AW948" s="11"/>
      <c r="AX948" s="410">
        <f t="shared" si="444"/>
        <v>0</v>
      </c>
      <c r="AY948" s="411" t="str">
        <f>IF(G948="","",VLOOKUP(J948,中子データ!$B$4:$M$5999,10,FALSE))</f>
        <v/>
      </c>
      <c r="AZ948" s="438" t="str">
        <f>IF(G948="","",VLOOKUP(J948,中子データ!$B$4:$M$5999,9,FALSE))</f>
        <v/>
      </c>
      <c r="BA948" s="412" t="str">
        <f>IF(AQ948="","",VLOOKUP(AQ948,作業者名!$B$4:$C$100,2,FALSE))</f>
        <v/>
      </c>
      <c r="BB948" s="412" t="str">
        <f>IF(AR948="","",VLOOKUP(AR948,作業者名!$B$4:$C$100,2,FALSE))</f>
        <v/>
      </c>
      <c r="BC948" s="412" t="str">
        <f>IF(G948="","",VLOOKUP(J948,中子データ!B$4:N$6004,12,FALSE))</f>
        <v/>
      </c>
      <c r="BD948" s="413" t="str">
        <f>IF(G948="","",VLOOKUP(J948,中子データ!$B$4:$P$4500,15,FALSE))</f>
        <v/>
      </c>
    </row>
    <row r="949" spans="1:56" x14ac:dyDescent="0.15">
      <c r="A949" s="7" t="str">
        <f>IF(G949="","",VLOOKUP(H949,マシン名!$B$4:$C$93,2,FALSE))</f>
        <v/>
      </c>
      <c r="B949" s="7" t="str">
        <f>IF(G949="","",VLOOKUP(I949,作業者名!$B$4:$C$100,2,FALSE))</f>
        <v/>
      </c>
      <c r="C949" s="7" t="str">
        <f>IF(G949="","",VLOOKUP(J949,中子データ!$B$4:$H$4500,2,FALSE))</f>
        <v/>
      </c>
      <c r="D949" s="8" t="str">
        <f>IF(G949="","",VLOOKUP(J949,中子データ!$B$4:$H$4500,4,FALSE))</f>
        <v/>
      </c>
      <c r="E949" s="231" t="str">
        <f t="shared" si="446"/>
        <v/>
      </c>
      <c r="G949" s="238"/>
      <c r="H949" s="9"/>
      <c r="I949" s="9"/>
      <c r="J949" s="9"/>
      <c r="K949" s="10"/>
      <c r="L949" s="10"/>
      <c r="M949" s="6"/>
      <c r="N949" s="6">
        <f t="shared" si="450"/>
        <v>0</v>
      </c>
      <c r="O949" s="250"/>
      <c r="P949" s="250"/>
      <c r="Q949" s="250"/>
      <c r="R949" s="250"/>
      <c r="S949" s="250"/>
      <c r="T949" s="250"/>
      <c r="U949" s="250"/>
      <c r="V949" s="250"/>
      <c r="W949" s="250"/>
      <c r="X949" s="250"/>
      <c r="Y949" s="250"/>
      <c r="Z949" s="4"/>
      <c r="AA949" s="429"/>
      <c r="AB949" s="457">
        <f t="shared" si="447"/>
        <v>0</v>
      </c>
      <c r="AC949" s="11"/>
      <c r="AD949" s="11"/>
      <c r="AE949" s="11"/>
      <c r="AF949" s="11"/>
      <c r="AG949" s="11"/>
      <c r="AH949" s="11"/>
      <c r="AI949" s="11"/>
      <c r="AJ949" s="12"/>
      <c r="AK949" s="445" t="str">
        <f>IF(G949="","",VLOOKUP(J949,中子データ!$B$4:$H$4500,3,FALSE))</f>
        <v/>
      </c>
      <c r="AL949" s="445" t="str">
        <f>IF(G949="","",VLOOKUP(J949,中子データ!$B$4:$H$4500,5,FALSE))</f>
        <v/>
      </c>
      <c r="AM949" s="445" t="str">
        <f>IF(G949="","",VLOOKUP(J949,中子データ!$B$4:$H$4500,6,FALSE))</f>
        <v/>
      </c>
      <c r="AN949" s="418"/>
      <c r="AO949" s="419"/>
      <c r="AP949" s="420"/>
      <c r="AQ949" s="421"/>
      <c r="AR949" s="420"/>
      <c r="AS949" s="436"/>
      <c r="AT949" s="436"/>
      <c r="AU949" s="422"/>
      <c r="AV949" s="11"/>
      <c r="AW949" s="11"/>
      <c r="AX949" s="410">
        <f t="shared" si="444"/>
        <v>0</v>
      </c>
      <c r="AY949" s="411" t="str">
        <f>IF(G949="","",VLOOKUP(J949,中子データ!$B$4:$M$5999,10,FALSE))</f>
        <v/>
      </c>
      <c r="AZ949" s="438" t="str">
        <f>IF(G949="","",VLOOKUP(J949,中子データ!$B$4:$M$5999,9,FALSE))</f>
        <v/>
      </c>
      <c r="BA949" s="412" t="str">
        <f>IF(AQ949="","",VLOOKUP(AQ949,作業者名!$B$4:$C$100,2,FALSE))</f>
        <v/>
      </c>
      <c r="BB949" s="412" t="str">
        <f>IF(AR949="","",VLOOKUP(AR949,作業者名!$B$4:$C$100,2,FALSE))</f>
        <v/>
      </c>
      <c r="BC949" s="412" t="str">
        <f>IF(G949="","",VLOOKUP(J949,中子データ!B$4:N$6004,12,FALSE))</f>
        <v/>
      </c>
      <c r="BD949" s="413" t="str">
        <f>IF(G949="","",VLOOKUP(J949,中子データ!$B$4:$P$4500,15,FALSE))</f>
        <v/>
      </c>
    </row>
    <row r="950" spans="1:56" x14ac:dyDescent="0.15">
      <c r="A950" s="7" t="str">
        <f>IF(G950="","",VLOOKUP(H950,マシン名!$B$4:$C$93,2,FALSE))</f>
        <v/>
      </c>
      <c r="B950" s="7" t="str">
        <f>IF(G950="","",VLOOKUP(I950,作業者名!$B$4:$C$100,2,FALSE))</f>
        <v/>
      </c>
      <c r="C950" s="7" t="str">
        <f>IF(G950="","",VLOOKUP(J950,中子データ!$B$4:$H$4500,2,FALSE))</f>
        <v/>
      </c>
      <c r="D950" s="8" t="str">
        <f>IF(G950="","",VLOOKUP(J950,中子データ!$B$4:$H$4500,4,FALSE))</f>
        <v/>
      </c>
      <c r="E950" s="231" t="str">
        <f t="shared" si="446"/>
        <v/>
      </c>
      <c r="G950" s="238"/>
      <c r="H950" s="9"/>
      <c r="I950" s="9"/>
      <c r="J950" s="9"/>
      <c r="K950" s="10"/>
      <c r="L950" s="10"/>
      <c r="M950" s="6"/>
      <c r="N950" s="6">
        <f t="shared" si="450"/>
        <v>0</v>
      </c>
      <c r="O950" s="250"/>
      <c r="P950" s="250"/>
      <c r="Q950" s="250"/>
      <c r="R950" s="250"/>
      <c r="S950" s="250"/>
      <c r="T950" s="250"/>
      <c r="U950" s="250"/>
      <c r="V950" s="250"/>
      <c r="W950" s="250"/>
      <c r="X950" s="250"/>
      <c r="Y950" s="250"/>
      <c r="Z950" s="4"/>
      <c r="AA950" s="429"/>
      <c r="AB950" s="457">
        <f t="shared" si="447"/>
        <v>0</v>
      </c>
      <c r="AC950" s="11"/>
      <c r="AD950" s="11"/>
      <c r="AE950" s="11"/>
      <c r="AF950" s="11"/>
      <c r="AG950" s="11"/>
      <c r="AH950" s="11"/>
      <c r="AI950" s="11"/>
      <c r="AJ950" s="12"/>
      <c r="AK950" s="445" t="str">
        <f>IF(G950="","",VLOOKUP(J950,中子データ!$B$4:$H$4500,3,FALSE))</f>
        <v/>
      </c>
      <c r="AL950" s="445" t="str">
        <f>IF(G950="","",VLOOKUP(J950,中子データ!$B$4:$H$4500,5,FALSE))</f>
        <v/>
      </c>
      <c r="AM950" s="445" t="str">
        <f>IF(G950="","",VLOOKUP(J950,中子データ!$B$4:$H$4500,6,FALSE))</f>
        <v/>
      </c>
      <c r="AN950" s="418"/>
      <c r="AO950" s="419"/>
      <c r="AP950" s="420"/>
      <c r="AQ950" s="421"/>
      <c r="AR950" s="420"/>
      <c r="AS950" s="436"/>
      <c r="AT950" s="436"/>
      <c r="AU950" s="422"/>
      <c r="AV950" s="11"/>
      <c r="AW950" s="11"/>
      <c r="AX950" s="410">
        <f t="shared" si="444"/>
        <v>0</v>
      </c>
      <c r="AY950" s="411" t="str">
        <f>IF(G950="","",VLOOKUP(J950,中子データ!$B$4:$M$5999,10,FALSE))</f>
        <v/>
      </c>
      <c r="AZ950" s="438" t="str">
        <f>IF(G950="","",VLOOKUP(J950,中子データ!$B$4:$M$5999,9,FALSE))</f>
        <v/>
      </c>
      <c r="BA950" s="412" t="str">
        <f>IF(AQ950="","",VLOOKUP(AQ950,作業者名!$B$4:$C$100,2,FALSE))</f>
        <v/>
      </c>
      <c r="BB950" s="412" t="str">
        <f>IF(AR950="","",VLOOKUP(AR950,作業者名!$B$4:$C$100,2,FALSE))</f>
        <v/>
      </c>
      <c r="BC950" s="412" t="str">
        <f>IF(G950="","",VLOOKUP(J950,中子データ!B$4:N$6004,12,FALSE))</f>
        <v/>
      </c>
      <c r="BD950" s="413" t="str">
        <f>IF(G950="","",VLOOKUP(J950,中子データ!$B$4:$P$4500,15,FALSE))</f>
        <v/>
      </c>
    </row>
    <row r="951" spans="1:56" x14ac:dyDescent="0.15">
      <c r="A951" s="7" t="str">
        <f>IF(G951="","",VLOOKUP(H951,マシン名!$B$4:$C$93,2,FALSE))</f>
        <v/>
      </c>
      <c r="B951" s="7" t="str">
        <f>IF(G951="","",VLOOKUP(I951,作業者名!$B$4:$C$100,2,FALSE))</f>
        <v/>
      </c>
      <c r="C951" s="7" t="str">
        <f>IF(G951="","",VLOOKUP(J951,中子データ!$B$4:$H$4500,2,FALSE))</f>
        <v/>
      </c>
      <c r="D951" s="8" t="str">
        <f>IF(G951="","",VLOOKUP(J951,中子データ!$B$4:$H$4500,4,FALSE))</f>
        <v/>
      </c>
      <c r="E951" s="231" t="str">
        <f t="shared" si="446"/>
        <v/>
      </c>
      <c r="G951" s="238"/>
      <c r="H951" s="9"/>
      <c r="I951" s="9"/>
      <c r="J951" s="9"/>
      <c r="K951" s="10"/>
      <c r="L951" s="10"/>
      <c r="M951" s="6"/>
      <c r="N951" s="6">
        <f t="shared" si="450"/>
        <v>0</v>
      </c>
      <c r="O951" s="250"/>
      <c r="P951" s="250"/>
      <c r="Q951" s="250"/>
      <c r="R951" s="250"/>
      <c r="S951" s="250"/>
      <c r="T951" s="250"/>
      <c r="U951" s="250"/>
      <c r="V951" s="250"/>
      <c r="W951" s="250"/>
      <c r="X951" s="250"/>
      <c r="Y951" s="250"/>
      <c r="Z951" s="4"/>
      <c r="AA951" s="429"/>
      <c r="AB951" s="457">
        <f t="shared" si="447"/>
        <v>0</v>
      </c>
      <c r="AC951" s="11"/>
      <c r="AD951" s="11"/>
      <c r="AE951" s="11"/>
      <c r="AF951" s="11"/>
      <c r="AG951" s="11"/>
      <c r="AH951" s="11"/>
      <c r="AI951" s="11"/>
      <c r="AJ951" s="12"/>
      <c r="AK951" s="445" t="str">
        <f>IF(G951="","",VLOOKUP(J951,中子データ!$B$4:$H$4500,3,FALSE))</f>
        <v/>
      </c>
      <c r="AL951" s="445" t="str">
        <f>IF(G951="","",VLOOKUP(J951,中子データ!$B$4:$H$4500,5,FALSE))</f>
        <v/>
      </c>
      <c r="AM951" s="445" t="str">
        <f>IF(G951="","",VLOOKUP(J951,中子データ!$B$4:$H$4500,6,FALSE))</f>
        <v/>
      </c>
      <c r="AN951" s="418"/>
      <c r="AO951" s="419"/>
      <c r="AP951" s="420"/>
      <c r="AQ951" s="421"/>
      <c r="AR951" s="420"/>
      <c r="AS951" s="436"/>
      <c r="AT951" s="436"/>
      <c r="AU951" s="422"/>
      <c r="AV951" s="11"/>
      <c r="AW951" s="11"/>
      <c r="AX951" s="410">
        <f t="shared" si="444"/>
        <v>0</v>
      </c>
      <c r="AY951" s="411" t="str">
        <f>IF(G951="","",VLOOKUP(J951,中子データ!$B$4:$M$5999,10,FALSE))</f>
        <v/>
      </c>
      <c r="AZ951" s="438" t="str">
        <f>IF(G951="","",VLOOKUP(J951,中子データ!$B$4:$M$5999,9,FALSE))</f>
        <v/>
      </c>
      <c r="BA951" s="412" t="str">
        <f>IF(AQ951="","",VLOOKUP(AQ951,作業者名!$B$4:$C$100,2,FALSE))</f>
        <v/>
      </c>
      <c r="BB951" s="412" t="str">
        <f>IF(AR951="","",VLOOKUP(AR951,作業者名!$B$4:$C$100,2,FALSE))</f>
        <v/>
      </c>
      <c r="BC951" s="412" t="str">
        <f>IF(G951="","",VLOOKUP(J951,中子データ!B$4:N$6004,12,FALSE))</f>
        <v/>
      </c>
      <c r="BD951" s="413" t="str">
        <f>IF(G951="","",VLOOKUP(J951,中子データ!$B$4:$P$4500,15,FALSE))</f>
        <v/>
      </c>
    </row>
    <row r="952" spans="1:56" x14ac:dyDescent="0.15">
      <c r="A952" s="7" t="str">
        <f>IF(G952="","",VLOOKUP(H952,マシン名!$B$4:$C$93,2,FALSE))</f>
        <v/>
      </c>
      <c r="B952" s="7" t="str">
        <f>IF(G952="","",VLOOKUP(I952,作業者名!$B$4:$C$100,2,FALSE))</f>
        <v/>
      </c>
      <c r="C952" s="7" t="str">
        <f>IF(G952="","",VLOOKUP(J952,中子データ!$B$4:$H$4500,2,FALSE))</f>
        <v/>
      </c>
      <c r="D952" s="8" t="str">
        <f>IF(G952="","",VLOOKUP(J952,中子データ!$B$4:$H$4500,4,FALSE))</f>
        <v/>
      </c>
      <c r="E952" s="231" t="str">
        <f t="shared" si="446"/>
        <v/>
      </c>
      <c r="G952" s="238"/>
      <c r="H952" s="9"/>
      <c r="I952" s="9"/>
      <c r="J952" s="9"/>
      <c r="K952" s="10"/>
      <c r="L952" s="10"/>
      <c r="M952" s="6"/>
      <c r="N952" s="6">
        <f t="shared" si="450"/>
        <v>0</v>
      </c>
      <c r="O952" s="250"/>
      <c r="P952" s="250"/>
      <c r="Q952" s="250"/>
      <c r="R952" s="250"/>
      <c r="S952" s="250"/>
      <c r="T952" s="250"/>
      <c r="U952" s="250"/>
      <c r="V952" s="250"/>
      <c r="W952" s="250"/>
      <c r="X952" s="250"/>
      <c r="Y952" s="250"/>
      <c r="Z952" s="4"/>
      <c r="AA952" s="429"/>
      <c r="AB952" s="457">
        <f t="shared" si="447"/>
        <v>0</v>
      </c>
      <c r="AC952" s="11"/>
      <c r="AD952" s="11"/>
      <c r="AE952" s="11"/>
      <c r="AF952" s="11"/>
      <c r="AG952" s="11"/>
      <c r="AH952" s="11"/>
      <c r="AI952" s="11"/>
      <c r="AJ952" s="12"/>
      <c r="AK952" s="445" t="str">
        <f>IF(G952="","",VLOOKUP(J952,中子データ!$B$4:$H$4500,3,FALSE))</f>
        <v/>
      </c>
      <c r="AL952" s="445" t="str">
        <f>IF(G952="","",VLOOKUP(J952,中子データ!$B$4:$H$4500,5,FALSE))</f>
        <v/>
      </c>
      <c r="AM952" s="445" t="str">
        <f>IF(G952="","",VLOOKUP(J952,中子データ!$B$4:$H$4500,6,FALSE))</f>
        <v/>
      </c>
      <c r="AN952" s="418"/>
      <c r="AO952" s="419"/>
      <c r="AP952" s="420"/>
      <c r="AQ952" s="421"/>
      <c r="AR952" s="420"/>
      <c r="AS952" s="436"/>
      <c r="AT952" s="436"/>
      <c r="AU952" s="422"/>
      <c r="AV952" s="11"/>
      <c r="AW952" s="11"/>
      <c r="AX952" s="410">
        <f t="shared" si="444"/>
        <v>0</v>
      </c>
      <c r="AY952" s="411" t="str">
        <f>IF(G952="","",VLOOKUP(J952,中子データ!$B$4:$M$5999,10,FALSE))</f>
        <v/>
      </c>
      <c r="AZ952" s="438" t="str">
        <f>IF(G952="","",VLOOKUP(J952,中子データ!$B$4:$M$5999,9,FALSE))</f>
        <v/>
      </c>
      <c r="BA952" s="412" t="str">
        <f>IF(AQ952="","",VLOOKUP(AQ952,作業者名!$B$4:$C$100,2,FALSE))</f>
        <v/>
      </c>
      <c r="BB952" s="412" t="str">
        <f>IF(AR952="","",VLOOKUP(AR952,作業者名!$B$4:$C$100,2,FALSE))</f>
        <v/>
      </c>
      <c r="BC952" s="412" t="str">
        <f>IF(G952="","",VLOOKUP(J952,中子データ!B$4:N$6004,12,FALSE))</f>
        <v/>
      </c>
      <c r="BD952" s="413" t="str">
        <f>IF(G952="","",VLOOKUP(J952,中子データ!$B$4:$P$4500,15,FALSE))</f>
        <v/>
      </c>
    </row>
    <row r="953" spans="1:56" x14ac:dyDescent="0.15">
      <c r="A953" s="7" t="str">
        <f>IF(G953="","",VLOOKUP(H953,マシン名!$B$4:$C$93,2,FALSE))</f>
        <v/>
      </c>
      <c r="B953" s="7" t="str">
        <f>IF(G953="","",VLOOKUP(I953,作業者名!$B$4:$C$100,2,FALSE))</f>
        <v/>
      </c>
      <c r="C953" s="7" t="str">
        <f>IF(G953="","",VLOOKUP(J953,中子データ!$B$4:$H$4500,2,FALSE))</f>
        <v/>
      </c>
      <c r="D953" s="8" t="str">
        <f>IF(G953="","",VLOOKUP(J953,中子データ!$B$4:$H$4500,4,FALSE))</f>
        <v/>
      </c>
      <c r="E953" s="231" t="str">
        <f t="shared" si="446"/>
        <v/>
      </c>
      <c r="G953" s="238"/>
      <c r="H953" s="9"/>
      <c r="I953" s="9"/>
      <c r="J953" s="9"/>
      <c r="K953" s="10"/>
      <c r="L953" s="10"/>
      <c r="M953" s="6"/>
      <c r="N953" s="6">
        <f t="shared" si="450"/>
        <v>0</v>
      </c>
      <c r="O953" s="250"/>
      <c r="P953" s="250"/>
      <c r="Q953" s="250"/>
      <c r="R953" s="250"/>
      <c r="S953" s="250"/>
      <c r="T953" s="250"/>
      <c r="U953" s="250"/>
      <c r="V953" s="250"/>
      <c r="W953" s="250"/>
      <c r="X953" s="250"/>
      <c r="Y953" s="250"/>
      <c r="Z953" s="4"/>
      <c r="AA953" s="429"/>
      <c r="AB953" s="457">
        <f t="shared" si="447"/>
        <v>0</v>
      </c>
      <c r="AC953" s="11"/>
      <c r="AD953" s="11"/>
      <c r="AE953" s="11"/>
      <c r="AF953" s="11"/>
      <c r="AG953" s="11"/>
      <c r="AH953" s="11"/>
      <c r="AI953" s="11"/>
      <c r="AJ953" s="12"/>
      <c r="AK953" s="445" t="str">
        <f>IF(G953="","",VLOOKUP(J953,中子データ!$B$4:$H$4500,3,FALSE))</f>
        <v/>
      </c>
      <c r="AL953" s="445" t="str">
        <f>IF(G953="","",VLOOKUP(J953,中子データ!$B$4:$H$4500,5,FALSE))</f>
        <v/>
      </c>
      <c r="AM953" s="445" t="str">
        <f>IF(G953="","",VLOOKUP(J953,中子データ!$B$4:$H$4500,6,FALSE))</f>
        <v/>
      </c>
      <c r="AN953" s="418"/>
      <c r="AO953" s="419"/>
      <c r="AP953" s="420"/>
      <c r="AQ953" s="421"/>
      <c r="AR953" s="420"/>
      <c r="AS953" s="436"/>
      <c r="AT953" s="436"/>
      <c r="AU953" s="422"/>
      <c r="AV953" s="11"/>
      <c r="AW953" s="11"/>
      <c r="AX953" s="410">
        <f t="shared" si="444"/>
        <v>0</v>
      </c>
      <c r="AY953" s="411" t="str">
        <f>IF(G953="","",VLOOKUP(J953,中子データ!$B$4:$M$5999,10,FALSE))</f>
        <v/>
      </c>
      <c r="AZ953" s="438" t="str">
        <f>IF(G953="","",VLOOKUP(J953,中子データ!$B$4:$M$5999,9,FALSE))</f>
        <v/>
      </c>
      <c r="BA953" s="412" t="str">
        <f>IF(AQ953="","",VLOOKUP(AQ953,作業者名!$B$4:$C$100,2,FALSE))</f>
        <v/>
      </c>
      <c r="BB953" s="412" t="str">
        <f>IF(AR953="","",VLOOKUP(AR953,作業者名!$B$4:$C$100,2,FALSE))</f>
        <v/>
      </c>
      <c r="BC953" s="412" t="str">
        <f>IF(G953="","",VLOOKUP(J953,中子データ!B$4:N$6004,12,FALSE))</f>
        <v/>
      </c>
      <c r="BD953" s="413" t="str">
        <f>IF(G953="","",VLOOKUP(J953,中子データ!$B$4:$P$4500,15,FALSE))</f>
        <v/>
      </c>
    </row>
    <row r="954" spans="1:56" x14ac:dyDescent="0.15">
      <c r="A954" s="7" t="str">
        <f>IF(G954="","",VLOOKUP(H954,マシン名!$B$4:$C$93,2,FALSE))</f>
        <v/>
      </c>
      <c r="B954" s="7" t="str">
        <f>IF(G954="","",VLOOKUP(I954,作業者名!$B$4:$C$100,2,FALSE))</f>
        <v/>
      </c>
      <c r="C954" s="7" t="str">
        <f>IF(G954="","",VLOOKUP(J954,中子データ!$B$4:$H$4500,2,FALSE))</f>
        <v/>
      </c>
      <c r="D954" s="8" t="str">
        <f>IF(G954="","",VLOOKUP(J954,中子データ!$B$4:$H$4500,4,FALSE))</f>
        <v/>
      </c>
      <c r="E954" s="231" t="str">
        <f t="shared" si="446"/>
        <v/>
      </c>
      <c r="G954" s="238"/>
      <c r="H954" s="9"/>
      <c r="I954" s="9"/>
      <c r="J954" s="9"/>
      <c r="K954" s="10"/>
      <c r="L954" s="10"/>
      <c r="M954" s="6"/>
      <c r="N954" s="6">
        <f t="shared" si="450"/>
        <v>0</v>
      </c>
      <c r="O954" s="250"/>
      <c r="P954" s="250"/>
      <c r="Q954" s="250"/>
      <c r="R954" s="250"/>
      <c r="S954" s="250"/>
      <c r="T954" s="250"/>
      <c r="U954" s="250"/>
      <c r="V954" s="250"/>
      <c r="W954" s="250"/>
      <c r="X954" s="250"/>
      <c r="Y954" s="250"/>
      <c r="Z954" s="4"/>
      <c r="AA954" s="429"/>
      <c r="AB954" s="457">
        <f t="shared" si="447"/>
        <v>0</v>
      </c>
      <c r="AC954" s="11"/>
      <c r="AD954" s="11"/>
      <c r="AE954" s="11"/>
      <c r="AF954" s="11"/>
      <c r="AG954" s="11"/>
      <c r="AH954" s="11"/>
      <c r="AI954" s="11"/>
      <c r="AJ954" s="12"/>
      <c r="AK954" s="445" t="str">
        <f>IF(G954="","",VLOOKUP(J954,中子データ!$B$4:$H$4500,3,FALSE))</f>
        <v/>
      </c>
      <c r="AL954" s="445" t="str">
        <f>IF(G954="","",VLOOKUP(J954,中子データ!$B$4:$H$4500,5,FALSE))</f>
        <v/>
      </c>
      <c r="AM954" s="445" t="str">
        <f>IF(G954="","",VLOOKUP(J954,中子データ!$B$4:$H$4500,6,FALSE))</f>
        <v/>
      </c>
      <c r="AN954" s="418"/>
      <c r="AO954" s="419"/>
      <c r="AP954" s="420"/>
      <c r="AQ954" s="421"/>
      <c r="AR954" s="420"/>
      <c r="AS954" s="436"/>
      <c r="AT954" s="436"/>
      <c r="AU954" s="422"/>
      <c r="AV954" s="11"/>
      <c r="AW954" s="11"/>
      <c r="AX954" s="410">
        <f t="shared" si="444"/>
        <v>0</v>
      </c>
      <c r="AY954" s="411" t="str">
        <f>IF(G954="","",VLOOKUP(J954,中子データ!$B$4:$M$5999,10,FALSE))</f>
        <v/>
      </c>
      <c r="AZ954" s="438" t="str">
        <f>IF(G954="","",VLOOKUP(J954,中子データ!$B$4:$M$5999,9,FALSE))</f>
        <v/>
      </c>
      <c r="BA954" s="412" t="str">
        <f>IF(AQ954="","",VLOOKUP(AQ954,作業者名!$B$4:$C$100,2,FALSE))</f>
        <v/>
      </c>
      <c r="BB954" s="412" t="str">
        <f>IF(AR954="","",VLOOKUP(AR954,作業者名!$B$4:$C$100,2,FALSE))</f>
        <v/>
      </c>
      <c r="BC954" s="412" t="str">
        <f>IF(G954="","",VLOOKUP(J954,中子データ!B$4:N$6004,12,FALSE))</f>
        <v/>
      </c>
      <c r="BD954" s="413" t="str">
        <f>IF(G954="","",VLOOKUP(J954,中子データ!$B$4:$P$4500,15,FALSE))</f>
        <v/>
      </c>
    </row>
    <row r="955" spans="1:56" x14ac:dyDescent="0.15">
      <c r="A955" s="7" t="str">
        <f>IF(G955="","",VLOOKUP(H955,マシン名!$B$4:$C$93,2,FALSE))</f>
        <v/>
      </c>
      <c r="B955" s="7" t="str">
        <f>IF(G955="","",VLOOKUP(I955,作業者名!$B$4:$C$100,2,FALSE))</f>
        <v/>
      </c>
      <c r="C955" s="7" t="str">
        <f>IF(G955="","",VLOOKUP(J955,中子データ!$B$4:$H$4500,2,FALSE))</f>
        <v/>
      </c>
      <c r="D955" s="8" t="str">
        <f>IF(G955="","",VLOOKUP(J955,中子データ!$B$4:$H$4500,4,FALSE))</f>
        <v/>
      </c>
      <c r="E955" s="231" t="str">
        <f t="shared" si="446"/>
        <v/>
      </c>
      <c r="G955" s="238"/>
      <c r="H955" s="9"/>
      <c r="I955" s="9"/>
      <c r="J955" s="9"/>
      <c r="K955" s="10"/>
      <c r="L955" s="10"/>
      <c r="M955" s="6"/>
      <c r="N955" s="6">
        <f t="shared" si="450"/>
        <v>0</v>
      </c>
      <c r="O955" s="250"/>
      <c r="P955" s="250"/>
      <c r="Q955" s="250"/>
      <c r="R955" s="250"/>
      <c r="S955" s="250"/>
      <c r="T955" s="250"/>
      <c r="U955" s="250"/>
      <c r="V955" s="250"/>
      <c r="W955" s="250"/>
      <c r="X955" s="250"/>
      <c r="Y955" s="250"/>
      <c r="Z955" s="4"/>
      <c r="AA955" s="429"/>
      <c r="AB955" s="457">
        <f t="shared" si="447"/>
        <v>0</v>
      </c>
      <c r="AC955" s="11"/>
      <c r="AD955" s="11"/>
      <c r="AE955" s="11"/>
      <c r="AF955" s="11"/>
      <c r="AG955" s="11"/>
      <c r="AH955" s="11"/>
      <c r="AI955" s="11"/>
      <c r="AJ955" s="12"/>
      <c r="AK955" s="445" t="str">
        <f>IF(G955="","",VLOOKUP(J955,中子データ!$B$4:$H$4500,3,FALSE))</f>
        <v/>
      </c>
      <c r="AL955" s="445" t="str">
        <f>IF(G955="","",VLOOKUP(J955,中子データ!$B$4:$H$4500,5,FALSE))</f>
        <v/>
      </c>
      <c r="AM955" s="445" t="str">
        <f>IF(G955="","",VLOOKUP(J955,中子データ!$B$4:$H$4500,6,FALSE))</f>
        <v/>
      </c>
      <c r="AN955" s="418"/>
      <c r="AO955" s="419"/>
      <c r="AP955" s="420"/>
      <c r="AQ955" s="421"/>
      <c r="AR955" s="420"/>
      <c r="AS955" s="436"/>
      <c r="AT955" s="436"/>
      <c r="AU955" s="422"/>
      <c r="AV955" s="11"/>
      <c r="AW955" s="11"/>
      <c r="AX955" s="410">
        <f t="shared" si="444"/>
        <v>0</v>
      </c>
      <c r="AY955" s="411" t="str">
        <f>IF(G955="","",VLOOKUP(J955,中子データ!$B$4:$M$5999,10,FALSE))</f>
        <v/>
      </c>
      <c r="AZ955" s="438" t="str">
        <f>IF(G955="","",VLOOKUP(J955,中子データ!$B$4:$M$5999,9,FALSE))</f>
        <v/>
      </c>
      <c r="BA955" s="412" t="str">
        <f>IF(AQ955="","",VLOOKUP(AQ955,作業者名!$B$4:$C$100,2,FALSE))</f>
        <v/>
      </c>
      <c r="BB955" s="412" t="str">
        <f>IF(AR955="","",VLOOKUP(AR955,作業者名!$B$4:$C$100,2,FALSE))</f>
        <v/>
      </c>
      <c r="BC955" s="412" t="str">
        <f>IF(G955="","",VLOOKUP(J955,中子データ!B$4:N$6004,12,FALSE))</f>
        <v/>
      </c>
      <c r="BD955" s="413" t="str">
        <f>IF(G955="","",VLOOKUP(J955,中子データ!$B$4:$P$4500,15,FALSE))</f>
        <v/>
      </c>
    </row>
    <row r="956" spans="1:56" x14ac:dyDescent="0.15">
      <c r="A956" s="7" t="str">
        <f>IF(G956="","",VLOOKUP(H956,マシン名!$B$4:$C$93,2,FALSE))</f>
        <v/>
      </c>
      <c r="B956" s="7" t="str">
        <f>IF(G956="","",VLOOKUP(I956,作業者名!$B$4:$C$100,2,FALSE))</f>
        <v/>
      </c>
      <c r="C956" s="7" t="str">
        <f>IF(G956="","",VLOOKUP(J956,中子データ!$B$4:$H$4500,2,FALSE))</f>
        <v/>
      </c>
      <c r="D956" s="8" t="str">
        <f>IF(G956="","",VLOOKUP(J956,中子データ!$B$4:$H$4500,4,FALSE))</f>
        <v/>
      </c>
      <c r="E956" s="231" t="str">
        <f t="shared" si="446"/>
        <v/>
      </c>
      <c r="G956" s="238"/>
      <c r="H956" s="9"/>
      <c r="I956" s="9"/>
      <c r="J956" s="9"/>
      <c r="K956" s="10"/>
      <c r="L956" s="10"/>
      <c r="M956" s="6"/>
      <c r="N956" s="6">
        <f t="shared" si="450"/>
        <v>0</v>
      </c>
      <c r="O956" s="250"/>
      <c r="P956" s="250"/>
      <c r="Q956" s="250"/>
      <c r="R956" s="250"/>
      <c r="S956" s="250"/>
      <c r="T956" s="250"/>
      <c r="U956" s="250"/>
      <c r="V956" s="250"/>
      <c r="W956" s="250"/>
      <c r="X956" s="250"/>
      <c r="Y956" s="250"/>
      <c r="Z956" s="4"/>
      <c r="AA956" s="429"/>
      <c r="AB956" s="457">
        <f t="shared" si="447"/>
        <v>0</v>
      </c>
      <c r="AC956" s="11"/>
      <c r="AD956" s="11"/>
      <c r="AE956" s="11"/>
      <c r="AF956" s="11"/>
      <c r="AG956" s="11"/>
      <c r="AH956" s="11"/>
      <c r="AI956" s="11"/>
      <c r="AJ956" s="12"/>
      <c r="AK956" s="445" t="str">
        <f>IF(G956="","",VLOOKUP(J956,中子データ!$B$4:$H$4500,3,FALSE))</f>
        <v/>
      </c>
      <c r="AL956" s="445" t="str">
        <f>IF(G956="","",VLOOKUP(J956,中子データ!$B$4:$H$4500,5,FALSE))</f>
        <v/>
      </c>
      <c r="AM956" s="445" t="str">
        <f>IF(G956="","",VLOOKUP(J956,中子データ!$B$4:$H$4500,6,FALSE))</f>
        <v/>
      </c>
      <c r="AN956" s="418"/>
      <c r="AO956" s="419"/>
      <c r="AP956" s="420"/>
      <c r="AQ956" s="421"/>
      <c r="AR956" s="420"/>
      <c r="AS956" s="436"/>
      <c r="AT956" s="436"/>
      <c r="AU956" s="422"/>
      <c r="AV956" s="11"/>
      <c r="AW956" s="11"/>
      <c r="AX956" s="410">
        <f t="shared" si="444"/>
        <v>0</v>
      </c>
      <c r="AY956" s="411" t="str">
        <f>IF(G956="","",VLOOKUP(J956,中子データ!$B$4:$M$5999,10,FALSE))</f>
        <v/>
      </c>
      <c r="AZ956" s="438" t="str">
        <f>IF(G956="","",VLOOKUP(J956,中子データ!$B$4:$M$5999,9,FALSE))</f>
        <v/>
      </c>
      <c r="BA956" s="412" t="str">
        <f>IF(AQ956="","",VLOOKUP(AQ956,作業者名!$B$4:$C$100,2,FALSE))</f>
        <v/>
      </c>
      <c r="BB956" s="412" t="str">
        <f>IF(AR956="","",VLOOKUP(AR956,作業者名!$B$4:$C$100,2,FALSE))</f>
        <v/>
      </c>
      <c r="BC956" s="412" t="str">
        <f>IF(G956="","",VLOOKUP(J956,中子データ!B$4:N$6004,12,FALSE))</f>
        <v/>
      </c>
      <c r="BD956" s="413" t="str">
        <f>IF(G956="","",VLOOKUP(J956,中子データ!$B$4:$P$4500,15,FALSE))</f>
        <v/>
      </c>
    </row>
    <row r="957" spans="1:56" x14ac:dyDescent="0.15">
      <c r="A957" s="7" t="str">
        <f>IF(G957="","",VLOOKUP(H957,マシン名!$B$4:$C$93,2,FALSE))</f>
        <v/>
      </c>
      <c r="B957" s="7" t="str">
        <f>IF(G957="","",VLOOKUP(I957,作業者名!$B$4:$C$100,2,FALSE))</f>
        <v/>
      </c>
      <c r="C957" s="7" t="str">
        <f>IF(G957="","",VLOOKUP(J957,中子データ!$B$4:$H$4500,2,FALSE))</f>
        <v/>
      </c>
      <c r="D957" s="8" t="str">
        <f>IF(G957="","",VLOOKUP(J957,中子データ!$B$4:$H$4500,4,FALSE))</f>
        <v/>
      </c>
      <c r="E957" s="231" t="str">
        <f t="shared" si="446"/>
        <v/>
      </c>
      <c r="G957" s="238"/>
      <c r="H957" s="9"/>
      <c r="I957" s="9"/>
      <c r="J957" s="9"/>
      <c r="K957" s="10"/>
      <c r="L957" s="10"/>
      <c r="M957" s="6"/>
      <c r="N957" s="6">
        <f t="shared" si="450"/>
        <v>0</v>
      </c>
      <c r="O957" s="250"/>
      <c r="P957" s="250"/>
      <c r="Q957" s="250"/>
      <c r="R957" s="250"/>
      <c r="S957" s="250"/>
      <c r="T957" s="250"/>
      <c r="U957" s="250"/>
      <c r="V957" s="250"/>
      <c r="W957" s="250"/>
      <c r="X957" s="250"/>
      <c r="Y957" s="250"/>
      <c r="Z957" s="4"/>
      <c r="AA957" s="429"/>
      <c r="AB957" s="457">
        <f t="shared" si="447"/>
        <v>0</v>
      </c>
      <c r="AC957" s="11"/>
      <c r="AD957" s="11"/>
      <c r="AE957" s="11"/>
      <c r="AF957" s="11"/>
      <c r="AG957" s="11"/>
      <c r="AH957" s="11"/>
      <c r="AI957" s="11"/>
      <c r="AJ957" s="12"/>
      <c r="AK957" s="445" t="str">
        <f>IF(G957="","",VLOOKUP(J957,中子データ!$B$4:$H$4500,3,FALSE))</f>
        <v/>
      </c>
      <c r="AL957" s="445" t="str">
        <f>IF(G957="","",VLOOKUP(J957,中子データ!$B$4:$H$4500,5,FALSE))</f>
        <v/>
      </c>
      <c r="AM957" s="445" t="str">
        <f>IF(G957="","",VLOOKUP(J957,中子データ!$B$4:$H$4500,6,FALSE))</f>
        <v/>
      </c>
      <c r="AN957" s="418"/>
      <c r="AO957" s="419"/>
      <c r="AP957" s="420"/>
      <c r="AQ957" s="421"/>
      <c r="AR957" s="420"/>
      <c r="AS957" s="436"/>
      <c r="AT957" s="436"/>
      <c r="AU957" s="422"/>
      <c r="AV957" s="11"/>
      <c r="AW957" s="11"/>
      <c r="AX957" s="410">
        <f t="shared" si="444"/>
        <v>0</v>
      </c>
      <c r="AY957" s="411" t="str">
        <f>IF(G957="","",VLOOKUP(J957,中子データ!$B$4:$M$5999,10,FALSE))</f>
        <v/>
      </c>
      <c r="AZ957" s="438" t="str">
        <f>IF(G957="","",VLOOKUP(J957,中子データ!$B$4:$M$5999,9,FALSE))</f>
        <v/>
      </c>
      <c r="BA957" s="412" t="str">
        <f>IF(AQ957="","",VLOOKUP(AQ957,作業者名!$B$4:$C$100,2,FALSE))</f>
        <v/>
      </c>
      <c r="BB957" s="412" t="str">
        <f>IF(AR957="","",VLOOKUP(AR957,作業者名!$B$4:$C$100,2,FALSE))</f>
        <v/>
      </c>
      <c r="BC957" s="412" t="str">
        <f>IF(G957="","",VLOOKUP(J957,中子データ!B$4:N$6004,12,FALSE))</f>
        <v/>
      </c>
      <c r="BD957" s="413" t="str">
        <f>IF(G957="","",VLOOKUP(J957,中子データ!$B$4:$P$4500,15,FALSE))</f>
        <v/>
      </c>
    </row>
    <row r="958" spans="1:56" x14ac:dyDescent="0.15">
      <c r="A958" s="7" t="str">
        <f>IF(G958="","",VLOOKUP(H958,マシン名!$B$4:$C$93,2,FALSE))</f>
        <v/>
      </c>
      <c r="B958" s="7" t="str">
        <f>IF(G958="","",VLOOKUP(I958,作業者名!$B$4:$C$100,2,FALSE))</f>
        <v/>
      </c>
      <c r="C958" s="7" t="str">
        <f>IF(G958="","",VLOOKUP(J958,中子データ!$B$4:$H$4500,2,FALSE))</f>
        <v/>
      </c>
      <c r="D958" s="8" t="str">
        <f>IF(G958="","",VLOOKUP(J958,中子データ!$B$4:$H$4500,4,FALSE))</f>
        <v/>
      </c>
      <c r="E958" s="231" t="str">
        <f t="shared" si="446"/>
        <v/>
      </c>
      <c r="G958" s="238"/>
      <c r="H958" s="9"/>
      <c r="I958" s="9"/>
      <c r="J958" s="9"/>
      <c r="K958" s="10"/>
      <c r="L958" s="10"/>
      <c r="M958" s="6"/>
      <c r="N958" s="6">
        <f t="shared" si="450"/>
        <v>0</v>
      </c>
      <c r="O958" s="250"/>
      <c r="P958" s="250"/>
      <c r="Q958" s="250"/>
      <c r="R958" s="250"/>
      <c r="S958" s="250"/>
      <c r="T958" s="250"/>
      <c r="U958" s="250"/>
      <c r="V958" s="250"/>
      <c r="W958" s="250"/>
      <c r="X958" s="250"/>
      <c r="Y958" s="250"/>
      <c r="Z958" s="4"/>
      <c r="AA958" s="429"/>
      <c r="AB958" s="457">
        <f t="shared" si="447"/>
        <v>0</v>
      </c>
      <c r="AC958" s="11"/>
      <c r="AD958" s="11"/>
      <c r="AE958" s="11"/>
      <c r="AF958" s="11"/>
      <c r="AG958" s="11"/>
      <c r="AH958" s="11"/>
      <c r="AI958" s="11"/>
      <c r="AJ958" s="12"/>
      <c r="AK958" s="445" t="str">
        <f>IF(G958="","",VLOOKUP(J958,中子データ!$B$4:$H$4500,3,FALSE))</f>
        <v/>
      </c>
      <c r="AL958" s="445" t="str">
        <f>IF(G958="","",VLOOKUP(J958,中子データ!$B$4:$H$4500,5,FALSE))</f>
        <v/>
      </c>
      <c r="AM958" s="445" t="str">
        <f>IF(G958="","",VLOOKUP(J958,中子データ!$B$4:$H$4500,6,FALSE))</f>
        <v/>
      </c>
      <c r="AN958" s="418"/>
      <c r="AO958" s="419"/>
      <c r="AP958" s="420"/>
      <c r="AQ958" s="421"/>
      <c r="AR958" s="420"/>
      <c r="AS958" s="436"/>
      <c r="AT958" s="436"/>
      <c r="AU958" s="422"/>
      <c r="AV958" s="11"/>
      <c r="AW958" s="11"/>
      <c r="AX958" s="410">
        <f t="shared" si="444"/>
        <v>0</v>
      </c>
      <c r="AY958" s="411" t="str">
        <f>IF(G958="","",VLOOKUP(J958,中子データ!$B$4:$M$5999,10,FALSE))</f>
        <v/>
      </c>
      <c r="AZ958" s="438" t="str">
        <f>IF(G958="","",VLOOKUP(J958,中子データ!$B$4:$M$5999,9,FALSE))</f>
        <v/>
      </c>
      <c r="BA958" s="412" t="str">
        <f>IF(AQ958="","",VLOOKUP(AQ958,作業者名!$B$4:$C$100,2,FALSE))</f>
        <v/>
      </c>
      <c r="BB958" s="412" t="str">
        <f>IF(AR958="","",VLOOKUP(AR958,作業者名!$B$4:$C$100,2,FALSE))</f>
        <v/>
      </c>
      <c r="BC958" s="412" t="str">
        <f>IF(G958="","",VLOOKUP(J958,中子データ!B$4:N$6004,12,FALSE))</f>
        <v/>
      </c>
      <c r="BD958" s="413" t="str">
        <f>IF(G958="","",VLOOKUP(J958,中子データ!$B$4:$P$4500,15,FALSE))</f>
        <v/>
      </c>
    </row>
    <row r="959" spans="1:56" x14ac:dyDescent="0.15">
      <c r="A959" s="7" t="str">
        <f>IF(G959="","",VLOOKUP(H959,マシン名!$B$4:$C$93,2,FALSE))</f>
        <v/>
      </c>
      <c r="B959" s="7" t="str">
        <f>IF(G959="","",VLOOKUP(I959,作業者名!$B$4:$C$100,2,FALSE))</f>
        <v/>
      </c>
      <c r="C959" s="7" t="str">
        <f>IF(G959="","",VLOOKUP(J959,中子データ!$B$4:$H$4500,2,FALSE))</f>
        <v/>
      </c>
      <c r="D959" s="8" t="str">
        <f>IF(G959="","",VLOOKUP(J959,中子データ!$B$4:$H$4500,4,FALSE))</f>
        <v/>
      </c>
      <c r="E959" s="231" t="str">
        <f t="shared" si="446"/>
        <v/>
      </c>
      <c r="G959" s="238"/>
      <c r="H959" s="9"/>
      <c r="I959" s="9"/>
      <c r="J959" s="9"/>
      <c r="K959" s="10"/>
      <c r="L959" s="10"/>
      <c r="M959" s="6"/>
      <c r="N959" s="6">
        <f t="shared" si="450"/>
        <v>0</v>
      </c>
      <c r="O959" s="250"/>
      <c r="P959" s="250"/>
      <c r="Q959" s="250"/>
      <c r="R959" s="250"/>
      <c r="S959" s="250"/>
      <c r="T959" s="250"/>
      <c r="U959" s="250"/>
      <c r="V959" s="250"/>
      <c r="W959" s="250"/>
      <c r="X959" s="250"/>
      <c r="Y959" s="250"/>
      <c r="Z959" s="4"/>
      <c r="AA959" s="429"/>
      <c r="AB959" s="457">
        <f t="shared" si="447"/>
        <v>0</v>
      </c>
      <c r="AC959" s="11"/>
      <c r="AD959" s="11"/>
      <c r="AE959" s="11"/>
      <c r="AF959" s="11"/>
      <c r="AG959" s="11"/>
      <c r="AH959" s="11"/>
      <c r="AI959" s="11"/>
      <c r="AJ959" s="12"/>
      <c r="AK959" s="445" t="str">
        <f>IF(G959="","",VLOOKUP(J959,中子データ!$B$4:$H$4500,3,FALSE))</f>
        <v/>
      </c>
      <c r="AL959" s="445" t="str">
        <f>IF(G959="","",VLOOKUP(J959,中子データ!$B$4:$H$4500,5,FALSE))</f>
        <v/>
      </c>
      <c r="AM959" s="445" t="str">
        <f>IF(G959="","",VLOOKUP(J959,中子データ!$B$4:$H$4500,6,FALSE))</f>
        <v/>
      </c>
      <c r="AN959" s="418"/>
      <c r="AO959" s="419"/>
      <c r="AP959" s="420"/>
      <c r="AQ959" s="421"/>
      <c r="AR959" s="420"/>
      <c r="AS959" s="436"/>
      <c r="AT959" s="436"/>
      <c r="AU959" s="422"/>
      <c r="AV959" s="11"/>
      <c r="AW959" s="11"/>
      <c r="AX959" s="410">
        <f t="shared" ref="AX959:AX1022" si="451">L959-O959-P959-Q959-R959--S959-T959-U959-V959-W959-X959-Y959-Z959</f>
        <v>0</v>
      </c>
      <c r="AY959" s="411" t="str">
        <f>IF(G959="","",VLOOKUP(J959,中子データ!$B$4:$M$5999,10,FALSE))</f>
        <v/>
      </c>
      <c r="AZ959" s="438" t="str">
        <f>IF(G959="","",VLOOKUP(J959,中子データ!$B$4:$M$5999,9,FALSE))</f>
        <v/>
      </c>
      <c r="BA959" s="412" t="str">
        <f>IF(AQ959="","",VLOOKUP(AQ959,作業者名!$B$4:$C$100,2,FALSE))</f>
        <v/>
      </c>
      <c r="BB959" s="412" t="str">
        <f>IF(AR959="","",VLOOKUP(AR959,作業者名!$B$4:$C$100,2,FALSE))</f>
        <v/>
      </c>
      <c r="BC959" s="412" t="str">
        <f>IF(G959="","",VLOOKUP(J959,中子データ!B$4:N$6004,12,FALSE))</f>
        <v/>
      </c>
      <c r="BD959" s="413" t="str">
        <f>IF(G959="","",VLOOKUP(J959,中子データ!$B$4:$P$4500,15,FALSE))</f>
        <v/>
      </c>
    </row>
    <row r="960" spans="1:56" x14ac:dyDescent="0.15">
      <c r="A960" s="7" t="str">
        <f>IF(G960="","",VLOOKUP(H960,マシン名!$B$4:$C$93,2,FALSE))</f>
        <v/>
      </c>
      <c r="B960" s="7" t="str">
        <f>IF(G960="","",VLOOKUP(I960,作業者名!$B$4:$C$100,2,FALSE))</f>
        <v/>
      </c>
      <c r="C960" s="7" t="str">
        <f>IF(G960="","",VLOOKUP(J960,中子データ!$B$4:$H$4500,2,FALSE))</f>
        <v/>
      </c>
      <c r="D960" s="8" t="str">
        <f>IF(G960="","",VLOOKUP(J960,中子データ!$B$4:$H$4500,4,FALSE))</f>
        <v/>
      </c>
      <c r="E960" s="231" t="str">
        <f t="shared" si="446"/>
        <v/>
      </c>
      <c r="G960" s="238"/>
      <c r="H960" s="9"/>
      <c r="I960" s="9"/>
      <c r="J960" s="9"/>
      <c r="K960" s="10"/>
      <c r="L960" s="10"/>
      <c r="M960" s="6"/>
      <c r="N960" s="6">
        <f t="shared" si="450"/>
        <v>0</v>
      </c>
      <c r="O960" s="250"/>
      <c r="P960" s="250"/>
      <c r="Q960" s="250"/>
      <c r="R960" s="250"/>
      <c r="S960" s="250"/>
      <c r="T960" s="250"/>
      <c r="U960" s="250"/>
      <c r="V960" s="250"/>
      <c r="W960" s="250"/>
      <c r="X960" s="250"/>
      <c r="Y960" s="250"/>
      <c r="Z960" s="4"/>
      <c r="AA960" s="429"/>
      <c r="AB960" s="457">
        <f t="shared" si="447"/>
        <v>0</v>
      </c>
      <c r="AC960" s="11"/>
      <c r="AD960" s="11"/>
      <c r="AE960" s="11"/>
      <c r="AF960" s="11"/>
      <c r="AG960" s="11"/>
      <c r="AH960" s="11"/>
      <c r="AI960" s="11"/>
      <c r="AJ960" s="12"/>
      <c r="AK960" s="445" t="str">
        <f>IF(G960="","",VLOOKUP(J960,中子データ!$B$4:$H$4500,3,FALSE))</f>
        <v/>
      </c>
      <c r="AL960" s="445" t="str">
        <f>IF(G960="","",VLOOKUP(J960,中子データ!$B$4:$H$4500,5,FALSE))</f>
        <v/>
      </c>
      <c r="AM960" s="445" t="str">
        <f>IF(G960="","",VLOOKUP(J960,中子データ!$B$4:$H$4500,6,FALSE))</f>
        <v/>
      </c>
      <c r="AN960" s="418"/>
      <c r="AO960" s="419"/>
      <c r="AP960" s="420"/>
      <c r="AQ960" s="421"/>
      <c r="AR960" s="420"/>
      <c r="AS960" s="436"/>
      <c r="AT960" s="436"/>
      <c r="AU960" s="422"/>
      <c r="AV960" s="11"/>
      <c r="AW960" s="11"/>
      <c r="AX960" s="410">
        <f t="shared" si="451"/>
        <v>0</v>
      </c>
      <c r="AY960" s="411" t="str">
        <f>IF(G960="","",VLOOKUP(J960,中子データ!$B$4:$M$5999,10,FALSE))</f>
        <v/>
      </c>
      <c r="AZ960" s="438" t="str">
        <f>IF(G960="","",VLOOKUP(J960,中子データ!$B$4:$M$5999,9,FALSE))</f>
        <v/>
      </c>
      <c r="BA960" s="412" t="str">
        <f>IF(AQ960="","",VLOOKUP(AQ960,作業者名!$B$4:$C$100,2,FALSE))</f>
        <v/>
      </c>
      <c r="BB960" s="412" t="str">
        <f>IF(AR960="","",VLOOKUP(AR960,作業者名!$B$4:$C$100,2,FALSE))</f>
        <v/>
      </c>
      <c r="BC960" s="412" t="str">
        <f>IF(G960="","",VLOOKUP(J960,中子データ!B$4:N$6004,12,FALSE))</f>
        <v/>
      </c>
      <c r="BD960" s="413" t="str">
        <f>IF(G960="","",VLOOKUP(J960,中子データ!$B$4:$P$4500,15,FALSE))</f>
        <v/>
      </c>
    </row>
    <row r="961" spans="1:56" x14ac:dyDescent="0.15">
      <c r="A961" s="7" t="str">
        <f>IF(G961="","",VLOOKUP(H961,マシン名!$B$4:$C$93,2,FALSE))</f>
        <v/>
      </c>
      <c r="B961" s="7" t="str">
        <f>IF(G961="","",VLOOKUP(I961,作業者名!$B$4:$C$100,2,FALSE))</f>
        <v/>
      </c>
      <c r="C961" s="7" t="str">
        <f>IF(G961="","",VLOOKUP(J961,中子データ!$B$4:$H$4500,2,FALSE))</f>
        <v/>
      </c>
      <c r="D961" s="8" t="str">
        <f>IF(G961="","",VLOOKUP(J961,中子データ!$B$4:$H$4500,4,FALSE))</f>
        <v/>
      </c>
      <c r="E961" s="231" t="str">
        <f t="shared" si="446"/>
        <v/>
      </c>
      <c r="G961" s="238"/>
      <c r="H961" s="9"/>
      <c r="I961" s="9"/>
      <c r="J961" s="9"/>
      <c r="K961" s="10"/>
      <c r="L961" s="10"/>
      <c r="M961" s="6"/>
      <c r="N961" s="6">
        <f t="shared" si="450"/>
        <v>0</v>
      </c>
      <c r="O961" s="250"/>
      <c r="P961" s="250"/>
      <c r="Q961" s="250"/>
      <c r="R961" s="250"/>
      <c r="S961" s="250"/>
      <c r="T961" s="250"/>
      <c r="U961" s="250"/>
      <c r="V961" s="250"/>
      <c r="W961" s="250"/>
      <c r="X961" s="250"/>
      <c r="Y961" s="250"/>
      <c r="Z961" s="4"/>
      <c r="AA961" s="429"/>
      <c r="AB961" s="457">
        <f t="shared" si="447"/>
        <v>0</v>
      </c>
      <c r="AC961" s="11"/>
      <c r="AD961" s="11"/>
      <c r="AE961" s="11"/>
      <c r="AF961" s="11"/>
      <c r="AG961" s="11"/>
      <c r="AH961" s="11"/>
      <c r="AI961" s="11"/>
      <c r="AJ961" s="12"/>
      <c r="AK961" s="445" t="str">
        <f>IF(G961="","",VLOOKUP(J961,中子データ!$B$4:$H$4500,3,FALSE))</f>
        <v/>
      </c>
      <c r="AL961" s="445" t="str">
        <f>IF(G961="","",VLOOKUP(J961,中子データ!$B$4:$H$4500,5,FALSE))</f>
        <v/>
      </c>
      <c r="AM961" s="445" t="str">
        <f>IF(G961="","",VLOOKUP(J961,中子データ!$B$4:$H$4500,6,FALSE))</f>
        <v/>
      </c>
      <c r="AN961" s="418"/>
      <c r="AO961" s="419"/>
      <c r="AP961" s="420"/>
      <c r="AQ961" s="421"/>
      <c r="AR961" s="420"/>
      <c r="AS961" s="436"/>
      <c r="AT961" s="436"/>
      <c r="AU961" s="422"/>
      <c r="AV961" s="11"/>
      <c r="AW961" s="11"/>
      <c r="AX961" s="410">
        <f t="shared" si="451"/>
        <v>0</v>
      </c>
      <c r="AY961" s="411" t="str">
        <f>IF(G961="","",VLOOKUP(J961,中子データ!$B$4:$M$5999,10,FALSE))</f>
        <v/>
      </c>
      <c r="AZ961" s="438" t="str">
        <f>IF(G961="","",VLOOKUP(J961,中子データ!$B$4:$M$5999,9,FALSE))</f>
        <v/>
      </c>
      <c r="BA961" s="412" t="str">
        <f>IF(AQ961="","",VLOOKUP(AQ961,作業者名!$B$4:$C$100,2,FALSE))</f>
        <v/>
      </c>
      <c r="BB961" s="412" t="str">
        <f>IF(AR961="","",VLOOKUP(AR961,作業者名!$B$4:$C$100,2,FALSE))</f>
        <v/>
      </c>
      <c r="BC961" s="412" t="str">
        <f>IF(G961="","",VLOOKUP(J961,中子データ!B$4:N$6004,12,FALSE))</f>
        <v/>
      </c>
      <c r="BD961" s="413" t="str">
        <f>IF(G961="","",VLOOKUP(J961,中子データ!$B$4:$P$4500,15,FALSE))</f>
        <v/>
      </c>
    </row>
    <row r="962" spans="1:56" x14ac:dyDescent="0.15">
      <c r="A962" s="7" t="str">
        <f>IF(G962="","",VLOOKUP(H962,マシン名!$B$4:$C$93,2,FALSE))</f>
        <v/>
      </c>
      <c r="B962" s="7" t="str">
        <f>IF(G962="","",VLOOKUP(I962,作業者名!$B$4:$C$100,2,FALSE))</f>
        <v/>
      </c>
      <c r="C962" s="7" t="str">
        <f>IF(G962="","",VLOOKUP(J962,中子データ!$B$4:$H$4500,2,FALSE))</f>
        <v/>
      </c>
      <c r="D962" s="8" t="str">
        <f>IF(G962="","",VLOOKUP(J962,中子データ!$B$4:$H$4500,4,FALSE))</f>
        <v/>
      </c>
      <c r="E962" s="231" t="str">
        <f>IF(G962="","",D962*K962-AB962)</f>
        <v/>
      </c>
      <c r="G962" s="238"/>
      <c r="H962" s="9"/>
      <c r="I962" s="9"/>
      <c r="J962" s="9"/>
      <c r="K962" s="10"/>
      <c r="L962" s="10"/>
      <c r="M962" s="6"/>
      <c r="N962" s="6">
        <f t="shared" si="450"/>
        <v>0</v>
      </c>
      <c r="O962" s="250"/>
      <c r="P962" s="250"/>
      <c r="Q962" s="250"/>
      <c r="R962" s="250"/>
      <c r="S962" s="250"/>
      <c r="T962" s="250"/>
      <c r="U962" s="250"/>
      <c r="V962" s="250"/>
      <c r="W962" s="250"/>
      <c r="X962" s="250"/>
      <c r="Y962" s="250"/>
      <c r="Z962" s="4"/>
      <c r="AA962" s="429"/>
      <c r="AB962" s="457">
        <f t="shared" si="447"/>
        <v>0</v>
      </c>
      <c r="AC962" s="11"/>
      <c r="AD962" s="11"/>
      <c r="AE962" s="11"/>
      <c r="AF962" s="11"/>
      <c r="AG962" s="11"/>
      <c r="AH962" s="11"/>
      <c r="AI962" s="11"/>
      <c r="AJ962" s="12"/>
      <c r="AK962" s="445" t="str">
        <f>IF(G962="","",VLOOKUP(J962,中子データ!$B$4:$H$4500,3,FALSE))</f>
        <v/>
      </c>
      <c r="AL962" s="445" t="str">
        <f>IF(G962="","",VLOOKUP(J962,中子データ!$B$4:$H$4500,5,FALSE))</f>
        <v/>
      </c>
      <c r="AM962" s="445" t="str">
        <f>IF(G962="","",VLOOKUP(J962,中子データ!$B$4:$H$4500,6,FALSE))</f>
        <v/>
      </c>
      <c r="AN962" s="418"/>
      <c r="AO962" s="419"/>
      <c r="AP962" s="420"/>
      <c r="AQ962" s="421"/>
      <c r="AR962" s="420"/>
      <c r="AS962" s="436"/>
      <c r="AT962" s="436"/>
      <c r="AU962" s="422"/>
      <c r="AV962" s="11"/>
      <c r="AW962" s="11"/>
      <c r="AX962" s="410">
        <f t="shared" si="451"/>
        <v>0</v>
      </c>
      <c r="AY962" s="411" t="str">
        <f>IF(G962="","",VLOOKUP(J962,中子データ!$B$4:$M$5999,10,FALSE))</f>
        <v/>
      </c>
      <c r="AZ962" s="438" t="str">
        <f>IF(G962="","",VLOOKUP(J962,中子データ!$B$4:$M$5999,9,FALSE))</f>
        <v/>
      </c>
      <c r="BA962" s="412" t="str">
        <f>IF(AQ962="","",VLOOKUP(AQ962,作業者名!$B$4:$C$100,2,FALSE))</f>
        <v/>
      </c>
      <c r="BB962" s="412" t="str">
        <f>IF(AR962="","",VLOOKUP(AR962,作業者名!$B$4:$C$100,2,FALSE))</f>
        <v/>
      </c>
      <c r="BC962" s="412" t="str">
        <f>IF(G962="","",VLOOKUP(J962,中子データ!B$4:N$6004,12,FALSE))</f>
        <v/>
      </c>
      <c r="BD962" s="413" t="str">
        <f>IF(G962="","",VLOOKUP(J962,中子データ!$B$4:$P$4500,15,FALSE))</f>
        <v/>
      </c>
    </row>
    <row r="963" spans="1:56" x14ac:dyDescent="0.15">
      <c r="A963" s="7" t="str">
        <f>IF(G963="","",VLOOKUP(H963,マシン名!$B$4:$C$93,2,FALSE))</f>
        <v/>
      </c>
      <c r="B963" s="7" t="str">
        <f>IF(G963="","",VLOOKUP(I963,作業者名!$B$4:$C$100,2,FALSE))</f>
        <v/>
      </c>
      <c r="C963" s="7" t="str">
        <f>IF(G963="","",VLOOKUP(J963,中子データ!$B$4:$H$4500,2,FALSE))</f>
        <v/>
      </c>
      <c r="D963" s="8" t="str">
        <f>IF(G963="","",VLOOKUP(J963,中子データ!$B$4:$H$4500,4,FALSE))</f>
        <v/>
      </c>
      <c r="E963" s="231" t="str">
        <f t="shared" si="446"/>
        <v/>
      </c>
      <c r="G963" s="238"/>
      <c r="H963" s="9"/>
      <c r="I963" s="9"/>
      <c r="J963" s="9"/>
      <c r="K963" s="10"/>
      <c r="L963" s="10"/>
      <c r="M963" s="6"/>
      <c r="N963" s="6">
        <f t="shared" si="450"/>
        <v>0</v>
      </c>
      <c r="O963" s="250"/>
      <c r="P963" s="250"/>
      <c r="Q963" s="250"/>
      <c r="R963" s="250"/>
      <c r="S963" s="250"/>
      <c r="T963" s="250"/>
      <c r="U963" s="250"/>
      <c r="V963" s="250"/>
      <c r="W963" s="250"/>
      <c r="X963" s="250"/>
      <c r="Y963" s="250"/>
      <c r="Z963" s="4"/>
      <c r="AA963" s="429"/>
      <c r="AB963" s="457">
        <f t="shared" si="447"/>
        <v>0</v>
      </c>
      <c r="AC963" s="11"/>
      <c r="AD963" s="11"/>
      <c r="AE963" s="11"/>
      <c r="AF963" s="11"/>
      <c r="AG963" s="11"/>
      <c r="AH963" s="11"/>
      <c r="AI963" s="11"/>
      <c r="AJ963" s="12"/>
      <c r="AK963" s="445" t="str">
        <f>IF(G963="","",VLOOKUP(J963,中子データ!$B$4:$H$4500,3,FALSE))</f>
        <v/>
      </c>
      <c r="AL963" s="445" t="str">
        <f>IF(G963="","",VLOOKUP(J963,中子データ!$B$4:$H$4500,5,FALSE))</f>
        <v/>
      </c>
      <c r="AM963" s="445" t="str">
        <f>IF(G963="","",VLOOKUP(J963,中子データ!$B$4:$H$4500,6,FALSE))</f>
        <v/>
      </c>
      <c r="AN963" s="418"/>
      <c r="AO963" s="419"/>
      <c r="AP963" s="420"/>
      <c r="AQ963" s="421"/>
      <c r="AR963" s="420"/>
      <c r="AS963" s="436"/>
      <c r="AT963" s="436"/>
      <c r="AU963" s="422"/>
      <c r="AV963" s="11"/>
      <c r="AW963" s="11"/>
      <c r="AX963" s="410">
        <f t="shared" si="451"/>
        <v>0</v>
      </c>
      <c r="AY963" s="411" t="str">
        <f>IF(G963="","",VLOOKUP(J963,中子データ!$B$4:$M$5999,10,FALSE))</f>
        <v/>
      </c>
      <c r="AZ963" s="438" t="str">
        <f>IF(G963="","",VLOOKUP(J963,中子データ!$B$4:$M$5999,9,FALSE))</f>
        <v/>
      </c>
      <c r="BA963" s="412" t="str">
        <f>IF(AQ963="","",VLOOKUP(AQ963,作業者名!$B$4:$C$100,2,FALSE))</f>
        <v/>
      </c>
      <c r="BB963" s="412" t="str">
        <f>IF(AR963="","",VLOOKUP(AR963,作業者名!$B$4:$C$100,2,FALSE))</f>
        <v/>
      </c>
      <c r="BC963" s="412" t="str">
        <f>IF(G963="","",VLOOKUP(J963,中子データ!B$4:N$6004,12,FALSE))</f>
        <v/>
      </c>
      <c r="BD963" s="413" t="str">
        <f>IF(G963="","",VLOOKUP(J963,中子データ!$B$4:$P$4500,15,FALSE))</f>
        <v/>
      </c>
    </row>
    <row r="964" spans="1:56" x14ac:dyDescent="0.15">
      <c r="A964" s="7" t="str">
        <f>IF(G964="","",VLOOKUP(H964,マシン名!$B$4:$C$93,2,FALSE))</f>
        <v/>
      </c>
      <c r="B964" s="7" t="str">
        <f>IF(G964="","",VLOOKUP(I964,作業者名!$B$4:$C$100,2,FALSE))</f>
        <v/>
      </c>
      <c r="C964" s="7" t="str">
        <f>IF(G964="","",VLOOKUP(J964,中子データ!$B$4:$H$4500,2,FALSE))</f>
        <v/>
      </c>
      <c r="D964" s="8" t="str">
        <f>IF(G964="","",VLOOKUP(J964,中子データ!$B$4:$H$4500,4,FALSE))</f>
        <v/>
      </c>
      <c r="E964" s="231" t="str">
        <f t="shared" si="446"/>
        <v/>
      </c>
      <c r="G964" s="238"/>
      <c r="H964" s="247"/>
      <c r="I964" s="9"/>
      <c r="J964" s="245"/>
      <c r="K964" s="10"/>
      <c r="L964" s="10"/>
      <c r="M964" s="6"/>
      <c r="N964" s="6">
        <f t="shared" si="450"/>
        <v>0</v>
      </c>
      <c r="O964" s="250"/>
      <c r="P964" s="250"/>
      <c r="Q964" s="250"/>
      <c r="R964" s="250"/>
      <c r="S964" s="250"/>
      <c r="T964" s="250"/>
      <c r="U964" s="250"/>
      <c r="V964" s="250"/>
      <c r="W964" s="250"/>
      <c r="X964" s="250"/>
      <c r="Y964" s="250"/>
      <c r="Z964" s="4"/>
      <c r="AA964" s="429"/>
      <c r="AB964" s="457">
        <f t="shared" si="447"/>
        <v>0</v>
      </c>
      <c r="AC964" s="11"/>
      <c r="AD964" s="11"/>
      <c r="AE964" s="11"/>
      <c r="AF964" s="11"/>
      <c r="AG964" s="11"/>
      <c r="AH964" s="11"/>
      <c r="AI964" s="11"/>
      <c r="AJ964" s="12"/>
      <c r="AK964" s="445" t="str">
        <f>IF(G964="","",VLOOKUP(J964,中子データ!$B$4:$H$4500,3,FALSE))</f>
        <v/>
      </c>
      <c r="AL964" s="445" t="str">
        <f>IF(G964="","",VLOOKUP(J964,中子データ!$B$4:$H$4500,5,FALSE))</f>
        <v/>
      </c>
      <c r="AM964" s="445" t="str">
        <f>IF(G964="","",VLOOKUP(J964,中子データ!$B$4:$H$4500,6,FALSE))</f>
        <v/>
      </c>
      <c r="AN964" s="418"/>
      <c r="AO964" s="419"/>
      <c r="AP964" s="420"/>
      <c r="AQ964" s="421"/>
      <c r="AR964" s="420"/>
      <c r="AS964" s="436"/>
      <c r="AT964" s="436"/>
      <c r="AU964" s="422"/>
      <c r="AV964" s="11"/>
      <c r="AW964" s="11"/>
      <c r="AX964" s="410">
        <f t="shared" si="451"/>
        <v>0</v>
      </c>
      <c r="AY964" s="411" t="str">
        <f>IF(G964="","",VLOOKUP(J964,中子データ!$B$4:$M$5999,10,FALSE))</f>
        <v/>
      </c>
      <c r="AZ964" s="438" t="str">
        <f>IF(G964="","",VLOOKUP(J964,中子データ!$B$4:$M$5999,9,FALSE))</f>
        <v/>
      </c>
      <c r="BA964" s="412" t="str">
        <f>IF(AQ964="","",VLOOKUP(AQ964,作業者名!$B$4:$C$100,2,FALSE))</f>
        <v/>
      </c>
      <c r="BB964" s="412" t="str">
        <f>IF(AR964="","",VLOOKUP(AR964,作業者名!$B$4:$C$100,2,FALSE))</f>
        <v/>
      </c>
      <c r="BC964" s="412" t="str">
        <f>IF(G964="","",VLOOKUP(J964,中子データ!B$4:N$6004,12,FALSE))</f>
        <v/>
      </c>
      <c r="BD964" s="413" t="str">
        <f>IF(G964="","",VLOOKUP(J964,中子データ!$B$4:$P$4500,15,FALSE))</f>
        <v/>
      </c>
    </row>
    <row r="965" spans="1:56" x14ac:dyDescent="0.15">
      <c r="A965" s="7" t="str">
        <f>IF(G965="","",VLOOKUP(H965,マシン名!$B$4:$C$93,2,FALSE))</f>
        <v/>
      </c>
      <c r="B965" s="7" t="str">
        <f>IF(G965="","",VLOOKUP(I965,作業者名!$B$4:$C$100,2,FALSE))</f>
        <v/>
      </c>
      <c r="C965" s="7" t="str">
        <f>IF(G965="","",VLOOKUP(J965,中子データ!$B$4:$H$4500,2,FALSE))</f>
        <v/>
      </c>
      <c r="D965" s="8" t="str">
        <f>IF(G965="","",VLOOKUP(J965,中子データ!$B$4:$H$4500,4,FALSE))</f>
        <v/>
      </c>
      <c r="E965" s="231" t="str">
        <f t="shared" ref="E965:E991" si="452">IF(G965="","",D965*K965-AB965)</f>
        <v/>
      </c>
      <c r="G965" s="238"/>
      <c r="H965" s="9"/>
      <c r="I965" s="9"/>
      <c r="J965" s="9"/>
      <c r="K965" s="10"/>
      <c r="L965" s="10"/>
      <c r="M965" s="6"/>
      <c r="N965" s="6">
        <f t="shared" si="450"/>
        <v>0</v>
      </c>
      <c r="O965" s="250"/>
      <c r="P965" s="250"/>
      <c r="Q965" s="250"/>
      <c r="R965" s="250"/>
      <c r="S965" s="250"/>
      <c r="T965" s="250"/>
      <c r="U965" s="250"/>
      <c r="V965" s="250"/>
      <c r="W965" s="250"/>
      <c r="X965" s="250"/>
      <c r="Y965" s="250"/>
      <c r="Z965" s="4"/>
      <c r="AA965" s="429"/>
      <c r="AB965" s="457">
        <f t="shared" si="447"/>
        <v>0</v>
      </c>
      <c r="AC965" s="11"/>
      <c r="AD965" s="11"/>
      <c r="AE965" s="11"/>
      <c r="AF965" s="11"/>
      <c r="AG965" s="11"/>
      <c r="AH965" s="11"/>
      <c r="AI965" s="11"/>
      <c r="AJ965" s="12"/>
      <c r="AK965" s="445" t="str">
        <f>IF(G965="","",VLOOKUP(J965,中子データ!$B$4:$H$4500,3,FALSE))</f>
        <v/>
      </c>
      <c r="AL965" s="445" t="str">
        <f>IF(G965="","",VLOOKUP(J965,中子データ!$B$4:$H$4500,5,FALSE))</f>
        <v/>
      </c>
      <c r="AM965" s="445" t="str">
        <f>IF(G965="","",VLOOKUP(J965,中子データ!$B$4:$H$4500,6,FALSE))</f>
        <v/>
      </c>
      <c r="AN965" s="418"/>
      <c r="AO965" s="419"/>
      <c r="AP965" s="420"/>
      <c r="AQ965" s="421"/>
      <c r="AR965" s="420"/>
      <c r="AS965" s="436"/>
      <c r="AT965" s="436"/>
      <c r="AU965" s="422"/>
      <c r="AV965" s="11"/>
      <c r="AW965" s="11"/>
      <c r="AX965" s="410">
        <f t="shared" si="451"/>
        <v>0</v>
      </c>
      <c r="AY965" s="411" t="str">
        <f>IF(G965="","",VLOOKUP(J965,中子データ!$B$4:$M$5999,10,FALSE))</f>
        <v/>
      </c>
      <c r="AZ965" s="438" t="str">
        <f>IF(G965="","",VLOOKUP(J965,中子データ!$B$4:$M$5999,9,FALSE))</f>
        <v/>
      </c>
      <c r="BA965" s="412" t="str">
        <f>IF(AQ965="","",VLOOKUP(AQ965,作業者名!$B$4:$C$100,2,FALSE))</f>
        <v/>
      </c>
      <c r="BB965" s="412" t="str">
        <f>IF(AR965="","",VLOOKUP(AR965,作業者名!$B$4:$C$100,2,FALSE))</f>
        <v/>
      </c>
      <c r="BC965" s="412" t="str">
        <f>IF(G965="","",VLOOKUP(J965,中子データ!B$4:N$6004,12,FALSE))</f>
        <v/>
      </c>
      <c r="BD965" s="413" t="str">
        <f>IF(G965="","",VLOOKUP(J965,中子データ!$B$4:$P$4500,15,FALSE))</f>
        <v/>
      </c>
    </row>
    <row r="966" spans="1:56" x14ac:dyDescent="0.15">
      <c r="A966" s="7" t="str">
        <f>IF(G966="","",VLOOKUP(H966,マシン名!$B$4:$C$93,2,FALSE))</f>
        <v/>
      </c>
      <c r="B966" s="7" t="str">
        <f>IF(G966="","",VLOOKUP(I966,作業者名!$B$4:$C$100,2,FALSE))</f>
        <v/>
      </c>
      <c r="C966" s="7" t="str">
        <f>IF(G966="","",VLOOKUP(J966,中子データ!$B$4:$H$4500,2,FALSE))</f>
        <v/>
      </c>
      <c r="D966" s="8" t="str">
        <f>IF(G966="","",VLOOKUP(J966,中子データ!$B$4:$H$4500,4,FALSE))</f>
        <v/>
      </c>
      <c r="E966" s="231" t="str">
        <f t="shared" si="452"/>
        <v/>
      </c>
      <c r="G966" s="238"/>
      <c r="H966" s="9"/>
      <c r="I966" s="9"/>
      <c r="J966" s="9"/>
      <c r="K966" s="10"/>
      <c r="L966" s="10"/>
      <c r="M966" s="6"/>
      <c r="N966" s="6">
        <f t="shared" si="450"/>
        <v>0</v>
      </c>
      <c r="O966" s="250"/>
      <c r="P966" s="250"/>
      <c r="Q966" s="250"/>
      <c r="R966" s="250"/>
      <c r="S966" s="250"/>
      <c r="T966" s="250"/>
      <c r="U966" s="250"/>
      <c r="V966" s="250"/>
      <c r="W966" s="250"/>
      <c r="X966" s="250"/>
      <c r="Y966" s="250"/>
      <c r="Z966" s="4"/>
      <c r="AA966" s="429"/>
      <c r="AB966" s="457">
        <f t="shared" ref="AB966:AB1029" si="453">SUM(AC966:AJ966)</f>
        <v>0</v>
      </c>
      <c r="AC966" s="11"/>
      <c r="AD966" s="11"/>
      <c r="AE966" s="11"/>
      <c r="AF966" s="11"/>
      <c r="AG966" s="11"/>
      <c r="AH966" s="11"/>
      <c r="AI966" s="11"/>
      <c r="AJ966" s="12"/>
      <c r="AK966" s="445" t="str">
        <f>IF(G966="","",VLOOKUP(J966,中子データ!$B$4:$H$4500,3,FALSE))</f>
        <v/>
      </c>
      <c r="AL966" s="445" t="str">
        <f>IF(G966="","",VLOOKUP(J966,中子データ!$B$4:$H$4500,5,FALSE))</f>
        <v/>
      </c>
      <c r="AM966" s="445" t="str">
        <f>IF(G966="","",VLOOKUP(J966,中子データ!$B$4:$H$4500,6,FALSE))</f>
        <v/>
      </c>
      <c r="AN966" s="418"/>
      <c r="AO966" s="419"/>
      <c r="AP966" s="420"/>
      <c r="AQ966" s="421"/>
      <c r="AR966" s="420"/>
      <c r="AS966" s="436"/>
      <c r="AT966" s="436"/>
      <c r="AU966" s="422"/>
      <c r="AV966" s="11"/>
      <c r="AW966" s="11"/>
      <c r="AX966" s="410">
        <f t="shared" si="451"/>
        <v>0</v>
      </c>
      <c r="AY966" s="411" t="str">
        <f>IF(G966="","",VLOOKUP(J966,中子データ!$B$4:$M$5999,10,FALSE))</f>
        <v/>
      </c>
      <c r="AZ966" s="438" t="str">
        <f>IF(G966="","",VLOOKUP(J966,中子データ!$B$4:$M$5999,9,FALSE))</f>
        <v/>
      </c>
      <c r="BA966" s="412" t="str">
        <f>IF(AQ966="","",VLOOKUP(AQ966,作業者名!$B$4:$C$100,2,FALSE))</f>
        <v/>
      </c>
      <c r="BB966" s="412" t="str">
        <f>IF(AR966="","",VLOOKUP(AR966,作業者名!$B$4:$C$100,2,FALSE))</f>
        <v/>
      </c>
      <c r="BC966" s="412" t="str">
        <f>IF(G966="","",VLOOKUP(J966,中子データ!B$4:N$6004,12,FALSE))</f>
        <v/>
      </c>
      <c r="BD966" s="413" t="str">
        <f>IF(G966="","",VLOOKUP(J966,中子データ!$B$4:$P$4500,15,FALSE))</f>
        <v/>
      </c>
    </row>
    <row r="967" spans="1:56" x14ac:dyDescent="0.15">
      <c r="A967" s="7" t="str">
        <f>IF(G967="","",VLOOKUP(H967,マシン名!$B$4:$C$93,2,FALSE))</f>
        <v/>
      </c>
      <c r="B967" s="7" t="str">
        <f>IF(G967="","",VLOOKUP(I967,作業者名!$B$4:$C$100,2,FALSE))</f>
        <v/>
      </c>
      <c r="C967" s="7" t="str">
        <f>IF(G967="","",VLOOKUP(J967,中子データ!$B$4:$H$4500,2,FALSE))</f>
        <v/>
      </c>
      <c r="D967" s="8" t="str">
        <f>IF(G967="","",VLOOKUP(J967,中子データ!$B$4:$H$4500,4,FALSE))</f>
        <v/>
      </c>
      <c r="E967" s="231" t="str">
        <f t="shared" si="452"/>
        <v/>
      </c>
      <c r="G967" s="238"/>
      <c r="H967" s="9"/>
      <c r="I967" s="9"/>
      <c r="J967" s="9"/>
      <c r="K967" s="10"/>
      <c r="L967" s="10"/>
      <c r="M967" s="6"/>
      <c r="N967" s="6">
        <f t="shared" si="450"/>
        <v>0</v>
      </c>
      <c r="O967" s="250"/>
      <c r="P967" s="250"/>
      <c r="Q967" s="250"/>
      <c r="R967" s="250"/>
      <c r="S967" s="250"/>
      <c r="T967" s="250"/>
      <c r="U967" s="250"/>
      <c r="V967" s="250"/>
      <c r="W967" s="250"/>
      <c r="X967" s="250"/>
      <c r="Y967" s="250"/>
      <c r="Z967" s="4"/>
      <c r="AA967" s="429"/>
      <c r="AB967" s="457">
        <f t="shared" si="453"/>
        <v>0</v>
      </c>
      <c r="AC967" s="11"/>
      <c r="AD967" s="11"/>
      <c r="AE967" s="11"/>
      <c r="AF967" s="11"/>
      <c r="AG967" s="11"/>
      <c r="AH967" s="11"/>
      <c r="AI967" s="11"/>
      <c r="AJ967" s="12"/>
      <c r="AK967" s="445" t="str">
        <f>IF(G967="","",VLOOKUP(J967,中子データ!$B$4:$H$4500,3,FALSE))</f>
        <v/>
      </c>
      <c r="AL967" s="445" t="str">
        <f>IF(G967="","",VLOOKUP(J967,中子データ!$B$4:$H$4500,5,FALSE))</f>
        <v/>
      </c>
      <c r="AM967" s="445" t="str">
        <f>IF(G967="","",VLOOKUP(J967,中子データ!$B$4:$H$4500,6,FALSE))</f>
        <v/>
      </c>
      <c r="AN967" s="418"/>
      <c r="AO967" s="419"/>
      <c r="AP967" s="420"/>
      <c r="AQ967" s="421"/>
      <c r="AR967" s="420"/>
      <c r="AS967" s="436"/>
      <c r="AT967" s="436"/>
      <c r="AU967" s="422"/>
      <c r="AV967" s="11"/>
      <c r="AW967" s="11"/>
      <c r="AX967" s="410">
        <f t="shared" si="451"/>
        <v>0</v>
      </c>
      <c r="AY967" s="411" t="str">
        <f>IF(G967="","",VLOOKUP(J967,中子データ!$B$4:$M$5999,10,FALSE))</f>
        <v/>
      </c>
      <c r="AZ967" s="438" t="str">
        <f>IF(G967="","",VLOOKUP(J967,中子データ!$B$4:$M$5999,9,FALSE))</f>
        <v/>
      </c>
      <c r="BA967" s="412" t="str">
        <f>IF(AQ967="","",VLOOKUP(AQ967,作業者名!$B$4:$C$100,2,FALSE))</f>
        <v/>
      </c>
      <c r="BB967" s="412" t="str">
        <f>IF(AR967="","",VLOOKUP(AR967,作業者名!$B$4:$C$100,2,FALSE))</f>
        <v/>
      </c>
      <c r="BC967" s="412" t="str">
        <f>IF(G967="","",VLOOKUP(J967,中子データ!B$4:N$6004,12,FALSE))</f>
        <v/>
      </c>
      <c r="BD967" s="413" t="str">
        <f>IF(G967="","",VLOOKUP(J967,中子データ!$B$4:$P$4500,15,FALSE))</f>
        <v/>
      </c>
    </row>
    <row r="968" spans="1:56" x14ac:dyDescent="0.15">
      <c r="A968" s="7" t="str">
        <f>IF(G968="","",VLOOKUP(H968,マシン名!$B$4:$C$93,2,FALSE))</f>
        <v/>
      </c>
      <c r="B968" s="7" t="str">
        <f>IF(G968="","",VLOOKUP(I968,作業者名!$B$4:$C$100,2,FALSE))</f>
        <v/>
      </c>
      <c r="C968" s="7" t="str">
        <f>IF(G968="","",VLOOKUP(J968,中子データ!$B$4:$H$4500,2,FALSE))</f>
        <v/>
      </c>
      <c r="D968" s="8" t="str">
        <f>IF(G968="","",VLOOKUP(J968,中子データ!$B$4:$H$4500,4,FALSE))</f>
        <v/>
      </c>
      <c r="E968" s="231" t="str">
        <f>IF(G968="","",D968*K968-AB968)</f>
        <v/>
      </c>
      <c r="G968" s="238"/>
      <c r="H968" s="247"/>
      <c r="I968" s="9"/>
      <c r="J968" s="245"/>
      <c r="K968" s="10"/>
      <c r="L968" s="10"/>
      <c r="M968" s="6"/>
      <c r="N968" s="6">
        <f t="shared" si="450"/>
        <v>0</v>
      </c>
      <c r="O968" s="250"/>
      <c r="P968" s="250"/>
      <c r="Q968" s="250"/>
      <c r="R968" s="250"/>
      <c r="S968" s="250"/>
      <c r="T968" s="250"/>
      <c r="U968" s="250"/>
      <c r="V968" s="250"/>
      <c r="W968" s="250"/>
      <c r="X968" s="250"/>
      <c r="Y968" s="250"/>
      <c r="Z968" s="4"/>
      <c r="AA968" s="429"/>
      <c r="AB968" s="457">
        <f t="shared" si="453"/>
        <v>0</v>
      </c>
      <c r="AC968" s="11"/>
      <c r="AD968" s="11"/>
      <c r="AE968" s="11"/>
      <c r="AF968" s="11"/>
      <c r="AG968" s="11"/>
      <c r="AH968" s="11"/>
      <c r="AI968" s="11"/>
      <c r="AJ968" s="12"/>
      <c r="AK968" s="445" t="str">
        <f>IF(G968="","",VLOOKUP(J968,中子データ!$B$4:$H$4500,3,FALSE))</f>
        <v/>
      </c>
      <c r="AL968" s="445" t="str">
        <f>IF(G968="","",VLOOKUP(J968,中子データ!$B$4:$H$4500,5,FALSE))</f>
        <v/>
      </c>
      <c r="AM968" s="445" t="str">
        <f>IF(G968="","",VLOOKUP(J968,中子データ!$B$4:$H$4500,6,FALSE))</f>
        <v/>
      </c>
      <c r="AN968" s="418"/>
      <c r="AO968" s="419"/>
      <c r="AP968" s="420"/>
      <c r="AQ968" s="421"/>
      <c r="AR968" s="420"/>
      <c r="AS968" s="436"/>
      <c r="AT968" s="436"/>
      <c r="AU968" s="422"/>
      <c r="AV968" s="11"/>
      <c r="AW968" s="11"/>
      <c r="AX968" s="410">
        <f t="shared" si="451"/>
        <v>0</v>
      </c>
      <c r="AY968" s="411" t="str">
        <f>IF(G968="","",VLOOKUP(J968,中子データ!$B$4:$M$5999,10,FALSE))</f>
        <v/>
      </c>
      <c r="AZ968" s="438" t="str">
        <f>IF(G968="","",VLOOKUP(J968,中子データ!$B$4:$M$5999,9,FALSE))</f>
        <v/>
      </c>
      <c r="BA968" s="412" t="str">
        <f>IF(AQ968="","",VLOOKUP(AQ968,作業者名!$B$4:$C$100,2,FALSE))</f>
        <v/>
      </c>
      <c r="BB968" s="412" t="str">
        <f>IF(AR968="","",VLOOKUP(AR968,作業者名!$B$4:$C$100,2,FALSE))</f>
        <v/>
      </c>
      <c r="BC968" s="412" t="str">
        <f>IF(G968="","",VLOOKUP(J968,中子データ!B$4:N$6004,12,FALSE))</f>
        <v/>
      </c>
      <c r="BD968" s="413" t="str">
        <f>IF(G968="","",VLOOKUP(J968,中子データ!$B$4:$P$4500,15,FALSE))</f>
        <v/>
      </c>
    </row>
    <row r="969" spans="1:56" x14ac:dyDescent="0.15">
      <c r="A969" s="7" t="str">
        <f>IF(G969="","",VLOOKUP(H969,マシン名!$B$4:$C$93,2,FALSE))</f>
        <v/>
      </c>
      <c r="B969" s="7" t="str">
        <f>IF(G969="","",VLOOKUP(I969,作業者名!$B$4:$C$100,2,FALSE))</f>
        <v/>
      </c>
      <c r="C969" s="7" t="str">
        <f>IF(G969="","",VLOOKUP(J969,中子データ!$B$4:$H$4500,2,FALSE))</f>
        <v/>
      </c>
      <c r="D969" s="8" t="str">
        <f>IF(G969="","",VLOOKUP(J969,中子データ!$B$4:$H$4500,4,FALSE))</f>
        <v/>
      </c>
      <c r="E969" s="231" t="str">
        <f t="shared" si="452"/>
        <v/>
      </c>
      <c r="G969" s="238"/>
      <c r="H969" s="9"/>
      <c r="I969" s="9"/>
      <c r="J969" s="9"/>
      <c r="K969" s="10"/>
      <c r="L969" s="10"/>
      <c r="M969" s="6"/>
      <c r="N969" s="6">
        <f t="shared" si="450"/>
        <v>0</v>
      </c>
      <c r="O969" s="250"/>
      <c r="P969" s="250"/>
      <c r="Q969" s="250"/>
      <c r="R969" s="250"/>
      <c r="S969" s="250"/>
      <c r="T969" s="250"/>
      <c r="U969" s="250"/>
      <c r="V969" s="250"/>
      <c r="W969" s="250"/>
      <c r="X969" s="250"/>
      <c r="Y969" s="250"/>
      <c r="Z969" s="4"/>
      <c r="AA969" s="429"/>
      <c r="AB969" s="457">
        <f t="shared" si="453"/>
        <v>0</v>
      </c>
      <c r="AC969" s="11"/>
      <c r="AD969" s="11"/>
      <c r="AE969" s="11"/>
      <c r="AF969" s="11"/>
      <c r="AG969" s="11"/>
      <c r="AH969" s="11"/>
      <c r="AI969" s="11"/>
      <c r="AJ969" s="12"/>
      <c r="AK969" s="445" t="str">
        <f>IF(G969="","",VLOOKUP(J969,中子データ!$B$4:$H$4500,3,FALSE))</f>
        <v/>
      </c>
      <c r="AL969" s="445" t="str">
        <f>IF(G969="","",VLOOKUP(J969,中子データ!$B$4:$H$4500,5,FALSE))</f>
        <v/>
      </c>
      <c r="AM969" s="445" t="str">
        <f>IF(G969="","",VLOOKUP(J969,中子データ!$B$4:$H$4500,6,FALSE))</f>
        <v/>
      </c>
      <c r="AN969" s="418"/>
      <c r="AO969" s="419"/>
      <c r="AP969" s="420"/>
      <c r="AQ969" s="421"/>
      <c r="AR969" s="420"/>
      <c r="AS969" s="436"/>
      <c r="AT969" s="436"/>
      <c r="AU969" s="422"/>
      <c r="AV969" s="11"/>
      <c r="AW969" s="11"/>
      <c r="AX969" s="410">
        <f t="shared" si="451"/>
        <v>0</v>
      </c>
      <c r="AY969" s="411" t="str">
        <f>IF(G969="","",VLOOKUP(J969,中子データ!$B$4:$M$5999,10,FALSE))</f>
        <v/>
      </c>
      <c r="AZ969" s="438" t="str">
        <f>IF(G969="","",VLOOKUP(J969,中子データ!$B$4:$M$5999,9,FALSE))</f>
        <v/>
      </c>
      <c r="BA969" s="412" t="str">
        <f>IF(AQ969="","",VLOOKUP(AQ969,作業者名!$B$4:$C$100,2,FALSE))</f>
        <v/>
      </c>
      <c r="BB969" s="412" t="str">
        <f>IF(AR969="","",VLOOKUP(AR969,作業者名!$B$4:$C$100,2,FALSE))</f>
        <v/>
      </c>
      <c r="BC969" s="412" t="str">
        <f>IF(G969="","",VLOOKUP(J969,中子データ!B$4:N$6004,12,FALSE))</f>
        <v/>
      </c>
      <c r="BD969" s="413" t="str">
        <f>IF(G969="","",VLOOKUP(J969,中子データ!$B$4:$P$4500,15,FALSE))</f>
        <v/>
      </c>
    </row>
    <row r="970" spans="1:56" x14ac:dyDescent="0.15">
      <c r="A970" s="7" t="str">
        <f>IF(G970="","",VLOOKUP(H970,マシン名!$B$4:$C$93,2,FALSE))</f>
        <v/>
      </c>
      <c r="B970" s="7" t="str">
        <f>IF(G970="","",VLOOKUP(I970,作業者名!$B$4:$C$100,2,FALSE))</f>
        <v/>
      </c>
      <c r="C970" s="7" t="str">
        <f>IF(G970="","",VLOOKUP(J970,中子データ!$B$4:$H$4500,2,FALSE))</f>
        <v/>
      </c>
      <c r="D970" s="8" t="str">
        <f>IF(G970="","",VLOOKUP(J970,中子データ!$B$4:$H$4500,4,FALSE))</f>
        <v/>
      </c>
      <c r="E970" s="231" t="str">
        <f t="shared" si="452"/>
        <v/>
      </c>
      <c r="G970" s="238"/>
      <c r="H970" s="9"/>
      <c r="I970" s="9"/>
      <c r="J970" s="9"/>
      <c r="K970" s="10"/>
      <c r="L970" s="10"/>
      <c r="M970" s="6"/>
      <c r="N970" s="6">
        <f t="shared" si="450"/>
        <v>0</v>
      </c>
      <c r="O970" s="250"/>
      <c r="P970" s="250"/>
      <c r="Q970" s="250"/>
      <c r="R970" s="250"/>
      <c r="S970" s="250"/>
      <c r="T970" s="250"/>
      <c r="U970" s="250"/>
      <c r="V970" s="250"/>
      <c r="W970" s="250"/>
      <c r="X970" s="250"/>
      <c r="Y970" s="250"/>
      <c r="Z970" s="4"/>
      <c r="AA970" s="429"/>
      <c r="AB970" s="457">
        <f t="shared" si="453"/>
        <v>0</v>
      </c>
      <c r="AC970" s="11"/>
      <c r="AD970" s="11"/>
      <c r="AE970" s="11"/>
      <c r="AF970" s="11"/>
      <c r="AG970" s="11"/>
      <c r="AH970" s="11"/>
      <c r="AI970" s="11"/>
      <c r="AJ970" s="12"/>
      <c r="AK970" s="445" t="str">
        <f>IF(G970="","",VLOOKUP(J970,中子データ!$B$4:$H$4500,3,FALSE))</f>
        <v/>
      </c>
      <c r="AL970" s="445" t="str">
        <f>IF(G970="","",VLOOKUP(J970,中子データ!$B$4:$H$4500,5,FALSE))</f>
        <v/>
      </c>
      <c r="AM970" s="445" t="str">
        <f>IF(G970="","",VLOOKUP(J970,中子データ!$B$4:$H$4500,6,FALSE))</f>
        <v/>
      </c>
      <c r="AN970" s="418"/>
      <c r="AO970" s="419"/>
      <c r="AP970" s="420"/>
      <c r="AQ970" s="421"/>
      <c r="AR970" s="420"/>
      <c r="AS970" s="436"/>
      <c r="AT970" s="436"/>
      <c r="AU970" s="422"/>
      <c r="AV970" s="11"/>
      <c r="AW970" s="11"/>
      <c r="AX970" s="410">
        <f t="shared" si="451"/>
        <v>0</v>
      </c>
      <c r="AY970" s="411" t="str">
        <f>IF(G970="","",VLOOKUP(J970,中子データ!$B$4:$M$5999,10,FALSE))</f>
        <v/>
      </c>
      <c r="AZ970" s="438" t="str">
        <f>IF(G970="","",VLOOKUP(J970,中子データ!$B$4:$M$5999,9,FALSE))</f>
        <v/>
      </c>
      <c r="BA970" s="412" t="str">
        <f>IF(AQ970="","",VLOOKUP(AQ970,作業者名!$B$4:$C$100,2,FALSE))</f>
        <v/>
      </c>
      <c r="BB970" s="412" t="str">
        <f>IF(AR970="","",VLOOKUP(AR970,作業者名!$B$4:$C$100,2,FALSE))</f>
        <v/>
      </c>
      <c r="BC970" s="412" t="str">
        <f>IF(G970="","",VLOOKUP(J970,中子データ!B$4:N$6004,12,FALSE))</f>
        <v/>
      </c>
      <c r="BD970" s="413" t="str">
        <f>IF(G970="","",VLOOKUP(J970,中子データ!$B$4:$P$4500,15,FALSE))</f>
        <v/>
      </c>
    </row>
    <row r="971" spans="1:56" x14ac:dyDescent="0.15">
      <c r="A971" s="7" t="str">
        <f>IF(G971="","",VLOOKUP(H971,マシン名!$B$4:$C$93,2,FALSE))</f>
        <v/>
      </c>
      <c r="B971" s="7" t="str">
        <f>IF(G971="","",VLOOKUP(I971,作業者名!$B$4:$C$100,2,FALSE))</f>
        <v/>
      </c>
      <c r="C971" s="7" t="str">
        <f>IF(G971="","",VLOOKUP(J971,中子データ!$B$4:$H$4500,2,FALSE))</f>
        <v/>
      </c>
      <c r="D971" s="8" t="str">
        <f>IF(G971="","",VLOOKUP(J971,中子データ!$B$4:$H$4500,4,FALSE))</f>
        <v/>
      </c>
      <c r="E971" s="231" t="str">
        <f t="shared" si="452"/>
        <v/>
      </c>
      <c r="G971" s="238"/>
      <c r="H971" s="9"/>
      <c r="I971" s="9"/>
      <c r="J971" s="9"/>
      <c r="K971" s="10"/>
      <c r="L971" s="10"/>
      <c r="M971" s="6"/>
      <c r="N971" s="6">
        <f t="shared" si="450"/>
        <v>0</v>
      </c>
      <c r="O971" s="250"/>
      <c r="P971" s="250"/>
      <c r="Q971" s="250"/>
      <c r="R971" s="250"/>
      <c r="S971" s="250"/>
      <c r="T971" s="250"/>
      <c r="U971" s="250"/>
      <c r="V971" s="250"/>
      <c r="W971" s="250"/>
      <c r="X971" s="250"/>
      <c r="Y971" s="250"/>
      <c r="Z971" s="4"/>
      <c r="AA971" s="429"/>
      <c r="AB971" s="457">
        <f t="shared" si="453"/>
        <v>0</v>
      </c>
      <c r="AC971" s="11"/>
      <c r="AD971" s="11"/>
      <c r="AE971" s="11"/>
      <c r="AF971" s="11"/>
      <c r="AG971" s="11"/>
      <c r="AH971" s="11"/>
      <c r="AI971" s="11"/>
      <c r="AJ971" s="12"/>
      <c r="AK971" s="445" t="str">
        <f>IF(G971="","",VLOOKUP(J971,中子データ!$B$4:$H$4500,3,FALSE))</f>
        <v/>
      </c>
      <c r="AL971" s="445" t="str">
        <f>IF(G971="","",VLOOKUP(J971,中子データ!$B$4:$H$4500,5,FALSE))</f>
        <v/>
      </c>
      <c r="AM971" s="445" t="str">
        <f>IF(G971="","",VLOOKUP(J971,中子データ!$B$4:$H$4500,6,FALSE))</f>
        <v/>
      </c>
      <c r="AN971" s="418"/>
      <c r="AO971" s="419"/>
      <c r="AP971" s="420"/>
      <c r="AQ971" s="421"/>
      <c r="AR971" s="420"/>
      <c r="AS971" s="436"/>
      <c r="AT971" s="436"/>
      <c r="AU971" s="422"/>
      <c r="AV971" s="11"/>
      <c r="AW971" s="11"/>
      <c r="AX971" s="410">
        <f t="shared" si="451"/>
        <v>0</v>
      </c>
      <c r="AY971" s="411" t="str">
        <f>IF(G971="","",VLOOKUP(J971,中子データ!$B$4:$M$5999,10,FALSE))</f>
        <v/>
      </c>
      <c r="AZ971" s="438" t="str">
        <f>IF(G971="","",VLOOKUP(J971,中子データ!$B$4:$M$5999,9,FALSE))</f>
        <v/>
      </c>
      <c r="BA971" s="412" t="str">
        <f>IF(AQ971="","",VLOOKUP(AQ971,作業者名!$B$4:$C$100,2,FALSE))</f>
        <v/>
      </c>
      <c r="BB971" s="412" t="str">
        <f>IF(AR971="","",VLOOKUP(AR971,作業者名!$B$4:$C$100,2,FALSE))</f>
        <v/>
      </c>
      <c r="BC971" s="412" t="str">
        <f>IF(G971="","",VLOOKUP(J971,中子データ!B$4:N$6004,12,FALSE))</f>
        <v/>
      </c>
      <c r="BD971" s="413" t="str">
        <f>IF(G971="","",VLOOKUP(J971,中子データ!$B$4:$P$4500,15,FALSE))</f>
        <v/>
      </c>
    </row>
    <row r="972" spans="1:56" x14ac:dyDescent="0.15">
      <c r="A972" s="7" t="str">
        <f>IF(G972="","",VLOOKUP(H972,マシン名!$B$4:$C$93,2,FALSE))</f>
        <v/>
      </c>
      <c r="B972" s="7" t="str">
        <f>IF(G972="","",VLOOKUP(I972,作業者名!$B$4:$C$100,2,FALSE))</f>
        <v/>
      </c>
      <c r="C972" s="7" t="str">
        <f>IF(G972="","",VLOOKUP(J972,中子データ!$B$4:$H$4500,2,FALSE))</f>
        <v/>
      </c>
      <c r="D972" s="8" t="str">
        <f>IF(G972="","",VLOOKUP(J972,中子データ!$B$4:$H$4500,4,FALSE))</f>
        <v/>
      </c>
      <c r="E972" s="231" t="str">
        <f t="shared" si="452"/>
        <v/>
      </c>
      <c r="G972" s="238"/>
      <c r="H972" s="9"/>
      <c r="I972" s="9"/>
      <c r="J972" s="9"/>
      <c r="K972" s="10"/>
      <c r="L972" s="10"/>
      <c r="M972" s="6"/>
      <c r="N972" s="6">
        <f t="shared" si="450"/>
        <v>0</v>
      </c>
      <c r="O972" s="250"/>
      <c r="P972" s="250"/>
      <c r="Q972" s="250"/>
      <c r="R972" s="250"/>
      <c r="S972" s="250"/>
      <c r="T972" s="250"/>
      <c r="U972" s="250"/>
      <c r="V972" s="250"/>
      <c r="W972" s="250"/>
      <c r="X972" s="250"/>
      <c r="Y972" s="250"/>
      <c r="Z972" s="4"/>
      <c r="AA972" s="429"/>
      <c r="AB972" s="457">
        <f t="shared" si="453"/>
        <v>0</v>
      </c>
      <c r="AC972" s="11"/>
      <c r="AD972" s="11"/>
      <c r="AE972" s="11"/>
      <c r="AF972" s="11"/>
      <c r="AG972" s="11"/>
      <c r="AH972" s="11"/>
      <c r="AI972" s="11"/>
      <c r="AJ972" s="12"/>
      <c r="AK972" s="445" t="str">
        <f>IF(G972="","",VLOOKUP(J972,中子データ!$B$4:$H$4500,3,FALSE))</f>
        <v/>
      </c>
      <c r="AL972" s="445" t="str">
        <f>IF(G972="","",VLOOKUP(J972,中子データ!$B$4:$H$4500,5,FALSE))</f>
        <v/>
      </c>
      <c r="AM972" s="445" t="str">
        <f>IF(G972="","",VLOOKUP(J972,中子データ!$B$4:$H$4500,6,FALSE))</f>
        <v/>
      </c>
      <c r="AN972" s="418"/>
      <c r="AO972" s="419"/>
      <c r="AP972" s="420"/>
      <c r="AQ972" s="421"/>
      <c r="AR972" s="420"/>
      <c r="AS972" s="436"/>
      <c r="AT972" s="436"/>
      <c r="AU972" s="422"/>
      <c r="AV972" s="11"/>
      <c r="AW972" s="11"/>
      <c r="AX972" s="410">
        <f t="shared" si="451"/>
        <v>0</v>
      </c>
      <c r="AY972" s="411" t="str">
        <f>IF(G972="","",VLOOKUP(J972,中子データ!$B$4:$M$5999,10,FALSE))</f>
        <v/>
      </c>
      <c r="AZ972" s="438" t="str">
        <f>IF(G972="","",VLOOKUP(J972,中子データ!$B$4:$M$5999,9,FALSE))</f>
        <v/>
      </c>
      <c r="BA972" s="412" t="str">
        <f>IF(AQ972="","",VLOOKUP(AQ972,作業者名!$B$4:$C$100,2,FALSE))</f>
        <v/>
      </c>
      <c r="BB972" s="412" t="str">
        <f>IF(AR972="","",VLOOKUP(AR972,作業者名!$B$4:$C$100,2,FALSE))</f>
        <v/>
      </c>
      <c r="BC972" s="412" t="str">
        <f>IF(G972="","",VLOOKUP(J972,中子データ!B$4:N$6004,12,FALSE))</f>
        <v/>
      </c>
      <c r="BD972" s="413" t="str">
        <f>IF(G972="","",VLOOKUP(J972,中子データ!$B$4:$P$4500,15,FALSE))</f>
        <v/>
      </c>
    </row>
    <row r="973" spans="1:56" x14ac:dyDescent="0.15">
      <c r="A973" s="7" t="str">
        <f>IF(G973="","",VLOOKUP(H973,マシン名!$B$4:$C$93,2,FALSE))</f>
        <v/>
      </c>
      <c r="B973" s="7" t="str">
        <f>IF(G973="","",VLOOKUP(I973,作業者名!$B$4:$C$100,2,FALSE))</f>
        <v/>
      </c>
      <c r="C973" s="7" t="str">
        <f>IF(G973="","",VLOOKUP(J973,中子データ!$B$4:$H$4500,2,FALSE))</f>
        <v/>
      </c>
      <c r="D973" s="8" t="str">
        <f>IF(G973="","",VLOOKUP(J973,中子データ!$B$4:$H$4500,4,FALSE))</f>
        <v/>
      </c>
      <c r="E973" s="231" t="str">
        <f t="shared" si="452"/>
        <v/>
      </c>
      <c r="G973" s="238"/>
      <c r="H973" s="9"/>
      <c r="I973" s="9"/>
      <c r="J973" s="9"/>
      <c r="K973" s="10"/>
      <c r="L973" s="10"/>
      <c r="M973" s="6"/>
      <c r="N973" s="6">
        <f t="shared" si="450"/>
        <v>0</v>
      </c>
      <c r="O973" s="250"/>
      <c r="P973" s="250"/>
      <c r="Q973" s="250"/>
      <c r="R973" s="250"/>
      <c r="S973" s="250"/>
      <c r="T973" s="250"/>
      <c r="U973" s="250"/>
      <c r="V973" s="250"/>
      <c r="W973" s="250"/>
      <c r="X973" s="250"/>
      <c r="Y973" s="250"/>
      <c r="Z973" s="4"/>
      <c r="AA973" s="429"/>
      <c r="AB973" s="457">
        <f t="shared" si="453"/>
        <v>0</v>
      </c>
      <c r="AC973" s="11"/>
      <c r="AD973" s="11"/>
      <c r="AE973" s="11"/>
      <c r="AF973" s="11"/>
      <c r="AG973" s="11"/>
      <c r="AH973" s="11"/>
      <c r="AI973" s="11"/>
      <c r="AJ973" s="12"/>
      <c r="AK973" s="445" t="str">
        <f>IF(G973="","",VLOOKUP(J973,中子データ!$B$4:$H$4500,3,FALSE))</f>
        <v/>
      </c>
      <c r="AL973" s="445" t="str">
        <f>IF(G973="","",VLOOKUP(J973,中子データ!$B$4:$H$4500,5,FALSE))</f>
        <v/>
      </c>
      <c r="AM973" s="445" t="str">
        <f>IF(G973="","",VLOOKUP(J973,中子データ!$B$4:$H$4500,6,FALSE))</f>
        <v/>
      </c>
      <c r="AN973" s="418"/>
      <c r="AO973" s="419"/>
      <c r="AP973" s="420"/>
      <c r="AQ973" s="421"/>
      <c r="AR973" s="420"/>
      <c r="AS973" s="436"/>
      <c r="AT973" s="436"/>
      <c r="AU973" s="422"/>
      <c r="AV973" s="11"/>
      <c r="AW973" s="11"/>
      <c r="AX973" s="410">
        <f t="shared" si="451"/>
        <v>0</v>
      </c>
      <c r="AY973" s="411" t="str">
        <f>IF(G973="","",VLOOKUP(J973,中子データ!$B$4:$M$5999,10,FALSE))</f>
        <v/>
      </c>
      <c r="AZ973" s="438" t="str">
        <f>IF(G973="","",VLOOKUP(J973,中子データ!$B$4:$M$5999,9,FALSE))</f>
        <v/>
      </c>
      <c r="BA973" s="412" t="str">
        <f>IF(AQ973="","",VLOOKUP(AQ973,作業者名!$B$4:$C$100,2,FALSE))</f>
        <v/>
      </c>
      <c r="BB973" s="412" t="str">
        <f>IF(AR973="","",VLOOKUP(AR973,作業者名!$B$4:$C$100,2,FALSE))</f>
        <v/>
      </c>
      <c r="BC973" s="412" t="str">
        <f>IF(G973="","",VLOOKUP(J973,中子データ!B$4:N$6004,12,FALSE))</f>
        <v/>
      </c>
      <c r="BD973" s="413" t="str">
        <f>IF(G973="","",VLOOKUP(J973,中子データ!$B$4:$P$4500,15,FALSE))</f>
        <v/>
      </c>
    </row>
    <row r="974" spans="1:56" x14ac:dyDescent="0.15">
      <c r="A974" s="7" t="str">
        <f>IF(G974="","",VLOOKUP(H974,マシン名!$B$4:$C$93,2,FALSE))</f>
        <v/>
      </c>
      <c r="B974" s="7" t="str">
        <f>IF(G974="","",VLOOKUP(I974,作業者名!$B$4:$C$100,2,FALSE))</f>
        <v/>
      </c>
      <c r="C974" s="7" t="str">
        <f>IF(G974="","",VLOOKUP(J974,中子データ!$B$4:$H$4500,2,FALSE))</f>
        <v/>
      </c>
      <c r="D974" s="8" t="str">
        <f>IF(G974="","",VLOOKUP(J974,中子データ!$B$4:$H$4500,4,FALSE))</f>
        <v/>
      </c>
      <c r="E974" s="231" t="str">
        <f t="shared" si="452"/>
        <v/>
      </c>
      <c r="G974" s="238"/>
      <c r="H974" s="9"/>
      <c r="I974" s="9"/>
      <c r="J974" s="9"/>
      <c r="K974" s="10"/>
      <c r="L974" s="10"/>
      <c r="M974" s="6"/>
      <c r="N974" s="6">
        <f t="shared" si="450"/>
        <v>0</v>
      </c>
      <c r="O974" s="250"/>
      <c r="P974" s="250"/>
      <c r="Q974" s="250"/>
      <c r="R974" s="250"/>
      <c r="S974" s="250"/>
      <c r="T974" s="250"/>
      <c r="U974" s="250"/>
      <c r="V974" s="250"/>
      <c r="W974" s="250"/>
      <c r="X974" s="250"/>
      <c r="Y974" s="250"/>
      <c r="Z974" s="4"/>
      <c r="AA974" s="429"/>
      <c r="AB974" s="457">
        <f t="shared" si="453"/>
        <v>0</v>
      </c>
      <c r="AC974" s="11"/>
      <c r="AD974" s="11"/>
      <c r="AE974" s="11"/>
      <c r="AF974" s="11"/>
      <c r="AG974" s="11"/>
      <c r="AH974" s="11"/>
      <c r="AI974" s="11"/>
      <c r="AJ974" s="12"/>
      <c r="AK974" s="445" t="str">
        <f>IF(G974="","",VLOOKUP(J974,中子データ!$B$4:$H$4500,3,FALSE))</f>
        <v/>
      </c>
      <c r="AL974" s="445" t="str">
        <f>IF(G974="","",VLOOKUP(J974,中子データ!$B$4:$H$4500,5,FALSE))</f>
        <v/>
      </c>
      <c r="AM974" s="445" t="str">
        <f>IF(G974="","",VLOOKUP(J974,中子データ!$B$4:$H$4500,6,FALSE))</f>
        <v/>
      </c>
      <c r="AN974" s="418"/>
      <c r="AO974" s="419"/>
      <c r="AP974" s="420"/>
      <c r="AQ974" s="421"/>
      <c r="AR974" s="420"/>
      <c r="AS974" s="436"/>
      <c r="AT974" s="436"/>
      <c r="AU974" s="422"/>
      <c r="AV974" s="11"/>
      <c r="AW974" s="11"/>
      <c r="AX974" s="410">
        <f t="shared" si="451"/>
        <v>0</v>
      </c>
      <c r="AY974" s="411" t="str">
        <f>IF(G974="","",VLOOKUP(J974,中子データ!$B$4:$M$5999,10,FALSE))</f>
        <v/>
      </c>
      <c r="AZ974" s="438" t="str">
        <f>IF(G974="","",VLOOKUP(J974,中子データ!$B$4:$M$5999,9,FALSE))</f>
        <v/>
      </c>
      <c r="BA974" s="412" t="str">
        <f>IF(AQ974="","",VLOOKUP(AQ974,作業者名!$B$4:$C$100,2,FALSE))</f>
        <v/>
      </c>
      <c r="BB974" s="412" t="str">
        <f>IF(AR974="","",VLOOKUP(AR974,作業者名!$B$4:$C$100,2,FALSE))</f>
        <v/>
      </c>
      <c r="BC974" s="412" t="str">
        <f>IF(G974="","",VLOOKUP(J974,中子データ!B$4:N$6004,12,FALSE))</f>
        <v/>
      </c>
      <c r="BD974" s="413" t="str">
        <f>IF(G974="","",VLOOKUP(J974,中子データ!$B$4:$P$4500,15,FALSE))</f>
        <v/>
      </c>
    </row>
    <row r="975" spans="1:56" x14ac:dyDescent="0.15">
      <c r="A975" s="7" t="str">
        <f>IF(G975="","",VLOOKUP(H975,マシン名!$B$4:$C$93,2,FALSE))</f>
        <v/>
      </c>
      <c r="B975" s="7" t="str">
        <f>IF(G975="","",VLOOKUP(I975,作業者名!$B$4:$C$100,2,FALSE))</f>
        <v/>
      </c>
      <c r="C975" s="7" t="str">
        <f>IF(G975="","",VLOOKUP(J975,中子データ!$B$4:$H$4500,2,FALSE))</f>
        <v/>
      </c>
      <c r="D975" s="8" t="str">
        <f>IF(G975="","",VLOOKUP(J975,中子データ!$B$4:$H$4500,4,FALSE))</f>
        <v/>
      </c>
      <c r="E975" s="231" t="str">
        <f t="shared" si="452"/>
        <v/>
      </c>
      <c r="G975" s="238"/>
      <c r="H975" s="9"/>
      <c r="I975" s="9"/>
      <c r="J975" s="9"/>
      <c r="K975" s="10"/>
      <c r="L975" s="10"/>
      <c r="M975" s="6"/>
      <c r="N975" s="6">
        <f t="shared" si="450"/>
        <v>0</v>
      </c>
      <c r="O975" s="250"/>
      <c r="P975" s="250"/>
      <c r="Q975" s="250"/>
      <c r="R975" s="250"/>
      <c r="S975" s="250"/>
      <c r="T975" s="250"/>
      <c r="U975" s="250"/>
      <c r="V975" s="250"/>
      <c r="W975" s="250"/>
      <c r="X975" s="250"/>
      <c r="Y975" s="250"/>
      <c r="Z975" s="4"/>
      <c r="AA975" s="429"/>
      <c r="AB975" s="457">
        <f t="shared" si="453"/>
        <v>0</v>
      </c>
      <c r="AC975" s="11"/>
      <c r="AD975" s="11"/>
      <c r="AE975" s="11"/>
      <c r="AF975" s="11"/>
      <c r="AG975" s="11"/>
      <c r="AH975" s="11"/>
      <c r="AI975" s="11"/>
      <c r="AJ975" s="12"/>
      <c r="AK975" s="445" t="str">
        <f>IF(G975="","",VLOOKUP(J975,中子データ!$B$4:$H$4500,3,FALSE))</f>
        <v/>
      </c>
      <c r="AL975" s="445" t="str">
        <f>IF(G975="","",VLOOKUP(J975,中子データ!$B$4:$H$4500,5,FALSE))</f>
        <v/>
      </c>
      <c r="AM975" s="445" t="str">
        <f>IF(G975="","",VLOOKUP(J975,中子データ!$B$4:$H$4500,6,FALSE))</f>
        <v/>
      </c>
      <c r="AN975" s="418"/>
      <c r="AO975" s="419"/>
      <c r="AP975" s="420"/>
      <c r="AQ975" s="421"/>
      <c r="AR975" s="420"/>
      <c r="AS975" s="436"/>
      <c r="AT975" s="436"/>
      <c r="AU975" s="422"/>
      <c r="AV975" s="11"/>
      <c r="AW975" s="11"/>
      <c r="AX975" s="410">
        <f t="shared" si="451"/>
        <v>0</v>
      </c>
      <c r="AY975" s="411" t="str">
        <f>IF(G975="","",VLOOKUP(J975,中子データ!$B$4:$M$5999,10,FALSE))</f>
        <v/>
      </c>
      <c r="AZ975" s="438" t="str">
        <f>IF(G975="","",VLOOKUP(J975,中子データ!$B$4:$M$5999,9,FALSE))</f>
        <v/>
      </c>
      <c r="BA975" s="412" t="str">
        <f>IF(AQ975="","",VLOOKUP(AQ975,作業者名!$B$4:$C$100,2,FALSE))</f>
        <v/>
      </c>
      <c r="BB975" s="412" t="str">
        <f>IF(AR975="","",VLOOKUP(AR975,作業者名!$B$4:$C$100,2,FALSE))</f>
        <v/>
      </c>
      <c r="BC975" s="412" t="str">
        <f>IF(G975="","",VLOOKUP(J975,中子データ!B$4:N$6004,12,FALSE))</f>
        <v/>
      </c>
      <c r="BD975" s="413" t="str">
        <f>IF(G975="","",VLOOKUP(J975,中子データ!$B$4:$P$4500,15,FALSE))</f>
        <v/>
      </c>
    </row>
    <row r="976" spans="1:56" x14ac:dyDescent="0.15">
      <c r="A976" s="7" t="str">
        <f>IF(G976="","",VLOOKUP(H976,マシン名!$B$4:$C$93,2,FALSE))</f>
        <v/>
      </c>
      <c r="B976" s="7" t="str">
        <f>IF(G976="","",VLOOKUP(I976,作業者名!$B$4:$C$100,2,FALSE))</f>
        <v/>
      </c>
      <c r="C976" s="7" t="str">
        <f>IF(G976="","",VLOOKUP(J976,中子データ!$B$4:$H$4500,2,FALSE))</f>
        <v/>
      </c>
      <c r="D976" s="8" t="str">
        <f>IF(G976="","",VLOOKUP(J976,中子データ!$B$4:$H$4500,4,FALSE))</f>
        <v/>
      </c>
      <c r="E976" s="231" t="str">
        <f t="shared" si="452"/>
        <v/>
      </c>
      <c r="G976" s="238"/>
      <c r="H976" s="9"/>
      <c r="I976" s="9"/>
      <c r="J976" s="9"/>
      <c r="K976" s="10"/>
      <c r="L976" s="10"/>
      <c r="M976" s="6"/>
      <c r="N976" s="6">
        <f t="shared" si="450"/>
        <v>0</v>
      </c>
      <c r="O976" s="250"/>
      <c r="P976" s="250"/>
      <c r="Q976" s="250"/>
      <c r="R976" s="250"/>
      <c r="S976" s="250"/>
      <c r="T976" s="250"/>
      <c r="U976" s="250"/>
      <c r="V976" s="250"/>
      <c r="W976" s="250"/>
      <c r="X976" s="250"/>
      <c r="Y976" s="250"/>
      <c r="Z976" s="4"/>
      <c r="AA976" s="429"/>
      <c r="AB976" s="457">
        <f t="shared" si="453"/>
        <v>0</v>
      </c>
      <c r="AC976" s="11"/>
      <c r="AD976" s="11"/>
      <c r="AE976" s="11"/>
      <c r="AF976" s="11"/>
      <c r="AG976" s="11"/>
      <c r="AH976" s="11"/>
      <c r="AI976" s="11"/>
      <c r="AJ976" s="12"/>
      <c r="AK976" s="445" t="str">
        <f>IF(G976="","",VLOOKUP(J976,中子データ!$B$4:$H$4500,3,FALSE))</f>
        <v/>
      </c>
      <c r="AL976" s="445" t="str">
        <f>IF(G976="","",VLOOKUP(J976,中子データ!$B$4:$H$4500,5,FALSE))</f>
        <v/>
      </c>
      <c r="AM976" s="445" t="str">
        <f>IF(G976="","",VLOOKUP(J976,中子データ!$B$4:$H$4500,6,FALSE))</f>
        <v/>
      </c>
      <c r="AN976" s="418"/>
      <c r="AO976" s="419"/>
      <c r="AP976" s="420"/>
      <c r="AQ976" s="421"/>
      <c r="AR976" s="420"/>
      <c r="AS976" s="436"/>
      <c r="AT976" s="436"/>
      <c r="AU976" s="422"/>
      <c r="AV976" s="11"/>
      <c r="AW976" s="11"/>
      <c r="AX976" s="410">
        <f t="shared" si="451"/>
        <v>0</v>
      </c>
      <c r="AY976" s="411" t="str">
        <f>IF(G976="","",VLOOKUP(J976,中子データ!$B$4:$M$5999,10,FALSE))</f>
        <v/>
      </c>
      <c r="AZ976" s="438" t="str">
        <f>IF(G976="","",VLOOKUP(J976,中子データ!$B$4:$M$5999,9,FALSE))</f>
        <v/>
      </c>
      <c r="BA976" s="412" t="str">
        <f>IF(AQ976="","",VLOOKUP(AQ976,作業者名!$B$4:$C$100,2,FALSE))</f>
        <v/>
      </c>
      <c r="BB976" s="412" t="str">
        <f>IF(AR976="","",VLOOKUP(AR976,作業者名!$B$4:$C$100,2,FALSE))</f>
        <v/>
      </c>
      <c r="BC976" s="412" t="str">
        <f>IF(G976="","",VLOOKUP(J976,中子データ!B$4:N$6004,12,FALSE))</f>
        <v/>
      </c>
      <c r="BD976" s="413" t="str">
        <f>IF(G976="","",VLOOKUP(J976,中子データ!$B$4:$P$4500,15,FALSE))</f>
        <v/>
      </c>
    </row>
    <row r="977" spans="1:56" x14ac:dyDescent="0.15">
      <c r="A977" s="7" t="str">
        <f>IF(G977="","",VLOOKUP(H977,マシン名!$B$4:$C$93,2,FALSE))</f>
        <v/>
      </c>
      <c r="B977" s="7" t="str">
        <f>IF(G977="","",VLOOKUP(I977,作業者名!$B$4:$C$100,2,FALSE))</f>
        <v/>
      </c>
      <c r="C977" s="7" t="str">
        <f>IF(G977="","",VLOOKUP(J977,中子データ!$B$4:$H$4500,2,FALSE))</f>
        <v/>
      </c>
      <c r="D977" s="8" t="str">
        <f>IF(G977="","",VLOOKUP(J977,中子データ!$B$4:$H$4500,4,FALSE))</f>
        <v/>
      </c>
      <c r="E977" s="231" t="str">
        <f t="shared" si="452"/>
        <v/>
      </c>
      <c r="G977" s="238"/>
      <c r="H977" s="247"/>
      <c r="I977" s="248"/>
      <c r="J977" s="245"/>
      <c r="K977" s="10"/>
      <c r="L977" s="10"/>
      <c r="M977" s="6"/>
      <c r="N977" s="6">
        <f t="shared" si="450"/>
        <v>0</v>
      </c>
      <c r="O977" s="250"/>
      <c r="P977" s="250"/>
      <c r="Q977" s="250"/>
      <c r="R977" s="250"/>
      <c r="S977" s="250"/>
      <c r="T977" s="250"/>
      <c r="U977" s="250"/>
      <c r="V977" s="250"/>
      <c r="W977" s="250"/>
      <c r="X977" s="250"/>
      <c r="Y977" s="250"/>
      <c r="Z977" s="4"/>
      <c r="AA977" s="429"/>
      <c r="AB977" s="457">
        <f t="shared" si="453"/>
        <v>0</v>
      </c>
      <c r="AC977" s="11"/>
      <c r="AD977" s="11"/>
      <c r="AE977" s="11"/>
      <c r="AF977" s="11"/>
      <c r="AG977" s="11"/>
      <c r="AH977" s="11"/>
      <c r="AI977" s="11"/>
      <c r="AJ977" s="12"/>
      <c r="AK977" s="445" t="str">
        <f>IF(G977="","",VLOOKUP(J977,中子データ!$B$4:$H$4500,3,FALSE))</f>
        <v/>
      </c>
      <c r="AL977" s="445" t="str">
        <f>IF(G977="","",VLOOKUP(J977,中子データ!$B$4:$H$4500,5,FALSE))</f>
        <v/>
      </c>
      <c r="AM977" s="445" t="str">
        <f>IF(G977="","",VLOOKUP(J977,中子データ!$B$4:$H$4500,6,FALSE))</f>
        <v/>
      </c>
      <c r="AN977" s="418"/>
      <c r="AO977" s="419"/>
      <c r="AP977" s="420"/>
      <c r="AQ977" s="421"/>
      <c r="AR977" s="420"/>
      <c r="AS977" s="436"/>
      <c r="AT977" s="436"/>
      <c r="AU977" s="422"/>
      <c r="AV977" s="11"/>
      <c r="AW977" s="11"/>
      <c r="AX977" s="410">
        <f t="shared" si="451"/>
        <v>0</v>
      </c>
      <c r="AY977" s="411" t="str">
        <f>IF(G977="","",VLOOKUP(J977,中子データ!$B$4:$M$5999,10,FALSE))</f>
        <v/>
      </c>
      <c r="AZ977" s="438" t="str">
        <f>IF(G977="","",VLOOKUP(J977,中子データ!$B$4:$M$5999,9,FALSE))</f>
        <v/>
      </c>
      <c r="BA977" s="412" t="str">
        <f>IF(AQ977="","",VLOOKUP(AQ977,作業者名!$B$4:$C$100,2,FALSE))</f>
        <v/>
      </c>
      <c r="BB977" s="412" t="str">
        <f>IF(AR977="","",VLOOKUP(AR977,作業者名!$B$4:$C$100,2,FALSE))</f>
        <v/>
      </c>
      <c r="BC977" s="412" t="str">
        <f>IF(G977="","",VLOOKUP(J977,中子データ!B$4:N$6004,12,FALSE))</f>
        <v/>
      </c>
      <c r="BD977" s="413" t="str">
        <f>IF(G977="","",VLOOKUP(J977,中子データ!$B$4:$P$4500,15,FALSE))</f>
        <v/>
      </c>
    </row>
    <row r="978" spans="1:56" x14ac:dyDescent="0.15">
      <c r="A978" s="7" t="str">
        <f>IF(G978="","",VLOOKUP(H978,マシン名!$B$4:$C$93,2,FALSE))</f>
        <v/>
      </c>
      <c r="B978" s="7" t="str">
        <f>IF(G978="","",VLOOKUP(I978,作業者名!$B$4:$C$100,2,FALSE))</f>
        <v/>
      </c>
      <c r="C978" s="7" t="str">
        <f>IF(G978="","",VLOOKUP(J978,中子データ!$B$4:$H$4500,2,FALSE))</f>
        <v/>
      </c>
      <c r="D978" s="8" t="str">
        <f>IF(G978="","",VLOOKUP(J978,中子データ!$B$4:$H$4500,4,FALSE))</f>
        <v/>
      </c>
      <c r="E978" s="231" t="str">
        <f t="shared" si="452"/>
        <v/>
      </c>
      <c r="G978" s="238"/>
      <c r="H978" s="247"/>
      <c r="I978" s="248"/>
      <c r="J978" s="245"/>
      <c r="K978" s="10"/>
      <c r="L978" s="10"/>
      <c r="M978" s="6"/>
      <c r="N978" s="6">
        <f t="shared" si="450"/>
        <v>0</v>
      </c>
      <c r="O978" s="250"/>
      <c r="P978" s="250"/>
      <c r="Q978" s="250"/>
      <c r="R978" s="250"/>
      <c r="S978" s="250"/>
      <c r="T978" s="250"/>
      <c r="U978" s="250"/>
      <c r="V978" s="250"/>
      <c r="W978" s="250"/>
      <c r="X978" s="250"/>
      <c r="Y978" s="250"/>
      <c r="Z978" s="4"/>
      <c r="AA978" s="429"/>
      <c r="AB978" s="457">
        <f t="shared" si="453"/>
        <v>0</v>
      </c>
      <c r="AC978" s="11"/>
      <c r="AD978" s="11"/>
      <c r="AE978" s="11"/>
      <c r="AF978" s="11"/>
      <c r="AG978" s="11"/>
      <c r="AH978" s="11"/>
      <c r="AI978" s="11"/>
      <c r="AJ978" s="12"/>
      <c r="AK978" s="445" t="str">
        <f>IF(G978="","",VLOOKUP(J978,中子データ!$B$4:$H$4500,3,FALSE))</f>
        <v/>
      </c>
      <c r="AL978" s="445" t="str">
        <f>IF(G978="","",VLOOKUP(J978,中子データ!$B$4:$H$4500,5,FALSE))</f>
        <v/>
      </c>
      <c r="AM978" s="445" t="str">
        <f>IF(G978="","",VLOOKUP(J978,中子データ!$B$4:$H$4500,6,FALSE))</f>
        <v/>
      </c>
      <c r="AN978" s="418"/>
      <c r="AO978" s="419"/>
      <c r="AP978" s="420"/>
      <c r="AQ978" s="421"/>
      <c r="AR978" s="420"/>
      <c r="AS978" s="436"/>
      <c r="AT978" s="436"/>
      <c r="AU978" s="422"/>
      <c r="AV978" s="11"/>
      <c r="AW978" s="11"/>
      <c r="AX978" s="410">
        <f t="shared" si="451"/>
        <v>0</v>
      </c>
      <c r="AY978" s="411" t="str">
        <f>IF(G978="","",VLOOKUP(J978,中子データ!$B$4:$M$5999,10,FALSE))</f>
        <v/>
      </c>
      <c r="AZ978" s="438" t="str">
        <f>IF(G978="","",VLOOKUP(J978,中子データ!$B$4:$M$5999,9,FALSE))</f>
        <v/>
      </c>
      <c r="BA978" s="412" t="str">
        <f>IF(AQ978="","",VLOOKUP(AQ978,作業者名!$B$4:$C$100,2,FALSE))</f>
        <v/>
      </c>
      <c r="BB978" s="412" t="str">
        <f>IF(AR978="","",VLOOKUP(AR978,作業者名!$B$4:$C$100,2,FALSE))</f>
        <v/>
      </c>
      <c r="BC978" s="412" t="str">
        <f>IF(G978="","",VLOOKUP(J978,中子データ!B$4:N$6004,12,FALSE))</f>
        <v/>
      </c>
      <c r="BD978" s="413" t="str">
        <f>IF(G978="","",VLOOKUP(J978,中子データ!$B$4:$P$4500,15,FALSE))</f>
        <v/>
      </c>
    </row>
    <row r="979" spans="1:56" x14ac:dyDescent="0.15">
      <c r="A979" s="7" t="str">
        <f>IF(G979="","",VLOOKUP(H979,マシン名!$B$4:$C$93,2,FALSE))</f>
        <v/>
      </c>
      <c r="B979" s="7" t="str">
        <f>IF(G979="","",VLOOKUP(I979,作業者名!$B$4:$C$100,2,FALSE))</f>
        <v/>
      </c>
      <c r="C979" s="7" t="str">
        <f>IF(G979="","",VLOOKUP(J979,中子データ!$B$4:$H$4500,2,FALSE))</f>
        <v/>
      </c>
      <c r="D979" s="8" t="str">
        <f>IF(G979="","",VLOOKUP(J979,中子データ!$B$4:$H$4500,4,FALSE))</f>
        <v/>
      </c>
      <c r="E979" s="231" t="str">
        <f t="shared" si="452"/>
        <v/>
      </c>
      <c r="G979" s="238"/>
      <c r="H979" s="247"/>
      <c r="I979" s="248"/>
      <c r="J979" s="245"/>
      <c r="K979" s="10"/>
      <c r="L979" s="10"/>
      <c r="M979" s="6"/>
      <c r="N979" s="6">
        <f t="shared" ref="N979:N986" si="454">L979-SUM(O979:Z979)</f>
        <v>0</v>
      </c>
      <c r="O979" s="250"/>
      <c r="P979" s="250"/>
      <c r="Q979" s="250"/>
      <c r="R979" s="250"/>
      <c r="S979" s="250"/>
      <c r="T979" s="250"/>
      <c r="U979" s="250"/>
      <c r="V979" s="250"/>
      <c r="W979" s="250"/>
      <c r="X979" s="250"/>
      <c r="Y979" s="250"/>
      <c r="Z979" s="4"/>
      <c r="AA979" s="429"/>
      <c r="AB979" s="457">
        <f t="shared" si="453"/>
        <v>0</v>
      </c>
      <c r="AC979" s="11"/>
      <c r="AD979" s="11"/>
      <c r="AE979" s="11"/>
      <c r="AF979" s="11"/>
      <c r="AG979" s="11"/>
      <c r="AH979" s="11"/>
      <c r="AI979" s="11"/>
      <c r="AJ979" s="12"/>
      <c r="AK979" s="445" t="str">
        <f>IF(G979="","",VLOOKUP(J979,中子データ!$B$4:$H$4500,3,FALSE))</f>
        <v/>
      </c>
      <c r="AL979" s="445" t="str">
        <f>IF(G979="","",VLOOKUP(J979,中子データ!$B$4:$H$4500,5,FALSE))</f>
        <v/>
      </c>
      <c r="AM979" s="445" t="str">
        <f>IF(G979="","",VLOOKUP(J979,中子データ!$B$4:$H$4500,6,FALSE))</f>
        <v/>
      </c>
      <c r="AN979" s="418"/>
      <c r="AO979" s="419"/>
      <c r="AP979" s="420"/>
      <c r="AQ979" s="421"/>
      <c r="AR979" s="420"/>
      <c r="AS979" s="436"/>
      <c r="AT979" s="436"/>
      <c r="AU979" s="422"/>
      <c r="AV979" s="11"/>
      <c r="AW979" s="11"/>
      <c r="AX979" s="410">
        <f t="shared" si="451"/>
        <v>0</v>
      </c>
      <c r="AY979" s="411" t="str">
        <f>IF(G979="","",VLOOKUP(J979,中子データ!$B$4:$M$5999,10,FALSE))</f>
        <v/>
      </c>
      <c r="AZ979" s="438" t="str">
        <f>IF(G979="","",VLOOKUP(J979,中子データ!$B$4:$M$5999,9,FALSE))</f>
        <v/>
      </c>
      <c r="BA979" s="412" t="str">
        <f>IF(AQ979="","",VLOOKUP(AQ979,作業者名!$B$4:$C$100,2,FALSE))</f>
        <v/>
      </c>
      <c r="BB979" s="412" t="str">
        <f>IF(AR979="","",VLOOKUP(AR979,作業者名!$B$4:$C$100,2,FALSE))</f>
        <v/>
      </c>
      <c r="BC979" s="412" t="str">
        <f>IF(G979="","",VLOOKUP(J979,中子データ!B$4:N$6004,12,FALSE))</f>
        <v/>
      </c>
      <c r="BD979" s="413" t="str">
        <f>IF(G979="","",VLOOKUP(J979,中子データ!$B$4:$P$4500,15,FALSE))</f>
        <v/>
      </c>
    </row>
    <row r="980" spans="1:56" x14ac:dyDescent="0.15">
      <c r="A980" s="7" t="str">
        <f>IF(G980="","",VLOOKUP(H980,マシン名!$B$4:$C$93,2,FALSE))</f>
        <v/>
      </c>
      <c r="B980" s="7" t="str">
        <f>IF(G980="","",VLOOKUP(I980,作業者名!$B$4:$C$100,2,FALSE))</f>
        <v/>
      </c>
      <c r="C980" s="7" t="str">
        <f>IF(G980="","",VLOOKUP(J980,中子データ!$B$4:$H$4500,2,FALSE))</f>
        <v/>
      </c>
      <c r="D980" s="8" t="str">
        <f>IF(G980="","",VLOOKUP(J980,中子データ!$B$4:$H$4500,4,FALSE))</f>
        <v/>
      </c>
      <c r="E980" s="231" t="str">
        <f t="shared" si="452"/>
        <v/>
      </c>
      <c r="G980" s="238"/>
      <c r="H980" s="247"/>
      <c r="I980" s="248"/>
      <c r="J980" s="245"/>
      <c r="K980" s="10"/>
      <c r="L980" s="10"/>
      <c r="M980" s="6"/>
      <c r="N980" s="6">
        <f t="shared" si="454"/>
        <v>0</v>
      </c>
      <c r="O980" s="250"/>
      <c r="P980" s="250"/>
      <c r="Q980" s="250"/>
      <c r="R980" s="250"/>
      <c r="S980" s="250"/>
      <c r="T980" s="250"/>
      <c r="U980" s="250"/>
      <c r="V980" s="250"/>
      <c r="W980" s="250"/>
      <c r="X980" s="250"/>
      <c r="Y980" s="250"/>
      <c r="Z980" s="4"/>
      <c r="AA980" s="429"/>
      <c r="AB980" s="457">
        <f t="shared" si="453"/>
        <v>0</v>
      </c>
      <c r="AC980" s="11"/>
      <c r="AD980" s="11"/>
      <c r="AE980" s="11"/>
      <c r="AF980" s="11"/>
      <c r="AG980" s="11"/>
      <c r="AH980" s="11"/>
      <c r="AI980" s="11"/>
      <c r="AJ980" s="12"/>
      <c r="AK980" s="445" t="str">
        <f>IF(G980="","",VLOOKUP(J980,中子データ!$B$4:$H$4500,3,FALSE))</f>
        <v/>
      </c>
      <c r="AL980" s="445" t="str">
        <f>IF(G980="","",VLOOKUP(J980,中子データ!$B$4:$H$4500,5,FALSE))</f>
        <v/>
      </c>
      <c r="AM980" s="445" t="str">
        <f>IF(G980="","",VLOOKUP(J980,中子データ!$B$4:$H$4500,6,FALSE))</f>
        <v/>
      </c>
      <c r="AN980" s="418"/>
      <c r="AO980" s="419"/>
      <c r="AP980" s="420"/>
      <c r="AQ980" s="421"/>
      <c r="AR980" s="420"/>
      <c r="AS980" s="436"/>
      <c r="AT980" s="436"/>
      <c r="AU980" s="422"/>
      <c r="AV980" s="11"/>
      <c r="AW980" s="11"/>
      <c r="AX980" s="410">
        <f t="shared" si="451"/>
        <v>0</v>
      </c>
      <c r="AY980" s="411" t="str">
        <f>IF(G980="","",VLOOKUP(J980,中子データ!$B$4:$M$5999,10,FALSE))</f>
        <v/>
      </c>
      <c r="AZ980" s="438" t="str">
        <f>IF(G980="","",VLOOKUP(J980,中子データ!$B$4:$M$5999,9,FALSE))</f>
        <v/>
      </c>
      <c r="BA980" s="412" t="str">
        <f>IF(AQ980="","",VLOOKUP(AQ980,作業者名!$B$4:$C$100,2,FALSE))</f>
        <v/>
      </c>
      <c r="BB980" s="412" t="str">
        <f>IF(AR980="","",VLOOKUP(AR980,作業者名!$B$4:$C$100,2,FALSE))</f>
        <v/>
      </c>
      <c r="BC980" s="412" t="str">
        <f>IF(G980="","",VLOOKUP(J980,中子データ!B$4:N$6004,12,FALSE))</f>
        <v/>
      </c>
      <c r="BD980" s="413" t="str">
        <f>IF(G980="","",VLOOKUP(J980,中子データ!$B$4:$P$4500,15,FALSE))</f>
        <v/>
      </c>
    </row>
    <row r="981" spans="1:56" x14ac:dyDescent="0.15">
      <c r="A981" s="7" t="str">
        <f>IF(G981="","",VLOOKUP(H981,マシン名!$B$4:$C$93,2,FALSE))</f>
        <v/>
      </c>
      <c r="B981" s="7" t="str">
        <f>IF(G981="","",VLOOKUP(I981,作業者名!$B$4:$C$100,2,FALSE))</f>
        <v/>
      </c>
      <c r="C981" s="7" t="str">
        <f>IF(G981="","",VLOOKUP(J981,中子データ!$B$4:$H$4500,2,FALSE))</f>
        <v/>
      </c>
      <c r="D981" s="8" t="str">
        <f>IF(G981="","",VLOOKUP(J981,中子データ!$B$4:$H$4500,4,FALSE))</f>
        <v/>
      </c>
      <c r="E981" s="231" t="str">
        <f t="shared" si="452"/>
        <v/>
      </c>
      <c r="G981" s="238"/>
      <c r="H981" s="247"/>
      <c r="I981" s="248"/>
      <c r="J981" s="245"/>
      <c r="K981" s="10"/>
      <c r="L981" s="10"/>
      <c r="M981" s="6"/>
      <c r="N981" s="6">
        <f t="shared" si="454"/>
        <v>0</v>
      </c>
      <c r="O981" s="250"/>
      <c r="P981" s="250"/>
      <c r="Q981" s="250"/>
      <c r="R981" s="250"/>
      <c r="S981" s="250"/>
      <c r="T981" s="250"/>
      <c r="U981" s="250"/>
      <c r="V981" s="250"/>
      <c r="W981" s="250"/>
      <c r="X981" s="250"/>
      <c r="Y981" s="250"/>
      <c r="Z981" s="4"/>
      <c r="AA981" s="429"/>
      <c r="AB981" s="457">
        <f t="shared" si="453"/>
        <v>0</v>
      </c>
      <c r="AC981" s="11"/>
      <c r="AD981" s="11"/>
      <c r="AE981" s="11"/>
      <c r="AF981" s="11"/>
      <c r="AG981" s="11"/>
      <c r="AH981" s="11"/>
      <c r="AI981" s="11"/>
      <c r="AJ981" s="12"/>
      <c r="AK981" s="445" t="str">
        <f>IF(G981="","",VLOOKUP(J981,中子データ!$B$4:$H$4500,3,FALSE))</f>
        <v/>
      </c>
      <c r="AL981" s="445" t="str">
        <f>IF(G981="","",VLOOKUP(J981,中子データ!$B$4:$H$4500,5,FALSE))</f>
        <v/>
      </c>
      <c r="AM981" s="445" t="str">
        <f>IF(G981="","",VLOOKUP(J981,中子データ!$B$4:$H$4500,6,FALSE))</f>
        <v/>
      </c>
      <c r="AN981" s="418"/>
      <c r="AO981" s="419"/>
      <c r="AP981" s="420"/>
      <c r="AQ981" s="421"/>
      <c r="AR981" s="420"/>
      <c r="AS981" s="436"/>
      <c r="AT981" s="436"/>
      <c r="AU981" s="422"/>
      <c r="AV981" s="11"/>
      <c r="AW981" s="11"/>
      <c r="AX981" s="410">
        <f t="shared" si="451"/>
        <v>0</v>
      </c>
      <c r="AY981" s="411" t="str">
        <f>IF(G981="","",VLOOKUP(J981,中子データ!$B$4:$M$5999,10,FALSE))</f>
        <v/>
      </c>
      <c r="AZ981" s="438" t="str">
        <f>IF(G981="","",VLOOKUP(J981,中子データ!$B$4:$M$5999,9,FALSE))</f>
        <v/>
      </c>
      <c r="BA981" s="412" t="str">
        <f>IF(AQ981="","",VLOOKUP(AQ981,作業者名!$B$4:$C$100,2,FALSE))</f>
        <v/>
      </c>
      <c r="BB981" s="412" t="str">
        <f>IF(AR981="","",VLOOKUP(AR981,作業者名!$B$4:$C$100,2,FALSE))</f>
        <v/>
      </c>
      <c r="BC981" s="412" t="str">
        <f>IF(G981="","",VLOOKUP(J981,中子データ!B$4:N$6004,12,FALSE))</f>
        <v/>
      </c>
      <c r="BD981" s="413" t="str">
        <f>IF(G981="","",VLOOKUP(J981,中子データ!$B$4:$P$4500,15,FALSE))</f>
        <v/>
      </c>
    </row>
    <row r="982" spans="1:56" x14ac:dyDescent="0.15">
      <c r="A982" s="7" t="str">
        <f>IF(G982="","",VLOOKUP(H982,マシン名!$B$4:$C$93,2,FALSE))</f>
        <v/>
      </c>
      <c r="B982" s="7" t="str">
        <f>IF(G982="","",VLOOKUP(I982,作業者名!$B$4:$C$100,2,FALSE))</f>
        <v/>
      </c>
      <c r="C982" s="7" t="str">
        <f>IF(G982="","",VLOOKUP(J982,中子データ!$B$4:$H$4500,2,FALSE))</f>
        <v/>
      </c>
      <c r="D982" s="8" t="str">
        <f>IF(G982="","",VLOOKUP(J982,中子データ!$B$4:$H$4500,4,FALSE))</f>
        <v/>
      </c>
      <c r="E982" s="231" t="str">
        <f>IF(G982="","",D982*K982-AB982)</f>
        <v/>
      </c>
      <c r="G982" s="238"/>
      <c r="H982" s="247"/>
      <c r="I982" s="248"/>
      <c r="J982" s="245"/>
      <c r="K982" s="10"/>
      <c r="L982" s="10"/>
      <c r="M982" s="6"/>
      <c r="N982" s="6">
        <f t="shared" si="454"/>
        <v>0</v>
      </c>
      <c r="O982" s="250"/>
      <c r="P982" s="250"/>
      <c r="Q982" s="250"/>
      <c r="R982" s="250"/>
      <c r="S982" s="250"/>
      <c r="T982" s="250"/>
      <c r="U982" s="250"/>
      <c r="V982" s="250"/>
      <c r="W982" s="250"/>
      <c r="X982" s="250"/>
      <c r="Y982" s="250"/>
      <c r="Z982" s="4"/>
      <c r="AA982" s="429"/>
      <c r="AB982" s="457">
        <f t="shared" si="453"/>
        <v>0</v>
      </c>
      <c r="AC982" s="11"/>
      <c r="AD982" s="11"/>
      <c r="AE982" s="11"/>
      <c r="AF982" s="11"/>
      <c r="AG982" s="11"/>
      <c r="AH982" s="11"/>
      <c r="AI982" s="11"/>
      <c r="AJ982" s="12"/>
      <c r="AK982" s="445" t="str">
        <f>IF(G982="","",VLOOKUP(J982,中子データ!$B$4:$H$4500,3,FALSE))</f>
        <v/>
      </c>
      <c r="AL982" s="445" t="str">
        <f>IF(G982="","",VLOOKUP(J982,中子データ!$B$4:$H$4500,5,FALSE))</f>
        <v/>
      </c>
      <c r="AM982" s="445" t="str">
        <f>IF(G982="","",VLOOKUP(J982,中子データ!$B$4:$H$4500,6,FALSE))</f>
        <v/>
      </c>
      <c r="AN982" s="418"/>
      <c r="AO982" s="419"/>
      <c r="AP982" s="420"/>
      <c r="AQ982" s="421"/>
      <c r="AR982" s="420"/>
      <c r="AS982" s="436"/>
      <c r="AT982" s="436"/>
      <c r="AU982" s="422"/>
      <c r="AV982" s="11"/>
      <c r="AW982" s="11"/>
      <c r="AX982" s="410">
        <f t="shared" si="451"/>
        <v>0</v>
      </c>
      <c r="AY982" s="411" t="str">
        <f>IF(G982="","",VLOOKUP(J982,中子データ!$B$4:$M$5999,10,FALSE))</f>
        <v/>
      </c>
      <c r="AZ982" s="438" t="str">
        <f>IF(G982="","",VLOOKUP(J982,中子データ!$B$4:$M$5999,9,FALSE))</f>
        <v/>
      </c>
      <c r="BA982" s="412" t="str">
        <f>IF(AQ982="","",VLOOKUP(AQ982,作業者名!$B$4:$C$100,2,FALSE))</f>
        <v/>
      </c>
      <c r="BB982" s="412" t="str">
        <f>IF(AR982="","",VLOOKUP(AR982,作業者名!$B$4:$C$100,2,FALSE))</f>
        <v/>
      </c>
      <c r="BC982" s="412" t="str">
        <f>IF(G982="","",VLOOKUP(J982,中子データ!B$4:N$6004,12,FALSE))</f>
        <v/>
      </c>
      <c r="BD982" s="413" t="str">
        <f>IF(G982="","",VLOOKUP(J982,中子データ!$B$4:$P$4500,15,FALSE))</f>
        <v/>
      </c>
    </row>
    <row r="983" spans="1:56" x14ac:dyDescent="0.15">
      <c r="A983" s="7" t="str">
        <f>IF(G983="","",VLOOKUP(H983,マシン名!$B$4:$C$93,2,FALSE))</f>
        <v/>
      </c>
      <c r="B983" s="7" t="str">
        <f>IF(G983="","",VLOOKUP(I983,作業者名!$B$4:$C$100,2,FALSE))</f>
        <v/>
      </c>
      <c r="C983" s="7" t="str">
        <f>IF(G983="","",VLOOKUP(J983,中子データ!$B$4:$H$4500,2,FALSE))</f>
        <v/>
      </c>
      <c r="D983" s="8" t="str">
        <f>IF(G983="","",VLOOKUP(J983,中子データ!$B$4:$H$4500,4,FALSE))</f>
        <v/>
      </c>
      <c r="E983" s="231" t="str">
        <f>IF(G983="","",D983*K983-AB983)</f>
        <v/>
      </c>
      <c r="G983" s="238"/>
      <c r="H983" s="247"/>
      <c r="I983" s="248"/>
      <c r="J983" s="245"/>
      <c r="K983" s="10"/>
      <c r="L983" s="10"/>
      <c r="M983" s="6"/>
      <c r="N983" s="6">
        <f>L983-SUM(O983:Z983)</f>
        <v>0</v>
      </c>
      <c r="O983" s="250"/>
      <c r="P983" s="250"/>
      <c r="Q983" s="250"/>
      <c r="R983" s="250"/>
      <c r="S983" s="250"/>
      <c r="T983" s="250"/>
      <c r="U983" s="250"/>
      <c r="V983" s="250"/>
      <c r="W983" s="250"/>
      <c r="X983" s="250"/>
      <c r="Y983" s="250"/>
      <c r="Z983" s="4"/>
      <c r="AA983" s="429"/>
      <c r="AB983" s="457">
        <f t="shared" si="453"/>
        <v>0</v>
      </c>
      <c r="AC983" s="11"/>
      <c r="AD983" s="11"/>
      <c r="AE983" s="11"/>
      <c r="AF983" s="11"/>
      <c r="AG983" s="11"/>
      <c r="AH983" s="11"/>
      <c r="AI983" s="11"/>
      <c r="AJ983" s="12"/>
      <c r="AK983" s="445" t="str">
        <f>IF(G983="","",VLOOKUP(J983,中子データ!$B$4:$H$4500,3,FALSE))</f>
        <v/>
      </c>
      <c r="AL983" s="445" t="str">
        <f>IF(G983="","",VLOOKUP(J983,中子データ!$B$4:$H$4500,5,FALSE))</f>
        <v/>
      </c>
      <c r="AM983" s="445" t="str">
        <f>IF(G983="","",VLOOKUP(J983,中子データ!$B$4:$H$4500,6,FALSE))</f>
        <v/>
      </c>
      <c r="AN983" s="418"/>
      <c r="AO983" s="419"/>
      <c r="AP983" s="420"/>
      <c r="AQ983" s="421"/>
      <c r="AR983" s="420"/>
      <c r="AS983" s="436"/>
      <c r="AT983" s="436"/>
      <c r="AU983" s="422"/>
      <c r="AV983" s="11"/>
      <c r="AW983" s="11"/>
      <c r="AX983" s="410">
        <f t="shared" si="451"/>
        <v>0</v>
      </c>
      <c r="AY983" s="411" t="str">
        <f>IF(G983="","",VLOOKUP(J983,中子データ!$B$4:$M$5999,10,FALSE))</f>
        <v/>
      </c>
      <c r="AZ983" s="438" t="str">
        <f>IF(G983="","",VLOOKUP(J983,中子データ!$B$4:$M$5999,9,FALSE))</f>
        <v/>
      </c>
      <c r="BA983" s="412" t="str">
        <f>IF(AQ983="","",VLOOKUP(AQ983,作業者名!$B$4:$C$100,2,FALSE))</f>
        <v/>
      </c>
      <c r="BB983" s="412" t="str">
        <f>IF(AR983="","",VLOOKUP(AR983,作業者名!$B$4:$C$100,2,FALSE))</f>
        <v/>
      </c>
      <c r="BC983" s="412" t="str">
        <f>IF(G983="","",VLOOKUP(J983,中子データ!B$4:N$6004,12,FALSE))</f>
        <v/>
      </c>
      <c r="BD983" s="413" t="str">
        <f>IF(G983="","",VLOOKUP(J983,中子データ!$B$4:$P$4500,15,FALSE))</f>
        <v/>
      </c>
    </row>
    <row r="984" spans="1:56" x14ac:dyDescent="0.15">
      <c r="A984" s="7" t="str">
        <f>IF(G984="","",VLOOKUP(H984,マシン名!$B$4:$C$93,2,FALSE))</f>
        <v/>
      </c>
      <c r="B984" s="7" t="str">
        <f>IF(G984="","",VLOOKUP(I984,作業者名!$B$4:$C$100,2,FALSE))</f>
        <v/>
      </c>
      <c r="C984" s="7" t="str">
        <f>IF(G984="","",VLOOKUP(J984,中子データ!$B$4:$H$4500,2,FALSE))</f>
        <v/>
      </c>
      <c r="D984" s="8" t="str">
        <f>IF(G984="","",VLOOKUP(J984,中子データ!$B$4:$H$4500,4,FALSE))</f>
        <v/>
      </c>
      <c r="E984" s="231" t="str">
        <f t="shared" si="452"/>
        <v/>
      </c>
      <c r="G984" s="238"/>
      <c r="H984" s="247"/>
      <c r="I984" s="248"/>
      <c r="J984" s="245"/>
      <c r="K984" s="10"/>
      <c r="L984" s="10"/>
      <c r="M984" s="6"/>
      <c r="N984" s="6">
        <f t="shared" si="454"/>
        <v>0</v>
      </c>
      <c r="O984" s="250"/>
      <c r="P984" s="250"/>
      <c r="Q984" s="250"/>
      <c r="R984" s="250"/>
      <c r="S984" s="250"/>
      <c r="T984" s="250"/>
      <c r="U984" s="250"/>
      <c r="V984" s="250"/>
      <c r="W984" s="250"/>
      <c r="X984" s="250"/>
      <c r="Y984" s="250"/>
      <c r="Z984" s="4"/>
      <c r="AA984" s="429"/>
      <c r="AB984" s="457">
        <f t="shared" si="453"/>
        <v>0</v>
      </c>
      <c r="AC984" s="11"/>
      <c r="AD984" s="11"/>
      <c r="AE984" s="11"/>
      <c r="AF984" s="11"/>
      <c r="AG984" s="11"/>
      <c r="AH984" s="11"/>
      <c r="AI984" s="11"/>
      <c r="AJ984" s="12"/>
      <c r="AK984" s="445" t="str">
        <f>IF(G984="","",VLOOKUP(J984,中子データ!$B$4:$H$4500,3,FALSE))</f>
        <v/>
      </c>
      <c r="AL984" s="445" t="str">
        <f>IF(G984="","",VLOOKUP(J984,中子データ!$B$4:$H$4500,5,FALSE))</f>
        <v/>
      </c>
      <c r="AM984" s="445" t="str">
        <f>IF(G984="","",VLOOKUP(J984,中子データ!$B$4:$H$4500,6,FALSE))</f>
        <v/>
      </c>
      <c r="AN984" s="418"/>
      <c r="AO984" s="419"/>
      <c r="AP984" s="420"/>
      <c r="AQ984" s="421"/>
      <c r="AR984" s="420"/>
      <c r="AS984" s="436"/>
      <c r="AT984" s="436"/>
      <c r="AU984" s="422"/>
      <c r="AV984" s="11"/>
      <c r="AW984" s="11"/>
      <c r="AX984" s="410">
        <f t="shared" si="451"/>
        <v>0</v>
      </c>
      <c r="AY984" s="411" t="str">
        <f>IF(G984="","",VLOOKUP(J984,中子データ!$B$4:$M$5999,10,FALSE))</f>
        <v/>
      </c>
      <c r="AZ984" s="438" t="str">
        <f>IF(G984="","",VLOOKUP(J984,中子データ!$B$4:$M$5999,9,FALSE))</f>
        <v/>
      </c>
      <c r="BA984" s="412" t="str">
        <f>IF(AQ984="","",VLOOKUP(AQ984,作業者名!$B$4:$C$100,2,FALSE))</f>
        <v/>
      </c>
      <c r="BB984" s="412" t="str">
        <f>IF(AR984="","",VLOOKUP(AR984,作業者名!$B$4:$C$100,2,FALSE))</f>
        <v/>
      </c>
      <c r="BC984" s="412" t="str">
        <f>IF(G984="","",VLOOKUP(J984,中子データ!B$4:N$6004,12,FALSE))</f>
        <v/>
      </c>
      <c r="BD984" s="413" t="str">
        <f>IF(G984="","",VLOOKUP(J984,中子データ!$B$4:$P$4500,15,FALSE))</f>
        <v/>
      </c>
    </row>
    <row r="985" spans="1:56" x14ac:dyDescent="0.15">
      <c r="A985" s="7" t="str">
        <f>IF(G985="","",VLOOKUP(H985,マシン名!$B$4:$C$93,2,FALSE))</f>
        <v/>
      </c>
      <c r="B985" s="7" t="str">
        <f>IF(G985="","",VLOOKUP(I985,作業者名!$B$4:$C$100,2,FALSE))</f>
        <v/>
      </c>
      <c r="C985" s="7" t="str">
        <f>IF(G985="","",VLOOKUP(J985,中子データ!$B$4:$H$4500,2,FALSE))</f>
        <v/>
      </c>
      <c r="D985" s="8" t="str">
        <f>IF(G985="","",VLOOKUP(J985,中子データ!$B$4:$H$4500,4,FALSE))</f>
        <v/>
      </c>
      <c r="E985" s="231" t="str">
        <f t="shared" si="452"/>
        <v/>
      </c>
      <c r="G985" s="238"/>
      <c r="H985" s="247"/>
      <c r="I985" s="248"/>
      <c r="J985" s="245"/>
      <c r="K985" s="10"/>
      <c r="L985" s="10"/>
      <c r="M985" s="6"/>
      <c r="N985" s="6">
        <f>L985-SUM(O985:Z985)</f>
        <v>0</v>
      </c>
      <c r="O985" s="250"/>
      <c r="P985" s="250"/>
      <c r="Q985" s="250"/>
      <c r="R985" s="250"/>
      <c r="S985" s="250"/>
      <c r="T985" s="250"/>
      <c r="U985" s="250"/>
      <c r="V985" s="250"/>
      <c r="W985" s="250"/>
      <c r="X985" s="250"/>
      <c r="Y985" s="250"/>
      <c r="Z985" s="4"/>
      <c r="AA985" s="429"/>
      <c r="AB985" s="457">
        <f t="shared" si="453"/>
        <v>0</v>
      </c>
      <c r="AC985" s="11"/>
      <c r="AD985" s="11"/>
      <c r="AE985" s="11"/>
      <c r="AF985" s="11"/>
      <c r="AG985" s="11"/>
      <c r="AH985" s="11"/>
      <c r="AI985" s="11"/>
      <c r="AJ985" s="12"/>
      <c r="AK985" s="445" t="str">
        <f>IF(G985="","",VLOOKUP(J985,中子データ!$B$4:$H$4500,3,FALSE))</f>
        <v/>
      </c>
      <c r="AL985" s="445" t="str">
        <f>IF(G985="","",VLOOKUP(J985,中子データ!$B$4:$H$4500,5,FALSE))</f>
        <v/>
      </c>
      <c r="AM985" s="445" t="str">
        <f>IF(G985="","",VLOOKUP(J985,中子データ!$B$4:$H$4500,6,FALSE))</f>
        <v/>
      </c>
      <c r="AN985" s="418"/>
      <c r="AO985" s="419"/>
      <c r="AP985" s="420"/>
      <c r="AQ985" s="421"/>
      <c r="AR985" s="420"/>
      <c r="AS985" s="436"/>
      <c r="AT985" s="436"/>
      <c r="AU985" s="422"/>
      <c r="AV985" s="11"/>
      <c r="AW985" s="11"/>
      <c r="AX985" s="410">
        <f t="shared" si="451"/>
        <v>0</v>
      </c>
      <c r="AY985" s="411" t="str">
        <f>IF(G985="","",VLOOKUP(J985,中子データ!$B$4:$M$5999,10,FALSE))</f>
        <v/>
      </c>
      <c r="AZ985" s="438" t="str">
        <f>IF(G985="","",VLOOKUP(J985,中子データ!$B$4:$M$5999,9,FALSE))</f>
        <v/>
      </c>
      <c r="BA985" s="412" t="str">
        <f>IF(AQ985="","",VLOOKUP(AQ985,作業者名!$B$4:$C$100,2,FALSE))</f>
        <v/>
      </c>
      <c r="BB985" s="412" t="str">
        <f>IF(AR985="","",VLOOKUP(AR985,作業者名!$B$4:$C$100,2,FALSE))</f>
        <v/>
      </c>
      <c r="BC985" s="412" t="str">
        <f>IF(G985="","",VLOOKUP(J985,中子データ!B$4:N$6004,12,FALSE))</f>
        <v/>
      </c>
      <c r="BD985" s="413" t="str">
        <f>IF(G985="","",VLOOKUP(J985,中子データ!$B$4:$P$4500,15,FALSE))</f>
        <v/>
      </c>
    </row>
    <row r="986" spans="1:56" x14ac:dyDescent="0.15">
      <c r="A986" s="7" t="str">
        <f>IF(G986="","",VLOOKUP(H986,マシン名!$B$4:$C$93,2,FALSE))</f>
        <v/>
      </c>
      <c r="B986" s="7" t="str">
        <f>IF(G986="","",VLOOKUP(I986,作業者名!$B$4:$C$100,2,FALSE))</f>
        <v/>
      </c>
      <c r="C986" s="7" t="str">
        <f>IF(G986="","",VLOOKUP(J986,中子データ!$B$4:$H$4500,2,FALSE))</f>
        <v/>
      </c>
      <c r="D986" s="8" t="str">
        <f>IF(G986="","",VLOOKUP(J986,中子データ!$B$4:$H$4500,4,FALSE))</f>
        <v/>
      </c>
      <c r="E986" s="231" t="str">
        <f t="shared" si="452"/>
        <v/>
      </c>
      <c r="G986" s="238"/>
      <c r="H986" s="247"/>
      <c r="I986" s="248"/>
      <c r="J986" s="245"/>
      <c r="K986" s="10"/>
      <c r="L986" s="10"/>
      <c r="M986" s="6"/>
      <c r="N986" s="6">
        <f t="shared" si="454"/>
        <v>0</v>
      </c>
      <c r="O986" s="250"/>
      <c r="P986" s="250"/>
      <c r="Q986" s="250"/>
      <c r="R986" s="250"/>
      <c r="S986" s="250"/>
      <c r="T986" s="250"/>
      <c r="U986" s="250"/>
      <c r="V986" s="250"/>
      <c r="W986" s="250"/>
      <c r="X986" s="250"/>
      <c r="Y986" s="250"/>
      <c r="Z986" s="4"/>
      <c r="AA986" s="429"/>
      <c r="AB986" s="457">
        <f t="shared" si="453"/>
        <v>0</v>
      </c>
      <c r="AC986" s="11"/>
      <c r="AD986" s="11"/>
      <c r="AE986" s="11"/>
      <c r="AF986" s="11"/>
      <c r="AG986" s="11"/>
      <c r="AH986" s="11"/>
      <c r="AI986" s="11"/>
      <c r="AJ986" s="12"/>
      <c r="AK986" s="445" t="str">
        <f>IF(G986="","",VLOOKUP(J986,中子データ!$B$4:$H$4500,3,FALSE))</f>
        <v/>
      </c>
      <c r="AL986" s="445" t="str">
        <f>IF(G986="","",VLOOKUP(J986,中子データ!$B$4:$H$4500,5,FALSE))</f>
        <v/>
      </c>
      <c r="AM986" s="445" t="str">
        <f>IF(G986="","",VLOOKUP(J986,中子データ!$B$4:$H$4500,6,FALSE))</f>
        <v/>
      </c>
      <c r="AN986" s="418"/>
      <c r="AO986" s="419"/>
      <c r="AP986" s="420"/>
      <c r="AQ986" s="421"/>
      <c r="AR986" s="420"/>
      <c r="AS986" s="436"/>
      <c r="AT986" s="436"/>
      <c r="AU986" s="422"/>
      <c r="AV986" s="11"/>
      <c r="AW986" s="11"/>
      <c r="AX986" s="410">
        <f t="shared" si="451"/>
        <v>0</v>
      </c>
      <c r="AY986" s="411" t="str">
        <f>IF(G986="","",VLOOKUP(J986,中子データ!$B$4:$M$5999,10,FALSE))</f>
        <v/>
      </c>
      <c r="AZ986" s="438" t="str">
        <f>IF(G986="","",VLOOKUP(J986,中子データ!$B$4:$M$5999,9,FALSE))</f>
        <v/>
      </c>
      <c r="BA986" s="412" t="str">
        <f>IF(AQ986="","",VLOOKUP(AQ986,作業者名!$B$4:$C$100,2,FALSE))</f>
        <v/>
      </c>
      <c r="BB986" s="412" t="str">
        <f>IF(AR986="","",VLOOKUP(AR986,作業者名!$B$4:$C$100,2,FALSE))</f>
        <v/>
      </c>
      <c r="BC986" s="412" t="str">
        <f>IF(G986="","",VLOOKUP(J986,中子データ!B$4:N$6004,12,FALSE))</f>
        <v/>
      </c>
      <c r="BD986" s="413" t="str">
        <f>IF(G986="","",VLOOKUP(J986,中子データ!$B$4:$P$4500,15,FALSE))</f>
        <v/>
      </c>
    </row>
    <row r="987" spans="1:56" x14ac:dyDescent="0.15">
      <c r="A987" s="7" t="str">
        <f>IF(G987="","",VLOOKUP(H987,マシン名!$B$4:$C$93,2,FALSE))</f>
        <v/>
      </c>
      <c r="B987" s="7" t="str">
        <f>IF(G987="","",VLOOKUP(I987,作業者名!$B$4:$C$100,2,FALSE))</f>
        <v/>
      </c>
      <c r="C987" s="7" t="str">
        <f>IF(G987="","",VLOOKUP(J987,中子データ!$B$4:$H$4500,2,FALSE))</f>
        <v/>
      </c>
      <c r="D987" s="8" t="str">
        <f>IF(G987="","",VLOOKUP(J987,中子データ!$B$4:$H$4500,4,FALSE))</f>
        <v/>
      </c>
      <c r="E987" s="231" t="str">
        <f t="shared" si="452"/>
        <v/>
      </c>
      <c r="G987" s="238"/>
      <c r="H987" s="247"/>
      <c r="I987" s="248"/>
      <c r="J987" s="245"/>
      <c r="K987" s="10"/>
      <c r="L987" s="10"/>
      <c r="M987" s="6"/>
      <c r="N987" s="6">
        <f t="shared" ref="N987:N994" si="455">L987-SUM(O987:Z987)</f>
        <v>0</v>
      </c>
      <c r="O987" s="250"/>
      <c r="P987" s="250"/>
      <c r="Q987" s="250"/>
      <c r="R987" s="250"/>
      <c r="S987" s="250"/>
      <c r="T987" s="250"/>
      <c r="U987" s="250"/>
      <c r="V987" s="250"/>
      <c r="W987" s="250"/>
      <c r="X987" s="250"/>
      <c r="Y987" s="250"/>
      <c r="Z987" s="4"/>
      <c r="AA987" s="429"/>
      <c r="AB987" s="457">
        <f t="shared" si="453"/>
        <v>0</v>
      </c>
      <c r="AC987" s="11"/>
      <c r="AD987" s="11"/>
      <c r="AE987" s="11"/>
      <c r="AF987" s="11"/>
      <c r="AG987" s="11"/>
      <c r="AH987" s="11"/>
      <c r="AI987" s="11"/>
      <c r="AJ987" s="12"/>
      <c r="AK987" s="445" t="str">
        <f>IF(G987="","",VLOOKUP(J987,中子データ!$B$4:$H$4500,3,FALSE))</f>
        <v/>
      </c>
      <c r="AL987" s="445" t="str">
        <f>IF(G987="","",VLOOKUP(J987,中子データ!$B$4:$H$4500,5,FALSE))</f>
        <v/>
      </c>
      <c r="AM987" s="445" t="str">
        <f>IF(G987="","",VLOOKUP(J987,中子データ!$B$4:$H$4500,6,FALSE))</f>
        <v/>
      </c>
      <c r="AN987" s="418"/>
      <c r="AO987" s="419"/>
      <c r="AP987" s="420"/>
      <c r="AQ987" s="421"/>
      <c r="AR987" s="420"/>
      <c r="AS987" s="436"/>
      <c r="AT987" s="436"/>
      <c r="AU987" s="422"/>
      <c r="AV987" s="11"/>
      <c r="AW987" s="11"/>
      <c r="AX987" s="410">
        <f t="shared" si="451"/>
        <v>0</v>
      </c>
      <c r="AY987" s="411" t="str">
        <f>IF(G987="","",VLOOKUP(J987,中子データ!$B$4:$M$5999,10,FALSE))</f>
        <v/>
      </c>
      <c r="AZ987" s="438" t="str">
        <f>IF(G987="","",VLOOKUP(J987,中子データ!$B$4:$M$5999,9,FALSE))</f>
        <v/>
      </c>
      <c r="BA987" s="412" t="str">
        <f>IF(AQ987="","",VLOOKUP(AQ987,作業者名!$B$4:$C$100,2,FALSE))</f>
        <v/>
      </c>
      <c r="BB987" s="412" t="str">
        <f>IF(AR987="","",VLOOKUP(AR987,作業者名!$B$4:$C$100,2,FALSE))</f>
        <v/>
      </c>
      <c r="BC987" s="412" t="str">
        <f>IF(G987="","",VLOOKUP(J987,中子データ!B$4:N$6004,12,FALSE))</f>
        <v/>
      </c>
      <c r="BD987" s="413" t="str">
        <f>IF(G987="","",VLOOKUP(J987,中子データ!$B$4:$P$4500,15,FALSE))</f>
        <v/>
      </c>
    </row>
    <row r="988" spans="1:56" x14ac:dyDescent="0.15">
      <c r="A988" s="7" t="str">
        <f>IF(G988="","",VLOOKUP(H988,マシン名!$B$4:$C$93,2,FALSE))</f>
        <v/>
      </c>
      <c r="B988" s="7" t="str">
        <f>IF(G988="","",VLOOKUP(I988,作業者名!$B$4:$C$100,2,FALSE))</f>
        <v/>
      </c>
      <c r="C988" s="7" t="str">
        <f>IF(G988="","",VLOOKUP(J988,中子データ!$B$4:$H$4500,2,FALSE))</f>
        <v/>
      </c>
      <c r="D988" s="8" t="str">
        <f>IF(G988="","",VLOOKUP(J988,中子データ!$B$4:$H$4500,4,FALSE))</f>
        <v/>
      </c>
      <c r="E988" s="231" t="str">
        <f t="shared" si="452"/>
        <v/>
      </c>
      <c r="G988" s="238"/>
      <c r="H988" s="247"/>
      <c r="I988" s="248"/>
      <c r="J988" s="245"/>
      <c r="K988" s="10"/>
      <c r="L988" s="10"/>
      <c r="M988" s="6"/>
      <c r="N988" s="6">
        <f t="shared" si="455"/>
        <v>0</v>
      </c>
      <c r="O988" s="250"/>
      <c r="P988" s="250"/>
      <c r="Q988" s="250"/>
      <c r="R988" s="250"/>
      <c r="S988" s="250"/>
      <c r="T988" s="250"/>
      <c r="U988" s="250"/>
      <c r="V988" s="250"/>
      <c r="W988" s="250"/>
      <c r="X988" s="250"/>
      <c r="Y988" s="250"/>
      <c r="Z988" s="4"/>
      <c r="AA988" s="429"/>
      <c r="AB988" s="457">
        <f t="shared" si="453"/>
        <v>0</v>
      </c>
      <c r="AC988" s="11"/>
      <c r="AD988" s="11"/>
      <c r="AE988" s="11"/>
      <c r="AF988" s="11"/>
      <c r="AG988" s="11"/>
      <c r="AH988" s="11"/>
      <c r="AI988" s="11"/>
      <c r="AJ988" s="12"/>
      <c r="AK988" s="445" t="str">
        <f>IF(G988="","",VLOOKUP(J988,中子データ!$B$4:$H$4500,3,FALSE))</f>
        <v/>
      </c>
      <c r="AL988" s="445" t="str">
        <f>IF(G988="","",VLOOKUP(J988,中子データ!$B$4:$H$4500,5,FALSE))</f>
        <v/>
      </c>
      <c r="AM988" s="445" t="str">
        <f>IF(G988="","",VLOOKUP(J988,中子データ!$B$4:$H$4500,6,FALSE))</f>
        <v/>
      </c>
      <c r="AN988" s="418"/>
      <c r="AO988" s="419"/>
      <c r="AP988" s="420"/>
      <c r="AQ988" s="421"/>
      <c r="AR988" s="420"/>
      <c r="AS988" s="436"/>
      <c r="AT988" s="436"/>
      <c r="AU988" s="422"/>
      <c r="AV988" s="11"/>
      <c r="AW988" s="11"/>
      <c r="AX988" s="410">
        <f t="shared" si="451"/>
        <v>0</v>
      </c>
      <c r="AY988" s="411" t="str">
        <f>IF(G988="","",VLOOKUP(J988,中子データ!$B$4:$M$5999,10,FALSE))</f>
        <v/>
      </c>
      <c r="AZ988" s="438" t="str">
        <f>IF(G988="","",VLOOKUP(J988,中子データ!$B$4:$M$5999,9,FALSE))</f>
        <v/>
      </c>
      <c r="BA988" s="412" t="str">
        <f>IF(AQ988="","",VLOOKUP(AQ988,作業者名!$B$4:$C$100,2,FALSE))</f>
        <v/>
      </c>
      <c r="BB988" s="412" t="str">
        <f>IF(AR988="","",VLOOKUP(AR988,作業者名!$B$4:$C$100,2,FALSE))</f>
        <v/>
      </c>
      <c r="BC988" s="412" t="str">
        <f>IF(G988="","",VLOOKUP(J988,中子データ!B$4:N$6004,12,FALSE))</f>
        <v/>
      </c>
      <c r="BD988" s="413" t="str">
        <f>IF(G988="","",VLOOKUP(J988,中子データ!$B$4:$P$4500,15,FALSE))</f>
        <v/>
      </c>
    </row>
    <row r="989" spans="1:56" x14ac:dyDescent="0.15">
      <c r="A989" s="7" t="str">
        <f>IF(G989="","",VLOOKUP(H989,マシン名!$B$4:$C$93,2,FALSE))</f>
        <v/>
      </c>
      <c r="B989" s="7" t="str">
        <f>IF(G989="","",VLOOKUP(I989,作業者名!$B$4:$C$100,2,FALSE))</f>
        <v/>
      </c>
      <c r="C989" s="7" t="str">
        <f>IF(G989="","",VLOOKUP(J989,中子データ!$B$4:$H$4500,2,FALSE))</f>
        <v/>
      </c>
      <c r="D989" s="8" t="str">
        <f>IF(G989="","",VLOOKUP(J989,中子データ!$B$4:$H$4500,4,FALSE))</f>
        <v/>
      </c>
      <c r="E989" s="231" t="str">
        <f t="shared" si="452"/>
        <v/>
      </c>
      <c r="G989" s="238"/>
      <c r="H989" s="9"/>
      <c r="I989" s="9"/>
      <c r="J989" s="9"/>
      <c r="K989" s="10"/>
      <c r="L989" s="10"/>
      <c r="M989" s="6"/>
      <c r="N989" s="6">
        <f t="shared" si="455"/>
        <v>0</v>
      </c>
      <c r="O989" s="250"/>
      <c r="P989" s="250"/>
      <c r="Q989" s="250"/>
      <c r="R989" s="250"/>
      <c r="S989" s="250"/>
      <c r="T989" s="250"/>
      <c r="U989" s="250"/>
      <c r="V989" s="250"/>
      <c r="W989" s="250"/>
      <c r="X989" s="250"/>
      <c r="Y989" s="250"/>
      <c r="Z989" s="4"/>
      <c r="AA989" s="429"/>
      <c r="AB989" s="457">
        <f t="shared" si="453"/>
        <v>0</v>
      </c>
      <c r="AC989" s="11"/>
      <c r="AD989" s="11"/>
      <c r="AE989" s="11"/>
      <c r="AF989" s="11"/>
      <c r="AG989" s="11"/>
      <c r="AH989" s="11"/>
      <c r="AI989" s="11"/>
      <c r="AJ989" s="12"/>
      <c r="AK989" s="445" t="str">
        <f>IF(G989="","",VLOOKUP(J989,中子データ!$B$4:$H$4500,3,FALSE))</f>
        <v/>
      </c>
      <c r="AL989" s="445" t="str">
        <f>IF(G989="","",VLOOKUP(J989,中子データ!$B$4:$H$4500,5,FALSE))</f>
        <v/>
      </c>
      <c r="AM989" s="445" t="str">
        <f>IF(G989="","",VLOOKUP(J989,中子データ!$B$4:$H$4500,6,FALSE))</f>
        <v/>
      </c>
      <c r="AN989" s="418"/>
      <c r="AO989" s="419"/>
      <c r="AP989" s="420"/>
      <c r="AQ989" s="421"/>
      <c r="AR989" s="420"/>
      <c r="AS989" s="436"/>
      <c r="AT989" s="436"/>
      <c r="AU989" s="422"/>
      <c r="AV989" s="11"/>
      <c r="AW989" s="11"/>
      <c r="AX989" s="410">
        <f t="shared" si="451"/>
        <v>0</v>
      </c>
      <c r="AY989" s="411" t="str">
        <f>IF(G989="","",VLOOKUP(J989,中子データ!$B$4:$M$5999,10,FALSE))</f>
        <v/>
      </c>
      <c r="AZ989" s="438" t="str">
        <f>IF(G989="","",VLOOKUP(J989,中子データ!$B$4:$M$5999,9,FALSE))</f>
        <v/>
      </c>
      <c r="BA989" s="412" t="str">
        <f>IF(AQ989="","",VLOOKUP(AQ989,作業者名!$B$4:$C$100,2,FALSE))</f>
        <v/>
      </c>
      <c r="BB989" s="412" t="str">
        <f>IF(AR989="","",VLOOKUP(AR989,作業者名!$B$4:$C$100,2,FALSE))</f>
        <v/>
      </c>
      <c r="BC989" s="412" t="str">
        <f>IF(G989="","",VLOOKUP(J989,中子データ!B$4:N$6004,12,FALSE))</f>
        <v/>
      </c>
      <c r="BD989" s="413" t="str">
        <f>IF(G989="","",VLOOKUP(J989,中子データ!$B$4:$P$4500,15,FALSE))</f>
        <v/>
      </c>
    </row>
    <row r="990" spans="1:56" x14ac:dyDescent="0.15">
      <c r="A990" s="7" t="str">
        <f>IF(G990="","",VLOOKUP(H990,マシン名!$B$4:$C$93,2,FALSE))</f>
        <v/>
      </c>
      <c r="B990" s="7" t="str">
        <f>IF(G990="","",VLOOKUP(I990,作業者名!$B$4:$C$100,2,FALSE))</f>
        <v/>
      </c>
      <c r="C990" s="7" t="str">
        <f>IF(G990="","",VLOOKUP(J990,中子データ!$B$4:$H$4500,2,FALSE))</f>
        <v/>
      </c>
      <c r="D990" s="8" t="str">
        <f>IF(G990="","",VLOOKUP(J990,中子データ!$B$4:$H$4500,4,FALSE))</f>
        <v/>
      </c>
      <c r="E990" s="231" t="str">
        <f t="shared" si="452"/>
        <v/>
      </c>
      <c r="G990" s="238"/>
      <c r="H990" s="247"/>
      <c r="I990" s="248"/>
      <c r="J990" s="245"/>
      <c r="K990" s="10"/>
      <c r="L990" s="10"/>
      <c r="M990" s="6"/>
      <c r="N990" s="6">
        <f t="shared" si="455"/>
        <v>0</v>
      </c>
      <c r="O990" s="250"/>
      <c r="P990" s="250"/>
      <c r="Q990" s="250"/>
      <c r="R990" s="250"/>
      <c r="S990" s="250"/>
      <c r="T990" s="250"/>
      <c r="U990" s="250"/>
      <c r="V990" s="250"/>
      <c r="W990" s="250"/>
      <c r="X990" s="250"/>
      <c r="Y990" s="250"/>
      <c r="Z990" s="4"/>
      <c r="AA990" s="429"/>
      <c r="AB990" s="457">
        <f t="shared" si="453"/>
        <v>0</v>
      </c>
      <c r="AC990" s="11"/>
      <c r="AD990" s="11"/>
      <c r="AE990" s="11"/>
      <c r="AF990" s="11"/>
      <c r="AG990" s="11"/>
      <c r="AH990" s="11"/>
      <c r="AI990" s="11"/>
      <c r="AJ990" s="12"/>
      <c r="AK990" s="445" t="str">
        <f>IF(G990="","",VLOOKUP(J990,中子データ!$B$4:$H$4500,3,FALSE))</f>
        <v/>
      </c>
      <c r="AL990" s="445" t="str">
        <f>IF(G990="","",VLOOKUP(J990,中子データ!$B$4:$H$4500,5,FALSE))</f>
        <v/>
      </c>
      <c r="AM990" s="445" t="str">
        <f>IF(G990="","",VLOOKUP(J990,中子データ!$B$4:$H$4500,6,FALSE))</f>
        <v/>
      </c>
      <c r="AN990" s="418"/>
      <c r="AO990" s="419"/>
      <c r="AP990" s="420"/>
      <c r="AQ990" s="421"/>
      <c r="AR990" s="420"/>
      <c r="AS990" s="436"/>
      <c r="AT990" s="436"/>
      <c r="AU990" s="422"/>
      <c r="AV990" s="11"/>
      <c r="AW990" s="11"/>
      <c r="AX990" s="410">
        <f t="shared" si="451"/>
        <v>0</v>
      </c>
      <c r="AY990" s="411" t="str">
        <f>IF(G990="","",VLOOKUP(J990,中子データ!$B$4:$M$5999,10,FALSE))</f>
        <v/>
      </c>
      <c r="AZ990" s="438" t="str">
        <f>IF(G990="","",VLOOKUP(J990,中子データ!$B$4:$M$5999,9,FALSE))</f>
        <v/>
      </c>
      <c r="BA990" s="412" t="str">
        <f>IF(AQ990="","",VLOOKUP(AQ990,作業者名!$B$4:$C$100,2,FALSE))</f>
        <v/>
      </c>
      <c r="BB990" s="412" t="str">
        <f>IF(AR990="","",VLOOKUP(AR990,作業者名!$B$4:$C$100,2,FALSE))</f>
        <v/>
      </c>
      <c r="BC990" s="412" t="str">
        <f>IF(G990="","",VLOOKUP(J990,中子データ!B$4:N$6004,12,FALSE))</f>
        <v/>
      </c>
      <c r="BD990" s="413" t="str">
        <f>IF(G990="","",VLOOKUP(J990,中子データ!$B$4:$P$4500,15,FALSE))</f>
        <v/>
      </c>
    </row>
    <row r="991" spans="1:56" x14ac:dyDescent="0.15">
      <c r="A991" s="7" t="str">
        <f>IF(G991="","",VLOOKUP(H991,マシン名!$B$4:$C$93,2,FALSE))</f>
        <v/>
      </c>
      <c r="B991" s="7" t="str">
        <f>IF(G991="","",VLOOKUP(I991,作業者名!$B$4:$C$100,2,FALSE))</f>
        <v/>
      </c>
      <c r="C991" s="7" t="str">
        <f>IF(G991="","",VLOOKUP(J991,中子データ!$B$4:$H$4500,2,FALSE))</f>
        <v/>
      </c>
      <c r="D991" s="8" t="str">
        <f>IF(G991="","",VLOOKUP(J991,中子データ!$B$4:$H$4500,4,FALSE))</f>
        <v/>
      </c>
      <c r="E991" s="231" t="str">
        <f t="shared" si="452"/>
        <v/>
      </c>
      <c r="G991" s="238"/>
      <c r="H991" s="247"/>
      <c r="I991" s="248"/>
      <c r="J991" s="245"/>
      <c r="K991" s="10"/>
      <c r="L991" s="10"/>
      <c r="M991" s="6"/>
      <c r="N991" s="6">
        <f t="shared" si="455"/>
        <v>0</v>
      </c>
      <c r="O991" s="250"/>
      <c r="P991" s="250"/>
      <c r="Q991" s="250"/>
      <c r="R991" s="250"/>
      <c r="S991" s="250"/>
      <c r="T991" s="250"/>
      <c r="U991" s="250"/>
      <c r="V991" s="250"/>
      <c r="W991" s="250"/>
      <c r="X991" s="250"/>
      <c r="Y991" s="250"/>
      <c r="Z991" s="4"/>
      <c r="AA991" s="429"/>
      <c r="AB991" s="457">
        <f t="shared" si="453"/>
        <v>0</v>
      </c>
      <c r="AC991" s="11"/>
      <c r="AD991" s="11"/>
      <c r="AE991" s="11"/>
      <c r="AF991" s="11"/>
      <c r="AG991" s="11"/>
      <c r="AH991" s="11"/>
      <c r="AI991" s="11"/>
      <c r="AJ991" s="12"/>
      <c r="AK991" s="445" t="str">
        <f>IF(G991="","",VLOOKUP(J991,中子データ!$B$4:$H$4500,3,FALSE))</f>
        <v/>
      </c>
      <c r="AL991" s="445" t="str">
        <f>IF(G991="","",VLOOKUP(J991,中子データ!$B$4:$H$4500,5,FALSE))</f>
        <v/>
      </c>
      <c r="AM991" s="445" t="str">
        <f>IF(G991="","",VLOOKUP(J991,中子データ!$B$4:$H$4500,6,FALSE))</f>
        <v/>
      </c>
      <c r="AN991" s="418"/>
      <c r="AO991" s="419"/>
      <c r="AP991" s="420"/>
      <c r="AQ991" s="421"/>
      <c r="AR991" s="420"/>
      <c r="AS991" s="436"/>
      <c r="AT991" s="436"/>
      <c r="AU991" s="422"/>
      <c r="AV991" s="11"/>
      <c r="AW991" s="11"/>
      <c r="AX991" s="410">
        <f t="shared" si="451"/>
        <v>0</v>
      </c>
      <c r="AY991" s="411" t="str">
        <f>IF(G991="","",VLOOKUP(J991,中子データ!$B$4:$M$5999,10,FALSE))</f>
        <v/>
      </c>
      <c r="AZ991" s="438" t="str">
        <f>IF(G991="","",VLOOKUP(J991,中子データ!$B$4:$M$5999,9,FALSE))</f>
        <v/>
      </c>
      <c r="BA991" s="412" t="str">
        <f>IF(AQ991="","",VLOOKUP(AQ991,作業者名!$B$4:$C$100,2,FALSE))</f>
        <v/>
      </c>
      <c r="BB991" s="412" t="str">
        <f>IF(AR991="","",VLOOKUP(AR991,作業者名!$B$4:$C$100,2,FALSE))</f>
        <v/>
      </c>
      <c r="BC991" s="412" t="str">
        <f>IF(G991="","",VLOOKUP(J991,中子データ!B$4:N$6004,12,FALSE))</f>
        <v/>
      </c>
      <c r="BD991" s="413" t="str">
        <f>IF(G991="","",VLOOKUP(J991,中子データ!$B$4:$P$4500,15,FALSE))</f>
        <v/>
      </c>
    </row>
    <row r="992" spans="1:56" x14ac:dyDescent="0.15">
      <c r="A992" s="7" t="str">
        <f>IF(G992="","",VLOOKUP(H992,マシン名!$B$4:$C$93,2,FALSE))</f>
        <v/>
      </c>
      <c r="B992" s="7" t="str">
        <f>IF(G992="","",VLOOKUP(I992,作業者名!$B$4:$C$100,2,FALSE))</f>
        <v/>
      </c>
      <c r="C992" s="7" t="str">
        <f>IF(G992="","",VLOOKUP(J992,中子データ!$B$4:$H$4500,2,FALSE))</f>
        <v/>
      </c>
      <c r="D992" s="8" t="str">
        <f>IF(G992="","",VLOOKUP(J992,中子データ!$B$4:$H$4500,4,FALSE))</f>
        <v/>
      </c>
      <c r="E992" s="231" t="str">
        <f t="shared" ref="E992:E1055" si="456">IF(G992="","",D992*K992-AB992)</f>
        <v/>
      </c>
      <c r="G992" s="238"/>
      <c r="H992" s="247"/>
      <c r="I992" s="248"/>
      <c r="J992" s="245"/>
      <c r="K992" s="10"/>
      <c r="L992" s="10"/>
      <c r="M992" s="6"/>
      <c r="N992" s="6">
        <f t="shared" si="455"/>
        <v>0</v>
      </c>
      <c r="O992" s="250"/>
      <c r="P992" s="250"/>
      <c r="Q992" s="250"/>
      <c r="R992" s="250"/>
      <c r="S992" s="250"/>
      <c r="T992" s="250"/>
      <c r="U992" s="250"/>
      <c r="V992" s="250"/>
      <c r="W992" s="250"/>
      <c r="X992" s="250"/>
      <c r="Y992" s="250"/>
      <c r="Z992" s="4"/>
      <c r="AA992" s="429"/>
      <c r="AB992" s="457">
        <f t="shared" si="453"/>
        <v>0</v>
      </c>
      <c r="AC992" s="11"/>
      <c r="AD992" s="11"/>
      <c r="AE992" s="11"/>
      <c r="AF992" s="11"/>
      <c r="AG992" s="11"/>
      <c r="AH992" s="11"/>
      <c r="AI992" s="11"/>
      <c r="AJ992" s="12"/>
      <c r="AK992" s="445" t="str">
        <f>IF(G992="","",VLOOKUP(J992,中子データ!$B$4:$H$4500,3,FALSE))</f>
        <v/>
      </c>
      <c r="AL992" s="445" t="str">
        <f>IF(G992="","",VLOOKUP(J992,中子データ!$B$4:$H$4500,5,FALSE))</f>
        <v/>
      </c>
      <c r="AM992" s="445" t="str">
        <f>IF(G992="","",VLOOKUP(J992,中子データ!$B$4:$H$4500,6,FALSE))</f>
        <v/>
      </c>
      <c r="AN992" s="418"/>
      <c r="AO992" s="419"/>
      <c r="AP992" s="420"/>
      <c r="AQ992" s="421"/>
      <c r="AR992" s="420"/>
      <c r="AS992" s="436"/>
      <c r="AT992" s="436"/>
      <c r="AU992" s="422"/>
      <c r="AV992" s="11"/>
      <c r="AW992" s="11"/>
      <c r="AX992" s="410">
        <f t="shared" si="451"/>
        <v>0</v>
      </c>
      <c r="AY992" s="411" t="str">
        <f>IF(G992="","",VLOOKUP(J992,中子データ!$B$4:$M$5999,10,FALSE))</f>
        <v/>
      </c>
      <c r="AZ992" s="438" t="str">
        <f>IF(G992="","",VLOOKUP(J992,中子データ!$B$4:$M$5999,9,FALSE))</f>
        <v/>
      </c>
      <c r="BA992" s="412" t="str">
        <f>IF(AQ992="","",VLOOKUP(AQ992,作業者名!$B$4:$C$100,2,FALSE))</f>
        <v/>
      </c>
      <c r="BB992" s="412" t="str">
        <f>IF(AR992="","",VLOOKUP(AR992,作業者名!$B$4:$C$100,2,FALSE))</f>
        <v/>
      </c>
      <c r="BC992" s="412" t="str">
        <f>IF(G992="","",VLOOKUP(J992,中子データ!B$4:N$6004,12,FALSE))</f>
        <v/>
      </c>
      <c r="BD992" s="413" t="str">
        <f>IF(G992="","",VLOOKUP(J992,中子データ!$B$4:$P$4500,15,FALSE))</f>
        <v/>
      </c>
    </row>
    <row r="993" spans="1:56" x14ac:dyDescent="0.15">
      <c r="A993" s="7" t="str">
        <f>IF(G993="","",VLOOKUP(H993,マシン名!$B$4:$C$93,2,FALSE))</f>
        <v/>
      </c>
      <c r="B993" s="7" t="str">
        <f>IF(G993="","",VLOOKUP(I993,作業者名!$B$4:$C$100,2,FALSE))</f>
        <v/>
      </c>
      <c r="C993" s="7" t="str">
        <f>IF(G993="","",VLOOKUP(J993,中子データ!$B$4:$H$4500,2,FALSE))</f>
        <v/>
      </c>
      <c r="D993" s="8" t="str">
        <f>IF(G993="","",VLOOKUP(J993,中子データ!$B$4:$H$4500,4,FALSE))</f>
        <v/>
      </c>
      <c r="E993" s="231" t="str">
        <f t="shared" si="456"/>
        <v/>
      </c>
      <c r="G993" s="238"/>
      <c r="H993" s="9"/>
      <c r="I993" s="9"/>
      <c r="J993" s="9"/>
      <c r="K993" s="10"/>
      <c r="L993" s="10"/>
      <c r="M993" s="6"/>
      <c r="N993" s="6">
        <f t="shared" si="455"/>
        <v>0</v>
      </c>
      <c r="O993" s="250"/>
      <c r="P993" s="250"/>
      <c r="Q993" s="250"/>
      <c r="R993" s="250"/>
      <c r="S993" s="250"/>
      <c r="T993" s="250"/>
      <c r="U993" s="250"/>
      <c r="V993" s="250"/>
      <c r="W993" s="250"/>
      <c r="X993" s="250"/>
      <c r="Y993" s="250"/>
      <c r="Z993" s="4"/>
      <c r="AA993" s="429"/>
      <c r="AB993" s="457">
        <f t="shared" si="453"/>
        <v>0</v>
      </c>
      <c r="AC993" s="11"/>
      <c r="AD993" s="11"/>
      <c r="AE993" s="11"/>
      <c r="AF993" s="11"/>
      <c r="AG993" s="11"/>
      <c r="AH993" s="11"/>
      <c r="AI993" s="11"/>
      <c r="AJ993" s="12"/>
      <c r="AK993" s="445" t="str">
        <f>IF(G993="","",VLOOKUP(J993,中子データ!$B$4:$H$4500,3,FALSE))</f>
        <v/>
      </c>
      <c r="AL993" s="445" t="str">
        <f>IF(G993="","",VLOOKUP(J993,中子データ!$B$4:$H$4500,5,FALSE))</f>
        <v/>
      </c>
      <c r="AM993" s="445" t="str">
        <f>IF(G993="","",VLOOKUP(J993,中子データ!$B$4:$H$4500,6,FALSE))</f>
        <v/>
      </c>
      <c r="AN993" s="418"/>
      <c r="AO993" s="419"/>
      <c r="AP993" s="420"/>
      <c r="AQ993" s="421"/>
      <c r="AR993" s="420"/>
      <c r="AS993" s="436"/>
      <c r="AT993" s="436"/>
      <c r="AU993" s="422"/>
      <c r="AV993" s="11"/>
      <c r="AW993" s="11"/>
      <c r="AX993" s="410">
        <f t="shared" si="451"/>
        <v>0</v>
      </c>
      <c r="AY993" s="411" t="str">
        <f>IF(G993="","",VLOOKUP(J993,中子データ!$B$4:$M$5999,10,FALSE))</f>
        <v/>
      </c>
      <c r="AZ993" s="438" t="str">
        <f>IF(G993="","",VLOOKUP(J993,中子データ!$B$4:$M$5999,9,FALSE))</f>
        <v/>
      </c>
      <c r="BA993" s="412" t="str">
        <f>IF(AQ993="","",VLOOKUP(AQ993,作業者名!$B$4:$C$100,2,FALSE))</f>
        <v/>
      </c>
      <c r="BB993" s="412" t="str">
        <f>IF(AR993="","",VLOOKUP(AR993,作業者名!$B$4:$C$100,2,FALSE))</f>
        <v/>
      </c>
      <c r="BC993" s="412" t="str">
        <f>IF(G993="","",VLOOKUP(J993,中子データ!B$4:N$6004,12,FALSE))</f>
        <v/>
      </c>
      <c r="BD993" s="413" t="str">
        <f>IF(G993="","",VLOOKUP(J993,中子データ!$B$4:$P$4500,15,FALSE))</f>
        <v/>
      </c>
    </row>
    <row r="994" spans="1:56" x14ac:dyDescent="0.15">
      <c r="A994" s="7" t="str">
        <f>IF(G994="","",VLOOKUP(H994,マシン名!$B$4:$C$93,2,FALSE))</f>
        <v/>
      </c>
      <c r="B994" s="7" t="str">
        <f>IF(G994="","",VLOOKUP(I994,作業者名!$B$4:$C$100,2,FALSE))</f>
        <v/>
      </c>
      <c r="C994" s="7" t="str">
        <f>IF(G994="","",VLOOKUP(J994,中子データ!$B$4:$H$4500,2,FALSE))</f>
        <v/>
      </c>
      <c r="D994" s="8" t="str">
        <f>IF(G994="","",VLOOKUP(J994,中子データ!$B$4:$H$4500,4,FALSE))</f>
        <v/>
      </c>
      <c r="E994" s="231" t="str">
        <f t="shared" si="456"/>
        <v/>
      </c>
      <c r="G994" s="238"/>
      <c r="H994" s="9"/>
      <c r="I994" s="9"/>
      <c r="J994" s="9"/>
      <c r="K994" s="10"/>
      <c r="L994" s="10"/>
      <c r="M994" s="6"/>
      <c r="N994" s="6">
        <f t="shared" si="455"/>
        <v>0</v>
      </c>
      <c r="O994" s="250"/>
      <c r="P994" s="250"/>
      <c r="Q994" s="250"/>
      <c r="R994" s="250"/>
      <c r="S994" s="250"/>
      <c r="T994" s="250"/>
      <c r="U994" s="250"/>
      <c r="V994" s="250"/>
      <c r="W994" s="250"/>
      <c r="X994" s="250"/>
      <c r="Y994" s="250"/>
      <c r="Z994" s="4"/>
      <c r="AA994" s="429"/>
      <c r="AB994" s="457">
        <f t="shared" si="453"/>
        <v>0</v>
      </c>
      <c r="AC994" s="11"/>
      <c r="AD994" s="11"/>
      <c r="AE994" s="11"/>
      <c r="AF994" s="11"/>
      <c r="AG994" s="11"/>
      <c r="AH994" s="11"/>
      <c r="AI994" s="11"/>
      <c r="AJ994" s="12"/>
      <c r="AK994" s="445" t="str">
        <f>IF(G994="","",VLOOKUP(J994,中子データ!$B$4:$H$4500,3,FALSE))</f>
        <v/>
      </c>
      <c r="AL994" s="445" t="str">
        <f>IF(G994="","",VLOOKUP(J994,中子データ!$B$4:$H$4500,5,FALSE))</f>
        <v/>
      </c>
      <c r="AM994" s="445" t="str">
        <f>IF(G994="","",VLOOKUP(J994,中子データ!$B$4:$H$4500,6,FALSE))</f>
        <v/>
      </c>
      <c r="AN994" s="418"/>
      <c r="AO994" s="419"/>
      <c r="AP994" s="420"/>
      <c r="AQ994" s="421"/>
      <c r="AR994" s="420"/>
      <c r="AS994" s="436"/>
      <c r="AT994" s="436"/>
      <c r="AU994" s="422"/>
      <c r="AV994" s="11"/>
      <c r="AW994" s="11"/>
      <c r="AX994" s="410">
        <f t="shared" si="451"/>
        <v>0</v>
      </c>
      <c r="AY994" s="411" t="str">
        <f>IF(G994="","",VLOOKUP(J994,中子データ!$B$4:$M$5999,10,FALSE))</f>
        <v/>
      </c>
      <c r="AZ994" s="438" t="str">
        <f>IF(G994="","",VLOOKUP(J994,中子データ!$B$4:$M$5999,9,FALSE))</f>
        <v/>
      </c>
      <c r="BA994" s="412" t="str">
        <f>IF(AQ994="","",VLOOKUP(AQ994,作業者名!$B$4:$C$100,2,FALSE))</f>
        <v/>
      </c>
      <c r="BB994" s="412" t="str">
        <f>IF(AR994="","",VLOOKUP(AR994,作業者名!$B$4:$C$100,2,FALSE))</f>
        <v/>
      </c>
      <c r="BC994" s="412" t="str">
        <f>IF(G994="","",VLOOKUP(J994,中子データ!B$4:N$6004,12,FALSE))</f>
        <v/>
      </c>
      <c r="BD994" s="413" t="str">
        <f>IF(G994="","",VLOOKUP(J994,中子データ!$B$4:$P$4500,15,FALSE))</f>
        <v/>
      </c>
    </row>
    <row r="995" spans="1:56" x14ac:dyDescent="0.15">
      <c r="A995" s="7" t="str">
        <f>IF(G995="","",VLOOKUP(H995,マシン名!$B$4:$C$93,2,FALSE))</f>
        <v/>
      </c>
      <c r="B995" s="7" t="str">
        <f>IF(G995="","",VLOOKUP(I995,作業者名!$B$4:$C$100,2,FALSE))</f>
        <v/>
      </c>
      <c r="C995" s="7" t="str">
        <f>IF(G995="","",VLOOKUP(J995,中子データ!$B$4:$H$4500,2,FALSE))</f>
        <v/>
      </c>
      <c r="D995" s="8" t="str">
        <f>IF(G995="","",VLOOKUP(J995,中子データ!$B$4:$H$4500,4,FALSE))</f>
        <v/>
      </c>
      <c r="E995" s="231" t="str">
        <f t="shared" si="456"/>
        <v/>
      </c>
      <c r="G995" s="238"/>
      <c r="H995" s="247"/>
      <c r="I995" s="248"/>
      <c r="J995" s="245"/>
      <c r="K995" s="10"/>
      <c r="L995" s="10"/>
      <c r="M995" s="6"/>
      <c r="N995" s="6">
        <f t="shared" ref="N995:N1003" si="457">L995-SUM(O995:Z995)</f>
        <v>0</v>
      </c>
      <c r="O995" s="250"/>
      <c r="P995" s="250"/>
      <c r="Q995" s="250"/>
      <c r="R995" s="250"/>
      <c r="S995" s="250"/>
      <c r="T995" s="250"/>
      <c r="U995" s="250"/>
      <c r="V995" s="250"/>
      <c r="W995" s="250"/>
      <c r="X995" s="250"/>
      <c r="Y995" s="250"/>
      <c r="Z995" s="4"/>
      <c r="AA995" s="429"/>
      <c r="AB995" s="457">
        <f t="shared" si="453"/>
        <v>0</v>
      </c>
      <c r="AC995" s="11"/>
      <c r="AD995" s="11"/>
      <c r="AE995" s="11"/>
      <c r="AF995" s="11"/>
      <c r="AG995" s="11"/>
      <c r="AH995" s="11"/>
      <c r="AI995" s="11"/>
      <c r="AJ995" s="12"/>
      <c r="AK995" s="445" t="str">
        <f>IF(G995="","",VLOOKUP(J995,中子データ!$B$4:$H$4500,3,FALSE))</f>
        <v/>
      </c>
      <c r="AL995" s="445" t="str">
        <f>IF(G995="","",VLOOKUP(J995,中子データ!$B$4:$H$4500,5,FALSE))</f>
        <v/>
      </c>
      <c r="AM995" s="445" t="str">
        <f>IF(G995="","",VLOOKUP(J995,中子データ!$B$4:$H$4500,6,FALSE))</f>
        <v/>
      </c>
      <c r="AN995" s="418"/>
      <c r="AO995" s="419"/>
      <c r="AP995" s="420"/>
      <c r="AQ995" s="421"/>
      <c r="AR995" s="420"/>
      <c r="AS995" s="436"/>
      <c r="AT995" s="436"/>
      <c r="AU995" s="422"/>
      <c r="AV995" s="11"/>
      <c r="AW995" s="11"/>
      <c r="AX995" s="410">
        <f t="shared" si="451"/>
        <v>0</v>
      </c>
      <c r="AY995" s="411" t="str">
        <f>IF(G995="","",VLOOKUP(J995,中子データ!$B$4:$M$5999,10,FALSE))</f>
        <v/>
      </c>
      <c r="AZ995" s="438" t="str">
        <f>IF(G995="","",VLOOKUP(J995,中子データ!$B$4:$M$5999,9,FALSE))</f>
        <v/>
      </c>
      <c r="BA995" s="412" t="str">
        <f>IF(AQ995="","",VLOOKUP(AQ995,作業者名!$B$4:$C$100,2,FALSE))</f>
        <v/>
      </c>
      <c r="BB995" s="412" t="str">
        <f>IF(AR995="","",VLOOKUP(AR995,作業者名!$B$4:$C$100,2,FALSE))</f>
        <v/>
      </c>
      <c r="BC995" s="412" t="str">
        <f>IF(G995="","",VLOOKUP(J995,中子データ!B$4:N$6004,12,FALSE))</f>
        <v/>
      </c>
      <c r="BD995" s="413" t="str">
        <f>IF(G995="","",VLOOKUP(J995,中子データ!$B$4:$P$4500,15,FALSE))</f>
        <v/>
      </c>
    </row>
    <row r="996" spans="1:56" x14ac:dyDescent="0.15">
      <c r="A996" s="7" t="str">
        <f>IF(G996="","",VLOOKUP(H996,マシン名!$B$4:$C$93,2,FALSE))</f>
        <v/>
      </c>
      <c r="B996" s="7" t="str">
        <f>IF(G996="","",VLOOKUP(I996,作業者名!$B$4:$C$100,2,FALSE))</f>
        <v/>
      </c>
      <c r="C996" s="7" t="str">
        <f>IF(G996="","",VLOOKUP(J996,中子データ!$B$4:$H$4500,2,FALSE))</f>
        <v/>
      </c>
      <c r="D996" s="8" t="str">
        <f>IF(G996="","",VLOOKUP(J996,中子データ!$B$4:$H$4500,4,FALSE))</f>
        <v/>
      </c>
      <c r="E996" s="231" t="str">
        <f t="shared" si="456"/>
        <v/>
      </c>
      <c r="G996" s="238"/>
      <c r="H996" s="247"/>
      <c r="I996" s="248"/>
      <c r="J996" s="245"/>
      <c r="K996" s="10"/>
      <c r="L996" s="10"/>
      <c r="M996" s="6"/>
      <c r="N996" s="6">
        <f>L996-SUM(O996:Z996)</f>
        <v>0</v>
      </c>
      <c r="O996" s="250"/>
      <c r="P996" s="250"/>
      <c r="Q996" s="250"/>
      <c r="R996" s="250"/>
      <c r="S996" s="250"/>
      <c r="T996" s="250"/>
      <c r="U996" s="250"/>
      <c r="V996" s="250"/>
      <c r="W996" s="250"/>
      <c r="X996" s="250"/>
      <c r="Y996" s="250"/>
      <c r="Z996" s="4"/>
      <c r="AA996" s="429"/>
      <c r="AB996" s="457">
        <f t="shared" si="453"/>
        <v>0</v>
      </c>
      <c r="AC996" s="11"/>
      <c r="AD996" s="11"/>
      <c r="AE996" s="11"/>
      <c r="AF996" s="11"/>
      <c r="AG996" s="11"/>
      <c r="AH996" s="11"/>
      <c r="AI996" s="11"/>
      <c r="AJ996" s="12"/>
      <c r="AK996" s="445" t="str">
        <f>IF(G996="","",VLOOKUP(J996,中子データ!$B$4:$H$4500,3,FALSE))</f>
        <v/>
      </c>
      <c r="AL996" s="445" t="str">
        <f>IF(G996="","",VLOOKUP(J996,中子データ!$B$4:$H$4500,5,FALSE))</f>
        <v/>
      </c>
      <c r="AM996" s="445" t="str">
        <f>IF(G996="","",VLOOKUP(J996,中子データ!$B$4:$H$4500,6,FALSE))</f>
        <v/>
      </c>
      <c r="AN996" s="418"/>
      <c r="AO996" s="419"/>
      <c r="AP996" s="420"/>
      <c r="AQ996" s="421"/>
      <c r="AR996" s="420"/>
      <c r="AS996" s="436"/>
      <c r="AT996" s="436"/>
      <c r="AU996" s="422"/>
      <c r="AV996" s="11"/>
      <c r="AW996" s="11"/>
      <c r="AX996" s="410">
        <f t="shared" si="451"/>
        <v>0</v>
      </c>
      <c r="AY996" s="411" t="str">
        <f>IF(G996="","",VLOOKUP(J996,中子データ!$B$4:$M$5999,10,FALSE))</f>
        <v/>
      </c>
      <c r="AZ996" s="438" t="str">
        <f>IF(G996="","",VLOOKUP(J996,中子データ!$B$4:$M$5999,9,FALSE))</f>
        <v/>
      </c>
      <c r="BA996" s="412" t="str">
        <f>IF(AQ996="","",VLOOKUP(AQ996,作業者名!$B$4:$C$100,2,FALSE))</f>
        <v/>
      </c>
      <c r="BB996" s="412" t="str">
        <f>IF(AR996="","",VLOOKUP(AR996,作業者名!$B$4:$C$100,2,FALSE))</f>
        <v/>
      </c>
      <c r="BC996" s="412" t="str">
        <f>IF(G996="","",VLOOKUP(J996,中子データ!B$4:N$6004,12,FALSE))</f>
        <v/>
      </c>
      <c r="BD996" s="413" t="str">
        <f>IF(G996="","",VLOOKUP(J996,中子データ!$B$4:$P$4500,15,FALSE))</f>
        <v/>
      </c>
    </row>
    <row r="997" spans="1:56" x14ac:dyDescent="0.15">
      <c r="A997" s="7" t="str">
        <f>IF(G997="","",VLOOKUP(H997,マシン名!$B$4:$C$93,2,FALSE))</f>
        <v/>
      </c>
      <c r="B997" s="7" t="str">
        <f>IF(G997="","",VLOOKUP(I997,作業者名!$B$4:$C$100,2,FALSE))</f>
        <v/>
      </c>
      <c r="C997" s="7" t="str">
        <f>IF(G997="","",VLOOKUP(J997,中子データ!$B$4:$H$4500,2,FALSE))</f>
        <v/>
      </c>
      <c r="D997" s="8" t="str">
        <f>IF(G997="","",VLOOKUP(J997,中子データ!$B$4:$H$4500,4,FALSE))</f>
        <v/>
      </c>
      <c r="E997" s="231" t="str">
        <f t="shared" si="456"/>
        <v/>
      </c>
      <c r="G997" s="238"/>
      <c r="H997" s="9"/>
      <c r="I997" s="9"/>
      <c r="J997" s="9"/>
      <c r="K997" s="10"/>
      <c r="L997" s="10"/>
      <c r="M997" s="6"/>
      <c r="N997" s="6">
        <f t="shared" si="457"/>
        <v>0</v>
      </c>
      <c r="O997" s="250"/>
      <c r="P997" s="250"/>
      <c r="Q997" s="250"/>
      <c r="R997" s="250"/>
      <c r="S997" s="250"/>
      <c r="T997" s="250"/>
      <c r="U997" s="250"/>
      <c r="V997" s="250"/>
      <c r="W997" s="250"/>
      <c r="X997" s="250"/>
      <c r="Y997" s="250"/>
      <c r="Z997" s="4"/>
      <c r="AA997" s="429"/>
      <c r="AB997" s="457">
        <f t="shared" si="453"/>
        <v>0</v>
      </c>
      <c r="AC997" s="11"/>
      <c r="AD997" s="11"/>
      <c r="AE997" s="11"/>
      <c r="AF997" s="11"/>
      <c r="AG997" s="11"/>
      <c r="AH997" s="11"/>
      <c r="AI997" s="11"/>
      <c r="AJ997" s="12"/>
      <c r="AK997" s="445" t="str">
        <f>IF(G997="","",VLOOKUP(J997,中子データ!$B$4:$H$4500,3,FALSE))</f>
        <v/>
      </c>
      <c r="AL997" s="445" t="str">
        <f>IF(G997="","",VLOOKUP(J997,中子データ!$B$4:$H$4500,5,FALSE))</f>
        <v/>
      </c>
      <c r="AM997" s="445" t="str">
        <f>IF(G997="","",VLOOKUP(J997,中子データ!$B$4:$H$4500,6,FALSE))</f>
        <v/>
      </c>
      <c r="AN997" s="418"/>
      <c r="AO997" s="419"/>
      <c r="AP997" s="420"/>
      <c r="AQ997" s="421"/>
      <c r="AR997" s="420"/>
      <c r="AS997" s="436"/>
      <c r="AT997" s="436"/>
      <c r="AU997" s="422"/>
      <c r="AV997" s="11"/>
      <c r="AW997" s="11"/>
      <c r="AX997" s="410">
        <f t="shared" si="451"/>
        <v>0</v>
      </c>
      <c r="AY997" s="411" t="str">
        <f>IF(G997="","",VLOOKUP(J997,中子データ!$B$4:$M$5999,10,FALSE))</f>
        <v/>
      </c>
      <c r="AZ997" s="438" t="str">
        <f>IF(G997="","",VLOOKUP(J997,中子データ!$B$4:$M$5999,9,FALSE))</f>
        <v/>
      </c>
      <c r="BA997" s="412" t="str">
        <f>IF(AQ997="","",VLOOKUP(AQ997,作業者名!$B$4:$C$100,2,FALSE))</f>
        <v/>
      </c>
      <c r="BB997" s="412" t="str">
        <f>IF(AR997="","",VLOOKUP(AR997,作業者名!$B$4:$C$100,2,FALSE))</f>
        <v/>
      </c>
      <c r="BC997" s="412" t="str">
        <f>IF(G997="","",VLOOKUP(J997,中子データ!B$4:N$6004,12,FALSE))</f>
        <v/>
      </c>
      <c r="BD997" s="413" t="str">
        <f>IF(G997="","",VLOOKUP(J997,中子データ!$B$4:$P$4500,15,FALSE))</f>
        <v/>
      </c>
    </row>
    <row r="998" spans="1:56" x14ac:dyDescent="0.15">
      <c r="A998" s="7" t="str">
        <f>IF(G998="","",VLOOKUP(H998,マシン名!$B$4:$C$93,2,FALSE))</f>
        <v/>
      </c>
      <c r="B998" s="7" t="str">
        <f>IF(G998="","",VLOOKUP(I998,作業者名!$B$4:$C$100,2,FALSE))</f>
        <v/>
      </c>
      <c r="C998" s="7" t="str">
        <f>IF(G998="","",VLOOKUP(J998,中子データ!$B$4:$H$4500,2,FALSE))</f>
        <v/>
      </c>
      <c r="D998" s="8" t="str">
        <f>IF(G998="","",VLOOKUP(J998,中子データ!$B$4:$H$4500,4,FALSE))</f>
        <v/>
      </c>
      <c r="E998" s="231" t="str">
        <f t="shared" si="456"/>
        <v/>
      </c>
      <c r="G998" s="238"/>
      <c r="H998" s="247"/>
      <c r="I998" s="248"/>
      <c r="J998" s="245"/>
      <c r="K998" s="10"/>
      <c r="L998" s="10"/>
      <c r="M998" s="6"/>
      <c r="N998" s="6">
        <f t="shared" si="457"/>
        <v>0</v>
      </c>
      <c r="O998" s="250"/>
      <c r="P998" s="250"/>
      <c r="Q998" s="250"/>
      <c r="R998" s="250"/>
      <c r="S998" s="250"/>
      <c r="T998" s="250"/>
      <c r="U998" s="250"/>
      <c r="V998" s="250"/>
      <c r="W998" s="250"/>
      <c r="X998" s="250"/>
      <c r="Y998" s="250"/>
      <c r="Z998" s="4"/>
      <c r="AA998" s="429"/>
      <c r="AB998" s="457">
        <f t="shared" si="453"/>
        <v>0</v>
      </c>
      <c r="AC998" s="11"/>
      <c r="AD998" s="11"/>
      <c r="AE998" s="11"/>
      <c r="AF998" s="11"/>
      <c r="AG998" s="11"/>
      <c r="AH998" s="11"/>
      <c r="AI998" s="11"/>
      <c r="AJ998" s="12"/>
      <c r="AK998" s="445" t="str">
        <f>IF(G998="","",VLOOKUP(J998,中子データ!$B$4:$H$4500,3,FALSE))</f>
        <v/>
      </c>
      <c r="AL998" s="445" t="str">
        <f>IF(G998="","",VLOOKUP(J998,中子データ!$B$4:$H$4500,5,FALSE))</f>
        <v/>
      </c>
      <c r="AM998" s="445" t="str">
        <f>IF(G998="","",VLOOKUP(J998,中子データ!$B$4:$H$4500,6,FALSE))</f>
        <v/>
      </c>
      <c r="AN998" s="418"/>
      <c r="AO998" s="419"/>
      <c r="AP998" s="420"/>
      <c r="AQ998" s="421"/>
      <c r="AR998" s="420"/>
      <c r="AS998" s="436"/>
      <c r="AT998" s="436"/>
      <c r="AU998" s="422"/>
      <c r="AV998" s="11"/>
      <c r="AW998" s="11"/>
      <c r="AX998" s="410">
        <f t="shared" si="451"/>
        <v>0</v>
      </c>
      <c r="AY998" s="411" t="str">
        <f>IF(G998="","",VLOOKUP(J998,中子データ!$B$4:$M$5999,10,FALSE))</f>
        <v/>
      </c>
      <c r="AZ998" s="438" t="str">
        <f>IF(G998="","",VLOOKUP(J998,中子データ!$B$4:$M$5999,9,FALSE))</f>
        <v/>
      </c>
      <c r="BA998" s="412" t="str">
        <f>IF(AQ998="","",VLOOKUP(AQ998,作業者名!$B$4:$C$100,2,FALSE))</f>
        <v/>
      </c>
      <c r="BB998" s="412" t="str">
        <f>IF(AR998="","",VLOOKUP(AR998,作業者名!$B$4:$C$100,2,FALSE))</f>
        <v/>
      </c>
      <c r="BC998" s="412" t="str">
        <f>IF(G998="","",VLOOKUP(J998,中子データ!B$4:N$6004,12,FALSE))</f>
        <v/>
      </c>
      <c r="BD998" s="413" t="str">
        <f>IF(G998="","",VLOOKUP(J998,中子データ!$B$4:$P$4500,15,FALSE))</f>
        <v/>
      </c>
    </row>
    <row r="999" spans="1:56" x14ac:dyDescent="0.15">
      <c r="A999" s="7" t="str">
        <f>IF(G999="","",VLOOKUP(H999,マシン名!$B$4:$C$93,2,FALSE))</f>
        <v/>
      </c>
      <c r="B999" s="7" t="str">
        <f>IF(G999="","",VLOOKUP(I999,作業者名!$B$4:$C$100,2,FALSE))</f>
        <v/>
      </c>
      <c r="C999" s="7" t="str">
        <f>IF(G999="","",VLOOKUP(J999,中子データ!$B$4:$H$4500,2,FALSE))</f>
        <v/>
      </c>
      <c r="D999" s="8" t="str">
        <f>IF(G999="","",VLOOKUP(J999,中子データ!$B$4:$H$4500,4,FALSE))</f>
        <v/>
      </c>
      <c r="E999" s="231" t="str">
        <f t="shared" si="456"/>
        <v/>
      </c>
      <c r="G999" s="238"/>
      <c r="H999" s="9"/>
      <c r="I999" s="9"/>
      <c r="J999" s="9"/>
      <c r="K999" s="10"/>
      <c r="L999" s="10"/>
      <c r="M999" s="6"/>
      <c r="N999" s="6">
        <f t="shared" si="457"/>
        <v>0</v>
      </c>
      <c r="O999" s="250"/>
      <c r="P999" s="250"/>
      <c r="Q999" s="250"/>
      <c r="R999" s="250"/>
      <c r="S999" s="250"/>
      <c r="T999" s="250"/>
      <c r="U999" s="250"/>
      <c r="V999" s="250"/>
      <c r="W999" s="250"/>
      <c r="X999" s="250"/>
      <c r="Y999" s="250"/>
      <c r="Z999" s="4"/>
      <c r="AA999" s="429"/>
      <c r="AB999" s="457">
        <f t="shared" si="453"/>
        <v>0</v>
      </c>
      <c r="AC999" s="11"/>
      <c r="AD999" s="11"/>
      <c r="AE999" s="11"/>
      <c r="AF999" s="11"/>
      <c r="AG999" s="11"/>
      <c r="AH999" s="11"/>
      <c r="AI999" s="11"/>
      <c r="AJ999" s="12"/>
      <c r="AK999" s="445" t="str">
        <f>IF(G999="","",VLOOKUP(J999,中子データ!$B$4:$H$4500,3,FALSE))</f>
        <v/>
      </c>
      <c r="AL999" s="445" t="str">
        <f>IF(G999="","",VLOOKUP(J999,中子データ!$B$4:$H$4500,5,FALSE))</f>
        <v/>
      </c>
      <c r="AM999" s="445" t="str">
        <f>IF(G999="","",VLOOKUP(J999,中子データ!$B$4:$H$4500,6,FALSE))</f>
        <v/>
      </c>
      <c r="AN999" s="418"/>
      <c r="AO999" s="419"/>
      <c r="AP999" s="420"/>
      <c r="AQ999" s="421"/>
      <c r="AR999" s="420"/>
      <c r="AS999" s="436"/>
      <c r="AT999" s="436"/>
      <c r="AU999" s="422"/>
      <c r="AV999" s="11"/>
      <c r="AW999" s="11"/>
      <c r="AX999" s="410">
        <f t="shared" si="451"/>
        <v>0</v>
      </c>
      <c r="AY999" s="411" t="str">
        <f>IF(G999="","",VLOOKUP(J999,中子データ!$B$4:$M$5999,10,FALSE))</f>
        <v/>
      </c>
      <c r="AZ999" s="438" t="str">
        <f>IF(G999="","",VLOOKUP(J999,中子データ!$B$4:$M$5999,9,FALSE))</f>
        <v/>
      </c>
      <c r="BA999" s="412" t="str">
        <f>IF(AQ999="","",VLOOKUP(AQ999,作業者名!$B$4:$C$100,2,FALSE))</f>
        <v/>
      </c>
      <c r="BB999" s="412" t="str">
        <f>IF(AR999="","",VLOOKUP(AR999,作業者名!$B$4:$C$100,2,FALSE))</f>
        <v/>
      </c>
      <c r="BC999" s="412" t="str">
        <f>IF(G999="","",VLOOKUP(J999,中子データ!B$4:N$6004,12,FALSE))</f>
        <v/>
      </c>
      <c r="BD999" s="413" t="str">
        <f>IF(G999="","",VLOOKUP(J999,中子データ!$B$4:$P$4500,15,FALSE))</f>
        <v/>
      </c>
    </row>
    <row r="1000" spans="1:56" x14ac:dyDescent="0.15">
      <c r="A1000" s="7" t="str">
        <f>IF(G1000="","",VLOOKUP(H1000,マシン名!$B$4:$C$93,2,FALSE))</f>
        <v/>
      </c>
      <c r="B1000" s="7" t="str">
        <f>IF(G1000="","",VLOOKUP(I1000,作業者名!$B$4:$C$100,2,FALSE))</f>
        <v/>
      </c>
      <c r="C1000" s="7" t="str">
        <f>IF(G1000="","",VLOOKUP(J1000,中子データ!$B$4:$H$4500,2,FALSE))</f>
        <v/>
      </c>
      <c r="D1000" s="8" t="str">
        <f>IF(G1000="","",VLOOKUP(J1000,中子データ!$B$4:$H$4500,4,FALSE))</f>
        <v/>
      </c>
      <c r="E1000" s="231" t="str">
        <f t="shared" si="456"/>
        <v/>
      </c>
      <c r="G1000" s="238"/>
      <c r="H1000" s="9"/>
      <c r="I1000" s="9"/>
      <c r="J1000" s="9"/>
      <c r="K1000" s="10"/>
      <c r="L1000" s="10"/>
      <c r="M1000" s="6"/>
      <c r="N1000" s="6">
        <f t="shared" si="457"/>
        <v>0</v>
      </c>
      <c r="O1000" s="250"/>
      <c r="P1000" s="250"/>
      <c r="Q1000" s="250"/>
      <c r="R1000" s="250"/>
      <c r="S1000" s="250"/>
      <c r="T1000" s="250"/>
      <c r="U1000" s="250"/>
      <c r="V1000" s="250"/>
      <c r="W1000" s="250"/>
      <c r="X1000" s="250"/>
      <c r="Y1000" s="250"/>
      <c r="Z1000" s="4"/>
      <c r="AA1000" s="429"/>
      <c r="AB1000" s="457">
        <f t="shared" si="453"/>
        <v>0</v>
      </c>
      <c r="AC1000" s="11"/>
      <c r="AD1000" s="11"/>
      <c r="AE1000" s="11"/>
      <c r="AF1000" s="11"/>
      <c r="AG1000" s="11"/>
      <c r="AH1000" s="11"/>
      <c r="AI1000" s="11"/>
      <c r="AJ1000" s="12"/>
      <c r="AK1000" s="445" t="str">
        <f>IF(G1000="","",VLOOKUP(J1000,中子データ!$B$4:$H$4500,3,FALSE))</f>
        <v/>
      </c>
      <c r="AL1000" s="445" t="str">
        <f>IF(G1000="","",VLOOKUP(J1000,中子データ!$B$4:$H$4500,5,FALSE))</f>
        <v/>
      </c>
      <c r="AM1000" s="445" t="str">
        <f>IF(G1000="","",VLOOKUP(J1000,中子データ!$B$4:$H$4500,6,FALSE))</f>
        <v/>
      </c>
      <c r="AN1000" s="418"/>
      <c r="AO1000" s="419"/>
      <c r="AP1000" s="420"/>
      <c r="AQ1000" s="421"/>
      <c r="AR1000" s="420"/>
      <c r="AS1000" s="436"/>
      <c r="AT1000" s="436"/>
      <c r="AU1000" s="422"/>
      <c r="AV1000" s="11"/>
      <c r="AW1000" s="11"/>
      <c r="AX1000" s="410">
        <f t="shared" si="451"/>
        <v>0</v>
      </c>
      <c r="AY1000" s="411" t="str">
        <f>IF(G1000="","",VLOOKUP(J1000,中子データ!$B$4:$M$5999,10,FALSE))</f>
        <v/>
      </c>
      <c r="AZ1000" s="438" t="str">
        <f>IF(G1000="","",VLOOKUP(J1000,中子データ!$B$4:$M$5999,9,FALSE))</f>
        <v/>
      </c>
      <c r="BA1000" s="412" t="str">
        <f>IF(AQ1000="","",VLOOKUP(AQ1000,作業者名!$B$4:$C$100,2,FALSE))</f>
        <v/>
      </c>
      <c r="BB1000" s="412" t="str">
        <f>IF(AR1000="","",VLOOKUP(AR1000,作業者名!$B$4:$C$100,2,FALSE))</f>
        <v/>
      </c>
      <c r="BC1000" s="412" t="str">
        <f>IF(G1000="","",VLOOKUP(J1000,中子データ!B$4:N$6004,12,FALSE))</f>
        <v/>
      </c>
      <c r="BD1000" s="413" t="str">
        <f>IF(G1000="","",VLOOKUP(J1000,中子データ!$B$4:$P$4500,15,FALSE))</f>
        <v/>
      </c>
    </row>
    <row r="1001" spans="1:56" x14ac:dyDescent="0.15">
      <c r="A1001" s="7" t="str">
        <f>IF(G1001="","",VLOOKUP(H1001,マシン名!$B$4:$C$93,2,FALSE))</f>
        <v/>
      </c>
      <c r="B1001" s="7" t="str">
        <f>IF(G1001="","",VLOOKUP(I1001,作業者名!$B$4:$C$100,2,FALSE))</f>
        <v/>
      </c>
      <c r="C1001" s="7" t="str">
        <f>IF(G1001="","",VLOOKUP(J1001,中子データ!$B$4:$H$4500,2,FALSE))</f>
        <v/>
      </c>
      <c r="D1001" s="8" t="str">
        <f>IF(G1001="","",VLOOKUP(J1001,中子データ!$B$4:$H$4500,4,FALSE))</f>
        <v/>
      </c>
      <c r="E1001" s="231" t="str">
        <f t="shared" si="456"/>
        <v/>
      </c>
      <c r="G1001" s="238"/>
      <c r="H1001" s="9"/>
      <c r="I1001" s="9"/>
      <c r="J1001" s="9"/>
      <c r="K1001" s="10"/>
      <c r="L1001" s="10"/>
      <c r="M1001" s="6"/>
      <c r="N1001" s="6">
        <f t="shared" si="457"/>
        <v>0</v>
      </c>
      <c r="O1001" s="250"/>
      <c r="P1001" s="250"/>
      <c r="Q1001" s="250"/>
      <c r="R1001" s="250"/>
      <c r="S1001" s="250"/>
      <c r="T1001" s="250"/>
      <c r="U1001" s="250"/>
      <c r="V1001" s="250"/>
      <c r="W1001" s="250"/>
      <c r="X1001" s="250"/>
      <c r="Y1001" s="250"/>
      <c r="Z1001" s="4"/>
      <c r="AA1001" s="429"/>
      <c r="AB1001" s="457">
        <f t="shared" si="453"/>
        <v>0</v>
      </c>
      <c r="AC1001" s="11"/>
      <c r="AD1001" s="11"/>
      <c r="AE1001" s="11"/>
      <c r="AF1001" s="11"/>
      <c r="AG1001" s="11"/>
      <c r="AH1001" s="11"/>
      <c r="AI1001" s="11"/>
      <c r="AJ1001" s="12"/>
      <c r="AK1001" s="445" t="str">
        <f>IF(G1001="","",VLOOKUP(J1001,中子データ!$B$4:$H$4500,3,FALSE))</f>
        <v/>
      </c>
      <c r="AL1001" s="445" t="str">
        <f>IF(G1001="","",VLOOKUP(J1001,中子データ!$B$4:$H$4500,5,FALSE))</f>
        <v/>
      </c>
      <c r="AM1001" s="445" t="str">
        <f>IF(G1001="","",VLOOKUP(J1001,中子データ!$B$4:$H$4500,6,FALSE))</f>
        <v/>
      </c>
      <c r="AN1001" s="418"/>
      <c r="AO1001" s="419"/>
      <c r="AP1001" s="420"/>
      <c r="AQ1001" s="421"/>
      <c r="AR1001" s="420"/>
      <c r="AS1001" s="436"/>
      <c r="AT1001" s="436"/>
      <c r="AU1001" s="422"/>
      <c r="AV1001" s="11"/>
      <c r="AW1001" s="11"/>
      <c r="AX1001" s="410">
        <f t="shared" si="451"/>
        <v>0</v>
      </c>
      <c r="AY1001" s="411" t="str">
        <f>IF(G1001="","",VLOOKUP(J1001,中子データ!$B$4:$M$5999,10,FALSE))</f>
        <v/>
      </c>
      <c r="AZ1001" s="438" t="str">
        <f>IF(G1001="","",VLOOKUP(J1001,中子データ!$B$4:$M$5999,9,FALSE))</f>
        <v/>
      </c>
      <c r="BA1001" s="412" t="str">
        <f>IF(AQ1001="","",VLOOKUP(AQ1001,作業者名!$B$4:$C$100,2,FALSE))</f>
        <v/>
      </c>
      <c r="BB1001" s="412" t="str">
        <f>IF(AR1001="","",VLOOKUP(AR1001,作業者名!$B$4:$C$100,2,FALSE))</f>
        <v/>
      </c>
      <c r="BC1001" s="412" t="str">
        <f>IF(G1001="","",VLOOKUP(J1001,中子データ!B$4:N$6004,12,FALSE))</f>
        <v/>
      </c>
      <c r="BD1001" s="413" t="str">
        <f>IF(G1001="","",VLOOKUP(J1001,中子データ!$B$4:$P$4500,15,FALSE))</f>
        <v/>
      </c>
    </row>
    <row r="1002" spans="1:56" x14ac:dyDescent="0.15">
      <c r="A1002" s="7" t="str">
        <f>IF(G1002="","",VLOOKUP(H1002,マシン名!$B$4:$C$93,2,FALSE))</f>
        <v/>
      </c>
      <c r="B1002" s="7" t="str">
        <f>IF(G1002="","",VLOOKUP(I1002,作業者名!$B$4:$C$100,2,FALSE))</f>
        <v/>
      </c>
      <c r="C1002" s="7" t="str">
        <f>IF(G1002="","",VLOOKUP(J1002,中子データ!$B$4:$H$4500,2,FALSE))</f>
        <v/>
      </c>
      <c r="D1002" s="8" t="str">
        <f>IF(G1002="","",VLOOKUP(J1002,中子データ!$B$4:$H$4500,4,FALSE))</f>
        <v/>
      </c>
      <c r="E1002" s="231" t="str">
        <f t="shared" si="456"/>
        <v/>
      </c>
      <c r="G1002" s="238"/>
      <c r="H1002" s="9"/>
      <c r="I1002" s="9"/>
      <c r="J1002" s="9"/>
      <c r="K1002" s="10"/>
      <c r="L1002" s="10"/>
      <c r="M1002" s="6"/>
      <c r="N1002" s="6">
        <f t="shared" si="457"/>
        <v>0</v>
      </c>
      <c r="O1002" s="250"/>
      <c r="P1002" s="250"/>
      <c r="Q1002" s="250"/>
      <c r="R1002" s="250"/>
      <c r="S1002" s="250"/>
      <c r="T1002" s="250"/>
      <c r="U1002" s="250"/>
      <c r="V1002" s="250"/>
      <c r="W1002" s="250"/>
      <c r="X1002" s="250"/>
      <c r="Y1002" s="250"/>
      <c r="Z1002" s="4"/>
      <c r="AA1002" s="429"/>
      <c r="AB1002" s="457">
        <f t="shared" si="453"/>
        <v>0</v>
      </c>
      <c r="AC1002" s="11"/>
      <c r="AD1002" s="11"/>
      <c r="AE1002" s="11"/>
      <c r="AF1002" s="11"/>
      <c r="AG1002" s="11"/>
      <c r="AH1002" s="11"/>
      <c r="AI1002" s="11"/>
      <c r="AJ1002" s="12"/>
      <c r="AK1002" s="445" t="str">
        <f>IF(G1002="","",VLOOKUP(J1002,中子データ!$B$4:$H$4500,3,FALSE))</f>
        <v/>
      </c>
      <c r="AL1002" s="445" t="str">
        <f>IF(G1002="","",VLOOKUP(J1002,中子データ!$B$4:$H$4500,5,FALSE))</f>
        <v/>
      </c>
      <c r="AM1002" s="445" t="str">
        <f>IF(G1002="","",VLOOKUP(J1002,中子データ!$B$4:$H$4500,6,FALSE))</f>
        <v/>
      </c>
      <c r="AN1002" s="418"/>
      <c r="AO1002" s="419"/>
      <c r="AP1002" s="420"/>
      <c r="AQ1002" s="421"/>
      <c r="AR1002" s="420"/>
      <c r="AS1002" s="436"/>
      <c r="AT1002" s="436"/>
      <c r="AU1002" s="422"/>
      <c r="AV1002" s="11"/>
      <c r="AW1002" s="11"/>
      <c r="AX1002" s="410">
        <f t="shared" si="451"/>
        <v>0</v>
      </c>
      <c r="AY1002" s="411" t="str">
        <f>IF(G1002="","",VLOOKUP(J1002,中子データ!$B$4:$M$5999,10,FALSE))</f>
        <v/>
      </c>
      <c r="AZ1002" s="438" t="str">
        <f>IF(G1002="","",VLOOKUP(J1002,中子データ!$B$4:$M$5999,9,FALSE))</f>
        <v/>
      </c>
      <c r="BA1002" s="412" t="str">
        <f>IF(AQ1002="","",VLOOKUP(AQ1002,作業者名!$B$4:$C$100,2,FALSE))</f>
        <v/>
      </c>
      <c r="BB1002" s="412" t="str">
        <f>IF(AR1002="","",VLOOKUP(AR1002,作業者名!$B$4:$C$100,2,FALSE))</f>
        <v/>
      </c>
      <c r="BC1002" s="412" t="str">
        <f>IF(G1002="","",VLOOKUP(J1002,中子データ!B$4:N$6004,12,FALSE))</f>
        <v/>
      </c>
      <c r="BD1002" s="413" t="str">
        <f>IF(G1002="","",VLOOKUP(J1002,中子データ!$B$4:$P$4500,15,FALSE))</f>
        <v/>
      </c>
    </row>
    <row r="1003" spans="1:56" x14ac:dyDescent="0.15">
      <c r="A1003" s="7" t="str">
        <f>IF(G1003="","",VLOOKUP(H1003,マシン名!$B$4:$C$93,2,FALSE))</f>
        <v/>
      </c>
      <c r="B1003" s="7" t="str">
        <f>IF(G1003="","",VLOOKUP(I1003,作業者名!$B$4:$C$100,2,FALSE))</f>
        <v/>
      </c>
      <c r="C1003" s="7" t="str">
        <f>IF(G1003="","",VLOOKUP(J1003,中子データ!$B$4:$H$4500,2,FALSE))</f>
        <v/>
      </c>
      <c r="D1003" s="8" t="str">
        <f>IF(G1003="","",VLOOKUP(J1003,中子データ!$B$4:$H$4500,4,FALSE))</f>
        <v/>
      </c>
      <c r="E1003" s="231" t="str">
        <f t="shared" si="456"/>
        <v/>
      </c>
      <c r="G1003" s="238"/>
      <c r="H1003" s="9"/>
      <c r="I1003" s="9"/>
      <c r="J1003" s="9"/>
      <c r="K1003" s="10"/>
      <c r="L1003" s="10"/>
      <c r="M1003" s="6"/>
      <c r="N1003" s="6">
        <f t="shared" si="457"/>
        <v>0</v>
      </c>
      <c r="O1003" s="250"/>
      <c r="P1003" s="250"/>
      <c r="Q1003" s="250"/>
      <c r="R1003" s="250"/>
      <c r="S1003" s="250"/>
      <c r="T1003" s="250"/>
      <c r="U1003" s="250"/>
      <c r="V1003" s="250"/>
      <c r="W1003" s="250"/>
      <c r="X1003" s="250"/>
      <c r="Y1003" s="250"/>
      <c r="Z1003" s="4"/>
      <c r="AA1003" s="429"/>
      <c r="AB1003" s="457">
        <f t="shared" si="453"/>
        <v>0</v>
      </c>
      <c r="AC1003" s="11"/>
      <c r="AD1003" s="11"/>
      <c r="AE1003" s="11"/>
      <c r="AF1003" s="11"/>
      <c r="AG1003" s="11"/>
      <c r="AH1003" s="11"/>
      <c r="AI1003" s="11"/>
      <c r="AJ1003" s="12"/>
      <c r="AK1003" s="445" t="str">
        <f>IF(G1003="","",VLOOKUP(J1003,中子データ!$B$4:$H$4500,3,FALSE))</f>
        <v/>
      </c>
      <c r="AL1003" s="445" t="str">
        <f>IF(G1003="","",VLOOKUP(J1003,中子データ!$B$4:$H$4500,5,FALSE))</f>
        <v/>
      </c>
      <c r="AM1003" s="445" t="str">
        <f>IF(G1003="","",VLOOKUP(J1003,中子データ!$B$4:$H$4500,6,FALSE))</f>
        <v/>
      </c>
      <c r="AN1003" s="418"/>
      <c r="AO1003" s="419"/>
      <c r="AP1003" s="420"/>
      <c r="AQ1003" s="421"/>
      <c r="AR1003" s="420"/>
      <c r="AS1003" s="436"/>
      <c r="AT1003" s="436"/>
      <c r="AU1003" s="422"/>
      <c r="AV1003" s="11"/>
      <c r="AW1003" s="11"/>
      <c r="AX1003" s="410">
        <f t="shared" si="451"/>
        <v>0</v>
      </c>
      <c r="AY1003" s="411" t="str">
        <f>IF(G1003="","",VLOOKUP(J1003,中子データ!$B$4:$M$5999,10,FALSE))</f>
        <v/>
      </c>
      <c r="AZ1003" s="438" t="str">
        <f>IF(G1003="","",VLOOKUP(J1003,中子データ!$B$4:$M$5999,9,FALSE))</f>
        <v/>
      </c>
      <c r="BA1003" s="412" t="str">
        <f>IF(AQ1003="","",VLOOKUP(AQ1003,作業者名!$B$4:$C$100,2,FALSE))</f>
        <v/>
      </c>
      <c r="BB1003" s="412" t="str">
        <f>IF(AR1003="","",VLOOKUP(AR1003,作業者名!$B$4:$C$100,2,FALSE))</f>
        <v/>
      </c>
      <c r="BC1003" s="412" t="str">
        <f>IF(G1003="","",VLOOKUP(J1003,中子データ!B$4:N$6004,12,FALSE))</f>
        <v/>
      </c>
      <c r="BD1003" s="413" t="str">
        <f>IF(G1003="","",VLOOKUP(J1003,中子データ!$B$4:$P$4500,15,FALSE))</f>
        <v/>
      </c>
    </row>
    <row r="1004" spans="1:56" x14ac:dyDescent="0.15">
      <c r="A1004" s="7" t="str">
        <f>IF(G1004="","",VLOOKUP(H1004,マシン名!$B$4:$C$93,2,FALSE))</f>
        <v/>
      </c>
      <c r="B1004" s="7" t="str">
        <f>IF(G1004="","",VLOOKUP(I1004,作業者名!$B$4:$C$100,2,FALSE))</f>
        <v/>
      </c>
      <c r="C1004" s="7" t="str">
        <f>IF(G1004="","",VLOOKUP(J1004,中子データ!$B$4:$H$4500,2,FALSE))</f>
        <v/>
      </c>
      <c r="D1004" s="8" t="str">
        <f>IF(G1004="","",VLOOKUP(J1004,中子データ!$B$4:$H$4500,4,FALSE))</f>
        <v/>
      </c>
      <c r="E1004" s="231" t="str">
        <f t="shared" si="456"/>
        <v/>
      </c>
      <c r="G1004" s="238"/>
      <c r="H1004" s="9"/>
      <c r="I1004" s="9"/>
      <c r="J1004" s="9"/>
      <c r="K1004" s="10"/>
      <c r="L1004" s="10"/>
      <c r="M1004" s="6"/>
      <c r="N1004" s="6">
        <f t="shared" ref="N1004:N1035" si="458">L1004-SUM(O1004:Z1004)</f>
        <v>0</v>
      </c>
      <c r="O1004" s="250"/>
      <c r="P1004" s="250"/>
      <c r="Q1004" s="250"/>
      <c r="R1004" s="250"/>
      <c r="S1004" s="250"/>
      <c r="T1004" s="250"/>
      <c r="U1004" s="250"/>
      <c r="V1004" s="250"/>
      <c r="W1004" s="250"/>
      <c r="X1004" s="250"/>
      <c r="Y1004" s="250"/>
      <c r="Z1004" s="4"/>
      <c r="AA1004" s="429"/>
      <c r="AB1004" s="457">
        <f t="shared" si="453"/>
        <v>0</v>
      </c>
      <c r="AC1004" s="11"/>
      <c r="AD1004" s="11"/>
      <c r="AE1004" s="11"/>
      <c r="AF1004" s="11"/>
      <c r="AG1004" s="11"/>
      <c r="AH1004" s="11"/>
      <c r="AI1004" s="11"/>
      <c r="AJ1004" s="12"/>
      <c r="AK1004" s="445" t="str">
        <f>IF(G1004="","",VLOOKUP(J1004,中子データ!$B$4:$H$4500,3,FALSE))</f>
        <v/>
      </c>
      <c r="AL1004" s="445" t="str">
        <f>IF(G1004="","",VLOOKUP(J1004,中子データ!$B$4:$H$4500,5,FALSE))</f>
        <v/>
      </c>
      <c r="AM1004" s="445" t="str">
        <f>IF(G1004="","",VLOOKUP(J1004,中子データ!$B$4:$H$4500,6,FALSE))</f>
        <v/>
      </c>
      <c r="AN1004" s="418"/>
      <c r="AO1004" s="419"/>
      <c r="AP1004" s="420"/>
      <c r="AQ1004" s="421"/>
      <c r="AR1004" s="420"/>
      <c r="AS1004" s="436"/>
      <c r="AT1004" s="436"/>
      <c r="AU1004" s="422"/>
      <c r="AV1004" s="11"/>
      <c r="AW1004" s="11"/>
      <c r="AX1004" s="410">
        <f t="shared" si="451"/>
        <v>0</v>
      </c>
      <c r="AY1004" s="411" t="str">
        <f>IF(G1004="","",VLOOKUP(J1004,中子データ!$B$4:$M$5999,10,FALSE))</f>
        <v/>
      </c>
      <c r="AZ1004" s="438" t="str">
        <f>IF(G1004="","",VLOOKUP(J1004,中子データ!$B$4:$M$5999,9,FALSE))</f>
        <v/>
      </c>
      <c r="BA1004" s="412" t="str">
        <f>IF(AQ1004="","",VLOOKUP(AQ1004,作業者名!$B$4:$C$100,2,FALSE))</f>
        <v/>
      </c>
      <c r="BB1004" s="412" t="str">
        <f>IF(AR1004="","",VLOOKUP(AR1004,作業者名!$B$4:$C$100,2,FALSE))</f>
        <v/>
      </c>
      <c r="BC1004" s="412" t="str">
        <f>IF(G1004="","",VLOOKUP(J1004,中子データ!B$4:N$6004,12,FALSE))</f>
        <v/>
      </c>
      <c r="BD1004" s="413" t="str">
        <f>IF(G1004="","",VLOOKUP(J1004,中子データ!$B$4:$P$4500,15,FALSE))</f>
        <v/>
      </c>
    </row>
    <row r="1005" spans="1:56" x14ac:dyDescent="0.15">
      <c r="A1005" s="7" t="str">
        <f>IF(G1005="","",VLOOKUP(H1005,マシン名!$B$4:$C$93,2,FALSE))</f>
        <v/>
      </c>
      <c r="B1005" s="7" t="str">
        <f>IF(G1005="","",VLOOKUP(I1005,作業者名!$B$4:$C$100,2,FALSE))</f>
        <v/>
      </c>
      <c r="C1005" s="7" t="str">
        <f>IF(G1005="","",VLOOKUP(J1005,中子データ!$B$4:$H$4500,2,FALSE))</f>
        <v/>
      </c>
      <c r="D1005" s="8" t="str">
        <f>IF(G1005="","",VLOOKUP(J1005,中子データ!$B$4:$H$4500,4,FALSE))</f>
        <v/>
      </c>
      <c r="E1005" s="231" t="str">
        <f t="shared" si="456"/>
        <v/>
      </c>
      <c r="G1005" s="238"/>
      <c r="H1005" s="9"/>
      <c r="I1005" s="9"/>
      <c r="J1005" s="9"/>
      <c r="K1005" s="10"/>
      <c r="L1005" s="10"/>
      <c r="M1005" s="6"/>
      <c r="N1005" s="6">
        <f t="shared" si="458"/>
        <v>0</v>
      </c>
      <c r="O1005" s="250"/>
      <c r="P1005" s="250"/>
      <c r="Q1005" s="250"/>
      <c r="R1005" s="250"/>
      <c r="S1005" s="250"/>
      <c r="T1005" s="250"/>
      <c r="U1005" s="250"/>
      <c r="V1005" s="250"/>
      <c r="W1005" s="250"/>
      <c r="X1005" s="250"/>
      <c r="Y1005" s="250"/>
      <c r="Z1005" s="4"/>
      <c r="AA1005" s="429"/>
      <c r="AB1005" s="457">
        <f t="shared" si="453"/>
        <v>0</v>
      </c>
      <c r="AC1005" s="11"/>
      <c r="AD1005" s="11"/>
      <c r="AE1005" s="11"/>
      <c r="AF1005" s="11"/>
      <c r="AG1005" s="11"/>
      <c r="AH1005" s="11"/>
      <c r="AI1005" s="11"/>
      <c r="AJ1005" s="12"/>
      <c r="AK1005" s="445" t="str">
        <f>IF(G1005="","",VLOOKUP(J1005,中子データ!$B$4:$H$4500,3,FALSE))</f>
        <v/>
      </c>
      <c r="AL1005" s="445" t="str">
        <f>IF(G1005="","",VLOOKUP(J1005,中子データ!$B$4:$H$4500,5,FALSE))</f>
        <v/>
      </c>
      <c r="AM1005" s="445" t="str">
        <f>IF(G1005="","",VLOOKUP(J1005,中子データ!$B$4:$H$4500,6,FALSE))</f>
        <v/>
      </c>
      <c r="AN1005" s="418"/>
      <c r="AO1005" s="419"/>
      <c r="AP1005" s="420"/>
      <c r="AQ1005" s="421"/>
      <c r="AR1005" s="420"/>
      <c r="AS1005" s="436"/>
      <c r="AT1005" s="436"/>
      <c r="AU1005" s="422"/>
      <c r="AV1005" s="11"/>
      <c r="AW1005" s="11"/>
      <c r="AX1005" s="410">
        <f t="shared" si="451"/>
        <v>0</v>
      </c>
      <c r="AY1005" s="411" t="str">
        <f>IF(G1005="","",VLOOKUP(J1005,中子データ!$B$4:$M$5999,10,FALSE))</f>
        <v/>
      </c>
      <c r="AZ1005" s="438" t="str">
        <f>IF(G1005="","",VLOOKUP(J1005,中子データ!$B$4:$M$5999,9,FALSE))</f>
        <v/>
      </c>
      <c r="BA1005" s="412" t="str">
        <f>IF(AQ1005="","",VLOOKUP(AQ1005,作業者名!$B$4:$C$100,2,FALSE))</f>
        <v/>
      </c>
      <c r="BB1005" s="412" t="str">
        <f>IF(AR1005="","",VLOOKUP(AR1005,作業者名!$B$4:$C$100,2,FALSE))</f>
        <v/>
      </c>
      <c r="BC1005" s="412" t="str">
        <f>IF(G1005="","",VLOOKUP(J1005,中子データ!B$4:N$6004,12,FALSE))</f>
        <v/>
      </c>
      <c r="BD1005" s="413" t="str">
        <f>IF(G1005="","",VLOOKUP(J1005,中子データ!$B$4:$P$4500,15,FALSE))</f>
        <v/>
      </c>
    </row>
    <row r="1006" spans="1:56" x14ac:dyDescent="0.15">
      <c r="A1006" s="7" t="str">
        <f>IF(G1006="","",VLOOKUP(H1006,マシン名!$B$4:$C$93,2,FALSE))</f>
        <v/>
      </c>
      <c r="B1006" s="7" t="str">
        <f>IF(G1006="","",VLOOKUP(I1006,作業者名!$B$4:$C$100,2,FALSE))</f>
        <v/>
      </c>
      <c r="C1006" s="7" t="str">
        <f>IF(G1006="","",VLOOKUP(J1006,中子データ!$B$4:$H$4500,2,FALSE))</f>
        <v/>
      </c>
      <c r="D1006" s="8" t="str">
        <f>IF(G1006="","",VLOOKUP(J1006,中子データ!$B$4:$H$4500,4,FALSE))</f>
        <v/>
      </c>
      <c r="E1006" s="231" t="str">
        <f t="shared" si="456"/>
        <v/>
      </c>
      <c r="G1006" s="238"/>
      <c r="H1006" s="9"/>
      <c r="I1006" s="9"/>
      <c r="J1006" s="9"/>
      <c r="K1006" s="10"/>
      <c r="L1006" s="10"/>
      <c r="M1006" s="6"/>
      <c r="N1006" s="6">
        <f t="shared" si="458"/>
        <v>0</v>
      </c>
      <c r="O1006" s="250"/>
      <c r="P1006" s="250"/>
      <c r="Q1006" s="250"/>
      <c r="R1006" s="250"/>
      <c r="S1006" s="250"/>
      <c r="T1006" s="250"/>
      <c r="U1006" s="250"/>
      <c r="V1006" s="250"/>
      <c r="W1006" s="250"/>
      <c r="X1006" s="250"/>
      <c r="Y1006" s="250"/>
      <c r="Z1006" s="4"/>
      <c r="AA1006" s="429"/>
      <c r="AB1006" s="457">
        <f t="shared" si="453"/>
        <v>0</v>
      </c>
      <c r="AC1006" s="11"/>
      <c r="AD1006" s="11"/>
      <c r="AE1006" s="11"/>
      <c r="AF1006" s="11"/>
      <c r="AG1006" s="11"/>
      <c r="AH1006" s="11"/>
      <c r="AI1006" s="11"/>
      <c r="AJ1006" s="12"/>
      <c r="AK1006" s="445" t="str">
        <f>IF(G1006="","",VLOOKUP(J1006,中子データ!$B$4:$H$4500,3,FALSE))</f>
        <v/>
      </c>
      <c r="AL1006" s="445" t="str">
        <f>IF(G1006="","",VLOOKUP(J1006,中子データ!$B$4:$H$4500,5,FALSE))</f>
        <v/>
      </c>
      <c r="AM1006" s="445" t="str">
        <f>IF(G1006="","",VLOOKUP(J1006,中子データ!$B$4:$H$4500,6,FALSE))</f>
        <v/>
      </c>
      <c r="AN1006" s="418"/>
      <c r="AO1006" s="419"/>
      <c r="AP1006" s="420"/>
      <c r="AQ1006" s="421"/>
      <c r="AR1006" s="420"/>
      <c r="AS1006" s="436"/>
      <c r="AT1006" s="436"/>
      <c r="AU1006" s="422"/>
      <c r="AV1006" s="11"/>
      <c r="AW1006" s="11"/>
      <c r="AX1006" s="410">
        <f t="shared" si="451"/>
        <v>0</v>
      </c>
      <c r="AY1006" s="411" t="str">
        <f>IF(G1006="","",VLOOKUP(J1006,中子データ!$B$4:$M$5999,10,FALSE))</f>
        <v/>
      </c>
      <c r="AZ1006" s="438" t="str">
        <f>IF(G1006="","",VLOOKUP(J1006,中子データ!$B$4:$M$5999,9,FALSE))</f>
        <v/>
      </c>
      <c r="BA1006" s="412" t="str">
        <f>IF(AQ1006="","",VLOOKUP(AQ1006,作業者名!$B$4:$C$100,2,FALSE))</f>
        <v/>
      </c>
      <c r="BB1006" s="412" t="str">
        <f>IF(AR1006="","",VLOOKUP(AR1006,作業者名!$B$4:$C$100,2,FALSE))</f>
        <v/>
      </c>
      <c r="BC1006" s="412" t="str">
        <f>IF(G1006="","",VLOOKUP(J1006,中子データ!B$4:N$6004,12,FALSE))</f>
        <v/>
      </c>
      <c r="BD1006" s="413" t="str">
        <f>IF(G1006="","",VLOOKUP(J1006,中子データ!$B$4:$P$4500,15,FALSE))</f>
        <v/>
      </c>
    </row>
    <row r="1007" spans="1:56" x14ac:dyDescent="0.15">
      <c r="A1007" s="7" t="str">
        <f>IF(G1007="","",VLOOKUP(H1007,マシン名!$B$4:$C$93,2,FALSE))</f>
        <v/>
      </c>
      <c r="B1007" s="7" t="str">
        <f>IF(G1007="","",VLOOKUP(I1007,作業者名!$B$4:$C$100,2,FALSE))</f>
        <v/>
      </c>
      <c r="C1007" s="7" t="str">
        <f>IF(G1007="","",VLOOKUP(J1007,中子データ!$B$4:$H$4500,2,FALSE))</f>
        <v/>
      </c>
      <c r="D1007" s="8" t="str">
        <f>IF(G1007="","",VLOOKUP(J1007,中子データ!$B$4:$H$4500,4,FALSE))</f>
        <v/>
      </c>
      <c r="E1007" s="231" t="str">
        <f t="shared" si="456"/>
        <v/>
      </c>
      <c r="G1007" s="238"/>
      <c r="H1007" s="9"/>
      <c r="I1007" s="9"/>
      <c r="J1007" s="9"/>
      <c r="K1007" s="10"/>
      <c r="L1007" s="10"/>
      <c r="M1007" s="6"/>
      <c r="N1007" s="6">
        <f t="shared" si="458"/>
        <v>0</v>
      </c>
      <c r="O1007" s="250"/>
      <c r="P1007" s="250"/>
      <c r="Q1007" s="250"/>
      <c r="R1007" s="250"/>
      <c r="S1007" s="250"/>
      <c r="T1007" s="250"/>
      <c r="U1007" s="250"/>
      <c r="V1007" s="250"/>
      <c r="W1007" s="250"/>
      <c r="X1007" s="250"/>
      <c r="Y1007" s="250"/>
      <c r="Z1007" s="4"/>
      <c r="AA1007" s="429"/>
      <c r="AB1007" s="457">
        <f t="shared" si="453"/>
        <v>0</v>
      </c>
      <c r="AC1007" s="11"/>
      <c r="AD1007" s="11"/>
      <c r="AE1007" s="11"/>
      <c r="AF1007" s="11"/>
      <c r="AG1007" s="11"/>
      <c r="AH1007" s="11"/>
      <c r="AI1007" s="11"/>
      <c r="AJ1007" s="12"/>
      <c r="AK1007" s="445" t="str">
        <f>IF(G1007="","",VLOOKUP(J1007,中子データ!$B$4:$H$4500,3,FALSE))</f>
        <v/>
      </c>
      <c r="AL1007" s="445" t="str">
        <f>IF(G1007="","",VLOOKUP(J1007,中子データ!$B$4:$H$4500,5,FALSE))</f>
        <v/>
      </c>
      <c r="AM1007" s="445" t="str">
        <f>IF(G1007="","",VLOOKUP(J1007,中子データ!$B$4:$H$4500,6,FALSE))</f>
        <v/>
      </c>
      <c r="AN1007" s="418"/>
      <c r="AO1007" s="419"/>
      <c r="AP1007" s="420"/>
      <c r="AQ1007" s="421"/>
      <c r="AR1007" s="420"/>
      <c r="AS1007" s="436"/>
      <c r="AT1007" s="436"/>
      <c r="AU1007" s="422"/>
      <c r="AV1007" s="11"/>
      <c r="AW1007" s="11"/>
      <c r="AX1007" s="410">
        <f t="shared" si="451"/>
        <v>0</v>
      </c>
      <c r="AY1007" s="411" t="str">
        <f>IF(G1007="","",VLOOKUP(J1007,中子データ!$B$4:$M$5999,10,FALSE))</f>
        <v/>
      </c>
      <c r="AZ1007" s="438" t="str">
        <f>IF(G1007="","",VLOOKUP(J1007,中子データ!$B$4:$M$5999,9,FALSE))</f>
        <v/>
      </c>
      <c r="BA1007" s="412" t="str">
        <f>IF(AQ1007="","",VLOOKUP(AQ1007,作業者名!$B$4:$C$100,2,FALSE))</f>
        <v/>
      </c>
      <c r="BB1007" s="412" t="str">
        <f>IF(AR1007="","",VLOOKUP(AR1007,作業者名!$B$4:$C$100,2,FALSE))</f>
        <v/>
      </c>
      <c r="BC1007" s="412" t="str">
        <f>IF(G1007="","",VLOOKUP(J1007,中子データ!B$4:N$6004,12,FALSE))</f>
        <v/>
      </c>
      <c r="BD1007" s="413" t="str">
        <f>IF(G1007="","",VLOOKUP(J1007,中子データ!$B$4:$P$4500,15,FALSE))</f>
        <v/>
      </c>
    </row>
    <row r="1008" spans="1:56" x14ac:dyDescent="0.15">
      <c r="A1008" s="7" t="str">
        <f>IF(G1008="","",VLOOKUP(H1008,マシン名!$B$4:$C$93,2,FALSE))</f>
        <v/>
      </c>
      <c r="B1008" s="7" t="str">
        <f>IF(G1008="","",VLOOKUP(I1008,作業者名!$B$4:$C$100,2,FALSE))</f>
        <v/>
      </c>
      <c r="C1008" s="7" t="str">
        <f>IF(G1008="","",VLOOKUP(J1008,中子データ!$B$4:$H$4500,2,FALSE))</f>
        <v/>
      </c>
      <c r="D1008" s="8" t="str">
        <f>IF(G1008="","",VLOOKUP(J1008,中子データ!$B$4:$H$4500,4,FALSE))</f>
        <v/>
      </c>
      <c r="E1008" s="231" t="str">
        <f t="shared" si="456"/>
        <v/>
      </c>
      <c r="G1008" s="238"/>
      <c r="H1008" s="9"/>
      <c r="I1008" s="9"/>
      <c r="J1008" s="9"/>
      <c r="K1008" s="10"/>
      <c r="L1008" s="10"/>
      <c r="M1008" s="6"/>
      <c r="N1008" s="6">
        <f t="shared" si="458"/>
        <v>0</v>
      </c>
      <c r="O1008" s="250"/>
      <c r="P1008" s="250"/>
      <c r="Q1008" s="250"/>
      <c r="R1008" s="250"/>
      <c r="S1008" s="250"/>
      <c r="T1008" s="250"/>
      <c r="U1008" s="250"/>
      <c r="V1008" s="250"/>
      <c r="W1008" s="250"/>
      <c r="X1008" s="250"/>
      <c r="Y1008" s="250"/>
      <c r="Z1008" s="4"/>
      <c r="AA1008" s="429"/>
      <c r="AB1008" s="457">
        <f t="shared" si="453"/>
        <v>0</v>
      </c>
      <c r="AC1008" s="11"/>
      <c r="AD1008" s="11"/>
      <c r="AE1008" s="11"/>
      <c r="AF1008" s="11"/>
      <c r="AG1008" s="11"/>
      <c r="AH1008" s="11"/>
      <c r="AI1008" s="11"/>
      <c r="AJ1008" s="12"/>
      <c r="AK1008" s="445" t="str">
        <f>IF(G1008="","",VLOOKUP(J1008,中子データ!$B$4:$H$4500,3,FALSE))</f>
        <v/>
      </c>
      <c r="AL1008" s="445" t="str">
        <f>IF(G1008="","",VLOOKUP(J1008,中子データ!$B$4:$H$4500,5,FALSE))</f>
        <v/>
      </c>
      <c r="AM1008" s="445" t="str">
        <f>IF(G1008="","",VLOOKUP(J1008,中子データ!$B$4:$H$4500,6,FALSE))</f>
        <v/>
      </c>
      <c r="AN1008" s="418"/>
      <c r="AO1008" s="419"/>
      <c r="AP1008" s="420"/>
      <c r="AQ1008" s="421"/>
      <c r="AR1008" s="420"/>
      <c r="AS1008" s="436"/>
      <c r="AT1008" s="436"/>
      <c r="AU1008" s="422"/>
      <c r="AV1008" s="11"/>
      <c r="AW1008" s="11"/>
      <c r="AX1008" s="410">
        <f t="shared" si="451"/>
        <v>0</v>
      </c>
      <c r="AY1008" s="411" t="str">
        <f>IF(G1008="","",VLOOKUP(J1008,中子データ!$B$4:$M$5999,10,FALSE))</f>
        <v/>
      </c>
      <c r="AZ1008" s="438" t="str">
        <f>IF(G1008="","",VLOOKUP(J1008,中子データ!$B$4:$M$5999,9,FALSE))</f>
        <v/>
      </c>
      <c r="BA1008" s="412" t="str">
        <f>IF(AQ1008="","",VLOOKUP(AQ1008,作業者名!$B$4:$C$100,2,FALSE))</f>
        <v/>
      </c>
      <c r="BB1008" s="412" t="str">
        <f>IF(AR1008="","",VLOOKUP(AR1008,作業者名!$B$4:$C$100,2,FALSE))</f>
        <v/>
      </c>
      <c r="BC1008" s="412" t="str">
        <f>IF(G1008="","",VLOOKUP(J1008,中子データ!B$4:N$6004,12,FALSE))</f>
        <v/>
      </c>
      <c r="BD1008" s="413" t="str">
        <f>IF(G1008="","",VLOOKUP(J1008,中子データ!$B$4:$P$4500,15,FALSE))</f>
        <v/>
      </c>
    </row>
    <row r="1009" spans="1:56" x14ac:dyDescent="0.15">
      <c r="A1009" s="7" t="str">
        <f>IF(G1009="","",VLOOKUP(H1009,マシン名!$B$4:$C$93,2,FALSE))</f>
        <v/>
      </c>
      <c r="B1009" s="7" t="str">
        <f>IF(G1009="","",VLOOKUP(I1009,作業者名!$B$4:$C$100,2,FALSE))</f>
        <v/>
      </c>
      <c r="C1009" s="7" t="str">
        <f>IF(G1009="","",VLOOKUP(J1009,中子データ!$B$4:$H$4500,2,FALSE))</f>
        <v/>
      </c>
      <c r="D1009" s="8" t="str">
        <f>IF(G1009="","",VLOOKUP(J1009,中子データ!$B$4:$H$4500,4,FALSE))</f>
        <v/>
      </c>
      <c r="E1009" s="231" t="str">
        <f t="shared" si="456"/>
        <v/>
      </c>
      <c r="G1009" s="238"/>
      <c r="H1009" s="9"/>
      <c r="I1009" s="9"/>
      <c r="J1009" s="9"/>
      <c r="K1009" s="10"/>
      <c r="L1009" s="10"/>
      <c r="M1009" s="6"/>
      <c r="N1009" s="6">
        <f t="shared" si="458"/>
        <v>0</v>
      </c>
      <c r="O1009" s="250"/>
      <c r="P1009" s="250"/>
      <c r="Q1009" s="250"/>
      <c r="R1009" s="250"/>
      <c r="S1009" s="250"/>
      <c r="T1009" s="250"/>
      <c r="U1009" s="250"/>
      <c r="V1009" s="250"/>
      <c r="W1009" s="250"/>
      <c r="X1009" s="250"/>
      <c r="Y1009" s="250"/>
      <c r="Z1009" s="4"/>
      <c r="AA1009" s="429"/>
      <c r="AB1009" s="457">
        <f t="shared" si="453"/>
        <v>0</v>
      </c>
      <c r="AC1009" s="11"/>
      <c r="AD1009" s="11"/>
      <c r="AE1009" s="11"/>
      <c r="AF1009" s="11"/>
      <c r="AG1009" s="11"/>
      <c r="AH1009" s="11"/>
      <c r="AI1009" s="11"/>
      <c r="AJ1009" s="12"/>
      <c r="AK1009" s="445" t="str">
        <f>IF(G1009="","",VLOOKUP(J1009,中子データ!$B$4:$H$4500,3,FALSE))</f>
        <v/>
      </c>
      <c r="AL1009" s="445" t="str">
        <f>IF(G1009="","",VLOOKUP(J1009,中子データ!$B$4:$H$4500,5,FALSE))</f>
        <v/>
      </c>
      <c r="AM1009" s="445" t="str">
        <f>IF(G1009="","",VLOOKUP(J1009,中子データ!$B$4:$H$4500,6,FALSE))</f>
        <v/>
      </c>
      <c r="AN1009" s="418"/>
      <c r="AO1009" s="419"/>
      <c r="AP1009" s="420"/>
      <c r="AQ1009" s="421"/>
      <c r="AR1009" s="420"/>
      <c r="AS1009" s="436"/>
      <c r="AT1009" s="436"/>
      <c r="AU1009" s="422"/>
      <c r="AV1009" s="11"/>
      <c r="AW1009" s="11"/>
      <c r="AX1009" s="410">
        <f t="shared" si="451"/>
        <v>0</v>
      </c>
      <c r="AY1009" s="411" t="str">
        <f>IF(G1009="","",VLOOKUP(J1009,中子データ!$B$4:$M$5999,10,FALSE))</f>
        <v/>
      </c>
      <c r="AZ1009" s="438" t="str">
        <f>IF(G1009="","",VLOOKUP(J1009,中子データ!$B$4:$M$5999,9,FALSE))</f>
        <v/>
      </c>
      <c r="BA1009" s="412" t="str">
        <f>IF(AQ1009="","",VLOOKUP(AQ1009,作業者名!$B$4:$C$100,2,FALSE))</f>
        <v/>
      </c>
      <c r="BB1009" s="412" t="str">
        <f>IF(AR1009="","",VLOOKUP(AR1009,作業者名!$B$4:$C$100,2,FALSE))</f>
        <v/>
      </c>
      <c r="BC1009" s="412" t="str">
        <f>IF(G1009="","",VLOOKUP(J1009,中子データ!B$4:N$6004,12,FALSE))</f>
        <v/>
      </c>
      <c r="BD1009" s="413" t="str">
        <f>IF(G1009="","",VLOOKUP(J1009,中子データ!$B$4:$P$4500,15,FALSE))</f>
        <v/>
      </c>
    </row>
    <row r="1010" spans="1:56" x14ac:dyDescent="0.15">
      <c r="A1010" s="7" t="str">
        <f>IF(G1010="","",VLOOKUP(H1010,マシン名!$B$4:$C$93,2,FALSE))</f>
        <v/>
      </c>
      <c r="B1010" s="7" t="str">
        <f>IF(G1010="","",VLOOKUP(I1010,作業者名!$B$4:$C$100,2,FALSE))</f>
        <v/>
      </c>
      <c r="C1010" s="7" t="str">
        <f>IF(G1010="","",VLOOKUP(J1010,中子データ!$B$4:$H$4500,2,FALSE))</f>
        <v/>
      </c>
      <c r="D1010" s="8" t="str">
        <f>IF(G1010="","",VLOOKUP(J1010,中子データ!$B$4:$H$4500,4,FALSE))</f>
        <v/>
      </c>
      <c r="E1010" s="231" t="str">
        <f t="shared" si="456"/>
        <v/>
      </c>
      <c r="G1010" s="238"/>
      <c r="H1010" s="9"/>
      <c r="I1010" s="9"/>
      <c r="J1010" s="9"/>
      <c r="K1010" s="10"/>
      <c r="L1010" s="10"/>
      <c r="M1010" s="6"/>
      <c r="N1010" s="6">
        <f t="shared" si="458"/>
        <v>0</v>
      </c>
      <c r="O1010" s="250"/>
      <c r="P1010" s="250"/>
      <c r="Q1010" s="250"/>
      <c r="R1010" s="250"/>
      <c r="S1010" s="250"/>
      <c r="T1010" s="250"/>
      <c r="U1010" s="250"/>
      <c r="V1010" s="250"/>
      <c r="W1010" s="250"/>
      <c r="X1010" s="250"/>
      <c r="Y1010" s="250"/>
      <c r="Z1010" s="4"/>
      <c r="AA1010" s="429"/>
      <c r="AB1010" s="457">
        <f t="shared" si="453"/>
        <v>0</v>
      </c>
      <c r="AC1010" s="11"/>
      <c r="AD1010" s="11"/>
      <c r="AE1010" s="11"/>
      <c r="AF1010" s="11"/>
      <c r="AG1010" s="11"/>
      <c r="AH1010" s="11"/>
      <c r="AI1010" s="11"/>
      <c r="AJ1010" s="12"/>
      <c r="AK1010" s="445" t="str">
        <f>IF(G1010="","",VLOOKUP(J1010,中子データ!$B$4:$H$4500,3,FALSE))</f>
        <v/>
      </c>
      <c r="AL1010" s="445" t="str">
        <f>IF(G1010="","",VLOOKUP(J1010,中子データ!$B$4:$H$4500,5,FALSE))</f>
        <v/>
      </c>
      <c r="AM1010" s="445" t="str">
        <f>IF(G1010="","",VLOOKUP(J1010,中子データ!$B$4:$H$4500,6,FALSE))</f>
        <v/>
      </c>
      <c r="AN1010" s="418"/>
      <c r="AO1010" s="419"/>
      <c r="AP1010" s="420"/>
      <c r="AQ1010" s="421"/>
      <c r="AR1010" s="420"/>
      <c r="AS1010" s="436"/>
      <c r="AT1010" s="436"/>
      <c r="AU1010" s="422"/>
      <c r="AV1010" s="11"/>
      <c r="AW1010" s="11"/>
      <c r="AX1010" s="410">
        <f t="shared" si="451"/>
        <v>0</v>
      </c>
      <c r="AY1010" s="411" t="str">
        <f>IF(G1010="","",VLOOKUP(J1010,中子データ!$B$4:$M$5999,10,FALSE))</f>
        <v/>
      </c>
      <c r="AZ1010" s="438" t="str">
        <f>IF(G1010="","",VLOOKUP(J1010,中子データ!$B$4:$M$5999,9,FALSE))</f>
        <v/>
      </c>
      <c r="BA1010" s="412" t="str">
        <f>IF(AQ1010="","",VLOOKUP(AQ1010,作業者名!$B$4:$C$100,2,FALSE))</f>
        <v/>
      </c>
      <c r="BB1010" s="412" t="str">
        <f>IF(AR1010="","",VLOOKUP(AR1010,作業者名!$B$4:$C$100,2,FALSE))</f>
        <v/>
      </c>
      <c r="BC1010" s="412" t="str">
        <f>IF(G1010="","",VLOOKUP(J1010,中子データ!B$4:N$6004,12,FALSE))</f>
        <v/>
      </c>
      <c r="BD1010" s="413" t="str">
        <f>IF(G1010="","",VLOOKUP(J1010,中子データ!$B$4:$P$4500,15,FALSE))</f>
        <v/>
      </c>
    </row>
    <row r="1011" spans="1:56" x14ac:dyDescent="0.15">
      <c r="A1011" s="7" t="str">
        <f>IF(G1011="","",VLOOKUP(H1011,マシン名!$B$4:$C$93,2,FALSE))</f>
        <v/>
      </c>
      <c r="B1011" s="7" t="str">
        <f>IF(G1011="","",VLOOKUP(I1011,作業者名!$B$4:$C$100,2,FALSE))</f>
        <v/>
      </c>
      <c r="C1011" s="7" t="str">
        <f>IF(G1011="","",VLOOKUP(J1011,中子データ!$B$4:$H$4500,2,FALSE))</f>
        <v/>
      </c>
      <c r="D1011" s="8" t="str">
        <f>IF(G1011="","",VLOOKUP(J1011,中子データ!$B$4:$H$4500,4,FALSE))</f>
        <v/>
      </c>
      <c r="E1011" s="231" t="str">
        <f t="shared" si="456"/>
        <v/>
      </c>
      <c r="G1011" s="238"/>
      <c r="H1011" s="9"/>
      <c r="I1011" s="9"/>
      <c r="J1011" s="9"/>
      <c r="K1011" s="10"/>
      <c r="L1011" s="10"/>
      <c r="M1011" s="6"/>
      <c r="N1011" s="6">
        <f t="shared" si="458"/>
        <v>0</v>
      </c>
      <c r="O1011" s="250"/>
      <c r="P1011" s="250"/>
      <c r="Q1011" s="250"/>
      <c r="R1011" s="250"/>
      <c r="S1011" s="250"/>
      <c r="T1011" s="250"/>
      <c r="U1011" s="250"/>
      <c r="V1011" s="250"/>
      <c r="W1011" s="250"/>
      <c r="X1011" s="250"/>
      <c r="Y1011" s="250"/>
      <c r="Z1011" s="4"/>
      <c r="AA1011" s="429"/>
      <c r="AB1011" s="457">
        <f t="shared" si="453"/>
        <v>0</v>
      </c>
      <c r="AC1011" s="11"/>
      <c r="AD1011" s="11"/>
      <c r="AE1011" s="11"/>
      <c r="AF1011" s="11"/>
      <c r="AG1011" s="11"/>
      <c r="AH1011" s="11"/>
      <c r="AI1011" s="11"/>
      <c r="AJ1011" s="12"/>
      <c r="AK1011" s="445" t="str">
        <f>IF(G1011="","",VLOOKUP(J1011,中子データ!$B$4:$H$4500,3,FALSE))</f>
        <v/>
      </c>
      <c r="AL1011" s="445" t="str">
        <f>IF(G1011="","",VLOOKUP(J1011,中子データ!$B$4:$H$4500,5,FALSE))</f>
        <v/>
      </c>
      <c r="AM1011" s="445" t="str">
        <f>IF(G1011="","",VLOOKUP(J1011,中子データ!$B$4:$H$4500,6,FALSE))</f>
        <v/>
      </c>
      <c r="AN1011" s="418"/>
      <c r="AO1011" s="419"/>
      <c r="AP1011" s="420"/>
      <c r="AQ1011" s="421"/>
      <c r="AR1011" s="420"/>
      <c r="AS1011" s="436"/>
      <c r="AT1011" s="436"/>
      <c r="AU1011" s="422"/>
      <c r="AV1011" s="11"/>
      <c r="AW1011" s="11"/>
      <c r="AX1011" s="410">
        <f t="shared" si="451"/>
        <v>0</v>
      </c>
      <c r="AY1011" s="411" t="str">
        <f>IF(G1011="","",VLOOKUP(J1011,中子データ!$B$4:$M$5999,10,FALSE))</f>
        <v/>
      </c>
      <c r="AZ1011" s="438" t="str">
        <f>IF(G1011="","",VLOOKUP(J1011,中子データ!$B$4:$M$5999,9,FALSE))</f>
        <v/>
      </c>
      <c r="BA1011" s="412" t="str">
        <f>IF(AQ1011="","",VLOOKUP(AQ1011,作業者名!$B$4:$C$100,2,FALSE))</f>
        <v/>
      </c>
      <c r="BB1011" s="412" t="str">
        <f>IF(AR1011="","",VLOOKUP(AR1011,作業者名!$B$4:$C$100,2,FALSE))</f>
        <v/>
      </c>
      <c r="BC1011" s="412" t="str">
        <f>IF(G1011="","",VLOOKUP(J1011,中子データ!B$4:N$6004,12,FALSE))</f>
        <v/>
      </c>
      <c r="BD1011" s="413" t="str">
        <f>IF(G1011="","",VLOOKUP(J1011,中子データ!$B$4:$P$4500,15,FALSE))</f>
        <v/>
      </c>
    </row>
    <row r="1012" spans="1:56" x14ac:dyDescent="0.15">
      <c r="A1012" s="7" t="str">
        <f>IF(G1012="","",VLOOKUP(H1012,マシン名!$B$4:$C$93,2,FALSE))</f>
        <v/>
      </c>
      <c r="B1012" s="7" t="str">
        <f>IF(G1012="","",VLOOKUP(I1012,作業者名!$B$4:$C$100,2,FALSE))</f>
        <v/>
      </c>
      <c r="C1012" s="7" t="str">
        <f>IF(G1012="","",VLOOKUP(J1012,中子データ!$B$4:$H$4500,2,FALSE))</f>
        <v/>
      </c>
      <c r="D1012" s="8" t="str">
        <f>IF(G1012="","",VLOOKUP(J1012,中子データ!$B$4:$H$4500,4,FALSE))</f>
        <v/>
      </c>
      <c r="E1012" s="231" t="str">
        <f t="shared" si="456"/>
        <v/>
      </c>
      <c r="G1012" s="238"/>
      <c r="H1012" s="9"/>
      <c r="I1012" s="9"/>
      <c r="J1012" s="9"/>
      <c r="K1012" s="10"/>
      <c r="L1012" s="10"/>
      <c r="M1012" s="6"/>
      <c r="N1012" s="6">
        <f t="shared" si="458"/>
        <v>0</v>
      </c>
      <c r="O1012" s="250"/>
      <c r="P1012" s="250"/>
      <c r="Q1012" s="250"/>
      <c r="R1012" s="250"/>
      <c r="S1012" s="250"/>
      <c r="T1012" s="250"/>
      <c r="U1012" s="250"/>
      <c r="V1012" s="250"/>
      <c r="W1012" s="250"/>
      <c r="X1012" s="250"/>
      <c r="Y1012" s="250"/>
      <c r="Z1012" s="4"/>
      <c r="AA1012" s="429"/>
      <c r="AB1012" s="457">
        <f t="shared" si="453"/>
        <v>0</v>
      </c>
      <c r="AC1012" s="11"/>
      <c r="AD1012" s="11"/>
      <c r="AE1012" s="11"/>
      <c r="AF1012" s="11"/>
      <c r="AG1012" s="11"/>
      <c r="AH1012" s="11"/>
      <c r="AI1012" s="11"/>
      <c r="AJ1012" s="12"/>
      <c r="AK1012" s="445" t="str">
        <f>IF(G1012="","",VLOOKUP(J1012,中子データ!$B$4:$H$4500,3,FALSE))</f>
        <v/>
      </c>
      <c r="AL1012" s="445" t="str">
        <f>IF(G1012="","",VLOOKUP(J1012,中子データ!$B$4:$H$4500,5,FALSE))</f>
        <v/>
      </c>
      <c r="AM1012" s="445" t="str">
        <f>IF(G1012="","",VLOOKUP(J1012,中子データ!$B$4:$H$4500,6,FALSE))</f>
        <v/>
      </c>
      <c r="AN1012" s="418"/>
      <c r="AO1012" s="419"/>
      <c r="AP1012" s="420"/>
      <c r="AQ1012" s="421"/>
      <c r="AR1012" s="420"/>
      <c r="AS1012" s="436"/>
      <c r="AT1012" s="436"/>
      <c r="AU1012" s="422"/>
      <c r="AV1012" s="11"/>
      <c r="AW1012" s="11"/>
      <c r="AX1012" s="410">
        <f t="shared" si="451"/>
        <v>0</v>
      </c>
      <c r="AY1012" s="411" t="str">
        <f>IF(G1012="","",VLOOKUP(J1012,中子データ!$B$4:$M$5999,10,FALSE))</f>
        <v/>
      </c>
      <c r="AZ1012" s="438" t="str">
        <f>IF(G1012="","",VLOOKUP(J1012,中子データ!$B$4:$M$5999,9,FALSE))</f>
        <v/>
      </c>
      <c r="BA1012" s="412" t="str">
        <f>IF(AQ1012="","",VLOOKUP(AQ1012,作業者名!$B$4:$C$100,2,FALSE))</f>
        <v/>
      </c>
      <c r="BB1012" s="412" t="str">
        <f>IF(AR1012="","",VLOOKUP(AR1012,作業者名!$B$4:$C$100,2,FALSE))</f>
        <v/>
      </c>
      <c r="BC1012" s="412" t="str">
        <f>IF(G1012="","",VLOOKUP(J1012,中子データ!B$4:N$6004,12,FALSE))</f>
        <v/>
      </c>
      <c r="BD1012" s="413" t="str">
        <f>IF(G1012="","",VLOOKUP(J1012,中子データ!$B$4:$P$4500,15,FALSE))</f>
        <v/>
      </c>
    </row>
    <row r="1013" spans="1:56" x14ac:dyDescent="0.15">
      <c r="A1013" s="7" t="str">
        <f>IF(G1013="","",VLOOKUP(H1013,マシン名!$B$4:$C$93,2,FALSE))</f>
        <v/>
      </c>
      <c r="B1013" s="7" t="str">
        <f>IF(G1013="","",VLOOKUP(I1013,作業者名!$B$4:$C$100,2,FALSE))</f>
        <v/>
      </c>
      <c r="C1013" s="7" t="str">
        <f>IF(G1013="","",VLOOKUP(J1013,中子データ!$B$4:$H$4500,2,FALSE))</f>
        <v/>
      </c>
      <c r="D1013" s="8" t="str">
        <f>IF(G1013="","",VLOOKUP(J1013,中子データ!$B$4:$H$4500,4,FALSE))</f>
        <v/>
      </c>
      <c r="E1013" s="231" t="str">
        <f t="shared" si="456"/>
        <v/>
      </c>
      <c r="G1013" s="238"/>
      <c r="H1013" s="9"/>
      <c r="I1013" s="9"/>
      <c r="J1013" s="9"/>
      <c r="K1013" s="10"/>
      <c r="L1013" s="10"/>
      <c r="M1013" s="6"/>
      <c r="N1013" s="6">
        <f t="shared" si="458"/>
        <v>0</v>
      </c>
      <c r="O1013" s="250"/>
      <c r="P1013" s="250"/>
      <c r="Q1013" s="250"/>
      <c r="R1013" s="250"/>
      <c r="S1013" s="250"/>
      <c r="T1013" s="250"/>
      <c r="U1013" s="250"/>
      <c r="V1013" s="250"/>
      <c r="W1013" s="250"/>
      <c r="X1013" s="250"/>
      <c r="Y1013" s="250"/>
      <c r="Z1013" s="4"/>
      <c r="AA1013" s="429"/>
      <c r="AB1013" s="457">
        <f t="shared" si="453"/>
        <v>0</v>
      </c>
      <c r="AC1013" s="11"/>
      <c r="AD1013" s="11"/>
      <c r="AE1013" s="11"/>
      <c r="AF1013" s="11"/>
      <c r="AG1013" s="11"/>
      <c r="AH1013" s="11"/>
      <c r="AI1013" s="11"/>
      <c r="AJ1013" s="12"/>
      <c r="AK1013" s="445" t="str">
        <f>IF(G1013="","",VLOOKUP(J1013,中子データ!$B$4:$H$4500,3,FALSE))</f>
        <v/>
      </c>
      <c r="AL1013" s="445" t="str">
        <f>IF(G1013="","",VLOOKUP(J1013,中子データ!$B$4:$H$4500,5,FALSE))</f>
        <v/>
      </c>
      <c r="AM1013" s="445" t="str">
        <f>IF(G1013="","",VLOOKUP(J1013,中子データ!$B$4:$H$4500,6,FALSE))</f>
        <v/>
      </c>
      <c r="AN1013" s="418"/>
      <c r="AO1013" s="419"/>
      <c r="AP1013" s="420"/>
      <c r="AQ1013" s="421"/>
      <c r="AR1013" s="420"/>
      <c r="AS1013" s="436"/>
      <c r="AT1013" s="436"/>
      <c r="AU1013" s="422"/>
      <c r="AV1013" s="11"/>
      <c r="AW1013" s="11"/>
      <c r="AX1013" s="410">
        <f t="shared" si="451"/>
        <v>0</v>
      </c>
      <c r="AY1013" s="411" t="str">
        <f>IF(G1013="","",VLOOKUP(J1013,中子データ!$B$4:$M$5999,10,FALSE))</f>
        <v/>
      </c>
      <c r="AZ1013" s="438" t="str">
        <f>IF(G1013="","",VLOOKUP(J1013,中子データ!$B$4:$M$5999,9,FALSE))</f>
        <v/>
      </c>
      <c r="BA1013" s="412" t="str">
        <f>IF(AQ1013="","",VLOOKUP(AQ1013,作業者名!$B$4:$C$100,2,FALSE))</f>
        <v/>
      </c>
      <c r="BB1013" s="412" t="str">
        <f>IF(AR1013="","",VLOOKUP(AR1013,作業者名!$B$4:$C$100,2,FALSE))</f>
        <v/>
      </c>
      <c r="BC1013" s="412" t="str">
        <f>IF(G1013="","",VLOOKUP(J1013,中子データ!B$4:N$6004,12,FALSE))</f>
        <v/>
      </c>
      <c r="BD1013" s="413" t="str">
        <f>IF(G1013="","",VLOOKUP(J1013,中子データ!$B$4:$P$4500,15,FALSE))</f>
        <v/>
      </c>
    </row>
    <row r="1014" spans="1:56" x14ac:dyDescent="0.15">
      <c r="A1014" s="7" t="str">
        <f>IF(G1014="","",VLOOKUP(H1014,マシン名!$B$4:$C$93,2,FALSE))</f>
        <v/>
      </c>
      <c r="B1014" s="7" t="str">
        <f>IF(G1014="","",VLOOKUP(I1014,作業者名!$B$4:$C$100,2,FALSE))</f>
        <v/>
      </c>
      <c r="C1014" s="7" t="str">
        <f>IF(G1014="","",VLOOKUP(J1014,中子データ!$B$4:$H$4500,2,FALSE))</f>
        <v/>
      </c>
      <c r="D1014" s="8" t="str">
        <f>IF(G1014="","",VLOOKUP(J1014,中子データ!$B$4:$H$4500,4,FALSE))</f>
        <v/>
      </c>
      <c r="E1014" s="231" t="str">
        <f t="shared" si="456"/>
        <v/>
      </c>
      <c r="G1014" s="238"/>
      <c r="H1014" s="9"/>
      <c r="I1014" s="9"/>
      <c r="J1014" s="9"/>
      <c r="K1014" s="10"/>
      <c r="L1014" s="10"/>
      <c r="M1014" s="6"/>
      <c r="N1014" s="6">
        <f t="shared" si="458"/>
        <v>0</v>
      </c>
      <c r="O1014" s="250"/>
      <c r="P1014" s="250"/>
      <c r="Q1014" s="250"/>
      <c r="R1014" s="250"/>
      <c r="S1014" s="250"/>
      <c r="T1014" s="250"/>
      <c r="U1014" s="250"/>
      <c r="V1014" s="250"/>
      <c r="W1014" s="250"/>
      <c r="X1014" s="250"/>
      <c r="Y1014" s="250"/>
      <c r="Z1014" s="4"/>
      <c r="AA1014" s="429"/>
      <c r="AB1014" s="457">
        <f t="shared" si="453"/>
        <v>0</v>
      </c>
      <c r="AC1014" s="11"/>
      <c r="AD1014" s="11"/>
      <c r="AE1014" s="11"/>
      <c r="AF1014" s="11"/>
      <c r="AG1014" s="11"/>
      <c r="AH1014" s="11"/>
      <c r="AI1014" s="11"/>
      <c r="AJ1014" s="12"/>
      <c r="AK1014" s="445" t="str">
        <f>IF(G1014="","",VLOOKUP(J1014,中子データ!$B$4:$H$4500,3,FALSE))</f>
        <v/>
      </c>
      <c r="AL1014" s="445" t="str">
        <f>IF(G1014="","",VLOOKUP(J1014,中子データ!$B$4:$H$4500,5,FALSE))</f>
        <v/>
      </c>
      <c r="AM1014" s="445" t="str">
        <f>IF(G1014="","",VLOOKUP(J1014,中子データ!$B$4:$H$4500,6,FALSE))</f>
        <v/>
      </c>
      <c r="AN1014" s="418"/>
      <c r="AO1014" s="419"/>
      <c r="AP1014" s="420"/>
      <c r="AQ1014" s="421"/>
      <c r="AR1014" s="420"/>
      <c r="AS1014" s="436"/>
      <c r="AT1014" s="436"/>
      <c r="AU1014" s="489"/>
      <c r="AV1014" s="11"/>
      <c r="AW1014" s="11"/>
      <c r="AX1014" s="410">
        <f t="shared" si="451"/>
        <v>0</v>
      </c>
      <c r="AY1014" s="411" t="str">
        <f>IF(G1014="","",VLOOKUP(J1014,中子データ!$B$4:$M$5999,10,FALSE))</f>
        <v/>
      </c>
      <c r="AZ1014" s="438" t="str">
        <f>IF(G1014="","",VLOOKUP(J1014,中子データ!$B$4:$M$5999,9,FALSE))</f>
        <v/>
      </c>
      <c r="BA1014" s="412" t="str">
        <f>IF(AQ1014="","",VLOOKUP(AQ1014,作業者名!$B$4:$C$100,2,FALSE))</f>
        <v/>
      </c>
      <c r="BB1014" s="412" t="str">
        <f>IF(AR1014="","",VLOOKUP(AR1014,作業者名!$B$4:$C$100,2,FALSE))</f>
        <v/>
      </c>
      <c r="BC1014" s="412" t="str">
        <f>IF(G1014="","",VLOOKUP(J1014,中子データ!B$4:N$6004,12,FALSE))</f>
        <v/>
      </c>
      <c r="BD1014" s="413" t="str">
        <f>IF(G1014="","",VLOOKUP(J1014,中子データ!$B$4:$P$4500,15,FALSE))</f>
        <v/>
      </c>
    </row>
    <row r="1015" spans="1:56" x14ac:dyDescent="0.15">
      <c r="A1015" s="7" t="str">
        <f>IF(G1015="","",VLOOKUP(H1015,マシン名!$B$4:$C$93,2,FALSE))</f>
        <v/>
      </c>
      <c r="B1015" s="7" t="str">
        <f>IF(G1015="","",VLOOKUP(I1015,作業者名!$B$4:$C$100,2,FALSE))</f>
        <v/>
      </c>
      <c r="C1015" s="7" t="str">
        <f>IF(G1015="","",VLOOKUP(J1015,中子データ!$B$4:$H$4500,2,FALSE))</f>
        <v/>
      </c>
      <c r="D1015" s="8" t="str">
        <f>IF(G1015="","",VLOOKUP(J1015,中子データ!$B$4:$H$4500,4,FALSE))</f>
        <v/>
      </c>
      <c r="E1015" s="231" t="str">
        <f t="shared" si="456"/>
        <v/>
      </c>
      <c r="G1015" s="238"/>
      <c r="H1015" s="9"/>
      <c r="I1015" s="9"/>
      <c r="J1015" s="9"/>
      <c r="K1015" s="10"/>
      <c r="L1015" s="10"/>
      <c r="M1015" s="6"/>
      <c r="N1015" s="6">
        <f t="shared" si="458"/>
        <v>0</v>
      </c>
      <c r="O1015" s="250"/>
      <c r="P1015" s="250"/>
      <c r="Q1015" s="250"/>
      <c r="R1015" s="250"/>
      <c r="S1015" s="250"/>
      <c r="T1015" s="250"/>
      <c r="U1015" s="250"/>
      <c r="V1015" s="250"/>
      <c r="W1015" s="250"/>
      <c r="X1015" s="250"/>
      <c r="Y1015" s="250"/>
      <c r="Z1015" s="4"/>
      <c r="AA1015" s="429"/>
      <c r="AB1015" s="457">
        <f t="shared" si="453"/>
        <v>0</v>
      </c>
      <c r="AC1015" s="11"/>
      <c r="AD1015" s="11"/>
      <c r="AE1015" s="11"/>
      <c r="AF1015" s="11"/>
      <c r="AG1015" s="11"/>
      <c r="AH1015" s="11"/>
      <c r="AI1015" s="11"/>
      <c r="AJ1015" s="12"/>
      <c r="AK1015" s="445" t="str">
        <f>IF(G1015="","",VLOOKUP(J1015,中子データ!$B$4:$H$4500,3,FALSE))</f>
        <v/>
      </c>
      <c r="AL1015" s="445" t="str">
        <f>IF(G1015="","",VLOOKUP(J1015,中子データ!$B$4:$H$4500,5,FALSE))</f>
        <v/>
      </c>
      <c r="AM1015" s="445" t="str">
        <f>IF(G1015="","",VLOOKUP(J1015,中子データ!$B$4:$H$4500,6,FALSE))</f>
        <v/>
      </c>
      <c r="AN1015" s="418"/>
      <c r="AO1015" s="419"/>
      <c r="AP1015" s="420"/>
      <c r="AQ1015" s="421"/>
      <c r="AR1015" s="420"/>
      <c r="AS1015" s="436"/>
      <c r="AT1015" s="436"/>
      <c r="AU1015" s="422"/>
      <c r="AV1015" s="11"/>
      <c r="AW1015" s="11"/>
      <c r="AX1015" s="410">
        <f t="shared" si="451"/>
        <v>0</v>
      </c>
      <c r="AY1015" s="411" t="str">
        <f>IF(G1015="","",VLOOKUP(J1015,中子データ!$B$4:$M$5999,10,FALSE))</f>
        <v/>
      </c>
      <c r="AZ1015" s="438" t="str">
        <f>IF(G1015="","",VLOOKUP(J1015,中子データ!$B$4:$M$5999,9,FALSE))</f>
        <v/>
      </c>
      <c r="BA1015" s="412" t="str">
        <f>IF(AQ1015="","",VLOOKUP(AQ1015,作業者名!$B$4:$C$100,2,FALSE))</f>
        <v/>
      </c>
      <c r="BB1015" s="412" t="str">
        <f>IF(AR1015="","",VLOOKUP(AR1015,作業者名!$B$4:$C$100,2,FALSE))</f>
        <v/>
      </c>
      <c r="BC1015" s="412" t="str">
        <f>IF(G1015="","",VLOOKUP(J1015,中子データ!B$4:N$6004,12,FALSE))</f>
        <v/>
      </c>
      <c r="BD1015" s="413" t="str">
        <f>IF(G1015="","",VLOOKUP(J1015,中子データ!$B$4:$P$4500,15,FALSE))</f>
        <v/>
      </c>
    </row>
    <row r="1016" spans="1:56" x14ac:dyDescent="0.15">
      <c r="A1016" s="7" t="str">
        <f>IF(G1016="","",VLOOKUP(H1016,マシン名!$B$4:$C$93,2,FALSE))</f>
        <v/>
      </c>
      <c r="B1016" s="7" t="str">
        <f>IF(G1016="","",VLOOKUP(I1016,作業者名!$B$4:$C$100,2,FALSE))</f>
        <v/>
      </c>
      <c r="C1016" s="7" t="str">
        <f>IF(G1016="","",VLOOKUP(J1016,中子データ!$B$4:$H$4500,2,FALSE))</f>
        <v/>
      </c>
      <c r="D1016" s="8" t="str">
        <f>IF(G1016="","",VLOOKUP(J1016,中子データ!$B$4:$H$4500,4,FALSE))</f>
        <v/>
      </c>
      <c r="E1016" s="231" t="str">
        <f t="shared" si="456"/>
        <v/>
      </c>
      <c r="G1016" s="238"/>
      <c r="H1016" s="9"/>
      <c r="I1016" s="9"/>
      <c r="J1016" s="9"/>
      <c r="K1016" s="10"/>
      <c r="L1016" s="10"/>
      <c r="M1016" s="6"/>
      <c r="N1016" s="6">
        <f t="shared" si="458"/>
        <v>0</v>
      </c>
      <c r="O1016" s="250"/>
      <c r="P1016" s="250"/>
      <c r="Q1016" s="250"/>
      <c r="R1016" s="250"/>
      <c r="S1016" s="250"/>
      <c r="T1016" s="250"/>
      <c r="U1016" s="250"/>
      <c r="V1016" s="250"/>
      <c r="W1016" s="250"/>
      <c r="X1016" s="250"/>
      <c r="Y1016" s="250"/>
      <c r="Z1016" s="4"/>
      <c r="AA1016" s="429"/>
      <c r="AB1016" s="457">
        <f t="shared" si="453"/>
        <v>0</v>
      </c>
      <c r="AC1016" s="11"/>
      <c r="AD1016" s="11"/>
      <c r="AE1016" s="11"/>
      <c r="AF1016" s="11"/>
      <c r="AG1016" s="11"/>
      <c r="AH1016" s="11"/>
      <c r="AI1016" s="11"/>
      <c r="AJ1016" s="12"/>
      <c r="AK1016" s="445" t="str">
        <f>IF(G1016="","",VLOOKUP(J1016,中子データ!$B$4:$H$4500,3,FALSE))</f>
        <v/>
      </c>
      <c r="AL1016" s="445" t="str">
        <f>IF(G1016="","",VLOOKUP(J1016,中子データ!$B$4:$H$4500,5,FALSE))</f>
        <v/>
      </c>
      <c r="AM1016" s="445" t="str">
        <f>IF(G1016="","",VLOOKUP(J1016,中子データ!$B$4:$H$4500,6,FALSE))</f>
        <v/>
      </c>
      <c r="AN1016" s="418"/>
      <c r="AO1016" s="419"/>
      <c r="AP1016" s="420"/>
      <c r="AQ1016" s="421"/>
      <c r="AR1016" s="420"/>
      <c r="AS1016" s="436"/>
      <c r="AT1016" s="436"/>
      <c r="AU1016" s="422"/>
      <c r="AV1016" s="11"/>
      <c r="AW1016" s="11"/>
      <c r="AX1016" s="410">
        <f t="shared" si="451"/>
        <v>0</v>
      </c>
      <c r="AY1016" s="411" t="str">
        <f>IF(G1016="","",VLOOKUP(J1016,中子データ!$B$4:$M$5999,10,FALSE))</f>
        <v/>
      </c>
      <c r="AZ1016" s="438" t="str">
        <f>IF(G1016="","",VLOOKUP(J1016,中子データ!$B$4:$M$5999,9,FALSE))</f>
        <v/>
      </c>
      <c r="BA1016" s="412" t="str">
        <f>IF(AQ1016="","",VLOOKUP(AQ1016,作業者名!$B$4:$C$100,2,FALSE))</f>
        <v/>
      </c>
      <c r="BB1016" s="412" t="str">
        <f>IF(AR1016="","",VLOOKUP(AR1016,作業者名!$B$4:$C$100,2,FALSE))</f>
        <v/>
      </c>
      <c r="BC1016" s="412" t="str">
        <f>IF(G1016="","",VLOOKUP(J1016,中子データ!B$4:N$6004,12,FALSE))</f>
        <v/>
      </c>
      <c r="BD1016" s="413" t="str">
        <f>IF(G1016="","",VLOOKUP(J1016,中子データ!$B$4:$P$4500,15,FALSE))</f>
        <v/>
      </c>
    </row>
    <row r="1017" spans="1:56" x14ac:dyDescent="0.15">
      <c r="A1017" s="7" t="str">
        <f>IF(G1017="","",VLOOKUP(H1017,マシン名!$B$4:$C$93,2,FALSE))</f>
        <v/>
      </c>
      <c r="B1017" s="7" t="str">
        <f>IF(G1017="","",VLOOKUP(I1017,作業者名!$B$4:$C$100,2,FALSE))</f>
        <v/>
      </c>
      <c r="C1017" s="7" t="str">
        <f>IF(G1017="","",VLOOKUP(J1017,中子データ!$B$4:$H$4500,2,FALSE))</f>
        <v/>
      </c>
      <c r="D1017" s="8" t="str">
        <f>IF(G1017="","",VLOOKUP(J1017,中子データ!$B$4:$H$4500,4,FALSE))</f>
        <v/>
      </c>
      <c r="E1017" s="231" t="str">
        <f t="shared" si="456"/>
        <v/>
      </c>
      <c r="G1017" s="238"/>
      <c r="H1017" s="9"/>
      <c r="I1017" s="9"/>
      <c r="J1017" s="9"/>
      <c r="K1017" s="10"/>
      <c r="L1017" s="10"/>
      <c r="M1017" s="6"/>
      <c r="N1017" s="6">
        <f t="shared" si="458"/>
        <v>0</v>
      </c>
      <c r="O1017" s="250"/>
      <c r="P1017" s="250"/>
      <c r="Q1017" s="250"/>
      <c r="R1017" s="250"/>
      <c r="S1017" s="250"/>
      <c r="T1017" s="250"/>
      <c r="U1017" s="250"/>
      <c r="V1017" s="250"/>
      <c r="W1017" s="250"/>
      <c r="X1017" s="250"/>
      <c r="Y1017" s="250"/>
      <c r="Z1017" s="4"/>
      <c r="AA1017" s="429"/>
      <c r="AB1017" s="457">
        <f t="shared" si="453"/>
        <v>0</v>
      </c>
      <c r="AC1017" s="11"/>
      <c r="AD1017" s="11"/>
      <c r="AE1017" s="11"/>
      <c r="AF1017" s="11"/>
      <c r="AG1017" s="11"/>
      <c r="AH1017" s="11"/>
      <c r="AI1017" s="11"/>
      <c r="AJ1017" s="12"/>
      <c r="AK1017" s="445" t="str">
        <f>IF(G1017="","",VLOOKUP(J1017,中子データ!$B$4:$H$4500,3,FALSE))</f>
        <v/>
      </c>
      <c r="AL1017" s="445" t="str">
        <f>IF(G1017="","",VLOOKUP(J1017,中子データ!$B$4:$H$4500,5,FALSE))</f>
        <v/>
      </c>
      <c r="AM1017" s="445" t="str">
        <f>IF(G1017="","",VLOOKUP(J1017,中子データ!$B$4:$H$4500,6,FALSE))</f>
        <v/>
      </c>
      <c r="AN1017" s="418"/>
      <c r="AO1017" s="419"/>
      <c r="AP1017" s="420"/>
      <c r="AQ1017" s="421"/>
      <c r="AR1017" s="420"/>
      <c r="AS1017" s="436"/>
      <c r="AT1017" s="436"/>
      <c r="AU1017" s="422"/>
      <c r="AV1017" s="11"/>
      <c r="AW1017" s="11"/>
      <c r="AX1017" s="410">
        <f t="shared" si="451"/>
        <v>0</v>
      </c>
      <c r="AY1017" s="411" t="str">
        <f>IF(G1017="","",VLOOKUP(J1017,中子データ!$B$4:$M$5999,10,FALSE))</f>
        <v/>
      </c>
      <c r="AZ1017" s="438" t="str">
        <f>IF(G1017="","",VLOOKUP(J1017,中子データ!$B$4:$M$5999,9,FALSE))</f>
        <v/>
      </c>
      <c r="BA1017" s="412" t="str">
        <f>IF(AQ1017="","",VLOOKUP(AQ1017,作業者名!$B$4:$C$100,2,FALSE))</f>
        <v/>
      </c>
      <c r="BB1017" s="412" t="str">
        <f>IF(AR1017="","",VLOOKUP(AR1017,作業者名!$B$4:$C$100,2,FALSE))</f>
        <v/>
      </c>
      <c r="BC1017" s="412" t="str">
        <f>IF(G1017="","",VLOOKUP(J1017,中子データ!B$4:N$6004,12,FALSE))</f>
        <v/>
      </c>
      <c r="BD1017" s="413" t="str">
        <f>IF(G1017="","",VLOOKUP(J1017,中子データ!$B$4:$P$4500,15,FALSE))</f>
        <v/>
      </c>
    </row>
    <row r="1018" spans="1:56" x14ac:dyDescent="0.15">
      <c r="A1018" s="7" t="str">
        <f>IF(G1018="","",VLOOKUP(H1018,マシン名!$B$4:$C$93,2,FALSE))</f>
        <v/>
      </c>
      <c r="B1018" s="7" t="str">
        <f>IF(G1018="","",VLOOKUP(I1018,作業者名!$B$4:$C$100,2,FALSE))</f>
        <v/>
      </c>
      <c r="C1018" s="7" t="str">
        <f>IF(G1018="","",VLOOKUP(J1018,中子データ!$B$4:$H$4500,2,FALSE))</f>
        <v/>
      </c>
      <c r="D1018" s="8" t="str">
        <f>IF(G1018="","",VLOOKUP(J1018,中子データ!$B$4:$H$4500,4,FALSE))</f>
        <v/>
      </c>
      <c r="E1018" s="231" t="str">
        <f t="shared" si="456"/>
        <v/>
      </c>
      <c r="G1018" s="238"/>
      <c r="H1018" s="9"/>
      <c r="I1018" s="9"/>
      <c r="J1018" s="9"/>
      <c r="K1018" s="10"/>
      <c r="L1018" s="10"/>
      <c r="M1018" s="6"/>
      <c r="N1018" s="6">
        <f t="shared" si="458"/>
        <v>0</v>
      </c>
      <c r="O1018" s="250"/>
      <c r="P1018" s="250"/>
      <c r="Q1018" s="250"/>
      <c r="R1018" s="250"/>
      <c r="S1018" s="250"/>
      <c r="T1018" s="250"/>
      <c r="U1018" s="250"/>
      <c r="V1018" s="250"/>
      <c r="W1018" s="250"/>
      <c r="X1018" s="250"/>
      <c r="Y1018" s="250"/>
      <c r="Z1018" s="4"/>
      <c r="AA1018" s="429"/>
      <c r="AB1018" s="457">
        <f t="shared" si="453"/>
        <v>0</v>
      </c>
      <c r="AC1018" s="11"/>
      <c r="AD1018" s="11"/>
      <c r="AE1018" s="11"/>
      <c r="AF1018" s="11"/>
      <c r="AG1018" s="11"/>
      <c r="AH1018" s="11"/>
      <c r="AI1018" s="11"/>
      <c r="AJ1018" s="12"/>
      <c r="AK1018" s="445" t="str">
        <f>IF(G1018="","",VLOOKUP(J1018,中子データ!$B$4:$H$4500,3,FALSE))</f>
        <v/>
      </c>
      <c r="AL1018" s="445" t="str">
        <f>IF(G1018="","",VLOOKUP(J1018,中子データ!$B$4:$H$4500,5,FALSE))</f>
        <v/>
      </c>
      <c r="AM1018" s="445" t="str">
        <f>IF(G1018="","",VLOOKUP(J1018,中子データ!$B$4:$H$4500,6,FALSE))</f>
        <v/>
      </c>
      <c r="AN1018" s="418"/>
      <c r="AO1018" s="419"/>
      <c r="AP1018" s="420"/>
      <c r="AQ1018" s="421"/>
      <c r="AR1018" s="420"/>
      <c r="AS1018" s="436"/>
      <c r="AT1018" s="436"/>
      <c r="AU1018" s="422"/>
      <c r="AV1018" s="11"/>
      <c r="AW1018" s="11"/>
      <c r="AX1018" s="410">
        <f t="shared" si="451"/>
        <v>0</v>
      </c>
      <c r="AY1018" s="411" t="str">
        <f>IF(G1018="","",VLOOKUP(J1018,中子データ!$B$4:$M$5999,10,FALSE))</f>
        <v/>
      </c>
      <c r="AZ1018" s="438" t="str">
        <f>IF(G1018="","",VLOOKUP(J1018,中子データ!$B$4:$M$5999,9,FALSE))</f>
        <v/>
      </c>
      <c r="BA1018" s="412" t="str">
        <f>IF(AQ1018="","",VLOOKUP(AQ1018,作業者名!$B$4:$C$100,2,FALSE))</f>
        <v/>
      </c>
      <c r="BB1018" s="412" t="str">
        <f>IF(AR1018="","",VLOOKUP(AR1018,作業者名!$B$4:$C$100,2,FALSE))</f>
        <v/>
      </c>
      <c r="BC1018" s="412" t="str">
        <f>IF(G1018="","",VLOOKUP(J1018,中子データ!B$4:N$6004,12,FALSE))</f>
        <v/>
      </c>
      <c r="BD1018" s="413" t="str">
        <f>IF(G1018="","",VLOOKUP(J1018,中子データ!$B$4:$P$4500,15,FALSE))</f>
        <v/>
      </c>
    </row>
    <row r="1019" spans="1:56" x14ac:dyDescent="0.15">
      <c r="A1019" s="7" t="str">
        <f>IF(G1019="","",VLOOKUP(H1019,マシン名!$B$4:$C$93,2,FALSE))</f>
        <v/>
      </c>
      <c r="B1019" s="7" t="str">
        <f>IF(G1019="","",VLOOKUP(I1019,作業者名!$B$4:$C$100,2,FALSE))</f>
        <v/>
      </c>
      <c r="C1019" s="7" t="str">
        <f>IF(G1019="","",VLOOKUP(J1019,中子データ!$B$4:$H$4500,2,FALSE))</f>
        <v/>
      </c>
      <c r="D1019" s="8" t="str">
        <f>IF(G1019="","",VLOOKUP(J1019,中子データ!$B$4:$H$4500,4,FALSE))</f>
        <v/>
      </c>
      <c r="E1019" s="231" t="str">
        <f t="shared" si="456"/>
        <v/>
      </c>
      <c r="G1019" s="238"/>
      <c r="H1019" s="9"/>
      <c r="I1019" s="9"/>
      <c r="J1019" s="9"/>
      <c r="K1019" s="10"/>
      <c r="L1019" s="10"/>
      <c r="M1019" s="6"/>
      <c r="N1019" s="6">
        <f t="shared" si="458"/>
        <v>0</v>
      </c>
      <c r="O1019" s="250"/>
      <c r="P1019" s="250"/>
      <c r="Q1019" s="250"/>
      <c r="R1019" s="250"/>
      <c r="S1019" s="250"/>
      <c r="T1019" s="250"/>
      <c r="U1019" s="250"/>
      <c r="V1019" s="250"/>
      <c r="W1019" s="250"/>
      <c r="X1019" s="250"/>
      <c r="Y1019" s="250"/>
      <c r="Z1019" s="4"/>
      <c r="AA1019" s="429"/>
      <c r="AB1019" s="457">
        <f t="shared" si="453"/>
        <v>0</v>
      </c>
      <c r="AC1019" s="11"/>
      <c r="AD1019" s="11"/>
      <c r="AE1019" s="11"/>
      <c r="AF1019" s="11"/>
      <c r="AG1019" s="11"/>
      <c r="AH1019" s="11"/>
      <c r="AI1019" s="11"/>
      <c r="AJ1019" s="12"/>
      <c r="AK1019" s="445" t="str">
        <f>IF(G1019="","",VLOOKUP(J1019,中子データ!$B$4:$H$4500,3,FALSE))</f>
        <v/>
      </c>
      <c r="AL1019" s="445" t="str">
        <f>IF(G1019="","",VLOOKUP(J1019,中子データ!$B$4:$H$4500,5,FALSE))</f>
        <v/>
      </c>
      <c r="AM1019" s="445" t="str">
        <f>IF(G1019="","",VLOOKUP(J1019,中子データ!$B$4:$H$4500,6,FALSE))</f>
        <v/>
      </c>
      <c r="AN1019" s="418"/>
      <c r="AO1019" s="419"/>
      <c r="AP1019" s="420"/>
      <c r="AQ1019" s="421"/>
      <c r="AR1019" s="420"/>
      <c r="AS1019" s="436"/>
      <c r="AT1019" s="436"/>
      <c r="AU1019" s="422"/>
      <c r="AV1019" s="11"/>
      <c r="AW1019" s="11"/>
      <c r="AX1019" s="410">
        <f t="shared" si="451"/>
        <v>0</v>
      </c>
      <c r="AY1019" s="411" t="str">
        <f>IF(G1019="","",VLOOKUP(J1019,中子データ!$B$4:$M$5999,10,FALSE))</f>
        <v/>
      </c>
      <c r="AZ1019" s="438" t="str">
        <f>IF(G1019="","",VLOOKUP(J1019,中子データ!$B$4:$M$5999,9,FALSE))</f>
        <v/>
      </c>
      <c r="BA1019" s="412" t="str">
        <f>IF(AQ1019="","",VLOOKUP(AQ1019,作業者名!$B$4:$C$100,2,FALSE))</f>
        <v/>
      </c>
      <c r="BB1019" s="412" t="str">
        <f>IF(AR1019="","",VLOOKUP(AR1019,作業者名!$B$4:$C$100,2,FALSE))</f>
        <v/>
      </c>
      <c r="BC1019" s="412" t="str">
        <f>IF(G1019="","",VLOOKUP(J1019,中子データ!B$4:N$6004,12,FALSE))</f>
        <v/>
      </c>
      <c r="BD1019" s="413" t="str">
        <f>IF(G1019="","",VLOOKUP(J1019,中子データ!$B$4:$P$4500,15,FALSE))</f>
        <v/>
      </c>
    </row>
    <row r="1020" spans="1:56" x14ac:dyDescent="0.15">
      <c r="A1020" s="7" t="str">
        <f>IF(G1020="","",VLOOKUP(H1020,マシン名!$B$4:$C$93,2,FALSE))</f>
        <v/>
      </c>
      <c r="B1020" s="7" t="str">
        <f>IF(G1020="","",VLOOKUP(I1020,作業者名!$B$4:$C$100,2,FALSE))</f>
        <v/>
      </c>
      <c r="C1020" s="7" t="str">
        <f>IF(G1020="","",VLOOKUP(J1020,中子データ!$B$4:$H$4500,2,FALSE))</f>
        <v/>
      </c>
      <c r="D1020" s="8" t="str">
        <f>IF(G1020="","",VLOOKUP(J1020,中子データ!$B$4:$H$4500,4,FALSE))</f>
        <v/>
      </c>
      <c r="E1020" s="231" t="str">
        <f t="shared" si="456"/>
        <v/>
      </c>
      <c r="G1020" s="238"/>
      <c r="H1020" s="247"/>
      <c r="I1020" s="248"/>
      <c r="J1020" s="245"/>
      <c r="K1020" s="10"/>
      <c r="L1020" s="10"/>
      <c r="M1020" s="6"/>
      <c r="N1020" s="6">
        <f t="shared" si="458"/>
        <v>0</v>
      </c>
      <c r="O1020" s="250"/>
      <c r="P1020" s="250"/>
      <c r="Q1020" s="250"/>
      <c r="R1020" s="250"/>
      <c r="S1020" s="250"/>
      <c r="T1020" s="250"/>
      <c r="U1020" s="250"/>
      <c r="V1020" s="250"/>
      <c r="W1020" s="250"/>
      <c r="X1020" s="250"/>
      <c r="Y1020" s="250"/>
      <c r="Z1020" s="4"/>
      <c r="AA1020" s="429"/>
      <c r="AB1020" s="457">
        <f t="shared" si="453"/>
        <v>0</v>
      </c>
      <c r="AC1020" s="11"/>
      <c r="AD1020" s="11"/>
      <c r="AE1020" s="11"/>
      <c r="AF1020" s="11"/>
      <c r="AG1020" s="11"/>
      <c r="AH1020" s="11"/>
      <c r="AI1020" s="11"/>
      <c r="AJ1020" s="12"/>
      <c r="AK1020" s="445" t="str">
        <f>IF(G1020="","",VLOOKUP(J1020,中子データ!$B$4:$H$4500,3,FALSE))</f>
        <v/>
      </c>
      <c r="AL1020" s="445" t="str">
        <f>IF(G1020="","",VLOOKUP(J1020,中子データ!$B$4:$H$4500,5,FALSE))</f>
        <v/>
      </c>
      <c r="AM1020" s="445" t="str">
        <f>IF(G1020="","",VLOOKUP(J1020,中子データ!$B$4:$H$4500,6,FALSE))</f>
        <v/>
      </c>
      <c r="AN1020" s="418"/>
      <c r="AO1020" s="419"/>
      <c r="AP1020" s="420"/>
      <c r="AQ1020" s="421"/>
      <c r="AR1020" s="420"/>
      <c r="AS1020" s="436"/>
      <c r="AT1020" s="436"/>
      <c r="AU1020" s="422"/>
      <c r="AV1020" s="11"/>
      <c r="AW1020" s="11"/>
      <c r="AX1020" s="410">
        <f t="shared" si="451"/>
        <v>0</v>
      </c>
      <c r="AY1020" s="411" t="str">
        <f>IF(G1020="","",VLOOKUP(J1020,中子データ!$B$4:$M$5999,10,FALSE))</f>
        <v/>
      </c>
      <c r="AZ1020" s="438" t="str">
        <f>IF(G1020="","",VLOOKUP(J1020,中子データ!$B$4:$M$5999,9,FALSE))</f>
        <v/>
      </c>
      <c r="BA1020" s="412" t="str">
        <f>IF(AQ1020="","",VLOOKUP(AQ1020,作業者名!$B$4:$C$100,2,FALSE))</f>
        <v/>
      </c>
      <c r="BB1020" s="412" t="str">
        <f>IF(AR1020="","",VLOOKUP(AR1020,作業者名!$B$4:$C$100,2,FALSE))</f>
        <v/>
      </c>
      <c r="BC1020" s="412" t="str">
        <f>IF(G1020="","",VLOOKUP(J1020,中子データ!B$4:N$6004,12,FALSE))</f>
        <v/>
      </c>
      <c r="BD1020" s="413" t="str">
        <f>IF(G1020="","",VLOOKUP(J1020,中子データ!$B$4:$P$4500,15,FALSE))</f>
        <v/>
      </c>
    </row>
    <row r="1021" spans="1:56" x14ac:dyDescent="0.15">
      <c r="A1021" s="7" t="str">
        <f>IF(G1021="","",VLOOKUP(H1021,マシン名!$B$4:$C$93,2,FALSE))</f>
        <v/>
      </c>
      <c r="B1021" s="7" t="str">
        <f>IF(G1021="","",VLOOKUP(I1021,作業者名!$B$4:$C$100,2,FALSE))</f>
        <v/>
      </c>
      <c r="C1021" s="7" t="str">
        <f>IF(G1021="","",VLOOKUP(J1021,中子データ!$B$4:$H$4500,2,FALSE))</f>
        <v/>
      </c>
      <c r="D1021" s="8" t="str">
        <f>IF(G1021="","",VLOOKUP(J1021,中子データ!$B$4:$H$4500,4,FALSE))</f>
        <v/>
      </c>
      <c r="E1021" s="231" t="str">
        <f t="shared" si="456"/>
        <v/>
      </c>
      <c r="G1021" s="238"/>
      <c r="H1021" s="247"/>
      <c r="I1021" s="248"/>
      <c r="J1021" s="245"/>
      <c r="K1021" s="10"/>
      <c r="L1021" s="10"/>
      <c r="M1021" s="6"/>
      <c r="N1021" s="6">
        <f t="shared" si="458"/>
        <v>0</v>
      </c>
      <c r="O1021" s="250"/>
      <c r="P1021" s="250"/>
      <c r="Q1021" s="250"/>
      <c r="R1021" s="250"/>
      <c r="S1021" s="250"/>
      <c r="T1021" s="250"/>
      <c r="U1021" s="250"/>
      <c r="V1021" s="250"/>
      <c r="W1021" s="250"/>
      <c r="X1021" s="250"/>
      <c r="Y1021" s="250"/>
      <c r="Z1021" s="4"/>
      <c r="AA1021" s="429"/>
      <c r="AB1021" s="457">
        <f t="shared" si="453"/>
        <v>0</v>
      </c>
      <c r="AC1021" s="11"/>
      <c r="AD1021" s="11"/>
      <c r="AE1021" s="11"/>
      <c r="AF1021" s="11"/>
      <c r="AG1021" s="11"/>
      <c r="AH1021" s="11"/>
      <c r="AI1021" s="11"/>
      <c r="AJ1021" s="12"/>
      <c r="AK1021" s="445" t="str">
        <f>IF(G1021="","",VLOOKUP(J1021,中子データ!$B$4:$H$4500,3,FALSE))</f>
        <v/>
      </c>
      <c r="AL1021" s="445" t="str">
        <f>IF(G1021="","",VLOOKUP(J1021,中子データ!$B$4:$H$4500,5,FALSE))</f>
        <v/>
      </c>
      <c r="AM1021" s="445" t="str">
        <f>IF(G1021="","",VLOOKUP(J1021,中子データ!$B$4:$H$4500,6,FALSE))</f>
        <v/>
      </c>
      <c r="AN1021" s="418"/>
      <c r="AO1021" s="419"/>
      <c r="AP1021" s="420"/>
      <c r="AQ1021" s="421"/>
      <c r="AR1021" s="420"/>
      <c r="AS1021" s="436"/>
      <c r="AT1021" s="436"/>
      <c r="AU1021" s="422"/>
      <c r="AV1021" s="11"/>
      <c r="AW1021" s="11"/>
      <c r="AX1021" s="410">
        <f t="shared" si="451"/>
        <v>0</v>
      </c>
      <c r="AY1021" s="411" t="str">
        <f>IF(G1021="","",VLOOKUP(J1021,中子データ!$B$4:$M$5999,10,FALSE))</f>
        <v/>
      </c>
      <c r="AZ1021" s="438" t="str">
        <f>IF(G1021="","",VLOOKUP(J1021,中子データ!$B$4:$M$5999,9,FALSE))</f>
        <v/>
      </c>
      <c r="BA1021" s="412" t="str">
        <f>IF(AQ1021="","",VLOOKUP(AQ1021,作業者名!$B$4:$C$100,2,FALSE))</f>
        <v/>
      </c>
      <c r="BB1021" s="412" t="str">
        <f>IF(AR1021="","",VLOOKUP(AR1021,作業者名!$B$4:$C$100,2,FALSE))</f>
        <v/>
      </c>
      <c r="BC1021" s="412" t="str">
        <f>IF(G1021="","",VLOOKUP(J1021,中子データ!B$4:N$6004,12,FALSE))</f>
        <v/>
      </c>
      <c r="BD1021" s="413" t="str">
        <f>IF(G1021="","",VLOOKUP(J1021,中子データ!$B$4:$P$4500,15,FALSE))</f>
        <v/>
      </c>
    </row>
    <row r="1022" spans="1:56" x14ac:dyDescent="0.15">
      <c r="A1022" s="7" t="str">
        <f>IF(G1022="","",VLOOKUP(H1022,マシン名!$B$4:$C$93,2,FALSE))</f>
        <v/>
      </c>
      <c r="B1022" s="7" t="str">
        <f>IF(G1022="","",VLOOKUP(I1022,作業者名!$B$4:$C$100,2,FALSE))</f>
        <v/>
      </c>
      <c r="C1022" s="7" t="str">
        <f>IF(G1022="","",VLOOKUP(J1022,中子データ!$B$4:$H$4500,2,FALSE))</f>
        <v/>
      </c>
      <c r="D1022" s="8" t="str">
        <f>IF(G1022="","",VLOOKUP(J1022,中子データ!$B$4:$H$4500,4,FALSE))</f>
        <v/>
      </c>
      <c r="E1022" s="231" t="str">
        <f t="shared" si="456"/>
        <v/>
      </c>
      <c r="G1022" s="238"/>
      <c r="H1022" s="247"/>
      <c r="I1022" s="248"/>
      <c r="J1022" s="245"/>
      <c r="K1022" s="10"/>
      <c r="L1022" s="10"/>
      <c r="M1022" s="6"/>
      <c r="N1022" s="6">
        <f t="shared" si="458"/>
        <v>0</v>
      </c>
      <c r="O1022" s="250"/>
      <c r="P1022" s="250"/>
      <c r="Q1022" s="250"/>
      <c r="R1022" s="250"/>
      <c r="S1022" s="250"/>
      <c r="T1022" s="250"/>
      <c r="U1022" s="250"/>
      <c r="V1022" s="250"/>
      <c r="W1022" s="250"/>
      <c r="X1022" s="250"/>
      <c r="Y1022" s="250"/>
      <c r="Z1022" s="4"/>
      <c r="AA1022" s="429"/>
      <c r="AB1022" s="457">
        <f t="shared" si="453"/>
        <v>0</v>
      </c>
      <c r="AC1022" s="11"/>
      <c r="AD1022" s="11"/>
      <c r="AE1022" s="11"/>
      <c r="AF1022" s="11"/>
      <c r="AG1022" s="11"/>
      <c r="AH1022" s="11"/>
      <c r="AI1022" s="11"/>
      <c r="AJ1022" s="12"/>
      <c r="AK1022" s="445" t="str">
        <f>IF(G1022="","",VLOOKUP(J1022,中子データ!$B$4:$H$4500,3,FALSE))</f>
        <v/>
      </c>
      <c r="AL1022" s="445" t="str">
        <f>IF(G1022="","",VLOOKUP(J1022,中子データ!$B$4:$H$4500,5,FALSE))</f>
        <v/>
      </c>
      <c r="AM1022" s="445" t="str">
        <f>IF(G1022="","",VLOOKUP(J1022,中子データ!$B$4:$H$4500,6,FALSE))</f>
        <v/>
      </c>
      <c r="AN1022" s="418"/>
      <c r="AO1022" s="419"/>
      <c r="AP1022" s="420"/>
      <c r="AQ1022" s="421"/>
      <c r="AR1022" s="420"/>
      <c r="AS1022" s="436"/>
      <c r="AT1022" s="436"/>
      <c r="AU1022" s="422"/>
      <c r="AV1022" s="11"/>
      <c r="AW1022" s="11"/>
      <c r="AX1022" s="410">
        <f t="shared" si="451"/>
        <v>0</v>
      </c>
      <c r="AY1022" s="411" t="str">
        <f>IF(G1022="","",VLOOKUP(J1022,中子データ!$B$4:$M$5999,10,FALSE))</f>
        <v/>
      </c>
      <c r="AZ1022" s="438" t="str">
        <f>IF(G1022="","",VLOOKUP(J1022,中子データ!$B$4:$M$5999,9,FALSE))</f>
        <v/>
      </c>
      <c r="BA1022" s="412" t="str">
        <f>IF(AQ1022="","",VLOOKUP(AQ1022,作業者名!$B$4:$C$100,2,FALSE))</f>
        <v/>
      </c>
      <c r="BB1022" s="412" t="str">
        <f>IF(AR1022="","",VLOOKUP(AR1022,作業者名!$B$4:$C$100,2,FALSE))</f>
        <v/>
      </c>
      <c r="BC1022" s="412" t="str">
        <f>IF(G1022="","",VLOOKUP(J1022,中子データ!B$4:N$6004,12,FALSE))</f>
        <v/>
      </c>
      <c r="BD1022" s="413" t="str">
        <f>IF(G1022="","",VLOOKUP(J1022,中子データ!$B$4:$P$4500,15,FALSE))</f>
        <v/>
      </c>
    </row>
    <row r="1023" spans="1:56" x14ac:dyDescent="0.15">
      <c r="A1023" s="7" t="str">
        <f>IF(G1023="","",VLOOKUP(H1023,マシン名!$B$4:$C$93,2,FALSE))</f>
        <v/>
      </c>
      <c r="B1023" s="7" t="str">
        <f>IF(G1023="","",VLOOKUP(I1023,作業者名!$B$4:$C$100,2,FALSE))</f>
        <v/>
      </c>
      <c r="C1023" s="7" t="str">
        <f>IF(G1023="","",VLOOKUP(J1023,中子データ!$B$4:$H$4500,2,FALSE))</f>
        <v/>
      </c>
      <c r="D1023" s="8" t="str">
        <f>IF(G1023="","",VLOOKUP(J1023,中子データ!$B$4:$H$4500,4,FALSE))</f>
        <v/>
      </c>
      <c r="E1023" s="231" t="str">
        <f t="shared" si="456"/>
        <v/>
      </c>
      <c r="G1023" s="238"/>
      <c r="H1023" s="9"/>
      <c r="I1023" s="9"/>
      <c r="J1023" s="9"/>
      <c r="K1023" s="10"/>
      <c r="L1023" s="10"/>
      <c r="M1023" s="6"/>
      <c r="N1023" s="6">
        <f t="shared" si="458"/>
        <v>0</v>
      </c>
      <c r="O1023" s="250"/>
      <c r="P1023" s="250"/>
      <c r="Q1023" s="250"/>
      <c r="R1023" s="250"/>
      <c r="S1023" s="250"/>
      <c r="T1023" s="250"/>
      <c r="U1023" s="250"/>
      <c r="V1023" s="250"/>
      <c r="W1023" s="250"/>
      <c r="X1023" s="250"/>
      <c r="Y1023" s="250"/>
      <c r="Z1023" s="4"/>
      <c r="AA1023" s="429"/>
      <c r="AB1023" s="457">
        <f t="shared" si="453"/>
        <v>0</v>
      </c>
      <c r="AC1023" s="11"/>
      <c r="AD1023" s="11"/>
      <c r="AE1023" s="11"/>
      <c r="AF1023" s="11"/>
      <c r="AG1023" s="11"/>
      <c r="AH1023" s="11"/>
      <c r="AI1023" s="11"/>
      <c r="AJ1023" s="12"/>
      <c r="AK1023" s="445" t="str">
        <f>IF(G1023="","",VLOOKUP(J1023,中子データ!$B$4:$H$4500,3,FALSE))</f>
        <v/>
      </c>
      <c r="AL1023" s="445" t="str">
        <f>IF(G1023="","",VLOOKUP(J1023,中子データ!$B$4:$H$4500,5,FALSE))</f>
        <v/>
      </c>
      <c r="AM1023" s="445" t="str">
        <f>IF(G1023="","",VLOOKUP(J1023,中子データ!$B$4:$H$4500,6,FALSE))</f>
        <v/>
      </c>
      <c r="AN1023" s="418"/>
      <c r="AO1023" s="419"/>
      <c r="AP1023" s="420"/>
      <c r="AQ1023" s="421"/>
      <c r="AR1023" s="420"/>
      <c r="AS1023" s="436"/>
      <c r="AT1023" s="436"/>
      <c r="AU1023" s="422"/>
      <c r="AV1023" s="11"/>
      <c r="AW1023" s="11"/>
      <c r="AX1023" s="410">
        <f t="shared" ref="AX1023:AX1086" si="459">L1023-O1023-P1023-Q1023-R1023--S1023-T1023-U1023-V1023-W1023-X1023-Y1023-Z1023</f>
        <v>0</v>
      </c>
      <c r="AY1023" s="411" t="str">
        <f>IF(G1023="","",VLOOKUP(J1023,中子データ!$B$4:$M$5999,10,FALSE))</f>
        <v/>
      </c>
      <c r="AZ1023" s="438" t="str">
        <f>IF(G1023="","",VLOOKUP(J1023,中子データ!$B$4:$M$5999,9,FALSE))</f>
        <v/>
      </c>
      <c r="BA1023" s="412" t="str">
        <f>IF(AQ1023="","",VLOOKUP(AQ1023,作業者名!$B$4:$C$100,2,FALSE))</f>
        <v/>
      </c>
      <c r="BB1023" s="412" t="str">
        <f>IF(AR1023="","",VLOOKUP(AR1023,作業者名!$B$4:$C$100,2,FALSE))</f>
        <v/>
      </c>
      <c r="BC1023" s="412" t="str">
        <f>IF(G1023="","",VLOOKUP(J1023,中子データ!B$4:N$6004,12,FALSE))</f>
        <v/>
      </c>
      <c r="BD1023" s="413" t="str">
        <f>IF(G1023="","",VLOOKUP(J1023,中子データ!$B$4:$P$4500,15,FALSE))</f>
        <v/>
      </c>
    </row>
    <row r="1024" spans="1:56" x14ac:dyDescent="0.15">
      <c r="A1024" s="7" t="str">
        <f>IF(G1024="","",VLOOKUP(H1024,マシン名!$B$4:$C$93,2,FALSE))</f>
        <v/>
      </c>
      <c r="B1024" s="7" t="str">
        <f>IF(G1024="","",VLOOKUP(I1024,作業者名!$B$4:$C$100,2,FALSE))</f>
        <v/>
      </c>
      <c r="C1024" s="7" t="str">
        <f>IF(G1024="","",VLOOKUP(J1024,中子データ!$B$4:$H$4500,2,FALSE))</f>
        <v/>
      </c>
      <c r="D1024" s="8" t="str">
        <f>IF(G1024="","",VLOOKUP(J1024,中子データ!$B$4:$H$4500,4,FALSE))</f>
        <v/>
      </c>
      <c r="E1024" s="231" t="str">
        <f t="shared" si="456"/>
        <v/>
      </c>
      <c r="G1024" s="238"/>
      <c r="H1024" s="9"/>
      <c r="I1024" s="9"/>
      <c r="J1024" s="9"/>
      <c r="K1024" s="10"/>
      <c r="L1024" s="10"/>
      <c r="M1024" s="6"/>
      <c r="N1024" s="6">
        <f t="shared" si="458"/>
        <v>0</v>
      </c>
      <c r="O1024" s="250"/>
      <c r="P1024" s="250"/>
      <c r="Q1024" s="250"/>
      <c r="R1024" s="250"/>
      <c r="S1024" s="250"/>
      <c r="T1024" s="250"/>
      <c r="U1024" s="250"/>
      <c r="V1024" s="250"/>
      <c r="W1024" s="250"/>
      <c r="X1024" s="250"/>
      <c r="Y1024" s="250"/>
      <c r="Z1024" s="4"/>
      <c r="AA1024" s="429"/>
      <c r="AB1024" s="457">
        <f t="shared" si="453"/>
        <v>0</v>
      </c>
      <c r="AC1024" s="11"/>
      <c r="AD1024" s="11"/>
      <c r="AE1024" s="11"/>
      <c r="AF1024" s="11"/>
      <c r="AG1024" s="11"/>
      <c r="AH1024" s="11"/>
      <c r="AI1024" s="11"/>
      <c r="AJ1024" s="12"/>
      <c r="AK1024" s="445" t="str">
        <f>IF(G1024="","",VLOOKUP(J1024,中子データ!$B$4:$H$4500,3,FALSE))</f>
        <v/>
      </c>
      <c r="AL1024" s="445" t="str">
        <f>IF(G1024="","",VLOOKUP(J1024,中子データ!$B$4:$H$4500,5,FALSE))</f>
        <v/>
      </c>
      <c r="AM1024" s="445" t="str">
        <f>IF(G1024="","",VLOOKUP(J1024,中子データ!$B$4:$H$4500,6,FALSE))</f>
        <v/>
      </c>
      <c r="AN1024" s="418"/>
      <c r="AO1024" s="419"/>
      <c r="AP1024" s="420"/>
      <c r="AQ1024" s="421"/>
      <c r="AR1024" s="420"/>
      <c r="AS1024" s="436"/>
      <c r="AT1024" s="436"/>
      <c r="AU1024" s="422"/>
      <c r="AV1024" s="11"/>
      <c r="AW1024" s="11"/>
      <c r="AX1024" s="410">
        <f t="shared" si="459"/>
        <v>0</v>
      </c>
      <c r="AY1024" s="411" t="str">
        <f>IF(G1024="","",VLOOKUP(J1024,中子データ!$B$4:$M$5999,10,FALSE))</f>
        <v/>
      </c>
      <c r="AZ1024" s="438" t="str">
        <f>IF(G1024="","",VLOOKUP(J1024,中子データ!$B$4:$M$5999,9,FALSE))</f>
        <v/>
      </c>
      <c r="BA1024" s="412" t="str">
        <f>IF(AQ1024="","",VLOOKUP(AQ1024,作業者名!$B$4:$C$100,2,FALSE))</f>
        <v/>
      </c>
      <c r="BB1024" s="412" t="str">
        <f>IF(AR1024="","",VLOOKUP(AR1024,作業者名!$B$4:$C$100,2,FALSE))</f>
        <v/>
      </c>
      <c r="BC1024" s="412" t="str">
        <f>IF(G1024="","",VLOOKUP(J1024,中子データ!B$4:N$6004,12,FALSE))</f>
        <v/>
      </c>
      <c r="BD1024" s="413" t="str">
        <f>IF(G1024="","",VLOOKUP(J1024,中子データ!$B$4:$P$4500,15,FALSE))</f>
        <v/>
      </c>
    </row>
    <row r="1025" spans="1:56" x14ac:dyDescent="0.15">
      <c r="A1025" s="7" t="str">
        <f>IF(G1025="","",VLOOKUP(H1025,マシン名!$B$4:$C$93,2,FALSE))</f>
        <v/>
      </c>
      <c r="B1025" s="7" t="str">
        <f>IF(G1025="","",VLOOKUP(I1025,作業者名!$B$4:$C$100,2,FALSE))</f>
        <v/>
      </c>
      <c r="C1025" s="7" t="str">
        <f>IF(G1025="","",VLOOKUP(J1025,中子データ!$B$4:$H$4500,2,FALSE))</f>
        <v/>
      </c>
      <c r="D1025" s="8" t="str">
        <f>IF(G1025="","",VLOOKUP(J1025,中子データ!$B$4:$H$4500,4,FALSE))</f>
        <v/>
      </c>
      <c r="E1025" s="231" t="str">
        <f t="shared" si="456"/>
        <v/>
      </c>
      <c r="G1025" s="238"/>
      <c r="H1025" s="9"/>
      <c r="I1025" s="9"/>
      <c r="J1025" s="9"/>
      <c r="K1025" s="10"/>
      <c r="L1025" s="10"/>
      <c r="M1025" s="6"/>
      <c r="N1025" s="6">
        <f t="shared" si="458"/>
        <v>0</v>
      </c>
      <c r="O1025" s="250"/>
      <c r="P1025" s="250"/>
      <c r="Q1025" s="250"/>
      <c r="R1025" s="250"/>
      <c r="S1025" s="250"/>
      <c r="T1025" s="250"/>
      <c r="U1025" s="250"/>
      <c r="V1025" s="250"/>
      <c r="W1025" s="250"/>
      <c r="X1025" s="250"/>
      <c r="Y1025" s="250"/>
      <c r="Z1025" s="4"/>
      <c r="AA1025" s="429"/>
      <c r="AB1025" s="457">
        <f t="shared" si="453"/>
        <v>0</v>
      </c>
      <c r="AC1025" s="11"/>
      <c r="AD1025" s="11"/>
      <c r="AE1025" s="11"/>
      <c r="AF1025" s="11"/>
      <c r="AG1025" s="11"/>
      <c r="AH1025" s="11"/>
      <c r="AI1025" s="11"/>
      <c r="AJ1025" s="12"/>
      <c r="AK1025" s="445" t="str">
        <f>IF(G1025="","",VLOOKUP(J1025,中子データ!$B$4:$H$4500,3,FALSE))</f>
        <v/>
      </c>
      <c r="AL1025" s="445" t="str">
        <f>IF(G1025="","",VLOOKUP(J1025,中子データ!$B$4:$H$4500,5,FALSE))</f>
        <v/>
      </c>
      <c r="AM1025" s="445" t="str">
        <f>IF(G1025="","",VLOOKUP(J1025,中子データ!$B$4:$H$4500,6,FALSE))</f>
        <v/>
      </c>
      <c r="AN1025" s="418"/>
      <c r="AO1025" s="419"/>
      <c r="AP1025" s="420"/>
      <c r="AQ1025" s="421"/>
      <c r="AR1025" s="420"/>
      <c r="AS1025" s="436"/>
      <c r="AT1025" s="436"/>
      <c r="AU1025" s="422"/>
      <c r="AV1025" s="11"/>
      <c r="AW1025" s="11"/>
      <c r="AX1025" s="410">
        <f t="shared" si="459"/>
        <v>0</v>
      </c>
      <c r="AY1025" s="411" t="str">
        <f>IF(G1025="","",VLOOKUP(J1025,中子データ!$B$4:$M$5999,10,FALSE))</f>
        <v/>
      </c>
      <c r="AZ1025" s="438" t="str">
        <f>IF(G1025="","",VLOOKUP(J1025,中子データ!$B$4:$M$5999,9,FALSE))</f>
        <v/>
      </c>
      <c r="BA1025" s="412" t="str">
        <f>IF(AQ1025="","",VLOOKUP(AQ1025,作業者名!$B$4:$C$100,2,FALSE))</f>
        <v/>
      </c>
      <c r="BB1025" s="412" t="str">
        <f>IF(AR1025="","",VLOOKUP(AR1025,作業者名!$B$4:$C$100,2,FALSE))</f>
        <v/>
      </c>
      <c r="BC1025" s="412" t="str">
        <f>IF(G1025="","",VLOOKUP(J1025,中子データ!B$4:N$6004,12,FALSE))</f>
        <v/>
      </c>
      <c r="BD1025" s="413" t="str">
        <f>IF(G1025="","",VLOOKUP(J1025,中子データ!$B$4:$P$4500,15,FALSE))</f>
        <v/>
      </c>
    </row>
    <row r="1026" spans="1:56" x14ac:dyDescent="0.15">
      <c r="A1026" s="7" t="str">
        <f>IF(G1026="","",VLOOKUP(H1026,マシン名!$B$4:$C$93,2,FALSE))</f>
        <v/>
      </c>
      <c r="B1026" s="7" t="str">
        <f>IF(G1026="","",VLOOKUP(I1026,作業者名!$B$4:$C$100,2,FALSE))</f>
        <v/>
      </c>
      <c r="C1026" s="7" t="str">
        <f>IF(G1026="","",VLOOKUP(J1026,中子データ!$B$4:$H$4500,2,FALSE))</f>
        <v/>
      </c>
      <c r="D1026" s="8" t="str">
        <f>IF(G1026="","",VLOOKUP(J1026,中子データ!$B$4:$H$4500,4,FALSE))</f>
        <v/>
      </c>
      <c r="E1026" s="231" t="str">
        <f t="shared" si="456"/>
        <v/>
      </c>
      <c r="G1026" s="238"/>
      <c r="H1026" s="9"/>
      <c r="I1026" s="9"/>
      <c r="J1026" s="9"/>
      <c r="K1026" s="10"/>
      <c r="L1026" s="10"/>
      <c r="M1026" s="6"/>
      <c r="N1026" s="6">
        <f t="shared" si="458"/>
        <v>0</v>
      </c>
      <c r="O1026" s="250"/>
      <c r="P1026" s="250"/>
      <c r="Q1026" s="250"/>
      <c r="R1026" s="250"/>
      <c r="S1026" s="250"/>
      <c r="T1026" s="250"/>
      <c r="U1026" s="250"/>
      <c r="V1026" s="250"/>
      <c r="W1026" s="250"/>
      <c r="X1026" s="250"/>
      <c r="Y1026" s="250"/>
      <c r="Z1026" s="4"/>
      <c r="AA1026" s="429"/>
      <c r="AB1026" s="457">
        <f t="shared" si="453"/>
        <v>0</v>
      </c>
      <c r="AC1026" s="11"/>
      <c r="AD1026" s="11"/>
      <c r="AE1026" s="11"/>
      <c r="AF1026" s="11"/>
      <c r="AG1026" s="11"/>
      <c r="AH1026" s="11"/>
      <c r="AI1026" s="11"/>
      <c r="AJ1026" s="12"/>
      <c r="AK1026" s="445" t="str">
        <f>IF(G1026="","",VLOOKUP(J1026,中子データ!$B$4:$H$4500,3,FALSE))</f>
        <v/>
      </c>
      <c r="AL1026" s="445" t="str">
        <f>IF(G1026="","",VLOOKUP(J1026,中子データ!$B$4:$H$4500,5,FALSE))</f>
        <v/>
      </c>
      <c r="AM1026" s="445" t="str">
        <f>IF(G1026="","",VLOOKUP(J1026,中子データ!$B$4:$H$4500,6,FALSE))</f>
        <v/>
      </c>
      <c r="AN1026" s="418"/>
      <c r="AO1026" s="419"/>
      <c r="AP1026" s="420"/>
      <c r="AQ1026" s="421"/>
      <c r="AR1026" s="420"/>
      <c r="AS1026" s="436"/>
      <c r="AT1026" s="436"/>
      <c r="AU1026" s="422"/>
      <c r="AV1026" s="11"/>
      <c r="AW1026" s="11"/>
      <c r="AX1026" s="410">
        <f t="shared" si="459"/>
        <v>0</v>
      </c>
      <c r="AY1026" s="411" t="str">
        <f>IF(G1026="","",VLOOKUP(J1026,中子データ!$B$4:$M$5999,10,FALSE))</f>
        <v/>
      </c>
      <c r="AZ1026" s="438" t="str">
        <f>IF(G1026="","",VLOOKUP(J1026,中子データ!$B$4:$M$5999,9,FALSE))</f>
        <v/>
      </c>
      <c r="BA1026" s="412" t="str">
        <f>IF(AQ1026="","",VLOOKUP(AQ1026,作業者名!$B$4:$C$100,2,FALSE))</f>
        <v/>
      </c>
      <c r="BB1026" s="412" t="str">
        <f>IF(AR1026="","",VLOOKUP(AR1026,作業者名!$B$4:$C$100,2,FALSE))</f>
        <v/>
      </c>
      <c r="BC1026" s="412" t="str">
        <f>IF(G1026="","",VLOOKUP(J1026,中子データ!B$4:N$6004,12,FALSE))</f>
        <v/>
      </c>
      <c r="BD1026" s="413" t="str">
        <f>IF(G1026="","",VLOOKUP(J1026,中子データ!$B$4:$P$4500,15,FALSE))</f>
        <v/>
      </c>
    </row>
    <row r="1027" spans="1:56" x14ac:dyDescent="0.15">
      <c r="A1027" s="7" t="str">
        <f>IF(G1027="","",VLOOKUP(H1027,マシン名!$B$4:$C$93,2,FALSE))</f>
        <v/>
      </c>
      <c r="B1027" s="7" t="str">
        <f>IF(G1027="","",VLOOKUP(I1027,作業者名!$B$4:$C$100,2,FALSE))</f>
        <v/>
      </c>
      <c r="C1027" s="7" t="str">
        <f>IF(G1027="","",VLOOKUP(J1027,中子データ!$B$4:$H$4500,2,FALSE))</f>
        <v/>
      </c>
      <c r="D1027" s="8" t="str">
        <f>IF(G1027="","",VLOOKUP(J1027,中子データ!$B$4:$H$4500,4,FALSE))</f>
        <v/>
      </c>
      <c r="E1027" s="231" t="str">
        <f t="shared" si="456"/>
        <v/>
      </c>
      <c r="G1027" s="238"/>
      <c r="H1027" s="9"/>
      <c r="I1027" s="9"/>
      <c r="J1027" s="9"/>
      <c r="K1027" s="10"/>
      <c r="L1027" s="10"/>
      <c r="M1027" s="6"/>
      <c r="N1027" s="6">
        <f t="shared" si="458"/>
        <v>0</v>
      </c>
      <c r="O1027" s="250"/>
      <c r="P1027" s="250"/>
      <c r="Q1027" s="250"/>
      <c r="R1027" s="250"/>
      <c r="S1027" s="250"/>
      <c r="T1027" s="250"/>
      <c r="U1027" s="250"/>
      <c r="V1027" s="250"/>
      <c r="W1027" s="250"/>
      <c r="X1027" s="250"/>
      <c r="Y1027" s="250"/>
      <c r="Z1027" s="4"/>
      <c r="AA1027" s="429"/>
      <c r="AB1027" s="457">
        <f t="shared" si="453"/>
        <v>0</v>
      </c>
      <c r="AC1027" s="11"/>
      <c r="AD1027" s="11"/>
      <c r="AE1027" s="11"/>
      <c r="AF1027" s="11"/>
      <c r="AG1027" s="11"/>
      <c r="AH1027" s="11"/>
      <c r="AI1027" s="11"/>
      <c r="AJ1027" s="12"/>
      <c r="AK1027" s="445" t="str">
        <f>IF(G1027="","",VLOOKUP(J1027,中子データ!$B$4:$H$4500,3,FALSE))</f>
        <v/>
      </c>
      <c r="AL1027" s="445" t="str">
        <f>IF(G1027="","",VLOOKUP(J1027,中子データ!$B$4:$H$4500,5,FALSE))</f>
        <v/>
      </c>
      <c r="AM1027" s="445" t="str">
        <f>IF(G1027="","",VLOOKUP(J1027,中子データ!$B$4:$H$4500,6,FALSE))</f>
        <v/>
      </c>
      <c r="AN1027" s="418"/>
      <c r="AO1027" s="419"/>
      <c r="AP1027" s="420"/>
      <c r="AQ1027" s="421"/>
      <c r="AR1027" s="420"/>
      <c r="AS1027" s="436"/>
      <c r="AT1027" s="436"/>
      <c r="AU1027" s="422"/>
      <c r="AV1027" s="11"/>
      <c r="AW1027" s="11"/>
      <c r="AX1027" s="410">
        <f t="shared" si="459"/>
        <v>0</v>
      </c>
      <c r="AY1027" s="411" t="str">
        <f>IF(G1027="","",VLOOKUP(J1027,中子データ!$B$4:$M$5999,10,FALSE))</f>
        <v/>
      </c>
      <c r="AZ1027" s="438" t="str">
        <f>IF(G1027="","",VLOOKUP(J1027,中子データ!$B$4:$M$5999,9,FALSE))</f>
        <v/>
      </c>
      <c r="BA1027" s="412" t="str">
        <f>IF(AQ1027="","",VLOOKUP(AQ1027,作業者名!$B$4:$C$100,2,FALSE))</f>
        <v/>
      </c>
      <c r="BB1027" s="412" t="str">
        <f>IF(AR1027="","",VLOOKUP(AR1027,作業者名!$B$4:$C$100,2,FALSE))</f>
        <v/>
      </c>
      <c r="BC1027" s="412" t="str">
        <f>IF(G1027="","",VLOOKUP(J1027,中子データ!B$4:N$6004,12,FALSE))</f>
        <v/>
      </c>
      <c r="BD1027" s="413" t="str">
        <f>IF(G1027="","",VLOOKUP(J1027,中子データ!$B$4:$P$4500,15,FALSE))</f>
        <v/>
      </c>
    </row>
    <row r="1028" spans="1:56" x14ac:dyDescent="0.15">
      <c r="A1028" s="7" t="str">
        <f>IF(G1028="","",VLOOKUP(H1028,マシン名!$B$4:$C$93,2,FALSE))</f>
        <v/>
      </c>
      <c r="B1028" s="7" t="str">
        <f>IF(G1028="","",VLOOKUP(I1028,作業者名!$B$4:$C$100,2,FALSE))</f>
        <v/>
      </c>
      <c r="C1028" s="7" t="str">
        <f>IF(G1028="","",VLOOKUP(J1028,中子データ!$B$4:$H$4500,2,FALSE))</f>
        <v/>
      </c>
      <c r="D1028" s="8" t="str">
        <f>IF(G1028="","",VLOOKUP(J1028,中子データ!$B$4:$H$4500,4,FALSE))</f>
        <v/>
      </c>
      <c r="E1028" s="231" t="str">
        <f t="shared" si="456"/>
        <v/>
      </c>
      <c r="G1028" s="238"/>
      <c r="H1028" s="9"/>
      <c r="I1028" s="9"/>
      <c r="J1028" s="9"/>
      <c r="K1028" s="10"/>
      <c r="L1028" s="10"/>
      <c r="M1028" s="6"/>
      <c r="N1028" s="6">
        <f t="shared" si="458"/>
        <v>0</v>
      </c>
      <c r="O1028" s="250"/>
      <c r="P1028" s="250"/>
      <c r="Q1028" s="250"/>
      <c r="R1028" s="250"/>
      <c r="S1028" s="250"/>
      <c r="T1028" s="250"/>
      <c r="U1028" s="250"/>
      <c r="V1028" s="250"/>
      <c r="W1028" s="250"/>
      <c r="X1028" s="250"/>
      <c r="Y1028" s="250"/>
      <c r="Z1028" s="4"/>
      <c r="AA1028" s="429"/>
      <c r="AB1028" s="457">
        <f t="shared" si="453"/>
        <v>0</v>
      </c>
      <c r="AC1028" s="11"/>
      <c r="AD1028" s="11"/>
      <c r="AE1028" s="11"/>
      <c r="AF1028" s="11"/>
      <c r="AG1028" s="11"/>
      <c r="AH1028" s="11"/>
      <c r="AI1028" s="11"/>
      <c r="AJ1028" s="12"/>
      <c r="AK1028" s="445" t="str">
        <f>IF(G1028="","",VLOOKUP(J1028,中子データ!$B$4:$H$4500,3,FALSE))</f>
        <v/>
      </c>
      <c r="AL1028" s="445" t="str">
        <f>IF(G1028="","",VLOOKUP(J1028,中子データ!$B$4:$H$4500,5,FALSE))</f>
        <v/>
      </c>
      <c r="AM1028" s="445" t="str">
        <f>IF(G1028="","",VLOOKUP(J1028,中子データ!$B$4:$H$4500,6,FALSE))</f>
        <v/>
      </c>
      <c r="AN1028" s="418"/>
      <c r="AO1028" s="419"/>
      <c r="AP1028" s="420"/>
      <c r="AQ1028" s="421"/>
      <c r="AR1028" s="420"/>
      <c r="AS1028" s="436"/>
      <c r="AT1028" s="436"/>
      <c r="AU1028" s="422"/>
      <c r="AV1028" s="11"/>
      <c r="AW1028" s="11"/>
      <c r="AX1028" s="410">
        <f t="shared" si="459"/>
        <v>0</v>
      </c>
      <c r="AY1028" s="411" t="str">
        <f>IF(G1028="","",VLOOKUP(J1028,中子データ!$B$4:$M$5999,10,FALSE))</f>
        <v/>
      </c>
      <c r="AZ1028" s="438" t="str">
        <f>IF(G1028="","",VLOOKUP(J1028,中子データ!$B$4:$M$5999,9,FALSE))</f>
        <v/>
      </c>
      <c r="BA1028" s="412" t="str">
        <f>IF(AQ1028="","",VLOOKUP(AQ1028,作業者名!$B$4:$C$100,2,FALSE))</f>
        <v/>
      </c>
      <c r="BB1028" s="412" t="str">
        <f>IF(AR1028="","",VLOOKUP(AR1028,作業者名!$B$4:$C$100,2,FALSE))</f>
        <v/>
      </c>
      <c r="BC1028" s="412" t="str">
        <f>IF(G1028="","",VLOOKUP(J1028,中子データ!B$4:N$6004,12,FALSE))</f>
        <v/>
      </c>
      <c r="BD1028" s="413" t="str">
        <f>IF(G1028="","",VLOOKUP(J1028,中子データ!$B$4:$P$4500,15,FALSE))</f>
        <v/>
      </c>
    </row>
    <row r="1029" spans="1:56" x14ac:dyDescent="0.15">
      <c r="A1029" s="7" t="str">
        <f>IF(G1029="","",VLOOKUP(H1029,マシン名!$B$4:$C$93,2,FALSE))</f>
        <v/>
      </c>
      <c r="B1029" s="7" t="str">
        <f>IF(G1029="","",VLOOKUP(I1029,作業者名!$B$4:$C$100,2,FALSE))</f>
        <v/>
      </c>
      <c r="C1029" s="7" t="str">
        <f>IF(G1029="","",VLOOKUP(J1029,中子データ!$B$4:$H$4500,2,FALSE))</f>
        <v/>
      </c>
      <c r="D1029" s="8" t="str">
        <f>IF(G1029="","",VLOOKUP(J1029,中子データ!$B$4:$H$4500,4,FALSE))</f>
        <v/>
      </c>
      <c r="E1029" s="231" t="str">
        <f t="shared" si="456"/>
        <v/>
      </c>
      <c r="G1029" s="238"/>
      <c r="H1029" s="9"/>
      <c r="I1029" s="9"/>
      <c r="J1029" s="9"/>
      <c r="K1029" s="10"/>
      <c r="L1029" s="10"/>
      <c r="M1029" s="6"/>
      <c r="N1029" s="6">
        <f t="shared" si="458"/>
        <v>0</v>
      </c>
      <c r="O1029" s="250"/>
      <c r="P1029" s="250"/>
      <c r="Q1029" s="250"/>
      <c r="R1029" s="250"/>
      <c r="S1029" s="250"/>
      <c r="T1029" s="250"/>
      <c r="U1029" s="250"/>
      <c r="V1029" s="250"/>
      <c r="W1029" s="250"/>
      <c r="X1029" s="250"/>
      <c r="Y1029" s="250"/>
      <c r="Z1029" s="4"/>
      <c r="AA1029" s="429"/>
      <c r="AB1029" s="457">
        <f t="shared" si="453"/>
        <v>0</v>
      </c>
      <c r="AC1029" s="11"/>
      <c r="AD1029" s="11"/>
      <c r="AE1029" s="11"/>
      <c r="AF1029" s="11"/>
      <c r="AG1029" s="11"/>
      <c r="AH1029" s="11"/>
      <c r="AI1029" s="11"/>
      <c r="AJ1029" s="12"/>
      <c r="AK1029" s="445" t="str">
        <f>IF(G1029="","",VLOOKUP(J1029,中子データ!$B$4:$H$4500,3,FALSE))</f>
        <v/>
      </c>
      <c r="AL1029" s="445" t="str">
        <f>IF(G1029="","",VLOOKUP(J1029,中子データ!$B$4:$H$4500,5,FALSE))</f>
        <v/>
      </c>
      <c r="AM1029" s="445" t="str">
        <f>IF(G1029="","",VLOOKUP(J1029,中子データ!$B$4:$H$4500,6,FALSE))</f>
        <v/>
      </c>
      <c r="AN1029" s="418"/>
      <c r="AO1029" s="419"/>
      <c r="AP1029" s="420"/>
      <c r="AQ1029" s="421"/>
      <c r="AR1029" s="420"/>
      <c r="AS1029" s="436"/>
      <c r="AT1029" s="436"/>
      <c r="AU1029" s="422"/>
      <c r="AV1029" s="11"/>
      <c r="AW1029" s="11"/>
      <c r="AX1029" s="410">
        <f t="shared" si="459"/>
        <v>0</v>
      </c>
      <c r="AY1029" s="411" t="str">
        <f>IF(G1029="","",VLOOKUP(J1029,中子データ!$B$4:$M$5999,10,FALSE))</f>
        <v/>
      </c>
      <c r="AZ1029" s="438" t="str">
        <f>IF(G1029="","",VLOOKUP(J1029,中子データ!$B$4:$M$5999,9,FALSE))</f>
        <v/>
      </c>
      <c r="BA1029" s="412" t="str">
        <f>IF(AQ1029="","",VLOOKUP(AQ1029,作業者名!$B$4:$C$100,2,FALSE))</f>
        <v/>
      </c>
      <c r="BB1029" s="412" t="str">
        <f>IF(AR1029="","",VLOOKUP(AR1029,作業者名!$B$4:$C$100,2,FALSE))</f>
        <v/>
      </c>
      <c r="BC1029" s="412" t="str">
        <f>IF(G1029="","",VLOOKUP(J1029,中子データ!B$4:N$6004,12,FALSE))</f>
        <v/>
      </c>
      <c r="BD1029" s="413" t="str">
        <f>IF(G1029="","",VLOOKUP(J1029,中子データ!$B$4:$P$4500,15,FALSE))</f>
        <v/>
      </c>
    </row>
    <row r="1030" spans="1:56" x14ac:dyDescent="0.15">
      <c r="A1030" s="7" t="str">
        <f>IF(G1030="","",VLOOKUP(H1030,マシン名!$B$4:$C$93,2,FALSE))</f>
        <v/>
      </c>
      <c r="B1030" s="7" t="str">
        <f>IF(G1030="","",VLOOKUP(I1030,作業者名!$B$4:$C$100,2,FALSE))</f>
        <v/>
      </c>
      <c r="C1030" s="7" t="str">
        <f>IF(G1030="","",VLOOKUP(J1030,中子データ!$B$4:$H$4500,2,FALSE))</f>
        <v/>
      </c>
      <c r="D1030" s="8" t="str">
        <f>IF(G1030="","",VLOOKUP(J1030,中子データ!$B$4:$H$4500,4,FALSE))</f>
        <v/>
      </c>
      <c r="E1030" s="231" t="str">
        <f t="shared" si="456"/>
        <v/>
      </c>
      <c r="G1030" s="238"/>
      <c r="H1030" s="9"/>
      <c r="I1030" s="9"/>
      <c r="J1030" s="9"/>
      <c r="K1030" s="10"/>
      <c r="L1030" s="10"/>
      <c r="M1030" s="6"/>
      <c r="N1030" s="6">
        <f t="shared" si="458"/>
        <v>0</v>
      </c>
      <c r="O1030" s="250"/>
      <c r="P1030" s="250"/>
      <c r="Q1030" s="250"/>
      <c r="R1030" s="250"/>
      <c r="S1030" s="250"/>
      <c r="T1030" s="250"/>
      <c r="U1030" s="250"/>
      <c r="V1030" s="250"/>
      <c r="W1030" s="250"/>
      <c r="X1030" s="250"/>
      <c r="Y1030" s="250"/>
      <c r="Z1030" s="4"/>
      <c r="AA1030" s="429"/>
      <c r="AB1030" s="457">
        <f t="shared" ref="AB1030:AB1093" si="460">SUM(AC1030:AJ1030)</f>
        <v>0</v>
      </c>
      <c r="AC1030" s="11"/>
      <c r="AD1030" s="11"/>
      <c r="AE1030" s="11"/>
      <c r="AF1030" s="11"/>
      <c r="AG1030" s="11"/>
      <c r="AH1030" s="11"/>
      <c r="AI1030" s="11"/>
      <c r="AJ1030" s="12"/>
      <c r="AK1030" s="445" t="str">
        <f>IF(G1030="","",VLOOKUP(J1030,中子データ!$B$4:$H$4500,3,FALSE))</f>
        <v/>
      </c>
      <c r="AL1030" s="445" t="str">
        <f>IF(G1030="","",VLOOKUP(J1030,中子データ!$B$4:$H$4500,5,FALSE))</f>
        <v/>
      </c>
      <c r="AM1030" s="445" t="str">
        <f>IF(G1030="","",VLOOKUP(J1030,中子データ!$B$4:$H$4500,6,FALSE))</f>
        <v/>
      </c>
      <c r="AN1030" s="418"/>
      <c r="AO1030" s="419"/>
      <c r="AP1030" s="420"/>
      <c r="AQ1030" s="421"/>
      <c r="AR1030" s="420"/>
      <c r="AS1030" s="436"/>
      <c r="AT1030" s="436"/>
      <c r="AU1030" s="422"/>
      <c r="AV1030" s="11"/>
      <c r="AW1030" s="11"/>
      <c r="AX1030" s="410">
        <f t="shared" si="459"/>
        <v>0</v>
      </c>
      <c r="AY1030" s="411" t="str">
        <f>IF(G1030="","",VLOOKUP(J1030,中子データ!$B$4:$M$5999,10,FALSE))</f>
        <v/>
      </c>
      <c r="AZ1030" s="438" t="str">
        <f>IF(G1030="","",VLOOKUP(J1030,中子データ!$B$4:$M$5999,9,FALSE))</f>
        <v/>
      </c>
      <c r="BA1030" s="412" t="str">
        <f>IF(AQ1030="","",VLOOKUP(AQ1030,作業者名!$B$4:$C$100,2,FALSE))</f>
        <v/>
      </c>
      <c r="BB1030" s="412" t="str">
        <f>IF(AR1030="","",VLOOKUP(AR1030,作業者名!$B$4:$C$100,2,FALSE))</f>
        <v/>
      </c>
      <c r="BC1030" s="412" t="str">
        <f>IF(G1030="","",VLOOKUP(J1030,中子データ!B$4:N$6004,12,FALSE))</f>
        <v/>
      </c>
      <c r="BD1030" s="413" t="str">
        <f>IF(G1030="","",VLOOKUP(J1030,中子データ!$B$4:$P$4500,15,FALSE))</f>
        <v/>
      </c>
    </row>
    <row r="1031" spans="1:56" x14ac:dyDescent="0.15">
      <c r="A1031" s="7" t="str">
        <f>IF(G1031="","",VLOOKUP(H1031,マシン名!$B$4:$C$93,2,FALSE))</f>
        <v/>
      </c>
      <c r="B1031" s="7" t="str">
        <f>IF(G1031="","",VLOOKUP(I1031,作業者名!$B$4:$C$100,2,FALSE))</f>
        <v/>
      </c>
      <c r="C1031" s="7" t="str">
        <f>IF(G1031="","",VLOOKUP(J1031,中子データ!$B$4:$H$4500,2,FALSE))</f>
        <v/>
      </c>
      <c r="D1031" s="8" t="str">
        <f>IF(G1031="","",VLOOKUP(J1031,中子データ!$B$4:$H$4500,4,FALSE))</f>
        <v/>
      </c>
      <c r="E1031" s="231" t="str">
        <f t="shared" si="456"/>
        <v/>
      </c>
      <c r="G1031" s="238"/>
      <c r="H1031" s="9"/>
      <c r="I1031" s="9"/>
      <c r="J1031" s="9"/>
      <c r="K1031" s="10"/>
      <c r="L1031" s="10"/>
      <c r="M1031" s="6"/>
      <c r="N1031" s="6">
        <f t="shared" si="458"/>
        <v>0</v>
      </c>
      <c r="O1031" s="250"/>
      <c r="P1031" s="250"/>
      <c r="Q1031" s="250"/>
      <c r="R1031" s="250"/>
      <c r="S1031" s="250"/>
      <c r="T1031" s="250"/>
      <c r="U1031" s="250"/>
      <c r="V1031" s="250"/>
      <c r="W1031" s="250"/>
      <c r="X1031" s="250"/>
      <c r="Y1031" s="250"/>
      <c r="Z1031" s="4"/>
      <c r="AA1031" s="429"/>
      <c r="AB1031" s="457">
        <f t="shared" si="460"/>
        <v>0</v>
      </c>
      <c r="AC1031" s="11"/>
      <c r="AD1031" s="11"/>
      <c r="AE1031" s="11"/>
      <c r="AF1031" s="11"/>
      <c r="AG1031" s="11"/>
      <c r="AH1031" s="11"/>
      <c r="AI1031" s="11"/>
      <c r="AJ1031" s="12"/>
      <c r="AK1031" s="445" t="str">
        <f>IF(G1031="","",VLOOKUP(J1031,中子データ!$B$4:$H$4500,3,FALSE))</f>
        <v/>
      </c>
      <c r="AL1031" s="445" t="str">
        <f>IF(G1031="","",VLOOKUP(J1031,中子データ!$B$4:$H$4500,5,FALSE))</f>
        <v/>
      </c>
      <c r="AM1031" s="445" t="str">
        <f>IF(G1031="","",VLOOKUP(J1031,中子データ!$B$4:$H$4500,6,FALSE))</f>
        <v/>
      </c>
      <c r="AN1031" s="418"/>
      <c r="AO1031" s="419"/>
      <c r="AP1031" s="420"/>
      <c r="AQ1031" s="421"/>
      <c r="AR1031" s="420"/>
      <c r="AS1031" s="436"/>
      <c r="AT1031" s="436"/>
      <c r="AU1031" s="422"/>
      <c r="AV1031" s="11"/>
      <c r="AW1031" s="11"/>
      <c r="AX1031" s="410">
        <f t="shared" si="459"/>
        <v>0</v>
      </c>
      <c r="AY1031" s="411" t="str">
        <f>IF(G1031="","",VLOOKUP(J1031,中子データ!$B$4:$M$5999,10,FALSE))</f>
        <v/>
      </c>
      <c r="AZ1031" s="438" t="str">
        <f>IF(G1031="","",VLOOKUP(J1031,中子データ!$B$4:$M$5999,9,FALSE))</f>
        <v/>
      </c>
      <c r="BA1031" s="412" t="str">
        <f>IF(AQ1031="","",VLOOKUP(AQ1031,作業者名!$B$4:$C$100,2,FALSE))</f>
        <v/>
      </c>
      <c r="BB1031" s="412" t="str">
        <f>IF(AR1031="","",VLOOKUP(AR1031,作業者名!$B$4:$C$100,2,FALSE))</f>
        <v/>
      </c>
      <c r="BC1031" s="412" t="str">
        <f>IF(G1031="","",VLOOKUP(J1031,中子データ!B$4:N$6004,12,FALSE))</f>
        <v/>
      </c>
      <c r="BD1031" s="413" t="str">
        <f>IF(G1031="","",VLOOKUP(J1031,中子データ!$B$4:$P$4500,15,FALSE))</f>
        <v/>
      </c>
    </row>
    <row r="1032" spans="1:56" x14ac:dyDescent="0.15">
      <c r="A1032" s="7" t="str">
        <f>IF(G1032="","",VLOOKUP(H1032,マシン名!$B$4:$C$93,2,FALSE))</f>
        <v/>
      </c>
      <c r="B1032" s="7" t="str">
        <f>IF(G1032="","",VLOOKUP(I1032,作業者名!$B$4:$C$100,2,FALSE))</f>
        <v/>
      </c>
      <c r="C1032" s="7" t="str">
        <f>IF(G1032="","",VLOOKUP(J1032,中子データ!$B$4:$H$4500,2,FALSE))</f>
        <v/>
      </c>
      <c r="D1032" s="8" t="str">
        <f>IF(G1032="","",VLOOKUP(J1032,中子データ!$B$4:$H$4500,4,FALSE))</f>
        <v/>
      </c>
      <c r="E1032" s="231" t="str">
        <f t="shared" si="456"/>
        <v/>
      </c>
      <c r="G1032" s="238"/>
      <c r="H1032" s="9"/>
      <c r="I1032" s="9"/>
      <c r="J1032" s="9"/>
      <c r="K1032" s="10"/>
      <c r="L1032" s="10"/>
      <c r="M1032" s="6"/>
      <c r="N1032" s="6">
        <f t="shared" si="458"/>
        <v>0</v>
      </c>
      <c r="O1032" s="250"/>
      <c r="P1032" s="250"/>
      <c r="Q1032" s="250"/>
      <c r="R1032" s="250"/>
      <c r="S1032" s="250"/>
      <c r="T1032" s="250"/>
      <c r="U1032" s="250"/>
      <c r="V1032" s="250"/>
      <c r="W1032" s="250"/>
      <c r="X1032" s="250"/>
      <c r="Y1032" s="250"/>
      <c r="Z1032" s="4"/>
      <c r="AA1032" s="429"/>
      <c r="AB1032" s="457">
        <f t="shared" si="460"/>
        <v>0</v>
      </c>
      <c r="AC1032" s="11"/>
      <c r="AD1032" s="11"/>
      <c r="AE1032" s="11"/>
      <c r="AF1032" s="11"/>
      <c r="AG1032" s="11"/>
      <c r="AH1032" s="11"/>
      <c r="AI1032" s="11"/>
      <c r="AJ1032" s="12"/>
      <c r="AK1032" s="445" t="str">
        <f>IF(G1032="","",VLOOKUP(J1032,中子データ!$B$4:$H$4500,3,FALSE))</f>
        <v/>
      </c>
      <c r="AL1032" s="445" t="str">
        <f>IF(G1032="","",VLOOKUP(J1032,中子データ!$B$4:$H$4500,5,FALSE))</f>
        <v/>
      </c>
      <c r="AM1032" s="445" t="str">
        <f>IF(G1032="","",VLOOKUP(J1032,中子データ!$B$4:$H$4500,6,FALSE))</f>
        <v/>
      </c>
      <c r="AN1032" s="418"/>
      <c r="AO1032" s="419"/>
      <c r="AP1032" s="420"/>
      <c r="AQ1032" s="421"/>
      <c r="AR1032" s="420"/>
      <c r="AS1032" s="436"/>
      <c r="AT1032" s="436"/>
      <c r="AU1032" s="422"/>
      <c r="AV1032" s="11"/>
      <c r="AW1032" s="11"/>
      <c r="AX1032" s="410">
        <f t="shared" si="459"/>
        <v>0</v>
      </c>
      <c r="AY1032" s="411" t="str">
        <f>IF(G1032="","",VLOOKUP(J1032,中子データ!$B$4:$M$5999,10,FALSE))</f>
        <v/>
      </c>
      <c r="AZ1032" s="438" t="str">
        <f>IF(G1032="","",VLOOKUP(J1032,中子データ!$B$4:$M$5999,9,FALSE))</f>
        <v/>
      </c>
      <c r="BA1032" s="412" t="str">
        <f>IF(AQ1032="","",VLOOKUP(AQ1032,作業者名!$B$4:$C$100,2,FALSE))</f>
        <v/>
      </c>
      <c r="BB1032" s="412" t="str">
        <f>IF(AR1032="","",VLOOKUP(AR1032,作業者名!$B$4:$C$100,2,FALSE))</f>
        <v/>
      </c>
      <c r="BC1032" s="412" t="str">
        <f>IF(G1032="","",VLOOKUP(J1032,中子データ!B$4:N$6004,12,FALSE))</f>
        <v/>
      </c>
      <c r="BD1032" s="413" t="str">
        <f>IF(G1032="","",VLOOKUP(J1032,中子データ!$B$4:$P$4500,15,FALSE))</f>
        <v/>
      </c>
    </row>
    <row r="1033" spans="1:56" x14ac:dyDescent="0.15">
      <c r="A1033" s="7" t="str">
        <f>IF(G1033="","",VLOOKUP(H1033,マシン名!$B$4:$C$93,2,FALSE))</f>
        <v/>
      </c>
      <c r="B1033" s="7" t="str">
        <f>IF(G1033="","",VLOOKUP(I1033,作業者名!$B$4:$C$100,2,FALSE))</f>
        <v/>
      </c>
      <c r="C1033" s="7" t="str">
        <f>IF(G1033="","",VLOOKUP(J1033,中子データ!$B$4:$H$4500,2,FALSE))</f>
        <v/>
      </c>
      <c r="D1033" s="8" t="str">
        <f>IF(G1033="","",VLOOKUP(J1033,中子データ!$B$4:$H$4500,4,FALSE))</f>
        <v/>
      </c>
      <c r="E1033" s="231" t="str">
        <f t="shared" si="456"/>
        <v/>
      </c>
      <c r="G1033" s="238"/>
      <c r="H1033" s="9"/>
      <c r="I1033" s="9"/>
      <c r="J1033" s="9"/>
      <c r="K1033" s="10"/>
      <c r="L1033" s="10"/>
      <c r="M1033" s="6"/>
      <c r="N1033" s="6">
        <f t="shared" si="458"/>
        <v>0</v>
      </c>
      <c r="O1033" s="250"/>
      <c r="P1033" s="250"/>
      <c r="Q1033" s="250"/>
      <c r="R1033" s="250"/>
      <c r="S1033" s="250"/>
      <c r="T1033" s="250"/>
      <c r="U1033" s="250"/>
      <c r="V1033" s="250"/>
      <c r="W1033" s="250"/>
      <c r="X1033" s="250"/>
      <c r="Y1033" s="250"/>
      <c r="Z1033" s="4"/>
      <c r="AA1033" s="429"/>
      <c r="AB1033" s="457">
        <f t="shared" si="460"/>
        <v>0</v>
      </c>
      <c r="AC1033" s="11"/>
      <c r="AD1033" s="11"/>
      <c r="AE1033" s="11"/>
      <c r="AF1033" s="11"/>
      <c r="AG1033" s="11"/>
      <c r="AH1033" s="11"/>
      <c r="AI1033" s="11"/>
      <c r="AJ1033" s="12"/>
      <c r="AK1033" s="445" t="str">
        <f>IF(G1033="","",VLOOKUP(J1033,中子データ!$B$4:$H$4500,3,FALSE))</f>
        <v/>
      </c>
      <c r="AL1033" s="445" t="str">
        <f>IF(G1033="","",VLOOKUP(J1033,中子データ!$B$4:$H$4500,5,FALSE))</f>
        <v/>
      </c>
      <c r="AM1033" s="445" t="str">
        <f>IF(G1033="","",VLOOKUP(J1033,中子データ!$B$4:$H$4500,6,FALSE))</f>
        <v/>
      </c>
      <c r="AN1033" s="418"/>
      <c r="AO1033" s="419"/>
      <c r="AP1033" s="420"/>
      <c r="AQ1033" s="421"/>
      <c r="AR1033" s="420"/>
      <c r="AS1033" s="436"/>
      <c r="AT1033" s="436"/>
      <c r="AU1033" s="422"/>
      <c r="AV1033" s="11"/>
      <c r="AW1033" s="11"/>
      <c r="AX1033" s="410">
        <f t="shared" si="459"/>
        <v>0</v>
      </c>
      <c r="AY1033" s="411" t="str">
        <f>IF(G1033="","",VLOOKUP(J1033,中子データ!$B$4:$M$5999,10,FALSE))</f>
        <v/>
      </c>
      <c r="AZ1033" s="438" t="str">
        <f>IF(G1033="","",VLOOKUP(J1033,中子データ!$B$4:$M$5999,9,FALSE))</f>
        <v/>
      </c>
      <c r="BA1033" s="412" t="str">
        <f>IF(AQ1033="","",VLOOKUP(AQ1033,作業者名!$B$4:$C$100,2,FALSE))</f>
        <v/>
      </c>
      <c r="BB1033" s="412" t="str">
        <f>IF(AR1033="","",VLOOKUP(AR1033,作業者名!$B$4:$C$100,2,FALSE))</f>
        <v/>
      </c>
      <c r="BC1033" s="412" t="str">
        <f>IF(G1033="","",VLOOKUP(J1033,中子データ!B$4:N$6004,12,FALSE))</f>
        <v/>
      </c>
      <c r="BD1033" s="413" t="str">
        <f>IF(G1033="","",VLOOKUP(J1033,中子データ!$B$4:$P$4500,15,FALSE))</f>
        <v/>
      </c>
    </row>
    <row r="1034" spans="1:56" x14ac:dyDescent="0.15">
      <c r="A1034" s="7" t="str">
        <f>IF(G1034="","",VLOOKUP(H1034,マシン名!$B$4:$C$93,2,FALSE))</f>
        <v/>
      </c>
      <c r="B1034" s="7" t="str">
        <f>IF(G1034="","",VLOOKUP(I1034,作業者名!$B$4:$C$100,2,FALSE))</f>
        <v/>
      </c>
      <c r="C1034" s="7" t="str">
        <f>IF(G1034="","",VLOOKUP(J1034,中子データ!$B$4:$H$4500,2,FALSE))</f>
        <v/>
      </c>
      <c r="D1034" s="8" t="str">
        <f>IF(G1034="","",VLOOKUP(J1034,中子データ!$B$4:$H$4500,4,FALSE))</f>
        <v/>
      </c>
      <c r="E1034" s="231" t="str">
        <f t="shared" si="456"/>
        <v/>
      </c>
      <c r="G1034" s="238"/>
      <c r="H1034" s="9"/>
      <c r="I1034" s="9"/>
      <c r="J1034" s="9"/>
      <c r="K1034" s="10"/>
      <c r="L1034" s="10"/>
      <c r="M1034" s="6"/>
      <c r="N1034" s="6">
        <f t="shared" si="458"/>
        <v>0</v>
      </c>
      <c r="O1034" s="250"/>
      <c r="P1034" s="250"/>
      <c r="Q1034" s="250"/>
      <c r="R1034" s="250"/>
      <c r="S1034" s="250"/>
      <c r="T1034" s="250"/>
      <c r="U1034" s="250"/>
      <c r="V1034" s="250"/>
      <c r="W1034" s="250"/>
      <c r="X1034" s="250"/>
      <c r="Y1034" s="250"/>
      <c r="Z1034" s="4"/>
      <c r="AA1034" s="429"/>
      <c r="AB1034" s="457">
        <f t="shared" si="460"/>
        <v>0</v>
      </c>
      <c r="AC1034" s="11"/>
      <c r="AD1034" s="11"/>
      <c r="AE1034" s="11"/>
      <c r="AF1034" s="11"/>
      <c r="AG1034" s="11"/>
      <c r="AH1034" s="11"/>
      <c r="AI1034" s="11"/>
      <c r="AJ1034" s="12"/>
      <c r="AK1034" s="445" t="str">
        <f>IF(G1034="","",VLOOKUP(J1034,中子データ!$B$4:$H$4500,3,FALSE))</f>
        <v/>
      </c>
      <c r="AL1034" s="445" t="str">
        <f>IF(G1034="","",VLOOKUP(J1034,中子データ!$B$4:$H$4500,5,FALSE))</f>
        <v/>
      </c>
      <c r="AM1034" s="445" t="str">
        <f>IF(G1034="","",VLOOKUP(J1034,中子データ!$B$4:$H$4500,6,FALSE))</f>
        <v/>
      </c>
      <c r="AN1034" s="418"/>
      <c r="AO1034" s="419"/>
      <c r="AP1034" s="420"/>
      <c r="AQ1034" s="421"/>
      <c r="AR1034" s="420"/>
      <c r="AS1034" s="436"/>
      <c r="AT1034" s="436"/>
      <c r="AU1034" s="422"/>
      <c r="AV1034" s="11"/>
      <c r="AW1034" s="11"/>
      <c r="AX1034" s="410">
        <f t="shared" si="459"/>
        <v>0</v>
      </c>
      <c r="AY1034" s="411" t="str">
        <f>IF(G1034="","",VLOOKUP(J1034,中子データ!$B$4:$M$5999,10,FALSE))</f>
        <v/>
      </c>
      <c r="AZ1034" s="438" t="str">
        <f>IF(G1034="","",VLOOKUP(J1034,中子データ!$B$4:$M$5999,9,FALSE))</f>
        <v/>
      </c>
      <c r="BA1034" s="412" t="str">
        <f>IF(AQ1034="","",VLOOKUP(AQ1034,作業者名!$B$4:$C$100,2,FALSE))</f>
        <v/>
      </c>
      <c r="BB1034" s="412" t="str">
        <f>IF(AR1034="","",VLOOKUP(AR1034,作業者名!$B$4:$C$100,2,FALSE))</f>
        <v/>
      </c>
      <c r="BC1034" s="412" t="str">
        <f>IF(G1034="","",VLOOKUP(J1034,中子データ!B$4:N$6004,12,FALSE))</f>
        <v/>
      </c>
      <c r="BD1034" s="413" t="str">
        <f>IF(G1034="","",VLOOKUP(J1034,中子データ!$B$4:$P$4500,15,FALSE))</f>
        <v/>
      </c>
    </row>
    <row r="1035" spans="1:56" x14ac:dyDescent="0.15">
      <c r="A1035" s="7" t="str">
        <f>IF(G1035="","",VLOOKUP(H1035,マシン名!$B$4:$C$93,2,FALSE))</f>
        <v/>
      </c>
      <c r="B1035" s="7" t="str">
        <f>IF(G1035="","",VLOOKUP(I1035,作業者名!$B$4:$C$100,2,FALSE))</f>
        <v/>
      </c>
      <c r="C1035" s="7" t="str">
        <f>IF(G1035="","",VLOOKUP(J1035,中子データ!$B$4:$H$4500,2,FALSE))</f>
        <v/>
      </c>
      <c r="D1035" s="8" t="str">
        <f>IF(G1035="","",VLOOKUP(J1035,中子データ!$B$4:$H$4500,4,FALSE))</f>
        <v/>
      </c>
      <c r="E1035" s="231" t="str">
        <f t="shared" si="456"/>
        <v/>
      </c>
      <c r="G1035" s="238"/>
      <c r="H1035" s="9"/>
      <c r="I1035" s="9"/>
      <c r="J1035" s="9"/>
      <c r="K1035" s="10"/>
      <c r="L1035" s="10"/>
      <c r="M1035" s="6"/>
      <c r="N1035" s="6">
        <f t="shared" si="458"/>
        <v>0</v>
      </c>
      <c r="O1035" s="250"/>
      <c r="P1035" s="250"/>
      <c r="Q1035" s="250"/>
      <c r="R1035" s="250"/>
      <c r="S1035" s="250"/>
      <c r="T1035" s="250"/>
      <c r="U1035" s="250"/>
      <c r="V1035" s="250"/>
      <c r="W1035" s="250"/>
      <c r="X1035" s="250"/>
      <c r="Y1035" s="250"/>
      <c r="Z1035" s="4"/>
      <c r="AA1035" s="429"/>
      <c r="AB1035" s="457">
        <f t="shared" si="460"/>
        <v>0</v>
      </c>
      <c r="AC1035" s="11"/>
      <c r="AD1035" s="11"/>
      <c r="AE1035" s="11"/>
      <c r="AF1035" s="11"/>
      <c r="AG1035" s="11"/>
      <c r="AH1035" s="11"/>
      <c r="AI1035" s="11"/>
      <c r="AJ1035" s="12"/>
      <c r="AK1035" s="445" t="str">
        <f>IF(G1035="","",VLOOKUP(J1035,中子データ!$B$4:$H$4500,3,FALSE))</f>
        <v/>
      </c>
      <c r="AL1035" s="445" t="str">
        <f>IF(G1035="","",VLOOKUP(J1035,中子データ!$B$4:$H$4500,5,FALSE))</f>
        <v/>
      </c>
      <c r="AM1035" s="445" t="str">
        <f>IF(G1035="","",VLOOKUP(J1035,中子データ!$B$4:$H$4500,6,FALSE))</f>
        <v/>
      </c>
      <c r="AN1035" s="418"/>
      <c r="AO1035" s="419"/>
      <c r="AP1035" s="420"/>
      <c r="AQ1035" s="421"/>
      <c r="AR1035" s="420"/>
      <c r="AS1035" s="436"/>
      <c r="AT1035" s="436"/>
      <c r="AU1035" s="422"/>
      <c r="AV1035" s="11"/>
      <c r="AW1035" s="11"/>
      <c r="AX1035" s="410">
        <f t="shared" si="459"/>
        <v>0</v>
      </c>
      <c r="AY1035" s="411" t="str">
        <f>IF(G1035="","",VLOOKUP(J1035,中子データ!$B$4:$M$5999,10,FALSE))</f>
        <v/>
      </c>
      <c r="AZ1035" s="438" t="str">
        <f>IF(G1035="","",VLOOKUP(J1035,中子データ!$B$4:$M$5999,9,FALSE))</f>
        <v/>
      </c>
      <c r="BA1035" s="412" t="str">
        <f>IF(AQ1035="","",VLOOKUP(AQ1035,作業者名!$B$4:$C$100,2,FALSE))</f>
        <v/>
      </c>
      <c r="BB1035" s="412" t="str">
        <f>IF(AR1035="","",VLOOKUP(AR1035,作業者名!$B$4:$C$100,2,FALSE))</f>
        <v/>
      </c>
      <c r="BC1035" s="412" t="str">
        <f>IF(G1035="","",VLOOKUP(J1035,中子データ!B$4:N$6004,12,FALSE))</f>
        <v/>
      </c>
      <c r="BD1035" s="413" t="str">
        <f>IF(G1035="","",VLOOKUP(J1035,中子データ!$B$4:$P$4500,15,FALSE))</f>
        <v/>
      </c>
    </row>
    <row r="1036" spans="1:56" x14ac:dyDescent="0.15">
      <c r="A1036" s="7" t="str">
        <f>IF(G1036="","",VLOOKUP(H1036,マシン名!$B$4:$C$93,2,FALSE))</f>
        <v/>
      </c>
      <c r="B1036" s="7" t="str">
        <f>IF(G1036="","",VLOOKUP(I1036,作業者名!$B$4:$C$100,2,FALSE))</f>
        <v/>
      </c>
      <c r="C1036" s="7" t="str">
        <f>IF(G1036="","",VLOOKUP(J1036,中子データ!$B$4:$H$4500,2,FALSE))</f>
        <v/>
      </c>
      <c r="D1036" s="8" t="str">
        <f>IF(G1036="","",VLOOKUP(J1036,中子データ!$B$4:$H$4500,4,FALSE))</f>
        <v/>
      </c>
      <c r="E1036" s="231" t="str">
        <f t="shared" si="456"/>
        <v/>
      </c>
      <c r="G1036" s="238"/>
      <c r="H1036" s="9"/>
      <c r="I1036" s="9"/>
      <c r="J1036" s="9"/>
      <c r="K1036" s="10"/>
      <c r="L1036" s="10"/>
      <c r="M1036" s="6"/>
      <c r="N1036" s="6">
        <f t="shared" ref="N1036:N1067" si="461">L1036-SUM(O1036:Z1036)</f>
        <v>0</v>
      </c>
      <c r="O1036" s="250"/>
      <c r="P1036" s="250"/>
      <c r="Q1036" s="250"/>
      <c r="R1036" s="250"/>
      <c r="S1036" s="250"/>
      <c r="T1036" s="250"/>
      <c r="U1036" s="250"/>
      <c r="V1036" s="250"/>
      <c r="W1036" s="250"/>
      <c r="X1036" s="250"/>
      <c r="Y1036" s="250"/>
      <c r="Z1036" s="4"/>
      <c r="AA1036" s="429"/>
      <c r="AB1036" s="457">
        <f t="shared" si="460"/>
        <v>0</v>
      </c>
      <c r="AC1036" s="11"/>
      <c r="AD1036" s="11"/>
      <c r="AE1036" s="11"/>
      <c r="AF1036" s="11"/>
      <c r="AG1036" s="11"/>
      <c r="AH1036" s="11"/>
      <c r="AI1036" s="11"/>
      <c r="AJ1036" s="12"/>
      <c r="AK1036" s="445" t="str">
        <f>IF(G1036="","",VLOOKUP(J1036,中子データ!$B$4:$H$4500,3,FALSE))</f>
        <v/>
      </c>
      <c r="AL1036" s="445" t="str">
        <f>IF(G1036="","",VLOOKUP(J1036,中子データ!$B$4:$H$4500,5,FALSE))</f>
        <v/>
      </c>
      <c r="AM1036" s="445" t="str">
        <f>IF(G1036="","",VLOOKUP(J1036,中子データ!$B$4:$H$4500,6,FALSE))</f>
        <v/>
      </c>
      <c r="AN1036" s="418"/>
      <c r="AO1036" s="419"/>
      <c r="AP1036" s="420"/>
      <c r="AQ1036" s="421"/>
      <c r="AR1036" s="420"/>
      <c r="AS1036" s="436"/>
      <c r="AT1036" s="436"/>
      <c r="AU1036" s="422"/>
      <c r="AV1036" s="11"/>
      <c r="AW1036" s="11"/>
      <c r="AX1036" s="410">
        <f t="shared" si="459"/>
        <v>0</v>
      </c>
      <c r="AY1036" s="411" t="str">
        <f>IF(G1036="","",VLOOKUP(J1036,中子データ!$B$4:$M$5999,10,FALSE))</f>
        <v/>
      </c>
      <c r="AZ1036" s="438" t="str">
        <f>IF(G1036="","",VLOOKUP(J1036,中子データ!$B$4:$M$5999,9,FALSE))</f>
        <v/>
      </c>
      <c r="BA1036" s="412" t="str">
        <f>IF(AQ1036="","",VLOOKUP(AQ1036,作業者名!$B$4:$C$100,2,FALSE))</f>
        <v/>
      </c>
      <c r="BB1036" s="412" t="str">
        <f>IF(AR1036="","",VLOOKUP(AR1036,作業者名!$B$4:$C$100,2,FALSE))</f>
        <v/>
      </c>
      <c r="BC1036" s="412" t="str">
        <f>IF(G1036="","",VLOOKUP(J1036,中子データ!B$4:N$6004,12,FALSE))</f>
        <v/>
      </c>
      <c r="BD1036" s="413" t="str">
        <f>IF(G1036="","",VLOOKUP(J1036,中子データ!$B$4:$P$4500,15,FALSE))</f>
        <v/>
      </c>
    </row>
    <row r="1037" spans="1:56" x14ac:dyDescent="0.15">
      <c r="A1037" s="7" t="str">
        <f>IF(G1037="","",VLOOKUP(H1037,マシン名!$B$4:$C$93,2,FALSE))</f>
        <v/>
      </c>
      <c r="B1037" s="7" t="str">
        <f>IF(G1037="","",VLOOKUP(I1037,作業者名!$B$4:$C$100,2,FALSE))</f>
        <v/>
      </c>
      <c r="C1037" s="7" t="str">
        <f>IF(G1037="","",VLOOKUP(J1037,中子データ!$B$4:$H$4500,2,FALSE))</f>
        <v/>
      </c>
      <c r="D1037" s="8" t="str">
        <f>IF(G1037="","",VLOOKUP(J1037,中子データ!$B$4:$H$4500,4,FALSE))</f>
        <v/>
      </c>
      <c r="E1037" s="231" t="str">
        <f t="shared" si="456"/>
        <v/>
      </c>
      <c r="G1037" s="238"/>
      <c r="H1037" s="9"/>
      <c r="I1037" s="9"/>
      <c r="J1037" s="9"/>
      <c r="K1037" s="10"/>
      <c r="L1037" s="10"/>
      <c r="M1037" s="6"/>
      <c r="N1037" s="6">
        <f t="shared" si="461"/>
        <v>0</v>
      </c>
      <c r="O1037" s="250"/>
      <c r="P1037" s="250"/>
      <c r="Q1037" s="250"/>
      <c r="R1037" s="250"/>
      <c r="S1037" s="250"/>
      <c r="T1037" s="250"/>
      <c r="U1037" s="250"/>
      <c r="V1037" s="250"/>
      <c r="W1037" s="250"/>
      <c r="X1037" s="250"/>
      <c r="Y1037" s="250"/>
      <c r="Z1037" s="4"/>
      <c r="AA1037" s="429"/>
      <c r="AB1037" s="457">
        <f t="shared" si="460"/>
        <v>0</v>
      </c>
      <c r="AC1037" s="11"/>
      <c r="AD1037" s="11"/>
      <c r="AE1037" s="11"/>
      <c r="AF1037" s="11"/>
      <c r="AG1037" s="11"/>
      <c r="AH1037" s="11"/>
      <c r="AI1037" s="11"/>
      <c r="AJ1037" s="12"/>
      <c r="AK1037" s="445" t="str">
        <f>IF(G1037="","",VLOOKUP(J1037,中子データ!$B$4:$H$4500,3,FALSE))</f>
        <v/>
      </c>
      <c r="AL1037" s="445" t="str">
        <f>IF(G1037="","",VLOOKUP(J1037,中子データ!$B$4:$H$4500,5,FALSE))</f>
        <v/>
      </c>
      <c r="AM1037" s="445" t="str">
        <f>IF(G1037="","",VLOOKUP(J1037,中子データ!$B$4:$H$4500,6,FALSE))</f>
        <v/>
      </c>
      <c r="AN1037" s="418"/>
      <c r="AO1037" s="419"/>
      <c r="AP1037" s="420"/>
      <c r="AQ1037" s="421"/>
      <c r="AR1037" s="420"/>
      <c r="AS1037" s="436"/>
      <c r="AT1037" s="436"/>
      <c r="AU1037" s="422"/>
      <c r="AV1037" s="11"/>
      <c r="AW1037" s="11"/>
      <c r="AX1037" s="410">
        <f t="shared" si="459"/>
        <v>0</v>
      </c>
      <c r="AY1037" s="411" t="str">
        <f>IF(G1037="","",VLOOKUP(J1037,中子データ!$B$4:$M$5999,10,FALSE))</f>
        <v/>
      </c>
      <c r="AZ1037" s="438" t="str">
        <f>IF(G1037="","",VLOOKUP(J1037,中子データ!$B$4:$M$5999,9,FALSE))</f>
        <v/>
      </c>
      <c r="BA1037" s="412" t="str">
        <f>IF(AQ1037="","",VLOOKUP(AQ1037,作業者名!$B$4:$C$100,2,FALSE))</f>
        <v/>
      </c>
      <c r="BB1037" s="412" t="str">
        <f>IF(AR1037="","",VLOOKUP(AR1037,作業者名!$B$4:$C$100,2,FALSE))</f>
        <v/>
      </c>
      <c r="BC1037" s="412" t="str">
        <f>IF(G1037="","",VLOOKUP(J1037,中子データ!B$4:N$6004,12,FALSE))</f>
        <v/>
      </c>
      <c r="BD1037" s="413" t="str">
        <f>IF(G1037="","",VLOOKUP(J1037,中子データ!$B$4:$P$4500,15,FALSE))</f>
        <v/>
      </c>
    </row>
    <row r="1038" spans="1:56" x14ac:dyDescent="0.15">
      <c r="A1038" s="7" t="str">
        <f>IF(G1038="","",VLOOKUP(H1038,マシン名!$B$4:$C$93,2,FALSE))</f>
        <v/>
      </c>
      <c r="B1038" s="7" t="str">
        <f>IF(G1038="","",VLOOKUP(I1038,作業者名!$B$4:$C$100,2,FALSE))</f>
        <v/>
      </c>
      <c r="C1038" s="7" t="str">
        <f>IF(G1038="","",VLOOKUP(J1038,中子データ!$B$4:$H$4500,2,FALSE))</f>
        <v/>
      </c>
      <c r="D1038" s="8" t="str">
        <f>IF(G1038="","",VLOOKUP(J1038,中子データ!$B$4:$H$4500,4,FALSE))</f>
        <v/>
      </c>
      <c r="E1038" s="231" t="str">
        <f t="shared" si="456"/>
        <v/>
      </c>
      <c r="G1038" s="238"/>
      <c r="H1038" s="9"/>
      <c r="I1038" s="9"/>
      <c r="J1038" s="9"/>
      <c r="K1038" s="10"/>
      <c r="L1038" s="10"/>
      <c r="M1038" s="6"/>
      <c r="N1038" s="6">
        <f t="shared" si="461"/>
        <v>0</v>
      </c>
      <c r="O1038" s="250"/>
      <c r="P1038" s="250"/>
      <c r="Q1038" s="250"/>
      <c r="R1038" s="250"/>
      <c r="S1038" s="250"/>
      <c r="T1038" s="250"/>
      <c r="U1038" s="250"/>
      <c r="V1038" s="250"/>
      <c r="W1038" s="250"/>
      <c r="X1038" s="250"/>
      <c r="Y1038" s="250"/>
      <c r="Z1038" s="4"/>
      <c r="AA1038" s="429"/>
      <c r="AB1038" s="457">
        <f t="shared" si="460"/>
        <v>0</v>
      </c>
      <c r="AC1038" s="11"/>
      <c r="AD1038" s="11"/>
      <c r="AE1038" s="11"/>
      <c r="AF1038" s="11"/>
      <c r="AG1038" s="11"/>
      <c r="AH1038" s="11"/>
      <c r="AI1038" s="11"/>
      <c r="AJ1038" s="12"/>
      <c r="AK1038" s="445" t="str">
        <f>IF(G1038="","",VLOOKUP(J1038,中子データ!$B$4:$H$4500,3,FALSE))</f>
        <v/>
      </c>
      <c r="AL1038" s="445" t="str">
        <f>IF(G1038="","",VLOOKUP(J1038,中子データ!$B$4:$H$4500,5,FALSE))</f>
        <v/>
      </c>
      <c r="AM1038" s="445" t="str">
        <f>IF(G1038="","",VLOOKUP(J1038,中子データ!$B$4:$H$4500,6,FALSE))</f>
        <v/>
      </c>
      <c r="AN1038" s="418"/>
      <c r="AO1038" s="419"/>
      <c r="AP1038" s="420"/>
      <c r="AQ1038" s="421"/>
      <c r="AR1038" s="420"/>
      <c r="AS1038" s="436"/>
      <c r="AT1038" s="436"/>
      <c r="AU1038" s="422"/>
      <c r="AV1038" s="11"/>
      <c r="AW1038" s="11"/>
      <c r="AX1038" s="410">
        <f t="shared" si="459"/>
        <v>0</v>
      </c>
      <c r="AY1038" s="411" t="str">
        <f>IF(G1038="","",VLOOKUP(J1038,中子データ!$B$4:$M$5999,10,FALSE))</f>
        <v/>
      </c>
      <c r="AZ1038" s="438" t="str">
        <f>IF(G1038="","",VLOOKUP(J1038,中子データ!$B$4:$M$5999,9,FALSE))</f>
        <v/>
      </c>
      <c r="BA1038" s="412" t="str">
        <f>IF(AQ1038="","",VLOOKUP(AQ1038,作業者名!$B$4:$C$100,2,FALSE))</f>
        <v/>
      </c>
      <c r="BB1038" s="412" t="str">
        <f>IF(AR1038="","",VLOOKUP(AR1038,作業者名!$B$4:$C$100,2,FALSE))</f>
        <v/>
      </c>
      <c r="BC1038" s="412" t="str">
        <f>IF(G1038="","",VLOOKUP(J1038,中子データ!B$4:N$6004,12,FALSE))</f>
        <v/>
      </c>
      <c r="BD1038" s="413" t="str">
        <f>IF(G1038="","",VLOOKUP(J1038,中子データ!$B$4:$P$4500,15,FALSE))</f>
        <v/>
      </c>
    </row>
    <row r="1039" spans="1:56" x14ac:dyDescent="0.15">
      <c r="A1039" s="7" t="str">
        <f>IF(G1039="","",VLOOKUP(H1039,マシン名!$B$4:$C$93,2,FALSE))</f>
        <v/>
      </c>
      <c r="B1039" s="7" t="str">
        <f>IF(G1039="","",VLOOKUP(I1039,作業者名!$B$4:$C$100,2,FALSE))</f>
        <v/>
      </c>
      <c r="C1039" s="7" t="str">
        <f>IF(G1039="","",VLOOKUP(J1039,中子データ!$B$4:$H$4500,2,FALSE))</f>
        <v/>
      </c>
      <c r="D1039" s="8" t="str">
        <f>IF(G1039="","",VLOOKUP(J1039,中子データ!$B$4:$H$4500,4,FALSE))</f>
        <v/>
      </c>
      <c r="E1039" s="231" t="str">
        <f t="shared" si="456"/>
        <v/>
      </c>
      <c r="G1039" s="238"/>
      <c r="H1039" s="9"/>
      <c r="I1039" s="9"/>
      <c r="J1039" s="9"/>
      <c r="K1039" s="10"/>
      <c r="L1039" s="10"/>
      <c r="M1039" s="6"/>
      <c r="N1039" s="6">
        <f t="shared" si="461"/>
        <v>0</v>
      </c>
      <c r="O1039" s="250"/>
      <c r="P1039" s="250"/>
      <c r="Q1039" s="250"/>
      <c r="R1039" s="250"/>
      <c r="S1039" s="250"/>
      <c r="T1039" s="250"/>
      <c r="U1039" s="250"/>
      <c r="V1039" s="250"/>
      <c r="W1039" s="250"/>
      <c r="X1039" s="250"/>
      <c r="Y1039" s="250"/>
      <c r="Z1039" s="4"/>
      <c r="AA1039" s="429"/>
      <c r="AB1039" s="457">
        <f t="shared" si="460"/>
        <v>0</v>
      </c>
      <c r="AC1039" s="11"/>
      <c r="AD1039" s="11"/>
      <c r="AE1039" s="11"/>
      <c r="AF1039" s="11"/>
      <c r="AG1039" s="11"/>
      <c r="AH1039" s="11"/>
      <c r="AI1039" s="11"/>
      <c r="AJ1039" s="12"/>
      <c r="AK1039" s="445" t="str">
        <f>IF(G1039="","",VLOOKUP(J1039,中子データ!$B$4:$H$4500,3,FALSE))</f>
        <v/>
      </c>
      <c r="AL1039" s="445" t="str">
        <f>IF(G1039="","",VLOOKUP(J1039,中子データ!$B$4:$H$4500,5,FALSE))</f>
        <v/>
      </c>
      <c r="AM1039" s="445" t="str">
        <f>IF(G1039="","",VLOOKUP(J1039,中子データ!$B$4:$H$4500,6,FALSE))</f>
        <v/>
      </c>
      <c r="AN1039" s="418"/>
      <c r="AO1039" s="419"/>
      <c r="AP1039" s="420"/>
      <c r="AQ1039" s="421"/>
      <c r="AR1039" s="420"/>
      <c r="AS1039" s="436"/>
      <c r="AT1039" s="436"/>
      <c r="AU1039" s="422"/>
      <c r="AV1039" s="11"/>
      <c r="AW1039" s="11"/>
      <c r="AX1039" s="410">
        <f t="shared" si="459"/>
        <v>0</v>
      </c>
      <c r="AY1039" s="411" t="str">
        <f>IF(G1039="","",VLOOKUP(J1039,中子データ!$B$4:$M$5999,10,FALSE))</f>
        <v/>
      </c>
      <c r="AZ1039" s="438" t="str">
        <f>IF(G1039="","",VLOOKUP(J1039,中子データ!$B$4:$M$5999,9,FALSE))</f>
        <v/>
      </c>
      <c r="BA1039" s="412" t="str">
        <f>IF(AQ1039="","",VLOOKUP(AQ1039,作業者名!$B$4:$C$100,2,FALSE))</f>
        <v/>
      </c>
      <c r="BB1039" s="412" t="str">
        <f>IF(AR1039="","",VLOOKUP(AR1039,作業者名!$B$4:$C$100,2,FALSE))</f>
        <v/>
      </c>
      <c r="BC1039" s="412" t="str">
        <f>IF(G1039="","",VLOOKUP(J1039,中子データ!B$4:N$6004,12,FALSE))</f>
        <v/>
      </c>
      <c r="BD1039" s="413" t="str">
        <f>IF(G1039="","",VLOOKUP(J1039,中子データ!$B$4:$P$4500,15,FALSE))</f>
        <v/>
      </c>
    </row>
    <row r="1040" spans="1:56" x14ac:dyDescent="0.15">
      <c r="A1040" s="7" t="str">
        <f>IF(G1040="","",VLOOKUP(H1040,マシン名!$B$4:$C$93,2,FALSE))</f>
        <v/>
      </c>
      <c r="B1040" s="7" t="str">
        <f>IF(G1040="","",VLOOKUP(I1040,作業者名!$B$4:$C$100,2,FALSE))</f>
        <v/>
      </c>
      <c r="C1040" s="7" t="str">
        <f>IF(G1040="","",VLOOKUP(J1040,中子データ!$B$4:$H$4500,2,FALSE))</f>
        <v/>
      </c>
      <c r="D1040" s="8" t="str">
        <f>IF(G1040="","",VLOOKUP(J1040,中子データ!$B$4:$H$4500,4,FALSE))</f>
        <v/>
      </c>
      <c r="E1040" s="231" t="str">
        <f t="shared" si="456"/>
        <v/>
      </c>
      <c r="G1040" s="238"/>
      <c r="H1040" s="9"/>
      <c r="I1040" s="9"/>
      <c r="J1040" s="9"/>
      <c r="K1040" s="10"/>
      <c r="L1040" s="10"/>
      <c r="M1040" s="6"/>
      <c r="N1040" s="6">
        <f t="shared" si="461"/>
        <v>0</v>
      </c>
      <c r="O1040" s="250"/>
      <c r="P1040" s="250"/>
      <c r="Q1040" s="250"/>
      <c r="R1040" s="250"/>
      <c r="S1040" s="250"/>
      <c r="T1040" s="250"/>
      <c r="U1040" s="250"/>
      <c r="V1040" s="250"/>
      <c r="W1040" s="250"/>
      <c r="X1040" s="250"/>
      <c r="Y1040" s="250"/>
      <c r="Z1040" s="4"/>
      <c r="AA1040" s="429"/>
      <c r="AB1040" s="457">
        <f t="shared" si="460"/>
        <v>0</v>
      </c>
      <c r="AC1040" s="11"/>
      <c r="AD1040" s="11"/>
      <c r="AE1040" s="11"/>
      <c r="AF1040" s="11"/>
      <c r="AG1040" s="11"/>
      <c r="AH1040" s="11"/>
      <c r="AI1040" s="11"/>
      <c r="AJ1040" s="12"/>
      <c r="AK1040" s="445" t="str">
        <f>IF(G1040="","",VLOOKUP(J1040,中子データ!$B$4:$H$4500,3,FALSE))</f>
        <v/>
      </c>
      <c r="AL1040" s="445" t="str">
        <f>IF(G1040="","",VLOOKUP(J1040,中子データ!$B$4:$H$4500,5,FALSE))</f>
        <v/>
      </c>
      <c r="AM1040" s="445" t="str">
        <f>IF(G1040="","",VLOOKUP(J1040,中子データ!$B$4:$H$4500,6,FALSE))</f>
        <v/>
      </c>
      <c r="AN1040" s="418"/>
      <c r="AO1040" s="419"/>
      <c r="AP1040" s="420"/>
      <c r="AQ1040" s="421"/>
      <c r="AR1040" s="420"/>
      <c r="AS1040" s="436"/>
      <c r="AT1040" s="436"/>
      <c r="AU1040" s="422"/>
      <c r="AV1040" s="11"/>
      <c r="AW1040" s="11"/>
      <c r="AX1040" s="410">
        <f t="shared" si="459"/>
        <v>0</v>
      </c>
      <c r="AY1040" s="411" t="str">
        <f>IF(G1040="","",VLOOKUP(J1040,中子データ!$B$4:$M$5999,10,FALSE))</f>
        <v/>
      </c>
      <c r="AZ1040" s="438" t="str">
        <f>IF(G1040="","",VLOOKUP(J1040,中子データ!$B$4:$M$5999,9,FALSE))</f>
        <v/>
      </c>
      <c r="BA1040" s="412" t="str">
        <f>IF(AQ1040="","",VLOOKUP(AQ1040,作業者名!$B$4:$C$100,2,FALSE))</f>
        <v/>
      </c>
      <c r="BB1040" s="412" t="str">
        <f>IF(AR1040="","",VLOOKUP(AR1040,作業者名!$B$4:$C$100,2,FALSE))</f>
        <v/>
      </c>
      <c r="BC1040" s="412" t="str">
        <f>IF(G1040="","",VLOOKUP(J1040,中子データ!B$4:N$6004,12,FALSE))</f>
        <v/>
      </c>
      <c r="BD1040" s="413" t="str">
        <f>IF(G1040="","",VLOOKUP(J1040,中子データ!$B$4:$P$4500,15,FALSE))</f>
        <v/>
      </c>
    </row>
    <row r="1041" spans="1:56" x14ac:dyDescent="0.15">
      <c r="A1041" s="7" t="str">
        <f>IF(G1041="","",VLOOKUP(H1041,マシン名!$B$4:$C$93,2,FALSE))</f>
        <v/>
      </c>
      <c r="B1041" s="7" t="str">
        <f>IF(G1041="","",VLOOKUP(I1041,作業者名!$B$4:$C$100,2,FALSE))</f>
        <v/>
      </c>
      <c r="C1041" s="7" t="str">
        <f>IF(G1041="","",VLOOKUP(J1041,中子データ!$B$4:$H$4500,2,FALSE))</f>
        <v/>
      </c>
      <c r="D1041" s="8" t="str">
        <f>IF(G1041="","",VLOOKUP(J1041,中子データ!$B$4:$H$4500,4,FALSE))</f>
        <v/>
      </c>
      <c r="E1041" s="231" t="str">
        <f t="shared" si="456"/>
        <v/>
      </c>
      <c r="G1041" s="238"/>
      <c r="H1041" s="9"/>
      <c r="I1041" s="9"/>
      <c r="J1041" s="9"/>
      <c r="K1041" s="10"/>
      <c r="L1041" s="10"/>
      <c r="M1041" s="6"/>
      <c r="N1041" s="6">
        <f t="shared" si="461"/>
        <v>0</v>
      </c>
      <c r="O1041" s="250"/>
      <c r="P1041" s="250"/>
      <c r="Q1041" s="250"/>
      <c r="R1041" s="250"/>
      <c r="S1041" s="250"/>
      <c r="T1041" s="250"/>
      <c r="U1041" s="250"/>
      <c r="V1041" s="250"/>
      <c r="W1041" s="250"/>
      <c r="X1041" s="250"/>
      <c r="Y1041" s="250"/>
      <c r="Z1041" s="4"/>
      <c r="AA1041" s="429"/>
      <c r="AB1041" s="457">
        <f t="shared" si="460"/>
        <v>0</v>
      </c>
      <c r="AC1041" s="11"/>
      <c r="AD1041" s="11"/>
      <c r="AE1041" s="11"/>
      <c r="AF1041" s="11"/>
      <c r="AG1041" s="11"/>
      <c r="AH1041" s="11"/>
      <c r="AI1041" s="11"/>
      <c r="AJ1041" s="12"/>
      <c r="AK1041" s="445" t="str">
        <f>IF(G1041="","",VLOOKUP(J1041,中子データ!$B$4:$H$4500,3,FALSE))</f>
        <v/>
      </c>
      <c r="AL1041" s="445" t="str">
        <f>IF(G1041="","",VLOOKUP(J1041,中子データ!$B$4:$H$4500,5,FALSE))</f>
        <v/>
      </c>
      <c r="AM1041" s="445" t="str">
        <f>IF(G1041="","",VLOOKUP(J1041,中子データ!$B$4:$H$4500,6,FALSE))</f>
        <v/>
      </c>
      <c r="AN1041" s="418"/>
      <c r="AO1041" s="419"/>
      <c r="AP1041" s="420"/>
      <c r="AQ1041" s="421"/>
      <c r="AR1041" s="420"/>
      <c r="AS1041" s="436"/>
      <c r="AT1041" s="436"/>
      <c r="AU1041" s="422"/>
      <c r="AV1041" s="11"/>
      <c r="AW1041" s="11"/>
      <c r="AX1041" s="410">
        <f t="shared" si="459"/>
        <v>0</v>
      </c>
      <c r="AY1041" s="411" t="str">
        <f>IF(G1041="","",VLOOKUP(J1041,中子データ!$B$4:$M$5999,10,FALSE))</f>
        <v/>
      </c>
      <c r="AZ1041" s="438" t="str">
        <f>IF(G1041="","",VLOOKUP(J1041,中子データ!$B$4:$M$5999,9,FALSE))</f>
        <v/>
      </c>
      <c r="BA1041" s="412" t="str">
        <f>IF(AQ1041="","",VLOOKUP(AQ1041,作業者名!$B$4:$C$100,2,FALSE))</f>
        <v/>
      </c>
      <c r="BB1041" s="412" t="str">
        <f>IF(AR1041="","",VLOOKUP(AR1041,作業者名!$B$4:$C$100,2,FALSE))</f>
        <v/>
      </c>
      <c r="BC1041" s="412" t="str">
        <f>IF(G1041="","",VLOOKUP(J1041,中子データ!B$4:N$6004,12,FALSE))</f>
        <v/>
      </c>
      <c r="BD1041" s="413" t="str">
        <f>IF(G1041="","",VLOOKUP(J1041,中子データ!$B$4:$P$4500,15,FALSE))</f>
        <v/>
      </c>
    </row>
    <row r="1042" spans="1:56" x14ac:dyDescent="0.15">
      <c r="A1042" s="7" t="str">
        <f>IF(G1042="","",VLOOKUP(H1042,マシン名!$B$4:$C$93,2,FALSE))</f>
        <v/>
      </c>
      <c r="B1042" s="7" t="str">
        <f>IF(G1042="","",VLOOKUP(I1042,作業者名!$B$4:$C$100,2,FALSE))</f>
        <v/>
      </c>
      <c r="C1042" s="7" t="str">
        <f>IF(G1042="","",VLOOKUP(J1042,中子データ!$B$4:$H$4500,2,FALSE))</f>
        <v/>
      </c>
      <c r="D1042" s="8" t="str">
        <f>IF(G1042="","",VLOOKUP(J1042,中子データ!$B$4:$H$4500,4,FALSE))</f>
        <v/>
      </c>
      <c r="E1042" s="231" t="str">
        <f t="shared" si="456"/>
        <v/>
      </c>
      <c r="G1042" s="238"/>
      <c r="H1042" s="9"/>
      <c r="I1042" s="9"/>
      <c r="J1042" s="9"/>
      <c r="K1042" s="10"/>
      <c r="L1042" s="10"/>
      <c r="M1042" s="6"/>
      <c r="N1042" s="6">
        <f t="shared" si="461"/>
        <v>0</v>
      </c>
      <c r="O1042" s="250"/>
      <c r="P1042" s="250"/>
      <c r="Q1042" s="250"/>
      <c r="R1042" s="250"/>
      <c r="S1042" s="250"/>
      <c r="T1042" s="250"/>
      <c r="U1042" s="250"/>
      <c r="V1042" s="250"/>
      <c r="W1042" s="250"/>
      <c r="X1042" s="250"/>
      <c r="Y1042" s="250"/>
      <c r="Z1042" s="4"/>
      <c r="AA1042" s="429"/>
      <c r="AB1042" s="457">
        <f t="shared" si="460"/>
        <v>0</v>
      </c>
      <c r="AC1042" s="11"/>
      <c r="AD1042" s="11"/>
      <c r="AE1042" s="11"/>
      <c r="AF1042" s="11"/>
      <c r="AG1042" s="11"/>
      <c r="AH1042" s="11"/>
      <c r="AI1042" s="11"/>
      <c r="AJ1042" s="12"/>
      <c r="AK1042" s="445" t="str">
        <f>IF(G1042="","",VLOOKUP(J1042,中子データ!$B$4:$H$4500,3,FALSE))</f>
        <v/>
      </c>
      <c r="AL1042" s="445" t="str">
        <f>IF(G1042="","",VLOOKUP(J1042,中子データ!$B$4:$H$4500,5,FALSE))</f>
        <v/>
      </c>
      <c r="AM1042" s="445" t="str">
        <f>IF(G1042="","",VLOOKUP(J1042,中子データ!$B$4:$H$4500,6,FALSE))</f>
        <v/>
      </c>
      <c r="AN1042" s="418"/>
      <c r="AO1042" s="419"/>
      <c r="AP1042" s="420"/>
      <c r="AQ1042" s="421"/>
      <c r="AR1042" s="420"/>
      <c r="AS1042" s="436"/>
      <c r="AT1042" s="436"/>
      <c r="AU1042" s="422"/>
      <c r="AV1042" s="11"/>
      <c r="AW1042" s="11"/>
      <c r="AX1042" s="410">
        <f t="shared" si="459"/>
        <v>0</v>
      </c>
      <c r="AY1042" s="411" t="str">
        <f>IF(G1042="","",VLOOKUP(J1042,中子データ!$B$4:$M$5999,10,FALSE))</f>
        <v/>
      </c>
      <c r="AZ1042" s="438" t="str">
        <f>IF(G1042="","",VLOOKUP(J1042,中子データ!$B$4:$M$5999,9,FALSE))</f>
        <v/>
      </c>
      <c r="BA1042" s="412" t="str">
        <f>IF(AQ1042="","",VLOOKUP(AQ1042,作業者名!$B$4:$C$100,2,FALSE))</f>
        <v/>
      </c>
      <c r="BB1042" s="412" t="str">
        <f>IF(AR1042="","",VLOOKUP(AR1042,作業者名!$B$4:$C$100,2,FALSE))</f>
        <v/>
      </c>
      <c r="BC1042" s="412" t="str">
        <f>IF(G1042="","",VLOOKUP(J1042,中子データ!B$4:N$6004,12,FALSE))</f>
        <v/>
      </c>
      <c r="BD1042" s="413" t="str">
        <f>IF(G1042="","",VLOOKUP(J1042,中子データ!$B$4:$P$4500,15,FALSE))</f>
        <v/>
      </c>
    </row>
    <row r="1043" spans="1:56" x14ac:dyDescent="0.15">
      <c r="A1043" s="7" t="str">
        <f>IF(G1043="","",VLOOKUP(H1043,マシン名!$B$4:$C$93,2,FALSE))</f>
        <v/>
      </c>
      <c r="B1043" s="7" t="str">
        <f>IF(G1043="","",VLOOKUP(I1043,作業者名!$B$4:$C$100,2,FALSE))</f>
        <v/>
      </c>
      <c r="C1043" s="7" t="str">
        <f>IF(G1043="","",VLOOKUP(J1043,中子データ!$B$4:$H$4500,2,FALSE))</f>
        <v/>
      </c>
      <c r="D1043" s="8" t="str">
        <f>IF(G1043="","",VLOOKUP(J1043,中子データ!$B$4:$H$4500,4,FALSE))</f>
        <v/>
      </c>
      <c r="E1043" s="231" t="str">
        <f t="shared" si="456"/>
        <v/>
      </c>
      <c r="G1043" s="238"/>
      <c r="H1043" s="247"/>
      <c r="I1043" s="248"/>
      <c r="J1043" s="245"/>
      <c r="K1043" s="10"/>
      <c r="L1043" s="10"/>
      <c r="M1043" s="6"/>
      <c r="N1043" s="6">
        <f t="shared" si="461"/>
        <v>0</v>
      </c>
      <c r="O1043" s="250"/>
      <c r="P1043" s="250"/>
      <c r="Q1043" s="250"/>
      <c r="R1043" s="250"/>
      <c r="S1043" s="250"/>
      <c r="T1043" s="250"/>
      <c r="U1043" s="250"/>
      <c r="V1043" s="250"/>
      <c r="W1043" s="250"/>
      <c r="X1043" s="250"/>
      <c r="Y1043" s="250"/>
      <c r="Z1043" s="4"/>
      <c r="AA1043" s="429"/>
      <c r="AB1043" s="457">
        <f t="shared" si="460"/>
        <v>0</v>
      </c>
      <c r="AC1043" s="11"/>
      <c r="AD1043" s="11"/>
      <c r="AE1043" s="11"/>
      <c r="AF1043" s="11"/>
      <c r="AG1043" s="11"/>
      <c r="AH1043" s="11"/>
      <c r="AI1043" s="11"/>
      <c r="AJ1043" s="12"/>
      <c r="AK1043" s="445" t="str">
        <f>IF(G1043="","",VLOOKUP(J1043,中子データ!$B$4:$H$4500,3,FALSE))</f>
        <v/>
      </c>
      <c r="AL1043" s="445" t="str">
        <f>IF(G1043="","",VLOOKUP(J1043,中子データ!$B$4:$H$4500,5,FALSE))</f>
        <v/>
      </c>
      <c r="AM1043" s="445" t="str">
        <f>IF(G1043="","",VLOOKUP(J1043,中子データ!$B$4:$H$4500,6,FALSE))</f>
        <v/>
      </c>
      <c r="AN1043" s="418"/>
      <c r="AO1043" s="419"/>
      <c r="AP1043" s="420"/>
      <c r="AQ1043" s="421"/>
      <c r="AR1043" s="420"/>
      <c r="AS1043" s="436"/>
      <c r="AT1043" s="436"/>
      <c r="AU1043" s="422"/>
      <c r="AV1043" s="11"/>
      <c r="AW1043" s="11"/>
      <c r="AX1043" s="410">
        <f t="shared" si="459"/>
        <v>0</v>
      </c>
      <c r="AY1043" s="411" t="str">
        <f>IF(G1043="","",VLOOKUP(J1043,中子データ!$B$4:$M$5999,10,FALSE))</f>
        <v/>
      </c>
      <c r="AZ1043" s="438" t="str">
        <f>IF(G1043="","",VLOOKUP(J1043,中子データ!$B$4:$M$5999,9,FALSE))</f>
        <v/>
      </c>
      <c r="BA1043" s="412" t="str">
        <f>IF(AQ1043="","",VLOOKUP(AQ1043,作業者名!$B$4:$C$100,2,FALSE))</f>
        <v/>
      </c>
      <c r="BB1043" s="412" t="str">
        <f>IF(AR1043="","",VLOOKUP(AR1043,作業者名!$B$4:$C$100,2,FALSE))</f>
        <v/>
      </c>
      <c r="BC1043" s="412" t="str">
        <f>IF(G1043="","",VLOOKUP(J1043,中子データ!B$4:N$6004,12,FALSE))</f>
        <v/>
      </c>
      <c r="BD1043" s="413" t="str">
        <f>IF(G1043="","",VLOOKUP(J1043,中子データ!$B$4:$P$4500,15,FALSE))</f>
        <v/>
      </c>
    </row>
    <row r="1044" spans="1:56" x14ac:dyDescent="0.15">
      <c r="A1044" s="7" t="str">
        <f>IF(G1044="","",VLOOKUP(H1044,マシン名!$B$4:$C$93,2,FALSE))</f>
        <v/>
      </c>
      <c r="B1044" s="7" t="str">
        <f>IF(G1044="","",VLOOKUP(I1044,作業者名!$B$4:$C$100,2,FALSE))</f>
        <v/>
      </c>
      <c r="C1044" s="7" t="str">
        <f>IF(G1044="","",VLOOKUP(J1044,中子データ!$B$4:$H$4500,2,FALSE))</f>
        <v/>
      </c>
      <c r="D1044" s="8" t="str">
        <f>IF(G1044="","",VLOOKUP(J1044,中子データ!$B$4:$H$4500,4,FALSE))</f>
        <v/>
      </c>
      <c r="E1044" s="231" t="str">
        <f t="shared" si="456"/>
        <v/>
      </c>
      <c r="G1044" s="238"/>
      <c r="H1044" s="9"/>
      <c r="I1044" s="9"/>
      <c r="J1044" s="9"/>
      <c r="K1044" s="10"/>
      <c r="L1044" s="10"/>
      <c r="M1044" s="6"/>
      <c r="N1044" s="6">
        <f t="shared" si="461"/>
        <v>0</v>
      </c>
      <c r="O1044" s="250"/>
      <c r="P1044" s="250"/>
      <c r="Q1044" s="250"/>
      <c r="R1044" s="250"/>
      <c r="S1044" s="250"/>
      <c r="T1044" s="250"/>
      <c r="U1044" s="250"/>
      <c r="V1044" s="250"/>
      <c r="W1044" s="250"/>
      <c r="X1044" s="250"/>
      <c r="Y1044" s="250"/>
      <c r="Z1044" s="4"/>
      <c r="AA1044" s="429"/>
      <c r="AB1044" s="457">
        <f t="shared" si="460"/>
        <v>0</v>
      </c>
      <c r="AC1044" s="11"/>
      <c r="AD1044" s="11"/>
      <c r="AE1044" s="11"/>
      <c r="AF1044" s="11"/>
      <c r="AG1044" s="11"/>
      <c r="AH1044" s="11"/>
      <c r="AI1044" s="11"/>
      <c r="AJ1044" s="12"/>
      <c r="AK1044" s="445" t="str">
        <f>IF(G1044="","",VLOOKUP(J1044,中子データ!$B$4:$H$4500,3,FALSE))</f>
        <v/>
      </c>
      <c r="AL1044" s="445" t="str">
        <f>IF(G1044="","",VLOOKUP(J1044,中子データ!$B$4:$H$4500,5,FALSE))</f>
        <v/>
      </c>
      <c r="AM1044" s="445" t="str">
        <f>IF(G1044="","",VLOOKUP(J1044,中子データ!$B$4:$H$4500,6,FALSE))</f>
        <v/>
      </c>
      <c r="AN1044" s="418"/>
      <c r="AO1044" s="419"/>
      <c r="AP1044" s="420"/>
      <c r="AQ1044" s="421"/>
      <c r="AR1044" s="420"/>
      <c r="AS1044" s="436"/>
      <c r="AT1044" s="436"/>
      <c r="AU1044" s="422"/>
      <c r="AV1044" s="11"/>
      <c r="AW1044" s="11"/>
      <c r="AX1044" s="410">
        <f t="shared" si="459"/>
        <v>0</v>
      </c>
      <c r="AY1044" s="411" t="str">
        <f>IF(G1044="","",VLOOKUP(J1044,中子データ!$B$4:$M$5999,10,FALSE))</f>
        <v/>
      </c>
      <c r="AZ1044" s="438" t="str">
        <f>IF(G1044="","",VLOOKUP(J1044,中子データ!$B$4:$M$5999,9,FALSE))</f>
        <v/>
      </c>
      <c r="BA1044" s="412" t="str">
        <f>IF(AQ1044="","",VLOOKUP(AQ1044,作業者名!$B$4:$C$100,2,FALSE))</f>
        <v/>
      </c>
      <c r="BB1044" s="412" t="str">
        <f>IF(AR1044="","",VLOOKUP(AR1044,作業者名!$B$4:$C$100,2,FALSE))</f>
        <v/>
      </c>
      <c r="BC1044" s="412" t="str">
        <f>IF(G1044="","",VLOOKUP(J1044,中子データ!B$4:N$6004,12,FALSE))</f>
        <v/>
      </c>
      <c r="BD1044" s="413" t="str">
        <f>IF(G1044="","",VLOOKUP(J1044,中子データ!$B$4:$P$4500,15,FALSE))</f>
        <v/>
      </c>
    </row>
    <row r="1045" spans="1:56" x14ac:dyDescent="0.15">
      <c r="A1045" s="7" t="str">
        <f>IF(G1045="","",VLOOKUP(H1045,マシン名!$B$4:$C$93,2,FALSE))</f>
        <v/>
      </c>
      <c r="B1045" s="7" t="str">
        <f>IF(G1045="","",VLOOKUP(I1045,作業者名!$B$4:$C$100,2,FALSE))</f>
        <v/>
      </c>
      <c r="C1045" s="7" t="str">
        <f>IF(G1045="","",VLOOKUP(J1045,中子データ!$B$4:$H$4500,2,FALSE))</f>
        <v/>
      </c>
      <c r="D1045" s="8" t="str">
        <f>IF(G1045="","",VLOOKUP(J1045,中子データ!$B$4:$H$4500,4,FALSE))</f>
        <v/>
      </c>
      <c r="E1045" s="231" t="str">
        <f t="shared" si="456"/>
        <v/>
      </c>
      <c r="G1045" s="238"/>
      <c r="H1045" s="9"/>
      <c r="I1045" s="9"/>
      <c r="J1045" s="9"/>
      <c r="K1045" s="10"/>
      <c r="L1045" s="10"/>
      <c r="M1045" s="6"/>
      <c r="N1045" s="6">
        <f t="shared" si="461"/>
        <v>0</v>
      </c>
      <c r="O1045" s="250"/>
      <c r="P1045" s="250"/>
      <c r="Q1045" s="250"/>
      <c r="R1045" s="250"/>
      <c r="S1045" s="250"/>
      <c r="T1045" s="250"/>
      <c r="U1045" s="250"/>
      <c r="V1045" s="250"/>
      <c r="W1045" s="250"/>
      <c r="X1045" s="250"/>
      <c r="Y1045" s="250"/>
      <c r="Z1045" s="4"/>
      <c r="AA1045" s="429"/>
      <c r="AB1045" s="457">
        <f t="shared" si="460"/>
        <v>0</v>
      </c>
      <c r="AC1045" s="11"/>
      <c r="AD1045" s="11"/>
      <c r="AE1045" s="11"/>
      <c r="AF1045" s="11"/>
      <c r="AG1045" s="11"/>
      <c r="AH1045" s="11"/>
      <c r="AI1045" s="11"/>
      <c r="AJ1045" s="12"/>
      <c r="AK1045" s="445" t="str">
        <f>IF(G1045="","",VLOOKUP(J1045,中子データ!$B$4:$H$4500,3,FALSE))</f>
        <v/>
      </c>
      <c r="AL1045" s="445" t="str">
        <f>IF(G1045="","",VLOOKUP(J1045,中子データ!$B$4:$H$4500,5,FALSE))</f>
        <v/>
      </c>
      <c r="AM1045" s="445" t="str">
        <f>IF(G1045="","",VLOOKUP(J1045,中子データ!$B$4:$H$4500,6,FALSE))</f>
        <v/>
      </c>
      <c r="AN1045" s="418"/>
      <c r="AO1045" s="419"/>
      <c r="AP1045" s="420"/>
      <c r="AQ1045" s="421"/>
      <c r="AR1045" s="420"/>
      <c r="AS1045" s="436"/>
      <c r="AT1045" s="436"/>
      <c r="AU1045" s="422"/>
      <c r="AV1045" s="11"/>
      <c r="AW1045" s="11"/>
      <c r="AX1045" s="410">
        <f t="shared" si="459"/>
        <v>0</v>
      </c>
      <c r="AY1045" s="411" t="str">
        <f>IF(G1045="","",VLOOKUP(J1045,中子データ!$B$4:$M$5999,10,FALSE))</f>
        <v/>
      </c>
      <c r="AZ1045" s="438" t="str">
        <f>IF(G1045="","",VLOOKUP(J1045,中子データ!$B$4:$M$5999,9,FALSE))</f>
        <v/>
      </c>
      <c r="BA1045" s="412" t="str">
        <f>IF(AQ1045="","",VLOOKUP(AQ1045,作業者名!$B$4:$C$100,2,FALSE))</f>
        <v/>
      </c>
      <c r="BB1045" s="412" t="str">
        <f>IF(AR1045="","",VLOOKUP(AR1045,作業者名!$B$4:$C$100,2,FALSE))</f>
        <v/>
      </c>
      <c r="BC1045" s="412" t="str">
        <f>IF(G1045="","",VLOOKUP(J1045,中子データ!B$4:N$6004,12,FALSE))</f>
        <v/>
      </c>
      <c r="BD1045" s="413" t="str">
        <f>IF(G1045="","",VLOOKUP(J1045,中子データ!$B$4:$P$4500,15,FALSE))</f>
        <v/>
      </c>
    </row>
    <row r="1046" spans="1:56" x14ac:dyDescent="0.15">
      <c r="A1046" s="7" t="str">
        <f>IF(G1046="","",VLOOKUP(H1046,マシン名!$B$4:$C$93,2,FALSE))</f>
        <v/>
      </c>
      <c r="B1046" s="7" t="str">
        <f>IF(G1046="","",VLOOKUP(I1046,作業者名!$B$4:$C$100,2,FALSE))</f>
        <v/>
      </c>
      <c r="C1046" s="7" t="str">
        <f>IF(G1046="","",VLOOKUP(J1046,中子データ!$B$4:$H$4500,2,FALSE))</f>
        <v/>
      </c>
      <c r="D1046" s="8" t="str">
        <f>IF(G1046="","",VLOOKUP(J1046,中子データ!$B$4:$H$4500,4,FALSE))</f>
        <v/>
      </c>
      <c r="E1046" s="231" t="str">
        <f t="shared" si="456"/>
        <v/>
      </c>
      <c r="G1046" s="238"/>
      <c r="H1046" s="9"/>
      <c r="I1046" s="9"/>
      <c r="J1046" s="9"/>
      <c r="K1046" s="10"/>
      <c r="L1046" s="10"/>
      <c r="M1046" s="6"/>
      <c r="N1046" s="6">
        <f t="shared" si="461"/>
        <v>0</v>
      </c>
      <c r="O1046" s="250"/>
      <c r="P1046" s="250"/>
      <c r="Q1046" s="250"/>
      <c r="R1046" s="250"/>
      <c r="S1046" s="250"/>
      <c r="T1046" s="250"/>
      <c r="U1046" s="250"/>
      <c r="V1046" s="250"/>
      <c r="W1046" s="250"/>
      <c r="X1046" s="250"/>
      <c r="Y1046" s="250"/>
      <c r="Z1046" s="4"/>
      <c r="AA1046" s="429"/>
      <c r="AB1046" s="457">
        <f t="shared" si="460"/>
        <v>0</v>
      </c>
      <c r="AC1046" s="11"/>
      <c r="AD1046" s="11"/>
      <c r="AE1046" s="11"/>
      <c r="AF1046" s="11"/>
      <c r="AG1046" s="11"/>
      <c r="AH1046" s="11"/>
      <c r="AI1046" s="11"/>
      <c r="AJ1046" s="12"/>
      <c r="AK1046" s="445" t="str">
        <f>IF(G1046="","",VLOOKUP(J1046,中子データ!$B$4:$H$4500,3,FALSE))</f>
        <v/>
      </c>
      <c r="AL1046" s="445" t="str">
        <f>IF(G1046="","",VLOOKUP(J1046,中子データ!$B$4:$H$4500,5,FALSE))</f>
        <v/>
      </c>
      <c r="AM1046" s="445" t="str">
        <f>IF(G1046="","",VLOOKUP(J1046,中子データ!$B$4:$H$4500,6,FALSE))</f>
        <v/>
      </c>
      <c r="AN1046" s="418"/>
      <c r="AO1046" s="419"/>
      <c r="AP1046" s="420"/>
      <c r="AQ1046" s="421"/>
      <c r="AR1046" s="420"/>
      <c r="AS1046" s="436"/>
      <c r="AT1046" s="436"/>
      <c r="AU1046" s="422"/>
      <c r="AV1046" s="11"/>
      <c r="AW1046" s="11"/>
      <c r="AX1046" s="410">
        <f t="shared" si="459"/>
        <v>0</v>
      </c>
      <c r="AY1046" s="411" t="str">
        <f>IF(G1046="","",VLOOKUP(J1046,中子データ!$B$4:$M$5999,10,FALSE))</f>
        <v/>
      </c>
      <c r="AZ1046" s="438" t="str">
        <f>IF(G1046="","",VLOOKUP(J1046,中子データ!$B$4:$M$5999,9,FALSE))</f>
        <v/>
      </c>
      <c r="BA1046" s="412" t="str">
        <f>IF(AQ1046="","",VLOOKUP(AQ1046,作業者名!$B$4:$C$100,2,FALSE))</f>
        <v/>
      </c>
      <c r="BB1046" s="412" t="str">
        <f>IF(AR1046="","",VLOOKUP(AR1046,作業者名!$B$4:$C$100,2,FALSE))</f>
        <v/>
      </c>
      <c r="BC1046" s="412" t="str">
        <f>IF(G1046="","",VLOOKUP(J1046,中子データ!B$4:N$6004,12,FALSE))</f>
        <v/>
      </c>
      <c r="BD1046" s="413" t="str">
        <f>IF(G1046="","",VLOOKUP(J1046,中子データ!$B$4:$P$4500,15,FALSE))</f>
        <v/>
      </c>
    </row>
    <row r="1047" spans="1:56" x14ac:dyDescent="0.15">
      <c r="A1047" s="7" t="str">
        <f>IF(G1047="","",VLOOKUP(H1047,マシン名!$B$4:$C$93,2,FALSE))</f>
        <v/>
      </c>
      <c r="B1047" s="7" t="str">
        <f>IF(G1047="","",VLOOKUP(I1047,作業者名!$B$4:$C$100,2,FALSE))</f>
        <v/>
      </c>
      <c r="C1047" s="7" t="str">
        <f>IF(G1047="","",VLOOKUP(J1047,中子データ!$B$4:$H$4500,2,FALSE))</f>
        <v/>
      </c>
      <c r="D1047" s="8" t="str">
        <f>IF(G1047="","",VLOOKUP(J1047,中子データ!$B$4:$H$4500,4,FALSE))</f>
        <v/>
      </c>
      <c r="E1047" s="231" t="str">
        <f t="shared" si="456"/>
        <v/>
      </c>
      <c r="G1047" s="238"/>
      <c r="H1047" s="9"/>
      <c r="I1047" s="9"/>
      <c r="J1047" s="9"/>
      <c r="K1047" s="10"/>
      <c r="L1047" s="10"/>
      <c r="M1047" s="6"/>
      <c r="N1047" s="6">
        <f t="shared" si="461"/>
        <v>0</v>
      </c>
      <c r="O1047" s="250"/>
      <c r="P1047" s="250"/>
      <c r="Q1047" s="250"/>
      <c r="R1047" s="250"/>
      <c r="S1047" s="250"/>
      <c r="T1047" s="250"/>
      <c r="U1047" s="250"/>
      <c r="V1047" s="250"/>
      <c r="W1047" s="250"/>
      <c r="X1047" s="250"/>
      <c r="Y1047" s="250"/>
      <c r="Z1047" s="4"/>
      <c r="AA1047" s="429"/>
      <c r="AB1047" s="457">
        <f t="shared" si="460"/>
        <v>0</v>
      </c>
      <c r="AC1047" s="11"/>
      <c r="AD1047" s="11"/>
      <c r="AE1047" s="11"/>
      <c r="AF1047" s="11"/>
      <c r="AG1047" s="11"/>
      <c r="AH1047" s="11"/>
      <c r="AI1047" s="11"/>
      <c r="AJ1047" s="12"/>
      <c r="AK1047" s="445" t="str">
        <f>IF(G1047="","",VLOOKUP(J1047,中子データ!$B$4:$H$4500,3,FALSE))</f>
        <v/>
      </c>
      <c r="AL1047" s="445" t="str">
        <f>IF(G1047="","",VLOOKUP(J1047,中子データ!$B$4:$H$4500,5,FALSE))</f>
        <v/>
      </c>
      <c r="AM1047" s="445" t="str">
        <f>IF(G1047="","",VLOOKUP(J1047,中子データ!$B$4:$H$4500,6,FALSE))</f>
        <v/>
      </c>
      <c r="AN1047" s="418"/>
      <c r="AO1047" s="419"/>
      <c r="AP1047" s="420"/>
      <c r="AQ1047" s="421"/>
      <c r="AR1047" s="420"/>
      <c r="AS1047" s="436"/>
      <c r="AT1047" s="436"/>
      <c r="AU1047" s="422"/>
      <c r="AV1047" s="11"/>
      <c r="AW1047" s="11"/>
      <c r="AX1047" s="410">
        <f t="shared" si="459"/>
        <v>0</v>
      </c>
      <c r="AY1047" s="411" t="str">
        <f>IF(G1047="","",VLOOKUP(J1047,中子データ!$B$4:$M$5999,10,FALSE))</f>
        <v/>
      </c>
      <c r="AZ1047" s="438" t="str">
        <f>IF(G1047="","",VLOOKUP(J1047,中子データ!$B$4:$M$5999,9,FALSE))</f>
        <v/>
      </c>
      <c r="BA1047" s="412" t="str">
        <f>IF(AQ1047="","",VLOOKUP(AQ1047,作業者名!$B$4:$C$100,2,FALSE))</f>
        <v/>
      </c>
      <c r="BB1047" s="412" t="str">
        <f>IF(AR1047="","",VLOOKUP(AR1047,作業者名!$B$4:$C$100,2,FALSE))</f>
        <v/>
      </c>
      <c r="BC1047" s="412" t="str">
        <f>IF(G1047="","",VLOOKUP(J1047,中子データ!B$4:N$6004,12,FALSE))</f>
        <v/>
      </c>
      <c r="BD1047" s="413" t="str">
        <f>IF(G1047="","",VLOOKUP(J1047,中子データ!$B$4:$P$4500,15,FALSE))</f>
        <v/>
      </c>
    </row>
    <row r="1048" spans="1:56" x14ac:dyDescent="0.15">
      <c r="A1048" s="7" t="str">
        <f>IF(G1048="","",VLOOKUP(H1048,マシン名!$B$4:$C$93,2,FALSE))</f>
        <v/>
      </c>
      <c r="B1048" s="7" t="str">
        <f>IF(G1048="","",VLOOKUP(I1048,作業者名!$B$4:$C$100,2,FALSE))</f>
        <v/>
      </c>
      <c r="C1048" s="7" t="str">
        <f>IF(G1048="","",VLOOKUP(J1048,中子データ!$B$4:$H$4500,2,FALSE))</f>
        <v/>
      </c>
      <c r="D1048" s="8" t="str">
        <f>IF(G1048="","",VLOOKUP(J1048,中子データ!$B$4:$H$4500,4,FALSE))</f>
        <v/>
      </c>
      <c r="E1048" s="231" t="str">
        <f t="shared" si="456"/>
        <v/>
      </c>
      <c r="G1048" s="238"/>
      <c r="H1048" s="9"/>
      <c r="I1048" s="9"/>
      <c r="J1048" s="9"/>
      <c r="K1048" s="10"/>
      <c r="L1048" s="10"/>
      <c r="M1048" s="6"/>
      <c r="N1048" s="6">
        <f t="shared" si="461"/>
        <v>0</v>
      </c>
      <c r="O1048" s="250"/>
      <c r="P1048" s="250"/>
      <c r="Q1048" s="250"/>
      <c r="R1048" s="250"/>
      <c r="S1048" s="250"/>
      <c r="T1048" s="250"/>
      <c r="U1048" s="250"/>
      <c r="V1048" s="250"/>
      <c r="W1048" s="250"/>
      <c r="X1048" s="250"/>
      <c r="Y1048" s="250"/>
      <c r="Z1048" s="4"/>
      <c r="AA1048" s="429"/>
      <c r="AB1048" s="457">
        <f t="shared" si="460"/>
        <v>0</v>
      </c>
      <c r="AC1048" s="11"/>
      <c r="AD1048" s="11"/>
      <c r="AE1048" s="11"/>
      <c r="AF1048" s="11"/>
      <c r="AG1048" s="11"/>
      <c r="AH1048" s="11"/>
      <c r="AI1048" s="11"/>
      <c r="AJ1048" s="12"/>
      <c r="AK1048" s="445" t="str">
        <f>IF(G1048="","",VLOOKUP(J1048,中子データ!$B$4:$H$4500,3,FALSE))</f>
        <v/>
      </c>
      <c r="AL1048" s="445" t="str">
        <f>IF(G1048="","",VLOOKUP(J1048,中子データ!$B$4:$H$4500,5,FALSE))</f>
        <v/>
      </c>
      <c r="AM1048" s="445" t="str">
        <f>IF(G1048="","",VLOOKUP(J1048,中子データ!$B$4:$H$4500,6,FALSE))</f>
        <v/>
      </c>
      <c r="AN1048" s="418"/>
      <c r="AO1048" s="419"/>
      <c r="AP1048" s="420"/>
      <c r="AQ1048" s="421"/>
      <c r="AR1048" s="420"/>
      <c r="AS1048" s="436"/>
      <c r="AT1048" s="436"/>
      <c r="AU1048" s="422"/>
      <c r="AV1048" s="11"/>
      <c r="AW1048" s="11"/>
      <c r="AX1048" s="410">
        <f t="shared" si="459"/>
        <v>0</v>
      </c>
      <c r="AY1048" s="411" t="str">
        <f>IF(G1048="","",VLOOKUP(J1048,中子データ!$B$4:$M$5999,10,FALSE))</f>
        <v/>
      </c>
      <c r="AZ1048" s="438" t="str">
        <f>IF(G1048="","",VLOOKUP(J1048,中子データ!$B$4:$M$5999,9,FALSE))</f>
        <v/>
      </c>
      <c r="BA1048" s="412" t="str">
        <f>IF(AQ1048="","",VLOOKUP(AQ1048,作業者名!$B$4:$C$100,2,FALSE))</f>
        <v/>
      </c>
      <c r="BB1048" s="412" t="str">
        <f>IF(AR1048="","",VLOOKUP(AR1048,作業者名!$B$4:$C$100,2,FALSE))</f>
        <v/>
      </c>
      <c r="BC1048" s="412" t="str">
        <f>IF(G1048="","",VLOOKUP(J1048,中子データ!B$4:N$6004,12,FALSE))</f>
        <v/>
      </c>
      <c r="BD1048" s="413" t="str">
        <f>IF(G1048="","",VLOOKUP(J1048,中子データ!$B$4:$P$4500,15,FALSE))</f>
        <v/>
      </c>
    </row>
    <row r="1049" spans="1:56" x14ac:dyDescent="0.15">
      <c r="A1049" s="7" t="str">
        <f>IF(G1049="","",VLOOKUP(H1049,マシン名!$B$4:$C$93,2,FALSE))</f>
        <v/>
      </c>
      <c r="B1049" s="7" t="str">
        <f>IF(G1049="","",VLOOKUP(I1049,作業者名!$B$4:$C$100,2,FALSE))</f>
        <v/>
      </c>
      <c r="C1049" s="7" t="str">
        <f>IF(G1049="","",VLOOKUP(J1049,中子データ!$B$4:$H$4500,2,FALSE))</f>
        <v/>
      </c>
      <c r="D1049" s="8" t="str">
        <f>IF(G1049="","",VLOOKUP(J1049,中子データ!$B$4:$H$4500,4,FALSE))</f>
        <v/>
      </c>
      <c r="E1049" s="231" t="str">
        <f t="shared" si="456"/>
        <v/>
      </c>
      <c r="G1049" s="238"/>
      <c r="H1049" s="9"/>
      <c r="I1049" s="9"/>
      <c r="J1049" s="9"/>
      <c r="K1049" s="10"/>
      <c r="L1049" s="10"/>
      <c r="M1049" s="6"/>
      <c r="N1049" s="6">
        <f t="shared" si="461"/>
        <v>0</v>
      </c>
      <c r="O1049" s="250"/>
      <c r="P1049" s="250"/>
      <c r="Q1049" s="250"/>
      <c r="R1049" s="250"/>
      <c r="S1049" s="250"/>
      <c r="T1049" s="250"/>
      <c r="U1049" s="250"/>
      <c r="V1049" s="250"/>
      <c r="W1049" s="250"/>
      <c r="X1049" s="250"/>
      <c r="Y1049" s="250"/>
      <c r="Z1049" s="4"/>
      <c r="AA1049" s="429"/>
      <c r="AB1049" s="457">
        <f t="shared" si="460"/>
        <v>0</v>
      </c>
      <c r="AC1049" s="11"/>
      <c r="AD1049" s="11"/>
      <c r="AE1049" s="11"/>
      <c r="AF1049" s="11"/>
      <c r="AG1049" s="11"/>
      <c r="AH1049" s="11"/>
      <c r="AI1049" s="11"/>
      <c r="AJ1049" s="12"/>
      <c r="AK1049" s="445" t="str">
        <f>IF(G1049="","",VLOOKUP(J1049,中子データ!$B$4:$H$4500,3,FALSE))</f>
        <v/>
      </c>
      <c r="AL1049" s="445" t="str">
        <f>IF(G1049="","",VLOOKUP(J1049,中子データ!$B$4:$H$4500,5,FALSE))</f>
        <v/>
      </c>
      <c r="AM1049" s="445" t="str">
        <f>IF(G1049="","",VLOOKUP(J1049,中子データ!$B$4:$H$4500,6,FALSE))</f>
        <v/>
      </c>
      <c r="AN1049" s="418"/>
      <c r="AO1049" s="419"/>
      <c r="AP1049" s="420"/>
      <c r="AQ1049" s="421"/>
      <c r="AR1049" s="420"/>
      <c r="AS1049" s="436"/>
      <c r="AT1049" s="436"/>
      <c r="AU1049" s="422"/>
      <c r="AV1049" s="11"/>
      <c r="AW1049" s="11"/>
      <c r="AX1049" s="410">
        <f t="shared" si="459"/>
        <v>0</v>
      </c>
      <c r="AY1049" s="411" t="str">
        <f>IF(G1049="","",VLOOKUP(J1049,中子データ!$B$4:$M$5999,10,FALSE))</f>
        <v/>
      </c>
      <c r="AZ1049" s="438" t="str">
        <f>IF(G1049="","",VLOOKUP(J1049,中子データ!$B$4:$M$5999,9,FALSE))</f>
        <v/>
      </c>
      <c r="BA1049" s="412" t="str">
        <f>IF(AQ1049="","",VLOOKUP(AQ1049,作業者名!$B$4:$C$100,2,FALSE))</f>
        <v/>
      </c>
      <c r="BB1049" s="412" t="str">
        <f>IF(AR1049="","",VLOOKUP(AR1049,作業者名!$B$4:$C$100,2,FALSE))</f>
        <v/>
      </c>
      <c r="BC1049" s="412" t="str">
        <f>IF(G1049="","",VLOOKUP(J1049,中子データ!B$4:N$6004,12,FALSE))</f>
        <v/>
      </c>
      <c r="BD1049" s="413" t="str">
        <f>IF(G1049="","",VLOOKUP(J1049,中子データ!$B$4:$P$4500,15,FALSE))</f>
        <v/>
      </c>
    </row>
    <row r="1050" spans="1:56" x14ac:dyDescent="0.15">
      <c r="A1050" s="7" t="str">
        <f>IF(G1050="","",VLOOKUP(H1050,マシン名!$B$4:$C$93,2,FALSE))</f>
        <v/>
      </c>
      <c r="B1050" s="7" t="str">
        <f>IF(G1050="","",VLOOKUP(I1050,作業者名!$B$4:$C$100,2,FALSE))</f>
        <v/>
      </c>
      <c r="C1050" s="7" t="str">
        <f>IF(G1050="","",VLOOKUP(J1050,中子データ!$B$4:$H$4500,2,FALSE))</f>
        <v/>
      </c>
      <c r="D1050" s="8" t="str">
        <f>IF(G1050="","",VLOOKUP(J1050,中子データ!$B$4:$H$4500,4,FALSE))</f>
        <v/>
      </c>
      <c r="E1050" s="231" t="str">
        <f t="shared" si="456"/>
        <v/>
      </c>
      <c r="G1050" s="238"/>
      <c r="H1050" s="9"/>
      <c r="I1050" s="9"/>
      <c r="J1050" s="9"/>
      <c r="K1050" s="10"/>
      <c r="L1050" s="10"/>
      <c r="M1050" s="6"/>
      <c r="N1050" s="6">
        <f t="shared" si="461"/>
        <v>0</v>
      </c>
      <c r="O1050" s="250"/>
      <c r="P1050" s="250"/>
      <c r="Q1050" s="250"/>
      <c r="R1050" s="250"/>
      <c r="S1050" s="250"/>
      <c r="T1050" s="250"/>
      <c r="U1050" s="250"/>
      <c r="V1050" s="250"/>
      <c r="W1050" s="250"/>
      <c r="X1050" s="250"/>
      <c r="Y1050" s="250"/>
      <c r="Z1050" s="4"/>
      <c r="AA1050" s="429"/>
      <c r="AB1050" s="457">
        <f t="shared" si="460"/>
        <v>0</v>
      </c>
      <c r="AC1050" s="11"/>
      <c r="AD1050" s="11"/>
      <c r="AE1050" s="11"/>
      <c r="AF1050" s="11"/>
      <c r="AG1050" s="11"/>
      <c r="AH1050" s="11"/>
      <c r="AI1050" s="11"/>
      <c r="AJ1050" s="12"/>
      <c r="AK1050" s="445" t="str">
        <f>IF(G1050="","",VLOOKUP(J1050,中子データ!$B$4:$H$4500,3,FALSE))</f>
        <v/>
      </c>
      <c r="AL1050" s="445" t="str">
        <f>IF(G1050="","",VLOOKUP(J1050,中子データ!$B$4:$H$4500,5,FALSE))</f>
        <v/>
      </c>
      <c r="AM1050" s="445" t="str">
        <f>IF(G1050="","",VLOOKUP(J1050,中子データ!$B$4:$H$4500,6,FALSE))</f>
        <v/>
      </c>
      <c r="AN1050" s="418"/>
      <c r="AO1050" s="419"/>
      <c r="AP1050" s="420"/>
      <c r="AQ1050" s="421"/>
      <c r="AR1050" s="420"/>
      <c r="AS1050" s="436"/>
      <c r="AT1050" s="436"/>
      <c r="AU1050" s="422"/>
      <c r="AV1050" s="11"/>
      <c r="AW1050" s="11"/>
      <c r="AX1050" s="410">
        <f t="shared" si="459"/>
        <v>0</v>
      </c>
      <c r="AY1050" s="411" t="str">
        <f>IF(G1050="","",VLOOKUP(J1050,中子データ!$B$4:$M$5999,10,FALSE))</f>
        <v/>
      </c>
      <c r="AZ1050" s="438" t="str">
        <f>IF(G1050="","",VLOOKUP(J1050,中子データ!$B$4:$M$5999,9,FALSE))</f>
        <v/>
      </c>
      <c r="BA1050" s="412" t="str">
        <f>IF(AQ1050="","",VLOOKUP(AQ1050,作業者名!$B$4:$C$100,2,FALSE))</f>
        <v/>
      </c>
      <c r="BB1050" s="412" t="str">
        <f>IF(AR1050="","",VLOOKUP(AR1050,作業者名!$B$4:$C$100,2,FALSE))</f>
        <v/>
      </c>
      <c r="BC1050" s="412" t="str">
        <f>IF(G1050="","",VLOOKUP(J1050,中子データ!B$4:N$6004,12,FALSE))</f>
        <v/>
      </c>
      <c r="BD1050" s="413" t="str">
        <f>IF(G1050="","",VLOOKUP(J1050,中子データ!$B$4:$P$4500,15,FALSE))</f>
        <v/>
      </c>
    </row>
    <row r="1051" spans="1:56" x14ac:dyDescent="0.15">
      <c r="A1051" s="7" t="str">
        <f>IF(G1051="","",VLOOKUP(H1051,マシン名!$B$4:$C$93,2,FALSE))</f>
        <v/>
      </c>
      <c r="B1051" s="7" t="str">
        <f>IF(G1051="","",VLOOKUP(I1051,作業者名!$B$4:$C$100,2,FALSE))</f>
        <v/>
      </c>
      <c r="C1051" s="7" t="str">
        <f>IF(G1051="","",VLOOKUP(J1051,中子データ!$B$4:$H$4500,2,FALSE))</f>
        <v/>
      </c>
      <c r="D1051" s="8" t="str">
        <f>IF(G1051="","",VLOOKUP(J1051,中子データ!$B$4:$H$4500,4,FALSE))</f>
        <v/>
      </c>
      <c r="E1051" s="231" t="str">
        <f t="shared" si="456"/>
        <v/>
      </c>
      <c r="G1051" s="238"/>
      <c r="H1051" s="9"/>
      <c r="I1051" s="9"/>
      <c r="J1051" s="9"/>
      <c r="K1051" s="10"/>
      <c r="L1051" s="10"/>
      <c r="M1051" s="6"/>
      <c r="N1051" s="6">
        <f t="shared" si="461"/>
        <v>0</v>
      </c>
      <c r="O1051" s="250"/>
      <c r="P1051" s="250"/>
      <c r="Q1051" s="250"/>
      <c r="R1051" s="250"/>
      <c r="S1051" s="250"/>
      <c r="T1051" s="250"/>
      <c r="U1051" s="250"/>
      <c r="V1051" s="250"/>
      <c r="W1051" s="250"/>
      <c r="X1051" s="250"/>
      <c r="Y1051" s="250"/>
      <c r="Z1051" s="4"/>
      <c r="AA1051" s="429"/>
      <c r="AB1051" s="457">
        <f t="shared" si="460"/>
        <v>0</v>
      </c>
      <c r="AC1051" s="11"/>
      <c r="AD1051" s="11"/>
      <c r="AE1051" s="11"/>
      <c r="AF1051" s="11"/>
      <c r="AG1051" s="11"/>
      <c r="AH1051" s="11"/>
      <c r="AI1051" s="11"/>
      <c r="AJ1051" s="12"/>
      <c r="AK1051" s="445" t="str">
        <f>IF(G1051="","",VLOOKUP(J1051,中子データ!$B$4:$H$4500,3,FALSE))</f>
        <v/>
      </c>
      <c r="AL1051" s="445" t="str">
        <f>IF(G1051="","",VLOOKUP(J1051,中子データ!$B$4:$H$4500,5,FALSE))</f>
        <v/>
      </c>
      <c r="AM1051" s="445" t="str">
        <f>IF(G1051="","",VLOOKUP(J1051,中子データ!$B$4:$H$4500,6,FALSE))</f>
        <v/>
      </c>
      <c r="AN1051" s="418"/>
      <c r="AO1051" s="419"/>
      <c r="AP1051" s="420"/>
      <c r="AQ1051" s="421"/>
      <c r="AR1051" s="420"/>
      <c r="AS1051" s="436"/>
      <c r="AT1051" s="436"/>
      <c r="AU1051" s="422"/>
      <c r="AV1051" s="11"/>
      <c r="AW1051" s="11"/>
      <c r="AX1051" s="410">
        <f t="shared" si="459"/>
        <v>0</v>
      </c>
      <c r="AY1051" s="411" t="str">
        <f>IF(G1051="","",VLOOKUP(J1051,中子データ!$B$4:$M$5999,10,FALSE))</f>
        <v/>
      </c>
      <c r="AZ1051" s="438" t="str">
        <f>IF(G1051="","",VLOOKUP(J1051,中子データ!$B$4:$M$5999,9,FALSE))</f>
        <v/>
      </c>
      <c r="BA1051" s="412" t="str">
        <f>IF(AQ1051="","",VLOOKUP(AQ1051,作業者名!$B$4:$C$100,2,FALSE))</f>
        <v/>
      </c>
      <c r="BB1051" s="412" t="str">
        <f>IF(AR1051="","",VLOOKUP(AR1051,作業者名!$B$4:$C$100,2,FALSE))</f>
        <v/>
      </c>
      <c r="BC1051" s="412" t="str">
        <f>IF(G1051="","",VLOOKUP(J1051,中子データ!B$4:N$6004,12,FALSE))</f>
        <v/>
      </c>
      <c r="BD1051" s="413" t="str">
        <f>IF(G1051="","",VLOOKUP(J1051,中子データ!$B$4:$P$4500,15,FALSE))</f>
        <v/>
      </c>
    </row>
    <row r="1052" spans="1:56" x14ac:dyDescent="0.15">
      <c r="A1052" s="7" t="str">
        <f>IF(G1052="","",VLOOKUP(H1052,マシン名!$B$4:$C$93,2,FALSE))</f>
        <v/>
      </c>
      <c r="B1052" s="7" t="str">
        <f>IF(G1052="","",VLOOKUP(I1052,作業者名!$B$4:$C$100,2,FALSE))</f>
        <v/>
      </c>
      <c r="C1052" s="7" t="str">
        <f>IF(G1052="","",VLOOKUP(J1052,中子データ!$B$4:$H$4500,2,FALSE))</f>
        <v/>
      </c>
      <c r="D1052" s="8" t="str">
        <f>IF(G1052="","",VLOOKUP(J1052,中子データ!$B$4:$H$4500,4,FALSE))</f>
        <v/>
      </c>
      <c r="E1052" s="231" t="str">
        <f t="shared" si="456"/>
        <v/>
      </c>
      <c r="G1052" s="238"/>
      <c r="H1052" s="9"/>
      <c r="I1052" s="9"/>
      <c r="J1052" s="9"/>
      <c r="K1052" s="10"/>
      <c r="L1052" s="10"/>
      <c r="M1052" s="6"/>
      <c r="N1052" s="6">
        <f t="shared" si="461"/>
        <v>0</v>
      </c>
      <c r="O1052" s="250"/>
      <c r="P1052" s="250"/>
      <c r="Q1052" s="250"/>
      <c r="R1052" s="250"/>
      <c r="S1052" s="250"/>
      <c r="T1052" s="250"/>
      <c r="U1052" s="250"/>
      <c r="V1052" s="250"/>
      <c r="W1052" s="250"/>
      <c r="X1052" s="250"/>
      <c r="Y1052" s="250"/>
      <c r="Z1052" s="4"/>
      <c r="AA1052" s="429"/>
      <c r="AB1052" s="457">
        <f t="shared" si="460"/>
        <v>0</v>
      </c>
      <c r="AC1052" s="11"/>
      <c r="AD1052" s="11"/>
      <c r="AE1052" s="11"/>
      <c r="AF1052" s="11"/>
      <c r="AG1052" s="11"/>
      <c r="AH1052" s="11"/>
      <c r="AI1052" s="11"/>
      <c r="AJ1052" s="12"/>
      <c r="AK1052" s="445" t="str">
        <f>IF(G1052="","",VLOOKUP(J1052,中子データ!$B$4:$H$4500,3,FALSE))</f>
        <v/>
      </c>
      <c r="AL1052" s="445" t="str">
        <f>IF(G1052="","",VLOOKUP(J1052,中子データ!$B$4:$H$4500,5,FALSE))</f>
        <v/>
      </c>
      <c r="AM1052" s="445" t="str">
        <f>IF(G1052="","",VLOOKUP(J1052,中子データ!$B$4:$H$4500,6,FALSE))</f>
        <v/>
      </c>
      <c r="AN1052" s="418"/>
      <c r="AO1052" s="419"/>
      <c r="AP1052" s="420"/>
      <c r="AQ1052" s="421"/>
      <c r="AR1052" s="420"/>
      <c r="AS1052" s="436"/>
      <c r="AT1052" s="436"/>
      <c r="AU1052" s="422"/>
      <c r="AV1052" s="11"/>
      <c r="AW1052" s="11"/>
      <c r="AX1052" s="410">
        <f t="shared" si="459"/>
        <v>0</v>
      </c>
      <c r="AY1052" s="411" t="str">
        <f>IF(G1052="","",VLOOKUP(J1052,中子データ!$B$4:$M$5999,10,FALSE))</f>
        <v/>
      </c>
      <c r="AZ1052" s="438" t="str">
        <f>IF(G1052="","",VLOOKUP(J1052,中子データ!$B$4:$M$5999,9,FALSE))</f>
        <v/>
      </c>
      <c r="BA1052" s="412" t="str">
        <f>IF(AQ1052="","",VLOOKUP(AQ1052,作業者名!$B$4:$C$100,2,FALSE))</f>
        <v/>
      </c>
      <c r="BB1052" s="412" t="str">
        <f>IF(AR1052="","",VLOOKUP(AR1052,作業者名!$B$4:$C$100,2,FALSE))</f>
        <v/>
      </c>
      <c r="BC1052" s="412" t="str">
        <f>IF(G1052="","",VLOOKUP(J1052,中子データ!B$4:N$6004,12,FALSE))</f>
        <v/>
      </c>
      <c r="BD1052" s="413" t="str">
        <f>IF(G1052="","",VLOOKUP(J1052,中子データ!$B$4:$P$4500,15,FALSE))</f>
        <v/>
      </c>
    </row>
    <row r="1053" spans="1:56" x14ac:dyDescent="0.15">
      <c r="A1053" s="7" t="str">
        <f>IF(G1053="","",VLOOKUP(H1053,マシン名!$B$4:$C$93,2,FALSE))</f>
        <v/>
      </c>
      <c r="B1053" s="7" t="str">
        <f>IF(G1053="","",VLOOKUP(I1053,作業者名!$B$4:$C$100,2,FALSE))</f>
        <v/>
      </c>
      <c r="C1053" s="7" t="str">
        <f>IF(G1053="","",VLOOKUP(J1053,中子データ!$B$4:$H$4500,2,FALSE))</f>
        <v/>
      </c>
      <c r="D1053" s="8" t="str">
        <f>IF(G1053="","",VLOOKUP(J1053,中子データ!$B$4:$H$4500,4,FALSE))</f>
        <v/>
      </c>
      <c r="E1053" s="231" t="str">
        <f t="shared" si="456"/>
        <v/>
      </c>
      <c r="G1053" s="238"/>
      <c r="H1053" s="9"/>
      <c r="I1053" s="9"/>
      <c r="J1053" s="9"/>
      <c r="K1053" s="10"/>
      <c r="L1053" s="10"/>
      <c r="M1053" s="6"/>
      <c r="N1053" s="6">
        <f t="shared" si="461"/>
        <v>0</v>
      </c>
      <c r="O1053" s="250"/>
      <c r="P1053" s="250"/>
      <c r="Q1053" s="250"/>
      <c r="R1053" s="250"/>
      <c r="S1053" s="250"/>
      <c r="T1053" s="250"/>
      <c r="U1053" s="250"/>
      <c r="V1053" s="250"/>
      <c r="W1053" s="250"/>
      <c r="X1053" s="250"/>
      <c r="Y1053" s="250"/>
      <c r="Z1053" s="4"/>
      <c r="AA1053" s="429"/>
      <c r="AB1053" s="457">
        <f t="shared" si="460"/>
        <v>0</v>
      </c>
      <c r="AC1053" s="11"/>
      <c r="AD1053" s="11"/>
      <c r="AE1053" s="11"/>
      <c r="AF1053" s="11"/>
      <c r="AG1053" s="11"/>
      <c r="AH1053" s="11"/>
      <c r="AI1053" s="11"/>
      <c r="AJ1053" s="12"/>
      <c r="AK1053" s="445" t="str">
        <f>IF(G1053="","",VLOOKUP(J1053,中子データ!$B$4:$H$4500,3,FALSE))</f>
        <v/>
      </c>
      <c r="AL1053" s="445" t="str">
        <f>IF(G1053="","",VLOOKUP(J1053,中子データ!$B$4:$H$4500,5,FALSE))</f>
        <v/>
      </c>
      <c r="AM1053" s="445" t="str">
        <f>IF(G1053="","",VLOOKUP(J1053,中子データ!$B$4:$H$4500,6,FALSE))</f>
        <v/>
      </c>
      <c r="AN1053" s="418"/>
      <c r="AO1053" s="419"/>
      <c r="AP1053" s="420"/>
      <c r="AQ1053" s="421"/>
      <c r="AR1053" s="420"/>
      <c r="AS1053" s="436"/>
      <c r="AT1053" s="436"/>
      <c r="AU1053" s="422"/>
      <c r="AV1053" s="11"/>
      <c r="AW1053" s="11"/>
      <c r="AX1053" s="410">
        <f t="shared" si="459"/>
        <v>0</v>
      </c>
      <c r="AY1053" s="411" t="str">
        <f>IF(G1053="","",VLOOKUP(J1053,中子データ!$B$4:$M$5999,10,FALSE))</f>
        <v/>
      </c>
      <c r="AZ1053" s="438" t="str">
        <f>IF(G1053="","",VLOOKUP(J1053,中子データ!$B$4:$M$5999,9,FALSE))</f>
        <v/>
      </c>
      <c r="BA1053" s="412" t="str">
        <f>IF(AQ1053="","",VLOOKUP(AQ1053,作業者名!$B$4:$C$100,2,FALSE))</f>
        <v/>
      </c>
      <c r="BB1053" s="412" t="str">
        <f>IF(AR1053="","",VLOOKUP(AR1053,作業者名!$B$4:$C$100,2,FALSE))</f>
        <v/>
      </c>
      <c r="BC1053" s="412" t="str">
        <f>IF(G1053="","",VLOOKUP(J1053,中子データ!B$4:N$6004,12,FALSE))</f>
        <v/>
      </c>
      <c r="BD1053" s="413" t="str">
        <f>IF(G1053="","",VLOOKUP(J1053,中子データ!$B$4:$P$4500,15,FALSE))</f>
        <v/>
      </c>
    </row>
    <row r="1054" spans="1:56" x14ac:dyDescent="0.15">
      <c r="A1054" s="7" t="str">
        <f>IF(G1054="","",VLOOKUP(H1054,マシン名!$B$4:$C$93,2,FALSE))</f>
        <v/>
      </c>
      <c r="B1054" s="7" t="str">
        <f>IF(G1054="","",VLOOKUP(I1054,作業者名!$B$4:$C$100,2,FALSE))</f>
        <v/>
      </c>
      <c r="C1054" s="7" t="str">
        <f>IF(G1054="","",VLOOKUP(J1054,中子データ!$B$4:$H$4500,2,FALSE))</f>
        <v/>
      </c>
      <c r="D1054" s="8" t="str">
        <f>IF(G1054="","",VLOOKUP(J1054,中子データ!$B$4:$H$4500,4,FALSE))</f>
        <v/>
      </c>
      <c r="E1054" s="231" t="str">
        <f t="shared" si="456"/>
        <v/>
      </c>
      <c r="G1054" s="238"/>
      <c r="H1054" s="9"/>
      <c r="I1054" s="9"/>
      <c r="J1054" s="9"/>
      <c r="K1054" s="10"/>
      <c r="L1054" s="10"/>
      <c r="M1054" s="6"/>
      <c r="N1054" s="6">
        <f t="shared" si="461"/>
        <v>0</v>
      </c>
      <c r="O1054" s="250"/>
      <c r="P1054" s="250"/>
      <c r="Q1054" s="250"/>
      <c r="R1054" s="250"/>
      <c r="S1054" s="250"/>
      <c r="T1054" s="250"/>
      <c r="U1054" s="250"/>
      <c r="V1054" s="250"/>
      <c r="W1054" s="250"/>
      <c r="X1054" s="250"/>
      <c r="Y1054" s="250"/>
      <c r="Z1054" s="4"/>
      <c r="AA1054" s="429"/>
      <c r="AB1054" s="457">
        <f t="shared" si="460"/>
        <v>0</v>
      </c>
      <c r="AC1054" s="11"/>
      <c r="AD1054" s="11"/>
      <c r="AE1054" s="11"/>
      <c r="AF1054" s="11"/>
      <c r="AG1054" s="11"/>
      <c r="AH1054" s="11"/>
      <c r="AI1054" s="11"/>
      <c r="AJ1054" s="12"/>
      <c r="AK1054" s="445" t="str">
        <f>IF(G1054="","",VLOOKUP(J1054,中子データ!$B$4:$H$4500,3,FALSE))</f>
        <v/>
      </c>
      <c r="AL1054" s="445" t="str">
        <f>IF(G1054="","",VLOOKUP(J1054,中子データ!$B$4:$H$4500,5,FALSE))</f>
        <v/>
      </c>
      <c r="AM1054" s="445" t="str">
        <f>IF(G1054="","",VLOOKUP(J1054,中子データ!$B$4:$H$4500,6,FALSE))</f>
        <v/>
      </c>
      <c r="AN1054" s="418"/>
      <c r="AO1054" s="419"/>
      <c r="AP1054" s="420"/>
      <c r="AQ1054" s="421"/>
      <c r="AR1054" s="420"/>
      <c r="AS1054" s="436"/>
      <c r="AT1054" s="436"/>
      <c r="AU1054" s="422"/>
      <c r="AV1054" s="11"/>
      <c r="AW1054" s="11"/>
      <c r="AX1054" s="410">
        <f t="shared" si="459"/>
        <v>0</v>
      </c>
      <c r="AY1054" s="411" t="str">
        <f>IF(G1054="","",VLOOKUP(J1054,中子データ!$B$4:$M$5999,10,FALSE))</f>
        <v/>
      </c>
      <c r="AZ1054" s="438" t="str">
        <f>IF(G1054="","",VLOOKUP(J1054,中子データ!$B$4:$M$5999,9,FALSE))</f>
        <v/>
      </c>
      <c r="BA1054" s="412" t="str">
        <f>IF(AQ1054="","",VLOOKUP(AQ1054,作業者名!$B$4:$C$100,2,FALSE))</f>
        <v/>
      </c>
      <c r="BB1054" s="412" t="str">
        <f>IF(AR1054="","",VLOOKUP(AR1054,作業者名!$B$4:$C$100,2,FALSE))</f>
        <v/>
      </c>
      <c r="BC1054" s="412" t="str">
        <f>IF(G1054="","",VLOOKUP(J1054,中子データ!B$4:N$6004,12,FALSE))</f>
        <v/>
      </c>
      <c r="BD1054" s="413" t="str">
        <f>IF(G1054="","",VLOOKUP(J1054,中子データ!$B$4:$P$4500,15,FALSE))</f>
        <v/>
      </c>
    </row>
    <row r="1055" spans="1:56" x14ac:dyDescent="0.15">
      <c r="A1055" s="7" t="str">
        <f>IF(G1055="","",VLOOKUP(H1055,マシン名!$B$4:$C$93,2,FALSE))</f>
        <v/>
      </c>
      <c r="B1055" s="7" t="str">
        <f>IF(G1055="","",VLOOKUP(I1055,作業者名!$B$4:$C$100,2,FALSE))</f>
        <v/>
      </c>
      <c r="C1055" s="7" t="str">
        <f>IF(G1055="","",VLOOKUP(J1055,中子データ!$B$4:$H$4500,2,FALSE))</f>
        <v/>
      </c>
      <c r="D1055" s="8" t="str">
        <f>IF(G1055="","",VLOOKUP(J1055,中子データ!$B$4:$H$4500,4,FALSE))</f>
        <v/>
      </c>
      <c r="E1055" s="231" t="str">
        <f t="shared" si="456"/>
        <v/>
      </c>
      <c r="G1055" s="238"/>
      <c r="H1055" s="9"/>
      <c r="I1055" s="9"/>
      <c r="J1055" s="9"/>
      <c r="K1055" s="10"/>
      <c r="L1055" s="10"/>
      <c r="M1055" s="6"/>
      <c r="N1055" s="6">
        <f t="shared" si="461"/>
        <v>0</v>
      </c>
      <c r="O1055" s="250"/>
      <c r="P1055" s="250"/>
      <c r="Q1055" s="250"/>
      <c r="R1055" s="250"/>
      <c r="S1055" s="250"/>
      <c r="T1055" s="250"/>
      <c r="U1055" s="250"/>
      <c r="V1055" s="250"/>
      <c r="W1055" s="250"/>
      <c r="X1055" s="250"/>
      <c r="Y1055" s="250"/>
      <c r="Z1055" s="4"/>
      <c r="AA1055" s="429"/>
      <c r="AB1055" s="457">
        <f t="shared" si="460"/>
        <v>0</v>
      </c>
      <c r="AC1055" s="11"/>
      <c r="AD1055" s="11"/>
      <c r="AE1055" s="11"/>
      <c r="AF1055" s="11"/>
      <c r="AG1055" s="11"/>
      <c r="AH1055" s="11"/>
      <c r="AI1055" s="11"/>
      <c r="AJ1055" s="12"/>
      <c r="AK1055" s="445" t="str">
        <f>IF(G1055="","",VLOOKUP(J1055,中子データ!$B$4:$H$4500,3,FALSE))</f>
        <v/>
      </c>
      <c r="AL1055" s="445" t="str">
        <f>IF(G1055="","",VLOOKUP(J1055,中子データ!$B$4:$H$4500,5,FALSE))</f>
        <v/>
      </c>
      <c r="AM1055" s="445" t="str">
        <f>IF(G1055="","",VLOOKUP(J1055,中子データ!$B$4:$H$4500,6,FALSE))</f>
        <v/>
      </c>
      <c r="AN1055" s="418"/>
      <c r="AO1055" s="419"/>
      <c r="AP1055" s="420"/>
      <c r="AQ1055" s="421"/>
      <c r="AR1055" s="420"/>
      <c r="AS1055" s="436"/>
      <c r="AT1055" s="436"/>
      <c r="AU1055" s="422"/>
      <c r="AV1055" s="11"/>
      <c r="AW1055" s="11"/>
      <c r="AX1055" s="410">
        <f t="shared" si="459"/>
        <v>0</v>
      </c>
      <c r="AY1055" s="411" t="str">
        <f>IF(G1055="","",VLOOKUP(J1055,中子データ!$B$4:$M$5999,10,FALSE))</f>
        <v/>
      </c>
      <c r="AZ1055" s="438" t="str">
        <f>IF(G1055="","",VLOOKUP(J1055,中子データ!$B$4:$M$5999,9,FALSE))</f>
        <v/>
      </c>
      <c r="BA1055" s="412" t="str">
        <f>IF(AQ1055="","",VLOOKUP(AQ1055,作業者名!$B$4:$C$100,2,FALSE))</f>
        <v/>
      </c>
      <c r="BB1055" s="412" t="str">
        <f>IF(AR1055="","",VLOOKUP(AR1055,作業者名!$B$4:$C$100,2,FALSE))</f>
        <v/>
      </c>
      <c r="BC1055" s="412" t="str">
        <f>IF(G1055="","",VLOOKUP(J1055,中子データ!B$4:N$6004,12,FALSE))</f>
        <v/>
      </c>
      <c r="BD1055" s="413" t="str">
        <f>IF(G1055="","",VLOOKUP(J1055,中子データ!$B$4:$P$4500,15,FALSE))</f>
        <v/>
      </c>
    </row>
    <row r="1056" spans="1:56" x14ac:dyDescent="0.15">
      <c r="A1056" s="7" t="str">
        <f>IF(G1056="","",VLOOKUP(H1056,マシン名!$B$4:$C$93,2,FALSE))</f>
        <v/>
      </c>
      <c r="B1056" s="7" t="str">
        <f>IF(G1056="","",VLOOKUP(I1056,作業者名!$B$4:$C$100,2,FALSE))</f>
        <v/>
      </c>
      <c r="C1056" s="7" t="str">
        <f>IF(G1056="","",VLOOKUP(J1056,中子データ!$B$4:$H$4500,2,FALSE))</f>
        <v/>
      </c>
      <c r="D1056" s="8" t="str">
        <f>IF(G1056="","",VLOOKUP(J1056,中子データ!$B$4:$H$4500,4,FALSE))</f>
        <v/>
      </c>
      <c r="E1056" s="231" t="str">
        <f t="shared" ref="E1056:E1119" si="462">IF(G1056="","",D1056*K1056-AB1056)</f>
        <v/>
      </c>
      <c r="G1056" s="238"/>
      <c r="H1056" s="9"/>
      <c r="I1056" s="9"/>
      <c r="J1056" s="9"/>
      <c r="K1056" s="10"/>
      <c r="L1056" s="10"/>
      <c r="M1056" s="6"/>
      <c r="N1056" s="6">
        <f t="shared" si="461"/>
        <v>0</v>
      </c>
      <c r="O1056" s="250"/>
      <c r="P1056" s="250"/>
      <c r="Q1056" s="250"/>
      <c r="R1056" s="250"/>
      <c r="S1056" s="250"/>
      <c r="T1056" s="250"/>
      <c r="U1056" s="250"/>
      <c r="V1056" s="250"/>
      <c r="W1056" s="250"/>
      <c r="X1056" s="250"/>
      <c r="Y1056" s="250"/>
      <c r="Z1056" s="4"/>
      <c r="AA1056" s="429"/>
      <c r="AB1056" s="457">
        <f t="shared" si="460"/>
        <v>0</v>
      </c>
      <c r="AC1056" s="11"/>
      <c r="AD1056" s="11"/>
      <c r="AE1056" s="11"/>
      <c r="AF1056" s="11"/>
      <c r="AG1056" s="11"/>
      <c r="AH1056" s="11"/>
      <c r="AI1056" s="11"/>
      <c r="AJ1056" s="12"/>
      <c r="AK1056" s="445" t="str">
        <f>IF(G1056="","",VLOOKUP(J1056,中子データ!$B$4:$H$4500,3,FALSE))</f>
        <v/>
      </c>
      <c r="AL1056" s="445" t="str">
        <f>IF(G1056="","",VLOOKUP(J1056,中子データ!$B$4:$H$4500,5,FALSE))</f>
        <v/>
      </c>
      <c r="AM1056" s="445" t="str">
        <f>IF(G1056="","",VLOOKUP(J1056,中子データ!$B$4:$H$4500,6,FALSE))</f>
        <v/>
      </c>
      <c r="AN1056" s="418"/>
      <c r="AO1056" s="419"/>
      <c r="AP1056" s="420"/>
      <c r="AQ1056" s="421"/>
      <c r="AR1056" s="420"/>
      <c r="AS1056" s="436"/>
      <c r="AT1056" s="436"/>
      <c r="AU1056" s="422"/>
      <c r="AV1056" s="11"/>
      <c r="AW1056" s="11"/>
      <c r="AX1056" s="410">
        <f t="shared" si="459"/>
        <v>0</v>
      </c>
      <c r="AY1056" s="411" t="str">
        <f>IF(G1056="","",VLOOKUP(J1056,中子データ!$B$4:$M$5999,10,FALSE))</f>
        <v/>
      </c>
      <c r="AZ1056" s="438" t="str">
        <f>IF(G1056="","",VLOOKUP(J1056,中子データ!$B$4:$M$5999,9,FALSE))</f>
        <v/>
      </c>
      <c r="BA1056" s="412" t="str">
        <f>IF(AQ1056="","",VLOOKUP(AQ1056,作業者名!$B$4:$C$100,2,FALSE))</f>
        <v/>
      </c>
      <c r="BB1056" s="412" t="str">
        <f>IF(AR1056="","",VLOOKUP(AR1056,作業者名!$B$4:$C$100,2,FALSE))</f>
        <v/>
      </c>
      <c r="BC1056" s="412" t="str">
        <f>IF(G1056="","",VLOOKUP(J1056,中子データ!B$4:N$6004,12,FALSE))</f>
        <v/>
      </c>
      <c r="BD1056" s="413" t="str">
        <f>IF(G1056="","",VLOOKUP(J1056,中子データ!$B$4:$P$4500,15,FALSE))</f>
        <v/>
      </c>
    </row>
    <row r="1057" spans="1:56" x14ac:dyDescent="0.15">
      <c r="A1057" s="7" t="str">
        <f>IF(G1057="","",VLOOKUP(H1057,マシン名!$B$4:$C$93,2,FALSE))</f>
        <v/>
      </c>
      <c r="B1057" s="7" t="str">
        <f>IF(G1057="","",VLOOKUP(I1057,作業者名!$B$4:$C$100,2,FALSE))</f>
        <v/>
      </c>
      <c r="C1057" s="7" t="str">
        <f>IF(G1057="","",VLOOKUP(J1057,中子データ!$B$4:$H$4500,2,FALSE))</f>
        <v/>
      </c>
      <c r="D1057" s="8" t="str">
        <f>IF(G1057="","",VLOOKUP(J1057,中子データ!$B$4:$H$4500,4,FALSE))</f>
        <v/>
      </c>
      <c r="E1057" s="231" t="str">
        <f t="shared" si="462"/>
        <v/>
      </c>
      <c r="G1057" s="238"/>
      <c r="H1057" s="9"/>
      <c r="I1057" s="9"/>
      <c r="J1057" s="9"/>
      <c r="K1057" s="10"/>
      <c r="L1057" s="10"/>
      <c r="M1057" s="6"/>
      <c r="N1057" s="6">
        <f t="shared" si="461"/>
        <v>0</v>
      </c>
      <c r="O1057" s="250"/>
      <c r="P1057" s="250"/>
      <c r="Q1057" s="250"/>
      <c r="R1057" s="250"/>
      <c r="S1057" s="250"/>
      <c r="T1057" s="250"/>
      <c r="U1057" s="250"/>
      <c r="V1057" s="250"/>
      <c r="W1057" s="250"/>
      <c r="X1057" s="250"/>
      <c r="Y1057" s="250"/>
      <c r="Z1057" s="4"/>
      <c r="AA1057" s="429"/>
      <c r="AB1057" s="457">
        <f t="shared" si="460"/>
        <v>0</v>
      </c>
      <c r="AC1057" s="11"/>
      <c r="AD1057" s="11"/>
      <c r="AE1057" s="11"/>
      <c r="AF1057" s="11"/>
      <c r="AG1057" s="11"/>
      <c r="AH1057" s="11"/>
      <c r="AI1057" s="11"/>
      <c r="AJ1057" s="12"/>
      <c r="AK1057" s="445" t="str">
        <f>IF(G1057="","",VLOOKUP(J1057,中子データ!$B$4:$H$4500,3,FALSE))</f>
        <v/>
      </c>
      <c r="AL1057" s="445" t="str">
        <f>IF(G1057="","",VLOOKUP(J1057,中子データ!$B$4:$H$4500,5,FALSE))</f>
        <v/>
      </c>
      <c r="AM1057" s="445" t="str">
        <f>IF(G1057="","",VLOOKUP(J1057,中子データ!$B$4:$H$4500,6,FALSE))</f>
        <v/>
      </c>
      <c r="AN1057" s="418"/>
      <c r="AO1057" s="419"/>
      <c r="AP1057" s="420"/>
      <c r="AQ1057" s="421"/>
      <c r="AR1057" s="420"/>
      <c r="AS1057" s="436"/>
      <c r="AT1057" s="436"/>
      <c r="AU1057" s="422"/>
      <c r="AV1057" s="11"/>
      <c r="AW1057" s="11"/>
      <c r="AX1057" s="410">
        <f t="shared" si="459"/>
        <v>0</v>
      </c>
      <c r="AY1057" s="411" t="str">
        <f>IF(G1057="","",VLOOKUP(J1057,中子データ!$B$4:$M$5999,10,FALSE))</f>
        <v/>
      </c>
      <c r="AZ1057" s="438" t="str">
        <f>IF(G1057="","",VLOOKUP(J1057,中子データ!$B$4:$M$5999,9,FALSE))</f>
        <v/>
      </c>
      <c r="BA1057" s="412" t="str">
        <f>IF(AQ1057="","",VLOOKUP(AQ1057,作業者名!$B$4:$C$100,2,FALSE))</f>
        <v/>
      </c>
      <c r="BB1057" s="412" t="str">
        <f>IF(AR1057="","",VLOOKUP(AR1057,作業者名!$B$4:$C$100,2,FALSE))</f>
        <v/>
      </c>
      <c r="BC1057" s="412" t="str">
        <f>IF(G1057="","",VLOOKUP(J1057,中子データ!B$4:N$6004,12,FALSE))</f>
        <v/>
      </c>
      <c r="BD1057" s="413" t="str">
        <f>IF(G1057="","",VLOOKUP(J1057,中子データ!$B$4:$P$4500,15,FALSE))</f>
        <v/>
      </c>
    </row>
    <row r="1058" spans="1:56" x14ac:dyDescent="0.15">
      <c r="A1058" s="7" t="str">
        <f>IF(G1058="","",VLOOKUP(H1058,マシン名!$B$4:$C$93,2,FALSE))</f>
        <v/>
      </c>
      <c r="B1058" s="7" t="str">
        <f>IF(G1058="","",VLOOKUP(I1058,作業者名!$B$4:$C$100,2,FALSE))</f>
        <v/>
      </c>
      <c r="C1058" s="7" t="str">
        <f>IF(G1058="","",VLOOKUP(J1058,中子データ!$B$4:$H$4500,2,FALSE))</f>
        <v/>
      </c>
      <c r="D1058" s="8" t="str">
        <f>IF(G1058="","",VLOOKUP(J1058,中子データ!$B$4:$H$4500,4,FALSE))</f>
        <v/>
      </c>
      <c r="E1058" s="231" t="str">
        <f t="shared" si="462"/>
        <v/>
      </c>
      <c r="G1058" s="238"/>
      <c r="H1058" s="9"/>
      <c r="I1058" s="9"/>
      <c r="J1058" s="9"/>
      <c r="K1058" s="10"/>
      <c r="L1058" s="10"/>
      <c r="M1058" s="6"/>
      <c r="N1058" s="6">
        <f t="shared" si="461"/>
        <v>0</v>
      </c>
      <c r="O1058" s="250"/>
      <c r="P1058" s="250"/>
      <c r="Q1058" s="250"/>
      <c r="R1058" s="250"/>
      <c r="S1058" s="250"/>
      <c r="T1058" s="250"/>
      <c r="U1058" s="250"/>
      <c r="V1058" s="250"/>
      <c r="W1058" s="250"/>
      <c r="X1058" s="250"/>
      <c r="Y1058" s="250"/>
      <c r="Z1058" s="4"/>
      <c r="AA1058" s="429"/>
      <c r="AB1058" s="457">
        <f t="shared" si="460"/>
        <v>0</v>
      </c>
      <c r="AC1058" s="11"/>
      <c r="AD1058" s="11"/>
      <c r="AE1058" s="11"/>
      <c r="AF1058" s="11"/>
      <c r="AG1058" s="11"/>
      <c r="AH1058" s="11"/>
      <c r="AI1058" s="11"/>
      <c r="AJ1058" s="12"/>
      <c r="AK1058" s="445" t="str">
        <f>IF(G1058="","",VLOOKUP(J1058,中子データ!$B$4:$H$4500,3,FALSE))</f>
        <v/>
      </c>
      <c r="AL1058" s="445" t="str">
        <f>IF(G1058="","",VLOOKUP(J1058,中子データ!$B$4:$H$4500,5,FALSE))</f>
        <v/>
      </c>
      <c r="AM1058" s="445" t="str">
        <f>IF(G1058="","",VLOOKUP(J1058,中子データ!$B$4:$H$4500,6,FALSE))</f>
        <v/>
      </c>
      <c r="AN1058" s="418"/>
      <c r="AO1058" s="419"/>
      <c r="AP1058" s="420"/>
      <c r="AQ1058" s="421"/>
      <c r="AR1058" s="420"/>
      <c r="AS1058" s="436"/>
      <c r="AT1058" s="436"/>
      <c r="AU1058" s="422"/>
      <c r="AV1058" s="11"/>
      <c r="AW1058" s="11"/>
      <c r="AX1058" s="410">
        <f t="shared" si="459"/>
        <v>0</v>
      </c>
      <c r="AY1058" s="411" t="str">
        <f>IF(G1058="","",VLOOKUP(J1058,中子データ!$B$4:$M$5999,10,FALSE))</f>
        <v/>
      </c>
      <c r="AZ1058" s="438" t="str">
        <f>IF(G1058="","",VLOOKUP(J1058,中子データ!$B$4:$M$5999,9,FALSE))</f>
        <v/>
      </c>
      <c r="BA1058" s="412" t="str">
        <f>IF(AQ1058="","",VLOOKUP(AQ1058,作業者名!$B$4:$C$100,2,FALSE))</f>
        <v/>
      </c>
      <c r="BB1058" s="412" t="str">
        <f>IF(AR1058="","",VLOOKUP(AR1058,作業者名!$B$4:$C$100,2,FALSE))</f>
        <v/>
      </c>
      <c r="BC1058" s="412" t="str">
        <f>IF(G1058="","",VLOOKUP(J1058,中子データ!B$4:N$6004,12,FALSE))</f>
        <v/>
      </c>
      <c r="BD1058" s="413" t="str">
        <f>IF(G1058="","",VLOOKUP(J1058,中子データ!$B$4:$P$4500,15,FALSE))</f>
        <v/>
      </c>
    </row>
    <row r="1059" spans="1:56" x14ac:dyDescent="0.15">
      <c r="A1059" s="7" t="str">
        <f>IF(G1059="","",VLOOKUP(H1059,マシン名!$B$4:$C$93,2,FALSE))</f>
        <v/>
      </c>
      <c r="B1059" s="7" t="str">
        <f>IF(G1059="","",VLOOKUP(I1059,作業者名!$B$4:$C$100,2,FALSE))</f>
        <v/>
      </c>
      <c r="C1059" s="7" t="str">
        <f>IF(G1059="","",VLOOKUP(J1059,中子データ!$B$4:$H$4500,2,FALSE))</f>
        <v/>
      </c>
      <c r="D1059" s="8" t="str">
        <f>IF(G1059="","",VLOOKUP(J1059,中子データ!$B$4:$H$4500,4,FALSE))</f>
        <v/>
      </c>
      <c r="E1059" s="231" t="str">
        <f t="shared" si="462"/>
        <v/>
      </c>
      <c r="G1059" s="238"/>
      <c r="H1059" s="9"/>
      <c r="I1059" s="9"/>
      <c r="J1059" s="9"/>
      <c r="K1059" s="10"/>
      <c r="L1059" s="10"/>
      <c r="M1059" s="6"/>
      <c r="N1059" s="6">
        <f t="shared" si="461"/>
        <v>0</v>
      </c>
      <c r="O1059" s="250"/>
      <c r="P1059" s="250"/>
      <c r="Q1059" s="250"/>
      <c r="R1059" s="250"/>
      <c r="S1059" s="250"/>
      <c r="T1059" s="250"/>
      <c r="U1059" s="250"/>
      <c r="V1059" s="250"/>
      <c r="W1059" s="250"/>
      <c r="X1059" s="250"/>
      <c r="Y1059" s="250"/>
      <c r="Z1059" s="4"/>
      <c r="AA1059" s="429"/>
      <c r="AB1059" s="457">
        <f t="shared" si="460"/>
        <v>0</v>
      </c>
      <c r="AC1059" s="11"/>
      <c r="AD1059" s="11"/>
      <c r="AE1059" s="11"/>
      <c r="AF1059" s="11"/>
      <c r="AG1059" s="11"/>
      <c r="AH1059" s="11"/>
      <c r="AI1059" s="11"/>
      <c r="AJ1059" s="12"/>
      <c r="AK1059" s="445" t="str">
        <f>IF(G1059="","",VLOOKUP(J1059,中子データ!$B$4:$H$4500,3,FALSE))</f>
        <v/>
      </c>
      <c r="AL1059" s="445" t="str">
        <f>IF(G1059="","",VLOOKUP(J1059,中子データ!$B$4:$H$4500,5,FALSE))</f>
        <v/>
      </c>
      <c r="AM1059" s="445" t="str">
        <f>IF(G1059="","",VLOOKUP(J1059,中子データ!$B$4:$H$4500,6,FALSE))</f>
        <v/>
      </c>
      <c r="AN1059" s="418"/>
      <c r="AO1059" s="419"/>
      <c r="AP1059" s="420"/>
      <c r="AQ1059" s="421"/>
      <c r="AR1059" s="420"/>
      <c r="AS1059" s="436"/>
      <c r="AT1059" s="436"/>
      <c r="AU1059" s="422"/>
      <c r="AV1059" s="11"/>
      <c r="AW1059" s="11"/>
      <c r="AX1059" s="410">
        <f t="shared" si="459"/>
        <v>0</v>
      </c>
      <c r="AY1059" s="411" t="str">
        <f>IF(G1059="","",VLOOKUP(J1059,中子データ!$B$4:$M$5999,10,FALSE))</f>
        <v/>
      </c>
      <c r="AZ1059" s="438" t="str">
        <f>IF(G1059="","",VLOOKUP(J1059,中子データ!$B$4:$M$5999,9,FALSE))</f>
        <v/>
      </c>
      <c r="BA1059" s="412" t="str">
        <f>IF(AQ1059="","",VLOOKUP(AQ1059,作業者名!$B$4:$C$100,2,FALSE))</f>
        <v/>
      </c>
      <c r="BB1059" s="412" t="str">
        <f>IF(AR1059="","",VLOOKUP(AR1059,作業者名!$B$4:$C$100,2,FALSE))</f>
        <v/>
      </c>
      <c r="BC1059" s="412" t="str">
        <f>IF(G1059="","",VLOOKUP(J1059,中子データ!B$4:N$6004,12,FALSE))</f>
        <v/>
      </c>
      <c r="BD1059" s="413" t="str">
        <f>IF(G1059="","",VLOOKUP(J1059,中子データ!$B$4:$P$4500,15,FALSE))</f>
        <v/>
      </c>
    </row>
    <row r="1060" spans="1:56" x14ac:dyDescent="0.15">
      <c r="A1060" s="7" t="str">
        <f>IF(G1060="","",VLOOKUP(H1060,マシン名!$B$4:$C$93,2,FALSE))</f>
        <v/>
      </c>
      <c r="B1060" s="7" t="str">
        <f>IF(G1060="","",VLOOKUP(I1060,作業者名!$B$4:$C$100,2,FALSE))</f>
        <v/>
      </c>
      <c r="C1060" s="7" t="str">
        <f>IF(G1060="","",VLOOKUP(J1060,中子データ!$B$4:$H$4500,2,FALSE))</f>
        <v/>
      </c>
      <c r="D1060" s="8" t="str">
        <f>IF(G1060="","",VLOOKUP(J1060,中子データ!$B$4:$H$4500,4,FALSE))</f>
        <v/>
      </c>
      <c r="E1060" s="231" t="str">
        <f t="shared" si="462"/>
        <v/>
      </c>
      <c r="G1060" s="238"/>
      <c r="H1060" s="9"/>
      <c r="I1060" s="9"/>
      <c r="J1060" s="9"/>
      <c r="K1060" s="10"/>
      <c r="L1060" s="10"/>
      <c r="M1060" s="6"/>
      <c r="N1060" s="6">
        <f t="shared" si="461"/>
        <v>0</v>
      </c>
      <c r="O1060" s="250"/>
      <c r="P1060" s="250"/>
      <c r="Q1060" s="250"/>
      <c r="R1060" s="250"/>
      <c r="S1060" s="250"/>
      <c r="T1060" s="250"/>
      <c r="U1060" s="250"/>
      <c r="V1060" s="250"/>
      <c r="W1060" s="250"/>
      <c r="X1060" s="250"/>
      <c r="Y1060" s="250"/>
      <c r="Z1060" s="4"/>
      <c r="AA1060" s="429"/>
      <c r="AB1060" s="457">
        <f t="shared" si="460"/>
        <v>0</v>
      </c>
      <c r="AC1060" s="11"/>
      <c r="AD1060" s="11"/>
      <c r="AE1060" s="11"/>
      <c r="AF1060" s="11"/>
      <c r="AG1060" s="11"/>
      <c r="AH1060" s="11"/>
      <c r="AI1060" s="11"/>
      <c r="AJ1060" s="12"/>
      <c r="AK1060" s="445" t="str">
        <f>IF(G1060="","",VLOOKUP(J1060,中子データ!$B$4:$H$4500,3,FALSE))</f>
        <v/>
      </c>
      <c r="AL1060" s="445" t="str">
        <f>IF(G1060="","",VLOOKUP(J1060,中子データ!$B$4:$H$4500,5,FALSE))</f>
        <v/>
      </c>
      <c r="AM1060" s="445" t="str">
        <f>IF(G1060="","",VLOOKUP(J1060,中子データ!$B$4:$H$4500,6,FALSE))</f>
        <v/>
      </c>
      <c r="AN1060" s="418"/>
      <c r="AO1060" s="419"/>
      <c r="AP1060" s="420"/>
      <c r="AQ1060" s="421"/>
      <c r="AR1060" s="420"/>
      <c r="AS1060" s="436"/>
      <c r="AT1060" s="436"/>
      <c r="AU1060" s="422"/>
      <c r="AV1060" s="11"/>
      <c r="AW1060" s="11"/>
      <c r="AX1060" s="410">
        <f t="shared" si="459"/>
        <v>0</v>
      </c>
      <c r="AY1060" s="411" t="str">
        <f>IF(G1060="","",VLOOKUP(J1060,中子データ!$B$4:$M$5999,10,FALSE))</f>
        <v/>
      </c>
      <c r="AZ1060" s="438" t="str">
        <f>IF(G1060="","",VLOOKUP(J1060,中子データ!$B$4:$M$5999,9,FALSE))</f>
        <v/>
      </c>
      <c r="BA1060" s="412" t="str">
        <f>IF(AQ1060="","",VLOOKUP(AQ1060,作業者名!$B$4:$C$100,2,FALSE))</f>
        <v/>
      </c>
      <c r="BB1060" s="412" t="str">
        <f>IF(AR1060="","",VLOOKUP(AR1060,作業者名!$B$4:$C$100,2,FALSE))</f>
        <v/>
      </c>
      <c r="BC1060" s="412" t="str">
        <f>IF(G1060="","",VLOOKUP(J1060,中子データ!B$4:N$6004,12,FALSE))</f>
        <v/>
      </c>
      <c r="BD1060" s="413" t="str">
        <f>IF(G1060="","",VLOOKUP(J1060,中子データ!$B$4:$P$4500,15,FALSE))</f>
        <v/>
      </c>
    </row>
    <row r="1061" spans="1:56" x14ac:dyDescent="0.15">
      <c r="A1061" s="7" t="str">
        <f>IF(G1061="","",VLOOKUP(H1061,マシン名!$B$4:$C$93,2,FALSE))</f>
        <v/>
      </c>
      <c r="B1061" s="7" t="str">
        <f>IF(G1061="","",VLOOKUP(I1061,作業者名!$B$4:$C$100,2,FALSE))</f>
        <v/>
      </c>
      <c r="C1061" s="7" t="str">
        <f>IF(G1061="","",VLOOKUP(J1061,中子データ!$B$4:$H$4500,2,FALSE))</f>
        <v/>
      </c>
      <c r="D1061" s="8" t="str">
        <f>IF(G1061="","",VLOOKUP(J1061,中子データ!$B$4:$H$4500,4,FALSE))</f>
        <v/>
      </c>
      <c r="E1061" s="231" t="str">
        <f t="shared" si="462"/>
        <v/>
      </c>
      <c r="G1061" s="238"/>
      <c r="H1061" s="9"/>
      <c r="I1061" s="9"/>
      <c r="J1061" s="9"/>
      <c r="K1061" s="10"/>
      <c r="L1061" s="10"/>
      <c r="M1061" s="6"/>
      <c r="N1061" s="6">
        <f t="shared" si="461"/>
        <v>0</v>
      </c>
      <c r="O1061" s="250"/>
      <c r="P1061" s="250"/>
      <c r="Q1061" s="250"/>
      <c r="R1061" s="250"/>
      <c r="S1061" s="250"/>
      <c r="T1061" s="250"/>
      <c r="U1061" s="250"/>
      <c r="V1061" s="250"/>
      <c r="W1061" s="250"/>
      <c r="X1061" s="250"/>
      <c r="Y1061" s="250"/>
      <c r="Z1061" s="4"/>
      <c r="AA1061" s="429"/>
      <c r="AB1061" s="457">
        <f t="shared" si="460"/>
        <v>0</v>
      </c>
      <c r="AC1061" s="11"/>
      <c r="AD1061" s="11"/>
      <c r="AE1061" s="11"/>
      <c r="AF1061" s="11"/>
      <c r="AG1061" s="11"/>
      <c r="AH1061" s="11"/>
      <c r="AI1061" s="11"/>
      <c r="AJ1061" s="12"/>
      <c r="AK1061" s="445" t="str">
        <f>IF(G1061="","",VLOOKUP(J1061,中子データ!$B$4:$H$4500,3,FALSE))</f>
        <v/>
      </c>
      <c r="AL1061" s="445" t="str">
        <f>IF(G1061="","",VLOOKUP(J1061,中子データ!$B$4:$H$4500,5,FALSE))</f>
        <v/>
      </c>
      <c r="AM1061" s="445" t="str">
        <f>IF(G1061="","",VLOOKUP(J1061,中子データ!$B$4:$H$4500,6,FALSE))</f>
        <v/>
      </c>
      <c r="AN1061" s="418"/>
      <c r="AO1061" s="419"/>
      <c r="AP1061" s="420"/>
      <c r="AQ1061" s="421"/>
      <c r="AR1061" s="420"/>
      <c r="AS1061" s="436"/>
      <c r="AT1061" s="436"/>
      <c r="AU1061" s="422"/>
      <c r="AV1061" s="11"/>
      <c r="AW1061" s="11"/>
      <c r="AX1061" s="410">
        <f t="shared" si="459"/>
        <v>0</v>
      </c>
      <c r="AY1061" s="411" t="str">
        <f>IF(G1061="","",VLOOKUP(J1061,中子データ!$B$4:$M$5999,10,FALSE))</f>
        <v/>
      </c>
      <c r="AZ1061" s="438" t="str">
        <f>IF(G1061="","",VLOOKUP(J1061,中子データ!$B$4:$M$5999,9,FALSE))</f>
        <v/>
      </c>
      <c r="BA1061" s="412" t="str">
        <f>IF(AQ1061="","",VLOOKUP(AQ1061,作業者名!$B$4:$C$100,2,FALSE))</f>
        <v/>
      </c>
      <c r="BB1061" s="412" t="str">
        <f>IF(AR1061="","",VLOOKUP(AR1061,作業者名!$B$4:$C$100,2,FALSE))</f>
        <v/>
      </c>
      <c r="BC1061" s="412" t="str">
        <f>IF(G1061="","",VLOOKUP(J1061,中子データ!B$4:N$6004,12,FALSE))</f>
        <v/>
      </c>
      <c r="BD1061" s="413" t="str">
        <f>IF(G1061="","",VLOOKUP(J1061,中子データ!$B$4:$P$4500,15,FALSE))</f>
        <v/>
      </c>
    </row>
    <row r="1062" spans="1:56" x14ac:dyDescent="0.15">
      <c r="A1062" s="7" t="str">
        <f>IF(G1062="","",VLOOKUP(H1062,マシン名!$B$4:$C$93,2,FALSE))</f>
        <v/>
      </c>
      <c r="B1062" s="7" t="str">
        <f>IF(G1062="","",VLOOKUP(I1062,作業者名!$B$4:$C$100,2,FALSE))</f>
        <v/>
      </c>
      <c r="C1062" s="7" t="str">
        <f>IF(G1062="","",VLOOKUP(J1062,中子データ!$B$4:$H$4500,2,FALSE))</f>
        <v/>
      </c>
      <c r="D1062" s="8" t="str">
        <f>IF(G1062="","",VLOOKUP(J1062,中子データ!$B$4:$H$4500,4,FALSE))</f>
        <v/>
      </c>
      <c r="E1062" s="231" t="str">
        <f t="shared" si="462"/>
        <v/>
      </c>
      <c r="G1062" s="238"/>
      <c r="H1062" s="247"/>
      <c r="I1062" s="248"/>
      <c r="J1062" s="245"/>
      <c r="K1062" s="10"/>
      <c r="L1062" s="10"/>
      <c r="M1062" s="6"/>
      <c r="N1062" s="6">
        <f t="shared" si="461"/>
        <v>0</v>
      </c>
      <c r="O1062" s="250"/>
      <c r="P1062" s="250"/>
      <c r="Q1062" s="250"/>
      <c r="R1062" s="250"/>
      <c r="S1062" s="250"/>
      <c r="T1062" s="250"/>
      <c r="U1062" s="250"/>
      <c r="V1062" s="250"/>
      <c r="W1062" s="250"/>
      <c r="X1062" s="250"/>
      <c r="Y1062" s="250"/>
      <c r="Z1062" s="4"/>
      <c r="AA1062" s="429"/>
      <c r="AB1062" s="457">
        <f t="shared" si="460"/>
        <v>0</v>
      </c>
      <c r="AC1062" s="11"/>
      <c r="AD1062" s="11"/>
      <c r="AE1062" s="11"/>
      <c r="AF1062" s="11"/>
      <c r="AG1062" s="11"/>
      <c r="AH1062" s="11"/>
      <c r="AI1062" s="11"/>
      <c r="AJ1062" s="12"/>
      <c r="AK1062" s="445" t="str">
        <f>IF(G1062="","",VLOOKUP(J1062,中子データ!$B$4:$H$4500,3,FALSE))</f>
        <v/>
      </c>
      <c r="AL1062" s="445" t="str">
        <f>IF(G1062="","",VLOOKUP(J1062,中子データ!$B$4:$H$4500,5,FALSE))</f>
        <v/>
      </c>
      <c r="AM1062" s="445" t="str">
        <f>IF(G1062="","",VLOOKUP(J1062,中子データ!$B$4:$H$4500,6,FALSE))</f>
        <v/>
      </c>
      <c r="AN1062" s="418"/>
      <c r="AO1062" s="419"/>
      <c r="AP1062" s="420"/>
      <c r="AQ1062" s="421"/>
      <c r="AR1062" s="420"/>
      <c r="AS1062" s="436"/>
      <c r="AT1062" s="436"/>
      <c r="AU1062" s="422"/>
      <c r="AV1062" s="11"/>
      <c r="AW1062" s="11"/>
      <c r="AX1062" s="410">
        <f t="shared" si="459"/>
        <v>0</v>
      </c>
      <c r="AY1062" s="411" t="str">
        <f>IF(G1062="","",VLOOKUP(J1062,中子データ!$B$4:$M$5999,10,FALSE))</f>
        <v/>
      </c>
      <c r="AZ1062" s="438" t="str">
        <f>IF(G1062="","",VLOOKUP(J1062,中子データ!$B$4:$M$5999,9,FALSE))</f>
        <v/>
      </c>
      <c r="BA1062" s="412" t="str">
        <f>IF(AQ1062="","",VLOOKUP(AQ1062,作業者名!$B$4:$C$100,2,FALSE))</f>
        <v/>
      </c>
      <c r="BB1062" s="412" t="str">
        <f>IF(AR1062="","",VLOOKUP(AR1062,作業者名!$B$4:$C$100,2,FALSE))</f>
        <v/>
      </c>
      <c r="BC1062" s="412" t="str">
        <f>IF(G1062="","",VLOOKUP(J1062,中子データ!B$4:N$6004,12,FALSE))</f>
        <v/>
      </c>
      <c r="BD1062" s="413" t="str">
        <f>IF(G1062="","",VLOOKUP(J1062,中子データ!$B$4:$P$4500,15,FALSE))</f>
        <v/>
      </c>
    </row>
    <row r="1063" spans="1:56" x14ac:dyDescent="0.15">
      <c r="A1063" s="7" t="str">
        <f>IF(G1063="","",VLOOKUP(H1063,マシン名!$B$4:$C$93,2,FALSE))</f>
        <v/>
      </c>
      <c r="B1063" s="7" t="str">
        <f>IF(G1063="","",VLOOKUP(I1063,作業者名!$B$4:$C$100,2,FALSE))</f>
        <v/>
      </c>
      <c r="C1063" s="7" t="str">
        <f>IF(G1063="","",VLOOKUP(J1063,中子データ!$B$4:$H$4500,2,FALSE))</f>
        <v/>
      </c>
      <c r="D1063" s="8" t="str">
        <f>IF(G1063="","",VLOOKUP(J1063,中子データ!$B$4:$H$4500,4,FALSE))</f>
        <v/>
      </c>
      <c r="E1063" s="231" t="str">
        <f t="shared" si="462"/>
        <v/>
      </c>
      <c r="G1063" s="238"/>
      <c r="H1063" s="9"/>
      <c r="I1063" s="9"/>
      <c r="J1063" s="9"/>
      <c r="K1063" s="10"/>
      <c r="L1063" s="10"/>
      <c r="M1063" s="6"/>
      <c r="N1063" s="6">
        <f t="shared" si="461"/>
        <v>0</v>
      </c>
      <c r="O1063" s="250"/>
      <c r="P1063" s="250"/>
      <c r="Q1063" s="250"/>
      <c r="R1063" s="250"/>
      <c r="S1063" s="250"/>
      <c r="T1063" s="250"/>
      <c r="U1063" s="250"/>
      <c r="V1063" s="250"/>
      <c r="W1063" s="250"/>
      <c r="X1063" s="250"/>
      <c r="Y1063" s="250"/>
      <c r="Z1063" s="4"/>
      <c r="AA1063" s="429"/>
      <c r="AB1063" s="457">
        <f t="shared" si="460"/>
        <v>0</v>
      </c>
      <c r="AC1063" s="11"/>
      <c r="AD1063" s="11"/>
      <c r="AE1063" s="11"/>
      <c r="AF1063" s="11"/>
      <c r="AG1063" s="11"/>
      <c r="AH1063" s="11"/>
      <c r="AI1063" s="11"/>
      <c r="AJ1063" s="12"/>
      <c r="AK1063" s="445" t="str">
        <f>IF(G1063="","",VLOOKUP(J1063,中子データ!$B$4:$H$4500,3,FALSE))</f>
        <v/>
      </c>
      <c r="AL1063" s="445" t="str">
        <f>IF(G1063="","",VLOOKUP(J1063,中子データ!$B$4:$H$4500,5,FALSE))</f>
        <v/>
      </c>
      <c r="AM1063" s="445" t="str">
        <f>IF(G1063="","",VLOOKUP(J1063,中子データ!$B$4:$H$4500,6,FALSE))</f>
        <v/>
      </c>
      <c r="AN1063" s="418"/>
      <c r="AO1063" s="419"/>
      <c r="AP1063" s="420"/>
      <c r="AQ1063" s="421"/>
      <c r="AR1063" s="420"/>
      <c r="AS1063" s="436"/>
      <c r="AT1063" s="436"/>
      <c r="AU1063" s="422"/>
      <c r="AV1063" s="11"/>
      <c r="AW1063" s="11"/>
      <c r="AX1063" s="410">
        <f t="shared" si="459"/>
        <v>0</v>
      </c>
      <c r="AY1063" s="411" t="str">
        <f>IF(G1063="","",VLOOKUP(J1063,中子データ!$B$4:$M$5999,10,FALSE))</f>
        <v/>
      </c>
      <c r="AZ1063" s="438" t="str">
        <f>IF(G1063="","",VLOOKUP(J1063,中子データ!$B$4:$M$5999,9,FALSE))</f>
        <v/>
      </c>
      <c r="BA1063" s="412" t="str">
        <f>IF(AQ1063="","",VLOOKUP(AQ1063,作業者名!$B$4:$C$100,2,FALSE))</f>
        <v/>
      </c>
      <c r="BB1063" s="412" t="str">
        <f>IF(AR1063="","",VLOOKUP(AR1063,作業者名!$B$4:$C$100,2,FALSE))</f>
        <v/>
      </c>
      <c r="BC1063" s="412" t="str">
        <f>IF(G1063="","",VLOOKUP(J1063,中子データ!B$4:N$6004,12,FALSE))</f>
        <v/>
      </c>
      <c r="BD1063" s="413" t="str">
        <f>IF(G1063="","",VLOOKUP(J1063,中子データ!$B$4:$P$4500,15,FALSE))</f>
        <v/>
      </c>
    </row>
    <row r="1064" spans="1:56" x14ac:dyDescent="0.15">
      <c r="A1064" s="7" t="str">
        <f>IF(G1064="","",VLOOKUP(H1064,マシン名!$B$4:$C$93,2,FALSE))</f>
        <v/>
      </c>
      <c r="B1064" s="7" t="str">
        <f>IF(G1064="","",VLOOKUP(I1064,作業者名!$B$4:$C$100,2,FALSE))</f>
        <v/>
      </c>
      <c r="C1064" s="7" t="str">
        <f>IF(G1064="","",VLOOKUP(J1064,中子データ!$B$4:$H$4500,2,FALSE))</f>
        <v/>
      </c>
      <c r="D1064" s="8" t="str">
        <f>IF(G1064="","",VLOOKUP(J1064,中子データ!$B$4:$H$4500,4,FALSE))</f>
        <v/>
      </c>
      <c r="E1064" s="231" t="str">
        <f t="shared" si="462"/>
        <v/>
      </c>
      <c r="G1064" s="238"/>
      <c r="H1064" s="9"/>
      <c r="I1064" s="9"/>
      <c r="J1064" s="9"/>
      <c r="K1064" s="10"/>
      <c r="L1064" s="10"/>
      <c r="M1064" s="6"/>
      <c r="N1064" s="6">
        <f t="shared" si="461"/>
        <v>0</v>
      </c>
      <c r="O1064" s="250"/>
      <c r="P1064" s="250"/>
      <c r="Q1064" s="250"/>
      <c r="R1064" s="250"/>
      <c r="S1064" s="250"/>
      <c r="T1064" s="250"/>
      <c r="U1064" s="250"/>
      <c r="V1064" s="250"/>
      <c r="W1064" s="250"/>
      <c r="X1064" s="250"/>
      <c r="Y1064" s="250"/>
      <c r="Z1064" s="4"/>
      <c r="AA1064" s="429"/>
      <c r="AB1064" s="457">
        <f t="shared" si="460"/>
        <v>0</v>
      </c>
      <c r="AC1064" s="11"/>
      <c r="AD1064" s="11"/>
      <c r="AE1064" s="11"/>
      <c r="AF1064" s="11"/>
      <c r="AG1064" s="11"/>
      <c r="AH1064" s="11"/>
      <c r="AI1064" s="11"/>
      <c r="AJ1064" s="12"/>
      <c r="AK1064" s="445" t="str">
        <f>IF(G1064="","",VLOOKUP(J1064,中子データ!$B$4:$H$4500,3,FALSE))</f>
        <v/>
      </c>
      <c r="AL1064" s="445" t="str">
        <f>IF(G1064="","",VLOOKUP(J1064,中子データ!$B$4:$H$4500,5,FALSE))</f>
        <v/>
      </c>
      <c r="AM1064" s="445" t="str">
        <f>IF(G1064="","",VLOOKUP(J1064,中子データ!$B$4:$H$4500,6,FALSE))</f>
        <v/>
      </c>
      <c r="AN1064" s="418"/>
      <c r="AO1064" s="419"/>
      <c r="AP1064" s="420"/>
      <c r="AQ1064" s="421"/>
      <c r="AR1064" s="420"/>
      <c r="AS1064" s="436"/>
      <c r="AT1064" s="436"/>
      <c r="AU1064" s="422"/>
      <c r="AV1064" s="11"/>
      <c r="AW1064" s="11"/>
      <c r="AX1064" s="410">
        <f t="shared" si="459"/>
        <v>0</v>
      </c>
      <c r="AY1064" s="411" t="str">
        <f>IF(G1064="","",VLOOKUP(J1064,中子データ!$B$4:$M$5999,10,FALSE))</f>
        <v/>
      </c>
      <c r="AZ1064" s="438" t="str">
        <f>IF(G1064="","",VLOOKUP(J1064,中子データ!$B$4:$M$5999,9,FALSE))</f>
        <v/>
      </c>
      <c r="BA1064" s="412" t="str">
        <f>IF(AQ1064="","",VLOOKUP(AQ1064,作業者名!$B$4:$C$100,2,FALSE))</f>
        <v/>
      </c>
      <c r="BB1064" s="412" t="str">
        <f>IF(AR1064="","",VLOOKUP(AR1064,作業者名!$B$4:$C$100,2,FALSE))</f>
        <v/>
      </c>
      <c r="BC1064" s="412" t="str">
        <f>IF(G1064="","",VLOOKUP(J1064,中子データ!B$4:N$6004,12,FALSE))</f>
        <v/>
      </c>
      <c r="BD1064" s="413" t="str">
        <f>IF(G1064="","",VLOOKUP(J1064,中子データ!$B$4:$P$4500,15,FALSE))</f>
        <v/>
      </c>
    </row>
    <row r="1065" spans="1:56" x14ac:dyDescent="0.15">
      <c r="A1065" s="7" t="str">
        <f>IF(G1065="","",VLOOKUP(H1065,マシン名!$B$4:$C$93,2,FALSE))</f>
        <v/>
      </c>
      <c r="B1065" s="7" t="str">
        <f>IF(G1065="","",VLOOKUP(I1065,作業者名!$B$4:$C$100,2,FALSE))</f>
        <v/>
      </c>
      <c r="C1065" s="7" t="str">
        <f>IF(G1065="","",VLOOKUP(J1065,中子データ!$B$4:$H$4500,2,FALSE))</f>
        <v/>
      </c>
      <c r="D1065" s="8" t="str">
        <f>IF(G1065="","",VLOOKUP(J1065,中子データ!$B$4:$H$4500,4,FALSE))</f>
        <v/>
      </c>
      <c r="E1065" s="231" t="str">
        <f t="shared" si="462"/>
        <v/>
      </c>
      <c r="G1065" s="238"/>
      <c r="H1065" s="9"/>
      <c r="I1065" s="9"/>
      <c r="J1065" s="9"/>
      <c r="K1065" s="10"/>
      <c r="L1065" s="10"/>
      <c r="M1065" s="6"/>
      <c r="N1065" s="6">
        <f t="shared" si="461"/>
        <v>0</v>
      </c>
      <c r="O1065" s="250"/>
      <c r="P1065" s="250"/>
      <c r="Q1065" s="250"/>
      <c r="R1065" s="250"/>
      <c r="S1065" s="250"/>
      <c r="T1065" s="250"/>
      <c r="U1065" s="250"/>
      <c r="V1065" s="250"/>
      <c r="W1065" s="250"/>
      <c r="X1065" s="250"/>
      <c r="Y1065" s="250"/>
      <c r="Z1065" s="4"/>
      <c r="AA1065" s="429"/>
      <c r="AB1065" s="457">
        <f t="shared" si="460"/>
        <v>0</v>
      </c>
      <c r="AC1065" s="11"/>
      <c r="AD1065" s="11"/>
      <c r="AE1065" s="11"/>
      <c r="AF1065" s="11"/>
      <c r="AG1065" s="11"/>
      <c r="AH1065" s="11"/>
      <c r="AI1065" s="11"/>
      <c r="AJ1065" s="12"/>
      <c r="AK1065" s="445" t="str">
        <f>IF(G1065="","",VLOOKUP(J1065,中子データ!$B$4:$H$4500,3,FALSE))</f>
        <v/>
      </c>
      <c r="AL1065" s="445" t="str">
        <f>IF(G1065="","",VLOOKUP(J1065,中子データ!$B$4:$H$4500,5,FALSE))</f>
        <v/>
      </c>
      <c r="AM1065" s="445" t="str">
        <f>IF(G1065="","",VLOOKUP(J1065,中子データ!$B$4:$H$4500,6,FALSE))</f>
        <v/>
      </c>
      <c r="AN1065" s="418"/>
      <c r="AO1065" s="419"/>
      <c r="AP1065" s="420"/>
      <c r="AQ1065" s="421"/>
      <c r="AR1065" s="420"/>
      <c r="AS1065" s="436"/>
      <c r="AT1065" s="436"/>
      <c r="AU1065" s="422"/>
      <c r="AV1065" s="11"/>
      <c r="AW1065" s="11"/>
      <c r="AX1065" s="410">
        <f t="shared" si="459"/>
        <v>0</v>
      </c>
      <c r="AY1065" s="411" t="str">
        <f>IF(G1065="","",VLOOKUP(J1065,中子データ!$B$4:$M$5999,10,FALSE))</f>
        <v/>
      </c>
      <c r="AZ1065" s="438" t="str">
        <f>IF(G1065="","",VLOOKUP(J1065,中子データ!$B$4:$M$5999,9,FALSE))</f>
        <v/>
      </c>
      <c r="BA1065" s="412" t="str">
        <f>IF(AQ1065="","",VLOOKUP(AQ1065,作業者名!$B$4:$C$100,2,FALSE))</f>
        <v/>
      </c>
      <c r="BB1065" s="412" t="str">
        <f>IF(AR1065="","",VLOOKUP(AR1065,作業者名!$B$4:$C$100,2,FALSE))</f>
        <v/>
      </c>
      <c r="BC1065" s="412" t="str">
        <f>IF(G1065="","",VLOOKUP(J1065,中子データ!B$4:N$6004,12,FALSE))</f>
        <v/>
      </c>
      <c r="BD1065" s="413" t="str">
        <f>IF(G1065="","",VLOOKUP(J1065,中子データ!$B$4:$P$4500,15,FALSE))</f>
        <v/>
      </c>
    </row>
    <row r="1066" spans="1:56" x14ac:dyDescent="0.15">
      <c r="A1066" s="7" t="str">
        <f>IF(G1066="","",VLOOKUP(H1066,マシン名!$B$4:$C$93,2,FALSE))</f>
        <v/>
      </c>
      <c r="B1066" s="7" t="str">
        <f>IF(G1066="","",VLOOKUP(I1066,作業者名!$B$4:$C$100,2,FALSE))</f>
        <v/>
      </c>
      <c r="C1066" s="7" t="str">
        <f>IF(G1066="","",VLOOKUP(J1066,中子データ!$B$4:$H$4500,2,FALSE))</f>
        <v/>
      </c>
      <c r="D1066" s="8" t="str">
        <f>IF(G1066="","",VLOOKUP(J1066,中子データ!$B$4:$H$4500,4,FALSE))</f>
        <v/>
      </c>
      <c r="E1066" s="231" t="str">
        <f t="shared" si="462"/>
        <v/>
      </c>
      <c r="G1066" s="238"/>
      <c r="H1066" s="9"/>
      <c r="I1066" s="9"/>
      <c r="J1066" s="9"/>
      <c r="K1066" s="10"/>
      <c r="L1066" s="10"/>
      <c r="M1066" s="6"/>
      <c r="N1066" s="6">
        <f t="shared" si="461"/>
        <v>0</v>
      </c>
      <c r="O1066" s="250"/>
      <c r="P1066" s="250"/>
      <c r="Q1066" s="250"/>
      <c r="R1066" s="250"/>
      <c r="S1066" s="250"/>
      <c r="T1066" s="250"/>
      <c r="U1066" s="250"/>
      <c r="V1066" s="250"/>
      <c r="W1066" s="250"/>
      <c r="X1066" s="250"/>
      <c r="Y1066" s="250"/>
      <c r="Z1066" s="4"/>
      <c r="AA1066" s="429"/>
      <c r="AB1066" s="457">
        <f t="shared" si="460"/>
        <v>0</v>
      </c>
      <c r="AC1066" s="11"/>
      <c r="AD1066" s="11"/>
      <c r="AE1066" s="11"/>
      <c r="AF1066" s="11"/>
      <c r="AG1066" s="11"/>
      <c r="AH1066" s="11"/>
      <c r="AI1066" s="11"/>
      <c r="AJ1066" s="12"/>
      <c r="AK1066" s="445" t="str">
        <f>IF(G1066="","",VLOOKUP(J1066,中子データ!$B$4:$H$4500,3,FALSE))</f>
        <v/>
      </c>
      <c r="AL1066" s="445" t="str">
        <f>IF(G1066="","",VLOOKUP(J1066,中子データ!$B$4:$H$4500,5,FALSE))</f>
        <v/>
      </c>
      <c r="AM1066" s="445" t="str">
        <f>IF(G1066="","",VLOOKUP(J1066,中子データ!$B$4:$H$4500,6,FALSE))</f>
        <v/>
      </c>
      <c r="AN1066" s="418"/>
      <c r="AO1066" s="419"/>
      <c r="AP1066" s="420"/>
      <c r="AQ1066" s="421"/>
      <c r="AR1066" s="420"/>
      <c r="AS1066" s="436"/>
      <c r="AT1066" s="436"/>
      <c r="AU1066" s="422"/>
      <c r="AV1066" s="11"/>
      <c r="AW1066" s="11"/>
      <c r="AX1066" s="410">
        <f t="shared" si="459"/>
        <v>0</v>
      </c>
      <c r="AY1066" s="411" t="str">
        <f>IF(G1066="","",VLOOKUP(J1066,中子データ!$B$4:$M$5999,10,FALSE))</f>
        <v/>
      </c>
      <c r="AZ1066" s="438" t="str">
        <f>IF(G1066="","",VLOOKUP(J1066,中子データ!$B$4:$M$5999,9,FALSE))</f>
        <v/>
      </c>
      <c r="BA1066" s="412" t="str">
        <f>IF(AQ1066="","",VLOOKUP(AQ1066,作業者名!$B$4:$C$100,2,FALSE))</f>
        <v/>
      </c>
      <c r="BB1066" s="412" t="str">
        <f>IF(AR1066="","",VLOOKUP(AR1066,作業者名!$B$4:$C$100,2,FALSE))</f>
        <v/>
      </c>
      <c r="BC1066" s="412" t="str">
        <f>IF(G1066="","",VLOOKUP(J1066,中子データ!B$4:N$6004,12,FALSE))</f>
        <v/>
      </c>
      <c r="BD1066" s="413" t="str">
        <f>IF(G1066="","",VLOOKUP(J1066,中子データ!$B$4:$P$4500,15,FALSE))</f>
        <v/>
      </c>
    </row>
    <row r="1067" spans="1:56" x14ac:dyDescent="0.15">
      <c r="A1067" s="7" t="str">
        <f>IF(G1067="","",VLOOKUP(H1067,マシン名!$B$4:$C$93,2,FALSE))</f>
        <v/>
      </c>
      <c r="B1067" s="7" t="str">
        <f>IF(G1067="","",VLOOKUP(I1067,作業者名!$B$4:$C$100,2,FALSE))</f>
        <v/>
      </c>
      <c r="C1067" s="7" t="str">
        <f>IF(G1067="","",VLOOKUP(J1067,中子データ!$B$4:$H$4500,2,FALSE))</f>
        <v/>
      </c>
      <c r="D1067" s="8" t="str">
        <f>IF(G1067="","",VLOOKUP(J1067,中子データ!$B$4:$H$4500,4,FALSE))</f>
        <v/>
      </c>
      <c r="E1067" s="231" t="str">
        <f t="shared" si="462"/>
        <v/>
      </c>
      <c r="G1067" s="238"/>
      <c r="H1067" s="9"/>
      <c r="I1067" s="9"/>
      <c r="J1067" s="9"/>
      <c r="K1067" s="10"/>
      <c r="L1067" s="10"/>
      <c r="M1067" s="6"/>
      <c r="N1067" s="6">
        <f t="shared" si="461"/>
        <v>0</v>
      </c>
      <c r="O1067" s="250"/>
      <c r="P1067" s="250"/>
      <c r="Q1067" s="250"/>
      <c r="R1067" s="250"/>
      <c r="S1067" s="250"/>
      <c r="T1067" s="250"/>
      <c r="U1067" s="250"/>
      <c r="V1067" s="250"/>
      <c r="W1067" s="250"/>
      <c r="X1067" s="250"/>
      <c r="Y1067" s="250"/>
      <c r="Z1067" s="4"/>
      <c r="AA1067" s="429"/>
      <c r="AB1067" s="457">
        <f t="shared" si="460"/>
        <v>0</v>
      </c>
      <c r="AC1067" s="11"/>
      <c r="AD1067" s="11"/>
      <c r="AE1067" s="11"/>
      <c r="AF1067" s="11"/>
      <c r="AG1067" s="11"/>
      <c r="AH1067" s="11"/>
      <c r="AI1067" s="11"/>
      <c r="AJ1067" s="12"/>
      <c r="AK1067" s="445" t="str">
        <f>IF(G1067="","",VLOOKUP(J1067,中子データ!$B$4:$H$4500,3,FALSE))</f>
        <v/>
      </c>
      <c r="AL1067" s="445" t="str">
        <f>IF(G1067="","",VLOOKUP(J1067,中子データ!$B$4:$H$4500,5,FALSE))</f>
        <v/>
      </c>
      <c r="AM1067" s="445" t="str">
        <f>IF(G1067="","",VLOOKUP(J1067,中子データ!$B$4:$H$4500,6,FALSE))</f>
        <v/>
      </c>
      <c r="AN1067" s="418"/>
      <c r="AO1067" s="419"/>
      <c r="AP1067" s="420"/>
      <c r="AQ1067" s="421"/>
      <c r="AR1067" s="420"/>
      <c r="AS1067" s="436"/>
      <c r="AT1067" s="436"/>
      <c r="AU1067" s="422"/>
      <c r="AV1067" s="11"/>
      <c r="AW1067" s="11"/>
      <c r="AX1067" s="410">
        <f t="shared" si="459"/>
        <v>0</v>
      </c>
      <c r="AY1067" s="411" t="str">
        <f>IF(G1067="","",VLOOKUP(J1067,中子データ!$B$4:$M$5999,10,FALSE))</f>
        <v/>
      </c>
      <c r="AZ1067" s="438" t="str">
        <f>IF(G1067="","",VLOOKUP(J1067,中子データ!$B$4:$M$5999,9,FALSE))</f>
        <v/>
      </c>
      <c r="BA1067" s="412" t="str">
        <f>IF(AQ1067="","",VLOOKUP(AQ1067,作業者名!$B$4:$C$100,2,FALSE))</f>
        <v/>
      </c>
      <c r="BB1067" s="412" t="str">
        <f>IF(AR1067="","",VLOOKUP(AR1067,作業者名!$B$4:$C$100,2,FALSE))</f>
        <v/>
      </c>
      <c r="BC1067" s="412" t="str">
        <f>IF(G1067="","",VLOOKUP(J1067,中子データ!B$4:N$6004,12,FALSE))</f>
        <v/>
      </c>
      <c r="BD1067" s="413" t="str">
        <f>IF(G1067="","",VLOOKUP(J1067,中子データ!$B$4:$P$4500,15,FALSE))</f>
        <v/>
      </c>
    </row>
    <row r="1068" spans="1:56" x14ac:dyDescent="0.15">
      <c r="A1068" s="7" t="str">
        <f>IF(G1068="","",VLOOKUP(H1068,マシン名!$B$4:$C$93,2,FALSE))</f>
        <v/>
      </c>
      <c r="B1068" s="7" t="str">
        <f>IF(G1068="","",VLOOKUP(I1068,作業者名!$B$4:$C$100,2,FALSE))</f>
        <v/>
      </c>
      <c r="C1068" s="7" t="str">
        <f>IF(G1068="","",VLOOKUP(J1068,中子データ!$B$4:$H$4500,2,FALSE))</f>
        <v/>
      </c>
      <c r="D1068" s="8" t="str">
        <f>IF(G1068="","",VLOOKUP(J1068,中子データ!$B$4:$H$4500,4,FALSE))</f>
        <v/>
      </c>
      <c r="E1068" s="231" t="str">
        <f t="shared" si="462"/>
        <v/>
      </c>
      <c r="G1068" s="238"/>
      <c r="H1068" s="9"/>
      <c r="I1068" s="9"/>
      <c r="J1068" s="9"/>
      <c r="K1068" s="10"/>
      <c r="L1068" s="10"/>
      <c r="M1068" s="6"/>
      <c r="N1068" s="6">
        <f t="shared" ref="N1068:N1099" si="463">L1068-SUM(O1068:Z1068)</f>
        <v>0</v>
      </c>
      <c r="O1068" s="250"/>
      <c r="P1068" s="250"/>
      <c r="Q1068" s="250"/>
      <c r="R1068" s="250"/>
      <c r="S1068" s="250"/>
      <c r="T1068" s="250"/>
      <c r="U1068" s="250"/>
      <c r="V1068" s="250"/>
      <c r="W1068" s="250"/>
      <c r="X1068" s="250"/>
      <c r="Y1068" s="250"/>
      <c r="Z1068" s="4"/>
      <c r="AA1068" s="429"/>
      <c r="AB1068" s="457">
        <f t="shared" si="460"/>
        <v>0</v>
      </c>
      <c r="AC1068" s="11"/>
      <c r="AD1068" s="11"/>
      <c r="AE1068" s="11"/>
      <c r="AF1068" s="11"/>
      <c r="AG1068" s="11"/>
      <c r="AH1068" s="11"/>
      <c r="AI1068" s="11"/>
      <c r="AJ1068" s="12"/>
      <c r="AK1068" s="445" t="str">
        <f>IF(G1068="","",VLOOKUP(J1068,中子データ!$B$4:$H$4500,3,FALSE))</f>
        <v/>
      </c>
      <c r="AL1068" s="445" t="str">
        <f>IF(G1068="","",VLOOKUP(J1068,中子データ!$B$4:$H$4500,5,FALSE))</f>
        <v/>
      </c>
      <c r="AM1068" s="445" t="str">
        <f>IF(G1068="","",VLOOKUP(J1068,中子データ!$B$4:$H$4500,6,FALSE))</f>
        <v/>
      </c>
      <c r="AN1068" s="418"/>
      <c r="AO1068" s="419"/>
      <c r="AP1068" s="420"/>
      <c r="AQ1068" s="421"/>
      <c r="AR1068" s="420"/>
      <c r="AS1068" s="436"/>
      <c r="AT1068" s="436"/>
      <c r="AU1068" s="422"/>
      <c r="AV1068" s="11"/>
      <c r="AW1068" s="11"/>
      <c r="AX1068" s="410">
        <f t="shared" si="459"/>
        <v>0</v>
      </c>
      <c r="AY1068" s="411" t="str">
        <f>IF(G1068="","",VLOOKUP(J1068,中子データ!$B$4:$M$5999,10,FALSE))</f>
        <v/>
      </c>
      <c r="AZ1068" s="438" t="str">
        <f>IF(G1068="","",VLOOKUP(J1068,中子データ!$B$4:$M$5999,9,FALSE))</f>
        <v/>
      </c>
      <c r="BA1068" s="412" t="str">
        <f>IF(AQ1068="","",VLOOKUP(AQ1068,作業者名!$B$4:$C$100,2,FALSE))</f>
        <v/>
      </c>
      <c r="BB1068" s="412" t="str">
        <f>IF(AR1068="","",VLOOKUP(AR1068,作業者名!$B$4:$C$100,2,FALSE))</f>
        <v/>
      </c>
      <c r="BC1068" s="412" t="str">
        <f>IF(G1068="","",VLOOKUP(J1068,中子データ!B$4:N$6004,12,FALSE))</f>
        <v/>
      </c>
      <c r="BD1068" s="413" t="str">
        <f>IF(G1068="","",VLOOKUP(J1068,中子データ!$B$4:$P$4500,15,FALSE))</f>
        <v/>
      </c>
    </row>
    <row r="1069" spans="1:56" x14ac:dyDescent="0.15">
      <c r="A1069" s="7" t="str">
        <f>IF(G1069="","",VLOOKUP(H1069,マシン名!$B$4:$C$93,2,FALSE))</f>
        <v/>
      </c>
      <c r="B1069" s="7" t="str">
        <f>IF(G1069="","",VLOOKUP(I1069,作業者名!$B$4:$C$100,2,FALSE))</f>
        <v/>
      </c>
      <c r="C1069" s="7" t="str">
        <f>IF(G1069="","",VLOOKUP(J1069,中子データ!$B$4:$H$4500,2,FALSE))</f>
        <v/>
      </c>
      <c r="D1069" s="8" t="str">
        <f>IF(G1069="","",VLOOKUP(J1069,中子データ!$B$4:$H$4500,4,FALSE))</f>
        <v/>
      </c>
      <c r="E1069" s="231" t="str">
        <f t="shared" si="462"/>
        <v/>
      </c>
      <c r="G1069" s="238"/>
      <c r="H1069" s="9"/>
      <c r="I1069" s="9"/>
      <c r="J1069" s="9"/>
      <c r="K1069" s="10"/>
      <c r="L1069" s="10"/>
      <c r="M1069" s="6"/>
      <c r="N1069" s="6">
        <f t="shared" si="463"/>
        <v>0</v>
      </c>
      <c r="O1069" s="250"/>
      <c r="P1069" s="250"/>
      <c r="Q1069" s="250"/>
      <c r="R1069" s="250"/>
      <c r="S1069" s="250"/>
      <c r="T1069" s="250"/>
      <c r="U1069" s="250"/>
      <c r="V1069" s="250"/>
      <c r="W1069" s="250"/>
      <c r="X1069" s="250"/>
      <c r="Y1069" s="250"/>
      <c r="Z1069" s="4"/>
      <c r="AA1069" s="429"/>
      <c r="AB1069" s="457">
        <f t="shared" si="460"/>
        <v>0</v>
      </c>
      <c r="AC1069" s="11"/>
      <c r="AD1069" s="11"/>
      <c r="AE1069" s="11"/>
      <c r="AF1069" s="11"/>
      <c r="AG1069" s="11"/>
      <c r="AH1069" s="11"/>
      <c r="AI1069" s="11"/>
      <c r="AJ1069" s="12"/>
      <c r="AK1069" s="445" t="str">
        <f>IF(G1069="","",VLOOKUP(J1069,中子データ!$B$4:$H$4500,3,FALSE))</f>
        <v/>
      </c>
      <c r="AL1069" s="445" t="str">
        <f>IF(G1069="","",VLOOKUP(J1069,中子データ!$B$4:$H$4500,5,FALSE))</f>
        <v/>
      </c>
      <c r="AM1069" s="445" t="str">
        <f>IF(G1069="","",VLOOKUP(J1069,中子データ!$B$4:$H$4500,6,FALSE))</f>
        <v/>
      </c>
      <c r="AN1069" s="418"/>
      <c r="AO1069" s="419"/>
      <c r="AP1069" s="420"/>
      <c r="AQ1069" s="421"/>
      <c r="AR1069" s="420"/>
      <c r="AS1069" s="436"/>
      <c r="AT1069" s="436"/>
      <c r="AU1069" s="422"/>
      <c r="AV1069" s="11"/>
      <c r="AW1069" s="11"/>
      <c r="AX1069" s="410">
        <f t="shared" si="459"/>
        <v>0</v>
      </c>
      <c r="AY1069" s="411" t="str">
        <f>IF(G1069="","",VLOOKUP(J1069,中子データ!$B$4:$M$5999,10,FALSE))</f>
        <v/>
      </c>
      <c r="AZ1069" s="438" t="str">
        <f>IF(G1069="","",VLOOKUP(J1069,中子データ!$B$4:$M$5999,9,FALSE))</f>
        <v/>
      </c>
      <c r="BA1069" s="412" t="str">
        <f>IF(AQ1069="","",VLOOKUP(AQ1069,作業者名!$B$4:$C$100,2,FALSE))</f>
        <v/>
      </c>
      <c r="BB1069" s="412" t="str">
        <f>IF(AR1069="","",VLOOKUP(AR1069,作業者名!$B$4:$C$100,2,FALSE))</f>
        <v/>
      </c>
      <c r="BC1069" s="412" t="str">
        <f>IF(G1069="","",VLOOKUP(J1069,中子データ!B$4:N$6004,12,FALSE))</f>
        <v/>
      </c>
      <c r="BD1069" s="413" t="str">
        <f>IF(G1069="","",VLOOKUP(J1069,中子データ!$B$4:$P$4500,15,FALSE))</f>
        <v/>
      </c>
    </row>
    <row r="1070" spans="1:56" x14ac:dyDescent="0.15">
      <c r="A1070" s="7" t="str">
        <f>IF(G1070="","",VLOOKUP(H1070,マシン名!$B$4:$C$93,2,FALSE))</f>
        <v/>
      </c>
      <c r="B1070" s="7" t="str">
        <f>IF(G1070="","",VLOOKUP(I1070,作業者名!$B$4:$C$100,2,FALSE))</f>
        <v/>
      </c>
      <c r="C1070" s="7" t="str">
        <f>IF(G1070="","",VLOOKUP(J1070,中子データ!$B$4:$H$4500,2,FALSE))</f>
        <v/>
      </c>
      <c r="D1070" s="8" t="str">
        <f>IF(G1070="","",VLOOKUP(J1070,中子データ!$B$4:$H$4500,4,FALSE))</f>
        <v/>
      </c>
      <c r="E1070" s="231" t="str">
        <f t="shared" si="462"/>
        <v/>
      </c>
      <c r="G1070" s="238"/>
      <c r="H1070" s="9"/>
      <c r="I1070" s="9"/>
      <c r="J1070" s="9"/>
      <c r="K1070" s="10"/>
      <c r="L1070" s="10"/>
      <c r="M1070" s="6"/>
      <c r="N1070" s="6">
        <f t="shared" si="463"/>
        <v>0</v>
      </c>
      <c r="O1070" s="250"/>
      <c r="P1070" s="250"/>
      <c r="Q1070" s="250"/>
      <c r="R1070" s="250"/>
      <c r="S1070" s="250"/>
      <c r="T1070" s="250"/>
      <c r="U1070" s="250"/>
      <c r="V1070" s="250"/>
      <c r="W1070" s="250"/>
      <c r="X1070" s="250"/>
      <c r="Y1070" s="250"/>
      <c r="Z1070" s="4"/>
      <c r="AA1070" s="429"/>
      <c r="AB1070" s="457">
        <f t="shared" si="460"/>
        <v>0</v>
      </c>
      <c r="AC1070" s="11"/>
      <c r="AD1070" s="11"/>
      <c r="AE1070" s="11"/>
      <c r="AF1070" s="11"/>
      <c r="AG1070" s="11"/>
      <c r="AH1070" s="11"/>
      <c r="AI1070" s="11"/>
      <c r="AJ1070" s="12"/>
      <c r="AK1070" s="445" t="str">
        <f>IF(G1070="","",VLOOKUP(J1070,中子データ!$B$4:$H$4500,3,FALSE))</f>
        <v/>
      </c>
      <c r="AL1070" s="445" t="str">
        <f>IF(G1070="","",VLOOKUP(J1070,中子データ!$B$4:$H$4500,5,FALSE))</f>
        <v/>
      </c>
      <c r="AM1070" s="445" t="str">
        <f>IF(G1070="","",VLOOKUP(J1070,中子データ!$B$4:$H$4500,6,FALSE))</f>
        <v/>
      </c>
      <c r="AN1070" s="418"/>
      <c r="AO1070" s="419"/>
      <c r="AP1070" s="420"/>
      <c r="AQ1070" s="421"/>
      <c r="AR1070" s="420"/>
      <c r="AS1070" s="436"/>
      <c r="AT1070" s="436"/>
      <c r="AU1070" s="422"/>
      <c r="AV1070" s="11"/>
      <c r="AW1070" s="11"/>
      <c r="AX1070" s="410">
        <f t="shared" si="459"/>
        <v>0</v>
      </c>
      <c r="AY1070" s="411" t="str">
        <f>IF(G1070="","",VLOOKUP(J1070,中子データ!$B$4:$M$5999,10,FALSE))</f>
        <v/>
      </c>
      <c r="AZ1070" s="438" t="str">
        <f>IF(G1070="","",VLOOKUP(J1070,中子データ!$B$4:$M$5999,9,FALSE))</f>
        <v/>
      </c>
      <c r="BA1070" s="412" t="str">
        <f>IF(AQ1070="","",VLOOKUP(AQ1070,作業者名!$B$4:$C$100,2,FALSE))</f>
        <v/>
      </c>
      <c r="BB1070" s="412" t="str">
        <f>IF(AR1070="","",VLOOKUP(AR1070,作業者名!$B$4:$C$100,2,FALSE))</f>
        <v/>
      </c>
      <c r="BC1070" s="412" t="str">
        <f>IF(G1070="","",VLOOKUP(J1070,中子データ!B$4:N$6004,12,FALSE))</f>
        <v/>
      </c>
      <c r="BD1070" s="413" t="str">
        <f>IF(G1070="","",VLOOKUP(J1070,中子データ!$B$4:$P$4500,15,FALSE))</f>
        <v/>
      </c>
    </row>
    <row r="1071" spans="1:56" x14ac:dyDescent="0.15">
      <c r="A1071" s="7" t="str">
        <f>IF(G1071="","",VLOOKUP(H1071,マシン名!$B$4:$C$93,2,FALSE))</f>
        <v/>
      </c>
      <c r="B1071" s="7" t="str">
        <f>IF(G1071="","",VLOOKUP(I1071,作業者名!$B$4:$C$100,2,FALSE))</f>
        <v/>
      </c>
      <c r="C1071" s="7" t="str">
        <f>IF(G1071="","",VLOOKUP(J1071,中子データ!$B$4:$H$4500,2,FALSE))</f>
        <v/>
      </c>
      <c r="D1071" s="8" t="str">
        <f>IF(G1071="","",VLOOKUP(J1071,中子データ!$B$4:$H$4500,4,FALSE))</f>
        <v/>
      </c>
      <c r="E1071" s="231" t="str">
        <f t="shared" si="462"/>
        <v/>
      </c>
      <c r="G1071" s="238"/>
      <c r="H1071" s="9"/>
      <c r="I1071" s="9"/>
      <c r="J1071" s="9"/>
      <c r="K1071" s="10"/>
      <c r="L1071" s="10"/>
      <c r="M1071" s="6"/>
      <c r="N1071" s="6">
        <f t="shared" si="463"/>
        <v>0</v>
      </c>
      <c r="O1071" s="250"/>
      <c r="P1071" s="250"/>
      <c r="Q1071" s="250"/>
      <c r="R1071" s="250"/>
      <c r="S1071" s="250"/>
      <c r="T1071" s="250"/>
      <c r="U1071" s="250"/>
      <c r="V1071" s="250"/>
      <c r="W1071" s="250"/>
      <c r="X1071" s="250"/>
      <c r="Y1071" s="250"/>
      <c r="Z1071" s="4"/>
      <c r="AA1071" s="429"/>
      <c r="AB1071" s="457">
        <f t="shared" si="460"/>
        <v>0</v>
      </c>
      <c r="AC1071" s="11"/>
      <c r="AD1071" s="11"/>
      <c r="AE1071" s="11"/>
      <c r="AF1071" s="11"/>
      <c r="AG1071" s="11"/>
      <c r="AH1071" s="11"/>
      <c r="AI1071" s="11"/>
      <c r="AJ1071" s="12"/>
      <c r="AK1071" s="445" t="str">
        <f>IF(G1071="","",VLOOKUP(J1071,中子データ!$B$4:$H$4500,3,FALSE))</f>
        <v/>
      </c>
      <c r="AL1071" s="445" t="str">
        <f>IF(G1071="","",VLOOKUP(J1071,中子データ!$B$4:$H$4500,5,FALSE))</f>
        <v/>
      </c>
      <c r="AM1071" s="445" t="str">
        <f>IF(G1071="","",VLOOKUP(J1071,中子データ!$B$4:$H$4500,6,FALSE))</f>
        <v/>
      </c>
      <c r="AN1071" s="418"/>
      <c r="AO1071" s="419"/>
      <c r="AP1071" s="420"/>
      <c r="AQ1071" s="421"/>
      <c r="AR1071" s="420"/>
      <c r="AS1071" s="436"/>
      <c r="AT1071" s="436"/>
      <c r="AU1071" s="422"/>
      <c r="AV1071" s="11"/>
      <c r="AW1071" s="11"/>
      <c r="AX1071" s="410">
        <f t="shared" si="459"/>
        <v>0</v>
      </c>
      <c r="AY1071" s="411" t="str">
        <f>IF(G1071="","",VLOOKUP(J1071,中子データ!$B$4:$M$5999,10,FALSE))</f>
        <v/>
      </c>
      <c r="AZ1071" s="438" t="str">
        <f>IF(G1071="","",VLOOKUP(J1071,中子データ!$B$4:$M$5999,9,FALSE))</f>
        <v/>
      </c>
      <c r="BA1071" s="412" t="str">
        <f>IF(AQ1071="","",VLOOKUP(AQ1071,作業者名!$B$4:$C$100,2,FALSE))</f>
        <v/>
      </c>
      <c r="BB1071" s="412" t="str">
        <f>IF(AR1071="","",VLOOKUP(AR1071,作業者名!$B$4:$C$100,2,FALSE))</f>
        <v/>
      </c>
      <c r="BC1071" s="412" t="str">
        <f>IF(G1071="","",VLOOKUP(J1071,中子データ!B$4:N$6004,12,FALSE))</f>
        <v/>
      </c>
      <c r="BD1071" s="413" t="str">
        <f>IF(G1071="","",VLOOKUP(J1071,中子データ!$B$4:$P$4500,15,FALSE))</f>
        <v/>
      </c>
    </row>
    <row r="1072" spans="1:56" x14ac:dyDescent="0.15">
      <c r="A1072" s="7" t="str">
        <f>IF(G1072="","",VLOOKUP(H1072,マシン名!$B$4:$C$93,2,FALSE))</f>
        <v/>
      </c>
      <c r="B1072" s="7" t="str">
        <f>IF(G1072="","",VLOOKUP(I1072,作業者名!$B$4:$C$100,2,FALSE))</f>
        <v/>
      </c>
      <c r="C1072" s="7" t="str">
        <f>IF(G1072="","",VLOOKUP(J1072,中子データ!$B$4:$H$4500,2,FALSE))</f>
        <v/>
      </c>
      <c r="D1072" s="8" t="str">
        <f>IF(G1072="","",VLOOKUP(J1072,中子データ!$B$4:$H$4500,4,FALSE))</f>
        <v/>
      </c>
      <c r="E1072" s="231" t="str">
        <f t="shared" si="462"/>
        <v/>
      </c>
      <c r="G1072" s="238"/>
      <c r="H1072" s="9"/>
      <c r="I1072" s="9"/>
      <c r="J1072" s="9"/>
      <c r="K1072" s="10"/>
      <c r="L1072" s="10"/>
      <c r="M1072" s="6"/>
      <c r="N1072" s="6">
        <f t="shared" si="463"/>
        <v>0</v>
      </c>
      <c r="O1072" s="250"/>
      <c r="P1072" s="250"/>
      <c r="Q1072" s="250"/>
      <c r="R1072" s="250"/>
      <c r="S1072" s="250"/>
      <c r="T1072" s="250"/>
      <c r="U1072" s="250"/>
      <c r="V1072" s="250"/>
      <c r="W1072" s="250"/>
      <c r="X1072" s="250"/>
      <c r="Y1072" s="250"/>
      <c r="Z1072" s="4"/>
      <c r="AA1072" s="429"/>
      <c r="AB1072" s="457">
        <f t="shared" si="460"/>
        <v>0</v>
      </c>
      <c r="AC1072" s="11"/>
      <c r="AD1072" s="11"/>
      <c r="AE1072" s="11"/>
      <c r="AF1072" s="11"/>
      <c r="AG1072" s="11"/>
      <c r="AH1072" s="11"/>
      <c r="AI1072" s="11"/>
      <c r="AJ1072" s="12"/>
      <c r="AK1072" s="445" t="str">
        <f>IF(G1072="","",VLOOKUP(J1072,中子データ!$B$4:$H$4500,3,FALSE))</f>
        <v/>
      </c>
      <c r="AL1072" s="445" t="str">
        <f>IF(G1072="","",VLOOKUP(J1072,中子データ!$B$4:$H$4500,5,FALSE))</f>
        <v/>
      </c>
      <c r="AM1072" s="445" t="str">
        <f>IF(G1072="","",VLOOKUP(J1072,中子データ!$B$4:$H$4500,6,FALSE))</f>
        <v/>
      </c>
      <c r="AN1072" s="418"/>
      <c r="AO1072" s="419"/>
      <c r="AP1072" s="420"/>
      <c r="AQ1072" s="421"/>
      <c r="AR1072" s="420"/>
      <c r="AS1072" s="436"/>
      <c r="AT1072" s="436"/>
      <c r="AU1072" s="422"/>
      <c r="AV1072" s="11"/>
      <c r="AW1072" s="11"/>
      <c r="AX1072" s="410">
        <f t="shared" si="459"/>
        <v>0</v>
      </c>
      <c r="AY1072" s="411" t="str">
        <f>IF(G1072="","",VLOOKUP(J1072,中子データ!$B$4:$M$5999,10,FALSE))</f>
        <v/>
      </c>
      <c r="AZ1072" s="438" t="str">
        <f>IF(G1072="","",VLOOKUP(J1072,中子データ!$B$4:$M$5999,9,FALSE))</f>
        <v/>
      </c>
      <c r="BA1072" s="412" t="str">
        <f>IF(AQ1072="","",VLOOKUP(AQ1072,作業者名!$B$4:$C$100,2,FALSE))</f>
        <v/>
      </c>
      <c r="BB1072" s="412" t="str">
        <f>IF(AR1072="","",VLOOKUP(AR1072,作業者名!$B$4:$C$100,2,FALSE))</f>
        <v/>
      </c>
      <c r="BC1072" s="412" t="str">
        <f>IF(G1072="","",VLOOKUP(J1072,中子データ!B$4:N$6004,12,FALSE))</f>
        <v/>
      </c>
      <c r="BD1072" s="413" t="str">
        <f>IF(G1072="","",VLOOKUP(J1072,中子データ!$B$4:$P$4500,15,FALSE))</f>
        <v/>
      </c>
    </row>
    <row r="1073" spans="1:56" x14ac:dyDescent="0.15">
      <c r="A1073" s="7" t="str">
        <f>IF(G1073="","",VLOOKUP(H1073,マシン名!$B$4:$C$93,2,FALSE))</f>
        <v/>
      </c>
      <c r="B1073" s="7" t="str">
        <f>IF(G1073="","",VLOOKUP(I1073,作業者名!$B$4:$C$100,2,FALSE))</f>
        <v/>
      </c>
      <c r="C1073" s="7" t="str">
        <f>IF(G1073="","",VLOOKUP(J1073,中子データ!$B$4:$H$4500,2,FALSE))</f>
        <v/>
      </c>
      <c r="D1073" s="8" t="str">
        <f>IF(G1073="","",VLOOKUP(J1073,中子データ!$B$4:$H$4500,4,FALSE))</f>
        <v/>
      </c>
      <c r="E1073" s="231" t="str">
        <f t="shared" si="462"/>
        <v/>
      </c>
      <c r="G1073" s="238"/>
      <c r="H1073" s="9"/>
      <c r="I1073" s="9"/>
      <c r="J1073" s="9"/>
      <c r="K1073" s="10"/>
      <c r="L1073" s="10"/>
      <c r="M1073" s="6"/>
      <c r="N1073" s="6">
        <f t="shared" si="463"/>
        <v>0</v>
      </c>
      <c r="O1073" s="250"/>
      <c r="P1073" s="250"/>
      <c r="Q1073" s="250"/>
      <c r="R1073" s="250"/>
      <c r="S1073" s="250"/>
      <c r="T1073" s="250"/>
      <c r="U1073" s="250"/>
      <c r="V1073" s="250"/>
      <c r="W1073" s="250"/>
      <c r="X1073" s="250"/>
      <c r="Y1073" s="250"/>
      <c r="Z1073" s="4"/>
      <c r="AA1073" s="429"/>
      <c r="AB1073" s="457">
        <f t="shared" si="460"/>
        <v>0</v>
      </c>
      <c r="AC1073" s="11"/>
      <c r="AD1073" s="11"/>
      <c r="AE1073" s="11"/>
      <c r="AF1073" s="11"/>
      <c r="AG1073" s="11"/>
      <c r="AH1073" s="11"/>
      <c r="AI1073" s="11"/>
      <c r="AJ1073" s="12"/>
      <c r="AK1073" s="445" t="str">
        <f>IF(G1073="","",VLOOKUP(J1073,中子データ!$B$4:$H$4500,3,FALSE))</f>
        <v/>
      </c>
      <c r="AL1073" s="445" t="str">
        <f>IF(G1073="","",VLOOKUP(J1073,中子データ!$B$4:$H$4500,5,FALSE))</f>
        <v/>
      </c>
      <c r="AM1073" s="445" t="str">
        <f>IF(G1073="","",VLOOKUP(J1073,中子データ!$B$4:$H$4500,6,FALSE))</f>
        <v/>
      </c>
      <c r="AN1073" s="418"/>
      <c r="AO1073" s="419"/>
      <c r="AP1073" s="420"/>
      <c r="AQ1073" s="421"/>
      <c r="AR1073" s="420"/>
      <c r="AS1073" s="436"/>
      <c r="AT1073" s="436"/>
      <c r="AU1073" s="422"/>
      <c r="AV1073" s="11"/>
      <c r="AW1073" s="11"/>
      <c r="AX1073" s="410">
        <f t="shared" si="459"/>
        <v>0</v>
      </c>
      <c r="AY1073" s="411" t="str">
        <f>IF(G1073="","",VLOOKUP(J1073,中子データ!$B$4:$M$5999,10,FALSE))</f>
        <v/>
      </c>
      <c r="AZ1073" s="438" t="str">
        <f>IF(G1073="","",VLOOKUP(J1073,中子データ!$B$4:$M$5999,9,FALSE))</f>
        <v/>
      </c>
      <c r="BA1073" s="412" t="str">
        <f>IF(AQ1073="","",VLOOKUP(AQ1073,作業者名!$B$4:$C$100,2,FALSE))</f>
        <v/>
      </c>
      <c r="BB1073" s="412" t="str">
        <f>IF(AR1073="","",VLOOKUP(AR1073,作業者名!$B$4:$C$100,2,FALSE))</f>
        <v/>
      </c>
      <c r="BC1073" s="412" t="str">
        <f>IF(G1073="","",VLOOKUP(J1073,中子データ!B$4:N$6004,12,FALSE))</f>
        <v/>
      </c>
      <c r="BD1073" s="413" t="str">
        <f>IF(G1073="","",VLOOKUP(J1073,中子データ!$B$4:$P$4500,15,FALSE))</f>
        <v/>
      </c>
    </row>
    <row r="1074" spans="1:56" x14ac:dyDescent="0.15">
      <c r="A1074" s="7" t="str">
        <f>IF(G1074="","",VLOOKUP(H1074,マシン名!$B$4:$C$93,2,FALSE))</f>
        <v/>
      </c>
      <c r="B1074" s="7" t="str">
        <f>IF(G1074="","",VLOOKUP(I1074,作業者名!$B$4:$C$100,2,FALSE))</f>
        <v/>
      </c>
      <c r="C1074" s="7" t="str">
        <f>IF(G1074="","",VLOOKUP(J1074,中子データ!$B$4:$H$4500,2,FALSE))</f>
        <v/>
      </c>
      <c r="D1074" s="8" t="str">
        <f>IF(G1074="","",VLOOKUP(J1074,中子データ!$B$4:$H$4500,4,FALSE))</f>
        <v/>
      </c>
      <c r="E1074" s="231" t="str">
        <f t="shared" si="462"/>
        <v/>
      </c>
      <c r="G1074" s="238"/>
      <c r="H1074" s="9"/>
      <c r="I1074" s="9"/>
      <c r="J1074" s="9"/>
      <c r="K1074" s="10"/>
      <c r="L1074" s="10"/>
      <c r="M1074" s="6"/>
      <c r="N1074" s="6">
        <f t="shared" si="463"/>
        <v>0</v>
      </c>
      <c r="O1074" s="250"/>
      <c r="P1074" s="250"/>
      <c r="Q1074" s="250"/>
      <c r="R1074" s="250"/>
      <c r="S1074" s="250"/>
      <c r="T1074" s="250"/>
      <c r="U1074" s="250"/>
      <c r="V1074" s="250"/>
      <c r="W1074" s="250"/>
      <c r="X1074" s="250"/>
      <c r="Y1074" s="250"/>
      <c r="Z1074" s="4"/>
      <c r="AA1074" s="429"/>
      <c r="AB1074" s="457">
        <f t="shared" si="460"/>
        <v>0</v>
      </c>
      <c r="AC1074" s="11"/>
      <c r="AD1074" s="11"/>
      <c r="AE1074" s="11"/>
      <c r="AF1074" s="11"/>
      <c r="AG1074" s="11"/>
      <c r="AH1074" s="11"/>
      <c r="AI1074" s="11"/>
      <c r="AJ1074" s="12"/>
      <c r="AK1074" s="445" t="str">
        <f>IF(G1074="","",VLOOKUP(J1074,中子データ!$B$4:$H$4500,3,FALSE))</f>
        <v/>
      </c>
      <c r="AL1074" s="445" t="str">
        <f>IF(G1074="","",VLOOKUP(J1074,中子データ!$B$4:$H$4500,5,FALSE))</f>
        <v/>
      </c>
      <c r="AM1074" s="445" t="str">
        <f>IF(G1074="","",VLOOKUP(J1074,中子データ!$B$4:$H$4500,6,FALSE))</f>
        <v/>
      </c>
      <c r="AN1074" s="418"/>
      <c r="AO1074" s="419"/>
      <c r="AP1074" s="420"/>
      <c r="AQ1074" s="421"/>
      <c r="AR1074" s="420"/>
      <c r="AS1074" s="436"/>
      <c r="AT1074" s="436"/>
      <c r="AU1074" s="422"/>
      <c r="AV1074" s="11"/>
      <c r="AW1074" s="11"/>
      <c r="AX1074" s="410">
        <f t="shared" si="459"/>
        <v>0</v>
      </c>
      <c r="AY1074" s="411" t="str">
        <f>IF(G1074="","",VLOOKUP(J1074,中子データ!$B$4:$M$5999,10,FALSE))</f>
        <v/>
      </c>
      <c r="AZ1074" s="438" t="str">
        <f>IF(G1074="","",VLOOKUP(J1074,中子データ!$B$4:$M$5999,9,FALSE))</f>
        <v/>
      </c>
      <c r="BA1074" s="412" t="str">
        <f>IF(AQ1074="","",VLOOKUP(AQ1074,作業者名!$B$4:$C$100,2,FALSE))</f>
        <v/>
      </c>
      <c r="BB1074" s="412" t="str">
        <f>IF(AR1074="","",VLOOKUP(AR1074,作業者名!$B$4:$C$100,2,FALSE))</f>
        <v/>
      </c>
      <c r="BC1074" s="412" t="str">
        <f>IF(G1074="","",VLOOKUP(J1074,中子データ!B$4:N$6004,12,FALSE))</f>
        <v/>
      </c>
      <c r="BD1074" s="413" t="str">
        <f>IF(G1074="","",VLOOKUP(J1074,中子データ!$B$4:$P$4500,15,FALSE))</f>
        <v/>
      </c>
    </row>
    <row r="1075" spans="1:56" x14ac:dyDescent="0.15">
      <c r="A1075" s="7" t="str">
        <f>IF(G1075="","",VLOOKUP(H1075,マシン名!$B$4:$C$93,2,FALSE))</f>
        <v/>
      </c>
      <c r="B1075" s="7" t="str">
        <f>IF(G1075="","",VLOOKUP(I1075,作業者名!$B$4:$C$100,2,FALSE))</f>
        <v/>
      </c>
      <c r="C1075" s="7" t="str">
        <f>IF(G1075="","",VLOOKUP(J1075,中子データ!$B$4:$H$4500,2,FALSE))</f>
        <v/>
      </c>
      <c r="D1075" s="8" t="str">
        <f>IF(G1075="","",VLOOKUP(J1075,中子データ!$B$4:$H$4500,4,FALSE))</f>
        <v/>
      </c>
      <c r="E1075" s="231" t="str">
        <f t="shared" si="462"/>
        <v/>
      </c>
      <c r="G1075" s="238"/>
      <c r="H1075" s="9"/>
      <c r="I1075" s="9"/>
      <c r="J1075" s="9"/>
      <c r="K1075" s="10"/>
      <c r="L1075" s="10"/>
      <c r="M1075" s="6"/>
      <c r="N1075" s="6">
        <f t="shared" si="463"/>
        <v>0</v>
      </c>
      <c r="O1075" s="250"/>
      <c r="P1075" s="250"/>
      <c r="Q1075" s="250"/>
      <c r="R1075" s="250"/>
      <c r="S1075" s="250"/>
      <c r="T1075" s="250"/>
      <c r="U1075" s="250"/>
      <c r="V1075" s="250"/>
      <c r="W1075" s="250"/>
      <c r="X1075" s="250"/>
      <c r="Y1075" s="250"/>
      <c r="Z1075" s="4"/>
      <c r="AA1075" s="429"/>
      <c r="AB1075" s="457">
        <f t="shared" si="460"/>
        <v>0</v>
      </c>
      <c r="AC1075" s="11"/>
      <c r="AD1075" s="11"/>
      <c r="AE1075" s="11"/>
      <c r="AF1075" s="11"/>
      <c r="AG1075" s="11"/>
      <c r="AH1075" s="11"/>
      <c r="AI1075" s="11"/>
      <c r="AJ1075" s="12"/>
      <c r="AK1075" s="445" t="str">
        <f>IF(G1075="","",VLOOKUP(J1075,中子データ!$B$4:$H$4500,3,FALSE))</f>
        <v/>
      </c>
      <c r="AL1075" s="445" t="str">
        <f>IF(G1075="","",VLOOKUP(J1075,中子データ!$B$4:$H$4500,5,FALSE))</f>
        <v/>
      </c>
      <c r="AM1075" s="445" t="str">
        <f>IF(G1075="","",VLOOKUP(J1075,中子データ!$B$4:$H$4500,6,FALSE))</f>
        <v/>
      </c>
      <c r="AN1075" s="418"/>
      <c r="AO1075" s="419"/>
      <c r="AP1075" s="420"/>
      <c r="AQ1075" s="421"/>
      <c r="AR1075" s="420"/>
      <c r="AS1075" s="436"/>
      <c r="AT1075" s="436"/>
      <c r="AU1075" s="422"/>
      <c r="AV1075" s="11"/>
      <c r="AW1075" s="11"/>
      <c r="AX1075" s="410">
        <f t="shared" si="459"/>
        <v>0</v>
      </c>
      <c r="AY1075" s="411" t="str">
        <f>IF(G1075="","",VLOOKUP(J1075,中子データ!$B$4:$M$5999,10,FALSE))</f>
        <v/>
      </c>
      <c r="AZ1075" s="438" t="str">
        <f>IF(G1075="","",VLOOKUP(J1075,中子データ!$B$4:$M$5999,9,FALSE))</f>
        <v/>
      </c>
      <c r="BA1075" s="412" t="str">
        <f>IF(AQ1075="","",VLOOKUP(AQ1075,作業者名!$B$4:$C$100,2,FALSE))</f>
        <v/>
      </c>
      <c r="BB1075" s="412" t="str">
        <f>IF(AR1075="","",VLOOKUP(AR1075,作業者名!$B$4:$C$100,2,FALSE))</f>
        <v/>
      </c>
      <c r="BC1075" s="412" t="str">
        <f>IF(G1075="","",VLOOKUP(J1075,中子データ!B$4:N$6004,12,FALSE))</f>
        <v/>
      </c>
      <c r="BD1075" s="413" t="str">
        <f>IF(G1075="","",VLOOKUP(J1075,中子データ!$B$4:$P$4500,15,FALSE))</f>
        <v/>
      </c>
    </row>
    <row r="1076" spans="1:56" x14ac:dyDescent="0.15">
      <c r="A1076" s="7" t="str">
        <f>IF(G1076="","",VLOOKUP(H1076,マシン名!$B$4:$C$93,2,FALSE))</f>
        <v/>
      </c>
      <c r="B1076" s="7" t="str">
        <f>IF(G1076="","",VLOOKUP(I1076,作業者名!$B$4:$C$100,2,FALSE))</f>
        <v/>
      </c>
      <c r="C1076" s="7" t="str">
        <f>IF(G1076="","",VLOOKUP(J1076,中子データ!$B$4:$H$4500,2,FALSE))</f>
        <v/>
      </c>
      <c r="D1076" s="8" t="str">
        <f>IF(G1076="","",VLOOKUP(J1076,中子データ!$B$4:$H$4500,4,FALSE))</f>
        <v/>
      </c>
      <c r="E1076" s="231" t="str">
        <f t="shared" si="462"/>
        <v/>
      </c>
      <c r="G1076" s="238"/>
      <c r="H1076" s="9"/>
      <c r="I1076" s="9"/>
      <c r="J1076" s="9"/>
      <c r="K1076" s="10"/>
      <c r="L1076" s="10"/>
      <c r="M1076" s="6"/>
      <c r="N1076" s="6">
        <f t="shared" si="463"/>
        <v>0</v>
      </c>
      <c r="O1076" s="250"/>
      <c r="P1076" s="250"/>
      <c r="Q1076" s="250"/>
      <c r="R1076" s="250"/>
      <c r="S1076" s="250"/>
      <c r="T1076" s="250"/>
      <c r="U1076" s="250"/>
      <c r="V1076" s="250"/>
      <c r="W1076" s="250"/>
      <c r="X1076" s="250"/>
      <c r="Y1076" s="250"/>
      <c r="Z1076" s="4"/>
      <c r="AA1076" s="429"/>
      <c r="AB1076" s="457">
        <f t="shared" si="460"/>
        <v>0</v>
      </c>
      <c r="AC1076" s="11"/>
      <c r="AD1076" s="11"/>
      <c r="AE1076" s="11"/>
      <c r="AF1076" s="11"/>
      <c r="AG1076" s="11"/>
      <c r="AH1076" s="11"/>
      <c r="AI1076" s="11"/>
      <c r="AJ1076" s="12"/>
      <c r="AK1076" s="445" t="str">
        <f>IF(G1076="","",VLOOKUP(J1076,中子データ!$B$4:$H$4500,3,FALSE))</f>
        <v/>
      </c>
      <c r="AL1076" s="445" t="str">
        <f>IF(G1076="","",VLOOKUP(J1076,中子データ!$B$4:$H$4500,5,FALSE))</f>
        <v/>
      </c>
      <c r="AM1076" s="445" t="str">
        <f>IF(G1076="","",VLOOKUP(J1076,中子データ!$B$4:$H$4500,6,FALSE))</f>
        <v/>
      </c>
      <c r="AN1076" s="418"/>
      <c r="AO1076" s="419"/>
      <c r="AP1076" s="420"/>
      <c r="AQ1076" s="421"/>
      <c r="AR1076" s="420"/>
      <c r="AS1076" s="436"/>
      <c r="AT1076" s="436"/>
      <c r="AU1076" s="422"/>
      <c r="AV1076" s="11"/>
      <c r="AW1076" s="11"/>
      <c r="AX1076" s="410">
        <f t="shared" si="459"/>
        <v>0</v>
      </c>
      <c r="AY1076" s="411" t="str">
        <f>IF(G1076="","",VLOOKUP(J1076,中子データ!$B$4:$M$5999,10,FALSE))</f>
        <v/>
      </c>
      <c r="AZ1076" s="438" t="str">
        <f>IF(G1076="","",VLOOKUP(J1076,中子データ!$B$4:$M$5999,9,FALSE))</f>
        <v/>
      </c>
      <c r="BA1076" s="412" t="str">
        <f>IF(AQ1076="","",VLOOKUP(AQ1076,作業者名!$B$4:$C$100,2,FALSE))</f>
        <v/>
      </c>
      <c r="BB1076" s="412" t="str">
        <f>IF(AR1076="","",VLOOKUP(AR1076,作業者名!$B$4:$C$100,2,FALSE))</f>
        <v/>
      </c>
      <c r="BC1076" s="412" t="str">
        <f>IF(G1076="","",VLOOKUP(J1076,中子データ!B$4:N$6004,12,FALSE))</f>
        <v/>
      </c>
      <c r="BD1076" s="413" t="str">
        <f>IF(G1076="","",VLOOKUP(J1076,中子データ!$B$4:$P$4500,15,FALSE))</f>
        <v/>
      </c>
    </row>
    <row r="1077" spans="1:56" x14ac:dyDescent="0.15">
      <c r="A1077" s="7" t="str">
        <f>IF(G1077="","",VLOOKUP(H1077,マシン名!$B$4:$C$93,2,FALSE))</f>
        <v/>
      </c>
      <c r="B1077" s="7" t="str">
        <f>IF(G1077="","",VLOOKUP(I1077,作業者名!$B$4:$C$100,2,FALSE))</f>
        <v/>
      </c>
      <c r="C1077" s="7" t="str">
        <f>IF(G1077="","",VLOOKUP(J1077,中子データ!$B$4:$H$4500,2,FALSE))</f>
        <v/>
      </c>
      <c r="D1077" s="8" t="str">
        <f>IF(G1077="","",VLOOKUP(J1077,中子データ!$B$4:$H$4500,4,FALSE))</f>
        <v/>
      </c>
      <c r="E1077" s="231" t="str">
        <f t="shared" si="462"/>
        <v/>
      </c>
      <c r="G1077" s="238"/>
      <c r="H1077" s="9"/>
      <c r="I1077" s="9"/>
      <c r="J1077" s="9"/>
      <c r="K1077" s="10"/>
      <c r="L1077" s="10"/>
      <c r="M1077" s="6"/>
      <c r="N1077" s="6">
        <f t="shared" si="463"/>
        <v>0</v>
      </c>
      <c r="O1077" s="250"/>
      <c r="P1077" s="250"/>
      <c r="Q1077" s="250"/>
      <c r="R1077" s="250"/>
      <c r="S1077" s="250"/>
      <c r="T1077" s="250"/>
      <c r="U1077" s="250"/>
      <c r="V1077" s="250"/>
      <c r="W1077" s="250"/>
      <c r="X1077" s="250"/>
      <c r="Y1077" s="250"/>
      <c r="Z1077" s="4"/>
      <c r="AA1077" s="429"/>
      <c r="AB1077" s="457">
        <f t="shared" si="460"/>
        <v>0</v>
      </c>
      <c r="AC1077" s="11"/>
      <c r="AD1077" s="11"/>
      <c r="AE1077" s="11"/>
      <c r="AF1077" s="11"/>
      <c r="AG1077" s="11"/>
      <c r="AH1077" s="11"/>
      <c r="AI1077" s="11"/>
      <c r="AJ1077" s="12"/>
      <c r="AK1077" s="445" t="str">
        <f>IF(G1077="","",VLOOKUP(J1077,中子データ!$B$4:$H$4500,3,FALSE))</f>
        <v/>
      </c>
      <c r="AL1077" s="445" t="str">
        <f>IF(G1077="","",VLOOKUP(J1077,中子データ!$B$4:$H$4500,5,FALSE))</f>
        <v/>
      </c>
      <c r="AM1077" s="445" t="str">
        <f>IF(G1077="","",VLOOKUP(J1077,中子データ!$B$4:$H$4500,6,FALSE))</f>
        <v/>
      </c>
      <c r="AN1077" s="418"/>
      <c r="AO1077" s="419"/>
      <c r="AP1077" s="420"/>
      <c r="AQ1077" s="421"/>
      <c r="AR1077" s="420"/>
      <c r="AS1077" s="436"/>
      <c r="AT1077" s="436"/>
      <c r="AU1077" s="422"/>
      <c r="AV1077" s="11"/>
      <c r="AW1077" s="11"/>
      <c r="AX1077" s="410">
        <f t="shared" si="459"/>
        <v>0</v>
      </c>
      <c r="AY1077" s="411" t="str">
        <f>IF(G1077="","",VLOOKUP(J1077,中子データ!$B$4:$M$5999,10,FALSE))</f>
        <v/>
      </c>
      <c r="AZ1077" s="438" t="str">
        <f>IF(G1077="","",VLOOKUP(J1077,中子データ!$B$4:$M$5999,9,FALSE))</f>
        <v/>
      </c>
      <c r="BA1077" s="412" t="str">
        <f>IF(AQ1077="","",VLOOKUP(AQ1077,作業者名!$B$4:$C$100,2,FALSE))</f>
        <v/>
      </c>
      <c r="BB1077" s="412" t="str">
        <f>IF(AR1077="","",VLOOKUP(AR1077,作業者名!$B$4:$C$100,2,FALSE))</f>
        <v/>
      </c>
      <c r="BC1077" s="412" t="str">
        <f>IF(G1077="","",VLOOKUP(J1077,中子データ!B$4:N$6004,12,FALSE))</f>
        <v/>
      </c>
      <c r="BD1077" s="413" t="str">
        <f>IF(G1077="","",VLOOKUP(J1077,中子データ!$B$4:$P$4500,15,FALSE))</f>
        <v/>
      </c>
    </row>
    <row r="1078" spans="1:56" x14ac:dyDescent="0.15">
      <c r="A1078" s="7" t="str">
        <f>IF(G1078="","",VLOOKUP(H1078,マシン名!$B$4:$C$93,2,FALSE))</f>
        <v/>
      </c>
      <c r="B1078" s="7" t="str">
        <f>IF(G1078="","",VLOOKUP(I1078,作業者名!$B$4:$C$100,2,FALSE))</f>
        <v/>
      </c>
      <c r="C1078" s="7" t="str">
        <f>IF(G1078="","",VLOOKUP(J1078,中子データ!$B$4:$H$4500,2,FALSE))</f>
        <v/>
      </c>
      <c r="D1078" s="8" t="str">
        <f>IF(G1078="","",VLOOKUP(J1078,中子データ!$B$4:$H$4500,4,FALSE))</f>
        <v/>
      </c>
      <c r="E1078" s="231" t="str">
        <f t="shared" si="462"/>
        <v/>
      </c>
      <c r="G1078" s="238"/>
      <c r="H1078" s="9"/>
      <c r="I1078" s="9"/>
      <c r="J1078" s="9"/>
      <c r="K1078" s="10"/>
      <c r="L1078" s="10"/>
      <c r="M1078" s="6"/>
      <c r="N1078" s="6">
        <f t="shared" si="463"/>
        <v>0</v>
      </c>
      <c r="O1078" s="250"/>
      <c r="P1078" s="250"/>
      <c r="Q1078" s="250"/>
      <c r="R1078" s="250"/>
      <c r="S1078" s="250"/>
      <c r="T1078" s="250"/>
      <c r="U1078" s="250"/>
      <c r="V1078" s="250"/>
      <c r="W1078" s="250"/>
      <c r="X1078" s="250"/>
      <c r="Y1078" s="250"/>
      <c r="Z1078" s="4"/>
      <c r="AA1078" s="429"/>
      <c r="AB1078" s="457">
        <f t="shared" si="460"/>
        <v>0</v>
      </c>
      <c r="AC1078" s="11"/>
      <c r="AD1078" s="11"/>
      <c r="AE1078" s="11"/>
      <c r="AF1078" s="11"/>
      <c r="AG1078" s="11"/>
      <c r="AH1078" s="11"/>
      <c r="AI1078" s="11"/>
      <c r="AJ1078" s="12"/>
      <c r="AK1078" s="445" t="str">
        <f>IF(G1078="","",VLOOKUP(J1078,中子データ!$B$4:$H$4500,3,FALSE))</f>
        <v/>
      </c>
      <c r="AL1078" s="445" t="str">
        <f>IF(G1078="","",VLOOKUP(J1078,中子データ!$B$4:$H$4500,5,FALSE))</f>
        <v/>
      </c>
      <c r="AM1078" s="445" t="str">
        <f>IF(G1078="","",VLOOKUP(J1078,中子データ!$B$4:$H$4500,6,FALSE))</f>
        <v/>
      </c>
      <c r="AN1078" s="418"/>
      <c r="AO1078" s="419"/>
      <c r="AP1078" s="420"/>
      <c r="AQ1078" s="421"/>
      <c r="AR1078" s="420"/>
      <c r="AS1078" s="436"/>
      <c r="AT1078" s="436"/>
      <c r="AU1078" s="422"/>
      <c r="AV1078" s="11"/>
      <c r="AW1078" s="11"/>
      <c r="AX1078" s="410">
        <f t="shared" si="459"/>
        <v>0</v>
      </c>
      <c r="AY1078" s="411" t="str">
        <f>IF(G1078="","",VLOOKUP(J1078,中子データ!$B$4:$M$5999,10,FALSE))</f>
        <v/>
      </c>
      <c r="AZ1078" s="438" t="str">
        <f>IF(G1078="","",VLOOKUP(J1078,中子データ!$B$4:$M$5999,9,FALSE))</f>
        <v/>
      </c>
      <c r="BA1078" s="412" t="str">
        <f>IF(AQ1078="","",VLOOKUP(AQ1078,作業者名!$B$4:$C$100,2,FALSE))</f>
        <v/>
      </c>
      <c r="BB1078" s="412" t="str">
        <f>IF(AR1078="","",VLOOKUP(AR1078,作業者名!$B$4:$C$100,2,FALSE))</f>
        <v/>
      </c>
      <c r="BC1078" s="412" t="str">
        <f>IF(G1078="","",VLOOKUP(J1078,中子データ!B$4:N$6004,12,FALSE))</f>
        <v/>
      </c>
      <c r="BD1078" s="413" t="str">
        <f>IF(G1078="","",VLOOKUP(J1078,中子データ!$B$4:$P$4500,15,FALSE))</f>
        <v/>
      </c>
    </row>
    <row r="1079" spans="1:56" x14ac:dyDescent="0.15">
      <c r="A1079" s="7" t="str">
        <f>IF(G1079="","",VLOOKUP(H1079,マシン名!$B$4:$C$93,2,FALSE))</f>
        <v/>
      </c>
      <c r="B1079" s="7" t="str">
        <f>IF(G1079="","",VLOOKUP(I1079,作業者名!$B$4:$C$100,2,FALSE))</f>
        <v/>
      </c>
      <c r="C1079" s="7" t="str">
        <f>IF(G1079="","",VLOOKUP(J1079,中子データ!$B$4:$H$4500,2,FALSE))</f>
        <v/>
      </c>
      <c r="D1079" s="8" t="str">
        <f>IF(G1079="","",VLOOKUP(J1079,中子データ!$B$4:$H$4500,4,FALSE))</f>
        <v/>
      </c>
      <c r="E1079" s="231" t="str">
        <f t="shared" si="462"/>
        <v/>
      </c>
      <c r="G1079" s="238"/>
      <c r="H1079" s="9"/>
      <c r="I1079" s="9"/>
      <c r="J1079" s="9"/>
      <c r="K1079" s="10"/>
      <c r="L1079" s="10"/>
      <c r="M1079" s="6"/>
      <c r="N1079" s="6">
        <f t="shared" si="463"/>
        <v>0</v>
      </c>
      <c r="O1079" s="250"/>
      <c r="P1079" s="250"/>
      <c r="Q1079" s="250"/>
      <c r="R1079" s="250"/>
      <c r="S1079" s="250"/>
      <c r="T1079" s="250"/>
      <c r="U1079" s="250"/>
      <c r="V1079" s="250"/>
      <c r="W1079" s="250"/>
      <c r="X1079" s="250"/>
      <c r="Y1079" s="250"/>
      <c r="Z1079" s="4"/>
      <c r="AA1079" s="429"/>
      <c r="AB1079" s="457">
        <f t="shared" si="460"/>
        <v>0</v>
      </c>
      <c r="AC1079" s="11"/>
      <c r="AD1079" s="11"/>
      <c r="AE1079" s="11"/>
      <c r="AF1079" s="11"/>
      <c r="AG1079" s="11"/>
      <c r="AH1079" s="11"/>
      <c r="AI1079" s="11"/>
      <c r="AJ1079" s="12"/>
      <c r="AK1079" s="445" t="str">
        <f>IF(G1079="","",VLOOKUP(J1079,中子データ!$B$4:$H$4500,3,FALSE))</f>
        <v/>
      </c>
      <c r="AL1079" s="445" t="str">
        <f>IF(G1079="","",VLOOKUP(J1079,中子データ!$B$4:$H$4500,5,FALSE))</f>
        <v/>
      </c>
      <c r="AM1079" s="445" t="str">
        <f>IF(G1079="","",VLOOKUP(J1079,中子データ!$B$4:$H$4500,6,FALSE))</f>
        <v/>
      </c>
      <c r="AN1079" s="418"/>
      <c r="AO1079" s="419"/>
      <c r="AP1079" s="420"/>
      <c r="AQ1079" s="421"/>
      <c r="AR1079" s="420"/>
      <c r="AS1079" s="436"/>
      <c r="AT1079" s="436"/>
      <c r="AU1079" s="422"/>
      <c r="AV1079" s="11"/>
      <c r="AW1079" s="11"/>
      <c r="AX1079" s="410">
        <f t="shared" si="459"/>
        <v>0</v>
      </c>
      <c r="AY1079" s="411" t="str">
        <f>IF(G1079="","",VLOOKUP(J1079,中子データ!$B$4:$M$5999,10,FALSE))</f>
        <v/>
      </c>
      <c r="AZ1079" s="438" t="str">
        <f>IF(G1079="","",VLOOKUP(J1079,中子データ!$B$4:$M$5999,9,FALSE))</f>
        <v/>
      </c>
      <c r="BA1079" s="412" t="str">
        <f>IF(AQ1079="","",VLOOKUP(AQ1079,作業者名!$B$4:$C$100,2,FALSE))</f>
        <v/>
      </c>
      <c r="BB1079" s="412" t="str">
        <f>IF(AR1079="","",VLOOKUP(AR1079,作業者名!$B$4:$C$100,2,FALSE))</f>
        <v/>
      </c>
      <c r="BC1079" s="412" t="str">
        <f>IF(G1079="","",VLOOKUP(J1079,中子データ!B$4:N$6004,12,FALSE))</f>
        <v/>
      </c>
      <c r="BD1079" s="413" t="str">
        <f>IF(G1079="","",VLOOKUP(J1079,中子データ!$B$4:$P$4500,15,FALSE))</f>
        <v/>
      </c>
    </row>
    <row r="1080" spans="1:56" x14ac:dyDescent="0.15">
      <c r="A1080" s="7" t="str">
        <f>IF(G1080="","",VLOOKUP(H1080,マシン名!$B$4:$C$93,2,FALSE))</f>
        <v/>
      </c>
      <c r="B1080" s="7" t="str">
        <f>IF(G1080="","",VLOOKUP(I1080,作業者名!$B$4:$C$100,2,FALSE))</f>
        <v/>
      </c>
      <c r="C1080" s="7" t="str">
        <f>IF(G1080="","",VLOOKUP(J1080,中子データ!$B$4:$H$4500,2,FALSE))</f>
        <v/>
      </c>
      <c r="D1080" s="8" t="str">
        <f>IF(G1080="","",VLOOKUP(J1080,中子データ!$B$4:$H$4500,4,FALSE))</f>
        <v/>
      </c>
      <c r="E1080" s="231" t="str">
        <f t="shared" si="462"/>
        <v/>
      </c>
      <c r="G1080" s="238"/>
      <c r="H1080" s="9"/>
      <c r="I1080" s="9"/>
      <c r="J1080" s="9"/>
      <c r="K1080" s="10"/>
      <c r="L1080" s="10"/>
      <c r="M1080" s="6"/>
      <c r="N1080" s="6">
        <f t="shared" si="463"/>
        <v>0</v>
      </c>
      <c r="O1080" s="250"/>
      <c r="P1080" s="250"/>
      <c r="Q1080" s="250"/>
      <c r="R1080" s="250"/>
      <c r="S1080" s="250"/>
      <c r="T1080" s="250"/>
      <c r="U1080" s="250"/>
      <c r="V1080" s="250"/>
      <c r="W1080" s="250"/>
      <c r="X1080" s="250"/>
      <c r="Y1080" s="250"/>
      <c r="Z1080" s="4"/>
      <c r="AA1080" s="429"/>
      <c r="AB1080" s="457">
        <f t="shared" si="460"/>
        <v>0</v>
      </c>
      <c r="AC1080" s="11"/>
      <c r="AD1080" s="11"/>
      <c r="AE1080" s="11"/>
      <c r="AF1080" s="11"/>
      <c r="AG1080" s="11"/>
      <c r="AH1080" s="11"/>
      <c r="AI1080" s="11"/>
      <c r="AJ1080" s="12"/>
      <c r="AK1080" s="445" t="str">
        <f>IF(G1080="","",VLOOKUP(J1080,中子データ!$B$4:$H$4500,3,FALSE))</f>
        <v/>
      </c>
      <c r="AL1080" s="445" t="str">
        <f>IF(G1080="","",VLOOKUP(J1080,中子データ!$B$4:$H$4500,5,FALSE))</f>
        <v/>
      </c>
      <c r="AM1080" s="445" t="str">
        <f>IF(G1080="","",VLOOKUP(J1080,中子データ!$B$4:$H$4500,6,FALSE))</f>
        <v/>
      </c>
      <c r="AN1080" s="418"/>
      <c r="AO1080" s="419"/>
      <c r="AP1080" s="420"/>
      <c r="AQ1080" s="421"/>
      <c r="AR1080" s="420"/>
      <c r="AS1080" s="436"/>
      <c r="AT1080" s="436"/>
      <c r="AU1080" s="422"/>
      <c r="AV1080" s="11"/>
      <c r="AW1080" s="11"/>
      <c r="AX1080" s="410">
        <f t="shared" si="459"/>
        <v>0</v>
      </c>
      <c r="AY1080" s="411" t="str">
        <f>IF(G1080="","",VLOOKUP(J1080,中子データ!$B$4:$M$5999,10,FALSE))</f>
        <v/>
      </c>
      <c r="AZ1080" s="438" t="str">
        <f>IF(G1080="","",VLOOKUP(J1080,中子データ!$B$4:$M$5999,9,FALSE))</f>
        <v/>
      </c>
      <c r="BA1080" s="412" t="str">
        <f>IF(AQ1080="","",VLOOKUP(AQ1080,作業者名!$B$4:$C$100,2,FALSE))</f>
        <v/>
      </c>
      <c r="BB1080" s="412" t="str">
        <f>IF(AR1080="","",VLOOKUP(AR1080,作業者名!$B$4:$C$100,2,FALSE))</f>
        <v/>
      </c>
      <c r="BC1080" s="412" t="str">
        <f>IF(G1080="","",VLOOKUP(J1080,中子データ!B$4:N$6004,12,FALSE))</f>
        <v/>
      </c>
      <c r="BD1080" s="413" t="str">
        <f>IF(G1080="","",VLOOKUP(J1080,中子データ!$B$4:$P$4500,15,FALSE))</f>
        <v/>
      </c>
    </row>
    <row r="1081" spans="1:56" x14ac:dyDescent="0.15">
      <c r="A1081" s="7" t="str">
        <f>IF(G1081="","",VLOOKUP(H1081,マシン名!$B$4:$C$93,2,FALSE))</f>
        <v/>
      </c>
      <c r="B1081" s="7" t="str">
        <f>IF(G1081="","",VLOOKUP(I1081,作業者名!$B$4:$C$100,2,FALSE))</f>
        <v/>
      </c>
      <c r="C1081" s="7" t="str">
        <f>IF(G1081="","",VLOOKUP(J1081,中子データ!$B$4:$H$4500,2,FALSE))</f>
        <v/>
      </c>
      <c r="D1081" s="8" t="str">
        <f>IF(G1081="","",VLOOKUP(J1081,中子データ!$B$4:$H$4500,4,FALSE))</f>
        <v/>
      </c>
      <c r="E1081" s="231" t="str">
        <f t="shared" si="462"/>
        <v/>
      </c>
      <c r="G1081" s="238"/>
      <c r="H1081" s="9"/>
      <c r="I1081" s="9"/>
      <c r="J1081" s="9"/>
      <c r="K1081" s="10"/>
      <c r="L1081" s="10"/>
      <c r="M1081" s="6"/>
      <c r="N1081" s="6">
        <f t="shared" si="463"/>
        <v>0</v>
      </c>
      <c r="O1081" s="250"/>
      <c r="P1081" s="250"/>
      <c r="Q1081" s="250"/>
      <c r="R1081" s="250"/>
      <c r="S1081" s="250"/>
      <c r="T1081" s="250"/>
      <c r="U1081" s="250"/>
      <c r="V1081" s="250"/>
      <c r="W1081" s="250"/>
      <c r="X1081" s="250"/>
      <c r="Y1081" s="250"/>
      <c r="Z1081" s="4"/>
      <c r="AA1081" s="429"/>
      <c r="AB1081" s="457">
        <f t="shared" si="460"/>
        <v>0</v>
      </c>
      <c r="AC1081" s="11"/>
      <c r="AD1081" s="11"/>
      <c r="AE1081" s="11"/>
      <c r="AF1081" s="11"/>
      <c r="AG1081" s="11"/>
      <c r="AH1081" s="11"/>
      <c r="AI1081" s="11"/>
      <c r="AJ1081" s="12"/>
      <c r="AK1081" s="445" t="str">
        <f>IF(G1081="","",VLOOKUP(J1081,中子データ!$B$4:$H$4500,3,FALSE))</f>
        <v/>
      </c>
      <c r="AL1081" s="445" t="str">
        <f>IF(G1081="","",VLOOKUP(J1081,中子データ!$B$4:$H$4500,5,FALSE))</f>
        <v/>
      </c>
      <c r="AM1081" s="445" t="str">
        <f>IF(G1081="","",VLOOKUP(J1081,中子データ!$B$4:$H$4500,6,FALSE))</f>
        <v/>
      </c>
      <c r="AN1081" s="418"/>
      <c r="AO1081" s="419"/>
      <c r="AP1081" s="420"/>
      <c r="AQ1081" s="421"/>
      <c r="AR1081" s="420"/>
      <c r="AS1081" s="436"/>
      <c r="AT1081" s="436"/>
      <c r="AU1081" s="422"/>
      <c r="AV1081" s="11"/>
      <c r="AW1081" s="11"/>
      <c r="AX1081" s="410">
        <f t="shared" si="459"/>
        <v>0</v>
      </c>
      <c r="AY1081" s="411" t="str">
        <f>IF(G1081="","",VLOOKUP(J1081,中子データ!$B$4:$M$5999,10,FALSE))</f>
        <v/>
      </c>
      <c r="AZ1081" s="438" t="str">
        <f>IF(G1081="","",VLOOKUP(J1081,中子データ!$B$4:$M$5999,9,FALSE))</f>
        <v/>
      </c>
      <c r="BA1081" s="412" t="str">
        <f>IF(AQ1081="","",VLOOKUP(AQ1081,作業者名!$B$4:$C$100,2,FALSE))</f>
        <v/>
      </c>
      <c r="BB1081" s="412" t="str">
        <f>IF(AR1081="","",VLOOKUP(AR1081,作業者名!$B$4:$C$100,2,FALSE))</f>
        <v/>
      </c>
      <c r="BC1081" s="412" t="str">
        <f>IF(G1081="","",VLOOKUP(J1081,中子データ!B$4:N$6004,12,FALSE))</f>
        <v/>
      </c>
      <c r="BD1081" s="413" t="str">
        <f>IF(G1081="","",VLOOKUP(J1081,中子データ!$B$4:$P$4500,15,FALSE))</f>
        <v/>
      </c>
    </row>
    <row r="1082" spans="1:56" x14ac:dyDescent="0.15">
      <c r="A1082" s="7" t="str">
        <f>IF(G1082="","",VLOOKUP(H1082,マシン名!$B$4:$C$93,2,FALSE))</f>
        <v/>
      </c>
      <c r="B1082" s="7" t="str">
        <f>IF(G1082="","",VLOOKUP(I1082,作業者名!$B$4:$C$100,2,FALSE))</f>
        <v/>
      </c>
      <c r="C1082" s="7" t="str">
        <f>IF(G1082="","",VLOOKUP(J1082,中子データ!$B$4:$H$4500,2,FALSE))</f>
        <v/>
      </c>
      <c r="D1082" s="8" t="str">
        <f>IF(G1082="","",VLOOKUP(J1082,中子データ!$B$4:$H$4500,4,FALSE))</f>
        <v/>
      </c>
      <c r="E1082" s="231" t="str">
        <f t="shared" si="462"/>
        <v/>
      </c>
      <c r="G1082" s="238"/>
      <c r="H1082" s="9"/>
      <c r="I1082" s="9"/>
      <c r="J1082" s="9"/>
      <c r="K1082" s="10"/>
      <c r="L1082" s="10"/>
      <c r="M1082" s="6"/>
      <c r="N1082" s="6">
        <f t="shared" si="463"/>
        <v>0</v>
      </c>
      <c r="O1082" s="250"/>
      <c r="P1082" s="250"/>
      <c r="Q1082" s="250"/>
      <c r="R1082" s="250"/>
      <c r="S1082" s="250"/>
      <c r="T1082" s="250"/>
      <c r="U1082" s="250"/>
      <c r="V1082" s="250"/>
      <c r="W1082" s="250"/>
      <c r="X1082" s="250"/>
      <c r="Y1082" s="250"/>
      <c r="Z1082" s="4"/>
      <c r="AA1082" s="429"/>
      <c r="AB1082" s="457">
        <f t="shared" si="460"/>
        <v>0</v>
      </c>
      <c r="AC1082" s="11"/>
      <c r="AD1082" s="11"/>
      <c r="AE1082" s="11"/>
      <c r="AF1082" s="11"/>
      <c r="AG1082" s="11"/>
      <c r="AH1082" s="11"/>
      <c r="AI1082" s="11"/>
      <c r="AJ1082" s="12"/>
      <c r="AK1082" s="445" t="str">
        <f>IF(G1082="","",VLOOKUP(J1082,中子データ!$B$4:$H$4500,3,FALSE))</f>
        <v/>
      </c>
      <c r="AL1082" s="445" t="str">
        <f>IF(G1082="","",VLOOKUP(J1082,中子データ!$B$4:$H$4500,5,FALSE))</f>
        <v/>
      </c>
      <c r="AM1082" s="445" t="str">
        <f>IF(G1082="","",VLOOKUP(J1082,中子データ!$B$4:$H$4500,6,FALSE))</f>
        <v/>
      </c>
      <c r="AN1082" s="418"/>
      <c r="AO1082" s="419"/>
      <c r="AP1082" s="420"/>
      <c r="AQ1082" s="421"/>
      <c r="AR1082" s="420"/>
      <c r="AS1082" s="436"/>
      <c r="AT1082" s="436"/>
      <c r="AU1082" s="422"/>
      <c r="AV1082" s="11"/>
      <c r="AW1082" s="11"/>
      <c r="AX1082" s="410">
        <f t="shared" si="459"/>
        <v>0</v>
      </c>
      <c r="AY1082" s="411" t="str">
        <f>IF(G1082="","",VLOOKUP(J1082,中子データ!$B$4:$M$5999,10,FALSE))</f>
        <v/>
      </c>
      <c r="AZ1082" s="438" t="str">
        <f>IF(G1082="","",VLOOKUP(J1082,中子データ!$B$4:$M$5999,9,FALSE))</f>
        <v/>
      </c>
      <c r="BA1082" s="412" t="str">
        <f>IF(AQ1082="","",VLOOKUP(AQ1082,作業者名!$B$4:$C$100,2,FALSE))</f>
        <v/>
      </c>
      <c r="BB1082" s="412" t="str">
        <f>IF(AR1082="","",VLOOKUP(AR1082,作業者名!$B$4:$C$100,2,FALSE))</f>
        <v/>
      </c>
      <c r="BC1082" s="412" t="str">
        <f>IF(G1082="","",VLOOKUP(J1082,中子データ!B$4:N$6004,12,FALSE))</f>
        <v/>
      </c>
      <c r="BD1082" s="413" t="str">
        <f>IF(G1082="","",VLOOKUP(J1082,中子データ!$B$4:$P$4500,15,FALSE))</f>
        <v/>
      </c>
    </row>
    <row r="1083" spans="1:56" x14ac:dyDescent="0.15">
      <c r="A1083" s="7" t="str">
        <f>IF(G1083="","",VLOOKUP(H1083,マシン名!$B$4:$C$93,2,FALSE))</f>
        <v/>
      </c>
      <c r="B1083" s="7" t="str">
        <f>IF(G1083="","",VLOOKUP(I1083,作業者名!$B$4:$C$100,2,FALSE))</f>
        <v/>
      </c>
      <c r="C1083" s="7" t="str">
        <f>IF(G1083="","",VLOOKUP(J1083,中子データ!$B$4:$H$4500,2,FALSE))</f>
        <v/>
      </c>
      <c r="D1083" s="8" t="str">
        <f>IF(G1083="","",VLOOKUP(J1083,中子データ!$B$4:$H$4500,4,FALSE))</f>
        <v/>
      </c>
      <c r="E1083" s="231" t="str">
        <f t="shared" si="462"/>
        <v/>
      </c>
      <c r="G1083" s="238"/>
      <c r="H1083" s="247"/>
      <c r="I1083" s="9"/>
      <c r="J1083" s="245"/>
      <c r="K1083" s="10"/>
      <c r="L1083" s="10"/>
      <c r="M1083" s="6"/>
      <c r="N1083" s="6">
        <f t="shared" si="463"/>
        <v>0</v>
      </c>
      <c r="O1083" s="250"/>
      <c r="P1083" s="250"/>
      <c r="Q1083" s="250"/>
      <c r="R1083" s="250"/>
      <c r="S1083" s="250"/>
      <c r="T1083" s="250"/>
      <c r="U1083" s="250"/>
      <c r="V1083" s="250"/>
      <c r="W1083" s="250"/>
      <c r="X1083" s="250"/>
      <c r="Y1083" s="250"/>
      <c r="Z1083" s="4"/>
      <c r="AA1083" s="429"/>
      <c r="AB1083" s="457">
        <f t="shared" si="460"/>
        <v>0</v>
      </c>
      <c r="AC1083" s="11"/>
      <c r="AD1083" s="11"/>
      <c r="AE1083" s="11"/>
      <c r="AF1083" s="11"/>
      <c r="AG1083" s="11"/>
      <c r="AH1083" s="11"/>
      <c r="AI1083" s="11"/>
      <c r="AJ1083" s="12"/>
      <c r="AK1083" s="445" t="str">
        <f>IF(G1083="","",VLOOKUP(J1083,中子データ!$B$4:$H$4500,3,FALSE))</f>
        <v/>
      </c>
      <c r="AL1083" s="445" t="str">
        <f>IF(G1083="","",VLOOKUP(J1083,中子データ!$B$4:$H$4500,5,FALSE))</f>
        <v/>
      </c>
      <c r="AM1083" s="445" t="str">
        <f>IF(G1083="","",VLOOKUP(J1083,中子データ!$B$4:$H$4500,6,FALSE))</f>
        <v/>
      </c>
      <c r="AN1083" s="418"/>
      <c r="AO1083" s="419"/>
      <c r="AP1083" s="420"/>
      <c r="AQ1083" s="421"/>
      <c r="AR1083" s="420"/>
      <c r="AS1083" s="436"/>
      <c r="AT1083" s="436"/>
      <c r="AU1083" s="422"/>
      <c r="AV1083" s="11"/>
      <c r="AW1083" s="11"/>
      <c r="AX1083" s="410">
        <f t="shared" si="459"/>
        <v>0</v>
      </c>
      <c r="AY1083" s="411" t="str">
        <f>IF(G1083="","",VLOOKUP(J1083,中子データ!$B$4:$M$5999,10,FALSE))</f>
        <v/>
      </c>
      <c r="AZ1083" s="438" t="str">
        <f>IF(G1083="","",VLOOKUP(J1083,中子データ!$B$4:$M$5999,9,FALSE))</f>
        <v/>
      </c>
      <c r="BA1083" s="412" t="str">
        <f>IF(AQ1083="","",VLOOKUP(AQ1083,作業者名!$B$4:$C$100,2,FALSE))</f>
        <v/>
      </c>
      <c r="BB1083" s="412" t="str">
        <f>IF(AR1083="","",VLOOKUP(AR1083,作業者名!$B$4:$C$100,2,FALSE))</f>
        <v/>
      </c>
      <c r="BC1083" s="412" t="str">
        <f>IF(G1083="","",VLOOKUP(J1083,中子データ!B$4:N$6004,12,FALSE))</f>
        <v/>
      </c>
      <c r="BD1083" s="413" t="str">
        <f>IF(G1083="","",VLOOKUP(J1083,中子データ!$B$4:$P$4500,15,FALSE))</f>
        <v/>
      </c>
    </row>
    <row r="1084" spans="1:56" x14ac:dyDescent="0.15">
      <c r="A1084" s="7" t="str">
        <f>IF(G1084="","",VLOOKUP(H1084,マシン名!$B$4:$C$93,2,FALSE))</f>
        <v/>
      </c>
      <c r="B1084" s="7" t="str">
        <f>IF(G1084="","",VLOOKUP(I1084,作業者名!$B$4:$C$100,2,FALSE))</f>
        <v/>
      </c>
      <c r="C1084" s="7" t="str">
        <f>IF(G1084="","",VLOOKUP(J1084,中子データ!$B$4:$H$4500,2,FALSE))</f>
        <v/>
      </c>
      <c r="D1084" s="8" t="str">
        <f>IF(G1084="","",VLOOKUP(J1084,中子データ!$B$4:$H$4500,4,FALSE))</f>
        <v/>
      </c>
      <c r="E1084" s="231" t="str">
        <f t="shared" si="462"/>
        <v/>
      </c>
      <c r="G1084" s="238"/>
      <c r="H1084" s="247"/>
      <c r="I1084" s="9"/>
      <c r="J1084" s="245"/>
      <c r="K1084" s="10"/>
      <c r="L1084" s="10"/>
      <c r="M1084" s="6"/>
      <c r="N1084" s="6">
        <f t="shared" si="463"/>
        <v>0</v>
      </c>
      <c r="O1084" s="250"/>
      <c r="P1084" s="250"/>
      <c r="Q1084" s="250"/>
      <c r="R1084" s="250"/>
      <c r="S1084" s="250"/>
      <c r="T1084" s="250"/>
      <c r="U1084" s="250"/>
      <c r="V1084" s="250"/>
      <c r="W1084" s="250"/>
      <c r="X1084" s="250"/>
      <c r="Y1084" s="250"/>
      <c r="Z1084" s="4"/>
      <c r="AA1084" s="429"/>
      <c r="AB1084" s="457">
        <f t="shared" si="460"/>
        <v>0</v>
      </c>
      <c r="AC1084" s="11"/>
      <c r="AD1084" s="11"/>
      <c r="AE1084" s="11"/>
      <c r="AF1084" s="11"/>
      <c r="AG1084" s="11"/>
      <c r="AH1084" s="11"/>
      <c r="AI1084" s="11"/>
      <c r="AJ1084" s="12"/>
      <c r="AK1084" s="445" t="str">
        <f>IF(G1084="","",VLOOKUP(J1084,中子データ!$B$4:$H$4500,3,FALSE))</f>
        <v/>
      </c>
      <c r="AL1084" s="445" t="str">
        <f>IF(G1084="","",VLOOKUP(J1084,中子データ!$B$4:$H$4500,5,FALSE))</f>
        <v/>
      </c>
      <c r="AM1084" s="445" t="str">
        <f>IF(G1084="","",VLOOKUP(J1084,中子データ!$B$4:$H$4500,6,FALSE))</f>
        <v/>
      </c>
      <c r="AN1084" s="418"/>
      <c r="AO1084" s="419"/>
      <c r="AP1084" s="420"/>
      <c r="AQ1084" s="421"/>
      <c r="AR1084" s="420"/>
      <c r="AS1084" s="436"/>
      <c r="AT1084" s="436"/>
      <c r="AU1084" s="422"/>
      <c r="AV1084" s="11"/>
      <c r="AW1084" s="11"/>
      <c r="AX1084" s="410">
        <f t="shared" si="459"/>
        <v>0</v>
      </c>
      <c r="AY1084" s="411" t="str">
        <f>IF(G1084="","",VLOOKUP(J1084,中子データ!$B$4:$M$5999,10,FALSE))</f>
        <v/>
      </c>
      <c r="AZ1084" s="438" t="str">
        <f>IF(G1084="","",VLOOKUP(J1084,中子データ!$B$4:$M$5999,9,FALSE))</f>
        <v/>
      </c>
      <c r="BA1084" s="412" t="str">
        <f>IF(AQ1084="","",VLOOKUP(AQ1084,作業者名!$B$4:$C$100,2,FALSE))</f>
        <v/>
      </c>
      <c r="BB1084" s="412" t="str">
        <f>IF(AR1084="","",VLOOKUP(AR1084,作業者名!$B$4:$C$100,2,FALSE))</f>
        <v/>
      </c>
      <c r="BC1084" s="412" t="str">
        <f>IF(G1084="","",VLOOKUP(J1084,中子データ!B$4:N$6004,12,FALSE))</f>
        <v/>
      </c>
      <c r="BD1084" s="413" t="str">
        <f>IF(G1084="","",VLOOKUP(J1084,中子データ!$B$4:$P$4500,15,FALSE))</f>
        <v/>
      </c>
    </row>
    <row r="1085" spans="1:56" x14ac:dyDescent="0.15">
      <c r="A1085" s="7" t="str">
        <f>IF(G1085="","",VLOOKUP(H1085,マシン名!$B$4:$C$93,2,FALSE))</f>
        <v/>
      </c>
      <c r="B1085" s="7" t="str">
        <f>IF(G1085="","",VLOOKUP(I1085,作業者名!$B$4:$C$100,2,FALSE))</f>
        <v/>
      </c>
      <c r="C1085" s="7" t="str">
        <f>IF(G1085="","",VLOOKUP(J1085,中子データ!$B$4:$H$4500,2,FALSE))</f>
        <v/>
      </c>
      <c r="D1085" s="8" t="str">
        <f>IF(G1085="","",VLOOKUP(J1085,中子データ!$B$4:$H$4500,4,FALSE))</f>
        <v/>
      </c>
      <c r="E1085" s="231" t="str">
        <f t="shared" si="462"/>
        <v/>
      </c>
      <c r="G1085" s="238"/>
      <c r="H1085" s="9"/>
      <c r="I1085" s="9"/>
      <c r="J1085" s="9"/>
      <c r="K1085" s="10"/>
      <c r="L1085" s="10"/>
      <c r="M1085" s="6"/>
      <c r="N1085" s="6">
        <f t="shared" si="463"/>
        <v>0</v>
      </c>
      <c r="O1085" s="250"/>
      <c r="P1085" s="250"/>
      <c r="Q1085" s="250"/>
      <c r="R1085" s="250"/>
      <c r="S1085" s="250"/>
      <c r="T1085" s="250"/>
      <c r="U1085" s="250"/>
      <c r="V1085" s="250"/>
      <c r="W1085" s="250"/>
      <c r="X1085" s="250"/>
      <c r="Y1085" s="250"/>
      <c r="Z1085" s="4"/>
      <c r="AA1085" s="429"/>
      <c r="AB1085" s="457">
        <f t="shared" si="460"/>
        <v>0</v>
      </c>
      <c r="AC1085" s="11"/>
      <c r="AD1085" s="11"/>
      <c r="AE1085" s="11"/>
      <c r="AF1085" s="11"/>
      <c r="AG1085" s="11"/>
      <c r="AH1085" s="11"/>
      <c r="AI1085" s="11"/>
      <c r="AJ1085" s="12"/>
      <c r="AK1085" s="445" t="str">
        <f>IF(G1085="","",VLOOKUP(J1085,中子データ!$B$4:$H$4500,3,FALSE))</f>
        <v/>
      </c>
      <c r="AL1085" s="445" t="str">
        <f>IF(G1085="","",VLOOKUP(J1085,中子データ!$B$4:$H$4500,5,FALSE))</f>
        <v/>
      </c>
      <c r="AM1085" s="445" t="str">
        <f>IF(G1085="","",VLOOKUP(J1085,中子データ!$B$4:$H$4500,6,FALSE))</f>
        <v/>
      </c>
      <c r="AN1085" s="418"/>
      <c r="AO1085" s="419"/>
      <c r="AP1085" s="420"/>
      <c r="AQ1085" s="421"/>
      <c r="AR1085" s="420"/>
      <c r="AS1085" s="436"/>
      <c r="AT1085" s="436"/>
      <c r="AU1085" s="422"/>
      <c r="AV1085" s="11"/>
      <c r="AW1085" s="11"/>
      <c r="AX1085" s="410">
        <f t="shared" si="459"/>
        <v>0</v>
      </c>
      <c r="AY1085" s="411" t="str">
        <f>IF(G1085="","",VLOOKUP(J1085,中子データ!$B$4:$M$5999,10,FALSE))</f>
        <v/>
      </c>
      <c r="AZ1085" s="438" t="str">
        <f>IF(G1085="","",VLOOKUP(J1085,中子データ!$B$4:$M$5999,9,FALSE))</f>
        <v/>
      </c>
      <c r="BA1085" s="412" t="str">
        <f>IF(AQ1085="","",VLOOKUP(AQ1085,作業者名!$B$4:$C$100,2,FALSE))</f>
        <v/>
      </c>
      <c r="BB1085" s="412" t="str">
        <f>IF(AR1085="","",VLOOKUP(AR1085,作業者名!$B$4:$C$100,2,FALSE))</f>
        <v/>
      </c>
      <c r="BC1085" s="412" t="str">
        <f>IF(G1085="","",VLOOKUP(J1085,中子データ!B$4:N$6004,12,FALSE))</f>
        <v/>
      </c>
      <c r="BD1085" s="413" t="str">
        <f>IF(G1085="","",VLOOKUP(J1085,中子データ!$B$4:$P$4500,15,FALSE))</f>
        <v/>
      </c>
    </row>
    <row r="1086" spans="1:56" x14ac:dyDescent="0.15">
      <c r="A1086" s="7" t="str">
        <f>IF(G1086="","",VLOOKUP(H1086,マシン名!$B$4:$C$93,2,FALSE))</f>
        <v/>
      </c>
      <c r="B1086" s="7" t="str">
        <f>IF(G1086="","",VLOOKUP(I1086,作業者名!$B$4:$C$100,2,FALSE))</f>
        <v/>
      </c>
      <c r="C1086" s="7" t="str">
        <f>IF(G1086="","",VLOOKUP(J1086,中子データ!$B$4:$H$4500,2,FALSE))</f>
        <v/>
      </c>
      <c r="D1086" s="8" t="str">
        <f>IF(G1086="","",VLOOKUP(J1086,中子データ!$B$4:$H$4500,4,FALSE))</f>
        <v/>
      </c>
      <c r="E1086" s="231" t="str">
        <f t="shared" si="462"/>
        <v/>
      </c>
      <c r="G1086" s="238"/>
      <c r="H1086" s="9"/>
      <c r="I1086" s="9"/>
      <c r="J1086" s="9"/>
      <c r="K1086" s="10"/>
      <c r="L1086" s="10"/>
      <c r="M1086" s="6"/>
      <c r="N1086" s="6">
        <f t="shared" si="463"/>
        <v>0</v>
      </c>
      <c r="O1086" s="250"/>
      <c r="P1086" s="250"/>
      <c r="Q1086" s="250"/>
      <c r="R1086" s="250"/>
      <c r="S1086" s="250"/>
      <c r="T1086" s="250"/>
      <c r="U1086" s="250"/>
      <c r="V1086" s="250"/>
      <c r="W1086" s="250"/>
      <c r="X1086" s="250"/>
      <c r="Y1086" s="250"/>
      <c r="Z1086" s="4"/>
      <c r="AA1086" s="429"/>
      <c r="AB1086" s="457">
        <f t="shared" si="460"/>
        <v>0</v>
      </c>
      <c r="AC1086" s="11"/>
      <c r="AD1086" s="11"/>
      <c r="AE1086" s="11"/>
      <c r="AF1086" s="11"/>
      <c r="AG1086" s="11"/>
      <c r="AH1086" s="11"/>
      <c r="AI1086" s="11"/>
      <c r="AJ1086" s="12"/>
      <c r="AK1086" s="445" t="str">
        <f>IF(G1086="","",VLOOKUP(J1086,中子データ!$B$4:$H$4500,3,FALSE))</f>
        <v/>
      </c>
      <c r="AL1086" s="445" t="str">
        <f>IF(G1086="","",VLOOKUP(J1086,中子データ!$B$4:$H$4500,5,FALSE))</f>
        <v/>
      </c>
      <c r="AM1086" s="445" t="str">
        <f>IF(G1086="","",VLOOKUP(J1086,中子データ!$B$4:$H$4500,6,FALSE))</f>
        <v/>
      </c>
      <c r="AN1086" s="418"/>
      <c r="AO1086" s="419"/>
      <c r="AP1086" s="420"/>
      <c r="AQ1086" s="421"/>
      <c r="AR1086" s="420"/>
      <c r="AS1086" s="436"/>
      <c r="AT1086" s="436"/>
      <c r="AU1086" s="422"/>
      <c r="AV1086" s="11"/>
      <c r="AW1086" s="11"/>
      <c r="AX1086" s="410">
        <f t="shared" si="459"/>
        <v>0</v>
      </c>
      <c r="AY1086" s="411" t="str">
        <f>IF(G1086="","",VLOOKUP(J1086,中子データ!$B$4:$M$5999,10,FALSE))</f>
        <v/>
      </c>
      <c r="AZ1086" s="438" t="str">
        <f>IF(G1086="","",VLOOKUP(J1086,中子データ!$B$4:$M$5999,9,FALSE))</f>
        <v/>
      </c>
      <c r="BA1086" s="412" t="str">
        <f>IF(AQ1086="","",VLOOKUP(AQ1086,作業者名!$B$4:$C$100,2,FALSE))</f>
        <v/>
      </c>
      <c r="BB1086" s="412" t="str">
        <f>IF(AR1086="","",VLOOKUP(AR1086,作業者名!$B$4:$C$100,2,FALSE))</f>
        <v/>
      </c>
      <c r="BC1086" s="412" t="str">
        <f>IF(G1086="","",VLOOKUP(J1086,中子データ!B$4:N$6004,12,FALSE))</f>
        <v/>
      </c>
      <c r="BD1086" s="413" t="str">
        <f>IF(G1086="","",VLOOKUP(J1086,中子データ!$B$4:$P$4500,15,FALSE))</f>
        <v/>
      </c>
    </row>
    <row r="1087" spans="1:56" x14ac:dyDescent="0.15">
      <c r="A1087" s="7" t="str">
        <f>IF(G1087="","",VLOOKUP(H1087,マシン名!$B$4:$C$93,2,FALSE))</f>
        <v/>
      </c>
      <c r="B1087" s="7" t="str">
        <f>IF(G1087="","",VLOOKUP(I1087,作業者名!$B$4:$C$100,2,FALSE))</f>
        <v/>
      </c>
      <c r="C1087" s="7" t="str">
        <f>IF(G1087="","",VLOOKUP(J1087,中子データ!$B$4:$H$4500,2,FALSE))</f>
        <v/>
      </c>
      <c r="D1087" s="8" t="str">
        <f>IF(G1087="","",VLOOKUP(J1087,中子データ!$B$4:$H$4500,4,FALSE))</f>
        <v/>
      </c>
      <c r="E1087" s="231" t="str">
        <f t="shared" si="462"/>
        <v/>
      </c>
      <c r="G1087" s="238"/>
      <c r="H1087" s="9"/>
      <c r="I1087" s="9"/>
      <c r="J1087" s="9"/>
      <c r="K1087" s="10"/>
      <c r="L1087" s="10"/>
      <c r="M1087" s="6"/>
      <c r="N1087" s="6">
        <f t="shared" si="463"/>
        <v>0</v>
      </c>
      <c r="O1087" s="250"/>
      <c r="P1087" s="250"/>
      <c r="Q1087" s="250"/>
      <c r="R1087" s="250"/>
      <c r="S1087" s="250"/>
      <c r="T1087" s="250"/>
      <c r="U1087" s="250"/>
      <c r="V1087" s="250"/>
      <c r="W1087" s="250"/>
      <c r="X1087" s="250"/>
      <c r="Y1087" s="250"/>
      <c r="Z1087" s="4"/>
      <c r="AA1087" s="429"/>
      <c r="AB1087" s="457">
        <f t="shared" si="460"/>
        <v>0</v>
      </c>
      <c r="AC1087" s="11"/>
      <c r="AD1087" s="11"/>
      <c r="AE1087" s="11"/>
      <c r="AF1087" s="11"/>
      <c r="AG1087" s="11"/>
      <c r="AH1087" s="11"/>
      <c r="AI1087" s="11"/>
      <c r="AJ1087" s="12"/>
      <c r="AK1087" s="445" t="str">
        <f>IF(G1087="","",VLOOKUP(J1087,中子データ!$B$4:$H$4500,3,FALSE))</f>
        <v/>
      </c>
      <c r="AL1087" s="445" t="str">
        <f>IF(G1087="","",VLOOKUP(J1087,中子データ!$B$4:$H$4500,5,FALSE))</f>
        <v/>
      </c>
      <c r="AM1087" s="445" t="str">
        <f>IF(G1087="","",VLOOKUP(J1087,中子データ!$B$4:$H$4500,6,FALSE))</f>
        <v/>
      </c>
      <c r="AN1087" s="418"/>
      <c r="AO1087" s="419"/>
      <c r="AP1087" s="420"/>
      <c r="AQ1087" s="421"/>
      <c r="AR1087" s="420"/>
      <c r="AS1087" s="436"/>
      <c r="AT1087" s="436"/>
      <c r="AU1087" s="422"/>
      <c r="AV1087" s="11"/>
      <c r="AW1087" s="11"/>
      <c r="AX1087" s="410">
        <f t="shared" ref="AX1087:AX1150" si="464">L1087-O1087-P1087-Q1087-R1087--S1087-T1087-U1087-V1087-W1087-X1087-Y1087-Z1087</f>
        <v>0</v>
      </c>
      <c r="AY1087" s="411" t="str">
        <f>IF(G1087="","",VLOOKUP(J1087,中子データ!$B$4:$M$5999,10,FALSE))</f>
        <v/>
      </c>
      <c r="AZ1087" s="438" t="str">
        <f>IF(G1087="","",VLOOKUP(J1087,中子データ!$B$4:$M$5999,9,FALSE))</f>
        <v/>
      </c>
      <c r="BA1087" s="412" t="str">
        <f>IF(AQ1087="","",VLOOKUP(AQ1087,作業者名!$B$4:$C$100,2,FALSE))</f>
        <v/>
      </c>
      <c r="BB1087" s="412" t="str">
        <f>IF(AR1087="","",VLOOKUP(AR1087,作業者名!$B$4:$C$100,2,FALSE))</f>
        <v/>
      </c>
      <c r="BC1087" s="412" t="str">
        <f>IF(G1087="","",VLOOKUP(J1087,中子データ!B$4:N$6004,12,FALSE))</f>
        <v/>
      </c>
      <c r="BD1087" s="413" t="str">
        <f>IF(G1087="","",VLOOKUP(J1087,中子データ!$B$4:$P$4500,15,FALSE))</f>
        <v/>
      </c>
    </row>
    <row r="1088" spans="1:56" x14ac:dyDescent="0.15">
      <c r="A1088" s="7" t="str">
        <f>IF(G1088="","",VLOOKUP(H1088,マシン名!$B$4:$C$93,2,FALSE))</f>
        <v/>
      </c>
      <c r="B1088" s="7" t="str">
        <f>IF(G1088="","",VLOOKUP(I1088,作業者名!$B$4:$C$100,2,FALSE))</f>
        <v/>
      </c>
      <c r="C1088" s="7" t="str">
        <f>IF(G1088="","",VLOOKUP(J1088,中子データ!$B$4:$H$4500,2,FALSE))</f>
        <v/>
      </c>
      <c r="D1088" s="8" t="str">
        <f>IF(G1088="","",VLOOKUP(J1088,中子データ!$B$4:$H$4500,4,FALSE))</f>
        <v/>
      </c>
      <c r="E1088" s="231" t="str">
        <f t="shared" si="462"/>
        <v/>
      </c>
      <c r="G1088" s="238"/>
      <c r="H1088" s="247"/>
      <c r="I1088" s="9"/>
      <c r="J1088" s="245"/>
      <c r="K1088" s="10"/>
      <c r="L1088" s="10"/>
      <c r="M1088" s="6"/>
      <c r="N1088" s="6">
        <f t="shared" si="463"/>
        <v>0</v>
      </c>
      <c r="O1088" s="250"/>
      <c r="P1088" s="250"/>
      <c r="Q1088" s="250"/>
      <c r="R1088" s="250"/>
      <c r="S1088" s="250"/>
      <c r="T1088" s="250"/>
      <c r="U1088" s="250"/>
      <c r="V1088" s="250"/>
      <c r="W1088" s="250"/>
      <c r="X1088" s="250"/>
      <c r="Y1088" s="250"/>
      <c r="Z1088" s="4"/>
      <c r="AA1088" s="429"/>
      <c r="AB1088" s="457">
        <f t="shared" si="460"/>
        <v>0</v>
      </c>
      <c r="AC1088" s="11"/>
      <c r="AD1088" s="11"/>
      <c r="AE1088" s="11"/>
      <c r="AF1088" s="11"/>
      <c r="AG1088" s="11"/>
      <c r="AH1088" s="11"/>
      <c r="AI1088" s="11"/>
      <c r="AJ1088" s="12"/>
      <c r="AK1088" s="445" t="str">
        <f>IF(G1088="","",VLOOKUP(J1088,中子データ!$B$4:$H$4500,3,FALSE))</f>
        <v/>
      </c>
      <c r="AL1088" s="445" t="str">
        <f>IF(G1088="","",VLOOKUP(J1088,中子データ!$B$4:$H$4500,5,FALSE))</f>
        <v/>
      </c>
      <c r="AM1088" s="445" t="str">
        <f>IF(G1088="","",VLOOKUP(J1088,中子データ!$B$4:$H$4500,6,FALSE))</f>
        <v/>
      </c>
      <c r="AN1088" s="418"/>
      <c r="AO1088" s="419"/>
      <c r="AP1088" s="420"/>
      <c r="AQ1088" s="421"/>
      <c r="AR1088" s="420"/>
      <c r="AS1088" s="436"/>
      <c r="AT1088" s="436"/>
      <c r="AU1088" s="422"/>
      <c r="AV1088" s="11"/>
      <c r="AW1088" s="11"/>
      <c r="AX1088" s="410">
        <f t="shared" si="464"/>
        <v>0</v>
      </c>
      <c r="AY1088" s="411" t="str">
        <f>IF(G1088="","",VLOOKUP(J1088,中子データ!$B$4:$M$5999,10,FALSE))</f>
        <v/>
      </c>
      <c r="AZ1088" s="438" t="str">
        <f>IF(G1088="","",VLOOKUP(J1088,中子データ!$B$4:$M$5999,9,FALSE))</f>
        <v/>
      </c>
      <c r="BA1088" s="412" t="str">
        <f>IF(AQ1088="","",VLOOKUP(AQ1088,作業者名!$B$4:$C$100,2,FALSE))</f>
        <v/>
      </c>
      <c r="BB1088" s="412" t="str">
        <f>IF(AR1088="","",VLOOKUP(AR1088,作業者名!$B$4:$C$100,2,FALSE))</f>
        <v/>
      </c>
      <c r="BC1088" s="412" t="str">
        <f>IF(G1088="","",VLOOKUP(J1088,中子データ!B$4:N$6004,12,FALSE))</f>
        <v/>
      </c>
      <c r="BD1088" s="413" t="str">
        <f>IF(G1088="","",VLOOKUP(J1088,中子データ!$B$4:$P$4500,15,FALSE))</f>
        <v/>
      </c>
    </row>
    <row r="1089" spans="1:56" x14ac:dyDescent="0.15">
      <c r="A1089" s="7" t="str">
        <f>IF(G1089="","",VLOOKUP(H1089,マシン名!$B$4:$C$93,2,FALSE))</f>
        <v/>
      </c>
      <c r="B1089" s="7" t="str">
        <f>IF(G1089="","",VLOOKUP(I1089,作業者名!$B$4:$C$100,2,FALSE))</f>
        <v/>
      </c>
      <c r="C1089" s="7" t="str">
        <f>IF(G1089="","",VLOOKUP(J1089,中子データ!$B$4:$H$4500,2,FALSE))</f>
        <v/>
      </c>
      <c r="D1089" s="8" t="str">
        <f>IF(G1089="","",VLOOKUP(J1089,中子データ!$B$4:$H$4500,4,FALSE))</f>
        <v/>
      </c>
      <c r="E1089" s="231" t="str">
        <f t="shared" si="462"/>
        <v/>
      </c>
      <c r="G1089" s="238"/>
      <c r="H1089" s="9"/>
      <c r="I1089" s="9"/>
      <c r="J1089" s="9"/>
      <c r="K1089" s="10"/>
      <c r="L1089" s="10"/>
      <c r="M1089" s="6"/>
      <c r="N1089" s="6">
        <f t="shared" si="463"/>
        <v>0</v>
      </c>
      <c r="O1089" s="250"/>
      <c r="P1089" s="250"/>
      <c r="Q1089" s="250"/>
      <c r="R1089" s="250"/>
      <c r="S1089" s="250"/>
      <c r="T1089" s="250"/>
      <c r="U1089" s="250"/>
      <c r="V1089" s="250"/>
      <c r="W1089" s="250"/>
      <c r="X1089" s="250"/>
      <c r="Y1089" s="250"/>
      <c r="Z1089" s="4"/>
      <c r="AA1089" s="429"/>
      <c r="AB1089" s="457">
        <f t="shared" si="460"/>
        <v>0</v>
      </c>
      <c r="AC1089" s="11"/>
      <c r="AD1089" s="11"/>
      <c r="AE1089" s="11"/>
      <c r="AF1089" s="11"/>
      <c r="AG1089" s="11"/>
      <c r="AH1089" s="11"/>
      <c r="AI1089" s="11"/>
      <c r="AJ1089" s="12"/>
      <c r="AK1089" s="445" t="str">
        <f>IF(G1089="","",VLOOKUP(J1089,中子データ!$B$4:$H$4500,3,FALSE))</f>
        <v/>
      </c>
      <c r="AL1089" s="445" t="str">
        <f>IF(G1089="","",VLOOKUP(J1089,中子データ!$B$4:$H$4500,5,FALSE))</f>
        <v/>
      </c>
      <c r="AM1089" s="445" t="str">
        <f>IF(G1089="","",VLOOKUP(J1089,中子データ!$B$4:$H$4500,6,FALSE))</f>
        <v/>
      </c>
      <c r="AN1089" s="418"/>
      <c r="AO1089" s="419"/>
      <c r="AP1089" s="420"/>
      <c r="AQ1089" s="421"/>
      <c r="AR1089" s="420"/>
      <c r="AS1089" s="436"/>
      <c r="AT1089" s="436"/>
      <c r="AU1089" s="422"/>
      <c r="AV1089" s="11"/>
      <c r="AW1089" s="11"/>
      <c r="AX1089" s="410">
        <f t="shared" si="464"/>
        <v>0</v>
      </c>
      <c r="AY1089" s="411" t="str">
        <f>IF(G1089="","",VLOOKUP(J1089,中子データ!$B$4:$M$5999,10,FALSE))</f>
        <v/>
      </c>
      <c r="AZ1089" s="438" t="str">
        <f>IF(G1089="","",VLOOKUP(J1089,中子データ!$B$4:$M$5999,9,FALSE))</f>
        <v/>
      </c>
      <c r="BA1089" s="412" t="str">
        <f>IF(AQ1089="","",VLOOKUP(AQ1089,作業者名!$B$4:$C$100,2,FALSE))</f>
        <v/>
      </c>
      <c r="BB1089" s="412" t="str">
        <f>IF(AR1089="","",VLOOKUP(AR1089,作業者名!$B$4:$C$100,2,FALSE))</f>
        <v/>
      </c>
      <c r="BC1089" s="412" t="str">
        <f>IF(G1089="","",VLOOKUP(J1089,中子データ!B$4:N$6004,12,FALSE))</f>
        <v/>
      </c>
      <c r="BD1089" s="413" t="str">
        <f>IF(G1089="","",VLOOKUP(J1089,中子データ!$B$4:$P$4500,15,FALSE))</f>
        <v/>
      </c>
    </row>
    <row r="1090" spans="1:56" x14ac:dyDescent="0.15">
      <c r="A1090" s="7" t="str">
        <f>IF(G1090="","",VLOOKUP(H1090,マシン名!$B$4:$C$93,2,FALSE))</f>
        <v/>
      </c>
      <c r="B1090" s="7" t="str">
        <f>IF(G1090="","",VLOOKUP(I1090,作業者名!$B$4:$C$100,2,FALSE))</f>
        <v/>
      </c>
      <c r="C1090" s="7" t="str">
        <f>IF(G1090="","",VLOOKUP(J1090,中子データ!$B$4:$H$4500,2,FALSE))</f>
        <v/>
      </c>
      <c r="D1090" s="8" t="str">
        <f>IF(G1090="","",VLOOKUP(J1090,中子データ!$B$4:$H$4500,4,FALSE))</f>
        <v/>
      </c>
      <c r="E1090" s="231" t="str">
        <f t="shared" si="462"/>
        <v/>
      </c>
      <c r="G1090" s="238"/>
      <c r="H1090" s="9"/>
      <c r="I1090" s="9"/>
      <c r="J1090" s="9"/>
      <c r="K1090" s="10"/>
      <c r="L1090" s="10"/>
      <c r="M1090" s="6"/>
      <c r="N1090" s="6">
        <f t="shared" si="463"/>
        <v>0</v>
      </c>
      <c r="O1090" s="250"/>
      <c r="P1090" s="250"/>
      <c r="Q1090" s="250"/>
      <c r="R1090" s="250"/>
      <c r="S1090" s="250"/>
      <c r="T1090" s="250"/>
      <c r="U1090" s="250"/>
      <c r="V1090" s="250"/>
      <c r="W1090" s="250"/>
      <c r="X1090" s="250"/>
      <c r="Y1090" s="250"/>
      <c r="Z1090" s="4"/>
      <c r="AA1090" s="429"/>
      <c r="AB1090" s="457">
        <f t="shared" si="460"/>
        <v>0</v>
      </c>
      <c r="AC1090" s="11"/>
      <c r="AD1090" s="11"/>
      <c r="AE1090" s="11"/>
      <c r="AF1090" s="11"/>
      <c r="AG1090" s="11"/>
      <c r="AH1090" s="11"/>
      <c r="AI1090" s="11"/>
      <c r="AJ1090" s="12"/>
      <c r="AK1090" s="445" t="str">
        <f>IF(G1090="","",VLOOKUP(J1090,中子データ!$B$4:$H$4500,3,FALSE))</f>
        <v/>
      </c>
      <c r="AL1090" s="445" t="str">
        <f>IF(G1090="","",VLOOKUP(J1090,中子データ!$B$4:$H$4500,5,FALSE))</f>
        <v/>
      </c>
      <c r="AM1090" s="445" t="str">
        <f>IF(G1090="","",VLOOKUP(J1090,中子データ!$B$4:$H$4500,6,FALSE))</f>
        <v/>
      </c>
      <c r="AN1090" s="418"/>
      <c r="AO1090" s="419"/>
      <c r="AP1090" s="420"/>
      <c r="AQ1090" s="421"/>
      <c r="AR1090" s="420"/>
      <c r="AS1090" s="436"/>
      <c r="AT1090" s="436"/>
      <c r="AU1090" s="422"/>
      <c r="AV1090" s="11"/>
      <c r="AW1090" s="11"/>
      <c r="AX1090" s="410">
        <f t="shared" si="464"/>
        <v>0</v>
      </c>
      <c r="AY1090" s="411" t="str">
        <f>IF(G1090="","",VLOOKUP(J1090,中子データ!$B$4:$M$5999,10,FALSE))</f>
        <v/>
      </c>
      <c r="AZ1090" s="438" t="str">
        <f>IF(G1090="","",VLOOKUP(J1090,中子データ!$B$4:$M$5999,9,FALSE))</f>
        <v/>
      </c>
      <c r="BA1090" s="412" t="str">
        <f>IF(AQ1090="","",VLOOKUP(AQ1090,作業者名!$B$4:$C$100,2,FALSE))</f>
        <v/>
      </c>
      <c r="BB1090" s="412" t="str">
        <f>IF(AR1090="","",VLOOKUP(AR1090,作業者名!$B$4:$C$100,2,FALSE))</f>
        <v/>
      </c>
      <c r="BC1090" s="412" t="str">
        <f>IF(G1090="","",VLOOKUP(J1090,中子データ!B$4:N$6004,12,FALSE))</f>
        <v/>
      </c>
      <c r="BD1090" s="413" t="str">
        <f>IF(G1090="","",VLOOKUP(J1090,中子データ!$B$4:$P$4500,15,FALSE))</f>
        <v/>
      </c>
    </row>
    <row r="1091" spans="1:56" x14ac:dyDescent="0.15">
      <c r="A1091" s="7" t="str">
        <f>IF(G1091="","",VLOOKUP(H1091,マシン名!$B$4:$C$93,2,FALSE))</f>
        <v/>
      </c>
      <c r="B1091" s="7" t="str">
        <f>IF(G1091="","",VLOOKUP(I1091,作業者名!$B$4:$C$100,2,FALSE))</f>
        <v/>
      </c>
      <c r="C1091" s="7" t="str">
        <f>IF(G1091="","",VLOOKUP(J1091,中子データ!$B$4:$H$4500,2,FALSE))</f>
        <v/>
      </c>
      <c r="D1091" s="8" t="str">
        <f>IF(G1091="","",VLOOKUP(J1091,中子データ!$B$4:$H$4500,4,FALSE))</f>
        <v/>
      </c>
      <c r="E1091" s="231" t="str">
        <f t="shared" si="462"/>
        <v/>
      </c>
      <c r="G1091" s="238"/>
      <c r="H1091" s="9"/>
      <c r="I1091" s="9"/>
      <c r="J1091" s="9"/>
      <c r="K1091" s="10"/>
      <c r="L1091" s="10"/>
      <c r="M1091" s="6"/>
      <c r="N1091" s="6">
        <f t="shared" si="463"/>
        <v>0</v>
      </c>
      <c r="O1091" s="250"/>
      <c r="P1091" s="250"/>
      <c r="Q1091" s="250"/>
      <c r="R1091" s="250"/>
      <c r="S1091" s="250"/>
      <c r="T1091" s="250"/>
      <c r="U1091" s="250"/>
      <c r="V1091" s="250"/>
      <c r="W1091" s="250"/>
      <c r="X1091" s="250"/>
      <c r="Y1091" s="250"/>
      <c r="Z1091" s="4"/>
      <c r="AA1091" s="429"/>
      <c r="AB1091" s="457">
        <f t="shared" si="460"/>
        <v>0</v>
      </c>
      <c r="AC1091" s="11"/>
      <c r="AD1091" s="11"/>
      <c r="AE1091" s="11"/>
      <c r="AF1091" s="11"/>
      <c r="AG1091" s="11"/>
      <c r="AH1091" s="11"/>
      <c r="AI1091" s="11"/>
      <c r="AJ1091" s="12"/>
      <c r="AK1091" s="445" t="str">
        <f>IF(G1091="","",VLOOKUP(J1091,中子データ!$B$4:$H$4500,3,FALSE))</f>
        <v/>
      </c>
      <c r="AL1091" s="445" t="str">
        <f>IF(G1091="","",VLOOKUP(J1091,中子データ!$B$4:$H$4500,5,FALSE))</f>
        <v/>
      </c>
      <c r="AM1091" s="445" t="str">
        <f>IF(G1091="","",VLOOKUP(J1091,中子データ!$B$4:$H$4500,6,FALSE))</f>
        <v/>
      </c>
      <c r="AN1091" s="418"/>
      <c r="AO1091" s="419"/>
      <c r="AP1091" s="420"/>
      <c r="AQ1091" s="421"/>
      <c r="AR1091" s="420"/>
      <c r="AS1091" s="436"/>
      <c r="AT1091" s="436"/>
      <c r="AU1091" s="422"/>
      <c r="AV1091" s="11"/>
      <c r="AW1091" s="11"/>
      <c r="AX1091" s="410">
        <f t="shared" si="464"/>
        <v>0</v>
      </c>
      <c r="AY1091" s="411" t="str">
        <f>IF(G1091="","",VLOOKUP(J1091,中子データ!$B$4:$M$5999,10,FALSE))</f>
        <v/>
      </c>
      <c r="AZ1091" s="438" t="str">
        <f>IF(G1091="","",VLOOKUP(J1091,中子データ!$B$4:$M$5999,9,FALSE))</f>
        <v/>
      </c>
      <c r="BA1091" s="412" t="str">
        <f>IF(AQ1091="","",VLOOKUP(AQ1091,作業者名!$B$4:$C$100,2,FALSE))</f>
        <v/>
      </c>
      <c r="BB1091" s="412" t="str">
        <f>IF(AR1091="","",VLOOKUP(AR1091,作業者名!$B$4:$C$100,2,FALSE))</f>
        <v/>
      </c>
      <c r="BC1091" s="412" t="str">
        <f>IF(G1091="","",VLOOKUP(J1091,中子データ!B$4:N$6004,12,FALSE))</f>
        <v/>
      </c>
      <c r="BD1091" s="413" t="str">
        <f>IF(G1091="","",VLOOKUP(J1091,中子データ!$B$4:$P$4500,15,FALSE))</f>
        <v/>
      </c>
    </row>
    <row r="1092" spans="1:56" x14ac:dyDescent="0.15">
      <c r="A1092" s="7" t="str">
        <f>IF(G1092="","",VLOOKUP(H1092,マシン名!$B$4:$C$93,2,FALSE))</f>
        <v/>
      </c>
      <c r="B1092" s="7" t="str">
        <f>IF(G1092="","",VLOOKUP(I1092,作業者名!$B$4:$C$100,2,FALSE))</f>
        <v/>
      </c>
      <c r="C1092" s="7" t="str">
        <f>IF(G1092="","",VLOOKUP(J1092,中子データ!$B$4:$H$4500,2,FALSE))</f>
        <v/>
      </c>
      <c r="D1092" s="8" t="str">
        <f>IF(G1092="","",VLOOKUP(J1092,中子データ!$B$4:$H$4500,4,FALSE))</f>
        <v/>
      </c>
      <c r="E1092" s="231" t="str">
        <f t="shared" si="462"/>
        <v/>
      </c>
      <c r="G1092" s="238"/>
      <c r="H1092" s="9"/>
      <c r="I1092" s="9"/>
      <c r="J1092" s="9"/>
      <c r="K1092" s="10"/>
      <c r="L1092" s="10"/>
      <c r="M1092" s="6"/>
      <c r="N1092" s="6">
        <f t="shared" si="463"/>
        <v>0</v>
      </c>
      <c r="O1092" s="250"/>
      <c r="P1092" s="250"/>
      <c r="Q1092" s="250"/>
      <c r="R1092" s="250"/>
      <c r="S1092" s="250"/>
      <c r="T1092" s="250"/>
      <c r="U1092" s="250"/>
      <c r="V1092" s="250"/>
      <c r="W1092" s="250"/>
      <c r="X1092" s="250"/>
      <c r="Y1092" s="250"/>
      <c r="Z1092" s="4"/>
      <c r="AA1092" s="429"/>
      <c r="AB1092" s="457">
        <f t="shared" si="460"/>
        <v>0</v>
      </c>
      <c r="AC1092" s="11"/>
      <c r="AD1092" s="11"/>
      <c r="AE1092" s="11"/>
      <c r="AF1092" s="11"/>
      <c r="AG1092" s="11"/>
      <c r="AH1092" s="11"/>
      <c r="AI1092" s="11"/>
      <c r="AJ1092" s="12"/>
      <c r="AK1092" s="445" t="str">
        <f>IF(G1092="","",VLOOKUP(J1092,中子データ!$B$4:$H$4500,3,FALSE))</f>
        <v/>
      </c>
      <c r="AL1092" s="445" t="str">
        <f>IF(G1092="","",VLOOKUP(J1092,中子データ!$B$4:$H$4500,5,FALSE))</f>
        <v/>
      </c>
      <c r="AM1092" s="445" t="str">
        <f>IF(G1092="","",VLOOKUP(J1092,中子データ!$B$4:$H$4500,6,FALSE))</f>
        <v/>
      </c>
      <c r="AN1092" s="418"/>
      <c r="AO1092" s="419"/>
      <c r="AP1092" s="420"/>
      <c r="AQ1092" s="421"/>
      <c r="AR1092" s="420"/>
      <c r="AS1092" s="436"/>
      <c r="AT1092" s="436"/>
      <c r="AU1092" s="422"/>
      <c r="AV1092" s="11"/>
      <c r="AW1092" s="11"/>
      <c r="AX1092" s="410">
        <f t="shared" si="464"/>
        <v>0</v>
      </c>
      <c r="AY1092" s="411" t="str">
        <f>IF(G1092="","",VLOOKUP(J1092,中子データ!$B$4:$M$5999,10,FALSE))</f>
        <v/>
      </c>
      <c r="AZ1092" s="438" t="str">
        <f>IF(G1092="","",VLOOKUP(J1092,中子データ!$B$4:$M$5999,9,FALSE))</f>
        <v/>
      </c>
      <c r="BA1092" s="412" t="str">
        <f>IF(AQ1092="","",VLOOKUP(AQ1092,作業者名!$B$4:$C$100,2,FALSE))</f>
        <v/>
      </c>
      <c r="BB1092" s="412" t="str">
        <f>IF(AR1092="","",VLOOKUP(AR1092,作業者名!$B$4:$C$100,2,FALSE))</f>
        <v/>
      </c>
      <c r="BC1092" s="412" t="str">
        <f>IF(G1092="","",VLOOKUP(J1092,中子データ!B$4:N$6004,12,FALSE))</f>
        <v/>
      </c>
      <c r="BD1092" s="413" t="str">
        <f>IF(G1092="","",VLOOKUP(J1092,中子データ!$B$4:$P$4500,15,FALSE))</f>
        <v/>
      </c>
    </row>
    <row r="1093" spans="1:56" x14ac:dyDescent="0.15">
      <c r="A1093" s="7" t="str">
        <f>IF(G1093="","",VLOOKUP(H1093,マシン名!$B$4:$C$93,2,FALSE))</f>
        <v/>
      </c>
      <c r="B1093" s="7" t="str">
        <f>IF(G1093="","",VLOOKUP(I1093,作業者名!$B$4:$C$100,2,FALSE))</f>
        <v/>
      </c>
      <c r="C1093" s="7" t="str">
        <f>IF(G1093="","",VLOOKUP(J1093,中子データ!$B$4:$H$4500,2,FALSE))</f>
        <v/>
      </c>
      <c r="D1093" s="8" t="str">
        <f>IF(G1093="","",VLOOKUP(J1093,中子データ!$B$4:$H$4500,4,FALSE))</f>
        <v/>
      </c>
      <c r="E1093" s="231" t="str">
        <f t="shared" si="462"/>
        <v/>
      </c>
      <c r="G1093" s="238"/>
      <c r="H1093" s="247"/>
      <c r="I1093" s="9"/>
      <c r="J1093" s="245"/>
      <c r="K1093" s="10"/>
      <c r="L1093" s="10"/>
      <c r="M1093" s="6"/>
      <c r="N1093" s="6">
        <f t="shared" si="463"/>
        <v>0</v>
      </c>
      <c r="O1093" s="250"/>
      <c r="P1093" s="250"/>
      <c r="Q1093" s="250"/>
      <c r="R1093" s="250"/>
      <c r="S1093" s="250"/>
      <c r="T1093" s="250"/>
      <c r="U1093" s="250"/>
      <c r="V1093" s="250"/>
      <c r="W1093" s="250"/>
      <c r="X1093" s="250"/>
      <c r="Y1093" s="250"/>
      <c r="Z1093" s="4"/>
      <c r="AA1093" s="429"/>
      <c r="AB1093" s="457">
        <f t="shared" si="460"/>
        <v>0</v>
      </c>
      <c r="AC1093" s="11"/>
      <c r="AD1093" s="11"/>
      <c r="AE1093" s="11"/>
      <c r="AF1093" s="11"/>
      <c r="AG1093" s="11"/>
      <c r="AH1093" s="11"/>
      <c r="AI1093" s="11"/>
      <c r="AJ1093" s="12"/>
      <c r="AK1093" s="445" t="str">
        <f>IF(G1093="","",VLOOKUP(J1093,中子データ!$B$4:$H$4500,3,FALSE))</f>
        <v/>
      </c>
      <c r="AL1093" s="445" t="str">
        <f>IF(G1093="","",VLOOKUP(J1093,中子データ!$B$4:$H$4500,5,FALSE))</f>
        <v/>
      </c>
      <c r="AM1093" s="445" t="str">
        <f>IF(G1093="","",VLOOKUP(J1093,中子データ!$B$4:$H$4500,6,FALSE))</f>
        <v/>
      </c>
      <c r="AN1093" s="418"/>
      <c r="AO1093" s="419"/>
      <c r="AP1093" s="420"/>
      <c r="AQ1093" s="421"/>
      <c r="AR1093" s="420"/>
      <c r="AS1093" s="436"/>
      <c r="AT1093" s="436"/>
      <c r="AU1093" s="422"/>
      <c r="AV1093" s="11"/>
      <c r="AW1093" s="11"/>
      <c r="AX1093" s="410">
        <f t="shared" si="464"/>
        <v>0</v>
      </c>
      <c r="AY1093" s="411" t="str">
        <f>IF(G1093="","",VLOOKUP(J1093,中子データ!$B$4:$M$5999,10,FALSE))</f>
        <v/>
      </c>
      <c r="AZ1093" s="438" t="str">
        <f>IF(G1093="","",VLOOKUP(J1093,中子データ!$B$4:$M$5999,9,FALSE))</f>
        <v/>
      </c>
      <c r="BA1093" s="412" t="str">
        <f>IF(AQ1093="","",VLOOKUP(AQ1093,作業者名!$B$4:$C$100,2,FALSE))</f>
        <v/>
      </c>
      <c r="BB1093" s="412" t="str">
        <f>IF(AR1093="","",VLOOKUP(AR1093,作業者名!$B$4:$C$100,2,FALSE))</f>
        <v/>
      </c>
      <c r="BC1093" s="412" t="str">
        <f>IF(G1093="","",VLOOKUP(J1093,中子データ!B$4:N$6004,12,FALSE))</f>
        <v/>
      </c>
      <c r="BD1093" s="413" t="str">
        <f>IF(G1093="","",VLOOKUP(J1093,中子データ!$B$4:$P$4500,15,FALSE))</f>
        <v/>
      </c>
    </row>
    <row r="1094" spans="1:56" x14ac:dyDescent="0.15">
      <c r="A1094" s="7" t="str">
        <f>IF(G1094="","",VLOOKUP(H1094,マシン名!$B$4:$C$93,2,FALSE))</f>
        <v/>
      </c>
      <c r="B1094" s="7" t="str">
        <f>IF(G1094="","",VLOOKUP(I1094,作業者名!$B$4:$C$100,2,FALSE))</f>
        <v/>
      </c>
      <c r="C1094" s="7" t="str">
        <f>IF(G1094="","",VLOOKUP(J1094,中子データ!$B$4:$H$4500,2,FALSE))</f>
        <v/>
      </c>
      <c r="D1094" s="8" t="str">
        <f>IF(G1094="","",VLOOKUP(J1094,中子データ!$B$4:$H$4500,4,FALSE))</f>
        <v/>
      </c>
      <c r="E1094" s="231" t="str">
        <f t="shared" si="462"/>
        <v/>
      </c>
      <c r="G1094" s="238"/>
      <c r="H1094" s="247"/>
      <c r="I1094" s="9"/>
      <c r="J1094" s="245"/>
      <c r="K1094" s="10"/>
      <c r="L1094" s="10"/>
      <c r="M1094" s="6"/>
      <c r="N1094" s="6">
        <f t="shared" si="463"/>
        <v>0</v>
      </c>
      <c r="O1094" s="250"/>
      <c r="P1094" s="250"/>
      <c r="Q1094" s="250"/>
      <c r="R1094" s="250"/>
      <c r="S1094" s="250"/>
      <c r="T1094" s="250"/>
      <c r="U1094" s="250"/>
      <c r="V1094" s="250"/>
      <c r="W1094" s="250"/>
      <c r="X1094" s="250"/>
      <c r="Y1094" s="250"/>
      <c r="Z1094" s="4"/>
      <c r="AA1094" s="429"/>
      <c r="AB1094" s="457">
        <f t="shared" ref="AB1094:AB1157" si="465">SUM(AC1094:AJ1094)</f>
        <v>0</v>
      </c>
      <c r="AC1094" s="11"/>
      <c r="AD1094" s="11"/>
      <c r="AE1094" s="11"/>
      <c r="AF1094" s="11"/>
      <c r="AG1094" s="11"/>
      <c r="AH1094" s="11"/>
      <c r="AI1094" s="11"/>
      <c r="AJ1094" s="12"/>
      <c r="AK1094" s="445" t="str">
        <f>IF(G1094="","",VLOOKUP(J1094,中子データ!$B$4:$H$4500,3,FALSE))</f>
        <v/>
      </c>
      <c r="AL1094" s="445" t="str">
        <f>IF(G1094="","",VLOOKUP(J1094,中子データ!$B$4:$H$4500,5,FALSE))</f>
        <v/>
      </c>
      <c r="AM1094" s="445" t="str">
        <f>IF(G1094="","",VLOOKUP(J1094,中子データ!$B$4:$H$4500,6,FALSE))</f>
        <v/>
      </c>
      <c r="AN1094" s="418"/>
      <c r="AO1094" s="419"/>
      <c r="AP1094" s="420"/>
      <c r="AQ1094" s="421"/>
      <c r="AR1094" s="420"/>
      <c r="AS1094" s="436"/>
      <c r="AT1094" s="436"/>
      <c r="AU1094" s="422"/>
      <c r="AV1094" s="11"/>
      <c r="AW1094" s="11"/>
      <c r="AX1094" s="410">
        <f t="shared" si="464"/>
        <v>0</v>
      </c>
      <c r="AY1094" s="411" t="str">
        <f>IF(G1094="","",VLOOKUP(J1094,中子データ!$B$4:$M$5999,10,FALSE))</f>
        <v/>
      </c>
      <c r="AZ1094" s="438" t="str">
        <f>IF(G1094="","",VLOOKUP(J1094,中子データ!$B$4:$M$5999,9,FALSE))</f>
        <v/>
      </c>
      <c r="BA1094" s="412" t="str">
        <f>IF(AQ1094="","",VLOOKUP(AQ1094,作業者名!$B$4:$C$100,2,FALSE))</f>
        <v/>
      </c>
      <c r="BB1094" s="412" t="str">
        <f>IF(AR1094="","",VLOOKUP(AR1094,作業者名!$B$4:$C$100,2,FALSE))</f>
        <v/>
      </c>
      <c r="BC1094" s="412" t="str">
        <f>IF(G1094="","",VLOOKUP(J1094,中子データ!B$4:N$6004,12,FALSE))</f>
        <v/>
      </c>
      <c r="BD1094" s="413" t="str">
        <f>IF(G1094="","",VLOOKUP(J1094,中子データ!$B$4:$P$4500,15,FALSE))</f>
        <v/>
      </c>
    </row>
    <row r="1095" spans="1:56" x14ac:dyDescent="0.15">
      <c r="A1095" s="7" t="str">
        <f>IF(G1095="","",VLOOKUP(H1095,マシン名!$B$4:$C$93,2,FALSE))</f>
        <v/>
      </c>
      <c r="B1095" s="7" t="str">
        <f>IF(G1095="","",VLOOKUP(I1095,作業者名!$B$4:$C$100,2,FALSE))</f>
        <v/>
      </c>
      <c r="C1095" s="7" t="str">
        <f>IF(G1095="","",VLOOKUP(J1095,中子データ!$B$4:$H$4500,2,FALSE))</f>
        <v/>
      </c>
      <c r="D1095" s="8" t="str">
        <f>IF(G1095="","",VLOOKUP(J1095,中子データ!$B$4:$H$4500,4,FALSE))</f>
        <v/>
      </c>
      <c r="E1095" s="231" t="str">
        <f t="shared" si="462"/>
        <v/>
      </c>
      <c r="G1095" s="238"/>
      <c r="H1095" s="247"/>
      <c r="I1095" s="9"/>
      <c r="J1095" s="245"/>
      <c r="K1095" s="10"/>
      <c r="L1095" s="10"/>
      <c r="M1095" s="6"/>
      <c r="N1095" s="6">
        <f t="shared" si="463"/>
        <v>0</v>
      </c>
      <c r="O1095" s="250"/>
      <c r="P1095" s="250"/>
      <c r="Q1095" s="250"/>
      <c r="R1095" s="250"/>
      <c r="S1095" s="250"/>
      <c r="T1095" s="250"/>
      <c r="U1095" s="250"/>
      <c r="V1095" s="250"/>
      <c r="W1095" s="250"/>
      <c r="X1095" s="250"/>
      <c r="Y1095" s="250"/>
      <c r="Z1095" s="4"/>
      <c r="AA1095" s="429"/>
      <c r="AB1095" s="457">
        <f t="shared" si="465"/>
        <v>0</v>
      </c>
      <c r="AC1095" s="11"/>
      <c r="AD1095" s="11"/>
      <c r="AE1095" s="11"/>
      <c r="AF1095" s="11"/>
      <c r="AG1095" s="11"/>
      <c r="AH1095" s="11"/>
      <c r="AI1095" s="11"/>
      <c r="AJ1095" s="12"/>
      <c r="AK1095" s="445" t="str">
        <f>IF(G1095="","",VLOOKUP(J1095,中子データ!$B$4:$H$4500,3,FALSE))</f>
        <v/>
      </c>
      <c r="AL1095" s="445" t="str">
        <f>IF(G1095="","",VLOOKUP(J1095,中子データ!$B$4:$H$4500,5,FALSE))</f>
        <v/>
      </c>
      <c r="AM1095" s="445" t="str">
        <f>IF(G1095="","",VLOOKUP(J1095,中子データ!$B$4:$H$4500,6,FALSE))</f>
        <v/>
      </c>
      <c r="AN1095" s="418"/>
      <c r="AO1095" s="419"/>
      <c r="AP1095" s="420"/>
      <c r="AQ1095" s="421"/>
      <c r="AR1095" s="420"/>
      <c r="AS1095" s="436"/>
      <c r="AT1095" s="436"/>
      <c r="AU1095" s="422"/>
      <c r="AV1095" s="11"/>
      <c r="AW1095" s="11"/>
      <c r="AX1095" s="410">
        <f t="shared" si="464"/>
        <v>0</v>
      </c>
      <c r="AY1095" s="411" t="str">
        <f>IF(G1095="","",VLOOKUP(J1095,中子データ!$B$4:$M$5999,10,FALSE))</f>
        <v/>
      </c>
      <c r="AZ1095" s="438" t="str">
        <f>IF(G1095="","",VLOOKUP(J1095,中子データ!$B$4:$M$5999,9,FALSE))</f>
        <v/>
      </c>
      <c r="BA1095" s="412" t="str">
        <f>IF(AQ1095="","",VLOOKUP(AQ1095,作業者名!$B$4:$C$100,2,FALSE))</f>
        <v/>
      </c>
      <c r="BB1095" s="412" t="str">
        <f>IF(AR1095="","",VLOOKUP(AR1095,作業者名!$B$4:$C$100,2,FALSE))</f>
        <v/>
      </c>
      <c r="BC1095" s="412" t="str">
        <f>IF(G1095="","",VLOOKUP(J1095,中子データ!B$4:N$6004,12,FALSE))</f>
        <v/>
      </c>
      <c r="BD1095" s="413" t="str">
        <f>IF(G1095="","",VLOOKUP(J1095,中子データ!$B$4:$P$4500,15,FALSE))</f>
        <v/>
      </c>
    </row>
    <row r="1096" spans="1:56" x14ac:dyDescent="0.15">
      <c r="A1096" s="7" t="str">
        <f>IF(G1096="","",VLOOKUP(H1096,マシン名!$B$4:$C$93,2,FALSE))</f>
        <v/>
      </c>
      <c r="B1096" s="7" t="str">
        <f>IF(G1096="","",VLOOKUP(I1096,作業者名!$B$4:$C$100,2,FALSE))</f>
        <v/>
      </c>
      <c r="C1096" s="7" t="str">
        <f>IF(G1096="","",VLOOKUP(J1096,中子データ!$B$4:$H$4500,2,FALSE))</f>
        <v/>
      </c>
      <c r="D1096" s="8" t="str">
        <f>IF(G1096="","",VLOOKUP(J1096,中子データ!$B$4:$H$4500,4,FALSE))</f>
        <v/>
      </c>
      <c r="E1096" s="231" t="str">
        <f t="shared" si="462"/>
        <v/>
      </c>
      <c r="G1096" s="238"/>
      <c r="H1096" s="247"/>
      <c r="I1096" s="9"/>
      <c r="J1096" s="245"/>
      <c r="K1096" s="10"/>
      <c r="L1096" s="10"/>
      <c r="M1096" s="6"/>
      <c r="N1096" s="6">
        <f t="shared" si="463"/>
        <v>0</v>
      </c>
      <c r="O1096" s="250"/>
      <c r="P1096" s="250"/>
      <c r="Q1096" s="250"/>
      <c r="R1096" s="250"/>
      <c r="S1096" s="250"/>
      <c r="T1096" s="250"/>
      <c r="U1096" s="250"/>
      <c r="V1096" s="250"/>
      <c r="W1096" s="250"/>
      <c r="X1096" s="250"/>
      <c r="Y1096" s="250"/>
      <c r="Z1096" s="4"/>
      <c r="AA1096" s="429"/>
      <c r="AB1096" s="457">
        <f t="shared" si="465"/>
        <v>0</v>
      </c>
      <c r="AC1096" s="11"/>
      <c r="AD1096" s="11"/>
      <c r="AE1096" s="11"/>
      <c r="AF1096" s="11"/>
      <c r="AG1096" s="11"/>
      <c r="AH1096" s="11"/>
      <c r="AI1096" s="11"/>
      <c r="AJ1096" s="12"/>
      <c r="AK1096" s="445" t="str">
        <f>IF(G1096="","",VLOOKUP(J1096,中子データ!$B$4:$H$4500,3,FALSE))</f>
        <v/>
      </c>
      <c r="AL1096" s="445" t="str">
        <f>IF(G1096="","",VLOOKUP(J1096,中子データ!$B$4:$H$4500,5,FALSE))</f>
        <v/>
      </c>
      <c r="AM1096" s="445" t="str">
        <f>IF(G1096="","",VLOOKUP(J1096,中子データ!$B$4:$H$4500,6,FALSE))</f>
        <v/>
      </c>
      <c r="AN1096" s="418"/>
      <c r="AO1096" s="419"/>
      <c r="AP1096" s="420"/>
      <c r="AQ1096" s="421"/>
      <c r="AR1096" s="420"/>
      <c r="AS1096" s="436"/>
      <c r="AT1096" s="436"/>
      <c r="AU1096" s="422"/>
      <c r="AV1096" s="11"/>
      <c r="AW1096" s="11"/>
      <c r="AX1096" s="410">
        <f t="shared" si="464"/>
        <v>0</v>
      </c>
      <c r="AY1096" s="411" t="str">
        <f>IF(G1096="","",VLOOKUP(J1096,中子データ!$B$4:$M$5999,10,FALSE))</f>
        <v/>
      </c>
      <c r="AZ1096" s="438" t="str">
        <f>IF(G1096="","",VLOOKUP(J1096,中子データ!$B$4:$M$5999,9,FALSE))</f>
        <v/>
      </c>
      <c r="BA1096" s="412" t="str">
        <f>IF(AQ1096="","",VLOOKUP(AQ1096,作業者名!$B$4:$C$100,2,FALSE))</f>
        <v/>
      </c>
      <c r="BB1096" s="412" t="str">
        <f>IF(AR1096="","",VLOOKUP(AR1096,作業者名!$B$4:$C$100,2,FALSE))</f>
        <v/>
      </c>
      <c r="BC1096" s="412" t="str">
        <f>IF(G1096="","",VLOOKUP(J1096,中子データ!B$4:N$6004,12,FALSE))</f>
        <v/>
      </c>
      <c r="BD1096" s="413" t="str">
        <f>IF(G1096="","",VLOOKUP(J1096,中子データ!$B$4:$P$4500,15,FALSE))</f>
        <v/>
      </c>
    </row>
    <row r="1097" spans="1:56" x14ac:dyDescent="0.15">
      <c r="A1097" s="7" t="str">
        <f>IF(G1097="","",VLOOKUP(H1097,マシン名!$B$4:$C$93,2,FALSE))</f>
        <v/>
      </c>
      <c r="B1097" s="7" t="str">
        <f>IF(G1097="","",VLOOKUP(I1097,作業者名!$B$4:$C$100,2,FALSE))</f>
        <v/>
      </c>
      <c r="C1097" s="7" t="str">
        <f>IF(G1097="","",VLOOKUP(J1097,中子データ!$B$4:$H$4500,2,FALSE))</f>
        <v/>
      </c>
      <c r="D1097" s="8" t="str">
        <f>IF(G1097="","",VLOOKUP(J1097,中子データ!$B$4:$H$4500,4,FALSE))</f>
        <v/>
      </c>
      <c r="E1097" s="231" t="str">
        <f t="shared" si="462"/>
        <v/>
      </c>
      <c r="G1097" s="238"/>
      <c r="H1097" s="247"/>
      <c r="I1097" s="9"/>
      <c r="J1097" s="245"/>
      <c r="K1097" s="10"/>
      <c r="L1097" s="10"/>
      <c r="M1097" s="6"/>
      <c r="N1097" s="6">
        <f t="shared" si="463"/>
        <v>0</v>
      </c>
      <c r="O1097" s="250"/>
      <c r="P1097" s="250"/>
      <c r="Q1097" s="250"/>
      <c r="R1097" s="250"/>
      <c r="S1097" s="250"/>
      <c r="T1097" s="250"/>
      <c r="U1097" s="250"/>
      <c r="V1097" s="250"/>
      <c r="W1097" s="250"/>
      <c r="X1097" s="250"/>
      <c r="Y1097" s="250"/>
      <c r="Z1097" s="4"/>
      <c r="AA1097" s="429"/>
      <c r="AB1097" s="457">
        <f t="shared" si="465"/>
        <v>0</v>
      </c>
      <c r="AC1097" s="11"/>
      <c r="AD1097" s="11"/>
      <c r="AE1097" s="11"/>
      <c r="AF1097" s="11"/>
      <c r="AG1097" s="11"/>
      <c r="AH1097" s="11"/>
      <c r="AI1097" s="11"/>
      <c r="AJ1097" s="12"/>
      <c r="AK1097" s="445" t="str">
        <f>IF(G1097="","",VLOOKUP(J1097,中子データ!$B$4:$H$4500,3,FALSE))</f>
        <v/>
      </c>
      <c r="AL1097" s="445" t="str">
        <f>IF(G1097="","",VLOOKUP(J1097,中子データ!$B$4:$H$4500,5,FALSE))</f>
        <v/>
      </c>
      <c r="AM1097" s="445" t="str">
        <f>IF(G1097="","",VLOOKUP(J1097,中子データ!$B$4:$H$4500,6,FALSE))</f>
        <v/>
      </c>
      <c r="AN1097" s="418"/>
      <c r="AO1097" s="419"/>
      <c r="AP1097" s="420"/>
      <c r="AQ1097" s="421"/>
      <c r="AR1097" s="420"/>
      <c r="AS1097" s="436"/>
      <c r="AT1097" s="436"/>
      <c r="AU1097" s="422"/>
      <c r="AV1097" s="11"/>
      <c r="AW1097" s="11"/>
      <c r="AX1097" s="410">
        <f t="shared" si="464"/>
        <v>0</v>
      </c>
      <c r="AY1097" s="411" t="str">
        <f>IF(G1097="","",VLOOKUP(J1097,中子データ!$B$4:$M$5999,10,FALSE))</f>
        <v/>
      </c>
      <c r="AZ1097" s="438" t="str">
        <f>IF(G1097="","",VLOOKUP(J1097,中子データ!$B$4:$M$5999,9,FALSE))</f>
        <v/>
      </c>
      <c r="BA1097" s="412" t="str">
        <f>IF(AQ1097="","",VLOOKUP(AQ1097,作業者名!$B$4:$C$100,2,FALSE))</f>
        <v/>
      </c>
      <c r="BB1097" s="412" t="str">
        <f>IF(AR1097="","",VLOOKUP(AR1097,作業者名!$B$4:$C$100,2,FALSE))</f>
        <v/>
      </c>
      <c r="BC1097" s="412" t="str">
        <f>IF(G1097="","",VLOOKUP(J1097,中子データ!B$4:N$6004,12,FALSE))</f>
        <v/>
      </c>
      <c r="BD1097" s="413" t="str">
        <f>IF(G1097="","",VLOOKUP(J1097,中子データ!$B$4:$P$4500,15,FALSE))</f>
        <v/>
      </c>
    </row>
    <row r="1098" spans="1:56" x14ac:dyDescent="0.15">
      <c r="A1098" s="7" t="str">
        <f>IF(G1098="","",VLOOKUP(H1098,マシン名!$B$4:$C$93,2,FALSE))</f>
        <v/>
      </c>
      <c r="B1098" s="7" t="str">
        <f>IF(G1098="","",VLOOKUP(I1098,作業者名!$B$4:$C$100,2,FALSE))</f>
        <v/>
      </c>
      <c r="C1098" s="7" t="str">
        <f>IF(G1098="","",VLOOKUP(J1098,中子データ!$B$4:$H$4500,2,FALSE))</f>
        <v/>
      </c>
      <c r="D1098" s="8" t="str">
        <f>IF(G1098="","",VLOOKUP(J1098,中子データ!$B$4:$H$4500,4,FALSE))</f>
        <v/>
      </c>
      <c r="E1098" s="231" t="str">
        <f t="shared" si="462"/>
        <v/>
      </c>
      <c r="G1098" s="238"/>
      <c r="H1098" s="247"/>
      <c r="I1098" s="248"/>
      <c r="J1098" s="245"/>
      <c r="K1098" s="10"/>
      <c r="L1098" s="10"/>
      <c r="M1098" s="6"/>
      <c r="N1098" s="6">
        <f t="shared" si="463"/>
        <v>0</v>
      </c>
      <c r="O1098" s="250"/>
      <c r="P1098" s="250"/>
      <c r="Q1098" s="250"/>
      <c r="R1098" s="250"/>
      <c r="S1098" s="250"/>
      <c r="T1098" s="250"/>
      <c r="U1098" s="250"/>
      <c r="V1098" s="250"/>
      <c r="W1098" s="250"/>
      <c r="X1098" s="250"/>
      <c r="Y1098" s="250"/>
      <c r="Z1098" s="4"/>
      <c r="AA1098" s="429"/>
      <c r="AB1098" s="457">
        <f t="shared" si="465"/>
        <v>0</v>
      </c>
      <c r="AC1098" s="11"/>
      <c r="AD1098" s="11"/>
      <c r="AE1098" s="11"/>
      <c r="AF1098" s="11"/>
      <c r="AG1098" s="11"/>
      <c r="AH1098" s="11"/>
      <c r="AI1098" s="11"/>
      <c r="AJ1098" s="12"/>
      <c r="AK1098" s="445" t="str">
        <f>IF(G1098="","",VLOOKUP(J1098,中子データ!$B$4:$H$4500,3,FALSE))</f>
        <v/>
      </c>
      <c r="AL1098" s="445" t="str">
        <f>IF(G1098="","",VLOOKUP(J1098,中子データ!$B$4:$H$4500,5,FALSE))</f>
        <v/>
      </c>
      <c r="AM1098" s="445" t="str">
        <f>IF(G1098="","",VLOOKUP(J1098,中子データ!$B$4:$H$4500,6,FALSE))</f>
        <v/>
      </c>
      <c r="AN1098" s="418"/>
      <c r="AO1098" s="419"/>
      <c r="AP1098" s="420"/>
      <c r="AQ1098" s="421"/>
      <c r="AR1098" s="420"/>
      <c r="AS1098" s="436"/>
      <c r="AT1098" s="436"/>
      <c r="AU1098" s="422"/>
      <c r="AV1098" s="11"/>
      <c r="AW1098" s="11"/>
      <c r="AX1098" s="410">
        <f t="shared" si="464"/>
        <v>0</v>
      </c>
      <c r="AY1098" s="411" t="str">
        <f>IF(G1098="","",VLOOKUP(J1098,中子データ!$B$4:$M$5999,10,FALSE))</f>
        <v/>
      </c>
      <c r="AZ1098" s="438" t="str">
        <f>IF(G1098="","",VLOOKUP(J1098,中子データ!$B$4:$M$5999,9,FALSE))</f>
        <v/>
      </c>
      <c r="BA1098" s="412" t="str">
        <f>IF(AQ1098="","",VLOOKUP(AQ1098,作業者名!$B$4:$C$100,2,FALSE))</f>
        <v/>
      </c>
      <c r="BB1098" s="412" t="str">
        <f>IF(AR1098="","",VLOOKUP(AR1098,作業者名!$B$4:$C$100,2,FALSE))</f>
        <v/>
      </c>
      <c r="BC1098" s="412" t="str">
        <f>IF(G1098="","",VLOOKUP(J1098,中子データ!B$4:N$6004,12,FALSE))</f>
        <v/>
      </c>
      <c r="BD1098" s="413" t="str">
        <f>IF(G1098="","",VLOOKUP(J1098,中子データ!$B$4:$P$4500,15,FALSE))</f>
        <v/>
      </c>
    </row>
    <row r="1099" spans="1:56" x14ac:dyDescent="0.15">
      <c r="A1099" s="7" t="str">
        <f>IF(G1099="","",VLOOKUP(H1099,マシン名!$B$4:$C$93,2,FALSE))</f>
        <v/>
      </c>
      <c r="B1099" s="7" t="str">
        <f>IF(G1099="","",VLOOKUP(I1099,作業者名!$B$4:$C$100,2,FALSE))</f>
        <v/>
      </c>
      <c r="C1099" s="7" t="str">
        <f>IF(G1099="","",VLOOKUP(J1099,中子データ!$B$4:$H$4500,2,FALSE))</f>
        <v/>
      </c>
      <c r="D1099" s="8" t="str">
        <f>IF(G1099="","",VLOOKUP(J1099,中子データ!$B$4:$H$4500,4,FALSE))</f>
        <v/>
      </c>
      <c r="E1099" s="231" t="str">
        <f t="shared" si="462"/>
        <v/>
      </c>
      <c r="G1099" s="238"/>
      <c r="H1099" s="247"/>
      <c r="I1099" s="9"/>
      <c r="J1099" s="245"/>
      <c r="K1099" s="10"/>
      <c r="L1099" s="10"/>
      <c r="M1099" s="6"/>
      <c r="N1099" s="6">
        <f t="shared" si="463"/>
        <v>0</v>
      </c>
      <c r="O1099" s="250"/>
      <c r="P1099" s="250"/>
      <c r="Q1099" s="250"/>
      <c r="R1099" s="250"/>
      <c r="S1099" s="250"/>
      <c r="T1099" s="250"/>
      <c r="U1099" s="250"/>
      <c r="V1099" s="250"/>
      <c r="W1099" s="250"/>
      <c r="X1099" s="250"/>
      <c r="Y1099" s="250"/>
      <c r="Z1099" s="4"/>
      <c r="AA1099" s="429"/>
      <c r="AB1099" s="457">
        <f t="shared" si="465"/>
        <v>0</v>
      </c>
      <c r="AC1099" s="11"/>
      <c r="AD1099" s="11"/>
      <c r="AE1099" s="11"/>
      <c r="AF1099" s="11"/>
      <c r="AG1099" s="11"/>
      <c r="AH1099" s="11"/>
      <c r="AI1099" s="11"/>
      <c r="AJ1099" s="12"/>
      <c r="AK1099" s="445" t="str">
        <f>IF(G1099="","",VLOOKUP(J1099,中子データ!$B$4:$H$4500,3,FALSE))</f>
        <v/>
      </c>
      <c r="AL1099" s="445" t="str">
        <f>IF(G1099="","",VLOOKUP(J1099,中子データ!$B$4:$H$4500,5,FALSE))</f>
        <v/>
      </c>
      <c r="AM1099" s="445" t="str">
        <f>IF(G1099="","",VLOOKUP(J1099,中子データ!$B$4:$H$4500,6,FALSE))</f>
        <v/>
      </c>
      <c r="AN1099" s="418"/>
      <c r="AO1099" s="419"/>
      <c r="AP1099" s="420"/>
      <c r="AQ1099" s="421"/>
      <c r="AR1099" s="420"/>
      <c r="AS1099" s="436"/>
      <c r="AT1099" s="436"/>
      <c r="AU1099" s="422"/>
      <c r="AV1099" s="11"/>
      <c r="AW1099" s="11"/>
      <c r="AX1099" s="410">
        <f t="shared" si="464"/>
        <v>0</v>
      </c>
      <c r="AY1099" s="411" t="str">
        <f>IF(G1099="","",VLOOKUP(J1099,中子データ!$B$4:$M$5999,10,FALSE))</f>
        <v/>
      </c>
      <c r="AZ1099" s="438" t="str">
        <f>IF(G1099="","",VLOOKUP(J1099,中子データ!$B$4:$M$5999,9,FALSE))</f>
        <v/>
      </c>
      <c r="BA1099" s="412" t="str">
        <f>IF(AQ1099="","",VLOOKUP(AQ1099,作業者名!$B$4:$C$100,2,FALSE))</f>
        <v/>
      </c>
      <c r="BB1099" s="412" t="str">
        <f>IF(AR1099="","",VLOOKUP(AR1099,作業者名!$B$4:$C$100,2,FALSE))</f>
        <v/>
      </c>
      <c r="BC1099" s="412" t="str">
        <f>IF(G1099="","",VLOOKUP(J1099,中子データ!B$4:N$6004,12,FALSE))</f>
        <v/>
      </c>
      <c r="BD1099" s="413" t="str">
        <f>IF(G1099="","",VLOOKUP(J1099,中子データ!$B$4:$P$4500,15,FALSE))</f>
        <v/>
      </c>
    </row>
    <row r="1100" spans="1:56" x14ac:dyDescent="0.15">
      <c r="A1100" s="7" t="str">
        <f>IF(G1100="","",VLOOKUP(H1100,マシン名!$B$4:$C$93,2,FALSE))</f>
        <v/>
      </c>
      <c r="B1100" s="7" t="str">
        <f>IF(G1100="","",VLOOKUP(I1100,作業者名!$B$4:$C$100,2,FALSE))</f>
        <v/>
      </c>
      <c r="C1100" s="7" t="str">
        <f>IF(G1100="","",VLOOKUP(J1100,中子データ!$B$4:$H$4500,2,FALSE))</f>
        <v/>
      </c>
      <c r="D1100" s="8" t="str">
        <f>IF(G1100="","",VLOOKUP(J1100,中子データ!$B$4:$H$4500,4,FALSE))</f>
        <v/>
      </c>
      <c r="E1100" s="231" t="str">
        <f t="shared" si="462"/>
        <v/>
      </c>
      <c r="G1100" s="238"/>
      <c r="H1100" s="247"/>
      <c r="I1100" s="9"/>
      <c r="J1100" s="245"/>
      <c r="K1100" s="10"/>
      <c r="L1100" s="10"/>
      <c r="M1100" s="6"/>
      <c r="N1100" s="6">
        <f t="shared" ref="N1100:N1107" si="466">L1100-SUM(O1100:Z1100)</f>
        <v>0</v>
      </c>
      <c r="O1100" s="250"/>
      <c r="P1100" s="250"/>
      <c r="Q1100" s="250"/>
      <c r="R1100" s="250"/>
      <c r="S1100" s="250"/>
      <c r="T1100" s="250"/>
      <c r="U1100" s="250"/>
      <c r="V1100" s="250"/>
      <c r="W1100" s="250"/>
      <c r="X1100" s="250"/>
      <c r="Y1100" s="250"/>
      <c r="Z1100" s="4"/>
      <c r="AA1100" s="429"/>
      <c r="AB1100" s="457">
        <f t="shared" si="465"/>
        <v>0</v>
      </c>
      <c r="AC1100" s="11"/>
      <c r="AD1100" s="11"/>
      <c r="AE1100" s="11"/>
      <c r="AF1100" s="11"/>
      <c r="AG1100" s="11"/>
      <c r="AH1100" s="11"/>
      <c r="AI1100" s="11"/>
      <c r="AJ1100" s="12"/>
      <c r="AK1100" s="445" t="str">
        <f>IF(G1100="","",VLOOKUP(J1100,中子データ!$B$4:$H$4500,3,FALSE))</f>
        <v/>
      </c>
      <c r="AL1100" s="445" t="str">
        <f>IF(G1100="","",VLOOKUP(J1100,中子データ!$B$4:$H$4500,5,FALSE))</f>
        <v/>
      </c>
      <c r="AM1100" s="445" t="str">
        <f>IF(G1100="","",VLOOKUP(J1100,中子データ!$B$4:$H$4500,6,FALSE))</f>
        <v/>
      </c>
      <c r="AN1100" s="418"/>
      <c r="AO1100" s="419"/>
      <c r="AP1100" s="420"/>
      <c r="AQ1100" s="421"/>
      <c r="AR1100" s="420"/>
      <c r="AS1100" s="436"/>
      <c r="AT1100" s="436"/>
      <c r="AU1100" s="422"/>
      <c r="AV1100" s="11"/>
      <c r="AW1100" s="11"/>
      <c r="AX1100" s="410">
        <f t="shared" si="464"/>
        <v>0</v>
      </c>
      <c r="AY1100" s="411" t="str">
        <f>IF(G1100="","",VLOOKUP(J1100,中子データ!$B$4:$M$5999,10,FALSE))</f>
        <v/>
      </c>
      <c r="AZ1100" s="438" t="str">
        <f>IF(G1100="","",VLOOKUP(J1100,中子データ!$B$4:$M$5999,9,FALSE))</f>
        <v/>
      </c>
      <c r="BA1100" s="412" t="str">
        <f>IF(AQ1100="","",VLOOKUP(AQ1100,作業者名!$B$4:$C$100,2,FALSE))</f>
        <v/>
      </c>
      <c r="BB1100" s="412" t="str">
        <f>IF(AR1100="","",VLOOKUP(AR1100,作業者名!$B$4:$C$100,2,FALSE))</f>
        <v/>
      </c>
      <c r="BC1100" s="412" t="str">
        <f>IF(G1100="","",VLOOKUP(J1100,中子データ!B$4:N$6004,12,FALSE))</f>
        <v/>
      </c>
      <c r="BD1100" s="413" t="str">
        <f>IF(G1100="","",VLOOKUP(J1100,中子データ!$B$4:$P$4500,15,FALSE))</f>
        <v/>
      </c>
    </row>
    <row r="1101" spans="1:56" x14ac:dyDescent="0.15">
      <c r="A1101" s="7" t="str">
        <f>IF(G1101="","",VLOOKUP(H1101,マシン名!$B$4:$C$93,2,FALSE))</f>
        <v/>
      </c>
      <c r="B1101" s="7" t="str">
        <f>IF(G1101="","",VLOOKUP(I1101,作業者名!$B$4:$C$100,2,FALSE))</f>
        <v/>
      </c>
      <c r="C1101" s="7" t="str">
        <f>IF(G1101="","",VLOOKUP(J1101,中子データ!$B$4:$H$4500,2,FALSE))</f>
        <v/>
      </c>
      <c r="D1101" s="8" t="str">
        <f>IF(G1101="","",VLOOKUP(J1101,中子データ!$B$4:$H$4500,4,FALSE))</f>
        <v/>
      </c>
      <c r="E1101" s="231" t="str">
        <f>IF(G1101="","",D1101*K1101-AB1101)</f>
        <v/>
      </c>
      <c r="G1101" s="238"/>
      <c r="H1101" s="9"/>
      <c r="I1101" s="9"/>
      <c r="J1101" s="9"/>
      <c r="K1101" s="10"/>
      <c r="L1101" s="10"/>
      <c r="M1101" s="6"/>
      <c r="N1101" s="6">
        <f t="shared" si="466"/>
        <v>0</v>
      </c>
      <c r="O1101" s="250"/>
      <c r="P1101" s="250"/>
      <c r="Q1101" s="250"/>
      <c r="R1101" s="250"/>
      <c r="S1101" s="250"/>
      <c r="T1101" s="250"/>
      <c r="U1101" s="250"/>
      <c r="V1101" s="250"/>
      <c r="W1101" s="250"/>
      <c r="X1101" s="250"/>
      <c r="Y1101" s="250"/>
      <c r="Z1101" s="4"/>
      <c r="AA1101" s="429"/>
      <c r="AB1101" s="457">
        <f t="shared" si="465"/>
        <v>0</v>
      </c>
      <c r="AC1101" s="11"/>
      <c r="AD1101" s="11"/>
      <c r="AE1101" s="11"/>
      <c r="AF1101" s="11"/>
      <c r="AG1101" s="11"/>
      <c r="AH1101" s="11"/>
      <c r="AI1101" s="11"/>
      <c r="AJ1101" s="12"/>
      <c r="AK1101" s="445" t="str">
        <f>IF(G1101="","",VLOOKUP(J1101,中子データ!$B$4:$H$4500,3,FALSE))</f>
        <v/>
      </c>
      <c r="AL1101" s="445" t="str">
        <f>IF(G1101="","",VLOOKUP(J1101,中子データ!$B$4:$H$4500,5,FALSE))</f>
        <v/>
      </c>
      <c r="AM1101" s="445" t="str">
        <f>IF(G1101="","",VLOOKUP(J1101,中子データ!$B$4:$H$4500,6,FALSE))</f>
        <v/>
      </c>
      <c r="AN1101" s="418"/>
      <c r="AO1101" s="419"/>
      <c r="AP1101" s="420"/>
      <c r="AQ1101" s="421"/>
      <c r="AR1101" s="420"/>
      <c r="AS1101" s="436"/>
      <c r="AT1101" s="436"/>
      <c r="AU1101" s="422"/>
      <c r="AV1101" s="11"/>
      <c r="AW1101" s="11"/>
      <c r="AX1101" s="410">
        <f t="shared" si="464"/>
        <v>0</v>
      </c>
      <c r="AY1101" s="411" t="str">
        <f>IF(G1101="","",VLOOKUP(J1101,中子データ!$B$4:$M$5999,10,FALSE))</f>
        <v/>
      </c>
      <c r="AZ1101" s="438" t="str">
        <f>IF(G1101="","",VLOOKUP(J1101,中子データ!$B$4:$M$5999,9,FALSE))</f>
        <v/>
      </c>
      <c r="BA1101" s="412" t="str">
        <f>IF(AQ1101="","",VLOOKUP(AQ1101,作業者名!$B$4:$C$100,2,FALSE))</f>
        <v/>
      </c>
      <c r="BB1101" s="412" t="str">
        <f>IF(AR1101="","",VLOOKUP(AR1101,作業者名!$B$4:$C$100,2,FALSE))</f>
        <v/>
      </c>
      <c r="BC1101" s="412" t="str">
        <f>IF(G1101="","",VLOOKUP(J1101,中子データ!B$4:N$6004,12,FALSE))</f>
        <v/>
      </c>
      <c r="BD1101" s="413" t="str">
        <f>IF(G1101="","",VLOOKUP(J1101,中子データ!$B$4:$P$4500,15,FALSE))</f>
        <v/>
      </c>
    </row>
    <row r="1102" spans="1:56" x14ac:dyDescent="0.15">
      <c r="A1102" s="7" t="str">
        <f>IF(G1102="","",VLOOKUP(H1102,マシン名!$B$4:$C$93,2,FALSE))</f>
        <v/>
      </c>
      <c r="B1102" s="7" t="str">
        <f>IF(G1102="","",VLOOKUP(I1102,作業者名!$B$4:$C$100,2,FALSE))</f>
        <v/>
      </c>
      <c r="C1102" s="7" t="str">
        <f>IF(G1102="","",VLOOKUP(J1102,中子データ!$B$4:$H$4500,2,FALSE))</f>
        <v/>
      </c>
      <c r="D1102" s="8" t="str">
        <f>IF(G1102="","",VLOOKUP(J1102,中子データ!$B$4:$H$4500,4,FALSE))</f>
        <v/>
      </c>
      <c r="E1102" s="231" t="str">
        <f>IF(G1102="","",D1102*K1102-AB1102)</f>
        <v/>
      </c>
      <c r="G1102" s="238"/>
      <c r="H1102" s="9"/>
      <c r="I1102" s="9"/>
      <c r="J1102" s="9"/>
      <c r="K1102" s="10"/>
      <c r="L1102" s="10"/>
      <c r="M1102" s="6"/>
      <c r="N1102" s="6">
        <f t="shared" si="466"/>
        <v>0</v>
      </c>
      <c r="O1102" s="250"/>
      <c r="P1102" s="250"/>
      <c r="Q1102" s="250"/>
      <c r="R1102" s="250"/>
      <c r="S1102" s="250"/>
      <c r="T1102" s="250"/>
      <c r="U1102" s="250"/>
      <c r="V1102" s="250"/>
      <c r="W1102" s="250"/>
      <c r="X1102" s="250"/>
      <c r="Y1102" s="250"/>
      <c r="Z1102" s="4"/>
      <c r="AA1102" s="429"/>
      <c r="AB1102" s="457">
        <f t="shared" si="465"/>
        <v>0</v>
      </c>
      <c r="AC1102" s="11"/>
      <c r="AD1102" s="11"/>
      <c r="AE1102" s="11"/>
      <c r="AF1102" s="11"/>
      <c r="AG1102" s="11"/>
      <c r="AH1102" s="11"/>
      <c r="AI1102" s="11"/>
      <c r="AJ1102" s="12"/>
      <c r="AK1102" s="445" t="str">
        <f>IF(G1102="","",VLOOKUP(J1102,中子データ!$B$4:$H$4500,3,FALSE))</f>
        <v/>
      </c>
      <c r="AL1102" s="445" t="str">
        <f>IF(G1102="","",VLOOKUP(J1102,中子データ!$B$4:$H$4500,5,FALSE))</f>
        <v/>
      </c>
      <c r="AM1102" s="445" t="str">
        <f>IF(G1102="","",VLOOKUP(J1102,中子データ!$B$4:$H$4500,6,FALSE))</f>
        <v/>
      </c>
      <c r="AN1102" s="418"/>
      <c r="AO1102" s="419"/>
      <c r="AP1102" s="420"/>
      <c r="AQ1102" s="421"/>
      <c r="AR1102" s="420"/>
      <c r="AS1102" s="436"/>
      <c r="AT1102" s="436"/>
      <c r="AU1102" s="422"/>
      <c r="AV1102" s="11"/>
      <c r="AW1102" s="11"/>
      <c r="AX1102" s="410">
        <f t="shared" si="464"/>
        <v>0</v>
      </c>
      <c r="AY1102" s="411" t="str">
        <f>IF(G1102="","",VLOOKUP(J1102,中子データ!$B$4:$M$5999,10,FALSE))</f>
        <v/>
      </c>
      <c r="AZ1102" s="438" t="str">
        <f>IF(G1102="","",VLOOKUP(J1102,中子データ!$B$4:$M$5999,9,FALSE))</f>
        <v/>
      </c>
      <c r="BA1102" s="412" t="str">
        <f>IF(AQ1102="","",VLOOKUP(AQ1102,作業者名!$B$4:$C$100,2,FALSE))</f>
        <v/>
      </c>
      <c r="BB1102" s="412" t="str">
        <f>IF(AR1102="","",VLOOKUP(AR1102,作業者名!$B$4:$C$100,2,FALSE))</f>
        <v/>
      </c>
      <c r="BC1102" s="412" t="str">
        <f>IF(G1102="","",VLOOKUP(J1102,中子データ!B$4:N$6004,12,FALSE))</f>
        <v/>
      </c>
      <c r="BD1102" s="413" t="str">
        <f>IF(G1102="","",VLOOKUP(J1102,中子データ!$B$4:$P$4500,15,FALSE))</f>
        <v/>
      </c>
    </row>
    <row r="1103" spans="1:56" x14ac:dyDescent="0.15">
      <c r="A1103" s="7" t="str">
        <f>IF(G1103="","",VLOOKUP(H1103,マシン名!$B$4:$C$93,2,FALSE))</f>
        <v/>
      </c>
      <c r="B1103" s="7" t="str">
        <f>IF(G1103="","",VLOOKUP(I1103,作業者名!$B$4:$C$100,2,FALSE))</f>
        <v/>
      </c>
      <c r="C1103" s="7" t="str">
        <f>IF(G1103="","",VLOOKUP(J1103,中子データ!$B$4:$H$4500,2,FALSE))</f>
        <v/>
      </c>
      <c r="D1103" s="8" t="str">
        <f>IF(G1103="","",VLOOKUP(J1103,中子データ!$B$4:$H$4500,4,FALSE))</f>
        <v/>
      </c>
      <c r="E1103" s="231" t="str">
        <f>IF(G1103="","",D1103*K1103-AB1103)</f>
        <v/>
      </c>
      <c r="G1103" s="238"/>
      <c r="H1103" s="247"/>
      <c r="I1103" s="9"/>
      <c r="J1103" s="245"/>
      <c r="K1103" s="10"/>
      <c r="L1103" s="10"/>
      <c r="M1103" s="6"/>
      <c r="N1103" s="6">
        <f t="shared" si="466"/>
        <v>0</v>
      </c>
      <c r="O1103" s="250"/>
      <c r="P1103" s="250"/>
      <c r="Q1103" s="250"/>
      <c r="R1103" s="250"/>
      <c r="S1103" s="250"/>
      <c r="T1103" s="250"/>
      <c r="U1103" s="250"/>
      <c r="V1103" s="250"/>
      <c r="W1103" s="250"/>
      <c r="X1103" s="250"/>
      <c r="Y1103" s="250"/>
      <c r="Z1103" s="4"/>
      <c r="AA1103" s="429"/>
      <c r="AB1103" s="457">
        <f t="shared" si="465"/>
        <v>0</v>
      </c>
      <c r="AC1103" s="11"/>
      <c r="AD1103" s="11"/>
      <c r="AE1103" s="11"/>
      <c r="AF1103" s="11"/>
      <c r="AG1103" s="11"/>
      <c r="AH1103" s="11"/>
      <c r="AI1103" s="11"/>
      <c r="AJ1103" s="12"/>
      <c r="AK1103" s="445" t="str">
        <f>IF(G1103="","",VLOOKUP(J1103,中子データ!$B$4:$H$4500,3,FALSE))</f>
        <v/>
      </c>
      <c r="AL1103" s="445" t="str">
        <f>IF(G1103="","",VLOOKUP(J1103,中子データ!$B$4:$H$4500,5,FALSE))</f>
        <v/>
      </c>
      <c r="AM1103" s="445" t="str">
        <f>IF(G1103="","",VLOOKUP(J1103,中子データ!$B$4:$H$4500,6,FALSE))</f>
        <v/>
      </c>
      <c r="AN1103" s="418"/>
      <c r="AO1103" s="419"/>
      <c r="AP1103" s="420"/>
      <c r="AQ1103" s="421"/>
      <c r="AR1103" s="420"/>
      <c r="AS1103" s="436"/>
      <c r="AT1103" s="436"/>
      <c r="AU1103" s="422"/>
      <c r="AV1103" s="11"/>
      <c r="AW1103" s="11"/>
      <c r="AX1103" s="410">
        <f t="shared" si="464"/>
        <v>0</v>
      </c>
      <c r="AY1103" s="411" t="str">
        <f>IF(G1103="","",VLOOKUP(J1103,中子データ!$B$4:$M$5999,10,FALSE))</f>
        <v/>
      </c>
      <c r="AZ1103" s="438" t="str">
        <f>IF(G1103="","",VLOOKUP(J1103,中子データ!$B$4:$M$5999,9,FALSE))</f>
        <v/>
      </c>
      <c r="BA1103" s="412" t="str">
        <f>IF(AQ1103="","",VLOOKUP(AQ1103,作業者名!$B$4:$C$100,2,FALSE))</f>
        <v/>
      </c>
      <c r="BB1103" s="412" t="str">
        <f>IF(AR1103="","",VLOOKUP(AR1103,作業者名!$B$4:$C$100,2,FALSE))</f>
        <v/>
      </c>
      <c r="BC1103" s="412" t="str">
        <f>IF(G1103="","",VLOOKUP(J1103,中子データ!B$4:N$6004,12,FALSE))</f>
        <v/>
      </c>
      <c r="BD1103" s="413" t="str">
        <f>IF(G1103="","",VLOOKUP(J1103,中子データ!$B$4:$P$4500,15,FALSE))</f>
        <v/>
      </c>
    </row>
    <row r="1104" spans="1:56" x14ac:dyDescent="0.15">
      <c r="A1104" s="7" t="str">
        <f>IF(G1104="","",VLOOKUP(H1104,マシン名!$B$4:$C$93,2,FALSE))</f>
        <v/>
      </c>
      <c r="B1104" s="7" t="str">
        <f>IF(G1104="","",VLOOKUP(I1104,作業者名!$B$4:$C$100,2,FALSE))</f>
        <v/>
      </c>
      <c r="C1104" s="7" t="str">
        <f>IF(G1104="","",VLOOKUP(J1104,中子データ!$B$4:$H$4500,2,FALSE))</f>
        <v/>
      </c>
      <c r="D1104" s="8" t="str">
        <f>IF(G1104="","",VLOOKUP(J1104,中子データ!$B$4:$H$4500,4,FALSE))</f>
        <v/>
      </c>
      <c r="E1104" s="231" t="str">
        <f>IF(G1104="","",D1104*K1104-AB1104)</f>
        <v/>
      </c>
      <c r="G1104" s="238"/>
      <c r="H1104" s="9"/>
      <c r="I1104" s="9"/>
      <c r="J1104" s="9"/>
      <c r="K1104" s="10"/>
      <c r="L1104" s="10"/>
      <c r="M1104" s="6"/>
      <c r="N1104" s="6">
        <f t="shared" si="466"/>
        <v>0</v>
      </c>
      <c r="O1104" s="250"/>
      <c r="P1104" s="250"/>
      <c r="Q1104" s="250"/>
      <c r="R1104" s="250"/>
      <c r="S1104" s="250"/>
      <c r="T1104" s="250"/>
      <c r="U1104" s="250"/>
      <c r="V1104" s="250"/>
      <c r="W1104" s="250"/>
      <c r="X1104" s="250"/>
      <c r="Y1104" s="250"/>
      <c r="Z1104" s="4"/>
      <c r="AA1104" s="429"/>
      <c r="AB1104" s="457">
        <f t="shared" si="465"/>
        <v>0</v>
      </c>
      <c r="AC1104" s="11"/>
      <c r="AD1104" s="11"/>
      <c r="AE1104" s="11"/>
      <c r="AF1104" s="11"/>
      <c r="AG1104" s="11"/>
      <c r="AH1104" s="11"/>
      <c r="AI1104" s="11"/>
      <c r="AJ1104" s="12"/>
      <c r="AK1104" s="445" t="str">
        <f>IF(G1104="","",VLOOKUP(J1104,中子データ!$B$4:$H$4500,3,FALSE))</f>
        <v/>
      </c>
      <c r="AL1104" s="445" t="str">
        <f>IF(G1104="","",VLOOKUP(J1104,中子データ!$B$4:$H$4500,5,FALSE))</f>
        <v/>
      </c>
      <c r="AM1104" s="445" t="str">
        <f>IF(G1104="","",VLOOKUP(J1104,中子データ!$B$4:$H$4500,6,FALSE))</f>
        <v/>
      </c>
      <c r="AN1104" s="418"/>
      <c r="AO1104" s="419"/>
      <c r="AP1104" s="420"/>
      <c r="AQ1104" s="421"/>
      <c r="AR1104" s="420"/>
      <c r="AS1104" s="436"/>
      <c r="AT1104" s="436"/>
      <c r="AU1104" s="422"/>
      <c r="AV1104" s="11"/>
      <c r="AW1104" s="11"/>
      <c r="AX1104" s="410">
        <f t="shared" si="464"/>
        <v>0</v>
      </c>
      <c r="AY1104" s="411" t="str">
        <f>IF(G1104="","",VLOOKUP(J1104,中子データ!$B$4:$M$5999,10,FALSE))</f>
        <v/>
      </c>
      <c r="AZ1104" s="438" t="str">
        <f>IF(G1104="","",VLOOKUP(J1104,中子データ!$B$4:$M$5999,9,FALSE))</f>
        <v/>
      </c>
      <c r="BA1104" s="412" t="str">
        <f>IF(AQ1104="","",VLOOKUP(AQ1104,作業者名!$B$4:$C$100,2,FALSE))</f>
        <v/>
      </c>
      <c r="BB1104" s="412" t="str">
        <f>IF(AR1104="","",VLOOKUP(AR1104,作業者名!$B$4:$C$100,2,FALSE))</f>
        <v/>
      </c>
      <c r="BC1104" s="412" t="str">
        <f>IF(G1104="","",VLOOKUP(J1104,中子データ!B$4:N$6004,12,FALSE))</f>
        <v/>
      </c>
      <c r="BD1104" s="413" t="str">
        <f>IF(G1104="","",VLOOKUP(J1104,中子データ!$B$4:$P$4500,15,FALSE))</f>
        <v/>
      </c>
    </row>
    <row r="1105" spans="1:56" x14ac:dyDescent="0.15">
      <c r="A1105" s="7" t="str">
        <f>IF(G1105="","",VLOOKUP(H1105,マシン名!$B$4:$C$93,2,FALSE))</f>
        <v/>
      </c>
      <c r="B1105" s="7" t="str">
        <f>IF(G1105="","",VLOOKUP(I1105,作業者名!$B$4:$C$100,2,FALSE))</f>
        <v/>
      </c>
      <c r="C1105" s="7" t="str">
        <f>IF(G1105="","",VLOOKUP(J1105,中子データ!$B$4:$H$4500,2,FALSE))</f>
        <v/>
      </c>
      <c r="D1105" s="8" t="str">
        <f>IF(G1105="","",VLOOKUP(J1105,中子データ!$B$4:$H$4500,4,FALSE))</f>
        <v/>
      </c>
      <c r="E1105" s="231" t="str">
        <f t="shared" si="462"/>
        <v/>
      </c>
      <c r="G1105" s="238"/>
      <c r="H1105" s="9"/>
      <c r="I1105" s="9"/>
      <c r="J1105" s="9"/>
      <c r="K1105" s="10"/>
      <c r="L1105" s="10"/>
      <c r="M1105" s="6"/>
      <c r="N1105" s="6">
        <f t="shared" si="466"/>
        <v>0</v>
      </c>
      <c r="O1105" s="250"/>
      <c r="P1105" s="250"/>
      <c r="Q1105" s="250"/>
      <c r="R1105" s="250"/>
      <c r="S1105" s="250"/>
      <c r="T1105" s="250"/>
      <c r="U1105" s="250"/>
      <c r="V1105" s="250"/>
      <c r="W1105" s="250"/>
      <c r="X1105" s="250"/>
      <c r="Y1105" s="250"/>
      <c r="Z1105" s="4"/>
      <c r="AA1105" s="429"/>
      <c r="AB1105" s="457">
        <f t="shared" si="465"/>
        <v>0</v>
      </c>
      <c r="AC1105" s="11"/>
      <c r="AD1105" s="11"/>
      <c r="AE1105" s="11"/>
      <c r="AF1105" s="11"/>
      <c r="AG1105" s="11"/>
      <c r="AH1105" s="11"/>
      <c r="AI1105" s="11"/>
      <c r="AJ1105" s="12"/>
      <c r="AK1105" s="445" t="str">
        <f>IF(G1105="","",VLOOKUP(J1105,中子データ!$B$4:$H$4500,3,FALSE))</f>
        <v/>
      </c>
      <c r="AL1105" s="445" t="str">
        <f>IF(G1105="","",VLOOKUP(J1105,中子データ!$B$4:$H$4500,5,FALSE))</f>
        <v/>
      </c>
      <c r="AM1105" s="445" t="str">
        <f>IF(G1105="","",VLOOKUP(J1105,中子データ!$B$4:$H$4500,6,FALSE))</f>
        <v/>
      </c>
      <c r="AN1105" s="418"/>
      <c r="AO1105" s="419"/>
      <c r="AP1105" s="420"/>
      <c r="AQ1105" s="421"/>
      <c r="AR1105" s="420"/>
      <c r="AS1105" s="436"/>
      <c r="AT1105" s="436"/>
      <c r="AU1105" s="422"/>
      <c r="AV1105" s="11"/>
      <c r="AW1105" s="11"/>
      <c r="AX1105" s="410">
        <f t="shared" si="464"/>
        <v>0</v>
      </c>
      <c r="AY1105" s="411" t="str">
        <f>IF(G1105="","",VLOOKUP(J1105,中子データ!$B$4:$M$5999,10,FALSE))</f>
        <v/>
      </c>
      <c r="AZ1105" s="438" t="str">
        <f>IF(G1105="","",VLOOKUP(J1105,中子データ!$B$4:$M$5999,9,FALSE))</f>
        <v/>
      </c>
      <c r="BA1105" s="412" t="str">
        <f>IF(AQ1105="","",VLOOKUP(AQ1105,作業者名!$B$4:$C$100,2,FALSE))</f>
        <v/>
      </c>
      <c r="BB1105" s="412" t="str">
        <f>IF(AR1105="","",VLOOKUP(AR1105,作業者名!$B$4:$C$100,2,FALSE))</f>
        <v/>
      </c>
      <c r="BC1105" s="412" t="str">
        <f>IF(G1105="","",VLOOKUP(J1105,中子データ!B$4:N$6004,12,FALSE))</f>
        <v/>
      </c>
      <c r="BD1105" s="413" t="str">
        <f>IF(G1105="","",VLOOKUP(J1105,中子データ!$B$4:$P$4500,15,FALSE))</f>
        <v/>
      </c>
    </row>
    <row r="1106" spans="1:56" x14ac:dyDescent="0.15">
      <c r="A1106" s="7" t="str">
        <f>IF(G1106="","",VLOOKUP(H1106,マシン名!$B$4:$C$93,2,FALSE))</f>
        <v/>
      </c>
      <c r="B1106" s="7" t="str">
        <f>IF(G1106="","",VLOOKUP(I1106,作業者名!$B$4:$C$100,2,FALSE))</f>
        <v/>
      </c>
      <c r="C1106" s="7" t="str">
        <f>IF(G1106="","",VLOOKUP(J1106,中子データ!$B$4:$H$4500,2,FALSE))</f>
        <v/>
      </c>
      <c r="D1106" s="8" t="str">
        <f>IF(G1106="","",VLOOKUP(J1106,中子データ!$B$4:$H$4500,4,FALSE))</f>
        <v/>
      </c>
      <c r="E1106" s="231" t="str">
        <f t="shared" si="462"/>
        <v/>
      </c>
      <c r="G1106" s="238"/>
      <c r="H1106" s="9"/>
      <c r="I1106" s="9"/>
      <c r="J1106" s="9"/>
      <c r="K1106" s="10"/>
      <c r="L1106" s="10"/>
      <c r="M1106" s="6"/>
      <c r="N1106" s="6">
        <f t="shared" si="466"/>
        <v>0</v>
      </c>
      <c r="O1106" s="250"/>
      <c r="P1106" s="250"/>
      <c r="Q1106" s="250"/>
      <c r="R1106" s="250"/>
      <c r="S1106" s="250"/>
      <c r="T1106" s="250"/>
      <c r="U1106" s="250"/>
      <c r="V1106" s="250"/>
      <c r="W1106" s="250"/>
      <c r="X1106" s="250"/>
      <c r="Y1106" s="250"/>
      <c r="Z1106" s="4"/>
      <c r="AA1106" s="429"/>
      <c r="AB1106" s="457">
        <f t="shared" si="465"/>
        <v>0</v>
      </c>
      <c r="AC1106" s="11"/>
      <c r="AD1106" s="11"/>
      <c r="AE1106" s="11"/>
      <c r="AF1106" s="11"/>
      <c r="AG1106" s="11"/>
      <c r="AH1106" s="11"/>
      <c r="AI1106" s="11"/>
      <c r="AJ1106" s="12"/>
      <c r="AK1106" s="445" t="str">
        <f>IF(G1106="","",VLOOKUP(J1106,中子データ!$B$4:$H$4500,3,FALSE))</f>
        <v/>
      </c>
      <c r="AL1106" s="445" t="str">
        <f>IF(G1106="","",VLOOKUP(J1106,中子データ!$B$4:$H$4500,5,FALSE))</f>
        <v/>
      </c>
      <c r="AM1106" s="445" t="str">
        <f>IF(G1106="","",VLOOKUP(J1106,中子データ!$B$4:$H$4500,6,FALSE))</f>
        <v/>
      </c>
      <c r="AN1106" s="418"/>
      <c r="AO1106" s="419"/>
      <c r="AP1106" s="420"/>
      <c r="AQ1106" s="421"/>
      <c r="AR1106" s="420"/>
      <c r="AS1106" s="436"/>
      <c r="AT1106" s="436"/>
      <c r="AU1106" s="422"/>
      <c r="AV1106" s="11"/>
      <c r="AW1106" s="11"/>
      <c r="AX1106" s="410">
        <f t="shared" si="464"/>
        <v>0</v>
      </c>
      <c r="AY1106" s="411" t="str">
        <f>IF(G1106="","",VLOOKUP(J1106,中子データ!$B$4:$M$5999,10,FALSE))</f>
        <v/>
      </c>
      <c r="AZ1106" s="438" t="str">
        <f>IF(G1106="","",VLOOKUP(J1106,中子データ!$B$4:$M$5999,9,FALSE))</f>
        <v/>
      </c>
      <c r="BA1106" s="412" t="str">
        <f>IF(AQ1106="","",VLOOKUP(AQ1106,作業者名!$B$4:$C$100,2,FALSE))</f>
        <v/>
      </c>
      <c r="BB1106" s="412" t="str">
        <f>IF(AR1106="","",VLOOKUP(AR1106,作業者名!$B$4:$C$100,2,FALSE))</f>
        <v/>
      </c>
      <c r="BC1106" s="412" t="str">
        <f>IF(G1106="","",VLOOKUP(J1106,中子データ!B$4:N$6004,12,FALSE))</f>
        <v/>
      </c>
      <c r="BD1106" s="413" t="str">
        <f>IF(G1106="","",VLOOKUP(J1106,中子データ!$B$4:$P$4500,15,FALSE))</f>
        <v/>
      </c>
    </row>
    <row r="1107" spans="1:56" x14ac:dyDescent="0.15">
      <c r="A1107" s="7" t="str">
        <f>IF(G1107="","",VLOOKUP(H1107,マシン名!$B$4:$C$93,2,FALSE))</f>
        <v/>
      </c>
      <c r="B1107" s="7" t="str">
        <f>IF(G1107="","",VLOOKUP(I1107,作業者名!$B$4:$C$100,2,FALSE))</f>
        <v/>
      </c>
      <c r="C1107" s="7" t="str">
        <f>IF(G1107="","",VLOOKUP(J1107,中子データ!$B$4:$H$4500,2,FALSE))</f>
        <v/>
      </c>
      <c r="D1107" s="8" t="str">
        <f>IF(G1107="","",VLOOKUP(J1107,中子データ!$B$4:$H$4500,4,FALSE))</f>
        <v/>
      </c>
      <c r="E1107" s="231" t="str">
        <f t="shared" si="462"/>
        <v/>
      </c>
      <c r="G1107" s="238"/>
      <c r="H1107" s="9"/>
      <c r="I1107" s="9"/>
      <c r="J1107" s="9"/>
      <c r="K1107" s="10"/>
      <c r="L1107" s="10"/>
      <c r="M1107" s="6"/>
      <c r="N1107" s="6">
        <f t="shared" si="466"/>
        <v>0</v>
      </c>
      <c r="O1107" s="250"/>
      <c r="P1107" s="250"/>
      <c r="Q1107" s="250"/>
      <c r="R1107" s="250"/>
      <c r="S1107" s="250"/>
      <c r="T1107" s="250"/>
      <c r="U1107" s="250"/>
      <c r="V1107" s="250"/>
      <c r="W1107" s="250"/>
      <c r="X1107" s="250"/>
      <c r="Y1107" s="250"/>
      <c r="Z1107" s="4"/>
      <c r="AA1107" s="429"/>
      <c r="AB1107" s="457">
        <f t="shared" si="465"/>
        <v>0</v>
      </c>
      <c r="AC1107" s="11"/>
      <c r="AD1107" s="11"/>
      <c r="AE1107" s="11"/>
      <c r="AF1107" s="11"/>
      <c r="AG1107" s="11"/>
      <c r="AH1107" s="11"/>
      <c r="AI1107" s="11"/>
      <c r="AJ1107" s="12"/>
      <c r="AK1107" s="445" t="str">
        <f>IF(G1107="","",VLOOKUP(J1107,中子データ!$B$4:$H$4500,3,FALSE))</f>
        <v/>
      </c>
      <c r="AL1107" s="445" t="str">
        <f>IF(G1107="","",VLOOKUP(J1107,中子データ!$B$4:$H$4500,5,FALSE))</f>
        <v/>
      </c>
      <c r="AM1107" s="445" t="str">
        <f>IF(G1107="","",VLOOKUP(J1107,中子データ!$B$4:$H$4500,6,FALSE))</f>
        <v/>
      </c>
      <c r="AN1107" s="418"/>
      <c r="AO1107" s="419"/>
      <c r="AP1107" s="420"/>
      <c r="AQ1107" s="421"/>
      <c r="AR1107" s="420"/>
      <c r="AS1107" s="436"/>
      <c r="AT1107" s="436"/>
      <c r="AU1107" s="422"/>
      <c r="AV1107" s="11"/>
      <c r="AW1107" s="11"/>
      <c r="AX1107" s="410">
        <f t="shared" si="464"/>
        <v>0</v>
      </c>
      <c r="AY1107" s="411" t="str">
        <f>IF(G1107="","",VLOOKUP(J1107,中子データ!$B$4:$M$5999,10,FALSE))</f>
        <v/>
      </c>
      <c r="AZ1107" s="438" t="str">
        <f>IF(G1107="","",VLOOKUP(J1107,中子データ!$B$4:$M$5999,9,FALSE))</f>
        <v/>
      </c>
      <c r="BA1107" s="412" t="str">
        <f>IF(AQ1107="","",VLOOKUP(AQ1107,作業者名!$B$4:$C$100,2,FALSE))</f>
        <v/>
      </c>
      <c r="BB1107" s="412" t="str">
        <f>IF(AR1107="","",VLOOKUP(AR1107,作業者名!$B$4:$C$100,2,FALSE))</f>
        <v/>
      </c>
      <c r="BC1107" s="412" t="str">
        <f>IF(G1107="","",VLOOKUP(J1107,中子データ!B$4:N$6004,12,FALSE))</f>
        <v/>
      </c>
      <c r="BD1107" s="413" t="str">
        <f>IF(G1107="","",VLOOKUP(J1107,中子データ!$B$4:$P$4500,15,FALSE))</f>
        <v/>
      </c>
    </row>
    <row r="1108" spans="1:56" x14ac:dyDescent="0.15">
      <c r="A1108" s="7" t="str">
        <f>IF(G1108="","",VLOOKUP(H1108,マシン名!$B$4:$C$93,2,FALSE))</f>
        <v/>
      </c>
      <c r="B1108" s="7" t="str">
        <f>IF(G1108="","",VLOOKUP(I1108,作業者名!$B$4:$C$100,2,FALSE))</f>
        <v/>
      </c>
      <c r="C1108" s="7" t="str">
        <f>IF(G1108="","",VLOOKUP(J1108,中子データ!$B$4:$H$4500,2,FALSE))</f>
        <v/>
      </c>
      <c r="D1108" s="8" t="str">
        <f>IF(G1108="","",VLOOKUP(J1108,中子データ!$B$4:$H$4500,4,FALSE))</f>
        <v/>
      </c>
      <c r="E1108" s="231" t="str">
        <f t="shared" si="462"/>
        <v/>
      </c>
      <c r="G1108" s="238"/>
      <c r="H1108" s="9"/>
      <c r="I1108" s="9"/>
      <c r="J1108" s="9"/>
      <c r="K1108" s="10"/>
      <c r="L1108" s="10"/>
      <c r="M1108" s="6"/>
      <c r="N1108" s="6">
        <f t="shared" ref="N1108:N1156" si="467">L1108-SUM(O1108:Z1108)</f>
        <v>0</v>
      </c>
      <c r="O1108" s="250"/>
      <c r="P1108" s="250"/>
      <c r="Q1108" s="250"/>
      <c r="R1108" s="250"/>
      <c r="S1108" s="250"/>
      <c r="T1108" s="250"/>
      <c r="U1108" s="250"/>
      <c r="V1108" s="250"/>
      <c r="W1108" s="250"/>
      <c r="X1108" s="250"/>
      <c r="Y1108" s="250"/>
      <c r="Z1108" s="4"/>
      <c r="AA1108" s="429"/>
      <c r="AB1108" s="457">
        <f t="shared" si="465"/>
        <v>0</v>
      </c>
      <c r="AC1108" s="11"/>
      <c r="AD1108" s="11"/>
      <c r="AE1108" s="11"/>
      <c r="AF1108" s="11"/>
      <c r="AG1108" s="11"/>
      <c r="AH1108" s="11"/>
      <c r="AI1108" s="11"/>
      <c r="AJ1108" s="12"/>
      <c r="AK1108" s="445" t="str">
        <f>IF(G1108="","",VLOOKUP(J1108,中子データ!$B$4:$H$4500,3,FALSE))</f>
        <v/>
      </c>
      <c r="AL1108" s="445" t="str">
        <f>IF(G1108="","",VLOOKUP(J1108,中子データ!$B$4:$H$4500,5,FALSE))</f>
        <v/>
      </c>
      <c r="AM1108" s="445" t="str">
        <f>IF(G1108="","",VLOOKUP(J1108,中子データ!$B$4:$H$4500,6,FALSE))</f>
        <v/>
      </c>
      <c r="AN1108" s="418"/>
      <c r="AO1108" s="419"/>
      <c r="AP1108" s="420"/>
      <c r="AQ1108" s="421"/>
      <c r="AR1108" s="420"/>
      <c r="AS1108" s="436"/>
      <c r="AT1108" s="436"/>
      <c r="AU1108" s="422"/>
      <c r="AV1108" s="11"/>
      <c r="AW1108" s="11"/>
      <c r="AX1108" s="410">
        <f t="shared" si="464"/>
        <v>0</v>
      </c>
      <c r="AY1108" s="411" t="str">
        <f>IF(G1108="","",VLOOKUP(J1108,中子データ!$B$4:$M$5999,10,FALSE))</f>
        <v/>
      </c>
      <c r="AZ1108" s="438" t="str">
        <f>IF(G1108="","",VLOOKUP(J1108,中子データ!$B$4:$M$5999,9,FALSE))</f>
        <v/>
      </c>
      <c r="BA1108" s="412" t="str">
        <f>IF(AQ1108="","",VLOOKUP(AQ1108,作業者名!$B$4:$C$100,2,FALSE))</f>
        <v/>
      </c>
      <c r="BB1108" s="412" t="str">
        <f>IF(AR1108="","",VLOOKUP(AR1108,作業者名!$B$4:$C$100,2,FALSE))</f>
        <v/>
      </c>
      <c r="BC1108" s="412" t="str">
        <f>IF(G1108="","",VLOOKUP(J1108,中子データ!B$4:N$6004,12,FALSE))</f>
        <v/>
      </c>
      <c r="BD1108" s="413" t="str">
        <f>IF(G1108="","",VLOOKUP(J1108,中子データ!$B$4:$P$4500,15,FALSE))</f>
        <v/>
      </c>
    </row>
    <row r="1109" spans="1:56" x14ac:dyDescent="0.15">
      <c r="A1109" s="7" t="str">
        <f>IF(G1109="","",VLOOKUP(H1109,マシン名!$B$4:$C$93,2,FALSE))</f>
        <v/>
      </c>
      <c r="B1109" s="7" t="str">
        <f>IF(G1109="","",VLOOKUP(I1109,作業者名!$B$4:$C$100,2,FALSE))</f>
        <v/>
      </c>
      <c r="C1109" s="7" t="str">
        <f>IF(G1109="","",VLOOKUP(J1109,中子データ!$B$4:$H$4500,2,FALSE))</f>
        <v/>
      </c>
      <c r="D1109" s="8" t="str">
        <f>IF(G1109="","",VLOOKUP(J1109,中子データ!$B$4:$H$4500,4,FALSE))</f>
        <v/>
      </c>
      <c r="E1109" s="231" t="str">
        <f t="shared" si="462"/>
        <v/>
      </c>
      <c r="G1109" s="238"/>
      <c r="H1109" s="9"/>
      <c r="I1109" s="9"/>
      <c r="J1109" s="9"/>
      <c r="K1109" s="10"/>
      <c r="L1109" s="10"/>
      <c r="M1109" s="6"/>
      <c r="N1109" s="6">
        <f t="shared" ref="N1109:N1125" si="468">L1109-SUM(O1109:Z1109)</f>
        <v>0</v>
      </c>
      <c r="O1109" s="250"/>
      <c r="P1109" s="250"/>
      <c r="Q1109" s="250"/>
      <c r="R1109" s="250"/>
      <c r="S1109" s="250"/>
      <c r="T1109" s="250"/>
      <c r="U1109" s="250"/>
      <c r="V1109" s="250"/>
      <c r="W1109" s="250"/>
      <c r="X1109" s="250"/>
      <c r="Y1109" s="250"/>
      <c r="Z1109" s="4"/>
      <c r="AA1109" s="429"/>
      <c r="AB1109" s="457">
        <f t="shared" si="465"/>
        <v>0</v>
      </c>
      <c r="AC1109" s="11"/>
      <c r="AD1109" s="11"/>
      <c r="AE1109" s="11"/>
      <c r="AF1109" s="11"/>
      <c r="AG1109" s="11"/>
      <c r="AH1109" s="11"/>
      <c r="AI1109" s="11"/>
      <c r="AJ1109" s="12"/>
      <c r="AK1109" s="445" t="str">
        <f>IF(G1109="","",VLOOKUP(J1109,中子データ!$B$4:$H$4500,3,FALSE))</f>
        <v/>
      </c>
      <c r="AL1109" s="445" t="str">
        <f>IF(G1109="","",VLOOKUP(J1109,中子データ!$B$4:$H$4500,5,FALSE))</f>
        <v/>
      </c>
      <c r="AM1109" s="445" t="str">
        <f>IF(G1109="","",VLOOKUP(J1109,中子データ!$B$4:$H$4500,6,FALSE))</f>
        <v/>
      </c>
      <c r="AN1109" s="418"/>
      <c r="AO1109" s="419"/>
      <c r="AP1109" s="420"/>
      <c r="AQ1109" s="421"/>
      <c r="AR1109" s="420"/>
      <c r="AS1109" s="436"/>
      <c r="AT1109" s="436"/>
      <c r="AU1109" s="422"/>
      <c r="AV1109" s="11"/>
      <c r="AW1109" s="11"/>
      <c r="AX1109" s="410">
        <f t="shared" si="464"/>
        <v>0</v>
      </c>
      <c r="AY1109" s="411" t="str">
        <f>IF(G1109="","",VLOOKUP(J1109,中子データ!$B$4:$M$5999,10,FALSE))</f>
        <v/>
      </c>
      <c r="AZ1109" s="438" t="str">
        <f>IF(G1109="","",VLOOKUP(J1109,中子データ!$B$4:$M$5999,9,FALSE))</f>
        <v/>
      </c>
      <c r="BA1109" s="412" t="str">
        <f>IF(AQ1109="","",VLOOKUP(AQ1109,作業者名!$B$4:$C$100,2,FALSE))</f>
        <v/>
      </c>
      <c r="BB1109" s="412" t="str">
        <f>IF(AR1109="","",VLOOKUP(AR1109,作業者名!$B$4:$C$100,2,FALSE))</f>
        <v/>
      </c>
      <c r="BC1109" s="412" t="str">
        <f>IF(G1109="","",VLOOKUP(J1109,中子データ!B$4:N$6004,12,FALSE))</f>
        <v/>
      </c>
      <c r="BD1109" s="413" t="str">
        <f>IF(G1109="","",VLOOKUP(J1109,中子データ!$B$4:$P$4500,15,FALSE))</f>
        <v/>
      </c>
    </row>
    <row r="1110" spans="1:56" x14ac:dyDescent="0.15">
      <c r="A1110" s="7" t="str">
        <f>IF(G1110="","",VLOOKUP(H1110,マシン名!$B$4:$C$93,2,FALSE))</f>
        <v/>
      </c>
      <c r="B1110" s="7" t="str">
        <f>IF(G1110="","",VLOOKUP(I1110,作業者名!$B$4:$C$100,2,FALSE))</f>
        <v/>
      </c>
      <c r="C1110" s="7" t="str">
        <f>IF(G1110="","",VLOOKUP(J1110,中子データ!$B$4:$H$4500,2,FALSE))</f>
        <v/>
      </c>
      <c r="D1110" s="8" t="str">
        <f>IF(G1110="","",VLOOKUP(J1110,中子データ!$B$4:$H$4500,4,FALSE))</f>
        <v/>
      </c>
      <c r="E1110" s="231" t="str">
        <f t="shared" si="462"/>
        <v/>
      </c>
      <c r="G1110" s="238"/>
      <c r="H1110" s="9"/>
      <c r="I1110" s="9"/>
      <c r="J1110" s="9"/>
      <c r="K1110" s="10"/>
      <c r="L1110" s="10"/>
      <c r="M1110" s="6"/>
      <c r="N1110" s="6">
        <f t="shared" si="468"/>
        <v>0</v>
      </c>
      <c r="O1110" s="250"/>
      <c r="P1110" s="250"/>
      <c r="Q1110" s="250"/>
      <c r="R1110" s="250"/>
      <c r="S1110" s="250"/>
      <c r="T1110" s="250"/>
      <c r="U1110" s="250"/>
      <c r="V1110" s="250"/>
      <c r="W1110" s="250"/>
      <c r="X1110" s="250"/>
      <c r="Y1110" s="250"/>
      <c r="Z1110" s="4"/>
      <c r="AA1110" s="429"/>
      <c r="AB1110" s="457">
        <f t="shared" si="465"/>
        <v>0</v>
      </c>
      <c r="AC1110" s="11"/>
      <c r="AD1110" s="11"/>
      <c r="AE1110" s="11"/>
      <c r="AF1110" s="11"/>
      <c r="AG1110" s="11"/>
      <c r="AH1110" s="11"/>
      <c r="AI1110" s="11"/>
      <c r="AJ1110" s="12"/>
      <c r="AK1110" s="445" t="str">
        <f>IF(G1110="","",VLOOKUP(J1110,中子データ!$B$4:$H$4500,3,FALSE))</f>
        <v/>
      </c>
      <c r="AL1110" s="445" t="str">
        <f>IF(G1110="","",VLOOKUP(J1110,中子データ!$B$4:$H$4500,5,FALSE))</f>
        <v/>
      </c>
      <c r="AM1110" s="445" t="str">
        <f>IF(G1110="","",VLOOKUP(J1110,中子データ!$B$4:$H$4500,6,FALSE))</f>
        <v/>
      </c>
      <c r="AN1110" s="418"/>
      <c r="AO1110" s="419"/>
      <c r="AP1110" s="420"/>
      <c r="AQ1110" s="421"/>
      <c r="AR1110" s="420"/>
      <c r="AS1110" s="436"/>
      <c r="AT1110" s="436"/>
      <c r="AU1110" s="422"/>
      <c r="AV1110" s="11"/>
      <c r="AW1110" s="11"/>
      <c r="AX1110" s="410">
        <f t="shared" si="464"/>
        <v>0</v>
      </c>
      <c r="AY1110" s="411" t="str">
        <f>IF(G1110="","",VLOOKUP(J1110,中子データ!$B$4:$M$5999,10,FALSE))</f>
        <v/>
      </c>
      <c r="AZ1110" s="438" t="str">
        <f>IF(G1110="","",VLOOKUP(J1110,中子データ!$B$4:$M$5999,9,FALSE))</f>
        <v/>
      </c>
      <c r="BA1110" s="412" t="str">
        <f>IF(AQ1110="","",VLOOKUP(AQ1110,作業者名!$B$4:$C$100,2,FALSE))</f>
        <v/>
      </c>
      <c r="BB1110" s="412" t="str">
        <f>IF(AR1110="","",VLOOKUP(AR1110,作業者名!$B$4:$C$100,2,FALSE))</f>
        <v/>
      </c>
      <c r="BC1110" s="412" t="str">
        <f>IF(G1110="","",VLOOKUP(J1110,中子データ!B$4:N$6004,12,FALSE))</f>
        <v/>
      </c>
      <c r="BD1110" s="413" t="str">
        <f>IF(G1110="","",VLOOKUP(J1110,中子データ!$B$4:$P$4500,15,FALSE))</f>
        <v/>
      </c>
    </row>
    <row r="1111" spans="1:56" x14ac:dyDescent="0.15">
      <c r="A1111" s="7" t="str">
        <f>IF(G1111="","",VLOOKUP(H1111,マシン名!$B$4:$C$93,2,FALSE))</f>
        <v/>
      </c>
      <c r="B1111" s="7" t="str">
        <f>IF(G1111="","",VLOOKUP(I1111,作業者名!$B$4:$C$100,2,FALSE))</f>
        <v/>
      </c>
      <c r="C1111" s="7" t="str">
        <f>IF(G1111="","",VLOOKUP(J1111,中子データ!$B$4:$H$4500,2,FALSE))</f>
        <v/>
      </c>
      <c r="D1111" s="8" t="str">
        <f>IF(G1111="","",VLOOKUP(J1111,中子データ!$B$4:$H$4500,4,FALSE))</f>
        <v/>
      </c>
      <c r="E1111" s="231" t="str">
        <f t="shared" si="462"/>
        <v/>
      </c>
      <c r="G1111" s="238"/>
      <c r="H1111" s="9"/>
      <c r="I1111" s="9"/>
      <c r="J1111" s="9"/>
      <c r="K1111" s="10"/>
      <c r="L1111" s="10"/>
      <c r="M1111" s="6"/>
      <c r="N1111" s="6">
        <f t="shared" si="468"/>
        <v>0</v>
      </c>
      <c r="O1111" s="250"/>
      <c r="P1111" s="250"/>
      <c r="Q1111" s="250"/>
      <c r="R1111" s="250"/>
      <c r="S1111" s="250"/>
      <c r="T1111" s="250"/>
      <c r="U1111" s="250"/>
      <c r="V1111" s="250"/>
      <c r="W1111" s="250"/>
      <c r="X1111" s="250"/>
      <c r="Y1111" s="250"/>
      <c r="Z1111" s="4"/>
      <c r="AA1111" s="429"/>
      <c r="AB1111" s="457">
        <f t="shared" si="465"/>
        <v>0</v>
      </c>
      <c r="AC1111" s="11"/>
      <c r="AD1111" s="11"/>
      <c r="AE1111" s="11"/>
      <c r="AF1111" s="11"/>
      <c r="AG1111" s="11"/>
      <c r="AH1111" s="11"/>
      <c r="AI1111" s="11"/>
      <c r="AJ1111" s="12"/>
      <c r="AK1111" s="445" t="str">
        <f>IF(G1111="","",VLOOKUP(J1111,中子データ!$B$4:$H$4500,3,FALSE))</f>
        <v/>
      </c>
      <c r="AL1111" s="445" t="str">
        <f>IF(G1111="","",VLOOKUP(J1111,中子データ!$B$4:$H$4500,5,FALSE))</f>
        <v/>
      </c>
      <c r="AM1111" s="445" t="str">
        <f>IF(G1111="","",VLOOKUP(J1111,中子データ!$B$4:$H$4500,6,FALSE))</f>
        <v/>
      </c>
      <c r="AN1111" s="418"/>
      <c r="AO1111" s="419"/>
      <c r="AP1111" s="420"/>
      <c r="AQ1111" s="421"/>
      <c r="AR1111" s="420"/>
      <c r="AS1111" s="436"/>
      <c r="AT1111" s="436"/>
      <c r="AU1111" s="422"/>
      <c r="AV1111" s="11"/>
      <c r="AW1111" s="11"/>
      <c r="AX1111" s="410">
        <f t="shared" si="464"/>
        <v>0</v>
      </c>
      <c r="AY1111" s="411" t="str">
        <f>IF(G1111="","",VLOOKUP(J1111,中子データ!$B$4:$M$5999,10,FALSE))</f>
        <v/>
      </c>
      <c r="AZ1111" s="438" t="str">
        <f>IF(G1111="","",VLOOKUP(J1111,中子データ!$B$4:$M$5999,9,FALSE))</f>
        <v/>
      </c>
      <c r="BA1111" s="412" t="str">
        <f>IF(AQ1111="","",VLOOKUP(AQ1111,作業者名!$B$4:$C$100,2,FALSE))</f>
        <v/>
      </c>
      <c r="BB1111" s="412" t="str">
        <f>IF(AR1111="","",VLOOKUP(AR1111,作業者名!$B$4:$C$100,2,FALSE))</f>
        <v/>
      </c>
      <c r="BC1111" s="412" t="str">
        <f>IF(G1111="","",VLOOKUP(J1111,中子データ!B$4:N$6004,12,FALSE))</f>
        <v/>
      </c>
      <c r="BD1111" s="413" t="str">
        <f>IF(G1111="","",VLOOKUP(J1111,中子データ!$B$4:$P$4500,15,FALSE))</f>
        <v/>
      </c>
    </row>
    <row r="1112" spans="1:56" x14ac:dyDescent="0.15">
      <c r="A1112" s="7" t="str">
        <f>IF(G1112="","",VLOOKUP(H1112,マシン名!$B$4:$C$93,2,FALSE))</f>
        <v/>
      </c>
      <c r="B1112" s="7" t="str">
        <f>IF(G1112="","",VLOOKUP(I1112,作業者名!$B$4:$C$100,2,FALSE))</f>
        <v/>
      </c>
      <c r="C1112" s="7" t="str">
        <f>IF(G1112="","",VLOOKUP(J1112,中子データ!$B$4:$H$4500,2,FALSE))</f>
        <v/>
      </c>
      <c r="D1112" s="8" t="str">
        <f>IF(G1112="","",VLOOKUP(J1112,中子データ!$B$4:$H$4500,4,FALSE))</f>
        <v/>
      </c>
      <c r="E1112" s="231" t="str">
        <f t="shared" si="462"/>
        <v/>
      </c>
      <c r="G1112" s="238"/>
      <c r="H1112" s="9"/>
      <c r="I1112" s="9"/>
      <c r="J1112" s="9"/>
      <c r="K1112" s="10"/>
      <c r="L1112" s="10"/>
      <c r="M1112" s="6"/>
      <c r="N1112" s="6">
        <f t="shared" si="468"/>
        <v>0</v>
      </c>
      <c r="O1112" s="250"/>
      <c r="P1112" s="250"/>
      <c r="Q1112" s="250"/>
      <c r="R1112" s="250"/>
      <c r="S1112" s="250"/>
      <c r="T1112" s="250"/>
      <c r="U1112" s="250"/>
      <c r="V1112" s="250"/>
      <c r="W1112" s="250"/>
      <c r="X1112" s="250"/>
      <c r="Y1112" s="250"/>
      <c r="Z1112" s="4"/>
      <c r="AA1112" s="429"/>
      <c r="AB1112" s="457">
        <f t="shared" si="465"/>
        <v>0</v>
      </c>
      <c r="AC1112" s="11"/>
      <c r="AD1112" s="11"/>
      <c r="AE1112" s="11"/>
      <c r="AF1112" s="11"/>
      <c r="AG1112" s="11"/>
      <c r="AH1112" s="11"/>
      <c r="AI1112" s="11"/>
      <c r="AJ1112" s="12"/>
      <c r="AK1112" s="445" t="str">
        <f>IF(G1112="","",VLOOKUP(J1112,中子データ!$B$4:$H$4500,3,FALSE))</f>
        <v/>
      </c>
      <c r="AL1112" s="445" t="str">
        <f>IF(G1112="","",VLOOKUP(J1112,中子データ!$B$4:$H$4500,5,FALSE))</f>
        <v/>
      </c>
      <c r="AM1112" s="445" t="str">
        <f>IF(G1112="","",VLOOKUP(J1112,中子データ!$B$4:$H$4500,6,FALSE))</f>
        <v/>
      </c>
      <c r="AN1112" s="418"/>
      <c r="AO1112" s="419"/>
      <c r="AP1112" s="420"/>
      <c r="AQ1112" s="421"/>
      <c r="AR1112" s="420"/>
      <c r="AS1112" s="436"/>
      <c r="AT1112" s="436"/>
      <c r="AU1112" s="422"/>
      <c r="AV1112" s="11"/>
      <c r="AW1112" s="11"/>
      <c r="AX1112" s="410">
        <f t="shared" si="464"/>
        <v>0</v>
      </c>
      <c r="AY1112" s="411" t="str">
        <f>IF(G1112="","",VLOOKUP(J1112,中子データ!$B$4:$M$5999,10,FALSE))</f>
        <v/>
      </c>
      <c r="AZ1112" s="438" t="str">
        <f>IF(G1112="","",VLOOKUP(J1112,中子データ!$B$4:$M$5999,9,FALSE))</f>
        <v/>
      </c>
      <c r="BA1112" s="412" t="str">
        <f>IF(AQ1112="","",VLOOKUP(AQ1112,作業者名!$B$4:$C$100,2,FALSE))</f>
        <v/>
      </c>
      <c r="BB1112" s="412" t="str">
        <f>IF(AR1112="","",VLOOKUP(AR1112,作業者名!$B$4:$C$100,2,FALSE))</f>
        <v/>
      </c>
      <c r="BC1112" s="412" t="str">
        <f>IF(G1112="","",VLOOKUP(J1112,中子データ!B$4:N$6004,12,FALSE))</f>
        <v/>
      </c>
      <c r="BD1112" s="413" t="str">
        <f>IF(G1112="","",VLOOKUP(J1112,中子データ!$B$4:$P$4500,15,FALSE))</f>
        <v/>
      </c>
    </row>
    <row r="1113" spans="1:56" x14ac:dyDescent="0.15">
      <c r="A1113" s="7" t="str">
        <f>IF(G1113="","",VLOOKUP(H1113,マシン名!$B$4:$C$93,2,FALSE))</f>
        <v/>
      </c>
      <c r="B1113" s="7" t="str">
        <f>IF(G1113="","",VLOOKUP(I1113,作業者名!$B$4:$C$100,2,FALSE))</f>
        <v/>
      </c>
      <c r="C1113" s="7" t="str">
        <f>IF(G1113="","",VLOOKUP(J1113,中子データ!$B$4:$H$4500,2,FALSE))</f>
        <v/>
      </c>
      <c r="D1113" s="8" t="str">
        <f>IF(G1113="","",VLOOKUP(J1113,中子データ!$B$4:$H$4500,4,FALSE))</f>
        <v/>
      </c>
      <c r="E1113" s="231" t="str">
        <f t="shared" si="462"/>
        <v/>
      </c>
      <c r="G1113" s="238"/>
      <c r="H1113" s="9"/>
      <c r="I1113" s="9"/>
      <c r="J1113" s="9"/>
      <c r="K1113" s="10"/>
      <c r="L1113" s="10"/>
      <c r="M1113" s="6"/>
      <c r="N1113" s="6">
        <f t="shared" si="468"/>
        <v>0</v>
      </c>
      <c r="O1113" s="250"/>
      <c r="P1113" s="250"/>
      <c r="Q1113" s="250"/>
      <c r="R1113" s="250"/>
      <c r="S1113" s="250"/>
      <c r="T1113" s="250"/>
      <c r="U1113" s="250"/>
      <c r="V1113" s="250"/>
      <c r="W1113" s="250"/>
      <c r="X1113" s="250"/>
      <c r="Y1113" s="250"/>
      <c r="Z1113" s="4"/>
      <c r="AA1113" s="429"/>
      <c r="AB1113" s="457">
        <f t="shared" si="465"/>
        <v>0</v>
      </c>
      <c r="AC1113" s="11"/>
      <c r="AD1113" s="11"/>
      <c r="AE1113" s="11"/>
      <c r="AF1113" s="11"/>
      <c r="AG1113" s="11"/>
      <c r="AH1113" s="11"/>
      <c r="AI1113" s="11"/>
      <c r="AJ1113" s="12"/>
      <c r="AK1113" s="445" t="str">
        <f>IF(G1113="","",VLOOKUP(J1113,中子データ!$B$4:$H$4500,3,FALSE))</f>
        <v/>
      </c>
      <c r="AL1113" s="445" t="str">
        <f>IF(G1113="","",VLOOKUP(J1113,中子データ!$B$4:$H$4500,5,FALSE))</f>
        <v/>
      </c>
      <c r="AM1113" s="445" t="str">
        <f>IF(G1113="","",VLOOKUP(J1113,中子データ!$B$4:$H$4500,6,FALSE))</f>
        <v/>
      </c>
      <c r="AN1113" s="418"/>
      <c r="AO1113" s="419"/>
      <c r="AP1113" s="420"/>
      <c r="AQ1113" s="421"/>
      <c r="AR1113" s="420"/>
      <c r="AS1113" s="436"/>
      <c r="AT1113" s="436"/>
      <c r="AU1113" s="422"/>
      <c r="AV1113" s="11"/>
      <c r="AW1113" s="11"/>
      <c r="AX1113" s="410">
        <f t="shared" si="464"/>
        <v>0</v>
      </c>
      <c r="AY1113" s="411" t="str">
        <f>IF(G1113="","",VLOOKUP(J1113,中子データ!$B$4:$M$5999,10,FALSE))</f>
        <v/>
      </c>
      <c r="AZ1113" s="438" t="str">
        <f>IF(G1113="","",VLOOKUP(J1113,中子データ!$B$4:$M$5999,9,FALSE))</f>
        <v/>
      </c>
      <c r="BA1113" s="412" t="str">
        <f>IF(AQ1113="","",VLOOKUP(AQ1113,作業者名!$B$4:$C$100,2,FALSE))</f>
        <v/>
      </c>
      <c r="BB1113" s="412" t="str">
        <f>IF(AR1113="","",VLOOKUP(AR1113,作業者名!$B$4:$C$100,2,FALSE))</f>
        <v/>
      </c>
      <c r="BC1113" s="412" t="str">
        <f>IF(G1113="","",VLOOKUP(J1113,中子データ!B$4:N$6004,12,FALSE))</f>
        <v/>
      </c>
      <c r="BD1113" s="413" t="str">
        <f>IF(G1113="","",VLOOKUP(J1113,中子データ!$B$4:$P$4500,15,FALSE))</f>
        <v/>
      </c>
    </row>
    <row r="1114" spans="1:56" x14ac:dyDescent="0.15">
      <c r="A1114" s="7" t="str">
        <f>IF(G1114="","",VLOOKUP(H1114,マシン名!$B$4:$C$93,2,FALSE))</f>
        <v/>
      </c>
      <c r="B1114" s="7" t="str">
        <f>IF(G1114="","",VLOOKUP(I1114,作業者名!$B$4:$C$100,2,FALSE))</f>
        <v/>
      </c>
      <c r="C1114" s="7" t="str">
        <f>IF(G1114="","",VLOOKUP(J1114,中子データ!$B$4:$H$4500,2,FALSE))</f>
        <v/>
      </c>
      <c r="D1114" s="8" t="str">
        <f>IF(G1114="","",VLOOKUP(J1114,中子データ!$B$4:$H$4500,4,FALSE))</f>
        <v/>
      </c>
      <c r="E1114" s="231" t="str">
        <f t="shared" si="462"/>
        <v/>
      </c>
      <c r="G1114" s="238"/>
      <c r="H1114" s="9"/>
      <c r="I1114" s="9"/>
      <c r="J1114" s="9"/>
      <c r="K1114" s="10"/>
      <c r="L1114" s="10"/>
      <c r="M1114" s="6"/>
      <c r="N1114" s="6">
        <f t="shared" si="468"/>
        <v>0</v>
      </c>
      <c r="O1114" s="250"/>
      <c r="P1114" s="250"/>
      <c r="Q1114" s="250"/>
      <c r="R1114" s="250"/>
      <c r="S1114" s="250"/>
      <c r="T1114" s="250"/>
      <c r="U1114" s="250"/>
      <c r="V1114" s="250"/>
      <c r="W1114" s="250"/>
      <c r="X1114" s="250"/>
      <c r="Y1114" s="250"/>
      <c r="Z1114" s="4"/>
      <c r="AA1114" s="429"/>
      <c r="AB1114" s="457">
        <f t="shared" si="465"/>
        <v>0</v>
      </c>
      <c r="AC1114" s="11"/>
      <c r="AD1114" s="11"/>
      <c r="AE1114" s="11"/>
      <c r="AF1114" s="11"/>
      <c r="AG1114" s="11"/>
      <c r="AH1114" s="11"/>
      <c r="AI1114" s="11"/>
      <c r="AJ1114" s="12"/>
      <c r="AK1114" s="445" t="str">
        <f>IF(G1114="","",VLOOKUP(J1114,中子データ!$B$4:$H$4500,3,FALSE))</f>
        <v/>
      </c>
      <c r="AL1114" s="445" t="str">
        <f>IF(G1114="","",VLOOKUP(J1114,中子データ!$B$4:$H$4500,5,FALSE))</f>
        <v/>
      </c>
      <c r="AM1114" s="445" t="str">
        <f>IF(G1114="","",VLOOKUP(J1114,中子データ!$B$4:$H$4500,6,FALSE))</f>
        <v/>
      </c>
      <c r="AN1114" s="418"/>
      <c r="AO1114" s="419"/>
      <c r="AP1114" s="420"/>
      <c r="AQ1114" s="421"/>
      <c r="AR1114" s="420"/>
      <c r="AS1114" s="436"/>
      <c r="AT1114" s="436"/>
      <c r="AU1114" s="422"/>
      <c r="AV1114" s="11"/>
      <c r="AW1114" s="11"/>
      <c r="AX1114" s="410">
        <f t="shared" si="464"/>
        <v>0</v>
      </c>
      <c r="AY1114" s="411" t="str">
        <f>IF(G1114="","",VLOOKUP(J1114,中子データ!$B$4:$M$5999,10,FALSE))</f>
        <v/>
      </c>
      <c r="AZ1114" s="438" t="str">
        <f>IF(G1114="","",VLOOKUP(J1114,中子データ!$B$4:$M$5999,9,FALSE))</f>
        <v/>
      </c>
      <c r="BA1114" s="412" t="str">
        <f>IF(AQ1114="","",VLOOKUP(AQ1114,作業者名!$B$4:$C$100,2,FALSE))</f>
        <v/>
      </c>
      <c r="BB1114" s="412" t="str">
        <f>IF(AR1114="","",VLOOKUP(AR1114,作業者名!$B$4:$C$100,2,FALSE))</f>
        <v/>
      </c>
      <c r="BC1114" s="412" t="str">
        <f>IF(G1114="","",VLOOKUP(J1114,中子データ!B$4:N$6004,12,FALSE))</f>
        <v/>
      </c>
      <c r="BD1114" s="413" t="str">
        <f>IF(G1114="","",VLOOKUP(J1114,中子データ!$B$4:$P$4500,15,FALSE))</f>
        <v/>
      </c>
    </row>
    <row r="1115" spans="1:56" x14ac:dyDescent="0.15">
      <c r="A1115" s="7" t="str">
        <f>IF(G1115="","",VLOOKUP(H1115,マシン名!$B$4:$C$93,2,FALSE))</f>
        <v/>
      </c>
      <c r="B1115" s="7" t="str">
        <f>IF(G1115="","",VLOOKUP(I1115,作業者名!$B$4:$C$100,2,FALSE))</f>
        <v/>
      </c>
      <c r="C1115" s="7" t="str">
        <f>IF(G1115="","",VLOOKUP(J1115,中子データ!$B$4:$H$4500,2,FALSE))</f>
        <v/>
      </c>
      <c r="D1115" s="8" t="str">
        <f>IF(G1115="","",VLOOKUP(J1115,中子データ!$B$4:$H$4500,4,FALSE))</f>
        <v/>
      </c>
      <c r="E1115" s="231" t="str">
        <f t="shared" si="462"/>
        <v/>
      </c>
      <c r="G1115" s="238"/>
      <c r="H1115" s="9"/>
      <c r="I1115" s="9"/>
      <c r="J1115" s="9"/>
      <c r="K1115" s="10"/>
      <c r="L1115" s="10"/>
      <c r="M1115" s="6"/>
      <c r="N1115" s="6">
        <f t="shared" si="468"/>
        <v>0</v>
      </c>
      <c r="O1115" s="250"/>
      <c r="P1115" s="250"/>
      <c r="Q1115" s="250"/>
      <c r="R1115" s="250"/>
      <c r="S1115" s="250"/>
      <c r="T1115" s="250"/>
      <c r="U1115" s="250"/>
      <c r="V1115" s="250"/>
      <c r="W1115" s="250"/>
      <c r="X1115" s="250"/>
      <c r="Y1115" s="250"/>
      <c r="Z1115" s="4"/>
      <c r="AA1115" s="429"/>
      <c r="AB1115" s="457">
        <f t="shared" si="465"/>
        <v>0</v>
      </c>
      <c r="AC1115" s="11"/>
      <c r="AD1115" s="11"/>
      <c r="AE1115" s="11"/>
      <c r="AF1115" s="11"/>
      <c r="AG1115" s="11"/>
      <c r="AH1115" s="11"/>
      <c r="AI1115" s="11"/>
      <c r="AJ1115" s="12"/>
      <c r="AK1115" s="445" t="str">
        <f>IF(G1115="","",VLOOKUP(J1115,中子データ!$B$4:$H$4500,3,FALSE))</f>
        <v/>
      </c>
      <c r="AL1115" s="445" t="str">
        <f>IF(G1115="","",VLOOKUP(J1115,中子データ!$B$4:$H$4500,5,FALSE))</f>
        <v/>
      </c>
      <c r="AM1115" s="445" t="str">
        <f>IF(G1115="","",VLOOKUP(J1115,中子データ!$B$4:$H$4500,6,FALSE))</f>
        <v/>
      </c>
      <c r="AN1115" s="418"/>
      <c r="AO1115" s="419"/>
      <c r="AP1115" s="420"/>
      <c r="AQ1115" s="421"/>
      <c r="AR1115" s="420"/>
      <c r="AS1115" s="436"/>
      <c r="AT1115" s="436"/>
      <c r="AU1115" s="422"/>
      <c r="AV1115" s="11"/>
      <c r="AW1115" s="11"/>
      <c r="AX1115" s="410">
        <f t="shared" si="464"/>
        <v>0</v>
      </c>
      <c r="AY1115" s="411" t="str">
        <f>IF(G1115="","",VLOOKUP(J1115,中子データ!$B$4:$M$5999,10,FALSE))</f>
        <v/>
      </c>
      <c r="AZ1115" s="438" t="str">
        <f>IF(G1115="","",VLOOKUP(J1115,中子データ!$B$4:$M$5999,9,FALSE))</f>
        <v/>
      </c>
      <c r="BA1115" s="412" t="str">
        <f>IF(AQ1115="","",VLOOKUP(AQ1115,作業者名!$B$4:$C$100,2,FALSE))</f>
        <v/>
      </c>
      <c r="BB1115" s="412" t="str">
        <f>IF(AR1115="","",VLOOKUP(AR1115,作業者名!$B$4:$C$100,2,FALSE))</f>
        <v/>
      </c>
      <c r="BC1115" s="412" t="str">
        <f>IF(G1115="","",VLOOKUP(J1115,中子データ!B$4:N$6004,12,FALSE))</f>
        <v/>
      </c>
      <c r="BD1115" s="413" t="str">
        <f>IF(G1115="","",VLOOKUP(J1115,中子データ!$B$4:$P$4500,15,FALSE))</f>
        <v/>
      </c>
    </row>
    <row r="1116" spans="1:56" x14ac:dyDescent="0.15">
      <c r="A1116" s="7" t="str">
        <f>IF(G1116="","",VLOOKUP(H1116,マシン名!$B$4:$C$93,2,FALSE))</f>
        <v/>
      </c>
      <c r="B1116" s="7" t="str">
        <f>IF(G1116="","",VLOOKUP(I1116,作業者名!$B$4:$C$100,2,FALSE))</f>
        <v/>
      </c>
      <c r="C1116" s="7" t="str">
        <f>IF(G1116="","",VLOOKUP(J1116,中子データ!$B$4:$H$4500,2,FALSE))</f>
        <v/>
      </c>
      <c r="D1116" s="8" t="str">
        <f>IF(G1116="","",VLOOKUP(J1116,中子データ!$B$4:$H$4500,4,FALSE))</f>
        <v/>
      </c>
      <c r="E1116" s="231" t="str">
        <f t="shared" si="462"/>
        <v/>
      </c>
      <c r="G1116" s="238"/>
      <c r="H1116" s="9"/>
      <c r="I1116" s="9"/>
      <c r="J1116" s="9"/>
      <c r="K1116" s="10"/>
      <c r="L1116" s="10"/>
      <c r="M1116" s="6"/>
      <c r="N1116" s="6">
        <f t="shared" si="468"/>
        <v>0</v>
      </c>
      <c r="O1116" s="250"/>
      <c r="P1116" s="250"/>
      <c r="Q1116" s="250"/>
      <c r="R1116" s="250"/>
      <c r="S1116" s="250"/>
      <c r="T1116" s="250"/>
      <c r="U1116" s="250"/>
      <c r="V1116" s="250"/>
      <c r="W1116" s="250"/>
      <c r="X1116" s="250"/>
      <c r="Y1116" s="250"/>
      <c r="Z1116" s="4"/>
      <c r="AA1116" s="429"/>
      <c r="AB1116" s="457">
        <f t="shared" si="465"/>
        <v>0</v>
      </c>
      <c r="AC1116" s="11"/>
      <c r="AD1116" s="11"/>
      <c r="AE1116" s="11"/>
      <c r="AF1116" s="11"/>
      <c r="AG1116" s="11"/>
      <c r="AH1116" s="11"/>
      <c r="AI1116" s="11"/>
      <c r="AJ1116" s="12"/>
      <c r="AK1116" s="445" t="str">
        <f>IF(G1116="","",VLOOKUP(J1116,中子データ!$B$4:$H$4500,3,FALSE))</f>
        <v/>
      </c>
      <c r="AL1116" s="445" t="str">
        <f>IF(G1116="","",VLOOKUP(J1116,中子データ!$B$4:$H$4500,5,FALSE))</f>
        <v/>
      </c>
      <c r="AM1116" s="445" t="str">
        <f>IF(G1116="","",VLOOKUP(J1116,中子データ!$B$4:$H$4500,6,FALSE))</f>
        <v/>
      </c>
      <c r="AN1116" s="418"/>
      <c r="AO1116" s="419"/>
      <c r="AP1116" s="420"/>
      <c r="AQ1116" s="421"/>
      <c r="AR1116" s="420"/>
      <c r="AS1116" s="436"/>
      <c r="AT1116" s="436"/>
      <c r="AU1116" s="422"/>
      <c r="AV1116" s="11"/>
      <c r="AW1116" s="11"/>
      <c r="AX1116" s="410">
        <f t="shared" si="464"/>
        <v>0</v>
      </c>
      <c r="AY1116" s="411" t="str">
        <f>IF(G1116="","",VLOOKUP(J1116,中子データ!$B$4:$M$5999,10,FALSE))</f>
        <v/>
      </c>
      <c r="AZ1116" s="438" t="str">
        <f>IF(G1116="","",VLOOKUP(J1116,中子データ!$B$4:$M$5999,9,FALSE))</f>
        <v/>
      </c>
      <c r="BA1116" s="412" t="str">
        <f>IF(AQ1116="","",VLOOKUP(AQ1116,作業者名!$B$4:$C$100,2,FALSE))</f>
        <v/>
      </c>
      <c r="BB1116" s="412" t="str">
        <f>IF(AR1116="","",VLOOKUP(AR1116,作業者名!$B$4:$C$100,2,FALSE))</f>
        <v/>
      </c>
      <c r="BC1116" s="412" t="str">
        <f>IF(G1116="","",VLOOKUP(J1116,中子データ!B$4:N$6004,12,FALSE))</f>
        <v/>
      </c>
      <c r="BD1116" s="413" t="str">
        <f>IF(G1116="","",VLOOKUP(J1116,中子データ!$B$4:$P$4500,15,FALSE))</f>
        <v/>
      </c>
    </row>
    <row r="1117" spans="1:56" x14ac:dyDescent="0.15">
      <c r="A1117" s="7" t="str">
        <f>IF(G1117="","",VLOOKUP(H1117,マシン名!$B$4:$C$93,2,FALSE))</f>
        <v/>
      </c>
      <c r="B1117" s="7" t="str">
        <f>IF(G1117="","",VLOOKUP(I1117,作業者名!$B$4:$C$100,2,FALSE))</f>
        <v/>
      </c>
      <c r="C1117" s="7" t="str">
        <f>IF(G1117="","",VLOOKUP(J1117,中子データ!$B$4:$H$4500,2,FALSE))</f>
        <v/>
      </c>
      <c r="D1117" s="8" t="str">
        <f>IF(G1117="","",VLOOKUP(J1117,中子データ!$B$4:$H$4500,4,FALSE))</f>
        <v/>
      </c>
      <c r="E1117" s="231" t="str">
        <f t="shared" si="462"/>
        <v/>
      </c>
      <c r="G1117" s="238"/>
      <c r="H1117" s="9"/>
      <c r="I1117" s="9"/>
      <c r="J1117" s="9"/>
      <c r="K1117" s="10"/>
      <c r="L1117" s="10"/>
      <c r="M1117" s="6"/>
      <c r="N1117" s="6">
        <f t="shared" si="468"/>
        <v>0</v>
      </c>
      <c r="O1117" s="250"/>
      <c r="P1117" s="250"/>
      <c r="Q1117" s="250"/>
      <c r="R1117" s="250"/>
      <c r="S1117" s="250"/>
      <c r="T1117" s="250"/>
      <c r="U1117" s="250"/>
      <c r="V1117" s="250"/>
      <c r="W1117" s="250"/>
      <c r="X1117" s="250"/>
      <c r="Y1117" s="250"/>
      <c r="Z1117" s="4"/>
      <c r="AA1117" s="429"/>
      <c r="AB1117" s="457">
        <f t="shared" si="465"/>
        <v>0</v>
      </c>
      <c r="AC1117" s="11"/>
      <c r="AD1117" s="11"/>
      <c r="AE1117" s="11"/>
      <c r="AF1117" s="11"/>
      <c r="AG1117" s="11"/>
      <c r="AH1117" s="11"/>
      <c r="AI1117" s="11"/>
      <c r="AJ1117" s="12"/>
      <c r="AK1117" s="445" t="str">
        <f>IF(G1117="","",VLOOKUP(J1117,中子データ!$B$4:$H$4500,3,FALSE))</f>
        <v/>
      </c>
      <c r="AL1117" s="445" t="str">
        <f>IF(G1117="","",VLOOKUP(J1117,中子データ!$B$4:$H$4500,5,FALSE))</f>
        <v/>
      </c>
      <c r="AM1117" s="445" t="str">
        <f>IF(G1117="","",VLOOKUP(J1117,中子データ!$B$4:$H$4500,6,FALSE))</f>
        <v/>
      </c>
      <c r="AN1117" s="418"/>
      <c r="AO1117" s="419"/>
      <c r="AP1117" s="420"/>
      <c r="AQ1117" s="421"/>
      <c r="AR1117" s="420"/>
      <c r="AS1117" s="436"/>
      <c r="AT1117" s="436"/>
      <c r="AU1117" s="422"/>
      <c r="AV1117" s="11"/>
      <c r="AW1117" s="11"/>
      <c r="AX1117" s="410">
        <f t="shared" si="464"/>
        <v>0</v>
      </c>
      <c r="AY1117" s="411" t="str">
        <f>IF(G1117="","",VLOOKUP(J1117,中子データ!$B$4:$M$5999,10,FALSE))</f>
        <v/>
      </c>
      <c r="AZ1117" s="438" t="str">
        <f>IF(G1117="","",VLOOKUP(J1117,中子データ!$B$4:$M$5999,9,FALSE))</f>
        <v/>
      </c>
      <c r="BA1117" s="412" t="str">
        <f>IF(AQ1117="","",VLOOKUP(AQ1117,作業者名!$B$4:$C$100,2,FALSE))</f>
        <v/>
      </c>
      <c r="BB1117" s="412" t="str">
        <f>IF(AR1117="","",VLOOKUP(AR1117,作業者名!$B$4:$C$100,2,FALSE))</f>
        <v/>
      </c>
      <c r="BC1117" s="412" t="str">
        <f>IF(G1117="","",VLOOKUP(J1117,中子データ!B$4:N$6004,12,FALSE))</f>
        <v/>
      </c>
      <c r="BD1117" s="413" t="str">
        <f>IF(G1117="","",VLOOKUP(J1117,中子データ!$B$4:$P$4500,15,FALSE))</f>
        <v/>
      </c>
    </row>
    <row r="1118" spans="1:56" x14ac:dyDescent="0.15">
      <c r="A1118" s="7" t="str">
        <f>IF(G1118="","",VLOOKUP(H1118,マシン名!$B$4:$C$93,2,FALSE))</f>
        <v/>
      </c>
      <c r="B1118" s="7" t="str">
        <f>IF(G1118="","",VLOOKUP(I1118,作業者名!$B$4:$C$100,2,FALSE))</f>
        <v/>
      </c>
      <c r="C1118" s="7" t="str">
        <f>IF(G1118="","",VLOOKUP(J1118,中子データ!$B$4:$H$4500,2,FALSE))</f>
        <v/>
      </c>
      <c r="D1118" s="8" t="str">
        <f>IF(G1118="","",VLOOKUP(J1118,中子データ!$B$4:$H$4500,4,FALSE))</f>
        <v/>
      </c>
      <c r="E1118" s="231" t="str">
        <f t="shared" si="462"/>
        <v/>
      </c>
      <c r="G1118" s="238"/>
      <c r="H1118" s="247"/>
      <c r="I1118" s="9"/>
      <c r="J1118" s="245"/>
      <c r="K1118" s="10"/>
      <c r="L1118" s="10"/>
      <c r="M1118" s="6"/>
      <c r="N1118" s="6">
        <f t="shared" si="468"/>
        <v>0</v>
      </c>
      <c r="O1118" s="250"/>
      <c r="P1118" s="250"/>
      <c r="Q1118" s="250"/>
      <c r="R1118" s="250"/>
      <c r="S1118" s="250"/>
      <c r="T1118" s="250"/>
      <c r="U1118" s="250"/>
      <c r="V1118" s="250"/>
      <c r="W1118" s="250"/>
      <c r="X1118" s="250"/>
      <c r="Y1118" s="250"/>
      <c r="Z1118" s="4"/>
      <c r="AA1118" s="429"/>
      <c r="AB1118" s="457">
        <f t="shared" si="465"/>
        <v>0</v>
      </c>
      <c r="AC1118" s="11"/>
      <c r="AD1118" s="11"/>
      <c r="AE1118" s="11"/>
      <c r="AF1118" s="11"/>
      <c r="AG1118" s="11"/>
      <c r="AH1118" s="11"/>
      <c r="AI1118" s="11"/>
      <c r="AJ1118" s="12"/>
      <c r="AK1118" s="445" t="str">
        <f>IF(G1118="","",VLOOKUP(J1118,中子データ!$B$4:$H$4500,3,FALSE))</f>
        <v/>
      </c>
      <c r="AL1118" s="445" t="str">
        <f>IF(G1118="","",VLOOKUP(J1118,中子データ!$B$4:$H$4500,5,FALSE))</f>
        <v/>
      </c>
      <c r="AM1118" s="445" t="str">
        <f>IF(G1118="","",VLOOKUP(J1118,中子データ!$B$4:$H$4500,6,FALSE))</f>
        <v/>
      </c>
      <c r="AN1118" s="418"/>
      <c r="AO1118" s="419"/>
      <c r="AP1118" s="420"/>
      <c r="AQ1118" s="421"/>
      <c r="AR1118" s="420"/>
      <c r="AS1118" s="436"/>
      <c r="AT1118" s="436"/>
      <c r="AU1118" s="422"/>
      <c r="AV1118" s="11"/>
      <c r="AW1118" s="11"/>
      <c r="AX1118" s="410">
        <f t="shared" si="464"/>
        <v>0</v>
      </c>
      <c r="AY1118" s="411" t="str">
        <f>IF(G1118="","",VLOOKUP(J1118,中子データ!$B$4:$M$5999,10,FALSE))</f>
        <v/>
      </c>
      <c r="AZ1118" s="438" t="str">
        <f>IF(G1118="","",VLOOKUP(J1118,中子データ!$B$4:$M$5999,9,FALSE))</f>
        <v/>
      </c>
      <c r="BA1118" s="412" t="str">
        <f>IF(AQ1118="","",VLOOKUP(AQ1118,作業者名!$B$4:$C$100,2,FALSE))</f>
        <v/>
      </c>
      <c r="BB1118" s="412" t="str">
        <f>IF(AR1118="","",VLOOKUP(AR1118,作業者名!$B$4:$C$100,2,FALSE))</f>
        <v/>
      </c>
      <c r="BC1118" s="412" t="str">
        <f>IF(G1118="","",VLOOKUP(J1118,中子データ!B$4:N$6004,12,FALSE))</f>
        <v/>
      </c>
      <c r="BD1118" s="413" t="str">
        <f>IF(G1118="","",VLOOKUP(J1118,中子データ!$B$4:$P$4500,15,FALSE))</f>
        <v/>
      </c>
    </row>
    <row r="1119" spans="1:56" x14ac:dyDescent="0.15">
      <c r="A1119" s="7" t="str">
        <f>IF(G1119="","",VLOOKUP(H1119,マシン名!$B$4:$C$93,2,FALSE))</f>
        <v/>
      </c>
      <c r="B1119" s="7" t="str">
        <f>IF(G1119="","",VLOOKUP(I1119,作業者名!$B$4:$C$100,2,FALSE))</f>
        <v/>
      </c>
      <c r="C1119" s="7" t="str">
        <f>IF(G1119="","",VLOOKUP(J1119,中子データ!$B$4:$H$4500,2,FALSE))</f>
        <v/>
      </c>
      <c r="D1119" s="8" t="str">
        <f>IF(G1119="","",VLOOKUP(J1119,中子データ!$B$4:$H$4500,4,FALSE))</f>
        <v/>
      </c>
      <c r="E1119" s="231" t="str">
        <f t="shared" si="462"/>
        <v/>
      </c>
      <c r="G1119" s="238"/>
      <c r="H1119" s="9"/>
      <c r="I1119" s="9"/>
      <c r="J1119" s="9"/>
      <c r="K1119" s="10"/>
      <c r="L1119" s="10"/>
      <c r="M1119" s="6"/>
      <c r="N1119" s="6">
        <f t="shared" si="468"/>
        <v>0</v>
      </c>
      <c r="O1119" s="250"/>
      <c r="P1119" s="250"/>
      <c r="Q1119" s="250"/>
      <c r="R1119" s="250"/>
      <c r="S1119" s="250"/>
      <c r="T1119" s="250"/>
      <c r="U1119" s="250"/>
      <c r="V1119" s="250"/>
      <c r="W1119" s="250"/>
      <c r="X1119" s="250"/>
      <c r="Y1119" s="250"/>
      <c r="Z1119" s="4"/>
      <c r="AA1119" s="429"/>
      <c r="AB1119" s="457">
        <f t="shared" si="465"/>
        <v>0</v>
      </c>
      <c r="AC1119" s="11"/>
      <c r="AD1119" s="11"/>
      <c r="AE1119" s="11"/>
      <c r="AF1119" s="11"/>
      <c r="AG1119" s="11"/>
      <c r="AH1119" s="11"/>
      <c r="AI1119" s="11"/>
      <c r="AJ1119" s="12"/>
      <c r="AK1119" s="445" t="str">
        <f>IF(G1119="","",VLOOKUP(J1119,中子データ!$B$4:$H$4500,3,FALSE))</f>
        <v/>
      </c>
      <c r="AL1119" s="445" t="str">
        <f>IF(G1119="","",VLOOKUP(J1119,中子データ!$B$4:$H$4500,5,FALSE))</f>
        <v/>
      </c>
      <c r="AM1119" s="445" t="str">
        <f>IF(G1119="","",VLOOKUP(J1119,中子データ!$B$4:$H$4500,6,FALSE))</f>
        <v/>
      </c>
      <c r="AN1119" s="418"/>
      <c r="AO1119" s="419"/>
      <c r="AP1119" s="420"/>
      <c r="AQ1119" s="421"/>
      <c r="AR1119" s="420"/>
      <c r="AS1119" s="436"/>
      <c r="AT1119" s="436"/>
      <c r="AU1119" s="422"/>
      <c r="AV1119" s="11"/>
      <c r="AW1119" s="11"/>
      <c r="AX1119" s="410">
        <f t="shared" si="464"/>
        <v>0</v>
      </c>
      <c r="AY1119" s="411" t="str">
        <f>IF(G1119="","",VLOOKUP(J1119,中子データ!$B$4:$M$5999,10,FALSE))</f>
        <v/>
      </c>
      <c r="AZ1119" s="438" t="str">
        <f>IF(G1119="","",VLOOKUP(J1119,中子データ!$B$4:$M$5999,9,FALSE))</f>
        <v/>
      </c>
      <c r="BA1119" s="412" t="str">
        <f>IF(AQ1119="","",VLOOKUP(AQ1119,作業者名!$B$4:$C$100,2,FALSE))</f>
        <v/>
      </c>
      <c r="BB1119" s="412" t="str">
        <f>IF(AR1119="","",VLOOKUP(AR1119,作業者名!$B$4:$C$100,2,FALSE))</f>
        <v/>
      </c>
      <c r="BC1119" s="412" t="str">
        <f>IF(G1119="","",VLOOKUP(J1119,中子データ!B$4:N$6004,12,FALSE))</f>
        <v/>
      </c>
      <c r="BD1119" s="413" t="str">
        <f>IF(G1119="","",VLOOKUP(J1119,中子データ!$B$4:$P$4500,15,FALSE))</f>
        <v/>
      </c>
    </row>
    <row r="1120" spans="1:56" x14ac:dyDescent="0.15">
      <c r="A1120" s="7" t="str">
        <f>IF(G1120="","",VLOOKUP(H1120,マシン名!$B$4:$C$93,2,FALSE))</f>
        <v/>
      </c>
      <c r="B1120" s="7" t="str">
        <f>IF(G1120="","",VLOOKUP(I1120,作業者名!$B$4:$C$100,2,FALSE))</f>
        <v/>
      </c>
      <c r="C1120" s="7" t="str">
        <f>IF(G1120="","",VLOOKUP(J1120,中子データ!$B$4:$H$4500,2,FALSE))</f>
        <v/>
      </c>
      <c r="D1120" s="8" t="str">
        <f>IF(G1120="","",VLOOKUP(J1120,中子データ!$B$4:$H$4500,4,FALSE))</f>
        <v/>
      </c>
      <c r="E1120" s="231" t="str">
        <f t="shared" ref="E1120:E1183" si="469">IF(G1120="","",D1120*K1120-AB1120)</f>
        <v/>
      </c>
      <c r="G1120" s="238"/>
      <c r="H1120" s="9"/>
      <c r="I1120" s="9"/>
      <c r="J1120" s="9"/>
      <c r="K1120" s="10"/>
      <c r="L1120" s="10"/>
      <c r="M1120" s="6"/>
      <c r="N1120" s="6">
        <f t="shared" si="468"/>
        <v>0</v>
      </c>
      <c r="O1120" s="250"/>
      <c r="P1120" s="250"/>
      <c r="Q1120" s="250"/>
      <c r="R1120" s="250"/>
      <c r="S1120" s="250"/>
      <c r="T1120" s="250"/>
      <c r="U1120" s="250"/>
      <c r="V1120" s="250"/>
      <c r="W1120" s="250"/>
      <c r="X1120" s="250"/>
      <c r="Y1120" s="250"/>
      <c r="Z1120" s="4"/>
      <c r="AA1120" s="429"/>
      <c r="AB1120" s="457">
        <f t="shared" si="465"/>
        <v>0</v>
      </c>
      <c r="AC1120" s="11"/>
      <c r="AD1120" s="11"/>
      <c r="AE1120" s="11"/>
      <c r="AF1120" s="11"/>
      <c r="AG1120" s="11"/>
      <c r="AH1120" s="11"/>
      <c r="AI1120" s="11"/>
      <c r="AJ1120" s="12"/>
      <c r="AK1120" s="445" t="str">
        <f>IF(G1120="","",VLOOKUP(J1120,中子データ!$B$4:$H$4500,3,FALSE))</f>
        <v/>
      </c>
      <c r="AL1120" s="445" t="str">
        <f>IF(G1120="","",VLOOKUP(J1120,中子データ!$B$4:$H$4500,5,FALSE))</f>
        <v/>
      </c>
      <c r="AM1120" s="445" t="str">
        <f>IF(G1120="","",VLOOKUP(J1120,中子データ!$B$4:$H$4500,6,FALSE))</f>
        <v/>
      </c>
      <c r="AN1120" s="418"/>
      <c r="AO1120" s="419"/>
      <c r="AP1120" s="420"/>
      <c r="AQ1120" s="421"/>
      <c r="AR1120" s="420"/>
      <c r="AS1120" s="436"/>
      <c r="AT1120" s="436"/>
      <c r="AU1120" s="422"/>
      <c r="AV1120" s="11"/>
      <c r="AW1120" s="11"/>
      <c r="AX1120" s="410">
        <f t="shared" si="464"/>
        <v>0</v>
      </c>
      <c r="AY1120" s="411" t="str">
        <f>IF(G1120="","",VLOOKUP(J1120,中子データ!$B$4:$M$5999,10,FALSE))</f>
        <v/>
      </c>
      <c r="AZ1120" s="438" t="str">
        <f>IF(G1120="","",VLOOKUP(J1120,中子データ!$B$4:$M$5999,9,FALSE))</f>
        <v/>
      </c>
      <c r="BA1120" s="412" t="str">
        <f>IF(AQ1120="","",VLOOKUP(AQ1120,作業者名!$B$4:$C$100,2,FALSE))</f>
        <v/>
      </c>
      <c r="BB1120" s="412" t="str">
        <f>IF(AR1120="","",VLOOKUP(AR1120,作業者名!$B$4:$C$100,2,FALSE))</f>
        <v/>
      </c>
      <c r="BC1120" s="412" t="str">
        <f>IF(G1120="","",VLOOKUP(J1120,中子データ!B$4:N$6004,12,FALSE))</f>
        <v/>
      </c>
      <c r="BD1120" s="413" t="str">
        <f>IF(G1120="","",VLOOKUP(J1120,中子データ!$B$4:$P$4500,15,FALSE))</f>
        <v/>
      </c>
    </row>
    <row r="1121" spans="1:56" x14ac:dyDescent="0.15">
      <c r="A1121" s="7" t="str">
        <f>IF(G1121="","",VLOOKUP(H1121,マシン名!$B$4:$C$93,2,FALSE))</f>
        <v/>
      </c>
      <c r="B1121" s="7" t="str">
        <f>IF(G1121="","",VLOOKUP(I1121,作業者名!$B$4:$C$100,2,FALSE))</f>
        <v/>
      </c>
      <c r="C1121" s="7" t="str">
        <f>IF(G1121="","",VLOOKUP(J1121,中子データ!$B$4:$H$4500,2,FALSE))</f>
        <v/>
      </c>
      <c r="D1121" s="8" t="str">
        <f>IF(G1121="","",VLOOKUP(J1121,中子データ!$B$4:$H$4500,4,FALSE))</f>
        <v/>
      </c>
      <c r="E1121" s="231" t="str">
        <f t="shared" si="469"/>
        <v/>
      </c>
      <c r="G1121" s="238"/>
      <c r="H1121" s="9"/>
      <c r="I1121" s="9"/>
      <c r="J1121" s="9"/>
      <c r="K1121" s="10"/>
      <c r="L1121" s="10"/>
      <c r="M1121" s="6"/>
      <c r="N1121" s="6">
        <f t="shared" si="468"/>
        <v>0</v>
      </c>
      <c r="O1121" s="250"/>
      <c r="P1121" s="250"/>
      <c r="Q1121" s="250"/>
      <c r="R1121" s="250"/>
      <c r="S1121" s="250"/>
      <c r="T1121" s="250"/>
      <c r="U1121" s="250"/>
      <c r="V1121" s="250"/>
      <c r="W1121" s="250"/>
      <c r="X1121" s="250"/>
      <c r="Y1121" s="250"/>
      <c r="Z1121" s="4"/>
      <c r="AA1121" s="429"/>
      <c r="AB1121" s="457">
        <f t="shared" si="465"/>
        <v>0</v>
      </c>
      <c r="AC1121" s="11"/>
      <c r="AD1121" s="11"/>
      <c r="AE1121" s="11"/>
      <c r="AF1121" s="11"/>
      <c r="AG1121" s="11"/>
      <c r="AH1121" s="11"/>
      <c r="AI1121" s="11"/>
      <c r="AJ1121" s="12"/>
      <c r="AK1121" s="445" t="str">
        <f>IF(G1121="","",VLOOKUP(J1121,中子データ!$B$4:$H$4500,3,FALSE))</f>
        <v/>
      </c>
      <c r="AL1121" s="445" t="str">
        <f>IF(G1121="","",VLOOKUP(J1121,中子データ!$B$4:$H$4500,5,FALSE))</f>
        <v/>
      </c>
      <c r="AM1121" s="445" t="str">
        <f>IF(G1121="","",VLOOKUP(J1121,中子データ!$B$4:$H$4500,6,FALSE))</f>
        <v/>
      </c>
      <c r="AN1121" s="418"/>
      <c r="AO1121" s="419"/>
      <c r="AP1121" s="420"/>
      <c r="AQ1121" s="421"/>
      <c r="AR1121" s="420"/>
      <c r="AS1121" s="436"/>
      <c r="AT1121" s="436"/>
      <c r="AU1121" s="422"/>
      <c r="AV1121" s="11"/>
      <c r="AW1121" s="11"/>
      <c r="AX1121" s="410">
        <f t="shared" si="464"/>
        <v>0</v>
      </c>
      <c r="AY1121" s="411" t="str">
        <f>IF(G1121="","",VLOOKUP(J1121,中子データ!$B$4:$M$5999,10,FALSE))</f>
        <v/>
      </c>
      <c r="AZ1121" s="438" t="str">
        <f>IF(G1121="","",VLOOKUP(J1121,中子データ!$B$4:$M$5999,9,FALSE))</f>
        <v/>
      </c>
      <c r="BA1121" s="412" t="str">
        <f>IF(AQ1121="","",VLOOKUP(AQ1121,作業者名!$B$4:$C$100,2,FALSE))</f>
        <v/>
      </c>
      <c r="BB1121" s="412" t="str">
        <f>IF(AR1121="","",VLOOKUP(AR1121,作業者名!$B$4:$C$100,2,FALSE))</f>
        <v/>
      </c>
      <c r="BC1121" s="412" t="str">
        <f>IF(G1121="","",VLOOKUP(J1121,中子データ!B$4:N$6004,12,FALSE))</f>
        <v/>
      </c>
      <c r="BD1121" s="413" t="str">
        <f>IF(G1121="","",VLOOKUP(J1121,中子データ!$B$4:$P$4500,15,FALSE))</f>
        <v/>
      </c>
    </row>
    <row r="1122" spans="1:56" x14ac:dyDescent="0.15">
      <c r="A1122" s="7" t="str">
        <f>IF(G1122="","",VLOOKUP(H1122,マシン名!$B$4:$C$93,2,FALSE))</f>
        <v/>
      </c>
      <c r="B1122" s="7" t="str">
        <f>IF(G1122="","",VLOOKUP(I1122,作業者名!$B$4:$C$100,2,FALSE))</f>
        <v/>
      </c>
      <c r="C1122" s="7" t="str">
        <f>IF(G1122="","",VLOOKUP(J1122,中子データ!$B$4:$H$4500,2,FALSE))</f>
        <v/>
      </c>
      <c r="D1122" s="8" t="str">
        <f>IF(G1122="","",VLOOKUP(J1122,中子データ!$B$4:$H$4500,4,FALSE))</f>
        <v/>
      </c>
      <c r="E1122" s="231" t="str">
        <f t="shared" si="469"/>
        <v/>
      </c>
      <c r="G1122" s="238"/>
      <c r="H1122" s="9"/>
      <c r="I1122" s="9"/>
      <c r="J1122" s="9"/>
      <c r="K1122" s="10"/>
      <c r="L1122" s="10"/>
      <c r="M1122" s="6"/>
      <c r="N1122" s="6">
        <f t="shared" si="468"/>
        <v>0</v>
      </c>
      <c r="O1122" s="250"/>
      <c r="P1122" s="250"/>
      <c r="Q1122" s="250"/>
      <c r="R1122" s="250"/>
      <c r="S1122" s="250"/>
      <c r="T1122" s="250"/>
      <c r="U1122" s="250"/>
      <c r="V1122" s="250"/>
      <c r="W1122" s="250"/>
      <c r="X1122" s="250"/>
      <c r="Y1122" s="250"/>
      <c r="Z1122" s="4"/>
      <c r="AA1122" s="429"/>
      <c r="AB1122" s="457">
        <f t="shared" si="465"/>
        <v>0</v>
      </c>
      <c r="AC1122" s="11"/>
      <c r="AD1122" s="11"/>
      <c r="AE1122" s="11"/>
      <c r="AF1122" s="11"/>
      <c r="AG1122" s="11"/>
      <c r="AH1122" s="11"/>
      <c r="AI1122" s="11"/>
      <c r="AJ1122" s="12"/>
      <c r="AK1122" s="445" t="str">
        <f>IF(G1122="","",VLOOKUP(J1122,中子データ!$B$4:$H$4500,3,FALSE))</f>
        <v/>
      </c>
      <c r="AL1122" s="445" t="str">
        <f>IF(G1122="","",VLOOKUP(J1122,中子データ!$B$4:$H$4500,5,FALSE))</f>
        <v/>
      </c>
      <c r="AM1122" s="445" t="str">
        <f>IF(G1122="","",VLOOKUP(J1122,中子データ!$B$4:$H$4500,6,FALSE))</f>
        <v/>
      </c>
      <c r="AN1122" s="418"/>
      <c r="AO1122" s="419"/>
      <c r="AP1122" s="420"/>
      <c r="AQ1122" s="421"/>
      <c r="AR1122" s="420"/>
      <c r="AS1122" s="436"/>
      <c r="AT1122" s="436"/>
      <c r="AU1122" s="422"/>
      <c r="AV1122" s="11"/>
      <c r="AW1122" s="11"/>
      <c r="AX1122" s="410">
        <f t="shared" si="464"/>
        <v>0</v>
      </c>
      <c r="AY1122" s="411" t="str">
        <f>IF(G1122="","",VLOOKUP(J1122,中子データ!$B$4:$M$5999,10,FALSE))</f>
        <v/>
      </c>
      <c r="AZ1122" s="438" t="str">
        <f>IF(G1122="","",VLOOKUP(J1122,中子データ!$B$4:$M$5999,9,FALSE))</f>
        <v/>
      </c>
      <c r="BA1122" s="412" t="str">
        <f>IF(AQ1122="","",VLOOKUP(AQ1122,作業者名!$B$4:$C$100,2,FALSE))</f>
        <v/>
      </c>
      <c r="BB1122" s="412" t="str">
        <f>IF(AR1122="","",VLOOKUP(AR1122,作業者名!$B$4:$C$100,2,FALSE))</f>
        <v/>
      </c>
      <c r="BC1122" s="412" t="str">
        <f>IF(G1122="","",VLOOKUP(J1122,中子データ!B$4:N$6004,12,FALSE))</f>
        <v/>
      </c>
      <c r="BD1122" s="413" t="str">
        <f>IF(G1122="","",VLOOKUP(J1122,中子データ!$B$4:$P$4500,15,FALSE))</f>
        <v/>
      </c>
    </row>
    <row r="1123" spans="1:56" x14ac:dyDescent="0.15">
      <c r="A1123" s="7" t="str">
        <f>IF(G1123="","",VLOOKUP(H1123,マシン名!$B$4:$C$93,2,FALSE))</f>
        <v/>
      </c>
      <c r="B1123" s="7" t="str">
        <f>IF(G1123="","",VLOOKUP(I1123,作業者名!$B$4:$C$100,2,FALSE))</f>
        <v/>
      </c>
      <c r="C1123" s="7" t="str">
        <f>IF(G1123="","",VLOOKUP(J1123,中子データ!$B$4:$H$4500,2,FALSE))</f>
        <v/>
      </c>
      <c r="D1123" s="8" t="str">
        <f>IF(G1123="","",VLOOKUP(J1123,中子データ!$B$4:$H$4500,4,FALSE))</f>
        <v/>
      </c>
      <c r="E1123" s="231" t="str">
        <f t="shared" si="469"/>
        <v/>
      </c>
      <c r="G1123" s="238"/>
      <c r="H1123" s="9"/>
      <c r="I1123" s="9"/>
      <c r="J1123" s="9"/>
      <c r="K1123" s="10"/>
      <c r="L1123" s="10"/>
      <c r="M1123" s="6"/>
      <c r="N1123" s="6">
        <f t="shared" si="468"/>
        <v>0</v>
      </c>
      <c r="O1123" s="250"/>
      <c r="P1123" s="250"/>
      <c r="Q1123" s="250"/>
      <c r="R1123" s="250"/>
      <c r="S1123" s="250"/>
      <c r="T1123" s="250"/>
      <c r="U1123" s="250"/>
      <c r="V1123" s="250"/>
      <c r="W1123" s="250"/>
      <c r="X1123" s="250"/>
      <c r="Y1123" s="250"/>
      <c r="Z1123" s="4"/>
      <c r="AA1123" s="429"/>
      <c r="AB1123" s="457">
        <f t="shared" si="465"/>
        <v>0</v>
      </c>
      <c r="AC1123" s="11"/>
      <c r="AD1123" s="11"/>
      <c r="AE1123" s="11"/>
      <c r="AF1123" s="11"/>
      <c r="AG1123" s="11"/>
      <c r="AH1123" s="11"/>
      <c r="AI1123" s="11"/>
      <c r="AJ1123" s="12"/>
      <c r="AK1123" s="445" t="str">
        <f>IF(G1123="","",VLOOKUP(J1123,中子データ!$B$4:$H$4500,3,FALSE))</f>
        <v/>
      </c>
      <c r="AL1123" s="445" t="str">
        <f>IF(G1123="","",VLOOKUP(J1123,中子データ!$B$4:$H$4500,5,FALSE))</f>
        <v/>
      </c>
      <c r="AM1123" s="445" t="str">
        <f>IF(G1123="","",VLOOKUP(J1123,中子データ!$B$4:$H$4500,6,FALSE))</f>
        <v/>
      </c>
      <c r="AN1123" s="418"/>
      <c r="AO1123" s="419"/>
      <c r="AP1123" s="420"/>
      <c r="AQ1123" s="421"/>
      <c r="AR1123" s="420"/>
      <c r="AS1123" s="436"/>
      <c r="AT1123" s="436"/>
      <c r="AU1123" s="422"/>
      <c r="AV1123" s="11"/>
      <c r="AW1123" s="11"/>
      <c r="AX1123" s="410">
        <f t="shared" si="464"/>
        <v>0</v>
      </c>
      <c r="AY1123" s="411" t="str">
        <f>IF(G1123="","",VLOOKUP(J1123,中子データ!$B$4:$M$5999,10,FALSE))</f>
        <v/>
      </c>
      <c r="AZ1123" s="438" t="str">
        <f>IF(G1123="","",VLOOKUP(J1123,中子データ!$B$4:$M$5999,9,FALSE))</f>
        <v/>
      </c>
      <c r="BA1123" s="412" t="str">
        <f>IF(AQ1123="","",VLOOKUP(AQ1123,作業者名!$B$4:$C$100,2,FALSE))</f>
        <v/>
      </c>
      <c r="BB1123" s="412" t="str">
        <f>IF(AR1123="","",VLOOKUP(AR1123,作業者名!$B$4:$C$100,2,FALSE))</f>
        <v/>
      </c>
      <c r="BC1123" s="412" t="str">
        <f>IF(G1123="","",VLOOKUP(J1123,中子データ!B$4:N$6004,12,FALSE))</f>
        <v/>
      </c>
      <c r="BD1123" s="413" t="str">
        <f>IF(G1123="","",VLOOKUP(J1123,中子データ!$B$4:$P$4500,15,FALSE))</f>
        <v/>
      </c>
    </row>
    <row r="1124" spans="1:56" x14ac:dyDescent="0.15">
      <c r="A1124" s="7" t="str">
        <f>IF(G1124="","",VLOOKUP(H1124,マシン名!$B$4:$C$93,2,FALSE))</f>
        <v/>
      </c>
      <c r="B1124" s="7" t="str">
        <f>IF(G1124="","",VLOOKUP(I1124,作業者名!$B$4:$C$100,2,FALSE))</f>
        <v/>
      </c>
      <c r="C1124" s="7" t="str">
        <f>IF(G1124="","",VLOOKUP(J1124,中子データ!$B$4:$H$4500,2,FALSE))</f>
        <v/>
      </c>
      <c r="D1124" s="8" t="str">
        <f>IF(G1124="","",VLOOKUP(J1124,中子データ!$B$4:$H$4500,4,FALSE))</f>
        <v/>
      </c>
      <c r="E1124" s="231" t="str">
        <f t="shared" si="469"/>
        <v/>
      </c>
      <c r="G1124" s="238"/>
      <c r="H1124" s="9"/>
      <c r="I1124" s="9"/>
      <c r="J1124" s="9"/>
      <c r="K1124" s="10"/>
      <c r="L1124" s="10"/>
      <c r="M1124" s="6"/>
      <c r="N1124" s="6">
        <f t="shared" si="468"/>
        <v>0</v>
      </c>
      <c r="O1124" s="250"/>
      <c r="P1124" s="250"/>
      <c r="Q1124" s="250"/>
      <c r="R1124" s="250"/>
      <c r="S1124" s="250"/>
      <c r="T1124" s="250"/>
      <c r="U1124" s="250"/>
      <c r="V1124" s="250"/>
      <c r="W1124" s="250"/>
      <c r="X1124" s="250"/>
      <c r="Y1124" s="250"/>
      <c r="Z1124" s="4"/>
      <c r="AA1124" s="429"/>
      <c r="AB1124" s="457">
        <f t="shared" si="465"/>
        <v>0</v>
      </c>
      <c r="AC1124" s="11"/>
      <c r="AD1124" s="11"/>
      <c r="AE1124" s="11"/>
      <c r="AF1124" s="11"/>
      <c r="AG1124" s="11"/>
      <c r="AH1124" s="11"/>
      <c r="AI1124" s="11"/>
      <c r="AJ1124" s="12"/>
      <c r="AK1124" s="445" t="str">
        <f>IF(G1124="","",VLOOKUP(J1124,中子データ!$B$4:$H$4500,3,FALSE))</f>
        <v/>
      </c>
      <c r="AL1124" s="445" t="str">
        <f>IF(G1124="","",VLOOKUP(J1124,中子データ!$B$4:$H$4500,5,FALSE))</f>
        <v/>
      </c>
      <c r="AM1124" s="445" t="str">
        <f>IF(G1124="","",VLOOKUP(J1124,中子データ!$B$4:$H$4500,6,FALSE))</f>
        <v/>
      </c>
      <c r="AN1124" s="418"/>
      <c r="AO1124" s="419"/>
      <c r="AP1124" s="420"/>
      <c r="AQ1124" s="421"/>
      <c r="AR1124" s="420"/>
      <c r="AS1124" s="436"/>
      <c r="AT1124" s="436"/>
      <c r="AU1124" s="422"/>
      <c r="AV1124" s="11"/>
      <c r="AW1124" s="11"/>
      <c r="AX1124" s="410">
        <f t="shared" si="464"/>
        <v>0</v>
      </c>
      <c r="AY1124" s="411" t="str">
        <f>IF(G1124="","",VLOOKUP(J1124,中子データ!$B$4:$M$5999,10,FALSE))</f>
        <v/>
      </c>
      <c r="AZ1124" s="438" t="str">
        <f>IF(G1124="","",VLOOKUP(J1124,中子データ!$B$4:$M$5999,9,FALSE))</f>
        <v/>
      </c>
      <c r="BA1124" s="412" t="str">
        <f>IF(AQ1124="","",VLOOKUP(AQ1124,作業者名!$B$4:$C$100,2,FALSE))</f>
        <v/>
      </c>
      <c r="BB1124" s="412" t="str">
        <f>IF(AR1124="","",VLOOKUP(AR1124,作業者名!$B$4:$C$100,2,FALSE))</f>
        <v/>
      </c>
      <c r="BC1124" s="412" t="str">
        <f>IF(G1124="","",VLOOKUP(J1124,中子データ!B$4:N$6004,12,FALSE))</f>
        <v/>
      </c>
      <c r="BD1124" s="413" t="str">
        <f>IF(G1124="","",VLOOKUP(J1124,中子データ!$B$4:$P$4500,15,FALSE))</f>
        <v/>
      </c>
    </row>
    <row r="1125" spans="1:56" x14ac:dyDescent="0.15">
      <c r="A1125" s="7" t="str">
        <f>IF(G1125="","",VLOOKUP(H1125,マシン名!$B$4:$C$93,2,FALSE))</f>
        <v/>
      </c>
      <c r="B1125" s="7" t="str">
        <f>IF(G1125="","",VLOOKUP(I1125,作業者名!$B$4:$C$100,2,FALSE))</f>
        <v/>
      </c>
      <c r="C1125" s="7" t="str">
        <f>IF(G1125="","",VLOOKUP(J1125,中子データ!$B$4:$H$4500,2,FALSE))</f>
        <v/>
      </c>
      <c r="D1125" s="8" t="str">
        <f>IF(G1125="","",VLOOKUP(J1125,中子データ!$B$4:$H$4500,4,FALSE))</f>
        <v/>
      </c>
      <c r="E1125" s="231" t="str">
        <f t="shared" si="469"/>
        <v/>
      </c>
      <c r="G1125" s="238"/>
      <c r="H1125" s="9"/>
      <c r="I1125" s="9"/>
      <c r="J1125" s="9"/>
      <c r="K1125" s="10"/>
      <c r="L1125" s="10"/>
      <c r="M1125" s="6"/>
      <c r="N1125" s="6">
        <f t="shared" si="468"/>
        <v>0</v>
      </c>
      <c r="O1125" s="250"/>
      <c r="P1125" s="250"/>
      <c r="Q1125" s="250"/>
      <c r="R1125" s="250"/>
      <c r="S1125" s="250"/>
      <c r="T1125" s="250"/>
      <c r="U1125" s="250"/>
      <c r="V1125" s="250"/>
      <c r="W1125" s="250"/>
      <c r="X1125" s="250"/>
      <c r="Y1125" s="250"/>
      <c r="Z1125" s="4"/>
      <c r="AA1125" s="429"/>
      <c r="AB1125" s="457">
        <f t="shared" si="465"/>
        <v>0</v>
      </c>
      <c r="AC1125" s="11"/>
      <c r="AD1125" s="11"/>
      <c r="AE1125" s="11"/>
      <c r="AF1125" s="11"/>
      <c r="AG1125" s="11"/>
      <c r="AH1125" s="11"/>
      <c r="AI1125" s="11"/>
      <c r="AJ1125" s="12"/>
      <c r="AK1125" s="445" t="str">
        <f>IF(G1125="","",VLOOKUP(J1125,中子データ!$B$4:$H$4500,3,FALSE))</f>
        <v/>
      </c>
      <c r="AL1125" s="445" t="str">
        <f>IF(G1125="","",VLOOKUP(J1125,中子データ!$B$4:$H$4500,5,FALSE))</f>
        <v/>
      </c>
      <c r="AM1125" s="445" t="str">
        <f>IF(G1125="","",VLOOKUP(J1125,中子データ!$B$4:$H$4500,6,FALSE))</f>
        <v/>
      </c>
      <c r="AN1125" s="418"/>
      <c r="AO1125" s="419"/>
      <c r="AP1125" s="420"/>
      <c r="AQ1125" s="421"/>
      <c r="AR1125" s="420"/>
      <c r="AS1125" s="436"/>
      <c r="AT1125" s="436"/>
      <c r="AU1125" s="422"/>
      <c r="AV1125" s="11"/>
      <c r="AW1125" s="11"/>
      <c r="AX1125" s="410">
        <f t="shared" si="464"/>
        <v>0</v>
      </c>
      <c r="AY1125" s="411" t="str">
        <f>IF(G1125="","",VLOOKUP(J1125,中子データ!$B$4:$M$5999,10,FALSE))</f>
        <v/>
      </c>
      <c r="AZ1125" s="438" t="str">
        <f>IF(G1125="","",VLOOKUP(J1125,中子データ!$B$4:$M$5999,9,FALSE))</f>
        <v/>
      </c>
      <c r="BA1125" s="412" t="str">
        <f>IF(AQ1125="","",VLOOKUP(AQ1125,作業者名!$B$4:$C$100,2,FALSE))</f>
        <v/>
      </c>
      <c r="BB1125" s="412" t="str">
        <f>IF(AR1125="","",VLOOKUP(AR1125,作業者名!$B$4:$C$100,2,FALSE))</f>
        <v/>
      </c>
      <c r="BC1125" s="412" t="str">
        <f>IF(G1125="","",VLOOKUP(J1125,中子データ!B$4:N$6004,12,FALSE))</f>
        <v/>
      </c>
      <c r="BD1125" s="413" t="str">
        <f>IF(G1125="","",VLOOKUP(J1125,中子データ!$B$4:$P$4500,15,FALSE))</f>
        <v/>
      </c>
    </row>
    <row r="1126" spans="1:56" x14ac:dyDescent="0.15">
      <c r="A1126" s="7" t="str">
        <f>IF(G1126="","",VLOOKUP(H1126,マシン名!$B$4:$C$93,2,FALSE))</f>
        <v/>
      </c>
      <c r="B1126" s="7" t="str">
        <f>IF(G1126="","",VLOOKUP(I1126,作業者名!$B$4:$C$100,2,FALSE))</f>
        <v/>
      </c>
      <c r="C1126" s="7" t="str">
        <f>IF(G1126="","",VLOOKUP(J1126,中子データ!$B$4:$H$4500,2,FALSE))</f>
        <v/>
      </c>
      <c r="D1126" s="8" t="str">
        <f>IF(G1126="","",VLOOKUP(J1126,中子データ!$B$4:$H$4500,4,FALSE))</f>
        <v/>
      </c>
      <c r="E1126" s="231" t="str">
        <f t="shared" si="469"/>
        <v/>
      </c>
      <c r="G1126" s="238"/>
      <c r="H1126" s="9"/>
      <c r="I1126" s="9"/>
      <c r="J1126" s="9"/>
      <c r="K1126" s="10"/>
      <c r="L1126" s="10"/>
      <c r="M1126" s="6"/>
      <c r="N1126" s="6">
        <f t="shared" si="467"/>
        <v>0</v>
      </c>
      <c r="O1126" s="250"/>
      <c r="P1126" s="250"/>
      <c r="Q1126" s="250"/>
      <c r="R1126" s="250"/>
      <c r="S1126" s="250"/>
      <c r="T1126" s="250"/>
      <c r="U1126" s="250"/>
      <c r="V1126" s="250"/>
      <c r="W1126" s="250"/>
      <c r="X1126" s="250"/>
      <c r="Y1126" s="250"/>
      <c r="Z1126" s="4"/>
      <c r="AA1126" s="429"/>
      <c r="AB1126" s="457">
        <f t="shared" si="465"/>
        <v>0</v>
      </c>
      <c r="AC1126" s="11"/>
      <c r="AD1126" s="11"/>
      <c r="AE1126" s="11"/>
      <c r="AF1126" s="11"/>
      <c r="AG1126" s="11"/>
      <c r="AH1126" s="11"/>
      <c r="AI1126" s="11"/>
      <c r="AJ1126" s="12"/>
      <c r="AK1126" s="445" t="str">
        <f>IF(G1126="","",VLOOKUP(J1126,中子データ!$B$4:$H$4500,3,FALSE))</f>
        <v/>
      </c>
      <c r="AL1126" s="445" t="str">
        <f>IF(G1126="","",VLOOKUP(J1126,中子データ!$B$4:$H$4500,5,FALSE))</f>
        <v/>
      </c>
      <c r="AM1126" s="445" t="str">
        <f>IF(G1126="","",VLOOKUP(J1126,中子データ!$B$4:$H$4500,6,FALSE))</f>
        <v/>
      </c>
      <c r="AN1126" s="418"/>
      <c r="AO1126" s="419"/>
      <c r="AP1126" s="420"/>
      <c r="AQ1126" s="421"/>
      <c r="AR1126" s="420"/>
      <c r="AS1126" s="436"/>
      <c r="AT1126" s="436"/>
      <c r="AU1126" s="422"/>
      <c r="AV1126" s="11"/>
      <c r="AW1126" s="11"/>
      <c r="AX1126" s="410">
        <f t="shared" si="464"/>
        <v>0</v>
      </c>
      <c r="AY1126" s="411" t="str">
        <f>IF(G1126="","",VLOOKUP(J1126,中子データ!$B$4:$M$5999,10,FALSE))</f>
        <v/>
      </c>
      <c r="AZ1126" s="438" t="str">
        <f>IF(G1126="","",VLOOKUP(J1126,中子データ!$B$4:$M$5999,9,FALSE))</f>
        <v/>
      </c>
      <c r="BA1126" s="412" t="str">
        <f>IF(AQ1126="","",VLOOKUP(AQ1126,作業者名!$B$4:$C$100,2,FALSE))</f>
        <v/>
      </c>
      <c r="BB1126" s="412" t="str">
        <f>IF(AR1126="","",VLOOKUP(AR1126,作業者名!$B$4:$C$100,2,FALSE))</f>
        <v/>
      </c>
      <c r="BC1126" s="412" t="str">
        <f>IF(G1126="","",VLOOKUP(J1126,中子データ!B$4:N$6004,12,FALSE))</f>
        <v/>
      </c>
      <c r="BD1126" s="413" t="str">
        <f>IF(G1126="","",VLOOKUP(J1126,中子データ!$B$4:$P$4500,15,FALSE))</f>
        <v/>
      </c>
    </row>
    <row r="1127" spans="1:56" x14ac:dyDescent="0.15">
      <c r="A1127" s="7" t="str">
        <f>IF(G1127="","",VLOOKUP(H1127,マシン名!$B$4:$C$93,2,FALSE))</f>
        <v/>
      </c>
      <c r="B1127" s="7" t="str">
        <f>IF(G1127="","",VLOOKUP(I1127,作業者名!$B$4:$C$100,2,FALSE))</f>
        <v/>
      </c>
      <c r="C1127" s="7" t="str">
        <f>IF(G1127="","",VLOOKUP(J1127,中子データ!$B$4:$H$4500,2,FALSE))</f>
        <v/>
      </c>
      <c r="D1127" s="8" t="str">
        <f>IF(G1127="","",VLOOKUP(J1127,中子データ!$B$4:$H$4500,4,FALSE))</f>
        <v/>
      </c>
      <c r="E1127" s="231" t="str">
        <f t="shared" si="469"/>
        <v/>
      </c>
      <c r="G1127" s="238"/>
      <c r="H1127" s="9"/>
      <c r="I1127" s="9"/>
      <c r="J1127" s="9"/>
      <c r="K1127" s="10"/>
      <c r="L1127" s="10"/>
      <c r="M1127" s="6"/>
      <c r="N1127" s="6">
        <f t="shared" si="467"/>
        <v>0</v>
      </c>
      <c r="O1127" s="250"/>
      <c r="P1127" s="250"/>
      <c r="Q1127" s="250"/>
      <c r="R1127" s="250"/>
      <c r="S1127" s="250"/>
      <c r="T1127" s="250"/>
      <c r="U1127" s="250"/>
      <c r="V1127" s="250"/>
      <c r="W1127" s="250"/>
      <c r="X1127" s="250"/>
      <c r="Y1127" s="250"/>
      <c r="Z1127" s="4"/>
      <c r="AA1127" s="429"/>
      <c r="AB1127" s="457">
        <f t="shared" si="465"/>
        <v>0</v>
      </c>
      <c r="AC1127" s="11"/>
      <c r="AD1127" s="11"/>
      <c r="AE1127" s="11"/>
      <c r="AF1127" s="11"/>
      <c r="AG1127" s="11"/>
      <c r="AH1127" s="11"/>
      <c r="AI1127" s="11"/>
      <c r="AJ1127" s="12"/>
      <c r="AK1127" s="445" t="str">
        <f>IF(G1127="","",VLOOKUP(J1127,中子データ!$B$4:$H$4500,3,FALSE))</f>
        <v/>
      </c>
      <c r="AL1127" s="445" t="str">
        <f>IF(G1127="","",VLOOKUP(J1127,中子データ!$B$4:$H$4500,5,FALSE))</f>
        <v/>
      </c>
      <c r="AM1127" s="445" t="str">
        <f>IF(G1127="","",VLOOKUP(J1127,中子データ!$B$4:$H$4500,6,FALSE))</f>
        <v/>
      </c>
      <c r="AN1127" s="418"/>
      <c r="AO1127" s="419"/>
      <c r="AP1127" s="420"/>
      <c r="AQ1127" s="421"/>
      <c r="AR1127" s="420"/>
      <c r="AS1127" s="436"/>
      <c r="AT1127" s="436"/>
      <c r="AU1127" s="422"/>
      <c r="AV1127" s="11"/>
      <c r="AW1127" s="11"/>
      <c r="AX1127" s="410">
        <f t="shared" si="464"/>
        <v>0</v>
      </c>
      <c r="AY1127" s="411" t="str">
        <f>IF(G1127="","",VLOOKUP(J1127,中子データ!$B$4:$M$5999,10,FALSE))</f>
        <v/>
      </c>
      <c r="AZ1127" s="438" t="str">
        <f>IF(G1127="","",VLOOKUP(J1127,中子データ!$B$4:$M$5999,9,FALSE))</f>
        <v/>
      </c>
      <c r="BA1127" s="412" t="str">
        <f>IF(AQ1127="","",VLOOKUP(AQ1127,作業者名!$B$4:$C$100,2,FALSE))</f>
        <v/>
      </c>
      <c r="BB1127" s="412" t="str">
        <f>IF(AR1127="","",VLOOKUP(AR1127,作業者名!$B$4:$C$100,2,FALSE))</f>
        <v/>
      </c>
      <c r="BC1127" s="412" t="str">
        <f>IF(G1127="","",VLOOKUP(J1127,中子データ!B$4:N$6004,12,FALSE))</f>
        <v/>
      </c>
      <c r="BD1127" s="413" t="str">
        <f>IF(G1127="","",VLOOKUP(J1127,中子データ!$B$4:$P$4500,15,FALSE))</f>
        <v/>
      </c>
    </row>
    <row r="1128" spans="1:56" x14ac:dyDescent="0.15">
      <c r="A1128" s="7" t="str">
        <f>IF(G1128="","",VLOOKUP(H1128,マシン名!$B$4:$C$93,2,FALSE))</f>
        <v/>
      </c>
      <c r="B1128" s="7" t="str">
        <f>IF(G1128="","",VLOOKUP(I1128,作業者名!$B$4:$C$100,2,FALSE))</f>
        <v/>
      </c>
      <c r="C1128" s="7" t="str">
        <f>IF(G1128="","",VLOOKUP(J1128,中子データ!$B$4:$H$4500,2,FALSE))</f>
        <v/>
      </c>
      <c r="D1128" s="8" t="str">
        <f>IF(G1128="","",VLOOKUP(J1128,中子データ!$B$4:$H$4500,4,FALSE))</f>
        <v/>
      </c>
      <c r="E1128" s="231" t="str">
        <f t="shared" si="469"/>
        <v/>
      </c>
      <c r="G1128" s="238"/>
      <c r="H1128" s="9"/>
      <c r="I1128" s="9"/>
      <c r="J1128" s="9"/>
      <c r="K1128" s="10"/>
      <c r="L1128" s="10"/>
      <c r="M1128" s="6"/>
      <c r="N1128" s="6">
        <f>L1128-SUM(O1128:Z1128)</f>
        <v>0</v>
      </c>
      <c r="O1128" s="250"/>
      <c r="P1128" s="250"/>
      <c r="Q1128" s="250"/>
      <c r="R1128" s="250"/>
      <c r="S1128" s="250"/>
      <c r="T1128" s="250"/>
      <c r="U1128" s="250"/>
      <c r="V1128" s="250"/>
      <c r="W1128" s="250"/>
      <c r="X1128" s="250"/>
      <c r="Y1128" s="250"/>
      <c r="Z1128" s="4"/>
      <c r="AA1128" s="429"/>
      <c r="AB1128" s="457">
        <f t="shared" si="465"/>
        <v>0</v>
      </c>
      <c r="AC1128" s="11"/>
      <c r="AD1128" s="11"/>
      <c r="AE1128" s="11"/>
      <c r="AF1128" s="11"/>
      <c r="AG1128" s="11"/>
      <c r="AH1128" s="11"/>
      <c r="AI1128" s="11"/>
      <c r="AJ1128" s="12"/>
      <c r="AK1128" s="445" t="str">
        <f>IF(G1128="","",VLOOKUP(J1128,中子データ!$B$4:$H$4500,3,FALSE))</f>
        <v/>
      </c>
      <c r="AL1128" s="445" t="str">
        <f>IF(G1128="","",VLOOKUP(J1128,中子データ!$B$4:$H$4500,5,FALSE))</f>
        <v/>
      </c>
      <c r="AM1128" s="445" t="str">
        <f>IF(G1128="","",VLOOKUP(J1128,中子データ!$B$4:$H$4500,6,FALSE))</f>
        <v/>
      </c>
      <c r="AN1128" s="418"/>
      <c r="AO1128" s="419"/>
      <c r="AP1128" s="420"/>
      <c r="AQ1128" s="421"/>
      <c r="AR1128" s="420"/>
      <c r="AS1128" s="436"/>
      <c r="AT1128" s="436"/>
      <c r="AU1128" s="422"/>
      <c r="AV1128" s="11"/>
      <c r="AW1128" s="11"/>
      <c r="AX1128" s="410">
        <f t="shared" si="464"/>
        <v>0</v>
      </c>
      <c r="AY1128" s="411" t="str">
        <f>IF(G1128="","",VLOOKUP(J1128,中子データ!$B$4:$M$5999,10,FALSE))</f>
        <v/>
      </c>
      <c r="AZ1128" s="438" t="str">
        <f>IF(G1128="","",VLOOKUP(J1128,中子データ!$B$4:$M$5999,9,FALSE))</f>
        <v/>
      </c>
      <c r="BA1128" s="412" t="str">
        <f>IF(AQ1128="","",VLOOKUP(AQ1128,作業者名!$B$4:$C$100,2,FALSE))</f>
        <v/>
      </c>
      <c r="BB1128" s="412" t="str">
        <f>IF(AR1128="","",VLOOKUP(AR1128,作業者名!$B$4:$C$100,2,FALSE))</f>
        <v/>
      </c>
      <c r="BC1128" s="412" t="str">
        <f>IF(G1128="","",VLOOKUP(J1128,中子データ!B$4:N$6004,12,FALSE))</f>
        <v/>
      </c>
      <c r="BD1128" s="413" t="str">
        <f>IF(G1128="","",VLOOKUP(J1128,中子データ!$B$4:$P$4500,15,FALSE))</f>
        <v/>
      </c>
    </row>
    <row r="1129" spans="1:56" x14ac:dyDescent="0.15">
      <c r="A1129" s="7" t="str">
        <f>IF(G1129="","",VLOOKUP(H1129,マシン名!$B$4:$C$93,2,FALSE))</f>
        <v/>
      </c>
      <c r="B1129" s="7" t="str">
        <f>IF(G1129="","",VLOOKUP(I1129,作業者名!$B$4:$C$100,2,FALSE))</f>
        <v/>
      </c>
      <c r="C1129" s="7" t="str">
        <f>IF(G1129="","",VLOOKUP(J1129,中子データ!$B$4:$H$4500,2,FALSE))</f>
        <v/>
      </c>
      <c r="D1129" s="8" t="str">
        <f>IF(G1129="","",VLOOKUP(J1129,中子データ!$B$4:$H$4500,4,FALSE))</f>
        <v/>
      </c>
      <c r="E1129" s="231" t="str">
        <f t="shared" si="469"/>
        <v/>
      </c>
      <c r="G1129" s="238"/>
      <c r="H1129" s="9"/>
      <c r="I1129" s="9"/>
      <c r="J1129" s="9"/>
      <c r="K1129" s="10"/>
      <c r="L1129" s="10"/>
      <c r="M1129" s="6"/>
      <c r="N1129" s="6">
        <f t="shared" si="467"/>
        <v>0</v>
      </c>
      <c r="O1129" s="250"/>
      <c r="P1129" s="250"/>
      <c r="Q1129" s="250"/>
      <c r="R1129" s="250"/>
      <c r="S1129" s="250"/>
      <c r="T1129" s="250"/>
      <c r="U1129" s="250"/>
      <c r="V1129" s="250"/>
      <c r="W1129" s="250"/>
      <c r="X1129" s="250"/>
      <c r="Y1129" s="250"/>
      <c r="Z1129" s="4"/>
      <c r="AA1129" s="429"/>
      <c r="AB1129" s="457">
        <f t="shared" si="465"/>
        <v>0</v>
      </c>
      <c r="AC1129" s="11"/>
      <c r="AD1129" s="11"/>
      <c r="AE1129" s="11"/>
      <c r="AF1129" s="11"/>
      <c r="AG1129" s="11"/>
      <c r="AH1129" s="11"/>
      <c r="AI1129" s="11"/>
      <c r="AJ1129" s="12"/>
      <c r="AK1129" s="445" t="str">
        <f>IF(G1129="","",VLOOKUP(J1129,中子データ!$B$4:$H$4500,3,FALSE))</f>
        <v/>
      </c>
      <c r="AL1129" s="445" t="str">
        <f>IF(G1129="","",VLOOKUP(J1129,中子データ!$B$4:$H$4500,5,FALSE))</f>
        <v/>
      </c>
      <c r="AM1129" s="445" t="str">
        <f>IF(G1129="","",VLOOKUP(J1129,中子データ!$B$4:$H$4500,6,FALSE))</f>
        <v/>
      </c>
      <c r="AN1129" s="418"/>
      <c r="AO1129" s="419"/>
      <c r="AP1129" s="420"/>
      <c r="AQ1129" s="421"/>
      <c r="AR1129" s="420"/>
      <c r="AS1129" s="436"/>
      <c r="AT1129" s="436"/>
      <c r="AU1129" s="422"/>
      <c r="AV1129" s="11"/>
      <c r="AW1129" s="11"/>
      <c r="AX1129" s="410">
        <f t="shared" si="464"/>
        <v>0</v>
      </c>
      <c r="AY1129" s="411" t="str">
        <f>IF(G1129="","",VLOOKUP(J1129,中子データ!$B$4:$M$5999,10,FALSE))</f>
        <v/>
      </c>
      <c r="AZ1129" s="438" t="str">
        <f>IF(G1129="","",VLOOKUP(J1129,中子データ!$B$4:$M$5999,9,FALSE))</f>
        <v/>
      </c>
      <c r="BA1129" s="412" t="str">
        <f>IF(AQ1129="","",VLOOKUP(AQ1129,作業者名!$B$4:$C$100,2,FALSE))</f>
        <v/>
      </c>
      <c r="BB1129" s="412" t="str">
        <f>IF(AR1129="","",VLOOKUP(AR1129,作業者名!$B$4:$C$100,2,FALSE))</f>
        <v/>
      </c>
      <c r="BC1129" s="412" t="str">
        <f>IF(G1129="","",VLOOKUP(J1129,中子データ!B$4:N$6004,12,FALSE))</f>
        <v/>
      </c>
      <c r="BD1129" s="413" t="str">
        <f>IF(G1129="","",VLOOKUP(J1129,中子データ!$B$4:$P$4500,15,FALSE))</f>
        <v/>
      </c>
    </row>
    <row r="1130" spans="1:56" x14ac:dyDescent="0.15">
      <c r="A1130" s="7" t="str">
        <f>IF(G1130="","",VLOOKUP(H1130,マシン名!$B$4:$C$93,2,FALSE))</f>
        <v/>
      </c>
      <c r="B1130" s="7" t="str">
        <f>IF(G1130="","",VLOOKUP(I1130,作業者名!$B$4:$C$100,2,FALSE))</f>
        <v/>
      </c>
      <c r="C1130" s="7" t="str">
        <f>IF(G1130="","",VLOOKUP(J1130,中子データ!$B$4:$H$4500,2,FALSE))</f>
        <v/>
      </c>
      <c r="D1130" s="8" t="str">
        <f>IF(G1130="","",VLOOKUP(J1130,中子データ!$B$4:$H$4500,4,FALSE))</f>
        <v/>
      </c>
      <c r="E1130" s="231" t="str">
        <f t="shared" si="469"/>
        <v/>
      </c>
      <c r="G1130" s="238"/>
      <c r="H1130" s="9"/>
      <c r="I1130" s="9"/>
      <c r="J1130" s="9"/>
      <c r="K1130" s="10"/>
      <c r="L1130" s="10"/>
      <c r="M1130" s="6"/>
      <c r="N1130" s="6">
        <f t="shared" si="467"/>
        <v>0</v>
      </c>
      <c r="O1130" s="250"/>
      <c r="P1130" s="250"/>
      <c r="Q1130" s="250"/>
      <c r="R1130" s="250"/>
      <c r="S1130" s="250"/>
      <c r="T1130" s="250"/>
      <c r="U1130" s="250"/>
      <c r="V1130" s="250"/>
      <c r="W1130" s="250"/>
      <c r="X1130" s="250"/>
      <c r="Y1130" s="250"/>
      <c r="Z1130" s="4"/>
      <c r="AA1130" s="429"/>
      <c r="AB1130" s="457">
        <f t="shared" si="465"/>
        <v>0</v>
      </c>
      <c r="AC1130" s="11"/>
      <c r="AD1130" s="11"/>
      <c r="AE1130" s="11"/>
      <c r="AF1130" s="11"/>
      <c r="AG1130" s="11"/>
      <c r="AH1130" s="11"/>
      <c r="AI1130" s="11"/>
      <c r="AJ1130" s="12"/>
      <c r="AK1130" s="445" t="str">
        <f>IF(G1130="","",VLOOKUP(J1130,中子データ!$B$4:$H$4500,3,FALSE))</f>
        <v/>
      </c>
      <c r="AL1130" s="445" t="str">
        <f>IF(G1130="","",VLOOKUP(J1130,中子データ!$B$4:$H$4500,5,FALSE))</f>
        <v/>
      </c>
      <c r="AM1130" s="445" t="str">
        <f>IF(G1130="","",VLOOKUP(J1130,中子データ!$B$4:$H$4500,6,FALSE))</f>
        <v/>
      </c>
      <c r="AN1130" s="418"/>
      <c r="AO1130" s="419"/>
      <c r="AP1130" s="420"/>
      <c r="AQ1130" s="421"/>
      <c r="AR1130" s="420"/>
      <c r="AS1130" s="436"/>
      <c r="AT1130" s="436"/>
      <c r="AU1130" s="422"/>
      <c r="AV1130" s="11"/>
      <c r="AW1130" s="11"/>
      <c r="AX1130" s="410">
        <f t="shared" si="464"/>
        <v>0</v>
      </c>
      <c r="AY1130" s="411" t="str">
        <f>IF(G1130="","",VLOOKUP(J1130,中子データ!$B$4:$M$5999,10,FALSE))</f>
        <v/>
      </c>
      <c r="AZ1130" s="438" t="str">
        <f>IF(G1130="","",VLOOKUP(J1130,中子データ!$B$4:$M$5999,9,FALSE))</f>
        <v/>
      </c>
      <c r="BA1130" s="412" t="str">
        <f>IF(AQ1130="","",VLOOKUP(AQ1130,作業者名!$B$4:$C$100,2,FALSE))</f>
        <v/>
      </c>
      <c r="BB1130" s="412" t="str">
        <f>IF(AR1130="","",VLOOKUP(AR1130,作業者名!$B$4:$C$100,2,FALSE))</f>
        <v/>
      </c>
      <c r="BC1130" s="412" t="str">
        <f>IF(G1130="","",VLOOKUP(J1130,中子データ!B$4:N$6004,12,FALSE))</f>
        <v/>
      </c>
      <c r="BD1130" s="413" t="str">
        <f>IF(G1130="","",VLOOKUP(J1130,中子データ!$B$4:$P$4500,15,FALSE))</f>
        <v/>
      </c>
    </row>
    <row r="1131" spans="1:56" x14ac:dyDescent="0.15">
      <c r="A1131" s="7" t="str">
        <f>IF(G1131="","",VLOOKUP(H1131,マシン名!$B$4:$C$93,2,FALSE))</f>
        <v/>
      </c>
      <c r="B1131" s="7" t="str">
        <f>IF(G1131="","",VLOOKUP(I1131,作業者名!$B$4:$C$100,2,FALSE))</f>
        <v/>
      </c>
      <c r="C1131" s="7" t="str">
        <f>IF(G1131="","",VLOOKUP(J1131,中子データ!$B$4:$H$4500,2,FALSE))</f>
        <v/>
      </c>
      <c r="D1131" s="8" t="str">
        <f>IF(G1131="","",VLOOKUP(J1131,中子データ!$B$4:$H$4500,4,FALSE))</f>
        <v/>
      </c>
      <c r="E1131" s="231" t="str">
        <f t="shared" si="469"/>
        <v/>
      </c>
      <c r="G1131" s="238"/>
      <c r="H1131" s="9"/>
      <c r="I1131" s="9"/>
      <c r="J1131" s="9"/>
      <c r="K1131" s="10"/>
      <c r="L1131" s="10"/>
      <c r="M1131" s="6"/>
      <c r="N1131" s="6">
        <f t="shared" si="467"/>
        <v>0</v>
      </c>
      <c r="O1131" s="250"/>
      <c r="P1131" s="250"/>
      <c r="Q1131" s="250"/>
      <c r="R1131" s="250"/>
      <c r="S1131" s="250"/>
      <c r="T1131" s="250"/>
      <c r="U1131" s="250"/>
      <c r="V1131" s="250"/>
      <c r="W1131" s="250"/>
      <c r="X1131" s="250"/>
      <c r="Y1131" s="250"/>
      <c r="Z1131" s="4"/>
      <c r="AA1131" s="429"/>
      <c r="AB1131" s="457">
        <f t="shared" si="465"/>
        <v>0</v>
      </c>
      <c r="AC1131" s="11"/>
      <c r="AD1131" s="11"/>
      <c r="AE1131" s="11"/>
      <c r="AF1131" s="11"/>
      <c r="AG1131" s="11"/>
      <c r="AH1131" s="11"/>
      <c r="AI1131" s="11"/>
      <c r="AJ1131" s="12"/>
      <c r="AK1131" s="445" t="str">
        <f>IF(G1131="","",VLOOKUP(J1131,中子データ!$B$4:$H$4500,3,FALSE))</f>
        <v/>
      </c>
      <c r="AL1131" s="445" t="str">
        <f>IF(G1131="","",VLOOKUP(J1131,中子データ!$B$4:$H$4500,5,FALSE))</f>
        <v/>
      </c>
      <c r="AM1131" s="445" t="str">
        <f>IF(G1131="","",VLOOKUP(J1131,中子データ!$B$4:$H$4500,6,FALSE))</f>
        <v/>
      </c>
      <c r="AN1131" s="418"/>
      <c r="AO1131" s="419"/>
      <c r="AP1131" s="420"/>
      <c r="AQ1131" s="421"/>
      <c r="AR1131" s="420"/>
      <c r="AS1131" s="436"/>
      <c r="AT1131" s="436"/>
      <c r="AU1131" s="422"/>
      <c r="AV1131" s="11"/>
      <c r="AW1131" s="11"/>
      <c r="AX1131" s="410">
        <f t="shared" si="464"/>
        <v>0</v>
      </c>
      <c r="AY1131" s="411" t="str">
        <f>IF(G1131="","",VLOOKUP(J1131,中子データ!$B$4:$M$5999,10,FALSE))</f>
        <v/>
      </c>
      <c r="AZ1131" s="438" t="str">
        <f>IF(G1131="","",VLOOKUP(J1131,中子データ!$B$4:$M$5999,9,FALSE))</f>
        <v/>
      </c>
      <c r="BA1131" s="412" t="str">
        <f>IF(AQ1131="","",VLOOKUP(AQ1131,作業者名!$B$4:$C$100,2,FALSE))</f>
        <v/>
      </c>
      <c r="BB1131" s="412" t="str">
        <f>IF(AR1131="","",VLOOKUP(AR1131,作業者名!$B$4:$C$100,2,FALSE))</f>
        <v/>
      </c>
      <c r="BC1131" s="412" t="str">
        <f>IF(G1131="","",VLOOKUP(J1131,中子データ!B$4:N$6004,12,FALSE))</f>
        <v/>
      </c>
      <c r="BD1131" s="413" t="str">
        <f>IF(G1131="","",VLOOKUP(J1131,中子データ!$B$4:$P$4500,15,FALSE))</f>
        <v/>
      </c>
    </row>
    <row r="1132" spans="1:56" x14ac:dyDescent="0.15">
      <c r="A1132" s="7" t="str">
        <f>IF(G1132="","",VLOOKUP(H1132,マシン名!$B$4:$C$93,2,FALSE))</f>
        <v/>
      </c>
      <c r="B1132" s="7" t="str">
        <f>IF(G1132="","",VLOOKUP(I1132,作業者名!$B$4:$C$100,2,FALSE))</f>
        <v/>
      </c>
      <c r="C1132" s="7" t="str">
        <f>IF(G1132="","",VLOOKUP(J1132,中子データ!$B$4:$H$4500,2,FALSE))</f>
        <v/>
      </c>
      <c r="D1132" s="8" t="str">
        <f>IF(G1132="","",VLOOKUP(J1132,中子データ!$B$4:$H$4500,4,FALSE))</f>
        <v/>
      </c>
      <c r="E1132" s="231" t="str">
        <f t="shared" si="469"/>
        <v/>
      </c>
      <c r="G1132" s="238"/>
      <c r="H1132" s="9"/>
      <c r="I1132" s="9"/>
      <c r="J1132" s="9"/>
      <c r="K1132" s="10"/>
      <c r="L1132" s="10"/>
      <c r="M1132" s="6"/>
      <c r="N1132" s="6">
        <f>L1132-SUM(O1132:Z1132)</f>
        <v>0</v>
      </c>
      <c r="O1132" s="250"/>
      <c r="P1132" s="250"/>
      <c r="Q1132" s="250"/>
      <c r="R1132" s="250"/>
      <c r="S1132" s="250"/>
      <c r="T1132" s="250"/>
      <c r="U1132" s="250"/>
      <c r="V1132" s="250"/>
      <c r="W1132" s="250"/>
      <c r="X1132" s="250"/>
      <c r="Y1132" s="250"/>
      <c r="Z1132" s="4"/>
      <c r="AA1132" s="429"/>
      <c r="AB1132" s="457">
        <f t="shared" si="465"/>
        <v>0</v>
      </c>
      <c r="AC1132" s="11"/>
      <c r="AD1132" s="11"/>
      <c r="AE1132" s="11"/>
      <c r="AF1132" s="11"/>
      <c r="AG1132" s="11"/>
      <c r="AH1132" s="11"/>
      <c r="AI1132" s="11"/>
      <c r="AJ1132" s="12"/>
      <c r="AK1132" s="445" t="str">
        <f>IF(G1132="","",VLOOKUP(J1132,中子データ!$B$4:$H$4500,3,FALSE))</f>
        <v/>
      </c>
      <c r="AL1132" s="445" t="str">
        <f>IF(G1132="","",VLOOKUP(J1132,中子データ!$B$4:$H$4500,5,FALSE))</f>
        <v/>
      </c>
      <c r="AM1132" s="445" t="str">
        <f>IF(G1132="","",VLOOKUP(J1132,中子データ!$B$4:$H$4500,6,FALSE))</f>
        <v/>
      </c>
      <c r="AN1132" s="418"/>
      <c r="AO1132" s="419"/>
      <c r="AP1132" s="420"/>
      <c r="AQ1132" s="421"/>
      <c r="AR1132" s="420"/>
      <c r="AS1132" s="436"/>
      <c r="AT1132" s="436"/>
      <c r="AU1132" s="422"/>
      <c r="AV1132" s="11"/>
      <c r="AW1132" s="11"/>
      <c r="AX1132" s="410">
        <f t="shared" si="464"/>
        <v>0</v>
      </c>
      <c r="AY1132" s="411" t="str">
        <f>IF(G1132="","",VLOOKUP(J1132,中子データ!$B$4:$M$5999,10,FALSE))</f>
        <v/>
      </c>
      <c r="AZ1132" s="438" t="str">
        <f>IF(G1132="","",VLOOKUP(J1132,中子データ!$B$4:$M$5999,9,FALSE))</f>
        <v/>
      </c>
      <c r="BA1132" s="412" t="str">
        <f>IF(AQ1132="","",VLOOKUP(AQ1132,作業者名!$B$4:$C$100,2,FALSE))</f>
        <v/>
      </c>
      <c r="BB1132" s="412" t="str">
        <f>IF(AR1132="","",VLOOKUP(AR1132,作業者名!$B$4:$C$100,2,FALSE))</f>
        <v/>
      </c>
      <c r="BC1132" s="412" t="str">
        <f>IF(G1132="","",VLOOKUP(J1132,中子データ!B$4:N$6004,12,FALSE))</f>
        <v/>
      </c>
      <c r="BD1132" s="413" t="str">
        <f>IF(G1132="","",VLOOKUP(J1132,中子データ!$B$4:$P$4500,15,FALSE))</f>
        <v/>
      </c>
    </row>
    <row r="1133" spans="1:56" x14ac:dyDescent="0.15">
      <c r="A1133" s="7" t="str">
        <f>IF(G1133="","",VLOOKUP(H1133,マシン名!$B$4:$C$93,2,FALSE))</f>
        <v/>
      </c>
      <c r="B1133" s="7" t="str">
        <f>IF(G1133="","",VLOOKUP(I1133,作業者名!$B$4:$C$100,2,FALSE))</f>
        <v/>
      </c>
      <c r="C1133" s="7" t="str">
        <f>IF(G1133="","",VLOOKUP(J1133,中子データ!$B$4:$H$4500,2,FALSE))</f>
        <v/>
      </c>
      <c r="D1133" s="8" t="str">
        <f>IF(G1133="","",VLOOKUP(J1133,中子データ!$B$4:$H$4500,4,FALSE))</f>
        <v/>
      </c>
      <c r="E1133" s="231" t="str">
        <f t="shared" si="469"/>
        <v/>
      </c>
      <c r="G1133" s="238"/>
      <c r="H1133" s="9"/>
      <c r="I1133" s="9"/>
      <c r="J1133" s="9"/>
      <c r="K1133" s="10"/>
      <c r="L1133" s="10"/>
      <c r="M1133" s="6"/>
      <c r="N1133" s="6">
        <f t="shared" si="467"/>
        <v>0</v>
      </c>
      <c r="O1133" s="250"/>
      <c r="P1133" s="250"/>
      <c r="Q1133" s="250"/>
      <c r="R1133" s="250"/>
      <c r="S1133" s="250"/>
      <c r="T1133" s="250"/>
      <c r="U1133" s="250"/>
      <c r="V1133" s="250"/>
      <c r="W1133" s="250"/>
      <c r="X1133" s="250"/>
      <c r="Y1133" s="250"/>
      <c r="Z1133" s="4"/>
      <c r="AA1133" s="429"/>
      <c r="AB1133" s="457">
        <f t="shared" si="465"/>
        <v>0</v>
      </c>
      <c r="AC1133" s="11"/>
      <c r="AD1133" s="11"/>
      <c r="AE1133" s="11"/>
      <c r="AF1133" s="11"/>
      <c r="AG1133" s="11"/>
      <c r="AH1133" s="11"/>
      <c r="AI1133" s="11"/>
      <c r="AJ1133" s="12"/>
      <c r="AK1133" s="445" t="str">
        <f>IF(G1133="","",VLOOKUP(J1133,中子データ!$B$4:$H$4500,3,FALSE))</f>
        <v/>
      </c>
      <c r="AL1133" s="445" t="str">
        <f>IF(G1133="","",VLOOKUP(J1133,中子データ!$B$4:$H$4500,5,FALSE))</f>
        <v/>
      </c>
      <c r="AM1133" s="445" t="str">
        <f>IF(G1133="","",VLOOKUP(J1133,中子データ!$B$4:$H$4500,6,FALSE))</f>
        <v/>
      </c>
      <c r="AN1133" s="418"/>
      <c r="AO1133" s="419"/>
      <c r="AP1133" s="420"/>
      <c r="AQ1133" s="421"/>
      <c r="AR1133" s="420"/>
      <c r="AS1133" s="436"/>
      <c r="AT1133" s="436"/>
      <c r="AU1133" s="422"/>
      <c r="AV1133" s="11"/>
      <c r="AW1133" s="11"/>
      <c r="AX1133" s="410">
        <f t="shared" si="464"/>
        <v>0</v>
      </c>
      <c r="AY1133" s="411" t="str">
        <f>IF(G1133="","",VLOOKUP(J1133,中子データ!$B$4:$M$5999,10,FALSE))</f>
        <v/>
      </c>
      <c r="AZ1133" s="438" t="str">
        <f>IF(G1133="","",VLOOKUP(J1133,中子データ!$B$4:$M$5999,9,FALSE))</f>
        <v/>
      </c>
      <c r="BA1133" s="412" t="str">
        <f>IF(AQ1133="","",VLOOKUP(AQ1133,作業者名!$B$4:$C$100,2,FALSE))</f>
        <v/>
      </c>
      <c r="BB1133" s="412" t="str">
        <f>IF(AR1133="","",VLOOKUP(AR1133,作業者名!$B$4:$C$100,2,FALSE))</f>
        <v/>
      </c>
      <c r="BC1133" s="412" t="str">
        <f>IF(G1133="","",VLOOKUP(J1133,中子データ!B$4:N$6004,12,FALSE))</f>
        <v/>
      </c>
      <c r="BD1133" s="413" t="str">
        <f>IF(G1133="","",VLOOKUP(J1133,中子データ!$B$4:$P$4500,15,FALSE))</f>
        <v/>
      </c>
    </row>
    <row r="1134" spans="1:56" x14ac:dyDescent="0.15">
      <c r="A1134" s="7" t="str">
        <f>IF(G1134="","",VLOOKUP(H1134,マシン名!$B$4:$C$93,2,FALSE))</f>
        <v/>
      </c>
      <c r="B1134" s="7" t="str">
        <f>IF(G1134="","",VLOOKUP(I1134,作業者名!$B$4:$C$100,2,FALSE))</f>
        <v/>
      </c>
      <c r="C1134" s="7" t="str">
        <f>IF(G1134="","",VLOOKUP(J1134,中子データ!$B$4:$H$4500,2,FALSE))</f>
        <v/>
      </c>
      <c r="D1134" s="8" t="str">
        <f>IF(G1134="","",VLOOKUP(J1134,中子データ!$B$4:$H$4500,4,FALSE))</f>
        <v/>
      </c>
      <c r="E1134" s="231" t="str">
        <f t="shared" si="469"/>
        <v/>
      </c>
      <c r="G1134" s="238"/>
      <c r="H1134" s="9"/>
      <c r="I1134" s="9"/>
      <c r="J1134" s="9"/>
      <c r="K1134" s="10"/>
      <c r="L1134" s="10"/>
      <c r="M1134" s="6"/>
      <c r="N1134" s="6">
        <f t="shared" si="467"/>
        <v>0</v>
      </c>
      <c r="O1134" s="250"/>
      <c r="P1134" s="250"/>
      <c r="Q1134" s="250"/>
      <c r="R1134" s="250"/>
      <c r="S1134" s="250"/>
      <c r="T1134" s="250"/>
      <c r="U1134" s="250"/>
      <c r="V1134" s="250"/>
      <c r="W1134" s="250"/>
      <c r="X1134" s="250"/>
      <c r="Y1134" s="250"/>
      <c r="Z1134" s="4"/>
      <c r="AA1134" s="429"/>
      <c r="AB1134" s="457">
        <f t="shared" si="465"/>
        <v>0</v>
      </c>
      <c r="AC1134" s="11"/>
      <c r="AD1134" s="11"/>
      <c r="AE1134" s="11"/>
      <c r="AF1134" s="11"/>
      <c r="AG1134" s="11"/>
      <c r="AH1134" s="11"/>
      <c r="AI1134" s="11"/>
      <c r="AJ1134" s="12"/>
      <c r="AK1134" s="445" t="str">
        <f>IF(G1134="","",VLOOKUP(J1134,中子データ!$B$4:$H$4500,3,FALSE))</f>
        <v/>
      </c>
      <c r="AL1134" s="445" t="str">
        <f>IF(G1134="","",VLOOKUP(J1134,中子データ!$B$4:$H$4500,5,FALSE))</f>
        <v/>
      </c>
      <c r="AM1134" s="445" t="str">
        <f>IF(G1134="","",VLOOKUP(J1134,中子データ!$B$4:$H$4500,6,FALSE))</f>
        <v/>
      </c>
      <c r="AN1134" s="418"/>
      <c r="AO1134" s="419"/>
      <c r="AP1134" s="420"/>
      <c r="AQ1134" s="421"/>
      <c r="AR1134" s="420"/>
      <c r="AS1134" s="436"/>
      <c r="AT1134" s="436"/>
      <c r="AU1134" s="422"/>
      <c r="AV1134" s="11"/>
      <c r="AW1134" s="11"/>
      <c r="AX1134" s="410">
        <f t="shared" si="464"/>
        <v>0</v>
      </c>
      <c r="AY1134" s="411" t="str">
        <f>IF(G1134="","",VLOOKUP(J1134,中子データ!$B$4:$M$5999,10,FALSE))</f>
        <v/>
      </c>
      <c r="AZ1134" s="438" t="str">
        <f>IF(G1134="","",VLOOKUP(J1134,中子データ!$B$4:$M$5999,9,FALSE))</f>
        <v/>
      </c>
      <c r="BA1134" s="412" t="str">
        <f>IF(AQ1134="","",VLOOKUP(AQ1134,作業者名!$B$4:$C$100,2,FALSE))</f>
        <v/>
      </c>
      <c r="BB1134" s="412" t="str">
        <f>IF(AR1134="","",VLOOKUP(AR1134,作業者名!$B$4:$C$100,2,FALSE))</f>
        <v/>
      </c>
      <c r="BC1134" s="412" t="str">
        <f>IF(G1134="","",VLOOKUP(J1134,中子データ!B$4:N$6004,12,FALSE))</f>
        <v/>
      </c>
      <c r="BD1134" s="413" t="str">
        <f>IF(G1134="","",VLOOKUP(J1134,中子データ!$B$4:$P$4500,15,FALSE))</f>
        <v/>
      </c>
    </row>
    <row r="1135" spans="1:56" x14ac:dyDescent="0.15">
      <c r="A1135" s="7" t="str">
        <f>IF(G1135="","",VLOOKUP(H1135,マシン名!$B$4:$C$93,2,FALSE))</f>
        <v/>
      </c>
      <c r="B1135" s="7" t="str">
        <f>IF(G1135="","",VLOOKUP(I1135,作業者名!$B$4:$C$100,2,FALSE))</f>
        <v/>
      </c>
      <c r="C1135" s="7" t="str">
        <f>IF(G1135="","",VLOOKUP(J1135,中子データ!$B$4:$H$4500,2,FALSE))</f>
        <v/>
      </c>
      <c r="D1135" s="8" t="str">
        <f>IF(G1135="","",VLOOKUP(J1135,中子データ!$B$4:$H$4500,4,FALSE))</f>
        <v/>
      </c>
      <c r="E1135" s="231" t="str">
        <f t="shared" si="469"/>
        <v/>
      </c>
      <c r="G1135" s="238"/>
      <c r="H1135" s="9"/>
      <c r="I1135" s="9"/>
      <c r="J1135" s="9"/>
      <c r="K1135" s="10"/>
      <c r="L1135" s="10"/>
      <c r="M1135" s="6"/>
      <c r="N1135" s="6">
        <f t="shared" si="467"/>
        <v>0</v>
      </c>
      <c r="O1135" s="250"/>
      <c r="P1135" s="250"/>
      <c r="Q1135" s="250"/>
      <c r="R1135" s="250"/>
      <c r="S1135" s="250"/>
      <c r="T1135" s="250"/>
      <c r="U1135" s="250"/>
      <c r="V1135" s="250"/>
      <c r="W1135" s="250"/>
      <c r="X1135" s="250"/>
      <c r="Y1135" s="250"/>
      <c r="Z1135" s="4"/>
      <c r="AA1135" s="429"/>
      <c r="AB1135" s="457">
        <f t="shared" si="465"/>
        <v>0</v>
      </c>
      <c r="AC1135" s="11"/>
      <c r="AD1135" s="11"/>
      <c r="AE1135" s="11"/>
      <c r="AF1135" s="11"/>
      <c r="AG1135" s="11"/>
      <c r="AH1135" s="11"/>
      <c r="AI1135" s="11"/>
      <c r="AJ1135" s="12"/>
      <c r="AK1135" s="445" t="str">
        <f>IF(G1135="","",VLOOKUP(J1135,中子データ!$B$4:$H$4500,3,FALSE))</f>
        <v/>
      </c>
      <c r="AL1135" s="445" t="str">
        <f>IF(G1135="","",VLOOKUP(J1135,中子データ!$B$4:$H$4500,5,FALSE))</f>
        <v/>
      </c>
      <c r="AM1135" s="445" t="str">
        <f>IF(G1135="","",VLOOKUP(J1135,中子データ!$B$4:$H$4500,6,FALSE))</f>
        <v/>
      </c>
      <c r="AN1135" s="418"/>
      <c r="AO1135" s="419"/>
      <c r="AP1135" s="420"/>
      <c r="AQ1135" s="421"/>
      <c r="AR1135" s="420"/>
      <c r="AS1135" s="436"/>
      <c r="AT1135" s="436"/>
      <c r="AU1135" s="422"/>
      <c r="AV1135" s="11"/>
      <c r="AW1135" s="11"/>
      <c r="AX1135" s="410">
        <f t="shared" si="464"/>
        <v>0</v>
      </c>
      <c r="AY1135" s="411" t="str">
        <f>IF(G1135="","",VLOOKUP(J1135,中子データ!$B$4:$M$5999,10,FALSE))</f>
        <v/>
      </c>
      <c r="AZ1135" s="438" t="str">
        <f>IF(G1135="","",VLOOKUP(J1135,中子データ!$B$4:$M$5999,9,FALSE))</f>
        <v/>
      </c>
      <c r="BA1135" s="412" t="str">
        <f>IF(AQ1135="","",VLOOKUP(AQ1135,作業者名!$B$4:$C$100,2,FALSE))</f>
        <v/>
      </c>
      <c r="BB1135" s="412" t="str">
        <f>IF(AR1135="","",VLOOKUP(AR1135,作業者名!$B$4:$C$100,2,FALSE))</f>
        <v/>
      </c>
      <c r="BC1135" s="412" t="str">
        <f>IF(G1135="","",VLOOKUP(J1135,中子データ!B$4:N$6004,12,FALSE))</f>
        <v/>
      </c>
      <c r="BD1135" s="413" t="str">
        <f>IF(G1135="","",VLOOKUP(J1135,中子データ!$B$4:$P$4500,15,FALSE))</f>
        <v/>
      </c>
    </row>
    <row r="1136" spans="1:56" x14ac:dyDescent="0.15">
      <c r="A1136" s="7" t="str">
        <f>IF(G1136="","",VLOOKUP(H1136,マシン名!$B$4:$C$93,2,FALSE))</f>
        <v/>
      </c>
      <c r="B1136" s="7" t="str">
        <f>IF(G1136="","",VLOOKUP(I1136,作業者名!$B$4:$C$100,2,FALSE))</f>
        <v/>
      </c>
      <c r="C1136" s="7" t="str">
        <f>IF(G1136="","",VLOOKUP(J1136,中子データ!$B$4:$H$4500,2,FALSE))</f>
        <v/>
      </c>
      <c r="D1136" s="8" t="str">
        <f>IF(G1136="","",VLOOKUP(J1136,中子データ!$B$4:$H$4500,4,FALSE))</f>
        <v/>
      </c>
      <c r="E1136" s="231" t="str">
        <f t="shared" si="469"/>
        <v/>
      </c>
      <c r="G1136" s="238"/>
      <c r="H1136" s="9"/>
      <c r="I1136" s="9"/>
      <c r="J1136" s="9"/>
      <c r="K1136" s="10"/>
      <c r="L1136" s="10"/>
      <c r="M1136" s="6"/>
      <c r="N1136" s="6">
        <f t="shared" si="467"/>
        <v>0</v>
      </c>
      <c r="O1136" s="250"/>
      <c r="P1136" s="250"/>
      <c r="Q1136" s="250"/>
      <c r="R1136" s="250"/>
      <c r="S1136" s="250"/>
      <c r="T1136" s="250"/>
      <c r="U1136" s="250"/>
      <c r="V1136" s="250"/>
      <c r="W1136" s="250"/>
      <c r="X1136" s="250"/>
      <c r="Y1136" s="250"/>
      <c r="Z1136" s="4"/>
      <c r="AA1136" s="429"/>
      <c r="AB1136" s="457">
        <f t="shared" si="465"/>
        <v>0</v>
      </c>
      <c r="AC1136" s="11"/>
      <c r="AD1136" s="11"/>
      <c r="AE1136" s="11"/>
      <c r="AF1136" s="11"/>
      <c r="AG1136" s="11"/>
      <c r="AH1136" s="11"/>
      <c r="AI1136" s="11"/>
      <c r="AJ1136" s="12"/>
      <c r="AK1136" s="445" t="str">
        <f>IF(G1136="","",VLOOKUP(J1136,中子データ!$B$4:$H$4500,3,FALSE))</f>
        <v/>
      </c>
      <c r="AL1136" s="445" t="str">
        <f>IF(G1136="","",VLOOKUP(J1136,中子データ!$B$4:$H$4500,5,FALSE))</f>
        <v/>
      </c>
      <c r="AM1136" s="445" t="str">
        <f>IF(G1136="","",VLOOKUP(J1136,中子データ!$B$4:$H$4500,6,FALSE))</f>
        <v/>
      </c>
      <c r="AN1136" s="418"/>
      <c r="AO1136" s="419"/>
      <c r="AP1136" s="420"/>
      <c r="AQ1136" s="421"/>
      <c r="AR1136" s="420"/>
      <c r="AS1136" s="436"/>
      <c r="AT1136" s="436"/>
      <c r="AU1136" s="422"/>
      <c r="AV1136" s="11"/>
      <c r="AW1136" s="11"/>
      <c r="AX1136" s="410">
        <f t="shared" si="464"/>
        <v>0</v>
      </c>
      <c r="AY1136" s="411" t="str">
        <f>IF(G1136="","",VLOOKUP(J1136,中子データ!$B$4:$M$5999,10,FALSE))</f>
        <v/>
      </c>
      <c r="AZ1136" s="438" t="str">
        <f>IF(G1136="","",VLOOKUP(J1136,中子データ!$B$4:$M$5999,9,FALSE))</f>
        <v/>
      </c>
      <c r="BA1136" s="412" t="str">
        <f>IF(AQ1136="","",VLOOKUP(AQ1136,作業者名!$B$4:$C$100,2,FALSE))</f>
        <v/>
      </c>
      <c r="BB1136" s="412" t="str">
        <f>IF(AR1136="","",VLOOKUP(AR1136,作業者名!$B$4:$C$100,2,FALSE))</f>
        <v/>
      </c>
      <c r="BC1136" s="412" t="str">
        <f>IF(G1136="","",VLOOKUP(J1136,中子データ!B$4:N$6004,12,FALSE))</f>
        <v/>
      </c>
      <c r="BD1136" s="413" t="str">
        <f>IF(G1136="","",VLOOKUP(J1136,中子データ!$B$4:$P$4500,15,FALSE))</f>
        <v/>
      </c>
    </row>
    <row r="1137" spans="1:56" x14ac:dyDescent="0.15">
      <c r="A1137" s="7" t="str">
        <f>IF(G1137="","",VLOOKUP(H1137,マシン名!$B$4:$C$93,2,FALSE))</f>
        <v/>
      </c>
      <c r="B1137" s="7" t="str">
        <f>IF(G1137="","",VLOOKUP(I1137,作業者名!$B$4:$C$100,2,FALSE))</f>
        <v/>
      </c>
      <c r="C1137" s="7" t="str">
        <f>IF(G1137="","",VLOOKUP(J1137,中子データ!$B$4:$H$4500,2,FALSE))</f>
        <v/>
      </c>
      <c r="D1137" s="8" t="str">
        <f>IF(G1137="","",VLOOKUP(J1137,中子データ!$B$4:$H$4500,4,FALSE))</f>
        <v/>
      </c>
      <c r="E1137" s="231" t="str">
        <f t="shared" si="469"/>
        <v/>
      </c>
      <c r="G1137" s="238"/>
      <c r="H1137" s="9"/>
      <c r="I1137" s="9"/>
      <c r="J1137" s="9"/>
      <c r="K1137" s="10"/>
      <c r="L1137" s="10"/>
      <c r="M1137" s="6"/>
      <c r="N1137" s="6">
        <f t="shared" si="467"/>
        <v>0</v>
      </c>
      <c r="O1137" s="250"/>
      <c r="P1137" s="250"/>
      <c r="Q1137" s="250"/>
      <c r="R1137" s="250"/>
      <c r="S1137" s="250"/>
      <c r="T1137" s="250"/>
      <c r="U1137" s="250"/>
      <c r="V1137" s="250"/>
      <c r="W1137" s="250"/>
      <c r="X1137" s="250"/>
      <c r="Y1137" s="250"/>
      <c r="Z1137" s="4"/>
      <c r="AA1137" s="429"/>
      <c r="AB1137" s="457">
        <f t="shared" si="465"/>
        <v>0</v>
      </c>
      <c r="AC1137" s="11"/>
      <c r="AD1137" s="11"/>
      <c r="AE1137" s="11"/>
      <c r="AF1137" s="11"/>
      <c r="AG1137" s="11"/>
      <c r="AH1137" s="11"/>
      <c r="AI1137" s="11"/>
      <c r="AJ1137" s="12"/>
      <c r="AK1137" s="445" t="str">
        <f>IF(G1137="","",VLOOKUP(J1137,中子データ!$B$4:$H$4500,3,FALSE))</f>
        <v/>
      </c>
      <c r="AL1137" s="445" t="str">
        <f>IF(G1137="","",VLOOKUP(J1137,中子データ!$B$4:$H$4500,5,FALSE))</f>
        <v/>
      </c>
      <c r="AM1137" s="445" t="str">
        <f>IF(G1137="","",VLOOKUP(J1137,中子データ!$B$4:$H$4500,6,FALSE))</f>
        <v/>
      </c>
      <c r="AN1137" s="418"/>
      <c r="AO1137" s="419"/>
      <c r="AP1137" s="420"/>
      <c r="AQ1137" s="421"/>
      <c r="AR1137" s="420"/>
      <c r="AS1137" s="436"/>
      <c r="AT1137" s="436"/>
      <c r="AU1137" s="422"/>
      <c r="AV1137" s="11"/>
      <c r="AW1137" s="11"/>
      <c r="AX1137" s="410">
        <f t="shared" si="464"/>
        <v>0</v>
      </c>
      <c r="AY1137" s="411" t="str">
        <f>IF(G1137="","",VLOOKUP(J1137,中子データ!$B$4:$M$5999,10,FALSE))</f>
        <v/>
      </c>
      <c r="AZ1137" s="438" t="str">
        <f>IF(G1137="","",VLOOKUP(J1137,中子データ!$B$4:$M$5999,9,FALSE))</f>
        <v/>
      </c>
      <c r="BA1137" s="412" t="str">
        <f>IF(AQ1137="","",VLOOKUP(AQ1137,作業者名!$B$4:$C$100,2,FALSE))</f>
        <v/>
      </c>
      <c r="BB1137" s="412" t="str">
        <f>IF(AR1137="","",VLOOKUP(AR1137,作業者名!$B$4:$C$100,2,FALSE))</f>
        <v/>
      </c>
      <c r="BC1137" s="412" t="str">
        <f>IF(G1137="","",VLOOKUP(J1137,中子データ!B$4:N$6004,12,FALSE))</f>
        <v/>
      </c>
      <c r="BD1137" s="413" t="str">
        <f>IF(G1137="","",VLOOKUP(J1137,中子データ!$B$4:$P$4500,15,FALSE))</f>
        <v/>
      </c>
    </row>
    <row r="1138" spans="1:56" x14ac:dyDescent="0.15">
      <c r="A1138" s="7" t="str">
        <f>IF(G1138="","",VLOOKUP(H1138,マシン名!$B$4:$C$93,2,FALSE))</f>
        <v/>
      </c>
      <c r="B1138" s="7" t="str">
        <f>IF(G1138="","",VLOOKUP(I1138,作業者名!$B$4:$C$100,2,FALSE))</f>
        <v/>
      </c>
      <c r="C1138" s="7" t="str">
        <f>IF(G1138="","",VLOOKUP(J1138,中子データ!$B$4:$H$4500,2,FALSE))</f>
        <v/>
      </c>
      <c r="D1138" s="8" t="str">
        <f>IF(G1138="","",VLOOKUP(J1138,中子データ!$B$4:$H$4500,4,FALSE))</f>
        <v/>
      </c>
      <c r="E1138" s="231" t="str">
        <f t="shared" si="469"/>
        <v/>
      </c>
      <c r="G1138" s="238"/>
      <c r="H1138" s="9"/>
      <c r="I1138" s="9"/>
      <c r="J1138" s="9"/>
      <c r="K1138" s="10"/>
      <c r="L1138" s="10"/>
      <c r="M1138" s="6"/>
      <c r="N1138" s="6">
        <f t="shared" si="467"/>
        <v>0</v>
      </c>
      <c r="O1138" s="250"/>
      <c r="P1138" s="250"/>
      <c r="Q1138" s="250"/>
      <c r="R1138" s="250"/>
      <c r="S1138" s="250"/>
      <c r="T1138" s="250"/>
      <c r="U1138" s="250"/>
      <c r="V1138" s="250"/>
      <c r="W1138" s="250"/>
      <c r="X1138" s="250"/>
      <c r="Y1138" s="250"/>
      <c r="Z1138" s="4"/>
      <c r="AA1138" s="429"/>
      <c r="AB1138" s="457">
        <f t="shared" si="465"/>
        <v>0</v>
      </c>
      <c r="AC1138" s="11"/>
      <c r="AD1138" s="11"/>
      <c r="AE1138" s="11"/>
      <c r="AF1138" s="11"/>
      <c r="AG1138" s="11"/>
      <c r="AH1138" s="11"/>
      <c r="AI1138" s="11"/>
      <c r="AJ1138" s="12"/>
      <c r="AK1138" s="445" t="str">
        <f>IF(G1138="","",VLOOKUP(J1138,中子データ!$B$4:$H$4500,3,FALSE))</f>
        <v/>
      </c>
      <c r="AL1138" s="445" t="str">
        <f>IF(G1138="","",VLOOKUP(J1138,中子データ!$B$4:$H$4500,5,FALSE))</f>
        <v/>
      </c>
      <c r="AM1138" s="445" t="str">
        <f>IF(G1138="","",VLOOKUP(J1138,中子データ!$B$4:$H$4500,6,FALSE))</f>
        <v/>
      </c>
      <c r="AN1138" s="418"/>
      <c r="AO1138" s="419"/>
      <c r="AP1138" s="420"/>
      <c r="AQ1138" s="421"/>
      <c r="AR1138" s="420"/>
      <c r="AS1138" s="436"/>
      <c r="AT1138" s="436"/>
      <c r="AU1138" s="422"/>
      <c r="AV1138" s="11"/>
      <c r="AW1138" s="11"/>
      <c r="AX1138" s="410">
        <f t="shared" si="464"/>
        <v>0</v>
      </c>
      <c r="AY1138" s="411" t="str">
        <f>IF(G1138="","",VLOOKUP(J1138,中子データ!$B$4:$M$5999,10,FALSE))</f>
        <v/>
      </c>
      <c r="AZ1138" s="438" t="str">
        <f>IF(G1138="","",VLOOKUP(J1138,中子データ!$B$4:$M$5999,9,FALSE))</f>
        <v/>
      </c>
      <c r="BA1138" s="412" t="str">
        <f>IF(AQ1138="","",VLOOKUP(AQ1138,作業者名!$B$4:$C$100,2,FALSE))</f>
        <v/>
      </c>
      <c r="BB1138" s="412" t="str">
        <f>IF(AR1138="","",VLOOKUP(AR1138,作業者名!$B$4:$C$100,2,FALSE))</f>
        <v/>
      </c>
      <c r="BC1138" s="412" t="str">
        <f>IF(G1138="","",VLOOKUP(J1138,中子データ!B$4:N$6004,12,FALSE))</f>
        <v/>
      </c>
      <c r="BD1138" s="413" t="str">
        <f>IF(G1138="","",VLOOKUP(J1138,中子データ!$B$4:$P$4500,15,FALSE))</f>
        <v/>
      </c>
    </row>
    <row r="1139" spans="1:56" x14ac:dyDescent="0.15">
      <c r="A1139" s="7" t="str">
        <f>IF(G1139="","",VLOOKUP(H1139,マシン名!$B$4:$C$93,2,FALSE))</f>
        <v/>
      </c>
      <c r="B1139" s="7" t="str">
        <f>IF(G1139="","",VLOOKUP(I1139,作業者名!$B$4:$C$100,2,FALSE))</f>
        <v/>
      </c>
      <c r="C1139" s="7" t="str">
        <f>IF(G1139="","",VLOOKUP(J1139,中子データ!$B$4:$H$4500,2,FALSE))</f>
        <v/>
      </c>
      <c r="D1139" s="8" t="str">
        <f>IF(G1139="","",VLOOKUP(J1139,中子データ!$B$4:$H$4500,4,FALSE))</f>
        <v/>
      </c>
      <c r="E1139" s="231" t="str">
        <f t="shared" si="469"/>
        <v/>
      </c>
      <c r="G1139" s="238"/>
      <c r="H1139" s="9"/>
      <c r="I1139" s="9"/>
      <c r="J1139" s="9"/>
      <c r="K1139" s="10"/>
      <c r="L1139" s="10"/>
      <c r="M1139" s="6"/>
      <c r="N1139" s="6">
        <f t="shared" si="467"/>
        <v>0</v>
      </c>
      <c r="O1139" s="250"/>
      <c r="P1139" s="250"/>
      <c r="Q1139" s="250"/>
      <c r="R1139" s="250"/>
      <c r="S1139" s="250"/>
      <c r="T1139" s="250"/>
      <c r="U1139" s="250"/>
      <c r="V1139" s="250"/>
      <c r="W1139" s="250"/>
      <c r="X1139" s="250"/>
      <c r="Y1139" s="250"/>
      <c r="Z1139" s="4"/>
      <c r="AA1139" s="429"/>
      <c r="AB1139" s="457">
        <f t="shared" si="465"/>
        <v>0</v>
      </c>
      <c r="AC1139" s="11"/>
      <c r="AD1139" s="11"/>
      <c r="AE1139" s="11"/>
      <c r="AF1139" s="11"/>
      <c r="AG1139" s="11"/>
      <c r="AH1139" s="11"/>
      <c r="AI1139" s="11"/>
      <c r="AJ1139" s="12"/>
      <c r="AK1139" s="445" t="str">
        <f>IF(G1139="","",VLOOKUP(J1139,中子データ!$B$4:$H$4500,3,FALSE))</f>
        <v/>
      </c>
      <c r="AL1139" s="445" t="str">
        <f>IF(G1139="","",VLOOKUP(J1139,中子データ!$B$4:$H$4500,5,FALSE))</f>
        <v/>
      </c>
      <c r="AM1139" s="445" t="str">
        <f>IF(G1139="","",VLOOKUP(J1139,中子データ!$B$4:$H$4500,6,FALSE))</f>
        <v/>
      </c>
      <c r="AN1139" s="418"/>
      <c r="AO1139" s="419"/>
      <c r="AP1139" s="420"/>
      <c r="AQ1139" s="421"/>
      <c r="AR1139" s="420"/>
      <c r="AS1139" s="436"/>
      <c r="AT1139" s="436"/>
      <c r="AU1139" s="422"/>
      <c r="AV1139" s="11"/>
      <c r="AW1139" s="11"/>
      <c r="AX1139" s="410">
        <f t="shared" si="464"/>
        <v>0</v>
      </c>
      <c r="AY1139" s="411" t="str">
        <f>IF(G1139="","",VLOOKUP(J1139,中子データ!$B$4:$M$5999,10,FALSE))</f>
        <v/>
      </c>
      <c r="AZ1139" s="438" t="str">
        <f>IF(G1139="","",VLOOKUP(J1139,中子データ!$B$4:$M$5999,9,FALSE))</f>
        <v/>
      </c>
      <c r="BA1139" s="412" t="str">
        <f>IF(AQ1139="","",VLOOKUP(AQ1139,作業者名!$B$4:$C$100,2,FALSE))</f>
        <v/>
      </c>
      <c r="BB1139" s="412" t="str">
        <f>IF(AR1139="","",VLOOKUP(AR1139,作業者名!$B$4:$C$100,2,FALSE))</f>
        <v/>
      </c>
      <c r="BC1139" s="412" t="str">
        <f>IF(G1139="","",VLOOKUP(J1139,中子データ!B$4:N$6004,12,FALSE))</f>
        <v/>
      </c>
      <c r="BD1139" s="413" t="str">
        <f>IF(G1139="","",VLOOKUP(J1139,中子データ!$B$4:$P$4500,15,FALSE))</f>
        <v/>
      </c>
    </row>
    <row r="1140" spans="1:56" x14ac:dyDescent="0.15">
      <c r="A1140" s="7" t="str">
        <f>IF(G1140="","",VLOOKUP(H1140,マシン名!$B$4:$C$93,2,FALSE))</f>
        <v/>
      </c>
      <c r="B1140" s="7" t="str">
        <f>IF(G1140="","",VLOOKUP(I1140,作業者名!$B$4:$C$100,2,FALSE))</f>
        <v/>
      </c>
      <c r="C1140" s="7" t="str">
        <f>IF(G1140="","",VLOOKUP(J1140,中子データ!$B$4:$H$4500,2,FALSE))</f>
        <v/>
      </c>
      <c r="D1140" s="8" t="str">
        <f>IF(G1140="","",VLOOKUP(J1140,中子データ!$B$4:$H$4500,4,FALSE))</f>
        <v/>
      </c>
      <c r="E1140" s="231" t="str">
        <f t="shared" si="469"/>
        <v/>
      </c>
      <c r="G1140" s="238"/>
      <c r="H1140" s="9"/>
      <c r="I1140" s="9"/>
      <c r="J1140" s="9"/>
      <c r="K1140" s="10"/>
      <c r="L1140" s="10"/>
      <c r="M1140" s="6"/>
      <c r="N1140" s="6">
        <f t="shared" si="467"/>
        <v>0</v>
      </c>
      <c r="O1140" s="250"/>
      <c r="P1140" s="250"/>
      <c r="Q1140" s="250"/>
      <c r="R1140" s="250"/>
      <c r="S1140" s="250"/>
      <c r="T1140" s="250"/>
      <c r="U1140" s="250"/>
      <c r="V1140" s="250"/>
      <c r="W1140" s="250"/>
      <c r="X1140" s="250"/>
      <c r="Y1140" s="250"/>
      <c r="Z1140" s="4"/>
      <c r="AA1140" s="429"/>
      <c r="AB1140" s="457">
        <f t="shared" si="465"/>
        <v>0</v>
      </c>
      <c r="AC1140" s="11"/>
      <c r="AD1140" s="11"/>
      <c r="AE1140" s="11"/>
      <c r="AF1140" s="11"/>
      <c r="AG1140" s="11"/>
      <c r="AH1140" s="11"/>
      <c r="AI1140" s="11"/>
      <c r="AJ1140" s="12"/>
      <c r="AK1140" s="445" t="str">
        <f>IF(G1140="","",VLOOKUP(J1140,中子データ!$B$4:$H$4500,3,FALSE))</f>
        <v/>
      </c>
      <c r="AL1140" s="445" t="str">
        <f>IF(G1140="","",VLOOKUP(J1140,中子データ!$B$4:$H$4500,5,FALSE))</f>
        <v/>
      </c>
      <c r="AM1140" s="445" t="str">
        <f>IF(G1140="","",VLOOKUP(J1140,中子データ!$B$4:$H$4500,6,FALSE))</f>
        <v/>
      </c>
      <c r="AN1140" s="418"/>
      <c r="AO1140" s="419"/>
      <c r="AP1140" s="420"/>
      <c r="AQ1140" s="421"/>
      <c r="AR1140" s="420"/>
      <c r="AS1140" s="436"/>
      <c r="AT1140" s="436"/>
      <c r="AU1140" s="422"/>
      <c r="AV1140" s="11"/>
      <c r="AW1140" s="11"/>
      <c r="AX1140" s="410">
        <f t="shared" si="464"/>
        <v>0</v>
      </c>
      <c r="AY1140" s="411" t="str">
        <f>IF(G1140="","",VLOOKUP(J1140,中子データ!$B$4:$M$5999,10,FALSE))</f>
        <v/>
      </c>
      <c r="AZ1140" s="438" t="str">
        <f>IF(G1140="","",VLOOKUP(J1140,中子データ!$B$4:$M$5999,9,FALSE))</f>
        <v/>
      </c>
      <c r="BA1140" s="412" t="str">
        <f>IF(AQ1140="","",VLOOKUP(AQ1140,作業者名!$B$4:$C$100,2,FALSE))</f>
        <v/>
      </c>
      <c r="BB1140" s="412" t="str">
        <f>IF(AR1140="","",VLOOKUP(AR1140,作業者名!$B$4:$C$100,2,FALSE))</f>
        <v/>
      </c>
      <c r="BC1140" s="412" t="str">
        <f>IF(G1140="","",VLOOKUP(J1140,中子データ!B$4:N$6004,12,FALSE))</f>
        <v/>
      </c>
      <c r="BD1140" s="413" t="str">
        <f>IF(G1140="","",VLOOKUP(J1140,中子データ!$B$4:$P$4500,15,FALSE))</f>
        <v/>
      </c>
    </row>
    <row r="1141" spans="1:56" x14ac:dyDescent="0.15">
      <c r="A1141" s="7" t="str">
        <f>IF(G1141="","",VLOOKUP(H1141,マシン名!$B$4:$C$93,2,FALSE))</f>
        <v/>
      </c>
      <c r="B1141" s="7" t="str">
        <f>IF(G1141="","",VLOOKUP(I1141,作業者名!$B$4:$C$100,2,FALSE))</f>
        <v/>
      </c>
      <c r="C1141" s="7" t="str">
        <f>IF(G1141="","",VLOOKUP(J1141,中子データ!$B$4:$H$4500,2,FALSE))</f>
        <v/>
      </c>
      <c r="D1141" s="8" t="str">
        <f>IF(G1141="","",VLOOKUP(J1141,中子データ!$B$4:$H$4500,4,FALSE))</f>
        <v/>
      </c>
      <c r="E1141" s="231" t="str">
        <f t="shared" si="469"/>
        <v/>
      </c>
      <c r="G1141" s="238"/>
      <c r="H1141" s="9"/>
      <c r="I1141" s="9"/>
      <c r="J1141" s="9"/>
      <c r="K1141" s="10"/>
      <c r="L1141" s="10"/>
      <c r="M1141" s="6"/>
      <c r="N1141" s="6">
        <f t="shared" si="467"/>
        <v>0</v>
      </c>
      <c r="O1141" s="250"/>
      <c r="P1141" s="250"/>
      <c r="Q1141" s="250"/>
      <c r="R1141" s="250"/>
      <c r="S1141" s="250"/>
      <c r="T1141" s="250"/>
      <c r="U1141" s="250"/>
      <c r="V1141" s="250"/>
      <c r="W1141" s="250"/>
      <c r="X1141" s="250"/>
      <c r="Y1141" s="250"/>
      <c r="Z1141" s="4"/>
      <c r="AA1141" s="429"/>
      <c r="AB1141" s="457">
        <f t="shared" si="465"/>
        <v>0</v>
      </c>
      <c r="AC1141" s="11"/>
      <c r="AD1141" s="11"/>
      <c r="AE1141" s="11"/>
      <c r="AF1141" s="11"/>
      <c r="AG1141" s="11"/>
      <c r="AH1141" s="11"/>
      <c r="AI1141" s="11"/>
      <c r="AJ1141" s="12"/>
      <c r="AK1141" s="445" t="str">
        <f>IF(G1141="","",VLOOKUP(J1141,中子データ!$B$4:$H$4500,3,FALSE))</f>
        <v/>
      </c>
      <c r="AL1141" s="445" t="str">
        <f>IF(G1141="","",VLOOKUP(J1141,中子データ!$B$4:$H$4500,5,FALSE))</f>
        <v/>
      </c>
      <c r="AM1141" s="445" t="str">
        <f>IF(G1141="","",VLOOKUP(J1141,中子データ!$B$4:$H$4500,6,FALSE))</f>
        <v/>
      </c>
      <c r="AN1141" s="418"/>
      <c r="AO1141" s="419"/>
      <c r="AP1141" s="420"/>
      <c r="AQ1141" s="421"/>
      <c r="AR1141" s="420"/>
      <c r="AS1141" s="436"/>
      <c r="AT1141" s="436"/>
      <c r="AU1141" s="422"/>
      <c r="AV1141" s="11"/>
      <c r="AW1141" s="11"/>
      <c r="AX1141" s="410">
        <f t="shared" si="464"/>
        <v>0</v>
      </c>
      <c r="AY1141" s="411" t="str">
        <f>IF(G1141="","",VLOOKUP(J1141,中子データ!$B$4:$M$5999,10,FALSE))</f>
        <v/>
      </c>
      <c r="AZ1141" s="438" t="str">
        <f>IF(G1141="","",VLOOKUP(J1141,中子データ!$B$4:$M$5999,9,FALSE))</f>
        <v/>
      </c>
      <c r="BA1141" s="412" t="str">
        <f>IF(AQ1141="","",VLOOKUP(AQ1141,作業者名!$B$4:$C$100,2,FALSE))</f>
        <v/>
      </c>
      <c r="BB1141" s="412" t="str">
        <f>IF(AR1141="","",VLOOKUP(AR1141,作業者名!$B$4:$C$100,2,FALSE))</f>
        <v/>
      </c>
      <c r="BC1141" s="412" t="str">
        <f>IF(G1141="","",VLOOKUP(J1141,中子データ!B$4:N$6004,12,FALSE))</f>
        <v/>
      </c>
      <c r="BD1141" s="413" t="str">
        <f>IF(G1141="","",VLOOKUP(J1141,中子データ!$B$4:$P$4500,15,FALSE))</f>
        <v/>
      </c>
    </row>
    <row r="1142" spans="1:56" x14ac:dyDescent="0.15">
      <c r="A1142" s="7" t="str">
        <f>IF(G1142="","",VLOOKUP(H1142,マシン名!$B$4:$C$93,2,FALSE))</f>
        <v/>
      </c>
      <c r="B1142" s="7" t="str">
        <f>IF(G1142="","",VLOOKUP(I1142,作業者名!$B$4:$C$100,2,FALSE))</f>
        <v/>
      </c>
      <c r="C1142" s="7" t="str">
        <f>IF(G1142="","",VLOOKUP(J1142,中子データ!$B$4:$H$4500,2,FALSE))</f>
        <v/>
      </c>
      <c r="D1142" s="8" t="str">
        <f>IF(G1142="","",VLOOKUP(J1142,中子データ!$B$4:$H$4500,4,FALSE))</f>
        <v/>
      </c>
      <c r="E1142" s="231" t="str">
        <f t="shared" si="469"/>
        <v/>
      </c>
      <c r="G1142" s="238"/>
      <c r="H1142" s="9"/>
      <c r="I1142" s="9"/>
      <c r="J1142" s="9"/>
      <c r="K1142" s="10"/>
      <c r="L1142" s="10"/>
      <c r="M1142" s="6"/>
      <c r="N1142" s="6">
        <f t="shared" ref="N1142:N1147" si="470">L1142-SUM(O1142:Z1142)</f>
        <v>0</v>
      </c>
      <c r="O1142" s="250"/>
      <c r="P1142" s="250"/>
      <c r="Q1142" s="250"/>
      <c r="R1142" s="250"/>
      <c r="S1142" s="250"/>
      <c r="T1142" s="250"/>
      <c r="U1142" s="250"/>
      <c r="V1142" s="250"/>
      <c r="W1142" s="250"/>
      <c r="X1142" s="250"/>
      <c r="Y1142" s="250"/>
      <c r="Z1142" s="4"/>
      <c r="AA1142" s="429"/>
      <c r="AB1142" s="457">
        <f t="shared" si="465"/>
        <v>0</v>
      </c>
      <c r="AC1142" s="11"/>
      <c r="AD1142" s="11"/>
      <c r="AE1142" s="11"/>
      <c r="AF1142" s="11"/>
      <c r="AG1142" s="11"/>
      <c r="AH1142" s="11"/>
      <c r="AI1142" s="11"/>
      <c r="AJ1142" s="12"/>
      <c r="AK1142" s="445" t="str">
        <f>IF(G1142="","",VLOOKUP(J1142,中子データ!$B$4:$H$4500,3,FALSE))</f>
        <v/>
      </c>
      <c r="AL1142" s="445" t="str">
        <f>IF(G1142="","",VLOOKUP(J1142,中子データ!$B$4:$H$4500,5,FALSE))</f>
        <v/>
      </c>
      <c r="AM1142" s="445" t="str">
        <f>IF(G1142="","",VLOOKUP(J1142,中子データ!$B$4:$H$4500,6,FALSE))</f>
        <v/>
      </c>
      <c r="AN1142" s="418"/>
      <c r="AO1142" s="419"/>
      <c r="AP1142" s="420"/>
      <c r="AQ1142" s="421"/>
      <c r="AR1142" s="420"/>
      <c r="AS1142" s="436"/>
      <c r="AT1142" s="436"/>
      <c r="AU1142" s="422"/>
      <c r="AV1142" s="11"/>
      <c r="AW1142" s="11"/>
      <c r="AX1142" s="410">
        <f t="shared" si="464"/>
        <v>0</v>
      </c>
      <c r="AY1142" s="411" t="str">
        <f>IF(G1142="","",VLOOKUP(J1142,中子データ!$B$4:$M$5999,10,FALSE))</f>
        <v/>
      </c>
      <c r="AZ1142" s="438" t="str">
        <f>IF(G1142="","",VLOOKUP(J1142,中子データ!$B$4:$M$5999,9,FALSE))</f>
        <v/>
      </c>
      <c r="BA1142" s="412" t="str">
        <f>IF(AQ1142="","",VLOOKUP(AQ1142,作業者名!$B$4:$C$100,2,FALSE))</f>
        <v/>
      </c>
      <c r="BB1142" s="412" t="str">
        <f>IF(AR1142="","",VLOOKUP(AR1142,作業者名!$B$4:$C$100,2,FALSE))</f>
        <v/>
      </c>
      <c r="BC1142" s="412" t="str">
        <f>IF(G1142="","",VLOOKUP(J1142,中子データ!B$4:N$6004,12,FALSE))</f>
        <v/>
      </c>
      <c r="BD1142" s="413" t="str">
        <f>IF(G1142="","",VLOOKUP(J1142,中子データ!$B$4:$P$4500,15,FALSE))</f>
        <v/>
      </c>
    </row>
    <row r="1143" spans="1:56" x14ac:dyDescent="0.15">
      <c r="A1143" s="7" t="str">
        <f>IF(G1143="","",VLOOKUP(H1143,マシン名!$B$4:$C$93,2,FALSE))</f>
        <v/>
      </c>
      <c r="B1143" s="7" t="str">
        <f>IF(G1143="","",VLOOKUP(I1143,作業者名!$B$4:$C$100,2,FALSE))</f>
        <v/>
      </c>
      <c r="C1143" s="7" t="str">
        <f>IF(G1143="","",VLOOKUP(J1143,中子データ!$B$4:$H$4500,2,FALSE))</f>
        <v/>
      </c>
      <c r="D1143" s="8" t="str">
        <f>IF(G1143="","",VLOOKUP(J1143,中子データ!$B$4:$H$4500,4,FALSE))</f>
        <v/>
      </c>
      <c r="E1143" s="231" t="str">
        <f t="shared" si="469"/>
        <v/>
      </c>
      <c r="G1143" s="238"/>
      <c r="H1143" s="9"/>
      <c r="I1143" s="9"/>
      <c r="J1143" s="9"/>
      <c r="K1143" s="10"/>
      <c r="L1143" s="10"/>
      <c r="M1143" s="6"/>
      <c r="N1143" s="6">
        <f t="shared" si="470"/>
        <v>0</v>
      </c>
      <c r="O1143" s="250"/>
      <c r="P1143" s="250"/>
      <c r="Q1143" s="250"/>
      <c r="R1143" s="250"/>
      <c r="S1143" s="250"/>
      <c r="T1143" s="250"/>
      <c r="U1143" s="250"/>
      <c r="V1143" s="250"/>
      <c r="W1143" s="250"/>
      <c r="X1143" s="250"/>
      <c r="Y1143" s="250"/>
      <c r="Z1143" s="4"/>
      <c r="AA1143" s="429"/>
      <c r="AB1143" s="457">
        <f t="shared" si="465"/>
        <v>0</v>
      </c>
      <c r="AC1143" s="11"/>
      <c r="AD1143" s="11"/>
      <c r="AE1143" s="11"/>
      <c r="AF1143" s="11"/>
      <c r="AG1143" s="11"/>
      <c r="AH1143" s="11"/>
      <c r="AI1143" s="11"/>
      <c r="AJ1143" s="12"/>
      <c r="AK1143" s="445" t="str">
        <f>IF(G1143="","",VLOOKUP(J1143,中子データ!$B$4:$H$4500,3,FALSE))</f>
        <v/>
      </c>
      <c r="AL1143" s="445" t="str">
        <f>IF(G1143="","",VLOOKUP(J1143,中子データ!$B$4:$H$4500,5,FALSE))</f>
        <v/>
      </c>
      <c r="AM1143" s="445" t="str">
        <f>IF(G1143="","",VLOOKUP(J1143,中子データ!$B$4:$H$4500,6,FALSE))</f>
        <v/>
      </c>
      <c r="AN1143" s="418"/>
      <c r="AO1143" s="419"/>
      <c r="AP1143" s="420"/>
      <c r="AQ1143" s="421"/>
      <c r="AR1143" s="420"/>
      <c r="AS1143" s="436"/>
      <c r="AT1143" s="436"/>
      <c r="AU1143" s="422"/>
      <c r="AV1143" s="11"/>
      <c r="AW1143" s="11"/>
      <c r="AX1143" s="410">
        <f t="shared" si="464"/>
        <v>0</v>
      </c>
      <c r="AY1143" s="411" t="str">
        <f>IF(G1143="","",VLOOKUP(J1143,中子データ!$B$4:$M$5999,10,FALSE))</f>
        <v/>
      </c>
      <c r="AZ1143" s="438" t="str">
        <f>IF(G1143="","",VLOOKUP(J1143,中子データ!$B$4:$M$5999,9,FALSE))</f>
        <v/>
      </c>
      <c r="BA1143" s="412" t="str">
        <f>IF(AQ1143="","",VLOOKUP(AQ1143,作業者名!$B$4:$C$100,2,FALSE))</f>
        <v/>
      </c>
      <c r="BB1143" s="412" t="str">
        <f>IF(AR1143="","",VLOOKUP(AR1143,作業者名!$B$4:$C$100,2,FALSE))</f>
        <v/>
      </c>
      <c r="BC1143" s="412" t="str">
        <f>IF(G1143="","",VLOOKUP(J1143,中子データ!B$4:N$6004,12,FALSE))</f>
        <v/>
      </c>
      <c r="BD1143" s="413" t="str">
        <f>IF(G1143="","",VLOOKUP(J1143,中子データ!$B$4:$P$4500,15,FALSE))</f>
        <v/>
      </c>
    </row>
    <row r="1144" spans="1:56" x14ac:dyDescent="0.15">
      <c r="A1144" s="7" t="str">
        <f>IF(G1144="","",VLOOKUP(H1144,マシン名!$B$4:$C$93,2,FALSE))</f>
        <v/>
      </c>
      <c r="B1144" s="7" t="str">
        <f>IF(G1144="","",VLOOKUP(I1144,作業者名!$B$4:$C$100,2,FALSE))</f>
        <v/>
      </c>
      <c r="C1144" s="7" t="str">
        <f>IF(G1144="","",VLOOKUP(J1144,中子データ!$B$4:$H$4500,2,FALSE))</f>
        <v/>
      </c>
      <c r="D1144" s="8" t="str">
        <f>IF(G1144="","",VLOOKUP(J1144,中子データ!$B$4:$H$4500,4,FALSE))</f>
        <v/>
      </c>
      <c r="E1144" s="231" t="str">
        <f t="shared" si="469"/>
        <v/>
      </c>
      <c r="G1144" s="238"/>
      <c r="H1144" s="9"/>
      <c r="I1144" s="9"/>
      <c r="J1144" s="9"/>
      <c r="K1144" s="10"/>
      <c r="L1144" s="10"/>
      <c r="M1144" s="6"/>
      <c r="N1144" s="6">
        <f t="shared" si="470"/>
        <v>0</v>
      </c>
      <c r="O1144" s="250"/>
      <c r="P1144" s="250"/>
      <c r="Q1144" s="250"/>
      <c r="R1144" s="250"/>
      <c r="S1144" s="250"/>
      <c r="T1144" s="250"/>
      <c r="U1144" s="250"/>
      <c r="V1144" s="250"/>
      <c r="W1144" s="250"/>
      <c r="X1144" s="250"/>
      <c r="Y1144" s="250"/>
      <c r="Z1144" s="4"/>
      <c r="AA1144" s="429"/>
      <c r="AB1144" s="457">
        <f t="shared" si="465"/>
        <v>0</v>
      </c>
      <c r="AC1144" s="11"/>
      <c r="AD1144" s="11"/>
      <c r="AE1144" s="11"/>
      <c r="AF1144" s="11"/>
      <c r="AG1144" s="11"/>
      <c r="AH1144" s="11"/>
      <c r="AI1144" s="11"/>
      <c r="AJ1144" s="12"/>
      <c r="AK1144" s="445" t="str">
        <f>IF(G1144="","",VLOOKUP(J1144,中子データ!$B$4:$H$4500,3,FALSE))</f>
        <v/>
      </c>
      <c r="AL1144" s="445" t="str">
        <f>IF(G1144="","",VLOOKUP(J1144,中子データ!$B$4:$H$4500,5,FALSE))</f>
        <v/>
      </c>
      <c r="AM1144" s="445" t="str">
        <f>IF(G1144="","",VLOOKUP(J1144,中子データ!$B$4:$H$4500,6,FALSE))</f>
        <v/>
      </c>
      <c r="AN1144" s="418"/>
      <c r="AO1144" s="419"/>
      <c r="AP1144" s="420"/>
      <c r="AQ1144" s="421"/>
      <c r="AR1144" s="420"/>
      <c r="AS1144" s="436"/>
      <c r="AT1144" s="436"/>
      <c r="AU1144" s="422"/>
      <c r="AV1144" s="11"/>
      <c r="AW1144" s="11"/>
      <c r="AX1144" s="410">
        <f t="shared" si="464"/>
        <v>0</v>
      </c>
      <c r="AY1144" s="411" t="str">
        <f>IF(G1144="","",VLOOKUP(J1144,中子データ!$B$4:$M$5999,10,FALSE))</f>
        <v/>
      </c>
      <c r="AZ1144" s="438" t="str">
        <f>IF(G1144="","",VLOOKUP(J1144,中子データ!$B$4:$M$5999,9,FALSE))</f>
        <v/>
      </c>
      <c r="BA1144" s="412" t="str">
        <f>IF(AQ1144="","",VLOOKUP(AQ1144,作業者名!$B$4:$C$100,2,FALSE))</f>
        <v/>
      </c>
      <c r="BB1144" s="412" t="str">
        <f>IF(AR1144="","",VLOOKUP(AR1144,作業者名!$B$4:$C$100,2,FALSE))</f>
        <v/>
      </c>
      <c r="BC1144" s="412" t="str">
        <f>IF(G1144="","",VLOOKUP(J1144,中子データ!B$4:N$6004,12,FALSE))</f>
        <v/>
      </c>
      <c r="BD1144" s="413" t="str">
        <f>IF(G1144="","",VLOOKUP(J1144,中子データ!$B$4:$P$4500,15,FALSE))</f>
        <v/>
      </c>
    </row>
    <row r="1145" spans="1:56" x14ac:dyDescent="0.15">
      <c r="A1145" s="7" t="str">
        <f>IF(G1145="","",VLOOKUP(H1145,マシン名!$B$4:$C$93,2,FALSE))</f>
        <v/>
      </c>
      <c r="B1145" s="7" t="str">
        <f>IF(G1145="","",VLOOKUP(I1145,作業者名!$B$4:$C$100,2,FALSE))</f>
        <v/>
      </c>
      <c r="C1145" s="7" t="str">
        <f>IF(G1145="","",VLOOKUP(J1145,中子データ!$B$4:$H$4500,2,FALSE))</f>
        <v/>
      </c>
      <c r="D1145" s="8" t="str">
        <f>IF(G1145="","",VLOOKUP(J1145,中子データ!$B$4:$H$4500,4,FALSE))</f>
        <v/>
      </c>
      <c r="E1145" s="231" t="str">
        <f t="shared" si="469"/>
        <v/>
      </c>
      <c r="G1145" s="238"/>
      <c r="H1145" s="9"/>
      <c r="I1145" s="9"/>
      <c r="J1145" s="9"/>
      <c r="K1145" s="10"/>
      <c r="L1145" s="10"/>
      <c r="M1145" s="6"/>
      <c r="N1145" s="6">
        <f t="shared" si="470"/>
        <v>0</v>
      </c>
      <c r="O1145" s="250"/>
      <c r="P1145" s="250"/>
      <c r="Q1145" s="250"/>
      <c r="R1145" s="250"/>
      <c r="S1145" s="250"/>
      <c r="T1145" s="250"/>
      <c r="U1145" s="250"/>
      <c r="V1145" s="250"/>
      <c r="W1145" s="250"/>
      <c r="X1145" s="250"/>
      <c r="Y1145" s="250"/>
      <c r="Z1145" s="4"/>
      <c r="AA1145" s="429"/>
      <c r="AB1145" s="457">
        <f t="shared" si="465"/>
        <v>0</v>
      </c>
      <c r="AC1145" s="11"/>
      <c r="AD1145" s="11"/>
      <c r="AE1145" s="11"/>
      <c r="AF1145" s="11"/>
      <c r="AG1145" s="11"/>
      <c r="AH1145" s="11"/>
      <c r="AI1145" s="11"/>
      <c r="AJ1145" s="12"/>
      <c r="AK1145" s="445" t="str">
        <f>IF(G1145="","",VLOOKUP(J1145,中子データ!$B$4:$H$4500,3,FALSE))</f>
        <v/>
      </c>
      <c r="AL1145" s="445" t="str">
        <f>IF(G1145="","",VLOOKUP(J1145,中子データ!$B$4:$H$4500,5,FALSE))</f>
        <v/>
      </c>
      <c r="AM1145" s="445" t="str">
        <f>IF(G1145="","",VLOOKUP(J1145,中子データ!$B$4:$H$4500,6,FALSE))</f>
        <v/>
      </c>
      <c r="AN1145" s="418"/>
      <c r="AO1145" s="419"/>
      <c r="AP1145" s="420"/>
      <c r="AQ1145" s="421"/>
      <c r="AR1145" s="420"/>
      <c r="AS1145" s="436"/>
      <c r="AT1145" s="436"/>
      <c r="AU1145" s="422"/>
      <c r="AV1145" s="11"/>
      <c r="AW1145" s="11"/>
      <c r="AX1145" s="410">
        <f t="shared" si="464"/>
        <v>0</v>
      </c>
      <c r="AY1145" s="411" t="str">
        <f>IF(G1145="","",VLOOKUP(J1145,中子データ!$B$4:$M$5999,10,FALSE))</f>
        <v/>
      </c>
      <c r="AZ1145" s="438" t="str">
        <f>IF(G1145="","",VLOOKUP(J1145,中子データ!$B$4:$M$5999,9,FALSE))</f>
        <v/>
      </c>
      <c r="BA1145" s="412" t="str">
        <f>IF(AQ1145="","",VLOOKUP(AQ1145,作業者名!$B$4:$C$100,2,FALSE))</f>
        <v/>
      </c>
      <c r="BB1145" s="412" t="str">
        <f>IF(AR1145="","",VLOOKUP(AR1145,作業者名!$B$4:$C$100,2,FALSE))</f>
        <v/>
      </c>
      <c r="BC1145" s="412" t="str">
        <f>IF(G1145="","",VLOOKUP(J1145,中子データ!B$4:N$6004,12,FALSE))</f>
        <v/>
      </c>
      <c r="BD1145" s="413" t="str">
        <f>IF(G1145="","",VLOOKUP(J1145,中子データ!$B$4:$P$4500,15,FALSE))</f>
        <v/>
      </c>
    </row>
    <row r="1146" spans="1:56" x14ac:dyDescent="0.15">
      <c r="A1146" s="7" t="str">
        <f>IF(G1146="","",VLOOKUP(H1146,マシン名!$B$4:$C$93,2,FALSE))</f>
        <v/>
      </c>
      <c r="B1146" s="7" t="str">
        <f>IF(G1146="","",VLOOKUP(I1146,作業者名!$B$4:$C$100,2,FALSE))</f>
        <v/>
      </c>
      <c r="C1146" s="7" t="str">
        <f>IF(G1146="","",VLOOKUP(J1146,中子データ!$B$4:$H$4500,2,FALSE))</f>
        <v/>
      </c>
      <c r="D1146" s="8" t="str">
        <f>IF(G1146="","",VLOOKUP(J1146,中子データ!$B$4:$H$4500,4,FALSE))</f>
        <v/>
      </c>
      <c r="E1146" s="231" t="str">
        <f t="shared" si="469"/>
        <v/>
      </c>
      <c r="G1146" s="238"/>
      <c r="H1146" s="9"/>
      <c r="I1146" s="9"/>
      <c r="J1146" s="9"/>
      <c r="K1146" s="10"/>
      <c r="L1146" s="10"/>
      <c r="M1146" s="6"/>
      <c r="N1146" s="6">
        <f t="shared" si="470"/>
        <v>0</v>
      </c>
      <c r="O1146" s="250"/>
      <c r="P1146" s="250"/>
      <c r="Q1146" s="250"/>
      <c r="R1146" s="250"/>
      <c r="S1146" s="250"/>
      <c r="T1146" s="250"/>
      <c r="U1146" s="250"/>
      <c r="V1146" s="250"/>
      <c r="W1146" s="250"/>
      <c r="X1146" s="250"/>
      <c r="Y1146" s="250"/>
      <c r="Z1146" s="4"/>
      <c r="AA1146" s="429"/>
      <c r="AB1146" s="457">
        <f t="shared" si="465"/>
        <v>0</v>
      </c>
      <c r="AC1146" s="11"/>
      <c r="AD1146" s="11"/>
      <c r="AE1146" s="11"/>
      <c r="AF1146" s="11"/>
      <c r="AG1146" s="11"/>
      <c r="AH1146" s="11"/>
      <c r="AI1146" s="11"/>
      <c r="AJ1146" s="12"/>
      <c r="AK1146" s="445" t="str">
        <f>IF(G1146="","",VLOOKUP(J1146,中子データ!$B$4:$H$4500,3,FALSE))</f>
        <v/>
      </c>
      <c r="AL1146" s="445" t="str">
        <f>IF(G1146="","",VLOOKUP(J1146,中子データ!$B$4:$H$4500,5,FALSE))</f>
        <v/>
      </c>
      <c r="AM1146" s="445" t="str">
        <f>IF(G1146="","",VLOOKUP(J1146,中子データ!$B$4:$H$4500,6,FALSE))</f>
        <v/>
      </c>
      <c r="AN1146" s="418"/>
      <c r="AO1146" s="419"/>
      <c r="AP1146" s="420"/>
      <c r="AQ1146" s="421"/>
      <c r="AR1146" s="420"/>
      <c r="AS1146" s="436"/>
      <c r="AT1146" s="436"/>
      <c r="AU1146" s="422"/>
      <c r="AV1146" s="11"/>
      <c r="AW1146" s="11"/>
      <c r="AX1146" s="410">
        <f t="shared" si="464"/>
        <v>0</v>
      </c>
      <c r="AY1146" s="411" t="str">
        <f>IF(G1146="","",VLOOKUP(J1146,中子データ!$B$4:$M$5999,10,FALSE))</f>
        <v/>
      </c>
      <c r="AZ1146" s="438" t="str">
        <f>IF(G1146="","",VLOOKUP(J1146,中子データ!$B$4:$M$5999,9,FALSE))</f>
        <v/>
      </c>
      <c r="BA1146" s="412" t="str">
        <f>IF(AQ1146="","",VLOOKUP(AQ1146,作業者名!$B$4:$C$100,2,FALSE))</f>
        <v/>
      </c>
      <c r="BB1146" s="412" t="str">
        <f>IF(AR1146="","",VLOOKUP(AR1146,作業者名!$B$4:$C$100,2,FALSE))</f>
        <v/>
      </c>
      <c r="BC1146" s="412" t="str">
        <f>IF(G1146="","",VLOOKUP(J1146,中子データ!B$4:N$6004,12,FALSE))</f>
        <v/>
      </c>
      <c r="BD1146" s="413" t="str">
        <f>IF(G1146="","",VLOOKUP(J1146,中子データ!$B$4:$P$4500,15,FALSE))</f>
        <v/>
      </c>
    </row>
    <row r="1147" spans="1:56" x14ac:dyDescent="0.15">
      <c r="A1147" s="7" t="str">
        <f>IF(G1147="","",VLOOKUP(H1147,マシン名!$B$4:$C$93,2,FALSE))</f>
        <v/>
      </c>
      <c r="B1147" s="7" t="str">
        <f>IF(G1147="","",VLOOKUP(I1147,作業者名!$B$4:$C$100,2,FALSE))</f>
        <v/>
      </c>
      <c r="C1147" s="7" t="str">
        <f>IF(G1147="","",VLOOKUP(J1147,中子データ!$B$4:$H$4500,2,FALSE))</f>
        <v/>
      </c>
      <c r="D1147" s="8" t="str">
        <f>IF(G1147="","",VLOOKUP(J1147,中子データ!$B$4:$H$4500,4,FALSE))</f>
        <v/>
      </c>
      <c r="E1147" s="231" t="str">
        <f t="shared" si="469"/>
        <v/>
      </c>
      <c r="G1147" s="238"/>
      <c r="H1147" s="9"/>
      <c r="I1147" s="9"/>
      <c r="J1147" s="9"/>
      <c r="K1147" s="10"/>
      <c r="L1147" s="10"/>
      <c r="M1147" s="6"/>
      <c r="N1147" s="6">
        <f t="shared" si="470"/>
        <v>0</v>
      </c>
      <c r="O1147" s="250"/>
      <c r="P1147" s="250"/>
      <c r="Q1147" s="250"/>
      <c r="R1147" s="250"/>
      <c r="S1147" s="250"/>
      <c r="T1147" s="250"/>
      <c r="U1147" s="250"/>
      <c r="V1147" s="250"/>
      <c r="W1147" s="250"/>
      <c r="X1147" s="250"/>
      <c r="Y1147" s="250"/>
      <c r="Z1147" s="4"/>
      <c r="AA1147" s="429"/>
      <c r="AB1147" s="457">
        <f t="shared" si="465"/>
        <v>0</v>
      </c>
      <c r="AC1147" s="11"/>
      <c r="AD1147" s="11"/>
      <c r="AE1147" s="11"/>
      <c r="AF1147" s="11"/>
      <c r="AG1147" s="11"/>
      <c r="AH1147" s="11"/>
      <c r="AI1147" s="11"/>
      <c r="AJ1147" s="12"/>
      <c r="AK1147" s="445" t="str">
        <f>IF(G1147="","",VLOOKUP(J1147,中子データ!$B$4:$H$4500,3,FALSE))</f>
        <v/>
      </c>
      <c r="AL1147" s="445" t="str">
        <f>IF(G1147="","",VLOOKUP(J1147,中子データ!$B$4:$H$4500,5,FALSE))</f>
        <v/>
      </c>
      <c r="AM1147" s="445" t="str">
        <f>IF(G1147="","",VLOOKUP(J1147,中子データ!$B$4:$H$4500,6,FALSE))</f>
        <v/>
      </c>
      <c r="AN1147" s="418"/>
      <c r="AO1147" s="419"/>
      <c r="AP1147" s="420"/>
      <c r="AQ1147" s="421"/>
      <c r="AR1147" s="420"/>
      <c r="AS1147" s="436"/>
      <c r="AT1147" s="436"/>
      <c r="AU1147" s="422"/>
      <c r="AV1147" s="11"/>
      <c r="AW1147" s="11"/>
      <c r="AX1147" s="410">
        <f t="shared" si="464"/>
        <v>0</v>
      </c>
      <c r="AY1147" s="411" t="str">
        <f>IF(G1147="","",VLOOKUP(J1147,中子データ!$B$4:$M$5999,10,FALSE))</f>
        <v/>
      </c>
      <c r="AZ1147" s="438" t="str">
        <f>IF(G1147="","",VLOOKUP(J1147,中子データ!$B$4:$M$5999,9,FALSE))</f>
        <v/>
      </c>
      <c r="BA1147" s="412" t="str">
        <f>IF(AQ1147="","",VLOOKUP(AQ1147,作業者名!$B$4:$C$100,2,FALSE))</f>
        <v/>
      </c>
      <c r="BB1147" s="412" t="str">
        <f>IF(AR1147="","",VLOOKUP(AR1147,作業者名!$B$4:$C$100,2,FALSE))</f>
        <v/>
      </c>
      <c r="BC1147" s="412" t="str">
        <f>IF(G1147="","",VLOOKUP(J1147,中子データ!B$4:N$6004,12,FALSE))</f>
        <v/>
      </c>
      <c r="BD1147" s="413" t="str">
        <f>IF(G1147="","",VLOOKUP(J1147,中子データ!$B$4:$P$4500,15,FALSE))</f>
        <v/>
      </c>
    </row>
    <row r="1148" spans="1:56" x14ac:dyDescent="0.15">
      <c r="A1148" s="7" t="str">
        <f>IF(G1148="","",VLOOKUP(H1148,マシン名!$B$4:$C$93,2,FALSE))</f>
        <v/>
      </c>
      <c r="B1148" s="7" t="str">
        <f>IF(G1148="","",VLOOKUP(I1148,作業者名!$B$4:$C$100,2,FALSE))</f>
        <v/>
      </c>
      <c r="C1148" s="7" t="str">
        <f>IF(G1148="","",VLOOKUP(J1148,中子データ!$B$4:$H$4500,2,FALSE))</f>
        <v/>
      </c>
      <c r="D1148" s="8" t="str">
        <f>IF(G1148="","",VLOOKUP(J1148,中子データ!$B$4:$H$4500,4,FALSE))</f>
        <v/>
      </c>
      <c r="E1148" s="231" t="str">
        <f t="shared" si="469"/>
        <v/>
      </c>
      <c r="G1148" s="238"/>
      <c r="H1148" s="9"/>
      <c r="I1148" s="9"/>
      <c r="J1148" s="9"/>
      <c r="K1148" s="10"/>
      <c r="L1148" s="10"/>
      <c r="M1148" s="6"/>
      <c r="N1148" s="6">
        <f t="shared" si="467"/>
        <v>0</v>
      </c>
      <c r="O1148" s="250"/>
      <c r="P1148" s="250"/>
      <c r="Q1148" s="250"/>
      <c r="R1148" s="250"/>
      <c r="S1148" s="250"/>
      <c r="T1148" s="250"/>
      <c r="U1148" s="250"/>
      <c r="V1148" s="250"/>
      <c r="W1148" s="250"/>
      <c r="X1148" s="250"/>
      <c r="Y1148" s="250"/>
      <c r="Z1148" s="4"/>
      <c r="AA1148" s="429"/>
      <c r="AB1148" s="457">
        <f t="shared" si="465"/>
        <v>0</v>
      </c>
      <c r="AC1148" s="11"/>
      <c r="AD1148" s="11"/>
      <c r="AE1148" s="11"/>
      <c r="AF1148" s="11"/>
      <c r="AG1148" s="11"/>
      <c r="AH1148" s="11"/>
      <c r="AI1148" s="11"/>
      <c r="AJ1148" s="12"/>
      <c r="AK1148" s="445" t="str">
        <f>IF(G1148="","",VLOOKUP(J1148,中子データ!$B$4:$H$4500,3,FALSE))</f>
        <v/>
      </c>
      <c r="AL1148" s="445" t="str">
        <f>IF(G1148="","",VLOOKUP(J1148,中子データ!$B$4:$H$4500,5,FALSE))</f>
        <v/>
      </c>
      <c r="AM1148" s="445" t="str">
        <f>IF(G1148="","",VLOOKUP(J1148,中子データ!$B$4:$H$4500,6,FALSE))</f>
        <v/>
      </c>
      <c r="AN1148" s="418"/>
      <c r="AO1148" s="419"/>
      <c r="AP1148" s="420"/>
      <c r="AQ1148" s="421"/>
      <c r="AR1148" s="420"/>
      <c r="AS1148" s="436"/>
      <c r="AT1148" s="436"/>
      <c r="AU1148" s="422"/>
      <c r="AV1148" s="11"/>
      <c r="AW1148" s="11"/>
      <c r="AX1148" s="410">
        <f t="shared" si="464"/>
        <v>0</v>
      </c>
      <c r="AY1148" s="411" t="str">
        <f>IF(G1148="","",VLOOKUP(J1148,中子データ!$B$4:$M$5999,10,FALSE))</f>
        <v/>
      </c>
      <c r="AZ1148" s="438" t="str">
        <f>IF(G1148="","",VLOOKUP(J1148,中子データ!$B$4:$M$5999,9,FALSE))</f>
        <v/>
      </c>
      <c r="BA1148" s="412" t="str">
        <f>IF(AQ1148="","",VLOOKUP(AQ1148,作業者名!$B$4:$C$100,2,FALSE))</f>
        <v/>
      </c>
      <c r="BB1148" s="412" t="str">
        <f>IF(AR1148="","",VLOOKUP(AR1148,作業者名!$B$4:$C$100,2,FALSE))</f>
        <v/>
      </c>
      <c r="BC1148" s="412" t="str">
        <f>IF(G1148="","",VLOOKUP(J1148,中子データ!B$4:N$6004,12,FALSE))</f>
        <v/>
      </c>
      <c r="BD1148" s="413" t="str">
        <f>IF(G1148="","",VLOOKUP(J1148,中子データ!$B$4:$P$4500,15,FALSE))</f>
        <v/>
      </c>
    </row>
    <row r="1149" spans="1:56" x14ac:dyDescent="0.15">
      <c r="A1149" s="7" t="str">
        <f>IF(G1149="","",VLOOKUP(H1149,マシン名!$B$4:$C$93,2,FALSE))</f>
        <v/>
      </c>
      <c r="B1149" s="7" t="str">
        <f>IF(G1149="","",VLOOKUP(I1149,作業者名!$B$4:$C$100,2,FALSE))</f>
        <v/>
      </c>
      <c r="C1149" s="7" t="str">
        <f>IF(G1149="","",VLOOKUP(J1149,中子データ!$B$4:$H$4500,2,FALSE))</f>
        <v/>
      </c>
      <c r="D1149" s="8" t="str">
        <f>IF(G1149="","",VLOOKUP(J1149,中子データ!$B$4:$H$4500,4,FALSE))</f>
        <v/>
      </c>
      <c r="E1149" s="231" t="str">
        <f t="shared" si="469"/>
        <v/>
      </c>
      <c r="G1149" s="238"/>
      <c r="H1149" s="9"/>
      <c r="I1149" s="9"/>
      <c r="J1149" s="9"/>
      <c r="K1149" s="10"/>
      <c r="L1149" s="10"/>
      <c r="M1149" s="6"/>
      <c r="N1149" s="6">
        <f t="shared" si="467"/>
        <v>0</v>
      </c>
      <c r="O1149" s="250"/>
      <c r="P1149" s="250"/>
      <c r="Q1149" s="250"/>
      <c r="R1149" s="250"/>
      <c r="S1149" s="250"/>
      <c r="T1149" s="250"/>
      <c r="U1149" s="250"/>
      <c r="V1149" s="250"/>
      <c r="W1149" s="250"/>
      <c r="X1149" s="250"/>
      <c r="Y1149" s="250"/>
      <c r="Z1149" s="4"/>
      <c r="AA1149" s="429"/>
      <c r="AB1149" s="457">
        <f t="shared" si="465"/>
        <v>0</v>
      </c>
      <c r="AC1149" s="11"/>
      <c r="AD1149" s="11"/>
      <c r="AE1149" s="11"/>
      <c r="AF1149" s="11"/>
      <c r="AG1149" s="11"/>
      <c r="AH1149" s="11"/>
      <c r="AI1149" s="11"/>
      <c r="AJ1149" s="12"/>
      <c r="AK1149" s="445" t="str">
        <f>IF(G1149="","",VLOOKUP(J1149,中子データ!$B$4:$H$4500,3,FALSE))</f>
        <v/>
      </c>
      <c r="AL1149" s="445" t="str">
        <f>IF(G1149="","",VLOOKUP(J1149,中子データ!$B$4:$H$4500,5,FALSE))</f>
        <v/>
      </c>
      <c r="AM1149" s="445" t="str">
        <f>IF(G1149="","",VLOOKUP(J1149,中子データ!$B$4:$H$4500,6,FALSE))</f>
        <v/>
      </c>
      <c r="AN1149" s="418"/>
      <c r="AO1149" s="419"/>
      <c r="AP1149" s="420"/>
      <c r="AQ1149" s="421"/>
      <c r="AR1149" s="420"/>
      <c r="AS1149" s="436"/>
      <c r="AT1149" s="436"/>
      <c r="AU1149" s="422"/>
      <c r="AV1149" s="11"/>
      <c r="AW1149" s="11"/>
      <c r="AX1149" s="410">
        <f t="shared" si="464"/>
        <v>0</v>
      </c>
      <c r="AY1149" s="411" t="str">
        <f>IF(G1149="","",VLOOKUP(J1149,中子データ!$B$4:$M$5999,10,FALSE))</f>
        <v/>
      </c>
      <c r="AZ1149" s="438" t="str">
        <f>IF(G1149="","",VLOOKUP(J1149,中子データ!$B$4:$M$5999,9,FALSE))</f>
        <v/>
      </c>
      <c r="BA1149" s="412" t="str">
        <f>IF(AQ1149="","",VLOOKUP(AQ1149,作業者名!$B$4:$C$100,2,FALSE))</f>
        <v/>
      </c>
      <c r="BB1149" s="412" t="str">
        <f>IF(AR1149="","",VLOOKUP(AR1149,作業者名!$B$4:$C$100,2,FALSE))</f>
        <v/>
      </c>
      <c r="BC1149" s="412" t="str">
        <f>IF(G1149="","",VLOOKUP(J1149,中子データ!B$4:N$6004,12,FALSE))</f>
        <v/>
      </c>
      <c r="BD1149" s="413" t="str">
        <f>IF(G1149="","",VLOOKUP(J1149,中子データ!$B$4:$P$4500,15,FALSE))</f>
        <v/>
      </c>
    </row>
    <row r="1150" spans="1:56" x14ac:dyDescent="0.15">
      <c r="A1150" s="7" t="str">
        <f>IF(G1150="","",VLOOKUP(H1150,マシン名!$B$4:$C$93,2,FALSE))</f>
        <v/>
      </c>
      <c r="B1150" s="7" t="str">
        <f>IF(G1150="","",VLOOKUP(I1150,作業者名!$B$4:$C$100,2,FALSE))</f>
        <v/>
      </c>
      <c r="C1150" s="7" t="str">
        <f>IF(G1150="","",VLOOKUP(J1150,中子データ!$B$4:$H$4500,2,FALSE))</f>
        <v/>
      </c>
      <c r="D1150" s="8" t="str">
        <f>IF(G1150="","",VLOOKUP(J1150,中子データ!$B$4:$H$4500,4,FALSE))</f>
        <v/>
      </c>
      <c r="E1150" s="231" t="str">
        <f t="shared" si="469"/>
        <v/>
      </c>
      <c r="G1150" s="238"/>
      <c r="H1150" s="9"/>
      <c r="I1150" s="9"/>
      <c r="J1150" s="9"/>
      <c r="K1150" s="10"/>
      <c r="L1150" s="10"/>
      <c r="M1150" s="6"/>
      <c r="N1150" s="6">
        <f t="shared" si="467"/>
        <v>0</v>
      </c>
      <c r="O1150" s="250"/>
      <c r="P1150" s="250"/>
      <c r="Q1150" s="250"/>
      <c r="R1150" s="250"/>
      <c r="S1150" s="250"/>
      <c r="T1150" s="250"/>
      <c r="U1150" s="250"/>
      <c r="V1150" s="250"/>
      <c r="W1150" s="250"/>
      <c r="X1150" s="250"/>
      <c r="Y1150" s="250"/>
      <c r="Z1150" s="4"/>
      <c r="AA1150" s="429"/>
      <c r="AB1150" s="457">
        <f t="shared" si="465"/>
        <v>0</v>
      </c>
      <c r="AC1150" s="11"/>
      <c r="AD1150" s="11"/>
      <c r="AE1150" s="11"/>
      <c r="AF1150" s="11"/>
      <c r="AG1150" s="11"/>
      <c r="AH1150" s="11"/>
      <c r="AI1150" s="11"/>
      <c r="AJ1150" s="12"/>
      <c r="AK1150" s="445" t="str">
        <f>IF(G1150="","",VLOOKUP(J1150,中子データ!$B$4:$H$4500,3,FALSE))</f>
        <v/>
      </c>
      <c r="AL1150" s="445" t="str">
        <f>IF(G1150="","",VLOOKUP(J1150,中子データ!$B$4:$H$4500,5,FALSE))</f>
        <v/>
      </c>
      <c r="AM1150" s="445" t="str">
        <f>IF(G1150="","",VLOOKUP(J1150,中子データ!$B$4:$H$4500,6,FALSE))</f>
        <v/>
      </c>
      <c r="AN1150" s="418"/>
      <c r="AO1150" s="419"/>
      <c r="AP1150" s="420"/>
      <c r="AQ1150" s="421"/>
      <c r="AR1150" s="420"/>
      <c r="AS1150" s="436"/>
      <c r="AT1150" s="436"/>
      <c r="AU1150" s="422"/>
      <c r="AV1150" s="11"/>
      <c r="AW1150" s="11"/>
      <c r="AX1150" s="410">
        <f t="shared" si="464"/>
        <v>0</v>
      </c>
      <c r="AY1150" s="411" t="str">
        <f>IF(G1150="","",VLOOKUP(J1150,中子データ!$B$4:$M$5999,10,FALSE))</f>
        <v/>
      </c>
      <c r="AZ1150" s="438" t="str">
        <f>IF(G1150="","",VLOOKUP(J1150,中子データ!$B$4:$M$5999,9,FALSE))</f>
        <v/>
      </c>
      <c r="BA1150" s="412" t="str">
        <f>IF(AQ1150="","",VLOOKUP(AQ1150,作業者名!$B$4:$C$100,2,FALSE))</f>
        <v/>
      </c>
      <c r="BB1150" s="412" t="str">
        <f>IF(AR1150="","",VLOOKUP(AR1150,作業者名!$B$4:$C$100,2,FALSE))</f>
        <v/>
      </c>
      <c r="BC1150" s="412" t="str">
        <f>IF(G1150="","",VLOOKUP(J1150,中子データ!B$4:N$6004,12,FALSE))</f>
        <v/>
      </c>
      <c r="BD1150" s="413" t="str">
        <f>IF(G1150="","",VLOOKUP(J1150,中子データ!$B$4:$P$4500,15,FALSE))</f>
        <v/>
      </c>
    </row>
    <row r="1151" spans="1:56" x14ac:dyDescent="0.15">
      <c r="A1151" s="7" t="str">
        <f>IF(G1151="","",VLOOKUP(H1151,マシン名!$B$4:$C$93,2,FALSE))</f>
        <v/>
      </c>
      <c r="B1151" s="7" t="str">
        <f>IF(G1151="","",VLOOKUP(I1151,作業者名!$B$4:$C$100,2,FALSE))</f>
        <v/>
      </c>
      <c r="C1151" s="7" t="str">
        <f>IF(G1151="","",VLOOKUP(J1151,中子データ!$B$4:$H$4500,2,FALSE))</f>
        <v/>
      </c>
      <c r="D1151" s="8" t="str">
        <f>IF(G1151="","",VLOOKUP(J1151,中子データ!$B$4:$H$4500,4,FALSE))</f>
        <v/>
      </c>
      <c r="E1151" s="231" t="str">
        <f t="shared" si="469"/>
        <v/>
      </c>
      <c r="G1151" s="238"/>
      <c r="H1151" s="9"/>
      <c r="I1151" s="9"/>
      <c r="J1151" s="9"/>
      <c r="K1151" s="10"/>
      <c r="L1151" s="10"/>
      <c r="M1151" s="6"/>
      <c r="N1151" s="6">
        <f t="shared" si="467"/>
        <v>0</v>
      </c>
      <c r="O1151" s="250"/>
      <c r="P1151" s="250"/>
      <c r="Q1151" s="250"/>
      <c r="R1151" s="250"/>
      <c r="S1151" s="250"/>
      <c r="T1151" s="250"/>
      <c r="U1151" s="250"/>
      <c r="V1151" s="250"/>
      <c r="W1151" s="250"/>
      <c r="X1151" s="250"/>
      <c r="Y1151" s="250"/>
      <c r="Z1151" s="4"/>
      <c r="AA1151" s="429"/>
      <c r="AB1151" s="457">
        <f t="shared" si="465"/>
        <v>0</v>
      </c>
      <c r="AC1151" s="11"/>
      <c r="AD1151" s="11"/>
      <c r="AE1151" s="11"/>
      <c r="AF1151" s="11"/>
      <c r="AG1151" s="11"/>
      <c r="AH1151" s="11"/>
      <c r="AI1151" s="11"/>
      <c r="AJ1151" s="12"/>
      <c r="AK1151" s="445" t="str">
        <f>IF(G1151="","",VLOOKUP(J1151,中子データ!$B$4:$H$4500,3,FALSE))</f>
        <v/>
      </c>
      <c r="AL1151" s="445" t="str">
        <f>IF(G1151="","",VLOOKUP(J1151,中子データ!$B$4:$H$4500,5,FALSE))</f>
        <v/>
      </c>
      <c r="AM1151" s="445" t="str">
        <f>IF(G1151="","",VLOOKUP(J1151,中子データ!$B$4:$H$4500,6,FALSE))</f>
        <v/>
      </c>
      <c r="AN1151" s="418"/>
      <c r="AO1151" s="419"/>
      <c r="AP1151" s="420"/>
      <c r="AQ1151" s="421"/>
      <c r="AR1151" s="420"/>
      <c r="AS1151" s="436"/>
      <c r="AT1151" s="436"/>
      <c r="AU1151" s="422"/>
      <c r="AV1151" s="11"/>
      <c r="AW1151" s="11"/>
      <c r="AX1151" s="410">
        <f t="shared" ref="AX1151:AX1214" si="471">L1151-O1151-P1151-Q1151-R1151--S1151-T1151-U1151-V1151-W1151-X1151-Y1151-Z1151</f>
        <v>0</v>
      </c>
      <c r="AY1151" s="411" t="str">
        <f>IF(G1151="","",VLOOKUP(J1151,中子データ!$B$4:$M$5999,10,FALSE))</f>
        <v/>
      </c>
      <c r="AZ1151" s="438" t="str">
        <f>IF(G1151="","",VLOOKUP(J1151,中子データ!$B$4:$M$5999,9,FALSE))</f>
        <v/>
      </c>
      <c r="BA1151" s="412" t="str">
        <f>IF(AQ1151="","",VLOOKUP(AQ1151,作業者名!$B$4:$C$100,2,FALSE))</f>
        <v/>
      </c>
      <c r="BB1151" s="412" t="str">
        <f>IF(AR1151="","",VLOOKUP(AR1151,作業者名!$B$4:$C$100,2,FALSE))</f>
        <v/>
      </c>
      <c r="BC1151" s="412" t="str">
        <f>IF(G1151="","",VLOOKUP(J1151,中子データ!B$4:N$6004,12,FALSE))</f>
        <v/>
      </c>
      <c r="BD1151" s="413" t="str">
        <f>IF(G1151="","",VLOOKUP(J1151,中子データ!$B$4:$P$4500,15,FALSE))</f>
        <v/>
      </c>
    </row>
    <row r="1152" spans="1:56" x14ac:dyDescent="0.15">
      <c r="A1152" s="7" t="str">
        <f>IF(G1152="","",VLOOKUP(H1152,マシン名!$B$4:$C$93,2,FALSE))</f>
        <v/>
      </c>
      <c r="B1152" s="7" t="str">
        <f>IF(G1152="","",VLOOKUP(I1152,作業者名!$B$4:$C$100,2,FALSE))</f>
        <v/>
      </c>
      <c r="C1152" s="7" t="str">
        <f>IF(G1152="","",VLOOKUP(J1152,中子データ!$B$4:$H$4500,2,FALSE))</f>
        <v/>
      </c>
      <c r="D1152" s="8" t="str">
        <f>IF(G1152="","",VLOOKUP(J1152,中子データ!$B$4:$H$4500,4,FALSE))</f>
        <v/>
      </c>
      <c r="E1152" s="231" t="str">
        <f t="shared" si="469"/>
        <v/>
      </c>
      <c r="G1152" s="238"/>
      <c r="H1152" s="9"/>
      <c r="I1152" s="9"/>
      <c r="J1152" s="9"/>
      <c r="K1152" s="10"/>
      <c r="L1152" s="10"/>
      <c r="M1152" s="6"/>
      <c r="N1152" s="6">
        <f t="shared" si="467"/>
        <v>0</v>
      </c>
      <c r="O1152" s="250"/>
      <c r="P1152" s="250"/>
      <c r="Q1152" s="250"/>
      <c r="R1152" s="250"/>
      <c r="S1152" s="250"/>
      <c r="T1152" s="250"/>
      <c r="U1152" s="250"/>
      <c r="V1152" s="250"/>
      <c r="W1152" s="250"/>
      <c r="X1152" s="250"/>
      <c r="Y1152" s="250"/>
      <c r="Z1152" s="4"/>
      <c r="AA1152" s="429"/>
      <c r="AB1152" s="457">
        <f t="shared" si="465"/>
        <v>0</v>
      </c>
      <c r="AC1152" s="11"/>
      <c r="AD1152" s="11"/>
      <c r="AE1152" s="11"/>
      <c r="AF1152" s="11"/>
      <c r="AG1152" s="11"/>
      <c r="AH1152" s="11"/>
      <c r="AI1152" s="11"/>
      <c r="AJ1152" s="12"/>
      <c r="AK1152" s="445" t="str">
        <f>IF(G1152="","",VLOOKUP(J1152,中子データ!$B$4:$H$4500,3,FALSE))</f>
        <v/>
      </c>
      <c r="AL1152" s="445" t="str">
        <f>IF(G1152="","",VLOOKUP(J1152,中子データ!$B$4:$H$4500,5,FALSE))</f>
        <v/>
      </c>
      <c r="AM1152" s="445" t="str">
        <f>IF(G1152="","",VLOOKUP(J1152,中子データ!$B$4:$H$4500,6,FALSE))</f>
        <v/>
      </c>
      <c r="AN1152" s="418"/>
      <c r="AO1152" s="419"/>
      <c r="AP1152" s="420"/>
      <c r="AQ1152" s="421"/>
      <c r="AR1152" s="420"/>
      <c r="AS1152" s="436"/>
      <c r="AT1152" s="436"/>
      <c r="AU1152" s="422"/>
      <c r="AV1152" s="11"/>
      <c r="AW1152" s="11"/>
      <c r="AX1152" s="410">
        <f t="shared" si="471"/>
        <v>0</v>
      </c>
      <c r="AY1152" s="411" t="str">
        <f>IF(G1152="","",VLOOKUP(J1152,中子データ!$B$4:$M$5999,10,FALSE))</f>
        <v/>
      </c>
      <c r="AZ1152" s="438" t="str">
        <f>IF(G1152="","",VLOOKUP(J1152,中子データ!$B$4:$M$5999,9,FALSE))</f>
        <v/>
      </c>
      <c r="BA1152" s="412" t="str">
        <f>IF(AQ1152="","",VLOOKUP(AQ1152,作業者名!$B$4:$C$100,2,FALSE))</f>
        <v/>
      </c>
      <c r="BB1152" s="412" t="str">
        <f>IF(AR1152="","",VLOOKUP(AR1152,作業者名!$B$4:$C$100,2,FALSE))</f>
        <v/>
      </c>
      <c r="BC1152" s="412" t="str">
        <f>IF(G1152="","",VLOOKUP(J1152,中子データ!B$4:N$6004,12,FALSE))</f>
        <v/>
      </c>
      <c r="BD1152" s="413" t="str">
        <f>IF(G1152="","",VLOOKUP(J1152,中子データ!$B$4:$P$4500,15,FALSE))</f>
        <v/>
      </c>
    </row>
    <row r="1153" spans="1:56" x14ac:dyDescent="0.15">
      <c r="A1153" s="7" t="str">
        <f>IF(G1153="","",VLOOKUP(H1153,マシン名!$B$4:$C$93,2,FALSE))</f>
        <v/>
      </c>
      <c r="B1153" s="7" t="str">
        <f>IF(G1153="","",VLOOKUP(I1153,作業者名!$B$4:$C$100,2,FALSE))</f>
        <v/>
      </c>
      <c r="C1153" s="7" t="str">
        <f>IF(G1153="","",VLOOKUP(J1153,中子データ!$B$4:$H$4500,2,FALSE))</f>
        <v/>
      </c>
      <c r="D1153" s="8" t="str">
        <f>IF(G1153="","",VLOOKUP(J1153,中子データ!$B$4:$H$4500,4,FALSE))</f>
        <v/>
      </c>
      <c r="E1153" s="231" t="str">
        <f t="shared" si="469"/>
        <v/>
      </c>
      <c r="G1153" s="238"/>
      <c r="H1153" s="9"/>
      <c r="I1153" s="9"/>
      <c r="J1153" s="9"/>
      <c r="K1153" s="10"/>
      <c r="L1153" s="10"/>
      <c r="M1153" s="6"/>
      <c r="N1153" s="6">
        <f t="shared" si="467"/>
        <v>0</v>
      </c>
      <c r="O1153" s="250"/>
      <c r="P1153" s="250"/>
      <c r="Q1153" s="250"/>
      <c r="R1153" s="250"/>
      <c r="S1153" s="250"/>
      <c r="T1153" s="250"/>
      <c r="U1153" s="250"/>
      <c r="V1153" s="250"/>
      <c r="W1153" s="250"/>
      <c r="X1153" s="250"/>
      <c r="Y1153" s="250"/>
      <c r="Z1153" s="4"/>
      <c r="AA1153" s="429"/>
      <c r="AB1153" s="457">
        <f t="shared" si="465"/>
        <v>0</v>
      </c>
      <c r="AC1153" s="11"/>
      <c r="AD1153" s="11"/>
      <c r="AE1153" s="11"/>
      <c r="AF1153" s="11"/>
      <c r="AG1153" s="11"/>
      <c r="AH1153" s="11"/>
      <c r="AI1153" s="11"/>
      <c r="AJ1153" s="12"/>
      <c r="AK1153" s="445" t="str">
        <f>IF(G1153="","",VLOOKUP(J1153,中子データ!$B$4:$H$4500,3,FALSE))</f>
        <v/>
      </c>
      <c r="AL1153" s="445" t="str">
        <f>IF(G1153="","",VLOOKUP(J1153,中子データ!$B$4:$H$4500,5,FALSE))</f>
        <v/>
      </c>
      <c r="AM1153" s="445" t="str">
        <f>IF(G1153="","",VLOOKUP(J1153,中子データ!$B$4:$H$4500,6,FALSE))</f>
        <v/>
      </c>
      <c r="AN1153" s="418"/>
      <c r="AO1153" s="419"/>
      <c r="AP1153" s="420"/>
      <c r="AQ1153" s="421"/>
      <c r="AR1153" s="420"/>
      <c r="AS1153" s="436"/>
      <c r="AT1153" s="436"/>
      <c r="AU1153" s="422"/>
      <c r="AV1153" s="11"/>
      <c r="AW1153" s="11"/>
      <c r="AX1153" s="410">
        <f t="shared" si="471"/>
        <v>0</v>
      </c>
      <c r="AY1153" s="411" t="str">
        <f>IF(G1153="","",VLOOKUP(J1153,中子データ!$B$4:$M$5999,10,FALSE))</f>
        <v/>
      </c>
      <c r="AZ1153" s="438" t="str">
        <f>IF(G1153="","",VLOOKUP(J1153,中子データ!$B$4:$M$5999,9,FALSE))</f>
        <v/>
      </c>
      <c r="BA1153" s="412" t="str">
        <f>IF(AQ1153="","",VLOOKUP(AQ1153,作業者名!$B$4:$C$100,2,FALSE))</f>
        <v/>
      </c>
      <c r="BB1153" s="412" t="str">
        <f>IF(AR1153="","",VLOOKUP(AR1153,作業者名!$B$4:$C$100,2,FALSE))</f>
        <v/>
      </c>
      <c r="BC1153" s="412" t="str">
        <f>IF(G1153="","",VLOOKUP(J1153,中子データ!B$4:N$6004,12,FALSE))</f>
        <v/>
      </c>
      <c r="BD1153" s="413" t="str">
        <f>IF(G1153="","",VLOOKUP(J1153,中子データ!$B$4:$P$4500,15,FALSE))</f>
        <v/>
      </c>
    </row>
    <row r="1154" spans="1:56" x14ac:dyDescent="0.15">
      <c r="A1154" s="7" t="str">
        <f>IF(G1154="","",VLOOKUP(H1154,マシン名!$B$4:$C$93,2,FALSE))</f>
        <v/>
      </c>
      <c r="B1154" s="7" t="str">
        <f>IF(G1154="","",VLOOKUP(I1154,作業者名!$B$4:$C$100,2,FALSE))</f>
        <v/>
      </c>
      <c r="C1154" s="7" t="str">
        <f>IF(G1154="","",VLOOKUP(J1154,中子データ!$B$4:$H$4500,2,FALSE))</f>
        <v/>
      </c>
      <c r="D1154" s="8" t="str">
        <f>IF(G1154="","",VLOOKUP(J1154,中子データ!$B$4:$H$4500,4,FALSE))</f>
        <v/>
      </c>
      <c r="E1154" s="231" t="str">
        <f t="shared" si="469"/>
        <v/>
      </c>
      <c r="G1154" s="238"/>
      <c r="H1154" s="9"/>
      <c r="I1154" s="9"/>
      <c r="J1154" s="9"/>
      <c r="K1154" s="10"/>
      <c r="L1154" s="10"/>
      <c r="M1154" s="6"/>
      <c r="N1154" s="6">
        <f t="shared" si="467"/>
        <v>0</v>
      </c>
      <c r="O1154" s="250"/>
      <c r="P1154" s="250"/>
      <c r="Q1154" s="250"/>
      <c r="R1154" s="250"/>
      <c r="S1154" s="250"/>
      <c r="T1154" s="250"/>
      <c r="U1154" s="250"/>
      <c r="V1154" s="250"/>
      <c r="W1154" s="250"/>
      <c r="X1154" s="250"/>
      <c r="Y1154" s="250"/>
      <c r="Z1154" s="4"/>
      <c r="AA1154" s="429"/>
      <c r="AB1154" s="457">
        <f t="shared" si="465"/>
        <v>0</v>
      </c>
      <c r="AC1154" s="11"/>
      <c r="AD1154" s="11"/>
      <c r="AE1154" s="11"/>
      <c r="AF1154" s="11"/>
      <c r="AG1154" s="11"/>
      <c r="AH1154" s="11"/>
      <c r="AI1154" s="11"/>
      <c r="AJ1154" s="12"/>
      <c r="AK1154" s="445" t="str">
        <f>IF(G1154="","",VLOOKUP(J1154,中子データ!$B$4:$H$4500,3,FALSE))</f>
        <v/>
      </c>
      <c r="AL1154" s="445" t="str">
        <f>IF(G1154="","",VLOOKUP(J1154,中子データ!$B$4:$H$4500,5,FALSE))</f>
        <v/>
      </c>
      <c r="AM1154" s="445" t="str">
        <f>IF(G1154="","",VLOOKUP(J1154,中子データ!$B$4:$H$4500,6,FALSE))</f>
        <v/>
      </c>
      <c r="AN1154" s="418"/>
      <c r="AO1154" s="419"/>
      <c r="AP1154" s="420"/>
      <c r="AQ1154" s="421"/>
      <c r="AR1154" s="420"/>
      <c r="AS1154" s="436"/>
      <c r="AT1154" s="436"/>
      <c r="AU1154" s="422"/>
      <c r="AV1154" s="11"/>
      <c r="AW1154" s="11"/>
      <c r="AX1154" s="410">
        <f t="shared" si="471"/>
        <v>0</v>
      </c>
      <c r="AY1154" s="411" t="str">
        <f>IF(G1154="","",VLOOKUP(J1154,中子データ!$B$4:$M$5999,10,FALSE))</f>
        <v/>
      </c>
      <c r="AZ1154" s="438" t="str">
        <f>IF(G1154="","",VLOOKUP(J1154,中子データ!$B$4:$M$5999,9,FALSE))</f>
        <v/>
      </c>
      <c r="BA1154" s="412" t="str">
        <f>IF(AQ1154="","",VLOOKUP(AQ1154,作業者名!$B$4:$C$100,2,FALSE))</f>
        <v/>
      </c>
      <c r="BB1154" s="412" t="str">
        <f>IF(AR1154="","",VLOOKUP(AR1154,作業者名!$B$4:$C$100,2,FALSE))</f>
        <v/>
      </c>
      <c r="BC1154" s="412" t="str">
        <f>IF(G1154="","",VLOOKUP(J1154,中子データ!B$4:N$6004,12,FALSE))</f>
        <v/>
      </c>
      <c r="BD1154" s="413" t="str">
        <f>IF(G1154="","",VLOOKUP(J1154,中子データ!$B$4:$P$4500,15,FALSE))</f>
        <v/>
      </c>
    </row>
    <row r="1155" spans="1:56" x14ac:dyDescent="0.15">
      <c r="A1155" s="7" t="str">
        <f>IF(G1155="","",VLOOKUP(H1155,マシン名!$B$4:$C$93,2,FALSE))</f>
        <v/>
      </c>
      <c r="B1155" s="7" t="str">
        <f>IF(G1155="","",VLOOKUP(I1155,作業者名!$B$4:$C$100,2,FALSE))</f>
        <v/>
      </c>
      <c r="C1155" s="7" t="str">
        <f>IF(G1155="","",VLOOKUP(J1155,中子データ!$B$4:$H$4500,2,FALSE))</f>
        <v/>
      </c>
      <c r="D1155" s="8" t="str">
        <f>IF(G1155="","",VLOOKUP(J1155,中子データ!$B$4:$H$4500,4,FALSE))</f>
        <v/>
      </c>
      <c r="E1155" s="231" t="str">
        <f t="shared" si="469"/>
        <v/>
      </c>
      <c r="G1155" s="238"/>
      <c r="H1155" s="9"/>
      <c r="I1155" s="9"/>
      <c r="J1155" s="9"/>
      <c r="K1155" s="10"/>
      <c r="L1155" s="10"/>
      <c r="M1155" s="6"/>
      <c r="N1155" s="6">
        <f t="shared" si="467"/>
        <v>0</v>
      </c>
      <c r="O1155" s="250"/>
      <c r="P1155" s="250"/>
      <c r="Q1155" s="250"/>
      <c r="R1155" s="250"/>
      <c r="S1155" s="250"/>
      <c r="T1155" s="250"/>
      <c r="U1155" s="250"/>
      <c r="V1155" s="250"/>
      <c r="W1155" s="250"/>
      <c r="X1155" s="250"/>
      <c r="Y1155" s="250"/>
      <c r="Z1155" s="4"/>
      <c r="AA1155" s="429"/>
      <c r="AB1155" s="457">
        <f t="shared" si="465"/>
        <v>0</v>
      </c>
      <c r="AC1155" s="11"/>
      <c r="AD1155" s="11"/>
      <c r="AE1155" s="11"/>
      <c r="AF1155" s="11"/>
      <c r="AG1155" s="11"/>
      <c r="AH1155" s="11"/>
      <c r="AI1155" s="11"/>
      <c r="AJ1155" s="12"/>
      <c r="AK1155" s="445" t="str">
        <f>IF(G1155="","",VLOOKUP(J1155,中子データ!$B$4:$H$4500,3,FALSE))</f>
        <v/>
      </c>
      <c r="AL1155" s="445" t="str">
        <f>IF(G1155="","",VLOOKUP(J1155,中子データ!$B$4:$H$4500,5,FALSE))</f>
        <v/>
      </c>
      <c r="AM1155" s="445" t="str">
        <f>IF(G1155="","",VLOOKUP(J1155,中子データ!$B$4:$H$4500,6,FALSE))</f>
        <v/>
      </c>
      <c r="AN1155" s="418"/>
      <c r="AO1155" s="419"/>
      <c r="AP1155" s="420"/>
      <c r="AQ1155" s="421"/>
      <c r="AR1155" s="420"/>
      <c r="AS1155" s="436"/>
      <c r="AT1155" s="436"/>
      <c r="AU1155" s="422"/>
      <c r="AV1155" s="11"/>
      <c r="AW1155" s="11"/>
      <c r="AX1155" s="410">
        <f t="shared" si="471"/>
        <v>0</v>
      </c>
      <c r="AY1155" s="411" t="str">
        <f>IF(G1155="","",VLOOKUP(J1155,中子データ!$B$4:$M$5999,10,FALSE))</f>
        <v/>
      </c>
      <c r="AZ1155" s="438" t="str">
        <f>IF(G1155="","",VLOOKUP(J1155,中子データ!$B$4:$M$5999,9,FALSE))</f>
        <v/>
      </c>
      <c r="BA1155" s="412" t="str">
        <f>IF(AQ1155="","",VLOOKUP(AQ1155,作業者名!$B$4:$C$100,2,FALSE))</f>
        <v/>
      </c>
      <c r="BB1155" s="412" t="str">
        <f>IF(AR1155="","",VLOOKUP(AR1155,作業者名!$B$4:$C$100,2,FALSE))</f>
        <v/>
      </c>
      <c r="BC1155" s="412" t="str">
        <f>IF(G1155="","",VLOOKUP(J1155,中子データ!B$4:N$6004,12,FALSE))</f>
        <v/>
      </c>
      <c r="BD1155" s="413" t="str">
        <f>IF(G1155="","",VLOOKUP(J1155,中子データ!$B$4:$P$4500,15,FALSE))</f>
        <v/>
      </c>
    </row>
    <row r="1156" spans="1:56" x14ac:dyDescent="0.15">
      <c r="A1156" s="7" t="str">
        <f>IF(G1156="","",VLOOKUP(H1156,マシン名!$B$4:$C$93,2,FALSE))</f>
        <v/>
      </c>
      <c r="B1156" s="7" t="str">
        <f>IF(G1156="","",VLOOKUP(I1156,作業者名!$B$4:$C$100,2,FALSE))</f>
        <v/>
      </c>
      <c r="C1156" s="7" t="str">
        <f>IF(G1156="","",VLOOKUP(J1156,中子データ!$B$4:$H$4500,2,FALSE))</f>
        <v/>
      </c>
      <c r="D1156" s="8" t="str">
        <f>IF(G1156="","",VLOOKUP(J1156,中子データ!$B$4:$H$4500,4,FALSE))</f>
        <v/>
      </c>
      <c r="E1156" s="231" t="str">
        <f t="shared" si="469"/>
        <v/>
      </c>
      <c r="G1156" s="238"/>
      <c r="H1156" s="9"/>
      <c r="I1156" s="9"/>
      <c r="J1156" s="9"/>
      <c r="K1156" s="10"/>
      <c r="L1156" s="10"/>
      <c r="M1156" s="6"/>
      <c r="N1156" s="6">
        <f t="shared" si="467"/>
        <v>0</v>
      </c>
      <c r="O1156" s="250"/>
      <c r="P1156" s="250"/>
      <c r="Q1156" s="250"/>
      <c r="R1156" s="250"/>
      <c r="S1156" s="250"/>
      <c r="T1156" s="250"/>
      <c r="U1156" s="250"/>
      <c r="V1156" s="250"/>
      <c r="W1156" s="250"/>
      <c r="X1156" s="250"/>
      <c r="Y1156" s="250"/>
      <c r="Z1156" s="4"/>
      <c r="AA1156" s="429"/>
      <c r="AB1156" s="457">
        <f t="shared" si="465"/>
        <v>0</v>
      </c>
      <c r="AC1156" s="11"/>
      <c r="AD1156" s="11"/>
      <c r="AE1156" s="11"/>
      <c r="AF1156" s="11"/>
      <c r="AG1156" s="11"/>
      <c r="AH1156" s="11"/>
      <c r="AI1156" s="11"/>
      <c r="AJ1156" s="12"/>
      <c r="AK1156" s="445" t="str">
        <f>IF(G1156="","",VLOOKUP(J1156,中子データ!$B$4:$H$4500,3,FALSE))</f>
        <v/>
      </c>
      <c r="AL1156" s="445" t="str">
        <f>IF(G1156="","",VLOOKUP(J1156,中子データ!$B$4:$H$4500,5,FALSE))</f>
        <v/>
      </c>
      <c r="AM1156" s="445" t="str">
        <f>IF(G1156="","",VLOOKUP(J1156,中子データ!$B$4:$H$4500,6,FALSE))</f>
        <v/>
      </c>
      <c r="AN1156" s="418"/>
      <c r="AO1156" s="419"/>
      <c r="AP1156" s="420"/>
      <c r="AQ1156" s="421"/>
      <c r="AR1156" s="420"/>
      <c r="AS1156" s="436"/>
      <c r="AT1156" s="436"/>
      <c r="AU1156" s="422"/>
      <c r="AV1156" s="11"/>
      <c r="AW1156" s="11"/>
      <c r="AX1156" s="410">
        <f t="shared" si="471"/>
        <v>0</v>
      </c>
      <c r="AY1156" s="411" t="str">
        <f>IF(G1156="","",VLOOKUP(J1156,中子データ!$B$4:$M$5999,10,FALSE))</f>
        <v/>
      </c>
      <c r="AZ1156" s="438" t="str">
        <f>IF(G1156="","",VLOOKUP(J1156,中子データ!$B$4:$M$5999,9,FALSE))</f>
        <v/>
      </c>
      <c r="BA1156" s="412" t="str">
        <f>IF(AQ1156="","",VLOOKUP(AQ1156,作業者名!$B$4:$C$100,2,FALSE))</f>
        <v/>
      </c>
      <c r="BB1156" s="412" t="str">
        <f>IF(AR1156="","",VLOOKUP(AR1156,作業者名!$B$4:$C$100,2,FALSE))</f>
        <v/>
      </c>
      <c r="BC1156" s="412" t="str">
        <f>IF(G1156="","",VLOOKUP(J1156,中子データ!B$4:N$6004,12,FALSE))</f>
        <v/>
      </c>
      <c r="BD1156" s="413" t="str">
        <f>IF(G1156="","",VLOOKUP(J1156,中子データ!$B$4:$P$4500,15,FALSE))</f>
        <v/>
      </c>
    </row>
    <row r="1157" spans="1:56" x14ac:dyDescent="0.15">
      <c r="A1157" s="7" t="str">
        <f>IF(G1157="","",VLOOKUP(H1157,マシン名!$B$4:$C$93,2,FALSE))</f>
        <v/>
      </c>
      <c r="B1157" s="7" t="str">
        <f>IF(G1157="","",VLOOKUP(I1157,作業者名!$B$4:$C$100,2,FALSE))</f>
        <v/>
      </c>
      <c r="C1157" s="7" t="str">
        <f>IF(G1157="","",VLOOKUP(J1157,中子データ!$B$4:$H$4500,2,FALSE))</f>
        <v/>
      </c>
      <c r="D1157" s="8" t="str">
        <f>IF(G1157="","",VLOOKUP(J1157,中子データ!$B$4:$H$4500,4,FALSE))</f>
        <v/>
      </c>
      <c r="E1157" s="231" t="str">
        <f t="shared" si="469"/>
        <v/>
      </c>
      <c r="G1157" s="238"/>
      <c r="H1157" s="9"/>
      <c r="I1157" s="9"/>
      <c r="J1157" s="9"/>
      <c r="K1157" s="10"/>
      <c r="L1157" s="10"/>
      <c r="M1157" s="6"/>
      <c r="N1157" s="6">
        <f t="shared" ref="N1157:N1164" si="472">L1157-SUM(O1157:Z1157)</f>
        <v>0</v>
      </c>
      <c r="O1157" s="250"/>
      <c r="P1157" s="250"/>
      <c r="Q1157" s="250"/>
      <c r="R1157" s="250"/>
      <c r="S1157" s="250"/>
      <c r="T1157" s="250"/>
      <c r="U1157" s="250"/>
      <c r="V1157" s="250"/>
      <c r="W1157" s="250"/>
      <c r="X1157" s="250"/>
      <c r="Y1157" s="250"/>
      <c r="Z1157" s="4"/>
      <c r="AA1157" s="429"/>
      <c r="AB1157" s="457">
        <f t="shared" si="465"/>
        <v>0</v>
      </c>
      <c r="AC1157" s="11"/>
      <c r="AD1157" s="11"/>
      <c r="AE1157" s="11"/>
      <c r="AF1157" s="11"/>
      <c r="AG1157" s="11"/>
      <c r="AH1157" s="11"/>
      <c r="AI1157" s="11"/>
      <c r="AJ1157" s="12"/>
      <c r="AK1157" s="445" t="str">
        <f>IF(G1157="","",VLOOKUP(J1157,中子データ!$B$4:$H$4500,3,FALSE))</f>
        <v/>
      </c>
      <c r="AL1157" s="445" t="str">
        <f>IF(G1157="","",VLOOKUP(J1157,中子データ!$B$4:$H$4500,5,FALSE))</f>
        <v/>
      </c>
      <c r="AM1157" s="445" t="str">
        <f>IF(G1157="","",VLOOKUP(J1157,中子データ!$B$4:$H$4500,6,FALSE))</f>
        <v/>
      </c>
      <c r="AN1157" s="418"/>
      <c r="AO1157" s="419"/>
      <c r="AP1157" s="420"/>
      <c r="AQ1157" s="421"/>
      <c r="AR1157" s="420"/>
      <c r="AS1157" s="436"/>
      <c r="AT1157" s="436"/>
      <c r="AU1157" s="422"/>
      <c r="AV1157" s="11"/>
      <c r="AW1157" s="11"/>
      <c r="AX1157" s="410">
        <f t="shared" si="471"/>
        <v>0</v>
      </c>
      <c r="AY1157" s="411" t="str">
        <f>IF(G1157="","",VLOOKUP(J1157,中子データ!$B$4:$M$5999,10,FALSE))</f>
        <v/>
      </c>
      <c r="AZ1157" s="438" t="str">
        <f>IF(G1157="","",VLOOKUP(J1157,中子データ!$B$4:$M$5999,9,FALSE))</f>
        <v/>
      </c>
      <c r="BA1157" s="412" t="str">
        <f>IF(AQ1157="","",VLOOKUP(AQ1157,作業者名!$B$4:$C$100,2,FALSE))</f>
        <v/>
      </c>
      <c r="BB1157" s="412" t="str">
        <f>IF(AR1157="","",VLOOKUP(AR1157,作業者名!$B$4:$C$100,2,FALSE))</f>
        <v/>
      </c>
      <c r="BC1157" s="412" t="str">
        <f>IF(G1157="","",VLOOKUP(J1157,中子データ!B$4:N$6004,12,FALSE))</f>
        <v/>
      </c>
      <c r="BD1157" s="413" t="str">
        <f>IF(G1157="","",VLOOKUP(J1157,中子データ!$B$4:$P$4500,15,FALSE))</f>
        <v/>
      </c>
    </row>
    <row r="1158" spans="1:56" x14ac:dyDescent="0.15">
      <c r="A1158" s="7" t="str">
        <f>IF(G1158="","",VLOOKUP(H1158,マシン名!$B$4:$C$93,2,FALSE))</f>
        <v/>
      </c>
      <c r="B1158" s="7" t="str">
        <f>IF(G1158="","",VLOOKUP(I1158,作業者名!$B$4:$C$100,2,FALSE))</f>
        <v/>
      </c>
      <c r="C1158" s="7" t="str">
        <f>IF(G1158="","",VLOOKUP(J1158,中子データ!$B$4:$H$4500,2,FALSE))</f>
        <v/>
      </c>
      <c r="D1158" s="8" t="str">
        <f>IF(G1158="","",VLOOKUP(J1158,中子データ!$B$4:$H$4500,4,FALSE))</f>
        <v/>
      </c>
      <c r="E1158" s="231" t="str">
        <f t="shared" si="469"/>
        <v/>
      </c>
      <c r="G1158" s="238"/>
      <c r="H1158" s="9"/>
      <c r="I1158" s="9"/>
      <c r="J1158" s="9"/>
      <c r="K1158" s="10"/>
      <c r="L1158" s="10"/>
      <c r="M1158" s="6"/>
      <c r="N1158" s="6">
        <f t="shared" si="472"/>
        <v>0</v>
      </c>
      <c r="O1158" s="250"/>
      <c r="P1158" s="250"/>
      <c r="Q1158" s="250"/>
      <c r="R1158" s="250"/>
      <c r="S1158" s="250"/>
      <c r="T1158" s="250"/>
      <c r="U1158" s="250"/>
      <c r="V1158" s="250"/>
      <c r="W1158" s="250"/>
      <c r="X1158" s="250"/>
      <c r="Y1158" s="250"/>
      <c r="Z1158" s="4"/>
      <c r="AA1158" s="429"/>
      <c r="AB1158" s="457">
        <f t="shared" ref="AB1158:AB1221" si="473">SUM(AC1158:AJ1158)</f>
        <v>0</v>
      </c>
      <c r="AC1158" s="11"/>
      <c r="AD1158" s="11"/>
      <c r="AE1158" s="11"/>
      <c r="AF1158" s="11"/>
      <c r="AG1158" s="11"/>
      <c r="AH1158" s="11"/>
      <c r="AI1158" s="11"/>
      <c r="AJ1158" s="12"/>
      <c r="AK1158" s="445" t="str">
        <f>IF(G1158="","",VLOOKUP(J1158,中子データ!$B$4:$H$4500,3,FALSE))</f>
        <v/>
      </c>
      <c r="AL1158" s="445" t="str">
        <f>IF(G1158="","",VLOOKUP(J1158,中子データ!$B$4:$H$4500,5,FALSE))</f>
        <v/>
      </c>
      <c r="AM1158" s="445" t="str">
        <f>IF(G1158="","",VLOOKUP(J1158,中子データ!$B$4:$H$4500,6,FALSE))</f>
        <v/>
      </c>
      <c r="AN1158" s="418"/>
      <c r="AO1158" s="419"/>
      <c r="AP1158" s="420"/>
      <c r="AQ1158" s="421"/>
      <c r="AR1158" s="420"/>
      <c r="AS1158" s="436"/>
      <c r="AT1158" s="436"/>
      <c r="AU1158" s="422"/>
      <c r="AV1158" s="11"/>
      <c r="AW1158" s="11"/>
      <c r="AX1158" s="410">
        <f t="shared" si="471"/>
        <v>0</v>
      </c>
      <c r="AY1158" s="411" t="str">
        <f>IF(G1158="","",VLOOKUP(J1158,中子データ!$B$4:$M$5999,10,FALSE))</f>
        <v/>
      </c>
      <c r="AZ1158" s="438" t="str">
        <f>IF(G1158="","",VLOOKUP(J1158,中子データ!$B$4:$M$5999,9,FALSE))</f>
        <v/>
      </c>
      <c r="BA1158" s="412" t="str">
        <f>IF(AQ1158="","",VLOOKUP(AQ1158,作業者名!$B$4:$C$100,2,FALSE))</f>
        <v/>
      </c>
      <c r="BB1158" s="412" t="str">
        <f>IF(AR1158="","",VLOOKUP(AR1158,作業者名!$B$4:$C$100,2,FALSE))</f>
        <v/>
      </c>
      <c r="BC1158" s="412" t="str">
        <f>IF(G1158="","",VLOOKUP(J1158,中子データ!B$4:N$6004,12,FALSE))</f>
        <v/>
      </c>
      <c r="BD1158" s="413" t="str">
        <f>IF(G1158="","",VLOOKUP(J1158,中子データ!$B$4:$P$4500,15,FALSE))</f>
        <v/>
      </c>
    </row>
    <row r="1159" spans="1:56" x14ac:dyDescent="0.15">
      <c r="A1159" s="7" t="str">
        <f>IF(G1159="","",VLOOKUP(H1159,マシン名!$B$4:$C$93,2,FALSE))</f>
        <v/>
      </c>
      <c r="B1159" s="7" t="str">
        <f>IF(G1159="","",VLOOKUP(I1159,作業者名!$B$4:$C$100,2,FALSE))</f>
        <v/>
      </c>
      <c r="C1159" s="7" t="str">
        <f>IF(G1159="","",VLOOKUP(J1159,中子データ!$B$4:$H$4500,2,FALSE))</f>
        <v/>
      </c>
      <c r="D1159" s="8" t="str">
        <f>IF(G1159="","",VLOOKUP(J1159,中子データ!$B$4:$H$4500,4,FALSE))</f>
        <v/>
      </c>
      <c r="E1159" s="231" t="str">
        <f t="shared" si="469"/>
        <v/>
      </c>
      <c r="G1159" s="238"/>
      <c r="H1159" s="9"/>
      <c r="I1159" s="9"/>
      <c r="J1159" s="9"/>
      <c r="K1159" s="10"/>
      <c r="L1159" s="10"/>
      <c r="M1159" s="6"/>
      <c r="N1159" s="6">
        <f t="shared" si="472"/>
        <v>0</v>
      </c>
      <c r="O1159" s="250"/>
      <c r="P1159" s="250"/>
      <c r="Q1159" s="250"/>
      <c r="R1159" s="250"/>
      <c r="S1159" s="250"/>
      <c r="T1159" s="250"/>
      <c r="U1159" s="250"/>
      <c r="V1159" s="250"/>
      <c r="W1159" s="250"/>
      <c r="X1159" s="250"/>
      <c r="Y1159" s="250"/>
      <c r="Z1159" s="4"/>
      <c r="AA1159" s="429"/>
      <c r="AB1159" s="457">
        <f t="shared" si="473"/>
        <v>0</v>
      </c>
      <c r="AC1159" s="11"/>
      <c r="AD1159" s="11"/>
      <c r="AE1159" s="11"/>
      <c r="AF1159" s="11"/>
      <c r="AG1159" s="11"/>
      <c r="AH1159" s="11"/>
      <c r="AI1159" s="11"/>
      <c r="AJ1159" s="12"/>
      <c r="AK1159" s="445" t="str">
        <f>IF(G1159="","",VLOOKUP(J1159,中子データ!$B$4:$H$4500,3,FALSE))</f>
        <v/>
      </c>
      <c r="AL1159" s="445" t="str">
        <f>IF(G1159="","",VLOOKUP(J1159,中子データ!$B$4:$H$4500,5,FALSE))</f>
        <v/>
      </c>
      <c r="AM1159" s="445" t="str">
        <f>IF(G1159="","",VLOOKUP(J1159,中子データ!$B$4:$H$4500,6,FALSE))</f>
        <v/>
      </c>
      <c r="AN1159" s="418"/>
      <c r="AO1159" s="419"/>
      <c r="AP1159" s="420"/>
      <c r="AQ1159" s="421"/>
      <c r="AR1159" s="420"/>
      <c r="AS1159" s="436"/>
      <c r="AT1159" s="436"/>
      <c r="AU1159" s="422"/>
      <c r="AV1159" s="11"/>
      <c r="AW1159" s="11"/>
      <c r="AX1159" s="410">
        <f t="shared" si="471"/>
        <v>0</v>
      </c>
      <c r="AY1159" s="411" t="str">
        <f>IF(G1159="","",VLOOKUP(J1159,中子データ!$B$4:$M$5999,10,FALSE))</f>
        <v/>
      </c>
      <c r="AZ1159" s="438" t="str">
        <f>IF(G1159="","",VLOOKUP(J1159,中子データ!$B$4:$M$5999,9,FALSE))</f>
        <v/>
      </c>
      <c r="BA1159" s="412" t="str">
        <f>IF(AQ1159="","",VLOOKUP(AQ1159,作業者名!$B$4:$C$100,2,FALSE))</f>
        <v/>
      </c>
      <c r="BB1159" s="412" t="str">
        <f>IF(AR1159="","",VLOOKUP(AR1159,作業者名!$B$4:$C$100,2,FALSE))</f>
        <v/>
      </c>
      <c r="BC1159" s="412" t="str">
        <f>IF(G1159="","",VLOOKUP(J1159,中子データ!B$4:N$6004,12,FALSE))</f>
        <v/>
      </c>
      <c r="BD1159" s="413" t="str">
        <f>IF(G1159="","",VLOOKUP(J1159,中子データ!$B$4:$P$4500,15,FALSE))</f>
        <v/>
      </c>
    </row>
    <row r="1160" spans="1:56" x14ac:dyDescent="0.15">
      <c r="A1160" s="7" t="str">
        <f>IF(G1160="","",VLOOKUP(H1160,マシン名!$B$4:$C$93,2,FALSE))</f>
        <v/>
      </c>
      <c r="B1160" s="7" t="str">
        <f>IF(G1160="","",VLOOKUP(I1160,作業者名!$B$4:$C$100,2,FALSE))</f>
        <v/>
      </c>
      <c r="C1160" s="7" t="str">
        <f>IF(G1160="","",VLOOKUP(J1160,中子データ!$B$4:$H$4500,2,FALSE))</f>
        <v/>
      </c>
      <c r="D1160" s="8" t="str">
        <f>IF(G1160="","",VLOOKUP(J1160,中子データ!$B$4:$H$4500,4,FALSE))</f>
        <v/>
      </c>
      <c r="E1160" s="231" t="str">
        <f t="shared" si="469"/>
        <v/>
      </c>
      <c r="G1160" s="238"/>
      <c r="H1160" s="9"/>
      <c r="I1160" s="9"/>
      <c r="J1160" s="9"/>
      <c r="K1160" s="10"/>
      <c r="L1160" s="10"/>
      <c r="M1160" s="6"/>
      <c r="N1160" s="6">
        <f t="shared" si="472"/>
        <v>0</v>
      </c>
      <c r="O1160" s="250"/>
      <c r="P1160" s="250"/>
      <c r="Q1160" s="250"/>
      <c r="R1160" s="250"/>
      <c r="S1160" s="250"/>
      <c r="T1160" s="250"/>
      <c r="U1160" s="250"/>
      <c r="V1160" s="250"/>
      <c r="W1160" s="250"/>
      <c r="X1160" s="250"/>
      <c r="Y1160" s="250"/>
      <c r="Z1160" s="4"/>
      <c r="AA1160" s="429"/>
      <c r="AB1160" s="457">
        <f t="shared" si="473"/>
        <v>0</v>
      </c>
      <c r="AC1160" s="11"/>
      <c r="AD1160" s="11"/>
      <c r="AE1160" s="11"/>
      <c r="AF1160" s="11"/>
      <c r="AG1160" s="11"/>
      <c r="AH1160" s="11"/>
      <c r="AI1160" s="11"/>
      <c r="AJ1160" s="12"/>
      <c r="AK1160" s="445" t="str">
        <f>IF(G1160="","",VLOOKUP(J1160,中子データ!$B$4:$H$4500,3,FALSE))</f>
        <v/>
      </c>
      <c r="AL1160" s="445" t="str">
        <f>IF(G1160="","",VLOOKUP(J1160,中子データ!$B$4:$H$4500,5,FALSE))</f>
        <v/>
      </c>
      <c r="AM1160" s="445" t="str">
        <f>IF(G1160="","",VLOOKUP(J1160,中子データ!$B$4:$H$4500,6,FALSE))</f>
        <v/>
      </c>
      <c r="AN1160" s="418"/>
      <c r="AO1160" s="419"/>
      <c r="AP1160" s="420"/>
      <c r="AQ1160" s="421"/>
      <c r="AR1160" s="420"/>
      <c r="AS1160" s="436"/>
      <c r="AT1160" s="436"/>
      <c r="AU1160" s="422"/>
      <c r="AV1160" s="11"/>
      <c r="AW1160" s="11"/>
      <c r="AX1160" s="410">
        <f t="shared" si="471"/>
        <v>0</v>
      </c>
      <c r="AY1160" s="411" t="str">
        <f>IF(G1160="","",VLOOKUP(J1160,中子データ!$B$4:$M$5999,10,FALSE))</f>
        <v/>
      </c>
      <c r="AZ1160" s="438" t="str">
        <f>IF(G1160="","",VLOOKUP(J1160,中子データ!$B$4:$M$5999,9,FALSE))</f>
        <v/>
      </c>
      <c r="BA1160" s="412" t="str">
        <f>IF(AQ1160="","",VLOOKUP(AQ1160,作業者名!$B$4:$C$100,2,FALSE))</f>
        <v/>
      </c>
      <c r="BB1160" s="412" t="str">
        <f>IF(AR1160="","",VLOOKUP(AR1160,作業者名!$B$4:$C$100,2,FALSE))</f>
        <v/>
      </c>
      <c r="BC1160" s="412" t="str">
        <f>IF(G1160="","",VLOOKUP(J1160,中子データ!B$4:N$6004,12,FALSE))</f>
        <v/>
      </c>
      <c r="BD1160" s="413" t="str">
        <f>IF(G1160="","",VLOOKUP(J1160,中子データ!$B$4:$P$4500,15,FALSE))</f>
        <v/>
      </c>
    </row>
    <row r="1161" spans="1:56" x14ac:dyDescent="0.15">
      <c r="A1161" s="7" t="str">
        <f>IF(G1161="","",VLOOKUP(H1161,マシン名!$B$4:$C$93,2,FALSE))</f>
        <v/>
      </c>
      <c r="B1161" s="7" t="str">
        <f>IF(G1161="","",VLOOKUP(I1161,作業者名!$B$4:$C$100,2,FALSE))</f>
        <v/>
      </c>
      <c r="C1161" s="7" t="str">
        <f>IF(G1161="","",VLOOKUP(J1161,中子データ!$B$4:$H$4500,2,FALSE))</f>
        <v/>
      </c>
      <c r="D1161" s="8" t="str">
        <f>IF(G1161="","",VLOOKUP(J1161,中子データ!$B$4:$H$4500,4,FALSE))</f>
        <v/>
      </c>
      <c r="E1161" s="231" t="str">
        <f t="shared" si="469"/>
        <v/>
      </c>
      <c r="G1161" s="238"/>
      <c r="H1161" s="9"/>
      <c r="I1161" s="9"/>
      <c r="J1161" s="9"/>
      <c r="K1161" s="10"/>
      <c r="L1161" s="10"/>
      <c r="M1161" s="6"/>
      <c r="N1161" s="6">
        <f t="shared" si="472"/>
        <v>0</v>
      </c>
      <c r="O1161" s="250"/>
      <c r="P1161" s="250"/>
      <c r="Q1161" s="250"/>
      <c r="R1161" s="250"/>
      <c r="S1161" s="250"/>
      <c r="T1161" s="250"/>
      <c r="U1161" s="250"/>
      <c r="V1161" s="250"/>
      <c r="W1161" s="250"/>
      <c r="X1161" s="250"/>
      <c r="Y1161" s="250"/>
      <c r="Z1161" s="4"/>
      <c r="AA1161" s="429"/>
      <c r="AB1161" s="457">
        <f t="shared" si="473"/>
        <v>0</v>
      </c>
      <c r="AC1161" s="11"/>
      <c r="AD1161" s="11"/>
      <c r="AE1161" s="11"/>
      <c r="AF1161" s="11"/>
      <c r="AG1161" s="11"/>
      <c r="AH1161" s="11"/>
      <c r="AI1161" s="11"/>
      <c r="AJ1161" s="12"/>
      <c r="AK1161" s="445" t="str">
        <f>IF(G1161="","",VLOOKUP(J1161,中子データ!$B$4:$H$4500,3,FALSE))</f>
        <v/>
      </c>
      <c r="AL1161" s="445" t="str">
        <f>IF(G1161="","",VLOOKUP(J1161,中子データ!$B$4:$H$4500,5,FALSE))</f>
        <v/>
      </c>
      <c r="AM1161" s="445" t="str">
        <f>IF(G1161="","",VLOOKUP(J1161,中子データ!$B$4:$H$4500,6,FALSE))</f>
        <v/>
      </c>
      <c r="AN1161" s="418"/>
      <c r="AO1161" s="419"/>
      <c r="AP1161" s="420"/>
      <c r="AQ1161" s="421"/>
      <c r="AR1161" s="420"/>
      <c r="AS1161" s="436"/>
      <c r="AT1161" s="436"/>
      <c r="AU1161" s="422"/>
      <c r="AV1161" s="11"/>
      <c r="AW1161" s="11"/>
      <c r="AX1161" s="410">
        <f t="shared" si="471"/>
        <v>0</v>
      </c>
      <c r="AY1161" s="411" t="str">
        <f>IF(G1161="","",VLOOKUP(J1161,中子データ!$B$4:$M$5999,10,FALSE))</f>
        <v/>
      </c>
      <c r="AZ1161" s="438" t="str">
        <f>IF(G1161="","",VLOOKUP(J1161,中子データ!$B$4:$M$5999,9,FALSE))</f>
        <v/>
      </c>
      <c r="BA1161" s="412" t="str">
        <f>IF(AQ1161="","",VLOOKUP(AQ1161,作業者名!$B$4:$C$100,2,FALSE))</f>
        <v/>
      </c>
      <c r="BB1161" s="412" t="str">
        <f>IF(AR1161="","",VLOOKUP(AR1161,作業者名!$B$4:$C$100,2,FALSE))</f>
        <v/>
      </c>
      <c r="BC1161" s="412" t="str">
        <f>IF(G1161="","",VLOOKUP(J1161,中子データ!B$4:N$6004,12,FALSE))</f>
        <v/>
      </c>
      <c r="BD1161" s="413" t="str">
        <f>IF(G1161="","",VLOOKUP(J1161,中子データ!$B$4:$P$4500,15,FALSE))</f>
        <v/>
      </c>
    </row>
    <row r="1162" spans="1:56" x14ac:dyDescent="0.15">
      <c r="A1162" s="7" t="str">
        <f>IF(G1162="","",VLOOKUP(H1162,マシン名!$B$4:$C$93,2,FALSE))</f>
        <v/>
      </c>
      <c r="B1162" s="7" t="str">
        <f>IF(G1162="","",VLOOKUP(I1162,作業者名!$B$4:$C$100,2,FALSE))</f>
        <v/>
      </c>
      <c r="C1162" s="7" t="str">
        <f>IF(G1162="","",VLOOKUP(J1162,中子データ!$B$4:$H$4500,2,FALSE))</f>
        <v/>
      </c>
      <c r="D1162" s="8" t="str">
        <f>IF(G1162="","",VLOOKUP(J1162,中子データ!$B$4:$H$4500,4,FALSE))</f>
        <v/>
      </c>
      <c r="E1162" s="231" t="str">
        <f t="shared" si="469"/>
        <v/>
      </c>
      <c r="G1162" s="238"/>
      <c r="H1162" s="9"/>
      <c r="I1162" s="9"/>
      <c r="J1162" s="9"/>
      <c r="K1162" s="10"/>
      <c r="L1162" s="10"/>
      <c r="M1162" s="6"/>
      <c r="N1162" s="6">
        <f t="shared" si="472"/>
        <v>0</v>
      </c>
      <c r="O1162" s="250"/>
      <c r="P1162" s="250"/>
      <c r="Q1162" s="250"/>
      <c r="R1162" s="250"/>
      <c r="S1162" s="250"/>
      <c r="T1162" s="250"/>
      <c r="U1162" s="250"/>
      <c r="V1162" s="250"/>
      <c r="W1162" s="250"/>
      <c r="X1162" s="250"/>
      <c r="Y1162" s="250"/>
      <c r="Z1162" s="4"/>
      <c r="AA1162" s="429"/>
      <c r="AB1162" s="457">
        <f t="shared" si="473"/>
        <v>0</v>
      </c>
      <c r="AC1162" s="11"/>
      <c r="AD1162" s="11"/>
      <c r="AE1162" s="11"/>
      <c r="AF1162" s="11"/>
      <c r="AG1162" s="11"/>
      <c r="AH1162" s="11"/>
      <c r="AI1162" s="11"/>
      <c r="AJ1162" s="12"/>
      <c r="AK1162" s="445" t="str">
        <f>IF(G1162="","",VLOOKUP(J1162,中子データ!$B$4:$H$4500,3,FALSE))</f>
        <v/>
      </c>
      <c r="AL1162" s="445" t="str">
        <f>IF(G1162="","",VLOOKUP(J1162,中子データ!$B$4:$H$4500,5,FALSE))</f>
        <v/>
      </c>
      <c r="AM1162" s="445" t="str">
        <f>IF(G1162="","",VLOOKUP(J1162,中子データ!$B$4:$H$4500,6,FALSE))</f>
        <v/>
      </c>
      <c r="AN1162" s="418"/>
      <c r="AO1162" s="419"/>
      <c r="AP1162" s="420"/>
      <c r="AQ1162" s="421"/>
      <c r="AR1162" s="420"/>
      <c r="AS1162" s="436"/>
      <c r="AT1162" s="436"/>
      <c r="AU1162" s="422"/>
      <c r="AV1162" s="11"/>
      <c r="AW1162" s="11"/>
      <c r="AX1162" s="410">
        <f t="shared" si="471"/>
        <v>0</v>
      </c>
      <c r="AY1162" s="411" t="str">
        <f>IF(G1162="","",VLOOKUP(J1162,中子データ!$B$4:$M$5999,10,FALSE))</f>
        <v/>
      </c>
      <c r="AZ1162" s="438" t="str">
        <f>IF(G1162="","",VLOOKUP(J1162,中子データ!$B$4:$M$5999,9,FALSE))</f>
        <v/>
      </c>
      <c r="BA1162" s="412" t="str">
        <f>IF(AQ1162="","",VLOOKUP(AQ1162,作業者名!$B$4:$C$100,2,FALSE))</f>
        <v/>
      </c>
      <c r="BB1162" s="412" t="str">
        <f>IF(AR1162="","",VLOOKUP(AR1162,作業者名!$B$4:$C$100,2,FALSE))</f>
        <v/>
      </c>
      <c r="BC1162" s="412" t="str">
        <f>IF(G1162="","",VLOOKUP(J1162,中子データ!B$4:N$6004,12,FALSE))</f>
        <v/>
      </c>
      <c r="BD1162" s="413" t="str">
        <f>IF(G1162="","",VLOOKUP(J1162,中子データ!$B$4:$P$4500,15,FALSE))</f>
        <v/>
      </c>
    </row>
    <row r="1163" spans="1:56" x14ac:dyDescent="0.15">
      <c r="A1163" s="7" t="str">
        <f>IF(G1163="","",VLOOKUP(H1163,マシン名!$B$4:$C$93,2,FALSE))</f>
        <v/>
      </c>
      <c r="B1163" s="7" t="str">
        <f>IF(G1163="","",VLOOKUP(I1163,作業者名!$B$4:$C$100,2,FALSE))</f>
        <v/>
      </c>
      <c r="C1163" s="7" t="str">
        <f>IF(G1163="","",VLOOKUP(J1163,中子データ!$B$4:$H$4500,2,FALSE))</f>
        <v/>
      </c>
      <c r="D1163" s="8" t="str">
        <f>IF(G1163="","",VLOOKUP(J1163,中子データ!$B$4:$H$4500,4,FALSE))</f>
        <v/>
      </c>
      <c r="E1163" s="231" t="str">
        <f t="shared" si="469"/>
        <v/>
      </c>
      <c r="G1163" s="238"/>
      <c r="H1163" s="9"/>
      <c r="I1163" s="9"/>
      <c r="J1163" s="9"/>
      <c r="K1163" s="10"/>
      <c r="L1163" s="10"/>
      <c r="M1163" s="6"/>
      <c r="N1163" s="6">
        <f t="shared" si="472"/>
        <v>0</v>
      </c>
      <c r="O1163" s="250"/>
      <c r="P1163" s="250"/>
      <c r="Q1163" s="250"/>
      <c r="R1163" s="250"/>
      <c r="S1163" s="250"/>
      <c r="T1163" s="250"/>
      <c r="U1163" s="250"/>
      <c r="V1163" s="250"/>
      <c r="W1163" s="250"/>
      <c r="X1163" s="250"/>
      <c r="Y1163" s="250"/>
      <c r="Z1163" s="4"/>
      <c r="AA1163" s="429"/>
      <c r="AB1163" s="457">
        <f t="shared" si="473"/>
        <v>0</v>
      </c>
      <c r="AC1163" s="11"/>
      <c r="AD1163" s="11"/>
      <c r="AE1163" s="11"/>
      <c r="AF1163" s="11"/>
      <c r="AG1163" s="11"/>
      <c r="AH1163" s="11"/>
      <c r="AI1163" s="11"/>
      <c r="AJ1163" s="12"/>
      <c r="AK1163" s="445" t="str">
        <f>IF(G1163="","",VLOOKUP(J1163,中子データ!$B$4:$H$4500,3,FALSE))</f>
        <v/>
      </c>
      <c r="AL1163" s="445" t="str">
        <f>IF(G1163="","",VLOOKUP(J1163,中子データ!$B$4:$H$4500,5,FALSE))</f>
        <v/>
      </c>
      <c r="AM1163" s="445" t="str">
        <f>IF(G1163="","",VLOOKUP(J1163,中子データ!$B$4:$H$4500,6,FALSE))</f>
        <v/>
      </c>
      <c r="AN1163" s="418"/>
      <c r="AO1163" s="419"/>
      <c r="AP1163" s="420"/>
      <c r="AQ1163" s="421"/>
      <c r="AR1163" s="420"/>
      <c r="AS1163" s="436"/>
      <c r="AT1163" s="436"/>
      <c r="AU1163" s="422"/>
      <c r="AV1163" s="11"/>
      <c r="AW1163" s="11"/>
      <c r="AX1163" s="410">
        <f t="shared" si="471"/>
        <v>0</v>
      </c>
      <c r="AY1163" s="411" t="str">
        <f>IF(G1163="","",VLOOKUP(J1163,中子データ!$B$4:$M$5999,10,FALSE))</f>
        <v/>
      </c>
      <c r="AZ1163" s="438" t="str">
        <f>IF(G1163="","",VLOOKUP(J1163,中子データ!$B$4:$M$5999,9,FALSE))</f>
        <v/>
      </c>
      <c r="BA1163" s="412" t="str">
        <f>IF(AQ1163="","",VLOOKUP(AQ1163,作業者名!$B$4:$C$100,2,FALSE))</f>
        <v/>
      </c>
      <c r="BB1163" s="412" t="str">
        <f>IF(AR1163="","",VLOOKUP(AR1163,作業者名!$B$4:$C$100,2,FALSE))</f>
        <v/>
      </c>
      <c r="BC1163" s="412" t="str">
        <f>IF(G1163="","",VLOOKUP(J1163,中子データ!B$4:N$6004,12,FALSE))</f>
        <v/>
      </c>
      <c r="BD1163" s="413" t="str">
        <f>IF(G1163="","",VLOOKUP(J1163,中子データ!$B$4:$P$4500,15,FALSE))</f>
        <v/>
      </c>
    </row>
    <row r="1164" spans="1:56" x14ac:dyDescent="0.15">
      <c r="A1164" s="7" t="str">
        <f>IF(G1164="","",VLOOKUP(H1164,マシン名!$B$4:$C$93,2,FALSE))</f>
        <v/>
      </c>
      <c r="B1164" s="7" t="str">
        <f>IF(G1164="","",VLOOKUP(I1164,作業者名!$B$4:$C$100,2,FALSE))</f>
        <v/>
      </c>
      <c r="C1164" s="7" t="str">
        <f>IF(G1164="","",VLOOKUP(J1164,中子データ!$B$4:$H$4500,2,FALSE))</f>
        <v/>
      </c>
      <c r="D1164" s="8" t="str">
        <f>IF(G1164="","",VLOOKUP(J1164,中子データ!$B$4:$H$4500,4,FALSE))</f>
        <v/>
      </c>
      <c r="E1164" s="231" t="str">
        <f t="shared" si="469"/>
        <v/>
      </c>
      <c r="G1164" s="238"/>
      <c r="H1164" s="9"/>
      <c r="I1164" s="9"/>
      <c r="J1164" s="9"/>
      <c r="K1164" s="10"/>
      <c r="L1164" s="10"/>
      <c r="M1164" s="6"/>
      <c r="N1164" s="6">
        <f t="shared" si="472"/>
        <v>0</v>
      </c>
      <c r="O1164" s="250"/>
      <c r="P1164" s="250"/>
      <c r="Q1164" s="250"/>
      <c r="R1164" s="250"/>
      <c r="S1164" s="250"/>
      <c r="T1164" s="250"/>
      <c r="U1164" s="250"/>
      <c r="V1164" s="250"/>
      <c r="W1164" s="250"/>
      <c r="X1164" s="250"/>
      <c r="Y1164" s="250"/>
      <c r="Z1164" s="4"/>
      <c r="AA1164" s="429"/>
      <c r="AB1164" s="457">
        <f t="shared" si="473"/>
        <v>0</v>
      </c>
      <c r="AC1164" s="11"/>
      <c r="AD1164" s="11"/>
      <c r="AE1164" s="11"/>
      <c r="AF1164" s="11"/>
      <c r="AG1164" s="11"/>
      <c r="AH1164" s="11"/>
      <c r="AI1164" s="11"/>
      <c r="AJ1164" s="12"/>
      <c r="AK1164" s="445" t="str">
        <f>IF(G1164="","",VLOOKUP(J1164,中子データ!$B$4:$H$4500,3,FALSE))</f>
        <v/>
      </c>
      <c r="AL1164" s="445" t="str">
        <f>IF(G1164="","",VLOOKUP(J1164,中子データ!$B$4:$H$4500,5,FALSE))</f>
        <v/>
      </c>
      <c r="AM1164" s="445" t="str">
        <f>IF(G1164="","",VLOOKUP(J1164,中子データ!$B$4:$H$4500,6,FALSE))</f>
        <v/>
      </c>
      <c r="AN1164" s="418"/>
      <c r="AO1164" s="419"/>
      <c r="AP1164" s="420"/>
      <c r="AQ1164" s="421"/>
      <c r="AR1164" s="420"/>
      <c r="AS1164" s="436"/>
      <c r="AT1164" s="436"/>
      <c r="AU1164" s="422"/>
      <c r="AV1164" s="11"/>
      <c r="AW1164" s="11"/>
      <c r="AX1164" s="410">
        <f t="shared" si="471"/>
        <v>0</v>
      </c>
      <c r="AY1164" s="411" t="str">
        <f>IF(G1164="","",VLOOKUP(J1164,中子データ!$B$4:$M$5999,10,FALSE))</f>
        <v/>
      </c>
      <c r="AZ1164" s="438" t="str">
        <f>IF(G1164="","",VLOOKUP(J1164,中子データ!$B$4:$M$5999,9,FALSE))</f>
        <v/>
      </c>
      <c r="BA1164" s="412" t="str">
        <f>IF(AQ1164="","",VLOOKUP(AQ1164,作業者名!$B$4:$C$100,2,FALSE))</f>
        <v/>
      </c>
      <c r="BB1164" s="412" t="str">
        <f>IF(AR1164="","",VLOOKUP(AR1164,作業者名!$B$4:$C$100,2,FALSE))</f>
        <v/>
      </c>
      <c r="BC1164" s="412" t="str">
        <f>IF(G1164="","",VLOOKUP(J1164,中子データ!B$4:N$6004,12,FALSE))</f>
        <v/>
      </c>
      <c r="BD1164" s="413" t="str">
        <f>IF(G1164="","",VLOOKUP(J1164,中子データ!$B$4:$P$4500,15,FALSE))</f>
        <v/>
      </c>
    </row>
    <row r="1165" spans="1:56" x14ac:dyDescent="0.15">
      <c r="A1165" s="7" t="str">
        <f>IF(G1165="","",VLOOKUP(H1165,マシン名!$B$4:$C$93,2,FALSE))</f>
        <v/>
      </c>
      <c r="B1165" s="7" t="str">
        <f>IF(G1165="","",VLOOKUP(I1165,作業者名!$B$4:$C$100,2,FALSE))</f>
        <v/>
      </c>
      <c r="C1165" s="7" t="str">
        <f>IF(G1165="","",VLOOKUP(J1165,中子データ!$B$4:$H$4500,2,FALSE))</f>
        <v/>
      </c>
      <c r="D1165" s="8" t="str">
        <f>IF(G1165="","",VLOOKUP(J1165,中子データ!$B$4:$H$4500,4,FALSE))</f>
        <v/>
      </c>
      <c r="E1165" s="231" t="str">
        <f t="shared" si="469"/>
        <v/>
      </c>
      <c r="G1165" s="238"/>
      <c r="H1165" s="9"/>
      <c r="I1165" s="9"/>
      <c r="J1165" s="9"/>
      <c r="K1165" s="10"/>
      <c r="L1165" s="10"/>
      <c r="M1165" s="6"/>
      <c r="N1165" s="6">
        <f t="shared" ref="N1165:N1171" si="474">L1165-SUM(O1165:Z1165)</f>
        <v>0</v>
      </c>
      <c r="O1165" s="250"/>
      <c r="P1165" s="250"/>
      <c r="Q1165" s="250"/>
      <c r="R1165" s="250"/>
      <c r="S1165" s="250"/>
      <c r="T1165" s="250"/>
      <c r="U1165" s="250"/>
      <c r="V1165" s="250"/>
      <c r="W1165" s="250"/>
      <c r="X1165" s="250"/>
      <c r="Y1165" s="250"/>
      <c r="Z1165" s="4"/>
      <c r="AA1165" s="429"/>
      <c r="AB1165" s="457">
        <f t="shared" si="473"/>
        <v>0</v>
      </c>
      <c r="AC1165" s="11"/>
      <c r="AD1165" s="11"/>
      <c r="AE1165" s="11"/>
      <c r="AF1165" s="11"/>
      <c r="AG1165" s="11"/>
      <c r="AH1165" s="11"/>
      <c r="AI1165" s="11"/>
      <c r="AJ1165" s="12"/>
      <c r="AK1165" s="445" t="str">
        <f>IF(G1165="","",VLOOKUP(J1165,中子データ!$B$4:$H$4500,3,FALSE))</f>
        <v/>
      </c>
      <c r="AL1165" s="445" t="str">
        <f>IF(G1165="","",VLOOKUP(J1165,中子データ!$B$4:$H$4500,5,FALSE))</f>
        <v/>
      </c>
      <c r="AM1165" s="445" t="str">
        <f>IF(G1165="","",VLOOKUP(J1165,中子データ!$B$4:$H$4500,6,FALSE))</f>
        <v/>
      </c>
      <c r="AN1165" s="418"/>
      <c r="AO1165" s="419"/>
      <c r="AP1165" s="420"/>
      <c r="AQ1165" s="421"/>
      <c r="AR1165" s="420"/>
      <c r="AS1165" s="436"/>
      <c r="AT1165" s="436"/>
      <c r="AU1165" s="422"/>
      <c r="AV1165" s="11"/>
      <c r="AW1165" s="11"/>
      <c r="AX1165" s="410">
        <f t="shared" si="471"/>
        <v>0</v>
      </c>
      <c r="AY1165" s="411" t="str">
        <f>IF(G1165="","",VLOOKUP(J1165,中子データ!$B$4:$M$5999,10,FALSE))</f>
        <v/>
      </c>
      <c r="AZ1165" s="438" t="str">
        <f>IF(G1165="","",VLOOKUP(J1165,中子データ!$B$4:$M$5999,9,FALSE))</f>
        <v/>
      </c>
      <c r="BA1165" s="412" t="str">
        <f>IF(AQ1165="","",VLOOKUP(AQ1165,作業者名!$B$4:$C$100,2,FALSE))</f>
        <v/>
      </c>
      <c r="BB1165" s="412" t="str">
        <f>IF(AR1165="","",VLOOKUP(AR1165,作業者名!$B$4:$C$100,2,FALSE))</f>
        <v/>
      </c>
      <c r="BC1165" s="412" t="str">
        <f>IF(G1165="","",VLOOKUP(J1165,中子データ!B$4:N$6004,12,FALSE))</f>
        <v/>
      </c>
      <c r="BD1165" s="413" t="str">
        <f>IF(G1165="","",VLOOKUP(J1165,中子データ!$B$4:$P$4500,15,FALSE))</f>
        <v/>
      </c>
    </row>
    <row r="1166" spans="1:56" x14ac:dyDescent="0.15">
      <c r="A1166" s="7" t="str">
        <f>IF(G1166="","",VLOOKUP(H1166,マシン名!$B$4:$C$93,2,FALSE))</f>
        <v/>
      </c>
      <c r="B1166" s="7" t="str">
        <f>IF(G1166="","",VLOOKUP(I1166,作業者名!$B$4:$C$100,2,FALSE))</f>
        <v/>
      </c>
      <c r="C1166" s="7" t="str">
        <f>IF(G1166="","",VLOOKUP(J1166,中子データ!$B$4:$H$4500,2,FALSE))</f>
        <v/>
      </c>
      <c r="D1166" s="8" t="str">
        <f>IF(G1166="","",VLOOKUP(J1166,中子データ!$B$4:$H$4500,4,FALSE))</f>
        <v/>
      </c>
      <c r="E1166" s="231" t="str">
        <f t="shared" si="469"/>
        <v/>
      </c>
      <c r="G1166" s="238"/>
      <c r="H1166" s="9"/>
      <c r="I1166" s="9"/>
      <c r="J1166" s="9"/>
      <c r="K1166" s="10"/>
      <c r="L1166" s="10"/>
      <c r="M1166" s="6"/>
      <c r="N1166" s="6">
        <f t="shared" si="474"/>
        <v>0</v>
      </c>
      <c r="O1166" s="250"/>
      <c r="P1166" s="250"/>
      <c r="Q1166" s="250"/>
      <c r="R1166" s="250"/>
      <c r="S1166" s="250"/>
      <c r="T1166" s="250"/>
      <c r="U1166" s="250"/>
      <c r="V1166" s="250"/>
      <c r="W1166" s="250"/>
      <c r="X1166" s="250"/>
      <c r="Y1166" s="250"/>
      <c r="Z1166" s="4"/>
      <c r="AA1166" s="429"/>
      <c r="AB1166" s="457">
        <f t="shared" si="473"/>
        <v>0</v>
      </c>
      <c r="AC1166" s="11"/>
      <c r="AD1166" s="11"/>
      <c r="AE1166" s="11"/>
      <c r="AF1166" s="11"/>
      <c r="AG1166" s="11"/>
      <c r="AH1166" s="11"/>
      <c r="AI1166" s="11"/>
      <c r="AJ1166" s="12"/>
      <c r="AK1166" s="445" t="str">
        <f>IF(G1166="","",VLOOKUP(J1166,中子データ!$B$4:$H$4500,3,FALSE))</f>
        <v/>
      </c>
      <c r="AL1166" s="445" t="str">
        <f>IF(G1166="","",VLOOKUP(J1166,中子データ!$B$4:$H$4500,5,FALSE))</f>
        <v/>
      </c>
      <c r="AM1166" s="445" t="str">
        <f>IF(G1166="","",VLOOKUP(J1166,中子データ!$B$4:$H$4500,6,FALSE))</f>
        <v/>
      </c>
      <c r="AN1166" s="418"/>
      <c r="AO1166" s="419"/>
      <c r="AP1166" s="420"/>
      <c r="AQ1166" s="421"/>
      <c r="AR1166" s="420"/>
      <c r="AS1166" s="436"/>
      <c r="AT1166" s="436"/>
      <c r="AU1166" s="422"/>
      <c r="AV1166" s="11"/>
      <c r="AW1166" s="11"/>
      <c r="AX1166" s="410">
        <f t="shared" si="471"/>
        <v>0</v>
      </c>
      <c r="AY1166" s="411" t="str">
        <f>IF(G1166="","",VLOOKUP(J1166,中子データ!$B$4:$M$5999,10,FALSE))</f>
        <v/>
      </c>
      <c r="AZ1166" s="438" t="str">
        <f>IF(G1166="","",VLOOKUP(J1166,中子データ!$B$4:$M$5999,9,FALSE))</f>
        <v/>
      </c>
      <c r="BA1166" s="412" t="str">
        <f>IF(AQ1166="","",VLOOKUP(AQ1166,作業者名!$B$4:$C$100,2,FALSE))</f>
        <v/>
      </c>
      <c r="BB1166" s="412" t="str">
        <f>IF(AR1166="","",VLOOKUP(AR1166,作業者名!$B$4:$C$100,2,FALSE))</f>
        <v/>
      </c>
      <c r="BC1166" s="412" t="str">
        <f>IF(G1166="","",VLOOKUP(J1166,中子データ!B$4:N$6004,12,FALSE))</f>
        <v/>
      </c>
      <c r="BD1166" s="413" t="str">
        <f>IF(G1166="","",VLOOKUP(J1166,中子データ!$B$4:$P$4500,15,FALSE))</f>
        <v/>
      </c>
    </row>
    <row r="1167" spans="1:56" x14ac:dyDescent="0.15">
      <c r="A1167" s="7" t="str">
        <f>IF(G1167="","",VLOOKUP(H1167,マシン名!$B$4:$C$93,2,FALSE))</f>
        <v/>
      </c>
      <c r="B1167" s="7" t="str">
        <f>IF(G1167="","",VLOOKUP(I1167,作業者名!$B$4:$C$100,2,FALSE))</f>
        <v/>
      </c>
      <c r="C1167" s="7" t="str">
        <f>IF(G1167="","",VLOOKUP(J1167,中子データ!$B$4:$H$4500,2,FALSE))</f>
        <v/>
      </c>
      <c r="D1167" s="8" t="str">
        <f>IF(G1167="","",VLOOKUP(J1167,中子データ!$B$4:$H$4500,4,FALSE))</f>
        <v/>
      </c>
      <c r="E1167" s="231" t="str">
        <f t="shared" si="469"/>
        <v/>
      </c>
      <c r="G1167" s="238"/>
      <c r="H1167" s="9"/>
      <c r="I1167" s="9"/>
      <c r="J1167" s="9"/>
      <c r="K1167" s="10"/>
      <c r="L1167" s="10"/>
      <c r="M1167" s="6"/>
      <c r="N1167" s="6">
        <f t="shared" si="474"/>
        <v>0</v>
      </c>
      <c r="O1167" s="250"/>
      <c r="P1167" s="250"/>
      <c r="Q1167" s="250"/>
      <c r="R1167" s="250"/>
      <c r="S1167" s="250"/>
      <c r="T1167" s="250"/>
      <c r="U1167" s="250"/>
      <c r="V1167" s="250"/>
      <c r="W1167" s="250"/>
      <c r="X1167" s="250"/>
      <c r="Y1167" s="250"/>
      <c r="Z1167" s="4"/>
      <c r="AA1167" s="429"/>
      <c r="AB1167" s="457">
        <f t="shared" si="473"/>
        <v>0</v>
      </c>
      <c r="AC1167" s="11"/>
      <c r="AD1167" s="11"/>
      <c r="AE1167" s="11"/>
      <c r="AF1167" s="11"/>
      <c r="AG1167" s="11"/>
      <c r="AH1167" s="11"/>
      <c r="AI1167" s="11"/>
      <c r="AJ1167" s="12"/>
      <c r="AK1167" s="445" t="str">
        <f>IF(G1167="","",VLOOKUP(J1167,中子データ!$B$4:$H$4500,3,FALSE))</f>
        <v/>
      </c>
      <c r="AL1167" s="445" t="str">
        <f>IF(G1167="","",VLOOKUP(J1167,中子データ!$B$4:$H$4500,5,FALSE))</f>
        <v/>
      </c>
      <c r="AM1167" s="445" t="str">
        <f>IF(G1167="","",VLOOKUP(J1167,中子データ!$B$4:$H$4500,6,FALSE))</f>
        <v/>
      </c>
      <c r="AN1167" s="418"/>
      <c r="AO1167" s="419"/>
      <c r="AP1167" s="420"/>
      <c r="AQ1167" s="421"/>
      <c r="AR1167" s="420"/>
      <c r="AS1167" s="436"/>
      <c r="AT1167" s="436"/>
      <c r="AU1167" s="422"/>
      <c r="AV1167" s="11"/>
      <c r="AW1167" s="11"/>
      <c r="AX1167" s="410">
        <f t="shared" si="471"/>
        <v>0</v>
      </c>
      <c r="AY1167" s="411" t="str">
        <f>IF(G1167="","",VLOOKUP(J1167,中子データ!$B$4:$M$5999,10,FALSE))</f>
        <v/>
      </c>
      <c r="AZ1167" s="438" t="str">
        <f>IF(G1167="","",VLOOKUP(J1167,中子データ!$B$4:$M$5999,9,FALSE))</f>
        <v/>
      </c>
      <c r="BA1167" s="412" t="str">
        <f>IF(AQ1167="","",VLOOKUP(AQ1167,作業者名!$B$4:$C$100,2,FALSE))</f>
        <v/>
      </c>
      <c r="BB1167" s="412" t="str">
        <f>IF(AR1167="","",VLOOKUP(AR1167,作業者名!$B$4:$C$100,2,FALSE))</f>
        <v/>
      </c>
      <c r="BC1167" s="412" t="str">
        <f>IF(G1167="","",VLOOKUP(J1167,中子データ!B$4:N$6004,12,FALSE))</f>
        <v/>
      </c>
      <c r="BD1167" s="413" t="str">
        <f>IF(G1167="","",VLOOKUP(J1167,中子データ!$B$4:$P$4500,15,FALSE))</f>
        <v/>
      </c>
    </row>
    <row r="1168" spans="1:56" x14ac:dyDescent="0.15">
      <c r="A1168" s="7" t="str">
        <f>IF(G1168="","",VLOOKUP(H1168,マシン名!$B$4:$C$93,2,FALSE))</f>
        <v/>
      </c>
      <c r="B1168" s="7" t="str">
        <f>IF(G1168="","",VLOOKUP(I1168,作業者名!$B$4:$C$100,2,FALSE))</f>
        <v/>
      </c>
      <c r="C1168" s="7" t="str">
        <f>IF(G1168="","",VLOOKUP(J1168,中子データ!$B$4:$H$4500,2,FALSE))</f>
        <v/>
      </c>
      <c r="D1168" s="8" t="str">
        <f>IF(G1168="","",VLOOKUP(J1168,中子データ!$B$4:$H$4500,4,FALSE))</f>
        <v/>
      </c>
      <c r="E1168" s="231" t="str">
        <f t="shared" si="469"/>
        <v/>
      </c>
      <c r="G1168" s="238"/>
      <c r="H1168" s="9"/>
      <c r="I1168" s="9"/>
      <c r="J1168" s="9"/>
      <c r="K1168" s="10"/>
      <c r="L1168" s="10"/>
      <c r="M1168" s="6"/>
      <c r="N1168" s="6">
        <f t="shared" si="474"/>
        <v>0</v>
      </c>
      <c r="O1168" s="250"/>
      <c r="P1168" s="250"/>
      <c r="Q1168" s="250"/>
      <c r="R1168" s="250"/>
      <c r="S1168" s="250"/>
      <c r="T1168" s="250"/>
      <c r="U1168" s="250"/>
      <c r="V1168" s="250"/>
      <c r="W1168" s="250"/>
      <c r="X1168" s="250"/>
      <c r="Y1168" s="250"/>
      <c r="Z1168" s="4"/>
      <c r="AA1168" s="429"/>
      <c r="AB1168" s="457">
        <f t="shared" si="473"/>
        <v>0</v>
      </c>
      <c r="AC1168" s="11"/>
      <c r="AD1168" s="11"/>
      <c r="AE1168" s="11"/>
      <c r="AF1168" s="11"/>
      <c r="AG1168" s="11"/>
      <c r="AH1168" s="11"/>
      <c r="AI1168" s="11"/>
      <c r="AJ1168" s="12"/>
      <c r="AK1168" s="445" t="str">
        <f>IF(G1168="","",VLOOKUP(J1168,中子データ!$B$4:$H$4500,3,FALSE))</f>
        <v/>
      </c>
      <c r="AL1168" s="445" t="str">
        <f>IF(G1168="","",VLOOKUP(J1168,中子データ!$B$4:$H$4500,5,FALSE))</f>
        <v/>
      </c>
      <c r="AM1168" s="445" t="str">
        <f>IF(G1168="","",VLOOKUP(J1168,中子データ!$B$4:$H$4500,6,FALSE))</f>
        <v/>
      </c>
      <c r="AN1168" s="418"/>
      <c r="AO1168" s="419"/>
      <c r="AP1168" s="420"/>
      <c r="AQ1168" s="421"/>
      <c r="AR1168" s="420"/>
      <c r="AS1168" s="436"/>
      <c r="AT1168" s="436"/>
      <c r="AU1168" s="422"/>
      <c r="AV1168" s="11"/>
      <c r="AW1168" s="11"/>
      <c r="AX1168" s="410">
        <f t="shared" si="471"/>
        <v>0</v>
      </c>
      <c r="AY1168" s="411" t="str">
        <f>IF(G1168="","",VLOOKUP(J1168,中子データ!$B$4:$M$5999,10,FALSE))</f>
        <v/>
      </c>
      <c r="AZ1168" s="438" t="str">
        <f>IF(G1168="","",VLOOKUP(J1168,中子データ!$B$4:$M$5999,9,FALSE))</f>
        <v/>
      </c>
      <c r="BA1168" s="412" t="str">
        <f>IF(AQ1168="","",VLOOKUP(AQ1168,作業者名!$B$4:$C$100,2,FALSE))</f>
        <v/>
      </c>
      <c r="BB1168" s="412" t="str">
        <f>IF(AR1168="","",VLOOKUP(AR1168,作業者名!$B$4:$C$100,2,FALSE))</f>
        <v/>
      </c>
      <c r="BC1168" s="412" t="str">
        <f>IF(G1168="","",VLOOKUP(J1168,中子データ!B$4:N$6004,12,FALSE))</f>
        <v/>
      </c>
      <c r="BD1168" s="413" t="str">
        <f>IF(G1168="","",VLOOKUP(J1168,中子データ!$B$4:$P$4500,15,FALSE))</f>
        <v/>
      </c>
    </row>
    <row r="1169" spans="1:56" x14ac:dyDescent="0.15">
      <c r="A1169" s="7" t="str">
        <f>IF(G1169="","",VLOOKUP(H1169,マシン名!$B$4:$C$93,2,FALSE))</f>
        <v/>
      </c>
      <c r="B1169" s="7" t="str">
        <f>IF(G1169="","",VLOOKUP(I1169,作業者名!$B$4:$C$100,2,FALSE))</f>
        <v/>
      </c>
      <c r="C1169" s="7" t="str">
        <f>IF(G1169="","",VLOOKUP(J1169,中子データ!$B$4:$H$4500,2,FALSE))</f>
        <v/>
      </c>
      <c r="D1169" s="8" t="str">
        <f>IF(G1169="","",VLOOKUP(J1169,中子データ!$B$4:$H$4500,4,FALSE))</f>
        <v/>
      </c>
      <c r="E1169" s="231" t="str">
        <f t="shared" si="469"/>
        <v/>
      </c>
      <c r="G1169" s="238"/>
      <c r="H1169" s="9"/>
      <c r="I1169" s="9"/>
      <c r="J1169" s="9"/>
      <c r="K1169" s="10"/>
      <c r="L1169" s="10"/>
      <c r="M1169" s="6"/>
      <c r="N1169" s="6">
        <f t="shared" si="474"/>
        <v>0</v>
      </c>
      <c r="O1169" s="250"/>
      <c r="P1169" s="250"/>
      <c r="Q1169" s="250"/>
      <c r="R1169" s="250"/>
      <c r="S1169" s="250"/>
      <c r="T1169" s="250"/>
      <c r="U1169" s="250"/>
      <c r="V1169" s="250"/>
      <c r="W1169" s="250"/>
      <c r="X1169" s="250"/>
      <c r="Y1169" s="250"/>
      <c r="Z1169" s="4"/>
      <c r="AA1169" s="429"/>
      <c r="AB1169" s="457">
        <f t="shared" si="473"/>
        <v>0</v>
      </c>
      <c r="AC1169" s="11"/>
      <c r="AD1169" s="11"/>
      <c r="AE1169" s="11"/>
      <c r="AF1169" s="11"/>
      <c r="AG1169" s="11"/>
      <c r="AH1169" s="11"/>
      <c r="AI1169" s="11"/>
      <c r="AJ1169" s="12"/>
      <c r="AK1169" s="445" t="str">
        <f>IF(G1169="","",VLOOKUP(J1169,中子データ!$B$4:$H$4500,3,FALSE))</f>
        <v/>
      </c>
      <c r="AL1169" s="445" t="str">
        <f>IF(G1169="","",VLOOKUP(J1169,中子データ!$B$4:$H$4500,5,FALSE))</f>
        <v/>
      </c>
      <c r="AM1169" s="445" t="str">
        <f>IF(G1169="","",VLOOKUP(J1169,中子データ!$B$4:$H$4500,6,FALSE))</f>
        <v/>
      </c>
      <c r="AN1169" s="418"/>
      <c r="AO1169" s="419"/>
      <c r="AP1169" s="420"/>
      <c r="AQ1169" s="421"/>
      <c r="AR1169" s="420"/>
      <c r="AS1169" s="436"/>
      <c r="AT1169" s="436"/>
      <c r="AU1169" s="422"/>
      <c r="AV1169" s="11"/>
      <c r="AW1169" s="11"/>
      <c r="AX1169" s="410">
        <f t="shared" si="471"/>
        <v>0</v>
      </c>
      <c r="AY1169" s="411" t="str">
        <f>IF(G1169="","",VLOOKUP(J1169,中子データ!$B$4:$M$5999,10,FALSE))</f>
        <v/>
      </c>
      <c r="AZ1169" s="438" t="str">
        <f>IF(G1169="","",VLOOKUP(J1169,中子データ!$B$4:$M$5999,9,FALSE))</f>
        <v/>
      </c>
      <c r="BA1169" s="412" t="str">
        <f>IF(AQ1169="","",VLOOKUP(AQ1169,作業者名!$B$4:$C$100,2,FALSE))</f>
        <v/>
      </c>
      <c r="BB1169" s="412" t="str">
        <f>IF(AR1169="","",VLOOKUP(AR1169,作業者名!$B$4:$C$100,2,FALSE))</f>
        <v/>
      </c>
      <c r="BC1169" s="412" t="str">
        <f>IF(G1169="","",VLOOKUP(J1169,中子データ!B$4:N$6004,12,FALSE))</f>
        <v/>
      </c>
      <c r="BD1169" s="413" t="str">
        <f>IF(G1169="","",VLOOKUP(J1169,中子データ!$B$4:$P$4500,15,FALSE))</f>
        <v/>
      </c>
    </row>
    <row r="1170" spans="1:56" x14ac:dyDescent="0.15">
      <c r="A1170" s="7" t="str">
        <f>IF(G1170="","",VLOOKUP(H1170,マシン名!$B$4:$C$93,2,FALSE))</f>
        <v/>
      </c>
      <c r="B1170" s="7" t="str">
        <f>IF(G1170="","",VLOOKUP(I1170,作業者名!$B$4:$C$100,2,FALSE))</f>
        <v/>
      </c>
      <c r="C1170" s="7" t="str">
        <f>IF(G1170="","",VLOOKUP(J1170,中子データ!$B$4:$H$4500,2,FALSE))</f>
        <v/>
      </c>
      <c r="D1170" s="8" t="str">
        <f>IF(G1170="","",VLOOKUP(J1170,中子データ!$B$4:$H$4500,4,FALSE))</f>
        <v/>
      </c>
      <c r="E1170" s="231" t="str">
        <f t="shared" si="469"/>
        <v/>
      </c>
      <c r="G1170" s="238"/>
      <c r="H1170" s="9"/>
      <c r="I1170" s="9"/>
      <c r="J1170" s="9"/>
      <c r="K1170" s="10"/>
      <c r="L1170" s="10"/>
      <c r="M1170" s="6"/>
      <c r="N1170" s="6">
        <f t="shared" si="474"/>
        <v>0</v>
      </c>
      <c r="O1170" s="250"/>
      <c r="P1170" s="250"/>
      <c r="Q1170" s="250"/>
      <c r="R1170" s="250"/>
      <c r="S1170" s="250"/>
      <c r="T1170" s="250"/>
      <c r="U1170" s="250"/>
      <c r="V1170" s="250"/>
      <c r="W1170" s="250"/>
      <c r="X1170" s="250"/>
      <c r="Y1170" s="250"/>
      <c r="Z1170" s="4"/>
      <c r="AA1170" s="429"/>
      <c r="AB1170" s="457">
        <f t="shared" si="473"/>
        <v>0</v>
      </c>
      <c r="AC1170" s="11"/>
      <c r="AD1170" s="11"/>
      <c r="AE1170" s="11"/>
      <c r="AF1170" s="11"/>
      <c r="AG1170" s="11"/>
      <c r="AH1170" s="11"/>
      <c r="AI1170" s="11"/>
      <c r="AJ1170" s="12"/>
      <c r="AK1170" s="445" t="str">
        <f>IF(G1170="","",VLOOKUP(J1170,中子データ!$B$4:$H$4500,3,FALSE))</f>
        <v/>
      </c>
      <c r="AL1170" s="445" t="str">
        <f>IF(G1170="","",VLOOKUP(J1170,中子データ!$B$4:$H$4500,5,FALSE))</f>
        <v/>
      </c>
      <c r="AM1170" s="445" t="str">
        <f>IF(G1170="","",VLOOKUP(J1170,中子データ!$B$4:$H$4500,6,FALSE))</f>
        <v/>
      </c>
      <c r="AN1170" s="418"/>
      <c r="AO1170" s="419"/>
      <c r="AP1170" s="420"/>
      <c r="AQ1170" s="421"/>
      <c r="AR1170" s="420"/>
      <c r="AS1170" s="436"/>
      <c r="AT1170" s="436"/>
      <c r="AU1170" s="422"/>
      <c r="AV1170" s="11"/>
      <c r="AW1170" s="11"/>
      <c r="AX1170" s="410">
        <f t="shared" si="471"/>
        <v>0</v>
      </c>
      <c r="AY1170" s="411" t="str">
        <f>IF(G1170="","",VLOOKUP(J1170,中子データ!$B$4:$M$5999,10,FALSE))</f>
        <v/>
      </c>
      <c r="AZ1170" s="438" t="str">
        <f>IF(G1170="","",VLOOKUP(J1170,中子データ!$B$4:$M$5999,9,FALSE))</f>
        <v/>
      </c>
      <c r="BA1170" s="412" t="str">
        <f>IF(AQ1170="","",VLOOKUP(AQ1170,作業者名!$B$4:$C$100,2,FALSE))</f>
        <v/>
      </c>
      <c r="BB1170" s="412" t="str">
        <f>IF(AR1170="","",VLOOKUP(AR1170,作業者名!$B$4:$C$100,2,FALSE))</f>
        <v/>
      </c>
      <c r="BC1170" s="412" t="str">
        <f>IF(G1170="","",VLOOKUP(J1170,中子データ!B$4:N$6004,12,FALSE))</f>
        <v/>
      </c>
      <c r="BD1170" s="413" t="str">
        <f>IF(G1170="","",VLOOKUP(J1170,中子データ!$B$4:$P$4500,15,FALSE))</f>
        <v/>
      </c>
    </row>
    <row r="1171" spans="1:56" x14ac:dyDescent="0.15">
      <c r="A1171" s="7" t="str">
        <f>IF(G1171="","",VLOOKUP(H1171,マシン名!$B$4:$C$93,2,FALSE))</f>
        <v/>
      </c>
      <c r="B1171" s="7" t="str">
        <f>IF(G1171="","",VLOOKUP(I1171,作業者名!$B$4:$C$100,2,FALSE))</f>
        <v/>
      </c>
      <c r="C1171" s="7" t="str">
        <f>IF(G1171="","",VLOOKUP(J1171,中子データ!$B$4:$H$4500,2,FALSE))</f>
        <v/>
      </c>
      <c r="D1171" s="8" t="str">
        <f>IF(G1171="","",VLOOKUP(J1171,中子データ!$B$4:$H$4500,4,FALSE))</f>
        <v/>
      </c>
      <c r="E1171" s="231" t="str">
        <f t="shared" si="469"/>
        <v/>
      </c>
      <c r="G1171" s="238"/>
      <c r="H1171" s="9"/>
      <c r="I1171" s="9"/>
      <c r="J1171" s="9"/>
      <c r="K1171" s="10"/>
      <c r="L1171" s="10"/>
      <c r="M1171" s="6"/>
      <c r="N1171" s="6">
        <f t="shared" si="474"/>
        <v>0</v>
      </c>
      <c r="O1171" s="250"/>
      <c r="P1171" s="250"/>
      <c r="Q1171" s="250"/>
      <c r="R1171" s="250"/>
      <c r="S1171" s="250"/>
      <c r="T1171" s="250"/>
      <c r="U1171" s="250"/>
      <c r="V1171" s="250"/>
      <c r="W1171" s="250"/>
      <c r="X1171" s="250"/>
      <c r="Y1171" s="250"/>
      <c r="Z1171" s="4"/>
      <c r="AA1171" s="429"/>
      <c r="AB1171" s="457">
        <f t="shared" si="473"/>
        <v>0</v>
      </c>
      <c r="AC1171" s="11"/>
      <c r="AD1171" s="11"/>
      <c r="AE1171" s="11"/>
      <c r="AF1171" s="11"/>
      <c r="AG1171" s="11"/>
      <c r="AH1171" s="11"/>
      <c r="AI1171" s="11"/>
      <c r="AJ1171" s="12"/>
      <c r="AK1171" s="445" t="str">
        <f>IF(G1171="","",VLOOKUP(J1171,中子データ!$B$4:$H$4500,3,FALSE))</f>
        <v/>
      </c>
      <c r="AL1171" s="445" t="str">
        <f>IF(G1171="","",VLOOKUP(J1171,中子データ!$B$4:$H$4500,5,FALSE))</f>
        <v/>
      </c>
      <c r="AM1171" s="445" t="str">
        <f>IF(G1171="","",VLOOKUP(J1171,中子データ!$B$4:$H$4500,6,FALSE))</f>
        <v/>
      </c>
      <c r="AN1171" s="418"/>
      <c r="AO1171" s="419"/>
      <c r="AP1171" s="420"/>
      <c r="AQ1171" s="421"/>
      <c r="AR1171" s="420"/>
      <c r="AS1171" s="436"/>
      <c r="AT1171" s="436"/>
      <c r="AU1171" s="422"/>
      <c r="AV1171" s="11"/>
      <c r="AW1171" s="11"/>
      <c r="AX1171" s="410">
        <f t="shared" si="471"/>
        <v>0</v>
      </c>
      <c r="AY1171" s="411" t="str">
        <f>IF(G1171="","",VLOOKUP(J1171,中子データ!$B$4:$M$5999,10,FALSE))</f>
        <v/>
      </c>
      <c r="AZ1171" s="438" t="str">
        <f>IF(G1171="","",VLOOKUP(J1171,中子データ!$B$4:$M$5999,9,FALSE))</f>
        <v/>
      </c>
      <c r="BA1171" s="412" t="str">
        <f>IF(AQ1171="","",VLOOKUP(AQ1171,作業者名!$B$4:$C$100,2,FALSE))</f>
        <v/>
      </c>
      <c r="BB1171" s="412" t="str">
        <f>IF(AR1171="","",VLOOKUP(AR1171,作業者名!$B$4:$C$100,2,FALSE))</f>
        <v/>
      </c>
      <c r="BC1171" s="412" t="str">
        <f>IF(G1171="","",VLOOKUP(J1171,中子データ!B$4:N$6004,12,FALSE))</f>
        <v/>
      </c>
      <c r="BD1171" s="413" t="str">
        <f>IF(G1171="","",VLOOKUP(J1171,中子データ!$B$4:$P$4500,15,FALSE))</f>
        <v/>
      </c>
    </row>
    <row r="1172" spans="1:56" x14ac:dyDescent="0.15">
      <c r="A1172" s="7" t="str">
        <f>IF(G1172="","",VLOOKUP(H1172,マシン名!$B$4:$C$93,2,FALSE))</f>
        <v/>
      </c>
      <c r="B1172" s="7" t="str">
        <f>IF(G1172="","",VLOOKUP(I1172,作業者名!$B$4:$C$100,2,FALSE))</f>
        <v/>
      </c>
      <c r="C1172" s="7" t="str">
        <f>IF(G1172="","",VLOOKUP(J1172,中子データ!$B$4:$H$4500,2,FALSE))</f>
        <v/>
      </c>
      <c r="D1172" s="8" t="str">
        <f>IF(G1172="","",VLOOKUP(J1172,中子データ!$B$4:$H$4500,4,FALSE))</f>
        <v/>
      </c>
      <c r="E1172" s="231" t="str">
        <f t="shared" si="469"/>
        <v/>
      </c>
      <c r="G1172" s="238"/>
      <c r="H1172" s="9"/>
      <c r="I1172" s="9"/>
      <c r="J1172" s="9"/>
      <c r="K1172" s="10"/>
      <c r="L1172" s="10"/>
      <c r="M1172" s="6"/>
      <c r="N1172" s="6">
        <f t="shared" ref="N1172:N1177" si="475">L1172-SUM(O1172:Z1172)</f>
        <v>0</v>
      </c>
      <c r="O1172" s="250"/>
      <c r="P1172" s="250"/>
      <c r="Q1172" s="250"/>
      <c r="R1172" s="250"/>
      <c r="S1172" s="250"/>
      <c r="T1172" s="250"/>
      <c r="U1172" s="250"/>
      <c r="V1172" s="250"/>
      <c r="W1172" s="250"/>
      <c r="X1172" s="250"/>
      <c r="Y1172" s="250"/>
      <c r="Z1172" s="4"/>
      <c r="AA1172" s="429"/>
      <c r="AB1172" s="457">
        <f t="shared" si="473"/>
        <v>0</v>
      </c>
      <c r="AC1172" s="11"/>
      <c r="AD1172" s="11"/>
      <c r="AE1172" s="11"/>
      <c r="AF1172" s="11"/>
      <c r="AG1172" s="11"/>
      <c r="AH1172" s="11"/>
      <c r="AI1172" s="11"/>
      <c r="AJ1172" s="12"/>
      <c r="AK1172" s="445" t="str">
        <f>IF(G1172="","",VLOOKUP(J1172,中子データ!$B$4:$H$4500,3,FALSE))</f>
        <v/>
      </c>
      <c r="AL1172" s="445" t="str">
        <f>IF(G1172="","",VLOOKUP(J1172,中子データ!$B$4:$H$4500,5,FALSE))</f>
        <v/>
      </c>
      <c r="AM1172" s="445" t="str">
        <f>IF(G1172="","",VLOOKUP(J1172,中子データ!$B$4:$H$4500,6,FALSE))</f>
        <v/>
      </c>
      <c r="AN1172" s="418"/>
      <c r="AO1172" s="419"/>
      <c r="AP1172" s="420"/>
      <c r="AQ1172" s="421"/>
      <c r="AR1172" s="420"/>
      <c r="AS1172" s="436"/>
      <c r="AT1172" s="436"/>
      <c r="AU1172" s="422"/>
      <c r="AV1172" s="11"/>
      <c r="AW1172" s="11"/>
      <c r="AX1172" s="410">
        <f t="shared" si="471"/>
        <v>0</v>
      </c>
      <c r="AY1172" s="411" t="str">
        <f>IF(G1172="","",VLOOKUP(J1172,中子データ!$B$4:$M$5999,10,FALSE))</f>
        <v/>
      </c>
      <c r="AZ1172" s="438" t="str">
        <f>IF(G1172="","",VLOOKUP(J1172,中子データ!$B$4:$M$5999,9,FALSE))</f>
        <v/>
      </c>
      <c r="BA1172" s="412" t="str">
        <f>IF(AQ1172="","",VLOOKUP(AQ1172,作業者名!$B$4:$C$100,2,FALSE))</f>
        <v/>
      </c>
      <c r="BB1172" s="412" t="str">
        <f>IF(AR1172="","",VLOOKUP(AR1172,作業者名!$B$4:$C$100,2,FALSE))</f>
        <v/>
      </c>
      <c r="BC1172" s="412" t="str">
        <f>IF(G1172="","",VLOOKUP(J1172,中子データ!B$4:N$6004,12,FALSE))</f>
        <v/>
      </c>
      <c r="BD1172" s="413" t="str">
        <f>IF(G1172="","",VLOOKUP(J1172,中子データ!$B$4:$P$4500,15,FALSE))</f>
        <v/>
      </c>
    </row>
    <row r="1173" spans="1:56" x14ac:dyDescent="0.15">
      <c r="A1173" s="7" t="str">
        <f>IF(G1173="","",VLOOKUP(H1173,マシン名!$B$4:$C$93,2,FALSE))</f>
        <v/>
      </c>
      <c r="B1173" s="7" t="str">
        <f>IF(G1173="","",VLOOKUP(I1173,作業者名!$B$4:$C$100,2,FALSE))</f>
        <v/>
      </c>
      <c r="C1173" s="7" t="str">
        <f>IF(G1173="","",VLOOKUP(J1173,中子データ!$B$4:$H$4500,2,FALSE))</f>
        <v/>
      </c>
      <c r="D1173" s="8" t="str">
        <f>IF(G1173="","",VLOOKUP(J1173,中子データ!$B$4:$H$4500,4,FALSE))</f>
        <v/>
      </c>
      <c r="E1173" s="231" t="str">
        <f t="shared" si="469"/>
        <v/>
      </c>
      <c r="G1173" s="238"/>
      <c r="H1173" s="9"/>
      <c r="I1173" s="9"/>
      <c r="J1173" s="9"/>
      <c r="K1173" s="10"/>
      <c r="L1173" s="10"/>
      <c r="M1173" s="6"/>
      <c r="N1173" s="6">
        <f t="shared" si="475"/>
        <v>0</v>
      </c>
      <c r="O1173" s="250"/>
      <c r="P1173" s="250"/>
      <c r="Q1173" s="250"/>
      <c r="R1173" s="250"/>
      <c r="S1173" s="250"/>
      <c r="T1173" s="250"/>
      <c r="U1173" s="250"/>
      <c r="V1173" s="250"/>
      <c r="W1173" s="250"/>
      <c r="X1173" s="250"/>
      <c r="Y1173" s="250"/>
      <c r="Z1173" s="4"/>
      <c r="AA1173" s="429"/>
      <c r="AB1173" s="457">
        <f t="shared" si="473"/>
        <v>0</v>
      </c>
      <c r="AC1173" s="11"/>
      <c r="AD1173" s="11"/>
      <c r="AE1173" s="11"/>
      <c r="AF1173" s="11"/>
      <c r="AG1173" s="11"/>
      <c r="AH1173" s="11"/>
      <c r="AI1173" s="11"/>
      <c r="AJ1173" s="12"/>
      <c r="AK1173" s="445" t="str">
        <f>IF(G1173="","",VLOOKUP(J1173,中子データ!$B$4:$H$4500,3,FALSE))</f>
        <v/>
      </c>
      <c r="AL1173" s="445" t="str">
        <f>IF(G1173="","",VLOOKUP(J1173,中子データ!$B$4:$H$4500,5,FALSE))</f>
        <v/>
      </c>
      <c r="AM1173" s="445" t="str">
        <f>IF(G1173="","",VLOOKUP(J1173,中子データ!$B$4:$H$4500,6,FALSE))</f>
        <v/>
      </c>
      <c r="AN1173" s="418"/>
      <c r="AO1173" s="419"/>
      <c r="AP1173" s="420"/>
      <c r="AQ1173" s="421"/>
      <c r="AR1173" s="420"/>
      <c r="AS1173" s="436"/>
      <c r="AT1173" s="436"/>
      <c r="AU1173" s="422"/>
      <c r="AV1173" s="11"/>
      <c r="AW1173" s="11"/>
      <c r="AX1173" s="410">
        <f t="shared" si="471"/>
        <v>0</v>
      </c>
      <c r="AY1173" s="411" t="str">
        <f>IF(G1173="","",VLOOKUP(J1173,中子データ!$B$4:$M$5999,10,FALSE))</f>
        <v/>
      </c>
      <c r="AZ1173" s="438" t="str">
        <f>IF(G1173="","",VLOOKUP(J1173,中子データ!$B$4:$M$5999,9,FALSE))</f>
        <v/>
      </c>
      <c r="BA1173" s="412" t="str">
        <f>IF(AQ1173="","",VLOOKUP(AQ1173,作業者名!$B$4:$C$100,2,FALSE))</f>
        <v/>
      </c>
      <c r="BB1173" s="412" t="str">
        <f>IF(AR1173="","",VLOOKUP(AR1173,作業者名!$B$4:$C$100,2,FALSE))</f>
        <v/>
      </c>
      <c r="BC1173" s="412" t="str">
        <f>IF(G1173="","",VLOOKUP(J1173,中子データ!B$4:N$6004,12,FALSE))</f>
        <v/>
      </c>
      <c r="BD1173" s="413" t="str">
        <f>IF(G1173="","",VLOOKUP(J1173,中子データ!$B$4:$P$4500,15,FALSE))</f>
        <v/>
      </c>
    </row>
    <row r="1174" spans="1:56" x14ac:dyDescent="0.15">
      <c r="A1174" s="7" t="str">
        <f>IF(G1174="","",VLOOKUP(H1174,マシン名!$B$4:$C$93,2,FALSE))</f>
        <v/>
      </c>
      <c r="B1174" s="7" t="str">
        <f>IF(G1174="","",VLOOKUP(I1174,作業者名!$B$4:$C$100,2,FALSE))</f>
        <v/>
      </c>
      <c r="C1174" s="7" t="str">
        <f>IF(G1174="","",VLOOKUP(J1174,中子データ!$B$4:$H$4500,2,FALSE))</f>
        <v/>
      </c>
      <c r="D1174" s="8" t="str">
        <f>IF(G1174="","",VLOOKUP(J1174,中子データ!$B$4:$H$4500,4,FALSE))</f>
        <v/>
      </c>
      <c r="E1174" s="231" t="str">
        <f t="shared" si="469"/>
        <v/>
      </c>
      <c r="G1174" s="238"/>
      <c r="H1174" s="9"/>
      <c r="I1174" s="9"/>
      <c r="J1174" s="9"/>
      <c r="K1174" s="10"/>
      <c r="L1174" s="10"/>
      <c r="M1174" s="6"/>
      <c r="N1174" s="6">
        <f t="shared" si="475"/>
        <v>0</v>
      </c>
      <c r="O1174" s="250"/>
      <c r="P1174" s="250"/>
      <c r="Q1174" s="250"/>
      <c r="R1174" s="250"/>
      <c r="S1174" s="250"/>
      <c r="T1174" s="250"/>
      <c r="U1174" s="250"/>
      <c r="V1174" s="250"/>
      <c r="W1174" s="250"/>
      <c r="X1174" s="250"/>
      <c r="Y1174" s="250"/>
      <c r="Z1174" s="4"/>
      <c r="AA1174" s="429"/>
      <c r="AB1174" s="457">
        <f t="shared" si="473"/>
        <v>0</v>
      </c>
      <c r="AC1174" s="11"/>
      <c r="AD1174" s="11"/>
      <c r="AE1174" s="11"/>
      <c r="AF1174" s="11"/>
      <c r="AG1174" s="11"/>
      <c r="AH1174" s="11"/>
      <c r="AI1174" s="11"/>
      <c r="AJ1174" s="12"/>
      <c r="AK1174" s="445" t="str">
        <f>IF(G1174="","",VLOOKUP(J1174,中子データ!$B$4:$H$4500,3,FALSE))</f>
        <v/>
      </c>
      <c r="AL1174" s="445" t="str">
        <f>IF(G1174="","",VLOOKUP(J1174,中子データ!$B$4:$H$4500,5,FALSE))</f>
        <v/>
      </c>
      <c r="AM1174" s="445" t="str">
        <f>IF(G1174="","",VLOOKUP(J1174,中子データ!$B$4:$H$4500,6,FALSE))</f>
        <v/>
      </c>
      <c r="AN1174" s="418"/>
      <c r="AO1174" s="419"/>
      <c r="AP1174" s="420"/>
      <c r="AQ1174" s="421"/>
      <c r="AR1174" s="420"/>
      <c r="AS1174" s="436"/>
      <c r="AT1174" s="436"/>
      <c r="AU1174" s="422"/>
      <c r="AV1174" s="11"/>
      <c r="AW1174" s="11"/>
      <c r="AX1174" s="410">
        <f t="shared" si="471"/>
        <v>0</v>
      </c>
      <c r="AY1174" s="411" t="str">
        <f>IF(G1174="","",VLOOKUP(J1174,中子データ!$B$4:$M$5999,10,FALSE))</f>
        <v/>
      </c>
      <c r="AZ1174" s="438" t="str">
        <f>IF(G1174="","",VLOOKUP(J1174,中子データ!$B$4:$M$5999,9,FALSE))</f>
        <v/>
      </c>
      <c r="BA1174" s="412" t="str">
        <f>IF(AQ1174="","",VLOOKUP(AQ1174,作業者名!$B$4:$C$100,2,FALSE))</f>
        <v/>
      </c>
      <c r="BB1174" s="412" t="str">
        <f>IF(AR1174="","",VLOOKUP(AR1174,作業者名!$B$4:$C$100,2,FALSE))</f>
        <v/>
      </c>
      <c r="BC1174" s="412" t="str">
        <f>IF(G1174="","",VLOOKUP(J1174,中子データ!B$4:N$6004,12,FALSE))</f>
        <v/>
      </c>
      <c r="BD1174" s="413" t="str">
        <f>IF(G1174="","",VLOOKUP(J1174,中子データ!$B$4:$P$4500,15,FALSE))</f>
        <v/>
      </c>
    </row>
    <row r="1175" spans="1:56" x14ac:dyDescent="0.15">
      <c r="A1175" s="7" t="str">
        <f>IF(G1175="","",VLOOKUP(H1175,マシン名!$B$4:$C$93,2,FALSE))</f>
        <v/>
      </c>
      <c r="B1175" s="7" t="str">
        <f>IF(G1175="","",VLOOKUP(I1175,作業者名!$B$4:$C$100,2,FALSE))</f>
        <v/>
      </c>
      <c r="C1175" s="7" t="str">
        <f>IF(G1175="","",VLOOKUP(J1175,中子データ!$B$4:$H$4500,2,FALSE))</f>
        <v/>
      </c>
      <c r="D1175" s="8" t="str">
        <f>IF(G1175="","",VLOOKUP(J1175,中子データ!$B$4:$H$4500,4,FALSE))</f>
        <v/>
      </c>
      <c r="E1175" s="231" t="str">
        <f t="shared" si="469"/>
        <v/>
      </c>
      <c r="G1175" s="238"/>
      <c r="H1175" s="9"/>
      <c r="I1175" s="9"/>
      <c r="J1175" s="9"/>
      <c r="K1175" s="10"/>
      <c r="L1175" s="10"/>
      <c r="M1175" s="6"/>
      <c r="N1175" s="6">
        <f t="shared" si="475"/>
        <v>0</v>
      </c>
      <c r="O1175" s="250"/>
      <c r="P1175" s="250"/>
      <c r="Q1175" s="250"/>
      <c r="R1175" s="250"/>
      <c r="S1175" s="250"/>
      <c r="T1175" s="250"/>
      <c r="U1175" s="250"/>
      <c r="V1175" s="250"/>
      <c r="W1175" s="250"/>
      <c r="X1175" s="250"/>
      <c r="Y1175" s="250"/>
      <c r="Z1175" s="4"/>
      <c r="AA1175" s="429"/>
      <c r="AB1175" s="457">
        <f t="shared" si="473"/>
        <v>0</v>
      </c>
      <c r="AC1175" s="11"/>
      <c r="AD1175" s="11"/>
      <c r="AE1175" s="11"/>
      <c r="AF1175" s="11"/>
      <c r="AG1175" s="11"/>
      <c r="AH1175" s="11"/>
      <c r="AI1175" s="11"/>
      <c r="AJ1175" s="12"/>
      <c r="AK1175" s="445" t="str">
        <f>IF(G1175="","",VLOOKUP(J1175,中子データ!$B$4:$H$4500,3,FALSE))</f>
        <v/>
      </c>
      <c r="AL1175" s="445" t="str">
        <f>IF(G1175="","",VLOOKUP(J1175,中子データ!$B$4:$H$4500,5,FALSE))</f>
        <v/>
      </c>
      <c r="AM1175" s="445" t="str">
        <f>IF(G1175="","",VLOOKUP(J1175,中子データ!$B$4:$H$4500,6,FALSE))</f>
        <v/>
      </c>
      <c r="AN1175" s="418"/>
      <c r="AO1175" s="419"/>
      <c r="AP1175" s="420"/>
      <c r="AQ1175" s="421"/>
      <c r="AR1175" s="420"/>
      <c r="AS1175" s="436"/>
      <c r="AT1175" s="436"/>
      <c r="AU1175" s="422"/>
      <c r="AV1175" s="11"/>
      <c r="AW1175" s="11"/>
      <c r="AX1175" s="410">
        <f t="shared" si="471"/>
        <v>0</v>
      </c>
      <c r="AY1175" s="411" t="str">
        <f>IF(G1175="","",VLOOKUP(J1175,中子データ!$B$4:$M$5999,10,FALSE))</f>
        <v/>
      </c>
      <c r="AZ1175" s="438" t="str">
        <f>IF(G1175="","",VLOOKUP(J1175,中子データ!$B$4:$M$5999,9,FALSE))</f>
        <v/>
      </c>
      <c r="BA1175" s="412" t="str">
        <f>IF(AQ1175="","",VLOOKUP(AQ1175,作業者名!$B$4:$C$100,2,FALSE))</f>
        <v/>
      </c>
      <c r="BB1175" s="412" t="str">
        <f>IF(AR1175="","",VLOOKUP(AR1175,作業者名!$B$4:$C$100,2,FALSE))</f>
        <v/>
      </c>
      <c r="BC1175" s="412" t="str">
        <f>IF(G1175="","",VLOOKUP(J1175,中子データ!B$4:N$6004,12,FALSE))</f>
        <v/>
      </c>
      <c r="BD1175" s="413" t="str">
        <f>IF(G1175="","",VLOOKUP(J1175,中子データ!$B$4:$P$4500,15,FALSE))</f>
        <v/>
      </c>
    </row>
    <row r="1176" spans="1:56" x14ac:dyDescent="0.15">
      <c r="A1176" s="7" t="str">
        <f>IF(G1176="","",VLOOKUP(H1176,マシン名!$B$4:$C$93,2,FALSE))</f>
        <v/>
      </c>
      <c r="B1176" s="7" t="str">
        <f>IF(G1176="","",VLOOKUP(I1176,作業者名!$B$4:$C$100,2,FALSE))</f>
        <v/>
      </c>
      <c r="C1176" s="7" t="str">
        <f>IF(G1176="","",VLOOKUP(J1176,中子データ!$B$4:$H$4500,2,FALSE))</f>
        <v/>
      </c>
      <c r="D1176" s="8" t="str">
        <f>IF(G1176="","",VLOOKUP(J1176,中子データ!$B$4:$H$4500,4,FALSE))</f>
        <v/>
      </c>
      <c r="E1176" s="231" t="str">
        <f t="shared" si="469"/>
        <v/>
      </c>
      <c r="G1176" s="238"/>
      <c r="H1176" s="9"/>
      <c r="I1176" s="9"/>
      <c r="J1176" s="9"/>
      <c r="K1176" s="10"/>
      <c r="L1176" s="10"/>
      <c r="M1176" s="6"/>
      <c r="N1176" s="6">
        <f t="shared" si="475"/>
        <v>0</v>
      </c>
      <c r="O1176" s="250"/>
      <c r="P1176" s="250"/>
      <c r="Q1176" s="250"/>
      <c r="R1176" s="250"/>
      <c r="S1176" s="250"/>
      <c r="T1176" s="250"/>
      <c r="U1176" s="250"/>
      <c r="V1176" s="250"/>
      <c r="W1176" s="250"/>
      <c r="X1176" s="250"/>
      <c r="Y1176" s="250"/>
      <c r="Z1176" s="4"/>
      <c r="AA1176" s="429"/>
      <c r="AB1176" s="457">
        <f t="shared" si="473"/>
        <v>0</v>
      </c>
      <c r="AC1176" s="11"/>
      <c r="AD1176" s="11"/>
      <c r="AE1176" s="11"/>
      <c r="AF1176" s="11"/>
      <c r="AG1176" s="11"/>
      <c r="AH1176" s="11"/>
      <c r="AI1176" s="11"/>
      <c r="AJ1176" s="12"/>
      <c r="AK1176" s="445" t="str">
        <f>IF(G1176="","",VLOOKUP(J1176,中子データ!$B$4:$H$4500,3,FALSE))</f>
        <v/>
      </c>
      <c r="AL1176" s="445" t="str">
        <f>IF(G1176="","",VLOOKUP(J1176,中子データ!$B$4:$H$4500,5,FALSE))</f>
        <v/>
      </c>
      <c r="AM1176" s="445" t="str">
        <f>IF(G1176="","",VLOOKUP(J1176,中子データ!$B$4:$H$4500,6,FALSE))</f>
        <v/>
      </c>
      <c r="AN1176" s="418"/>
      <c r="AO1176" s="419"/>
      <c r="AP1176" s="420"/>
      <c r="AQ1176" s="421"/>
      <c r="AR1176" s="420"/>
      <c r="AS1176" s="436"/>
      <c r="AT1176" s="436"/>
      <c r="AU1176" s="422"/>
      <c r="AV1176" s="11"/>
      <c r="AW1176" s="11"/>
      <c r="AX1176" s="410">
        <f t="shared" si="471"/>
        <v>0</v>
      </c>
      <c r="AY1176" s="411" t="str">
        <f>IF(G1176="","",VLOOKUP(J1176,中子データ!$B$4:$M$5999,10,FALSE))</f>
        <v/>
      </c>
      <c r="AZ1176" s="438" t="str">
        <f>IF(G1176="","",VLOOKUP(J1176,中子データ!$B$4:$M$5999,9,FALSE))</f>
        <v/>
      </c>
      <c r="BA1176" s="412" t="str">
        <f>IF(AQ1176="","",VLOOKUP(AQ1176,作業者名!$B$4:$C$100,2,FALSE))</f>
        <v/>
      </c>
      <c r="BB1176" s="412" t="str">
        <f>IF(AR1176="","",VLOOKUP(AR1176,作業者名!$B$4:$C$100,2,FALSE))</f>
        <v/>
      </c>
      <c r="BC1176" s="412" t="str">
        <f>IF(G1176="","",VLOOKUP(J1176,中子データ!B$4:N$6004,12,FALSE))</f>
        <v/>
      </c>
      <c r="BD1176" s="413" t="str">
        <f>IF(G1176="","",VLOOKUP(J1176,中子データ!$B$4:$P$4500,15,FALSE))</f>
        <v/>
      </c>
    </row>
    <row r="1177" spans="1:56" x14ac:dyDescent="0.15">
      <c r="A1177" s="7" t="str">
        <f>IF(G1177="","",VLOOKUP(H1177,マシン名!$B$4:$C$93,2,FALSE))</f>
        <v/>
      </c>
      <c r="B1177" s="7" t="str">
        <f>IF(G1177="","",VLOOKUP(I1177,作業者名!$B$4:$C$100,2,FALSE))</f>
        <v/>
      </c>
      <c r="C1177" s="7" t="str">
        <f>IF(G1177="","",VLOOKUP(J1177,中子データ!$B$4:$H$4500,2,FALSE))</f>
        <v/>
      </c>
      <c r="D1177" s="8" t="str">
        <f>IF(G1177="","",VLOOKUP(J1177,中子データ!$B$4:$H$4500,4,FALSE))</f>
        <v/>
      </c>
      <c r="E1177" s="231" t="str">
        <f t="shared" si="469"/>
        <v/>
      </c>
      <c r="G1177" s="238"/>
      <c r="H1177" s="9"/>
      <c r="I1177" s="9"/>
      <c r="J1177" s="9"/>
      <c r="K1177" s="10"/>
      <c r="L1177" s="10"/>
      <c r="M1177" s="6"/>
      <c r="N1177" s="6">
        <f t="shared" si="475"/>
        <v>0</v>
      </c>
      <c r="O1177" s="250"/>
      <c r="P1177" s="250"/>
      <c r="Q1177" s="250"/>
      <c r="R1177" s="250"/>
      <c r="S1177" s="250"/>
      <c r="T1177" s="250"/>
      <c r="U1177" s="250"/>
      <c r="V1177" s="250"/>
      <c r="W1177" s="250"/>
      <c r="X1177" s="250"/>
      <c r="Y1177" s="250"/>
      <c r="Z1177" s="4"/>
      <c r="AA1177" s="429"/>
      <c r="AB1177" s="457">
        <f t="shared" si="473"/>
        <v>0</v>
      </c>
      <c r="AC1177" s="11"/>
      <c r="AD1177" s="11"/>
      <c r="AE1177" s="11"/>
      <c r="AF1177" s="11"/>
      <c r="AG1177" s="11"/>
      <c r="AH1177" s="11"/>
      <c r="AI1177" s="11"/>
      <c r="AJ1177" s="12"/>
      <c r="AK1177" s="445" t="str">
        <f>IF(G1177="","",VLOOKUP(J1177,中子データ!$B$4:$H$4500,3,FALSE))</f>
        <v/>
      </c>
      <c r="AL1177" s="445" t="str">
        <f>IF(G1177="","",VLOOKUP(J1177,中子データ!$B$4:$H$4500,5,FALSE))</f>
        <v/>
      </c>
      <c r="AM1177" s="445" t="str">
        <f>IF(G1177="","",VLOOKUP(J1177,中子データ!$B$4:$H$4500,6,FALSE))</f>
        <v/>
      </c>
      <c r="AN1177" s="418"/>
      <c r="AO1177" s="419"/>
      <c r="AP1177" s="420"/>
      <c r="AQ1177" s="421"/>
      <c r="AR1177" s="420"/>
      <c r="AS1177" s="436"/>
      <c r="AT1177" s="436"/>
      <c r="AU1177" s="422"/>
      <c r="AV1177" s="11"/>
      <c r="AW1177" s="11"/>
      <c r="AX1177" s="410">
        <f t="shared" si="471"/>
        <v>0</v>
      </c>
      <c r="AY1177" s="411" t="str">
        <f>IF(G1177="","",VLOOKUP(J1177,中子データ!$B$4:$M$5999,10,FALSE))</f>
        <v/>
      </c>
      <c r="AZ1177" s="438" t="str">
        <f>IF(G1177="","",VLOOKUP(J1177,中子データ!$B$4:$M$5999,9,FALSE))</f>
        <v/>
      </c>
      <c r="BA1177" s="412" t="str">
        <f>IF(AQ1177="","",VLOOKUP(AQ1177,作業者名!$B$4:$C$100,2,FALSE))</f>
        <v/>
      </c>
      <c r="BB1177" s="412" t="str">
        <f>IF(AR1177="","",VLOOKUP(AR1177,作業者名!$B$4:$C$100,2,FALSE))</f>
        <v/>
      </c>
      <c r="BC1177" s="412" t="str">
        <f>IF(G1177="","",VLOOKUP(J1177,中子データ!B$4:N$6004,12,FALSE))</f>
        <v/>
      </c>
      <c r="BD1177" s="413" t="str">
        <f>IF(G1177="","",VLOOKUP(J1177,中子データ!$B$4:$P$4500,15,FALSE))</f>
        <v/>
      </c>
    </row>
    <row r="1178" spans="1:56" x14ac:dyDescent="0.15">
      <c r="A1178" s="7" t="str">
        <f>IF(G1178="","",VLOOKUP(H1178,マシン名!$B$4:$C$93,2,FALSE))</f>
        <v/>
      </c>
      <c r="B1178" s="7" t="str">
        <f>IF(G1178="","",VLOOKUP(I1178,作業者名!$B$4:$C$100,2,FALSE))</f>
        <v/>
      </c>
      <c r="C1178" s="7" t="str">
        <f>IF(G1178="","",VLOOKUP(J1178,中子データ!$B$4:$H$4500,2,FALSE))</f>
        <v/>
      </c>
      <c r="D1178" s="8" t="str">
        <f>IF(G1178="","",VLOOKUP(J1178,中子データ!$B$4:$H$4500,4,FALSE))</f>
        <v/>
      </c>
      <c r="E1178" s="231" t="str">
        <f t="shared" si="469"/>
        <v/>
      </c>
      <c r="G1178" s="238"/>
      <c r="H1178" s="9"/>
      <c r="I1178" s="9"/>
      <c r="J1178" s="9"/>
      <c r="K1178" s="10"/>
      <c r="L1178" s="10"/>
      <c r="M1178" s="6"/>
      <c r="N1178" s="6">
        <f t="shared" ref="N1178:N1202" si="476">L1178-SUM(O1178:Z1178)</f>
        <v>0</v>
      </c>
      <c r="O1178" s="250"/>
      <c r="P1178" s="250"/>
      <c r="Q1178" s="250"/>
      <c r="R1178" s="250"/>
      <c r="S1178" s="250"/>
      <c r="T1178" s="250"/>
      <c r="U1178" s="250"/>
      <c r="V1178" s="250"/>
      <c r="W1178" s="250"/>
      <c r="X1178" s="250"/>
      <c r="Y1178" s="250"/>
      <c r="Z1178" s="4"/>
      <c r="AA1178" s="429"/>
      <c r="AB1178" s="457">
        <f t="shared" si="473"/>
        <v>0</v>
      </c>
      <c r="AC1178" s="11"/>
      <c r="AD1178" s="11"/>
      <c r="AE1178" s="11"/>
      <c r="AF1178" s="11"/>
      <c r="AG1178" s="11"/>
      <c r="AH1178" s="11"/>
      <c r="AI1178" s="11"/>
      <c r="AJ1178" s="12"/>
      <c r="AK1178" s="445" t="str">
        <f>IF(G1178="","",VLOOKUP(J1178,中子データ!$B$4:$H$4500,3,FALSE))</f>
        <v/>
      </c>
      <c r="AL1178" s="445" t="str">
        <f>IF(G1178="","",VLOOKUP(J1178,中子データ!$B$4:$H$4500,5,FALSE))</f>
        <v/>
      </c>
      <c r="AM1178" s="445" t="str">
        <f>IF(G1178="","",VLOOKUP(J1178,中子データ!$B$4:$H$4500,6,FALSE))</f>
        <v/>
      </c>
      <c r="AN1178" s="418"/>
      <c r="AO1178" s="419"/>
      <c r="AP1178" s="420"/>
      <c r="AQ1178" s="421"/>
      <c r="AR1178" s="420"/>
      <c r="AS1178" s="436"/>
      <c r="AT1178" s="436"/>
      <c r="AU1178" s="422"/>
      <c r="AV1178" s="11"/>
      <c r="AW1178" s="11"/>
      <c r="AX1178" s="410">
        <f t="shared" si="471"/>
        <v>0</v>
      </c>
      <c r="AY1178" s="411" t="str">
        <f>IF(G1178="","",VLOOKUP(J1178,中子データ!$B$4:$M$5999,10,FALSE))</f>
        <v/>
      </c>
      <c r="AZ1178" s="438" t="str">
        <f>IF(G1178="","",VLOOKUP(J1178,中子データ!$B$4:$M$5999,9,FALSE))</f>
        <v/>
      </c>
      <c r="BA1178" s="412" t="str">
        <f>IF(AQ1178="","",VLOOKUP(AQ1178,作業者名!$B$4:$C$100,2,FALSE))</f>
        <v/>
      </c>
      <c r="BB1178" s="412" t="str">
        <f>IF(AR1178="","",VLOOKUP(AR1178,作業者名!$B$4:$C$100,2,FALSE))</f>
        <v/>
      </c>
      <c r="BC1178" s="412" t="str">
        <f>IF(G1178="","",VLOOKUP(J1178,中子データ!B$4:N$6004,12,FALSE))</f>
        <v/>
      </c>
      <c r="BD1178" s="413" t="str">
        <f>IF(G1178="","",VLOOKUP(J1178,中子データ!$B$4:$P$4500,15,FALSE))</f>
        <v/>
      </c>
    </row>
    <row r="1179" spans="1:56" x14ac:dyDescent="0.15">
      <c r="A1179" s="7" t="str">
        <f>IF(G1179="","",VLOOKUP(H1179,マシン名!$B$4:$C$93,2,FALSE))</f>
        <v/>
      </c>
      <c r="B1179" s="7" t="str">
        <f>IF(G1179="","",VLOOKUP(I1179,作業者名!$B$4:$C$100,2,FALSE))</f>
        <v/>
      </c>
      <c r="C1179" s="7" t="str">
        <f>IF(G1179="","",VLOOKUP(J1179,中子データ!$B$4:$H$4500,2,FALSE))</f>
        <v/>
      </c>
      <c r="D1179" s="8" t="str">
        <f>IF(G1179="","",VLOOKUP(J1179,中子データ!$B$4:$H$4500,4,FALSE))</f>
        <v/>
      </c>
      <c r="E1179" s="231" t="str">
        <f t="shared" si="469"/>
        <v/>
      </c>
      <c r="G1179" s="238"/>
      <c r="H1179" s="9"/>
      <c r="I1179" s="9"/>
      <c r="J1179" s="9"/>
      <c r="K1179" s="10"/>
      <c r="L1179" s="10"/>
      <c r="M1179" s="6"/>
      <c r="N1179" s="6">
        <f t="shared" si="476"/>
        <v>0</v>
      </c>
      <c r="O1179" s="250"/>
      <c r="P1179" s="250"/>
      <c r="Q1179" s="250"/>
      <c r="R1179" s="250"/>
      <c r="S1179" s="250"/>
      <c r="T1179" s="250"/>
      <c r="U1179" s="250"/>
      <c r="V1179" s="250"/>
      <c r="W1179" s="250"/>
      <c r="X1179" s="250"/>
      <c r="Y1179" s="250"/>
      <c r="Z1179" s="4"/>
      <c r="AA1179" s="429"/>
      <c r="AB1179" s="457">
        <f t="shared" si="473"/>
        <v>0</v>
      </c>
      <c r="AC1179" s="11"/>
      <c r="AD1179" s="11"/>
      <c r="AE1179" s="11"/>
      <c r="AF1179" s="11"/>
      <c r="AG1179" s="11"/>
      <c r="AH1179" s="11"/>
      <c r="AI1179" s="11"/>
      <c r="AJ1179" s="12"/>
      <c r="AK1179" s="445" t="str">
        <f>IF(G1179="","",VLOOKUP(J1179,中子データ!$B$4:$H$4500,3,FALSE))</f>
        <v/>
      </c>
      <c r="AL1179" s="445" t="str">
        <f>IF(G1179="","",VLOOKUP(J1179,中子データ!$B$4:$H$4500,5,FALSE))</f>
        <v/>
      </c>
      <c r="AM1179" s="445" t="str">
        <f>IF(G1179="","",VLOOKUP(J1179,中子データ!$B$4:$H$4500,6,FALSE))</f>
        <v/>
      </c>
      <c r="AN1179" s="418"/>
      <c r="AO1179" s="419"/>
      <c r="AP1179" s="420"/>
      <c r="AQ1179" s="421"/>
      <c r="AR1179" s="420"/>
      <c r="AS1179" s="436"/>
      <c r="AT1179" s="436"/>
      <c r="AU1179" s="422"/>
      <c r="AV1179" s="11"/>
      <c r="AW1179" s="11"/>
      <c r="AX1179" s="410">
        <f t="shared" si="471"/>
        <v>0</v>
      </c>
      <c r="AY1179" s="411" t="str">
        <f>IF(G1179="","",VLOOKUP(J1179,中子データ!$B$4:$M$5999,10,FALSE))</f>
        <v/>
      </c>
      <c r="AZ1179" s="438" t="str">
        <f>IF(G1179="","",VLOOKUP(J1179,中子データ!$B$4:$M$5999,9,FALSE))</f>
        <v/>
      </c>
      <c r="BA1179" s="412" t="str">
        <f>IF(AQ1179="","",VLOOKUP(AQ1179,作業者名!$B$4:$C$100,2,FALSE))</f>
        <v/>
      </c>
      <c r="BB1179" s="412" t="str">
        <f>IF(AR1179="","",VLOOKUP(AR1179,作業者名!$B$4:$C$100,2,FALSE))</f>
        <v/>
      </c>
      <c r="BC1179" s="412" t="str">
        <f>IF(G1179="","",VLOOKUP(J1179,中子データ!B$4:N$6004,12,FALSE))</f>
        <v/>
      </c>
      <c r="BD1179" s="413" t="str">
        <f>IF(G1179="","",VLOOKUP(J1179,中子データ!$B$4:$P$4500,15,FALSE))</f>
        <v/>
      </c>
    </row>
    <row r="1180" spans="1:56" x14ac:dyDescent="0.15">
      <c r="A1180" s="7" t="str">
        <f>IF(G1180="","",VLOOKUP(H1180,マシン名!$B$4:$C$93,2,FALSE))</f>
        <v/>
      </c>
      <c r="B1180" s="7" t="str">
        <f>IF(G1180="","",VLOOKUP(I1180,作業者名!$B$4:$C$100,2,FALSE))</f>
        <v/>
      </c>
      <c r="C1180" s="7" t="str">
        <f>IF(G1180="","",VLOOKUP(J1180,中子データ!$B$4:$H$4500,2,FALSE))</f>
        <v/>
      </c>
      <c r="D1180" s="8" t="str">
        <f>IF(G1180="","",VLOOKUP(J1180,中子データ!$B$4:$H$4500,4,FALSE))</f>
        <v/>
      </c>
      <c r="E1180" s="231" t="str">
        <f>IF(G1180="","",D1180*K1180-AB1180)</f>
        <v/>
      </c>
      <c r="G1180" s="238"/>
      <c r="H1180" s="9"/>
      <c r="I1180" s="9"/>
      <c r="J1180" s="9"/>
      <c r="K1180" s="10"/>
      <c r="L1180" s="10"/>
      <c r="M1180" s="6"/>
      <c r="N1180" s="6">
        <f t="shared" si="476"/>
        <v>0</v>
      </c>
      <c r="O1180" s="250"/>
      <c r="P1180" s="250"/>
      <c r="Q1180" s="250"/>
      <c r="R1180" s="250"/>
      <c r="S1180" s="250"/>
      <c r="T1180" s="250"/>
      <c r="U1180" s="250"/>
      <c r="V1180" s="250"/>
      <c r="W1180" s="250"/>
      <c r="X1180" s="250"/>
      <c r="Y1180" s="250"/>
      <c r="Z1180" s="4"/>
      <c r="AA1180" s="429"/>
      <c r="AB1180" s="457">
        <f t="shared" si="473"/>
        <v>0</v>
      </c>
      <c r="AC1180" s="11"/>
      <c r="AD1180" s="11"/>
      <c r="AE1180" s="11"/>
      <c r="AF1180" s="11"/>
      <c r="AG1180" s="11"/>
      <c r="AH1180" s="11"/>
      <c r="AI1180" s="11"/>
      <c r="AJ1180" s="12"/>
      <c r="AK1180" s="445" t="str">
        <f>IF(G1180="","",VLOOKUP(J1180,中子データ!$B$4:$H$4500,3,FALSE))</f>
        <v/>
      </c>
      <c r="AL1180" s="445" t="str">
        <f>IF(G1180="","",VLOOKUP(J1180,中子データ!$B$4:$H$4500,5,FALSE))</f>
        <v/>
      </c>
      <c r="AM1180" s="445" t="str">
        <f>IF(G1180="","",VLOOKUP(J1180,中子データ!$B$4:$H$4500,6,FALSE))</f>
        <v/>
      </c>
      <c r="AN1180" s="418"/>
      <c r="AO1180" s="419"/>
      <c r="AP1180" s="420"/>
      <c r="AQ1180" s="421"/>
      <c r="AR1180" s="420"/>
      <c r="AS1180" s="436"/>
      <c r="AT1180" s="436"/>
      <c r="AU1180" s="422"/>
      <c r="AV1180" s="11"/>
      <c r="AW1180" s="11"/>
      <c r="AX1180" s="410">
        <f t="shared" si="471"/>
        <v>0</v>
      </c>
      <c r="AY1180" s="411" t="str">
        <f>IF(G1180="","",VLOOKUP(J1180,中子データ!$B$4:$M$5999,10,FALSE))</f>
        <v/>
      </c>
      <c r="AZ1180" s="438" t="str">
        <f>IF(G1180="","",VLOOKUP(J1180,中子データ!$B$4:$M$5999,9,FALSE))</f>
        <v/>
      </c>
      <c r="BA1180" s="412" t="str">
        <f>IF(AQ1180="","",VLOOKUP(AQ1180,作業者名!$B$4:$C$100,2,FALSE))</f>
        <v/>
      </c>
      <c r="BB1180" s="412" t="str">
        <f>IF(AR1180="","",VLOOKUP(AR1180,作業者名!$B$4:$C$100,2,FALSE))</f>
        <v/>
      </c>
      <c r="BC1180" s="412" t="str">
        <f>IF(G1180="","",VLOOKUP(J1180,中子データ!B$4:N$6004,12,FALSE))</f>
        <v/>
      </c>
      <c r="BD1180" s="413" t="str">
        <f>IF(G1180="","",VLOOKUP(J1180,中子データ!$B$4:$P$4500,15,FALSE))</f>
        <v/>
      </c>
    </row>
    <row r="1181" spans="1:56" x14ac:dyDescent="0.15">
      <c r="A1181" s="7" t="str">
        <f>IF(G1181="","",VLOOKUP(H1181,マシン名!$B$4:$C$93,2,FALSE))</f>
        <v/>
      </c>
      <c r="B1181" s="7" t="str">
        <f>IF(G1181="","",VLOOKUP(I1181,作業者名!$B$4:$C$100,2,FALSE))</f>
        <v/>
      </c>
      <c r="C1181" s="7" t="str">
        <f>IF(G1181="","",VLOOKUP(J1181,中子データ!$B$4:$H$4500,2,FALSE))</f>
        <v/>
      </c>
      <c r="D1181" s="8" t="str">
        <f>IF(G1181="","",VLOOKUP(J1181,中子データ!$B$4:$H$4500,4,FALSE))</f>
        <v/>
      </c>
      <c r="E1181" s="231" t="str">
        <f t="shared" si="469"/>
        <v/>
      </c>
      <c r="G1181" s="238"/>
      <c r="H1181" s="9"/>
      <c r="I1181" s="9"/>
      <c r="J1181" s="9"/>
      <c r="K1181" s="10"/>
      <c r="L1181" s="10"/>
      <c r="M1181" s="6"/>
      <c r="N1181" s="6">
        <f t="shared" si="476"/>
        <v>0</v>
      </c>
      <c r="O1181" s="250"/>
      <c r="P1181" s="250"/>
      <c r="Q1181" s="250"/>
      <c r="R1181" s="250"/>
      <c r="S1181" s="250"/>
      <c r="T1181" s="250"/>
      <c r="U1181" s="250"/>
      <c r="V1181" s="250"/>
      <c r="W1181" s="250"/>
      <c r="X1181" s="250"/>
      <c r="Y1181" s="250"/>
      <c r="Z1181" s="4"/>
      <c r="AA1181" s="429"/>
      <c r="AB1181" s="457">
        <f t="shared" si="473"/>
        <v>0</v>
      </c>
      <c r="AC1181" s="11"/>
      <c r="AD1181" s="11"/>
      <c r="AE1181" s="11"/>
      <c r="AF1181" s="11"/>
      <c r="AG1181" s="11"/>
      <c r="AH1181" s="11"/>
      <c r="AI1181" s="11"/>
      <c r="AJ1181" s="12"/>
      <c r="AK1181" s="445" t="str">
        <f>IF(G1181="","",VLOOKUP(J1181,中子データ!$B$4:$H$4500,3,FALSE))</f>
        <v/>
      </c>
      <c r="AL1181" s="445" t="str">
        <f>IF(G1181="","",VLOOKUP(J1181,中子データ!$B$4:$H$4500,5,FALSE))</f>
        <v/>
      </c>
      <c r="AM1181" s="445" t="str">
        <f>IF(G1181="","",VLOOKUP(J1181,中子データ!$B$4:$H$4500,6,FALSE))</f>
        <v/>
      </c>
      <c r="AN1181" s="418"/>
      <c r="AO1181" s="419"/>
      <c r="AP1181" s="420"/>
      <c r="AQ1181" s="421"/>
      <c r="AR1181" s="420"/>
      <c r="AS1181" s="436"/>
      <c r="AT1181" s="436"/>
      <c r="AU1181" s="422"/>
      <c r="AV1181" s="11"/>
      <c r="AW1181" s="11"/>
      <c r="AX1181" s="410">
        <f t="shared" si="471"/>
        <v>0</v>
      </c>
      <c r="AY1181" s="411" t="str">
        <f>IF(G1181="","",VLOOKUP(J1181,中子データ!$B$4:$M$5999,10,FALSE))</f>
        <v/>
      </c>
      <c r="AZ1181" s="438" t="str">
        <f>IF(G1181="","",VLOOKUP(J1181,中子データ!$B$4:$M$5999,9,FALSE))</f>
        <v/>
      </c>
      <c r="BA1181" s="412" t="str">
        <f>IF(AQ1181="","",VLOOKUP(AQ1181,作業者名!$B$4:$C$100,2,FALSE))</f>
        <v/>
      </c>
      <c r="BB1181" s="412" t="str">
        <f>IF(AR1181="","",VLOOKUP(AR1181,作業者名!$B$4:$C$100,2,FALSE))</f>
        <v/>
      </c>
      <c r="BC1181" s="412" t="str">
        <f>IF(G1181="","",VLOOKUP(J1181,中子データ!B$4:N$6004,12,FALSE))</f>
        <v/>
      </c>
      <c r="BD1181" s="413" t="str">
        <f>IF(G1181="","",VLOOKUP(J1181,中子データ!$B$4:$P$4500,15,FALSE))</f>
        <v/>
      </c>
    </row>
    <row r="1182" spans="1:56" x14ac:dyDescent="0.15">
      <c r="A1182" s="7" t="str">
        <f>IF(G1182="","",VLOOKUP(H1182,マシン名!$B$4:$C$93,2,FALSE))</f>
        <v/>
      </c>
      <c r="B1182" s="7" t="str">
        <f>IF(G1182="","",VLOOKUP(I1182,作業者名!$B$4:$C$100,2,FALSE))</f>
        <v/>
      </c>
      <c r="C1182" s="7" t="str">
        <f>IF(G1182="","",VLOOKUP(J1182,中子データ!$B$4:$H$4500,2,FALSE))</f>
        <v/>
      </c>
      <c r="D1182" s="8" t="str">
        <f>IF(G1182="","",VLOOKUP(J1182,中子データ!$B$4:$H$4500,4,FALSE))</f>
        <v/>
      </c>
      <c r="E1182" s="231" t="str">
        <f t="shared" si="469"/>
        <v/>
      </c>
      <c r="G1182" s="238"/>
      <c r="H1182" s="9"/>
      <c r="I1182" s="9"/>
      <c r="J1182" s="9"/>
      <c r="K1182" s="10"/>
      <c r="L1182" s="10"/>
      <c r="M1182" s="6"/>
      <c r="N1182" s="6">
        <f t="shared" si="476"/>
        <v>0</v>
      </c>
      <c r="O1182" s="250"/>
      <c r="P1182" s="250"/>
      <c r="Q1182" s="250"/>
      <c r="R1182" s="250"/>
      <c r="S1182" s="250"/>
      <c r="T1182" s="250"/>
      <c r="U1182" s="250"/>
      <c r="V1182" s="250"/>
      <c r="W1182" s="250"/>
      <c r="X1182" s="250"/>
      <c r="Y1182" s="250"/>
      <c r="Z1182" s="4"/>
      <c r="AA1182" s="429"/>
      <c r="AB1182" s="457">
        <f t="shared" si="473"/>
        <v>0</v>
      </c>
      <c r="AC1182" s="11"/>
      <c r="AD1182" s="11"/>
      <c r="AE1182" s="11"/>
      <c r="AF1182" s="11"/>
      <c r="AG1182" s="11"/>
      <c r="AH1182" s="11"/>
      <c r="AI1182" s="11"/>
      <c r="AJ1182" s="12"/>
      <c r="AK1182" s="445" t="str">
        <f>IF(G1182="","",VLOOKUP(J1182,中子データ!$B$4:$H$4500,3,FALSE))</f>
        <v/>
      </c>
      <c r="AL1182" s="445" t="str">
        <f>IF(G1182="","",VLOOKUP(J1182,中子データ!$B$4:$H$4500,5,FALSE))</f>
        <v/>
      </c>
      <c r="AM1182" s="445" t="str">
        <f>IF(G1182="","",VLOOKUP(J1182,中子データ!$B$4:$H$4500,6,FALSE))</f>
        <v/>
      </c>
      <c r="AN1182" s="418"/>
      <c r="AO1182" s="419"/>
      <c r="AP1182" s="420"/>
      <c r="AQ1182" s="421"/>
      <c r="AR1182" s="420"/>
      <c r="AS1182" s="436"/>
      <c r="AT1182" s="436"/>
      <c r="AU1182" s="422"/>
      <c r="AV1182" s="11"/>
      <c r="AW1182" s="11"/>
      <c r="AX1182" s="410">
        <f t="shared" si="471"/>
        <v>0</v>
      </c>
      <c r="AY1182" s="411" t="str">
        <f>IF(G1182="","",VLOOKUP(J1182,中子データ!$B$4:$M$5999,10,FALSE))</f>
        <v/>
      </c>
      <c r="AZ1182" s="438" t="str">
        <f>IF(G1182="","",VLOOKUP(J1182,中子データ!$B$4:$M$5999,9,FALSE))</f>
        <v/>
      </c>
      <c r="BA1182" s="412" t="str">
        <f>IF(AQ1182="","",VLOOKUP(AQ1182,作業者名!$B$4:$C$100,2,FALSE))</f>
        <v/>
      </c>
      <c r="BB1182" s="412" t="str">
        <f>IF(AR1182="","",VLOOKUP(AR1182,作業者名!$B$4:$C$100,2,FALSE))</f>
        <v/>
      </c>
      <c r="BC1182" s="412" t="str">
        <f>IF(G1182="","",VLOOKUP(J1182,中子データ!B$4:N$6004,12,FALSE))</f>
        <v/>
      </c>
      <c r="BD1182" s="413" t="str">
        <f>IF(G1182="","",VLOOKUP(J1182,中子データ!$B$4:$P$4500,15,FALSE))</f>
        <v/>
      </c>
    </row>
    <row r="1183" spans="1:56" x14ac:dyDescent="0.15">
      <c r="A1183" s="7" t="str">
        <f>IF(G1183="","",VLOOKUP(H1183,マシン名!$B$4:$C$93,2,FALSE))</f>
        <v/>
      </c>
      <c r="B1183" s="7" t="str">
        <f>IF(G1183="","",VLOOKUP(I1183,作業者名!$B$4:$C$100,2,FALSE))</f>
        <v/>
      </c>
      <c r="C1183" s="7" t="str">
        <f>IF(G1183="","",VLOOKUP(J1183,中子データ!$B$4:$H$4500,2,FALSE))</f>
        <v/>
      </c>
      <c r="D1183" s="8" t="str">
        <f>IF(G1183="","",VLOOKUP(J1183,中子データ!$B$4:$H$4500,4,FALSE))</f>
        <v/>
      </c>
      <c r="E1183" s="231" t="str">
        <f t="shared" si="469"/>
        <v/>
      </c>
      <c r="G1183" s="238"/>
      <c r="H1183" s="9"/>
      <c r="I1183" s="9"/>
      <c r="J1183" s="9"/>
      <c r="K1183" s="10"/>
      <c r="L1183" s="10"/>
      <c r="M1183" s="6"/>
      <c r="N1183" s="6">
        <f t="shared" si="476"/>
        <v>0</v>
      </c>
      <c r="O1183" s="250"/>
      <c r="P1183" s="250"/>
      <c r="Q1183" s="250"/>
      <c r="R1183" s="250"/>
      <c r="S1183" s="250"/>
      <c r="T1183" s="250"/>
      <c r="U1183" s="250"/>
      <c r="V1183" s="250"/>
      <c r="W1183" s="250"/>
      <c r="X1183" s="250"/>
      <c r="Y1183" s="250"/>
      <c r="Z1183" s="4"/>
      <c r="AA1183" s="429"/>
      <c r="AB1183" s="457">
        <f t="shared" si="473"/>
        <v>0</v>
      </c>
      <c r="AC1183" s="11"/>
      <c r="AD1183" s="11"/>
      <c r="AE1183" s="11"/>
      <c r="AF1183" s="11"/>
      <c r="AG1183" s="11"/>
      <c r="AH1183" s="11"/>
      <c r="AI1183" s="11"/>
      <c r="AJ1183" s="12"/>
      <c r="AK1183" s="445" t="str">
        <f>IF(G1183="","",VLOOKUP(J1183,中子データ!$B$4:$H$4500,3,FALSE))</f>
        <v/>
      </c>
      <c r="AL1183" s="445" t="str">
        <f>IF(G1183="","",VLOOKUP(J1183,中子データ!$B$4:$H$4500,5,FALSE))</f>
        <v/>
      </c>
      <c r="AM1183" s="445" t="str">
        <f>IF(G1183="","",VLOOKUP(J1183,中子データ!$B$4:$H$4500,6,FALSE))</f>
        <v/>
      </c>
      <c r="AN1183" s="418"/>
      <c r="AO1183" s="419"/>
      <c r="AP1183" s="420"/>
      <c r="AQ1183" s="421"/>
      <c r="AR1183" s="420"/>
      <c r="AS1183" s="436"/>
      <c r="AT1183" s="436"/>
      <c r="AU1183" s="422"/>
      <c r="AV1183" s="11"/>
      <c r="AW1183" s="11"/>
      <c r="AX1183" s="410">
        <f t="shared" si="471"/>
        <v>0</v>
      </c>
      <c r="AY1183" s="411" t="str">
        <f>IF(G1183="","",VLOOKUP(J1183,中子データ!$B$4:$M$5999,10,FALSE))</f>
        <v/>
      </c>
      <c r="AZ1183" s="438" t="str">
        <f>IF(G1183="","",VLOOKUP(J1183,中子データ!$B$4:$M$5999,9,FALSE))</f>
        <v/>
      </c>
      <c r="BA1183" s="412" t="str">
        <f>IF(AQ1183="","",VLOOKUP(AQ1183,作業者名!$B$4:$C$100,2,FALSE))</f>
        <v/>
      </c>
      <c r="BB1183" s="412" t="str">
        <f>IF(AR1183="","",VLOOKUP(AR1183,作業者名!$B$4:$C$100,2,FALSE))</f>
        <v/>
      </c>
      <c r="BC1183" s="412" t="str">
        <f>IF(G1183="","",VLOOKUP(J1183,中子データ!B$4:N$6004,12,FALSE))</f>
        <v/>
      </c>
      <c r="BD1183" s="413" t="str">
        <f>IF(G1183="","",VLOOKUP(J1183,中子データ!$B$4:$P$4500,15,FALSE))</f>
        <v/>
      </c>
    </row>
    <row r="1184" spans="1:56" x14ac:dyDescent="0.15">
      <c r="A1184" s="7" t="str">
        <f>IF(G1184="","",VLOOKUP(H1184,マシン名!$B$4:$C$93,2,FALSE))</f>
        <v/>
      </c>
      <c r="B1184" s="7" t="str">
        <f>IF(G1184="","",VLOOKUP(I1184,作業者名!$B$4:$C$100,2,FALSE))</f>
        <v/>
      </c>
      <c r="C1184" s="7" t="str">
        <f>IF(G1184="","",VLOOKUP(J1184,中子データ!$B$4:$H$4500,2,FALSE))</f>
        <v/>
      </c>
      <c r="D1184" s="8" t="str">
        <f>IF(G1184="","",VLOOKUP(J1184,中子データ!$B$4:$H$4500,4,FALSE))</f>
        <v/>
      </c>
      <c r="E1184" s="231" t="str">
        <f t="shared" ref="E1184:E1247" si="477">IF(G1184="","",D1184*K1184-AB1184)</f>
        <v/>
      </c>
      <c r="G1184" s="238"/>
      <c r="H1184" s="9"/>
      <c r="I1184" s="9"/>
      <c r="J1184" s="9"/>
      <c r="K1184" s="10"/>
      <c r="L1184" s="10"/>
      <c r="M1184" s="6"/>
      <c r="N1184" s="6">
        <f t="shared" si="476"/>
        <v>0</v>
      </c>
      <c r="O1184" s="250"/>
      <c r="P1184" s="250"/>
      <c r="Q1184" s="250"/>
      <c r="R1184" s="250"/>
      <c r="S1184" s="250"/>
      <c r="T1184" s="250"/>
      <c r="U1184" s="250"/>
      <c r="V1184" s="250"/>
      <c r="W1184" s="250"/>
      <c r="X1184" s="250"/>
      <c r="Y1184" s="250"/>
      <c r="Z1184" s="4"/>
      <c r="AA1184" s="429"/>
      <c r="AB1184" s="457">
        <f t="shared" si="473"/>
        <v>0</v>
      </c>
      <c r="AC1184" s="11"/>
      <c r="AD1184" s="11"/>
      <c r="AE1184" s="11"/>
      <c r="AF1184" s="11"/>
      <c r="AG1184" s="11"/>
      <c r="AH1184" s="11"/>
      <c r="AI1184" s="11"/>
      <c r="AJ1184" s="12"/>
      <c r="AK1184" s="445" t="str">
        <f>IF(G1184="","",VLOOKUP(J1184,中子データ!$B$4:$H$4500,3,FALSE))</f>
        <v/>
      </c>
      <c r="AL1184" s="445" t="str">
        <f>IF(G1184="","",VLOOKUP(J1184,中子データ!$B$4:$H$4500,5,FALSE))</f>
        <v/>
      </c>
      <c r="AM1184" s="445" t="str">
        <f>IF(G1184="","",VLOOKUP(J1184,中子データ!$B$4:$H$4500,6,FALSE))</f>
        <v/>
      </c>
      <c r="AN1184" s="418"/>
      <c r="AO1184" s="419"/>
      <c r="AP1184" s="420"/>
      <c r="AQ1184" s="421"/>
      <c r="AR1184" s="420"/>
      <c r="AS1184" s="436"/>
      <c r="AT1184" s="436"/>
      <c r="AU1184" s="422"/>
      <c r="AV1184" s="11"/>
      <c r="AW1184" s="11"/>
      <c r="AX1184" s="410">
        <f t="shared" si="471"/>
        <v>0</v>
      </c>
      <c r="AY1184" s="411" t="str">
        <f>IF(G1184="","",VLOOKUP(J1184,中子データ!$B$4:$M$5999,10,FALSE))</f>
        <v/>
      </c>
      <c r="AZ1184" s="438" t="str">
        <f>IF(G1184="","",VLOOKUP(J1184,中子データ!$B$4:$M$5999,9,FALSE))</f>
        <v/>
      </c>
      <c r="BA1184" s="412" t="str">
        <f>IF(AQ1184="","",VLOOKUP(AQ1184,作業者名!$B$4:$C$100,2,FALSE))</f>
        <v/>
      </c>
      <c r="BB1184" s="412" t="str">
        <f>IF(AR1184="","",VLOOKUP(AR1184,作業者名!$B$4:$C$100,2,FALSE))</f>
        <v/>
      </c>
      <c r="BC1184" s="412" t="str">
        <f>IF(G1184="","",VLOOKUP(J1184,中子データ!B$4:N$6004,12,FALSE))</f>
        <v/>
      </c>
      <c r="BD1184" s="413" t="str">
        <f>IF(G1184="","",VLOOKUP(J1184,中子データ!$B$4:$P$4500,15,FALSE))</f>
        <v/>
      </c>
    </row>
    <row r="1185" spans="1:56" x14ac:dyDescent="0.15">
      <c r="A1185" s="7" t="str">
        <f>IF(G1185="","",VLOOKUP(H1185,マシン名!$B$4:$C$93,2,FALSE))</f>
        <v/>
      </c>
      <c r="B1185" s="7" t="str">
        <f>IF(G1185="","",VLOOKUP(I1185,作業者名!$B$4:$C$100,2,FALSE))</f>
        <v/>
      </c>
      <c r="C1185" s="7" t="str">
        <f>IF(G1185="","",VLOOKUP(J1185,中子データ!$B$4:$H$4500,2,FALSE))</f>
        <v/>
      </c>
      <c r="D1185" s="8" t="str">
        <f>IF(G1185="","",VLOOKUP(J1185,中子データ!$B$4:$H$4500,4,FALSE))</f>
        <v/>
      </c>
      <c r="E1185" s="231" t="str">
        <f t="shared" si="477"/>
        <v/>
      </c>
      <c r="G1185" s="238"/>
      <c r="H1185" s="9"/>
      <c r="I1185" s="9"/>
      <c r="J1185" s="9"/>
      <c r="K1185" s="10"/>
      <c r="L1185" s="10"/>
      <c r="M1185" s="6"/>
      <c r="N1185" s="6">
        <f t="shared" si="476"/>
        <v>0</v>
      </c>
      <c r="O1185" s="250"/>
      <c r="P1185" s="250"/>
      <c r="Q1185" s="250"/>
      <c r="R1185" s="250"/>
      <c r="S1185" s="250"/>
      <c r="T1185" s="250"/>
      <c r="U1185" s="250"/>
      <c r="V1185" s="250"/>
      <c r="W1185" s="250"/>
      <c r="X1185" s="250"/>
      <c r="Y1185" s="250"/>
      <c r="Z1185" s="4"/>
      <c r="AA1185" s="429"/>
      <c r="AB1185" s="457">
        <f t="shared" si="473"/>
        <v>0</v>
      </c>
      <c r="AC1185" s="11"/>
      <c r="AD1185" s="11"/>
      <c r="AE1185" s="11"/>
      <c r="AF1185" s="11"/>
      <c r="AG1185" s="11"/>
      <c r="AH1185" s="11"/>
      <c r="AI1185" s="11"/>
      <c r="AJ1185" s="12"/>
      <c r="AK1185" s="445" t="str">
        <f>IF(G1185="","",VLOOKUP(J1185,中子データ!$B$4:$H$4500,3,FALSE))</f>
        <v/>
      </c>
      <c r="AL1185" s="445" t="str">
        <f>IF(G1185="","",VLOOKUP(J1185,中子データ!$B$4:$H$4500,5,FALSE))</f>
        <v/>
      </c>
      <c r="AM1185" s="445" t="str">
        <f>IF(G1185="","",VLOOKUP(J1185,中子データ!$B$4:$H$4500,6,FALSE))</f>
        <v/>
      </c>
      <c r="AN1185" s="418"/>
      <c r="AO1185" s="419"/>
      <c r="AP1185" s="420"/>
      <c r="AQ1185" s="421"/>
      <c r="AR1185" s="420"/>
      <c r="AS1185" s="436"/>
      <c r="AT1185" s="436"/>
      <c r="AU1185" s="422"/>
      <c r="AV1185" s="11"/>
      <c r="AW1185" s="11"/>
      <c r="AX1185" s="410">
        <f t="shared" si="471"/>
        <v>0</v>
      </c>
      <c r="AY1185" s="411" t="str">
        <f>IF(G1185="","",VLOOKUP(J1185,中子データ!$B$4:$M$5999,10,FALSE))</f>
        <v/>
      </c>
      <c r="AZ1185" s="438" t="str">
        <f>IF(G1185="","",VLOOKUP(J1185,中子データ!$B$4:$M$5999,9,FALSE))</f>
        <v/>
      </c>
      <c r="BA1185" s="412" t="str">
        <f>IF(AQ1185="","",VLOOKUP(AQ1185,作業者名!$B$4:$C$100,2,FALSE))</f>
        <v/>
      </c>
      <c r="BB1185" s="412" t="str">
        <f>IF(AR1185="","",VLOOKUP(AR1185,作業者名!$B$4:$C$100,2,FALSE))</f>
        <v/>
      </c>
      <c r="BC1185" s="412" t="str">
        <f>IF(G1185="","",VLOOKUP(J1185,中子データ!B$4:N$6004,12,FALSE))</f>
        <v/>
      </c>
      <c r="BD1185" s="413" t="str">
        <f>IF(G1185="","",VLOOKUP(J1185,中子データ!$B$4:$P$4500,15,FALSE))</f>
        <v/>
      </c>
    </row>
    <row r="1186" spans="1:56" x14ac:dyDescent="0.15">
      <c r="A1186" s="7" t="str">
        <f>IF(G1186="","",VLOOKUP(H1186,マシン名!$B$4:$C$93,2,FALSE))</f>
        <v/>
      </c>
      <c r="B1186" s="7" t="str">
        <f>IF(G1186="","",VLOOKUP(I1186,作業者名!$B$4:$C$100,2,FALSE))</f>
        <v/>
      </c>
      <c r="C1186" s="7" t="str">
        <f>IF(G1186="","",VLOOKUP(J1186,中子データ!$B$4:$H$4500,2,FALSE))</f>
        <v/>
      </c>
      <c r="D1186" s="8" t="str">
        <f>IF(G1186="","",VLOOKUP(J1186,中子データ!$B$4:$H$4500,4,FALSE))</f>
        <v/>
      </c>
      <c r="E1186" s="231" t="str">
        <f t="shared" si="477"/>
        <v/>
      </c>
      <c r="G1186" s="238"/>
      <c r="H1186" s="9"/>
      <c r="I1186" s="9"/>
      <c r="J1186" s="9"/>
      <c r="K1186" s="10"/>
      <c r="L1186" s="10"/>
      <c r="M1186" s="6"/>
      <c r="N1186" s="6">
        <f t="shared" si="476"/>
        <v>0</v>
      </c>
      <c r="O1186" s="250"/>
      <c r="P1186" s="250"/>
      <c r="Q1186" s="250"/>
      <c r="R1186" s="250"/>
      <c r="S1186" s="250"/>
      <c r="T1186" s="250"/>
      <c r="U1186" s="250"/>
      <c r="V1186" s="250"/>
      <c r="W1186" s="250"/>
      <c r="X1186" s="250"/>
      <c r="Y1186" s="250"/>
      <c r="Z1186" s="4"/>
      <c r="AA1186" s="429"/>
      <c r="AB1186" s="457">
        <f t="shared" si="473"/>
        <v>0</v>
      </c>
      <c r="AC1186" s="11"/>
      <c r="AD1186" s="11"/>
      <c r="AE1186" s="11"/>
      <c r="AF1186" s="11"/>
      <c r="AG1186" s="11"/>
      <c r="AH1186" s="11"/>
      <c r="AI1186" s="11"/>
      <c r="AJ1186" s="12"/>
      <c r="AK1186" s="445" t="str">
        <f>IF(G1186="","",VLOOKUP(J1186,中子データ!$B$4:$H$4500,3,FALSE))</f>
        <v/>
      </c>
      <c r="AL1186" s="445" t="str">
        <f>IF(G1186="","",VLOOKUP(J1186,中子データ!$B$4:$H$4500,5,FALSE))</f>
        <v/>
      </c>
      <c r="AM1186" s="445" t="str">
        <f>IF(G1186="","",VLOOKUP(J1186,中子データ!$B$4:$H$4500,6,FALSE))</f>
        <v/>
      </c>
      <c r="AN1186" s="418"/>
      <c r="AO1186" s="419"/>
      <c r="AP1186" s="420"/>
      <c r="AQ1186" s="421"/>
      <c r="AR1186" s="420"/>
      <c r="AS1186" s="436"/>
      <c r="AT1186" s="436"/>
      <c r="AU1186" s="422"/>
      <c r="AV1186" s="11"/>
      <c r="AW1186" s="11"/>
      <c r="AX1186" s="410">
        <f t="shared" si="471"/>
        <v>0</v>
      </c>
      <c r="AY1186" s="411" t="str">
        <f>IF(G1186="","",VLOOKUP(J1186,中子データ!$B$4:$M$5999,10,FALSE))</f>
        <v/>
      </c>
      <c r="AZ1186" s="438" t="str">
        <f>IF(G1186="","",VLOOKUP(J1186,中子データ!$B$4:$M$5999,9,FALSE))</f>
        <v/>
      </c>
      <c r="BA1186" s="412" t="str">
        <f>IF(AQ1186="","",VLOOKUP(AQ1186,作業者名!$B$4:$C$100,2,FALSE))</f>
        <v/>
      </c>
      <c r="BB1186" s="412" t="str">
        <f>IF(AR1186="","",VLOOKUP(AR1186,作業者名!$B$4:$C$100,2,FALSE))</f>
        <v/>
      </c>
      <c r="BC1186" s="412" t="str">
        <f>IF(G1186="","",VLOOKUP(J1186,中子データ!B$4:N$6004,12,FALSE))</f>
        <v/>
      </c>
      <c r="BD1186" s="413" t="str">
        <f>IF(G1186="","",VLOOKUP(J1186,中子データ!$B$4:$P$4500,15,FALSE))</f>
        <v/>
      </c>
    </row>
    <row r="1187" spans="1:56" x14ac:dyDescent="0.15">
      <c r="A1187" s="7" t="str">
        <f>IF(G1187="","",VLOOKUP(H1187,マシン名!$B$4:$C$93,2,FALSE))</f>
        <v/>
      </c>
      <c r="B1187" s="7" t="str">
        <f>IF(G1187="","",VLOOKUP(I1187,作業者名!$B$4:$C$100,2,FALSE))</f>
        <v/>
      </c>
      <c r="C1187" s="7" t="str">
        <f>IF(G1187="","",VLOOKUP(J1187,中子データ!$B$4:$H$4500,2,FALSE))</f>
        <v/>
      </c>
      <c r="D1187" s="8" t="str">
        <f>IF(G1187="","",VLOOKUP(J1187,中子データ!$B$4:$H$4500,4,FALSE))</f>
        <v/>
      </c>
      <c r="E1187" s="231" t="str">
        <f t="shared" si="477"/>
        <v/>
      </c>
      <c r="G1187" s="238"/>
      <c r="H1187" s="9"/>
      <c r="I1187" s="9"/>
      <c r="J1187" s="9"/>
      <c r="K1187" s="10"/>
      <c r="L1187" s="10"/>
      <c r="M1187" s="6"/>
      <c r="N1187" s="6">
        <f t="shared" si="476"/>
        <v>0</v>
      </c>
      <c r="O1187" s="250"/>
      <c r="P1187" s="250"/>
      <c r="Q1187" s="250"/>
      <c r="R1187" s="250"/>
      <c r="S1187" s="250"/>
      <c r="T1187" s="250"/>
      <c r="U1187" s="250"/>
      <c r="V1187" s="250"/>
      <c r="W1187" s="250"/>
      <c r="X1187" s="250"/>
      <c r="Y1187" s="250"/>
      <c r="Z1187" s="4"/>
      <c r="AA1187" s="429"/>
      <c r="AB1187" s="457">
        <f t="shared" si="473"/>
        <v>0</v>
      </c>
      <c r="AC1187" s="11"/>
      <c r="AD1187" s="11"/>
      <c r="AE1187" s="11"/>
      <c r="AF1187" s="11"/>
      <c r="AG1187" s="11"/>
      <c r="AH1187" s="11"/>
      <c r="AI1187" s="11"/>
      <c r="AJ1187" s="12"/>
      <c r="AK1187" s="445" t="str">
        <f>IF(G1187="","",VLOOKUP(J1187,中子データ!$B$4:$H$4500,3,FALSE))</f>
        <v/>
      </c>
      <c r="AL1187" s="445" t="str">
        <f>IF(G1187="","",VLOOKUP(J1187,中子データ!$B$4:$H$4500,5,FALSE))</f>
        <v/>
      </c>
      <c r="AM1187" s="445" t="str">
        <f>IF(G1187="","",VLOOKUP(J1187,中子データ!$B$4:$H$4500,6,FALSE))</f>
        <v/>
      </c>
      <c r="AN1187" s="418"/>
      <c r="AO1187" s="419"/>
      <c r="AP1187" s="420"/>
      <c r="AQ1187" s="421"/>
      <c r="AR1187" s="420"/>
      <c r="AS1187" s="436"/>
      <c r="AT1187" s="436"/>
      <c r="AU1187" s="422"/>
      <c r="AV1187" s="11"/>
      <c r="AW1187" s="11"/>
      <c r="AX1187" s="410">
        <f t="shared" si="471"/>
        <v>0</v>
      </c>
      <c r="AY1187" s="411" t="str">
        <f>IF(G1187="","",VLOOKUP(J1187,中子データ!$B$4:$M$5999,10,FALSE))</f>
        <v/>
      </c>
      <c r="AZ1187" s="438" t="str">
        <f>IF(G1187="","",VLOOKUP(J1187,中子データ!$B$4:$M$5999,9,FALSE))</f>
        <v/>
      </c>
      <c r="BA1187" s="412" t="str">
        <f>IF(AQ1187="","",VLOOKUP(AQ1187,作業者名!$B$4:$C$100,2,FALSE))</f>
        <v/>
      </c>
      <c r="BB1187" s="412" t="str">
        <f>IF(AR1187="","",VLOOKUP(AR1187,作業者名!$B$4:$C$100,2,FALSE))</f>
        <v/>
      </c>
      <c r="BC1187" s="412" t="str">
        <f>IF(G1187="","",VLOOKUP(J1187,中子データ!B$4:N$6004,12,FALSE))</f>
        <v/>
      </c>
      <c r="BD1187" s="413" t="str">
        <f>IF(G1187="","",VLOOKUP(J1187,中子データ!$B$4:$P$4500,15,FALSE))</f>
        <v/>
      </c>
    </row>
    <row r="1188" spans="1:56" x14ac:dyDescent="0.15">
      <c r="A1188" s="7" t="str">
        <f>IF(G1188="","",VLOOKUP(H1188,マシン名!$B$4:$C$93,2,FALSE))</f>
        <v/>
      </c>
      <c r="B1188" s="7" t="str">
        <f>IF(G1188="","",VLOOKUP(I1188,作業者名!$B$4:$C$100,2,FALSE))</f>
        <v/>
      </c>
      <c r="C1188" s="7" t="str">
        <f>IF(G1188="","",VLOOKUP(J1188,中子データ!$B$4:$H$4500,2,FALSE))</f>
        <v/>
      </c>
      <c r="D1188" s="8" t="str">
        <f>IF(G1188="","",VLOOKUP(J1188,中子データ!$B$4:$H$4500,4,FALSE))</f>
        <v/>
      </c>
      <c r="E1188" s="231" t="str">
        <f t="shared" si="477"/>
        <v/>
      </c>
      <c r="G1188" s="238"/>
      <c r="H1188" s="9"/>
      <c r="I1188" s="9"/>
      <c r="J1188" s="9"/>
      <c r="K1188" s="10"/>
      <c r="L1188" s="10"/>
      <c r="M1188" s="6"/>
      <c r="N1188" s="6">
        <f t="shared" si="476"/>
        <v>0</v>
      </c>
      <c r="O1188" s="250"/>
      <c r="P1188" s="250"/>
      <c r="Q1188" s="250"/>
      <c r="R1188" s="250"/>
      <c r="S1188" s="250"/>
      <c r="T1188" s="250"/>
      <c r="U1188" s="250"/>
      <c r="V1188" s="250"/>
      <c r="W1188" s="250"/>
      <c r="X1188" s="250"/>
      <c r="Y1188" s="250"/>
      <c r="Z1188" s="4"/>
      <c r="AA1188" s="429"/>
      <c r="AB1188" s="457">
        <f t="shared" si="473"/>
        <v>0</v>
      </c>
      <c r="AC1188" s="11"/>
      <c r="AD1188" s="11"/>
      <c r="AE1188" s="11"/>
      <c r="AF1188" s="11"/>
      <c r="AG1188" s="11"/>
      <c r="AH1188" s="11"/>
      <c r="AI1188" s="11"/>
      <c r="AJ1188" s="12"/>
      <c r="AK1188" s="445" t="str">
        <f>IF(G1188="","",VLOOKUP(J1188,中子データ!$B$4:$H$4500,3,FALSE))</f>
        <v/>
      </c>
      <c r="AL1188" s="445" t="str">
        <f>IF(G1188="","",VLOOKUP(J1188,中子データ!$B$4:$H$4500,5,FALSE))</f>
        <v/>
      </c>
      <c r="AM1188" s="445" t="str">
        <f>IF(G1188="","",VLOOKUP(J1188,中子データ!$B$4:$H$4500,6,FALSE))</f>
        <v/>
      </c>
      <c r="AN1188" s="418"/>
      <c r="AO1188" s="419"/>
      <c r="AP1188" s="420"/>
      <c r="AQ1188" s="421"/>
      <c r="AR1188" s="420"/>
      <c r="AS1188" s="436"/>
      <c r="AT1188" s="436"/>
      <c r="AU1188" s="422"/>
      <c r="AV1188" s="11"/>
      <c r="AW1188" s="11"/>
      <c r="AX1188" s="410">
        <f t="shared" si="471"/>
        <v>0</v>
      </c>
      <c r="AY1188" s="411" t="str">
        <f>IF(G1188="","",VLOOKUP(J1188,中子データ!$B$4:$M$5999,10,FALSE))</f>
        <v/>
      </c>
      <c r="AZ1188" s="438" t="str">
        <f>IF(G1188="","",VLOOKUP(J1188,中子データ!$B$4:$M$5999,9,FALSE))</f>
        <v/>
      </c>
      <c r="BA1188" s="412" t="str">
        <f>IF(AQ1188="","",VLOOKUP(AQ1188,作業者名!$B$4:$C$100,2,FALSE))</f>
        <v/>
      </c>
      <c r="BB1188" s="412" t="str">
        <f>IF(AR1188="","",VLOOKUP(AR1188,作業者名!$B$4:$C$100,2,FALSE))</f>
        <v/>
      </c>
      <c r="BC1188" s="412" t="str">
        <f>IF(G1188="","",VLOOKUP(J1188,中子データ!B$4:N$6004,12,FALSE))</f>
        <v/>
      </c>
      <c r="BD1188" s="413" t="str">
        <f>IF(G1188="","",VLOOKUP(J1188,中子データ!$B$4:$P$4500,15,FALSE))</f>
        <v/>
      </c>
    </row>
    <row r="1189" spans="1:56" x14ac:dyDescent="0.15">
      <c r="A1189" s="7" t="str">
        <f>IF(G1189="","",VLOOKUP(H1189,マシン名!$B$4:$C$93,2,FALSE))</f>
        <v/>
      </c>
      <c r="B1189" s="7" t="str">
        <f>IF(G1189="","",VLOOKUP(I1189,作業者名!$B$4:$C$100,2,FALSE))</f>
        <v/>
      </c>
      <c r="C1189" s="7" t="str">
        <f>IF(G1189="","",VLOOKUP(J1189,中子データ!$B$4:$H$4500,2,FALSE))</f>
        <v/>
      </c>
      <c r="D1189" s="8" t="str">
        <f>IF(G1189="","",VLOOKUP(J1189,中子データ!$B$4:$H$4500,4,FALSE))</f>
        <v/>
      </c>
      <c r="E1189" s="231" t="str">
        <f t="shared" si="477"/>
        <v/>
      </c>
      <c r="G1189" s="238"/>
      <c r="H1189" s="9"/>
      <c r="I1189" s="9"/>
      <c r="J1189" s="9"/>
      <c r="K1189" s="10"/>
      <c r="L1189" s="10"/>
      <c r="M1189" s="6"/>
      <c r="N1189" s="6">
        <f t="shared" si="476"/>
        <v>0</v>
      </c>
      <c r="O1189" s="250"/>
      <c r="P1189" s="250"/>
      <c r="Q1189" s="250"/>
      <c r="R1189" s="250"/>
      <c r="S1189" s="250"/>
      <c r="T1189" s="250"/>
      <c r="U1189" s="250"/>
      <c r="V1189" s="250"/>
      <c r="W1189" s="250"/>
      <c r="X1189" s="250"/>
      <c r="Y1189" s="250"/>
      <c r="Z1189" s="4"/>
      <c r="AA1189" s="429"/>
      <c r="AB1189" s="457">
        <f t="shared" si="473"/>
        <v>0</v>
      </c>
      <c r="AC1189" s="11"/>
      <c r="AD1189" s="11"/>
      <c r="AE1189" s="11"/>
      <c r="AF1189" s="11"/>
      <c r="AG1189" s="11"/>
      <c r="AH1189" s="11"/>
      <c r="AI1189" s="11"/>
      <c r="AJ1189" s="12"/>
      <c r="AK1189" s="445" t="str">
        <f>IF(G1189="","",VLOOKUP(J1189,中子データ!$B$4:$H$4500,3,FALSE))</f>
        <v/>
      </c>
      <c r="AL1189" s="445" t="str">
        <f>IF(G1189="","",VLOOKUP(J1189,中子データ!$B$4:$H$4500,5,FALSE))</f>
        <v/>
      </c>
      <c r="AM1189" s="445" t="str">
        <f>IF(G1189="","",VLOOKUP(J1189,中子データ!$B$4:$H$4500,6,FALSE))</f>
        <v/>
      </c>
      <c r="AN1189" s="418"/>
      <c r="AO1189" s="419"/>
      <c r="AP1189" s="420"/>
      <c r="AQ1189" s="421"/>
      <c r="AR1189" s="420"/>
      <c r="AS1189" s="436"/>
      <c r="AT1189" s="436"/>
      <c r="AU1189" s="422"/>
      <c r="AV1189" s="11"/>
      <c r="AW1189" s="11"/>
      <c r="AX1189" s="410">
        <f t="shared" si="471"/>
        <v>0</v>
      </c>
      <c r="AY1189" s="411" t="str">
        <f>IF(G1189="","",VLOOKUP(J1189,中子データ!$B$4:$M$5999,10,FALSE))</f>
        <v/>
      </c>
      <c r="AZ1189" s="438" t="str">
        <f>IF(G1189="","",VLOOKUP(J1189,中子データ!$B$4:$M$5999,9,FALSE))</f>
        <v/>
      </c>
      <c r="BA1189" s="412" t="str">
        <f>IF(AQ1189="","",VLOOKUP(AQ1189,作業者名!$B$4:$C$100,2,FALSE))</f>
        <v/>
      </c>
      <c r="BB1189" s="412" t="str">
        <f>IF(AR1189="","",VLOOKUP(AR1189,作業者名!$B$4:$C$100,2,FALSE))</f>
        <v/>
      </c>
      <c r="BC1189" s="412" t="str">
        <f>IF(G1189="","",VLOOKUP(J1189,中子データ!B$4:N$6004,12,FALSE))</f>
        <v/>
      </c>
      <c r="BD1189" s="413" t="str">
        <f>IF(G1189="","",VLOOKUP(J1189,中子データ!$B$4:$P$4500,15,FALSE))</f>
        <v/>
      </c>
    </row>
    <row r="1190" spans="1:56" x14ac:dyDescent="0.15">
      <c r="A1190" s="7" t="str">
        <f>IF(G1190="","",VLOOKUP(H1190,マシン名!$B$4:$C$93,2,FALSE))</f>
        <v/>
      </c>
      <c r="B1190" s="7" t="str">
        <f>IF(G1190="","",VLOOKUP(I1190,作業者名!$B$4:$C$100,2,FALSE))</f>
        <v/>
      </c>
      <c r="C1190" s="7" t="str">
        <f>IF(G1190="","",VLOOKUP(J1190,中子データ!$B$4:$H$4500,2,FALSE))</f>
        <v/>
      </c>
      <c r="D1190" s="8" t="str">
        <f>IF(G1190="","",VLOOKUP(J1190,中子データ!$B$4:$H$4500,4,FALSE))</f>
        <v/>
      </c>
      <c r="E1190" s="231" t="str">
        <f t="shared" si="477"/>
        <v/>
      </c>
      <c r="G1190" s="238"/>
      <c r="H1190" s="9"/>
      <c r="I1190" s="9"/>
      <c r="J1190" s="9"/>
      <c r="K1190" s="10"/>
      <c r="L1190" s="10"/>
      <c r="M1190" s="6"/>
      <c r="N1190" s="6">
        <f t="shared" si="476"/>
        <v>0</v>
      </c>
      <c r="O1190" s="250"/>
      <c r="P1190" s="250"/>
      <c r="Q1190" s="250"/>
      <c r="R1190" s="250"/>
      <c r="S1190" s="250"/>
      <c r="T1190" s="250"/>
      <c r="U1190" s="250"/>
      <c r="V1190" s="250"/>
      <c r="W1190" s="250"/>
      <c r="X1190" s="250"/>
      <c r="Y1190" s="250"/>
      <c r="Z1190" s="4"/>
      <c r="AA1190" s="429"/>
      <c r="AB1190" s="457">
        <f t="shared" si="473"/>
        <v>0</v>
      </c>
      <c r="AC1190" s="11"/>
      <c r="AD1190" s="11"/>
      <c r="AE1190" s="11"/>
      <c r="AF1190" s="11"/>
      <c r="AG1190" s="11"/>
      <c r="AH1190" s="11"/>
      <c r="AI1190" s="11"/>
      <c r="AJ1190" s="12"/>
      <c r="AK1190" s="445" t="str">
        <f>IF(G1190="","",VLOOKUP(J1190,中子データ!$B$4:$H$4500,3,FALSE))</f>
        <v/>
      </c>
      <c r="AL1190" s="445" t="str">
        <f>IF(G1190="","",VLOOKUP(J1190,中子データ!$B$4:$H$4500,5,FALSE))</f>
        <v/>
      </c>
      <c r="AM1190" s="445" t="str">
        <f>IF(G1190="","",VLOOKUP(J1190,中子データ!$B$4:$H$4500,6,FALSE))</f>
        <v/>
      </c>
      <c r="AN1190" s="418"/>
      <c r="AO1190" s="419"/>
      <c r="AP1190" s="420"/>
      <c r="AQ1190" s="421"/>
      <c r="AR1190" s="420"/>
      <c r="AS1190" s="436"/>
      <c r="AT1190" s="436"/>
      <c r="AU1190" s="422"/>
      <c r="AV1190" s="11"/>
      <c r="AW1190" s="11"/>
      <c r="AX1190" s="410">
        <f t="shared" si="471"/>
        <v>0</v>
      </c>
      <c r="AY1190" s="411" t="str">
        <f>IF(G1190="","",VLOOKUP(J1190,中子データ!$B$4:$M$5999,10,FALSE))</f>
        <v/>
      </c>
      <c r="AZ1190" s="438" t="str">
        <f>IF(G1190="","",VLOOKUP(J1190,中子データ!$B$4:$M$5999,9,FALSE))</f>
        <v/>
      </c>
      <c r="BA1190" s="412" t="str">
        <f>IF(AQ1190="","",VLOOKUP(AQ1190,作業者名!$B$4:$C$100,2,FALSE))</f>
        <v/>
      </c>
      <c r="BB1190" s="412" t="str">
        <f>IF(AR1190="","",VLOOKUP(AR1190,作業者名!$B$4:$C$100,2,FALSE))</f>
        <v/>
      </c>
      <c r="BC1190" s="412" t="str">
        <f>IF(G1190="","",VLOOKUP(J1190,中子データ!B$4:N$6004,12,FALSE))</f>
        <v/>
      </c>
      <c r="BD1190" s="413" t="str">
        <f>IF(G1190="","",VLOOKUP(J1190,中子データ!$B$4:$P$4500,15,FALSE))</f>
        <v/>
      </c>
    </row>
    <row r="1191" spans="1:56" x14ac:dyDescent="0.15">
      <c r="A1191" s="7" t="str">
        <f>IF(G1191="","",VLOOKUP(H1191,マシン名!$B$4:$C$93,2,FALSE))</f>
        <v/>
      </c>
      <c r="B1191" s="7" t="str">
        <f>IF(G1191="","",VLOOKUP(I1191,作業者名!$B$4:$C$100,2,FALSE))</f>
        <v/>
      </c>
      <c r="C1191" s="7" t="str">
        <f>IF(G1191="","",VLOOKUP(J1191,中子データ!$B$4:$H$4500,2,FALSE))</f>
        <v/>
      </c>
      <c r="D1191" s="8" t="str">
        <f>IF(G1191="","",VLOOKUP(J1191,中子データ!$B$4:$H$4500,4,FALSE))</f>
        <v/>
      </c>
      <c r="E1191" s="231" t="str">
        <f t="shared" si="477"/>
        <v/>
      </c>
      <c r="G1191" s="238"/>
      <c r="H1191" s="9"/>
      <c r="I1191" s="9"/>
      <c r="J1191" s="9"/>
      <c r="K1191" s="10"/>
      <c r="L1191" s="10"/>
      <c r="M1191" s="6"/>
      <c r="N1191" s="6">
        <f t="shared" si="476"/>
        <v>0</v>
      </c>
      <c r="O1191" s="250"/>
      <c r="P1191" s="250"/>
      <c r="Q1191" s="250"/>
      <c r="R1191" s="250"/>
      <c r="S1191" s="250"/>
      <c r="T1191" s="250"/>
      <c r="U1191" s="250"/>
      <c r="V1191" s="250"/>
      <c r="W1191" s="250"/>
      <c r="X1191" s="250"/>
      <c r="Y1191" s="250"/>
      <c r="Z1191" s="4"/>
      <c r="AA1191" s="429"/>
      <c r="AB1191" s="457">
        <f t="shared" si="473"/>
        <v>0</v>
      </c>
      <c r="AC1191" s="11"/>
      <c r="AD1191" s="11"/>
      <c r="AE1191" s="11"/>
      <c r="AF1191" s="11"/>
      <c r="AG1191" s="11"/>
      <c r="AH1191" s="11"/>
      <c r="AI1191" s="11"/>
      <c r="AJ1191" s="12"/>
      <c r="AK1191" s="445" t="str">
        <f>IF(G1191="","",VLOOKUP(J1191,中子データ!$B$4:$H$4500,3,FALSE))</f>
        <v/>
      </c>
      <c r="AL1191" s="445" t="str">
        <f>IF(G1191="","",VLOOKUP(J1191,中子データ!$B$4:$H$4500,5,FALSE))</f>
        <v/>
      </c>
      <c r="AM1191" s="445" t="str">
        <f>IF(G1191="","",VLOOKUP(J1191,中子データ!$B$4:$H$4500,6,FALSE))</f>
        <v/>
      </c>
      <c r="AN1191" s="418"/>
      <c r="AO1191" s="419"/>
      <c r="AP1191" s="420"/>
      <c r="AQ1191" s="421"/>
      <c r="AR1191" s="420"/>
      <c r="AS1191" s="436"/>
      <c r="AT1191" s="436"/>
      <c r="AU1191" s="422"/>
      <c r="AV1191" s="11"/>
      <c r="AW1191" s="11"/>
      <c r="AX1191" s="410">
        <f t="shared" si="471"/>
        <v>0</v>
      </c>
      <c r="AY1191" s="411" t="str">
        <f>IF(G1191="","",VLOOKUP(J1191,中子データ!$B$4:$M$5999,10,FALSE))</f>
        <v/>
      </c>
      <c r="AZ1191" s="438" t="str">
        <f>IF(G1191="","",VLOOKUP(J1191,中子データ!$B$4:$M$5999,9,FALSE))</f>
        <v/>
      </c>
      <c r="BA1191" s="412" t="str">
        <f>IF(AQ1191="","",VLOOKUP(AQ1191,作業者名!$B$4:$C$100,2,FALSE))</f>
        <v/>
      </c>
      <c r="BB1191" s="412" t="str">
        <f>IF(AR1191="","",VLOOKUP(AR1191,作業者名!$B$4:$C$100,2,FALSE))</f>
        <v/>
      </c>
      <c r="BC1191" s="412" t="str">
        <f>IF(G1191="","",VLOOKUP(J1191,中子データ!B$4:N$6004,12,FALSE))</f>
        <v/>
      </c>
      <c r="BD1191" s="413" t="str">
        <f>IF(G1191="","",VLOOKUP(J1191,中子データ!$B$4:$P$4500,15,FALSE))</f>
        <v/>
      </c>
    </row>
    <row r="1192" spans="1:56" x14ac:dyDescent="0.15">
      <c r="A1192" s="7" t="str">
        <f>IF(G1192="","",VLOOKUP(H1192,マシン名!$B$4:$C$93,2,FALSE))</f>
        <v/>
      </c>
      <c r="B1192" s="7" t="str">
        <f>IF(G1192="","",VLOOKUP(I1192,作業者名!$B$4:$C$100,2,FALSE))</f>
        <v/>
      </c>
      <c r="C1192" s="7" t="str">
        <f>IF(G1192="","",VLOOKUP(J1192,中子データ!$B$4:$H$4500,2,FALSE))</f>
        <v/>
      </c>
      <c r="D1192" s="8" t="str">
        <f>IF(G1192="","",VLOOKUP(J1192,中子データ!$B$4:$H$4500,4,FALSE))</f>
        <v/>
      </c>
      <c r="E1192" s="231" t="str">
        <f t="shared" si="477"/>
        <v/>
      </c>
      <c r="G1192" s="238"/>
      <c r="H1192" s="9"/>
      <c r="I1192" s="9"/>
      <c r="J1192" s="9"/>
      <c r="K1192" s="10"/>
      <c r="L1192" s="10"/>
      <c r="M1192" s="6"/>
      <c r="N1192" s="6">
        <f t="shared" si="476"/>
        <v>0</v>
      </c>
      <c r="O1192" s="250"/>
      <c r="P1192" s="250"/>
      <c r="Q1192" s="250"/>
      <c r="R1192" s="250"/>
      <c r="S1192" s="250"/>
      <c r="T1192" s="250"/>
      <c r="U1192" s="250"/>
      <c r="V1192" s="250"/>
      <c r="W1192" s="250"/>
      <c r="X1192" s="250"/>
      <c r="Y1192" s="250"/>
      <c r="Z1192" s="4"/>
      <c r="AA1192" s="429"/>
      <c r="AB1192" s="457">
        <f t="shared" si="473"/>
        <v>0</v>
      </c>
      <c r="AC1192" s="11"/>
      <c r="AD1192" s="11"/>
      <c r="AE1192" s="11"/>
      <c r="AF1192" s="11"/>
      <c r="AG1192" s="11"/>
      <c r="AH1192" s="11"/>
      <c r="AI1192" s="11"/>
      <c r="AJ1192" s="12"/>
      <c r="AK1192" s="445" t="str">
        <f>IF(G1192="","",VLOOKUP(J1192,中子データ!$B$4:$H$4500,3,FALSE))</f>
        <v/>
      </c>
      <c r="AL1192" s="445" t="str">
        <f>IF(G1192="","",VLOOKUP(J1192,中子データ!$B$4:$H$4500,5,FALSE))</f>
        <v/>
      </c>
      <c r="AM1192" s="445" t="str">
        <f>IF(G1192="","",VLOOKUP(J1192,中子データ!$B$4:$H$4500,6,FALSE))</f>
        <v/>
      </c>
      <c r="AN1192" s="418"/>
      <c r="AO1192" s="419"/>
      <c r="AP1192" s="420"/>
      <c r="AQ1192" s="421"/>
      <c r="AR1192" s="420"/>
      <c r="AS1192" s="436"/>
      <c r="AT1192" s="436"/>
      <c r="AU1192" s="422"/>
      <c r="AV1192" s="11"/>
      <c r="AW1192" s="11"/>
      <c r="AX1192" s="410">
        <f t="shared" si="471"/>
        <v>0</v>
      </c>
      <c r="AY1192" s="411" t="str">
        <f>IF(G1192="","",VLOOKUP(J1192,中子データ!$B$4:$M$5999,10,FALSE))</f>
        <v/>
      </c>
      <c r="AZ1192" s="438" t="str">
        <f>IF(G1192="","",VLOOKUP(J1192,中子データ!$B$4:$M$5999,9,FALSE))</f>
        <v/>
      </c>
      <c r="BA1192" s="412" t="str">
        <f>IF(AQ1192="","",VLOOKUP(AQ1192,作業者名!$B$4:$C$100,2,FALSE))</f>
        <v/>
      </c>
      <c r="BB1192" s="412" t="str">
        <f>IF(AR1192="","",VLOOKUP(AR1192,作業者名!$B$4:$C$100,2,FALSE))</f>
        <v/>
      </c>
      <c r="BC1192" s="412" t="str">
        <f>IF(G1192="","",VLOOKUP(J1192,中子データ!B$4:N$6004,12,FALSE))</f>
        <v/>
      </c>
      <c r="BD1192" s="413" t="str">
        <f>IF(G1192="","",VLOOKUP(J1192,中子データ!$B$4:$P$4500,15,FALSE))</f>
        <v/>
      </c>
    </row>
    <row r="1193" spans="1:56" x14ac:dyDescent="0.15">
      <c r="A1193" s="7" t="str">
        <f>IF(G1193="","",VLOOKUP(H1193,マシン名!$B$4:$C$93,2,FALSE))</f>
        <v/>
      </c>
      <c r="B1193" s="7" t="str">
        <f>IF(G1193="","",VLOOKUP(I1193,作業者名!$B$4:$C$100,2,FALSE))</f>
        <v/>
      </c>
      <c r="C1193" s="7" t="str">
        <f>IF(G1193="","",VLOOKUP(J1193,中子データ!$B$4:$H$4500,2,FALSE))</f>
        <v/>
      </c>
      <c r="D1193" s="8" t="str">
        <f>IF(G1193="","",VLOOKUP(J1193,中子データ!$B$4:$H$4500,4,FALSE))</f>
        <v/>
      </c>
      <c r="E1193" s="231" t="str">
        <f t="shared" si="477"/>
        <v/>
      </c>
      <c r="G1193" s="238"/>
      <c r="H1193" s="9"/>
      <c r="I1193" s="9"/>
      <c r="J1193" s="9"/>
      <c r="K1193" s="10"/>
      <c r="L1193" s="10"/>
      <c r="M1193" s="6"/>
      <c r="N1193" s="6">
        <f t="shared" si="476"/>
        <v>0</v>
      </c>
      <c r="O1193" s="250"/>
      <c r="P1193" s="250"/>
      <c r="Q1193" s="250"/>
      <c r="R1193" s="250"/>
      <c r="S1193" s="250"/>
      <c r="T1193" s="250"/>
      <c r="U1193" s="250"/>
      <c r="V1193" s="250"/>
      <c r="W1193" s="250"/>
      <c r="X1193" s="250"/>
      <c r="Y1193" s="250"/>
      <c r="Z1193" s="4"/>
      <c r="AA1193" s="429"/>
      <c r="AB1193" s="457">
        <f t="shared" si="473"/>
        <v>0</v>
      </c>
      <c r="AC1193" s="11"/>
      <c r="AD1193" s="11"/>
      <c r="AE1193" s="11"/>
      <c r="AF1193" s="11"/>
      <c r="AG1193" s="11"/>
      <c r="AH1193" s="11"/>
      <c r="AI1193" s="11"/>
      <c r="AJ1193" s="12"/>
      <c r="AK1193" s="445" t="str">
        <f>IF(G1193="","",VLOOKUP(J1193,中子データ!$B$4:$H$4500,3,FALSE))</f>
        <v/>
      </c>
      <c r="AL1193" s="445" t="str">
        <f>IF(G1193="","",VLOOKUP(J1193,中子データ!$B$4:$H$4500,5,FALSE))</f>
        <v/>
      </c>
      <c r="AM1193" s="445" t="str">
        <f>IF(G1193="","",VLOOKUP(J1193,中子データ!$B$4:$H$4500,6,FALSE))</f>
        <v/>
      </c>
      <c r="AN1193" s="418"/>
      <c r="AO1193" s="419"/>
      <c r="AP1193" s="420"/>
      <c r="AQ1193" s="421"/>
      <c r="AR1193" s="420"/>
      <c r="AS1193" s="436"/>
      <c r="AT1193" s="436"/>
      <c r="AU1193" s="422"/>
      <c r="AV1193" s="11"/>
      <c r="AW1193" s="11"/>
      <c r="AX1193" s="410">
        <f t="shared" si="471"/>
        <v>0</v>
      </c>
      <c r="AY1193" s="411" t="str">
        <f>IF(G1193="","",VLOOKUP(J1193,中子データ!$B$4:$M$5999,10,FALSE))</f>
        <v/>
      </c>
      <c r="AZ1193" s="438" t="str">
        <f>IF(G1193="","",VLOOKUP(J1193,中子データ!$B$4:$M$5999,9,FALSE))</f>
        <v/>
      </c>
      <c r="BA1193" s="412" t="str">
        <f>IF(AQ1193="","",VLOOKUP(AQ1193,作業者名!$B$4:$C$100,2,FALSE))</f>
        <v/>
      </c>
      <c r="BB1193" s="412" t="str">
        <f>IF(AR1193="","",VLOOKUP(AR1193,作業者名!$B$4:$C$100,2,FALSE))</f>
        <v/>
      </c>
      <c r="BC1193" s="412" t="str">
        <f>IF(G1193="","",VLOOKUP(J1193,中子データ!B$4:N$6004,12,FALSE))</f>
        <v/>
      </c>
      <c r="BD1193" s="413" t="str">
        <f>IF(G1193="","",VLOOKUP(J1193,中子データ!$B$4:$P$4500,15,FALSE))</f>
        <v/>
      </c>
    </row>
    <row r="1194" spans="1:56" x14ac:dyDescent="0.15">
      <c r="A1194" s="7" t="str">
        <f>IF(G1194="","",VLOOKUP(H1194,マシン名!$B$4:$C$93,2,FALSE))</f>
        <v/>
      </c>
      <c r="B1194" s="7" t="str">
        <f>IF(G1194="","",VLOOKUP(I1194,作業者名!$B$4:$C$100,2,FALSE))</f>
        <v/>
      </c>
      <c r="C1194" s="7" t="str">
        <f>IF(G1194="","",VLOOKUP(J1194,中子データ!$B$4:$H$4500,2,FALSE))</f>
        <v/>
      </c>
      <c r="D1194" s="8" t="str">
        <f>IF(G1194="","",VLOOKUP(J1194,中子データ!$B$4:$H$4500,4,FALSE))</f>
        <v/>
      </c>
      <c r="E1194" s="231" t="str">
        <f t="shared" si="477"/>
        <v/>
      </c>
      <c r="G1194" s="238"/>
      <c r="H1194" s="9"/>
      <c r="I1194" s="9"/>
      <c r="J1194" s="9"/>
      <c r="K1194" s="10"/>
      <c r="L1194" s="10"/>
      <c r="M1194" s="6"/>
      <c r="N1194" s="6">
        <f t="shared" si="476"/>
        <v>0</v>
      </c>
      <c r="O1194" s="250"/>
      <c r="P1194" s="250"/>
      <c r="Q1194" s="250"/>
      <c r="R1194" s="250"/>
      <c r="S1194" s="250"/>
      <c r="T1194" s="250"/>
      <c r="U1194" s="250"/>
      <c r="V1194" s="250"/>
      <c r="W1194" s="250"/>
      <c r="X1194" s="250"/>
      <c r="Y1194" s="250"/>
      <c r="Z1194" s="4"/>
      <c r="AA1194" s="429"/>
      <c r="AB1194" s="457">
        <f t="shared" si="473"/>
        <v>0</v>
      </c>
      <c r="AC1194" s="11"/>
      <c r="AD1194" s="11"/>
      <c r="AE1194" s="11"/>
      <c r="AF1194" s="11"/>
      <c r="AG1194" s="11"/>
      <c r="AH1194" s="11"/>
      <c r="AI1194" s="11"/>
      <c r="AJ1194" s="12"/>
      <c r="AK1194" s="445" t="str">
        <f>IF(G1194="","",VLOOKUP(J1194,中子データ!$B$4:$H$4500,3,FALSE))</f>
        <v/>
      </c>
      <c r="AL1194" s="445" t="str">
        <f>IF(G1194="","",VLOOKUP(J1194,中子データ!$B$4:$H$4500,5,FALSE))</f>
        <v/>
      </c>
      <c r="AM1194" s="445" t="str">
        <f>IF(G1194="","",VLOOKUP(J1194,中子データ!$B$4:$H$4500,6,FALSE))</f>
        <v/>
      </c>
      <c r="AN1194" s="418"/>
      <c r="AO1194" s="419"/>
      <c r="AP1194" s="420"/>
      <c r="AQ1194" s="421"/>
      <c r="AR1194" s="420"/>
      <c r="AS1194" s="436"/>
      <c r="AT1194" s="436"/>
      <c r="AU1194" s="422"/>
      <c r="AV1194" s="11"/>
      <c r="AW1194" s="11"/>
      <c r="AX1194" s="410">
        <f t="shared" si="471"/>
        <v>0</v>
      </c>
      <c r="AY1194" s="411" t="str">
        <f>IF(G1194="","",VLOOKUP(J1194,中子データ!$B$4:$M$5999,10,FALSE))</f>
        <v/>
      </c>
      <c r="AZ1194" s="438" t="str">
        <f>IF(G1194="","",VLOOKUP(J1194,中子データ!$B$4:$M$5999,9,FALSE))</f>
        <v/>
      </c>
      <c r="BA1194" s="412" t="str">
        <f>IF(AQ1194="","",VLOOKUP(AQ1194,作業者名!$B$4:$C$100,2,FALSE))</f>
        <v/>
      </c>
      <c r="BB1194" s="412" t="str">
        <f>IF(AR1194="","",VLOOKUP(AR1194,作業者名!$B$4:$C$100,2,FALSE))</f>
        <v/>
      </c>
      <c r="BC1194" s="412" t="str">
        <f>IF(G1194="","",VLOOKUP(J1194,中子データ!B$4:N$6004,12,FALSE))</f>
        <v/>
      </c>
      <c r="BD1194" s="413" t="str">
        <f>IF(G1194="","",VLOOKUP(J1194,中子データ!$B$4:$P$4500,15,FALSE))</f>
        <v/>
      </c>
    </row>
    <row r="1195" spans="1:56" x14ac:dyDescent="0.15">
      <c r="A1195" s="7" t="str">
        <f>IF(G1195="","",VLOOKUP(H1195,マシン名!$B$4:$C$93,2,FALSE))</f>
        <v/>
      </c>
      <c r="B1195" s="7" t="str">
        <f>IF(G1195="","",VLOOKUP(I1195,作業者名!$B$4:$C$100,2,FALSE))</f>
        <v/>
      </c>
      <c r="C1195" s="7" t="str">
        <f>IF(G1195="","",VLOOKUP(J1195,中子データ!$B$4:$H$4500,2,FALSE))</f>
        <v/>
      </c>
      <c r="D1195" s="8" t="str">
        <f>IF(G1195="","",VLOOKUP(J1195,中子データ!$B$4:$H$4500,4,FALSE))</f>
        <v/>
      </c>
      <c r="E1195" s="231" t="str">
        <f t="shared" si="477"/>
        <v/>
      </c>
      <c r="G1195" s="238"/>
      <c r="H1195" s="9"/>
      <c r="I1195" s="9"/>
      <c r="J1195" s="9"/>
      <c r="K1195" s="10"/>
      <c r="L1195" s="10"/>
      <c r="M1195" s="6"/>
      <c r="N1195" s="6">
        <f t="shared" si="476"/>
        <v>0</v>
      </c>
      <c r="O1195" s="250"/>
      <c r="P1195" s="250"/>
      <c r="Q1195" s="250"/>
      <c r="R1195" s="250"/>
      <c r="S1195" s="250"/>
      <c r="T1195" s="250"/>
      <c r="U1195" s="250"/>
      <c r="V1195" s="250"/>
      <c r="W1195" s="250"/>
      <c r="X1195" s="250"/>
      <c r="Y1195" s="250"/>
      <c r="Z1195" s="4"/>
      <c r="AA1195" s="429"/>
      <c r="AB1195" s="457">
        <f t="shared" si="473"/>
        <v>0</v>
      </c>
      <c r="AC1195" s="11"/>
      <c r="AD1195" s="11"/>
      <c r="AE1195" s="11"/>
      <c r="AF1195" s="11"/>
      <c r="AG1195" s="11"/>
      <c r="AH1195" s="11"/>
      <c r="AI1195" s="11"/>
      <c r="AJ1195" s="12"/>
      <c r="AK1195" s="445" t="str">
        <f>IF(G1195="","",VLOOKUP(J1195,中子データ!$B$4:$H$4500,3,FALSE))</f>
        <v/>
      </c>
      <c r="AL1195" s="445" t="str">
        <f>IF(G1195="","",VLOOKUP(J1195,中子データ!$B$4:$H$4500,5,FALSE))</f>
        <v/>
      </c>
      <c r="AM1195" s="445" t="str">
        <f>IF(G1195="","",VLOOKUP(J1195,中子データ!$B$4:$H$4500,6,FALSE))</f>
        <v/>
      </c>
      <c r="AN1195" s="418"/>
      <c r="AO1195" s="419"/>
      <c r="AP1195" s="420"/>
      <c r="AQ1195" s="421"/>
      <c r="AR1195" s="420"/>
      <c r="AS1195" s="436"/>
      <c r="AT1195" s="436"/>
      <c r="AU1195" s="422"/>
      <c r="AV1195" s="11"/>
      <c r="AW1195" s="11"/>
      <c r="AX1195" s="410">
        <f t="shared" si="471"/>
        <v>0</v>
      </c>
      <c r="AY1195" s="411" t="str">
        <f>IF(G1195="","",VLOOKUP(J1195,中子データ!$B$4:$M$5999,10,FALSE))</f>
        <v/>
      </c>
      <c r="AZ1195" s="438" t="str">
        <f>IF(G1195="","",VLOOKUP(J1195,中子データ!$B$4:$M$5999,9,FALSE))</f>
        <v/>
      </c>
      <c r="BA1195" s="412" t="str">
        <f>IF(AQ1195="","",VLOOKUP(AQ1195,作業者名!$B$4:$C$100,2,FALSE))</f>
        <v/>
      </c>
      <c r="BB1195" s="412" t="str">
        <f>IF(AR1195="","",VLOOKUP(AR1195,作業者名!$B$4:$C$100,2,FALSE))</f>
        <v/>
      </c>
      <c r="BC1195" s="412" t="str">
        <f>IF(G1195="","",VLOOKUP(J1195,中子データ!B$4:N$6004,12,FALSE))</f>
        <v/>
      </c>
      <c r="BD1195" s="413" t="str">
        <f>IF(G1195="","",VLOOKUP(J1195,中子データ!$B$4:$P$4500,15,FALSE))</f>
        <v/>
      </c>
    </row>
    <row r="1196" spans="1:56" x14ac:dyDescent="0.15">
      <c r="A1196" s="7" t="str">
        <f>IF(G1196="","",VLOOKUP(H1196,マシン名!$B$4:$C$93,2,FALSE))</f>
        <v/>
      </c>
      <c r="B1196" s="7" t="str">
        <f>IF(G1196="","",VLOOKUP(I1196,作業者名!$B$4:$C$100,2,FALSE))</f>
        <v/>
      </c>
      <c r="C1196" s="7" t="str">
        <f>IF(G1196="","",VLOOKUP(J1196,中子データ!$B$4:$H$4500,2,FALSE))</f>
        <v/>
      </c>
      <c r="D1196" s="8" t="str">
        <f>IF(G1196="","",VLOOKUP(J1196,中子データ!$B$4:$H$4500,4,FALSE))</f>
        <v/>
      </c>
      <c r="E1196" s="231" t="str">
        <f t="shared" si="477"/>
        <v/>
      </c>
      <c r="G1196" s="238"/>
      <c r="H1196" s="9"/>
      <c r="I1196" s="9"/>
      <c r="J1196" s="9"/>
      <c r="K1196" s="10"/>
      <c r="L1196" s="10"/>
      <c r="M1196" s="6"/>
      <c r="N1196" s="6">
        <f t="shared" si="476"/>
        <v>0</v>
      </c>
      <c r="O1196" s="250"/>
      <c r="P1196" s="250"/>
      <c r="Q1196" s="250"/>
      <c r="R1196" s="250"/>
      <c r="S1196" s="250"/>
      <c r="T1196" s="250"/>
      <c r="U1196" s="250"/>
      <c r="V1196" s="250"/>
      <c r="W1196" s="250"/>
      <c r="X1196" s="250"/>
      <c r="Y1196" s="250"/>
      <c r="Z1196" s="4"/>
      <c r="AA1196" s="429"/>
      <c r="AB1196" s="457">
        <f t="shared" si="473"/>
        <v>0</v>
      </c>
      <c r="AC1196" s="11"/>
      <c r="AD1196" s="11"/>
      <c r="AE1196" s="11"/>
      <c r="AF1196" s="11"/>
      <c r="AG1196" s="11"/>
      <c r="AH1196" s="11"/>
      <c r="AI1196" s="11"/>
      <c r="AJ1196" s="12"/>
      <c r="AK1196" s="445" t="str">
        <f>IF(G1196="","",VLOOKUP(J1196,中子データ!$B$4:$H$4500,3,FALSE))</f>
        <v/>
      </c>
      <c r="AL1196" s="445" t="str">
        <f>IF(G1196="","",VLOOKUP(J1196,中子データ!$B$4:$H$4500,5,FALSE))</f>
        <v/>
      </c>
      <c r="AM1196" s="445" t="str">
        <f>IF(G1196="","",VLOOKUP(J1196,中子データ!$B$4:$H$4500,6,FALSE))</f>
        <v/>
      </c>
      <c r="AN1196" s="418"/>
      <c r="AO1196" s="419"/>
      <c r="AP1196" s="420"/>
      <c r="AQ1196" s="421"/>
      <c r="AR1196" s="420"/>
      <c r="AS1196" s="436"/>
      <c r="AT1196" s="436"/>
      <c r="AU1196" s="422"/>
      <c r="AV1196" s="11"/>
      <c r="AW1196" s="11"/>
      <c r="AX1196" s="410">
        <f t="shared" si="471"/>
        <v>0</v>
      </c>
      <c r="AY1196" s="411" t="str">
        <f>IF(G1196="","",VLOOKUP(J1196,中子データ!$B$4:$M$5999,10,FALSE))</f>
        <v/>
      </c>
      <c r="AZ1196" s="438" t="str">
        <f>IF(G1196="","",VLOOKUP(J1196,中子データ!$B$4:$M$5999,9,FALSE))</f>
        <v/>
      </c>
      <c r="BA1196" s="412" t="str">
        <f>IF(AQ1196="","",VLOOKUP(AQ1196,作業者名!$B$4:$C$100,2,FALSE))</f>
        <v/>
      </c>
      <c r="BB1196" s="412" t="str">
        <f>IF(AR1196="","",VLOOKUP(AR1196,作業者名!$B$4:$C$100,2,FALSE))</f>
        <v/>
      </c>
      <c r="BC1196" s="412" t="str">
        <f>IF(G1196="","",VLOOKUP(J1196,中子データ!B$4:N$6004,12,FALSE))</f>
        <v/>
      </c>
      <c r="BD1196" s="413" t="str">
        <f>IF(G1196="","",VLOOKUP(J1196,中子データ!$B$4:$P$4500,15,FALSE))</f>
        <v/>
      </c>
    </row>
    <row r="1197" spans="1:56" x14ac:dyDescent="0.15">
      <c r="A1197" s="7" t="str">
        <f>IF(G1197="","",VLOOKUP(H1197,マシン名!$B$4:$C$93,2,FALSE))</f>
        <v/>
      </c>
      <c r="B1197" s="7" t="str">
        <f>IF(G1197="","",VLOOKUP(I1197,作業者名!$B$4:$C$100,2,FALSE))</f>
        <v/>
      </c>
      <c r="C1197" s="7" t="str">
        <f>IF(G1197="","",VLOOKUP(J1197,中子データ!$B$4:$H$4500,2,FALSE))</f>
        <v/>
      </c>
      <c r="D1197" s="8" t="str">
        <f>IF(G1197="","",VLOOKUP(J1197,中子データ!$B$4:$H$4500,4,FALSE))</f>
        <v/>
      </c>
      <c r="E1197" s="231" t="str">
        <f t="shared" si="477"/>
        <v/>
      </c>
      <c r="G1197" s="238"/>
      <c r="H1197" s="9"/>
      <c r="I1197" s="9"/>
      <c r="J1197" s="9"/>
      <c r="K1197" s="10"/>
      <c r="L1197" s="10"/>
      <c r="M1197" s="6"/>
      <c r="N1197" s="6">
        <f t="shared" si="476"/>
        <v>0</v>
      </c>
      <c r="O1197" s="250"/>
      <c r="P1197" s="250"/>
      <c r="Q1197" s="250"/>
      <c r="R1197" s="250"/>
      <c r="S1197" s="250"/>
      <c r="T1197" s="250"/>
      <c r="U1197" s="250"/>
      <c r="V1197" s="250"/>
      <c r="W1197" s="250"/>
      <c r="X1197" s="250"/>
      <c r="Y1197" s="250"/>
      <c r="Z1197" s="4"/>
      <c r="AA1197" s="429"/>
      <c r="AB1197" s="457">
        <f t="shared" si="473"/>
        <v>0</v>
      </c>
      <c r="AC1197" s="11"/>
      <c r="AD1197" s="11"/>
      <c r="AE1197" s="11"/>
      <c r="AF1197" s="11"/>
      <c r="AG1197" s="11"/>
      <c r="AH1197" s="11"/>
      <c r="AI1197" s="11"/>
      <c r="AJ1197" s="12"/>
      <c r="AK1197" s="445" t="str">
        <f>IF(G1197="","",VLOOKUP(J1197,中子データ!$B$4:$H$4500,3,FALSE))</f>
        <v/>
      </c>
      <c r="AL1197" s="445" t="str">
        <f>IF(G1197="","",VLOOKUP(J1197,中子データ!$B$4:$H$4500,5,FALSE))</f>
        <v/>
      </c>
      <c r="AM1197" s="445" t="str">
        <f>IF(G1197="","",VLOOKUP(J1197,中子データ!$B$4:$H$4500,6,FALSE))</f>
        <v/>
      </c>
      <c r="AN1197" s="418"/>
      <c r="AO1197" s="419"/>
      <c r="AP1197" s="420"/>
      <c r="AQ1197" s="421"/>
      <c r="AR1197" s="420"/>
      <c r="AS1197" s="436"/>
      <c r="AT1197" s="436"/>
      <c r="AU1197" s="422"/>
      <c r="AV1197" s="11"/>
      <c r="AW1197" s="11"/>
      <c r="AX1197" s="410">
        <f t="shared" si="471"/>
        <v>0</v>
      </c>
      <c r="AY1197" s="411" t="str">
        <f>IF(G1197="","",VLOOKUP(J1197,中子データ!$B$4:$M$5999,10,FALSE))</f>
        <v/>
      </c>
      <c r="AZ1197" s="438" t="str">
        <f>IF(G1197="","",VLOOKUP(J1197,中子データ!$B$4:$M$5999,9,FALSE))</f>
        <v/>
      </c>
      <c r="BA1197" s="412" t="str">
        <f>IF(AQ1197="","",VLOOKUP(AQ1197,作業者名!$B$4:$C$100,2,FALSE))</f>
        <v/>
      </c>
      <c r="BB1197" s="412" t="str">
        <f>IF(AR1197="","",VLOOKUP(AR1197,作業者名!$B$4:$C$100,2,FALSE))</f>
        <v/>
      </c>
      <c r="BC1197" s="412" t="str">
        <f>IF(G1197="","",VLOOKUP(J1197,中子データ!B$4:N$6004,12,FALSE))</f>
        <v/>
      </c>
      <c r="BD1197" s="413" t="str">
        <f>IF(G1197="","",VLOOKUP(J1197,中子データ!$B$4:$P$4500,15,FALSE))</f>
        <v/>
      </c>
    </row>
    <row r="1198" spans="1:56" x14ac:dyDescent="0.15">
      <c r="A1198" s="7" t="str">
        <f>IF(G1198="","",VLOOKUP(H1198,マシン名!$B$4:$C$93,2,FALSE))</f>
        <v/>
      </c>
      <c r="B1198" s="7" t="str">
        <f>IF(G1198="","",VLOOKUP(I1198,作業者名!$B$4:$C$100,2,FALSE))</f>
        <v/>
      </c>
      <c r="C1198" s="7" t="str">
        <f>IF(G1198="","",VLOOKUP(J1198,中子データ!$B$4:$H$4500,2,FALSE))</f>
        <v/>
      </c>
      <c r="D1198" s="8" t="str">
        <f>IF(G1198="","",VLOOKUP(J1198,中子データ!$B$4:$H$4500,4,FALSE))</f>
        <v/>
      </c>
      <c r="E1198" s="231" t="str">
        <f t="shared" si="477"/>
        <v/>
      </c>
      <c r="G1198" s="238"/>
      <c r="H1198" s="9"/>
      <c r="I1198" s="9"/>
      <c r="J1198" s="9"/>
      <c r="K1198" s="10"/>
      <c r="L1198" s="10"/>
      <c r="M1198" s="6"/>
      <c r="N1198" s="6">
        <f t="shared" si="476"/>
        <v>0</v>
      </c>
      <c r="O1198" s="250"/>
      <c r="P1198" s="250"/>
      <c r="Q1198" s="250"/>
      <c r="R1198" s="250"/>
      <c r="S1198" s="250"/>
      <c r="T1198" s="250"/>
      <c r="U1198" s="250"/>
      <c r="V1198" s="250"/>
      <c r="W1198" s="250"/>
      <c r="X1198" s="250"/>
      <c r="Y1198" s="250"/>
      <c r="Z1198" s="4"/>
      <c r="AA1198" s="429"/>
      <c r="AB1198" s="457">
        <f t="shared" si="473"/>
        <v>0</v>
      </c>
      <c r="AC1198" s="11"/>
      <c r="AD1198" s="11"/>
      <c r="AE1198" s="11"/>
      <c r="AF1198" s="11"/>
      <c r="AG1198" s="11"/>
      <c r="AH1198" s="11"/>
      <c r="AI1198" s="11"/>
      <c r="AJ1198" s="12"/>
      <c r="AK1198" s="445" t="str">
        <f>IF(G1198="","",VLOOKUP(J1198,中子データ!$B$4:$H$4500,3,FALSE))</f>
        <v/>
      </c>
      <c r="AL1198" s="445" t="str">
        <f>IF(G1198="","",VLOOKUP(J1198,中子データ!$B$4:$H$4500,5,FALSE))</f>
        <v/>
      </c>
      <c r="AM1198" s="445" t="str">
        <f>IF(G1198="","",VLOOKUP(J1198,中子データ!$B$4:$H$4500,6,FALSE))</f>
        <v/>
      </c>
      <c r="AN1198" s="418"/>
      <c r="AO1198" s="419"/>
      <c r="AP1198" s="420"/>
      <c r="AQ1198" s="421"/>
      <c r="AR1198" s="420"/>
      <c r="AS1198" s="436"/>
      <c r="AT1198" s="436"/>
      <c r="AU1198" s="422"/>
      <c r="AV1198" s="11"/>
      <c r="AW1198" s="11"/>
      <c r="AX1198" s="410">
        <f t="shared" si="471"/>
        <v>0</v>
      </c>
      <c r="AY1198" s="411" t="str">
        <f>IF(G1198="","",VLOOKUP(J1198,中子データ!$B$4:$M$5999,10,FALSE))</f>
        <v/>
      </c>
      <c r="AZ1198" s="438" t="str">
        <f>IF(G1198="","",VLOOKUP(J1198,中子データ!$B$4:$M$5999,9,FALSE))</f>
        <v/>
      </c>
      <c r="BA1198" s="412" t="str">
        <f>IF(AQ1198="","",VLOOKUP(AQ1198,作業者名!$B$4:$C$100,2,FALSE))</f>
        <v/>
      </c>
      <c r="BB1198" s="412" t="str">
        <f>IF(AR1198="","",VLOOKUP(AR1198,作業者名!$B$4:$C$100,2,FALSE))</f>
        <v/>
      </c>
      <c r="BC1198" s="412" t="str">
        <f>IF(G1198="","",VLOOKUP(J1198,中子データ!B$4:N$6004,12,FALSE))</f>
        <v/>
      </c>
      <c r="BD1198" s="413" t="str">
        <f>IF(G1198="","",VLOOKUP(J1198,中子データ!$B$4:$P$4500,15,FALSE))</f>
        <v/>
      </c>
    </row>
    <row r="1199" spans="1:56" x14ac:dyDescent="0.15">
      <c r="A1199" s="7" t="str">
        <f>IF(G1199="","",VLOOKUP(H1199,マシン名!$B$4:$C$93,2,FALSE))</f>
        <v/>
      </c>
      <c r="B1199" s="7" t="str">
        <f>IF(G1199="","",VLOOKUP(I1199,作業者名!$B$4:$C$100,2,FALSE))</f>
        <v/>
      </c>
      <c r="C1199" s="7" t="str">
        <f>IF(G1199="","",VLOOKUP(J1199,中子データ!$B$4:$H$4500,2,FALSE))</f>
        <v/>
      </c>
      <c r="D1199" s="8" t="str">
        <f>IF(G1199="","",VLOOKUP(J1199,中子データ!$B$4:$H$4500,4,FALSE))</f>
        <v/>
      </c>
      <c r="E1199" s="231" t="str">
        <f t="shared" si="477"/>
        <v/>
      </c>
      <c r="G1199" s="238"/>
      <c r="H1199" s="9"/>
      <c r="I1199" s="9"/>
      <c r="J1199" s="9"/>
      <c r="K1199" s="10"/>
      <c r="L1199" s="10"/>
      <c r="M1199" s="6"/>
      <c r="N1199" s="6">
        <f t="shared" si="476"/>
        <v>0</v>
      </c>
      <c r="O1199" s="250"/>
      <c r="P1199" s="250"/>
      <c r="Q1199" s="250"/>
      <c r="R1199" s="250"/>
      <c r="S1199" s="250"/>
      <c r="T1199" s="250"/>
      <c r="U1199" s="250"/>
      <c r="V1199" s="250"/>
      <c r="W1199" s="250"/>
      <c r="X1199" s="250"/>
      <c r="Y1199" s="250"/>
      <c r="Z1199" s="4"/>
      <c r="AA1199" s="429"/>
      <c r="AB1199" s="457">
        <f t="shared" si="473"/>
        <v>0</v>
      </c>
      <c r="AC1199" s="11"/>
      <c r="AD1199" s="11"/>
      <c r="AE1199" s="11"/>
      <c r="AF1199" s="11"/>
      <c r="AG1199" s="11"/>
      <c r="AH1199" s="11"/>
      <c r="AI1199" s="11"/>
      <c r="AJ1199" s="12"/>
      <c r="AK1199" s="445" t="str">
        <f>IF(G1199="","",VLOOKUP(J1199,中子データ!$B$4:$H$4500,3,FALSE))</f>
        <v/>
      </c>
      <c r="AL1199" s="445" t="str">
        <f>IF(G1199="","",VLOOKUP(J1199,中子データ!$B$4:$H$4500,5,FALSE))</f>
        <v/>
      </c>
      <c r="AM1199" s="445" t="str">
        <f>IF(G1199="","",VLOOKUP(J1199,中子データ!$B$4:$H$4500,6,FALSE))</f>
        <v/>
      </c>
      <c r="AN1199" s="418"/>
      <c r="AO1199" s="419"/>
      <c r="AP1199" s="420"/>
      <c r="AQ1199" s="421"/>
      <c r="AR1199" s="420"/>
      <c r="AS1199" s="436"/>
      <c r="AT1199" s="436"/>
      <c r="AU1199" s="422"/>
      <c r="AV1199" s="11"/>
      <c r="AW1199" s="11"/>
      <c r="AX1199" s="410">
        <f t="shared" si="471"/>
        <v>0</v>
      </c>
      <c r="AY1199" s="411" t="str">
        <f>IF(G1199="","",VLOOKUP(J1199,中子データ!$B$4:$M$5999,10,FALSE))</f>
        <v/>
      </c>
      <c r="AZ1199" s="438" t="str">
        <f>IF(G1199="","",VLOOKUP(J1199,中子データ!$B$4:$M$5999,9,FALSE))</f>
        <v/>
      </c>
      <c r="BA1199" s="412" t="str">
        <f>IF(AQ1199="","",VLOOKUP(AQ1199,作業者名!$B$4:$C$100,2,FALSE))</f>
        <v/>
      </c>
      <c r="BB1199" s="412" t="str">
        <f>IF(AR1199="","",VLOOKUP(AR1199,作業者名!$B$4:$C$100,2,FALSE))</f>
        <v/>
      </c>
      <c r="BC1199" s="412" t="str">
        <f>IF(G1199="","",VLOOKUP(J1199,中子データ!B$4:N$6004,12,FALSE))</f>
        <v/>
      </c>
      <c r="BD1199" s="413" t="str">
        <f>IF(G1199="","",VLOOKUP(J1199,中子データ!$B$4:$P$4500,15,FALSE))</f>
        <v/>
      </c>
    </row>
    <row r="1200" spans="1:56" x14ac:dyDescent="0.15">
      <c r="A1200" s="7" t="str">
        <f>IF(G1200="","",VLOOKUP(H1200,マシン名!$B$4:$C$93,2,FALSE))</f>
        <v/>
      </c>
      <c r="B1200" s="7" t="str">
        <f>IF(G1200="","",VLOOKUP(I1200,作業者名!$B$4:$C$100,2,FALSE))</f>
        <v/>
      </c>
      <c r="C1200" s="7" t="str">
        <f>IF(G1200="","",VLOOKUP(J1200,中子データ!$B$4:$H$4500,2,FALSE))</f>
        <v/>
      </c>
      <c r="D1200" s="8" t="str">
        <f>IF(G1200="","",VLOOKUP(J1200,中子データ!$B$4:$H$4500,4,FALSE))</f>
        <v/>
      </c>
      <c r="E1200" s="231" t="str">
        <f t="shared" si="477"/>
        <v/>
      </c>
      <c r="G1200" s="238"/>
      <c r="H1200" s="9"/>
      <c r="I1200" s="9"/>
      <c r="J1200" s="9"/>
      <c r="K1200" s="10"/>
      <c r="L1200" s="10"/>
      <c r="M1200" s="6"/>
      <c r="N1200" s="6">
        <f t="shared" si="476"/>
        <v>0</v>
      </c>
      <c r="O1200" s="250"/>
      <c r="P1200" s="250"/>
      <c r="Q1200" s="250"/>
      <c r="R1200" s="250"/>
      <c r="S1200" s="250"/>
      <c r="T1200" s="250"/>
      <c r="U1200" s="250"/>
      <c r="V1200" s="250"/>
      <c r="W1200" s="250"/>
      <c r="X1200" s="250"/>
      <c r="Y1200" s="250"/>
      <c r="Z1200" s="4"/>
      <c r="AA1200" s="429"/>
      <c r="AB1200" s="457">
        <f t="shared" si="473"/>
        <v>0</v>
      </c>
      <c r="AC1200" s="11"/>
      <c r="AD1200" s="11"/>
      <c r="AE1200" s="11"/>
      <c r="AF1200" s="11"/>
      <c r="AG1200" s="11"/>
      <c r="AH1200" s="11"/>
      <c r="AI1200" s="11"/>
      <c r="AJ1200" s="12"/>
      <c r="AK1200" s="445" t="str">
        <f>IF(G1200="","",VLOOKUP(J1200,中子データ!$B$4:$H$4500,3,FALSE))</f>
        <v/>
      </c>
      <c r="AL1200" s="445" t="str">
        <f>IF(G1200="","",VLOOKUP(J1200,中子データ!$B$4:$H$4500,5,FALSE))</f>
        <v/>
      </c>
      <c r="AM1200" s="445" t="str">
        <f>IF(G1200="","",VLOOKUP(J1200,中子データ!$B$4:$H$4500,6,FALSE))</f>
        <v/>
      </c>
      <c r="AN1200" s="418"/>
      <c r="AO1200" s="419"/>
      <c r="AP1200" s="420"/>
      <c r="AQ1200" s="421"/>
      <c r="AR1200" s="420"/>
      <c r="AS1200" s="436"/>
      <c r="AT1200" s="436"/>
      <c r="AU1200" s="422"/>
      <c r="AV1200" s="11"/>
      <c r="AW1200" s="11"/>
      <c r="AX1200" s="410">
        <f t="shared" si="471"/>
        <v>0</v>
      </c>
      <c r="AY1200" s="411" t="str">
        <f>IF(G1200="","",VLOOKUP(J1200,中子データ!$B$4:$M$5999,10,FALSE))</f>
        <v/>
      </c>
      <c r="AZ1200" s="438" t="str">
        <f>IF(G1200="","",VLOOKUP(J1200,中子データ!$B$4:$M$5999,9,FALSE))</f>
        <v/>
      </c>
      <c r="BA1200" s="412" t="str">
        <f>IF(AQ1200="","",VLOOKUP(AQ1200,作業者名!$B$4:$C$100,2,FALSE))</f>
        <v/>
      </c>
      <c r="BB1200" s="412" t="str">
        <f>IF(AR1200="","",VLOOKUP(AR1200,作業者名!$B$4:$C$100,2,FALSE))</f>
        <v/>
      </c>
      <c r="BC1200" s="412" t="str">
        <f>IF(G1200="","",VLOOKUP(J1200,中子データ!B$4:N$6004,12,FALSE))</f>
        <v/>
      </c>
      <c r="BD1200" s="413" t="str">
        <f>IF(G1200="","",VLOOKUP(J1200,中子データ!$B$4:$P$4500,15,FALSE))</f>
        <v/>
      </c>
    </row>
    <row r="1201" spans="1:56" x14ac:dyDescent="0.15">
      <c r="A1201" s="7" t="str">
        <f>IF(G1201="","",VLOOKUP(H1201,マシン名!$B$4:$C$93,2,FALSE))</f>
        <v/>
      </c>
      <c r="B1201" s="7" t="str">
        <f>IF(G1201="","",VLOOKUP(I1201,作業者名!$B$4:$C$100,2,FALSE))</f>
        <v/>
      </c>
      <c r="C1201" s="7" t="str">
        <f>IF(G1201="","",VLOOKUP(J1201,中子データ!$B$4:$H$4500,2,FALSE))</f>
        <v/>
      </c>
      <c r="D1201" s="8" t="str">
        <f>IF(G1201="","",VLOOKUP(J1201,中子データ!$B$4:$H$4500,4,FALSE))</f>
        <v/>
      </c>
      <c r="E1201" s="231" t="str">
        <f t="shared" si="477"/>
        <v/>
      </c>
      <c r="G1201" s="238"/>
      <c r="H1201" s="9"/>
      <c r="I1201" s="9"/>
      <c r="J1201" s="9"/>
      <c r="K1201" s="10"/>
      <c r="L1201" s="10"/>
      <c r="M1201" s="6"/>
      <c r="N1201" s="6">
        <f t="shared" si="476"/>
        <v>0</v>
      </c>
      <c r="O1201" s="250"/>
      <c r="P1201" s="250"/>
      <c r="Q1201" s="250"/>
      <c r="R1201" s="250"/>
      <c r="S1201" s="250"/>
      <c r="T1201" s="250"/>
      <c r="U1201" s="250"/>
      <c r="V1201" s="250"/>
      <c r="W1201" s="250"/>
      <c r="X1201" s="250"/>
      <c r="Y1201" s="250"/>
      <c r="Z1201" s="4"/>
      <c r="AA1201" s="429"/>
      <c r="AB1201" s="457">
        <f t="shared" si="473"/>
        <v>0</v>
      </c>
      <c r="AC1201" s="11"/>
      <c r="AD1201" s="11"/>
      <c r="AE1201" s="11"/>
      <c r="AF1201" s="11"/>
      <c r="AG1201" s="11"/>
      <c r="AH1201" s="11"/>
      <c r="AI1201" s="11"/>
      <c r="AJ1201" s="12"/>
      <c r="AK1201" s="445" t="str">
        <f>IF(G1201="","",VLOOKUP(J1201,中子データ!$B$4:$H$4500,3,FALSE))</f>
        <v/>
      </c>
      <c r="AL1201" s="445" t="str">
        <f>IF(G1201="","",VLOOKUP(J1201,中子データ!$B$4:$H$4500,5,FALSE))</f>
        <v/>
      </c>
      <c r="AM1201" s="445" t="str">
        <f>IF(G1201="","",VLOOKUP(J1201,中子データ!$B$4:$H$4500,6,FALSE))</f>
        <v/>
      </c>
      <c r="AN1201" s="418"/>
      <c r="AO1201" s="419"/>
      <c r="AP1201" s="420"/>
      <c r="AQ1201" s="421"/>
      <c r="AR1201" s="420"/>
      <c r="AS1201" s="436"/>
      <c r="AT1201" s="436"/>
      <c r="AU1201" s="422"/>
      <c r="AV1201" s="11"/>
      <c r="AW1201" s="11"/>
      <c r="AX1201" s="410">
        <f t="shared" si="471"/>
        <v>0</v>
      </c>
      <c r="AY1201" s="411" t="str">
        <f>IF(G1201="","",VLOOKUP(J1201,中子データ!$B$4:$M$5999,10,FALSE))</f>
        <v/>
      </c>
      <c r="AZ1201" s="438" t="str">
        <f>IF(G1201="","",VLOOKUP(J1201,中子データ!$B$4:$M$5999,9,FALSE))</f>
        <v/>
      </c>
      <c r="BA1201" s="412" t="str">
        <f>IF(AQ1201="","",VLOOKUP(AQ1201,作業者名!$B$4:$C$100,2,FALSE))</f>
        <v/>
      </c>
      <c r="BB1201" s="412" t="str">
        <f>IF(AR1201="","",VLOOKUP(AR1201,作業者名!$B$4:$C$100,2,FALSE))</f>
        <v/>
      </c>
      <c r="BC1201" s="412" t="str">
        <f>IF(G1201="","",VLOOKUP(J1201,中子データ!B$4:N$6004,12,FALSE))</f>
        <v/>
      </c>
      <c r="BD1201" s="413" t="str">
        <f>IF(G1201="","",VLOOKUP(J1201,中子データ!$B$4:$P$4500,15,FALSE))</f>
        <v/>
      </c>
    </row>
    <row r="1202" spans="1:56" x14ac:dyDescent="0.15">
      <c r="A1202" s="7" t="str">
        <f>IF(G1202="","",VLOOKUP(H1202,マシン名!$B$4:$C$93,2,FALSE))</f>
        <v/>
      </c>
      <c r="B1202" s="7" t="str">
        <f>IF(G1202="","",VLOOKUP(I1202,作業者名!$B$4:$C$100,2,FALSE))</f>
        <v/>
      </c>
      <c r="C1202" s="7" t="str">
        <f>IF(G1202="","",VLOOKUP(J1202,中子データ!$B$4:$H$4500,2,FALSE))</f>
        <v/>
      </c>
      <c r="D1202" s="8" t="str">
        <f>IF(G1202="","",VLOOKUP(J1202,中子データ!$B$4:$H$4500,4,FALSE))</f>
        <v/>
      </c>
      <c r="E1202" s="231" t="str">
        <f t="shared" si="477"/>
        <v/>
      </c>
      <c r="G1202" s="238"/>
      <c r="H1202" s="9"/>
      <c r="I1202" s="9"/>
      <c r="J1202" s="9"/>
      <c r="K1202" s="10"/>
      <c r="L1202" s="10"/>
      <c r="M1202" s="6"/>
      <c r="N1202" s="6">
        <f t="shared" si="476"/>
        <v>0</v>
      </c>
      <c r="O1202" s="250"/>
      <c r="P1202" s="250"/>
      <c r="Q1202" s="250"/>
      <c r="R1202" s="250"/>
      <c r="S1202" s="250"/>
      <c r="T1202" s="250"/>
      <c r="U1202" s="250"/>
      <c r="V1202" s="250"/>
      <c r="W1202" s="250"/>
      <c r="X1202" s="250"/>
      <c r="Y1202" s="250"/>
      <c r="Z1202" s="4"/>
      <c r="AA1202" s="429"/>
      <c r="AB1202" s="457">
        <f t="shared" si="473"/>
        <v>0</v>
      </c>
      <c r="AC1202" s="11"/>
      <c r="AD1202" s="11"/>
      <c r="AE1202" s="11"/>
      <c r="AF1202" s="11"/>
      <c r="AG1202" s="11"/>
      <c r="AH1202" s="11"/>
      <c r="AI1202" s="11"/>
      <c r="AJ1202" s="12"/>
      <c r="AK1202" s="445" t="str">
        <f>IF(G1202="","",VLOOKUP(J1202,中子データ!$B$4:$H$4500,3,FALSE))</f>
        <v/>
      </c>
      <c r="AL1202" s="445" t="str">
        <f>IF(G1202="","",VLOOKUP(J1202,中子データ!$B$4:$H$4500,5,FALSE))</f>
        <v/>
      </c>
      <c r="AM1202" s="445" t="str">
        <f>IF(G1202="","",VLOOKUP(J1202,中子データ!$B$4:$H$4500,6,FALSE))</f>
        <v/>
      </c>
      <c r="AN1202" s="418"/>
      <c r="AO1202" s="419"/>
      <c r="AP1202" s="420"/>
      <c r="AQ1202" s="421"/>
      <c r="AR1202" s="420"/>
      <c r="AS1202" s="436"/>
      <c r="AT1202" s="436"/>
      <c r="AU1202" s="422"/>
      <c r="AV1202" s="11"/>
      <c r="AW1202" s="11"/>
      <c r="AX1202" s="410">
        <f t="shared" si="471"/>
        <v>0</v>
      </c>
      <c r="AY1202" s="411" t="str">
        <f>IF(G1202="","",VLOOKUP(J1202,中子データ!$B$4:$M$5999,10,FALSE))</f>
        <v/>
      </c>
      <c r="AZ1202" s="438" t="str">
        <f>IF(G1202="","",VLOOKUP(J1202,中子データ!$B$4:$M$5999,9,FALSE))</f>
        <v/>
      </c>
      <c r="BA1202" s="412" t="str">
        <f>IF(AQ1202="","",VLOOKUP(AQ1202,作業者名!$B$4:$C$100,2,FALSE))</f>
        <v/>
      </c>
      <c r="BB1202" s="412" t="str">
        <f>IF(AR1202="","",VLOOKUP(AR1202,作業者名!$B$4:$C$100,2,FALSE))</f>
        <v/>
      </c>
      <c r="BC1202" s="412" t="str">
        <f>IF(G1202="","",VLOOKUP(J1202,中子データ!B$4:N$6004,12,FALSE))</f>
        <v/>
      </c>
      <c r="BD1202" s="413" t="str">
        <f>IF(G1202="","",VLOOKUP(J1202,中子データ!$B$4:$P$4500,15,FALSE))</f>
        <v/>
      </c>
    </row>
    <row r="1203" spans="1:56" x14ac:dyDescent="0.15">
      <c r="A1203" s="7" t="str">
        <f>IF(G1203="","",VLOOKUP(H1203,マシン名!$B$4:$C$93,2,FALSE))</f>
        <v/>
      </c>
      <c r="B1203" s="7" t="str">
        <f>IF(G1203="","",VLOOKUP(I1203,作業者名!$B$4:$C$100,2,FALSE))</f>
        <v/>
      </c>
      <c r="C1203" s="7" t="str">
        <f>IF(G1203="","",VLOOKUP(J1203,中子データ!$B$4:$H$4500,2,FALSE))</f>
        <v/>
      </c>
      <c r="D1203" s="8" t="str">
        <f>IF(G1203="","",VLOOKUP(J1203,中子データ!$B$4:$H$4500,4,FALSE))</f>
        <v/>
      </c>
      <c r="E1203" s="231" t="str">
        <f t="shared" si="477"/>
        <v/>
      </c>
      <c r="G1203" s="238"/>
      <c r="H1203" s="9"/>
      <c r="I1203" s="9"/>
      <c r="J1203" s="9"/>
      <c r="K1203" s="10"/>
      <c r="L1203" s="10"/>
      <c r="M1203" s="6"/>
      <c r="N1203" s="6">
        <f t="shared" ref="N1203:N1210" si="478">L1203-SUM(O1203:Z1203)</f>
        <v>0</v>
      </c>
      <c r="O1203" s="250"/>
      <c r="P1203" s="250"/>
      <c r="Q1203" s="250"/>
      <c r="R1203" s="250"/>
      <c r="S1203" s="250"/>
      <c r="T1203" s="250"/>
      <c r="U1203" s="250"/>
      <c r="V1203" s="250"/>
      <c r="W1203" s="250"/>
      <c r="X1203" s="250"/>
      <c r="Y1203" s="250"/>
      <c r="Z1203" s="4"/>
      <c r="AA1203" s="429"/>
      <c r="AB1203" s="457">
        <f t="shared" si="473"/>
        <v>0</v>
      </c>
      <c r="AC1203" s="11"/>
      <c r="AD1203" s="11"/>
      <c r="AE1203" s="11"/>
      <c r="AF1203" s="11"/>
      <c r="AG1203" s="11"/>
      <c r="AH1203" s="11"/>
      <c r="AI1203" s="11"/>
      <c r="AJ1203" s="12"/>
      <c r="AK1203" s="445" t="str">
        <f>IF(G1203="","",VLOOKUP(J1203,中子データ!$B$4:$H$4500,3,FALSE))</f>
        <v/>
      </c>
      <c r="AL1203" s="445" t="str">
        <f>IF(G1203="","",VLOOKUP(J1203,中子データ!$B$4:$H$4500,5,FALSE))</f>
        <v/>
      </c>
      <c r="AM1203" s="445" t="str">
        <f>IF(G1203="","",VLOOKUP(J1203,中子データ!$B$4:$H$4500,6,FALSE))</f>
        <v/>
      </c>
      <c r="AN1203" s="418"/>
      <c r="AO1203" s="419"/>
      <c r="AP1203" s="420"/>
      <c r="AQ1203" s="421"/>
      <c r="AR1203" s="420"/>
      <c r="AS1203" s="436"/>
      <c r="AT1203" s="436"/>
      <c r="AU1203" s="422"/>
      <c r="AV1203" s="11"/>
      <c r="AW1203" s="11"/>
      <c r="AX1203" s="410">
        <f t="shared" si="471"/>
        <v>0</v>
      </c>
      <c r="AY1203" s="411" t="str">
        <f>IF(G1203="","",VLOOKUP(J1203,中子データ!$B$4:$M$5999,10,FALSE))</f>
        <v/>
      </c>
      <c r="AZ1203" s="438" t="str">
        <f>IF(G1203="","",VLOOKUP(J1203,中子データ!$B$4:$M$5999,9,FALSE))</f>
        <v/>
      </c>
      <c r="BA1203" s="412" t="str">
        <f>IF(AQ1203="","",VLOOKUP(AQ1203,作業者名!$B$4:$C$100,2,FALSE))</f>
        <v/>
      </c>
      <c r="BB1203" s="412" t="str">
        <f>IF(AR1203="","",VLOOKUP(AR1203,作業者名!$B$4:$C$100,2,FALSE))</f>
        <v/>
      </c>
      <c r="BC1203" s="412" t="str">
        <f>IF(G1203="","",VLOOKUP(J1203,中子データ!B$4:N$6004,12,FALSE))</f>
        <v/>
      </c>
      <c r="BD1203" s="413" t="str">
        <f>IF(G1203="","",VLOOKUP(J1203,中子データ!$B$4:$P$4500,15,FALSE))</f>
        <v/>
      </c>
    </row>
    <row r="1204" spans="1:56" x14ac:dyDescent="0.15">
      <c r="A1204" s="7" t="str">
        <f>IF(G1204="","",VLOOKUP(H1204,マシン名!$B$4:$C$93,2,FALSE))</f>
        <v/>
      </c>
      <c r="B1204" s="7" t="str">
        <f>IF(G1204="","",VLOOKUP(I1204,作業者名!$B$4:$C$100,2,FALSE))</f>
        <v/>
      </c>
      <c r="C1204" s="7" t="str">
        <f>IF(G1204="","",VLOOKUP(J1204,中子データ!$B$4:$H$4500,2,FALSE))</f>
        <v/>
      </c>
      <c r="D1204" s="8" t="str">
        <f>IF(G1204="","",VLOOKUP(J1204,中子データ!$B$4:$H$4500,4,FALSE))</f>
        <v/>
      </c>
      <c r="E1204" s="231" t="str">
        <f t="shared" si="477"/>
        <v/>
      </c>
      <c r="G1204" s="238"/>
      <c r="H1204" s="9"/>
      <c r="I1204" s="9"/>
      <c r="J1204" s="9"/>
      <c r="K1204" s="10"/>
      <c r="L1204" s="10"/>
      <c r="M1204" s="6"/>
      <c r="N1204" s="6">
        <f t="shared" si="478"/>
        <v>0</v>
      </c>
      <c r="O1204" s="250"/>
      <c r="P1204" s="250"/>
      <c r="Q1204" s="250"/>
      <c r="R1204" s="250"/>
      <c r="S1204" s="250"/>
      <c r="T1204" s="250"/>
      <c r="U1204" s="250"/>
      <c r="V1204" s="250"/>
      <c r="W1204" s="250"/>
      <c r="X1204" s="250"/>
      <c r="Y1204" s="250"/>
      <c r="Z1204" s="4"/>
      <c r="AA1204" s="429"/>
      <c r="AB1204" s="457">
        <f t="shared" si="473"/>
        <v>0</v>
      </c>
      <c r="AC1204" s="11"/>
      <c r="AD1204" s="11"/>
      <c r="AE1204" s="11"/>
      <c r="AF1204" s="11"/>
      <c r="AG1204" s="11"/>
      <c r="AH1204" s="11"/>
      <c r="AI1204" s="11"/>
      <c r="AJ1204" s="12"/>
      <c r="AK1204" s="445" t="str">
        <f>IF(G1204="","",VLOOKUP(J1204,中子データ!$B$4:$H$4500,3,FALSE))</f>
        <v/>
      </c>
      <c r="AL1204" s="445" t="str">
        <f>IF(G1204="","",VLOOKUP(J1204,中子データ!$B$4:$H$4500,5,FALSE))</f>
        <v/>
      </c>
      <c r="AM1204" s="445" t="str">
        <f>IF(G1204="","",VLOOKUP(J1204,中子データ!$B$4:$H$4500,6,FALSE))</f>
        <v/>
      </c>
      <c r="AN1204" s="418"/>
      <c r="AO1204" s="419"/>
      <c r="AP1204" s="420"/>
      <c r="AQ1204" s="421"/>
      <c r="AR1204" s="420"/>
      <c r="AS1204" s="436"/>
      <c r="AT1204" s="436"/>
      <c r="AU1204" s="422"/>
      <c r="AV1204" s="11"/>
      <c r="AW1204" s="11"/>
      <c r="AX1204" s="410">
        <f t="shared" si="471"/>
        <v>0</v>
      </c>
      <c r="AY1204" s="411" t="str">
        <f>IF(G1204="","",VLOOKUP(J1204,中子データ!$B$4:$M$5999,10,FALSE))</f>
        <v/>
      </c>
      <c r="AZ1204" s="438" t="str">
        <f>IF(G1204="","",VLOOKUP(J1204,中子データ!$B$4:$M$5999,9,FALSE))</f>
        <v/>
      </c>
      <c r="BA1204" s="412" t="str">
        <f>IF(AQ1204="","",VLOOKUP(AQ1204,作業者名!$B$4:$C$100,2,FALSE))</f>
        <v/>
      </c>
      <c r="BB1204" s="412" t="str">
        <f>IF(AR1204="","",VLOOKUP(AR1204,作業者名!$B$4:$C$100,2,FALSE))</f>
        <v/>
      </c>
      <c r="BC1204" s="412" t="str">
        <f>IF(G1204="","",VLOOKUP(J1204,中子データ!B$4:N$6004,12,FALSE))</f>
        <v/>
      </c>
      <c r="BD1204" s="413" t="str">
        <f>IF(G1204="","",VLOOKUP(J1204,中子データ!$B$4:$P$4500,15,FALSE))</f>
        <v/>
      </c>
    </row>
    <row r="1205" spans="1:56" x14ac:dyDescent="0.15">
      <c r="A1205" s="7" t="str">
        <f>IF(G1205="","",VLOOKUP(H1205,マシン名!$B$4:$C$93,2,FALSE))</f>
        <v/>
      </c>
      <c r="B1205" s="7" t="str">
        <f>IF(G1205="","",VLOOKUP(I1205,作業者名!$B$4:$C$100,2,FALSE))</f>
        <v/>
      </c>
      <c r="C1205" s="7" t="str">
        <f>IF(G1205="","",VLOOKUP(J1205,中子データ!$B$4:$H$4500,2,FALSE))</f>
        <v/>
      </c>
      <c r="D1205" s="8" t="str">
        <f>IF(G1205="","",VLOOKUP(J1205,中子データ!$B$4:$H$4500,4,FALSE))</f>
        <v/>
      </c>
      <c r="E1205" s="231" t="str">
        <f t="shared" si="477"/>
        <v/>
      </c>
      <c r="G1205" s="238"/>
      <c r="H1205" s="9"/>
      <c r="I1205" s="9"/>
      <c r="J1205" s="9"/>
      <c r="K1205" s="10"/>
      <c r="L1205" s="10"/>
      <c r="M1205" s="6"/>
      <c r="N1205" s="6">
        <f>L1205-SUM(O1205:Z1205)</f>
        <v>0</v>
      </c>
      <c r="O1205" s="250"/>
      <c r="P1205" s="250"/>
      <c r="Q1205" s="250"/>
      <c r="R1205" s="250"/>
      <c r="S1205" s="250"/>
      <c r="T1205" s="250"/>
      <c r="U1205" s="250"/>
      <c r="V1205" s="250"/>
      <c r="W1205" s="250"/>
      <c r="X1205" s="250"/>
      <c r="Y1205" s="250"/>
      <c r="Z1205" s="4"/>
      <c r="AA1205" s="429"/>
      <c r="AB1205" s="457">
        <f t="shared" si="473"/>
        <v>0</v>
      </c>
      <c r="AC1205" s="11"/>
      <c r="AD1205" s="11"/>
      <c r="AE1205" s="11"/>
      <c r="AF1205" s="11"/>
      <c r="AG1205" s="11"/>
      <c r="AH1205" s="11"/>
      <c r="AI1205" s="11"/>
      <c r="AJ1205" s="12"/>
      <c r="AK1205" s="445" t="str">
        <f>IF(G1205="","",VLOOKUP(J1205,中子データ!$B$4:$H$4500,3,FALSE))</f>
        <v/>
      </c>
      <c r="AL1205" s="445" t="str">
        <f>IF(G1205="","",VLOOKUP(J1205,中子データ!$B$4:$H$4500,5,FALSE))</f>
        <v/>
      </c>
      <c r="AM1205" s="445" t="str">
        <f>IF(G1205="","",VLOOKUP(J1205,中子データ!$B$4:$H$4500,6,FALSE))</f>
        <v/>
      </c>
      <c r="AN1205" s="418"/>
      <c r="AO1205" s="419"/>
      <c r="AP1205" s="420"/>
      <c r="AQ1205" s="421"/>
      <c r="AR1205" s="420"/>
      <c r="AS1205" s="436"/>
      <c r="AT1205" s="436"/>
      <c r="AU1205" s="422"/>
      <c r="AV1205" s="11"/>
      <c r="AW1205" s="11"/>
      <c r="AX1205" s="410">
        <f t="shared" si="471"/>
        <v>0</v>
      </c>
      <c r="AY1205" s="411" t="str">
        <f>IF(G1205="","",VLOOKUP(J1205,中子データ!$B$4:$M$5999,10,FALSE))</f>
        <v/>
      </c>
      <c r="AZ1205" s="438" t="str">
        <f>IF(G1205="","",VLOOKUP(J1205,中子データ!$B$4:$M$5999,9,FALSE))</f>
        <v/>
      </c>
      <c r="BA1205" s="412" t="str">
        <f>IF(AQ1205="","",VLOOKUP(AQ1205,作業者名!$B$4:$C$100,2,FALSE))</f>
        <v/>
      </c>
      <c r="BB1205" s="412" t="str">
        <f>IF(AR1205="","",VLOOKUP(AR1205,作業者名!$B$4:$C$100,2,FALSE))</f>
        <v/>
      </c>
      <c r="BC1205" s="412" t="str">
        <f>IF(G1205="","",VLOOKUP(J1205,中子データ!B$4:N$6004,12,FALSE))</f>
        <v/>
      </c>
      <c r="BD1205" s="413" t="str">
        <f>IF(G1205="","",VLOOKUP(J1205,中子データ!$B$4:$P$4500,15,FALSE))</f>
        <v/>
      </c>
    </row>
    <row r="1206" spans="1:56" x14ac:dyDescent="0.15">
      <c r="A1206" s="7" t="str">
        <f>IF(G1206="","",VLOOKUP(H1206,マシン名!$B$4:$C$93,2,FALSE))</f>
        <v/>
      </c>
      <c r="B1206" s="7" t="str">
        <f>IF(G1206="","",VLOOKUP(I1206,作業者名!$B$4:$C$100,2,FALSE))</f>
        <v/>
      </c>
      <c r="C1206" s="7" t="str">
        <f>IF(G1206="","",VLOOKUP(J1206,中子データ!$B$4:$H$4500,2,FALSE))</f>
        <v/>
      </c>
      <c r="D1206" s="8" t="str">
        <f>IF(G1206="","",VLOOKUP(J1206,中子データ!$B$4:$H$4500,4,FALSE))</f>
        <v/>
      </c>
      <c r="E1206" s="231" t="str">
        <f t="shared" si="477"/>
        <v/>
      </c>
      <c r="G1206" s="238"/>
      <c r="H1206" s="9"/>
      <c r="I1206" s="9"/>
      <c r="J1206" s="9"/>
      <c r="K1206" s="10"/>
      <c r="L1206" s="10"/>
      <c r="M1206" s="6"/>
      <c r="N1206" s="6">
        <f t="shared" si="478"/>
        <v>0</v>
      </c>
      <c r="O1206" s="250"/>
      <c r="P1206" s="250"/>
      <c r="Q1206" s="250"/>
      <c r="R1206" s="250"/>
      <c r="S1206" s="250"/>
      <c r="T1206" s="250"/>
      <c r="U1206" s="250"/>
      <c r="V1206" s="250"/>
      <c r="W1206" s="250"/>
      <c r="X1206" s="250"/>
      <c r="Y1206" s="250"/>
      <c r="Z1206" s="4"/>
      <c r="AA1206" s="429"/>
      <c r="AB1206" s="457">
        <f t="shared" si="473"/>
        <v>0</v>
      </c>
      <c r="AC1206" s="11"/>
      <c r="AD1206" s="11"/>
      <c r="AE1206" s="11"/>
      <c r="AF1206" s="11"/>
      <c r="AG1206" s="11"/>
      <c r="AH1206" s="11"/>
      <c r="AI1206" s="11"/>
      <c r="AJ1206" s="12"/>
      <c r="AK1206" s="445" t="str">
        <f>IF(G1206="","",VLOOKUP(J1206,中子データ!$B$4:$H$4500,3,FALSE))</f>
        <v/>
      </c>
      <c r="AL1206" s="445" t="str">
        <f>IF(G1206="","",VLOOKUP(J1206,中子データ!$B$4:$H$4500,5,FALSE))</f>
        <v/>
      </c>
      <c r="AM1206" s="445" t="str">
        <f>IF(G1206="","",VLOOKUP(J1206,中子データ!$B$4:$H$4500,6,FALSE))</f>
        <v/>
      </c>
      <c r="AN1206" s="418"/>
      <c r="AO1206" s="419"/>
      <c r="AP1206" s="420"/>
      <c r="AQ1206" s="421"/>
      <c r="AR1206" s="420"/>
      <c r="AS1206" s="436"/>
      <c r="AT1206" s="436"/>
      <c r="AU1206" s="422"/>
      <c r="AV1206" s="11"/>
      <c r="AW1206" s="11"/>
      <c r="AX1206" s="410">
        <f t="shared" si="471"/>
        <v>0</v>
      </c>
      <c r="AY1206" s="411" t="str">
        <f>IF(G1206="","",VLOOKUP(J1206,中子データ!$B$4:$M$5999,10,FALSE))</f>
        <v/>
      </c>
      <c r="AZ1206" s="438" t="str">
        <f>IF(G1206="","",VLOOKUP(J1206,中子データ!$B$4:$M$5999,9,FALSE))</f>
        <v/>
      </c>
      <c r="BA1206" s="412" t="str">
        <f>IF(AQ1206="","",VLOOKUP(AQ1206,作業者名!$B$4:$C$100,2,FALSE))</f>
        <v/>
      </c>
      <c r="BB1206" s="412" t="str">
        <f>IF(AR1206="","",VLOOKUP(AR1206,作業者名!$B$4:$C$100,2,FALSE))</f>
        <v/>
      </c>
      <c r="BC1206" s="412" t="str">
        <f>IF(G1206="","",VLOOKUP(J1206,中子データ!B$4:N$6004,12,FALSE))</f>
        <v/>
      </c>
      <c r="BD1206" s="413" t="str">
        <f>IF(G1206="","",VLOOKUP(J1206,中子データ!$B$4:$P$4500,15,FALSE))</f>
        <v/>
      </c>
    </row>
    <row r="1207" spans="1:56" x14ac:dyDescent="0.15">
      <c r="A1207" s="7" t="str">
        <f>IF(G1207="","",VLOOKUP(H1207,マシン名!$B$4:$C$93,2,FALSE))</f>
        <v/>
      </c>
      <c r="B1207" s="7" t="str">
        <f>IF(G1207="","",VLOOKUP(I1207,作業者名!$B$4:$C$100,2,FALSE))</f>
        <v/>
      </c>
      <c r="C1207" s="7" t="str">
        <f>IF(G1207="","",VLOOKUP(J1207,中子データ!$B$4:$H$4500,2,FALSE))</f>
        <v/>
      </c>
      <c r="D1207" s="8" t="str">
        <f>IF(G1207="","",VLOOKUP(J1207,中子データ!$B$4:$H$4500,4,FALSE))</f>
        <v/>
      </c>
      <c r="E1207" s="231" t="str">
        <f t="shared" si="477"/>
        <v/>
      </c>
      <c r="G1207" s="238"/>
      <c r="H1207" s="9"/>
      <c r="I1207" s="9"/>
      <c r="J1207" s="9"/>
      <c r="K1207" s="10"/>
      <c r="L1207" s="10"/>
      <c r="M1207" s="6"/>
      <c r="N1207" s="6">
        <f t="shared" si="478"/>
        <v>0</v>
      </c>
      <c r="O1207" s="250"/>
      <c r="P1207" s="250"/>
      <c r="Q1207" s="250"/>
      <c r="R1207" s="250"/>
      <c r="S1207" s="250"/>
      <c r="T1207" s="250"/>
      <c r="U1207" s="250"/>
      <c r="V1207" s="250"/>
      <c r="W1207" s="250"/>
      <c r="X1207" s="250"/>
      <c r="Y1207" s="250"/>
      <c r="Z1207" s="4"/>
      <c r="AA1207" s="429"/>
      <c r="AB1207" s="457">
        <f t="shared" si="473"/>
        <v>0</v>
      </c>
      <c r="AC1207" s="11"/>
      <c r="AD1207" s="11"/>
      <c r="AE1207" s="11"/>
      <c r="AF1207" s="11"/>
      <c r="AG1207" s="11"/>
      <c r="AH1207" s="11"/>
      <c r="AI1207" s="11"/>
      <c r="AJ1207" s="12"/>
      <c r="AK1207" s="445" t="str">
        <f>IF(G1207="","",VLOOKUP(J1207,中子データ!$B$4:$H$4500,3,FALSE))</f>
        <v/>
      </c>
      <c r="AL1207" s="445" t="str">
        <f>IF(G1207="","",VLOOKUP(J1207,中子データ!$B$4:$H$4500,5,FALSE))</f>
        <v/>
      </c>
      <c r="AM1207" s="445" t="str">
        <f>IF(G1207="","",VLOOKUP(J1207,中子データ!$B$4:$H$4500,6,FALSE))</f>
        <v/>
      </c>
      <c r="AN1207" s="418"/>
      <c r="AO1207" s="419"/>
      <c r="AP1207" s="420"/>
      <c r="AQ1207" s="421"/>
      <c r="AR1207" s="420"/>
      <c r="AS1207" s="436"/>
      <c r="AT1207" s="436"/>
      <c r="AU1207" s="422"/>
      <c r="AV1207" s="11"/>
      <c r="AW1207" s="11"/>
      <c r="AX1207" s="410">
        <f t="shared" si="471"/>
        <v>0</v>
      </c>
      <c r="AY1207" s="411" t="str">
        <f>IF(G1207="","",VLOOKUP(J1207,中子データ!$B$4:$M$5999,10,FALSE))</f>
        <v/>
      </c>
      <c r="AZ1207" s="438" t="str">
        <f>IF(G1207="","",VLOOKUP(J1207,中子データ!$B$4:$M$5999,9,FALSE))</f>
        <v/>
      </c>
      <c r="BA1207" s="412" t="str">
        <f>IF(AQ1207="","",VLOOKUP(AQ1207,作業者名!$B$4:$C$100,2,FALSE))</f>
        <v/>
      </c>
      <c r="BB1207" s="412" t="str">
        <f>IF(AR1207="","",VLOOKUP(AR1207,作業者名!$B$4:$C$100,2,FALSE))</f>
        <v/>
      </c>
      <c r="BC1207" s="412" t="str">
        <f>IF(G1207="","",VLOOKUP(J1207,中子データ!B$4:N$6004,12,FALSE))</f>
        <v/>
      </c>
      <c r="BD1207" s="413" t="str">
        <f>IF(G1207="","",VLOOKUP(J1207,中子データ!$B$4:$P$4500,15,FALSE))</f>
        <v/>
      </c>
    </row>
    <row r="1208" spans="1:56" x14ac:dyDescent="0.15">
      <c r="A1208" s="7" t="str">
        <f>IF(G1208="","",VLOOKUP(H1208,マシン名!$B$4:$C$93,2,FALSE))</f>
        <v/>
      </c>
      <c r="B1208" s="7" t="str">
        <f>IF(G1208="","",VLOOKUP(I1208,作業者名!$B$4:$C$100,2,FALSE))</f>
        <v/>
      </c>
      <c r="C1208" s="7" t="str">
        <f>IF(G1208="","",VLOOKUP(J1208,中子データ!$B$4:$H$4500,2,FALSE))</f>
        <v/>
      </c>
      <c r="D1208" s="8" t="str">
        <f>IF(G1208="","",VLOOKUP(J1208,中子データ!$B$4:$H$4500,4,FALSE))</f>
        <v/>
      </c>
      <c r="E1208" s="231" t="str">
        <f t="shared" si="477"/>
        <v/>
      </c>
      <c r="G1208" s="238"/>
      <c r="H1208" s="9"/>
      <c r="I1208" s="9"/>
      <c r="J1208" s="9"/>
      <c r="K1208" s="10"/>
      <c r="L1208" s="10"/>
      <c r="M1208" s="6"/>
      <c r="N1208" s="6">
        <f t="shared" si="478"/>
        <v>0</v>
      </c>
      <c r="O1208" s="250"/>
      <c r="P1208" s="250"/>
      <c r="Q1208" s="250"/>
      <c r="R1208" s="250"/>
      <c r="S1208" s="250"/>
      <c r="T1208" s="250"/>
      <c r="U1208" s="250"/>
      <c r="V1208" s="250"/>
      <c r="W1208" s="250"/>
      <c r="X1208" s="250"/>
      <c r="Y1208" s="250"/>
      <c r="Z1208" s="4"/>
      <c r="AA1208" s="429"/>
      <c r="AB1208" s="457">
        <f t="shared" si="473"/>
        <v>0</v>
      </c>
      <c r="AC1208" s="11"/>
      <c r="AD1208" s="11"/>
      <c r="AE1208" s="11"/>
      <c r="AF1208" s="11"/>
      <c r="AG1208" s="11"/>
      <c r="AH1208" s="11"/>
      <c r="AI1208" s="11"/>
      <c r="AJ1208" s="12"/>
      <c r="AK1208" s="445" t="str">
        <f>IF(G1208="","",VLOOKUP(J1208,中子データ!$B$4:$H$4500,3,FALSE))</f>
        <v/>
      </c>
      <c r="AL1208" s="445" t="str">
        <f>IF(G1208="","",VLOOKUP(J1208,中子データ!$B$4:$H$4500,5,FALSE))</f>
        <v/>
      </c>
      <c r="AM1208" s="445" t="str">
        <f>IF(G1208="","",VLOOKUP(J1208,中子データ!$B$4:$H$4500,6,FALSE))</f>
        <v/>
      </c>
      <c r="AN1208" s="418"/>
      <c r="AO1208" s="419"/>
      <c r="AP1208" s="420"/>
      <c r="AQ1208" s="421"/>
      <c r="AR1208" s="420"/>
      <c r="AS1208" s="436"/>
      <c r="AT1208" s="436"/>
      <c r="AU1208" s="422"/>
      <c r="AV1208" s="11"/>
      <c r="AW1208" s="11"/>
      <c r="AX1208" s="410">
        <f t="shared" si="471"/>
        <v>0</v>
      </c>
      <c r="AY1208" s="411" t="str">
        <f>IF(G1208="","",VLOOKUP(J1208,中子データ!$B$4:$M$5999,10,FALSE))</f>
        <v/>
      </c>
      <c r="AZ1208" s="438" t="str">
        <f>IF(G1208="","",VLOOKUP(J1208,中子データ!$B$4:$M$5999,9,FALSE))</f>
        <v/>
      </c>
      <c r="BA1208" s="412" t="str">
        <f>IF(AQ1208="","",VLOOKUP(AQ1208,作業者名!$B$4:$C$100,2,FALSE))</f>
        <v/>
      </c>
      <c r="BB1208" s="412" t="str">
        <f>IF(AR1208="","",VLOOKUP(AR1208,作業者名!$B$4:$C$100,2,FALSE))</f>
        <v/>
      </c>
      <c r="BC1208" s="412" t="str">
        <f>IF(G1208="","",VLOOKUP(J1208,中子データ!B$4:N$6004,12,FALSE))</f>
        <v/>
      </c>
      <c r="BD1208" s="413" t="str">
        <f>IF(G1208="","",VLOOKUP(J1208,中子データ!$B$4:$P$4500,15,FALSE))</f>
        <v/>
      </c>
    </row>
    <row r="1209" spans="1:56" x14ac:dyDescent="0.15">
      <c r="A1209" s="7" t="str">
        <f>IF(G1209="","",VLOOKUP(H1209,マシン名!$B$4:$C$93,2,FALSE))</f>
        <v/>
      </c>
      <c r="B1209" s="7" t="str">
        <f>IF(G1209="","",VLOOKUP(I1209,作業者名!$B$4:$C$100,2,FALSE))</f>
        <v/>
      </c>
      <c r="C1209" s="7" t="str">
        <f>IF(G1209="","",VLOOKUP(J1209,中子データ!$B$4:$H$4500,2,FALSE))</f>
        <v/>
      </c>
      <c r="D1209" s="8" t="str">
        <f>IF(G1209="","",VLOOKUP(J1209,中子データ!$B$4:$H$4500,4,FALSE))</f>
        <v/>
      </c>
      <c r="E1209" s="231" t="str">
        <f t="shared" si="477"/>
        <v/>
      </c>
      <c r="G1209" s="238"/>
      <c r="H1209" s="9"/>
      <c r="I1209" s="9"/>
      <c r="J1209" s="9"/>
      <c r="K1209" s="10"/>
      <c r="L1209" s="10"/>
      <c r="M1209" s="6"/>
      <c r="N1209" s="6">
        <f>L1209-SUM(O1209:Z1209)</f>
        <v>0</v>
      </c>
      <c r="O1209" s="250"/>
      <c r="P1209" s="250"/>
      <c r="Q1209" s="250"/>
      <c r="R1209" s="250"/>
      <c r="S1209" s="250"/>
      <c r="T1209" s="250"/>
      <c r="U1209" s="250"/>
      <c r="V1209" s="250"/>
      <c r="W1209" s="250"/>
      <c r="X1209" s="250"/>
      <c r="Y1209" s="250"/>
      <c r="Z1209" s="4"/>
      <c r="AA1209" s="429"/>
      <c r="AB1209" s="457">
        <f t="shared" si="473"/>
        <v>0</v>
      </c>
      <c r="AC1209" s="11"/>
      <c r="AD1209" s="11"/>
      <c r="AE1209" s="11"/>
      <c r="AF1209" s="11"/>
      <c r="AG1209" s="11"/>
      <c r="AH1209" s="11"/>
      <c r="AI1209" s="11"/>
      <c r="AJ1209" s="12"/>
      <c r="AK1209" s="445" t="str">
        <f>IF(G1209="","",VLOOKUP(J1209,中子データ!$B$4:$H$4500,3,FALSE))</f>
        <v/>
      </c>
      <c r="AL1209" s="445" t="str">
        <f>IF(G1209="","",VLOOKUP(J1209,中子データ!$B$4:$H$4500,5,FALSE))</f>
        <v/>
      </c>
      <c r="AM1209" s="445" t="str">
        <f>IF(G1209="","",VLOOKUP(J1209,中子データ!$B$4:$H$4500,6,FALSE))</f>
        <v/>
      </c>
      <c r="AN1209" s="418"/>
      <c r="AO1209" s="419"/>
      <c r="AP1209" s="420"/>
      <c r="AQ1209" s="421"/>
      <c r="AR1209" s="420"/>
      <c r="AS1209" s="436"/>
      <c r="AT1209" s="436"/>
      <c r="AU1209" s="422"/>
      <c r="AV1209" s="11"/>
      <c r="AW1209" s="11"/>
      <c r="AX1209" s="410">
        <f t="shared" si="471"/>
        <v>0</v>
      </c>
      <c r="AY1209" s="411" t="str">
        <f>IF(G1209="","",VLOOKUP(J1209,中子データ!$B$4:$M$5999,10,FALSE))</f>
        <v/>
      </c>
      <c r="AZ1209" s="438" t="str">
        <f>IF(G1209="","",VLOOKUP(J1209,中子データ!$B$4:$M$5999,9,FALSE))</f>
        <v/>
      </c>
      <c r="BA1209" s="412" t="str">
        <f>IF(AQ1209="","",VLOOKUP(AQ1209,作業者名!$B$4:$C$100,2,FALSE))</f>
        <v/>
      </c>
      <c r="BB1209" s="412" t="str">
        <f>IF(AR1209="","",VLOOKUP(AR1209,作業者名!$B$4:$C$100,2,FALSE))</f>
        <v/>
      </c>
      <c r="BC1209" s="412" t="str">
        <f>IF(G1209="","",VLOOKUP(J1209,中子データ!B$4:N$6004,12,FALSE))</f>
        <v/>
      </c>
      <c r="BD1209" s="413" t="str">
        <f>IF(G1209="","",VLOOKUP(J1209,中子データ!$B$4:$P$4500,15,FALSE))</f>
        <v/>
      </c>
    </row>
    <row r="1210" spans="1:56" x14ac:dyDescent="0.15">
      <c r="A1210" s="7" t="str">
        <f>IF(G1210="","",VLOOKUP(H1210,マシン名!$B$4:$C$93,2,FALSE))</f>
        <v/>
      </c>
      <c r="B1210" s="7" t="str">
        <f>IF(G1210="","",VLOOKUP(I1210,作業者名!$B$4:$C$100,2,FALSE))</f>
        <v/>
      </c>
      <c r="C1210" s="7" t="str">
        <f>IF(G1210="","",VLOOKUP(J1210,中子データ!$B$4:$H$4500,2,FALSE))</f>
        <v/>
      </c>
      <c r="D1210" s="8" t="str">
        <f>IF(G1210="","",VLOOKUP(J1210,中子データ!$B$4:$H$4500,4,FALSE))</f>
        <v/>
      </c>
      <c r="E1210" s="231" t="str">
        <f t="shared" si="477"/>
        <v/>
      </c>
      <c r="G1210" s="238"/>
      <c r="H1210" s="9"/>
      <c r="I1210" s="9"/>
      <c r="J1210" s="9"/>
      <c r="K1210" s="10"/>
      <c r="L1210" s="10"/>
      <c r="M1210" s="6"/>
      <c r="N1210" s="6">
        <f t="shared" si="478"/>
        <v>0</v>
      </c>
      <c r="O1210" s="250"/>
      <c r="P1210" s="250"/>
      <c r="Q1210" s="250"/>
      <c r="R1210" s="250"/>
      <c r="S1210" s="250"/>
      <c r="T1210" s="250"/>
      <c r="U1210" s="250"/>
      <c r="V1210" s="250"/>
      <c r="W1210" s="250"/>
      <c r="X1210" s="250"/>
      <c r="Y1210" s="250"/>
      <c r="Z1210" s="4"/>
      <c r="AA1210" s="429"/>
      <c r="AB1210" s="457">
        <f t="shared" si="473"/>
        <v>0</v>
      </c>
      <c r="AC1210" s="11"/>
      <c r="AD1210" s="11"/>
      <c r="AE1210" s="11"/>
      <c r="AF1210" s="11"/>
      <c r="AG1210" s="11"/>
      <c r="AH1210" s="11"/>
      <c r="AI1210" s="11"/>
      <c r="AJ1210" s="12"/>
      <c r="AK1210" s="445" t="str">
        <f>IF(G1210="","",VLOOKUP(J1210,中子データ!$B$4:$H$4500,3,FALSE))</f>
        <v/>
      </c>
      <c r="AL1210" s="445" t="str">
        <f>IF(G1210="","",VLOOKUP(J1210,中子データ!$B$4:$H$4500,5,FALSE))</f>
        <v/>
      </c>
      <c r="AM1210" s="445" t="str">
        <f>IF(G1210="","",VLOOKUP(J1210,中子データ!$B$4:$H$4500,6,FALSE))</f>
        <v/>
      </c>
      <c r="AN1210" s="418"/>
      <c r="AO1210" s="419"/>
      <c r="AP1210" s="420"/>
      <c r="AQ1210" s="421"/>
      <c r="AR1210" s="420"/>
      <c r="AS1210" s="436"/>
      <c r="AT1210" s="436"/>
      <c r="AU1210" s="422"/>
      <c r="AV1210" s="11"/>
      <c r="AW1210" s="11"/>
      <c r="AX1210" s="410">
        <f t="shared" si="471"/>
        <v>0</v>
      </c>
      <c r="AY1210" s="411" t="str">
        <f>IF(G1210="","",VLOOKUP(J1210,中子データ!$B$4:$M$5999,10,FALSE))</f>
        <v/>
      </c>
      <c r="AZ1210" s="438" t="str">
        <f>IF(G1210="","",VLOOKUP(J1210,中子データ!$B$4:$M$5999,9,FALSE))</f>
        <v/>
      </c>
      <c r="BA1210" s="412" t="str">
        <f>IF(AQ1210="","",VLOOKUP(AQ1210,作業者名!$B$4:$C$100,2,FALSE))</f>
        <v/>
      </c>
      <c r="BB1210" s="412" t="str">
        <f>IF(AR1210="","",VLOOKUP(AR1210,作業者名!$B$4:$C$100,2,FALSE))</f>
        <v/>
      </c>
      <c r="BC1210" s="412" t="str">
        <f>IF(G1210="","",VLOOKUP(J1210,中子データ!B$4:N$6004,12,FALSE))</f>
        <v/>
      </c>
      <c r="BD1210" s="413" t="str">
        <f>IF(G1210="","",VLOOKUP(J1210,中子データ!$B$4:$P$4500,15,FALSE))</f>
        <v/>
      </c>
    </row>
    <row r="1211" spans="1:56" x14ac:dyDescent="0.15">
      <c r="A1211" s="7" t="str">
        <f>IF(G1211="","",VLOOKUP(H1211,マシン名!$B$4:$C$93,2,FALSE))</f>
        <v/>
      </c>
      <c r="B1211" s="7" t="str">
        <f>IF(G1211="","",VLOOKUP(I1211,作業者名!$B$4:$C$100,2,FALSE))</f>
        <v/>
      </c>
      <c r="C1211" s="7" t="str">
        <f>IF(G1211="","",VLOOKUP(J1211,中子データ!$B$4:$H$4500,2,FALSE))</f>
        <v/>
      </c>
      <c r="D1211" s="8" t="str">
        <f>IF(G1211="","",VLOOKUP(J1211,中子データ!$B$4:$H$4500,4,FALSE))</f>
        <v/>
      </c>
      <c r="E1211" s="231" t="str">
        <f t="shared" si="477"/>
        <v/>
      </c>
      <c r="G1211" s="238"/>
      <c r="H1211" s="9"/>
      <c r="I1211" s="9"/>
      <c r="J1211" s="9"/>
      <c r="K1211" s="10"/>
      <c r="L1211" s="10"/>
      <c r="M1211" s="6"/>
      <c r="N1211" s="6">
        <f t="shared" ref="N1211:N1242" si="479">L1211-SUM(O1211:Z1211)</f>
        <v>0</v>
      </c>
      <c r="O1211" s="250"/>
      <c r="P1211" s="250"/>
      <c r="Q1211" s="250"/>
      <c r="R1211" s="250"/>
      <c r="S1211" s="250"/>
      <c r="T1211" s="250"/>
      <c r="U1211" s="250"/>
      <c r="V1211" s="250"/>
      <c r="W1211" s="250"/>
      <c r="X1211" s="250"/>
      <c r="Y1211" s="250"/>
      <c r="Z1211" s="4"/>
      <c r="AA1211" s="429"/>
      <c r="AB1211" s="457">
        <f t="shared" si="473"/>
        <v>0</v>
      </c>
      <c r="AC1211" s="11"/>
      <c r="AD1211" s="11"/>
      <c r="AE1211" s="11"/>
      <c r="AF1211" s="11"/>
      <c r="AG1211" s="11"/>
      <c r="AH1211" s="11"/>
      <c r="AI1211" s="11"/>
      <c r="AJ1211" s="12"/>
      <c r="AK1211" s="445" t="str">
        <f>IF(G1211="","",VLOOKUP(J1211,中子データ!$B$4:$H$4500,3,FALSE))</f>
        <v/>
      </c>
      <c r="AL1211" s="445" t="str">
        <f>IF(G1211="","",VLOOKUP(J1211,中子データ!$B$4:$H$4500,5,FALSE))</f>
        <v/>
      </c>
      <c r="AM1211" s="445" t="str">
        <f>IF(G1211="","",VLOOKUP(J1211,中子データ!$B$4:$H$4500,6,FALSE))</f>
        <v/>
      </c>
      <c r="AN1211" s="418"/>
      <c r="AO1211" s="419"/>
      <c r="AP1211" s="420"/>
      <c r="AQ1211" s="421"/>
      <c r="AR1211" s="420"/>
      <c r="AS1211" s="436"/>
      <c r="AT1211" s="436"/>
      <c r="AU1211" s="422"/>
      <c r="AV1211" s="11"/>
      <c r="AW1211" s="11"/>
      <c r="AX1211" s="410">
        <f t="shared" si="471"/>
        <v>0</v>
      </c>
      <c r="AY1211" s="411" t="str">
        <f>IF(G1211="","",VLOOKUP(J1211,中子データ!$B$4:$M$5999,10,FALSE))</f>
        <v/>
      </c>
      <c r="AZ1211" s="438" t="str">
        <f>IF(G1211="","",VLOOKUP(J1211,中子データ!$B$4:$M$5999,9,FALSE))</f>
        <v/>
      </c>
      <c r="BA1211" s="412" t="str">
        <f>IF(AQ1211="","",VLOOKUP(AQ1211,作業者名!$B$4:$C$100,2,FALSE))</f>
        <v/>
      </c>
      <c r="BB1211" s="412" t="str">
        <f>IF(AR1211="","",VLOOKUP(AR1211,作業者名!$B$4:$C$100,2,FALSE))</f>
        <v/>
      </c>
      <c r="BC1211" s="412" t="str">
        <f>IF(G1211="","",VLOOKUP(J1211,中子データ!B$4:N$6004,12,FALSE))</f>
        <v/>
      </c>
      <c r="BD1211" s="413" t="str">
        <f>IF(G1211="","",VLOOKUP(J1211,中子データ!$B$4:$P$4500,15,FALSE))</f>
        <v/>
      </c>
    </row>
    <row r="1212" spans="1:56" x14ac:dyDescent="0.15">
      <c r="A1212" s="7" t="str">
        <f>IF(G1212="","",VLOOKUP(H1212,マシン名!$B$4:$C$93,2,FALSE))</f>
        <v/>
      </c>
      <c r="B1212" s="7" t="str">
        <f>IF(G1212="","",VLOOKUP(I1212,作業者名!$B$4:$C$100,2,FALSE))</f>
        <v/>
      </c>
      <c r="C1212" s="7" t="str">
        <f>IF(G1212="","",VLOOKUP(J1212,中子データ!$B$4:$H$4500,2,FALSE))</f>
        <v/>
      </c>
      <c r="D1212" s="8" t="str">
        <f>IF(G1212="","",VLOOKUP(J1212,中子データ!$B$4:$H$4500,4,FALSE))</f>
        <v/>
      </c>
      <c r="E1212" s="231" t="str">
        <f t="shared" si="477"/>
        <v/>
      </c>
      <c r="G1212" s="238"/>
      <c r="H1212" s="9"/>
      <c r="I1212" s="9"/>
      <c r="J1212" s="9"/>
      <c r="K1212" s="10"/>
      <c r="L1212" s="10"/>
      <c r="M1212" s="6"/>
      <c r="N1212" s="6">
        <f t="shared" si="479"/>
        <v>0</v>
      </c>
      <c r="O1212" s="250"/>
      <c r="P1212" s="250"/>
      <c r="Q1212" s="250"/>
      <c r="R1212" s="250"/>
      <c r="S1212" s="250"/>
      <c r="T1212" s="250"/>
      <c r="U1212" s="250"/>
      <c r="V1212" s="250"/>
      <c r="W1212" s="250"/>
      <c r="X1212" s="250"/>
      <c r="Y1212" s="250"/>
      <c r="Z1212" s="4"/>
      <c r="AA1212" s="429"/>
      <c r="AB1212" s="457">
        <f t="shared" si="473"/>
        <v>0</v>
      </c>
      <c r="AC1212" s="11"/>
      <c r="AD1212" s="11"/>
      <c r="AE1212" s="11"/>
      <c r="AF1212" s="11"/>
      <c r="AG1212" s="11"/>
      <c r="AH1212" s="11"/>
      <c r="AI1212" s="11"/>
      <c r="AJ1212" s="12"/>
      <c r="AK1212" s="445" t="str">
        <f>IF(G1212="","",VLOOKUP(J1212,中子データ!$B$4:$H$4500,3,FALSE))</f>
        <v/>
      </c>
      <c r="AL1212" s="445" t="str">
        <f>IF(G1212="","",VLOOKUP(J1212,中子データ!$B$4:$H$4500,5,FALSE))</f>
        <v/>
      </c>
      <c r="AM1212" s="445" t="str">
        <f>IF(G1212="","",VLOOKUP(J1212,中子データ!$B$4:$H$4500,6,FALSE))</f>
        <v/>
      </c>
      <c r="AN1212" s="418"/>
      <c r="AO1212" s="419"/>
      <c r="AP1212" s="420"/>
      <c r="AQ1212" s="421"/>
      <c r="AR1212" s="420"/>
      <c r="AS1212" s="436"/>
      <c r="AT1212" s="436"/>
      <c r="AU1212" s="422"/>
      <c r="AV1212" s="11"/>
      <c r="AW1212" s="11"/>
      <c r="AX1212" s="410">
        <f t="shared" si="471"/>
        <v>0</v>
      </c>
      <c r="AY1212" s="411" t="str">
        <f>IF(G1212="","",VLOOKUP(J1212,中子データ!$B$4:$M$5999,10,FALSE))</f>
        <v/>
      </c>
      <c r="AZ1212" s="438" t="str">
        <f>IF(G1212="","",VLOOKUP(J1212,中子データ!$B$4:$M$5999,9,FALSE))</f>
        <v/>
      </c>
      <c r="BA1212" s="412" t="str">
        <f>IF(AQ1212="","",VLOOKUP(AQ1212,作業者名!$B$4:$C$100,2,FALSE))</f>
        <v/>
      </c>
      <c r="BB1212" s="412" t="str">
        <f>IF(AR1212="","",VLOOKUP(AR1212,作業者名!$B$4:$C$100,2,FALSE))</f>
        <v/>
      </c>
      <c r="BC1212" s="412" t="str">
        <f>IF(G1212="","",VLOOKUP(J1212,中子データ!B$4:N$6004,12,FALSE))</f>
        <v/>
      </c>
      <c r="BD1212" s="413" t="str">
        <f>IF(G1212="","",VLOOKUP(J1212,中子データ!$B$4:$P$4500,15,FALSE))</f>
        <v/>
      </c>
    </row>
    <row r="1213" spans="1:56" x14ac:dyDescent="0.15">
      <c r="A1213" s="7" t="str">
        <f>IF(G1213="","",VLOOKUP(H1213,マシン名!$B$4:$C$93,2,FALSE))</f>
        <v/>
      </c>
      <c r="B1213" s="7" t="str">
        <f>IF(G1213="","",VLOOKUP(I1213,作業者名!$B$4:$C$100,2,FALSE))</f>
        <v/>
      </c>
      <c r="C1213" s="7" t="str">
        <f>IF(G1213="","",VLOOKUP(J1213,中子データ!$B$4:$H$4500,2,FALSE))</f>
        <v/>
      </c>
      <c r="D1213" s="8" t="str">
        <f>IF(G1213="","",VLOOKUP(J1213,中子データ!$B$4:$H$4500,4,FALSE))</f>
        <v/>
      </c>
      <c r="E1213" s="231" t="str">
        <f t="shared" si="477"/>
        <v/>
      </c>
      <c r="G1213" s="238"/>
      <c r="H1213" s="9"/>
      <c r="I1213" s="9"/>
      <c r="J1213" s="9"/>
      <c r="K1213" s="10"/>
      <c r="L1213" s="10"/>
      <c r="M1213" s="6"/>
      <c r="N1213" s="6">
        <f t="shared" si="479"/>
        <v>0</v>
      </c>
      <c r="O1213" s="250"/>
      <c r="P1213" s="250"/>
      <c r="Q1213" s="250"/>
      <c r="R1213" s="250"/>
      <c r="S1213" s="250"/>
      <c r="T1213" s="250"/>
      <c r="U1213" s="250"/>
      <c r="V1213" s="250"/>
      <c r="W1213" s="250"/>
      <c r="X1213" s="250"/>
      <c r="Y1213" s="250"/>
      <c r="Z1213" s="4"/>
      <c r="AA1213" s="429"/>
      <c r="AB1213" s="457">
        <f t="shared" si="473"/>
        <v>0</v>
      </c>
      <c r="AC1213" s="11"/>
      <c r="AD1213" s="11"/>
      <c r="AE1213" s="11"/>
      <c r="AF1213" s="11"/>
      <c r="AG1213" s="11"/>
      <c r="AH1213" s="11"/>
      <c r="AI1213" s="11"/>
      <c r="AJ1213" s="12"/>
      <c r="AK1213" s="445" t="str">
        <f>IF(G1213="","",VLOOKUP(J1213,中子データ!$B$4:$H$4500,3,FALSE))</f>
        <v/>
      </c>
      <c r="AL1213" s="445" t="str">
        <f>IF(G1213="","",VLOOKUP(J1213,中子データ!$B$4:$H$4500,5,FALSE))</f>
        <v/>
      </c>
      <c r="AM1213" s="445" t="str">
        <f>IF(G1213="","",VLOOKUP(J1213,中子データ!$B$4:$H$4500,6,FALSE))</f>
        <v/>
      </c>
      <c r="AN1213" s="418"/>
      <c r="AO1213" s="419"/>
      <c r="AP1213" s="420"/>
      <c r="AQ1213" s="421"/>
      <c r="AR1213" s="420"/>
      <c r="AS1213" s="436"/>
      <c r="AT1213" s="436"/>
      <c r="AU1213" s="422"/>
      <c r="AV1213" s="11"/>
      <c r="AW1213" s="11"/>
      <c r="AX1213" s="410">
        <f t="shared" si="471"/>
        <v>0</v>
      </c>
      <c r="AY1213" s="411" t="str">
        <f>IF(G1213="","",VLOOKUP(J1213,中子データ!$B$4:$M$5999,10,FALSE))</f>
        <v/>
      </c>
      <c r="AZ1213" s="438" t="str">
        <f>IF(G1213="","",VLOOKUP(J1213,中子データ!$B$4:$M$5999,9,FALSE))</f>
        <v/>
      </c>
      <c r="BA1213" s="412" t="str">
        <f>IF(AQ1213="","",VLOOKUP(AQ1213,作業者名!$B$4:$C$100,2,FALSE))</f>
        <v/>
      </c>
      <c r="BB1213" s="412" t="str">
        <f>IF(AR1213="","",VLOOKUP(AR1213,作業者名!$B$4:$C$100,2,FALSE))</f>
        <v/>
      </c>
      <c r="BC1213" s="412" t="str">
        <f>IF(G1213="","",VLOOKUP(J1213,中子データ!B$4:N$6004,12,FALSE))</f>
        <v/>
      </c>
      <c r="BD1213" s="413" t="str">
        <f>IF(G1213="","",VLOOKUP(J1213,中子データ!$B$4:$P$4500,15,FALSE))</f>
        <v/>
      </c>
    </row>
    <row r="1214" spans="1:56" x14ac:dyDescent="0.15">
      <c r="A1214" s="7" t="str">
        <f>IF(G1214="","",VLOOKUP(H1214,マシン名!$B$4:$C$93,2,FALSE))</f>
        <v/>
      </c>
      <c r="B1214" s="7" t="str">
        <f>IF(G1214="","",VLOOKUP(I1214,作業者名!$B$4:$C$100,2,FALSE))</f>
        <v/>
      </c>
      <c r="C1214" s="7" t="str">
        <f>IF(G1214="","",VLOOKUP(J1214,中子データ!$B$4:$H$4500,2,FALSE))</f>
        <v/>
      </c>
      <c r="D1214" s="8" t="str">
        <f>IF(G1214="","",VLOOKUP(J1214,中子データ!$B$4:$H$4500,4,FALSE))</f>
        <v/>
      </c>
      <c r="E1214" s="231" t="str">
        <f t="shared" si="477"/>
        <v/>
      </c>
      <c r="G1214" s="238"/>
      <c r="H1214" s="9"/>
      <c r="I1214" s="9"/>
      <c r="J1214" s="9"/>
      <c r="K1214" s="10"/>
      <c r="L1214" s="10"/>
      <c r="M1214" s="6"/>
      <c r="N1214" s="6">
        <f t="shared" si="479"/>
        <v>0</v>
      </c>
      <c r="O1214" s="250"/>
      <c r="P1214" s="250"/>
      <c r="Q1214" s="250"/>
      <c r="R1214" s="250"/>
      <c r="S1214" s="250"/>
      <c r="T1214" s="250"/>
      <c r="U1214" s="250"/>
      <c r="V1214" s="250"/>
      <c r="W1214" s="250"/>
      <c r="X1214" s="250"/>
      <c r="Y1214" s="250"/>
      <c r="Z1214" s="4"/>
      <c r="AA1214" s="429"/>
      <c r="AB1214" s="457">
        <f t="shared" si="473"/>
        <v>0</v>
      </c>
      <c r="AC1214" s="11"/>
      <c r="AD1214" s="11"/>
      <c r="AE1214" s="11"/>
      <c r="AF1214" s="11"/>
      <c r="AG1214" s="11"/>
      <c r="AH1214" s="11"/>
      <c r="AI1214" s="11"/>
      <c r="AJ1214" s="12"/>
      <c r="AK1214" s="445" t="str">
        <f>IF(G1214="","",VLOOKUP(J1214,中子データ!$B$4:$H$4500,3,FALSE))</f>
        <v/>
      </c>
      <c r="AL1214" s="445" t="str">
        <f>IF(G1214="","",VLOOKUP(J1214,中子データ!$B$4:$H$4500,5,FALSE))</f>
        <v/>
      </c>
      <c r="AM1214" s="445" t="str">
        <f>IF(G1214="","",VLOOKUP(J1214,中子データ!$B$4:$H$4500,6,FALSE))</f>
        <v/>
      </c>
      <c r="AN1214" s="418"/>
      <c r="AO1214" s="419"/>
      <c r="AP1214" s="420"/>
      <c r="AQ1214" s="421"/>
      <c r="AR1214" s="420"/>
      <c r="AS1214" s="436"/>
      <c r="AT1214" s="436"/>
      <c r="AU1214" s="422"/>
      <c r="AV1214" s="11"/>
      <c r="AW1214" s="11"/>
      <c r="AX1214" s="410">
        <f t="shared" si="471"/>
        <v>0</v>
      </c>
      <c r="AY1214" s="411" t="str">
        <f>IF(G1214="","",VLOOKUP(J1214,中子データ!$B$4:$M$5999,10,FALSE))</f>
        <v/>
      </c>
      <c r="AZ1214" s="438" t="str">
        <f>IF(G1214="","",VLOOKUP(J1214,中子データ!$B$4:$M$5999,9,FALSE))</f>
        <v/>
      </c>
      <c r="BA1214" s="412" t="str">
        <f>IF(AQ1214="","",VLOOKUP(AQ1214,作業者名!$B$4:$C$100,2,FALSE))</f>
        <v/>
      </c>
      <c r="BB1214" s="412" t="str">
        <f>IF(AR1214="","",VLOOKUP(AR1214,作業者名!$B$4:$C$100,2,FALSE))</f>
        <v/>
      </c>
      <c r="BC1214" s="412" t="str">
        <f>IF(G1214="","",VLOOKUP(J1214,中子データ!B$4:N$6004,12,FALSE))</f>
        <v/>
      </c>
      <c r="BD1214" s="413" t="str">
        <f>IF(G1214="","",VLOOKUP(J1214,中子データ!$B$4:$P$4500,15,FALSE))</f>
        <v/>
      </c>
    </row>
    <row r="1215" spans="1:56" x14ac:dyDescent="0.15">
      <c r="A1215" s="7" t="str">
        <f>IF(G1215="","",VLOOKUP(H1215,マシン名!$B$4:$C$93,2,FALSE))</f>
        <v/>
      </c>
      <c r="B1215" s="7" t="str">
        <f>IF(G1215="","",VLOOKUP(I1215,作業者名!$B$4:$C$100,2,FALSE))</f>
        <v/>
      </c>
      <c r="C1215" s="7" t="str">
        <f>IF(G1215="","",VLOOKUP(J1215,中子データ!$B$4:$H$4500,2,FALSE))</f>
        <v/>
      </c>
      <c r="D1215" s="8" t="str">
        <f>IF(G1215="","",VLOOKUP(J1215,中子データ!$B$4:$H$4500,4,FALSE))</f>
        <v/>
      </c>
      <c r="E1215" s="231" t="str">
        <f t="shared" si="477"/>
        <v/>
      </c>
      <c r="G1215" s="238"/>
      <c r="H1215" s="9"/>
      <c r="I1215" s="9"/>
      <c r="J1215" s="9"/>
      <c r="K1215" s="10"/>
      <c r="L1215" s="10"/>
      <c r="M1215" s="6"/>
      <c r="N1215" s="6">
        <f t="shared" si="479"/>
        <v>0</v>
      </c>
      <c r="O1215" s="250"/>
      <c r="P1215" s="250"/>
      <c r="Q1215" s="250"/>
      <c r="R1215" s="250"/>
      <c r="S1215" s="250"/>
      <c r="T1215" s="250"/>
      <c r="U1215" s="250"/>
      <c r="V1215" s="250"/>
      <c r="W1215" s="250"/>
      <c r="X1215" s="250"/>
      <c r="Y1215" s="250"/>
      <c r="Z1215" s="4"/>
      <c r="AA1215" s="429"/>
      <c r="AB1215" s="457">
        <f t="shared" si="473"/>
        <v>0</v>
      </c>
      <c r="AC1215" s="11"/>
      <c r="AD1215" s="11"/>
      <c r="AE1215" s="11"/>
      <c r="AF1215" s="11"/>
      <c r="AG1215" s="11"/>
      <c r="AH1215" s="11"/>
      <c r="AI1215" s="11"/>
      <c r="AJ1215" s="12"/>
      <c r="AK1215" s="445" t="str">
        <f>IF(G1215="","",VLOOKUP(J1215,中子データ!$B$4:$H$4500,3,FALSE))</f>
        <v/>
      </c>
      <c r="AL1215" s="445" t="str">
        <f>IF(G1215="","",VLOOKUP(J1215,中子データ!$B$4:$H$4500,5,FALSE))</f>
        <v/>
      </c>
      <c r="AM1215" s="445" t="str">
        <f>IF(G1215="","",VLOOKUP(J1215,中子データ!$B$4:$H$4500,6,FALSE))</f>
        <v/>
      </c>
      <c r="AN1215" s="418"/>
      <c r="AO1215" s="419"/>
      <c r="AP1215" s="420"/>
      <c r="AQ1215" s="421"/>
      <c r="AR1215" s="420"/>
      <c r="AS1215" s="436"/>
      <c r="AT1215" s="436"/>
      <c r="AU1215" s="422"/>
      <c r="AV1215" s="11"/>
      <c r="AW1215" s="11"/>
      <c r="AX1215" s="410">
        <f t="shared" ref="AX1215:AX1278" si="480">L1215-O1215-P1215-Q1215-R1215--S1215-T1215-U1215-V1215-W1215-X1215-Y1215-Z1215</f>
        <v>0</v>
      </c>
      <c r="AY1215" s="411" t="str">
        <f>IF(G1215="","",VLOOKUP(J1215,中子データ!$B$4:$M$5999,10,FALSE))</f>
        <v/>
      </c>
      <c r="AZ1215" s="438" t="str">
        <f>IF(G1215="","",VLOOKUP(J1215,中子データ!$B$4:$M$5999,9,FALSE))</f>
        <v/>
      </c>
      <c r="BA1215" s="412" t="str">
        <f>IF(AQ1215="","",VLOOKUP(AQ1215,作業者名!$B$4:$C$100,2,FALSE))</f>
        <v/>
      </c>
      <c r="BB1215" s="412" t="str">
        <f>IF(AR1215="","",VLOOKUP(AR1215,作業者名!$B$4:$C$100,2,FALSE))</f>
        <v/>
      </c>
      <c r="BC1215" s="412" t="str">
        <f>IF(G1215="","",VLOOKUP(J1215,中子データ!B$4:N$6004,12,FALSE))</f>
        <v/>
      </c>
      <c r="BD1215" s="413" t="str">
        <f>IF(G1215="","",VLOOKUP(J1215,中子データ!$B$4:$P$4500,15,FALSE))</f>
        <v/>
      </c>
    </row>
    <row r="1216" spans="1:56" x14ac:dyDescent="0.15">
      <c r="A1216" s="7" t="str">
        <f>IF(G1216="","",VLOOKUP(H1216,マシン名!$B$4:$C$93,2,FALSE))</f>
        <v/>
      </c>
      <c r="B1216" s="7" t="str">
        <f>IF(G1216="","",VLOOKUP(I1216,作業者名!$B$4:$C$100,2,FALSE))</f>
        <v/>
      </c>
      <c r="C1216" s="7" t="str">
        <f>IF(G1216="","",VLOOKUP(J1216,中子データ!$B$4:$H$4500,2,FALSE))</f>
        <v/>
      </c>
      <c r="D1216" s="8" t="str">
        <f>IF(G1216="","",VLOOKUP(J1216,中子データ!$B$4:$H$4500,4,FALSE))</f>
        <v/>
      </c>
      <c r="E1216" s="231" t="str">
        <f t="shared" si="477"/>
        <v/>
      </c>
      <c r="G1216" s="238"/>
      <c r="H1216" s="9"/>
      <c r="I1216" s="9"/>
      <c r="J1216" s="9"/>
      <c r="K1216" s="10"/>
      <c r="L1216" s="10"/>
      <c r="M1216" s="6"/>
      <c r="N1216" s="6">
        <f t="shared" si="479"/>
        <v>0</v>
      </c>
      <c r="O1216" s="250"/>
      <c r="P1216" s="250"/>
      <c r="Q1216" s="250"/>
      <c r="R1216" s="250"/>
      <c r="S1216" s="250"/>
      <c r="T1216" s="250"/>
      <c r="U1216" s="250"/>
      <c r="V1216" s="250"/>
      <c r="W1216" s="250"/>
      <c r="X1216" s="250"/>
      <c r="Y1216" s="250"/>
      <c r="Z1216" s="4"/>
      <c r="AA1216" s="429"/>
      <c r="AB1216" s="457">
        <f t="shared" si="473"/>
        <v>0</v>
      </c>
      <c r="AC1216" s="11"/>
      <c r="AD1216" s="11"/>
      <c r="AE1216" s="11"/>
      <c r="AF1216" s="11"/>
      <c r="AG1216" s="11"/>
      <c r="AH1216" s="11"/>
      <c r="AI1216" s="11"/>
      <c r="AJ1216" s="12"/>
      <c r="AK1216" s="445" t="str">
        <f>IF(G1216="","",VLOOKUP(J1216,中子データ!$B$4:$H$4500,3,FALSE))</f>
        <v/>
      </c>
      <c r="AL1216" s="445" t="str">
        <f>IF(G1216="","",VLOOKUP(J1216,中子データ!$B$4:$H$4500,5,FALSE))</f>
        <v/>
      </c>
      <c r="AM1216" s="445" t="str">
        <f>IF(G1216="","",VLOOKUP(J1216,中子データ!$B$4:$H$4500,6,FALSE))</f>
        <v/>
      </c>
      <c r="AN1216" s="418"/>
      <c r="AO1216" s="419"/>
      <c r="AP1216" s="420"/>
      <c r="AQ1216" s="421"/>
      <c r="AR1216" s="420"/>
      <c r="AS1216" s="436"/>
      <c r="AT1216" s="436"/>
      <c r="AU1216" s="422"/>
      <c r="AV1216" s="11"/>
      <c r="AW1216" s="11"/>
      <c r="AX1216" s="410">
        <f t="shared" si="480"/>
        <v>0</v>
      </c>
      <c r="AY1216" s="411" t="str">
        <f>IF(G1216="","",VLOOKUP(J1216,中子データ!$B$4:$M$5999,10,FALSE))</f>
        <v/>
      </c>
      <c r="AZ1216" s="438" t="str">
        <f>IF(G1216="","",VLOOKUP(J1216,中子データ!$B$4:$M$5999,9,FALSE))</f>
        <v/>
      </c>
      <c r="BA1216" s="412" t="str">
        <f>IF(AQ1216="","",VLOOKUP(AQ1216,作業者名!$B$4:$C$100,2,FALSE))</f>
        <v/>
      </c>
      <c r="BB1216" s="412" t="str">
        <f>IF(AR1216="","",VLOOKUP(AR1216,作業者名!$B$4:$C$100,2,FALSE))</f>
        <v/>
      </c>
      <c r="BC1216" s="412" t="str">
        <f>IF(G1216="","",VLOOKUP(J1216,中子データ!B$4:N$6004,12,FALSE))</f>
        <v/>
      </c>
      <c r="BD1216" s="413" t="str">
        <f>IF(G1216="","",VLOOKUP(J1216,中子データ!$B$4:$P$4500,15,FALSE))</f>
        <v/>
      </c>
    </row>
    <row r="1217" spans="1:56" x14ac:dyDescent="0.15">
      <c r="A1217" s="7" t="str">
        <f>IF(G1217="","",VLOOKUP(H1217,マシン名!$B$4:$C$93,2,FALSE))</f>
        <v/>
      </c>
      <c r="B1217" s="7" t="str">
        <f>IF(G1217="","",VLOOKUP(I1217,作業者名!$B$4:$C$100,2,FALSE))</f>
        <v/>
      </c>
      <c r="C1217" s="7" t="str">
        <f>IF(G1217="","",VLOOKUP(J1217,中子データ!$B$4:$H$4500,2,FALSE))</f>
        <v/>
      </c>
      <c r="D1217" s="8" t="str">
        <f>IF(G1217="","",VLOOKUP(J1217,中子データ!$B$4:$H$4500,4,FALSE))</f>
        <v/>
      </c>
      <c r="E1217" s="231" t="str">
        <f t="shared" si="477"/>
        <v/>
      </c>
      <c r="G1217" s="238"/>
      <c r="H1217" s="9"/>
      <c r="I1217" s="9"/>
      <c r="J1217" s="9"/>
      <c r="K1217" s="10"/>
      <c r="L1217" s="10"/>
      <c r="M1217" s="6"/>
      <c r="N1217" s="6">
        <f t="shared" si="479"/>
        <v>0</v>
      </c>
      <c r="O1217" s="250"/>
      <c r="P1217" s="250"/>
      <c r="Q1217" s="250"/>
      <c r="R1217" s="250"/>
      <c r="S1217" s="250"/>
      <c r="T1217" s="250"/>
      <c r="U1217" s="250"/>
      <c r="V1217" s="250"/>
      <c r="W1217" s="250"/>
      <c r="X1217" s="250"/>
      <c r="Y1217" s="250"/>
      <c r="Z1217" s="4"/>
      <c r="AA1217" s="429"/>
      <c r="AB1217" s="457">
        <f t="shared" si="473"/>
        <v>0</v>
      </c>
      <c r="AC1217" s="11"/>
      <c r="AD1217" s="11"/>
      <c r="AE1217" s="11"/>
      <c r="AF1217" s="11"/>
      <c r="AG1217" s="11"/>
      <c r="AH1217" s="11"/>
      <c r="AI1217" s="11"/>
      <c r="AJ1217" s="12"/>
      <c r="AK1217" s="445" t="str">
        <f>IF(G1217="","",VLOOKUP(J1217,中子データ!$B$4:$H$4500,3,FALSE))</f>
        <v/>
      </c>
      <c r="AL1217" s="445" t="str">
        <f>IF(G1217="","",VLOOKUP(J1217,中子データ!$B$4:$H$4500,5,FALSE))</f>
        <v/>
      </c>
      <c r="AM1217" s="445" t="str">
        <f>IF(G1217="","",VLOOKUP(J1217,中子データ!$B$4:$H$4500,6,FALSE))</f>
        <v/>
      </c>
      <c r="AN1217" s="418"/>
      <c r="AO1217" s="419"/>
      <c r="AP1217" s="420"/>
      <c r="AQ1217" s="421"/>
      <c r="AR1217" s="420"/>
      <c r="AS1217" s="436"/>
      <c r="AT1217" s="436"/>
      <c r="AU1217" s="422"/>
      <c r="AV1217" s="11"/>
      <c r="AW1217" s="11"/>
      <c r="AX1217" s="410">
        <f t="shared" si="480"/>
        <v>0</v>
      </c>
      <c r="AY1217" s="411" t="str">
        <f>IF(G1217="","",VLOOKUP(J1217,中子データ!$B$4:$M$5999,10,FALSE))</f>
        <v/>
      </c>
      <c r="AZ1217" s="438" t="str">
        <f>IF(G1217="","",VLOOKUP(J1217,中子データ!$B$4:$M$5999,9,FALSE))</f>
        <v/>
      </c>
      <c r="BA1217" s="412" t="str">
        <f>IF(AQ1217="","",VLOOKUP(AQ1217,作業者名!$B$4:$C$100,2,FALSE))</f>
        <v/>
      </c>
      <c r="BB1217" s="412" t="str">
        <f>IF(AR1217="","",VLOOKUP(AR1217,作業者名!$B$4:$C$100,2,FALSE))</f>
        <v/>
      </c>
      <c r="BC1217" s="412" t="str">
        <f>IF(G1217="","",VLOOKUP(J1217,中子データ!B$4:N$6004,12,FALSE))</f>
        <v/>
      </c>
      <c r="BD1217" s="413" t="str">
        <f>IF(G1217="","",VLOOKUP(J1217,中子データ!$B$4:$P$4500,15,FALSE))</f>
        <v/>
      </c>
    </row>
    <row r="1218" spans="1:56" x14ac:dyDescent="0.15">
      <c r="A1218" s="7" t="str">
        <f>IF(G1218="","",VLOOKUP(H1218,マシン名!$B$4:$C$93,2,FALSE))</f>
        <v/>
      </c>
      <c r="B1218" s="7" t="str">
        <f>IF(G1218="","",VLOOKUP(I1218,作業者名!$B$4:$C$100,2,FALSE))</f>
        <v/>
      </c>
      <c r="C1218" s="7" t="str">
        <f>IF(G1218="","",VLOOKUP(J1218,中子データ!$B$4:$H$4500,2,FALSE))</f>
        <v/>
      </c>
      <c r="D1218" s="8" t="str">
        <f>IF(G1218="","",VLOOKUP(J1218,中子データ!$B$4:$H$4500,4,FALSE))</f>
        <v/>
      </c>
      <c r="E1218" s="231" t="str">
        <f t="shared" si="477"/>
        <v/>
      </c>
      <c r="G1218" s="238"/>
      <c r="H1218" s="9"/>
      <c r="I1218" s="9"/>
      <c r="J1218" s="9"/>
      <c r="K1218" s="10"/>
      <c r="L1218" s="10"/>
      <c r="M1218" s="6"/>
      <c r="N1218" s="6">
        <f t="shared" si="479"/>
        <v>0</v>
      </c>
      <c r="O1218" s="250"/>
      <c r="P1218" s="250"/>
      <c r="Q1218" s="250"/>
      <c r="R1218" s="250"/>
      <c r="S1218" s="250"/>
      <c r="T1218" s="250"/>
      <c r="U1218" s="250"/>
      <c r="V1218" s="250"/>
      <c r="W1218" s="250"/>
      <c r="X1218" s="250"/>
      <c r="Y1218" s="250"/>
      <c r="Z1218" s="4"/>
      <c r="AA1218" s="429"/>
      <c r="AB1218" s="457">
        <f t="shared" si="473"/>
        <v>0</v>
      </c>
      <c r="AC1218" s="11"/>
      <c r="AD1218" s="11"/>
      <c r="AE1218" s="11"/>
      <c r="AF1218" s="11"/>
      <c r="AG1218" s="11"/>
      <c r="AH1218" s="11"/>
      <c r="AI1218" s="11"/>
      <c r="AJ1218" s="12"/>
      <c r="AK1218" s="445" t="str">
        <f>IF(G1218="","",VLOOKUP(J1218,中子データ!$B$4:$H$4500,3,FALSE))</f>
        <v/>
      </c>
      <c r="AL1218" s="445" t="str">
        <f>IF(G1218="","",VLOOKUP(J1218,中子データ!$B$4:$H$4500,5,FALSE))</f>
        <v/>
      </c>
      <c r="AM1218" s="445" t="str">
        <f>IF(G1218="","",VLOOKUP(J1218,中子データ!$B$4:$H$4500,6,FALSE))</f>
        <v/>
      </c>
      <c r="AN1218" s="418"/>
      <c r="AO1218" s="419"/>
      <c r="AP1218" s="420"/>
      <c r="AQ1218" s="421"/>
      <c r="AR1218" s="420"/>
      <c r="AS1218" s="436"/>
      <c r="AT1218" s="436"/>
      <c r="AU1218" s="422"/>
      <c r="AV1218" s="11"/>
      <c r="AW1218" s="11"/>
      <c r="AX1218" s="410">
        <f t="shared" si="480"/>
        <v>0</v>
      </c>
      <c r="AY1218" s="411" t="str">
        <f>IF(G1218="","",VLOOKUP(J1218,中子データ!$B$4:$M$5999,10,FALSE))</f>
        <v/>
      </c>
      <c r="AZ1218" s="438" t="str">
        <f>IF(G1218="","",VLOOKUP(J1218,中子データ!$B$4:$M$5999,9,FALSE))</f>
        <v/>
      </c>
      <c r="BA1218" s="412" t="str">
        <f>IF(AQ1218="","",VLOOKUP(AQ1218,作業者名!$B$4:$C$100,2,FALSE))</f>
        <v/>
      </c>
      <c r="BB1218" s="412" t="str">
        <f>IF(AR1218="","",VLOOKUP(AR1218,作業者名!$B$4:$C$100,2,FALSE))</f>
        <v/>
      </c>
      <c r="BC1218" s="412" t="str">
        <f>IF(G1218="","",VLOOKUP(J1218,中子データ!B$4:N$6004,12,FALSE))</f>
        <v/>
      </c>
      <c r="BD1218" s="413" t="str">
        <f>IF(G1218="","",VLOOKUP(J1218,中子データ!$B$4:$P$4500,15,FALSE))</f>
        <v/>
      </c>
    </row>
    <row r="1219" spans="1:56" x14ac:dyDescent="0.15">
      <c r="A1219" s="7" t="str">
        <f>IF(G1219="","",VLOOKUP(H1219,マシン名!$B$4:$C$93,2,FALSE))</f>
        <v/>
      </c>
      <c r="B1219" s="7" t="str">
        <f>IF(G1219="","",VLOOKUP(I1219,作業者名!$B$4:$C$100,2,FALSE))</f>
        <v/>
      </c>
      <c r="C1219" s="7" t="str">
        <f>IF(G1219="","",VLOOKUP(J1219,中子データ!$B$4:$H$4500,2,FALSE))</f>
        <v/>
      </c>
      <c r="D1219" s="8" t="str">
        <f>IF(G1219="","",VLOOKUP(J1219,中子データ!$B$4:$H$4500,4,FALSE))</f>
        <v/>
      </c>
      <c r="E1219" s="231" t="str">
        <f t="shared" si="477"/>
        <v/>
      </c>
      <c r="G1219" s="238"/>
      <c r="H1219" s="9"/>
      <c r="I1219" s="9"/>
      <c r="J1219" s="9"/>
      <c r="K1219" s="10"/>
      <c r="L1219" s="10"/>
      <c r="M1219" s="6"/>
      <c r="N1219" s="6">
        <f t="shared" si="479"/>
        <v>0</v>
      </c>
      <c r="O1219" s="250"/>
      <c r="P1219" s="250"/>
      <c r="Q1219" s="250"/>
      <c r="R1219" s="250"/>
      <c r="S1219" s="250"/>
      <c r="T1219" s="250"/>
      <c r="U1219" s="250"/>
      <c r="V1219" s="250"/>
      <c r="W1219" s="250"/>
      <c r="X1219" s="250"/>
      <c r="Y1219" s="250"/>
      <c r="Z1219" s="4"/>
      <c r="AA1219" s="429"/>
      <c r="AB1219" s="457">
        <f t="shared" si="473"/>
        <v>0</v>
      </c>
      <c r="AC1219" s="11"/>
      <c r="AD1219" s="11"/>
      <c r="AE1219" s="11"/>
      <c r="AF1219" s="11"/>
      <c r="AG1219" s="11"/>
      <c r="AH1219" s="11"/>
      <c r="AI1219" s="11"/>
      <c r="AJ1219" s="12"/>
      <c r="AK1219" s="445" t="str">
        <f>IF(G1219="","",VLOOKUP(J1219,中子データ!$B$4:$H$4500,3,FALSE))</f>
        <v/>
      </c>
      <c r="AL1219" s="445" t="str">
        <f>IF(G1219="","",VLOOKUP(J1219,中子データ!$B$4:$H$4500,5,FALSE))</f>
        <v/>
      </c>
      <c r="AM1219" s="445" t="str">
        <f>IF(G1219="","",VLOOKUP(J1219,中子データ!$B$4:$H$4500,6,FALSE))</f>
        <v/>
      </c>
      <c r="AN1219" s="418"/>
      <c r="AO1219" s="419"/>
      <c r="AP1219" s="420"/>
      <c r="AQ1219" s="421"/>
      <c r="AR1219" s="420"/>
      <c r="AS1219" s="436"/>
      <c r="AT1219" s="436"/>
      <c r="AU1219" s="422"/>
      <c r="AV1219" s="11"/>
      <c r="AW1219" s="11"/>
      <c r="AX1219" s="410">
        <f t="shared" si="480"/>
        <v>0</v>
      </c>
      <c r="AY1219" s="411" t="str">
        <f>IF(G1219="","",VLOOKUP(J1219,中子データ!$B$4:$M$5999,10,FALSE))</f>
        <v/>
      </c>
      <c r="AZ1219" s="438" t="str">
        <f>IF(G1219="","",VLOOKUP(J1219,中子データ!$B$4:$M$5999,9,FALSE))</f>
        <v/>
      </c>
      <c r="BA1219" s="412" t="str">
        <f>IF(AQ1219="","",VLOOKUP(AQ1219,作業者名!$B$4:$C$100,2,FALSE))</f>
        <v/>
      </c>
      <c r="BB1219" s="412" t="str">
        <f>IF(AR1219="","",VLOOKUP(AR1219,作業者名!$B$4:$C$100,2,FALSE))</f>
        <v/>
      </c>
      <c r="BC1219" s="412" t="str">
        <f>IF(G1219="","",VLOOKUP(J1219,中子データ!B$4:N$6004,12,FALSE))</f>
        <v/>
      </c>
      <c r="BD1219" s="413" t="str">
        <f>IF(G1219="","",VLOOKUP(J1219,中子データ!$B$4:$P$4500,15,FALSE))</f>
        <v/>
      </c>
    </row>
    <row r="1220" spans="1:56" x14ac:dyDescent="0.15">
      <c r="A1220" s="7" t="str">
        <f>IF(G1220="","",VLOOKUP(H1220,マシン名!$B$4:$C$93,2,FALSE))</f>
        <v/>
      </c>
      <c r="B1220" s="7" t="str">
        <f>IF(G1220="","",VLOOKUP(I1220,作業者名!$B$4:$C$100,2,FALSE))</f>
        <v/>
      </c>
      <c r="C1220" s="7" t="str">
        <f>IF(G1220="","",VLOOKUP(J1220,中子データ!$B$4:$H$4500,2,FALSE))</f>
        <v/>
      </c>
      <c r="D1220" s="8" t="str">
        <f>IF(G1220="","",VLOOKUP(J1220,中子データ!$B$4:$H$4500,4,FALSE))</f>
        <v/>
      </c>
      <c r="E1220" s="231" t="str">
        <f t="shared" si="477"/>
        <v/>
      </c>
      <c r="G1220" s="238"/>
      <c r="H1220" s="9"/>
      <c r="I1220" s="9"/>
      <c r="J1220" s="9"/>
      <c r="K1220" s="10"/>
      <c r="L1220" s="10"/>
      <c r="M1220" s="6"/>
      <c r="N1220" s="6">
        <f t="shared" si="479"/>
        <v>0</v>
      </c>
      <c r="O1220" s="250"/>
      <c r="P1220" s="250"/>
      <c r="Q1220" s="250"/>
      <c r="R1220" s="250"/>
      <c r="S1220" s="250"/>
      <c r="T1220" s="250"/>
      <c r="U1220" s="250"/>
      <c r="V1220" s="250"/>
      <c r="W1220" s="250"/>
      <c r="X1220" s="250"/>
      <c r="Y1220" s="250"/>
      <c r="Z1220" s="4"/>
      <c r="AA1220" s="429"/>
      <c r="AB1220" s="457">
        <f t="shared" si="473"/>
        <v>0</v>
      </c>
      <c r="AC1220" s="11"/>
      <c r="AD1220" s="11"/>
      <c r="AE1220" s="11"/>
      <c r="AF1220" s="11"/>
      <c r="AG1220" s="11"/>
      <c r="AH1220" s="11"/>
      <c r="AI1220" s="11"/>
      <c r="AJ1220" s="12"/>
      <c r="AK1220" s="445" t="str">
        <f>IF(G1220="","",VLOOKUP(J1220,中子データ!$B$4:$H$4500,3,FALSE))</f>
        <v/>
      </c>
      <c r="AL1220" s="445" t="str">
        <f>IF(G1220="","",VLOOKUP(J1220,中子データ!$B$4:$H$4500,5,FALSE))</f>
        <v/>
      </c>
      <c r="AM1220" s="445" t="str">
        <f>IF(G1220="","",VLOOKUP(J1220,中子データ!$B$4:$H$4500,6,FALSE))</f>
        <v/>
      </c>
      <c r="AN1220" s="418"/>
      <c r="AO1220" s="419"/>
      <c r="AP1220" s="420"/>
      <c r="AQ1220" s="421"/>
      <c r="AR1220" s="420"/>
      <c r="AS1220" s="436"/>
      <c r="AT1220" s="436"/>
      <c r="AU1220" s="422"/>
      <c r="AV1220" s="11"/>
      <c r="AW1220" s="11"/>
      <c r="AX1220" s="410">
        <f t="shared" si="480"/>
        <v>0</v>
      </c>
      <c r="AY1220" s="411" t="str">
        <f>IF(G1220="","",VLOOKUP(J1220,中子データ!$B$4:$M$5999,10,FALSE))</f>
        <v/>
      </c>
      <c r="AZ1220" s="438" t="str">
        <f>IF(G1220="","",VLOOKUP(J1220,中子データ!$B$4:$M$5999,9,FALSE))</f>
        <v/>
      </c>
      <c r="BA1220" s="412" t="str">
        <f>IF(AQ1220="","",VLOOKUP(AQ1220,作業者名!$B$4:$C$100,2,FALSE))</f>
        <v/>
      </c>
      <c r="BB1220" s="412" t="str">
        <f>IF(AR1220="","",VLOOKUP(AR1220,作業者名!$B$4:$C$100,2,FALSE))</f>
        <v/>
      </c>
      <c r="BC1220" s="412" t="str">
        <f>IF(G1220="","",VLOOKUP(J1220,中子データ!B$4:N$6004,12,FALSE))</f>
        <v/>
      </c>
      <c r="BD1220" s="413" t="str">
        <f>IF(G1220="","",VLOOKUP(J1220,中子データ!$B$4:$P$4500,15,FALSE))</f>
        <v/>
      </c>
    </row>
    <row r="1221" spans="1:56" x14ac:dyDescent="0.15">
      <c r="A1221" s="7" t="str">
        <f>IF(G1221="","",VLOOKUP(H1221,マシン名!$B$4:$C$93,2,FALSE))</f>
        <v/>
      </c>
      <c r="B1221" s="7" t="str">
        <f>IF(G1221="","",VLOOKUP(I1221,作業者名!$B$4:$C$100,2,FALSE))</f>
        <v/>
      </c>
      <c r="C1221" s="7" t="str">
        <f>IF(G1221="","",VLOOKUP(J1221,中子データ!$B$4:$H$4500,2,FALSE))</f>
        <v/>
      </c>
      <c r="D1221" s="8" t="str">
        <f>IF(G1221="","",VLOOKUP(J1221,中子データ!$B$4:$H$4500,4,FALSE))</f>
        <v/>
      </c>
      <c r="E1221" s="231" t="str">
        <f t="shared" si="477"/>
        <v/>
      </c>
      <c r="G1221" s="238"/>
      <c r="H1221" s="9"/>
      <c r="I1221" s="9"/>
      <c r="J1221" s="9"/>
      <c r="K1221" s="10"/>
      <c r="L1221" s="10"/>
      <c r="M1221" s="6"/>
      <c r="N1221" s="6">
        <f t="shared" si="479"/>
        <v>0</v>
      </c>
      <c r="O1221" s="250"/>
      <c r="P1221" s="250"/>
      <c r="Q1221" s="250"/>
      <c r="R1221" s="250"/>
      <c r="S1221" s="250"/>
      <c r="T1221" s="250"/>
      <c r="U1221" s="250"/>
      <c r="V1221" s="250"/>
      <c r="W1221" s="250"/>
      <c r="X1221" s="250"/>
      <c r="Y1221" s="250"/>
      <c r="Z1221" s="4"/>
      <c r="AA1221" s="429"/>
      <c r="AB1221" s="457">
        <f t="shared" si="473"/>
        <v>0</v>
      </c>
      <c r="AC1221" s="11"/>
      <c r="AD1221" s="11"/>
      <c r="AE1221" s="11"/>
      <c r="AF1221" s="11"/>
      <c r="AG1221" s="11"/>
      <c r="AH1221" s="11"/>
      <c r="AI1221" s="11"/>
      <c r="AJ1221" s="12"/>
      <c r="AK1221" s="445" t="str">
        <f>IF(G1221="","",VLOOKUP(J1221,中子データ!$B$4:$H$4500,3,FALSE))</f>
        <v/>
      </c>
      <c r="AL1221" s="445" t="str">
        <f>IF(G1221="","",VLOOKUP(J1221,中子データ!$B$4:$H$4500,5,FALSE))</f>
        <v/>
      </c>
      <c r="AM1221" s="445" t="str">
        <f>IF(G1221="","",VLOOKUP(J1221,中子データ!$B$4:$H$4500,6,FALSE))</f>
        <v/>
      </c>
      <c r="AN1221" s="418"/>
      <c r="AO1221" s="419"/>
      <c r="AP1221" s="420"/>
      <c r="AQ1221" s="421"/>
      <c r="AR1221" s="420"/>
      <c r="AS1221" s="436"/>
      <c r="AT1221" s="436"/>
      <c r="AU1221" s="422"/>
      <c r="AV1221" s="11"/>
      <c r="AW1221" s="11"/>
      <c r="AX1221" s="410">
        <f t="shared" si="480"/>
        <v>0</v>
      </c>
      <c r="AY1221" s="411" t="str">
        <f>IF(G1221="","",VLOOKUP(J1221,中子データ!$B$4:$M$5999,10,FALSE))</f>
        <v/>
      </c>
      <c r="AZ1221" s="438" t="str">
        <f>IF(G1221="","",VLOOKUP(J1221,中子データ!$B$4:$M$5999,9,FALSE))</f>
        <v/>
      </c>
      <c r="BA1221" s="412" t="str">
        <f>IF(AQ1221="","",VLOOKUP(AQ1221,作業者名!$B$4:$C$100,2,FALSE))</f>
        <v/>
      </c>
      <c r="BB1221" s="412" t="str">
        <f>IF(AR1221="","",VLOOKUP(AR1221,作業者名!$B$4:$C$100,2,FALSE))</f>
        <v/>
      </c>
      <c r="BC1221" s="412" t="str">
        <f>IF(G1221="","",VLOOKUP(J1221,中子データ!B$4:N$6004,12,FALSE))</f>
        <v/>
      </c>
      <c r="BD1221" s="413" t="str">
        <f>IF(G1221="","",VLOOKUP(J1221,中子データ!$B$4:$P$4500,15,FALSE))</f>
        <v/>
      </c>
    </row>
    <row r="1222" spans="1:56" x14ac:dyDescent="0.15">
      <c r="A1222" s="7" t="str">
        <f>IF(G1222="","",VLOOKUP(H1222,マシン名!$B$4:$C$93,2,FALSE))</f>
        <v/>
      </c>
      <c r="B1222" s="7" t="str">
        <f>IF(G1222="","",VLOOKUP(I1222,作業者名!$B$4:$C$100,2,FALSE))</f>
        <v/>
      </c>
      <c r="C1222" s="7" t="str">
        <f>IF(G1222="","",VLOOKUP(J1222,中子データ!$B$4:$H$4500,2,FALSE))</f>
        <v/>
      </c>
      <c r="D1222" s="8" t="str">
        <f>IF(G1222="","",VLOOKUP(J1222,中子データ!$B$4:$H$4500,4,FALSE))</f>
        <v/>
      </c>
      <c r="E1222" s="231" t="str">
        <f t="shared" si="477"/>
        <v/>
      </c>
      <c r="G1222" s="238"/>
      <c r="H1222" s="9"/>
      <c r="I1222" s="9"/>
      <c r="J1222" s="9"/>
      <c r="K1222" s="10"/>
      <c r="L1222" s="10"/>
      <c r="M1222" s="6"/>
      <c r="N1222" s="6">
        <f t="shared" si="479"/>
        <v>0</v>
      </c>
      <c r="O1222" s="250"/>
      <c r="P1222" s="250"/>
      <c r="Q1222" s="250"/>
      <c r="R1222" s="250"/>
      <c r="S1222" s="250"/>
      <c r="T1222" s="250"/>
      <c r="U1222" s="250"/>
      <c r="V1222" s="250"/>
      <c r="W1222" s="250"/>
      <c r="X1222" s="250"/>
      <c r="Y1222" s="250"/>
      <c r="Z1222" s="4"/>
      <c r="AA1222" s="429"/>
      <c r="AB1222" s="457">
        <f t="shared" ref="AB1222:AB1285" si="481">SUM(AC1222:AJ1222)</f>
        <v>0</v>
      </c>
      <c r="AC1222" s="11"/>
      <c r="AD1222" s="11"/>
      <c r="AE1222" s="11"/>
      <c r="AF1222" s="11"/>
      <c r="AG1222" s="11"/>
      <c r="AH1222" s="11"/>
      <c r="AI1222" s="11"/>
      <c r="AJ1222" s="12"/>
      <c r="AK1222" s="445" t="str">
        <f>IF(G1222="","",VLOOKUP(J1222,中子データ!$B$4:$H$4500,3,FALSE))</f>
        <v/>
      </c>
      <c r="AL1222" s="445" t="str">
        <f>IF(G1222="","",VLOOKUP(J1222,中子データ!$B$4:$H$4500,5,FALSE))</f>
        <v/>
      </c>
      <c r="AM1222" s="445" t="str">
        <f>IF(G1222="","",VLOOKUP(J1222,中子データ!$B$4:$H$4500,6,FALSE))</f>
        <v/>
      </c>
      <c r="AN1222" s="418"/>
      <c r="AO1222" s="419"/>
      <c r="AP1222" s="420"/>
      <c r="AQ1222" s="421"/>
      <c r="AR1222" s="420"/>
      <c r="AS1222" s="436"/>
      <c r="AT1222" s="436"/>
      <c r="AU1222" s="422"/>
      <c r="AV1222" s="11"/>
      <c r="AW1222" s="11"/>
      <c r="AX1222" s="410">
        <f t="shared" si="480"/>
        <v>0</v>
      </c>
      <c r="AY1222" s="411" t="str">
        <f>IF(G1222="","",VLOOKUP(J1222,中子データ!$B$4:$M$5999,10,FALSE))</f>
        <v/>
      </c>
      <c r="AZ1222" s="438" t="str">
        <f>IF(G1222="","",VLOOKUP(J1222,中子データ!$B$4:$M$5999,9,FALSE))</f>
        <v/>
      </c>
      <c r="BA1222" s="412" t="str">
        <f>IF(AQ1222="","",VLOOKUP(AQ1222,作業者名!$B$4:$C$100,2,FALSE))</f>
        <v/>
      </c>
      <c r="BB1222" s="412" t="str">
        <f>IF(AR1222="","",VLOOKUP(AR1222,作業者名!$B$4:$C$100,2,FALSE))</f>
        <v/>
      </c>
      <c r="BC1222" s="412" t="str">
        <f>IF(G1222="","",VLOOKUP(J1222,中子データ!B$4:N$6004,12,FALSE))</f>
        <v/>
      </c>
      <c r="BD1222" s="413" t="str">
        <f>IF(G1222="","",VLOOKUP(J1222,中子データ!$B$4:$P$4500,15,FALSE))</f>
        <v/>
      </c>
    </row>
    <row r="1223" spans="1:56" x14ac:dyDescent="0.15">
      <c r="A1223" s="7" t="str">
        <f>IF(G1223="","",VLOOKUP(H1223,マシン名!$B$4:$C$93,2,FALSE))</f>
        <v/>
      </c>
      <c r="B1223" s="7" t="str">
        <f>IF(G1223="","",VLOOKUP(I1223,作業者名!$B$4:$C$100,2,FALSE))</f>
        <v/>
      </c>
      <c r="C1223" s="7" t="str">
        <f>IF(G1223="","",VLOOKUP(J1223,中子データ!$B$4:$H$4500,2,FALSE))</f>
        <v/>
      </c>
      <c r="D1223" s="8" t="str">
        <f>IF(G1223="","",VLOOKUP(J1223,中子データ!$B$4:$H$4500,4,FALSE))</f>
        <v/>
      </c>
      <c r="E1223" s="231" t="str">
        <f t="shared" si="477"/>
        <v/>
      </c>
      <c r="G1223" s="238"/>
      <c r="H1223" s="9"/>
      <c r="I1223" s="9"/>
      <c r="J1223" s="9"/>
      <c r="K1223" s="10"/>
      <c r="L1223" s="10"/>
      <c r="M1223" s="6"/>
      <c r="N1223" s="6">
        <f t="shared" si="479"/>
        <v>0</v>
      </c>
      <c r="O1223" s="250"/>
      <c r="P1223" s="250"/>
      <c r="Q1223" s="250"/>
      <c r="R1223" s="250"/>
      <c r="S1223" s="250"/>
      <c r="T1223" s="250"/>
      <c r="U1223" s="250"/>
      <c r="V1223" s="250"/>
      <c r="W1223" s="250"/>
      <c r="X1223" s="250"/>
      <c r="Y1223" s="250"/>
      <c r="Z1223" s="4"/>
      <c r="AA1223" s="429"/>
      <c r="AB1223" s="457">
        <f t="shared" si="481"/>
        <v>0</v>
      </c>
      <c r="AC1223" s="11"/>
      <c r="AD1223" s="11"/>
      <c r="AE1223" s="11"/>
      <c r="AF1223" s="11"/>
      <c r="AG1223" s="11"/>
      <c r="AH1223" s="11"/>
      <c r="AI1223" s="11"/>
      <c r="AJ1223" s="12"/>
      <c r="AK1223" s="445" t="str">
        <f>IF(G1223="","",VLOOKUP(J1223,中子データ!$B$4:$H$4500,3,FALSE))</f>
        <v/>
      </c>
      <c r="AL1223" s="445" t="str">
        <f>IF(G1223="","",VLOOKUP(J1223,中子データ!$B$4:$H$4500,5,FALSE))</f>
        <v/>
      </c>
      <c r="AM1223" s="445" t="str">
        <f>IF(G1223="","",VLOOKUP(J1223,中子データ!$B$4:$H$4500,6,FALSE))</f>
        <v/>
      </c>
      <c r="AN1223" s="418"/>
      <c r="AO1223" s="419"/>
      <c r="AP1223" s="420"/>
      <c r="AQ1223" s="421"/>
      <c r="AR1223" s="420"/>
      <c r="AS1223" s="436"/>
      <c r="AT1223" s="436"/>
      <c r="AU1223" s="422"/>
      <c r="AV1223" s="11"/>
      <c r="AW1223" s="11"/>
      <c r="AX1223" s="410">
        <f t="shared" si="480"/>
        <v>0</v>
      </c>
      <c r="AY1223" s="411" t="str">
        <f>IF(G1223="","",VLOOKUP(J1223,中子データ!$B$4:$M$5999,10,FALSE))</f>
        <v/>
      </c>
      <c r="AZ1223" s="438" t="str">
        <f>IF(G1223="","",VLOOKUP(J1223,中子データ!$B$4:$M$5999,9,FALSE))</f>
        <v/>
      </c>
      <c r="BA1223" s="412" t="str">
        <f>IF(AQ1223="","",VLOOKUP(AQ1223,作業者名!$B$4:$C$100,2,FALSE))</f>
        <v/>
      </c>
      <c r="BB1223" s="412" t="str">
        <f>IF(AR1223="","",VLOOKUP(AR1223,作業者名!$B$4:$C$100,2,FALSE))</f>
        <v/>
      </c>
      <c r="BC1223" s="412" t="str">
        <f>IF(G1223="","",VLOOKUP(J1223,中子データ!B$4:N$6004,12,FALSE))</f>
        <v/>
      </c>
      <c r="BD1223" s="413" t="str">
        <f>IF(G1223="","",VLOOKUP(J1223,中子データ!$B$4:$P$4500,15,FALSE))</f>
        <v/>
      </c>
    </row>
    <row r="1224" spans="1:56" x14ac:dyDescent="0.15">
      <c r="A1224" s="7" t="str">
        <f>IF(G1224="","",VLOOKUP(H1224,マシン名!$B$4:$C$93,2,FALSE))</f>
        <v/>
      </c>
      <c r="B1224" s="7" t="str">
        <f>IF(G1224="","",VLOOKUP(I1224,作業者名!$B$4:$C$100,2,FALSE))</f>
        <v/>
      </c>
      <c r="C1224" s="7" t="str">
        <f>IF(G1224="","",VLOOKUP(J1224,中子データ!$B$4:$H$4500,2,FALSE))</f>
        <v/>
      </c>
      <c r="D1224" s="8" t="str">
        <f>IF(G1224="","",VLOOKUP(J1224,中子データ!$B$4:$H$4500,4,FALSE))</f>
        <v/>
      </c>
      <c r="E1224" s="231" t="str">
        <f t="shared" si="477"/>
        <v/>
      </c>
      <c r="G1224" s="238"/>
      <c r="H1224" s="9"/>
      <c r="I1224" s="9"/>
      <c r="J1224" s="9"/>
      <c r="K1224" s="10"/>
      <c r="L1224" s="10"/>
      <c r="M1224" s="6"/>
      <c r="N1224" s="6">
        <f t="shared" si="479"/>
        <v>0</v>
      </c>
      <c r="O1224" s="250"/>
      <c r="P1224" s="250"/>
      <c r="Q1224" s="250"/>
      <c r="R1224" s="250"/>
      <c r="S1224" s="250"/>
      <c r="T1224" s="250"/>
      <c r="U1224" s="250"/>
      <c r="V1224" s="250"/>
      <c r="W1224" s="250"/>
      <c r="X1224" s="250"/>
      <c r="Y1224" s="250"/>
      <c r="Z1224" s="4"/>
      <c r="AA1224" s="429"/>
      <c r="AB1224" s="457">
        <f t="shared" si="481"/>
        <v>0</v>
      </c>
      <c r="AC1224" s="11"/>
      <c r="AD1224" s="11"/>
      <c r="AE1224" s="11"/>
      <c r="AF1224" s="11"/>
      <c r="AG1224" s="11"/>
      <c r="AH1224" s="11"/>
      <c r="AI1224" s="11"/>
      <c r="AJ1224" s="12"/>
      <c r="AK1224" s="445" t="str">
        <f>IF(G1224="","",VLOOKUP(J1224,中子データ!$B$4:$H$4500,3,FALSE))</f>
        <v/>
      </c>
      <c r="AL1224" s="445" t="str">
        <f>IF(G1224="","",VLOOKUP(J1224,中子データ!$B$4:$H$4500,5,FALSE))</f>
        <v/>
      </c>
      <c r="AM1224" s="445" t="str">
        <f>IF(G1224="","",VLOOKUP(J1224,中子データ!$B$4:$H$4500,6,FALSE))</f>
        <v/>
      </c>
      <c r="AN1224" s="418"/>
      <c r="AO1224" s="419"/>
      <c r="AP1224" s="420"/>
      <c r="AQ1224" s="421"/>
      <c r="AR1224" s="420"/>
      <c r="AS1224" s="436"/>
      <c r="AT1224" s="436"/>
      <c r="AU1224" s="422"/>
      <c r="AV1224" s="11"/>
      <c r="AW1224" s="11"/>
      <c r="AX1224" s="410">
        <f t="shared" si="480"/>
        <v>0</v>
      </c>
      <c r="AY1224" s="411" t="str">
        <f>IF(G1224="","",VLOOKUP(J1224,中子データ!$B$4:$M$5999,10,FALSE))</f>
        <v/>
      </c>
      <c r="AZ1224" s="438" t="str">
        <f>IF(G1224="","",VLOOKUP(J1224,中子データ!$B$4:$M$5999,9,FALSE))</f>
        <v/>
      </c>
      <c r="BA1224" s="412" t="str">
        <f>IF(AQ1224="","",VLOOKUP(AQ1224,作業者名!$B$4:$C$100,2,FALSE))</f>
        <v/>
      </c>
      <c r="BB1224" s="412" t="str">
        <f>IF(AR1224="","",VLOOKUP(AR1224,作業者名!$B$4:$C$100,2,FALSE))</f>
        <v/>
      </c>
      <c r="BC1224" s="412" t="str">
        <f>IF(G1224="","",VLOOKUP(J1224,中子データ!B$4:N$6004,12,FALSE))</f>
        <v/>
      </c>
      <c r="BD1224" s="413" t="str">
        <f>IF(G1224="","",VLOOKUP(J1224,中子データ!$B$4:$P$4500,15,FALSE))</f>
        <v/>
      </c>
    </row>
    <row r="1225" spans="1:56" x14ac:dyDescent="0.15">
      <c r="A1225" s="7" t="str">
        <f>IF(G1225="","",VLOOKUP(H1225,マシン名!$B$4:$C$93,2,FALSE))</f>
        <v/>
      </c>
      <c r="B1225" s="7" t="str">
        <f>IF(G1225="","",VLOOKUP(I1225,作業者名!$B$4:$C$100,2,FALSE))</f>
        <v/>
      </c>
      <c r="C1225" s="7" t="str">
        <f>IF(G1225="","",VLOOKUP(J1225,中子データ!$B$4:$H$4500,2,FALSE))</f>
        <v/>
      </c>
      <c r="D1225" s="8" t="str">
        <f>IF(G1225="","",VLOOKUP(J1225,中子データ!$B$4:$H$4500,4,FALSE))</f>
        <v/>
      </c>
      <c r="E1225" s="231" t="str">
        <f t="shared" si="477"/>
        <v/>
      </c>
      <c r="G1225" s="238"/>
      <c r="H1225" s="9"/>
      <c r="I1225" s="9"/>
      <c r="J1225" s="9"/>
      <c r="K1225" s="10"/>
      <c r="L1225" s="10"/>
      <c r="M1225" s="6"/>
      <c r="N1225" s="6">
        <f t="shared" si="479"/>
        <v>0</v>
      </c>
      <c r="O1225" s="250"/>
      <c r="P1225" s="250"/>
      <c r="Q1225" s="250"/>
      <c r="R1225" s="250"/>
      <c r="S1225" s="250"/>
      <c r="T1225" s="250"/>
      <c r="U1225" s="250"/>
      <c r="V1225" s="250"/>
      <c r="W1225" s="250"/>
      <c r="X1225" s="250"/>
      <c r="Y1225" s="250"/>
      <c r="Z1225" s="4"/>
      <c r="AA1225" s="429"/>
      <c r="AB1225" s="457">
        <f t="shared" si="481"/>
        <v>0</v>
      </c>
      <c r="AC1225" s="11"/>
      <c r="AD1225" s="11"/>
      <c r="AE1225" s="11"/>
      <c r="AF1225" s="11"/>
      <c r="AG1225" s="11"/>
      <c r="AH1225" s="11"/>
      <c r="AI1225" s="11"/>
      <c r="AJ1225" s="12"/>
      <c r="AK1225" s="445" t="str">
        <f>IF(G1225="","",VLOOKUP(J1225,中子データ!$B$4:$H$4500,3,FALSE))</f>
        <v/>
      </c>
      <c r="AL1225" s="445" t="str">
        <f>IF(G1225="","",VLOOKUP(J1225,中子データ!$B$4:$H$4500,5,FALSE))</f>
        <v/>
      </c>
      <c r="AM1225" s="445" t="str">
        <f>IF(G1225="","",VLOOKUP(J1225,中子データ!$B$4:$H$4500,6,FALSE))</f>
        <v/>
      </c>
      <c r="AN1225" s="418"/>
      <c r="AO1225" s="419"/>
      <c r="AP1225" s="420"/>
      <c r="AQ1225" s="421"/>
      <c r="AR1225" s="420"/>
      <c r="AS1225" s="436"/>
      <c r="AT1225" s="436"/>
      <c r="AU1225" s="422"/>
      <c r="AV1225" s="11"/>
      <c r="AW1225" s="11"/>
      <c r="AX1225" s="410">
        <f t="shared" si="480"/>
        <v>0</v>
      </c>
      <c r="AY1225" s="411" t="str">
        <f>IF(G1225="","",VLOOKUP(J1225,中子データ!$B$4:$M$5999,10,FALSE))</f>
        <v/>
      </c>
      <c r="AZ1225" s="438" t="str">
        <f>IF(G1225="","",VLOOKUP(J1225,中子データ!$B$4:$M$5999,9,FALSE))</f>
        <v/>
      </c>
      <c r="BA1225" s="412" t="str">
        <f>IF(AQ1225="","",VLOOKUP(AQ1225,作業者名!$B$4:$C$100,2,FALSE))</f>
        <v/>
      </c>
      <c r="BB1225" s="412" t="str">
        <f>IF(AR1225="","",VLOOKUP(AR1225,作業者名!$B$4:$C$100,2,FALSE))</f>
        <v/>
      </c>
      <c r="BC1225" s="412" t="str">
        <f>IF(G1225="","",VLOOKUP(J1225,中子データ!B$4:N$6004,12,FALSE))</f>
        <v/>
      </c>
      <c r="BD1225" s="413" t="str">
        <f>IF(G1225="","",VLOOKUP(J1225,中子データ!$B$4:$P$4500,15,FALSE))</f>
        <v/>
      </c>
    </row>
    <row r="1226" spans="1:56" x14ac:dyDescent="0.15">
      <c r="A1226" s="7" t="str">
        <f>IF(G1226="","",VLOOKUP(H1226,マシン名!$B$4:$C$93,2,FALSE))</f>
        <v/>
      </c>
      <c r="B1226" s="7" t="str">
        <f>IF(G1226="","",VLOOKUP(I1226,作業者名!$B$4:$C$100,2,FALSE))</f>
        <v/>
      </c>
      <c r="C1226" s="7" t="str">
        <f>IF(G1226="","",VLOOKUP(J1226,中子データ!$B$4:$H$4500,2,FALSE))</f>
        <v/>
      </c>
      <c r="D1226" s="8" t="str">
        <f>IF(G1226="","",VLOOKUP(J1226,中子データ!$B$4:$H$4500,4,FALSE))</f>
        <v/>
      </c>
      <c r="E1226" s="231" t="str">
        <f t="shared" si="477"/>
        <v/>
      </c>
      <c r="G1226" s="238"/>
      <c r="H1226" s="9"/>
      <c r="I1226" s="9"/>
      <c r="J1226" s="9"/>
      <c r="K1226" s="10"/>
      <c r="L1226" s="10"/>
      <c r="M1226" s="6"/>
      <c r="N1226" s="6">
        <f t="shared" si="479"/>
        <v>0</v>
      </c>
      <c r="O1226" s="250"/>
      <c r="P1226" s="250"/>
      <c r="Q1226" s="250"/>
      <c r="R1226" s="250"/>
      <c r="S1226" s="250"/>
      <c r="T1226" s="250"/>
      <c r="U1226" s="250"/>
      <c r="V1226" s="250"/>
      <c r="W1226" s="250"/>
      <c r="X1226" s="250"/>
      <c r="Y1226" s="250"/>
      <c r="Z1226" s="4"/>
      <c r="AA1226" s="429"/>
      <c r="AB1226" s="457">
        <f t="shared" si="481"/>
        <v>0</v>
      </c>
      <c r="AC1226" s="11"/>
      <c r="AD1226" s="11"/>
      <c r="AE1226" s="11"/>
      <c r="AF1226" s="11"/>
      <c r="AG1226" s="11"/>
      <c r="AH1226" s="11"/>
      <c r="AI1226" s="11"/>
      <c r="AJ1226" s="12"/>
      <c r="AK1226" s="445" t="str">
        <f>IF(G1226="","",VLOOKUP(J1226,中子データ!$B$4:$H$4500,3,FALSE))</f>
        <v/>
      </c>
      <c r="AL1226" s="445" t="str">
        <f>IF(G1226="","",VLOOKUP(J1226,中子データ!$B$4:$H$4500,5,FALSE))</f>
        <v/>
      </c>
      <c r="AM1226" s="445" t="str">
        <f>IF(G1226="","",VLOOKUP(J1226,中子データ!$B$4:$H$4500,6,FALSE))</f>
        <v/>
      </c>
      <c r="AN1226" s="418"/>
      <c r="AO1226" s="419"/>
      <c r="AP1226" s="420"/>
      <c r="AQ1226" s="421"/>
      <c r="AR1226" s="420"/>
      <c r="AS1226" s="436"/>
      <c r="AT1226" s="436"/>
      <c r="AU1226" s="422"/>
      <c r="AV1226" s="11"/>
      <c r="AW1226" s="11"/>
      <c r="AX1226" s="410">
        <f t="shared" si="480"/>
        <v>0</v>
      </c>
      <c r="AY1226" s="411" t="str">
        <f>IF(G1226="","",VLOOKUP(J1226,中子データ!$B$4:$M$5999,10,FALSE))</f>
        <v/>
      </c>
      <c r="AZ1226" s="438" t="str">
        <f>IF(G1226="","",VLOOKUP(J1226,中子データ!$B$4:$M$5999,9,FALSE))</f>
        <v/>
      </c>
      <c r="BA1226" s="412" t="str">
        <f>IF(AQ1226="","",VLOOKUP(AQ1226,作業者名!$B$4:$C$100,2,FALSE))</f>
        <v/>
      </c>
      <c r="BB1226" s="412" t="str">
        <f>IF(AR1226="","",VLOOKUP(AR1226,作業者名!$B$4:$C$100,2,FALSE))</f>
        <v/>
      </c>
      <c r="BC1226" s="412" t="str">
        <f>IF(G1226="","",VLOOKUP(J1226,中子データ!B$4:N$6004,12,FALSE))</f>
        <v/>
      </c>
      <c r="BD1226" s="413" t="str">
        <f>IF(G1226="","",VLOOKUP(J1226,中子データ!$B$4:$P$4500,15,FALSE))</f>
        <v/>
      </c>
    </row>
    <row r="1227" spans="1:56" x14ac:dyDescent="0.15">
      <c r="A1227" s="7" t="str">
        <f>IF(G1227="","",VLOOKUP(H1227,マシン名!$B$4:$C$93,2,FALSE))</f>
        <v/>
      </c>
      <c r="B1227" s="7" t="str">
        <f>IF(G1227="","",VLOOKUP(I1227,作業者名!$B$4:$C$100,2,FALSE))</f>
        <v/>
      </c>
      <c r="C1227" s="7" t="str">
        <f>IF(G1227="","",VLOOKUP(J1227,中子データ!$B$4:$H$4500,2,FALSE))</f>
        <v/>
      </c>
      <c r="D1227" s="8" t="str">
        <f>IF(G1227="","",VLOOKUP(J1227,中子データ!$B$4:$H$4500,4,FALSE))</f>
        <v/>
      </c>
      <c r="E1227" s="231" t="str">
        <f t="shared" si="477"/>
        <v/>
      </c>
      <c r="G1227" s="238"/>
      <c r="H1227" s="9"/>
      <c r="I1227" s="9"/>
      <c r="J1227" s="9"/>
      <c r="K1227" s="10"/>
      <c r="L1227" s="10"/>
      <c r="M1227" s="6"/>
      <c r="N1227" s="6">
        <f t="shared" si="479"/>
        <v>0</v>
      </c>
      <c r="O1227" s="250"/>
      <c r="P1227" s="250"/>
      <c r="Q1227" s="250"/>
      <c r="R1227" s="250"/>
      <c r="S1227" s="250"/>
      <c r="T1227" s="250"/>
      <c r="U1227" s="250"/>
      <c r="V1227" s="250"/>
      <c r="W1227" s="250"/>
      <c r="X1227" s="250"/>
      <c r="Y1227" s="250"/>
      <c r="Z1227" s="4"/>
      <c r="AA1227" s="429"/>
      <c r="AB1227" s="457">
        <f t="shared" si="481"/>
        <v>0</v>
      </c>
      <c r="AC1227" s="11"/>
      <c r="AD1227" s="11"/>
      <c r="AE1227" s="11"/>
      <c r="AF1227" s="11"/>
      <c r="AG1227" s="11"/>
      <c r="AH1227" s="11"/>
      <c r="AI1227" s="11"/>
      <c r="AJ1227" s="12"/>
      <c r="AK1227" s="445" t="str">
        <f>IF(G1227="","",VLOOKUP(J1227,中子データ!$B$4:$H$4500,3,FALSE))</f>
        <v/>
      </c>
      <c r="AL1227" s="445" t="str">
        <f>IF(G1227="","",VLOOKUP(J1227,中子データ!$B$4:$H$4500,5,FALSE))</f>
        <v/>
      </c>
      <c r="AM1227" s="445" t="str">
        <f>IF(G1227="","",VLOOKUP(J1227,中子データ!$B$4:$H$4500,6,FALSE))</f>
        <v/>
      </c>
      <c r="AN1227" s="418"/>
      <c r="AO1227" s="419"/>
      <c r="AP1227" s="420"/>
      <c r="AQ1227" s="421"/>
      <c r="AR1227" s="420"/>
      <c r="AS1227" s="436"/>
      <c r="AT1227" s="436"/>
      <c r="AU1227" s="422"/>
      <c r="AV1227" s="11"/>
      <c r="AW1227" s="11"/>
      <c r="AX1227" s="410">
        <f t="shared" si="480"/>
        <v>0</v>
      </c>
      <c r="AY1227" s="411" t="str">
        <f>IF(G1227="","",VLOOKUP(J1227,中子データ!$B$4:$M$5999,10,FALSE))</f>
        <v/>
      </c>
      <c r="AZ1227" s="438" t="str">
        <f>IF(G1227="","",VLOOKUP(J1227,中子データ!$B$4:$M$5999,9,FALSE))</f>
        <v/>
      </c>
      <c r="BA1227" s="412" t="str">
        <f>IF(AQ1227="","",VLOOKUP(AQ1227,作業者名!$B$4:$C$100,2,FALSE))</f>
        <v/>
      </c>
      <c r="BB1227" s="412" t="str">
        <f>IF(AR1227="","",VLOOKUP(AR1227,作業者名!$B$4:$C$100,2,FALSE))</f>
        <v/>
      </c>
      <c r="BC1227" s="412" t="str">
        <f>IF(G1227="","",VLOOKUP(J1227,中子データ!B$4:N$6004,12,FALSE))</f>
        <v/>
      </c>
      <c r="BD1227" s="413" t="str">
        <f>IF(G1227="","",VLOOKUP(J1227,中子データ!$B$4:$P$4500,15,FALSE))</f>
        <v/>
      </c>
    </row>
    <row r="1228" spans="1:56" x14ac:dyDescent="0.15">
      <c r="A1228" s="7" t="str">
        <f>IF(G1228="","",VLOOKUP(H1228,マシン名!$B$4:$C$93,2,FALSE))</f>
        <v/>
      </c>
      <c r="B1228" s="7" t="str">
        <f>IF(G1228="","",VLOOKUP(I1228,作業者名!$B$4:$C$100,2,FALSE))</f>
        <v/>
      </c>
      <c r="C1228" s="7" t="str">
        <f>IF(G1228="","",VLOOKUP(J1228,中子データ!$B$4:$H$4500,2,FALSE))</f>
        <v/>
      </c>
      <c r="D1228" s="8" t="str">
        <f>IF(G1228="","",VLOOKUP(J1228,中子データ!$B$4:$H$4500,4,FALSE))</f>
        <v/>
      </c>
      <c r="E1228" s="231" t="str">
        <f t="shared" si="477"/>
        <v/>
      </c>
      <c r="G1228" s="238"/>
      <c r="H1228" s="9"/>
      <c r="I1228" s="9"/>
      <c r="J1228" s="9"/>
      <c r="K1228" s="10"/>
      <c r="L1228" s="10"/>
      <c r="M1228" s="6"/>
      <c r="N1228" s="6">
        <f t="shared" si="479"/>
        <v>0</v>
      </c>
      <c r="O1228" s="250"/>
      <c r="P1228" s="250"/>
      <c r="Q1228" s="250"/>
      <c r="R1228" s="250"/>
      <c r="S1228" s="250"/>
      <c r="T1228" s="250"/>
      <c r="U1228" s="250"/>
      <c r="V1228" s="250"/>
      <c r="W1228" s="250"/>
      <c r="X1228" s="250"/>
      <c r="Y1228" s="250"/>
      <c r="Z1228" s="4"/>
      <c r="AA1228" s="429"/>
      <c r="AB1228" s="457">
        <f t="shared" si="481"/>
        <v>0</v>
      </c>
      <c r="AC1228" s="11"/>
      <c r="AD1228" s="11"/>
      <c r="AE1228" s="11"/>
      <c r="AF1228" s="11"/>
      <c r="AG1228" s="11"/>
      <c r="AH1228" s="11"/>
      <c r="AI1228" s="11"/>
      <c r="AJ1228" s="12"/>
      <c r="AK1228" s="445" t="str">
        <f>IF(G1228="","",VLOOKUP(J1228,中子データ!$B$4:$H$4500,3,FALSE))</f>
        <v/>
      </c>
      <c r="AL1228" s="445" t="str">
        <f>IF(G1228="","",VLOOKUP(J1228,中子データ!$B$4:$H$4500,5,FALSE))</f>
        <v/>
      </c>
      <c r="AM1228" s="445" t="str">
        <f>IF(G1228="","",VLOOKUP(J1228,中子データ!$B$4:$H$4500,6,FALSE))</f>
        <v/>
      </c>
      <c r="AN1228" s="418"/>
      <c r="AO1228" s="419"/>
      <c r="AP1228" s="420"/>
      <c r="AQ1228" s="421"/>
      <c r="AR1228" s="420"/>
      <c r="AS1228" s="436"/>
      <c r="AT1228" s="436"/>
      <c r="AU1228" s="422"/>
      <c r="AV1228" s="11"/>
      <c r="AW1228" s="11"/>
      <c r="AX1228" s="410">
        <f t="shared" si="480"/>
        <v>0</v>
      </c>
      <c r="AY1228" s="411" t="str">
        <f>IF(G1228="","",VLOOKUP(J1228,中子データ!$B$4:$M$5999,10,FALSE))</f>
        <v/>
      </c>
      <c r="AZ1228" s="438" t="str">
        <f>IF(G1228="","",VLOOKUP(J1228,中子データ!$B$4:$M$5999,9,FALSE))</f>
        <v/>
      </c>
      <c r="BA1228" s="412" t="str">
        <f>IF(AQ1228="","",VLOOKUP(AQ1228,作業者名!$B$4:$C$100,2,FALSE))</f>
        <v/>
      </c>
      <c r="BB1228" s="412" t="str">
        <f>IF(AR1228="","",VLOOKUP(AR1228,作業者名!$B$4:$C$100,2,FALSE))</f>
        <v/>
      </c>
      <c r="BC1228" s="412" t="str">
        <f>IF(G1228="","",VLOOKUP(J1228,中子データ!B$4:N$6004,12,FALSE))</f>
        <v/>
      </c>
      <c r="BD1228" s="413" t="str">
        <f>IF(G1228="","",VLOOKUP(J1228,中子データ!$B$4:$P$4500,15,FALSE))</f>
        <v/>
      </c>
    </row>
    <row r="1229" spans="1:56" x14ac:dyDescent="0.15">
      <c r="A1229" s="7" t="str">
        <f>IF(G1229="","",VLOOKUP(H1229,マシン名!$B$4:$C$93,2,FALSE))</f>
        <v/>
      </c>
      <c r="B1229" s="7" t="str">
        <f>IF(G1229="","",VLOOKUP(I1229,作業者名!$B$4:$C$100,2,FALSE))</f>
        <v/>
      </c>
      <c r="C1229" s="7" t="str">
        <f>IF(G1229="","",VLOOKUP(J1229,中子データ!$B$4:$H$4500,2,FALSE))</f>
        <v/>
      </c>
      <c r="D1229" s="8" t="str">
        <f>IF(G1229="","",VLOOKUP(J1229,中子データ!$B$4:$H$4500,4,FALSE))</f>
        <v/>
      </c>
      <c r="E1229" s="231" t="str">
        <f t="shared" si="477"/>
        <v/>
      </c>
      <c r="G1229" s="238"/>
      <c r="H1229" s="9"/>
      <c r="I1229" s="9"/>
      <c r="J1229" s="9"/>
      <c r="K1229" s="10"/>
      <c r="L1229" s="10"/>
      <c r="M1229" s="6"/>
      <c r="N1229" s="6">
        <f t="shared" si="479"/>
        <v>0</v>
      </c>
      <c r="O1229" s="250"/>
      <c r="P1229" s="250"/>
      <c r="Q1229" s="250"/>
      <c r="R1229" s="250"/>
      <c r="S1229" s="250"/>
      <c r="T1229" s="250"/>
      <c r="U1229" s="250"/>
      <c r="V1229" s="250"/>
      <c r="W1229" s="250"/>
      <c r="X1229" s="250"/>
      <c r="Y1229" s="250"/>
      <c r="Z1229" s="4"/>
      <c r="AA1229" s="429"/>
      <c r="AB1229" s="457">
        <f t="shared" si="481"/>
        <v>0</v>
      </c>
      <c r="AC1229" s="11"/>
      <c r="AD1229" s="11"/>
      <c r="AE1229" s="11"/>
      <c r="AF1229" s="11"/>
      <c r="AG1229" s="11"/>
      <c r="AH1229" s="11"/>
      <c r="AI1229" s="11"/>
      <c r="AJ1229" s="12"/>
      <c r="AK1229" s="445" t="str">
        <f>IF(G1229="","",VLOOKUP(J1229,中子データ!$B$4:$H$4500,3,FALSE))</f>
        <v/>
      </c>
      <c r="AL1229" s="445" t="str">
        <f>IF(G1229="","",VLOOKUP(J1229,中子データ!$B$4:$H$4500,5,FALSE))</f>
        <v/>
      </c>
      <c r="AM1229" s="445" t="str">
        <f>IF(G1229="","",VLOOKUP(J1229,中子データ!$B$4:$H$4500,6,FALSE))</f>
        <v/>
      </c>
      <c r="AN1229" s="418"/>
      <c r="AO1229" s="419"/>
      <c r="AP1229" s="420"/>
      <c r="AQ1229" s="421"/>
      <c r="AR1229" s="420"/>
      <c r="AS1229" s="436"/>
      <c r="AT1229" s="436"/>
      <c r="AU1229" s="422"/>
      <c r="AV1229" s="11"/>
      <c r="AW1229" s="11"/>
      <c r="AX1229" s="410">
        <f t="shared" si="480"/>
        <v>0</v>
      </c>
      <c r="AY1229" s="411" t="str">
        <f>IF(G1229="","",VLOOKUP(J1229,中子データ!$B$4:$M$5999,10,FALSE))</f>
        <v/>
      </c>
      <c r="AZ1229" s="438" t="str">
        <f>IF(G1229="","",VLOOKUP(J1229,中子データ!$B$4:$M$5999,9,FALSE))</f>
        <v/>
      </c>
      <c r="BA1229" s="412" t="str">
        <f>IF(AQ1229="","",VLOOKUP(AQ1229,作業者名!$B$4:$C$100,2,FALSE))</f>
        <v/>
      </c>
      <c r="BB1229" s="412" t="str">
        <f>IF(AR1229="","",VLOOKUP(AR1229,作業者名!$B$4:$C$100,2,FALSE))</f>
        <v/>
      </c>
      <c r="BC1229" s="412" t="str">
        <f>IF(G1229="","",VLOOKUP(J1229,中子データ!B$4:N$6004,12,FALSE))</f>
        <v/>
      </c>
      <c r="BD1229" s="413" t="str">
        <f>IF(G1229="","",VLOOKUP(J1229,中子データ!$B$4:$P$4500,15,FALSE))</f>
        <v/>
      </c>
    </row>
    <row r="1230" spans="1:56" x14ac:dyDescent="0.15">
      <c r="A1230" s="7" t="str">
        <f>IF(G1230="","",VLOOKUP(H1230,マシン名!$B$4:$C$93,2,FALSE))</f>
        <v/>
      </c>
      <c r="B1230" s="7" t="str">
        <f>IF(G1230="","",VLOOKUP(I1230,作業者名!$B$4:$C$100,2,FALSE))</f>
        <v/>
      </c>
      <c r="C1230" s="7" t="str">
        <f>IF(G1230="","",VLOOKUP(J1230,中子データ!$B$4:$H$4500,2,FALSE))</f>
        <v/>
      </c>
      <c r="D1230" s="8" t="str">
        <f>IF(G1230="","",VLOOKUP(J1230,中子データ!$B$4:$H$4500,4,FALSE))</f>
        <v/>
      </c>
      <c r="E1230" s="231" t="str">
        <f t="shared" si="477"/>
        <v/>
      </c>
      <c r="G1230" s="238"/>
      <c r="H1230" s="9"/>
      <c r="I1230" s="9"/>
      <c r="J1230" s="9"/>
      <c r="K1230" s="10"/>
      <c r="L1230" s="10"/>
      <c r="M1230" s="6"/>
      <c r="N1230" s="6">
        <f t="shared" si="479"/>
        <v>0</v>
      </c>
      <c r="O1230" s="250"/>
      <c r="P1230" s="250"/>
      <c r="Q1230" s="250"/>
      <c r="R1230" s="250"/>
      <c r="S1230" s="250"/>
      <c r="T1230" s="250"/>
      <c r="U1230" s="250"/>
      <c r="V1230" s="250"/>
      <c r="W1230" s="250"/>
      <c r="X1230" s="250"/>
      <c r="Y1230" s="250"/>
      <c r="Z1230" s="4"/>
      <c r="AA1230" s="429"/>
      <c r="AB1230" s="457">
        <f t="shared" si="481"/>
        <v>0</v>
      </c>
      <c r="AC1230" s="11"/>
      <c r="AD1230" s="11"/>
      <c r="AE1230" s="11"/>
      <c r="AF1230" s="11"/>
      <c r="AG1230" s="11"/>
      <c r="AH1230" s="11"/>
      <c r="AI1230" s="11"/>
      <c r="AJ1230" s="12"/>
      <c r="AK1230" s="445" t="str">
        <f>IF(G1230="","",VLOOKUP(J1230,中子データ!$B$4:$H$4500,3,FALSE))</f>
        <v/>
      </c>
      <c r="AL1230" s="445" t="str">
        <f>IF(G1230="","",VLOOKUP(J1230,中子データ!$B$4:$H$4500,5,FALSE))</f>
        <v/>
      </c>
      <c r="AM1230" s="445" t="str">
        <f>IF(G1230="","",VLOOKUP(J1230,中子データ!$B$4:$H$4500,6,FALSE))</f>
        <v/>
      </c>
      <c r="AN1230" s="418"/>
      <c r="AO1230" s="419"/>
      <c r="AP1230" s="420"/>
      <c r="AQ1230" s="421"/>
      <c r="AR1230" s="420"/>
      <c r="AS1230" s="436"/>
      <c r="AT1230" s="436"/>
      <c r="AU1230" s="422"/>
      <c r="AV1230" s="11"/>
      <c r="AW1230" s="11"/>
      <c r="AX1230" s="410">
        <f t="shared" si="480"/>
        <v>0</v>
      </c>
      <c r="AY1230" s="411" t="str">
        <f>IF(G1230="","",VLOOKUP(J1230,中子データ!$B$4:$M$5999,10,FALSE))</f>
        <v/>
      </c>
      <c r="AZ1230" s="438" t="str">
        <f>IF(G1230="","",VLOOKUP(J1230,中子データ!$B$4:$M$5999,9,FALSE))</f>
        <v/>
      </c>
      <c r="BA1230" s="412" t="str">
        <f>IF(AQ1230="","",VLOOKUP(AQ1230,作業者名!$B$4:$C$100,2,FALSE))</f>
        <v/>
      </c>
      <c r="BB1230" s="412" t="str">
        <f>IF(AR1230="","",VLOOKUP(AR1230,作業者名!$B$4:$C$100,2,FALSE))</f>
        <v/>
      </c>
      <c r="BC1230" s="412" t="str">
        <f>IF(G1230="","",VLOOKUP(J1230,中子データ!B$4:N$6004,12,FALSE))</f>
        <v/>
      </c>
      <c r="BD1230" s="413" t="str">
        <f>IF(G1230="","",VLOOKUP(J1230,中子データ!$B$4:$P$4500,15,FALSE))</f>
        <v/>
      </c>
    </row>
    <row r="1231" spans="1:56" x14ac:dyDescent="0.15">
      <c r="A1231" s="7" t="str">
        <f>IF(G1231="","",VLOOKUP(H1231,マシン名!$B$4:$C$93,2,FALSE))</f>
        <v/>
      </c>
      <c r="B1231" s="7" t="str">
        <f>IF(G1231="","",VLOOKUP(I1231,作業者名!$B$4:$C$100,2,FALSE))</f>
        <v/>
      </c>
      <c r="C1231" s="7" t="str">
        <f>IF(G1231="","",VLOOKUP(J1231,中子データ!$B$4:$H$4500,2,FALSE))</f>
        <v/>
      </c>
      <c r="D1231" s="8" t="str">
        <f>IF(G1231="","",VLOOKUP(J1231,中子データ!$B$4:$H$4500,4,FALSE))</f>
        <v/>
      </c>
      <c r="E1231" s="231" t="str">
        <f t="shared" si="477"/>
        <v/>
      </c>
      <c r="G1231" s="238"/>
      <c r="H1231" s="9"/>
      <c r="I1231" s="9"/>
      <c r="J1231" s="9"/>
      <c r="K1231" s="10"/>
      <c r="L1231" s="10"/>
      <c r="M1231" s="6"/>
      <c r="N1231" s="6">
        <f t="shared" si="479"/>
        <v>0</v>
      </c>
      <c r="O1231" s="250"/>
      <c r="P1231" s="250"/>
      <c r="Q1231" s="250"/>
      <c r="R1231" s="250"/>
      <c r="S1231" s="250"/>
      <c r="T1231" s="250"/>
      <c r="U1231" s="250"/>
      <c r="V1231" s="250"/>
      <c r="W1231" s="250"/>
      <c r="X1231" s="250"/>
      <c r="Y1231" s="250"/>
      <c r="Z1231" s="4"/>
      <c r="AA1231" s="429"/>
      <c r="AB1231" s="457">
        <f t="shared" si="481"/>
        <v>0</v>
      </c>
      <c r="AC1231" s="11"/>
      <c r="AD1231" s="11"/>
      <c r="AE1231" s="11"/>
      <c r="AF1231" s="11"/>
      <c r="AG1231" s="11"/>
      <c r="AH1231" s="11"/>
      <c r="AI1231" s="11"/>
      <c r="AJ1231" s="12"/>
      <c r="AK1231" s="445" t="str">
        <f>IF(G1231="","",VLOOKUP(J1231,中子データ!$B$4:$H$4500,3,FALSE))</f>
        <v/>
      </c>
      <c r="AL1231" s="445" t="str">
        <f>IF(G1231="","",VLOOKUP(J1231,中子データ!$B$4:$H$4500,5,FALSE))</f>
        <v/>
      </c>
      <c r="AM1231" s="445" t="str">
        <f>IF(G1231="","",VLOOKUP(J1231,中子データ!$B$4:$H$4500,6,FALSE))</f>
        <v/>
      </c>
      <c r="AN1231" s="418"/>
      <c r="AO1231" s="419"/>
      <c r="AP1231" s="420"/>
      <c r="AQ1231" s="421"/>
      <c r="AR1231" s="420"/>
      <c r="AS1231" s="436"/>
      <c r="AT1231" s="436"/>
      <c r="AU1231" s="422"/>
      <c r="AV1231" s="11"/>
      <c r="AW1231" s="11"/>
      <c r="AX1231" s="410">
        <f t="shared" si="480"/>
        <v>0</v>
      </c>
      <c r="AY1231" s="411" t="str">
        <f>IF(G1231="","",VLOOKUP(J1231,中子データ!$B$4:$M$5999,10,FALSE))</f>
        <v/>
      </c>
      <c r="AZ1231" s="438" t="str">
        <f>IF(G1231="","",VLOOKUP(J1231,中子データ!$B$4:$M$5999,9,FALSE))</f>
        <v/>
      </c>
      <c r="BA1231" s="412" t="str">
        <f>IF(AQ1231="","",VLOOKUP(AQ1231,作業者名!$B$4:$C$100,2,FALSE))</f>
        <v/>
      </c>
      <c r="BB1231" s="412" t="str">
        <f>IF(AR1231="","",VLOOKUP(AR1231,作業者名!$B$4:$C$100,2,FALSE))</f>
        <v/>
      </c>
      <c r="BC1231" s="412" t="str">
        <f>IF(G1231="","",VLOOKUP(J1231,中子データ!B$4:N$6004,12,FALSE))</f>
        <v/>
      </c>
      <c r="BD1231" s="413" t="str">
        <f>IF(G1231="","",VLOOKUP(J1231,中子データ!$B$4:$P$4500,15,FALSE))</f>
        <v/>
      </c>
    </row>
    <row r="1232" spans="1:56" x14ac:dyDescent="0.15">
      <c r="A1232" s="7" t="str">
        <f>IF(G1232="","",VLOOKUP(H1232,マシン名!$B$4:$C$93,2,FALSE))</f>
        <v/>
      </c>
      <c r="B1232" s="7" t="str">
        <f>IF(G1232="","",VLOOKUP(I1232,作業者名!$B$4:$C$100,2,FALSE))</f>
        <v/>
      </c>
      <c r="C1232" s="7" t="str">
        <f>IF(G1232="","",VLOOKUP(J1232,中子データ!$B$4:$H$4500,2,FALSE))</f>
        <v/>
      </c>
      <c r="D1232" s="8" t="str">
        <f>IF(G1232="","",VLOOKUP(J1232,中子データ!$B$4:$H$4500,4,FALSE))</f>
        <v/>
      </c>
      <c r="E1232" s="231" t="str">
        <f t="shared" si="477"/>
        <v/>
      </c>
      <c r="G1232" s="238"/>
      <c r="H1232" s="9"/>
      <c r="I1232" s="9"/>
      <c r="J1232" s="9"/>
      <c r="K1232" s="10"/>
      <c r="L1232" s="10"/>
      <c r="M1232" s="6"/>
      <c r="N1232" s="6">
        <f t="shared" si="479"/>
        <v>0</v>
      </c>
      <c r="O1232" s="250"/>
      <c r="P1232" s="250"/>
      <c r="Q1232" s="250"/>
      <c r="R1232" s="250"/>
      <c r="S1232" s="250"/>
      <c r="T1232" s="250"/>
      <c r="U1232" s="250"/>
      <c r="V1232" s="250"/>
      <c r="W1232" s="250"/>
      <c r="X1232" s="250"/>
      <c r="Y1232" s="250"/>
      <c r="Z1232" s="4"/>
      <c r="AA1232" s="429"/>
      <c r="AB1232" s="457">
        <f t="shared" si="481"/>
        <v>0</v>
      </c>
      <c r="AC1232" s="11"/>
      <c r="AD1232" s="11"/>
      <c r="AE1232" s="11"/>
      <c r="AF1232" s="11"/>
      <c r="AG1232" s="11"/>
      <c r="AH1232" s="11"/>
      <c r="AI1232" s="11"/>
      <c r="AJ1232" s="12"/>
      <c r="AK1232" s="445" t="str">
        <f>IF(G1232="","",VLOOKUP(J1232,中子データ!$B$4:$H$4500,3,FALSE))</f>
        <v/>
      </c>
      <c r="AL1232" s="445" t="str">
        <f>IF(G1232="","",VLOOKUP(J1232,中子データ!$B$4:$H$4500,5,FALSE))</f>
        <v/>
      </c>
      <c r="AM1232" s="445" t="str">
        <f>IF(G1232="","",VLOOKUP(J1232,中子データ!$B$4:$H$4500,6,FALSE))</f>
        <v/>
      </c>
      <c r="AN1232" s="418"/>
      <c r="AO1232" s="419"/>
      <c r="AP1232" s="420"/>
      <c r="AQ1232" s="421"/>
      <c r="AR1232" s="420"/>
      <c r="AS1232" s="436"/>
      <c r="AT1232" s="436"/>
      <c r="AU1232" s="422"/>
      <c r="AV1232" s="11"/>
      <c r="AW1232" s="11"/>
      <c r="AX1232" s="410">
        <f t="shared" si="480"/>
        <v>0</v>
      </c>
      <c r="AY1232" s="411" t="str">
        <f>IF(G1232="","",VLOOKUP(J1232,中子データ!$B$4:$M$5999,10,FALSE))</f>
        <v/>
      </c>
      <c r="AZ1232" s="438" t="str">
        <f>IF(G1232="","",VLOOKUP(J1232,中子データ!$B$4:$M$5999,9,FALSE))</f>
        <v/>
      </c>
      <c r="BA1232" s="412" t="str">
        <f>IF(AQ1232="","",VLOOKUP(AQ1232,作業者名!$B$4:$C$100,2,FALSE))</f>
        <v/>
      </c>
      <c r="BB1232" s="412" t="str">
        <f>IF(AR1232="","",VLOOKUP(AR1232,作業者名!$B$4:$C$100,2,FALSE))</f>
        <v/>
      </c>
      <c r="BC1232" s="412" t="str">
        <f>IF(G1232="","",VLOOKUP(J1232,中子データ!B$4:N$6004,12,FALSE))</f>
        <v/>
      </c>
      <c r="BD1232" s="413" t="str">
        <f>IF(G1232="","",VLOOKUP(J1232,中子データ!$B$4:$P$4500,15,FALSE))</f>
        <v/>
      </c>
    </row>
    <row r="1233" spans="1:56" x14ac:dyDescent="0.15">
      <c r="A1233" s="7" t="str">
        <f>IF(G1233="","",VLOOKUP(H1233,マシン名!$B$4:$C$93,2,FALSE))</f>
        <v/>
      </c>
      <c r="B1233" s="7" t="str">
        <f>IF(G1233="","",VLOOKUP(I1233,作業者名!$B$4:$C$100,2,FALSE))</f>
        <v/>
      </c>
      <c r="C1233" s="7" t="str">
        <f>IF(G1233="","",VLOOKUP(J1233,中子データ!$B$4:$H$4500,2,FALSE))</f>
        <v/>
      </c>
      <c r="D1233" s="8" t="str">
        <f>IF(G1233="","",VLOOKUP(J1233,中子データ!$B$4:$H$4500,4,FALSE))</f>
        <v/>
      </c>
      <c r="E1233" s="231" t="str">
        <f t="shared" si="477"/>
        <v/>
      </c>
      <c r="G1233" s="238"/>
      <c r="H1233" s="9"/>
      <c r="I1233" s="9"/>
      <c r="J1233" s="9"/>
      <c r="K1233" s="10"/>
      <c r="L1233" s="10"/>
      <c r="M1233" s="6"/>
      <c r="N1233" s="6">
        <f t="shared" si="479"/>
        <v>0</v>
      </c>
      <c r="O1233" s="250"/>
      <c r="P1233" s="250"/>
      <c r="Q1233" s="250"/>
      <c r="R1233" s="250"/>
      <c r="S1233" s="250"/>
      <c r="T1233" s="250"/>
      <c r="U1233" s="250"/>
      <c r="V1233" s="250"/>
      <c r="W1233" s="250"/>
      <c r="X1233" s="250"/>
      <c r="Y1233" s="250"/>
      <c r="Z1233" s="4"/>
      <c r="AA1233" s="429"/>
      <c r="AB1233" s="457">
        <f t="shared" si="481"/>
        <v>0</v>
      </c>
      <c r="AC1233" s="11"/>
      <c r="AD1233" s="11"/>
      <c r="AE1233" s="11"/>
      <c r="AF1233" s="11"/>
      <c r="AG1233" s="11"/>
      <c r="AH1233" s="11"/>
      <c r="AI1233" s="11"/>
      <c r="AJ1233" s="12"/>
      <c r="AK1233" s="445" t="str">
        <f>IF(G1233="","",VLOOKUP(J1233,中子データ!$B$4:$H$4500,3,FALSE))</f>
        <v/>
      </c>
      <c r="AL1233" s="445" t="str">
        <f>IF(G1233="","",VLOOKUP(J1233,中子データ!$B$4:$H$4500,5,FALSE))</f>
        <v/>
      </c>
      <c r="AM1233" s="445" t="str">
        <f>IF(G1233="","",VLOOKUP(J1233,中子データ!$B$4:$H$4500,6,FALSE))</f>
        <v/>
      </c>
      <c r="AN1233" s="418"/>
      <c r="AO1233" s="419"/>
      <c r="AP1233" s="420"/>
      <c r="AQ1233" s="421"/>
      <c r="AR1233" s="420"/>
      <c r="AS1233" s="436"/>
      <c r="AT1233" s="436"/>
      <c r="AU1233" s="422"/>
      <c r="AV1233" s="11"/>
      <c r="AW1233" s="11"/>
      <c r="AX1233" s="410">
        <f t="shared" si="480"/>
        <v>0</v>
      </c>
      <c r="AY1233" s="411" t="str">
        <f>IF(G1233="","",VLOOKUP(J1233,中子データ!$B$4:$M$5999,10,FALSE))</f>
        <v/>
      </c>
      <c r="AZ1233" s="438" t="str">
        <f>IF(G1233="","",VLOOKUP(J1233,中子データ!$B$4:$M$5999,9,FALSE))</f>
        <v/>
      </c>
      <c r="BA1233" s="412" t="str">
        <f>IF(AQ1233="","",VLOOKUP(AQ1233,作業者名!$B$4:$C$100,2,FALSE))</f>
        <v/>
      </c>
      <c r="BB1233" s="412" t="str">
        <f>IF(AR1233="","",VLOOKUP(AR1233,作業者名!$B$4:$C$100,2,FALSE))</f>
        <v/>
      </c>
      <c r="BC1233" s="412" t="str">
        <f>IF(G1233="","",VLOOKUP(J1233,中子データ!B$4:N$6004,12,FALSE))</f>
        <v/>
      </c>
      <c r="BD1233" s="413" t="str">
        <f>IF(G1233="","",VLOOKUP(J1233,中子データ!$B$4:$P$4500,15,FALSE))</f>
        <v/>
      </c>
    </row>
    <row r="1234" spans="1:56" x14ac:dyDescent="0.15">
      <c r="A1234" s="7" t="str">
        <f>IF(G1234="","",VLOOKUP(H1234,マシン名!$B$4:$C$93,2,FALSE))</f>
        <v/>
      </c>
      <c r="B1234" s="7" t="str">
        <f>IF(G1234="","",VLOOKUP(I1234,作業者名!$B$4:$C$100,2,FALSE))</f>
        <v/>
      </c>
      <c r="C1234" s="7" t="str">
        <f>IF(G1234="","",VLOOKUP(J1234,中子データ!$B$4:$H$4500,2,FALSE))</f>
        <v/>
      </c>
      <c r="D1234" s="8" t="str">
        <f>IF(G1234="","",VLOOKUP(J1234,中子データ!$B$4:$H$4500,4,FALSE))</f>
        <v/>
      </c>
      <c r="E1234" s="231" t="str">
        <f t="shared" si="477"/>
        <v/>
      </c>
      <c r="G1234" s="238"/>
      <c r="H1234" s="9"/>
      <c r="I1234" s="9"/>
      <c r="J1234" s="9"/>
      <c r="K1234" s="10"/>
      <c r="L1234" s="10"/>
      <c r="M1234" s="6"/>
      <c r="N1234" s="6">
        <f t="shared" si="479"/>
        <v>0</v>
      </c>
      <c r="O1234" s="250"/>
      <c r="P1234" s="250"/>
      <c r="Q1234" s="250"/>
      <c r="R1234" s="250"/>
      <c r="S1234" s="250"/>
      <c r="T1234" s="250"/>
      <c r="U1234" s="250"/>
      <c r="V1234" s="250"/>
      <c r="W1234" s="250"/>
      <c r="X1234" s="250"/>
      <c r="Y1234" s="250"/>
      <c r="Z1234" s="4"/>
      <c r="AA1234" s="429"/>
      <c r="AB1234" s="457">
        <f t="shared" si="481"/>
        <v>0</v>
      </c>
      <c r="AC1234" s="11"/>
      <c r="AD1234" s="11"/>
      <c r="AE1234" s="11"/>
      <c r="AF1234" s="11"/>
      <c r="AG1234" s="11"/>
      <c r="AH1234" s="11"/>
      <c r="AI1234" s="11"/>
      <c r="AJ1234" s="12"/>
      <c r="AK1234" s="445" t="str">
        <f>IF(G1234="","",VLOOKUP(J1234,中子データ!$B$4:$H$4500,3,FALSE))</f>
        <v/>
      </c>
      <c r="AL1234" s="445" t="str">
        <f>IF(G1234="","",VLOOKUP(J1234,中子データ!$B$4:$H$4500,5,FALSE))</f>
        <v/>
      </c>
      <c r="AM1234" s="445" t="str">
        <f>IF(G1234="","",VLOOKUP(J1234,中子データ!$B$4:$H$4500,6,FALSE))</f>
        <v/>
      </c>
      <c r="AN1234" s="418"/>
      <c r="AO1234" s="419"/>
      <c r="AP1234" s="420"/>
      <c r="AQ1234" s="421"/>
      <c r="AR1234" s="420"/>
      <c r="AS1234" s="436"/>
      <c r="AT1234" s="436"/>
      <c r="AU1234" s="422"/>
      <c r="AV1234" s="11"/>
      <c r="AW1234" s="11"/>
      <c r="AX1234" s="410">
        <f t="shared" si="480"/>
        <v>0</v>
      </c>
      <c r="AY1234" s="411" t="str">
        <f>IF(G1234="","",VLOOKUP(J1234,中子データ!$B$4:$M$5999,10,FALSE))</f>
        <v/>
      </c>
      <c r="AZ1234" s="438" t="str">
        <f>IF(G1234="","",VLOOKUP(J1234,中子データ!$B$4:$M$5999,9,FALSE))</f>
        <v/>
      </c>
      <c r="BA1234" s="412" t="str">
        <f>IF(AQ1234="","",VLOOKUP(AQ1234,作業者名!$B$4:$C$100,2,FALSE))</f>
        <v/>
      </c>
      <c r="BB1234" s="412" t="str">
        <f>IF(AR1234="","",VLOOKUP(AR1234,作業者名!$B$4:$C$100,2,FALSE))</f>
        <v/>
      </c>
      <c r="BC1234" s="412" t="str">
        <f>IF(G1234="","",VLOOKUP(J1234,中子データ!B$4:N$6004,12,FALSE))</f>
        <v/>
      </c>
      <c r="BD1234" s="413" t="str">
        <f>IF(G1234="","",VLOOKUP(J1234,中子データ!$B$4:$P$4500,15,FALSE))</f>
        <v/>
      </c>
    </row>
    <row r="1235" spans="1:56" x14ac:dyDescent="0.15">
      <c r="A1235" s="7" t="str">
        <f>IF(G1235="","",VLOOKUP(H1235,マシン名!$B$4:$C$93,2,FALSE))</f>
        <v/>
      </c>
      <c r="B1235" s="7" t="str">
        <f>IF(G1235="","",VLOOKUP(I1235,作業者名!$B$4:$C$100,2,FALSE))</f>
        <v/>
      </c>
      <c r="C1235" s="7" t="str">
        <f>IF(G1235="","",VLOOKUP(J1235,中子データ!$B$4:$H$4500,2,FALSE))</f>
        <v/>
      </c>
      <c r="D1235" s="8" t="str">
        <f>IF(G1235="","",VLOOKUP(J1235,中子データ!$B$4:$H$4500,4,FALSE))</f>
        <v/>
      </c>
      <c r="E1235" s="231" t="str">
        <f t="shared" si="477"/>
        <v/>
      </c>
      <c r="G1235" s="238"/>
      <c r="H1235" s="9"/>
      <c r="I1235" s="9"/>
      <c r="J1235" s="9"/>
      <c r="K1235" s="10"/>
      <c r="L1235" s="10"/>
      <c r="M1235" s="6"/>
      <c r="N1235" s="6">
        <f t="shared" si="479"/>
        <v>0</v>
      </c>
      <c r="O1235" s="250"/>
      <c r="P1235" s="250"/>
      <c r="Q1235" s="250"/>
      <c r="R1235" s="250"/>
      <c r="S1235" s="250"/>
      <c r="T1235" s="250"/>
      <c r="U1235" s="250"/>
      <c r="V1235" s="250"/>
      <c r="W1235" s="250"/>
      <c r="X1235" s="250"/>
      <c r="Y1235" s="250"/>
      <c r="Z1235" s="4"/>
      <c r="AA1235" s="429"/>
      <c r="AB1235" s="457">
        <f t="shared" si="481"/>
        <v>0</v>
      </c>
      <c r="AC1235" s="11"/>
      <c r="AD1235" s="11"/>
      <c r="AE1235" s="11"/>
      <c r="AF1235" s="11"/>
      <c r="AG1235" s="11"/>
      <c r="AH1235" s="11"/>
      <c r="AI1235" s="11"/>
      <c r="AJ1235" s="12"/>
      <c r="AK1235" s="445" t="str">
        <f>IF(G1235="","",VLOOKUP(J1235,中子データ!$B$4:$H$4500,3,FALSE))</f>
        <v/>
      </c>
      <c r="AL1235" s="445" t="str">
        <f>IF(G1235="","",VLOOKUP(J1235,中子データ!$B$4:$H$4500,5,FALSE))</f>
        <v/>
      </c>
      <c r="AM1235" s="445" t="str">
        <f>IF(G1235="","",VLOOKUP(J1235,中子データ!$B$4:$H$4500,6,FALSE))</f>
        <v/>
      </c>
      <c r="AN1235" s="418"/>
      <c r="AO1235" s="419"/>
      <c r="AP1235" s="420"/>
      <c r="AQ1235" s="421"/>
      <c r="AR1235" s="420"/>
      <c r="AS1235" s="436"/>
      <c r="AT1235" s="436"/>
      <c r="AU1235" s="422"/>
      <c r="AV1235" s="11"/>
      <c r="AW1235" s="11"/>
      <c r="AX1235" s="410">
        <f t="shared" si="480"/>
        <v>0</v>
      </c>
      <c r="AY1235" s="411" t="str">
        <f>IF(G1235="","",VLOOKUP(J1235,中子データ!$B$4:$M$5999,10,FALSE))</f>
        <v/>
      </c>
      <c r="AZ1235" s="438" t="str">
        <f>IF(G1235="","",VLOOKUP(J1235,中子データ!$B$4:$M$5999,9,FALSE))</f>
        <v/>
      </c>
      <c r="BA1235" s="412" t="str">
        <f>IF(AQ1235="","",VLOOKUP(AQ1235,作業者名!$B$4:$C$100,2,FALSE))</f>
        <v/>
      </c>
      <c r="BB1235" s="412" t="str">
        <f>IF(AR1235="","",VLOOKUP(AR1235,作業者名!$B$4:$C$100,2,FALSE))</f>
        <v/>
      </c>
      <c r="BC1235" s="412" t="str">
        <f>IF(G1235="","",VLOOKUP(J1235,中子データ!B$4:N$6004,12,FALSE))</f>
        <v/>
      </c>
      <c r="BD1235" s="413" t="str">
        <f>IF(G1235="","",VLOOKUP(J1235,中子データ!$B$4:$P$4500,15,FALSE))</f>
        <v/>
      </c>
    </row>
    <row r="1236" spans="1:56" x14ac:dyDescent="0.15">
      <c r="A1236" s="7" t="str">
        <f>IF(G1236="","",VLOOKUP(H1236,マシン名!$B$4:$C$93,2,FALSE))</f>
        <v/>
      </c>
      <c r="B1236" s="7" t="str">
        <f>IF(G1236="","",VLOOKUP(I1236,作業者名!$B$4:$C$100,2,FALSE))</f>
        <v/>
      </c>
      <c r="C1236" s="7" t="str">
        <f>IF(G1236="","",VLOOKUP(J1236,中子データ!$B$4:$H$4500,2,FALSE))</f>
        <v/>
      </c>
      <c r="D1236" s="8" t="str">
        <f>IF(G1236="","",VLOOKUP(J1236,中子データ!$B$4:$H$4500,4,FALSE))</f>
        <v/>
      </c>
      <c r="E1236" s="231" t="str">
        <f t="shared" si="477"/>
        <v/>
      </c>
      <c r="G1236" s="238"/>
      <c r="H1236" s="9"/>
      <c r="I1236" s="9"/>
      <c r="J1236" s="9"/>
      <c r="K1236" s="10"/>
      <c r="L1236" s="10"/>
      <c r="M1236" s="6"/>
      <c r="N1236" s="6">
        <f t="shared" si="479"/>
        <v>0</v>
      </c>
      <c r="O1236" s="250"/>
      <c r="P1236" s="250"/>
      <c r="Q1236" s="250"/>
      <c r="R1236" s="250"/>
      <c r="S1236" s="250"/>
      <c r="T1236" s="250"/>
      <c r="U1236" s="250"/>
      <c r="V1236" s="250"/>
      <c r="W1236" s="250"/>
      <c r="X1236" s="250"/>
      <c r="Y1236" s="250"/>
      <c r="Z1236" s="4"/>
      <c r="AA1236" s="429"/>
      <c r="AB1236" s="457">
        <f t="shared" si="481"/>
        <v>0</v>
      </c>
      <c r="AC1236" s="11"/>
      <c r="AD1236" s="11"/>
      <c r="AE1236" s="11"/>
      <c r="AF1236" s="11"/>
      <c r="AG1236" s="11"/>
      <c r="AH1236" s="11"/>
      <c r="AI1236" s="11"/>
      <c r="AJ1236" s="12"/>
      <c r="AK1236" s="445" t="str">
        <f>IF(G1236="","",VLOOKUP(J1236,中子データ!$B$4:$H$4500,3,FALSE))</f>
        <v/>
      </c>
      <c r="AL1236" s="445" t="str">
        <f>IF(G1236="","",VLOOKUP(J1236,中子データ!$B$4:$H$4500,5,FALSE))</f>
        <v/>
      </c>
      <c r="AM1236" s="445" t="str">
        <f>IF(G1236="","",VLOOKUP(J1236,中子データ!$B$4:$H$4500,6,FALSE))</f>
        <v/>
      </c>
      <c r="AN1236" s="418"/>
      <c r="AO1236" s="419"/>
      <c r="AP1236" s="420"/>
      <c r="AQ1236" s="421"/>
      <c r="AR1236" s="420"/>
      <c r="AS1236" s="436"/>
      <c r="AT1236" s="436"/>
      <c r="AU1236" s="422"/>
      <c r="AV1236" s="11"/>
      <c r="AW1236" s="11"/>
      <c r="AX1236" s="410">
        <f t="shared" si="480"/>
        <v>0</v>
      </c>
      <c r="AY1236" s="411" t="str">
        <f>IF(G1236="","",VLOOKUP(J1236,中子データ!$B$4:$M$5999,10,FALSE))</f>
        <v/>
      </c>
      <c r="AZ1236" s="438" t="str">
        <f>IF(G1236="","",VLOOKUP(J1236,中子データ!$B$4:$M$5999,9,FALSE))</f>
        <v/>
      </c>
      <c r="BA1236" s="412" t="str">
        <f>IF(AQ1236="","",VLOOKUP(AQ1236,作業者名!$B$4:$C$100,2,FALSE))</f>
        <v/>
      </c>
      <c r="BB1236" s="412" t="str">
        <f>IF(AR1236="","",VLOOKUP(AR1236,作業者名!$B$4:$C$100,2,FALSE))</f>
        <v/>
      </c>
      <c r="BC1236" s="412" t="str">
        <f>IF(G1236="","",VLOOKUP(J1236,中子データ!B$4:N$6004,12,FALSE))</f>
        <v/>
      </c>
      <c r="BD1236" s="413" t="str">
        <f>IF(G1236="","",VLOOKUP(J1236,中子データ!$B$4:$P$4500,15,FALSE))</f>
        <v/>
      </c>
    </row>
    <row r="1237" spans="1:56" x14ac:dyDescent="0.15">
      <c r="A1237" s="7" t="str">
        <f>IF(G1237="","",VLOOKUP(H1237,マシン名!$B$4:$C$93,2,FALSE))</f>
        <v/>
      </c>
      <c r="B1237" s="7" t="str">
        <f>IF(G1237="","",VLOOKUP(I1237,作業者名!$B$4:$C$100,2,FALSE))</f>
        <v/>
      </c>
      <c r="C1237" s="7" t="str">
        <f>IF(G1237="","",VLOOKUP(J1237,中子データ!$B$4:$H$4500,2,FALSE))</f>
        <v/>
      </c>
      <c r="D1237" s="8" t="str">
        <f>IF(G1237="","",VLOOKUP(J1237,中子データ!$B$4:$H$4500,4,FALSE))</f>
        <v/>
      </c>
      <c r="E1237" s="231" t="str">
        <f t="shared" si="477"/>
        <v/>
      </c>
      <c r="G1237" s="238"/>
      <c r="H1237" s="9"/>
      <c r="I1237" s="9"/>
      <c r="J1237" s="9"/>
      <c r="K1237" s="10"/>
      <c r="L1237" s="10"/>
      <c r="M1237" s="6"/>
      <c r="N1237" s="6">
        <f t="shared" si="479"/>
        <v>0</v>
      </c>
      <c r="O1237" s="250"/>
      <c r="P1237" s="250"/>
      <c r="Q1237" s="250"/>
      <c r="R1237" s="250"/>
      <c r="S1237" s="250"/>
      <c r="T1237" s="250"/>
      <c r="U1237" s="250"/>
      <c r="V1237" s="250"/>
      <c r="W1237" s="250"/>
      <c r="X1237" s="250"/>
      <c r="Y1237" s="250"/>
      <c r="Z1237" s="4"/>
      <c r="AA1237" s="429"/>
      <c r="AB1237" s="457">
        <f t="shared" si="481"/>
        <v>0</v>
      </c>
      <c r="AC1237" s="11"/>
      <c r="AD1237" s="11"/>
      <c r="AE1237" s="11"/>
      <c r="AF1237" s="11"/>
      <c r="AG1237" s="11"/>
      <c r="AH1237" s="11"/>
      <c r="AI1237" s="11"/>
      <c r="AJ1237" s="12"/>
      <c r="AK1237" s="445" t="str">
        <f>IF(G1237="","",VLOOKUP(J1237,中子データ!$B$4:$H$4500,3,FALSE))</f>
        <v/>
      </c>
      <c r="AL1237" s="445" t="str">
        <f>IF(G1237="","",VLOOKUP(J1237,中子データ!$B$4:$H$4500,5,FALSE))</f>
        <v/>
      </c>
      <c r="AM1237" s="445" t="str">
        <f>IF(G1237="","",VLOOKUP(J1237,中子データ!$B$4:$H$4500,6,FALSE))</f>
        <v/>
      </c>
      <c r="AN1237" s="418"/>
      <c r="AO1237" s="419"/>
      <c r="AP1237" s="420"/>
      <c r="AQ1237" s="421"/>
      <c r="AR1237" s="420"/>
      <c r="AS1237" s="436"/>
      <c r="AT1237" s="436"/>
      <c r="AU1237" s="422"/>
      <c r="AV1237" s="11"/>
      <c r="AW1237" s="11"/>
      <c r="AX1237" s="410">
        <f t="shared" si="480"/>
        <v>0</v>
      </c>
      <c r="AY1237" s="411" t="str">
        <f>IF(G1237="","",VLOOKUP(J1237,中子データ!$B$4:$M$5999,10,FALSE))</f>
        <v/>
      </c>
      <c r="AZ1237" s="438" t="str">
        <f>IF(G1237="","",VLOOKUP(J1237,中子データ!$B$4:$M$5999,9,FALSE))</f>
        <v/>
      </c>
      <c r="BA1237" s="412" t="str">
        <f>IF(AQ1237="","",VLOOKUP(AQ1237,作業者名!$B$4:$C$100,2,FALSE))</f>
        <v/>
      </c>
      <c r="BB1237" s="412" t="str">
        <f>IF(AR1237="","",VLOOKUP(AR1237,作業者名!$B$4:$C$100,2,FALSE))</f>
        <v/>
      </c>
      <c r="BC1237" s="412" t="str">
        <f>IF(G1237="","",VLOOKUP(J1237,中子データ!B$4:N$6004,12,FALSE))</f>
        <v/>
      </c>
      <c r="BD1237" s="413" t="str">
        <f>IF(G1237="","",VLOOKUP(J1237,中子データ!$B$4:$P$4500,15,FALSE))</f>
        <v/>
      </c>
    </row>
    <row r="1238" spans="1:56" x14ac:dyDescent="0.15">
      <c r="A1238" s="7" t="str">
        <f>IF(G1238="","",VLOOKUP(H1238,マシン名!$B$4:$C$93,2,FALSE))</f>
        <v/>
      </c>
      <c r="B1238" s="7" t="str">
        <f>IF(G1238="","",VLOOKUP(I1238,作業者名!$B$4:$C$100,2,FALSE))</f>
        <v/>
      </c>
      <c r="C1238" s="7" t="str">
        <f>IF(G1238="","",VLOOKUP(J1238,中子データ!$B$4:$H$4500,2,FALSE))</f>
        <v/>
      </c>
      <c r="D1238" s="8" t="str">
        <f>IF(G1238="","",VLOOKUP(J1238,中子データ!$B$4:$H$4500,4,FALSE))</f>
        <v/>
      </c>
      <c r="E1238" s="231" t="str">
        <f t="shared" si="477"/>
        <v/>
      </c>
      <c r="G1238" s="238"/>
      <c r="H1238" s="9"/>
      <c r="I1238" s="9"/>
      <c r="J1238" s="9"/>
      <c r="K1238" s="10"/>
      <c r="L1238" s="10"/>
      <c r="M1238" s="6"/>
      <c r="N1238" s="6">
        <f t="shared" si="479"/>
        <v>0</v>
      </c>
      <c r="O1238" s="250"/>
      <c r="P1238" s="250"/>
      <c r="Q1238" s="250"/>
      <c r="R1238" s="250"/>
      <c r="S1238" s="250"/>
      <c r="T1238" s="250"/>
      <c r="U1238" s="250"/>
      <c r="V1238" s="250"/>
      <c r="W1238" s="250"/>
      <c r="X1238" s="250"/>
      <c r="Y1238" s="250"/>
      <c r="Z1238" s="4"/>
      <c r="AA1238" s="429"/>
      <c r="AB1238" s="457">
        <f t="shared" si="481"/>
        <v>0</v>
      </c>
      <c r="AC1238" s="11"/>
      <c r="AD1238" s="11"/>
      <c r="AE1238" s="11"/>
      <c r="AF1238" s="11"/>
      <c r="AG1238" s="11"/>
      <c r="AH1238" s="11"/>
      <c r="AI1238" s="11"/>
      <c r="AJ1238" s="12"/>
      <c r="AK1238" s="445" t="str">
        <f>IF(G1238="","",VLOOKUP(J1238,中子データ!$B$4:$H$4500,3,FALSE))</f>
        <v/>
      </c>
      <c r="AL1238" s="445" t="str">
        <f>IF(G1238="","",VLOOKUP(J1238,中子データ!$B$4:$H$4500,5,FALSE))</f>
        <v/>
      </c>
      <c r="AM1238" s="445" t="str">
        <f>IF(G1238="","",VLOOKUP(J1238,中子データ!$B$4:$H$4500,6,FALSE))</f>
        <v/>
      </c>
      <c r="AN1238" s="418"/>
      <c r="AO1238" s="419"/>
      <c r="AP1238" s="420"/>
      <c r="AQ1238" s="421"/>
      <c r="AR1238" s="420"/>
      <c r="AS1238" s="436"/>
      <c r="AT1238" s="436"/>
      <c r="AU1238" s="422"/>
      <c r="AV1238" s="11"/>
      <c r="AW1238" s="11"/>
      <c r="AX1238" s="410">
        <f t="shared" si="480"/>
        <v>0</v>
      </c>
      <c r="AY1238" s="411" t="str">
        <f>IF(G1238="","",VLOOKUP(J1238,中子データ!$B$4:$M$5999,10,FALSE))</f>
        <v/>
      </c>
      <c r="AZ1238" s="438" t="str">
        <f>IF(G1238="","",VLOOKUP(J1238,中子データ!$B$4:$M$5999,9,FALSE))</f>
        <v/>
      </c>
      <c r="BA1238" s="412" t="str">
        <f>IF(AQ1238="","",VLOOKUP(AQ1238,作業者名!$B$4:$C$100,2,FALSE))</f>
        <v/>
      </c>
      <c r="BB1238" s="412" t="str">
        <f>IF(AR1238="","",VLOOKUP(AR1238,作業者名!$B$4:$C$100,2,FALSE))</f>
        <v/>
      </c>
      <c r="BC1238" s="412" t="str">
        <f>IF(G1238="","",VLOOKUP(J1238,中子データ!B$4:N$6004,12,FALSE))</f>
        <v/>
      </c>
      <c r="BD1238" s="413" t="str">
        <f>IF(G1238="","",VLOOKUP(J1238,中子データ!$B$4:$P$4500,15,FALSE))</f>
        <v/>
      </c>
    </row>
    <row r="1239" spans="1:56" x14ac:dyDescent="0.15">
      <c r="A1239" s="7" t="str">
        <f>IF(G1239="","",VLOOKUP(H1239,マシン名!$B$4:$C$93,2,FALSE))</f>
        <v/>
      </c>
      <c r="B1239" s="7" t="str">
        <f>IF(G1239="","",VLOOKUP(I1239,作業者名!$B$4:$C$100,2,FALSE))</f>
        <v/>
      </c>
      <c r="C1239" s="7" t="str">
        <f>IF(G1239="","",VLOOKUP(J1239,中子データ!$B$4:$H$4500,2,FALSE))</f>
        <v/>
      </c>
      <c r="D1239" s="8" t="str">
        <f>IF(G1239="","",VLOOKUP(J1239,中子データ!$B$4:$H$4500,4,FALSE))</f>
        <v/>
      </c>
      <c r="E1239" s="231" t="str">
        <f t="shared" si="477"/>
        <v/>
      </c>
      <c r="G1239" s="238"/>
      <c r="H1239" s="9"/>
      <c r="I1239" s="9"/>
      <c r="J1239" s="9"/>
      <c r="K1239" s="10"/>
      <c r="L1239" s="10"/>
      <c r="M1239" s="6"/>
      <c r="N1239" s="6">
        <f t="shared" si="479"/>
        <v>0</v>
      </c>
      <c r="O1239" s="250"/>
      <c r="P1239" s="250"/>
      <c r="Q1239" s="250"/>
      <c r="R1239" s="250"/>
      <c r="S1239" s="250"/>
      <c r="T1239" s="250"/>
      <c r="U1239" s="250"/>
      <c r="V1239" s="250"/>
      <c r="W1239" s="250"/>
      <c r="X1239" s="250"/>
      <c r="Y1239" s="250"/>
      <c r="Z1239" s="4"/>
      <c r="AA1239" s="429"/>
      <c r="AB1239" s="457">
        <f t="shared" si="481"/>
        <v>0</v>
      </c>
      <c r="AC1239" s="11"/>
      <c r="AD1239" s="11"/>
      <c r="AE1239" s="11"/>
      <c r="AF1239" s="11"/>
      <c r="AG1239" s="11"/>
      <c r="AH1239" s="11"/>
      <c r="AI1239" s="11"/>
      <c r="AJ1239" s="12"/>
      <c r="AK1239" s="445" t="str">
        <f>IF(G1239="","",VLOOKUP(J1239,中子データ!$B$4:$H$4500,3,FALSE))</f>
        <v/>
      </c>
      <c r="AL1239" s="445" t="str">
        <f>IF(G1239="","",VLOOKUP(J1239,中子データ!$B$4:$H$4500,5,FALSE))</f>
        <v/>
      </c>
      <c r="AM1239" s="445" t="str">
        <f>IF(G1239="","",VLOOKUP(J1239,中子データ!$B$4:$H$4500,6,FALSE))</f>
        <v/>
      </c>
      <c r="AN1239" s="418"/>
      <c r="AO1239" s="419"/>
      <c r="AP1239" s="420"/>
      <c r="AQ1239" s="421"/>
      <c r="AR1239" s="420"/>
      <c r="AS1239" s="436"/>
      <c r="AT1239" s="436"/>
      <c r="AU1239" s="422"/>
      <c r="AV1239" s="11"/>
      <c r="AW1239" s="11"/>
      <c r="AX1239" s="410">
        <f t="shared" si="480"/>
        <v>0</v>
      </c>
      <c r="AY1239" s="411" t="str">
        <f>IF(G1239="","",VLOOKUP(J1239,中子データ!$B$4:$M$5999,10,FALSE))</f>
        <v/>
      </c>
      <c r="AZ1239" s="438" t="str">
        <f>IF(G1239="","",VLOOKUP(J1239,中子データ!$B$4:$M$5999,9,FALSE))</f>
        <v/>
      </c>
      <c r="BA1239" s="412" t="str">
        <f>IF(AQ1239="","",VLOOKUP(AQ1239,作業者名!$B$4:$C$100,2,FALSE))</f>
        <v/>
      </c>
      <c r="BB1239" s="412" t="str">
        <f>IF(AR1239="","",VLOOKUP(AR1239,作業者名!$B$4:$C$100,2,FALSE))</f>
        <v/>
      </c>
      <c r="BC1239" s="412" t="str">
        <f>IF(G1239="","",VLOOKUP(J1239,中子データ!B$4:N$6004,12,FALSE))</f>
        <v/>
      </c>
      <c r="BD1239" s="413" t="str">
        <f>IF(G1239="","",VLOOKUP(J1239,中子データ!$B$4:$P$4500,15,FALSE))</f>
        <v/>
      </c>
    </row>
    <row r="1240" spans="1:56" x14ac:dyDescent="0.15">
      <c r="A1240" s="7" t="str">
        <f>IF(G1240="","",VLOOKUP(H1240,マシン名!$B$4:$C$93,2,FALSE))</f>
        <v/>
      </c>
      <c r="B1240" s="7" t="str">
        <f>IF(G1240="","",VLOOKUP(I1240,作業者名!$B$4:$C$100,2,FALSE))</f>
        <v/>
      </c>
      <c r="C1240" s="7" t="str">
        <f>IF(G1240="","",VLOOKUP(J1240,中子データ!$B$4:$H$4500,2,FALSE))</f>
        <v/>
      </c>
      <c r="D1240" s="8" t="str">
        <f>IF(G1240="","",VLOOKUP(J1240,中子データ!$B$4:$H$4500,4,FALSE))</f>
        <v/>
      </c>
      <c r="E1240" s="231" t="str">
        <f t="shared" si="477"/>
        <v/>
      </c>
      <c r="G1240" s="238"/>
      <c r="H1240" s="9"/>
      <c r="I1240" s="9"/>
      <c r="J1240" s="9"/>
      <c r="K1240" s="10"/>
      <c r="L1240" s="10"/>
      <c r="M1240" s="6"/>
      <c r="N1240" s="6">
        <f t="shared" si="479"/>
        <v>0</v>
      </c>
      <c r="O1240" s="250"/>
      <c r="P1240" s="250"/>
      <c r="Q1240" s="250"/>
      <c r="R1240" s="250"/>
      <c r="S1240" s="250"/>
      <c r="T1240" s="250"/>
      <c r="U1240" s="250"/>
      <c r="V1240" s="250"/>
      <c r="W1240" s="250"/>
      <c r="X1240" s="250"/>
      <c r="Y1240" s="250"/>
      <c r="Z1240" s="4"/>
      <c r="AA1240" s="429"/>
      <c r="AB1240" s="457">
        <f t="shared" si="481"/>
        <v>0</v>
      </c>
      <c r="AC1240" s="11"/>
      <c r="AD1240" s="11"/>
      <c r="AE1240" s="11"/>
      <c r="AF1240" s="11"/>
      <c r="AG1240" s="11"/>
      <c r="AH1240" s="11"/>
      <c r="AI1240" s="11"/>
      <c r="AJ1240" s="12"/>
      <c r="AK1240" s="445" t="str">
        <f>IF(G1240="","",VLOOKUP(J1240,中子データ!$B$4:$H$4500,3,FALSE))</f>
        <v/>
      </c>
      <c r="AL1240" s="445" t="str">
        <f>IF(G1240="","",VLOOKUP(J1240,中子データ!$B$4:$H$4500,5,FALSE))</f>
        <v/>
      </c>
      <c r="AM1240" s="445" t="str">
        <f>IF(G1240="","",VLOOKUP(J1240,中子データ!$B$4:$H$4500,6,FALSE))</f>
        <v/>
      </c>
      <c r="AN1240" s="418"/>
      <c r="AO1240" s="419"/>
      <c r="AP1240" s="420"/>
      <c r="AQ1240" s="421"/>
      <c r="AR1240" s="420"/>
      <c r="AS1240" s="436"/>
      <c r="AT1240" s="436"/>
      <c r="AU1240" s="422"/>
      <c r="AV1240" s="11"/>
      <c r="AW1240" s="11"/>
      <c r="AX1240" s="410">
        <f t="shared" si="480"/>
        <v>0</v>
      </c>
      <c r="AY1240" s="411" t="str">
        <f>IF(G1240="","",VLOOKUP(J1240,中子データ!$B$4:$M$5999,10,FALSE))</f>
        <v/>
      </c>
      <c r="AZ1240" s="438" t="str">
        <f>IF(G1240="","",VLOOKUP(J1240,中子データ!$B$4:$M$5999,9,FALSE))</f>
        <v/>
      </c>
      <c r="BA1240" s="412" t="str">
        <f>IF(AQ1240="","",VLOOKUP(AQ1240,作業者名!$B$4:$C$100,2,FALSE))</f>
        <v/>
      </c>
      <c r="BB1240" s="412" t="str">
        <f>IF(AR1240="","",VLOOKUP(AR1240,作業者名!$B$4:$C$100,2,FALSE))</f>
        <v/>
      </c>
      <c r="BC1240" s="412" t="str">
        <f>IF(G1240="","",VLOOKUP(J1240,中子データ!B$4:N$6004,12,FALSE))</f>
        <v/>
      </c>
      <c r="BD1240" s="413" t="str">
        <f>IF(G1240="","",VLOOKUP(J1240,中子データ!$B$4:$P$4500,15,FALSE))</f>
        <v/>
      </c>
    </row>
    <row r="1241" spans="1:56" x14ac:dyDescent="0.15">
      <c r="A1241" s="7" t="str">
        <f>IF(G1241="","",VLOOKUP(H1241,マシン名!$B$4:$C$93,2,FALSE))</f>
        <v/>
      </c>
      <c r="B1241" s="7" t="str">
        <f>IF(G1241="","",VLOOKUP(I1241,作業者名!$B$4:$C$100,2,FALSE))</f>
        <v/>
      </c>
      <c r="C1241" s="7" t="str">
        <f>IF(G1241="","",VLOOKUP(J1241,中子データ!$B$4:$H$4500,2,FALSE))</f>
        <v/>
      </c>
      <c r="D1241" s="8" t="str">
        <f>IF(G1241="","",VLOOKUP(J1241,中子データ!$B$4:$H$4500,4,FALSE))</f>
        <v/>
      </c>
      <c r="E1241" s="231" t="str">
        <f t="shared" si="477"/>
        <v/>
      </c>
      <c r="G1241" s="238"/>
      <c r="H1241" s="9"/>
      <c r="I1241" s="9"/>
      <c r="J1241" s="9"/>
      <c r="K1241" s="10"/>
      <c r="L1241" s="10"/>
      <c r="M1241" s="6"/>
      <c r="N1241" s="6">
        <f t="shared" si="479"/>
        <v>0</v>
      </c>
      <c r="O1241" s="250"/>
      <c r="P1241" s="250"/>
      <c r="Q1241" s="250"/>
      <c r="R1241" s="250"/>
      <c r="S1241" s="250"/>
      <c r="T1241" s="250"/>
      <c r="U1241" s="250"/>
      <c r="V1241" s="250"/>
      <c r="W1241" s="250"/>
      <c r="X1241" s="250"/>
      <c r="Y1241" s="250"/>
      <c r="Z1241" s="4"/>
      <c r="AA1241" s="429"/>
      <c r="AB1241" s="457">
        <f t="shared" si="481"/>
        <v>0</v>
      </c>
      <c r="AC1241" s="11"/>
      <c r="AD1241" s="11"/>
      <c r="AE1241" s="11"/>
      <c r="AF1241" s="11"/>
      <c r="AG1241" s="11"/>
      <c r="AH1241" s="11"/>
      <c r="AI1241" s="11"/>
      <c r="AJ1241" s="12"/>
      <c r="AK1241" s="445" t="str">
        <f>IF(G1241="","",VLOOKUP(J1241,中子データ!$B$4:$H$4500,3,FALSE))</f>
        <v/>
      </c>
      <c r="AL1241" s="445" t="str">
        <f>IF(G1241="","",VLOOKUP(J1241,中子データ!$B$4:$H$4500,5,FALSE))</f>
        <v/>
      </c>
      <c r="AM1241" s="445" t="str">
        <f>IF(G1241="","",VLOOKUP(J1241,中子データ!$B$4:$H$4500,6,FALSE))</f>
        <v/>
      </c>
      <c r="AN1241" s="418"/>
      <c r="AO1241" s="419"/>
      <c r="AP1241" s="420"/>
      <c r="AQ1241" s="421"/>
      <c r="AR1241" s="420"/>
      <c r="AS1241" s="436"/>
      <c r="AT1241" s="436"/>
      <c r="AU1241" s="422"/>
      <c r="AV1241" s="11"/>
      <c r="AW1241" s="11"/>
      <c r="AX1241" s="410">
        <f t="shared" si="480"/>
        <v>0</v>
      </c>
      <c r="AY1241" s="411" t="str">
        <f>IF(G1241="","",VLOOKUP(J1241,中子データ!$B$4:$M$5999,10,FALSE))</f>
        <v/>
      </c>
      <c r="AZ1241" s="438" t="str">
        <f>IF(G1241="","",VLOOKUP(J1241,中子データ!$B$4:$M$5999,9,FALSE))</f>
        <v/>
      </c>
      <c r="BA1241" s="412" t="str">
        <f>IF(AQ1241="","",VLOOKUP(AQ1241,作業者名!$B$4:$C$100,2,FALSE))</f>
        <v/>
      </c>
      <c r="BB1241" s="412" t="str">
        <f>IF(AR1241="","",VLOOKUP(AR1241,作業者名!$B$4:$C$100,2,FALSE))</f>
        <v/>
      </c>
      <c r="BC1241" s="412" t="str">
        <f>IF(G1241="","",VLOOKUP(J1241,中子データ!B$4:N$6004,12,FALSE))</f>
        <v/>
      </c>
      <c r="BD1241" s="413" t="str">
        <f>IF(G1241="","",VLOOKUP(J1241,中子データ!$B$4:$P$4500,15,FALSE))</f>
        <v/>
      </c>
    </row>
    <row r="1242" spans="1:56" x14ac:dyDescent="0.15">
      <c r="A1242" s="7" t="str">
        <f>IF(G1242="","",VLOOKUP(H1242,マシン名!$B$4:$C$93,2,FALSE))</f>
        <v/>
      </c>
      <c r="B1242" s="7" t="str">
        <f>IF(G1242="","",VLOOKUP(I1242,作業者名!$B$4:$C$100,2,FALSE))</f>
        <v/>
      </c>
      <c r="C1242" s="7" t="str">
        <f>IF(G1242="","",VLOOKUP(J1242,中子データ!$B$4:$H$4500,2,FALSE))</f>
        <v/>
      </c>
      <c r="D1242" s="8" t="str">
        <f>IF(G1242="","",VLOOKUP(J1242,中子データ!$B$4:$H$4500,4,FALSE))</f>
        <v/>
      </c>
      <c r="E1242" s="231" t="str">
        <f t="shared" si="477"/>
        <v/>
      </c>
      <c r="G1242" s="238"/>
      <c r="H1242" s="9"/>
      <c r="I1242" s="9"/>
      <c r="J1242" s="9"/>
      <c r="K1242" s="10"/>
      <c r="L1242" s="10"/>
      <c r="M1242" s="6"/>
      <c r="N1242" s="6">
        <f t="shared" si="479"/>
        <v>0</v>
      </c>
      <c r="O1242" s="250"/>
      <c r="P1242" s="250"/>
      <c r="Q1242" s="250"/>
      <c r="R1242" s="250"/>
      <c r="S1242" s="250"/>
      <c r="T1242" s="250"/>
      <c r="U1242" s="250"/>
      <c r="V1242" s="250"/>
      <c r="W1242" s="250"/>
      <c r="X1242" s="250"/>
      <c r="Y1242" s="250"/>
      <c r="Z1242" s="4"/>
      <c r="AA1242" s="429"/>
      <c r="AB1242" s="457">
        <f t="shared" si="481"/>
        <v>0</v>
      </c>
      <c r="AC1242" s="11"/>
      <c r="AD1242" s="11"/>
      <c r="AE1242" s="11"/>
      <c r="AF1242" s="11"/>
      <c r="AG1242" s="11"/>
      <c r="AH1242" s="11"/>
      <c r="AI1242" s="11"/>
      <c r="AJ1242" s="12"/>
      <c r="AK1242" s="445" t="str">
        <f>IF(G1242="","",VLOOKUP(J1242,中子データ!$B$4:$H$4500,3,FALSE))</f>
        <v/>
      </c>
      <c r="AL1242" s="445" t="str">
        <f>IF(G1242="","",VLOOKUP(J1242,中子データ!$B$4:$H$4500,5,FALSE))</f>
        <v/>
      </c>
      <c r="AM1242" s="445" t="str">
        <f>IF(G1242="","",VLOOKUP(J1242,中子データ!$B$4:$H$4500,6,FALSE))</f>
        <v/>
      </c>
      <c r="AN1242" s="418"/>
      <c r="AO1242" s="419"/>
      <c r="AP1242" s="420"/>
      <c r="AQ1242" s="421"/>
      <c r="AR1242" s="420"/>
      <c r="AS1242" s="436"/>
      <c r="AT1242" s="436"/>
      <c r="AU1242" s="422"/>
      <c r="AV1242" s="11"/>
      <c r="AW1242" s="11"/>
      <c r="AX1242" s="410">
        <f t="shared" si="480"/>
        <v>0</v>
      </c>
      <c r="AY1242" s="411" t="str">
        <f>IF(G1242="","",VLOOKUP(J1242,中子データ!$B$4:$M$5999,10,FALSE))</f>
        <v/>
      </c>
      <c r="AZ1242" s="438" t="str">
        <f>IF(G1242="","",VLOOKUP(J1242,中子データ!$B$4:$M$5999,9,FALSE))</f>
        <v/>
      </c>
      <c r="BA1242" s="412" t="str">
        <f>IF(AQ1242="","",VLOOKUP(AQ1242,作業者名!$B$4:$C$100,2,FALSE))</f>
        <v/>
      </c>
      <c r="BB1242" s="412" t="str">
        <f>IF(AR1242="","",VLOOKUP(AR1242,作業者名!$B$4:$C$100,2,FALSE))</f>
        <v/>
      </c>
      <c r="BC1242" s="412" t="str">
        <f>IF(G1242="","",VLOOKUP(J1242,中子データ!B$4:N$6004,12,FALSE))</f>
        <v/>
      </c>
      <c r="BD1242" s="413" t="str">
        <f>IF(G1242="","",VLOOKUP(J1242,中子データ!$B$4:$P$4500,15,FALSE))</f>
        <v/>
      </c>
    </row>
    <row r="1243" spans="1:56" x14ac:dyDescent="0.15">
      <c r="A1243" s="7" t="str">
        <f>IF(G1243="","",VLOOKUP(H1243,マシン名!$B$4:$C$93,2,FALSE))</f>
        <v/>
      </c>
      <c r="B1243" s="7" t="str">
        <f>IF(G1243="","",VLOOKUP(I1243,作業者名!$B$4:$C$100,2,FALSE))</f>
        <v/>
      </c>
      <c r="C1243" s="7" t="str">
        <f>IF(G1243="","",VLOOKUP(J1243,中子データ!$B$4:$H$4500,2,FALSE))</f>
        <v/>
      </c>
      <c r="D1243" s="8" t="str">
        <f>IF(G1243="","",VLOOKUP(J1243,中子データ!$B$4:$H$4500,4,FALSE))</f>
        <v/>
      </c>
      <c r="E1243" s="231" t="str">
        <f>IF(G1243="","",D1243*K1243-AB1243)</f>
        <v/>
      </c>
      <c r="G1243" s="238"/>
      <c r="H1243" s="9"/>
      <c r="I1243" s="9"/>
      <c r="J1243" s="9"/>
      <c r="K1243" s="10"/>
      <c r="L1243" s="10"/>
      <c r="M1243" s="6"/>
      <c r="N1243" s="6">
        <f t="shared" ref="N1243:N1274" si="482">L1243-SUM(O1243:Z1243)</f>
        <v>0</v>
      </c>
      <c r="O1243" s="250"/>
      <c r="P1243" s="250"/>
      <c r="Q1243" s="250"/>
      <c r="R1243" s="250"/>
      <c r="S1243" s="250"/>
      <c r="T1243" s="250"/>
      <c r="U1243" s="250"/>
      <c r="V1243" s="250"/>
      <c r="W1243" s="250"/>
      <c r="X1243" s="250"/>
      <c r="Y1243" s="250"/>
      <c r="Z1243" s="4"/>
      <c r="AA1243" s="429"/>
      <c r="AB1243" s="457">
        <f t="shared" si="481"/>
        <v>0</v>
      </c>
      <c r="AC1243" s="11"/>
      <c r="AD1243" s="11"/>
      <c r="AE1243" s="11"/>
      <c r="AF1243" s="11"/>
      <c r="AG1243" s="11"/>
      <c r="AH1243" s="11"/>
      <c r="AI1243" s="11"/>
      <c r="AJ1243" s="12"/>
      <c r="AK1243" s="445" t="str">
        <f>IF(G1243="","",VLOOKUP(J1243,中子データ!$B$4:$H$4500,3,FALSE))</f>
        <v/>
      </c>
      <c r="AL1243" s="445" t="str">
        <f>IF(G1243="","",VLOOKUP(J1243,中子データ!$B$4:$H$4500,5,FALSE))</f>
        <v/>
      </c>
      <c r="AM1243" s="445" t="str">
        <f>IF(G1243="","",VLOOKUP(J1243,中子データ!$B$4:$H$4500,6,FALSE))</f>
        <v/>
      </c>
      <c r="AN1243" s="418"/>
      <c r="AO1243" s="419"/>
      <c r="AP1243" s="420"/>
      <c r="AQ1243" s="421"/>
      <c r="AR1243" s="420"/>
      <c r="AS1243" s="436"/>
      <c r="AT1243" s="436"/>
      <c r="AU1243" s="422"/>
      <c r="AV1243" s="11"/>
      <c r="AW1243" s="11"/>
      <c r="AX1243" s="410">
        <f t="shared" si="480"/>
        <v>0</v>
      </c>
      <c r="AY1243" s="411" t="str">
        <f>IF(G1243="","",VLOOKUP(J1243,中子データ!$B$4:$M$5999,10,FALSE))</f>
        <v/>
      </c>
      <c r="AZ1243" s="438" t="str">
        <f>IF(G1243="","",VLOOKUP(J1243,中子データ!$B$4:$M$5999,9,FALSE))</f>
        <v/>
      </c>
      <c r="BA1243" s="412" t="str">
        <f>IF(AQ1243="","",VLOOKUP(AQ1243,作業者名!$B$4:$C$100,2,FALSE))</f>
        <v/>
      </c>
      <c r="BB1243" s="412" t="str">
        <f>IF(AR1243="","",VLOOKUP(AR1243,作業者名!$B$4:$C$100,2,FALSE))</f>
        <v/>
      </c>
      <c r="BC1243" s="412" t="str">
        <f>IF(G1243="","",VLOOKUP(J1243,中子データ!B$4:N$6004,12,FALSE))</f>
        <v/>
      </c>
      <c r="BD1243" s="413" t="str">
        <f>IF(G1243="","",VLOOKUP(J1243,中子データ!$B$4:$P$4500,15,FALSE))</f>
        <v/>
      </c>
    </row>
    <row r="1244" spans="1:56" x14ac:dyDescent="0.15">
      <c r="A1244" s="7" t="str">
        <f>IF(G1244="","",VLOOKUP(H1244,マシン名!$B$4:$C$93,2,FALSE))</f>
        <v/>
      </c>
      <c r="B1244" s="7" t="str">
        <f>IF(G1244="","",VLOOKUP(I1244,作業者名!$B$4:$C$100,2,FALSE))</f>
        <v/>
      </c>
      <c r="C1244" s="7" t="str">
        <f>IF(G1244="","",VLOOKUP(J1244,中子データ!$B$4:$H$4500,2,FALSE))</f>
        <v/>
      </c>
      <c r="D1244" s="8" t="str">
        <f>IF(G1244="","",VLOOKUP(J1244,中子データ!$B$4:$H$4500,4,FALSE))</f>
        <v/>
      </c>
      <c r="E1244" s="231" t="str">
        <f t="shared" si="477"/>
        <v/>
      </c>
      <c r="G1244" s="238"/>
      <c r="H1244" s="9"/>
      <c r="I1244" s="9"/>
      <c r="J1244" s="9"/>
      <c r="K1244" s="10"/>
      <c r="L1244" s="10"/>
      <c r="M1244" s="6"/>
      <c r="N1244" s="6">
        <f t="shared" si="482"/>
        <v>0</v>
      </c>
      <c r="O1244" s="250"/>
      <c r="P1244" s="250"/>
      <c r="Q1244" s="250"/>
      <c r="R1244" s="250"/>
      <c r="S1244" s="250"/>
      <c r="T1244" s="250"/>
      <c r="U1244" s="250"/>
      <c r="V1244" s="250"/>
      <c r="W1244" s="250"/>
      <c r="X1244" s="250"/>
      <c r="Y1244" s="250"/>
      <c r="Z1244" s="4"/>
      <c r="AA1244" s="429"/>
      <c r="AB1244" s="457">
        <f t="shared" si="481"/>
        <v>0</v>
      </c>
      <c r="AC1244" s="11"/>
      <c r="AD1244" s="11"/>
      <c r="AE1244" s="11"/>
      <c r="AF1244" s="11"/>
      <c r="AG1244" s="11"/>
      <c r="AH1244" s="11"/>
      <c r="AI1244" s="11"/>
      <c r="AJ1244" s="12"/>
      <c r="AK1244" s="445" t="str">
        <f>IF(G1244="","",VLOOKUP(J1244,中子データ!$B$4:$H$4500,3,FALSE))</f>
        <v/>
      </c>
      <c r="AL1244" s="445" t="str">
        <f>IF(G1244="","",VLOOKUP(J1244,中子データ!$B$4:$H$4500,5,FALSE))</f>
        <v/>
      </c>
      <c r="AM1244" s="445" t="str">
        <f>IF(G1244="","",VLOOKUP(J1244,中子データ!$B$4:$H$4500,6,FALSE))</f>
        <v/>
      </c>
      <c r="AN1244" s="418"/>
      <c r="AO1244" s="419"/>
      <c r="AP1244" s="420"/>
      <c r="AQ1244" s="421"/>
      <c r="AR1244" s="420"/>
      <c r="AS1244" s="436"/>
      <c r="AT1244" s="436"/>
      <c r="AU1244" s="422"/>
      <c r="AV1244" s="11"/>
      <c r="AW1244" s="11"/>
      <c r="AX1244" s="410">
        <f t="shared" si="480"/>
        <v>0</v>
      </c>
      <c r="AY1244" s="411" t="str">
        <f>IF(G1244="","",VLOOKUP(J1244,中子データ!$B$4:$M$5999,10,FALSE))</f>
        <v/>
      </c>
      <c r="AZ1244" s="438" t="str">
        <f>IF(G1244="","",VLOOKUP(J1244,中子データ!$B$4:$M$5999,9,FALSE))</f>
        <v/>
      </c>
      <c r="BA1244" s="412" t="str">
        <f>IF(AQ1244="","",VLOOKUP(AQ1244,作業者名!$B$4:$C$100,2,FALSE))</f>
        <v/>
      </c>
      <c r="BB1244" s="412" t="str">
        <f>IF(AR1244="","",VLOOKUP(AR1244,作業者名!$B$4:$C$100,2,FALSE))</f>
        <v/>
      </c>
      <c r="BC1244" s="412" t="str">
        <f>IF(G1244="","",VLOOKUP(J1244,中子データ!B$4:N$6004,12,FALSE))</f>
        <v/>
      </c>
      <c r="BD1244" s="413" t="str">
        <f>IF(G1244="","",VLOOKUP(J1244,中子データ!$B$4:$P$4500,15,FALSE))</f>
        <v/>
      </c>
    </row>
    <row r="1245" spans="1:56" x14ac:dyDescent="0.15">
      <c r="A1245" s="7" t="str">
        <f>IF(G1245="","",VLOOKUP(H1245,マシン名!$B$4:$C$93,2,FALSE))</f>
        <v/>
      </c>
      <c r="B1245" s="7" t="str">
        <f>IF(G1245="","",VLOOKUP(I1245,作業者名!$B$4:$C$100,2,FALSE))</f>
        <v/>
      </c>
      <c r="C1245" s="7" t="str">
        <f>IF(G1245="","",VLOOKUP(J1245,中子データ!$B$4:$H$4500,2,FALSE))</f>
        <v/>
      </c>
      <c r="D1245" s="8" t="str">
        <f>IF(G1245="","",VLOOKUP(J1245,中子データ!$B$4:$H$4500,4,FALSE))</f>
        <v/>
      </c>
      <c r="E1245" s="231" t="str">
        <f t="shared" si="477"/>
        <v/>
      </c>
      <c r="G1245" s="238"/>
      <c r="H1245" s="9"/>
      <c r="I1245" s="9"/>
      <c r="J1245" s="9"/>
      <c r="K1245" s="10"/>
      <c r="L1245" s="10"/>
      <c r="M1245" s="6"/>
      <c r="N1245" s="6">
        <f t="shared" si="482"/>
        <v>0</v>
      </c>
      <c r="O1245" s="250"/>
      <c r="P1245" s="250"/>
      <c r="Q1245" s="250"/>
      <c r="R1245" s="250"/>
      <c r="S1245" s="250"/>
      <c r="T1245" s="250"/>
      <c r="U1245" s="250"/>
      <c r="V1245" s="250"/>
      <c r="W1245" s="250"/>
      <c r="X1245" s="250"/>
      <c r="Y1245" s="250"/>
      <c r="Z1245" s="4"/>
      <c r="AA1245" s="429"/>
      <c r="AB1245" s="457">
        <f t="shared" si="481"/>
        <v>0</v>
      </c>
      <c r="AC1245" s="11"/>
      <c r="AD1245" s="11"/>
      <c r="AE1245" s="11"/>
      <c r="AF1245" s="11"/>
      <c r="AG1245" s="11"/>
      <c r="AH1245" s="11"/>
      <c r="AI1245" s="11"/>
      <c r="AJ1245" s="12"/>
      <c r="AK1245" s="445" t="str">
        <f>IF(G1245="","",VLOOKUP(J1245,中子データ!$B$4:$H$4500,3,FALSE))</f>
        <v/>
      </c>
      <c r="AL1245" s="445" t="str">
        <f>IF(G1245="","",VLOOKUP(J1245,中子データ!$B$4:$H$4500,5,FALSE))</f>
        <v/>
      </c>
      <c r="AM1245" s="445" t="str">
        <f>IF(G1245="","",VLOOKUP(J1245,中子データ!$B$4:$H$4500,6,FALSE))</f>
        <v/>
      </c>
      <c r="AN1245" s="418"/>
      <c r="AO1245" s="419"/>
      <c r="AP1245" s="420"/>
      <c r="AQ1245" s="421"/>
      <c r="AR1245" s="420"/>
      <c r="AS1245" s="436"/>
      <c r="AT1245" s="436"/>
      <c r="AU1245" s="422"/>
      <c r="AV1245" s="11"/>
      <c r="AW1245" s="11"/>
      <c r="AX1245" s="410">
        <f t="shared" si="480"/>
        <v>0</v>
      </c>
      <c r="AY1245" s="411" t="str">
        <f>IF(G1245="","",VLOOKUP(J1245,中子データ!$B$4:$M$5999,10,FALSE))</f>
        <v/>
      </c>
      <c r="AZ1245" s="438" t="str">
        <f>IF(G1245="","",VLOOKUP(J1245,中子データ!$B$4:$M$5999,9,FALSE))</f>
        <v/>
      </c>
      <c r="BA1245" s="412" t="str">
        <f>IF(AQ1245="","",VLOOKUP(AQ1245,作業者名!$B$4:$C$100,2,FALSE))</f>
        <v/>
      </c>
      <c r="BB1245" s="412" t="str">
        <f>IF(AR1245="","",VLOOKUP(AR1245,作業者名!$B$4:$C$100,2,FALSE))</f>
        <v/>
      </c>
      <c r="BC1245" s="412" t="str">
        <f>IF(G1245="","",VLOOKUP(J1245,中子データ!B$4:N$6004,12,FALSE))</f>
        <v/>
      </c>
      <c r="BD1245" s="413" t="str">
        <f>IF(G1245="","",VLOOKUP(J1245,中子データ!$B$4:$P$4500,15,FALSE))</f>
        <v/>
      </c>
    </row>
    <row r="1246" spans="1:56" x14ac:dyDescent="0.15">
      <c r="A1246" s="7" t="str">
        <f>IF(G1246="","",VLOOKUP(H1246,マシン名!$B$4:$C$93,2,FALSE))</f>
        <v/>
      </c>
      <c r="B1246" s="7" t="str">
        <f>IF(G1246="","",VLOOKUP(I1246,作業者名!$B$4:$C$100,2,FALSE))</f>
        <v/>
      </c>
      <c r="C1246" s="7" t="str">
        <f>IF(G1246="","",VLOOKUP(J1246,中子データ!$B$4:$H$4500,2,FALSE))</f>
        <v/>
      </c>
      <c r="D1246" s="8" t="str">
        <f>IF(G1246="","",VLOOKUP(J1246,中子データ!$B$4:$H$4500,4,FALSE))</f>
        <v/>
      </c>
      <c r="E1246" s="231" t="str">
        <f t="shared" si="477"/>
        <v/>
      </c>
      <c r="G1246" s="238"/>
      <c r="H1246" s="9"/>
      <c r="I1246" s="9"/>
      <c r="J1246" s="9"/>
      <c r="K1246" s="10"/>
      <c r="L1246" s="10"/>
      <c r="M1246" s="6"/>
      <c r="N1246" s="6">
        <f t="shared" si="482"/>
        <v>0</v>
      </c>
      <c r="O1246" s="250"/>
      <c r="P1246" s="250"/>
      <c r="Q1246" s="250"/>
      <c r="R1246" s="250"/>
      <c r="S1246" s="250"/>
      <c r="T1246" s="250"/>
      <c r="U1246" s="250"/>
      <c r="V1246" s="250"/>
      <c r="W1246" s="250"/>
      <c r="X1246" s="250"/>
      <c r="Y1246" s="250"/>
      <c r="Z1246" s="4"/>
      <c r="AA1246" s="429"/>
      <c r="AB1246" s="457">
        <f t="shared" si="481"/>
        <v>0</v>
      </c>
      <c r="AC1246" s="11"/>
      <c r="AD1246" s="11"/>
      <c r="AE1246" s="11"/>
      <c r="AF1246" s="11"/>
      <c r="AG1246" s="11"/>
      <c r="AH1246" s="11"/>
      <c r="AI1246" s="11"/>
      <c r="AJ1246" s="12"/>
      <c r="AK1246" s="445" t="str">
        <f>IF(G1246="","",VLOOKUP(J1246,中子データ!$B$4:$H$4500,3,FALSE))</f>
        <v/>
      </c>
      <c r="AL1246" s="445" t="str">
        <f>IF(G1246="","",VLOOKUP(J1246,中子データ!$B$4:$H$4500,5,FALSE))</f>
        <v/>
      </c>
      <c r="AM1246" s="445" t="str">
        <f>IF(G1246="","",VLOOKUP(J1246,中子データ!$B$4:$H$4500,6,FALSE))</f>
        <v/>
      </c>
      <c r="AN1246" s="418"/>
      <c r="AO1246" s="419"/>
      <c r="AP1246" s="420"/>
      <c r="AQ1246" s="421"/>
      <c r="AR1246" s="420"/>
      <c r="AS1246" s="436"/>
      <c r="AT1246" s="436"/>
      <c r="AU1246" s="422"/>
      <c r="AV1246" s="11"/>
      <c r="AW1246" s="11"/>
      <c r="AX1246" s="410">
        <f t="shared" si="480"/>
        <v>0</v>
      </c>
      <c r="AY1246" s="411" t="str">
        <f>IF(G1246="","",VLOOKUP(J1246,中子データ!$B$4:$M$5999,10,FALSE))</f>
        <v/>
      </c>
      <c r="AZ1246" s="438" t="str">
        <f>IF(G1246="","",VLOOKUP(J1246,中子データ!$B$4:$M$5999,9,FALSE))</f>
        <v/>
      </c>
      <c r="BA1246" s="412" t="str">
        <f>IF(AQ1246="","",VLOOKUP(AQ1246,作業者名!$B$4:$C$100,2,FALSE))</f>
        <v/>
      </c>
      <c r="BB1246" s="412" t="str">
        <f>IF(AR1246="","",VLOOKUP(AR1246,作業者名!$B$4:$C$100,2,FALSE))</f>
        <v/>
      </c>
      <c r="BC1246" s="412" t="str">
        <f>IF(G1246="","",VLOOKUP(J1246,中子データ!B$4:N$6004,12,FALSE))</f>
        <v/>
      </c>
      <c r="BD1246" s="413" t="str">
        <f>IF(G1246="","",VLOOKUP(J1246,中子データ!$B$4:$P$4500,15,FALSE))</f>
        <v/>
      </c>
    </row>
    <row r="1247" spans="1:56" x14ac:dyDescent="0.15">
      <c r="A1247" s="7" t="str">
        <f>IF(G1247="","",VLOOKUP(H1247,マシン名!$B$4:$C$93,2,FALSE))</f>
        <v/>
      </c>
      <c r="B1247" s="7" t="str">
        <f>IF(G1247="","",VLOOKUP(I1247,作業者名!$B$4:$C$100,2,FALSE))</f>
        <v/>
      </c>
      <c r="C1247" s="7" t="str">
        <f>IF(G1247="","",VLOOKUP(J1247,中子データ!$B$4:$H$4500,2,FALSE))</f>
        <v/>
      </c>
      <c r="D1247" s="8" t="str">
        <f>IF(G1247="","",VLOOKUP(J1247,中子データ!$B$4:$H$4500,4,FALSE))</f>
        <v/>
      </c>
      <c r="E1247" s="231" t="str">
        <f t="shared" si="477"/>
        <v/>
      </c>
      <c r="G1247" s="238"/>
      <c r="H1247" s="9"/>
      <c r="I1247" s="9"/>
      <c r="J1247" s="9"/>
      <c r="K1247" s="10"/>
      <c r="L1247" s="10"/>
      <c r="M1247" s="6"/>
      <c r="N1247" s="6">
        <f t="shared" si="482"/>
        <v>0</v>
      </c>
      <c r="O1247" s="250"/>
      <c r="P1247" s="250"/>
      <c r="Q1247" s="250"/>
      <c r="R1247" s="250"/>
      <c r="S1247" s="250"/>
      <c r="T1247" s="250"/>
      <c r="U1247" s="250"/>
      <c r="V1247" s="250"/>
      <c r="W1247" s="250"/>
      <c r="X1247" s="250"/>
      <c r="Y1247" s="250"/>
      <c r="Z1247" s="4"/>
      <c r="AA1247" s="429"/>
      <c r="AB1247" s="457">
        <f t="shared" si="481"/>
        <v>0</v>
      </c>
      <c r="AC1247" s="11"/>
      <c r="AD1247" s="11"/>
      <c r="AE1247" s="11"/>
      <c r="AF1247" s="11"/>
      <c r="AG1247" s="11"/>
      <c r="AH1247" s="11"/>
      <c r="AI1247" s="11"/>
      <c r="AJ1247" s="12"/>
      <c r="AK1247" s="445" t="str">
        <f>IF(G1247="","",VLOOKUP(J1247,中子データ!$B$4:$H$4500,3,FALSE))</f>
        <v/>
      </c>
      <c r="AL1247" s="445" t="str">
        <f>IF(G1247="","",VLOOKUP(J1247,中子データ!$B$4:$H$4500,5,FALSE))</f>
        <v/>
      </c>
      <c r="AM1247" s="445" t="str">
        <f>IF(G1247="","",VLOOKUP(J1247,中子データ!$B$4:$H$4500,6,FALSE))</f>
        <v/>
      </c>
      <c r="AN1247" s="418"/>
      <c r="AO1247" s="419"/>
      <c r="AP1247" s="420"/>
      <c r="AQ1247" s="421"/>
      <c r="AR1247" s="420"/>
      <c r="AS1247" s="436"/>
      <c r="AT1247" s="436"/>
      <c r="AU1247" s="422"/>
      <c r="AV1247" s="11"/>
      <c r="AW1247" s="11"/>
      <c r="AX1247" s="410">
        <f t="shared" si="480"/>
        <v>0</v>
      </c>
      <c r="AY1247" s="411" t="str">
        <f>IF(G1247="","",VLOOKUP(J1247,中子データ!$B$4:$M$5999,10,FALSE))</f>
        <v/>
      </c>
      <c r="AZ1247" s="438" t="str">
        <f>IF(G1247="","",VLOOKUP(J1247,中子データ!$B$4:$M$5999,9,FALSE))</f>
        <v/>
      </c>
      <c r="BA1247" s="412" t="str">
        <f>IF(AQ1247="","",VLOOKUP(AQ1247,作業者名!$B$4:$C$100,2,FALSE))</f>
        <v/>
      </c>
      <c r="BB1247" s="412" t="str">
        <f>IF(AR1247="","",VLOOKUP(AR1247,作業者名!$B$4:$C$100,2,FALSE))</f>
        <v/>
      </c>
      <c r="BC1247" s="412" t="str">
        <f>IF(G1247="","",VLOOKUP(J1247,中子データ!B$4:N$6004,12,FALSE))</f>
        <v/>
      </c>
      <c r="BD1247" s="413" t="str">
        <f>IF(G1247="","",VLOOKUP(J1247,中子データ!$B$4:$P$4500,15,FALSE))</f>
        <v/>
      </c>
    </row>
    <row r="1248" spans="1:56" x14ac:dyDescent="0.15">
      <c r="A1248" s="7" t="str">
        <f>IF(G1248="","",VLOOKUP(H1248,マシン名!$B$4:$C$93,2,FALSE))</f>
        <v/>
      </c>
      <c r="B1248" s="7" t="str">
        <f>IF(G1248="","",VLOOKUP(I1248,作業者名!$B$4:$C$100,2,FALSE))</f>
        <v/>
      </c>
      <c r="C1248" s="7" t="str">
        <f>IF(G1248="","",VLOOKUP(J1248,中子データ!$B$4:$H$4500,2,FALSE))</f>
        <v/>
      </c>
      <c r="D1248" s="8" t="str">
        <f>IF(G1248="","",VLOOKUP(J1248,中子データ!$B$4:$H$4500,4,FALSE))</f>
        <v/>
      </c>
      <c r="E1248" s="231" t="str">
        <f t="shared" ref="E1248:E1311" si="483">IF(G1248="","",D1248*K1248-AB1248)</f>
        <v/>
      </c>
      <c r="G1248" s="238"/>
      <c r="H1248" s="9"/>
      <c r="I1248" s="9"/>
      <c r="J1248" s="9"/>
      <c r="K1248" s="10"/>
      <c r="L1248" s="10"/>
      <c r="M1248" s="6"/>
      <c r="N1248" s="6">
        <f t="shared" si="482"/>
        <v>0</v>
      </c>
      <c r="O1248" s="250"/>
      <c r="P1248" s="250"/>
      <c r="Q1248" s="250"/>
      <c r="R1248" s="250"/>
      <c r="S1248" s="250"/>
      <c r="T1248" s="250"/>
      <c r="U1248" s="250"/>
      <c r="V1248" s="250"/>
      <c r="W1248" s="250"/>
      <c r="X1248" s="250"/>
      <c r="Y1248" s="250"/>
      <c r="Z1248" s="4"/>
      <c r="AA1248" s="429"/>
      <c r="AB1248" s="457">
        <f t="shared" si="481"/>
        <v>0</v>
      </c>
      <c r="AC1248" s="11"/>
      <c r="AD1248" s="11"/>
      <c r="AE1248" s="11"/>
      <c r="AF1248" s="11"/>
      <c r="AG1248" s="11"/>
      <c r="AH1248" s="11"/>
      <c r="AI1248" s="11"/>
      <c r="AJ1248" s="12"/>
      <c r="AK1248" s="445" t="str">
        <f>IF(G1248="","",VLOOKUP(J1248,中子データ!$B$4:$H$4500,3,FALSE))</f>
        <v/>
      </c>
      <c r="AL1248" s="445" t="str">
        <f>IF(G1248="","",VLOOKUP(J1248,中子データ!$B$4:$H$4500,5,FALSE))</f>
        <v/>
      </c>
      <c r="AM1248" s="445" t="str">
        <f>IF(G1248="","",VLOOKUP(J1248,中子データ!$B$4:$H$4500,6,FALSE))</f>
        <v/>
      </c>
      <c r="AN1248" s="418"/>
      <c r="AO1248" s="419"/>
      <c r="AP1248" s="420"/>
      <c r="AQ1248" s="421"/>
      <c r="AR1248" s="420"/>
      <c r="AS1248" s="436"/>
      <c r="AT1248" s="436"/>
      <c r="AU1248" s="422"/>
      <c r="AV1248" s="11"/>
      <c r="AW1248" s="11"/>
      <c r="AX1248" s="410">
        <f t="shared" si="480"/>
        <v>0</v>
      </c>
      <c r="AY1248" s="411" t="str">
        <f>IF(G1248="","",VLOOKUP(J1248,中子データ!$B$4:$M$5999,10,FALSE))</f>
        <v/>
      </c>
      <c r="AZ1248" s="438" t="str">
        <f>IF(G1248="","",VLOOKUP(J1248,中子データ!$B$4:$M$5999,9,FALSE))</f>
        <v/>
      </c>
      <c r="BA1248" s="412" t="str">
        <f>IF(AQ1248="","",VLOOKUP(AQ1248,作業者名!$B$4:$C$100,2,FALSE))</f>
        <v/>
      </c>
      <c r="BB1248" s="412" t="str">
        <f>IF(AR1248="","",VLOOKUP(AR1248,作業者名!$B$4:$C$100,2,FALSE))</f>
        <v/>
      </c>
      <c r="BC1248" s="412" t="str">
        <f>IF(G1248="","",VLOOKUP(J1248,中子データ!B$4:N$6004,12,FALSE))</f>
        <v/>
      </c>
      <c r="BD1248" s="413" t="str">
        <f>IF(G1248="","",VLOOKUP(J1248,中子データ!$B$4:$P$4500,15,FALSE))</f>
        <v/>
      </c>
    </row>
    <row r="1249" spans="1:56" x14ac:dyDescent="0.15">
      <c r="A1249" s="7" t="str">
        <f>IF(G1249="","",VLOOKUP(H1249,マシン名!$B$4:$C$93,2,FALSE))</f>
        <v/>
      </c>
      <c r="B1249" s="7" t="str">
        <f>IF(G1249="","",VLOOKUP(I1249,作業者名!$B$4:$C$100,2,FALSE))</f>
        <v/>
      </c>
      <c r="C1249" s="7" t="str">
        <f>IF(G1249="","",VLOOKUP(J1249,中子データ!$B$4:$H$4500,2,FALSE))</f>
        <v/>
      </c>
      <c r="D1249" s="8" t="str">
        <f>IF(G1249="","",VLOOKUP(J1249,中子データ!$B$4:$H$4500,4,FALSE))</f>
        <v/>
      </c>
      <c r="E1249" s="231" t="str">
        <f t="shared" si="483"/>
        <v/>
      </c>
      <c r="G1249" s="238"/>
      <c r="H1249" s="9"/>
      <c r="I1249" s="9"/>
      <c r="J1249" s="9"/>
      <c r="K1249" s="10"/>
      <c r="L1249" s="10"/>
      <c r="M1249" s="6"/>
      <c r="N1249" s="6">
        <f t="shared" si="482"/>
        <v>0</v>
      </c>
      <c r="O1249" s="250"/>
      <c r="P1249" s="250"/>
      <c r="Q1249" s="250"/>
      <c r="R1249" s="250"/>
      <c r="S1249" s="250"/>
      <c r="T1249" s="250"/>
      <c r="U1249" s="250"/>
      <c r="V1249" s="250"/>
      <c r="W1249" s="250"/>
      <c r="X1249" s="250"/>
      <c r="Y1249" s="250"/>
      <c r="Z1249" s="4"/>
      <c r="AA1249" s="429"/>
      <c r="AB1249" s="457">
        <f t="shared" si="481"/>
        <v>0</v>
      </c>
      <c r="AC1249" s="11"/>
      <c r="AD1249" s="11"/>
      <c r="AE1249" s="11"/>
      <c r="AF1249" s="11"/>
      <c r="AG1249" s="11"/>
      <c r="AH1249" s="11"/>
      <c r="AI1249" s="11"/>
      <c r="AJ1249" s="12"/>
      <c r="AK1249" s="445" t="str">
        <f>IF(G1249="","",VLOOKUP(J1249,中子データ!$B$4:$H$4500,3,FALSE))</f>
        <v/>
      </c>
      <c r="AL1249" s="445" t="str">
        <f>IF(G1249="","",VLOOKUP(J1249,中子データ!$B$4:$H$4500,5,FALSE))</f>
        <v/>
      </c>
      <c r="AM1249" s="445" t="str">
        <f>IF(G1249="","",VLOOKUP(J1249,中子データ!$B$4:$H$4500,6,FALSE))</f>
        <v/>
      </c>
      <c r="AN1249" s="418"/>
      <c r="AO1249" s="419"/>
      <c r="AP1249" s="420"/>
      <c r="AQ1249" s="421"/>
      <c r="AR1249" s="420"/>
      <c r="AS1249" s="436"/>
      <c r="AT1249" s="436"/>
      <c r="AU1249" s="422"/>
      <c r="AV1249" s="11"/>
      <c r="AW1249" s="11"/>
      <c r="AX1249" s="410">
        <f t="shared" si="480"/>
        <v>0</v>
      </c>
      <c r="AY1249" s="411" t="str">
        <f>IF(G1249="","",VLOOKUP(J1249,中子データ!$B$4:$M$5999,10,FALSE))</f>
        <v/>
      </c>
      <c r="AZ1249" s="438" t="str">
        <f>IF(G1249="","",VLOOKUP(J1249,中子データ!$B$4:$M$5999,9,FALSE))</f>
        <v/>
      </c>
      <c r="BA1249" s="412" t="str">
        <f>IF(AQ1249="","",VLOOKUP(AQ1249,作業者名!$B$4:$C$100,2,FALSE))</f>
        <v/>
      </c>
      <c r="BB1249" s="412" t="str">
        <f>IF(AR1249="","",VLOOKUP(AR1249,作業者名!$B$4:$C$100,2,FALSE))</f>
        <v/>
      </c>
      <c r="BC1249" s="412" t="str">
        <f>IF(G1249="","",VLOOKUP(J1249,中子データ!B$4:N$6004,12,FALSE))</f>
        <v/>
      </c>
      <c r="BD1249" s="413" t="str">
        <f>IF(G1249="","",VLOOKUP(J1249,中子データ!$B$4:$P$4500,15,FALSE))</f>
        <v/>
      </c>
    </row>
    <row r="1250" spans="1:56" x14ac:dyDescent="0.15">
      <c r="A1250" s="7" t="str">
        <f>IF(G1250="","",VLOOKUP(H1250,マシン名!$B$4:$C$93,2,FALSE))</f>
        <v/>
      </c>
      <c r="B1250" s="7" t="str">
        <f>IF(G1250="","",VLOOKUP(I1250,作業者名!$B$4:$C$100,2,FALSE))</f>
        <v/>
      </c>
      <c r="C1250" s="7" t="str">
        <f>IF(G1250="","",VLOOKUP(J1250,中子データ!$B$4:$H$4500,2,FALSE))</f>
        <v/>
      </c>
      <c r="D1250" s="8" t="str">
        <f>IF(G1250="","",VLOOKUP(J1250,中子データ!$B$4:$H$4500,4,FALSE))</f>
        <v/>
      </c>
      <c r="E1250" s="231" t="str">
        <f t="shared" si="483"/>
        <v/>
      </c>
      <c r="G1250" s="238"/>
      <c r="H1250" s="9"/>
      <c r="I1250" s="9"/>
      <c r="J1250" s="9"/>
      <c r="K1250" s="10"/>
      <c r="L1250" s="10"/>
      <c r="M1250" s="6"/>
      <c r="N1250" s="6">
        <f t="shared" si="482"/>
        <v>0</v>
      </c>
      <c r="O1250" s="250"/>
      <c r="P1250" s="250"/>
      <c r="Q1250" s="250"/>
      <c r="R1250" s="250"/>
      <c r="S1250" s="250"/>
      <c r="T1250" s="250"/>
      <c r="U1250" s="250"/>
      <c r="V1250" s="250"/>
      <c r="W1250" s="250"/>
      <c r="X1250" s="250"/>
      <c r="Y1250" s="250"/>
      <c r="Z1250" s="4"/>
      <c r="AA1250" s="429"/>
      <c r="AB1250" s="457">
        <f t="shared" si="481"/>
        <v>0</v>
      </c>
      <c r="AC1250" s="11"/>
      <c r="AD1250" s="11"/>
      <c r="AE1250" s="11"/>
      <c r="AF1250" s="11"/>
      <c r="AG1250" s="11"/>
      <c r="AH1250" s="11"/>
      <c r="AI1250" s="11"/>
      <c r="AJ1250" s="12"/>
      <c r="AK1250" s="445" t="str">
        <f>IF(G1250="","",VLOOKUP(J1250,中子データ!$B$4:$H$4500,3,FALSE))</f>
        <v/>
      </c>
      <c r="AL1250" s="445" t="str">
        <f>IF(G1250="","",VLOOKUP(J1250,中子データ!$B$4:$H$4500,5,FALSE))</f>
        <v/>
      </c>
      <c r="AM1250" s="445" t="str">
        <f>IF(G1250="","",VLOOKUP(J1250,中子データ!$B$4:$H$4500,6,FALSE))</f>
        <v/>
      </c>
      <c r="AN1250" s="418"/>
      <c r="AO1250" s="419"/>
      <c r="AP1250" s="420"/>
      <c r="AQ1250" s="421"/>
      <c r="AR1250" s="420"/>
      <c r="AS1250" s="436"/>
      <c r="AT1250" s="436"/>
      <c r="AU1250" s="422"/>
      <c r="AV1250" s="11"/>
      <c r="AW1250" s="11"/>
      <c r="AX1250" s="410">
        <f t="shared" si="480"/>
        <v>0</v>
      </c>
      <c r="AY1250" s="411" t="str">
        <f>IF(G1250="","",VLOOKUP(J1250,中子データ!$B$4:$M$5999,10,FALSE))</f>
        <v/>
      </c>
      <c r="AZ1250" s="438" t="str">
        <f>IF(G1250="","",VLOOKUP(J1250,中子データ!$B$4:$M$5999,9,FALSE))</f>
        <v/>
      </c>
      <c r="BA1250" s="412" t="str">
        <f>IF(AQ1250="","",VLOOKUP(AQ1250,作業者名!$B$4:$C$100,2,FALSE))</f>
        <v/>
      </c>
      <c r="BB1250" s="412" t="str">
        <f>IF(AR1250="","",VLOOKUP(AR1250,作業者名!$B$4:$C$100,2,FALSE))</f>
        <v/>
      </c>
      <c r="BC1250" s="412" t="str">
        <f>IF(G1250="","",VLOOKUP(J1250,中子データ!B$4:N$6004,12,FALSE))</f>
        <v/>
      </c>
      <c r="BD1250" s="413" t="str">
        <f>IF(G1250="","",VLOOKUP(J1250,中子データ!$B$4:$P$4500,15,FALSE))</f>
        <v/>
      </c>
    </row>
    <row r="1251" spans="1:56" x14ac:dyDescent="0.15">
      <c r="A1251" s="7" t="str">
        <f>IF(G1251="","",VLOOKUP(H1251,マシン名!$B$4:$C$93,2,FALSE))</f>
        <v/>
      </c>
      <c r="B1251" s="7" t="str">
        <f>IF(G1251="","",VLOOKUP(I1251,作業者名!$B$4:$C$100,2,FALSE))</f>
        <v/>
      </c>
      <c r="C1251" s="7" t="str">
        <f>IF(G1251="","",VLOOKUP(J1251,中子データ!$B$4:$H$4500,2,FALSE))</f>
        <v/>
      </c>
      <c r="D1251" s="8" t="str">
        <f>IF(G1251="","",VLOOKUP(J1251,中子データ!$B$4:$H$4500,4,FALSE))</f>
        <v/>
      </c>
      <c r="E1251" s="231" t="str">
        <f t="shared" si="483"/>
        <v/>
      </c>
      <c r="G1251" s="238"/>
      <c r="H1251" s="9"/>
      <c r="I1251" s="9"/>
      <c r="J1251" s="9"/>
      <c r="K1251" s="10"/>
      <c r="L1251" s="10"/>
      <c r="M1251" s="6"/>
      <c r="N1251" s="6">
        <f t="shared" si="482"/>
        <v>0</v>
      </c>
      <c r="O1251" s="250"/>
      <c r="P1251" s="250"/>
      <c r="Q1251" s="250"/>
      <c r="R1251" s="250"/>
      <c r="S1251" s="250"/>
      <c r="T1251" s="250"/>
      <c r="U1251" s="250"/>
      <c r="V1251" s="250"/>
      <c r="W1251" s="250"/>
      <c r="X1251" s="250"/>
      <c r="Y1251" s="250"/>
      <c r="Z1251" s="4"/>
      <c r="AA1251" s="429"/>
      <c r="AB1251" s="457">
        <f t="shared" si="481"/>
        <v>0</v>
      </c>
      <c r="AC1251" s="11"/>
      <c r="AD1251" s="11"/>
      <c r="AE1251" s="11"/>
      <c r="AF1251" s="11"/>
      <c r="AG1251" s="11"/>
      <c r="AH1251" s="11"/>
      <c r="AI1251" s="11"/>
      <c r="AJ1251" s="12"/>
      <c r="AK1251" s="445" t="str">
        <f>IF(G1251="","",VLOOKUP(J1251,中子データ!$B$4:$H$4500,3,FALSE))</f>
        <v/>
      </c>
      <c r="AL1251" s="445" t="str">
        <f>IF(G1251="","",VLOOKUP(J1251,中子データ!$B$4:$H$4500,5,FALSE))</f>
        <v/>
      </c>
      <c r="AM1251" s="445" t="str">
        <f>IF(G1251="","",VLOOKUP(J1251,中子データ!$B$4:$H$4500,6,FALSE))</f>
        <v/>
      </c>
      <c r="AN1251" s="418"/>
      <c r="AO1251" s="419"/>
      <c r="AP1251" s="420"/>
      <c r="AQ1251" s="421"/>
      <c r="AR1251" s="420"/>
      <c r="AS1251" s="436"/>
      <c r="AT1251" s="436"/>
      <c r="AU1251" s="422"/>
      <c r="AV1251" s="11"/>
      <c r="AW1251" s="11"/>
      <c r="AX1251" s="410">
        <f t="shared" si="480"/>
        <v>0</v>
      </c>
      <c r="AY1251" s="411" t="str">
        <f>IF(G1251="","",VLOOKUP(J1251,中子データ!$B$4:$M$5999,10,FALSE))</f>
        <v/>
      </c>
      <c r="AZ1251" s="438" t="str">
        <f>IF(G1251="","",VLOOKUP(J1251,中子データ!$B$4:$M$5999,9,FALSE))</f>
        <v/>
      </c>
      <c r="BA1251" s="412" t="str">
        <f>IF(AQ1251="","",VLOOKUP(AQ1251,作業者名!$B$4:$C$100,2,FALSE))</f>
        <v/>
      </c>
      <c r="BB1251" s="412" t="str">
        <f>IF(AR1251="","",VLOOKUP(AR1251,作業者名!$B$4:$C$100,2,FALSE))</f>
        <v/>
      </c>
      <c r="BC1251" s="412" t="str">
        <f>IF(G1251="","",VLOOKUP(J1251,中子データ!B$4:N$6004,12,FALSE))</f>
        <v/>
      </c>
      <c r="BD1251" s="413" t="str">
        <f>IF(G1251="","",VLOOKUP(J1251,中子データ!$B$4:$P$4500,15,FALSE))</f>
        <v/>
      </c>
    </row>
    <row r="1252" spans="1:56" x14ac:dyDescent="0.15">
      <c r="A1252" s="7" t="str">
        <f>IF(G1252="","",VLOOKUP(H1252,マシン名!$B$4:$C$93,2,FALSE))</f>
        <v/>
      </c>
      <c r="B1252" s="7" t="str">
        <f>IF(G1252="","",VLOOKUP(I1252,作業者名!$B$4:$C$100,2,FALSE))</f>
        <v/>
      </c>
      <c r="C1252" s="7" t="str">
        <f>IF(G1252="","",VLOOKUP(J1252,中子データ!$B$4:$H$4500,2,FALSE))</f>
        <v/>
      </c>
      <c r="D1252" s="8" t="str">
        <f>IF(G1252="","",VLOOKUP(J1252,中子データ!$B$4:$H$4500,4,FALSE))</f>
        <v/>
      </c>
      <c r="E1252" s="231" t="str">
        <f t="shared" si="483"/>
        <v/>
      </c>
      <c r="G1252" s="238"/>
      <c r="H1252" s="9"/>
      <c r="I1252" s="9"/>
      <c r="J1252" s="9"/>
      <c r="K1252" s="10"/>
      <c r="L1252" s="10"/>
      <c r="M1252" s="6"/>
      <c r="N1252" s="6">
        <f t="shared" si="482"/>
        <v>0</v>
      </c>
      <c r="O1252" s="250"/>
      <c r="P1252" s="250"/>
      <c r="Q1252" s="250"/>
      <c r="R1252" s="250"/>
      <c r="S1252" s="250"/>
      <c r="T1252" s="250"/>
      <c r="U1252" s="250"/>
      <c r="V1252" s="250"/>
      <c r="W1252" s="250"/>
      <c r="X1252" s="250"/>
      <c r="Y1252" s="250"/>
      <c r="Z1252" s="4"/>
      <c r="AA1252" s="429"/>
      <c r="AB1252" s="457">
        <f t="shared" si="481"/>
        <v>0</v>
      </c>
      <c r="AC1252" s="11"/>
      <c r="AD1252" s="11"/>
      <c r="AE1252" s="11"/>
      <c r="AF1252" s="11"/>
      <c r="AG1252" s="11"/>
      <c r="AH1252" s="11"/>
      <c r="AI1252" s="11"/>
      <c r="AJ1252" s="12"/>
      <c r="AK1252" s="445" t="str">
        <f>IF(G1252="","",VLOOKUP(J1252,中子データ!$B$4:$H$4500,3,FALSE))</f>
        <v/>
      </c>
      <c r="AL1252" s="445" t="str">
        <f>IF(G1252="","",VLOOKUP(J1252,中子データ!$B$4:$H$4500,5,FALSE))</f>
        <v/>
      </c>
      <c r="AM1252" s="445" t="str">
        <f>IF(G1252="","",VLOOKUP(J1252,中子データ!$B$4:$H$4500,6,FALSE))</f>
        <v/>
      </c>
      <c r="AN1252" s="418"/>
      <c r="AO1252" s="419"/>
      <c r="AP1252" s="420"/>
      <c r="AQ1252" s="421"/>
      <c r="AR1252" s="420"/>
      <c r="AS1252" s="436"/>
      <c r="AT1252" s="436"/>
      <c r="AU1252" s="422"/>
      <c r="AV1252" s="11"/>
      <c r="AW1252" s="11"/>
      <c r="AX1252" s="410">
        <f t="shared" si="480"/>
        <v>0</v>
      </c>
      <c r="AY1252" s="411" t="str">
        <f>IF(G1252="","",VLOOKUP(J1252,中子データ!$B$4:$M$5999,10,FALSE))</f>
        <v/>
      </c>
      <c r="AZ1252" s="438" t="str">
        <f>IF(G1252="","",VLOOKUP(J1252,中子データ!$B$4:$M$5999,9,FALSE))</f>
        <v/>
      </c>
      <c r="BA1252" s="412" t="str">
        <f>IF(AQ1252="","",VLOOKUP(AQ1252,作業者名!$B$4:$C$100,2,FALSE))</f>
        <v/>
      </c>
      <c r="BB1252" s="412" t="str">
        <f>IF(AR1252="","",VLOOKUP(AR1252,作業者名!$B$4:$C$100,2,FALSE))</f>
        <v/>
      </c>
      <c r="BC1252" s="412" t="str">
        <f>IF(G1252="","",VLOOKUP(J1252,中子データ!B$4:N$6004,12,FALSE))</f>
        <v/>
      </c>
      <c r="BD1252" s="413" t="str">
        <f>IF(G1252="","",VLOOKUP(J1252,中子データ!$B$4:$P$4500,15,FALSE))</f>
        <v/>
      </c>
    </row>
    <row r="1253" spans="1:56" x14ac:dyDescent="0.15">
      <c r="A1253" s="7" t="str">
        <f>IF(G1253="","",VLOOKUP(H1253,マシン名!$B$4:$C$93,2,FALSE))</f>
        <v/>
      </c>
      <c r="B1253" s="7" t="str">
        <f>IF(G1253="","",VLOOKUP(I1253,作業者名!$B$4:$C$100,2,FALSE))</f>
        <v/>
      </c>
      <c r="C1253" s="7" t="str">
        <f>IF(G1253="","",VLOOKUP(J1253,中子データ!$B$4:$H$4500,2,FALSE))</f>
        <v/>
      </c>
      <c r="D1253" s="8" t="str">
        <f>IF(G1253="","",VLOOKUP(J1253,中子データ!$B$4:$H$4500,4,FALSE))</f>
        <v/>
      </c>
      <c r="E1253" s="231" t="str">
        <f t="shared" si="483"/>
        <v/>
      </c>
      <c r="G1253" s="238"/>
      <c r="H1253" s="9"/>
      <c r="I1253" s="9"/>
      <c r="J1253" s="9"/>
      <c r="K1253" s="10"/>
      <c r="L1253" s="10"/>
      <c r="M1253" s="6"/>
      <c r="N1253" s="6">
        <f t="shared" si="482"/>
        <v>0</v>
      </c>
      <c r="O1253" s="250"/>
      <c r="P1253" s="250"/>
      <c r="Q1253" s="250"/>
      <c r="R1253" s="250"/>
      <c r="S1253" s="250"/>
      <c r="T1253" s="250"/>
      <c r="U1253" s="250"/>
      <c r="V1253" s="250"/>
      <c r="W1253" s="250"/>
      <c r="X1253" s="250"/>
      <c r="Y1253" s="250"/>
      <c r="Z1253" s="4"/>
      <c r="AA1253" s="429"/>
      <c r="AB1253" s="457">
        <f t="shared" si="481"/>
        <v>0</v>
      </c>
      <c r="AC1253" s="11"/>
      <c r="AD1253" s="11"/>
      <c r="AE1253" s="11"/>
      <c r="AF1253" s="11"/>
      <c r="AG1253" s="11"/>
      <c r="AH1253" s="11"/>
      <c r="AI1253" s="11"/>
      <c r="AJ1253" s="12"/>
      <c r="AK1253" s="445" t="str">
        <f>IF(G1253="","",VLOOKUP(J1253,中子データ!$B$4:$H$4500,3,FALSE))</f>
        <v/>
      </c>
      <c r="AL1253" s="445" t="str">
        <f>IF(G1253="","",VLOOKUP(J1253,中子データ!$B$4:$H$4500,5,FALSE))</f>
        <v/>
      </c>
      <c r="AM1253" s="445" t="str">
        <f>IF(G1253="","",VLOOKUP(J1253,中子データ!$B$4:$H$4500,6,FALSE))</f>
        <v/>
      </c>
      <c r="AN1253" s="418"/>
      <c r="AO1253" s="419"/>
      <c r="AP1253" s="420"/>
      <c r="AQ1253" s="421"/>
      <c r="AR1253" s="420"/>
      <c r="AS1253" s="436"/>
      <c r="AT1253" s="436"/>
      <c r="AU1253" s="422"/>
      <c r="AV1253" s="11"/>
      <c r="AW1253" s="11"/>
      <c r="AX1253" s="410">
        <f t="shared" si="480"/>
        <v>0</v>
      </c>
      <c r="AY1253" s="411" t="str">
        <f>IF(G1253="","",VLOOKUP(J1253,中子データ!$B$4:$M$5999,10,FALSE))</f>
        <v/>
      </c>
      <c r="AZ1253" s="438" t="str">
        <f>IF(G1253="","",VLOOKUP(J1253,中子データ!$B$4:$M$5999,9,FALSE))</f>
        <v/>
      </c>
      <c r="BA1253" s="412" t="str">
        <f>IF(AQ1253="","",VLOOKUP(AQ1253,作業者名!$B$4:$C$100,2,FALSE))</f>
        <v/>
      </c>
      <c r="BB1253" s="412" t="str">
        <f>IF(AR1253="","",VLOOKUP(AR1253,作業者名!$B$4:$C$100,2,FALSE))</f>
        <v/>
      </c>
      <c r="BC1253" s="412" t="str">
        <f>IF(G1253="","",VLOOKUP(J1253,中子データ!B$4:N$6004,12,FALSE))</f>
        <v/>
      </c>
      <c r="BD1253" s="413" t="str">
        <f>IF(G1253="","",VLOOKUP(J1253,中子データ!$B$4:$P$4500,15,FALSE))</f>
        <v/>
      </c>
    </row>
    <row r="1254" spans="1:56" x14ac:dyDescent="0.15">
      <c r="A1254" s="7" t="str">
        <f>IF(G1254="","",VLOOKUP(H1254,マシン名!$B$4:$C$93,2,FALSE))</f>
        <v/>
      </c>
      <c r="B1254" s="7" t="str">
        <f>IF(G1254="","",VLOOKUP(I1254,作業者名!$B$4:$C$100,2,FALSE))</f>
        <v/>
      </c>
      <c r="C1254" s="7" t="str">
        <f>IF(G1254="","",VLOOKUP(J1254,中子データ!$B$4:$H$4500,2,FALSE))</f>
        <v/>
      </c>
      <c r="D1254" s="8" t="str">
        <f>IF(G1254="","",VLOOKUP(J1254,中子データ!$B$4:$H$4500,4,FALSE))</f>
        <v/>
      </c>
      <c r="E1254" s="231" t="str">
        <f t="shared" si="483"/>
        <v/>
      </c>
      <c r="G1254" s="238"/>
      <c r="H1254" s="9"/>
      <c r="I1254" s="9"/>
      <c r="J1254" s="9"/>
      <c r="K1254" s="10"/>
      <c r="L1254" s="10"/>
      <c r="M1254" s="6"/>
      <c r="N1254" s="6">
        <f t="shared" si="482"/>
        <v>0</v>
      </c>
      <c r="O1254" s="250"/>
      <c r="P1254" s="250"/>
      <c r="Q1254" s="250"/>
      <c r="R1254" s="250"/>
      <c r="S1254" s="250"/>
      <c r="T1254" s="250"/>
      <c r="U1254" s="250"/>
      <c r="V1254" s="250"/>
      <c r="W1254" s="250"/>
      <c r="X1254" s="250"/>
      <c r="Y1254" s="250"/>
      <c r="Z1254" s="4"/>
      <c r="AA1254" s="429"/>
      <c r="AB1254" s="457">
        <f t="shared" si="481"/>
        <v>0</v>
      </c>
      <c r="AC1254" s="11"/>
      <c r="AD1254" s="11"/>
      <c r="AE1254" s="11"/>
      <c r="AF1254" s="11"/>
      <c r="AG1254" s="11"/>
      <c r="AH1254" s="11"/>
      <c r="AI1254" s="11"/>
      <c r="AJ1254" s="12"/>
      <c r="AK1254" s="445" t="str">
        <f>IF(G1254="","",VLOOKUP(J1254,中子データ!$B$4:$H$4500,3,FALSE))</f>
        <v/>
      </c>
      <c r="AL1254" s="445" t="str">
        <f>IF(G1254="","",VLOOKUP(J1254,中子データ!$B$4:$H$4500,5,FALSE))</f>
        <v/>
      </c>
      <c r="AM1254" s="445" t="str">
        <f>IF(G1254="","",VLOOKUP(J1254,中子データ!$B$4:$H$4500,6,FALSE))</f>
        <v/>
      </c>
      <c r="AN1254" s="418"/>
      <c r="AO1254" s="419"/>
      <c r="AP1254" s="420"/>
      <c r="AQ1254" s="421"/>
      <c r="AR1254" s="420"/>
      <c r="AS1254" s="436"/>
      <c r="AT1254" s="436"/>
      <c r="AU1254" s="422"/>
      <c r="AV1254" s="11"/>
      <c r="AW1254" s="11"/>
      <c r="AX1254" s="410">
        <f t="shared" si="480"/>
        <v>0</v>
      </c>
      <c r="AY1254" s="411" t="str">
        <f>IF(G1254="","",VLOOKUP(J1254,中子データ!$B$4:$M$5999,10,FALSE))</f>
        <v/>
      </c>
      <c r="AZ1254" s="438" t="str">
        <f>IF(G1254="","",VLOOKUP(J1254,中子データ!$B$4:$M$5999,9,FALSE))</f>
        <v/>
      </c>
      <c r="BA1254" s="412" t="str">
        <f>IF(AQ1254="","",VLOOKUP(AQ1254,作業者名!$B$4:$C$100,2,FALSE))</f>
        <v/>
      </c>
      <c r="BB1254" s="412" t="str">
        <f>IF(AR1254="","",VLOOKUP(AR1254,作業者名!$B$4:$C$100,2,FALSE))</f>
        <v/>
      </c>
      <c r="BC1254" s="412" t="str">
        <f>IF(G1254="","",VLOOKUP(J1254,中子データ!B$4:N$6004,12,FALSE))</f>
        <v/>
      </c>
      <c r="BD1254" s="413" t="str">
        <f>IF(G1254="","",VLOOKUP(J1254,中子データ!$B$4:$P$4500,15,FALSE))</f>
        <v/>
      </c>
    </row>
    <row r="1255" spans="1:56" x14ac:dyDescent="0.15">
      <c r="A1255" s="7" t="str">
        <f>IF(G1255="","",VLOOKUP(H1255,マシン名!$B$4:$C$93,2,FALSE))</f>
        <v/>
      </c>
      <c r="B1255" s="7" t="str">
        <f>IF(G1255="","",VLOOKUP(I1255,作業者名!$B$4:$C$100,2,FALSE))</f>
        <v/>
      </c>
      <c r="C1255" s="7" t="str">
        <f>IF(G1255="","",VLOOKUP(J1255,中子データ!$B$4:$H$4500,2,FALSE))</f>
        <v/>
      </c>
      <c r="D1255" s="8" t="str">
        <f>IF(G1255="","",VLOOKUP(J1255,中子データ!$B$4:$H$4500,4,FALSE))</f>
        <v/>
      </c>
      <c r="E1255" s="231" t="str">
        <f t="shared" si="483"/>
        <v/>
      </c>
      <c r="G1255" s="238"/>
      <c r="H1255" s="9"/>
      <c r="I1255" s="9"/>
      <c r="J1255" s="9"/>
      <c r="K1255" s="10"/>
      <c r="L1255" s="10"/>
      <c r="M1255" s="6"/>
      <c r="N1255" s="6">
        <f t="shared" si="482"/>
        <v>0</v>
      </c>
      <c r="O1255" s="250"/>
      <c r="P1255" s="250"/>
      <c r="Q1255" s="250"/>
      <c r="R1255" s="250"/>
      <c r="S1255" s="250"/>
      <c r="T1255" s="250"/>
      <c r="U1255" s="250"/>
      <c r="V1255" s="250"/>
      <c r="W1255" s="250"/>
      <c r="X1255" s="250"/>
      <c r="Y1255" s="250"/>
      <c r="Z1255" s="4"/>
      <c r="AA1255" s="429"/>
      <c r="AB1255" s="457">
        <f t="shared" si="481"/>
        <v>0</v>
      </c>
      <c r="AC1255" s="11"/>
      <c r="AD1255" s="11"/>
      <c r="AE1255" s="11"/>
      <c r="AF1255" s="11"/>
      <c r="AG1255" s="11"/>
      <c r="AH1255" s="11"/>
      <c r="AI1255" s="11"/>
      <c r="AJ1255" s="12"/>
      <c r="AK1255" s="445" t="str">
        <f>IF(G1255="","",VLOOKUP(J1255,中子データ!$B$4:$H$4500,3,FALSE))</f>
        <v/>
      </c>
      <c r="AL1255" s="445" t="str">
        <f>IF(G1255="","",VLOOKUP(J1255,中子データ!$B$4:$H$4500,5,FALSE))</f>
        <v/>
      </c>
      <c r="AM1255" s="445" t="str">
        <f>IF(G1255="","",VLOOKUP(J1255,中子データ!$B$4:$H$4500,6,FALSE))</f>
        <v/>
      </c>
      <c r="AN1255" s="418"/>
      <c r="AO1255" s="419"/>
      <c r="AP1255" s="420"/>
      <c r="AQ1255" s="421"/>
      <c r="AR1255" s="420"/>
      <c r="AS1255" s="436"/>
      <c r="AT1255" s="436"/>
      <c r="AU1255" s="422"/>
      <c r="AV1255" s="11"/>
      <c r="AW1255" s="11"/>
      <c r="AX1255" s="410">
        <f t="shared" si="480"/>
        <v>0</v>
      </c>
      <c r="AY1255" s="411" t="str">
        <f>IF(G1255="","",VLOOKUP(J1255,中子データ!$B$4:$M$5999,10,FALSE))</f>
        <v/>
      </c>
      <c r="AZ1255" s="438" t="str">
        <f>IF(G1255="","",VLOOKUP(J1255,中子データ!$B$4:$M$5999,9,FALSE))</f>
        <v/>
      </c>
      <c r="BA1255" s="412" t="str">
        <f>IF(AQ1255="","",VLOOKUP(AQ1255,作業者名!$B$4:$C$100,2,FALSE))</f>
        <v/>
      </c>
      <c r="BB1255" s="412" t="str">
        <f>IF(AR1255="","",VLOOKUP(AR1255,作業者名!$B$4:$C$100,2,FALSE))</f>
        <v/>
      </c>
      <c r="BC1255" s="412" t="str">
        <f>IF(G1255="","",VLOOKUP(J1255,中子データ!B$4:N$6004,12,FALSE))</f>
        <v/>
      </c>
      <c r="BD1255" s="413" t="str">
        <f>IF(G1255="","",VLOOKUP(J1255,中子データ!$B$4:$P$4500,15,FALSE))</f>
        <v/>
      </c>
    </row>
    <row r="1256" spans="1:56" x14ac:dyDescent="0.15">
      <c r="A1256" s="7" t="str">
        <f>IF(G1256="","",VLOOKUP(H1256,マシン名!$B$4:$C$93,2,FALSE))</f>
        <v/>
      </c>
      <c r="B1256" s="7" t="str">
        <f>IF(G1256="","",VLOOKUP(I1256,作業者名!$B$4:$C$100,2,FALSE))</f>
        <v/>
      </c>
      <c r="C1256" s="7" t="str">
        <f>IF(G1256="","",VLOOKUP(J1256,中子データ!$B$4:$H$4500,2,FALSE))</f>
        <v/>
      </c>
      <c r="D1256" s="8" t="str">
        <f>IF(G1256="","",VLOOKUP(J1256,中子データ!$B$4:$H$4500,4,FALSE))</f>
        <v/>
      </c>
      <c r="E1256" s="231" t="str">
        <f t="shared" si="483"/>
        <v/>
      </c>
      <c r="G1256" s="238"/>
      <c r="H1256" s="9"/>
      <c r="I1256" s="9"/>
      <c r="J1256" s="9"/>
      <c r="K1256" s="10"/>
      <c r="L1256" s="10"/>
      <c r="M1256" s="6"/>
      <c r="N1256" s="6">
        <f t="shared" si="482"/>
        <v>0</v>
      </c>
      <c r="O1256" s="250"/>
      <c r="P1256" s="250"/>
      <c r="Q1256" s="250"/>
      <c r="R1256" s="250"/>
      <c r="S1256" s="250"/>
      <c r="T1256" s="250"/>
      <c r="U1256" s="250"/>
      <c r="V1256" s="250"/>
      <c r="W1256" s="250"/>
      <c r="X1256" s="250"/>
      <c r="Y1256" s="250"/>
      <c r="Z1256" s="4"/>
      <c r="AA1256" s="429"/>
      <c r="AB1256" s="457">
        <f t="shared" si="481"/>
        <v>0</v>
      </c>
      <c r="AC1256" s="11"/>
      <c r="AD1256" s="11"/>
      <c r="AE1256" s="11"/>
      <c r="AF1256" s="11"/>
      <c r="AG1256" s="11"/>
      <c r="AH1256" s="11"/>
      <c r="AI1256" s="11"/>
      <c r="AJ1256" s="12"/>
      <c r="AK1256" s="445" t="str">
        <f>IF(G1256="","",VLOOKUP(J1256,中子データ!$B$4:$H$4500,3,FALSE))</f>
        <v/>
      </c>
      <c r="AL1256" s="445" t="str">
        <f>IF(G1256="","",VLOOKUP(J1256,中子データ!$B$4:$H$4500,5,FALSE))</f>
        <v/>
      </c>
      <c r="AM1256" s="445" t="str">
        <f>IF(G1256="","",VLOOKUP(J1256,中子データ!$B$4:$H$4500,6,FALSE))</f>
        <v/>
      </c>
      <c r="AN1256" s="418"/>
      <c r="AO1256" s="419"/>
      <c r="AP1256" s="420"/>
      <c r="AQ1256" s="421"/>
      <c r="AR1256" s="420"/>
      <c r="AS1256" s="436"/>
      <c r="AT1256" s="436"/>
      <c r="AU1256" s="422"/>
      <c r="AV1256" s="11"/>
      <c r="AW1256" s="11"/>
      <c r="AX1256" s="410">
        <f t="shared" si="480"/>
        <v>0</v>
      </c>
      <c r="AY1256" s="411" t="str">
        <f>IF(G1256="","",VLOOKUP(J1256,中子データ!$B$4:$M$5999,10,FALSE))</f>
        <v/>
      </c>
      <c r="AZ1256" s="438" t="str">
        <f>IF(G1256="","",VLOOKUP(J1256,中子データ!$B$4:$M$5999,9,FALSE))</f>
        <v/>
      </c>
      <c r="BA1256" s="412" t="str">
        <f>IF(AQ1256="","",VLOOKUP(AQ1256,作業者名!$B$4:$C$100,2,FALSE))</f>
        <v/>
      </c>
      <c r="BB1256" s="412" t="str">
        <f>IF(AR1256="","",VLOOKUP(AR1256,作業者名!$B$4:$C$100,2,FALSE))</f>
        <v/>
      </c>
      <c r="BC1256" s="412" t="str">
        <f>IF(G1256="","",VLOOKUP(J1256,中子データ!B$4:N$6004,12,FALSE))</f>
        <v/>
      </c>
      <c r="BD1256" s="413" t="str">
        <f>IF(G1256="","",VLOOKUP(J1256,中子データ!$B$4:$P$4500,15,FALSE))</f>
        <v/>
      </c>
    </row>
    <row r="1257" spans="1:56" x14ac:dyDescent="0.15">
      <c r="A1257" s="7" t="str">
        <f>IF(G1257="","",VLOOKUP(H1257,マシン名!$B$4:$C$93,2,FALSE))</f>
        <v/>
      </c>
      <c r="B1257" s="7" t="str">
        <f>IF(G1257="","",VLOOKUP(I1257,作業者名!$B$4:$C$100,2,FALSE))</f>
        <v/>
      </c>
      <c r="C1257" s="7" t="str">
        <f>IF(G1257="","",VLOOKUP(J1257,中子データ!$B$4:$H$4500,2,FALSE))</f>
        <v/>
      </c>
      <c r="D1257" s="8" t="str">
        <f>IF(G1257="","",VLOOKUP(J1257,中子データ!$B$4:$H$4500,4,FALSE))</f>
        <v/>
      </c>
      <c r="E1257" s="231" t="str">
        <f t="shared" si="483"/>
        <v/>
      </c>
      <c r="G1257" s="238"/>
      <c r="H1257" s="9"/>
      <c r="I1257" s="9"/>
      <c r="J1257" s="9"/>
      <c r="K1257" s="10"/>
      <c r="L1257" s="10"/>
      <c r="M1257" s="6"/>
      <c r="N1257" s="6">
        <f t="shared" si="482"/>
        <v>0</v>
      </c>
      <c r="O1257" s="250"/>
      <c r="P1257" s="250"/>
      <c r="Q1257" s="250"/>
      <c r="R1257" s="250"/>
      <c r="S1257" s="250"/>
      <c r="T1257" s="250"/>
      <c r="U1257" s="250"/>
      <c r="V1257" s="250"/>
      <c r="W1257" s="250"/>
      <c r="X1257" s="250"/>
      <c r="Y1257" s="250"/>
      <c r="Z1257" s="4"/>
      <c r="AA1257" s="429"/>
      <c r="AB1257" s="457">
        <f t="shared" si="481"/>
        <v>0</v>
      </c>
      <c r="AC1257" s="11"/>
      <c r="AD1257" s="11"/>
      <c r="AE1257" s="11"/>
      <c r="AF1257" s="11"/>
      <c r="AG1257" s="11"/>
      <c r="AH1257" s="11"/>
      <c r="AI1257" s="11"/>
      <c r="AJ1257" s="12"/>
      <c r="AK1257" s="445" t="str">
        <f>IF(G1257="","",VLOOKUP(J1257,中子データ!$B$4:$H$4500,3,FALSE))</f>
        <v/>
      </c>
      <c r="AL1257" s="445" t="str">
        <f>IF(G1257="","",VLOOKUP(J1257,中子データ!$B$4:$H$4500,5,FALSE))</f>
        <v/>
      </c>
      <c r="AM1257" s="445" t="str">
        <f>IF(G1257="","",VLOOKUP(J1257,中子データ!$B$4:$H$4500,6,FALSE))</f>
        <v/>
      </c>
      <c r="AN1257" s="418"/>
      <c r="AO1257" s="419"/>
      <c r="AP1257" s="420"/>
      <c r="AQ1257" s="421"/>
      <c r="AR1257" s="420"/>
      <c r="AS1257" s="436"/>
      <c r="AT1257" s="436"/>
      <c r="AU1257" s="422"/>
      <c r="AV1257" s="11"/>
      <c r="AW1257" s="11"/>
      <c r="AX1257" s="410">
        <f t="shared" si="480"/>
        <v>0</v>
      </c>
      <c r="AY1257" s="411" t="str">
        <f>IF(G1257="","",VLOOKUP(J1257,中子データ!$B$4:$M$5999,10,FALSE))</f>
        <v/>
      </c>
      <c r="AZ1257" s="438" t="str">
        <f>IF(G1257="","",VLOOKUP(J1257,中子データ!$B$4:$M$5999,9,FALSE))</f>
        <v/>
      </c>
      <c r="BA1257" s="412" t="str">
        <f>IF(AQ1257="","",VLOOKUP(AQ1257,作業者名!$B$4:$C$100,2,FALSE))</f>
        <v/>
      </c>
      <c r="BB1257" s="412" t="str">
        <f>IF(AR1257="","",VLOOKUP(AR1257,作業者名!$B$4:$C$100,2,FALSE))</f>
        <v/>
      </c>
      <c r="BC1257" s="412" t="str">
        <f>IF(G1257="","",VLOOKUP(J1257,中子データ!B$4:N$6004,12,FALSE))</f>
        <v/>
      </c>
      <c r="BD1257" s="413" t="str">
        <f>IF(G1257="","",VLOOKUP(J1257,中子データ!$B$4:$P$4500,15,FALSE))</f>
        <v/>
      </c>
    </row>
    <row r="1258" spans="1:56" x14ac:dyDescent="0.15">
      <c r="A1258" s="7" t="str">
        <f>IF(G1258="","",VLOOKUP(H1258,マシン名!$B$4:$C$93,2,FALSE))</f>
        <v/>
      </c>
      <c r="B1258" s="7" t="str">
        <f>IF(G1258="","",VLOOKUP(I1258,作業者名!$B$4:$C$100,2,FALSE))</f>
        <v/>
      </c>
      <c r="C1258" s="7" t="str">
        <f>IF(G1258="","",VLOOKUP(J1258,中子データ!$B$4:$H$4500,2,FALSE))</f>
        <v/>
      </c>
      <c r="D1258" s="8" t="str">
        <f>IF(G1258="","",VLOOKUP(J1258,中子データ!$B$4:$H$4500,4,FALSE))</f>
        <v/>
      </c>
      <c r="E1258" s="231" t="str">
        <f t="shared" si="483"/>
        <v/>
      </c>
      <c r="G1258" s="238"/>
      <c r="H1258" s="9"/>
      <c r="I1258" s="9"/>
      <c r="J1258" s="9"/>
      <c r="K1258" s="10"/>
      <c r="L1258" s="10"/>
      <c r="M1258" s="6"/>
      <c r="N1258" s="6">
        <f t="shared" si="482"/>
        <v>0</v>
      </c>
      <c r="O1258" s="250"/>
      <c r="P1258" s="250"/>
      <c r="Q1258" s="250"/>
      <c r="R1258" s="250"/>
      <c r="S1258" s="250"/>
      <c r="T1258" s="250"/>
      <c r="U1258" s="250"/>
      <c r="V1258" s="250"/>
      <c r="W1258" s="250"/>
      <c r="X1258" s="250"/>
      <c r="Y1258" s="250"/>
      <c r="Z1258" s="4"/>
      <c r="AA1258" s="429"/>
      <c r="AB1258" s="457">
        <f t="shared" si="481"/>
        <v>0</v>
      </c>
      <c r="AC1258" s="11"/>
      <c r="AD1258" s="11"/>
      <c r="AE1258" s="11"/>
      <c r="AF1258" s="11"/>
      <c r="AG1258" s="11"/>
      <c r="AH1258" s="11"/>
      <c r="AI1258" s="11"/>
      <c r="AJ1258" s="12"/>
      <c r="AK1258" s="445" t="str">
        <f>IF(G1258="","",VLOOKUP(J1258,中子データ!$B$4:$H$4500,3,FALSE))</f>
        <v/>
      </c>
      <c r="AL1258" s="445" t="str">
        <f>IF(G1258="","",VLOOKUP(J1258,中子データ!$B$4:$H$4500,5,FALSE))</f>
        <v/>
      </c>
      <c r="AM1258" s="445" t="str">
        <f>IF(G1258="","",VLOOKUP(J1258,中子データ!$B$4:$H$4500,6,FALSE))</f>
        <v/>
      </c>
      <c r="AN1258" s="418"/>
      <c r="AO1258" s="419"/>
      <c r="AP1258" s="420"/>
      <c r="AQ1258" s="421"/>
      <c r="AR1258" s="420"/>
      <c r="AS1258" s="436"/>
      <c r="AT1258" s="436"/>
      <c r="AU1258" s="422"/>
      <c r="AV1258" s="11"/>
      <c r="AW1258" s="11"/>
      <c r="AX1258" s="410">
        <f t="shared" si="480"/>
        <v>0</v>
      </c>
      <c r="AY1258" s="411" t="str">
        <f>IF(G1258="","",VLOOKUP(J1258,中子データ!$B$4:$M$5999,10,FALSE))</f>
        <v/>
      </c>
      <c r="AZ1258" s="438" t="str">
        <f>IF(G1258="","",VLOOKUP(J1258,中子データ!$B$4:$M$5999,9,FALSE))</f>
        <v/>
      </c>
      <c r="BA1258" s="412" t="str">
        <f>IF(AQ1258="","",VLOOKUP(AQ1258,作業者名!$B$4:$C$100,2,FALSE))</f>
        <v/>
      </c>
      <c r="BB1258" s="412" t="str">
        <f>IF(AR1258="","",VLOOKUP(AR1258,作業者名!$B$4:$C$100,2,FALSE))</f>
        <v/>
      </c>
      <c r="BC1258" s="412" t="str">
        <f>IF(G1258="","",VLOOKUP(J1258,中子データ!B$4:N$6004,12,FALSE))</f>
        <v/>
      </c>
      <c r="BD1258" s="413" t="str">
        <f>IF(G1258="","",VLOOKUP(J1258,中子データ!$B$4:$P$4500,15,FALSE))</f>
        <v/>
      </c>
    </row>
    <row r="1259" spans="1:56" x14ac:dyDescent="0.15">
      <c r="A1259" s="7" t="str">
        <f>IF(G1259="","",VLOOKUP(H1259,マシン名!$B$4:$C$93,2,FALSE))</f>
        <v/>
      </c>
      <c r="B1259" s="7" t="str">
        <f>IF(G1259="","",VLOOKUP(I1259,作業者名!$B$4:$C$100,2,FALSE))</f>
        <v/>
      </c>
      <c r="C1259" s="7" t="str">
        <f>IF(G1259="","",VLOOKUP(J1259,中子データ!$B$4:$H$4500,2,FALSE))</f>
        <v/>
      </c>
      <c r="D1259" s="8" t="str">
        <f>IF(G1259="","",VLOOKUP(J1259,中子データ!$B$4:$H$4500,4,FALSE))</f>
        <v/>
      </c>
      <c r="E1259" s="231" t="str">
        <f t="shared" si="483"/>
        <v/>
      </c>
      <c r="G1259" s="238"/>
      <c r="H1259" s="9"/>
      <c r="I1259" s="9"/>
      <c r="J1259" s="9"/>
      <c r="K1259" s="10"/>
      <c r="L1259" s="10"/>
      <c r="M1259" s="6"/>
      <c r="N1259" s="6">
        <f t="shared" si="482"/>
        <v>0</v>
      </c>
      <c r="O1259" s="250"/>
      <c r="P1259" s="250"/>
      <c r="Q1259" s="250"/>
      <c r="R1259" s="250"/>
      <c r="S1259" s="250"/>
      <c r="T1259" s="250"/>
      <c r="U1259" s="250"/>
      <c r="V1259" s="250"/>
      <c r="W1259" s="250"/>
      <c r="X1259" s="250"/>
      <c r="Y1259" s="250"/>
      <c r="Z1259" s="4"/>
      <c r="AA1259" s="429"/>
      <c r="AB1259" s="457">
        <f t="shared" si="481"/>
        <v>0</v>
      </c>
      <c r="AC1259" s="11"/>
      <c r="AD1259" s="11"/>
      <c r="AE1259" s="11"/>
      <c r="AF1259" s="11"/>
      <c r="AG1259" s="11"/>
      <c r="AH1259" s="11"/>
      <c r="AI1259" s="11"/>
      <c r="AJ1259" s="12"/>
      <c r="AK1259" s="445" t="str">
        <f>IF(G1259="","",VLOOKUP(J1259,中子データ!$B$4:$H$4500,3,FALSE))</f>
        <v/>
      </c>
      <c r="AL1259" s="445" t="str">
        <f>IF(G1259="","",VLOOKUP(J1259,中子データ!$B$4:$H$4500,5,FALSE))</f>
        <v/>
      </c>
      <c r="AM1259" s="445" t="str">
        <f>IF(G1259="","",VLOOKUP(J1259,中子データ!$B$4:$H$4500,6,FALSE))</f>
        <v/>
      </c>
      <c r="AN1259" s="418"/>
      <c r="AO1259" s="419"/>
      <c r="AP1259" s="420"/>
      <c r="AQ1259" s="421"/>
      <c r="AR1259" s="420"/>
      <c r="AS1259" s="436"/>
      <c r="AT1259" s="436"/>
      <c r="AU1259" s="422"/>
      <c r="AV1259" s="11"/>
      <c r="AW1259" s="11"/>
      <c r="AX1259" s="410">
        <f t="shared" si="480"/>
        <v>0</v>
      </c>
      <c r="AY1259" s="411" t="str">
        <f>IF(G1259="","",VLOOKUP(J1259,中子データ!$B$4:$M$5999,10,FALSE))</f>
        <v/>
      </c>
      <c r="AZ1259" s="438" t="str">
        <f>IF(G1259="","",VLOOKUP(J1259,中子データ!$B$4:$M$5999,9,FALSE))</f>
        <v/>
      </c>
      <c r="BA1259" s="412" t="str">
        <f>IF(AQ1259="","",VLOOKUP(AQ1259,作業者名!$B$4:$C$100,2,FALSE))</f>
        <v/>
      </c>
      <c r="BB1259" s="412" t="str">
        <f>IF(AR1259="","",VLOOKUP(AR1259,作業者名!$B$4:$C$100,2,FALSE))</f>
        <v/>
      </c>
      <c r="BC1259" s="412" t="str">
        <f>IF(G1259="","",VLOOKUP(J1259,中子データ!B$4:N$6004,12,FALSE))</f>
        <v/>
      </c>
      <c r="BD1259" s="413" t="str">
        <f>IF(G1259="","",VLOOKUP(J1259,中子データ!$B$4:$P$4500,15,FALSE))</f>
        <v/>
      </c>
    </row>
    <row r="1260" spans="1:56" x14ac:dyDescent="0.15">
      <c r="A1260" s="7" t="str">
        <f>IF(G1260="","",VLOOKUP(H1260,マシン名!$B$4:$C$93,2,FALSE))</f>
        <v/>
      </c>
      <c r="B1260" s="7" t="str">
        <f>IF(G1260="","",VLOOKUP(I1260,作業者名!$B$4:$C$100,2,FALSE))</f>
        <v/>
      </c>
      <c r="C1260" s="7" t="str">
        <f>IF(G1260="","",VLOOKUP(J1260,中子データ!$B$4:$H$4500,2,FALSE))</f>
        <v/>
      </c>
      <c r="D1260" s="8" t="str">
        <f>IF(G1260="","",VLOOKUP(J1260,中子データ!$B$4:$H$4500,4,FALSE))</f>
        <v/>
      </c>
      <c r="E1260" s="231" t="str">
        <f t="shared" si="483"/>
        <v/>
      </c>
      <c r="G1260" s="238"/>
      <c r="H1260" s="9"/>
      <c r="I1260" s="9"/>
      <c r="J1260" s="9"/>
      <c r="K1260" s="10"/>
      <c r="L1260" s="10"/>
      <c r="M1260" s="6"/>
      <c r="N1260" s="6">
        <f t="shared" si="482"/>
        <v>0</v>
      </c>
      <c r="O1260" s="250"/>
      <c r="P1260" s="250"/>
      <c r="Q1260" s="250"/>
      <c r="R1260" s="250"/>
      <c r="S1260" s="250"/>
      <c r="T1260" s="250"/>
      <c r="U1260" s="250"/>
      <c r="V1260" s="250"/>
      <c r="W1260" s="250"/>
      <c r="X1260" s="250"/>
      <c r="Y1260" s="250"/>
      <c r="Z1260" s="4"/>
      <c r="AA1260" s="429"/>
      <c r="AB1260" s="457">
        <f t="shared" si="481"/>
        <v>0</v>
      </c>
      <c r="AC1260" s="11"/>
      <c r="AD1260" s="11"/>
      <c r="AE1260" s="11"/>
      <c r="AF1260" s="11"/>
      <c r="AG1260" s="11"/>
      <c r="AH1260" s="11"/>
      <c r="AI1260" s="11"/>
      <c r="AJ1260" s="12"/>
      <c r="AK1260" s="445" t="str">
        <f>IF(G1260="","",VLOOKUP(J1260,中子データ!$B$4:$H$4500,3,FALSE))</f>
        <v/>
      </c>
      <c r="AL1260" s="445" t="str">
        <f>IF(G1260="","",VLOOKUP(J1260,中子データ!$B$4:$H$4500,5,FALSE))</f>
        <v/>
      </c>
      <c r="AM1260" s="445" t="str">
        <f>IF(G1260="","",VLOOKUP(J1260,中子データ!$B$4:$H$4500,6,FALSE))</f>
        <v/>
      </c>
      <c r="AN1260" s="418"/>
      <c r="AO1260" s="419"/>
      <c r="AP1260" s="420"/>
      <c r="AQ1260" s="421"/>
      <c r="AR1260" s="420"/>
      <c r="AS1260" s="436"/>
      <c r="AT1260" s="436"/>
      <c r="AU1260" s="422"/>
      <c r="AV1260" s="11"/>
      <c r="AW1260" s="11"/>
      <c r="AX1260" s="410">
        <f t="shared" si="480"/>
        <v>0</v>
      </c>
      <c r="AY1260" s="411" t="str">
        <f>IF(G1260="","",VLOOKUP(J1260,中子データ!$B$4:$M$5999,10,FALSE))</f>
        <v/>
      </c>
      <c r="AZ1260" s="438" t="str">
        <f>IF(G1260="","",VLOOKUP(J1260,中子データ!$B$4:$M$5999,9,FALSE))</f>
        <v/>
      </c>
      <c r="BA1260" s="412" t="str">
        <f>IF(AQ1260="","",VLOOKUP(AQ1260,作業者名!$B$4:$C$100,2,FALSE))</f>
        <v/>
      </c>
      <c r="BB1260" s="412" t="str">
        <f>IF(AR1260="","",VLOOKUP(AR1260,作業者名!$B$4:$C$100,2,FALSE))</f>
        <v/>
      </c>
      <c r="BC1260" s="412" t="str">
        <f>IF(G1260="","",VLOOKUP(J1260,中子データ!B$4:N$6004,12,FALSE))</f>
        <v/>
      </c>
      <c r="BD1260" s="413" t="str">
        <f>IF(G1260="","",VLOOKUP(J1260,中子データ!$B$4:$P$4500,15,FALSE))</f>
        <v/>
      </c>
    </row>
    <row r="1261" spans="1:56" x14ac:dyDescent="0.15">
      <c r="A1261" s="7" t="str">
        <f>IF(G1261="","",VLOOKUP(H1261,マシン名!$B$4:$C$93,2,FALSE))</f>
        <v/>
      </c>
      <c r="B1261" s="7" t="str">
        <f>IF(G1261="","",VLOOKUP(I1261,作業者名!$B$4:$C$100,2,FALSE))</f>
        <v/>
      </c>
      <c r="C1261" s="7" t="str">
        <f>IF(G1261="","",VLOOKUP(J1261,中子データ!$B$4:$H$4500,2,FALSE))</f>
        <v/>
      </c>
      <c r="D1261" s="8" t="str">
        <f>IF(G1261="","",VLOOKUP(J1261,中子データ!$B$4:$H$4500,4,FALSE))</f>
        <v/>
      </c>
      <c r="E1261" s="231" t="str">
        <f t="shared" si="483"/>
        <v/>
      </c>
      <c r="G1261" s="238"/>
      <c r="H1261" s="9"/>
      <c r="I1261" s="9"/>
      <c r="J1261" s="9"/>
      <c r="K1261" s="10"/>
      <c r="L1261" s="10"/>
      <c r="M1261" s="6"/>
      <c r="N1261" s="6">
        <f t="shared" si="482"/>
        <v>0</v>
      </c>
      <c r="O1261" s="250"/>
      <c r="P1261" s="250"/>
      <c r="Q1261" s="250"/>
      <c r="R1261" s="250"/>
      <c r="S1261" s="250"/>
      <c r="T1261" s="250"/>
      <c r="U1261" s="250"/>
      <c r="V1261" s="250"/>
      <c r="W1261" s="250"/>
      <c r="X1261" s="250"/>
      <c r="Y1261" s="250"/>
      <c r="Z1261" s="4"/>
      <c r="AA1261" s="429"/>
      <c r="AB1261" s="457">
        <f t="shared" si="481"/>
        <v>0</v>
      </c>
      <c r="AC1261" s="11"/>
      <c r="AD1261" s="11"/>
      <c r="AE1261" s="11"/>
      <c r="AF1261" s="11"/>
      <c r="AG1261" s="11"/>
      <c r="AH1261" s="11"/>
      <c r="AI1261" s="11"/>
      <c r="AJ1261" s="12"/>
      <c r="AK1261" s="445" t="str">
        <f>IF(G1261="","",VLOOKUP(J1261,中子データ!$B$4:$H$4500,3,FALSE))</f>
        <v/>
      </c>
      <c r="AL1261" s="445" t="str">
        <f>IF(G1261="","",VLOOKUP(J1261,中子データ!$B$4:$H$4500,5,FALSE))</f>
        <v/>
      </c>
      <c r="AM1261" s="445" t="str">
        <f>IF(G1261="","",VLOOKUP(J1261,中子データ!$B$4:$H$4500,6,FALSE))</f>
        <v/>
      </c>
      <c r="AN1261" s="418"/>
      <c r="AO1261" s="419"/>
      <c r="AP1261" s="420"/>
      <c r="AQ1261" s="421"/>
      <c r="AR1261" s="420"/>
      <c r="AS1261" s="436"/>
      <c r="AT1261" s="436"/>
      <c r="AU1261" s="422"/>
      <c r="AV1261" s="11"/>
      <c r="AW1261" s="11"/>
      <c r="AX1261" s="410">
        <f t="shared" si="480"/>
        <v>0</v>
      </c>
      <c r="AY1261" s="411" t="str">
        <f>IF(G1261="","",VLOOKUP(J1261,中子データ!$B$4:$M$5999,10,FALSE))</f>
        <v/>
      </c>
      <c r="AZ1261" s="438" t="str">
        <f>IF(G1261="","",VLOOKUP(J1261,中子データ!$B$4:$M$5999,9,FALSE))</f>
        <v/>
      </c>
      <c r="BA1261" s="412" t="str">
        <f>IF(AQ1261="","",VLOOKUP(AQ1261,作業者名!$B$4:$C$100,2,FALSE))</f>
        <v/>
      </c>
      <c r="BB1261" s="412" t="str">
        <f>IF(AR1261="","",VLOOKUP(AR1261,作業者名!$B$4:$C$100,2,FALSE))</f>
        <v/>
      </c>
      <c r="BC1261" s="412" t="str">
        <f>IF(G1261="","",VLOOKUP(J1261,中子データ!B$4:N$6004,12,FALSE))</f>
        <v/>
      </c>
      <c r="BD1261" s="413" t="str">
        <f>IF(G1261="","",VLOOKUP(J1261,中子データ!$B$4:$P$4500,15,FALSE))</f>
        <v/>
      </c>
    </row>
    <row r="1262" spans="1:56" x14ac:dyDescent="0.15">
      <c r="A1262" s="7" t="str">
        <f>IF(G1262="","",VLOOKUP(H1262,マシン名!$B$4:$C$93,2,FALSE))</f>
        <v/>
      </c>
      <c r="B1262" s="7" t="str">
        <f>IF(G1262="","",VLOOKUP(I1262,作業者名!$B$4:$C$100,2,FALSE))</f>
        <v/>
      </c>
      <c r="C1262" s="7" t="str">
        <f>IF(G1262="","",VLOOKUP(J1262,中子データ!$B$4:$H$4500,2,FALSE))</f>
        <v/>
      </c>
      <c r="D1262" s="8" t="str">
        <f>IF(G1262="","",VLOOKUP(J1262,中子データ!$B$4:$H$4500,4,FALSE))</f>
        <v/>
      </c>
      <c r="E1262" s="231" t="str">
        <f t="shared" si="483"/>
        <v/>
      </c>
      <c r="G1262" s="238"/>
      <c r="H1262" s="9"/>
      <c r="I1262" s="9"/>
      <c r="J1262" s="9"/>
      <c r="K1262" s="10"/>
      <c r="L1262" s="10"/>
      <c r="M1262" s="6"/>
      <c r="N1262" s="6">
        <f t="shared" si="482"/>
        <v>0</v>
      </c>
      <c r="O1262" s="250"/>
      <c r="P1262" s="250"/>
      <c r="Q1262" s="250"/>
      <c r="R1262" s="250"/>
      <c r="S1262" s="250"/>
      <c r="T1262" s="250"/>
      <c r="U1262" s="250"/>
      <c r="V1262" s="250"/>
      <c r="W1262" s="250"/>
      <c r="X1262" s="250"/>
      <c r="Y1262" s="250"/>
      <c r="Z1262" s="4"/>
      <c r="AA1262" s="429"/>
      <c r="AB1262" s="457">
        <f t="shared" si="481"/>
        <v>0</v>
      </c>
      <c r="AC1262" s="11"/>
      <c r="AD1262" s="11"/>
      <c r="AE1262" s="11"/>
      <c r="AF1262" s="11"/>
      <c r="AG1262" s="11"/>
      <c r="AH1262" s="11"/>
      <c r="AI1262" s="11"/>
      <c r="AJ1262" s="12"/>
      <c r="AK1262" s="445" t="str">
        <f>IF(G1262="","",VLOOKUP(J1262,中子データ!$B$4:$H$4500,3,FALSE))</f>
        <v/>
      </c>
      <c r="AL1262" s="445" t="str">
        <f>IF(G1262="","",VLOOKUP(J1262,中子データ!$B$4:$H$4500,5,FALSE))</f>
        <v/>
      </c>
      <c r="AM1262" s="445" t="str">
        <f>IF(G1262="","",VLOOKUP(J1262,中子データ!$B$4:$H$4500,6,FALSE))</f>
        <v/>
      </c>
      <c r="AN1262" s="418"/>
      <c r="AO1262" s="419"/>
      <c r="AP1262" s="420"/>
      <c r="AQ1262" s="421"/>
      <c r="AR1262" s="420"/>
      <c r="AS1262" s="436"/>
      <c r="AT1262" s="436"/>
      <c r="AU1262" s="422"/>
      <c r="AV1262" s="11"/>
      <c r="AW1262" s="11"/>
      <c r="AX1262" s="410">
        <f t="shared" si="480"/>
        <v>0</v>
      </c>
      <c r="AY1262" s="411" t="str">
        <f>IF(G1262="","",VLOOKUP(J1262,中子データ!$B$4:$M$5999,10,FALSE))</f>
        <v/>
      </c>
      <c r="AZ1262" s="438" t="str">
        <f>IF(G1262="","",VLOOKUP(J1262,中子データ!$B$4:$M$5999,9,FALSE))</f>
        <v/>
      </c>
      <c r="BA1262" s="412" t="str">
        <f>IF(AQ1262="","",VLOOKUP(AQ1262,作業者名!$B$4:$C$100,2,FALSE))</f>
        <v/>
      </c>
      <c r="BB1262" s="412" t="str">
        <f>IF(AR1262="","",VLOOKUP(AR1262,作業者名!$B$4:$C$100,2,FALSE))</f>
        <v/>
      </c>
      <c r="BC1262" s="412" t="str">
        <f>IF(G1262="","",VLOOKUP(J1262,中子データ!B$4:N$6004,12,FALSE))</f>
        <v/>
      </c>
      <c r="BD1262" s="413" t="str">
        <f>IF(G1262="","",VLOOKUP(J1262,中子データ!$B$4:$P$4500,15,FALSE))</f>
        <v/>
      </c>
    </row>
    <row r="1263" spans="1:56" x14ac:dyDescent="0.15">
      <c r="A1263" s="7" t="str">
        <f>IF(G1263="","",VLOOKUP(H1263,マシン名!$B$4:$C$93,2,FALSE))</f>
        <v/>
      </c>
      <c r="B1263" s="7" t="str">
        <f>IF(G1263="","",VLOOKUP(I1263,作業者名!$B$4:$C$100,2,FALSE))</f>
        <v/>
      </c>
      <c r="C1263" s="7" t="str">
        <f>IF(G1263="","",VLOOKUP(J1263,中子データ!$B$4:$H$4500,2,FALSE))</f>
        <v/>
      </c>
      <c r="D1263" s="8" t="str">
        <f>IF(G1263="","",VLOOKUP(J1263,中子データ!$B$4:$H$4500,4,FALSE))</f>
        <v/>
      </c>
      <c r="E1263" s="231" t="str">
        <f t="shared" si="483"/>
        <v/>
      </c>
      <c r="G1263" s="238"/>
      <c r="H1263" s="9"/>
      <c r="I1263" s="9"/>
      <c r="J1263" s="9"/>
      <c r="K1263" s="10"/>
      <c r="L1263" s="10"/>
      <c r="M1263" s="6"/>
      <c r="N1263" s="6">
        <f t="shared" si="482"/>
        <v>0</v>
      </c>
      <c r="O1263" s="250"/>
      <c r="P1263" s="250"/>
      <c r="Q1263" s="250"/>
      <c r="R1263" s="250"/>
      <c r="S1263" s="250"/>
      <c r="T1263" s="250"/>
      <c r="U1263" s="250"/>
      <c r="V1263" s="250"/>
      <c r="W1263" s="250"/>
      <c r="X1263" s="250"/>
      <c r="Y1263" s="250"/>
      <c r="Z1263" s="4"/>
      <c r="AA1263" s="429"/>
      <c r="AB1263" s="457">
        <f t="shared" si="481"/>
        <v>0</v>
      </c>
      <c r="AC1263" s="11"/>
      <c r="AD1263" s="11"/>
      <c r="AE1263" s="11"/>
      <c r="AF1263" s="11"/>
      <c r="AG1263" s="11"/>
      <c r="AH1263" s="11"/>
      <c r="AI1263" s="11"/>
      <c r="AJ1263" s="12"/>
      <c r="AK1263" s="445" t="str">
        <f>IF(G1263="","",VLOOKUP(J1263,中子データ!$B$4:$H$4500,3,FALSE))</f>
        <v/>
      </c>
      <c r="AL1263" s="445" t="str">
        <f>IF(G1263="","",VLOOKUP(J1263,中子データ!$B$4:$H$4500,5,FALSE))</f>
        <v/>
      </c>
      <c r="AM1263" s="445" t="str">
        <f>IF(G1263="","",VLOOKUP(J1263,中子データ!$B$4:$H$4500,6,FALSE))</f>
        <v/>
      </c>
      <c r="AN1263" s="418"/>
      <c r="AO1263" s="419"/>
      <c r="AP1263" s="420"/>
      <c r="AQ1263" s="421"/>
      <c r="AR1263" s="420"/>
      <c r="AS1263" s="436"/>
      <c r="AT1263" s="436"/>
      <c r="AU1263" s="422"/>
      <c r="AV1263" s="11"/>
      <c r="AW1263" s="11"/>
      <c r="AX1263" s="410">
        <f t="shared" si="480"/>
        <v>0</v>
      </c>
      <c r="AY1263" s="411" t="str">
        <f>IF(G1263="","",VLOOKUP(J1263,中子データ!$B$4:$M$5999,10,FALSE))</f>
        <v/>
      </c>
      <c r="AZ1263" s="438" t="str">
        <f>IF(G1263="","",VLOOKUP(J1263,中子データ!$B$4:$M$5999,9,FALSE))</f>
        <v/>
      </c>
      <c r="BA1263" s="412" t="str">
        <f>IF(AQ1263="","",VLOOKUP(AQ1263,作業者名!$B$4:$C$100,2,FALSE))</f>
        <v/>
      </c>
      <c r="BB1263" s="412" t="str">
        <f>IF(AR1263="","",VLOOKUP(AR1263,作業者名!$B$4:$C$100,2,FALSE))</f>
        <v/>
      </c>
      <c r="BC1263" s="412" t="str">
        <f>IF(G1263="","",VLOOKUP(J1263,中子データ!B$4:N$6004,12,FALSE))</f>
        <v/>
      </c>
      <c r="BD1263" s="413" t="str">
        <f>IF(G1263="","",VLOOKUP(J1263,中子データ!$B$4:$P$4500,15,FALSE))</f>
        <v/>
      </c>
    </row>
    <row r="1264" spans="1:56" x14ac:dyDescent="0.15">
      <c r="A1264" s="7" t="str">
        <f>IF(G1264="","",VLOOKUP(H1264,マシン名!$B$4:$C$93,2,FALSE))</f>
        <v/>
      </c>
      <c r="B1264" s="7" t="str">
        <f>IF(G1264="","",VLOOKUP(I1264,作業者名!$B$4:$C$100,2,FALSE))</f>
        <v/>
      </c>
      <c r="C1264" s="7" t="str">
        <f>IF(G1264="","",VLOOKUP(J1264,中子データ!$B$4:$H$4500,2,FALSE))</f>
        <v/>
      </c>
      <c r="D1264" s="8" t="str">
        <f>IF(G1264="","",VLOOKUP(J1264,中子データ!$B$4:$H$4500,4,FALSE))</f>
        <v/>
      </c>
      <c r="E1264" s="231" t="str">
        <f t="shared" si="483"/>
        <v/>
      </c>
      <c r="G1264" s="238"/>
      <c r="H1264" s="9"/>
      <c r="I1264" s="9"/>
      <c r="J1264" s="9"/>
      <c r="K1264" s="10"/>
      <c r="L1264" s="10"/>
      <c r="M1264" s="6"/>
      <c r="N1264" s="6">
        <f t="shared" si="482"/>
        <v>0</v>
      </c>
      <c r="O1264" s="250"/>
      <c r="P1264" s="250"/>
      <c r="Q1264" s="250"/>
      <c r="R1264" s="250"/>
      <c r="S1264" s="250"/>
      <c r="T1264" s="250"/>
      <c r="U1264" s="250"/>
      <c r="V1264" s="250"/>
      <c r="W1264" s="250"/>
      <c r="X1264" s="250"/>
      <c r="Y1264" s="250"/>
      <c r="Z1264" s="4"/>
      <c r="AA1264" s="429"/>
      <c r="AB1264" s="457">
        <f t="shared" si="481"/>
        <v>0</v>
      </c>
      <c r="AC1264" s="11"/>
      <c r="AD1264" s="11"/>
      <c r="AE1264" s="11"/>
      <c r="AF1264" s="11"/>
      <c r="AG1264" s="11"/>
      <c r="AH1264" s="11"/>
      <c r="AI1264" s="11"/>
      <c r="AJ1264" s="12"/>
      <c r="AK1264" s="445" t="str">
        <f>IF(G1264="","",VLOOKUP(J1264,中子データ!$B$4:$H$4500,3,FALSE))</f>
        <v/>
      </c>
      <c r="AL1264" s="445" t="str">
        <f>IF(G1264="","",VLOOKUP(J1264,中子データ!$B$4:$H$4500,5,FALSE))</f>
        <v/>
      </c>
      <c r="AM1264" s="445" t="str">
        <f>IF(G1264="","",VLOOKUP(J1264,中子データ!$B$4:$H$4500,6,FALSE))</f>
        <v/>
      </c>
      <c r="AN1264" s="418"/>
      <c r="AO1264" s="419"/>
      <c r="AP1264" s="420"/>
      <c r="AQ1264" s="421"/>
      <c r="AR1264" s="420"/>
      <c r="AS1264" s="436"/>
      <c r="AT1264" s="436"/>
      <c r="AU1264" s="422"/>
      <c r="AV1264" s="11"/>
      <c r="AW1264" s="11"/>
      <c r="AX1264" s="410">
        <f t="shared" si="480"/>
        <v>0</v>
      </c>
      <c r="AY1264" s="411" t="str">
        <f>IF(G1264="","",VLOOKUP(J1264,中子データ!$B$4:$M$5999,10,FALSE))</f>
        <v/>
      </c>
      <c r="AZ1264" s="438" t="str">
        <f>IF(G1264="","",VLOOKUP(J1264,中子データ!$B$4:$M$5999,9,FALSE))</f>
        <v/>
      </c>
      <c r="BA1264" s="412" t="str">
        <f>IF(AQ1264="","",VLOOKUP(AQ1264,作業者名!$B$4:$C$100,2,FALSE))</f>
        <v/>
      </c>
      <c r="BB1264" s="412" t="str">
        <f>IF(AR1264="","",VLOOKUP(AR1264,作業者名!$B$4:$C$100,2,FALSE))</f>
        <v/>
      </c>
      <c r="BC1264" s="412" t="str">
        <f>IF(G1264="","",VLOOKUP(J1264,中子データ!B$4:N$6004,12,FALSE))</f>
        <v/>
      </c>
      <c r="BD1264" s="413" t="str">
        <f>IF(G1264="","",VLOOKUP(J1264,中子データ!$B$4:$P$4500,15,FALSE))</f>
        <v/>
      </c>
    </row>
    <row r="1265" spans="1:56" x14ac:dyDescent="0.15">
      <c r="A1265" s="7" t="str">
        <f>IF(G1265="","",VLOOKUP(H1265,マシン名!$B$4:$C$93,2,FALSE))</f>
        <v/>
      </c>
      <c r="B1265" s="7" t="str">
        <f>IF(G1265="","",VLOOKUP(I1265,作業者名!$B$4:$C$100,2,FALSE))</f>
        <v/>
      </c>
      <c r="C1265" s="7" t="str">
        <f>IF(G1265="","",VLOOKUP(J1265,中子データ!$B$4:$H$4500,2,FALSE))</f>
        <v/>
      </c>
      <c r="D1265" s="8" t="str">
        <f>IF(G1265="","",VLOOKUP(J1265,中子データ!$B$4:$H$4500,4,FALSE))</f>
        <v/>
      </c>
      <c r="E1265" s="231" t="str">
        <f t="shared" si="483"/>
        <v/>
      </c>
      <c r="G1265" s="238"/>
      <c r="H1265" s="9"/>
      <c r="I1265" s="9"/>
      <c r="J1265" s="9"/>
      <c r="K1265" s="10"/>
      <c r="L1265" s="10"/>
      <c r="M1265" s="6"/>
      <c r="N1265" s="6">
        <f t="shared" si="482"/>
        <v>0</v>
      </c>
      <c r="O1265" s="250"/>
      <c r="P1265" s="250"/>
      <c r="Q1265" s="250"/>
      <c r="R1265" s="250"/>
      <c r="S1265" s="250"/>
      <c r="T1265" s="250"/>
      <c r="U1265" s="250"/>
      <c r="V1265" s="250"/>
      <c r="W1265" s="250"/>
      <c r="X1265" s="250"/>
      <c r="Y1265" s="250"/>
      <c r="Z1265" s="4"/>
      <c r="AA1265" s="429"/>
      <c r="AB1265" s="457">
        <f t="shared" si="481"/>
        <v>0</v>
      </c>
      <c r="AC1265" s="11"/>
      <c r="AD1265" s="11"/>
      <c r="AE1265" s="11"/>
      <c r="AF1265" s="11"/>
      <c r="AG1265" s="11"/>
      <c r="AH1265" s="11"/>
      <c r="AI1265" s="11"/>
      <c r="AJ1265" s="12"/>
      <c r="AK1265" s="445" t="str">
        <f>IF(G1265="","",VLOOKUP(J1265,中子データ!$B$4:$H$4500,3,FALSE))</f>
        <v/>
      </c>
      <c r="AL1265" s="445" t="str">
        <f>IF(G1265="","",VLOOKUP(J1265,中子データ!$B$4:$H$4500,5,FALSE))</f>
        <v/>
      </c>
      <c r="AM1265" s="445" t="str">
        <f>IF(G1265="","",VLOOKUP(J1265,中子データ!$B$4:$H$4500,6,FALSE))</f>
        <v/>
      </c>
      <c r="AN1265" s="418"/>
      <c r="AO1265" s="419"/>
      <c r="AP1265" s="420"/>
      <c r="AQ1265" s="421"/>
      <c r="AR1265" s="420"/>
      <c r="AS1265" s="436"/>
      <c r="AT1265" s="436"/>
      <c r="AU1265" s="422"/>
      <c r="AV1265" s="11"/>
      <c r="AW1265" s="11"/>
      <c r="AX1265" s="410">
        <f t="shared" si="480"/>
        <v>0</v>
      </c>
      <c r="AY1265" s="411" t="str">
        <f>IF(G1265="","",VLOOKUP(J1265,中子データ!$B$4:$M$5999,10,FALSE))</f>
        <v/>
      </c>
      <c r="AZ1265" s="438" t="str">
        <f>IF(G1265="","",VLOOKUP(J1265,中子データ!$B$4:$M$5999,9,FALSE))</f>
        <v/>
      </c>
      <c r="BA1265" s="412" t="str">
        <f>IF(AQ1265="","",VLOOKUP(AQ1265,作業者名!$B$4:$C$100,2,FALSE))</f>
        <v/>
      </c>
      <c r="BB1265" s="412" t="str">
        <f>IF(AR1265="","",VLOOKUP(AR1265,作業者名!$B$4:$C$100,2,FALSE))</f>
        <v/>
      </c>
      <c r="BC1265" s="412" t="str">
        <f>IF(G1265="","",VLOOKUP(J1265,中子データ!B$4:N$6004,12,FALSE))</f>
        <v/>
      </c>
      <c r="BD1265" s="413" t="str">
        <f>IF(G1265="","",VLOOKUP(J1265,中子データ!$B$4:$P$4500,15,FALSE))</f>
        <v/>
      </c>
    </row>
    <row r="1266" spans="1:56" x14ac:dyDescent="0.15">
      <c r="A1266" s="7" t="str">
        <f>IF(G1266="","",VLOOKUP(H1266,マシン名!$B$4:$C$93,2,FALSE))</f>
        <v/>
      </c>
      <c r="B1266" s="7" t="str">
        <f>IF(G1266="","",VLOOKUP(I1266,作業者名!$B$4:$C$100,2,FALSE))</f>
        <v/>
      </c>
      <c r="C1266" s="7" t="str">
        <f>IF(G1266="","",VLOOKUP(J1266,中子データ!$B$4:$H$4500,2,FALSE))</f>
        <v/>
      </c>
      <c r="D1266" s="8" t="str">
        <f>IF(G1266="","",VLOOKUP(J1266,中子データ!$B$4:$H$4500,4,FALSE))</f>
        <v/>
      </c>
      <c r="E1266" s="231" t="str">
        <f t="shared" si="483"/>
        <v/>
      </c>
      <c r="G1266" s="238"/>
      <c r="H1266" s="9"/>
      <c r="I1266" s="9"/>
      <c r="J1266" s="9"/>
      <c r="K1266" s="10"/>
      <c r="L1266" s="10"/>
      <c r="M1266" s="6"/>
      <c r="N1266" s="6">
        <f t="shared" si="482"/>
        <v>0</v>
      </c>
      <c r="O1266" s="250"/>
      <c r="P1266" s="250"/>
      <c r="Q1266" s="250"/>
      <c r="R1266" s="250"/>
      <c r="S1266" s="250"/>
      <c r="T1266" s="250"/>
      <c r="U1266" s="250"/>
      <c r="V1266" s="250"/>
      <c r="W1266" s="250"/>
      <c r="X1266" s="250"/>
      <c r="Y1266" s="250"/>
      <c r="Z1266" s="4"/>
      <c r="AA1266" s="429"/>
      <c r="AB1266" s="457">
        <f t="shared" si="481"/>
        <v>0</v>
      </c>
      <c r="AC1266" s="11"/>
      <c r="AD1266" s="11"/>
      <c r="AE1266" s="11"/>
      <c r="AF1266" s="11"/>
      <c r="AG1266" s="11"/>
      <c r="AH1266" s="11"/>
      <c r="AI1266" s="11"/>
      <c r="AJ1266" s="12"/>
      <c r="AK1266" s="445" t="str">
        <f>IF(G1266="","",VLOOKUP(J1266,中子データ!$B$4:$H$4500,3,FALSE))</f>
        <v/>
      </c>
      <c r="AL1266" s="445" t="str">
        <f>IF(G1266="","",VLOOKUP(J1266,中子データ!$B$4:$H$4500,5,FALSE))</f>
        <v/>
      </c>
      <c r="AM1266" s="445" t="str">
        <f>IF(G1266="","",VLOOKUP(J1266,中子データ!$B$4:$H$4500,6,FALSE))</f>
        <v/>
      </c>
      <c r="AN1266" s="418"/>
      <c r="AO1266" s="419"/>
      <c r="AP1266" s="420"/>
      <c r="AQ1266" s="421"/>
      <c r="AR1266" s="420"/>
      <c r="AS1266" s="436"/>
      <c r="AT1266" s="436"/>
      <c r="AU1266" s="422"/>
      <c r="AV1266" s="11"/>
      <c r="AW1266" s="11"/>
      <c r="AX1266" s="410">
        <f t="shared" si="480"/>
        <v>0</v>
      </c>
      <c r="AY1266" s="411" t="str">
        <f>IF(G1266="","",VLOOKUP(J1266,中子データ!$B$4:$M$5999,10,FALSE))</f>
        <v/>
      </c>
      <c r="AZ1266" s="438" t="str">
        <f>IF(G1266="","",VLOOKUP(J1266,中子データ!$B$4:$M$5999,9,FALSE))</f>
        <v/>
      </c>
      <c r="BA1266" s="412" t="str">
        <f>IF(AQ1266="","",VLOOKUP(AQ1266,作業者名!$B$4:$C$100,2,FALSE))</f>
        <v/>
      </c>
      <c r="BB1266" s="412" t="str">
        <f>IF(AR1266="","",VLOOKUP(AR1266,作業者名!$B$4:$C$100,2,FALSE))</f>
        <v/>
      </c>
      <c r="BC1266" s="412" t="str">
        <f>IF(G1266="","",VLOOKUP(J1266,中子データ!B$4:N$6004,12,FALSE))</f>
        <v/>
      </c>
      <c r="BD1266" s="413" t="str">
        <f>IF(G1266="","",VLOOKUP(J1266,中子データ!$B$4:$P$4500,15,FALSE))</f>
        <v/>
      </c>
    </row>
    <row r="1267" spans="1:56" x14ac:dyDescent="0.15">
      <c r="A1267" s="7" t="str">
        <f>IF(G1267="","",VLOOKUP(H1267,マシン名!$B$4:$C$93,2,FALSE))</f>
        <v/>
      </c>
      <c r="B1267" s="7" t="str">
        <f>IF(G1267="","",VLOOKUP(I1267,作業者名!$B$4:$C$100,2,FALSE))</f>
        <v/>
      </c>
      <c r="C1267" s="7" t="str">
        <f>IF(G1267="","",VLOOKUP(J1267,中子データ!$B$4:$H$4500,2,FALSE))</f>
        <v/>
      </c>
      <c r="D1267" s="8" t="str">
        <f>IF(G1267="","",VLOOKUP(J1267,中子データ!$B$4:$H$4500,4,FALSE))</f>
        <v/>
      </c>
      <c r="E1267" s="231" t="str">
        <f t="shared" si="483"/>
        <v/>
      </c>
      <c r="G1267" s="238"/>
      <c r="H1267" s="9"/>
      <c r="I1267" s="9"/>
      <c r="J1267" s="9"/>
      <c r="K1267" s="10"/>
      <c r="L1267" s="10"/>
      <c r="M1267" s="6"/>
      <c r="N1267" s="6">
        <f t="shared" si="482"/>
        <v>0</v>
      </c>
      <c r="O1267" s="250"/>
      <c r="P1267" s="250"/>
      <c r="Q1267" s="250"/>
      <c r="R1267" s="250"/>
      <c r="S1267" s="250"/>
      <c r="T1267" s="250"/>
      <c r="U1267" s="250"/>
      <c r="V1267" s="250"/>
      <c r="W1267" s="250"/>
      <c r="X1267" s="250"/>
      <c r="Y1267" s="250"/>
      <c r="Z1267" s="4"/>
      <c r="AA1267" s="429"/>
      <c r="AB1267" s="457">
        <f t="shared" si="481"/>
        <v>0</v>
      </c>
      <c r="AC1267" s="11"/>
      <c r="AD1267" s="11"/>
      <c r="AE1267" s="11"/>
      <c r="AF1267" s="11"/>
      <c r="AG1267" s="11"/>
      <c r="AH1267" s="11"/>
      <c r="AI1267" s="11"/>
      <c r="AJ1267" s="12"/>
      <c r="AK1267" s="445" t="str">
        <f>IF(G1267="","",VLOOKUP(J1267,中子データ!$B$4:$H$4500,3,FALSE))</f>
        <v/>
      </c>
      <c r="AL1267" s="445" t="str">
        <f>IF(G1267="","",VLOOKUP(J1267,中子データ!$B$4:$H$4500,5,FALSE))</f>
        <v/>
      </c>
      <c r="AM1267" s="445" t="str">
        <f>IF(G1267="","",VLOOKUP(J1267,中子データ!$B$4:$H$4500,6,FALSE))</f>
        <v/>
      </c>
      <c r="AN1267" s="418"/>
      <c r="AO1267" s="419"/>
      <c r="AP1267" s="420"/>
      <c r="AQ1267" s="421"/>
      <c r="AR1267" s="420"/>
      <c r="AS1267" s="436"/>
      <c r="AT1267" s="436"/>
      <c r="AU1267" s="422"/>
      <c r="AV1267" s="11"/>
      <c r="AW1267" s="11"/>
      <c r="AX1267" s="410">
        <f t="shared" si="480"/>
        <v>0</v>
      </c>
      <c r="AY1267" s="411" t="str">
        <f>IF(G1267="","",VLOOKUP(J1267,中子データ!$B$4:$M$5999,10,FALSE))</f>
        <v/>
      </c>
      <c r="AZ1267" s="438" t="str">
        <f>IF(G1267="","",VLOOKUP(J1267,中子データ!$B$4:$M$5999,9,FALSE))</f>
        <v/>
      </c>
      <c r="BA1267" s="412" t="str">
        <f>IF(AQ1267="","",VLOOKUP(AQ1267,作業者名!$B$4:$C$100,2,FALSE))</f>
        <v/>
      </c>
      <c r="BB1267" s="412" t="str">
        <f>IF(AR1267="","",VLOOKUP(AR1267,作業者名!$B$4:$C$100,2,FALSE))</f>
        <v/>
      </c>
      <c r="BC1267" s="412" t="str">
        <f>IF(G1267="","",VLOOKUP(J1267,中子データ!B$4:N$6004,12,FALSE))</f>
        <v/>
      </c>
      <c r="BD1267" s="413" t="str">
        <f>IF(G1267="","",VLOOKUP(J1267,中子データ!$B$4:$P$4500,15,FALSE))</f>
        <v/>
      </c>
    </row>
    <row r="1268" spans="1:56" x14ac:dyDescent="0.15">
      <c r="A1268" s="7" t="str">
        <f>IF(G1268="","",VLOOKUP(H1268,マシン名!$B$4:$C$93,2,FALSE))</f>
        <v/>
      </c>
      <c r="B1268" s="7" t="str">
        <f>IF(G1268="","",VLOOKUP(I1268,作業者名!$B$4:$C$100,2,FALSE))</f>
        <v/>
      </c>
      <c r="C1268" s="7" t="str">
        <f>IF(G1268="","",VLOOKUP(J1268,中子データ!$B$4:$H$4500,2,FALSE))</f>
        <v/>
      </c>
      <c r="D1268" s="8" t="str">
        <f>IF(G1268="","",VLOOKUP(J1268,中子データ!$B$4:$H$4500,4,FALSE))</f>
        <v/>
      </c>
      <c r="E1268" s="231" t="str">
        <f t="shared" si="483"/>
        <v/>
      </c>
      <c r="G1268" s="238"/>
      <c r="H1268" s="9"/>
      <c r="I1268" s="9"/>
      <c r="J1268" s="9"/>
      <c r="K1268" s="10"/>
      <c r="L1268" s="10"/>
      <c r="M1268" s="6"/>
      <c r="N1268" s="6">
        <f t="shared" si="482"/>
        <v>0</v>
      </c>
      <c r="O1268" s="250"/>
      <c r="P1268" s="250"/>
      <c r="Q1268" s="250"/>
      <c r="R1268" s="250"/>
      <c r="S1268" s="250"/>
      <c r="T1268" s="250"/>
      <c r="U1268" s="250"/>
      <c r="V1268" s="250"/>
      <c r="W1268" s="250"/>
      <c r="X1268" s="250"/>
      <c r="Y1268" s="250"/>
      <c r="Z1268" s="4"/>
      <c r="AA1268" s="429"/>
      <c r="AB1268" s="457">
        <f t="shared" si="481"/>
        <v>0</v>
      </c>
      <c r="AC1268" s="11"/>
      <c r="AD1268" s="11"/>
      <c r="AE1268" s="11"/>
      <c r="AF1268" s="11"/>
      <c r="AG1268" s="11"/>
      <c r="AH1268" s="11"/>
      <c r="AI1268" s="11"/>
      <c r="AJ1268" s="12"/>
      <c r="AK1268" s="445" t="str">
        <f>IF(G1268="","",VLOOKUP(J1268,中子データ!$B$4:$H$4500,3,FALSE))</f>
        <v/>
      </c>
      <c r="AL1268" s="445" t="str">
        <f>IF(G1268="","",VLOOKUP(J1268,中子データ!$B$4:$H$4500,5,FALSE))</f>
        <v/>
      </c>
      <c r="AM1268" s="445" t="str">
        <f>IF(G1268="","",VLOOKUP(J1268,中子データ!$B$4:$H$4500,6,FALSE))</f>
        <v/>
      </c>
      <c r="AN1268" s="418"/>
      <c r="AO1268" s="419"/>
      <c r="AP1268" s="420"/>
      <c r="AQ1268" s="421"/>
      <c r="AR1268" s="420"/>
      <c r="AS1268" s="436"/>
      <c r="AT1268" s="436"/>
      <c r="AU1268" s="422"/>
      <c r="AV1268" s="11"/>
      <c r="AW1268" s="11"/>
      <c r="AX1268" s="410">
        <f t="shared" si="480"/>
        <v>0</v>
      </c>
      <c r="AY1268" s="411" t="str">
        <f>IF(G1268="","",VLOOKUP(J1268,中子データ!$B$4:$M$5999,10,FALSE))</f>
        <v/>
      </c>
      <c r="AZ1268" s="438" t="str">
        <f>IF(G1268="","",VLOOKUP(J1268,中子データ!$B$4:$M$5999,9,FALSE))</f>
        <v/>
      </c>
      <c r="BA1268" s="412" t="str">
        <f>IF(AQ1268="","",VLOOKUP(AQ1268,作業者名!$B$4:$C$100,2,FALSE))</f>
        <v/>
      </c>
      <c r="BB1268" s="412" t="str">
        <f>IF(AR1268="","",VLOOKUP(AR1268,作業者名!$B$4:$C$100,2,FALSE))</f>
        <v/>
      </c>
      <c r="BC1268" s="412" t="str">
        <f>IF(G1268="","",VLOOKUP(J1268,中子データ!B$4:N$6004,12,FALSE))</f>
        <v/>
      </c>
      <c r="BD1268" s="413" t="str">
        <f>IF(G1268="","",VLOOKUP(J1268,中子データ!$B$4:$P$4500,15,FALSE))</f>
        <v/>
      </c>
    </row>
    <row r="1269" spans="1:56" x14ac:dyDescent="0.15">
      <c r="A1269" s="7" t="str">
        <f>IF(G1269="","",VLOOKUP(H1269,マシン名!$B$4:$C$93,2,FALSE))</f>
        <v/>
      </c>
      <c r="B1269" s="7" t="str">
        <f>IF(G1269="","",VLOOKUP(I1269,作業者名!$B$4:$C$100,2,FALSE))</f>
        <v/>
      </c>
      <c r="C1269" s="7" t="str">
        <f>IF(G1269="","",VLOOKUP(J1269,中子データ!$B$4:$H$4500,2,FALSE))</f>
        <v/>
      </c>
      <c r="D1269" s="8" t="str">
        <f>IF(G1269="","",VLOOKUP(J1269,中子データ!$B$4:$H$4500,4,FALSE))</f>
        <v/>
      </c>
      <c r="E1269" s="231" t="str">
        <f t="shared" si="483"/>
        <v/>
      </c>
      <c r="G1269" s="238"/>
      <c r="H1269" s="9"/>
      <c r="I1269" s="9"/>
      <c r="J1269" s="9"/>
      <c r="K1269" s="10"/>
      <c r="L1269" s="10"/>
      <c r="M1269" s="6"/>
      <c r="N1269" s="6">
        <f t="shared" si="482"/>
        <v>0</v>
      </c>
      <c r="O1269" s="250"/>
      <c r="P1269" s="250"/>
      <c r="Q1269" s="250"/>
      <c r="R1269" s="250"/>
      <c r="S1269" s="250"/>
      <c r="T1269" s="250"/>
      <c r="U1269" s="250"/>
      <c r="V1269" s="250"/>
      <c r="W1269" s="250"/>
      <c r="X1269" s="250"/>
      <c r="Y1269" s="250"/>
      <c r="Z1269" s="4"/>
      <c r="AA1269" s="429"/>
      <c r="AB1269" s="457">
        <f t="shared" si="481"/>
        <v>0</v>
      </c>
      <c r="AC1269" s="11"/>
      <c r="AD1269" s="11"/>
      <c r="AE1269" s="11"/>
      <c r="AF1269" s="11"/>
      <c r="AG1269" s="11"/>
      <c r="AH1269" s="11"/>
      <c r="AI1269" s="11"/>
      <c r="AJ1269" s="12"/>
      <c r="AK1269" s="445" t="str">
        <f>IF(G1269="","",VLOOKUP(J1269,中子データ!$B$4:$H$4500,3,FALSE))</f>
        <v/>
      </c>
      <c r="AL1269" s="445" t="str">
        <f>IF(G1269="","",VLOOKUP(J1269,中子データ!$B$4:$H$4500,5,FALSE))</f>
        <v/>
      </c>
      <c r="AM1269" s="445" t="str">
        <f>IF(G1269="","",VLOOKUP(J1269,中子データ!$B$4:$H$4500,6,FALSE))</f>
        <v/>
      </c>
      <c r="AN1269" s="418"/>
      <c r="AO1269" s="419"/>
      <c r="AP1269" s="420"/>
      <c r="AQ1269" s="421"/>
      <c r="AR1269" s="420"/>
      <c r="AS1269" s="436"/>
      <c r="AT1269" s="436"/>
      <c r="AU1269" s="422"/>
      <c r="AV1269" s="11"/>
      <c r="AW1269" s="11"/>
      <c r="AX1269" s="410">
        <f t="shared" si="480"/>
        <v>0</v>
      </c>
      <c r="AY1269" s="411" t="str">
        <f>IF(G1269="","",VLOOKUP(J1269,中子データ!$B$4:$M$5999,10,FALSE))</f>
        <v/>
      </c>
      <c r="AZ1269" s="438" t="str">
        <f>IF(G1269="","",VLOOKUP(J1269,中子データ!$B$4:$M$5999,9,FALSE))</f>
        <v/>
      </c>
      <c r="BA1269" s="412" t="str">
        <f>IF(AQ1269="","",VLOOKUP(AQ1269,作業者名!$B$4:$C$100,2,FALSE))</f>
        <v/>
      </c>
      <c r="BB1269" s="412" t="str">
        <f>IF(AR1269="","",VLOOKUP(AR1269,作業者名!$B$4:$C$100,2,FALSE))</f>
        <v/>
      </c>
      <c r="BC1269" s="412" t="str">
        <f>IF(G1269="","",VLOOKUP(J1269,中子データ!B$4:N$6004,12,FALSE))</f>
        <v/>
      </c>
      <c r="BD1269" s="413" t="str">
        <f>IF(G1269="","",VLOOKUP(J1269,中子データ!$B$4:$P$4500,15,FALSE))</f>
        <v/>
      </c>
    </row>
    <row r="1270" spans="1:56" x14ac:dyDescent="0.15">
      <c r="A1270" s="7" t="str">
        <f>IF(G1270="","",VLOOKUP(H1270,マシン名!$B$4:$C$93,2,FALSE))</f>
        <v/>
      </c>
      <c r="B1270" s="7" t="str">
        <f>IF(G1270="","",VLOOKUP(I1270,作業者名!$B$4:$C$100,2,FALSE))</f>
        <v/>
      </c>
      <c r="C1270" s="7" t="str">
        <f>IF(G1270="","",VLOOKUP(J1270,中子データ!$B$4:$H$4500,2,FALSE))</f>
        <v/>
      </c>
      <c r="D1270" s="8" t="str">
        <f>IF(G1270="","",VLOOKUP(J1270,中子データ!$B$4:$H$4500,4,FALSE))</f>
        <v/>
      </c>
      <c r="E1270" s="231" t="str">
        <f t="shared" si="483"/>
        <v/>
      </c>
      <c r="G1270" s="238"/>
      <c r="H1270" s="9"/>
      <c r="I1270" s="9"/>
      <c r="J1270" s="9"/>
      <c r="K1270" s="10"/>
      <c r="L1270" s="10"/>
      <c r="M1270" s="6"/>
      <c r="N1270" s="6">
        <f t="shared" si="482"/>
        <v>0</v>
      </c>
      <c r="O1270" s="250"/>
      <c r="P1270" s="250"/>
      <c r="Q1270" s="250"/>
      <c r="R1270" s="250"/>
      <c r="S1270" s="250"/>
      <c r="T1270" s="250"/>
      <c r="U1270" s="250"/>
      <c r="V1270" s="250"/>
      <c r="W1270" s="250"/>
      <c r="X1270" s="250"/>
      <c r="Y1270" s="250"/>
      <c r="Z1270" s="4"/>
      <c r="AA1270" s="429"/>
      <c r="AB1270" s="457">
        <f t="shared" si="481"/>
        <v>0</v>
      </c>
      <c r="AC1270" s="11"/>
      <c r="AD1270" s="11"/>
      <c r="AE1270" s="11"/>
      <c r="AF1270" s="11"/>
      <c r="AG1270" s="11"/>
      <c r="AH1270" s="11"/>
      <c r="AI1270" s="11"/>
      <c r="AJ1270" s="12"/>
      <c r="AK1270" s="445" t="str">
        <f>IF(G1270="","",VLOOKUP(J1270,中子データ!$B$4:$H$4500,3,FALSE))</f>
        <v/>
      </c>
      <c r="AL1270" s="445" t="str">
        <f>IF(G1270="","",VLOOKUP(J1270,中子データ!$B$4:$H$4500,5,FALSE))</f>
        <v/>
      </c>
      <c r="AM1270" s="445" t="str">
        <f>IF(G1270="","",VLOOKUP(J1270,中子データ!$B$4:$H$4500,6,FALSE))</f>
        <v/>
      </c>
      <c r="AN1270" s="418"/>
      <c r="AO1270" s="419"/>
      <c r="AP1270" s="420"/>
      <c r="AQ1270" s="421"/>
      <c r="AR1270" s="420"/>
      <c r="AS1270" s="436"/>
      <c r="AT1270" s="436"/>
      <c r="AU1270" s="422"/>
      <c r="AV1270" s="11"/>
      <c r="AW1270" s="11"/>
      <c r="AX1270" s="410">
        <f t="shared" si="480"/>
        <v>0</v>
      </c>
      <c r="AY1270" s="411" t="str">
        <f>IF(G1270="","",VLOOKUP(J1270,中子データ!$B$4:$M$5999,10,FALSE))</f>
        <v/>
      </c>
      <c r="AZ1270" s="438" t="str">
        <f>IF(G1270="","",VLOOKUP(J1270,中子データ!$B$4:$M$5999,9,FALSE))</f>
        <v/>
      </c>
      <c r="BA1270" s="412" t="str">
        <f>IF(AQ1270="","",VLOOKUP(AQ1270,作業者名!$B$4:$C$100,2,FALSE))</f>
        <v/>
      </c>
      <c r="BB1270" s="412" t="str">
        <f>IF(AR1270="","",VLOOKUP(AR1270,作業者名!$B$4:$C$100,2,FALSE))</f>
        <v/>
      </c>
      <c r="BC1270" s="412" t="str">
        <f>IF(G1270="","",VLOOKUP(J1270,中子データ!B$4:N$6004,12,FALSE))</f>
        <v/>
      </c>
      <c r="BD1270" s="413" t="str">
        <f>IF(G1270="","",VLOOKUP(J1270,中子データ!$B$4:$P$4500,15,FALSE))</f>
        <v/>
      </c>
    </row>
    <row r="1271" spans="1:56" x14ac:dyDescent="0.15">
      <c r="A1271" s="7" t="str">
        <f>IF(G1271="","",VLOOKUP(H1271,マシン名!$B$4:$C$93,2,FALSE))</f>
        <v/>
      </c>
      <c r="B1271" s="7" t="str">
        <f>IF(G1271="","",VLOOKUP(I1271,作業者名!$B$4:$C$100,2,FALSE))</f>
        <v/>
      </c>
      <c r="C1271" s="7" t="str">
        <f>IF(G1271="","",VLOOKUP(J1271,中子データ!$B$4:$H$4500,2,FALSE))</f>
        <v/>
      </c>
      <c r="D1271" s="8" t="str">
        <f>IF(G1271="","",VLOOKUP(J1271,中子データ!$B$4:$H$4500,4,FALSE))</f>
        <v/>
      </c>
      <c r="E1271" s="231" t="str">
        <f t="shared" si="483"/>
        <v/>
      </c>
      <c r="G1271" s="238"/>
      <c r="H1271" s="9"/>
      <c r="I1271" s="9"/>
      <c r="J1271" s="9"/>
      <c r="K1271" s="10"/>
      <c r="L1271" s="10"/>
      <c r="M1271" s="6"/>
      <c r="N1271" s="6">
        <f t="shared" si="482"/>
        <v>0</v>
      </c>
      <c r="O1271" s="250"/>
      <c r="P1271" s="250"/>
      <c r="Q1271" s="250"/>
      <c r="R1271" s="250"/>
      <c r="S1271" s="250"/>
      <c r="T1271" s="250"/>
      <c r="U1271" s="250"/>
      <c r="V1271" s="250"/>
      <c r="W1271" s="250"/>
      <c r="X1271" s="250"/>
      <c r="Y1271" s="250"/>
      <c r="Z1271" s="4"/>
      <c r="AA1271" s="429"/>
      <c r="AB1271" s="457">
        <f t="shared" si="481"/>
        <v>0</v>
      </c>
      <c r="AC1271" s="11"/>
      <c r="AD1271" s="11"/>
      <c r="AE1271" s="11"/>
      <c r="AF1271" s="11"/>
      <c r="AG1271" s="11"/>
      <c r="AH1271" s="11"/>
      <c r="AI1271" s="11"/>
      <c r="AJ1271" s="12"/>
      <c r="AK1271" s="445" t="str">
        <f>IF(G1271="","",VLOOKUP(J1271,中子データ!$B$4:$H$4500,3,FALSE))</f>
        <v/>
      </c>
      <c r="AL1271" s="445" t="str">
        <f>IF(G1271="","",VLOOKUP(J1271,中子データ!$B$4:$H$4500,5,FALSE))</f>
        <v/>
      </c>
      <c r="AM1271" s="445" t="str">
        <f>IF(G1271="","",VLOOKUP(J1271,中子データ!$B$4:$H$4500,6,FALSE))</f>
        <v/>
      </c>
      <c r="AN1271" s="418"/>
      <c r="AO1271" s="419"/>
      <c r="AP1271" s="420"/>
      <c r="AQ1271" s="421"/>
      <c r="AR1271" s="420"/>
      <c r="AS1271" s="436"/>
      <c r="AT1271" s="436"/>
      <c r="AU1271" s="422"/>
      <c r="AV1271" s="11"/>
      <c r="AW1271" s="11"/>
      <c r="AX1271" s="410">
        <f t="shared" si="480"/>
        <v>0</v>
      </c>
      <c r="AY1271" s="411" t="str">
        <f>IF(G1271="","",VLOOKUP(J1271,中子データ!$B$4:$M$5999,10,FALSE))</f>
        <v/>
      </c>
      <c r="AZ1271" s="438" t="str">
        <f>IF(G1271="","",VLOOKUP(J1271,中子データ!$B$4:$M$5999,9,FALSE))</f>
        <v/>
      </c>
      <c r="BA1271" s="412" t="str">
        <f>IF(AQ1271="","",VLOOKUP(AQ1271,作業者名!$B$4:$C$100,2,FALSE))</f>
        <v/>
      </c>
      <c r="BB1271" s="412" t="str">
        <f>IF(AR1271="","",VLOOKUP(AR1271,作業者名!$B$4:$C$100,2,FALSE))</f>
        <v/>
      </c>
      <c r="BC1271" s="412" t="str">
        <f>IF(G1271="","",VLOOKUP(J1271,中子データ!B$4:N$6004,12,FALSE))</f>
        <v/>
      </c>
      <c r="BD1271" s="413" t="str">
        <f>IF(G1271="","",VLOOKUP(J1271,中子データ!$B$4:$P$4500,15,FALSE))</f>
        <v/>
      </c>
    </row>
    <row r="1272" spans="1:56" x14ac:dyDescent="0.15">
      <c r="A1272" s="7" t="str">
        <f>IF(G1272="","",VLOOKUP(H1272,マシン名!$B$4:$C$93,2,FALSE))</f>
        <v/>
      </c>
      <c r="B1272" s="7" t="str">
        <f>IF(G1272="","",VLOOKUP(I1272,作業者名!$B$4:$C$100,2,FALSE))</f>
        <v/>
      </c>
      <c r="C1272" s="7" t="str">
        <f>IF(G1272="","",VLOOKUP(J1272,中子データ!$B$4:$H$4500,2,FALSE))</f>
        <v/>
      </c>
      <c r="D1272" s="8" t="str">
        <f>IF(G1272="","",VLOOKUP(J1272,中子データ!$B$4:$H$4500,4,FALSE))</f>
        <v/>
      </c>
      <c r="E1272" s="231" t="str">
        <f t="shared" si="483"/>
        <v/>
      </c>
      <c r="G1272" s="238"/>
      <c r="H1272" s="9"/>
      <c r="I1272" s="9"/>
      <c r="J1272" s="9"/>
      <c r="K1272" s="10"/>
      <c r="L1272" s="10"/>
      <c r="M1272" s="6"/>
      <c r="N1272" s="6">
        <f t="shared" si="482"/>
        <v>0</v>
      </c>
      <c r="O1272" s="250"/>
      <c r="P1272" s="250"/>
      <c r="Q1272" s="250"/>
      <c r="R1272" s="250"/>
      <c r="S1272" s="250"/>
      <c r="T1272" s="250"/>
      <c r="U1272" s="250"/>
      <c r="V1272" s="250"/>
      <c r="W1272" s="250"/>
      <c r="X1272" s="250"/>
      <c r="Y1272" s="250"/>
      <c r="Z1272" s="4"/>
      <c r="AA1272" s="429"/>
      <c r="AB1272" s="457">
        <f t="shared" si="481"/>
        <v>0</v>
      </c>
      <c r="AC1272" s="11"/>
      <c r="AD1272" s="11"/>
      <c r="AE1272" s="11"/>
      <c r="AF1272" s="11"/>
      <c r="AG1272" s="11"/>
      <c r="AH1272" s="11"/>
      <c r="AI1272" s="11"/>
      <c r="AJ1272" s="12"/>
      <c r="AK1272" s="445" t="str">
        <f>IF(G1272="","",VLOOKUP(J1272,中子データ!$B$4:$H$4500,3,FALSE))</f>
        <v/>
      </c>
      <c r="AL1272" s="445" t="str">
        <f>IF(G1272="","",VLOOKUP(J1272,中子データ!$B$4:$H$4500,5,FALSE))</f>
        <v/>
      </c>
      <c r="AM1272" s="445" t="str">
        <f>IF(G1272="","",VLOOKUP(J1272,中子データ!$B$4:$H$4500,6,FALSE))</f>
        <v/>
      </c>
      <c r="AN1272" s="418"/>
      <c r="AO1272" s="419"/>
      <c r="AP1272" s="420"/>
      <c r="AQ1272" s="421"/>
      <c r="AR1272" s="420"/>
      <c r="AS1272" s="436"/>
      <c r="AT1272" s="436"/>
      <c r="AU1272" s="422"/>
      <c r="AV1272" s="11"/>
      <c r="AW1272" s="11"/>
      <c r="AX1272" s="410">
        <f t="shared" si="480"/>
        <v>0</v>
      </c>
      <c r="AY1272" s="411" t="str">
        <f>IF(G1272="","",VLOOKUP(J1272,中子データ!$B$4:$M$5999,10,FALSE))</f>
        <v/>
      </c>
      <c r="AZ1272" s="438" t="str">
        <f>IF(G1272="","",VLOOKUP(J1272,中子データ!$B$4:$M$5999,9,FALSE))</f>
        <v/>
      </c>
      <c r="BA1272" s="412" t="str">
        <f>IF(AQ1272="","",VLOOKUP(AQ1272,作業者名!$B$4:$C$100,2,FALSE))</f>
        <v/>
      </c>
      <c r="BB1272" s="412" t="str">
        <f>IF(AR1272="","",VLOOKUP(AR1272,作業者名!$B$4:$C$100,2,FALSE))</f>
        <v/>
      </c>
      <c r="BC1272" s="412" t="str">
        <f>IF(G1272="","",VLOOKUP(J1272,中子データ!B$4:N$6004,12,FALSE))</f>
        <v/>
      </c>
      <c r="BD1272" s="413" t="str">
        <f>IF(G1272="","",VLOOKUP(J1272,中子データ!$B$4:$P$4500,15,FALSE))</f>
        <v/>
      </c>
    </row>
    <row r="1273" spans="1:56" x14ac:dyDescent="0.15">
      <c r="A1273" s="7" t="str">
        <f>IF(G1273="","",VLOOKUP(H1273,マシン名!$B$4:$C$93,2,FALSE))</f>
        <v/>
      </c>
      <c r="B1273" s="7" t="str">
        <f>IF(G1273="","",VLOOKUP(I1273,作業者名!$B$4:$C$100,2,FALSE))</f>
        <v/>
      </c>
      <c r="C1273" s="7" t="str">
        <f>IF(G1273="","",VLOOKUP(J1273,中子データ!$B$4:$H$4500,2,FALSE))</f>
        <v/>
      </c>
      <c r="D1273" s="8" t="str">
        <f>IF(G1273="","",VLOOKUP(J1273,中子データ!$B$4:$H$4500,4,FALSE))</f>
        <v/>
      </c>
      <c r="E1273" s="231" t="str">
        <f t="shared" si="483"/>
        <v/>
      </c>
      <c r="G1273" s="238"/>
      <c r="H1273" s="9"/>
      <c r="I1273" s="9"/>
      <c r="J1273" s="9"/>
      <c r="K1273" s="10"/>
      <c r="L1273" s="10"/>
      <c r="M1273" s="6"/>
      <c r="N1273" s="6">
        <f t="shared" si="482"/>
        <v>0</v>
      </c>
      <c r="O1273" s="250"/>
      <c r="P1273" s="250"/>
      <c r="Q1273" s="250"/>
      <c r="R1273" s="250"/>
      <c r="S1273" s="250"/>
      <c r="T1273" s="250"/>
      <c r="U1273" s="250"/>
      <c r="V1273" s="250"/>
      <c r="W1273" s="250"/>
      <c r="X1273" s="250"/>
      <c r="Y1273" s="250"/>
      <c r="Z1273" s="4"/>
      <c r="AA1273" s="429"/>
      <c r="AB1273" s="457">
        <f t="shared" si="481"/>
        <v>0</v>
      </c>
      <c r="AC1273" s="11"/>
      <c r="AD1273" s="11"/>
      <c r="AE1273" s="11"/>
      <c r="AF1273" s="11"/>
      <c r="AG1273" s="11"/>
      <c r="AH1273" s="11"/>
      <c r="AI1273" s="11"/>
      <c r="AJ1273" s="12"/>
      <c r="AK1273" s="445" t="str">
        <f>IF(G1273="","",VLOOKUP(J1273,中子データ!$B$4:$H$4500,3,FALSE))</f>
        <v/>
      </c>
      <c r="AL1273" s="445" t="str">
        <f>IF(G1273="","",VLOOKUP(J1273,中子データ!$B$4:$H$4500,5,FALSE))</f>
        <v/>
      </c>
      <c r="AM1273" s="445" t="str">
        <f>IF(G1273="","",VLOOKUP(J1273,中子データ!$B$4:$H$4500,6,FALSE))</f>
        <v/>
      </c>
      <c r="AN1273" s="418"/>
      <c r="AO1273" s="419"/>
      <c r="AP1273" s="420"/>
      <c r="AQ1273" s="421"/>
      <c r="AR1273" s="420"/>
      <c r="AS1273" s="436"/>
      <c r="AT1273" s="436"/>
      <c r="AU1273" s="422"/>
      <c r="AV1273" s="11"/>
      <c r="AW1273" s="11"/>
      <c r="AX1273" s="410">
        <f t="shared" si="480"/>
        <v>0</v>
      </c>
      <c r="AY1273" s="411" t="str">
        <f>IF(G1273="","",VLOOKUP(J1273,中子データ!$B$4:$M$5999,10,FALSE))</f>
        <v/>
      </c>
      <c r="AZ1273" s="438" t="str">
        <f>IF(G1273="","",VLOOKUP(J1273,中子データ!$B$4:$M$5999,9,FALSE))</f>
        <v/>
      </c>
      <c r="BA1273" s="412" t="str">
        <f>IF(AQ1273="","",VLOOKUP(AQ1273,作業者名!$B$4:$C$100,2,FALSE))</f>
        <v/>
      </c>
      <c r="BB1273" s="412" t="str">
        <f>IF(AR1273="","",VLOOKUP(AR1273,作業者名!$B$4:$C$100,2,FALSE))</f>
        <v/>
      </c>
      <c r="BC1273" s="412" t="str">
        <f>IF(G1273="","",VLOOKUP(J1273,中子データ!B$4:N$6004,12,FALSE))</f>
        <v/>
      </c>
      <c r="BD1273" s="413" t="str">
        <f>IF(G1273="","",VLOOKUP(J1273,中子データ!$B$4:$P$4500,15,FALSE))</f>
        <v/>
      </c>
    </row>
    <row r="1274" spans="1:56" x14ac:dyDescent="0.15">
      <c r="A1274" s="7" t="str">
        <f>IF(G1274="","",VLOOKUP(H1274,マシン名!$B$4:$C$93,2,FALSE))</f>
        <v/>
      </c>
      <c r="B1274" s="7" t="str">
        <f>IF(G1274="","",VLOOKUP(I1274,作業者名!$B$4:$C$100,2,FALSE))</f>
        <v/>
      </c>
      <c r="C1274" s="7" t="str">
        <f>IF(G1274="","",VLOOKUP(J1274,中子データ!$B$4:$H$4500,2,FALSE))</f>
        <v/>
      </c>
      <c r="D1274" s="8" t="str">
        <f>IF(G1274="","",VLOOKUP(J1274,中子データ!$B$4:$H$4500,4,FALSE))</f>
        <v/>
      </c>
      <c r="E1274" s="231" t="str">
        <f t="shared" si="483"/>
        <v/>
      </c>
      <c r="G1274" s="238"/>
      <c r="H1274" s="9"/>
      <c r="I1274" s="9"/>
      <c r="J1274" s="9"/>
      <c r="K1274" s="10"/>
      <c r="L1274" s="10"/>
      <c r="M1274" s="6"/>
      <c r="N1274" s="6">
        <f t="shared" si="482"/>
        <v>0</v>
      </c>
      <c r="O1274" s="250"/>
      <c r="P1274" s="250"/>
      <c r="Q1274" s="250"/>
      <c r="R1274" s="250"/>
      <c r="S1274" s="250"/>
      <c r="T1274" s="250"/>
      <c r="U1274" s="250"/>
      <c r="V1274" s="250"/>
      <c r="W1274" s="250"/>
      <c r="X1274" s="250"/>
      <c r="Y1274" s="250"/>
      <c r="Z1274" s="4"/>
      <c r="AA1274" s="429"/>
      <c r="AB1274" s="457">
        <f t="shared" si="481"/>
        <v>0</v>
      </c>
      <c r="AC1274" s="11"/>
      <c r="AD1274" s="11"/>
      <c r="AE1274" s="11"/>
      <c r="AF1274" s="11"/>
      <c r="AG1274" s="11"/>
      <c r="AH1274" s="11"/>
      <c r="AI1274" s="11"/>
      <c r="AJ1274" s="12"/>
      <c r="AK1274" s="445" t="str">
        <f>IF(G1274="","",VLOOKUP(J1274,中子データ!$B$4:$H$4500,3,FALSE))</f>
        <v/>
      </c>
      <c r="AL1274" s="445" t="str">
        <f>IF(G1274="","",VLOOKUP(J1274,中子データ!$B$4:$H$4500,5,FALSE))</f>
        <v/>
      </c>
      <c r="AM1274" s="445" t="str">
        <f>IF(G1274="","",VLOOKUP(J1274,中子データ!$B$4:$H$4500,6,FALSE))</f>
        <v/>
      </c>
      <c r="AN1274" s="418"/>
      <c r="AO1274" s="419"/>
      <c r="AP1274" s="420"/>
      <c r="AQ1274" s="421"/>
      <c r="AR1274" s="420"/>
      <c r="AS1274" s="436"/>
      <c r="AT1274" s="436"/>
      <c r="AU1274" s="422"/>
      <c r="AV1274" s="11"/>
      <c r="AW1274" s="11"/>
      <c r="AX1274" s="410">
        <f t="shared" si="480"/>
        <v>0</v>
      </c>
      <c r="AY1274" s="411" t="str">
        <f>IF(G1274="","",VLOOKUP(J1274,中子データ!$B$4:$M$5999,10,FALSE))</f>
        <v/>
      </c>
      <c r="AZ1274" s="438" t="str">
        <f>IF(G1274="","",VLOOKUP(J1274,中子データ!$B$4:$M$5999,9,FALSE))</f>
        <v/>
      </c>
      <c r="BA1274" s="412" t="str">
        <f>IF(AQ1274="","",VLOOKUP(AQ1274,作業者名!$B$4:$C$100,2,FALSE))</f>
        <v/>
      </c>
      <c r="BB1274" s="412" t="str">
        <f>IF(AR1274="","",VLOOKUP(AR1274,作業者名!$B$4:$C$100,2,FALSE))</f>
        <v/>
      </c>
      <c r="BC1274" s="412" t="str">
        <f>IF(G1274="","",VLOOKUP(J1274,中子データ!B$4:N$6004,12,FALSE))</f>
        <v/>
      </c>
      <c r="BD1274" s="413" t="str">
        <f>IF(G1274="","",VLOOKUP(J1274,中子データ!$B$4:$P$4500,15,FALSE))</f>
        <v/>
      </c>
    </row>
    <row r="1275" spans="1:56" x14ac:dyDescent="0.15">
      <c r="A1275" s="7" t="str">
        <f>IF(G1275="","",VLOOKUP(H1275,マシン名!$B$4:$C$93,2,FALSE))</f>
        <v/>
      </c>
      <c r="B1275" s="7" t="str">
        <f>IF(G1275="","",VLOOKUP(I1275,作業者名!$B$4:$C$100,2,FALSE))</f>
        <v/>
      </c>
      <c r="C1275" s="7" t="str">
        <f>IF(G1275="","",VLOOKUP(J1275,中子データ!$B$4:$H$4500,2,FALSE))</f>
        <v/>
      </c>
      <c r="D1275" s="8" t="str">
        <f>IF(G1275="","",VLOOKUP(J1275,中子データ!$B$4:$H$4500,4,FALSE))</f>
        <v/>
      </c>
      <c r="E1275" s="231" t="str">
        <f t="shared" si="483"/>
        <v/>
      </c>
      <c r="G1275" s="238"/>
      <c r="H1275" s="9"/>
      <c r="I1275" s="9"/>
      <c r="J1275" s="9"/>
      <c r="K1275" s="10"/>
      <c r="L1275" s="10"/>
      <c r="M1275" s="6"/>
      <c r="N1275" s="6">
        <f t="shared" ref="N1275:N1293" si="484">L1275-SUM(O1275:Z1275)</f>
        <v>0</v>
      </c>
      <c r="O1275" s="250"/>
      <c r="P1275" s="250"/>
      <c r="Q1275" s="250"/>
      <c r="R1275" s="250"/>
      <c r="S1275" s="250"/>
      <c r="T1275" s="250"/>
      <c r="U1275" s="250"/>
      <c r="V1275" s="250"/>
      <c r="W1275" s="250"/>
      <c r="X1275" s="250"/>
      <c r="Y1275" s="250"/>
      <c r="Z1275" s="4"/>
      <c r="AA1275" s="429"/>
      <c r="AB1275" s="457">
        <f t="shared" si="481"/>
        <v>0</v>
      </c>
      <c r="AC1275" s="11"/>
      <c r="AD1275" s="11"/>
      <c r="AE1275" s="11"/>
      <c r="AF1275" s="11"/>
      <c r="AG1275" s="11"/>
      <c r="AH1275" s="11"/>
      <c r="AI1275" s="11"/>
      <c r="AJ1275" s="12"/>
      <c r="AK1275" s="445" t="str">
        <f>IF(G1275="","",VLOOKUP(J1275,中子データ!$B$4:$H$4500,3,FALSE))</f>
        <v/>
      </c>
      <c r="AL1275" s="445" t="str">
        <f>IF(G1275="","",VLOOKUP(J1275,中子データ!$B$4:$H$4500,5,FALSE))</f>
        <v/>
      </c>
      <c r="AM1275" s="445" t="str">
        <f>IF(G1275="","",VLOOKUP(J1275,中子データ!$B$4:$H$4500,6,FALSE))</f>
        <v/>
      </c>
      <c r="AN1275" s="418"/>
      <c r="AO1275" s="419"/>
      <c r="AP1275" s="420"/>
      <c r="AQ1275" s="421"/>
      <c r="AR1275" s="420"/>
      <c r="AS1275" s="436"/>
      <c r="AT1275" s="436"/>
      <c r="AU1275" s="422"/>
      <c r="AV1275" s="11"/>
      <c r="AW1275" s="11"/>
      <c r="AX1275" s="410">
        <f t="shared" si="480"/>
        <v>0</v>
      </c>
      <c r="AY1275" s="411" t="str">
        <f>IF(G1275="","",VLOOKUP(J1275,中子データ!$B$4:$M$5999,10,FALSE))</f>
        <v/>
      </c>
      <c r="AZ1275" s="438" t="str">
        <f>IF(G1275="","",VLOOKUP(J1275,中子データ!$B$4:$M$5999,9,FALSE))</f>
        <v/>
      </c>
      <c r="BA1275" s="412" t="str">
        <f>IF(AQ1275="","",VLOOKUP(AQ1275,作業者名!$B$4:$C$100,2,FALSE))</f>
        <v/>
      </c>
      <c r="BB1275" s="412" t="str">
        <f>IF(AR1275="","",VLOOKUP(AR1275,作業者名!$B$4:$C$100,2,FALSE))</f>
        <v/>
      </c>
      <c r="BC1275" s="412" t="str">
        <f>IF(G1275="","",VLOOKUP(J1275,中子データ!B$4:N$6004,12,FALSE))</f>
        <v/>
      </c>
      <c r="BD1275" s="413" t="str">
        <f>IF(G1275="","",VLOOKUP(J1275,中子データ!$B$4:$P$4500,15,FALSE))</f>
        <v/>
      </c>
    </row>
    <row r="1276" spans="1:56" x14ac:dyDescent="0.15">
      <c r="A1276" s="7" t="str">
        <f>IF(G1276="","",VLOOKUP(H1276,マシン名!$B$4:$C$93,2,FALSE))</f>
        <v/>
      </c>
      <c r="B1276" s="7" t="str">
        <f>IF(G1276="","",VLOOKUP(I1276,作業者名!$B$4:$C$100,2,FALSE))</f>
        <v/>
      </c>
      <c r="C1276" s="7" t="str">
        <f>IF(G1276="","",VLOOKUP(J1276,中子データ!$B$4:$H$4500,2,FALSE))</f>
        <v/>
      </c>
      <c r="D1276" s="8" t="str">
        <f>IF(G1276="","",VLOOKUP(J1276,中子データ!$B$4:$H$4500,4,FALSE))</f>
        <v/>
      </c>
      <c r="E1276" s="231" t="str">
        <f t="shared" si="483"/>
        <v/>
      </c>
      <c r="G1276" s="238"/>
      <c r="H1276" s="9"/>
      <c r="I1276" s="9"/>
      <c r="J1276" s="9"/>
      <c r="K1276" s="10"/>
      <c r="L1276" s="10"/>
      <c r="M1276" s="6"/>
      <c r="N1276" s="6">
        <f t="shared" si="484"/>
        <v>0</v>
      </c>
      <c r="O1276" s="250"/>
      <c r="P1276" s="250"/>
      <c r="Q1276" s="250"/>
      <c r="R1276" s="250"/>
      <c r="S1276" s="250"/>
      <c r="T1276" s="250"/>
      <c r="U1276" s="250"/>
      <c r="V1276" s="250"/>
      <c r="W1276" s="250"/>
      <c r="X1276" s="250"/>
      <c r="Y1276" s="250"/>
      <c r="Z1276" s="4"/>
      <c r="AA1276" s="429"/>
      <c r="AB1276" s="457">
        <f t="shared" si="481"/>
        <v>0</v>
      </c>
      <c r="AC1276" s="11"/>
      <c r="AD1276" s="11"/>
      <c r="AE1276" s="11"/>
      <c r="AF1276" s="11"/>
      <c r="AG1276" s="11"/>
      <c r="AH1276" s="11"/>
      <c r="AI1276" s="11"/>
      <c r="AJ1276" s="12"/>
      <c r="AK1276" s="445" t="str">
        <f>IF(G1276="","",VLOOKUP(J1276,中子データ!$B$4:$H$4500,3,FALSE))</f>
        <v/>
      </c>
      <c r="AL1276" s="445" t="str">
        <f>IF(G1276="","",VLOOKUP(J1276,中子データ!$B$4:$H$4500,5,FALSE))</f>
        <v/>
      </c>
      <c r="AM1276" s="445" t="str">
        <f>IF(G1276="","",VLOOKUP(J1276,中子データ!$B$4:$H$4500,6,FALSE))</f>
        <v/>
      </c>
      <c r="AN1276" s="418"/>
      <c r="AO1276" s="419"/>
      <c r="AP1276" s="420"/>
      <c r="AQ1276" s="421"/>
      <c r="AR1276" s="420"/>
      <c r="AS1276" s="436"/>
      <c r="AT1276" s="436"/>
      <c r="AU1276" s="422"/>
      <c r="AV1276" s="11"/>
      <c r="AW1276" s="11"/>
      <c r="AX1276" s="410">
        <f t="shared" si="480"/>
        <v>0</v>
      </c>
      <c r="AY1276" s="411" t="str">
        <f>IF(G1276="","",VLOOKUP(J1276,中子データ!$B$4:$M$5999,10,FALSE))</f>
        <v/>
      </c>
      <c r="AZ1276" s="438" t="str">
        <f>IF(G1276="","",VLOOKUP(J1276,中子データ!$B$4:$M$5999,9,FALSE))</f>
        <v/>
      </c>
      <c r="BA1276" s="412" t="str">
        <f>IF(AQ1276="","",VLOOKUP(AQ1276,作業者名!$B$4:$C$100,2,FALSE))</f>
        <v/>
      </c>
      <c r="BB1276" s="412" t="str">
        <f>IF(AR1276="","",VLOOKUP(AR1276,作業者名!$B$4:$C$100,2,FALSE))</f>
        <v/>
      </c>
      <c r="BC1276" s="412" t="str">
        <f>IF(G1276="","",VLOOKUP(J1276,中子データ!B$4:N$6004,12,FALSE))</f>
        <v/>
      </c>
      <c r="BD1276" s="413" t="str">
        <f>IF(G1276="","",VLOOKUP(J1276,中子データ!$B$4:$P$4500,15,FALSE))</f>
        <v/>
      </c>
    </row>
    <row r="1277" spans="1:56" x14ac:dyDescent="0.15">
      <c r="A1277" s="7" t="str">
        <f>IF(G1277="","",VLOOKUP(H1277,マシン名!$B$4:$C$93,2,FALSE))</f>
        <v/>
      </c>
      <c r="B1277" s="7" t="str">
        <f>IF(G1277="","",VLOOKUP(I1277,作業者名!$B$4:$C$100,2,FALSE))</f>
        <v/>
      </c>
      <c r="C1277" s="7" t="str">
        <f>IF(G1277="","",VLOOKUP(J1277,中子データ!$B$4:$H$4500,2,FALSE))</f>
        <v/>
      </c>
      <c r="D1277" s="8" t="str">
        <f>IF(G1277="","",VLOOKUP(J1277,中子データ!$B$4:$H$4500,4,FALSE))</f>
        <v/>
      </c>
      <c r="E1277" s="231" t="str">
        <f t="shared" si="483"/>
        <v/>
      </c>
      <c r="G1277" s="238"/>
      <c r="H1277" s="9"/>
      <c r="I1277" s="9"/>
      <c r="J1277" s="9"/>
      <c r="K1277" s="10"/>
      <c r="L1277" s="10"/>
      <c r="M1277" s="6"/>
      <c r="N1277" s="6">
        <f t="shared" si="484"/>
        <v>0</v>
      </c>
      <c r="O1277" s="250"/>
      <c r="P1277" s="250"/>
      <c r="Q1277" s="250"/>
      <c r="R1277" s="250"/>
      <c r="S1277" s="250"/>
      <c r="T1277" s="250"/>
      <c r="U1277" s="250"/>
      <c r="V1277" s="250"/>
      <c r="W1277" s="250"/>
      <c r="X1277" s="250"/>
      <c r="Y1277" s="250"/>
      <c r="Z1277" s="4"/>
      <c r="AA1277" s="429"/>
      <c r="AB1277" s="457">
        <f t="shared" si="481"/>
        <v>0</v>
      </c>
      <c r="AC1277" s="11"/>
      <c r="AD1277" s="11"/>
      <c r="AE1277" s="11"/>
      <c r="AF1277" s="11"/>
      <c r="AG1277" s="11"/>
      <c r="AH1277" s="11"/>
      <c r="AI1277" s="11"/>
      <c r="AJ1277" s="12"/>
      <c r="AK1277" s="445" t="str">
        <f>IF(G1277="","",VLOOKUP(J1277,中子データ!$B$4:$H$4500,3,FALSE))</f>
        <v/>
      </c>
      <c r="AL1277" s="445" t="str">
        <f>IF(G1277="","",VLOOKUP(J1277,中子データ!$B$4:$H$4500,5,FALSE))</f>
        <v/>
      </c>
      <c r="AM1277" s="445" t="str">
        <f>IF(G1277="","",VLOOKUP(J1277,中子データ!$B$4:$H$4500,6,FALSE))</f>
        <v/>
      </c>
      <c r="AN1277" s="418"/>
      <c r="AO1277" s="419"/>
      <c r="AP1277" s="420"/>
      <c r="AQ1277" s="421"/>
      <c r="AR1277" s="420"/>
      <c r="AS1277" s="436"/>
      <c r="AT1277" s="436"/>
      <c r="AU1277" s="422"/>
      <c r="AV1277" s="11"/>
      <c r="AW1277" s="11"/>
      <c r="AX1277" s="410">
        <f t="shared" si="480"/>
        <v>0</v>
      </c>
      <c r="AY1277" s="411" t="str">
        <f>IF(G1277="","",VLOOKUP(J1277,中子データ!$B$4:$M$5999,10,FALSE))</f>
        <v/>
      </c>
      <c r="AZ1277" s="438" t="str">
        <f>IF(G1277="","",VLOOKUP(J1277,中子データ!$B$4:$M$5999,9,FALSE))</f>
        <v/>
      </c>
      <c r="BA1277" s="412" t="str">
        <f>IF(AQ1277="","",VLOOKUP(AQ1277,作業者名!$B$4:$C$100,2,FALSE))</f>
        <v/>
      </c>
      <c r="BB1277" s="412" t="str">
        <f>IF(AR1277="","",VLOOKUP(AR1277,作業者名!$B$4:$C$100,2,FALSE))</f>
        <v/>
      </c>
      <c r="BC1277" s="412" t="str">
        <f>IF(G1277="","",VLOOKUP(J1277,中子データ!B$4:N$6004,12,FALSE))</f>
        <v/>
      </c>
      <c r="BD1277" s="413" t="str">
        <f>IF(G1277="","",VLOOKUP(J1277,中子データ!$B$4:$P$4500,15,FALSE))</f>
        <v/>
      </c>
    </row>
    <row r="1278" spans="1:56" x14ac:dyDescent="0.15">
      <c r="A1278" s="7" t="str">
        <f>IF(G1278="","",VLOOKUP(H1278,マシン名!$B$4:$C$93,2,FALSE))</f>
        <v/>
      </c>
      <c r="B1278" s="7" t="str">
        <f>IF(G1278="","",VLOOKUP(I1278,作業者名!$B$4:$C$100,2,FALSE))</f>
        <v/>
      </c>
      <c r="C1278" s="7" t="str">
        <f>IF(G1278="","",VLOOKUP(J1278,中子データ!$B$4:$H$4500,2,FALSE))</f>
        <v/>
      </c>
      <c r="D1278" s="8" t="str">
        <f>IF(G1278="","",VLOOKUP(J1278,中子データ!$B$4:$H$4500,4,FALSE))</f>
        <v/>
      </c>
      <c r="E1278" s="231" t="str">
        <f t="shared" si="483"/>
        <v/>
      </c>
      <c r="G1278" s="238"/>
      <c r="H1278" s="9"/>
      <c r="I1278" s="9"/>
      <c r="J1278" s="9"/>
      <c r="K1278" s="10"/>
      <c r="L1278" s="10"/>
      <c r="M1278" s="6"/>
      <c r="N1278" s="6">
        <f t="shared" si="484"/>
        <v>0</v>
      </c>
      <c r="O1278" s="250"/>
      <c r="P1278" s="250"/>
      <c r="Q1278" s="250"/>
      <c r="R1278" s="250"/>
      <c r="S1278" s="250"/>
      <c r="T1278" s="250"/>
      <c r="U1278" s="250"/>
      <c r="V1278" s="250"/>
      <c r="W1278" s="250"/>
      <c r="X1278" s="250"/>
      <c r="Y1278" s="250"/>
      <c r="Z1278" s="4"/>
      <c r="AA1278" s="429"/>
      <c r="AB1278" s="457">
        <f t="shared" si="481"/>
        <v>0</v>
      </c>
      <c r="AC1278" s="11"/>
      <c r="AD1278" s="11"/>
      <c r="AE1278" s="11"/>
      <c r="AF1278" s="11"/>
      <c r="AG1278" s="11"/>
      <c r="AH1278" s="11"/>
      <c r="AI1278" s="11"/>
      <c r="AJ1278" s="12"/>
      <c r="AK1278" s="445" t="str">
        <f>IF(G1278="","",VLOOKUP(J1278,中子データ!$B$4:$H$4500,3,FALSE))</f>
        <v/>
      </c>
      <c r="AL1278" s="445" t="str">
        <f>IF(G1278="","",VLOOKUP(J1278,中子データ!$B$4:$H$4500,5,FALSE))</f>
        <v/>
      </c>
      <c r="AM1278" s="445" t="str">
        <f>IF(G1278="","",VLOOKUP(J1278,中子データ!$B$4:$H$4500,6,FALSE))</f>
        <v/>
      </c>
      <c r="AN1278" s="418"/>
      <c r="AO1278" s="419"/>
      <c r="AP1278" s="420"/>
      <c r="AQ1278" s="421"/>
      <c r="AR1278" s="420"/>
      <c r="AS1278" s="436"/>
      <c r="AT1278" s="436"/>
      <c r="AU1278" s="422"/>
      <c r="AV1278" s="11"/>
      <c r="AW1278" s="11"/>
      <c r="AX1278" s="410">
        <f t="shared" si="480"/>
        <v>0</v>
      </c>
      <c r="AY1278" s="411" t="str">
        <f>IF(G1278="","",VLOOKUP(J1278,中子データ!$B$4:$M$5999,10,FALSE))</f>
        <v/>
      </c>
      <c r="AZ1278" s="438" t="str">
        <f>IF(G1278="","",VLOOKUP(J1278,中子データ!$B$4:$M$5999,9,FALSE))</f>
        <v/>
      </c>
      <c r="BA1278" s="412" t="str">
        <f>IF(AQ1278="","",VLOOKUP(AQ1278,作業者名!$B$4:$C$100,2,FALSE))</f>
        <v/>
      </c>
      <c r="BB1278" s="412" t="str">
        <f>IF(AR1278="","",VLOOKUP(AR1278,作業者名!$B$4:$C$100,2,FALSE))</f>
        <v/>
      </c>
      <c r="BC1278" s="412" t="str">
        <f>IF(G1278="","",VLOOKUP(J1278,中子データ!B$4:N$6004,12,FALSE))</f>
        <v/>
      </c>
      <c r="BD1278" s="413" t="str">
        <f>IF(G1278="","",VLOOKUP(J1278,中子データ!$B$4:$P$4500,15,FALSE))</f>
        <v/>
      </c>
    </row>
    <row r="1279" spans="1:56" x14ac:dyDescent="0.15">
      <c r="A1279" s="7" t="str">
        <f>IF(G1279="","",VLOOKUP(H1279,マシン名!$B$4:$C$93,2,FALSE))</f>
        <v/>
      </c>
      <c r="B1279" s="7" t="str">
        <f>IF(G1279="","",VLOOKUP(I1279,作業者名!$B$4:$C$100,2,FALSE))</f>
        <v/>
      </c>
      <c r="C1279" s="7" t="str">
        <f>IF(G1279="","",VLOOKUP(J1279,中子データ!$B$4:$H$4500,2,FALSE))</f>
        <v/>
      </c>
      <c r="D1279" s="8" t="str">
        <f>IF(G1279="","",VLOOKUP(J1279,中子データ!$B$4:$H$4500,4,FALSE))</f>
        <v/>
      </c>
      <c r="E1279" s="231" t="str">
        <f t="shared" si="483"/>
        <v/>
      </c>
      <c r="G1279" s="238"/>
      <c r="H1279" s="9"/>
      <c r="I1279" s="9"/>
      <c r="J1279" s="9"/>
      <c r="K1279" s="10"/>
      <c r="L1279" s="10"/>
      <c r="M1279" s="6"/>
      <c r="N1279" s="6">
        <f t="shared" si="484"/>
        <v>0</v>
      </c>
      <c r="O1279" s="250"/>
      <c r="P1279" s="250"/>
      <c r="Q1279" s="250"/>
      <c r="R1279" s="250"/>
      <c r="S1279" s="250"/>
      <c r="T1279" s="250"/>
      <c r="U1279" s="250"/>
      <c r="V1279" s="250"/>
      <c r="W1279" s="250"/>
      <c r="X1279" s="250"/>
      <c r="Y1279" s="250"/>
      <c r="Z1279" s="4"/>
      <c r="AA1279" s="429"/>
      <c r="AB1279" s="457">
        <f t="shared" si="481"/>
        <v>0</v>
      </c>
      <c r="AC1279" s="11"/>
      <c r="AD1279" s="11"/>
      <c r="AE1279" s="11"/>
      <c r="AF1279" s="11"/>
      <c r="AG1279" s="11"/>
      <c r="AH1279" s="11"/>
      <c r="AI1279" s="11"/>
      <c r="AJ1279" s="12"/>
      <c r="AK1279" s="445" t="str">
        <f>IF(G1279="","",VLOOKUP(J1279,中子データ!$B$4:$H$4500,3,FALSE))</f>
        <v/>
      </c>
      <c r="AL1279" s="445" t="str">
        <f>IF(G1279="","",VLOOKUP(J1279,中子データ!$B$4:$H$4500,5,FALSE))</f>
        <v/>
      </c>
      <c r="AM1279" s="445" t="str">
        <f>IF(G1279="","",VLOOKUP(J1279,中子データ!$B$4:$H$4500,6,FALSE))</f>
        <v/>
      </c>
      <c r="AN1279" s="418"/>
      <c r="AO1279" s="419"/>
      <c r="AP1279" s="420"/>
      <c r="AQ1279" s="421"/>
      <c r="AR1279" s="420"/>
      <c r="AS1279" s="436"/>
      <c r="AT1279" s="436"/>
      <c r="AU1279" s="422"/>
      <c r="AV1279" s="11"/>
      <c r="AW1279" s="11"/>
      <c r="AX1279" s="410">
        <f t="shared" ref="AX1279:AX1342" si="485">L1279-O1279-P1279-Q1279-R1279--S1279-T1279-U1279-V1279-W1279-X1279-Y1279-Z1279</f>
        <v>0</v>
      </c>
      <c r="AY1279" s="411" t="str">
        <f>IF(G1279="","",VLOOKUP(J1279,中子データ!$B$4:$M$5999,10,FALSE))</f>
        <v/>
      </c>
      <c r="AZ1279" s="438" t="str">
        <f>IF(G1279="","",VLOOKUP(J1279,中子データ!$B$4:$M$5999,9,FALSE))</f>
        <v/>
      </c>
      <c r="BA1279" s="412" t="str">
        <f>IF(AQ1279="","",VLOOKUP(AQ1279,作業者名!$B$4:$C$100,2,FALSE))</f>
        <v/>
      </c>
      <c r="BB1279" s="412" t="str">
        <f>IF(AR1279="","",VLOOKUP(AR1279,作業者名!$B$4:$C$100,2,FALSE))</f>
        <v/>
      </c>
      <c r="BC1279" s="412" t="str">
        <f>IF(G1279="","",VLOOKUP(J1279,中子データ!B$4:N$6004,12,FALSE))</f>
        <v/>
      </c>
      <c r="BD1279" s="413" t="str">
        <f>IF(G1279="","",VLOOKUP(J1279,中子データ!$B$4:$P$4500,15,FALSE))</f>
        <v/>
      </c>
    </row>
    <row r="1280" spans="1:56" x14ac:dyDescent="0.15">
      <c r="A1280" s="7" t="str">
        <f>IF(G1280="","",VLOOKUP(H1280,マシン名!$B$4:$C$93,2,FALSE))</f>
        <v/>
      </c>
      <c r="B1280" s="7" t="str">
        <f>IF(G1280="","",VLOOKUP(I1280,作業者名!$B$4:$C$100,2,FALSE))</f>
        <v/>
      </c>
      <c r="C1280" s="7" t="str">
        <f>IF(G1280="","",VLOOKUP(J1280,中子データ!$B$4:$H$4500,2,FALSE))</f>
        <v/>
      </c>
      <c r="D1280" s="8" t="str">
        <f>IF(G1280="","",VLOOKUP(J1280,中子データ!$B$4:$H$4500,4,FALSE))</f>
        <v/>
      </c>
      <c r="E1280" s="231" t="str">
        <f t="shared" si="483"/>
        <v/>
      </c>
      <c r="G1280" s="238"/>
      <c r="H1280" s="9"/>
      <c r="I1280" s="9"/>
      <c r="J1280" s="9"/>
      <c r="K1280" s="10"/>
      <c r="L1280" s="10"/>
      <c r="M1280" s="6"/>
      <c r="N1280" s="6">
        <f t="shared" si="484"/>
        <v>0</v>
      </c>
      <c r="O1280" s="250"/>
      <c r="P1280" s="250"/>
      <c r="Q1280" s="250"/>
      <c r="R1280" s="250"/>
      <c r="S1280" s="250"/>
      <c r="T1280" s="250"/>
      <c r="U1280" s="250"/>
      <c r="V1280" s="250"/>
      <c r="W1280" s="250"/>
      <c r="X1280" s="250"/>
      <c r="Y1280" s="250"/>
      <c r="Z1280" s="4"/>
      <c r="AA1280" s="429"/>
      <c r="AB1280" s="457">
        <f t="shared" si="481"/>
        <v>0</v>
      </c>
      <c r="AC1280" s="11"/>
      <c r="AD1280" s="11"/>
      <c r="AE1280" s="11"/>
      <c r="AF1280" s="11"/>
      <c r="AG1280" s="11"/>
      <c r="AH1280" s="11"/>
      <c r="AI1280" s="11"/>
      <c r="AJ1280" s="12"/>
      <c r="AK1280" s="445" t="str">
        <f>IF(G1280="","",VLOOKUP(J1280,中子データ!$B$4:$H$4500,3,FALSE))</f>
        <v/>
      </c>
      <c r="AL1280" s="445" t="str">
        <f>IF(G1280="","",VLOOKUP(J1280,中子データ!$B$4:$H$4500,5,FALSE))</f>
        <v/>
      </c>
      <c r="AM1280" s="445" t="str">
        <f>IF(G1280="","",VLOOKUP(J1280,中子データ!$B$4:$H$4500,6,FALSE))</f>
        <v/>
      </c>
      <c r="AN1280" s="418"/>
      <c r="AO1280" s="419"/>
      <c r="AP1280" s="420"/>
      <c r="AQ1280" s="421"/>
      <c r="AR1280" s="420"/>
      <c r="AS1280" s="436"/>
      <c r="AT1280" s="436"/>
      <c r="AU1280" s="422"/>
      <c r="AV1280" s="11"/>
      <c r="AW1280" s="11"/>
      <c r="AX1280" s="410">
        <f t="shared" si="485"/>
        <v>0</v>
      </c>
      <c r="AY1280" s="411" t="str">
        <f>IF(G1280="","",VLOOKUP(J1280,中子データ!$B$4:$M$5999,10,FALSE))</f>
        <v/>
      </c>
      <c r="AZ1280" s="438" t="str">
        <f>IF(G1280="","",VLOOKUP(J1280,中子データ!$B$4:$M$5999,9,FALSE))</f>
        <v/>
      </c>
      <c r="BA1280" s="412" t="str">
        <f>IF(AQ1280="","",VLOOKUP(AQ1280,作業者名!$B$4:$C$100,2,FALSE))</f>
        <v/>
      </c>
      <c r="BB1280" s="412" t="str">
        <f>IF(AR1280="","",VLOOKUP(AR1280,作業者名!$B$4:$C$100,2,FALSE))</f>
        <v/>
      </c>
      <c r="BC1280" s="412" t="str">
        <f>IF(G1280="","",VLOOKUP(J1280,中子データ!B$4:N$6004,12,FALSE))</f>
        <v/>
      </c>
      <c r="BD1280" s="413" t="str">
        <f>IF(G1280="","",VLOOKUP(J1280,中子データ!$B$4:$P$4500,15,FALSE))</f>
        <v/>
      </c>
    </row>
    <row r="1281" spans="1:56" x14ac:dyDescent="0.15">
      <c r="A1281" s="7" t="str">
        <f>IF(G1281="","",VLOOKUP(H1281,マシン名!$B$4:$C$93,2,FALSE))</f>
        <v/>
      </c>
      <c r="B1281" s="7" t="str">
        <f>IF(G1281="","",VLOOKUP(I1281,作業者名!$B$4:$C$100,2,FALSE))</f>
        <v/>
      </c>
      <c r="C1281" s="7" t="str">
        <f>IF(G1281="","",VLOOKUP(J1281,中子データ!$B$4:$H$4500,2,FALSE))</f>
        <v/>
      </c>
      <c r="D1281" s="8" t="str">
        <f>IF(G1281="","",VLOOKUP(J1281,中子データ!$B$4:$H$4500,4,FALSE))</f>
        <v/>
      </c>
      <c r="E1281" s="231" t="str">
        <f t="shared" si="483"/>
        <v/>
      </c>
      <c r="G1281" s="238"/>
      <c r="H1281" s="9"/>
      <c r="I1281" s="9"/>
      <c r="J1281" s="9"/>
      <c r="K1281" s="10"/>
      <c r="L1281" s="10"/>
      <c r="M1281" s="6"/>
      <c r="N1281" s="6">
        <f t="shared" si="484"/>
        <v>0</v>
      </c>
      <c r="O1281" s="250"/>
      <c r="P1281" s="250"/>
      <c r="Q1281" s="250"/>
      <c r="R1281" s="250"/>
      <c r="S1281" s="250"/>
      <c r="T1281" s="250"/>
      <c r="U1281" s="250"/>
      <c r="V1281" s="250"/>
      <c r="W1281" s="250"/>
      <c r="X1281" s="250"/>
      <c r="Y1281" s="250"/>
      <c r="Z1281" s="4"/>
      <c r="AA1281" s="429"/>
      <c r="AB1281" s="457">
        <f t="shared" si="481"/>
        <v>0</v>
      </c>
      <c r="AC1281" s="11"/>
      <c r="AD1281" s="11"/>
      <c r="AE1281" s="11"/>
      <c r="AF1281" s="11"/>
      <c r="AG1281" s="11"/>
      <c r="AH1281" s="11"/>
      <c r="AI1281" s="11"/>
      <c r="AJ1281" s="12"/>
      <c r="AK1281" s="445" t="str">
        <f>IF(G1281="","",VLOOKUP(J1281,中子データ!$B$4:$H$4500,3,FALSE))</f>
        <v/>
      </c>
      <c r="AL1281" s="445" t="str">
        <f>IF(G1281="","",VLOOKUP(J1281,中子データ!$B$4:$H$4500,5,FALSE))</f>
        <v/>
      </c>
      <c r="AM1281" s="445" t="str">
        <f>IF(G1281="","",VLOOKUP(J1281,中子データ!$B$4:$H$4500,6,FALSE))</f>
        <v/>
      </c>
      <c r="AN1281" s="418"/>
      <c r="AO1281" s="419"/>
      <c r="AP1281" s="420"/>
      <c r="AQ1281" s="421"/>
      <c r="AR1281" s="420"/>
      <c r="AS1281" s="436"/>
      <c r="AT1281" s="436"/>
      <c r="AU1281" s="422"/>
      <c r="AV1281" s="11"/>
      <c r="AW1281" s="11"/>
      <c r="AX1281" s="410">
        <f t="shared" si="485"/>
        <v>0</v>
      </c>
      <c r="AY1281" s="411" t="str">
        <f>IF(G1281="","",VLOOKUP(J1281,中子データ!$B$4:$M$5999,10,FALSE))</f>
        <v/>
      </c>
      <c r="AZ1281" s="438" t="str">
        <f>IF(G1281="","",VLOOKUP(J1281,中子データ!$B$4:$M$5999,9,FALSE))</f>
        <v/>
      </c>
      <c r="BA1281" s="412" t="str">
        <f>IF(AQ1281="","",VLOOKUP(AQ1281,作業者名!$B$4:$C$100,2,FALSE))</f>
        <v/>
      </c>
      <c r="BB1281" s="412" t="str">
        <f>IF(AR1281="","",VLOOKUP(AR1281,作業者名!$B$4:$C$100,2,FALSE))</f>
        <v/>
      </c>
      <c r="BC1281" s="412" t="str">
        <f>IF(G1281="","",VLOOKUP(J1281,中子データ!B$4:N$6004,12,FALSE))</f>
        <v/>
      </c>
      <c r="BD1281" s="413" t="str">
        <f>IF(G1281="","",VLOOKUP(J1281,中子データ!$B$4:$P$4500,15,FALSE))</f>
        <v/>
      </c>
    </row>
    <row r="1282" spans="1:56" x14ac:dyDescent="0.15">
      <c r="A1282" s="7" t="str">
        <f>IF(G1282="","",VLOOKUP(H1282,マシン名!$B$4:$C$93,2,FALSE))</f>
        <v/>
      </c>
      <c r="B1282" s="7" t="str">
        <f>IF(G1282="","",VLOOKUP(I1282,作業者名!$B$4:$C$100,2,FALSE))</f>
        <v/>
      </c>
      <c r="C1282" s="7" t="str">
        <f>IF(G1282="","",VLOOKUP(J1282,中子データ!$B$4:$H$4500,2,FALSE))</f>
        <v/>
      </c>
      <c r="D1282" s="8" t="str">
        <f>IF(G1282="","",VLOOKUP(J1282,中子データ!$B$4:$H$4500,4,FALSE))</f>
        <v/>
      </c>
      <c r="E1282" s="231" t="str">
        <f t="shared" si="483"/>
        <v/>
      </c>
      <c r="G1282" s="238"/>
      <c r="H1282" s="9"/>
      <c r="I1282" s="9"/>
      <c r="J1282" s="9"/>
      <c r="K1282" s="10"/>
      <c r="L1282" s="10"/>
      <c r="M1282" s="6"/>
      <c r="N1282" s="6">
        <f t="shared" si="484"/>
        <v>0</v>
      </c>
      <c r="O1282" s="250"/>
      <c r="P1282" s="250"/>
      <c r="Q1282" s="250"/>
      <c r="R1282" s="250"/>
      <c r="S1282" s="250"/>
      <c r="T1282" s="250"/>
      <c r="U1282" s="250"/>
      <c r="V1282" s="250"/>
      <c r="W1282" s="250"/>
      <c r="X1282" s="250"/>
      <c r="Y1282" s="250"/>
      <c r="Z1282" s="4"/>
      <c r="AA1282" s="429"/>
      <c r="AB1282" s="457">
        <f t="shared" si="481"/>
        <v>0</v>
      </c>
      <c r="AC1282" s="11"/>
      <c r="AD1282" s="11"/>
      <c r="AE1282" s="11"/>
      <c r="AF1282" s="11"/>
      <c r="AG1282" s="11"/>
      <c r="AH1282" s="11"/>
      <c r="AI1282" s="11"/>
      <c r="AJ1282" s="12"/>
      <c r="AK1282" s="445" t="str">
        <f>IF(G1282="","",VLOOKUP(J1282,中子データ!$B$4:$H$4500,3,FALSE))</f>
        <v/>
      </c>
      <c r="AL1282" s="445" t="str">
        <f>IF(G1282="","",VLOOKUP(J1282,中子データ!$B$4:$H$4500,5,FALSE))</f>
        <v/>
      </c>
      <c r="AM1282" s="445" t="str">
        <f>IF(G1282="","",VLOOKUP(J1282,中子データ!$B$4:$H$4500,6,FALSE))</f>
        <v/>
      </c>
      <c r="AN1282" s="418"/>
      <c r="AO1282" s="419"/>
      <c r="AP1282" s="420"/>
      <c r="AQ1282" s="421"/>
      <c r="AR1282" s="420"/>
      <c r="AS1282" s="436"/>
      <c r="AT1282" s="436"/>
      <c r="AU1282" s="422"/>
      <c r="AV1282" s="11"/>
      <c r="AW1282" s="11"/>
      <c r="AX1282" s="410">
        <f t="shared" si="485"/>
        <v>0</v>
      </c>
      <c r="AY1282" s="411" t="str">
        <f>IF(G1282="","",VLOOKUP(J1282,中子データ!$B$4:$M$5999,10,FALSE))</f>
        <v/>
      </c>
      <c r="AZ1282" s="438" t="str">
        <f>IF(G1282="","",VLOOKUP(J1282,中子データ!$B$4:$M$5999,9,FALSE))</f>
        <v/>
      </c>
      <c r="BA1282" s="412" t="str">
        <f>IF(AQ1282="","",VLOOKUP(AQ1282,作業者名!$B$4:$C$100,2,FALSE))</f>
        <v/>
      </c>
      <c r="BB1282" s="412" t="str">
        <f>IF(AR1282="","",VLOOKUP(AR1282,作業者名!$B$4:$C$100,2,FALSE))</f>
        <v/>
      </c>
      <c r="BC1282" s="412" t="str">
        <f>IF(G1282="","",VLOOKUP(J1282,中子データ!B$4:N$6004,12,FALSE))</f>
        <v/>
      </c>
      <c r="BD1282" s="413" t="str">
        <f>IF(G1282="","",VLOOKUP(J1282,中子データ!$B$4:$P$4500,15,FALSE))</f>
        <v/>
      </c>
    </row>
    <row r="1283" spans="1:56" x14ac:dyDescent="0.15">
      <c r="A1283" s="7" t="str">
        <f>IF(G1283="","",VLOOKUP(H1283,マシン名!$B$4:$C$93,2,FALSE))</f>
        <v/>
      </c>
      <c r="B1283" s="7" t="str">
        <f>IF(G1283="","",VLOOKUP(I1283,作業者名!$B$4:$C$100,2,FALSE))</f>
        <v/>
      </c>
      <c r="C1283" s="7" t="str">
        <f>IF(G1283="","",VLOOKUP(J1283,中子データ!$B$4:$H$4500,2,FALSE))</f>
        <v/>
      </c>
      <c r="D1283" s="8" t="str">
        <f>IF(G1283="","",VLOOKUP(J1283,中子データ!$B$4:$H$4500,4,FALSE))</f>
        <v/>
      </c>
      <c r="E1283" s="231" t="str">
        <f t="shared" si="483"/>
        <v/>
      </c>
      <c r="G1283" s="238"/>
      <c r="H1283" s="9"/>
      <c r="I1283" s="9"/>
      <c r="J1283" s="9"/>
      <c r="K1283" s="10"/>
      <c r="L1283" s="10"/>
      <c r="M1283" s="6"/>
      <c r="N1283" s="6">
        <f t="shared" si="484"/>
        <v>0</v>
      </c>
      <c r="O1283" s="250"/>
      <c r="P1283" s="250"/>
      <c r="Q1283" s="250"/>
      <c r="R1283" s="250"/>
      <c r="S1283" s="250"/>
      <c r="T1283" s="250"/>
      <c r="U1283" s="250"/>
      <c r="V1283" s="250"/>
      <c r="W1283" s="250"/>
      <c r="X1283" s="250"/>
      <c r="Y1283" s="250"/>
      <c r="Z1283" s="4"/>
      <c r="AA1283" s="429"/>
      <c r="AB1283" s="457">
        <f t="shared" si="481"/>
        <v>0</v>
      </c>
      <c r="AC1283" s="11"/>
      <c r="AD1283" s="11"/>
      <c r="AE1283" s="11"/>
      <c r="AF1283" s="11"/>
      <c r="AG1283" s="11"/>
      <c r="AH1283" s="11"/>
      <c r="AI1283" s="11"/>
      <c r="AJ1283" s="12"/>
      <c r="AK1283" s="445" t="str">
        <f>IF(G1283="","",VLOOKUP(J1283,中子データ!$B$4:$H$4500,3,FALSE))</f>
        <v/>
      </c>
      <c r="AL1283" s="445" t="str">
        <f>IF(G1283="","",VLOOKUP(J1283,中子データ!$B$4:$H$4500,5,FALSE))</f>
        <v/>
      </c>
      <c r="AM1283" s="445" t="str">
        <f>IF(G1283="","",VLOOKUP(J1283,中子データ!$B$4:$H$4500,6,FALSE))</f>
        <v/>
      </c>
      <c r="AN1283" s="418"/>
      <c r="AO1283" s="419"/>
      <c r="AP1283" s="420"/>
      <c r="AQ1283" s="421"/>
      <c r="AR1283" s="420"/>
      <c r="AS1283" s="436"/>
      <c r="AT1283" s="436"/>
      <c r="AU1283" s="422"/>
      <c r="AV1283" s="11"/>
      <c r="AW1283" s="11"/>
      <c r="AX1283" s="410">
        <f t="shared" si="485"/>
        <v>0</v>
      </c>
      <c r="AY1283" s="411" t="str">
        <f>IF(G1283="","",VLOOKUP(J1283,中子データ!$B$4:$M$5999,10,FALSE))</f>
        <v/>
      </c>
      <c r="AZ1283" s="438" t="str">
        <f>IF(G1283="","",VLOOKUP(J1283,中子データ!$B$4:$M$5999,9,FALSE))</f>
        <v/>
      </c>
      <c r="BA1283" s="412" t="str">
        <f>IF(AQ1283="","",VLOOKUP(AQ1283,作業者名!$B$4:$C$100,2,FALSE))</f>
        <v/>
      </c>
      <c r="BB1283" s="412" t="str">
        <f>IF(AR1283="","",VLOOKUP(AR1283,作業者名!$B$4:$C$100,2,FALSE))</f>
        <v/>
      </c>
      <c r="BC1283" s="412" t="str">
        <f>IF(G1283="","",VLOOKUP(J1283,中子データ!B$4:N$6004,12,FALSE))</f>
        <v/>
      </c>
      <c r="BD1283" s="413" t="str">
        <f>IF(G1283="","",VLOOKUP(J1283,中子データ!$B$4:$P$4500,15,FALSE))</f>
        <v/>
      </c>
    </row>
    <row r="1284" spans="1:56" x14ac:dyDescent="0.15">
      <c r="A1284" s="7" t="str">
        <f>IF(G1284="","",VLOOKUP(H1284,マシン名!$B$4:$C$93,2,FALSE))</f>
        <v/>
      </c>
      <c r="B1284" s="7" t="str">
        <f>IF(G1284="","",VLOOKUP(I1284,作業者名!$B$4:$C$100,2,FALSE))</f>
        <v/>
      </c>
      <c r="C1284" s="7" t="str">
        <f>IF(G1284="","",VLOOKUP(J1284,中子データ!$B$4:$H$4500,2,FALSE))</f>
        <v/>
      </c>
      <c r="D1284" s="8" t="str">
        <f>IF(G1284="","",VLOOKUP(J1284,中子データ!$B$4:$H$4500,4,FALSE))</f>
        <v/>
      </c>
      <c r="E1284" s="231" t="str">
        <f t="shared" si="483"/>
        <v/>
      </c>
      <c r="G1284" s="238"/>
      <c r="H1284" s="9"/>
      <c r="I1284" s="9"/>
      <c r="J1284" s="9"/>
      <c r="K1284" s="10"/>
      <c r="L1284" s="10"/>
      <c r="M1284" s="6"/>
      <c r="N1284" s="6">
        <f t="shared" si="484"/>
        <v>0</v>
      </c>
      <c r="O1284" s="250"/>
      <c r="P1284" s="250"/>
      <c r="Q1284" s="250"/>
      <c r="R1284" s="250"/>
      <c r="S1284" s="250"/>
      <c r="T1284" s="250"/>
      <c r="U1284" s="250"/>
      <c r="V1284" s="250"/>
      <c r="W1284" s="250"/>
      <c r="X1284" s="250"/>
      <c r="Y1284" s="250"/>
      <c r="Z1284" s="4"/>
      <c r="AA1284" s="429"/>
      <c r="AB1284" s="457">
        <f t="shared" si="481"/>
        <v>0</v>
      </c>
      <c r="AC1284" s="11"/>
      <c r="AD1284" s="11"/>
      <c r="AE1284" s="11"/>
      <c r="AF1284" s="11"/>
      <c r="AG1284" s="11"/>
      <c r="AH1284" s="11"/>
      <c r="AI1284" s="11"/>
      <c r="AJ1284" s="12"/>
      <c r="AK1284" s="445" t="str">
        <f>IF(G1284="","",VLOOKUP(J1284,中子データ!$B$4:$H$4500,3,FALSE))</f>
        <v/>
      </c>
      <c r="AL1284" s="445" t="str">
        <f>IF(G1284="","",VLOOKUP(J1284,中子データ!$B$4:$H$4500,5,FALSE))</f>
        <v/>
      </c>
      <c r="AM1284" s="445" t="str">
        <f>IF(G1284="","",VLOOKUP(J1284,中子データ!$B$4:$H$4500,6,FALSE))</f>
        <v/>
      </c>
      <c r="AN1284" s="418"/>
      <c r="AO1284" s="419"/>
      <c r="AP1284" s="420"/>
      <c r="AQ1284" s="421"/>
      <c r="AR1284" s="420"/>
      <c r="AS1284" s="436"/>
      <c r="AT1284" s="436"/>
      <c r="AU1284" s="422"/>
      <c r="AV1284" s="11"/>
      <c r="AW1284" s="11"/>
      <c r="AX1284" s="410">
        <f t="shared" si="485"/>
        <v>0</v>
      </c>
      <c r="AY1284" s="411" t="str">
        <f>IF(G1284="","",VLOOKUP(J1284,中子データ!$B$4:$M$5999,10,FALSE))</f>
        <v/>
      </c>
      <c r="AZ1284" s="438" t="str">
        <f>IF(G1284="","",VLOOKUP(J1284,中子データ!$B$4:$M$5999,9,FALSE))</f>
        <v/>
      </c>
      <c r="BA1284" s="412" t="str">
        <f>IF(AQ1284="","",VLOOKUP(AQ1284,作業者名!$B$4:$C$100,2,FALSE))</f>
        <v/>
      </c>
      <c r="BB1284" s="412" t="str">
        <f>IF(AR1284="","",VLOOKUP(AR1284,作業者名!$B$4:$C$100,2,FALSE))</f>
        <v/>
      </c>
      <c r="BC1284" s="412" t="str">
        <f>IF(G1284="","",VLOOKUP(J1284,中子データ!B$4:N$6004,12,FALSE))</f>
        <v/>
      </c>
      <c r="BD1284" s="413" t="str">
        <f>IF(G1284="","",VLOOKUP(J1284,中子データ!$B$4:$P$4500,15,FALSE))</f>
        <v/>
      </c>
    </row>
    <row r="1285" spans="1:56" x14ac:dyDescent="0.15">
      <c r="A1285" s="7" t="str">
        <f>IF(G1285="","",VLOOKUP(H1285,マシン名!$B$4:$C$93,2,FALSE))</f>
        <v/>
      </c>
      <c r="B1285" s="7" t="str">
        <f>IF(G1285="","",VLOOKUP(I1285,作業者名!$B$4:$C$100,2,FALSE))</f>
        <v/>
      </c>
      <c r="C1285" s="7" t="str">
        <f>IF(G1285="","",VLOOKUP(J1285,中子データ!$B$4:$H$4500,2,FALSE))</f>
        <v/>
      </c>
      <c r="D1285" s="8" t="str">
        <f>IF(G1285="","",VLOOKUP(J1285,中子データ!$B$4:$H$4500,4,FALSE))</f>
        <v/>
      </c>
      <c r="E1285" s="231" t="str">
        <f t="shared" si="483"/>
        <v/>
      </c>
      <c r="G1285" s="238"/>
      <c r="H1285" s="9"/>
      <c r="I1285" s="9"/>
      <c r="J1285" s="9"/>
      <c r="K1285" s="10"/>
      <c r="L1285" s="10"/>
      <c r="M1285" s="6"/>
      <c r="N1285" s="6">
        <f t="shared" si="484"/>
        <v>0</v>
      </c>
      <c r="O1285" s="250"/>
      <c r="P1285" s="250"/>
      <c r="Q1285" s="250"/>
      <c r="R1285" s="250"/>
      <c r="S1285" s="250"/>
      <c r="T1285" s="250"/>
      <c r="U1285" s="250"/>
      <c r="V1285" s="250"/>
      <c r="W1285" s="250"/>
      <c r="X1285" s="250"/>
      <c r="Y1285" s="250"/>
      <c r="Z1285" s="4"/>
      <c r="AA1285" s="429"/>
      <c r="AB1285" s="457">
        <f t="shared" si="481"/>
        <v>0</v>
      </c>
      <c r="AC1285" s="11"/>
      <c r="AD1285" s="11"/>
      <c r="AE1285" s="11"/>
      <c r="AF1285" s="11"/>
      <c r="AG1285" s="11"/>
      <c r="AH1285" s="11"/>
      <c r="AI1285" s="11"/>
      <c r="AJ1285" s="12"/>
      <c r="AK1285" s="445" t="str">
        <f>IF(G1285="","",VLOOKUP(J1285,中子データ!$B$4:$H$4500,3,FALSE))</f>
        <v/>
      </c>
      <c r="AL1285" s="445" t="str">
        <f>IF(G1285="","",VLOOKUP(J1285,中子データ!$B$4:$H$4500,5,FALSE))</f>
        <v/>
      </c>
      <c r="AM1285" s="445" t="str">
        <f>IF(G1285="","",VLOOKUP(J1285,中子データ!$B$4:$H$4500,6,FALSE))</f>
        <v/>
      </c>
      <c r="AN1285" s="418"/>
      <c r="AO1285" s="419"/>
      <c r="AP1285" s="420"/>
      <c r="AQ1285" s="421"/>
      <c r="AR1285" s="420"/>
      <c r="AS1285" s="436"/>
      <c r="AT1285" s="436"/>
      <c r="AU1285" s="422"/>
      <c r="AV1285" s="11"/>
      <c r="AW1285" s="11"/>
      <c r="AX1285" s="410">
        <f t="shared" si="485"/>
        <v>0</v>
      </c>
      <c r="AY1285" s="411" t="str">
        <f>IF(G1285="","",VLOOKUP(J1285,中子データ!$B$4:$M$5999,10,FALSE))</f>
        <v/>
      </c>
      <c r="AZ1285" s="438" t="str">
        <f>IF(G1285="","",VLOOKUP(J1285,中子データ!$B$4:$M$5999,9,FALSE))</f>
        <v/>
      </c>
      <c r="BA1285" s="412" t="str">
        <f>IF(AQ1285="","",VLOOKUP(AQ1285,作業者名!$B$4:$C$100,2,FALSE))</f>
        <v/>
      </c>
      <c r="BB1285" s="412" t="str">
        <f>IF(AR1285="","",VLOOKUP(AR1285,作業者名!$B$4:$C$100,2,FALSE))</f>
        <v/>
      </c>
      <c r="BC1285" s="412" t="str">
        <f>IF(G1285="","",VLOOKUP(J1285,中子データ!B$4:N$6004,12,FALSE))</f>
        <v/>
      </c>
      <c r="BD1285" s="413" t="str">
        <f>IF(G1285="","",VLOOKUP(J1285,中子データ!$B$4:$P$4500,15,FALSE))</f>
        <v/>
      </c>
    </row>
    <row r="1286" spans="1:56" x14ac:dyDescent="0.15">
      <c r="A1286" s="7" t="str">
        <f>IF(G1286="","",VLOOKUP(H1286,マシン名!$B$4:$C$93,2,FALSE))</f>
        <v/>
      </c>
      <c r="B1286" s="7" t="str">
        <f>IF(G1286="","",VLOOKUP(I1286,作業者名!$B$4:$C$100,2,FALSE))</f>
        <v/>
      </c>
      <c r="C1286" s="7" t="str">
        <f>IF(G1286="","",VLOOKUP(J1286,中子データ!$B$4:$H$4500,2,FALSE))</f>
        <v/>
      </c>
      <c r="D1286" s="8" t="str">
        <f>IF(G1286="","",VLOOKUP(J1286,中子データ!$B$4:$H$4500,4,FALSE))</f>
        <v/>
      </c>
      <c r="E1286" s="231" t="str">
        <f t="shared" si="483"/>
        <v/>
      </c>
      <c r="G1286" s="238"/>
      <c r="H1286" s="9"/>
      <c r="I1286" s="9"/>
      <c r="J1286" s="9"/>
      <c r="K1286" s="10"/>
      <c r="L1286" s="10"/>
      <c r="M1286" s="6"/>
      <c r="N1286" s="6">
        <f t="shared" si="484"/>
        <v>0</v>
      </c>
      <c r="O1286" s="250"/>
      <c r="P1286" s="250"/>
      <c r="Q1286" s="250"/>
      <c r="R1286" s="250"/>
      <c r="S1286" s="250"/>
      <c r="T1286" s="250"/>
      <c r="U1286" s="250"/>
      <c r="V1286" s="250"/>
      <c r="W1286" s="250"/>
      <c r="X1286" s="250"/>
      <c r="Y1286" s="250"/>
      <c r="Z1286" s="4"/>
      <c r="AA1286" s="429"/>
      <c r="AB1286" s="457">
        <f t="shared" ref="AB1286:AB1349" si="486">SUM(AC1286:AJ1286)</f>
        <v>0</v>
      </c>
      <c r="AC1286" s="11"/>
      <c r="AD1286" s="11"/>
      <c r="AE1286" s="11"/>
      <c r="AF1286" s="11"/>
      <c r="AG1286" s="11"/>
      <c r="AH1286" s="11"/>
      <c r="AI1286" s="11"/>
      <c r="AJ1286" s="12"/>
      <c r="AK1286" s="445" t="str">
        <f>IF(G1286="","",VLOOKUP(J1286,中子データ!$B$4:$H$4500,3,FALSE))</f>
        <v/>
      </c>
      <c r="AL1286" s="445" t="str">
        <f>IF(G1286="","",VLOOKUP(J1286,中子データ!$B$4:$H$4500,5,FALSE))</f>
        <v/>
      </c>
      <c r="AM1286" s="445" t="str">
        <f>IF(G1286="","",VLOOKUP(J1286,中子データ!$B$4:$H$4500,6,FALSE))</f>
        <v/>
      </c>
      <c r="AN1286" s="418"/>
      <c r="AO1286" s="419"/>
      <c r="AP1286" s="420"/>
      <c r="AQ1286" s="421"/>
      <c r="AR1286" s="420"/>
      <c r="AS1286" s="436"/>
      <c r="AT1286" s="436"/>
      <c r="AU1286" s="422"/>
      <c r="AV1286" s="11"/>
      <c r="AW1286" s="11"/>
      <c r="AX1286" s="410">
        <f t="shared" si="485"/>
        <v>0</v>
      </c>
      <c r="AY1286" s="411" t="str">
        <f>IF(G1286="","",VLOOKUP(J1286,中子データ!$B$4:$M$5999,10,FALSE))</f>
        <v/>
      </c>
      <c r="AZ1286" s="438" t="str">
        <f>IF(G1286="","",VLOOKUP(J1286,中子データ!$B$4:$M$5999,9,FALSE))</f>
        <v/>
      </c>
      <c r="BA1286" s="412" t="str">
        <f>IF(AQ1286="","",VLOOKUP(AQ1286,作業者名!$B$4:$C$100,2,FALSE))</f>
        <v/>
      </c>
      <c r="BB1286" s="412" t="str">
        <f>IF(AR1286="","",VLOOKUP(AR1286,作業者名!$B$4:$C$100,2,FALSE))</f>
        <v/>
      </c>
      <c r="BC1286" s="412" t="str">
        <f>IF(G1286="","",VLOOKUP(J1286,中子データ!B$4:N$6004,12,FALSE))</f>
        <v/>
      </c>
      <c r="BD1286" s="413" t="str">
        <f>IF(G1286="","",VLOOKUP(J1286,中子データ!$B$4:$P$4500,15,FALSE))</f>
        <v/>
      </c>
    </row>
    <row r="1287" spans="1:56" x14ac:dyDescent="0.15">
      <c r="A1287" s="7" t="str">
        <f>IF(G1287="","",VLOOKUP(H1287,マシン名!$B$4:$C$93,2,FALSE))</f>
        <v/>
      </c>
      <c r="B1287" s="7" t="str">
        <f>IF(G1287="","",VLOOKUP(I1287,作業者名!$B$4:$C$100,2,FALSE))</f>
        <v/>
      </c>
      <c r="C1287" s="7" t="str">
        <f>IF(G1287="","",VLOOKUP(J1287,中子データ!$B$4:$H$4500,2,FALSE))</f>
        <v/>
      </c>
      <c r="D1287" s="8" t="str">
        <f>IF(G1287="","",VLOOKUP(J1287,中子データ!$B$4:$H$4500,4,FALSE))</f>
        <v/>
      </c>
      <c r="E1287" s="231" t="str">
        <f t="shared" si="483"/>
        <v/>
      </c>
      <c r="G1287" s="238"/>
      <c r="H1287" s="9"/>
      <c r="I1287" s="9"/>
      <c r="J1287" s="9"/>
      <c r="K1287" s="10"/>
      <c r="L1287" s="10"/>
      <c r="M1287" s="6"/>
      <c r="N1287" s="6">
        <f t="shared" si="484"/>
        <v>0</v>
      </c>
      <c r="O1287" s="250"/>
      <c r="P1287" s="250"/>
      <c r="Q1287" s="250"/>
      <c r="R1287" s="250"/>
      <c r="S1287" s="250"/>
      <c r="T1287" s="250"/>
      <c r="U1287" s="250"/>
      <c r="V1287" s="250"/>
      <c r="W1287" s="250"/>
      <c r="X1287" s="250"/>
      <c r="Y1287" s="250"/>
      <c r="Z1287" s="4"/>
      <c r="AA1287" s="429"/>
      <c r="AB1287" s="457">
        <f t="shared" si="486"/>
        <v>0</v>
      </c>
      <c r="AC1287" s="11"/>
      <c r="AD1287" s="11"/>
      <c r="AE1287" s="11"/>
      <c r="AF1287" s="11"/>
      <c r="AG1287" s="11"/>
      <c r="AH1287" s="11"/>
      <c r="AI1287" s="11"/>
      <c r="AJ1287" s="12"/>
      <c r="AK1287" s="445" t="str">
        <f>IF(G1287="","",VLOOKUP(J1287,中子データ!$B$4:$H$4500,3,FALSE))</f>
        <v/>
      </c>
      <c r="AL1287" s="445" t="str">
        <f>IF(G1287="","",VLOOKUP(J1287,中子データ!$B$4:$H$4500,5,FALSE))</f>
        <v/>
      </c>
      <c r="AM1287" s="445" t="str">
        <f>IF(G1287="","",VLOOKUP(J1287,中子データ!$B$4:$H$4500,6,FALSE))</f>
        <v/>
      </c>
      <c r="AN1287" s="418"/>
      <c r="AO1287" s="419"/>
      <c r="AP1287" s="420"/>
      <c r="AQ1287" s="421"/>
      <c r="AR1287" s="420"/>
      <c r="AS1287" s="436"/>
      <c r="AT1287" s="436"/>
      <c r="AU1287" s="422"/>
      <c r="AV1287" s="11"/>
      <c r="AW1287" s="11"/>
      <c r="AX1287" s="410">
        <f t="shared" si="485"/>
        <v>0</v>
      </c>
      <c r="AY1287" s="411" t="str">
        <f>IF(G1287="","",VLOOKUP(J1287,中子データ!$B$4:$M$5999,10,FALSE))</f>
        <v/>
      </c>
      <c r="AZ1287" s="438" t="str">
        <f>IF(G1287="","",VLOOKUP(J1287,中子データ!$B$4:$M$5999,9,FALSE))</f>
        <v/>
      </c>
      <c r="BA1287" s="412" t="str">
        <f>IF(AQ1287="","",VLOOKUP(AQ1287,作業者名!$B$4:$C$100,2,FALSE))</f>
        <v/>
      </c>
      <c r="BB1287" s="412" t="str">
        <f>IF(AR1287="","",VLOOKUP(AR1287,作業者名!$B$4:$C$100,2,FALSE))</f>
        <v/>
      </c>
      <c r="BC1287" s="412" t="str">
        <f>IF(G1287="","",VLOOKUP(J1287,中子データ!B$4:N$6004,12,FALSE))</f>
        <v/>
      </c>
      <c r="BD1287" s="413" t="str">
        <f>IF(G1287="","",VLOOKUP(J1287,中子データ!$B$4:$P$4500,15,FALSE))</f>
        <v/>
      </c>
    </row>
    <row r="1288" spans="1:56" x14ac:dyDescent="0.15">
      <c r="A1288" s="7" t="str">
        <f>IF(G1288="","",VLOOKUP(H1288,マシン名!$B$4:$C$93,2,FALSE))</f>
        <v/>
      </c>
      <c r="B1288" s="7" t="str">
        <f>IF(G1288="","",VLOOKUP(I1288,作業者名!$B$4:$C$100,2,FALSE))</f>
        <v/>
      </c>
      <c r="C1288" s="7" t="str">
        <f>IF(G1288="","",VLOOKUP(J1288,中子データ!$B$4:$H$4500,2,FALSE))</f>
        <v/>
      </c>
      <c r="D1288" s="8" t="str">
        <f>IF(G1288="","",VLOOKUP(J1288,中子データ!$B$4:$H$4500,4,FALSE))</f>
        <v/>
      </c>
      <c r="E1288" s="231" t="str">
        <f t="shared" si="483"/>
        <v/>
      </c>
      <c r="G1288" s="238"/>
      <c r="H1288" s="9"/>
      <c r="I1288" s="9"/>
      <c r="J1288" s="9"/>
      <c r="K1288" s="10"/>
      <c r="L1288" s="10"/>
      <c r="M1288" s="6"/>
      <c r="N1288" s="6">
        <f t="shared" si="484"/>
        <v>0</v>
      </c>
      <c r="O1288" s="250"/>
      <c r="P1288" s="250"/>
      <c r="Q1288" s="250"/>
      <c r="R1288" s="250"/>
      <c r="S1288" s="250"/>
      <c r="T1288" s="250"/>
      <c r="U1288" s="250"/>
      <c r="V1288" s="250"/>
      <c r="W1288" s="250"/>
      <c r="X1288" s="250"/>
      <c r="Y1288" s="250"/>
      <c r="Z1288" s="4"/>
      <c r="AA1288" s="429"/>
      <c r="AB1288" s="457">
        <f t="shared" si="486"/>
        <v>0</v>
      </c>
      <c r="AC1288" s="11"/>
      <c r="AD1288" s="11"/>
      <c r="AE1288" s="11"/>
      <c r="AF1288" s="11"/>
      <c r="AG1288" s="11"/>
      <c r="AH1288" s="11"/>
      <c r="AI1288" s="11"/>
      <c r="AJ1288" s="12"/>
      <c r="AK1288" s="445" t="str">
        <f>IF(G1288="","",VLOOKUP(J1288,中子データ!$B$4:$H$4500,3,FALSE))</f>
        <v/>
      </c>
      <c r="AL1288" s="445" t="str">
        <f>IF(G1288="","",VLOOKUP(J1288,中子データ!$B$4:$H$4500,5,FALSE))</f>
        <v/>
      </c>
      <c r="AM1288" s="445" t="str">
        <f>IF(G1288="","",VLOOKUP(J1288,中子データ!$B$4:$H$4500,6,FALSE))</f>
        <v/>
      </c>
      <c r="AN1288" s="418"/>
      <c r="AO1288" s="419"/>
      <c r="AP1288" s="420"/>
      <c r="AQ1288" s="421"/>
      <c r="AR1288" s="420"/>
      <c r="AS1288" s="436"/>
      <c r="AT1288" s="436"/>
      <c r="AU1288" s="422"/>
      <c r="AV1288" s="11"/>
      <c r="AW1288" s="11"/>
      <c r="AX1288" s="410">
        <f t="shared" si="485"/>
        <v>0</v>
      </c>
      <c r="AY1288" s="411" t="str">
        <f>IF(G1288="","",VLOOKUP(J1288,中子データ!$B$4:$M$5999,10,FALSE))</f>
        <v/>
      </c>
      <c r="AZ1288" s="438" t="str">
        <f>IF(G1288="","",VLOOKUP(J1288,中子データ!$B$4:$M$5999,9,FALSE))</f>
        <v/>
      </c>
      <c r="BA1288" s="412" t="str">
        <f>IF(AQ1288="","",VLOOKUP(AQ1288,作業者名!$B$4:$C$100,2,FALSE))</f>
        <v/>
      </c>
      <c r="BB1288" s="412" t="str">
        <f>IF(AR1288="","",VLOOKUP(AR1288,作業者名!$B$4:$C$100,2,FALSE))</f>
        <v/>
      </c>
      <c r="BC1288" s="412" t="str">
        <f>IF(G1288="","",VLOOKUP(J1288,中子データ!B$4:N$6004,12,FALSE))</f>
        <v/>
      </c>
      <c r="BD1288" s="413" t="str">
        <f>IF(G1288="","",VLOOKUP(J1288,中子データ!$B$4:$P$4500,15,FALSE))</f>
        <v/>
      </c>
    </row>
    <row r="1289" spans="1:56" x14ac:dyDescent="0.15">
      <c r="A1289" s="7" t="str">
        <f>IF(G1289="","",VLOOKUP(H1289,マシン名!$B$4:$C$93,2,FALSE))</f>
        <v/>
      </c>
      <c r="B1289" s="7" t="str">
        <f>IF(G1289="","",VLOOKUP(I1289,作業者名!$B$4:$C$100,2,FALSE))</f>
        <v/>
      </c>
      <c r="C1289" s="7" t="str">
        <f>IF(G1289="","",VLOOKUP(J1289,中子データ!$B$4:$H$4500,2,FALSE))</f>
        <v/>
      </c>
      <c r="D1289" s="8" t="str">
        <f>IF(G1289="","",VLOOKUP(J1289,中子データ!$B$4:$H$4500,4,FALSE))</f>
        <v/>
      </c>
      <c r="E1289" s="231" t="str">
        <f t="shared" si="483"/>
        <v/>
      </c>
      <c r="G1289" s="238"/>
      <c r="H1289" s="9"/>
      <c r="I1289" s="9"/>
      <c r="J1289" s="9"/>
      <c r="K1289" s="10"/>
      <c r="L1289" s="10"/>
      <c r="M1289" s="6"/>
      <c r="N1289" s="6">
        <f t="shared" si="484"/>
        <v>0</v>
      </c>
      <c r="O1289" s="250"/>
      <c r="P1289" s="250"/>
      <c r="Q1289" s="250"/>
      <c r="R1289" s="250"/>
      <c r="S1289" s="250"/>
      <c r="T1289" s="250"/>
      <c r="U1289" s="250"/>
      <c r="V1289" s="250"/>
      <c r="W1289" s="250"/>
      <c r="X1289" s="250"/>
      <c r="Y1289" s="250"/>
      <c r="Z1289" s="4"/>
      <c r="AA1289" s="429"/>
      <c r="AB1289" s="457">
        <f t="shared" si="486"/>
        <v>0</v>
      </c>
      <c r="AC1289" s="11"/>
      <c r="AD1289" s="11"/>
      <c r="AE1289" s="11"/>
      <c r="AF1289" s="11"/>
      <c r="AG1289" s="11"/>
      <c r="AH1289" s="11"/>
      <c r="AI1289" s="11"/>
      <c r="AJ1289" s="12"/>
      <c r="AK1289" s="445" t="str">
        <f>IF(G1289="","",VLOOKUP(J1289,中子データ!$B$4:$H$4500,3,FALSE))</f>
        <v/>
      </c>
      <c r="AL1289" s="445" t="str">
        <f>IF(G1289="","",VLOOKUP(J1289,中子データ!$B$4:$H$4500,5,FALSE))</f>
        <v/>
      </c>
      <c r="AM1289" s="445" t="str">
        <f>IF(G1289="","",VLOOKUP(J1289,中子データ!$B$4:$H$4500,6,FALSE))</f>
        <v/>
      </c>
      <c r="AN1289" s="418"/>
      <c r="AO1289" s="419"/>
      <c r="AP1289" s="420"/>
      <c r="AQ1289" s="421"/>
      <c r="AR1289" s="420"/>
      <c r="AS1289" s="436"/>
      <c r="AT1289" s="436"/>
      <c r="AU1289" s="422"/>
      <c r="AV1289" s="11"/>
      <c r="AW1289" s="11"/>
      <c r="AX1289" s="410">
        <f t="shared" si="485"/>
        <v>0</v>
      </c>
      <c r="AY1289" s="411" t="str">
        <f>IF(G1289="","",VLOOKUP(J1289,中子データ!$B$4:$M$5999,10,FALSE))</f>
        <v/>
      </c>
      <c r="AZ1289" s="438" t="str">
        <f>IF(G1289="","",VLOOKUP(J1289,中子データ!$B$4:$M$5999,9,FALSE))</f>
        <v/>
      </c>
      <c r="BA1289" s="412" t="str">
        <f>IF(AQ1289="","",VLOOKUP(AQ1289,作業者名!$B$4:$C$100,2,FALSE))</f>
        <v/>
      </c>
      <c r="BB1289" s="412" t="str">
        <f>IF(AR1289="","",VLOOKUP(AR1289,作業者名!$B$4:$C$100,2,FALSE))</f>
        <v/>
      </c>
      <c r="BC1289" s="412" t="str">
        <f>IF(G1289="","",VLOOKUP(J1289,中子データ!B$4:N$6004,12,FALSE))</f>
        <v/>
      </c>
      <c r="BD1289" s="413" t="str">
        <f>IF(G1289="","",VLOOKUP(J1289,中子データ!$B$4:$P$4500,15,FALSE))</f>
        <v/>
      </c>
    </row>
    <row r="1290" spans="1:56" x14ac:dyDescent="0.15">
      <c r="A1290" s="7" t="str">
        <f>IF(G1290="","",VLOOKUP(H1290,マシン名!$B$4:$C$93,2,FALSE))</f>
        <v/>
      </c>
      <c r="B1290" s="7" t="str">
        <f>IF(G1290="","",VLOOKUP(I1290,作業者名!$B$4:$C$100,2,FALSE))</f>
        <v/>
      </c>
      <c r="C1290" s="7" t="str">
        <f>IF(G1290="","",VLOOKUP(J1290,中子データ!$B$4:$H$4500,2,FALSE))</f>
        <v/>
      </c>
      <c r="D1290" s="8" t="str">
        <f>IF(G1290="","",VLOOKUP(J1290,中子データ!$B$4:$H$4500,4,FALSE))</f>
        <v/>
      </c>
      <c r="E1290" s="231" t="str">
        <f t="shared" si="483"/>
        <v/>
      </c>
      <c r="G1290" s="238"/>
      <c r="H1290" s="247"/>
      <c r="I1290" s="9"/>
      <c r="J1290" s="245"/>
      <c r="K1290" s="10"/>
      <c r="L1290" s="10"/>
      <c r="M1290" s="6"/>
      <c r="N1290" s="6">
        <f t="shared" si="484"/>
        <v>0</v>
      </c>
      <c r="O1290" s="250"/>
      <c r="P1290" s="250"/>
      <c r="Q1290" s="250"/>
      <c r="R1290" s="250"/>
      <c r="S1290" s="250"/>
      <c r="T1290" s="250"/>
      <c r="U1290" s="250"/>
      <c r="V1290" s="250"/>
      <c r="W1290" s="250"/>
      <c r="X1290" s="250"/>
      <c r="Y1290" s="250"/>
      <c r="Z1290" s="4"/>
      <c r="AA1290" s="429"/>
      <c r="AB1290" s="457">
        <f t="shared" si="486"/>
        <v>0</v>
      </c>
      <c r="AC1290" s="11"/>
      <c r="AD1290" s="11"/>
      <c r="AE1290" s="11"/>
      <c r="AF1290" s="11"/>
      <c r="AG1290" s="11"/>
      <c r="AH1290" s="11"/>
      <c r="AI1290" s="11"/>
      <c r="AJ1290" s="12"/>
      <c r="AK1290" s="445" t="str">
        <f>IF(G1290="","",VLOOKUP(J1290,中子データ!$B$4:$H$4500,3,FALSE))</f>
        <v/>
      </c>
      <c r="AL1290" s="445" t="str">
        <f>IF(G1290="","",VLOOKUP(J1290,中子データ!$B$4:$H$4500,5,FALSE))</f>
        <v/>
      </c>
      <c r="AM1290" s="445" t="str">
        <f>IF(G1290="","",VLOOKUP(J1290,中子データ!$B$4:$H$4500,6,FALSE))</f>
        <v/>
      </c>
      <c r="AN1290" s="418"/>
      <c r="AO1290" s="419"/>
      <c r="AP1290" s="420"/>
      <c r="AQ1290" s="421"/>
      <c r="AR1290" s="420"/>
      <c r="AS1290" s="436"/>
      <c r="AT1290" s="436"/>
      <c r="AU1290" s="422"/>
      <c r="AV1290" s="11"/>
      <c r="AW1290" s="11"/>
      <c r="AX1290" s="410">
        <f t="shared" si="485"/>
        <v>0</v>
      </c>
      <c r="AY1290" s="411" t="str">
        <f>IF(G1290="","",VLOOKUP(J1290,中子データ!$B$4:$M$5999,10,FALSE))</f>
        <v/>
      </c>
      <c r="AZ1290" s="438" t="str">
        <f>IF(G1290="","",VLOOKUP(J1290,中子データ!$B$4:$M$5999,9,FALSE))</f>
        <v/>
      </c>
      <c r="BA1290" s="412" t="str">
        <f>IF(AQ1290="","",VLOOKUP(AQ1290,作業者名!$B$4:$C$100,2,FALSE))</f>
        <v/>
      </c>
      <c r="BB1290" s="412" t="str">
        <f>IF(AR1290="","",VLOOKUP(AR1290,作業者名!$B$4:$C$100,2,FALSE))</f>
        <v/>
      </c>
      <c r="BC1290" s="412" t="str">
        <f>IF(G1290="","",VLOOKUP(J1290,中子データ!B$4:N$6004,12,FALSE))</f>
        <v/>
      </c>
      <c r="BD1290" s="413" t="str">
        <f>IF(G1290="","",VLOOKUP(J1290,中子データ!$B$4:$P$4500,15,FALSE))</f>
        <v/>
      </c>
    </row>
    <row r="1291" spans="1:56" x14ac:dyDescent="0.15">
      <c r="A1291" s="7" t="str">
        <f>IF(G1291="","",VLOOKUP(H1291,マシン名!$B$4:$C$93,2,FALSE))</f>
        <v/>
      </c>
      <c r="B1291" s="7" t="str">
        <f>IF(G1291="","",VLOOKUP(I1291,作業者名!$B$4:$C$100,2,FALSE))</f>
        <v/>
      </c>
      <c r="C1291" s="7" t="str">
        <f>IF(G1291="","",VLOOKUP(J1291,中子データ!$B$4:$H$4500,2,FALSE))</f>
        <v/>
      </c>
      <c r="D1291" s="8" t="str">
        <f>IF(G1291="","",VLOOKUP(J1291,中子データ!$B$4:$H$4500,4,FALSE))</f>
        <v/>
      </c>
      <c r="E1291" s="231" t="str">
        <f t="shared" si="483"/>
        <v/>
      </c>
      <c r="G1291" s="238"/>
      <c r="H1291" s="9"/>
      <c r="I1291" s="9"/>
      <c r="J1291" s="9"/>
      <c r="K1291" s="10"/>
      <c r="L1291" s="10"/>
      <c r="M1291" s="6"/>
      <c r="N1291" s="6">
        <f t="shared" si="484"/>
        <v>0</v>
      </c>
      <c r="O1291" s="250"/>
      <c r="P1291" s="250"/>
      <c r="Q1291" s="250"/>
      <c r="R1291" s="250"/>
      <c r="S1291" s="250"/>
      <c r="T1291" s="250"/>
      <c r="U1291" s="250"/>
      <c r="V1291" s="250"/>
      <c r="W1291" s="250"/>
      <c r="X1291" s="250"/>
      <c r="Y1291" s="250"/>
      <c r="Z1291" s="4"/>
      <c r="AA1291" s="429"/>
      <c r="AB1291" s="457">
        <f t="shared" si="486"/>
        <v>0</v>
      </c>
      <c r="AC1291" s="11"/>
      <c r="AD1291" s="11"/>
      <c r="AE1291" s="11"/>
      <c r="AF1291" s="11"/>
      <c r="AG1291" s="11"/>
      <c r="AH1291" s="11"/>
      <c r="AI1291" s="11"/>
      <c r="AJ1291" s="12"/>
      <c r="AK1291" s="445" t="str">
        <f>IF(G1291="","",VLOOKUP(J1291,中子データ!$B$4:$H$4500,3,FALSE))</f>
        <v/>
      </c>
      <c r="AL1291" s="445" t="str">
        <f>IF(G1291="","",VLOOKUP(J1291,中子データ!$B$4:$H$4500,5,FALSE))</f>
        <v/>
      </c>
      <c r="AM1291" s="445" t="str">
        <f>IF(G1291="","",VLOOKUP(J1291,中子データ!$B$4:$H$4500,6,FALSE))</f>
        <v/>
      </c>
      <c r="AN1291" s="418"/>
      <c r="AO1291" s="419"/>
      <c r="AP1291" s="420"/>
      <c r="AQ1291" s="421"/>
      <c r="AR1291" s="420"/>
      <c r="AS1291" s="436"/>
      <c r="AT1291" s="436"/>
      <c r="AU1291" s="422"/>
      <c r="AV1291" s="11"/>
      <c r="AW1291" s="11"/>
      <c r="AX1291" s="410">
        <f t="shared" si="485"/>
        <v>0</v>
      </c>
      <c r="AY1291" s="411" t="str">
        <f>IF(G1291="","",VLOOKUP(J1291,中子データ!$B$4:$M$5999,10,FALSE))</f>
        <v/>
      </c>
      <c r="AZ1291" s="438" t="str">
        <f>IF(G1291="","",VLOOKUP(J1291,中子データ!$B$4:$M$5999,9,FALSE))</f>
        <v/>
      </c>
      <c r="BA1291" s="412" t="str">
        <f>IF(AQ1291="","",VLOOKUP(AQ1291,作業者名!$B$4:$C$100,2,FALSE))</f>
        <v/>
      </c>
      <c r="BB1291" s="412" t="str">
        <f>IF(AR1291="","",VLOOKUP(AR1291,作業者名!$B$4:$C$100,2,FALSE))</f>
        <v/>
      </c>
      <c r="BC1291" s="412" t="str">
        <f>IF(G1291="","",VLOOKUP(J1291,中子データ!B$4:N$6004,12,FALSE))</f>
        <v/>
      </c>
      <c r="BD1291" s="413" t="str">
        <f>IF(G1291="","",VLOOKUP(J1291,中子データ!$B$4:$P$4500,15,FALSE))</f>
        <v/>
      </c>
    </row>
    <row r="1292" spans="1:56" x14ac:dyDescent="0.15">
      <c r="A1292" s="7" t="str">
        <f>IF(G1292="","",VLOOKUP(H1292,マシン名!$B$4:$C$93,2,FALSE))</f>
        <v/>
      </c>
      <c r="B1292" s="7" t="str">
        <f>IF(G1292="","",VLOOKUP(I1292,作業者名!$B$4:$C$100,2,FALSE))</f>
        <v/>
      </c>
      <c r="C1292" s="7" t="str">
        <f>IF(G1292="","",VLOOKUP(J1292,中子データ!$B$4:$H$4500,2,FALSE))</f>
        <v/>
      </c>
      <c r="D1292" s="8" t="str">
        <f>IF(G1292="","",VLOOKUP(J1292,中子データ!$B$4:$H$4500,4,FALSE))</f>
        <v/>
      </c>
      <c r="E1292" s="231" t="str">
        <f>IF(G1292="","",D1292*K1292-AB1292)</f>
        <v/>
      </c>
      <c r="G1292" s="238"/>
      <c r="H1292" s="9"/>
      <c r="I1292" s="9"/>
      <c r="J1292" s="9"/>
      <c r="K1292" s="10"/>
      <c r="L1292" s="10"/>
      <c r="M1292" s="6"/>
      <c r="N1292" s="6">
        <f t="shared" si="484"/>
        <v>0</v>
      </c>
      <c r="O1292" s="250"/>
      <c r="P1292" s="250"/>
      <c r="Q1292" s="250"/>
      <c r="R1292" s="250"/>
      <c r="S1292" s="250"/>
      <c r="T1292" s="250"/>
      <c r="U1292" s="250"/>
      <c r="V1292" s="250"/>
      <c r="W1292" s="250"/>
      <c r="X1292" s="250"/>
      <c r="Y1292" s="250"/>
      <c r="Z1292" s="4"/>
      <c r="AA1292" s="429"/>
      <c r="AB1292" s="457">
        <f t="shared" si="486"/>
        <v>0</v>
      </c>
      <c r="AC1292" s="11"/>
      <c r="AD1292" s="11"/>
      <c r="AE1292" s="11"/>
      <c r="AF1292" s="11"/>
      <c r="AG1292" s="11"/>
      <c r="AH1292" s="11"/>
      <c r="AI1292" s="11"/>
      <c r="AJ1292" s="12"/>
      <c r="AK1292" s="445" t="str">
        <f>IF(G1292="","",VLOOKUP(J1292,中子データ!$B$4:$H$4500,3,FALSE))</f>
        <v/>
      </c>
      <c r="AL1292" s="445" t="str">
        <f>IF(G1292="","",VLOOKUP(J1292,中子データ!$B$4:$H$4500,5,FALSE))</f>
        <v/>
      </c>
      <c r="AM1292" s="445" t="str">
        <f>IF(G1292="","",VLOOKUP(J1292,中子データ!$B$4:$H$4500,6,FALSE))</f>
        <v/>
      </c>
      <c r="AN1292" s="418"/>
      <c r="AO1292" s="419"/>
      <c r="AP1292" s="420"/>
      <c r="AQ1292" s="421"/>
      <c r="AR1292" s="420"/>
      <c r="AS1292" s="436"/>
      <c r="AT1292" s="436"/>
      <c r="AU1292" s="422"/>
      <c r="AV1292" s="11"/>
      <c r="AW1292" s="11"/>
      <c r="AX1292" s="410">
        <f t="shared" si="485"/>
        <v>0</v>
      </c>
      <c r="AY1292" s="411" t="str">
        <f>IF(G1292="","",VLOOKUP(J1292,中子データ!$B$4:$M$5999,10,FALSE))</f>
        <v/>
      </c>
      <c r="AZ1292" s="438" t="str">
        <f>IF(G1292="","",VLOOKUP(J1292,中子データ!$B$4:$M$5999,9,FALSE))</f>
        <v/>
      </c>
      <c r="BA1292" s="412" t="str">
        <f>IF(AQ1292="","",VLOOKUP(AQ1292,作業者名!$B$4:$C$100,2,FALSE))</f>
        <v/>
      </c>
      <c r="BB1292" s="412" t="str">
        <f>IF(AR1292="","",VLOOKUP(AR1292,作業者名!$B$4:$C$100,2,FALSE))</f>
        <v/>
      </c>
      <c r="BC1292" s="412" t="str">
        <f>IF(G1292="","",VLOOKUP(J1292,中子データ!B$4:N$6004,12,FALSE))</f>
        <v/>
      </c>
      <c r="BD1292" s="413" t="str">
        <f>IF(G1292="","",VLOOKUP(J1292,中子データ!$B$4:$P$4500,15,FALSE))</f>
        <v/>
      </c>
    </row>
    <row r="1293" spans="1:56" x14ac:dyDescent="0.15">
      <c r="A1293" s="7" t="str">
        <f>IF(G1293="","",VLOOKUP(H1293,マシン名!$B$4:$C$93,2,FALSE))</f>
        <v/>
      </c>
      <c r="B1293" s="7" t="str">
        <f>IF(G1293="","",VLOOKUP(I1293,作業者名!$B$4:$C$100,2,FALSE))</f>
        <v/>
      </c>
      <c r="C1293" s="7" t="str">
        <f>IF(G1293="","",VLOOKUP(J1293,中子データ!$B$4:$H$4500,2,FALSE))</f>
        <v/>
      </c>
      <c r="D1293" s="8" t="str">
        <f>IF(G1293="","",VLOOKUP(J1293,中子データ!$B$4:$H$4500,4,FALSE))</f>
        <v/>
      </c>
      <c r="E1293" s="231" t="str">
        <f>IF(G1293="","",D1293*K1293-AB1293)</f>
        <v/>
      </c>
      <c r="G1293" s="238"/>
      <c r="H1293" s="9"/>
      <c r="I1293" s="9"/>
      <c r="J1293" s="9"/>
      <c r="K1293" s="10"/>
      <c r="L1293" s="10"/>
      <c r="M1293" s="6"/>
      <c r="N1293" s="6">
        <f t="shared" si="484"/>
        <v>0</v>
      </c>
      <c r="O1293" s="250"/>
      <c r="P1293" s="250"/>
      <c r="Q1293" s="250"/>
      <c r="R1293" s="250"/>
      <c r="S1293" s="250"/>
      <c r="T1293" s="250"/>
      <c r="U1293" s="250"/>
      <c r="V1293" s="250"/>
      <c r="W1293" s="250"/>
      <c r="X1293" s="250"/>
      <c r="Y1293" s="250"/>
      <c r="Z1293" s="4"/>
      <c r="AA1293" s="429"/>
      <c r="AB1293" s="457">
        <f t="shared" si="486"/>
        <v>0</v>
      </c>
      <c r="AC1293" s="11"/>
      <c r="AD1293" s="11"/>
      <c r="AE1293" s="11"/>
      <c r="AF1293" s="11"/>
      <c r="AG1293" s="11"/>
      <c r="AH1293" s="11"/>
      <c r="AI1293" s="11"/>
      <c r="AJ1293" s="12"/>
      <c r="AK1293" s="445" t="str">
        <f>IF(G1293="","",VLOOKUP(J1293,中子データ!$B$4:$H$4500,3,FALSE))</f>
        <v/>
      </c>
      <c r="AL1293" s="445" t="str">
        <f>IF(G1293="","",VLOOKUP(J1293,中子データ!$B$4:$H$4500,5,FALSE))</f>
        <v/>
      </c>
      <c r="AM1293" s="445" t="str">
        <f>IF(G1293="","",VLOOKUP(J1293,中子データ!$B$4:$H$4500,6,FALSE))</f>
        <v/>
      </c>
      <c r="AN1293" s="418"/>
      <c r="AO1293" s="419"/>
      <c r="AP1293" s="420"/>
      <c r="AQ1293" s="421"/>
      <c r="AR1293" s="420"/>
      <c r="AS1293" s="436"/>
      <c r="AT1293" s="436"/>
      <c r="AU1293" s="422"/>
      <c r="AV1293" s="11"/>
      <c r="AW1293" s="11"/>
      <c r="AX1293" s="410">
        <f t="shared" si="485"/>
        <v>0</v>
      </c>
      <c r="AY1293" s="411" t="str">
        <f>IF(G1293="","",VLOOKUP(J1293,中子データ!$B$4:$M$5999,10,FALSE))</f>
        <v/>
      </c>
      <c r="AZ1293" s="438" t="str">
        <f>IF(G1293="","",VLOOKUP(J1293,中子データ!$B$4:$M$5999,9,FALSE))</f>
        <v/>
      </c>
      <c r="BA1293" s="412" t="str">
        <f>IF(AQ1293="","",VLOOKUP(AQ1293,作業者名!$B$4:$C$100,2,FALSE))</f>
        <v/>
      </c>
      <c r="BB1293" s="412" t="str">
        <f>IF(AR1293="","",VLOOKUP(AR1293,作業者名!$B$4:$C$100,2,FALSE))</f>
        <v/>
      </c>
      <c r="BC1293" s="412" t="str">
        <f>IF(G1293="","",VLOOKUP(J1293,中子データ!B$4:N$6004,12,FALSE))</f>
        <v/>
      </c>
      <c r="BD1293" s="413" t="str">
        <f>IF(G1293="","",VLOOKUP(J1293,中子データ!$B$4:$P$4500,15,FALSE))</f>
        <v/>
      </c>
    </row>
    <row r="1294" spans="1:56" x14ac:dyDescent="0.15">
      <c r="A1294" s="7" t="str">
        <f>IF(G1294="","",VLOOKUP(H1294,マシン名!$B$4:$C$93,2,FALSE))</f>
        <v/>
      </c>
      <c r="B1294" s="7" t="str">
        <f>IF(G1294="","",VLOOKUP(I1294,作業者名!$B$4:$C$100,2,FALSE))</f>
        <v/>
      </c>
      <c r="C1294" s="7" t="str">
        <f>IF(G1294="","",VLOOKUP(J1294,中子データ!$B$4:$H$4500,2,FALSE))</f>
        <v/>
      </c>
      <c r="D1294" s="8" t="str">
        <f>IF(G1294="","",VLOOKUP(J1294,中子データ!$B$4:$H$4500,4,FALSE))</f>
        <v/>
      </c>
      <c r="E1294" s="231" t="str">
        <f t="shared" si="483"/>
        <v/>
      </c>
      <c r="G1294" s="238"/>
      <c r="H1294" s="9"/>
      <c r="I1294" s="9"/>
      <c r="J1294" s="9"/>
      <c r="K1294" s="10"/>
      <c r="L1294" s="10"/>
      <c r="M1294" s="6"/>
      <c r="N1294" s="6">
        <f t="shared" ref="N1294:N1299" si="487">L1294-SUM(O1294:Z1294)</f>
        <v>0</v>
      </c>
      <c r="O1294" s="250"/>
      <c r="P1294" s="250"/>
      <c r="Q1294" s="250"/>
      <c r="R1294" s="250"/>
      <c r="S1294" s="250"/>
      <c r="T1294" s="250"/>
      <c r="U1294" s="250"/>
      <c r="V1294" s="250"/>
      <c r="W1294" s="250"/>
      <c r="X1294" s="250"/>
      <c r="Y1294" s="250"/>
      <c r="Z1294" s="4"/>
      <c r="AA1294" s="429"/>
      <c r="AB1294" s="457">
        <f t="shared" si="486"/>
        <v>0</v>
      </c>
      <c r="AC1294" s="11"/>
      <c r="AD1294" s="11"/>
      <c r="AE1294" s="11"/>
      <c r="AF1294" s="11"/>
      <c r="AG1294" s="11"/>
      <c r="AH1294" s="11"/>
      <c r="AI1294" s="11"/>
      <c r="AJ1294" s="12"/>
      <c r="AK1294" s="445" t="str">
        <f>IF(G1294="","",VLOOKUP(J1294,中子データ!$B$4:$H$4500,3,FALSE))</f>
        <v/>
      </c>
      <c r="AL1294" s="445" t="str">
        <f>IF(G1294="","",VLOOKUP(J1294,中子データ!$B$4:$H$4500,5,FALSE))</f>
        <v/>
      </c>
      <c r="AM1294" s="445" t="str">
        <f>IF(G1294="","",VLOOKUP(J1294,中子データ!$B$4:$H$4500,6,FALSE))</f>
        <v/>
      </c>
      <c r="AN1294" s="418"/>
      <c r="AO1294" s="419"/>
      <c r="AP1294" s="420"/>
      <c r="AQ1294" s="421"/>
      <c r="AR1294" s="420"/>
      <c r="AS1294" s="436"/>
      <c r="AT1294" s="436"/>
      <c r="AU1294" s="422"/>
      <c r="AV1294" s="11"/>
      <c r="AW1294" s="11"/>
      <c r="AX1294" s="410">
        <f t="shared" si="485"/>
        <v>0</v>
      </c>
      <c r="AY1294" s="411" t="str">
        <f>IF(G1294="","",VLOOKUP(J1294,中子データ!$B$4:$M$5999,10,FALSE))</f>
        <v/>
      </c>
      <c r="AZ1294" s="438" t="str">
        <f>IF(G1294="","",VLOOKUP(J1294,中子データ!$B$4:$M$5999,9,FALSE))</f>
        <v/>
      </c>
      <c r="BA1294" s="412" t="str">
        <f>IF(AQ1294="","",VLOOKUP(AQ1294,作業者名!$B$4:$C$100,2,FALSE))</f>
        <v/>
      </c>
      <c r="BB1294" s="412" t="str">
        <f>IF(AR1294="","",VLOOKUP(AR1294,作業者名!$B$4:$C$100,2,FALSE))</f>
        <v/>
      </c>
      <c r="BC1294" s="412" t="str">
        <f>IF(G1294="","",VLOOKUP(J1294,中子データ!B$4:N$6004,12,FALSE))</f>
        <v/>
      </c>
      <c r="BD1294" s="413" t="str">
        <f>IF(G1294="","",VLOOKUP(J1294,中子データ!$B$4:$P$4500,15,FALSE))</f>
        <v/>
      </c>
    </row>
    <row r="1295" spans="1:56" x14ac:dyDescent="0.15">
      <c r="A1295" s="7" t="str">
        <f>IF(G1295="","",VLOOKUP(H1295,マシン名!$B$4:$C$93,2,FALSE))</f>
        <v/>
      </c>
      <c r="B1295" s="7" t="str">
        <f>IF(G1295="","",VLOOKUP(I1295,作業者名!$B$4:$C$100,2,FALSE))</f>
        <v/>
      </c>
      <c r="C1295" s="7" t="str">
        <f>IF(G1295="","",VLOOKUP(J1295,中子データ!$B$4:$H$4500,2,FALSE))</f>
        <v/>
      </c>
      <c r="D1295" s="8" t="str">
        <f>IF(G1295="","",VLOOKUP(J1295,中子データ!$B$4:$H$4500,4,FALSE))</f>
        <v/>
      </c>
      <c r="E1295" s="231" t="str">
        <f t="shared" si="483"/>
        <v/>
      </c>
      <c r="G1295" s="238"/>
      <c r="H1295" s="9"/>
      <c r="I1295" s="9"/>
      <c r="J1295" s="9"/>
      <c r="K1295" s="10"/>
      <c r="L1295" s="10"/>
      <c r="M1295" s="6"/>
      <c r="N1295" s="6">
        <f>L1295-SUM(O1295:Z1295)</f>
        <v>0</v>
      </c>
      <c r="O1295" s="250"/>
      <c r="P1295" s="250"/>
      <c r="Q1295" s="250"/>
      <c r="R1295" s="250"/>
      <c r="S1295" s="250"/>
      <c r="T1295" s="250"/>
      <c r="U1295" s="250"/>
      <c r="V1295" s="250"/>
      <c r="W1295" s="250"/>
      <c r="X1295" s="250"/>
      <c r="Y1295" s="250"/>
      <c r="Z1295" s="4"/>
      <c r="AA1295" s="429"/>
      <c r="AB1295" s="457">
        <f t="shared" si="486"/>
        <v>0</v>
      </c>
      <c r="AC1295" s="11"/>
      <c r="AD1295" s="11"/>
      <c r="AE1295" s="11"/>
      <c r="AF1295" s="11"/>
      <c r="AG1295" s="11"/>
      <c r="AH1295" s="11"/>
      <c r="AI1295" s="11"/>
      <c r="AJ1295" s="12"/>
      <c r="AK1295" s="445" t="str">
        <f>IF(G1295="","",VLOOKUP(J1295,中子データ!$B$4:$H$4500,3,FALSE))</f>
        <v/>
      </c>
      <c r="AL1295" s="445" t="str">
        <f>IF(G1295="","",VLOOKUP(J1295,中子データ!$B$4:$H$4500,5,FALSE))</f>
        <v/>
      </c>
      <c r="AM1295" s="445" t="str">
        <f>IF(G1295="","",VLOOKUP(J1295,中子データ!$B$4:$H$4500,6,FALSE))</f>
        <v/>
      </c>
      <c r="AN1295" s="418"/>
      <c r="AO1295" s="419"/>
      <c r="AP1295" s="420"/>
      <c r="AQ1295" s="421"/>
      <c r="AR1295" s="420"/>
      <c r="AS1295" s="436"/>
      <c r="AT1295" s="436"/>
      <c r="AU1295" s="422"/>
      <c r="AV1295" s="11"/>
      <c r="AW1295" s="11"/>
      <c r="AX1295" s="410">
        <f t="shared" si="485"/>
        <v>0</v>
      </c>
      <c r="AY1295" s="411" t="str">
        <f>IF(G1295="","",VLOOKUP(J1295,中子データ!$B$4:$M$5999,10,FALSE))</f>
        <v/>
      </c>
      <c r="AZ1295" s="438" t="str">
        <f>IF(G1295="","",VLOOKUP(J1295,中子データ!$B$4:$M$5999,9,FALSE))</f>
        <v/>
      </c>
      <c r="BA1295" s="412" t="str">
        <f>IF(AQ1295="","",VLOOKUP(AQ1295,作業者名!$B$4:$C$100,2,FALSE))</f>
        <v/>
      </c>
      <c r="BB1295" s="412" t="str">
        <f>IF(AR1295="","",VLOOKUP(AR1295,作業者名!$B$4:$C$100,2,FALSE))</f>
        <v/>
      </c>
      <c r="BC1295" s="412" t="str">
        <f>IF(G1295="","",VLOOKUP(J1295,中子データ!B$4:N$6004,12,FALSE))</f>
        <v/>
      </c>
      <c r="BD1295" s="413" t="str">
        <f>IF(G1295="","",VLOOKUP(J1295,中子データ!$B$4:$P$4500,15,FALSE))</f>
        <v/>
      </c>
    </row>
    <row r="1296" spans="1:56" x14ac:dyDescent="0.15">
      <c r="A1296" s="7" t="str">
        <f>IF(G1296="","",VLOOKUP(H1296,マシン名!$B$4:$C$93,2,FALSE))</f>
        <v/>
      </c>
      <c r="B1296" s="7" t="str">
        <f>IF(G1296="","",VLOOKUP(I1296,作業者名!$B$4:$C$100,2,FALSE))</f>
        <v/>
      </c>
      <c r="C1296" s="7" t="str">
        <f>IF(G1296="","",VLOOKUP(J1296,中子データ!$B$4:$H$4500,2,FALSE))</f>
        <v/>
      </c>
      <c r="D1296" s="8" t="str">
        <f>IF(G1296="","",VLOOKUP(J1296,中子データ!$B$4:$H$4500,4,FALSE))</f>
        <v/>
      </c>
      <c r="E1296" s="231" t="str">
        <f t="shared" si="483"/>
        <v/>
      </c>
      <c r="G1296" s="238"/>
      <c r="H1296" s="9"/>
      <c r="I1296" s="9"/>
      <c r="J1296" s="9"/>
      <c r="K1296" s="10"/>
      <c r="L1296" s="10"/>
      <c r="M1296" s="6"/>
      <c r="N1296" s="6">
        <f>L1296-SUM(O1296:Z1296)</f>
        <v>0</v>
      </c>
      <c r="O1296" s="250"/>
      <c r="P1296" s="250"/>
      <c r="Q1296" s="250"/>
      <c r="R1296" s="250"/>
      <c r="S1296" s="250"/>
      <c r="T1296" s="250"/>
      <c r="U1296" s="250"/>
      <c r="V1296" s="250"/>
      <c r="W1296" s="250"/>
      <c r="X1296" s="250"/>
      <c r="Y1296" s="250"/>
      <c r="Z1296" s="4"/>
      <c r="AA1296" s="429"/>
      <c r="AB1296" s="457">
        <f t="shared" si="486"/>
        <v>0</v>
      </c>
      <c r="AC1296" s="11"/>
      <c r="AD1296" s="11"/>
      <c r="AE1296" s="11"/>
      <c r="AF1296" s="11"/>
      <c r="AG1296" s="11"/>
      <c r="AH1296" s="11"/>
      <c r="AI1296" s="11"/>
      <c r="AJ1296" s="12"/>
      <c r="AK1296" s="445" t="str">
        <f>IF(G1296="","",VLOOKUP(J1296,中子データ!$B$4:$H$4500,3,FALSE))</f>
        <v/>
      </c>
      <c r="AL1296" s="445" t="str">
        <f>IF(G1296="","",VLOOKUP(J1296,中子データ!$B$4:$H$4500,5,FALSE))</f>
        <v/>
      </c>
      <c r="AM1296" s="445" t="str">
        <f>IF(G1296="","",VLOOKUP(J1296,中子データ!$B$4:$H$4500,6,FALSE))</f>
        <v/>
      </c>
      <c r="AN1296" s="418"/>
      <c r="AO1296" s="419"/>
      <c r="AP1296" s="420"/>
      <c r="AQ1296" s="421"/>
      <c r="AR1296" s="420"/>
      <c r="AS1296" s="436"/>
      <c r="AT1296" s="436"/>
      <c r="AU1296" s="422"/>
      <c r="AV1296" s="11"/>
      <c r="AW1296" s="11"/>
      <c r="AX1296" s="410">
        <f t="shared" si="485"/>
        <v>0</v>
      </c>
      <c r="AY1296" s="411" t="str">
        <f>IF(G1296="","",VLOOKUP(J1296,中子データ!$B$4:$M$5999,10,FALSE))</f>
        <v/>
      </c>
      <c r="AZ1296" s="438" t="str">
        <f>IF(G1296="","",VLOOKUP(J1296,中子データ!$B$4:$M$5999,9,FALSE))</f>
        <v/>
      </c>
      <c r="BA1296" s="412" t="str">
        <f>IF(AQ1296="","",VLOOKUP(AQ1296,作業者名!$B$4:$C$100,2,FALSE))</f>
        <v/>
      </c>
      <c r="BB1296" s="412" t="str">
        <f>IF(AR1296="","",VLOOKUP(AR1296,作業者名!$B$4:$C$100,2,FALSE))</f>
        <v/>
      </c>
      <c r="BC1296" s="412" t="str">
        <f>IF(G1296="","",VLOOKUP(J1296,中子データ!B$4:N$6004,12,FALSE))</f>
        <v/>
      </c>
      <c r="BD1296" s="413" t="str">
        <f>IF(G1296="","",VLOOKUP(J1296,中子データ!$B$4:$P$4500,15,FALSE))</f>
        <v/>
      </c>
    </row>
    <row r="1297" spans="1:56" x14ac:dyDescent="0.15">
      <c r="A1297" s="7" t="str">
        <f>IF(G1297="","",VLOOKUP(H1297,マシン名!$B$4:$C$93,2,FALSE))</f>
        <v/>
      </c>
      <c r="B1297" s="7" t="str">
        <f>IF(G1297="","",VLOOKUP(I1297,作業者名!$B$4:$C$100,2,FALSE))</f>
        <v/>
      </c>
      <c r="C1297" s="7" t="str">
        <f>IF(G1297="","",VLOOKUP(J1297,中子データ!$B$4:$H$4500,2,FALSE))</f>
        <v/>
      </c>
      <c r="D1297" s="8" t="str">
        <f>IF(G1297="","",VLOOKUP(J1297,中子データ!$B$4:$H$4500,4,FALSE))</f>
        <v/>
      </c>
      <c r="E1297" s="231" t="str">
        <f t="shared" si="483"/>
        <v/>
      </c>
      <c r="G1297" s="238"/>
      <c r="H1297" s="9"/>
      <c r="I1297" s="9"/>
      <c r="J1297" s="9"/>
      <c r="K1297" s="10"/>
      <c r="L1297" s="10"/>
      <c r="M1297" s="6"/>
      <c r="N1297" s="6">
        <f>L1297-SUM(O1297:Z1297)</f>
        <v>0</v>
      </c>
      <c r="O1297" s="250"/>
      <c r="P1297" s="250"/>
      <c r="Q1297" s="250"/>
      <c r="R1297" s="250"/>
      <c r="S1297" s="250"/>
      <c r="T1297" s="250"/>
      <c r="U1297" s="250"/>
      <c r="V1297" s="250"/>
      <c r="W1297" s="250"/>
      <c r="X1297" s="250"/>
      <c r="Y1297" s="250"/>
      <c r="Z1297" s="4"/>
      <c r="AA1297" s="429"/>
      <c r="AB1297" s="457">
        <f t="shared" si="486"/>
        <v>0</v>
      </c>
      <c r="AC1297" s="11"/>
      <c r="AD1297" s="11"/>
      <c r="AE1297" s="11"/>
      <c r="AF1297" s="11"/>
      <c r="AG1297" s="11"/>
      <c r="AH1297" s="11"/>
      <c r="AI1297" s="11"/>
      <c r="AJ1297" s="12"/>
      <c r="AK1297" s="445" t="str">
        <f>IF(G1297="","",VLOOKUP(J1297,中子データ!$B$4:$H$4500,3,FALSE))</f>
        <v/>
      </c>
      <c r="AL1297" s="445" t="str">
        <f>IF(G1297="","",VLOOKUP(J1297,中子データ!$B$4:$H$4500,5,FALSE))</f>
        <v/>
      </c>
      <c r="AM1297" s="445" t="str">
        <f>IF(G1297="","",VLOOKUP(J1297,中子データ!$B$4:$H$4500,6,FALSE))</f>
        <v/>
      </c>
      <c r="AN1297" s="418"/>
      <c r="AO1297" s="419"/>
      <c r="AP1297" s="420"/>
      <c r="AQ1297" s="421"/>
      <c r="AR1297" s="420"/>
      <c r="AS1297" s="436"/>
      <c r="AT1297" s="436"/>
      <c r="AU1297" s="422"/>
      <c r="AV1297" s="11"/>
      <c r="AW1297" s="11"/>
      <c r="AX1297" s="410">
        <f t="shared" si="485"/>
        <v>0</v>
      </c>
      <c r="AY1297" s="411" t="str">
        <f>IF(G1297="","",VLOOKUP(J1297,中子データ!$B$4:$M$5999,10,FALSE))</f>
        <v/>
      </c>
      <c r="AZ1297" s="438" t="str">
        <f>IF(G1297="","",VLOOKUP(J1297,中子データ!$B$4:$M$5999,9,FALSE))</f>
        <v/>
      </c>
      <c r="BA1297" s="412" t="str">
        <f>IF(AQ1297="","",VLOOKUP(AQ1297,作業者名!$B$4:$C$100,2,FALSE))</f>
        <v/>
      </c>
      <c r="BB1297" s="412" t="str">
        <f>IF(AR1297="","",VLOOKUP(AR1297,作業者名!$B$4:$C$100,2,FALSE))</f>
        <v/>
      </c>
      <c r="BC1297" s="412" t="str">
        <f>IF(G1297="","",VLOOKUP(J1297,中子データ!B$4:N$6004,12,FALSE))</f>
        <v/>
      </c>
      <c r="BD1297" s="413" t="str">
        <f>IF(G1297="","",VLOOKUP(J1297,中子データ!$B$4:$P$4500,15,FALSE))</f>
        <v/>
      </c>
    </row>
    <row r="1298" spans="1:56" x14ac:dyDescent="0.15">
      <c r="A1298" s="7" t="str">
        <f>IF(G1298="","",VLOOKUP(H1298,マシン名!$B$4:$C$93,2,FALSE))</f>
        <v/>
      </c>
      <c r="B1298" s="7" t="str">
        <f>IF(G1298="","",VLOOKUP(I1298,作業者名!$B$4:$C$100,2,FALSE))</f>
        <v/>
      </c>
      <c r="C1298" s="7" t="str">
        <f>IF(G1298="","",VLOOKUP(J1298,中子データ!$B$4:$H$4500,2,FALSE))</f>
        <v/>
      </c>
      <c r="D1298" s="8" t="str">
        <f>IF(G1298="","",VLOOKUP(J1298,中子データ!$B$4:$H$4500,4,FALSE))</f>
        <v/>
      </c>
      <c r="E1298" s="231" t="str">
        <f t="shared" si="483"/>
        <v/>
      </c>
      <c r="G1298" s="238"/>
      <c r="H1298" s="9"/>
      <c r="I1298" s="9"/>
      <c r="J1298" s="9"/>
      <c r="K1298" s="10"/>
      <c r="L1298" s="10"/>
      <c r="M1298" s="6"/>
      <c r="N1298" s="6">
        <f t="shared" si="487"/>
        <v>0</v>
      </c>
      <c r="O1298" s="250"/>
      <c r="P1298" s="250"/>
      <c r="Q1298" s="250"/>
      <c r="R1298" s="250"/>
      <c r="S1298" s="250"/>
      <c r="T1298" s="250"/>
      <c r="U1298" s="250"/>
      <c r="V1298" s="250"/>
      <c r="W1298" s="250"/>
      <c r="X1298" s="250"/>
      <c r="Y1298" s="250"/>
      <c r="Z1298" s="4"/>
      <c r="AA1298" s="429"/>
      <c r="AB1298" s="457">
        <f t="shared" si="486"/>
        <v>0</v>
      </c>
      <c r="AC1298" s="11"/>
      <c r="AD1298" s="11"/>
      <c r="AE1298" s="11"/>
      <c r="AF1298" s="11"/>
      <c r="AG1298" s="11"/>
      <c r="AH1298" s="11"/>
      <c r="AI1298" s="11"/>
      <c r="AJ1298" s="12"/>
      <c r="AK1298" s="445" t="str">
        <f>IF(G1298="","",VLOOKUP(J1298,中子データ!$B$4:$H$4500,3,FALSE))</f>
        <v/>
      </c>
      <c r="AL1298" s="445" t="str">
        <f>IF(G1298="","",VLOOKUP(J1298,中子データ!$B$4:$H$4500,5,FALSE))</f>
        <v/>
      </c>
      <c r="AM1298" s="445" t="str">
        <f>IF(G1298="","",VLOOKUP(J1298,中子データ!$B$4:$H$4500,6,FALSE))</f>
        <v/>
      </c>
      <c r="AN1298" s="418"/>
      <c r="AO1298" s="419"/>
      <c r="AP1298" s="420"/>
      <c r="AQ1298" s="421"/>
      <c r="AR1298" s="420"/>
      <c r="AS1298" s="436"/>
      <c r="AT1298" s="436"/>
      <c r="AU1298" s="422"/>
      <c r="AV1298" s="11"/>
      <c r="AW1298" s="11"/>
      <c r="AX1298" s="410">
        <f t="shared" si="485"/>
        <v>0</v>
      </c>
      <c r="AY1298" s="411" t="str">
        <f>IF(G1298="","",VLOOKUP(J1298,中子データ!$B$4:$M$5999,10,FALSE))</f>
        <v/>
      </c>
      <c r="AZ1298" s="438" t="str">
        <f>IF(G1298="","",VLOOKUP(J1298,中子データ!$B$4:$M$5999,9,FALSE))</f>
        <v/>
      </c>
      <c r="BA1298" s="412" t="str">
        <f>IF(AQ1298="","",VLOOKUP(AQ1298,作業者名!$B$4:$C$100,2,FALSE))</f>
        <v/>
      </c>
      <c r="BB1298" s="412" t="str">
        <f>IF(AR1298="","",VLOOKUP(AR1298,作業者名!$B$4:$C$100,2,FALSE))</f>
        <v/>
      </c>
      <c r="BC1298" s="412" t="str">
        <f>IF(G1298="","",VLOOKUP(J1298,中子データ!B$4:N$6004,12,FALSE))</f>
        <v/>
      </c>
      <c r="BD1298" s="413" t="str">
        <f>IF(G1298="","",VLOOKUP(J1298,中子データ!$B$4:$P$4500,15,FALSE))</f>
        <v/>
      </c>
    </row>
    <row r="1299" spans="1:56" x14ac:dyDescent="0.15">
      <c r="A1299" s="7" t="str">
        <f>IF(G1299="","",VLOOKUP(H1299,マシン名!$B$4:$C$93,2,FALSE))</f>
        <v/>
      </c>
      <c r="B1299" s="7" t="str">
        <f>IF(G1299="","",VLOOKUP(I1299,作業者名!$B$4:$C$100,2,FALSE))</f>
        <v/>
      </c>
      <c r="C1299" s="7" t="str">
        <f>IF(G1299="","",VLOOKUP(J1299,中子データ!$B$4:$H$4500,2,FALSE))</f>
        <v/>
      </c>
      <c r="D1299" s="8" t="str">
        <f>IF(G1299="","",VLOOKUP(J1299,中子データ!$B$4:$H$4500,4,FALSE))</f>
        <v/>
      </c>
      <c r="E1299" s="231" t="str">
        <f t="shared" si="483"/>
        <v/>
      </c>
      <c r="G1299" s="238"/>
      <c r="H1299" s="9"/>
      <c r="I1299" s="9"/>
      <c r="J1299" s="9"/>
      <c r="K1299" s="10"/>
      <c r="L1299" s="10"/>
      <c r="M1299" s="6"/>
      <c r="N1299" s="6">
        <f t="shared" si="487"/>
        <v>0</v>
      </c>
      <c r="O1299" s="250"/>
      <c r="P1299" s="250"/>
      <c r="Q1299" s="250"/>
      <c r="R1299" s="250"/>
      <c r="S1299" s="250"/>
      <c r="T1299" s="250"/>
      <c r="U1299" s="250"/>
      <c r="V1299" s="250"/>
      <c r="W1299" s="250"/>
      <c r="X1299" s="250"/>
      <c r="Y1299" s="250"/>
      <c r="Z1299" s="4"/>
      <c r="AA1299" s="429"/>
      <c r="AB1299" s="457">
        <f t="shared" si="486"/>
        <v>0</v>
      </c>
      <c r="AC1299" s="11"/>
      <c r="AD1299" s="11"/>
      <c r="AE1299" s="11"/>
      <c r="AF1299" s="11"/>
      <c r="AG1299" s="11"/>
      <c r="AH1299" s="11"/>
      <c r="AI1299" s="11"/>
      <c r="AJ1299" s="12"/>
      <c r="AK1299" s="445" t="str">
        <f>IF(G1299="","",VLOOKUP(J1299,中子データ!$B$4:$H$4500,3,FALSE))</f>
        <v/>
      </c>
      <c r="AL1299" s="445" t="str">
        <f>IF(G1299="","",VLOOKUP(J1299,中子データ!$B$4:$H$4500,5,FALSE))</f>
        <v/>
      </c>
      <c r="AM1299" s="445" t="str">
        <f>IF(G1299="","",VLOOKUP(J1299,中子データ!$B$4:$H$4500,6,FALSE))</f>
        <v/>
      </c>
      <c r="AN1299" s="418"/>
      <c r="AO1299" s="419"/>
      <c r="AP1299" s="420"/>
      <c r="AQ1299" s="421"/>
      <c r="AR1299" s="420"/>
      <c r="AS1299" s="436"/>
      <c r="AT1299" s="436"/>
      <c r="AU1299" s="422"/>
      <c r="AV1299" s="11"/>
      <c r="AW1299" s="11"/>
      <c r="AX1299" s="410">
        <f t="shared" si="485"/>
        <v>0</v>
      </c>
      <c r="AY1299" s="411" t="str">
        <f>IF(G1299="","",VLOOKUP(J1299,中子データ!$B$4:$M$5999,10,FALSE))</f>
        <v/>
      </c>
      <c r="AZ1299" s="438" t="str">
        <f>IF(G1299="","",VLOOKUP(J1299,中子データ!$B$4:$M$5999,9,FALSE))</f>
        <v/>
      </c>
      <c r="BA1299" s="412" t="str">
        <f>IF(AQ1299="","",VLOOKUP(AQ1299,作業者名!$B$4:$C$100,2,FALSE))</f>
        <v/>
      </c>
      <c r="BB1299" s="412" t="str">
        <f>IF(AR1299="","",VLOOKUP(AR1299,作業者名!$B$4:$C$100,2,FALSE))</f>
        <v/>
      </c>
      <c r="BC1299" s="412" t="str">
        <f>IF(G1299="","",VLOOKUP(J1299,中子データ!B$4:N$6004,12,FALSE))</f>
        <v/>
      </c>
      <c r="BD1299" s="413" t="str">
        <f>IF(G1299="","",VLOOKUP(J1299,中子データ!$B$4:$P$4500,15,FALSE))</f>
        <v/>
      </c>
    </row>
    <row r="1300" spans="1:56" x14ac:dyDescent="0.15">
      <c r="A1300" s="7" t="str">
        <f>IF(G1300="","",VLOOKUP(H1300,マシン名!$B$4:$C$93,2,FALSE))</f>
        <v/>
      </c>
      <c r="B1300" s="7" t="str">
        <f>IF(G1300="","",VLOOKUP(I1300,作業者名!$B$4:$C$100,2,FALSE))</f>
        <v/>
      </c>
      <c r="C1300" s="7" t="str">
        <f>IF(G1300="","",VLOOKUP(J1300,中子データ!$B$4:$H$4500,2,FALSE))</f>
        <v/>
      </c>
      <c r="D1300" s="8" t="str">
        <f>IF(G1300="","",VLOOKUP(J1300,中子データ!$B$4:$H$4500,4,FALSE))</f>
        <v/>
      </c>
      <c r="E1300" s="231" t="str">
        <f t="shared" si="483"/>
        <v/>
      </c>
      <c r="G1300" s="238"/>
      <c r="H1300" s="9"/>
      <c r="I1300" s="9"/>
      <c r="J1300" s="9"/>
      <c r="K1300" s="10"/>
      <c r="L1300" s="10"/>
      <c r="M1300" s="6"/>
      <c r="N1300" s="6">
        <f>L1300-SUM(O1300:Z1300)</f>
        <v>0</v>
      </c>
      <c r="O1300" s="250"/>
      <c r="P1300" s="250"/>
      <c r="Q1300" s="250"/>
      <c r="R1300" s="250"/>
      <c r="S1300" s="250"/>
      <c r="T1300" s="250"/>
      <c r="U1300" s="250"/>
      <c r="V1300" s="250"/>
      <c r="W1300" s="250"/>
      <c r="X1300" s="250"/>
      <c r="Y1300" s="250"/>
      <c r="Z1300" s="4"/>
      <c r="AA1300" s="429"/>
      <c r="AB1300" s="457">
        <f t="shared" si="486"/>
        <v>0</v>
      </c>
      <c r="AC1300" s="11"/>
      <c r="AD1300" s="11"/>
      <c r="AE1300" s="11"/>
      <c r="AF1300" s="11"/>
      <c r="AG1300" s="11"/>
      <c r="AH1300" s="11"/>
      <c r="AI1300" s="11"/>
      <c r="AJ1300" s="12"/>
      <c r="AK1300" s="445" t="str">
        <f>IF(G1300="","",VLOOKUP(J1300,中子データ!$B$4:$H$4500,3,FALSE))</f>
        <v/>
      </c>
      <c r="AL1300" s="445" t="str">
        <f>IF(G1300="","",VLOOKUP(J1300,中子データ!$B$4:$H$4500,5,FALSE))</f>
        <v/>
      </c>
      <c r="AM1300" s="445" t="str">
        <f>IF(G1300="","",VLOOKUP(J1300,中子データ!$B$4:$H$4500,6,FALSE))</f>
        <v/>
      </c>
      <c r="AN1300" s="418"/>
      <c r="AO1300" s="419"/>
      <c r="AP1300" s="420"/>
      <c r="AQ1300" s="421"/>
      <c r="AR1300" s="420"/>
      <c r="AS1300" s="436"/>
      <c r="AT1300" s="436"/>
      <c r="AU1300" s="422"/>
      <c r="AV1300" s="11"/>
      <c r="AW1300" s="11"/>
      <c r="AX1300" s="410">
        <f t="shared" si="485"/>
        <v>0</v>
      </c>
      <c r="AY1300" s="411" t="str">
        <f>IF(G1300="","",VLOOKUP(J1300,中子データ!$B$4:$M$5999,10,FALSE))</f>
        <v/>
      </c>
      <c r="AZ1300" s="438" t="str">
        <f>IF(G1300="","",VLOOKUP(J1300,中子データ!$B$4:$M$5999,9,FALSE))</f>
        <v/>
      </c>
      <c r="BA1300" s="412" t="str">
        <f>IF(AQ1300="","",VLOOKUP(AQ1300,作業者名!$B$4:$C$100,2,FALSE))</f>
        <v/>
      </c>
      <c r="BB1300" s="412" t="str">
        <f>IF(AR1300="","",VLOOKUP(AR1300,作業者名!$B$4:$C$100,2,FALSE))</f>
        <v/>
      </c>
      <c r="BC1300" s="412" t="str">
        <f>IF(G1300="","",VLOOKUP(J1300,中子データ!B$4:N$6004,12,FALSE))</f>
        <v/>
      </c>
      <c r="BD1300" s="413" t="str">
        <f>IF(G1300="","",VLOOKUP(J1300,中子データ!$B$4:$P$4500,15,FALSE))</f>
        <v/>
      </c>
    </row>
    <row r="1301" spans="1:56" x14ac:dyDescent="0.15">
      <c r="A1301" s="7" t="str">
        <f>IF(G1301="","",VLOOKUP(H1301,マシン名!$B$4:$C$93,2,FALSE))</f>
        <v/>
      </c>
      <c r="B1301" s="7" t="str">
        <f>IF(G1301="","",VLOOKUP(I1301,作業者名!$B$4:$C$100,2,FALSE))</f>
        <v/>
      </c>
      <c r="C1301" s="7" t="str">
        <f>IF(G1301="","",VLOOKUP(J1301,中子データ!$B$4:$H$4500,2,FALSE))</f>
        <v/>
      </c>
      <c r="D1301" s="8" t="str">
        <f>IF(G1301="","",VLOOKUP(J1301,中子データ!$B$4:$H$4500,4,FALSE))</f>
        <v/>
      </c>
      <c r="E1301" s="231" t="str">
        <f t="shared" si="483"/>
        <v/>
      </c>
      <c r="G1301" s="238"/>
      <c r="H1301" s="9"/>
      <c r="I1301" s="9"/>
      <c r="J1301" s="9"/>
      <c r="K1301" s="10"/>
      <c r="L1301" s="10"/>
      <c r="M1301" s="6"/>
      <c r="N1301" s="6">
        <f t="shared" ref="N1301:N1308" si="488">L1301-SUM(O1301:Z1301)</f>
        <v>0</v>
      </c>
      <c r="O1301" s="250"/>
      <c r="P1301" s="250"/>
      <c r="Q1301" s="250"/>
      <c r="R1301" s="250"/>
      <c r="S1301" s="250"/>
      <c r="T1301" s="250"/>
      <c r="U1301" s="250"/>
      <c r="V1301" s="250"/>
      <c r="W1301" s="250"/>
      <c r="X1301" s="250"/>
      <c r="Y1301" s="250"/>
      <c r="Z1301" s="4"/>
      <c r="AA1301" s="429"/>
      <c r="AB1301" s="457">
        <f t="shared" si="486"/>
        <v>0</v>
      </c>
      <c r="AC1301" s="11"/>
      <c r="AD1301" s="11"/>
      <c r="AE1301" s="11"/>
      <c r="AF1301" s="11"/>
      <c r="AG1301" s="11"/>
      <c r="AH1301" s="11"/>
      <c r="AI1301" s="11"/>
      <c r="AJ1301" s="12"/>
      <c r="AK1301" s="445" t="str">
        <f>IF(G1301="","",VLOOKUP(J1301,中子データ!$B$4:$H$4500,3,FALSE))</f>
        <v/>
      </c>
      <c r="AL1301" s="445" t="str">
        <f>IF(G1301="","",VLOOKUP(J1301,中子データ!$B$4:$H$4500,5,FALSE))</f>
        <v/>
      </c>
      <c r="AM1301" s="445" t="str">
        <f>IF(G1301="","",VLOOKUP(J1301,中子データ!$B$4:$H$4500,6,FALSE))</f>
        <v/>
      </c>
      <c r="AN1301" s="418"/>
      <c r="AO1301" s="419"/>
      <c r="AP1301" s="420"/>
      <c r="AQ1301" s="421"/>
      <c r="AR1301" s="420"/>
      <c r="AS1301" s="436"/>
      <c r="AT1301" s="436"/>
      <c r="AU1301" s="422"/>
      <c r="AV1301" s="11"/>
      <c r="AW1301" s="11"/>
      <c r="AX1301" s="410">
        <f t="shared" si="485"/>
        <v>0</v>
      </c>
      <c r="AY1301" s="411" t="str">
        <f>IF(G1301="","",VLOOKUP(J1301,中子データ!$B$4:$M$5999,10,FALSE))</f>
        <v/>
      </c>
      <c r="AZ1301" s="438" t="str">
        <f>IF(G1301="","",VLOOKUP(J1301,中子データ!$B$4:$M$5999,9,FALSE))</f>
        <v/>
      </c>
      <c r="BA1301" s="412" t="str">
        <f>IF(AQ1301="","",VLOOKUP(AQ1301,作業者名!$B$4:$C$100,2,FALSE))</f>
        <v/>
      </c>
      <c r="BB1301" s="412" t="str">
        <f>IF(AR1301="","",VLOOKUP(AR1301,作業者名!$B$4:$C$100,2,FALSE))</f>
        <v/>
      </c>
      <c r="BC1301" s="412" t="str">
        <f>IF(G1301="","",VLOOKUP(J1301,中子データ!B$4:N$6004,12,FALSE))</f>
        <v/>
      </c>
      <c r="BD1301" s="413" t="str">
        <f>IF(G1301="","",VLOOKUP(J1301,中子データ!$B$4:$P$4500,15,FALSE))</f>
        <v/>
      </c>
    </row>
    <row r="1302" spans="1:56" x14ac:dyDescent="0.15">
      <c r="A1302" s="7" t="str">
        <f>IF(G1302="","",VLOOKUP(H1302,マシン名!$B$4:$C$93,2,FALSE))</f>
        <v/>
      </c>
      <c r="B1302" s="7" t="str">
        <f>IF(G1302="","",VLOOKUP(I1302,作業者名!$B$4:$C$100,2,FALSE))</f>
        <v/>
      </c>
      <c r="C1302" s="7" t="str">
        <f>IF(G1302="","",VLOOKUP(J1302,中子データ!$B$4:$H$4500,2,FALSE))</f>
        <v/>
      </c>
      <c r="D1302" s="8" t="str">
        <f>IF(G1302="","",VLOOKUP(J1302,中子データ!$B$4:$H$4500,4,FALSE))</f>
        <v/>
      </c>
      <c r="E1302" s="231" t="str">
        <f t="shared" si="483"/>
        <v/>
      </c>
      <c r="G1302" s="238"/>
      <c r="H1302" s="9"/>
      <c r="I1302" s="9"/>
      <c r="J1302" s="9"/>
      <c r="K1302" s="10"/>
      <c r="L1302" s="10"/>
      <c r="M1302" s="6"/>
      <c r="N1302" s="6">
        <f t="shared" si="488"/>
        <v>0</v>
      </c>
      <c r="O1302" s="250"/>
      <c r="P1302" s="250"/>
      <c r="Q1302" s="250"/>
      <c r="R1302" s="250"/>
      <c r="S1302" s="250"/>
      <c r="T1302" s="250"/>
      <c r="U1302" s="250"/>
      <c r="V1302" s="250"/>
      <c r="W1302" s="250"/>
      <c r="X1302" s="250"/>
      <c r="Y1302" s="250"/>
      <c r="Z1302" s="4"/>
      <c r="AA1302" s="429"/>
      <c r="AB1302" s="457">
        <f t="shared" si="486"/>
        <v>0</v>
      </c>
      <c r="AC1302" s="11"/>
      <c r="AD1302" s="11"/>
      <c r="AE1302" s="11"/>
      <c r="AF1302" s="11"/>
      <c r="AG1302" s="11"/>
      <c r="AH1302" s="11"/>
      <c r="AI1302" s="11"/>
      <c r="AJ1302" s="12"/>
      <c r="AK1302" s="445" t="str">
        <f>IF(G1302="","",VLOOKUP(J1302,中子データ!$B$4:$H$4500,3,FALSE))</f>
        <v/>
      </c>
      <c r="AL1302" s="445" t="str">
        <f>IF(G1302="","",VLOOKUP(J1302,中子データ!$B$4:$H$4500,5,FALSE))</f>
        <v/>
      </c>
      <c r="AM1302" s="445" t="str">
        <f>IF(G1302="","",VLOOKUP(J1302,中子データ!$B$4:$H$4500,6,FALSE))</f>
        <v/>
      </c>
      <c r="AN1302" s="418"/>
      <c r="AO1302" s="419"/>
      <c r="AP1302" s="420"/>
      <c r="AQ1302" s="421"/>
      <c r="AR1302" s="420"/>
      <c r="AS1302" s="436"/>
      <c r="AT1302" s="436"/>
      <c r="AU1302" s="422"/>
      <c r="AV1302" s="11"/>
      <c r="AW1302" s="11"/>
      <c r="AX1302" s="410">
        <f t="shared" si="485"/>
        <v>0</v>
      </c>
      <c r="AY1302" s="411" t="str">
        <f>IF(G1302="","",VLOOKUP(J1302,中子データ!$B$4:$M$5999,10,FALSE))</f>
        <v/>
      </c>
      <c r="AZ1302" s="438" t="str">
        <f>IF(G1302="","",VLOOKUP(J1302,中子データ!$B$4:$M$5999,9,FALSE))</f>
        <v/>
      </c>
      <c r="BA1302" s="412" t="str">
        <f>IF(AQ1302="","",VLOOKUP(AQ1302,作業者名!$B$4:$C$100,2,FALSE))</f>
        <v/>
      </c>
      <c r="BB1302" s="412" t="str">
        <f>IF(AR1302="","",VLOOKUP(AR1302,作業者名!$B$4:$C$100,2,FALSE))</f>
        <v/>
      </c>
      <c r="BC1302" s="412" t="str">
        <f>IF(G1302="","",VLOOKUP(J1302,中子データ!B$4:N$6004,12,FALSE))</f>
        <v/>
      </c>
      <c r="BD1302" s="413" t="str">
        <f>IF(G1302="","",VLOOKUP(J1302,中子データ!$B$4:$P$4500,15,FALSE))</f>
        <v/>
      </c>
    </row>
    <row r="1303" spans="1:56" x14ac:dyDescent="0.15">
      <c r="A1303" s="7" t="str">
        <f>IF(G1303="","",VLOOKUP(H1303,マシン名!$B$4:$C$93,2,FALSE))</f>
        <v/>
      </c>
      <c r="B1303" s="7" t="str">
        <f>IF(G1303="","",VLOOKUP(I1303,作業者名!$B$4:$C$100,2,FALSE))</f>
        <v/>
      </c>
      <c r="C1303" s="7" t="str">
        <f>IF(G1303="","",VLOOKUP(J1303,中子データ!$B$4:$H$4500,2,FALSE))</f>
        <v/>
      </c>
      <c r="D1303" s="8" t="str">
        <f>IF(G1303="","",VLOOKUP(J1303,中子データ!$B$4:$H$4500,4,FALSE))</f>
        <v/>
      </c>
      <c r="E1303" s="231" t="str">
        <f t="shared" si="483"/>
        <v/>
      </c>
      <c r="G1303" s="238"/>
      <c r="H1303" s="9"/>
      <c r="I1303" s="9"/>
      <c r="J1303" s="9"/>
      <c r="K1303" s="10"/>
      <c r="L1303" s="10"/>
      <c r="M1303" s="6"/>
      <c r="N1303" s="6">
        <f t="shared" si="488"/>
        <v>0</v>
      </c>
      <c r="O1303" s="250"/>
      <c r="P1303" s="250"/>
      <c r="Q1303" s="250"/>
      <c r="R1303" s="250"/>
      <c r="S1303" s="250"/>
      <c r="T1303" s="250"/>
      <c r="U1303" s="250"/>
      <c r="V1303" s="250"/>
      <c r="W1303" s="250"/>
      <c r="X1303" s="250"/>
      <c r="Y1303" s="250"/>
      <c r="Z1303" s="4"/>
      <c r="AA1303" s="429"/>
      <c r="AB1303" s="457">
        <f t="shared" si="486"/>
        <v>0</v>
      </c>
      <c r="AC1303" s="11"/>
      <c r="AD1303" s="11"/>
      <c r="AE1303" s="11"/>
      <c r="AF1303" s="11"/>
      <c r="AG1303" s="11"/>
      <c r="AH1303" s="11"/>
      <c r="AI1303" s="11"/>
      <c r="AJ1303" s="12"/>
      <c r="AK1303" s="445" t="str">
        <f>IF(G1303="","",VLOOKUP(J1303,中子データ!$B$4:$H$4500,3,FALSE))</f>
        <v/>
      </c>
      <c r="AL1303" s="445" t="str">
        <f>IF(G1303="","",VLOOKUP(J1303,中子データ!$B$4:$H$4500,5,FALSE))</f>
        <v/>
      </c>
      <c r="AM1303" s="445" t="str">
        <f>IF(G1303="","",VLOOKUP(J1303,中子データ!$B$4:$H$4500,6,FALSE))</f>
        <v/>
      </c>
      <c r="AN1303" s="418"/>
      <c r="AO1303" s="419"/>
      <c r="AP1303" s="420"/>
      <c r="AQ1303" s="421"/>
      <c r="AR1303" s="420"/>
      <c r="AS1303" s="436"/>
      <c r="AT1303" s="436"/>
      <c r="AU1303" s="422"/>
      <c r="AV1303" s="11"/>
      <c r="AW1303" s="11"/>
      <c r="AX1303" s="410">
        <f t="shared" si="485"/>
        <v>0</v>
      </c>
      <c r="AY1303" s="411" t="str">
        <f>IF(G1303="","",VLOOKUP(J1303,中子データ!$B$4:$M$5999,10,FALSE))</f>
        <v/>
      </c>
      <c r="AZ1303" s="438" t="str">
        <f>IF(G1303="","",VLOOKUP(J1303,中子データ!$B$4:$M$5999,9,FALSE))</f>
        <v/>
      </c>
      <c r="BA1303" s="412" t="str">
        <f>IF(AQ1303="","",VLOOKUP(AQ1303,作業者名!$B$4:$C$100,2,FALSE))</f>
        <v/>
      </c>
      <c r="BB1303" s="412" t="str">
        <f>IF(AR1303="","",VLOOKUP(AR1303,作業者名!$B$4:$C$100,2,FALSE))</f>
        <v/>
      </c>
      <c r="BC1303" s="412" t="str">
        <f>IF(G1303="","",VLOOKUP(J1303,中子データ!B$4:N$6004,12,FALSE))</f>
        <v/>
      </c>
      <c r="BD1303" s="413" t="str">
        <f>IF(G1303="","",VLOOKUP(J1303,中子データ!$B$4:$P$4500,15,FALSE))</f>
        <v/>
      </c>
    </row>
    <row r="1304" spans="1:56" x14ac:dyDescent="0.15">
      <c r="A1304" s="7" t="str">
        <f>IF(G1304="","",VLOOKUP(H1304,マシン名!$B$4:$C$93,2,FALSE))</f>
        <v/>
      </c>
      <c r="B1304" s="7" t="str">
        <f>IF(G1304="","",VLOOKUP(I1304,作業者名!$B$4:$C$100,2,FALSE))</f>
        <v/>
      </c>
      <c r="C1304" s="7" t="str">
        <f>IF(G1304="","",VLOOKUP(J1304,中子データ!$B$4:$H$4500,2,FALSE))</f>
        <v/>
      </c>
      <c r="D1304" s="8" t="str">
        <f>IF(G1304="","",VLOOKUP(J1304,中子データ!$B$4:$H$4500,4,FALSE))</f>
        <v/>
      </c>
      <c r="E1304" s="231" t="str">
        <f t="shared" si="483"/>
        <v/>
      </c>
      <c r="G1304" s="238"/>
      <c r="H1304" s="9"/>
      <c r="I1304" s="9"/>
      <c r="J1304" s="9"/>
      <c r="K1304" s="10"/>
      <c r="L1304" s="10"/>
      <c r="M1304" s="6"/>
      <c r="N1304" s="6">
        <f t="shared" si="488"/>
        <v>0</v>
      </c>
      <c r="O1304" s="250"/>
      <c r="P1304" s="250"/>
      <c r="Q1304" s="250"/>
      <c r="R1304" s="250"/>
      <c r="S1304" s="250"/>
      <c r="T1304" s="250"/>
      <c r="U1304" s="250"/>
      <c r="V1304" s="250"/>
      <c r="W1304" s="250"/>
      <c r="X1304" s="250"/>
      <c r="Y1304" s="250"/>
      <c r="Z1304" s="4"/>
      <c r="AA1304" s="429"/>
      <c r="AB1304" s="457">
        <f t="shared" si="486"/>
        <v>0</v>
      </c>
      <c r="AC1304" s="11"/>
      <c r="AD1304" s="11"/>
      <c r="AE1304" s="11"/>
      <c r="AF1304" s="11"/>
      <c r="AG1304" s="11"/>
      <c r="AH1304" s="11"/>
      <c r="AI1304" s="11"/>
      <c r="AJ1304" s="12"/>
      <c r="AK1304" s="445" t="str">
        <f>IF(G1304="","",VLOOKUP(J1304,中子データ!$B$4:$H$4500,3,FALSE))</f>
        <v/>
      </c>
      <c r="AL1304" s="445" t="str">
        <f>IF(G1304="","",VLOOKUP(J1304,中子データ!$B$4:$H$4500,5,FALSE))</f>
        <v/>
      </c>
      <c r="AM1304" s="445" t="str">
        <f>IF(G1304="","",VLOOKUP(J1304,中子データ!$B$4:$H$4500,6,FALSE))</f>
        <v/>
      </c>
      <c r="AN1304" s="418"/>
      <c r="AO1304" s="419"/>
      <c r="AP1304" s="420"/>
      <c r="AQ1304" s="421"/>
      <c r="AR1304" s="420"/>
      <c r="AS1304" s="436"/>
      <c r="AT1304" s="436"/>
      <c r="AU1304" s="422"/>
      <c r="AV1304" s="11"/>
      <c r="AW1304" s="11"/>
      <c r="AX1304" s="410">
        <f t="shared" si="485"/>
        <v>0</v>
      </c>
      <c r="AY1304" s="411" t="str">
        <f>IF(G1304="","",VLOOKUP(J1304,中子データ!$B$4:$M$5999,10,FALSE))</f>
        <v/>
      </c>
      <c r="AZ1304" s="438" t="str">
        <f>IF(G1304="","",VLOOKUP(J1304,中子データ!$B$4:$M$5999,9,FALSE))</f>
        <v/>
      </c>
      <c r="BA1304" s="412" t="str">
        <f>IF(AQ1304="","",VLOOKUP(AQ1304,作業者名!$B$4:$C$100,2,FALSE))</f>
        <v/>
      </c>
      <c r="BB1304" s="412" t="str">
        <f>IF(AR1304="","",VLOOKUP(AR1304,作業者名!$B$4:$C$100,2,FALSE))</f>
        <v/>
      </c>
      <c r="BC1304" s="412" t="str">
        <f>IF(G1304="","",VLOOKUP(J1304,中子データ!B$4:N$6004,12,FALSE))</f>
        <v/>
      </c>
      <c r="BD1304" s="413" t="str">
        <f>IF(G1304="","",VLOOKUP(J1304,中子データ!$B$4:$P$4500,15,FALSE))</f>
        <v/>
      </c>
    </row>
    <row r="1305" spans="1:56" x14ac:dyDescent="0.15">
      <c r="A1305" s="7" t="str">
        <f>IF(G1305="","",VLOOKUP(H1305,マシン名!$B$4:$C$93,2,FALSE))</f>
        <v/>
      </c>
      <c r="B1305" s="7" t="str">
        <f>IF(G1305="","",VLOOKUP(I1305,作業者名!$B$4:$C$100,2,FALSE))</f>
        <v/>
      </c>
      <c r="C1305" s="7" t="str">
        <f>IF(G1305="","",VLOOKUP(J1305,中子データ!$B$4:$H$4500,2,FALSE))</f>
        <v/>
      </c>
      <c r="D1305" s="8" t="str">
        <f>IF(G1305="","",VLOOKUP(J1305,中子データ!$B$4:$H$4500,4,FALSE))</f>
        <v/>
      </c>
      <c r="E1305" s="231" t="str">
        <f t="shared" si="483"/>
        <v/>
      </c>
      <c r="G1305" s="238"/>
      <c r="H1305" s="9"/>
      <c r="I1305" s="9"/>
      <c r="J1305" s="9"/>
      <c r="K1305" s="10"/>
      <c r="L1305" s="10"/>
      <c r="M1305" s="6"/>
      <c r="N1305" s="6">
        <f t="shared" si="488"/>
        <v>0</v>
      </c>
      <c r="O1305" s="250"/>
      <c r="P1305" s="250"/>
      <c r="Q1305" s="250"/>
      <c r="R1305" s="250"/>
      <c r="S1305" s="250"/>
      <c r="T1305" s="250"/>
      <c r="U1305" s="250"/>
      <c r="V1305" s="250"/>
      <c r="W1305" s="250"/>
      <c r="X1305" s="250"/>
      <c r="Y1305" s="250"/>
      <c r="Z1305" s="4"/>
      <c r="AA1305" s="429"/>
      <c r="AB1305" s="457">
        <f t="shared" si="486"/>
        <v>0</v>
      </c>
      <c r="AC1305" s="11"/>
      <c r="AD1305" s="11"/>
      <c r="AE1305" s="11"/>
      <c r="AF1305" s="11"/>
      <c r="AG1305" s="11"/>
      <c r="AH1305" s="11"/>
      <c r="AI1305" s="11"/>
      <c r="AJ1305" s="12"/>
      <c r="AK1305" s="445" t="str">
        <f>IF(G1305="","",VLOOKUP(J1305,中子データ!$B$4:$H$4500,3,FALSE))</f>
        <v/>
      </c>
      <c r="AL1305" s="445" t="str">
        <f>IF(G1305="","",VLOOKUP(J1305,中子データ!$B$4:$H$4500,5,FALSE))</f>
        <v/>
      </c>
      <c r="AM1305" s="445" t="str">
        <f>IF(G1305="","",VLOOKUP(J1305,中子データ!$B$4:$H$4500,6,FALSE))</f>
        <v/>
      </c>
      <c r="AN1305" s="418"/>
      <c r="AO1305" s="419"/>
      <c r="AP1305" s="420"/>
      <c r="AQ1305" s="421"/>
      <c r="AR1305" s="420"/>
      <c r="AS1305" s="436"/>
      <c r="AT1305" s="436"/>
      <c r="AU1305" s="422"/>
      <c r="AV1305" s="11"/>
      <c r="AW1305" s="11"/>
      <c r="AX1305" s="410">
        <f t="shared" si="485"/>
        <v>0</v>
      </c>
      <c r="AY1305" s="411" t="str">
        <f>IF(G1305="","",VLOOKUP(J1305,中子データ!$B$4:$M$5999,10,FALSE))</f>
        <v/>
      </c>
      <c r="AZ1305" s="438" t="str">
        <f>IF(G1305="","",VLOOKUP(J1305,中子データ!$B$4:$M$5999,9,FALSE))</f>
        <v/>
      </c>
      <c r="BA1305" s="412" t="str">
        <f>IF(AQ1305="","",VLOOKUP(AQ1305,作業者名!$B$4:$C$100,2,FALSE))</f>
        <v/>
      </c>
      <c r="BB1305" s="412" t="str">
        <f>IF(AR1305="","",VLOOKUP(AR1305,作業者名!$B$4:$C$100,2,FALSE))</f>
        <v/>
      </c>
      <c r="BC1305" s="412" t="str">
        <f>IF(G1305="","",VLOOKUP(J1305,中子データ!B$4:N$6004,12,FALSE))</f>
        <v/>
      </c>
      <c r="BD1305" s="413" t="str">
        <f>IF(G1305="","",VLOOKUP(J1305,中子データ!$B$4:$P$4500,15,FALSE))</f>
        <v/>
      </c>
    </row>
    <row r="1306" spans="1:56" x14ac:dyDescent="0.15">
      <c r="A1306" s="7" t="str">
        <f>IF(G1306="","",VLOOKUP(H1306,マシン名!$B$4:$C$93,2,FALSE))</f>
        <v/>
      </c>
      <c r="B1306" s="7" t="str">
        <f>IF(G1306="","",VLOOKUP(I1306,作業者名!$B$4:$C$100,2,FALSE))</f>
        <v/>
      </c>
      <c r="C1306" s="7" t="str">
        <f>IF(G1306="","",VLOOKUP(J1306,中子データ!$B$4:$H$4500,2,FALSE))</f>
        <v/>
      </c>
      <c r="D1306" s="8" t="str">
        <f>IF(G1306="","",VLOOKUP(J1306,中子データ!$B$4:$H$4500,4,FALSE))</f>
        <v/>
      </c>
      <c r="E1306" s="231" t="str">
        <f t="shared" si="483"/>
        <v/>
      </c>
      <c r="G1306" s="238"/>
      <c r="H1306" s="9"/>
      <c r="I1306" s="9"/>
      <c r="J1306" s="9"/>
      <c r="K1306" s="10"/>
      <c r="L1306" s="10"/>
      <c r="M1306" s="6"/>
      <c r="N1306" s="6">
        <f>L1306-SUM(O1306:Z1306)</f>
        <v>0</v>
      </c>
      <c r="O1306" s="250"/>
      <c r="P1306" s="250"/>
      <c r="Q1306" s="250"/>
      <c r="R1306" s="250"/>
      <c r="S1306" s="250"/>
      <c r="T1306" s="250"/>
      <c r="U1306" s="250"/>
      <c r="V1306" s="250"/>
      <c r="W1306" s="250"/>
      <c r="X1306" s="250"/>
      <c r="Y1306" s="250"/>
      <c r="Z1306" s="4"/>
      <c r="AA1306" s="429"/>
      <c r="AB1306" s="457">
        <f t="shared" si="486"/>
        <v>0</v>
      </c>
      <c r="AC1306" s="11"/>
      <c r="AD1306" s="11"/>
      <c r="AE1306" s="11"/>
      <c r="AF1306" s="11"/>
      <c r="AG1306" s="11"/>
      <c r="AH1306" s="11"/>
      <c r="AI1306" s="11"/>
      <c r="AJ1306" s="12"/>
      <c r="AK1306" s="445" t="str">
        <f>IF(G1306="","",VLOOKUP(J1306,中子データ!$B$4:$H$4500,3,FALSE))</f>
        <v/>
      </c>
      <c r="AL1306" s="445" t="str">
        <f>IF(G1306="","",VLOOKUP(J1306,中子データ!$B$4:$H$4500,5,FALSE))</f>
        <v/>
      </c>
      <c r="AM1306" s="445" t="str">
        <f>IF(G1306="","",VLOOKUP(J1306,中子データ!$B$4:$H$4500,6,FALSE))</f>
        <v/>
      </c>
      <c r="AN1306" s="418"/>
      <c r="AO1306" s="419"/>
      <c r="AP1306" s="420"/>
      <c r="AQ1306" s="421"/>
      <c r="AR1306" s="420"/>
      <c r="AS1306" s="436"/>
      <c r="AT1306" s="436"/>
      <c r="AU1306" s="422"/>
      <c r="AV1306" s="11"/>
      <c r="AW1306" s="11"/>
      <c r="AX1306" s="410">
        <f t="shared" si="485"/>
        <v>0</v>
      </c>
      <c r="AY1306" s="411" t="str">
        <f>IF(G1306="","",VLOOKUP(J1306,中子データ!$B$4:$M$5999,10,FALSE))</f>
        <v/>
      </c>
      <c r="AZ1306" s="438" t="str">
        <f>IF(G1306="","",VLOOKUP(J1306,中子データ!$B$4:$M$5999,9,FALSE))</f>
        <v/>
      </c>
      <c r="BA1306" s="412" t="str">
        <f>IF(AQ1306="","",VLOOKUP(AQ1306,作業者名!$B$4:$C$100,2,FALSE))</f>
        <v/>
      </c>
      <c r="BB1306" s="412" t="str">
        <f>IF(AR1306="","",VLOOKUP(AR1306,作業者名!$B$4:$C$100,2,FALSE))</f>
        <v/>
      </c>
      <c r="BC1306" s="412" t="str">
        <f>IF(G1306="","",VLOOKUP(J1306,中子データ!B$4:N$6004,12,FALSE))</f>
        <v/>
      </c>
      <c r="BD1306" s="413" t="str">
        <f>IF(G1306="","",VLOOKUP(J1306,中子データ!$B$4:$P$4500,15,FALSE))</f>
        <v/>
      </c>
    </row>
    <row r="1307" spans="1:56" x14ac:dyDescent="0.15">
      <c r="A1307" s="7" t="str">
        <f>IF(G1307="","",VLOOKUP(H1307,マシン名!$B$4:$C$93,2,FALSE))</f>
        <v/>
      </c>
      <c r="B1307" s="7" t="str">
        <f>IF(G1307="","",VLOOKUP(I1307,作業者名!$B$4:$C$100,2,FALSE))</f>
        <v/>
      </c>
      <c r="C1307" s="7" t="str">
        <f>IF(G1307="","",VLOOKUP(J1307,中子データ!$B$4:$H$4500,2,FALSE))</f>
        <v/>
      </c>
      <c r="D1307" s="8" t="str">
        <f>IF(G1307="","",VLOOKUP(J1307,中子データ!$B$4:$H$4500,4,FALSE))</f>
        <v/>
      </c>
      <c r="E1307" s="231" t="str">
        <f t="shared" si="483"/>
        <v/>
      </c>
      <c r="G1307" s="238"/>
      <c r="H1307" s="9"/>
      <c r="I1307" s="9"/>
      <c r="J1307" s="9"/>
      <c r="K1307" s="10"/>
      <c r="L1307" s="10"/>
      <c r="M1307" s="6"/>
      <c r="N1307" s="6">
        <f t="shared" si="488"/>
        <v>0</v>
      </c>
      <c r="O1307" s="250"/>
      <c r="P1307" s="250"/>
      <c r="Q1307" s="250"/>
      <c r="R1307" s="250"/>
      <c r="S1307" s="250"/>
      <c r="T1307" s="250"/>
      <c r="U1307" s="250"/>
      <c r="V1307" s="250"/>
      <c r="W1307" s="250"/>
      <c r="X1307" s="250"/>
      <c r="Y1307" s="250"/>
      <c r="Z1307" s="4"/>
      <c r="AA1307" s="429"/>
      <c r="AB1307" s="457">
        <f t="shared" si="486"/>
        <v>0</v>
      </c>
      <c r="AC1307" s="11"/>
      <c r="AD1307" s="11"/>
      <c r="AE1307" s="11"/>
      <c r="AF1307" s="11"/>
      <c r="AG1307" s="11"/>
      <c r="AH1307" s="11"/>
      <c r="AI1307" s="11"/>
      <c r="AJ1307" s="12"/>
      <c r="AK1307" s="445" t="str">
        <f>IF(G1307="","",VLOOKUP(J1307,中子データ!$B$4:$H$4500,3,FALSE))</f>
        <v/>
      </c>
      <c r="AL1307" s="445" t="str">
        <f>IF(G1307="","",VLOOKUP(J1307,中子データ!$B$4:$H$4500,5,FALSE))</f>
        <v/>
      </c>
      <c r="AM1307" s="445" t="str">
        <f>IF(G1307="","",VLOOKUP(J1307,中子データ!$B$4:$H$4500,6,FALSE))</f>
        <v/>
      </c>
      <c r="AN1307" s="418"/>
      <c r="AO1307" s="419"/>
      <c r="AP1307" s="420"/>
      <c r="AQ1307" s="421"/>
      <c r="AR1307" s="420"/>
      <c r="AS1307" s="436"/>
      <c r="AT1307" s="436"/>
      <c r="AU1307" s="422"/>
      <c r="AV1307" s="11"/>
      <c r="AW1307" s="11"/>
      <c r="AX1307" s="410">
        <f t="shared" si="485"/>
        <v>0</v>
      </c>
      <c r="AY1307" s="411" t="str">
        <f>IF(G1307="","",VLOOKUP(J1307,中子データ!$B$4:$M$5999,10,FALSE))</f>
        <v/>
      </c>
      <c r="AZ1307" s="438" t="str">
        <f>IF(G1307="","",VLOOKUP(J1307,中子データ!$B$4:$M$5999,9,FALSE))</f>
        <v/>
      </c>
      <c r="BA1307" s="412" t="str">
        <f>IF(AQ1307="","",VLOOKUP(AQ1307,作業者名!$B$4:$C$100,2,FALSE))</f>
        <v/>
      </c>
      <c r="BB1307" s="412" t="str">
        <f>IF(AR1307="","",VLOOKUP(AR1307,作業者名!$B$4:$C$100,2,FALSE))</f>
        <v/>
      </c>
      <c r="BC1307" s="412" t="str">
        <f>IF(G1307="","",VLOOKUP(J1307,中子データ!B$4:N$6004,12,FALSE))</f>
        <v/>
      </c>
      <c r="BD1307" s="413" t="str">
        <f>IF(G1307="","",VLOOKUP(J1307,中子データ!$B$4:$P$4500,15,FALSE))</f>
        <v/>
      </c>
    </row>
    <row r="1308" spans="1:56" x14ac:dyDescent="0.15">
      <c r="A1308" s="7" t="str">
        <f>IF(G1308="","",VLOOKUP(H1308,マシン名!$B$4:$C$93,2,FALSE))</f>
        <v/>
      </c>
      <c r="B1308" s="7" t="str">
        <f>IF(G1308="","",VLOOKUP(I1308,作業者名!$B$4:$C$100,2,FALSE))</f>
        <v/>
      </c>
      <c r="C1308" s="7" t="str">
        <f>IF(G1308="","",VLOOKUP(J1308,中子データ!$B$4:$H$4500,2,FALSE))</f>
        <v/>
      </c>
      <c r="D1308" s="8" t="str">
        <f>IF(G1308="","",VLOOKUP(J1308,中子データ!$B$4:$H$4500,4,FALSE))</f>
        <v/>
      </c>
      <c r="E1308" s="231" t="str">
        <f t="shared" si="483"/>
        <v/>
      </c>
      <c r="G1308" s="238"/>
      <c r="H1308" s="9"/>
      <c r="I1308" s="9"/>
      <c r="J1308" s="9"/>
      <c r="K1308" s="10"/>
      <c r="L1308" s="10"/>
      <c r="M1308" s="6"/>
      <c r="N1308" s="6">
        <f t="shared" si="488"/>
        <v>0</v>
      </c>
      <c r="O1308" s="250"/>
      <c r="P1308" s="250"/>
      <c r="Q1308" s="250"/>
      <c r="R1308" s="250"/>
      <c r="S1308" s="250"/>
      <c r="T1308" s="250"/>
      <c r="U1308" s="250"/>
      <c r="V1308" s="250"/>
      <c r="W1308" s="250"/>
      <c r="X1308" s="250"/>
      <c r="Y1308" s="250"/>
      <c r="Z1308" s="4"/>
      <c r="AA1308" s="429"/>
      <c r="AB1308" s="457">
        <f t="shared" si="486"/>
        <v>0</v>
      </c>
      <c r="AC1308" s="11"/>
      <c r="AD1308" s="11"/>
      <c r="AE1308" s="11"/>
      <c r="AF1308" s="11"/>
      <c r="AG1308" s="11"/>
      <c r="AH1308" s="11"/>
      <c r="AI1308" s="11"/>
      <c r="AJ1308" s="12"/>
      <c r="AK1308" s="445" t="str">
        <f>IF(G1308="","",VLOOKUP(J1308,中子データ!$B$4:$H$4500,3,FALSE))</f>
        <v/>
      </c>
      <c r="AL1308" s="445" t="str">
        <f>IF(G1308="","",VLOOKUP(J1308,中子データ!$B$4:$H$4500,5,FALSE))</f>
        <v/>
      </c>
      <c r="AM1308" s="445" t="str">
        <f>IF(G1308="","",VLOOKUP(J1308,中子データ!$B$4:$H$4500,6,FALSE))</f>
        <v/>
      </c>
      <c r="AN1308" s="418"/>
      <c r="AO1308" s="419"/>
      <c r="AP1308" s="420"/>
      <c r="AQ1308" s="421"/>
      <c r="AR1308" s="420"/>
      <c r="AS1308" s="436"/>
      <c r="AT1308" s="436"/>
      <c r="AU1308" s="422"/>
      <c r="AV1308" s="11"/>
      <c r="AW1308" s="11"/>
      <c r="AX1308" s="410">
        <f t="shared" si="485"/>
        <v>0</v>
      </c>
      <c r="AY1308" s="411" t="str">
        <f>IF(G1308="","",VLOOKUP(J1308,中子データ!$B$4:$M$5999,10,FALSE))</f>
        <v/>
      </c>
      <c r="AZ1308" s="438" t="str">
        <f>IF(G1308="","",VLOOKUP(J1308,中子データ!$B$4:$M$5999,9,FALSE))</f>
        <v/>
      </c>
      <c r="BA1308" s="412" t="str">
        <f>IF(AQ1308="","",VLOOKUP(AQ1308,作業者名!$B$4:$C$100,2,FALSE))</f>
        <v/>
      </c>
      <c r="BB1308" s="412" t="str">
        <f>IF(AR1308="","",VLOOKUP(AR1308,作業者名!$B$4:$C$100,2,FALSE))</f>
        <v/>
      </c>
      <c r="BC1308" s="412" t="str">
        <f>IF(G1308="","",VLOOKUP(J1308,中子データ!B$4:N$6004,12,FALSE))</f>
        <v/>
      </c>
      <c r="BD1308" s="413" t="str">
        <f>IF(G1308="","",VLOOKUP(J1308,中子データ!$B$4:$P$4500,15,FALSE))</f>
        <v/>
      </c>
    </row>
    <row r="1309" spans="1:56" x14ac:dyDescent="0.15">
      <c r="A1309" s="7" t="str">
        <f>IF(G1309="","",VLOOKUP(H1309,マシン名!$B$4:$C$93,2,FALSE))</f>
        <v/>
      </c>
      <c r="B1309" s="7" t="str">
        <f>IF(G1309="","",VLOOKUP(I1309,作業者名!$B$4:$C$100,2,FALSE))</f>
        <v/>
      </c>
      <c r="C1309" s="7" t="str">
        <f>IF(G1309="","",VLOOKUP(J1309,中子データ!$B$4:$H$4500,2,FALSE))</f>
        <v/>
      </c>
      <c r="D1309" s="8" t="str">
        <f>IF(G1309="","",VLOOKUP(J1309,中子データ!$B$4:$H$4500,4,FALSE))</f>
        <v/>
      </c>
      <c r="E1309" s="231" t="str">
        <f t="shared" si="483"/>
        <v/>
      </c>
      <c r="G1309" s="238"/>
      <c r="H1309" s="9"/>
      <c r="I1309" s="9"/>
      <c r="J1309" s="9"/>
      <c r="K1309" s="10"/>
      <c r="L1309" s="10"/>
      <c r="M1309" s="6"/>
      <c r="N1309" s="6">
        <f t="shared" ref="N1309:N1316" si="489">L1309-SUM(O1309:Z1309)</f>
        <v>0</v>
      </c>
      <c r="O1309" s="250"/>
      <c r="P1309" s="250"/>
      <c r="Q1309" s="250"/>
      <c r="R1309" s="250"/>
      <c r="S1309" s="250"/>
      <c r="T1309" s="250"/>
      <c r="U1309" s="250"/>
      <c r="V1309" s="250"/>
      <c r="W1309" s="250"/>
      <c r="X1309" s="250"/>
      <c r="Y1309" s="250"/>
      <c r="Z1309" s="4"/>
      <c r="AA1309" s="429"/>
      <c r="AB1309" s="457">
        <f t="shared" si="486"/>
        <v>0</v>
      </c>
      <c r="AC1309" s="11"/>
      <c r="AD1309" s="11"/>
      <c r="AE1309" s="11"/>
      <c r="AF1309" s="11"/>
      <c r="AG1309" s="11"/>
      <c r="AH1309" s="11"/>
      <c r="AI1309" s="11"/>
      <c r="AJ1309" s="12"/>
      <c r="AK1309" s="445" t="str">
        <f>IF(G1309="","",VLOOKUP(J1309,中子データ!$B$4:$H$4500,3,FALSE))</f>
        <v/>
      </c>
      <c r="AL1309" s="445" t="str">
        <f>IF(G1309="","",VLOOKUP(J1309,中子データ!$B$4:$H$4500,5,FALSE))</f>
        <v/>
      </c>
      <c r="AM1309" s="445" t="str">
        <f>IF(G1309="","",VLOOKUP(J1309,中子データ!$B$4:$H$4500,6,FALSE))</f>
        <v/>
      </c>
      <c r="AN1309" s="418"/>
      <c r="AO1309" s="419"/>
      <c r="AP1309" s="420"/>
      <c r="AQ1309" s="421"/>
      <c r="AR1309" s="420"/>
      <c r="AS1309" s="436"/>
      <c r="AT1309" s="436"/>
      <c r="AU1309" s="422"/>
      <c r="AV1309" s="11"/>
      <c r="AW1309" s="11"/>
      <c r="AX1309" s="410">
        <f t="shared" si="485"/>
        <v>0</v>
      </c>
      <c r="AY1309" s="411" t="str">
        <f>IF(G1309="","",VLOOKUP(J1309,中子データ!$B$4:$M$5999,10,FALSE))</f>
        <v/>
      </c>
      <c r="AZ1309" s="438" t="str">
        <f>IF(G1309="","",VLOOKUP(J1309,中子データ!$B$4:$M$5999,9,FALSE))</f>
        <v/>
      </c>
      <c r="BA1309" s="412" t="str">
        <f>IF(AQ1309="","",VLOOKUP(AQ1309,作業者名!$B$4:$C$100,2,FALSE))</f>
        <v/>
      </c>
      <c r="BB1309" s="412" t="str">
        <f>IF(AR1309="","",VLOOKUP(AR1309,作業者名!$B$4:$C$100,2,FALSE))</f>
        <v/>
      </c>
      <c r="BC1309" s="412" t="str">
        <f>IF(G1309="","",VLOOKUP(J1309,中子データ!B$4:N$6004,12,FALSE))</f>
        <v/>
      </c>
      <c r="BD1309" s="413" t="str">
        <f>IF(G1309="","",VLOOKUP(J1309,中子データ!$B$4:$P$4500,15,FALSE))</f>
        <v/>
      </c>
    </row>
    <row r="1310" spans="1:56" x14ac:dyDescent="0.15">
      <c r="A1310" s="7" t="str">
        <f>IF(G1310="","",VLOOKUP(H1310,マシン名!$B$4:$C$93,2,FALSE))</f>
        <v/>
      </c>
      <c r="B1310" s="7" t="str">
        <f>IF(G1310="","",VLOOKUP(I1310,作業者名!$B$4:$C$100,2,FALSE))</f>
        <v/>
      </c>
      <c r="C1310" s="7" t="str">
        <f>IF(G1310="","",VLOOKUP(J1310,中子データ!$B$4:$H$4500,2,FALSE))</f>
        <v/>
      </c>
      <c r="D1310" s="8" t="str">
        <f>IF(G1310="","",VLOOKUP(J1310,中子データ!$B$4:$H$4500,4,FALSE))</f>
        <v/>
      </c>
      <c r="E1310" s="231" t="str">
        <f t="shared" si="483"/>
        <v/>
      </c>
      <c r="G1310" s="238"/>
      <c r="H1310" s="9"/>
      <c r="I1310" s="9"/>
      <c r="J1310" s="9"/>
      <c r="K1310" s="10"/>
      <c r="L1310" s="10"/>
      <c r="M1310" s="6"/>
      <c r="N1310" s="6">
        <f t="shared" si="489"/>
        <v>0</v>
      </c>
      <c r="O1310" s="250"/>
      <c r="P1310" s="250"/>
      <c r="Q1310" s="250"/>
      <c r="R1310" s="250"/>
      <c r="S1310" s="250"/>
      <c r="T1310" s="250"/>
      <c r="U1310" s="250"/>
      <c r="V1310" s="250"/>
      <c r="W1310" s="250"/>
      <c r="X1310" s="250"/>
      <c r="Y1310" s="250"/>
      <c r="Z1310" s="4"/>
      <c r="AA1310" s="429"/>
      <c r="AB1310" s="457">
        <f t="shared" si="486"/>
        <v>0</v>
      </c>
      <c r="AC1310" s="11"/>
      <c r="AD1310" s="11"/>
      <c r="AE1310" s="11"/>
      <c r="AF1310" s="11"/>
      <c r="AG1310" s="11"/>
      <c r="AH1310" s="11"/>
      <c r="AI1310" s="11"/>
      <c r="AJ1310" s="12"/>
      <c r="AK1310" s="445" t="str">
        <f>IF(G1310="","",VLOOKUP(J1310,中子データ!$B$4:$H$4500,3,FALSE))</f>
        <v/>
      </c>
      <c r="AL1310" s="445" t="str">
        <f>IF(G1310="","",VLOOKUP(J1310,中子データ!$B$4:$H$4500,5,FALSE))</f>
        <v/>
      </c>
      <c r="AM1310" s="445" t="str">
        <f>IF(G1310="","",VLOOKUP(J1310,中子データ!$B$4:$H$4500,6,FALSE))</f>
        <v/>
      </c>
      <c r="AN1310" s="418"/>
      <c r="AO1310" s="419"/>
      <c r="AP1310" s="420"/>
      <c r="AQ1310" s="421"/>
      <c r="AR1310" s="420"/>
      <c r="AS1310" s="436"/>
      <c r="AT1310" s="436"/>
      <c r="AU1310" s="422"/>
      <c r="AV1310" s="11"/>
      <c r="AW1310" s="11"/>
      <c r="AX1310" s="410">
        <f t="shared" si="485"/>
        <v>0</v>
      </c>
      <c r="AY1310" s="411" t="str">
        <f>IF(G1310="","",VLOOKUP(J1310,中子データ!$B$4:$M$5999,10,FALSE))</f>
        <v/>
      </c>
      <c r="AZ1310" s="438" t="str">
        <f>IF(G1310="","",VLOOKUP(J1310,中子データ!$B$4:$M$5999,9,FALSE))</f>
        <v/>
      </c>
      <c r="BA1310" s="412" t="str">
        <f>IF(AQ1310="","",VLOOKUP(AQ1310,作業者名!$B$4:$C$100,2,FALSE))</f>
        <v/>
      </c>
      <c r="BB1310" s="412" t="str">
        <f>IF(AR1310="","",VLOOKUP(AR1310,作業者名!$B$4:$C$100,2,FALSE))</f>
        <v/>
      </c>
      <c r="BC1310" s="412" t="str">
        <f>IF(G1310="","",VLOOKUP(J1310,中子データ!B$4:N$6004,12,FALSE))</f>
        <v/>
      </c>
      <c r="BD1310" s="413" t="str">
        <f>IF(G1310="","",VLOOKUP(J1310,中子データ!$B$4:$P$4500,15,FALSE))</f>
        <v/>
      </c>
    </row>
    <row r="1311" spans="1:56" x14ac:dyDescent="0.15">
      <c r="A1311" s="7" t="str">
        <f>IF(G1311="","",VLOOKUP(H1311,マシン名!$B$4:$C$93,2,FALSE))</f>
        <v/>
      </c>
      <c r="B1311" s="7" t="str">
        <f>IF(G1311="","",VLOOKUP(I1311,作業者名!$B$4:$C$100,2,FALSE))</f>
        <v/>
      </c>
      <c r="C1311" s="7" t="str">
        <f>IF(G1311="","",VLOOKUP(J1311,中子データ!$B$4:$H$4500,2,FALSE))</f>
        <v/>
      </c>
      <c r="D1311" s="8" t="str">
        <f>IF(G1311="","",VLOOKUP(J1311,中子データ!$B$4:$H$4500,4,FALSE))</f>
        <v/>
      </c>
      <c r="E1311" s="231" t="str">
        <f t="shared" si="483"/>
        <v/>
      </c>
      <c r="G1311" s="238"/>
      <c r="H1311" s="247"/>
      <c r="I1311" s="248"/>
      <c r="J1311" s="245"/>
      <c r="K1311" s="10"/>
      <c r="L1311" s="10"/>
      <c r="M1311" s="6"/>
      <c r="N1311" s="6">
        <f t="shared" si="489"/>
        <v>0</v>
      </c>
      <c r="O1311" s="250"/>
      <c r="P1311" s="250"/>
      <c r="Q1311" s="250"/>
      <c r="R1311" s="250"/>
      <c r="S1311" s="250"/>
      <c r="T1311" s="250"/>
      <c r="U1311" s="250"/>
      <c r="V1311" s="250"/>
      <c r="W1311" s="250"/>
      <c r="X1311" s="250"/>
      <c r="Y1311" s="250"/>
      <c r="Z1311" s="4"/>
      <c r="AA1311" s="429"/>
      <c r="AB1311" s="457">
        <f t="shared" si="486"/>
        <v>0</v>
      </c>
      <c r="AC1311" s="11"/>
      <c r="AD1311" s="11"/>
      <c r="AE1311" s="11"/>
      <c r="AF1311" s="11"/>
      <c r="AG1311" s="11"/>
      <c r="AH1311" s="11"/>
      <c r="AI1311" s="11"/>
      <c r="AJ1311" s="12"/>
      <c r="AK1311" s="445" t="str">
        <f>IF(G1311="","",VLOOKUP(J1311,中子データ!$B$4:$H$4500,3,FALSE))</f>
        <v/>
      </c>
      <c r="AL1311" s="445" t="str">
        <f>IF(G1311="","",VLOOKUP(J1311,中子データ!$B$4:$H$4500,5,FALSE))</f>
        <v/>
      </c>
      <c r="AM1311" s="445" t="str">
        <f>IF(G1311="","",VLOOKUP(J1311,中子データ!$B$4:$H$4500,6,FALSE))</f>
        <v/>
      </c>
      <c r="AN1311" s="418"/>
      <c r="AO1311" s="419"/>
      <c r="AP1311" s="420"/>
      <c r="AQ1311" s="421"/>
      <c r="AR1311" s="420"/>
      <c r="AS1311" s="436"/>
      <c r="AT1311" s="436"/>
      <c r="AU1311" s="422"/>
      <c r="AV1311" s="11"/>
      <c r="AW1311" s="11"/>
      <c r="AX1311" s="410">
        <f t="shared" si="485"/>
        <v>0</v>
      </c>
      <c r="AY1311" s="411" t="str">
        <f>IF(G1311="","",VLOOKUP(J1311,中子データ!$B$4:$M$5999,10,FALSE))</f>
        <v/>
      </c>
      <c r="AZ1311" s="438" t="str">
        <f>IF(G1311="","",VLOOKUP(J1311,中子データ!$B$4:$M$5999,9,FALSE))</f>
        <v/>
      </c>
      <c r="BA1311" s="412" t="str">
        <f>IF(AQ1311="","",VLOOKUP(AQ1311,作業者名!$B$4:$C$100,2,FALSE))</f>
        <v/>
      </c>
      <c r="BB1311" s="412" t="str">
        <f>IF(AR1311="","",VLOOKUP(AR1311,作業者名!$B$4:$C$100,2,FALSE))</f>
        <v/>
      </c>
      <c r="BC1311" s="412" t="str">
        <f>IF(G1311="","",VLOOKUP(J1311,中子データ!B$4:N$6004,12,FALSE))</f>
        <v/>
      </c>
      <c r="BD1311" s="413" t="str">
        <f>IF(G1311="","",VLOOKUP(J1311,中子データ!$B$4:$P$4500,15,FALSE))</f>
        <v/>
      </c>
    </row>
    <row r="1312" spans="1:56" x14ac:dyDescent="0.15">
      <c r="A1312" s="7" t="str">
        <f>IF(G1312="","",VLOOKUP(H1312,マシン名!$B$4:$C$93,2,FALSE))</f>
        <v/>
      </c>
      <c r="B1312" s="7" t="str">
        <f>IF(G1312="","",VLOOKUP(I1312,作業者名!$B$4:$C$100,2,FALSE))</f>
        <v/>
      </c>
      <c r="C1312" s="7" t="str">
        <f>IF(G1312="","",VLOOKUP(J1312,中子データ!$B$4:$H$4500,2,FALSE))</f>
        <v/>
      </c>
      <c r="D1312" s="8" t="str">
        <f>IF(G1312="","",VLOOKUP(J1312,中子データ!$B$4:$H$4500,4,FALSE))</f>
        <v/>
      </c>
      <c r="E1312" s="231" t="str">
        <f t="shared" ref="E1312:E1375" si="490">IF(G1312="","",D1312*K1312-AB1312)</f>
        <v/>
      </c>
      <c r="G1312" s="238"/>
      <c r="H1312" s="9"/>
      <c r="I1312" s="9"/>
      <c r="J1312" s="9"/>
      <c r="K1312" s="10"/>
      <c r="L1312" s="10"/>
      <c r="M1312" s="6"/>
      <c r="N1312" s="6">
        <f t="shared" si="489"/>
        <v>0</v>
      </c>
      <c r="O1312" s="250"/>
      <c r="P1312" s="250"/>
      <c r="Q1312" s="250"/>
      <c r="R1312" s="250"/>
      <c r="S1312" s="250"/>
      <c r="T1312" s="250"/>
      <c r="U1312" s="250"/>
      <c r="V1312" s="250"/>
      <c r="W1312" s="250"/>
      <c r="X1312" s="250"/>
      <c r="Y1312" s="250"/>
      <c r="Z1312" s="4"/>
      <c r="AA1312" s="429"/>
      <c r="AB1312" s="457">
        <f t="shared" si="486"/>
        <v>0</v>
      </c>
      <c r="AC1312" s="11"/>
      <c r="AD1312" s="11"/>
      <c r="AE1312" s="11"/>
      <c r="AF1312" s="11"/>
      <c r="AG1312" s="11"/>
      <c r="AH1312" s="11"/>
      <c r="AI1312" s="11"/>
      <c r="AJ1312" s="12"/>
      <c r="AK1312" s="445" t="str">
        <f>IF(G1312="","",VLOOKUP(J1312,中子データ!$B$4:$H$4500,3,FALSE))</f>
        <v/>
      </c>
      <c r="AL1312" s="445" t="str">
        <f>IF(G1312="","",VLOOKUP(J1312,中子データ!$B$4:$H$4500,5,FALSE))</f>
        <v/>
      </c>
      <c r="AM1312" s="445" t="str">
        <f>IF(G1312="","",VLOOKUP(J1312,中子データ!$B$4:$H$4500,6,FALSE))</f>
        <v/>
      </c>
      <c r="AN1312" s="418"/>
      <c r="AO1312" s="419"/>
      <c r="AP1312" s="420"/>
      <c r="AQ1312" s="421"/>
      <c r="AR1312" s="420"/>
      <c r="AS1312" s="436"/>
      <c r="AT1312" s="436"/>
      <c r="AU1312" s="422"/>
      <c r="AV1312" s="11"/>
      <c r="AW1312" s="11"/>
      <c r="AX1312" s="410">
        <f t="shared" si="485"/>
        <v>0</v>
      </c>
      <c r="AY1312" s="411" t="str">
        <f>IF(G1312="","",VLOOKUP(J1312,中子データ!$B$4:$M$5999,10,FALSE))</f>
        <v/>
      </c>
      <c r="AZ1312" s="438" t="str">
        <f>IF(G1312="","",VLOOKUP(J1312,中子データ!$B$4:$M$5999,9,FALSE))</f>
        <v/>
      </c>
      <c r="BA1312" s="412" t="str">
        <f>IF(AQ1312="","",VLOOKUP(AQ1312,作業者名!$B$4:$C$100,2,FALSE))</f>
        <v/>
      </c>
      <c r="BB1312" s="412" t="str">
        <f>IF(AR1312="","",VLOOKUP(AR1312,作業者名!$B$4:$C$100,2,FALSE))</f>
        <v/>
      </c>
      <c r="BC1312" s="412" t="str">
        <f>IF(G1312="","",VLOOKUP(J1312,中子データ!B$4:N$6004,12,FALSE))</f>
        <v/>
      </c>
      <c r="BD1312" s="413" t="str">
        <f>IF(G1312="","",VLOOKUP(J1312,中子データ!$B$4:$P$4500,15,FALSE))</f>
        <v/>
      </c>
    </row>
    <row r="1313" spans="1:56" x14ac:dyDescent="0.15">
      <c r="A1313" s="7" t="str">
        <f>IF(G1313="","",VLOOKUP(H1313,マシン名!$B$4:$C$93,2,FALSE))</f>
        <v/>
      </c>
      <c r="B1313" s="7" t="str">
        <f>IF(G1313="","",VLOOKUP(I1313,作業者名!$B$4:$C$100,2,FALSE))</f>
        <v/>
      </c>
      <c r="C1313" s="7" t="str">
        <f>IF(G1313="","",VLOOKUP(J1313,中子データ!$B$4:$H$4500,2,FALSE))</f>
        <v/>
      </c>
      <c r="D1313" s="8" t="str">
        <f>IF(G1313="","",VLOOKUP(J1313,中子データ!$B$4:$H$4500,4,FALSE))</f>
        <v/>
      </c>
      <c r="E1313" s="231" t="str">
        <f t="shared" si="490"/>
        <v/>
      </c>
      <c r="G1313" s="238"/>
      <c r="H1313" s="9"/>
      <c r="I1313" s="9"/>
      <c r="J1313" s="9"/>
      <c r="K1313" s="10"/>
      <c r="L1313" s="10"/>
      <c r="M1313" s="6"/>
      <c r="N1313" s="6">
        <f t="shared" si="489"/>
        <v>0</v>
      </c>
      <c r="O1313" s="250"/>
      <c r="P1313" s="250"/>
      <c r="Q1313" s="250"/>
      <c r="R1313" s="250"/>
      <c r="S1313" s="250"/>
      <c r="T1313" s="250"/>
      <c r="U1313" s="250"/>
      <c r="V1313" s="250"/>
      <c r="W1313" s="250"/>
      <c r="X1313" s="250"/>
      <c r="Y1313" s="250"/>
      <c r="Z1313" s="4"/>
      <c r="AA1313" s="429"/>
      <c r="AB1313" s="457">
        <f t="shared" si="486"/>
        <v>0</v>
      </c>
      <c r="AC1313" s="11"/>
      <c r="AD1313" s="11"/>
      <c r="AE1313" s="11"/>
      <c r="AF1313" s="11"/>
      <c r="AG1313" s="11"/>
      <c r="AH1313" s="11"/>
      <c r="AI1313" s="11"/>
      <c r="AJ1313" s="12"/>
      <c r="AK1313" s="445" t="str">
        <f>IF(G1313="","",VLOOKUP(J1313,中子データ!$B$4:$H$4500,3,FALSE))</f>
        <v/>
      </c>
      <c r="AL1313" s="445" t="str">
        <f>IF(G1313="","",VLOOKUP(J1313,中子データ!$B$4:$H$4500,5,FALSE))</f>
        <v/>
      </c>
      <c r="AM1313" s="445" t="str">
        <f>IF(G1313="","",VLOOKUP(J1313,中子データ!$B$4:$H$4500,6,FALSE))</f>
        <v/>
      </c>
      <c r="AN1313" s="418"/>
      <c r="AO1313" s="419"/>
      <c r="AP1313" s="420"/>
      <c r="AQ1313" s="421"/>
      <c r="AR1313" s="420"/>
      <c r="AS1313" s="436"/>
      <c r="AT1313" s="436"/>
      <c r="AU1313" s="422"/>
      <c r="AV1313" s="11"/>
      <c r="AW1313" s="11"/>
      <c r="AX1313" s="410">
        <f t="shared" si="485"/>
        <v>0</v>
      </c>
      <c r="AY1313" s="411" t="str">
        <f>IF(G1313="","",VLOOKUP(J1313,中子データ!$B$4:$M$5999,10,FALSE))</f>
        <v/>
      </c>
      <c r="AZ1313" s="438" t="str">
        <f>IF(G1313="","",VLOOKUP(J1313,中子データ!$B$4:$M$5999,9,FALSE))</f>
        <v/>
      </c>
      <c r="BA1313" s="412" t="str">
        <f>IF(AQ1313="","",VLOOKUP(AQ1313,作業者名!$B$4:$C$100,2,FALSE))</f>
        <v/>
      </c>
      <c r="BB1313" s="412" t="str">
        <f>IF(AR1313="","",VLOOKUP(AR1313,作業者名!$B$4:$C$100,2,FALSE))</f>
        <v/>
      </c>
      <c r="BC1313" s="412" t="str">
        <f>IF(G1313="","",VLOOKUP(J1313,中子データ!B$4:N$6004,12,FALSE))</f>
        <v/>
      </c>
      <c r="BD1313" s="413" t="str">
        <f>IF(G1313="","",VLOOKUP(J1313,中子データ!$B$4:$P$4500,15,FALSE))</f>
        <v/>
      </c>
    </row>
    <row r="1314" spans="1:56" x14ac:dyDescent="0.15">
      <c r="A1314" s="7" t="str">
        <f>IF(G1314="","",VLOOKUP(H1314,マシン名!$B$4:$C$93,2,FALSE))</f>
        <v/>
      </c>
      <c r="B1314" s="7" t="str">
        <f>IF(G1314="","",VLOOKUP(I1314,作業者名!$B$4:$C$100,2,FALSE))</f>
        <v/>
      </c>
      <c r="C1314" s="7" t="str">
        <f>IF(G1314="","",VLOOKUP(J1314,中子データ!$B$4:$H$4500,2,FALSE))</f>
        <v/>
      </c>
      <c r="D1314" s="8" t="str">
        <f>IF(G1314="","",VLOOKUP(J1314,中子データ!$B$4:$H$4500,4,FALSE))</f>
        <v/>
      </c>
      <c r="E1314" s="231" t="str">
        <f t="shared" si="490"/>
        <v/>
      </c>
      <c r="G1314" s="238"/>
      <c r="H1314" s="9"/>
      <c r="I1314" s="9"/>
      <c r="J1314" s="9"/>
      <c r="K1314" s="10"/>
      <c r="L1314" s="10"/>
      <c r="M1314" s="6"/>
      <c r="N1314" s="6">
        <f t="shared" si="489"/>
        <v>0</v>
      </c>
      <c r="O1314" s="250"/>
      <c r="P1314" s="250"/>
      <c r="Q1314" s="250"/>
      <c r="R1314" s="250"/>
      <c r="S1314" s="250"/>
      <c r="T1314" s="250"/>
      <c r="U1314" s="250"/>
      <c r="V1314" s="250"/>
      <c r="W1314" s="250"/>
      <c r="X1314" s="250"/>
      <c r="Y1314" s="250"/>
      <c r="Z1314" s="4"/>
      <c r="AA1314" s="429"/>
      <c r="AB1314" s="457">
        <f t="shared" si="486"/>
        <v>0</v>
      </c>
      <c r="AC1314" s="11"/>
      <c r="AD1314" s="11"/>
      <c r="AE1314" s="11"/>
      <c r="AF1314" s="11"/>
      <c r="AG1314" s="11"/>
      <c r="AH1314" s="11"/>
      <c r="AI1314" s="11"/>
      <c r="AJ1314" s="12"/>
      <c r="AK1314" s="445" t="str">
        <f>IF(G1314="","",VLOOKUP(J1314,中子データ!$B$4:$H$4500,3,FALSE))</f>
        <v/>
      </c>
      <c r="AL1314" s="445" t="str">
        <f>IF(G1314="","",VLOOKUP(J1314,中子データ!$B$4:$H$4500,5,FALSE))</f>
        <v/>
      </c>
      <c r="AM1314" s="445" t="str">
        <f>IF(G1314="","",VLOOKUP(J1314,中子データ!$B$4:$H$4500,6,FALSE))</f>
        <v/>
      </c>
      <c r="AN1314" s="418"/>
      <c r="AO1314" s="419"/>
      <c r="AP1314" s="420"/>
      <c r="AQ1314" s="421"/>
      <c r="AR1314" s="420"/>
      <c r="AS1314" s="436"/>
      <c r="AT1314" s="436"/>
      <c r="AU1314" s="422"/>
      <c r="AV1314" s="11"/>
      <c r="AW1314" s="11"/>
      <c r="AX1314" s="410">
        <f t="shared" si="485"/>
        <v>0</v>
      </c>
      <c r="AY1314" s="411" t="str">
        <f>IF(G1314="","",VLOOKUP(J1314,中子データ!$B$4:$M$5999,10,FALSE))</f>
        <v/>
      </c>
      <c r="AZ1314" s="438" t="str">
        <f>IF(G1314="","",VLOOKUP(J1314,中子データ!$B$4:$M$5999,9,FALSE))</f>
        <v/>
      </c>
      <c r="BA1314" s="412" t="str">
        <f>IF(AQ1314="","",VLOOKUP(AQ1314,作業者名!$B$4:$C$100,2,FALSE))</f>
        <v/>
      </c>
      <c r="BB1314" s="412" t="str">
        <f>IF(AR1314="","",VLOOKUP(AR1314,作業者名!$B$4:$C$100,2,FALSE))</f>
        <v/>
      </c>
      <c r="BC1314" s="412" t="str">
        <f>IF(G1314="","",VLOOKUP(J1314,中子データ!B$4:N$6004,12,FALSE))</f>
        <v/>
      </c>
      <c r="BD1314" s="413" t="str">
        <f>IF(G1314="","",VLOOKUP(J1314,中子データ!$B$4:$P$4500,15,FALSE))</f>
        <v/>
      </c>
    </row>
    <row r="1315" spans="1:56" x14ac:dyDescent="0.15">
      <c r="A1315" s="7" t="str">
        <f>IF(G1315="","",VLOOKUP(H1315,マシン名!$B$4:$C$93,2,FALSE))</f>
        <v/>
      </c>
      <c r="B1315" s="7" t="str">
        <f>IF(G1315="","",VLOOKUP(I1315,作業者名!$B$4:$C$100,2,FALSE))</f>
        <v/>
      </c>
      <c r="C1315" s="7" t="str">
        <f>IF(G1315="","",VLOOKUP(J1315,中子データ!$B$4:$H$4500,2,FALSE))</f>
        <v/>
      </c>
      <c r="D1315" s="8" t="str">
        <f>IF(G1315="","",VLOOKUP(J1315,中子データ!$B$4:$H$4500,4,FALSE))</f>
        <v/>
      </c>
      <c r="E1315" s="231" t="str">
        <f t="shared" si="490"/>
        <v/>
      </c>
      <c r="G1315" s="238"/>
      <c r="H1315" s="9"/>
      <c r="I1315" s="9"/>
      <c r="J1315" s="9"/>
      <c r="K1315" s="10"/>
      <c r="L1315" s="10"/>
      <c r="M1315" s="6"/>
      <c r="N1315" s="6">
        <f t="shared" si="489"/>
        <v>0</v>
      </c>
      <c r="O1315" s="250"/>
      <c r="P1315" s="250"/>
      <c r="Q1315" s="250"/>
      <c r="R1315" s="250"/>
      <c r="S1315" s="250"/>
      <c r="T1315" s="250"/>
      <c r="U1315" s="250"/>
      <c r="V1315" s="250"/>
      <c r="W1315" s="250"/>
      <c r="X1315" s="250"/>
      <c r="Y1315" s="250"/>
      <c r="Z1315" s="4"/>
      <c r="AA1315" s="429"/>
      <c r="AB1315" s="457">
        <f t="shared" si="486"/>
        <v>0</v>
      </c>
      <c r="AC1315" s="11"/>
      <c r="AD1315" s="11"/>
      <c r="AE1315" s="11"/>
      <c r="AF1315" s="11"/>
      <c r="AG1315" s="11"/>
      <c r="AH1315" s="11"/>
      <c r="AI1315" s="11"/>
      <c r="AJ1315" s="12"/>
      <c r="AK1315" s="445" t="str">
        <f>IF(G1315="","",VLOOKUP(J1315,中子データ!$B$4:$H$4500,3,FALSE))</f>
        <v/>
      </c>
      <c r="AL1315" s="445" t="str">
        <f>IF(G1315="","",VLOOKUP(J1315,中子データ!$B$4:$H$4500,5,FALSE))</f>
        <v/>
      </c>
      <c r="AM1315" s="445" t="str">
        <f>IF(G1315="","",VLOOKUP(J1315,中子データ!$B$4:$H$4500,6,FALSE))</f>
        <v/>
      </c>
      <c r="AN1315" s="418"/>
      <c r="AO1315" s="419"/>
      <c r="AP1315" s="420"/>
      <c r="AQ1315" s="421"/>
      <c r="AR1315" s="420"/>
      <c r="AS1315" s="436"/>
      <c r="AT1315" s="436"/>
      <c r="AU1315" s="422"/>
      <c r="AV1315" s="11"/>
      <c r="AW1315" s="11"/>
      <c r="AX1315" s="410">
        <f t="shared" si="485"/>
        <v>0</v>
      </c>
      <c r="AY1315" s="411" t="str">
        <f>IF(G1315="","",VLOOKUP(J1315,中子データ!$B$4:$M$5999,10,FALSE))</f>
        <v/>
      </c>
      <c r="AZ1315" s="438" t="str">
        <f>IF(G1315="","",VLOOKUP(J1315,中子データ!$B$4:$M$5999,9,FALSE))</f>
        <v/>
      </c>
      <c r="BA1315" s="412" t="str">
        <f>IF(AQ1315="","",VLOOKUP(AQ1315,作業者名!$B$4:$C$100,2,FALSE))</f>
        <v/>
      </c>
      <c r="BB1315" s="412" t="str">
        <f>IF(AR1315="","",VLOOKUP(AR1315,作業者名!$B$4:$C$100,2,FALSE))</f>
        <v/>
      </c>
      <c r="BC1315" s="412" t="str">
        <f>IF(G1315="","",VLOOKUP(J1315,中子データ!B$4:N$6004,12,FALSE))</f>
        <v/>
      </c>
      <c r="BD1315" s="413" t="str">
        <f>IF(G1315="","",VLOOKUP(J1315,中子データ!$B$4:$P$4500,15,FALSE))</f>
        <v/>
      </c>
    </row>
    <row r="1316" spans="1:56" x14ac:dyDescent="0.15">
      <c r="A1316" s="7" t="str">
        <f>IF(G1316="","",VLOOKUP(H1316,マシン名!$B$4:$C$93,2,FALSE))</f>
        <v/>
      </c>
      <c r="B1316" s="7" t="str">
        <f>IF(G1316="","",VLOOKUP(I1316,作業者名!$B$4:$C$100,2,FALSE))</f>
        <v/>
      </c>
      <c r="C1316" s="7" t="str">
        <f>IF(G1316="","",VLOOKUP(J1316,中子データ!$B$4:$H$4500,2,FALSE))</f>
        <v/>
      </c>
      <c r="D1316" s="8" t="str">
        <f>IF(G1316="","",VLOOKUP(J1316,中子データ!$B$4:$H$4500,4,FALSE))</f>
        <v/>
      </c>
      <c r="E1316" s="231" t="str">
        <f t="shared" si="490"/>
        <v/>
      </c>
      <c r="G1316" s="238"/>
      <c r="H1316" s="247"/>
      <c r="I1316" s="9"/>
      <c r="J1316" s="245"/>
      <c r="K1316" s="10"/>
      <c r="L1316" s="10"/>
      <c r="M1316" s="6"/>
      <c r="N1316" s="6">
        <f t="shared" si="489"/>
        <v>0</v>
      </c>
      <c r="O1316" s="250"/>
      <c r="P1316" s="250"/>
      <c r="Q1316" s="250"/>
      <c r="R1316" s="250"/>
      <c r="S1316" s="250"/>
      <c r="T1316" s="250"/>
      <c r="U1316" s="250"/>
      <c r="V1316" s="250"/>
      <c r="W1316" s="250"/>
      <c r="X1316" s="250"/>
      <c r="Y1316" s="250"/>
      <c r="Z1316" s="4"/>
      <c r="AA1316" s="429"/>
      <c r="AB1316" s="457">
        <f t="shared" si="486"/>
        <v>0</v>
      </c>
      <c r="AC1316" s="11"/>
      <c r="AD1316" s="11"/>
      <c r="AE1316" s="11"/>
      <c r="AF1316" s="11"/>
      <c r="AG1316" s="11"/>
      <c r="AH1316" s="11"/>
      <c r="AI1316" s="11"/>
      <c r="AJ1316" s="12"/>
      <c r="AK1316" s="445" t="str">
        <f>IF(G1316="","",VLOOKUP(J1316,中子データ!$B$4:$H$4500,3,FALSE))</f>
        <v/>
      </c>
      <c r="AL1316" s="445" t="str">
        <f>IF(G1316="","",VLOOKUP(J1316,中子データ!$B$4:$H$4500,5,FALSE))</f>
        <v/>
      </c>
      <c r="AM1316" s="445" t="str">
        <f>IF(G1316="","",VLOOKUP(J1316,中子データ!$B$4:$H$4500,6,FALSE))</f>
        <v/>
      </c>
      <c r="AN1316" s="418"/>
      <c r="AO1316" s="419"/>
      <c r="AP1316" s="420"/>
      <c r="AQ1316" s="421"/>
      <c r="AR1316" s="420"/>
      <c r="AS1316" s="436"/>
      <c r="AT1316" s="436"/>
      <c r="AU1316" s="422"/>
      <c r="AV1316" s="11"/>
      <c r="AW1316" s="11"/>
      <c r="AX1316" s="410">
        <f t="shared" si="485"/>
        <v>0</v>
      </c>
      <c r="AY1316" s="411" t="str">
        <f>IF(G1316="","",VLOOKUP(J1316,中子データ!$B$4:$M$5999,10,FALSE))</f>
        <v/>
      </c>
      <c r="AZ1316" s="438" t="str">
        <f>IF(G1316="","",VLOOKUP(J1316,中子データ!$B$4:$M$5999,9,FALSE))</f>
        <v/>
      </c>
      <c r="BA1316" s="412" t="str">
        <f>IF(AQ1316="","",VLOOKUP(AQ1316,作業者名!$B$4:$C$100,2,FALSE))</f>
        <v/>
      </c>
      <c r="BB1316" s="412" t="str">
        <f>IF(AR1316="","",VLOOKUP(AR1316,作業者名!$B$4:$C$100,2,FALSE))</f>
        <v/>
      </c>
      <c r="BC1316" s="412" t="str">
        <f>IF(G1316="","",VLOOKUP(J1316,中子データ!B$4:N$6004,12,FALSE))</f>
        <v/>
      </c>
      <c r="BD1316" s="413" t="str">
        <f>IF(G1316="","",VLOOKUP(J1316,中子データ!$B$4:$P$4500,15,FALSE))</f>
        <v/>
      </c>
    </row>
    <row r="1317" spans="1:56" x14ac:dyDescent="0.15">
      <c r="A1317" s="7" t="str">
        <f>IF(G1317="","",VLOOKUP(H1317,マシン名!$B$4:$C$93,2,FALSE))</f>
        <v/>
      </c>
      <c r="B1317" s="7" t="str">
        <f>IF(G1317="","",VLOOKUP(I1317,作業者名!$B$4:$C$100,2,FALSE))</f>
        <v/>
      </c>
      <c r="C1317" s="7" t="str">
        <f>IF(G1317="","",VLOOKUP(J1317,中子データ!$B$4:$H$4500,2,FALSE))</f>
        <v/>
      </c>
      <c r="D1317" s="8" t="str">
        <f>IF(G1317="","",VLOOKUP(J1317,中子データ!$B$4:$H$4500,4,FALSE))</f>
        <v/>
      </c>
      <c r="E1317" s="231" t="str">
        <f t="shared" si="490"/>
        <v/>
      </c>
      <c r="G1317" s="238"/>
      <c r="H1317" s="9"/>
      <c r="I1317" s="9"/>
      <c r="J1317" s="9"/>
      <c r="K1317" s="10"/>
      <c r="L1317" s="10"/>
      <c r="M1317" s="6"/>
      <c r="N1317" s="6">
        <f t="shared" ref="N1317:N1322" si="491">L1317-SUM(O1317:Z1317)</f>
        <v>0</v>
      </c>
      <c r="O1317" s="250"/>
      <c r="P1317" s="250"/>
      <c r="Q1317" s="250"/>
      <c r="R1317" s="250"/>
      <c r="S1317" s="250"/>
      <c r="T1317" s="250"/>
      <c r="U1317" s="250"/>
      <c r="V1317" s="250"/>
      <c r="W1317" s="250"/>
      <c r="X1317" s="250"/>
      <c r="Y1317" s="250"/>
      <c r="Z1317" s="4"/>
      <c r="AA1317" s="429"/>
      <c r="AB1317" s="457">
        <f t="shared" si="486"/>
        <v>0</v>
      </c>
      <c r="AC1317" s="11"/>
      <c r="AD1317" s="11"/>
      <c r="AE1317" s="11"/>
      <c r="AF1317" s="11"/>
      <c r="AG1317" s="11"/>
      <c r="AH1317" s="11"/>
      <c r="AI1317" s="11"/>
      <c r="AJ1317" s="12"/>
      <c r="AK1317" s="445" t="str">
        <f>IF(G1317="","",VLOOKUP(J1317,中子データ!$B$4:$H$4500,3,FALSE))</f>
        <v/>
      </c>
      <c r="AL1317" s="445" t="str">
        <f>IF(G1317="","",VLOOKUP(J1317,中子データ!$B$4:$H$4500,5,FALSE))</f>
        <v/>
      </c>
      <c r="AM1317" s="445" t="str">
        <f>IF(G1317="","",VLOOKUP(J1317,中子データ!$B$4:$H$4500,6,FALSE))</f>
        <v/>
      </c>
      <c r="AN1317" s="418"/>
      <c r="AO1317" s="419"/>
      <c r="AP1317" s="420"/>
      <c r="AQ1317" s="421"/>
      <c r="AR1317" s="420"/>
      <c r="AS1317" s="436"/>
      <c r="AT1317" s="436"/>
      <c r="AU1317" s="422"/>
      <c r="AV1317" s="11"/>
      <c r="AW1317" s="11"/>
      <c r="AX1317" s="410">
        <f t="shared" si="485"/>
        <v>0</v>
      </c>
      <c r="AY1317" s="411" t="str">
        <f>IF(G1317="","",VLOOKUP(J1317,中子データ!$B$4:$M$5999,10,FALSE))</f>
        <v/>
      </c>
      <c r="AZ1317" s="438" t="str">
        <f>IF(G1317="","",VLOOKUP(J1317,中子データ!$B$4:$M$5999,9,FALSE))</f>
        <v/>
      </c>
      <c r="BA1317" s="412" t="str">
        <f>IF(AQ1317="","",VLOOKUP(AQ1317,作業者名!$B$4:$C$100,2,FALSE))</f>
        <v/>
      </c>
      <c r="BB1317" s="412" t="str">
        <f>IF(AR1317="","",VLOOKUP(AR1317,作業者名!$B$4:$C$100,2,FALSE))</f>
        <v/>
      </c>
      <c r="BC1317" s="412" t="str">
        <f>IF(G1317="","",VLOOKUP(J1317,中子データ!B$4:N$6004,12,FALSE))</f>
        <v/>
      </c>
      <c r="BD1317" s="413" t="str">
        <f>IF(G1317="","",VLOOKUP(J1317,中子データ!$B$4:$P$4500,15,FALSE))</f>
        <v/>
      </c>
    </row>
    <row r="1318" spans="1:56" x14ac:dyDescent="0.15">
      <c r="A1318" s="7" t="str">
        <f>IF(G1318="","",VLOOKUP(H1318,マシン名!$B$4:$C$93,2,FALSE))</f>
        <v/>
      </c>
      <c r="B1318" s="7" t="str">
        <f>IF(G1318="","",VLOOKUP(I1318,作業者名!$B$4:$C$100,2,FALSE))</f>
        <v/>
      </c>
      <c r="C1318" s="7" t="str">
        <f>IF(G1318="","",VLOOKUP(J1318,中子データ!$B$4:$H$4500,2,FALSE))</f>
        <v/>
      </c>
      <c r="D1318" s="8" t="str">
        <f>IF(G1318="","",VLOOKUP(J1318,中子データ!$B$4:$H$4500,4,FALSE))</f>
        <v/>
      </c>
      <c r="E1318" s="231" t="str">
        <f t="shared" si="490"/>
        <v/>
      </c>
      <c r="G1318" s="238"/>
      <c r="H1318" s="9"/>
      <c r="I1318" s="9"/>
      <c r="J1318" s="9"/>
      <c r="K1318" s="10"/>
      <c r="L1318" s="10"/>
      <c r="M1318" s="6"/>
      <c r="N1318" s="6">
        <f t="shared" si="491"/>
        <v>0</v>
      </c>
      <c r="O1318" s="250"/>
      <c r="P1318" s="250"/>
      <c r="Q1318" s="250"/>
      <c r="R1318" s="250"/>
      <c r="S1318" s="250"/>
      <c r="T1318" s="250"/>
      <c r="U1318" s="250"/>
      <c r="V1318" s="250"/>
      <c r="W1318" s="250"/>
      <c r="X1318" s="250"/>
      <c r="Y1318" s="250"/>
      <c r="Z1318" s="4"/>
      <c r="AA1318" s="429"/>
      <c r="AB1318" s="457">
        <f t="shared" si="486"/>
        <v>0</v>
      </c>
      <c r="AC1318" s="11"/>
      <c r="AD1318" s="11"/>
      <c r="AE1318" s="11"/>
      <c r="AF1318" s="11"/>
      <c r="AG1318" s="11"/>
      <c r="AH1318" s="11"/>
      <c r="AI1318" s="11"/>
      <c r="AJ1318" s="12"/>
      <c r="AK1318" s="445" t="str">
        <f>IF(G1318="","",VLOOKUP(J1318,中子データ!$B$4:$H$4500,3,FALSE))</f>
        <v/>
      </c>
      <c r="AL1318" s="445" t="str">
        <f>IF(G1318="","",VLOOKUP(J1318,中子データ!$B$4:$H$4500,5,FALSE))</f>
        <v/>
      </c>
      <c r="AM1318" s="445" t="str">
        <f>IF(G1318="","",VLOOKUP(J1318,中子データ!$B$4:$H$4500,6,FALSE))</f>
        <v/>
      </c>
      <c r="AN1318" s="418"/>
      <c r="AO1318" s="419"/>
      <c r="AP1318" s="420"/>
      <c r="AQ1318" s="421"/>
      <c r="AR1318" s="420"/>
      <c r="AS1318" s="436"/>
      <c r="AT1318" s="436"/>
      <c r="AU1318" s="422"/>
      <c r="AV1318" s="11"/>
      <c r="AW1318" s="11"/>
      <c r="AX1318" s="410">
        <f t="shared" si="485"/>
        <v>0</v>
      </c>
      <c r="AY1318" s="411" t="str">
        <f>IF(G1318="","",VLOOKUP(J1318,中子データ!$B$4:$M$5999,10,FALSE))</f>
        <v/>
      </c>
      <c r="AZ1318" s="438" t="str">
        <f>IF(G1318="","",VLOOKUP(J1318,中子データ!$B$4:$M$5999,9,FALSE))</f>
        <v/>
      </c>
      <c r="BA1318" s="412" t="str">
        <f>IF(AQ1318="","",VLOOKUP(AQ1318,作業者名!$B$4:$C$100,2,FALSE))</f>
        <v/>
      </c>
      <c r="BB1318" s="412" t="str">
        <f>IF(AR1318="","",VLOOKUP(AR1318,作業者名!$B$4:$C$100,2,FALSE))</f>
        <v/>
      </c>
      <c r="BC1318" s="412" t="str">
        <f>IF(G1318="","",VLOOKUP(J1318,中子データ!B$4:N$6004,12,FALSE))</f>
        <v/>
      </c>
      <c r="BD1318" s="413" t="str">
        <f>IF(G1318="","",VLOOKUP(J1318,中子データ!$B$4:$P$4500,15,FALSE))</f>
        <v/>
      </c>
    </row>
    <row r="1319" spans="1:56" x14ac:dyDescent="0.15">
      <c r="A1319" s="7" t="str">
        <f>IF(G1319="","",VLOOKUP(H1319,マシン名!$B$4:$C$93,2,FALSE))</f>
        <v/>
      </c>
      <c r="B1319" s="7" t="str">
        <f>IF(G1319="","",VLOOKUP(I1319,作業者名!$B$4:$C$100,2,FALSE))</f>
        <v/>
      </c>
      <c r="C1319" s="7" t="str">
        <f>IF(G1319="","",VLOOKUP(J1319,中子データ!$B$4:$H$4500,2,FALSE))</f>
        <v/>
      </c>
      <c r="D1319" s="8" t="str">
        <f>IF(G1319="","",VLOOKUP(J1319,中子データ!$B$4:$H$4500,4,FALSE))</f>
        <v/>
      </c>
      <c r="E1319" s="231" t="str">
        <f t="shared" si="490"/>
        <v/>
      </c>
      <c r="G1319" s="238"/>
      <c r="H1319" s="9"/>
      <c r="I1319" s="9"/>
      <c r="J1319" s="9"/>
      <c r="K1319" s="10"/>
      <c r="L1319" s="10"/>
      <c r="M1319" s="6"/>
      <c r="N1319" s="6">
        <f t="shared" si="491"/>
        <v>0</v>
      </c>
      <c r="O1319" s="250"/>
      <c r="P1319" s="250"/>
      <c r="Q1319" s="250"/>
      <c r="R1319" s="250"/>
      <c r="S1319" s="250"/>
      <c r="T1319" s="250"/>
      <c r="U1319" s="250"/>
      <c r="V1319" s="250"/>
      <c r="W1319" s="250"/>
      <c r="X1319" s="250"/>
      <c r="Y1319" s="250"/>
      <c r="Z1319" s="4"/>
      <c r="AA1319" s="429"/>
      <c r="AB1319" s="457">
        <f t="shared" si="486"/>
        <v>0</v>
      </c>
      <c r="AC1319" s="11"/>
      <c r="AD1319" s="11"/>
      <c r="AE1319" s="11"/>
      <c r="AF1319" s="11"/>
      <c r="AG1319" s="11"/>
      <c r="AH1319" s="11"/>
      <c r="AI1319" s="11"/>
      <c r="AJ1319" s="12"/>
      <c r="AK1319" s="445" t="str">
        <f>IF(G1319="","",VLOOKUP(J1319,中子データ!$B$4:$H$4500,3,FALSE))</f>
        <v/>
      </c>
      <c r="AL1319" s="445" t="str">
        <f>IF(G1319="","",VLOOKUP(J1319,中子データ!$B$4:$H$4500,5,FALSE))</f>
        <v/>
      </c>
      <c r="AM1319" s="445" t="str">
        <f>IF(G1319="","",VLOOKUP(J1319,中子データ!$B$4:$H$4500,6,FALSE))</f>
        <v/>
      </c>
      <c r="AN1319" s="418"/>
      <c r="AO1319" s="419"/>
      <c r="AP1319" s="420"/>
      <c r="AQ1319" s="421"/>
      <c r="AR1319" s="420"/>
      <c r="AS1319" s="436"/>
      <c r="AT1319" s="436"/>
      <c r="AU1319" s="422"/>
      <c r="AV1319" s="11"/>
      <c r="AW1319" s="11"/>
      <c r="AX1319" s="410">
        <f t="shared" si="485"/>
        <v>0</v>
      </c>
      <c r="AY1319" s="411" t="str">
        <f>IF(G1319="","",VLOOKUP(J1319,中子データ!$B$4:$M$5999,10,FALSE))</f>
        <v/>
      </c>
      <c r="AZ1319" s="438" t="str">
        <f>IF(G1319="","",VLOOKUP(J1319,中子データ!$B$4:$M$5999,9,FALSE))</f>
        <v/>
      </c>
      <c r="BA1319" s="412" t="str">
        <f>IF(AQ1319="","",VLOOKUP(AQ1319,作業者名!$B$4:$C$100,2,FALSE))</f>
        <v/>
      </c>
      <c r="BB1319" s="412" t="str">
        <f>IF(AR1319="","",VLOOKUP(AR1319,作業者名!$B$4:$C$100,2,FALSE))</f>
        <v/>
      </c>
      <c r="BC1319" s="412" t="str">
        <f>IF(G1319="","",VLOOKUP(J1319,中子データ!B$4:N$6004,12,FALSE))</f>
        <v/>
      </c>
      <c r="BD1319" s="413" t="str">
        <f>IF(G1319="","",VLOOKUP(J1319,中子データ!$B$4:$P$4500,15,FALSE))</f>
        <v/>
      </c>
    </row>
    <row r="1320" spans="1:56" x14ac:dyDescent="0.15">
      <c r="A1320" s="7" t="str">
        <f>IF(G1320="","",VLOOKUP(H1320,マシン名!$B$4:$C$93,2,FALSE))</f>
        <v/>
      </c>
      <c r="B1320" s="7" t="str">
        <f>IF(G1320="","",VLOOKUP(I1320,作業者名!$B$4:$C$100,2,FALSE))</f>
        <v/>
      </c>
      <c r="C1320" s="7" t="str">
        <f>IF(G1320="","",VLOOKUP(J1320,中子データ!$B$4:$H$4500,2,FALSE))</f>
        <v/>
      </c>
      <c r="D1320" s="8" t="str">
        <f>IF(G1320="","",VLOOKUP(J1320,中子データ!$B$4:$H$4500,4,FALSE))</f>
        <v/>
      </c>
      <c r="E1320" s="231" t="str">
        <f t="shared" si="490"/>
        <v/>
      </c>
      <c r="G1320" s="238"/>
      <c r="H1320" s="9"/>
      <c r="I1320" s="9"/>
      <c r="J1320" s="9"/>
      <c r="K1320" s="10"/>
      <c r="L1320" s="10"/>
      <c r="M1320" s="6"/>
      <c r="N1320" s="6">
        <f t="shared" si="491"/>
        <v>0</v>
      </c>
      <c r="O1320" s="250"/>
      <c r="P1320" s="250"/>
      <c r="Q1320" s="250"/>
      <c r="R1320" s="250"/>
      <c r="S1320" s="250"/>
      <c r="T1320" s="250"/>
      <c r="U1320" s="250"/>
      <c r="V1320" s="250"/>
      <c r="W1320" s="250"/>
      <c r="X1320" s="250"/>
      <c r="Y1320" s="250"/>
      <c r="Z1320" s="4"/>
      <c r="AA1320" s="429"/>
      <c r="AB1320" s="457">
        <f t="shared" si="486"/>
        <v>0</v>
      </c>
      <c r="AC1320" s="11"/>
      <c r="AD1320" s="11"/>
      <c r="AE1320" s="11"/>
      <c r="AF1320" s="11"/>
      <c r="AG1320" s="11"/>
      <c r="AH1320" s="11"/>
      <c r="AI1320" s="11"/>
      <c r="AJ1320" s="12"/>
      <c r="AK1320" s="445" t="str">
        <f>IF(G1320="","",VLOOKUP(J1320,中子データ!$B$4:$H$4500,3,FALSE))</f>
        <v/>
      </c>
      <c r="AL1320" s="445" t="str">
        <f>IF(G1320="","",VLOOKUP(J1320,中子データ!$B$4:$H$4500,5,FALSE))</f>
        <v/>
      </c>
      <c r="AM1320" s="445" t="str">
        <f>IF(G1320="","",VLOOKUP(J1320,中子データ!$B$4:$H$4500,6,FALSE))</f>
        <v/>
      </c>
      <c r="AN1320" s="418"/>
      <c r="AO1320" s="419"/>
      <c r="AP1320" s="420"/>
      <c r="AQ1320" s="421"/>
      <c r="AR1320" s="420"/>
      <c r="AS1320" s="436"/>
      <c r="AT1320" s="436"/>
      <c r="AU1320" s="422"/>
      <c r="AV1320" s="11"/>
      <c r="AW1320" s="11"/>
      <c r="AX1320" s="410">
        <f t="shared" si="485"/>
        <v>0</v>
      </c>
      <c r="AY1320" s="411" t="str">
        <f>IF(G1320="","",VLOOKUP(J1320,中子データ!$B$4:$M$5999,10,FALSE))</f>
        <v/>
      </c>
      <c r="AZ1320" s="438" t="str">
        <f>IF(G1320="","",VLOOKUP(J1320,中子データ!$B$4:$M$5999,9,FALSE))</f>
        <v/>
      </c>
      <c r="BA1320" s="412" t="str">
        <f>IF(AQ1320="","",VLOOKUP(AQ1320,作業者名!$B$4:$C$100,2,FALSE))</f>
        <v/>
      </c>
      <c r="BB1320" s="412" t="str">
        <f>IF(AR1320="","",VLOOKUP(AR1320,作業者名!$B$4:$C$100,2,FALSE))</f>
        <v/>
      </c>
      <c r="BC1320" s="412" t="str">
        <f>IF(G1320="","",VLOOKUP(J1320,中子データ!B$4:N$6004,12,FALSE))</f>
        <v/>
      </c>
      <c r="BD1320" s="413" t="str">
        <f>IF(G1320="","",VLOOKUP(J1320,中子データ!$B$4:$P$4500,15,FALSE))</f>
        <v/>
      </c>
    </row>
    <row r="1321" spans="1:56" x14ac:dyDescent="0.15">
      <c r="A1321" s="7" t="str">
        <f>IF(G1321="","",VLOOKUP(H1321,マシン名!$B$4:$C$93,2,FALSE))</f>
        <v/>
      </c>
      <c r="B1321" s="7" t="str">
        <f>IF(G1321="","",VLOOKUP(I1321,作業者名!$B$4:$C$100,2,FALSE))</f>
        <v/>
      </c>
      <c r="C1321" s="7" t="str">
        <f>IF(G1321="","",VLOOKUP(J1321,中子データ!$B$4:$H$4500,2,FALSE))</f>
        <v/>
      </c>
      <c r="D1321" s="8" t="str">
        <f>IF(G1321="","",VLOOKUP(J1321,中子データ!$B$4:$H$4500,4,FALSE))</f>
        <v/>
      </c>
      <c r="E1321" s="231" t="str">
        <f t="shared" si="490"/>
        <v/>
      </c>
      <c r="G1321" s="238"/>
      <c r="H1321" s="9"/>
      <c r="I1321" s="9"/>
      <c r="J1321" s="9"/>
      <c r="K1321" s="10"/>
      <c r="L1321" s="10"/>
      <c r="M1321" s="6"/>
      <c r="N1321" s="6">
        <f t="shared" si="491"/>
        <v>0</v>
      </c>
      <c r="O1321" s="250"/>
      <c r="P1321" s="250"/>
      <c r="Q1321" s="250"/>
      <c r="R1321" s="250"/>
      <c r="S1321" s="250"/>
      <c r="T1321" s="250"/>
      <c r="U1321" s="250"/>
      <c r="V1321" s="250"/>
      <c r="W1321" s="250"/>
      <c r="X1321" s="250"/>
      <c r="Y1321" s="250"/>
      <c r="Z1321" s="4"/>
      <c r="AA1321" s="429"/>
      <c r="AB1321" s="457">
        <f t="shared" si="486"/>
        <v>0</v>
      </c>
      <c r="AC1321" s="11"/>
      <c r="AD1321" s="11"/>
      <c r="AE1321" s="11"/>
      <c r="AF1321" s="11"/>
      <c r="AG1321" s="11"/>
      <c r="AH1321" s="11"/>
      <c r="AI1321" s="11"/>
      <c r="AJ1321" s="12"/>
      <c r="AK1321" s="445" t="str">
        <f>IF(G1321="","",VLOOKUP(J1321,中子データ!$B$4:$H$4500,3,FALSE))</f>
        <v/>
      </c>
      <c r="AL1321" s="445" t="str">
        <f>IF(G1321="","",VLOOKUP(J1321,中子データ!$B$4:$H$4500,5,FALSE))</f>
        <v/>
      </c>
      <c r="AM1321" s="445" t="str">
        <f>IF(G1321="","",VLOOKUP(J1321,中子データ!$B$4:$H$4500,6,FALSE))</f>
        <v/>
      </c>
      <c r="AN1321" s="418"/>
      <c r="AO1321" s="419"/>
      <c r="AP1321" s="420"/>
      <c r="AQ1321" s="421"/>
      <c r="AR1321" s="420"/>
      <c r="AS1321" s="436"/>
      <c r="AT1321" s="436"/>
      <c r="AU1321" s="422"/>
      <c r="AV1321" s="11"/>
      <c r="AW1321" s="11"/>
      <c r="AX1321" s="410">
        <f t="shared" si="485"/>
        <v>0</v>
      </c>
      <c r="AY1321" s="411" t="str">
        <f>IF(G1321="","",VLOOKUP(J1321,中子データ!$B$4:$M$5999,10,FALSE))</f>
        <v/>
      </c>
      <c r="AZ1321" s="438" t="str">
        <f>IF(G1321="","",VLOOKUP(J1321,中子データ!$B$4:$M$5999,9,FALSE))</f>
        <v/>
      </c>
      <c r="BA1321" s="412" t="str">
        <f>IF(AQ1321="","",VLOOKUP(AQ1321,作業者名!$B$4:$C$100,2,FALSE))</f>
        <v/>
      </c>
      <c r="BB1321" s="412" t="str">
        <f>IF(AR1321="","",VLOOKUP(AR1321,作業者名!$B$4:$C$100,2,FALSE))</f>
        <v/>
      </c>
      <c r="BC1321" s="412" t="str">
        <f>IF(G1321="","",VLOOKUP(J1321,中子データ!B$4:N$6004,12,FALSE))</f>
        <v/>
      </c>
      <c r="BD1321" s="413" t="str">
        <f>IF(G1321="","",VLOOKUP(J1321,中子データ!$B$4:$P$4500,15,FALSE))</f>
        <v/>
      </c>
    </row>
    <row r="1322" spans="1:56" x14ac:dyDescent="0.15">
      <c r="A1322" s="7" t="str">
        <f>IF(G1322="","",VLOOKUP(H1322,マシン名!$B$4:$C$93,2,FALSE))</f>
        <v/>
      </c>
      <c r="B1322" s="7" t="str">
        <f>IF(G1322="","",VLOOKUP(I1322,作業者名!$B$4:$C$100,2,FALSE))</f>
        <v/>
      </c>
      <c r="C1322" s="7" t="str">
        <f>IF(G1322="","",VLOOKUP(J1322,中子データ!$B$4:$H$4500,2,FALSE))</f>
        <v/>
      </c>
      <c r="D1322" s="8" t="str">
        <f>IF(G1322="","",VLOOKUP(J1322,中子データ!$B$4:$H$4500,4,FALSE))</f>
        <v/>
      </c>
      <c r="E1322" s="231" t="str">
        <f t="shared" si="490"/>
        <v/>
      </c>
      <c r="G1322" s="238"/>
      <c r="H1322" s="9"/>
      <c r="I1322" s="9"/>
      <c r="J1322" s="9"/>
      <c r="K1322" s="10"/>
      <c r="L1322" s="10"/>
      <c r="M1322" s="6"/>
      <c r="N1322" s="6">
        <f t="shared" si="491"/>
        <v>0</v>
      </c>
      <c r="O1322" s="250"/>
      <c r="P1322" s="250"/>
      <c r="Q1322" s="250"/>
      <c r="R1322" s="250"/>
      <c r="S1322" s="250"/>
      <c r="T1322" s="250"/>
      <c r="U1322" s="250"/>
      <c r="V1322" s="250"/>
      <c r="W1322" s="250"/>
      <c r="X1322" s="250"/>
      <c r="Y1322" s="250"/>
      <c r="Z1322" s="4"/>
      <c r="AA1322" s="429"/>
      <c r="AB1322" s="457">
        <f t="shared" si="486"/>
        <v>0</v>
      </c>
      <c r="AC1322" s="11"/>
      <c r="AD1322" s="11"/>
      <c r="AE1322" s="11"/>
      <c r="AF1322" s="11"/>
      <c r="AG1322" s="11"/>
      <c r="AH1322" s="11"/>
      <c r="AI1322" s="11"/>
      <c r="AJ1322" s="12"/>
      <c r="AK1322" s="445" t="str">
        <f>IF(G1322="","",VLOOKUP(J1322,中子データ!$B$4:$H$4500,3,FALSE))</f>
        <v/>
      </c>
      <c r="AL1322" s="445" t="str">
        <f>IF(G1322="","",VLOOKUP(J1322,中子データ!$B$4:$H$4500,5,FALSE))</f>
        <v/>
      </c>
      <c r="AM1322" s="445" t="str">
        <f>IF(G1322="","",VLOOKUP(J1322,中子データ!$B$4:$H$4500,6,FALSE))</f>
        <v/>
      </c>
      <c r="AN1322" s="418"/>
      <c r="AO1322" s="419"/>
      <c r="AP1322" s="420"/>
      <c r="AQ1322" s="421"/>
      <c r="AR1322" s="420"/>
      <c r="AS1322" s="436"/>
      <c r="AT1322" s="436"/>
      <c r="AU1322" s="422"/>
      <c r="AV1322" s="11"/>
      <c r="AW1322" s="11"/>
      <c r="AX1322" s="410">
        <f t="shared" si="485"/>
        <v>0</v>
      </c>
      <c r="AY1322" s="411" t="str">
        <f>IF(G1322="","",VLOOKUP(J1322,中子データ!$B$4:$M$5999,10,FALSE))</f>
        <v/>
      </c>
      <c r="AZ1322" s="438" t="str">
        <f>IF(G1322="","",VLOOKUP(J1322,中子データ!$B$4:$M$5999,9,FALSE))</f>
        <v/>
      </c>
      <c r="BA1322" s="412" t="str">
        <f>IF(AQ1322="","",VLOOKUP(AQ1322,作業者名!$B$4:$C$100,2,FALSE))</f>
        <v/>
      </c>
      <c r="BB1322" s="412" t="str">
        <f>IF(AR1322="","",VLOOKUP(AR1322,作業者名!$B$4:$C$100,2,FALSE))</f>
        <v/>
      </c>
      <c r="BC1322" s="412" t="str">
        <f>IF(G1322="","",VLOOKUP(J1322,中子データ!B$4:N$6004,12,FALSE))</f>
        <v/>
      </c>
      <c r="BD1322" s="413" t="str">
        <f>IF(G1322="","",VLOOKUP(J1322,中子データ!$B$4:$P$4500,15,FALSE))</f>
        <v/>
      </c>
    </row>
    <row r="1323" spans="1:56" x14ac:dyDescent="0.15">
      <c r="A1323" s="7" t="str">
        <f>IF(G1323="","",VLOOKUP(H1323,マシン名!$B$4:$C$93,2,FALSE))</f>
        <v/>
      </c>
      <c r="B1323" s="7" t="str">
        <f>IF(G1323="","",VLOOKUP(I1323,作業者名!$B$4:$C$100,2,FALSE))</f>
        <v/>
      </c>
      <c r="C1323" s="7" t="str">
        <f>IF(G1323="","",VLOOKUP(J1323,中子データ!$B$4:$H$4500,2,FALSE))</f>
        <v/>
      </c>
      <c r="D1323" s="8" t="str">
        <f>IF(G1323="","",VLOOKUP(J1323,中子データ!$B$4:$H$4500,4,FALSE))</f>
        <v/>
      </c>
      <c r="E1323" s="231" t="str">
        <f t="shared" si="490"/>
        <v/>
      </c>
      <c r="G1323" s="238"/>
      <c r="H1323" s="9"/>
      <c r="I1323" s="9"/>
      <c r="J1323" s="9"/>
      <c r="K1323" s="10"/>
      <c r="L1323" s="10"/>
      <c r="M1323" s="6"/>
      <c r="N1323" s="6">
        <f t="shared" ref="N1323:N1354" si="492">L1323-SUM(O1323:Z1323)</f>
        <v>0</v>
      </c>
      <c r="O1323" s="250"/>
      <c r="P1323" s="250"/>
      <c r="Q1323" s="250"/>
      <c r="R1323" s="250"/>
      <c r="S1323" s="250"/>
      <c r="T1323" s="250"/>
      <c r="U1323" s="250"/>
      <c r="V1323" s="250"/>
      <c r="W1323" s="250"/>
      <c r="X1323" s="250"/>
      <c r="Y1323" s="250"/>
      <c r="Z1323" s="4"/>
      <c r="AA1323" s="429"/>
      <c r="AB1323" s="457">
        <f t="shared" si="486"/>
        <v>0</v>
      </c>
      <c r="AC1323" s="11"/>
      <c r="AD1323" s="11"/>
      <c r="AE1323" s="11"/>
      <c r="AF1323" s="11"/>
      <c r="AG1323" s="11"/>
      <c r="AH1323" s="11"/>
      <c r="AI1323" s="11"/>
      <c r="AJ1323" s="12"/>
      <c r="AK1323" s="445" t="str">
        <f>IF(G1323="","",VLOOKUP(J1323,中子データ!$B$4:$H$4500,3,FALSE))</f>
        <v/>
      </c>
      <c r="AL1323" s="445" t="str">
        <f>IF(G1323="","",VLOOKUP(J1323,中子データ!$B$4:$H$4500,5,FALSE))</f>
        <v/>
      </c>
      <c r="AM1323" s="445" t="str">
        <f>IF(G1323="","",VLOOKUP(J1323,中子データ!$B$4:$H$4500,6,FALSE))</f>
        <v/>
      </c>
      <c r="AN1323" s="418"/>
      <c r="AO1323" s="419"/>
      <c r="AP1323" s="420"/>
      <c r="AQ1323" s="421"/>
      <c r="AR1323" s="420"/>
      <c r="AS1323" s="436"/>
      <c r="AT1323" s="436"/>
      <c r="AU1323" s="422"/>
      <c r="AV1323" s="11"/>
      <c r="AW1323" s="11"/>
      <c r="AX1323" s="410">
        <f t="shared" si="485"/>
        <v>0</v>
      </c>
      <c r="AY1323" s="411" t="str">
        <f>IF(G1323="","",VLOOKUP(J1323,中子データ!$B$4:$M$5999,10,FALSE))</f>
        <v/>
      </c>
      <c r="AZ1323" s="438" t="str">
        <f>IF(G1323="","",VLOOKUP(J1323,中子データ!$B$4:$M$5999,9,FALSE))</f>
        <v/>
      </c>
      <c r="BA1323" s="412" t="str">
        <f>IF(AQ1323="","",VLOOKUP(AQ1323,作業者名!$B$4:$C$100,2,FALSE))</f>
        <v/>
      </c>
      <c r="BB1323" s="412" t="str">
        <f>IF(AR1323="","",VLOOKUP(AR1323,作業者名!$B$4:$C$100,2,FALSE))</f>
        <v/>
      </c>
      <c r="BC1323" s="412" t="str">
        <f>IF(G1323="","",VLOOKUP(J1323,中子データ!B$4:N$6004,12,FALSE))</f>
        <v/>
      </c>
      <c r="BD1323" s="413" t="str">
        <f>IF(G1323="","",VLOOKUP(J1323,中子データ!$B$4:$P$4500,15,FALSE))</f>
        <v/>
      </c>
    </row>
    <row r="1324" spans="1:56" x14ac:dyDescent="0.15">
      <c r="A1324" s="7" t="str">
        <f>IF(G1324="","",VLOOKUP(H1324,マシン名!$B$4:$C$93,2,FALSE))</f>
        <v/>
      </c>
      <c r="B1324" s="7" t="str">
        <f>IF(G1324="","",VLOOKUP(I1324,作業者名!$B$4:$C$100,2,FALSE))</f>
        <v/>
      </c>
      <c r="C1324" s="7" t="str">
        <f>IF(G1324="","",VLOOKUP(J1324,中子データ!$B$4:$H$4500,2,FALSE))</f>
        <v/>
      </c>
      <c r="D1324" s="8" t="str">
        <f>IF(G1324="","",VLOOKUP(J1324,中子データ!$B$4:$H$4500,4,FALSE))</f>
        <v/>
      </c>
      <c r="E1324" s="231" t="str">
        <f t="shared" si="490"/>
        <v/>
      </c>
      <c r="G1324" s="238"/>
      <c r="H1324" s="9"/>
      <c r="I1324" s="9"/>
      <c r="J1324" s="9"/>
      <c r="K1324" s="10"/>
      <c r="L1324" s="10"/>
      <c r="M1324" s="6"/>
      <c r="N1324" s="6">
        <f t="shared" si="492"/>
        <v>0</v>
      </c>
      <c r="O1324" s="250"/>
      <c r="P1324" s="250"/>
      <c r="Q1324" s="250"/>
      <c r="R1324" s="250"/>
      <c r="S1324" s="250"/>
      <c r="T1324" s="250"/>
      <c r="U1324" s="250"/>
      <c r="V1324" s="250"/>
      <c r="W1324" s="250"/>
      <c r="X1324" s="250"/>
      <c r="Y1324" s="250"/>
      <c r="Z1324" s="4"/>
      <c r="AA1324" s="429"/>
      <c r="AB1324" s="457">
        <f t="shared" si="486"/>
        <v>0</v>
      </c>
      <c r="AC1324" s="11"/>
      <c r="AD1324" s="11"/>
      <c r="AE1324" s="11"/>
      <c r="AF1324" s="11"/>
      <c r="AG1324" s="11"/>
      <c r="AH1324" s="11"/>
      <c r="AI1324" s="11"/>
      <c r="AJ1324" s="12"/>
      <c r="AK1324" s="445" t="str">
        <f>IF(G1324="","",VLOOKUP(J1324,中子データ!$B$4:$H$4500,3,FALSE))</f>
        <v/>
      </c>
      <c r="AL1324" s="445" t="str">
        <f>IF(G1324="","",VLOOKUP(J1324,中子データ!$B$4:$H$4500,5,FALSE))</f>
        <v/>
      </c>
      <c r="AM1324" s="445" t="str">
        <f>IF(G1324="","",VLOOKUP(J1324,中子データ!$B$4:$H$4500,6,FALSE))</f>
        <v/>
      </c>
      <c r="AN1324" s="418"/>
      <c r="AO1324" s="419"/>
      <c r="AP1324" s="420"/>
      <c r="AQ1324" s="421"/>
      <c r="AR1324" s="420"/>
      <c r="AS1324" s="436"/>
      <c r="AT1324" s="436"/>
      <c r="AU1324" s="422"/>
      <c r="AV1324" s="11"/>
      <c r="AW1324" s="11"/>
      <c r="AX1324" s="410">
        <f t="shared" si="485"/>
        <v>0</v>
      </c>
      <c r="AY1324" s="411" t="str">
        <f>IF(G1324="","",VLOOKUP(J1324,中子データ!$B$4:$M$5999,10,FALSE))</f>
        <v/>
      </c>
      <c r="AZ1324" s="438" t="str">
        <f>IF(G1324="","",VLOOKUP(J1324,中子データ!$B$4:$M$5999,9,FALSE))</f>
        <v/>
      </c>
      <c r="BA1324" s="412" t="str">
        <f>IF(AQ1324="","",VLOOKUP(AQ1324,作業者名!$B$4:$C$100,2,FALSE))</f>
        <v/>
      </c>
      <c r="BB1324" s="412" t="str">
        <f>IF(AR1324="","",VLOOKUP(AR1324,作業者名!$B$4:$C$100,2,FALSE))</f>
        <v/>
      </c>
      <c r="BC1324" s="412" t="str">
        <f>IF(G1324="","",VLOOKUP(J1324,中子データ!B$4:N$6004,12,FALSE))</f>
        <v/>
      </c>
      <c r="BD1324" s="413" t="str">
        <f>IF(G1324="","",VLOOKUP(J1324,中子データ!$B$4:$P$4500,15,FALSE))</f>
        <v/>
      </c>
    </row>
    <row r="1325" spans="1:56" x14ac:dyDescent="0.15">
      <c r="A1325" s="7" t="str">
        <f>IF(G1325="","",VLOOKUP(H1325,マシン名!$B$4:$C$93,2,FALSE))</f>
        <v/>
      </c>
      <c r="B1325" s="7" t="str">
        <f>IF(G1325="","",VLOOKUP(I1325,作業者名!$B$4:$C$100,2,FALSE))</f>
        <v/>
      </c>
      <c r="C1325" s="7" t="str">
        <f>IF(G1325="","",VLOOKUP(J1325,中子データ!$B$4:$H$4500,2,FALSE))</f>
        <v/>
      </c>
      <c r="D1325" s="8" t="str">
        <f>IF(G1325="","",VLOOKUP(J1325,中子データ!$B$4:$H$4500,4,FALSE))</f>
        <v/>
      </c>
      <c r="E1325" s="231" t="str">
        <f t="shared" si="490"/>
        <v/>
      </c>
      <c r="G1325" s="238"/>
      <c r="H1325" s="9"/>
      <c r="I1325" s="9"/>
      <c r="J1325" s="9"/>
      <c r="K1325" s="10"/>
      <c r="L1325" s="10"/>
      <c r="M1325" s="6"/>
      <c r="N1325" s="6">
        <f t="shared" si="492"/>
        <v>0</v>
      </c>
      <c r="O1325" s="250"/>
      <c r="P1325" s="250"/>
      <c r="Q1325" s="250"/>
      <c r="R1325" s="250"/>
      <c r="S1325" s="250"/>
      <c r="T1325" s="250"/>
      <c r="U1325" s="250"/>
      <c r="V1325" s="250"/>
      <c r="W1325" s="250"/>
      <c r="X1325" s="250"/>
      <c r="Y1325" s="250"/>
      <c r="Z1325" s="4"/>
      <c r="AA1325" s="429"/>
      <c r="AB1325" s="457">
        <f t="shared" si="486"/>
        <v>0</v>
      </c>
      <c r="AC1325" s="11"/>
      <c r="AD1325" s="11"/>
      <c r="AE1325" s="11"/>
      <c r="AF1325" s="11"/>
      <c r="AG1325" s="11"/>
      <c r="AH1325" s="11"/>
      <c r="AI1325" s="11"/>
      <c r="AJ1325" s="12"/>
      <c r="AK1325" s="445" t="str">
        <f>IF(G1325="","",VLOOKUP(J1325,中子データ!$B$4:$H$4500,3,FALSE))</f>
        <v/>
      </c>
      <c r="AL1325" s="445" t="str">
        <f>IF(G1325="","",VLOOKUP(J1325,中子データ!$B$4:$H$4500,5,FALSE))</f>
        <v/>
      </c>
      <c r="AM1325" s="445" t="str">
        <f>IF(G1325="","",VLOOKUP(J1325,中子データ!$B$4:$H$4500,6,FALSE))</f>
        <v/>
      </c>
      <c r="AN1325" s="418"/>
      <c r="AO1325" s="419"/>
      <c r="AP1325" s="420"/>
      <c r="AQ1325" s="421"/>
      <c r="AR1325" s="420"/>
      <c r="AS1325" s="436"/>
      <c r="AT1325" s="436"/>
      <c r="AU1325" s="422"/>
      <c r="AV1325" s="11"/>
      <c r="AW1325" s="11"/>
      <c r="AX1325" s="410">
        <f t="shared" si="485"/>
        <v>0</v>
      </c>
      <c r="AY1325" s="411" t="str">
        <f>IF(G1325="","",VLOOKUP(J1325,中子データ!$B$4:$M$5999,10,FALSE))</f>
        <v/>
      </c>
      <c r="AZ1325" s="438" t="str">
        <f>IF(G1325="","",VLOOKUP(J1325,中子データ!$B$4:$M$5999,9,FALSE))</f>
        <v/>
      </c>
      <c r="BA1325" s="412" t="str">
        <f>IF(AQ1325="","",VLOOKUP(AQ1325,作業者名!$B$4:$C$100,2,FALSE))</f>
        <v/>
      </c>
      <c r="BB1325" s="412" t="str">
        <f>IF(AR1325="","",VLOOKUP(AR1325,作業者名!$B$4:$C$100,2,FALSE))</f>
        <v/>
      </c>
      <c r="BC1325" s="412" t="str">
        <f>IF(G1325="","",VLOOKUP(J1325,中子データ!B$4:N$6004,12,FALSE))</f>
        <v/>
      </c>
      <c r="BD1325" s="413" t="str">
        <f>IF(G1325="","",VLOOKUP(J1325,中子データ!$B$4:$P$4500,15,FALSE))</f>
        <v/>
      </c>
    </row>
    <row r="1326" spans="1:56" x14ac:dyDescent="0.15">
      <c r="A1326" s="7" t="str">
        <f>IF(G1326="","",VLOOKUP(H1326,マシン名!$B$4:$C$93,2,FALSE))</f>
        <v/>
      </c>
      <c r="B1326" s="7" t="str">
        <f>IF(G1326="","",VLOOKUP(I1326,作業者名!$B$4:$C$100,2,FALSE))</f>
        <v/>
      </c>
      <c r="C1326" s="7" t="str">
        <f>IF(G1326="","",VLOOKUP(J1326,中子データ!$B$4:$H$4500,2,FALSE))</f>
        <v/>
      </c>
      <c r="D1326" s="8" t="str">
        <f>IF(G1326="","",VLOOKUP(J1326,中子データ!$B$4:$H$4500,4,FALSE))</f>
        <v/>
      </c>
      <c r="E1326" s="231" t="str">
        <f t="shared" si="490"/>
        <v/>
      </c>
      <c r="G1326" s="238"/>
      <c r="H1326" s="9"/>
      <c r="I1326" s="9"/>
      <c r="J1326" s="9"/>
      <c r="K1326" s="10"/>
      <c r="L1326" s="10"/>
      <c r="M1326" s="6"/>
      <c r="N1326" s="6">
        <f t="shared" si="492"/>
        <v>0</v>
      </c>
      <c r="O1326" s="250"/>
      <c r="P1326" s="250"/>
      <c r="Q1326" s="250"/>
      <c r="R1326" s="250"/>
      <c r="S1326" s="250"/>
      <c r="T1326" s="250"/>
      <c r="U1326" s="250"/>
      <c r="V1326" s="250"/>
      <c r="W1326" s="250"/>
      <c r="X1326" s="250"/>
      <c r="Y1326" s="250"/>
      <c r="Z1326" s="4"/>
      <c r="AA1326" s="429"/>
      <c r="AB1326" s="457">
        <f t="shared" si="486"/>
        <v>0</v>
      </c>
      <c r="AC1326" s="11"/>
      <c r="AD1326" s="11"/>
      <c r="AE1326" s="11"/>
      <c r="AF1326" s="11"/>
      <c r="AG1326" s="11"/>
      <c r="AH1326" s="11"/>
      <c r="AI1326" s="11"/>
      <c r="AJ1326" s="12"/>
      <c r="AK1326" s="445" t="str">
        <f>IF(G1326="","",VLOOKUP(J1326,中子データ!$B$4:$H$4500,3,FALSE))</f>
        <v/>
      </c>
      <c r="AL1326" s="445" t="str">
        <f>IF(G1326="","",VLOOKUP(J1326,中子データ!$B$4:$H$4500,5,FALSE))</f>
        <v/>
      </c>
      <c r="AM1326" s="445" t="str">
        <f>IF(G1326="","",VLOOKUP(J1326,中子データ!$B$4:$H$4500,6,FALSE))</f>
        <v/>
      </c>
      <c r="AN1326" s="418"/>
      <c r="AO1326" s="419"/>
      <c r="AP1326" s="420"/>
      <c r="AQ1326" s="421"/>
      <c r="AR1326" s="420"/>
      <c r="AS1326" s="436"/>
      <c r="AT1326" s="436"/>
      <c r="AU1326" s="422"/>
      <c r="AV1326" s="11"/>
      <c r="AW1326" s="11"/>
      <c r="AX1326" s="410">
        <f t="shared" si="485"/>
        <v>0</v>
      </c>
      <c r="AY1326" s="411" t="str">
        <f>IF(G1326="","",VLOOKUP(J1326,中子データ!$B$4:$M$5999,10,FALSE))</f>
        <v/>
      </c>
      <c r="AZ1326" s="438" t="str">
        <f>IF(G1326="","",VLOOKUP(J1326,中子データ!$B$4:$M$5999,9,FALSE))</f>
        <v/>
      </c>
      <c r="BA1326" s="412" t="str">
        <f>IF(AQ1326="","",VLOOKUP(AQ1326,作業者名!$B$4:$C$100,2,FALSE))</f>
        <v/>
      </c>
      <c r="BB1326" s="412" t="str">
        <f>IF(AR1326="","",VLOOKUP(AR1326,作業者名!$B$4:$C$100,2,FALSE))</f>
        <v/>
      </c>
      <c r="BC1326" s="412" t="str">
        <f>IF(G1326="","",VLOOKUP(J1326,中子データ!B$4:N$6004,12,FALSE))</f>
        <v/>
      </c>
      <c r="BD1326" s="413" t="str">
        <f>IF(G1326="","",VLOOKUP(J1326,中子データ!$B$4:$P$4500,15,FALSE))</f>
        <v/>
      </c>
    </row>
    <row r="1327" spans="1:56" x14ac:dyDescent="0.15">
      <c r="A1327" s="7" t="str">
        <f>IF(G1327="","",VLOOKUP(H1327,マシン名!$B$4:$C$93,2,FALSE))</f>
        <v/>
      </c>
      <c r="B1327" s="7" t="str">
        <f>IF(G1327="","",VLOOKUP(I1327,作業者名!$B$4:$C$100,2,FALSE))</f>
        <v/>
      </c>
      <c r="C1327" s="7" t="str">
        <f>IF(G1327="","",VLOOKUP(J1327,中子データ!$B$4:$H$4500,2,FALSE))</f>
        <v/>
      </c>
      <c r="D1327" s="8" t="str">
        <f>IF(G1327="","",VLOOKUP(J1327,中子データ!$B$4:$H$4500,4,FALSE))</f>
        <v/>
      </c>
      <c r="E1327" s="231" t="str">
        <f t="shared" si="490"/>
        <v/>
      </c>
      <c r="G1327" s="238"/>
      <c r="H1327" s="9"/>
      <c r="I1327" s="9"/>
      <c r="J1327" s="9"/>
      <c r="K1327" s="10"/>
      <c r="L1327" s="10"/>
      <c r="M1327" s="6"/>
      <c r="N1327" s="6">
        <f t="shared" si="492"/>
        <v>0</v>
      </c>
      <c r="O1327" s="250"/>
      <c r="P1327" s="250"/>
      <c r="Q1327" s="250"/>
      <c r="R1327" s="250"/>
      <c r="S1327" s="250"/>
      <c r="T1327" s="250"/>
      <c r="U1327" s="250"/>
      <c r="V1327" s="250"/>
      <c r="W1327" s="250"/>
      <c r="X1327" s="250"/>
      <c r="Y1327" s="250"/>
      <c r="Z1327" s="4"/>
      <c r="AA1327" s="429"/>
      <c r="AB1327" s="457">
        <f t="shared" si="486"/>
        <v>0</v>
      </c>
      <c r="AC1327" s="11"/>
      <c r="AD1327" s="11"/>
      <c r="AE1327" s="11"/>
      <c r="AF1327" s="11"/>
      <c r="AG1327" s="11"/>
      <c r="AH1327" s="11"/>
      <c r="AI1327" s="11"/>
      <c r="AJ1327" s="12"/>
      <c r="AK1327" s="445" t="str">
        <f>IF(G1327="","",VLOOKUP(J1327,中子データ!$B$4:$H$4500,3,FALSE))</f>
        <v/>
      </c>
      <c r="AL1327" s="445" t="str">
        <f>IF(G1327="","",VLOOKUP(J1327,中子データ!$B$4:$H$4500,5,FALSE))</f>
        <v/>
      </c>
      <c r="AM1327" s="445" t="str">
        <f>IF(G1327="","",VLOOKUP(J1327,中子データ!$B$4:$H$4500,6,FALSE))</f>
        <v/>
      </c>
      <c r="AN1327" s="418"/>
      <c r="AO1327" s="419"/>
      <c r="AP1327" s="420"/>
      <c r="AQ1327" s="421"/>
      <c r="AR1327" s="420"/>
      <c r="AS1327" s="436"/>
      <c r="AT1327" s="436"/>
      <c r="AU1327" s="422"/>
      <c r="AV1327" s="11"/>
      <c r="AW1327" s="11"/>
      <c r="AX1327" s="410">
        <f t="shared" si="485"/>
        <v>0</v>
      </c>
      <c r="AY1327" s="411" t="str">
        <f>IF(G1327="","",VLOOKUP(J1327,中子データ!$B$4:$M$5999,10,FALSE))</f>
        <v/>
      </c>
      <c r="AZ1327" s="438" t="str">
        <f>IF(G1327="","",VLOOKUP(J1327,中子データ!$B$4:$M$5999,9,FALSE))</f>
        <v/>
      </c>
      <c r="BA1327" s="412" t="str">
        <f>IF(AQ1327="","",VLOOKUP(AQ1327,作業者名!$B$4:$C$100,2,FALSE))</f>
        <v/>
      </c>
      <c r="BB1327" s="412" t="str">
        <f>IF(AR1327="","",VLOOKUP(AR1327,作業者名!$B$4:$C$100,2,FALSE))</f>
        <v/>
      </c>
      <c r="BC1327" s="412" t="str">
        <f>IF(G1327="","",VLOOKUP(J1327,中子データ!B$4:N$6004,12,FALSE))</f>
        <v/>
      </c>
      <c r="BD1327" s="413" t="str">
        <f>IF(G1327="","",VLOOKUP(J1327,中子データ!$B$4:$P$4500,15,FALSE))</f>
        <v/>
      </c>
    </row>
    <row r="1328" spans="1:56" x14ac:dyDescent="0.15">
      <c r="A1328" s="7" t="str">
        <f>IF(G1328="","",VLOOKUP(H1328,マシン名!$B$4:$C$93,2,FALSE))</f>
        <v/>
      </c>
      <c r="B1328" s="7" t="str">
        <f>IF(G1328="","",VLOOKUP(I1328,作業者名!$B$4:$C$100,2,FALSE))</f>
        <v/>
      </c>
      <c r="C1328" s="7" t="str">
        <f>IF(G1328="","",VLOOKUP(J1328,中子データ!$B$4:$H$4500,2,FALSE))</f>
        <v/>
      </c>
      <c r="D1328" s="8" t="str">
        <f>IF(G1328="","",VLOOKUP(J1328,中子データ!$B$4:$H$4500,4,FALSE))</f>
        <v/>
      </c>
      <c r="E1328" s="231" t="str">
        <f t="shared" si="490"/>
        <v/>
      </c>
      <c r="G1328" s="238"/>
      <c r="H1328" s="9"/>
      <c r="I1328" s="9"/>
      <c r="J1328" s="9"/>
      <c r="K1328" s="10"/>
      <c r="L1328" s="10"/>
      <c r="M1328" s="6"/>
      <c r="N1328" s="6">
        <f t="shared" si="492"/>
        <v>0</v>
      </c>
      <c r="O1328" s="250"/>
      <c r="P1328" s="250"/>
      <c r="Q1328" s="250"/>
      <c r="R1328" s="250"/>
      <c r="S1328" s="250"/>
      <c r="T1328" s="250"/>
      <c r="U1328" s="250"/>
      <c r="V1328" s="250"/>
      <c r="W1328" s="250"/>
      <c r="X1328" s="250"/>
      <c r="Y1328" s="250"/>
      <c r="Z1328" s="4"/>
      <c r="AA1328" s="429"/>
      <c r="AB1328" s="457">
        <f t="shared" si="486"/>
        <v>0</v>
      </c>
      <c r="AC1328" s="11"/>
      <c r="AD1328" s="11"/>
      <c r="AE1328" s="11"/>
      <c r="AF1328" s="11"/>
      <c r="AG1328" s="11"/>
      <c r="AH1328" s="11"/>
      <c r="AI1328" s="11"/>
      <c r="AJ1328" s="12"/>
      <c r="AK1328" s="445" t="str">
        <f>IF(G1328="","",VLOOKUP(J1328,中子データ!$B$4:$H$4500,3,FALSE))</f>
        <v/>
      </c>
      <c r="AL1328" s="445" t="str">
        <f>IF(G1328="","",VLOOKUP(J1328,中子データ!$B$4:$H$4500,5,FALSE))</f>
        <v/>
      </c>
      <c r="AM1328" s="445" t="str">
        <f>IF(G1328="","",VLOOKUP(J1328,中子データ!$B$4:$H$4500,6,FALSE))</f>
        <v/>
      </c>
      <c r="AN1328" s="418"/>
      <c r="AO1328" s="419"/>
      <c r="AP1328" s="420"/>
      <c r="AQ1328" s="421"/>
      <c r="AR1328" s="420"/>
      <c r="AS1328" s="436"/>
      <c r="AT1328" s="436"/>
      <c r="AU1328" s="422"/>
      <c r="AV1328" s="11"/>
      <c r="AW1328" s="11"/>
      <c r="AX1328" s="410">
        <f t="shared" si="485"/>
        <v>0</v>
      </c>
      <c r="AY1328" s="411" t="str">
        <f>IF(G1328="","",VLOOKUP(J1328,中子データ!$B$4:$M$5999,10,FALSE))</f>
        <v/>
      </c>
      <c r="AZ1328" s="438" t="str">
        <f>IF(G1328="","",VLOOKUP(J1328,中子データ!$B$4:$M$5999,9,FALSE))</f>
        <v/>
      </c>
      <c r="BA1328" s="412" t="str">
        <f>IF(AQ1328="","",VLOOKUP(AQ1328,作業者名!$B$4:$C$100,2,FALSE))</f>
        <v/>
      </c>
      <c r="BB1328" s="412" t="str">
        <f>IF(AR1328="","",VLOOKUP(AR1328,作業者名!$B$4:$C$100,2,FALSE))</f>
        <v/>
      </c>
      <c r="BC1328" s="412" t="str">
        <f>IF(G1328="","",VLOOKUP(J1328,中子データ!B$4:N$6004,12,FALSE))</f>
        <v/>
      </c>
      <c r="BD1328" s="413" t="str">
        <f>IF(G1328="","",VLOOKUP(J1328,中子データ!$B$4:$P$4500,15,FALSE))</f>
        <v/>
      </c>
    </row>
    <row r="1329" spans="1:56" x14ac:dyDescent="0.15">
      <c r="A1329" s="7" t="str">
        <f>IF(G1329="","",VLOOKUP(H1329,マシン名!$B$4:$C$93,2,FALSE))</f>
        <v/>
      </c>
      <c r="B1329" s="7" t="str">
        <f>IF(G1329="","",VLOOKUP(I1329,作業者名!$B$4:$C$100,2,FALSE))</f>
        <v/>
      </c>
      <c r="C1329" s="7" t="str">
        <f>IF(G1329="","",VLOOKUP(J1329,中子データ!$B$4:$H$4500,2,FALSE))</f>
        <v/>
      </c>
      <c r="D1329" s="8" t="str">
        <f>IF(G1329="","",VLOOKUP(J1329,中子データ!$B$4:$H$4500,4,FALSE))</f>
        <v/>
      </c>
      <c r="E1329" s="231" t="str">
        <f t="shared" si="490"/>
        <v/>
      </c>
      <c r="G1329" s="238"/>
      <c r="H1329" s="9"/>
      <c r="I1329" s="9"/>
      <c r="J1329" s="9"/>
      <c r="K1329" s="10"/>
      <c r="L1329" s="10"/>
      <c r="M1329" s="6"/>
      <c r="N1329" s="6">
        <f t="shared" si="492"/>
        <v>0</v>
      </c>
      <c r="O1329" s="250"/>
      <c r="P1329" s="250"/>
      <c r="Q1329" s="250"/>
      <c r="R1329" s="250"/>
      <c r="S1329" s="250"/>
      <c r="T1329" s="250"/>
      <c r="U1329" s="250"/>
      <c r="V1329" s="250"/>
      <c r="W1329" s="250"/>
      <c r="X1329" s="250"/>
      <c r="Y1329" s="250"/>
      <c r="Z1329" s="4"/>
      <c r="AA1329" s="429"/>
      <c r="AB1329" s="457">
        <f t="shared" si="486"/>
        <v>0</v>
      </c>
      <c r="AC1329" s="11"/>
      <c r="AD1329" s="11"/>
      <c r="AE1329" s="11"/>
      <c r="AF1329" s="11"/>
      <c r="AG1329" s="11"/>
      <c r="AH1329" s="11"/>
      <c r="AI1329" s="11"/>
      <c r="AJ1329" s="12"/>
      <c r="AK1329" s="445" t="str">
        <f>IF(G1329="","",VLOOKUP(J1329,中子データ!$B$4:$H$4500,3,FALSE))</f>
        <v/>
      </c>
      <c r="AL1329" s="445" t="str">
        <f>IF(G1329="","",VLOOKUP(J1329,中子データ!$B$4:$H$4500,5,FALSE))</f>
        <v/>
      </c>
      <c r="AM1329" s="445" t="str">
        <f>IF(G1329="","",VLOOKUP(J1329,中子データ!$B$4:$H$4500,6,FALSE))</f>
        <v/>
      </c>
      <c r="AN1329" s="418"/>
      <c r="AO1329" s="419"/>
      <c r="AP1329" s="420"/>
      <c r="AQ1329" s="421"/>
      <c r="AR1329" s="420"/>
      <c r="AS1329" s="436"/>
      <c r="AT1329" s="436"/>
      <c r="AU1329" s="422"/>
      <c r="AV1329" s="11"/>
      <c r="AW1329" s="11"/>
      <c r="AX1329" s="410">
        <f t="shared" si="485"/>
        <v>0</v>
      </c>
      <c r="AY1329" s="411" t="str">
        <f>IF(G1329="","",VLOOKUP(J1329,中子データ!$B$4:$M$5999,10,FALSE))</f>
        <v/>
      </c>
      <c r="AZ1329" s="438" t="str">
        <f>IF(G1329="","",VLOOKUP(J1329,中子データ!$B$4:$M$5999,9,FALSE))</f>
        <v/>
      </c>
      <c r="BA1329" s="412" t="str">
        <f>IF(AQ1329="","",VLOOKUP(AQ1329,作業者名!$B$4:$C$100,2,FALSE))</f>
        <v/>
      </c>
      <c r="BB1329" s="412" t="str">
        <f>IF(AR1329="","",VLOOKUP(AR1329,作業者名!$B$4:$C$100,2,FALSE))</f>
        <v/>
      </c>
      <c r="BC1329" s="412" t="str">
        <f>IF(G1329="","",VLOOKUP(J1329,中子データ!B$4:N$6004,12,FALSE))</f>
        <v/>
      </c>
      <c r="BD1329" s="413" t="str">
        <f>IF(G1329="","",VLOOKUP(J1329,中子データ!$B$4:$P$4500,15,FALSE))</f>
        <v/>
      </c>
    </row>
    <row r="1330" spans="1:56" x14ac:dyDescent="0.15">
      <c r="A1330" s="7" t="str">
        <f>IF(G1330="","",VLOOKUP(H1330,マシン名!$B$4:$C$93,2,FALSE))</f>
        <v/>
      </c>
      <c r="B1330" s="7" t="str">
        <f>IF(G1330="","",VLOOKUP(I1330,作業者名!$B$4:$C$100,2,FALSE))</f>
        <v/>
      </c>
      <c r="C1330" s="7" t="str">
        <f>IF(G1330="","",VLOOKUP(J1330,中子データ!$B$4:$H$4500,2,FALSE))</f>
        <v/>
      </c>
      <c r="D1330" s="8" t="str">
        <f>IF(G1330="","",VLOOKUP(J1330,中子データ!$B$4:$H$4500,4,FALSE))</f>
        <v/>
      </c>
      <c r="E1330" s="231" t="str">
        <f t="shared" si="490"/>
        <v/>
      </c>
      <c r="G1330" s="238"/>
      <c r="H1330" s="9"/>
      <c r="I1330" s="9"/>
      <c r="J1330" s="9"/>
      <c r="K1330" s="10"/>
      <c r="L1330" s="10"/>
      <c r="M1330" s="6"/>
      <c r="N1330" s="6">
        <f t="shared" si="492"/>
        <v>0</v>
      </c>
      <c r="O1330" s="250"/>
      <c r="P1330" s="250"/>
      <c r="Q1330" s="250"/>
      <c r="R1330" s="250"/>
      <c r="S1330" s="250"/>
      <c r="T1330" s="250"/>
      <c r="U1330" s="250"/>
      <c r="V1330" s="250"/>
      <c r="W1330" s="250"/>
      <c r="X1330" s="250"/>
      <c r="Y1330" s="250"/>
      <c r="Z1330" s="4"/>
      <c r="AA1330" s="429"/>
      <c r="AB1330" s="457">
        <f t="shared" si="486"/>
        <v>0</v>
      </c>
      <c r="AC1330" s="11"/>
      <c r="AD1330" s="11"/>
      <c r="AE1330" s="11"/>
      <c r="AF1330" s="11"/>
      <c r="AG1330" s="11"/>
      <c r="AH1330" s="11"/>
      <c r="AI1330" s="11"/>
      <c r="AJ1330" s="12"/>
      <c r="AK1330" s="445" t="str">
        <f>IF(G1330="","",VLOOKUP(J1330,中子データ!$B$4:$H$4500,3,FALSE))</f>
        <v/>
      </c>
      <c r="AL1330" s="445" t="str">
        <f>IF(G1330="","",VLOOKUP(J1330,中子データ!$B$4:$H$4500,5,FALSE))</f>
        <v/>
      </c>
      <c r="AM1330" s="445" t="str">
        <f>IF(G1330="","",VLOOKUP(J1330,中子データ!$B$4:$H$4500,6,FALSE))</f>
        <v/>
      </c>
      <c r="AN1330" s="418"/>
      <c r="AO1330" s="419"/>
      <c r="AP1330" s="420"/>
      <c r="AQ1330" s="421"/>
      <c r="AR1330" s="420"/>
      <c r="AS1330" s="436"/>
      <c r="AT1330" s="436"/>
      <c r="AU1330" s="422"/>
      <c r="AV1330" s="11"/>
      <c r="AW1330" s="11"/>
      <c r="AX1330" s="410">
        <f t="shared" si="485"/>
        <v>0</v>
      </c>
      <c r="AY1330" s="411" t="str">
        <f>IF(G1330="","",VLOOKUP(J1330,中子データ!$B$4:$M$5999,10,FALSE))</f>
        <v/>
      </c>
      <c r="AZ1330" s="438" t="str">
        <f>IF(G1330="","",VLOOKUP(J1330,中子データ!$B$4:$M$5999,9,FALSE))</f>
        <v/>
      </c>
      <c r="BA1330" s="412" t="str">
        <f>IF(AQ1330="","",VLOOKUP(AQ1330,作業者名!$B$4:$C$100,2,FALSE))</f>
        <v/>
      </c>
      <c r="BB1330" s="412" t="str">
        <f>IF(AR1330="","",VLOOKUP(AR1330,作業者名!$B$4:$C$100,2,FALSE))</f>
        <v/>
      </c>
      <c r="BC1330" s="412" t="str">
        <f>IF(G1330="","",VLOOKUP(J1330,中子データ!B$4:N$6004,12,FALSE))</f>
        <v/>
      </c>
      <c r="BD1330" s="413" t="str">
        <f>IF(G1330="","",VLOOKUP(J1330,中子データ!$B$4:$P$4500,15,FALSE))</f>
        <v/>
      </c>
    </row>
    <row r="1331" spans="1:56" x14ac:dyDescent="0.15">
      <c r="A1331" s="7" t="str">
        <f>IF(G1331="","",VLOOKUP(H1331,マシン名!$B$4:$C$93,2,FALSE))</f>
        <v/>
      </c>
      <c r="B1331" s="7" t="str">
        <f>IF(G1331="","",VLOOKUP(I1331,作業者名!$B$4:$C$100,2,FALSE))</f>
        <v/>
      </c>
      <c r="C1331" s="7" t="str">
        <f>IF(G1331="","",VLOOKUP(J1331,中子データ!$B$4:$H$4500,2,FALSE))</f>
        <v/>
      </c>
      <c r="D1331" s="8" t="str">
        <f>IF(G1331="","",VLOOKUP(J1331,中子データ!$B$4:$H$4500,4,FALSE))</f>
        <v/>
      </c>
      <c r="E1331" s="231" t="str">
        <f t="shared" si="490"/>
        <v/>
      </c>
      <c r="G1331" s="238"/>
      <c r="H1331" s="9"/>
      <c r="I1331" s="9"/>
      <c r="J1331" s="9"/>
      <c r="K1331" s="10"/>
      <c r="L1331" s="10"/>
      <c r="M1331" s="6"/>
      <c r="N1331" s="6">
        <f t="shared" si="492"/>
        <v>0</v>
      </c>
      <c r="O1331" s="250"/>
      <c r="P1331" s="250"/>
      <c r="Q1331" s="250"/>
      <c r="R1331" s="250"/>
      <c r="S1331" s="250"/>
      <c r="T1331" s="250"/>
      <c r="U1331" s="250"/>
      <c r="V1331" s="250"/>
      <c r="W1331" s="250"/>
      <c r="X1331" s="250"/>
      <c r="Y1331" s="250"/>
      <c r="Z1331" s="4"/>
      <c r="AA1331" s="429"/>
      <c r="AB1331" s="457">
        <f t="shared" si="486"/>
        <v>0</v>
      </c>
      <c r="AC1331" s="11"/>
      <c r="AD1331" s="11"/>
      <c r="AE1331" s="11"/>
      <c r="AF1331" s="11"/>
      <c r="AG1331" s="11"/>
      <c r="AH1331" s="11"/>
      <c r="AI1331" s="11"/>
      <c r="AJ1331" s="12"/>
      <c r="AK1331" s="445" t="str">
        <f>IF(G1331="","",VLOOKUP(J1331,中子データ!$B$4:$H$4500,3,FALSE))</f>
        <v/>
      </c>
      <c r="AL1331" s="445" t="str">
        <f>IF(G1331="","",VLOOKUP(J1331,中子データ!$B$4:$H$4500,5,FALSE))</f>
        <v/>
      </c>
      <c r="AM1331" s="445" t="str">
        <f>IF(G1331="","",VLOOKUP(J1331,中子データ!$B$4:$H$4500,6,FALSE))</f>
        <v/>
      </c>
      <c r="AN1331" s="418"/>
      <c r="AO1331" s="419"/>
      <c r="AP1331" s="420"/>
      <c r="AQ1331" s="421"/>
      <c r="AR1331" s="420"/>
      <c r="AS1331" s="436"/>
      <c r="AT1331" s="436"/>
      <c r="AU1331" s="422"/>
      <c r="AV1331" s="11"/>
      <c r="AW1331" s="11"/>
      <c r="AX1331" s="410">
        <f t="shared" si="485"/>
        <v>0</v>
      </c>
      <c r="AY1331" s="411" t="str">
        <f>IF(G1331="","",VLOOKUP(J1331,中子データ!$B$4:$M$5999,10,FALSE))</f>
        <v/>
      </c>
      <c r="AZ1331" s="438" t="str">
        <f>IF(G1331="","",VLOOKUP(J1331,中子データ!$B$4:$M$5999,9,FALSE))</f>
        <v/>
      </c>
      <c r="BA1331" s="412" t="str">
        <f>IF(AQ1331="","",VLOOKUP(AQ1331,作業者名!$B$4:$C$100,2,FALSE))</f>
        <v/>
      </c>
      <c r="BB1331" s="412" t="str">
        <f>IF(AR1331="","",VLOOKUP(AR1331,作業者名!$B$4:$C$100,2,FALSE))</f>
        <v/>
      </c>
      <c r="BC1331" s="412" t="str">
        <f>IF(G1331="","",VLOOKUP(J1331,中子データ!B$4:N$6004,12,FALSE))</f>
        <v/>
      </c>
      <c r="BD1331" s="413" t="str">
        <f>IF(G1331="","",VLOOKUP(J1331,中子データ!$B$4:$P$4500,15,FALSE))</f>
        <v/>
      </c>
    </row>
    <row r="1332" spans="1:56" x14ac:dyDescent="0.15">
      <c r="A1332" s="7" t="str">
        <f>IF(G1332="","",VLOOKUP(H1332,マシン名!$B$4:$C$93,2,FALSE))</f>
        <v/>
      </c>
      <c r="B1332" s="7" t="str">
        <f>IF(G1332="","",VLOOKUP(I1332,作業者名!$B$4:$C$100,2,FALSE))</f>
        <v/>
      </c>
      <c r="C1332" s="7" t="str">
        <f>IF(G1332="","",VLOOKUP(J1332,中子データ!$B$4:$H$4500,2,FALSE))</f>
        <v/>
      </c>
      <c r="D1332" s="8" t="str">
        <f>IF(G1332="","",VLOOKUP(J1332,中子データ!$B$4:$H$4500,4,FALSE))</f>
        <v/>
      </c>
      <c r="E1332" s="231" t="str">
        <f t="shared" si="490"/>
        <v/>
      </c>
      <c r="G1332" s="238"/>
      <c r="H1332" s="9"/>
      <c r="I1332" s="9"/>
      <c r="J1332" s="9"/>
      <c r="K1332" s="10"/>
      <c r="L1332" s="10"/>
      <c r="M1332" s="6"/>
      <c r="N1332" s="6">
        <f t="shared" si="492"/>
        <v>0</v>
      </c>
      <c r="O1332" s="250"/>
      <c r="P1332" s="250"/>
      <c r="Q1332" s="250"/>
      <c r="R1332" s="250"/>
      <c r="S1332" s="250"/>
      <c r="T1332" s="250"/>
      <c r="U1332" s="250"/>
      <c r="V1332" s="250"/>
      <c r="W1332" s="250"/>
      <c r="X1332" s="250"/>
      <c r="Y1332" s="250"/>
      <c r="Z1332" s="4"/>
      <c r="AA1332" s="429"/>
      <c r="AB1332" s="457">
        <f t="shared" si="486"/>
        <v>0</v>
      </c>
      <c r="AC1332" s="11"/>
      <c r="AD1332" s="11"/>
      <c r="AE1332" s="11"/>
      <c r="AF1332" s="11"/>
      <c r="AG1332" s="11"/>
      <c r="AH1332" s="11"/>
      <c r="AI1332" s="11"/>
      <c r="AJ1332" s="12"/>
      <c r="AK1332" s="445" t="str">
        <f>IF(G1332="","",VLOOKUP(J1332,中子データ!$B$4:$H$4500,3,FALSE))</f>
        <v/>
      </c>
      <c r="AL1332" s="445" t="str">
        <f>IF(G1332="","",VLOOKUP(J1332,中子データ!$B$4:$H$4500,5,FALSE))</f>
        <v/>
      </c>
      <c r="AM1332" s="445" t="str">
        <f>IF(G1332="","",VLOOKUP(J1332,中子データ!$B$4:$H$4500,6,FALSE))</f>
        <v/>
      </c>
      <c r="AN1332" s="418"/>
      <c r="AO1332" s="419"/>
      <c r="AP1332" s="420"/>
      <c r="AQ1332" s="421"/>
      <c r="AR1332" s="420"/>
      <c r="AS1332" s="436"/>
      <c r="AT1332" s="436"/>
      <c r="AU1332" s="422"/>
      <c r="AV1332" s="11"/>
      <c r="AW1332" s="11"/>
      <c r="AX1332" s="410">
        <f t="shared" si="485"/>
        <v>0</v>
      </c>
      <c r="AY1332" s="411" t="str">
        <f>IF(G1332="","",VLOOKUP(J1332,中子データ!$B$4:$M$5999,10,FALSE))</f>
        <v/>
      </c>
      <c r="AZ1332" s="438" t="str">
        <f>IF(G1332="","",VLOOKUP(J1332,中子データ!$B$4:$M$5999,9,FALSE))</f>
        <v/>
      </c>
      <c r="BA1332" s="412" t="str">
        <f>IF(AQ1332="","",VLOOKUP(AQ1332,作業者名!$B$4:$C$100,2,FALSE))</f>
        <v/>
      </c>
      <c r="BB1332" s="412" t="str">
        <f>IF(AR1332="","",VLOOKUP(AR1332,作業者名!$B$4:$C$100,2,FALSE))</f>
        <v/>
      </c>
      <c r="BC1332" s="412" t="str">
        <f>IF(G1332="","",VLOOKUP(J1332,中子データ!B$4:N$6004,12,FALSE))</f>
        <v/>
      </c>
      <c r="BD1332" s="413" t="str">
        <f>IF(G1332="","",VLOOKUP(J1332,中子データ!$B$4:$P$4500,15,FALSE))</f>
        <v/>
      </c>
    </row>
    <row r="1333" spans="1:56" x14ac:dyDescent="0.15">
      <c r="A1333" s="7" t="str">
        <f>IF(G1333="","",VLOOKUP(H1333,マシン名!$B$4:$C$93,2,FALSE))</f>
        <v/>
      </c>
      <c r="B1333" s="7" t="str">
        <f>IF(G1333="","",VLOOKUP(I1333,作業者名!$B$4:$C$100,2,FALSE))</f>
        <v/>
      </c>
      <c r="C1333" s="7" t="str">
        <f>IF(G1333="","",VLOOKUP(J1333,中子データ!$B$4:$H$4500,2,FALSE))</f>
        <v/>
      </c>
      <c r="D1333" s="8" t="str">
        <f>IF(G1333="","",VLOOKUP(J1333,中子データ!$B$4:$H$4500,4,FALSE))</f>
        <v/>
      </c>
      <c r="E1333" s="231" t="str">
        <f t="shared" si="490"/>
        <v/>
      </c>
      <c r="G1333" s="238"/>
      <c r="H1333" s="9"/>
      <c r="I1333" s="9"/>
      <c r="J1333" s="9"/>
      <c r="K1333" s="10"/>
      <c r="L1333" s="10"/>
      <c r="M1333" s="6"/>
      <c r="N1333" s="6">
        <f t="shared" si="492"/>
        <v>0</v>
      </c>
      <c r="O1333" s="250"/>
      <c r="P1333" s="250"/>
      <c r="Q1333" s="250"/>
      <c r="R1333" s="250"/>
      <c r="S1333" s="250"/>
      <c r="T1333" s="250"/>
      <c r="U1333" s="250"/>
      <c r="V1333" s="250"/>
      <c r="W1333" s="250"/>
      <c r="X1333" s="250"/>
      <c r="Y1333" s="250"/>
      <c r="Z1333" s="4"/>
      <c r="AA1333" s="429"/>
      <c r="AB1333" s="457">
        <f t="shared" si="486"/>
        <v>0</v>
      </c>
      <c r="AC1333" s="11"/>
      <c r="AD1333" s="11"/>
      <c r="AE1333" s="11"/>
      <c r="AF1333" s="11"/>
      <c r="AG1333" s="11"/>
      <c r="AH1333" s="11"/>
      <c r="AI1333" s="11"/>
      <c r="AJ1333" s="12"/>
      <c r="AK1333" s="445" t="str">
        <f>IF(G1333="","",VLOOKUP(J1333,中子データ!$B$4:$H$4500,3,FALSE))</f>
        <v/>
      </c>
      <c r="AL1333" s="445" t="str">
        <f>IF(G1333="","",VLOOKUP(J1333,中子データ!$B$4:$H$4500,5,FALSE))</f>
        <v/>
      </c>
      <c r="AM1333" s="445" t="str">
        <f>IF(G1333="","",VLOOKUP(J1333,中子データ!$B$4:$H$4500,6,FALSE))</f>
        <v/>
      </c>
      <c r="AN1333" s="418"/>
      <c r="AO1333" s="419"/>
      <c r="AP1333" s="420"/>
      <c r="AQ1333" s="421"/>
      <c r="AR1333" s="420"/>
      <c r="AS1333" s="436"/>
      <c r="AT1333" s="436"/>
      <c r="AU1333" s="422"/>
      <c r="AV1333" s="11"/>
      <c r="AW1333" s="11"/>
      <c r="AX1333" s="410">
        <f t="shared" si="485"/>
        <v>0</v>
      </c>
      <c r="AY1333" s="411" t="str">
        <f>IF(G1333="","",VLOOKUP(J1333,中子データ!$B$4:$M$5999,10,FALSE))</f>
        <v/>
      </c>
      <c r="AZ1333" s="438" t="str">
        <f>IF(G1333="","",VLOOKUP(J1333,中子データ!$B$4:$M$5999,9,FALSE))</f>
        <v/>
      </c>
      <c r="BA1333" s="412" t="str">
        <f>IF(AQ1333="","",VLOOKUP(AQ1333,作業者名!$B$4:$C$100,2,FALSE))</f>
        <v/>
      </c>
      <c r="BB1333" s="412" t="str">
        <f>IF(AR1333="","",VLOOKUP(AR1333,作業者名!$B$4:$C$100,2,FALSE))</f>
        <v/>
      </c>
      <c r="BC1333" s="412" t="str">
        <f>IF(G1333="","",VLOOKUP(J1333,中子データ!B$4:N$6004,12,FALSE))</f>
        <v/>
      </c>
      <c r="BD1333" s="413" t="str">
        <f>IF(G1333="","",VLOOKUP(J1333,中子データ!$B$4:$P$4500,15,FALSE))</f>
        <v/>
      </c>
    </row>
    <row r="1334" spans="1:56" x14ac:dyDescent="0.15">
      <c r="A1334" s="7" t="str">
        <f>IF(G1334="","",VLOOKUP(H1334,マシン名!$B$4:$C$93,2,FALSE))</f>
        <v/>
      </c>
      <c r="B1334" s="7" t="str">
        <f>IF(G1334="","",VLOOKUP(I1334,作業者名!$B$4:$C$100,2,FALSE))</f>
        <v/>
      </c>
      <c r="C1334" s="7" t="str">
        <f>IF(G1334="","",VLOOKUP(J1334,中子データ!$B$4:$H$4500,2,FALSE))</f>
        <v/>
      </c>
      <c r="D1334" s="8" t="str">
        <f>IF(G1334="","",VLOOKUP(J1334,中子データ!$B$4:$H$4500,4,FALSE))</f>
        <v/>
      </c>
      <c r="E1334" s="231" t="str">
        <f t="shared" si="490"/>
        <v/>
      </c>
      <c r="G1334" s="238"/>
      <c r="H1334" s="9"/>
      <c r="I1334" s="9"/>
      <c r="J1334" s="9"/>
      <c r="K1334" s="10"/>
      <c r="L1334" s="10"/>
      <c r="M1334" s="6"/>
      <c r="N1334" s="6">
        <f t="shared" si="492"/>
        <v>0</v>
      </c>
      <c r="O1334" s="250"/>
      <c r="P1334" s="250"/>
      <c r="Q1334" s="250"/>
      <c r="R1334" s="250"/>
      <c r="S1334" s="250"/>
      <c r="T1334" s="250"/>
      <c r="U1334" s="250"/>
      <c r="V1334" s="250"/>
      <c r="W1334" s="250"/>
      <c r="X1334" s="250"/>
      <c r="Y1334" s="250"/>
      <c r="Z1334" s="4"/>
      <c r="AA1334" s="429"/>
      <c r="AB1334" s="457">
        <f t="shared" si="486"/>
        <v>0</v>
      </c>
      <c r="AC1334" s="11"/>
      <c r="AD1334" s="11"/>
      <c r="AE1334" s="11"/>
      <c r="AF1334" s="11"/>
      <c r="AG1334" s="11"/>
      <c r="AH1334" s="11"/>
      <c r="AI1334" s="11"/>
      <c r="AJ1334" s="12"/>
      <c r="AK1334" s="445" t="str">
        <f>IF(G1334="","",VLOOKUP(J1334,中子データ!$B$4:$H$4500,3,FALSE))</f>
        <v/>
      </c>
      <c r="AL1334" s="445" t="str">
        <f>IF(G1334="","",VLOOKUP(J1334,中子データ!$B$4:$H$4500,5,FALSE))</f>
        <v/>
      </c>
      <c r="AM1334" s="445" t="str">
        <f>IF(G1334="","",VLOOKUP(J1334,中子データ!$B$4:$H$4500,6,FALSE))</f>
        <v/>
      </c>
      <c r="AN1334" s="418"/>
      <c r="AO1334" s="419"/>
      <c r="AP1334" s="420"/>
      <c r="AQ1334" s="421"/>
      <c r="AR1334" s="420"/>
      <c r="AS1334" s="436"/>
      <c r="AT1334" s="436"/>
      <c r="AU1334" s="422"/>
      <c r="AV1334" s="11"/>
      <c r="AW1334" s="11"/>
      <c r="AX1334" s="410">
        <f t="shared" si="485"/>
        <v>0</v>
      </c>
      <c r="AY1334" s="411" t="str">
        <f>IF(G1334="","",VLOOKUP(J1334,中子データ!$B$4:$M$5999,10,FALSE))</f>
        <v/>
      </c>
      <c r="AZ1334" s="438" t="str">
        <f>IF(G1334="","",VLOOKUP(J1334,中子データ!$B$4:$M$5999,9,FALSE))</f>
        <v/>
      </c>
      <c r="BA1334" s="412" t="str">
        <f>IF(AQ1334="","",VLOOKUP(AQ1334,作業者名!$B$4:$C$100,2,FALSE))</f>
        <v/>
      </c>
      <c r="BB1334" s="412" t="str">
        <f>IF(AR1334="","",VLOOKUP(AR1334,作業者名!$B$4:$C$100,2,FALSE))</f>
        <v/>
      </c>
      <c r="BC1334" s="412" t="str">
        <f>IF(G1334="","",VLOOKUP(J1334,中子データ!B$4:N$6004,12,FALSE))</f>
        <v/>
      </c>
      <c r="BD1334" s="413" t="str">
        <f>IF(G1334="","",VLOOKUP(J1334,中子データ!$B$4:$P$4500,15,FALSE))</f>
        <v/>
      </c>
    </row>
    <row r="1335" spans="1:56" x14ac:dyDescent="0.15">
      <c r="A1335" s="7" t="str">
        <f>IF(G1335="","",VLOOKUP(H1335,マシン名!$B$4:$C$93,2,FALSE))</f>
        <v/>
      </c>
      <c r="B1335" s="7" t="str">
        <f>IF(G1335="","",VLOOKUP(I1335,作業者名!$B$4:$C$100,2,FALSE))</f>
        <v/>
      </c>
      <c r="C1335" s="7" t="str">
        <f>IF(G1335="","",VLOOKUP(J1335,中子データ!$B$4:$H$4500,2,FALSE))</f>
        <v/>
      </c>
      <c r="D1335" s="8" t="str">
        <f>IF(G1335="","",VLOOKUP(J1335,中子データ!$B$4:$H$4500,4,FALSE))</f>
        <v/>
      </c>
      <c r="E1335" s="231" t="str">
        <f t="shared" si="490"/>
        <v/>
      </c>
      <c r="G1335" s="238"/>
      <c r="H1335" s="9"/>
      <c r="I1335" s="9"/>
      <c r="J1335" s="9"/>
      <c r="K1335" s="10"/>
      <c r="L1335" s="10"/>
      <c r="M1335" s="6"/>
      <c r="N1335" s="6">
        <f t="shared" si="492"/>
        <v>0</v>
      </c>
      <c r="O1335" s="250"/>
      <c r="P1335" s="250"/>
      <c r="Q1335" s="250"/>
      <c r="R1335" s="250"/>
      <c r="S1335" s="250"/>
      <c r="T1335" s="250"/>
      <c r="U1335" s="250"/>
      <c r="V1335" s="250"/>
      <c r="W1335" s="250"/>
      <c r="X1335" s="250"/>
      <c r="Y1335" s="250"/>
      <c r="Z1335" s="4"/>
      <c r="AA1335" s="429"/>
      <c r="AB1335" s="457">
        <f t="shared" si="486"/>
        <v>0</v>
      </c>
      <c r="AC1335" s="11"/>
      <c r="AD1335" s="11"/>
      <c r="AE1335" s="11"/>
      <c r="AF1335" s="11"/>
      <c r="AG1335" s="11"/>
      <c r="AH1335" s="11"/>
      <c r="AI1335" s="11"/>
      <c r="AJ1335" s="12"/>
      <c r="AK1335" s="445" t="str">
        <f>IF(G1335="","",VLOOKUP(J1335,中子データ!$B$4:$H$4500,3,FALSE))</f>
        <v/>
      </c>
      <c r="AL1335" s="445" t="str">
        <f>IF(G1335="","",VLOOKUP(J1335,中子データ!$B$4:$H$4500,5,FALSE))</f>
        <v/>
      </c>
      <c r="AM1335" s="445" t="str">
        <f>IF(G1335="","",VLOOKUP(J1335,中子データ!$B$4:$H$4500,6,FALSE))</f>
        <v/>
      </c>
      <c r="AN1335" s="418"/>
      <c r="AO1335" s="419"/>
      <c r="AP1335" s="420"/>
      <c r="AQ1335" s="421"/>
      <c r="AR1335" s="420"/>
      <c r="AS1335" s="436"/>
      <c r="AT1335" s="436"/>
      <c r="AU1335" s="422"/>
      <c r="AV1335" s="11"/>
      <c r="AW1335" s="11"/>
      <c r="AX1335" s="410">
        <f t="shared" si="485"/>
        <v>0</v>
      </c>
      <c r="AY1335" s="411" t="str">
        <f>IF(G1335="","",VLOOKUP(J1335,中子データ!$B$4:$M$5999,10,FALSE))</f>
        <v/>
      </c>
      <c r="AZ1335" s="438" t="str">
        <f>IF(G1335="","",VLOOKUP(J1335,中子データ!$B$4:$M$5999,9,FALSE))</f>
        <v/>
      </c>
      <c r="BA1335" s="412" t="str">
        <f>IF(AQ1335="","",VLOOKUP(AQ1335,作業者名!$B$4:$C$100,2,FALSE))</f>
        <v/>
      </c>
      <c r="BB1335" s="412" t="str">
        <f>IF(AR1335="","",VLOOKUP(AR1335,作業者名!$B$4:$C$100,2,FALSE))</f>
        <v/>
      </c>
      <c r="BC1335" s="412" t="str">
        <f>IF(G1335="","",VLOOKUP(J1335,中子データ!B$4:N$6004,12,FALSE))</f>
        <v/>
      </c>
      <c r="BD1335" s="413" t="str">
        <f>IF(G1335="","",VLOOKUP(J1335,中子データ!$B$4:$P$4500,15,FALSE))</f>
        <v/>
      </c>
    </row>
    <row r="1336" spans="1:56" x14ac:dyDescent="0.15">
      <c r="A1336" s="7" t="str">
        <f>IF(G1336="","",VLOOKUP(H1336,マシン名!$B$4:$C$93,2,FALSE))</f>
        <v/>
      </c>
      <c r="B1336" s="7" t="str">
        <f>IF(G1336="","",VLOOKUP(I1336,作業者名!$B$4:$C$100,2,FALSE))</f>
        <v/>
      </c>
      <c r="C1336" s="7" t="str">
        <f>IF(G1336="","",VLOOKUP(J1336,中子データ!$B$4:$H$4500,2,FALSE))</f>
        <v/>
      </c>
      <c r="D1336" s="8" t="str">
        <f>IF(G1336="","",VLOOKUP(J1336,中子データ!$B$4:$H$4500,4,FALSE))</f>
        <v/>
      </c>
      <c r="E1336" s="231" t="str">
        <f t="shared" si="490"/>
        <v/>
      </c>
      <c r="G1336" s="238"/>
      <c r="H1336" s="9"/>
      <c r="I1336" s="9"/>
      <c r="J1336" s="9"/>
      <c r="K1336" s="10"/>
      <c r="L1336" s="10"/>
      <c r="M1336" s="6"/>
      <c r="N1336" s="6">
        <f t="shared" si="492"/>
        <v>0</v>
      </c>
      <c r="O1336" s="250"/>
      <c r="P1336" s="250"/>
      <c r="Q1336" s="250"/>
      <c r="R1336" s="250"/>
      <c r="S1336" s="250"/>
      <c r="T1336" s="250"/>
      <c r="U1336" s="250"/>
      <c r="V1336" s="250"/>
      <c r="W1336" s="250"/>
      <c r="X1336" s="250"/>
      <c r="Y1336" s="250"/>
      <c r="Z1336" s="4"/>
      <c r="AA1336" s="429"/>
      <c r="AB1336" s="457">
        <f t="shared" si="486"/>
        <v>0</v>
      </c>
      <c r="AC1336" s="11"/>
      <c r="AD1336" s="11"/>
      <c r="AE1336" s="11"/>
      <c r="AF1336" s="11"/>
      <c r="AG1336" s="11"/>
      <c r="AH1336" s="11"/>
      <c r="AI1336" s="11"/>
      <c r="AJ1336" s="12"/>
      <c r="AK1336" s="445" t="str">
        <f>IF(G1336="","",VLOOKUP(J1336,中子データ!$B$4:$H$4500,3,FALSE))</f>
        <v/>
      </c>
      <c r="AL1336" s="445" t="str">
        <f>IF(G1336="","",VLOOKUP(J1336,中子データ!$B$4:$H$4500,5,FALSE))</f>
        <v/>
      </c>
      <c r="AM1336" s="445" t="str">
        <f>IF(G1336="","",VLOOKUP(J1336,中子データ!$B$4:$H$4500,6,FALSE))</f>
        <v/>
      </c>
      <c r="AN1336" s="418"/>
      <c r="AO1336" s="419"/>
      <c r="AP1336" s="420"/>
      <c r="AQ1336" s="421"/>
      <c r="AR1336" s="420"/>
      <c r="AS1336" s="436"/>
      <c r="AT1336" s="436"/>
      <c r="AU1336" s="422"/>
      <c r="AV1336" s="11"/>
      <c r="AW1336" s="11"/>
      <c r="AX1336" s="410">
        <f t="shared" si="485"/>
        <v>0</v>
      </c>
      <c r="AY1336" s="411" t="str">
        <f>IF(G1336="","",VLOOKUP(J1336,中子データ!$B$4:$M$5999,10,FALSE))</f>
        <v/>
      </c>
      <c r="AZ1336" s="438" t="str">
        <f>IF(G1336="","",VLOOKUP(J1336,中子データ!$B$4:$M$5999,9,FALSE))</f>
        <v/>
      </c>
      <c r="BA1336" s="412" t="str">
        <f>IF(AQ1336="","",VLOOKUP(AQ1336,作業者名!$B$4:$C$100,2,FALSE))</f>
        <v/>
      </c>
      <c r="BB1336" s="412" t="str">
        <f>IF(AR1336="","",VLOOKUP(AR1336,作業者名!$B$4:$C$100,2,FALSE))</f>
        <v/>
      </c>
      <c r="BC1336" s="412" t="str">
        <f>IF(G1336="","",VLOOKUP(J1336,中子データ!B$4:N$6004,12,FALSE))</f>
        <v/>
      </c>
      <c r="BD1336" s="413" t="str">
        <f>IF(G1336="","",VLOOKUP(J1336,中子データ!$B$4:$P$4500,15,FALSE))</f>
        <v/>
      </c>
    </row>
    <row r="1337" spans="1:56" x14ac:dyDescent="0.15">
      <c r="A1337" s="7" t="str">
        <f>IF(G1337="","",VLOOKUP(H1337,マシン名!$B$4:$C$93,2,FALSE))</f>
        <v/>
      </c>
      <c r="B1337" s="7" t="str">
        <f>IF(G1337="","",VLOOKUP(I1337,作業者名!$B$4:$C$100,2,FALSE))</f>
        <v/>
      </c>
      <c r="C1337" s="7" t="str">
        <f>IF(G1337="","",VLOOKUP(J1337,中子データ!$B$4:$H$4500,2,FALSE))</f>
        <v/>
      </c>
      <c r="D1337" s="8" t="str">
        <f>IF(G1337="","",VLOOKUP(J1337,中子データ!$B$4:$H$4500,4,FALSE))</f>
        <v/>
      </c>
      <c r="E1337" s="231" t="str">
        <f t="shared" si="490"/>
        <v/>
      </c>
      <c r="G1337" s="238"/>
      <c r="H1337" s="9"/>
      <c r="I1337" s="9"/>
      <c r="J1337" s="9"/>
      <c r="K1337" s="10"/>
      <c r="L1337" s="10"/>
      <c r="M1337" s="6"/>
      <c r="N1337" s="6">
        <f t="shared" si="492"/>
        <v>0</v>
      </c>
      <c r="O1337" s="250"/>
      <c r="P1337" s="250"/>
      <c r="Q1337" s="250"/>
      <c r="R1337" s="250"/>
      <c r="S1337" s="250"/>
      <c r="T1337" s="250"/>
      <c r="U1337" s="250"/>
      <c r="V1337" s="250"/>
      <c r="W1337" s="250"/>
      <c r="X1337" s="250"/>
      <c r="Y1337" s="250"/>
      <c r="Z1337" s="4"/>
      <c r="AA1337" s="429"/>
      <c r="AB1337" s="457">
        <f t="shared" si="486"/>
        <v>0</v>
      </c>
      <c r="AC1337" s="11"/>
      <c r="AD1337" s="11"/>
      <c r="AE1337" s="11"/>
      <c r="AF1337" s="11"/>
      <c r="AG1337" s="11"/>
      <c r="AH1337" s="11"/>
      <c r="AI1337" s="11"/>
      <c r="AJ1337" s="12"/>
      <c r="AK1337" s="445" t="str">
        <f>IF(G1337="","",VLOOKUP(J1337,中子データ!$B$4:$H$4500,3,FALSE))</f>
        <v/>
      </c>
      <c r="AL1337" s="445" t="str">
        <f>IF(G1337="","",VLOOKUP(J1337,中子データ!$B$4:$H$4500,5,FALSE))</f>
        <v/>
      </c>
      <c r="AM1337" s="445" t="str">
        <f>IF(G1337="","",VLOOKUP(J1337,中子データ!$B$4:$H$4500,6,FALSE))</f>
        <v/>
      </c>
      <c r="AN1337" s="418"/>
      <c r="AO1337" s="419"/>
      <c r="AP1337" s="420"/>
      <c r="AQ1337" s="421"/>
      <c r="AR1337" s="420"/>
      <c r="AS1337" s="436"/>
      <c r="AT1337" s="436"/>
      <c r="AU1337" s="422"/>
      <c r="AV1337" s="11"/>
      <c r="AW1337" s="11"/>
      <c r="AX1337" s="410">
        <f t="shared" si="485"/>
        <v>0</v>
      </c>
      <c r="AY1337" s="411" t="str">
        <f>IF(G1337="","",VLOOKUP(J1337,中子データ!$B$4:$M$5999,10,FALSE))</f>
        <v/>
      </c>
      <c r="AZ1337" s="438" t="str">
        <f>IF(G1337="","",VLOOKUP(J1337,中子データ!$B$4:$M$5999,9,FALSE))</f>
        <v/>
      </c>
      <c r="BA1337" s="412" t="str">
        <f>IF(AQ1337="","",VLOOKUP(AQ1337,作業者名!$B$4:$C$100,2,FALSE))</f>
        <v/>
      </c>
      <c r="BB1337" s="412" t="str">
        <f>IF(AR1337="","",VLOOKUP(AR1337,作業者名!$B$4:$C$100,2,FALSE))</f>
        <v/>
      </c>
      <c r="BC1337" s="412" t="str">
        <f>IF(G1337="","",VLOOKUP(J1337,中子データ!B$4:N$6004,12,FALSE))</f>
        <v/>
      </c>
      <c r="BD1337" s="413" t="str">
        <f>IF(G1337="","",VLOOKUP(J1337,中子データ!$B$4:$P$4500,15,FALSE))</f>
        <v/>
      </c>
    </row>
    <row r="1338" spans="1:56" x14ac:dyDescent="0.15">
      <c r="A1338" s="7" t="str">
        <f>IF(G1338="","",VLOOKUP(H1338,マシン名!$B$4:$C$93,2,FALSE))</f>
        <v/>
      </c>
      <c r="B1338" s="7" t="str">
        <f>IF(G1338="","",VLOOKUP(I1338,作業者名!$B$4:$C$100,2,FALSE))</f>
        <v/>
      </c>
      <c r="C1338" s="7" t="str">
        <f>IF(G1338="","",VLOOKUP(J1338,中子データ!$B$4:$H$4500,2,FALSE))</f>
        <v/>
      </c>
      <c r="D1338" s="8" t="str">
        <f>IF(G1338="","",VLOOKUP(J1338,中子データ!$B$4:$H$4500,4,FALSE))</f>
        <v/>
      </c>
      <c r="E1338" s="231" t="str">
        <f t="shared" si="490"/>
        <v/>
      </c>
      <c r="G1338" s="238"/>
      <c r="H1338" s="9"/>
      <c r="I1338" s="9"/>
      <c r="J1338" s="9"/>
      <c r="K1338" s="10"/>
      <c r="L1338" s="10"/>
      <c r="M1338" s="6"/>
      <c r="N1338" s="6">
        <f t="shared" si="492"/>
        <v>0</v>
      </c>
      <c r="O1338" s="250"/>
      <c r="P1338" s="250"/>
      <c r="Q1338" s="250"/>
      <c r="R1338" s="250"/>
      <c r="S1338" s="250"/>
      <c r="T1338" s="250"/>
      <c r="U1338" s="250"/>
      <c r="V1338" s="250"/>
      <c r="W1338" s="250"/>
      <c r="X1338" s="250"/>
      <c r="Y1338" s="250"/>
      <c r="Z1338" s="4"/>
      <c r="AA1338" s="429"/>
      <c r="AB1338" s="457">
        <f t="shared" si="486"/>
        <v>0</v>
      </c>
      <c r="AC1338" s="11"/>
      <c r="AD1338" s="11"/>
      <c r="AE1338" s="11"/>
      <c r="AF1338" s="11"/>
      <c r="AG1338" s="11"/>
      <c r="AH1338" s="11"/>
      <c r="AI1338" s="11"/>
      <c r="AJ1338" s="12"/>
      <c r="AK1338" s="445" t="str">
        <f>IF(G1338="","",VLOOKUP(J1338,中子データ!$B$4:$H$4500,3,FALSE))</f>
        <v/>
      </c>
      <c r="AL1338" s="445" t="str">
        <f>IF(G1338="","",VLOOKUP(J1338,中子データ!$B$4:$H$4500,5,FALSE))</f>
        <v/>
      </c>
      <c r="AM1338" s="445" t="str">
        <f>IF(G1338="","",VLOOKUP(J1338,中子データ!$B$4:$H$4500,6,FALSE))</f>
        <v/>
      </c>
      <c r="AN1338" s="418"/>
      <c r="AO1338" s="419"/>
      <c r="AP1338" s="420"/>
      <c r="AQ1338" s="421"/>
      <c r="AR1338" s="420"/>
      <c r="AS1338" s="436"/>
      <c r="AT1338" s="436"/>
      <c r="AU1338" s="422"/>
      <c r="AV1338" s="11"/>
      <c r="AW1338" s="11"/>
      <c r="AX1338" s="410">
        <f t="shared" si="485"/>
        <v>0</v>
      </c>
      <c r="AY1338" s="411" t="str">
        <f>IF(G1338="","",VLOOKUP(J1338,中子データ!$B$4:$M$5999,10,FALSE))</f>
        <v/>
      </c>
      <c r="AZ1338" s="438" t="str">
        <f>IF(G1338="","",VLOOKUP(J1338,中子データ!$B$4:$M$5999,9,FALSE))</f>
        <v/>
      </c>
      <c r="BA1338" s="412" t="str">
        <f>IF(AQ1338="","",VLOOKUP(AQ1338,作業者名!$B$4:$C$100,2,FALSE))</f>
        <v/>
      </c>
      <c r="BB1338" s="412" t="str">
        <f>IF(AR1338="","",VLOOKUP(AR1338,作業者名!$B$4:$C$100,2,FALSE))</f>
        <v/>
      </c>
      <c r="BC1338" s="412" t="str">
        <f>IF(G1338="","",VLOOKUP(J1338,中子データ!B$4:N$6004,12,FALSE))</f>
        <v/>
      </c>
      <c r="BD1338" s="413" t="str">
        <f>IF(G1338="","",VLOOKUP(J1338,中子データ!$B$4:$P$4500,15,FALSE))</f>
        <v/>
      </c>
    </row>
    <row r="1339" spans="1:56" x14ac:dyDescent="0.15">
      <c r="A1339" s="7" t="str">
        <f>IF(G1339="","",VLOOKUP(H1339,マシン名!$B$4:$C$93,2,FALSE))</f>
        <v/>
      </c>
      <c r="B1339" s="7" t="str">
        <f>IF(G1339="","",VLOOKUP(I1339,作業者名!$B$4:$C$100,2,FALSE))</f>
        <v/>
      </c>
      <c r="C1339" s="7" t="str">
        <f>IF(G1339="","",VLOOKUP(J1339,中子データ!$B$4:$H$4500,2,FALSE))</f>
        <v/>
      </c>
      <c r="D1339" s="8" t="str">
        <f>IF(G1339="","",VLOOKUP(J1339,中子データ!$B$4:$H$4500,4,FALSE))</f>
        <v/>
      </c>
      <c r="E1339" s="231" t="str">
        <f t="shared" si="490"/>
        <v/>
      </c>
      <c r="G1339" s="238"/>
      <c r="H1339" s="9"/>
      <c r="I1339" s="9"/>
      <c r="J1339" s="9"/>
      <c r="K1339" s="10"/>
      <c r="L1339" s="10"/>
      <c r="M1339" s="6"/>
      <c r="N1339" s="6">
        <f t="shared" si="492"/>
        <v>0</v>
      </c>
      <c r="O1339" s="250"/>
      <c r="P1339" s="250"/>
      <c r="Q1339" s="250"/>
      <c r="R1339" s="250"/>
      <c r="S1339" s="250"/>
      <c r="T1339" s="250"/>
      <c r="U1339" s="250"/>
      <c r="V1339" s="250"/>
      <c r="W1339" s="250"/>
      <c r="X1339" s="250"/>
      <c r="Y1339" s="250"/>
      <c r="Z1339" s="4"/>
      <c r="AA1339" s="429"/>
      <c r="AB1339" s="457">
        <f t="shared" si="486"/>
        <v>0</v>
      </c>
      <c r="AC1339" s="11"/>
      <c r="AD1339" s="11"/>
      <c r="AE1339" s="11"/>
      <c r="AF1339" s="11"/>
      <c r="AG1339" s="11"/>
      <c r="AH1339" s="11"/>
      <c r="AI1339" s="11"/>
      <c r="AJ1339" s="12"/>
      <c r="AK1339" s="445" t="str">
        <f>IF(G1339="","",VLOOKUP(J1339,中子データ!$B$4:$H$4500,3,FALSE))</f>
        <v/>
      </c>
      <c r="AL1339" s="445" t="str">
        <f>IF(G1339="","",VLOOKUP(J1339,中子データ!$B$4:$H$4500,5,FALSE))</f>
        <v/>
      </c>
      <c r="AM1339" s="445" t="str">
        <f>IF(G1339="","",VLOOKUP(J1339,中子データ!$B$4:$H$4500,6,FALSE))</f>
        <v/>
      </c>
      <c r="AN1339" s="418"/>
      <c r="AO1339" s="419"/>
      <c r="AP1339" s="420"/>
      <c r="AQ1339" s="421"/>
      <c r="AR1339" s="420"/>
      <c r="AS1339" s="436"/>
      <c r="AT1339" s="436"/>
      <c r="AU1339" s="422"/>
      <c r="AV1339" s="11"/>
      <c r="AW1339" s="11"/>
      <c r="AX1339" s="410">
        <f t="shared" si="485"/>
        <v>0</v>
      </c>
      <c r="AY1339" s="411" t="str">
        <f>IF(G1339="","",VLOOKUP(J1339,中子データ!$B$4:$M$5999,10,FALSE))</f>
        <v/>
      </c>
      <c r="AZ1339" s="438" t="str">
        <f>IF(G1339="","",VLOOKUP(J1339,中子データ!$B$4:$M$5999,9,FALSE))</f>
        <v/>
      </c>
      <c r="BA1339" s="412" t="str">
        <f>IF(AQ1339="","",VLOOKUP(AQ1339,作業者名!$B$4:$C$100,2,FALSE))</f>
        <v/>
      </c>
      <c r="BB1339" s="412" t="str">
        <f>IF(AR1339="","",VLOOKUP(AR1339,作業者名!$B$4:$C$100,2,FALSE))</f>
        <v/>
      </c>
      <c r="BC1339" s="412" t="str">
        <f>IF(G1339="","",VLOOKUP(J1339,中子データ!B$4:N$6004,12,FALSE))</f>
        <v/>
      </c>
      <c r="BD1339" s="413" t="str">
        <f>IF(G1339="","",VLOOKUP(J1339,中子データ!$B$4:$P$4500,15,FALSE))</f>
        <v/>
      </c>
    </row>
    <row r="1340" spans="1:56" x14ac:dyDescent="0.15">
      <c r="A1340" s="7" t="str">
        <f>IF(G1340="","",VLOOKUP(H1340,マシン名!$B$4:$C$93,2,FALSE))</f>
        <v/>
      </c>
      <c r="B1340" s="7" t="str">
        <f>IF(G1340="","",VLOOKUP(I1340,作業者名!$B$4:$C$100,2,FALSE))</f>
        <v/>
      </c>
      <c r="C1340" s="7" t="str">
        <f>IF(G1340="","",VLOOKUP(J1340,中子データ!$B$4:$H$4500,2,FALSE))</f>
        <v/>
      </c>
      <c r="D1340" s="8" t="str">
        <f>IF(G1340="","",VLOOKUP(J1340,中子データ!$B$4:$H$4500,4,FALSE))</f>
        <v/>
      </c>
      <c r="E1340" s="231" t="str">
        <f t="shared" si="490"/>
        <v/>
      </c>
      <c r="G1340" s="238"/>
      <c r="H1340" s="9"/>
      <c r="I1340" s="9"/>
      <c r="J1340" s="9"/>
      <c r="K1340" s="10"/>
      <c r="L1340" s="10"/>
      <c r="M1340" s="6"/>
      <c r="N1340" s="6">
        <f t="shared" si="492"/>
        <v>0</v>
      </c>
      <c r="O1340" s="250"/>
      <c r="P1340" s="250"/>
      <c r="Q1340" s="250"/>
      <c r="R1340" s="250"/>
      <c r="S1340" s="250"/>
      <c r="T1340" s="250"/>
      <c r="U1340" s="250"/>
      <c r="V1340" s="250"/>
      <c r="W1340" s="250"/>
      <c r="X1340" s="250"/>
      <c r="Y1340" s="250"/>
      <c r="Z1340" s="4"/>
      <c r="AA1340" s="429"/>
      <c r="AB1340" s="457">
        <f t="shared" si="486"/>
        <v>0</v>
      </c>
      <c r="AC1340" s="11"/>
      <c r="AD1340" s="11"/>
      <c r="AE1340" s="11"/>
      <c r="AF1340" s="11"/>
      <c r="AG1340" s="11"/>
      <c r="AH1340" s="11"/>
      <c r="AI1340" s="11"/>
      <c r="AJ1340" s="12"/>
      <c r="AK1340" s="445" t="str">
        <f>IF(G1340="","",VLOOKUP(J1340,中子データ!$B$4:$H$4500,3,FALSE))</f>
        <v/>
      </c>
      <c r="AL1340" s="445" t="str">
        <f>IF(G1340="","",VLOOKUP(J1340,中子データ!$B$4:$H$4500,5,FALSE))</f>
        <v/>
      </c>
      <c r="AM1340" s="445" t="str">
        <f>IF(G1340="","",VLOOKUP(J1340,中子データ!$B$4:$H$4500,6,FALSE))</f>
        <v/>
      </c>
      <c r="AN1340" s="418"/>
      <c r="AO1340" s="419"/>
      <c r="AP1340" s="420"/>
      <c r="AQ1340" s="421"/>
      <c r="AR1340" s="420"/>
      <c r="AS1340" s="436"/>
      <c r="AT1340" s="436"/>
      <c r="AU1340" s="422"/>
      <c r="AV1340" s="11"/>
      <c r="AW1340" s="11"/>
      <c r="AX1340" s="410">
        <f t="shared" si="485"/>
        <v>0</v>
      </c>
      <c r="AY1340" s="411" t="str">
        <f>IF(G1340="","",VLOOKUP(J1340,中子データ!$B$4:$M$5999,10,FALSE))</f>
        <v/>
      </c>
      <c r="AZ1340" s="438" t="str">
        <f>IF(G1340="","",VLOOKUP(J1340,中子データ!$B$4:$M$5999,9,FALSE))</f>
        <v/>
      </c>
      <c r="BA1340" s="412" t="str">
        <f>IF(AQ1340="","",VLOOKUP(AQ1340,作業者名!$B$4:$C$100,2,FALSE))</f>
        <v/>
      </c>
      <c r="BB1340" s="412" t="str">
        <f>IF(AR1340="","",VLOOKUP(AR1340,作業者名!$B$4:$C$100,2,FALSE))</f>
        <v/>
      </c>
      <c r="BC1340" s="412" t="str">
        <f>IF(G1340="","",VLOOKUP(J1340,中子データ!B$4:N$6004,12,FALSE))</f>
        <v/>
      </c>
      <c r="BD1340" s="413" t="str">
        <f>IF(G1340="","",VLOOKUP(J1340,中子データ!$B$4:$P$4500,15,FALSE))</f>
        <v/>
      </c>
    </row>
    <row r="1341" spans="1:56" x14ac:dyDescent="0.15">
      <c r="A1341" s="7" t="str">
        <f>IF(G1341="","",VLOOKUP(H1341,マシン名!$B$4:$C$93,2,FALSE))</f>
        <v/>
      </c>
      <c r="B1341" s="7" t="str">
        <f>IF(G1341="","",VLOOKUP(I1341,作業者名!$B$4:$C$100,2,FALSE))</f>
        <v/>
      </c>
      <c r="C1341" s="7" t="str">
        <f>IF(G1341="","",VLOOKUP(J1341,中子データ!$B$4:$H$4500,2,FALSE))</f>
        <v/>
      </c>
      <c r="D1341" s="8" t="str">
        <f>IF(G1341="","",VLOOKUP(J1341,中子データ!$B$4:$H$4500,4,FALSE))</f>
        <v/>
      </c>
      <c r="E1341" s="231" t="str">
        <f t="shared" si="490"/>
        <v/>
      </c>
      <c r="G1341" s="238"/>
      <c r="H1341" s="9"/>
      <c r="I1341" s="9"/>
      <c r="J1341" s="9"/>
      <c r="K1341" s="10"/>
      <c r="L1341" s="10"/>
      <c r="M1341" s="6"/>
      <c r="N1341" s="6">
        <f t="shared" si="492"/>
        <v>0</v>
      </c>
      <c r="O1341" s="250"/>
      <c r="P1341" s="250"/>
      <c r="Q1341" s="250"/>
      <c r="R1341" s="250"/>
      <c r="S1341" s="250"/>
      <c r="T1341" s="250"/>
      <c r="U1341" s="250"/>
      <c r="V1341" s="250"/>
      <c r="W1341" s="250"/>
      <c r="X1341" s="250"/>
      <c r="Y1341" s="250"/>
      <c r="Z1341" s="4"/>
      <c r="AA1341" s="429"/>
      <c r="AB1341" s="457">
        <f t="shared" si="486"/>
        <v>0</v>
      </c>
      <c r="AC1341" s="11"/>
      <c r="AD1341" s="11"/>
      <c r="AE1341" s="11"/>
      <c r="AF1341" s="11"/>
      <c r="AG1341" s="11"/>
      <c r="AH1341" s="11"/>
      <c r="AI1341" s="11"/>
      <c r="AJ1341" s="12"/>
      <c r="AK1341" s="445" t="str">
        <f>IF(G1341="","",VLOOKUP(J1341,中子データ!$B$4:$H$4500,3,FALSE))</f>
        <v/>
      </c>
      <c r="AL1341" s="445" t="str">
        <f>IF(G1341="","",VLOOKUP(J1341,中子データ!$B$4:$H$4500,5,FALSE))</f>
        <v/>
      </c>
      <c r="AM1341" s="445" t="str">
        <f>IF(G1341="","",VLOOKUP(J1341,中子データ!$B$4:$H$4500,6,FALSE))</f>
        <v/>
      </c>
      <c r="AN1341" s="418"/>
      <c r="AO1341" s="419"/>
      <c r="AP1341" s="420"/>
      <c r="AQ1341" s="421"/>
      <c r="AR1341" s="420"/>
      <c r="AS1341" s="436"/>
      <c r="AT1341" s="436"/>
      <c r="AU1341" s="422"/>
      <c r="AV1341" s="11"/>
      <c r="AW1341" s="11"/>
      <c r="AX1341" s="410">
        <f t="shared" si="485"/>
        <v>0</v>
      </c>
      <c r="AY1341" s="411" t="str">
        <f>IF(G1341="","",VLOOKUP(J1341,中子データ!$B$4:$M$5999,10,FALSE))</f>
        <v/>
      </c>
      <c r="AZ1341" s="438" t="str">
        <f>IF(G1341="","",VLOOKUP(J1341,中子データ!$B$4:$M$5999,9,FALSE))</f>
        <v/>
      </c>
      <c r="BA1341" s="412" t="str">
        <f>IF(AQ1341="","",VLOOKUP(AQ1341,作業者名!$B$4:$C$100,2,FALSE))</f>
        <v/>
      </c>
      <c r="BB1341" s="412" t="str">
        <f>IF(AR1341="","",VLOOKUP(AR1341,作業者名!$B$4:$C$100,2,FALSE))</f>
        <v/>
      </c>
      <c r="BC1341" s="412" t="str">
        <f>IF(G1341="","",VLOOKUP(J1341,中子データ!B$4:N$6004,12,FALSE))</f>
        <v/>
      </c>
      <c r="BD1341" s="413" t="str">
        <f>IF(G1341="","",VLOOKUP(J1341,中子データ!$B$4:$P$4500,15,FALSE))</f>
        <v/>
      </c>
    </row>
    <row r="1342" spans="1:56" x14ac:dyDescent="0.15">
      <c r="A1342" s="7" t="str">
        <f>IF(G1342="","",VLOOKUP(H1342,マシン名!$B$4:$C$93,2,FALSE))</f>
        <v/>
      </c>
      <c r="B1342" s="7" t="str">
        <f>IF(G1342="","",VLOOKUP(I1342,作業者名!$B$4:$C$100,2,FALSE))</f>
        <v/>
      </c>
      <c r="C1342" s="7" t="str">
        <f>IF(G1342="","",VLOOKUP(J1342,中子データ!$B$4:$H$4500,2,FALSE))</f>
        <v/>
      </c>
      <c r="D1342" s="8" t="str">
        <f>IF(G1342="","",VLOOKUP(J1342,中子データ!$B$4:$H$4500,4,FALSE))</f>
        <v/>
      </c>
      <c r="E1342" s="231" t="str">
        <f t="shared" si="490"/>
        <v/>
      </c>
      <c r="G1342" s="238"/>
      <c r="H1342" s="9"/>
      <c r="I1342" s="9"/>
      <c r="J1342" s="9"/>
      <c r="K1342" s="10"/>
      <c r="L1342" s="10"/>
      <c r="M1342" s="6"/>
      <c r="N1342" s="6">
        <f t="shared" si="492"/>
        <v>0</v>
      </c>
      <c r="O1342" s="250"/>
      <c r="P1342" s="250"/>
      <c r="Q1342" s="250"/>
      <c r="R1342" s="250"/>
      <c r="S1342" s="250"/>
      <c r="T1342" s="250"/>
      <c r="U1342" s="250"/>
      <c r="V1342" s="250"/>
      <c r="W1342" s="250"/>
      <c r="X1342" s="250"/>
      <c r="Y1342" s="250"/>
      <c r="Z1342" s="4"/>
      <c r="AA1342" s="429"/>
      <c r="AB1342" s="457">
        <f t="shared" si="486"/>
        <v>0</v>
      </c>
      <c r="AC1342" s="11"/>
      <c r="AD1342" s="11"/>
      <c r="AE1342" s="11"/>
      <c r="AF1342" s="11"/>
      <c r="AG1342" s="11"/>
      <c r="AH1342" s="11"/>
      <c r="AI1342" s="11"/>
      <c r="AJ1342" s="12"/>
      <c r="AK1342" s="445" t="str">
        <f>IF(G1342="","",VLOOKUP(J1342,中子データ!$B$4:$H$4500,3,FALSE))</f>
        <v/>
      </c>
      <c r="AL1342" s="445" t="str">
        <f>IF(G1342="","",VLOOKUP(J1342,中子データ!$B$4:$H$4500,5,FALSE))</f>
        <v/>
      </c>
      <c r="AM1342" s="445" t="str">
        <f>IF(G1342="","",VLOOKUP(J1342,中子データ!$B$4:$H$4500,6,FALSE))</f>
        <v/>
      </c>
      <c r="AN1342" s="418"/>
      <c r="AO1342" s="419"/>
      <c r="AP1342" s="420"/>
      <c r="AQ1342" s="421"/>
      <c r="AR1342" s="420"/>
      <c r="AS1342" s="436"/>
      <c r="AT1342" s="436"/>
      <c r="AU1342" s="422"/>
      <c r="AV1342" s="11"/>
      <c r="AW1342" s="11"/>
      <c r="AX1342" s="410">
        <f t="shared" si="485"/>
        <v>0</v>
      </c>
      <c r="AY1342" s="411" t="str">
        <f>IF(G1342="","",VLOOKUP(J1342,中子データ!$B$4:$M$5999,10,FALSE))</f>
        <v/>
      </c>
      <c r="AZ1342" s="438" t="str">
        <f>IF(G1342="","",VLOOKUP(J1342,中子データ!$B$4:$M$5999,9,FALSE))</f>
        <v/>
      </c>
      <c r="BA1342" s="412" t="str">
        <f>IF(AQ1342="","",VLOOKUP(AQ1342,作業者名!$B$4:$C$100,2,FALSE))</f>
        <v/>
      </c>
      <c r="BB1342" s="412" t="str">
        <f>IF(AR1342="","",VLOOKUP(AR1342,作業者名!$B$4:$C$100,2,FALSE))</f>
        <v/>
      </c>
      <c r="BC1342" s="412" t="str">
        <f>IF(G1342="","",VLOOKUP(J1342,中子データ!B$4:N$6004,12,FALSE))</f>
        <v/>
      </c>
      <c r="BD1342" s="413" t="str">
        <f>IF(G1342="","",VLOOKUP(J1342,中子データ!$B$4:$P$4500,15,FALSE))</f>
        <v/>
      </c>
    </row>
    <row r="1343" spans="1:56" x14ac:dyDescent="0.15">
      <c r="A1343" s="7" t="str">
        <f>IF(G1343="","",VLOOKUP(H1343,マシン名!$B$4:$C$93,2,FALSE))</f>
        <v/>
      </c>
      <c r="B1343" s="7" t="str">
        <f>IF(G1343="","",VLOOKUP(I1343,作業者名!$B$4:$C$100,2,FALSE))</f>
        <v/>
      </c>
      <c r="C1343" s="7" t="str">
        <f>IF(G1343="","",VLOOKUP(J1343,中子データ!$B$4:$H$4500,2,FALSE))</f>
        <v/>
      </c>
      <c r="D1343" s="8" t="str">
        <f>IF(G1343="","",VLOOKUP(J1343,中子データ!$B$4:$H$4500,4,FALSE))</f>
        <v/>
      </c>
      <c r="E1343" s="231" t="str">
        <f t="shared" si="490"/>
        <v/>
      </c>
      <c r="G1343" s="238"/>
      <c r="H1343" s="9"/>
      <c r="I1343" s="9"/>
      <c r="J1343" s="9"/>
      <c r="K1343" s="10"/>
      <c r="L1343" s="10"/>
      <c r="M1343" s="6"/>
      <c r="N1343" s="6">
        <f t="shared" si="492"/>
        <v>0</v>
      </c>
      <c r="O1343" s="250"/>
      <c r="P1343" s="250"/>
      <c r="Q1343" s="250"/>
      <c r="R1343" s="250"/>
      <c r="S1343" s="250"/>
      <c r="T1343" s="250"/>
      <c r="U1343" s="250"/>
      <c r="V1343" s="250"/>
      <c r="W1343" s="250"/>
      <c r="X1343" s="250"/>
      <c r="Y1343" s="250"/>
      <c r="Z1343" s="4"/>
      <c r="AA1343" s="429"/>
      <c r="AB1343" s="457">
        <f t="shared" si="486"/>
        <v>0</v>
      </c>
      <c r="AC1343" s="11"/>
      <c r="AD1343" s="11"/>
      <c r="AE1343" s="11"/>
      <c r="AF1343" s="11"/>
      <c r="AG1343" s="11"/>
      <c r="AH1343" s="11"/>
      <c r="AI1343" s="11"/>
      <c r="AJ1343" s="12"/>
      <c r="AK1343" s="445" t="str">
        <f>IF(G1343="","",VLOOKUP(J1343,中子データ!$B$4:$H$4500,3,FALSE))</f>
        <v/>
      </c>
      <c r="AL1343" s="445" t="str">
        <f>IF(G1343="","",VLOOKUP(J1343,中子データ!$B$4:$H$4500,5,FALSE))</f>
        <v/>
      </c>
      <c r="AM1343" s="445" t="str">
        <f>IF(G1343="","",VLOOKUP(J1343,中子データ!$B$4:$H$4500,6,FALSE))</f>
        <v/>
      </c>
      <c r="AN1343" s="418"/>
      <c r="AO1343" s="419"/>
      <c r="AP1343" s="420"/>
      <c r="AQ1343" s="421"/>
      <c r="AR1343" s="420"/>
      <c r="AS1343" s="436"/>
      <c r="AT1343" s="436"/>
      <c r="AU1343" s="422"/>
      <c r="AV1343" s="11"/>
      <c r="AW1343" s="11"/>
      <c r="AX1343" s="410">
        <f t="shared" ref="AX1343:AX1406" si="493">L1343-O1343-P1343-Q1343-R1343--S1343-T1343-U1343-V1343-W1343-X1343-Y1343-Z1343</f>
        <v>0</v>
      </c>
      <c r="AY1343" s="411" t="str">
        <f>IF(G1343="","",VLOOKUP(J1343,中子データ!$B$4:$M$5999,10,FALSE))</f>
        <v/>
      </c>
      <c r="AZ1343" s="438" t="str">
        <f>IF(G1343="","",VLOOKUP(J1343,中子データ!$B$4:$M$5999,9,FALSE))</f>
        <v/>
      </c>
      <c r="BA1343" s="412" t="str">
        <f>IF(AQ1343="","",VLOOKUP(AQ1343,作業者名!$B$4:$C$100,2,FALSE))</f>
        <v/>
      </c>
      <c r="BB1343" s="412" t="str">
        <f>IF(AR1343="","",VLOOKUP(AR1343,作業者名!$B$4:$C$100,2,FALSE))</f>
        <v/>
      </c>
      <c r="BC1343" s="412" t="str">
        <f>IF(G1343="","",VLOOKUP(J1343,中子データ!B$4:N$6004,12,FALSE))</f>
        <v/>
      </c>
      <c r="BD1343" s="413" t="str">
        <f>IF(G1343="","",VLOOKUP(J1343,中子データ!$B$4:$P$4500,15,FALSE))</f>
        <v/>
      </c>
    </row>
    <row r="1344" spans="1:56" x14ac:dyDescent="0.15">
      <c r="A1344" s="7" t="str">
        <f>IF(G1344="","",VLOOKUP(H1344,マシン名!$B$4:$C$93,2,FALSE))</f>
        <v/>
      </c>
      <c r="B1344" s="7" t="str">
        <f>IF(G1344="","",VLOOKUP(I1344,作業者名!$B$4:$C$100,2,FALSE))</f>
        <v/>
      </c>
      <c r="C1344" s="7" t="str">
        <f>IF(G1344="","",VLOOKUP(J1344,中子データ!$B$4:$H$4500,2,FALSE))</f>
        <v/>
      </c>
      <c r="D1344" s="8" t="str">
        <f>IF(G1344="","",VLOOKUP(J1344,中子データ!$B$4:$H$4500,4,FALSE))</f>
        <v/>
      </c>
      <c r="E1344" s="231" t="str">
        <f t="shared" si="490"/>
        <v/>
      </c>
      <c r="G1344" s="238"/>
      <c r="H1344" s="9"/>
      <c r="I1344" s="9"/>
      <c r="J1344" s="9"/>
      <c r="K1344" s="10"/>
      <c r="L1344" s="10"/>
      <c r="M1344" s="6"/>
      <c r="N1344" s="6">
        <f t="shared" si="492"/>
        <v>0</v>
      </c>
      <c r="O1344" s="250"/>
      <c r="P1344" s="250"/>
      <c r="Q1344" s="250"/>
      <c r="R1344" s="250"/>
      <c r="S1344" s="250"/>
      <c r="T1344" s="250"/>
      <c r="U1344" s="250"/>
      <c r="V1344" s="250"/>
      <c r="W1344" s="250"/>
      <c r="X1344" s="250"/>
      <c r="Y1344" s="250"/>
      <c r="Z1344" s="4"/>
      <c r="AA1344" s="429"/>
      <c r="AB1344" s="457">
        <f t="shared" si="486"/>
        <v>0</v>
      </c>
      <c r="AC1344" s="11"/>
      <c r="AD1344" s="11"/>
      <c r="AE1344" s="11"/>
      <c r="AF1344" s="11"/>
      <c r="AG1344" s="11"/>
      <c r="AH1344" s="11"/>
      <c r="AI1344" s="11"/>
      <c r="AJ1344" s="12"/>
      <c r="AK1344" s="445" t="str">
        <f>IF(G1344="","",VLOOKUP(J1344,中子データ!$B$4:$H$4500,3,FALSE))</f>
        <v/>
      </c>
      <c r="AL1344" s="445" t="str">
        <f>IF(G1344="","",VLOOKUP(J1344,中子データ!$B$4:$H$4500,5,FALSE))</f>
        <v/>
      </c>
      <c r="AM1344" s="445" t="str">
        <f>IF(G1344="","",VLOOKUP(J1344,中子データ!$B$4:$H$4500,6,FALSE))</f>
        <v/>
      </c>
      <c r="AN1344" s="418"/>
      <c r="AO1344" s="419"/>
      <c r="AP1344" s="420"/>
      <c r="AQ1344" s="421"/>
      <c r="AR1344" s="420"/>
      <c r="AS1344" s="436"/>
      <c r="AT1344" s="436"/>
      <c r="AU1344" s="422"/>
      <c r="AV1344" s="11"/>
      <c r="AW1344" s="11"/>
      <c r="AX1344" s="410">
        <f t="shared" si="493"/>
        <v>0</v>
      </c>
      <c r="AY1344" s="411" t="str">
        <f>IF(G1344="","",VLOOKUP(J1344,中子データ!$B$4:$M$5999,10,FALSE))</f>
        <v/>
      </c>
      <c r="AZ1344" s="438" t="str">
        <f>IF(G1344="","",VLOOKUP(J1344,中子データ!$B$4:$M$5999,9,FALSE))</f>
        <v/>
      </c>
      <c r="BA1344" s="412" t="str">
        <f>IF(AQ1344="","",VLOOKUP(AQ1344,作業者名!$B$4:$C$100,2,FALSE))</f>
        <v/>
      </c>
      <c r="BB1344" s="412" t="str">
        <f>IF(AR1344="","",VLOOKUP(AR1344,作業者名!$B$4:$C$100,2,FALSE))</f>
        <v/>
      </c>
      <c r="BC1344" s="412" t="str">
        <f>IF(G1344="","",VLOOKUP(J1344,中子データ!B$4:N$6004,12,FALSE))</f>
        <v/>
      </c>
      <c r="BD1344" s="413" t="str">
        <f>IF(G1344="","",VLOOKUP(J1344,中子データ!$B$4:$P$4500,15,FALSE))</f>
        <v/>
      </c>
    </row>
    <row r="1345" spans="1:56" x14ac:dyDescent="0.15">
      <c r="A1345" s="7" t="str">
        <f>IF(G1345="","",VLOOKUP(H1345,マシン名!$B$4:$C$93,2,FALSE))</f>
        <v/>
      </c>
      <c r="B1345" s="7" t="str">
        <f>IF(G1345="","",VLOOKUP(I1345,作業者名!$B$4:$C$100,2,FALSE))</f>
        <v/>
      </c>
      <c r="C1345" s="7" t="str">
        <f>IF(G1345="","",VLOOKUP(J1345,中子データ!$B$4:$H$4500,2,FALSE))</f>
        <v/>
      </c>
      <c r="D1345" s="8" t="str">
        <f>IF(G1345="","",VLOOKUP(J1345,中子データ!$B$4:$H$4500,4,FALSE))</f>
        <v/>
      </c>
      <c r="E1345" s="231" t="str">
        <f t="shared" si="490"/>
        <v/>
      </c>
      <c r="G1345" s="238"/>
      <c r="H1345" s="9"/>
      <c r="I1345" s="9"/>
      <c r="J1345" s="9"/>
      <c r="K1345" s="10"/>
      <c r="L1345" s="10"/>
      <c r="M1345" s="6"/>
      <c r="N1345" s="6">
        <f t="shared" si="492"/>
        <v>0</v>
      </c>
      <c r="O1345" s="250"/>
      <c r="P1345" s="250"/>
      <c r="Q1345" s="250"/>
      <c r="R1345" s="250"/>
      <c r="S1345" s="250"/>
      <c r="T1345" s="250"/>
      <c r="U1345" s="250"/>
      <c r="V1345" s="250"/>
      <c r="W1345" s="250"/>
      <c r="X1345" s="250"/>
      <c r="Y1345" s="250"/>
      <c r="Z1345" s="4"/>
      <c r="AA1345" s="429"/>
      <c r="AB1345" s="457">
        <f t="shared" si="486"/>
        <v>0</v>
      </c>
      <c r="AC1345" s="11"/>
      <c r="AD1345" s="11"/>
      <c r="AE1345" s="11"/>
      <c r="AF1345" s="11"/>
      <c r="AG1345" s="11"/>
      <c r="AH1345" s="11"/>
      <c r="AI1345" s="11"/>
      <c r="AJ1345" s="12"/>
      <c r="AK1345" s="445" t="str">
        <f>IF(G1345="","",VLOOKUP(J1345,中子データ!$B$4:$H$4500,3,FALSE))</f>
        <v/>
      </c>
      <c r="AL1345" s="445" t="str">
        <f>IF(G1345="","",VLOOKUP(J1345,中子データ!$B$4:$H$4500,5,FALSE))</f>
        <v/>
      </c>
      <c r="AM1345" s="445" t="str">
        <f>IF(G1345="","",VLOOKUP(J1345,中子データ!$B$4:$H$4500,6,FALSE))</f>
        <v/>
      </c>
      <c r="AN1345" s="418"/>
      <c r="AO1345" s="419"/>
      <c r="AP1345" s="420"/>
      <c r="AQ1345" s="421"/>
      <c r="AR1345" s="420"/>
      <c r="AS1345" s="436"/>
      <c r="AT1345" s="436"/>
      <c r="AU1345" s="422"/>
      <c r="AV1345" s="11"/>
      <c r="AW1345" s="11"/>
      <c r="AX1345" s="410">
        <f t="shared" si="493"/>
        <v>0</v>
      </c>
      <c r="AY1345" s="411" t="str">
        <f>IF(G1345="","",VLOOKUP(J1345,中子データ!$B$4:$M$5999,10,FALSE))</f>
        <v/>
      </c>
      <c r="AZ1345" s="438" t="str">
        <f>IF(G1345="","",VLOOKUP(J1345,中子データ!$B$4:$M$5999,9,FALSE))</f>
        <v/>
      </c>
      <c r="BA1345" s="412" t="str">
        <f>IF(AQ1345="","",VLOOKUP(AQ1345,作業者名!$B$4:$C$100,2,FALSE))</f>
        <v/>
      </c>
      <c r="BB1345" s="412" t="str">
        <f>IF(AR1345="","",VLOOKUP(AR1345,作業者名!$B$4:$C$100,2,FALSE))</f>
        <v/>
      </c>
      <c r="BC1345" s="412" t="str">
        <f>IF(G1345="","",VLOOKUP(J1345,中子データ!B$4:N$6004,12,FALSE))</f>
        <v/>
      </c>
      <c r="BD1345" s="413" t="str">
        <f>IF(G1345="","",VLOOKUP(J1345,中子データ!$B$4:$P$4500,15,FALSE))</f>
        <v/>
      </c>
    </row>
    <row r="1346" spans="1:56" x14ac:dyDescent="0.15">
      <c r="A1346" s="7" t="str">
        <f>IF(G1346="","",VLOOKUP(H1346,マシン名!$B$4:$C$93,2,FALSE))</f>
        <v/>
      </c>
      <c r="B1346" s="7" t="str">
        <f>IF(G1346="","",VLOOKUP(I1346,作業者名!$B$4:$C$100,2,FALSE))</f>
        <v/>
      </c>
      <c r="C1346" s="7" t="str">
        <f>IF(G1346="","",VLOOKUP(J1346,中子データ!$B$4:$H$4500,2,FALSE))</f>
        <v/>
      </c>
      <c r="D1346" s="8" t="str">
        <f>IF(G1346="","",VLOOKUP(J1346,中子データ!$B$4:$H$4500,4,FALSE))</f>
        <v/>
      </c>
      <c r="E1346" s="231" t="str">
        <f t="shared" si="490"/>
        <v/>
      </c>
      <c r="G1346" s="238"/>
      <c r="H1346" s="247"/>
      <c r="I1346" s="9"/>
      <c r="J1346" s="245"/>
      <c r="K1346" s="10"/>
      <c r="L1346" s="10"/>
      <c r="M1346" s="6"/>
      <c r="N1346" s="6">
        <f t="shared" si="492"/>
        <v>0</v>
      </c>
      <c r="O1346" s="250"/>
      <c r="P1346" s="250"/>
      <c r="Q1346" s="250"/>
      <c r="R1346" s="250"/>
      <c r="S1346" s="250"/>
      <c r="T1346" s="250"/>
      <c r="U1346" s="250"/>
      <c r="V1346" s="250"/>
      <c r="W1346" s="250"/>
      <c r="X1346" s="250"/>
      <c r="Y1346" s="250"/>
      <c r="Z1346" s="4"/>
      <c r="AA1346" s="429"/>
      <c r="AB1346" s="457">
        <f t="shared" si="486"/>
        <v>0</v>
      </c>
      <c r="AC1346" s="11"/>
      <c r="AD1346" s="11"/>
      <c r="AE1346" s="11"/>
      <c r="AF1346" s="11"/>
      <c r="AG1346" s="11"/>
      <c r="AH1346" s="11"/>
      <c r="AI1346" s="11"/>
      <c r="AJ1346" s="12"/>
      <c r="AK1346" s="445" t="str">
        <f>IF(G1346="","",VLOOKUP(J1346,中子データ!$B$4:$H$4500,3,FALSE))</f>
        <v/>
      </c>
      <c r="AL1346" s="445" t="str">
        <f>IF(G1346="","",VLOOKUP(J1346,中子データ!$B$4:$H$4500,5,FALSE))</f>
        <v/>
      </c>
      <c r="AM1346" s="445" t="str">
        <f>IF(G1346="","",VLOOKUP(J1346,中子データ!$B$4:$H$4500,6,FALSE))</f>
        <v/>
      </c>
      <c r="AN1346" s="418"/>
      <c r="AO1346" s="419"/>
      <c r="AP1346" s="420"/>
      <c r="AQ1346" s="421"/>
      <c r="AR1346" s="420"/>
      <c r="AS1346" s="436"/>
      <c r="AT1346" s="436"/>
      <c r="AU1346" s="422"/>
      <c r="AV1346" s="11"/>
      <c r="AW1346" s="11"/>
      <c r="AX1346" s="410">
        <f t="shared" si="493"/>
        <v>0</v>
      </c>
      <c r="AY1346" s="411" t="str">
        <f>IF(G1346="","",VLOOKUP(J1346,中子データ!$B$4:$M$5999,10,FALSE))</f>
        <v/>
      </c>
      <c r="AZ1346" s="438" t="str">
        <f>IF(G1346="","",VLOOKUP(J1346,中子データ!$B$4:$M$5999,9,FALSE))</f>
        <v/>
      </c>
      <c r="BA1346" s="412" t="str">
        <f>IF(AQ1346="","",VLOOKUP(AQ1346,作業者名!$B$4:$C$100,2,FALSE))</f>
        <v/>
      </c>
      <c r="BB1346" s="412" t="str">
        <f>IF(AR1346="","",VLOOKUP(AR1346,作業者名!$B$4:$C$100,2,FALSE))</f>
        <v/>
      </c>
      <c r="BC1346" s="412" t="str">
        <f>IF(G1346="","",VLOOKUP(J1346,中子データ!B$4:N$6004,12,FALSE))</f>
        <v/>
      </c>
      <c r="BD1346" s="413" t="str">
        <f>IF(G1346="","",VLOOKUP(J1346,中子データ!$B$4:$P$4500,15,FALSE))</f>
        <v/>
      </c>
    </row>
    <row r="1347" spans="1:56" x14ac:dyDescent="0.15">
      <c r="A1347" s="7" t="str">
        <f>IF(G1347="","",VLOOKUP(H1347,マシン名!$B$4:$C$93,2,FALSE))</f>
        <v/>
      </c>
      <c r="B1347" s="7" t="str">
        <f>IF(G1347="","",VLOOKUP(I1347,作業者名!$B$4:$C$100,2,FALSE))</f>
        <v/>
      </c>
      <c r="C1347" s="7" t="str">
        <f>IF(G1347="","",VLOOKUP(J1347,中子データ!$B$4:$H$4500,2,FALSE))</f>
        <v/>
      </c>
      <c r="D1347" s="8" t="str">
        <f>IF(G1347="","",VLOOKUP(J1347,中子データ!$B$4:$H$4500,4,FALSE))</f>
        <v/>
      </c>
      <c r="E1347" s="231" t="str">
        <f t="shared" si="490"/>
        <v/>
      </c>
      <c r="G1347" s="238"/>
      <c r="H1347" s="9"/>
      <c r="I1347" s="9"/>
      <c r="J1347" s="9"/>
      <c r="K1347" s="10"/>
      <c r="L1347" s="10"/>
      <c r="M1347" s="6"/>
      <c r="N1347" s="6">
        <f t="shared" si="492"/>
        <v>0</v>
      </c>
      <c r="O1347" s="250"/>
      <c r="P1347" s="250"/>
      <c r="Q1347" s="250"/>
      <c r="R1347" s="250"/>
      <c r="S1347" s="250"/>
      <c r="T1347" s="250"/>
      <c r="U1347" s="250"/>
      <c r="V1347" s="250"/>
      <c r="W1347" s="250"/>
      <c r="X1347" s="250"/>
      <c r="Y1347" s="250"/>
      <c r="Z1347" s="4"/>
      <c r="AA1347" s="429"/>
      <c r="AB1347" s="457">
        <f t="shared" si="486"/>
        <v>0</v>
      </c>
      <c r="AC1347" s="11"/>
      <c r="AD1347" s="11"/>
      <c r="AE1347" s="11"/>
      <c r="AF1347" s="11"/>
      <c r="AG1347" s="11"/>
      <c r="AH1347" s="11"/>
      <c r="AI1347" s="11"/>
      <c r="AJ1347" s="12"/>
      <c r="AK1347" s="445" t="str">
        <f>IF(G1347="","",VLOOKUP(J1347,中子データ!$B$4:$H$4500,3,FALSE))</f>
        <v/>
      </c>
      <c r="AL1347" s="445" t="str">
        <f>IF(G1347="","",VLOOKUP(J1347,中子データ!$B$4:$H$4500,5,FALSE))</f>
        <v/>
      </c>
      <c r="AM1347" s="445" t="str">
        <f>IF(G1347="","",VLOOKUP(J1347,中子データ!$B$4:$H$4500,6,FALSE))</f>
        <v/>
      </c>
      <c r="AN1347" s="418"/>
      <c r="AO1347" s="419"/>
      <c r="AP1347" s="420"/>
      <c r="AQ1347" s="421"/>
      <c r="AR1347" s="420"/>
      <c r="AS1347" s="436"/>
      <c r="AT1347" s="436"/>
      <c r="AU1347" s="422"/>
      <c r="AV1347" s="11"/>
      <c r="AW1347" s="11"/>
      <c r="AX1347" s="410">
        <f t="shared" si="493"/>
        <v>0</v>
      </c>
      <c r="AY1347" s="411" t="str">
        <f>IF(G1347="","",VLOOKUP(J1347,中子データ!$B$4:$M$5999,10,FALSE))</f>
        <v/>
      </c>
      <c r="AZ1347" s="438" t="str">
        <f>IF(G1347="","",VLOOKUP(J1347,中子データ!$B$4:$M$5999,9,FALSE))</f>
        <v/>
      </c>
      <c r="BA1347" s="412" t="str">
        <f>IF(AQ1347="","",VLOOKUP(AQ1347,作業者名!$B$4:$C$100,2,FALSE))</f>
        <v/>
      </c>
      <c r="BB1347" s="412" t="str">
        <f>IF(AR1347="","",VLOOKUP(AR1347,作業者名!$B$4:$C$100,2,FALSE))</f>
        <v/>
      </c>
      <c r="BC1347" s="412" t="str">
        <f>IF(G1347="","",VLOOKUP(J1347,中子データ!B$4:N$6004,12,FALSE))</f>
        <v/>
      </c>
      <c r="BD1347" s="413" t="str">
        <f>IF(G1347="","",VLOOKUP(J1347,中子データ!$B$4:$P$4500,15,FALSE))</f>
        <v/>
      </c>
    </row>
    <row r="1348" spans="1:56" x14ac:dyDescent="0.15">
      <c r="A1348" s="7" t="str">
        <f>IF(G1348="","",VLOOKUP(H1348,マシン名!$B$4:$C$93,2,FALSE))</f>
        <v/>
      </c>
      <c r="B1348" s="7" t="str">
        <f>IF(G1348="","",VLOOKUP(I1348,作業者名!$B$4:$C$100,2,FALSE))</f>
        <v/>
      </c>
      <c r="C1348" s="7" t="str">
        <f>IF(G1348="","",VLOOKUP(J1348,中子データ!$B$4:$H$4500,2,FALSE))</f>
        <v/>
      </c>
      <c r="D1348" s="8" t="str">
        <f>IF(G1348="","",VLOOKUP(J1348,中子データ!$B$4:$H$4500,4,FALSE))</f>
        <v/>
      </c>
      <c r="E1348" s="231" t="str">
        <f t="shared" si="490"/>
        <v/>
      </c>
      <c r="G1348" s="238"/>
      <c r="H1348" s="9"/>
      <c r="I1348" s="9"/>
      <c r="J1348" s="9"/>
      <c r="K1348" s="10"/>
      <c r="L1348" s="10"/>
      <c r="M1348" s="6"/>
      <c r="N1348" s="6">
        <f t="shared" si="492"/>
        <v>0</v>
      </c>
      <c r="O1348" s="250"/>
      <c r="P1348" s="250"/>
      <c r="Q1348" s="250"/>
      <c r="R1348" s="250"/>
      <c r="S1348" s="250"/>
      <c r="T1348" s="250"/>
      <c r="U1348" s="250"/>
      <c r="V1348" s="250"/>
      <c r="W1348" s="250"/>
      <c r="X1348" s="250"/>
      <c r="Y1348" s="250"/>
      <c r="Z1348" s="4"/>
      <c r="AA1348" s="429"/>
      <c r="AB1348" s="457">
        <f t="shared" si="486"/>
        <v>0</v>
      </c>
      <c r="AC1348" s="11"/>
      <c r="AD1348" s="11"/>
      <c r="AE1348" s="11"/>
      <c r="AF1348" s="11"/>
      <c r="AG1348" s="11"/>
      <c r="AH1348" s="11"/>
      <c r="AI1348" s="11"/>
      <c r="AJ1348" s="12"/>
      <c r="AK1348" s="445" t="str">
        <f>IF(G1348="","",VLOOKUP(J1348,中子データ!$B$4:$H$4500,3,FALSE))</f>
        <v/>
      </c>
      <c r="AL1348" s="445" t="str">
        <f>IF(G1348="","",VLOOKUP(J1348,中子データ!$B$4:$H$4500,5,FALSE))</f>
        <v/>
      </c>
      <c r="AM1348" s="445" t="str">
        <f>IF(G1348="","",VLOOKUP(J1348,中子データ!$B$4:$H$4500,6,FALSE))</f>
        <v/>
      </c>
      <c r="AN1348" s="418"/>
      <c r="AO1348" s="419"/>
      <c r="AP1348" s="420"/>
      <c r="AQ1348" s="421"/>
      <c r="AR1348" s="420"/>
      <c r="AS1348" s="436"/>
      <c r="AT1348" s="436"/>
      <c r="AU1348" s="422"/>
      <c r="AV1348" s="11"/>
      <c r="AW1348" s="11"/>
      <c r="AX1348" s="410">
        <f t="shared" si="493"/>
        <v>0</v>
      </c>
      <c r="AY1348" s="411" t="str">
        <f>IF(G1348="","",VLOOKUP(J1348,中子データ!$B$4:$M$5999,10,FALSE))</f>
        <v/>
      </c>
      <c r="AZ1348" s="438" t="str">
        <f>IF(G1348="","",VLOOKUP(J1348,中子データ!$B$4:$M$5999,9,FALSE))</f>
        <v/>
      </c>
      <c r="BA1348" s="412" t="str">
        <f>IF(AQ1348="","",VLOOKUP(AQ1348,作業者名!$B$4:$C$100,2,FALSE))</f>
        <v/>
      </c>
      <c r="BB1348" s="412" t="str">
        <f>IF(AR1348="","",VLOOKUP(AR1348,作業者名!$B$4:$C$100,2,FALSE))</f>
        <v/>
      </c>
      <c r="BC1348" s="412" t="str">
        <f>IF(G1348="","",VLOOKUP(J1348,中子データ!B$4:N$6004,12,FALSE))</f>
        <v/>
      </c>
      <c r="BD1348" s="413" t="str">
        <f>IF(G1348="","",VLOOKUP(J1348,中子データ!$B$4:$P$4500,15,FALSE))</f>
        <v/>
      </c>
    </row>
    <row r="1349" spans="1:56" x14ac:dyDescent="0.15">
      <c r="A1349" s="7" t="str">
        <f>IF(G1349="","",VLOOKUP(H1349,マシン名!$B$4:$C$93,2,FALSE))</f>
        <v/>
      </c>
      <c r="B1349" s="7" t="str">
        <f>IF(G1349="","",VLOOKUP(I1349,作業者名!$B$4:$C$100,2,FALSE))</f>
        <v/>
      </c>
      <c r="C1349" s="7" t="str">
        <f>IF(G1349="","",VLOOKUP(J1349,中子データ!$B$4:$H$4500,2,FALSE))</f>
        <v/>
      </c>
      <c r="D1349" s="8" t="str">
        <f>IF(G1349="","",VLOOKUP(J1349,中子データ!$B$4:$H$4500,4,FALSE))</f>
        <v/>
      </c>
      <c r="E1349" s="231" t="str">
        <f t="shared" si="490"/>
        <v/>
      </c>
      <c r="G1349" s="238"/>
      <c r="H1349" s="9"/>
      <c r="I1349" s="9"/>
      <c r="J1349" s="9"/>
      <c r="K1349" s="10"/>
      <c r="L1349" s="10"/>
      <c r="M1349" s="6"/>
      <c r="N1349" s="6">
        <f t="shared" si="492"/>
        <v>0</v>
      </c>
      <c r="O1349" s="250"/>
      <c r="P1349" s="250"/>
      <c r="Q1349" s="250"/>
      <c r="R1349" s="250"/>
      <c r="S1349" s="250"/>
      <c r="T1349" s="250"/>
      <c r="U1349" s="250"/>
      <c r="V1349" s="250"/>
      <c r="W1349" s="250"/>
      <c r="X1349" s="250"/>
      <c r="Y1349" s="250"/>
      <c r="Z1349" s="4"/>
      <c r="AA1349" s="429"/>
      <c r="AB1349" s="457">
        <f t="shared" si="486"/>
        <v>0</v>
      </c>
      <c r="AC1349" s="11"/>
      <c r="AD1349" s="11"/>
      <c r="AE1349" s="11"/>
      <c r="AF1349" s="11"/>
      <c r="AG1349" s="11"/>
      <c r="AH1349" s="11"/>
      <c r="AI1349" s="11"/>
      <c r="AJ1349" s="12"/>
      <c r="AK1349" s="445" t="str">
        <f>IF(G1349="","",VLOOKUP(J1349,中子データ!$B$4:$H$4500,3,FALSE))</f>
        <v/>
      </c>
      <c r="AL1349" s="445" t="str">
        <f>IF(G1349="","",VLOOKUP(J1349,中子データ!$B$4:$H$4500,5,FALSE))</f>
        <v/>
      </c>
      <c r="AM1349" s="445" t="str">
        <f>IF(G1349="","",VLOOKUP(J1349,中子データ!$B$4:$H$4500,6,FALSE))</f>
        <v/>
      </c>
      <c r="AN1349" s="418"/>
      <c r="AO1349" s="419"/>
      <c r="AP1349" s="420"/>
      <c r="AQ1349" s="421"/>
      <c r="AR1349" s="420"/>
      <c r="AS1349" s="436"/>
      <c r="AT1349" s="436"/>
      <c r="AU1349" s="422"/>
      <c r="AV1349" s="11"/>
      <c r="AW1349" s="11"/>
      <c r="AX1349" s="410">
        <f t="shared" si="493"/>
        <v>0</v>
      </c>
      <c r="AY1349" s="411" t="str">
        <f>IF(G1349="","",VLOOKUP(J1349,中子データ!$B$4:$M$5999,10,FALSE))</f>
        <v/>
      </c>
      <c r="AZ1349" s="438" t="str">
        <f>IF(G1349="","",VLOOKUP(J1349,中子データ!$B$4:$M$5999,9,FALSE))</f>
        <v/>
      </c>
      <c r="BA1349" s="412" t="str">
        <f>IF(AQ1349="","",VLOOKUP(AQ1349,作業者名!$B$4:$C$100,2,FALSE))</f>
        <v/>
      </c>
      <c r="BB1349" s="412" t="str">
        <f>IF(AR1349="","",VLOOKUP(AR1349,作業者名!$B$4:$C$100,2,FALSE))</f>
        <v/>
      </c>
      <c r="BC1349" s="412" t="str">
        <f>IF(G1349="","",VLOOKUP(J1349,中子データ!B$4:N$6004,12,FALSE))</f>
        <v/>
      </c>
      <c r="BD1349" s="413" t="str">
        <f>IF(G1349="","",VLOOKUP(J1349,中子データ!$B$4:$P$4500,15,FALSE))</f>
        <v/>
      </c>
    </row>
    <row r="1350" spans="1:56" x14ac:dyDescent="0.15">
      <c r="A1350" s="7" t="str">
        <f>IF(G1350="","",VLOOKUP(H1350,マシン名!$B$4:$C$93,2,FALSE))</f>
        <v/>
      </c>
      <c r="B1350" s="7" t="str">
        <f>IF(G1350="","",VLOOKUP(I1350,作業者名!$B$4:$C$100,2,FALSE))</f>
        <v/>
      </c>
      <c r="C1350" s="7" t="str">
        <f>IF(G1350="","",VLOOKUP(J1350,中子データ!$B$4:$H$4500,2,FALSE))</f>
        <v/>
      </c>
      <c r="D1350" s="8" t="str">
        <f>IF(G1350="","",VLOOKUP(J1350,中子データ!$B$4:$H$4500,4,FALSE))</f>
        <v/>
      </c>
      <c r="E1350" s="231" t="str">
        <f t="shared" si="490"/>
        <v/>
      </c>
      <c r="G1350" s="238"/>
      <c r="H1350" s="9"/>
      <c r="I1350" s="9"/>
      <c r="J1350" s="9"/>
      <c r="K1350" s="10"/>
      <c r="L1350" s="10"/>
      <c r="M1350" s="6"/>
      <c r="N1350" s="6">
        <f t="shared" si="492"/>
        <v>0</v>
      </c>
      <c r="O1350" s="250"/>
      <c r="P1350" s="250"/>
      <c r="Q1350" s="250"/>
      <c r="R1350" s="250"/>
      <c r="S1350" s="250"/>
      <c r="T1350" s="250"/>
      <c r="U1350" s="250"/>
      <c r="V1350" s="250"/>
      <c r="W1350" s="250"/>
      <c r="X1350" s="250"/>
      <c r="Y1350" s="250"/>
      <c r="Z1350" s="4"/>
      <c r="AA1350" s="429"/>
      <c r="AB1350" s="457">
        <f t="shared" ref="AB1350:AB1413" si="494">SUM(AC1350:AJ1350)</f>
        <v>0</v>
      </c>
      <c r="AC1350" s="11"/>
      <c r="AD1350" s="11"/>
      <c r="AE1350" s="11"/>
      <c r="AF1350" s="11"/>
      <c r="AG1350" s="11"/>
      <c r="AH1350" s="11"/>
      <c r="AI1350" s="11"/>
      <c r="AJ1350" s="12"/>
      <c r="AK1350" s="445" t="str">
        <f>IF(G1350="","",VLOOKUP(J1350,中子データ!$B$4:$H$4500,3,FALSE))</f>
        <v/>
      </c>
      <c r="AL1350" s="445" t="str">
        <f>IF(G1350="","",VLOOKUP(J1350,中子データ!$B$4:$H$4500,5,FALSE))</f>
        <v/>
      </c>
      <c r="AM1350" s="445" t="str">
        <f>IF(G1350="","",VLOOKUP(J1350,中子データ!$B$4:$H$4500,6,FALSE))</f>
        <v/>
      </c>
      <c r="AN1350" s="418"/>
      <c r="AO1350" s="419"/>
      <c r="AP1350" s="420"/>
      <c r="AQ1350" s="421"/>
      <c r="AR1350" s="420"/>
      <c r="AS1350" s="436"/>
      <c r="AT1350" s="436"/>
      <c r="AU1350" s="422"/>
      <c r="AV1350" s="11"/>
      <c r="AW1350" s="11"/>
      <c r="AX1350" s="410">
        <f t="shared" si="493"/>
        <v>0</v>
      </c>
      <c r="AY1350" s="411" t="str">
        <f>IF(G1350="","",VLOOKUP(J1350,中子データ!$B$4:$M$5999,10,FALSE))</f>
        <v/>
      </c>
      <c r="AZ1350" s="438" t="str">
        <f>IF(G1350="","",VLOOKUP(J1350,中子データ!$B$4:$M$5999,9,FALSE))</f>
        <v/>
      </c>
      <c r="BA1350" s="412" t="str">
        <f>IF(AQ1350="","",VLOOKUP(AQ1350,作業者名!$B$4:$C$100,2,FALSE))</f>
        <v/>
      </c>
      <c r="BB1350" s="412" t="str">
        <f>IF(AR1350="","",VLOOKUP(AR1350,作業者名!$B$4:$C$100,2,FALSE))</f>
        <v/>
      </c>
      <c r="BC1350" s="412" t="str">
        <f>IF(G1350="","",VLOOKUP(J1350,中子データ!B$4:N$6004,12,FALSE))</f>
        <v/>
      </c>
      <c r="BD1350" s="413" t="str">
        <f>IF(G1350="","",VLOOKUP(J1350,中子データ!$B$4:$P$4500,15,FALSE))</f>
        <v/>
      </c>
    </row>
    <row r="1351" spans="1:56" x14ac:dyDescent="0.15">
      <c r="A1351" s="7" t="str">
        <f>IF(G1351="","",VLOOKUP(H1351,マシン名!$B$4:$C$93,2,FALSE))</f>
        <v/>
      </c>
      <c r="B1351" s="7" t="str">
        <f>IF(G1351="","",VLOOKUP(I1351,作業者名!$B$4:$C$100,2,FALSE))</f>
        <v/>
      </c>
      <c r="C1351" s="7" t="str">
        <f>IF(G1351="","",VLOOKUP(J1351,中子データ!$B$4:$H$4500,2,FALSE))</f>
        <v/>
      </c>
      <c r="D1351" s="8" t="str">
        <f>IF(G1351="","",VLOOKUP(J1351,中子データ!$B$4:$H$4500,4,FALSE))</f>
        <v/>
      </c>
      <c r="E1351" s="231" t="str">
        <f t="shared" si="490"/>
        <v/>
      </c>
      <c r="G1351" s="238"/>
      <c r="H1351" s="9"/>
      <c r="I1351" s="9"/>
      <c r="J1351" s="9"/>
      <c r="K1351" s="10"/>
      <c r="L1351" s="10"/>
      <c r="M1351" s="6"/>
      <c r="N1351" s="6">
        <f t="shared" si="492"/>
        <v>0</v>
      </c>
      <c r="O1351" s="250"/>
      <c r="P1351" s="250"/>
      <c r="Q1351" s="250"/>
      <c r="R1351" s="250"/>
      <c r="S1351" s="250"/>
      <c r="T1351" s="250"/>
      <c r="U1351" s="250"/>
      <c r="V1351" s="250"/>
      <c r="W1351" s="250"/>
      <c r="X1351" s="250"/>
      <c r="Y1351" s="250"/>
      <c r="Z1351" s="4"/>
      <c r="AA1351" s="429"/>
      <c r="AB1351" s="457">
        <f t="shared" si="494"/>
        <v>0</v>
      </c>
      <c r="AC1351" s="11"/>
      <c r="AD1351" s="11"/>
      <c r="AE1351" s="11"/>
      <c r="AF1351" s="11"/>
      <c r="AG1351" s="11"/>
      <c r="AH1351" s="11"/>
      <c r="AI1351" s="11"/>
      <c r="AJ1351" s="12"/>
      <c r="AK1351" s="445" t="str">
        <f>IF(G1351="","",VLOOKUP(J1351,中子データ!$B$4:$H$4500,3,FALSE))</f>
        <v/>
      </c>
      <c r="AL1351" s="445" t="str">
        <f>IF(G1351="","",VLOOKUP(J1351,中子データ!$B$4:$H$4500,5,FALSE))</f>
        <v/>
      </c>
      <c r="AM1351" s="445" t="str">
        <f>IF(G1351="","",VLOOKUP(J1351,中子データ!$B$4:$H$4500,6,FALSE))</f>
        <v/>
      </c>
      <c r="AN1351" s="418"/>
      <c r="AO1351" s="419"/>
      <c r="AP1351" s="420"/>
      <c r="AQ1351" s="421"/>
      <c r="AR1351" s="420"/>
      <c r="AS1351" s="436"/>
      <c r="AT1351" s="436"/>
      <c r="AU1351" s="422"/>
      <c r="AV1351" s="11"/>
      <c r="AW1351" s="11"/>
      <c r="AX1351" s="410">
        <f t="shared" si="493"/>
        <v>0</v>
      </c>
      <c r="AY1351" s="411" t="str">
        <f>IF(G1351="","",VLOOKUP(J1351,中子データ!$B$4:$M$5999,10,FALSE))</f>
        <v/>
      </c>
      <c r="AZ1351" s="438" t="str">
        <f>IF(G1351="","",VLOOKUP(J1351,中子データ!$B$4:$M$5999,9,FALSE))</f>
        <v/>
      </c>
      <c r="BA1351" s="412" t="str">
        <f>IF(AQ1351="","",VLOOKUP(AQ1351,作業者名!$B$4:$C$100,2,FALSE))</f>
        <v/>
      </c>
      <c r="BB1351" s="412" t="str">
        <f>IF(AR1351="","",VLOOKUP(AR1351,作業者名!$B$4:$C$100,2,FALSE))</f>
        <v/>
      </c>
      <c r="BC1351" s="412" t="str">
        <f>IF(G1351="","",VLOOKUP(J1351,中子データ!B$4:N$6004,12,FALSE))</f>
        <v/>
      </c>
      <c r="BD1351" s="413" t="str">
        <f>IF(G1351="","",VLOOKUP(J1351,中子データ!$B$4:$P$4500,15,FALSE))</f>
        <v/>
      </c>
    </row>
    <row r="1352" spans="1:56" x14ac:dyDescent="0.15">
      <c r="A1352" s="7" t="str">
        <f>IF(G1352="","",VLOOKUP(H1352,マシン名!$B$4:$C$93,2,FALSE))</f>
        <v/>
      </c>
      <c r="B1352" s="7" t="str">
        <f>IF(G1352="","",VLOOKUP(I1352,作業者名!$B$4:$C$100,2,FALSE))</f>
        <v/>
      </c>
      <c r="C1352" s="7" t="str">
        <f>IF(G1352="","",VLOOKUP(J1352,中子データ!$B$4:$H$4500,2,FALSE))</f>
        <v/>
      </c>
      <c r="D1352" s="8" t="str">
        <f>IF(G1352="","",VLOOKUP(J1352,中子データ!$B$4:$H$4500,4,FALSE))</f>
        <v/>
      </c>
      <c r="E1352" s="231" t="str">
        <f t="shared" si="490"/>
        <v/>
      </c>
      <c r="G1352" s="238"/>
      <c r="H1352" s="9"/>
      <c r="I1352" s="9"/>
      <c r="J1352" s="9"/>
      <c r="K1352" s="10"/>
      <c r="L1352" s="10"/>
      <c r="M1352" s="6"/>
      <c r="N1352" s="6">
        <f t="shared" si="492"/>
        <v>0</v>
      </c>
      <c r="O1352" s="250"/>
      <c r="P1352" s="250"/>
      <c r="Q1352" s="250"/>
      <c r="R1352" s="250"/>
      <c r="S1352" s="250"/>
      <c r="T1352" s="250"/>
      <c r="U1352" s="250"/>
      <c r="V1352" s="250"/>
      <c r="W1352" s="250"/>
      <c r="X1352" s="250"/>
      <c r="Y1352" s="250"/>
      <c r="Z1352" s="4"/>
      <c r="AA1352" s="429"/>
      <c r="AB1352" s="457">
        <f t="shared" si="494"/>
        <v>0</v>
      </c>
      <c r="AC1352" s="11"/>
      <c r="AD1352" s="11"/>
      <c r="AE1352" s="11"/>
      <c r="AF1352" s="11"/>
      <c r="AG1352" s="11"/>
      <c r="AH1352" s="11"/>
      <c r="AI1352" s="11"/>
      <c r="AJ1352" s="12"/>
      <c r="AK1352" s="445" t="str">
        <f>IF(G1352="","",VLOOKUP(J1352,中子データ!$B$4:$H$4500,3,FALSE))</f>
        <v/>
      </c>
      <c r="AL1352" s="445" t="str">
        <f>IF(G1352="","",VLOOKUP(J1352,中子データ!$B$4:$H$4500,5,FALSE))</f>
        <v/>
      </c>
      <c r="AM1352" s="445" t="str">
        <f>IF(G1352="","",VLOOKUP(J1352,中子データ!$B$4:$H$4500,6,FALSE))</f>
        <v/>
      </c>
      <c r="AN1352" s="418"/>
      <c r="AO1352" s="419"/>
      <c r="AP1352" s="420"/>
      <c r="AQ1352" s="421"/>
      <c r="AR1352" s="420"/>
      <c r="AS1352" s="436"/>
      <c r="AT1352" s="436"/>
      <c r="AU1352" s="422"/>
      <c r="AV1352" s="11"/>
      <c r="AW1352" s="11"/>
      <c r="AX1352" s="410">
        <f t="shared" si="493"/>
        <v>0</v>
      </c>
      <c r="AY1352" s="411" t="str">
        <f>IF(G1352="","",VLOOKUP(J1352,中子データ!$B$4:$M$5999,10,FALSE))</f>
        <v/>
      </c>
      <c r="AZ1352" s="438" t="str">
        <f>IF(G1352="","",VLOOKUP(J1352,中子データ!$B$4:$M$5999,9,FALSE))</f>
        <v/>
      </c>
      <c r="BA1352" s="412" t="str">
        <f>IF(AQ1352="","",VLOOKUP(AQ1352,作業者名!$B$4:$C$100,2,FALSE))</f>
        <v/>
      </c>
      <c r="BB1352" s="412" t="str">
        <f>IF(AR1352="","",VLOOKUP(AR1352,作業者名!$B$4:$C$100,2,FALSE))</f>
        <v/>
      </c>
      <c r="BC1352" s="412" t="str">
        <f>IF(G1352="","",VLOOKUP(J1352,中子データ!B$4:N$6004,12,FALSE))</f>
        <v/>
      </c>
      <c r="BD1352" s="413" t="str">
        <f>IF(G1352="","",VLOOKUP(J1352,中子データ!$B$4:$P$4500,15,FALSE))</f>
        <v/>
      </c>
    </row>
    <row r="1353" spans="1:56" x14ac:dyDescent="0.15">
      <c r="A1353" s="7" t="str">
        <f>IF(G1353="","",VLOOKUP(H1353,マシン名!$B$4:$C$93,2,FALSE))</f>
        <v/>
      </c>
      <c r="B1353" s="7" t="str">
        <f>IF(G1353="","",VLOOKUP(I1353,作業者名!$B$4:$C$100,2,FALSE))</f>
        <v/>
      </c>
      <c r="C1353" s="7" t="str">
        <f>IF(G1353="","",VLOOKUP(J1353,中子データ!$B$4:$H$4500,2,FALSE))</f>
        <v/>
      </c>
      <c r="D1353" s="8" t="str">
        <f>IF(G1353="","",VLOOKUP(J1353,中子データ!$B$4:$H$4500,4,FALSE))</f>
        <v/>
      </c>
      <c r="E1353" s="231" t="str">
        <f t="shared" si="490"/>
        <v/>
      </c>
      <c r="G1353" s="238"/>
      <c r="H1353" s="9"/>
      <c r="I1353" s="9"/>
      <c r="J1353" s="9"/>
      <c r="K1353" s="10"/>
      <c r="L1353" s="10"/>
      <c r="M1353" s="6"/>
      <c r="N1353" s="6">
        <f t="shared" si="492"/>
        <v>0</v>
      </c>
      <c r="O1353" s="250"/>
      <c r="P1353" s="250"/>
      <c r="Q1353" s="250"/>
      <c r="R1353" s="250"/>
      <c r="S1353" s="250"/>
      <c r="T1353" s="250"/>
      <c r="U1353" s="250"/>
      <c r="V1353" s="250"/>
      <c r="W1353" s="250"/>
      <c r="X1353" s="250"/>
      <c r="Y1353" s="250"/>
      <c r="Z1353" s="4"/>
      <c r="AA1353" s="429"/>
      <c r="AB1353" s="457">
        <f t="shared" si="494"/>
        <v>0</v>
      </c>
      <c r="AC1353" s="11"/>
      <c r="AD1353" s="11"/>
      <c r="AE1353" s="11"/>
      <c r="AF1353" s="11"/>
      <c r="AG1353" s="11"/>
      <c r="AH1353" s="11"/>
      <c r="AI1353" s="11"/>
      <c r="AJ1353" s="12"/>
      <c r="AK1353" s="445" t="str">
        <f>IF(G1353="","",VLOOKUP(J1353,中子データ!$B$4:$H$4500,3,FALSE))</f>
        <v/>
      </c>
      <c r="AL1353" s="445" t="str">
        <f>IF(G1353="","",VLOOKUP(J1353,中子データ!$B$4:$H$4500,5,FALSE))</f>
        <v/>
      </c>
      <c r="AM1353" s="445" t="str">
        <f>IF(G1353="","",VLOOKUP(J1353,中子データ!$B$4:$H$4500,6,FALSE))</f>
        <v/>
      </c>
      <c r="AN1353" s="418"/>
      <c r="AO1353" s="419"/>
      <c r="AP1353" s="420"/>
      <c r="AQ1353" s="421"/>
      <c r="AR1353" s="420"/>
      <c r="AS1353" s="436"/>
      <c r="AT1353" s="436"/>
      <c r="AU1353" s="422"/>
      <c r="AV1353" s="11"/>
      <c r="AW1353" s="11"/>
      <c r="AX1353" s="410">
        <f t="shared" si="493"/>
        <v>0</v>
      </c>
      <c r="AY1353" s="411" t="str">
        <f>IF(G1353="","",VLOOKUP(J1353,中子データ!$B$4:$M$5999,10,FALSE))</f>
        <v/>
      </c>
      <c r="AZ1353" s="438" t="str">
        <f>IF(G1353="","",VLOOKUP(J1353,中子データ!$B$4:$M$5999,9,FALSE))</f>
        <v/>
      </c>
      <c r="BA1353" s="412" t="str">
        <f>IF(AQ1353="","",VLOOKUP(AQ1353,作業者名!$B$4:$C$100,2,FALSE))</f>
        <v/>
      </c>
      <c r="BB1353" s="412" t="str">
        <f>IF(AR1353="","",VLOOKUP(AR1353,作業者名!$B$4:$C$100,2,FALSE))</f>
        <v/>
      </c>
      <c r="BC1353" s="412" t="str">
        <f>IF(G1353="","",VLOOKUP(J1353,中子データ!B$4:N$6004,12,FALSE))</f>
        <v/>
      </c>
      <c r="BD1353" s="413" t="str">
        <f>IF(G1353="","",VLOOKUP(J1353,中子データ!$B$4:$P$4500,15,FALSE))</f>
        <v/>
      </c>
    </row>
    <row r="1354" spans="1:56" x14ac:dyDescent="0.15">
      <c r="A1354" s="7" t="str">
        <f>IF(G1354="","",VLOOKUP(H1354,マシン名!$B$4:$C$93,2,FALSE))</f>
        <v/>
      </c>
      <c r="B1354" s="7" t="str">
        <f>IF(G1354="","",VLOOKUP(I1354,作業者名!$B$4:$C$100,2,FALSE))</f>
        <v/>
      </c>
      <c r="C1354" s="7" t="str">
        <f>IF(G1354="","",VLOOKUP(J1354,中子データ!$B$4:$H$4500,2,FALSE))</f>
        <v/>
      </c>
      <c r="D1354" s="8" t="str">
        <f>IF(G1354="","",VLOOKUP(J1354,中子データ!$B$4:$H$4500,4,FALSE))</f>
        <v/>
      </c>
      <c r="E1354" s="231" t="str">
        <f t="shared" si="490"/>
        <v/>
      </c>
      <c r="G1354" s="238"/>
      <c r="H1354" s="9"/>
      <c r="I1354" s="9"/>
      <c r="J1354" s="9"/>
      <c r="K1354" s="10"/>
      <c r="L1354" s="10"/>
      <c r="M1354" s="6"/>
      <c r="N1354" s="6">
        <f t="shared" si="492"/>
        <v>0</v>
      </c>
      <c r="O1354" s="250"/>
      <c r="P1354" s="250"/>
      <c r="Q1354" s="250"/>
      <c r="R1354" s="250"/>
      <c r="S1354" s="250"/>
      <c r="T1354" s="250"/>
      <c r="U1354" s="250"/>
      <c r="V1354" s="250"/>
      <c r="W1354" s="250"/>
      <c r="X1354" s="250"/>
      <c r="Y1354" s="250"/>
      <c r="Z1354" s="4"/>
      <c r="AA1354" s="429"/>
      <c r="AB1354" s="457">
        <f t="shared" si="494"/>
        <v>0</v>
      </c>
      <c r="AC1354" s="11"/>
      <c r="AD1354" s="11"/>
      <c r="AE1354" s="11"/>
      <c r="AF1354" s="11"/>
      <c r="AG1354" s="11"/>
      <c r="AH1354" s="11"/>
      <c r="AI1354" s="11"/>
      <c r="AJ1354" s="12"/>
      <c r="AK1354" s="445" t="str">
        <f>IF(G1354="","",VLOOKUP(J1354,中子データ!$B$4:$H$4500,3,FALSE))</f>
        <v/>
      </c>
      <c r="AL1354" s="445" t="str">
        <f>IF(G1354="","",VLOOKUP(J1354,中子データ!$B$4:$H$4500,5,FALSE))</f>
        <v/>
      </c>
      <c r="AM1354" s="445" t="str">
        <f>IF(G1354="","",VLOOKUP(J1354,中子データ!$B$4:$H$4500,6,FALSE))</f>
        <v/>
      </c>
      <c r="AN1354" s="418"/>
      <c r="AO1354" s="419"/>
      <c r="AP1354" s="420"/>
      <c r="AQ1354" s="421"/>
      <c r="AR1354" s="420"/>
      <c r="AS1354" s="436"/>
      <c r="AT1354" s="436"/>
      <c r="AU1354" s="422"/>
      <c r="AV1354" s="11"/>
      <c r="AW1354" s="11"/>
      <c r="AX1354" s="410">
        <f t="shared" si="493"/>
        <v>0</v>
      </c>
      <c r="AY1354" s="411" t="str">
        <f>IF(G1354="","",VLOOKUP(J1354,中子データ!$B$4:$M$5999,10,FALSE))</f>
        <v/>
      </c>
      <c r="AZ1354" s="438" t="str">
        <f>IF(G1354="","",VLOOKUP(J1354,中子データ!$B$4:$M$5999,9,FALSE))</f>
        <v/>
      </c>
      <c r="BA1354" s="412" t="str">
        <f>IF(AQ1354="","",VLOOKUP(AQ1354,作業者名!$B$4:$C$100,2,FALSE))</f>
        <v/>
      </c>
      <c r="BB1354" s="412" t="str">
        <f>IF(AR1354="","",VLOOKUP(AR1354,作業者名!$B$4:$C$100,2,FALSE))</f>
        <v/>
      </c>
      <c r="BC1354" s="412" t="str">
        <f>IF(G1354="","",VLOOKUP(J1354,中子データ!B$4:N$6004,12,FALSE))</f>
        <v/>
      </c>
      <c r="BD1354" s="413" t="str">
        <f>IF(G1354="","",VLOOKUP(J1354,中子データ!$B$4:$P$4500,15,FALSE))</f>
        <v/>
      </c>
    </row>
    <row r="1355" spans="1:56" x14ac:dyDescent="0.15">
      <c r="A1355" s="7" t="str">
        <f>IF(G1355="","",VLOOKUP(H1355,マシン名!$B$4:$C$93,2,FALSE))</f>
        <v/>
      </c>
      <c r="B1355" s="7" t="str">
        <f>IF(G1355="","",VLOOKUP(I1355,作業者名!$B$4:$C$100,2,FALSE))</f>
        <v/>
      </c>
      <c r="C1355" s="7" t="str">
        <f>IF(G1355="","",VLOOKUP(J1355,中子データ!$B$4:$H$4500,2,FALSE))</f>
        <v/>
      </c>
      <c r="D1355" s="8" t="str">
        <f>IF(G1355="","",VLOOKUP(J1355,中子データ!$B$4:$H$4500,4,FALSE))</f>
        <v/>
      </c>
      <c r="E1355" s="231" t="str">
        <f t="shared" si="490"/>
        <v/>
      </c>
      <c r="G1355" s="238"/>
      <c r="H1355" s="9"/>
      <c r="I1355" s="9"/>
      <c r="J1355" s="9"/>
      <c r="K1355" s="10"/>
      <c r="L1355" s="10"/>
      <c r="M1355" s="6"/>
      <c r="N1355" s="6">
        <f t="shared" ref="N1355:N1360" si="495">L1355-SUM(O1355:Z1355)</f>
        <v>0</v>
      </c>
      <c r="O1355" s="250"/>
      <c r="P1355" s="250"/>
      <c r="Q1355" s="250"/>
      <c r="R1355" s="250"/>
      <c r="S1355" s="250"/>
      <c r="T1355" s="250"/>
      <c r="U1355" s="250"/>
      <c r="V1355" s="250"/>
      <c r="W1355" s="250"/>
      <c r="X1355" s="250"/>
      <c r="Y1355" s="250"/>
      <c r="Z1355" s="4"/>
      <c r="AA1355" s="429"/>
      <c r="AB1355" s="457">
        <f t="shared" si="494"/>
        <v>0</v>
      </c>
      <c r="AC1355" s="11"/>
      <c r="AD1355" s="11"/>
      <c r="AE1355" s="11"/>
      <c r="AF1355" s="11"/>
      <c r="AG1355" s="11"/>
      <c r="AH1355" s="11"/>
      <c r="AI1355" s="11"/>
      <c r="AJ1355" s="12"/>
      <c r="AK1355" s="445" t="str">
        <f>IF(G1355="","",VLOOKUP(J1355,中子データ!$B$4:$H$4500,3,FALSE))</f>
        <v/>
      </c>
      <c r="AL1355" s="445" t="str">
        <f>IF(G1355="","",VLOOKUP(J1355,中子データ!$B$4:$H$4500,5,FALSE))</f>
        <v/>
      </c>
      <c r="AM1355" s="445" t="str">
        <f>IF(G1355="","",VLOOKUP(J1355,中子データ!$B$4:$H$4500,6,FALSE))</f>
        <v/>
      </c>
      <c r="AN1355" s="418"/>
      <c r="AO1355" s="419"/>
      <c r="AP1355" s="420"/>
      <c r="AQ1355" s="421"/>
      <c r="AR1355" s="420"/>
      <c r="AS1355" s="436"/>
      <c r="AT1355" s="436"/>
      <c r="AU1355" s="422"/>
      <c r="AV1355" s="11"/>
      <c r="AW1355" s="11"/>
      <c r="AX1355" s="410">
        <f t="shared" si="493"/>
        <v>0</v>
      </c>
      <c r="AY1355" s="411" t="str">
        <f>IF(G1355="","",VLOOKUP(J1355,中子データ!$B$4:$M$5999,10,FALSE))</f>
        <v/>
      </c>
      <c r="AZ1355" s="438" t="str">
        <f>IF(G1355="","",VLOOKUP(J1355,中子データ!$B$4:$M$5999,9,FALSE))</f>
        <v/>
      </c>
      <c r="BA1355" s="412" t="str">
        <f>IF(AQ1355="","",VLOOKUP(AQ1355,作業者名!$B$4:$C$100,2,FALSE))</f>
        <v/>
      </c>
      <c r="BB1355" s="412" t="str">
        <f>IF(AR1355="","",VLOOKUP(AR1355,作業者名!$B$4:$C$100,2,FALSE))</f>
        <v/>
      </c>
      <c r="BC1355" s="412" t="str">
        <f>IF(G1355="","",VLOOKUP(J1355,中子データ!B$4:N$6004,12,FALSE))</f>
        <v/>
      </c>
      <c r="BD1355" s="413" t="str">
        <f>IF(G1355="","",VLOOKUP(J1355,中子データ!$B$4:$P$4500,15,FALSE))</f>
        <v/>
      </c>
    </row>
    <row r="1356" spans="1:56" x14ac:dyDescent="0.15">
      <c r="A1356" s="7" t="str">
        <f>IF(G1356="","",VLOOKUP(H1356,マシン名!$B$4:$C$93,2,FALSE))</f>
        <v/>
      </c>
      <c r="B1356" s="7" t="str">
        <f>IF(G1356="","",VLOOKUP(I1356,作業者名!$B$4:$C$100,2,FALSE))</f>
        <v/>
      </c>
      <c r="C1356" s="7" t="str">
        <f>IF(G1356="","",VLOOKUP(J1356,中子データ!$B$4:$H$4500,2,FALSE))</f>
        <v/>
      </c>
      <c r="D1356" s="8" t="str">
        <f>IF(G1356="","",VLOOKUP(J1356,中子データ!$B$4:$H$4500,4,FALSE))</f>
        <v/>
      </c>
      <c r="E1356" s="231" t="str">
        <f t="shared" si="490"/>
        <v/>
      </c>
      <c r="G1356" s="238"/>
      <c r="H1356" s="9"/>
      <c r="I1356" s="9"/>
      <c r="J1356" s="9"/>
      <c r="K1356" s="10"/>
      <c r="L1356" s="10"/>
      <c r="M1356" s="6"/>
      <c r="N1356" s="6">
        <f t="shared" si="495"/>
        <v>0</v>
      </c>
      <c r="O1356" s="250"/>
      <c r="P1356" s="250"/>
      <c r="Q1356" s="250"/>
      <c r="R1356" s="250"/>
      <c r="S1356" s="250"/>
      <c r="T1356" s="250"/>
      <c r="U1356" s="250"/>
      <c r="V1356" s="250"/>
      <c r="W1356" s="250"/>
      <c r="X1356" s="250"/>
      <c r="Y1356" s="250"/>
      <c r="Z1356" s="4"/>
      <c r="AA1356" s="429"/>
      <c r="AB1356" s="457">
        <f t="shared" si="494"/>
        <v>0</v>
      </c>
      <c r="AC1356" s="11"/>
      <c r="AD1356" s="11"/>
      <c r="AE1356" s="11"/>
      <c r="AF1356" s="11"/>
      <c r="AG1356" s="11"/>
      <c r="AH1356" s="11"/>
      <c r="AI1356" s="11"/>
      <c r="AJ1356" s="12"/>
      <c r="AK1356" s="445" t="str">
        <f>IF(G1356="","",VLOOKUP(J1356,中子データ!$B$4:$H$4500,3,FALSE))</f>
        <v/>
      </c>
      <c r="AL1356" s="445" t="str">
        <f>IF(G1356="","",VLOOKUP(J1356,中子データ!$B$4:$H$4500,5,FALSE))</f>
        <v/>
      </c>
      <c r="AM1356" s="445" t="str">
        <f>IF(G1356="","",VLOOKUP(J1356,中子データ!$B$4:$H$4500,6,FALSE))</f>
        <v/>
      </c>
      <c r="AN1356" s="418"/>
      <c r="AO1356" s="419"/>
      <c r="AP1356" s="420"/>
      <c r="AQ1356" s="421"/>
      <c r="AR1356" s="420"/>
      <c r="AS1356" s="436"/>
      <c r="AT1356" s="436"/>
      <c r="AU1356" s="422"/>
      <c r="AV1356" s="11"/>
      <c r="AW1356" s="11"/>
      <c r="AX1356" s="410">
        <f t="shared" si="493"/>
        <v>0</v>
      </c>
      <c r="AY1356" s="411" t="str">
        <f>IF(G1356="","",VLOOKUP(J1356,中子データ!$B$4:$M$5999,10,FALSE))</f>
        <v/>
      </c>
      <c r="AZ1356" s="438" t="str">
        <f>IF(G1356="","",VLOOKUP(J1356,中子データ!$B$4:$M$5999,9,FALSE))</f>
        <v/>
      </c>
      <c r="BA1356" s="412" t="str">
        <f>IF(AQ1356="","",VLOOKUP(AQ1356,作業者名!$B$4:$C$100,2,FALSE))</f>
        <v/>
      </c>
      <c r="BB1356" s="412" t="str">
        <f>IF(AR1356="","",VLOOKUP(AR1356,作業者名!$B$4:$C$100,2,FALSE))</f>
        <v/>
      </c>
      <c r="BC1356" s="412" t="str">
        <f>IF(G1356="","",VLOOKUP(J1356,中子データ!B$4:N$6004,12,FALSE))</f>
        <v/>
      </c>
      <c r="BD1356" s="413" t="str">
        <f>IF(G1356="","",VLOOKUP(J1356,中子データ!$B$4:$P$4500,15,FALSE))</f>
        <v/>
      </c>
    </row>
    <row r="1357" spans="1:56" x14ac:dyDescent="0.15">
      <c r="A1357" s="7" t="str">
        <f>IF(G1357="","",VLOOKUP(H1357,マシン名!$B$4:$C$93,2,FALSE))</f>
        <v/>
      </c>
      <c r="B1357" s="7" t="str">
        <f>IF(G1357="","",VLOOKUP(I1357,作業者名!$B$4:$C$100,2,FALSE))</f>
        <v/>
      </c>
      <c r="C1357" s="7" t="str">
        <f>IF(G1357="","",VLOOKUP(J1357,中子データ!$B$4:$H$4500,2,FALSE))</f>
        <v/>
      </c>
      <c r="D1357" s="8" t="str">
        <f>IF(G1357="","",VLOOKUP(J1357,中子データ!$B$4:$H$4500,4,FALSE))</f>
        <v/>
      </c>
      <c r="E1357" s="231" t="str">
        <f t="shared" si="490"/>
        <v/>
      </c>
      <c r="G1357" s="238"/>
      <c r="H1357" s="9"/>
      <c r="I1357" s="9"/>
      <c r="J1357" s="9"/>
      <c r="K1357" s="10"/>
      <c r="L1357" s="10"/>
      <c r="M1357" s="6"/>
      <c r="N1357" s="6">
        <f t="shared" si="495"/>
        <v>0</v>
      </c>
      <c r="O1357" s="250"/>
      <c r="P1357" s="250"/>
      <c r="Q1357" s="250"/>
      <c r="R1357" s="250"/>
      <c r="S1357" s="250"/>
      <c r="T1357" s="250"/>
      <c r="U1357" s="250"/>
      <c r="V1357" s="250"/>
      <c r="W1357" s="250"/>
      <c r="X1357" s="250"/>
      <c r="Y1357" s="250"/>
      <c r="Z1357" s="4"/>
      <c r="AA1357" s="429"/>
      <c r="AB1357" s="457">
        <f t="shared" si="494"/>
        <v>0</v>
      </c>
      <c r="AC1357" s="11"/>
      <c r="AD1357" s="11"/>
      <c r="AE1357" s="11"/>
      <c r="AF1357" s="11"/>
      <c r="AG1357" s="11"/>
      <c r="AH1357" s="11"/>
      <c r="AI1357" s="11"/>
      <c r="AJ1357" s="12"/>
      <c r="AK1357" s="445" t="str">
        <f>IF(G1357="","",VLOOKUP(J1357,中子データ!$B$4:$H$4500,3,FALSE))</f>
        <v/>
      </c>
      <c r="AL1357" s="445" t="str">
        <f>IF(G1357="","",VLOOKUP(J1357,中子データ!$B$4:$H$4500,5,FALSE))</f>
        <v/>
      </c>
      <c r="AM1357" s="445" t="str">
        <f>IF(G1357="","",VLOOKUP(J1357,中子データ!$B$4:$H$4500,6,FALSE))</f>
        <v/>
      </c>
      <c r="AN1357" s="418"/>
      <c r="AO1357" s="419"/>
      <c r="AP1357" s="420"/>
      <c r="AQ1357" s="421"/>
      <c r="AR1357" s="420"/>
      <c r="AS1357" s="436"/>
      <c r="AT1357" s="436"/>
      <c r="AU1357" s="422"/>
      <c r="AV1357" s="11"/>
      <c r="AW1357" s="11"/>
      <c r="AX1357" s="410">
        <f t="shared" si="493"/>
        <v>0</v>
      </c>
      <c r="AY1357" s="411" t="str">
        <f>IF(G1357="","",VLOOKUP(J1357,中子データ!$B$4:$M$5999,10,FALSE))</f>
        <v/>
      </c>
      <c r="AZ1357" s="438" t="str">
        <f>IF(G1357="","",VLOOKUP(J1357,中子データ!$B$4:$M$5999,9,FALSE))</f>
        <v/>
      </c>
      <c r="BA1357" s="412" t="str">
        <f>IF(AQ1357="","",VLOOKUP(AQ1357,作業者名!$B$4:$C$100,2,FALSE))</f>
        <v/>
      </c>
      <c r="BB1357" s="412" t="str">
        <f>IF(AR1357="","",VLOOKUP(AR1357,作業者名!$B$4:$C$100,2,FALSE))</f>
        <v/>
      </c>
      <c r="BC1357" s="412" t="str">
        <f>IF(G1357="","",VLOOKUP(J1357,中子データ!B$4:N$6004,12,FALSE))</f>
        <v/>
      </c>
      <c r="BD1357" s="413" t="str">
        <f>IF(G1357="","",VLOOKUP(J1357,中子データ!$B$4:$P$4500,15,FALSE))</f>
        <v/>
      </c>
    </row>
    <row r="1358" spans="1:56" x14ac:dyDescent="0.15">
      <c r="A1358" s="7" t="str">
        <f>IF(G1358="","",VLOOKUP(H1358,マシン名!$B$4:$C$93,2,FALSE))</f>
        <v/>
      </c>
      <c r="B1358" s="7" t="str">
        <f>IF(G1358="","",VLOOKUP(I1358,作業者名!$B$4:$C$100,2,FALSE))</f>
        <v/>
      </c>
      <c r="C1358" s="7" t="str">
        <f>IF(G1358="","",VLOOKUP(J1358,中子データ!$B$4:$H$4500,2,FALSE))</f>
        <v/>
      </c>
      <c r="D1358" s="8" t="str">
        <f>IF(G1358="","",VLOOKUP(J1358,中子データ!$B$4:$H$4500,4,FALSE))</f>
        <v/>
      </c>
      <c r="E1358" s="231" t="str">
        <f t="shared" si="490"/>
        <v/>
      </c>
      <c r="G1358" s="238"/>
      <c r="H1358" s="9"/>
      <c r="I1358" s="9"/>
      <c r="J1358" s="9"/>
      <c r="K1358" s="10"/>
      <c r="L1358" s="10"/>
      <c r="M1358" s="6"/>
      <c r="N1358" s="6">
        <f t="shared" si="495"/>
        <v>0</v>
      </c>
      <c r="O1358" s="250"/>
      <c r="P1358" s="250"/>
      <c r="Q1358" s="250"/>
      <c r="R1358" s="250"/>
      <c r="S1358" s="250"/>
      <c r="T1358" s="250"/>
      <c r="U1358" s="250"/>
      <c r="V1358" s="250"/>
      <c r="W1358" s="250"/>
      <c r="X1358" s="250"/>
      <c r="Y1358" s="250"/>
      <c r="Z1358" s="4"/>
      <c r="AA1358" s="429"/>
      <c r="AB1358" s="457">
        <f t="shared" si="494"/>
        <v>0</v>
      </c>
      <c r="AC1358" s="11"/>
      <c r="AD1358" s="11"/>
      <c r="AE1358" s="11"/>
      <c r="AF1358" s="11"/>
      <c r="AG1358" s="11"/>
      <c r="AH1358" s="11"/>
      <c r="AI1358" s="11"/>
      <c r="AJ1358" s="12"/>
      <c r="AK1358" s="445" t="str">
        <f>IF(G1358="","",VLOOKUP(J1358,中子データ!$B$4:$H$4500,3,FALSE))</f>
        <v/>
      </c>
      <c r="AL1358" s="445" t="str">
        <f>IF(G1358="","",VLOOKUP(J1358,中子データ!$B$4:$H$4500,5,FALSE))</f>
        <v/>
      </c>
      <c r="AM1358" s="445" t="str">
        <f>IF(G1358="","",VLOOKUP(J1358,中子データ!$B$4:$H$4500,6,FALSE))</f>
        <v/>
      </c>
      <c r="AN1358" s="418"/>
      <c r="AO1358" s="419"/>
      <c r="AP1358" s="420"/>
      <c r="AQ1358" s="421"/>
      <c r="AR1358" s="420"/>
      <c r="AS1358" s="436"/>
      <c r="AT1358" s="436"/>
      <c r="AU1358" s="422"/>
      <c r="AV1358" s="11"/>
      <c r="AW1358" s="11"/>
      <c r="AX1358" s="410">
        <f t="shared" si="493"/>
        <v>0</v>
      </c>
      <c r="AY1358" s="411" t="str">
        <f>IF(G1358="","",VLOOKUP(J1358,中子データ!$B$4:$M$5999,10,FALSE))</f>
        <v/>
      </c>
      <c r="AZ1358" s="438" t="str">
        <f>IF(G1358="","",VLOOKUP(J1358,中子データ!$B$4:$M$5999,9,FALSE))</f>
        <v/>
      </c>
      <c r="BA1358" s="412" t="str">
        <f>IF(AQ1358="","",VLOOKUP(AQ1358,作業者名!$B$4:$C$100,2,FALSE))</f>
        <v/>
      </c>
      <c r="BB1358" s="412" t="str">
        <f>IF(AR1358="","",VLOOKUP(AR1358,作業者名!$B$4:$C$100,2,FALSE))</f>
        <v/>
      </c>
      <c r="BC1358" s="412" t="str">
        <f>IF(G1358="","",VLOOKUP(J1358,中子データ!B$4:N$6004,12,FALSE))</f>
        <v/>
      </c>
      <c r="BD1358" s="413" t="str">
        <f>IF(G1358="","",VLOOKUP(J1358,中子データ!$B$4:$P$4500,15,FALSE))</f>
        <v/>
      </c>
    </row>
    <row r="1359" spans="1:56" x14ac:dyDescent="0.15">
      <c r="A1359" s="7" t="str">
        <f>IF(G1359="","",VLOOKUP(H1359,マシン名!$B$4:$C$93,2,FALSE))</f>
        <v/>
      </c>
      <c r="B1359" s="7" t="str">
        <f>IF(G1359="","",VLOOKUP(I1359,作業者名!$B$4:$C$100,2,FALSE))</f>
        <v/>
      </c>
      <c r="C1359" s="7" t="str">
        <f>IF(G1359="","",VLOOKUP(J1359,中子データ!$B$4:$H$4500,2,FALSE))</f>
        <v/>
      </c>
      <c r="D1359" s="8" t="str">
        <f>IF(G1359="","",VLOOKUP(J1359,中子データ!$B$4:$H$4500,4,FALSE))</f>
        <v/>
      </c>
      <c r="E1359" s="231" t="str">
        <f t="shared" si="490"/>
        <v/>
      </c>
      <c r="G1359" s="238"/>
      <c r="H1359" s="9"/>
      <c r="I1359" s="9"/>
      <c r="J1359" s="9"/>
      <c r="K1359" s="10"/>
      <c r="L1359" s="10"/>
      <c r="M1359" s="6"/>
      <c r="N1359" s="6">
        <f t="shared" si="495"/>
        <v>0</v>
      </c>
      <c r="O1359" s="250"/>
      <c r="P1359" s="250"/>
      <c r="Q1359" s="250"/>
      <c r="R1359" s="250"/>
      <c r="S1359" s="250"/>
      <c r="T1359" s="250"/>
      <c r="U1359" s="250"/>
      <c r="V1359" s="250"/>
      <c r="W1359" s="250"/>
      <c r="X1359" s="250"/>
      <c r="Y1359" s="250"/>
      <c r="Z1359" s="4"/>
      <c r="AA1359" s="429"/>
      <c r="AB1359" s="457">
        <f t="shared" si="494"/>
        <v>0</v>
      </c>
      <c r="AC1359" s="11"/>
      <c r="AD1359" s="11"/>
      <c r="AE1359" s="11"/>
      <c r="AF1359" s="11"/>
      <c r="AG1359" s="11"/>
      <c r="AH1359" s="11"/>
      <c r="AI1359" s="11"/>
      <c r="AJ1359" s="12"/>
      <c r="AK1359" s="445" t="str">
        <f>IF(G1359="","",VLOOKUP(J1359,中子データ!$B$4:$H$4500,3,FALSE))</f>
        <v/>
      </c>
      <c r="AL1359" s="445" t="str">
        <f>IF(G1359="","",VLOOKUP(J1359,中子データ!$B$4:$H$4500,5,FALSE))</f>
        <v/>
      </c>
      <c r="AM1359" s="445" t="str">
        <f>IF(G1359="","",VLOOKUP(J1359,中子データ!$B$4:$H$4500,6,FALSE))</f>
        <v/>
      </c>
      <c r="AN1359" s="418"/>
      <c r="AO1359" s="419"/>
      <c r="AP1359" s="420"/>
      <c r="AQ1359" s="421"/>
      <c r="AR1359" s="420"/>
      <c r="AS1359" s="436"/>
      <c r="AT1359" s="436"/>
      <c r="AU1359" s="422"/>
      <c r="AV1359" s="11"/>
      <c r="AW1359" s="11"/>
      <c r="AX1359" s="410">
        <f t="shared" si="493"/>
        <v>0</v>
      </c>
      <c r="AY1359" s="411" t="str">
        <f>IF(G1359="","",VLOOKUP(J1359,中子データ!$B$4:$M$5999,10,FALSE))</f>
        <v/>
      </c>
      <c r="AZ1359" s="438" t="str">
        <f>IF(G1359="","",VLOOKUP(J1359,中子データ!$B$4:$M$5999,9,FALSE))</f>
        <v/>
      </c>
      <c r="BA1359" s="412" t="str">
        <f>IF(AQ1359="","",VLOOKUP(AQ1359,作業者名!$B$4:$C$100,2,FALSE))</f>
        <v/>
      </c>
      <c r="BB1359" s="412" t="str">
        <f>IF(AR1359="","",VLOOKUP(AR1359,作業者名!$B$4:$C$100,2,FALSE))</f>
        <v/>
      </c>
      <c r="BC1359" s="412" t="str">
        <f>IF(G1359="","",VLOOKUP(J1359,中子データ!B$4:N$6004,12,FALSE))</f>
        <v/>
      </c>
      <c r="BD1359" s="413" t="str">
        <f>IF(G1359="","",VLOOKUP(J1359,中子データ!$B$4:$P$4500,15,FALSE))</f>
        <v/>
      </c>
    </row>
    <row r="1360" spans="1:56" x14ac:dyDescent="0.15">
      <c r="A1360" s="7" t="str">
        <f>IF(G1360="","",VLOOKUP(H1360,マシン名!$B$4:$C$93,2,FALSE))</f>
        <v/>
      </c>
      <c r="B1360" s="7" t="str">
        <f>IF(G1360="","",VLOOKUP(I1360,作業者名!$B$4:$C$100,2,FALSE))</f>
        <v/>
      </c>
      <c r="C1360" s="7" t="str">
        <f>IF(G1360="","",VLOOKUP(J1360,中子データ!$B$4:$H$4500,2,FALSE))</f>
        <v/>
      </c>
      <c r="D1360" s="8" t="str">
        <f>IF(G1360="","",VLOOKUP(J1360,中子データ!$B$4:$H$4500,4,FALSE))</f>
        <v/>
      </c>
      <c r="E1360" s="231" t="str">
        <f t="shared" si="490"/>
        <v/>
      </c>
      <c r="G1360" s="238"/>
      <c r="H1360" s="9"/>
      <c r="I1360" s="9"/>
      <c r="J1360" s="9"/>
      <c r="K1360" s="10"/>
      <c r="L1360" s="10"/>
      <c r="M1360" s="6"/>
      <c r="N1360" s="6">
        <f t="shared" si="495"/>
        <v>0</v>
      </c>
      <c r="O1360" s="250"/>
      <c r="P1360" s="250"/>
      <c r="Q1360" s="250"/>
      <c r="R1360" s="250"/>
      <c r="S1360" s="250"/>
      <c r="T1360" s="250"/>
      <c r="U1360" s="250"/>
      <c r="V1360" s="250"/>
      <c r="W1360" s="250"/>
      <c r="X1360" s="250"/>
      <c r="Y1360" s="250"/>
      <c r="Z1360" s="4"/>
      <c r="AA1360" s="429"/>
      <c r="AB1360" s="457">
        <f t="shared" si="494"/>
        <v>0</v>
      </c>
      <c r="AC1360" s="11"/>
      <c r="AD1360" s="11"/>
      <c r="AE1360" s="11"/>
      <c r="AF1360" s="11"/>
      <c r="AG1360" s="11"/>
      <c r="AH1360" s="11"/>
      <c r="AI1360" s="11"/>
      <c r="AJ1360" s="12"/>
      <c r="AK1360" s="445" t="str">
        <f>IF(G1360="","",VLOOKUP(J1360,中子データ!$B$4:$H$4500,3,FALSE))</f>
        <v/>
      </c>
      <c r="AL1360" s="445" t="str">
        <f>IF(G1360="","",VLOOKUP(J1360,中子データ!$B$4:$H$4500,5,FALSE))</f>
        <v/>
      </c>
      <c r="AM1360" s="445" t="str">
        <f>IF(G1360="","",VLOOKUP(J1360,中子データ!$B$4:$H$4500,6,FALSE))</f>
        <v/>
      </c>
      <c r="AN1360" s="418"/>
      <c r="AO1360" s="419"/>
      <c r="AP1360" s="420"/>
      <c r="AQ1360" s="421"/>
      <c r="AR1360" s="420"/>
      <c r="AS1360" s="436"/>
      <c r="AT1360" s="436"/>
      <c r="AU1360" s="422"/>
      <c r="AV1360" s="11"/>
      <c r="AW1360" s="11"/>
      <c r="AX1360" s="410">
        <f t="shared" si="493"/>
        <v>0</v>
      </c>
      <c r="AY1360" s="411" t="str">
        <f>IF(G1360="","",VLOOKUP(J1360,中子データ!$B$4:$M$5999,10,FALSE))</f>
        <v/>
      </c>
      <c r="AZ1360" s="438" t="str">
        <f>IF(G1360="","",VLOOKUP(J1360,中子データ!$B$4:$M$5999,9,FALSE))</f>
        <v/>
      </c>
      <c r="BA1360" s="412" t="str">
        <f>IF(AQ1360="","",VLOOKUP(AQ1360,作業者名!$B$4:$C$100,2,FALSE))</f>
        <v/>
      </c>
      <c r="BB1360" s="412" t="str">
        <f>IF(AR1360="","",VLOOKUP(AR1360,作業者名!$B$4:$C$100,2,FALSE))</f>
        <v/>
      </c>
      <c r="BC1360" s="412" t="str">
        <f>IF(G1360="","",VLOOKUP(J1360,中子データ!B$4:N$6004,12,FALSE))</f>
        <v/>
      </c>
      <c r="BD1360" s="413" t="str">
        <f>IF(G1360="","",VLOOKUP(J1360,中子データ!$B$4:$P$4500,15,FALSE))</f>
        <v/>
      </c>
    </row>
    <row r="1361" spans="1:56" x14ac:dyDescent="0.15">
      <c r="A1361" s="7" t="str">
        <f>IF(G1361="","",VLOOKUP(H1361,マシン名!$B$4:$C$93,2,FALSE))</f>
        <v/>
      </c>
      <c r="B1361" s="7" t="str">
        <f>IF(G1361="","",VLOOKUP(I1361,作業者名!$B$4:$C$100,2,FALSE))</f>
        <v/>
      </c>
      <c r="C1361" s="7" t="str">
        <f>IF(G1361="","",VLOOKUP(J1361,中子データ!$B$4:$H$4500,2,FALSE))</f>
        <v/>
      </c>
      <c r="D1361" s="8" t="str">
        <f>IF(G1361="","",VLOOKUP(J1361,中子データ!$B$4:$H$4500,4,FALSE))</f>
        <v/>
      </c>
      <c r="E1361" s="231" t="str">
        <f t="shared" si="490"/>
        <v/>
      </c>
      <c r="G1361" s="238"/>
      <c r="H1361" s="9"/>
      <c r="I1361" s="9"/>
      <c r="J1361" s="9"/>
      <c r="K1361" s="10"/>
      <c r="L1361" s="10"/>
      <c r="M1361" s="6"/>
      <c r="N1361" s="6">
        <f t="shared" ref="N1361:N1392" si="496">L1361-SUM(O1361:Z1361)</f>
        <v>0</v>
      </c>
      <c r="O1361" s="250"/>
      <c r="P1361" s="250"/>
      <c r="Q1361" s="250"/>
      <c r="R1361" s="250"/>
      <c r="S1361" s="250"/>
      <c r="T1361" s="250"/>
      <c r="U1361" s="250"/>
      <c r="V1361" s="250"/>
      <c r="W1361" s="250"/>
      <c r="X1361" s="250"/>
      <c r="Y1361" s="250"/>
      <c r="Z1361" s="4"/>
      <c r="AA1361" s="429"/>
      <c r="AB1361" s="457">
        <f t="shared" si="494"/>
        <v>0</v>
      </c>
      <c r="AC1361" s="11"/>
      <c r="AD1361" s="11"/>
      <c r="AE1361" s="11"/>
      <c r="AF1361" s="11"/>
      <c r="AG1361" s="11"/>
      <c r="AH1361" s="11"/>
      <c r="AI1361" s="11"/>
      <c r="AJ1361" s="12"/>
      <c r="AK1361" s="445" t="str">
        <f>IF(G1361="","",VLOOKUP(J1361,中子データ!$B$4:$H$4500,3,FALSE))</f>
        <v/>
      </c>
      <c r="AL1361" s="445" t="str">
        <f>IF(G1361="","",VLOOKUP(J1361,中子データ!$B$4:$H$4500,5,FALSE))</f>
        <v/>
      </c>
      <c r="AM1361" s="445" t="str">
        <f>IF(G1361="","",VLOOKUP(J1361,中子データ!$B$4:$H$4500,6,FALSE))</f>
        <v/>
      </c>
      <c r="AN1361" s="418"/>
      <c r="AO1361" s="419"/>
      <c r="AP1361" s="420"/>
      <c r="AQ1361" s="421"/>
      <c r="AR1361" s="420"/>
      <c r="AS1361" s="436"/>
      <c r="AT1361" s="436"/>
      <c r="AU1361" s="422"/>
      <c r="AV1361" s="11"/>
      <c r="AW1361" s="11"/>
      <c r="AX1361" s="410">
        <f t="shared" si="493"/>
        <v>0</v>
      </c>
      <c r="AY1361" s="411" t="str">
        <f>IF(G1361="","",VLOOKUP(J1361,中子データ!$B$4:$M$5999,10,FALSE))</f>
        <v/>
      </c>
      <c r="AZ1361" s="438" t="str">
        <f>IF(G1361="","",VLOOKUP(J1361,中子データ!$B$4:$M$5999,9,FALSE))</f>
        <v/>
      </c>
      <c r="BA1361" s="412" t="str">
        <f>IF(AQ1361="","",VLOOKUP(AQ1361,作業者名!$B$4:$C$100,2,FALSE))</f>
        <v/>
      </c>
      <c r="BB1361" s="412" t="str">
        <f>IF(AR1361="","",VLOOKUP(AR1361,作業者名!$B$4:$C$100,2,FALSE))</f>
        <v/>
      </c>
      <c r="BC1361" s="412" t="str">
        <f>IF(G1361="","",VLOOKUP(J1361,中子データ!B$4:N$6004,12,FALSE))</f>
        <v/>
      </c>
      <c r="BD1361" s="413" t="str">
        <f>IF(G1361="","",VLOOKUP(J1361,中子データ!$B$4:$P$4500,15,FALSE))</f>
        <v/>
      </c>
    </row>
    <row r="1362" spans="1:56" x14ac:dyDescent="0.15">
      <c r="A1362" s="7" t="str">
        <f>IF(G1362="","",VLOOKUP(H1362,マシン名!$B$4:$C$93,2,FALSE))</f>
        <v/>
      </c>
      <c r="B1362" s="7" t="str">
        <f>IF(G1362="","",VLOOKUP(I1362,作業者名!$B$4:$C$100,2,FALSE))</f>
        <v/>
      </c>
      <c r="C1362" s="7" t="str">
        <f>IF(G1362="","",VLOOKUP(J1362,中子データ!$B$4:$H$4500,2,FALSE))</f>
        <v/>
      </c>
      <c r="D1362" s="8" t="str">
        <f>IF(G1362="","",VLOOKUP(J1362,中子データ!$B$4:$H$4500,4,FALSE))</f>
        <v/>
      </c>
      <c r="E1362" s="231" t="str">
        <f t="shared" si="490"/>
        <v/>
      </c>
      <c r="G1362" s="238"/>
      <c r="H1362" s="9"/>
      <c r="I1362" s="9"/>
      <c r="J1362" s="9"/>
      <c r="K1362" s="10"/>
      <c r="L1362" s="10"/>
      <c r="M1362" s="6"/>
      <c r="N1362" s="6">
        <f t="shared" si="496"/>
        <v>0</v>
      </c>
      <c r="O1362" s="250"/>
      <c r="P1362" s="250"/>
      <c r="Q1362" s="250"/>
      <c r="R1362" s="250"/>
      <c r="S1362" s="250"/>
      <c r="T1362" s="250"/>
      <c r="U1362" s="250"/>
      <c r="V1362" s="250"/>
      <c r="W1362" s="250"/>
      <c r="X1362" s="250"/>
      <c r="Y1362" s="250"/>
      <c r="Z1362" s="4"/>
      <c r="AA1362" s="429"/>
      <c r="AB1362" s="457">
        <f t="shared" si="494"/>
        <v>0</v>
      </c>
      <c r="AC1362" s="11"/>
      <c r="AD1362" s="11"/>
      <c r="AE1362" s="11"/>
      <c r="AF1362" s="11"/>
      <c r="AG1362" s="11"/>
      <c r="AH1362" s="11"/>
      <c r="AI1362" s="11"/>
      <c r="AJ1362" s="12"/>
      <c r="AK1362" s="445" t="str">
        <f>IF(G1362="","",VLOOKUP(J1362,中子データ!$B$4:$H$4500,3,FALSE))</f>
        <v/>
      </c>
      <c r="AL1362" s="445" t="str">
        <f>IF(G1362="","",VLOOKUP(J1362,中子データ!$B$4:$H$4500,5,FALSE))</f>
        <v/>
      </c>
      <c r="AM1362" s="445" t="str">
        <f>IF(G1362="","",VLOOKUP(J1362,中子データ!$B$4:$H$4500,6,FALSE))</f>
        <v/>
      </c>
      <c r="AN1362" s="418"/>
      <c r="AO1362" s="419"/>
      <c r="AP1362" s="420"/>
      <c r="AQ1362" s="421"/>
      <c r="AR1362" s="420"/>
      <c r="AS1362" s="436"/>
      <c r="AT1362" s="436"/>
      <c r="AU1362" s="422"/>
      <c r="AV1362" s="11"/>
      <c r="AW1362" s="11"/>
      <c r="AX1362" s="410">
        <f t="shared" si="493"/>
        <v>0</v>
      </c>
      <c r="AY1362" s="411" t="str">
        <f>IF(G1362="","",VLOOKUP(J1362,中子データ!$B$4:$M$5999,10,FALSE))</f>
        <v/>
      </c>
      <c r="AZ1362" s="438" t="str">
        <f>IF(G1362="","",VLOOKUP(J1362,中子データ!$B$4:$M$5999,9,FALSE))</f>
        <v/>
      </c>
      <c r="BA1362" s="412" t="str">
        <f>IF(AQ1362="","",VLOOKUP(AQ1362,作業者名!$B$4:$C$100,2,FALSE))</f>
        <v/>
      </c>
      <c r="BB1362" s="412" t="str">
        <f>IF(AR1362="","",VLOOKUP(AR1362,作業者名!$B$4:$C$100,2,FALSE))</f>
        <v/>
      </c>
      <c r="BC1362" s="412" t="str">
        <f>IF(G1362="","",VLOOKUP(J1362,中子データ!B$4:N$6004,12,FALSE))</f>
        <v/>
      </c>
      <c r="BD1362" s="413" t="str">
        <f>IF(G1362="","",VLOOKUP(J1362,中子データ!$B$4:$P$4500,15,FALSE))</f>
        <v/>
      </c>
    </row>
    <row r="1363" spans="1:56" x14ac:dyDescent="0.15">
      <c r="A1363" s="7" t="str">
        <f>IF(G1363="","",VLOOKUP(H1363,マシン名!$B$4:$C$93,2,FALSE))</f>
        <v/>
      </c>
      <c r="B1363" s="7" t="str">
        <f>IF(G1363="","",VLOOKUP(I1363,作業者名!$B$4:$C$100,2,FALSE))</f>
        <v/>
      </c>
      <c r="C1363" s="7" t="str">
        <f>IF(G1363="","",VLOOKUP(J1363,中子データ!$B$4:$H$4500,2,FALSE))</f>
        <v/>
      </c>
      <c r="D1363" s="8" t="str">
        <f>IF(G1363="","",VLOOKUP(J1363,中子データ!$B$4:$H$4500,4,FALSE))</f>
        <v/>
      </c>
      <c r="E1363" s="231" t="str">
        <f t="shared" si="490"/>
        <v/>
      </c>
      <c r="G1363" s="238"/>
      <c r="H1363" s="9"/>
      <c r="I1363" s="9"/>
      <c r="J1363" s="9"/>
      <c r="K1363" s="10"/>
      <c r="L1363" s="10"/>
      <c r="M1363" s="6"/>
      <c r="N1363" s="6">
        <f t="shared" si="496"/>
        <v>0</v>
      </c>
      <c r="O1363" s="250"/>
      <c r="P1363" s="250"/>
      <c r="Q1363" s="250"/>
      <c r="R1363" s="250"/>
      <c r="S1363" s="250"/>
      <c r="T1363" s="250"/>
      <c r="U1363" s="250"/>
      <c r="V1363" s="250"/>
      <c r="W1363" s="250"/>
      <c r="X1363" s="250"/>
      <c r="Y1363" s="250"/>
      <c r="Z1363" s="4"/>
      <c r="AA1363" s="429"/>
      <c r="AB1363" s="457">
        <f t="shared" si="494"/>
        <v>0</v>
      </c>
      <c r="AC1363" s="11"/>
      <c r="AD1363" s="11"/>
      <c r="AE1363" s="11"/>
      <c r="AF1363" s="11"/>
      <c r="AG1363" s="11"/>
      <c r="AH1363" s="11"/>
      <c r="AI1363" s="11"/>
      <c r="AJ1363" s="12"/>
      <c r="AK1363" s="445" t="str">
        <f>IF(G1363="","",VLOOKUP(J1363,中子データ!$B$4:$H$4500,3,FALSE))</f>
        <v/>
      </c>
      <c r="AL1363" s="445" t="str">
        <f>IF(G1363="","",VLOOKUP(J1363,中子データ!$B$4:$H$4500,5,FALSE))</f>
        <v/>
      </c>
      <c r="AM1363" s="445" t="str">
        <f>IF(G1363="","",VLOOKUP(J1363,中子データ!$B$4:$H$4500,6,FALSE))</f>
        <v/>
      </c>
      <c r="AN1363" s="418"/>
      <c r="AO1363" s="419"/>
      <c r="AP1363" s="420"/>
      <c r="AQ1363" s="421"/>
      <c r="AR1363" s="420"/>
      <c r="AS1363" s="436"/>
      <c r="AT1363" s="436"/>
      <c r="AU1363" s="422"/>
      <c r="AV1363" s="11"/>
      <c r="AW1363" s="11"/>
      <c r="AX1363" s="410">
        <f t="shared" si="493"/>
        <v>0</v>
      </c>
      <c r="AY1363" s="411" t="str">
        <f>IF(G1363="","",VLOOKUP(J1363,中子データ!$B$4:$M$5999,10,FALSE))</f>
        <v/>
      </c>
      <c r="AZ1363" s="438" t="str">
        <f>IF(G1363="","",VLOOKUP(J1363,中子データ!$B$4:$M$5999,9,FALSE))</f>
        <v/>
      </c>
      <c r="BA1363" s="412" t="str">
        <f>IF(AQ1363="","",VLOOKUP(AQ1363,作業者名!$B$4:$C$100,2,FALSE))</f>
        <v/>
      </c>
      <c r="BB1363" s="412" t="str">
        <f>IF(AR1363="","",VLOOKUP(AR1363,作業者名!$B$4:$C$100,2,FALSE))</f>
        <v/>
      </c>
      <c r="BC1363" s="412" t="str">
        <f>IF(G1363="","",VLOOKUP(J1363,中子データ!B$4:N$6004,12,FALSE))</f>
        <v/>
      </c>
      <c r="BD1363" s="413" t="str">
        <f>IF(G1363="","",VLOOKUP(J1363,中子データ!$B$4:$P$4500,15,FALSE))</f>
        <v/>
      </c>
    </row>
    <row r="1364" spans="1:56" x14ac:dyDescent="0.15">
      <c r="A1364" s="7" t="str">
        <f>IF(G1364="","",VLOOKUP(H1364,マシン名!$B$4:$C$93,2,FALSE))</f>
        <v/>
      </c>
      <c r="B1364" s="7" t="str">
        <f>IF(G1364="","",VLOOKUP(I1364,作業者名!$B$4:$C$100,2,FALSE))</f>
        <v/>
      </c>
      <c r="C1364" s="7" t="str">
        <f>IF(G1364="","",VLOOKUP(J1364,中子データ!$B$4:$H$4500,2,FALSE))</f>
        <v/>
      </c>
      <c r="D1364" s="8" t="str">
        <f>IF(G1364="","",VLOOKUP(J1364,中子データ!$B$4:$H$4500,4,FALSE))</f>
        <v/>
      </c>
      <c r="E1364" s="231" t="str">
        <f t="shared" si="490"/>
        <v/>
      </c>
      <c r="G1364" s="238"/>
      <c r="H1364" s="9"/>
      <c r="I1364" s="9"/>
      <c r="J1364" s="9"/>
      <c r="K1364" s="10"/>
      <c r="L1364" s="10"/>
      <c r="M1364" s="6"/>
      <c r="N1364" s="6">
        <f t="shared" si="496"/>
        <v>0</v>
      </c>
      <c r="O1364" s="250"/>
      <c r="P1364" s="250"/>
      <c r="Q1364" s="250"/>
      <c r="R1364" s="250"/>
      <c r="S1364" s="250"/>
      <c r="T1364" s="250"/>
      <c r="U1364" s="250"/>
      <c r="V1364" s="250"/>
      <c r="W1364" s="250"/>
      <c r="X1364" s="250"/>
      <c r="Y1364" s="250"/>
      <c r="Z1364" s="4"/>
      <c r="AA1364" s="429"/>
      <c r="AB1364" s="457">
        <f t="shared" si="494"/>
        <v>0</v>
      </c>
      <c r="AC1364" s="11"/>
      <c r="AD1364" s="11"/>
      <c r="AE1364" s="11"/>
      <c r="AF1364" s="11"/>
      <c r="AG1364" s="11"/>
      <c r="AH1364" s="11"/>
      <c r="AI1364" s="11"/>
      <c r="AJ1364" s="12"/>
      <c r="AK1364" s="445" t="str">
        <f>IF(G1364="","",VLOOKUP(J1364,中子データ!$B$4:$H$4500,3,FALSE))</f>
        <v/>
      </c>
      <c r="AL1364" s="445" t="str">
        <f>IF(G1364="","",VLOOKUP(J1364,中子データ!$B$4:$H$4500,5,FALSE))</f>
        <v/>
      </c>
      <c r="AM1364" s="445" t="str">
        <f>IF(G1364="","",VLOOKUP(J1364,中子データ!$B$4:$H$4500,6,FALSE))</f>
        <v/>
      </c>
      <c r="AN1364" s="418"/>
      <c r="AO1364" s="419"/>
      <c r="AP1364" s="420"/>
      <c r="AQ1364" s="421"/>
      <c r="AR1364" s="420"/>
      <c r="AS1364" s="436"/>
      <c r="AT1364" s="436"/>
      <c r="AU1364" s="422"/>
      <c r="AV1364" s="11"/>
      <c r="AW1364" s="11"/>
      <c r="AX1364" s="410">
        <f t="shared" si="493"/>
        <v>0</v>
      </c>
      <c r="AY1364" s="411" t="str">
        <f>IF(G1364="","",VLOOKUP(J1364,中子データ!$B$4:$M$5999,10,FALSE))</f>
        <v/>
      </c>
      <c r="AZ1364" s="438" t="str">
        <f>IF(G1364="","",VLOOKUP(J1364,中子データ!$B$4:$M$5999,9,FALSE))</f>
        <v/>
      </c>
      <c r="BA1364" s="412" t="str">
        <f>IF(AQ1364="","",VLOOKUP(AQ1364,作業者名!$B$4:$C$100,2,FALSE))</f>
        <v/>
      </c>
      <c r="BB1364" s="412" t="str">
        <f>IF(AR1364="","",VLOOKUP(AR1364,作業者名!$B$4:$C$100,2,FALSE))</f>
        <v/>
      </c>
      <c r="BC1364" s="412" t="str">
        <f>IF(G1364="","",VLOOKUP(J1364,中子データ!B$4:N$6004,12,FALSE))</f>
        <v/>
      </c>
      <c r="BD1364" s="413" t="str">
        <f>IF(G1364="","",VLOOKUP(J1364,中子データ!$B$4:$P$4500,15,FALSE))</f>
        <v/>
      </c>
    </row>
    <row r="1365" spans="1:56" x14ac:dyDescent="0.15">
      <c r="A1365" s="7" t="str">
        <f>IF(G1365="","",VLOOKUP(H1365,マシン名!$B$4:$C$93,2,FALSE))</f>
        <v/>
      </c>
      <c r="B1365" s="7" t="str">
        <f>IF(G1365="","",VLOOKUP(I1365,作業者名!$B$4:$C$100,2,FALSE))</f>
        <v/>
      </c>
      <c r="C1365" s="7" t="str">
        <f>IF(G1365="","",VLOOKUP(J1365,中子データ!$B$4:$H$4500,2,FALSE))</f>
        <v/>
      </c>
      <c r="D1365" s="8" t="str">
        <f>IF(G1365="","",VLOOKUP(J1365,中子データ!$B$4:$H$4500,4,FALSE))</f>
        <v/>
      </c>
      <c r="E1365" s="231" t="str">
        <f t="shared" si="490"/>
        <v/>
      </c>
      <c r="G1365" s="238"/>
      <c r="H1365" s="9"/>
      <c r="I1365" s="9"/>
      <c r="J1365" s="9"/>
      <c r="K1365" s="10"/>
      <c r="L1365" s="10"/>
      <c r="M1365" s="6"/>
      <c r="N1365" s="6">
        <f t="shared" si="496"/>
        <v>0</v>
      </c>
      <c r="O1365" s="250"/>
      <c r="P1365" s="250"/>
      <c r="Q1365" s="250"/>
      <c r="R1365" s="250"/>
      <c r="S1365" s="250"/>
      <c r="T1365" s="250"/>
      <c r="U1365" s="250"/>
      <c r="V1365" s="250"/>
      <c r="W1365" s="250"/>
      <c r="X1365" s="250"/>
      <c r="Y1365" s="250"/>
      <c r="Z1365" s="4"/>
      <c r="AA1365" s="429"/>
      <c r="AB1365" s="457">
        <f t="shared" si="494"/>
        <v>0</v>
      </c>
      <c r="AC1365" s="11"/>
      <c r="AD1365" s="11"/>
      <c r="AE1365" s="11"/>
      <c r="AF1365" s="11"/>
      <c r="AG1365" s="11"/>
      <c r="AH1365" s="11"/>
      <c r="AI1365" s="11"/>
      <c r="AJ1365" s="12"/>
      <c r="AK1365" s="445" t="str">
        <f>IF(G1365="","",VLOOKUP(J1365,中子データ!$B$4:$H$4500,3,FALSE))</f>
        <v/>
      </c>
      <c r="AL1365" s="445" t="str">
        <f>IF(G1365="","",VLOOKUP(J1365,中子データ!$B$4:$H$4500,5,FALSE))</f>
        <v/>
      </c>
      <c r="AM1365" s="445" t="str">
        <f>IF(G1365="","",VLOOKUP(J1365,中子データ!$B$4:$H$4500,6,FALSE))</f>
        <v/>
      </c>
      <c r="AN1365" s="418"/>
      <c r="AO1365" s="419"/>
      <c r="AP1365" s="420"/>
      <c r="AQ1365" s="421"/>
      <c r="AR1365" s="420"/>
      <c r="AS1365" s="436"/>
      <c r="AT1365" s="436"/>
      <c r="AU1365" s="422"/>
      <c r="AV1365" s="11"/>
      <c r="AW1365" s="11"/>
      <c r="AX1365" s="410">
        <f t="shared" si="493"/>
        <v>0</v>
      </c>
      <c r="AY1365" s="411" t="str">
        <f>IF(G1365="","",VLOOKUP(J1365,中子データ!$B$4:$M$5999,10,FALSE))</f>
        <v/>
      </c>
      <c r="AZ1365" s="438" t="str">
        <f>IF(G1365="","",VLOOKUP(J1365,中子データ!$B$4:$M$5999,9,FALSE))</f>
        <v/>
      </c>
      <c r="BA1365" s="412" t="str">
        <f>IF(AQ1365="","",VLOOKUP(AQ1365,作業者名!$B$4:$C$100,2,FALSE))</f>
        <v/>
      </c>
      <c r="BB1365" s="412" t="str">
        <f>IF(AR1365="","",VLOOKUP(AR1365,作業者名!$B$4:$C$100,2,FALSE))</f>
        <v/>
      </c>
      <c r="BC1365" s="412" t="str">
        <f>IF(G1365="","",VLOOKUP(J1365,中子データ!B$4:N$6004,12,FALSE))</f>
        <v/>
      </c>
      <c r="BD1365" s="413" t="str">
        <f>IF(G1365="","",VLOOKUP(J1365,中子データ!$B$4:$P$4500,15,FALSE))</f>
        <v/>
      </c>
    </row>
    <row r="1366" spans="1:56" x14ac:dyDescent="0.15">
      <c r="A1366" s="7" t="str">
        <f>IF(G1366="","",VLOOKUP(H1366,マシン名!$B$4:$C$93,2,FALSE))</f>
        <v/>
      </c>
      <c r="B1366" s="7" t="str">
        <f>IF(G1366="","",VLOOKUP(I1366,作業者名!$B$4:$C$100,2,FALSE))</f>
        <v/>
      </c>
      <c r="C1366" s="7" t="str">
        <f>IF(G1366="","",VLOOKUP(J1366,中子データ!$B$4:$H$4500,2,FALSE))</f>
        <v/>
      </c>
      <c r="D1366" s="8" t="str">
        <f>IF(G1366="","",VLOOKUP(J1366,中子データ!$B$4:$H$4500,4,FALSE))</f>
        <v/>
      </c>
      <c r="E1366" s="231" t="str">
        <f t="shared" si="490"/>
        <v/>
      </c>
      <c r="G1366" s="238"/>
      <c r="H1366" s="9"/>
      <c r="I1366" s="9"/>
      <c r="J1366" s="9"/>
      <c r="K1366" s="10"/>
      <c r="L1366" s="10"/>
      <c r="M1366" s="6"/>
      <c r="N1366" s="6">
        <f t="shared" si="496"/>
        <v>0</v>
      </c>
      <c r="O1366" s="250"/>
      <c r="P1366" s="250"/>
      <c r="Q1366" s="250"/>
      <c r="R1366" s="250"/>
      <c r="S1366" s="250"/>
      <c r="T1366" s="250"/>
      <c r="U1366" s="250"/>
      <c r="V1366" s="250"/>
      <c r="W1366" s="250"/>
      <c r="X1366" s="250"/>
      <c r="Y1366" s="250"/>
      <c r="Z1366" s="4"/>
      <c r="AA1366" s="429"/>
      <c r="AB1366" s="457">
        <f t="shared" si="494"/>
        <v>0</v>
      </c>
      <c r="AC1366" s="11"/>
      <c r="AD1366" s="11"/>
      <c r="AE1366" s="11"/>
      <c r="AF1366" s="11"/>
      <c r="AG1366" s="11"/>
      <c r="AH1366" s="11"/>
      <c r="AI1366" s="11"/>
      <c r="AJ1366" s="12"/>
      <c r="AK1366" s="445" t="str">
        <f>IF(G1366="","",VLOOKUP(J1366,中子データ!$B$4:$H$4500,3,FALSE))</f>
        <v/>
      </c>
      <c r="AL1366" s="445" t="str">
        <f>IF(G1366="","",VLOOKUP(J1366,中子データ!$B$4:$H$4500,5,FALSE))</f>
        <v/>
      </c>
      <c r="AM1366" s="445" t="str">
        <f>IF(G1366="","",VLOOKUP(J1366,中子データ!$B$4:$H$4500,6,FALSE))</f>
        <v/>
      </c>
      <c r="AN1366" s="418"/>
      <c r="AO1366" s="419"/>
      <c r="AP1366" s="420"/>
      <c r="AQ1366" s="421"/>
      <c r="AR1366" s="420"/>
      <c r="AS1366" s="436"/>
      <c r="AT1366" s="436"/>
      <c r="AU1366" s="422"/>
      <c r="AV1366" s="11"/>
      <c r="AW1366" s="11"/>
      <c r="AX1366" s="410">
        <f t="shared" si="493"/>
        <v>0</v>
      </c>
      <c r="AY1366" s="411" t="str">
        <f>IF(G1366="","",VLOOKUP(J1366,中子データ!$B$4:$M$5999,10,FALSE))</f>
        <v/>
      </c>
      <c r="AZ1366" s="438" t="str">
        <f>IF(G1366="","",VLOOKUP(J1366,中子データ!$B$4:$M$5999,9,FALSE))</f>
        <v/>
      </c>
      <c r="BA1366" s="412" t="str">
        <f>IF(AQ1366="","",VLOOKUP(AQ1366,作業者名!$B$4:$C$100,2,FALSE))</f>
        <v/>
      </c>
      <c r="BB1366" s="412" t="str">
        <f>IF(AR1366="","",VLOOKUP(AR1366,作業者名!$B$4:$C$100,2,FALSE))</f>
        <v/>
      </c>
      <c r="BC1366" s="412" t="str">
        <f>IF(G1366="","",VLOOKUP(J1366,中子データ!B$4:N$6004,12,FALSE))</f>
        <v/>
      </c>
      <c r="BD1366" s="413" t="str">
        <f>IF(G1366="","",VLOOKUP(J1366,中子データ!$B$4:$P$4500,15,FALSE))</f>
        <v/>
      </c>
    </row>
    <row r="1367" spans="1:56" x14ac:dyDescent="0.15">
      <c r="A1367" s="7" t="str">
        <f>IF(G1367="","",VLOOKUP(H1367,マシン名!$B$4:$C$93,2,FALSE))</f>
        <v/>
      </c>
      <c r="B1367" s="7" t="str">
        <f>IF(G1367="","",VLOOKUP(I1367,作業者名!$B$4:$C$100,2,FALSE))</f>
        <v/>
      </c>
      <c r="C1367" s="7" t="str">
        <f>IF(G1367="","",VLOOKUP(J1367,中子データ!$B$4:$H$4500,2,FALSE))</f>
        <v/>
      </c>
      <c r="D1367" s="8" t="str">
        <f>IF(G1367="","",VLOOKUP(J1367,中子データ!$B$4:$H$4500,4,FALSE))</f>
        <v/>
      </c>
      <c r="E1367" s="231" t="str">
        <f t="shared" si="490"/>
        <v/>
      </c>
      <c r="G1367" s="238"/>
      <c r="H1367" s="9"/>
      <c r="I1367" s="9"/>
      <c r="J1367" s="9"/>
      <c r="K1367" s="10"/>
      <c r="L1367" s="10"/>
      <c r="M1367" s="6"/>
      <c r="N1367" s="6">
        <f t="shared" si="496"/>
        <v>0</v>
      </c>
      <c r="O1367" s="250"/>
      <c r="P1367" s="250"/>
      <c r="Q1367" s="250"/>
      <c r="R1367" s="250"/>
      <c r="S1367" s="250"/>
      <c r="T1367" s="250"/>
      <c r="U1367" s="250"/>
      <c r="V1367" s="250"/>
      <c r="W1367" s="250"/>
      <c r="X1367" s="250"/>
      <c r="Y1367" s="250"/>
      <c r="Z1367" s="4"/>
      <c r="AA1367" s="429"/>
      <c r="AB1367" s="457">
        <f t="shared" si="494"/>
        <v>0</v>
      </c>
      <c r="AC1367" s="11"/>
      <c r="AD1367" s="11"/>
      <c r="AE1367" s="11"/>
      <c r="AF1367" s="11"/>
      <c r="AG1367" s="11"/>
      <c r="AH1367" s="11"/>
      <c r="AI1367" s="11"/>
      <c r="AJ1367" s="12"/>
      <c r="AK1367" s="445" t="str">
        <f>IF(G1367="","",VLOOKUP(J1367,中子データ!$B$4:$H$4500,3,FALSE))</f>
        <v/>
      </c>
      <c r="AL1367" s="445" t="str">
        <f>IF(G1367="","",VLOOKUP(J1367,中子データ!$B$4:$H$4500,5,FALSE))</f>
        <v/>
      </c>
      <c r="AM1367" s="445" t="str">
        <f>IF(G1367="","",VLOOKUP(J1367,中子データ!$B$4:$H$4500,6,FALSE))</f>
        <v/>
      </c>
      <c r="AN1367" s="418"/>
      <c r="AO1367" s="419"/>
      <c r="AP1367" s="420"/>
      <c r="AQ1367" s="421"/>
      <c r="AR1367" s="420"/>
      <c r="AS1367" s="436"/>
      <c r="AT1367" s="436"/>
      <c r="AU1367" s="422"/>
      <c r="AV1367" s="11"/>
      <c r="AW1367" s="11"/>
      <c r="AX1367" s="410">
        <f t="shared" si="493"/>
        <v>0</v>
      </c>
      <c r="AY1367" s="411" t="str">
        <f>IF(G1367="","",VLOOKUP(J1367,中子データ!$B$4:$M$5999,10,FALSE))</f>
        <v/>
      </c>
      <c r="AZ1367" s="438" t="str">
        <f>IF(G1367="","",VLOOKUP(J1367,中子データ!$B$4:$M$5999,9,FALSE))</f>
        <v/>
      </c>
      <c r="BA1367" s="412" t="str">
        <f>IF(AQ1367="","",VLOOKUP(AQ1367,作業者名!$B$4:$C$100,2,FALSE))</f>
        <v/>
      </c>
      <c r="BB1367" s="412" t="str">
        <f>IF(AR1367="","",VLOOKUP(AR1367,作業者名!$B$4:$C$100,2,FALSE))</f>
        <v/>
      </c>
      <c r="BC1367" s="412" t="str">
        <f>IF(G1367="","",VLOOKUP(J1367,中子データ!B$4:N$6004,12,FALSE))</f>
        <v/>
      </c>
      <c r="BD1367" s="413" t="str">
        <f>IF(G1367="","",VLOOKUP(J1367,中子データ!$B$4:$P$4500,15,FALSE))</f>
        <v/>
      </c>
    </row>
    <row r="1368" spans="1:56" x14ac:dyDescent="0.15">
      <c r="A1368" s="7" t="str">
        <f>IF(G1368="","",VLOOKUP(H1368,マシン名!$B$4:$C$93,2,FALSE))</f>
        <v/>
      </c>
      <c r="B1368" s="7" t="str">
        <f>IF(G1368="","",VLOOKUP(I1368,作業者名!$B$4:$C$100,2,FALSE))</f>
        <v/>
      </c>
      <c r="C1368" s="7" t="str">
        <f>IF(G1368="","",VLOOKUP(J1368,中子データ!$B$4:$H$4500,2,FALSE))</f>
        <v/>
      </c>
      <c r="D1368" s="8" t="str">
        <f>IF(G1368="","",VLOOKUP(J1368,中子データ!$B$4:$H$4500,4,FALSE))</f>
        <v/>
      </c>
      <c r="E1368" s="231" t="str">
        <f t="shared" si="490"/>
        <v/>
      </c>
      <c r="G1368" s="238"/>
      <c r="H1368" s="9"/>
      <c r="I1368" s="9"/>
      <c r="J1368" s="9"/>
      <c r="K1368" s="10"/>
      <c r="L1368" s="10"/>
      <c r="M1368" s="6"/>
      <c r="N1368" s="6">
        <f t="shared" si="496"/>
        <v>0</v>
      </c>
      <c r="O1368" s="250"/>
      <c r="P1368" s="250"/>
      <c r="Q1368" s="250"/>
      <c r="R1368" s="250"/>
      <c r="S1368" s="250"/>
      <c r="T1368" s="250"/>
      <c r="U1368" s="250"/>
      <c r="V1368" s="250"/>
      <c r="W1368" s="250"/>
      <c r="X1368" s="250"/>
      <c r="Y1368" s="250"/>
      <c r="Z1368" s="4"/>
      <c r="AA1368" s="429"/>
      <c r="AB1368" s="457">
        <f t="shared" si="494"/>
        <v>0</v>
      </c>
      <c r="AC1368" s="11"/>
      <c r="AD1368" s="11"/>
      <c r="AE1368" s="11"/>
      <c r="AF1368" s="11"/>
      <c r="AG1368" s="11"/>
      <c r="AH1368" s="11"/>
      <c r="AI1368" s="11"/>
      <c r="AJ1368" s="12"/>
      <c r="AK1368" s="445" t="str">
        <f>IF(G1368="","",VLOOKUP(J1368,中子データ!$B$4:$H$4500,3,FALSE))</f>
        <v/>
      </c>
      <c r="AL1368" s="445" t="str">
        <f>IF(G1368="","",VLOOKUP(J1368,中子データ!$B$4:$H$4500,5,FALSE))</f>
        <v/>
      </c>
      <c r="AM1368" s="445" t="str">
        <f>IF(G1368="","",VLOOKUP(J1368,中子データ!$B$4:$H$4500,6,FALSE))</f>
        <v/>
      </c>
      <c r="AN1368" s="418"/>
      <c r="AO1368" s="419"/>
      <c r="AP1368" s="420"/>
      <c r="AQ1368" s="421"/>
      <c r="AR1368" s="420"/>
      <c r="AS1368" s="436"/>
      <c r="AT1368" s="436"/>
      <c r="AU1368" s="422"/>
      <c r="AV1368" s="11"/>
      <c r="AW1368" s="11"/>
      <c r="AX1368" s="410">
        <f t="shared" si="493"/>
        <v>0</v>
      </c>
      <c r="AY1368" s="411" t="str">
        <f>IF(G1368="","",VLOOKUP(J1368,中子データ!$B$4:$M$5999,10,FALSE))</f>
        <v/>
      </c>
      <c r="AZ1368" s="438" t="str">
        <f>IF(G1368="","",VLOOKUP(J1368,中子データ!$B$4:$M$5999,9,FALSE))</f>
        <v/>
      </c>
      <c r="BA1368" s="412" t="str">
        <f>IF(AQ1368="","",VLOOKUP(AQ1368,作業者名!$B$4:$C$100,2,FALSE))</f>
        <v/>
      </c>
      <c r="BB1368" s="412" t="str">
        <f>IF(AR1368="","",VLOOKUP(AR1368,作業者名!$B$4:$C$100,2,FALSE))</f>
        <v/>
      </c>
      <c r="BC1368" s="412" t="str">
        <f>IF(G1368="","",VLOOKUP(J1368,中子データ!B$4:N$6004,12,FALSE))</f>
        <v/>
      </c>
      <c r="BD1368" s="413" t="str">
        <f>IF(G1368="","",VLOOKUP(J1368,中子データ!$B$4:$P$4500,15,FALSE))</f>
        <v/>
      </c>
    </row>
    <row r="1369" spans="1:56" x14ac:dyDescent="0.15">
      <c r="A1369" s="7" t="str">
        <f>IF(G1369="","",VLOOKUP(H1369,マシン名!$B$4:$C$93,2,FALSE))</f>
        <v/>
      </c>
      <c r="B1369" s="7" t="str">
        <f>IF(G1369="","",VLOOKUP(I1369,作業者名!$B$4:$C$100,2,FALSE))</f>
        <v/>
      </c>
      <c r="C1369" s="7" t="str">
        <f>IF(G1369="","",VLOOKUP(J1369,中子データ!$B$4:$H$4500,2,FALSE))</f>
        <v/>
      </c>
      <c r="D1369" s="8" t="str">
        <f>IF(G1369="","",VLOOKUP(J1369,中子データ!$B$4:$H$4500,4,FALSE))</f>
        <v/>
      </c>
      <c r="E1369" s="231" t="str">
        <f t="shared" si="490"/>
        <v/>
      </c>
      <c r="G1369" s="238"/>
      <c r="H1369" s="9"/>
      <c r="I1369" s="9"/>
      <c r="J1369" s="9"/>
      <c r="K1369" s="10"/>
      <c r="L1369" s="10"/>
      <c r="M1369" s="6"/>
      <c r="N1369" s="6">
        <f t="shared" si="496"/>
        <v>0</v>
      </c>
      <c r="O1369" s="250"/>
      <c r="P1369" s="250"/>
      <c r="Q1369" s="250"/>
      <c r="R1369" s="250"/>
      <c r="S1369" s="250"/>
      <c r="T1369" s="250"/>
      <c r="U1369" s="250"/>
      <c r="V1369" s="250"/>
      <c r="W1369" s="250"/>
      <c r="X1369" s="250"/>
      <c r="Y1369" s="250"/>
      <c r="Z1369" s="4"/>
      <c r="AA1369" s="429"/>
      <c r="AB1369" s="457">
        <f t="shared" si="494"/>
        <v>0</v>
      </c>
      <c r="AC1369" s="11"/>
      <c r="AD1369" s="11"/>
      <c r="AE1369" s="11"/>
      <c r="AF1369" s="11"/>
      <c r="AG1369" s="11"/>
      <c r="AH1369" s="11"/>
      <c r="AI1369" s="11"/>
      <c r="AJ1369" s="12"/>
      <c r="AK1369" s="445" t="str">
        <f>IF(G1369="","",VLOOKUP(J1369,中子データ!$B$4:$H$4500,3,FALSE))</f>
        <v/>
      </c>
      <c r="AL1369" s="445" t="str">
        <f>IF(G1369="","",VLOOKUP(J1369,中子データ!$B$4:$H$4500,5,FALSE))</f>
        <v/>
      </c>
      <c r="AM1369" s="445" t="str">
        <f>IF(G1369="","",VLOOKUP(J1369,中子データ!$B$4:$H$4500,6,FALSE))</f>
        <v/>
      </c>
      <c r="AN1369" s="418"/>
      <c r="AO1369" s="419"/>
      <c r="AP1369" s="420"/>
      <c r="AQ1369" s="421"/>
      <c r="AR1369" s="420"/>
      <c r="AS1369" s="436"/>
      <c r="AT1369" s="436"/>
      <c r="AU1369" s="422"/>
      <c r="AV1369" s="11"/>
      <c r="AW1369" s="11"/>
      <c r="AX1369" s="410">
        <f t="shared" si="493"/>
        <v>0</v>
      </c>
      <c r="AY1369" s="411" t="str">
        <f>IF(G1369="","",VLOOKUP(J1369,中子データ!$B$4:$M$5999,10,FALSE))</f>
        <v/>
      </c>
      <c r="AZ1369" s="438" t="str">
        <f>IF(G1369="","",VLOOKUP(J1369,中子データ!$B$4:$M$5999,9,FALSE))</f>
        <v/>
      </c>
      <c r="BA1369" s="412" t="str">
        <f>IF(AQ1369="","",VLOOKUP(AQ1369,作業者名!$B$4:$C$100,2,FALSE))</f>
        <v/>
      </c>
      <c r="BB1369" s="412" t="str">
        <f>IF(AR1369="","",VLOOKUP(AR1369,作業者名!$B$4:$C$100,2,FALSE))</f>
        <v/>
      </c>
      <c r="BC1369" s="412" t="str">
        <f>IF(G1369="","",VLOOKUP(J1369,中子データ!B$4:N$6004,12,FALSE))</f>
        <v/>
      </c>
      <c r="BD1369" s="413" t="str">
        <f>IF(G1369="","",VLOOKUP(J1369,中子データ!$B$4:$P$4500,15,FALSE))</f>
        <v/>
      </c>
    </row>
    <row r="1370" spans="1:56" x14ac:dyDescent="0.15">
      <c r="A1370" s="7" t="str">
        <f>IF(G1370="","",VLOOKUP(H1370,マシン名!$B$4:$C$93,2,FALSE))</f>
        <v/>
      </c>
      <c r="B1370" s="7" t="str">
        <f>IF(G1370="","",VLOOKUP(I1370,作業者名!$B$4:$C$100,2,FALSE))</f>
        <v/>
      </c>
      <c r="C1370" s="7" t="str">
        <f>IF(G1370="","",VLOOKUP(J1370,中子データ!$B$4:$H$4500,2,FALSE))</f>
        <v/>
      </c>
      <c r="D1370" s="8" t="str">
        <f>IF(G1370="","",VLOOKUP(J1370,中子データ!$B$4:$H$4500,4,FALSE))</f>
        <v/>
      </c>
      <c r="E1370" s="231" t="str">
        <f t="shared" si="490"/>
        <v/>
      </c>
      <c r="G1370" s="238"/>
      <c r="H1370" s="9"/>
      <c r="I1370" s="9"/>
      <c r="J1370" s="9"/>
      <c r="K1370" s="10"/>
      <c r="L1370" s="10"/>
      <c r="M1370" s="6"/>
      <c r="N1370" s="6">
        <f t="shared" si="496"/>
        <v>0</v>
      </c>
      <c r="O1370" s="250"/>
      <c r="P1370" s="250"/>
      <c r="Q1370" s="250"/>
      <c r="R1370" s="250"/>
      <c r="S1370" s="250"/>
      <c r="T1370" s="250"/>
      <c r="U1370" s="250"/>
      <c r="V1370" s="250"/>
      <c r="W1370" s="250"/>
      <c r="X1370" s="250"/>
      <c r="Y1370" s="250"/>
      <c r="Z1370" s="4"/>
      <c r="AA1370" s="429"/>
      <c r="AB1370" s="457">
        <f t="shared" si="494"/>
        <v>0</v>
      </c>
      <c r="AC1370" s="11"/>
      <c r="AD1370" s="11"/>
      <c r="AE1370" s="11"/>
      <c r="AF1370" s="11"/>
      <c r="AG1370" s="11"/>
      <c r="AH1370" s="11"/>
      <c r="AI1370" s="11"/>
      <c r="AJ1370" s="12"/>
      <c r="AK1370" s="445" t="str">
        <f>IF(G1370="","",VLOOKUP(J1370,中子データ!$B$4:$H$4500,3,FALSE))</f>
        <v/>
      </c>
      <c r="AL1370" s="445" t="str">
        <f>IF(G1370="","",VLOOKUP(J1370,中子データ!$B$4:$H$4500,5,FALSE))</f>
        <v/>
      </c>
      <c r="AM1370" s="445" t="str">
        <f>IF(G1370="","",VLOOKUP(J1370,中子データ!$B$4:$H$4500,6,FALSE))</f>
        <v/>
      </c>
      <c r="AN1370" s="418"/>
      <c r="AO1370" s="419"/>
      <c r="AP1370" s="420"/>
      <c r="AQ1370" s="421"/>
      <c r="AR1370" s="420"/>
      <c r="AS1370" s="436"/>
      <c r="AT1370" s="436"/>
      <c r="AU1370" s="422"/>
      <c r="AV1370" s="11"/>
      <c r="AW1370" s="11"/>
      <c r="AX1370" s="410">
        <f t="shared" si="493"/>
        <v>0</v>
      </c>
      <c r="AY1370" s="411" t="str">
        <f>IF(G1370="","",VLOOKUP(J1370,中子データ!$B$4:$M$5999,10,FALSE))</f>
        <v/>
      </c>
      <c r="AZ1370" s="438" t="str">
        <f>IF(G1370="","",VLOOKUP(J1370,中子データ!$B$4:$M$5999,9,FALSE))</f>
        <v/>
      </c>
      <c r="BA1370" s="412" t="str">
        <f>IF(AQ1370="","",VLOOKUP(AQ1370,作業者名!$B$4:$C$100,2,FALSE))</f>
        <v/>
      </c>
      <c r="BB1370" s="412" t="str">
        <f>IF(AR1370="","",VLOOKUP(AR1370,作業者名!$B$4:$C$100,2,FALSE))</f>
        <v/>
      </c>
      <c r="BC1370" s="412" t="str">
        <f>IF(G1370="","",VLOOKUP(J1370,中子データ!B$4:N$6004,12,FALSE))</f>
        <v/>
      </c>
      <c r="BD1370" s="413" t="str">
        <f>IF(G1370="","",VLOOKUP(J1370,中子データ!$B$4:$P$4500,15,FALSE))</f>
        <v/>
      </c>
    </row>
    <row r="1371" spans="1:56" x14ac:dyDescent="0.15">
      <c r="A1371" s="7" t="str">
        <f>IF(G1371="","",VLOOKUP(H1371,マシン名!$B$4:$C$93,2,FALSE))</f>
        <v/>
      </c>
      <c r="B1371" s="7" t="str">
        <f>IF(G1371="","",VLOOKUP(I1371,作業者名!$B$4:$C$100,2,FALSE))</f>
        <v/>
      </c>
      <c r="C1371" s="7" t="str">
        <f>IF(G1371="","",VLOOKUP(J1371,中子データ!$B$4:$H$4500,2,FALSE))</f>
        <v/>
      </c>
      <c r="D1371" s="8" t="str">
        <f>IF(G1371="","",VLOOKUP(J1371,中子データ!$B$4:$H$4500,4,FALSE))</f>
        <v/>
      </c>
      <c r="E1371" s="231" t="str">
        <f t="shared" si="490"/>
        <v/>
      </c>
      <c r="G1371" s="238"/>
      <c r="H1371" s="9"/>
      <c r="I1371" s="9"/>
      <c r="J1371" s="9"/>
      <c r="K1371" s="10"/>
      <c r="L1371" s="10"/>
      <c r="M1371" s="6"/>
      <c r="N1371" s="6">
        <f t="shared" si="496"/>
        <v>0</v>
      </c>
      <c r="O1371" s="250"/>
      <c r="P1371" s="250"/>
      <c r="Q1371" s="250"/>
      <c r="R1371" s="250"/>
      <c r="S1371" s="250"/>
      <c r="T1371" s="250"/>
      <c r="U1371" s="250"/>
      <c r="V1371" s="250"/>
      <c r="W1371" s="250"/>
      <c r="X1371" s="250"/>
      <c r="Y1371" s="250"/>
      <c r="Z1371" s="4"/>
      <c r="AA1371" s="429"/>
      <c r="AB1371" s="457">
        <f t="shared" si="494"/>
        <v>0</v>
      </c>
      <c r="AC1371" s="11"/>
      <c r="AD1371" s="11"/>
      <c r="AE1371" s="11"/>
      <c r="AF1371" s="11"/>
      <c r="AG1371" s="11"/>
      <c r="AH1371" s="11"/>
      <c r="AI1371" s="11"/>
      <c r="AJ1371" s="12"/>
      <c r="AK1371" s="445" t="str">
        <f>IF(G1371="","",VLOOKUP(J1371,中子データ!$B$4:$H$4500,3,FALSE))</f>
        <v/>
      </c>
      <c r="AL1371" s="445" t="str">
        <f>IF(G1371="","",VLOOKUP(J1371,中子データ!$B$4:$H$4500,5,FALSE))</f>
        <v/>
      </c>
      <c r="AM1371" s="445" t="str">
        <f>IF(G1371="","",VLOOKUP(J1371,中子データ!$B$4:$H$4500,6,FALSE))</f>
        <v/>
      </c>
      <c r="AN1371" s="418"/>
      <c r="AO1371" s="419"/>
      <c r="AP1371" s="420"/>
      <c r="AQ1371" s="421"/>
      <c r="AR1371" s="420"/>
      <c r="AS1371" s="436"/>
      <c r="AT1371" s="436"/>
      <c r="AU1371" s="422"/>
      <c r="AV1371" s="11"/>
      <c r="AW1371" s="11"/>
      <c r="AX1371" s="410">
        <f t="shared" si="493"/>
        <v>0</v>
      </c>
      <c r="AY1371" s="411" t="str">
        <f>IF(G1371="","",VLOOKUP(J1371,中子データ!$B$4:$M$5999,10,FALSE))</f>
        <v/>
      </c>
      <c r="AZ1371" s="438" t="str">
        <f>IF(G1371="","",VLOOKUP(J1371,中子データ!$B$4:$M$5999,9,FALSE))</f>
        <v/>
      </c>
      <c r="BA1371" s="412" t="str">
        <f>IF(AQ1371="","",VLOOKUP(AQ1371,作業者名!$B$4:$C$100,2,FALSE))</f>
        <v/>
      </c>
      <c r="BB1371" s="412" t="str">
        <f>IF(AR1371="","",VLOOKUP(AR1371,作業者名!$B$4:$C$100,2,FALSE))</f>
        <v/>
      </c>
      <c r="BC1371" s="412" t="str">
        <f>IF(G1371="","",VLOOKUP(J1371,中子データ!B$4:N$6004,12,FALSE))</f>
        <v/>
      </c>
      <c r="BD1371" s="413" t="str">
        <f>IF(G1371="","",VLOOKUP(J1371,中子データ!$B$4:$P$4500,15,FALSE))</f>
        <v/>
      </c>
    </row>
    <row r="1372" spans="1:56" x14ac:dyDescent="0.15">
      <c r="A1372" s="7" t="str">
        <f>IF(G1372="","",VLOOKUP(H1372,マシン名!$B$4:$C$93,2,FALSE))</f>
        <v/>
      </c>
      <c r="B1372" s="7" t="str">
        <f>IF(G1372="","",VLOOKUP(I1372,作業者名!$B$4:$C$100,2,FALSE))</f>
        <v/>
      </c>
      <c r="C1372" s="7" t="str">
        <f>IF(G1372="","",VLOOKUP(J1372,中子データ!$B$4:$H$4500,2,FALSE))</f>
        <v/>
      </c>
      <c r="D1372" s="8" t="str">
        <f>IF(G1372="","",VLOOKUP(J1372,中子データ!$B$4:$H$4500,4,FALSE))</f>
        <v/>
      </c>
      <c r="E1372" s="231" t="str">
        <f t="shared" si="490"/>
        <v/>
      </c>
      <c r="G1372" s="238"/>
      <c r="H1372" s="247"/>
      <c r="I1372" s="248"/>
      <c r="J1372" s="245"/>
      <c r="K1372" s="10"/>
      <c r="L1372" s="10"/>
      <c r="M1372" s="6"/>
      <c r="N1372" s="6">
        <f t="shared" si="496"/>
        <v>0</v>
      </c>
      <c r="O1372" s="250"/>
      <c r="P1372" s="250"/>
      <c r="Q1372" s="250"/>
      <c r="R1372" s="250"/>
      <c r="S1372" s="250"/>
      <c r="T1372" s="250"/>
      <c r="U1372" s="250"/>
      <c r="V1372" s="250"/>
      <c r="W1372" s="250"/>
      <c r="X1372" s="250"/>
      <c r="Y1372" s="250"/>
      <c r="Z1372" s="4"/>
      <c r="AA1372" s="429"/>
      <c r="AB1372" s="457">
        <f t="shared" si="494"/>
        <v>0</v>
      </c>
      <c r="AC1372" s="11"/>
      <c r="AD1372" s="11"/>
      <c r="AE1372" s="11"/>
      <c r="AF1372" s="11"/>
      <c r="AG1372" s="11"/>
      <c r="AH1372" s="11"/>
      <c r="AI1372" s="11"/>
      <c r="AJ1372" s="12"/>
      <c r="AK1372" s="445" t="str">
        <f>IF(G1372="","",VLOOKUP(J1372,中子データ!$B$4:$H$4500,3,FALSE))</f>
        <v/>
      </c>
      <c r="AL1372" s="445" t="str">
        <f>IF(G1372="","",VLOOKUP(J1372,中子データ!$B$4:$H$4500,5,FALSE))</f>
        <v/>
      </c>
      <c r="AM1372" s="445" t="str">
        <f>IF(G1372="","",VLOOKUP(J1372,中子データ!$B$4:$H$4500,6,FALSE))</f>
        <v/>
      </c>
      <c r="AN1372" s="418"/>
      <c r="AO1372" s="419"/>
      <c r="AP1372" s="420"/>
      <c r="AQ1372" s="421"/>
      <c r="AR1372" s="420"/>
      <c r="AS1372" s="436"/>
      <c r="AT1372" s="436"/>
      <c r="AU1372" s="422"/>
      <c r="AV1372" s="11"/>
      <c r="AW1372" s="11"/>
      <c r="AX1372" s="410">
        <f t="shared" si="493"/>
        <v>0</v>
      </c>
      <c r="AY1372" s="411" t="str">
        <f>IF(G1372="","",VLOOKUP(J1372,中子データ!$B$4:$M$5999,10,FALSE))</f>
        <v/>
      </c>
      <c r="AZ1372" s="438" t="str">
        <f>IF(G1372="","",VLOOKUP(J1372,中子データ!$B$4:$M$5999,9,FALSE))</f>
        <v/>
      </c>
      <c r="BA1372" s="412" t="str">
        <f>IF(AQ1372="","",VLOOKUP(AQ1372,作業者名!$B$4:$C$100,2,FALSE))</f>
        <v/>
      </c>
      <c r="BB1372" s="412" t="str">
        <f>IF(AR1372="","",VLOOKUP(AR1372,作業者名!$B$4:$C$100,2,FALSE))</f>
        <v/>
      </c>
      <c r="BC1372" s="412" t="str">
        <f>IF(G1372="","",VLOOKUP(J1372,中子データ!B$4:N$6004,12,FALSE))</f>
        <v/>
      </c>
      <c r="BD1372" s="413" t="str">
        <f>IF(G1372="","",VLOOKUP(J1372,中子データ!$B$4:$P$4500,15,FALSE))</f>
        <v/>
      </c>
    </row>
    <row r="1373" spans="1:56" x14ac:dyDescent="0.15">
      <c r="A1373" s="7" t="str">
        <f>IF(G1373="","",VLOOKUP(H1373,マシン名!$B$4:$C$93,2,FALSE))</f>
        <v/>
      </c>
      <c r="B1373" s="7" t="str">
        <f>IF(G1373="","",VLOOKUP(I1373,作業者名!$B$4:$C$100,2,FALSE))</f>
        <v/>
      </c>
      <c r="C1373" s="7" t="str">
        <f>IF(G1373="","",VLOOKUP(J1373,中子データ!$B$4:$H$4500,2,FALSE))</f>
        <v/>
      </c>
      <c r="D1373" s="8" t="str">
        <f>IF(G1373="","",VLOOKUP(J1373,中子データ!$B$4:$H$4500,4,FALSE))</f>
        <v/>
      </c>
      <c r="E1373" s="231" t="str">
        <f t="shared" si="490"/>
        <v/>
      </c>
      <c r="G1373" s="238"/>
      <c r="H1373" s="247"/>
      <c r="I1373" s="248"/>
      <c r="J1373" s="245"/>
      <c r="K1373" s="10"/>
      <c r="L1373" s="10"/>
      <c r="M1373" s="6"/>
      <c r="N1373" s="6">
        <f t="shared" si="496"/>
        <v>0</v>
      </c>
      <c r="O1373" s="250"/>
      <c r="P1373" s="250"/>
      <c r="Q1373" s="250"/>
      <c r="R1373" s="250"/>
      <c r="S1373" s="250"/>
      <c r="T1373" s="250"/>
      <c r="U1373" s="250"/>
      <c r="V1373" s="250"/>
      <c r="W1373" s="250"/>
      <c r="X1373" s="250"/>
      <c r="Y1373" s="250"/>
      <c r="Z1373" s="4"/>
      <c r="AA1373" s="429"/>
      <c r="AB1373" s="457">
        <f t="shared" si="494"/>
        <v>0</v>
      </c>
      <c r="AC1373" s="11"/>
      <c r="AD1373" s="11"/>
      <c r="AE1373" s="11"/>
      <c r="AF1373" s="11"/>
      <c r="AG1373" s="11"/>
      <c r="AH1373" s="11"/>
      <c r="AI1373" s="11"/>
      <c r="AJ1373" s="12"/>
      <c r="AK1373" s="445" t="str">
        <f>IF(G1373="","",VLOOKUP(J1373,中子データ!$B$4:$H$4500,3,FALSE))</f>
        <v/>
      </c>
      <c r="AL1373" s="445" t="str">
        <f>IF(G1373="","",VLOOKUP(J1373,中子データ!$B$4:$H$4500,5,FALSE))</f>
        <v/>
      </c>
      <c r="AM1373" s="445" t="str">
        <f>IF(G1373="","",VLOOKUP(J1373,中子データ!$B$4:$H$4500,6,FALSE))</f>
        <v/>
      </c>
      <c r="AN1373" s="418"/>
      <c r="AO1373" s="419"/>
      <c r="AP1373" s="420"/>
      <c r="AQ1373" s="421"/>
      <c r="AR1373" s="420"/>
      <c r="AS1373" s="436"/>
      <c r="AT1373" s="436"/>
      <c r="AU1373" s="422"/>
      <c r="AV1373" s="11"/>
      <c r="AW1373" s="11"/>
      <c r="AX1373" s="410">
        <f t="shared" si="493"/>
        <v>0</v>
      </c>
      <c r="AY1373" s="411" t="str">
        <f>IF(G1373="","",VLOOKUP(J1373,中子データ!$B$4:$M$5999,10,FALSE))</f>
        <v/>
      </c>
      <c r="AZ1373" s="438" t="str">
        <f>IF(G1373="","",VLOOKUP(J1373,中子データ!$B$4:$M$5999,9,FALSE))</f>
        <v/>
      </c>
      <c r="BA1373" s="412" t="str">
        <f>IF(AQ1373="","",VLOOKUP(AQ1373,作業者名!$B$4:$C$100,2,FALSE))</f>
        <v/>
      </c>
      <c r="BB1373" s="412" t="str">
        <f>IF(AR1373="","",VLOOKUP(AR1373,作業者名!$B$4:$C$100,2,FALSE))</f>
        <v/>
      </c>
      <c r="BC1373" s="412" t="str">
        <f>IF(G1373="","",VLOOKUP(J1373,中子データ!B$4:N$6004,12,FALSE))</f>
        <v/>
      </c>
      <c r="BD1373" s="413" t="str">
        <f>IF(G1373="","",VLOOKUP(J1373,中子データ!$B$4:$P$4500,15,FALSE))</f>
        <v/>
      </c>
    </row>
    <row r="1374" spans="1:56" x14ac:dyDescent="0.15">
      <c r="A1374" s="7" t="str">
        <f>IF(G1374="","",VLOOKUP(H1374,マシン名!$B$4:$C$93,2,FALSE))</f>
        <v/>
      </c>
      <c r="B1374" s="7" t="str">
        <f>IF(G1374="","",VLOOKUP(I1374,作業者名!$B$4:$C$100,2,FALSE))</f>
        <v/>
      </c>
      <c r="C1374" s="7" t="str">
        <f>IF(G1374="","",VLOOKUP(J1374,中子データ!$B$4:$H$4500,2,FALSE))</f>
        <v/>
      </c>
      <c r="D1374" s="8" t="str">
        <f>IF(G1374="","",VLOOKUP(J1374,中子データ!$B$4:$H$4500,4,FALSE))</f>
        <v/>
      </c>
      <c r="E1374" s="231" t="str">
        <f t="shared" si="490"/>
        <v/>
      </c>
      <c r="G1374" s="238"/>
      <c r="H1374" s="9"/>
      <c r="I1374" s="9"/>
      <c r="J1374" s="9"/>
      <c r="K1374" s="10"/>
      <c r="L1374" s="10"/>
      <c r="M1374" s="6"/>
      <c r="N1374" s="6">
        <f t="shared" si="496"/>
        <v>0</v>
      </c>
      <c r="O1374" s="250"/>
      <c r="P1374" s="250"/>
      <c r="Q1374" s="250"/>
      <c r="R1374" s="250"/>
      <c r="S1374" s="250"/>
      <c r="T1374" s="250"/>
      <c r="U1374" s="250"/>
      <c r="V1374" s="250"/>
      <c r="W1374" s="250"/>
      <c r="X1374" s="250"/>
      <c r="Y1374" s="250"/>
      <c r="Z1374" s="4"/>
      <c r="AA1374" s="429"/>
      <c r="AB1374" s="457">
        <f t="shared" si="494"/>
        <v>0</v>
      </c>
      <c r="AC1374" s="11"/>
      <c r="AD1374" s="11"/>
      <c r="AE1374" s="11"/>
      <c r="AF1374" s="11"/>
      <c r="AG1374" s="11"/>
      <c r="AH1374" s="11"/>
      <c r="AI1374" s="11"/>
      <c r="AJ1374" s="12"/>
      <c r="AK1374" s="445" t="str">
        <f>IF(G1374="","",VLOOKUP(J1374,中子データ!$B$4:$H$4500,3,FALSE))</f>
        <v/>
      </c>
      <c r="AL1374" s="445" t="str">
        <f>IF(G1374="","",VLOOKUP(J1374,中子データ!$B$4:$H$4500,5,FALSE))</f>
        <v/>
      </c>
      <c r="AM1374" s="445" t="str">
        <f>IF(G1374="","",VLOOKUP(J1374,中子データ!$B$4:$H$4500,6,FALSE))</f>
        <v/>
      </c>
      <c r="AN1374" s="418"/>
      <c r="AO1374" s="419"/>
      <c r="AP1374" s="420"/>
      <c r="AQ1374" s="421"/>
      <c r="AR1374" s="420"/>
      <c r="AS1374" s="436"/>
      <c r="AT1374" s="436"/>
      <c r="AU1374" s="422"/>
      <c r="AV1374" s="11"/>
      <c r="AW1374" s="11"/>
      <c r="AX1374" s="410">
        <f t="shared" si="493"/>
        <v>0</v>
      </c>
      <c r="AY1374" s="411" t="str">
        <f>IF(G1374="","",VLOOKUP(J1374,中子データ!$B$4:$M$5999,10,FALSE))</f>
        <v/>
      </c>
      <c r="AZ1374" s="438" t="str">
        <f>IF(G1374="","",VLOOKUP(J1374,中子データ!$B$4:$M$5999,9,FALSE))</f>
        <v/>
      </c>
      <c r="BA1374" s="412" t="str">
        <f>IF(AQ1374="","",VLOOKUP(AQ1374,作業者名!$B$4:$C$100,2,FALSE))</f>
        <v/>
      </c>
      <c r="BB1374" s="412" t="str">
        <f>IF(AR1374="","",VLOOKUP(AR1374,作業者名!$B$4:$C$100,2,FALSE))</f>
        <v/>
      </c>
      <c r="BC1374" s="412" t="str">
        <f>IF(G1374="","",VLOOKUP(J1374,中子データ!B$4:N$6004,12,FALSE))</f>
        <v/>
      </c>
      <c r="BD1374" s="413" t="str">
        <f>IF(G1374="","",VLOOKUP(J1374,中子データ!$B$4:$P$4500,15,FALSE))</f>
        <v/>
      </c>
    </row>
    <row r="1375" spans="1:56" x14ac:dyDescent="0.15">
      <c r="A1375" s="7" t="str">
        <f>IF(G1375="","",VLOOKUP(H1375,マシン名!$B$4:$C$93,2,FALSE))</f>
        <v/>
      </c>
      <c r="B1375" s="7" t="str">
        <f>IF(G1375="","",VLOOKUP(I1375,作業者名!$B$4:$C$100,2,FALSE))</f>
        <v/>
      </c>
      <c r="C1375" s="7" t="str">
        <f>IF(G1375="","",VLOOKUP(J1375,中子データ!$B$4:$H$4500,2,FALSE))</f>
        <v/>
      </c>
      <c r="D1375" s="8" t="str">
        <f>IF(G1375="","",VLOOKUP(J1375,中子データ!$B$4:$H$4500,4,FALSE))</f>
        <v/>
      </c>
      <c r="E1375" s="231" t="str">
        <f t="shared" si="490"/>
        <v/>
      </c>
      <c r="G1375" s="238"/>
      <c r="H1375" s="9"/>
      <c r="I1375" s="9"/>
      <c r="J1375" s="9"/>
      <c r="K1375" s="10"/>
      <c r="L1375" s="10"/>
      <c r="M1375" s="6"/>
      <c r="N1375" s="6">
        <f t="shared" si="496"/>
        <v>0</v>
      </c>
      <c r="O1375" s="250"/>
      <c r="P1375" s="250"/>
      <c r="Q1375" s="250"/>
      <c r="R1375" s="250"/>
      <c r="S1375" s="250"/>
      <c r="T1375" s="250"/>
      <c r="U1375" s="250"/>
      <c r="V1375" s="250"/>
      <c r="W1375" s="250"/>
      <c r="X1375" s="250"/>
      <c r="Y1375" s="250"/>
      <c r="Z1375" s="4"/>
      <c r="AA1375" s="429"/>
      <c r="AB1375" s="457">
        <f t="shared" si="494"/>
        <v>0</v>
      </c>
      <c r="AC1375" s="11"/>
      <c r="AD1375" s="11"/>
      <c r="AE1375" s="11"/>
      <c r="AF1375" s="11"/>
      <c r="AG1375" s="11"/>
      <c r="AH1375" s="11"/>
      <c r="AI1375" s="11"/>
      <c r="AJ1375" s="12"/>
      <c r="AK1375" s="445" t="str">
        <f>IF(G1375="","",VLOOKUP(J1375,中子データ!$B$4:$H$4500,3,FALSE))</f>
        <v/>
      </c>
      <c r="AL1375" s="445" t="str">
        <f>IF(G1375="","",VLOOKUP(J1375,中子データ!$B$4:$H$4500,5,FALSE))</f>
        <v/>
      </c>
      <c r="AM1375" s="445" t="str">
        <f>IF(G1375="","",VLOOKUP(J1375,中子データ!$B$4:$H$4500,6,FALSE))</f>
        <v/>
      </c>
      <c r="AN1375" s="418"/>
      <c r="AO1375" s="419"/>
      <c r="AP1375" s="420"/>
      <c r="AQ1375" s="421"/>
      <c r="AR1375" s="420"/>
      <c r="AS1375" s="436"/>
      <c r="AT1375" s="436"/>
      <c r="AU1375" s="422"/>
      <c r="AV1375" s="11"/>
      <c r="AW1375" s="11"/>
      <c r="AX1375" s="410">
        <f t="shared" si="493"/>
        <v>0</v>
      </c>
      <c r="AY1375" s="411" t="str">
        <f>IF(G1375="","",VLOOKUP(J1375,中子データ!$B$4:$M$5999,10,FALSE))</f>
        <v/>
      </c>
      <c r="AZ1375" s="438" t="str">
        <f>IF(G1375="","",VLOOKUP(J1375,中子データ!$B$4:$M$5999,9,FALSE))</f>
        <v/>
      </c>
      <c r="BA1375" s="412" t="str">
        <f>IF(AQ1375="","",VLOOKUP(AQ1375,作業者名!$B$4:$C$100,2,FALSE))</f>
        <v/>
      </c>
      <c r="BB1375" s="412" t="str">
        <f>IF(AR1375="","",VLOOKUP(AR1375,作業者名!$B$4:$C$100,2,FALSE))</f>
        <v/>
      </c>
      <c r="BC1375" s="412" t="str">
        <f>IF(G1375="","",VLOOKUP(J1375,中子データ!B$4:N$6004,12,FALSE))</f>
        <v/>
      </c>
      <c r="BD1375" s="413" t="str">
        <f>IF(G1375="","",VLOOKUP(J1375,中子データ!$B$4:$P$4500,15,FALSE))</f>
        <v/>
      </c>
    </row>
    <row r="1376" spans="1:56" x14ac:dyDescent="0.15">
      <c r="A1376" s="7" t="str">
        <f>IF(G1376="","",VLOOKUP(H1376,マシン名!$B$4:$C$93,2,FALSE))</f>
        <v/>
      </c>
      <c r="B1376" s="7" t="str">
        <f>IF(G1376="","",VLOOKUP(I1376,作業者名!$B$4:$C$100,2,FALSE))</f>
        <v/>
      </c>
      <c r="C1376" s="7" t="str">
        <f>IF(G1376="","",VLOOKUP(J1376,中子データ!$B$4:$H$4500,2,FALSE))</f>
        <v/>
      </c>
      <c r="D1376" s="8" t="str">
        <f>IF(G1376="","",VLOOKUP(J1376,中子データ!$B$4:$H$4500,4,FALSE))</f>
        <v/>
      </c>
      <c r="E1376" s="231" t="str">
        <f t="shared" ref="E1376:E1439" si="497">IF(G1376="","",D1376*K1376-AB1376)</f>
        <v/>
      </c>
      <c r="G1376" s="238"/>
      <c r="H1376" s="9"/>
      <c r="I1376" s="9"/>
      <c r="J1376" s="9"/>
      <c r="K1376" s="10"/>
      <c r="L1376" s="10"/>
      <c r="M1376" s="6"/>
      <c r="N1376" s="6">
        <f t="shared" si="496"/>
        <v>0</v>
      </c>
      <c r="O1376" s="250"/>
      <c r="P1376" s="250"/>
      <c r="Q1376" s="250"/>
      <c r="R1376" s="250"/>
      <c r="S1376" s="250"/>
      <c r="T1376" s="250"/>
      <c r="U1376" s="250"/>
      <c r="V1376" s="250"/>
      <c r="W1376" s="250"/>
      <c r="X1376" s="250"/>
      <c r="Y1376" s="250"/>
      <c r="Z1376" s="4"/>
      <c r="AA1376" s="429"/>
      <c r="AB1376" s="457">
        <f t="shared" si="494"/>
        <v>0</v>
      </c>
      <c r="AC1376" s="11"/>
      <c r="AD1376" s="11"/>
      <c r="AE1376" s="11"/>
      <c r="AF1376" s="11"/>
      <c r="AG1376" s="11"/>
      <c r="AH1376" s="11"/>
      <c r="AI1376" s="11"/>
      <c r="AJ1376" s="12"/>
      <c r="AK1376" s="445" t="str">
        <f>IF(G1376="","",VLOOKUP(J1376,中子データ!$B$4:$H$4500,3,FALSE))</f>
        <v/>
      </c>
      <c r="AL1376" s="445" t="str">
        <f>IF(G1376="","",VLOOKUP(J1376,中子データ!$B$4:$H$4500,5,FALSE))</f>
        <v/>
      </c>
      <c r="AM1376" s="445" t="str">
        <f>IF(G1376="","",VLOOKUP(J1376,中子データ!$B$4:$H$4500,6,FALSE))</f>
        <v/>
      </c>
      <c r="AN1376" s="418"/>
      <c r="AO1376" s="419"/>
      <c r="AP1376" s="420"/>
      <c r="AQ1376" s="421"/>
      <c r="AR1376" s="420"/>
      <c r="AS1376" s="436"/>
      <c r="AT1376" s="436"/>
      <c r="AU1376" s="422"/>
      <c r="AV1376" s="11"/>
      <c r="AW1376" s="11"/>
      <c r="AX1376" s="410">
        <f t="shared" si="493"/>
        <v>0</v>
      </c>
      <c r="AY1376" s="411" t="str">
        <f>IF(G1376="","",VLOOKUP(J1376,中子データ!$B$4:$M$5999,10,FALSE))</f>
        <v/>
      </c>
      <c r="AZ1376" s="438" t="str">
        <f>IF(G1376="","",VLOOKUP(J1376,中子データ!$B$4:$M$5999,9,FALSE))</f>
        <v/>
      </c>
      <c r="BA1376" s="412" t="str">
        <f>IF(AQ1376="","",VLOOKUP(AQ1376,作業者名!$B$4:$C$100,2,FALSE))</f>
        <v/>
      </c>
      <c r="BB1376" s="412" t="str">
        <f>IF(AR1376="","",VLOOKUP(AR1376,作業者名!$B$4:$C$100,2,FALSE))</f>
        <v/>
      </c>
      <c r="BC1376" s="412" t="str">
        <f>IF(G1376="","",VLOOKUP(J1376,中子データ!B$4:N$6004,12,FALSE))</f>
        <v/>
      </c>
      <c r="BD1376" s="413" t="str">
        <f>IF(G1376="","",VLOOKUP(J1376,中子データ!$B$4:$P$4500,15,FALSE))</f>
        <v/>
      </c>
    </row>
    <row r="1377" spans="1:56" x14ac:dyDescent="0.15">
      <c r="A1377" s="7" t="str">
        <f>IF(G1377="","",VLOOKUP(H1377,マシン名!$B$4:$C$93,2,FALSE))</f>
        <v/>
      </c>
      <c r="B1377" s="7" t="str">
        <f>IF(G1377="","",VLOOKUP(I1377,作業者名!$B$4:$C$100,2,FALSE))</f>
        <v/>
      </c>
      <c r="C1377" s="7" t="str">
        <f>IF(G1377="","",VLOOKUP(J1377,中子データ!$B$4:$H$4500,2,FALSE))</f>
        <v/>
      </c>
      <c r="D1377" s="8" t="str">
        <f>IF(G1377="","",VLOOKUP(J1377,中子データ!$B$4:$H$4500,4,FALSE))</f>
        <v/>
      </c>
      <c r="E1377" s="231" t="str">
        <f t="shared" si="497"/>
        <v/>
      </c>
      <c r="G1377" s="238"/>
      <c r="H1377" s="9"/>
      <c r="I1377" s="9"/>
      <c r="J1377" s="9"/>
      <c r="K1377" s="10"/>
      <c r="L1377" s="10"/>
      <c r="M1377" s="6"/>
      <c r="N1377" s="6">
        <f t="shared" si="496"/>
        <v>0</v>
      </c>
      <c r="O1377" s="250"/>
      <c r="P1377" s="250"/>
      <c r="Q1377" s="250"/>
      <c r="R1377" s="250"/>
      <c r="S1377" s="250"/>
      <c r="T1377" s="250"/>
      <c r="U1377" s="250"/>
      <c r="V1377" s="250"/>
      <c r="W1377" s="250"/>
      <c r="X1377" s="250"/>
      <c r="Y1377" s="250"/>
      <c r="Z1377" s="4"/>
      <c r="AA1377" s="429"/>
      <c r="AB1377" s="457">
        <f t="shared" si="494"/>
        <v>0</v>
      </c>
      <c r="AC1377" s="11"/>
      <c r="AD1377" s="11"/>
      <c r="AE1377" s="11"/>
      <c r="AF1377" s="11"/>
      <c r="AG1377" s="11"/>
      <c r="AH1377" s="11"/>
      <c r="AI1377" s="11"/>
      <c r="AJ1377" s="12"/>
      <c r="AK1377" s="445" t="str">
        <f>IF(G1377="","",VLOOKUP(J1377,中子データ!$B$4:$H$4500,3,FALSE))</f>
        <v/>
      </c>
      <c r="AL1377" s="445" t="str">
        <f>IF(G1377="","",VLOOKUP(J1377,中子データ!$B$4:$H$4500,5,FALSE))</f>
        <v/>
      </c>
      <c r="AM1377" s="445" t="str">
        <f>IF(G1377="","",VLOOKUP(J1377,中子データ!$B$4:$H$4500,6,FALSE))</f>
        <v/>
      </c>
      <c r="AN1377" s="418"/>
      <c r="AO1377" s="419"/>
      <c r="AP1377" s="420"/>
      <c r="AQ1377" s="421"/>
      <c r="AR1377" s="420"/>
      <c r="AS1377" s="436"/>
      <c r="AT1377" s="436"/>
      <c r="AU1377" s="422"/>
      <c r="AV1377" s="11"/>
      <c r="AW1377" s="11"/>
      <c r="AX1377" s="410">
        <f t="shared" si="493"/>
        <v>0</v>
      </c>
      <c r="AY1377" s="411" t="str">
        <f>IF(G1377="","",VLOOKUP(J1377,中子データ!$B$4:$M$5999,10,FALSE))</f>
        <v/>
      </c>
      <c r="AZ1377" s="438" t="str">
        <f>IF(G1377="","",VLOOKUP(J1377,中子データ!$B$4:$M$5999,9,FALSE))</f>
        <v/>
      </c>
      <c r="BA1377" s="412" t="str">
        <f>IF(AQ1377="","",VLOOKUP(AQ1377,作業者名!$B$4:$C$100,2,FALSE))</f>
        <v/>
      </c>
      <c r="BB1377" s="412" t="str">
        <f>IF(AR1377="","",VLOOKUP(AR1377,作業者名!$B$4:$C$100,2,FALSE))</f>
        <v/>
      </c>
      <c r="BC1377" s="412" t="str">
        <f>IF(G1377="","",VLOOKUP(J1377,中子データ!B$4:N$6004,12,FALSE))</f>
        <v/>
      </c>
      <c r="BD1377" s="413" t="str">
        <f>IF(G1377="","",VLOOKUP(J1377,中子データ!$B$4:$P$4500,15,FALSE))</f>
        <v/>
      </c>
    </row>
    <row r="1378" spans="1:56" x14ac:dyDescent="0.15">
      <c r="A1378" s="7" t="str">
        <f>IF(G1378="","",VLOOKUP(H1378,マシン名!$B$4:$C$93,2,FALSE))</f>
        <v/>
      </c>
      <c r="B1378" s="7" t="str">
        <f>IF(G1378="","",VLOOKUP(I1378,作業者名!$B$4:$C$100,2,FALSE))</f>
        <v/>
      </c>
      <c r="C1378" s="7" t="str">
        <f>IF(G1378="","",VLOOKUP(J1378,中子データ!$B$4:$H$4500,2,FALSE))</f>
        <v/>
      </c>
      <c r="D1378" s="8" t="str">
        <f>IF(G1378="","",VLOOKUP(J1378,中子データ!$B$4:$H$4500,4,FALSE))</f>
        <v/>
      </c>
      <c r="E1378" s="231" t="str">
        <f t="shared" si="497"/>
        <v/>
      </c>
      <c r="G1378" s="238"/>
      <c r="H1378" s="247"/>
      <c r="I1378" s="9"/>
      <c r="J1378" s="245"/>
      <c r="K1378" s="10"/>
      <c r="L1378" s="10"/>
      <c r="M1378" s="6"/>
      <c r="N1378" s="6">
        <f t="shared" si="496"/>
        <v>0</v>
      </c>
      <c r="O1378" s="250"/>
      <c r="P1378" s="250"/>
      <c r="Q1378" s="250"/>
      <c r="R1378" s="250"/>
      <c r="S1378" s="250"/>
      <c r="T1378" s="250"/>
      <c r="U1378" s="250"/>
      <c r="V1378" s="250"/>
      <c r="W1378" s="250"/>
      <c r="X1378" s="250"/>
      <c r="Y1378" s="250"/>
      <c r="Z1378" s="4"/>
      <c r="AA1378" s="429"/>
      <c r="AB1378" s="457">
        <f t="shared" si="494"/>
        <v>0</v>
      </c>
      <c r="AC1378" s="11"/>
      <c r="AD1378" s="11"/>
      <c r="AE1378" s="11"/>
      <c r="AF1378" s="11"/>
      <c r="AG1378" s="11"/>
      <c r="AH1378" s="11"/>
      <c r="AI1378" s="11"/>
      <c r="AJ1378" s="12"/>
      <c r="AK1378" s="445" t="str">
        <f>IF(G1378="","",VLOOKUP(J1378,中子データ!$B$4:$H$4500,3,FALSE))</f>
        <v/>
      </c>
      <c r="AL1378" s="445" t="str">
        <f>IF(G1378="","",VLOOKUP(J1378,中子データ!$B$4:$H$4500,5,FALSE))</f>
        <v/>
      </c>
      <c r="AM1378" s="445" t="str">
        <f>IF(G1378="","",VLOOKUP(J1378,中子データ!$B$4:$H$4500,6,FALSE))</f>
        <v/>
      </c>
      <c r="AN1378" s="418"/>
      <c r="AO1378" s="419"/>
      <c r="AP1378" s="420"/>
      <c r="AQ1378" s="421"/>
      <c r="AR1378" s="420"/>
      <c r="AS1378" s="436"/>
      <c r="AT1378" s="436"/>
      <c r="AU1378" s="422"/>
      <c r="AV1378" s="11"/>
      <c r="AW1378" s="11"/>
      <c r="AX1378" s="410">
        <f t="shared" si="493"/>
        <v>0</v>
      </c>
      <c r="AY1378" s="411" t="str">
        <f>IF(G1378="","",VLOOKUP(J1378,中子データ!$B$4:$M$5999,10,FALSE))</f>
        <v/>
      </c>
      <c r="AZ1378" s="438" t="str">
        <f>IF(G1378="","",VLOOKUP(J1378,中子データ!$B$4:$M$5999,9,FALSE))</f>
        <v/>
      </c>
      <c r="BA1378" s="412" t="str">
        <f>IF(AQ1378="","",VLOOKUP(AQ1378,作業者名!$B$4:$C$100,2,FALSE))</f>
        <v/>
      </c>
      <c r="BB1378" s="412" t="str">
        <f>IF(AR1378="","",VLOOKUP(AR1378,作業者名!$B$4:$C$100,2,FALSE))</f>
        <v/>
      </c>
      <c r="BC1378" s="412" t="str">
        <f>IF(G1378="","",VLOOKUP(J1378,中子データ!B$4:N$6004,12,FALSE))</f>
        <v/>
      </c>
      <c r="BD1378" s="413" t="str">
        <f>IF(G1378="","",VLOOKUP(J1378,中子データ!$B$4:$P$4500,15,FALSE))</f>
        <v/>
      </c>
    </row>
    <row r="1379" spans="1:56" x14ac:dyDescent="0.15">
      <c r="A1379" s="7" t="str">
        <f>IF(G1379="","",VLOOKUP(H1379,マシン名!$B$4:$C$93,2,FALSE))</f>
        <v/>
      </c>
      <c r="B1379" s="7" t="str">
        <f>IF(G1379="","",VLOOKUP(I1379,作業者名!$B$4:$C$100,2,FALSE))</f>
        <v/>
      </c>
      <c r="C1379" s="7" t="str">
        <f>IF(G1379="","",VLOOKUP(J1379,中子データ!$B$4:$H$4500,2,FALSE))</f>
        <v/>
      </c>
      <c r="D1379" s="8" t="str">
        <f>IF(G1379="","",VLOOKUP(J1379,中子データ!$B$4:$H$4500,4,FALSE))</f>
        <v/>
      </c>
      <c r="E1379" s="231" t="str">
        <f t="shared" si="497"/>
        <v/>
      </c>
      <c r="G1379" s="238"/>
      <c r="H1379" s="9"/>
      <c r="I1379" s="9"/>
      <c r="J1379" s="9"/>
      <c r="K1379" s="10"/>
      <c r="L1379" s="10"/>
      <c r="M1379" s="6"/>
      <c r="N1379" s="6">
        <f t="shared" si="496"/>
        <v>0</v>
      </c>
      <c r="O1379" s="250"/>
      <c r="P1379" s="250"/>
      <c r="Q1379" s="250"/>
      <c r="R1379" s="250"/>
      <c r="S1379" s="250"/>
      <c r="T1379" s="250"/>
      <c r="U1379" s="250"/>
      <c r="V1379" s="250"/>
      <c r="W1379" s="250"/>
      <c r="X1379" s="250"/>
      <c r="Y1379" s="250"/>
      <c r="Z1379" s="4"/>
      <c r="AA1379" s="429"/>
      <c r="AB1379" s="457">
        <f t="shared" si="494"/>
        <v>0</v>
      </c>
      <c r="AC1379" s="11"/>
      <c r="AD1379" s="11"/>
      <c r="AE1379" s="11"/>
      <c r="AF1379" s="11"/>
      <c r="AG1379" s="11"/>
      <c r="AH1379" s="11"/>
      <c r="AI1379" s="11"/>
      <c r="AJ1379" s="12"/>
      <c r="AK1379" s="445" t="str">
        <f>IF(G1379="","",VLOOKUP(J1379,中子データ!$B$4:$H$4500,3,FALSE))</f>
        <v/>
      </c>
      <c r="AL1379" s="445" t="str">
        <f>IF(G1379="","",VLOOKUP(J1379,中子データ!$B$4:$H$4500,5,FALSE))</f>
        <v/>
      </c>
      <c r="AM1379" s="445" t="str">
        <f>IF(G1379="","",VLOOKUP(J1379,中子データ!$B$4:$H$4500,6,FALSE))</f>
        <v/>
      </c>
      <c r="AN1379" s="418"/>
      <c r="AO1379" s="419"/>
      <c r="AP1379" s="420"/>
      <c r="AQ1379" s="421"/>
      <c r="AR1379" s="420"/>
      <c r="AS1379" s="436"/>
      <c r="AT1379" s="436"/>
      <c r="AU1379" s="422"/>
      <c r="AV1379" s="11"/>
      <c r="AW1379" s="11"/>
      <c r="AX1379" s="410">
        <f t="shared" si="493"/>
        <v>0</v>
      </c>
      <c r="AY1379" s="411" t="str">
        <f>IF(G1379="","",VLOOKUP(J1379,中子データ!$B$4:$M$5999,10,FALSE))</f>
        <v/>
      </c>
      <c r="AZ1379" s="438" t="str">
        <f>IF(G1379="","",VLOOKUP(J1379,中子データ!$B$4:$M$5999,9,FALSE))</f>
        <v/>
      </c>
      <c r="BA1379" s="412" t="str">
        <f>IF(AQ1379="","",VLOOKUP(AQ1379,作業者名!$B$4:$C$100,2,FALSE))</f>
        <v/>
      </c>
      <c r="BB1379" s="412" t="str">
        <f>IF(AR1379="","",VLOOKUP(AR1379,作業者名!$B$4:$C$100,2,FALSE))</f>
        <v/>
      </c>
      <c r="BC1379" s="412" t="str">
        <f>IF(G1379="","",VLOOKUP(J1379,中子データ!B$4:N$6004,12,FALSE))</f>
        <v/>
      </c>
      <c r="BD1379" s="413" t="str">
        <f>IF(G1379="","",VLOOKUP(J1379,中子データ!$B$4:$P$4500,15,FALSE))</f>
        <v/>
      </c>
    </row>
    <row r="1380" spans="1:56" x14ac:dyDescent="0.15">
      <c r="A1380" s="7" t="str">
        <f>IF(G1380="","",VLOOKUP(H1380,マシン名!$B$4:$C$93,2,FALSE))</f>
        <v/>
      </c>
      <c r="B1380" s="7" t="str">
        <f>IF(G1380="","",VLOOKUP(I1380,作業者名!$B$4:$C$100,2,FALSE))</f>
        <v/>
      </c>
      <c r="C1380" s="7" t="str">
        <f>IF(G1380="","",VLOOKUP(J1380,中子データ!$B$4:$H$4500,2,FALSE))</f>
        <v/>
      </c>
      <c r="D1380" s="8" t="str">
        <f>IF(G1380="","",VLOOKUP(J1380,中子データ!$B$4:$H$4500,4,FALSE))</f>
        <v/>
      </c>
      <c r="E1380" s="231" t="str">
        <f t="shared" si="497"/>
        <v/>
      </c>
      <c r="G1380" s="238"/>
      <c r="H1380" s="9"/>
      <c r="I1380" s="9"/>
      <c r="J1380" s="9"/>
      <c r="K1380" s="10"/>
      <c r="L1380" s="10"/>
      <c r="M1380" s="6"/>
      <c r="N1380" s="6">
        <f t="shared" si="496"/>
        <v>0</v>
      </c>
      <c r="O1380" s="250"/>
      <c r="P1380" s="250"/>
      <c r="Q1380" s="250"/>
      <c r="R1380" s="250"/>
      <c r="S1380" s="250"/>
      <c r="T1380" s="250"/>
      <c r="U1380" s="250"/>
      <c r="V1380" s="250"/>
      <c r="W1380" s="250"/>
      <c r="X1380" s="250"/>
      <c r="Y1380" s="250"/>
      <c r="Z1380" s="4"/>
      <c r="AA1380" s="429"/>
      <c r="AB1380" s="457">
        <f t="shared" si="494"/>
        <v>0</v>
      </c>
      <c r="AC1380" s="11"/>
      <c r="AD1380" s="11"/>
      <c r="AE1380" s="11"/>
      <c r="AF1380" s="11"/>
      <c r="AG1380" s="11"/>
      <c r="AH1380" s="11"/>
      <c r="AI1380" s="11"/>
      <c r="AJ1380" s="12"/>
      <c r="AK1380" s="445" t="str">
        <f>IF(G1380="","",VLOOKUP(J1380,中子データ!$B$4:$H$4500,3,FALSE))</f>
        <v/>
      </c>
      <c r="AL1380" s="445" t="str">
        <f>IF(G1380="","",VLOOKUP(J1380,中子データ!$B$4:$H$4500,5,FALSE))</f>
        <v/>
      </c>
      <c r="AM1380" s="445" t="str">
        <f>IF(G1380="","",VLOOKUP(J1380,中子データ!$B$4:$H$4500,6,FALSE))</f>
        <v/>
      </c>
      <c r="AN1380" s="418"/>
      <c r="AO1380" s="419"/>
      <c r="AP1380" s="420"/>
      <c r="AQ1380" s="421"/>
      <c r="AR1380" s="420"/>
      <c r="AS1380" s="436"/>
      <c r="AT1380" s="436"/>
      <c r="AU1380" s="422"/>
      <c r="AV1380" s="11"/>
      <c r="AW1380" s="11"/>
      <c r="AX1380" s="410">
        <f t="shared" si="493"/>
        <v>0</v>
      </c>
      <c r="AY1380" s="411" t="str">
        <f>IF(G1380="","",VLOOKUP(J1380,中子データ!$B$4:$M$5999,10,FALSE))</f>
        <v/>
      </c>
      <c r="AZ1380" s="438" t="str">
        <f>IF(G1380="","",VLOOKUP(J1380,中子データ!$B$4:$M$5999,9,FALSE))</f>
        <v/>
      </c>
      <c r="BA1380" s="412" t="str">
        <f>IF(AQ1380="","",VLOOKUP(AQ1380,作業者名!$B$4:$C$100,2,FALSE))</f>
        <v/>
      </c>
      <c r="BB1380" s="412" t="str">
        <f>IF(AR1380="","",VLOOKUP(AR1380,作業者名!$B$4:$C$100,2,FALSE))</f>
        <v/>
      </c>
      <c r="BC1380" s="412" t="str">
        <f>IF(G1380="","",VLOOKUP(J1380,中子データ!B$4:N$6004,12,FALSE))</f>
        <v/>
      </c>
      <c r="BD1380" s="413" t="str">
        <f>IF(G1380="","",VLOOKUP(J1380,中子データ!$B$4:$P$4500,15,FALSE))</f>
        <v/>
      </c>
    </row>
    <row r="1381" spans="1:56" x14ac:dyDescent="0.15">
      <c r="A1381" s="7" t="str">
        <f>IF(G1381="","",VLOOKUP(H1381,マシン名!$B$4:$C$93,2,FALSE))</f>
        <v/>
      </c>
      <c r="B1381" s="7" t="str">
        <f>IF(G1381="","",VLOOKUP(I1381,作業者名!$B$4:$C$100,2,FALSE))</f>
        <v/>
      </c>
      <c r="C1381" s="7" t="str">
        <f>IF(G1381="","",VLOOKUP(J1381,中子データ!$B$4:$H$4500,2,FALSE))</f>
        <v/>
      </c>
      <c r="D1381" s="8" t="str">
        <f>IF(G1381="","",VLOOKUP(J1381,中子データ!$B$4:$H$4500,4,FALSE))</f>
        <v/>
      </c>
      <c r="E1381" s="231" t="str">
        <f t="shared" si="497"/>
        <v/>
      </c>
      <c r="G1381" s="238"/>
      <c r="H1381" s="9"/>
      <c r="I1381" s="9"/>
      <c r="J1381" s="9"/>
      <c r="K1381" s="10"/>
      <c r="L1381" s="10"/>
      <c r="M1381" s="6"/>
      <c r="N1381" s="6">
        <f t="shared" si="496"/>
        <v>0</v>
      </c>
      <c r="O1381" s="250"/>
      <c r="P1381" s="250"/>
      <c r="Q1381" s="250"/>
      <c r="R1381" s="250"/>
      <c r="S1381" s="250"/>
      <c r="T1381" s="250"/>
      <c r="U1381" s="250"/>
      <c r="V1381" s="250"/>
      <c r="W1381" s="250"/>
      <c r="X1381" s="250"/>
      <c r="Y1381" s="250"/>
      <c r="Z1381" s="4"/>
      <c r="AA1381" s="429"/>
      <c r="AB1381" s="457">
        <f t="shared" si="494"/>
        <v>0</v>
      </c>
      <c r="AC1381" s="11"/>
      <c r="AD1381" s="11"/>
      <c r="AE1381" s="11"/>
      <c r="AF1381" s="11"/>
      <c r="AG1381" s="11"/>
      <c r="AH1381" s="11"/>
      <c r="AI1381" s="11"/>
      <c r="AJ1381" s="12"/>
      <c r="AK1381" s="445" t="str">
        <f>IF(G1381="","",VLOOKUP(J1381,中子データ!$B$4:$H$4500,3,FALSE))</f>
        <v/>
      </c>
      <c r="AL1381" s="445" t="str">
        <f>IF(G1381="","",VLOOKUP(J1381,中子データ!$B$4:$H$4500,5,FALSE))</f>
        <v/>
      </c>
      <c r="AM1381" s="445" t="str">
        <f>IF(G1381="","",VLOOKUP(J1381,中子データ!$B$4:$H$4500,6,FALSE))</f>
        <v/>
      </c>
      <c r="AN1381" s="418"/>
      <c r="AO1381" s="419"/>
      <c r="AP1381" s="420"/>
      <c r="AQ1381" s="421"/>
      <c r="AR1381" s="420"/>
      <c r="AS1381" s="436"/>
      <c r="AT1381" s="436"/>
      <c r="AU1381" s="422"/>
      <c r="AV1381" s="11"/>
      <c r="AW1381" s="11"/>
      <c r="AX1381" s="410">
        <f t="shared" si="493"/>
        <v>0</v>
      </c>
      <c r="AY1381" s="411" t="str">
        <f>IF(G1381="","",VLOOKUP(J1381,中子データ!$B$4:$M$5999,10,FALSE))</f>
        <v/>
      </c>
      <c r="AZ1381" s="438" t="str">
        <f>IF(G1381="","",VLOOKUP(J1381,中子データ!$B$4:$M$5999,9,FALSE))</f>
        <v/>
      </c>
      <c r="BA1381" s="412" t="str">
        <f>IF(AQ1381="","",VLOOKUP(AQ1381,作業者名!$B$4:$C$100,2,FALSE))</f>
        <v/>
      </c>
      <c r="BB1381" s="412" t="str">
        <f>IF(AR1381="","",VLOOKUP(AR1381,作業者名!$B$4:$C$100,2,FALSE))</f>
        <v/>
      </c>
      <c r="BC1381" s="412" t="str">
        <f>IF(G1381="","",VLOOKUP(J1381,中子データ!B$4:N$6004,12,FALSE))</f>
        <v/>
      </c>
      <c r="BD1381" s="413" t="str">
        <f>IF(G1381="","",VLOOKUP(J1381,中子データ!$B$4:$P$4500,15,FALSE))</f>
        <v/>
      </c>
    </row>
    <row r="1382" spans="1:56" x14ac:dyDescent="0.15">
      <c r="A1382" s="7" t="str">
        <f>IF(G1382="","",VLOOKUP(H1382,マシン名!$B$4:$C$93,2,FALSE))</f>
        <v/>
      </c>
      <c r="B1382" s="7" t="str">
        <f>IF(G1382="","",VLOOKUP(I1382,作業者名!$B$4:$C$100,2,FALSE))</f>
        <v/>
      </c>
      <c r="C1382" s="7" t="str">
        <f>IF(G1382="","",VLOOKUP(J1382,中子データ!$B$4:$H$4500,2,FALSE))</f>
        <v/>
      </c>
      <c r="D1382" s="8" t="str">
        <f>IF(G1382="","",VLOOKUP(J1382,中子データ!$B$4:$H$4500,4,FALSE))</f>
        <v/>
      </c>
      <c r="E1382" s="231" t="str">
        <f t="shared" si="497"/>
        <v/>
      </c>
      <c r="G1382" s="238"/>
      <c r="H1382" s="9"/>
      <c r="I1382" s="9"/>
      <c r="J1382" s="9"/>
      <c r="K1382" s="10"/>
      <c r="L1382" s="10"/>
      <c r="M1382" s="6"/>
      <c r="N1382" s="6">
        <f t="shared" si="496"/>
        <v>0</v>
      </c>
      <c r="O1382" s="250"/>
      <c r="P1382" s="250"/>
      <c r="Q1382" s="250"/>
      <c r="R1382" s="250"/>
      <c r="S1382" s="250"/>
      <c r="T1382" s="250"/>
      <c r="U1382" s="250"/>
      <c r="V1382" s="250"/>
      <c r="W1382" s="250"/>
      <c r="X1382" s="250"/>
      <c r="Y1382" s="250"/>
      <c r="Z1382" s="4"/>
      <c r="AA1382" s="429"/>
      <c r="AB1382" s="457">
        <f t="shared" si="494"/>
        <v>0</v>
      </c>
      <c r="AC1382" s="11"/>
      <c r="AD1382" s="11"/>
      <c r="AE1382" s="11"/>
      <c r="AF1382" s="11"/>
      <c r="AG1382" s="11"/>
      <c r="AH1382" s="11"/>
      <c r="AI1382" s="11"/>
      <c r="AJ1382" s="12"/>
      <c r="AK1382" s="445" t="str">
        <f>IF(G1382="","",VLOOKUP(J1382,中子データ!$B$4:$H$4500,3,FALSE))</f>
        <v/>
      </c>
      <c r="AL1382" s="445" t="str">
        <f>IF(G1382="","",VLOOKUP(J1382,中子データ!$B$4:$H$4500,5,FALSE))</f>
        <v/>
      </c>
      <c r="AM1382" s="445" t="str">
        <f>IF(G1382="","",VLOOKUP(J1382,中子データ!$B$4:$H$4500,6,FALSE))</f>
        <v/>
      </c>
      <c r="AN1382" s="418"/>
      <c r="AO1382" s="419"/>
      <c r="AP1382" s="420"/>
      <c r="AQ1382" s="421"/>
      <c r="AR1382" s="420"/>
      <c r="AS1382" s="436"/>
      <c r="AT1382" s="436"/>
      <c r="AU1382" s="422"/>
      <c r="AV1382" s="11"/>
      <c r="AW1382" s="11"/>
      <c r="AX1382" s="410">
        <f t="shared" si="493"/>
        <v>0</v>
      </c>
      <c r="AY1382" s="411" t="str">
        <f>IF(G1382="","",VLOOKUP(J1382,中子データ!$B$4:$M$5999,10,FALSE))</f>
        <v/>
      </c>
      <c r="AZ1382" s="438" t="str">
        <f>IF(G1382="","",VLOOKUP(J1382,中子データ!$B$4:$M$5999,9,FALSE))</f>
        <v/>
      </c>
      <c r="BA1382" s="412" t="str">
        <f>IF(AQ1382="","",VLOOKUP(AQ1382,作業者名!$B$4:$C$100,2,FALSE))</f>
        <v/>
      </c>
      <c r="BB1382" s="412" t="str">
        <f>IF(AR1382="","",VLOOKUP(AR1382,作業者名!$B$4:$C$100,2,FALSE))</f>
        <v/>
      </c>
      <c r="BC1382" s="412" t="str">
        <f>IF(G1382="","",VLOOKUP(J1382,中子データ!B$4:N$6004,12,FALSE))</f>
        <v/>
      </c>
      <c r="BD1382" s="413" t="str">
        <f>IF(G1382="","",VLOOKUP(J1382,中子データ!$B$4:$P$4500,15,FALSE))</f>
        <v/>
      </c>
    </row>
    <row r="1383" spans="1:56" x14ac:dyDescent="0.15">
      <c r="A1383" s="7" t="str">
        <f>IF(G1383="","",VLOOKUP(H1383,マシン名!$B$4:$C$93,2,FALSE))</f>
        <v/>
      </c>
      <c r="B1383" s="7" t="str">
        <f>IF(G1383="","",VLOOKUP(I1383,作業者名!$B$4:$C$100,2,FALSE))</f>
        <v/>
      </c>
      <c r="C1383" s="7" t="str">
        <f>IF(G1383="","",VLOOKUP(J1383,中子データ!$B$4:$H$4500,2,FALSE))</f>
        <v/>
      </c>
      <c r="D1383" s="8" t="str">
        <f>IF(G1383="","",VLOOKUP(J1383,中子データ!$B$4:$H$4500,4,FALSE))</f>
        <v/>
      </c>
      <c r="E1383" s="231" t="str">
        <f t="shared" si="497"/>
        <v/>
      </c>
      <c r="G1383" s="238"/>
      <c r="H1383" s="9"/>
      <c r="I1383" s="9"/>
      <c r="J1383" s="9"/>
      <c r="K1383" s="10"/>
      <c r="L1383" s="10"/>
      <c r="M1383" s="6"/>
      <c r="N1383" s="6">
        <f t="shared" si="496"/>
        <v>0</v>
      </c>
      <c r="O1383" s="250"/>
      <c r="P1383" s="250"/>
      <c r="Q1383" s="250"/>
      <c r="R1383" s="250"/>
      <c r="S1383" s="250"/>
      <c r="T1383" s="250"/>
      <c r="U1383" s="250"/>
      <c r="V1383" s="250"/>
      <c r="W1383" s="250"/>
      <c r="X1383" s="250"/>
      <c r="Y1383" s="250"/>
      <c r="Z1383" s="4"/>
      <c r="AA1383" s="429"/>
      <c r="AB1383" s="457">
        <f t="shared" si="494"/>
        <v>0</v>
      </c>
      <c r="AC1383" s="11"/>
      <c r="AD1383" s="11"/>
      <c r="AE1383" s="11"/>
      <c r="AF1383" s="11"/>
      <c r="AG1383" s="11"/>
      <c r="AH1383" s="11"/>
      <c r="AI1383" s="11"/>
      <c r="AJ1383" s="12"/>
      <c r="AK1383" s="445" t="str">
        <f>IF(G1383="","",VLOOKUP(J1383,中子データ!$B$4:$H$4500,3,FALSE))</f>
        <v/>
      </c>
      <c r="AL1383" s="445" t="str">
        <f>IF(G1383="","",VLOOKUP(J1383,中子データ!$B$4:$H$4500,5,FALSE))</f>
        <v/>
      </c>
      <c r="AM1383" s="445" t="str">
        <f>IF(G1383="","",VLOOKUP(J1383,中子データ!$B$4:$H$4500,6,FALSE))</f>
        <v/>
      </c>
      <c r="AN1383" s="418"/>
      <c r="AO1383" s="419"/>
      <c r="AP1383" s="420"/>
      <c r="AQ1383" s="421"/>
      <c r="AR1383" s="420"/>
      <c r="AS1383" s="436"/>
      <c r="AT1383" s="436"/>
      <c r="AU1383" s="422"/>
      <c r="AV1383" s="11"/>
      <c r="AW1383" s="11"/>
      <c r="AX1383" s="410">
        <f t="shared" si="493"/>
        <v>0</v>
      </c>
      <c r="AY1383" s="411" t="str">
        <f>IF(G1383="","",VLOOKUP(J1383,中子データ!$B$4:$M$5999,10,FALSE))</f>
        <v/>
      </c>
      <c r="AZ1383" s="438" t="str">
        <f>IF(G1383="","",VLOOKUP(J1383,中子データ!$B$4:$M$5999,9,FALSE))</f>
        <v/>
      </c>
      <c r="BA1383" s="412" t="str">
        <f>IF(AQ1383="","",VLOOKUP(AQ1383,作業者名!$B$4:$C$100,2,FALSE))</f>
        <v/>
      </c>
      <c r="BB1383" s="412" t="str">
        <f>IF(AR1383="","",VLOOKUP(AR1383,作業者名!$B$4:$C$100,2,FALSE))</f>
        <v/>
      </c>
      <c r="BC1383" s="412" t="str">
        <f>IF(G1383="","",VLOOKUP(J1383,中子データ!B$4:N$6004,12,FALSE))</f>
        <v/>
      </c>
      <c r="BD1383" s="413" t="str">
        <f>IF(G1383="","",VLOOKUP(J1383,中子データ!$B$4:$P$4500,15,FALSE))</f>
        <v/>
      </c>
    </row>
    <row r="1384" spans="1:56" x14ac:dyDescent="0.15">
      <c r="A1384" s="7" t="str">
        <f>IF(G1384="","",VLOOKUP(H1384,マシン名!$B$4:$C$93,2,FALSE))</f>
        <v/>
      </c>
      <c r="B1384" s="7" t="str">
        <f>IF(G1384="","",VLOOKUP(I1384,作業者名!$B$4:$C$100,2,FALSE))</f>
        <v/>
      </c>
      <c r="C1384" s="7" t="str">
        <f>IF(G1384="","",VLOOKUP(J1384,中子データ!$B$4:$H$4500,2,FALSE))</f>
        <v/>
      </c>
      <c r="D1384" s="8" t="str">
        <f>IF(G1384="","",VLOOKUP(J1384,中子データ!$B$4:$H$4500,4,FALSE))</f>
        <v/>
      </c>
      <c r="E1384" s="231" t="str">
        <f t="shared" si="497"/>
        <v/>
      </c>
      <c r="G1384" s="238"/>
      <c r="H1384" s="9"/>
      <c r="I1384" s="9"/>
      <c r="J1384" s="9"/>
      <c r="K1384" s="10"/>
      <c r="L1384" s="10"/>
      <c r="M1384" s="6"/>
      <c r="N1384" s="6">
        <f t="shared" si="496"/>
        <v>0</v>
      </c>
      <c r="O1384" s="250"/>
      <c r="P1384" s="250"/>
      <c r="Q1384" s="250"/>
      <c r="R1384" s="250"/>
      <c r="S1384" s="250"/>
      <c r="T1384" s="250"/>
      <c r="U1384" s="250"/>
      <c r="V1384" s="250"/>
      <c r="W1384" s="250"/>
      <c r="X1384" s="250"/>
      <c r="Y1384" s="250"/>
      <c r="Z1384" s="4"/>
      <c r="AA1384" s="429"/>
      <c r="AB1384" s="457">
        <f t="shared" si="494"/>
        <v>0</v>
      </c>
      <c r="AC1384" s="11"/>
      <c r="AD1384" s="11"/>
      <c r="AE1384" s="11"/>
      <c r="AF1384" s="11"/>
      <c r="AG1384" s="11"/>
      <c r="AH1384" s="11"/>
      <c r="AI1384" s="11"/>
      <c r="AJ1384" s="12"/>
      <c r="AK1384" s="445" t="str">
        <f>IF(G1384="","",VLOOKUP(J1384,中子データ!$B$4:$H$4500,3,FALSE))</f>
        <v/>
      </c>
      <c r="AL1384" s="445" t="str">
        <f>IF(G1384="","",VLOOKUP(J1384,中子データ!$B$4:$H$4500,5,FALSE))</f>
        <v/>
      </c>
      <c r="AM1384" s="445" t="str">
        <f>IF(G1384="","",VLOOKUP(J1384,中子データ!$B$4:$H$4500,6,FALSE))</f>
        <v/>
      </c>
      <c r="AN1384" s="418"/>
      <c r="AO1384" s="419"/>
      <c r="AP1384" s="420"/>
      <c r="AQ1384" s="421"/>
      <c r="AR1384" s="420"/>
      <c r="AS1384" s="436"/>
      <c r="AT1384" s="436"/>
      <c r="AU1384" s="422"/>
      <c r="AV1384" s="11"/>
      <c r="AW1384" s="11"/>
      <c r="AX1384" s="410">
        <f t="shared" si="493"/>
        <v>0</v>
      </c>
      <c r="AY1384" s="411" t="str">
        <f>IF(G1384="","",VLOOKUP(J1384,中子データ!$B$4:$M$5999,10,FALSE))</f>
        <v/>
      </c>
      <c r="AZ1384" s="438" t="str">
        <f>IF(G1384="","",VLOOKUP(J1384,中子データ!$B$4:$M$5999,9,FALSE))</f>
        <v/>
      </c>
      <c r="BA1384" s="412" t="str">
        <f>IF(AQ1384="","",VLOOKUP(AQ1384,作業者名!$B$4:$C$100,2,FALSE))</f>
        <v/>
      </c>
      <c r="BB1384" s="412" t="str">
        <f>IF(AR1384="","",VLOOKUP(AR1384,作業者名!$B$4:$C$100,2,FALSE))</f>
        <v/>
      </c>
      <c r="BC1384" s="412" t="str">
        <f>IF(G1384="","",VLOOKUP(J1384,中子データ!B$4:N$6004,12,FALSE))</f>
        <v/>
      </c>
      <c r="BD1384" s="413" t="str">
        <f>IF(G1384="","",VLOOKUP(J1384,中子データ!$B$4:$P$4500,15,FALSE))</f>
        <v/>
      </c>
    </row>
    <row r="1385" spans="1:56" x14ac:dyDescent="0.15">
      <c r="A1385" s="7" t="str">
        <f>IF(G1385="","",VLOOKUP(H1385,マシン名!$B$4:$C$93,2,FALSE))</f>
        <v/>
      </c>
      <c r="B1385" s="7" t="str">
        <f>IF(G1385="","",VLOOKUP(I1385,作業者名!$B$4:$C$100,2,FALSE))</f>
        <v/>
      </c>
      <c r="C1385" s="7" t="str">
        <f>IF(G1385="","",VLOOKUP(J1385,中子データ!$B$4:$H$4500,2,FALSE))</f>
        <v/>
      </c>
      <c r="D1385" s="8" t="str">
        <f>IF(G1385="","",VLOOKUP(J1385,中子データ!$B$4:$H$4500,4,FALSE))</f>
        <v/>
      </c>
      <c r="E1385" s="231" t="str">
        <f t="shared" si="497"/>
        <v/>
      </c>
      <c r="G1385" s="238"/>
      <c r="H1385" s="9"/>
      <c r="I1385" s="9"/>
      <c r="J1385" s="9"/>
      <c r="K1385" s="10"/>
      <c r="L1385" s="10"/>
      <c r="M1385" s="6"/>
      <c r="N1385" s="6">
        <f t="shared" si="496"/>
        <v>0</v>
      </c>
      <c r="O1385" s="250"/>
      <c r="P1385" s="250"/>
      <c r="Q1385" s="250"/>
      <c r="R1385" s="250"/>
      <c r="S1385" s="250"/>
      <c r="T1385" s="250"/>
      <c r="U1385" s="250"/>
      <c r="V1385" s="250"/>
      <c r="W1385" s="250"/>
      <c r="X1385" s="250"/>
      <c r="Y1385" s="250"/>
      <c r="Z1385" s="4"/>
      <c r="AA1385" s="429"/>
      <c r="AB1385" s="457">
        <f t="shared" si="494"/>
        <v>0</v>
      </c>
      <c r="AC1385" s="11"/>
      <c r="AD1385" s="11"/>
      <c r="AE1385" s="11"/>
      <c r="AF1385" s="11"/>
      <c r="AG1385" s="11"/>
      <c r="AH1385" s="11"/>
      <c r="AI1385" s="11"/>
      <c r="AJ1385" s="12"/>
      <c r="AK1385" s="445" t="str">
        <f>IF(G1385="","",VLOOKUP(J1385,中子データ!$B$4:$H$4500,3,FALSE))</f>
        <v/>
      </c>
      <c r="AL1385" s="445" t="str">
        <f>IF(G1385="","",VLOOKUP(J1385,中子データ!$B$4:$H$4500,5,FALSE))</f>
        <v/>
      </c>
      <c r="AM1385" s="445" t="str">
        <f>IF(G1385="","",VLOOKUP(J1385,中子データ!$B$4:$H$4500,6,FALSE))</f>
        <v/>
      </c>
      <c r="AN1385" s="418"/>
      <c r="AO1385" s="419"/>
      <c r="AP1385" s="420"/>
      <c r="AQ1385" s="421"/>
      <c r="AR1385" s="420"/>
      <c r="AS1385" s="436"/>
      <c r="AT1385" s="436"/>
      <c r="AU1385" s="422"/>
      <c r="AV1385" s="11"/>
      <c r="AW1385" s="11"/>
      <c r="AX1385" s="410">
        <f t="shared" si="493"/>
        <v>0</v>
      </c>
      <c r="AY1385" s="411" t="str">
        <f>IF(G1385="","",VLOOKUP(J1385,中子データ!$B$4:$M$5999,10,FALSE))</f>
        <v/>
      </c>
      <c r="AZ1385" s="438" t="str">
        <f>IF(G1385="","",VLOOKUP(J1385,中子データ!$B$4:$M$5999,9,FALSE))</f>
        <v/>
      </c>
      <c r="BA1385" s="412" t="str">
        <f>IF(AQ1385="","",VLOOKUP(AQ1385,作業者名!$B$4:$C$100,2,FALSE))</f>
        <v/>
      </c>
      <c r="BB1385" s="412" t="str">
        <f>IF(AR1385="","",VLOOKUP(AR1385,作業者名!$B$4:$C$100,2,FALSE))</f>
        <v/>
      </c>
      <c r="BC1385" s="412" t="str">
        <f>IF(G1385="","",VLOOKUP(J1385,中子データ!B$4:N$6004,12,FALSE))</f>
        <v/>
      </c>
      <c r="BD1385" s="413" t="str">
        <f>IF(G1385="","",VLOOKUP(J1385,中子データ!$B$4:$P$4500,15,FALSE))</f>
        <v/>
      </c>
    </row>
    <row r="1386" spans="1:56" x14ac:dyDescent="0.15">
      <c r="A1386" s="7" t="str">
        <f>IF(G1386="","",VLOOKUP(H1386,マシン名!$B$4:$C$93,2,FALSE))</f>
        <v/>
      </c>
      <c r="B1386" s="7" t="str">
        <f>IF(G1386="","",VLOOKUP(I1386,作業者名!$B$4:$C$100,2,FALSE))</f>
        <v/>
      </c>
      <c r="C1386" s="7" t="str">
        <f>IF(G1386="","",VLOOKUP(J1386,中子データ!$B$4:$H$4500,2,FALSE))</f>
        <v/>
      </c>
      <c r="D1386" s="8" t="str">
        <f>IF(G1386="","",VLOOKUP(J1386,中子データ!$B$4:$H$4500,4,FALSE))</f>
        <v/>
      </c>
      <c r="E1386" s="231" t="str">
        <f t="shared" si="497"/>
        <v/>
      </c>
      <c r="G1386" s="238"/>
      <c r="H1386" s="9"/>
      <c r="I1386" s="9"/>
      <c r="J1386" s="9"/>
      <c r="K1386" s="10"/>
      <c r="L1386" s="10"/>
      <c r="M1386" s="6"/>
      <c r="N1386" s="6">
        <f t="shared" si="496"/>
        <v>0</v>
      </c>
      <c r="O1386" s="250"/>
      <c r="P1386" s="250"/>
      <c r="Q1386" s="250"/>
      <c r="R1386" s="250"/>
      <c r="S1386" s="250"/>
      <c r="T1386" s="250"/>
      <c r="U1386" s="250"/>
      <c r="V1386" s="250"/>
      <c r="W1386" s="250"/>
      <c r="X1386" s="250"/>
      <c r="Y1386" s="250"/>
      <c r="Z1386" s="4"/>
      <c r="AA1386" s="429"/>
      <c r="AB1386" s="457">
        <f t="shared" si="494"/>
        <v>0</v>
      </c>
      <c r="AC1386" s="11"/>
      <c r="AD1386" s="11"/>
      <c r="AE1386" s="11"/>
      <c r="AF1386" s="11"/>
      <c r="AG1386" s="11"/>
      <c r="AH1386" s="11"/>
      <c r="AI1386" s="11"/>
      <c r="AJ1386" s="12"/>
      <c r="AK1386" s="445" t="str">
        <f>IF(G1386="","",VLOOKUP(J1386,中子データ!$B$4:$H$4500,3,FALSE))</f>
        <v/>
      </c>
      <c r="AL1386" s="445" t="str">
        <f>IF(G1386="","",VLOOKUP(J1386,中子データ!$B$4:$H$4500,5,FALSE))</f>
        <v/>
      </c>
      <c r="AM1386" s="445" t="str">
        <f>IF(G1386="","",VLOOKUP(J1386,中子データ!$B$4:$H$4500,6,FALSE))</f>
        <v/>
      </c>
      <c r="AN1386" s="418"/>
      <c r="AO1386" s="419"/>
      <c r="AP1386" s="420"/>
      <c r="AQ1386" s="421"/>
      <c r="AR1386" s="420"/>
      <c r="AS1386" s="436"/>
      <c r="AT1386" s="436"/>
      <c r="AU1386" s="422"/>
      <c r="AV1386" s="11"/>
      <c r="AW1386" s="11"/>
      <c r="AX1386" s="410">
        <f t="shared" si="493"/>
        <v>0</v>
      </c>
      <c r="AY1386" s="411" t="str">
        <f>IF(G1386="","",VLOOKUP(J1386,中子データ!$B$4:$M$5999,10,FALSE))</f>
        <v/>
      </c>
      <c r="AZ1386" s="438" t="str">
        <f>IF(G1386="","",VLOOKUP(J1386,中子データ!$B$4:$M$5999,9,FALSE))</f>
        <v/>
      </c>
      <c r="BA1386" s="412" t="str">
        <f>IF(AQ1386="","",VLOOKUP(AQ1386,作業者名!$B$4:$C$100,2,FALSE))</f>
        <v/>
      </c>
      <c r="BB1386" s="412" t="str">
        <f>IF(AR1386="","",VLOOKUP(AR1386,作業者名!$B$4:$C$100,2,FALSE))</f>
        <v/>
      </c>
      <c r="BC1386" s="412" t="str">
        <f>IF(G1386="","",VLOOKUP(J1386,中子データ!B$4:N$6004,12,FALSE))</f>
        <v/>
      </c>
      <c r="BD1386" s="413" t="str">
        <f>IF(G1386="","",VLOOKUP(J1386,中子データ!$B$4:$P$4500,15,FALSE))</f>
        <v/>
      </c>
    </row>
    <row r="1387" spans="1:56" x14ac:dyDescent="0.15">
      <c r="A1387" s="7" t="str">
        <f>IF(G1387="","",VLOOKUP(H1387,マシン名!$B$4:$C$93,2,FALSE))</f>
        <v/>
      </c>
      <c r="B1387" s="7" t="str">
        <f>IF(G1387="","",VLOOKUP(I1387,作業者名!$B$4:$C$100,2,FALSE))</f>
        <v/>
      </c>
      <c r="C1387" s="7" t="str">
        <f>IF(G1387="","",VLOOKUP(J1387,中子データ!$B$4:$H$4500,2,FALSE))</f>
        <v/>
      </c>
      <c r="D1387" s="8" t="str">
        <f>IF(G1387="","",VLOOKUP(J1387,中子データ!$B$4:$H$4500,4,FALSE))</f>
        <v/>
      </c>
      <c r="E1387" s="231" t="str">
        <f t="shared" si="497"/>
        <v/>
      </c>
      <c r="G1387" s="238"/>
      <c r="H1387" s="9"/>
      <c r="I1387" s="9"/>
      <c r="J1387" s="9"/>
      <c r="K1387" s="10"/>
      <c r="L1387" s="10"/>
      <c r="M1387" s="6"/>
      <c r="N1387" s="6">
        <f t="shared" si="496"/>
        <v>0</v>
      </c>
      <c r="O1387" s="250"/>
      <c r="P1387" s="250"/>
      <c r="Q1387" s="250"/>
      <c r="R1387" s="250"/>
      <c r="S1387" s="250"/>
      <c r="T1387" s="250"/>
      <c r="U1387" s="250"/>
      <c r="V1387" s="250"/>
      <c r="W1387" s="250"/>
      <c r="X1387" s="250"/>
      <c r="Y1387" s="250"/>
      <c r="Z1387" s="4"/>
      <c r="AA1387" s="429"/>
      <c r="AB1387" s="457">
        <f t="shared" si="494"/>
        <v>0</v>
      </c>
      <c r="AC1387" s="11"/>
      <c r="AD1387" s="11"/>
      <c r="AE1387" s="11"/>
      <c r="AF1387" s="11"/>
      <c r="AG1387" s="11"/>
      <c r="AH1387" s="11"/>
      <c r="AI1387" s="11"/>
      <c r="AJ1387" s="12"/>
      <c r="AK1387" s="445" t="str">
        <f>IF(G1387="","",VLOOKUP(J1387,中子データ!$B$4:$H$4500,3,FALSE))</f>
        <v/>
      </c>
      <c r="AL1387" s="445" t="str">
        <f>IF(G1387="","",VLOOKUP(J1387,中子データ!$B$4:$H$4500,5,FALSE))</f>
        <v/>
      </c>
      <c r="AM1387" s="445" t="str">
        <f>IF(G1387="","",VLOOKUP(J1387,中子データ!$B$4:$H$4500,6,FALSE))</f>
        <v/>
      </c>
      <c r="AN1387" s="418"/>
      <c r="AO1387" s="419"/>
      <c r="AP1387" s="420"/>
      <c r="AQ1387" s="421"/>
      <c r="AR1387" s="420"/>
      <c r="AS1387" s="436"/>
      <c r="AT1387" s="436"/>
      <c r="AU1387" s="422"/>
      <c r="AV1387" s="11"/>
      <c r="AW1387" s="11"/>
      <c r="AX1387" s="410">
        <f t="shared" si="493"/>
        <v>0</v>
      </c>
      <c r="AY1387" s="411" t="str">
        <f>IF(G1387="","",VLOOKUP(J1387,中子データ!$B$4:$M$5999,10,FALSE))</f>
        <v/>
      </c>
      <c r="AZ1387" s="438" t="str">
        <f>IF(G1387="","",VLOOKUP(J1387,中子データ!$B$4:$M$5999,9,FALSE))</f>
        <v/>
      </c>
      <c r="BA1387" s="412" t="str">
        <f>IF(AQ1387="","",VLOOKUP(AQ1387,作業者名!$B$4:$C$100,2,FALSE))</f>
        <v/>
      </c>
      <c r="BB1387" s="412" t="str">
        <f>IF(AR1387="","",VLOOKUP(AR1387,作業者名!$B$4:$C$100,2,FALSE))</f>
        <v/>
      </c>
      <c r="BC1387" s="412" t="str">
        <f>IF(G1387="","",VLOOKUP(J1387,中子データ!B$4:N$6004,12,FALSE))</f>
        <v/>
      </c>
      <c r="BD1387" s="413" t="str">
        <f>IF(G1387="","",VLOOKUP(J1387,中子データ!$B$4:$P$4500,15,FALSE))</f>
        <v/>
      </c>
    </row>
    <row r="1388" spans="1:56" x14ac:dyDescent="0.15">
      <c r="A1388" s="7" t="str">
        <f>IF(G1388="","",VLOOKUP(H1388,マシン名!$B$4:$C$93,2,FALSE))</f>
        <v/>
      </c>
      <c r="B1388" s="7" t="str">
        <f>IF(G1388="","",VLOOKUP(I1388,作業者名!$B$4:$C$100,2,FALSE))</f>
        <v/>
      </c>
      <c r="C1388" s="7" t="str">
        <f>IF(G1388="","",VLOOKUP(J1388,中子データ!$B$4:$H$4500,2,FALSE))</f>
        <v/>
      </c>
      <c r="D1388" s="8" t="str">
        <f>IF(G1388="","",VLOOKUP(J1388,中子データ!$B$4:$H$4500,4,FALSE))</f>
        <v/>
      </c>
      <c r="E1388" s="231" t="str">
        <f t="shared" si="497"/>
        <v/>
      </c>
      <c r="G1388" s="238"/>
      <c r="H1388" s="9"/>
      <c r="I1388" s="9"/>
      <c r="J1388" s="9"/>
      <c r="K1388" s="10"/>
      <c r="L1388" s="10"/>
      <c r="M1388" s="6"/>
      <c r="N1388" s="6">
        <f t="shared" si="496"/>
        <v>0</v>
      </c>
      <c r="O1388" s="250"/>
      <c r="P1388" s="250"/>
      <c r="Q1388" s="250"/>
      <c r="R1388" s="250"/>
      <c r="S1388" s="250"/>
      <c r="T1388" s="250"/>
      <c r="U1388" s="250"/>
      <c r="V1388" s="250"/>
      <c r="W1388" s="250"/>
      <c r="X1388" s="250"/>
      <c r="Y1388" s="250"/>
      <c r="Z1388" s="4"/>
      <c r="AA1388" s="429"/>
      <c r="AB1388" s="457">
        <f t="shared" si="494"/>
        <v>0</v>
      </c>
      <c r="AC1388" s="11"/>
      <c r="AD1388" s="11"/>
      <c r="AE1388" s="11"/>
      <c r="AF1388" s="11"/>
      <c r="AG1388" s="11"/>
      <c r="AH1388" s="11"/>
      <c r="AI1388" s="11"/>
      <c r="AJ1388" s="12"/>
      <c r="AK1388" s="445" t="str">
        <f>IF(G1388="","",VLOOKUP(J1388,中子データ!$B$4:$H$4500,3,FALSE))</f>
        <v/>
      </c>
      <c r="AL1388" s="445" t="str">
        <f>IF(G1388="","",VLOOKUP(J1388,中子データ!$B$4:$H$4500,5,FALSE))</f>
        <v/>
      </c>
      <c r="AM1388" s="445" t="str">
        <f>IF(G1388="","",VLOOKUP(J1388,中子データ!$B$4:$H$4500,6,FALSE))</f>
        <v/>
      </c>
      <c r="AN1388" s="418"/>
      <c r="AO1388" s="419"/>
      <c r="AP1388" s="420"/>
      <c r="AQ1388" s="421"/>
      <c r="AR1388" s="420"/>
      <c r="AS1388" s="436"/>
      <c r="AT1388" s="436"/>
      <c r="AU1388" s="422"/>
      <c r="AV1388" s="11"/>
      <c r="AW1388" s="11"/>
      <c r="AX1388" s="410">
        <f t="shared" si="493"/>
        <v>0</v>
      </c>
      <c r="AY1388" s="411" t="str">
        <f>IF(G1388="","",VLOOKUP(J1388,中子データ!$B$4:$M$5999,10,FALSE))</f>
        <v/>
      </c>
      <c r="AZ1388" s="438" t="str">
        <f>IF(G1388="","",VLOOKUP(J1388,中子データ!$B$4:$M$5999,9,FALSE))</f>
        <v/>
      </c>
      <c r="BA1388" s="412" t="str">
        <f>IF(AQ1388="","",VLOOKUP(AQ1388,作業者名!$B$4:$C$100,2,FALSE))</f>
        <v/>
      </c>
      <c r="BB1388" s="412" t="str">
        <f>IF(AR1388="","",VLOOKUP(AR1388,作業者名!$B$4:$C$100,2,FALSE))</f>
        <v/>
      </c>
      <c r="BC1388" s="412" t="str">
        <f>IF(G1388="","",VLOOKUP(J1388,中子データ!B$4:N$6004,12,FALSE))</f>
        <v/>
      </c>
      <c r="BD1388" s="413" t="str">
        <f>IF(G1388="","",VLOOKUP(J1388,中子データ!$B$4:$P$4500,15,FALSE))</f>
        <v/>
      </c>
    </row>
    <row r="1389" spans="1:56" x14ac:dyDescent="0.15">
      <c r="A1389" s="7" t="str">
        <f>IF(G1389="","",VLOOKUP(H1389,マシン名!$B$4:$C$93,2,FALSE))</f>
        <v/>
      </c>
      <c r="B1389" s="7" t="str">
        <f>IF(G1389="","",VLOOKUP(I1389,作業者名!$B$4:$C$100,2,FALSE))</f>
        <v/>
      </c>
      <c r="C1389" s="7" t="str">
        <f>IF(G1389="","",VLOOKUP(J1389,中子データ!$B$4:$H$4500,2,FALSE))</f>
        <v/>
      </c>
      <c r="D1389" s="8" t="str">
        <f>IF(G1389="","",VLOOKUP(J1389,中子データ!$B$4:$H$4500,4,FALSE))</f>
        <v/>
      </c>
      <c r="E1389" s="231" t="str">
        <f t="shared" si="497"/>
        <v/>
      </c>
      <c r="G1389" s="238"/>
      <c r="H1389" s="9"/>
      <c r="I1389" s="9"/>
      <c r="J1389" s="9"/>
      <c r="K1389" s="10"/>
      <c r="L1389" s="10"/>
      <c r="M1389" s="6"/>
      <c r="N1389" s="6">
        <f t="shared" si="496"/>
        <v>0</v>
      </c>
      <c r="O1389" s="250"/>
      <c r="P1389" s="250"/>
      <c r="Q1389" s="250"/>
      <c r="R1389" s="250"/>
      <c r="S1389" s="250"/>
      <c r="T1389" s="250"/>
      <c r="U1389" s="250"/>
      <c r="V1389" s="250"/>
      <c r="W1389" s="250"/>
      <c r="X1389" s="250"/>
      <c r="Y1389" s="250"/>
      <c r="Z1389" s="4"/>
      <c r="AA1389" s="429"/>
      <c r="AB1389" s="457">
        <f t="shared" si="494"/>
        <v>0</v>
      </c>
      <c r="AC1389" s="11"/>
      <c r="AD1389" s="11"/>
      <c r="AE1389" s="11"/>
      <c r="AF1389" s="11"/>
      <c r="AG1389" s="11"/>
      <c r="AH1389" s="11"/>
      <c r="AI1389" s="11"/>
      <c r="AJ1389" s="12"/>
      <c r="AK1389" s="445" t="str">
        <f>IF(G1389="","",VLOOKUP(J1389,中子データ!$B$4:$H$4500,3,FALSE))</f>
        <v/>
      </c>
      <c r="AL1389" s="445" t="str">
        <f>IF(G1389="","",VLOOKUP(J1389,中子データ!$B$4:$H$4500,5,FALSE))</f>
        <v/>
      </c>
      <c r="AM1389" s="445" t="str">
        <f>IF(G1389="","",VLOOKUP(J1389,中子データ!$B$4:$H$4500,6,FALSE))</f>
        <v/>
      </c>
      <c r="AN1389" s="418"/>
      <c r="AO1389" s="419"/>
      <c r="AP1389" s="420"/>
      <c r="AQ1389" s="421"/>
      <c r="AR1389" s="420"/>
      <c r="AS1389" s="436"/>
      <c r="AT1389" s="436"/>
      <c r="AU1389" s="422"/>
      <c r="AV1389" s="11"/>
      <c r="AW1389" s="11"/>
      <c r="AX1389" s="410">
        <f t="shared" si="493"/>
        <v>0</v>
      </c>
      <c r="AY1389" s="411" t="str">
        <f>IF(G1389="","",VLOOKUP(J1389,中子データ!$B$4:$M$5999,10,FALSE))</f>
        <v/>
      </c>
      <c r="AZ1389" s="438" t="str">
        <f>IF(G1389="","",VLOOKUP(J1389,中子データ!$B$4:$M$5999,9,FALSE))</f>
        <v/>
      </c>
      <c r="BA1389" s="412" t="str">
        <f>IF(AQ1389="","",VLOOKUP(AQ1389,作業者名!$B$4:$C$100,2,FALSE))</f>
        <v/>
      </c>
      <c r="BB1389" s="412" t="str">
        <f>IF(AR1389="","",VLOOKUP(AR1389,作業者名!$B$4:$C$100,2,FALSE))</f>
        <v/>
      </c>
      <c r="BC1389" s="412" t="str">
        <f>IF(G1389="","",VLOOKUP(J1389,中子データ!B$4:N$6004,12,FALSE))</f>
        <v/>
      </c>
      <c r="BD1389" s="413" t="str">
        <f>IF(G1389="","",VLOOKUP(J1389,中子データ!$B$4:$P$4500,15,FALSE))</f>
        <v/>
      </c>
    </row>
    <row r="1390" spans="1:56" x14ac:dyDescent="0.15">
      <c r="A1390" s="7" t="str">
        <f>IF(G1390="","",VLOOKUP(H1390,マシン名!$B$4:$C$93,2,FALSE))</f>
        <v/>
      </c>
      <c r="B1390" s="7" t="str">
        <f>IF(G1390="","",VLOOKUP(I1390,作業者名!$B$4:$C$100,2,FALSE))</f>
        <v/>
      </c>
      <c r="C1390" s="7" t="str">
        <f>IF(G1390="","",VLOOKUP(J1390,中子データ!$B$4:$H$4500,2,FALSE))</f>
        <v/>
      </c>
      <c r="D1390" s="8" t="str">
        <f>IF(G1390="","",VLOOKUP(J1390,中子データ!$B$4:$H$4500,4,FALSE))</f>
        <v/>
      </c>
      <c r="E1390" s="231" t="str">
        <f t="shared" si="497"/>
        <v/>
      </c>
      <c r="G1390" s="238"/>
      <c r="H1390" s="9"/>
      <c r="I1390" s="9"/>
      <c r="J1390" s="9"/>
      <c r="K1390" s="10"/>
      <c r="L1390" s="10"/>
      <c r="M1390" s="6"/>
      <c r="N1390" s="6">
        <f t="shared" si="496"/>
        <v>0</v>
      </c>
      <c r="O1390" s="250"/>
      <c r="P1390" s="250"/>
      <c r="Q1390" s="250"/>
      <c r="R1390" s="250"/>
      <c r="S1390" s="250"/>
      <c r="T1390" s="250"/>
      <c r="U1390" s="250"/>
      <c r="V1390" s="250"/>
      <c r="W1390" s="250"/>
      <c r="X1390" s="250"/>
      <c r="Y1390" s="250"/>
      <c r="Z1390" s="4"/>
      <c r="AA1390" s="429"/>
      <c r="AB1390" s="457">
        <f t="shared" si="494"/>
        <v>0</v>
      </c>
      <c r="AC1390" s="11"/>
      <c r="AD1390" s="11"/>
      <c r="AE1390" s="11"/>
      <c r="AF1390" s="11"/>
      <c r="AG1390" s="11"/>
      <c r="AH1390" s="11"/>
      <c r="AI1390" s="11"/>
      <c r="AJ1390" s="12"/>
      <c r="AK1390" s="445" t="str">
        <f>IF(G1390="","",VLOOKUP(J1390,中子データ!$B$4:$H$4500,3,FALSE))</f>
        <v/>
      </c>
      <c r="AL1390" s="445" t="str">
        <f>IF(G1390="","",VLOOKUP(J1390,中子データ!$B$4:$H$4500,5,FALSE))</f>
        <v/>
      </c>
      <c r="AM1390" s="445" t="str">
        <f>IF(G1390="","",VLOOKUP(J1390,中子データ!$B$4:$H$4500,6,FALSE))</f>
        <v/>
      </c>
      <c r="AN1390" s="418"/>
      <c r="AO1390" s="419"/>
      <c r="AP1390" s="420"/>
      <c r="AQ1390" s="421"/>
      <c r="AR1390" s="420"/>
      <c r="AS1390" s="436"/>
      <c r="AT1390" s="436"/>
      <c r="AU1390" s="422"/>
      <c r="AV1390" s="11"/>
      <c r="AW1390" s="11"/>
      <c r="AX1390" s="410">
        <f t="shared" si="493"/>
        <v>0</v>
      </c>
      <c r="AY1390" s="411" t="str">
        <f>IF(G1390="","",VLOOKUP(J1390,中子データ!$B$4:$M$5999,10,FALSE))</f>
        <v/>
      </c>
      <c r="AZ1390" s="438" t="str">
        <f>IF(G1390="","",VLOOKUP(J1390,中子データ!$B$4:$M$5999,9,FALSE))</f>
        <v/>
      </c>
      <c r="BA1390" s="412" t="str">
        <f>IF(AQ1390="","",VLOOKUP(AQ1390,作業者名!$B$4:$C$100,2,FALSE))</f>
        <v/>
      </c>
      <c r="BB1390" s="412" t="str">
        <f>IF(AR1390="","",VLOOKUP(AR1390,作業者名!$B$4:$C$100,2,FALSE))</f>
        <v/>
      </c>
      <c r="BC1390" s="412" t="str">
        <f>IF(G1390="","",VLOOKUP(J1390,中子データ!B$4:N$6004,12,FALSE))</f>
        <v/>
      </c>
      <c r="BD1390" s="413" t="str">
        <f>IF(G1390="","",VLOOKUP(J1390,中子データ!$B$4:$P$4500,15,FALSE))</f>
        <v/>
      </c>
    </row>
    <row r="1391" spans="1:56" x14ac:dyDescent="0.15">
      <c r="A1391" s="7" t="str">
        <f>IF(G1391="","",VLOOKUP(H1391,マシン名!$B$4:$C$93,2,FALSE))</f>
        <v/>
      </c>
      <c r="B1391" s="7" t="str">
        <f>IF(G1391="","",VLOOKUP(I1391,作業者名!$B$4:$C$100,2,FALSE))</f>
        <v/>
      </c>
      <c r="C1391" s="7" t="str">
        <f>IF(G1391="","",VLOOKUP(J1391,中子データ!$B$4:$H$4500,2,FALSE))</f>
        <v/>
      </c>
      <c r="D1391" s="8" t="str">
        <f>IF(G1391="","",VLOOKUP(J1391,中子データ!$B$4:$H$4500,4,FALSE))</f>
        <v/>
      </c>
      <c r="E1391" s="231" t="str">
        <f t="shared" si="497"/>
        <v/>
      </c>
      <c r="G1391" s="238"/>
      <c r="H1391" s="247"/>
      <c r="I1391" s="248"/>
      <c r="J1391" s="245"/>
      <c r="K1391" s="10"/>
      <c r="L1391" s="10"/>
      <c r="M1391" s="6"/>
      <c r="N1391" s="6">
        <f t="shared" si="496"/>
        <v>0</v>
      </c>
      <c r="O1391" s="250"/>
      <c r="P1391" s="250"/>
      <c r="Q1391" s="250"/>
      <c r="R1391" s="250"/>
      <c r="S1391" s="250"/>
      <c r="T1391" s="250"/>
      <c r="U1391" s="250"/>
      <c r="V1391" s="250"/>
      <c r="W1391" s="250"/>
      <c r="X1391" s="250"/>
      <c r="Y1391" s="250"/>
      <c r="Z1391" s="4"/>
      <c r="AA1391" s="429"/>
      <c r="AB1391" s="457">
        <f t="shared" si="494"/>
        <v>0</v>
      </c>
      <c r="AC1391" s="11"/>
      <c r="AD1391" s="11"/>
      <c r="AE1391" s="11"/>
      <c r="AF1391" s="11"/>
      <c r="AG1391" s="11"/>
      <c r="AH1391" s="11"/>
      <c r="AI1391" s="11"/>
      <c r="AJ1391" s="12"/>
      <c r="AK1391" s="445" t="str">
        <f>IF(G1391="","",VLOOKUP(J1391,中子データ!$B$4:$H$4500,3,FALSE))</f>
        <v/>
      </c>
      <c r="AL1391" s="445" t="str">
        <f>IF(G1391="","",VLOOKUP(J1391,中子データ!$B$4:$H$4500,5,FALSE))</f>
        <v/>
      </c>
      <c r="AM1391" s="445" t="str">
        <f>IF(G1391="","",VLOOKUP(J1391,中子データ!$B$4:$H$4500,6,FALSE))</f>
        <v/>
      </c>
      <c r="AN1391" s="418"/>
      <c r="AO1391" s="419"/>
      <c r="AP1391" s="420"/>
      <c r="AQ1391" s="421"/>
      <c r="AR1391" s="420"/>
      <c r="AS1391" s="436"/>
      <c r="AT1391" s="436"/>
      <c r="AU1391" s="422"/>
      <c r="AV1391" s="11"/>
      <c r="AW1391" s="11"/>
      <c r="AX1391" s="410">
        <f t="shared" si="493"/>
        <v>0</v>
      </c>
      <c r="AY1391" s="411" t="str">
        <f>IF(G1391="","",VLOOKUP(J1391,中子データ!$B$4:$M$5999,10,FALSE))</f>
        <v/>
      </c>
      <c r="AZ1391" s="438" t="str">
        <f>IF(G1391="","",VLOOKUP(J1391,中子データ!$B$4:$M$5999,9,FALSE))</f>
        <v/>
      </c>
      <c r="BA1391" s="412" t="str">
        <f>IF(AQ1391="","",VLOOKUP(AQ1391,作業者名!$B$4:$C$100,2,FALSE))</f>
        <v/>
      </c>
      <c r="BB1391" s="412" t="str">
        <f>IF(AR1391="","",VLOOKUP(AR1391,作業者名!$B$4:$C$100,2,FALSE))</f>
        <v/>
      </c>
      <c r="BC1391" s="412" t="str">
        <f>IF(G1391="","",VLOOKUP(J1391,中子データ!B$4:N$6004,12,FALSE))</f>
        <v/>
      </c>
      <c r="BD1391" s="413" t="str">
        <f>IF(G1391="","",VLOOKUP(J1391,中子データ!$B$4:$P$4500,15,FALSE))</f>
        <v/>
      </c>
    </row>
    <row r="1392" spans="1:56" x14ac:dyDescent="0.15">
      <c r="A1392" s="7" t="str">
        <f>IF(G1392="","",VLOOKUP(H1392,マシン名!$B$4:$C$93,2,FALSE))</f>
        <v/>
      </c>
      <c r="B1392" s="7" t="str">
        <f>IF(G1392="","",VLOOKUP(I1392,作業者名!$B$4:$C$100,2,FALSE))</f>
        <v/>
      </c>
      <c r="C1392" s="7" t="str">
        <f>IF(G1392="","",VLOOKUP(J1392,中子データ!$B$4:$H$4500,2,FALSE))</f>
        <v/>
      </c>
      <c r="D1392" s="8" t="str">
        <f>IF(G1392="","",VLOOKUP(J1392,中子データ!$B$4:$H$4500,4,FALSE))</f>
        <v/>
      </c>
      <c r="E1392" s="231" t="str">
        <f t="shared" si="497"/>
        <v/>
      </c>
      <c r="G1392" s="238"/>
      <c r="H1392" s="9"/>
      <c r="I1392" s="9"/>
      <c r="J1392" s="9"/>
      <c r="K1392" s="10"/>
      <c r="L1392" s="10"/>
      <c r="M1392" s="6"/>
      <c r="N1392" s="6">
        <f t="shared" si="496"/>
        <v>0</v>
      </c>
      <c r="O1392" s="250"/>
      <c r="P1392" s="250"/>
      <c r="Q1392" s="250"/>
      <c r="R1392" s="250"/>
      <c r="S1392" s="250"/>
      <c r="T1392" s="250"/>
      <c r="U1392" s="250"/>
      <c r="V1392" s="250"/>
      <c r="W1392" s="250"/>
      <c r="X1392" s="250"/>
      <c r="Y1392" s="250"/>
      <c r="Z1392" s="4"/>
      <c r="AA1392" s="429"/>
      <c r="AB1392" s="457">
        <f t="shared" si="494"/>
        <v>0</v>
      </c>
      <c r="AC1392" s="11"/>
      <c r="AD1392" s="11"/>
      <c r="AE1392" s="11"/>
      <c r="AF1392" s="11"/>
      <c r="AG1392" s="11"/>
      <c r="AH1392" s="11"/>
      <c r="AI1392" s="11"/>
      <c r="AJ1392" s="12"/>
      <c r="AK1392" s="445" t="str">
        <f>IF(G1392="","",VLOOKUP(J1392,中子データ!$B$4:$H$4500,3,FALSE))</f>
        <v/>
      </c>
      <c r="AL1392" s="445" t="str">
        <f>IF(G1392="","",VLOOKUP(J1392,中子データ!$B$4:$H$4500,5,FALSE))</f>
        <v/>
      </c>
      <c r="AM1392" s="445" t="str">
        <f>IF(G1392="","",VLOOKUP(J1392,中子データ!$B$4:$H$4500,6,FALSE))</f>
        <v/>
      </c>
      <c r="AN1392" s="418"/>
      <c r="AO1392" s="419"/>
      <c r="AP1392" s="420"/>
      <c r="AQ1392" s="421"/>
      <c r="AR1392" s="420"/>
      <c r="AS1392" s="436"/>
      <c r="AT1392" s="436"/>
      <c r="AU1392" s="422"/>
      <c r="AV1392" s="11"/>
      <c r="AW1392" s="11"/>
      <c r="AX1392" s="410">
        <f t="shared" si="493"/>
        <v>0</v>
      </c>
      <c r="AY1392" s="411" t="str">
        <f>IF(G1392="","",VLOOKUP(J1392,中子データ!$B$4:$M$5999,10,FALSE))</f>
        <v/>
      </c>
      <c r="AZ1392" s="438" t="str">
        <f>IF(G1392="","",VLOOKUP(J1392,中子データ!$B$4:$M$5999,9,FALSE))</f>
        <v/>
      </c>
      <c r="BA1392" s="412" t="str">
        <f>IF(AQ1392="","",VLOOKUP(AQ1392,作業者名!$B$4:$C$100,2,FALSE))</f>
        <v/>
      </c>
      <c r="BB1392" s="412" t="str">
        <f>IF(AR1392="","",VLOOKUP(AR1392,作業者名!$B$4:$C$100,2,FALSE))</f>
        <v/>
      </c>
      <c r="BC1392" s="412" t="str">
        <f>IF(G1392="","",VLOOKUP(J1392,中子データ!B$4:N$6004,12,FALSE))</f>
        <v/>
      </c>
      <c r="BD1392" s="413" t="str">
        <f>IF(G1392="","",VLOOKUP(J1392,中子データ!$B$4:$P$4500,15,FALSE))</f>
        <v/>
      </c>
    </row>
    <row r="1393" spans="1:56" x14ac:dyDescent="0.15">
      <c r="A1393" s="7" t="str">
        <f>IF(G1393="","",VLOOKUP(H1393,マシン名!$B$4:$C$93,2,FALSE))</f>
        <v/>
      </c>
      <c r="B1393" s="7" t="str">
        <f>IF(G1393="","",VLOOKUP(I1393,作業者名!$B$4:$C$100,2,FALSE))</f>
        <v/>
      </c>
      <c r="C1393" s="7" t="str">
        <f>IF(G1393="","",VLOOKUP(J1393,中子データ!$B$4:$H$4500,2,FALSE))</f>
        <v/>
      </c>
      <c r="D1393" s="8" t="str">
        <f>IF(G1393="","",VLOOKUP(J1393,中子データ!$B$4:$H$4500,4,FALSE))</f>
        <v/>
      </c>
      <c r="E1393" s="231" t="str">
        <f t="shared" si="497"/>
        <v/>
      </c>
      <c r="G1393" s="238"/>
      <c r="H1393" s="9"/>
      <c r="I1393" s="9"/>
      <c r="J1393" s="9"/>
      <c r="K1393" s="10"/>
      <c r="L1393" s="10"/>
      <c r="M1393" s="6"/>
      <c r="N1393" s="6">
        <f t="shared" ref="N1393:N1424" si="498">L1393-SUM(O1393:Z1393)</f>
        <v>0</v>
      </c>
      <c r="O1393" s="250"/>
      <c r="P1393" s="250"/>
      <c r="Q1393" s="250"/>
      <c r="R1393" s="250"/>
      <c r="S1393" s="250"/>
      <c r="T1393" s="250"/>
      <c r="U1393" s="250"/>
      <c r="V1393" s="250"/>
      <c r="W1393" s="250"/>
      <c r="X1393" s="250"/>
      <c r="Y1393" s="250"/>
      <c r="Z1393" s="4"/>
      <c r="AA1393" s="429"/>
      <c r="AB1393" s="457">
        <f t="shared" si="494"/>
        <v>0</v>
      </c>
      <c r="AC1393" s="11"/>
      <c r="AD1393" s="11"/>
      <c r="AE1393" s="11"/>
      <c r="AF1393" s="11"/>
      <c r="AG1393" s="11"/>
      <c r="AH1393" s="11"/>
      <c r="AI1393" s="11"/>
      <c r="AJ1393" s="12"/>
      <c r="AK1393" s="445" t="str">
        <f>IF(G1393="","",VLOOKUP(J1393,中子データ!$B$4:$H$4500,3,FALSE))</f>
        <v/>
      </c>
      <c r="AL1393" s="445" t="str">
        <f>IF(G1393="","",VLOOKUP(J1393,中子データ!$B$4:$H$4500,5,FALSE))</f>
        <v/>
      </c>
      <c r="AM1393" s="445" t="str">
        <f>IF(G1393="","",VLOOKUP(J1393,中子データ!$B$4:$H$4500,6,FALSE))</f>
        <v/>
      </c>
      <c r="AN1393" s="418"/>
      <c r="AO1393" s="419"/>
      <c r="AP1393" s="420"/>
      <c r="AQ1393" s="421"/>
      <c r="AR1393" s="420"/>
      <c r="AS1393" s="436"/>
      <c r="AT1393" s="436"/>
      <c r="AU1393" s="422"/>
      <c r="AV1393" s="11"/>
      <c r="AW1393" s="11"/>
      <c r="AX1393" s="410">
        <f t="shared" si="493"/>
        <v>0</v>
      </c>
      <c r="AY1393" s="411" t="str">
        <f>IF(G1393="","",VLOOKUP(J1393,中子データ!$B$4:$M$5999,10,FALSE))</f>
        <v/>
      </c>
      <c r="AZ1393" s="438" t="str">
        <f>IF(G1393="","",VLOOKUP(J1393,中子データ!$B$4:$M$5999,9,FALSE))</f>
        <v/>
      </c>
      <c r="BA1393" s="412" t="str">
        <f>IF(AQ1393="","",VLOOKUP(AQ1393,作業者名!$B$4:$C$100,2,FALSE))</f>
        <v/>
      </c>
      <c r="BB1393" s="412" t="str">
        <f>IF(AR1393="","",VLOOKUP(AR1393,作業者名!$B$4:$C$100,2,FALSE))</f>
        <v/>
      </c>
      <c r="BC1393" s="412" t="str">
        <f>IF(G1393="","",VLOOKUP(J1393,中子データ!B$4:N$6004,12,FALSE))</f>
        <v/>
      </c>
      <c r="BD1393" s="413" t="str">
        <f>IF(G1393="","",VLOOKUP(J1393,中子データ!$B$4:$P$4500,15,FALSE))</f>
        <v/>
      </c>
    </row>
    <row r="1394" spans="1:56" x14ac:dyDescent="0.15">
      <c r="A1394" s="7" t="str">
        <f>IF(G1394="","",VLOOKUP(H1394,マシン名!$B$4:$C$93,2,FALSE))</f>
        <v/>
      </c>
      <c r="B1394" s="7" t="str">
        <f>IF(G1394="","",VLOOKUP(I1394,作業者名!$B$4:$C$100,2,FALSE))</f>
        <v/>
      </c>
      <c r="C1394" s="7" t="str">
        <f>IF(G1394="","",VLOOKUP(J1394,中子データ!$B$4:$H$4500,2,FALSE))</f>
        <v/>
      </c>
      <c r="D1394" s="8" t="str">
        <f>IF(G1394="","",VLOOKUP(J1394,中子データ!$B$4:$H$4500,4,FALSE))</f>
        <v/>
      </c>
      <c r="E1394" s="231" t="str">
        <f t="shared" si="497"/>
        <v/>
      </c>
      <c r="G1394" s="238"/>
      <c r="H1394" s="9"/>
      <c r="I1394" s="9"/>
      <c r="J1394" s="9"/>
      <c r="K1394" s="10"/>
      <c r="L1394" s="10"/>
      <c r="M1394" s="6"/>
      <c r="N1394" s="6">
        <f t="shared" si="498"/>
        <v>0</v>
      </c>
      <c r="O1394" s="250"/>
      <c r="P1394" s="250"/>
      <c r="Q1394" s="250"/>
      <c r="R1394" s="250"/>
      <c r="S1394" s="250"/>
      <c r="T1394" s="250"/>
      <c r="U1394" s="250"/>
      <c r="V1394" s="250"/>
      <c r="W1394" s="250"/>
      <c r="X1394" s="250"/>
      <c r="Y1394" s="250"/>
      <c r="Z1394" s="4"/>
      <c r="AA1394" s="429"/>
      <c r="AB1394" s="457">
        <f t="shared" si="494"/>
        <v>0</v>
      </c>
      <c r="AC1394" s="11"/>
      <c r="AD1394" s="11"/>
      <c r="AE1394" s="11"/>
      <c r="AF1394" s="11"/>
      <c r="AG1394" s="11"/>
      <c r="AH1394" s="11"/>
      <c r="AI1394" s="11"/>
      <c r="AJ1394" s="12"/>
      <c r="AK1394" s="445" t="str">
        <f>IF(G1394="","",VLOOKUP(J1394,中子データ!$B$4:$H$4500,3,FALSE))</f>
        <v/>
      </c>
      <c r="AL1394" s="445" t="str">
        <f>IF(G1394="","",VLOOKUP(J1394,中子データ!$B$4:$H$4500,5,FALSE))</f>
        <v/>
      </c>
      <c r="AM1394" s="445" t="str">
        <f>IF(G1394="","",VLOOKUP(J1394,中子データ!$B$4:$H$4500,6,FALSE))</f>
        <v/>
      </c>
      <c r="AN1394" s="418"/>
      <c r="AO1394" s="419"/>
      <c r="AP1394" s="420"/>
      <c r="AQ1394" s="421"/>
      <c r="AR1394" s="420"/>
      <c r="AS1394" s="436"/>
      <c r="AT1394" s="436"/>
      <c r="AU1394" s="422"/>
      <c r="AV1394" s="11"/>
      <c r="AW1394" s="11"/>
      <c r="AX1394" s="410">
        <f t="shared" si="493"/>
        <v>0</v>
      </c>
      <c r="AY1394" s="411" t="str">
        <f>IF(G1394="","",VLOOKUP(J1394,中子データ!$B$4:$M$5999,10,FALSE))</f>
        <v/>
      </c>
      <c r="AZ1394" s="438" t="str">
        <f>IF(G1394="","",VLOOKUP(J1394,中子データ!$B$4:$M$5999,9,FALSE))</f>
        <v/>
      </c>
      <c r="BA1394" s="412" t="str">
        <f>IF(AQ1394="","",VLOOKUP(AQ1394,作業者名!$B$4:$C$100,2,FALSE))</f>
        <v/>
      </c>
      <c r="BB1394" s="412" t="str">
        <f>IF(AR1394="","",VLOOKUP(AR1394,作業者名!$B$4:$C$100,2,FALSE))</f>
        <v/>
      </c>
      <c r="BC1394" s="412" t="str">
        <f>IF(G1394="","",VLOOKUP(J1394,中子データ!B$4:N$6004,12,FALSE))</f>
        <v/>
      </c>
      <c r="BD1394" s="413" t="str">
        <f>IF(G1394="","",VLOOKUP(J1394,中子データ!$B$4:$P$4500,15,FALSE))</f>
        <v/>
      </c>
    </row>
    <row r="1395" spans="1:56" x14ac:dyDescent="0.15">
      <c r="A1395" s="7" t="str">
        <f>IF(G1395="","",VLOOKUP(H1395,マシン名!$B$4:$C$93,2,FALSE))</f>
        <v/>
      </c>
      <c r="B1395" s="7" t="str">
        <f>IF(G1395="","",VLOOKUP(I1395,作業者名!$B$4:$C$100,2,FALSE))</f>
        <v/>
      </c>
      <c r="C1395" s="7" t="str">
        <f>IF(G1395="","",VLOOKUP(J1395,中子データ!$B$4:$H$4500,2,FALSE))</f>
        <v/>
      </c>
      <c r="D1395" s="8" t="str">
        <f>IF(G1395="","",VLOOKUP(J1395,中子データ!$B$4:$H$4500,4,FALSE))</f>
        <v/>
      </c>
      <c r="E1395" s="231" t="str">
        <f t="shared" si="497"/>
        <v/>
      </c>
      <c r="G1395" s="238"/>
      <c r="H1395" s="9"/>
      <c r="I1395" s="9"/>
      <c r="J1395" s="9"/>
      <c r="K1395" s="10"/>
      <c r="L1395" s="10"/>
      <c r="M1395" s="6"/>
      <c r="N1395" s="6">
        <f t="shared" si="498"/>
        <v>0</v>
      </c>
      <c r="O1395" s="250"/>
      <c r="P1395" s="250"/>
      <c r="Q1395" s="250"/>
      <c r="R1395" s="250"/>
      <c r="S1395" s="250"/>
      <c r="T1395" s="250"/>
      <c r="U1395" s="250"/>
      <c r="V1395" s="250"/>
      <c r="W1395" s="250"/>
      <c r="X1395" s="250"/>
      <c r="Y1395" s="250"/>
      <c r="Z1395" s="4"/>
      <c r="AA1395" s="429"/>
      <c r="AB1395" s="457">
        <f t="shared" si="494"/>
        <v>0</v>
      </c>
      <c r="AC1395" s="11"/>
      <c r="AD1395" s="11"/>
      <c r="AE1395" s="11"/>
      <c r="AF1395" s="11"/>
      <c r="AG1395" s="11"/>
      <c r="AH1395" s="11"/>
      <c r="AI1395" s="11"/>
      <c r="AJ1395" s="12"/>
      <c r="AK1395" s="445" t="str">
        <f>IF(G1395="","",VLOOKUP(J1395,中子データ!$B$4:$H$4500,3,FALSE))</f>
        <v/>
      </c>
      <c r="AL1395" s="445" t="str">
        <f>IF(G1395="","",VLOOKUP(J1395,中子データ!$B$4:$H$4500,5,FALSE))</f>
        <v/>
      </c>
      <c r="AM1395" s="445" t="str">
        <f>IF(G1395="","",VLOOKUP(J1395,中子データ!$B$4:$H$4500,6,FALSE))</f>
        <v/>
      </c>
      <c r="AN1395" s="418"/>
      <c r="AO1395" s="419"/>
      <c r="AP1395" s="420"/>
      <c r="AQ1395" s="421"/>
      <c r="AR1395" s="420"/>
      <c r="AS1395" s="436"/>
      <c r="AT1395" s="436"/>
      <c r="AU1395" s="422"/>
      <c r="AV1395" s="11"/>
      <c r="AW1395" s="11"/>
      <c r="AX1395" s="410">
        <f t="shared" si="493"/>
        <v>0</v>
      </c>
      <c r="AY1395" s="411" t="str">
        <f>IF(G1395="","",VLOOKUP(J1395,中子データ!$B$4:$M$5999,10,FALSE))</f>
        <v/>
      </c>
      <c r="AZ1395" s="438" t="str">
        <f>IF(G1395="","",VLOOKUP(J1395,中子データ!$B$4:$M$5999,9,FALSE))</f>
        <v/>
      </c>
      <c r="BA1395" s="412" t="str">
        <f>IF(AQ1395="","",VLOOKUP(AQ1395,作業者名!$B$4:$C$100,2,FALSE))</f>
        <v/>
      </c>
      <c r="BB1395" s="412" t="str">
        <f>IF(AR1395="","",VLOOKUP(AR1395,作業者名!$B$4:$C$100,2,FALSE))</f>
        <v/>
      </c>
      <c r="BC1395" s="412" t="str">
        <f>IF(G1395="","",VLOOKUP(J1395,中子データ!B$4:N$6004,12,FALSE))</f>
        <v/>
      </c>
      <c r="BD1395" s="413" t="str">
        <f>IF(G1395="","",VLOOKUP(J1395,中子データ!$B$4:$P$4500,15,FALSE))</f>
        <v/>
      </c>
    </row>
    <row r="1396" spans="1:56" x14ac:dyDescent="0.15">
      <c r="A1396" s="7" t="str">
        <f>IF(G1396="","",VLOOKUP(H1396,マシン名!$B$4:$C$93,2,FALSE))</f>
        <v/>
      </c>
      <c r="B1396" s="7" t="str">
        <f>IF(G1396="","",VLOOKUP(I1396,作業者名!$B$4:$C$100,2,FALSE))</f>
        <v/>
      </c>
      <c r="C1396" s="7" t="str">
        <f>IF(G1396="","",VLOOKUP(J1396,中子データ!$B$4:$H$4500,2,FALSE))</f>
        <v/>
      </c>
      <c r="D1396" s="8" t="str">
        <f>IF(G1396="","",VLOOKUP(J1396,中子データ!$B$4:$H$4500,4,FALSE))</f>
        <v/>
      </c>
      <c r="E1396" s="231" t="str">
        <f t="shared" si="497"/>
        <v/>
      </c>
      <c r="G1396" s="238"/>
      <c r="H1396" s="9"/>
      <c r="I1396" s="9"/>
      <c r="J1396" s="9"/>
      <c r="K1396" s="10"/>
      <c r="L1396" s="10"/>
      <c r="M1396" s="6"/>
      <c r="N1396" s="6">
        <f t="shared" si="498"/>
        <v>0</v>
      </c>
      <c r="O1396" s="250"/>
      <c r="P1396" s="250"/>
      <c r="Q1396" s="250"/>
      <c r="R1396" s="250"/>
      <c r="S1396" s="250"/>
      <c r="T1396" s="250"/>
      <c r="U1396" s="250"/>
      <c r="V1396" s="250"/>
      <c r="W1396" s="250"/>
      <c r="X1396" s="250"/>
      <c r="Y1396" s="250"/>
      <c r="Z1396" s="4"/>
      <c r="AA1396" s="429"/>
      <c r="AB1396" s="457">
        <f t="shared" si="494"/>
        <v>0</v>
      </c>
      <c r="AC1396" s="11"/>
      <c r="AD1396" s="11"/>
      <c r="AE1396" s="11"/>
      <c r="AF1396" s="11"/>
      <c r="AG1396" s="11"/>
      <c r="AH1396" s="11"/>
      <c r="AI1396" s="11"/>
      <c r="AJ1396" s="12"/>
      <c r="AK1396" s="445" t="str">
        <f>IF(G1396="","",VLOOKUP(J1396,中子データ!$B$4:$H$4500,3,FALSE))</f>
        <v/>
      </c>
      <c r="AL1396" s="445" t="str">
        <f>IF(G1396="","",VLOOKUP(J1396,中子データ!$B$4:$H$4500,5,FALSE))</f>
        <v/>
      </c>
      <c r="AM1396" s="445" t="str">
        <f>IF(G1396="","",VLOOKUP(J1396,中子データ!$B$4:$H$4500,6,FALSE))</f>
        <v/>
      </c>
      <c r="AN1396" s="418"/>
      <c r="AO1396" s="419"/>
      <c r="AP1396" s="420"/>
      <c r="AQ1396" s="421"/>
      <c r="AR1396" s="420"/>
      <c r="AS1396" s="436"/>
      <c r="AT1396" s="436"/>
      <c r="AU1396" s="422"/>
      <c r="AV1396" s="11"/>
      <c r="AW1396" s="11"/>
      <c r="AX1396" s="410">
        <f t="shared" si="493"/>
        <v>0</v>
      </c>
      <c r="AY1396" s="411" t="str">
        <f>IF(G1396="","",VLOOKUP(J1396,中子データ!$B$4:$M$5999,10,FALSE))</f>
        <v/>
      </c>
      <c r="AZ1396" s="438" t="str">
        <f>IF(G1396="","",VLOOKUP(J1396,中子データ!$B$4:$M$5999,9,FALSE))</f>
        <v/>
      </c>
      <c r="BA1396" s="412" t="str">
        <f>IF(AQ1396="","",VLOOKUP(AQ1396,作業者名!$B$4:$C$100,2,FALSE))</f>
        <v/>
      </c>
      <c r="BB1396" s="412" t="str">
        <f>IF(AR1396="","",VLOOKUP(AR1396,作業者名!$B$4:$C$100,2,FALSE))</f>
        <v/>
      </c>
      <c r="BC1396" s="412" t="str">
        <f>IF(G1396="","",VLOOKUP(J1396,中子データ!B$4:N$6004,12,FALSE))</f>
        <v/>
      </c>
      <c r="BD1396" s="413" t="str">
        <f>IF(G1396="","",VLOOKUP(J1396,中子データ!$B$4:$P$4500,15,FALSE))</f>
        <v/>
      </c>
    </row>
    <row r="1397" spans="1:56" x14ac:dyDescent="0.15">
      <c r="A1397" s="7" t="str">
        <f>IF(G1397="","",VLOOKUP(H1397,マシン名!$B$4:$C$93,2,FALSE))</f>
        <v/>
      </c>
      <c r="B1397" s="7" t="str">
        <f>IF(G1397="","",VLOOKUP(I1397,作業者名!$B$4:$C$100,2,FALSE))</f>
        <v/>
      </c>
      <c r="C1397" s="7" t="str">
        <f>IF(G1397="","",VLOOKUP(J1397,中子データ!$B$4:$H$4500,2,FALSE))</f>
        <v/>
      </c>
      <c r="D1397" s="8" t="str">
        <f>IF(G1397="","",VLOOKUP(J1397,中子データ!$B$4:$H$4500,4,FALSE))</f>
        <v/>
      </c>
      <c r="E1397" s="231" t="str">
        <f t="shared" si="497"/>
        <v/>
      </c>
      <c r="G1397" s="238"/>
      <c r="H1397" s="9"/>
      <c r="I1397" s="9"/>
      <c r="J1397" s="9"/>
      <c r="K1397" s="10"/>
      <c r="L1397" s="10"/>
      <c r="M1397" s="6"/>
      <c r="N1397" s="6">
        <f t="shared" si="498"/>
        <v>0</v>
      </c>
      <c r="O1397" s="250"/>
      <c r="P1397" s="250"/>
      <c r="Q1397" s="250"/>
      <c r="R1397" s="250"/>
      <c r="S1397" s="250"/>
      <c r="T1397" s="250"/>
      <c r="U1397" s="250"/>
      <c r="V1397" s="250"/>
      <c r="W1397" s="250"/>
      <c r="X1397" s="250"/>
      <c r="Y1397" s="250"/>
      <c r="Z1397" s="4"/>
      <c r="AA1397" s="429"/>
      <c r="AB1397" s="457">
        <f t="shared" si="494"/>
        <v>0</v>
      </c>
      <c r="AC1397" s="11"/>
      <c r="AD1397" s="11"/>
      <c r="AE1397" s="11"/>
      <c r="AF1397" s="11"/>
      <c r="AG1397" s="11"/>
      <c r="AH1397" s="11"/>
      <c r="AI1397" s="11"/>
      <c r="AJ1397" s="12"/>
      <c r="AK1397" s="445" t="str">
        <f>IF(G1397="","",VLOOKUP(J1397,中子データ!$B$4:$H$4500,3,FALSE))</f>
        <v/>
      </c>
      <c r="AL1397" s="445" t="str">
        <f>IF(G1397="","",VLOOKUP(J1397,中子データ!$B$4:$H$4500,5,FALSE))</f>
        <v/>
      </c>
      <c r="AM1397" s="445" t="str">
        <f>IF(G1397="","",VLOOKUP(J1397,中子データ!$B$4:$H$4500,6,FALSE))</f>
        <v/>
      </c>
      <c r="AN1397" s="418"/>
      <c r="AO1397" s="419"/>
      <c r="AP1397" s="420"/>
      <c r="AQ1397" s="421"/>
      <c r="AR1397" s="420"/>
      <c r="AS1397" s="436"/>
      <c r="AT1397" s="436"/>
      <c r="AU1397" s="422"/>
      <c r="AV1397" s="11"/>
      <c r="AW1397" s="11"/>
      <c r="AX1397" s="410">
        <f t="shared" si="493"/>
        <v>0</v>
      </c>
      <c r="AY1397" s="411" t="str">
        <f>IF(G1397="","",VLOOKUP(J1397,中子データ!$B$4:$M$5999,10,FALSE))</f>
        <v/>
      </c>
      <c r="AZ1397" s="438" t="str">
        <f>IF(G1397="","",VLOOKUP(J1397,中子データ!$B$4:$M$5999,9,FALSE))</f>
        <v/>
      </c>
      <c r="BA1397" s="412" t="str">
        <f>IF(AQ1397="","",VLOOKUP(AQ1397,作業者名!$B$4:$C$100,2,FALSE))</f>
        <v/>
      </c>
      <c r="BB1397" s="412" t="str">
        <f>IF(AR1397="","",VLOOKUP(AR1397,作業者名!$B$4:$C$100,2,FALSE))</f>
        <v/>
      </c>
      <c r="BC1397" s="412" t="str">
        <f>IF(G1397="","",VLOOKUP(J1397,中子データ!B$4:N$6004,12,FALSE))</f>
        <v/>
      </c>
      <c r="BD1397" s="413" t="str">
        <f>IF(G1397="","",VLOOKUP(J1397,中子データ!$B$4:$P$4500,15,FALSE))</f>
        <v/>
      </c>
    </row>
    <row r="1398" spans="1:56" x14ac:dyDescent="0.15">
      <c r="A1398" s="7" t="str">
        <f>IF(G1398="","",VLOOKUP(H1398,マシン名!$B$4:$C$93,2,FALSE))</f>
        <v/>
      </c>
      <c r="B1398" s="7" t="str">
        <f>IF(G1398="","",VLOOKUP(I1398,作業者名!$B$4:$C$100,2,FALSE))</f>
        <v/>
      </c>
      <c r="C1398" s="7" t="str">
        <f>IF(G1398="","",VLOOKUP(J1398,中子データ!$B$4:$H$4500,2,FALSE))</f>
        <v/>
      </c>
      <c r="D1398" s="8" t="str">
        <f>IF(G1398="","",VLOOKUP(J1398,中子データ!$B$4:$H$4500,4,FALSE))</f>
        <v/>
      </c>
      <c r="E1398" s="231" t="str">
        <f t="shared" si="497"/>
        <v/>
      </c>
      <c r="G1398" s="238"/>
      <c r="H1398" s="9"/>
      <c r="I1398" s="9"/>
      <c r="J1398" s="9"/>
      <c r="K1398" s="10"/>
      <c r="L1398" s="10"/>
      <c r="M1398" s="6"/>
      <c r="N1398" s="6">
        <f t="shared" si="498"/>
        <v>0</v>
      </c>
      <c r="O1398" s="250"/>
      <c r="P1398" s="250"/>
      <c r="Q1398" s="250"/>
      <c r="R1398" s="250"/>
      <c r="S1398" s="250"/>
      <c r="T1398" s="250"/>
      <c r="U1398" s="250"/>
      <c r="V1398" s="250"/>
      <c r="W1398" s="250"/>
      <c r="X1398" s="250"/>
      <c r="Y1398" s="250"/>
      <c r="Z1398" s="4"/>
      <c r="AA1398" s="429"/>
      <c r="AB1398" s="457">
        <f t="shared" si="494"/>
        <v>0</v>
      </c>
      <c r="AC1398" s="11"/>
      <c r="AD1398" s="11"/>
      <c r="AE1398" s="11"/>
      <c r="AF1398" s="11"/>
      <c r="AG1398" s="11"/>
      <c r="AH1398" s="11"/>
      <c r="AI1398" s="11"/>
      <c r="AJ1398" s="12"/>
      <c r="AK1398" s="445" t="str">
        <f>IF(G1398="","",VLOOKUP(J1398,中子データ!$B$4:$H$4500,3,FALSE))</f>
        <v/>
      </c>
      <c r="AL1398" s="445" t="str">
        <f>IF(G1398="","",VLOOKUP(J1398,中子データ!$B$4:$H$4500,5,FALSE))</f>
        <v/>
      </c>
      <c r="AM1398" s="445" t="str">
        <f>IF(G1398="","",VLOOKUP(J1398,中子データ!$B$4:$H$4500,6,FALSE))</f>
        <v/>
      </c>
      <c r="AN1398" s="418"/>
      <c r="AO1398" s="419"/>
      <c r="AP1398" s="420"/>
      <c r="AQ1398" s="421"/>
      <c r="AR1398" s="420"/>
      <c r="AS1398" s="436"/>
      <c r="AT1398" s="436"/>
      <c r="AU1398" s="422"/>
      <c r="AV1398" s="11"/>
      <c r="AW1398" s="11"/>
      <c r="AX1398" s="410">
        <f t="shared" si="493"/>
        <v>0</v>
      </c>
      <c r="AY1398" s="411" t="str">
        <f>IF(G1398="","",VLOOKUP(J1398,中子データ!$B$4:$M$5999,10,FALSE))</f>
        <v/>
      </c>
      <c r="AZ1398" s="438" t="str">
        <f>IF(G1398="","",VLOOKUP(J1398,中子データ!$B$4:$M$5999,9,FALSE))</f>
        <v/>
      </c>
      <c r="BA1398" s="412" t="str">
        <f>IF(AQ1398="","",VLOOKUP(AQ1398,作業者名!$B$4:$C$100,2,FALSE))</f>
        <v/>
      </c>
      <c r="BB1398" s="412" t="str">
        <f>IF(AR1398="","",VLOOKUP(AR1398,作業者名!$B$4:$C$100,2,FALSE))</f>
        <v/>
      </c>
      <c r="BC1398" s="412" t="str">
        <f>IF(G1398="","",VLOOKUP(J1398,中子データ!B$4:N$6004,12,FALSE))</f>
        <v/>
      </c>
      <c r="BD1398" s="413" t="str">
        <f>IF(G1398="","",VLOOKUP(J1398,中子データ!$B$4:$P$4500,15,FALSE))</f>
        <v/>
      </c>
    </row>
    <row r="1399" spans="1:56" x14ac:dyDescent="0.15">
      <c r="A1399" s="7" t="str">
        <f>IF(G1399="","",VLOOKUP(H1399,マシン名!$B$4:$C$93,2,FALSE))</f>
        <v/>
      </c>
      <c r="B1399" s="7" t="str">
        <f>IF(G1399="","",VLOOKUP(I1399,作業者名!$B$4:$C$100,2,FALSE))</f>
        <v/>
      </c>
      <c r="C1399" s="7" t="str">
        <f>IF(G1399="","",VLOOKUP(J1399,中子データ!$B$4:$H$4500,2,FALSE))</f>
        <v/>
      </c>
      <c r="D1399" s="8" t="str">
        <f>IF(G1399="","",VLOOKUP(J1399,中子データ!$B$4:$H$4500,4,FALSE))</f>
        <v/>
      </c>
      <c r="E1399" s="231" t="str">
        <f t="shared" si="497"/>
        <v/>
      </c>
      <c r="G1399" s="238"/>
      <c r="H1399" s="9"/>
      <c r="I1399" s="9"/>
      <c r="J1399" s="9"/>
      <c r="K1399" s="10"/>
      <c r="L1399" s="10"/>
      <c r="M1399" s="6"/>
      <c r="N1399" s="6">
        <f t="shared" si="498"/>
        <v>0</v>
      </c>
      <c r="O1399" s="250"/>
      <c r="P1399" s="250"/>
      <c r="Q1399" s="250"/>
      <c r="R1399" s="250"/>
      <c r="S1399" s="250"/>
      <c r="T1399" s="250"/>
      <c r="U1399" s="250"/>
      <c r="V1399" s="250"/>
      <c r="W1399" s="250"/>
      <c r="X1399" s="250"/>
      <c r="Y1399" s="250"/>
      <c r="Z1399" s="4"/>
      <c r="AA1399" s="429"/>
      <c r="AB1399" s="457">
        <f t="shared" si="494"/>
        <v>0</v>
      </c>
      <c r="AC1399" s="11"/>
      <c r="AD1399" s="11"/>
      <c r="AE1399" s="11"/>
      <c r="AF1399" s="11"/>
      <c r="AG1399" s="11"/>
      <c r="AH1399" s="11"/>
      <c r="AI1399" s="11"/>
      <c r="AJ1399" s="12"/>
      <c r="AK1399" s="445" t="str">
        <f>IF(G1399="","",VLOOKUP(J1399,中子データ!$B$4:$H$4500,3,FALSE))</f>
        <v/>
      </c>
      <c r="AL1399" s="445" t="str">
        <f>IF(G1399="","",VLOOKUP(J1399,中子データ!$B$4:$H$4500,5,FALSE))</f>
        <v/>
      </c>
      <c r="AM1399" s="445" t="str">
        <f>IF(G1399="","",VLOOKUP(J1399,中子データ!$B$4:$H$4500,6,FALSE))</f>
        <v/>
      </c>
      <c r="AN1399" s="418"/>
      <c r="AO1399" s="419"/>
      <c r="AP1399" s="420"/>
      <c r="AQ1399" s="421"/>
      <c r="AR1399" s="420"/>
      <c r="AS1399" s="436"/>
      <c r="AT1399" s="436"/>
      <c r="AU1399" s="422"/>
      <c r="AV1399" s="11"/>
      <c r="AW1399" s="11"/>
      <c r="AX1399" s="410">
        <f t="shared" si="493"/>
        <v>0</v>
      </c>
      <c r="AY1399" s="411" t="str">
        <f>IF(G1399="","",VLOOKUP(J1399,中子データ!$B$4:$M$5999,10,FALSE))</f>
        <v/>
      </c>
      <c r="AZ1399" s="438" t="str">
        <f>IF(G1399="","",VLOOKUP(J1399,中子データ!$B$4:$M$5999,9,FALSE))</f>
        <v/>
      </c>
      <c r="BA1399" s="412" t="str">
        <f>IF(AQ1399="","",VLOOKUP(AQ1399,作業者名!$B$4:$C$100,2,FALSE))</f>
        <v/>
      </c>
      <c r="BB1399" s="412" t="str">
        <f>IF(AR1399="","",VLOOKUP(AR1399,作業者名!$B$4:$C$100,2,FALSE))</f>
        <v/>
      </c>
      <c r="BC1399" s="412" t="str">
        <f>IF(G1399="","",VLOOKUP(J1399,中子データ!B$4:N$6004,12,FALSE))</f>
        <v/>
      </c>
      <c r="BD1399" s="413" t="str">
        <f>IF(G1399="","",VLOOKUP(J1399,中子データ!$B$4:$P$4500,15,FALSE))</f>
        <v/>
      </c>
    </row>
    <row r="1400" spans="1:56" x14ac:dyDescent="0.15">
      <c r="A1400" s="7" t="str">
        <f>IF(G1400="","",VLOOKUP(H1400,マシン名!$B$4:$C$93,2,FALSE))</f>
        <v/>
      </c>
      <c r="B1400" s="7" t="str">
        <f>IF(G1400="","",VLOOKUP(I1400,作業者名!$B$4:$C$100,2,FALSE))</f>
        <v/>
      </c>
      <c r="C1400" s="7" t="str">
        <f>IF(G1400="","",VLOOKUP(J1400,中子データ!$B$4:$H$4500,2,FALSE))</f>
        <v/>
      </c>
      <c r="D1400" s="8" t="str">
        <f>IF(G1400="","",VLOOKUP(J1400,中子データ!$B$4:$H$4500,4,FALSE))</f>
        <v/>
      </c>
      <c r="E1400" s="231" t="str">
        <f t="shared" si="497"/>
        <v/>
      </c>
      <c r="G1400" s="238"/>
      <c r="H1400" s="9"/>
      <c r="I1400" s="9"/>
      <c r="J1400" s="9"/>
      <c r="K1400" s="10"/>
      <c r="L1400" s="10"/>
      <c r="M1400" s="6"/>
      <c r="N1400" s="6">
        <f t="shared" si="498"/>
        <v>0</v>
      </c>
      <c r="O1400" s="250"/>
      <c r="P1400" s="250"/>
      <c r="Q1400" s="250"/>
      <c r="R1400" s="250"/>
      <c r="S1400" s="250"/>
      <c r="T1400" s="250"/>
      <c r="U1400" s="250"/>
      <c r="V1400" s="250"/>
      <c r="W1400" s="250"/>
      <c r="X1400" s="250"/>
      <c r="Y1400" s="250"/>
      <c r="Z1400" s="4"/>
      <c r="AA1400" s="429"/>
      <c r="AB1400" s="457">
        <f t="shared" si="494"/>
        <v>0</v>
      </c>
      <c r="AC1400" s="11"/>
      <c r="AD1400" s="11"/>
      <c r="AE1400" s="11"/>
      <c r="AF1400" s="11"/>
      <c r="AG1400" s="11"/>
      <c r="AH1400" s="11"/>
      <c r="AI1400" s="11"/>
      <c r="AJ1400" s="12"/>
      <c r="AK1400" s="445" t="str">
        <f>IF(G1400="","",VLOOKUP(J1400,中子データ!$B$4:$H$4500,3,FALSE))</f>
        <v/>
      </c>
      <c r="AL1400" s="445" t="str">
        <f>IF(G1400="","",VLOOKUP(J1400,中子データ!$B$4:$H$4500,5,FALSE))</f>
        <v/>
      </c>
      <c r="AM1400" s="445" t="str">
        <f>IF(G1400="","",VLOOKUP(J1400,中子データ!$B$4:$H$4500,6,FALSE))</f>
        <v/>
      </c>
      <c r="AN1400" s="418"/>
      <c r="AO1400" s="419"/>
      <c r="AP1400" s="420"/>
      <c r="AQ1400" s="421"/>
      <c r="AR1400" s="420"/>
      <c r="AS1400" s="436"/>
      <c r="AT1400" s="436"/>
      <c r="AU1400" s="422"/>
      <c r="AV1400" s="11"/>
      <c r="AW1400" s="11"/>
      <c r="AX1400" s="410">
        <f t="shared" si="493"/>
        <v>0</v>
      </c>
      <c r="AY1400" s="411" t="str">
        <f>IF(G1400="","",VLOOKUP(J1400,中子データ!$B$4:$M$5999,10,FALSE))</f>
        <v/>
      </c>
      <c r="AZ1400" s="438" t="str">
        <f>IF(G1400="","",VLOOKUP(J1400,中子データ!$B$4:$M$5999,9,FALSE))</f>
        <v/>
      </c>
      <c r="BA1400" s="412" t="str">
        <f>IF(AQ1400="","",VLOOKUP(AQ1400,作業者名!$B$4:$C$100,2,FALSE))</f>
        <v/>
      </c>
      <c r="BB1400" s="412" t="str">
        <f>IF(AR1400="","",VLOOKUP(AR1400,作業者名!$B$4:$C$100,2,FALSE))</f>
        <v/>
      </c>
      <c r="BC1400" s="412" t="str">
        <f>IF(G1400="","",VLOOKUP(J1400,中子データ!B$4:N$6004,12,FALSE))</f>
        <v/>
      </c>
      <c r="BD1400" s="413" t="str">
        <f>IF(G1400="","",VLOOKUP(J1400,中子データ!$B$4:$P$4500,15,FALSE))</f>
        <v/>
      </c>
    </row>
    <row r="1401" spans="1:56" x14ac:dyDescent="0.15">
      <c r="A1401" s="7" t="str">
        <f>IF(G1401="","",VLOOKUP(H1401,マシン名!$B$4:$C$93,2,FALSE))</f>
        <v/>
      </c>
      <c r="B1401" s="7" t="str">
        <f>IF(G1401="","",VLOOKUP(I1401,作業者名!$B$4:$C$100,2,FALSE))</f>
        <v/>
      </c>
      <c r="C1401" s="7" t="str">
        <f>IF(G1401="","",VLOOKUP(J1401,中子データ!$B$4:$H$4500,2,FALSE))</f>
        <v/>
      </c>
      <c r="D1401" s="8" t="str">
        <f>IF(G1401="","",VLOOKUP(J1401,中子データ!$B$4:$H$4500,4,FALSE))</f>
        <v/>
      </c>
      <c r="E1401" s="231" t="str">
        <f t="shared" si="497"/>
        <v/>
      </c>
      <c r="G1401" s="238"/>
      <c r="H1401" s="9"/>
      <c r="I1401" s="9"/>
      <c r="J1401" s="9"/>
      <c r="K1401" s="10"/>
      <c r="L1401" s="10"/>
      <c r="M1401" s="6"/>
      <c r="N1401" s="6">
        <f t="shared" si="498"/>
        <v>0</v>
      </c>
      <c r="O1401" s="250"/>
      <c r="P1401" s="250"/>
      <c r="Q1401" s="250"/>
      <c r="R1401" s="250"/>
      <c r="S1401" s="250"/>
      <c r="T1401" s="250"/>
      <c r="U1401" s="250"/>
      <c r="V1401" s="250"/>
      <c r="W1401" s="250"/>
      <c r="X1401" s="250"/>
      <c r="Y1401" s="250"/>
      <c r="Z1401" s="4"/>
      <c r="AA1401" s="429"/>
      <c r="AB1401" s="457">
        <f t="shared" si="494"/>
        <v>0</v>
      </c>
      <c r="AC1401" s="11"/>
      <c r="AD1401" s="11"/>
      <c r="AE1401" s="11"/>
      <c r="AF1401" s="11"/>
      <c r="AG1401" s="11"/>
      <c r="AH1401" s="11"/>
      <c r="AI1401" s="11"/>
      <c r="AJ1401" s="12"/>
      <c r="AK1401" s="445" t="str">
        <f>IF(G1401="","",VLOOKUP(J1401,中子データ!$B$4:$H$4500,3,FALSE))</f>
        <v/>
      </c>
      <c r="AL1401" s="445" t="str">
        <f>IF(G1401="","",VLOOKUP(J1401,中子データ!$B$4:$H$4500,5,FALSE))</f>
        <v/>
      </c>
      <c r="AM1401" s="445" t="str">
        <f>IF(G1401="","",VLOOKUP(J1401,中子データ!$B$4:$H$4500,6,FALSE))</f>
        <v/>
      </c>
      <c r="AN1401" s="418"/>
      <c r="AO1401" s="419"/>
      <c r="AP1401" s="420"/>
      <c r="AQ1401" s="421"/>
      <c r="AR1401" s="420"/>
      <c r="AS1401" s="436"/>
      <c r="AT1401" s="436"/>
      <c r="AU1401" s="422"/>
      <c r="AV1401" s="11"/>
      <c r="AW1401" s="11"/>
      <c r="AX1401" s="410">
        <f t="shared" si="493"/>
        <v>0</v>
      </c>
      <c r="AY1401" s="411" t="str">
        <f>IF(G1401="","",VLOOKUP(J1401,中子データ!$B$4:$M$5999,10,FALSE))</f>
        <v/>
      </c>
      <c r="AZ1401" s="438" t="str">
        <f>IF(G1401="","",VLOOKUP(J1401,中子データ!$B$4:$M$5999,9,FALSE))</f>
        <v/>
      </c>
      <c r="BA1401" s="412" t="str">
        <f>IF(AQ1401="","",VLOOKUP(AQ1401,作業者名!$B$4:$C$100,2,FALSE))</f>
        <v/>
      </c>
      <c r="BB1401" s="412" t="str">
        <f>IF(AR1401="","",VLOOKUP(AR1401,作業者名!$B$4:$C$100,2,FALSE))</f>
        <v/>
      </c>
      <c r="BC1401" s="412" t="str">
        <f>IF(G1401="","",VLOOKUP(J1401,中子データ!B$4:N$6004,12,FALSE))</f>
        <v/>
      </c>
      <c r="BD1401" s="413" t="str">
        <f>IF(G1401="","",VLOOKUP(J1401,中子データ!$B$4:$P$4500,15,FALSE))</f>
        <v/>
      </c>
    </row>
    <row r="1402" spans="1:56" x14ac:dyDescent="0.15">
      <c r="A1402" s="7" t="str">
        <f>IF(G1402="","",VLOOKUP(H1402,マシン名!$B$4:$C$93,2,FALSE))</f>
        <v/>
      </c>
      <c r="B1402" s="7" t="str">
        <f>IF(G1402="","",VLOOKUP(I1402,作業者名!$B$4:$C$100,2,FALSE))</f>
        <v/>
      </c>
      <c r="C1402" s="7" t="str">
        <f>IF(G1402="","",VLOOKUP(J1402,中子データ!$B$4:$H$4500,2,FALSE))</f>
        <v/>
      </c>
      <c r="D1402" s="8" t="str">
        <f>IF(G1402="","",VLOOKUP(J1402,中子データ!$B$4:$H$4500,4,FALSE))</f>
        <v/>
      </c>
      <c r="E1402" s="231" t="str">
        <f t="shared" si="497"/>
        <v/>
      </c>
      <c r="G1402" s="238"/>
      <c r="H1402" s="9"/>
      <c r="I1402" s="9"/>
      <c r="J1402" s="9"/>
      <c r="K1402" s="10"/>
      <c r="L1402" s="10"/>
      <c r="M1402" s="6"/>
      <c r="N1402" s="6">
        <f t="shared" si="498"/>
        <v>0</v>
      </c>
      <c r="O1402" s="250"/>
      <c r="P1402" s="250"/>
      <c r="Q1402" s="250"/>
      <c r="R1402" s="250"/>
      <c r="S1402" s="250"/>
      <c r="T1402" s="250"/>
      <c r="U1402" s="250"/>
      <c r="V1402" s="250"/>
      <c r="W1402" s="250"/>
      <c r="X1402" s="250"/>
      <c r="Y1402" s="250"/>
      <c r="Z1402" s="4"/>
      <c r="AA1402" s="429"/>
      <c r="AB1402" s="457">
        <f t="shared" si="494"/>
        <v>0</v>
      </c>
      <c r="AC1402" s="11"/>
      <c r="AD1402" s="11"/>
      <c r="AE1402" s="11"/>
      <c r="AF1402" s="11"/>
      <c r="AG1402" s="11"/>
      <c r="AH1402" s="11"/>
      <c r="AI1402" s="11"/>
      <c r="AJ1402" s="12"/>
      <c r="AK1402" s="445" t="str">
        <f>IF(G1402="","",VLOOKUP(J1402,中子データ!$B$4:$H$4500,3,FALSE))</f>
        <v/>
      </c>
      <c r="AL1402" s="445" t="str">
        <f>IF(G1402="","",VLOOKUP(J1402,中子データ!$B$4:$H$4500,5,FALSE))</f>
        <v/>
      </c>
      <c r="AM1402" s="445" t="str">
        <f>IF(G1402="","",VLOOKUP(J1402,中子データ!$B$4:$H$4500,6,FALSE))</f>
        <v/>
      </c>
      <c r="AN1402" s="418"/>
      <c r="AO1402" s="419"/>
      <c r="AP1402" s="420"/>
      <c r="AQ1402" s="421"/>
      <c r="AR1402" s="420"/>
      <c r="AS1402" s="436"/>
      <c r="AT1402" s="436"/>
      <c r="AU1402" s="422"/>
      <c r="AV1402" s="11"/>
      <c r="AW1402" s="11"/>
      <c r="AX1402" s="410">
        <f t="shared" si="493"/>
        <v>0</v>
      </c>
      <c r="AY1402" s="411" t="str">
        <f>IF(G1402="","",VLOOKUP(J1402,中子データ!$B$4:$M$5999,10,FALSE))</f>
        <v/>
      </c>
      <c r="AZ1402" s="438" t="str">
        <f>IF(G1402="","",VLOOKUP(J1402,中子データ!$B$4:$M$5999,9,FALSE))</f>
        <v/>
      </c>
      <c r="BA1402" s="412" t="str">
        <f>IF(AQ1402="","",VLOOKUP(AQ1402,作業者名!$B$4:$C$100,2,FALSE))</f>
        <v/>
      </c>
      <c r="BB1402" s="412" t="str">
        <f>IF(AR1402="","",VLOOKUP(AR1402,作業者名!$B$4:$C$100,2,FALSE))</f>
        <v/>
      </c>
      <c r="BC1402" s="412" t="str">
        <f>IF(G1402="","",VLOOKUP(J1402,中子データ!B$4:N$6004,12,FALSE))</f>
        <v/>
      </c>
      <c r="BD1402" s="413" t="str">
        <f>IF(G1402="","",VLOOKUP(J1402,中子データ!$B$4:$P$4500,15,FALSE))</f>
        <v/>
      </c>
    </row>
    <row r="1403" spans="1:56" x14ac:dyDescent="0.15">
      <c r="A1403" s="7" t="str">
        <f>IF(G1403="","",VLOOKUP(H1403,マシン名!$B$4:$C$93,2,FALSE))</f>
        <v/>
      </c>
      <c r="B1403" s="7" t="str">
        <f>IF(G1403="","",VLOOKUP(I1403,作業者名!$B$4:$C$100,2,FALSE))</f>
        <v/>
      </c>
      <c r="C1403" s="7" t="str">
        <f>IF(G1403="","",VLOOKUP(J1403,中子データ!$B$4:$H$4500,2,FALSE))</f>
        <v/>
      </c>
      <c r="D1403" s="8" t="str">
        <f>IF(G1403="","",VLOOKUP(J1403,中子データ!$B$4:$H$4500,4,FALSE))</f>
        <v/>
      </c>
      <c r="E1403" s="231" t="str">
        <f t="shared" si="497"/>
        <v/>
      </c>
      <c r="G1403" s="238"/>
      <c r="H1403" s="9"/>
      <c r="I1403" s="9"/>
      <c r="J1403" s="9"/>
      <c r="K1403" s="10"/>
      <c r="L1403" s="10"/>
      <c r="M1403" s="6"/>
      <c r="N1403" s="6">
        <f t="shared" si="498"/>
        <v>0</v>
      </c>
      <c r="O1403" s="250"/>
      <c r="P1403" s="250"/>
      <c r="Q1403" s="250"/>
      <c r="R1403" s="250"/>
      <c r="S1403" s="250"/>
      <c r="T1403" s="250"/>
      <c r="U1403" s="250"/>
      <c r="V1403" s="250"/>
      <c r="W1403" s="250"/>
      <c r="X1403" s="250"/>
      <c r="Y1403" s="250"/>
      <c r="Z1403" s="4"/>
      <c r="AA1403" s="429"/>
      <c r="AB1403" s="457">
        <f t="shared" si="494"/>
        <v>0</v>
      </c>
      <c r="AC1403" s="11"/>
      <c r="AD1403" s="11"/>
      <c r="AE1403" s="11"/>
      <c r="AF1403" s="11"/>
      <c r="AG1403" s="11"/>
      <c r="AH1403" s="11"/>
      <c r="AI1403" s="11"/>
      <c r="AJ1403" s="12"/>
      <c r="AK1403" s="445" t="str">
        <f>IF(G1403="","",VLOOKUP(J1403,中子データ!$B$4:$H$4500,3,FALSE))</f>
        <v/>
      </c>
      <c r="AL1403" s="445" t="str">
        <f>IF(G1403="","",VLOOKUP(J1403,中子データ!$B$4:$H$4500,5,FALSE))</f>
        <v/>
      </c>
      <c r="AM1403" s="445" t="str">
        <f>IF(G1403="","",VLOOKUP(J1403,中子データ!$B$4:$H$4500,6,FALSE))</f>
        <v/>
      </c>
      <c r="AN1403" s="418"/>
      <c r="AO1403" s="419"/>
      <c r="AP1403" s="420"/>
      <c r="AQ1403" s="421"/>
      <c r="AR1403" s="420"/>
      <c r="AS1403" s="436"/>
      <c r="AT1403" s="436"/>
      <c r="AU1403" s="422"/>
      <c r="AV1403" s="11"/>
      <c r="AW1403" s="11"/>
      <c r="AX1403" s="410">
        <f t="shared" si="493"/>
        <v>0</v>
      </c>
      <c r="AY1403" s="411" t="str">
        <f>IF(G1403="","",VLOOKUP(J1403,中子データ!$B$4:$M$5999,10,FALSE))</f>
        <v/>
      </c>
      <c r="AZ1403" s="438" t="str">
        <f>IF(G1403="","",VLOOKUP(J1403,中子データ!$B$4:$M$5999,9,FALSE))</f>
        <v/>
      </c>
      <c r="BA1403" s="412" t="str">
        <f>IF(AQ1403="","",VLOOKUP(AQ1403,作業者名!$B$4:$C$100,2,FALSE))</f>
        <v/>
      </c>
      <c r="BB1403" s="412" t="str">
        <f>IF(AR1403="","",VLOOKUP(AR1403,作業者名!$B$4:$C$100,2,FALSE))</f>
        <v/>
      </c>
      <c r="BC1403" s="412" t="str">
        <f>IF(G1403="","",VLOOKUP(J1403,中子データ!B$4:N$6004,12,FALSE))</f>
        <v/>
      </c>
      <c r="BD1403" s="413" t="str">
        <f>IF(G1403="","",VLOOKUP(J1403,中子データ!$B$4:$P$4500,15,FALSE))</f>
        <v/>
      </c>
    </row>
    <row r="1404" spans="1:56" x14ac:dyDescent="0.15">
      <c r="A1404" s="7" t="str">
        <f>IF(G1404="","",VLOOKUP(H1404,マシン名!$B$4:$C$93,2,FALSE))</f>
        <v/>
      </c>
      <c r="B1404" s="7" t="str">
        <f>IF(G1404="","",VLOOKUP(I1404,作業者名!$B$4:$C$100,2,FALSE))</f>
        <v/>
      </c>
      <c r="C1404" s="7" t="str">
        <f>IF(G1404="","",VLOOKUP(J1404,中子データ!$B$4:$H$4500,2,FALSE))</f>
        <v/>
      </c>
      <c r="D1404" s="8" t="str">
        <f>IF(G1404="","",VLOOKUP(J1404,中子データ!$B$4:$H$4500,4,FALSE))</f>
        <v/>
      </c>
      <c r="E1404" s="231" t="str">
        <f t="shared" si="497"/>
        <v/>
      </c>
      <c r="G1404" s="238"/>
      <c r="H1404" s="247"/>
      <c r="I1404" s="9"/>
      <c r="J1404" s="245"/>
      <c r="K1404" s="10"/>
      <c r="L1404" s="10"/>
      <c r="M1404" s="6"/>
      <c r="N1404" s="6">
        <f t="shared" si="498"/>
        <v>0</v>
      </c>
      <c r="O1404" s="250"/>
      <c r="P1404" s="250"/>
      <c r="Q1404" s="250"/>
      <c r="R1404" s="250"/>
      <c r="S1404" s="250"/>
      <c r="T1404" s="250"/>
      <c r="U1404" s="250"/>
      <c r="V1404" s="250"/>
      <c r="W1404" s="250"/>
      <c r="X1404" s="250"/>
      <c r="Y1404" s="250"/>
      <c r="Z1404" s="4"/>
      <c r="AA1404" s="429"/>
      <c r="AB1404" s="457">
        <f t="shared" si="494"/>
        <v>0</v>
      </c>
      <c r="AC1404" s="11"/>
      <c r="AD1404" s="11"/>
      <c r="AE1404" s="11"/>
      <c r="AF1404" s="11"/>
      <c r="AG1404" s="11"/>
      <c r="AH1404" s="11"/>
      <c r="AI1404" s="11"/>
      <c r="AJ1404" s="12"/>
      <c r="AK1404" s="445" t="str">
        <f>IF(G1404="","",VLOOKUP(J1404,中子データ!$B$4:$H$4500,3,FALSE))</f>
        <v/>
      </c>
      <c r="AL1404" s="445" t="str">
        <f>IF(G1404="","",VLOOKUP(J1404,中子データ!$B$4:$H$4500,5,FALSE))</f>
        <v/>
      </c>
      <c r="AM1404" s="445" t="str">
        <f>IF(G1404="","",VLOOKUP(J1404,中子データ!$B$4:$H$4500,6,FALSE))</f>
        <v/>
      </c>
      <c r="AN1404" s="418"/>
      <c r="AO1404" s="419"/>
      <c r="AP1404" s="420"/>
      <c r="AQ1404" s="421"/>
      <c r="AR1404" s="420"/>
      <c r="AS1404" s="436"/>
      <c r="AT1404" s="436"/>
      <c r="AU1404" s="422"/>
      <c r="AV1404" s="11"/>
      <c r="AW1404" s="11"/>
      <c r="AX1404" s="410">
        <f t="shared" si="493"/>
        <v>0</v>
      </c>
      <c r="AY1404" s="411" t="str">
        <f>IF(G1404="","",VLOOKUP(J1404,中子データ!$B$4:$M$5999,10,FALSE))</f>
        <v/>
      </c>
      <c r="AZ1404" s="438" t="str">
        <f>IF(G1404="","",VLOOKUP(J1404,中子データ!$B$4:$M$5999,9,FALSE))</f>
        <v/>
      </c>
      <c r="BA1404" s="412" t="str">
        <f>IF(AQ1404="","",VLOOKUP(AQ1404,作業者名!$B$4:$C$100,2,FALSE))</f>
        <v/>
      </c>
      <c r="BB1404" s="412" t="str">
        <f>IF(AR1404="","",VLOOKUP(AR1404,作業者名!$B$4:$C$100,2,FALSE))</f>
        <v/>
      </c>
      <c r="BC1404" s="412" t="str">
        <f>IF(G1404="","",VLOOKUP(J1404,中子データ!B$4:N$6004,12,FALSE))</f>
        <v/>
      </c>
      <c r="BD1404" s="413" t="str">
        <f>IF(G1404="","",VLOOKUP(J1404,中子データ!$B$4:$P$4500,15,FALSE))</f>
        <v/>
      </c>
    </row>
    <row r="1405" spans="1:56" x14ac:dyDescent="0.15">
      <c r="A1405" s="7" t="str">
        <f>IF(G1405="","",VLOOKUP(H1405,マシン名!$B$4:$C$93,2,FALSE))</f>
        <v/>
      </c>
      <c r="B1405" s="7" t="str">
        <f>IF(G1405="","",VLOOKUP(I1405,作業者名!$B$4:$C$100,2,FALSE))</f>
        <v/>
      </c>
      <c r="C1405" s="7" t="str">
        <f>IF(G1405="","",VLOOKUP(J1405,中子データ!$B$4:$H$4500,2,FALSE))</f>
        <v/>
      </c>
      <c r="D1405" s="8" t="str">
        <f>IF(G1405="","",VLOOKUP(J1405,中子データ!$B$4:$H$4500,4,FALSE))</f>
        <v/>
      </c>
      <c r="E1405" s="231" t="str">
        <f t="shared" si="497"/>
        <v/>
      </c>
      <c r="G1405" s="238"/>
      <c r="H1405" s="9"/>
      <c r="I1405" s="9"/>
      <c r="J1405" s="9"/>
      <c r="K1405" s="10"/>
      <c r="L1405" s="10"/>
      <c r="M1405" s="6"/>
      <c r="N1405" s="6">
        <f t="shared" si="498"/>
        <v>0</v>
      </c>
      <c r="O1405" s="250"/>
      <c r="P1405" s="250"/>
      <c r="Q1405" s="250"/>
      <c r="R1405" s="250"/>
      <c r="S1405" s="250"/>
      <c r="T1405" s="250"/>
      <c r="U1405" s="250"/>
      <c r="V1405" s="250"/>
      <c r="W1405" s="250"/>
      <c r="X1405" s="250"/>
      <c r="Y1405" s="250"/>
      <c r="Z1405" s="4"/>
      <c r="AA1405" s="429"/>
      <c r="AB1405" s="457">
        <f t="shared" si="494"/>
        <v>0</v>
      </c>
      <c r="AC1405" s="11"/>
      <c r="AD1405" s="11"/>
      <c r="AE1405" s="11"/>
      <c r="AF1405" s="11"/>
      <c r="AG1405" s="11"/>
      <c r="AH1405" s="11"/>
      <c r="AI1405" s="11"/>
      <c r="AJ1405" s="12"/>
      <c r="AK1405" s="445" t="str">
        <f>IF(G1405="","",VLOOKUP(J1405,中子データ!$B$4:$H$4500,3,FALSE))</f>
        <v/>
      </c>
      <c r="AL1405" s="445" t="str">
        <f>IF(G1405="","",VLOOKUP(J1405,中子データ!$B$4:$H$4500,5,FALSE))</f>
        <v/>
      </c>
      <c r="AM1405" s="445" t="str">
        <f>IF(G1405="","",VLOOKUP(J1405,中子データ!$B$4:$H$4500,6,FALSE))</f>
        <v/>
      </c>
      <c r="AN1405" s="418"/>
      <c r="AO1405" s="419"/>
      <c r="AP1405" s="420"/>
      <c r="AQ1405" s="421"/>
      <c r="AR1405" s="420"/>
      <c r="AS1405" s="436"/>
      <c r="AT1405" s="436"/>
      <c r="AU1405" s="422"/>
      <c r="AV1405" s="11"/>
      <c r="AW1405" s="11"/>
      <c r="AX1405" s="410">
        <f t="shared" si="493"/>
        <v>0</v>
      </c>
      <c r="AY1405" s="411" t="str">
        <f>IF(G1405="","",VLOOKUP(J1405,中子データ!$B$4:$M$5999,10,FALSE))</f>
        <v/>
      </c>
      <c r="AZ1405" s="438" t="str">
        <f>IF(G1405="","",VLOOKUP(J1405,中子データ!$B$4:$M$5999,9,FALSE))</f>
        <v/>
      </c>
      <c r="BA1405" s="412" t="str">
        <f>IF(AQ1405="","",VLOOKUP(AQ1405,作業者名!$B$4:$C$100,2,FALSE))</f>
        <v/>
      </c>
      <c r="BB1405" s="412" t="str">
        <f>IF(AR1405="","",VLOOKUP(AR1405,作業者名!$B$4:$C$100,2,FALSE))</f>
        <v/>
      </c>
      <c r="BC1405" s="412" t="str">
        <f>IF(G1405="","",VLOOKUP(J1405,中子データ!B$4:N$6004,12,FALSE))</f>
        <v/>
      </c>
      <c r="BD1405" s="413" t="str">
        <f>IF(G1405="","",VLOOKUP(J1405,中子データ!$B$4:$P$4500,15,FALSE))</f>
        <v/>
      </c>
    </row>
    <row r="1406" spans="1:56" x14ac:dyDescent="0.15">
      <c r="A1406" s="7" t="str">
        <f>IF(G1406="","",VLOOKUP(H1406,マシン名!$B$4:$C$93,2,FALSE))</f>
        <v/>
      </c>
      <c r="B1406" s="7" t="str">
        <f>IF(G1406="","",VLOOKUP(I1406,作業者名!$B$4:$C$100,2,FALSE))</f>
        <v/>
      </c>
      <c r="C1406" s="7" t="str">
        <f>IF(G1406="","",VLOOKUP(J1406,中子データ!$B$4:$H$4500,2,FALSE))</f>
        <v/>
      </c>
      <c r="D1406" s="8" t="str">
        <f>IF(G1406="","",VLOOKUP(J1406,中子データ!$B$4:$H$4500,4,FALSE))</f>
        <v/>
      </c>
      <c r="E1406" s="231" t="str">
        <f t="shared" si="497"/>
        <v/>
      </c>
      <c r="G1406" s="238"/>
      <c r="H1406" s="9"/>
      <c r="I1406" s="9"/>
      <c r="J1406" s="9"/>
      <c r="K1406" s="10"/>
      <c r="L1406" s="10"/>
      <c r="M1406" s="6"/>
      <c r="N1406" s="6">
        <f t="shared" si="498"/>
        <v>0</v>
      </c>
      <c r="O1406" s="250"/>
      <c r="P1406" s="250"/>
      <c r="Q1406" s="250"/>
      <c r="R1406" s="250"/>
      <c r="S1406" s="250"/>
      <c r="T1406" s="250"/>
      <c r="U1406" s="250"/>
      <c r="V1406" s="250"/>
      <c r="W1406" s="250"/>
      <c r="X1406" s="250"/>
      <c r="Y1406" s="250"/>
      <c r="Z1406" s="4"/>
      <c r="AA1406" s="429"/>
      <c r="AB1406" s="457">
        <f t="shared" si="494"/>
        <v>0</v>
      </c>
      <c r="AC1406" s="11"/>
      <c r="AD1406" s="11"/>
      <c r="AE1406" s="11"/>
      <c r="AF1406" s="11"/>
      <c r="AG1406" s="11"/>
      <c r="AH1406" s="11"/>
      <c r="AI1406" s="11"/>
      <c r="AJ1406" s="12"/>
      <c r="AK1406" s="445" t="str">
        <f>IF(G1406="","",VLOOKUP(J1406,中子データ!$B$4:$H$4500,3,FALSE))</f>
        <v/>
      </c>
      <c r="AL1406" s="445" t="str">
        <f>IF(G1406="","",VLOOKUP(J1406,中子データ!$B$4:$H$4500,5,FALSE))</f>
        <v/>
      </c>
      <c r="AM1406" s="445" t="str">
        <f>IF(G1406="","",VLOOKUP(J1406,中子データ!$B$4:$H$4500,6,FALSE))</f>
        <v/>
      </c>
      <c r="AN1406" s="418"/>
      <c r="AO1406" s="419"/>
      <c r="AP1406" s="420"/>
      <c r="AQ1406" s="421"/>
      <c r="AR1406" s="420"/>
      <c r="AS1406" s="436"/>
      <c r="AT1406" s="436"/>
      <c r="AU1406" s="422"/>
      <c r="AV1406" s="11"/>
      <c r="AW1406" s="11"/>
      <c r="AX1406" s="410">
        <f t="shared" si="493"/>
        <v>0</v>
      </c>
      <c r="AY1406" s="411" t="str">
        <f>IF(G1406="","",VLOOKUP(J1406,中子データ!$B$4:$M$5999,10,FALSE))</f>
        <v/>
      </c>
      <c r="AZ1406" s="438" t="str">
        <f>IF(G1406="","",VLOOKUP(J1406,中子データ!$B$4:$M$5999,9,FALSE))</f>
        <v/>
      </c>
      <c r="BA1406" s="412" t="str">
        <f>IF(AQ1406="","",VLOOKUP(AQ1406,作業者名!$B$4:$C$100,2,FALSE))</f>
        <v/>
      </c>
      <c r="BB1406" s="412" t="str">
        <f>IF(AR1406="","",VLOOKUP(AR1406,作業者名!$B$4:$C$100,2,FALSE))</f>
        <v/>
      </c>
      <c r="BC1406" s="412" t="str">
        <f>IF(G1406="","",VLOOKUP(J1406,中子データ!B$4:N$6004,12,FALSE))</f>
        <v/>
      </c>
      <c r="BD1406" s="413" t="str">
        <f>IF(G1406="","",VLOOKUP(J1406,中子データ!$B$4:$P$4500,15,FALSE))</f>
        <v/>
      </c>
    </row>
    <row r="1407" spans="1:56" x14ac:dyDescent="0.15">
      <c r="A1407" s="7" t="str">
        <f>IF(G1407="","",VLOOKUP(H1407,マシン名!$B$4:$C$93,2,FALSE))</f>
        <v/>
      </c>
      <c r="B1407" s="7" t="str">
        <f>IF(G1407="","",VLOOKUP(I1407,作業者名!$B$4:$C$100,2,FALSE))</f>
        <v/>
      </c>
      <c r="C1407" s="7" t="str">
        <f>IF(G1407="","",VLOOKUP(J1407,中子データ!$B$4:$H$4500,2,FALSE))</f>
        <v/>
      </c>
      <c r="D1407" s="8" t="str">
        <f>IF(G1407="","",VLOOKUP(J1407,中子データ!$B$4:$H$4500,4,FALSE))</f>
        <v/>
      </c>
      <c r="E1407" s="231" t="str">
        <f t="shared" si="497"/>
        <v/>
      </c>
      <c r="G1407" s="238"/>
      <c r="H1407" s="9"/>
      <c r="I1407" s="9"/>
      <c r="J1407" s="9"/>
      <c r="K1407" s="10"/>
      <c r="L1407" s="10"/>
      <c r="M1407" s="6"/>
      <c r="N1407" s="6">
        <f t="shared" si="498"/>
        <v>0</v>
      </c>
      <c r="O1407" s="250"/>
      <c r="P1407" s="250"/>
      <c r="Q1407" s="250"/>
      <c r="R1407" s="250"/>
      <c r="S1407" s="250"/>
      <c r="T1407" s="250"/>
      <c r="U1407" s="250"/>
      <c r="V1407" s="250"/>
      <c r="W1407" s="250"/>
      <c r="X1407" s="250"/>
      <c r="Y1407" s="250"/>
      <c r="Z1407" s="4"/>
      <c r="AA1407" s="429"/>
      <c r="AB1407" s="457">
        <f t="shared" si="494"/>
        <v>0</v>
      </c>
      <c r="AC1407" s="11"/>
      <c r="AD1407" s="11"/>
      <c r="AE1407" s="11"/>
      <c r="AF1407" s="11"/>
      <c r="AG1407" s="11"/>
      <c r="AH1407" s="11"/>
      <c r="AI1407" s="11"/>
      <c r="AJ1407" s="12"/>
      <c r="AK1407" s="445" t="str">
        <f>IF(G1407="","",VLOOKUP(J1407,中子データ!$B$4:$H$4500,3,FALSE))</f>
        <v/>
      </c>
      <c r="AL1407" s="445" t="str">
        <f>IF(G1407="","",VLOOKUP(J1407,中子データ!$B$4:$H$4500,5,FALSE))</f>
        <v/>
      </c>
      <c r="AM1407" s="445" t="str">
        <f>IF(G1407="","",VLOOKUP(J1407,中子データ!$B$4:$H$4500,6,FALSE))</f>
        <v/>
      </c>
      <c r="AN1407" s="418"/>
      <c r="AO1407" s="419"/>
      <c r="AP1407" s="420"/>
      <c r="AQ1407" s="421"/>
      <c r="AR1407" s="420"/>
      <c r="AS1407" s="436"/>
      <c r="AT1407" s="436"/>
      <c r="AU1407" s="422"/>
      <c r="AV1407" s="11"/>
      <c r="AW1407" s="11"/>
      <c r="AX1407" s="410">
        <f t="shared" ref="AX1407:AX1470" si="499">L1407-O1407-P1407-Q1407-R1407--S1407-T1407-U1407-V1407-W1407-X1407-Y1407-Z1407</f>
        <v>0</v>
      </c>
      <c r="AY1407" s="411" t="str">
        <f>IF(G1407="","",VLOOKUP(J1407,中子データ!$B$4:$M$5999,10,FALSE))</f>
        <v/>
      </c>
      <c r="AZ1407" s="438" t="str">
        <f>IF(G1407="","",VLOOKUP(J1407,中子データ!$B$4:$M$5999,9,FALSE))</f>
        <v/>
      </c>
      <c r="BA1407" s="412" t="str">
        <f>IF(AQ1407="","",VLOOKUP(AQ1407,作業者名!$B$4:$C$100,2,FALSE))</f>
        <v/>
      </c>
      <c r="BB1407" s="412" t="str">
        <f>IF(AR1407="","",VLOOKUP(AR1407,作業者名!$B$4:$C$100,2,FALSE))</f>
        <v/>
      </c>
      <c r="BC1407" s="412" t="str">
        <f>IF(G1407="","",VLOOKUP(J1407,中子データ!B$4:N$6004,12,FALSE))</f>
        <v/>
      </c>
      <c r="BD1407" s="413" t="str">
        <f>IF(G1407="","",VLOOKUP(J1407,中子データ!$B$4:$P$4500,15,FALSE))</f>
        <v/>
      </c>
    </row>
    <row r="1408" spans="1:56" x14ac:dyDescent="0.15">
      <c r="A1408" s="7" t="str">
        <f>IF(G1408="","",VLOOKUP(H1408,マシン名!$B$4:$C$93,2,FALSE))</f>
        <v/>
      </c>
      <c r="B1408" s="7" t="str">
        <f>IF(G1408="","",VLOOKUP(I1408,作業者名!$B$4:$C$100,2,FALSE))</f>
        <v/>
      </c>
      <c r="C1408" s="7" t="str">
        <f>IF(G1408="","",VLOOKUP(J1408,中子データ!$B$4:$H$4500,2,FALSE))</f>
        <v/>
      </c>
      <c r="D1408" s="8" t="str">
        <f>IF(G1408="","",VLOOKUP(J1408,中子データ!$B$4:$H$4500,4,FALSE))</f>
        <v/>
      </c>
      <c r="E1408" s="231" t="str">
        <f t="shared" si="497"/>
        <v/>
      </c>
      <c r="G1408" s="238"/>
      <c r="H1408" s="247"/>
      <c r="I1408" s="248"/>
      <c r="J1408" s="245"/>
      <c r="K1408" s="10"/>
      <c r="L1408" s="10"/>
      <c r="M1408" s="6"/>
      <c r="N1408" s="6">
        <f t="shared" si="498"/>
        <v>0</v>
      </c>
      <c r="O1408" s="250"/>
      <c r="P1408" s="250"/>
      <c r="Q1408" s="250"/>
      <c r="R1408" s="250"/>
      <c r="S1408" s="250"/>
      <c r="T1408" s="250"/>
      <c r="U1408" s="250"/>
      <c r="V1408" s="250"/>
      <c r="W1408" s="250"/>
      <c r="X1408" s="250"/>
      <c r="Y1408" s="250"/>
      <c r="Z1408" s="4"/>
      <c r="AA1408" s="429"/>
      <c r="AB1408" s="457">
        <f t="shared" si="494"/>
        <v>0</v>
      </c>
      <c r="AC1408" s="11"/>
      <c r="AD1408" s="11"/>
      <c r="AE1408" s="11"/>
      <c r="AF1408" s="11"/>
      <c r="AG1408" s="11"/>
      <c r="AH1408" s="11"/>
      <c r="AI1408" s="11"/>
      <c r="AJ1408" s="12"/>
      <c r="AK1408" s="445" t="str">
        <f>IF(G1408="","",VLOOKUP(J1408,中子データ!$B$4:$H$4500,3,FALSE))</f>
        <v/>
      </c>
      <c r="AL1408" s="445" t="str">
        <f>IF(G1408="","",VLOOKUP(J1408,中子データ!$B$4:$H$4500,5,FALSE))</f>
        <v/>
      </c>
      <c r="AM1408" s="445" t="str">
        <f>IF(G1408="","",VLOOKUP(J1408,中子データ!$B$4:$H$4500,6,FALSE))</f>
        <v/>
      </c>
      <c r="AN1408" s="418"/>
      <c r="AO1408" s="419"/>
      <c r="AP1408" s="420"/>
      <c r="AQ1408" s="421"/>
      <c r="AR1408" s="420"/>
      <c r="AS1408" s="436"/>
      <c r="AT1408" s="436"/>
      <c r="AU1408" s="422"/>
      <c r="AV1408" s="11"/>
      <c r="AW1408" s="11"/>
      <c r="AX1408" s="410">
        <f t="shared" si="499"/>
        <v>0</v>
      </c>
      <c r="AY1408" s="411" t="str">
        <f>IF(G1408="","",VLOOKUP(J1408,中子データ!$B$4:$M$5999,10,FALSE))</f>
        <v/>
      </c>
      <c r="AZ1408" s="438" t="str">
        <f>IF(G1408="","",VLOOKUP(J1408,中子データ!$B$4:$M$5999,9,FALSE))</f>
        <v/>
      </c>
      <c r="BA1408" s="412" t="str">
        <f>IF(AQ1408="","",VLOOKUP(AQ1408,作業者名!$B$4:$C$100,2,FALSE))</f>
        <v/>
      </c>
      <c r="BB1408" s="412" t="str">
        <f>IF(AR1408="","",VLOOKUP(AR1408,作業者名!$B$4:$C$100,2,FALSE))</f>
        <v/>
      </c>
      <c r="BC1408" s="412" t="str">
        <f>IF(G1408="","",VLOOKUP(J1408,中子データ!B$4:N$6004,12,FALSE))</f>
        <v/>
      </c>
      <c r="BD1408" s="413" t="str">
        <f>IF(G1408="","",VLOOKUP(J1408,中子データ!$B$4:$P$4500,15,FALSE))</f>
        <v/>
      </c>
    </row>
    <row r="1409" spans="1:56" x14ac:dyDescent="0.15">
      <c r="A1409" s="7" t="str">
        <f>IF(G1409="","",VLOOKUP(H1409,マシン名!$B$4:$C$93,2,FALSE))</f>
        <v/>
      </c>
      <c r="B1409" s="7" t="str">
        <f>IF(G1409="","",VLOOKUP(I1409,作業者名!$B$4:$C$100,2,FALSE))</f>
        <v/>
      </c>
      <c r="C1409" s="7" t="str">
        <f>IF(G1409="","",VLOOKUP(J1409,中子データ!$B$4:$H$4500,2,FALSE))</f>
        <v/>
      </c>
      <c r="D1409" s="8" t="str">
        <f>IF(G1409="","",VLOOKUP(J1409,中子データ!$B$4:$H$4500,4,FALSE))</f>
        <v/>
      </c>
      <c r="E1409" s="231" t="str">
        <f t="shared" si="497"/>
        <v/>
      </c>
      <c r="G1409" s="238"/>
      <c r="H1409" s="9"/>
      <c r="I1409" s="9"/>
      <c r="J1409" s="9"/>
      <c r="K1409" s="10"/>
      <c r="L1409" s="10"/>
      <c r="M1409" s="6"/>
      <c r="N1409" s="6">
        <f t="shared" si="498"/>
        <v>0</v>
      </c>
      <c r="O1409" s="250"/>
      <c r="P1409" s="250"/>
      <c r="Q1409" s="250"/>
      <c r="R1409" s="250"/>
      <c r="S1409" s="250"/>
      <c r="T1409" s="250"/>
      <c r="U1409" s="250"/>
      <c r="V1409" s="250"/>
      <c r="W1409" s="250"/>
      <c r="X1409" s="250"/>
      <c r="Y1409" s="250"/>
      <c r="Z1409" s="4"/>
      <c r="AA1409" s="429"/>
      <c r="AB1409" s="457">
        <f t="shared" si="494"/>
        <v>0</v>
      </c>
      <c r="AC1409" s="11"/>
      <c r="AD1409" s="11"/>
      <c r="AE1409" s="11"/>
      <c r="AF1409" s="11"/>
      <c r="AG1409" s="11"/>
      <c r="AH1409" s="11"/>
      <c r="AI1409" s="11"/>
      <c r="AJ1409" s="12"/>
      <c r="AK1409" s="445" t="str">
        <f>IF(G1409="","",VLOOKUP(J1409,中子データ!$B$4:$H$4500,3,FALSE))</f>
        <v/>
      </c>
      <c r="AL1409" s="445" t="str">
        <f>IF(G1409="","",VLOOKUP(J1409,中子データ!$B$4:$H$4500,5,FALSE))</f>
        <v/>
      </c>
      <c r="AM1409" s="445" t="str">
        <f>IF(G1409="","",VLOOKUP(J1409,中子データ!$B$4:$H$4500,6,FALSE))</f>
        <v/>
      </c>
      <c r="AN1409" s="418"/>
      <c r="AO1409" s="419"/>
      <c r="AP1409" s="420"/>
      <c r="AQ1409" s="421"/>
      <c r="AR1409" s="420"/>
      <c r="AS1409" s="436"/>
      <c r="AT1409" s="436"/>
      <c r="AU1409" s="422"/>
      <c r="AV1409" s="11"/>
      <c r="AW1409" s="11"/>
      <c r="AX1409" s="410">
        <f t="shared" si="499"/>
        <v>0</v>
      </c>
      <c r="AY1409" s="411" t="str">
        <f>IF(G1409="","",VLOOKUP(J1409,中子データ!$B$4:$M$5999,10,FALSE))</f>
        <v/>
      </c>
      <c r="AZ1409" s="438" t="str">
        <f>IF(G1409="","",VLOOKUP(J1409,中子データ!$B$4:$M$5999,9,FALSE))</f>
        <v/>
      </c>
      <c r="BA1409" s="412" t="str">
        <f>IF(AQ1409="","",VLOOKUP(AQ1409,作業者名!$B$4:$C$100,2,FALSE))</f>
        <v/>
      </c>
      <c r="BB1409" s="412" t="str">
        <f>IF(AR1409="","",VLOOKUP(AR1409,作業者名!$B$4:$C$100,2,FALSE))</f>
        <v/>
      </c>
      <c r="BC1409" s="412" t="str">
        <f>IF(G1409="","",VLOOKUP(J1409,中子データ!B$4:N$6004,12,FALSE))</f>
        <v/>
      </c>
      <c r="BD1409" s="413" t="str">
        <f>IF(G1409="","",VLOOKUP(J1409,中子データ!$B$4:$P$4500,15,FALSE))</f>
        <v/>
      </c>
    </row>
    <row r="1410" spans="1:56" x14ac:dyDescent="0.15">
      <c r="A1410" s="7" t="str">
        <f>IF(G1410="","",VLOOKUP(H1410,マシン名!$B$4:$C$93,2,FALSE))</f>
        <v/>
      </c>
      <c r="B1410" s="7" t="str">
        <f>IF(G1410="","",VLOOKUP(I1410,作業者名!$B$4:$C$100,2,FALSE))</f>
        <v/>
      </c>
      <c r="C1410" s="7" t="str">
        <f>IF(G1410="","",VLOOKUP(J1410,中子データ!$B$4:$H$4500,2,FALSE))</f>
        <v/>
      </c>
      <c r="D1410" s="8" t="str">
        <f>IF(G1410="","",VLOOKUP(J1410,中子データ!$B$4:$H$4500,4,FALSE))</f>
        <v/>
      </c>
      <c r="E1410" s="231" t="str">
        <f t="shared" si="497"/>
        <v/>
      </c>
      <c r="G1410" s="238"/>
      <c r="H1410" s="9"/>
      <c r="I1410" s="9"/>
      <c r="J1410" s="9"/>
      <c r="K1410" s="10"/>
      <c r="L1410" s="10"/>
      <c r="M1410" s="6"/>
      <c r="N1410" s="6">
        <f t="shared" si="498"/>
        <v>0</v>
      </c>
      <c r="O1410" s="250"/>
      <c r="P1410" s="250"/>
      <c r="Q1410" s="250"/>
      <c r="R1410" s="250"/>
      <c r="S1410" s="250"/>
      <c r="T1410" s="250"/>
      <c r="U1410" s="250"/>
      <c r="V1410" s="250"/>
      <c r="W1410" s="250"/>
      <c r="X1410" s="250"/>
      <c r="Y1410" s="250"/>
      <c r="Z1410" s="4"/>
      <c r="AA1410" s="429"/>
      <c r="AB1410" s="457">
        <f t="shared" si="494"/>
        <v>0</v>
      </c>
      <c r="AC1410" s="11"/>
      <c r="AD1410" s="11"/>
      <c r="AE1410" s="11"/>
      <c r="AF1410" s="11"/>
      <c r="AG1410" s="11"/>
      <c r="AH1410" s="11"/>
      <c r="AI1410" s="11"/>
      <c r="AJ1410" s="12"/>
      <c r="AK1410" s="445" t="str">
        <f>IF(G1410="","",VLOOKUP(J1410,中子データ!$B$4:$H$4500,3,FALSE))</f>
        <v/>
      </c>
      <c r="AL1410" s="445" t="str">
        <f>IF(G1410="","",VLOOKUP(J1410,中子データ!$B$4:$H$4500,5,FALSE))</f>
        <v/>
      </c>
      <c r="AM1410" s="445" t="str">
        <f>IF(G1410="","",VLOOKUP(J1410,中子データ!$B$4:$H$4500,6,FALSE))</f>
        <v/>
      </c>
      <c r="AN1410" s="418"/>
      <c r="AO1410" s="419"/>
      <c r="AP1410" s="420"/>
      <c r="AQ1410" s="421"/>
      <c r="AR1410" s="420"/>
      <c r="AS1410" s="436"/>
      <c r="AT1410" s="436"/>
      <c r="AU1410" s="422"/>
      <c r="AV1410" s="11"/>
      <c r="AW1410" s="11"/>
      <c r="AX1410" s="410">
        <f t="shared" si="499"/>
        <v>0</v>
      </c>
      <c r="AY1410" s="411" t="str">
        <f>IF(G1410="","",VLOOKUP(J1410,中子データ!$B$4:$M$5999,10,FALSE))</f>
        <v/>
      </c>
      <c r="AZ1410" s="438" t="str">
        <f>IF(G1410="","",VLOOKUP(J1410,中子データ!$B$4:$M$5999,9,FALSE))</f>
        <v/>
      </c>
      <c r="BA1410" s="412" t="str">
        <f>IF(AQ1410="","",VLOOKUP(AQ1410,作業者名!$B$4:$C$100,2,FALSE))</f>
        <v/>
      </c>
      <c r="BB1410" s="412" t="str">
        <f>IF(AR1410="","",VLOOKUP(AR1410,作業者名!$B$4:$C$100,2,FALSE))</f>
        <v/>
      </c>
      <c r="BC1410" s="412" t="str">
        <f>IF(G1410="","",VLOOKUP(J1410,中子データ!B$4:N$6004,12,FALSE))</f>
        <v/>
      </c>
      <c r="BD1410" s="413" t="str">
        <f>IF(G1410="","",VLOOKUP(J1410,中子データ!$B$4:$P$4500,15,FALSE))</f>
        <v/>
      </c>
    </row>
    <row r="1411" spans="1:56" x14ac:dyDescent="0.15">
      <c r="A1411" s="7" t="str">
        <f>IF(G1411="","",VLOOKUP(H1411,マシン名!$B$4:$C$93,2,FALSE))</f>
        <v/>
      </c>
      <c r="B1411" s="7" t="str">
        <f>IF(G1411="","",VLOOKUP(I1411,作業者名!$B$4:$C$100,2,FALSE))</f>
        <v/>
      </c>
      <c r="C1411" s="7" t="str">
        <f>IF(G1411="","",VLOOKUP(J1411,中子データ!$B$4:$H$4500,2,FALSE))</f>
        <v/>
      </c>
      <c r="D1411" s="8" t="str">
        <f>IF(G1411="","",VLOOKUP(J1411,中子データ!$B$4:$H$4500,4,FALSE))</f>
        <v/>
      </c>
      <c r="E1411" s="231" t="str">
        <f t="shared" si="497"/>
        <v/>
      </c>
      <c r="G1411" s="238"/>
      <c r="H1411" s="9"/>
      <c r="I1411" s="9"/>
      <c r="J1411" s="9"/>
      <c r="K1411" s="10"/>
      <c r="L1411" s="10"/>
      <c r="M1411" s="6"/>
      <c r="N1411" s="6">
        <f t="shared" si="498"/>
        <v>0</v>
      </c>
      <c r="O1411" s="250"/>
      <c r="P1411" s="250"/>
      <c r="Q1411" s="250"/>
      <c r="R1411" s="250"/>
      <c r="S1411" s="250"/>
      <c r="T1411" s="250"/>
      <c r="U1411" s="250"/>
      <c r="V1411" s="250"/>
      <c r="W1411" s="250"/>
      <c r="X1411" s="250"/>
      <c r="Y1411" s="250"/>
      <c r="Z1411" s="4"/>
      <c r="AA1411" s="429"/>
      <c r="AB1411" s="457">
        <f t="shared" si="494"/>
        <v>0</v>
      </c>
      <c r="AC1411" s="11"/>
      <c r="AD1411" s="11"/>
      <c r="AE1411" s="11"/>
      <c r="AF1411" s="11"/>
      <c r="AG1411" s="11"/>
      <c r="AH1411" s="11"/>
      <c r="AI1411" s="11"/>
      <c r="AJ1411" s="12"/>
      <c r="AK1411" s="445" t="str">
        <f>IF(G1411="","",VLOOKUP(J1411,中子データ!$B$4:$H$4500,3,FALSE))</f>
        <v/>
      </c>
      <c r="AL1411" s="445" t="str">
        <f>IF(G1411="","",VLOOKUP(J1411,中子データ!$B$4:$H$4500,5,FALSE))</f>
        <v/>
      </c>
      <c r="AM1411" s="445" t="str">
        <f>IF(G1411="","",VLOOKUP(J1411,中子データ!$B$4:$H$4500,6,FALSE))</f>
        <v/>
      </c>
      <c r="AN1411" s="418"/>
      <c r="AO1411" s="419"/>
      <c r="AP1411" s="420"/>
      <c r="AQ1411" s="421"/>
      <c r="AR1411" s="420"/>
      <c r="AS1411" s="436"/>
      <c r="AT1411" s="436"/>
      <c r="AU1411" s="422"/>
      <c r="AV1411" s="11"/>
      <c r="AW1411" s="11"/>
      <c r="AX1411" s="410">
        <f t="shared" si="499"/>
        <v>0</v>
      </c>
      <c r="AY1411" s="411" t="str">
        <f>IF(G1411="","",VLOOKUP(J1411,中子データ!$B$4:$M$5999,10,FALSE))</f>
        <v/>
      </c>
      <c r="AZ1411" s="438" t="str">
        <f>IF(G1411="","",VLOOKUP(J1411,中子データ!$B$4:$M$5999,9,FALSE))</f>
        <v/>
      </c>
      <c r="BA1411" s="412" t="str">
        <f>IF(AQ1411="","",VLOOKUP(AQ1411,作業者名!$B$4:$C$100,2,FALSE))</f>
        <v/>
      </c>
      <c r="BB1411" s="412" t="str">
        <f>IF(AR1411="","",VLOOKUP(AR1411,作業者名!$B$4:$C$100,2,FALSE))</f>
        <v/>
      </c>
      <c r="BC1411" s="412" t="str">
        <f>IF(G1411="","",VLOOKUP(J1411,中子データ!B$4:N$6004,12,FALSE))</f>
        <v/>
      </c>
      <c r="BD1411" s="413" t="str">
        <f>IF(G1411="","",VLOOKUP(J1411,中子データ!$B$4:$P$4500,15,FALSE))</f>
        <v/>
      </c>
    </row>
    <row r="1412" spans="1:56" x14ac:dyDescent="0.15">
      <c r="A1412" s="7" t="str">
        <f>IF(G1412="","",VLOOKUP(H1412,マシン名!$B$4:$C$93,2,FALSE))</f>
        <v/>
      </c>
      <c r="B1412" s="7" t="str">
        <f>IF(G1412="","",VLOOKUP(I1412,作業者名!$B$4:$C$100,2,FALSE))</f>
        <v/>
      </c>
      <c r="C1412" s="7" t="str">
        <f>IF(G1412="","",VLOOKUP(J1412,中子データ!$B$4:$H$4500,2,FALSE))</f>
        <v/>
      </c>
      <c r="D1412" s="8" t="str">
        <f>IF(G1412="","",VLOOKUP(J1412,中子データ!$B$4:$H$4500,4,FALSE))</f>
        <v/>
      </c>
      <c r="E1412" s="231" t="str">
        <f t="shared" si="497"/>
        <v/>
      </c>
      <c r="G1412" s="238"/>
      <c r="H1412" s="9"/>
      <c r="I1412" s="9"/>
      <c r="J1412" s="9"/>
      <c r="K1412" s="10"/>
      <c r="L1412" s="10"/>
      <c r="M1412" s="6"/>
      <c r="N1412" s="6">
        <f t="shared" si="498"/>
        <v>0</v>
      </c>
      <c r="O1412" s="250"/>
      <c r="P1412" s="250"/>
      <c r="Q1412" s="250"/>
      <c r="R1412" s="250"/>
      <c r="S1412" s="250"/>
      <c r="T1412" s="250"/>
      <c r="U1412" s="250"/>
      <c r="V1412" s="250"/>
      <c r="W1412" s="250"/>
      <c r="X1412" s="250"/>
      <c r="Y1412" s="250"/>
      <c r="Z1412" s="4"/>
      <c r="AA1412" s="429"/>
      <c r="AB1412" s="457">
        <f t="shared" si="494"/>
        <v>0</v>
      </c>
      <c r="AC1412" s="11"/>
      <c r="AD1412" s="11"/>
      <c r="AE1412" s="11"/>
      <c r="AF1412" s="11"/>
      <c r="AG1412" s="11"/>
      <c r="AH1412" s="11"/>
      <c r="AI1412" s="11"/>
      <c r="AJ1412" s="12"/>
      <c r="AK1412" s="445" t="str">
        <f>IF(G1412="","",VLOOKUP(J1412,中子データ!$B$4:$H$4500,3,FALSE))</f>
        <v/>
      </c>
      <c r="AL1412" s="445" t="str">
        <f>IF(G1412="","",VLOOKUP(J1412,中子データ!$B$4:$H$4500,5,FALSE))</f>
        <v/>
      </c>
      <c r="AM1412" s="445" t="str">
        <f>IF(G1412="","",VLOOKUP(J1412,中子データ!$B$4:$H$4500,6,FALSE))</f>
        <v/>
      </c>
      <c r="AN1412" s="418"/>
      <c r="AO1412" s="419"/>
      <c r="AP1412" s="420"/>
      <c r="AQ1412" s="421"/>
      <c r="AR1412" s="420"/>
      <c r="AS1412" s="436"/>
      <c r="AT1412" s="436"/>
      <c r="AU1412" s="422"/>
      <c r="AV1412" s="11"/>
      <c r="AW1412" s="11"/>
      <c r="AX1412" s="410">
        <f t="shared" si="499"/>
        <v>0</v>
      </c>
      <c r="AY1412" s="411" t="str">
        <f>IF(G1412="","",VLOOKUP(J1412,中子データ!$B$4:$M$5999,10,FALSE))</f>
        <v/>
      </c>
      <c r="AZ1412" s="438" t="str">
        <f>IF(G1412="","",VLOOKUP(J1412,中子データ!$B$4:$M$5999,9,FALSE))</f>
        <v/>
      </c>
      <c r="BA1412" s="412" t="str">
        <f>IF(AQ1412="","",VLOOKUP(AQ1412,作業者名!$B$4:$C$100,2,FALSE))</f>
        <v/>
      </c>
      <c r="BB1412" s="412" t="str">
        <f>IF(AR1412="","",VLOOKUP(AR1412,作業者名!$B$4:$C$100,2,FALSE))</f>
        <v/>
      </c>
      <c r="BC1412" s="412" t="str">
        <f>IF(G1412="","",VLOOKUP(J1412,中子データ!B$4:N$6004,12,FALSE))</f>
        <v/>
      </c>
      <c r="BD1412" s="413" t="str">
        <f>IF(G1412="","",VLOOKUP(J1412,中子データ!$B$4:$P$4500,15,FALSE))</f>
        <v/>
      </c>
    </row>
    <row r="1413" spans="1:56" x14ac:dyDescent="0.15">
      <c r="A1413" s="7" t="str">
        <f>IF(G1413="","",VLOOKUP(H1413,マシン名!$B$4:$C$93,2,FALSE))</f>
        <v/>
      </c>
      <c r="B1413" s="7" t="str">
        <f>IF(G1413="","",VLOOKUP(I1413,作業者名!$B$4:$C$100,2,FALSE))</f>
        <v/>
      </c>
      <c r="C1413" s="7" t="str">
        <f>IF(G1413="","",VLOOKUP(J1413,中子データ!$B$4:$H$4500,2,FALSE))</f>
        <v/>
      </c>
      <c r="D1413" s="8" t="str">
        <f>IF(G1413="","",VLOOKUP(J1413,中子データ!$B$4:$H$4500,4,FALSE))</f>
        <v/>
      </c>
      <c r="E1413" s="231" t="str">
        <f t="shared" si="497"/>
        <v/>
      </c>
      <c r="G1413" s="238"/>
      <c r="H1413" s="9"/>
      <c r="I1413" s="9"/>
      <c r="J1413" s="9"/>
      <c r="K1413" s="10"/>
      <c r="L1413" s="10"/>
      <c r="M1413" s="6"/>
      <c r="N1413" s="6">
        <f t="shared" si="498"/>
        <v>0</v>
      </c>
      <c r="O1413" s="250"/>
      <c r="P1413" s="250"/>
      <c r="Q1413" s="250"/>
      <c r="R1413" s="250"/>
      <c r="S1413" s="250"/>
      <c r="T1413" s="250"/>
      <c r="U1413" s="250"/>
      <c r="V1413" s="250"/>
      <c r="W1413" s="250"/>
      <c r="X1413" s="250"/>
      <c r="Y1413" s="250"/>
      <c r="Z1413" s="4"/>
      <c r="AA1413" s="429"/>
      <c r="AB1413" s="457">
        <f t="shared" si="494"/>
        <v>0</v>
      </c>
      <c r="AC1413" s="11"/>
      <c r="AD1413" s="11"/>
      <c r="AE1413" s="11"/>
      <c r="AF1413" s="11"/>
      <c r="AG1413" s="11"/>
      <c r="AH1413" s="11"/>
      <c r="AI1413" s="11"/>
      <c r="AJ1413" s="12"/>
      <c r="AK1413" s="445" t="str">
        <f>IF(G1413="","",VLOOKUP(J1413,中子データ!$B$4:$H$4500,3,FALSE))</f>
        <v/>
      </c>
      <c r="AL1413" s="445" t="str">
        <f>IF(G1413="","",VLOOKUP(J1413,中子データ!$B$4:$H$4500,5,FALSE))</f>
        <v/>
      </c>
      <c r="AM1413" s="445" t="str">
        <f>IF(G1413="","",VLOOKUP(J1413,中子データ!$B$4:$H$4500,6,FALSE))</f>
        <v/>
      </c>
      <c r="AN1413" s="418"/>
      <c r="AO1413" s="419"/>
      <c r="AP1413" s="420"/>
      <c r="AQ1413" s="421"/>
      <c r="AR1413" s="420"/>
      <c r="AS1413" s="436"/>
      <c r="AT1413" s="436"/>
      <c r="AU1413" s="422"/>
      <c r="AV1413" s="11"/>
      <c r="AW1413" s="11"/>
      <c r="AX1413" s="410">
        <f t="shared" si="499"/>
        <v>0</v>
      </c>
      <c r="AY1413" s="411" t="str">
        <f>IF(G1413="","",VLOOKUP(J1413,中子データ!$B$4:$M$5999,10,FALSE))</f>
        <v/>
      </c>
      <c r="AZ1413" s="438" t="str">
        <f>IF(G1413="","",VLOOKUP(J1413,中子データ!$B$4:$M$5999,9,FALSE))</f>
        <v/>
      </c>
      <c r="BA1413" s="412" t="str">
        <f>IF(AQ1413="","",VLOOKUP(AQ1413,作業者名!$B$4:$C$100,2,FALSE))</f>
        <v/>
      </c>
      <c r="BB1413" s="412" t="str">
        <f>IF(AR1413="","",VLOOKUP(AR1413,作業者名!$B$4:$C$100,2,FALSE))</f>
        <v/>
      </c>
      <c r="BC1413" s="412" t="str">
        <f>IF(G1413="","",VLOOKUP(J1413,中子データ!B$4:N$6004,12,FALSE))</f>
        <v/>
      </c>
      <c r="BD1413" s="413" t="str">
        <f>IF(G1413="","",VLOOKUP(J1413,中子データ!$B$4:$P$4500,15,FALSE))</f>
        <v/>
      </c>
    </row>
    <row r="1414" spans="1:56" x14ac:dyDescent="0.15">
      <c r="A1414" s="7" t="str">
        <f>IF(G1414="","",VLOOKUP(H1414,マシン名!$B$4:$C$93,2,FALSE))</f>
        <v/>
      </c>
      <c r="B1414" s="7" t="str">
        <f>IF(G1414="","",VLOOKUP(I1414,作業者名!$B$4:$C$100,2,FALSE))</f>
        <v/>
      </c>
      <c r="C1414" s="7" t="str">
        <f>IF(G1414="","",VLOOKUP(J1414,中子データ!$B$4:$H$4500,2,FALSE))</f>
        <v/>
      </c>
      <c r="D1414" s="8" t="str">
        <f>IF(G1414="","",VLOOKUP(J1414,中子データ!$B$4:$H$4500,4,FALSE))</f>
        <v/>
      </c>
      <c r="E1414" s="231" t="str">
        <f t="shared" si="497"/>
        <v/>
      </c>
      <c r="G1414" s="238"/>
      <c r="H1414" s="9"/>
      <c r="I1414" s="9"/>
      <c r="J1414" s="9"/>
      <c r="K1414" s="10"/>
      <c r="L1414" s="10"/>
      <c r="M1414" s="6"/>
      <c r="N1414" s="6">
        <f t="shared" si="498"/>
        <v>0</v>
      </c>
      <c r="O1414" s="250"/>
      <c r="P1414" s="250"/>
      <c r="Q1414" s="250"/>
      <c r="R1414" s="250"/>
      <c r="S1414" s="250"/>
      <c r="T1414" s="250"/>
      <c r="U1414" s="250"/>
      <c r="V1414" s="250"/>
      <c r="W1414" s="250"/>
      <c r="X1414" s="250"/>
      <c r="Y1414" s="250"/>
      <c r="Z1414" s="4"/>
      <c r="AA1414" s="429"/>
      <c r="AB1414" s="457">
        <f t="shared" ref="AB1414:AB1477" si="500">SUM(AC1414:AJ1414)</f>
        <v>0</v>
      </c>
      <c r="AC1414" s="11"/>
      <c r="AD1414" s="11"/>
      <c r="AE1414" s="11"/>
      <c r="AF1414" s="11"/>
      <c r="AG1414" s="11"/>
      <c r="AH1414" s="11"/>
      <c r="AI1414" s="11"/>
      <c r="AJ1414" s="12"/>
      <c r="AK1414" s="445" t="str">
        <f>IF(G1414="","",VLOOKUP(J1414,中子データ!$B$4:$H$4500,3,FALSE))</f>
        <v/>
      </c>
      <c r="AL1414" s="445" t="str">
        <f>IF(G1414="","",VLOOKUP(J1414,中子データ!$B$4:$H$4500,5,FALSE))</f>
        <v/>
      </c>
      <c r="AM1414" s="445" t="str">
        <f>IF(G1414="","",VLOOKUP(J1414,中子データ!$B$4:$H$4500,6,FALSE))</f>
        <v/>
      </c>
      <c r="AN1414" s="418"/>
      <c r="AO1414" s="419"/>
      <c r="AP1414" s="420"/>
      <c r="AQ1414" s="421"/>
      <c r="AR1414" s="420"/>
      <c r="AS1414" s="436"/>
      <c r="AT1414" s="436"/>
      <c r="AU1414" s="422"/>
      <c r="AV1414" s="11"/>
      <c r="AW1414" s="11"/>
      <c r="AX1414" s="410">
        <f t="shared" si="499"/>
        <v>0</v>
      </c>
      <c r="AY1414" s="411" t="str">
        <f>IF(G1414="","",VLOOKUP(J1414,中子データ!$B$4:$M$5999,10,FALSE))</f>
        <v/>
      </c>
      <c r="AZ1414" s="438" t="str">
        <f>IF(G1414="","",VLOOKUP(J1414,中子データ!$B$4:$M$5999,9,FALSE))</f>
        <v/>
      </c>
      <c r="BA1414" s="412" t="str">
        <f>IF(AQ1414="","",VLOOKUP(AQ1414,作業者名!$B$4:$C$100,2,FALSE))</f>
        <v/>
      </c>
      <c r="BB1414" s="412" t="str">
        <f>IF(AR1414="","",VLOOKUP(AR1414,作業者名!$B$4:$C$100,2,FALSE))</f>
        <v/>
      </c>
      <c r="BC1414" s="412" t="str">
        <f>IF(G1414="","",VLOOKUP(J1414,中子データ!B$4:N$6004,12,FALSE))</f>
        <v/>
      </c>
      <c r="BD1414" s="413" t="str">
        <f>IF(G1414="","",VLOOKUP(J1414,中子データ!$B$4:$P$4500,15,FALSE))</f>
        <v/>
      </c>
    </row>
    <row r="1415" spans="1:56" x14ac:dyDescent="0.15">
      <c r="A1415" s="7" t="str">
        <f>IF(G1415="","",VLOOKUP(H1415,マシン名!$B$4:$C$93,2,FALSE))</f>
        <v/>
      </c>
      <c r="B1415" s="7" t="str">
        <f>IF(G1415="","",VLOOKUP(I1415,作業者名!$B$4:$C$100,2,FALSE))</f>
        <v/>
      </c>
      <c r="C1415" s="7" t="str">
        <f>IF(G1415="","",VLOOKUP(J1415,中子データ!$B$4:$H$4500,2,FALSE))</f>
        <v/>
      </c>
      <c r="D1415" s="8" t="str">
        <f>IF(G1415="","",VLOOKUP(J1415,中子データ!$B$4:$H$4500,4,FALSE))</f>
        <v/>
      </c>
      <c r="E1415" s="231" t="str">
        <f t="shared" si="497"/>
        <v/>
      </c>
      <c r="G1415" s="238"/>
      <c r="H1415" s="9"/>
      <c r="I1415" s="9"/>
      <c r="J1415" s="9"/>
      <c r="K1415" s="10"/>
      <c r="L1415" s="10"/>
      <c r="M1415" s="6"/>
      <c r="N1415" s="6">
        <f t="shared" si="498"/>
        <v>0</v>
      </c>
      <c r="O1415" s="250"/>
      <c r="P1415" s="250"/>
      <c r="Q1415" s="250"/>
      <c r="R1415" s="250"/>
      <c r="S1415" s="250"/>
      <c r="T1415" s="250"/>
      <c r="U1415" s="250"/>
      <c r="V1415" s="250"/>
      <c r="W1415" s="250"/>
      <c r="X1415" s="250"/>
      <c r="Y1415" s="250"/>
      <c r="Z1415" s="4"/>
      <c r="AA1415" s="429"/>
      <c r="AB1415" s="457">
        <f t="shared" si="500"/>
        <v>0</v>
      </c>
      <c r="AC1415" s="11"/>
      <c r="AD1415" s="11"/>
      <c r="AE1415" s="11"/>
      <c r="AF1415" s="11"/>
      <c r="AG1415" s="11"/>
      <c r="AH1415" s="11"/>
      <c r="AI1415" s="11"/>
      <c r="AJ1415" s="12"/>
      <c r="AK1415" s="445" t="str">
        <f>IF(G1415="","",VLOOKUP(J1415,中子データ!$B$4:$H$4500,3,FALSE))</f>
        <v/>
      </c>
      <c r="AL1415" s="445" t="str">
        <f>IF(G1415="","",VLOOKUP(J1415,中子データ!$B$4:$H$4500,5,FALSE))</f>
        <v/>
      </c>
      <c r="AM1415" s="445" t="str">
        <f>IF(G1415="","",VLOOKUP(J1415,中子データ!$B$4:$H$4500,6,FALSE))</f>
        <v/>
      </c>
      <c r="AN1415" s="418"/>
      <c r="AO1415" s="419"/>
      <c r="AP1415" s="420"/>
      <c r="AQ1415" s="421"/>
      <c r="AR1415" s="420"/>
      <c r="AS1415" s="436"/>
      <c r="AT1415" s="436"/>
      <c r="AU1415" s="422"/>
      <c r="AV1415" s="11"/>
      <c r="AW1415" s="11"/>
      <c r="AX1415" s="410">
        <f t="shared" si="499"/>
        <v>0</v>
      </c>
      <c r="AY1415" s="411" t="str">
        <f>IF(G1415="","",VLOOKUP(J1415,中子データ!$B$4:$M$5999,10,FALSE))</f>
        <v/>
      </c>
      <c r="AZ1415" s="438" t="str">
        <f>IF(G1415="","",VLOOKUP(J1415,中子データ!$B$4:$M$5999,9,FALSE))</f>
        <v/>
      </c>
      <c r="BA1415" s="412" t="str">
        <f>IF(AQ1415="","",VLOOKUP(AQ1415,作業者名!$B$4:$C$100,2,FALSE))</f>
        <v/>
      </c>
      <c r="BB1415" s="412" t="str">
        <f>IF(AR1415="","",VLOOKUP(AR1415,作業者名!$B$4:$C$100,2,FALSE))</f>
        <v/>
      </c>
      <c r="BC1415" s="412" t="str">
        <f>IF(G1415="","",VLOOKUP(J1415,中子データ!B$4:N$6004,12,FALSE))</f>
        <v/>
      </c>
      <c r="BD1415" s="413" t="str">
        <f>IF(G1415="","",VLOOKUP(J1415,中子データ!$B$4:$P$4500,15,FALSE))</f>
        <v/>
      </c>
    </row>
    <row r="1416" spans="1:56" x14ac:dyDescent="0.15">
      <c r="A1416" s="7" t="str">
        <f>IF(G1416="","",VLOOKUP(H1416,マシン名!$B$4:$C$93,2,FALSE))</f>
        <v/>
      </c>
      <c r="B1416" s="7" t="str">
        <f>IF(G1416="","",VLOOKUP(I1416,作業者名!$B$4:$C$100,2,FALSE))</f>
        <v/>
      </c>
      <c r="C1416" s="7" t="str">
        <f>IF(G1416="","",VLOOKUP(J1416,中子データ!$B$4:$H$4500,2,FALSE))</f>
        <v/>
      </c>
      <c r="D1416" s="8" t="str">
        <f>IF(G1416="","",VLOOKUP(J1416,中子データ!$B$4:$H$4500,4,FALSE))</f>
        <v/>
      </c>
      <c r="E1416" s="231" t="str">
        <f t="shared" si="497"/>
        <v/>
      </c>
      <c r="G1416" s="238"/>
      <c r="H1416" s="9"/>
      <c r="I1416" s="9"/>
      <c r="J1416" s="9"/>
      <c r="K1416" s="10"/>
      <c r="L1416" s="10"/>
      <c r="M1416" s="6"/>
      <c r="N1416" s="6">
        <f t="shared" si="498"/>
        <v>0</v>
      </c>
      <c r="O1416" s="250"/>
      <c r="P1416" s="250"/>
      <c r="Q1416" s="250"/>
      <c r="R1416" s="250"/>
      <c r="S1416" s="250"/>
      <c r="T1416" s="250"/>
      <c r="U1416" s="250"/>
      <c r="V1416" s="250"/>
      <c r="W1416" s="250"/>
      <c r="X1416" s="250"/>
      <c r="Y1416" s="250"/>
      <c r="Z1416" s="4"/>
      <c r="AA1416" s="429"/>
      <c r="AB1416" s="457">
        <f t="shared" si="500"/>
        <v>0</v>
      </c>
      <c r="AC1416" s="11"/>
      <c r="AD1416" s="11"/>
      <c r="AE1416" s="11"/>
      <c r="AF1416" s="11"/>
      <c r="AG1416" s="11"/>
      <c r="AH1416" s="11"/>
      <c r="AI1416" s="11"/>
      <c r="AJ1416" s="12"/>
      <c r="AK1416" s="445" t="str">
        <f>IF(G1416="","",VLOOKUP(J1416,中子データ!$B$4:$H$4500,3,FALSE))</f>
        <v/>
      </c>
      <c r="AL1416" s="445" t="str">
        <f>IF(G1416="","",VLOOKUP(J1416,中子データ!$B$4:$H$4500,5,FALSE))</f>
        <v/>
      </c>
      <c r="AM1416" s="445" t="str">
        <f>IF(G1416="","",VLOOKUP(J1416,中子データ!$B$4:$H$4500,6,FALSE))</f>
        <v/>
      </c>
      <c r="AN1416" s="418"/>
      <c r="AO1416" s="419"/>
      <c r="AP1416" s="420"/>
      <c r="AQ1416" s="421"/>
      <c r="AR1416" s="420"/>
      <c r="AS1416" s="436"/>
      <c r="AT1416" s="436"/>
      <c r="AU1416" s="422"/>
      <c r="AV1416" s="11"/>
      <c r="AW1416" s="11"/>
      <c r="AX1416" s="410">
        <f t="shared" si="499"/>
        <v>0</v>
      </c>
      <c r="AY1416" s="411" t="str">
        <f>IF(G1416="","",VLOOKUP(J1416,中子データ!$B$4:$M$5999,10,FALSE))</f>
        <v/>
      </c>
      <c r="AZ1416" s="438" t="str">
        <f>IF(G1416="","",VLOOKUP(J1416,中子データ!$B$4:$M$5999,9,FALSE))</f>
        <v/>
      </c>
      <c r="BA1416" s="412" t="str">
        <f>IF(AQ1416="","",VLOOKUP(AQ1416,作業者名!$B$4:$C$100,2,FALSE))</f>
        <v/>
      </c>
      <c r="BB1416" s="412" t="str">
        <f>IF(AR1416="","",VLOOKUP(AR1416,作業者名!$B$4:$C$100,2,FALSE))</f>
        <v/>
      </c>
      <c r="BC1416" s="412" t="str">
        <f>IF(G1416="","",VLOOKUP(J1416,中子データ!B$4:N$6004,12,FALSE))</f>
        <v/>
      </c>
      <c r="BD1416" s="413" t="str">
        <f>IF(G1416="","",VLOOKUP(J1416,中子データ!$B$4:$P$4500,15,FALSE))</f>
        <v/>
      </c>
    </row>
    <row r="1417" spans="1:56" x14ac:dyDescent="0.15">
      <c r="A1417" s="7" t="str">
        <f>IF(G1417="","",VLOOKUP(H1417,マシン名!$B$4:$C$93,2,FALSE))</f>
        <v/>
      </c>
      <c r="B1417" s="7" t="str">
        <f>IF(G1417="","",VLOOKUP(I1417,作業者名!$B$4:$C$100,2,FALSE))</f>
        <v/>
      </c>
      <c r="C1417" s="7" t="str">
        <f>IF(G1417="","",VLOOKUP(J1417,中子データ!$B$4:$H$4500,2,FALSE))</f>
        <v/>
      </c>
      <c r="D1417" s="8" t="str">
        <f>IF(G1417="","",VLOOKUP(J1417,中子データ!$B$4:$H$4500,4,FALSE))</f>
        <v/>
      </c>
      <c r="E1417" s="231" t="str">
        <f t="shared" si="497"/>
        <v/>
      </c>
      <c r="G1417" s="238"/>
      <c r="H1417" s="9"/>
      <c r="I1417" s="9"/>
      <c r="J1417" s="9"/>
      <c r="K1417" s="10"/>
      <c r="L1417" s="10"/>
      <c r="M1417" s="6"/>
      <c r="N1417" s="6">
        <f t="shared" si="498"/>
        <v>0</v>
      </c>
      <c r="O1417" s="250"/>
      <c r="P1417" s="250"/>
      <c r="Q1417" s="250"/>
      <c r="R1417" s="250"/>
      <c r="S1417" s="250"/>
      <c r="T1417" s="250"/>
      <c r="U1417" s="250"/>
      <c r="V1417" s="250"/>
      <c r="W1417" s="250"/>
      <c r="X1417" s="250"/>
      <c r="Y1417" s="250"/>
      <c r="Z1417" s="4"/>
      <c r="AA1417" s="429"/>
      <c r="AB1417" s="457">
        <f t="shared" si="500"/>
        <v>0</v>
      </c>
      <c r="AC1417" s="11"/>
      <c r="AD1417" s="11"/>
      <c r="AE1417" s="11"/>
      <c r="AF1417" s="11"/>
      <c r="AG1417" s="11"/>
      <c r="AH1417" s="11"/>
      <c r="AI1417" s="11"/>
      <c r="AJ1417" s="12"/>
      <c r="AK1417" s="445" t="str">
        <f>IF(G1417="","",VLOOKUP(J1417,中子データ!$B$4:$H$4500,3,FALSE))</f>
        <v/>
      </c>
      <c r="AL1417" s="445" t="str">
        <f>IF(G1417="","",VLOOKUP(J1417,中子データ!$B$4:$H$4500,5,FALSE))</f>
        <v/>
      </c>
      <c r="AM1417" s="445" t="str">
        <f>IF(G1417="","",VLOOKUP(J1417,中子データ!$B$4:$H$4500,6,FALSE))</f>
        <v/>
      </c>
      <c r="AN1417" s="418"/>
      <c r="AO1417" s="419"/>
      <c r="AP1417" s="420"/>
      <c r="AQ1417" s="421"/>
      <c r="AR1417" s="420"/>
      <c r="AS1417" s="436"/>
      <c r="AT1417" s="436"/>
      <c r="AU1417" s="422"/>
      <c r="AV1417" s="11"/>
      <c r="AW1417" s="11"/>
      <c r="AX1417" s="410">
        <f t="shared" si="499"/>
        <v>0</v>
      </c>
      <c r="AY1417" s="411" t="str">
        <f>IF(G1417="","",VLOOKUP(J1417,中子データ!$B$4:$M$5999,10,FALSE))</f>
        <v/>
      </c>
      <c r="AZ1417" s="438" t="str">
        <f>IF(G1417="","",VLOOKUP(J1417,中子データ!$B$4:$M$5999,9,FALSE))</f>
        <v/>
      </c>
      <c r="BA1417" s="412" t="str">
        <f>IF(AQ1417="","",VLOOKUP(AQ1417,作業者名!$B$4:$C$100,2,FALSE))</f>
        <v/>
      </c>
      <c r="BB1417" s="412" t="str">
        <f>IF(AR1417="","",VLOOKUP(AR1417,作業者名!$B$4:$C$100,2,FALSE))</f>
        <v/>
      </c>
      <c r="BC1417" s="412" t="str">
        <f>IF(G1417="","",VLOOKUP(J1417,中子データ!B$4:N$6004,12,FALSE))</f>
        <v/>
      </c>
      <c r="BD1417" s="413" t="str">
        <f>IF(G1417="","",VLOOKUP(J1417,中子データ!$B$4:$P$4500,15,FALSE))</f>
        <v/>
      </c>
    </row>
    <row r="1418" spans="1:56" x14ac:dyDescent="0.15">
      <c r="A1418" s="7" t="str">
        <f>IF(G1418="","",VLOOKUP(H1418,マシン名!$B$4:$C$93,2,FALSE))</f>
        <v/>
      </c>
      <c r="B1418" s="7" t="str">
        <f>IF(G1418="","",VLOOKUP(I1418,作業者名!$B$4:$C$100,2,FALSE))</f>
        <v/>
      </c>
      <c r="C1418" s="7" t="str">
        <f>IF(G1418="","",VLOOKUP(J1418,中子データ!$B$4:$H$4500,2,FALSE))</f>
        <v/>
      </c>
      <c r="D1418" s="8" t="str">
        <f>IF(G1418="","",VLOOKUP(J1418,中子データ!$B$4:$H$4500,4,FALSE))</f>
        <v/>
      </c>
      <c r="E1418" s="231" t="str">
        <f t="shared" si="497"/>
        <v/>
      </c>
      <c r="G1418" s="238"/>
      <c r="H1418" s="9"/>
      <c r="I1418" s="9"/>
      <c r="J1418" s="9"/>
      <c r="K1418" s="10"/>
      <c r="L1418" s="10"/>
      <c r="M1418" s="6"/>
      <c r="N1418" s="6">
        <f t="shared" si="498"/>
        <v>0</v>
      </c>
      <c r="O1418" s="250"/>
      <c r="P1418" s="250"/>
      <c r="Q1418" s="250"/>
      <c r="R1418" s="250"/>
      <c r="S1418" s="250"/>
      <c r="T1418" s="250"/>
      <c r="U1418" s="250"/>
      <c r="V1418" s="250"/>
      <c r="W1418" s="250"/>
      <c r="X1418" s="250"/>
      <c r="Y1418" s="250"/>
      <c r="Z1418" s="4"/>
      <c r="AA1418" s="429"/>
      <c r="AB1418" s="457">
        <f t="shared" si="500"/>
        <v>0</v>
      </c>
      <c r="AC1418" s="11"/>
      <c r="AD1418" s="11"/>
      <c r="AE1418" s="11"/>
      <c r="AF1418" s="11"/>
      <c r="AG1418" s="11"/>
      <c r="AH1418" s="11"/>
      <c r="AI1418" s="11"/>
      <c r="AJ1418" s="12"/>
      <c r="AK1418" s="445" t="str">
        <f>IF(G1418="","",VLOOKUP(J1418,中子データ!$B$4:$H$4500,3,FALSE))</f>
        <v/>
      </c>
      <c r="AL1418" s="445" t="str">
        <f>IF(G1418="","",VLOOKUP(J1418,中子データ!$B$4:$H$4500,5,FALSE))</f>
        <v/>
      </c>
      <c r="AM1418" s="445" t="str">
        <f>IF(G1418="","",VLOOKUP(J1418,中子データ!$B$4:$H$4500,6,FALSE))</f>
        <v/>
      </c>
      <c r="AN1418" s="418"/>
      <c r="AO1418" s="419"/>
      <c r="AP1418" s="420"/>
      <c r="AQ1418" s="421"/>
      <c r="AR1418" s="420"/>
      <c r="AS1418" s="436"/>
      <c r="AT1418" s="436"/>
      <c r="AU1418" s="422"/>
      <c r="AV1418" s="11"/>
      <c r="AW1418" s="11"/>
      <c r="AX1418" s="410">
        <f t="shared" si="499"/>
        <v>0</v>
      </c>
      <c r="AY1418" s="411" t="str">
        <f>IF(G1418="","",VLOOKUP(J1418,中子データ!$B$4:$M$5999,10,FALSE))</f>
        <v/>
      </c>
      <c r="AZ1418" s="438" t="str">
        <f>IF(G1418="","",VLOOKUP(J1418,中子データ!$B$4:$M$5999,9,FALSE))</f>
        <v/>
      </c>
      <c r="BA1418" s="412" t="str">
        <f>IF(AQ1418="","",VLOOKUP(AQ1418,作業者名!$B$4:$C$100,2,FALSE))</f>
        <v/>
      </c>
      <c r="BB1418" s="412" t="str">
        <f>IF(AR1418="","",VLOOKUP(AR1418,作業者名!$B$4:$C$100,2,FALSE))</f>
        <v/>
      </c>
      <c r="BC1418" s="412" t="str">
        <f>IF(G1418="","",VLOOKUP(J1418,中子データ!B$4:N$6004,12,FALSE))</f>
        <v/>
      </c>
      <c r="BD1418" s="413" t="str">
        <f>IF(G1418="","",VLOOKUP(J1418,中子データ!$B$4:$P$4500,15,FALSE))</f>
        <v/>
      </c>
    </row>
    <row r="1419" spans="1:56" x14ac:dyDescent="0.15">
      <c r="A1419" s="7" t="str">
        <f>IF(G1419="","",VLOOKUP(H1419,マシン名!$B$4:$C$93,2,FALSE))</f>
        <v/>
      </c>
      <c r="B1419" s="7" t="str">
        <f>IF(G1419="","",VLOOKUP(I1419,作業者名!$B$4:$C$100,2,FALSE))</f>
        <v/>
      </c>
      <c r="C1419" s="7" t="str">
        <f>IF(G1419="","",VLOOKUP(J1419,中子データ!$B$4:$H$4500,2,FALSE))</f>
        <v/>
      </c>
      <c r="D1419" s="8" t="str">
        <f>IF(G1419="","",VLOOKUP(J1419,中子データ!$B$4:$H$4500,4,FALSE))</f>
        <v/>
      </c>
      <c r="E1419" s="231" t="str">
        <f t="shared" si="497"/>
        <v/>
      </c>
      <c r="G1419" s="238"/>
      <c r="H1419" s="9"/>
      <c r="I1419" s="9"/>
      <c r="J1419" s="9"/>
      <c r="K1419" s="10"/>
      <c r="L1419" s="10"/>
      <c r="M1419" s="6"/>
      <c r="N1419" s="6">
        <f t="shared" si="498"/>
        <v>0</v>
      </c>
      <c r="O1419" s="250"/>
      <c r="P1419" s="250"/>
      <c r="Q1419" s="250"/>
      <c r="R1419" s="250"/>
      <c r="S1419" s="250"/>
      <c r="T1419" s="250"/>
      <c r="U1419" s="250"/>
      <c r="V1419" s="250"/>
      <c r="W1419" s="250"/>
      <c r="X1419" s="250"/>
      <c r="Y1419" s="250"/>
      <c r="Z1419" s="4"/>
      <c r="AA1419" s="429"/>
      <c r="AB1419" s="457">
        <f t="shared" si="500"/>
        <v>0</v>
      </c>
      <c r="AC1419" s="11"/>
      <c r="AD1419" s="11"/>
      <c r="AE1419" s="11"/>
      <c r="AF1419" s="11"/>
      <c r="AG1419" s="11"/>
      <c r="AH1419" s="11"/>
      <c r="AI1419" s="11"/>
      <c r="AJ1419" s="12"/>
      <c r="AK1419" s="445" t="str">
        <f>IF(G1419="","",VLOOKUP(J1419,中子データ!$B$4:$H$4500,3,FALSE))</f>
        <v/>
      </c>
      <c r="AL1419" s="445" t="str">
        <f>IF(G1419="","",VLOOKUP(J1419,中子データ!$B$4:$H$4500,5,FALSE))</f>
        <v/>
      </c>
      <c r="AM1419" s="445" t="str">
        <f>IF(G1419="","",VLOOKUP(J1419,中子データ!$B$4:$H$4500,6,FALSE))</f>
        <v/>
      </c>
      <c r="AN1419" s="418"/>
      <c r="AO1419" s="419"/>
      <c r="AP1419" s="420"/>
      <c r="AQ1419" s="421"/>
      <c r="AR1419" s="420"/>
      <c r="AS1419" s="436"/>
      <c r="AT1419" s="436"/>
      <c r="AU1419" s="422"/>
      <c r="AV1419" s="11"/>
      <c r="AW1419" s="11"/>
      <c r="AX1419" s="410">
        <f t="shared" si="499"/>
        <v>0</v>
      </c>
      <c r="AY1419" s="411" t="str">
        <f>IF(G1419="","",VLOOKUP(J1419,中子データ!$B$4:$M$5999,10,FALSE))</f>
        <v/>
      </c>
      <c r="AZ1419" s="438" t="str">
        <f>IF(G1419="","",VLOOKUP(J1419,中子データ!$B$4:$M$5999,9,FALSE))</f>
        <v/>
      </c>
      <c r="BA1419" s="412" t="str">
        <f>IF(AQ1419="","",VLOOKUP(AQ1419,作業者名!$B$4:$C$100,2,FALSE))</f>
        <v/>
      </c>
      <c r="BB1419" s="412" t="str">
        <f>IF(AR1419="","",VLOOKUP(AR1419,作業者名!$B$4:$C$100,2,FALSE))</f>
        <v/>
      </c>
      <c r="BC1419" s="412" t="str">
        <f>IF(G1419="","",VLOOKUP(J1419,中子データ!B$4:N$6004,12,FALSE))</f>
        <v/>
      </c>
      <c r="BD1419" s="413" t="str">
        <f>IF(G1419="","",VLOOKUP(J1419,中子データ!$B$4:$P$4500,15,FALSE))</f>
        <v/>
      </c>
    </row>
    <row r="1420" spans="1:56" x14ac:dyDescent="0.15">
      <c r="A1420" s="7" t="str">
        <f>IF(G1420="","",VLOOKUP(H1420,マシン名!$B$4:$C$93,2,FALSE))</f>
        <v/>
      </c>
      <c r="B1420" s="7" t="str">
        <f>IF(G1420="","",VLOOKUP(I1420,作業者名!$B$4:$C$100,2,FALSE))</f>
        <v/>
      </c>
      <c r="C1420" s="7" t="str">
        <f>IF(G1420="","",VLOOKUP(J1420,中子データ!$B$4:$H$4500,2,FALSE))</f>
        <v/>
      </c>
      <c r="D1420" s="8" t="str">
        <f>IF(G1420="","",VLOOKUP(J1420,中子データ!$B$4:$H$4500,4,FALSE))</f>
        <v/>
      </c>
      <c r="E1420" s="231" t="str">
        <f t="shared" si="497"/>
        <v/>
      </c>
      <c r="G1420" s="238"/>
      <c r="H1420" s="9"/>
      <c r="I1420" s="9"/>
      <c r="J1420" s="9"/>
      <c r="K1420" s="10"/>
      <c r="L1420" s="10"/>
      <c r="M1420" s="6"/>
      <c r="N1420" s="6">
        <f t="shared" si="498"/>
        <v>0</v>
      </c>
      <c r="O1420" s="250"/>
      <c r="P1420" s="250"/>
      <c r="Q1420" s="250"/>
      <c r="R1420" s="250"/>
      <c r="S1420" s="250"/>
      <c r="T1420" s="250"/>
      <c r="U1420" s="250"/>
      <c r="V1420" s="250"/>
      <c r="W1420" s="250"/>
      <c r="X1420" s="250"/>
      <c r="Y1420" s="250"/>
      <c r="Z1420" s="4"/>
      <c r="AA1420" s="429"/>
      <c r="AB1420" s="457">
        <f t="shared" si="500"/>
        <v>0</v>
      </c>
      <c r="AC1420" s="11"/>
      <c r="AD1420" s="11"/>
      <c r="AE1420" s="11"/>
      <c r="AF1420" s="11"/>
      <c r="AG1420" s="11"/>
      <c r="AH1420" s="11"/>
      <c r="AI1420" s="11"/>
      <c r="AJ1420" s="12"/>
      <c r="AK1420" s="445" t="str">
        <f>IF(G1420="","",VLOOKUP(J1420,中子データ!$B$4:$H$4500,3,FALSE))</f>
        <v/>
      </c>
      <c r="AL1420" s="445" t="str">
        <f>IF(G1420="","",VLOOKUP(J1420,中子データ!$B$4:$H$4500,5,FALSE))</f>
        <v/>
      </c>
      <c r="AM1420" s="445" t="str">
        <f>IF(G1420="","",VLOOKUP(J1420,中子データ!$B$4:$H$4500,6,FALSE))</f>
        <v/>
      </c>
      <c r="AN1420" s="418"/>
      <c r="AO1420" s="419"/>
      <c r="AP1420" s="420"/>
      <c r="AQ1420" s="421"/>
      <c r="AR1420" s="420"/>
      <c r="AS1420" s="436"/>
      <c r="AT1420" s="436"/>
      <c r="AU1420" s="422"/>
      <c r="AV1420" s="11"/>
      <c r="AW1420" s="11"/>
      <c r="AX1420" s="410">
        <f t="shared" si="499"/>
        <v>0</v>
      </c>
      <c r="AY1420" s="411" t="str">
        <f>IF(G1420="","",VLOOKUP(J1420,中子データ!$B$4:$M$5999,10,FALSE))</f>
        <v/>
      </c>
      <c r="AZ1420" s="438" t="str">
        <f>IF(G1420="","",VLOOKUP(J1420,中子データ!$B$4:$M$5999,9,FALSE))</f>
        <v/>
      </c>
      <c r="BA1420" s="412" t="str">
        <f>IF(AQ1420="","",VLOOKUP(AQ1420,作業者名!$B$4:$C$100,2,FALSE))</f>
        <v/>
      </c>
      <c r="BB1420" s="412" t="str">
        <f>IF(AR1420="","",VLOOKUP(AR1420,作業者名!$B$4:$C$100,2,FALSE))</f>
        <v/>
      </c>
      <c r="BC1420" s="412" t="str">
        <f>IF(G1420="","",VLOOKUP(J1420,中子データ!B$4:N$6004,12,FALSE))</f>
        <v/>
      </c>
      <c r="BD1420" s="413" t="str">
        <f>IF(G1420="","",VLOOKUP(J1420,中子データ!$B$4:$P$4500,15,FALSE))</f>
        <v/>
      </c>
    </row>
    <row r="1421" spans="1:56" x14ac:dyDescent="0.15">
      <c r="A1421" s="7" t="str">
        <f>IF(G1421="","",VLOOKUP(H1421,マシン名!$B$4:$C$93,2,FALSE))</f>
        <v/>
      </c>
      <c r="B1421" s="7" t="str">
        <f>IF(G1421="","",VLOOKUP(I1421,作業者名!$B$4:$C$100,2,FALSE))</f>
        <v/>
      </c>
      <c r="C1421" s="7" t="str">
        <f>IF(G1421="","",VLOOKUP(J1421,中子データ!$B$4:$H$4500,2,FALSE))</f>
        <v/>
      </c>
      <c r="D1421" s="8" t="str">
        <f>IF(G1421="","",VLOOKUP(J1421,中子データ!$B$4:$H$4500,4,FALSE))</f>
        <v/>
      </c>
      <c r="E1421" s="231" t="str">
        <f t="shared" si="497"/>
        <v/>
      </c>
      <c r="G1421" s="238"/>
      <c r="H1421" s="9"/>
      <c r="I1421" s="9"/>
      <c r="J1421" s="9"/>
      <c r="K1421" s="10"/>
      <c r="L1421" s="10"/>
      <c r="M1421" s="6"/>
      <c r="N1421" s="6">
        <f t="shared" si="498"/>
        <v>0</v>
      </c>
      <c r="O1421" s="250"/>
      <c r="P1421" s="250"/>
      <c r="Q1421" s="250"/>
      <c r="R1421" s="250"/>
      <c r="S1421" s="250"/>
      <c r="T1421" s="250"/>
      <c r="U1421" s="250"/>
      <c r="V1421" s="250"/>
      <c r="W1421" s="250"/>
      <c r="X1421" s="250"/>
      <c r="Y1421" s="250"/>
      <c r="Z1421" s="4"/>
      <c r="AA1421" s="429"/>
      <c r="AB1421" s="457">
        <f t="shared" si="500"/>
        <v>0</v>
      </c>
      <c r="AC1421" s="11"/>
      <c r="AD1421" s="11"/>
      <c r="AE1421" s="11"/>
      <c r="AF1421" s="11"/>
      <c r="AG1421" s="11"/>
      <c r="AH1421" s="11"/>
      <c r="AI1421" s="11"/>
      <c r="AJ1421" s="12"/>
      <c r="AK1421" s="445" t="str">
        <f>IF(G1421="","",VLOOKUP(J1421,中子データ!$B$4:$H$4500,3,FALSE))</f>
        <v/>
      </c>
      <c r="AL1421" s="445" t="str">
        <f>IF(G1421="","",VLOOKUP(J1421,中子データ!$B$4:$H$4500,5,FALSE))</f>
        <v/>
      </c>
      <c r="AM1421" s="445" t="str">
        <f>IF(G1421="","",VLOOKUP(J1421,中子データ!$B$4:$H$4500,6,FALSE))</f>
        <v/>
      </c>
      <c r="AN1421" s="418"/>
      <c r="AO1421" s="419"/>
      <c r="AP1421" s="420"/>
      <c r="AQ1421" s="421"/>
      <c r="AR1421" s="420"/>
      <c r="AS1421" s="436"/>
      <c r="AT1421" s="436"/>
      <c r="AU1421" s="422"/>
      <c r="AV1421" s="11"/>
      <c r="AW1421" s="11"/>
      <c r="AX1421" s="410">
        <f t="shared" si="499"/>
        <v>0</v>
      </c>
      <c r="AY1421" s="411" t="str">
        <f>IF(G1421="","",VLOOKUP(J1421,中子データ!$B$4:$M$5999,10,FALSE))</f>
        <v/>
      </c>
      <c r="AZ1421" s="438" t="str">
        <f>IF(G1421="","",VLOOKUP(J1421,中子データ!$B$4:$M$5999,9,FALSE))</f>
        <v/>
      </c>
      <c r="BA1421" s="412" t="str">
        <f>IF(AQ1421="","",VLOOKUP(AQ1421,作業者名!$B$4:$C$100,2,FALSE))</f>
        <v/>
      </c>
      <c r="BB1421" s="412" t="str">
        <f>IF(AR1421="","",VLOOKUP(AR1421,作業者名!$B$4:$C$100,2,FALSE))</f>
        <v/>
      </c>
      <c r="BC1421" s="412" t="str">
        <f>IF(G1421="","",VLOOKUP(J1421,中子データ!B$4:N$6004,12,FALSE))</f>
        <v/>
      </c>
      <c r="BD1421" s="413" t="str">
        <f>IF(G1421="","",VLOOKUP(J1421,中子データ!$B$4:$P$4500,15,FALSE))</f>
        <v/>
      </c>
    </row>
    <row r="1422" spans="1:56" x14ac:dyDescent="0.15">
      <c r="A1422" s="7" t="str">
        <f>IF(G1422="","",VLOOKUP(H1422,マシン名!$B$4:$C$93,2,FALSE))</f>
        <v/>
      </c>
      <c r="B1422" s="7" t="str">
        <f>IF(G1422="","",VLOOKUP(I1422,作業者名!$B$4:$C$100,2,FALSE))</f>
        <v/>
      </c>
      <c r="C1422" s="7" t="str">
        <f>IF(G1422="","",VLOOKUP(J1422,中子データ!$B$4:$H$4500,2,FALSE))</f>
        <v/>
      </c>
      <c r="D1422" s="8" t="str">
        <f>IF(G1422="","",VLOOKUP(J1422,中子データ!$B$4:$H$4500,4,FALSE))</f>
        <v/>
      </c>
      <c r="E1422" s="231" t="str">
        <f t="shared" si="497"/>
        <v/>
      </c>
      <c r="G1422" s="238"/>
      <c r="H1422" s="9"/>
      <c r="I1422" s="9"/>
      <c r="J1422" s="9"/>
      <c r="K1422" s="10"/>
      <c r="L1422" s="10"/>
      <c r="M1422" s="6"/>
      <c r="N1422" s="6">
        <f t="shared" si="498"/>
        <v>0</v>
      </c>
      <c r="O1422" s="250"/>
      <c r="P1422" s="250"/>
      <c r="Q1422" s="250"/>
      <c r="R1422" s="250"/>
      <c r="S1422" s="250"/>
      <c r="T1422" s="250"/>
      <c r="U1422" s="250"/>
      <c r="V1422" s="250"/>
      <c r="W1422" s="250"/>
      <c r="X1422" s="250"/>
      <c r="Y1422" s="250"/>
      <c r="Z1422" s="4"/>
      <c r="AA1422" s="429"/>
      <c r="AB1422" s="457">
        <f t="shared" si="500"/>
        <v>0</v>
      </c>
      <c r="AC1422" s="11"/>
      <c r="AD1422" s="11"/>
      <c r="AE1422" s="11"/>
      <c r="AF1422" s="11"/>
      <c r="AG1422" s="11"/>
      <c r="AH1422" s="11"/>
      <c r="AI1422" s="11"/>
      <c r="AJ1422" s="12"/>
      <c r="AK1422" s="445" t="str">
        <f>IF(G1422="","",VLOOKUP(J1422,中子データ!$B$4:$H$4500,3,FALSE))</f>
        <v/>
      </c>
      <c r="AL1422" s="445" t="str">
        <f>IF(G1422="","",VLOOKUP(J1422,中子データ!$B$4:$H$4500,5,FALSE))</f>
        <v/>
      </c>
      <c r="AM1422" s="445" t="str">
        <f>IF(G1422="","",VLOOKUP(J1422,中子データ!$B$4:$H$4500,6,FALSE))</f>
        <v/>
      </c>
      <c r="AN1422" s="418"/>
      <c r="AO1422" s="419"/>
      <c r="AP1422" s="420"/>
      <c r="AQ1422" s="421"/>
      <c r="AR1422" s="420"/>
      <c r="AS1422" s="436"/>
      <c r="AT1422" s="436"/>
      <c r="AU1422" s="422"/>
      <c r="AV1422" s="11"/>
      <c r="AW1422" s="11"/>
      <c r="AX1422" s="410">
        <f t="shared" si="499"/>
        <v>0</v>
      </c>
      <c r="AY1422" s="411" t="str">
        <f>IF(G1422="","",VLOOKUP(J1422,中子データ!$B$4:$M$5999,10,FALSE))</f>
        <v/>
      </c>
      <c r="AZ1422" s="438" t="str">
        <f>IF(G1422="","",VLOOKUP(J1422,中子データ!$B$4:$M$5999,9,FALSE))</f>
        <v/>
      </c>
      <c r="BA1422" s="412" t="str">
        <f>IF(AQ1422="","",VLOOKUP(AQ1422,作業者名!$B$4:$C$100,2,FALSE))</f>
        <v/>
      </c>
      <c r="BB1422" s="412" t="str">
        <f>IF(AR1422="","",VLOOKUP(AR1422,作業者名!$B$4:$C$100,2,FALSE))</f>
        <v/>
      </c>
      <c r="BC1422" s="412" t="str">
        <f>IF(G1422="","",VLOOKUP(J1422,中子データ!B$4:N$6004,12,FALSE))</f>
        <v/>
      </c>
      <c r="BD1422" s="413" t="str">
        <f>IF(G1422="","",VLOOKUP(J1422,中子データ!$B$4:$P$4500,15,FALSE))</f>
        <v/>
      </c>
    </row>
    <row r="1423" spans="1:56" x14ac:dyDescent="0.15">
      <c r="A1423" s="7" t="str">
        <f>IF(G1423="","",VLOOKUP(H1423,マシン名!$B$4:$C$93,2,FALSE))</f>
        <v/>
      </c>
      <c r="B1423" s="7" t="str">
        <f>IF(G1423="","",VLOOKUP(I1423,作業者名!$B$4:$C$100,2,FALSE))</f>
        <v/>
      </c>
      <c r="C1423" s="7" t="str">
        <f>IF(G1423="","",VLOOKUP(J1423,中子データ!$B$4:$H$4500,2,FALSE))</f>
        <v/>
      </c>
      <c r="D1423" s="8" t="str">
        <f>IF(G1423="","",VLOOKUP(J1423,中子データ!$B$4:$H$4500,4,FALSE))</f>
        <v/>
      </c>
      <c r="E1423" s="231" t="str">
        <f t="shared" si="497"/>
        <v/>
      </c>
      <c r="G1423" s="238"/>
      <c r="H1423" s="9"/>
      <c r="I1423" s="9"/>
      <c r="J1423" s="9"/>
      <c r="K1423" s="10"/>
      <c r="L1423" s="10"/>
      <c r="M1423" s="6"/>
      <c r="N1423" s="6">
        <f t="shared" si="498"/>
        <v>0</v>
      </c>
      <c r="O1423" s="250"/>
      <c r="P1423" s="250"/>
      <c r="Q1423" s="250"/>
      <c r="R1423" s="250"/>
      <c r="S1423" s="250"/>
      <c r="T1423" s="250"/>
      <c r="U1423" s="250"/>
      <c r="V1423" s="250"/>
      <c r="W1423" s="250"/>
      <c r="X1423" s="250"/>
      <c r="Y1423" s="250"/>
      <c r="Z1423" s="4"/>
      <c r="AA1423" s="429"/>
      <c r="AB1423" s="457">
        <f t="shared" si="500"/>
        <v>0</v>
      </c>
      <c r="AC1423" s="11"/>
      <c r="AD1423" s="11"/>
      <c r="AE1423" s="11"/>
      <c r="AF1423" s="11"/>
      <c r="AG1423" s="11"/>
      <c r="AH1423" s="11"/>
      <c r="AI1423" s="11"/>
      <c r="AJ1423" s="12"/>
      <c r="AK1423" s="445" t="str">
        <f>IF(G1423="","",VLOOKUP(J1423,中子データ!$B$4:$H$4500,3,FALSE))</f>
        <v/>
      </c>
      <c r="AL1423" s="445" t="str">
        <f>IF(G1423="","",VLOOKUP(J1423,中子データ!$B$4:$H$4500,5,FALSE))</f>
        <v/>
      </c>
      <c r="AM1423" s="445" t="str">
        <f>IF(G1423="","",VLOOKUP(J1423,中子データ!$B$4:$H$4500,6,FALSE))</f>
        <v/>
      </c>
      <c r="AN1423" s="418"/>
      <c r="AO1423" s="419"/>
      <c r="AP1423" s="420"/>
      <c r="AQ1423" s="421"/>
      <c r="AR1423" s="420"/>
      <c r="AS1423" s="436"/>
      <c r="AT1423" s="436"/>
      <c r="AU1423" s="422"/>
      <c r="AV1423" s="11"/>
      <c r="AW1423" s="11"/>
      <c r="AX1423" s="410">
        <f t="shared" si="499"/>
        <v>0</v>
      </c>
      <c r="AY1423" s="411" t="str">
        <f>IF(G1423="","",VLOOKUP(J1423,中子データ!$B$4:$M$5999,10,FALSE))</f>
        <v/>
      </c>
      <c r="AZ1423" s="438" t="str">
        <f>IF(G1423="","",VLOOKUP(J1423,中子データ!$B$4:$M$5999,9,FALSE))</f>
        <v/>
      </c>
      <c r="BA1423" s="412" t="str">
        <f>IF(AQ1423="","",VLOOKUP(AQ1423,作業者名!$B$4:$C$100,2,FALSE))</f>
        <v/>
      </c>
      <c r="BB1423" s="412" t="str">
        <f>IF(AR1423="","",VLOOKUP(AR1423,作業者名!$B$4:$C$100,2,FALSE))</f>
        <v/>
      </c>
      <c r="BC1423" s="412" t="str">
        <f>IF(G1423="","",VLOOKUP(J1423,中子データ!B$4:N$6004,12,FALSE))</f>
        <v/>
      </c>
      <c r="BD1423" s="413" t="str">
        <f>IF(G1423="","",VLOOKUP(J1423,中子データ!$B$4:$P$4500,15,FALSE))</f>
        <v/>
      </c>
    </row>
    <row r="1424" spans="1:56" x14ac:dyDescent="0.15">
      <c r="A1424" s="7" t="str">
        <f>IF(G1424="","",VLOOKUP(H1424,マシン名!$B$4:$C$93,2,FALSE))</f>
        <v/>
      </c>
      <c r="B1424" s="7" t="str">
        <f>IF(G1424="","",VLOOKUP(I1424,作業者名!$B$4:$C$100,2,FALSE))</f>
        <v/>
      </c>
      <c r="C1424" s="7" t="str">
        <f>IF(G1424="","",VLOOKUP(J1424,中子データ!$B$4:$H$4500,2,FALSE))</f>
        <v/>
      </c>
      <c r="D1424" s="8" t="str">
        <f>IF(G1424="","",VLOOKUP(J1424,中子データ!$B$4:$H$4500,4,FALSE))</f>
        <v/>
      </c>
      <c r="E1424" s="231" t="str">
        <f t="shared" si="497"/>
        <v/>
      </c>
      <c r="G1424" s="238"/>
      <c r="H1424" s="9"/>
      <c r="I1424" s="9"/>
      <c r="J1424" s="9"/>
      <c r="K1424" s="10"/>
      <c r="L1424" s="10"/>
      <c r="M1424" s="6"/>
      <c r="N1424" s="6">
        <f t="shared" si="498"/>
        <v>0</v>
      </c>
      <c r="O1424" s="250"/>
      <c r="P1424" s="250"/>
      <c r="Q1424" s="250"/>
      <c r="R1424" s="250"/>
      <c r="S1424" s="250"/>
      <c r="T1424" s="250"/>
      <c r="U1424" s="250"/>
      <c r="V1424" s="250"/>
      <c r="W1424" s="250"/>
      <c r="X1424" s="250"/>
      <c r="Y1424" s="250"/>
      <c r="Z1424" s="4"/>
      <c r="AA1424" s="429"/>
      <c r="AB1424" s="457">
        <f t="shared" si="500"/>
        <v>0</v>
      </c>
      <c r="AC1424" s="11"/>
      <c r="AD1424" s="11"/>
      <c r="AE1424" s="11"/>
      <c r="AF1424" s="11"/>
      <c r="AG1424" s="11"/>
      <c r="AH1424" s="11"/>
      <c r="AI1424" s="11"/>
      <c r="AJ1424" s="12"/>
      <c r="AK1424" s="445" t="str">
        <f>IF(G1424="","",VLOOKUP(J1424,中子データ!$B$4:$H$4500,3,FALSE))</f>
        <v/>
      </c>
      <c r="AL1424" s="445" t="str">
        <f>IF(G1424="","",VLOOKUP(J1424,中子データ!$B$4:$H$4500,5,FALSE))</f>
        <v/>
      </c>
      <c r="AM1424" s="445" t="str">
        <f>IF(G1424="","",VLOOKUP(J1424,中子データ!$B$4:$H$4500,6,FALSE))</f>
        <v/>
      </c>
      <c r="AN1424" s="418"/>
      <c r="AO1424" s="419"/>
      <c r="AP1424" s="420"/>
      <c r="AQ1424" s="421"/>
      <c r="AR1424" s="420"/>
      <c r="AS1424" s="436"/>
      <c r="AT1424" s="436"/>
      <c r="AU1424" s="422"/>
      <c r="AV1424" s="11"/>
      <c r="AW1424" s="11"/>
      <c r="AX1424" s="410">
        <f t="shared" si="499"/>
        <v>0</v>
      </c>
      <c r="AY1424" s="411" t="str">
        <f>IF(G1424="","",VLOOKUP(J1424,中子データ!$B$4:$M$5999,10,FALSE))</f>
        <v/>
      </c>
      <c r="AZ1424" s="438" t="str">
        <f>IF(G1424="","",VLOOKUP(J1424,中子データ!$B$4:$M$5999,9,FALSE))</f>
        <v/>
      </c>
      <c r="BA1424" s="412" t="str">
        <f>IF(AQ1424="","",VLOOKUP(AQ1424,作業者名!$B$4:$C$100,2,FALSE))</f>
        <v/>
      </c>
      <c r="BB1424" s="412" t="str">
        <f>IF(AR1424="","",VLOOKUP(AR1424,作業者名!$B$4:$C$100,2,FALSE))</f>
        <v/>
      </c>
      <c r="BC1424" s="412" t="str">
        <f>IF(G1424="","",VLOOKUP(J1424,中子データ!B$4:N$6004,12,FALSE))</f>
        <v/>
      </c>
      <c r="BD1424" s="413" t="str">
        <f>IF(G1424="","",VLOOKUP(J1424,中子データ!$B$4:$P$4500,15,FALSE))</f>
        <v/>
      </c>
    </row>
    <row r="1425" spans="1:56" x14ac:dyDescent="0.15">
      <c r="A1425" s="7" t="str">
        <f>IF(G1425="","",VLOOKUP(H1425,マシン名!$B$4:$C$93,2,FALSE))</f>
        <v/>
      </c>
      <c r="B1425" s="7" t="str">
        <f>IF(G1425="","",VLOOKUP(I1425,作業者名!$B$4:$C$100,2,FALSE))</f>
        <v/>
      </c>
      <c r="C1425" s="7" t="str">
        <f>IF(G1425="","",VLOOKUP(J1425,中子データ!$B$4:$H$4500,2,FALSE))</f>
        <v/>
      </c>
      <c r="D1425" s="8" t="str">
        <f>IF(G1425="","",VLOOKUP(J1425,中子データ!$B$4:$H$4500,4,FALSE))</f>
        <v/>
      </c>
      <c r="E1425" s="231" t="str">
        <f t="shared" si="497"/>
        <v/>
      </c>
      <c r="G1425" s="238"/>
      <c r="H1425" s="9"/>
      <c r="I1425" s="9"/>
      <c r="J1425" s="9"/>
      <c r="K1425" s="10"/>
      <c r="L1425" s="10"/>
      <c r="M1425" s="6"/>
      <c r="N1425" s="6">
        <f t="shared" ref="N1425:N1426" si="501">L1425-SUM(O1425:Z1425)</f>
        <v>0</v>
      </c>
      <c r="O1425" s="250"/>
      <c r="P1425" s="250"/>
      <c r="Q1425" s="250"/>
      <c r="R1425" s="250"/>
      <c r="S1425" s="250"/>
      <c r="T1425" s="250"/>
      <c r="U1425" s="250"/>
      <c r="V1425" s="250"/>
      <c r="W1425" s="250"/>
      <c r="X1425" s="250"/>
      <c r="Y1425" s="250"/>
      <c r="Z1425" s="4"/>
      <c r="AA1425" s="429"/>
      <c r="AB1425" s="457">
        <f t="shared" si="500"/>
        <v>0</v>
      </c>
      <c r="AC1425" s="11"/>
      <c r="AD1425" s="11"/>
      <c r="AE1425" s="11"/>
      <c r="AF1425" s="11"/>
      <c r="AG1425" s="11"/>
      <c r="AH1425" s="11"/>
      <c r="AI1425" s="11"/>
      <c r="AJ1425" s="12"/>
      <c r="AK1425" s="445" t="str">
        <f>IF(G1425="","",VLOOKUP(J1425,中子データ!$B$4:$H$4500,3,FALSE))</f>
        <v/>
      </c>
      <c r="AL1425" s="445" t="str">
        <f>IF(G1425="","",VLOOKUP(J1425,中子データ!$B$4:$H$4500,5,FALSE))</f>
        <v/>
      </c>
      <c r="AM1425" s="445" t="str">
        <f>IF(G1425="","",VLOOKUP(J1425,中子データ!$B$4:$H$4500,6,FALSE))</f>
        <v/>
      </c>
      <c r="AN1425" s="418"/>
      <c r="AO1425" s="419"/>
      <c r="AP1425" s="420"/>
      <c r="AQ1425" s="421"/>
      <c r="AR1425" s="420"/>
      <c r="AS1425" s="436"/>
      <c r="AT1425" s="436"/>
      <c r="AU1425" s="422"/>
      <c r="AV1425" s="11"/>
      <c r="AW1425" s="11"/>
      <c r="AX1425" s="410">
        <f t="shared" si="499"/>
        <v>0</v>
      </c>
      <c r="AY1425" s="411" t="str">
        <f>IF(G1425="","",VLOOKUP(J1425,中子データ!$B$4:$M$5999,10,FALSE))</f>
        <v/>
      </c>
      <c r="AZ1425" s="438" t="str">
        <f>IF(G1425="","",VLOOKUP(J1425,中子データ!$B$4:$M$5999,9,FALSE))</f>
        <v/>
      </c>
      <c r="BA1425" s="412" t="str">
        <f>IF(AQ1425="","",VLOOKUP(AQ1425,作業者名!$B$4:$C$100,2,FALSE))</f>
        <v/>
      </c>
      <c r="BB1425" s="412" t="str">
        <f>IF(AR1425="","",VLOOKUP(AR1425,作業者名!$B$4:$C$100,2,FALSE))</f>
        <v/>
      </c>
      <c r="BC1425" s="412" t="str">
        <f>IF(G1425="","",VLOOKUP(J1425,中子データ!B$4:N$6004,12,FALSE))</f>
        <v/>
      </c>
      <c r="BD1425" s="413" t="str">
        <f>IF(G1425="","",VLOOKUP(J1425,中子データ!$B$4:$P$4500,15,FALSE))</f>
        <v/>
      </c>
    </row>
    <row r="1426" spans="1:56" x14ac:dyDescent="0.15">
      <c r="A1426" s="7" t="str">
        <f>IF(G1426="","",VLOOKUP(H1426,マシン名!$B$4:$C$93,2,FALSE))</f>
        <v/>
      </c>
      <c r="B1426" s="7" t="str">
        <f>IF(G1426="","",VLOOKUP(I1426,作業者名!$B$4:$C$100,2,FALSE))</f>
        <v/>
      </c>
      <c r="C1426" s="7" t="str">
        <f>IF(G1426="","",VLOOKUP(J1426,中子データ!$B$4:$H$4500,2,FALSE))</f>
        <v/>
      </c>
      <c r="D1426" s="8" t="str">
        <f>IF(G1426="","",VLOOKUP(J1426,中子データ!$B$4:$H$4500,4,FALSE))</f>
        <v/>
      </c>
      <c r="E1426" s="231" t="str">
        <f t="shared" si="497"/>
        <v/>
      </c>
      <c r="G1426" s="238"/>
      <c r="H1426" s="9"/>
      <c r="I1426" s="9"/>
      <c r="J1426" s="9"/>
      <c r="K1426" s="10"/>
      <c r="L1426" s="10"/>
      <c r="M1426" s="6"/>
      <c r="N1426" s="6">
        <f t="shared" si="501"/>
        <v>0</v>
      </c>
      <c r="O1426" s="250"/>
      <c r="P1426" s="250"/>
      <c r="Q1426" s="250"/>
      <c r="R1426" s="250"/>
      <c r="S1426" s="250"/>
      <c r="T1426" s="250"/>
      <c r="U1426" s="250"/>
      <c r="V1426" s="250"/>
      <c r="W1426" s="250"/>
      <c r="X1426" s="250"/>
      <c r="Y1426" s="250"/>
      <c r="Z1426" s="4"/>
      <c r="AA1426" s="429"/>
      <c r="AB1426" s="457">
        <f t="shared" si="500"/>
        <v>0</v>
      </c>
      <c r="AC1426" s="11"/>
      <c r="AD1426" s="11"/>
      <c r="AE1426" s="11"/>
      <c r="AF1426" s="11"/>
      <c r="AG1426" s="11"/>
      <c r="AH1426" s="11"/>
      <c r="AI1426" s="11"/>
      <c r="AJ1426" s="12"/>
      <c r="AK1426" s="445" t="str">
        <f>IF(G1426="","",VLOOKUP(J1426,中子データ!$B$4:$H$4500,3,FALSE))</f>
        <v/>
      </c>
      <c r="AL1426" s="445" t="str">
        <f>IF(G1426="","",VLOOKUP(J1426,中子データ!$B$4:$H$4500,5,FALSE))</f>
        <v/>
      </c>
      <c r="AM1426" s="445" t="str">
        <f>IF(G1426="","",VLOOKUP(J1426,中子データ!$B$4:$H$4500,6,FALSE))</f>
        <v/>
      </c>
      <c r="AN1426" s="418"/>
      <c r="AO1426" s="419"/>
      <c r="AP1426" s="420"/>
      <c r="AQ1426" s="421"/>
      <c r="AR1426" s="420"/>
      <c r="AS1426" s="436"/>
      <c r="AT1426" s="436"/>
      <c r="AU1426" s="422"/>
      <c r="AV1426" s="11"/>
      <c r="AW1426" s="11"/>
      <c r="AX1426" s="410">
        <f t="shared" si="499"/>
        <v>0</v>
      </c>
      <c r="AY1426" s="411" t="str">
        <f>IF(G1426="","",VLOOKUP(J1426,中子データ!$B$4:$M$5999,10,FALSE))</f>
        <v/>
      </c>
      <c r="AZ1426" s="438" t="str">
        <f>IF(G1426="","",VLOOKUP(J1426,中子データ!$B$4:$M$5999,9,FALSE))</f>
        <v/>
      </c>
      <c r="BA1426" s="412" t="str">
        <f>IF(AQ1426="","",VLOOKUP(AQ1426,作業者名!$B$4:$C$100,2,FALSE))</f>
        <v/>
      </c>
      <c r="BB1426" s="412" t="str">
        <f>IF(AR1426="","",VLOOKUP(AR1426,作業者名!$B$4:$C$100,2,FALSE))</f>
        <v/>
      </c>
      <c r="BC1426" s="412" t="str">
        <f>IF(G1426="","",VLOOKUP(J1426,中子データ!B$4:N$6004,12,FALSE))</f>
        <v/>
      </c>
      <c r="BD1426" s="413" t="str">
        <f>IF(G1426="","",VLOOKUP(J1426,中子データ!$B$4:$P$4500,15,FALSE))</f>
        <v/>
      </c>
    </row>
    <row r="1427" spans="1:56" x14ac:dyDescent="0.15">
      <c r="A1427" s="7" t="str">
        <f>IF(G1427="","",VLOOKUP(H1427,マシン名!$B$4:$C$93,2,FALSE))</f>
        <v/>
      </c>
      <c r="B1427" s="7" t="str">
        <f>IF(G1427="","",VLOOKUP(I1427,作業者名!$B$4:$C$100,2,FALSE))</f>
        <v/>
      </c>
      <c r="C1427" s="7" t="str">
        <f>IF(G1427="","",VLOOKUP(J1427,中子データ!$B$4:$H$4500,2,FALSE))</f>
        <v/>
      </c>
      <c r="D1427" s="8" t="str">
        <f>IF(G1427="","",VLOOKUP(J1427,中子データ!$B$4:$H$4500,4,FALSE))</f>
        <v/>
      </c>
      <c r="E1427" s="231" t="str">
        <f t="shared" si="497"/>
        <v/>
      </c>
      <c r="G1427" s="238"/>
      <c r="H1427" s="9"/>
      <c r="I1427" s="9"/>
      <c r="J1427" s="9"/>
      <c r="K1427" s="10"/>
      <c r="L1427" s="10"/>
      <c r="M1427" s="6"/>
      <c r="N1427" s="6">
        <f t="shared" ref="N1427:N1432" si="502">L1427-SUM(O1427:Z1427)</f>
        <v>0</v>
      </c>
      <c r="O1427" s="250"/>
      <c r="P1427" s="250"/>
      <c r="Q1427" s="250"/>
      <c r="R1427" s="250"/>
      <c r="S1427" s="250"/>
      <c r="T1427" s="250"/>
      <c r="U1427" s="250"/>
      <c r="V1427" s="250"/>
      <c r="W1427" s="250"/>
      <c r="X1427" s="250"/>
      <c r="Y1427" s="250"/>
      <c r="Z1427" s="4"/>
      <c r="AA1427" s="429"/>
      <c r="AB1427" s="457">
        <f t="shared" si="500"/>
        <v>0</v>
      </c>
      <c r="AC1427" s="11"/>
      <c r="AD1427" s="11"/>
      <c r="AE1427" s="11"/>
      <c r="AF1427" s="11"/>
      <c r="AG1427" s="11"/>
      <c r="AH1427" s="11"/>
      <c r="AI1427" s="11"/>
      <c r="AJ1427" s="12"/>
      <c r="AK1427" s="445" t="str">
        <f>IF(G1427="","",VLOOKUP(J1427,中子データ!$B$4:$H$4500,3,FALSE))</f>
        <v/>
      </c>
      <c r="AL1427" s="445" t="str">
        <f>IF(G1427="","",VLOOKUP(J1427,中子データ!$B$4:$H$4500,5,FALSE))</f>
        <v/>
      </c>
      <c r="AM1427" s="445" t="str">
        <f>IF(G1427="","",VLOOKUP(J1427,中子データ!$B$4:$H$4500,6,FALSE))</f>
        <v/>
      </c>
      <c r="AN1427" s="418"/>
      <c r="AO1427" s="419"/>
      <c r="AP1427" s="420"/>
      <c r="AQ1427" s="421"/>
      <c r="AR1427" s="420"/>
      <c r="AS1427" s="436"/>
      <c r="AT1427" s="436"/>
      <c r="AU1427" s="422"/>
      <c r="AV1427" s="11"/>
      <c r="AW1427" s="11"/>
      <c r="AX1427" s="410">
        <f t="shared" si="499"/>
        <v>0</v>
      </c>
      <c r="AY1427" s="411" t="str">
        <f>IF(G1427="","",VLOOKUP(J1427,中子データ!$B$4:$M$5999,10,FALSE))</f>
        <v/>
      </c>
      <c r="AZ1427" s="438" t="str">
        <f>IF(G1427="","",VLOOKUP(J1427,中子データ!$B$4:$M$5999,9,FALSE))</f>
        <v/>
      </c>
      <c r="BA1427" s="412" t="str">
        <f>IF(AQ1427="","",VLOOKUP(AQ1427,作業者名!$B$4:$C$100,2,FALSE))</f>
        <v/>
      </c>
      <c r="BB1427" s="412" t="str">
        <f>IF(AR1427="","",VLOOKUP(AR1427,作業者名!$B$4:$C$100,2,FALSE))</f>
        <v/>
      </c>
      <c r="BC1427" s="412" t="str">
        <f>IF(G1427="","",VLOOKUP(J1427,中子データ!B$4:N$6004,12,FALSE))</f>
        <v/>
      </c>
      <c r="BD1427" s="413" t="str">
        <f>IF(G1427="","",VLOOKUP(J1427,中子データ!$B$4:$P$4500,15,FALSE))</f>
        <v/>
      </c>
    </row>
    <row r="1428" spans="1:56" x14ac:dyDescent="0.15">
      <c r="A1428" s="7" t="str">
        <f>IF(G1428="","",VLOOKUP(H1428,マシン名!$B$4:$C$93,2,FALSE))</f>
        <v/>
      </c>
      <c r="B1428" s="7" t="str">
        <f>IF(G1428="","",VLOOKUP(I1428,作業者名!$B$4:$C$100,2,FALSE))</f>
        <v/>
      </c>
      <c r="C1428" s="7" t="str">
        <f>IF(G1428="","",VLOOKUP(J1428,中子データ!$B$4:$H$4500,2,FALSE))</f>
        <v/>
      </c>
      <c r="D1428" s="8" t="str">
        <f>IF(G1428="","",VLOOKUP(J1428,中子データ!$B$4:$H$4500,4,FALSE))</f>
        <v/>
      </c>
      <c r="E1428" s="231" t="str">
        <f t="shared" si="497"/>
        <v/>
      </c>
      <c r="G1428" s="238"/>
      <c r="H1428" s="9"/>
      <c r="I1428" s="9"/>
      <c r="J1428" s="9"/>
      <c r="K1428" s="10"/>
      <c r="L1428" s="10"/>
      <c r="M1428" s="6"/>
      <c r="N1428" s="6">
        <f>L1428-SUM(O1428:Z1428)</f>
        <v>0</v>
      </c>
      <c r="O1428" s="250"/>
      <c r="P1428" s="250"/>
      <c r="Q1428" s="250"/>
      <c r="R1428" s="250"/>
      <c r="S1428" s="250"/>
      <c r="T1428" s="250"/>
      <c r="U1428" s="250"/>
      <c r="V1428" s="250"/>
      <c r="W1428" s="250"/>
      <c r="X1428" s="250"/>
      <c r="Y1428" s="250"/>
      <c r="Z1428" s="4"/>
      <c r="AA1428" s="429"/>
      <c r="AB1428" s="457">
        <f t="shared" si="500"/>
        <v>0</v>
      </c>
      <c r="AC1428" s="11"/>
      <c r="AD1428" s="11"/>
      <c r="AE1428" s="11"/>
      <c r="AF1428" s="11"/>
      <c r="AG1428" s="11"/>
      <c r="AH1428" s="11"/>
      <c r="AI1428" s="11"/>
      <c r="AJ1428" s="12"/>
      <c r="AK1428" s="445" t="str">
        <f>IF(G1428="","",VLOOKUP(J1428,中子データ!$B$4:$H$4500,3,FALSE))</f>
        <v/>
      </c>
      <c r="AL1428" s="445" t="str">
        <f>IF(G1428="","",VLOOKUP(J1428,中子データ!$B$4:$H$4500,5,FALSE))</f>
        <v/>
      </c>
      <c r="AM1428" s="445" t="str">
        <f>IF(G1428="","",VLOOKUP(J1428,中子データ!$B$4:$H$4500,6,FALSE))</f>
        <v/>
      </c>
      <c r="AN1428" s="418"/>
      <c r="AO1428" s="419"/>
      <c r="AP1428" s="420"/>
      <c r="AQ1428" s="421"/>
      <c r="AR1428" s="420"/>
      <c r="AS1428" s="436"/>
      <c r="AT1428" s="436"/>
      <c r="AU1428" s="422"/>
      <c r="AV1428" s="11"/>
      <c r="AW1428" s="11"/>
      <c r="AX1428" s="410">
        <f t="shared" si="499"/>
        <v>0</v>
      </c>
      <c r="AY1428" s="411" t="str">
        <f>IF(G1428="","",VLOOKUP(J1428,中子データ!$B$4:$M$5999,10,FALSE))</f>
        <v/>
      </c>
      <c r="AZ1428" s="438" t="str">
        <f>IF(G1428="","",VLOOKUP(J1428,中子データ!$B$4:$M$5999,9,FALSE))</f>
        <v/>
      </c>
      <c r="BA1428" s="412" t="str">
        <f>IF(AQ1428="","",VLOOKUP(AQ1428,作業者名!$B$4:$C$100,2,FALSE))</f>
        <v/>
      </c>
      <c r="BB1428" s="412" t="str">
        <f>IF(AR1428="","",VLOOKUP(AR1428,作業者名!$B$4:$C$100,2,FALSE))</f>
        <v/>
      </c>
      <c r="BC1428" s="412" t="str">
        <f>IF(G1428="","",VLOOKUP(J1428,中子データ!B$4:N$6004,12,FALSE))</f>
        <v/>
      </c>
      <c r="BD1428" s="413" t="str">
        <f>IF(G1428="","",VLOOKUP(J1428,中子データ!$B$4:$P$4500,15,FALSE))</f>
        <v/>
      </c>
    </row>
    <row r="1429" spans="1:56" x14ac:dyDescent="0.15">
      <c r="A1429" s="7" t="str">
        <f>IF(G1429="","",VLOOKUP(H1429,マシン名!$B$4:$C$93,2,FALSE))</f>
        <v/>
      </c>
      <c r="B1429" s="7" t="str">
        <f>IF(G1429="","",VLOOKUP(I1429,作業者名!$B$4:$C$100,2,FALSE))</f>
        <v/>
      </c>
      <c r="C1429" s="7" t="str">
        <f>IF(G1429="","",VLOOKUP(J1429,中子データ!$B$4:$H$4500,2,FALSE))</f>
        <v/>
      </c>
      <c r="D1429" s="8" t="str">
        <f>IF(G1429="","",VLOOKUP(J1429,中子データ!$B$4:$H$4500,4,FALSE))</f>
        <v/>
      </c>
      <c r="E1429" s="231" t="str">
        <f t="shared" si="497"/>
        <v/>
      </c>
      <c r="G1429" s="238"/>
      <c r="H1429" s="9"/>
      <c r="I1429" s="9"/>
      <c r="J1429" s="9"/>
      <c r="K1429" s="10"/>
      <c r="L1429" s="10"/>
      <c r="M1429" s="6"/>
      <c r="N1429" s="6">
        <f t="shared" si="502"/>
        <v>0</v>
      </c>
      <c r="O1429" s="250"/>
      <c r="P1429" s="250"/>
      <c r="Q1429" s="250"/>
      <c r="R1429" s="250"/>
      <c r="S1429" s="250"/>
      <c r="T1429" s="250"/>
      <c r="U1429" s="250"/>
      <c r="V1429" s="250"/>
      <c r="W1429" s="250"/>
      <c r="X1429" s="250"/>
      <c r="Y1429" s="250"/>
      <c r="Z1429" s="4"/>
      <c r="AA1429" s="429"/>
      <c r="AB1429" s="457">
        <f t="shared" si="500"/>
        <v>0</v>
      </c>
      <c r="AC1429" s="11"/>
      <c r="AD1429" s="11"/>
      <c r="AE1429" s="11"/>
      <c r="AF1429" s="11"/>
      <c r="AG1429" s="11"/>
      <c r="AH1429" s="11"/>
      <c r="AI1429" s="11"/>
      <c r="AJ1429" s="12"/>
      <c r="AK1429" s="445" t="str">
        <f>IF(G1429="","",VLOOKUP(J1429,中子データ!$B$4:$H$4500,3,FALSE))</f>
        <v/>
      </c>
      <c r="AL1429" s="445" t="str">
        <f>IF(G1429="","",VLOOKUP(J1429,中子データ!$B$4:$H$4500,5,FALSE))</f>
        <v/>
      </c>
      <c r="AM1429" s="445" t="str">
        <f>IF(G1429="","",VLOOKUP(J1429,中子データ!$B$4:$H$4500,6,FALSE))</f>
        <v/>
      </c>
      <c r="AN1429" s="418"/>
      <c r="AO1429" s="419"/>
      <c r="AP1429" s="420"/>
      <c r="AQ1429" s="421"/>
      <c r="AR1429" s="420"/>
      <c r="AS1429" s="436"/>
      <c r="AT1429" s="436"/>
      <c r="AU1429" s="422"/>
      <c r="AV1429" s="11"/>
      <c r="AW1429" s="11"/>
      <c r="AX1429" s="410">
        <f t="shared" si="499"/>
        <v>0</v>
      </c>
      <c r="AY1429" s="411" t="str">
        <f>IF(G1429="","",VLOOKUP(J1429,中子データ!$B$4:$M$5999,10,FALSE))</f>
        <v/>
      </c>
      <c r="AZ1429" s="438" t="str">
        <f>IF(G1429="","",VLOOKUP(J1429,中子データ!$B$4:$M$5999,9,FALSE))</f>
        <v/>
      </c>
      <c r="BA1429" s="412" t="str">
        <f>IF(AQ1429="","",VLOOKUP(AQ1429,作業者名!$B$4:$C$100,2,FALSE))</f>
        <v/>
      </c>
      <c r="BB1429" s="412" t="str">
        <f>IF(AR1429="","",VLOOKUP(AR1429,作業者名!$B$4:$C$100,2,FALSE))</f>
        <v/>
      </c>
      <c r="BC1429" s="412" t="str">
        <f>IF(G1429="","",VLOOKUP(J1429,中子データ!B$4:N$6004,12,FALSE))</f>
        <v/>
      </c>
      <c r="BD1429" s="413" t="str">
        <f>IF(G1429="","",VLOOKUP(J1429,中子データ!$B$4:$P$4500,15,FALSE))</f>
        <v/>
      </c>
    </row>
    <row r="1430" spans="1:56" x14ac:dyDescent="0.15">
      <c r="A1430" s="7" t="str">
        <f>IF(G1430="","",VLOOKUP(H1430,マシン名!$B$4:$C$93,2,FALSE))</f>
        <v/>
      </c>
      <c r="B1430" s="7" t="str">
        <f>IF(G1430="","",VLOOKUP(I1430,作業者名!$B$4:$C$100,2,FALSE))</f>
        <v/>
      </c>
      <c r="C1430" s="7" t="str">
        <f>IF(G1430="","",VLOOKUP(J1430,中子データ!$B$4:$H$4500,2,FALSE))</f>
        <v/>
      </c>
      <c r="D1430" s="8" t="str">
        <f>IF(G1430="","",VLOOKUP(J1430,中子データ!$B$4:$H$4500,4,FALSE))</f>
        <v/>
      </c>
      <c r="E1430" s="231" t="str">
        <f t="shared" si="497"/>
        <v/>
      </c>
      <c r="G1430" s="238"/>
      <c r="H1430" s="9"/>
      <c r="I1430" s="9"/>
      <c r="J1430" s="9"/>
      <c r="K1430" s="10"/>
      <c r="L1430" s="10"/>
      <c r="M1430" s="6"/>
      <c r="N1430" s="6">
        <f>L1430-SUM(O1430:Z1430)</f>
        <v>0</v>
      </c>
      <c r="O1430" s="250"/>
      <c r="P1430" s="250"/>
      <c r="Q1430" s="250"/>
      <c r="R1430" s="250"/>
      <c r="S1430" s="250"/>
      <c r="T1430" s="250"/>
      <c r="U1430" s="250"/>
      <c r="V1430" s="250"/>
      <c r="W1430" s="250"/>
      <c r="X1430" s="250"/>
      <c r="Y1430" s="250"/>
      <c r="Z1430" s="4"/>
      <c r="AA1430" s="429"/>
      <c r="AB1430" s="457">
        <f t="shared" si="500"/>
        <v>0</v>
      </c>
      <c r="AC1430" s="11"/>
      <c r="AD1430" s="11"/>
      <c r="AE1430" s="11"/>
      <c r="AF1430" s="11"/>
      <c r="AG1430" s="11"/>
      <c r="AH1430" s="11"/>
      <c r="AI1430" s="11"/>
      <c r="AJ1430" s="12"/>
      <c r="AK1430" s="445" t="str">
        <f>IF(G1430="","",VLOOKUP(J1430,中子データ!$B$4:$H$4500,3,FALSE))</f>
        <v/>
      </c>
      <c r="AL1430" s="445" t="str">
        <f>IF(G1430="","",VLOOKUP(J1430,中子データ!$B$4:$H$4500,5,FALSE))</f>
        <v/>
      </c>
      <c r="AM1430" s="445" t="str">
        <f>IF(G1430="","",VLOOKUP(J1430,中子データ!$B$4:$H$4500,6,FALSE))</f>
        <v/>
      </c>
      <c r="AN1430" s="418"/>
      <c r="AO1430" s="419"/>
      <c r="AP1430" s="420"/>
      <c r="AQ1430" s="421"/>
      <c r="AR1430" s="420"/>
      <c r="AS1430" s="436"/>
      <c r="AT1430" s="436"/>
      <c r="AU1430" s="422"/>
      <c r="AV1430" s="11"/>
      <c r="AW1430" s="11"/>
      <c r="AX1430" s="410">
        <f t="shared" si="499"/>
        <v>0</v>
      </c>
      <c r="AY1430" s="411" t="str">
        <f>IF(G1430="","",VLOOKUP(J1430,中子データ!$B$4:$M$5999,10,FALSE))</f>
        <v/>
      </c>
      <c r="AZ1430" s="438" t="str">
        <f>IF(G1430="","",VLOOKUP(J1430,中子データ!$B$4:$M$5999,9,FALSE))</f>
        <v/>
      </c>
      <c r="BA1430" s="412" t="str">
        <f>IF(AQ1430="","",VLOOKUP(AQ1430,作業者名!$B$4:$C$100,2,FALSE))</f>
        <v/>
      </c>
      <c r="BB1430" s="412" t="str">
        <f>IF(AR1430="","",VLOOKUP(AR1430,作業者名!$B$4:$C$100,2,FALSE))</f>
        <v/>
      </c>
      <c r="BC1430" s="412" t="str">
        <f>IF(G1430="","",VLOOKUP(J1430,中子データ!B$4:N$6004,12,FALSE))</f>
        <v/>
      </c>
      <c r="BD1430" s="413" t="str">
        <f>IF(G1430="","",VLOOKUP(J1430,中子データ!$B$4:$P$4500,15,FALSE))</f>
        <v/>
      </c>
    </row>
    <row r="1431" spans="1:56" x14ac:dyDescent="0.15">
      <c r="A1431" s="7" t="str">
        <f>IF(G1431="","",VLOOKUP(H1431,マシン名!$B$4:$C$93,2,FALSE))</f>
        <v/>
      </c>
      <c r="B1431" s="7" t="str">
        <f>IF(G1431="","",VLOOKUP(I1431,作業者名!$B$4:$C$100,2,FALSE))</f>
        <v/>
      </c>
      <c r="C1431" s="7" t="str">
        <f>IF(G1431="","",VLOOKUP(J1431,中子データ!$B$4:$H$4500,2,FALSE))</f>
        <v/>
      </c>
      <c r="D1431" s="8" t="str">
        <f>IF(G1431="","",VLOOKUP(J1431,中子データ!$B$4:$H$4500,4,FALSE))</f>
        <v/>
      </c>
      <c r="E1431" s="231" t="str">
        <f t="shared" si="497"/>
        <v/>
      </c>
      <c r="G1431" s="238"/>
      <c r="H1431" s="9"/>
      <c r="I1431" s="9"/>
      <c r="J1431" s="9"/>
      <c r="K1431" s="10"/>
      <c r="L1431" s="10"/>
      <c r="M1431" s="6"/>
      <c r="N1431" s="6">
        <f t="shared" si="502"/>
        <v>0</v>
      </c>
      <c r="O1431" s="250"/>
      <c r="P1431" s="250"/>
      <c r="Q1431" s="250"/>
      <c r="R1431" s="250"/>
      <c r="S1431" s="250"/>
      <c r="T1431" s="250"/>
      <c r="U1431" s="250"/>
      <c r="V1431" s="250"/>
      <c r="W1431" s="250"/>
      <c r="X1431" s="250"/>
      <c r="Y1431" s="250"/>
      <c r="Z1431" s="4"/>
      <c r="AA1431" s="429"/>
      <c r="AB1431" s="457">
        <f t="shared" si="500"/>
        <v>0</v>
      </c>
      <c r="AC1431" s="11"/>
      <c r="AD1431" s="11"/>
      <c r="AE1431" s="11"/>
      <c r="AF1431" s="11"/>
      <c r="AG1431" s="11"/>
      <c r="AH1431" s="11"/>
      <c r="AI1431" s="11"/>
      <c r="AJ1431" s="12"/>
      <c r="AK1431" s="445" t="str">
        <f>IF(G1431="","",VLOOKUP(J1431,中子データ!$B$4:$H$4500,3,FALSE))</f>
        <v/>
      </c>
      <c r="AL1431" s="445" t="str">
        <f>IF(G1431="","",VLOOKUP(J1431,中子データ!$B$4:$H$4500,5,FALSE))</f>
        <v/>
      </c>
      <c r="AM1431" s="445" t="str">
        <f>IF(G1431="","",VLOOKUP(J1431,中子データ!$B$4:$H$4500,6,FALSE))</f>
        <v/>
      </c>
      <c r="AN1431" s="418"/>
      <c r="AO1431" s="419"/>
      <c r="AP1431" s="420"/>
      <c r="AQ1431" s="421"/>
      <c r="AR1431" s="420"/>
      <c r="AS1431" s="436"/>
      <c r="AT1431" s="436"/>
      <c r="AU1431" s="422"/>
      <c r="AV1431" s="11"/>
      <c r="AW1431" s="11"/>
      <c r="AX1431" s="410">
        <f t="shared" si="499"/>
        <v>0</v>
      </c>
      <c r="AY1431" s="411" t="str">
        <f>IF(G1431="","",VLOOKUP(J1431,中子データ!$B$4:$M$5999,10,FALSE))</f>
        <v/>
      </c>
      <c r="AZ1431" s="438" t="str">
        <f>IF(G1431="","",VLOOKUP(J1431,中子データ!$B$4:$M$5999,9,FALSE))</f>
        <v/>
      </c>
      <c r="BA1431" s="412" t="str">
        <f>IF(AQ1431="","",VLOOKUP(AQ1431,作業者名!$B$4:$C$100,2,FALSE))</f>
        <v/>
      </c>
      <c r="BB1431" s="412" t="str">
        <f>IF(AR1431="","",VLOOKUP(AR1431,作業者名!$B$4:$C$100,2,FALSE))</f>
        <v/>
      </c>
      <c r="BC1431" s="412" t="str">
        <f>IF(G1431="","",VLOOKUP(J1431,中子データ!B$4:N$6004,12,FALSE))</f>
        <v/>
      </c>
      <c r="BD1431" s="413" t="str">
        <f>IF(G1431="","",VLOOKUP(J1431,中子データ!$B$4:$P$4500,15,FALSE))</f>
        <v/>
      </c>
    </row>
    <row r="1432" spans="1:56" x14ac:dyDescent="0.15">
      <c r="A1432" s="7" t="str">
        <f>IF(G1432="","",VLOOKUP(H1432,マシン名!$B$4:$C$93,2,FALSE))</f>
        <v/>
      </c>
      <c r="B1432" s="7" t="str">
        <f>IF(G1432="","",VLOOKUP(I1432,作業者名!$B$4:$C$100,2,FALSE))</f>
        <v/>
      </c>
      <c r="C1432" s="7" t="str">
        <f>IF(G1432="","",VLOOKUP(J1432,中子データ!$B$4:$H$4500,2,FALSE))</f>
        <v/>
      </c>
      <c r="D1432" s="8" t="str">
        <f>IF(G1432="","",VLOOKUP(J1432,中子データ!$B$4:$H$4500,4,FALSE))</f>
        <v/>
      </c>
      <c r="E1432" s="231" t="str">
        <f t="shared" si="497"/>
        <v/>
      </c>
      <c r="G1432" s="238"/>
      <c r="H1432" s="9"/>
      <c r="I1432" s="9"/>
      <c r="J1432" s="9"/>
      <c r="K1432" s="10"/>
      <c r="L1432" s="10"/>
      <c r="M1432" s="6"/>
      <c r="N1432" s="6">
        <f t="shared" si="502"/>
        <v>0</v>
      </c>
      <c r="O1432" s="250"/>
      <c r="P1432" s="250"/>
      <c r="Q1432" s="250"/>
      <c r="R1432" s="250"/>
      <c r="S1432" s="250"/>
      <c r="T1432" s="250"/>
      <c r="U1432" s="250"/>
      <c r="V1432" s="250"/>
      <c r="W1432" s="250"/>
      <c r="X1432" s="250"/>
      <c r="Y1432" s="250"/>
      <c r="Z1432" s="4"/>
      <c r="AA1432" s="429"/>
      <c r="AB1432" s="457">
        <f t="shared" si="500"/>
        <v>0</v>
      </c>
      <c r="AC1432" s="11"/>
      <c r="AD1432" s="11"/>
      <c r="AE1432" s="11"/>
      <c r="AF1432" s="11"/>
      <c r="AG1432" s="11"/>
      <c r="AH1432" s="11"/>
      <c r="AI1432" s="11"/>
      <c r="AJ1432" s="12"/>
      <c r="AK1432" s="445" t="str">
        <f>IF(G1432="","",VLOOKUP(J1432,中子データ!$B$4:$H$4500,3,FALSE))</f>
        <v/>
      </c>
      <c r="AL1432" s="445" t="str">
        <f>IF(G1432="","",VLOOKUP(J1432,中子データ!$B$4:$H$4500,5,FALSE))</f>
        <v/>
      </c>
      <c r="AM1432" s="445" t="str">
        <f>IF(G1432="","",VLOOKUP(J1432,中子データ!$B$4:$H$4500,6,FALSE))</f>
        <v/>
      </c>
      <c r="AN1432" s="418"/>
      <c r="AO1432" s="419"/>
      <c r="AP1432" s="420"/>
      <c r="AQ1432" s="421"/>
      <c r="AR1432" s="420"/>
      <c r="AS1432" s="436"/>
      <c r="AT1432" s="436"/>
      <c r="AU1432" s="422"/>
      <c r="AV1432" s="11"/>
      <c r="AW1432" s="11"/>
      <c r="AX1432" s="410">
        <f t="shared" si="499"/>
        <v>0</v>
      </c>
      <c r="AY1432" s="411" t="str">
        <f>IF(G1432="","",VLOOKUP(J1432,中子データ!$B$4:$M$5999,10,FALSE))</f>
        <v/>
      </c>
      <c r="AZ1432" s="438" t="str">
        <f>IF(G1432="","",VLOOKUP(J1432,中子データ!$B$4:$M$5999,9,FALSE))</f>
        <v/>
      </c>
      <c r="BA1432" s="412" t="str">
        <f>IF(AQ1432="","",VLOOKUP(AQ1432,作業者名!$B$4:$C$100,2,FALSE))</f>
        <v/>
      </c>
      <c r="BB1432" s="412" t="str">
        <f>IF(AR1432="","",VLOOKUP(AR1432,作業者名!$B$4:$C$100,2,FALSE))</f>
        <v/>
      </c>
      <c r="BC1432" s="412" t="str">
        <f>IF(G1432="","",VLOOKUP(J1432,中子データ!B$4:N$6004,12,FALSE))</f>
        <v/>
      </c>
      <c r="BD1432" s="413" t="str">
        <f>IF(G1432="","",VLOOKUP(J1432,中子データ!$B$4:$P$4500,15,FALSE))</f>
        <v/>
      </c>
    </row>
    <row r="1433" spans="1:56" x14ac:dyDescent="0.15">
      <c r="A1433" s="7" t="str">
        <f>IF(G1433="","",VLOOKUP(H1433,マシン名!$B$4:$C$93,2,FALSE))</f>
        <v/>
      </c>
      <c r="B1433" s="7" t="str">
        <f>IF(G1433="","",VLOOKUP(I1433,作業者名!$B$4:$C$100,2,FALSE))</f>
        <v/>
      </c>
      <c r="C1433" s="7" t="str">
        <f>IF(G1433="","",VLOOKUP(J1433,中子データ!$B$4:$H$4500,2,FALSE))</f>
        <v/>
      </c>
      <c r="D1433" s="8" t="str">
        <f>IF(G1433="","",VLOOKUP(J1433,中子データ!$B$4:$H$4500,4,FALSE))</f>
        <v/>
      </c>
      <c r="E1433" s="231" t="str">
        <f t="shared" si="497"/>
        <v/>
      </c>
      <c r="G1433" s="238"/>
      <c r="H1433" s="247"/>
      <c r="I1433" s="9"/>
      <c r="J1433" s="245"/>
      <c r="K1433" s="10"/>
      <c r="L1433" s="10"/>
      <c r="M1433" s="6"/>
      <c r="N1433" s="6">
        <f t="shared" ref="N1433:N1464" si="503">L1433-SUM(O1433:Z1433)</f>
        <v>0</v>
      </c>
      <c r="O1433" s="250"/>
      <c r="P1433" s="250"/>
      <c r="Q1433" s="250"/>
      <c r="R1433" s="250"/>
      <c r="S1433" s="250"/>
      <c r="T1433" s="250"/>
      <c r="U1433" s="250"/>
      <c r="V1433" s="250"/>
      <c r="W1433" s="250"/>
      <c r="X1433" s="250"/>
      <c r="Y1433" s="250"/>
      <c r="Z1433" s="4"/>
      <c r="AA1433" s="429"/>
      <c r="AB1433" s="457">
        <f t="shared" si="500"/>
        <v>0</v>
      </c>
      <c r="AC1433" s="11"/>
      <c r="AD1433" s="11"/>
      <c r="AE1433" s="11"/>
      <c r="AF1433" s="11"/>
      <c r="AG1433" s="11"/>
      <c r="AH1433" s="11"/>
      <c r="AI1433" s="11"/>
      <c r="AJ1433" s="12"/>
      <c r="AK1433" s="445" t="str">
        <f>IF(G1433="","",VLOOKUP(J1433,中子データ!$B$4:$H$4500,3,FALSE))</f>
        <v/>
      </c>
      <c r="AL1433" s="445" t="str">
        <f>IF(G1433="","",VLOOKUP(J1433,中子データ!$B$4:$H$4500,5,FALSE))</f>
        <v/>
      </c>
      <c r="AM1433" s="445" t="str">
        <f>IF(G1433="","",VLOOKUP(J1433,中子データ!$B$4:$H$4500,6,FALSE))</f>
        <v/>
      </c>
      <c r="AN1433" s="418"/>
      <c r="AO1433" s="419"/>
      <c r="AP1433" s="420"/>
      <c r="AQ1433" s="421"/>
      <c r="AR1433" s="420"/>
      <c r="AS1433" s="436"/>
      <c r="AT1433" s="436"/>
      <c r="AU1433" s="422"/>
      <c r="AV1433" s="11"/>
      <c r="AW1433" s="11"/>
      <c r="AX1433" s="410">
        <f t="shared" si="499"/>
        <v>0</v>
      </c>
      <c r="AY1433" s="411" t="str">
        <f>IF(G1433="","",VLOOKUP(J1433,中子データ!$B$4:$M$5999,10,FALSE))</f>
        <v/>
      </c>
      <c r="AZ1433" s="438" t="str">
        <f>IF(G1433="","",VLOOKUP(J1433,中子データ!$B$4:$M$5999,9,FALSE))</f>
        <v/>
      </c>
      <c r="BA1433" s="412" t="str">
        <f>IF(AQ1433="","",VLOOKUP(AQ1433,作業者名!$B$4:$C$100,2,FALSE))</f>
        <v/>
      </c>
      <c r="BB1433" s="412" t="str">
        <f>IF(AR1433="","",VLOOKUP(AR1433,作業者名!$B$4:$C$100,2,FALSE))</f>
        <v/>
      </c>
      <c r="BC1433" s="412" t="str">
        <f>IF(G1433="","",VLOOKUP(J1433,中子データ!B$4:N$6004,12,FALSE))</f>
        <v/>
      </c>
      <c r="BD1433" s="413" t="str">
        <f>IF(G1433="","",VLOOKUP(J1433,中子データ!$B$4:$P$4500,15,FALSE))</f>
        <v/>
      </c>
    </row>
    <row r="1434" spans="1:56" x14ac:dyDescent="0.15">
      <c r="A1434" s="7" t="str">
        <f>IF(G1434="","",VLOOKUP(H1434,マシン名!$B$4:$C$93,2,FALSE))</f>
        <v/>
      </c>
      <c r="B1434" s="7" t="str">
        <f>IF(G1434="","",VLOOKUP(I1434,作業者名!$B$4:$C$100,2,FALSE))</f>
        <v/>
      </c>
      <c r="C1434" s="7" t="str">
        <f>IF(G1434="","",VLOOKUP(J1434,中子データ!$B$4:$H$4500,2,FALSE))</f>
        <v/>
      </c>
      <c r="D1434" s="8" t="str">
        <f>IF(G1434="","",VLOOKUP(J1434,中子データ!$B$4:$H$4500,4,FALSE))</f>
        <v/>
      </c>
      <c r="E1434" s="231" t="str">
        <f t="shared" si="497"/>
        <v/>
      </c>
      <c r="G1434" s="238"/>
      <c r="H1434" s="9"/>
      <c r="I1434" s="9"/>
      <c r="J1434" s="9"/>
      <c r="K1434" s="10"/>
      <c r="L1434" s="10"/>
      <c r="M1434" s="6"/>
      <c r="N1434" s="6">
        <f t="shared" si="503"/>
        <v>0</v>
      </c>
      <c r="O1434" s="250"/>
      <c r="P1434" s="250"/>
      <c r="Q1434" s="250"/>
      <c r="R1434" s="250"/>
      <c r="S1434" s="250"/>
      <c r="T1434" s="250"/>
      <c r="U1434" s="250"/>
      <c r="V1434" s="250"/>
      <c r="W1434" s="250"/>
      <c r="X1434" s="250"/>
      <c r="Y1434" s="250"/>
      <c r="Z1434" s="4"/>
      <c r="AA1434" s="429"/>
      <c r="AB1434" s="457">
        <f t="shared" si="500"/>
        <v>0</v>
      </c>
      <c r="AC1434" s="11"/>
      <c r="AD1434" s="11"/>
      <c r="AE1434" s="11"/>
      <c r="AF1434" s="11"/>
      <c r="AG1434" s="11"/>
      <c r="AH1434" s="11"/>
      <c r="AI1434" s="11"/>
      <c r="AJ1434" s="12"/>
      <c r="AK1434" s="445" t="str">
        <f>IF(G1434="","",VLOOKUP(J1434,中子データ!$B$4:$H$4500,3,FALSE))</f>
        <v/>
      </c>
      <c r="AL1434" s="445" t="str">
        <f>IF(G1434="","",VLOOKUP(J1434,中子データ!$B$4:$H$4500,5,FALSE))</f>
        <v/>
      </c>
      <c r="AM1434" s="445" t="str">
        <f>IF(G1434="","",VLOOKUP(J1434,中子データ!$B$4:$H$4500,6,FALSE))</f>
        <v/>
      </c>
      <c r="AN1434" s="418"/>
      <c r="AO1434" s="419"/>
      <c r="AP1434" s="420"/>
      <c r="AQ1434" s="421"/>
      <c r="AR1434" s="420"/>
      <c r="AS1434" s="436"/>
      <c r="AT1434" s="436"/>
      <c r="AU1434" s="422"/>
      <c r="AV1434" s="11"/>
      <c r="AW1434" s="11"/>
      <c r="AX1434" s="410">
        <f t="shared" si="499"/>
        <v>0</v>
      </c>
      <c r="AY1434" s="411" t="str">
        <f>IF(G1434="","",VLOOKUP(J1434,中子データ!$B$4:$M$5999,10,FALSE))</f>
        <v/>
      </c>
      <c r="AZ1434" s="438" t="str">
        <f>IF(G1434="","",VLOOKUP(J1434,中子データ!$B$4:$M$5999,9,FALSE))</f>
        <v/>
      </c>
      <c r="BA1434" s="412" t="str">
        <f>IF(AQ1434="","",VLOOKUP(AQ1434,作業者名!$B$4:$C$100,2,FALSE))</f>
        <v/>
      </c>
      <c r="BB1434" s="412" t="str">
        <f>IF(AR1434="","",VLOOKUP(AR1434,作業者名!$B$4:$C$100,2,FALSE))</f>
        <v/>
      </c>
      <c r="BC1434" s="412" t="str">
        <f>IF(G1434="","",VLOOKUP(J1434,中子データ!B$4:N$6004,12,FALSE))</f>
        <v/>
      </c>
      <c r="BD1434" s="413" t="str">
        <f>IF(G1434="","",VLOOKUP(J1434,中子データ!$B$4:$P$4500,15,FALSE))</f>
        <v/>
      </c>
    </row>
    <row r="1435" spans="1:56" x14ac:dyDescent="0.15">
      <c r="A1435" s="7" t="str">
        <f>IF(G1435="","",VLOOKUP(H1435,マシン名!$B$4:$C$93,2,FALSE))</f>
        <v/>
      </c>
      <c r="B1435" s="7" t="str">
        <f>IF(G1435="","",VLOOKUP(I1435,作業者名!$B$4:$C$100,2,FALSE))</f>
        <v/>
      </c>
      <c r="C1435" s="7" t="str">
        <f>IF(G1435="","",VLOOKUP(J1435,中子データ!$B$4:$H$4500,2,FALSE))</f>
        <v/>
      </c>
      <c r="D1435" s="8" t="str">
        <f>IF(G1435="","",VLOOKUP(J1435,中子データ!$B$4:$H$4500,4,FALSE))</f>
        <v/>
      </c>
      <c r="E1435" s="231" t="str">
        <f t="shared" si="497"/>
        <v/>
      </c>
      <c r="G1435" s="238"/>
      <c r="H1435" s="9"/>
      <c r="I1435" s="9"/>
      <c r="J1435" s="9"/>
      <c r="K1435" s="10"/>
      <c r="L1435" s="10"/>
      <c r="M1435" s="6"/>
      <c r="N1435" s="6">
        <f t="shared" si="503"/>
        <v>0</v>
      </c>
      <c r="O1435" s="250"/>
      <c r="P1435" s="250"/>
      <c r="Q1435" s="250"/>
      <c r="R1435" s="250"/>
      <c r="S1435" s="250"/>
      <c r="T1435" s="250"/>
      <c r="U1435" s="250"/>
      <c r="V1435" s="250"/>
      <c r="W1435" s="250"/>
      <c r="X1435" s="250"/>
      <c r="Y1435" s="250"/>
      <c r="Z1435" s="4"/>
      <c r="AA1435" s="429"/>
      <c r="AB1435" s="457">
        <f t="shared" si="500"/>
        <v>0</v>
      </c>
      <c r="AC1435" s="11"/>
      <c r="AD1435" s="11"/>
      <c r="AE1435" s="11"/>
      <c r="AF1435" s="11"/>
      <c r="AG1435" s="11"/>
      <c r="AH1435" s="11"/>
      <c r="AI1435" s="11"/>
      <c r="AJ1435" s="12"/>
      <c r="AK1435" s="445" t="str">
        <f>IF(G1435="","",VLOOKUP(J1435,中子データ!$B$4:$H$4500,3,FALSE))</f>
        <v/>
      </c>
      <c r="AL1435" s="445" t="str">
        <f>IF(G1435="","",VLOOKUP(J1435,中子データ!$B$4:$H$4500,5,FALSE))</f>
        <v/>
      </c>
      <c r="AM1435" s="445" t="str">
        <f>IF(G1435="","",VLOOKUP(J1435,中子データ!$B$4:$H$4500,6,FALSE))</f>
        <v/>
      </c>
      <c r="AN1435" s="418"/>
      <c r="AO1435" s="419"/>
      <c r="AP1435" s="420"/>
      <c r="AQ1435" s="421"/>
      <c r="AR1435" s="420"/>
      <c r="AS1435" s="436"/>
      <c r="AT1435" s="436"/>
      <c r="AU1435" s="422"/>
      <c r="AV1435" s="11"/>
      <c r="AW1435" s="11"/>
      <c r="AX1435" s="410">
        <f t="shared" si="499"/>
        <v>0</v>
      </c>
      <c r="AY1435" s="411" t="str">
        <f>IF(G1435="","",VLOOKUP(J1435,中子データ!$B$4:$M$5999,10,FALSE))</f>
        <v/>
      </c>
      <c r="AZ1435" s="438" t="str">
        <f>IF(G1435="","",VLOOKUP(J1435,中子データ!$B$4:$M$5999,9,FALSE))</f>
        <v/>
      </c>
      <c r="BA1435" s="412" t="str">
        <f>IF(AQ1435="","",VLOOKUP(AQ1435,作業者名!$B$4:$C$100,2,FALSE))</f>
        <v/>
      </c>
      <c r="BB1435" s="412" t="str">
        <f>IF(AR1435="","",VLOOKUP(AR1435,作業者名!$B$4:$C$100,2,FALSE))</f>
        <v/>
      </c>
      <c r="BC1435" s="412" t="str">
        <f>IF(G1435="","",VLOOKUP(J1435,中子データ!B$4:N$6004,12,FALSE))</f>
        <v/>
      </c>
      <c r="BD1435" s="413" t="str">
        <f>IF(G1435="","",VLOOKUP(J1435,中子データ!$B$4:$P$4500,15,FALSE))</f>
        <v/>
      </c>
    </row>
    <row r="1436" spans="1:56" x14ac:dyDescent="0.15">
      <c r="A1436" s="7" t="str">
        <f>IF(G1436="","",VLOOKUP(H1436,マシン名!$B$4:$C$93,2,FALSE))</f>
        <v/>
      </c>
      <c r="B1436" s="7" t="str">
        <f>IF(G1436="","",VLOOKUP(I1436,作業者名!$B$4:$C$100,2,FALSE))</f>
        <v/>
      </c>
      <c r="C1436" s="7" t="str">
        <f>IF(G1436="","",VLOOKUP(J1436,中子データ!$B$4:$H$4500,2,FALSE))</f>
        <v/>
      </c>
      <c r="D1436" s="8" t="str">
        <f>IF(G1436="","",VLOOKUP(J1436,中子データ!$B$4:$H$4500,4,FALSE))</f>
        <v/>
      </c>
      <c r="E1436" s="231" t="str">
        <f t="shared" si="497"/>
        <v/>
      </c>
      <c r="G1436" s="238"/>
      <c r="H1436" s="9"/>
      <c r="I1436" s="9"/>
      <c r="J1436" s="9"/>
      <c r="K1436" s="10"/>
      <c r="L1436" s="10"/>
      <c r="M1436" s="6"/>
      <c r="N1436" s="6">
        <f t="shared" si="503"/>
        <v>0</v>
      </c>
      <c r="O1436" s="250"/>
      <c r="P1436" s="250"/>
      <c r="Q1436" s="250"/>
      <c r="R1436" s="250"/>
      <c r="S1436" s="250"/>
      <c r="T1436" s="250"/>
      <c r="U1436" s="250"/>
      <c r="V1436" s="250"/>
      <c r="W1436" s="250"/>
      <c r="X1436" s="250"/>
      <c r="Y1436" s="250"/>
      <c r="Z1436" s="4"/>
      <c r="AA1436" s="429"/>
      <c r="AB1436" s="457">
        <f t="shared" si="500"/>
        <v>0</v>
      </c>
      <c r="AC1436" s="11"/>
      <c r="AD1436" s="11"/>
      <c r="AE1436" s="11"/>
      <c r="AF1436" s="11"/>
      <c r="AG1436" s="11"/>
      <c r="AH1436" s="11"/>
      <c r="AI1436" s="11"/>
      <c r="AJ1436" s="12"/>
      <c r="AK1436" s="445" t="str">
        <f>IF(G1436="","",VLOOKUP(J1436,中子データ!$B$4:$H$4500,3,FALSE))</f>
        <v/>
      </c>
      <c r="AL1436" s="445" t="str">
        <f>IF(G1436="","",VLOOKUP(J1436,中子データ!$B$4:$H$4500,5,FALSE))</f>
        <v/>
      </c>
      <c r="AM1436" s="445" t="str">
        <f>IF(G1436="","",VLOOKUP(J1436,中子データ!$B$4:$H$4500,6,FALSE))</f>
        <v/>
      </c>
      <c r="AN1436" s="418"/>
      <c r="AO1436" s="419"/>
      <c r="AP1436" s="420"/>
      <c r="AQ1436" s="421"/>
      <c r="AR1436" s="420"/>
      <c r="AS1436" s="436"/>
      <c r="AT1436" s="436"/>
      <c r="AU1436" s="422"/>
      <c r="AV1436" s="11"/>
      <c r="AW1436" s="11"/>
      <c r="AX1436" s="410">
        <f t="shared" si="499"/>
        <v>0</v>
      </c>
      <c r="AY1436" s="411" t="str">
        <f>IF(G1436="","",VLOOKUP(J1436,中子データ!$B$4:$M$5999,10,FALSE))</f>
        <v/>
      </c>
      <c r="AZ1436" s="438" t="str">
        <f>IF(G1436="","",VLOOKUP(J1436,中子データ!$B$4:$M$5999,9,FALSE))</f>
        <v/>
      </c>
      <c r="BA1436" s="412" t="str">
        <f>IF(AQ1436="","",VLOOKUP(AQ1436,作業者名!$B$4:$C$100,2,FALSE))</f>
        <v/>
      </c>
      <c r="BB1436" s="412" t="str">
        <f>IF(AR1436="","",VLOOKUP(AR1436,作業者名!$B$4:$C$100,2,FALSE))</f>
        <v/>
      </c>
      <c r="BC1436" s="412" t="str">
        <f>IF(G1436="","",VLOOKUP(J1436,中子データ!B$4:N$6004,12,FALSE))</f>
        <v/>
      </c>
      <c r="BD1436" s="413" t="str">
        <f>IF(G1436="","",VLOOKUP(J1436,中子データ!$B$4:$P$4500,15,FALSE))</f>
        <v/>
      </c>
    </row>
    <row r="1437" spans="1:56" x14ac:dyDescent="0.15">
      <c r="A1437" s="7" t="str">
        <f>IF(G1437="","",VLOOKUP(H1437,マシン名!$B$4:$C$93,2,FALSE))</f>
        <v/>
      </c>
      <c r="B1437" s="7" t="str">
        <f>IF(G1437="","",VLOOKUP(I1437,作業者名!$B$4:$C$100,2,FALSE))</f>
        <v/>
      </c>
      <c r="C1437" s="7" t="str">
        <f>IF(G1437="","",VLOOKUP(J1437,中子データ!$B$4:$H$4500,2,FALSE))</f>
        <v/>
      </c>
      <c r="D1437" s="8" t="str">
        <f>IF(G1437="","",VLOOKUP(J1437,中子データ!$B$4:$H$4500,4,FALSE))</f>
        <v/>
      </c>
      <c r="E1437" s="231" t="str">
        <f t="shared" si="497"/>
        <v/>
      </c>
      <c r="G1437" s="238"/>
      <c r="H1437" s="9"/>
      <c r="I1437" s="9"/>
      <c r="J1437" s="9"/>
      <c r="K1437" s="10"/>
      <c r="L1437" s="10"/>
      <c r="M1437" s="6"/>
      <c r="N1437" s="6">
        <f t="shared" si="503"/>
        <v>0</v>
      </c>
      <c r="O1437" s="250"/>
      <c r="P1437" s="250"/>
      <c r="Q1437" s="250"/>
      <c r="R1437" s="250"/>
      <c r="S1437" s="250"/>
      <c r="T1437" s="250"/>
      <c r="U1437" s="250"/>
      <c r="V1437" s="250"/>
      <c r="W1437" s="250"/>
      <c r="X1437" s="250"/>
      <c r="Y1437" s="250"/>
      <c r="Z1437" s="4"/>
      <c r="AA1437" s="429"/>
      <c r="AB1437" s="457">
        <f t="shared" si="500"/>
        <v>0</v>
      </c>
      <c r="AC1437" s="11"/>
      <c r="AD1437" s="11"/>
      <c r="AE1437" s="11"/>
      <c r="AF1437" s="11"/>
      <c r="AG1437" s="11"/>
      <c r="AH1437" s="11"/>
      <c r="AI1437" s="11"/>
      <c r="AJ1437" s="12"/>
      <c r="AK1437" s="445" t="str">
        <f>IF(G1437="","",VLOOKUP(J1437,中子データ!$B$4:$H$4500,3,FALSE))</f>
        <v/>
      </c>
      <c r="AL1437" s="445" t="str">
        <f>IF(G1437="","",VLOOKUP(J1437,中子データ!$B$4:$H$4500,5,FALSE))</f>
        <v/>
      </c>
      <c r="AM1437" s="445" t="str">
        <f>IF(G1437="","",VLOOKUP(J1437,中子データ!$B$4:$H$4500,6,FALSE))</f>
        <v/>
      </c>
      <c r="AN1437" s="418"/>
      <c r="AO1437" s="419"/>
      <c r="AP1437" s="420"/>
      <c r="AQ1437" s="421"/>
      <c r="AR1437" s="420"/>
      <c r="AS1437" s="436"/>
      <c r="AT1437" s="436"/>
      <c r="AU1437" s="422"/>
      <c r="AV1437" s="11"/>
      <c r="AW1437" s="11"/>
      <c r="AX1437" s="410">
        <f t="shared" si="499"/>
        <v>0</v>
      </c>
      <c r="AY1437" s="411" t="str">
        <f>IF(G1437="","",VLOOKUP(J1437,中子データ!$B$4:$M$5999,10,FALSE))</f>
        <v/>
      </c>
      <c r="AZ1437" s="438" t="str">
        <f>IF(G1437="","",VLOOKUP(J1437,中子データ!$B$4:$M$5999,9,FALSE))</f>
        <v/>
      </c>
      <c r="BA1437" s="412" t="str">
        <f>IF(AQ1437="","",VLOOKUP(AQ1437,作業者名!$B$4:$C$100,2,FALSE))</f>
        <v/>
      </c>
      <c r="BB1437" s="412" t="str">
        <f>IF(AR1437="","",VLOOKUP(AR1437,作業者名!$B$4:$C$100,2,FALSE))</f>
        <v/>
      </c>
      <c r="BC1437" s="412" t="str">
        <f>IF(G1437="","",VLOOKUP(J1437,中子データ!B$4:N$6004,12,FALSE))</f>
        <v/>
      </c>
      <c r="BD1437" s="413" t="str">
        <f>IF(G1437="","",VLOOKUP(J1437,中子データ!$B$4:$P$4500,15,FALSE))</f>
        <v/>
      </c>
    </row>
    <row r="1438" spans="1:56" x14ac:dyDescent="0.15">
      <c r="A1438" s="7" t="str">
        <f>IF(G1438="","",VLOOKUP(H1438,マシン名!$B$4:$C$93,2,FALSE))</f>
        <v/>
      </c>
      <c r="B1438" s="7" t="str">
        <f>IF(G1438="","",VLOOKUP(I1438,作業者名!$B$4:$C$100,2,FALSE))</f>
        <v/>
      </c>
      <c r="C1438" s="7" t="str">
        <f>IF(G1438="","",VLOOKUP(J1438,中子データ!$B$4:$H$4500,2,FALSE))</f>
        <v/>
      </c>
      <c r="D1438" s="8" t="str">
        <f>IF(G1438="","",VLOOKUP(J1438,中子データ!$B$4:$H$4500,4,FALSE))</f>
        <v/>
      </c>
      <c r="E1438" s="231" t="str">
        <f t="shared" si="497"/>
        <v/>
      </c>
      <c r="G1438" s="238"/>
      <c r="H1438" s="9"/>
      <c r="I1438" s="9"/>
      <c r="J1438" s="9"/>
      <c r="K1438" s="10"/>
      <c r="L1438" s="10"/>
      <c r="M1438" s="6"/>
      <c r="N1438" s="6">
        <f t="shared" si="503"/>
        <v>0</v>
      </c>
      <c r="O1438" s="250"/>
      <c r="P1438" s="250"/>
      <c r="Q1438" s="250"/>
      <c r="R1438" s="250"/>
      <c r="S1438" s="250"/>
      <c r="T1438" s="250"/>
      <c r="U1438" s="250"/>
      <c r="V1438" s="250"/>
      <c r="W1438" s="250"/>
      <c r="X1438" s="250"/>
      <c r="Y1438" s="250"/>
      <c r="Z1438" s="4"/>
      <c r="AA1438" s="429"/>
      <c r="AB1438" s="457">
        <f t="shared" si="500"/>
        <v>0</v>
      </c>
      <c r="AC1438" s="11"/>
      <c r="AD1438" s="11"/>
      <c r="AE1438" s="11"/>
      <c r="AF1438" s="11"/>
      <c r="AG1438" s="11"/>
      <c r="AH1438" s="11"/>
      <c r="AI1438" s="11"/>
      <c r="AJ1438" s="12"/>
      <c r="AK1438" s="445" t="str">
        <f>IF(G1438="","",VLOOKUP(J1438,中子データ!$B$4:$H$4500,3,FALSE))</f>
        <v/>
      </c>
      <c r="AL1438" s="445" t="str">
        <f>IF(G1438="","",VLOOKUP(J1438,中子データ!$B$4:$H$4500,5,FALSE))</f>
        <v/>
      </c>
      <c r="AM1438" s="445" t="str">
        <f>IF(G1438="","",VLOOKUP(J1438,中子データ!$B$4:$H$4500,6,FALSE))</f>
        <v/>
      </c>
      <c r="AN1438" s="418"/>
      <c r="AO1438" s="419"/>
      <c r="AP1438" s="420"/>
      <c r="AQ1438" s="421"/>
      <c r="AR1438" s="420"/>
      <c r="AS1438" s="436"/>
      <c r="AT1438" s="436"/>
      <c r="AU1438" s="422"/>
      <c r="AV1438" s="11"/>
      <c r="AW1438" s="11"/>
      <c r="AX1438" s="410">
        <f t="shared" si="499"/>
        <v>0</v>
      </c>
      <c r="AY1438" s="411" t="str">
        <f>IF(G1438="","",VLOOKUP(J1438,中子データ!$B$4:$M$5999,10,FALSE))</f>
        <v/>
      </c>
      <c r="AZ1438" s="438" t="str">
        <f>IF(G1438="","",VLOOKUP(J1438,中子データ!$B$4:$M$5999,9,FALSE))</f>
        <v/>
      </c>
      <c r="BA1438" s="412" t="str">
        <f>IF(AQ1438="","",VLOOKUP(AQ1438,作業者名!$B$4:$C$100,2,FALSE))</f>
        <v/>
      </c>
      <c r="BB1438" s="412" t="str">
        <f>IF(AR1438="","",VLOOKUP(AR1438,作業者名!$B$4:$C$100,2,FALSE))</f>
        <v/>
      </c>
      <c r="BC1438" s="412" t="str">
        <f>IF(G1438="","",VLOOKUP(J1438,中子データ!B$4:N$6004,12,FALSE))</f>
        <v/>
      </c>
      <c r="BD1438" s="413" t="str">
        <f>IF(G1438="","",VLOOKUP(J1438,中子データ!$B$4:$P$4500,15,FALSE))</f>
        <v/>
      </c>
    </row>
    <row r="1439" spans="1:56" x14ac:dyDescent="0.15">
      <c r="A1439" s="7" t="str">
        <f>IF(G1439="","",VLOOKUP(H1439,マシン名!$B$4:$C$93,2,FALSE))</f>
        <v/>
      </c>
      <c r="B1439" s="7" t="str">
        <f>IF(G1439="","",VLOOKUP(I1439,作業者名!$B$4:$C$100,2,FALSE))</f>
        <v/>
      </c>
      <c r="C1439" s="7" t="str">
        <f>IF(G1439="","",VLOOKUP(J1439,中子データ!$B$4:$H$4500,2,FALSE))</f>
        <v/>
      </c>
      <c r="D1439" s="8" t="str">
        <f>IF(G1439="","",VLOOKUP(J1439,中子データ!$B$4:$H$4500,4,FALSE))</f>
        <v/>
      </c>
      <c r="E1439" s="231" t="str">
        <f t="shared" si="497"/>
        <v/>
      </c>
      <c r="G1439" s="238"/>
      <c r="H1439" s="9"/>
      <c r="I1439" s="9"/>
      <c r="J1439" s="9"/>
      <c r="K1439" s="10"/>
      <c r="L1439" s="10"/>
      <c r="M1439" s="6"/>
      <c r="N1439" s="6">
        <f t="shared" si="503"/>
        <v>0</v>
      </c>
      <c r="O1439" s="250"/>
      <c r="P1439" s="250"/>
      <c r="Q1439" s="250"/>
      <c r="R1439" s="250"/>
      <c r="S1439" s="250"/>
      <c r="T1439" s="250"/>
      <c r="U1439" s="250"/>
      <c r="V1439" s="250"/>
      <c r="W1439" s="250"/>
      <c r="X1439" s="250"/>
      <c r="Y1439" s="250"/>
      <c r="Z1439" s="4"/>
      <c r="AA1439" s="429"/>
      <c r="AB1439" s="457">
        <f t="shared" si="500"/>
        <v>0</v>
      </c>
      <c r="AC1439" s="11"/>
      <c r="AD1439" s="11"/>
      <c r="AE1439" s="11"/>
      <c r="AF1439" s="11"/>
      <c r="AG1439" s="11"/>
      <c r="AH1439" s="11"/>
      <c r="AI1439" s="11"/>
      <c r="AJ1439" s="12"/>
      <c r="AK1439" s="445" t="str">
        <f>IF(G1439="","",VLOOKUP(J1439,中子データ!$B$4:$H$4500,3,FALSE))</f>
        <v/>
      </c>
      <c r="AL1439" s="445" t="str">
        <f>IF(G1439="","",VLOOKUP(J1439,中子データ!$B$4:$H$4500,5,FALSE))</f>
        <v/>
      </c>
      <c r="AM1439" s="445" t="str">
        <f>IF(G1439="","",VLOOKUP(J1439,中子データ!$B$4:$H$4500,6,FALSE))</f>
        <v/>
      </c>
      <c r="AN1439" s="418"/>
      <c r="AO1439" s="419"/>
      <c r="AP1439" s="420"/>
      <c r="AQ1439" s="421"/>
      <c r="AR1439" s="420"/>
      <c r="AS1439" s="436"/>
      <c r="AT1439" s="436"/>
      <c r="AU1439" s="422"/>
      <c r="AV1439" s="11"/>
      <c r="AW1439" s="11"/>
      <c r="AX1439" s="410">
        <f t="shared" si="499"/>
        <v>0</v>
      </c>
      <c r="AY1439" s="411" t="str">
        <f>IF(G1439="","",VLOOKUP(J1439,中子データ!$B$4:$M$5999,10,FALSE))</f>
        <v/>
      </c>
      <c r="AZ1439" s="438" t="str">
        <f>IF(G1439="","",VLOOKUP(J1439,中子データ!$B$4:$M$5999,9,FALSE))</f>
        <v/>
      </c>
      <c r="BA1439" s="412" t="str">
        <f>IF(AQ1439="","",VLOOKUP(AQ1439,作業者名!$B$4:$C$100,2,FALSE))</f>
        <v/>
      </c>
      <c r="BB1439" s="412" t="str">
        <f>IF(AR1439="","",VLOOKUP(AR1439,作業者名!$B$4:$C$100,2,FALSE))</f>
        <v/>
      </c>
      <c r="BC1439" s="412" t="str">
        <f>IF(G1439="","",VLOOKUP(J1439,中子データ!B$4:N$6004,12,FALSE))</f>
        <v/>
      </c>
      <c r="BD1439" s="413" t="str">
        <f>IF(G1439="","",VLOOKUP(J1439,中子データ!$B$4:$P$4500,15,FALSE))</f>
        <v/>
      </c>
    </row>
    <row r="1440" spans="1:56" x14ac:dyDescent="0.15">
      <c r="A1440" s="7" t="str">
        <f>IF(G1440="","",VLOOKUP(H1440,マシン名!$B$4:$C$93,2,FALSE))</f>
        <v/>
      </c>
      <c r="B1440" s="7" t="str">
        <f>IF(G1440="","",VLOOKUP(I1440,作業者名!$B$4:$C$100,2,FALSE))</f>
        <v/>
      </c>
      <c r="C1440" s="7" t="str">
        <f>IF(G1440="","",VLOOKUP(J1440,中子データ!$B$4:$H$4500,2,FALSE))</f>
        <v/>
      </c>
      <c r="D1440" s="8" t="str">
        <f>IF(G1440="","",VLOOKUP(J1440,中子データ!$B$4:$H$4500,4,FALSE))</f>
        <v/>
      </c>
      <c r="E1440" s="231" t="str">
        <f t="shared" ref="E1440:E1503" si="504">IF(G1440="","",D1440*K1440-AB1440)</f>
        <v/>
      </c>
      <c r="G1440" s="238"/>
      <c r="H1440" s="9"/>
      <c r="I1440" s="9"/>
      <c r="J1440" s="9"/>
      <c r="K1440" s="10"/>
      <c r="L1440" s="10"/>
      <c r="M1440" s="6"/>
      <c r="N1440" s="6">
        <f t="shared" si="503"/>
        <v>0</v>
      </c>
      <c r="O1440" s="250"/>
      <c r="P1440" s="250"/>
      <c r="Q1440" s="250"/>
      <c r="R1440" s="250"/>
      <c r="S1440" s="250"/>
      <c r="T1440" s="250"/>
      <c r="U1440" s="250"/>
      <c r="V1440" s="250"/>
      <c r="W1440" s="250"/>
      <c r="X1440" s="250"/>
      <c r="Y1440" s="250"/>
      <c r="Z1440" s="4"/>
      <c r="AA1440" s="429"/>
      <c r="AB1440" s="457">
        <f t="shared" si="500"/>
        <v>0</v>
      </c>
      <c r="AC1440" s="11"/>
      <c r="AD1440" s="11"/>
      <c r="AE1440" s="11"/>
      <c r="AF1440" s="11"/>
      <c r="AG1440" s="11"/>
      <c r="AH1440" s="11"/>
      <c r="AI1440" s="11"/>
      <c r="AJ1440" s="12"/>
      <c r="AK1440" s="445" t="str">
        <f>IF(G1440="","",VLOOKUP(J1440,中子データ!$B$4:$H$4500,3,FALSE))</f>
        <v/>
      </c>
      <c r="AL1440" s="445" t="str">
        <f>IF(G1440="","",VLOOKUP(J1440,中子データ!$B$4:$H$4500,5,FALSE))</f>
        <v/>
      </c>
      <c r="AM1440" s="445" t="str">
        <f>IF(G1440="","",VLOOKUP(J1440,中子データ!$B$4:$H$4500,6,FALSE))</f>
        <v/>
      </c>
      <c r="AN1440" s="418"/>
      <c r="AO1440" s="419"/>
      <c r="AP1440" s="420"/>
      <c r="AQ1440" s="421"/>
      <c r="AR1440" s="420"/>
      <c r="AS1440" s="436"/>
      <c r="AT1440" s="436"/>
      <c r="AU1440" s="422"/>
      <c r="AV1440" s="11"/>
      <c r="AW1440" s="11"/>
      <c r="AX1440" s="410">
        <f t="shared" si="499"/>
        <v>0</v>
      </c>
      <c r="AY1440" s="411" t="str">
        <f>IF(G1440="","",VLOOKUP(J1440,中子データ!$B$4:$M$5999,10,FALSE))</f>
        <v/>
      </c>
      <c r="AZ1440" s="438" t="str">
        <f>IF(G1440="","",VLOOKUP(J1440,中子データ!$B$4:$M$5999,9,FALSE))</f>
        <v/>
      </c>
      <c r="BA1440" s="412" t="str">
        <f>IF(AQ1440="","",VLOOKUP(AQ1440,作業者名!$B$4:$C$100,2,FALSE))</f>
        <v/>
      </c>
      <c r="BB1440" s="412" t="str">
        <f>IF(AR1440="","",VLOOKUP(AR1440,作業者名!$B$4:$C$100,2,FALSE))</f>
        <v/>
      </c>
      <c r="BC1440" s="412" t="str">
        <f>IF(G1440="","",VLOOKUP(J1440,中子データ!B$4:N$6004,12,FALSE))</f>
        <v/>
      </c>
      <c r="BD1440" s="413" t="str">
        <f>IF(G1440="","",VLOOKUP(J1440,中子データ!$B$4:$P$4500,15,FALSE))</f>
        <v/>
      </c>
    </row>
    <row r="1441" spans="1:56" x14ac:dyDescent="0.15">
      <c r="A1441" s="7" t="str">
        <f>IF(G1441="","",VLOOKUP(H1441,マシン名!$B$4:$C$93,2,FALSE))</f>
        <v/>
      </c>
      <c r="B1441" s="7" t="str">
        <f>IF(G1441="","",VLOOKUP(I1441,作業者名!$B$4:$C$100,2,FALSE))</f>
        <v/>
      </c>
      <c r="C1441" s="7" t="str">
        <f>IF(G1441="","",VLOOKUP(J1441,中子データ!$B$4:$H$4500,2,FALSE))</f>
        <v/>
      </c>
      <c r="D1441" s="8" t="str">
        <f>IF(G1441="","",VLOOKUP(J1441,中子データ!$B$4:$H$4500,4,FALSE))</f>
        <v/>
      </c>
      <c r="E1441" s="231" t="str">
        <f t="shared" si="504"/>
        <v/>
      </c>
      <c r="G1441" s="238"/>
      <c r="H1441" s="9"/>
      <c r="I1441" s="9"/>
      <c r="J1441" s="9"/>
      <c r="K1441" s="10"/>
      <c r="L1441" s="10"/>
      <c r="M1441" s="6"/>
      <c r="N1441" s="6">
        <f t="shared" si="503"/>
        <v>0</v>
      </c>
      <c r="O1441" s="250"/>
      <c r="P1441" s="250"/>
      <c r="Q1441" s="250"/>
      <c r="R1441" s="250"/>
      <c r="S1441" s="250"/>
      <c r="T1441" s="250"/>
      <c r="U1441" s="250"/>
      <c r="V1441" s="250"/>
      <c r="W1441" s="250"/>
      <c r="X1441" s="250"/>
      <c r="Y1441" s="250"/>
      <c r="Z1441" s="4"/>
      <c r="AA1441" s="429"/>
      <c r="AB1441" s="457">
        <f t="shared" si="500"/>
        <v>0</v>
      </c>
      <c r="AC1441" s="11"/>
      <c r="AD1441" s="11"/>
      <c r="AE1441" s="11"/>
      <c r="AF1441" s="11"/>
      <c r="AG1441" s="11"/>
      <c r="AH1441" s="11"/>
      <c r="AI1441" s="11"/>
      <c r="AJ1441" s="12"/>
      <c r="AK1441" s="445" t="str">
        <f>IF(G1441="","",VLOOKUP(J1441,中子データ!$B$4:$H$4500,3,FALSE))</f>
        <v/>
      </c>
      <c r="AL1441" s="445" t="str">
        <f>IF(G1441="","",VLOOKUP(J1441,中子データ!$B$4:$H$4500,5,FALSE))</f>
        <v/>
      </c>
      <c r="AM1441" s="445" t="str">
        <f>IF(G1441="","",VLOOKUP(J1441,中子データ!$B$4:$H$4500,6,FALSE))</f>
        <v/>
      </c>
      <c r="AN1441" s="418"/>
      <c r="AO1441" s="419"/>
      <c r="AP1441" s="420"/>
      <c r="AQ1441" s="421"/>
      <c r="AR1441" s="420"/>
      <c r="AS1441" s="436"/>
      <c r="AT1441" s="436"/>
      <c r="AU1441" s="422"/>
      <c r="AV1441" s="11"/>
      <c r="AW1441" s="11"/>
      <c r="AX1441" s="410">
        <f t="shared" si="499"/>
        <v>0</v>
      </c>
      <c r="AY1441" s="411" t="str">
        <f>IF(G1441="","",VLOOKUP(J1441,中子データ!$B$4:$M$5999,10,FALSE))</f>
        <v/>
      </c>
      <c r="AZ1441" s="438" t="str">
        <f>IF(G1441="","",VLOOKUP(J1441,中子データ!$B$4:$M$5999,9,FALSE))</f>
        <v/>
      </c>
      <c r="BA1441" s="412" t="str">
        <f>IF(AQ1441="","",VLOOKUP(AQ1441,作業者名!$B$4:$C$100,2,FALSE))</f>
        <v/>
      </c>
      <c r="BB1441" s="412" t="str">
        <f>IF(AR1441="","",VLOOKUP(AR1441,作業者名!$B$4:$C$100,2,FALSE))</f>
        <v/>
      </c>
      <c r="BC1441" s="412" t="str">
        <f>IF(G1441="","",VLOOKUP(J1441,中子データ!B$4:N$6004,12,FALSE))</f>
        <v/>
      </c>
      <c r="BD1441" s="413" t="str">
        <f>IF(G1441="","",VLOOKUP(J1441,中子データ!$B$4:$P$4500,15,FALSE))</f>
        <v/>
      </c>
    </row>
    <row r="1442" spans="1:56" x14ac:dyDescent="0.15">
      <c r="A1442" s="7" t="str">
        <f>IF(G1442="","",VLOOKUP(H1442,マシン名!$B$4:$C$93,2,FALSE))</f>
        <v/>
      </c>
      <c r="B1442" s="7" t="str">
        <f>IF(G1442="","",VLOOKUP(I1442,作業者名!$B$4:$C$100,2,FALSE))</f>
        <v/>
      </c>
      <c r="C1442" s="7" t="str">
        <f>IF(G1442="","",VLOOKUP(J1442,中子データ!$B$4:$H$4500,2,FALSE))</f>
        <v/>
      </c>
      <c r="D1442" s="8" t="str">
        <f>IF(G1442="","",VLOOKUP(J1442,中子データ!$B$4:$H$4500,4,FALSE))</f>
        <v/>
      </c>
      <c r="E1442" s="231" t="str">
        <f t="shared" si="504"/>
        <v/>
      </c>
      <c r="G1442" s="238"/>
      <c r="H1442" s="9"/>
      <c r="I1442" s="9"/>
      <c r="J1442" s="9"/>
      <c r="K1442" s="10"/>
      <c r="L1442" s="10"/>
      <c r="M1442" s="6"/>
      <c r="N1442" s="6">
        <f t="shared" si="503"/>
        <v>0</v>
      </c>
      <c r="O1442" s="250"/>
      <c r="P1442" s="250"/>
      <c r="Q1442" s="250"/>
      <c r="R1442" s="250"/>
      <c r="S1442" s="250"/>
      <c r="T1442" s="250"/>
      <c r="U1442" s="250"/>
      <c r="V1442" s="250"/>
      <c r="W1442" s="250"/>
      <c r="X1442" s="250"/>
      <c r="Y1442" s="250"/>
      <c r="Z1442" s="4"/>
      <c r="AA1442" s="429"/>
      <c r="AB1442" s="457">
        <f t="shared" si="500"/>
        <v>0</v>
      </c>
      <c r="AC1442" s="11"/>
      <c r="AD1442" s="11"/>
      <c r="AE1442" s="11"/>
      <c r="AF1442" s="11"/>
      <c r="AG1442" s="11"/>
      <c r="AH1442" s="11"/>
      <c r="AI1442" s="11"/>
      <c r="AJ1442" s="12"/>
      <c r="AK1442" s="445" t="str">
        <f>IF(G1442="","",VLOOKUP(J1442,中子データ!$B$4:$H$4500,3,FALSE))</f>
        <v/>
      </c>
      <c r="AL1442" s="445" t="str">
        <f>IF(G1442="","",VLOOKUP(J1442,中子データ!$B$4:$H$4500,5,FALSE))</f>
        <v/>
      </c>
      <c r="AM1442" s="445" t="str">
        <f>IF(G1442="","",VLOOKUP(J1442,中子データ!$B$4:$H$4500,6,FALSE))</f>
        <v/>
      </c>
      <c r="AN1442" s="418"/>
      <c r="AO1442" s="419"/>
      <c r="AP1442" s="420"/>
      <c r="AQ1442" s="421"/>
      <c r="AR1442" s="420"/>
      <c r="AS1442" s="436"/>
      <c r="AT1442" s="436"/>
      <c r="AU1442" s="422"/>
      <c r="AV1442" s="11"/>
      <c r="AW1442" s="11"/>
      <c r="AX1442" s="410">
        <f t="shared" si="499"/>
        <v>0</v>
      </c>
      <c r="AY1442" s="411" t="str">
        <f>IF(G1442="","",VLOOKUP(J1442,中子データ!$B$4:$M$5999,10,FALSE))</f>
        <v/>
      </c>
      <c r="AZ1442" s="438" t="str">
        <f>IF(G1442="","",VLOOKUP(J1442,中子データ!$B$4:$M$5999,9,FALSE))</f>
        <v/>
      </c>
      <c r="BA1442" s="412" t="str">
        <f>IF(AQ1442="","",VLOOKUP(AQ1442,作業者名!$B$4:$C$100,2,FALSE))</f>
        <v/>
      </c>
      <c r="BB1442" s="412" t="str">
        <f>IF(AR1442="","",VLOOKUP(AR1442,作業者名!$B$4:$C$100,2,FALSE))</f>
        <v/>
      </c>
      <c r="BC1442" s="412" t="str">
        <f>IF(G1442="","",VLOOKUP(J1442,中子データ!B$4:N$6004,12,FALSE))</f>
        <v/>
      </c>
      <c r="BD1442" s="413" t="str">
        <f>IF(G1442="","",VLOOKUP(J1442,中子データ!$B$4:$P$4500,15,FALSE))</f>
        <v/>
      </c>
    </row>
    <row r="1443" spans="1:56" x14ac:dyDescent="0.15">
      <c r="A1443" s="7" t="str">
        <f>IF(G1443="","",VLOOKUP(H1443,マシン名!$B$4:$C$93,2,FALSE))</f>
        <v/>
      </c>
      <c r="B1443" s="7" t="str">
        <f>IF(G1443="","",VLOOKUP(I1443,作業者名!$B$4:$C$100,2,FALSE))</f>
        <v/>
      </c>
      <c r="C1443" s="7" t="str">
        <f>IF(G1443="","",VLOOKUP(J1443,中子データ!$B$4:$H$4500,2,FALSE))</f>
        <v/>
      </c>
      <c r="D1443" s="8" t="str">
        <f>IF(G1443="","",VLOOKUP(J1443,中子データ!$B$4:$H$4500,4,FALSE))</f>
        <v/>
      </c>
      <c r="E1443" s="231" t="str">
        <f t="shared" si="504"/>
        <v/>
      </c>
      <c r="G1443" s="238"/>
      <c r="H1443" s="9"/>
      <c r="I1443" s="9"/>
      <c r="J1443" s="9"/>
      <c r="K1443" s="10"/>
      <c r="L1443" s="10"/>
      <c r="M1443" s="6"/>
      <c r="N1443" s="6">
        <f t="shared" si="503"/>
        <v>0</v>
      </c>
      <c r="O1443" s="250"/>
      <c r="P1443" s="250"/>
      <c r="Q1443" s="250"/>
      <c r="R1443" s="250"/>
      <c r="S1443" s="250"/>
      <c r="T1443" s="250"/>
      <c r="U1443" s="250"/>
      <c r="V1443" s="250"/>
      <c r="W1443" s="250"/>
      <c r="X1443" s="250"/>
      <c r="Y1443" s="250"/>
      <c r="Z1443" s="4"/>
      <c r="AA1443" s="429"/>
      <c r="AB1443" s="457">
        <f t="shared" si="500"/>
        <v>0</v>
      </c>
      <c r="AC1443" s="11"/>
      <c r="AD1443" s="11"/>
      <c r="AE1443" s="11"/>
      <c r="AF1443" s="11"/>
      <c r="AG1443" s="11"/>
      <c r="AH1443" s="11"/>
      <c r="AI1443" s="11"/>
      <c r="AJ1443" s="12"/>
      <c r="AK1443" s="445" t="str">
        <f>IF(G1443="","",VLOOKUP(J1443,中子データ!$B$4:$H$4500,3,FALSE))</f>
        <v/>
      </c>
      <c r="AL1443" s="445" t="str">
        <f>IF(G1443="","",VLOOKUP(J1443,中子データ!$B$4:$H$4500,5,FALSE))</f>
        <v/>
      </c>
      <c r="AM1443" s="445" t="str">
        <f>IF(G1443="","",VLOOKUP(J1443,中子データ!$B$4:$H$4500,6,FALSE))</f>
        <v/>
      </c>
      <c r="AN1443" s="418"/>
      <c r="AO1443" s="419"/>
      <c r="AP1443" s="420"/>
      <c r="AQ1443" s="421"/>
      <c r="AR1443" s="420"/>
      <c r="AS1443" s="436"/>
      <c r="AT1443" s="436"/>
      <c r="AU1443" s="422"/>
      <c r="AV1443" s="11"/>
      <c r="AW1443" s="11"/>
      <c r="AX1443" s="410">
        <f t="shared" si="499"/>
        <v>0</v>
      </c>
      <c r="AY1443" s="411" t="str">
        <f>IF(G1443="","",VLOOKUP(J1443,中子データ!$B$4:$M$5999,10,FALSE))</f>
        <v/>
      </c>
      <c r="AZ1443" s="438" t="str">
        <f>IF(G1443="","",VLOOKUP(J1443,中子データ!$B$4:$M$5999,9,FALSE))</f>
        <v/>
      </c>
      <c r="BA1443" s="412" t="str">
        <f>IF(AQ1443="","",VLOOKUP(AQ1443,作業者名!$B$4:$C$100,2,FALSE))</f>
        <v/>
      </c>
      <c r="BB1443" s="412" t="str">
        <f>IF(AR1443="","",VLOOKUP(AR1443,作業者名!$B$4:$C$100,2,FALSE))</f>
        <v/>
      </c>
      <c r="BC1443" s="412" t="str">
        <f>IF(G1443="","",VLOOKUP(J1443,中子データ!B$4:N$6004,12,FALSE))</f>
        <v/>
      </c>
      <c r="BD1443" s="413" t="str">
        <f>IF(G1443="","",VLOOKUP(J1443,中子データ!$B$4:$P$4500,15,FALSE))</f>
        <v/>
      </c>
    </row>
    <row r="1444" spans="1:56" x14ac:dyDescent="0.15">
      <c r="A1444" s="7" t="str">
        <f>IF(G1444="","",VLOOKUP(H1444,マシン名!$B$4:$C$93,2,FALSE))</f>
        <v/>
      </c>
      <c r="B1444" s="7" t="str">
        <f>IF(G1444="","",VLOOKUP(I1444,作業者名!$B$4:$C$100,2,FALSE))</f>
        <v/>
      </c>
      <c r="C1444" s="7" t="str">
        <f>IF(G1444="","",VLOOKUP(J1444,中子データ!$B$4:$H$4500,2,FALSE))</f>
        <v/>
      </c>
      <c r="D1444" s="8" t="str">
        <f>IF(G1444="","",VLOOKUP(J1444,中子データ!$B$4:$H$4500,4,FALSE))</f>
        <v/>
      </c>
      <c r="E1444" s="231" t="str">
        <f t="shared" si="504"/>
        <v/>
      </c>
      <c r="G1444" s="238"/>
      <c r="H1444" s="9"/>
      <c r="I1444" s="9"/>
      <c r="J1444" s="9"/>
      <c r="K1444" s="10"/>
      <c r="L1444" s="10"/>
      <c r="M1444" s="6"/>
      <c r="N1444" s="6">
        <f t="shared" si="503"/>
        <v>0</v>
      </c>
      <c r="O1444" s="250"/>
      <c r="P1444" s="250"/>
      <c r="Q1444" s="250"/>
      <c r="R1444" s="250"/>
      <c r="S1444" s="250"/>
      <c r="T1444" s="250"/>
      <c r="U1444" s="250"/>
      <c r="V1444" s="250"/>
      <c r="W1444" s="250"/>
      <c r="X1444" s="250"/>
      <c r="Y1444" s="250"/>
      <c r="Z1444" s="4"/>
      <c r="AA1444" s="429"/>
      <c r="AB1444" s="457">
        <f t="shared" si="500"/>
        <v>0</v>
      </c>
      <c r="AC1444" s="11"/>
      <c r="AD1444" s="11"/>
      <c r="AE1444" s="11"/>
      <c r="AF1444" s="11"/>
      <c r="AG1444" s="11"/>
      <c r="AH1444" s="11"/>
      <c r="AI1444" s="11"/>
      <c r="AJ1444" s="12"/>
      <c r="AK1444" s="445" t="str">
        <f>IF(G1444="","",VLOOKUP(J1444,中子データ!$B$4:$H$4500,3,FALSE))</f>
        <v/>
      </c>
      <c r="AL1444" s="445" t="str">
        <f>IF(G1444="","",VLOOKUP(J1444,中子データ!$B$4:$H$4500,5,FALSE))</f>
        <v/>
      </c>
      <c r="AM1444" s="445" t="str">
        <f>IF(G1444="","",VLOOKUP(J1444,中子データ!$B$4:$H$4500,6,FALSE))</f>
        <v/>
      </c>
      <c r="AN1444" s="418"/>
      <c r="AO1444" s="419"/>
      <c r="AP1444" s="420"/>
      <c r="AQ1444" s="421"/>
      <c r="AR1444" s="420"/>
      <c r="AS1444" s="436"/>
      <c r="AT1444" s="436"/>
      <c r="AU1444" s="422"/>
      <c r="AV1444" s="11"/>
      <c r="AW1444" s="11"/>
      <c r="AX1444" s="410">
        <f t="shared" si="499"/>
        <v>0</v>
      </c>
      <c r="AY1444" s="411" t="str">
        <f>IF(G1444="","",VLOOKUP(J1444,中子データ!$B$4:$M$5999,10,FALSE))</f>
        <v/>
      </c>
      <c r="AZ1444" s="438" t="str">
        <f>IF(G1444="","",VLOOKUP(J1444,中子データ!$B$4:$M$5999,9,FALSE))</f>
        <v/>
      </c>
      <c r="BA1444" s="412" t="str">
        <f>IF(AQ1444="","",VLOOKUP(AQ1444,作業者名!$B$4:$C$100,2,FALSE))</f>
        <v/>
      </c>
      <c r="BB1444" s="412" t="str">
        <f>IF(AR1444="","",VLOOKUP(AR1444,作業者名!$B$4:$C$100,2,FALSE))</f>
        <v/>
      </c>
      <c r="BC1444" s="412" t="str">
        <f>IF(G1444="","",VLOOKUP(J1444,中子データ!B$4:N$6004,12,FALSE))</f>
        <v/>
      </c>
      <c r="BD1444" s="413" t="str">
        <f>IF(G1444="","",VLOOKUP(J1444,中子データ!$B$4:$P$4500,15,FALSE))</f>
        <v/>
      </c>
    </row>
    <row r="1445" spans="1:56" x14ac:dyDescent="0.15">
      <c r="A1445" s="7" t="str">
        <f>IF(G1445="","",VLOOKUP(H1445,マシン名!$B$4:$C$93,2,FALSE))</f>
        <v/>
      </c>
      <c r="B1445" s="7" t="str">
        <f>IF(G1445="","",VLOOKUP(I1445,作業者名!$B$4:$C$100,2,FALSE))</f>
        <v/>
      </c>
      <c r="C1445" s="7" t="str">
        <f>IF(G1445="","",VLOOKUP(J1445,中子データ!$B$4:$H$4500,2,FALSE))</f>
        <v/>
      </c>
      <c r="D1445" s="8" t="str">
        <f>IF(G1445="","",VLOOKUP(J1445,中子データ!$B$4:$H$4500,4,FALSE))</f>
        <v/>
      </c>
      <c r="E1445" s="231" t="str">
        <f t="shared" si="504"/>
        <v/>
      </c>
      <c r="G1445" s="238"/>
      <c r="H1445" s="9"/>
      <c r="I1445" s="9"/>
      <c r="J1445" s="9"/>
      <c r="K1445" s="10"/>
      <c r="L1445" s="10"/>
      <c r="M1445" s="6"/>
      <c r="N1445" s="6">
        <f t="shared" si="503"/>
        <v>0</v>
      </c>
      <c r="O1445" s="250"/>
      <c r="P1445" s="250"/>
      <c r="Q1445" s="250"/>
      <c r="R1445" s="250"/>
      <c r="S1445" s="250"/>
      <c r="T1445" s="250"/>
      <c r="U1445" s="250"/>
      <c r="V1445" s="250"/>
      <c r="W1445" s="250"/>
      <c r="X1445" s="250"/>
      <c r="Y1445" s="250"/>
      <c r="Z1445" s="4"/>
      <c r="AA1445" s="429"/>
      <c r="AB1445" s="457">
        <f t="shared" si="500"/>
        <v>0</v>
      </c>
      <c r="AC1445" s="11"/>
      <c r="AD1445" s="11"/>
      <c r="AE1445" s="11"/>
      <c r="AF1445" s="11"/>
      <c r="AG1445" s="11"/>
      <c r="AH1445" s="11"/>
      <c r="AI1445" s="11"/>
      <c r="AJ1445" s="12"/>
      <c r="AK1445" s="445" t="str">
        <f>IF(G1445="","",VLOOKUP(J1445,中子データ!$B$4:$H$4500,3,FALSE))</f>
        <v/>
      </c>
      <c r="AL1445" s="445" t="str">
        <f>IF(G1445="","",VLOOKUP(J1445,中子データ!$B$4:$H$4500,5,FALSE))</f>
        <v/>
      </c>
      <c r="AM1445" s="445" t="str">
        <f>IF(G1445="","",VLOOKUP(J1445,中子データ!$B$4:$H$4500,6,FALSE))</f>
        <v/>
      </c>
      <c r="AN1445" s="418"/>
      <c r="AO1445" s="419"/>
      <c r="AP1445" s="420"/>
      <c r="AQ1445" s="421"/>
      <c r="AR1445" s="420"/>
      <c r="AS1445" s="436"/>
      <c r="AT1445" s="436"/>
      <c r="AU1445" s="422"/>
      <c r="AV1445" s="11"/>
      <c r="AW1445" s="11"/>
      <c r="AX1445" s="410">
        <f t="shared" si="499"/>
        <v>0</v>
      </c>
      <c r="AY1445" s="411" t="str">
        <f>IF(G1445="","",VLOOKUP(J1445,中子データ!$B$4:$M$5999,10,FALSE))</f>
        <v/>
      </c>
      <c r="AZ1445" s="438" t="str">
        <f>IF(G1445="","",VLOOKUP(J1445,中子データ!$B$4:$M$5999,9,FALSE))</f>
        <v/>
      </c>
      <c r="BA1445" s="412" t="str">
        <f>IF(AQ1445="","",VLOOKUP(AQ1445,作業者名!$B$4:$C$100,2,FALSE))</f>
        <v/>
      </c>
      <c r="BB1445" s="412" t="str">
        <f>IF(AR1445="","",VLOOKUP(AR1445,作業者名!$B$4:$C$100,2,FALSE))</f>
        <v/>
      </c>
      <c r="BC1445" s="412" t="str">
        <f>IF(G1445="","",VLOOKUP(J1445,中子データ!B$4:N$6004,12,FALSE))</f>
        <v/>
      </c>
      <c r="BD1445" s="413" t="str">
        <f>IF(G1445="","",VLOOKUP(J1445,中子データ!$B$4:$P$4500,15,FALSE))</f>
        <v/>
      </c>
    </row>
    <row r="1446" spans="1:56" x14ac:dyDescent="0.15">
      <c r="A1446" s="7" t="str">
        <f>IF(G1446="","",VLOOKUP(H1446,マシン名!$B$4:$C$93,2,FALSE))</f>
        <v/>
      </c>
      <c r="B1446" s="7" t="str">
        <f>IF(G1446="","",VLOOKUP(I1446,作業者名!$B$4:$C$100,2,FALSE))</f>
        <v/>
      </c>
      <c r="C1446" s="7" t="str">
        <f>IF(G1446="","",VLOOKUP(J1446,中子データ!$B$4:$H$4500,2,FALSE))</f>
        <v/>
      </c>
      <c r="D1446" s="8" t="str">
        <f>IF(G1446="","",VLOOKUP(J1446,中子データ!$B$4:$H$4500,4,FALSE))</f>
        <v/>
      </c>
      <c r="E1446" s="231" t="str">
        <f t="shared" si="504"/>
        <v/>
      </c>
      <c r="G1446" s="238"/>
      <c r="H1446" s="9"/>
      <c r="I1446" s="9"/>
      <c r="J1446" s="9"/>
      <c r="K1446" s="10"/>
      <c r="L1446" s="10"/>
      <c r="M1446" s="6"/>
      <c r="N1446" s="6">
        <f t="shared" si="503"/>
        <v>0</v>
      </c>
      <c r="O1446" s="250"/>
      <c r="P1446" s="250"/>
      <c r="Q1446" s="250"/>
      <c r="R1446" s="250"/>
      <c r="S1446" s="250"/>
      <c r="T1446" s="250"/>
      <c r="U1446" s="250"/>
      <c r="V1446" s="250"/>
      <c r="W1446" s="250"/>
      <c r="X1446" s="250"/>
      <c r="Y1446" s="250"/>
      <c r="Z1446" s="4"/>
      <c r="AA1446" s="429"/>
      <c r="AB1446" s="457">
        <f t="shared" si="500"/>
        <v>0</v>
      </c>
      <c r="AC1446" s="11"/>
      <c r="AD1446" s="11"/>
      <c r="AE1446" s="11"/>
      <c r="AF1446" s="11"/>
      <c r="AG1446" s="11"/>
      <c r="AH1446" s="11"/>
      <c r="AI1446" s="11"/>
      <c r="AJ1446" s="12"/>
      <c r="AK1446" s="445" t="str">
        <f>IF(G1446="","",VLOOKUP(J1446,中子データ!$B$4:$H$4500,3,FALSE))</f>
        <v/>
      </c>
      <c r="AL1446" s="445" t="str">
        <f>IF(G1446="","",VLOOKUP(J1446,中子データ!$B$4:$H$4500,5,FALSE))</f>
        <v/>
      </c>
      <c r="AM1446" s="445" t="str">
        <f>IF(G1446="","",VLOOKUP(J1446,中子データ!$B$4:$H$4500,6,FALSE))</f>
        <v/>
      </c>
      <c r="AN1446" s="418"/>
      <c r="AO1446" s="419"/>
      <c r="AP1446" s="420"/>
      <c r="AQ1446" s="421"/>
      <c r="AR1446" s="420"/>
      <c r="AS1446" s="436"/>
      <c r="AT1446" s="436"/>
      <c r="AU1446" s="422"/>
      <c r="AV1446" s="11"/>
      <c r="AW1446" s="11"/>
      <c r="AX1446" s="410">
        <f t="shared" si="499"/>
        <v>0</v>
      </c>
      <c r="AY1446" s="411" t="str">
        <f>IF(G1446="","",VLOOKUP(J1446,中子データ!$B$4:$M$5999,10,FALSE))</f>
        <v/>
      </c>
      <c r="AZ1446" s="438" t="str">
        <f>IF(G1446="","",VLOOKUP(J1446,中子データ!$B$4:$M$5999,9,FALSE))</f>
        <v/>
      </c>
      <c r="BA1446" s="412" t="str">
        <f>IF(AQ1446="","",VLOOKUP(AQ1446,作業者名!$B$4:$C$100,2,FALSE))</f>
        <v/>
      </c>
      <c r="BB1446" s="412" t="str">
        <f>IF(AR1446="","",VLOOKUP(AR1446,作業者名!$B$4:$C$100,2,FALSE))</f>
        <v/>
      </c>
      <c r="BC1446" s="412" t="str">
        <f>IF(G1446="","",VLOOKUP(J1446,中子データ!B$4:N$6004,12,FALSE))</f>
        <v/>
      </c>
      <c r="BD1446" s="413" t="str">
        <f>IF(G1446="","",VLOOKUP(J1446,中子データ!$B$4:$P$4500,15,FALSE))</f>
        <v/>
      </c>
    </row>
    <row r="1447" spans="1:56" x14ac:dyDescent="0.15">
      <c r="A1447" s="7" t="str">
        <f>IF(G1447="","",VLOOKUP(H1447,マシン名!$B$4:$C$93,2,FALSE))</f>
        <v/>
      </c>
      <c r="B1447" s="7" t="str">
        <f>IF(G1447="","",VLOOKUP(I1447,作業者名!$B$4:$C$100,2,FALSE))</f>
        <v/>
      </c>
      <c r="C1447" s="7" t="str">
        <f>IF(G1447="","",VLOOKUP(J1447,中子データ!$B$4:$H$4500,2,FALSE))</f>
        <v/>
      </c>
      <c r="D1447" s="8" t="str">
        <f>IF(G1447="","",VLOOKUP(J1447,中子データ!$B$4:$H$4500,4,FALSE))</f>
        <v/>
      </c>
      <c r="E1447" s="231" t="str">
        <f t="shared" si="504"/>
        <v/>
      </c>
      <c r="G1447" s="238"/>
      <c r="H1447" s="9"/>
      <c r="I1447" s="9"/>
      <c r="J1447" s="9"/>
      <c r="K1447" s="10"/>
      <c r="L1447" s="10"/>
      <c r="M1447" s="6"/>
      <c r="N1447" s="6">
        <f t="shared" si="503"/>
        <v>0</v>
      </c>
      <c r="O1447" s="250"/>
      <c r="P1447" s="250"/>
      <c r="Q1447" s="250"/>
      <c r="R1447" s="250"/>
      <c r="S1447" s="250"/>
      <c r="T1447" s="250"/>
      <c r="U1447" s="250"/>
      <c r="V1447" s="250"/>
      <c r="W1447" s="250"/>
      <c r="X1447" s="250"/>
      <c r="Y1447" s="250"/>
      <c r="Z1447" s="4"/>
      <c r="AA1447" s="429"/>
      <c r="AB1447" s="457">
        <f t="shared" si="500"/>
        <v>0</v>
      </c>
      <c r="AC1447" s="11"/>
      <c r="AD1447" s="11"/>
      <c r="AE1447" s="11"/>
      <c r="AF1447" s="11"/>
      <c r="AG1447" s="11"/>
      <c r="AH1447" s="11"/>
      <c r="AI1447" s="11"/>
      <c r="AJ1447" s="12"/>
      <c r="AK1447" s="445" t="str">
        <f>IF(G1447="","",VLOOKUP(J1447,中子データ!$B$4:$H$4500,3,FALSE))</f>
        <v/>
      </c>
      <c r="AL1447" s="445" t="str">
        <f>IF(G1447="","",VLOOKUP(J1447,中子データ!$B$4:$H$4500,5,FALSE))</f>
        <v/>
      </c>
      <c r="AM1447" s="445" t="str">
        <f>IF(G1447="","",VLOOKUP(J1447,中子データ!$B$4:$H$4500,6,FALSE))</f>
        <v/>
      </c>
      <c r="AN1447" s="418"/>
      <c r="AO1447" s="419"/>
      <c r="AP1447" s="420"/>
      <c r="AQ1447" s="421"/>
      <c r="AR1447" s="420"/>
      <c r="AS1447" s="436"/>
      <c r="AT1447" s="436"/>
      <c r="AU1447" s="422"/>
      <c r="AV1447" s="11"/>
      <c r="AW1447" s="11"/>
      <c r="AX1447" s="410">
        <f t="shared" si="499"/>
        <v>0</v>
      </c>
      <c r="AY1447" s="411" t="str">
        <f>IF(G1447="","",VLOOKUP(J1447,中子データ!$B$4:$M$5999,10,FALSE))</f>
        <v/>
      </c>
      <c r="AZ1447" s="438" t="str">
        <f>IF(G1447="","",VLOOKUP(J1447,中子データ!$B$4:$M$5999,9,FALSE))</f>
        <v/>
      </c>
      <c r="BA1447" s="412" t="str">
        <f>IF(AQ1447="","",VLOOKUP(AQ1447,作業者名!$B$4:$C$100,2,FALSE))</f>
        <v/>
      </c>
      <c r="BB1447" s="412" t="str">
        <f>IF(AR1447="","",VLOOKUP(AR1447,作業者名!$B$4:$C$100,2,FALSE))</f>
        <v/>
      </c>
      <c r="BC1447" s="412" t="str">
        <f>IF(G1447="","",VLOOKUP(J1447,中子データ!B$4:N$6004,12,FALSE))</f>
        <v/>
      </c>
      <c r="BD1447" s="413" t="str">
        <f>IF(G1447="","",VLOOKUP(J1447,中子データ!$B$4:$P$4500,15,FALSE))</f>
        <v/>
      </c>
    </row>
    <row r="1448" spans="1:56" x14ac:dyDescent="0.15">
      <c r="A1448" s="7" t="str">
        <f>IF(G1448="","",VLOOKUP(H1448,マシン名!$B$4:$C$93,2,FALSE))</f>
        <v/>
      </c>
      <c r="B1448" s="7" t="str">
        <f>IF(G1448="","",VLOOKUP(I1448,作業者名!$B$4:$C$100,2,FALSE))</f>
        <v/>
      </c>
      <c r="C1448" s="7" t="str">
        <f>IF(G1448="","",VLOOKUP(J1448,中子データ!$B$4:$H$4500,2,FALSE))</f>
        <v/>
      </c>
      <c r="D1448" s="8" t="str">
        <f>IF(G1448="","",VLOOKUP(J1448,中子データ!$B$4:$H$4500,4,FALSE))</f>
        <v/>
      </c>
      <c r="E1448" s="231" t="str">
        <f t="shared" si="504"/>
        <v/>
      </c>
      <c r="G1448" s="238"/>
      <c r="H1448" s="9"/>
      <c r="I1448" s="9"/>
      <c r="J1448" s="9"/>
      <c r="K1448" s="10"/>
      <c r="L1448" s="10"/>
      <c r="M1448" s="6"/>
      <c r="N1448" s="6">
        <f t="shared" si="503"/>
        <v>0</v>
      </c>
      <c r="O1448" s="250"/>
      <c r="P1448" s="250"/>
      <c r="Q1448" s="250"/>
      <c r="R1448" s="250"/>
      <c r="S1448" s="250"/>
      <c r="T1448" s="250"/>
      <c r="U1448" s="250"/>
      <c r="V1448" s="250"/>
      <c r="W1448" s="250"/>
      <c r="X1448" s="250"/>
      <c r="Y1448" s="250"/>
      <c r="Z1448" s="4"/>
      <c r="AA1448" s="429"/>
      <c r="AB1448" s="457">
        <f t="shared" si="500"/>
        <v>0</v>
      </c>
      <c r="AC1448" s="11"/>
      <c r="AD1448" s="11"/>
      <c r="AE1448" s="11"/>
      <c r="AF1448" s="11"/>
      <c r="AG1448" s="11"/>
      <c r="AH1448" s="11"/>
      <c r="AI1448" s="11"/>
      <c r="AJ1448" s="12"/>
      <c r="AK1448" s="445" t="str">
        <f>IF(G1448="","",VLOOKUP(J1448,中子データ!$B$4:$H$4500,3,FALSE))</f>
        <v/>
      </c>
      <c r="AL1448" s="445" t="str">
        <f>IF(G1448="","",VLOOKUP(J1448,中子データ!$B$4:$H$4500,5,FALSE))</f>
        <v/>
      </c>
      <c r="AM1448" s="445" t="str">
        <f>IF(G1448="","",VLOOKUP(J1448,中子データ!$B$4:$H$4500,6,FALSE))</f>
        <v/>
      </c>
      <c r="AN1448" s="418"/>
      <c r="AO1448" s="419"/>
      <c r="AP1448" s="420"/>
      <c r="AQ1448" s="421"/>
      <c r="AR1448" s="420"/>
      <c r="AS1448" s="436"/>
      <c r="AT1448" s="436"/>
      <c r="AU1448" s="422"/>
      <c r="AV1448" s="11"/>
      <c r="AW1448" s="11"/>
      <c r="AX1448" s="410">
        <f t="shared" si="499"/>
        <v>0</v>
      </c>
      <c r="AY1448" s="411" t="str">
        <f>IF(G1448="","",VLOOKUP(J1448,中子データ!$B$4:$M$5999,10,FALSE))</f>
        <v/>
      </c>
      <c r="AZ1448" s="438" t="str">
        <f>IF(G1448="","",VLOOKUP(J1448,中子データ!$B$4:$M$5999,9,FALSE))</f>
        <v/>
      </c>
      <c r="BA1448" s="412" t="str">
        <f>IF(AQ1448="","",VLOOKUP(AQ1448,作業者名!$B$4:$C$100,2,FALSE))</f>
        <v/>
      </c>
      <c r="BB1448" s="412" t="str">
        <f>IF(AR1448="","",VLOOKUP(AR1448,作業者名!$B$4:$C$100,2,FALSE))</f>
        <v/>
      </c>
      <c r="BC1448" s="412" t="str">
        <f>IF(G1448="","",VLOOKUP(J1448,中子データ!B$4:N$6004,12,FALSE))</f>
        <v/>
      </c>
      <c r="BD1448" s="413" t="str">
        <f>IF(G1448="","",VLOOKUP(J1448,中子データ!$B$4:$P$4500,15,FALSE))</f>
        <v/>
      </c>
    </row>
    <row r="1449" spans="1:56" x14ac:dyDescent="0.15">
      <c r="A1449" s="7" t="str">
        <f>IF(G1449="","",VLOOKUP(H1449,マシン名!$B$4:$C$93,2,FALSE))</f>
        <v/>
      </c>
      <c r="B1449" s="7" t="str">
        <f>IF(G1449="","",VLOOKUP(I1449,作業者名!$B$4:$C$100,2,FALSE))</f>
        <v/>
      </c>
      <c r="C1449" s="7" t="str">
        <f>IF(G1449="","",VLOOKUP(J1449,中子データ!$B$4:$H$4500,2,FALSE))</f>
        <v/>
      </c>
      <c r="D1449" s="8" t="str">
        <f>IF(G1449="","",VLOOKUP(J1449,中子データ!$B$4:$H$4500,4,FALSE))</f>
        <v/>
      </c>
      <c r="E1449" s="231" t="str">
        <f t="shared" si="504"/>
        <v/>
      </c>
      <c r="G1449" s="238"/>
      <c r="H1449" s="9"/>
      <c r="I1449" s="9"/>
      <c r="J1449" s="9"/>
      <c r="K1449" s="10"/>
      <c r="L1449" s="10"/>
      <c r="M1449" s="6"/>
      <c r="N1449" s="6">
        <f t="shared" si="503"/>
        <v>0</v>
      </c>
      <c r="O1449" s="250"/>
      <c r="P1449" s="250"/>
      <c r="Q1449" s="250"/>
      <c r="R1449" s="250"/>
      <c r="S1449" s="250"/>
      <c r="T1449" s="250"/>
      <c r="U1449" s="250"/>
      <c r="V1449" s="250"/>
      <c r="W1449" s="250"/>
      <c r="X1449" s="250"/>
      <c r="Y1449" s="250"/>
      <c r="Z1449" s="4"/>
      <c r="AA1449" s="429"/>
      <c r="AB1449" s="457">
        <f t="shared" si="500"/>
        <v>0</v>
      </c>
      <c r="AC1449" s="11"/>
      <c r="AD1449" s="11"/>
      <c r="AE1449" s="11"/>
      <c r="AF1449" s="11"/>
      <c r="AG1449" s="11"/>
      <c r="AH1449" s="11"/>
      <c r="AI1449" s="11"/>
      <c r="AJ1449" s="12"/>
      <c r="AK1449" s="445" t="str">
        <f>IF(G1449="","",VLOOKUP(J1449,中子データ!$B$4:$H$4500,3,FALSE))</f>
        <v/>
      </c>
      <c r="AL1449" s="445" t="str">
        <f>IF(G1449="","",VLOOKUP(J1449,中子データ!$B$4:$H$4500,5,FALSE))</f>
        <v/>
      </c>
      <c r="AM1449" s="445" t="str">
        <f>IF(G1449="","",VLOOKUP(J1449,中子データ!$B$4:$H$4500,6,FALSE))</f>
        <v/>
      </c>
      <c r="AN1449" s="418"/>
      <c r="AO1449" s="419"/>
      <c r="AP1449" s="420"/>
      <c r="AQ1449" s="421"/>
      <c r="AR1449" s="420"/>
      <c r="AS1449" s="436"/>
      <c r="AT1449" s="436"/>
      <c r="AU1449" s="422"/>
      <c r="AV1449" s="11"/>
      <c r="AW1449" s="11"/>
      <c r="AX1449" s="410">
        <f t="shared" si="499"/>
        <v>0</v>
      </c>
      <c r="AY1449" s="411" t="str">
        <f>IF(G1449="","",VLOOKUP(J1449,中子データ!$B$4:$M$5999,10,FALSE))</f>
        <v/>
      </c>
      <c r="AZ1449" s="438" t="str">
        <f>IF(G1449="","",VLOOKUP(J1449,中子データ!$B$4:$M$5999,9,FALSE))</f>
        <v/>
      </c>
      <c r="BA1449" s="412" t="str">
        <f>IF(AQ1449="","",VLOOKUP(AQ1449,作業者名!$B$4:$C$100,2,FALSE))</f>
        <v/>
      </c>
      <c r="BB1449" s="412" t="str">
        <f>IF(AR1449="","",VLOOKUP(AR1449,作業者名!$B$4:$C$100,2,FALSE))</f>
        <v/>
      </c>
      <c r="BC1449" s="412" t="str">
        <f>IF(G1449="","",VLOOKUP(J1449,中子データ!B$4:N$6004,12,FALSE))</f>
        <v/>
      </c>
      <c r="BD1449" s="413" t="str">
        <f>IF(G1449="","",VLOOKUP(J1449,中子データ!$B$4:$P$4500,15,FALSE))</f>
        <v/>
      </c>
    </row>
    <row r="1450" spans="1:56" x14ac:dyDescent="0.15">
      <c r="A1450" s="7" t="str">
        <f>IF(G1450="","",VLOOKUP(H1450,マシン名!$B$4:$C$93,2,FALSE))</f>
        <v/>
      </c>
      <c r="B1450" s="7" t="str">
        <f>IF(G1450="","",VLOOKUP(I1450,作業者名!$B$4:$C$100,2,FALSE))</f>
        <v/>
      </c>
      <c r="C1450" s="7" t="str">
        <f>IF(G1450="","",VLOOKUP(J1450,中子データ!$B$4:$H$4500,2,FALSE))</f>
        <v/>
      </c>
      <c r="D1450" s="8" t="str">
        <f>IF(G1450="","",VLOOKUP(J1450,中子データ!$B$4:$H$4500,4,FALSE))</f>
        <v/>
      </c>
      <c r="E1450" s="231" t="str">
        <f t="shared" si="504"/>
        <v/>
      </c>
      <c r="G1450" s="238"/>
      <c r="H1450" s="9"/>
      <c r="I1450" s="9"/>
      <c r="J1450" s="9"/>
      <c r="K1450" s="10"/>
      <c r="L1450" s="10"/>
      <c r="M1450" s="6"/>
      <c r="N1450" s="6">
        <f t="shared" si="503"/>
        <v>0</v>
      </c>
      <c r="O1450" s="250"/>
      <c r="P1450" s="250"/>
      <c r="Q1450" s="250"/>
      <c r="R1450" s="250"/>
      <c r="S1450" s="250"/>
      <c r="T1450" s="250"/>
      <c r="U1450" s="250"/>
      <c r="V1450" s="250"/>
      <c r="W1450" s="250"/>
      <c r="X1450" s="250"/>
      <c r="Y1450" s="250"/>
      <c r="Z1450" s="4"/>
      <c r="AA1450" s="429"/>
      <c r="AB1450" s="457">
        <f t="shared" si="500"/>
        <v>0</v>
      </c>
      <c r="AC1450" s="11"/>
      <c r="AD1450" s="11"/>
      <c r="AE1450" s="11"/>
      <c r="AF1450" s="11"/>
      <c r="AG1450" s="11"/>
      <c r="AH1450" s="11"/>
      <c r="AI1450" s="11"/>
      <c r="AJ1450" s="12"/>
      <c r="AK1450" s="445" t="str">
        <f>IF(G1450="","",VLOOKUP(J1450,中子データ!$B$4:$H$4500,3,FALSE))</f>
        <v/>
      </c>
      <c r="AL1450" s="445" t="str">
        <f>IF(G1450="","",VLOOKUP(J1450,中子データ!$B$4:$H$4500,5,FALSE))</f>
        <v/>
      </c>
      <c r="AM1450" s="445" t="str">
        <f>IF(G1450="","",VLOOKUP(J1450,中子データ!$B$4:$H$4500,6,FALSE))</f>
        <v/>
      </c>
      <c r="AN1450" s="418"/>
      <c r="AO1450" s="419"/>
      <c r="AP1450" s="420"/>
      <c r="AQ1450" s="421"/>
      <c r="AR1450" s="420"/>
      <c r="AS1450" s="436"/>
      <c r="AT1450" s="436"/>
      <c r="AU1450" s="422"/>
      <c r="AV1450" s="11"/>
      <c r="AW1450" s="11"/>
      <c r="AX1450" s="410">
        <f t="shared" si="499"/>
        <v>0</v>
      </c>
      <c r="AY1450" s="411" t="str">
        <f>IF(G1450="","",VLOOKUP(J1450,中子データ!$B$4:$M$5999,10,FALSE))</f>
        <v/>
      </c>
      <c r="AZ1450" s="438" t="str">
        <f>IF(G1450="","",VLOOKUP(J1450,中子データ!$B$4:$M$5999,9,FALSE))</f>
        <v/>
      </c>
      <c r="BA1450" s="412" t="str">
        <f>IF(AQ1450="","",VLOOKUP(AQ1450,作業者名!$B$4:$C$100,2,FALSE))</f>
        <v/>
      </c>
      <c r="BB1450" s="412" t="str">
        <f>IF(AR1450="","",VLOOKUP(AR1450,作業者名!$B$4:$C$100,2,FALSE))</f>
        <v/>
      </c>
      <c r="BC1450" s="412" t="str">
        <f>IF(G1450="","",VLOOKUP(J1450,中子データ!B$4:N$6004,12,FALSE))</f>
        <v/>
      </c>
      <c r="BD1450" s="413" t="str">
        <f>IF(G1450="","",VLOOKUP(J1450,中子データ!$B$4:$P$4500,15,FALSE))</f>
        <v/>
      </c>
    </row>
    <row r="1451" spans="1:56" x14ac:dyDescent="0.15">
      <c r="A1451" s="7" t="str">
        <f>IF(G1451="","",VLOOKUP(H1451,マシン名!$B$4:$C$93,2,FALSE))</f>
        <v/>
      </c>
      <c r="B1451" s="7" t="str">
        <f>IF(G1451="","",VLOOKUP(I1451,作業者名!$B$4:$C$100,2,FALSE))</f>
        <v/>
      </c>
      <c r="C1451" s="7" t="str">
        <f>IF(G1451="","",VLOOKUP(J1451,中子データ!$B$4:$H$4500,2,FALSE))</f>
        <v/>
      </c>
      <c r="D1451" s="8" t="str">
        <f>IF(G1451="","",VLOOKUP(J1451,中子データ!$B$4:$H$4500,4,FALSE))</f>
        <v/>
      </c>
      <c r="E1451" s="231" t="str">
        <f t="shared" si="504"/>
        <v/>
      </c>
      <c r="G1451" s="238"/>
      <c r="H1451" s="9"/>
      <c r="I1451" s="9"/>
      <c r="J1451" s="9"/>
      <c r="K1451" s="10"/>
      <c r="L1451" s="10"/>
      <c r="M1451" s="6"/>
      <c r="N1451" s="6">
        <f t="shared" si="503"/>
        <v>0</v>
      </c>
      <c r="O1451" s="250"/>
      <c r="P1451" s="250"/>
      <c r="Q1451" s="250"/>
      <c r="R1451" s="250"/>
      <c r="S1451" s="250"/>
      <c r="T1451" s="250"/>
      <c r="U1451" s="250"/>
      <c r="V1451" s="250"/>
      <c r="W1451" s="250"/>
      <c r="X1451" s="250"/>
      <c r="Y1451" s="250"/>
      <c r="Z1451" s="4"/>
      <c r="AA1451" s="429"/>
      <c r="AB1451" s="457">
        <f t="shared" si="500"/>
        <v>0</v>
      </c>
      <c r="AC1451" s="11"/>
      <c r="AD1451" s="11"/>
      <c r="AE1451" s="11"/>
      <c r="AF1451" s="11"/>
      <c r="AG1451" s="11"/>
      <c r="AH1451" s="11"/>
      <c r="AI1451" s="11"/>
      <c r="AJ1451" s="12"/>
      <c r="AK1451" s="445" t="str">
        <f>IF(G1451="","",VLOOKUP(J1451,中子データ!$B$4:$H$4500,3,FALSE))</f>
        <v/>
      </c>
      <c r="AL1451" s="445" t="str">
        <f>IF(G1451="","",VLOOKUP(J1451,中子データ!$B$4:$H$4500,5,FALSE))</f>
        <v/>
      </c>
      <c r="AM1451" s="445" t="str">
        <f>IF(G1451="","",VLOOKUP(J1451,中子データ!$B$4:$H$4500,6,FALSE))</f>
        <v/>
      </c>
      <c r="AN1451" s="418"/>
      <c r="AO1451" s="419"/>
      <c r="AP1451" s="420"/>
      <c r="AQ1451" s="421"/>
      <c r="AR1451" s="420"/>
      <c r="AS1451" s="436"/>
      <c r="AT1451" s="436"/>
      <c r="AU1451" s="422"/>
      <c r="AV1451" s="11"/>
      <c r="AW1451" s="11"/>
      <c r="AX1451" s="410">
        <f t="shared" si="499"/>
        <v>0</v>
      </c>
      <c r="AY1451" s="411" t="str">
        <f>IF(G1451="","",VLOOKUP(J1451,中子データ!$B$4:$M$5999,10,FALSE))</f>
        <v/>
      </c>
      <c r="AZ1451" s="438" t="str">
        <f>IF(G1451="","",VLOOKUP(J1451,中子データ!$B$4:$M$5999,9,FALSE))</f>
        <v/>
      </c>
      <c r="BA1451" s="412" t="str">
        <f>IF(AQ1451="","",VLOOKUP(AQ1451,作業者名!$B$4:$C$100,2,FALSE))</f>
        <v/>
      </c>
      <c r="BB1451" s="412" t="str">
        <f>IF(AR1451="","",VLOOKUP(AR1451,作業者名!$B$4:$C$100,2,FALSE))</f>
        <v/>
      </c>
      <c r="BC1451" s="412" t="str">
        <f>IF(G1451="","",VLOOKUP(J1451,中子データ!B$4:N$6004,12,FALSE))</f>
        <v/>
      </c>
      <c r="BD1451" s="413" t="str">
        <f>IF(G1451="","",VLOOKUP(J1451,中子データ!$B$4:$P$4500,15,FALSE))</f>
        <v/>
      </c>
    </row>
    <row r="1452" spans="1:56" x14ac:dyDescent="0.15">
      <c r="A1452" s="7" t="str">
        <f>IF(G1452="","",VLOOKUP(H1452,マシン名!$B$4:$C$93,2,FALSE))</f>
        <v/>
      </c>
      <c r="B1452" s="7" t="str">
        <f>IF(G1452="","",VLOOKUP(I1452,作業者名!$B$4:$C$100,2,FALSE))</f>
        <v/>
      </c>
      <c r="C1452" s="7" t="str">
        <f>IF(G1452="","",VLOOKUP(J1452,中子データ!$B$4:$H$4500,2,FALSE))</f>
        <v/>
      </c>
      <c r="D1452" s="8" t="str">
        <f>IF(G1452="","",VLOOKUP(J1452,中子データ!$B$4:$H$4500,4,FALSE))</f>
        <v/>
      </c>
      <c r="E1452" s="231" t="str">
        <f t="shared" si="504"/>
        <v/>
      </c>
      <c r="G1452" s="238"/>
      <c r="H1452" s="9"/>
      <c r="I1452" s="9"/>
      <c r="J1452" s="9"/>
      <c r="K1452" s="10"/>
      <c r="L1452" s="10"/>
      <c r="M1452" s="6"/>
      <c r="N1452" s="6">
        <f t="shared" si="503"/>
        <v>0</v>
      </c>
      <c r="O1452" s="250"/>
      <c r="P1452" s="250"/>
      <c r="Q1452" s="250"/>
      <c r="R1452" s="250"/>
      <c r="S1452" s="250"/>
      <c r="T1452" s="250"/>
      <c r="U1452" s="250"/>
      <c r="V1452" s="250"/>
      <c r="W1452" s="250"/>
      <c r="X1452" s="250"/>
      <c r="Y1452" s="250"/>
      <c r="Z1452" s="4"/>
      <c r="AA1452" s="429"/>
      <c r="AB1452" s="457">
        <f t="shared" si="500"/>
        <v>0</v>
      </c>
      <c r="AC1452" s="11"/>
      <c r="AD1452" s="11"/>
      <c r="AE1452" s="11"/>
      <c r="AF1452" s="11"/>
      <c r="AG1452" s="11"/>
      <c r="AH1452" s="11"/>
      <c r="AI1452" s="11"/>
      <c r="AJ1452" s="12"/>
      <c r="AK1452" s="445" t="str">
        <f>IF(G1452="","",VLOOKUP(J1452,中子データ!$B$4:$H$4500,3,FALSE))</f>
        <v/>
      </c>
      <c r="AL1452" s="445" t="str">
        <f>IF(G1452="","",VLOOKUP(J1452,中子データ!$B$4:$H$4500,5,FALSE))</f>
        <v/>
      </c>
      <c r="AM1452" s="445" t="str">
        <f>IF(G1452="","",VLOOKUP(J1452,中子データ!$B$4:$H$4500,6,FALSE))</f>
        <v/>
      </c>
      <c r="AN1452" s="418"/>
      <c r="AO1452" s="419"/>
      <c r="AP1452" s="420"/>
      <c r="AQ1452" s="421"/>
      <c r="AR1452" s="420"/>
      <c r="AS1452" s="436"/>
      <c r="AT1452" s="436"/>
      <c r="AU1452" s="422"/>
      <c r="AV1452" s="11"/>
      <c r="AW1452" s="11"/>
      <c r="AX1452" s="410">
        <f t="shared" si="499"/>
        <v>0</v>
      </c>
      <c r="AY1452" s="411" t="str">
        <f>IF(G1452="","",VLOOKUP(J1452,中子データ!$B$4:$M$5999,10,FALSE))</f>
        <v/>
      </c>
      <c r="AZ1452" s="438" t="str">
        <f>IF(G1452="","",VLOOKUP(J1452,中子データ!$B$4:$M$5999,9,FALSE))</f>
        <v/>
      </c>
      <c r="BA1452" s="412" t="str">
        <f>IF(AQ1452="","",VLOOKUP(AQ1452,作業者名!$B$4:$C$100,2,FALSE))</f>
        <v/>
      </c>
      <c r="BB1452" s="412" t="str">
        <f>IF(AR1452="","",VLOOKUP(AR1452,作業者名!$B$4:$C$100,2,FALSE))</f>
        <v/>
      </c>
      <c r="BC1452" s="412" t="str">
        <f>IF(G1452="","",VLOOKUP(J1452,中子データ!B$4:N$6004,12,FALSE))</f>
        <v/>
      </c>
      <c r="BD1452" s="413" t="str">
        <f>IF(G1452="","",VLOOKUP(J1452,中子データ!$B$4:$P$4500,15,FALSE))</f>
        <v/>
      </c>
    </row>
    <row r="1453" spans="1:56" x14ac:dyDescent="0.15">
      <c r="A1453" s="7" t="str">
        <f>IF(G1453="","",VLOOKUP(H1453,マシン名!$B$4:$C$93,2,FALSE))</f>
        <v/>
      </c>
      <c r="B1453" s="7" t="str">
        <f>IF(G1453="","",VLOOKUP(I1453,作業者名!$B$4:$C$100,2,FALSE))</f>
        <v/>
      </c>
      <c r="C1453" s="7" t="str">
        <f>IF(G1453="","",VLOOKUP(J1453,中子データ!$B$4:$H$4500,2,FALSE))</f>
        <v/>
      </c>
      <c r="D1453" s="8" t="str">
        <f>IF(G1453="","",VLOOKUP(J1453,中子データ!$B$4:$H$4500,4,FALSE))</f>
        <v/>
      </c>
      <c r="E1453" s="231" t="str">
        <f t="shared" si="504"/>
        <v/>
      </c>
      <c r="G1453" s="238"/>
      <c r="H1453" s="9"/>
      <c r="I1453" s="9"/>
      <c r="J1453" s="9"/>
      <c r="K1453" s="10"/>
      <c r="L1453" s="10"/>
      <c r="M1453" s="6"/>
      <c r="N1453" s="6">
        <f t="shared" si="503"/>
        <v>0</v>
      </c>
      <c r="O1453" s="250"/>
      <c r="P1453" s="250"/>
      <c r="Q1453" s="250"/>
      <c r="R1453" s="250"/>
      <c r="S1453" s="250"/>
      <c r="T1453" s="250"/>
      <c r="U1453" s="250"/>
      <c r="V1453" s="250"/>
      <c r="W1453" s="250"/>
      <c r="X1453" s="250"/>
      <c r="Y1453" s="250"/>
      <c r="Z1453" s="4"/>
      <c r="AA1453" s="429"/>
      <c r="AB1453" s="457">
        <f t="shared" si="500"/>
        <v>0</v>
      </c>
      <c r="AC1453" s="11"/>
      <c r="AD1453" s="11"/>
      <c r="AE1453" s="11"/>
      <c r="AF1453" s="11"/>
      <c r="AG1453" s="11"/>
      <c r="AH1453" s="11"/>
      <c r="AI1453" s="11"/>
      <c r="AJ1453" s="12"/>
      <c r="AK1453" s="445" t="str">
        <f>IF(G1453="","",VLOOKUP(J1453,中子データ!$B$4:$H$4500,3,FALSE))</f>
        <v/>
      </c>
      <c r="AL1453" s="445" t="str">
        <f>IF(G1453="","",VLOOKUP(J1453,中子データ!$B$4:$H$4500,5,FALSE))</f>
        <v/>
      </c>
      <c r="AM1453" s="445" t="str">
        <f>IF(G1453="","",VLOOKUP(J1453,中子データ!$B$4:$H$4500,6,FALSE))</f>
        <v/>
      </c>
      <c r="AN1453" s="418"/>
      <c r="AO1453" s="419"/>
      <c r="AP1453" s="420"/>
      <c r="AQ1453" s="421"/>
      <c r="AR1453" s="420"/>
      <c r="AS1453" s="436"/>
      <c r="AT1453" s="436"/>
      <c r="AU1453" s="422"/>
      <c r="AV1453" s="11"/>
      <c r="AW1453" s="11"/>
      <c r="AX1453" s="410">
        <f t="shared" si="499"/>
        <v>0</v>
      </c>
      <c r="AY1453" s="411" t="str">
        <f>IF(G1453="","",VLOOKUP(J1453,中子データ!$B$4:$M$5999,10,FALSE))</f>
        <v/>
      </c>
      <c r="AZ1453" s="438" t="str">
        <f>IF(G1453="","",VLOOKUP(J1453,中子データ!$B$4:$M$5999,9,FALSE))</f>
        <v/>
      </c>
      <c r="BA1453" s="412" t="str">
        <f>IF(AQ1453="","",VLOOKUP(AQ1453,作業者名!$B$4:$C$100,2,FALSE))</f>
        <v/>
      </c>
      <c r="BB1453" s="412" t="str">
        <f>IF(AR1453="","",VLOOKUP(AR1453,作業者名!$B$4:$C$100,2,FALSE))</f>
        <v/>
      </c>
      <c r="BC1453" s="412" t="str">
        <f>IF(G1453="","",VLOOKUP(J1453,中子データ!B$4:N$6004,12,FALSE))</f>
        <v/>
      </c>
      <c r="BD1453" s="413" t="str">
        <f>IF(G1453="","",VLOOKUP(J1453,中子データ!$B$4:$P$4500,15,FALSE))</f>
        <v/>
      </c>
    </row>
    <row r="1454" spans="1:56" x14ac:dyDescent="0.15">
      <c r="A1454" s="7" t="str">
        <f>IF(G1454="","",VLOOKUP(H1454,マシン名!$B$4:$C$93,2,FALSE))</f>
        <v/>
      </c>
      <c r="B1454" s="7" t="str">
        <f>IF(G1454="","",VLOOKUP(I1454,作業者名!$B$4:$C$100,2,FALSE))</f>
        <v/>
      </c>
      <c r="C1454" s="7" t="str">
        <f>IF(G1454="","",VLOOKUP(J1454,中子データ!$B$4:$H$4500,2,FALSE))</f>
        <v/>
      </c>
      <c r="D1454" s="8" t="str">
        <f>IF(G1454="","",VLOOKUP(J1454,中子データ!$B$4:$H$4500,4,FALSE))</f>
        <v/>
      </c>
      <c r="E1454" s="231" t="str">
        <f t="shared" si="504"/>
        <v/>
      </c>
      <c r="G1454" s="238"/>
      <c r="H1454" s="9"/>
      <c r="I1454" s="9"/>
      <c r="J1454" s="9"/>
      <c r="K1454" s="10"/>
      <c r="L1454" s="10"/>
      <c r="M1454" s="6"/>
      <c r="N1454" s="6">
        <f t="shared" si="503"/>
        <v>0</v>
      </c>
      <c r="O1454" s="250"/>
      <c r="P1454" s="250"/>
      <c r="Q1454" s="250"/>
      <c r="R1454" s="250"/>
      <c r="S1454" s="250"/>
      <c r="T1454" s="250"/>
      <c r="U1454" s="250"/>
      <c r="V1454" s="250"/>
      <c r="W1454" s="250"/>
      <c r="X1454" s="250"/>
      <c r="Y1454" s="250"/>
      <c r="Z1454" s="4"/>
      <c r="AA1454" s="429"/>
      <c r="AB1454" s="457">
        <f t="shared" si="500"/>
        <v>0</v>
      </c>
      <c r="AC1454" s="11"/>
      <c r="AD1454" s="11"/>
      <c r="AE1454" s="11"/>
      <c r="AF1454" s="11"/>
      <c r="AG1454" s="11"/>
      <c r="AH1454" s="11"/>
      <c r="AI1454" s="11"/>
      <c r="AJ1454" s="12"/>
      <c r="AK1454" s="445" t="str">
        <f>IF(G1454="","",VLOOKUP(J1454,中子データ!$B$4:$H$4500,3,FALSE))</f>
        <v/>
      </c>
      <c r="AL1454" s="445" t="str">
        <f>IF(G1454="","",VLOOKUP(J1454,中子データ!$B$4:$H$4500,5,FALSE))</f>
        <v/>
      </c>
      <c r="AM1454" s="445" t="str">
        <f>IF(G1454="","",VLOOKUP(J1454,中子データ!$B$4:$H$4500,6,FALSE))</f>
        <v/>
      </c>
      <c r="AN1454" s="418"/>
      <c r="AO1454" s="419"/>
      <c r="AP1454" s="420"/>
      <c r="AQ1454" s="421"/>
      <c r="AR1454" s="420"/>
      <c r="AS1454" s="436"/>
      <c r="AT1454" s="436"/>
      <c r="AU1454" s="422"/>
      <c r="AV1454" s="11"/>
      <c r="AW1454" s="11"/>
      <c r="AX1454" s="410">
        <f t="shared" si="499"/>
        <v>0</v>
      </c>
      <c r="AY1454" s="411" t="str">
        <f>IF(G1454="","",VLOOKUP(J1454,中子データ!$B$4:$M$5999,10,FALSE))</f>
        <v/>
      </c>
      <c r="AZ1454" s="438" t="str">
        <f>IF(G1454="","",VLOOKUP(J1454,中子データ!$B$4:$M$5999,9,FALSE))</f>
        <v/>
      </c>
      <c r="BA1454" s="412" t="str">
        <f>IF(AQ1454="","",VLOOKUP(AQ1454,作業者名!$B$4:$C$100,2,FALSE))</f>
        <v/>
      </c>
      <c r="BB1454" s="412" t="str">
        <f>IF(AR1454="","",VLOOKUP(AR1454,作業者名!$B$4:$C$100,2,FALSE))</f>
        <v/>
      </c>
      <c r="BC1454" s="412" t="str">
        <f>IF(G1454="","",VLOOKUP(J1454,中子データ!B$4:N$6004,12,FALSE))</f>
        <v/>
      </c>
      <c r="BD1454" s="413" t="str">
        <f>IF(G1454="","",VLOOKUP(J1454,中子データ!$B$4:$P$4500,15,FALSE))</f>
        <v/>
      </c>
    </row>
    <row r="1455" spans="1:56" x14ac:dyDescent="0.15">
      <c r="A1455" s="7" t="str">
        <f>IF(G1455="","",VLOOKUP(H1455,マシン名!$B$4:$C$93,2,FALSE))</f>
        <v/>
      </c>
      <c r="B1455" s="7" t="str">
        <f>IF(G1455="","",VLOOKUP(I1455,作業者名!$B$4:$C$100,2,FALSE))</f>
        <v/>
      </c>
      <c r="C1455" s="7" t="str">
        <f>IF(G1455="","",VLOOKUP(J1455,中子データ!$B$4:$H$4500,2,FALSE))</f>
        <v/>
      </c>
      <c r="D1455" s="8" t="str">
        <f>IF(G1455="","",VLOOKUP(J1455,中子データ!$B$4:$H$4500,4,FALSE))</f>
        <v/>
      </c>
      <c r="E1455" s="231" t="str">
        <f t="shared" si="504"/>
        <v/>
      </c>
      <c r="G1455" s="238"/>
      <c r="H1455" s="9"/>
      <c r="I1455" s="9"/>
      <c r="J1455" s="9"/>
      <c r="K1455" s="10"/>
      <c r="L1455" s="10"/>
      <c r="M1455" s="6"/>
      <c r="N1455" s="6">
        <f t="shared" si="503"/>
        <v>0</v>
      </c>
      <c r="O1455" s="250"/>
      <c r="P1455" s="250"/>
      <c r="Q1455" s="250"/>
      <c r="R1455" s="250"/>
      <c r="S1455" s="250"/>
      <c r="T1455" s="250"/>
      <c r="U1455" s="250"/>
      <c r="V1455" s="250"/>
      <c r="W1455" s="250"/>
      <c r="X1455" s="250"/>
      <c r="Y1455" s="250"/>
      <c r="Z1455" s="4"/>
      <c r="AA1455" s="429"/>
      <c r="AB1455" s="457">
        <f t="shared" si="500"/>
        <v>0</v>
      </c>
      <c r="AC1455" s="11"/>
      <c r="AD1455" s="11"/>
      <c r="AE1455" s="11"/>
      <c r="AF1455" s="11"/>
      <c r="AG1455" s="11"/>
      <c r="AH1455" s="11"/>
      <c r="AI1455" s="11"/>
      <c r="AJ1455" s="12"/>
      <c r="AK1455" s="445" t="str">
        <f>IF(G1455="","",VLOOKUP(J1455,中子データ!$B$4:$H$4500,3,FALSE))</f>
        <v/>
      </c>
      <c r="AL1455" s="445" t="str">
        <f>IF(G1455="","",VLOOKUP(J1455,中子データ!$B$4:$H$4500,5,FALSE))</f>
        <v/>
      </c>
      <c r="AM1455" s="445" t="str">
        <f>IF(G1455="","",VLOOKUP(J1455,中子データ!$B$4:$H$4500,6,FALSE))</f>
        <v/>
      </c>
      <c r="AN1455" s="418"/>
      <c r="AO1455" s="419"/>
      <c r="AP1455" s="420"/>
      <c r="AQ1455" s="421"/>
      <c r="AR1455" s="420"/>
      <c r="AS1455" s="436"/>
      <c r="AT1455" s="436"/>
      <c r="AU1455" s="422"/>
      <c r="AV1455" s="11"/>
      <c r="AW1455" s="11"/>
      <c r="AX1455" s="410">
        <f t="shared" si="499"/>
        <v>0</v>
      </c>
      <c r="AY1455" s="411" t="str">
        <f>IF(G1455="","",VLOOKUP(J1455,中子データ!$B$4:$M$5999,10,FALSE))</f>
        <v/>
      </c>
      <c r="AZ1455" s="438" t="str">
        <f>IF(G1455="","",VLOOKUP(J1455,中子データ!$B$4:$M$5999,9,FALSE))</f>
        <v/>
      </c>
      <c r="BA1455" s="412" t="str">
        <f>IF(AQ1455="","",VLOOKUP(AQ1455,作業者名!$B$4:$C$100,2,FALSE))</f>
        <v/>
      </c>
      <c r="BB1455" s="412" t="str">
        <f>IF(AR1455="","",VLOOKUP(AR1455,作業者名!$B$4:$C$100,2,FALSE))</f>
        <v/>
      </c>
      <c r="BC1455" s="412" t="str">
        <f>IF(G1455="","",VLOOKUP(J1455,中子データ!B$4:N$6004,12,FALSE))</f>
        <v/>
      </c>
      <c r="BD1455" s="413" t="str">
        <f>IF(G1455="","",VLOOKUP(J1455,中子データ!$B$4:$P$4500,15,FALSE))</f>
        <v/>
      </c>
    </row>
    <row r="1456" spans="1:56" x14ac:dyDescent="0.15">
      <c r="A1456" s="7" t="str">
        <f>IF(G1456="","",VLOOKUP(H1456,マシン名!$B$4:$C$93,2,FALSE))</f>
        <v/>
      </c>
      <c r="B1456" s="7" t="str">
        <f>IF(G1456="","",VLOOKUP(I1456,作業者名!$B$4:$C$100,2,FALSE))</f>
        <v/>
      </c>
      <c r="C1456" s="7" t="str">
        <f>IF(G1456="","",VLOOKUP(J1456,中子データ!$B$4:$H$4500,2,FALSE))</f>
        <v/>
      </c>
      <c r="D1456" s="8" t="str">
        <f>IF(G1456="","",VLOOKUP(J1456,中子データ!$B$4:$H$4500,4,FALSE))</f>
        <v/>
      </c>
      <c r="E1456" s="231" t="str">
        <f t="shared" si="504"/>
        <v/>
      </c>
      <c r="G1456" s="238"/>
      <c r="H1456" s="9"/>
      <c r="I1456" s="9"/>
      <c r="J1456" s="9"/>
      <c r="K1456" s="10"/>
      <c r="L1456" s="10"/>
      <c r="M1456" s="6"/>
      <c r="N1456" s="6">
        <f t="shared" si="503"/>
        <v>0</v>
      </c>
      <c r="O1456" s="250"/>
      <c r="P1456" s="250"/>
      <c r="Q1456" s="250"/>
      <c r="R1456" s="250"/>
      <c r="S1456" s="250"/>
      <c r="T1456" s="250"/>
      <c r="U1456" s="250"/>
      <c r="V1456" s="250"/>
      <c r="W1456" s="250"/>
      <c r="X1456" s="250"/>
      <c r="Y1456" s="250"/>
      <c r="Z1456" s="4"/>
      <c r="AA1456" s="429"/>
      <c r="AB1456" s="457">
        <f t="shared" si="500"/>
        <v>0</v>
      </c>
      <c r="AC1456" s="11"/>
      <c r="AD1456" s="11"/>
      <c r="AE1456" s="11"/>
      <c r="AF1456" s="11"/>
      <c r="AG1456" s="11"/>
      <c r="AH1456" s="11"/>
      <c r="AI1456" s="11"/>
      <c r="AJ1456" s="12"/>
      <c r="AK1456" s="445" t="str">
        <f>IF(G1456="","",VLOOKUP(J1456,中子データ!$B$4:$H$4500,3,FALSE))</f>
        <v/>
      </c>
      <c r="AL1456" s="445" t="str">
        <f>IF(G1456="","",VLOOKUP(J1456,中子データ!$B$4:$H$4500,5,FALSE))</f>
        <v/>
      </c>
      <c r="AM1456" s="445" t="str">
        <f>IF(G1456="","",VLOOKUP(J1456,中子データ!$B$4:$H$4500,6,FALSE))</f>
        <v/>
      </c>
      <c r="AN1456" s="418"/>
      <c r="AO1456" s="419"/>
      <c r="AP1456" s="420"/>
      <c r="AQ1456" s="421"/>
      <c r="AR1456" s="420"/>
      <c r="AS1456" s="436"/>
      <c r="AT1456" s="436"/>
      <c r="AU1456" s="422"/>
      <c r="AV1456" s="11"/>
      <c r="AW1456" s="11"/>
      <c r="AX1456" s="410">
        <f t="shared" si="499"/>
        <v>0</v>
      </c>
      <c r="AY1456" s="411" t="str">
        <f>IF(G1456="","",VLOOKUP(J1456,中子データ!$B$4:$M$5999,10,FALSE))</f>
        <v/>
      </c>
      <c r="AZ1456" s="438" t="str">
        <f>IF(G1456="","",VLOOKUP(J1456,中子データ!$B$4:$M$5999,9,FALSE))</f>
        <v/>
      </c>
      <c r="BA1456" s="412" t="str">
        <f>IF(AQ1456="","",VLOOKUP(AQ1456,作業者名!$B$4:$C$100,2,FALSE))</f>
        <v/>
      </c>
      <c r="BB1456" s="412" t="str">
        <f>IF(AR1456="","",VLOOKUP(AR1456,作業者名!$B$4:$C$100,2,FALSE))</f>
        <v/>
      </c>
      <c r="BC1456" s="412" t="str">
        <f>IF(G1456="","",VLOOKUP(J1456,中子データ!B$4:N$6004,12,FALSE))</f>
        <v/>
      </c>
      <c r="BD1456" s="413" t="str">
        <f>IF(G1456="","",VLOOKUP(J1456,中子データ!$B$4:$P$4500,15,FALSE))</f>
        <v/>
      </c>
    </row>
    <row r="1457" spans="1:56" x14ac:dyDescent="0.15">
      <c r="A1457" s="7" t="str">
        <f>IF(G1457="","",VLOOKUP(H1457,マシン名!$B$4:$C$93,2,FALSE))</f>
        <v/>
      </c>
      <c r="B1457" s="7" t="str">
        <f>IF(G1457="","",VLOOKUP(I1457,作業者名!$B$4:$C$100,2,FALSE))</f>
        <v/>
      </c>
      <c r="C1457" s="7" t="str">
        <f>IF(G1457="","",VLOOKUP(J1457,中子データ!$B$4:$H$4500,2,FALSE))</f>
        <v/>
      </c>
      <c r="D1457" s="8" t="str">
        <f>IF(G1457="","",VLOOKUP(J1457,中子データ!$B$4:$H$4500,4,FALSE))</f>
        <v/>
      </c>
      <c r="E1457" s="231" t="str">
        <f t="shared" si="504"/>
        <v/>
      </c>
      <c r="G1457" s="238"/>
      <c r="H1457" s="9"/>
      <c r="I1457" s="9"/>
      <c r="J1457" s="9"/>
      <c r="K1457" s="10"/>
      <c r="L1457" s="10"/>
      <c r="M1457" s="6"/>
      <c r="N1457" s="6">
        <f t="shared" si="503"/>
        <v>0</v>
      </c>
      <c r="O1457" s="250"/>
      <c r="P1457" s="250"/>
      <c r="Q1457" s="250"/>
      <c r="R1457" s="250"/>
      <c r="S1457" s="250"/>
      <c r="T1457" s="250"/>
      <c r="U1457" s="250"/>
      <c r="V1457" s="250"/>
      <c r="W1457" s="250"/>
      <c r="X1457" s="250"/>
      <c r="Y1457" s="250"/>
      <c r="Z1457" s="4"/>
      <c r="AA1457" s="429"/>
      <c r="AB1457" s="457">
        <f t="shared" si="500"/>
        <v>0</v>
      </c>
      <c r="AC1457" s="11"/>
      <c r="AD1457" s="11"/>
      <c r="AE1457" s="11"/>
      <c r="AF1457" s="11"/>
      <c r="AG1457" s="11"/>
      <c r="AH1457" s="11"/>
      <c r="AI1457" s="11"/>
      <c r="AJ1457" s="12"/>
      <c r="AK1457" s="445" t="str">
        <f>IF(G1457="","",VLOOKUP(J1457,中子データ!$B$4:$H$4500,3,FALSE))</f>
        <v/>
      </c>
      <c r="AL1457" s="445" t="str">
        <f>IF(G1457="","",VLOOKUP(J1457,中子データ!$B$4:$H$4500,5,FALSE))</f>
        <v/>
      </c>
      <c r="AM1457" s="445" t="str">
        <f>IF(G1457="","",VLOOKUP(J1457,中子データ!$B$4:$H$4500,6,FALSE))</f>
        <v/>
      </c>
      <c r="AN1457" s="418"/>
      <c r="AO1457" s="419"/>
      <c r="AP1457" s="420"/>
      <c r="AQ1457" s="421"/>
      <c r="AR1457" s="420"/>
      <c r="AS1457" s="436"/>
      <c r="AT1457" s="436"/>
      <c r="AU1457" s="422"/>
      <c r="AV1457" s="11"/>
      <c r="AW1457" s="11"/>
      <c r="AX1457" s="410">
        <f t="shared" si="499"/>
        <v>0</v>
      </c>
      <c r="AY1457" s="411" t="str">
        <f>IF(G1457="","",VLOOKUP(J1457,中子データ!$B$4:$M$5999,10,FALSE))</f>
        <v/>
      </c>
      <c r="AZ1457" s="438" t="str">
        <f>IF(G1457="","",VLOOKUP(J1457,中子データ!$B$4:$M$5999,9,FALSE))</f>
        <v/>
      </c>
      <c r="BA1457" s="412" t="str">
        <f>IF(AQ1457="","",VLOOKUP(AQ1457,作業者名!$B$4:$C$100,2,FALSE))</f>
        <v/>
      </c>
      <c r="BB1457" s="412" t="str">
        <f>IF(AR1457="","",VLOOKUP(AR1457,作業者名!$B$4:$C$100,2,FALSE))</f>
        <v/>
      </c>
      <c r="BC1457" s="412" t="str">
        <f>IF(G1457="","",VLOOKUP(J1457,中子データ!B$4:N$6004,12,FALSE))</f>
        <v/>
      </c>
      <c r="BD1457" s="413" t="str">
        <f>IF(G1457="","",VLOOKUP(J1457,中子データ!$B$4:$P$4500,15,FALSE))</f>
        <v/>
      </c>
    </row>
    <row r="1458" spans="1:56" x14ac:dyDescent="0.15">
      <c r="A1458" s="7" t="str">
        <f>IF(G1458="","",VLOOKUP(H1458,マシン名!$B$4:$C$93,2,FALSE))</f>
        <v/>
      </c>
      <c r="B1458" s="7" t="str">
        <f>IF(G1458="","",VLOOKUP(I1458,作業者名!$B$4:$C$100,2,FALSE))</f>
        <v/>
      </c>
      <c r="C1458" s="7" t="str">
        <f>IF(G1458="","",VLOOKUP(J1458,中子データ!$B$4:$H$4500,2,FALSE))</f>
        <v/>
      </c>
      <c r="D1458" s="8" t="str">
        <f>IF(G1458="","",VLOOKUP(J1458,中子データ!$B$4:$H$4500,4,FALSE))</f>
        <v/>
      </c>
      <c r="E1458" s="231" t="str">
        <f t="shared" si="504"/>
        <v/>
      </c>
      <c r="G1458" s="238"/>
      <c r="H1458" s="9"/>
      <c r="I1458" s="9"/>
      <c r="J1458" s="9"/>
      <c r="K1458" s="10"/>
      <c r="L1458" s="10"/>
      <c r="M1458" s="6"/>
      <c r="N1458" s="6">
        <f t="shared" si="503"/>
        <v>0</v>
      </c>
      <c r="O1458" s="250"/>
      <c r="P1458" s="250"/>
      <c r="Q1458" s="250"/>
      <c r="R1458" s="250"/>
      <c r="S1458" s="250"/>
      <c r="T1458" s="250"/>
      <c r="U1458" s="250"/>
      <c r="V1458" s="250"/>
      <c r="W1458" s="250"/>
      <c r="X1458" s="250"/>
      <c r="Y1458" s="250"/>
      <c r="Z1458" s="4"/>
      <c r="AA1458" s="429"/>
      <c r="AB1458" s="457">
        <f t="shared" si="500"/>
        <v>0</v>
      </c>
      <c r="AC1458" s="11"/>
      <c r="AD1458" s="11"/>
      <c r="AE1458" s="11"/>
      <c r="AF1458" s="11"/>
      <c r="AG1458" s="11"/>
      <c r="AH1458" s="11"/>
      <c r="AI1458" s="11"/>
      <c r="AJ1458" s="12"/>
      <c r="AK1458" s="445" t="str">
        <f>IF(G1458="","",VLOOKUP(J1458,中子データ!$B$4:$H$4500,3,FALSE))</f>
        <v/>
      </c>
      <c r="AL1458" s="445" t="str">
        <f>IF(G1458="","",VLOOKUP(J1458,中子データ!$B$4:$H$4500,5,FALSE))</f>
        <v/>
      </c>
      <c r="AM1458" s="445" t="str">
        <f>IF(G1458="","",VLOOKUP(J1458,中子データ!$B$4:$H$4500,6,FALSE))</f>
        <v/>
      </c>
      <c r="AN1458" s="418"/>
      <c r="AO1458" s="419"/>
      <c r="AP1458" s="420"/>
      <c r="AQ1458" s="421"/>
      <c r="AR1458" s="420"/>
      <c r="AS1458" s="436"/>
      <c r="AT1458" s="436"/>
      <c r="AU1458" s="422"/>
      <c r="AV1458" s="11"/>
      <c r="AW1458" s="11"/>
      <c r="AX1458" s="410">
        <f t="shared" si="499"/>
        <v>0</v>
      </c>
      <c r="AY1458" s="411" t="str">
        <f>IF(G1458="","",VLOOKUP(J1458,中子データ!$B$4:$M$5999,10,FALSE))</f>
        <v/>
      </c>
      <c r="AZ1458" s="438" t="str">
        <f>IF(G1458="","",VLOOKUP(J1458,中子データ!$B$4:$M$5999,9,FALSE))</f>
        <v/>
      </c>
      <c r="BA1458" s="412" t="str">
        <f>IF(AQ1458="","",VLOOKUP(AQ1458,作業者名!$B$4:$C$100,2,FALSE))</f>
        <v/>
      </c>
      <c r="BB1458" s="412" t="str">
        <f>IF(AR1458="","",VLOOKUP(AR1458,作業者名!$B$4:$C$100,2,FALSE))</f>
        <v/>
      </c>
      <c r="BC1458" s="412" t="str">
        <f>IF(G1458="","",VLOOKUP(J1458,中子データ!B$4:N$6004,12,FALSE))</f>
        <v/>
      </c>
      <c r="BD1458" s="413" t="str">
        <f>IF(G1458="","",VLOOKUP(J1458,中子データ!$B$4:$P$4500,15,FALSE))</f>
        <v/>
      </c>
    </row>
    <row r="1459" spans="1:56" x14ac:dyDescent="0.15">
      <c r="A1459" s="7" t="str">
        <f>IF(G1459="","",VLOOKUP(H1459,マシン名!$B$4:$C$93,2,FALSE))</f>
        <v/>
      </c>
      <c r="B1459" s="7" t="str">
        <f>IF(G1459="","",VLOOKUP(I1459,作業者名!$B$4:$C$100,2,FALSE))</f>
        <v/>
      </c>
      <c r="C1459" s="7" t="str">
        <f>IF(G1459="","",VLOOKUP(J1459,中子データ!$B$4:$H$4500,2,FALSE))</f>
        <v/>
      </c>
      <c r="D1459" s="8" t="str">
        <f>IF(G1459="","",VLOOKUP(J1459,中子データ!$B$4:$H$4500,4,FALSE))</f>
        <v/>
      </c>
      <c r="E1459" s="231" t="str">
        <f t="shared" si="504"/>
        <v/>
      </c>
      <c r="G1459" s="238"/>
      <c r="H1459" s="9"/>
      <c r="I1459" s="9"/>
      <c r="J1459" s="9"/>
      <c r="K1459" s="10"/>
      <c r="L1459" s="10"/>
      <c r="M1459" s="6"/>
      <c r="N1459" s="6">
        <f t="shared" si="503"/>
        <v>0</v>
      </c>
      <c r="O1459" s="250"/>
      <c r="P1459" s="250"/>
      <c r="Q1459" s="250"/>
      <c r="R1459" s="250"/>
      <c r="S1459" s="250"/>
      <c r="T1459" s="250"/>
      <c r="U1459" s="250"/>
      <c r="V1459" s="250"/>
      <c r="W1459" s="250"/>
      <c r="X1459" s="250"/>
      <c r="Y1459" s="250"/>
      <c r="Z1459" s="4"/>
      <c r="AA1459" s="429"/>
      <c r="AB1459" s="457">
        <f t="shared" si="500"/>
        <v>0</v>
      </c>
      <c r="AC1459" s="11"/>
      <c r="AD1459" s="11"/>
      <c r="AE1459" s="11"/>
      <c r="AF1459" s="11"/>
      <c r="AG1459" s="11"/>
      <c r="AH1459" s="11"/>
      <c r="AI1459" s="11"/>
      <c r="AJ1459" s="12"/>
      <c r="AK1459" s="445" t="str">
        <f>IF(G1459="","",VLOOKUP(J1459,中子データ!$B$4:$H$4500,3,FALSE))</f>
        <v/>
      </c>
      <c r="AL1459" s="445" t="str">
        <f>IF(G1459="","",VLOOKUP(J1459,中子データ!$B$4:$H$4500,5,FALSE))</f>
        <v/>
      </c>
      <c r="AM1459" s="445" t="str">
        <f>IF(G1459="","",VLOOKUP(J1459,中子データ!$B$4:$H$4500,6,FALSE))</f>
        <v/>
      </c>
      <c r="AN1459" s="418"/>
      <c r="AO1459" s="419"/>
      <c r="AP1459" s="420"/>
      <c r="AQ1459" s="421"/>
      <c r="AR1459" s="420"/>
      <c r="AS1459" s="436"/>
      <c r="AT1459" s="436"/>
      <c r="AU1459" s="422"/>
      <c r="AV1459" s="11"/>
      <c r="AW1459" s="11"/>
      <c r="AX1459" s="410">
        <f t="shared" si="499"/>
        <v>0</v>
      </c>
      <c r="AY1459" s="411" t="str">
        <f>IF(G1459="","",VLOOKUP(J1459,中子データ!$B$4:$M$5999,10,FALSE))</f>
        <v/>
      </c>
      <c r="AZ1459" s="438" t="str">
        <f>IF(G1459="","",VLOOKUP(J1459,中子データ!$B$4:$M$5999,9,FALSE))</f>
        <v/>
      </c>
      <c r="BA1459" s="412" t="str">
        <f>IF(AQ1459="","",VLOOKUP(AQ1459,作業者名!$B$4:$C$100,2,FALSE))</f>
        <v/>
      </c>
      <c r="BB1459" s="412" t="str">
        <f>IF(AR1459="","",VLOOKUP(AR1459,作業者名!$B$4:$C$100,2,FALSE))</f>
        <v/>
      </c>
      <c r="BC1459" s="412" t="str">
        <f>IF(G1459="","",VLOOKUP(J1459,中子データ!B$4:N$6004,12,FALSE))</f>
        <v/>
      </c>
      <c r="BD1459" s="413" t="str">
        <f>IF(G1459="","",VLOOKUP(J1459,中子データ!$B$4:$P$4500,15,FALSE))</f>
        <v/>
      </c>
    </row>
    <row r="1460" spans="1:56" x14ac:dyDescent="0.15">
      <c r="A1460" s="7" t="str">
        <f>IF(G1460="","",VLOOKUP(H1460,マシン名!$B$4:$C$93,2,FALSE))</f>
        <v/>
      </c>
      <c r="B1460" s="7" t="str">
        <f>IF(G1460="","",VLOOKUP(I1460,作業者名!$B$4:$C$100,2,FALSE))</f>
        <v/>
      </c>
      <c r="C1460" s="7" t="str">
        <f>IF(G1460="","",VLOOKUP(J1460,中子データ!$B$4:$H$4500,2,FALSE))</f>
        <v/>
      </c>
      <c r="D1460" s="8" t="str">
        <f>IF(G1460="","",VLOOKUP(J1460,中子データ!$B$4:$H$4500,4,FALSE))</f>
        <v/>
      </c>
      <c r="E1460" s="231" t="str">
        <f t="shared" si="504"/>
        <v/>
      </c>
      <c r="G1460" s="238"/>
      <c r="H1460" s="9"/>
      <c r="I1460" s="9"/>
      <c r="J1460" s="9"/>
      <c r="K1460" s="10"/>
      <c r="L1460" s="10"/>
      <c r="M1460" s="6"/>
      <c r="N1460" s="6">
        <f t="shared" si="503"/>
        <v>0</v>
      </c>
      <c r="O1460" s="250"/>
      <c r="P1460" s="250"/>
      <c r="Q1460" s="250"/>
      <c r="R1460" s="250"/>
      <c r="S1460" s="250"/>
      <c r="T1460" s="250"/>
      <c r="U1460" s="250"/>
      <c r="V1460" s="250"/>
      <c r="W1460" s="250"/>
      <c r="X1460" s="250"/>
      <c r="Y1460" s="250"/>
      <c r="Z1460" s="4"/>
      <c r="AA1460" s="429"/>
      <c r="AB1460" s="457">
        <f t="shared" si="500"/>
        <v>0</v>
      </c>
      <c r="AC1460" s="11"/>
      <c r="AD1460" s="11"/>
      <c r="AE1460" s="11"/>
      <c r="AF1460" s="11"/>
      <c r="AG1460" s="11"/>
      <c r="AH1460" s="11"/>
      <c r="AI1460" s="11"/>
      <c r="AJ1460" s="12"/>
      <c r="AK1460" s="445" t="str">
        <f>IF(G1460="","",VLOOKUP(J1460,中子データ!$B$4:$H$4500,3,FALSE))</f>
        <v/>
      </c>
      <c r="AL1460" s="445" t="str">
        <f>IF(G1460="","",VLOOKUP(J1460,中子データ!$B$4:$H$4500,5,FALSE))</f>
        <v/>
      </c>
      <c r="AM1460" s="445" t="str">
        <f>IF(G1460="","",VLOOKUP(J1460,中子データ!$B$4:$H$4500,6,FALSE))</f>
        <v/>
      </c>
      <c r="AN1460" s="418"/>
      <c r="AO1460" s="419"/>
      <c r="AP1460" s="420"/>
      <c r="AQ1460" s="421"/>
      <c r="AR1460" s="420"/>
      <c r="AS1460" s="436"/>
      <c r="AT1460" s="436"/>
      <c r="AU1460" s="422"/>
      <c r="AV1460" s="11"/>
      <c r="AW1460" s="11"/>
      <c r="AX1460" s="410">
        <f t="shared" si="499"/>
        <v>0</v>
      </c>
      <c r="AY1460" s="411" t="str">
        <f>IF(G1460="","",VLOOKUP(J1460,中子データ!$B$4:$M$5999,10,FALSE))</f>
        <v/>
      </c>
      <c r="AZ1460" s="438" t="str">
        <f>IF(G1460="","",VLOOKUP(J1460,中子データ!$B$4:$M$5999,9,FALSE))</f>
        <v/>
      </c>
      <c r="BA1460" s="412" t="str">
        <f>IF(AQ1460="","",VLOOKUP(AQ1460,作業者名!$B$4:$C$100,2,FALSE))</f>
        <v/>
      </c>
      <c r="BB1460" s="412" t="str">
        <f>IF(AR1460="","",VLOOKUP(AR1460,作業者名!$B$4:$C$100,2,FALSE))</f>
        <v/>
      </c>
      <c r="BC1460" s="412" t="str">
        <f>IF(G1460="","",VLOOKUP(J1460,中子データ!B$4:N$6004,12,FALSE))</f>
        <v/>
      </c>
      <c r="BD1460" s="413" t="str">
        <f>IF(G1460="","",VLOOKUP(J1460,中子データ!$B$4:$P$4500,15,FALSE))</f>
        <v/>
      </c>
    </row>
    <row r="1461" spans="1:56" x14ac:dyDescent="0.15">
      <c r="A1461" s="7" t="str">
        <f>IF(G1461="","",VLOOKUP(H1461,マシン名!$B$4:$C$93,2,FALSE))</f>
        <v/>
      </c>
      <c r="B1461" s="7" t="str">
        <f>IF(G1461="","",VLOOKUP(I1461,作業者名!$B$4:$C$100,2,FALSE))</f>
        <v/>
      </c>
      <c r="C1461" s="7" t="str">
        <f>IF(G1461="","",VLOOKUP(J1461,中子データ!$B$4:$H$4500,2,FALSE))</f>
        <v/>
      </c>
      <c r="D1461" s="8" t="str">
        <f>IF(G1461="","",VLOOKUP(J1461,中子データ!$B$4:$H$4500,4,FALSE))</f>
        <v/>
      </c>
      <c r="E1461" s="231" t="str">
        <f t="shared" si="504"/>
        <v/>
      </c>
      <c r="G1461" s="238"/>
      <c r="H1461" s="9"/>
      <c r="I1461" s="9"/>
      <c r="J1461" s="9"/>
      <c r="K1461" s="10"/>
      <c r="L1461" s="10"/>
      <c r="M1461" s="6"/>
      <c r="N1461" s="6">
        <f t="shared" si="503"/>
        <v>0</v>
      </c>
      <c r="O1461" s="250"/>
      <c r="P1461" s="250"/>
      <c r="Q1461" s="250"/>
      <c r="R1461" s="250"/>
      <c r="S1461" s="250"/>
      <c r="T1461" s="250"/>
      <c r="U1461" s="250"/>
      <c r="V1461" s="250"/>
      <c r="W1461" s="250"/>
      <c r="X1461" s="250"/>
      <c r="Y1461" s="250"/>
      <c r="Z1461" s="4"/>
      <c r="AA1461" s="429"/>
      <c r="AB1461" s="457">
        <f t="shared" si="500"/>
        <v>0</v>
      </c>
      <c r="AC1461" s="11"/>
      <c r="AD1461" s="11"/>
      <c r="AE1461" s="11"/>
      <c r="AF1461" s="11"/>
      <c r="AG1461" s="11"/>
      <c r="AH1461" s="11"/>
      <c r="AI1461" s="11"/>
      <c r="AJ1461" s="12"/>
      <c r="AK1461" s="445" t="str">
        <f>IF(G1461="","",VLOOKUP(J1461,中子データ!$B$4:$H$4500,3,FALSE))</f>
        <v/>
      </c>
      <c r="AL1461" s="445" t="str">
        <f>IF(G1461="","",VLOOKUP(J1461,中子データ!$B$4:$H$4500,5,FALSE))</f>
        <v/>
      </c>
      <c r="AM1461" s="445" t="str">
        <f>IF(G1461="","",VLOOKUP(J1461,中子データ!$B$4:$H$4500,6,FALSE))</f>
        <v/>
      </c>
      <c r="AN1461" s="418"/>
      <c r="AO1461" s="419"/>
      <c r="AP1461" s="420"/>
      <c r="AQ1461" s="421"/>
      <c r="AR1461" s="420"/>
      <c r="AS1461" s="436"/>
      <c r="AT1461" s="436"/>
      <c r="AU1461" s="422"/>
      <c r="AV1461" s="11"/>
      <c r="AW1461" s="11"/>
      <c r="AX1461" s="410">
        <f t="shared" si="499"/>
        <v>0</v>
      </c>
      <c r="AY1461" s="411" t="str">
        <f>IF(G1461="","",VLOOKUP(J1461,中子データ!$B$4:$M$5999,10,FALSE))</f>
        <v/>
      </c>
      <c r="AZ1461" s="438" t="str">
        <f>IF(G1461="","",VLOOKUP(J1461,中子データ!$B$4:$M$5999,9,FALSE))</f>
        <v/>
      </c>
      <c r="BA1461" s="412" t="str">
        <f>IF(AQ1461="","",VLOOKUP(AQ1461,作業者名!$B$4:$C$100,2,FALSE))</f>
        <v/>
      </c>
      <c r="BB1461" s="412" t="str">
        <f>IF(AR1461="","",VLOOKUP(AR1461,作業者名!$B$4:$C$100,2,FALSE))</f>
        <v/>
      </c>
      <c r="BC1461" s="412" t="str">
        <f>IF(G1461="","",VLOOKUP(J1461,中子データ!B$4:N$6004,12,FALSE))</f>
        <v/>
      </c>
      <c r="BD1461" s="413" t="str">
        <f>IF(G1461="","",VLOOKUP(J1461,中子データ!$B$4:$P$4500,15,FALSE))</f>
        <v/>
      </c>
    </row>
    <row r="1462" spans="1:56" x14ac:dyDescent="0.15">
      <c r="A1462" s="7" t="str">
        <f>IF(G1462="","",VLOOKUP(H1462,マシン名!$B$4:$C$93,2,FALSE))</f>
        <v/>
      </c>
      <c r="B1462" s="7" t="str">
        <f>IF(G1462="","",VLOOKUP(I1462,作業者名!$B$4:$C$100,2,FALSE))</f>
        <v/>
      </c>
      <c r="C1462" s="7" t="str">
        <f>IF(G1462="","",VLOOKUP(J1462,中子データ!$B$4:$H$4500,2,FALSE))</f>
        <v/>
      </c>
      <c r="D1462" s="8" t="str">
        <f>IF(G1462="","",VLOOKUP(J1462,中子データ!$B$4:$H$4500,4,FALSE))</f>
        <v/>
      </c>
      <c r="E1462" s="231" t="str">
        <f t="shared" si="504"/>
        <v/>
      </c>
      <c r="G1462" s="238"/>
      <c r="H1462" s="9"/>
      <c r="I1462" s="9"/>
      <c r="J1462" s="9"/>
      <c r="K1462" s="10"/>
      <c r="L1462" s="10"/>
      <c r="M1462" s="6"/>
      <c r="N1462" s="6">
        <f t="shared" si="503"/>
        <v>0</v>
      </c>
      <c r="O1462" s="250"/>
      <c r="P1462" s="250"/>
      <c r="Q1462" s="250"/>
      <c r="R1462" s="250"/>
      <c r="S1462" s="250"/>
      <c r="T1462" s="250"/>
      <c r="U1462" s="250"/>
      <c r="V1462" s="250"/>
      <c r="W1462" s="250"/>
      <c r="X1462" s="250"/>
      <c r="Y1462" s="250"/>
      <c r="Z1462" s="4"/>
      <c r="AA1462" s="429"/>
      <c r="AB1462" s="457">
        <f t="shared" si="500"/>
        <v>0</v>
      </c>
      <c r="AC1462" s="11"/>
      <c r="AD1462" s="11"/>
      <c r="AE1462" s="11"/>
      <c r="AF1462" s="11"/>
      <c r="AG1462" s="11"/>
      <c r="AH1462" s="11"/>
      <c r="AI1462" s="11"/>
      <c r="AJ1462" s="12"/>
      <c r="AK1462" s="445" t="str">
        <f>IF(G1462="","",VLOOKUP(J1462,中子データ!$B$4:$H$4500,3,FALSE))</f>
        <v/>
      </c>
      <c r="AL1462" s="445" t="str">
        <f>IF(G1462="","",VLOOKUP(J1462,中子データ!$B$4:$H$4500,5,FALSE))</f>
        <v/>
      </c>
      <c r="AM1462" s="445" t="str">
        <f>IF(G1462="","",VLOOKUP(J1462,中子データ!$B$4:$H$4500,6,FALSE))</f>
        <v/>
      </c>
      <c r="AN1462" s="418"/>
      <c r="AO1462" s="419"/>
      <c r="AP1462" s="420"/>
      <c r="AQ1462" s="421"/>
      <c r="AR1462" s="420"/>
      <c r="AS1462" s="436"/>
      <c r="AT1462" s="436"/>
      <c r="AU1462" s="422"/>
      <c r="AV1462" s="11"/>
      <c r="AW1462" s="11"/>
      <c r="AX1462" s="410">
        <f t="shared" si="499"/>
        <v>0</v>
      </c>
      <c r="AY1462" s="411" t="str">
        <f>IF(G1462="","",VLOOKUP(J1462,中子データ!$B$4:$M$5999,10,FALSE))</f>
        <v/>
      </c>
      <c r="AZ1462" s="438" t="str">
        <f>IF(G1462="","",VLOOKUP(J1462,中子データ!$B$4:$M$5999,9,FALSE))</f>
        <v/>
      </c>
      <c r="BA1462" s="412" t="str">
        <f>IF(AQ1462="","",VLOOKUP(AQ1462,作業者名!$B$4:$C$100,2,FALSE))</f>
        <v/>
      </c>
      <c r="BB1462" s="412" t="str">
        <f>IF(AR1462="","",VLOOKUP(AR1462,作業者名!$B$4:$C$100,2,FALSE))</f>
        <v/>
      </c>
      <c r="BC1462" s="412" t="str">
        <f>IF(G1462="","",VLOOKUP(J1462,中子データ!B$4:N$6004,12,FALSE))</f>
        <v/>
      </c>
      <c r="BD1462" s="413" t="str">
        <f>IF(G1462="","",VLOOKUP(J1462,中子データ!$B$4:$P$4500,15,FALSE))</f>
        <v/>
      </c>
    </row>
    <row r="1463" spans="1:56" x14ac:dyDescent="0.15">
      <c r="A1463" s="7" t="str">
        <f>IF(G1463="","",VLOOKUP(H1463,マシン名!$B$4:$C$93,2,FALSE))</f>
        <v/>
      </c>
      <c r="B1463" s="7" t="str">
        <f>IF(G1463="","",VLOOKUP(I1463,作業者名!$B$4:$C$100,2,FALSE))</f>
        <v/>
      </c>
      <c r="C1463" s="7" t="str">
        <f>IF(G1463="","",VLOOKUP(J1463,中子データ!$B$4:$H$4500,2,FALSE))</f>
        <v/>
      </c>
      <c r="D1463" s="8" t="str">
        <f>IF(G1463="","",VLOOKUP(J1463,中子データ!$B$4:$H$4500,4,FALSE))</f>
        <v/>
      </c>
      <c r="E1463" s="231" t="str">
        <f t="shared" si="504"/>
        <v/>
      </c>
      <c r="G1463" s="238"/>
      <c r="H1463" s="9"/>
      <c r="I1463" s="9"/>
      <c r="J1463" s="9"/>
      <c r="K1463" s="10"/>
      <c r="L1463" s="10"/>
      <c r="M1463" s="6"/>
      <c r="N1463" s="6">
        <f t="shared" si="503"/>
        <v>0</v>
      </c>
      <c r="O1463" s="250"/>
      <c r="P1463" s="250"/>
      <c r="Q1463" s="250"/>
      <c r="R1463" s="250"/>
      <c r="S1463" s="250"/>
      <c r="T1463" s="250"/>
      <c r="U1463" s="250"/>
      <c r="V1463" s="250"/>
      <c r="W1463" s="250"/>
      <c r="X1463" s="250"/>
      <c r="Y1463" s="250"/>
      <c r="Z1463" s="4"/>
      <c r="AA1463" s="429"/>
      <c r="AB1463" s="457">
        <f t="shared" si="500"/>
        <v>0</v>
      </c>
      <c r="AC1463" s="11"/>
      <c r="AD1463" s="11"/>
      <c r="AE1463" s="11"/>
      <c r="AF1463" s="11"/>
      <c r="AG1463" s="11"/>
      <c r="AH1463" s="11"/>
      <c r="AI1463" s="11"/>
      <c r="AJ1463" s="12"/>
      <c r="AK1463" s="445" t="str">
        <f>IF(G1463="","",VLOOKUP(J1463,中子データ!$B$4:$H$4500,3,FALSE))</f>
        <v/>
      </c>
      <c r="AL1463" s="445" t="str">
        <f>IF(G1463="","",VLOOKUP(J1463,中子データ!$B$4:$H$4500,5,FALSE))</f>
        <v/>
      </c>
      <c r="AM1463" s="445" t="str">
        <f>IF(G1463="","",VLOOKUP(J1463,中子データ!$B$4:$H$4500,6,FALSE))</f>
        <v/>
      </c>
      <c r="AN1463" s="418"/>
      <c r="AO1463" s="419"/>
      <c r="AP1463" s="420"/>
      <c r="AQ1463" s="421"/>
      <c r="AR1463" s="420"/>
      <c r="AS1463" s="436"/>
      <c r="AT1463" s="436"/>
      <c r="AU1463" s="422"/>
      <c r="AV1463" s="11"/>
      <c r="AW1463" s="11"/>
      <c r="AX1463" s="410">
        <f t="shared" si="499"/>
        <v>0</v>
      </c>
      <c r="AY1463" s="411" t="str">
        <f>IF(G1463="","",VLOOKUP(J1463,中子データ!$B$4:$M$5999,10,FALSE))</f>
        <v/>
      </c>
      <c r="AZ1463" s="438" t="str">
        <f>IF(G1463="","",VLOOKUP(J1463,中子データ!$B$4:$M$5999,9,FALSE))</f>
        <v/>
      </c>
      <c r="BA1463" s="412" t="str">
        <f>IF(AQ1463="","",VLOOKUP(AQ1463,作業者名!$B$4:$C$100,2,FALSE))</f>
        <v/>
      </c>
      <c r="BB1463" s="412" t="str">
        <f>IF(AR1463="","",VLOOKUP(AR1463,作業者名!$B$4:$C$100,2,FALSE))</f>
        <v/>
      </c>
      <c r="BC1463" s="412" t="str">
        <f>IF(G1463="","",VLOOKUP(J1463,中子データ!B$4:N$6004,12,FALSE))</f>
        <v/>
      </c>
      <c r="BD1463" s="413" t="str">
        <f>IF(G1463="","",VLOOKUP(J1463,中子データ!$B$4:$P$4500,15,FALSE))</f>
        <v/>
      </c>
    </row>
    <row r="1464" spans="1:56" x14ac:dyDescent="0.15">
      <c r="A1464" s="7" t="str">
        <f>IF(G1464="","",VLOOKUP(H1464,マシン名!$B$4:$C$93,2,FALSE))</f>
        <v/>
      </c>
      <c r="B1464" s="7" t="str">
        <f>IF(G1464="","",VLOOKUP(I1464,作業者名!$B$4:$C$100,2,FALSE))</f>
        <v/>
      </c>
      <c r="C1464" s="7" t="str">
        <f>IF(G1464="","",VLOOKUP(J1464,中子データ!$B$4:$H$4500,2,FALSE))</f>
        <v/>
      </c>
      <c r="D1464" s="8" t="str">
        <f>IF(G1464="","",VLOOKUP(J1464,中子データ!$B$4:$H$4500,4,FALSE))</f>
        <v/>
      </c>
      <c r="E1464" s="231" t="str">
        <f t="shared" si="504"/>
        <v/>
      </c>
      <c r="G1464" s="238"/>
      <c r="H1464" s="9"/>
      <c r="I1464" s="9"/>
      <c r="J1464" s="9"/>
      <c r="K1464" s="10"/>
      <c r="L1464" s="10"/>
      <c r="M1464" s="6"/>
      <c r="N1464" s="6">
        <f t="shared" si="503"/>
        <v>0</v>
      </c>
      <c r="O1464" s="250"/>
      <c r="P1464" s="250"/>
      <c r="Q1464" s="250"/>
      <c r="R1464" s="250"/>
      <c r="S1464" s="250"/>
      <c r="T1464" s="250"/>
      <c r="U1464" s="250"/>
      <c r="V1464" s="250"/>
      <c r="W1464" s="250"/>
      <c r="X1464" s="250"/>
      <c r="Y1464" s="250"/>
      <c r="Z1464" s="4"/>
      <c r="AA1464" s="429"/>
      <c r="AB1464" s="457">
        <f t="shared" si="500"/>
        <v>0</v>
      </c>
      <c r="AC1464" s="11"/>
      <c r="AD1464" s="11"/>
      <c r="AE1464" s="11"/>
      <c r="AF1464" s="11"/>
      <c r="AG1464" s="11"/>
      <c r="AH1464" s="11"/>
      <c r="AI1464" s="11"/>
      <c r="AJ1464" s="12"/>
      <c r="AK1464" s="445" t="str">
        <f>IF(G1464="","",VLOOKUP(J1464,中子データ!$B$4:$H$4500,3,FALSE))</f>
        <v/>
      </c>
      <c r="AL1464" s="445" t="str">
        <f>IF(G1464="","",VLOOKUP(J1464,中子データ!$B$4:$H$4500,5,FALSE))</f>
        <v/>
      </c>
      <c r="AM1464" s="445" t="str">
        <f>IF(G1464="","",VLOOKUP(J1464,中子データ!$B$4:$H$4500,6,FALSE))</f>
        <v/>
      </c>
      <c r="AN1464" s="418"/>
      <c r="AO1464" s="419"/>
      <c r="AP1464" s="420"/>
      <c r="AQ1464" s="421"/>
      <c r="AR1464" s="420"/>
      <c r="AS1464" s="436"/>
      <c r="AT1464" s="436"/>
      <c r="AU1464" s="422"/>
      <c r="AV1464" s="11"/>
      <c r="AW1464" s="11"/>
      <c r="AX1464" s="410">
        <f t="shared" si="499"/>
        <v>0</v>
      </c>
      <c r="AY1464" s="411" t="str">
        <f>IF(G1464="","",VLOOKUP(J1464,中子データ!$B$4:$M$5999,10,FALSE))</f>
        <v/>
      </c>
      <c r="AZ1464" s="438" t="str">
        <f>IF(G1464="","",VLOOKUP(J1464,中子データ!$B$4:$M$5999,9,FALSE))</f>
        <v/>
      </c>
      <c r="BA1464" s="412" t="str">
        <f>IF(AQ1464="","",VLOOKUP(AQ1464,作業者名!$B$4:$C$100,2,FALSE))</f>
        <v/>
      </c>
      <c r="BB1464" s="412" t="str">
        <f>IF(AR1464="","",VLOOKUP(AR1464,作業者名!$B$4:$C$100,2,FALSE))</f>
        <v/>
      </c>
      <c r="BC1464" s="412" t="str">
        <f>IF(G1464="","",VLOOKUP(J1464,中子データ!B$4:N$6004,12,FALSE))</f>
        <v/>
      </c>
      <c r="BD1464" s="413" t="str">
        <f>IF(G1464="","",VLOOKUP(J1464,中子データ!$B$4:$P$4500,15,FALSE))</f>
        <v/>
      </c>
    </row>
    <row r="1465" spans="1:56" x14ac:dyDescent="0.15">
      <c r="A1465" s="7" t="str">
        <f>IF(G1465="","",VLOOKUP(H1465,マシン名!$B$4:$C$93,2,FALSE))</f>
        <v/>
      </c>
      <c r="B1465" s="7" t="str">
        <f>IF(G1465="","",VLOOKUP(I1465,作業者名!$B$4:$C$100,2,FALSE))</f>
        <v/>
      </c>
      <c r="C1465" s="7" t="str">
        <f>IF(G1465="","",VLOOKUP(J1465,中子データ!$B$4:$H$4500,2,FALSE))</f>
        <v/>
      </c>
      <c r="D1465" s="8" t="str">
        <f>IF(G1465="","",VLOOKUP(J1465,中子データ!$B$4:$H$4500,4,FALSE))</f>
        <v/>
      </c>
      <c r="E1465" s="231" t="str">
        <f t="shared" si="504"/>
        <v/>
      </c>
      <c r="G1465" s="238"/>
      <c r="H1465" s="9"/>
      <c r="I1465" s="9"/>
      <c r="J1465" s="9"/>
      <c r="K1465" s="10"/>
      <c r="L1465" s="10"/>
      <c r="M1465" s="6"/>
      <c r="N1465" s="6">
        <f t="shared" ref="N1465:N1490" si="505">L1465-SUM(O1465:Z1465)</f>
        <v>0</v>
      </c>
      <c r="O1465" s="250"/>
      <c r="P1465" s="250"/>
      <c r="Q1465" s="250"/>
      <c r="R1465" s="250"/>
      <c r="S1465" s="250"/>
      <c r="T1465" s="250"/>
      <c r="U1465" s="250"/>
      <c r="V1465" s="250"/>
      <c r="W1465" s="250"/>
      <c r="X1465" s="250"/>
      <c r="Y1465" s="250"/>
      <c r="Z1465" s="4"/>
      <c r="AA1465" s="429"/>
      <c r="AB1465" s="457">
        <f t="shared" si="500"/>
        <v>0</v>
      </c>
      <c r="AC1465" s="11"/>
      <c r="AD1465" s="11"/>
      <c r="AE1465" s="11"/>
      <c r="AF1465" s="11"/>
      <c r="AG1465" s="11"/>
      <c r="AH1465" s="11"/>
      <c r="AI1465" s="11"/>
      <c r="AJ1465" s="12"/>
      <c r="AK1465" s="445" t="str">
        <f>IF(G1465="","",VLOOKUP(J1465,中子データ!$B$4:$H$4500,3,FALSE))</f>
        <v/>
      </c>
      <c r="AL1465" s="445" t="str">
        <f>IF(G1465="","",VLOOKUP(J1465,中子データ!$B$4:$H$4500,5,FALSE))</f>
        <v/>
      </c>
      <c r="AM1465" s="445" t="str">
        <f>IF(G1465="","",VLOOKUP(J1465,中子データ!$B$4:$H$4500,6,FALSE))</f>
        <v/>
      </c>
      <c r="AN1465" s="418"/>
      <c r="AO1465" s="419"/>
      <c r="AP1465" s="420"/>
      <c r="AQ1465" s="421"/>
      <c r="AR1465" s="420"/>
      <c r="AS1465" s="436"/>
      <c r="AT1465" s="436"/>
      <c r="AU1465" s="422"/>
      <c r="AV1465" s="11"/>
      <c r="AW1465" s="11"/>
      <c r="AX1465" s="410">
        <f t="shared" si="499"/>
        <v>0</v>
      </c>
      <c r="AY1465" s="411" t="str">
        <f>IF(G1465="","",VLOOKUP(J1465,中子データ!$B$4:$M$5999,10,FALSE))</f>
        <v/>
      </c>
      <c r="AZ1465" s="438" t="str">
        <f>IF(G1465="","",VLOOKUP(J1465,中子データ!$B$4:$M$5999,9,FALSE))</f>
        <v/>
      </c>
      <c r="BA1465" s="412" t="str">
        <f>IF(AQ1465="","",VLOOKUP(AQ1465,作業者名!$B$4:$C$100,2,FALSE))</f>
        <v/>
      </c>
      <c r="BB1465" s="412" t="str">
        <f>IF(AR1465="","",VLOOKUP(AR1465,作業者名!$B$4:$C$100,2,FALSE))</f>
        <v/>
      </c>
      <c r="BC1465" s="412" t="str">
        <f>IF(G1465="","",VLOOKUP(J1465,中子データ!B$4:N$6004,12,FALSE))</f>
        <v/>
      </c>
      <c r="BD1465" s="413" t="str">
        <f>IF(G1465="","",VLOOKUP(J1465,中子データ!$B$4:$P$4500,15,FALSE))</f>
        <v/>
      </c>
    </row>
    <row r="1466" spans="1:56" x14ac:dyDescent="0.15">
      <c r="A1466" s="7" t="str">
        <f>IF(G1466="","",VLOOKUP(H1466,マシン名!$B$4:$C$93,2,FALSE))</f>
        <v/>
      </c>
      <c r="B1466" s="7" t="str">
        <f>IF(G1466="","",VLOOKUP(I1466,作業者名!$B$4:$C$100,2,FALSE))</f>
        <v/>
      </c>
      <c r="C1466" s="7" t="str">
        <f>IF(G1466="","",VLOOKUP(J1466,中子データ!$B$4:$H$4500,2,FALSE))</f>
        <v/>
      </c>
      <c r="D1466" s="8" t="str">
        <f>IF(G1466="","",VLOOKUP(J1466,中子データ!$B$4:$H$4500,4,FALSE))</f>
        <v/>
      </c>
      <c r="E1466" s="231" t="str">
        <f t="shared" si="504"/>
        <v/>
      </c>
      <c r="G1466" s="238"/>
      <c r="H1466" s="9"/>
      <c r="I1466" s="9"/>
      <c r="J1466" s="9"/>
      <c r="K1466" s="10"/>
      <c r="L1466" s="10"/>
      <c r="M1466" s="6"/>
      <c r="N1466" s="6">
        <f t="shared" si="505"/>
        <v>0</v>
      </c>
      <c r="O1466" s="250"/>
      <c r="P1466" s="250"/>
      <c r="Q1466" s="250"/>
      <c r="R1466" s="250"/>
      <c r="S1466" s="250"/>
      <c r="T1466" s="250"/>
      <c r="U1466" s="250"/>
      <c r="V1466" s="250"/>
      <c r="W1466" s="250"/>
      <c r="X1466" s="250"/>
      <c r="Y1466" s="250"/>
      <c r="Z1466" s="4"/>
      <c r="AA1466" s="429"/>
      <c r="AB1466" s="457">
        <f t="shared" si="500"/>
        <v>0</v>
      </c>
      <c r="AC1466" s="11"/>
      <c r="AD1466" s="11"/>
      <c r="AE1466" s="11"/>
      <c r="AF1466" s="11"/>
      <c r="AG1466" s="11"/>
      <c r="AH1466" s="11"/>
      <c r="AI1466" s="11"/>
      <c r="AJ1466" s="12"/>
      <c r="AK1466" s="445" t="str">
        <f>IF(G1466="","",VLOOKUP(J1466,中子データ!$B$4:$H$4500,3,FALSE))</f>
        <v/>
      </c>
      <c r="AL1466" s="445" t="str">
        <f>IF(G1466="","",VLOOKUP(J1466,中子データ!$B$4:$H$4500,5,FALSE))</f>
        <v/>
      </c>
      <c r="AM1466" s="445" t="str">
        <f>IF(G1466="","",VLOOKUP(J1466,中子データ!$B$4:$H$4500,6,FALSE))</f>
        <v/>
      </c>
      <c r="AN1466" s="418"/>
      <c r="AO1466" s="419"/>
      <c r="AP1466" s="420"/>
      <c r="AQ1466" s="421"/>
      <c r="AR1466" s="420"/>
      <c r="AS1466" s="436"/>
      <c r="AT1466" s="436"/>
      <c r="AU1466" s="422"/>
      <c r="AV1466" s="11"/>
      <c r="AW1466" s="11"/>
      <c r="AX1466" s="410">
        <f t="shared" si="499"/>
        <v>0</v>
      </c>
      <c r="AY1466" s="411" t="str">
        <f>IF(G1466="","",VLOOKUP(J1466,中子データ!$B$4:$M$5999,10,FALSE))</f>
        <v/>
      </c>
      <c r="AZ1466" s="438" t="str">
        <f>IF(G1466="","",VLOOKUP(J1466,中子データ!$B$4:$M$5999,9,FALSE))</f>
        <v/>
      </c>
      <c r="BA1466" s="412" t="str">
        <f>IF(AQ1466="","",VLOOKUP(AQ1466,作業者名!$B$4:$C$100,2,FALSE))</f>
        <v/>
      </c>
      <c r="BB1466" s="412" t="str">
        <f>IF(AR1466="","",VLOOKUP(AR1466,作業者名!$B$4:$C$100,2,FALSE))</f>
        <v/>
      </c>
      <c r="BC1466" s="412" t="str">
        <f>IF(G1466="","",VLOOKUP(J1466,中子データ!B$4:N$6004,12,FALSE))</f>
        <v/>
      </c>
      <c r="BD1466" s="413" t="str">
        <f>IF(G1466="","",VLOOKUP(J1466,中子データ!$B$4:$P$4500,15,FALSE))</f>
        <v/>
      </c>
    </row>
    <row r="1467" spans="1:56" x14ac:dyDescent="0.15">
      <c r="A1467" s="7" t="str">
        <f>IF(G1467="","",VLOOKUP(H1467,マシン名!$B$4:$C$93,2,FALSE))</f>
        <v/>
      </c>
      <c r="B1467" s="7" t="str">
        <f>IF(G1467="","",VLOOKUP(I1467,作業者名!$B$4:$C$100,2,FALSE))</f>
        <v/>
      </c>
      <c r="C1467" s="7" t="str">
        <f>IF(G1467="","",VLOOKUP(J1467,中子データ!$B$4:$H$4500,2,FALSE))</f>
        <v/>
      </c>
      <c r="D1467" s="8" t="str">
        <f>IF(G1467="","",VLOOKUP(J1467,中子データ!$B$4:$H$4500,4,FALSE))</f>
        <v/>
      </c>
      <c r="E1467" s="231" t="str">
        <f t="shared" si="504"/>
        <v/>
      </c>
      <c r="G1467" s="238"/>
      <c r="H1467" s="9"/>
      <c r="I1467" s="9"/>
      <c r="J1467" s="9"/>
      <c r="K1467" s="10"/>
      <c r="L1467" s="10"/>
      <c r="M1467" s="6"/>
      <c r="N1467" s="6">
        <f t="shared" si="505"/>
        <v>0</v>
      </c>
      <c r="O1467" s="250"/>
      <c r="P1467" s="250"/>
      <c r="Q1467" s="250"/>
      <c r="R1467" s="250"/>
      <c r="S1467" s="250"/>
      <c r="T1467" s="250"/>
      <c r="U1467" s="250"/>
      <c r="V1467" s="250"/>
      <c r="W1467" s="250"/>
      <c r="X1467" s="250"/>
      <c r="Y1467" s="250"/>
      <c r="Z1467" s="4"/>
      <c r="AA1467" s="429"/>
      <c r="AB1467" s="457">
        <f t="shared" si="500"/>
        <v>0</v>
      </c>
      <c r="AC1467" s="11"/>
      <c r="AD1467" s="11"/>
      <c r="AE1467" s="11"/>
      <c r="AF1467" s="11"/>
      <c r="AG1467" s="11"/>
      <c r="AH1467" s="11"/>
      <c r="AI1467" s="11"/>
      <c r="AJ1467" s="12"/>
      <c r="AK1467" s="445" t="str">
        <f>IF(G1467="","",VLOOKUP(J1467,中子データ!$B$4:$H$4500,3,FALSE))</f>
        <v/>
      </c>
      <c r="AL1467" s="445" t="str">
        <f>IF(G1467="","",VLOOKUP(J1467,中子データ!$B$4:$H$4500,5,FALSE))</f>
        <v/>
      </c>
      <c r="AM1467" s="445" t="str">
        <f>IF(G1467="","",VLOOKUP(J1467,中子データ!$B$4:$H$4500,6,FALSE))</f>
        <v/>
      </c>
      <c r="AN1467" s="418"/>
      <c r="AO1467" s="419"/>
      <c r="AP1467" s="420"/>
      <c r="AQ1467" s="421"/>
      <c r="AR1467" s="420"/>
      <c r="AS1467" s="436"/>
      <c r="AT1467" s="436"/>
      <c r="AU1467" s="422"/>
      <c r="AV1467" s="11"/>
      <c r="AW1467" s="11"/>
      <c r="AX1467" s="410">
        <f t="shared" si="499"/>
        <v>0</v>
      </c>
      <c r="AY1467" s="411" t="str">
        <f>IF(G1467="","",VLOOKUP(J1467,中子データ!$B$4:$M$5999,10,FALSE))</f>
        <v/>
      </c>
      <c r="AZ1467" s="438" t="str">
        <f>IF(G1467="","",VLOOKUP(J1467,中子データ!$B$4:$M$5999,9,FALSE))</f>
        <v/>
      </c>
      <c r="BA1467" s="412" t="str">
        <f>IF(AQ1467="","",VLOOKUP(AQ1467,作業者名!$B$4:$C$100,2,FALSE))</f>
        <v/>
      </c>
      <c r="BB1467" s="412" t="str">
        <f>IF(AR1467="","",VLOOKUP(AR1467,作業者名!$B$4:$C$100,2,FALSE))</f>
        <v/>
      </c>
      <c r="BC1467" s="412" t="str">
        <f>IF(G1467="","",VLOOKUP(J1467,中子データ!B$4:N$6004,12,FALSE))</f>
        <v/>
      </c>
      <c r="BD1467" s="413" t="str">
        <f>IF(G1467="","",VLOOKUP(J1467,中子データ!$B$4:$P$4500,15,FALSE))</f>
        <v/>
      </c>
    </row>
    <row r="1468" spans="1:56" x14ac:dyDescent="0.15">
      <c r="A1468" s="7" t="str">
        <f>IF(G1468="","",VLOOKUP(H1468,マシン名!$B$4:$C$93,2,FALSE))</f>
        <v/>
      </c>
      <c r="B1468" s="7" t="str">
        <f>IF(G1468="","",VLOOKUP(I1468,作業者名!$B$4:$C$100,2,FALSE))</f>
        <v/>
      </c>
      <c r="C1468" s="7" t="str">
        <f>IF(G1468="","",VLOOKUP(J1468,中子データ!$B$4:$H$4500,2,FALSE))</f>
        <v/>
      </c>
      <c r="D1468" s="8" t="str">
        <f>IF(G1468="","",VLOOKUP(J1468,中子データ!$B$4:$H$4500,4,FALSE))</f>
        <v/>
      </c>
      <c r="E1468" s="231" t="str">
        <f t="shared" si="504"/>
        <v/>
      </c>
      <c r="G1468" s="238"/>
      <c r="H1468" s="9"/>
      <c r="I1468" s="9"/>
      <c r="J1468" s="9"/>
      <c r="K1468" s="10"/>
      <c r="L1468" s="10"/>
      <c r="M1468" s="6"/>
      <c r="N1468" s="6">
        <f t="shared" si="505"/>
        <v>0</v>
      </c>
      <c r="O1468" s="250"/>
      <c r="P1468" s="250"/>
      <c r="Q1468" s="250"/>
      <c r="R1468" s="250"/>
      <c r="S1468" s="250"/>
      <c r="T1468" s="250"/>
      <c r="U1468" s="250"/>
      <c r="V1468" s="250"/>
      <c r="W1468" s="250"/>
      <c r="X1468" s="250"/>
      <c r="Y1468" s="250"/>
      <c r="Z1468" s="4"/>
      <c r="AA1468" s="429"/>
      <c r="AB1468" s="457">
        <f t="shared" si="500"/>
        <v>0</v>
      </c>
      <c r="AC1468" s="11"/>
      <c r="AD1468" s="11"/>
      <c r="AE1468" s="11"/>
      <c r="AF1468" s="11"/>
      <c r="AG1468" s="11"/>
      <c r="AH1468" s="11"/>
      <c r="AI1468" s="11"/>
      <c r="AJ1468" s="12"/>
      <c r="AK1468" s="445" t="str">
        <f>IF(G1468="","",VLOOKUP(J1468,中子データ!$B$4:$H$4500,3,FALSE))</f>
        <v/>
      </c>
      <c r="AL1468" s="445" t="str">
        <f>IF(G1468="","",VLOOKUP(J1468,中子データ!$B$4:$H$4500,5,FALSE))</f>
        <v/>
      </c>
      <c r="AM1468" s="445" t="str">
        <f>IF(G1468="","",VLOOKUP(J1468,中子データ!$B$4:$H$4500,6,FALSE))</f>
        <v/>
      </c>
      <c r="AN1468" s="418"/>
      <c r="AO1468" s="419"/>
      <c r="AP1468" s="420"/>
      <c r="AQ1468" s="421"/>
      <c r="AR1468" s="420"/>
      <c r="AS1468" s="436"/>
      <c r="AT1468" s="436"/>
      <c r="AU1468" s="422"/>
      <c r="AV1468" s="11"/>
      <c r="AW1468" s="11"/>
      <c r="AX1468" s="410">
        <f t="shared" si="499"/>
        <v>0</v>
      </c>
      <c r="AY1468" s="411" t="str">
        <f>IF(G1468="","",VLOOKUP(J1468,中子データ!$B$4:$M$5999,10,FALSE))</f>
        <v/>
      </c>
      <c r="AZ1468" s="438" t="str">
        <f>IF(G1468="","",VLOOKUP(J1468,中子データ!$B$4:$M$5999,9,FALSE))</f>
        <v/>
      </c>
      <c r="BA1468" s="412" t="str">
        <f>IF(AQ1468="","",VLOOKUP(AQ1468,作業者名!$B$4:$C$100,2,FALSE))</f>
        <v/>
      </c>
      <c r="BB1468" s="412" t="str">
        <f>IF(AR1468="","",VLOOKUP(AR1468,作業者名!$B$4:$C$100,2,FALSE))</f>
        <v/>
      </c>
      <c r="BC1468" s="412" t="str">
        <f>IF(G1468="","",VLOOKUP(J1468,中子データ!B$4:N$6004,12,FALSE))</f>
        <v/>
      </c>
      <c r="BD1468" s="413" t="str">
        <f>IF(G1468="","",VLOOKUP(J1468,中子データ!$B$4:$P$4500,15,FALSE))</f>
        <v/>
      </c>
    </row>
    <row r="1469" spans="1:56" x14ac:dyDescent="0.15">
      <c r="A1469" s="7" t="str">
        <f>IF(G1469="","",VLOOKUP(H1469,マシン名!$B$4:$C$93,2,FALSE))</f>
        <v/>
      </c>
      <c r="B1469" s="7" t="str">
        <f>IF(G1469="","",VLOOKUP(I1469,作業者名!$B$4:$C$100,2,FALSE))</f>
        <v/>
      </c>
      <c r="C1469" s="7" t="str">
        <f>IF(G1469="","",VLOOKUP(J1469,中子データ!$B$4:$H$4500,2,FALSE))</f>
        <v/>
      </c>
      <c r="D1469" s="8" t="str">
        <f>IF(G1469="","",VLOOKUP(J1469,中子データ!$B$4:$H$4500,4,FALSE))</f>
        <v/>
      </c>
      <c r="E1469" s="231" t="str">
        <f t="shared" si="504"/>
        <v/>
      </c>
      <c r="G1469" s="238"/>
      <c r="H1469" s="9"/>
      <c r="I1469" s="9"/>
      <c r="J1469" s="9"/>
      <c r="K1469" s="10"/>
      <c r="L1469" s="10"/>
      <c r="M1469" s="6"/>
      <c r="N1469" s="6">
        <f t="shared" si="505"/>
        <v>0</v>
      </c>
      <c r="O1469" s="250"/>
      <c r="P1469" s="250"/>
      <c r="Q1469" s="250"/>
      <c r="R1469" s="250"/>
      <c r="S1469" s="250"/>
      <c r="T1469" s="250"/>
      <c r="U1469" s="250"/>
      <c r="V1469" s="250"/>
      <c r="W1469" s="250"/>
      <c r="X1469" s="250"/>
      <c r="Y1469" s="250"/>
      <c r="Z1469" s="4"/>
      <c r="AA1469" s="429"/>
      <c r="AB1469" s="457">
        <f t="shared" si="500"/>
        <v>0</v>
      </c>
      <c r="AC1469" s="11"/>
      <c r="AD1469" s="11"/>
      <c r="AE1469" s="11"/>
      <c r="AF1469" s="11"/>
      <c r="AG1469" s="11"/>
      <c r="AH1469" s="11"/>
      <c r="AI1469" s="11"/>
      <c r="AJ1469" s="12"/>
      <c r="AK1469" s="445" t="str">
        <f>IF(G1469="","",VLOOKUP(J1469,中子データ!$B$4:$H$4500,3,FALSE))</f>
        <v/>
      </c>
      <c r="AL1469" s="445" t="str">
        <f>IF(G1469="","",VLOOKUP(J1469,中子データ!$B$4:$H$4500,5,FALSE))</f>
        <v/>
      </c>
      <c r="AM1469" s="445" t="str">
        <f>IF(G1469="","",VLOOKUP(J1469,中子データ!$B$4:$H$4500,6,FALSE))</f>
        <v/>
      </c>
      <c r="AN1469" s="418"/>
      <c r="AO1469" s="419"/>
      <c r="AP1469" s="420"/>
      <c r="AQ1469" s="421"/>
      <c r="AR1469" s="420"/>
      <c r="AS1469" s="436"/>
      <c r="AT1469" s="436"/>
      <c r="AU1469" s="422"/>
      <c r="AV1469" s="11"/>
      <c r="AW1469" s="11"/>
      <c r="AX1469" s="410">
        <f t="shared" si="499"/>
        <v>0</v>
      </c>
      <c r="AY1469" s="411" t="str">
        <f>IF(G1469="","",VLOOKUP(J1469,中子データ!$B$4:$M$5999,10,FALSE))</f>
        <v/>
      </c>
      <c r="AZ1469" s="438" t="str">
        <f>IF(G1469="","",VLOOKUP(J1469,中子データ!$B$4:$M$5999,9,FALSE))</f>
        <v/>
      </c>
      <c r="BA1469" s="412" t="str">
        <f>IF(AQ1469="","",VLOOKUP(AQ1469,作業者名!$B$4:$C$100,2,FALSE))</f>
        <v/>
      </c>
      <c r="BB1469" s="412" t="str">
        <f>IF(AR1469="","",VLOOKUP(AR1469,作業者名!$B$4:$C$100,2,FALSE))</f>
        <v/>
      </c>
      <c r="BC1469" s="412" t="str">
        <f>IF(G1469="","",VLOOKUP(J1469,中子データ!B$4:N$6004,12,FALSE))</f>
        <v/>
      </c>
      <c r="BD1469" s="413" t="str">
        <f>IF(G1469="","",VLOOKUP(J1469,中子データ!$B$4:$P$4500,15,FALSE))</f>
        <v/>
      </c>
    </row>
    <row r="1470" spans="1:56" x14ac:dyDescent="0.15">
      <c r="A1470" s="7" t="str">
        <f>IF(G1470="","",VLOOKUP(H1470,マシン名!$B$4:$C$93,2,FALSE))</f>
        <v/>
      </c>
      <c r="B1470" s="7" t="str">
        <f>IF(G1470="","",VLOOKUP(I1470,作業者名!$B$4:$C$100,2,FALSE))</f>
        <v/>
      </c>
      <c r="C1470" s="7" t="str">
        <f>IF(G1470="","",VLOOKUP(J1470,中子データ!$B$4:$H$4500,2,FALSE))</f>
        <v/>
      </c>
      <c r="D1470" s="8" t="str">
        <f>IF(G1470="","",VLOOKUP(J1470,中子データ!$B$4:$H$4500,4,FALSE))</f>
        <v/>
      </c>
      <c r="E1470" s="231" t="str">
        <f t="shared" si="504"/>
        <v/>
      </c>
      <c r="G1470" s="238"/>
      <c r="H1470" s="9"/>
      <c r="I1470" s="9"/>
      <c r="J1470" s="9"/>
      <c r="K1470" s="10"/>
      <c r="L1470" s="10"/>
      <c r="M1470" s="6"/>
      <c r="N1470" s="6">
        <f t="shared" si="505"/>
        <v>0</v>
      </c>
      <c r="O1470" s="250"/>
      <c r="P1470" s="250"/>
      <c r="Q1470" s="250"/>
      <c r="R1470" s="250"/>
      <c r="S1470" s="250"/>
      <c r="T1470" s="250"/>
      <c r="U1470" s="250"/>
      <c r="V1470" s="250"/>
      <c r="W1470" s="250"/>
      <c r="X1470" s="250"/>
      <c r="Y1470" s="250"/>
      <c r="Z1470" s="4"/>
      <c r="AA1470" s="429"/>
      <c r="AB1470" s="457">
        <f t="shared" si="500"/>
        <v>0</v>
      </c>
      <c r="AC1470" s="11"/>
      <c r="AD1470" s="11"/>
      <c r="AE1470" s="11"/>
      <c r="AF1470" s="11"/>
      <c r="AG1470" s="11"/>
      <c r="AH1470" s="11"/>
      <c r="AI1470" s="11"/>
      <c r="AJ1470" s="12"/>
      <c r="AK1470" s="445" t="str">
        <f>IF(G1470="","",VLOOKUP(J1470,中子データ!$B$4:$H$4500,3,FALSE))</f>
        <v/>
      </c>
      <c r="AL1470" s="445" t="str">
        <f>IF(G1470="","",VLOOKUP(J1470,中子データ!$B$4:$H$4500,5,FALSE))</f>
        <v/>
      </c>
      <c r="AM1470" s="445" t="str">
        <f>IF(G1470="","",VLOOKUP(J1470,中子データ!$B$4:$H$4500,6,FALSE))</f>
        <v/>
      </c>
      <c r="AN1470" s="418"/>
      <c r="AO1470" s="419"/>
      <c r="AP1470" s="420"/>
      <c r="AQ1470" s="421"/>
      <c r="AR1470" s="420"/>
      <c r="AS1470" s="436"/>
      <c r="AT1470" s="436"/>
      <c r="AU1470" s="422"/>
      <c r="AV1470" s="11"/>
      <c r="AW1470" s="11"/>
      <c r="AX1470" s="410">
        <f t="shared" si="499"/>
        <v>0</v>
      </c>
      <c r="AY1470" s="411" t="str">
        <f>IF(G1470="","",VLOOKUP(J1470,中子データ!$B$4:$M$5999,10,FALSE))</f>
        <v/>
      </c>
      <c r="AZ1470" s="438" t="str">
        <f>IF(G1470="","",VLOOKUP(J1470,中子データ!$B$4:$M$5999,9,FALSE))</f>
        <v/>
      </c>
      <c r="BA1470" s="412" t="str">
        <f>IF(AQ1470="","",VLOOKUP(AQ1470,作業者名!$B$4:$C$100,2,FALSE))</f>
        <v/>
      </c>
      <c r="BB1470" s="412" t="str">
        <f>IF(AR1470="","",VLOOKUP(AR1470,作業者名!$B$4:$C$100,2,FALSE))</f>
        <v/>
      </c>
      <c r="BC1470" s="412" t="str">
        <f>IF(G1470="","",VLOOKUP(J1470,中子データ!B$4:N$6004,12,FALSE))</f>
        <v/>
      </c>
      <c r="BD1470" s="413" t="str">
        <f>IF(G1470="","",VLOOKUP(J1470,中子データ!$B$4:$P$4500,15,FALSE))</f>
        <v/>
      </c>
    </row>
    <row r="1471" spans="1:56" x14ac:dyDescent="0.15">
      <c r="A1471" s="7" t="str">
        <f>IF(G1471="","",VLOOKUP(H1471,マシン名!$B$4:$C$93,2,FALSE))</f>
        <v/>
      </c>
      <c r="B1471" s="7" t="str">
        <f>IF(G1471="","",VLOOKUP(I1471,作業者名!$B$4:$C$100,2,FALSE))</f>
        <v/>
      </c>
      <c r="C1471" s="7" t="str">
        <f>IF(G1471="","",VLOOKUP(J1471,中子データ!$B$4:$H$4500,2,FALSE))</f>
        <v/>
      </c>
      <c r="D1471" s="8" t="str">
        <f>IF(G1471="","",VLOOKUP(J1471,中子データ!$B$4:$H$4500,4,FALSE))</f>
        <v/>
      </c>
      <c r="E1471" s="231" t="str">
        <f t="shared" si="504"/>
        <v/>
      </c>
      <c r="G1471" s="238"/>
      <c r="H1471" s="9"/>
      <c r="I1471" s="9"/>
      <c r="J1471" s="9"/>
      <c r="K1471" s="10"/>
      <c r="L1471" s="10"/>
      <c r="M1471" s="6"/>
      <c r="N1471" s="6">
        <f t="shared" si="505"/>
        <v>0</v>
      </c>
      <c r="O1471" s="250"/>
      <c r="P1471" s="250"/>
      <c r="Q1471" s="250"/>
      <c r="R1471" s="250"/>
      <c r="S1471" s="250"/>
      <c r="T1471" s="250"/>
      <c r="U1471" s="250"/>
      <c r="V1471" s="250"/>
      <c r="W1471" s="250"/>
      <c r="X1471" s="250"/>
      <c r="Y1471" s="250"/>
      <c r="Z1471" s="4"/>
      <c r="AA1471" s="429"/>
      <c r="AB1471" s="457">
        <f t="shared" si="500"/>
        <v>0</v>
      </c>
      <c r="AC1471" s="11"/>
      <c r="AD1471" s="11"/>
      <c r="AE1471" s="11"/>
      <c r="AF1471" s="11"/>
      <c r="AG1471" s="11"/>
      <c r="AH1471" s="11"/>
      <c r="AI1471" s="11"/>
      <c r="AJ1471" s="12"/>
      <c r="AK1471" s="445" t="str">
        <f>IF(G1471="","",VLOOKUP(J1471,中子データ!$B$4:$H$4500,3,FALSE))</f>
        <v/>
      </c>
      <c r="AL1471" s="445" t="str">
        <f>IF(G1471="","",VLOOKUP(J1471,中子データ!$B$4:$H$4500,5,FALSE))</f>
        <v/>
      </c>
      <c r="AM1471" s="445" t="str">
        <f>IF(G1471="","",VLOOKUP(J1471,中子データ!$B$4:$H$4500,6,FALSE))</f>
        <v/>
      </c>
      <c r="AN1471" s="418"/>
      <c r="AO1471" s="419"/>
      <c r="AP1471" s="420"/>
      <c r="AQ1471" s="421"/>
      <c r="AR1471" s="420"/>
      <c r="AS1471" s="436"/>
      <c r="AT1471" s="436"/>
      <c r="AU1471" s="422"/>
      <c r="AV1471" s="11"/>
      <c r="AW1471" s="11"/>
      <c r="AX1471" s="410">
        <f t="shared" ref="AX1471:AX1534" si="506">L1471-O1471-P1471-Q1471-R1471--S1471-T1471-U1471-V1471-W1471-X1471-Y1471-Z1471</f>
        <v>0</v>
      </c>
      <c r="AY1471" s="411" t="str">
        <f>IF(G1471="","",VLOOKUP(J1471,中子データ!$B$4:$M$5999,10,FALSE))</f>
        <v/>
      </c>
      <c r="AZ1471" s="438" t="str">
        <f>IF(G1471="","",VLOOKUP(J1471,中子データ!$B$4:$M$5999,9,FALSE))</f>
        <v/>
      </c>
      <c r="BA1471" s="412" t="str">
        <f>IF(AQ1471="","",VLOOKUP(AQ1471,作業者名!$B$4:$C$100,2,FALSE))</f>
        <v/>
      </c>
      <c r="BB1471" s="412" t="str">
        <f>IF(AR1471="","",VLOOKUP(AR1471,作業者名!$B$4:$C$100,2,FALSE))</f>
        <v/>
      </c>
      <c r="BC1471" s="412" t="str">
        <f>IF(G1471="","",VLOOKUP(J1471,中子データ!B$4:N$6004,12,FALSE))</f>
        <v/>
      </c>
      <c r="BD1471" s="413" t="str">
        <f>IF(G1471="","",VLOOKUP(J1471,中子データ!$B$4:$P$4500,15,FALSE))</f>
        <v/>
      </c>
    </row>
    <row r="1472" spans="1:56" x14ac:dyDescent="0.15">
      <c r="A1472" s="7" t="str">
        <f>IF(G1472="","",VLOOKUP(H1472,マシン名!$B$4:$C$93,2,FALSE))</f>
        <v/>
      </c>
      <c r="B1472" s="7" t="str">
        <f>IF(G1472="","",VLOOKUP(I1472,作業者名!$B$4:$C$100,2,FALSE))</f>
        <v/>
      </c>
      <c r="C1472" s="7" t="str">
        <f>IF(G1472="","",VLOOKUP(J1472,中子データ!$B$4:$H$4500,2,FALSE))</f>
        <v/>
      </c>
      <c r="D1472" s="8" t="str">
        <f>IF(G1472="","",VLOOKUP(J1472,中子データ!$B$4:$H$4500,4,FALSE))</f>
        <v/>
      </c>
      <c r="E1472" s="231" t="str">
        <f t="shared" si="504"/>
        <v/>
      </c>
      <c r="G1472" s="238"/>
      <c r="H1472" s="9"/>
      <c r="I1472" s="9"/>
      <c r="J1472" s="9"/>
      <c r="K1472" s="10"/>
      <c r="L1472" s="10"/>
      <c r="M1472" s="6"/>
      <c r="N1472" s="6">
        <f t="shared" si="505"/>
        <v>0</v>
      </c>
      <c r="O1472" s="250"/>
      <c r="P1472" s="250"/>
      <c r="Q1472" s="250"/>
      <c r="R1472" s="250"/>
      <c r="S1472" s="250"/>
      <c r="T1472" s="250"/>
      <c r="U1472" s="250"/>
      <c r="V1472" s="250"/>
      <c r="W1472" s="250"/>
      <c r="X1472" s="250"/>
      <c r="Y1472" s="250"/>
      <c r="Z1472" s="4"/>
      <c r="AA1472" s="429"/>
      <c r="AB1472" s="457">
        <f t="shared" si="500"/>
        <v>0</v>
      </c>
      <c r="AC1472" s="11"/>
      <c r="AD1472" s="11"/>
      <c r="AE1472" s="11"/>
      <c r="AF1472" s="11"/>
      <c r="AG1472" s="11"/>
      <c r="AH1472" s="11"/>
      <c r="AI1472" s="11"/>
      <c r="AJ1472" s="12"/>
      <c r="AK1472" s="445" t="str">
        <f>IF(G1472="","",VLOOKUP(J1472,中子データ!$B$4:$H$4500,3,FALSE))</f>
        <v/>
      </c>
      <c r="AL1472" s="445" t="str">
        <f>IF(G1472="","",VLOOKUP(J1472,中子データ!$B$4:$H$4500,5,FALSE))</f>
        <v/>
      </c>
      <c r="AM1472" s="445" t="str">
        <f>IF(G1472="","",VLOOKUP(J1472,中子データ!$B$4:$H$4500,6,FALSE))</f>
        <v/>
      </c>
      <c r="AN1472" s="418"/>
      <c r="AO1472" s="419"/>
      <c r="AP1472" s="420"/>
      <c r="AQ1472" s="421"/>
      <c r="AR1472" s="420"/>
      <c r="AS1472" s="436"/>
      <c r="AT1472" s="436"/>
      <c r="AU1472" s="422"/>
      <c r="AV1472" s="11"/>
      <c r="AW1472" s="11"/>
      <c r="AX1472" s="410">
        <f t="shared" si="506"/>
        <v>0</v>
      </c>
      <c r="AY1472" s="411" t="str">
        <f>IF(G1472="","",VLOOKUP(J1472,中子データ!$B$4:$M$5999,10,FALSE))</f>
        <v/>
      </c>
      <c r="AZ1472" s="438" t="str">
        <f>IF(G1472="","",VLOOKUP(J1472,中子データ!$B$4:$M$5999,9,FALSE))</f>
        <v/>
      </c>
      <c r="BA1472" s="412" t="str">
        <f>IF(AQ1472="","",VLOOKUP(AQ1472,作業者名!$B$4:$C$100,2,FALSE))</f>
        <v/>
      </c>
      <c r="BB1472" s="412" t="str">
        <f>IF(AR1472="","",VLOOKUP(AR1472,作業者名!$B$4:$C$100,2,FALSE))</f>
        <v/>
      </c>
      <c r="BC1472" s="412" t="str">
        <f>IF(G1472="","",VLOOKUP(J1472,中子データ!B$4:N$6004,12,FALSE))</f>
        <v/>
      </c>
      <c r="BD1472" s="413" t="str">
        <f>IF(G1472="","",VLOOKUP(J1472,中子データ!$B$4:$P$4500,15,FALSE))</f>
        <v/>
      </c>
    </row>
    <row r="1473" spans="1:56" x14ac:dyDescent="0.15">
      <c r="A1473" s="7" t="str">
        <f>IF(G1473="","",VLOOKUP(H1473,マシン名!$B$4:$C$93,2,FALSE))</f>
        <v/>
      </c>
      <c r="B1473" s="7" t="str">
        <f>IF(G1473="","",VLOOKUP(I1473,作業者名!$B$4:$C$100,2,FALSE))</f>
        <v/>
      </c>
      <c r="C1473" s="7" t="str">
        <f>IF(G1473="","",VLOOKUP(J1473,中子データ!$B$4:$H$4500,2,FALSE))</f>
        <v/>
      </c>
      <c r="D1473" s="8" t="str">
        <f>IF(G1473="","",VLOOKUP(J1473,中子データ!$B$4:$H$4500,4,FALSE))</f>
        <v/>
      </c>
      <c r="E1473" s="231" t="str">
        <f t="shared" si="504"/>
        <v/>
      </c>
      <c r="G1473" s="238"/>
      <c r="H1473" s="9"/>
      <c r="I1473" s="9"/>
      <c r="J1473" s="9"/>
      <c r="K1473" s="10"/>
      <c r="L1473" s="10"/>
      <c r="M1473" s="6"/>
      <c r="N1473" s="6">
        <f t="shared" si="505"/>
        <v>0</v>
      </c>
      <c r="O1473" s="250"/>
      <c r="P1473" s="250"/>
      <c r="Q1473" s="250"/>
      <c r="R1473" s="250"/>
      <c r="S1473" s="250"/>
      <c r="T1473" s="250"/>
      <c r="U1473" s="250"/>
      <c r="V1473" s="250"/>
      <c r="W1473" s="250"/>
      <c r="X1473" s="250"/>
      <c r="Y1473" s="250"/>
      <c r="Z1473" s="4"/>
      <c r="AA1473" s="429"/>
      <c r="AB1473" s="457">
        <f t="shared" si="500"/>
        <v>0</v>
      </c>
      <c r="AC1473" s="11"/>
      <c r="AD1473" s="11"/>
      <c r="AE1473" s="11"/>
      <c r="AF1473" s="11"/>
      <c r="AG1473" s="11"/>
      <c r="AH1473" s="11"/>
      <c r="AI1473" s="11"/>
      <c r="AJ1473" s="12"/>
      <c r="AK1473" s="445" t="str">
        <f>IF(G1473="","",VLOOKUP(J1473,中子データ!$B$4:$H$4500,3,FALSE))</f>
        <v/>
      </c>
      <c r="AL1473" s="445" t="str">
        <f>IF(G1473="","",VLOOKUP(J1473,中子データ!$B$4:$H$4500,5,FALSE))</f>
        <v/>
      </c>
      <c r="AM1473" s="445" t="str">
        <f>IF(G1473="","",VLOOKUP(J1473,中子データ!$B$4:$H$4500,6,FALSE))</f>
        <v/>
      </c>
      <c r="AN1473" s="418"/>
      <c r="AO1473" s="419"/>
      <c r="AP1473" s="420"/>
      <c r="AQ1473" s="421"/>
      <c r="AR1473" s="420"/>
      <c r="AS1473" s="436"/>
      <c r="AT1473" s="436"/>
      <c r="AU1473" s="422"/>
      <c r="AV1473" s="11"/>
      <c r="AW1473" s="11"/>
      <c r="AX1473" s="410">
        <f t="shared" si="506"/>
        <v>0</v>
      </c>
      <c r="AY1473" s="411" t="str">
        <f>IF(G1473="","",VLOOKUP(J1473,中子データ!$B$4:$M$5999,10,FALSE))</f>
        <v/>
      </c>
      <c r="AZ1473" s="438" t="str">
        <f>IF(G1473="","",VLOOKUP(J1473,中子データ!$B$4:$M$5999,9,FALSE))</f>
        <v/>
      </c>
      <c r="BA1473" s="412" t="str">
        <f>IF(AQ1473="","",VLOOKUP(AQ1473,作業者名!$B$4:$C$100,2,FALSE))</f>
        <v/>
      </c>
      <c r="BB1473" s="412" t="str">
        <f>IF(AR1473="","",VLOOKUP(AR1473,作業者名!$B$4:$C$100,2,FALSE))</f>
        <v/>
      </c>
      <c r="BC1473" s="412" t="str">
        <f>IF(G1473="","",VLOOKUP(J1473,中子データ!B$4:N$6004,12,FALSE))</f>
        <v/>
      </c>
      <c r="BD1473" s="413" t="str">
        <f>IF(G1473="","",VLOOKUP(J1473,中子データ!$B$4:$P$4500,15,FALSE))</f>
        <v/>
      </c>
    </row>
    <row r="1474" spans="1:56" x14ac:dyDescent="0.15">
      <c r="A1474" s="7" t="str">
        <f>IF(G1474="","",VLOOKUP(H1474,マシン名!$B$4:$C$93,2,FALSE))</f>
        <v/>
      </c>
      <c r="B1474" s="7" t="str">
        <f>IF(G1474="","",VLOOKUP(I1474,作業者名!$B$4:$C$100,2,FALSE))</f>
        <v/>
      </c>
      <c r="C1474" s="7" t="str">
        <f>IF(G1474="","",VLOOKUP(J1474,中子データ!$B$4:$H$4500,2,FALSE))</f>
        <v/>
      </c>
      <c r="D1474" s="8" t="str">
        <f>IF(G1474="","",VLOOKUP(J1474,中子データ!$B$4:$H$4500,4,FALSE))</f>
        <v/>
      </c>
      <c r="E1474" s="231" t="str">
        <f t="shared" si="504"/>
        <v/>
      </c>
      <c r="G1474" s="238"/>
      <c r="H1474" s="9"/>
      <c r="I1474" s="9"/>
      <c r="J1474" s="9"/>
      <c r="K1474" s="10"/>
      <c r="L1474" s="10"/>
      <c r="M1474" s="6"/>
      <c r="N1474" s="6">
        <f t="shared" si="505"/>
        <v>0</v>
      </c>
      <c r="O1474" s="250"/>
      <c r="P1474" s="250"/>
      <c r="Q1474" s="250"/>
      <c r="R1474" s="250"/>
      <c r="S1474" s="250"/>
      <c r="T1474" s="250"/>
      <c r="U1474" s="250"/>
      <c r="V1474" s="250"/>
      <c r="W1474" s="250"/>
      <c r="X1474" s="250"/>
      <c r="Y1474" s="250"/>
      <c r="Z1474" s="4"/>
      <c r="AA1474" s="429"/>
      <c r="AB1474" s="457">
        <f t="shared" si="500"/>
        <v>0</v>
      </c>
      <c r="AC1474" s="11"/>
      <c r="AD1474" s="11"/>
      <c r="AE1474" s="11"/>
      <c r="AF1474" s="11"/>
      <c r="AG1474" s="11"/>
      <c r="AH1474" s="11"/>
      <c r="AI1474" s="11"/>
      <c r="AJ1474" s="12"/>
      <c r="AK1474" s="445" t="str">
        <f>IF(G1474="","",VLOOKUP(J1474,中子データ!$B$4:$H$4500,3,FALSE))</f>
        <v/>
      </c>
      <c r="AL1474" s="445" t="str">
        <f>IF(G1474="","",VLOOKUP(J1474,中子データ!$B$4:$H$4500,5,FALSE))</f>
        <v/>
      </c>
      <c r="AM1474" s="445" t="str">
        <f>IF(G1474="","",VLOOKUP(J1474,中子データ!$B$4:$H$4500,6,FALSE))</f>
        <v/>
      </c>
      <c r="AN1474" s="418"/>
      <c r="AO1474" s="419"/>
      <c r="AP1474" s="420"/>
      <c r="AQ1474" s="421"/>
      <c r="AR1474" s="420"/>
      <c r="AS1474" s="436"/>
      <c r="AT1474" s="436"/>
      <c r="AU1474" s="422"/>
      <c r="AV1474" s="11"/>
      <c r="AW1474" s="11"/>
      <c r="AX1474" s="410">
        <f t="shared" si="506"/>
        <v>0</v>
      </c>
      <c r="AY1474" s="411" t="str">
        <f>IF(G1474="","",VLOOKUP(J1474,中子データ!$B$4:$M$5999,10,FALSE))</f>
        <v/>
      </c>
      <c r="AZ1474" s="438" t="str">
        <f>IF(G1474="","",VLOOKUP(J1474,中子データ!$B$4:$M$5999,9,FALSE))</f>
        <v/>
      </c>
      <c r="BA1474" s="412" t="str">
        <f>IF(AQ1474="","",VLOOKUP(AQ1474,作業者名!$B$4:$C$100,2,FALSE))</f>
        <v/>
      </c>
      <c r="BB1474" s="412" t="str">
        <f>IF(AR1474="","",VLOOKUP(AR1474,作業者名!$B$4:$C$100,2,FALSE))</f>
        <v/>
      </c>
      <c r="BC1474" s="412" t="str">
        <f>IF(G1474="","",VLOOKUP(J1474,中子データ!B$4:N$6004,12,FALSE))</f>
        <v/>
      </c>
      <c r="BD1474" s="413" t="str">
        <f>IF(G1474="","",VLOOKUP(J1474,中子データ!$B$4:$P$4500,15,FALSE))</f>
        <v/>
      </c>
    </row>
    <row r="1475" spans="1:56" x14ac:dyDescent="0.15">
      <c r="A1475" s="7" t="str">
        <f>IF(G1475="","",VLOOKUP(H1475,マシン名!$B$4:$C$93,2,FALSE))</f>
        <v/>
      </c>
      <c r="B1475" s="7" t="str">
        <f>IF(G1475="","",VLOOKUP(I1475,作業者名!$B$4:$C$100,2,FALSE))</f>
        <v/>
      </c>
      <c r="C1475" s="7" t="str">
        <f>IF(G1475="","",VLOOKUP(J1475,中子データ!$B$4:$H$4500,2,FALSE))</f>
        <v/>
      </c>
      <c r="D1475" s="8" t="str">
        <f>IF(G1475="","",VLOOKUP(J1475,中子データ!$B$4:$H$4500,4,FALSE))</f>
        <v/>
      </c>
      <c r="E1475" s="231" t="str">
        <f t="shared" si="504"/>
        <v/>
      </c>
      <c r="G1475" s="238"/>
      <c r="H1475" s="9"/>
      <c r="I1475" s="9"/>
      <c r="J1475" s="9"/>
      <c r="K1475" s="10"/>
      <c r="L1475" s="10"/>
      <c r="M1475" s="6"/>
      <c r="N1475" s="6">
        <f t="shared" si="505"/>
        <v>0</v>
      </c>
      <c r="O1475" s="250"/>
      <c r="P1475" s="250"/>
      <c r="Q1475" s="250"/>
      <c r="R1475" s="250"/>
      <c r="S1475" s="250"/>
      <c r="T1475" s="250"/>
      <c r="U1475" s="250"/>
      <c r="V1475" s="250"/>
      <c r="W1475" s="250"/>
      <c r="X1475" s="250"/>
      <c r="Y1475" s="250"/>
      <c r="Z1475" s="4"/>
      <c r="AA1475" s="429"/>
      <c r="AB1475" s="457">
        <f t="shared" si="500"/>
        <v>0</v>
      </c>
      <c r="AC1475" s="11"/>
      <c r="AD1475" s="11"/>
      <c r="AE1475" s="11"/>
      <c r="AF1475" s="11"/>
      <c r="AG1475" s="11"/>
      <c r="AH1475" s="11"/>
      <c r="AI1475" s="11"/>
      <c r="AJ1475" s="12"/>
      <c r="AK1475" s="445" t="str">
        <f>IF(G1475="","",VLOOKUP(J1475,中子データ!$B$4:$H$4500,3,FALSE))</f>
        <v/>
      </c>
      <c r="AL1475" s="445" t="str">
        <f>IF(G1475="","",VLOOKUP(J1475,中子データ!$B$4:$H$4500,5,FALSE))</f>
        <v/>
      </c>
      <c r="AM1475" s="445" t="str">
        <f>IF(G1475="","",VLOOKUP(J1475,中子データ!$B$4:$H$4500,6,FALSE))</f>
        <v/>
      </c>
      <c r="AN1475" s="418"/>
      <c r="AO1475" s="419"/>
      <c r="AP1475" s="420"/>
      <c r="AQ1475" s="421"/>
      <c r="AR1475" s="420"/>
      <c r="AS1475" s="436"/>
      <c r="AT1475" s="436"/>
      <c r="AU1475" s="422"/>
      <c r="AV1475" s="11"/>
      <c r="AW1475" s="11"/>
      <c r="AX1475" s="410">
        <f t="shared" si="506"/>
        <v>0</v>
      </c>
      <c r="AY1475" s="411" t="str">
        <f>IF(G1475="","",VLOOKUP(J1475,中子データ!$B$4:$M$5999,10,FALSE))</f>
        <v/>
      </c>
      <c r="AZ1475" s="438" t="str">
        <f>IF(G1475="","",VLOOKUP(J1475,中子データ!$B$4:$M$5999,9,FALSE))</f>
        <v/>
      </c>
      <c r="BA1475" s="412" t="str">
        <f>IF(AQ1475="","",VLOOKUP(AQ1475,作業者名!$B$4:$C$100,2,FALSE))</f>
        <v/>
      </c>
      <c r="BB1475" s="412" t="str">
        <f>IF(AR1475="","",VLOOKUP(AR1475,作業者名!$B$4:$C$100,2,FALSE))</f>
        <v/>
      </c>
      <c r="BC1475" s="412" t="str">
        <f>IF(G1475="","",VLOOKUP(J1475,中子データ!B$4:N$6004,12,FALSE))</f>
        <v/>
      </c>
      <c r="BD1475" s="413" t="str">
        <f>IF(G1475="","",VLOOKUP(J1475,中子データ!$B$4:$P$4500,15,FALSE))</f>
        <v/>
      </c>
    </row>
    <row r="1476" spans="1:56" x14ac:dyDescent="0.15">
      <c r="A1476" s="7" t="str">
        <f>IF(G1476="","",VLOOKUP(H1476,マシン名!$B$4:$C$93,2,FALSE))</f>
        <v/>
      </c>
      <c r="B1476" s="7" t="str">
        <f>IF(G1476="","",VLOOKUP(I1476,作業者名!$B$4:$C$100,2,FALSE))</f>
        <v/>
      </c>
      <c r="C1476" s="7" t="str">
        <f>IF(G1476="","",VLOOKUP(J1476,中子データ!$B$4:$H$4500,2,FALSE))</f>
        <v/>
      </c>
      <c r="D1476" s="8" t="str">
        <f>IF(G1476="","",VLOOKUP(J1476,中子データ!$B$4:$H$4500,4,FALSE))</f>
        <v/>
      </c>
      <c r="E1476" s="231" t="str">
        <f t="shared" si="504"/>
        <v/>
      </c>
      <c r="G1476" s="238"/>
      <c r="H1476" s="9"/>
      <c r="I1476" s="9"/>
      <c r="J1476" s="9"/>
      <c r="K1476" s="10"/>
      <c r="L1476" s="10"/>
      <c r="M1476" s="6"/>
      <c r="N1476" s="6">
        <f t="shared" si="505"/>
        <v>0</v>
      </c>
      <c r="O1476" s="250"/>
      <c r="P1476" s="250"/>
      <c r="Q1476" s="250"/>
      <c r="R1476" s="250"/>
      <c r="S1476" s="250"/>
      <c r="T1476" s="250"/>
      <c r="U1476" s="250"/>
      <c r="V1476" s="250"/>
      <c r="W1476" s="250"/>
      <c r="X1476" s="250"/>
      <c r="Y1476" s="250"/>
      <c r="Z1476" s="4"/>
      <c r="AA1476" s="429"/>
      <c r="AB1476" s="457">
        <f t="shared" si="500"/>
        <v>0</v>
      </c>
      <c r="AC1476" s="11"/>
      <c r="AD1476" s="11"/>
      <c r="AE1476" s="11"/>
      <c r="AF1476" s="11"/>
      <c r="AG1476" s="11"/>
      <c r="AH1476" s="11"/>
      <c r="AI1476" s="11"/>
      <c r="AJ1476" s="12"/>
      <c r="AK1476" s="445" t="str">
        <f>IF(G1476="","",VLOOKUP(J1476,中子データ!$B$4:$H$4500,3,FALSE))</f>
        <v/>
      </c>
      <c r="AL1476" s="445" t="str">
        <f>IF(G1476="","",VLOOKUP(J1476,中子データ!$B$4:$H$4500,5,FALSE))</f>
        <v/>
      </c>
      <c r="AM1476" s="445" t="str">
        <f>IF(G1476="","",VLOOKUP(J1476,中子データ!$B$4:$H$4500,6,FALSE))</f>
        <v/>
      </c>
      <c r="AN1476" s="418"/>
      <c r="AO1476" s="419"/>
      <c r="AP1476" s="420"/>
      <c r="AQ1476" s="421"/>
      <c r="AR1476" s="420"/>
      <c r="AS1476" s="436"/>
      <c r="AT1476" s="436"/>
      <c r="AU1476" s="422"/>
      <c r="AV1476" s="11"/>
      <c r="AW1476" s="11"/>
      <c r="AX1476" s="410">
        <f t="shared" si="506"/>
        <v>0</v>
      </c>
      <c r="AY1476" s="411" t="str">
        <f>IF(G1476="","",VLOOKUP(J1476,中子データ!$B$4:$M$5999,10,FALSE))</f>
        <v/>
      </c>
      <c r="AZ1476" s="438" t="str">
        <f>IF(G1476="","",VLOOKUP(J1476,中子データ!$B$4:$M$5999,9,FALSE))</f>
        <v/>
      </c>
      <c r="BA1476" s="412" t="str">
        <f>IF(AQ1476="","",VLOOKUP(AQ1476,作業者名!$B$4:$C$100,2,FALSE))</f>
        <v/>
      </c>
      <c r="BB1476" s="412" t="str">
        <f>IF(AR1476="","",VLOOKUP(AR1476,作業者名!$B$4:$C$100,2,FALSE))</f>
        <v/>
      </c>
      <c r="BC1476" s="412" t="str">
        <f>IF(G1476="","",VLOOKUP(J1476,中子データ!B$4:N$6004,12,FALSE))</f>
        <v/>
      </c>
      <c r="BD1476" s="413" t="str">
        <f>IF(G1476="","",VLOOKUP(J1476,中子データ!$B$4:$P$4500,15,FALSE))</f>
        <v/>
      </c>
    </row>
    <row r="1477" spans="1:56" x14ac:dyDescent="0.15">
      <c r="A1477" s="7" t="str">
        <f>IF(G1477="","",VLOOKUP(H1477,マシン名!$B$4:$C$93,2,FALSE))</f>
        <v/>
      </c>
      <c r="B1477" s="7" t="str">
        <f>IF(G1477="","",VLOOKUP(I1477,作業者名!$B$4:$C$100,2,FALSE))</f>
        <v/>
      </c>
      <c r="C1477" s="7" t="str">
        <f>IF(G1477="","",VLOOKUP(J1477,中子データ!$B$4:$H$4500,2,FALSE))</f>
        <v/>
      </c>
      <c r="D1477" s="8" t="str">
        <f>IF(G1477="","",VLOOKUP(J1477,中子データ!$B$4:$H$4500,4,FALSE))</f>
        <v/>
      </c>
      <c r="E1477" s="231" t="str">
        <f t="shared" si="504"/>
        <v/>
      </c>
      <c r="G1477" s="238"/>
      <c r="H1477" s="9"/>
      <c r="I1477" s="9"/>
      <c r="J1477" s="9"/>
      <c r="K1477" s="10"/>
      <c r="L1477" s="10"/>
      <c r="M1477" s="6"/>
      <c r="N1477" s="6">
        <f t="shared" si="505"/>
        <v>0</v>
      </c>
      <c r="O1477" s="250"/>
      <c r="P1477" s="250"/>
      <c r="Q1477" s="250"/>
      <c r="R1477" s="250"/>
      <c r="S1477" s="250"/>
      <c r="T1477" s="250"/>
      <c r="U1477" s="250"/>
      <c r="V1477" s="250"/>
      <c r="W1477" s="250"/>
      <c r="X1477" s="250"/>
      <c r="Y1477" s="250"/>
      <c r="Z1477" s="4"/>
      <c r="AA1477" s="429"/>
      <c r="AB1477" s="457">
        <f t="shared" si="500"/>
        <v>0</v>
      </c>
      <c r="AC1477" s="11"/>
      <c r="AD1477" s="11"/>
      <c r="AE1477" s="11"/>
      <c r="AF1477" s="11"/>
      <c r="AG1477" s="11"/>
      <c r="AH1477" s="11"/>
      <c r="AI1477" s="11"/>
      <c r="AJ1477" s="12"/>
      <c r="AK1477" s="445" t="str">
        <f>IF(G1477="","",VLOOKUP(J1477,中子データ!$B$4:$H$4500,3,FALSE))</f>
        <v/>
      </c>
      <c r="AL1477" s="445" t="str">
        <f>IF(G1477="","",VLOOKUP(J1477,中子データ!$B$4:$H$4500,5,FALSE))</f>
        <v/>
      </c>
      <c r="AM1477" s="445" t="str">
        <f>IF(G1477="","",VLOOKUP(J1477,中子データ!$B$4:$H$4500,6,FALSE))</f>
        <v/>
      </c>
      <c r="AN1477" s="418"/>
      <c r="AO1477" s="419"/>
      <c r="AP1477" s="420"/>
      <c r="AQ1477" s="421"/>
      <c r="AR1477" s="420"/>
      <c r="AS1477" s="436"/>
      <c r="AT1477" s="436"/>
      <c r="AU1477" s="422"/>
      <c r="AV1477" s="11"/>
      <c r="AW1477" s="11"/>
      <c r="AX1477" s="410">
        <f t="shared" si="506"/>
        <v>0</v>
      </c>
      <c r="AY1477" s="411" t="str">
        <f>IF(G1477="","",VLOOKUP(J1477,中子データ!$B$4:$M$5999,10,FALSE))</f>
        <v/>
      </c>
      <c r="AZ1477" s="438" t="str">
        <f>IF(G1477="","",VLOOKUP(J1477,中子データ!$B$4:$M$5999,9,FALSE))</f>
        <v/>
      </c>
      <c r="BA1477" s="412" t="str">
        <f>IF(AQ1477="","",VLOOKUP(AQ1477,作業者名!$B$4:$C$100,2,FALSE))</f>
        <v/>
      </c>
      <c r="BB1477" s="412" t="str">
        <f>IF(AR1477="","",VLOOKUP(AR1477,作業者名!$B$4:$C$100,2,FALSE))</f>
        <v/>
      </c>
      <c r="BC1477" s="412" t="str">
        <f>IF(G1477="","",VLOOKUP(J1477,中子データ!B$4:N$6004,12,FALSE))</f>
        <v/>
      </c>
      <c r="BD1477" s="413" t="str">
        <f>IF(G1477="","",VLOOKUP(J1477,中子データ!$B$4:$P$4500,15,FALSE))</f>
        <v/>
      </c>
    </row>
    <row r="1478" spans="1:56" x14ac:dyDescent="0.15">
      <c r="A1478" s="7" t="str">
        <f>IF(G1478="","",VLOOKUP(H1478,マシン名!$B$4:$C$93,2,FALSE))</f>
        <v/>
      </c>
      <c r="B1478" s="7" t="str">
        <f>IF(G1478="","",VLOOKUP(I1478,作業者名!$B$4:$C$100,2,FALSE))</f>
        <v/>
      </c>
      <c r="C1478" s="7" t="str">
        <f>IF(G1478="","",VLOOKUP(J1478,中子データ!$B$4:$H$4500,2,FALSE))</f>
        <v/>
      </c>
      <c r="D1478" s="8" t="str">
        <f>IF(G1478="","",VLOOKUP(J1478,中子データ!$B$4:$H$4500,4,FALSE))</f>
        <v/>
      </c>
      <c r="E1478" s="231" t="str">
        <f t="shared" si="504"/>
        <v/>
      </c>
      <c r="G1478" s="238"/>
      <c r="H1478" s="9"/>
      <c r="I1478" s="9"/>
      <c r="J1478" s="9"/>
      <c r="K1478" s="10"/>
      <c r="L1478" s="10"/>
      <c r="M1478" s="6"/>
      <c r="N1478" s="6">
        <f t="shared" si="505"/>
        <v>0</v>
      </c>
      <c r="O1478" s="250"/>
      <c r="P1478" s="250"/>
      <c r="Q1478" s="250"/>
      <c r="R1478" s="250"/>
      <c r="S1478" s="250"/>
      <c r="T1478" s="250"/>
      <c r="U1478" s="250"/>
      <c r="V1478" s="250"/>
      <c r="W1478" s="250"/>
      <c r="X1478" s="250"/>
      <c r="Y1478" s="250"/>
      <c r="Z1478" s="4"/>
      <c r="AA1478" s="429"/>
      <c r="AB1478" s="457">
        <f t="shared" ref="AB1478:AB1541" si="507">SUM(AC1478:AJ1478)</f>
        <v>0</v>
      </c>
      <c r="AC1478" s="11"/>
      <c r="AD1478" s="11"/>
      <c r="AE1478" s="11"/>
      <c r="AF1478" s="11"/>
      <c r="AG1478" s="11"/>
      <c r="AH1478" s="11"/>
      <c r="AI1478" s="11"/>
      <c r="AJ1478" s="12"/>
      <c r="AK1478" s="445" t="str">
        <f>IF(G1478="","",VLOOKUP(J1478,中子データ!$B$4:$H$4500,3,FALSE))</f>
        <v/>
      </c>
      <c r="AL1478" s="445" t="str">
        <f>IF(G1478="","",VLOOKUP(J1478,中子データ!$B$4:$H$4500,5,FALSE))</f>
        <v/>
      </c>
      <c r="AM1478" s="445" t="str">
        <f>IF(G1478="","",VLOOKUP(J1478,中子データ!$B$4:$H$4500,6,FALSE))</f>
        <v/>
      </c>
      <c r="AN1478" s="418"/>
      <c r="AO1478" s="419"/>
      <c r="AP1478" s="420"/>
      <c r="AQ1478" s="421"/>
      <c r="AR1478" s="420"/>
      <c r="AS1478" s="436"/>
      <c r="AT1478" s="436"/>
      <c r="AU1478" s="422"/>
      <c r="AV1478" s="11"/>
      <c r="AW1478" s="11"/>
      <c r="AX1478" s="410">
        <f t="shared" si="506"/>
        <v>0</v>
      </c>
      <c r="AY1478" s="411" t="str">
        <f>IF(G1478="","",VLOOKUP(J1478,中子データ!$B$4:$M$5999,10,FALSE))</f>
        <v/>
      </c>
      <c r="AZ1478" s="438" t="str">
        <f>IF(G1478="","",VLOOKUP(J1478,中子データ!$B$4:$M$5999,9,FALSE))</f>
        <v/>
      </c>
      <c r="BA1478" s="412" t="str">
        <f>IF(AQ1478="","",VLOOKUP(AQ1478,作業者名!$B$4:$C$100,2,FALSE))</f>
        <v/>
      </c>
      <c r="BB1478" s="412" t="str">
        <f>IF(AR1478="","",VLOOKUP(AR1478,作業者名!$B$4:$C$100,2,FALSE))</f>
        <v/>
      </c>
      <c r="BC1478" s="412" t="str">
        <f>IF(G1478="","",VLOOKUP(J1478,中子データ!B$4:N$6004,12,FALSE))</f>
        <v/>
      </c>
      <c r="BD1478" s="413" t="str">
        <f>IF(G1478="","",VLOOKUP(J1478,中子データ!$B$4:$P$4500,15,FALSE))</f>
        <v/>
      </c>
    </row>
    <row r="1479" spans="1:56" x14ac:dyDescent="0.15">
      <c r="A1479" s="7" t="str">
        <f>IF(G1479="","",VLOOKUP(H1479,マシン名!$B$4:$C$93,2,FALSE))</f>
        <v/>
      </c>
      <c r="B1479" s="7" t="str">
        <f>IF(G1479="","",VLOOKUP(I1479,作業者名!$B$4:$C$100,2,FALSE))</f>
        <v/>
      </c>
      <c r="C1479" s="7" t="str">
        <f>IF(G1479="","",VLOOKUP(J1479,中子データ!$B$4:$H$4500,2,FALSE))</f>
        <v/>
      </c>
      <c r="D1479" s="8" t="str">
        <f>IF(G1479="","",VLOOKUP(J1479,中子データ!$B$4:$H$4500,4,FALSE))</f>
        <v/>
      </c>
      <c r="E1479" s="231" t="str">
        <f t="shared" si="504"/>
        <v/>
      </c>
      <c r="G1479" s="238"/>
      <c r="H1479" s="9"/>
      <c r="I1479" s="9"/>
      <c r="J1479" s="9"/>
      <c r="K1479" s="10"/>
      <c r="L1479" s="10"/>
      <c r="M1479" s="6"/>
      <c r="N1479" s="6">
        <f t="shared" si="505"/>
        <v>0</v>
      </c>
      <c r="O1479" s="250"/>
      <c r="P1479" s="250"/>
      <c r="Q1479" s="250"/>
      <c r="R1479" s="250"/>
      <c r="S1479" s="250"/>
      <c r="T1479" s="250"/>
      <c r="U1479" s="250"/>
      <c r="V1479" s="250"/>
      <c r="W1479" s="250"/>
      <c r="X1479" s="250"/>
      <c r="Y1479" s="250"/>
      <c r="Z1479" s="4"/>
      <c r="AA1479" s="429"/>
      <c r="AB1479" s="457">
        <f t="shared" si="507"/>
        <v>0</v>
      </c>
      <c r="AC1479" s="11"/>
      <c r="AD1479" s="11"/>
      <c r="AE1479" s="11"/>
      <c r="AF1479" s="11"/>
      <c r="AG1479" s="11"/>
      <c r="AH1479" s="11"/>
      <c r="AI1479" s="11"/>
      <c r="AJ1479" s="12"/>
      <c r="AK1479" s="445" t="str">
        <f>IF(G1479="","",VLOOKUP(J1479,中子データ!$B$4:$H$4500,3,FALSE))</f>
        <v/>
      </c>
      <c r="AL1479" s="445" t="str">
        <f>IF(G1479="","",VLOOKUP(J1479,中子データ!$B$4:$H$4500,5,FALSE))</f>
        <v/>
      </c>
      <c r="AM1479" s="445" t="str">
        <f>IF(G1479="","",VLOOKUP(J1479,中子データ!$B$4:$H$4500,6,FALSE))</f>
        <v/>
      </c>
      <c r="AN1479" s="418"/>
      <c r="AO1479" s="419"/>
      <c r="AP1479" s="420"/>
      <c r="AQ1479" s="421"/>
      <c r="AR1479" s="420"/>
      <c r="AS1479" s="436"/>
      <c r="AT1479" s="436"/>
      <c r="AU1479" s="422"/>
      <c r="AV1479" s="11"/>
      <c r="AW1479" s="11"/>
      <c r="AX1479" s="410">
        <f t="shared" si="506"/>
        <v>0</v>
      </c>
      <c r="AY1479" s="411" t="str">
        <f>IF(G1479="","",VLOOKUP(J1479,中子データ!$B$4:$M$5999,10,FALSE))</f>
        <v/>
      </c>
      <c r="AZ1479" s="438" t="str">
        <f>IF(G1479="","",VLOOKUP(J1479,中子データ!$B$4:$M$5999,9,FALSE))</f>
        <v/>
      </c>
      <c r="BA1479" s="412" t="str">
        <f>IF(AQ1479="","",VLOOKUP(AQ1479,作業者名!$B$4:$C$100,2,FALSE))</f>
        <v/>
      </c>
      <c r="BB1479" s="412" t="str">
        <f>IF(AR1479="","",VLOOKUP(AR1479,作業者名!$B$4:$C$100,2,FALSE))</f>
        <v/>
      </c>
      <c r="BC1479" s="412" t="str">
        <f>IF(G1479="","",VLOOKUP(J1479,中子データ!B$4:N$6004,12,FALSE))</f>
        <v/>
      </c>
      <c r="BD1479" s="413" t="str">
        <f>IF(G1479="","",VLOOKUP(J1479,中子データ!$B$4:$P$4500,15,FALSE))</f>
        <v/>
      </c>
    </row>
    <row r="1480" spans="1:56" x14ac:dyDescent="0.15">
      <c r="A1480" s="7" t="str">
        <f>IF(G1480="","",VLOOKUP(H1480,マシン名!$B$4:$C$93,2,FALSE))</f>
        <v/>
      </c>
      <c r="B1480" s="7" t="str">
        <f>IF(G1480="","",VLOOKUP(I1480,作業者名!$B$4:$C$100,2,FALSE))</f>
        <v/>
      </c>
      <c r="C1480" s="7" t="str">
        <f>IF(G1480="","",VLOOKUP(J1480,中子データ!$B$4:$H$4500,2,FALSE))</f>
        <v/>
      </c>
      <c r="D1480" s="8" t="str">
        <f>IF(G1480="","",VLOOKUP(J1480,中子データ!$B$4:$H$4500,4,FALSE))</f>
        <v/>
      </c>
      <c r="E1480" s="231" t="str">
        <f t="shared" si="504"/>
        <v/>
      </c>
      <c r="G1480" s="238"/>
      <c r="H1480" s="9"/>
      <c r="I1480" s="9"/>
      <c r="J1480" s="9"/>
      <c r="K1480" s="10"/>
      <c r="L1480" s="10"/>
      <c r="M1480" s="6"/>
      <c r="N1480" s="6">
        <f t="shared" si="505"/>
        <v>0</v>
      </c>
      <c r="O1480" s="250"/>
      <c r="P1480" s="250"/>
      <c r="Q1480" s="250"/>
      <c r="R1480" s="250"/>
      <c r="S1480" s="250"/>
      <c r="T1480" s="250"/>
      <c r="U1480" s="250"/>
      <c r="V1480" s="250"/>
      <c r="W1480" s="250"/>
      <c r="X1480" s="250"/>
      <c r="Y1480" s="250"/>
      <c r="Z1480" s="4"/>
      <c r="AA1480" s="429"/>
      <c r="AB1480" s="457">
        <f t="shared" si="507"/>
        <v>0</v>
      </c>
      <c r="AC1480" s="11"/>
      <c r="AD1480" s="11"/>
      <c r="AE1480" s="11"/>
      <c r="AF1480" s="11"/>
      <c r="AG1480" s="11"/>
      <c r="AH1480" s="11"/>
      <c r="AI1480" s="11"/>
      <c r="AJ1480" s="12"/>
      <c r="AK1480" s="445" t="str">
        <f>IF(G1480="","",VLOOKUP(J1480,中子データ!$B$4:$H$4500,3,FALSE))</f>
        <v/>
      </c>
      <c r="AL1480" s="445" t="str">
        <f>IF(G1480="","",VLOOKUP(J1480,中子データ!$B$4:$H$4500,5,FALSE))</f>
        <v/>
      </c>
      <c r="AM1480" s="445" t="str">
        <f>IF(G1480="","",VLOOKUP(J1480,中子データ!$B$4:$H$4500,6,FALSE))</f>
        <v/>
      </c>
      <c r="AN1480" s="418"/>
      <c r="AO1480" s="419"/>
      <c r="AP1480" s="420"/>
      <c r="AQ1480" s="421"/>
      <c r="AR1480" s="420"/>
      <c r="AS1480" s="436"/>
      <c r="AT1480" s="436"/>
      <c r="AU1480" s="422"/>
      <c r="AV1480" s="11"/>
      <c r="AW1480" s="11"/>
      <c r="AX1480" s="410">
        <f t="shared" si="506"/>
        <v>0</v>
      </c>
      <c r="AY1480" s="411" t="str">
        <f>IF(G1480="","",VLOOKUP(J1480,中子データ!$B$4:$M$5999,10,FALSE))</f>
        <v/>
      </c>
      <c r="AZ1480" s="438" t="str">
        <f>IF(G1480="","",VLOOKUP(J1480,中子データ!$B$4:$M$5999,9,FALSE))</f>
        <v/>
      </c>
      <c r="BA1480" s="412" t="str">
        <f>IF(AQ1480="","",VLOOKUP(AQ1480,作業者名!$B$4:$C$100,2,FALSE))</f>
        <v/>
      </c>
      <c r="BB1480" s="412" t="str">
        <f>IF(AR1480="","",VLOOKUP(AR1480,作業者名!$B$4:$C$100,2,FALSE))</f>
        <v/>
      </c>
      <c r="BC1480" s="412" t="str">
        <f>IF(G1480="","",VLOOKUP(J1480,中子データ!B$4:N$6004,12,FALSE))</f>
        <v/>
      </c>
      <c r="BD1480" s="413" t="str">
        <f>IF(G1480="","",VLOOKUP(J1480,中子データ!$B$4:$P$4500,15,FALSE))</f>
        <v/>
      </c>
    </row>
    <row r="1481" spans="1:56" x14ac:dyDescent="0.15">
      <c r="A1481" s="7" t="str">
        <f>IF(G1481="","",VLOOKUP(H1481,マシン名!$B$4:$C$93,2,FALSE))</f>
        <v/>
      </c>
      <c r="B1481" s="7" t="str">
        <f>IF(G1481="","",VLOOKUP(I1481,作業者名!$B$4:$C$100,2,FALSE))</f>
        <v/>
      </c>
      <c r="C1481" s="7" t="str">
        <f>IF(G1481="","",VLOOKUP(J1481,中子データ!$B$4:$H$4500,2,FALSE))</f>
        <v/>
      </c>
      <c r="D1481" s="8" t="str">
        <f>IF(G1481="","",VLOOKUP(J1481,中子データ!$B$4:$H$4500,4,FALSE))</f>
        <v/>
      </c>
      <c r="E1481" s="231" t="str">
        <f t="shared" si="504"/>
        <v/>
      </c>
      <c r="G1481" s="238"/>
      <c r="H1481" s="9"/>
      <c r="I1481" s="9"/>
      <c r="J1481" s="9"/>
      <c r="K1481" s="10"/>
      <c r="L1481" s="10"/>
      <c r="M1481" s="6"/>
      <c r="N1481" s="6">
        <f t="shared" si="505"/>
        <v>0</v>
      </c>
      <c r="O1481" s="250"/>
      <c r="P1481" s="250"/>
      <c r="Q1481" s="250"/>
      <c r="R1481" s="250"/>
      <c r="S1481" s="250"/>
      <c r="T1481" s="250"/>
      <c r="U1481" s="250"/>
      <c r="V1481" s="250"/>
      <c r="W1481" s="250"/>
      <c r="X1481" s="250"/>
      <c r="Y1481" s="250"/>
      <c r="Z1481" s="4"/>
      <c r="AA1481" s="429"/>
      <c r="AB1481" s="457">
        <f t="shared" si="507"/>
        <v>0</v>
      </c>
      <c r="AC1481" s="11"/>
      <c r="AD1481" s="11"/>
      <c r="AE1481" s="11"/>
      <c r="AF1481" s="11"/>
      <c r="AG1481" s="11"/>
      <c r="AH1481" s="11"/>
      <c r="AI1481" s="11"/>
      <c r="AJ1481" s="12"/>
      <c r="AK1481" s="445" t="str">
        <f>IF(G1481="","",VLOOKUP(J1481,中子データ!$B$4:$H$4500,3,FALSE))</f>
        <v/>
      </c>
      <c r="AL1481" s="445" t="str">
        <f>IF(G1481="","",VLOOKUP(J1481,中子データ!$B$4:$H$4500,5,FALSE))</f>
        <v/>
      </c>
      <c r="AM1481" s="445" t="str">
        <f>IF(G1481="","",VLOOKUP(J1481,中子データ!$B$4:$H$4500,6,FALSE))</f>
        <v/>
      </c>
      <c r="AN1481" s="418"/>
      <c r="AO1481" s="419"/>
      <c r="AP1481" s="420"/>
      <c r="AQ1481" s="421"/>
      <c r="AR1481" s="420"/>
      <c r="AS1481" s="436"/>
      <c r="AT1481" s="436"/>
      <c r="AU1481" s="422"/>
      <c r="AV1481" s="11"/>
      <c r="AW1481" s="11"/>
      <c r="AX1481" s="410">
        <f t="shared" si="506"/>
        <v>0</v>
      </c>
      <c r="AY1481" s="411" t="str">
        <f>IF(G1481="","",VLOOKUP(J1481,中子データ!$B$4:$M$5999,10,FALSE))</f>
        <v/>
      </c>
      <c r="AZ1481" s="438" t="str">
        <f>IF(G1481="","",VLOOKUP(J1481,中子データ!$B$4:$M$5999,9,FALSE))</f>
        <v/>
      </c>
      <c r="BA1481" s="412" t="str">
        <f>IF(AQ1481="","",VLOOKUP(AQ1481,作業者名!$B$4:$C$100,2,FALSE))</f>
        <v/>
      </c>
      <c r="BB1481" s="412" t="str">
        <f>IF(AR1481="","",VLOOKUP(AR1481,作業者名!$B$4:$C$100,2,FALSE))</f>
        <v/>
      </c>
      <c r="BC1481" s="412" t="str">
        <f>IF(G1481="","",VLOOKUP(J1481,中子データ!B$4:N$6004,12,FALSE))</f>
        <v/>
      </c>
      <c r="BD1481" s="413" t="str">
        <f>IF(G1481="","",VLOOKUP(J1481,中子データ!$B$4:$P$4500,15,FALSE))</f>
        <v/>
      </c>
    </row>
    <row r="1482" spans="1:56" x14ac:dyDescent="0.15">
      <c r="A1482" s="7" t="str">
        <f>IF(G1482="","",VLOOKUP(H1482,マシン名!$B$4:$C$93,2,FALSE))</f>
        <v/>
      </c>
      <c r="B1482" s="7" t="str">
        <f>IF(G1482="","",VLOOKUP(I1482,作業者名!$B$4:$C$100,2,FALSE))</f>
        <v/>
      </c>
      <c r="C1482" s="7" t="str">
        <f>IF(G1482="","",VLOOKUP(J1482,中子データ!$B$4:$H$4500,2,FALSE))</f>
        <v/>
      </c>
      <c r="D1482" s="8" t="str">
        <f>IF(G1482="","",VLOOKUP(J1482,中子データ!$B$4:$H$4500,4,FALSE))</f>
        <v/>
      </c>
      <c r="E1482" s="231" t="str">
        <f t="shared" si="504"/>
        <v/>
      </c>
      <c r="G1482" s="238"/>
      <c r="H1482" s="9"/>
      <c r="I1482" s="9"/>
      <c r="J1482" s="9"/>
      <c r="K1482" s="10"/>
      <c r="L1482" s="10"/>
      <c r="M1482" s="6"/>
      <c r="N1482" s="6">
        <f t="shared" si="505"/>
        <v>0</v>
      </c>
      <c r="O1482" s="250"/>
      <c r="P1482" s="250"/>
      <c r="Q1482" s="250"/>
      <c r="R1482" s="250"/>
      <c r="S1482" s="250"/>
      <c r="T1482" s="250"/>
      <c r="U1482" s="250"/>
      <c r="V1482" s="250"/>
      <c r="W1482" s="250"/>
      <c r="X1482" s="250"/>
      <c r="Y1482" s="250"/>
      <c r="Z1482" s="4"/>
      <c r="AA1482" s="429"/>
      <c r="AB1482" s="457">
        <f t="shared" si="507"/>
        <v>0</v>
      </c>
      <c r="AC1482" s="11"/>
      <c r="AD1482" s="11"/>
      <c r="AE1482" s="11"/>
      <c r="AF1482" s="11"/>
      <c r="AG1482" s="11"/>
      <c r="AH1482" s="11"/>
      <c r="AI1482" s="11"/>
      <c r="AJ1482" s="12"/>
      <c r="AK1482" s="445" t="str">
        <f>IF(G1482="","",VLOOKUP(J1482,中子データ!$B$4:$H$4500,3,FALSE))</f>
        <v/>
      </c>
      <c r="AL1482" s="445" t="str">
        <f>IF(G1482="","",VLOOKUP(J1482,中子データ!$B$4:$H$4500,5,FALSE))</f>
        <v/>
      </c>
      <c r="AM1482" s="445" t="str">
        <f>IF(G1482="","",VLOOKUP(J1482,中子データ!$B$4:$H$4500,6,FALSE))</f>
        <v/>
      </c>
      <c r="AN1482" s="418"/>
      <c r="AO1482" s="419"/>
      <c r="AP1482" s="420"/>
      <c r="AQ1482" s="421"/>
      <c r="AR1482" s="420"/>
      <c r="AS1482" s="436"/>
      <c r="AT1482" s="436"/>
      <c r="AU1482" s="422"/>
      <c r="AV1482" s="11"/>
      <c r="AW1482" s="11"/>
      <c r="AX1482" s="410">
        <f t="shared" si="506"/>
        <v>0</v>
      </c>
      <c r="AY1482" s="411" t="str">
        <f>IF(G1482="","",VLOOKUP(J1482,中子データ!$B$4:$M$5999,10,FALSE))</f>
        <v/>
      </c>
      <c r="AZ1482" s="438" t="str">
        <f>IF(G1482="","",VLOOKUP(J1482,中子データ!$B$4:$M$5999,9,FALSE))</f>
        <v/>
      </c>
      <c r="BA1482" s="412" t="str">
        <f>IF(AQ1482="","",VLOOKUP(AQ1482,作業者名!$B$4:$C$100,2,FALSE))</f>
        <v/>
      </c>
      <c r="BB1482" s="412" t="str">
        <f>IF(AR1482="","",VLOOKUP(AR1482,作業者名!$B$4:$C$100,2,FALSE))</f>
        <v/>
      </c>
      <c r="BC1482" s="412" t="str">
        <f>IF(G1482="","",VLOOKUP(J1482,中子データ!B$4:N$6004,12,FALSE))</f>
        <v/>
      </c>
      <c r="BD1482" s="413" t="str">
        <f>IF(G1482="","",VLOOKUP(J1482,中子データ!$B$4:$P$4500,15,FALSE))</f>
        <v/>
      </c>
    </row>
    <row r="1483" spans="1:56" x14ac:dyDescent="0.15">
      <c r="A1483" s="7" t="str">
        <f>IF(G1483="","",VLOOKUP(H1483,マシン名!$B$4:$C$93,2,FALSE))</f>
        <v/>
      </c>
      <c r="B1483" s="7" t="str">
        <f>IF(G1483="","",VLOOKUP(I1483,作業者名!$B$4:$C$100,2,FALSE))</f>
        <v/>
      </c>
      <c r="C1483" s="7" t="str">
        <f>IF(G1483="","",VLOOKUP(J1483,中子データ!$B$4:$H$4500,2,FALSE))</f>
        <v/>
      </c>
      <c r="D1483" s="8" t="str">
        <f>IF(G1483="","",VLOOKUP(J1483,中子データ!$B$4:$H$4500,4,FALSE))</f>
        <v/>
      </c>
      <c r="E1483" s="231" t="str">
        <f t="shared" si="504"/>
        <v/>
      </c>
      <c r="G1483" s="238"/>
      <c r="H1483" s="9"/>
      <c r="I1483" s="9"/>
      <c r="J1483" s="9"/>
      <c r="K1483" s="10"/>
      <c r="L1483" s="10"/>
      <c r="M1483" s="6"/>
      <c r="N1483" s="6">
        <f t="shared" si="505"/>
        <v>0</v>
      </c>
      <c r="O1483" s="250"/>
      <c r="P1483" s="250"/>
      <c r="Q1483" s="250"/>
      <c r="R1483" s="250"/>
      <c r="S1483" s="250"/>
      <c r="T1483" s="250"/>
      <c r="U1483" s="250"/>
      <c r="V1483" s="250"/>
      <c r="W1483" s="250"/>
      <c r="X1483" s="250"/>
      <c r="Y1483" s="250"/>
      <c r="Z1483" s="4"/>
      <c r="AA1483" s="429"/>
      <c r="AB1483" s="457">
        <f t="shared" si="507"/>
        <v>0</v>
      </c>
      <c r="AC1483" s="11"/>
      <c r="AD1483" s="11"/>
      <c r="AE1483" s="11"/>
      <c r="AF1483" s="11"/>
      <c r="AG1483" s="11"/>
      <c r="AH1483" s="11"/>
      <c r="AI1483" s="11"/>
      <c r="AJ1483" s="12"/>
      <c r="AK1483" s="445" t="str">
        <f>IF(G1483="","",VLOOKUP(J1483,中子データ!$B$4:$H$4500,3,FALSE))</f>
        <v/>
      </c>
      <c r="AL1483" s="445" t="str">
        <f>IF(G1483="","",VLOOKUP(J1483,中子データ!$B$4:$H$4500,5,FALSE))</f>
        <v/>
      </c>
      <c r="AM1483" s="445" t="str">
        <f>IF(G1483="","",VLOOKUP(J1483,中子データ!$B$4:$H$4500,6,FALSE))</f>
        <v/>
      </c>
      <c r="AN1483" s="418"/>
      <c r="AO1483" s="419"/>
      <c r="AP1483" s="420"/>
      <c r="AQ1483" s="421"/>
      <c r="AR1483" s="420"/>
      <c r="AS1483" s="436"/>
      <c r="AT1483" s="436"/>
      <c r="AU1483" s="422"/>
      <c r="AV1483" s="11"/>
      <c r="AW1483" s="11"/>
      <c r="AX1483" s="410">
        <f t="shared" si="506"/>
        <v>0</v>
      </c>
      <c r="AY1483" s="411" t="str">
        <f>IF(G1483="","",VLOOKUP(J1483,中子データ!$B$4:$M$5999,10,FALSE))</f>
        <v/>
      </c>
      <c r="AZ1483" s="438" t="str">
        <f>IF(G1483="","",VLOOKUP(J1483,中子データ!$B$4:$M$5999,9,FALSE))</f>
        <v/>
      </c>
      <c r="BA1483" s="412" t="str">
        <f>IF(AQ1483="","",VLOOKUP(AQ1483,作業者名!$B$4:$C$100,2,FALSE))</f>
        <v/>
      </c>
      <c r="BB1483" s="412" t="str">
        <f>IF(AR1483="","",VLOOKUP(AR1483,作業者名!$B$4:$C$100,2,FALSE))</f>
        <v/>
      </c>
      <c r="BC1483" s="412" t="str">
        <f>IF(G1483="","",VLOOKUP(J1483,中子データ!B$4:N$6004,12,FALSE))</f>
        <v/>
      </c>
      <c r="BD1483" s="413" t="str">
        <f>IF(G1483="","",VLOOKUP(J1483,中子データ!$B$4:$P$4500,15,FALSE))</f>
        <v/>
      </c>
    </row>
    <row r="1484" spans="1:56" x14ac:dyDescent="0.15">
      <c r="A1484" s="7" t="str">
        <f>IF(G1484="","",VLOOKUP(H1484,マシン名!$B$4:$C$93,2,FALSE))</f>
        <v/>
      </c>
      <c r="B1484" s="7" t="str">
        <f>IF(G1484="","",VLOOKUP(I1484,作業者名!$B$4:$C$100,2,FALSE))</f>
        <v/>
      </c>
      <c r="C1484" s="7" t="str">
        <f>IF(G1484="","",VLOOKUP(J1484,中子データ!$B$4:$H$4500,2,FALSE))</f>
        <v/>
      </c>
      <c r="D1484" s="8" t="str">
        <f>IF(G1484="","",VLOOKUP(J1484,中子データ!$B$4:$H$4500,4,FALSE))</f>
        <v/>
      </c>
      <c r="E1484" s="231" t="str">
        <f t="shared" si="504"/>
        <v/>
      </c>
      <c r="G1484" s="238"/>
      <c r="H1484" s="9"/>
      <c r="I1484" s="9"/>
      <c r="J1484" s="9"/>
      <c r="K1484" s="10"/>
      <c r="L1484" s="10"/>
      <c r="M1484" s="6"/>
      <c r="N1484" s="6">
        <f t="shared" si="505"/>
        <v>0</v>
      </c>
      <c r="O1484" s="250"/>
      <c r="P1484" s="250"/>
      <c r="Q1484" s="250"/>
      <c r="R1484" s="250"/>
      <c r="S1484" s="250"/>
      <c r="T1484" s="250"/>
      <c r="U1484" s="250"/>
      <c r="V1484" s="250"/>
      <c r="W1484" s="250"/>
      <c r="X1484" s="250"/>
      <c r="Y1484" s="250"/>
      <c r="Z1484" s="4"/>
      <c r="AA1484" s="429"/>
      <c r="AB1484" s="457">
        <f t="shared" si="507"/>
        <v>0</v>
      </c>
      <c r="AC1484" s="11"/>
      <c r="AD1484" s="11"/>
      <c r="AE1484" s="11"/>
      <c r="AF1484" s="11"/>
      <c r="AG1484" s="11"/>
      <c r="AH1484" s="11"/>
      <c r="AI1484" s="11"/>
      <c r="AJ1484" s="12"/>
      <c r="AK1484" s="445" t="str">
        <f>IF(G1484="","",VLOOKUP(J1484,中子データ!$B$4:$H$4500,3,FALSE))</f>
        <v/>
      </c>
      <c r="AL1484" s="445" t="str">
        <f>IF(G1484="","",VLOOKUP(J1484,中子データ!$B$4:$H$4500,5,FALSE))</f>
        <v/>
      </c>
      <c r="AM1484" s="445" t="str">
        <f>IF(G1484="","",VLOOKUP(J1484,中子データ!$B$4:$H$4500,6,FALSE))</f>
        <v/>
      </c>
      <c r="AN1484" s="418"/>
      <c r="AO1484" s="419"/>
      <c r="AP1484" s="420"/>
      <c r="AQ1484" s="421"/>
      <c r="AR1484" s="420"/>
      <c r="AS1484" s="436"/>
      <c r="AT1484" s="436"/>
      <c r="AU1484" s="422"/>
      <c r="AV1484" s="11"/>
      <c r="AW1484" s="11"/>
      <c r="AX1484" s="410">
        <f t="shared" si="506"/>
        <v>0</v>
      </c>
      <c r="AY1484" s="411" t="str">
        <f>IF(G1484="","",VLOOKUP(J1484,中子データ!$B$4:$M$5999,10,FALSE))</f>
        <v/>
      </c>
      <c r="AZ1484" s="438" t="str">
        <f>IF(G1484="","",VLOOKUP(J1484,中子データ!$B$4:$M$5999,9,FALSE))</f>
        <v/>
      </c>
      <c r="BA1484" s="412" t="str">
        <f>IF(AQ1484="","",VLOOKUP(AQ1484,作業者名!$B$4:$C$100,2,FALSE))</f>
        <v/>
      </c>
      <c r="BB1484" s="412" t="str">
        <f>IF(AR1484="","",VLOOKUP(AR1484,作業者名!$B$4:$C$100,2,FALSE))</f>
        <v/>
      </c>
      <c r="BC1484" s="412" t="str">
        <f>IF(G1484="","",VLOOKUP(J1484,中子データ!B$4:N$6004,12,FALSE))</f>
        <v/>
      </c>
      <c r="BD1484" s="413" t="str">
        <f>IF(G1484="","",VLOOKUP(J1484,中子データ!$B$4:$P$4500,15,FALSE))</f>
        <v/>
      </c>
    </row>
    <row r="1485" spans="1:56" x14ac:dyDescent="0.15">
      <c r="A1485" s="7" t="str">
        <f>IF(G1485="","",VLOOKUP(H1485,マシン名!$B$4:$C$93,2,FALSE))</f>
        <v/>
      </c>
      <c r="B1485" s="7" t="str">
        <f>IF(G1485="","",VLOOKUP(I1485,作業者名!$B$4:$C$100,2,FALSE))</f>
        <v/>
      </c>
      <c r="C1485" s="7" t="str">
        <f>IF(G1485="","",VLOOKUP(J1485,中子データ!$B$4:$H$4500,2,FALSE))</f>
        <v/>
      </c>
      <c r="D1485" s="8" t="str">
        <f>IF(G1485="","",VLOOKUP(J1485,中子データ!$B$4:$H$4500,4,FALSE))</f>
        <v/>
      </c>
      <c r="E1485" s="231" t="str">
        <f t="shared" si="504"/>
        <v/>
      </c>
      <c r="G1485" s="238"/>
      <c r="H1485" s="9"/>
      <c r="I1485" s="9"/>
      <c r="J1485" s="9"/>
      <c r="K1485" s="10"/>
      <c r="L1485" s="10"/>
      <c r="M1485" s="6"/>
      <c r="N1485" s="6">
        <f t="shared" si="505"/>
        <v>0</v>
      </c>
      <c r="O1485" s="250"/>
      <c r="P1485" s="250"/>
      <c r="Q1485" s="250"/>
      <c r="R1485" s="250"/>
      <c r="S1485" s="250"/>
      <c r="T1485" s="250"/>
      <c r="U1485" s="250"/>
      <c r="V1485" s="250"/>
      <c r="W1485" s="250"/>
      <c r="X1485" s="250"/>
      <c r="Y1485" s="250"/>
      <c r="Z1485" s="4"/>
      <c r="AA1485" s="429"/>
      <c r="AB1485" s="457">
        <f t="shared" si="507"/>
        <v>0</v>
      </c>
      <c r="AC1485" s="11"/>
      <c r="AD1485" s="11"/>
      <c r="AE1485" s="11"/>
      <c r="AF1485" s="11"/>
      <c r="AG1485" s="11"/>
      <c r="AH1485" s="11"/>
      <c r="AI1485" s="11"/>
      <c r="AJ1485" s="12"/>
      <c r="AK1485" s="445" t="str">
        <f>IF(G1485="","",VLOOKUP(J1485,中子データ!$B$4:$H$4500,3,FALSE))</f>
        <v/>
      </c>
      <c r="AL1485" s="445" t="str">
        <f>IF(G1485="","",VLOOKUP(J1485,中子データ!$B$4:$H$4500,5,FALSE))</f>
        <v/>
      </c>
      <c r="AM1485" s="445" t="str">
        <f>IF(G1485="","",VLOOKUP(J1485,中子データ!$B$4:$H$4500,6,FALSE))</f>
        <v/>
      </c>
      <c r="AN1485" s="418"/>
      <c r="AO1485" s="419"/>
      <c r="AP1485" s="420"/>
      <c r="AQ1485" s="421"/>
      <c r="AR1485" s="420"/>
      <c r="AS1485" s="436"/>
      <c r="AT1485" s="436"/>
      <c r="AU1485" s="422"/>
      <c r="AV1485" s="11"/>
      <c r="AW1485" s="11"/>
      <c r="AX1485" s="410">
        <f t="shared" si="506"/>
        <v>0</v>
      </c>
      <c r="AY1485" s="411" t="str">
        <f>IF(G1485="","",VLOOKUP(J1485,中子データ!$B$4:$M$5999,10,FALSE))</f>
        <v/>
      </c>
      <c r="AZ1485" s="438" t="str">
        <f>IF(G1485="","",VLOOKUP(J1485,中子データ!$B$4:$M$5999,9,FALSE))</f>
        <v/>
      </c>
      <c r="BA1485" s="412" t="str">
        <f>IF(AQ1485="","",VLOOKUP(AQ1485,作業者名!$B$4:$C$100,2,FALSE))</f>
        <v/>
      </c>
      <c r="BB1485" s="412" t="str">
        <f>IF(AR1485="","",VLOOKUP(AR1485,作業者名!$B$4:$C$100,2,FALSE))</f>
        <v/>
      </c>
      <c r="BC1485" s="412" t="str">
        <f>IF(G1485="","",VLOOKUP(J1485,中子データ!B$4:N$6004,12,FALSE))</f>
        <v/>
      </c>
      <c r="BD1485" s="413" t="str">
        <f>IF(G1485="","",VLOOKUP(J1485,中子データ!$B$4:$P$4500,15,FALSE))</f>
        <v/>
      </c>
    </row>
    <row r="1486" spans="1:56" x14ac:dyDescent="0.15">
      <c r="A1486" s="7" t="str">
        <f>IF(G1486="","",VLOOKUP(H1486,マシン名!$B$4:$C$93,2,FALSE))</f>
        <v/>
      </c>
      <c r="B1486" s="7" t="str">
        <f>IF(G1486="","",VLOOKUP(I1486,作業者名!$B$4:$C$100,2,FALSE))</f>
        <v/>
      </c>
      <c r="C1486" s="7" t="str">
        <f>IF(G1486="","",VLOOKUP(J1486,中子データ!$B$4:$H$4500,2,FALSE))</f>
        <v/>
      </c>
      <c r="D1486" s="8" t="str">
        <f>IF(G1486="","",VLOOKUP(J1486,中子データ!$B$4:$H$4500,4,FALSE))</f>
        <v/>
      </c>
      <c r="E1486" s="231" t="str">
        <f t="shared" si="504"/>
        <v/>
      </c>
      <c r="G1486" s="238"/>
      <c r="H1486" s="9"/>
      <c r="I1486" s="9"/>
      <c r="J1486" s="9"/>
      <c r="K1486" s="10"/>
      <c r="L1486" s="10"/>
      <c r="M1486" s="6"/>
      <c r="N1486" s="6">
        <f t="shared" si="505"/>
        <v>0</v>
      </c>
      <c r="O1486" s="250"/>
      <c r="P1486" s="250"/>
      <c r="Q1486" s="250"/>
      <c r="R1486" s="250"/>
      <c r="S1486" s="250"/>
      <c r="T1486" s="250"/>
      <c r="U1486" s="250"/>
      <c r="V1486" s="250"/>
      <c r="W1486" s="250"/>
      <c r="X1486" s="250"/>
      <c r="Y1486" s="250"/>
      <c r="Z1486" s="4"/>
      <c r="AA1486" s="429"/>
      <c r="AB1486" s="457">
        <f t="shared" si="507"/>
        <v>0</v>
      </c>
      <c r="AC1486" s="11"/>
      <c r="AD1486" s="11"/>
      <c r="AE1486" s="11"/>
      <c r="AF1486" s="11"/>
      <c r="AG1486" s="11"/>
      <c r="AH1486" s="11"/>
      <c r="AI1486" s="11"/>
      <c r="AJ1486" s="12"/>
      <c r="AK1486" s="445" t="str">
        <f>IF(G1486="","",VLOOKUP(J1486,中子データ!$B$4:$H$4500,3,FALSE))</f>
        <v/>
      </c>
      <c r="AL1486" s="445" t="str">
        <f>IF(G1486="","",VLOOKUP(J1486,中子データ!$B$4:$H$4500,5,FALSE))</f>
        <v/>
      </c>
      <c r="AM1486" s="445" t="str">
        <f>IF(G1486="","",VLOOKUP(J1486,中子データ!$B$4:$H$4500,6,FALSE))</f>
        <v/>
      </c>
      <c r="AN1486" s="418"/>
      <c r="AO1486" s="419"/>
      <c r="AP1486" s="420"/>
      <c r="AQ1486" s="421"/>
      <c r="AR1486" s="420"/>
      <c r="AS1486" s="436"/>
      <c r="AT1486" s="436"/>
      <c r="AU1486" s="422"/>
      <c r="AV1486" s="11"/>
      <c r="AW1486" s="11"/>
      <c r="AX1486" s="410">
        <f t="shared" si="506"/>
        <v>0</v>
      </c>
      <c r="AY1486" s="411" t="str">
        <f>IF(G1486="","",VLOOKUP(J1486,中子データ!$B$4:$M$5999,10,FALSE))</f>
        <v/>
      </c>
      <c r="AZ1486" s="438" t="str">
        <f>IF(G1486="","",VLOOKUP(J1486,中子データ!$B$4:$M$5999,9,FALSE))</f>
        <v/>
      </c>
      <c r="BA1486" s="412" t="str">
        <f>IF(AQ1486="","",VLOOKUP(AQ1486,作業者名!$B$4:$C$100,2,FALSE))</f>
        <v/>
      </c>
      <c r="BB1486" s="412" t="str">
        <f>IF(AR1486="","",VLOOKUP(AR1486,作業者名!$B$4:$C$100,2,FALSE))</f>
        <v/>
      </c>
      <c r="BC1486" s="412" t="str">
        <f>IF(G1486="","",VLOOKUP(J1486,中子データ!B$4:N$6004,12,FALSE))</f>
        <v/>
      </c>
      <c r="BD1486" s="413" t="str">
        <f>IF(G1486="","",VLOOKUP(J1486,中子データ!$B$4:$P$4500,15,FALSE))</f>
        <v/>
      </c>
    </row>
    <row r="1487" spans="1:56" x14ac:dyDescent="0.15">
      <c r="A1487" s="7" t="str">
        <f>IF(G1487="","",VLOOKUP(H1487,マシン名!$B$4:$C$93,2,FALSE))</f>
        <v/>
      </c>
      <c r="B1487" s="7" t="str">
        <f>IF(G1487="","",VLOOKUP(I1487,作業者名!$B$4:$C$100,2,FALSE))</f>
        <v/>
      </c>
      <c r="C1487" s="7" t="str">
        <f>IF(G1487="","",VLOOKUP(J1487,中子データ!$B$4:$H$4500,2,FALSE))</f>
        <v/>
      </c>
      <c r="D1487" s="8" t="str">
        <f>IF(G1487="","",VLOOKUP(J1487,中子データ!$B$4:$H$4500,4,FALSE))</f>
        <v/>
      </c>
      <c r="E1487" s="231" t="str">
        <f t="shared" si="504"/>
        <v/>
      </c>
      <c r="G1487" s="238"/>
      <c r="H1487" s="9"/>
      <c r="I1487" s="9"/>
      <c r="J1487" s="9"/>
      <c r="K1487" s="10"/>
      <c r="L1487" s="10"/>
      <c r="M1487" s="6"/>
      <c r="N1487" s="6">
        <f t="shared" si="505"/>
        <v>0</v>
      </c>
      <c r="O1487" s="250"/>
      <c r="P1487" s="250"/>
      <c r="Q1487" s="250"/>
      <c r="R1487" s="250"/>
      <c r="S1487" s="250"/>
      <c r="T1487" s="250"/>
      <c r="U1487" s="250"/>
      <c r="V1487" s="250"/>
      <c r="W1487" s="250"/>
      <c r="X1487" s="250"/>
      <c r="Y1487" s="250"/>
      <c r="Z1487" s="4"/>
      <c r="AA1487" s="429"/>
      <c r="AB1487" s="457">
        <f t="shared" si="507"/>
        <v>0</v>
      </c>
      <c r="AC1487" s="11"/>
      <c r="AD1487" s="11"/>
      <c r="AE1487" s="11"/>
      <c r="AF1487" s="11"/>
      <c r="AG1487" s="11"/>
      <c r="AH1487" s="11"/>
      <c r="AI1487" s="11"/>
      <c r="AJ1487" s="12"/>
      <c r="AK1487" s="445" t="str">
        <f>IF(G1487="","",VLOOKUP(J1487,中子データ!$B$4:$H$4500,3,FALSE))</f>
        <v/>
      </c>
      <c r="AL1487" s="445" t="str">
        <f>IF(G1487="","",VLOOKUP(J1487,中子データ!$B$4:$H$4500,5,FALSE))</f>
        <v/>
      </c>
      <c r="AM1487" s="445" t="str">
        <f>IF(G1487="","",VLOOKUP(J1487,中子データ!$B$4:$H$4500,6,FALSE))</f>
        <v/>
      </c>
      <c r="AN1487" s="418"/>
      <c r="AO1487" s="419"/>
      <c r="AP1487" s="420"/>
      <c r="AQ1487" s="421"/>
      <c r="AR1487" s="420"/>
      <c r="AS1487" s="436"/>
      <c r="AT1487" s="436"/>
      <c r="AU1487" s="422"/>
      <c r="AV1487" s="11"/>
      <c r="AW1487" s="11"/>
      <c r="AX1487" s="410">
        <f t="shared" si="506"/>
        <v>0</v>
      </c>
      <c r="AY1487" s="411" t="str">
        <f>IF(G1487="","",VLOOKUP(J1487,中子データ!$B$4:$M$5999,10,FALSE))</f>
        <v/>
      </c>
      <c r="AZ1487" s="438" t="str">
        <f>IF(G1487="","",VLOOKUP(J1487,中子データ!$B$4:$M$5999,9,FALSE))</f>
        <v/>
      </c>
      <c r="BA1487" s="412" t="str">
        <f>IF(AQ1487="","",VLOOKUP(AQ1487,作業者名!$B$4:$C$100,2,FALSE))</f>
        <v/>
      </c>
      <c r="BB1487" s="412" t="str">
        <f>IF(AR1487="","",VLOOKUP(AR1487,作業者名!$B$4:$C$100,2,FALSE))</f>
        <v/>
      </c>
      <c r="BC1487" s="412" t="str">
        <f>IF(G1487="","",VLOOKUP(J1487,中子データ!B$4:N$6004,12,FALSE))</f>
        <v/>
      </c>
      <c r="BD1487" s="413" t="str">
        <f>IF(G1487="","",VLOOKUP(J1487,中子データ!$B$4:$P$4500,15,FALSE))</f>
        <v/>
      </c>
    </row>
    <row r="1488" spans="1:56" x14ac:dyDescent="0.15">
      <c r="A1488" s="7" t="str">
        <f>IF(G1488="","",VLOOKUP(H1488,マシン名!$B$4:$C$93,2,FALSE))</f>
        <v/>
      </c>
      <c r="B1488" s="7" t="str">
        <f>IF(G1488="","",VLOOKUP(I1488,作業者名!$B$4:$C$100,2,FALSE))</f>
        <v/>
      </c>
      <c r="C1488" s="7" t="str">
        <f>IF(G1488="","",VLOOKUP(J1488,中子データ!$B$4:$H$4500,2,FALSE))</f>
        <v/>
      </c>
      <c r="D1488" s="8" t="str">
        <f>IF(G1488="","",VLOOKUP(J1488,中子データ!$B$4:$H$4500,4,FALSE))</f>
        <v/>
      </c>
      <c r="E1488" s="231" t="str">
        <f t="shared" si="504"/>
        <v/>
      </c>
      <c r="G1488" s="238"/>
      <c r="H1488" s="9"/>
      <c r="I1488" s="9"/>
      <c r="J1488" s="9"/>
      <c r="K1488" s="10"/>
      <c r="L1488" s="10"/>
      <c r="M1488" s="6"/>
      <c r="N1488" s="6">
        <f t="shared" si="505"/>
        <v>0</v>
      </c>
      <c r="O1488" s="250"/>
      <c r="P1488" s="250"/>
      <c r="Q1488" s="250"/>
      <c r="R1488" s="250"/>
      <c r="S1488" s="250"/>
      <c r="T1488" s="250"/>
      <c r="U1488" s="250"/>
      <c r="V1488" s="250"/>
      <c r="W1488" s="250"/>
      <c r="X1488" s="250"/>
      <c r="Y1488" s="250"/>
      <c r="Z1488" s="4"/>
      <c r="AA1488" s="429"/>
      <c r="AB1488" s="457">
        <f t="shared" si="507"/>
        <v>0</v>
      </c>
      <c r="AC1488" s="11"/>
      <c r="AD1488" s="11"/>
      <c r="AE1488" s="11"/>
      <c r="AF1488" s="11"/>
      <c r="AG1488" s="11"/>
      <c r="AH1488" s="11"/>
      <c r="AI1488" s="11"/>
      <c r="AJ1488" s="12"/>
      <c r="AK1488" s="445" t="str">
        <f>IF(G1488="","",VLOOKUP(J1488,中子データ!$B$4:$H$4500,3,FALSE))</f>
        <v/>
      </c>
      <c r="AL1488" s="445" t="str">
        <f>IF(G1488="","",VLOOKUP(J1488,中子データ!$B$4:$H$4500,5,FALSE))</f>
        <v/>
      </c>
      <c r="AM1488" s="445" t="str">
        <f>IF(G1488="","",VLOOKUP(J1488,中子データ!$B$4:$H$4500,6,FALSE))</f>
        <v/>
      </c>
      <c r="AN1488" s="418"/>
      <c r="AO1488" s="419"/>
      <c r="AP1488" s="420"/>
      <c r="AQ1488" s="421"/>
      <c r="AR1488" s="420"/>
      <c r="AS1488" s="436"/>
      <c r="AT1488" s="436"/>
      <c r="AU1488" s="422"/>
      <c r="AV1488" s="11"/>
      <c r="AW1488" s="11"/>
      <c r="AX1488" s="410">
        <f t="shared" si="506"/>
        <v>0</v>
      </c>
      <c r="AY1488" s="411" t="str">
        <f>IF(G1488="","",VLOOKUP(J1488,中子データ!$B$4:$M$5999,10,FALSE))</f>
        <v/>
      </c>
      <c r="AZ1488" s="438" t="str">
        <f>IF(G1488="","",VLOOKUP(J1488,中子データ!$B$4:$M$5999,9,FALSE))</f>
        <v/>
      </c>
      <c r="BA1488" s="412" t="str">
        <f>IF(AQ1488="","",VLOOKUP(AQ1488,作業者名!$B$4:$C$100,2,FALSE))</f>
        <v/>
      </c>
      <c r="BB1488" s="412" t="str">
        <f>IF(AR1488="","",VLOOKUP(AR1488,作業者名!$B$4:$C$100,2,FALSE))</f>
        <v/>
      </c>
      <c r="BC1488" s="412" t="str">
        <f>IF(G1488="","",VLOOKUP(J1488,中子データ!B$4:N$6004,12,FALSE))</f>
        <v/>
      </c>
      <c r="BD1488" s="413" t="str">
        <f>IF(G1488="","",VLOOKUP(J1488,中子データ!$B$4:$P$4500,15,FALSE))</f>
        <v/>
      </c>
    </row>
    <row r="1489" spans="1:56" x14ac:dyDescent="0.15">
      <c r="A1489" s="7" t="str">
        <f>IF(G1489="","",VLOOKUP(H1489,マシン名!$B$4:$C$93,2,FALSE))</f>
        <v/>
      </c>
      <c r="B1489" s="7" t="str">
        <f>IF(G1489="","",VLOOKUP(I1489,作業者名!$B$4:$C$100,2,FALSE))</f>
        <v/>
      </c>
      <c r="C1489" s="7" t="str">
        <f>IF(G1489="","",VLOOKUP(J1489,中子データ!$B$4:$H$4500,2,FALSE))</f>
        <v/>
      </c>
      <c r="D1489" s="8" t="str">
        <f>IF(G1489="","",VLOOKUP(J1489,中子データ!$B$4:$H$4500,4,FALSE))</f>
        <v/>
      </c>
      <c r="E1489" s="231" t="str">
        <f t="shared" si="504"/>
        <v/>
      </c>
      <c r="G1489" s="238"/>
      <c r="H1489" s="9"/>
      <c r="I1489" s="9"/>
      <c r="J1489" s="9"/>
      <c r="K1489" s="10"/>
      <c r="L1489" s="10"/>
      <c r="M1489" s="6"/>
      <c r="N1489" s="6">
        <f t="shared" si="505"/>
        <v>0</v>
      </c>
      <c r="O1489" s="250"/>
      <c r="P1489" s="250"/>
      <c r="Q1489" s="250"/>
      <c r="R1489" s="250"/>
      <c r="S1489" s="250"/>
      <c r="T1489" s="250"/>
      <c r="U1489" s="250"/>
      <c r="V1489" s="250"/>
      <c r="W1489" s="250"/>
      <c r="X1489" s="250"/>
      <c r="Y1489" s="250"/>
      <c r="Z1489" s="4"/>
      <c r="AA1489" s="429"/>
      <c r="AB1489" s="457">
        <f t="shared" si="507"/>
        <v>0</v>
      </c>
      <c r="AC1489" s="11"/>
      <c r="AD1489" s="11"/>
      <c r="AE1489" s="11"/>
      <c r="AF1489" s="11"/>
      <c r="AG1489" s="11"/>
      <c r="AH1489" s="11"/>
      <c r="AI1489" s="11"/>
      <c r="AJ1489" s="12"/>
      <c r="AK1489" s="445" t="str">
        <f>IF(G1489="","",VLOOKUP(J1489,中子データ!$B$4:$H$4500,3,FALSE))</f>
        <v/>
      </c>
      <c r="AL1489" s="445" t="str">
        <f>IF(G1489="","",VLOOKUP(J1489,中子データ!$B$4:$H$4500,5,FALSE))</f>
        <v/>
      </c>
      <c r="AM1489" s="445" t="str">
        <f>IF(G1489="","",VLOOKUP(J1489,中子データ!$B$4:$H$4500,6,FALSE))</f>
        <v/>
      </c>
      <c r="AN1489" s="418"/>
      <c r="AO1489" s="419"/>
      <c r="AP1489" s="420"/>
      <c r="AQ1489" s="421"/>
      <c r="AR1489" s="420"/>
      <c r="AS1489" s="436"/>
      <c r="AT1489" s="436"/>
      <c r="AU1489" s="422"/>
      <c r="AV1489" s="11"/>
      <c r="AW1489" s="11"/>
      <c r="AX1489" s="410">
        <f t="shared" si="506"/>
        <v>0</v>
      </c>
      <c r="AY1489" s="411" t="str">
        <f>IF(G1489="","",VLOOKUP(J1489,中子データ!$B$4:$M$5999,10,FALSE))</f>
        <v/>
      </c>
      <c r="AZ1489" s="438" t="str">
        <f>IF(G1489="","",VLOOKUP(J1489,中子データ!$B$4:$M$5999,9,FALSE))</f>
        <v/>
      </c>
      <c r="BA1489" s="412" t="str">
        <f>IF(AQ1489="","",VLOOKUP(AQ1489,作業者名!$B$4:$C$100,2,FALSE))</f>
        <v/>
      </c>
      <c r="BB1489" s="412" t="str">
        <f>IF(AR1489="","",VLOOKUP(AR1489,作業者名!$B$4:$C$100,2,FALSE))</f>
        <v/>
      </c>
      <c r="BC1489" s="412" t="str">
        <f>IF(G1489="","",VLOOKUP(J1489,中子データ!B$4:N$6004,12,FALSE))</f>
        <v/>
      </c>
      <c r="BD1489" s="413" t="str">
        <f>IF(G1489="","",VLOOKUP(J1489,中子データ!$B$4:$P$4500,15,FALSE))</f>
        <v/>
      </c>
    </row>
    <row r="1490" spans="1:56" x14ac:dyDescent="0.15">
      <c r="A1490" s="7" t="str">
        <f>IF(G1490="","",VLOOKUP(H1490,マシン名!$B$4:$C$93,2,FALSE))</f>
        <v/>
      </c>
      <c r="B1490" s="7" t="str">
        <f>IF(G1490="","",VLOOKUP(I1490,作業者名!$B$4:$C$100,2,FALSE))</f>
        <v/>
      </c>
      <c r="C1490" s="7" t="str">
        <f>IF(G1490="","",VLOOKUP(J1490,中子データ!$B$4:$H$4500,2,FALSE))</f>
        <v/>
      </c>
      <c r="D1490" s="8" t="str">
        <f>IF(G1490="","",VLOOKUP(J1490,中子データ!$B$4:$H$4500,4,FALSE))</f>
        <v/>
      </c>
      <c r="E1490" s="231" t="str">
        <f t="shared" si="504"/>
        <v/>
      </c>
      <c r="G1490" s="238"/>
      <c r="H1490" s="9"/>
      <c r="I1490" s="9"/>
      <c r="J1490" s="9"/>
      <c r="K1490" s="10"/>
      <c r="L1490" s="10"/>
      <c r="M1490" s="6"/>
      <c r="N1490" s="6">
        <f t="shared" si="505"/>
        <v>0</v>
      </c>
      <c r="O1490" s="250"/>
      <c r="P1490" s="250"/>
      <c r="Q1490" s="250"/>
      <c r="R1490" s="250"/>
      <c r="S1490" s="250"/>
      <c r="T1490" s="250"/>
      <c r="U1490" s="250"/>
      <c r="V1490" s="250"/>
      <c r="W1490" s="250"/>
      <c r="X1490" s="250"/>
      <c r="Y1490" s="250"/>
      <c r="Z1490" s="4"/>
      <c r="AA1490" s="429"/>
      <c r="AB1490" s="457">
        <f t="shared" si="507"/>
        <v>0</v>
      </c>
      <c r="AC1490" s="11"/>
      <c r="AD1490" s="11"/>
      <c r="AE1490" s="11"/>
      <c r="AF1490" s="11"/>
      <c r="AG1490" s="11"/>
      <c r="AH1490" s="11"/>
      <c r="AI1490" s="11"/>
      <c r="AJ1490" s="12"/>
      <c r="AK1490" s="445" t="str">
        <f>IF(G1490="","",VLOOKUP(J1490,中子データ!$B$4:$H$4500,3,FALSE))</f>
        <v/>
      </c>
      <c r="AL1490" s="445" t="str">
        <f>IF(G1490="","",VLOOKUP(J1490,中子データ!$B$4:$H$4500,5,FALSE))</f>
        <v/>
      </c>
      <c r="AM1490" s="445" t="str">
        <f>IF(G1490="","",VLOOKUP(J1490,中子データ!$B$4:$H$4500,6,FALSE))</f>
        <v/>
      </c>
      <c r="AN1490" s="418"/>
      <c r="AO1490" s="419"/>
      <c r="AP1490" s="420"/>
      <c r="AQ1490" s="421"/>
      <c r="AR1490" s="420"/>
      <c r="AS1490" s="436"/>
      <c r="AT1490" s="436"/>
      <c r="AU1490" s="422"/>
      <c r="AV1490" s="11"/>
      <c r="AW1490" s="11"/>
      <c r="AX1490" s="410">
        <f t="shared" si="506"/>
        <v>0</v>
      </c>
      <c r="AY1490" s="411" t="str">
        <f>IF(G1490="","",VLOOKUP(J1490,中子データ!$B$4:$M$5999,10,FALSE))</f>
        <v/>
      </c>
      <c r="AZ1490" s="438" t="str">
        <f>IF(G1490="","",VLOOKUP(J1490,中子データ!$B$4:$M$5999,9,FALSE))</f>
        <v/>
      </c>
      <c r="BA1490" s="412" t="str">
        <f>IF(AQ1490="","",VLOOKUP(AQ1490,作業者名!$B$4:$C$100,2,FALSE))</f>
        <v/>
      </c>
      <c r="BB1490" s="412" t="str">
        <f>IF(AR1490="","",VLOOKUP(AR1490,作業者名!$B$4:$C$100,2,FALSE))</f>
        <v/>
      </c>
      <c r="BC1490" s="412" t="str">
        <f>IF(G1490="","",VLOOKUP(J1490,中子データ!B$4:N$6004,12,FALSE))</f>
        <v/>
      </c>
      <c r="BD1490" s="413" t="str">
        <f>IF(G1490="","",VLOOKUP(J1490,中子データ!$B$4:$P$4500,15,FALSE))</f>
        <v/>
      </c>
    </row>
    <row r="1491" spans="1:56" x14ac:dyDescent="0.15">
      <c r="A1491" s="7" t="str">
        <f>IF(G1491="","",VLOOKUP(H1491,マシン名!$B$4:$C$93,2,FALSE))</f>
        <v/>
      </c>
      <c r="B1491" s="7" t="str">
        <f>IF(G1491="","",VLOOKUP(I1491,作業者名!$B$4:$C$100,2,FALSE))</f>
        <v/>
      </c>
      <c r="C1491" s="7" t="str">
        <f>IF(G1491="","",VLOOKUP(J1491,中子データ!$B$4:$H$4500,2,FALSE))</f>
        <v/>
      </c>
      <c r="D1491" s="8" t="str">
        <f>IF(G1491="","",VLOOKUP(J1491,中子データ!$B$4:$H$4500,4,FALSE))</f>
        <v/>
      </c>
      <c r="E1491" s="231" t="str">
        <f t="shared" si="504"/>
        <v/>
      </c>
      <c r="G1491" s="238"/>
      <c r="H1491" s="9"/>
      <c r="I1491" s="9"/>
      <c r="J1491" s="9"/>
      <c r="K1491" s="10"/>
      <c r="L1491" s="10"/>
      <c r="M1491" s="6"/>
      <c r="N1491" s="6">
        <f t="shared" ref="N1491:N1499" si="508">L1491-SUM(O1491:Z1491)</f>
        <v>0</v>
      </c>
      <c r="O1491" s="250"/>
      <c r="P1491" s="250"/>
      <c r="Q1491" s="250"/>
      <c r="R1491" s="250"/>
      <c r="S1491" s="250"/>
      <c r="T1491" s="250"/>
      <c r="U1491" s="250"/>
      <c r="V1491" s="250"/>
      <c r="W1491" s="250"/>
      <c r="X1491" s="250"/>
      <c r="Y1491" s="250"/>
      <c r="Z1491" s="4"/>
      <c r="AA1491" s="429"/>
      <c r="AB1491" s="457">
        <f t="shared" si="507"/>
        <v>0</v>
      </c>
      <c r="AC1491" s="11"/>
      <c r="AD1491" s="11"/>
      <c r="AE1491" s="11"/>
      <c r="AF1491" s="11"/>
      <c r="AG1491" s="11"/>
      <c r="AH1491" s="11"/>
      <c r="AI1491" s="11"/>
      <c r="AJ1491" s="12"/>
      <c r="AK1491" s="445" t="str">
        <f>IF(G1491="","",VLOOKUP(J1491,中子データ!$B$4:$H$4500,3,FALSE))</f>
        <v/>
      </c>
      <c r="AL1491" s="445" t="str">
        <f>IF(G1491="","",VLOOKUP(J1491,中子データ!$B$4:$H$4500,5,FALSE))</f>
        <v/>
      </c>
      <c r="AM1491" s="445" t="str">
        <f>IF(G1491="","",VLOOKUP(J1491,中子データ!$B$4:$H$4500,6,FALSE))</f>
        <v/>
      </c>
      <c r="AN1491" s="418"/>
      <c r="AO1491" s="419"/>
      <c r="AP1491" s="420"/>
      <c r="AQ1491" s="421"/>
      <c r="AR1491" s="420"/>
      <c r="AS1491" s="436"/>
      <c r="AT1491" s="436"/>
      <c r="AU1491" s="422"/>
      <c r="AV1491" s="11"/>
      <c r="AW1491" s="11"/>
      <c r="AX1491" s="410">
        <f t="shared" si="506"/>
        <v>0</v>
      </c>
      <c r="AY1491" s="411" t="str">
        <f>IF(G1491="","",VLOOKUP(J1491,中子データ!$B$4:$M$5999,10,FALSE))</f>
        <v/>
      </c>
      <c r="AZ1491" s="438" t="str">
        <f>IF(G1491="","",VLOOKUP(J1491,中子データ!$B$4:$M$5999,9,FALSE))</f>
        <v/>
      </c>
      <c r="BA1491" s="412" t="str">
        <f>IF(AQ1491="","",VLOOKUP(AQ1491,作業者名!$B$4:$C$100,2,FALSE))</f>
        <v/>
      </c>
      <c r="BB1491" s="412" t="str">
        <f>IF(AR1491="","",VLOOKUP(AR1491,作業者名!$B$4:$C$100,2,FALSE))</f>
        <v/>
      </c>
      <c r="BC1491" s="412" t="str">
        <f>IF(G1491="","",VLOOKUP(J1491,中子データ!B$4:N$6004,12,FALSE))</f>
        <v/>
      </c>
      <c r="BD1491" s="413" t="str">
        <f>IF(G1491="","",VLOOKUP(J1491,中子データ!$B$4:$P$4500,15,FALSE))</f>
        <v/>
      </c>
    </row>
    <row r="1492" spans="1:56" x14ac:dyDescent="0.15">
      <c r="A1492" s="7" t="str">
        <f>IF(G1492="","",VLOOKUP(H1492,マシン名!$B$4:$C$93,2,FALSE))</f>
        <v/>
      </c>
      <c r="B1492" s="7" t="str">
        <f>IF(G1492="","",VLOOKUP(I1492,作業者名!$B$4:$C$100,2,FALSE))</f>
        <v/>
      </c>
      <c r="C1492" s="7" t="str">
        <f>IF(G1492="","",VLOOKUP(J1492,中子データ!$B$4:$H$4500,2,FALSE))</f>
        <v/>
      </c>
      <c r="D1492" s="8" t="str">
        <f>IF(G1492="","",VLOOKUP(J1492,中子データ!$B$4:$H$4500,4,FALSE))</f>
        <v/>
      </c>
      <c r="E1492" s="231" t="str">
        <f t="shared" si="504"/>
        <v/>
      </c>
      <c r="G1492" s="238"/>
      <c r="H1492" s="9"/>
      <c r="I1492" s="9"/>
      <c r="J1492" s="9"/>
      <c r="K1492" s="10"/>
      <c r="L1492" s="10"/>
      <c r="M1492" s="6"/>
      <c r="N1492" s="6">
        <f t="shared" si="508"/>
        <v>0</v>
      </c>
      <c r="O1492" s="250"/>
      <c r="P1492" s="250"/>
      <c r="Q1492" s="250"/>
      <c r="R1492" s="250"/>
      <c r="S1492" s="250"/>
      <c r="T1492" s="250"/>
      <c r="U1492" s="250"/>
      <c r="V1492" s="250"/>
      <c r="W1492" s="250"/>
      <c r="X1492" s="250"/>
      <c r="Y1492" s="250"/>
      <c r="Z1492" s="4"/>
      <c r="AA1492" s="429"/>
      <c r="AB1492" s="457">
        <f t="shared" si="507"/>
        <v>0</v>
      </c>
      <c r="AC1492" s="11"/>
      <c r="AD1492" s="11"/>
      <c r="AE1492" s="11"/>
      <c r="AF1492" s="11"/>
      <c r="AG1492" s="11"/>
      <c r="AH1492" s="11"/>
      <c r="AI1492" s="11"/>
      <c r="AJ1492" s="12"/>
      <c r="AK1492" s="445" t="str">
        <f>IF(G1492="","",VLOOKUP(J1492,中子データ!$B$4:$H$4500,3,FALSE))</f>
        <v/>
      </c>
      <c r="AL1492" s="445" t="str">
        <f>IF(G1492="","",VLOOKUP(J1492,中子データ!$B$4:$H$4500,5,FALSE))</f>
        <v/>
      </c>
      <c r="AM1492" s="445" t="str">
        <f>IF(G1492="","",VLOOKUP(J1492,中子データ!$B$4:$H$4500,6,FALSE))</f>
        <v/>
      </c>
      <c r="AN1492" s="418"/>
      <c r="AO1492" s="419"/>
      <c r="AP1492" s="420"/>
      <c r="AQ1492" s="421"/>
      <c r="AR1492" s="420"/>
      <c r="AS1492" s="436"/>
      <c r="AT1492" s="436"/>
      <c r="AU1492" s="422"/>
      <c r="AV1492" s="11"/>
      <c r="AW1492" s="11"/>
      <c r="AX1492" s="410">
        <f t="shared" si="506"/>
        <v>0</v>
      </c>
      <c r="AY1492" s="411" t="str">
        <f>IF(G1492="","",VLOOKUP(J1492,中子データ!$B$4:$M$5999,10,FALSE))</f>
        <v/>
      </c>
      <c r="AZ1492" s="438" t="str">
        <f>IF(G1492="","",VLOOKUP(J1492,中子データ!$B$4:$M$5999,9,FALSE))</f>
        <v/>
      </c>
      <c r="BA1492" s="412" t="str">
        <f>IF(AQ1492="","",VLOOKUP(AQ1492,作業者名!$B$4:$C$100,2,FALSE))</f>
        <v/>
      </c>
      <c r="BB1492" s="412" t="str">
        <f>IF(AR1492="","",VLOOKUP(AR1492,作業者名!$B$4:$C$100,2,FALSE))</f>
        <v/>
      </c>
      <c r="BC1492" s="412" t="str">
        <f>IF(G1492="","",VLOOKUP(J1492,中子データ!B$4:N$6004,12,FALSE))</f>
        <v/>
      </c>
      <c r="BD1492" s="413" t="str">
        <f>IF(G1492="","",VLOOKUP(J1492,中子データ!$B$4:$P$4500,15,FALSE))</f>
        <v/>
      </c>
    </row>
    <row r="1493" spans="1:56" x14ac:dyDescent="0.15">
      <c r="A1493" s="7" t="str">
        <f>IF(G1493="","",VLOOKUP(H1493,マシン名!$B$4:$C$93,2,FALSE))</f>
        <v/>
      </c>
      <c r="B1493" s="7" t="str">
        <f>IF(G1493="","",VLOOKUP(I1493,作業者名!$B$4:$C$100,2,FALSE))</f>
        <v/>
      </c>
      <c r="C1493" s="7" t="str">
        <f>IF(G1493="","",VLOOKUP(J1493,中子データ!$B$4:$H$4500,2,FALSE))</f>
        <v/>
      </c>
      <c r="D1493" s="8" t="str">
        <f>IF(G1493="","",VLOOKUP(J1493,中子データ!$B$4:$H$4500,4,FALSE))</f>
        <v/>
      </c>
      <c r="E1493" s="231" t="str">
        <f t="shared" si="504"/>
        <v/>
      </c>
      <c r="G1493" s="238"/>
      <c r="H1493" s="9"/>
      <c r="I1493" s="9"/>
      <c r="J1493" s="9"/>
      <c r="K1493" s="10"/>
      <c r="L1493" s="10"/>
      <c r="M1493" s="6"/>
      <c r="N1493" s="6">
        <f t="shared" si="508"/>
        <v>0</v>
      </c>
      <c r="O1493" s="250"/>
      <c r="P1493" s="250"/>
      <c r="Q1493" s="250"/>
      <c r="R1493" s="250"/>
      <c r="S1493" s="250"/>
      <c r="T1493" s="250"/>
      <c r="U1493" s="250"/>
      <c r="V1493" s="250"/>
      <c r="W1493" s="250"/>
      <c r="X1493" s="250"/>
      <c r="Y1493" s="250"/>
      <c r="Z1493" s="4"/>
      <c r="AA1493" s="429"/>
      <c r="AB1493" s="457">
        <f t="shared" si="507"/>
        <v>0</v>
      </c>
      <c r="AC1493" s="11"/>
      <c r="AD1493" s="11"/>
      <c r="AE1493" s="11"/>
      <c r="AF1493" s="11"/>
      <c r="AG1493" s="11"/>
      <c r="AH1493" s="11"/>
      <c r="AI1493" s="11"/>
      <c r="AJ1493" s="12"/>
      <c r="AK1493" s="445" t="str">
        <f>IF(G1493="","",VLOOKUP(J1493,中子データ!$B$4:$H$4500,3,FALSE))</f>
        <v/>
      </c>
      <c r="AL1493" s="445" t="str">
        <f>IF(G1493="","",VLOOKUP(J1493,中子データ!$B$4:$H$4500,5,FALSE))</f>
        <v/>
      </c>
      <c r="AM1493" s="445" t="str">
        <f>IF(G1493="","",VLOOKUP(J1493,中子データ!$B$4:$H$4500,6,FALSE))</f>
        <v/>
      </c>
      <c r="AN1493" s="418"/>
      <c r="AO1493" s="419"/>
      <c r="AP1493" s="420"/>
      <c r="AQ1493" s="421"/>
      <c r="AR1493" s="420"/>
      <c r="AS1493" s="436"/>
      <c r="AT1493" s="436"/>
      <c r="AU1493" s="422"/>
      <c r="AV1493" s="11"/>
      <c r="AW1493" s="11"/>
      <c r="AX1493" s="410">
        <f t="shared" si="506"/>
        <v>0</v>
      </c>
      <c r="AY1493" s="411" t="str">
        <f>IF(G1493="","",VLOOKUP(J1493,中子データ!$B$4:$M$5999,10,FALSE))</f>
        <v/>
      </c>
      <c r="AZ1493" s="438" t="str">
        <f>IF(G1493="","",VLOOKUP(J1493,中子データ!$B$4:$M$5999,9,FALSE))</f>
        <v/>
      </c>
      <c r="BA1493" s="412" t="str">
        <f>IF(AQ1493="","",VLOOKUP(AQ1493,作業者名!$B$4:$C$100,2,FALSE))</f>
        <v/>
      </c>
      <c r="BB1493" s="412" t="str">
        <f>IF(AR1493="","",VLOOKUP(AR1493,作業者名!$B$4:$C$100,2,FALSE))</f>
        <v/>
      </c>
      <c r="BC1493" s="412" t="str">
        <f>IF(G1493="","",VLOOKUP(J1493,中子データ!B$4:N$6004,12,FALSE))</f>
        <v/>
      </c>
      <c r="BD1493" s="413" t="str">
        <f>IF(G1493="","",VLOOKUP(J1493,中子データ!$B$4:$P$4500,15,FALSE))</f>
        <v/>
      </c>
    </row>
    <row r="1494" spans="1:56" x14ac:dyDescent="0.15">
      <c r="A1494" s="7" t="str">
        <f>IF(G1494="","",VLOOKUP(H1494,マシン名!$B$4:$C$93,2,FALSE))</f>
        <v/>
      </c>
      <c r="B1494" s="7" t="str">
        <f>IF(G1494="","",VLOOKUP(I1494,作業者名!$B$4:$C$100,2,FALSE))</f>
        <v/>
      </c>
      <c r="C1494" s="7" t="str">
        <f>IF(G1494="","",VLOOKUP(J1494,中子データ!$B$4:$H$4500,2,FALSE))</f>
        <v/>
      </c>
      <c r="D1494" s="8" t="str">
        <f>IF(G1494="","",VLOOKUP(J1494,中子データ!$B$4:$H$4500,4,FALSE))</f>
        <v/>
      </c>
      <c r="E1494" s="231" t="str">
        <f t="shared" si="504"/>
        <v/>
      </c>
      <c r="G1494" s="238"/>
      <c r="H1494" s="9"/>
      <c r="I1494" s="9"/>
      <c r="J1494" s="9"/>
      <c r="K1494" s="10"/>
      <c r="L1494" s="10"/>
      <c r="M1494" s="6"/>
      <c r="N1494" s="6">
        <f t="shared" si="508"/>
        <v>0</v>
      </c>
      <c r="O1494" s="250"/>
      <c r="P1494" s="250"/>
      <c r="Q1494" s="250"/>
      <c r="R1494" s="250"/>
      <c r="S1494" s="250"/>
      <c r="T1494" s="250"/>
      <c r="U1494" s="250"/>
      <c r="V1494" s="250"/>
      <c r="W1494" s="250"/>
      <c r="X1494" s="250"/>
      <c r="Y1494" s="250"/>
      <c r="Z1494" s="4"/>
      <c r="AA1494" s="429"/>
      <c r="AB1494" s="457">
        <f t="shared" si="507"/>
        <v>0</v>
      </c>
      <c r="AC1494" s="11"/>
      <c r="AD1494" s="11"/>
      <c r="AE1494" s="11"/>
      <c r="AF1494" s="11"/>
      <c r="AG1494" s="11"/>
      <c r="AH1494" s="11"/>
      <c r="AI1494" s="11"/>
      <c r="AJ1494" s="12"/>
      <c r="AK1494" s="445" t="str">
        <f>IF(G1494="","",VLOOKUP(J1494,中子データ!$B$4:$H$4500,3,FALSE))</f>
        <v/>
      </c>
      <c r="AL1494" s="445" t="str">
        <f>IF(G1494="","",VLOOKUP(J1494,中子データ!$B$4:$H$4500,5,FALSE))</f>
        <v/>
      </c>
      <c r="AM1494" s="445" t="str">
        <f>IF(G1494="","",VLOOKUP(J1494,中子データ!$B$4:$H$4500,6,FALSE))</f>
        <v/>
      </c>
      <c r="AN1494" s="418"/>
      <c r="AO1494" s="419"/>
      <c r="AP1494" s="420"/>
      <c r="AQ1494" s="421"/>
      <c r="AR1494" s="420"/>
      <c r="AS1494" s="436"/>
      <c r="AT1494" s="436"/>
      <c r="AU1494" s="422"/>
      <c r="AV1494" s="11"/>
      <c r="AW1494" s="11"/>
      <c r="AX1494" s="410">
        <f t="shared" si="506"/>
        <v>0</v>
      </c>
      <c r="AY1494" s="411" t="str">
        <f>IF(G1494="","",VLOOKUP(J1494,中子データ!$B$4:$M$5999,10,FALSE))</f>
        <v/>
      </c>
      <c r="AZ1494" s="438" t="str">
        <f>IF(G1494="","",VLOOKUP(J1494,中子データ!$B$4:$M$5999,9,FALSE))</f>
        <v/>
      </c>
      <c r="BA1494" s="412" t="str">
        <f>IF(AQ1494="","",VLOOKUP(AQ1494,作業者名!$B$4:$C$100,2,FALSE))</f>
        <v/>
      </c>
      <c r="BB1494" s="412" t="str">
        <f>IF(AR1494="","",VLOOKUP(AR1494,作業者名!$B$4:$C$100,2,FALSE))</f>
        <v/>
      </c>
      <c r="BC1494" s="412" t="str">
        <f>IF(G1494="","",VLOOKUP(J1494,中子データ!B$4:N$6004,12,FALSE))</f>
        <v/>
      </c>
      <c r="BD1494" s="413" t="str">
        <f>IF(G1494="","",VLOOKUP(J1494,中子データ!$B$4:$P$4500,15,FALSE))</f>
        <v/>
      </c>
    </row>
    <row r="1495" spans="1:56" x14ac:dyDescent="0.15">
      <c r="A1495" s="7" t="str">
        <f>IF(G1495="","",VLOOKUP(H1495,マシン名!$B$4:$C$93,2,FALSE))</f>
        <v/>
      </c>
      <c r="B1495" s="7" t="str">
        <f>IF(G1495="","",VLOOKUP(I1495,作業者名!$B$4:$C$100,2,FALSE))</f>
        <v/>
      </c>
      <c r="C1495" s="7" t="str">
        <f>IF(G1495="","",VLOOKUP(J1495,中子データ!$B$4:$H$4500,2,FALSE))</f>
        <v/>
      </c>
      <c r="D1495" s="8" t="str">
        <f>IF(G1495="","",VLOOKUP(J1495,中子データ!$B$4:$H$4500,4,FALSE))</f>
        <v/>
      </c>
      <c r="E1495" s="231" t="str">
        <f t="shared" si="504"/>
        <v/>
      </c>
      <c r="G1495" s="238"/>
      <c r="H1495" s="9"/>
      <c r="I1495" s="9"/>
      <c r="J1495" s="9"/>
      <c r="K1495" s="10"/>
      <c r="L1495" s="10"/>
      <c r="M1495" s="6"/>
      <c r="N1495" s="6">
        <f t="shared" si="508"/>
        <v>0</v>
      </c>
      <c r="O1495" s="250"/>
      <c r="P1495" s="250"/>
      <c r="Q1495" s="250"/>
      <c r="R1495" s="250"/>
      <c r="S1495" s="250"/>
      <c r="T1495" s="250"/>
      <c r="U1495" s="250"/>
      <c r="V1495" s="250"/>
      <c r="W1495" s="250"/>
      <c r="X1495" s="250"/>
      <c r="Y1495" s="250"/>
      <c r="Z1495" s="4"/>
      <c r="AA1495" s="429"/>
      <c r="AB1495" s="457">
        <f t="shared" si="507"/>
        <v>0</v>
      </c>
      <c r="AC1495" s="11"/>
      <c r="AD1495" s="11"/>
      <c r="AE1495" s="11"/>
      <c r="AF1495" s="11"/>
      <c r="AG1495" s="11"/>
      <c r="AH1495" s="11"/>
      <c r="AI1495" s="11"/>
      <c r="AJ1495" s="12"/>
      <c r="AK1495" s="445" t="str">
        <f>IF(G1495="","",VLOOKUP(J1495,中子データ!$B$4:$H$4500,3,FALSE))</f>
        <v/>
      </c>
      <c r="AL1495" s="445" t="str">
        <f>IF(G1495="","",VLOOKUP(J1495,中子データ!$B$4:$H$4500,5,FALSE))</f>
        <v/>
      </c>
      <c r="AM1495" s="445" t="str">
        <f>IF(G1495="","",VLOOKUP(J1495,中子データ!$B$4:$H$4500,6,FALSE))</f>
        <v/>
      </c>
      <c r="AN1495" s="418"/>
      <c r="AO1495" s="419"/>
      <c r="AP1495" s="420"/>
      <c r="AQ1495" s="421"/>
      <c r="AR1495" s="420"/>
      <c r="AS1495" s="436"/>
      <c r="AT1495" s="436"/>
      <c r="AU1495" s="422"/>
      <c r="AV1495" s="11"/>
      <c r="AW1495" s="11"/>
      <c r="AX1495" s="410">
        <f t="shared" si="506"/>
        <v>0</v>
      </c>
      <c r="AY1495" s="411" t="str">
        <f>IF(G1495="","",VLOOKUP(J1495,中子データ!$B$4:$M$5999,10,FALSE))</f>
        <v/>
      </c>
      <c r="AZ1495" s="438" t="str">
        <f>IF(G1495="","",VLOOKUP(J1495,中子データ!$B$4:$M$5999,9,FALSE))</f>
        <v/>
      </c>
      <c r="BA1495" s="412" t="str">
        <f>IF(AQ1495="","",VLOOKUP(AQ1495,作業者名!$B$4:$C$100,2,FALSE))</f>
        <v/>
      </c>
      <c r="BB1495" s="412" t="str">
        <f>IF(AR1495="","",VLOOKUP(AR1495,作業者名!$B$4:$C$100,2,FALSE))</f>
        <v/>
      </c>
      <c r="BC1495" s="412" t="str">
        <f>IF(G1495="","",VLOOKUP(J1495,中子データ!B$4:N$6004,12,FALSE))</f>
        <v/>
      </c>
      <c r="BD1495" s="413" t="str">
        <f>IF(G1495="","",VLOOKUP(J1495,中子データ!$B$4:$P$4500,15,FALSE))</f>
        <v/>
      </c>
    </row>
    <row r="1496" spans="1:56" x14ac:dyDescent="0.15">
      <c r="A1496" s="7" t="str">
        <f>IF(G1496="","",VLOOKUP(H1496,マシン名!$B$4:$C$93,2,FALSE))</f>
        <v/>
      </c>
      <c r="B1496" s="7" t="str">
        <f>IF(G1496="","",VLOOKUP(I1496,作業者名!$B$4:$C$100,2,FALSE))</f>
        <v/>
      </c>
      <c r="C1496" s="7" t="str">
        <f>IF(G1496="","",VLOOKUP(J1496,中子データ!$B$4:$H$4500,2,FALSE))</f>
        <v/>
      </c>
      <c r="D1496" s="8" t="str">
        <f>IF(G1496="","",VLOOKUP(J1496,中子データ!$B$4:$H$4500,4,FALSE))</f>
        <v/>
      </c>
      <c r="E1496" s="231" t="str">
        <f t="shared" si="504"/>
        <v/>
      </c>
      <c r="G1496" s="238"/>
      <c r="H1496" s="9"/>
      <c r="I1496" s="9"/>
      <c r="J1496" s="9"/>
      <c r="K1496" s="10"/>
      <c r="L1496" s="10"/>
      <c r="M1496" s="6"/>
      <c r="N1496" s="6">
        <f t="shared" si="508"/>
        <v>0</v>
      </c>
      <c r="O1496" s="250"/>
      <c r="P1496" s="250"/>
      <c r="Q1496" s="250"/>
      <c r="R1496" s="250"/>
      <c r="S1496" s="250"/>
      <c r="T1496" s="250"/>
      <c r="U1496" s="250"/>
      <c r="V1496" s="250"/>
      <c r="W1496" s="250"/>
      <c r="X1496" s="250"/>
      <c r="Y1496" s="250"/>
      <c r="Z1496" s="4"/>
      <c r="AA1496" s="429"/>
      <c r="AB1496" s="457">
        <f t="shared" si="507"/>
        <v>0</v>
      </c>
      <c r="AC1496" s="11"/>
      <c r="AD1496" s="11"/>
      <c r="AE1496" s="11"/>
      <c r="AF1496" s="11"/>
      <c r="AG1496" s="11"/>
      <c r="AH1496" s="11"/>
      <c r="AI1496" s="11"/>
      <c r="AJ1496" s="12"/>
      <c r="AK1496" s="445" t="str">
        <f>IF(G1496="","",VLOOKUP(J1496,中子データ!$B$4:$H$4500,3,FALSE))</f>
        <v/>
      </c>
      <c r="AL1496" s="445" t="str">
        <f>IF(G1496="","",VLOOKUP(J1496,中子データ!$B$4:$H$4500,5,FALSE))</f>
        <v/>
      </c>
      <c r="AM1496" s="445" t="str">
        <f>IF(G1496="","",VLOOKUP(J1496,中子データ!$B$4:$H$4500,6,FALSE))</f>
        <v/>
      </c>
      <c r="AN1496" s="418"/>
      <c r="AO1496" s="419"/>
      <c r="AP1496" s="420"/>
      <c r="AQ1496" s="421"/>
      <c r="AR1496" s="420"/>
      <c r="AS1496" s="436"/>
      <c r="AT1496" s="436"/>
      <c r="AU1496" s="422"/>
      <c r="AV1496" s="11"/>
      <c r="AW1496" s="11"/>
      <c r="AX1496" s="410">
        <f t="shared" si="506"/>
        <v>0</v>
      </c>
      <c r="AY1496" s="411" t="str">
        <f>IF(G1496="","",VLOOKUP(J1496,中子データ!$B$4:$M$5999,10,FALSE))</f>
        <v/>
      </c>
      <c r="AZ1496" s="438" t="str">
        <f>IF(G1496="","",VLOOKUP(J1496,中子データ!$B$4:$M$5999,9,FALSE))</f>
        <v/>
      </c>
      <c r="BA1496" s="412" t="str">
        <f>IF(AQ1496="","",VLOOKUP(AQ1496,作業者名!$B$4:$C$100,2,FALSE))</f>
        <v/>
      </c>
      <c r="BB1496" s="412" t="str">
        <f>IF(AR1496="","",VLOOKUP(AR1496,作業者名!$B$4:$C$100,2,FALSE))</f>
        <v/>
      </c>
      <c r="BC1496" s="412" t="str">
        <f>IF(G1496="","",VLOOKUP(J1496,中子データ!B$4:N$6004,12,FALSE))</f>
        <v/>
      </c>
      <c r="BD1496" s="413" t="str">
        <f>IF(G1496="","",VLOOKUP(J1496,中子データ!$B$4:$P$4500,15,FALSE))</f>
        <v/>
      </c>
    </row>
    <row r="1497" spans="1:56" x14ac:dyDescent="0.15">
      <c r="A1497" s="7" t="str">
        <f>IF(G1497="","",VLOOKUP(H1497,マシン名!$B$4:$C$93,2,FALSE))</f>
        <v/>
      </c>
      <c r="B1497" s="7" t="str">
        <f>IF(G1497="","",VLOOKUP(I1497,作業者名!$B$4:$C$100,2,FALSE))</f>
        <v/>
      </c>
      <c r="C1497" s="7" t="str">
        <f>IF(G1497="","",VLOOKUP(J1497,中子データ!$B$4:$H$4500,2,FALSE))</f>
        <v/>
      </c>
      <c r="D1497" s="8" t="str">
        <f>IF(G1497="","",VLOOKUP(J1497,中子データ!$B$4:$H$4500,4,FALSE))</f>
        <v/>
      </c>
      <c r="E1497" s="231" t="str">
        <f t="shared" si="504"/>
        <v/>
      </c>
      <c r="G1497" s="238"/>
      <c r="H1497" s="9"/>
      <c r="I1497" s="9"/>
      <c r="J1497" s="9"/>
      <c r="K1497" s="10"/>
      <c r="L1497" s="10"/>
      <c r="M1497" s="6"/>
      <c r="N1497" s="6">
        <f t="shared" si="508"/>
        <v>0</v>
      </c>
      <c r="O1497" s="250"/>
      <c r="P1497" s="250"/>
      <c r="Q1497" s="250"/>
      <c r="R1497" s="250"/>
      <c r="S1497" s="250"/>
      <c r="T1497" s="250"/>
      <c r="U1497" s="250"/>
      <c r="V1497" s="250"/>
      <c r="W1497" s="250"/>
      <c r="X1497" s="250"/>
      <c r="Y1497" s="250"/>
      <c r="Z1497" s="4"/>
      <c r="AA1497" s="429"/>
      <c r="AB1497" s="457">
        <f t="shared" si="507"/>
        <v>0</v>
      </c>
      <c r="AC1497" s="11"/>
      <c r="AD1497" s="11"/>
      <c r="AE1497" s="11"/>
      <c r="AF1497" s="11"/>
      <c r="AG1497" s="11"/>
      <c r="AH1497" s="11"/>
      <c r="AI1497" s="11"/>
      <c r="AJ1497" s="12"/>
      <c r="AK1497" s="445" t="str">
        <f>IF(G1497="","",VLOOKUP(J1497,中子データ!$B$4:$H$4500,3,FALSE))</f>
        <v/>
      </c>
      <c r="AL1497" s="445" t="str">
        <f>IF(G1497="","",VLOOKUP(J1497,中子データ!$B$4:$H$4500,5,FALSE))</f>
        <v/>
      </c>
      <c r="AM1497" s="445" t="str">
        <f>IF(G1497="","",VLOOKUP(J1497,中子データ!$B$4:$H$4500,6,FALSE))</f>
        <v/>
      </c>
      <c r="AN1497" s="418"/>
      <c r="AO1497" s="419"/>
      <c r="AP1497" s="420"/>
      <c r="AQ1497" s="421"/>
      <c r="AR1497" s="420"/>
      <c r="AS1497" s="436"/>
      <c r="AT1497" s="436"/>
      <c r="AU1497" s="422"/>
      <c r="AV1497" s="11"/>
      <c r="AW1497" s="11"/>
      <c r="AX1497" s="410">
        <f t="shared" si="506"/>
        <v>0</v>
      </c>
      <c r="AY1497" s="411" t="str">
        <f>IF(G1497="","",VLOOKUP(J1497,中子データ!$B$4:$M$5999,10,FALSE))</f>
        <v/>
      </c>
      <c r="AZ1497" s="438" t="str">
        <f>IF(G1497="","",VLOOKUP(J1497,中子データ!$B$4:$M$5999,9,FALSE))</f>
        <v/>
      </c>
      <c r="BA1497" s="412" t="str">
        <f>IF(AQ1497="","",VLOOKUP(AQ1497,作業者名!$B$4:$C$100,2,FALSE))</f>
        <v/>
      </c>
      <c r="BB1497" s="412" t="str">
        <f>IF(AR1497="","",VLOOKUP(AR1497,作業者名!$B$4:$C$100,2,FALSE))</f>
        <v/>
      </c>
      <c r="BC1497" s="412" t="str">
        <f>IF(G1497="","",VLOOKUP(J1497,中子データ!B$4:N$6004,12,FALSE))</f>
        <v/>
      </c>
      <c r="BD1497" s="413" t="str">
        <f>IF(G1497="","",VLOOKUP(J1497,中子データ!$B$4:$P$4500,15,FALSE))</f>
        <v/>
      </c>
    </row>
    <row r="1498" spans="1:56" x14ac:dyDescent="0.15">
      <c r="A1498" s="7" t="str">
        <f>IF(G1498="","",VLOOKUP(H1498,マシン名!$B$4:$C$93,2,FALSE))</f>
        <v/>
      </c>
      <c r="B1498" s="7" t="str">
        <f>IF(G1498="","",VLOOKUP(I1498,作業者名!$B$4:$C$100,2,FALSE))</f>
        <v/>
      </c>
      <c r="C1498" s="7" t="str">
        <f>IF(G1498="","",VLOOKUP(J1498,中子データ!$B$4:$H$4500,2,FALSE))</f>
        <v/>
      </c>
      <c r="D1498" s="8" t="str">
        <f>IF(G1498="","",VLOOKUP(J1498,中子データ!$B$4:$H$4500,4,FALSE))</f>
        <v/>
      </c>
      <c r="E1498" s="231" t="str">
        <f t="shared" si="504"/>
        <v/>
      </c>
      <c r="G1498" s="238"/>
      <c r="H1498" s="9"/>
      <c r="I1498" s="9"/>
      <c r="J1498" s="9"/>
      <c r="K1498" s="10"/>
      <c r="L1498" s="10"/>
      <c r="M1498" s="6"/>
      <c r="N1498" s="6">
        <f t="shared" si="508"/>
        <v>0</v>
      </c>
      <c r="O1498" s="250"/>
      <c r="P1498" s="250"/>
      <c r="Q1498" s="250"/>
      <c r="R1498" s="250"/>
      <c r="S1498" s="250"/>
      <c r="T1498" s="250"/>
      <c r="U1498" s="250"/>
      <c r="V1498" s="250"/>
      <c r="W1498" s="250"/>
      <c r="X1498" s="250"/>
      <c r="Y1498" s="250"/>
      <c r="Z1498" s="4"/>
      <c r="AA1498" s="429"/>
      <c r="AB1498" s="457">
        <f t="shared" si="507"/>
        <v>0</v>
      </c>
      <c r="AC1498" s="11"/>
      <c r="AD1498" s="11"/>
      <c r="AE1498" s="11"/>
      <c r="AF1498" s="11"/>
      <c r="AG1498" s="11"/>
      <c r="AH1498" s="11"/>
      <c r="AI1498" s="11"/>
      <c r="AJ1498" s="12"/>
      <c r="AK1498" s="445" t="str">
        <f>IF(G1498="","",VLOOKUP(J1498,中子データ!$B$4:$H$4500,3,FALSE))</f>
        <v/>
      </c>
      <c r="AL1498" s="445" t="str">
        <f>IF(G1498="","",VLOOKUP(J1498,中子データ!$B$4:$H$4500,5,FALSE))</f>
        <v/>
      </c>
      <c r="AM1498" s="445" t="str">
        <f>IF(G1498="","",VLOOKUP(J1498,中子データ!$B$4:$H$4500,6,FALSE))</f>
        <v/>
      </c>
      <c r="AN1498" s="418"/>
      <c r="AO1498" s="419"/>
      <c r="AP1498" s="420"/>
      <c r="AQ1498" s="421"/>
      <c r="AR1498" s="420"/>
      <c r="AS1498" s="436"/>
      <c r="AT1498" s="436"/>
      <c r="AU1498" s="422"/>
      <c r="AV1498" s="11"/>
      <c r="AW1498" s="11"/>
      <c r="AX1498" s="410">
        <f t="shared" si="506"/>
        <v>0</v>
      </c>
      <c r="AY1498" s="411" t="str">
        <f>IF(G1498="","",VLOOKUP(J1498,中子データ!$B$4:$M$5999,10,FALSE))</f>
        <v/>
      </c>
      <c r="AZ1498" s="438" t="str">
        <f>IF(G1498="","",VLOOKUP(J1498,中子データ!$B$4:$M$5999,9,FALSE))</f>
        <v/>
      </c>
      <c r="BA1498" s="412" t="str">
        <f>IF(AQ1498="","",VLOOKUP(AQ1498,作業者名!$B$4:$C$100,2,FALSE))</f>
        <v/>
      </c>
      <c r="BB1498" s="412" t="str">
        <f>IF(AR1498="","",VLOOKUP(AR1498,作業者名!$B$4:$C$100,2,FALSE))</f>
        <v/>
      </c>
      <c r="BC1498" s="412" t="str">
        <f>IF(G1498="","",VLOOKUP(J1498,中子データ!B$4:N$6004,12,FALSE))</f>
        <v/>
      </c>
      <c r="BD1498" s="413" t="str">
        <f>IF(G1498="","",VLOOKUP(J1498,中子データ!$B$4:$P$4500,15,FALSE))</f>
        <v/>
      </c>
    </row>
    <row r="1499" spans="1:56" x14ac:dyDescent="0.15">
      <c r="A1499" s="7" t="str">
        <f>IF(G1499="","",VLOOKUP(H1499,マシン名!$B$4:$C$93,2,FALSE))</f>
        <v/>
      </c>
      <c r="B1499" s="7" t="str">
        <f>IF(G1499="","",VLOOKUP(I1499,作業者名!$B$4:$C$100,2,FALSE))</f>
        <v/>
      </c>
      <c r="C1499" s="7" t="str">
        <f>IF(G1499="","",VLOOKUP(J1499,中子データ!$B$4:$H$4500,2,FALSE))</f>
        <v/>
      </c>
      <c r="D1499" s="8" t="str">
        <f>IF(G1499="","",VLOOKUP(J1499,中子データ!$B$4:$H$4500,4,FALSE))</f>
        <v/>
      </c>
      <c r="E1499" s="231" t="str">
        <f t="shared" si="504"/>
        <v/>
      </c>
      <c r="G1499" s="238"/>
      <c r="H1499" s="9"/>
      <c r="I1499" s="9"/>
      <c r="J1499" s="9"/>
      <c r="K1499" s="10"/>
      <c r="L1499" s="10"/>
      <c r="M1499" s="6"/>
      <c r="N1499" s="6">
        <f t="shared" si="508"/>
        <v>0</v>
      </c>
      <c r="O1499" s="250"/>
      <c r="P1499" s="250"/>
      <c r="Q1499" s="250"/>
      <c r="R1499" s="250"/>
      <c r="S1499" s="250"/>
      <c r="T1499" s="250"/>
      <c r="U1499" s="250"/>
      <c r="V1499" s="250"/>
      <c r="W1499" s="250"/>
      <c r="X1499" s="250"/>
      <c r="Y1499" s="250"/>
      <c r="Z1499" s="4"/>
      <c r="AA1499" s="429"/>
      <c r="AB1499" s="457">
        <f t="shared" si="507"/>
        <v>0</v>
      </c>
      <c r="AC1499" s="11"/>
      <c r="AD1499" s="11"/>
      <c r="AE1499" s="11"/>
      <c r="AF1499" s="11"/>
      <c r="AG1499" s="11"/>
      <c r="AH1499" s="11"/>
      <c r="AI1499" s="11"/>
      <c r="AJ1499" s="12"/>
      <c r="AK1499" s="445" t="str">
        <f>IF(G1499="","",VLOOKUP(J1499,中子データ!$B$4:$H$4500,3,FALSE))</f>
        <v/>
      </c>
      <c r="AL1499" s="445" t="str">
        <f>IF(G1499="","",VLOOKUP(J1499,中子データ!$B$4:$H$4500,5,FALSE))</f>
        <v/>
      </c>
      <c r="AM1499" s="445" t="str">
        <f>IF(G1499="","",VLOOKUP(J1499,中子データ!$B$4:$H$4500,6,FALSE))</f>
        <v/>
      </c>
      <c r="AN1499" s="418"/>
      <c r="AO1499" s="419"/>
      <c r="AP1499" s="420"/>
      <c r="AQ1499" s="421"/>
      <c r="AR1499" s="420"/>
      <c r="AS1499" s="436"/>
      <c r="AT1499" s="436"/>
      <c r="AU1499" s="422"/>
      <c r="AV1499" s="11"/>
      <c r="AW1499" s="11"/>
      <c r="AX1499" s="410">
        <f t="shared" si="506"/>
        <v>0</v>
      </c>
      <c r="AY1499" s="411" t="str">
        <f>IF(G1499="","",VLOOKUP(J1499,中子データ!$B$4:$M$5999,10,FALSE))</f>
        <v/>
      </c>
      <c r="AZ1499" s="438" t="str">
        <f>IF(G1499="","",VLOOKUP(J1499,中子データ!$B$4:$M$5999,9,FALSE))</f>
        <v/>
      </c>
      <c r="BA1499" s="412" t="str">
        <f>IF(AQ1499="","",VLOOKUP(AQ1499,作業者名!$B$4:$C$100,2,FALSE))</f>
        <v/>
      </c>
      <c r="BB1499" s="412" t="str">
        <f>IF(AR1499="","",VLOOKUP(AR1499,作業者名!$B$4:$C$100,2,FALSE))</f>
        <v/>
      </c>
      <c r="BC1499" s="412" t="str">
        <f>IF(G1499="","",VLOOKUP(J1499,中子データ!B$4:N$6004,12,FALSE))</f>
        <v/>
      </c>
      <c r="BD1499" s="413" t="str">
        <f>IF(G1499="","",VLOOKUP(J1499,中子データ!$B$4:$P$4500,15,FALSE))</f>
        <v/>
      </c>
    </row>
    <row r="1500" spans="1:56" x14ac:dyDescent="0.15">
      <c r="A1500" s="7" t="str">
        <f>IF(G1500="","",VLOOKUP(H1500,マシン名!$B$4:$C$93,2,FALSE))</f>
        <v/>
      </c>
      <c r="B1500" s="7" t="str">
        <f>IF(G1500="","",VLOOKUP(I1500,作業者名!$B$4:$C$100,2,FALSE))</f>
        <v/>
      </c>
      <c r="C1500" s="7" t="str">
        <f>IF(G1500="","",VLOOKUP(J1500,中子データ!$B$4:$H$4500,2,FALSE))</f>
        <v/>
      </c>
      <c r="D1500" s="8" t="str">
        <f>IF(G1500="","",VLOOKUP(J1500,中子データ!$B$4:$H$4500,4,FALSE))</f>
        <v/>
      </c>
      <c r="E1500" s="231" t="str">
        <f t="shared" si="504"/>
        <v/>
      </c>
      <c r="G1500" s="238"/>
      <c r="H1500" s="9"/>
      <c r="I1500" s="9"/>
      <c r="J1500" s="9"/>
      <c r="K1500" s="10"/>
      <c r="L1500" s="10"/>
      <c r="M1500" s="6"/>
      <c r="N1500" s="6">
        <f t="shared" ref="N1500:N1531" si="509">L1500-SUM(O1500:Z1500)</f>
        <v>0</v>
      </c>
      <c r="O1500" s="250"/>
      <c r="P1500" s="250"/>
      <c r="Q1500" s="250"/>
      <c r="R1500" s="250"/>
      <c r="S1500" s="250"/>
      <c r="T1500" s="250"/>
      <c r="U1500" s="250"/>
      <c r="V1500" s="250"/>
      <c r="W1500" s="250"/>
      <c r="X1500" s="250"/>
      <c r="Y1500" s="250"/>
      <c r="Z1500" s="4"/>
      <c r="AA1500" s="429"/>
      <c r="AB1500" s="457">
        <f t="shared" si="507"/>
        <v>0</v>
      </c>
      <c r="AC1500" s="11"/>
      <c r="AD1500" s="11"/>
      <c r="AE1500" s="11"/>
      <c r="AF1500" s="11"/>
      <c r="AG1500" s="11"/>
      <c r="AH1500" s="11"/>
      <c r="AI1500" s="11"/>
      <c r="AJ1500" s="12"/>
      <c r="AK1500" s="445" t="str">
        <f>IF(G1500="","",VLOOKUP(J1500,中子データ!$B$4:$H$4500,3,FALSE))</f>
        <v/>
      </c>
      <c r="AL1500" s="445" t="str">
        <f>IF(G1500="","",VLOOKUP(J1500,中子データ!$B$4:$H$4500,5,FALSE))</f>
        <v/>
      </c>
      <c r="AM1500" s="445" t="str">
        <f>IF(G1500="","",VLOOKUP(J1500,中子データ!$B$4:$H$4500,6,FALSE))</f>
        <v/>
      </c>
      <c r="AN1500" s="418"/>
      <c r="AO1500" s="419"/>
      <c r="AP1500" s="420"/>
      <c r="AQ1500" s="421"/>
      <c r="AR1500" s="420"/>
      <c r="AS1500" s="436"/>
      <c r="AT1500" s="436"/>
      <c r="AU1500" s="422"/>
      <c r="AV1500" s="11"/>
      <c r="AW1500" s="11"/>
      <c r="AX1500" s="410">
        <f t="shared" si="506"/>
        <v>0</v>
      </c>
      <c r="AY1500" s="411" t="str">
        <f>IF(G1500="","",VLOOKUP(J1500,中子データ!$B$4:$M$5999,10,FALSE))</f>
        <v/>
      </c>
      <c r="AZ1500" s="438" t="str">
        <f>IF(G1500="","",VLOOKUP(J1500,中子データ!$B$4:$M$5999,9,FALSE))</f>
        <v/>
      </c>
      <c r="BA1500" s="412" t="str">
        <f>IF(AQ1500="","",VLOOKUP(AQ1500,作業者名!$B$4:$C$100,2,FALSE))</f>
        <v/>
      </c>
      <c r="BB1500" s="412" t="str">
        <f>IF(AR1500="","",VLOOKUP(AR1500,作業者名!$B$4:$C$100,2,FALSE))</f>
        <v/>
      </c>
      <c r="BC1500" s="412" t="str">
        <f>IF(G1500="","",VLOOKUP(J1500,中子データ!B$4:N$6004,12,FALSE))</f>
        <v/>
      </c>
      <c r="BD1500" s="413" t="str">
        <f>IF(G1500="","",VLOOKUP(J1500,中子データ!$B$4:$P$4500,15,FALSE))</f>
        <v/>
      </c>
    </row>
    <row r="1501" spans="1:56" x14ac:dyDescent="0.15">
      <c r="A1501" s="7" t="str">
        <f>IF(G1501="","",VLOOKUP(H1501,マシン名!$B$4:$C$93,2,FALSE))</f>
        <v/>
      </c>
      <c r="B1501" s="7" t="str">
        <f>IF(G1501="","",VLOOKUP(I1501,作業者名!$B$4:$C$100,2,FALSE))</f>
        <v/>
      </c>
      <c r="C1501" s="7" t="str">
        <f>IF(G1501="","",VLOOKUP(J1501,中子データ!$B$4:$H$4500,2,FALSE))</f>
        <v/>
      </c>
      <c r="D1501" s="8" t="str">
        <f>IF(G1501="","",VLOOKUP(J1501,中子データ!$B$4:$H$4500,4,FALSE))</f>
        <v/>
      </c>
      <c r="E1501" s="231" t="str">
        <f t="shared" si="504"/>
        <v/>
      </c>
      <c r="G1501" s="238"/>
      <c r="H1501" s="9"/>
      <c r="I1501" s="9"/>
      <c r="J1501" s="9"/>
      <c r="K1501" s="10"/>
      <c r="L1501" s="10"/>
      <c r="M1501" s="6"/>
      <c r="N1501" s="6">
        <f t="shared" si="509"/>
        <v>0</v>
      </c>
      <c r="O1501" s="250"/>
      <c r="P1501" s="250"/>
      <c r="Q1501" s="250"/>
      <c r="R1501" s="250"/>
      <c r="S1501" s="250"/>
      <c r="T1501" s="250"/>
      <c r="U1501" s="250"/>
      <c r="V1501" s="250"/>
      <c r="W1501" s="250"/>
      <c r="X1501" s="250"/>
      <c r="Y1501" s="250"/>
      <c r="Z1501" s="4"/>
      <c r="AA1501" s="429"/>
      <c r="AB1501" s="457">
        <f t="shared" si="507"/>
        <v>0</v>
      </c>
      <c r="AC1501" s="11"/>
      <c r="AD1501" s="11"/>
      <c r="AE1501" s="11"/>
      <c r="AF1501" s="11"/>
      <c r="AG1501" s="11"/>
      <c r="AH1501" s="11"/>
      <c r="AI1501" s="11"/>
      <c r="AJ1501" s="12"/>
      <c r="AK1501" s="445" t="str">
        <f>IF(G1501="","",VLOOKUP(J1501,中子データ!$B$4:$H$4500,3,FALSE))</f>
        <v/>
      </c>
      <c r="AL1501" s="445" t="str">
        <f>IF(G1501="","",VLOOKUP(J1501,中子データ!$B$4:$H$4500,5,FALSE))</f>
        <v/>
      </c>
      <c r="AM1501" s="445" t="str">
        <f>IF(G1501="","",VLOOKUP(J1501,中子データ!$B$4:$H$4500,6,FALSE))</f>
        <v/>
      </c>
      <c r="AN1501" s="418"/>
      <c r="AO1501" s="419"/>
      <c r="AP1501" s="420"/>
      <c r="AQ1501" s="421"/>
      <c r="AR1501" s="420"/>
      <c r="AS1501" s="436"/>
      <c r="AT1501" s="436"/>
      <c r="AU1501" s="422"/>
      <c r="AV1501" s="11"/>
      <c r="AW1501" s="11"/>
      <c r="AX1501" s="410">
        <f t="shared" si="506"/>
        <v>0</v>
      </c>
      <c r="AY1501" s="411" t="str">
        <f>IF(G1501="","",VLOOKUP(J1501,中子データ!$B$4:$M$5999,10,FALSE))</f>
        <v/>
      </c>
      <c r="AZ1501" s="438" t="str">
        <f>IF(G1501="","",VLOOKUP(J1501,中子データ!$B$4:$M$5999,9,FALSE))</f>
        <v/>
      </c>
      <c r="BA1501" s="412" t="str">
        <f>IF(AQ1501="","",VLOOKUP(AQ1501,作業者名!$B$4:$C$100,2,FALSE))</f>
        <v/>
      </c>
      <c r="BB1501" s="412" t="str">
        <f>IF(AR1501="","",VLOOKUP(AR1501,作業者名!$B$4:$C$100,2,FALSE))</f>
        <v/>
      </c>
      <c r="BC1501" s="412" t="str">
        <f>IF(G1501="","",VLOOKUP(J1501,中子データ!B$4:N$6004,12,FALSE))</f>
        <v/>
      </c>
      <c r="BD1501" s="413" t="str">
        <f>IF(G1501="","",VLOOKUP(J1501,中子データ!$B$4:$P$4500,15,FALSE))</f>
        <v/>
      </c>
    </row>
    <row r="1502" spans="1:56" x14ac:dyDescent="0.15">
      <c r="A1502" s="7" t="str">
        <f>IF(G1502="","",VLOOKUP(H1502,マシン名!$B$4:$C$93,2,FALSE))</f>
        <v/>
      </c>
      <c r="B1502" s="7" t="str">
        <f>IF(G1502="","",VLOOKUP(I1502,作業者名!$B$4:$C$100,2,FALSE))</f>
        <v/>
      </c>
      <c r="C1502" s="7" t="str">
        <f>IF(G1502="","",VLOOKUP(J1502,中子データ!$B$4:$H$4500,2,FALSE))</f>
        <v/>
      </c>
      <c r="D1502" s="8" t="str">
        <f>IF(G1502="","",VLOOKUP(J1502,中子データ!$B$4:$H$4500,4,FALSE))</f>
        <v/>
      </c>
      <c r="E1502" s="231" t="str">
        <f t="shared" si="504"/>
        <v/>
      </c>
      <c r="G1502" s="238"/>
      <c r="H1502" s="9"/>
      <c r="I1502" s="9"/>
      <c r="J1502" s="9"/>
      <c r="K1502" s="10"/>
      <c r="L1502" s="10"/>
      <c r="M1502" s="6"/>
      <c r="N1502" s="6">
        <f t="shared" si="509"/>
        <v>0</v>
      </c>
      <c r="O1502" s="250"/>
      <c r="P1502" s="250"/>
      <c r="Q1502" s="250"/>
      <c r="R1502" s="250"/>
      <c r="S1502" s="250"/>
      <c r="T1502" s="250"/>
      <c r="U1502" s="250"/>
      <c r="V1502" s="250"/>
      <c r="W1502" s="250"/>
      <c r="X1502" s="250"/>
      <c r="Y1502" s="250"/>
      <c r="Z1502" s="4"/>
      <c r="AA1502" s="429"/>
      <c r="AB1502" s="457">
        <f t="shared" si="507"/>
        <v>0</v>
      </c>
      <c r="AC1502" s="11"/>
      <c r="AD1502" s="11"/>
      <c r="AE1502" s="11"/>
      <c r="AF1502" s="11"/>
      <c r="AG1502" s="11"/>
      <c r="AH1502" s="11"/>
      <c r="AI1502" s="11"/>
      <c r="AJ1502" s="12"/>
      <c r="AK1502" s="445" t="str">
        <f>IF(G1502="","",VLOOKUP(J1502,中子データ!$B$4:$H$4500,3,FALSE))</f>
        <v/>
      </c>
      <c r="AL1502" s="445" t="str">
        <f>IF(G1502="","",VLOOKUP(J1502,中子データ!$B$4:$H$4500,5,FALSE))</f>
        <v/>
      </c>
      <c r="AM1502" s="445" t="str">
        <f>IF(G1502="","",VLOOKUP(J1502,中子データ!$B$4:$H$4500,6,FALSE))</f>
        <v/>
      </c>
      <c r="AN1502" s="418"/>
      <c r="AO1502" s="419"/>
      <c r="AP1502" s="420"/>
      <c r="AQ1502" s="421"/>
      <c r="AR1502" s="420"/>
      <c r="AS1502" s="436"/>
      <c r="AT1502" s="436"/>
      <c r="AU1502" s="422"/>
      <c r="AV1502" s="11"/>
      <c r="AW1502" s="11"/>
      <c r="AX1502" s="410">
        <f t="shared" si="506"/>
        <v>0</v>
      </c>
      <c r="AY1502" s="411" t="str">
        <f>IF(G1502="","",VLOOKUP(J1502,中子データ!$B$4:$M$5999,10,FALSE))</f>
        <v/>
      </c>
      <c r="AZ1502" s="438" t="str">
        <f>IF(G1502="","",VLOOKUP(J1502,中子データ!$B$4:$M$5999,9,FALSE))</f>
        <v/>
      </c>
      <c r="BA1502" s="412" t="str">
        <f>IF(AQ1502="","",VLOOKUP(AQ1502,作業者名!$B$4:$C$100,2,FALSE))</f>
        <v/>
      </c>
      <c r="BB1502" s="412" t="str">
        <f>IF(AR1502="","",VLOOKUP(AR1502,作業者名!$B$4:$C$100,2,FALSE))</f>
        <v/>
      </c>
      <c r="BC1502" s="412" t="str">
        <f>IF(G1502="","",VLOOKUP(J1502,中子データ!B$4:N$6004,12,FALSE))</f>
        <v/>
      </c>
      <c r="BD1502" s="413" t="str">
        <f>IF(G1502="","",VLOOKUP(J1502,中子データ!$B$4:$P$4500,15,FALSE))</f>
        <v/>
      </c>
    </row>
    <row r="1503" spans="1:56" x14ac:dyDescent="0.15">
      <c r="A1503" s="7" t="str">
        <f>IF(G1503="","",VLOOKUP(H1503,マシン名!$B$4:$C$93,2,FALSE))</f>
        <v/>
      </c>
      <c r="B1503" s="7" t="str">
        <f>IF(G1503="","",VLOOKUP(I1503,作業者名!$B$4:$C$100,2,FALSE))</f>
        <v/>
      </c>
      <c r="C1503" s="7" t="str">
        <f>IF(G1503="","",VLOOKUP(J1503,中子データ!$B$4:$H$4500,2,FALSE))</f>
        <v/>
      </c>
      <c r="D1503" s="8" t="str">
        <f>IF(G1503="","",VLOOKUP(J1503,中子データ!$B$4:$H$4500,4,FALSE))</f>
        <v/>
      </c>
      <c r="E1503" s="231" t="str">
        <f t="shared" si="504"/>
        <v/>
      </c>
      <c r="G1503" s="238"/>
      <c r="H1503" s="9"/>
      <c r="I1503" s="9"/>
      <c r="J1503" s="9"/>
      <c r="K1503" s="10"/>
      <c r="L1503" s="10"/>
      <c r="M1503" s="6"/>
      <c r="N1503" s="6">
        <f t="shared" si="509"/>
        <v>0</v>
      </c>
      <c r="O1503" s="250"/>
      <c r="P1503" s="250"/>
      <c r="Q1503" s="250"/>
      <c r="R1503" s="250"/>
      <c r="S1503" s="250"/>
      <c r="T1503" s="250"/>
      <c r="U1503" s="250"/>
      <c r="V1503" s="250"/>
      <c r="W1503" s="250"/>
      <c r="X1503" s="250"/>
      <c r="Y1503" s="250"/>
      <c r="Z1503" s="4"/>
      <c r="AA1503" s="429"/>
      <c r="AB1503" s="457">
        <f t="shared" si="507"/>
        <v>0</v>
      </c>
      <c r="AC1503" s="11"/>
      <c r="AD1503" s="11"/>
      <c r="AE1503" s="11"/>
      <c r="AF1503" s="11"/>
      <c r="AG1503" s="11"/>
      <c r="AH1503" s="11"/>
      <c r="AI1503" s="11"/>
      <c r="AJ1503" s="12"/>
      <c r="AK1503" s="445" t="str">
        <f>IF(G1503="","",VLOOKUP(J1503,中子データ!$B$4:$H$4500,3,FALSE))</f>
        <v/>
      </c>
      <c r="AL1503" s="445" t="str">
        <f>IF(G1503="","",VLOOKUP(J1503,中子データ!$B$4:$H$4500,5,FALSE))</f>
        <v/>
      </c>
      <c r="AM1503" s="445" t="str">
        <f>IF(G1503="","",VLOOKUP(J1503,中子データ!$B$4:$H$4500,6,FALSE))</f>
        <v/>
      </c>
      <c r="AN1503" s="418"/>
      <c r="AO1503" s="419"/>
      <c r="AP1503" s="420"/>
      <c r="AQ1503" s="421"/>
      <c r="AR1503" s="420"/>
      <c r="AS1503" s="436"/>
      <c r="AT1503" s="436"/>
      <c r="AU1503" s="422"/>
      <c r="AV1503" s="11"/>
      <c r="AW1503" s="11"/>
      <c r="AX1503" s="410">
        <f t="shared" si="506"/>
        <v>0</v>
      </c>
      <c r="AY1503" s="411" t="str">
        <f>IF(G1503="","",VLOOKUP(J1503,中子データ!$B$4:$M$5999,10,FALSE))</f>
        <v/>
      </c>
      <c r="AZ1503" s="438" t="str">
        <f>IF(G1503="","",VLOOKUP(J1503,中子データ!$B$4:$M$5999,9,FALSE))</f>
        <v/>
      </c>
      <c r="BA1503" s="412" t="str">
        <f>IF(AQ1503="","",VLOOKUP(AQ1503,作業者名!$B$4:$C$100,2,FALSE))</f>
        <v/>
      </c>
      <c r="BB1503" s="412" t="str">
        <f>IF(AR1503="","",VLOOKUP(AR1503,作業者名!$B$4:$C$100,2,FALSE))</f>
        <v/>
      </c>
      <c r="BC1503" s="412" t="str">
        <f>IF(G1503="","",VLOOKUP(J1503,中子データ!B$4:N$6004,12,FALSE))</f>
        <v/>
      </c>
      <c r="BD1503" s="413" t="str">
        <f>IF(G1503="","",VLOOKUP(J1503,中子データ!$B$4:$P$4500,15,FALSE))</f>
        <v/>
      </c>
    </row>
    <row r="1504" spans="1:56" x14ac:dyDescent="0.15">
      <c r="A1504" s="7" t="str">
        <f>IF(G1504="","",VLOOKUP(H1504,マシン名!$B$4:$C$93,2,FALSE))</f>
        <v/>
      </c>
      <c r="B1504" s="7" t="str">
        <f>IF(G1504="","",VLOOKUP(I1504,作業者名!$B$4:$C$100,2,FALSE))</f>
        <v/>
      </c>
      <c r="C1504" s="7" t="str">
        <f>IF(G1504="","",VLOOKUP(J1504,中子データ!$B$4:$H$4500,2,FALSE))</f>
        <v/>
      </c>
      <c r="D1504" s="8" t="str">
        <f>IF(G1504="","",VLOOKUP(J1504,中子データ!$B$4:$H$4500,4,FALSE))</f>
        <v/>
      </c>
      <c r="E1504" s="231" t="str">
        <f t="shared" ref="E1504:E1567" si="510">IF(G1504="","",D1504*K1504-AB1504)</f>
        <v/>
      </c>
      <c r="G1504" s="238"/>
      <c r="H1504" s="9"/>
      <c r="I1504" s="9"/>
      <c r="J1504" s="9"/>
      <c r="K1504" s="10"/>
      <c r="L1504" s="10"/>
      <c r="M1504" s="6"/>
      <c r="N1504" s="6">
        <f t="shared" si="509"/>
        <v>0</v>
      </c>
      <c r="O1504" s="250"/>
      <c r="P1504" s="250"/>
      <c r="Q1504" s="250"/>
      <c r="R1504" s="250"/>
      <c r="S1504" s="250"/>
      <c r="T1504" s="250"/>
      <c r="U1504" s="250"/>
      <c r="V1504" s="250"/>
      <c r="W1504" s="250"/>
      <c r="X1504" s="250"/>
      <c r="Y1504" s="250"/>
      <c r="Z1504" s="4"/>
      <c r="AA1504" s="429"/>
      <c r="AB1504" s="457">
        <f t="shared" si="507"/>
        <v>0</v>
      </c>
      <c r="AC1504" s="11"/>
      <c r="AD1504" s="11"/>
      <c r="AE1504" s="11"/>
      <c r="AF1504" s="11"/>
      <c r="AG1504" s="11"/>
      <c r="AH1504" s="11"/>
      <c r="AI1504" s="11"/>
      <c r="AJ1504" s="12"/>
      <c r="AK1504" s="445" t="str">
        <f>IF(G1504="","",VLOOKUP(J1504,中子データ!$B$4:$H$4500,3,FALSE))</f>
        <v/>
      </c>
      <c r="AL1504" s="445" t="str">
        <f>IF(G1504="","",VLOOKUP(J1504,中子データ!$B$4:$H$4500,5,FALSE))</f>
        <v/>
      </c>
      <c r="AM1504" s="445" t="str">
        <f>IF(G1504="","",VLOOKUP(J1504,中子データ!$B$4:$H$4500,6,FALSE))</f>
        <v/>
      </c>
      <c r="AN1504" s="418"/>
      <c r="AO1504" s="419"/>
      <c r="AP1504" s="420"/>
      <c r="AQ1504" s="421"/>
      <c r="AR1504" s="420"/>
      <c r="AS1504" s="436"/>
      <c r="AT1504" s="436"/>
      <c r="AU1504" s="422"/>
      <c r="AV1504" s="11"/>
      <c r="AW1504" s="11"/>
      <c r="AX1504" s="410">
        <f t="shared" si="506"/>
        <v>0</v>
      </c>
      <c r="AY1504" s="411" t="str">
        <f>IF(G1504="","",VLOOKUP(J1504,中子データ!$B$4:$M$5999,10,FALSE))</f>
        <v/>
      </c>
      <c r="AZ1504" s="438" t="str">
        <f>IF(G1504="","",VLOOKUP(J1504,中子データ!$B$4:$M$5999,9,FALSE))</f>
        <v/>
      </c>
      <c r="BA1504" s="412" t="str">
        <f>IF(AQ1504="","",VLOOKUP(AQ1504,作業者名!$B$4:$C$100,2,FALSE))</f>
        <v/>
      </c>
      <c r="BB1504" s="412" t="str">
        <f>IF(AR1504="","",VLOOKUP(AR1504,作業者名!$B$4:$C$100,2,FALSE))</f>
        <v/>
      </c>
      <c r="BC1504" s="412" t="str">
        <f>IF(G1504="","",VLOOKUP(J1504,中子データ!B$4:N$6004,12,FALSE))</f>
        <v/>
      </c>
      <c r="BD1504" s="413" t="str">
        <f>IF(G1504="","",VLOOKUP(J1504,中子データ!$B$4:$P$4500,15,FALSE))</f>
        <v/>
      </c>
    </row>
    <row r="1505" spans="1:56" x14ac:dyDescent="0.15">
      <c r="A1505" s="7" t="str">
        <f>IF(G1505="","",VLOOKUP(H1505,マシン名!$B$4:$C$93,2,FALSE))</f>
        <v/>
      </c>
      <c r="B1505" s="7" t="str">
        <f>IF(G1505="","",VLOOKUP(I1505,作業者名!$B$4:$C$100,2,FALSE))</f>
        <v/>
      </c>
      <c r="C1505" s="7" t="str">
        <f>IF(G1505="","",VLOOKUP(J1505,中子データ!$B$4:$H$4500,2,FALSE))</f>
        <v/>
      </c>
      <c r="D1505" s="8" t="str">
        <f>IF(G1505="","",VLOOKUP(J1505,中子データ!$B$4:$H$4500,4,FALSE))</f>
        <v/>
      </c>
      <c r="E1505" s="231" t="str">
        <f t="shared" si="510"/>
        <v/>
      </c>
      <c r="G1505" s="238"/>
      <c r="H1505" s="9"/>
      <c r="I1505" s="9"/>
      <c r="J1505" s="9"/>
      <c r="K1505" s="10"/>
      <c r="L1505" s="10"/>
      <c r="M1505" s="6"/>
      <c r="N1505" s="6">
        <f t="shared" si="509"/>
        <v>0</v>
      </c>
      <c r="O1505" s="250"/>
      <c r="P1505" s="250"/>
      <c r="Q1505" s="250"/>
      <c r="R1505" s="250"/>
      <c r="S1505" s="250"/>
      <c r="T1505" s="250"/>
      <c r="U1505" s="250"/>
      <c r="V1505" s="250"/>
      <c r="W1505" s="250"/>
      <c r="X1505" s="250"/>
      <c r="Y1505" s="250"/>
      <c r="Z1505" s="4"/>
      <c r="AA1505" s="429"/>
      <c r="AB1505" s="457">
        <f t="shared" si="507"/>
        <v>0</v>
      </c>
      <c r="AC1505" s="11"/>
      <c r="AD1505" s="11"/>
      <c r="AE1505" s="11"/>
      <c r="AF1505" s="11"/>
      <c r="AG1505" s="11"/>
      <c r="AH1505" s="11"/>
      <c r="AI1505" s="11"/>
      <c r="AJ1505" s="12"/>
      <c r="AK1505" s="445" t="str">
        <f>IF(G1505="","",VLOOKUP(J1505,中子データ!$B$4:$H$4500,3,FALSE))</f>
        <v/>
      </c>
      <c r="AL1505" s="445" t="str">
        <f>IF(G1505="","",VLOOKUP(J1505,中子データ!$B$4:$H$4500,5,FALSE))</f>
        <v/>
      </c>
      <c r="AM1505" s="445" t="str">
        <f>IF(G1505="","",VLOOKUP(J1505,中子データ!$B$4:$H$4500,6,FALSE))</f>
        <v/>
      </c>
      <c r="AN1505" s="418"/>
      <c r="AO1505" s="419"/>
      <c r="AP1505" s="420"/>
      <c r="AQ1505" s="421"/>
      <c r="AR1505" s="420"/>
      <c r="AS1505" s="436"/>
      <c r="AT1505" s="436"/>
      <c r="AU1505" s="422"/>
      <c r="AV1505" s="11"/>
      <c r="AW1505" s="11"/>
      <c r="AX1505" s="410">
        <f t="shared" si="506"/>
        <v>0</v>
      </c>
      <c r="AY1505" s="411" t="str">
        <f>IF(G1505="","",VLOOKUP(J1505,中子データ!$B$4:$M$5999,10,FALSE))</f>
        <v/>
      </c>
      <c r="AZ1505" s="438" t="str">
        <f>IF(G1505="","",VLOOKUP(J1505,中子データ!$B$4:$M$5999,9,FALSE))</f>
        <v/>
      </c>
      <c r="BA1505" s="412" t="str">
        <f>IF(AQ1505="","",VLOOKUP(AQ1505,作業者名!$B$4:$C$100,2,FALSE))</f>
        <v/>
      </c>
      <c r="BB1505" s="412" t="str">
        <f>IF(AR1505="","",VLOOKUP(AR1505,作業者名!$B$4:$C$100,2,FALSE))</f>
        <v/>
      </c>
      <c r="BC1505" s="412" t="str">
        <f>IF(G1505="","",VLOOKUP(J1505,中子データ!B$4:N$6004,12,FALSE))</f>
        <v/>
      </c>
      <c r="BD1505" s="413" t="str">
        <f>IF(G1505="","",VLOOKUP(J1505,中子データ!$B$4:$P$4500,15,FALSE))</f>
        <v/>
      </c>
    </row>
    <row r="1506" spans="1:56" x14ac:dyDescent="0.15">
      <c r="A1506" s="7" t="str">
        <f>IF(G1506="","",VLOOKUP(H1506,マシン名!$B$4:$C$93,2,FALSE))</f>
        <v/>
      </c>
      <c r="B1506" s="7" t="str">
        <f>IF(G1506="","",VLOOKUP(I1506,作業者名!$B$4:$C$100,2,FALSE))</f>
        <v/>
      </c>
      <c r="C1506" s="7" t="str">
        <f>IF(G1506="","",VLOOKUP(J1506,中子データ!$B$4:$H$4500,2,FALSE))</f>
        <v/>
      </c>
      <c r="D1506" s="8" t="str">
        <f>IF(G1506="","",VLOOKUP(J1506,中子データ!$B$4:$H$4500,4,FALSE))</f>
        <v/>
      </c>
      <c r="E1506" s="231" t="str">
        <f t="shared" si="510"/>
        <v/>
      </c>
      <c r="G1506" s="238"/>
      <c r="H1506" s="9"/>
      <c r="I1506" s="9"/>
      <c r="J1506" s="9"/>
      <c r="K1506" s="10"/>
      <c r="L1506" s="10"/>
      <c r="M1506" s="6"/>
      <c r="N1506" s="6">
        <f t="shared" si="509"/>
        <v>0</v>
      </c>
      <c r="O1506" s="250"/>
      <c r="P1506" s="250"/>
      <c r="Q1506" s="250"/>
      <c r="R1506" s="250"/>
      <c r="S1506" s="250"/>
      <c r="T1506" s="250"/>
      <c r="U1506" s="250"/>
      <c r="V1506" s="250"/>
      <c r="W1506" s="250"/>
      <c r="X1506" s="250"/>
      <c r="Y1506" s="250"/>
      <c r="Z1506" s="4"/>
      <c r="AA1506" s="429"/>
      <c r="AB1506" s="457">
        <f t="shared" si="507"/>
        <v>0</v>
      </c>
      <c r="AC1506" s="11"/>
      <c r="AD1506" s="11"/>
      <c r="AE1506" s="11"/>
      <c r="AF1506" s="11"/>
      <c r="AG1506" s="11"/>
      <c r="AH1506" s="11"/>
      <c r="AI1506" s="11"/>
      <c r="AJ1506" s="12"/>
      <c r="AK1506" s="445" t="str">
        <f>IF(G1506="","",VLOOKUP(J1506,中子データ!$B$4:$H$4500,3,FALSE))</f>
        <v/>
      </c>
      <c r="AL1506" s="445" t="str">
        <f>IF(G1506="","",VLOOKUP(J1506,中子データ!$B$4:$H$4500,5,FALSE))</f>
        <v/>
      </c>
      <c r="AM1506" s="445" t="str">
        <f>IF(G1506="","",VLOOKUP(J1506,中子データ!$B$4:$H$4500,6,FALSE))</f>
        <v/>
      </c>
      <c r="AN1506" s="418"/>
      <c r="AO1506" s="419"/>
      <c r="AP1506" s="420"/>
      <c r="AQ1506" s="421"/>
      <c r="AR1506" s="420"/>
      <c r="AS1506" s="436"/>
      <c r="AT1506" s="436"/>
      <c r="AU1506" s="422"/>
      <c r="AV1506" s="11"/>
      <c r="AW1506" s="11"/>
      <c r="AX1506" s="410">
        <f t="shared" si="506"/>
        <v>0</v>
      </c>
      <c r="AY1506" s="411" t="str">
        <f>IF(G1506="","",VLOOKUP(J1506,中子データ!$B$4:$M$5999,10,FALSE))</f>
        <v/>
      </c>
      <c r="AZ1506" s="438" t="str">
        <f>IF(G1506="","",VLOOKUP(J1506,中子データ!$B$4:$M$5999,9,FALSE))</f>
        <v/>
      </c>
      <c r="BA1506" s="412" t="str">
        <f>IF(AQ1506="","",VLOOKUP(AQ1506,作業者名!$B$4:$C$100,2,FALSE))</f>
        <v/>
      </c>
      <c r="BB1506" s="412" t="str">
        <f>IF(AR1506="","",VLOOKUP(AR1506,作業者名!$B$4:$C$100,2,FALSE))</f>
        <v/>
      </c>
      <c r="BC1506" s="412" t="str">
        <f>IF(G1506="","",VLOOKUP(J1506,中子データ!B$4:N$6004,12,FALSE))</f>
        <v/>
      </c>
      <c r="BD1506" s="413" t="str">
        <f>IF(G1506="","",VLOOKUP(J1506,中子データ!$B$4:$P$4500,15,FALSE))</f>
        <v/>
      </c>
    </row>
    <row r="1507" spans="1:56" x14ac:dyDescent="0.15">
      <c r="A1507" s="7" t="str">
        <f>IF(G1507="","",VLOOKUP(H1507,マシン名!$B$4:$C$93,2,FALSE))</f>
        <v/>
      </c>
      <c r="B1507" s="7" t="str">
        <f>IF(G1507="","",VLOOKUP(I1507,作業者名!$B$4:$C$100,2,FALSE))</f>
        <v/>
      </c>
      <c r="C1507" s="7" t="str">
        <f>IF(G1507="","",VLOOKUP(J1507,中子データ!$B$4:$H$4500,2,FALSE))</f>
        <v/>
      </c>
      <c r="D1507" s="8" t="str">
        <f>IF(G1507="","",VLOOKUP(J1507,中子データ!$B$4:$H$4500,4,FALSE))</f>
        <v/>
      </c>
      <c r="E1507" s="231" t="str">
        <f t="shared" si="510"/>
        <v/>
      </c>
      <c r="G1507" s="238"/>
      <c r="H1507" s="9"/>
      <c r="I1507" s="9"/>
      <c r="J1507" s="9"/>
      <c r="K1507" s="10"/>
      <c r="L1507" s="10"/>
      <c r="M1507" s="6"/>
      <c r="N1507" s="6">
        <f t="shared" si="509"/>
        <v>0</v>
      </c>
      <c r="O1507" s="250"/>
      <c r="P1507" s="250"/>
      <c r="Q1507" s="250"/>
      <c r="R1507" s="250"/>
      <c r="S1507" s="250"/>
      <c r="T1507" s="250"/>
      <c r="U1507" s="250"/>
      <c r="V1507" s="250"/>
      <c r="W1507" s="250"/>
      <c r="X1507" s="250"/>
      <c r="Y1507" s="250"/>
      <c r="Z1507" s="4"/>
      <c r="AA1507" s="429"/>
      <c r="AB1507" s="457">
        <f t="shared" si="507"/>
        <v>0</v>
      </c>
      <c r="AC1507" s="11"/>
      <c r="AD1507" s="11"/>
      <c r="AE1507" s="11"/>
      <c r="AF1507" s="11"/>
      <c r="AG1507" s="11"/>
      <c r="AH1507" s="11"/>
      <c r="AI1507" s="11"/>
      <c r="AJ1507" s="12"/>
      <c r="AK1507" s="445" t="str">
        <f>IF(G1507="","",VLOOKUP(J1507,中子データ!$B$4:$H$4500,3,FALSE))</f>
        <v/>
      </c>
      <c r="AL1507" s="445" t="str">
        <f>IF(G1507="","",VLOOKUP(J1507,中子データ!$B$4:$H$4500,5,FALSE))</f>
        <v/>
      </c>
      <c r="AM1507" s="445" t="str">
        <f>IF(G1507="","",VLOOKUP(J1507,中子データ!$B$4:$H$4500,6,FALSE))</f>
        <v/>
      </c>
      <c r="AN1507" s="418"/>
      <c r="AO1507" s="419"/>
      <c r="AP1507" s="420"/>
      <c r="AQ1507" s="421"/>
      <c r="AR1507" s="420"/>
      <c r="AS1507" s="436"/>
      <c r="AT1507" s="436"/>
      <c r="AU1507" s="422"/>
      <c r="AV1507" s="11"/>
      <c r="AW1507" s="11"/>
      <c r="AX1507" s="410">
        <f t="shared" si="506"/>
        <v>0</v>
      </c>
      <c r="AY1507" s="411" t="str">
        <f>IF(G1507="","",VLOOKUP(J1507,中子データ!$B$4:$M$5999,10,FALSE))</f>
        <v/>
      </c>
      <c r="AZ1507" s="438" t="str">
        <f>IF(G1507="","",VLOOKUP(J1507,中子データ!$B$4:$M$5999,9,FALSE))</f>
        <v/>
      </c>
      <c r="BA1507" s="412" t="str">
        <f>IF(AQ1507="","",VLOOKUP(AQ1507,作業者名!$B$4:$C$100,2,FALSE))</f>
        <v/>
      </c>
      <c r="BB1507" s="412" t="str">
        <f>IF(AR1507="","",VLOOKUP(AR1507,作業者名!$B$4:$C$100,2,FALSE))</f>
        <v/>
      </c>
      <c r="BC1507" s="412" t="str">
        <f>IF(G1507="","",VLOOKUP(J1507,中子データ!B$4:N$6004,12,FALSE))</f>
        <v/>
      </c>
      <c r="BD1507" s="413" t="str">
        <f>IF(G1507="","",VLOOKUP(J1507,中子データ!$B$4:$P$4500,15,FALSE))</f>
        <v/>
      </c>
    </row>
    <row r="1508" spans="1:56" x14ac:dyDescent="0.15">
      <c r="A1508" s="7" t="str">
        <f>IF(G1508="","",VLOOKUP(H1508,マシン名!$B$4:$C$93,2,FALSE))</f>
        <v/>
      </c>
      <c r="B1508" s="7" t="str">
        <f>IF(G1508="","",VLOOKUP(I1508,作業者名!$B$4:$C$100,2,FALSE))</f>
        <v/>
      </c>
      <c r="C1508" s="7" t="str">
        <f>IF(G1508="","",VLOOKUP(J1508,中子データ!$B$4:$H$4500,2,FALSE))</f>
        <v/>
      </c>
      <c r="D1508" s="8" t="str">
        <f>IF(G1508="","",VLOOKUP(J1508,中子データ!$B$4:$H$4500,4,FALSE))</f>
        <v/>
      </c>
      <c r="E1508" s="231" t="str">
        <f t="shared" si="510"/>
        <v/>
      </c>
      <c r="G1508" s="238"/>
      <c r="H1508" s="9"/>
      <c r="I1508" s="9"/>
      <c r="J1508" s="9"/>
      <c r="K1508" s="10"/>
      <c r="L1508" s="10"/>
      <c r="M1508" s="6"/>
      <c r="N1508" s="6">
        <f t="shared" si="509"/>
        <v>0</v>
      </c>
      <c r="O1508" s="250"/>
      <c r="P1508" s="250"/>
      <c r="Q1508" s="250"/>
      <c r="R1508" s="250"/>
      <c r="S1508" s="250"/>
      <c r="T1508" s="250"/>
      <c r="U1508" s="250"/>
      <c r="V1508" s="250"/>
      <c r="W1508" s="250"/>
      <c r="X1508" s="250"/>
      <c r="Y1508" s="250"/>
      <c r="Z1508" s="4"/>
      <c r="AA1508" s="429"/>
      <c r="AB1508" s="457">
        <f t="shared" si="507"/>
        <v>0</v>
      </c>
      <c r="AC1508" s="11"/>
      <c r="AD1508" s="11"/>
      <c r="AE1508" s="11"/>
      <c r="AF1508" s="11"/>
      <c r="AG1508" s="11"/>
      <c r="AH1508" s="11"/>
      <c r="AI1508" s="11"/>
      <c r="AJ1508" s="12"/>
      <c r="AK1508" s="445" t="str">
        <f>IF(G1508="","",VLOOKUP(J1508,中子データ!$B$4:$H$4500,3,FALSE))</f>
        <v/>
      </c>
      <c r="AL1508" s="445" t="str">
        <f>IF(G1508="","",VLOOKUP(J1508,中子データ!$B$4:$H$4500,5,FALSE))</f>
        <v/>
      </c>
      <c r="AM1508" s="445" t="str">
        <f>IF(G1508="","",VLOOKUP(J1508,中子データ!$B$4:$H$4500,6,FALSE))</f>
        <v/>
      </c>
      <c r="AN1508" s="418"/>
      <c r="AO1508" s="419"/>
      <c r="AP1508" s="420"/>
      <c r="AQ1508" s="421"/>
      <c r="AR1508" s="420"/>
      <c r="AS1508" s="436"/>
      <c r="AT1508" s="436"/>
      <c r="AU1508" s="422"/>
      <c r="AV1508" s="11"/>
      <c r="AW1508" s="11"/>
      <c r="AX1508" s="410">
        <f t="shared" si="506"/>
        <v>0</v>
      </c>
      <c r="AY1508" s="411" t="str">
        <f>IF(G1508="","",VLOOKUP(J1508,中子データ!$B$4:$M$5999,10,FALSE))</f>
        <v/>
      </c>
      <c r="AZ1508" s="438" t="str">
        <f>IF(G1508="","",VLOOKUP(J1508,中子データ!$B$4:$M$5999,9,FALSE))</f>
        <v/>
      </c>
      <c r="BA1508" s="412" t="str">
        <f>IF(AQ1508="","",VLOOKUP(AQ1508,作業者名!$B$4:$C$100,2,FALSE))</f>
        <v/>
      </c>
      <c r="BB1508" s="412" t="str">
        <f>IF(AR1508="","",VLOOKUP(AR1508,作業者名!$B$4:$C$100,2,FALSE))</f>
        <v/>
      </c>
      <c r="BC1508" s="412" t="str">
        <f>IF(G1508="","",VLOOKUP(J1508,中子データ!B$4:N$6004,12,FALSE))</f>
        <v/>
      </c>
      <c r="BD1508" s="413" t="str">
        <f>IF(G1508="","",VLOOKUP(J1508,中子データ!$B$4:$P$4500,15,FALSE))</f>
        <v/>
      </c>
    </row>
    <row r="1509" spans="1:56" x14ac:dyDescent="0.15">
      <c r="A1509" s="7" t="str">
        <f>IF(G1509="","",VLOOKUP(H1509,マシン名!$B$4:$C$93,2,FALSE))</f>
        <v/>
      </c>
      <c r="B1509" s="7" t="str">
        <f>IF(G1509="","",VLOOKUP(I1509,作業者名!$B$4:$C$100,2,FALSE))</f>
        <v/>
      </c>
      <c r="C1509" s="7" t="str">
        <f>IF(G1509="","",VLOOKUP(J1509,中子データ!$B$4:$H$4500,2,FALSE))</f>
        <v/>
      </c>
      <c r="D1509" s="8" t="str">
        <f>IF(G1509="","",VLOOKUP(J1509,中子データ!$B$4:$H$4500,4,FALSE))</f>
        <v/>
      </c>
      <c r="E1509" s="231" t="str">
        <f t="shared" si="510"/>
        <v/>
      </c>
      <c r="G1509" s="238"/>
      <c r="H1509" s="9"/>
      <c r="I1509" s="9"/>
      <c r="J1509" s="9"/>
      <c r="K1509" s="10"/>
      <c r="L1509" s="10"/>
      <c r="M1509" s="6"/>
      <c r="N1509" s="6">
        <f t="shared" si="509"/>
        <v>0</v>
      </c>
      <c r="O1509" s="250"/>
      <c r="P1509" s="250"/>
      <c r="Q1509" s="250"/>
      <c r="R1509" s="250"/>
      <c r="S1509" s="250"/>
      <c r="T1509" s="250"/>
      <c r="U1509" s="250"/>
      <c r="V1509" s="250"/>
      <c r="W1509" s="250"/>
      <c r="X1509" s="250"/>
      <c r="Y1509" s="250"/>
      <c r="Z1509" s="4"/>
      <c r="AA1509" s="429"/>
      <c r="AB1509" s="457">
        <f t="shared" si="507"/>
        <v>0</v>
      </c>
      <c r="AC1509" s="11"/>
      <c r="AD1509" s="11"/>
      <c r="AE1509" s="11"/>
      <c r="AF1509" s="11"/>
      <c r="AG1509" s="11"/>
      <c r="AH1509" s="11"/>
      <c r="AI1509" s="11"/>
      <c r="AJ1509" s="12"/>
      <c r="AK1509" s="445" t="str">
        <f>IF(G1509="","",VLOOKUP(J1509,中子データ!$B$4:$H$4500,3,FALSE))</f>
        <v/>
      </c>
      <c r="AL1509" s="445" t="str">
        <f>IF(G1509="","",VLOOKUP(J1509,中子データ!$B$4:$H$4500,5,FALSE))</f>
        <v/>
      </c>
      <c r="AM1509" s="445" t="str">
        <f>IF(G1509="","",VLOOKUP(J1509,中子データ!$B$4:$H$4500,6,FALSE))</f>
        <v/>
      </c>
      <c r="AN1509" s="418"/>
      <c r="AO1509" s="419"/>
      <c r="AP1509" s="420"/>
      <c r="AQ1509" s="421"/>
      <c r="AR1509" s="420"/>
      <c r="AS1509" s="436"/>
      <c r="AT1509" s="436"/>
      <c r="AU1509" s="422"/>
      <c r="AV1509" s="11"/>
      <c r="AW1509" s="11"/>
      <c r="AX1509" s="410">
        <f t="shared" si="506"/>
        <v>0</v>
      </c>
      <c r="AY1509" s="411" t="str">
        <f>IF(G1509="","",VLOOKUP(J1509,中子データ!$B$4:$M$5999,10,FALSE))</f>
        <v/>
      </c>
      <c r="AZ1509" s="438" t="str">
        <f>IF(G1509="","",VLOOKUP(J1509,中子データ!$B$4:$M$5999,9,FALSE))</f>
        <v/>
      </c>
      <c r="BA1509" s="412" t="str">
        <f>IF(AQ1509="","",VLOOKUP(AQ1509,作業者名!$B$4:$C$100,2,FALSE))</f>
        <v/>
      </c>
      <c r="BB1509" s="412" t="str">
        <f>IF(AR1509="","",VLOOKUP(AR1509,作業者名!$B$4:$C$100,2,FALSE))</f>
        <v/>
      </c>
      <c r="BC1509" s="412" t="str">
        <f>IF(G1509="","",VLOOKUP(J1509,中子データ!B$4:N$6004,12,FALSE))</f>
        <v/>
      </c>
      <c r="BD1509" s="413" t="str">
        <f>IF(G1509="","",VLOOKUP(J1509,中子データ!$B$4:$P$4500,15,FALSE))</f>
        <v/>
      </c>
    </row>
    <row r="1510" spans="1:56" x14ac:dyDescent="0.15">
      <c r="A1510" s="7" t="str">
        <f>IF(G1510="","",VLOOKUP(H1510,マシン名!$B$4:$C$93,2,FALSE))</f>
        <v/>
      </c>
      <c r="B1510" s="7" t="str">
        <f>IF(G1510="","",VLOOKUP(I1510,作業者名!$B$4:$C$100,2,FALSE))</f>
        <v/>
      </c>
      <c r="C1510" s="7" t="str">
        <f>IF(G1510="","",VLOOKUP(J1510,中子データ!$B$4:$H$4500,2,FALSE))</f>
        <v/>
      </c>
      <c r="D1510" s="8" t="str">
        <f>IF(G1510="","",VLOOKUP(J1510,中子データ!$B$4:$H$4500,4,FALSE))</f>
        <v/>
      </c>
      <c r="E1510" s="231" t="str">
        <f t="shared" si="510"/>
        <v/>
      </c>
      <c r="G1510" s="238"/>
      <c r="H1510" s="9"/>
      <c r="I1510" s="9"/>
      <c r="J1510" s="9"/>
      <c r="K1510" s="10"/>
      <c r="L1510" s="10"/>
      <c r="M1510" s="6"/>
      <c r="N1510" s="6">
        <f t="shared" si="509"/>
        <v>0</v>
      </c>
      <c r="O1510" s="250"/>
      <c r="P1510" s="250"/>
      <c r="Q1510" s="250"/>
      <c r="R1510" s="250"/>
      <c r="S1510" s="250"/>
      <c r="T1510" s="250"/>
      <c r="U1510" s="250"/>
      <c r="V1510" s="250"/>
      <c r="W1510" s="250"/>
      <c r="X1510" s="250"/>
      <c r="Y1510" s="250"/>
      <c r="Z1510" s="4"/>
      <c r="AA1510" s="429"/>
      <c r="AB1510" s="457">
        <f t="shared" si="507"/>
        <v>0</v>
      </c>
      <c r="AC1510" s="11"/>
      <c r="AD1510" s="11"/>
      <c r="AE1510" s="11"/>
      <c r="AF1510" s="11"/>
      <c r="AG1510" s="11"/>
      <c r="AH1510" s="11"/>
      <c r="AI1510" s="11"/>
      <c r="AJ1510" s="12"/>
      <c r="AK1510" s="445" t="str">
        <f>IF(G1510="","",VLOOKUP(J1510,中子データ!$B$4:$H$4500,3,FALSE))</f>
        <v/>
      </c>
      <c r="AL1510" s="445" t="str">
        <f>IF(G1510="","",VLOOKUP(J1510,中子データ!$B$4:$H$4500,5,FALSE))</f>
        <v/>
      </c>
      <c r="AM1510" s="445" t="str">
        <f>IF(G1510="","",VLOOKUP(J1510,中子データ!$B$4:$H$4500,6,FALSE))</f>
        <v/>
      </c>
      <c r="AN1510" s="418"/>
      <c r="AO1510" s="419"/>
      <c r="AP1510" s="420"/>
      <c r="AQ1510" s="421"/>
      <c r="AR1510" s="420"/>
      <c r="AS1510" s="436"/>
      <c r="AT1510" s="436"/>
      <c r="AU1510" s="422"/>
      <c r="AV1510" s="11"/>
      <c r="AW1510" s="11"/>
      <c r="AX1510" s="410">
        <f t="shared" si="506"/>
        <v>0</v>
      </c>
      <c r="AY1510" s="411" t="str">
        <f>IF(G1510="","",VLOOKUP(J1510,中子データ!$B$4:$M$5999,10,FALSE))</f>
        <v/>
      </c>
      <c r="AZ1510" s="438" t="str">
        <f>IF(G1510="","",VLOOKUP(J1510,中子データ!$B$4:$M$5999,9,FALSE))</f>
        <v/>
      </c>
      <c r="BA1510" s="412" t="str">
        <f>IF(AQ1510="","",VLOOKUP(AQ1510,作業者名!$B$4:$C$100,2,FALSE))</f>
        <v/>
      </c>
      <c r="BB1510" s="412" t="str">
        <f>IF(AR1510="","",VLOOKUP(AR1510,作業者名!$B$4:$C$100,2,FALSE))</f>
        <v/>
      </c>
      <c r="BC1510" s="412" t="str">
        <f>IF(G1510="","",VLOOKUP(J1510,中子データ!B$4:N$6004,12,FALSE))</f>
        <v/>
      </c>
      <c r="BD1510" s="413" t="str">
        <f>IF(G1510="","",VLOOKUP(J1510,中子データ!$B$4:$P$4500,15,FALSE))</f>
        <v/>
      </c>
    </row>
    <row r="1511" spans="1:56" x14ac:dyDescent="0.15">
      <c r="A1511" s="7" t="str">
        <f>IF(G1511="","",VLOOKUP(H1511,マシン名!$B$4:$C$93,2,FALSE))</f>
        <v/>
      </c>
      <c r="B1511" s="7" t="str">
        <f>IF(G1511="","",VLOOKUP(I1511,作業者名!$B$4:$C$100,2,FALSE))</f>
        <v/>
      </c>
      <c r="C1511" s="7" t="str">
        <f>IF(G1511="","",VLOOKUP(J1511,中子データ!$B$4:$H$4500,2,FALSE))</f>
        <v/>
      </c>
      <c r="D1511" s="8" t="str">
        <f>IF(G1511="","",VLOOKUP(J1511,中子データ!$B$4:$H$4500,4,FALSE))</f>
        <v/>
      </c>
      <c r="E1511" s="231" t="str">
        <f t="shared" si="510"/>
        <v/>
      </c>
      <c r="G1511" s="238"/>
      <c r="H1511" s="9"/>
      <c r="I1511" s="9"/>
      <c r="J1511" s="9"/>
      <c r="K1511" s="10"/>
      <c r="L1511" s="10"/>
      <c r="M1511" s="6"/>
      <c r="N1511" s="6">
        <f t="shared" si="509"/>
        <v>0</v>
      </c>
      <c r="O1511" s="250"/>
      <c r="P1511" s="250"/>
      <c r="Q1511" s="250"/>
      <c r="R1511" s="250"/>
      <c r="S1511" s="250"/>
      <c r="T1511" s="250"/>
      <c r="U1511" s="250"/>
      <c r="V1511" s="250"/>
      <c r="W1511" s="250"/>
      <c r="X1511" s="250"/>
      <c r="Y1511" s="250"/>
      <c r="Z1511" s="4"/>
      <c r="AA1511" s="429"/>
      <c r="AB1511" s="457">
        <f t="shared" si="507"/>
        <v>0</v>
      </c>
      <c r="AC1511" s="11"/>
      <c r="AD1511" s="11"/>
      <c r="AE1511" s="11"/>
      <c r="AF1511" s="11"/>
      <c r="AG1511" s="11"/>
      <c r="AH1511" s="11"/>
      <c r="AI1511" s="11"/>
      <c r="AJ1511" s="12"/>
      <c r="AK1511" s="445" t="str">
        <f>IF(G1511="","",VLOOKUP(J1511,中子データ!$B$4:$H$4500,3,FALSE))</f>
        <v/>
      </c>
      <c r="AL1511" s="445" t="str">
        <f>IF(G1511="","",VLOOKUP(J1511,中子データ!$B$4:$H$4500,5,FALSE))</f>
        <v/>
      </c>
      <c r="AM1511" s="445" t="str">
        <f>IF(G1511="","",VLOOKUP(J1511,中子データ!$B$4:$H$4500,6,FALSE))</f>
        <v/>
      </c>
      <c r="AN1511" s="418"/>
      <c r="AO1511" s="419"/>
      <c r="AP1511" s="420"/>
      <c r="AQ1511" s="421"/>
      <c r="AR1511" s="420"/>
      <c r="AS1511" s="436"/>
      <c r="AT1511" s="436"/>
      <c r="AU1511" s="422"/>
      <c r="AV1511" s="11"/>
      <c r="AW1511" s="11"/>
      <c r="AX1511" s="410">
        <f t="shared" si="506"/>
        <v>0</v>
      </c>
      <c r="AY1511" s="411" t="str">
        <f>IF(G1511="","",VLOOKUP(J1511,中子データ!$B$4:$M$5999,10,FALSE))</f>
        <v/>
      </c>
      <c r="AZ1511" s="438" t="str">
        <f>IF(G1511="","",VLOOKUP(J1511,中子データ!$B$4:$M$5999,9,FALSE))</f>
        <v/>
      </c>
      <c r="BA1511" s="412" t="str">
        <f>IF(AQ1511="","",VLOOKUP(AQ1511,作業者名!$B$4:$C$100,2,FALSE))</f>
        <v/>
      </c>
      <c r="BB1511" s="412" t="str">
        <f>IF(AR1511="","",VLOOKUP(AR1511,作業者名!$B$4:$C$100,2,FALSE))</f>
        <v/>
      </c>
      <c r="BC1511" s="412" t="str">
        <f>IF(G1511="","",VLOOKUP(J1511,中子データ!B$4:N$6004,12,FALSE))</f>
        <v/>
      </c>
      <c r="BD1511" s="413" t="str">
        <f>IF(G1511="","",VLOOKUP(J1511,中子データ!$B$4:$P$4500,15,FALSE))</f>
        <v/>
      </c>
    </row>
    <row r="1512" spans="1:56" x14ac:dyDescent="0.15">
      <c r="A1512" s="7" t="str">
        <f>IF(G1512="","",VLOOKUP(H1512,マシン名!$B$4:$C$93,2,FALSE))</f>
        <v/>
      </c>
      <c r="B1512" s="7" t="str">
        <f>IF(G1512="","",VLOOKUP(I1512,作業者名!$B$4:$C$100,2,FALSE))</f>
        <v/>
      </c>
      <c r="C1512" s="7" t="str">
        <f>IF(G1512="","",VLOOKUP(J1512,中子データ!$B$4:$H$4500,2,FALSE))</f>
        <v/>
      </c>
      <c r="D1512" s="8" t="str">
        <f>IF(G1512="","",VLOOKUP(J1512,中子データ!$B$4:$H$4500,4,FALSE))</f>
        <v/>
      </c>
      <c r="E1512" s="231" t="str">
        <f t="shared" si="510"/>
        <v/>
      </c>
      <c r="G1512" s="238"/>
      <c r="H1512" s="9"/>
      <c r="I1512" s="9"/>
      <c r="J1512" s="9"/>
      <c r="K1512" s="10"/>
      <c r="L1512" s="10"/>
      <c r="M1512" s="6"/>
      <c r="N1512" s="6">
        <f t="shared" si="509"/>
        <v>0</v>
      </c>
      <c r="O1512" s="250"/>
      <c r="P1512" s="250"/>
      <c r="Q1512" s="250"/>
      <c r="R1512" s="250"/>
      <c r="S1512" s="250"/>
      <c r="T1512" s="250"/>
      <c r="U1512" s="250"/>
      <c r="V1512" s="250"/>
      <c r="W1512" s="250"/>
      <c r="X1512" s="250"/>
      <c r="Y1512" s="250"/>
      <c r="Z1512" s="4"/>
      <c r="AA1512" s="429"/>
      <c r="AB1512" s="457">
        <f t="shared" si="507"/>
        <v>0</v>
      </c>
      <c r="AC1512" s="11"/>
      <c r="AD1512" s="11"/>
      <c r="AE1512" s="11"/>
      <c r="AF1512" s="11"/>
      <c r="AG1512" s="11"/>
      <c r="AH1512" s="11"/>
      <c r="AI1512" s="11"/>
      <c r="AJ1512" s="12"/>
      <c r="AK1512" s="445" t="str">
        <f>IF(G1512="","",VLOOKUP(J1512,中子データ!$B$4:$H$4500,3,FALSE))</f>
        <v/>
      </c>
      <c r="AL1512" s="445" t="str">
        <f>IF(G1512="","",VLOOKUP(J1512,中子データ!$B$4:$H$4500,5,FALSE))</f>
        <v/>
      </c>
      <c r="AM1512" s="445" t="str">
        <f>IF(G1512="","",VLOOKUP(J1512,中子データ!$B$4:$H$4500,6,FALSE))</f>
        <v/>
      </c>
      <c r="AN1512" s="418"/>
      <c r="AO1512" s="419"/>
      <c r="AP1512" s="420"/>
      <c r="AQ1512" s="421"/>
      <c r="AR1512" s="420"/>
      <c r="AS1512" s="436"/>
      <c r="AT1512" s="436"/>
      <c r="AU1512" s="422"/>
      <c r="AV1512" s="11"/>
      <c r="AW1512" s="11"/>
      <c r="AX1512" s="410">
        <f t="shared" si="506"/>
        <v>0</v>
      </c>
      <c r="AY1512" s="411" t="str">
        <f>IF(G1512="","",VLOOKUP(J1512,中子データ!$B$4:$M$5999,10,FALSE))</f>
        <v/>
      </c>
      <c r="AZ1512" s="438" t="str">
        <f>IF(G1512="","",VLOOKUP(J1512,中子データ!$B$4:$M$5999,9,FALSE))</f>
        <v/>
      </c>
      <c r="BA1512" s="412" t="str">
        <f>IF(AQ1512="","",VLOOKUP(AQ1512,作業者名!$B$4:$C$100,2,FALSE))</f>
        <v/>
      </c>
      <c r="BB1512" s="412" t="str">
        <f>IF(AR1512="","",VLOOKUP(AR1512,作業者名!$B$4:$C$100,2,FALSE))</f>
        <v/>
      </c>
      <c r="BC1512" s="412" t="str">
        <f>IF(G1512="","",VLOOKUP(J1512,中子データ!B$4:N$6004,12,FALSE))</f>
        <v/>
      </c>
      <c r="BD1512" s="413" t="str">
        <f>IF(G1512="","",VLOOKUP(J1512,中子データ!$B$4:$P$4500,15,FALSE))</f>
        <v/>
      </c>
    </row>
    <row r="1513" spans="1:56" x14ac:dyDescent="0.15">
      <c r="A1513" s="7" t="str">
        <f>IF(G1513="","",VLOOKUP(H1513,マシン名!$B$4:$C$93,2,FALSE))</f>
        <v/>
      </c>
      <c r="B1513" s="7" t="str">
        <f>IF(G1513="","",VLOOKUP(I1513,作業者名!$B$4:$C$100,2,FALSE))</f>
        <v/>
      </c>
      <c r="C1513" s="7" t="str">
        <f>IF(G1513="","",VLOOKUP(J1513,中子データ!$B$4:$H$4500,2,FALSE))</f>
        <v/>
      </c>
      <c r="D1513" s="8" t="str">
        <f>IF(G1513="","",VLOOKUP(J1513,中子データ!$B$4:$H$4500,4,FALSE))</f>
        <v/>
      </c>
      <c r="E1513" s="231" t="str">
        <f t="shared" si="510"/>
        <v/>
      </c>
      <c r="G1513" s="238"/>
      <c r="H1513" s="9"/>
      <c r="I1513" s="9"/>
      <c r="J1513" s="9"/>
      <c r="K1513" s="10"/>
      <c r="L1513" s="10"/>
      <c r="M1513" s="6"/>
      <c r="N1513" s="6">
        <f t="shared" si="509"/>
        <v>0</v>
      </c>
      <c r="O1513" s="250"/>
      <c r="P1513" s="250"/>
      <c r="Q1513" s="250"/>
      <c r="R1513" s="250"/>
      <c r="S1513" s="250"/>
      <c r="T1513" s="250"/>
      <c r="U1513" s="250"/>
      <c r="V1513" s="250"/>
      <c r="W1513" s="250"/>
      <c r="X1513" s="250"/>
      <c r="Y1513" s="250"/>
      <c r="Z1513" s="4"/>
      <c r="AA1513" s="429"/>
      <c r="AB1513" s="457">
        <f t="shared" si="507"/>
        <v>0</v>
      </c>
      <c r="AC1513" s="11"/>
      <c r="AD1513" s="11"/>
      <c r="AE1513" s="11"/>
      <c r="AF1513" s="11"/>
      <c r="AG1513" s="11"/>
      <c r="AH1513" s="11"/>
      <c r="AI1513" s="11"/>
      <c r="AJ1513" s="12"/>
      <c r="AK1513" s="445" t="str">
        <f>IF(G1513="","",VLOOKUP(J1513,中子データ!$B$4:$H$4500,3,FALSE))</f>
        <v/>
      </c>
      <c r="AL1513" s="445" t="str">
        <f>IF(G1513="","",VLOOKUP(J1513,中子データ!$B$4:$H$4500,5,FALSE))</f>
        <v/>
      </c>
      <c r="AM1513" s="445" t="str">
        <f>IF(G1513="","",VLOOKUP(J1513,中子データ!$B$4:$H$4500,6,FALSE))</f>
        <v/>
      </c>
      <c r="AN1513" s="418"/>
      <c r="AO1513" s="419"/>
      <c r="AP1513" s="420"/>
      <c r="AQ1513" s="421"/>
      <c r="AR1513" s="420"/>
      <c r="AS1513" s="436"/>
      <c r="AT1513" s="436"/>
      <c r="AU1513" s="422"/>
      <c r="AV1513" s="11"/>
      <c r="AW1513" s="11"/>
      <c r="AX1513" s="410">
        <f t="shared" si="506"/>
        <v>0</v>
      </c>
      <c r="AY1513" s="411" t="str">
        <f>IF(G1513="","",VLOOKUP(J1513,中子データ!$B$4:$M$5999,10,FALSE))</f>
        <v/>
      </c>
      <c r="AZ1513" s="438" t="str">
        <f>IF(G1513="","",VLOOKUP(J1513,中子データ!$B$4:$M$5999,9,FALSE))</f>
        <v/>
      </c>
      <c r="BA1513" s="412" t="str">
        <f>IF(AQ1513="","",VLOOKUP(AQ1513,作業者名!$B$4:$C$100,2,FALSE))</f>
        <v/>
      </c>
      <c r="BB1513" s="412" t="str">
        <f>IF(AR1513="","",VLOOKUP(AR1513,作業者名!$B$4:$C$100,2,FALSE))</f>
        <v/>
      </c>
      <c r="BC1513" s="412" t="str">
        <f>IF(G1513="","",VLOOKUP(J1513,中子データ!B$4:N$6004,12,FALSE))</f>
        <v/>
      </c>
      <c r="BD1513" s="413" t="str">
        <f>IF(G1513="","",VLOOKUP(J1513,中子データ!$B$4:$P$4500,15,FALSE))</f>
        <v/>
      </c>
    </row>
    <row r="1514" spans="1:56" x14ac:dyDescent="0.15">
      <c r="A1514" s="7" t="str">
        <f>IF(G1514="","",VLOOKUP(H1514,マシン名!$B$4:$C$93,2,FALSE))</f>
        <v/>
      </c>
      <c r="B1514" s="7" t="str">
        <f>IF(G1514="","",VLOOKUP(I1514,作業者名!$B$4:$C$100,2,FALSE))</f>
        <v/>
      </c>
      <c r="C1514" s="7" t="str">
        <f>IF(G1514="","",VLOOKUP(J1514,中子データ!$B$4:$H$4500,2,FALSE))</f>
        <v/>
      </c>
      <c r="D1514" s="8" t="str">
        <f>IF(G1514="","",VLOOKUP(J1514,中子データ!$B$4:$H$4500,4,FALSE))</f>
        <v/>
      </c>
      <c r="E1514" s="231" t="str">
        <f t="shared" si="510"/>
        <v/>
      </c>
      <c r="G1514" s="238"/>
      <c r="H1514" s="9"/>
      <c r="I1514" s="9"/>
      <c r="J1514" s="9"/>
      <c r="K1514" s="10"/>
      <c r="L1514" s="10"/>
      <c r="M1514" s="6"/>
      <c r="N1514" s="6">
        <f t="shared" si="509"/>
        <v>0</v>
      </c>
      <c r="O1514" s="250"/>
      <c r="P1514" s="250"/>
      <c r="Q1514" s="250"/>
      <c r="R1514" s="250"/>
      <c r="S1514" s="250"/>
      <c r="T1514" s="250"/>
      <c r="U1514" s="250"/>
      <c r="V1514" s="250"/>
      <c r="W1514" s="250"/>
      <c r="X1514" s="250"/>
      <c r="Y1514" s="250"/>
      <c r="Z1514" s="4"/>
      <c r="AA1514" s="429"/>
      <c r="AB1514" s="457">
        <f t="shared" si="507"/>
        <v>0</v>
      </c>
      <c r="AC1514" s="11"/>
      <c r="AD1514" s="11"/>
      <c r="AE1514" s="11"/>
      <c r="AF1514" s="11"/>
      <c r="AG1514" s="11"/>
      <c r="AH1514" s="11"/>
      <c r="AI1514" s="11"/>
      <c r="AJ1514" s="12"/>
      <c r="AK1514" s="445" t="str">
        <f>IF(G1514="","",VLOOKUP(J1514,中子データ!$B$4:$H$4500,3,FALSE))</f>
        <v/>
      </c>
      <c r="AL1514" s="445" t="str">
        <f>IF(G1514="","",VLOOKUP(J1514,中子データ!$B$4:$H$4500,5,FALSE))</f>
        <v/>
      </c>
      <c r="AM1514" s="445" t="str">
        <f>IF(G1514="","",VLOOKUP(J1514,中子データ!$B$4:$H$4500,6,FALSE))</f>
        <v/>
      </c>
      <c r="AN1514" s="418"/>
      <c r="AO1514" s="419"/>
      <c r="AP1514" s="420"/>
      <c r="AQ1514" s="421"/>
      <c r="AR1514" s="420"/>
      <c r="AS1514" s="436"/>
      <c r="AT1514" s="436"/>
      <c r="AU1514" s="422"/>
      <c r="AV1514" s="11"/>
      <c r="AW1514" s="11"/>
      <c r="AX1514" s="410">
        <f t="shared" si="506"/>
        <v>0</v>
      </c>
      <c r="AY1514" s="411" t="str">
        <f>IF(G1514="","",VLOOKUP(J1514,中子データ!$B$4:$M$5999,10,FALSE))</f>
        <v/>
      </c>
      <c r="AZ1514" s="438" t="str">
        <f>IF(G1514="","",VLOOKUP(J1514,中子データ!$B$4:$M$5999,9,FALSE))</f>
        <v/>
      </c>
      <c r="BA1514" s="412" t="str">
        <f>IF(AQ1514="","",VLOOKUP(AQ1514,作業者名!$B$4:$C$100,2,FALSE))</f>
        <v/>
      </c>
      <c r="BB1514" s="412" t="str">
        <f>IF(AR1514="","",VLOOKUP(AR1514,作業者名!$B$4:$C$100,2,FALSE))</f>
        <v/>
      </c>
      <c r="BC1514" s="412" t="str">
        <f>IF(G1514="","",VLOOKUP(J1514,中子データ!B$4:N$6004,12,FALSE))</f>
        <v/>
      </c>
      <c r="BD1514" s="413" t="str">
        <f>IF(G1514="","",VLOOKUP(J1514,中子データ!$B$4:$P$4500,15,FALSE))</f>
        <v/>
      </c>
    </row>
    <row r="1515" spans="1:56" x14ac:dyDescent="0.15">
      <c r="A1515" s="7" t="str">
        <f>IF(G1515="","",VLOOKUP(H1515,マシン名!$B$4:$C$93,2,FALSE))</f>
        <v/>
      </c>
      <c r="B1515" s="7" t="str">
        <f>IF(G1515="","",VLOOKUP(I1515,作業者名!$B$4:$C$100,2,FALSE))</f>
        <v/>
      </c>
      <c r="C1515" s="7" t="str">
        <f>IF(G1515="","",VLOOKUP(J1515,中子データ!$B$4:$H$4500,2,FALSE))</f>
        <v/>
      </c>
      <c r="D1515" s="8" t="str">
        <f>IF(G1515="","",VLOOKUP(J1515,中子データ!$B$4:$H$4500,4,FALSE))</f>
        <v/>
      </c>
      <c r="E1515" s="231" t="str">
        <f t="shared" si="510"/>
        <v/>
      </c>
      <c r="G1515" s="238"/>
      <c r="H1515" s="9"/>
      <c r="I1515" s="9"/>
      <c r="J1515" s="9"/>
      <c r="K1515" s="10"/>
      <c r="L1515" s="10"/>
      <c r="M1515" s="6"/>
      <c r="N1515" s="6">
        <f t="shared" si="509"/>
        <v>0</v>
      </c>
      <c r="O1515" s="250"/>
      <c r="P1515" s="250"/>
      <c r="Q1515" s="250"/>
      <c r="R1515" s="250"/>
      <c r="S1515" s="250"/>
      <c r="T1515" s="250"/>
      <c r="U1515" s="250"/>
      <c r="V1515" s="250"/>
      <c r="W1515" s="250"/>
      <c r="X1515" s="250"/>
      <c r="Y1515" s="250"/>
      <c r="Z1515" s="4"/>
      <c r="AA1515" s="429"/>
      <c r="AB1515" s="457">
        <f t="shared" si="507"/>
        <v>0</v>
      </c>
      <c r="AC1515" s="11"/>
      <c r="AD1515" s="11"/>
      <c r="AE1515" s="11"/>
      <c r="AF1515" s="11"/>
      <c r="AG1515" s="11"/>
      <c r="AH1515" s="11"/>
      <c r="AI1515" s="11"/>
      <c r="AJ1515" s="12"/>
      <c r="AK1515" s="445" t="str">
        <f>IF(G1515="","",VLOOKUP(J1515,中子データ!$B$4:$H$4500,3,FALSE))</f>
        <v/>
      </c>
      <c r="AL1515" s="445" t="str">
        <f>IF(G1515="","",VLOOKUP(J1515,中子データ!$B$4:$H$4500,5,FALSE))</f>
        <v/>
      </c>
      <c r="AM1515" s="445" t="str">
        <f>IF(G1515="","",VLOOKUP(J1515,中子データ!$B$4:$H$4500,6,FALSE))</f>
        <v/>
      </c>
      <c r="AN1515" s="418"/>
      <c r="AO1515" s="419"/>
      <c r="AP1515" s="420"/>
      <c r="AQ1515" s="421"/>
      <c r="AR1515" s="420"/>
      <c r="AS1515" s="436"/>
      <c r="AT1515" s="436"/>
      <c r="AU1515" s="422"/>
      <c r="AV1515" s="11"/>
      <c r="AW1515" s="11"/>
      <c r="AX1515" s="410">
        <f t="shared" si="506"/>
        <v>0</v>
      </c>
      <c r="AY1515" s="411" t="str">
        <f>IF(G1515="","",VLOOKUP(J1515,中子データ!$B$4:$M$5999,10,FALSE))</f>
        <v/>
      </c>
      <c r="AZ1515" s="438" t="str">
        <f>IF(G1515="","",VLOOKUP(J1515,中子データ!$B$4:$M$5999,9,FALSE))</f>
        <v/>
      </c>
      <c r="BA1515" s="412" t="str">
        <f>IF(AQ1515="","",VLOOKUP(AQ1515,作業者名!$B$4:$C$100,2,FALSE))</f>
        <v/>
      </c>
      <c r="BB1515" s="412" t="str">
        <f>IF(AR1515="","",VLOOKUP(AR1515,作業者名!$B$4:$C$100,2,FALSE))</f>
        <v/>
      </c>
      <c r="BC1515" s="412" t="str">
        <f>IF(G1515="","",VLOOKUP(J1515,中子データ!B$4:N$6004,12,FALSE))</f>
        <v/>
      </c>
      <c r="BD1515" s="413" t="str">
        <f>IF(G1515="","",VLOOKUP(J1515,中子データ!$B$4:$P$4500,15,FALSE))</f>
        <v/>
      </c>
    </row>
    <row r="1516" spans="1:56" x14ac:dyDescent="0.15">
      <c r="A1516" s="7" t="str">
        <f>IF(G1516="","",VLOOKUP(H1516,マシン名!$B$4:$C$93,2,FALSE))</f>
        <v/>
      </c>
      <c r="B1516" s="7" t="str">
        <f>IF(G1516="","",VLOOKUP(I1516,作業者名!$B$4:$C$100,2,FALSE))</f>
        <v/>
      </c>
      <c r="C1516" s="7" t="str">
        <f>IF(G1516="","",VLOOKUP(J1516,中子データ!$B$4:$H$4500,2,FALSE))</f>
        <v/>
      </c>
      <c r="D1516" s="8" t="str">
        <f>IF(G1516="","",VLOOKUP(J1516,中子データ!$B$4:$H$4500,4,FALSE))</f>
        <v/>
      </c>
      <c r="E1516" s="231" t="str">
        <f t="shared" si="510"/>
        <v/>
      </c>
      <c r="G1516" s="238"/>
      <c r="H1516" s="9"/>
      <c r="I1516" s="9"/>
      <c r="J1516" s="9"/>
      <c r="K1516" s="10"/>
      <c r="L1516" s="10"/>
      <c r="M1516" s="6"/>
      <c r="N1516" s="6">
        <f t="shared" si="509"/>
        <v>0</v>
      </c>
      <c r="O1516" s="250"/>
      <c r="P1516" s="250"/>
      <c r="Q1516" s="250"/>
      <c r="R1516" s="250"/>
      <c r="S1516" s="250"/>
      <c r="T1516" s="250"/>
      <c r="U1516" s="250"/>
      <c r="V1516" s="250"/>
      <c r="W1516" s="250"/>
      <c r="X1516" s="250"/>
      <c r="Y1516" s="250"/>
      <c r="Z1516" s="4"/>
      <c r="AA1516" s="429"/>
      <c r="AB1516" s="457">
        <f t="shared" si="507"/>
        <v>0</v>
      </c>
      <c r="AC1516" s="11"/>
      <c r="AD1516" s="11"/>
      <c r="AE1516" s="11"/>
      <c r="AF1516" s="11"/>
      <c r="AG1516" s="11"/>
      <c r="AH1516" s="11"/>
      <c r="AI1516" s="11"/>
      <c r="AJ1516" s="12"/>
      <c r="AK1516" s="445" t="str">
        <f>IF(G1516="","",VLOOKUP(J1516,中子データ!$B$4:$H$4500,3,FALSE))</f>
        <v/>
      </c>
      <c r="AL1516" s="445" t="str">
        <f>IF(G1516="","",VLOOKUP(J1516,中子データ!$B$4:$H$4500,5,FALSE))</f>
        <v/>
      </c>
      <c r="AM1516" s="445" t="str">
        <f>IF(G1516="","",VLOOKUP(J1516,中子データ!$B$4:$H$4500,6,FALSE))</f>
        <v/>
      </c>
      <c r="AN1516" s="418"/>
      <c r="AO1516" s="419"/>
      <c r="AP1516" s="420"/>
      <c r="AQ1516" s="421"/>
      <c r="AR1516" s="420"/>
      <c r="AS1516" s="436"/>
      <c r="AT1516" s="436"/>
      <c r="AU1516" s="422"/>
      <c r="AV1516" s="11"/>
      <c r="AW1516" s="11"/>
      <c r="AX1516" s="410">
        <f t="shared" si="506"/>
        <v>0</v>
      </c>
      <c r="AY1516" s="411" t="str">
        <f>IF(G1516="","",VLOOKUP(J1516,中子データ!$B$4:$M$5999,10,FALSE))</f>
        <v/>
      </c>
      <c r="AZ1516" s="438" t="str">
        <f>IF(G1516="","",VLOOKUP(J1516,中子データ!$B$4:$M$5999,9,FALSE))</f>
        <v/>
      </c>
      <c r="BA1516" s="412" t="str">
        <f>IF(AQ1516="","",VLOOKUP(AQ1516,作業者名!$B$4:$C$100,2,FALSE))</f>
        <v/>
      </c>
      <c r="BB1516" s="412" t="str">
        <f>IF(AR1516="","",VLOOKUP(AR1516,作業者名!$B$4:$C$100,2,FALSE))</f>
        <v/>
      </c>
      <c r="BC1516" s="412" t="str">
        <f>IF(G1516="","",VLOOKUP(J1516,中子データ!B$4:N$6004,12,FALSE))</f>
        <v/>
      </c>
      <c r="BD1516" s="413" t="str">
        <f>IF(G1516="","",VLOOKUP(J1516,中子データ!$B$4:$P$4500,15,FALSE))</f>
        <v/>
      </c>
    </row>
    <row r="1517" spans="1:56" x14ac:dyDescent="0.15">
      <c r="A1517" s="7" t="str">
        <f>IF(G1517="","",VLOOKUP(H1517,マシン名!$B$4:$C$93,2,FALSE))</f>
        <v/>
      </c>
      <c r="B1517" s="7" t="str">
        <f>IF(G1517="","",VLOOKUP(I1517,作業者名!$B$4:$C$100,2,FALSE))</f>
        <v/>
      </c>
      <c r="C1517" s="7" t="str">
        <f>IF(G1517="","",VLOOKUP(J1517,中子データ!$B$4:$H$4500,2,FALSE))</f>
        <v/>
      </c>
      <c r="D1517" s="8" t="str">
        <f>IF(G1517="","",VLOOKUP(J1517,中子データ!$B$4:$H$4500,4,FALSE))</f>
        <v/>
      </c>
      <c r="E1517" s="231" t="str">
        <f t="shared" si="510"/>
        <v/>
      </c>
      <c r="G1517" s="238"/>
      <c r="H1517" s="9"/>
      <c r="I1517" s="9"/>
      <c r="J1517" s="9"/>
      <c r="K1517" s="10"/>
      <c r="L1517" s="10"/>
      <c r="M1517" s="6"/>
      <c r="N1517" s="6">
        <f t="shared" si="509"/>
        <v>0</v>
      </c>
      <c r="O1517" s="250"/>
      <c r="P1517" s="250"/>
      <c r="Q1517" s="250"/>
      <c r="R1517" s="250"/>
      <c r="S1517" s="250"/>
      <c r="T1517" s="250"/>
      <c r="U1517" s="250"/>
      <c r="V1517" s="250"/>
      <c r="W1517" s="250"/>
      <c r="X1517" s="250"/>
      <c r="Y1517" s="250"/>
      <c r="Z1517" s="4"/>
      <c r="AA1517" s="429"/>
      <c r="AB1517" s="457">
        <f t="shared" si="507"/>
        <v>0</v>
      </c>
      <c r="AC1517" s="11"/>
      <c r="AD1517" s="11"/>
      <c r="AE1517" s="11"/>
      <c r="AF1517" s="11"/>
      <c r="AG1517" s="11"/>
      <c r="AH1517" s="11"/>
      <c r="AI1517" s="11"/>
      <c r="AJ1517" s="12"/>
      <c r="AK1517" s="445" t="str">
        <f>IF(G1517="","",VLOOKUP(J1517,中子データ!$B$4:$H$4500,3,FALSE))</f>
        <v/>
      </c>
      <c r="AL1517" s="445" t="str">
        <f>IF(G1517="","",VLOOKUP(J1517,中子データ!$B$4:$H$4500,5,FALSE))</f>
        <v/>
      </c>
      <c r="AM1517" s="445" t="str">
        <f>IF(G1517="","",VLOOKUP(J1517,中子データ!$B$4:$H$4500,6,FALSE))</f>
        <v/>
      </c>
      <c r="AN1517" s="418"/>
      <c r="AO1517" s="419"/>
      <c r="AP1517" s="420"/>
      <c r="AQ1517" s="421"/>
      <c r="AR1517" s="420"/>
      <c r="AS1517" s="436"/>
      <c r="AT1517" s="436"/>
      <c r="AU1517" s="422"/>
      <c r="AV1517" s="11"/>
      <c r="AW1517" s="11"/>
      <c r="AX1517" s="410">
        <f t="shared" si="506"/>
        <v>0</v>
      </c>
      <c r="AY1517" s="411" t="str">
        <f>IF(G1517="","",VLOOKUP(J1517,中子データ!$B$4:$M$5999,10,FALSE))</f>
        <v/>
      </c>
      <c r="AZ1517" s="438" t="str">
        <f>IF(G1517="","",VLOOKUP(J1517,中子データ!$B$4:$M$5999,9,FALSE))</f>
        <v/>
      </c>
      <c r="BA1517" s="412" t="str">
        <f>IF(AQ1517="","",VLOOKUP(AQ1517,作業者名!$B$4:$C$100,2,FALSE))</f>
        <v/>
      </c>
      <c r="BB1517" s="412" t="str">
        <f>IF(AR1517="","",VLOOKUP(AR1517,作業者名!$B$4:$C$100,2,FALSE))</f>
        <v/>
      </c>
      <c r="BC1517" s="412" t="str">
        <f>IF(G1517="","",VLOOKUP(J1517,中子データ!B$4:N$6004,12,FALSE))</f>
        <v/>
      </c>
      <c r="BD1517" s="413" t="str">
        <f>IF(G1517="","",VLOOKUP(J1517,中子データ!$B$4:$P$4500,15,FALSE))</f>
        <v/>
      </c>
    </row>
    <row r="1518" spans="1:56" x14ac:dyDescent="0.15">
      <c r="A1518" s="7" t="str">
        <f>IF(G1518="","",VLOOKUP(H1518,マシン名!$B$4:$C$93,2,FALSE))</f>
        <v/>
      </c>
      <c r="B1518" s="7" t="str">
        <f>IF(G1518="","",VLOOKUP(I1518,作業者名!$B$4:$C$100,2,FALSE))</f>
        <v/>
      </c>
      <c r="C1518" s="7" t="str">
        <f>IF(G1518="","",VLOOKUP(J1518,中子データ!$B$4:$H$4500,2,FALSE))</f>
        <v/>
      </c>
      <c r="D1518" s="8" t="str">
        <f>IF(G1518="","",VLOOKUP(J1518,中子データ!$B$4:$H$4500,4,FALSE))</f>
        <v/>
      </c>
      <c r="E1518" s="231" t="str">
        <f t="shared" si="510"/>
        <v/>
      </c>
      <c r="G1518" s="238"/>
      <c r="H1518" s="9"/>
      <c r="I1518" s="9"/>
      <c r="J1518" s="9"/>
      <c r="K1518" s="10"/>
      <c r="L1518" s="10"/>
      <c r="M1518" s="6"/>
      <c r="N1518" s="6">
        <f t="shared" si="509"/>
        <v>0</v>
      </c>
      <c r="O1518" s="250"/>
      <c r="P1518" s="250"/>
      <c r="Q1518" s="250"/>
      <c r="R1518" s="250"/>
      <c r="S1518" s="250"/>
      <c r="T1518" s="250"/>
      <c r="U1518" s="250"/>
      <c r="V1518" s="250"/>
      <c r="W1518" s="250"/>
      <c r="X1518" s="250"/>
      <c r="Y1518" s="250"/>
      <c r="Z1518" s="4"/>
      <c r="AA1518" s="429"/>
      <c r="AB1518" s="457">
        <f t="shared" si="507"/>
        <v>0</v>
      </c>
      <c r="AC1518" s="11"/>
      <c r="AD1518" s="11"/>
      <c r="AE1518" s="11"/>
      <c r="AF1518" s="11"/>
      <c r="AG1518" s="11"/>
      <c r="AH1518" s="11"/>
      <c r="AI1518" s="11"/>
      <c r="AJ1518" s="12"/>
      <c r="AK1518" s="445" t="str">
        <f>IF(G1518="","",VLOOKUP(J1518,中子データ!$B$4:$H$4500,3,FALSE))</f>
        <v/>
      </c>
      <c r="AL1518" s="445" t="str">
        <f>IF(G1518="","",VLOOKUP(J1518,中子データ!$B$4:$H$4500,5,FALSE))</f>
        <v/>
      </c>
      <c r="AM1518" s="445" t="str">
        <f>IF(G1518="","",VLOOKUP(J1518,中子データ!$B$4:$H$4500,6,FALSE))</f>
        <v/>
      </c>
      <c r="AN1518" s="418"/>
      <c r="AO1518" s="419"/>
      <c r="AP1518" s="420"/>
      <c r="AQ1518" s="421"/>
      <c r="AR1518" s="420"/>
      <c r="AS1518" s="436"/>
      <c r="AT1518" s="436"/>
      <c r="AU1518" s="422"/>
      <c r="AV1518" s="11"/>
      <c r="AW1518" s="11"/>
      <c r="AX1518" s="410">
        <f t="shared" si="506"/>
        <v>0</v>
      </c>
      <c r="AY1518" s="411" t="str">
        <f>IF(G1518="","",VLOOKUP(J1518,中子データ!$B$4:$M$5999,10,FALSE))</f>
        <v/>
      </c>
      <c r="AZ1518" s="438" t="str">
        <f>IF(G1518="","",VLOOKUP(J1518,中子データ!$B$4:$M$5999,9,FALSE))</f>
        <v/>
      </c>
      <c r="BA1518" s="412" t="str">
        <f>IF(AQ1518="","",VLOOKUP(AQ1518,作業者名!$B$4:$C$100,2,FALSE))</f>
        <v/>
      </c>
      <c r="BB1518" s="412" t="str">
        <f>IF(AR1518="","",VLOOKUP(AR1518,作業者名!$B$4:$C$100,2,FALSE))</f>
        <v/>
      </c>
      <c r="BC1518" s="412" t="str">
        <f>IF(G1518="","",VLOOKUP(J1518,中子データ!B$4:N$6004,12,FALSE))</f>
        <v/>
      </c>
      <c r="BD1518" s="413" t="str">
        <f>IF(G1518="","",VLOOKUP(J1518,中子データ!$B$4:$P$4500,15,FALSE))</f>
        <v/>
      </c>
    </row>
    <row r="1519" spans="1:56" x14ac:dyDescent="0.15">
      <c r="A1519" s="7" t="str">
        <f>IF(G1519="","",VLOOKUP(H1519,マシン名!$B$4:$C$93,2,FALSE))</f>
        <v/>
      </c>
      <c r="B1519" s="7" t="str">
        <f>IF(G1519="","",VLOOKUP(I1519,作業者名!$B$4:$C$100,2,FALSE))</f>
        <v/>
      </c>
      <c r="C1519" s="7" t="str">
        <f>IF(G1519="","",VLOOKUP(J1519,中子データ!$B$4:$H$4500,2,FALSE))</f>
        <v/>
      </c>
      <c r="D1519" s="8" t="str">
        <f>IF(G1519="","",VLOOKUP(J1519,中子データ!$B$4:$H$4500,4,FALSE))</f>
        <v/>
      </c>
      <c r="E1519" s="231" t="str">
        <f t="shared" si="510"/>
        <v/>
      </c>
      <c r="G1519" s="238"/>
      <c r="H1519" s="9"/>
      <c r="I1519" s="9"/>
      <c r="J1519" s="9"/>
      <c r="K1519" s="10"/>
      <c r="L1519" s="10"/>
      <c r="M1519" s="6"/>
      <c r="N1519" s="6">
        <f t="shared" si="509"/>
        <v>0</v>
      </c>
      <c r="O1519" s="250"/>
      <c r="P1519" s="250"/>
      <c r="Q1519" s="250"/>
      <c r="R1519" s="250"/>
      <c r="S1519" s="250"/>
      <c r="T1519" s="250"/>
      <c r="U1519" s="250"/>
      <c r="V1519" s="250"/>
      <c r="W1519" s="250"/>
      <c r="X1519" s="250"/>
      <c r="Y1519" s="250"/>
      <c r="Z1519" s="4"/>
      <c r="AA1519" s="429"/>
      <c r="AB1519" s="457">
        <f t="shared" si="507"/>
        <v>0</v>
      </c>
      <c r="AC1519" s="11"/>
      <c r="AD1519" s="11"/>
      <c r="AE1519" s="11"/>
      <c r="AF1519" s="11"/>
      <c r="AG1519" s="11"/>
      <c r="AH1519" s="11"/>
      <c r="AI1519" s="11"/>
      <c r="AJ1519" s="12"/>
      <c r="AK1519" s="445" t="str">
        <f>IF(G1519="","",VLOOKUP(J1519,中子データ!$B$4:$H$4500,3,FALSE))</f>
        <v/>
      </c>
      <c r="AL1519" s="445" t="str">
        <f>IF(G1519="","",VLOOKUP(J1519,中子データ!$B$4:$H$4500,5,FALSE))</f>
        <v/>
      </c>
      <c r="AM1519" s="445" t="str">
        <f>IF(G1519="","",VLOOKUP(J1519,中子データ!$B$4:$H$4500,6,FALSE))</f>
        <v/>
      </c>
      <c r="AN1519" s="418"/>
      <c r="AO1519" s="419"/>
      <c r="AP1519" s="420"/>
      <c r="AQ1519" s="421"/>
      <c r="AR1519" s="420"/>
      <c r="AS1519" s="436"/>
      <c r="AT1519" s="436"/>
      <c r="AU1519" s="422"/>
      <c r="AV1519" s="11"/>
      <c r="AW1519" s="11"/>
      <c r="AX1519" s="410">
        <f t="shared" si="506"/>
        <v>0</v>
      </c>
      <c r="AY1519" s="411" t="str">
        <f>IF(G1519="","",VLOOKUP(J1519,中子データ!$B$4:$M$5999,10,FALSE))</f>
        <v/>
      </c>
      <c r="AZ1519" s="438" t="str">
        <f>IF(G1519="","",VLOOKUP(J1519,中子データ!$B$4:$M$5999,9,FALSE))</f>
        <v/>
      </c>
      <c r="BA1519" s="412" t="str">
        <f>IF(AQ1519="","",VLOOKUP(AQ1519,作業者名!$B$4:$C$100,2,FALSE))</f>
        <v/>
      </c>
      <c r="BB1519" s="412" t="str">
        <f>IF(AR1519="","",VLOOKUP(AR1519,作業者名!$B$4:$C$100,2,FALSE))</f>
        <v/>
      </c>
      <c r="BC1519" s="412" t="str">
        <f>IF(G1519="","",VLOOKUP(J1519,中子データ!B$4:N$6004,12,FALSE))</f>
        <v/>
      </c>
      <c r="BD1519" s="413" t="str">
        <f>IF(G1519="","",VLOOKUP(J1519,中子データ!$B$4:$P$4500,15,FALSE))</f>
        <v/>
      </c>
    </row>
    <row r="1520" spans="1:56" x14ac:dyDescent="0.15">
      <c r="A1520" s="7" t="str">
        <f>IF(G1520="","",VLOOKUP(H1520,マシン名!$B$4:$C$93,2,FALSE))</f>
        <v/>
      </c>
      <c r="B1520" s="7" t="str">
        <f>IF(G1520="","",VLOOKUP(I1520,作業者名!$B$4:$C$100,2,FALSE))</f>
        <v/>
      </c>
      <c r="C1520" s="7" t="str">
        <f>IF(G1520="","",VLOOKUP(J1520,中子データ!$B$4:$H$4500,2,FALSE))</f>
        <v/>
      </c>
      <c r="D1520" s="8" t="str">
        <f>IF(G1520="","",VLOOKUP(J1520,中子データ!$B$4:$H$4500,4,FALSE))</f>
        <v/>
      </c>
      <c r="E1520" s="231" t="str">
        <f t="shared" si="510"/>
        <v/>
      </c>
      <c r="G1520" s="238"/>
      <c r="H1520" s="9"/>
      <c r="I1520" s="9"/>
      <c r="J1520" s="9"/>
      <c r="K1520" s="10"/>
      <c r="L1520" s="10"/>
      <c r="M1520" s="6"/>
      <c r="N1520" s="6">
        <f t="shared" si="509"/>
        <v>0</v>
      </c>
      <c r="O1520" s="250"/>
      <c r="P1520" s="250"/>
      <c r="Q1520" s="250"/>
      <c r="R1520" s="250"/>
      <c r="S1520" s="250"/>
      <c r="T1520" s="250"/>
      <c r="U1520" s="250"/>
      <c r="V1520" s="250"/>
      <c r="W1520" s="250"/>
      <c r="X1520" s="250"/>
      <c r="Y1520" s="250"/>
      <c r="Z1520" s="4"/>
      <c r="AA1520" s="429"/>
      <c r="AB1520" s="457">
        <f t="shared" si="507"/>
        <v>0</v>
      </c>
      <c r="AC1520" s="11"/>
      <c r="AD1520" s="11"/>
      <c r="AE1520" s="11"/>
      <c r="AF1520" s="11"/>
      <c r="AG1520" s="11"/>
      <c r="AH1520" s="11"/>
      <c r="AI1520" s="11"/>
      <c r="AJ1520" s="12"/>
      <c r="AK1520" s="445" t="str">
        <f>IF(G1520="","",VLOOKUP(J1520,中子データ!$B$4:$H$4500,3,FALSE))</f>
        <v/>
      </c>
      <c r="AL1520" s="445" t="str">
        <f>IF(G1520="","",VLOOKUP(J1520,中子データ!$B$4:$H$4500,5,FALSE))</f>
        <v/>
      </c>
      <c r="AM1520" s="445" t="str">
        <f>IF(G1520="","",VLOOKUP(J1520,中子データ!$B$4:$H$4500,6,FALSE))</f>
        <v/>
      </c>
      <c r="AN1520" s="418"/>
      <c r="AO1520" s="419"/>
      <c r="AP1520" s="420"/>
      <c r="AQ1520" s="421"/>
      <c r="AR1520" s="420"/>
      <c r="AS1520" s="436"/>
      <c r="AT1520" s="436"/>
      <c r="AU1520" s="422"/>
      <c r="AV1520" s="11"/>
      <c r="AW1520" s="11"/>
      <c r="AX1520" s="410">
        <f t="shared" si="506"/>
        <v>0</v>
      </c>
      <c r="AY1520" s="411" t="str">
        <f>IF(G1520="","",VLOOKUP(J1520,中子データ!$B$4:$M$5999,10,FALSE))</f>
        <v/>
      </c>
      <c r="AZ1520" s="438" t="str">
        <f>IF(G1520="","",VLOOKUP(J1520,中子データ!$B$4:$M$5999,9,FALSE))</f>
        <v/>
      </c>
      <c r="BA1520" s="412" t="str">
        <f>IF(AQ1520="","",VLOOKUP(AQ1520,作業者名!$B$4:$C$100,2,FALSE))</f>
        <v/>
      </c>
      <c r="BB1520" s="412" t="str">
        <f>IF(AR1520="","",VLOOKUP(AR1520,作業者名!$B$4:$C$100,2,FALSE))</f>
        <v/>
      </c>
      <c r="BC1520" s="412" t="str">
        <f>IF(G1520="","",VLOOKUP(J1520,中子データ!B$4:N$6004,12,FALSE))</f>
        <v/>
      </c>
      <c r="BD1520" s="413" t="str">
        <f>IF(G1520="","",VLOOKUP(J1520,中子データ!$B$4:$P$4500,15,FALSE))</f>
        <v/>
      </c>
    </row>
    <row r="1521" spans="1:56" x14ac:dyDescent="0.15">
      <c r="A1521" s="7" t="str">
        <f>IF(G1521="","",VLOOKUP(H1521,マシン名!$B$4:$C$93,2,FALSE))</f>
        <v/>
      </c>
      <c r="B1521" s="7" t="str">
        <f>IF(G1521="","",VLOOKUP(I1521,作業者名!$B$4:$C$100,2,FALSE))</f>
        <v/>
      </c>
      <c r="C1521" s="7" t="str">
        <f>IF(G1521="","",VLOOKUP(J1521,中子データ!$B$4:$H$4500,2,FALSE))</f>
        <v/>
      </c>
      <c r="D1521" s="8" t="str">
        <f>IF(G1521="","",VLOOKUP(J1521,中子データ!$B$4:$H$4500,4,FALSE))</f>
        <v/>
      </c>
      <c r="E1521" s="231" t="str">
        <f t="shared" si="510"/>
        <v/>
      </c>
      <c r="G1521" s="238"/>
      <c r="H1521" s="9"/>
      <c r="I1521" s="9"/>
      <c r="J1521" s="9"/>
      <c r="K1521" s="10"/>
      <c r="L1521" s="10"/>
      <c r="M1521" s="6"/>
      <c r="N1521" s="6">
        <f t="shared" si="509"/>
        <v>0</v>
      </c>
      <c r="O1521" s="250"/>
      <c r="P1521" s="250"/>
      <c r="Q1521" s="250"/>
      <c r="R1521" s="250"/>
      <c r="S1521" s="250"/>
      <c r="T1521" s="250"/>
      <c r="U1521" s="250"/>
      <c r="V1521" s="250"/>
      <c r="W1521" s="250"/>
      <c r="X1521" s="250"/>
      <c r="Y1521" s="250"/>
      <c r="Z1521" s="4"/>
      <c r="AA1521" s="429"/>
      <c r="AB1521" s="457">
        <f t="shared" si="507"/>
        <v>0</v>
      </c>
      <c r="AC1521" s="11"/>
      <c r="AD1521" s="11"/>
      <c r="AE1521" s="11"/>
      <c r="AF1521" s="11"/>
      <c r="AG1521" s="11"/>
      <c r="AH1521" s="11"/>
      <c r="AI1521" s="11"/>
      <c r="AJ1521" s="12"/>
      <c r="AK1521" s="445" t="str">
        <f>IF(G1521="","",VLOOKUP(J1521,中子データ!$B$4:$H$4500,3,FALSE))</f>
        <v/>
      </c>
      <c r="AL1521" s="445" t="str">
        <f>IF(G1521="","",VLOOKUP(J1521,中子データ!$B$4:$H$4500,5,FALSE))</f>
        <v/>
      </c>
      <c r="AM1521" s="445" t="str">
        <f>IF(G1521="","",VLOOKUP(J1521,中子データ!$B$4:$H$4500,6,FALSE))</f>
        <v/>
      </c>
      <c r="AN1521" s="418"/>
      <c r="AO1521" s="419"/>
      <c r="AP1521" s="420"/>
      <c r="AQ1521" s="421"/>
      <c r="AR1521" s="420"/>
      <c r="AS1521" s="436"/>
      <c r="AT1521" s="436"/>
      <c r="AU1521" s="422"/>
      <c r="AV1521" s="11"/>
      <c r="AW1521" s="11"/>
      <c r="AX1521" s="410">
        <f t="shared" si="506"/>
        <v>0</v>
      </c>
      <c r="AY1521" s="411" t="str">
        <f>IF(G1521="","",VLOOKUP(J1521,中子データ!$B$4:$M$5999,10,FALSE))</f>
        <v/>
      </c>
      <c r="AZ1521" s="438" t="str">
        <f>IF(G1521="","",VLOOKUP(J1521,中子データ!$B$4:$M$5999,9,FALSE))</f>
        <v/>
      </c>
      <c r="BA1521" s="412" t="str">
        <f>IF(AQ1521="","",VLOOKUP(AQ1521,作業者名!$B$4:$C$100,2,FALSE))</f>
        <v/>
      </c>
      <c r="BB1521" s="412" t="str">
        <f>IF(AR1521="","",VLOOKUP(AR1521,作業者名!$B$4:$C$100,2,FALSE))</f>
        <v/>
      </c>
      <c r="BC1521" s="412" t="str">
        <f>IF(G1521="","",VLOOKUP(J1521,中子データ!B$4:N$6004,12,FALSE))</f>
        <v/>
      </c>
      <c r="BD1521" s="413" t="str">
        <f>IF(G1521="","",VLOOKUP(J1521,中子データ!$B$4:$P$4500,15,FALSE))</f>
        <v/>
      </c>
    </row>
    <row r="1522" spans="1:56" x14ac:dyDescent="0.15">
      <c r="A1522" s="7" t="str">
        <f>IF(G1522="","",VLOOKUP(H1522,マシン名!$B$4:$C$93,2,FALSE))</f>
        <v/>
      </c>
      <c r="B1522" s="7" t="str">
        <f>IF(G1522="","",VLOOKUP(I1522,作業者名!$B$4:$C$100,2,FALSE))</f>
        <v/>
      </c>
      <c r="C1522" s="7" t="str">
        <f>IF(G1522="","",VLOOKUP(J1522,中子データ!$B$4:$H$4500,2,FALSE))</f>
        <v/>
      </c>
      <c r="D1522" s="8" t="str">
        <f>IF(G1522="","",VLOOKUP(J1522,中子データ!$B$4:$H$4500,4,FALSE))</f>
        <v/>
      </c>
      <c r="E1522" s="231" t="str">
        <f t="shared" si="510"/>
        <v/>
      </c>
      <c r="G1522" s="238"/>
      <c r="H1522" s="9"/>
      <c r="I1522" s="9"/>
      <c r="J1522" s="9"/>
      <c r="K1522" s="10"/>
      <c r="L1522" s="10"/>
      <c r="M1522" s="6"/>
      <c r="N1522" s="6">
        <f t="shared" si="509"/>
        <v>0</v>
      </c>
      <c r="O1522" s="250"/>
      <c r="P1522" s="250"/>
      <c r="Q1522" s="250"/>
      <c r="R1522" s="250"/>
      <c r="S1522" s="250"/>
      <c r="T1522" s="250"/>
      <c r="U1522" s="250"/>
      <c r="V1522" s="250"/>
      <c r="W1522" s="250"/>
      <c r="X1522" s="250"/>
      <c r="Y1522" s="250"/>
      <c r="Z1522" s="4"/>
      <c r="AA1522" s="429"/>
      <c r="AB1522" s="457">
        <f t="shared" si="507"/>
        <v>0</v>
      </c>
      <c r="AC1522" s="11"/>
      <c r="AD1522" s="11"/>
      <c r="AE1522" s="11"/>
      <c r="AF1522" s="11"/>
      <c r="AG1522" s="11"/>
      <c r="AH1522" s="11"/>
      <c r="AI1522" s="11"/>
      <c r="AJ1522" s="12"/>
      <c r="AK1522" s="445" t="str">
        <f>IF(G1522="","",VLOOKUP(J1522,中子データ!$B$4:$H$4500,3,FALSE))</f>
        <v/>
      </c>
      <c r="AL1522" s="445" t="str">
        <f>IF(G1522="","",VLOOKUP(J1522,中子データ!$B$4:$H$4500,5,FALSE))</f>
        <v/>
      </c>
      <c r="AM1522" s="445" t="str">
        <f>IF(G1522="","",VLOOKUP(J1522,中子データ!$B$4:$H$4500,6,FALSE))</f>
        <v/>
      </c>
      <c r="AN1522" s="418"/>
      <c r="AO1522" s="419"/>
      <c r="AP1522" s="420"/>
      <c r="AQ1522" s="421"/>
      <c r="AR1522" s="420"/>
      <c r="AS1522" s="436"/>
      <c r="AT1522" s="436"/>
      <c r="AU1522" s="422"/>
      <c r="AV1522" s="11"/>
      <c r="AW1522" s="11"/>
      <c r="AX1522" s="410">
        <f t="shared" si="506"/>
        <v>0</v>
      </c>
      <c r="AY1522" s="411" t="str">
        <f>IF(G1522="","",VLOOKUP(J1522,中子データ!$B$4:$M$5999,10,FALSE))</f>
        <v/>
      </c>
      <c r="AZ1522" s="438" t="str">
        <f>IF(G1522="","",VLOOKUP(J1522,中子データ!$B$4:$M$5999,9,FALSE))</f>
        <v/>
      </c>
      <c r="BA1522" s="412" t="str">
        <f>IF(AQ1522="","",VLOOKUP(AQ1522,作業者名!$B$4:$C$100,2,FALSE))</f>
        <v/>
      </c>
      <c r="BB1522" s="412" t="str">
        <f>IF(AR1522="","",VLOOKUP(AR1522,作業者名!$B$4:$C$100,2,FALSE))</f>
        <v/>
      </c>
      <c r="BC1522" s="412" t="str">
        <f>IF(G1522="","",VLOOKUP(J1522,中子データ!B$4:N$6004,12,FALSE))</f>
        <v/>
      </c>
      <c r="BD1522" s="413" t="str">
        <f>IF(G1522="","",VLOOKUP(J1522,中子データ!$B$4:$P$4500,15,FALSE))</f>
        <v/>
      </c>
    </row>
    <row r="1523" spans="1:56" x14ac:dyDescent="0.15">
      <c r="A1523" s="7" t="str">
        <f>IF(G1523="","",VLOOKUP(H1523,マシン名!$B$4:$C$93,2,FALSE))</f>
        <v/>
      </c>
      <c r="B1523" s="7" t="str">
        <f>IF(G1523="","",VLOOKUP(I1523,作業者名!$B$4:$C$100,2,FALSE))</f>
        <v/>
      </c>
      <c r="C1523" s="7" t="str">
        <f>IF(G1523="","",VLOOKUP(J1523,中子データ!$B$4:$H$4500,2,FALSE))</f>
        <v/>
      </c>
      <c r="D1523" s="8" t="str">
        <f>IF(G1523="","",VLOOKUP(J1523,中子データ!$B$4:$H$4500,4,FALSE))</f>
        <v/>
      </c>
      <c r="E1523" s="231" t="str">
        <f t="shared" si="510"/>
        <v/>
      </c>
      <c r="G1523" s="238"/>
      <c r="H1523" s="9"/>
      <c r="I1523" s="9"/>
      <c r="J1523" s="9"/>
      <c r="K1523" s="10"/>
      <c r="L1523" s="10"/>
      <c r="M1523" s="6"/>
      <c r="N1523" s="6">
        <f t="shared" si="509"/>
        <v>0</v>
      </c>
      <c r="O1523" s="250"/>
      <c r="P1523" s="250"/>
      <c r="Q1523" s="250"/>
      <c r="R1523" s="250"/>
      <c r="S1523" s="250"/>
      <c r="T1523" s="250"/>
      <c r="U1523" s="250"/>
      <c r="V1523" s="250"/>
      <c r="W1523" s="250"/>
      <c r="X1523" s="250"/>
      <c r="Y1523" s="250"/>
      <c r="Z1523" s="4"/>
      <c r="AA1523" s="429"/>
      <c r="AB1523" s="457">
        <f t="shared" si="507"/>
        <v>0</v>
      </c>
      <c r="AC1523" s="11"/>
      <c r="AD1523" s="11"/>
      <c r="AE1523" s="11"/>
      <c r="AF1523" s="11"/>
      <c r="AG1523" s="11"/>
      <c r="AH1523" s="11"/>
      <c r="AI1523" s="11"/>
      <c r="AJ1523" s="12"/>
      <c r="AK1523" s="445" t="str">
        <f>IF(G1523="","",VLOOKUP(J1523,中子データ!$B$4:$H$4500,3,FALSE))</f>
        <v/>
      </c>
      <c r="AL1523" s="445" t="str">
        <f>IF(G1523="","",VLOOKUP(J1523,中子データ!$B$4:$H$4500,5,FALSE))</f>
        <v/>
      </c>
      <c r="AM1523" s="445" t="str">
        <f>IF(G1523="","",VLOOKUP(J1523,中子データ!$B$4:$H$4500,6,FALSE))</f>
        <v/>
      </c>
      <c r="AN1523" s="418"/>
      <c r="AO1523" s="419"/>
      <c r="AP1523" s="420"/>
      <c r="AQ1523" s="421"/>
      <c r="AR1523" s="420"/>
      <c r="AS1523" s="436"/>
      <c r="AT1523" s="436"/>
      <c r="AU1523" s="422"/>
      <c r="AV1523" s="11"/>
      <c r="AW1523" s="11"/>
      <c r="AX1523" s="410">
        <f t="shared" si="506"/>
        <v>0</v>
      </c>
      <c r="AY1523" s="411" t="str">
        <f>IF(G1523="","",VLOOKUP(J1523,中子データ!$B$4:$M$5999,10,FALSE))</f>
        <v/>
      </c>
      <c r="AZ1523" s="438" t="str">
        <f>IF(G1523="","",VLOOKUP(J1523,中子データ!$B$4:$M$5999,9,FALSE))</f>
        <v/>
      </c>
      <c r="BA1523" s="412" t="str">
        <f>IF(AQ1523="","",VLOOKUP(AQ1523,作業者名!$B$4:$C$100,2,FALSE))</f>
        <v/>
      </c>
      <c r="BB1523" s="412" t="str">
        <f>IF(AR1523="","",VLOOKUP(AR1523,作業者名!$B$4:$C$100,2,FALSE))</f>
        <v/>
      </c>
      <c r="BC1523" s="412" t="str">
        <f>IF(G1523="","",VLOOKUP(J1523,中子データ!B$4:N$6004,12,FALSE))</f>
        <v/>
      </c>
      <c r="BD1523" s="413" t="str">
        <f>IF(G1523="","",VLOOKUP(J1523,中子データ!$B$4:$P$4500,15,FALSE))</f>
        <v/>
      </c>
    </row>
    <row r="1524" spans="1:56" x14ac:dyDescent="0.15">
      <c r="A1524" s="7" t="str">
        <f>IF(G1524="","",VLOOKUP(H1524,マシン名!$B$4:$C$93,2,FALSE))</f>
        <v/>
      </c>
      <c r="B1524" s="7" t="str">
        <f>IF(G1524="","",VLOOKUP(I1524,作業者名!$B$4:$C$100,2,FALSE))</f>
        <v/>
      </c>
      <c r="C1524" s="7" t="str">
        <f>IF(G1524="","",VLOOKUP(J1524,中子データ!$B$4:$H$4500,2,FALSE))</f>
        <v/>
      </c>
      <c r="D1524" s="8" t="str">
        <f>IF(G1524="","",VLOOKUP(J1524,中子データ!$B$4:$H$4500,4,FALSE))</f>
        <v/>
      </c>
      <c r="E1524" s="231" t="str">
        <f t="shared" si="510"/>
        <v/>
      </c>
      <c r="G1524" s="238"/>
      <c r="H1524" s="9"/>
      <c r="I1524" s="9"/>
      <c r="J1524" s="9"/>
      <c r="K1524" s="10"/>
      <c r="L1524" s="10"/>
      <c r="M1524" s="6"/>
      <c r="N1524" s="6">
        <f t="shared" si="509"/>
        <v>0</v>
      </c>
      <c r="O1524" s="250"/>
      <c r="P1524" s="250"/>
      <c r="Q1524" s="250"/>
      <c r="R1524" s="250"/>
      <c r="S1524" s="250"/>
      <c r="T1524" s="250"/>
      <c r="U1524" s="250"/>
      <c r="V1524" s="250"/>
      <c r="W1524" s="250"/>
      <c r="X1524" s="250"/>
      <c r="Y1524" s="250"/>
      <c r="Z1524" s="4"/>
      <c r="AA1524" s="429"/>
      <c r="AB1524" s="457">
        <f t="shared" si="507"/>
        <v>0</v>
      </c>
      <c r="AC1524" s="11"/>
      <c r="AD1524" s="11"/>
      <c r="AE1524" s="11"/>
      <c r="AF1524" s="11"/>
      <c r="AG1524" s="11"/>
      <c r="AH1524" s="11"/>
      <c r="AI1524" s="11"/>
      <c r="AJ1524" s="12"/>
      <c r="AK1524" s="445" t="str">
        <f>IF(G1524="","",VLOOKUP(J1524,中子データ!$B$4:$H$4500,3,FALSE))</f>
        <v/>
      </c>
      <c r="AL1524" s="445" t="str">
        <f>IF(G1524="","",VLOOKUP(J1524,中子データ!$B$4:$H$4500,5,FALSE))</f>
        <v/>
      </c>
      <c r="AM1524" s="445" t="str">
        <f>IF(G1524="","",VLOOKUP(J1524,中子データ!$B$4:$H$4500,6,FALSE))</f>
        <v/>
      </c>
      <c r="AN1524" s="418"/>
      <c r="AO1524" s="419"/>
      <c r="AP1524" s="420"/>
      <c r="AQ1524" s="421"/>
      <c r="AR1524" s="420"/>
      <c r="AS1524" s="436"/>
      <c r="AT1524" s="436"/>
      <c r="AU1524" s="422"/>
      <c r="AV1524" s="11"/>
      <c r="AW1524" s="11"/>
      <c r="AX1524" s="410">
        <f t="shared" si="506"/>
        <v>0</v>
      </c>
      <c r="AY1524" s="411" t="str">
        <f>IF(G1524="","",VLOOKUP(J1524,中子データ!$B$4:$M$5999,10,FALSE))</f>
        <v/>
      </c>
      <c r="AZ1524" s="438" t="str">
        <f>IF(G1524="","",VLOOKUP(J1524,中子データ!$B$4:$M$5999,9,FALSE))</f>
        <v/>
      </c>
      <c r="BA1524" s="412" t="str">
        <f>IF(AQ1524="","",VLOOKUP(AQ1524,作業者名!$B$4:$C$100,2,FALSE))</f>
        <v/>
      </c>
      <c r="BB1524" s="412" t="str">
        <f>IF(AR1524="","",VLOOKUP(AR1524,作業者名!$B$4:$C$100,2,FALSE))</f>
        <v/>
      </c>
      <c r="BC1524" s="412" t="str">
        <f>IF(G1524="","",VLOOKUP(J1524,中子データ!B$4:N$6004,12,FALSE))</f>
        <v/>
      </c>
      <c r="BD1524" s="413" t="str">
        <f>IF(G1524="","",VLOOKUP(J1524,中子データ!$B$4:$P$4500,15,FALSE))</f>
        <v/>
      </c>
    </row>
    <row r="1525" spans="1:56" x14ac:dyDescent="0.15">
      <c r="A1525" s="7" t="str">
        <f>IF(G1525="","",VLOOKUP(H1525,マシン名!$B$4:$C$93,2,FALSE))</f>
        <v/>
      </c>
      <c r="B1525" s="7" t="str">
        <f>IF(G1525="","",VLOOKUP(I1525,作業者名!$B$4:$C$100,2,FALSE))</f>
        <v/>
      </c>
      <c r="C1525" s="7" t="str">
        <f>IF(G1525="","",VLOOKUP(J1525,中子データ!$B$4:$H$4500,2,FALSE))</f>
        <v/>
      </c>
      <c r="D1525" s="8" t="str">
        <f>IF(G1525="","",VLOOKUP(J1525,中子データ!$B$4:$H$4500,4,FALSE))</f>
        <v/>
      </c>
      <c r="E1525" s="231" t="str">
        <f t="shared" si="510"/>
        <v/>
      </c>
      <c r="G1525" s="238"/>
      <c r="H1525" s="9"/>
      <c r="I1525" s="9"/>
      <c r="J1525" s="9"/>
      <c r="K1525" s="10"/>
      <c r="L1525" s="10"/>
      <c r="M1525" s="6"/>
      <c r="N1525" s="6">
        <f t="shared" si="509"/>
        <v>0</v>
      </c>
      <c r="O1525" s="250"/>
      <c r="P1525" s="250"/>
      <c r="Q1525" s="250"/>
      <c r="R1525" s="250"/>
      <c r="S1525" s="250"/>
      <c r="T1525" s="250"/>
      <c r="U1525" s="250"/>
      <c r="V1525" s="250"/>
      <c r="W1525" s="250"/>
      <c r="X1525" s="250"/>
      <c r="Y1525" s="250"/>
      <c r="Z1525" s="4"/>
      <c r="AA1525" s="429"/>
      <c r="AB1525" s="457">
        <f t="shared" si="507"/>
        <v>0</v>
      </c>
      <c r="AC1525" s="11"/>
      <c r="AD1525" s="11"/>
      <c r="AE1525" s="11"/>
      <c r="AF1525" s="11"/>
      <c r="AG1525" s="11"/>
      <c r="AH1525" s="11"/>
      <c r="AI1525" s="11"/>
      <c r="AJ1525" s="12"/>
      <c r="AK1525" s="445" t="str">
        <f>IF(G1525="","",VLOOKUP(J1525,中子データ!$B$4:$H$4500,3,FALSE))</f>
        <v/>
      </c>
      <c r="AL1525" s="445" t="str">
        <f>IF(G1525="","",VLOOKUP(J1525,中子データ!$B$4:$H$4500,5,FALSE))</f>
        <v/>
      </c>
      <c r="AM1525" s="445" t="str">
        <f>IF(G1525="","",VLOOKUP(J1525,中子データ!$B$4:$H$4500,6,FALSE))</f>
        <v/>
      </c>
      <c r="AN1525" s="418"/>
      <c r="AO1525" s="419"/>
      <c r="AP1525" s="420"/>
      <c r="AQ1525" s="421"/>
      <c r="AR1525" s="420"/>
      <c r="AS1525" s="436"/>
      <c r="AT1525" s="436"/>
      <c r="AU1525" s="422"/>
      <c r="AV1525" s="11"/>
      <c r="AW1525" s="11"/>
      <c r="AX1525" s="410">
        <f t="shared" si="506"/>
        <v>0</v>
      </c>
      <c r="AY1525" s="411" t="str">
        <f>IF(G1525="","",VLOOKUP(J1525,中子データ!$B$4:$M$5999,10,FALSE))</f>
        <v/>
      </c>
      <c r="AZ1525" s="438" t="str">
        <f>IF(G1525="","",VLOOKUP(J1525,中子データ!$B$4:$M$5999,9,FALSE))</f>
        <v/>
      </c>
      <c r="BA1525" s="412" t="str">
        <f>IF(AQ1525="","",VLOOKUP(AQ1525,作業者名!$B$4:$C$100,2,FALSE))</f>
        <v/>
      </c>
      <c r="BB1525" s="412" t="str">
        <f>IF(AR1525="","",VLOOKUP(AR1525,作業者名!$B$4:$C$100,2,FALSE))</f>
        <v/>
      </c>
      <c r="BC1525" s="412" t="str">
        <f>IF(G1525="","",VLOOKUP(J1525,中子データ!B$4:N$6004,12,FALSE))</f>
        <v/>
      </c>
      <c r="BD1525" s="413" t="str">
        <f>IF(G1525="","",VLOOKUP(J1525,中子データ!$B$4:$P$4500,15,FALSE))</f>
        <v/>
      </c>
    </row>
    <row r="1526" spans="1:56" x14ac:dyDescent="0.15">
      <c r="A1526" s="7" t="str">
        <f>IF(G1526="","",VLOOKUP(H1526,マシン名!$B$4:$C$93,2,FALSE))</f>
        <v/>
      </c>
      <c r="B1526" s="7" t="str">
        <f>IF(G1526="","",VLOOKUP(I1526,作業者名!$B$4:$C$100,2,FALSE))</f>
        <v/>
      </c>
      <c r="C1526" s="7" t="str">
        <f>IF(G1526="","",VLOOKUP(J1526,中子データ!$B$4:$H$4500,2,FALSE))</f>
        <v/>
      </c>
      <c r="D1526" s="8" t="str">
        <f>IF(G1526="","",VLOOKUP(J1526,中子データ!$B$4:$H$4500,4,FALSE))</f>
        <v/>
      </c>
      <c r="E1526" s="231" t="str">
        <f t="shared" si="510"/>
        <v/>
      </c>
      <c r="G1526" s="238"/>
      <c r="H1526" s="9"/>
      <c r="I1526" s="9"/>
      <c r="J1526" s="9"/>
      <c r="K1526" s="10"/>
      <c r="L1526" s="10"/>
      <c r="M1526" s="6"/>
      <c r="N1526" s="6">
        <f t="shared" si="509"/>
        <v>0</v>
      </c>
      <c r="O1526" s="250"/>
      <c r="P1526" s="250"/>
      <c r="Q1526" s="250"/>
      <c r="R1526" s="250"/>
      <c r="S1526" s="250"/>
      <c r="T1526" s="250"/>
      <c r="U1526" s="250"/>
      <c r="V1526" s="250"/>
      <c r="W1526" s="250"/>
      <c r="X1526" s="250"/>
      <c r="Y1526" s="250"/>
      <c r="Z1526" s="4"/>
      <c r="AA1526" s="429"/>
      <c r="AB1526" s="457">
        <f t="shared" si="507"/>
        <v>0</v>
      </c>
      <c r="AC1526" s="11"/>
      <c r="AD1526" s="11"/>
      <c r="AE1526" s="11"/>
      <c r="AF1526" s="11"/>
      <c r="AG1526" s="11"/>
      <c r="AH1526" s="11"/>
      <c r="AI1526" s="11"/>
      <c r="AJ1526" s="12"/>
      <c r="AK1526" s="445" t="str">
        <f>IF(G1526="","",VLOOKUP(J1526,中子データ!$B$4:$H$4500,3,FALSE))</f>
        <v/>
      </c>
      <c r="AL1526" s="445" t="str">
        <f>IF(G1526="","",VLOOKUP(J1526,中子データ!$B$4:$H$4500,5,FALSE))</f>
        <v/>
      </c>
      <c r="AM1526" s="445" t="str">
        <f>IF(G1526="","",VLOOKUP(J1526,中子データ!$B$4:$H$4500,6,FALSE))</f>
        <v/>
      </c>
      <c r="AN1526" s="418"/>
      <c r="AO1526" s="419"/>
      <c r="AP1526" s="420"/>
      <c r="AQ1526" s="421"/>
      <c r="AR1526" s="420"/>
      <c r="AS1526" s="436"/>
      <c r="AT1526" s="436"/>
      <c r="AU1526" s="422"/>
      <c r="AV1526" s="11"/>
      <c r="AW1526" s="11"/>
      <c r="AX1526" s="410">
        <f t="shared" si="506"/>
        <v>0</v>
      </c>
      <c r="AY1526" s="411" t="str">
        <f>IF(G1526="","",VLOOKUP(J1526,中子データ!$B$4:$M$5999,10,FALSE))</f>
        <v/>
      </c>
      <c r="AZ1526" s="438" t="str">
        <f>IF(G1526="","",VLOOKUP(J1526,中子データ!$B$4:$M$5999,9,FALSE))</f>
        <v/>
      </c>
      <c r="BA1526" s="412" t="str">
        <f>IF(AQ1526="","",VLOOKUP(AQ1526,作業者名!$B$4:$C$100,2,FALSE))</f>
        <v/>
      </c>
      <c r="BB1526" s="412" t="str">
        <f>IF(AR1526="","",VLOOKUP(AR1526,作業者名!$B$4:$C$100,2,FALSE))</f>
        <v/>
      </c>
      <c r="BC1526" s="412" t="str">
        <f>IF(G1526="","",VLOOKUP(J1526,中子データ!B$4:N$6004,12,FALSE))</f>
        <v/>
      </c>
      <c r="BD1526" s="413" t="str">
        <f>IF(G1526="","",VLOOKUP(J1526,中子データ!$B$4:$P$4500,15,FALSE))</f>
        <v/>
      </c>
    </row>
    <row r="1527" spans="1:56" x14ac:dyDescent="0.15">
      <c r="A1527" s="7" t="str">
        <f>IF(G1527="","",VLOOKUP(H1527,マシン名!$B$4:$C$93,2,FALSE))</f>
        <v/>
      </c>
      <c r="B1527" s="7" t="str">
        <f>IF(G1527="","",VLOOKUP(I1527,作業者名!$B$4:$C$100,2,FALSE))</f>
        <v/>
      </c>
      <c r="C1527" s="7" t="str">
        <f>IF(G1527="","",VLOOKUP(J1527,中子データ!$B$4:$H$4500,2,FALSE))</f>
        <v/>
      </c>
      <c r="D1527" s="8" t="str">
        <f>IF(G1527="","",VLOOKUP(J1527,中子データ!$B$4:$H$4500,4,FALSE))</f>
        <v/>
      </c>
      <c r="E1527" s="231" t="str">
        <f t="shared" si="510"/>
        <v/>
      </c>
      <c r="G1527" s="238"/>
      <c r="H1527" s="9"/>
      <c r="I1527" s="9"/>
      <c r="J1527" s="9"/>
      <c r="K1527" s="10"/>
      <c r="L1527" s="10"/>
      <c r="M1527" s="6"/>
      <c r="N1527" s="6">
        <f t="shared" si="509"/>
        <v>0</v>
      </c>
      <c r="O1527" s="250"/>
      <c r="P1527" s="250"/>
      <c r="Q1527" s="250"/>
      <c r="R1527" s="250"/>
      <c r="S1527" s="250"/>
      <c r="T1527" s="250"/>
      <c r="U1527" s="250"/>
      <c r="V1527" s="250"/>
      <c r="W1527" s="250"/>
      <c r="X1527" s="250"/>
      <c r="Y1527" s="250"/>
      <c r="Z1527" s="4"/>
      <c r="AA1527" s="429"/>
      <c r="AB1527" s="457">
        <f t="shared" si="507"/>
        <v>0</v>
      </c>
      <c r="AC1527" s="11"/>
      <c r="AD1527" s="11"/>
      <c r="AE1527" s="11"/>
      <c r="AF1527" s="11"/>
      <c r="AG1527" s="11"/>
      <c r="AH1527" s="11"/>
      <c r="AI1527" s="11"/>
      <c r="AJ1527" s="12"/>
      <c r="AK1527" s="445" t="str">
        <f>IF(G1527="","",VLOOKUP(J1527,中子データ!$B$4:$H$4500,3,FALSE))</f>
        <v/>
      </c>
      <c r="AL1527" s="445" t="str">
        <f>IF(G1527="","",VLOOKUP(J1527,中子データ!$B$4:$H$4500,5,FALSE))</f>
        <v/>
      </c>
      <c r="AM1527" s="445" t="str">
        <f>IF(G1527="","",VLOOKUP(J1527,中子データ!$B$4:$H$4500,6,FALSE))</f>
        <v/>
      </c>
      <c r="AN1527" s="418"/>
      <c r="AO1527" s="419"/>
      <c r="AP1527" s="420"/>
      <c r="AQ1527" s="421"/>
      <c r="AR1527" s="420"/>
      <c r="AS1527" s="436"/>
      <c r="AT1527" s="436"/>
      <c r="AU1527" s="422"/>
      <c r="AV1527" s="11"/>
      <c r="AW1527" s="11"/>
      <c r="AX1527" s="410">
        <f t="shared" si="506"/>
        <v>0</v>
      </c>
      <c r="AY1527" s="411" t="str">
        <f>IF(G1527="","",VLOOKUP(J1527,中子データ!$B$4:$M$5999,10,FALSE))</f>
        <v/>
      </c>
      <c r="AZ1527" s="438" t="str">
        <f>IF(G1527="","",VLOOKUP(J1527,中子データ!$B$4:$M$5999,9,FALSE))</f>
        <v/>
      </c>
      <c r="BA1527" s="412" t="str">
        <f>IF(AQ1527="","",VLOOKUP(AQ1527,作業者名!$B$4:$C$100,2,FALSE))</f>
        <v/>
      </c>
      <c r="BB1527" s="412" t="str">
        <f>IF(AR1527="","",VLOOKUP(AR1527,作業者名!$B$4:$C$100,2,FALSE))</f>
        <v/>
      </c>
      <c r="BC1527" s="412" t="str">
        <f>IF(G1527="","",VLOOKUP(J1527,中子データ!B$4:N$6004,12,FALSE))</f>
        <v/>
      </c>
      <c r="BD1527" s="413" t="str">
        <f>IF(G1527="","",VLOOKUP(J1527,中子データ!$B$4:$P$4500,15,FALSE))</f>
        <v/>
      </c>
    </row>
    <row r="1528" spans="1:56" x14ac:dyDescent="0.15">
      <c r="A1528" s="7" t="str">
        <f>IF(G1528="","",VLOOKUP(H1528,マシン名!$B$4:$C$93,2,FALSE))</f>
        <v/>
      </c>
      <c r="B1528" s="7" t="str">
        <f>IF(G1528="","",VLOOKUP(I1528,作業者名!$B$4:$C$100,2,FALSE))</f>
        <v/>
      </c>
      <c r="C1528" s="7" t="str">
        <f>IF(G1528="","",VLOOKUP(J1528,中子データ!$B$4:$H$4500,2,FALSE))</f>
        <v/>
      </c>
      <c r="D1528" s="8" t="str">
        <f>IF(G1528="","",VLOOKUP(J1528,中子データ!$B$4:$H$4500,4,FALSE))</f>
        <v/>
      </c>
      <c r="E1528" s="231" t="str">
        <f t="shared" si="510"/>
        <v/>
      </c>
      <c r="G1528" s="238"/>
      <c r="H1528" s="9"/>
      <c r="I1528" s="9"/>
      <c r="J1528" s="9"/>
      <c r="K1528" s="10"/>
      <c r="L1528" s="10"/>
      <c r="M1528" s="6"/>
      <c r="N1528" s="6">
        <f t="shared" si="509"/>
        <v>0</v>
      </c>
      <c r="O1528" s="250"/>
      <c r="P1528" s="250"/>
      <c r="Q1528" s="250"/>
      <c r="R1528" s="250"/>
      <c r="S1528" s="250"/>
      <c r="T1528" s="250"/>
      <c r="U1528" s="250"/>
      <c r="V1528" s="250"/>
      <c r="W1528" s="250"/>
      <c r="X1528" s="250"/>
      <c r="Y1528" s="250"/>
      <c r="Z1528" s="4"/>
      <c r="AA1528" s="429"/>
      <c r="AB1528" s="457">
        <f t="shared" si="507"/>
        <v>0</v>
      </c>
      <c r="AC1528" s="11"/>
      <c r="AD1528" s="11"/>
      <c r="AE1528" s="11"/>
      <c r="AF1528" s="11"/>
      <c r="AG1528" s="11"/>
      <c r="AH1528" s="11"/>
      <c r="AI1528" s="11"/>
      <c r="AJ1528" s="12"/>
      <c r="AK1528" s="445" t="str">
        <f>IF(G1528="","",VLOOKUP(J1528,中子データ!$B$4:$H$4500,3,FALSE))</f>
        <v/>
      </c>
      <c r="AL1528" s="445" t="str">
        <f>IF(G1528="","",VLOOKUP(J1528,中子データ!$B$4:$H$4500,5,FALSE))</f>
        <v/>
      </c>
      <c r="AM1528" s="445" t="str">
        <f>IF(G1528="","",VLOOKUP(J1528,中子データ!$B$4:$H$4500,6,FALSE))</f>
        <v/>
      </c>
      <c r="AN1528" s="418"/>
      <c r="AO1528" s="419"/>
      <c r="AP1528" s="420"/>
      <c r="AQ1528" s="421"/>
      <c r="AR1528" s="420"/>
      <c r="AS1528" s="436"/>
      <c r="AT1528" s="436"/>
      <c r="AU1528" s="422"/>
      <c r="AV1528" s="11"/>
      <c r="AW1528" s="11"/>
      <c r="AX1528" s="410">
        <f t="shared" si="506"/>
        <v>0</v>
      </c>
      <c r="AY1528" s="411" t="str">
        <f>IF(G1528="","",VLOOKUP(J1528,中子データ!$B$4:$M$5999,10,FALSE))</f>
        <v/>
      </c>
      <c r="AZ1528" s="438" t="str">
        <f>IF(G1528="","",VLOOKUP(J1528,中子データ!$B$4:$M$5999,9,FALSE))</f>
        <v/>
      </c>
      <c r="BA1528" s="412" t="str">
        <f>IF(AQ1528="","",VLOOKUP(AQ1528,作業者名!$B$4:$C$100,2,FALSE))</f>
        <v/>
      </c>
      <c r="BB1528" s="412" t="str">
        <f>IF(AR1528="","",VLOOKUP(AR1528,作業者名!$B$4:$C$100,2,FALSE))</f>
        <v/>
      </c>
      <c r="BC1528" s="412" t="str">
        <f>IF(G1528="","",VLOOKUP(J1528,中子データ!B$4:N$6004,12,FALSE))</f>
        <v/>
      </c>
      <c r="BD1528" s="413" t="str">
        <f>IF(G1528="","",VLOOKUP(J1528,中子データ!$B$4:$P$4500,15,FALSE))</f>
        <v/>
      </c>
    </row>
    <row r="1529" spans="1:56" x14ac:dyDescent="0.15">
      <c r="A1529" s="7" t="str">
        <f>IF(G1529="","",VLOOKUP(H1529,マシン名!$B$4:$C$93,2,FALSE))</f>
        <v/>
      </c>
      <c r="B1529" s="7" t="str">
        <f>IF(G1529="","",VLOOKUP(I1529,作業者名!$B$4:$C$100,2,FALSE))</f>
        <v/>
      </c>
      <c r="C1529" s="7" t="str">
        <f>IF(G1529="","",VLOOKUP(J1529,中子データ!$B$4:$H$4500,2,FALSE))</f>
        <v/>
      </c>
      <c r="D1529" s="8" t="str">
        <f>IF(G1529="","",VLOOKUP(J1529,中子データ!$B$4:$H$4500,4,FALSE))</f>
        <v/>
      </c>
      <c r="E1529" s="231" t="str">
        <f t="shared" si="510"/>
        <v/>
      </c>
      <c r="G1529" s="238"/>
      <c r="H1529" s="9"/>
      <c r="I1529" s="9"/>
      <c r="J1529" s="9"/>
      <c r="K1529" s="10"/>
      <c r="L1529" s="10"/>
      <c r="M1529" s="6"/>
      <c r="N1529" s="6">
        <f t="shared" si="509"/>
        <v>0</v>
      </c>
      <c r="O1529" s="250"/>
      <c r="P1529" s="250"/>
      <c r="Q1529" s="250"/>
      <c r="R1529" s="250"/>
      <c r="S1529" s="250"/>
      <c r="T1529" s="250"/>
      <c r="U1529" s="250"/>
      <c r="V1529" s="250"/>
      <c r="W1529" s="250"/>
      <c r="X1529" s="250"/>
      <c r="Y1529" s="250"/>
      <c r="Z1529" s="4"/>
      <c r="AA1529" s="429"/>
      <c r="AB1529" s="457">
        <f t="shared" si="507"/>
        <v>0</v>
      </c>
      <c r="AC1529" s="11"/>
      <c r="AD1529" s="11"/>
      <c r="AE1529" s="11"/>
      <c r="AF1529" s="11"/>
      <c r="AG1529" s="11"/>
      <c r="AH1529" s="11"/>
      <c r="AI1529" s="11"/>
      <c r="AJ1529" s="12"/>
      <c r="AK1529" s="445" t="str">
        <f>IF(G1529="","",VLOOKUP(J1529,中子データ!$B$4:$H$4500,3,FALSE))</f>
        <v/>
      </c>
      <c r="AL1529" s="445" t="str">
        <f>IF(G1529="","",VLOOKUP(J1529,中子データ!$B$4:$H$4500,5,FALSE))</f>
        <v/>
      </c>
      <c r="AM1529" s="445" t="str">
        <f>IF(G1529="","",VLOOKUP(J1529,中子データ!$B$4:$H$4500,6,FALSE))</f>
        <v/>
      </c>
      <c r="AN1529" s="418"/>
      <c r="AO1529" s="419"/>
      <c r="AP1529" s="420"/>
      <c r="AQ1529" s="421"/>
      <c r="AR1529" s="420"/>
      <c r="AS1529" s="436"/>
      <c r="AT1529" s="436"/>
      <c r="AU1529" s="422"/>
      <c r="AV1529" s="11"/>
      <c r="AW1529" s="11"/>
      <c r="AX1529" s="410">
        <f t="shared" si="506"/>
        <v>0</v>
      </c>
      <c r="AY1529" s="411" t="str">
        <f>IF(G1529="","",VLOOKUP(J1529,中子データ!$B$4:$M$5999,10,FALSE))</f>
        <v/>
      </c>
      <c r="AZ1529" s="438" t="str">
        <f>IF(G1529="","",VLOOKUP(J1529,中子データ!$B$4:$M$5999,9,FALSE))</f>
        <v/>
      </c>
      <c r="BA1529" s="412" t="str">
        <f>IF(AQ1529="","",VLOOKUP(AQ1529,作業者名!$B$4:$C$100,2,FALSE))</f>
        <v/>
      </c>
      <c r="BB1529" s="412" t="str">
        <f>IF(AR1529="","",VLOOKUP(AR1529,作業者名!$B$4:$C$100,2,FALSE))</f>
        <v/>
      </c>
      <c r="BC1529" s="412" t="str">
        <f>IF(G1529="","",VLOOKUP(J1529,中子データ!B$4:N$6004,12,FALSE))</f>
        <v/>
      </c>
      <c r="BD1529" s="413" t="str">
        <f>IF(G1529="","",VLOOKUP(J1529,中子データ!$B$4:$P$4500,15,FALSE))</f>
        <v/>
      </c>
    </row>
    <row r="1530" spans="1:56" x14ac:dyDescent="0.15">
      <c r="A1530" s="7" t="str">
        <f>IF(G1530="","",VLOOKUP(H1530,マシン名!$B$4:$C$93,2,FALSE))</f>
        <v/>
      </c>
      <c r="B1530" s="7" t="str">
        <f>IF(G1530="","",VLOOKUP(I1530,作業者名!$B$4:$C$100,2,FALSE))</f>
        <v/>
      </c>
      <c r="C1530" s="7" t="str">
        <f>IF(G1530="","",VLOOKUP(J1530,中子データ!$B$4:$H$4500,2,FALSE))</f>
        <v/>
      </c>
      <c r="D1530" s="8" t="str">
        <f>IF(G1530="","",VLOOKUP(J1530,中子データ!$B$4:$H$4500,4,FALSE))</f>
        <v/>
      </c>
      <c r="E1530" s="231" t="str">
        <f t="shared" si="510"/>
        <v/>
      </c>
      <c r="G1530" s="238"/>
      <c r="H1530" s="9"/>
      <c r="I1530" s="9"/>
      <c r="J1530" s="9"/>
      <c r="K1530" s="10"/>
      <c r="L1530" s="10"/>
      <c r="M1530" s="6"/>
      <c r="N1530" s="6">
        <f t="shared" si="509"/>
        <v>0</v>
      </c>
      <c r="O1530" s="250"/>
      <c r="P1530" s="250"/>
      <c r="Q1530" s="250"/>
      <c r="R1530" s="250"/>
      <c r="S1530" s="250"/>
      <c r="T1530" s="250"/>
      <c r="U1530" s="250"/>
      <c r="V1530" s="250"/>
      <c r="W1530" s="250"/>
      <c r="X1530" s="250"/>
      <c r="Y1530" s="250"/>
      <c r="Z1530" s="4"/>
      <c r="AA1530" s="429"/>
      <c r="AB1530" s="457">
        <f t="shared" si="507"/>
        <v>0</v>
      </c>
      <c r="AC1530" s="11"/>
      <c r="AD1530" s="11"/>
      <c r="AE1530" s="11"/>
      <c r="AF1530" s="11"/>
      <c r="AG1530" s="11"/>
      <c r="AH1530" s="11"/>
      <c r="AI1530" s="11"/>
      <c r="AJ1530" s="12"/>
      <c r="AK1530" s="445" t="str">
        <f>IF(G1530="","",VLOOKUP(J1530,中子データ!$B$4:$H$4500,3,FALSE))</f>
        <v/>
      </c>
      <c r="AL1530" s="445" t="str">
        <f>IF(G1530="","",VLOOKUP(J1530,中子データ!$B$4:$H$4500,5,FALSE))</f>
        <v/>
      </c>
      <c r="AM1530" s="445" t="str">
        <f>IF(G1530="","",VLOOKUP(J1530,中子データ!$B$4:$H$4500,6,FALSE))</f>
        <v/>
      </c>
      <c r="AN1530" s="418"/>
      <c r="AO1530" s="419"/>
      <c r="AP1530" s="420"/>
      <c r="AQ1530" s="421"/>
      <c r="AR1530" s="420"/>
      <c r="AS1530" s="436"/>
      <c r="AT1530" s="436"/>
      <c r="AU1530" s="422"/>
      <c r="AV1530" s="11"/>
      <c r="AW1530" s="11"/>
      <c r="AX1530" s="410">
        <f t="shared" si="506"/>
        <v>0</v>
      </c>
      <c r="AY1530" s="411" t="str">
        <f>IF(G1530="","",VLOOKUP(J1530,中子データ!$B$4:$M$5999,10,FALSE))</f>
        <v/>
      </c>
      <c r="AZ1530" s="438" t="str">
        <f>IF(G1530="","",VLOOKUP(J1530,中子データ!$B$4:$M$5999,9,FALSE))</f>
        <v/>
      </c>
      <c r="BA1530" s="412" t="str">
        <f>IF(AQ1530="","",VLOOKUP(AQ1530,作業者名!$B$4:$C$100,2,FALSE))</f>
        <v/>
      </c>
      <c r="BB1530" s="412" t="str">
        <f>IF(AR1530="","",VLOOKUP(AR1530,作業者名!$B$4:$C$100,2,FALSE))</f>
        <v/>
      </c>
      <c r="BC1530" s="412" t="str">
        <f>IF(G1530="","",VLOOKUP(J1530,中子データ!B$4:N$6004,12,FALSE))</f>
        <v/>
      </c>
      <c r="BD1530" s="413" t="str">
        <f>IF(G1530="","",VLOOKUP(J1530,中子データ!$B$4:$P$4500,15,FALSE))</f>
        <v/>
      </c>
    </row>
    <row r="1531" spans="1:56" x14ac:dyDescent="0.15">
      <c r="A1531" s="7" t="str">
        <f>IF(G1531="","",VLOOKUP(H1531,マシン名!$B$4:$C$93,2,FALSE))</f>
        <v/>
      </c>
      <c r="B1531" s="7" t="str">
        <f>IF(G1531="","",VLOOKUP(I1531,作業者名!$B$4:$C$100,2,FALSE))</f>
        <v/>
      </c>
      <c r="C1531" s="7" t="str">
        <f>IF(G1531="","",VLOOKUP(J1531,中子データ!$B$4:$H$4500,2,FALSE))</f>
        <v/>
      </c>
      <c r="D1531" s="8" t="str">
        <f>IF(G1531="","",VLOOKUP(J1531,中子データ!$B$4:$H$4500,4,FALSE))</f>
        <v/>
      </c>
      <c r="E1531" s="231" t="str">
        <f t="shared" si="510"/>
        <v/>
      </c>
      <c r="G1531" s="238"/>
      <c r="H1531" s="9"/>
      <c r="I1531" s="9"/>
      <c r="J1531" s="9"/>
      <c r="K1531" s="10"/>
      <c r="L1531" s="10"/>
      <c r="M1531" s="6"/>
      <c r="N1531" s="6">
        <f t="shared" si="509"/>
        <v>0</v>
      </c>
      <c r="O1531" s="250"/>
      <c r="P1531" s="250"/>
      <c r="Q1531" s="250"/>
      <c r="R1531" s="250"/>
      <c r="S1531" s="250"/>
      <c r="T1531" s="250"/>
      <c r="U1531" s="250"/>
      <c r="V1531" s="250"/>
      <c r="W1531" s="250"/>
      <c r="X1531" s="250"/>
      <c r="Y1531" s="250"/>
      <c r="Z1531" s="4"/>
      <c r="AA1531" s="429"/>
      <c r="AB1531" s="457">
        <f t="shared" si="507"/>
        <v>0</v>
      </c>
      <c r="AC1531" s="11"/>
      <c r="AD1531" s="11"/>
      <c r="AE1531" s="11"/>
      <c r="AF1531" s="11"/>
      <c r="AG1531" s="11"/>
      <c r="AH1531" s="11"/>
      <c r="AI1531" s="11"/>
      <c r="AJ1531" s="12"/>
      <c r="AK1531" s="445" t="str">
        <f>IF(G1531="","",VLOOKUP(J1531,中子データ!$B$4:$H$4500,3,FALSE))</f>
        <v/>
      </c>
      <c r="AL1531" s="445" t="str">
        <f>IF(G1531="","",VLOOKUP(J1531,中子データ!$B$4:$H$4500,5,FALSE))</f>
        <v/>
      </c>
      <c r="AM1531" s="445" t="str">
        <f>IF(G1531="","",VLOOKUP(J1531,中子データ!$B$4:$H$4500,6,FALSE))</f>
        <v/>
      </c>
      <c r="AN1531" s="418"/>
      <c r="AO1531" s="419"/>
      <c r="AP1531" s="420"/>
      <c r="AQ1531" s="421"/>
      <c r="AR1531" s="420"/>
      <c r="AS1531" s="436"/>
      <c r="AT1531" s="436"/>
      <c r="AU1531" s="422"/>
      <c r="AV1531" s="11"/>
      <c r="AW1531" s="11"/>
      <c r="AX1531" s="410">
        <f t="shared" si="506"/>
        <v>0</v>
      </c>
      <c r="AY1531" s="411" t="str">
        <f>IF(G1531="","",VLOOKUP(J1531,中子データ!$B$4:$M$5999,10,FALSE))</f>
        <v/>
      </c>
      <c r="AZ1531" s="438" t="str">
        <f>IF(G1531="","",VLOOKUP(J1531,中子データ!$B$4:$M$5999,9,FALSE))</f>
        <v/>
      </c>
      <c r="BA1531" s="412" t="str">
        <f>IF(AQ1531="","",VLOOKUP(AQ1531,作業者名!$B$4:$C$100,2,FALSE))</f>
        <v/>
      </c>
      <c r="BB1531" s="412" t="str">
        <f>IF(AR1531="","",VLOOKUP(AR1531,作業者名!$B$4:$C$100,2,FALSE))</f>
        <v/>
      </c>
      <c r="BC1531" s="412" t="str">
        <f>IF(G1531="","",VLOOKUP(J1531,中子データ!B$4:N$6004,12,FALSE))</f>
        <v/>
      </c>
      <c r="BD1531" s="413" t="str">
        <f>IF(G1531="","",VLOOKUP(J1531,中子データ!$B$4:$P$4500,15,FALSE))</f>
        <v/>
      </c>
    </row>
    <row r="1532" spans="1:56" x14ac:dyDescent="0.15">
      <c r="A1532" s="7" t="str">
        <f>IF(G1532="","",VLOOKUP(H1532,マシン名!$B$4:$C$93,2,FALSE))</f>
        <v/>
      </c>
      <c r="B1532" s="7" t="str">
        <f>IF(G1532="","",VLOOKUP(I1532,作業者名!$B$4:$C$100,2,FALSE))</f>
        <v/>
      </c>
      <c r="C1532" s="7" t="str">
        <f>IF(G1532="","",VLOOKUP(J1532,中子データ!$B$4:$H$4500,2,FALSE))</f>
        <v/>
      </c>
      <c r="D1532" s="8" t="str">
        <f>IF(G1532="","",VLOOKUP(J1532,中子データ!$B$4:$H$4500,4,FALSE))</f>
        <v/>
      </c>
      <c r="E1532" s="231" t="str">
        <f t="shared" si="510"/>
        <v/>
      </c>
      <c r="G1532" s="238"/>
      <c r="H1532" s="9"/>
      <c r="I1532" s="9"/>
      <c r="J1532" s="9"/>
      <c r="K1532" s="10"/>
      <c r="L1532" s="10"/>
      <c r="M1532" s="6"/>
      <c r="N1532" s="6">
        <f t="shared" ref="N1532:N1549" si="511">L1532-SUM(O1532:Z1532)</f>
        <v>0</v>
      </c>
      <c r="O1532" s="250"/>
      <c r="P1532" s="250"/>
      <c r="Q1532" s="250"/>
      <c r="R1532" s="250"/>
      <c r="S1532" s="250"/>
      <c r="T1532" s="250"/>
      <c r="U1532" s="250"/>
      <c r="V1532" s="250"/>
      <c r="W1532" s="250"/>
      <c r="X1532" s="250"/>
      <c r="Y1532" s="250"/>
      <c r="Z1532" s="4"/>
      <c r="AA1532" s="429"/>
      <c r="AB1532" s="457">
        <f t="shared" si="507"/>
        <v>0</v>
      </c>
      <c r="AC1532" s="11"/>
      <c r="AD1532" s="11"/>
      <c r="AE1532" s="11"/>
      <c r="AF1532" s="11"/>
      <c r="AG1532" s="11"/>
      <c r="AH1532" s="11"/>
      <c r="AI1532" s="11"/>
      <c r="AJ1532" s="12"/>
      <c r="AK1532" s="445" t="str">
        <f>IF(G1532="","",VLOOKUP(J1532,中子データ!$B$4:$H$4500,3,FALSE))</f>
        <v/>
      </c>
      <c r="AL1532" s="445" t="str">
        <f>IF(G1532="","",VLOOKUP(J1532,中子データ!$B$4:$H$4500,5,FALSE))</f>
        <v/>
      </c>
      <c r="AM1532" s="445" t="str">
        <f>IF(G1532="","",VLOOKUP(J1532,中子データ!$B$4:$H$4500,6,FALSE))</f>
        <v/>
      </c>
      <c r="AN1532" s="418"/>
      <c r="AO1532" s="419"/>
      <c r="AP1532" s="420"/>
      <c r="AQ1532" s="421"/>
      <c r="AR1532" s="420"/>
      <c r="AS1532" s="436"/>
      <c r="AT1532" s="436"/>
      <c r="AU1532" s="422"/>
      <c r="AV1532" s="11"/>
      <c r="AW1532" s="11"/>
      <c r="AX1532" s="410">
        <f t="shared" si="506"/>
        <v>0</v>
      </c>
      <c r="AY1532" s="411" t="str">
        <f>IF(G1532="","",VLOOKUP(J1532,中子データ!$B$4:$M$5999,10,FALSE))</f>
        <v/>
      </c>
      <c r="AZ1532" s="438" t="str">
        <f>IF(G1532="","",VLOOKUP(J1532,中子データ!$B$4:$M$5999,9,FALSE))</f>
        <v/>
      </c>
      <c r="BA1532" s="412" t="str">
        <f>IF(AQ1532="","",VLOOKUP(AQ1532,作業者名!$B$4:$C$100,2,FALSE))</f>
        <v/>
      </c>
      <c r="BB1532" s="412" t="str">
        <f>IF(AR1532="","",VLOOKUP(AR1532,作業者名!$B$4:$C$100,2,FALSE))</f>
        <v/>
      </c>
      <c r="BC1532" s="412" t="str">
        <f>IF(G1532="","",VLOOKUP(J1532,中子データ!B$4:N$6004,12,FALSE))</f>
        <v/>
      </c>
      <c r="BD1532" s="413" t="str">
        <f>IF(G1532="","",VLOOKUP(J1532,中子データ!$B$4:$P$4500,15,FALSE))</f>
        <v/>
      </c>
    </row>
    <row r="1533" spans="1:56" x14ac:dyDescent="0.15">
      <c r="A1533" s="7" t="str">
        <f>IF(G1533="","",VLOOKUP(H1533,マシン名!$B$4:$C$93,2,FALSE))</f>
        <v/>
      </c>
      <c r="B1533" s="7" t="str">
        <f>IF(G1533="","",VLOOKUP(I1533,作業者名!$B$4:$C$100,2,FALSE))</f>
        <v/>
      </c>
      <c r="C1533" s="7" t="str">
        <f>IF(G1533="","",VLOOKUP(J1533,中子データ!$B$4:$H$4500,2,FALSE))</f>
        <v/>
      </c>
      <c r="D1533" s="8" t="str">
        <f>IF(G1533="","",VLOOKUP(J1533,中子データ!$B$4:$H$4500,4,FALSE))</f>
        <v/>
      </c>
      <c r="E1533" s="231" t="str">
        <f t="shared" si="510"/>
        <v/>
      </c>
      <c r="G1533" s="238"/>
      <c r="H1533" s="9"/>
      <c r="I1533" s="9"/>
      <c r="J1533" s="9"/>
      <c r="K1533" s="10"/>
      <c r="L1533" s="10"/>
      <c r="M1533" s="6"/>
      <c r="N1533" s="6">
        <f t="shared" si="511"/>
        <v>0</v>
      </c>
      <c r="O1533" s="250"/>
      <c r="P1533" s="250"/>
      <c r="Q1533" s="250"/>
      <c r="R1533" s="250"/>
      <c r="S1533" s="250"/>
      <c r="T1533" s="250"/>
      <c r="U1533" s="250"/>
      <c r="V1533" s="250"/>
      <c r="W1533" s="250"/>
      <c r="X1533" s="250"/>
      <c r="Y1533" s="250"/>
      <c r="Z1533" s="4"/>
      <c r="AA1533" s="429"/>
      <c r="AB1533" s="457">
        <f t="shared" si="507"/>
        <v>0</v>
      </c>
      <c r="AC1533" s="11"/>
      <c r="AD1533" s="11"/>
      <c r="AE1533" s="11"/>
      <c r="AF1533" s="11"/>
      <c r="AG1533" s="11"/>
      <c r="AH1533" s="11"/>
      <c r="AI1533" s="11"/>
      <c r="AJ1533" s="12"/>
      <c r="AK1533" s="445" t="str">
        <f>IF(G1533="","",VLOOKUP(J1533,中子データ!$B$4:$H$4500,3,FALSE))</f>
        <v/>
      </c>
      <c r="AL1533" s="445" t="str">
        <f>IF(G1533="","",VLOOKUP(J1533,中子データ!$B$4:$H$4500,5,FALSE))</f>
        <v/>
      </c>
      <c r="AM1533" s="445" t="str">
        <f>IF(G1533="","",VLOOKUP(J1533,中子データ!$B$4:$H$4500,6,FALSE))</f>
        <v/>
      </c>
      <c r="AN1533" s="418"/>
      <c r="AO1533" s="419"/>
      <c r="AP1533" s="420"/>
      <c r="AQ1533" s="421"/>
      <c r="AR1533" s="420"/>
      <c r="AS1533" s="436"/>
      <c r="AT1533" s="436"/>
      <c r="AU1533" s="422"/>
      <c r="AV1533" s="11"/>
      <c r="AW1533" s="11"/>
      <c r="AX1533" s="410">
        <f t="shared" si="506"/>
        <v>0</v>
      </c>
      <c r="AY1533" s="411" t="str">
        <f>IF(G1533="","",VLOOKUP(J1533,中子データ!$B$4:$M$5999,10,FALSE))</f>
        <v/>
      </c>
      <c r="AZ1533" s="438" t="str">
        <f>IF(G1533="","",VLOOKUP(J1533,中子データ!$B$4:$M$5999,9,FALSE))</f>
        <v/>
      </c>
      <c r="BA1533" s="412" t="str">
        <f>IF(AQ1533="","",VLOOKUP(AQ1533,作業者名!$B$4:$C$100,2,FALSE))</f>
        <v/>
      </c>
      <c r="BB1533" s="412" t="str">
        <f>IF(AR1533="","",VLOOKUP(AR1533,作業者名!$B$4:$C$100,2,FALSE))</f>
        <v/>
      </c>
      <c r="BC1533" s="412" t="str">
        <f>IF(G1533="","",VLOOKUP(J1533,中子データ!B$4:N$6004,12,FALSE))</f>
        <v/>
      </c>
      <c r="BD1533" s="413" t="str">
        <f>IF(G1533="","",VLOOKUP(J1533,中子データ!$B$4:$P$4500,15,FALSE))</f>
        <v/>
      </c>
    </row>
    <row r="1534" spans="1:56" x14ac:dyDescent="0.15">
      <c r="A1534" s="7" t="str">
        <f>IF(G1534="","",VLOOKUP(H1534,マシン名!$B$4:$C$93,2,FALSE))</f>
        <v/>
      </c>
      <c r="B1534" s="7" t="str">
        <f>IF(G1534="","",VLOOKUP(I1534,作業者名!$B$4:$C$100,2,FALSE))</f>
        <v/>
      </c>
      <c r="C1534" s="7" t="str">
        <f>IF(G1534="","",VLOOKUP(J1534,中子データ!$B$4:$H$4500,2,FALSE))</f>
        <v/>
      </c>
      <c r="D1534" s="8" t="str">
        <f>IF(G1534="","",VLOOKUP(J1534,中子データ!$B$4:$H$4500,4,FALSE))</f>
        <v/>
      </c>
      <c r="E1534" s="231" t="str">
        <f t="shared" si="510"/>
        <v/>
      </c>
      <c r="G1534" s="238"/>
      <c r="H1534" s="9"/>
      <c r="I1534" s="9"/>
      <c r="J1534" s="9"/>
      <c r="K1534" s="10"/>
      <c r="L1534" s="10"/>
      <c r="M1534" s="6"/>
      <c r="N1534" s="6">
        <f t="shared" si="511"/>
        <v>0</v>
      </c>
      <c r="O1534" s="250"/>
      <c r="P1534" s="250"/>
      <c r="Q1534" s="250"/>
      <c r="R1534" s="250"/>
      <c r="S1534" s="250"/>
      <c r="T1534" s="250"/>
      <c r="U1534" s="250"/>
      <c r="V1534" s="250"/>
      <c r="W1534" s="250"/>
      <c r="X1534" s="250"/>
      <c r="Y1534" s="250"/>
      <c r="Z1534" s="4"/>
      <c r="AA1534" s="429"/>
      <c r="AB1534" s="457">
        <f t="shared" si="507"/>
        <v>0</v>
      </c>
      <c r="AC1534" s="11"/>
      <c r="AD1534" s="11"/>
      <c r="AE1534" s="11"/>
      <c r="AF1534" s="11"/>
      <c r="AG1534" s="11"/>
      <c r="AH1534" s="11"/>
      <c r="AI1534" s="11"/>
      <c r="AJ1534" s="12"/>
      <c r="AK1534" s="445" t="str">
        <f>IF(G1534="","",VLOOKUP(J1534,中子データ!$B$4:$H$4500,3,FALSE))</f>
        <v/>
      </c>
      <c r="AL1534" s="445" t="str">
        <f>IF(G1534="","",VLOOKUP(J1534,中子データ!$B$4:$H$4500,5,FALSE))</f>
        <v/>
      </c>
      <c r="AM1534" s="445" t="str">
        <f>IF(G1534="","",VLOOKUP(J1534,中子データ!$B$4:$H$4500,6,FALSE))</f>
        <v/>
      </c>
      <c r="AN1534" s="418"/>
      <c r="AO1534" s="419"/>
      <c r="AP1534" s="420"/>
      <c r="AQ1534" s="421"/>
      <c r="AR1534" s="420"/>
      <c r="AS1534" s="436"/>
      <c r="AT1534" s="436"/>
      <c r="AU1534" s="422"/>
      <c r="AV1534" s="11"/>
      <c r="AW1534" s="11"/>
      <c r="AX1534" s="410">
        <f t="shared" si="506"/>
        <v>0</v>
      </c>
      <c r="AY1534" s="411" t="str">
        <f>IF(G1534="","",VLOOKUP(J1534,中子データ!$B$4:$M$5999,10,FALSE))</f>
        <v/>
      </c>
      <c r="AZ1534" s="438" t="str">
        <f>IF(G1534="","",VLOOKUP(J1534,中子データ!$B$4:$M$5999,9,FALSE))</f>
        <v/>
      </c>
      <c r="BA1534" s="412" t="str">
        <f>IF(AQ1534="","",VLOOKUP(AQ1534,作業者名!$B$4:$C$100,2,FALSE))</f>
        <v/>
      </c>
      <c r="BB1534" s="412" t="str">
        <f>IF(AR1534="","",VLOOKUP(AR1534,作業者名!$B$4:$C$100,2,FALSE))</f>
        <v/>
      </c>
      <c r="BC1534" s="412" t="str">
        <f>IF(G1534="","",VLOOKUP(J1534,中子データ!B$4:N$6004,12,FALSE))</f>
        <v/>
      </c>
      <c r="BD1534" s="413" t="str">
        <f>IF(G1534="","",VLOOKUP(J1534,中子データ!$B$4:$P$4500,15,FALSE))</f>
        <v/>
      </c>
    </row>
    <row r="1535" spans="1:56" x14ac:dyDescent="0.15">
      <c r="A1535" s="7" t="str">
        <f>IF(G1535="","",VLOOKUP(H1535,マシン名!$B$4:$C$93,2,FALSE))</f>
        <v/>
      </c>
      <c r="B1535" s="7" t="str">
        <f>IF(G1535="","",VLOOKUP(I1535,作業者名!$B$4:$C$100,2,FALSE))</f>
        <v/>
      </c>
      <c r="C1535" s="7" t="str">
        <f>IF(G1535="","",VLOOKUP(J1535,中子データ!$B$4:$H$4500,2,FALSE))</f>
        <v/>
      </c>
      <c r="D1535" s="8" t="str">
        <f>IF(G1535="","",VLOOKUP(J1535,中子データ!$B$4:$H$4500,4,FALSE))</f>
        <v/>
      </c>
      <c r="E1535" s="231" t="str">
        <f t="shared" si="510"/>
        <v/>
      </c>
      <c r="G1535" s="238"/>
      <c r="H1535" s="9"/>
      <c r="I1535" s="9"/>
      <c r="J1535" s="9"/>
      <c r="K1535" s="10"/>
      <c r="L1535" s="10"/>
      <c r="M1535" s="6"/>
      <c r="N1535" s="6">
        <f t="shared" si="511"/>
        <v>0</v>
      </c>
      <c r="O1535" s="250"/>
      <c r="P1535" s="250"/>
      <c r="Q1535" s="250"/>
      <c r="R1535" s="250"/>
      <c r="S1535" s="250"/>
      <c r="T1535" s="250"/>
      <c r="U1535" s="250"/>
      <c r="V1535" s="250"/>
      <c r="W1535" s="250"/>
      <c r="X1535" s="250"/>
      <c r="Y1535" s="250"/>
      <c r="Z1535" s="4"/>
      <c r="AA1535" s="429"/>
      <c r="AB1535" s="457">
        <f t="shared" si="507"/>
        <v>0</v>
      </c>
      <c r="AC1535" s="11"/>
      <c r="AD1535" s="11"/>
      <c r="AE1535" s="11"/>
      <c r="AF1535" s="11"/>
      <c r="AG1535" s="11"/>
      <c r="AH1535" s="11"/>
      <c r="AI1535" s="11"/>
      <c r="AJ1535" s="12"/>
      <c r="AK1535" s="445" t="str">
        <f>IF(G1535="","",VLOOKUP(J1535,中子データ!$B$4:$H$4500,3,FALSE))</f>
        <v/>
      </c>
      <c r="AL1535" s="445" t="str">
        <f>IF(G1535="","",VLOOKUP(J1535,中子データ!$B$4:$H$4500,5,FALSE))</f>
        <v/>
      </c>
      <c r="AM1535" s="445" t="str">
        <f>IF(G1535="","",VLOOKUP(J1535,中子データ!$B$4:$H$4500,6,FALSE))</f>
        <v/>
      </c>
      <c r="AN1535" s="418"/>
      <c r="AO1535" s="419"/>
      <c r="AP1535" s="420"/>
      <c r="AQ1535" s="421"/>
      <c r="AR1535" s="420"/>
      <c r="AS1535" s="436"/>
      <c r="AT1535" s="436"/>
      <c r="AU1535" s="422"/>
      <c r="AV1535" s="11"/>
      <c r="AW1535" s="11"/>
      <c r="AX1535" s="410">
        <f t="shared" ref="AX1535:AX1598" si="512">L1535-O1535-P1535-Q1535-R1535--S1535-T1535-U1535-V1535-W1535-X1535-Y1535-Z1535</f>
        <v>0</v>
      </c>
      <c r="AY1535" s="411" t="str">
        <f>IF(G1535="","",VLOOKUP(J1535,中子データ!$B$4:$M$5999,10,FALSE))</f>
        <v/>
      </c>
      <c r="AZ1535" s="438" t="str">
        <f>IF(G1535="","",VLOOKUP(J1535,中子データ!$B$4:$M$5999,9,FALSE))</f>
        <v/>
      </c>
      <c r="BA1535" s="412" t="str">
        <f>IF(AQ1535="","",VLOOKUP(AQ1535,作業者名!$B$4:$C$100,2,FALSE))</f>
        <v/>
      </c>
      <c r="BB1535" s="412" t="str">
        <f>IF(AR1535="","",VLOOKUP(AR1535,作業者名!$B$4:$C$100,2,FALSE))</f>
        <v/>
      </c>
      <c r="BC1535" s="412" t="str">
        <f>IF(G1535="","",VLOOKUP(J1535,中子データ!B$4:N$6004,12,FALSE))</f>
        <v/>
      </c>
      <c r="BD1535" s="413" t="str">
        <f>IF(G1535="","",VLOOKUP(J1535,中子データ!$B$4:$P$4500,15,FALSE))</f>
        <v/>
      </c>
    </row>
    <row r="1536" spans="1:56" x14ac:dyDescent="0.15">
      <c r="A1536" s="7" t="str">
        <f>IF(G1536="","",VLOOKUP(H1536,マシン名!$B$4:$C$93,2,FALSE))</f>
        <v/>
      </c>
      <c r="B1536" s="7" t="str">
        <f>IF(G1536="","",VLOOKUP(I1536,作業者名!$B$4:$C$100,2,FALSE))</f>
        <v/>
      </c>
      <c r="C1536" s="7" t="str">
        <f>IF(G1536="","",VLOOKUP(J1536,中子データ!$B$4:$H$4500,2,FALSE))</f>
        <v/>
      </c>
      <c r="D1536" s="8" t="str">
        <f>IF(G1536="","",VLOOKUP(J1536,中子データ!$B$4:$H$4500,4,FALSE))</f>
        <v/>
      </c>
      <c r="E1536" s="231" t="str">
        <f t="shared" si="510"/>
        <v/>
      </c>
      <c r="G1536" s="238"/>
      <c r="H1536" s="9"/>
      <c r="I1536" s="9"/>
      <c r="J1536" s="9"/>
      <c r="K1536" s="10"/>
      <c r="L1536" s="10"/>
      <c r="M1536" s="6"/>
      <c r="N1536" s="6">
        <f t="shared" si="511"/>
        <v>0</v>
      </c>
      <c r="O1536" s="250"/>
      <c r="P1536" s="250"/>
      <c r="Q1536" s="250"/>
      <c r="R1536" s="250"/>
      <c r="S1536" s="250"/>
      <c r="T1536" s="250"/>
      <c r="U1536" s="250"/>
      <c r="V1536" s="250"/>
      <c r="W1536" s="250"/>
      <c r="X1536" s="250"/>
      <c r="Y1536" s="250"/>
      <c r="Z1536" s="4"/>
      <c r="AA1536" s="429"/>
      <c r="AB1536" s="457">
        <f t="shared" si="507"/>
        <v>0</v>
      </c>
      <c r="AC1536" s="11"/>
      <c r="AD1536" s="11"/>
      <c r="AE1536" s="11"/>
      <c r="AF1536" s="11"/>
      <c r="AG1536" s="11"/>
      <c r="AH1536" s="11"/>
      <c r="AI1536" s="11"/>
      <c r="AJ1536" s="12"/>
      <c r="AK1536" s="445" t="str">
        <f>IF(G1536="","",VLOOKUP(J1536,中子データ!$B$4:$H$4500,3,FALSE))</f>
        <v/>
      </c>
      <c r="AL1536" s="445" t="str">
        <f>IF(G1536="","",VLOOKUP(J1536,中子データ!$B$4:$H$4500,5,FALSE))</f>
        <v/>
      </c>
      <c r="AM1536" s="445" t="str">
        <f>IF(G1536="","",VLOOKUP(J1536,中子データ!$B$4:$H$4500,6,FALSE))</f>
        <v/>
      </c>
      <c r="AN1536" s="418"/>
      <c r="AO1536" s="419"/>
      <c r="AP1536" s="420"/>
      <c r="AQ1536" s="421"/>
      <c r="AR1536" s="420"/>
      <c r="AS1536" s="436"/>
      <c r="AT1536" s="436"/>
      <c r="AU1536" s="422"/>
      <c r="AV1536" s="11"/>
      <c r="AW1536" s="11"/>
      <c r="AX1536" s="410">
        <f t="shared" si="512"/>
        <v>0</v>
      </c>
      <c r="AY1536" s="411" t="str">
        <f>IF(G1536="","",VLOOKUP(J1536,中子データ!$B$4:$M$5999,10,FALSE))</f>
        <v/>
      </c>
      <c r="AZ1536" s="438" t="str">
        <f>IF(G1536="","",VLOOKUP(J1536,中子データ!$B$4:$M$5999,9,FALSE))</f>
        <v/>
      </c>
      <c r="BA1536" s="412" t="str">
        <f>IF(AQ1536="","",VLOOKUP(AQ1536,作業者名!$B$4:$C$100,2,FALSE))</f>
        <v/>
      </c>
      <c r="BB1536" s="412" t="str">
        <f>IF(AR1536="","",VLOOKUP(AR1536,作業者名!$B$4:$C$100,2,FALSE))</f>
        <v/>
      </c>
      <c r="BC1536" s="412" t="str">
        <f>IF(G1536="","",VLOOKUP(J1536,中子データ!B$4:N$6004,12,FALSE))</f>
        <v/>
      </c>
      <c r="BD1536" s="413" t="str">
        <f>IF(G1536="","",VLOOKUP(J1536,中子データ!$B$4:$P$4500,15,FALSE))</f>
        <v/>
      </c>
    </row>
    <row r="1537" spans="1:56" x14ac:dyDescent="0.15">
      <c r="A1537" s="7" t="str">
        <f>IF(G1537="","",VLOOKUP(H1537,マシン名!$B$4:$C$93,2,FALSE))</f>
        <v/>
      </c>
      <c r="B1537" s="7" t="str">
        <f>IF(G1537="","",VLOOKUP(I1537,作業者名!$B$4:$C$100,2,FALSE))</f>
        <v/>
      </c>
      <c r="C1537" s="7" t="str">
        <f>IF(G1537="","",VLOOKUP(J1537,中子データ!$B$4:$H$4500,2,FALSE))</f>
        <v/>
      </c>
      <c r="D1537" s="8" t="str">
        <f>IF(G1537="","",VLOOKUP(J1537,中子データ!$B$4:$H$4500,4,FALSE))</f>
        <v/>
      </c>
      <c r="E1537" s="231" t="str">
        <f t="shared" si="510"/>
        <v/>
      </c>
      <c r="G1537" s="238"/>
      <c r="H1537" s="9"/>
      <c r="I1537" s="9"/>
      <c r="J1537" s="9"/>
      <c r="K1537" s="10"/>
      <c r="L1537" s="10"/>
      <c r="M1537" s="6"/>
      <c r="N1537" s="6">
        <f t="shared" si="511"/>
        <v>0</v>
      </c>
      <c r="O1537" s="250"/>
      <c r="P1537" s="250"/>
      <c r="Q1537" s="250"/>
      <c r="R1537" s="250"/>
      <c r="S1537" s="250"/>
      <c r="T1537" s="250"/>
      <c r="U1537" s="250"/>
      <c r="V1537" s="250"/>
      <c r="W1537" s="250"/>
      <c r="X1537" s="250"/>
      <c r="Y1537" s="250"/>
      <c r="Z1537" s="4"/>
      <c r="AA1537" s="429"/>
      <c r="AB1537" s="457">
        <f t="shared" si="507"/>
        <v>0</v>
      </c>
      <c r="AC1537" s="11"/>
      <c r="AD1537" s="11"/>
      <c r="AE1537" s="11"/>
      <c r="AF1537" s="11"/>
      <c r="AG1537" s="11"/>
      <c r="AH1537" s="11"/>
      <c r="AI1537" s="11"/>
      <c r="AJ1537" s="12"/>
      <c r="AK1537" s="445" t="str">
        <f>IF(G1537="","",VLOOKUP(J1537,中子データ!$B$4:$H$4500,3,FALSE))</f>
        <v/>
      </c>
      <c r="AL1537" s="445" t="str">
        <f>IF(G1537="","",VLOOKUP(J1537,中子データ!$B$4:$H$4500,5,FALSE))</f>
        <v/>
      </c>
      <c r="AM1537" s="445" t="str">
        <f>IF(G1537="","",VLOOKUP(J1537,中子データ!$B$4:$H$4500,6,FALSE))</f>
        <v/>
      </c>
      <c r="AN1537" s="418"/>
      <c r="AO1537" s="419"/>
      <c r="AP1537" s="420"/>
      <c r="AQ1537" s="421"/>
      <c r="AR1537" s="420"/>
      <c r="AS1537" s="436"/>
      <c r="AT1537" s="436"/>
      <c r="AU1537" s="422"/>
      <c r="AV1537" s="11"/>
      <c r="AW1537" s="11"/>
      <c r="AX1537" s="410">
        <f t="shared" si="512"/>
        <v>0</v>
      </c>
      <c r="AY1537" s="411" t="str">
        <f>IF(G1537="","",VLOOKUP(J1537,中子データ!$B$4:$M$5999,10,FALSE))</f>
        <v/>
      </c>
      <c r="AZ1537" s="438" t="str">
        <f>IF(G1537="","",VLOOKUP(J1537,中子データ!$B$4:$M$5999,9,FALSE))</f>
        <v/>
      </c>
      <c r="BA1537" s="412" t="str">
        <f>IF(AQ1537="","",VLOOKUP(AQ1537,作業者名!$B$4:$C$100,2,FALSE))</f>
        <v/>
      </c>
      <c r="BB1537" s="412" t="str">
        <f>IF(AR1537="","",VLOOKUP(AR1537,作業者名!$B$4:$C$100,2,FALSE))</f>
        <v/>
      </c>
      <c r="BC1537" s="412" t="str">
        <f>IF(G1537="","",VLOOKUP(J1537,中子データ!B$4:N$6004,12,FALSE))</f>
        <v/>
      </c>
      <c r="BD1537" s="413" t="str">
        <f>IF(G1537="","",VLOOKUP(J1537,中子データ!$B$4:$P$4500,15,FALSE))</f>
        <v/>
      </c>
    </row>
    <row r="1538" spans="1:56" x14ac:dyDescent="0.15">
      <c r="A1538" s="7" t="str">
        <f>IF(G1538="","",VLOOKUP(H1538,マシン名!$B$4:$C$93,2,FALSE))</f>
        <v/>
      </c>
      <c r="B1538" s="7" t="str">
        <f>IF(G1538="","",VLOOKUP(I1538,作業者名!$B$4:$C$100,2,FALSE))</f>
        <v/>
      </c>
      <c r="C1538" s="7" t="str">
        <f>IF(G1538="","",VLOOKUP(J1538,中子データ!$B$4:$H$4500,2,FALSE))</f>
        <v/>
      </c>
      <c r="D1538" s="8" t="str">
        <f>IF(G1538="","",VLOOKUP(J1538,中子データ!$B$4:$H$4500,4,FALSE))</f>
        <v/>
      </c>
      <c r="E1538" s="231" t="str">
        <f t="shared" si="510"/>
        <v/>
      </c>
      <c r="G1538" s="238"/>
      <c r="H1538" s="9"/>
      <c r="I1538" s="9"/>
      <c r="J1538" s="9"/>
      <c r="K1538" s="10"/>
      <c r="L1538" s="10"/>
      <c r="M1538" s="6"/>
      <c r="N1538" s="6">
        <f t="shared" si="511"/>
        <v>0</v>
      </c>
      <c r="O1538" s="250"/>
      <c r="P1538" s="250"/>
      <c r="Q1538" s="250"/>
      <c r="R1538" s="250"/>
      <c r="S1538" s="250"/>
      <c r="T1538" s="250"/>
      <c r="U1538" s="250"/>
      <c r="V1538" s="250"/>
      <c r="W1538" s="250"/>
      <c r="X1538" s="250"/>
      <c r="Y1538" s="250"/>
      <c r="Z1538" s="4"/>
      <c r="AA1538" s="429"/>
      <c r="AB1538" s="457">
        <f t="shared" si="507"/>
        <v>0</v>
      </c>
      <c r="AC1538" s="11"/>
      <c r="AD1538" s="11"/>
      <c r="AE1538" s="11"/>
      <c r="AF1538" s="11"/>
      <c r="AG1538" s="11"/>
      <c r="AH1538" s="11"/>
      <c r="AI1538" s="11"/>
      <c r="AJ1538" s="12"/>
      <c r="AK1538" s="445" t="str">
        <f>IF(G1538="","",VLOOKUP(J1538,中子データ!$B$4:$H$4500,3,FALSE))</f>
        <v/>
      </c>
      <c r="AL1538" s="445" t="str">
        <f>IF(G1538="","",VLOOKUP(J1538,中子データ!$B$4:$H$4500,5,FALSE))</f>
        <v/>
      </c>
      <c r="AM1538" s="445" t="str">
        <f>IF(G1538="","",VLOOKUP(J1538,中子データ!$B$4:$H$4500,6,FALSE))</f>
        <v/>
      </c>
      <c r="AN1538" s="418"/>
      <c r="AO1538" s="419"/>
      <c r="AP1538" s="420"/>
      <c r="AQ1538" s="421"/>
      <c r="AR1538" s="420"/>
      <c r="AS1538" s="436"/>
      <c r="AT1538" s="436"/>
      <c r="AU1538" s="422"/>
      <c r="AV1538" s="11"/>
      <c r="AW1538" s="11"/>
      <c r="AX1538" s="410">
        <f t="shared" si="512"/>
        <v>0</v>
      </c>
      <c r="AY1538" s="411" t="str">
        <f>IF(G1538="","",VLOOKUP(J1538,中子データ!$B$4:$M$5999,10,FALSE))</f>
        <v/>
      </c>
      <c r="AZ1538" s="438" t="str">
        <f>IF(G1538="","",VLOOKUP(J1538,中子データ!$B$4:$M$5999,9,FALSE))</f>
        <v/>
      </c>
      <c r="BA1538" s="412" t="str">
        <f>IF(AQ1538="","",VLOOKUP(AQ1538,作業者名!$B$4:$C$100,2,FALSE))</f>
        <v/>
      </c>
      <c r="BB1538" s="412" t="str">
        <f>IF(AR1538="","",VLOOKUP(AR1538,作業者名!$B$4:$C$100,2,FALSE))</f>
        <v/>
      </c>
      <c r="BC1538" s="412" t="str">
        <f>IF(G1538="","",VLOOKUP(J1538,中子データ!B$4:N$6004,12,FALSE))</f>
        <v/>
      </c>
      <c r="BD1538" s="413" t="str">
        <f>IF(G1538="","",VLOOKUP(J1538,中子データ!$B$4:$P$4500,15,FALSE))</f>
        <v/>
      </c>
    </row>
    <row r="1539" spans="1:56" x14ac:dyDescent="0.15">
      <c r="A1539" s="7" t="str">
        <f>IF(G1539="","",VLOOKUP(H1539,マシン名!$B$4:$C$93,2,FALSE))</f>
        <v/>
      </c>
      <c r="B1539" s="7" t="str">
        <f>IF(G1539="","",VLOOKUP(I1539,作業者名!$B$4:$C$100,2,FALSE))</f>
        <v/>
      </c>
      <c r="C1539" s="7" t="str">
        <f>IF(G1539="","",VLOOKUP(J1539,中子データ!$B$4:$H$4500,2,FALSE))</f>
        <v/>
      </c>
      <c r="D1539" s="8" t="str">
        <f>IF(G1539="","",VLOOKUP(J1539,中子データ!$B$4:$H$4500,4,FALSE))</f>
        <v/>
      </c>
      <c r="E1539" s="231" t="str">
        <f t="shared" si="510"/>
        <v/>
      </c>
      <c r="G1539" s="238"/>
      <c r="H1539" s="9"/>
      <c r="I1539" s="9"/>
      <c r="J1539" s="9"/>
      <c r="K1539" s="10"/>
      <c r="L1539" s="10"/>
      <c r="M1539" s="6"/>
      <c r="N1539" s="6">
        <f t="shared" si="511"/>
        <v>0</v>
      </c>
      <c r="O1539" s="250"/>
      <c r="P1539" s="250"/>
      <c r="Q1539" s="250"/>
      <c r="R1539" s="250"/>
      <c r="S1539" s="250"/>
      <c r="T1539" s="250"/>
      <c r="U1539" s="250"/>
      <c r="V1539" s="250"/>
      <c r="W1539" s="250"/>
      <c r="X1539" s="250"/>
      <c r="Y1539" s="250"/>
      <c r="Z1539" s="4"/>
      <c r="AA1539" s="429"/>
      <c r="AB1539" s="457">
        <f t="shared" si="507"/>
        <v>0</v>
      </c>
      <c r="AC1539" s="11"/>
      <c r="AD1539" s="11"/>
      <c r="AE1539" s="11"/>
      <c r="AF1539" s="11"/>
      <c r="AG1539" s="11"/>
      <c r="AH1539" s="11"/>
      <c r="AI1539" s="11"/>
      <c r="AJ1539" s="12"/>
      <c r="AK1539" s="445" t="str">
        <f>IF(G1539="","",VLOOKUP(J1539,中子データ!$B$4:$H$4500,3,FALSE))</f>
        <v/>
      </c>
      <c r="AL1539" s="445" t="str">
        <f>IF(G1539="","",VLOOKUP(J1539,中子データ!$B$4:$H$4500,5,FALSE))</f>
        <v/>
      </c>
      <c r="AM1539" s="445" t="str">
        <f>IF(G1539="","",VLOOKUP(J1539,中子データ!$B$4:$H$4500,6,FALSE))</f>
        <v/>
      </c>
      <c r="AN1539" s="418"/>
      <c r="AO1539" s="419"/>
      <c r="AP1539" s="420"/>
      <c r="AQ1539" s="421"/>
      <c r="AR1539" s="420"/>
      <c r="AS1539" s="436"/>
      <c r="AT1539" s="436"/>
      <c r="AU1539" s="422"/>
      <c r="AV1539" s="11"/>
      <c r="AW1539" s="11"/>
      <c r="AX1539" s="410">
        <f t="shared" si="512"/>
        <v>0</v>
      </c>
      <c r="AY1539" s="411" t="str">
        <f>IF(G1539="","",VLOOKUP(J1539,中子データ!$B$4:$M$5999,10,FALSE))</f>
        <v/>
      </c>
      <c r="AZ1539" s="438" t="str">
        <f>IF(G1539="","",VLOOKUP(J1539,中子データ!$B$4:$M$5999,9,FALSE))</f>
        <v/>
      </c>
      <c r="BA1539" s="412" t="str">
        <f>IF(AQ1539="","",VLOOKUP(AQ1539,作業者名!$B$4:$C$100,2,FALSE))</f>
        <v/>
      </c>
      <c r="BB1539" s="412" t="str">
        <f>IF(AR1539="","",VLOOKUP(AR1539,作業者名!$B$4:$C$100,2,FALSE))</f>
        <v/>
      </c>
      <c r="BC1539" s="412" t="str">
        <f>IF(G1539="","",VLOOKUP(J1539,中子データ!B$4:N$6004,12,FALSE))</f>
        <v/>
      </c>
      <c r="BD1539" s="413" t="str">
        <f>IF(G1539="","",VLOOKUP(J1539,中子データ!$B$4:$P$4500,15,FALSE))</f>
        <v/>
      </c>
    </row>
    <row r="1540" spans="1:56" x14ac:dyDescent="0.15">
      <c r="A1540" s="7" t="str">
        <f>IF(G1540="","",VLOOKUP(H1540,マシン名!$B$4:$C$93,2,FALSE))</f>
        <v/>
      </c>
      <c r="B1540" s="7" t="str">
        <f>IF(G1540="","",VLOOKUP(I1540,作業者名!$B$4:$C$100,2,FALSE))</f>
        <v/>
      </c>
      <c r="C1540" s="7" t="str">
        <f>IF(G1540="","",VLOOKUP(J1540,中子データ!$B$4:$H$4500,2,FALSE))</f>
        <v/>
      </c>
      <c r="D1540" s="8" t="str">
        <f>IF(G1540="","",VLOOKUP(J1540,中子データ!$B$4:$H$4500,4,FALSE))</f>
        <v/>
      </c>
      <c r="E1540" s="231" t="str">
        <f t="shared" si="510"/>
        <v/>
      </c>
      <c r="G1540" s="238"/>
      <c r="H1540" s="9"/>
      <c r="I1540" s="9"/>
      <c r="J1540" s="9"/>
      <c r="K1540" s="10"/>
      <c r="L1540" s="10"/>
      <c r="M1540" s="6"/>
      <c r="N1540" s="6">
        <f t="shared" si="511"/>
        <v>0</v>
      </c>
      <c r="O1540" s="250"/>
      <c r="P1540" s="250"/>
      <c r="Q1540" s="250"/>
      <c r="R1540" s="250"/>
      <c r="S1540" s="250"/>
      <c r="T1540" s="250"/>
      <c r="U1540" s="250"/>
      <c r="V1540" s="250"/>
      <c r="W1540" s="250"/>
      <c r="X1540" s="250"/>
      <c r="Y1540" s="250"/>
      <c r="Z1540" s="4"/>
      <c r="AA1540" s="429"/>
      <c r="AB1540" s="457">
        <f t="shared" si="507"/>
        <v>0</v>
      </c>
      <c r="AC1540" s="11"/>
      <c r="AD1540" s="11"/>
      <c r="AE1540" s="11"/>
      <c r="AF1540" s="11"/>
      <c r="AG1540" s="11"/>
      <c r="AH1540" s="11"/>
      <c r="AI1540" s="11"/>
      <c r="AJ1540" s="12"/>
      <c r="AK1540" s="445" t="str">
        <f>IF(G1540="","",VLOOKUP(J1540,中子データ!$B$4:$H$4500,3,FALSE))</f>
        <v/>
      </c>
      <c r="AL1540" s="445" t="str">
        <f>IF(G1540="","",VLOOKUP(J1540,中子データ!$B$4:$H$4500,5,FALSE))</f>
        <v/>
      </c>
      <c r="AM1540" s="445" t="str">
        <f>IF(G1540="","",VLOOKUP(J1540,中子データ!$B$4:$H$4500,6,FALSE))</f>
        <v/>
      </c>
      <c r="AN1540" s="418"/>
      <c r="AO1540" s="419"/>
      <c r="AP1540" s="420"/>
      <c r="AQ1540" s="421"/>
      <c r="AR1540" s="420"/>
      <c r="AS1540" s="436"/>
      <c r="AT1540" s="436"/>
      <c r="AU1540" s="422"/>
      <c r="AV1540" s="11"/>
      <c r="AW1540" s="11"/>
      <c r="AX1540" s="410">
        <f t="shared" si="512"/>
        <v>0</v>
      </c>
      <c r="AY1540" s="411" t="str">
        <f>IF(G1540="","",VLOOKUP(J1540,中子データ!$B$4:$M$5999,10,FALSE))</f>
        <v/>
      </c>
      <c r="AZ1540" s="438" t="str">
        <f>IF(G1540="","",VLOOKUP(J1540,中子データ!$B$4:$M$5999,9,FALSE))</f>
        <v/>
      </c>
      <c r="BA1540" s="412" t="str">
        <f>IF(AQ1540="","",VLOOKUP(AQ1540,作業者名!$B$4:$C$100,2,FALSE))</f>
        <v/>
      </c>
      <c r="BB1540" s="412" t="str">
        <f>IF(AR1540="","",VLOOKUP(AR1540,作業者名!$B$4:$C$100,2,FALSE))</f>
        <v/>
      </c>
      <c r="BC1540" s="412" t="str">
        <f>IF(G1540="","",VLOOKUP(J1540,中子データ!B$4:N$6004,12,FALSE))</f>
        <v/>
      </c>
      <c r="BD1540" s="413" t="str">
        <f>IF(G1540="","",VLOOKUP(J1540,中子データ!$B$4:$P$4500,15,FALSE))</f>
        <v/>
      </c>
    </row>
    <row r="1541" spans="1:56" x14ac:dyDescent="0.15">
      <c r="A1541" s="7" t="str">
        <f>IF(G1541="","",VLOOKUP(H1541,マシン名!$B$4:$C$93,2,FALSE))</f>
        <v/>
      </c>
      <c r="B1541" s="7" t="str">
        <f>IF(G1541="","",VLOOKUP(I1541,作業者名!$B$4:$C$100,2,FALSE))</f>
        <v/>
      </c>
      <c r="C1541" s="7" t="str">
        <f>IF(G1541="","",VLOOKUP(J1541,中子データ!$B$4:$H$4500,2,FALSE))</f>
        <v/>
      </c>
      <c r="D1541" s="8" t="str">
        <f>IF(G1541="","",VLOOKUP(J1541,中子データ!$B$4:$H$4500,4,FALSE))</f>
        <v/>
      </c>
      <c r="E1541" s="231" t="str">
        <f t="shared" si="510"/>
        <v/>
      </c>
      <c r="G1541" s="238"/>
      <c r="H1541" s="9"/>
      <c r="I1541" s="9"/>
      <c r="J1541" s="9"/>
      <c r="K1541" s="10"/>
      <c r="L1541" s="10"/>
      <c r="M1541" s="6"/>
      <c r="N1541" s="6">
        <f t="shared" si="511"/>
        <v>0</v>
      </c>
      <c r="O1541" s="250"/>
      <c r="P1541" s="250"/>
      <c r="Q1541" s="250"/>
      <c r="R1541" s="250"/>
      <c r="S1541" s="250"/>
      <c r="T1541" s="250"/>
      <c r="U1541" s="250"/>
      <c r="V1541" s="250"/>
      <c r="W1541" s="250"/>
      <c r="X1541" s="250"/>
      <c r="Y1541" s="250"/>
      <c r="Z1541" s="4"/>
      <c r="AA1541" s="429"/>
      <c r="AB1541" s="457">
        <f t="shared" si="507"/>
        <v>0</v>
      </c>
      <c r="AC1541" s="11"/>
      <c r="AD1541" s="11"/>
      <c r="AE1541" s="11"/>
      <c r="AF1541" s="11"/>
      <c r="AG1541" s="11"/>
      <c r="AH1541" s="11"/>
      <c r="AI1541" s="11"/>
      <c r="AJ1541" s="12"/>
      <c r="AK1541" s="445" t="str">
        <f>IF(G1541="","",VLOOKUP(J1541,中子データ!$B$4:$H$4500,3,FALSE))</f>
        <v/>
      </c>
      <c r="AL1541" s="445" t="str">
        <f>IF(G1541="","",VLOOKUP(J1541,中子データ!$B$4:$H$4500,5,FALSE))</f>
        <v/>
      </c>
      <c r="AM1541" s="445" t="str">
        <f>IF(G1541="","",VLOOKUP(J1541,中子データ!$B$4:$H$4500,6,FALSE))</f>
        <v/>
      </c>
      <c r="AN1541" s="418"/>
      <c r="AO1541" s="419"/>
      <c r="AP1541" s="420"/>
      <c r="AQ1541" s="421"/>
      <c r="AR1541" s="420"/>
      <c r="AS1541" s="436"/>
      <c r="AT1541" s="436"/>
      <c r="AU1541" s="422"/>
      <c r="AV1541" s="11"/>
      <c r="AW1541" s="11"/>
      <c r="AX1541" s="410">
        <f t="shared" si="512"/>
        <v>0</v>
      </c>
      <c r="AY1541" s="411" t="str">
        <f>IF(G1541="","",VLOOKUP(J1541,中子データ!$B$4:$M$5999,10,FALSE))</f>
        <v/>
      </c>
      <c r="AZ1541" s="438" t="str">
        <f>IF(G1541="","",VLOOKUP(J1541,中子データ!$B$4:$M$5999,9,FALSE))</f>
        <v/>
      </c>
      <c r="BA1541" s="412" t="str">
        <f>IF(AQ1541="","",VLOOKUP(AQ1541,作業者名!$B$4:$C$100,2,FALSE))</f>
        <v/>
      </c>
      <c r="BB1541" s="412" t="str">
        <f>IF(AR1541="","",VLOOKUP(AR1541,作業者名!$B$4:$C$100,2,FALSE))</f>
        <v/>
      </c>
      <c r="BC1541" s="412" t="str">
        <f>IF(G1541="","",VLOOKUP(J1541,中子データ!B$4:N$6004,12,FALSE))</f>
        <v/>
      </c>
      <c r="BD1541" s="413" t="str">
        <f>IF(G1541="","",VLOOKUP(J1541,中子データ!$B$4:$P$4500,15,FALSE))</f>
        <v/>
      </c>
    </row>
    <row r="1542" spans="1:56" x14ac:dyDescent="0.15">
      <c r="A1542" s="7" t="str">
        <f>IF(G1542="","",VLOOKUP(H1542,マシン名!$B$4:$C$93,2,FALSE))</f>
        <v/>
      </c>
      <c r="B1542" s="7" t="str">
        <f>IF(G1542="","",VLOOKUP(I1542,作業者名!$B$4:$C$100,2,FALSE))</f>
        <v/>
      </c>
      <c r="C1542" s="7" t="str">
        <f>IF(G1542="","",VLOOKUP(J1542,中子データ!$B$4:$H$4500,2,FALSE))</f>
        <v/>
      </c>
      <c r="D1542" s="8" t="str">
        <f>IF(G1542="","",VLOOKUP(J1542,中子データ!$B$4:$H$4500,4,FALSE))</f>
        <v/>
      </c>
      <c r="E1542" s="231" t="str">
        <f t="shared" si="510"/>
        <v/>
      </c>
      <c r="G1542" s="238"/>
      <c r="H1542" s="9"/>
      <c r="I1542" s="9"/>
      <c r="J1542" s="9"/>
      <c r="K1542" s="10"/>
      <c r="L1542" s="10"/>
      <c r="M1542" s="6"/>
      <c r="N1542" s="6">
        <f t="shared" si="511"/>
        <v>0</v>
      </c>
      <c r="O1542" s="250"/>
      <c r="P1542" s="250"/>
      <c r="Q1542" s="250"/>
      <c r="R1542" s="250"/>
      <c r="S1542" s="250"/>
      <c r="T1542" s="250"/>
      <c r="U1542" s="250"/>
      <c r="V1542" s="250"/>
      <c r="W1542" s="250"/>
      <c r="X1542" s="250"/>
      <c r="Y1542" s="250"/>
      <c r="Z1542" s="4"/>
      <c r="AA1542" s="429"/>
      <c r="AB1542" s="457">
        <f t="shared" ref="AB1542:AB1605" si="513">SUM(AC1542:AJ1542)</f>
        <v>0</v>
      </c>
      <c r="AC1542" s="11"/>
      <c r="AD1542" s="11"/>
      <c r="AE1542" s="11"/>
      <c r="AF1542" s="11"/>
      <c r="AG1542" s="11"/>
      <c r="AH1542" s="11"/>
      <c r="AI1542" s="11"/>
      <c r="AJ1542" s="12"/>
      <c r="AK1542" s="445" t="str">
        <f>IF(G1542="","",VLOOKUP(J1542,中子データ!$B$4:$H$4500,3,FALSE))</f>
        <v/>
      </c>
      <c r="AL1542" s="445" t="str">
        <f>IF(G1542="","",VLOOKUP(J1542,中子データ!$B$4:$H$4500,5,FALSE))</f>
        <v/>
      </c>
      <c r="AM1542" s="445" t="str">
        <f>IF(G1542="","",VLOOKUP(J1542,中子データ!$B$4:$H$4500,6,FALSE))</f>
        <v/>
      </c>
      <c r="AN1542" s="418"/>
      <c r="AO1542" s="419"/>
      <c r="AP1542" s="420"/>
      <c r="AQ1542" s="421"/>
      <c r="AR1542" s="420"/>
      <c r="AS1542" s="436"/>
      <c r="AT1542" s="436"/>
      <c r="AU1542" s="422"/>
      <c r="AV1542" s="11"/>
      <c r="AW1542" s="11"/>
      <c r="AX1542" s="410">
        <f t="shared" si="512"/>
        <v>0</v>
      </c>
      <c r="AY1542" s="411" t="str">
        <f>IF(G1542="","",VLOOKUP(J1542,中子データ!$B$4:$M$5999,10,FALSE))</f>
        <v/>
      </c>
      <c r="AZ1542" s="438" t="str">
        <f>IF(G1542="","",VLOOKUP(J1542,中子データ!$B$4:$M$5999,9,FALSE))</f>
        <v/>
      </c>
      <c r="BA1542" s="412" t="str">
        <f>IF(AQ1542="","",VLOOKUP(AQ1542,作業者名!$B$4:$C$100,2,FALSE))</f>
        <v/>
      </c>
      <c r="BB1542" s="412" t="str">
        <f>IF(AR1542="","",VLOOKUP(AR1542,作業者名!$B$4:$C$100,2,FALSE))</f>
        <v/>
      </c>
      <c r="BC1542" s="412" t="str">
        <f>IF(G1542="","",VLOOKUP(J1542,中子データ!B$4:N$6004,12,FALSE))</f>
        <v/>
      </c>
      <c r="BD1542" s="413" t="str">
        <f>IF(G1542="","",VLOOKUP(J1542,中子データ!$B$4:$P$4500,15,FALSE))</f>
        <v/>
      </c>
    </row>
    <row r="1543" spans="1:56" x14ac:dyDescent="0.15">
      <c r="A1543" s="7" t="str">
        <f>IF(G1543="","",VLOOKUP(H1543,マシン名!$B$4:$C$93,2,FALSE))</f>
        <v/>
      </c>
      <c r="B1543" s="7" t="str">
        <f>IF(G1543="","",VLOOKUP(I1543,作業者名!$B$4:$C$100,2,FALSE))</f>
        <v/>
      </c>
      <c r="C1543" s="7" t="str">
        <f>IF(G1543="","",VLOOKUP(J1543,中子データ!$B$4:$H$4500,2,FALSE))</f>
        <v/>
      </c>
      <c r="D1543" s="8" t="str">
        <f>IF(G1543="","",VLOOKUP(J1543,中子データ!$B$4:$H$4500,4,FALSE))</f>
        <v/>
      </c>
      <c r="E1543" s="231" t="str">
        <f t="shared" si="510"/>
        <v/>
      </c>
      <c r="G1543" s="238"/>
      <c r="H1543" s="9"/>
      <c r="I1543" s="9"/>
      <c r="J1543" s="9"/>
      <c r="K1543" s="10"/>
      <c r="L1543" s="10"/>
      <c r="M1543" s="6"/>
      <c r="N1543" s="6">
        <f t="shared" si="511"/>
        <v>0</v>
      </c>
      <c r="O1543" s="250"/>
      <c r="P1543" s="250"/>
      <c r="Q1543" s="250"/>
      <c r="R1543" s="250"/>
      <c r="S1543" s="250"/>
      <c r="T1543" s="250"/>
      <c r="U1543" s="250"/>
      <c r="V1543" s="250"/>
      <c r="W1543" s="250"/>
      <c r="X1543" s="250"/>
      <c r="Y1543" s="250"/>
      <c r="Z1543" s="4"/>
      <c r="AA1543" s="429"/>
      <c r="AB1543" s="457">
        <f t="shared" si="513"/>
        <v>0</v>
      </c>
      <c r="AC1543" s="11"/>
      <c r="AD1543" s="11"/>
      <c r="AE1543" s="11"/>
      <c r="AF1543" s="11"/>
      <c r="AG1543" s="11"/>
      <c r="AH1543" s="11"/>
      <c r="AI1543" s="11"/>
      <c r="AJ1543" s="12"/>
      <c r="AK1543" s="445" t="str">
        <f>IF(G1543="","",VLOOKUP(J1543,中子データ!$B$4:$H$4500,3,FALSE))</f>
        <v/>
      </c>
      <c r="AL1543" s="445" t="str">
        <f>IF(G1543="","",VLOOKUP(J1543,中子データ!$B$4:$H$4500,5,FALSE))</f>
        <v/>
      </c>
      <c r="AM1543" s="445" t="str">
        <f>IF(G1543="","",VLOOKUP(J1543,中子データ!$B$4:$H$4500,6,FALSE))</f>
        <v/>
      </c>
      <c r="AN1543" s="418"/>
      <c r="AO1543" s="419"/>
      <c r="AP1543" s="420"/>
      <c r="AQ1543" s="421"/>
      <c r="AR1543" s="420"/>
      <c r="AS1543" s="436"/>
      <c r="AT1543" s="436"/>
      <c r="AU1543" s="422"/>
      <c r="AV1543" s="11"/>
      <c r="AW1543" s="11"/>
      <c r="AX1543" s="410">
        <f t="shared" si="512"/>
        <v>0</v>
      </c>
      <c r="AY1543" s="411" t="str">
        <f>IF(G1543="","",VLOOKUP(J1543,中子データ!$B$4:$M$5999,10,FALSE))</f>
        <v/>
      </c>
      <c r="AZ1543" s="438" t="str">
        <f>IF(G1543="","",VLOOKUP(J1543,中子データ!$B$4:$M$5999,9,FALSE))</f>
        <v/>
      </c>
      <c r="BA1543" s="412" t="str">
        <f>IF(AQ1543="","",VLOOKUP(AQ1543,作業者名!$B$4:$C$100,2,FALSE))</f>
        <v/>
      </c>
      <c r="BB1543" s="412" t="str">
        <f>IF(AR1543="","",VLOOKUP(AR1543,作業者名!$B$4:$C$100,2,FALSE))</f>
        <v/>
      </c>
      <c r="BC1543" s="412" t="str">
        <f>IF(G1543="","",VLOOKUP(J1543,中子データ!B$4:N$6004,12,FALSE))</f>
        <v/>
      </c>
      <c r="BD1543" s="413" t="str">
        <f>IF(G1543="","",VLOOKUP(J1543,中子データ!$B$4:$P$4500,15,FALSE))</f>
        <v/>
      </c>
    </row>
    <row r="1544" spans="1:56" x14ac:dyDescent="0.15">
      <c r="A1544" s="7" t="str">
        <f>IF(G1544="","",VLOOKUP(H1544,マシン名!$B$4:$C$93,2,FALSE))</f>
        <v/>
      </c>
      <c r="B1544" s="7" t="str">
        <f>IF(G1544="","",VLOOKUP(I1544,作業者名!$B$4:$C$100,2,FALSE))</f>
        <v/>
      </c>
      <c r="C1544" s="7" t="str">
        <f>IF(G1544="","",VLOOKUP(J1544,中子データ!$B$4:$H$4500,2,FALSE))</f>
        <v/>
      </c>
      <c r="D1544" s="8" t="str">
        <f>IF(G1544="","",VLOOKUP(J1544,中子データ!$B$4:$H$4500,4,FALSE))</f>
        <v/>
      </c>
      <c r="E1544" s="231" t="str">
        <f t="shared" si="510"/>
        <v/>
      </c>
      <c r="G1544" s="238"/>
      <c r="H1544" s="9"/>
      <c r="I1544" s="9"/>
      <c r="J1544" s="9"/>
      <c r="K1544" s="10"/>
      <c r="L1544" s="10"/>
      <c r="M1544" s="6"/>
      <c r="N1544" s="6">
        <f t="shared" si="511"/>
        <v>0</v>
      </c>
      <c r="O1544" s="250"/>
      <c r="P1544" s="250"/>
      <c r="Q1544" s="250"/>
      <c r="R1544" s="250"/>
      <c r="S1544" s="250"/>
      <c r="T1544" s="250"/>
      <c r="U1544" s="250"/>
      <c r="V1544" s="250"/>
      <c r="W1544" s="250"/>
      <c r="X1544" s="250"/>
      <c r="Y1544" s="250"/>
      <c r="Z1544" s="4"/>
      <c r="AA1544" s="429"/>
      <c r="AB1544" s="457">
        <f t="shared" si="513"/>
        <v>0</v>
      </c>
      <c r="AC1544" s="11"/>
      <c r="AD1544" s="11"/>
      <c r="AE1544" s="11"/>
      <c r="AF1544" s="11"/>
      <c r="AG1544" s="11"/>
      <c r="AH1544" s="11"/>
      <c r="AI1544" s="11"/>
      <c r="AJ1544" s="12"/>
      <c r="AK1544" s="445" t="str">
        <f>IF(G1544="","",VLOOKUP(J1544,中子データ!$B$4:$H$4500,3,FALSE))</f>
        <v/>
      </c>
      <c r="AL1544" s="445" t="str">
        <f>IF(G1544="","",VLOOKUP(J1544,中子データ!$B$4:$H$4500,5,FALSE))</f>
        <v/>
      </c>
      <c r="AM1544" s="445" t="str">
        <f>IF(G1544="","",VLOOKUP(J1544,中子データ!$B$4:$H$4500,6,FALSE))</f>
        <v/>
      </c>
      <c r="AN1544" s="418"/>
      <c r="AO1544" s="419"/>
      <c r="AP1544" s="420"/>
      <c r="AQ1544" s="421"/>
      <c r="AR1544" s="420"/>
      <c r="AS1544" s="436"/>
      <c r="AT1544" s="436"/>
      <c r="AU1544" s="422"/>
      <c r="AV1544" s="11"/>
      <c r="AW1544" s="11"/>
      <c r="AX1544" s="410">
        <f t="shared" si="512"/>
        <v>0</v>
      </c>
      <c r="AY1544" s="411" t="str">
        <f>IF(G1544="","",VLOOKUP(J1544,中子データ!$B$4:$M$5999,10,FALSE))</f>
        <v/>
      </c>
      <c r="AZ1544" s="438" t="str">
        <f>IF(G1544="","",VLOOKUP(J1544,中子データ!$B$4:$M$5999,9,FALSE))</f>
        <v/>
      </c>
      <c r="BA1544" s="412" t="str">
        <f>IF(AQ1544="","",VLOOKUP(AQ1544,作業者名!$B$4:$C$100,2,FALSE))</f>
        <v/>
      </c>
      <c r="BB1544" s="412" t="str">
        <f>IF(AR1544="","",VLOOKUP(AR1544,作業者名!$B$4:$C$100,2,FALSE))</f>
        <v/>
      </c>
      <c r="BC1544" s="412" t="str">
        <f>IF(G1544="","",VLOOKUP(J1544,中子データ!B$4:N$6004,12,FALSE))</f>
        <v/>
      </c>
      <c r="BD1544" s="413" t="str">
        <f>IF(G1544="","",VLOOKUP(J1544,中子データ!$B$4:$P$4500,15,FALSE))</f>
        <v/>
      </c>
    </row>
    <row r="1545" spans="1:56" x14ac:dyDescent="0.15">
      <c r="A1545" s="7" t="str">
        <f>IF(G1545="","",VLOOKUP(H1545,マシン名!$B$4:$C$93,2,FALSE))</f>
        <v/>
      </c>
      <c r="B1545" s="7" t="str">
        <f>IF(G1545="","",VLOOKUP(I1545,作業者名!$B$4:$C$100,2,FALSE))</f>
        <v/>
      </c>
      <c r="C1545" s="7" t="str">
        <f>IF(G1545="","",VLOOKUP(J1545,中子データ!$B$4:$H$4500,2,FALSE))</f>
        <v/>
      </c>
      <c r="D1545" s="8" t="str">
        <f>IF(G1545="","",VLOOKUP(J1545,中子データ!$B$4:$H$4500,4,FALSE))</f>
        <v/>
      </c>
      <c r="E1545" s="231" t="str">
        <f t="shared" si="510"/>
        <v/>
      </c>
      <c r="G1545" s="238"/>
      <c r="H1545" s="9"/>
      <c r="I1545" s="9"/>
      <c r="J1545" s="9"/>
      <c r="K1545" s="10"/>
      <c r="L1545" s="10"/>
      <c r="M1545" s="6"/>
      <c r="N1545" s="6">
        <f t="shared" si="511"/>
        <v>0</v>
      </c>
      <c r="O1545" s="250"/>
      <c r="P1545" s="250"/>
      <c r="Q1545" s="250"/>
      <c r="R1545" s="250"/>
      <c r="S1545" s="250"/>
      <c r="T1545" s="250"/>
      <c r="U1545" s="250"/>
      <c r="V1545" s="250"/>
      <c r="W1545" s="250"/>
      <c r="X1545" s="250"/>
      <c r="Y1545" s="250"/>
      <c r="Z1545" s="4"/>
      <c r="AA1545" s="429"/>
      <c r="AB1545" s="457">
        <f t="shared" si="513"/>
        <v>0</v>
      </c>
      <c r="AC1545" s="11"/>
      <c r="AD1545" s="11"/>
      <c r="AE1545" s="11"/>
      <c r="AF1545" s="11"/>
      <c r="AG1545" s="11"/>
      <c r="AH1545" s="11"/>
      <c r="AI1545" s="11"/>
      <c r="AJ1545" s="12"/>
      <c r="AK1545" s="445" t="str">
        <f>IF(G1545="","",VLOOKUP(J1545,中子データ!$B$4:$H$4500,3,FALSE))</f>
        <v/>
      </c>
      <c r="AL1545" s="445" t="str">
        <f>IF(G1545="","",VLOOKUP(J1545,中子データ!$B$4:$H$4500,5,FALSE))</f>
        <v/>
      </c>
      <c r="AM1545" s="445" t="str">
        <f>IF(G1545="","",VLOOKUP(J1545,中子データ!$B$4:$H$4500,6,FALSE))</f>
        <v/>
      </c>
      <c r="AN1545" s="418"/>
      <c r="AO1545" s="419"/>
      <c r="AP1545" s="420"/>
      <c r="AQ1545" s="421"/>
      <c r="AR1545" s="420"/>
      <c r="AS1545" s="436"/>
      <c r="AT1545" s="436"/>
      <c r="AU1545" s="422"/>
      <c r="AV1545" s="11"/>
      <c r="AW1545" s="11"/>
      <c r="AX1545" s="410">
        <f t="shared" si="512"/>
        <v>0</v>
      </c>
      <c r="AY1545" s="411" t="str">
        <f>IF(G1545="","",VLOOKUP(J1545,中子データ!$B$4:$M$5999,10,FALSE))</f>
        <v/>
      </c>
      <c r="AZ1545" s="438" t="str">
        <f>IF(G1545="","",VLOOKUP(J1545,中子データ!$B$4:$M$5999,9,FALSE))</f>
        <v/>
      </c>
      <c r="BA1545" s="412" t="str">
        <f>IF(AQ1545="","",VLOOKUP(AQ1545,作業者名!$B$4:$C$100,2,FALSE))</f>
        <v/>
      </c>
      <c r="BB1545" s="412" t="str">
        <f>IF(AR1545="","",VLOOKUP(AR1545,作業者名!$B$4:$C$100,2,FALSE))</f>
        <v/>
      </c>
      <c r="BC1545" s="412" t="str">
        <f>IF(G1545="","",VLOOKUP(J1545,中子データ!B$4:N$6004,12,FALSE))</f>
        <v/>
      </c>
      <c r="BD1545" s="413" t="str">
        <f>IF(G1545="","",VLOOKUP(J1545,中子データ!$B$4:$P$4500,15,FALSE))</f>
        <v/>
      </c>
    </row>
    <row r="1546" spans="1:56" x14ac:dyDescent="0.15">
      <c r="A1546" s="7" t="str">
        <f>IF(G1546="","",VLOOKUP(H1546,マシン名!$B$4:$C$93,2,FALSE))</f>
        <v/>
      </c>
      <c r="B1546" s="7" t="str">
        <f>IF(G1546="","",VLOOKUP(I1546,作業者名!$B$4:$C$100,2,FALSE))</f>
        <v/>
      </c>
      <c r="C1546" s="7" t="str">
        <f>IF(G1546="","",VLOOKUP(J1546,中子データ!$B$4:$H$4500,2,FALSE))</f>
        <v/>
      </c>
      <c r="D1546" s="8" t="str">
        <f>IF(G1546="","",VLOOKUP(J1546,中子データ!$B$4:$H$4500,4,FALSE))</f>
        <v/>
      </c>
      <c r="E1546" s="231" t="str">
        <f t="shared" si="510"/>
        <v/>
      </c>
      <c r="G1546" s="238"/>
      <c r="H1546" s="9"/>
      <c r="I1546" s="9"/>
      <c r="J1546" s="9"/>
      <c r="K1546" s="10"/>
      <c r="L1546" s="10"/>
      <c r="M1546" s="6"/>
      <c r="N1546" s="6">
        <f t="shared" si="511"/>
        <v>0</v>
      </c>
      <c r="O1546" s="250"/>
      <c r="P1546" s="250"/>
      <c r="Q1546" s="250"/>
      <c r="R1546" s="250"/>
      <c r="S1546" s="250"/>
      <c r="T1546" s="250"/>
      <c r="U1546" s="250"/>
      <c r="V1546" s="250"/>
      <c r="W1546" s="250"/>
      <c r="X1546" s="250"/>
      <c r="Y1546" s="250"/>
      <c r="Z1546" s="4"/>
      <c r="AA1546" s="429"/>
      <c r="AB1546" s="457">
        <f t="shared" si="513"/>
        <v>0</v>
      </c>
      <c r="AC1546" s="11"/>
      <c r="AD1546" s="11"/>
      <c r="AE1546" s="11"/>
      <c r="AF1546" s="11"/>
      <c r="AG1546" s="11"/>
      <c r="AH1546" s="11"/>
      <c r="AI1546" s="11"/>
      <c r="AJ1546" s="12"/>
      <c r="AK1546" s="445" t="str">
        <f>IF(G1546="","",VLOOKUP(J1546,中子データ!$B$4:$H$4500,3,FALSE))</f>
        <v/>
      </c>
      <c r="AL1546" s="445" t="str">
        <f>IF(G1546="","",VLOOKUP(J1546,中子データ!$B$4:$H$4500,5,FALSE))</f>
        <v/>
      </c>
      <c r="AM1546" s="445" t="str">
        <f>IF(G1546="","",VLOOKUP(J1546,中子データ!$B$4:$H$4500,6,FALSE))</f>
        <v/>
      </c>
      <c r="AN1546" s="418"/>
      <c r="AO1546" s="419"/>
      <c r="AP1546" s="420"/>
      <c r="AQ1546" s="421"/>
      <c r="AR1546" s="420"/>
      <c r="AS1546" s="436"/>
      <c r="AT1546" s="436"/>
      <c r="AU1546" s="422"/>
      <c r="AV1546" s="11"/>
      <c r="AW1546" s="11"/>
      <c r="AX1546" s="410">
        <f t="shared" si="512"/>
        <v>0</v>
      </c>
      <c r="AY1546" s="411" t="str">
        <f>IF(G1546="","",VLOOKUP(J1546,中子データ!$B$4:$M$5999,10,FALSE))</f>
        <v/>
      </c>
      <c r="AZ1546" s="438" t="str">
        <f>IF(G1546="","",VLOOKUP(J1546,中子データ!$B$4:$M$5999,9,FALSE))</f>
        <v/>
      </c>
      <c r="BA1546" s="412" t="str">
        <f>IF(AQ1546="","",VLOOKUP(AQ1546,作業者名!$B$4:$C$100,2,FALSE))</f>
        <v/>
      </c>
      <c r="BB1546" s="412" t="str">
        <f>IF(AR1546="","",VLOOKUP(AR1546,作業者名!$B$4:$C$100,2,FALSE))</f>
        <v/>
      </c>
      <c r="BC1546" s="412" t="str">
        <f>IF(G1546="","",VLOOKUP(J1546,中子データ!B$4:N$6004,12,FALSE))</f>
        <v/>
      </c>
      <c r="BD1546" s="413" t="str">
        <f>IF(G1546="","",VLOOKUP(J1546,中子データ!$B$4:$P$4500,15,FALSE))</f>
        <v/>
      </c>
    </row>
    <row r="1547" spans="1:56" x14ac:dyDescent="0.15">
      <c r="A1547" s="7" t="str">
        <f>IF(G1547="","",VLOOKUP(H1547,マシン名!$B$4:$C$93,2,FALSE))</f>
        <v/>
      </c>
      <c r="B1547" s="7" t="str">
        <f>IF(G1547="","",VLOOKUP(I1547,作業者名!$B$4:$C$100,2,FALSE))</f>
        <v/>
      </c>
      <c r="C1547" s="7" t="str">
        <f>IF(G1547="","",VLOOKUP(J1547,中子データ!$B$4:$H$4500,2,FALSE))</f>
        <v/>
      </c>
      <c r="D1547" s="8" t="str">
        <f>IF(G1547="","",VLOOKUP(J1547,中子データ!$B$4:$H$4500,4,FALSE))</f>
        <v/>
      </c>
      <c r="E1547" s="231" t="str">
        <f t="shared" si="510"/>
        <v/>
      </c>
      <c r="G1547" s="238"/>
      <c r="H1547" s="9"/>
      <c r="I1547" s="9"/>
      <c r="J1547" s="9"/>
      <c r="K1547" s="10"/>
      <c r="L1547" s="10"/>
      <c r="M1547" s="6"/>
      <c r="N1547" s="6">
        <f t="shared" si="511"/>
        <v>0</v>
      </c>
      <c r="O1547" s="250"/>
      <c r="P1547" s="250"/>
      <c r="Q1547" s="250"/>
      <c r="R1547" s="250"/>
      <c r="S1547" s="250"/>
      <c r="T1547" s="250"/>
      <c r="U1547" s="250"/>
      <c r="V1547" s="250"/>
      <c r="W1547" s="250"/>
      <c r="X1547" s="250"/>
      <c r="Y1547" s="250"/>
      <c r="Z1547" s="4"/>
      <c r="AA1547" s="429"/>
      <c r="AB1547" s="457">
        <f t="shared" si="513"/>
        <v>0</v>
      </c>
      <c r="AC1547" s="11"/>
      <c r="AD1547" s="11"/>
      <c r="AE1547" s="11"/>
      <c r="AF1547" s="11"/>
      <c r="AG1547" s="11"/>
      <c r="AH1547" s="11"/>
      <c r="AI1547" s="11"/>
      <c r="AJ1547" s="12"/>
      <c r="AK1547" s="445" t="str">
        <f>IF(G1547="","",VLOOKUP(J1547,中子データ!$B$4:$H$4500,3,FALSE))</f>
        <v/>
      </c>
      <c r="AL1547" s="445" t="str">
        <f>IF(G1547="","",VLOOKUP(J1547,中子データ!$B$4:$H$4500,5,FALSE))</f>
        <v/>
      </c>
      <c r="AM1547" s="445" t="str">
        <f>IF(G1547="","",VLOOKUP(J1547,中子データ!$B$4:$H$4500,6,FALSE))</f>
        <v/>
      </c>
      <c r="AN1547" s="418"/>
      <c r="AO1547" s="419"/>
      <c r="AP1547" s="420"/>
      <c r="AQ1547" s="421"/>
      <c r="AR1547" s="420"/>
      <c r="AS1547" s="436"/>
      <c r="AT1547" s="436"/>
      <c r="AU1547" s="422"/>
      <c r="AV1547" s="11"/>
      <c r="AW1547" s="11"/>
      <c r="AX1547" s="410">
        <f t="shared" si="512"/>
        <v>0</v>
      </c>
      <c r="AY1547" s="411" t="str">
        <f>IF(G1547="","",VLOOKUP(J1547,中子データ!$B$4:$M$5999,10,FALSE))</f>
        <v/>
      </c>
      <c r="AZ1547" s="438" t="str">
        <f>IF(G1547="","",VLOOKUP(J1547,中子データ!$B$4:$M$5999,9,FALSE))</f>
        <v/>
      </c>
      <c r="BA1547" s="412" t="str">
        <f>IF(AQ1547="","",VLOOKUP(AQ1547,作業者名!$B$4:$C$100,2,FALSE))</f>
        <v/>
      </c>
      <c r="BB1547" s="412" t="str">
        <f>IF(AR1547="","",VLOOKUP(AR1547,作業者名!$B$4:$C$100,2,FALSE))</f>
        <v/>
      </c>
      <c r="BC1547" s="412" t="str">
        <f>IF(G1547="","",VLOOKUP(J1547,中子データ!B$4:N$6004,12,FALSE))</f>
        <v/>
      </c>
      <c r="BD1547" s="413" t="str">
        <f>IF(G1547="","",VLOOKUP(J1547,中子データ!$B$4:$P$4500,15,FALSE))</f>
        <v/>
      </c>
    </row>
    <row r="1548" spans="1:56" x14ac:dyDescent="0.15">
      <c r="A1548" s="7" t="str">
        <f>IF(G1548="","",VLOOKUP(H1548,マシン名!$B$4:$C$93,2,FALSE))</f>
        <v/>
      </c>
      <c r="B1548" s="7" t="str">
        <f>IF(G1548="","",VLOOKUP(I1548,作業者名!$B$4:$C$100,2,FALSE))</f>
        <v/>
      </c>
      <c r="C1548" s="7" t="str">
        <f>IF(G1548="","",VLOOKUP(J1548,中子データ!$B$4:$H$4500,2,FALSE))</f>
        <v/>
      </c>
      <c r="D1548" s="8" t="str">
        <f>IF(G1548="","",VLOOKUP(J1548,中子データ!$B$4:$H$4500,4,FALSE))</f>
        <v/>
      </c>
      <c r="E1548" s="231" t="str">
        <f t="shared" si="510"/>
        <v/>
      </c>
      <c r="G1548" s="238"/>
      <c r="H1548" s="9"/>
      <c r="I1548" s="9"/>
      <c r="J1548" s="9"/>
      <c r="K1548" s="10"/>
      <c r="L1548" s="10"/>
      <c r="M1548" s="6"/>
      <c r="N1548" s="6">
        <f t="shared" si="511"/>
        <v>0</v>
      </c>
      <c r="O1548" s="250"/>
      <c r="P1548" s="250"/>
      <c r="Q1548" s="250"/>
      <c r="R1548" s="250"/>
      <c r="S1548" s="250"/>
      <c r="T1548" s="250"/>
      <c r="U1548" s="250"/>
      <c r="V1548" s="250"/>
      <c r="W1548" s="250"/>
      <c r="X1548" s="250"/>
      <c r="Y1548" s="250"/>
      <c r="Z1548" s="4"/>
      <c r="AA1548" s="429"/>
      <c r="AB1548" s="457">
        <f t="shared" si="513"/>
        <v>0</v>
      </c>
      <c r="AC1548" s="11"/>
      <c r="AD1548" s="11"/>
      <c r="AE1548" s="11"/>
      <c r="AF1548" s="11"/>
      <c r="AG1548" s="11"/>
      <c r="AH1548" s="11"/>
      <c r="AI1548" s="11"/>
      <c r="AJ1548" s="12"/>
      <c r="AK1548" s="445" t="str">
        <f>IF(G1548="","",VLOOKUP(J1548,中子データ!$B$4:$H$4500,3,FALSE))</f>
        <v/>
      </c>
      <c r="AL1548" s="445" t="str">
        <f>IF(G1548="","",VLOOKUP(J1548,中子データ!$B$4:$H$4500,5,FALSE))</f>
        <v/>
      </c>
      <c r="AM1548" s="445" t="str">
        <f>IF(G1548="","",VLOOKUP(J1548,中子データ!$B$4:$H$4500,6,FALSE))</f>
        <v/>
      </c>
      <c r="AN1548" s="418"/>
      <c r="AO1548" s="419"/>
      <c r="AP1548" s="420"/>
      <c r="AQ1548" s="421"/>
      <c r="AR1548" s="420"/>
      <c r="AS1548" s="436"/>
      <c r="AT1548" s="436"/>
      <c r="AU1548" s="422"/>
      <c r="AV1548" s="11"/>
      <c r="AW1548" s="11"/>
      <c r="AX1548" s="410">
        <f t="shared" si="512"/>
        <v>0</v>
      </c>
      <c r="AY1548" s="411" t="str">
        <f>IF(G1548="","",VLOOKUP(J1548,中子データ!$B$4:$M$5999,10,FALSE))</f>
        <v/>
      </c>
      <c r="AZ1548" s="438" t="str">
        <f>IF(G1548="","",VLOOKUP(J1548,中子データ!$B$4:$M$5999,9,FALSE))</f>
        <v/>
      </c>
      <c r="BA1548" s="412" t="str">
        <f>IF(AQ1548="","",VLOOKUP(AQ1548,作業者名!$B$4:$C$100,2,FALSE))</f>
        <v/>
      </c>
      <c r="BB1548" s="412" t="str">
        <f>IF(AR1548="","",VLOOKUP(AR1548,作業者名!$B$4:$C$100,2,FALSE))</f>
        <v/>
      </c>
      <c r="BC1548" s="412" t="str">
        <f>IF(G1548="","",VLOOKUP(J1548,中子データ!B$4:N$6004,12,FALSE))</f>
        <v/>
      </c>
      <c r="BD1548" s="413" t="str">
        <f>IF(G1548="","",VLOOKUP(J1548,中子データ!$B$4:$P$4500,15,FALSE))</f>
        <v/>
      </c>
    </row>
    <row r="1549" spans="1:56" x14ac:dyDescent="0.15">
      <c r="A1549" s="7" t="str">
        <f>IF(G1549="","",VLOOKUP(H1549,マシン名!$B$4:$C$93,2,FALSE))</f>
        <v/>
      </c>
      <c r="B1549" s="7" t="str">
        <f>IF(G1549="","",VLOOKUP(I1549,作業者名!$B$4:$C$100,2,FALSE))</f>
        <v/>
      </c>
      <c r="C1549" s="7" t="str">
        <f>IF(G1549="","",VLOOKUP(J1549,中子データ!$B$4:$H$4500,2,FALSE))</f>
        <v/>
      </c>
      <c r="D1549" s="8" t="str">
        <f>IF(G1549="","",VLOOKUP(J1549,中子データ!$B$4:$H$4500,4,FALSE))</f>
        <v/>
      </c>
      <c r="E1549" s="231" t="str">
        <f t="shared" si="510"/>
        <v/>
      </c>
      <c r="G1549" s="238"/>
      <c r="H1549" s="9"/>
      <c r="I1549" s="9"/>
      <c r="J1549" s="9"/>
      <c r="K1549" s="10"/>
      <c r="L1549" s="10"/>
      <c r="M1549" s="6"/>
      <c r="N1549" s="6">
        <f t="shared" si="511"/>
        <v>0</v>
      </c>
      <c r="O1549" s="250"/>
      <c r="P1549" s="250"/>
      <c r="Q1549" s="250"/>
      <c r="R1549" s="250"/>
      <c r="S1549" s="250"/>
      <c r="T1549" s="250"/>
      <c r="U1549" s="250"/>
      <c r="V1549" s="250"/>
      <c r="W1549" s="250"/>
      <c r="X1549" s="250"/>
      <c r="Y1549" s="250"/>
      <c r="Z1549" s="4"/>
      <c r="AA1549" s="429"/>
      <c r="AB1549" s="457">
        <f t="shared" si="513"/>
        <v>0</v>
      </c>
      <c r="AC1549" s="11"/>
      <c r="AD1549" s="11"/>
      <c r="AE1549" s="11"/>
      <c r="AF1549" s="11"/>
      <c r="AG1549" s="11"/>
      <c r="AH1549" s="11"/>
      <c r="AI1549" s="11"/>
      <c r="AJ1549" s="12"/>
      <c r="AK1549" s="445" t="str">
        <f>IF(G1549="","",VLOOKUP(J1549,中子データ!$B$4:$H$4500,3,FALSE))</f>
        <v/>
      </c>
      <c r="AL1549" s="445" t="str">
        <f>IF(G1549="","",VLOOKUP(J1549,中子データ!$B$4:$H$4500,5,FALSE))</f>
        <v/>
      </c>
      <c r="AM1549" s="445" t="str">
        <f>IF(G1549="","",VLOOKUP(J1549,中子データ!$B$4:$H$4500,6,FALSE))</f>
        <v/>
      </c>
      <c r="AN1549" s="418"/>
      <c r="AO1549" s="419"/>
      <c r="AP1549" s="420"/>
      <c r="AQ1549" s="421"/>
      <c r="AR1549" s="420"/>
      <c r="AS1549" s="436"/>
      <c r="AT1549" s="436"/>
      <c r="AU1549" s="422"/>
      <c r="AV1549" s="11"/>
      <c r="AW1549" s="11"/>
      <c r="AX1549" s="410">
        <f t="shared" si="512"/>
        <v>0</v>
      </c>
      <c r="AY1549" s="411" t="str">
        <f>IF(G1549="","",VLOOKUP(J1549,中子データ!$B$4:$M$5999,10,FALSE))</f>
        <v/>
      </c>
      <c r="AZ1549" s="438" t="str">
        <f>IF(G1549="","",VLOOKUP(J1549,中子データ!$B$4:$M$5999,9,FALSE))</f>
        <v/>
      </c>
      <c r="BA1549" s="412" t="str">
        <f>IF(AQ1549="","",VLOOKUP(AQ1549,作業者名!$B$4:$C$100,2,FALSE))</f>
        <v/>
      </c>
      <c r="BB1549" s="412" t="str">
        <f>IF(AR1549="","",VLOOKUP(AR1549,作業者名!$B$4:$C$100,2,FALSE))</f>
        <v/>
      </c>
      <c r="BC1549" s="412" t="str">
        <f>IF(G1549="","",VLOOKUP(J1549,中子データ!B$4:N$6004,12,FALSE))</f>
        <v/>
      </c>
      <c r="BD1549" s="413" t="str">
        <f>IF(G1549="","",VLOOKUP(J1549,中子データ!$B$4:$P$4500,15,FALSE))</f>
        <v/>
      </c>
    </row>
    <row r="1550" spans="1:56" x14ac:dyDescent="0.15">
      <c r="A1550" s="7" t="str">
        <f>IF(G1550="","",VLOOKUP(H1550,マシン名!$B$4:$C$93,2,FALSE))</f>
        <v/>
      </c>
      <c r="B1550" s="7" t="str">
        <f>IF(G1550="","",VLOOKUP(I1550,作業者名!$B$4:$C$100,2,FALSE))</f>
        <v/>
      </c>
      <c r="C1550" s="7" t="str">
        <f>IF(G1550="","",VLOOKUP(J1550,中子データ!$B$4:$H$4500,2,FALSE))</f>
        <v/>
      </c>
      <c r="D1550" s="8" t="str">
        <f>IF(G1550="","",VLOOKUP(J1550,中子データ!$B$4:$H$4500,4,FALSE))</f>
        <v/>
      </c>
      <c r="E1550" s="231" t="str">
        <f t="shared" si="510"/>
        <v/>
      </c>
      <c r="G1550" s="238"/>
      <c r="H1550" s="9"/>
      <c r="I1550" s="9"/>
      <c r="J1550" s="9"/>
      <c r="K1550" s="10"/>
      <c r="L1550" s="10"/>
      <c r="M1550" s="6"/>
      <c r="N1550" s="6">
        <f t="shared" ref="N1550:N1556" si="514">L1550-SUM(O1550:Z1550)</f>
        <v>0</v>
      </c>
      <c r="O1550" s="250"/>
      <c r="P1550" s="250"/>
      <c r="Q1550" s="250"/>
      <c r="R1550" s="250"/>
      <c r="S1550" s="250"/>
      <c r="T1550" s="250"/>
      <c r="U1550" s="250"/>
      <c r="V1550" s="250"/>
      <c r="W1550" s="250"/>
      <c r="X1550" s="250"/>
      <c r="Y1550" s="250"/>
      <c r="Z1550" s="4"/>
      <c r="AA1550" s="429"/>
      <c r="AB1550" s="457">
        <f t="shared" si="513"/>
        <v>0</v>
      </c>
      <c r="AC1550" s="11"/>
      <c r="AD1550" s="11"/>
      <c r="AE1550" s="11"/>
      <c r="AF1550" s="11"/>
      <c r="AG1550" s="11"/>
      <c r="AH1550" s="11"/>
      <c r="AI1550" s="11"/>
      <c r="AJ1550" s="12"/>
      <c r="AK1550" s="445" t="str">
        <f>IF(G1550="","",VLOOKUP(J1550,中子データ!$B$4:$H$4500,3,FALSE))</f>
        <v/>
      </c>
      <c r="AL1550" s="445" t="str">
        <f>IF(G1550="","",VLOOKUP(J1550,中子データ!$B$4:$H$4500,5,FALSE))</f>
        <v/>
      </c>
      <c r="AM1550" s="445" t="str">
        <f>IF(G1550="","",VLOOKUP(J1550,中子データ!$B$4:$H$4500,6,FALSE))</f>
        <v/>
      </c>
      <c r="AN1550" s="418"/>
      <c r="AO1550" s="419"/>
      <c r="AP1550" s="420"/>
      <c r="AQ1550" s="421"/>
      <c r="AR1550" s="420"/>
      <c r="AS1550" s="436"/>
      <c r="AT1550" s="436"/>
      <c r="AU1550" s="422"/>
      <c r="AV1550" s="11"/>
      <c r="AW1550" s="11"/>
      <c r="AX1550" s="410">
        <f t="shared" si="512"/>
        <v>0</v>
      </c>
      <c r="AY1550" s="411" t="str">
        <f>IF(G1550="","",VLOOKUP(J1550,中子データ!$B$4:$M$5999,10,FALSE))</f>
        <v/>
      </c>
      <c r="AZ1550" s="438" t="str">
        <f>IF(G1550="","",VLOOKUP(J1550,中子データ!$B$4:$M$5999,9,FALSE))</f>
        <v/>
      </c>
      <c r="BA1550" s="412" t="str">
        <f>IF(AQ1550="","",VLOOKUP(AQ1550,作業者名!$B$4:$C$100,2,FALSE))</f>
        <v/>
      </c>
      <c r="BB1550" s="412" t="str">
        <f>IF(AR1550="","",VLOOKUP(AR1550,作業者名!$B$4:$C$100,2,FALSE))</f>
        <v/>
      </c>
      <c r="BC1550" s="412" t="str">
        <f>IF(G1550="","",VLOOKUP(J1550,中子データ!B$4:N$6004,12,FALSE))</f>
        <v/>
      </c>
      <c r="BD1550" s="413" t="str">
        <f>IF(G1550="","",VLOOKUP(J1550,中子データ!$B$4:$P$4500,15,FALSE))</f>
        <v/>
      </c>
    </row>
    <row r="1551" spans="1:56" x14ac:dyDescent="0.15">
      <c r="A1551" s="7" t="str">
        <f>IF(G1551="","",VLOOKUP(H1551,マシン名!$B$4:$C$93,2,FALSE))</f>
        <v/>
      </c>
      <c r="B1551" s="7" t="str">
        <f>IF(G1551="","",VLOOKUP(I1551,作業者名!$B$4:$C$100,2,FALSE))</f>
        <v/>
      </c>
      <c r="C1551" s="7" t="str">
        <f>IF(G1551="","",VLOOKUP(J1551,中子データ!$B$4:$H$4500,2,FALSE))</f>
        <v/>
      </c>
      <c r="D1551" s="8" t="str">
        <f>IF(G1551="","",VLOOKUP(J1551,中子データ!$B$4:$H$4500,4,FALSE))</f>
        <v/>
      </c>
      <c r="E1551" s="231" t="str">
        <f t="shared" si="510"/>
        <v/>
      </c>
      <c r="G1551" s="238"/>
      <c r="H1551" s="9"/>
      <c r="I1551" s="9"/>
      <c r="J1551" s="9"/>
      <c r="K1551" s="10"/>
      <c r="L1551" s="10"/>
      <c r="M1551" s="6"/>
      <c r="N1551" s="6">
        <f t="shared" si="514"/>
        <v>0</v>
      </c>
      <c r="O1551" s="250"/>
      <c r="P1551" s="250"/>
      <c r="Q1551" s="250"/>
      <c r="R1551" s="250"/>
      <c r="S1551" s="250"/>
      <c r="T1551" s="250"/>
      <c r="U1551" s="250"/>
      <c r="V1551" s="250"/>
      <c r="W1551" s="250"/>
      <c r="X1551" s="250"/>
      <c r="Y1551" s="250"/>
      <c r="Z1551" s="4"/>
      <c r="AA1551" s="429"/>
      <c r="AB1551" s="457">
        <f t="shared" si="513"/>
        <v>0</v>
      </c>
      <c r="AC1551" s="11"/>
      <c r="AD1551" s="11"/>
      <c r="AE1551" s="11"/>
      <c r="AF1551" s="11"/>
      <c r="AG1551" s="11"/>
      <c r="AH1551" s="11"/>
      <c r="AI1551" s="11"/>
      <c r="AJ1551" s="12"/>
      <c r="AK1551" s="445" t="str">
        <f>IF(G1551="","",VLOOKUP(J1551,中子データ!$B$4:$H$4500,3,FALSE))</f>
        <v/>
      </c>
      <c r="AL1551" s="445" t="str">
        <f>IF(G1551="","",VLOOKUP(J1551,中子データ!$B$4:$H$4500,5,FALSE))</f>
        <v/>
      </c>
      <c r="AM1551" s="445" t="str">
        <f>IF(G1551="","",VLOOKUP(J1551,中子データ!$B$4:$H$4500,6,FALSE))</f>
        <v/>
      </c>
      <c r="AN1551" s="418"/>
      <c r="AO1551" s="419"/>
      <c r="AP1551" s="420"/>
      <c r="AQ1551" s="421"/>
      <c r="AR1551" s="420"/>
      <c r="AS1551" s="436"/>
      <c r="AT1551" s="436"/>
      <c r="AU1551" s="422"/>
      <c r="AV1551" s="11"/>
      <c r="AW1551" s="11"/>
      <c r="AX1551" s="410">
        <f t="shared" si="512"/>
        <v>0</v>
      </c>
      <c r="AY1551" s="411" t="str">
        <f>IF(G1551="","",VLOOKUP(J1551,中子データ!$B$4:$M$5999,10,FALSE))</f>
        <v/>
      </c>
      <c r="AZ1551" s="438" t="str">
        <f>IF(G1551="","",VLOOKUP(J1551,中子データ!$B$4:$M$5999,9,FALSE))</f>
        <v/>
      </c>
      <c r="BA1551" s="412" t="str">
        <f>IF(AQ1551="","",VLOOKUP(AQ1551,作業者名!$B$4:$C$100,2,FALSE))</f>
        <v/>
      </c>
      <c r="BB1551" s="412" t="str">
        <f>IF(AR1551="","",VLOOKUP(AR1551,作業者名!$B$4:$C$100,2,FALSE))</f>
        <v/>
      </c>
      <c r="BC1551" s="412" t="str">
        <f>IF(G1551="","",VLOOKUP(J1551,中子データ!B$4:N$6004,12,FALSE))</f>
        <v/>
      </c>
      <c r="BD1551" s="413" t="str">
        <f>IF(G1551="","",VLOOKUP(J1551,中子データ!$B$4:$P$4500,15,FALSE))</f>
        <v/>
      </c>
    </row>
    <row r="1552" spans="1:56" x14ac:dyDescent="0.15">
      <c r="A1552" s="7" t="str">
        <f>IF(G1552="","",VLOOKUP(H1552,マシン名!$B$4:$C$93,2,FALSE))</f>
        <v/>
      </c>
      <c r="B1552" s="7" t="str">
        <f>IF(G1552="","",VLOOKUP(I1552,作業者名!$B$4:$C$100,2,FALSE))</f>
        <v/>
      </c>
      <c r="C1552" s="7" t="str">
        <f>IF(G1552="","",VLOOKUP(J1552,中子データ!$B$4:$H$4500,2,FALSE))</f>
        <v/>
      </c>
      <c r="D1552" s="8" t="str">
        <f>IF(G1552="","",VLOOKUP(J1552,中子データ!$B$4:$H$4500,4,FALSE))</f>
        <v/>
      </c>
      <c r="E1552" s="231" t="str">
        <f t="shared" si="510"/>
        <v/>
      </c>
      <c r="G1552" s="238"/>
      <c r="H1552" s="9"/>
      <c r="I1552" s="9"/>
      <c r="J1552" s="9"/>
      <c r="K1552" s="10"/>
      <c r="L1552" s="10"/>
      <c r="M1552" s="6"/>
      <c r="N1552" s="6">
        <f t="shared" si="514"/>
        <v>0</v>
      </c>
      <c r="O1552" s="250"/>
      <c r="P1552" s="250"/>
      <c r="Q1552" s="250"/>
      <c r="R1552" s="250"/>
      <c r="S1552" s="250"/>
      <c r="T1552" s="250"/>
      <c r="U1552" s="250"/>
      <c r="V1552" s="250"/>
      <c r="W1552" s="250"/>
      <c r="X1552" s="250"/>
      <c r="Y1552" s="250"/>
      <c r="Z1552" s="4"/>
      <c r="AA1552" s="429"/>
      <c r="AB1552" s="457">
        <f t="shared" si="513"/>
        <v>0</v>
      </c>
      <c r="AC1552" s="11"/>
      <c r="AD1552" s="11"/>
      <c r="AE1552" s="11"/>
      <c r="AF1552" s="11"/>
      <c r="AG1552" s="11"/>
      <c r="AH1552" s="11"/>
      <c r="AI1552" s="11"/>
      <c r="AJ1552" s="12"/>
      <c r="AK1552" s="445" t="str">
        <f>IF(G1552="","",VLOOKUP(J1552,中子データ!$B$4:$H$4500,3,FALSE))</f>
        <v/>
      </c>
      <c r="AL1552" s="445" t="str">
        <f>IF(G1552="","",VLOOKUP(J1552,中子データ!$B$4:$H$4500,5,FALSE))</f>
        <v/>
      </c>
      <c r="AM1552" s="445" t="str">
        <f>IF(G1552="","",VLOOKUP(J1552,中子データ!$B$4:$H$4500,6,FALSE))</f>
        <v/>
      </c>
      <c r="AN1552" s="418"/>
      <c r="AO1552" s="419"/>
      <c r="AP1552" s="420"/>
      <c r="AQ1552" s="421"/>
      <c r="AR1552" s="420"/>
      <c r="AS1552" s="436"/>
      <c r="AT1552" s="436"/>
      <c r="AU1552" s="422"/>
      <c r="AV1552" s="11"/>
      <c r="AW1552" s="11"/>
      <c r="AX1552" s="410">
        <f t="shared" si="512"/>
        <v>0</v>
      </c>
      <c r="AY1552" s="411" t="str">
        <f>IF(G1552="","",VLOOKUP(J1552,中子データ!$B$4:$M$5999,10,FALSE))</f>
        <v/>
      </c>
      <c r="AZ1552" s="438" t="str">
        <f>IF(G1552="","",VLOOKUP(J1552,中子データ!$B$4:$M$5999,9,FALSE))</f>
        <v/>
      </c>
      <c r="BA1552" s="412" t="str">
        <f>IF(AQ1552="","",VLOOKUP(AQ1552,作業者名!$B$4:$C$100,2,FALSE))</f>
        <v/>
      </c>
      <c r="BB1552" s="412" t="str">
        <f>IF(AR1552="","",VLOOKUP(AR1552,作業者名!$B$4:$C$100,2,FALSE))</f>
        <v/>
      </c>
      <c r="BC1552" s="412" t="str">
        <f>IF(G1552="","",VLOOKUP(J1552,中子データ!B$4:N$6004,12,FALSE))</f>
        <v/>
      </c>
      <c r="BD1552" s="413" t="str">
        <f>IF(G1552="","",VLOOKUP(J1552,中子データ!$B$4:$P$4500,15,FALSE))</f>
        <v/>
      </c>
    </row>
    <row r="1553" spans="1:56" x14ac:dyDescent="0.15">
      <c r="A1553" s="7" t="str">
        <f>IF(G1553="","",VLOOKUP(H1553,マシン名!$B$4:$C$93,2,FALSE))</f>
        <v/>
      </c>
      <c r="B1553" s="7" t="str">
        <f>IF(G1553="","",VLOOKUP(I1553,作業者名!$B$4:$C$100,2,FALSE))</f>
        <v/>
      </c>
      <c r="C1553" s="7" t="str">
        <f>IF(G1553="","",VLOOKUP(J1553,中子データ!$B$4:$H$4500,2,FALSE))</f>
        <v/>
      </c>
      <c r="D1553" s="8" t="str">
        <f>IF(G1553="","",VLOOKUP(J1553,中子データ!$B$4:$H$4500,4,FALSE))</f>
        <v/>
      </c>
      <c r="E1553" s="231" t="str">
        <f t="shared" si="510"/>
        <v/>
      </c>
      <c r="G1553" s="238"/>
      <c r="H1553" s="9"/>
      <c r="I1553" s="9"/>
      <c r="J1553" s="9"/>
      <c r="K1553" s="10"/>
      <c r="L1553" s="10"/>
      <c r="M1553" s="6"/>
      <c r="N1553" s="6">
        <f t="shared" si="514"/>
        <v>0</v>
      </c>
      <c r="O1553" s="250"/>
      <c r="P1553" s="250"/>
      <c r="Q1553" s="250"/>
      <c r="R1553" s="250"/>
      <c r="S1553" s="250"/>
      <c r="T1553" s="250"/>
      <c r="U1553" s="250"/>
      <c r="V1553" s="250"/>
      <c r="W1553" s="250"/>
      <c r="X1553" s="250"/>
      <c r="Y1553" s="250"/>
      <c r="Z1553" s="4"/>
      <c r="AA1553" s="429"/>
      <c r="AB1553" s="457">
        <f t="shared" si="513"/>
        <v>0</v>
      </c>
      <c r="AC1553" s="11"/>
      <c r="AD1553" s="11"/>
      <c r="AE1553" s="11"/>
      <c r="AF1553" s="11"/>
      <c r="AG1553" s="11"/>
      <c r="AH1553" s="11"/>
      <c r="AI1553" s="11"/>
      <c r="AJ1553" s="12"/>
      <c r="AK1553" s="445" t="str">
        <f>IF(G1553="","",VLOOKUP(J1553,中子データ!$B$4:$H$4500,3,FALSE))</f>
        <v/>
      </c>
      <c r="AL1553" s="445" t="str">
        <f>IF(G1553="","",VLOOKUP(J1553,中子データ!$B$4:$H$4500,5,FALSE))</f>
        <v/>
      </c>
      <c r="AM1553" s="445" t="str">
        <f>IF(G1553="","",VLOOKUP(J1553,中子データ!$B$4:$H$4500,6,FALSE))</f>
        <v/>
      </c>
      <c r="AN1553" s="418"/>
      <c r="AO1553" s="419"/>
      <c r="AP1553" s="420"/>
      <c r="AQ1553" s="421"/>
      <c r="AR1553" s="420"/>
      <c r="AS1553" s="436"/>
      <c r="AT1553" s="436"/>
      <c r="AU1553" s="422"/>
      <c r="AV1553" s="11"/>
      <c r="AW1553" s="11"/>
      <c r="AX1553" s="410">
        <f t="shared" si="512"/>
        <v>0</v>
      </c>
      <c r="AY1553" s="411" t="str">
        <f>IF(G1553="","",VLOOKUP(J1553,中子データ!$B$4:$M$5999,10,FALSE))</f>
        <v/>
      </c>
      <c r="AZ1553" s="438" t="str">
        <f>IF(G1553="","",VLOOKUP(J1553,中子データ!$B$4:$M$5999,9,FALSE))</f>
        <v/>
      </c>
      <c r="BA1553" s="412" t="str">
        <f>IF(AQ1553="","",VLOOKUP(AQ1553,作業者名!$B$4:$C$100,2,FALSE))</f>
        <v/>
      </c>
      <c r="BB1553" s="412" t="str">
        <f>IF(AR1553="","",VLOOKUP(AR1553,作業者名!$B$4:$C$100,2,FALSE))</f>
        <v/>
      </c>
      <c r="BC1553" s="412" t="str">
        <f>IF(G1553="","",VLOOKUP(J1553,中子データ!B$4:N$6004,12,FALSE))</f>
        <v/>
      </c>
      <c r="BD1553" s="413" t="str">
        <f>IF(G1553="","",VLOOKUP(J1553,中子データ!$B$4:$P$4500,15,FALSE))</f>
        <v/>
      </c>
    </row>
    <row r="1554" spans="1:56" x14ac:dyDescent="0.15">
      <c r="A1554" s="7" t="str">
        <f>IF(G1554="","",VLOOKUP(H1554,マシン名!$B$4:$C$93,2,FALSE))</f>
        <v/>
      </c>
      <c r="B1554" s="7" t="str">
        <f>IF(G1554="","",VLOOKUP(I1554,作業者名!$B$4:$C$100,2,FALSE))</f>
        <v/>
      </c>
      <c r="C1554" s="7" t="str">
        <f>IF(G1554="","",VLOOKUP(J1554,中子データ!$B$4:$H$4500,2,FALSE))</f>
        <v/>
      </c>
      <c r="D1554" s="8" t="str">
        <f>IF(G1554="","",VLOOKUP(J1554,中子データ!$B$4:$H$4500,4,FALSE))</f>
        <v/>
      </c>
      <c r="E1554" s="231" t="str">
        <f t="shared" si="510"/>
        <v/>
      </c>
      <c r="G1554" s="238"/>
      <c r="H1554" s="9"/>
      <c r="I1554" s="9"/>
      <c r="J1554" s="9"/>
      <c r="K1554" s="10"/>
      <c r="L1554" s="10"/>
      <c r="M1554" s="6"/>
      <c r="N1554" s="6">
        <f t="shared" si="514"/>
        <v>0</v>
      </c>
      <c r="O1554" s="250"/>
      <c r="P1554" s="250"/>
      <c r="Q1554" s="250"/>
      <c r="R1554" s="250"/>
      <c r="S1554" s="250"/>
      <c r="T1554" s="250"/>
      <c r="U1554" s="250"/>
      <c r="V1554" s="250"/>
      <c r="W1554" s="250"/>
      <c r="X1554" s="250"/>
      <c r="Y1554" s="250"/>
      <c r="Z1554" s="4"/>
      <c r="AA1554" s="429"/>
      <c r="AB1554" s="457">
        <f t="shared" si="513"/>
        <v>0</v>
      </c>
      <c r="AC1554" s="11"/>
      <c r="AD1554" s="11"/>
      <c r="AE1554" s="11"/>
      <c r="AF1554" s="11"/>
      <c r="AG1554" s="11"/>
      <c r="AH1554" s="11"/>
      <c r="AI1554" s="11"/>
      <c r="AJ1554" s="12"/>
      <c r="AK1554" s="445" t="str">
        <f>IF(G1554="","",VLOOKUP(J1554,中子データ!$B$4:$H$4500,3,FALSE))</f>
        <v/>
      </c>
      <c r="AL1554" s="445" t="str">
        <f>IF(G1554="","",VLOOKUP(J1554,中子データ!$B$4:$H$4500,5,FALSE))</f>
        <v/>
      </c>
      <c r="AM1554" s="445" t="str">
        <f>IF(G1554="","",VLOOKUP(J1554,中子データ!$B$4:$H$4500,6,FALSE))</f>
        <v/>
      </c>
      <c r="AN1554" s="418"/>
      <c r="AO1554" s="419"/>
      <c r="AP1554" s="420"/>
      <c r="AQ1554" s="421"/>
      <c r="AR1554" s="420"/>
      <c r="AS1554" s="436"/>
      <c r="AT1554" s="436"/>
      <c r="AU1554" s="422"/>
      <c r="AV1554" s="11"/>
      <c r="AW1554" s="11"/>
      <c r="AX1554" s="410">
        <f t="shared" si="512"/>
        <v>0</v>
      </c>
      <c r="AY1554" s="411" t="str">
        <f>IF(G1554="","",VLOOKUP(J1554,中子データ!$B$4:$M$5999,10,FALSE))</f>
        <v/>
      </c>
      <c r="AZ1554" s="438" t="str">
        <f>IF(G1554="","",VLOOKUP(J1554,中子データ!$B$4:$M$5999,9,FALSE))</f>
        <v/>
      </c>
      <c r="BA1554" s="412" t="str">
        <f>IF(AQ1554="","",VLOOKUP(AQ1554,作業者名!$B$4:$C$100,2,FALSE))</f>
        <v/>
      </c>
      <c r="BB1554" s="412" t="str">
        <f>IF(AR1554="","",VLOOKUP(AR1554,作業者名!$B$4:$C$100,2,FALSE))</f>
        <v/>
      </c>
      <c r="BC1554" s="412" t="str">
        <f>IF(G1554="","",VLOOKUP(J1554,中子データ!B$4:N$6004,12,FALSE))</f>
        <v/>
      </c>
      <c r="BD1554" s="413" t="str">
        <f>IF(G1554="","",VLOOKUP(J1554,中子データ!$B$4:$P$4500,15,FALSE))</f>
        <v/>
      </c>
    </row>
    <row r="1555" spans="1:56" x14ac:dyDescent="0.15">
      <c r="A1555" s="7" t="str">
        <f>IF(G1555="","",VLOOKUP(H1555,マシン名!$B$4:$C$93,2,FALSE))</f>
        <v/>
      </c>
      <c r="B1555" s="7" t="str">
        <f>IF(G1555="","",VLOOKUP(I1555,作業者名!$B$4:$C$100,2,FALSE))</f>
        <v/>
      </c>
      <c r="C1555" s="7" t="str">
        <f>IF(G1555="","",VLOOKUP(J1555,中子データ!$B$4:$H$4500,2,FALSE))</f>
        <v/>
      </c>
      <c r="D1555" s="8" t="str">
        <f>IF(G1555="","",VLOOKUP(J1555,中子データ!$B$4:$H$4500,4,FALSE))</f>
        <v/>
      </c>
      <c r="E1555" s="231" t="str">
        <f t="shared" si="510"/>
        <v/>
      </c>
      <c r="G1555" s="238"/>
      <c r="H1555" s="9"/>
      <c r="I1555" s="9"/>
      <c r="J1555" s="9"/>
      <c r="K1555" s="10"/>
      <c r="L1555" s="10"/>
      <c r="M1555" s="6"/>
      <c r="N1555" s="6">
        <f t="shared" si="514"/>
        <v>0</v>
      </c>
      <c r="O1555" s="250"/>
      <c r="P1555" s="250"/>
      <c r="Q1555" s="250"/>
      <c r="R1555" s="250"/>
      <c r="S1555" s="250"/>
      <c r="T1555" s="250"/>
      <c r="U1555" s="250"/>
      <c r="V1555" s="250"/>
      <c r="W1555" s="250"/>
      <c r="X1555" s="250"/>
      <c r="Y1555" s="250"/>
      <c r="Z1555" s="4"/>
      <c r="AA1555" s="429"/>
      <c r="AB1555" s="457">
        <f t="shared" si="513"/>
        <v>0</v>
      </c>
      <c r="AC1555" s="11"/>
      <c r="AD1555" s="11"/>
      <c r="AE1555" s="11"/>
      <c r="AF1555" s="11"/>
      <c r="AG1555" s="11"/>
      <c r="AH1555" s="11"/>
      <c r="AI1555" s="11"/>
      <c r="AJ1555" s="12"/>
      <c r="AK1555" s="445" t="str">
        <f>IF(G1555="","",VLOOKUP(J1555,中子データ!$B$4:$H$4500,3,FALSE))</f>
        <v/>
      </c>
      <c r="AL1555" s="445" t="str">
        <f>IF(G1555="","",VLOOKUP(J1555,中子データ!$B$4:$H$4500,5,FALSE))</f>
        <v/>
      </c>
      <c r="AM1555" s="445" t="str">
        <f>IF(G1555="","",VLOOKUP(J1555,中子データ!$B$4:$H$4500,6,FALSE))</f>
        <v/>
      </c>
      <c r="AN1555" s="418"/>
      <c r="AO1555" s="419"/>
      <c r="AP1555" s="420"/>
      <c r="AQ1555" s="421"/>
      <c r="AR1555" s="420"/>
      <c r="AS1555" s="436"/>
      <c r="AT1555" s="436"/>
      <c r="AU1555" s="422"/>
      <c r="AV1555" s="11"/>
      <c r="AW1555" s="11"/>
      <c r="AX1555" s="410">
        <f t="shared" si="512"/>
        <v>0</v>
      </c>
      <c r="AY1555" s="411" t="str">
        <f>IF(G1555="","",VLOOKUP(J1555,中子データ!$B$4:$M$5999,10,FALSE))</f>
        <v/>
      </c>
      <c r="AZ1555" s="438" t="str">
        <f>IF(G1555="","",VLOOKUP(J1555,中子データ!$B$4:$M$5999,9,FALSE))</f>
        <v/>
      </c>
      <c r="BA1555" s="412" t="str">
        <f>IF(AQ1555="","",VLOOKUP(AQ1555,作業者名!$B$4:$C$100,2,FALSE))</f>
        <v/>
      </c>
      <c r="BB1555" s="412" t="str">
        <f>IF(AR1555="","",VLOOKUP(AR1555,作業者名!$B$4:$C$100,2,FALSE))</f>
        <v/>
      </c>
      <c r="BC1555" s="412" t="str">
        <f>IF(G1555="","",VLOOKUP(J1555,中子データ!B$4:N$6004,12,FALSE))</f>
        <v/>
      </c>
      <c r="BD1555" s="413" t="str">
        <f>IF(G1555="","",VLOOKUP(J1555,中子データ!$B$4:$P$4500,15,FALSE))</f>
        <v/>
      </c>
    </row>
    <row r="1556" spans="1:56" x14ac:dyDescent="0.15">
      <c r="A1556" s="7" t="str">
        <f>IF(G1556="","",VLOOKUP(H1556,マシン名!$B$4:$C$93,2,FALSE))</f>
        <v/>
      </c>
      <c r="B1556" s="7" t="str">
        <f>IF(G1556="","",VLOOKUP(I1556,作業者名!$B$4:$C$100,2,FALSE))</f>
        <v/>
      </c>
      <c r="C1556" s="7" t="str">
        <f>IF(G1556="","",VLOOKUP(J1556,中子データ!$B$4:$H$4500,2,FALSE))</f>
        <v/>
      </c>
      <c r="D1556" s="8" t="str">
        <f>IF(G1556="","",VLOOKUP(J1556,中子データ!$B$4:$H$4500,4,FALSE))</f>
        <v/>
      </c>
      <c r="E1556" s="231" t="str">
        <f t="shared" si="510"/>
        <v/>
      </c>
      <c r="G1556" s="238"/>
      <c r="H1556" s="9"/>
      <c r="I1556" s="9"/>
      <c r="J1556" s="9"/>
      <c r="K1556" s="10"/>
      <c r="L1556" s="10"/>
      <c r="M1556" s="6"/>
      <c r="N1556" s="6">
        <f t="shared" si="514"/>
        <v>0</v>
      </c>
      <c r="O1556" s="250"/>
      <c r="P1556" s="250"/>
      <c r="Q1556" s="250"/>
      <c r="R1556" s="250"/>
      <c r="S1556" s="250"/>
      <c r="T1556" s="250"/>
      <c r="U1556" s="250"/>
      <c r="V1556" s="250"/>
      <c r="W1556" s="250"/>
      <c r="X1556" s="250"/>
      <c r="Y1556" s="250"/>
      <c r="Z1556" s="4"/>
      <c r="AA1556" s="429"/>
      <c r="AB1556" s="457">
        <f t="shared" si="513"/>
        <v>0</v>
      </c>
      <c r="AC1556" s="11"/>
      <c r="AD1556" s="11"/>
      <c r="AE1556" s="11"/>
      <c r="AF1556" s="11"/>
      <c r="AG1556" s="11"/>
      <c r="AH1556" s="11"/>
      <c r="AI1556" s="11"/>
      <c r="AJ1556" s="12"/>
      <c r="AK1556" s="445" t="str">
        <f>IF(G1556="","",VLOOKUP(J1556,中子データ!$B$4:$H$4500,3,FALSE))</f>
        <v/>
      </c>
      <c r="AL1556" s="445" t="str">
        <f>IF(G1556="","",VLOOKUP(J1556,中子データ!$B$4:$H$4500,5,FALSE))</f>
        <v/>
      </c>
      <c r="AM1556" s="445" t="str">
        <f>IF(G1556="","",VLOOKUP(J1556,中子データ!$B$4:$H$4500,6,FALSE))</f>
        <v/>
      </c>
      <c r="AN1556" s="418"/>
      <c r="AO1556" s="419"/>
      <c r="AP1556" s="420"/>
      <c r="AQ1556" s="421"/>
      <c r="AR1556" s="420"/>
      <c r="AS1556" s="436"/>
      <c r="AT1556" s="436"/>
      <c r="AU1556" s="422"/>
      <c r="AV1556" s="11"/>
      <c r="AW1556" s="11"/>
      <c r="AX1556" s="410">
        <f t="shared" si="512"/>
        <v>0</v>
      </c>
      <c r="AY1556" s="411" t="str">
        <f>IF(G1556="","",VLOOKUP(J1556,中子データ!$B$4:$M$5999,10,FALSE))</f>
        <v/>
      </c>
      <c r="AZ1556" s="438" t="str">
        <f>IF(G1556="","",VLOOKUP(J1556,中子データ!$B$4:$M$5999,9,FALSE))</f>
        <v/>
      </c>
      <c r="BA1556" s="412" t="str">
        <f>IF(AQ1556="","",VLOOKUP(AQ1556,作業者名!$B$4:$C$100,2,FALSE))</f>
        <v/>
      </c>
      <c r="BB1556" s="412" t="str">
        <f>IF(AR1556="","",VLOOKUP(AR1556,作業者名!$B$4:$C$100,2,FALSE))</f>
        <v/>
      </c>
      <c r="BC1556" s="412" t="str">
        <f>IF(G1556="","",VLOOKUP(J1556,中子データ!B$4:N$6004,12,FALSE))</f>
        <v/>
      </c>
      <c r="BD1556" s="413" t="str">
        <f>IF(G1556="","",VLOOKUP(J1556,中子データ!$B$4:$P$4500,15,FALSE))</f>
        <v/>
      </c>
    </row>
    <row r="1557" spans="1:56" x14ac:dyDescent="0.15">
      <c r="A1557" s="7" t="str">
        <f>IF(G1557="","",VLOOKUP(H1557,マシン名!$B$4:$C$93,2,FALSE))</f>
        <v/>
      </c>
      <c r="B1557" s="7" t="str">
        <f>IF(G1557="","",VLOOKUP(I1557,作業者名!$B$4:$C$100,2,FALSE))</f>
        <v/>
      </c>
      <c r="C1557" s="7" t="str">
        <f>IF(G1557="","",VLOOKUP(J1557,中子データ!$B$4:$H$4500,2,FALSE))</f>
        <v/>
      </c>
      <c r="D1557" s="8" t="str">
        <f>IF(G1557="","",VLOOKUP(J1557,中子データ!$B$4:$H$4500,4,FALSE))</f>
        <v/>
      </c>
      <c r="E1557" s="231" t="str">
        <f t="shared" si="510"/>
        <v/>
      </c>
      <c r="G1557" s="238"/>
      <c r="H1557" s="9"/>
      <c r="I1557" s="9"/>
      <c r="J1557" s="9"/>
      <c r="K1557" s="10"/>
      <c r="L1557" s="10"/>
      <c r="M1557" s="6"/>
      <c r="N1557" s="6">
        <f t="shared" ref="N1557:N1596" si="515">L1557-SUM(O1557:Z1557)</f>
        <v>0</v>
      </c>
      <c r="O1557" s="250"/>
      <c r="P1557" s="250"/>
      <c r="Q1557" s="250"/>
      <c r="R1557" s="250"/>
      <c r="S1557" s="250"/>
      <c r="T1557" s="250"/>
      <c r="U1557" s="250"/>
      <c r="V1557" s="250"/>
      <c r="W1557" s="250"/>
      <c r="X1557" s="250"/>
      <c r="Y1557" s="250"/>
      <c r="Z1557" s="4"/>
      <c r="AA1557" s="429"/>
      <c r="AB1557" s="457">
        <f t="shared" si="513"/>
        <v>0</v>
      </c>
      <c r="AC1557" s="11"/>
      <c r="AD1557" s="11"/>
      <c r="AE1557" s="11"/>
      <c r="AF1557" s="11"/>
      <c r="AG1557" s="11"/>
      <c r="AH1557" s="11"/>
      <c r="AI1557" s="11"/>
      <c r="AJ1557" s="12"/>
      <c r="AK1557" s="445" t="str">
        <f>IF(G1557="","",VLOOKUP(J1557,中子データ!$B$4:$H$4500,3,FALSE))</f>
        <v/>
      </c>
      <c r="AL1557" s="445" t="str">
        <f>IF(G1557="","",VLOOKUP(J1557,中子データ!$B$4:$H$4500,5,FALSE))</f>
        <v/>
      </c>
      <c r="AM1557" s="445" t="str">
        <f>IF(G1557="","",VLOOKUP(J1557,中子データ!$B$4:$H$4500,6,FALSE))</f>
        <v/>
      </c>
      <c r="AN1557" s="418"/>
      <c r="AO1557" s="419"/>
      <c r="AP1557" s="420"/>
      <c r="AQ1557" s="421"/>
      <c r="AR1557" s="420"/>
      <c r="AS1557" s="436"/>
      <c r="AT1557" s="436"/>
      <c r="AU1557" s="422"/>
      <c r="AV1557" s="11"/>
      <c r="AW1557" s="11"/>
      <c r="AX1557" s="410">
        <f t="shared" si="512"/>
        <v>0</v>
      </c>
      <c r="AY1557" s="411" t="str">
        <f>IF(G1557="","",VLOOKUP(J1557,中子データ!$B$4:$M$5999,10,FALSE))</f>
        <v/>
      </c>
      <c r="AZ1557" s="438" t="str">
        <f>IF(G1557="","",VLOOKUP(J1557,中子データ!$B$4:$M$5999,9,FALSE))</f>
        <v/>
      </c>
      <c r="BA1557" s="412" t="str">
        <f>IF(AQ1557="","",VLOOKUP(AQ1557,作業者名!$B$4:$C$100,2,FALSE))</f>
        <v/>
      </c>
      <c r="BB1557" s="412" t="str">
        <f>IF(AR1557="","",VLOOKUP(AR1557,作業者名!$B$4:$C$100,2,FALSE))</f>
        <v/>
      </c>
      <c r="BC1557" s="412" t="str">
        <f>IF(G1557="","",VLOOKUP(J1557,中子データ!B$4:N$6004,12,FALSE))</f>
        <v/>
      </c>
      <c r="BD1557" s="413" t="str">
        <f>IF(G1557="","",VLOOKUP(J1557,中子データ!$B$4:$P$4500,15,FALSE))</f>
        <v/>
      </c>
    </row>
    <row r="1558" spans="1:56" x14ac:dyDescent="0.15">
      <c r="A1558" s="7" t="str">
        <f>IF(G1558="","",VLOOKUP(H1558,マシン名!$B$4:$C$93,2,FALSE))</f>
        <v/>
      </c>
      <c r="B1558" s="7" t="str">
        <f>IF(G1558="","",VLOOKUP(I1558,作業者名!$B$4:$C$100,2,FALSE))</f>
        <v/>
      </c>
      <c r="C1558" s="7" t="str">
        <f>IF(G1558="","",VLOOKUP(J1558,中子データ!$B$4:$H$4500,2,FALSE))</f>
        <v/>
      </c>
      <c r="D1558" s="8" t="str">
        <f>IF(G1558="","",VLOOKUP(J1558,中子データ!$B$4:$H$4500,4,FALSE))</f>
        <v/>
      </c>
      <c r="E1558" s="231" t="str">
        <f t="shared" si="510"/>
        <v/>
      </c>
      <c r="G1558" s="238"/>
      <c r="H1558" s="9"/>
      <c r="I1558" s="9"/>
      <c r="J1558" s="9"/>
      <c r="K1558" s="10"/>
      <c r="L1558" s="10"/>
      <c r="M1558" s="6"/>
      <c r="N1558" s="6">
        <f t="shared" si="515"/>
        <v>0</v>
      </c>
      <c r="O1558" s="250"/>
      <c r="P1558" s="250"/>
      <c r="Q1558" s="250"/>
      <c r="R1558" s="250"/>
      <c r="S1558" s="250"/>
      <c r="T1558" s="250"/>
      <c r="U1558" s="250"/>
      <c r="V1558" s="250"/>
      <c r="W1558" s="250"/>
      <c r="X1558" s="250"/>
      <c r="Y1558" s="250"/>
      <c r="Z1558" s="4"/>
      <c r="AA1558" s="429"/>
      <c r="AB1558" s="457">
        <f t="shared" si="513"/>
        <v>0</v>
      </c>
      <c r="AC1558" s="11"/>
      <c r="AD1558" s="11"/>
      <c r="AE1558" s="11"/>
      <c r="AF1558" s="11"/>
      <c r="AG1558" s="11"/>
      <c r="AH1558" s="11"/>
      <c r="AI1558" s="11"/>
      <c r="AJ1558" s="12"/>
      <c r="AK1558" s="445" t="str">
        <f>IF(G1558="","",VLOOKUP(J1558,中子データ!$B$4:$H$4500,3,FALSE))</f>
        <v/>
      </c>
      <c r="AL1558" s="445" t="str">
        <f>IF(G1558="","",VLOOKUP(J1558,中子データ!$B$4:$H$4500,5,FALSE))</f>
        <v/>
      </c>
      <c r="AM1558" s="445" t="str">
        <f>IF(G1558="","",VLOOKUP(J1558,中子データ!$B$4:$H$4500,6,FALSE))</f>
        <v/>
      </c>
      <c r="AN1558" s="418"/>
      <c r="AO1558" s="419"/>
      <c r="AP1558" s="420"/>
      <c r="AQ1558" s="421"/>
      <c r="AR1558" s="420"/>
      <c r="AS1558" s="436"/>
      <c r="AT1558" s="436"/>
      <c r="AU1558" s="422"/>
      <c r="AV1558" s="11"/>
      <c r="AW1558" s="11"/>
      <c r="AX1558" s="410">
        <f t="shared" si="512"/>
        <v>0</v>
      </c>
      <c r="AY1558" s="411" t="str">
        <f>IF(G1558="","",VLOOKUP(J1558,中子データ!$B$4:$M$5999,10,FALSE))</f>
        <v/>
      </c>
      <c r="AZ1558" s="438" t="str">
        <f>IF(G1558="","",VLOOKUP(J1558,中子データ!$B$4:$M$5999,9,FALSE))</f>
        <v/>
      </c>
      <c r="BA1558" s="412" t="str">
        <f>IF(AQ1558="","",VLOOKUP(AQ1558,作業者名!$B$4:$C$100,2,FALSE))</f>
        <v/>
      </c>
      <c r="BB1558" s="412" t="str">
        <f>IF(AR1558="","",VLOOKUP(AR1558,作業者名!$B$4:$C$100,2,FALSE))</f>
        <v/>
      </c>
      <c r="BC1558" s="412" t="str">
        <f>IF(G1558="","",VLOOKUP(J1558,中子データ!B$4:N$6004,12,FALSE))</f>
        <v/>
      </c>
      <c r="BD1558" s="413" t="str">
        <f>IF(G1558="","",VLOOKUP(J1558,中子データ!$B$4:$P$4500,15,FALSE))</f>
        <v/>
      </c>
    </row>
    <row r="1559" spans="1:56" x14ac:dyDescent="0.15">
      <c r="A1559" s="7" t="str">
        <f>IF(G1559="","",VLOOKUP(H1559,マシン名!$B$4:$C$93,2,FALSE))</f>
        <v/>
      </c>
      <c r="B1559" s="7" t="str">
        <f>IF(G1559="","",VLOOKUP(I1559,作業者名!$B$4:$C$100,2,FALSE))</f>
        <v/>
      </c>
      <c r="C1559" s="7" t="str">
        <f>IF(G1559="","",VLOOKUP(J1559,中子データ!$B$4:$H$4500,2,FALSE))</f>
        <v/>
      </c>
      <c r="D1559" s="8" t="str">
        <f>IF(G1559="","",VLOOKUP(J1559,中子データ!$B$4:$H$4500,4,FALSE))</f>
        <v/>
      </c>
      <c r="E1559" s="231" t="str">
        <f t="shared" si="510"/>
        <v/>
      </c>
      <c r="G1559" s="238"/>
      <c r="H1559" s="9"/>
      <c r="I1559" s="9"/>
      <c r="J1559" s="9"/>
      <c r="K1559" s="10"/>
      <c r="L1559" s="10"/>
      <c r="M1559" s="6"/>
      <c r="N1559" s="6">
        <f t="shared" si="515"/>
        <v>0</v>
      </c>
      <c r="O1559" s="250"/>
      <c r="P1559" s="250"/>
      <c r="Q1559" s="250"/>
      <c r="R1559" s="250"/>
      <c r="S1559" s="250"/>
      <c r="T1559" s="250"/>
      <c r="U1559" s="250"/>
      <c r="V1559" s="250"/>
      <c r="W1559" s="250"/>
      <c r="X1559" s="250"/>
      <c r="Y1559" s="250"/>
      <c r="Z1559" s="4"/>
      <c r="AA1559" s="429"/>
      <c r="AB1559" s="457">
        <f t="shared" si="513"/>
        <v>0</v>
      </c>
      <c r="AC1559" s="11"/>
      <c r="AD1559" s="11"/>
      <c r="AE1559" s="11"/>
      <c r="AF1559" s="11"/>
      <c r="AG1559" s="11"/>
      <c r="AH1559" s="11"/>
      <c r="AI1559" s="11"/>
      <c r="AJ1559" s="12"/>
      <c r="AK1559" s="445" t="str">
        <f>IF(G1559="","",VLOOKUP(J1559,中子データ!$B$4:$H$4500,3,FALSE))</f>
        <v/>
      </c>
      <c r="AL1559" s="445" t="str">
        <f>IF(G1559="","",VLOOKUP(J1559,中子データ!$B$4:$H$4500,5,FALSE))</f>
        <v/>
      </c>
      <c r="AM1559" s="445" t="str">
        <f>IF(G1559="","",VLOOKUP(J1559,中子データ!$B$4:$H$4500,6,FALSE))</f>
        <v/>
      </c>
      <c r="AN1559" s="418"/>
      <c r="AO1559" s="419"/>
      <c r="AP1559" s="420"/>
      <c r="AQ1559" s="421"/>
      <c r="AR1559" s="420"/>
      <c r="AS1559" s="436"/>
      <c r="AT1559" s="436"/>
      <c r="AU1559" s="422"/>
      <c r="AV1559" s="11"/>
      <c r="AW1559" s="11"/>
      <c r="AX1559" s="410">
        <f t="shared" si="512"/>
        <v>0</v>
      </c>
      <c r="AY1559" s="411" t="str">
        <f>IF(G1559="","",VLOOKUP(J1559,中子データ!$B$4:$M$5999,10,FALSE))</f>
        <v/>
      </c>
      <c r="AZ1559" s="438" t="str">
        <f>IF(G1559="","",VLOOKUP(J1559,中子データ!$B$4:$M$5999,9,FALSE))</f>
        <v/>
      </c>
      <c r="BA1559" s="412" t="str">
        <f>IF(AQ1559="","",VLOOKUP(AQ1559,作業者名!$B$4:$C$100,2,FALSE))</f>
        <v/>
      </c>
      <c r="BB1559" s="412" t="str">
        <f>IF(AR1559="","",VLOOKUP(AR1559,作業者名!$B$4:$C$100,2,FALSE))</f>
        <v/>
      </c>
      <c r="BC1559" s="412" t="str">
        <f>IF(G1559="","",VLOOKUP(J1559,中子データ!B$4:N$6004,12,FALSE))</f>
        <v/>
      </c>
      <c r="BD1559" s="413" t="str">
        <f>IF(G1559="","",VLOOKUP(J1559,中子データ!$B$4:$P$4500,15,FALSE))</f>
        <v/>
      </c>
    </row>
    <row r="1560" spans="1:56" x14ac:dyDescent="0.15">
      <c r="A1560" s="7" t="str">
        <f>IF(G1560="","",VLOOKUP(H1560,マシン名!$B$4:$C$93,2,FALSE))</f>
        <v/>
      </c>
      <c r="B1560" s="7" t="str">
        <f>IF(G1560="","",VLOOKUP(I1560,作業者名!$B$4:$C$100,2,FALSE))</f>
        <v/>
      </c>
      <c r="C1560" s="7" t="str">
        <f>IF(G1560="","",VLOOKUP(J1560,中子データ!$B$4:$H$4500,2,FALSE))</f>
        <v/>
      </c>
      <c r="D1560" s="8" t="str">
        <f>IF(G1560="","",VLOOKUP(J1560,中子データ!$B$4:$H$4500,4,FALSE))</f>
        <v/>
      </c>
      <c r="E1560" s="231" t="str">
        <f t="shared" si="510"/>
        <v/>
      </c>
      <c r="G1560" s="238"/>
      <c r="H1560" s="9"/>
      <c r="I1560" s="9"/>
      <c r="J1560" s="9"/>
      <c r="K1560" s="10"/>
      <c r="L1560" s="10"/>
      <c r="M1560" s="6"/>
      <c r="N1560" s="6">
        <f t="shared" si="515"/>
        <v>0</v>
      </c>
      <c r="O1560" s="250"/>
      <c r="P1560" s="250"/>
      <c r="Q1560" s="250"/>
      <c r="R1560" s="250"/>
      <c r="S1560" s="250"/>
      <c r="T1560" s="250"/>
      <c r="U1560" s="250"/>
      <c r="V1560" s="250"/>
      <c r="W1560" s="250"/>
      <c r="X1560" s="250"/>
      <c r="Y1560" s="250"/>
      <c r="Z1560" s="4"/>
      <c r="AA1560" s="429"/>
      <c r="AB1560" s="457">
        <f t="shared" si="513"/>
        <v>0</v>
      </c>
      <c r="AC1560" s="11"/>
      <c r="AD1560" s="11"/>
      <c r="AE1560" s="11"/>
      <c r="AF1560" s="11"/>
      <c r="AG1560" s="11"/>
      <c r="AH1560" s="11"/>
      <c r="AI1560" s="11"/>
      <c r="AJ1560" s="12"/>
      <c r="AK1560" s="445" t="str">
        <f>IF(G1560="","",VLOOKUP(J1560,中子データ!$B$4:$H$4500,3,FALSE))</f>
        <v/>
      </c>
      <c r="AL1560" s="445" t="str">
        <f>IF(G1560="","",VLOOKUP(J1560,中子データ!$B$4:$H$4500,5,FALSE))</f>
        <v/>
      </c>
      <c r="AM1560" s="445" t="str">
        <f>IF(G1560="","",VLOOKUP(J1560,中子データ!$B$4:$H$4500,6,FALSE))</f>
        <v/>
      </c>
      <c r="AN1560" s="418"/>
      <c r="AO1560" s="419"/>
      <c r="AP1560" s="420"/>
      <c r="AQ1560" s="421"/>
      <c r="AR1560" s="420"/>
      <c r="AS1560" s="436"/>
      <c r="AT1560" s="436"/>
      <c r="AU1560" s="422"/>
      <c r="AV1560" s="11"/>
      <c r="AW1560" s="11"/>
      <c r="AX1560" s="410">
        <f t="shared" si="512"/>
        <v>0</v>
      </c>
      <c r="AY1560" s="411" t="str">
        <f>IF(G1560="","",VLOOKUP(J1560,中子データ!$B$4:$M$5999,10,FALSE))</f>
        <v/>
      </c>
      <c r="AZ1560" s="438" t="str">
        <f>IF(G1560="","",VLOOKUP(J1560,中子データ!$B$4:$M$5999,9,FALSE))</f>
        <v/>
      </c>
      <c r="BA1560" s="412" t="str">
        <f>IF(AQ1560="","",VLOOKUP(AQ1560,作業者名!$B$4:$C$100,2,FALSE))</f>
        <v/>
      </c>
      <c r="BB1560" s="412" t="str">
        <f>IF(AR1560="","",VLOOKUP(AR1560,作業者名!$B$4:$C$100,2,FALSE))</f>
        <v/>
      </c>
      <c r="BC1560" s="412" t="str">
        <f>IF(G1560="","",VLOOKUP(J1560,中子データ!B$4:N$6004,12,FALSE))</f>
        <v/>
      </c>
      <c r="BD1560" s="413" t="str">
        <f>IF(G1560="","",VLOOKUP(J1560,中子データ!$B$4:$P$4500,15,FALSE))</f>
        <v/>
      </c>
    </row>
    <row r="1561" spans="1:56" x14ac:dyDescent="0.15">
      <c r="A1561" s="7" t="str">
        <f>IF(G1561="","",VLOOKUP(H1561,マシン名!$B$4:$C$93,2,FALSE))</f>
        <v/>
      </c>
      <c r="B1561" s="7" t="str">
        <f>IF(G1561="","",VLOOKUP(I1561,作業者名!$B$4:$C$100,2,FALSE))</f>
        <v/>
      </c>
      <c r="C1561" s="7" t="str">
        <f>IF(G1561="","",VLOOKUP(J1561,中子データ!$B$4:$H$4500,2,FALSE))</f>
        <v/>
      </c>
      <c r="D1561" s="8" t="str">
        <f>IF(G1561="","",VLOOKUP(J1561,中子データ!$B$4:$H$4500,4,FALSE))</f>
        <v/>
      </c>
      <c r="E1561" s="231" t="str">
        <f t="shared" si="510"/>
        <v/>
      </c>
      <c r="G1561" s="238"/>
      <c r="H1561" s="9"/>
      <c r="I1561" s="9"/>
      <c r="J1561" s="9"/>
      <c r="K1561" s="10"/>
      <c r="L1561" s="10"/>
      <c r="M1561" s="6"/>
      <c r="N1561" s="6">
        <f t="shared" si="515"/>
        <v>0</v>
      </c>
      <c r="O1561" s="250"/>
      <c r="P1561" s="250"/>
      <c r="Q1561" s="250"/>
      <c r="R1561" s="250"/>
      <c r="S1561" s="250"/>
      <c r="T1561" s="250"/>
      <c r="U1561" s="250"/>
      <c r="V1561" s="250"/>
      <c r="W1561" s="250"/>
      <c r="X1561" s="250"/>
      <c r="Y1561" s="250"/>
      <c r="Z1561" s="4"/>
      <c r="AA1561" s="429"/>
      <c r="AB1561" s="457">
        <f t="shared" si="513"/>
        <v>0</v>
      </c>
      <c r="AC1561" s="11"/>
      <c r="AD1561" s="11"/>
      <c r="AE1561" s="11"/>
      <c r="AF1561" s="11"/>
      <c r="AG1561" s="11"/>
      <c r="AH1561" s="11"/>
      <c r="AI1561" s="11"/>
      <c r="AJ1561" s="12"/>
      <c r="AK1561" s="445" t="str">
        <f>IF(G1561="","",VLOOKUP(J1561,中子データ!$B$4:$H$4500,3,FALSE))</f>
        <v/>
      </c>
      <c r="AL1561" s="445" t="str">
        <f>IF(G1561="","",VLOOKUP(J1561,中子データ!$B$4:$H$4500,5,FALSE))</f>
        <v/>
      </c>
      <c r="AM1561" s="445" t="str">
        <f>IF(G1561="","",VLOOKUP(J1561,中子データ!$B$4:$H$4500,6,FALSE))</f>
        <v/>
      </c>
      <c r="AN1561" s="418"/>
      <c r="AO1561" s="419"/>
      <c r="AP1561" s="420"/>
      <c r="AQ1561" s="421"/>
      <c r="AR1561" s="420"/>
      <c r="AS1561" s="436"/>
      <c r="AT1561" s="436"/>
      <c r="AU1561" s="422"/>
      <c r="AV1561" s="11"/>
      <c r="AW1561" s="11"/>
      <c r="AX1561" s="410">
        <f t="shared" si="512"/>
        <v>0</v>
      </c>
      <c r="AY1561" s="411" t="str">
        <f>IF(G1561="","",VLOOKUP(J1561,中子データ!$B$4:$M$5999,10,FALSE))</f>
        <v/>
      </c>
      <c r="AZ1561" s="438" t="str">
        <f>IF(G1561="","",VLOOKUP(J1561,中子データ!$B$4:$M$5999,9,FALSE))</f>
        <v/>
      </c>
      <c r="BA1561" s="412" t="str">
        <f>IF(AQ1561="","",VLOOKUP(AQ1561,作業者名!$B$4:$C$100,2,FALSE))</f>
        <v/>
      </c>
      <c r="BB1561" s="412" t="str">
        <f>IF(AR1561="","",VLOOKUP(AR1561,作業者名!$B$4:$C$100,2,FALSE))</f>
        <v/>
      </c>
      <c r="BC1561" s="412" t="str">
        <f>IF(G1561="","",VLOOKUP(J1561,中子データ!B$4:N$6004,12,FALSE))</f>
        <v/>
      </c>
      <c r="BD1561" s="413" t="str">
        <f>IF(G1561="","",VLOOKUP(J1561,中子データ!$B$4:$P$4500,15,FALSE))</f>
        <v/>
      </c>
    </row>
    <row r="1562" spans="1:56" x14ac:dyDescent="0.15">
      <c r="A1562" s="7" t="str">
        <f>IF(G1562="","",VLOOKUP(H1562,マシン名!$B$4:$C$93,2,FALSE))</f>
        <v/>
      </c>
      <c r="B1562" s="7" t="str">
        <f>IF(G1562="","",VLOOKUP(I1562,作業者名!$B$4:$C$100,2,FALSE))</f>
        <v/>
      </c>
      <c r="C1562" s="7" t="str">
        <f>IF(G1562="","",VLOOKUP(J1562,中子データ!$B$4:$H$4500,2,FALSE))</f>
        <v/>
      </c>
      <c r="D1562" s="8" t="str">
        <f>IF(G1562="","",VLOOKUP(J1562,中子データ!$B$4:$H$4500,4,FALSE))</f>
        <v/>
      </c>
      <c r="E1562" s="231" t="str">
        <f t="shared" si="510"/>
        <v/>
      </c>
      <c r="G1562" s="238"/>
      <c r="H1562" s="9"/>
      <c r="I1562" s="9"/>
      <c r="J1562" s="9"/>
      <c r="K1562" s="10"/>
      <c r="L1562" s="10"/>
      <c r="M1562" s="6"/>
      <c r="N1562" s="6">
        <f t="shared" si="515"/>
        <v>0</v>
      </c>
      <c r="O1562" s="250"/>
      <c r="P1562" s="250"/>
      <c r="Q1562" s="250"/>
      <c r="R1562" s="250"/>
      <c r="S1562" s="250"/>
      <c r="T1562" s="250"/>
      <c r="U1562" s="250"/>
      <c r="V1562" s="250"/>
      <c r="W1562" s="250"/>
      <c r="X1562" s="250"/>
      <c r="Y1562" s="250"/>
      <c r="Z1562" s="4"/>
      <c r="AA1562" s="429"/>
      <c r="AB1562" s="457">
        <f t="shared" si="513"/>
        <v>0</v>
      </c>
      <c r="AC1562" s="11"/>
      <c r="AD1562" s="11"/>
      <c r="AE1562" s="11"/>
      <c r="AF1562" s="11"/>
      <c r="AG1562" s="11"/>
      <c r="AH1562" s="11"/>
      <c r="AI1562" s="11"/>
      <c r="AJ1562" s="12"/>
      <c r="AK1562" s="445" t="str">
        <f>IF(G1562="","",VLOOKUP(J1562,中子データ!$B$4:$H$4500,3,FALSE))</f>
        <v/>
      </c>
      <c r="AL1562" s="445" t="str">
        <f>IF(G1562="","",VLOOKUP(J1562,中子データ!$B$4:$H$4500,5,FALSE))</f>
        <v/>
      </c>
      <c r="AM1562" s="445" t="str">
        <f>IF(G1562="","",VLOOKUP(J1562,中子データ!$B$4:$H$4500,6,FALSE))</f>
        <v/>
      </c>
      <c r="AN1562" s="418"/>
      <c r="AO1562" s="419"/>
      <c r="AP1562" s="420"/>
      <c r="AQ1562" s="421"/>
      <c r="AR1562" s="420"/>
      <c r="AS1562" s="436"/>
      <c r="AT1562" s="436"/>
      <c r="AU1562" s="422"/>
      <c r="AV1562" s="11"/>
      <c r="AW1562" s="11"/>
      <c r="AX1562" s="410">
        <f t="shared" si="512"/>
        <v>0</v>
      </c>
      <c r="AY1562" s="411" t="str">
        <f>IF(G1562="","",VLOOKUP(J1562,中子データ!$B$4:$M$5999,10,FALSE))</f>
        <v/>
      </c>
      <c r="AZ1562" s="438" t="str">
        <f>IF(G1562="","",VLOOKUP(J1562,中子データ!$B$4:$M$5999,9,FALSE))</f>
        <v/>
      </c>
      <c r="BA1562" s="412" t="str">
        <f>IF(AQ1562="","",VLOOKUP(AQ1562,作業者名!$B$4:$C$100,2,FALSE))</f>
        <v/>
      </c>
      <c r="BB1562" s="412" t="str">
        <f>IF(AR1562="","",VLOOKUP(AR1562,作業者名!$B$4:$C$100,2,FALSE))</f>
        <v/>
      </c>
      <c r="BC1562" s="412" t="str">
        <f>IF(G1562="","",VLOOKUP(J1562,中子データ!B$4:N$6004,12,FALSE))</f>
        <v/>
      </c>
      <c r="BD1562" s="413" t="str">
        <f>IF(G1562="","",VLOOKUP(J1562,中子データ!$B$4:$P$4500,15,FALSE))</f>
        <v/>
      </c>
    </row>
    <row r="1563" spans="1:56" x14ac:dyDescent="0.15">
      <c r="A1563" s="7" t="str">
        <f>IF(G1563="","",VLOOKUP(H1563,マシン名!$B$4:$C$93,2,FALSE))</f>
        <v/>
      </c>
      <c r="B1563" s="7" t="str">
        <f>IF(G1563="","",VLOOKUP(I1563,作業者名!$B$4:$C$100,2,FALSE))</f>
        <v/>
      </c>
      <c r="C1563" s="7" t="str">
        <f>IF(G1563="","",VLOOKUP(J1563,中子データ!$B$4:$H$4500,2,FALSE))</f>
        <v/>
      </c>
      <c r="D1563" s="8" t="str">
        <f>IF(G1563="","",VLOOKUP(J1563,中子データ!$B$4:$H$4500,4,FALSE))</f>
        <v/>
      </c>
      <c r="E1563" s="231" t="str">
        <f t="shared" si="510"/>
        <v/>
      </c>
      <c r="G1563" s="238"/>
      <c r="H1563" s="9"/>
      <c r="I1563" s="9"/>
      <c r="J1563" s="9"/>
      <c r="K1563" s="10"/>
      <c r="L1563" s="10"/>
      <c r="M1563" s="6"/>
      <c r="N1563" s="6">
        <f t="shared" si="515"/>
        <v>0</v>
      </c>
      <c r="O1563" s="250"/>
      <c r="P1563" s="250"/>
      <c r="Q1563" s="250"/>
      <c r="R1563" s="250"/>
      <c r="S1563" s="250"/>
      <c r="T1563" s="250"/>
      <c r="U1563" s="250"/>
      <c r="V1563" s="250"/>
      <c r="W1563" s="250"/>
      <c r="X1563" s="250"/>
      <c r="Y1563" s="250"/>
      <c r="Z1563" s="4"/>
      <c r="AA1563" s="429"/>
      <c r="AB1563" s="457">
        <f t="shared" si="513"/>
        <v>0</v>
      </c>
      <c r="AC1563" s="11"/>
      <c r="AD1563" s="11"/>
      <c r="AE1563" s="11"/>
      <c r="AF1563" s="11"/>
      <c r="AG1563" s="11"/>
      <c r="AH1563" s="11"/>
      <c r="AI1563" s="11"/>
      <c r="AJ1563" s="12"/>
      <c r="AK1563" s="445" t="str">
        <f>IF(G1563="","",VLOOKUP(J1563,中子データ!$B$4:$H$4500,3,FALSE))</f>
        <v/>
      </c>
      <c r="AL1563" s="445" t="str">
        <f>IF(G1563="","",VLOOKUP(J1563,中子データ!$B$4:$H$4500,5,FALSE))</f>
        <v/>
      </c>
      <c r="AM1563" s="445" t="str">
        <f>IF(G1563="","",VLOOKUP(J1563,中子データ!$B$4:$H$4500,6,FALSE))</f>
        <v/>
      </c>
      <c r="AN1563" s="418"/>
      <c r="AO1563" s="419"/>
      <c r="AP1563" s="420"/>
      <c r="AQ1563" s="421"/>
      <c r="AR1563" s="420"/>
      <c r="AS1563" s="436"/>
      <c r="AT1563" s="436"/>
      <c r="AU1563" s="422"/>
      <c r="AV1563" s="11"/>
      <c r="AW1563" s="11"/>
      <c r="AX1563" s="410">
        <f t="shared" si="512"/>
        <v>0</v>
      </c>
      <c r="AY1563" s="411" t="str">
        <f>IF(G1563="","",VLOOKUP(J1563,中子データ!$B$4:$M$5999,10,FALSE))</f>
        <v/>
      </c>
      <c r="AZ1563" s="438" t="str">
        <f>IF(G1563="","",VLOOKUP(J1563,中子データ!$B$4:$M$5999,9,FALSE))</f>
        <v/>
      </c>
      <c r="BA1563" s="412" t="str">
        <f>IF(AQ1563="","",VLOOKUP(AQ1563,作業者名!$B$4:$C$100,2,FALSE))</f>
        <v/>
      </c>
      <c r="BB1563" s="412" t="str">
        <f>IF(AR1563="","",VLOOKUP(AR1563,作業者名!$B$4:$C$100,2,FALSE))</f>
        <v/>
      </c>
      <c r="BC1563" s="412" t="str">
        <f>IF(G1563="","",VLOOKUP(J1563,中子データ!B$4:N$6004,12,FALSE))</f>
        <v/>
      </c>
      <c r="BD1563" s="413" t="str">
        <f>IF(G1563="","",VLOOKUP(J1563,中子データ!$B$4:$P$4500,15,FALSE))</f>
        <v/>
      </c>
    </row>
    <row r="1564" spans="1:56" x14ac:dyDescent="0.15">
      <c r="A1564" s="7" t="str">
        <f>IF(G1564="","",VLOOKUP(H1564,マシン名!$B$4:$C$93,2,FALSE))</f>
        <v/>
      </c>
      <c r="B1564" s="7" t="str">
        <f>IF(G1564="","",VLOOKUP(I1564,作業者名!$B$4:$C$100,2,FALSE))</f>
        <v/>
      </c>
      <c r="C1564" s="7" t="str">
        <f>IF(G1564="","",VLOOKUP(J1564,中子データ!$B$4:$H$4500,2,FALSE))</f>
        <v/>
      </c>
      <c r="D1564" s="8" t="str">
        <f>IF(G1564="","",VLOOKUP(J1564,中子データ!$B$4:$H$4500,4,FALSE))</f>
        <v/>
      </c>
      <c r="E1564" s="231" t="str">
        <f t="shared" si="510"/>
        <v/>
      </c>
      <c r="G1564" s="238"/>
      <c r="H1564" s="9"/>
      <c r="I1564" s="9"/>
      <c r="J1564" s="9"/>
      <c r="K1564" s="10"/>
      <c r="L1564" s="10"/>
      <c r="M1564" s="6"/>
      <c r="N1564" s="6">
        <f t="shared" si="515"/>
        <v>0</v>
      </c>
      <c r="O1564" s="250"/>
      <c r="P1564" s="250"/>
      <c r="Q1564" s="250"/>
      <c r="R1564" s="250"/>
      <c r="S1564" s="250"/>
      <c r="T1564" s="250"/>
      <c r="U1564" s="250"/>
      <c r="V1564" s="250"/>
      <c r="W1564" s="250"/>
      <c r="X1564" s="250"/>
      <c r="Y1564" s="250"/>
      <c r="Z1564" s="4"/>
      <c r="AA1564" s="429"/>
      <c r="AB1564" s="457">
        <f t="shared" si="513"/>
        <v>0</v>
      </c>
      <c r="AC1564" s="11"/>
      <c r="AD1564" s="11"/>
      <c r="AE1564" s="11"/>
      <c r="AF1564" s="11"/>
      <c r="AG1564" s="11"/>
      <c r="AH1564" s="11"/>
      <c r="AI1564" s="11"/>
      <c r="AJ1564" s="12"/>
      <c r="AK1564" s="445" t="str">
        <f>IF(G1564="","",VLOOKUP(J1564,中子データ!$B$4:$H$4500,3,FALSE))</f>
        <v/>
      </c>
      <c r="AL1564" s="445" t="str">
        <f>IF(G1564="","",VLOOKUP(J1564,中子データ!$B$4:$H$4500,5,FALSE))</f>
        <v/>
      </c>
      <c r="AM1564" s="445" t="str">
        <f>IF(G1564="","",VLOOKUP(J1564,中子データ!$B$4:$H$4500,6,FALSE))</f>
        <v/>
      </c>
      <c r="AN1564" s="418"/>
      <c r="AO1564" s="419"/>
      <c r="AP1564" s="420"/>
      <c r="AQ1564" s="421"/>
      <c r="AR1564" s="420"/>
      <c r="AS1564" s="436"/>
      <c r="AT1564" s="436"/>
      <c r="AU1564" s="422"/>
      <c r="AV1564" s="11"/>
      <c r="AW1564" s="11"/>
      <c r="AX1564" s="410">
        <f t="shared" si="512"/>
        <v>0</v>
      </c>
      <c r="AY1564" s="411" t="str">
        <f>IF(G1564="","",VLOOKUP(J1564,中子データ!$B$4:$M$5999,10,FALSE))</f>
        <v/>
      </c>
      <c r="AZ1564" s="438" t="str">
        <f>IF(G1564="","",VLOOKUP(J1564,中子データ!$B$4:$M$5999,9,FALSE))</f>
        <v/>
      </c>
      <c r="BA1564" s="412" t="str">
        <f>IF(AQ1564="","",VLOOKUP(AQ1564,作業者名!$B$4:$C$100,2,FALSE))</f>
        <v/>
      </c>
      <c r="BB1564" s="412" t="str">
        <f>IF(AR1564="","",VLOOKUP(AR1564,作業者名!$B$4:$C$100,2,FALSE))</f>
        <v/>
      </c>
      <c r="BC1564" s="412" t="str">
        <f>IF(G1564="","",VLOOKUP(J1564,中子データ!B$4:N$6004,12,FALSE))</f>
        <v/>
      </c>
      <c r="BD1564" s="413" t="str">
        <f>IF(G1564="","",VLOOKUP(J1564,中子データ!$B$4:$P$4500,15,FALSE))</f>
        <v/>
      </c>
    </row>
    <row r="1565" spans="1:56" x14ac:dyDescent="0.15">
      <c r="A1565" s="7" t="str">
        <f>IF(G1565="","",VLOOKUP(H1565,マシン名!$B$4:$C$93,2,FALSE))</f>
        <v/>
      </c>
      <c r="B1565" s="7" t="str">
        <f>IF(G1565="","",VLOOKUP(I1565,作業者名!$B$4:$C$100,2,FALSE))</f>
        <v/>
      </c>
      <c r="C1565" s="7" t="str">
        <f>IF(G1565="","",VLOOKUP(J1565,中子データ!$B$4:$H$4500,2,FALSE))</f>
        <v/>
      </c>
      <c r="D1565" s="8" t="str">
        <f>IF(G1565="","",VLOOKUP(J1565,中子データ!$B$4:$H$4500,4,FALSE))</f>
        <v/>
      </c>
      <c r="E1565" s="231" t="str">
        <f t="shared" si="510"/>
        <v/>
      </c>
      <c r="G1565" s="238"/>
      <c r="H1565" s="9"/>
      <c r="I1565" s="9"/>
      <c r="J1565" s="9"/>
      <c r="K1565" s="10"/>
      <c r="L1565" s="10"/>
      <c r="M1565" s="6"/>
      <c r="N1565" s="6">
        <f t="shared" si="515"/>
        <v>0</v>
      </c>
      <c r="O1565" s="250"/>
      <c r="P1565" s="250"/>
      <c r="Q1565" s="250"/>
      <c r="R1565" s="250"/>
      <c r="S1565" s="250"/>
      <c r="T1565" s="250"/>
      <c r="U1565" s="250"/>
      <c r="V1565" s="250"/>
      <c r="W1565" s="250"/>
      <c r="X1565" s="250"/>
      <c r="Y1565" s="250"/>
      <c r="Z1565" s="4"/>
      <c r="AA1565" s="429"/>
      <c r="AB1565" s="457">
        <f t="shared" si="513"/>
        <v>0</v>
      </c>
      <c r="AC1565" s="11"/>
      <c r="AD1565" s="11"/>
      <c r="AE1565" s="11"/>
      <c r="AF1565" s="11"/>
      <c r="AG1565" s="11"/>
      <c r="AH1565" s="11"/>
      <c r="AI1565" s="11"/>
      <c r="AJ1565" s="12"/>
      <c r="AK1565" s="445" t="str">
        <f>IF(G1565="","",VLOOKUP(J1565,中子データ!$B$4:$H$4500,3,FALSE))</f>
        <v/>
      </c>
      <c r="AL1565" s="445" t="str">
        <f>IF(G1565="","",VLOOKUP(J1565,中子データ!$B$4:$H$4500,5,FALSE))</f>
        <v/>
      </c>
      <c r="AM1565" s="445" t="str">
        <f>IF(G1565="","",VLOOKUP(J1565,中子データ!$B$4:$H$4500,6,FALSE))</f>
        <v/>
      </c>
      <c r="AN1565" s="418"/>
      <c r="AO1565" s="419"/>
      <c r="AP1565" s="420"/>
      <c r="AQ1565" s="421"/>
      <c r="AR1565" s="420"/>
      <c r="AS1565" s="436"/>
      <c r="AT1565" s="436"/>
      <c r="AU1565" s="422"/>
      <c r="AV1565" s="11"/>
      <c r="AW1565" s="11"/>
      <c r="AX1565" s="410">
        <f t="shared" si="512"/>
        <v>0</v>
      </c>
      <c r="AY1565" s="411" t="str">
        <f>IF(G1565="","",VLOOKUP(J1565,中子データ!$B$4:$M$5999,10,FALSE))</f>
        <v/>
      </c>
      <c r="AZ1565" s="438" t="str">
        <f>IF(G1565="","",VLOOKUP(J1565,中子データ!$B$4:$M$5999,9,FALSE))</f>
        <v/>
      </c>
      <c r="BA1565" s="412" t="str">
        <f>IF(AQ1565="","",VLOOKUP(AQ1565,作業者名!$B$4:$C$100,2,FALSE))</f>
        <v/>
      </c>
      <c r="BB1565" s="412" t="str">
        <f>IF(AR1565="","",VLOOKUP(AR1565,作業者名!$B$4:$C$100,2,FALSE))</f>
        <v/>
      </c>
      <c r="BC1565" s="412" t="str">
        <f>IF(G1565="","",VLOOKUP(J1565,中子データ!B$4:N$6004,12,FALSE))</f>
        <v/>
      </c>
      <c r="BD1565" s="413" t="str">
        <f>IF(G1565="","",VLOOKUP(J1565,中子データ!$B$4:$P$4500,15,FALSE))</f>
        <v/>
      </c>
    </row>
    <row r="1566" spans="1:56" x14ac:dyDescent="0.15">
      <c r="A1566" s="7" t="str">
        <f>IF(G1566="","",VLOOKUP(H1566,マシン名!$B$4:$C$93,2,FALSE))</f>
        <v/>
      </c>
      <c r="B1566" s="7" t="str">
        <f>IF(G1566="","",VLOOKUP(I1566,作業者名!$B$4:$C$100,2,FALSE))</f>
        <v/>
      </c>
      <c r="C1566" s="7" t="str">
        <f>IF(G1566="","",VLOOKUP(J1566,中子データ!$B$4:$H$4500,2,FALSE))</f>
        <v/>
      </c>
      <c r="D1566" s="8" t="str">
        <f>IF(G1566="","",VLOOKUP(J1566,中子データ!$B$4:$H$4500,4,FALSE))</f>
        <v/>
      </c>
      <c r="E1566" s="231" t="str">
        <f t="shared" si="510"/>
        <v/>
      </c>
      <c r="G1566" s="238"/>
      <c r="H1566" s="9"/>
      <c r="I1566" s="9"/>
      <c r="J1566" s="9"/>
      <c r="K1566" s="10"/>
      <c r="L1566" s="10"/>
      <c r="M1566" s="6"/>
      <c r="N1566" s="6">
        <f t="shared" si="515"/>
        <v>0</v>
      </c>
      <c r="O1566" s="250"/>
      <c r="P1566" s="250"/>
      <c r="Q1566" s="250"/>
      <c r="R1566" s="250"/>
      <c r="S1566" s="250"/>
      <c r="T1566" s="250"/>
      <c r="U1566" s="250"/>
      <c r="V1566" s="250"/>
      <c r="W1566" s="250"/>
      <c r="X1566" s="250"/>
      <c r="Y1566" s="250"/>
      <c r="Z1566" s="4"/>
      <c r="AA1566" s="429"/>
      <c r="AB1566" s="457">
        <f t="shared" si="513"/>
        <v>0</v>
      </c>
      <c r="AC1566" s="11"/>
      <c r="AD1566" s="11"/>
      <c r="AE1566" s="11"/>
      <c r="AF1566" s="11"/>
      <c r="AG1566" s="11"/>
      <c r="AH1566" s="11"/>
      <c r="AI1566" s="11"/>
      <c r="AJ1566" s="12"/>
      <c r="AK1566" s="445" t="str">
        <f>IF(G1566="","",VLOOKUP(J1566,中子データ!$B$4:$H$4500,3,FALSE))</f>
        <v/>
      </c>
      <c r="AL1566" s="445" t="str">
        <f>IF(G1566="","",VLOOKUP(J1566,中子データ!$B$4:$H$4500,5,FALSE))</f>
        <v/>
      </c>
      <c r="AM1566" s="445" t="str">
        <f>IF(G1566="","",VLOOKUP(J1566,中子データ!$B$4:$H$4500,6,FALSE))</f>
        <v/>
      </c>
      <c r="AN1566" s="418"/>
      <c r="AO1566" s="419"/>
      <c r="AP1566" s="420"/>
      <c r="AQ1566" s="421"/>
      <c r="AR1566" s="420"/>
      <c r="AS1566" s="436"/>
      <c r="AT1566" s="436"/>
      <c r="AU1566" s="422"/>
      <c r="AV1566" s="11"/>
      <c r="AW1566" s="11"/>
      <c r="AX1566" s="410">
        <f t="shared" si="512"/>
        <v>0</v>
      </c>
      <c r="AY1566" s="411" t="str">
        <f>IF(G1566="","",VLOOKUP(J1566,中子データ!$B$4:$M$5999,10,FALSE))</f>
        <v/>
      </c>
      <c r="AZ1566" s="438" t="str">
        <f>IF(G1566="","",VLOOKUP(J1566,中子データ!$B$4:$M$5999,9,FALSE))</f>
        <v/>
      </c>
      <c r="BA1566" s="412" t="str">
        <f>IF(AQ1566="","",VLOOKUP(AQ1566,作業者名!$B$4:$C$100,2,FALSE))</f>
        <v/>
      </c>
      <c r="BB1566" s="412" t="str">
        <f>IF(AR1566="","",VLOOKUP(AR1566,作業者名!$B$4:$C$100,2,FALSE))</f>
        <v/>
      </c>
      <c r="BC1566" s="412" t="str">
        <f>IF(G1566="","",VLOOKUP(J1566,中子データ!B$4:N$6004,12,FALSE))</f>
        <v/>
      </c>
      <c r="BD1566" s="413" t="str">
        <f>IF(G1566="","",VLOOKUP(J1566,中子データ!$B$4:$P$4500,15,FALSE))</f>
        <v/>
      </c>
    </row>
    <row r="1567" spans="1:56" x14ac:dyDescent="0.15">
      <c r="A1567" s="7" t="str">
        <f>IF(G1567="","",VLOOKUP(H1567,マシン名!$B$4:$C$93,2,FALSE))</f>
        <v/>
      </c>
      <c r="B1567" s="7" t="str">
        <f>IF(G1567="","",VLOOKUP(I1567,作業者名!$B$4:$C$100,2,FALSE))</f>
        <v/>
      </c>
      <c r="C1567" s="7" t="str">
        <f>IF(G1567="","",VLOOKUP(J1567,中子データ!$B$4:$H$4500,2,FALSE))</f>
        <v/>
      </c>
      <c r="D1567" s="8" t="str">
        <f>IF(G1567="","",VLOOKUP(J1567,中子データ!$B$4:$H$4500,4,FALSE))</f>
        <v/>
      </c>
      <c r="E1567" s="231" t="str">
        <f t="shared" si="510"/>
        <v/>
      </c>
      <c r="G1567" s="238"/>
      <c r="H1567" s="9"/>
      <c r="I1567" s="9"/>
      <c r="J1567" s="9"/>
      <c r="K1567" s="10"/>
      <c r="L1567" s="10"/>
      <c r="M1567" s="6"/>
      <c r="N1567" s="6">
        <f t="shared" si="515"/>
        <v>0</v>
      </c>
      <c r="O1567" s="250"/>
      <c r="P1567" s="250"/>
      <c r="Q1567" s="250"/>
      <c r="R1567" s="250"/>
      <c r="S1567" s="250"/>
      <c r="T1567" s="250"/>
      <c r="U1567" s="250"/>
      <c r="V1567" s="250"/>
      <c r="W1567" s="250"/>
      <c r="X1567" s="250"/>
      <c r="Y1567" s="250"/>
      <c r="Z1567" s="4"/>
      <c r="AA1567" s="429"/>
      <c r="AB1567" s="457">
        <f t="shared" si="513"/>
        <v>0</v>
      </c>
      <c r="AC1567" s="11"/>
      <c r="AD1567" s="11"/>
      <c r="AE1567" s="11"/>
      <c r="AF1567" s="11"/>
      <c r="AG1567" s="11"/>
      <c r="AH1567" s="11"/>
      <c r="AI1567" s="11"/>
      <c r="AJ1567" s="12"/>
      <c r="AK1567" s="445" t="str">
        <f>IF(G1567="","",VLOOKUP(J1567,中子データ!$B$4:$H$4500,3,FALSE))</f>
        <v/>
      </c>
      <c r="AL1567" s="445" t="str">
        <f>IF(G1567="","",VLOOKUP(J1567,中子データ!$B$4:$H$4500,5,FALSE))</f>
        <v/>
      </c>
      <c r="AM1567" s="445" t="str">
        <f>IF(G1567="","",VLOOKUP(J1567,中子データ!$B$4:$H$4500,6,FALSE))</f>
        <v/>
      </c>
      <c r="AN1567" s="418"/>
      <c r="AO1567" s="419"/>
      <c r="AP1567" s="420"/>
      <c r="AQ1567" s="421"/>
      <c r="AR1567" s="420"/>
      <c r="AS1567" s="436"/>
      <c r="AT1567" s="436"/>
      <c r="AU1567" s="422"/>
      <c r="AV1567" s="11"/>
      <c r="AW1567" s="11"/>
      <c r="AX1567" s="410">
        <f t="shared" si="512"/>
        <v>0</v>
      </c>
      <c r="AY1567" s="411" t="str">
        <f>IF(G1567="","",VLOOKUP(J1567,中子データ!$B$4:$M$5999,10,FALSE))</f>
        <v/>
      </c>
      <c r="AZ1567" s="438" t="str">
        <f>IF(G1567="","",VLOOKUP(J1567,中子データ!$B$4:$M$5999,9,FALSE))</f>
        <v/>
      </c>
      <c r="BA1567" s="412" t="str">
        <f>IF(AQ1567="","",VLOOKUP(AQ1567,作業者名!$B$4:$C$100,2,FALSE))</f>
        <v/>
      </c>
      <c r="BB1567" s="412" t="str">
        <f>IF(AR1567="","",VLOOKUP(AR1567,作業者名!$B$4:$C$100,2,FALSE))</f>
        <v/>
      </c>
      <c r="BC1567" s="412" t="str">
        <f>IF(G1567="","",VLOOKUP(J1567,中子データ!B$4:N$6004,12,FALSE))</f>
        <v/>
      </c>
      <c r="BD1567" s="413" t="str">
        <f>IF(G1567="","",VLOOKUP(J1567,中子データ!$B$4:$P$4500,15,FALSE))</f>
        <v/>
      </c>
    </row>
    <row r="1568" spans="1:56" x14ac:dyDescent="0.15">
      <c r="A1568" s="7" t="str">
        <f>IF(G1568="","",VLOOKUP(H1568,マシン名!$B$4:$C$93,2,FALSE))</f>
        <v/>
      </c>
      <c r="B1568" s="7" t="str">
        <f>IF(G1568="","",VLOOKUP(I1568,作業者名!$B$4:$C$100,2,FALSE))</f>
        <v/>
      </c>
      <c r="C1568" s="7" t="str">
        <f>IF(G1568="","",VLOOKUP(J1568,中子データ!$B$4:$H$4500,2,FALSE))</f>
        <v/>
      </c>
      <c r="D1568" s="8" t="str">
        <f>IF(G1568="","",VLOOKUP(J1568,中子データ!$B$4:$H$4500,4,FALSE))</f>
        <v/>
      </c>
      <c r="E1568" s="231" t="str">
        <f t="shared" ref="E1568:E1631" si="516">IF(G1568="","",D1568*K1568-AB1568)</f>
        <v/>
      </c>
      <c r="G1568" s="238"/>
      <c r="H1568" s="9"/>
      <c r="I1568" s="9"/>
      <c r="J1568" s="9"/>
      <c r="K1568" s="10"/>
      <c r="L1568" s="10"/>
      <c r="M1568" s="6"/>
      <c r="N1568" s="6">
        <f t="shared" si="515"/>
        <v>0</v>
      </c>
      <c r="O1568" s="250"/>
      <c r="P1568" s="250"/>
      <c r="Q1568" s="250"/>
      <c r="R1568" s="250"/>
      <c r="S1568" s="250"/>
      <c r="T1568" s="250"/>
      <c r="U1568" s="250"/>
      <c r="V1568" s="250"/>
      <c r="W1568" s="250"/>
      <c r="X1568" s="250"/>
      <c r="Y1568" s="250"/>
      <c r="Z1568" s="4"/>
      <c r="AA1568" s="429"/>
      <c r="AB1568" s="457">
        <f t="shared" si="513"/>
        <v>0</v>
      </c>
      <c r="AC1568" s="11"/>
      <c r="AD1568" s="11"/>
      <c r="AE1568" s="11"/>
      <c r="AF1568" s="11"/>
      <c r="AG1568" s="11"/>
      <c r="AH1568" s="11"/>
      <c r="AI1568" s="11"/>
      <c r="AJ1568" s="12"/>
      <c r="AK1568" s="445" t="str">
        <f>IF(G1568="","",VLOOKUP(J1568,中子データ!$B$4:$H$4500,3,FALSE))</f>
        <v/>
      </c>
      <c r="AL1568" s="445" t="str">
        <f>IF(G1568="","",VLOOKUP(J1568,中子データ!$B$4:$H$4500,5,FALSE))</f>
        <v/>
      </c>
      <c r="AM1568" s="445" t="str">
        <f>IF(G1568="","",VLOOKUP(J1568,中子データ!$B$4:$H$4500,6,FALSE))</f>
        <v/>
      </c>
      <c r="AN1568" s="418"/>
      <c r="AO1568" s="419"/>
      <c r="AP1568" s="420"/>
      <c r="AQ1568" s="421"/>
      <c r="AR1568" s="420"/>
      <c r="AS1568" s="436"/>
      <c r="AT1568" s="436"/>
      <c r="AU1568" s="422"/>
      <c r="AV1568" s="11"/>
      <c r="AW1568" s="11"/>
      <c r="AX1568" s="410">
        <f t="shared" si="512"/>
        <v>0</v>
      </c>
      <c r="AY1568" s="411" t="str">
        <f>IF(G1568="","",VLOOKUP(J1568,中子データ!$B$4:$M$5999,10,FALSE))</f>
        <v/>
      </c>
      <c r="AZ1568" s="438" t="str">
        <f>IF(G1568="","",VLOOKUP(J1568,中子データ!$B$4:$M$5999,9,FALSE))</f>
        <v/>
      </c>
      <c r="BA1568" s="412" t="str">
        <f>IF(AQ1568="","",VLOOKUP(AQ1568,作業者名!$B$4:$C$100,2,FALSE))</f>
        <v/>
      </c>
      <c r="BB1568" s="412" t="str">
        <f>IF(AR1568="","",VLOOKUP(AR1568,作業者名!$B$4:$C$100,2,FALSE))</f>
        <v/>
      </c>
      <c r="BC1568" s="412" t="str">
        <f>IF(G1568="","",VLOOKUP(J1568,中子データ!B$4:N$6004,12,FALSE))</f>
        <v/>
      </c>
      <c r="BD1568" s="413" t="str">
        <f>IF(G1568="","",VLOOKUP(J1568,中子データ!$B$4:$P$4500,15,FALSE))</f>
        <v/>
      </c>
    </row>
    <row r="1569" spans="1:56" x14ac:dyDescent="0.15">
      <c r="A1569" s="7" t="str">
        <f>IF(G1569="","",VLOOKUP(H1569,マシン名!$B$4:$C$93,2,FALSE))</f>
        <v/>
      </c>
      <c r="B1569" s="7" t="str">
        <f>IF(G1569="","",VLOOKUP(I1569,作業者名!$B$4:$C$100,2,FALSE))</f>
        <v/>
      </c>
      <c r="C1569" s="7" t="str">
        <f>IF(G1569="","",VLOOKUP(J1569,中子データ!$B$4:$H$4500,2,FALSE))</f>
        <v/>
      </c>
      <c r="D1569" s="8" t="str">
        <f>IF(G1569="","",VLOOKUP(J1569,中子データ!$B$4:$H$4500,4,FALSE))</f>
        <v/>
      </c>
      <c r="E1569" s="231" t="str">
        <f t="shared" si="516"/>
        <v/>
      </c>
      <c r="G1569" s="238"/>
      <c r="H1569" s="9"/>
      <c r="I1569" s="9"/>
      <c r="J1569" s="9"/>
      <c r="K1569" s="10"/>
      <c r="L1569" s="10"/>
      <c r="M1569" s="6"/>
      <c r="N1569" s="6">
        <f t="shared" si="515"/>
        <v>0</v>
      </c>
      <c r="O1569" s="250"/>
      <c r="P1569" s="250"/>
      <c r="Q1569" s="250"/>
      <c r="R1569" s="250"/>
      <c r="S1569" s="250"/>
      <c r="T1569" s="250"/>
      <c r="U1569" s="250"/>
      <c r="V1569" s="250"/>
      <c r="W1569" s="250"/>
      <c r="X1569" s="250"/>
      <c r="Y1569" s="250"/>
      <c r="Z1569" s="4"/>
      <c r="AA1569" s="429"/>
      <c r="AB1569" s="457">
        <f t="shared" si="513"/>
        <v>0</v>
      </c>
      <c r="AC1569" s="11"/>
      <c r="AD1569" s="11"/>
      <c r="AE1569" s="11"/>
      <c r="AF1569" s="11"/>
      <c r="AG1569" s="11"/>
      <c r="AH1569" s="11"/>
      <c r="AI1569" s="11"/>
      <c r="AJ1569" s="12"/>
      <c r="AK1569" s="445" t="str">
        <f>IF(G1569="","",VLOOKUP(J1569,中子データ!$B$4:$H$4500,3,FALSE))</f>
        <v/>
      </c>
      <c r="AL1569" s="445" t="str">
        <f>IF(G1569="","",VLOOKUP(J1569,中子データ!$B$4:$H$4500,5,FALSE))</f>
        <v/>
      </c>
      <c r="AM1569" s="445" t="str">
        <f>IF(G1569="","",VLOOKUP(J1569,中子データ!$B$4:$H$4500,6,FALSE))</f>
        <v/>
      </c>
      <c r="AN1569" s="418"/>
      <c r="AO1569" s="419"/>
      <c r="AP1569" s="420"/>
      <c r="AQ1569" s="421"/>
      <c r="AR1569" s="420"/>
      <c r="AS1569" s="436"/>
      <c r="AT1569" s="436"/>
      <c r="AU1569" s="422"/>
      <c r="AV1569" s="11"/>
      <c r="AW1569" s="11"/>
      <c r="AX1569" s="410">
        <f t="shared" si="512"/>
        <v>0</v>
      </c>
      <c r="AY1569" s="411" t="str">
        <f>IF(G1569="","",VLOOKUP(J1569,中子データ!$B$4:$M$5999,10,FALSE))</f>
        <v/>
      </c>
      <c r="AZ1569" s="438" t="str">
        <f>IF(G1569="","",VLOOKUP(J1569,中子データ!$B$4:$M$5999,9,FALSE))</f>
        <v/>
      </c>
      <c r="BA1569" s="412" t="str">
        <f>IF(AQ1569="","",VLOOKUP(AQ1569,作業者名!$B$4:$C$100,2,FALSE))</f>
        <v/>
      </c>
      <c r="BB1569" s="412" t="str">
        <f>IF(AR1569="","",VLOOKUP(AR1569,作業者名!$B$4:$C$100,2,FALSE))</f>
        <v/>
      </c>
      <c r="BC1569" s="412" t="str">
        <f>IF(G1569="","",VLOOKUP(J1569,中子データ!B$4:N$6004,12,FALSE))</f>
        <v/>
      </c>
      <c r="BD1569" s="413" t="str">
        <f>IF(G1569="","",VLOOKUP(J1569,中子データ!$B$4:$P$4500,15,FALSE))</f>
        <v/>
      </c>
    </row>
    <row r="1570" spans="1:56" x14ac:dyDescent="0.15">
      <c r="A1570" s="7" t="str">
        <f>IF(G1570="","",VLOOKUP(H1570,マシン名!$B$4:$C$93,2,FALSE))</f>
        <v/>
      </c>
      <c r="B1570" s="7" t="str">
        <f>IF(G1570="","",VLOOKUP(I1570,作業者名!$B$4:$C$100,2,FALSE))</f>
        <v/>
      </c>
      <c r="C1570" s="7" t="str">
        <f>IF(G1570="","",VLOOKUP(J1570,中子データ!$B$4:$H$4500,2,FALSE))</f>
        <v/>
      </c>
      <c r="D1570" s="8" t="str">
        <f>IF(G1570="","",VLOOKUP(J1570,中子データ!$B$4:$H$4500,4,FALSE))</f>
        <v/>
      </c>
      <c r="E1570" s="231" t="str">
        <f t="shared" si="516"/>
        <v/>
      </c>
      <c r="G1570" s="238"/>
      <c r="H1570" s="9"/>
      <c r="I1570" s="9"/>
      <c r="J1570" s="9"/>
      <c r="K1570" s="10"/>
      <c r="L1570" s="10"/>
      <c r="M1570" s="6"/>
      <c r="N1570" s="6">
        <f t="shared" si="515"/>
        <v>0</v>
      </c>
      <c r="O1570" s="250"/>
      <c r="P1570" s="250"/>
      <c r="Q1570" s="250"/>
      <c r="R1570" s="250"/>
      <c r="S1570" s="250"/>
      <c r="T1570" s="250"/>
      <c r="U1570" s="250"/>
      <c r="V1570" s="250"/>
      <c r="W1570" s="250"/>
      <c r="X1570" s="250"/>
      <c r="Y1570" s="250"/>
      <c r="Z1570" s="4"/>
      <c r="AA1570" s="429"/>
      <c r="AB1570" s="457">
        <f t="shared" si="513"/>
        <v>0</v>
      </c>
      <c r="AC1570" s="11"/>
      <c r="AD1570" s="11"/>
      <c r="AE1570" s="11"/>
      <c r="AF1570" s="11"/>
      <c r="AG1570" s="11"/>
      <c r="AH1570" s="11"/>
      <c r="AI1570" s="11"/>
      <c r="AJ1570" s="12"/>
      <c r="AK1570" s="445" t="str">
        <f>IF(G1570="","",VLOOKUP(J1570,中子データ!$B$4:$H$4500,3,FALSE))</f>
        <v/>
      </c>
      <c r="AL1570" s="445" t="str">
        <f>IF(G1570="","",VLOOKUP(J1570,中子データ!$B$4:$H$4500,5,FALSE))</f>
        <v/>
      </c>
      <c r="AM1570" s="445" t="str">
        <f>IF(G1570="","",VLOOKUP(J1570,中子データ!$B$4:$H$4500,6,FALSE))</f>
        <v/>
      </c>
      <c r="AN1570" s="418"/>
      <c r="AO1570" s="419"/>
      <c r="AP1570" s="420"/>
      <c r="AQ1570" s="421"/>
      <c r="AR1570" s="420"/>
      <c r="AS1570" s="436"/>
      <c r="AT1570" s="436"/>
      <c r="AU1570" s="422"/>
      <c r="AV1570" s="11"/>
      <c r="AW1570" s="11"/>
      <c r="AX1570" s="410">
        <f t="shared" si="512"/>
        <v>0</v>
      </c>
      <c r="AY1570" s="411" t="str">
        <f>IF(G1570="","",VLOOKUP(J1570,中子データ!$B$4:$M$5999,10,FALSE))</f>
        <v/>
      </c>
      <c r="AZ1570" s="438" t="str">
        <f>IF(G1570="","",VLOOKUP(J1570,中子データ!$B$4:$M$5999,9,FALSE))</f>
        <v/>
      </c>
      <c r="BA1570" s="412" t="str">
        <f>IF(AQ1570="","",VLOOKUP(AQ1570,作業者名!$B$4:$C$100,2,FALSE))</f>
        <v/>
      </c>
      <c r="BB1570" s="412" t="str">
        <f>IF(AR1570="","",VLOOKUP(AR1570,作業者名!$B$4:$C$100,2,FALSE))</f>
        <v/>
      </c>
      <c r="BC1570" s="412" t="str">
        <f>IF(G1570="","",VLOOKUP(J1570,中子データ!B$4:N$6004,12,FALSE))</f>
        <v/>
      </c>
      <c r="BD1570" s="413" t="str">
        <f>IF(G1570="","",VLOOKUP(J1570,中子データ!$B$4:$P$4500,15,FALSE))</f>
        <v/>
      </c>
    </row>
    <row r="1571" spans="1:56" x14ac:dyDescent="0.15">
      <c r="A1571" s="7" t="str">
        <f>IF(G1571="","",VLOOKUP(H1571,マシン名!$B$4:$C$93,2,FALSE))</f>
        <v/>
      </c>
      <c r="B1571" s="7" t="str">
        <f>IF(G1571="","",VLOOKUP(I1571,作業者名!$B$4:$C$100,2,FALSE))</f>
        <v/>
      </c>
      <c r="C1571" s="7" t="str">
        <f>IF(G1571="","",VLOOKUP(J1571,中子データ!$B$4:$H$4500,2,FALSE))</f>
        <v/>
      </c>
      <c r="D1571" s="8" t="str">
        <f>IF(G1571="","",VLOOKUP(J1571,中子データ!$B$4:$H$4500,4,FALSE))</f>
        <v/>
      </c>
      <c r="E1571" s="231" t="str">
        <f t="shared" si="516"/>
        <v/>
      </c>
      <c r="G1571" s="238"/>
      <c r="H1571" s="9"/>
      <c r="I1571" s="9"/>
      <c r="J1571" s="9"/>
      <c r="K1571" s="10"/>
      <c r="L1571" s="10"/>
      <c r="M1571" s="6"/>
      <c r="N1571" s="6">
        <f t="shared" si="515"/>
        <v>0</v>
      </c>
      <c r="O1571" s="250"/>
      <c r="P1571" s="250"/>
      <c r="Q1571" s="250"/>
      <c r="R1571" s="250"/>
      <c r="S1571" s="250"/>
      <c r="T1571" s="250"/>
      <c r="U1571" s="250"/>
      <c r="V1571" s="250"/>
      <c r="W1571" s="250"/>
      <c r="X1571" s="250"/>
      <c r="Y1571" s="250"/>
      <c r="Z1571" s="4"/>
      <c r="AA1571" s="429"/>
      <c r="AB1571" s="457">
        <f t="shared" si="513"/>
        <v>0</v>
      </c>
      <c r="AC1571" s="11"/>
      <c r="AD1571" s="11"/>
      <c r="AE1571" s="11"/>
      <c r="AF1571" s="11"/>
      <c r="AG1571" s="11"/>
      <c r="AH1571" s="11"/>
      <c r="AI1571" s="11"/>
      <c r="AJ1571" s="12"/>
      <c r="AK1571" s="445" t="str">
        <f>IF(G1571="","",VLOOKUP(J1571,中子データ!$B$4:$H$4500,3,FALSE))</f>
        <v/>
      </c>
      <c r="AL1571" s="445" t="str">
        <f>IF(G1571="","",VLOOKUP(J1571,中子データ!$B$4:$H$4500,5,FALSE))</f>
        <v/>
      </c>
      <c r="AM1571" s="445" t="str">
        <f>IF(G1571="","",VLOOKUP(J1571,中子データ!$B$4:$H$4500,6,FALSE))</f>
        <v/>
      </c>
      <c r="AN1571" s="418"/>
      <c r="AO1571" s="419"/>
      <c r="AP1571" s="420"/>
      <c r="AQ1571" s="421"/>
      <c r="AR1571" s="420"/>
      <c r="AS1571" s="436"/>
      <c r="AT1571" s="436"/>
      <c r="AU1571" s="422"/>
      <c r="AV1571" s="11"/>
      <c r="AW1571" s="11"/>
      <c r="AX1571" s="410">
        <f t="shared" si="512"/>
        <v>0</v>
      </c>
      <c r="AY1571" s="411" t="str">
        <f>IF(G1571="","",VLOOKUP(J1571,中子データ!$B$4:$M$5999,10,FALSE))</f>
        <v/>
      </c>
      <c r="AZ1571" s="438" t="str">
        <f>IF(G1571="","",VLOOKUP(J1571,中子データ!$B$4:$M$5999,9,FALSE))</f>
        <v/>
      </c>
      <c r="BA1571" s="412" t="str">
        <f>IF(AQ1571="","",VLOOKUP(AQ1571,作業者名!$B$4:$C$100,2,FALSE))</f>
        <v/>
      </c>
      <c r="BB1571" s="412" t="str">
        <f>IF(AR1571="","",VLOOKUP(AR1571,作業者名!$B$4:$C$100,2,FALSE))</f>
        <v/>
      </c>
      <c r="BC1571" s="412" t="str">
        <f>IF(G1571="","",VLOOKUP(J1571,中子データ!B$4:N$6004,12,FALSE))</f>
        <v/>
      </c>
      <c r="BD1571" s="413" t="str">
        <f>IF(G1571="","",VLOOKUP(J1571,中子データ!$B$4:$P$4500,15,FALSE))</f>
        <v/>
      </c>
    </row>
    <row r="1572" spans="1:56" x14ac:dyDescent="0.15">
      <c r="A1572" s="7" t="str">
        <f>IF(G1572="","",VLOOKUP(H1572,マシン名!$B$4:$C$93,2,FALSE))</f>
        <v/>
      </c>
      <c r="B1572" s="7" t="str">
        <f>IF(G1572="","",VLOOKUP(I1572,作業者名!$B$4:$C$100,2,FALSE))</f>
        <v/>
      </c>
      <c r="C1572" s="7" t="str">
        <f>IF(G1572="","",VLOOKUP(J1572,中子データ!$B$4:$H$4500,2,FALSE))</f>
        <v/>
      </c>
      <c r="D1572" s="8" t="str">
        <f>IF(G1572="","",VLOOKUP(J1572,中子データ!$B$4:$H$4500,4,FALSE))</f>
        <v/>
      </c>
      <c r="E1572" s="231" t="str">
        <f t="shared" si="516"/>
        <v/>
      </c>
      <c r="G1572" s="238"/>
      <c r="H1572" s="9"/>
      <c r="I1572" s="9"/>
      <c r="J1572" s="9"/>
      <c r="K1572" s="10"/>
      <c r="L1572" s="10"/>
      <c r="M1572" s="6"/>
      <c r="N1572" s="6">
        <f t="shared" si="515"/>
        <v>0</v>
      </c>
      <c r="O1572" s="250"/>
      <c r="P1572" s="250"/>
      <c r="Q1572" s="250"/>
      <c r="R1572" s="250"/>
      <c r="S1572" s="250"/>
      <c r="T1572" s="250"/>
      <c r="U1572" s="250"/>
      <c r="V1572" s="250"/>
      <c r="W1572" s="250"/>
      <c r="X1572" s="250"/>
      <c r="Y1572" s="250"/>
      <c r="Z1572" s="4"/>
      <c r="AA1572" s="429"/>
      <c r="AB1572" s="457">
        <f t="shared" si="513"/>
        <v>0</v>
      </c>
      <c r="AC1572" s="11"/>
      <c r="AD1572" s="11"/>
      <c r="AE1572" s="11"/>
      <c r="AF1572" s="11"/>
      <c r="AG1572" s="11"/>
      <c r="AH1572" s="11"/>
      <c r="AI1572" s="11"/>
      <c r="AJ1572" s="12"/>
      <c r="AK1572" s="445" t="str">
        <f>IF(G1572="","",VLOOKUP(J1572,中子データ!$B$4:$H$4500,3,FALSE))</f>
        <v/>
      </c>
      <c r="AL1572" s="445" t="str">
        <f>IF(G1572="","",VLOOKUP(J1572,中子データ!$B$4:$H$4500,5,FALSE))</f>
        <v/>
      </c>
      <c r="AM1572" s="445" t="str">
        <f>IF(G1572="","",VLOOKUP(J1572,中子データ!$B$4:$H$4500,6,FALSE))</f>
        <v/>
      </c>
      <c r="AN1572" s="418"/>
      <c r="AO1572" s="419"/>
      <c r="AP1572" s="420"/>
      <c r="AQ1572" s="421"/>
      <c r="AR1572" s="420"/>
      <c r="AS1572" s="436"/>
      <c r="AT1572" s="436"/>
      <c r="AU1572" s="422"/>
      <c r="AV1572" s="11"/>
      <c r="AW1572" s="11"/>
      <c r="AX1572" s="410">
        <f t="shared" si="512"/>
        <v>0</v>
      </c>
      <c r="AY1572" s="411" t="str">
        <f>IF(G1572="","",VLOOKUP(J1572,中子データ!$B$4:$M$5999,10,FALSE))</f>
        <v/>
      </c>
      <c r="AZ1572" s="438" t="str">
        <f>IF(G1572="","",VLOOKUP(J1572,中子データ!$B$4:$M$5999,9,FALSE))</f>
        <v/>
      </c>
      <c r="BA1572" s="412" t="str">
        <f>IF(AQ1572="","",VLOOKUP(AQ1572,作業者名!$B$4:$C$100,2,FALSE))</f>
        <v/>
      </c>
      <c r="BB1572" s="412" t="str">
        <f>IF(AR1572="","",VLOOKUP(AR1572,作業者名!$B$4:$C$100,2,FALSE))</f>
        <v/>
      </c>
      <c r="BC1572" s="412" t="str">
        <f>IF(G1572="","",VLOOKUP(J1572,中子データ!B$4:N$6004,12,FALSE))</f>
        <v/>
      </c>
      <c r="BD1572" s="413" t="str">
        <f>IF(G1572="","",VLOOKUP(J1572,中子データ!$B$4:$P$4500,15,FALSE))</f>
        <v/>
      </c>
    </row>
    <row r="1573" spans="1:56" x14ac:dyDescent="0.15">
      <c r="A1573" s="7" t="str">
        <f>IF(G1573="","",VLOOKUP(H1573,マシン名!$B$4:$C$93,2,FALSE))</f>
        <v/>
      </c>
      <c r="B1573" s="7" t="str">
        <f>IF(G1573="","",VLOOKUP(I1573,作業者名!$B$4:$C$100,2,FALSE))</f>
        <v/>
      </c>
      <c r="C1573" s="7" t="str">
        <f>IF(G1573="","",VLOOKUP(J1573,中子データ!$B$4:$H$4500,2,FALSE))</f>
        <v/>
      </c>
      <c r="D1573" s="8" t="str">
        <f>IF(G1573="","",VLOOKUP(J1573,中子データ!$B$4:$H$4500,4,FALSE))</f>
        <v/>
      </c>
      <c r="E1573" s="231" t="str">
        <f t="shared" si="516"/>
        <v/>
      </c>
      <c r="G1573" s="238"/>
      <c r="H1573" s="9"/>
      <c r="I1573" s="9"/>
      <c r="J1573" s="9"/>
      <c r="K1573" s="10"/>
      <c r="L1573" s="10"/>
      <c r="M1573" s="6"/>
      <c r="N1573" s="6">
        <f t="shared" si="515"/>
        <v>0</v>
      </c>
      <c r="O1573" s="250"/>
      <c r="P1573" s="250"/>
      <c r="Q1573" s="250"/>
      <c r="R1573" s="250"/>
      <c r="S1573" s="250"/>
      <c r="T1573" s="250"/>
      <c r="U1573" s="250"/>
      <c r="V1573" s="250"/>
      <c r="W1573" s="250"/>
      <c r="X1573" s="250"/>
      <c r="Y1573" s="250"/>
      <c r="Z1573" s="4"/>
      <c r="AA1573" s="429"/>
      <c r="AB1573" s="457">
        <f t="shared" si="513"/>
        <v>0</v>
      </c>
      <c r="AC1573" s="11"/>
      <c r="AD1573" s="11"/>
      <c r="AE1573" s="11"/>
      <c r="AF1573" s="11"/>
      <c r="AG1573" s="11"/>
      <c r="AH1573" s="11"/>
      <c r="AI1573" s="11"/>
      <c r="AJ1573" s="12"/>
      <c r="AK1573" s="445" t="str">
        <f>IF(G1573="","",VLOOKUP(J1573,中子データ!$B$4:$H$4500,3,FALSE))</f>
        <v/>
      </c>
      <c r="AL1573" s="445" t="str">
        <f>IF(G1573="","",VLOOKUP(J1573,中子データ!$B$4:$H$4500,5,FALSE))</f>
        <v/>
      </c>
      <c r="AM1573" s="445" t="str">
        <f>IF(G1573="","",VLOOKUP(J1573,中子データ!$B$4:$H$4500,6,FALSE))</f>
        <v/>
      </c>
      <c r="AN1573" s="418"/>
      <c r="AO1573" s="419"/>
      <c r="AP1573" s="420"/>
      <c r="AQ1573" s="421"/>
      <c r="AR1573" s="420"/>
      <c r="AS1573" s="436"/>
      <c r="AT1573" s="436"/>
      <c r="AU1573" s="422"/>
      <c r="AV1573" s="11"/>
      <c r="AW1573" s="11"/>
      <c r="AX1573" s="410">
        <f t="shared" si="512"/>
        <v>0</v>
      </c>
      <c r="AY1573" s="411" t="str">
        <f>IF(G1573="","",VLOOKUP(J1573,中子データ!$B$4:$M$5999,10,FALSE))</f>
        <v/>
      </c>
      <c r="AZ1573" s="438" t="str">
        <f>IF(G1573="","",VLOOKUP(J1573,中子データ!$B$4:$M$5999,9,FALSE))</f>
        <v/>
      </c>
      <c r="BA1573" s="412" t="str">
        <f>IF(AQ1573="","",VLOOKUP(AQ1573,作業者名!$B$4:$C$100,2,FALSE))</f>
        <v/>
      </c>
      <c r="BB1573" s="412" t="str">
        <f>IF(AR1573="","",VLOOKUP(AR1573,作業者名!$B$4:$C$100,2,FALSE))</f>
        <v/>
      </c>
      <c r="BC1573" s="412" t="str">
        <f>IF(G1573="","",VLOOKUP(J1573,中子データ!B$4:N$6004,12,FALSE))</f>
        <v/>
      </c>
      <c r="BD1573" s="413" t="str">
        <f>IF(G1573="","",VLOOKUP(J1573,中子データ!$B$4:$P$4500,15,FALSE))</f>
        <v/>
      </c>
    </row>
    <row r="1574" spans="1:56" x14ac:dyDescent="0.15">
      <c r="A1574" s="7" t="str">
        <f>IF(G1574="","",VLOOKUP(H1574,マシン名!$B$4:$C$93,2,FALSE))</f>
        <v/>
      </c>
      <c r="B1574" s="7" t="str">
        <f>IF(G1574="","",VLOOKUP(I1574,作業者名!$B$4:$C$100,2,FALSE))</f>
        <v/>
      </c>
      <c r="C1574" s="7" t="str">
        <f>IF(G1574="","",VLOOKUP(J1574,中子データ!$B$4:$H$4500,2,FALSE))</f>
        <v/>
      </c>
      <c r="D1574" s="8" t="str">
        <f>IF(G1574="","",VLOOKUP(J1574,中子データ!$B$4:$H$4500,4,FALSE))</f>
        <v/>
      </c>
      <c r="E1574" s="231" t="str">
        <f t="shared" si="516"/>
        <v/>
      </c>
      <c r="G1574" s="238"/>
      <c r="H1574" s="9"/>
      <c r="I1574" s="9"/>
      <c r="J1574" s="9"/>
      <c r="K1574" s="10"/>
      <c r="L1574" s="10"/>
      <c r="M1574" s="6"/>
      <c r="N1574" s="6">
        <f t="shared" si="515"/>
        <v>0</v>
      </c>
      <c r="O1574" s="250"/>
      <c r="P1574" s="250"/>
      <c r="Q1574" s="250"/>
      <c r="R1574" s="250"/>
      <c r="S1574" s="250"/>
      <c r="T1574" s="250"/>
      <c r="U1574" s="250"/>
      <c r="V1574" s="250"/>
      <c r="W1574" s="250"/>
      <c r="X1574" s="250"/>
      <c r="Y1574" s="250"/>
      <c r="Z1574" s="4"/>
      <c r="AA1574" s="429"/>
      <c r="AB1574" s="457">
        <f t="shared" si="513"/>
        <v>0</v>
      </c>
      <c r="AC1574" s="11"/>
      <c r="AD1574" s="11"/>
      <c r="AE1574" s="11"/>
      <c r="AF1574" s="11"/>
      <c r="AG1574" s="11"/>
      <c r="AH1574" s="11"/>
      <c r="AI1574" s="11"/>
      <c r="AJ1574" s="12"/>
      <c r="AK1574" s="445" t="str">
        <f>IF(G1574="","",VLOOKUP(J1574,中子データ!$B$4:$H$4500,3,FALSE))</f>
        <v/>
      </c>
      <c r="AL1574" s="445" t="str">
        <f>IF(G1574="","",VLOOKUP(J1574,中子データ!$B$4:$H$4500,5,FALSE))</f>
        <v/>
      </c>
      <c r="AM1574" s="445" t="str">
        <f>IF(G1574="","",VLOOKUP(J1574,中子データ!$B$4:$H$4500,6,FALSE))</f>
        <v/>
      </c>
      <c r="AN1574" s="418"/>
      <c r="AO1574" s="419"/>
      <c r="AP1574" s="420"/>
      <c r="AQ1574" s="421"/>
      <c r="AR1574" s="420"/>
      <c r="AS1574" s="436"/>
      <c r="AT1574" s="436"/>
      <c r="AU1574" s="422"/>
      <c r="AV1574" s="11"/>
      <c r="AW1574" s="11"/>
      <c r="AX1574" s="410">
        <f t="shared" si="512"/>
        <v>0</v>
      </c>
      <c r="AY1574" s="411" t="str">
        <f>IF(G1574="","",VLOOKUP(J1574,中子データ!$B$4:$M$5999,10,FALSE))</f>
        <v/>
      </c>
      <c r="AZ1574" s="438" t="str">
        <f>IF(G1574="","",VLOOKUP(J1574,中子データ!$B$4:$M$5999,9,FALSE))</f>
        <v/>
      </c>
      <c r="BA1574" s="412" t="str">
        <f>IF(AQ1574="","",VLOOKUP(AQ1574,作業者名!$B$4:$C$100,2,FALSE))</f>
        <v/>
      </c>
      <c r="BB1574" s="412" t="str">
        <f>IF(AR1574="","",VLOOKUP(AR1574,作業者名!$B$4:$C$100,2,FALSE))</f>
        <v/>
      </c>
      <c r="BC1574" s="412" t="str">
        <f>IF(G1574="","",VLOOKUP(J1574,中子データ!B$4:N$6004,12,FALSE))</f>
        <v/>
      </c>
      <c r="BD1574" s="413" t="str">
        <f>IF(G1574="","",VLOOKUP(J1574,中子データ!$B$4:$P$4500,15,FALSE))</f>
        <v/>
      </c>
    </row>
    <row r="1575" spans="1:56" x14ac:dyDescent="0.15">
      <c r="A1575" s="7" t="str">
        <f>IF(G1575="","",VLOOKUP(H1575,マシン名!$B$4:$C$93,2,FALSE))</f>
        <v/>
      </c>
      <c r="B1575" s="7" t="str">
        <f>IF(G1575="","",VLOOKUP(I1575,作業者名!$B$4:$C$100,2,FALSE))</f>
        <v/>
      </c>
      <c r="C1575" s="7" t="str">
        <f>IF(G1575="","",VLOOKUP(J1575,中子データ!$B$4:$H$4500,2,FALSE))</f>
        <v/>
      </c>
      <c r="D1575" s="8" t="str">
        <f>IF(G1575="","",VLOOKUP(J1575,中子データ!$B$4:$H$4500,4,FALSE))</f>
        <v/>
      </c>
      <c r="E1575" s="231" t="str">
        <f t="shared" si="516"/>
        <v/>
      </c>
      <c r="G1575" s="238"/>
      <c r="H1575" s="9"/>
      <c r="I1575" s="9"/>
      <c r="J1575" s="9"/>
      <c r="K1575" s="10"/>
      <c r="L1575" s="10"/>
      <c r="M1575" s="6"/>
      <c r="N1575" s="6">
        <f t="shared" si="515"/>
        <v>0</v>
      </c>
      <c r="O1575" s="250"/>
      <c r="P1575" s="250"/>
      <c r="Q1575" s="250"/>
      <c r="R1575" s="250"/>
      <c r="S1575" s="250"/>
      <c r="T1575" s="250"/>
      <c r="U1575" s="250"/>
      <c r="V1575" s="250"/>
      <c r="W1575" s="250"/>
      <c r="X1575" s="250"/>
      <c r="Y1575" s="250"/>
      <c r="Z1575" s="4"/>
      <c r="AA1575" s="429"/>
      <c r="AB1575" s="457">
        <f t="shared" si="513"/>
        <v>0</v>
      </c>
      <c r="AC1575" s="11"/>
      <c r="AD1575" s="11"/>
      <c r="AE1575" s="11"/>
      <c r="AF1575" s="11"/>
      <c r="AG1575" s="11"/>
      <c r="AH1575" s="11"/>
      <c r="AI1575" s="11"/>
      <c r="AJ1575" s="12"/>
      <c r="AK1575" s="445" t="str">
        <f>IF(G1575="","",VLOOKUP(J1575,中子データ!$B$4:$H$4500,3,FALSE))</f>
        <v/>
      </c>
      <c r="AL1575" s="445" t="str">
        <f>IF(G1575="","",VLOOKUP(J1575,中子データ!$B$4:$H$4500,5,FALSE))</f>
        <v/>
      </c>
      <c r="AM1575" s="445" t="str">
        <f>IF(G1575="","",VLOOKUP(J1575,中子データ!$B$4:$H$4500,6,FALSE))</f>
        <v/>
      </c>
      <c r="AN1575" s="418"/>
      <c r="AO1575" s="419"/>
      <c r="AP1575" s="420"/>
      <c r="AQ1575" s="421"/>
      <c r="AR1575" s="420"/>
      <c r="AS1575" s="436"/>
      <c r="AT1575" s="436"/>
      <c r="AU1575" s="422"/>
      <c r="AV1575" s="11"/>
      <c r="AW1575" s="11"/>
      <c r="AX1575" s="410">
        <f t="shared" si="512"/>
        <v>0</v>
      </c>
      <c r="AY1575" s="411" t="str">
        <f>IF(G1575="","",VLOOKUP(J1575,中子データ!$B$4:$M$5999,10,FALSE))</f>
        <v/>
      </c>
      <c r="AZ1575" s="438" t="str">
        <f>IF(G1575="","",VLOOKUP(J1575,中子データ!$B$4:$M$5999,9,FALSE))</f>
        <v/>
      </c>
      <c r="BA1575" s="412" t="str">
        <f>IF(AQ1575="","",VLOOKUP(AQ1575,作業者名!$B$4:$C$100,2,FALSE))</f>
        <v/>
      </c>
      <c r="BB1575" s="412" t="str">
        <f>IF(AR1575="","",VLOOKUP(AR1575,作業者名!$B$4:$C$100,2,FALSE))</f>
        <v/>
      </c>
      <c r="BC1575" s="412" t="str">
        <f>IF(G1575="","",VLOOKUP(J1575,中子データ!B$4:N$6004,12,FALSE))</f>
        <v/>
      </c>
      <c r="BD1575" s="413" t="str">
        <f>IF(G1575="","",VLOOKUP(J1575,中子データ!$B$4:$P$4500,15,FALSE))</f>
        <v/>
      </c>
    </row>
    <row r="1576" spans="1:56" x14ac:dyDescent="0.15">
      <c r="A1576" s="7" t="str">
        <f>IF(G1576="","",VLOOKUP(H1576,マシン名!$B$4:$C$93,2,FALSE))</f>
        <v/>
      </c>
      <c r="B1576" s="7" t="str">
        <f>IF(G1576="","",VLOOKUP(I1576,作業者名!$B$4:$C$100,2,FALSE))</f>
        <v/>
      </c>
      <c r="C1576" s="7" t="str">
        <f>IF(G1576="","",VLOOKUP(J1576,中子データ!$B$4:$H$4500,2,FALSE))</f>
        <v/>
      </c>
      <c r="D1576" s="8" t="str">
        <f>IF(G1576="","",VLOOKUP(J1576,中子データ!$B$4:$H$4500,4,FALSE))</f>
        <v/>
      </c>
      <c r="E1576" s="231" t="str">
        <f t="shared" si="516"/>
        <v/>
      </c>
      <c r="G1576" s="238"/>
      <c r="H1576" s="9"/>
      <c r="I1576" s="9"/>
      <c r="J1576" s="9"/>
      <c r="K1576" s="10"/>
      <c r="L1576" s="10"/>
      <c r="M1576" s="6"/>
      <c r="N1576" s="6">
        <f t="shared" si="515"/>
        <v>0</v>
      </c>
      <c r="O1576" s="250"/>
      <c r="P1576" s="250"/>
      <c r="Q1576" s="250"/>
      <c r="R1576" s="250"/>
      <c r="S1576" s="250"/>
      <c r="T1576" s="250"/>
      <c r="U1576" s="250"/>
      <c r="V1576" s="250"/>
      <c r="W1576" s="250"/>
      <c r="X1576" s="250"/>
      <c r="Y1576" s="250"/>
      <c r="Z1576" s="4"/>
      <c r="AA1576" s="429"/>
      <c r="AB1576" s="457">
        <f t="shared" si="513"/>
        <v>0</v>
      </c>
      <c r="AC1576" s="11"/>
      <c r="AD1576" s="11"/>
      <c r="AE1576" s="11"/>
      <c r="AF1576" s="11"/>
      <c r="AG1576" s="11"/>
      <c r="AH1576" s="11"/>
      <c r="AI1576" s="11"/>
      <c r="AJ1576" s="12"/>
      <c r="AK1576" s="445" t="str">
        <f>IF(G1576="","",VLOOKUP(J1576,中子データ!$B$4:$H$4500,3,FALSE))</f>
        <v/>
      </c>
      <c r="AL1576" s="445" t="str">
        <f>IF(G1576="","",VLOOKUP(J1576,中子データ!$B$4:$H$4500,5,FALSE))</f>
        <v/>
      </c>
      <c r="AM1576" s="445" t="str">
        <f>IF(G1576="","",VLOOKUP(J1576,中子データ!$B$4:$H$4500,6,FALSE))</f>
        <v/>
      </c>
      <c r="AN1576" s="418"/>
      <c r="AO1576" s="419"/>
      <c r="AP1576" s="420"/>
      <c r="AQ1576" s="421"/>
      <c r="AR1576" s="420"/>
      <c r="AS1576" s="436"/>
      <c r="AT1576" s="436"/>
      <c r="AU1576" s="422"/>
      <c r="AV1576" s="11"/>
      <c r="AW1576" s="11"/>
      <c r="AX1576" s="410">
        <f t="shared" si="512"/>
        <v>0</v>
      </c>
      <c r="AY1576" s="411" t="str">
        <f>IF(G1576="","",VLOOKUP(J1576,中子データ!$B$4:$M$5999,10,FALSE))</f>
        <v/>
      </c>
      <c r="AZ1576" s="438" t="str">
        <f>IF(G1576="","",VLOOKUP(J1576,中子データ!$B$4:$M$5999,9,FALSE))</f>
        <v/>
      </c>
      <c r="BA1576" s="412" t="str">
        <f>IF(AQ1576="","",VLOOKUP(AQ1576,作業者名!$B$4:$C$100,2,FALSE))</f>
        <v/>
      </c>
      <c r="BB1576" s="412" t="str">
        <f>IF(AR1576="","",VLOOKUP(AR1576,作業者名!$B$4:$C$100,2,FALSE))</f>
        <v/>
      </c>
      <c r="BC1576" s="412" t="str">
        <f>IF(G1576="","",VLOOKUP(J1576,中子データ!B$4:N$6004,12,FALSE))</f>
        <v/>
      </c>
      <c r="BD1576" s="413" t="str">
        <f>IF(G1576="","",VLOOKUP(J1576,中子データ!$B$4:$P$4500,15,FALSE))</f>
        <v/>
      </c>
    </row>
    <row r="1577" spans="1:56" x14ac:dyDescent="0.15">
      <c r="A1577" s="7" t="str">
        <f>IF(G1577="","",VLOOKUP(H1577,マシン名!$B$4:$C$93,2,FALSE))</f>
        <v/>
      </c>
      <c r="B1577" s="7" t="str">
        <f>IF(G1577="","",VLOOKUP(I1577,作業者名!$B$4:$C$100,2,FALSE))</f>
        <v/>
      </c>
      <c r="C1577" s="7" t="str">
        <f>IF(G1577="","",VLOOKUP(J1577,中子データ!$B$4:$H$4500,2,FALSE))</f>
        <v/>
      </c>
      <c r="D1577" s="8" t="str">
        <f>IF(G1577="","",VLOOKUP(J1577,中子データ!$B$4:$H$4500,4,FALSE))</f>
        <v/>
      </c>
      <c r="E1577" s="231" t="str">
        <f t="shared" si="516"/>
        <v/>
      </c>
      <c r="G1577" s="238"/>
      <c r="H1577" s="9"/>
      <c r="I1577" s="9"/>
      <c r="J1577" s="9"/>
      <c r="K1577" s="10"/>
      <c r="L1577" s="10"/>
      <c r="M1577" s="6"/>
      <c r="N1577" s="6">
        <f t="shared" si="515"/>
        <v>0</v>
      </c>
      <c r="O1577" s="250"/>
      <c r="P1577" s="250"/>
      <c r="Q1577" s="250"/>
      <c r="R1577" s="250"/>
      <c r="S1577" s="250"/>
      <c r="T1577" s="250"/>
      <c r="U1577" s="250"/>
      <c r="V1577" s="250"/>
      <c r="W1577" s="250"/>
      <c r="X1577" s="250"/>
      <c r="Y1577" s="250"/>
      <c r="Z1577" s="4"/>
      <c r="AA1577" s="429"/>
      <c r="AB1577" s="457">
        <f t="shared" si="513"/>
        <v>0</v>
      </c>
      <c r="AC1577" s="11"/>
      <c r="AD1577" s="11"/>
      <c r="AE1577" s="11"/>
      <c r="AF1577" s="11"/>
      <c r="AG1577" s="11"/>
      <c r="AH1577" s="11"/>
      <c r="AI1577" s="11"/>
      <c r="AJ1577" s="12"/>
      <c r="AK1577" s="445" t="str">
        <f>IF(G1577="","",VLOOKUP(J1577,中子データ!$B$4:$H$4500,3,FALSE))</f>
        <v/>
      </c>
      <c r="AL1577" s="445" t="str">
        <f>IF(G1577="","",VLOOKUP(J1577,中子データ!$B$4:$H$4500,5,FALSE))</f>
        <v/>
      </c>
      <c r="AM1577" s="445" t="str">
        <f>IF(G1577="","",VLOOKUP(J1577,中子データ!$B$4:$H$4500,6,FALSE))</f>
        <v/>
      </c>
      <c r="AN1577" s="418"/>
      <c r="AO1577" s="419"/>
      <c r="AP1577" s="420"/>
      <c r="AQ1577" s="421"/>
      <c r="AR1577" s="420"/>
      <c r="AS1577" s="436"/>
      <c r="AT1577" s="436"/>
      <c r="AU1577" s="422"/>
      <c r="AV1577" s="11"/>
      <c r="AW1577" s="11"/>
      <c r="AX1577" s="410">
        <f t="shared" si="512"/>
        <v>0</v>
      </c>
      <c r="AY1577" s="411" t="str">
        <f>IF(G1577="","",VLOOKUP(J1577,中子データ!$B$4:$M$5999,10,FALSE))</f>
        <v/>
      </c>
      <c r="AZ1577" s="438" t="str">
        <f>IF(G1577="","",VLOOKUP(J1577,中子データ!$B$4:$M$5999,9,FALSE))</f>
        <v/>
      </c>
      <c r="BA1577" s="412" t="str">
        <f>IF(AQ1577="","",VLOOKUP(AQ1577,作業者名!$B$4:$C$100,2,FALSE))</f>
        <v/>
      </c>
      <c r="BB1577" s="412" t="str">
        <f>IF(AR1577="","",VLOOKUP(AR1577,作業者名!$B$4:$C$100,2,FALSE))</f>
        <v/>
      </c>
      <c r="BC1577" s="412" t="str">
        <f>IF(G1577="","",VLOOKUP(J1577,中子データ!B$4:N$6004,12,FALSE))</f>
        <v/>
      </c>
      <c r="BD1577" s="413" t="str">
        <f>IF(G1577="","",VLOOKUP(J1577,中子データ!$B$4:$P$4500,15,FALSE))</f>
        <v/>
      </c>
    </row>
    <row r="1578" spans="1:56" x14ac:dyDescent="0.15">
      <c r="A1578" s="7" t="str">
        <f>IF(G1578="","",VLOOKUP(H1578,マシン名!$B$4:$C$93,2,FALSE))</f>
        <v/>
      </c>
      <c r="B1578" s="7" t="str">
        <f>IF(G1578="","",VLOOKUP(I1578,作業者名!$B$4:$C$100,2,FALSE))</f>
        <v/>
      </c>
      <c r="C1578" s="7" t="str">
        <f>IF(G1578="","",VLOOKUP(J1578,中子データ!$B$4:$H$4500,2,FALSE))</f>
        <v/>
      </c>
      <c r="D1578" s="8" t="str">
        <f>IF(G1578="","",VLOOKUP(J1578,中子データ!$B$4:$H$4500,4,FALSE))</f>
        <v/>
      </c>
      <c r="E1578" s="231" t="str">
        <f t="shared" si="516"/>
        <v/>
      </c>
      <c r="G1578" s="238"/>
      <c r="H1578" s="9"/>
      <c r="I1578" s="9"/>
      <c r="J1578" s="9"/>
      <c r="K1578" s="10"/>
      <c r="L1578" s="10"/>
      <c r="M1578" s="6"/>
      <c r="N1578" s="6">
        <f t="shared" si="515"/>
        <v>0</v>
      </c>
      <c r="O1578" s="250"/>
      <c r="P1578" s="250"/>
      <c r="Q1578" s="250"/>
      <c r="R1578" s="250"/>
      <c r="S1578" s="250"/>
      <c r="T1578" s="250"/>
      <c r="U1578" s="250"/>
      <c r="V1578" s="250"/>
      <c r="W1578" s="250"/>
      <c r="X1578" s="250"/>
      <c r="Y1578" s="250"/>
      <c r="Z1578" s="4"/>
      <c r="AA1578" s="429"/>
      <c r="AB1578" s="457">
        <f t="shared" si="513"/>
        <v>0</v>
      </c>
      <c r="AC1578" s="11"/>
      <c r="AD1578" s="11"/>
      <c r="AE1578" s="11"/>
      <c r="AF1578" s="11"/>
      <c r="AG1578" s="11"/>
      <c r="AH1578" s="11"/>
      <c r="AI1578" s="11"/>
      <c r="AJ1578" s="12"/>
      <c r="AK1578" s="445" t="str">
        <f>IF(G1578="","",VLOOKUP(J1578,中子データ!$B$4:$H$4500,3,FALSE))</f>
        <v/>
      </c>
      <c r="AL1578" s="445" t="str">
        <f>IF(G1578="","",VLOOKUP(J1578,中子データ!$B$4:$H$4500,5,FALSE))</f>
        <v/>
      </c>
      <c r="AM1578" s="445" t="str">
        <f>IF(G1578="","",VLOOKUP(J1578,中子データ!$B$4:$H$4500,6,FALSE))</f>
        <v/>
      </c>
      <c r="AN1578" s="418"/>
      <c r="AO1578" s="419"/>
      <c r="AP1578" s="420"/>
      <c r="AQ1578" s="421"/>
      <c r="AR1578" s="420"/>
      <c r="AS1578" s="436"/>
      <c r="AT1578" s="436"/>
      <c r="AU1578" s="422"/>
      <c r="AV1578" s="11"/>
      <c r="AW1578" s="11"/>
      <c r="AX1578" s="410">
        <f t="shared" si="512"/>
        <v>0</v>
      </c>
      <c r="AY1578" s="411" t="str">
        <f>IF(G1578="","",VLOOKUP(J1578,中子データ!$B$4:$M$5999,10,FALSE))</f>
        <v/>
      </c>
      <c r="AZ1578" s="438" t="str">
        <f>IF(G1578="","",VLOOKUP(J1578,中子データ!$B$4:$M$5999,9,FALSE))</f>
        <v/>
      </c>
      <c r="BA1578" s="412" t="str">
        <f>IF(AQ1578="","",VLOOKUP(AQ1578,作業者名!$B$4:$C$100,2,FALSE))</f>
        <v/>
      </c>
      <c r="BB1578" s="412" t="str">
        <f>IF(AR1578="","",VLOOKUP(AR1578,作業者名!$B$4:$C$100,2,FALSE))</f>
        <v/>
      </c>
      <c r="BC1578" s="412" t="str">
        <f>IF(G1578="","",VLOOKUP(J1578,中子データ!B$4:N$6004,12,FALSE))</f>
        <v/>
      </c>
      <c r="BD1578" s="413" t="str">
        <f>IF(G1578="","",VLOOKUP(J1578,中子データ!$B$4:$P$4500,15,FALSE))</f>
        <v/>
      </c>
    </row>
    <row r="1579" spans="1:56" x14ac:dyDescent="0.15">
      <c r="A1579" s="7" t="str">
        <f>IF(G1579="","",VLOOKUP(H1579,マシン名!$B$4:$C$93,2,FALSE))</f>
        <v/>
      </c>
      <c r="B1579" s="7" t="str">
        <f>IF(G1579="","",VLOOKUP(I1579,作業者名!$B$4:$C$100,2,FALSE))</f>
        <v/>
      </c>
      <c r="C1579" s="7" t="str">
        <f>IF(G1579="","",VLOOKUP(J1579,中子データ!$B$4:$H$4500,2,FALSE))</f>
        <v/>
      </c>
      <c r="D1579" s="8" t="str">
        <f>IF(G1579="","",VLOOKUP(J1579,中子データ!$B$4:$H$4500,4,FALSE))</f>
        <v/>
      </c>
      <c r="E1579" s="231" t="str">
        <f t="shared" si="516"/>
        <v/>
      </c>
      <c r="G1579" s="238"/>
      <c r="H1579" s="9"/>
      <c r="I1579" s="9"/>
      <c r="J1579" s="9"/>
      <c r="K1579" s="10"/>
      <c r="L1579" s="10"/>
      <c r="M1579" s="6"/>
      <c r="N1579" s="6">
        <f t="shared" si="515"/>
        <v>0</v>
      </c>
      <c r="O1579" s="250"/>
      <c r="P1579" s="250"/>
      <c r="Q1579" s="250"/>
      <c r="R1579" s="250"/>
      <c r="S1579" s="250"/>
      <c r="T1579" s="250"/>
      <c r="U1579" s="250"/>
      <c r="V1579" s="250"/>
      <c r="W1579" s="250"/>
      <c r="X1579" s="250"/>
      <c r="Y1579" s="250"/>
      <c r="Z1579" s="4"/>
      <c r="AA1579" s="429"/>
      <c r="AB1579" s="457">
        <f t="shared" si="513"/>
        <v>0</v>
      </c>
      <c r="AC1579" s="11"/>
      <c r="AD1579" s="11"/>
      <c r="AE1579" s="11"/>
      <c r="AF1579" s="11"/>
      <c r="AG1579" s="11"/>
      <c r="AH1579" s="11"/>
      <c r="AI1579" s="11"/>
      <c r="AJ1579" s="12"/>
      <c r="AK1579" s="445" t="str">
        <f>IF(G1579="","",VLOOKUP(J1579,中子データ!$B$4:$H$4500,3,FALSE))</f>
        <v/>
      </c>
      <c r="AL1579" s="445" t="str">
        <f>IF(G1579="","",VLOOKUP(J1579,中子データ!$B$4:$H$4500,5,FALSE))</f>
        <v/>
      </c>
      <c r="AM1579" s="445" t="str">
        <f>IF(G1579="","",VLOOKUP(J1579,中子データ!$B$4:$H$4500,6,FALSE))</f>
        <v/>
      </c>
      <c r="AN1579" s="418"/>
      <c r="AO1579" s="419"/>
      <c r="AP1579" s="420"/>
      <c r="AQ1579" s="421"/>
      <c r="AR1579" s="420"/>
      <c r="AS1579" s="436"/>
      <c r="AT1579" s="436"/>
      <c r="AU1579" s="422"/>
      <c r="AV1579" s="11"/>
      <c r="AW1579" s="11"/>
      <c r="AX1579" s="410">
        <f t="shared" si="512"/>
        <v>0</v>
      </c>
      <c r="AY1579" s="411" t="str">
        <f>IF(G1579="","",VLOOKUP(J1579,中子データ!$B$4:$M$5999,10,FALSE))</f>
        <v/>
      </c>
      <c r="AZ1579" s="438" t="str">
        <f>IF(G1579="","",VLOOKUP(J1579,中子データ!$B$4:$M$5999,9,FALSE))</f>
        <v/>
      </c>
      <c r="BA1579" s="412" t="str">
        <f>IF(AQ1579="","",VLOOKUP(AQ1579,作業者名!$B$4:$C$100,2,FALSE))</f>
        <v/>
      </c>
      <c r="BB1579" s="412" t="str">
        <f>IF(AR1579="","",VLOOKUP(AR1579,作業者名!$B$4:$C$100,2,FALSE))</f>
        <v/>
      </c>
      <c r="BC1579" s="412" t="str">
        <f>IF(G1579="","",VLOOKUP(J1579,中子データ!B$4:N$6004,12,FALSE))</f>
        <v/>
      </c>
      <c r="BD1579" s="413" t="str">
        <f>IF(G1579="","",VLOOKUP(J1579,中子データ!$B$4:$P$4500,15,FALSE))</f>
        <v/>
      </c>
    </row>
    <row r="1580" spans="1:56" x14ac:dyDescent="0.15">
      <c r="A1580" s="7" t="str">
        <f>IF(G1580="","",VLOOKUP(H1580,マシン名!$B$4:$C$93,2,FALSE))</f>
        <v/>
      </c>
      <c r="B1580" s="7" t="str">
        <f>IF(G1580="","",VLOOKUP(I1580,作業者名!$B$4:$C$100,2,FALSE))</f>
        <v/>
      </c>
      <c r="C1580" s="7" t="str">
        <f>IF(G1580="","",VLOOKUP(J1580,中子データ!$B$4:$H$4500,2,FALSE))</f>
        <v/>
      </c>
      <c r="D1580" s="8" t="str">
        <f>IF(G1580="","",VLOOKUP(J1580,中子データ!$B$4:$H$4500,4,FALSE))</f>
        <v/>
      </c>
      <c r="E1580" s="231" t="str">
        <f t="shared" si="516"/>
        <v/>
      </c>
      <c r="G1580" s="238"/>
      <c r="H1580" s="9"/>
      <c r="I1580" s="9"/>
      <c r="J1580" s="9"/>
      <c r="K1580" s="10"/>
      <c r="L1580" s="10"/>
      <c r="M1580" s="6"/>
      <c r="N1580" s="6">
        <f t="shared" si="515"/>
        <v>0</v>
      </c>
      <c r="O1580" s="250"/>
      <c r="P1580" s="250"/>
      <c r="Q1580" s="250"/>
      <c r="R1580" s="250"/>
      <c r="S1580" s="250"/>
      <c r="T1580" s="250"/>
      <c r="U1580" s="250"/>
      <c r="V1580" s="250"/>
      <c r="W1580" s="250"/>
      <c r="X1580" s="250"/>
      <c r="Y1580" s="250"/>
      <c r="Z1580" s="4"/>
      <c r="AA1580" s="429"/>
      <c r="AB1580" s="457">
        <f t="shared" si="513"/>
        <v>0</v>
      </c>
      <c r="AC1580" s="11"/>
      <c r="AD1580" s="11"/>
      <c r="AE1580" s="11"/>
      <c r="AF1580" s="11"/>
      <c r="AG1580" s="11"/>
      <c r="AH1580" s="11"/>
      <c r="AI1580" s="11"/>
      <c r="AJ1580" s="12"/>
      <c r="AK1580" s="445" t="str">
        <f>IF(G1580="","",VLOOKUP(J1580,中子データ!$B$4:$H$4500,3,FALSE))</f>
        <v/>
      </c>
      <c r="AL1580" s="445" t="str">
        <f>IF(G1580="","",VLOOKUP(J1580,中子データ!$B$4:$H$4500,5,FALSE))</f>
        <v/>
      </c>
      <c r="AM1580" s="445" t="str">
        <f>IF(G1580="","",VLOOKUP(J1580,中子データ!$B$4:$H$4500,6,FALSE))</f>
        <v/>
      </c>
      <c r="AN1580" s="418"/>
      <c r="AO1580" s="419"/>
      <c r="AP1580" s="420"/>
      <c r="AQ1580" s="421"/>
      <c r="AR1580" s="420"/>
      <c r="AS1580" s="436"/>
      <c r="AT1580" s="436"/>
      <c r="AU1580" s="422"/>
      <c r="AV1580" s="11"/>
      <c r="AW1580" s="11"/>
      <c r="AX1580" s="410">
        <f t="shared" si="512"/>
        <v>0</v>
      </c>
      <c r="AY1580" s="411" t="str">
        <f>IF(G1580="","",VLOOKUP(J1580,中子データ!$B$4:$M$5999,10,FALSE))</f>
        <v/>
      </c>
      <c r="AZ1580" s="438" t="str">
        <f>IF(G1580="","",VLOOKUP(J1580,中子データ!$B$4:$M$5999,9,FALSE))</f>
        <v/>
      </c>
      <c r="BA1580" s="412" t="str">
        <f>IF(AQ1580="","",VLOOKUP(AQ1580,作業者名!$B$4:$C$100,2,FALSE))</f>
        <v/>
      </c>
      <c r="BB1580" s="412" t="str">
        <f>IF(AR1580="","",VLOOKUP(AR1580,作業者名!$B$4:$C$100,2,FALSE))</f>
        <v/>
      </c>
      <c r="BC1580" s="412" t="str">
        <f>IF(G1580="","",VLOOKUP(J1580,中子データ!B$4:N$6004,12,FALSE))</f>
        <v/>
      </c>
      <c r="BD1580" s="413" t="str">
        <f>IF(G1580="","",VLOOKUP(J1580,中子データ!$B$4:$P$4500,15,FALSE))</f>
        <v/>
      </c>
    </row>
    <row r="1581" spans="1:56" x14ac:dyDescent="0.15">
      <c r="A1581" s="7" t="str">
        <f>IF(G1581="","",VLOOKUP(H1581,マシン名!$B$4:$C$93,2,FALSE))</f>
        <v/>
      </c>
      <c r="B1581" s="7" t="str">
        <f>IF(G1581="","",VLOOKUP(I1581,作業者名!$B$4:$C$100,2,FALSE))</f>
        <v/>
      </c>
      <c r="C1581" s="7" t="str">
        <f>IF(G1581="","",VLOOKUP(J1581,中子データ!$B$4:$H$4500,2,FALSE))</f>
        <v/>
      </c>
      <c r="D1581" s="8" t="str">
        <f>IF(G1581="","",VLOOKUP(J1581,中子データ!$B$4:$H$4500,4,FALSE))</f>
        <v/>
      </c>
      <c r="E1581" s="231" t="str">
        <f t="shared" si="516"/>
        <v/>
      </c>
      <c r="G1581" s="238"/>
      <c r="H1581" s="9"/>
      <c r="I1581" s="9"/>
      <c r="J1581" s="9"/>
      <c r="K1581" s="10"/>
      <c r="L1581" s="10"/>
      <c r="M1581" s="6"/>
      <c r="N1581" s="6">
        <f t="shared" si="515"/>
        <v>0</v>
      </c>
      <c r="O1581" s="250"/>
      <c r="P1581" s="250"/>
      <c r="Q1581" s="250"/>
      <c r="R1581" s="250"/>
      <c r="S1581" s="250"/>
      <c r="T1581" s="250"/>
      <c r="U1581" s="250"/>
      <c r="V1581" s="250"/>
      <c r="W1581" s="250"/>
      <c r="X1581" s="250"/>
      <c r="Y1581" s="250"/>
      <c r="Z1581" s="4"/>
      <c r="AA1581" s="429"/>
      <c r="AB1581" s="457">
        <f t="shared" si="513"/>
        <v>0</v>
      </c>
      <c r="AC1581" s="11"/>
      <c r="AD1581" s="11"/>
      <c r="AE1581" s="11"/>
      <c r="AF1581" s="11"/>
      <c r="AG1581" s="11"/>
      <c r="AH1581" s="11"/>
      <c r="AI1581" s="11"/>
      <c r="AJ1581" s="12"/>
      <c r="AK1581" s="445" t="str">
        <f>IF(G1581="","",VLOOKUP(J1581,中子データ!$B$4:$H$4500,3,FALSE))</f>
        <v/>
      </c>
      <c r="AL1581" s="445" t="str">
        <f>IF(G1581="","",VLOOKUP(J1581,中子データ!$B$4:$H$4500,5,FALSE))</f>
        <v/>
      </c>
      <c r="AM1581" s="445" t="str">
        <f>IF(G1581="","",VLOOKUP(J1581,中子データ!$B$4:$H$4500,6,FALSE))</f>
        <v/>
      </c>
      <c r="AN1581" s="418"/>
      <c r="AO1581" s="419"/>
      <c r="AP1581" s="420"/>
      <c r="AQ1581" s="421"/>
      <c r="AR1581" s="420"/>
      <c r="AS1581" s="436"/>
      <c r="AT1581" s="436"/>
      <c r="AU1581" s="422"/>
      <c r="AV1581" s="11"/>
      <c r="AW1581" s="11"/>
      <c r="AX1581" s="410">
        <f t="shared" si="512"/>
        <v>0</v>
      </c>
      <c r="AY1581" s="411" t="str">
        <f>IF(G1581="","",VLOOKUP(J1581,中子データ!$B$4:$M$5999,10,FALSE))</f>
        <v/>
      </c>
      <c r="AZ1581" s="438" t="str">
        <f>IF(G1581="","",VLOOKUP(J1581,中子データ!$B$4:$M$5999,9,FALSE))</f>
        <v/>
      </c>
      <c r="BA1581" s="412" t="str">
        <f>IF(AQ1581="","",VLOOKUP(AQ1581,作業者名!$B$4:$C$100,2,FALSE))</f>
        <v/>
      </c>
      <c r="BB1581" s="412" t="str">
        <f>IF(AR1581="","",VLOOKUP(AR1581,作業者名!$B$4:$C$100,2,FALSE))</f>
        <v/>
      </c>
      <c r="BC1581" s="412" t="str">
        <f>IF(G1581="","",VLOOKUP(J1581,中子データ!B$4:N$6004,12,FALSE))</f>
        <v/>
      </c>
      <c r="BD1581" s="413" t="str">
        <f>IF(G1581="","",VLOOKUP(J1581,中子データ!$B$4:$P$4500,15,FALSE))</f>
        <v/>
      </c>
    </row>
    <row r="1582" spans="1:56" x14ac:dyDescent="0.15">
      <c r="A1582" s="7" t="str">
        <f>IF(G1582="","",VLOOKUP(H1582,マシン名!$B$4:$C$93,2,FALSE))</f>
        <v/>
      </c>
      <c r="B1582" s="7" t="str">
        <f>IF(G1582="","",VLOOKUP(I1582,作業者名!$B$4:$C$100,2,FALSE))</f>
        <v/>
      </c>
      <c r="C1582" s="7" t="str">
        <f>IF(G1582="","",VLOOKUP(J1582,中子データ!$B$4:$H$4500,2,FALSE))</f>
        <v/>
      </c>
      <c r="D1582" s="8" t="str">
        <f>IF(G1582="","",VLOOKUP(J1582,中子データ!$B$4:$H$4500,4,FALSE))</f>
        <v/>
      </c>
      <c r="E1582" s="231" t="str">
        <f t="shared" si="516"/>
        <v/>
      </c>
      <c r="G1582" s="238"/>
      <c r="H1582" s="9"/>
      <c r="I1582" s="9"/>
      <c r="J1582" s="9"/>
      <c r="K1582" s="10"/>
      <c r="L1582" s="10"/>
      <c r="M1582" s="6"/>
      <c r="N1582" s="6">
        <f t="shared" si="515"/>
        <v>0</v>
      </c>
      <c r="O1582" s="250"/>
      <c r="P1582" s="250"/>
      <c r="Q1582" s="250"/>
      <c r="R1582" s="250"/>
      <c r="S1582" s="250"/>
      <c r="T1582" s="250"/>
      <c r="U1582" s="250"/>
      <c r="V1582" s="250"/>
      <c r="W1582" s="250"/>
      <c r="X1582" s="250"/>
      <c r="Y1582" s="250"/>
      <c r="Z1582" s="4"/>
      <c r="AA1582" s="429"/>
      <c r="AB1582" s="457">
        <f t="shared" si="513"/>
        <v>0</v>
      </c>
      <c r="AC1582" s="11"/>
      <c r="AD1582" s="11"/>
      <c r="AE1582" s="11"/>
      <c r="AF1582" s="11"/>
      <c r="AG1582" s="11"/>
      <c r="AH1582" s="11"/>
      <c r="AI1582" s="11"/>
      <c r="AJ1582" s="12"/>
      <c r="AK1582" s="445" t="str">
        <f>IF(G1582="","",VLOOKUP(J1582,中子データ!$B$4:$H$4500,3,FALSE))</f>
        <v/>
      </c>
      <c r="AL1582" s="445" t="str">
        <f>IF(G1582="","",VLOOKUP(J1582,中子データ!$B$4:$H$4500,5,FALSE))</f>
        <v/>
      </c>
      <c r="AM1582" s="445" t="str">
        <f>IF(G1582="","",VLOOKUP(J1582,中子データ!$B$4:$H$4500,6,FALSE))</f>
        <v/>
      </c>
      <c r="AN1582" s="418"/>
      <c r="AO1582" s="419"/>
      <c r="AP1582" s="420"/>
      <c r="AQ1582" s="421"/>
      <c r="AR1582" s="420"/>
      <c r="AS1582" s="436"/>
      <c r="AT1582" s="436"/>
      <c r="AU1582" s="422"/>
      <c r="AV1582" s="11"/>
      <c r="AW1582" s="11"/>
      <c r="AX1582" s="410">
        <f t="shared" si="512"/>
        <v>0</v>
      </c>
      <c r="AY1582" s="411" t="str">
        <f>IF(G1582="","",VLOOKUP(J1582,中子データ!$B$4:$M$5999,10,FALSE))</f>
        <v/>
      </c>
      <c r="AZ1582" s="438" t="str">
        <f>IF(G1582="","",VLOOKUP(J1582,中子データ!$B$4:$M$5999,9,FALSE))</f>
        <v/>
      </c>
      <c r="BA1582" s="412" t="str">
        <f>IF(AQ1582="","",VLOOKUP(AQ1582,作業者名!$B$4:$C$100,2,FALSE))</f>
        <v/>
      </c>
      <c r="BB1582" s="412" t="str">
        <f>IF(AR1582="","",VLOOKUP(AR1582,作業者名!$B$4:$C$100,2,FALSE))</f>
        <v/>
      </c>
      <c r="BC1582" s="412" t="str">
        <f>IF(G1582="","",VLOOKUP(J1582,中子データ!B$4:N$6004,12,FALSE))</f>
        <v/>
      </c>
      <c r="BD1582" s="413" t="str">
        <f>IF(G1582="","",VLOOKUP(J1582,中子データ!$B$4:$P$4500,15,FALSE))</f>
        <v/>
      </c>
    </row>
    <row r="1583" spans="1:56" x14ac:dyDescent="0.15">
      <c r="A1583" s="7" t="str">
        <f>IF(G1583="","",VLOOKUP(H1583,マシン名!$B$4:$C$93,2,FALSE))</f>
        <v/>
      </c>
      <c r="B1583" s="7" t="str">
        <f>IF(G1583="","",VLOOKUP(I1583,作業者名!$B$4:$C$100,2,FALSE))</f>
        <v/>
      </c>
      <c r="C1583" s="7" t="str">
        <f>IF(G1583="","",VLOOKUP(J1583,中子データ!$B$4:$H$4500,2,FALSE))</f>
        <v/>
      </c>
      <c r="D1583" s="8" t="str">
        <f>IF(G1583="","",VLOOKUP(J1583,中子データ!$B$4:$H$4500,4,FALSE))</f>
        <v/>
      </c>
      <c r="E1583" s="231" t="str">
        <f t="shared" si="516"/>
        <v/>
      </c>
      <c r="G1583" s="238"/>
      <c r="H1583" s="9"/>
      <c r="I1583" s="9"/>
      <c r="J1583" s="9"/>
      <c r="K1583" s="10"/>
      <c r="L1583" s="10"/>
      <c r="M1583" s="6"/>
      <c r="N1583" s="6">
        <f t="shared" si="515"/>
        <v>0</v>
      </c>
      <c r="O1583" s="250"/>
      <c r="P1583" s="250"/>
      <c r="Q1583" s="250"/>
      <c r="R1583" s="250"/>
      <c r="S1583" s="250"/>
      <c r="T1583" s="250"/>
      <c r="U1583" s="250"/>
      <c r="V1583" s="250"/>
      <c r="W1583" s="250"/>
      <c r="X1583" s="250"/>
      <c r="Y1583" s="250"/>
      <c r="Z1583" s="4"/>
      <c r="AA1583" s="429"/>
      <c r="AB1583" s="457">
        <f t="shared" si="513"/>
        <v>0</v>
      </c>
      <c r="AC1583" s="11"/>
      <c r="AD1583" s="11"/>
      <c r="AE1583" s="11"/>
      <c r="AF1583" s="11"/>
      <c r="AG1583" s="11"/>
      <c r="AH1583" s="11"/>
      <c r="AI1583" s="11"/>
      <c r="AJ1583" s="12"/>
      <c r="AK1583" s="445" t="str">
        <f>IF(G1583="","",VLOOKUP(J1583,中子データ!$B$4:$H$4500,3,FALSE))</f>
        <v/>
      </c>
      <c r="AL1583" s="445" t="str">
        <f>IF(G1583="","",VLOOKUP(J1583,中子データ!$B$4:$H$4500,5,FALSE))</f>
        <v/>
      </c>
      <c r="AM1583" s="445" t="str">
        <f>IF(G1583="","",VLOOKUP(J1583,中子データ!$B$4:$H$4500,6,FALSE))</f>
        <v/>
      </c>
      <c r="AN1583" s="418"/>
      <c r="AO1583" s="419"/>
      <c r="AP1583" s="420"/>
      <c r="AQ1583" s="421"/>
      <c r="AR1583" s="420"/>
      <c r="AS1583" s="436"/>
      <c r="AT1583" s="436"/>
      <c r="AU1583" s="422"/>
      <c r="AV1583" s="11"/>
      <c r="AW1583" s="11"/>
      <c r="AX1583" s="410">
        <f t="shared" si="512"/>
        <v>0</v>
      </c>
      <c r="AY1583" s="411" t="str">
        <f>IF(G1583="","",VLOOKUP(J1583,中子データ!$B$4:$M$5999,10,FALSE))</f>
        <v/>
      </c>
      <c r="AZ1583" s="438" t="str">
        <f>IF(G1583="","",VLOOKUP(J1583,中子データ!$B$4:$M$5999,9,FALSE))</f>
        <v/>
      </c>
      <c r="BA1583" s="412" t="str">
        <f>IF(AQ1583="","",VLOOKUP(AQ1583,作業者名!$B$4:$C$100,2,FALSE))</f>
        <v/>
      </c>
      <c r="BB1583" s="412" t="str">
        <f>IF(AR1583="","",VLOOKUP(AR1583,作業者名!$B$4:$C$100,2,FALSE))</f>
        <v/>
      </c>
      <c r="BC1583" s="412" t="str">
        <f>IF(G1583="","",VLOOKUP(J1583,中子データ!B$4:N$6004,12,FALSE))</f>
        <v/>
      </c>
      <c r="BD1583" s="413" t="str">
        <f>IF(G1583="","",VLOOKUP(J1583,中子データ!$B$4:$P$4500,15,FALSE))</f>
        <v/>
      </c>
    </row>
    <row r="1584" spans="1:56" x14ac:dyDescent="0.15">
      <c r="A1584" s="7" t="str">
        <f>IF(G1584="","",VLOOKUP(H1584,マシン名!$B$4:$C$93,2,FALSE))</f>
        <v/>
      </c>
      <c r="B1584" s="7" t="str">
        <f>IF(G1584="","",VLOOKUP(I1584,作業者名!$B$4:$C$100,2,FALSE))</f>
        <v/>
      </c>
      <c r="C1584" s="7" t="str">
        <f>IF(G1584="","",VLOOKUP(J1584,中子データ!$B$4:$H$4500,2,FALSE))</f>
        <v/>
      </c>
      <c r="D1584" s="8" t="str">
        <f>IF(G1584="","",VLOOKUP(J1584,中子データ!$B$4:$H$4500,4,FALSE))</f>
        <v/>
      </c>
      <c r="E1584" s="231" t="str">
        <f t="shared" si="516"/>
        <v/>
      </c>
      <c r="G1584" s="238"/>
      <c r="H1584" s="9"/>
      <c r="I1584" s="9"/>
      <c r="J1584" s="9"/>
      <c r="K1584" s="10"/>
      <c r="L1584" s="10"/>
      <c r="M1584" s="6"/>
      <c r="N1584" s="6">
        <f t="shared" si="515"/>
        <v>0</v>
      </c>
      <c r="O1584" s="250"/>
      <c r="P1584" s="250"/>
      <c r="Q1584" s="250"/>
      <c r="R1584" s="250"/>
      <c r="S1584" s="250"/>
      <c r="T1584" s="250"/>
      <c r="U1584" s="250"/>
      <c r="V1584" s="250"/>
      <c r="W1584" s="250"/>
      <c r="X1584" s="250"/>
      <c r="Y1584" s="250"/>
      <c r="Z1584" s="4"/>
      <c r="AA1584" s="429"/>
      <c r="AB1584" s="457">
        <f t="shared" si="513"/>
        <v>0</v>
      </c>
      <c r="AC1584" s="11"/>
      <c r="AD1584" s="11"/>
      <c r="AE1584" s="11"/>
      <c r="AF1584" s="11"/>
      <c r="AG1584" s="11"/>
      <c r="AH1584" s="11"/>
      <c r="AI1584" s="11"/>
      <c r="AJ1584" s="12"/>
      <c r="AK1584" s="445" t="str">
        <f>IF(G1584="","",VLOOKUP(J1584,中子データ!$B$4:$H$4500,3,FALSE))</f>
        <v/>
      </c>
      <c r="AL1584" s="445" t="str">
        <f>IF(G1584="","",VLOOKUP(J1584,中子データ!$B$4:$H$4500,5,FALSE))</f>
        <v/>
      </c>
      <c r="AM1584" s="445" t="str">
        <f>IF(G1584="","",VLOOKUP(J1584,中子データ!$B$4:$H$4500,6,FALSE))</f>
        <v/>
      </c>
      <c r="AN1584" s="418"/>
      <c r="AO1584" s="419"/>
      <c r="AP1584" s="420"/>
      <c r="AQ1584" s="421"/>
      <c r="AR1584" s="420"/>
      <c r="AS1584" s="436"/>
      <c r="AT1584" s="436"/>
      <c r="AU1584" s="422"/>
      <c r="AV1584" s="11"/>
      <c r="AW1584" s="11"/>
      <c r="AX1584" s="410">
        <f t="shared" si="512"/>
        <v>0</v>
      </c>
      <c r="AY1584" s="411" t="str">
        <f>IF(G1584="","",VLOOKUP(J1584,中子データ!$B$4:$M$5999,10,FALSE))</f>
        <v/>
      </c>
      <c r="AZ1584" s="438" t="str">
        <f>IF(G1584="","",VLOOKUP(J1584,中子データ!$B$4:$M$5999,9,FALSE))</f>
        <v/>
      </c>
      <c r="BA1584" s="412" t="str">
        <f>IF(AQ1584="","",VLOOKUP(AQ1584,作業者名!$B$4:$C$100,2,FALSE))</f>
        <v/>
      </c>
      <c r="BB1584" s="412" t="str">
        <f>IF(AR1584="","",VLOOKUP(AR1584,作業者名!$B$4:$C$100,2,FALSE))</f>
        <v/>
      </c>
      <c r="BC1584" s="412" t="str">
        <f>IF(G1584="","",VLOOKUP(J1584,中子データ!B$4:N$6004,12,FALSE))</f>
        <v/>
      </c>
      <c r="BD1584" s="413" t="str">
        <f>IF(G1584="","",VLOOKUP(J1584,中子データ!$B$4:$P$4500,15,FALSE))</f>
        <v/>
      </c>
    </row>
    <row r="1585" spans="1:56" x14ac:dyDescent="0.15">
      <c r="A1585" s="7" t="str">
        <f>IF(G1585="","",VLOOKUP(H1585,マシン名!$B$4:$C$93,2,FALSE))</f>
        <v/>
      </c>
      <c r="B1585" s="7" t="str">
        <f>IF(G1585="","",VLOOKUP(I1585,作業者名!$B$4:$C$100,2,FALSE))</f>
        <v/>
      </c>
      <c r="C1585" s="7" t="str">
        <f>IF(G1585="","",VLOOKUP(J1585,中子データ!$B$4:$H$4500,2,FALSE))</f>
        <v/>
      </c>
      <c r="D1585" s="8" t="str">
        <f>IF(G1585="","",VLOOKUP(J1585,中子データ!$B$4:$H$4500,4,FALSE))</f>
        <v/>
      </c>
      <c r="E1585" s="231" t="str">
        <f t="shared" si="516"/>
        <v/>
      </c>
      <c r="G1585" s="238"/>
      <c r="H1585" s="9"/>
      <c r="I1585" s="9"/>
      <c r="J1585" s="9"/>
      <c r="K1585" s="10"/>
      <c r="L1585" s="10"/>
      <c r="M1585" s="6"/>
      <c r="N1585" s="6">
        <f t="shared" si="515"/>
        <v>0</v>
      </c>
      <c r="O1585" s="250"/>
      <c r="P1585" s="250"/>
      <c r="Q1585" s="250"/>
      <c r="R1585" s="250"/>
      <c r="S1585" s="250"/>
      <c r="T1585" s="250"/>
      <c r="U1585" s="250"/>
      <c r="V1585" s="250"/>
      <c r="W1585" s="250"/>
      <c r="X1585" s="250"/>
      <c r="Y1585" s="250"/>
      <c r="Z1585" s="4"/>
      <c r="AA1585" s="429"/>
      <c r="AB1585" s="457">
        <f t="shared" si="513"/>
        <v>0</v>
      </c>
      <c r="AC1585" s="11"/>
      <c r="AD1585" s="11"/>
      <c r="AE1585" s="11"/>
      <c r="AF1585" s="11"/>
      <c r="AG1585" s="11"/>
      <c r="AH1585" s="11"/>
      <c r="AI1585" s="11"/>
      <c r="AJ1585" s="12"/>
      <c r="AK1585" s="445" t="str">
        <f>IF(G1585="","",VLOOKUP(J1585,中子データ!$B$4:$H$4500,3,FALSE))</f>
        <v/>
      </c>
      <c r="AL1585" s="445" t="str">
        <f>IF(G1585="","",VLOOKUP(J1585,中子データ!$B$4:$H$4500,5,FALSE))</f>
        <v/>
      </c>
      <c r="AM1585" s="445" t="str">
        <f>IF(G1585="","",VLOOKUP(J1585,中子データ!$B$4:$H$4500,6,FALSE))</f>
        <v/>
      </c>
      <c r="AN1585" s="418"/>
      <c r="AO1585" s="419"/>
      <c r="AP1585" s="420"/>
      <c r="AQ1585" s="421"/>
      <c r="AR1585" s="420"/>
      <c r="AS1585" s="436"/>
      <c r="AT1585" s="436"/>
      <c r="AU1585" s="422"/>
      <c r="AV1585" s="11"/>
      <c r="AW1585" s="11"/>
      <c r="AX1585" s="410">
        <f t="shared" si="512"/>
        <v>0</v>
      </c>
      <c r="AY1585" s="411" t="str">
        <f>IF(G1585="","",VLOOKUP(J1585,中子データ!$B$4:$M$5999,10,FALSE))</f>
        <v/>
      </c>
      <c r="AZ1585" s="438" t="str">
        <f>IF(G1585="","",VLOOKUP(J1585,中子データ!$B$4:$M$5999,9,FALSE))</f>
        <v/>
      </c>
      <c r="BA1585" s="412" t="str">
        <f>IF(AQ1585="","",VLOOKUP(AQ1585,作業者名!$B$4:$C$100,2,FALSE))</f>
        <v/>
      </c>
      <c r="BB1585" s="412" t="str">
        <f>IF(AR1585="","",VLOOKUP(AR1585,作業者名!$B$4:$C$100,2,FALSE))</f>
        <v/>
      </c>
      <c r="BC1585" s="412" t="str">
        <f>IF(G1585="","",VLOOKUP(J1585,中子データ!B$4:N$6004,12,FALSE))</f>
        <v/>
      </c>
      <c r="BD1585" s="413" t="str">
        <f>IF(G1585="","",VLOOKUP(J1585,中子データ!$B$4:$P$4500,15,FALSE))</f>
        <v/>
      </c>
    </row>
    <row r="1586" spans="1:56" x14ac:dyDescent="0.15">
      <c r="A1586" s="7" t="str">
        <f>IF(G1586="","",VLOOKUP(H1586,マシン名!$B$4:$C$93,2,FALSE))</f>
        <v/>
      </c>
      <c r="B1586" s="7" t="str">
        <f>IF(G1586="","",VLOOKUP(I1586,作業者名!$B$4:$C$100,2,FALSE))</f>
        <v/>
      </c>
      <c r="C1586" s="7" t="str">
        <f>IF(G1586="","",VLOOKUP(J1586,中子データ!$B$4:$H$4500,2,FALSE))</f>
        <v/>
      </c>
      <c r="D1586" s="8" t="str">
        <f>IF(G1586="","",VLOOKUP(J1586,中子データ!$B$4:$H$4500,4,FALSE))</f>
        <v/>
      </c>
      <c r="E1586" s="231" t="str">
        <f t="shared" si="516"/>
        <v/>
      </c>
      <c r="G1586" s="238"/>
      <c r="H1586" s="9"/>
      <c r="I1586" s="9"/>
      <c r="J1586" s="9"/>
      <c r="K1586" s="10"/>
      <c r="L1586" s="10"/>
      <c r="M1586" s="6"/>
      <c r="N1586" s="6">
        <f t="shared" si="515"/>
        <v>0</v>
      </c>
      <c r="O1586" s="250"/>
      <c r="P1586" s="250"/>
      <c r="Q1586" s="250"/>
      <c r="R1586" s="250"/>
      <c r="S1586" s="250"/>
      <c r="T1586" s="250"/>
      <c r="U1586" s="250"/>
      <c r="V1586" s="250"/>
      <c r="W1586" s="250"/>
      <c r="X1586" s="250"/>
      <c r="Y1586" s="250"/>
      <c r="Z1586" s="4"/>
      <c r="AA1586" s="429"/>
      <c r="AB1586" s="457">
        <f t="shared" si="513"/>
        <v>0</v>
      </c>
      <c r="AC1586" s="11"/>
      <c r="AD1586" s="11"/>
      <c r="AE1586" s="11"/>
      <c r="AF1586" s="11"/>
      <c r="AG1586" s="11"/>
      <c r="AH1586" s="11"/>
      <c r="AI1586" s="11"/>
      <c r="AJ1586" s="12"/>
      <c r="AK1586" s="445" t="str">
        <f>IF(G1586="","",VLOOKUP(J1586,中子データ!$B$4:$H$4500,3,FALSE))</f>
        <v/>
      </c>
      <c r="AL1586" s="445" t="str">
        <f>IF(G1586="","",VLOOKUP(J1586,中子データ!$B$4:$H$4500,5,FALSE))</f>
        <v/>
      </c>
      <c r="AM1586" s="445" t="str">
        <f>IF(G1586="","",VLOOKUP(J1586,中子データ!$B$4:$H$4500,6,FALSE))</f>
        <v/>
      </c>
      <c r="AN1586" s="418"/>
      <c r="AO1586" s="419"/>
      <c r="AP1586" s="420"/>
      <c r="AQ1586" s="421"/>
      <c r="AR1586" s="420"/>
      <c r="AS1586" s="436"/>
      <c r="AT1586" s="436"/>
      <c r="AU1586" s="422"/>
      <c r="AV1586" s="11"/>
      <c r="AW1586" s="11"/>
      <c r="AX1586" s="410">
        <f t="shared" si="512"/>
        <v>0</v>
      </c>
      <c r="AY1586" s="411" t="str">
        <f>IF(G1586="","",VLOOKUP(J1586,中子データ!$B$4:$M$5999,10,FALSE))</f>
        <v/>
      </c>
      <c r="AZ1586" s="438" t="str">
        <f>IF(G1586="","",VLOOKUP(J1586,中子データ!$B$4:$M$5999,9,FALSE))</f>
        <v/>
      </c>
      <c r="BA1586" s="412" t="str">
        <f>IF(AQ1586="","",VLOOKUP(AQ1586,作業者名!$B$4:$C$100,2,FALSE))</f>
        <v/>
      </c>
      <c r="BB1586" s="412" t="str">
        <f>IF(AR1586="","",VLOOKUP(AR1586,作業者名!$B$4:$C$100,2,FALSE))</f>
        <v/>
      </c>
      <c r="BC1586" s="412" t="str">
        <f>IF(G1586="","",VLOOKUP(J1586,中子データ!B$4:N$6004,12,FALSE))</f>
        <v/>
      </c>
      <c r="BD1586" s="413" t="str">
        <f>IF(G1586="","",VLOOKUP(J1586,中子データ!$B$4:$P$4500,15,FALSE))</f>
        <v/>
      </c>
    </row>
    <row r="1587" spans="1:56" x14ac:dyDescent="0.15">
      <c r="A1587" s="7" t="str">
        <f>IF(G1587="","",VLOOKUP(H1587,マシン名!$B$4:$C$93,2,FALSE))</f>
        <v/>
      </c>
      <c r="B1587" s="7" t="str">
        <f>IF(G1587="","",VLOOKUP(I1587,作業者名!$B$4:$C$100,2,FALSE))</f>
        <v/>
      </c>
      <c r="C1587" s="7" t="str">
        <f>IF(G1587="","",VLOOKUP(J1587,中子データ!$B$4:$H$4500,2,FALSE))</f>
        <v/>
      </c>
      <c r="D1587" s="8" t="str">
        <f>IF(G1587="","",VLOOKUP(J1587,中子データ!$B$4:$H$4500,4,FALSE))</f>
        <v/>
      </c>
      <c r="E1587" s="231" t="str">
        <f t="shared" si="516"/>
        <v/>
      </c>
      <c r="G1587" s="238"/>
      <c r="H1587" s="9"/>
      <c r="I1587" s="9"/>
      <c r="J1587" s="9"/>
      <c r="K1587" s="10"/>
      <c r="L1587" s="10"/>
      <c r="M1587" s="6"/>
      <c r="N1587" s="6">
        <f t="shared" si="515"/>
        <v>0</v>
      </c>
      <c r="O1587" s="250"/>
      <c r="P1587" s="250"/>
      <c r="Q1587" s="250"/>
      <c r="R1587" s="250"/>
      <c r="S1587" s="250"/>
      <c r="T1587" s="250"/>
      <c r="U1587" s="250"/>
      <c r="V1587" s="250"/>
      <c r="W1587" s="250"/>
      <c r="X1587" s="250"/>
      <c r="Y1587" s="250"/>
      <c r="Z1587" s="4"/>
      <c r="AA1587" s="429"/>
      <c r="AB1587" s="457">
        <f t="shared" si="513"/>
        <v>0</v>
      </c>
      <c r="AC1587" s="11"/>
      <c r="AD1587" s="11"/>
      <c r="AE1587" s="11"/>
      <c r="AF1587" s="11"/>
      <c r="AG1587" s="11"/>
      <c r="AH1587" s="11"/>
      <c r="AI1587" s="11"/>
      <c r="AJ1587" s="12"/>
      <c r="AK1587" s="445" t="str">
        <f>IF(G1587="","",VLOOKUP(J1587,中子データ!$B$4:$H$4500,3,FALSE))</f>
        <v/>
      </c>
      <c r="AL1587" s="445" t="str">
        <f>IF(G1587="","",VLOOKUP(J1587,中子データ!$B$4:$H$4500,5,FALSE))</f>
        <v/>
      </c>
      <c r="AM1587" s="445" t="str">
        <f>IF(G1587="","",VLOOKUP(J1587,中子データ!$B$4:$H$4500,6,FALSE))</f>
        <v/>
      </c>
      <c r="AN1587" s="418"/>
      <c r="AO1587" s="419"/>
      <c r="AP1587" s="420"/>
      <c r="AQ1587" s="421"/>
      <c r="AR1587" s="420"/>
      <c r="AS1587" s="436"/>
      <c r="AT1587" s="436"/>
      <c r="AU1587" s="422"/>
      <c r="AV1587" s="11"/>
      <c r="AW1587" s="11"/>
      <c r="AX1587" s="410">
        <f t="shared" si="512"/>
        <v>0</v>
      </c>
      <c r="AY1587" s="411" t="str">
        <f>IF(G1587="","",VLOOKUP(J1587,中子データ!$B$4:$M$5999,10,FALSE))</f>
        <v/>
      </c>
      <c r="AZ1587" s="438" t="str">
        <f>IF(G1587="","",VLOOKUP(J1587,中子データ!$B$4:$M$5999,9,FALSE))</f>
        <v/>
      </c>
      <c r="BA1587" s="412" t="str">
        <f>IF(AQ1587="","",VLOOKUP(AQ1587,作業者名!$B$4:$C$100,2,FALSE))</f>
        <v/>
      </c>
      <c r="BB1587" s="412" t="str">
        <f>IF(AR1587="","",VLOOKUP(AR1587,作業者名!$B$4:$C$100,2,FALSE))</f>
        <v/>
      </c>
      <c r="BC1587" s="412" t="str">
        <f>IF(G1587="","",VLOOKUP(J1587,中子データ!B$4:N$6004,12,FALSE))</f>
        <v/>
      </c>
      <c r="BD1587" s="413" t="str">
        <f>IF(G1587="","",VLOOKUP(J1587,中子データ!$B$4:$P$4500,15,FALSE))</f>
        <v/>
      </c>
    </row>
    <row r="1588" spans="1:56" x14ac:dyDescent="0.15">
      <c r="A1588" s="7" t="str">
        <f>IF(G1588="","",VLOOKUP(H1588,マシン名!$B$4:$C$93,2,FALSE))</f>
        <v/>
      </c>
      <c r="B1588" s="7" t="str">
        <f>IF(G1588="","",VLOOKUP(I1588,作業者名!$B$4:$C$100,2,FALSE))</f>
        <v/>
      </c>
      <c r="C1588" s="7" t="str">
        <f>IF(G1588="","",VLOOKUP(J1588,中子データ!$B$4:$H$4500,2,FALSE))</f>
        <v/>
      </c>
      <c r="D1588" s="8" t="str">
        <f>IF(G1588="","",VLOOKUP(J1588,中子データ!$B$4:$H$4500,4,FALSE))</f>
        <v/>
      </c>
      <c r="E1588" s="231" t="str">
        <f t="shared" si="516"/>
        <v/>
      </c>
      <c r="G1588" s="238"/>
      <c r="H1588" s="9"/>
      <c r="I1588" s="9"/>
      <c r="J1588" s="9"/>
      <c r="K1588" s="10"/>
      <c r="L1588" s="10"/>
      <c r="M1588" s="6"/>
      <c r="N1588" s="6">
        <f t="shared" si="515"/>
        <v>0</v>
      </c>
      <c r="O1588" s="250"/>
      <c r="P1588" s="250"/>
      <c r="Q1588" s="250"/>
      <c r="R1588" s="250"/>
      <c r="S1588" s="250"/>
      <c r="T1588" s="250"/>
      <c r="U1588" s="250"/>
      <c r="V1588" s="250"/>
      <c r="W1588" s="250"/>
      <c r="X1588" s="250"/>
      <c r="Y1588" s="250"/>
      <c r="Z1588" s="4"/>
      <c r="AA1588" s="429"/>
      <c r="AB1588" s="457">
        <f t="shared" si="513"/>
        <v>0</v>
      </c>
      <c r="AC1588" s="11"/>
      <c r="AD1588" s="11"/>
      <c r="AE1588" s="11"/>
      <c r="AF1588" s="11"/>
      <c r="AG1588" s="11"/>
      <c r="AH1588" s="11"/>
      <c r="AI1588" s="11"/>
      <c r="AJ1588" s="12"/>
      <c r="AK1588" s="445" t="str">
        <f>IF(G1588="","",VLOOKUP(J1588,中子データ!$B$4:$H$4500,3,FALSE))</f>
        <v/>
      </c>
      <c r="AL1588" s="445" t="str">
        <f>IF(G1588="","",VLOOKUP(J1588,中子データ!$B$4:$H$4500,5,FALSE))</f>
        <v/>
      </c>
      <c r="AM1588" s="445" t="str">
        <f>IF(G1588="","",VLOOKUP(J1588,中子データ!$B$4:$H$4500,6,FALSE))</f>
        <v/>
      </c>
      <c r="AN1588" s="418"/>
      <c r="AO1588" s="419"/>
      <c r="AP1588" s="420"/>
      <c r="AQ1588" s="421"/>
      <c r="AR1588" s="420"/>
      <c r="AS1588" s="436"/>
      <c r="AT1588" s="436"/>
      <c r="AU1588" s="422"/>
      <c r="AV1588" s="11"/>
      <c r="AW1588" s="11"/>
      <c r="AX1588" s="410">
        <f t="shared" si="512"/>
        <v>0</v>
      </c>
      <c r="AY1588" s="411" t="str">
        <f>IF(G1588="","",VLOOKUP(J1588,中子データ!$B$4:$M$5999,10,FALSE))</f>
        <v/>
      </c>
      <c r="AZ1588" s="438" t="str">
        <f>IF(G1588="","",VLOOKUP(J1588,中子データ!$B$4:$M$5999,9,FALSE))</f>
        <v/>
      </c>
      <c r="BA1588" s="412" t="str">
        <f>IF(AQ1588="","",VLOOKUP(AQ1588,作業者名!$B$4:$C$100,2,FALSE))</f>
        <v/>
      </c>
      <c r="BB1588" s="412" t="str">
        <f>IF(AR1588="","",VLOOKUP(AR1588,作業者名!$B$4:$C$100,2,FALSE))</f>
        <v/>
      </c>
      <c r="BC1588" s="412" t="str">
        <f>IF(G1588="","",VLOOKUP(J1588,中子データ!B$4:N$6004,12,FALSE))</f>
        <v/>
      </c>
      <c r="BD1588" s="413" t="str">
        <f>IF(G1588="","",VLOOKUP(J1588,中子データ!$B$4:$P$4500,15,FALSE))</f>
        <v/>
      </c>
    </row>
    <row r="1589" spans="1:56" x14ac:dyDescent="0.15">
      <c r="A1589" s="7" t="str">
        <f>IF(G1589="","",VLOOKUP(H1589,マシン名!$B$4:$C$93,2,FALSE))</f>
        <v/>
      </c>
      <c r="B1589" s="7" t="str">
        <f>IF(G1589="","",VLOOKUP(I1589,作業者名!$B$4:$C$100,2,FALSE))</f>
        <v/>
      </c>
      <c r="C1589" s="7" t="str">
        <f>IF(G1589="","",VLOOKUP(J1589,中子データ!$B$4:$H$4500,2,FALSE))</f>
        <v/>
      </c>
      <c r="D1589" s="8" t="str">
        <f>IF(G1589="","",VLOOKUP(J1589,中子データ!$B$4:$H$4500,4,FALSE))</f>
        <v/>
      </c>
      <c r="E1589" s="231" t="str">
        <f t="shared" si="516"/>
        <v/>
      </c>
      <c r="G1589" s="238"/>
      <c r="H1589" s="9"/>
      <c r="I1589" s="9"/>
      <c r="J1589" s="9"/>
      <c r="K1589" s="10"/>
      <c r="L1589" s="10"/>
      <c r="M1589" s="6"/>
      <c r="N1589" s="6">
        <f t="shared" si="515"/>
        <v>0</v>
      </c>
      <c r="O1589" s="250"/>
      <c r="P1589" s="250"/>
      <c r="Q1589" s="250"/>
      <c r="R1589" s="250"/>
      <c r="S1589" s="250"/>
      <c r="T1589" s="250"/>
      <c r="U1589" s="250"/>
      <c r="V1589" s="250"/>
      <c r="W1589" s="250"/>
      <c r="X1589" s="250"/>
      <c r="Y1589" s="250"/>
      <c r="Z1589" s="4"/>
      <c r="AA1589" s="429"/>
      <c r="AB1589" s="457">
        <f t="shared" si="513"/>
        <v>0</v>
      </c>
      <c r="AC1589" s="11"/>
      <c r="AD1589" s="11"/>
      <c r="AE1589" s="11"/>
      <c r="AF1589" s="11"/>
      <c r="AG1589" s="11"/>
      <c r="AH1589" s="11"/>
      <c r="AI1589" s="11"/>
      <c r="AJ1589" s="12"/>
      <c r="AK1589" s="445" t="str">
        <f>IF(G1589="","",VLOOKUP(J1589,中子データ!$B$4:$H$4500,3,FALSE))</f>
        <v/>
      </c>
      <c r="AL1589" s="445" t="str">
        <f>IF(G1589="","",VLOOKUP(J1589,中子データ!$B$4:$H$4500,5,FALSE))</f>
        <v/>
      </c>
      <c r="AM1589" s="445" t="str">
        <f>IF(G1589="","",VLOOKUP(J1589,中子データ!$B$4:$H$4500,6,FALSE))</f>
        <v/>
      </c>
      <c r="AN1589" s="418"/>
      <c r="AO1589" s="419"/>
      <c r="AP1589" s="420"/>
      <c r="AQ1589" s="421"/>
      <c r="AR1589" s="420"/>
      <c r="AS1589" s="436"/>
      <c r="AT1589" s="436"/>
      <c r="AU1589" s="422"/>
      <c r="AV1589" s="11"/>
      <c r="AW1589" s="11"/>
      <c r="AX1589" s="410">
        <f t="shared" si="512"/>
        <v>0</v>
      </c>
      <c r="AY1589" s="411" t="str">
        <f>IF(G1589="","",VLOOKUP(J1589,中子データ!$B$4:$M$5999,10,FALSE))</f>
        <v/>
      </c>
      <c r="AZ1589" s="438" t="str">
        <f>IF(G1589="","",VLOOKUP(J1589,中子データ!$B$4:$M$5999,9,FALSE))</f>
        <v/>
      </c>
      <c r="BA1589" s="412" t="str">
        <f>IF(AQ1589="","",VLOOKUP(AQ1589,作業者名!$B$4:$C$100,2,FALSE))</f>
        <v/>
      </c>
      <c r="BB1589" s="412" t="str">
        <f>IF(AR1589="","",VLOOKUP(AR1589,作業者名!$B$4:$C$100,2,FALSE))</f>
        <v/>
      </c>
      <c r="BC1589" s="412" t="str">
        <f>IF(G1589="","",VLOOKUP(J1589,中子データ!B$4:N$6004,12,FALSE))</f>
        <v/>
      </c>
      <c r="BD1589" s="413" t="str">
        <f>IF(G1589="","",VLOOKUP(J1589,中子データ!$B$4:$P$4500,15,FALSE))</f>
        <v/>
      </c>
    </row>
    <row r="1590" spans="1:56" x14ac:dyDescent="0.15">
      <c r="A1590" s="7" t="str">
        <f>IF(G1590="","",VLOOKUP(H1590,マシン名!$B$4:$C$93,2,FALSE))</f>
        <v/>
      </c>
      <c r="B1590" s="7" t="str">
        <f>IF(G1590="","",VLOOKUP(I1590,作業者名!$B$4:$C$100,2,FALSE))</f>
        <v/>
      </c>
      <c r="C1590" s="7" t="str">
        <f>IF(G1590="","",VLOOKUP(J1590,中子データ!$B$4:$H$4500,2,FALSE))</f>
        <v/>
      </c>
      <c r="D1590" s="8" t="str">
        <f>IF(G1590="","",VLOOKUP(J1590,中子データ!$B$4:$H$4500,4,FALSE))</f>
        <v/>
      </c>
      <c r="E1590" s="231" t="str">
        <f t="shared" si="516"/>
        <v/>
      </c>
      <c r="G1590" s="238"/>
      <c r="H1590" s="9"/>
      <c r="I1590" s="9"/>
      <c r="J1590" s="9"/>
      <c r="K1590" s="10"/>
      <c r="L1590" s="10"/>
      <c r="M1590" s="6"/>
      <c r="N1590" s="6">
        <f t="shared" si="515"/>
        <v>0</v>
      </c>
      <c r="O1590" s="250"/>
      <c r="P1590" s="250"/>
      <c r="Q1590" s="250"/>
      <c r="R1590" s="250"/>
      <c r="S1590" s="250"/>
      <c r="T1590" s="250"/>
      <c r="U1590" s="250"/>
      <c r="V1590" s="250"/>
      <c r="W1590" s="250"/>
      <c r="X1590" s="250"/>
      <c r="Y1590" s="250"/>
      <c r="Z1590" s="4"/>
      <c r="AA1590" s="429"/>
      <c r="AB1590" s="457">
        <f t="shared" si="513"/>
        <v>0</v>
      </c>
      <c r="AC1590" s="11"/>
      <c r="AD1590" s="11"/>
      <c r="AE1590" s="11"/>
      <c r="AF1590" s="11"/>
      <c r="AG1590" s="11"/>
      <c r="AH1590" s="11"/>
      <c r="AI1590" s="11"/>
      <c r="AJ1590" s="12"/>
      <c r="AK1590" s="445" t="str">
        <f>IF(G1590="","",VLOOKUP(J1590,中子データ!$B$4:$H$4500,3,FALSE))</f>
        <v/>
      </c>
      <c r="AL1590" s="445" t="str">
        <f>IF(G1590="","",VLOOKUP(J1590,中子データ!$B$4:$H$4500,5,FALSE))</f>
        <v/>
      </c>
      <c r="AM1590" s="445" t="str">
        <f>IF(G1590="","",VLOOKUP(J1590,中子データ!$B$4:$H$4500,6,FALSE))</f>
        <v/>
      </c>
      <c r="AN1590" s="418"/>
      <c r="AO1590" s="419"/>
      <c r="AP1590" s="420"/>
      <c r="AQ1590" s="421"/>
      <c r="AR1590" s="420"/>
      <c r="AS1590" s="436"/>
      <c r="AT1590" s="436"/>
      <c r="AU1590" s="422"/>
      <c r="AV1590" s="11"/>
      <c r="AW1590" s="11"/>
      <c r="AX1590" s="410">
        <f t="shared" si="512"/>
        <v>0</v>
      </c>
      <c r="AY1590" s="411" t="str">
        <f>IF(G1590="","",VLOOKUP(J1590,中子データ!$B$4:$M$5999,10,FALSE))</f>
        <v/>
      </c>
      <c r="AZ1590" s="438" t="str">
        <f>IF(G1590="","",VLOOKUP(J1590,中子データ!$B$4:$M$5999,9,FALSE))</f>
        <v/>
      </c>
      <c r="BA1590" s="412" t="str">
        <f>IF(AQ1590="","",VLOOKUP(AQ1590,作業者名!$B$4:$C$100,2,FALSE))</f>
        <v/>
      </c>
      <c r="BB1590" s="412" t="str">
        <f>IF(AR1590="","",VLOOKUP(AR1590,作業者名!$B$4:$C$100,2,FALSE))</f>
        <v/>
      </c>
      <c r="BC1590" s="412" t="str">
        <f>IF(G1590="","",VLOOKUP(J1590,中子データ!B$4:N$6004,12,FALSE))</f>
        <v/>
      </c>
      <c r="BD1590" s="413" t="str">
        <f>IF(G1590="","",VLOOKUP(J1590,中子データ!$B$4:$P$4500,15,FALSE))</f>
        <v/>
      </c>
    </row>
    <row r="1591" spans="1:56" x14ac:dyDescent="0.15">
      <c r="A1591" s="7" t="str">
        <f>IF(G1591="","",VLOOKUP(H1591,マシン名!$B$4:$C$93,2,FALSE))</f>
        <v/>
      </c>
      <c r="B1591" s="7" t="str">
        <f>IF(G1591="","",VLOOKUP(I1591,作業者名!$B$4:$C$100,2,FALSE))</f>
        <v/>
      </c>
      <c r="C1591" s="7" t="str">
        <f>IF(G1591="","",VLOOKUP(J1591,中子データ!$B$4:$H$4500,2,FALSE))</f>
        <v/>
      </c>
      <c r="D1591" s="8" t="str">
        <f>IF(G1591="","",VLOOKUP(J1591,中子データ!$B$4:$H$4500,4,FALSE))</f>
        <v/>
      </c>
      <c r="E1591" s="231" t="str">
        <f t="shared" si="516"/>
        <v/>
      </c>
      <c r="G1591" s="238"/>
      <c r="H1591" s="9"/>
      <c r="I1591" s="9"/>
      <c r="J1591" s="9"/>
      <c r="K1591" s="10"/>
      <c r="L1591" s="10"/>
      <c r="M1591" s="6"/>
      <c r="N1591" s="6">
        <f t="shared" si="515"/>
        <v>0</v>
      </c>
      <c r="O1591" s="250"/>
      <c r="P1591" s="250"/>
      <c r="Q1591" s="250"/>
      <c r="R1591" s="250"/>
      <c r="S1591" s="250"/>
      <c r="T1591" s="250"/>
      <c r="U1591" s="250"/>
      <c r="V1591" s="250"/>
      <c r="W1591" s="250"/>
      <c r="X1591" s="250"/>
      <c r="Y1591" s="250"/>
      <c r="Z1591" s="4"/>
      <c r="AA1591" s="429"/>
      <c r="AB1591" s="457">
        <f t="shared" si="513"/>
        <v>0</v>
      </c>
      <c r="AC1591" s="11"/>
      <c r="AD1591" s="11"/>
      <c r="AE1591" s="11"/>
      <c r="AF1591" s="11"/>
      <c r="AG1591" s="11"/>
      <c r="AH1591" s="11"/>
      <c r="AI1591" s="11"/>
      <c r="AJ1591" s="12"/>
      <c r="AK1591" s="445" t="str">
        <f>IF(G1591="","",VLOOKUP(J1591,中子データ!$B$4:$H$4500,3,FALSE))</f>
        <v/>
      </c>
      <c r="AL1591" s="445" t="str">
        <f>IF(G1591="","",VLOOKUP(J1591,中子データ!$B$4:$H$4500,5,FALSE))</f>
        <v/>
      </c>
      <c r="AM1591" s="445" t="str">
        <f>IF(G1591="","",VLOOKUP(J1591,中子データ!$B$4:$H$4500,6,FALSE))</f>
        <v/>
      </c>
      <c r="AN1591" s="418"/>
      <c r="AO1591" s="419"/>
      <c r="AP1591" s="420"/>
      <c r="AQ1591" s="421"/>
      <c r="AR1591" s="420"/>
      <c r="AS1591" s="436"/>
      <c r="AT1591" s="436"/>
      <c r="AU1591" s="422"/>
      <c r="AV1591" s="11"/>
      <c r="AW1591" s="11"/>
      <c r="AX1591" s="410">
        <f t="shared" si="512"/>
        <v>0</v>
      </c>
      <c r="AY1591" s="411" t="str">
        <f>IF(G1591="","",VLOOKUP(J1591,中子データ!$B$4:$M$5999,10,FALSE))</f>
        <v/>
      </c>
      <c r="AZ1591" s="438" t="str">
        <f>IF(G1591="","",VLOOKUP(J1591,中子データ!$B$4:$M$5999,9,FALSE))</f>
        <v/>
      </c>
      <c r="BA1591" s="412" t="str">
        <f>IF(AQ1591="","",VLOOKUP(AQ1591,作業者名!$B$4:$C$100,2,FALSE))</f>
        <v/>
      </c>
      <c r="BB1591" s="412" t="str">
        <f>IF(AR1591="","",VLOOKUP(AR1591,作業者名!$B$4:$C$100,2,FALSE))</f>
        <v/>
      </c>
      <c r="BC1591" s="412" t="str">
        <f>IF(G1591="","",VLOOKUP(J1591,中子データ!B$4:N$6004,12,FALSE))</f>
        <v/>
      </c>
      <c r="BD1591" s="413" t="str">
        <f>IF(G1591="","",VLOOKUP(J1591,中子データ!$B$4:$P$4500,15,FALSE))</f>
        <v/>
      </c>
    </row>
    <row r="1592" spans="1:56" x14ac:dyDescent="0.15">
      <c r="A1592" s="7" t="str">
        <f>IF(G1592="","",VLOOKUP(H1592,マシン名!$B$4:$C$93,2,FALSE))</f>
        <v/>
      </c>
      <c r="B1592" s="7" t="str">
        <f>IF(G1592="","",VLOOKUP(I1592,作業者名!$B$4:$C$100,2,FALSE))</f>
        <v/>
      </c>
      <c r="C1592" s="7" t="str">
        <f>IF(G1592="","",VLOOKUP(J1592,中子データ!$B$4:$H$4500,2,FALSE))</f>
        <v/>
      </c>
      <c r="D1592" s="8" t="str">
        <f>IF(G1592="","",VLOOKUP(J1592,中子データ!$B$4:$H$4500,4,FALSE))</f>
        <v/>
      </c>
      <c r="E1592" s="231" t="str">
        <f t="shared" si="516"/>
        <v/>
      </c>
      <c r="G1592" s="238"/>
      <c r="H1592" s="9"/>
      <c r="I1592" s="9"/>
      <c r="J1592" s="9"/>
      <c r="K1592" s="10"/>
      <c r="L1592" s="10"/>
      <c r="M1592" s="6"/>
      <c r="N1592" s="6">
        <f t="shared" si="515"/>
        <v>0</v>
      </c>
      <c r="O1592" s="250"/>
      <c r="P1592" s="250"/>
      <c r="Q1592" s="250"/>
      <c r="R1592" s="250"/>
      <c r="S1592" s="250"/>
      <c r="T1592" s="250"/>
      <c r="U1592" s="250"/>
      <c r="V1592" s="250"/>
      <c r="W1592" s="250"/>
      <c r="X1592" s="250"/>
      <c r="Y1592" s="250"/>
      <c r="Z1592" s="4"/>
      <c r="AA1592" s="429"/>
      <c r="AB1592" s="457">
        <f t="shared" si="513"/>
        <v>0</v>
      </c>
      <c r="AC1592" s="11"/>
      <c r="AD1592" s="11"/>
      <c r="AE1592" s="11"/>
      <c r="AF1592" s="11"/>
      <c r="AG1592" s="11"/>
      <c r="AH1592" s="11"/>
      <c r="AI1592" s="11"/>
      <c r="AJ1592" s="12"/>
      <c r="AK1592" s="445" t="str">
        <f>IF(G1592="","",VLOOKUP(J1592,中子データ!$B$4:$H$4500,3,FALSE))</f>
        <v/>
      </c>
      <c r="AL1592" s="445" t="str">
        <f>IF(G1592="","",VLOOKUP(J1592,中子データ!$B$4:$H$4500,5,FALSE))</f>
        <v/>
      </c>
      <c r="AM1592" s="445" t="str">
        <f>IF(G1592="","",VLOOKUP(J1592,中子データ!$B$4:$H$4500,6,FALSE))</f>
        <v/>
      </c>
      <c r="AN1592" s="418"/>
      <c r="AO1592" s="419"/>
      <c r="AP1592" s="420"/>
      <c r="AQ1592" s="421"/>
      <c r="AR1592" s="420"/>
      <c r="AS1592" s="436"/>
      <c r="AT1592" s="436"/>
      <c r="AU1592" s="422"/>
      <c r="AV1592" s="11"/>
      <c r="AW1592" s="11"/>
      <c r="AX1592" s="410">
        <f t="shared" si="512"/>
        <v>0</v>
      </c>
      <c r="AY1592" s="411" t="str">
        <f>IF(G1592="","",VLOOKUP(J1592,中子データ!$B$4:$M$5999,10,FALSE))</f>
        <v/>
      </c>
      <c r="AZ1592" s="438" t="str">
        <f>IF(G1592="","",VLOOKUP(J1592,中子データ!$B$4:$M$5999,9,FALSE))</f>
        <v/>
      </c>
      <c r="BA1592" s="412" t="str">
        <f>IF(AQ1592="","",VLOOKUP(AQ1592,作業者名!$B$4:$C$100,2,FALSE))</f>
        <v/>
      </c>
      <c r="BB1592" s="412" t="str">
        <f>IF(AR1592="","",VLOOKUP(AR1592,作業者名!$B$4:$C$100,2,FALSE))</f>
        <v/>
      </c>
      <c r="BC1592" s="412" t="str">
        <f>IF(G1592="","",VLOOKUP(J1592,中子データ!B$4:N$6004,12,FALSE))</f>
        <v/>
      </c>
      <c r="BD1592" s="413" t="str">
        <f>IF(G1592="","",VLOOKUP(J1592,中子データ!$B$4:$P$4500,15,FALSE))</f>
        <v/>
      </c>
    </row>
    <row r="1593" spans="1:56" x14ac:dyDescent="0.15">
      <c r="A1593" s="7" t="str">
        <f>IF(G1593="","",VLOOKUP(H1593,マシン名!$B$4:$C$93,2,FALSE))</f>
        <v/>
      </c>
      <c r="B1593" s="7" t="str">
        <f>IF(G1593="","",VLOOKUP(I1593,作業者名!$B$4:$C$100,2,FALSE))</f>
        <v/>
      </c>
      <c r="C1593" s="7" t="str">
        <f>IF(G1593="","",VLOOKUP(J1593,中子データ!$B$4:$H$4500,2,FALSE))</f>
        <v/>
      </c>
      <c r="D1593" s="8" t="str">
        <f>IF(G1593="","",VLOOKUP(J1593,中子データ!$B$4:$H$4500,4,FALSE))</f>
        <v/>
      </c>
      <c r="E1593" s="231" t="str">
        <f t="shared" si="516"/>
        <v/>
      </c>
      <c r="G1593" s="238"/>
      <c r="H1593" s="9"/>
      <c r="I1593" s="9"/>
      <c r="J1593" s="9"/>
      <c r="K1593" s="10"/>
      <c r="L1593" s="10"/>
      <c r="M1593" s="6"/>
      <c r="N1593" s="6">
        <f t="shared" si="515"/>
        <v>0</v>
      </c>
      <c r="O1593" s="250"/>
      <c r="P1593" s="250"/>
      <c r="Q1593" s="250"/>
      <c r="R1593" s="250"/>
      <c r="S1593" s="250"/>
      <c r="T1593" s="250"/>
      <c r="U1593" s="250"/>
      <c r="V1593" s="250"/>
      <c r="W1593" s="250"/>
      <c r="X1593" s="250"/>
      <c r="Y1593" s="250"/>
      <c r="Z1593" s="4"/>
      <c r="AA1593" s="429"/>
      <c r="AB1593" s="457">
        <f t="shared" si="513"/>
        <v>0</v>
      </c>
      <c r="AC1593" s="11"/>
      <c r="AD1593" s="11"/>
      <c r="AE1593" s="11"/>
      <c r="AF1593" s="11"/>
      <c r="AG1593" s="11"/>
      <c r="AH1593" s="11"/>
      <c r="AI1593" s="11"/>
      <c r="AJ1593" s="12"/>
      <c r="AK1593" s="445" t="str">
        <f>IF(G1593="","",VLOOKUP(J1593,中子データ!$B$4:$H$4500,3,FALSE))</f>
        <v/>
      </c>
      <c r="AL1593" s="445" t="str">
        <f>IF(G1593="","",VLOOKUP(J1593,中子データ!$B$4:$H$4500,5,FALSE))</f>
        <v/>
      </c>
      <c r="AM1593" s="445" t="str">
        <f>IF(G1593="","",VLOOKUP(J1593,中子データ!$B$4:$H$4500,6,FALSE))</f>
        <v/>
      </c>
      <c r="AN1593" s="418"/>
      <c r="AO1593" s="419"/>
      <c r="AP1593" s="420"/>
      <c r="AQ1593" s="421"/>
      <c r="AR1593" s="420"/>
      <c r="AS1593" s="436"/>
      <c r="AT1593" s="436"/>
      <c r="AU1593" s="422"/>
      <c r="AV1593" s="11"/>
      <c r="AW1593" s="11"/>
      <c r="AX1593" s="410">
        <f t="shared" si="512"/>
        <v>0</v>
      </c>
      <c r="AY1593" s="411" t="str">
        <f>IF(G1593="","",VLOOKUP(J1593,中子データ!$B$4:$M$5999,10,FALSE))</f>
        <v/>
      </c>
      <c r="AZ1593" s="438" t="str">
        <f>IF(G1593="","",VLOOKUP(J1593,中子データ!$B$4:$M$5999,9,FALSE))</f>
        <v/>
      </c>
      <c r="BA1593" s="412" t="str">
        <f>IF(AQ1593="","",VLOOKUP(AQ1593,作業者名!$B$4:$C$100,2,FALSE))</f>
        <v/>
      </c>
      <c r="BB1593" s="412" t="str">
        <f>IF(AR1593="","",VLOOKUP(AR1593,作業者名!$B$4:$C$100,2,FALSE))</f>
        <v/>
      </c>
      <c r="BC1593" s="412" t="str">
        <f>IF(G1593="","",VLOOKUP(J1593,中子データ!B$4:N$6004,12,FALSE))</f>
        <v/>
      </c>
      <c r="BD1593" s="413" t="str">
        <f>IF(G1593="","",VLOOKUP(J1593,中子データ!$B$4:$P$4500,15,FALSE))</f>
        <v/>
      </c>
    </row>
    <row r="1594" spans="1:56" x14ac:dyDescent="0.15">
      <c r="A1594" s="7" t="str">
        <f>IF(G1594="","",VLOOKUP(H1594,マシン名!$B$4:$C$93,2,FALSE))</f>
        <v/>
      </c>
      <c r="B1594" s="7" t="str">
        <f>IF(G1594="","",VLOOKUP(I1594,作業者名!$B$4:$C$100,2,FALSE))</f>
        <v/>
      </c>
      <c r="C1594" s="7" t="str">
        <f>IF(G1594="","",VLOOKUP(J1594,中子データ!$B$4:$H$4500,2,FALSE))</f>
        <v/>
      </c>
      <c r="D1594" s="8" t="str">
        <f>IF(G1594="","",VLOOKUP(J1594,中子データ!$B$4:$H$4500,4,FALSE))</f>
        <v/>
      </c>
      <c r="E1594" s="231" t="str">
        <f t="shared" si="516"/>
        <v/>
      </c>
      <c r="G1594" s="238"/>
      <c r="H1594" s="9"/>
      <c r="I1594" s="9"/>
      <c r="J1594" s="9"/>
      <c r="K1594" s="10"/>
      <c r="L1594" s="10"/>
      <c r="M1594" s="6"/>
      <c r="N1594" s="6">
        <f t="shared" si="515"/>
        <v>0</v>
      </c>
      <c r="O1594" s="250"/>
      <c r="P1594" s="250"/>
      <c r="Q1594" s="250"/>
      <c r="R1594" s="250"/>
      <c r="S1594" s="250"/>
      <c r="T1594" s="250"/>
      <c r="U1594" s="250"/>
      <c r="V1594" s="250"/>
      <c r="W1594" s="250"/>
      <c r="X1594" s="250"/>
      <c r="Y1594" s="250"/>
      <c r="Z1594" s="4"/>
      <c r="AA1594" s="429"/>
      <c r="AB1594" s="457">
        <f t="shared" si="513"/>
        <v>0</v>
      </c>
      <c r="AC1594" s="11"/>
      <c r="AD1594" s="11"/>
      <c r="AE1594" s="11"/>
      <c r="AF1594" s="11"/>
      <c r="AG1594" s="11"/>
      <c r="AH1594" s="11"/>
      <c r="AI1594" s="11"/>
      <c r="AJ1594" s="12"/>
      <c r="AK1594" s="445" t="str">
        <f>IF(G1594="","",VLOOKUP(J1594,中子データ!$B$4:$H$4500,3,FALSE))</f>
        <v/>
      </c>
      <c r="AL1594" s="445" t="str">
        <f>IF(G1594="","",VLOOKUP(J1594,中子データ!$B$4:$H$4500,5,FALSE))</f>
        <v/>
      </c>
      <c r="AM1594" s="445" t="str">
        <f>IF(G1594="","",VLOOKUP(J1594,中子データ!$B$4:$H$4500,6,FALSE))</f>
        <v/>
      </c>
      <c r="AN1594" s="418"/>
      <c r="AO1594" s="419"/>
      <c r="AP1594" s="420"/>
      <c r="AQ1594" s="421"/>
      <c r="AR1594" s="420"/>
      <c r="AS1594" s="436"/>
      <c r="AT1594" s="436"/>
      <c r="AU1594" s="422"/>
      <c r="AV1594" s="11"/>
      <c r="AW1594" s="11"/>
      <c r="AX1594" s="410">
        <f t="shared" si="512"/>
        <v>0</v>
      </c>
      <c r="AY1594" s="411" t="str">
        <f>IF(G1594="","",VLOOKUP(J1594,中子データ!$B$4:$M$5999,10,FALSE))</f>
        <v/>
      </c>
      <c r="AZ1594" s="438" t="str">
        <f>IF(G1594="","",VLOOKUP(J1594,中子データ!$B$4:$M$5999,9,FALSE))</f>
        <v/>
      </c>
      <c r="BA1594" s="412" t="str">
        <f>IF(AQ1594="","",VLOOKUP(AQ1594,作業者名!$B$4:$C$100,2,FALSE))</f>
        <v/>
      </c>
      <c r="BB1594" s="412" t="str">
        <f>IF(AR1594="","",VLOOKUP(AR1594,作業者名!$B$4:$C$100,2,FALSE))</f>
        <v/>
      </c>
      <c r="BC1594" s="412" t="str">
        <f>IF(G1594="","",VLOOKUP(J1594,中子データ!B$4:N$6004,12,FALSE))</f>
        <v/>
      </c>
      <c r="BD1594" s="413" t="str">
        <f>IF(G1594="","",VLOOKUP(J1594,中子データ!$B$4:$P$4500,15,FALSE))</f>
        <v/>
      </c>
    </row>
    <row r="1595" spans="1:56" x14ac:dyDescent="0.15">
      <c r="A1595" s="7" t="str">
        <f>IF(G1595="","",VLOOKUP(H1595,マシン名!$B$4:$C$93,2,FALSE))</f>
        <v/>
      </c>
      <c r="B1595" s="7" t="str">
        <f>IF(G1595="","",VLOOKUP(I1595,作業者名!$B$4:$C$100,2,FALSE))</f>
        <v/>
      </c>
      <c r="C1595" s="7" t="str">
        <f>IF(G1595="","",VLOOKUP(J1595,中子データ!$B$4:$H$4500,2,FALSE))</f>
        <v/>
      </c>
      <c r="D1595" s="8" t="str">
        <f>IF(G1595="","",VLOOKUP(J1595,中子データ!$B$4:$H$4500,4,FALSE))</f>
        <v/>
      </c>
      <c r="E1595" s="231" t="str">
        <f t="shared" si="516"/>
        <v/>
      </c>
      <c r="G1595" s="238"/>
      <c r="H1595" s="9"/>
      <c r="I1595" s="9"/>
      <c r="J1595" s="9"/>
      <c r="K1595" s="10"/>
      <c r="L1595" s="10"/>
      <c r="M1595" s="6"/>
      <c r="N1595" s="6">
        <f t="shared" si="515"/>
        <v>0</v>
      </c>
      <c r="O1595" s="250"/>
      <c r="P1595" s="250"/>
      <c r="Q1595" s="250"/>
      <c r="R1595" s="250"/>
      <c r="S1595" s="250"/>
      <c r="T1595" s="250"/>
      <c r="U1595" s="250"/>
      <c r="V1595" s="250"/>
      <c r="W1595" s="250"/>
      <c r="X1595" s="250"/>
      <c r="Y1595" s="250"/>
      <c r="Z1595" s="4"/>
      <c r="AA1595" s="429"/>
      <c r="AB1595" s="457">
        <f t="shared" si="513"/>
        <v>0</v>
      </c>
      <c r="AC1595" s="11"/>
      <c r="AD1595" s="11"/>
      <c r="AE1595" s="11"/>
      <c r="AF1595" s="11"/>
      <c r="AG1595" s="11"/>
      <c r="AH1595" s="11"/>
      <c r="AI1595" s="11"/>
      <c r="AJ1595" s="12"/>
      <c r="AK1595" s="445" t="str">
        <f>IF(G1595="","",VLOOKUP(J1595,中子データ!$B$4:$H$4500,3,FALSE))</f>
        <v/>
      </c>
      <c r="AL1595" s="445" t="str">
        <f>IF(G1595="","",VLOOKUP(J1595,中子データ!$B$4:$H$4500,5,FALSE))</f>
        <v/>
      </c>
      <c r="AM1595" s="445" t="str">
        <f>IF(G1595="","",VLOOKUP(J1595,中子データ!$B$4:$H$4500,6,FALSE))</f>
        <v/>
      </c>
      <c r="AN1595" s="418"/>
      <c r="AO1595" s="419"/>
      <c r="AP1595" s="420"/>
      <c r="AQ1595" s="421"/>
      <c r="AR1595" s="420"/>
      <c r="AS1595" s="436"/>
      <c r="AT1595" s="436"/>
      <c r="AU1595" s="422"/>
      <c r="AV1595" s="11"/>
      <c r="AW1595" s="11"/>
      <c r="AX1595" s="410">
        <f t="shared" si="512"/>
        <v>0</v>
      </c>
      <c r="AY1595" s="411" t="str">
        <f>IF(G1595="","",VLOOKUP(J1595,中子データ!$B$4:$M$5999,10,FALSE))</f>
        <v/>
      </c>
      <c r="AZ1595" s="438" t="str">
        <f>IF(G1595="","",VLOOKUP(J1595,中子データ!$B$4:$M$5999,9,FALSE))</f>
        <v/>
      </c>
      <c r="BA1595" s="412" t="str">
        <f>IF(AQ1595="","",VLOOKUP(AQ1595,作業者名!$B$4:$C$100,2,FALSE))</f>
        <v/>
      </c>
      <c r="BB1595" s="412" t="str">
        <f>IF(AR1595="","",VLOOKUP(AR1595,作業者名!$B$4:$C$100,2,FALSE))</f>
        <v/>
      </c>
      <c r="BC1595" s="412" t="str">
        <f>IF(G1595="","",VLOOKUP(J1595,中子データ!B$4:N$6004,12,FALSE))</f>
        <v/>
      </c>
      <c r="BD1595" s="413" t="str">
        <f>IF(G1595="","",VLOOKUP(J1595,中子データ!$B$4:$P$4500,15,FALSE))</f>
        <v/>
      </c>
    </row>
    <row r="1596" spans="1:56" x14ac:dyDescent="0.15">
      <c r="A1596" s="7" t="str">
        <f>IF(G1596="","",VLOOKUP(H1596,マシン名!$B$4:$C$93,2,FALSE))</f>
        <v/>
      </c>
      <c r="B1596" s="7" t="str">
        <f>IF(G1596="","",VLOOKUP(I1596,作業者名!$B$4:$C$100,2,FALSE))</f>
        <v/>
      </c>
      <c r="C1596" s="7" t="str">
        <f>IF(G1596="","",VLOOKUP(J1596,中子データ!$B$4:$H$4500,2,FALSE))</f>
        <v/>
      </c>
      <c r="D1596" s="8" t="str">
        <f>IF(G1596="","",VLOOKUP(J1596,中子データ!$B$4:$H$4500,4,FALSE))</f>
        <v/>
      </c>
      <c r="E1596" s="231" t="str">
        <f t="shared" si="516"/>
        <v/>
      </c>
      <c r="G1596" s="238"/>
      <c r="H1596" s="9"/>
      <c r="I1596" s="9"/>
      <c r="J1596" s="9"/>
      <c r="K1596" s="10"/>
      <c r="L1596" s="10"/>
      <c r="M1596" s="6"/>
      <c r="N1596" s="6">
        <f t="shared" si="515"/>
        <v>0</v>
      </c>
      <c r="O1596" s="250"/>
      <c r="P1596" s="250"/>
      <c r="Q1596" s="250"/>
      <c r="R1596" s="250"/>
      <c r="S1596" s="250"/>
      <c r="T1596" s="250"/>
      <c r="U1596" s="250"/>
      <c r="V1596" s="250"/>
      <c r="W1596" s="250"/>
      <c r="X1596" s="250"/>
      <c r="Y1596" s="250"/>
      <c r="Z1596" s="4"/>
      <c r="AA1596" s="429"/>
      <c r="AB1596" s="457">
        <f t="shared" si="513"/>
        <v>0</v>
      </c>
      <c r="AC1596" s="11"/>
      <c r="AD1596" s="11"/>
      <c r="AE1596" s="11"/>
      <c r="AF1596" s="11"/>
      <c r="AG1596" s="11"/>
      <c r="AH1596" s="11"/>
      <c r="AI1596" s="11"/>
      <c r="AJ1596" s="12"/>
      <c r="AK1596" s="445" t="str">
        <f>IF(G1596="","",VLOOKUP(J1596,中子データ!$B$4:$H$4500,3,FALSE))</f>
        <v/>
      </c>
      <c r="AL1596" s="445" t="str">
        <f>IF(G1596="","",VLOOKUP(J1596,中子データ!$B$4:$H$4500,5,FALSE))</f>
        <v/>
      </c>
      <c r="AM1596" s="445" t="str">
        <f>IF(G1596="","",VLOOKUP(J1596,中子データ!$B$4:$H$4500,6,FALSE))</f>
        <v/>
      </c>
      <c r="AN1596" s="418"/>
      <c r="AO1596" s="419"/>
      <c r="AP1596" s="420"/>
      <c r="AQ1596" s="421"/>
      <c r="AR1596" s="420"/>
      <c r="AS1596" s="436"/>
      <c r="AT1596" s="436"/>
      <c r="AU1596" s="422"/>
      <c r="AV1596" s="11"/>
      <c r="AW1596" s="11"/>
      <c r="AX1596" s="410">
        <f t="shared" si="512"/>
        <v>0</v>
      </c>
      <c r="AY1596" s="411" t="str">
        <f>IF(G1596="","",VLOOKUP(J1596,中子データ!$B$4:$M$5999,10,FALSE))</f>
        <v/>
      </c>
      <c r="AZ1596" s="438" t="str">
        <f>IF(G1596="","",VLOOKUP(J1596,中子データ!$B$4:$M$5999,9,FALSE))</f>
        <v/>
      </c>
      <c r="BA1596" s="412" t="str">
        <f>IF(AQ1596="","",VLOOKUP(AQ1596,作業者名!$B$4:$C$100,2,FALSE))</f>
        <v/>
      </c>
      <c r="BB1596" s="412" t="str">
        <f>IF(AR1596="","",VLOOKUP(AR1596,作業者名!$B$4:$C$100,2,FALSE))</f>
        <v/>
      </c>
      <c r="BC1596" s="412" t="str">
        <f>IF(G1596="","",VLOOKUP(J1596,中子データ!B$4:N$6004,12,FALSE))</f>
        <v/>
      </c>
      <c r="BD1596" s="413" t="str">
        <f>IF(G1596="","",VLOOKUP(J1596,中子データ!$B$4:$P$4500,15,FALSE))</f>
        <v/>
      </c>
    </row>
    <row r="1597" spans="1:56" x14ac:dyDescent="0.15">
      <c r="A1597" s="7" t="str">
        <f>IF(G1597="","",VLOOKUP(H1597,マシン名!$B$4:$C$93,2,FALSE))</f>
        <v/>
      </c>
      <c r="B1597" s="7" t="str">
        <f>IF(G1597="","",VLOOKUP(I1597,作業者名!$B$4:$C$100,2,FALSE))</f>
        <v/>
      </c>
      <c r="C1597" s="7" t="str">
        <f>IF(G1597="","",VLOOKUP(J1597,中子データ!$B$4:$H$4500,2,FALSE))</f>
        <v/>
      </c>
      <c r="D1597" s="8" t="str">
        <f>IF(G1597="","",VLOOKUP(J1597,中子データ!$B$4:$H$4500,4,FALSE))</f>
        <v/>
      </c>
      <c r="E1597" s="231" t="str">
        <f t="shared" si="516"/>
        <v/>
      </c>
      <c r="G1597" s="238"/>
      <c r="H1597" s="9"/>
      <c r="I1597" s="9"/>
      <c r="J1597" s="9"/>
      <c r="K1597" s="10"/>
      <c r="L1597" s="10"/>
      <c r="M1597" s="6"/>
      <c r="N1597" s="6">
        <f t="shared" ref="N1597:N1602" si="517">L1597-SUM(O1597:Z1597)</f>
        <v>0</v>
      </c>
      <c r="O1597" s="250"/>
      <c r="P1597" s="250"/>
      <c r="Q1597" s="250"/>
      <c r="R1597" s="250"/>
      <c r="S1597" s="250"/>
      <c r="T1597" s="250"/>
      <c r="U1597" s="250"/>
      <c r="V1597" s="250"/>
      <c r="W1597" s="250"/>
      <c r="X1597" s="250"/>
      <c r="Y1597" s="250"/>
      <c r="Z1597" s="4"/>
      <c r="AA1597" s="429"/>
      <c r="AB1597" s="457">
        <f t="shared" si="513"/>
        <v>0</v>
      </c>
      <c r="AC1597" s="11"/>
      <c r="AD1597" s="11"/>
      <c r="AE1597" s="11"/>
      <c r="AF1597" s="11"/>
      <c r="AG1597" s="11"/>
      <c r="AH1597" s="11"/>
      <c r="AI1597" s="11"/>
      <c r="AJ1597" s="12"/>
      <c r="AK1597" s="445" t="str">
        <f>IF(G1597="","",VLOOKUP(J1597,中子データ!$B$4:$H$4500,3,FALSE))</f>
        <v/>
      </c>
      <c r="AL1597" s="445" t="str">
        <f>IF(G1597="","",VLOOKUP(J1597,中子データ!$B$4:$H$4500,5,FALSE))</f>
        <v/>
      </c>
      <c r="AM1597" s="445" t="str">
        <f>IF(G1597="","",VLOOKUP(J1597,中子データ!$B$4:$H$4500,6,FALSE))</f>
        <v/>
      </c>
      <c r="AN1597" s="418"/>
      <c r="AO1597" s="419"/>
      <c r="AP1597" s="420"/>
      <c r="AQ1597" s="421"/>
      <c r="AR1597" s="420"/>
      <c r="AS1597" s="436"/>
      <c r="AT1597" s="436"/>
      <c r="AU1597" s="422"/>
      <c r="AV1597" s="11"/>
      <c r="AW1597" s="11"/>
      <c r="AX1597" s="410">
        <f t="shared" si="512"/>
        <v>0</v>
      </c>
      <c r="AY1597" s="411" t="str">
        <f>IF(G1597="","",VLOOKUP(J1597,中子データ!$B$4:$M$5999,10,FALSE))</f>
        <v/>
      </c>
      <c r="AZ1597" s="438" t="str">
        <f>IF(G1597="","",VLOOKUP(J1597,中子データ!$B$4:$M$5999,9,FALSE))</f>
        <v/>
      </c>
      <c r="BA1597" s="412" t="str">
        <f>IF(AQ1597="","",VLOOKUP(AQ1597,作業者名!$B$4:$C$100,2,FALSE))</f>
        <v/>
      </c>
      <c r="BB1597" s="412" t="str">
        <f>IF(AR1597="","",VLOOKUP(AR1597,作業者名!$B$4:$C$100,2,FALSE))</f>
        <v/>
      </c>
      <c r="BC1597" s="412" t="str">
        <f>IF(G1597="","",VLOOKUP(J1597,中子データ!B$4:N$6004,12,FALSE))</f>
        <v/>
      </c>
      <c r="BD1597" s="413" t="str">
        <f>IF(G1597="","",VLOOKUP(J1597,中子データ!$B$4:$P$4500,15,FALSE))</f>
        <v/>
      </c>
    </row>
    <row r="1598" spans="1:56" x14ac:dyDescent="0.15">
      <c r="A1598" s="7" t="str">
        <f>IF(G1598="","",VLOOKUP(H1598,マシン名!$B$4:$C$93,2,FALSE))</f>
        <v/>
      </c>
      <c r="B1598" s="7" t="str">
        <f>IF(G1598="","",VLOOKUP(I1598,作業者名!$B$4:$C$100,2,FALSE))</f>
        <v/>
      </c>
      <c r="C1598" s="7" t="str">
        <f>IF(G1598="","",VLOOKUP(J1598,中子データ!$B$4:$H$4500,2,FALSE))</f>
        <v/>
      </c>
      <c r="D1598" s="8" t="str">
        <f>IF(G1598="","",VLOOKUP(J1598,中子データ!$B$4:$H$4500,4,FALSE))</f>
        <v/>
      </c>
      <c r="E1598" s="231" t="str">
        <f t="shared" si="516"/>
        <v/>
      </c>
      <c r="G1598" s="238"/>
      <c r="H1598" s="9"/>
      <c r="I1598" s="9"/>
      <c r="J1598" s="9"/>
      <c r="K1598" s="10"/>
      <c r="L1598" s="10"/>
      <c r="M1598" s="6"/>
      <c r="N1598" s="6">
        <f t="shared" si="517"/>
        <v>0</v>
      </c>
      <c r="O1598" s="250"/>
      <c r="P1598" s="250"/>
      <c r="Q1598" s="250"/>
      <c r="R1598" s="250"/>
      <c r="S1598" s="250"/>
      <c r="T1598" s="250"/>
      <c r="U1598" s="250"/>
      <c r="V1598" s="250"/>
      <c r="W1598" s="250"/>
      <c r="X1598" s="250"/>
      <c r="Y1598" s="250"/>
      <c r="Z1598" s="4"/>
      <c r="AA1598" s="429"/>
      <c r="AB1598" s="457">
        <f t="shared" si="513"/>
        <v>0</v>
      </c>
      <c r="AC1598" s="11"/>
      <c r="AD1598" s="11"/>
      <c r="AE1598" s="11"/>
      <c r="AF1598" s="11"/>
      <c r="AG1598" s="11"/>
      <c r="AH1598" s="11"/>
      <c r="AI1598" s="11"/>
      <c r="AJ1598" s="12"/>
      <c r="AK1598" s="445" t="str">
        <f>IF(G1598="","",VLOOKUP(J1598,中子データ!$B$4:$H$4500,3,FALSE))</f>
        <v/>
      </c>
      <c r="AL1598" s="445" t="str">
        <f>IF(G1598="","",VLOOKUP(J1598,中子データ!$B$4:$H$4500,5,FALSE))</f>
        <v/>
      </c>
      <c r="AM1598" s="445" t="str">
        <f>IF(G1598="","",VLOOKUP(J1598,中子データ!$B$4:$H$4500,6,FALSE))</f>
        <v/>
      </c>
      <c r="AN1598" s="418"/>
      <c r="AO1598" s="419"/>
      <c r="AP1598" s="420"/>
      <c r="AQ1598" s="421"/>
      <c r="AR1598" s="420"/>
      <c r="AS1598" s="436"/>
      <c r="AT1598" s="436"/>
      <c r="AU1598" s="422"/>
      <c r="AV1598" s="11"/>
      <c r="AW1598" s="11"/>
      <c r="AX1598" s="410">
        <f t="shared" si="512"/>
        <v>0</v>
      </c>
      <c r="AY1598" s="411" t="str">
        <f>IF(G1598="","",VLOOKUP(J1598,中子データ!$B$4:$M$5999,10,FALSE))</f>
        <v/>
      </c>
      <c r="AZ1598" s="438" t="str">
        <f>IF(G1598="","",VLOOKUP(J1598,中子データ!$B$4:$M$5999,9,FALSE))</f>
        <v/>
      </c>
      <c r="BA1598" s="412" t="str">
        <f>IF(AQ1598="","",VLOOKUP(AQ1598,作業者名!$B$4:$C$100,2,FALSE))</f>
        <v/>
      </c>
      <c r="BB1598" s="412" t="str">
        <f>IF(AR1598="","",VLOOKUP(AR1598,作業者名!$B$4:$C$100,2,FALSE))</f>
        <v/>
      </c>
      <c r="BC1598" s="412" t="str">
        <f>IF(G1598="","",VLOOKUP(J1598,中子データ!B$4:N$6004,12,FALSE))</f>
        <v/>
      </c>
      <c r="BD1598" s="413" t="str">
        <f>IF(G1598="","",VLOOKUP(J1598,中子データ!$B$4:$P$4500,15,FALSE))</f>
        <v/>
      </c>
    </row>
    <row r="1599" spans="1:56" x14ac:dyDescent="0.15">
      <c r="A1599" s="7" t="str">
        <f>IF(G1599="","",VLOOKUP(H1599,マシン名!$B$4:$C$93,2,FALSE))</f>
        <v/>
      </c>
      <c r="B1599" s="7" t="str">
        <f>IF(G1599="","",VLOOKUP(I1599,作業者名!$B$4:$C$100,2,FALSE))</f>
        <v/>
      </c>
      <c r="C1599" s="7" t="str">
        <f>IF(G1599="","",VLOOKUP(J1599,中子データ!$B$4:$H$4500,2,FALSE))</f>
        <v/>
      </c>
      <c r="D1599" s="8" t="str">
        <f>IF(G1599="","",VLOOKUP(J1599,中子データ!$B$4:$H$4500,4,FALSE))</f>
        <v/>
      </c>
      <c r="E1599" s="231" t="str">
        <f t="shared" si="516"/>
        <v/>
      </c>
      <c r="G1599" s="238"/>
      <c r="H1599" s="9"/>
      <c r="I1599" s="9"/>
      <c r="J1599" s="9"/>
      <c r="K1599" s="10"/>
      <c r="L1599" s="10"/>
      <c r="M1599" s="6"/>
      <c r="N1599" s="6">
        <f t="shared" si="517"/>
        <v>0</v>
      </c>
      <c r="O1599" s="250"/>
      <c r="P1599" s="250"/>
      <c r="Q1599" s="250"/>
      <c r="R1599" s="250"/>
      <c r="S1599" s="250"/>
      <c r="T1599" s="250"/>
      <c r="U1599" s="250"/>
      <c r="V1599" s="250"/>
      <c r="W1599" s="250"/>
      <c r="X1599" s="250"/>
      <c r="Y1599" s="250"/>
      <c r="Z1599" s="4"/>
      <c r="AA1599" s="429"/>
      <c r="AB1599" s="457">
        <f t="shared" si="513"/>
        <v>0</v>
      </c>
      <c r="AC1599" s="11"/>
      <c r="AD1599" s="11"/>
      <c r="AE1599" s="11"/>
      <c r="AF1599" s="11"/>
      <c r="AG1599" s="11"/>
      <c r="AH1599" s="11"/>
      <c r="AI1599" s="11"/>
      <c r="AJ1599" s="12"/>
      <c r="AK1599" s="445" t="str">
        <f>IF(G1599="","",VLOOKUP(J1599,中子データ!$B$4:$H$4500,3,FALSE))</f>
        <v/>
      </c>
      <c r="AL1599" s="445" t="str">
        <f>IF(G1599="","",VLOOKUP(J1599,中子データ!$B$4:$H$4500,5,FALSE))</f>
        <v/>
      </c>
      <c r="AM1599" s="445" t="str">
        <f>IF(G1599="","",VLOOKUP(J1599,中子データ!$B$4:$H$4500,6,FALSE))</f>
        <v/>
      </c>
      <c r="AN1599" s="418"/>
      <c r="AO1599" s="419"/>
      <c r="AP1599" s="420"/>
      <c r="AQ1599" s="421"/>
      <c r="AR1599" s="420"/>
      <c r="AS1599" s="436"/>
      <c r="AT1599" s="436"/>
      <c r="AU1599" s="422"/>
      <c r="AV1599" s="11"/>
      <c r="AW1599" s="11"/>
      <c r="AX1599" s="410">
        <f t="shared" ref="AX1599:AX1662" si="518">L1599-O1599-P1599-Q1599-R1599--S1599-T1599-U1599-V1599-W1599-X1599-Y1599-Z1599</f>
        <v>0</v>
      </c>
      <c r="AY1599" s="411" t="str">
        <f>IF(G1599="","",VLOOKUP(J1599,中子データ!$B$4:$M$5999,10,FALSE))</f>
        <v/>
      </c>
      <c r="AZ1599" s="438" t="str">
        <f>IF(G1599="","",VLOOKUP(J1599,中子データ!$B$4:$M$5999,9,FALSE))</f>
        <v/>
      </c>
      <c r="BA1599" s="412" t="str">
        <f>IF(AQ1599="","",VLOOKUP(AQ1599,作業者名!$B$4:$C$100,2,FALSE))</f>
        <v/>
      </c>
      <c r="BB1599" s="412" t="str">
        <f>IF(AR1599="","",VLOOKUP(AR1599,作業者名!$B$4:$C$100,2,FALSE))</f>
        <v/>
      </c>
      <c r="BC1599" s="412" t="str">
        <f>IF(G1599="","",VLOOKUP(J1599,中子データ!B$4:N$6004,12,FALSE))</f>
        <v/>
      </c>
      <c r="BD1599" s="413" t="str">
        <f>IF(G1599="","",VLOOKUP(J1599,中子データ!$B$4:$P$4500,15,FALSE))</f>
        <v/>
      </c>
    </row>
    <row r="1600" spans="1:56" x14ac:dyDescent="0.15">
      <c r="A1600" s="7" t="str">
        <f>IF(G1600="","",VLOOKUP(H1600,マシン名!$B$4:$C$93,2,FALSE))</f>
        <v/>
      </c>
      <c r="B1600" s="7" t="str">
        <f>IF(G1600="","",VLOOKUP(I1600,作業者名!$B$4:$C$100,2,FALSE))</f>
        <v/>
      </c>
      <c r="C1600" s="7" t="str">
        <f>IF(G1600="","",VLOOKUP(J1600,中子データ!$B$4:$H$4500,2,FALSE))</f>
        <v/>
      </c>
      <c r="D1600" s="8" t="str">
        <f>IF(G1600="","",VLOOKUP(J1600,中子データ!$B$4:$H$4500,4,FALSE))</f>
        <v/>
      </c>
      <c r="E1600" s="231" t="str">
        <f t="shared" si="516"/>
        <v/>
      </c>
      <c r="G1600" s="238"/>
      <c r="H1600" s="9"/>
      <c r="I1600" s="9"/>
      <c r="J1600" s="9"/>
      <c r="K1600" s="10"/>
      <c r="L1600" s="10"/>
      <c r="M1600" s="6"/>
      <c r="N1600" s="6">
        <f t="shared" si="517"/>
        <v>0</v>
      </c>
      <c r="O1600" s="250"/>
      <c r="P1600" s="250"/>
      <c r="Q1600" s="250"/>
      <c r="R1600" s="250"/>
      <c r="S1600" s="250"/>
      <c r="T1600" s="250"/>
      <c r="U1600" s="250"/>
      <c r="V1600" s="250"/>
      <c r="W1600" s="250"/>
      <c r="X1600" s="250"/>
      <c r="Y1600" s="250"/>
      <c r="Z1600" s="4"/>
      <c r="AA1600" s="429"/>
      <c r="AB1600" s="457">
        <f t="shared" si="513"/>
        <v>0</v>
      </c>
      <c r="AC1600" s="11"/>
      <c r="AD1600" s="11"/>
      <c r="AE1600" s="11"/>
      <c r="AF1600" s="11"/>
      <c r="AG1600" s="11"/>
      <c r="AH1600" s="11"/>
      <c r="AI1600" s="11"/>
      <c r="AJ1600" s="12"/>
      <c r="AK1600" s="445" t="str">
        <f>IF(G1600="","",VLOOKUP(J1600,中子データ!$B$4:$H$4500,3,FALSE))</f>
        <v/>
      </c>
      <c r="AL1600" s="445" t="str">
        <f>IF(G1600="","",VLOOKUP(J1600,中子データ!$B$4:$H$4500,5,FALSE))</f>
        <v/>
      </c>
      <c r="AM1600" s="445" t="str">
        <f>IF(G1600="","",VLOOKUP(J1600,中子データ!$B$4:$H$4500,6,FALSE))</f>
        <v/>
      </c>
      <c r="AN1600" s="418"/>
      <c r="AO1600" s="419"/>
      <c r="AP1600" s="420"/>
      <c r="AQ1600" s="421"/>
      <c r="AR1600" s="420"/>
      <c r="AS1600" s="436"/>
      <c r="AT1600" s="436"/>
      <c r="AU1600" s="422"/>
      <c r="AV1600" s="11"/>
      <c r="AW1600" s="11"/>
      <c r="AX1600" s="410">
        <f t="shared" si="518"/>
        <v>0</v>
      </c>
      <c r="AY1600" s="411" t="str">
        <f>IF(G1600="","",VLOOKUP(J1600,中子データ!$B$4:$M$5999,10,FALSE))</f>
        <v/>
      </c>
      <c r="AZ1600" s="438" t="str">
        <f>IF(G1600="","",VLOOKUP(J1600,中子データ!$B$4:$M$5999,9,FALSE))</f>
        <v/>
      </c>
      <c r="BA1600" s="412" t="str">
        <f>IF(AQ1600="","",VLOOKUP(AQ1600,作業者名!$B$4:$C$100,2,FALSE))</f>
        <v/>
      </c>
      <c r="BB1600" s="412" t="str">
        <f>IF(AR1600="","",VLOOKUP(AR1600,作業者名!$B$4:$C$100,2,FALSE))</f>
        <v/>
      </c>
      <c r="BC1600" s="412" t="str">
        <f>IF(G1600="","",VLOOKUP(J1600,中子データ!B$4:N$6004,12,FALSE))</f>
        <v/>
      </c>
      <c r="BD1600" s="413" t="str">
        <f>IF(G1600="","",VLOOKUP(J1600,中子データ!$B$4:$P$4500,15,FALSE))</f>
        <v/>
      </c>
    </row>
    <row r="1601" spans="1:56" x14ac:dyDescent="0.15">
      <c r="A1601" s="7" t="str">
        <f>IF(G1601="","",VLOOKUP(H1601,マシン名!$B$4:$C$93,2,FALSE))</f>
        <v/>
      </c>
      <c r="B1601" s="7" t="str">
        <f>IF(G1601="","",VLOOKUP(I1601,作業者名!$B$4:$C$100,2,FALSE))</f>
        <v/>
      </c>
      <c r="C1601" s="7" t="str">
        <f>IF(G1601="","",VLOOKUP(J1601,中子データ!$B$4:$H$4500,2,FALSE))</f>
        <v/>
      </c>
      <c r="D1601" s="8" t="str">
        <f>IF(G1601="","",VLOOKUP(J1601,中子データ!$B$4:$H$4500,4,FALSE))</f>
        <v/>
      </c>
      <c r="E1601" s="231" t="str">
        <f t="shared" si="516"/>
        <v/>
      </c>
      <c r="G1601" s="238"/>
      <c r="H1601" s="9"/>
      <c r="I1601" s="9"/>
      <c r="J1601" s="9"/>
      <c r="K1601" s="10"/>
      <c r="L1601" s="10"/>
      <c r="M1601" s="6"/>
      <c r="N1601" s="6">
        <f t="shared" si="517"/>
        <v>0</v>
      </c>
      <c r="O1601" s="250"/>
      <c r="P1601" s="250"/>
      <c r="Q1601" s="250"/>
      <c r="R1601" s="250"/>
      <c r="S1601" s="250"/>
      <c r="T1601" s="250"/>
      <c r="U1601" s="250"/>
      <c r="V1601" s="250"/>
      <c r="W1601" s="250"/>
      <c r="X1601" s="250"/>
      <c r="Y1601" s="250"/>
      <c r="Z1601" s="4"/>
      <c r="AA1601" s="429"/>
      <c r="AB1601" s="457">
        <f t="shared" si="513"/>
        <v>0</v>
      </c>
      <c r="AC1601" s="11"/>
      <c r="AD1601" s="11"/>
      <c r="AE1601" s="11"/>
      <c r="AF1601" s="11"/>
      <c r="AG1601" s="11"/>
      <c r="AH1601" s="11"/>
      <c r="AI1601" s="11"/>
      <c r="AJ1601" s="12"/>
      <c r="AK1601" s="445" t="str">
        <f>IF(G1601="","",VLOOKUP(J1601,中子データ!$B$4:$H$4500,3,FALSE))</f>
        <v/>
      </c>
      <c r="AL1601" s="445" t="str">
        <f>IF(G1601="","",VLOOKUP(J1601,中子データ!$B$4:$H$4500,5,FALSE))</f>
        <v/>
      </c>
      <c r="AM1601" s="445" t="str">
        <f>IF(G1601="","",VLOOKUP(J1601,中子データ!$B$4:$H$4500,6,FALSE))</f>
        <v/>
      </c>
      <c r="AN1601" s="418"/>
      <c r="AO1601" s="419"/>
      <c r="AP1601" s="420"/>
      <c r="AQ1601" s="421"/>
      <c r="AR1601" s="420"/>
      <c r="AS1601" s="436"/>
      <c r="AT1601" s="436"/>
      <c r="AU1601" s="422"/>
      <c r="AV1601" s="11"/>
      <c r="AW1601" s="11"/>
      <c r="AX1601" s="410">
        <f t="shared" si="518"/>
        <v>0</v>
      </c>
      <c r="AY1601" s="411" t="str">
        <f>IF(G1601="","",VLOOKUP(J1601,中子データ!$B$4:$M$5999,10,FALSE))</f>
        <v/>
      </c>
      <c r="AZ1601" s="438" t="str">
        <f>IF(G1601="","",VLOOKUP(J1601,中子データ!$B$4:$M$5999,9,FALSE))</f>
        <v/>
      </c>
      <c r="BA1601" s="412" t="str">
        <f>IF(AQ1601="","",VLOOKUP(AQ1601,作業者名!$B$4:$C$100,2,FALSE))</f>
        <v/>
      </c>
      <c r="BB1601" s="412" t="str">
        <f>IF(AR1601="","",VLOOKUP(AR1601,作業者名!$B$4:$C$100,2,FALSE))</f>
        <v/>
      </c>
      <c r="BC1601" s="412" t="str">
        <f>IF(G1601="","",VLOOKUP(J1601,中子データ!B$4:N$6004,12,FALSE))</f>
        <v/>
      </c>
      <c r="BD1601" s="413" t="str">
        <f>IF(G1601="","",VLOOKUP(J1601,中子データ!$B$4:$P$4500,15,FALSE))</f>
        <v/>
      </c>
    </row>
    <row r="1602" spans="1:56" x14ac:dyDescent="0.15">
      <c r="A1602" s="7" t="str">
        <f>IF(G1602="","",VLOOKUP(H1602,マシン名!$B$4:$C$93,2,FALSE))</f>
        <v/>
      </c>
      <c r="B1602" s="7" t="str">
        <f>IF(G1602="","",VLOOKUP(I1602,作業者名!$B$4:$C$100,2,FALSE))</f>
        <v/>
      </c>
      <c r="C1602" s="7" t="str">
        <f>IF(G1602="","",VLOOKUP(J1602,中子データ!$B$4:$H$4500,2,FALSE))</f>
        <v/>
      </c>
      <c r="D1602" s="8" t="str">
        <f>IF(G1602="","",VLOOKUP(J1602,中子データ!$B$4:$H$4500,4,FALSE))</f>
        <v/>
      </c>
      <c r="E1602" s="231" t="str">
        <f t="shared" si="516"/>
        <v/>
      </c>
      <c r="G1602" s="238"/>
      <c r="H1602" s="9"/>
      <c r="I1602" s="9"/>
      <c r="J1602" s="9"/>
      <c r="K1602" s="10"/>
      <c r="L1602" s="10"/>
      <c r="M1602" s="6"/>
      <c r="N1602" s="6">
        <f t="shared" si="517"/>
        <v>0</v>
      </c>
      <c r="O1602" s="250"/>
      <c r="P1602" s="250"/>
      <c r="Q1602" s="250"/>
      <c r="R1602" s="250"/>
      <c r="S1602" s="250"/>
      <c r="T1602" s="250"/>
      <c r="U1602" s="250"/>
      <c r="V1602" s="250"/>
      <c r="W1602" s="250"/>
      <c r="X1602" s="250"/>
      <c r="Y1602" s="250"/>
      <c r="Z1602" s="4"/>
      <c r="AA1602" s="429"/>
      <c r="AB1602" s="457">
        <f t="shared" si="513"/>
        <v>0</v>
      </c>
      <c r="AC1602" s="11"/>
      <c r="AD1602" s="11"/>
      <c r="AE1602" s="11"/>
      <c r="AF1602" s="11"/>
      <c r="AG1602" s="11"/>
      <c r="AH1602" s="11"/>
      <c r="AI1602" s="11"/>
      <c r="AJ1602" s="12"/>
      <c r="AK1602" s="445" t="str">
        <f>IF(G1602="","",VLOOKUP(J1602,中子データ!$B$4:$H$4500,3,FALSE))</f>
        <v/>
      </c>
      <c r="AL1602" s="445" t="str">
        <f>IF(G1602="","",VLOOKUP(J1602,中子データ!$B$4:$H$4500,5,FALSE))</f>
        <v/>
      </c>
      <c r="AM1602" s="445" t="str">
        <f>IF(G1602="","",VLOOKUP(J1602,中子データ!$B$4:$H$4500,6,FALSE))</f>
        <v/>
      </c>
      <c r="AN1602" s="418"/>
      <c r="AO1602" s="419"/>
      <c r="AP1602" s="420"/>
      <c r="AQ1602" s="421"/>
      <c r="AR1602" s="420"/>
      <c r="AS1602" s="436"/>
      <c r="AT1602" s="436"/>
      <c r="AU1602" s="422"/>
      <c r="AV1602" s="11"/>
      <c r="AW1602" s="11"/>
      <c r="AX1602" s="410">
        <f t="shared" si="518"/>
        <v>0</v>
      </c>
      <c r="AY1602" s="411" t="str">
        <f>IF(G1602="","",VLOOKUP(J1602,中子データ!$B$4:$M$5999,10,FALSE))</f>
        <v/>
      </c>
      <c r="AZ1602" s="438" t="str">
        <f>IF(G1602="","",VLOOKUP(J1602,中子データ!$B$4:$M$5999,9,FALSE))</f>
        <v/>
      </c>
      <c r="BA1602" s="412" t="str">
        <f>IF(AQ1602="","",VLOOKUP(AQ1602,作業者名!$B$4:$C$100,2,FALSE))</f>
        <v/>
      </c>
      <c r="BB1602" s="412" t="str">
        <f>IF(AR1602="","",VLOOKUP(AR1602,作業者名!$B$4:$C$100,2,FALSE))</f>
        <v/>
      </c>
      <c r="BC1602" s="412" t="str">
        <f>IF(G1602="","",VLOOKUP(J1602,中子データ!B$4:N$6004,12,FALSE))</f>
        <v/>
      </c>
      <c r="BD1602" s="413" t="str">
        <f>IF(G1602="","",VLOOKUP(J1602,中子データ!$B$4:$P$4500,15,FALSE))</f>
        <v/>
      </c>
    </row>
    <row r="1603" spans="1:56" x14ac:dyDescent="0.15">
      <c r="A1603" s="7" t="str">
        <f>IF(G1603="","",VLOOKUP(H1603,マシン名!$B$4:$C$93,2,FALSE))</f>
        <v/>
      </c>
      <c r="B1603" s="7" t="str">
        <f>IF(G1603="","",VLOOKUP(I1603,作業者名!$B$4:$C$100,2,FALSE))</f>
        <v/>
      </c>
      <c r="C1603" s="7" t="str">
        <f>IF(G1603="","",VLOOKUP(J1603,中子データ!$B$4:$H$4500,2,FALSE))</f>
        <v/>
      </c>
      <c r="D1603" s="8" t="str">
        <f>IF(G1603="","",VLOOKUP(J1603,中子データ!$B$4:$H$4500,4,FALSE))</f>
        <v/>
      </c>
      <c r="E1603" s="231" t="str">
        <f t="shared" si="516"/>
        <v/>
      </c>
      <c r="G1603" s="238"/>
      <c r="H1603" s="9"/>
      <c r="I1603" s="9"/>
      <c r="J1603" s="9"/>
      <c r="K1603" s="10"/>
      <c r="L1603" s="10"/>
      <c r="M1603" s="6"/>
      <c r="N1603" s="6">
        <f t="shared" ref="N1603:N1640" si="519">L1603-SUM(O1603:Z1603)</f>
        <v>0</v>
      </c>
      <c r="O1603" s="250"/>
      <c r="P1603" s="250"/>
      <c r="Q1603" s="250"/>
      <c r="R1603" s="250"/>
      <c r="S1603" s="250"/>
      <c r="T1603" s="250"/>
      <c r="U1603" s="250"/>
      <c r="V1603" s="250"/>
      <c r="W1603" s="250"/>
      <c r="X1603" s="250"/>
      <c r="Y1603" s="250"/>
      <c r="Z1603" s="4"/>
      <c r="AA1603" s="429"/>
      <c r="AB1603" s="457">
        <f t="shared" si="513"/>
        <v>0</v>
      </c>
      <c r="AC1603" s="11"/>
      <c r="AD1603" s="11"/>
      <c r="AE1603" s="11"/>
      <c r="AF1603" s="11"/>
      <c r="AG1603" s="11"/>
      <c r="AH1603" s="11"/>
      <c r="AI1603" s="11"/>
      <c r="AJ1603" s="12"/>
      <c r="AK1603" s="445" t="str">
        <f>IF(G1603="","",VLOOKUP(J1603,中子データ!$B$4:$H$4500,3,FALSE))</f>
        <v/>
      </c>
      <c r="AL1603" s="445" t="str">
        <f>IF(G1603="","",VLOOKUP(J1603,中子データ!$B$4:$H$4500,5,FALSE))</f>
        <v/>
      </c>
      <c r="AM1603" s="445" t="str">
        <f>IF(G1603="","",VLOOKUP(J1603,中子データ!$B$4:$H$4500,6,FALSE))</f>
        <v/>
      </c>
      <c r="AN1603" s="418"/>
      <c r="AO1603" s="419"/>
      <c r="AP1603" s="420"/>
      <c r="AQ1603" s="421"/>
      <c r="AR1603" s="420"/>
      <c r="AS1603" s="436"/>
      <c r="AT1603" s="436"/>
      <c r="AU1603" s="422"/>
      <c r="AV1603" s="11"/>
      <c r="AW1603" s="11"/>
      <c r="AX1603" s="410">
        <f t="shared" si="518"/>
        <v>0</v>
      </c>
      <c r="AY1603" s="411" t="str">
        <f>IF(G1603="","",VLOOKUP(J1603,中子データ!$B$4:$M$5999,10,FALSE))</f>
        <v/>
      </c>
      <c r="AZ1603" s="438" t="str">
        <f>IF(G1603="","",VLOOKUP(J1603,中子データ!$B$4:$M$5999,9,FALSE))</f>
        <v/>
      </c>
      <c r="BA1603" s="412" t="str">
        <f>IF(AQ1603="","",VLOOKUP(AQ1603,作業者名!$B$4:$C$100,2,FALSE))</f>
        <v/>
      </c>
      <c r="BB1603" s="412" t="str">
        <f>IF(AR1603="","",VLOOKUP(AR1603,作業者名!$B$4:$C$100,2,FALSE))</f>
        <v/>
      </c>
      <c r="BC1603" s="412" t="str">
        <f>IF(G1603="","",VLOOKUP(J1603,中子データ!B$4:N$6004,12,FALSE))</f>
        <v/>
      </c>
      <c r="BD1603" s="413" t="str">
        <f>IF(G1603="","",VLOOKUP(J1603,中子データ!$B$4:$P$4500,15,FALSE))</f>
        <v/>
      </c>
    </row>
    <row r="1604" spans="1:56" x14ac:dyDescent="0.15">
      <c r="A1604" s="7" t="str">
        <f>IF(G1604="","",VLOOKUP(H1604,マシン名!$B$4:$C$93,2,FALSE))</f>
        <v/>
      </c>
      <c r="B1604" s="7" t="str">
        <f>IF(G1604="","",VLOOKUP(I1604,作業者名!$B$4:$C$100,2,FALSE))</f>
        <v/>
      </c>
      <c r="C1604" s="7" t="str">
        <f>IF(G1604="","",VLOOKUP(J1604,中子データ!$B$4:$H$4500,2,FALSE))</f>
        <v/>
      </c>
      <c r="D1604" s="8" t="str">
        <f>IF(G1604="","",VLOOKUP(J1604,中子データ!$B$4:$H$4500,4,FALSE))</f>
        <v/>
      </c>
      <c r="E1604" s="231" t="str">
        <f t="shared" si="516"/>
        <v/>
      </c>
      <c r="G1604" s="238"/>
      <c r="H1604" s="9"/>
      <c r="I1604" s="9"/>
      <c r="J1604" s="9"/>
      <c r="K1604" s="10"/>
      <c r="L1604" s="10"/>
      <c r="M1604" s="6"/>
      <c r="N1604" s="6">
        <f t="shared" si="519"/>
        <v>0</v>
      </c>
      <c r="O1604" s="250"/>
      <c r="P1604" s="250"/>
      <c r="Q1604" s="250"/>
      <c r="R1604" s="250"/>
      <c r="S1604" s="250"/>
      <c r="T1604" s="250"/>
      <c r="U1604" s="250"/>
      <c r="V1604" s="250"/>
      <c r="W1604" s="250"/>
      <c r="X1604" s="250"/>
      <c r="Y1604" s="250"/>
      <c r="Z1604" s="4"/>
      <c r="AA1604" s="429"/>
      <c r="AB1604" s="457">
        <f t="shared" si="513"/>
        <v>0</v>
      </c>
      <c r="AC1604" s="11"/>
      <c r="AD1604" s="11"/>
      <c r="AE1604" s="11"/>
      <c r="AF1604" s="11"/>
      <c r="AG1604" s="11"/>
      <c r="AH1604" s="11"/>
      <c r="AI1604" s="11"/>
      <c r="AJ1604" s="12"/>
      <c r="AK1604" s="445" t="str">
        <f>IF(G1604="","",VLOOKUP(J1604,中子データ!$B$4:$H$4500,3,FALSE))</f>
        <v/>
      </c>
      <c r="AL1604" s="445" t="str">
        <f>IF(G1604="","",VLOOKUP(J1604,中子データ!$B$4:$H$4500,5,FALSE))</f>
        <v/>
      </c>
      <c r="AM1604" s="445" t="str">
        <f>IF(G1604="","",VLOOKUP(J1604,中子データ!$B$4:$H$4500,6,FALSE))</f>
        <v/>
      </c>
      <c r="AN1604" s="418"/>
      <c r="AO1604" s="419"/>
      <c r="AP1604" s="420"/>
      <c r="AQ1604" s="421"/>
      <c r="AR1604" s="420"/>
      <c r="AS1604" s="436"/>
      <c r="AT1604" s="436"/>
      <c r="AU1604" s="422"/>
      <c r="AV1604" s="11"/>
      <c r="AW1604" s="11"/>
      <c r="AX1604" s="410">
        <f t="shared" si="518"/>
        <v>0</v>
      </c>
      <c r="AY1604" s="411" t="str">
        <f>IF(G1604="","",VLOOKUP(J1604,中子データ!$B$4:$M$5999,10,FALSE))</f>
        <v/>
      </c>
      <c r="AZ1604" s="438" t="str">
        <f>IF(G1604="","",VLOOKUP(J1604,中子データ!$B$4:$M$5999,9,FALSE))</f>
        <v/>
      </c>
      <c r="BA1604" s="412" t="str">
        <f>IF(AQ1604="","",VLOOKUP(AQ1604,作業者名!$B$4:$C$100,2,FALSE))</f>
        <v/>
      </c>
      <c r="BB1604" s="412" t="str">
        <f>IF(AR1604="","",VLOOKUP(AR1604,作業者名!$B$4:$C$100,2,FALSE))</f>
        <v/>
      </c>
      <c r="BC1604" s="412" t="str">
        <f>IF(G1604="","",VLOOKUP(J1604,中子データ!B$4:N$6004,12,FALSE))</f>
        <v/>
      </c>
      <c r="BD1604" s="413" t="str">
        <f>IF(G1604="","",VLOOKUP(J1604,中子データ!$B$4:$P$4500,15,FALSE))</f>
        <v/>
      </c>
    </row>
    <row r="1605" spans="1:56" x14ac:dyDescent="0.15">
      <c r="A1605" s="7" t="str">
        <f>IF(G1605="","",VLOOKUP(H1605,マシン名!$B$4:$C$93,2,FALSE))</f>
        <v/>
      </c>
      <c r="B1605" s="7" t="str">
        <f>IF(G1605="","",VLOOKUP(I1605,作業者名!$B$4:$C$100,2,FALSE))</f>
        <v/>
      </c>
      <c r="C1605" s="7" t="str">
        <f>IF(G1605="","",VLOOKUP(J1605,中子データ!$B$4:$H$4500,2,FALSE))</f>
        <v/>
      </c>
      <c r="D1605" s="8" t="str">
        <f>IF(G1605="","",VLOOKUP(J1605,中子データ!$B$4:$H$4500,4,FALSE))</f>
        <v/>
      </c>
      <c r="E1605" s="231" t="str">
        <f t="shared" si="516"/>
        <v/>
      </c>
      <c r="G1605" s="238"/>
      <c r="H1605" s="9"/>
      <c r="I1605" s="9"/>
      <c r="J1605" s="9"/>
      <c r="K1605" s="10"/>
      <c r="L1605" s="10"/>
      <c r="M1605" s="6"/>
      <c r="N1605" s="6">
        <f t="shared" si="519"/>
        <v>0</v>
      </c>
      <c r="O1605" s="250"/>
      <c r="P1605" s="250"/>
      <c r="Q1605" s="250"/>
      <c r="R1605" s="250"/>
      <c r="S1605" s="250"/>
      <c r="T1605" s="250"/>
      <c r="U1605" s="250"/>
      <c r="V1605" s="250"/>
      <c r="W1605" s="250"/>
      <c r="X1605" s="250"/>
      <c r="Y1605" s="250"/>
      <c r="Z1605" s="4"/>
      <c r="AA1605" s="429"/>
      <c r="AB1605" s="457">
        <f t="shared" si="513"/>
        <v>0</v>
      </c>
      <c r="AC1605" s="11"/>
      <c r="AD1605" s="11"/>
      <c r="AE1605" s="11"/>
      <c r="AF1605" s="11"/>
      <c r="AG1605" s="11"/>
      <c r="AH1605" s="11"/>
      <c r="AI1605" s="11"/>
      <c r="AJ1605" s="12"/>
      <c r="AK1605" s="445" t="str">
        <f>IF(G1605="","",VLOOKUP(J1605,中子データ!$B$4:$H$4500,3,FALSE))</f>
        <v/>
      </c>
      <c r="AL1605" s="445" t="str">
        <f>IF(G1605="","",VLOOKUP(J1605,中子データ!$B$4:$H$4500,5,FALSE))</f>
        <v/>
      </c>
      <c r="AM1605" s="445" t="str">
        <f>IF(G1605="","",VLOOKUP(J1605,中子データ!$B$4:$H$4500,6,FALSE))</f>
        <v/>
      </c>
      <c r="AN1605" s="418"/>
      <c r="AO1605" s="419"/>
      <c r="AP1605" s="420"/>
      <c r="AQ1605" s="421"/>
      <c r="AR1605" s="420"/>
      <c r="AS1605" s="436"/>
      <c r="AT1605" s="436"/>
      <c r="AU1605" s="422"/>
      <c r="AV1605" s="11"/>
      <c r="AW1605" s="11"/>
      <c r="AX1605" s="410">
        <f t="shared" si="518"/>
        <v>0</v>
      </c>
      <c r="AY1605" s="411" t="str">
        <f>IF(G1605="","",VLOOKUP(J1605,中子データ!$B$4:$M$5999,10,FALSE))</f>
        <v/>
      </c>
      <c r="AZ1605" s="438" t="str">
        <f>IF(G1605="","",VLOOKUP(J1605,中子データ!$B$4:$M$5999,9,FALSE))</f>
        <v/>
      </c>
      <c r="BA1605" s="412" t="str">
        <f>IF(AQ1605="","",VLOOKUP(AQ1605,作業者名!$B$4:$C$100,2,FALSE))</f>
        <v/>
      </c>
      <c r="BB1605" s="412" t="str">
        <f>IF(AR1605="","",VLOOKUP(AR1605,作業者名!$B$4:$C$100,2,FALSE))</f>
        <v/>
      </c>
      <c r="BC1605" s="412" t="str">
        <f>IF(G1605="","",VLOOKUP(J1605,中子データ!B$4:N$6004,12,FALSE))</f>
        <v/>
      </c>
      <c r="BD1605" s="413" t="str">
        <f>IF(G1605="","",VLOOKUP(J1605,中子データ!$B$4:$P$4500,15,FALSE))</f>
        <v/>
      </c>
    </row>
    <row r="1606" spans="1:56" x14ac:dyDescent="0.15">
      <c r="A1606" s="7" t="str">
        <f>IF(G1606="","",VLOOKUP(H1606,マシン名!$B$4:$C$93,2,FALSE))</f>
        <v/>
      </c>
      <c r="B1606" s="7" t="str">
        <f>IF(G1606="","",VLOOKUP(I1606,作業者名!$B$4:$C$100,2,FALSE))</f>
        <v/>
      </c>
      <c r="C1606" s="7" t="str">
        <f>IF(G1606="","",VLOOKUP(J1606,中子データ!$B$4:$H$4500,2,FALSE))</f>
        <v/>
      </c>
      <c r="D1606" s="8" t="str">
        <f>IF(G1606="","",VLOOKUP(J1606,中子データ!$B$4:$H$4500,4,FALSE))</f>
        <v/>
      </c>
      <c r="E1606" s="231" t="str">
        <f t="shared" si="516"/>
        <v/>
      </c>
      <c r="G1606" s="238"/>
      <c r="H1606" s="9"/>
      <c r="I1606" s="9"/>
      <c r="J1606" s="9"/>
      <c r="K1606" s="10"/>
      <c r="L1606" s="10"/>
      <c r="M1606" s="6"/>
      <c r="N1606" s="6">
        <f t="shared" si="519"/>
        <v>0</v>
      </c>
      <c r="O1606" s="250"/>
      <c r="P1606" s="250"/>
      <c r="Q1606" s="250"/>
      <c r="R1606" s="250"/>
      <c r="S1606" s="250"/>
      <c r="T1606" s="250"/>
      <c r="U1606" s="250"/>
      <c r="V1606" s="250"/>
      <c r="W1606" s="250"/>
      <c r="X1606" s="250"/>
      <c r="Y1606" s="250"/>
      <c r="Z1606" s="4"/>
      <c r="AA1606" s="429"/>
      <c r="AB1606" s="457">
        <f t="shared" ref="AB1606:AB1669" si="520">SUM(AC1606:AJ1606)</f>
        <v>0</v>
      </c>
      <c r="AC1606" s="11"/>
      <c r="AD1606" s="11"/>
      <c r="AE1606" s="11"/>
      <c r="AF1606" s="11"/>
      <c r="AG1606" s="11"/>
      <c r="AH1606" s="11"/>
      <c r="AI1606" s="11"/>
      <c r="AJ1606" s="12"/>
      <c r="AK1606" s="445" t="str">
        <f>IF(G1606="","",VLOOKUP(J1606,中子データ!$B$4:$H$4500,3,FALSE))</f>
        <v/>
      </c>
      <c r="AL1606" s="445" t="str">
        <f>IF(G1606="","",VLOOKUP(J1606,中子データ!$B$4:$H$4500,5,FALSE))</f>
        <v/>
      </c>
      <c r="AM1606" s="445" t="str">
        <f>IF(G1606="","",VLOOKUP(J1606,中子データ!$B$4:$H$4500,6,FALSE))</f>
        <v/>
      </c>
      <c r="AN1606" s="418"/>
      <c r="AO1606" s="419"/>
      <c r="AP1606" s="420"/>
      <c r="AQ1606" s="421"/>
      <c r="AR1606" s="420"/>
      <c r="AS1606" s="436"/>
      <c r="AT1606" s="436"/>
      <c r="AU1606" s="422"/>
      <c r="AV1606" s="11"/>
      <c r="AW1606" s="11"/>
      <c r="AX1606" s="410">
        <f t="shared" si="518"/>
        <v>0</v>
      </c>
      <c r="AY1606" s="411" t="str">
        <f>IF(G1606="","",VLOOKUP(J1606,中子データ!$B$4:$M$5999,10,FALSE))</f>
        <v/>
      </c>
      <c r="AZ1606" s="438" t="str">
        <f>IF(G1606="","",VLOOKUP(J1606,中子データ!$B$4:$M$5999,9,FALSE))</f>
        <v/>
      </c>
      <c r="BA1606" s="412" t="str">
        <f>IF(AQ1606="","",VLOOKUP(AQ1606,作業者名!$B$4:$C$100,2,FALSE))</f>
        <v/>
      </c>
      <c r="BB1606" s="412" t="str">
        <f>IF(AR1606="","",VLOOKUP(AR1606,作業者名!$B$4:$C$100,2,FALSE))</f>
        <v/>
      </c>
      <c r="BC1606" s="412" t="str">
        <f>IF(G1606="","",VLOOKUP(J1606,中子データ!B$4:N$6004,12,FALSE))</f>
        <v/>
      </c>
      <c r="BD1606" s="413" t="str">
        <f>IF(G1606="","",VLOOKUP(J1606,中子データ!$B$4:$P$4500,15,FALSE))</f>
        <v/>
      </c>
    </row>
    <row r="1607" spans="1:56" x14ac:dyDescent="0.15">
      <c r="A1607" s="7" t="str">
        <f>IF(G1607="","",VLOOKUP(H1607,マシン名!$B$4:$C$93,2,FALSE))</f>
        <v/>
      </c>
      <c r="B1607" s="7" t="str">
        <f>IF(G1607="","",VLOOKUP(I1607,作業者名!$B$4:$C$100,2,FALSE))</f>
        <v/>
      </c>
      <c r="C1607" s="7" t="str">
        <f>IF(G1607="","",VLOOKUP(J1607,中子データ!$B$4:$H$4500,2,FALSE))</f>
        <v/>
      </c>
      <c r="D1607" s="8" t="str">
        <f>IF(G1607="","",VLOOKUP(J1607,中子データ!$B$4:$H$4500,4,FALSE))</f>
        <v/>
      </c>
      <c r="E1607" s="231" t="str">
        <f t="shared" si="516"/>
        <v/>
      </c>
      <c r="G1607" s="238"/>
      <c r="H1607" s="9"/>
      <c r="I1607" s="9"/>
      <c r="J1607" s="9"/>
      <c r="K1607" s="10"/>
      <c r="L1607" s="10"/>
      <c r="M1607" s="6"/>
      <c r="N1607" s="6">
        <f t="shared" si="519"/>
        <v>0</v>
      </c>
      <c r="O1607" s="250"/>
      <c r="P1607" s="250"/>
      <c r="Q1607" s="250"/>
      <c r="R1607" s="250"/>
      <c r="S1607" s="250"/>
      <c r="T1607" s="250"/>
      <c r="U1607" s="250"/>
      <c r="V1607" s="250"/>
      <c r="W1607" s="250"/>
      <c r="X1607" s="250"/>
      <c r="Y1607" s="250"/>
      <c r="Z1607" s="4"/>
      <c r="AA1607" s="429"/>
      <c r="AB1607" s="457">
        <f t="shared" si="520"/>
        <v>0</v>
      </c>
      <c r="AC1607" s="11"/>
      <c r="AD1607" s="11"/>
      <c r="AE1607" s="11"/>
      <c r="AF1607" s="11"/>
      <c r="AG1607" s="11"/>
      <c r="AH1607" s="11"/>
      <c r="AI1607" s="11"/>
      <c r="AJ1607" s="12"/>
      <c r="AK1607" s="445" t="str">
        <f>IF(G1607="","",VLOOKUP(J1607,中子データ!$B$4:$H$4500,3,FALSE))</f>
        <v/>
      </c>
      <c r="AL1607" s="445" t="str">
        <f>IF(G1607="","",VLOOKUP(J1607,中子データ!$B$4:$H$4500,5,FALSE))</f>
        <v/>
      </c>
      <c r="AM1607" s="445" t="str">
        <f>IF(G1607="","",VLOOKUP(J1607,中子データ!$B$4:$H$4500,6,FALSE))</f>
        <v/>
      </c>
      <c r="AN1607" s="418"/>
      <c r="AO1607" s="419"/>
      <c r="AP1607" s="420"/>
      <c r="AQ1607" s="421"/>
      <c r="AR1607" s="420"/>
      <c r="AS1607" s="436"/>
      <c r="AT1607" s="436"/>
      <c r="AU1607" s="422"/>
      <c r="AV1607" s="11"/>
      <c r="AW1607" s="11"/>
      <c r="AX1607" s="410">
        <f t="shared" si="518"/>
        <v>0</v>
      </c>
      <c r="AY1607" s="411" t="str">
        <f>IF(G1607="","",VLOOKUP(J1607,中子データ!$B$4:$M$5999,10,FALSE))</f>
        <v/>
      </c>
      <c r="AZ1607" s="438" t="str">
        <f>IF(G1607="","",VLOOKUP(J1607,中子データ!$B$4:$M$5999,9,FALSE))</f>
        <v/>
      </c>
      <c r="BA1607" s="412" t="str">
        <f>IF(AQ1607="","",VLOOKUP(AQ1607,作業者名!$B$4:$C$100,2,FALSE))</f>
        <v/>
      </c>
      <c r="BB1607" s="412" t="str">
        <f>IF(AR1607="","",VLOOKUP(AR1607,作業者名!$B$4:$C$100,2,FALSE))</f>
        <v/>
      </c>
      <c r="BC1607" s="412" t="str">
        <f>IF(G1607="","",VLOOKUP(J1607,中子データ!B$4:N$6004,12,FALSE))</f>
        <v/>
      </c>
      <c r="BD1607" s="413" t="str">
        <f>IF(G1607="","",VLOOKUP(J1607,中子データ!$B$4:$P$4500,15,FALSE))</f>
        <v/>
      </c>
    </row>
    <row r="1608" spans="1:56" x14ac:dyDescent="0.15">
      <c r="A1608" s="7" t="str">
        <f>IF(G1608="","",VLOOKUP(H1608,マシン名!$B$4:$C$93,2,FALSE))</f>
        <v/>
      </c>
      <c r="B1608" s="7" t="str">
        <f>IF(G1608="","",VLOOKUP(I1608,作業者名!$B$4:$C$100,2,FALSE))</f>
        <v/>
      </c>
      <c r="C1608" s="7" t="str">
        <f>IF(G1608="","",VLOOKUP(J1608,中子データ!$B$4:$H$4500,2,FALSE))</f>
        <v/>
      </c>
      <c r="D1608" s="8" t="str">
        <f>IF(G1608="","",VLOOKUP(J1608,中子データ!$B$4:$H$4500,4,FALSE))</f>
        <v/>
      </c>
      <c r="E1608" s="231" t="str">
        <f t="shared" si="516"/>
        <v/>
      </c>
      <c r="G1608" s="238"/>
      <c r="H1608" s="9"/>
      <c r="I1608" s="9"/>
      <c r="J1608" s="9"/>
      <c r="K1608" s="10"/>
      <c r="L1608" s="10"/>
      <c r="M1608" s="6"/>
      <c r="N1608" s="6">
        <f t="shared" si="519"/>
        <v>0</v>
      </c>
      <c r="O1608" s="250"/>
      <c r="P1608" s="250"/>
      <c r="Q1608" s="250"/>
      <c r="R1608" s="250"/>
      <c r="S1608" s="250"/>
      <c r="T1608" s="250"/>
      <c r="U1608" s="250"/>
      <c r="V1608" s="250"/>
      <c r="W1608" s="250"/>
      <c r="X1608" s="250"/>
      <c r="Y1608" s="250"/>
      <c r="Z1608" s="4"/>
      <c r="AA1608" s="429"/>
      <c r="AB1608" s="457">
        <f t="shared" si="520"/>
        <v>0</v>
      </c>
      <c r="AC1608" s="11"/>
      <c r="AD1608" s="11"/>
      <c r="AE1608" s="11"/>
      <c r="AF1608" s="11"/>
      <c r="AG1608" s="11"/>
      <c r="AH1608" s="11"/>
      <c r="AI1608" s="11"/>
      <c r="AJ1608" s="12"/>
      <c r="AK1608" s="445" t="str">
        <f>IF(G1608="","",VLOOKUP(J1608,中子データ!$B$4:$H$4500,3,FALSE))</f>
        <v/>
      </c>
      <c r="AL1608" s="445" t="str">
        <f>IF(G1608="","",VLOOKUP(J1608,中子データ!$B$4:$H$4500,5,FALSE))</f>
        <v/>
      </c>
      <c r="AM1608" s="445" t="str">
        <f>IF(G1608="","",VLOOKUP(J1608,中子データ!$B$4:$H$4500,6,FALSE))</f>
        <v/>
      </c>
      <c r="AN1608" s="418"/>
      <c r="AO1608" s="419"/>
      <c r="AP1608" s="420"/>
      <c r="AQ1608" s="421"/>
      <c r="AR1608" s="420"/>
      <c r="AS1608" s="436"/>
      <c r="AT1608" s="436"/>
      <c r="AU1608" s="422"/>
      <c r="AV1608" s="11"/>
      <c r="AW1608" s="11"/>
      <c r="AX1608" s="410">
        <f t="shared" si="518"/>
        <v>0</v>
      </c>
      <c r="AY1608" s="411" t="str">
        <f>IF(G1608="","",VLOOKUP(J1608,中子データ!$B$4:$M$5999,10,FALSE))</f>
        <v/>
      </c>
      <c r="AZ1608" s="438" t="str">
        <f>IF(G1608="","",VLOOKUP(J1608,中子データ!$B$4:$M$5999,9,FALSE))</f>
        <v/>
      </c>
      <c r="BA1608" s="412" t="str">
        <f>IF(AQ1608="","",VLOOKUP(AQ1608,作業者名!$B$4:$C$100,2,FALSE))</f>
        <v/>
      </c>
      <c r="BB1608" s="412" t="str">
        <f>IF(AR1608="","",VLOOKUP(AR1608,作業者名!$B$4:$C$100,2,FALSE))</f>
        <v/>
      </c>
      <c r="BC1608" s="412" t="str">
        <f>IF(G1608="","",VLOOKUP(J1608,中子データ!B$4:N$6004,12,FALSE))</f>
        <v/>
      </c>
      <c r="BD1608" s="413" t="str">
        <f>IF(G1608="","",VLOOKUP(J1608,中子データ!$B$4:$P$4500,15,FALSE))</f>
        <v/>
      </c>
    </row>
    <row r="1609" spans="1:56" x14ac:dyDescent="0.15">
      <c r="A1609" s="7" t="str">
        <f>IF(G1609="","",VLOOKUP(H1609,マシン名!$B$4:$C$93,2,FALSE))</f>
        <v/>
      </c>
      <c r="B1609" s="7" t="str">
        <f>IF(G1609="","",VLOOKUP(I1609,作業者名!$B$4:$C$100,2,FALSE))</f>
        <v/>
      </c>
      <c r="C1609" s="7" t="str">
        <f>IF(G1609="","",VLOOKUP(J1609,中子データ!$B$4:$H$4500,2,FALSE))</f>
        <v/>
      </c>
      <c r="D1609" s="8" t="str">
        <f>IF(G1609="","",VLOOKUP(J1609,中子データ!$B$4:$H$4500,4,FALSE))</f>
        <v/>
      </c>
      <c r="E1609" s="231" t="str">
        <f t="shared" si="516"/>
        <v/>
      </c>
      <c r="G1609" s="238"/>
      <c r="H1609" s="9"/>
      <c r="I1609" s="9"/>
      <c r="J1609" s="9"/>
      <c r="K1609" s="10"/>
      <c r="L1609" s="10"/>
      <c r="M1609" s="6"/>
      <c r="N1609" s="6">
        <f t="shared" si="519"/>
        <v>0</v>
      </c>
      <c r="O1609" s="250"/>
      <c r="P1609" s="250"/>
      <c r="Q1609" s="250"/>
      <c r="R1609" s="250"/>
      <c r="S1609" s="250"/>
      <c r="T1609" s="250"/>
      <c r="U1609" s="250"/>
      <c r="V1609" s="250"/>
      <c r="W1609" s="250"/>
      <c r="X1609" s="250"/>
      <c r="Y1609" s="250"/>
      <c r="Z1609" s="4"/>
      <c r="AA1609" s="429"/>
      <c r="AB1609" s="457">
        <f t="shared" si="520"/>
        <v>0</v>
      </c>
      <c r="AC1609" s="11"/>
      <c r="AD1609" s="11"/>
      <c r="AE1609" s="11"/>
      <c r="AF1609" s="11"/>
      <c r="AG1609" s="11"/>
      <c r="AH1609" s="11"/>
      <c r="AI1609" s="11"/>
      <c r="AJ1609" s="12"/>
      <c r="AK1609" s="445" t="str">
        <f>IF(G1609="","",VLOOKUP(J1609,中子データ!$B$4:$H$4500,3,FALSE))</f>
        <v/>
      </c>
      <c r="AL1609" s="445" t="str">
        <f>IF(G1609="","",VLOOKUP(J1609,中子データ!$B$4:$H$4500,5,FALSE))</f>
        <v/>
      </c>
      <c r="AM1609" s="445" t="str">
        <f>IF(G1609="","",VLOOKUP(J1609,中子データ!$B$4:$H$4500,6,FALSE))</f>
        <v/>
      </c>
      <c r="AN1609" s="418"/>
      <c r="AO1609" s="419"/>
      <c r="AP1609" s="420"/>
      <c r="AQ1609" s="421"/>
      <c r="AR1609" s="420"/>
      <c r="AS1609" s="436"/>
      <c r="AT1609" s="436"/>
      <c r="AU1609" s="422"/>
      <c r="AV1609" s="11"/>
      <c r="AW1609" s="11"/>
      <c r="AX1609" s="410">
        <f t="shared" si="518"/>
        <v>0</v>
      </c>
      <c r="AY1609" s="411" t="str">
        <f>IF(G1609="","",VLOOKUP(J1609,中子データ!$B$4:$M$5999,10,FALSE))</f>
        <v/>
      </c>
      <c r="AZ1609" s="438" t="str">
        <f>IF(G1609="","",VLOOKUP(J1609,中子データ!$B$4:$M$5999,9,FALSE))</f>
        <v/>
      </c>
      <c r="BA1609" s="412" t="str">
        <f>IF(AQ1609="","",VLOOKUP(AQ1609,作業者名!$B$4:$C$100,2,FALSE))</f>
        <v/>
      </c>
      <c r="BB1609" s="412" t="str">
        <f>IF(AR1609="","",VLOOKUP(AR1609,作業者名!$B$4:$C$100,2,FALSE))</f>
        <v/>
      </c>
      <c r="BC1609" s="412" t="str">
        <f>IF(G1609="","",VLOOKUP(J1609,中子データ!B$4:N$6004,12,FALSE))</f>
        <v/>
      </c>
      <c r="BD1609" s="413" t="str">
        <f>IF(G1609="","",VLOOKUP(J1609,中子データ!$B$4:$P$4500,15,FALSE))</f>
        <v/>
      </c>
    </row>
    <row r="1610" spans="1:56" x14ac:dyDescent="0.15">
      <c r="A1610" s="7" t="str">
        <f>IF(G1610="","",VLOOKUP(H1610,マシン名!$B$4:$C$93,2,FALSE))</f>
        <v/>
      </c>
      <c r="B1610" s="7" t="str">
        <f>IF(G1610="","",VLOOKUP(I1610,作業者名!$B$4:$C$100,2,FALSE))</f>
        <v/>
      </c>
      <c r="C1610" s="7" t="str">
        <f>IF(G1610="","",VLOOKUP(J1610,中子データ!$B$4:$H$4500,2,FALSE))</f>
        <v/>
      </c>
      <c r="D1610" s="8" t="str">
        <f>IF(G1610="","",VLOOKUP(J1610,中子データ!$B$4:$H$4500,4,FALSE))</f>
        <v/>
      </c>
      <c r="E1610" s="231" t="str">
        <f t="shared" si="516"/>
        <v/>
      </c>
      <c r="G1610" s="238"/>
      <c r="H1610" s="9"/>
      <c r="I1610" s="9"/>
      <c r="J1610" s="9"/>
      <c r="K1610" s="10"/>
      <c r="L1610" s="10"/>
      <c r="M1610" s="6"/>
      <c r="N1610" s="6">
        <f t="shared" si="519"/>
        <v>0</v>
      </c>
      <c r="O1610" s="250"/>
      <c r="P1610" s="250"/>
      <c r="Q1610" s="250"/>
      <c r="R1610" s="250"/>
      <c r="S1610" s="250"/>
      <c r="T1610" s="250"/>
      <c r="U1610" s="250"/>
      <c r="V1610" s="250"/>
      <c r="W1610" s="250"/>
      <c r="X1610" s="250"/>
      <c r="Y1610" s="250"/>
      <c r="Z1610" s="4"/>
      <c r="AA1610" s="429"/>
      <c r="AB1610" s="457">
        <f t="shared" si="520"/>
        <v>0</v>
      </c>
      <c r="AC1610" s="11"/>
      <c r="AD1610" s="11"/>
      <c r="AE1610" s="11"/>
      <c r="AF1610" s="11"/>
      <c r="AG1610" s="11"/>
      <c r="AH1610" s="11"/>
      <c r="AI1610" s="11"/>
      <c r="AJ1610" s="12"/>
      <c r="AK1610" s="445" t="str">
        <f>IF(G1610="","",VLOOKUP(J1610,中子データ!$B$4:$H$4500,3,FALSE))</f>
        <v/>
      </c>
      <c r="AL1610" s="445" t="str">
        <f>IF(G1610="","",VLOOKUP(J1610,中子データ!$B$4:$H$4500,5,FALSE))</f>
        <v/>
      </c>
      <c r="AM1610" s="445" t="str">
        <f>IF(G1610="","",VLOOKUP(J1610,中子データ!$B$4:$H$4500,6,FALSE))</f>
        <v/>
      </c>
      <c r="AN1610" s="418"/>
      <c r="AO1610" s="419"/>
      <c r="AP1610" s="420"/>
      <c r="AQ1610" s="421"/>
      <c r="AR1610" s="420"/>
      <c r="AS1610" s="436"/>
      <c r="AT1610" s="436"/>
      <c r="AU1610" s="422"/>
      <c r="AV1610" s="11"/>
      <c r="AW1610" s="11"/>
      <c r="AX1610" s="410">
        <f t="shared" si="518"/>
        <v>0</v>
      </c>
      <c r="AY1610" s="411" t="str">
        <f>IF(G1610="","",VLOOKUP(J1610,中子データ!$B$4:$M$5999,10,FALSE))</f>
        <v/>
      </c>
      <c r="AZ1610" s="438" t="str">
        <f>IF(G1610="","",VLOOKUP(J1610,中子データ!$B$4:$M$5999,9,FALSE))</f>
        <v/>
      </c>
      <c r="BA1610" s="412" t="str">
        <f>IF(AQ1610="","",VLOOKUP(AQ1610,作業者名!$B$4:$C$100,2,FALSE))</f>
        <v/>
      </c>
      <c r="BB1610" s="412" t="str">
        <f>IF(AR1610="","",VLOOKUP(AR1610,作業者名!$B$4:$C$100,2,FALSE))</f>
        <v/>
      </c>
      <c r="BC1610" s="412" t="str">
        <f>IF(G1610="","",VLOOKUP(J1610,中子データ!B$4:N$6004,12,FALSE))</f>
        <v/>
      </c>
      <c r="BD1610" s="413" t="str">
        <f>IF(G1610="","",VLOOKUP(J1610,中子データ!$B$4:$P$4500,15,FALSE))</f>
        <v/>
      </c>
    </row>
    <row r="1611" spans="1:56" x14ac:dyDescent="0.15">
      <c r="A1611" s="7" t="str">
        <f>IF(G1611="","",VLOOKUP(H1611,マシン名!$B$4:$C$93,2,FALSE))</f>
        <v/>
      </c>
      <c r="B1611" s="7" t="str">
        <f>IF(G1611="","",VLOOKUP(I1611,作業者名!$B$4:$C$100,2,FALSE))</f>
        <v/>
      </c>
      <c r="C1611" s="7" t="str">
        <f>IF(G1611="","",VLOOKUP(J1611,中子データ!$B$4:$H$4500,2,FALSE))</f>
        <v/>
      </c>
      <c r="D1611" s="8" t="str">
        <f>IF(G1611="","",VLOOKUP(J1611,中子データ!$B$4:$H$4500,4,FALSE))</f>
        <v/>
      </c>
      <c r="E1611" s="231" t="str">
        <f t="shared" si="516"/>
        <v/>
      </c>
      <c r="G1611" s="238"/>
      <c r="H1611" s="9"/>
      <c r="I1611" s="9"/>
      <c r="J1611" s="9"/>
      <c r="K1611" s="10"/>
      <c r="L1611" s="10"/>
      <c r="M1611" s="6"/>
      <c r="N1611" s="6">
        <f t="shared" si="519"/>
        <v>0</v>
      </c>
      <c r="O1611" s="250"/>
      <c r="P1611" s="250"/>
      <c r="Q1611" s="250"/>
      <c r="R1611" s="250"/>
      <c r="S1611" s="250"/>
      <c r="T1611" s="250"/>
      <c r="U1611" s="250"/>
      <c r="V1611" s="250"/>
      <c r="W1611" s="250"/>
      <c r="X1611" s="250"/>
      <c r="Y1611" s="250"/>
      <c r="Z1611" s="4"/>
      <c r="AA1611" s="429"/>
      <c r="AB1611" s="457">
        <f t="shared" si="520"/>
        <v>0</v>
      </c>
      <c r="AC1611" s="11"/>
      <c r="AD1611" s="11"/>
      <c r="AE1611" s="11"/>
      <c r="AF1611" s="11"/>
      <c r="AG1611" s="11"/>
      <c r="AH1611" s="11"/>
      <c r="AI1611" s="11"/>
      <c r="AJ1611" s="12"/>
      <c r="AK1611" s="445" t="str">
        <f>IF(G1611="","",VLOOKUP(J1611,中子データ!$B$4:$H$4500,3,FALSE))</f>
        <v/>
      </c>
      <c r="AL1611" s="445" t="str">
        <f>IF(G1611="","",VLOOKUP(J1611,中子データ!$B$4:$H$4500,5,FALSE))</f>
        <v/>
      </c>
      <c r="AM1611" s="445" t="str">
        <f>IF(G1611="","",VLOOKUP(J1611,中子データ!$B$4:$H$4500,6,FALSE))</f>
        <v/>
      </c>
      <c r="AN1611" s="418"/>
      <c r="AO1611" s="419"/>
      <c r="AP1611" s="420"/>
      <c r="AQ1611" s="421"/>
      <c r="AR1611" s="420"/>
      <c r="AS1611" s="436"/>
      <c r="AT1611" s="436"/>
      <c r="AU1611" s="422"/>
      <c r="AV1611" s="11"/>
      <c r="AW1611" s="11"/>
      <c r="AX1611" s="410">
        <f t="shared" si="518"/>
        <v>0</v>
      </c>
      <c r="AY1611" s="411" t="str">
        <f>IF(G1611="","",VLOOKUP(J1611,中子データ!$B$4:$M$5999,10,FALSE))</f>
        <v/>
      </c>
      <c r="AZ1611" s="438" t="str">
        <f>IF(G1611="","",VLOOKUP(J1611,中子データ!$B$4:$M$5999,9,FALSE))</f>
        <v/>
      </c>
      <c r="BA1611" s="412" t="str">
        <f>IF(AQ1611="","",VLOOKUP(AQ1611,作業者名!$B$4:$C$100,2,FALSE))</f>
        <v/>
      </c>
      <c r="BB1611" s="412" t="str">
        <f>IF(AR1611="","",VLOOKUP(AR1611,作業者名!$B$4:$C$100,2,FALSE))</f>
        <v/>
      </c>
      <c r="BC1611" s="412" t="str">
        <f>IF(G1611="","",VLOOKUP(J1611,中子データ!B$4:N$6004,12,FALSE))</f>
        <v/>
      </c>
      <c r="BD1611" s="413" t="str">
        <f>IF(G1611="","",VLOOKUP(J1611,中子データ!$B$4:$P$4500,15,FALSE))</f>
        <v/>
      </c>
    </row>
    <row r="1612" spans="1:56" x14ac:dyDescent="0.15">
      <c r="A1612" s="7" t="str">
        <f>IF(G1612="","",VLOOKUP(H1612,マシン名!$B$4:$C$93,2,FALSE))</f>
        <v/>
      </c>
      <c r="B1612" s="7" t="str">
        <f>IF(G1612="","",VLOOKUP(I1612,作業者名!$B$4:$C$100,2,FALSE))</f>
        <v/>
      </c>
      <c r="C1612" s="7" t="str">
        <f>IF(G1612="","",VLOOKUP(J1612,中子データ!$B$4:$H$4500,2,FALSE))</f>
        <v/>
      </c>
      <c r="D1612" s="8" t="str">
        <f>IF(G1612="","",VLOOKUP(J1612,中子データ!$B$4:$H$4500,4,FALSE))</f>
        <v/>
      </c>
      <c r="E1612" s="231" t="str">
        <f t="shared" si="516"/>
        <v/>
      </c>
      <c r="G1612" s="238"/>
      <c r="H1612" s="9"/>
      <c r="I1612" s="9"/>
      <c r="J1612" s="9"/>
      <c r="K1612" s="10"/>
      <c r="L1612" s="10"/>
      <c r="M1612" s="6"/>
      <c r="N1612" s="6">
        <f t="shared" si="519"/>
        <v>0</v>
      </c>
      <c r="O1612" s="250"/>
      <c r="P1612" s="250"/>
      <c r="Q1612" s="250"/>
      <c r="R1612" s="250"/>
      <c r="S1612" s="250"/>
      <c r="T1612" s="250"/>
      <c r="U1612" s="250"/>
      <c r="V1612" s="250"/>
      <c r="W1612" s="250"/>
      <c r="X1612" s="250"/>
      <c r="Y1612" s="250"/>
      <c r="Z1612" s="4"/>
      <c r="AA1612" s="429"/>
      <c r="AB1612" s="457">
        <f t="shared" si="520"/>
        <v>0</v>
      </c>
      <c r="AC1612" s="11"/>
      <c r="AD1612" s="11"/>
      <c r="AE1612" s="11"/>
      <c r="AF1612" s="11"/>
      <c r="AG1612" s="11"/>
      <c r="AH1612" s="11"/>
      <c r="AI1612" s="11"/>
      <c r="AJ1612" s="12"/>
      <c r="AK1612" s="445" t="str">
        <f>IF(G1612="","",VLOOKUP(J1612,中子データ!$B$4:$H$4500,3,FALSE))</f>
        <v/>
      </c>
      <c r="AL1612" s="445" t="str">
        <f>IF(G1612="","",VLOOKUP(J1612,中子データ!$B$4:$H$4500,5,FALSE))</f>
        <v/>
      </c>
      <c r="AM1612" s="445" t="str">
        <f>IF(G1612="","",VLOOKUP(J1612,中子データ!$B$4:$H$4500,6,FALSE))</f>
        <v/>
      </c>
      <c r="AN1612" s="418"/>
      <c r="AO1612" s="419"/>
      <c r="AP1612" s="420"/>
      <c r="AQ1612" s="421"/>
      <c r="AR1612" s="420"/>
      <c r="AS1612" s="436"/>
      <c r="AT1612" s="436"/>
      <c r="AU1612" s="422"/>
      <c r="AV1612" s="11"/>
      <c r="AW1612" s="11"/>
      <c r="AX1612" s="410">
        <f t="shared" si="518"/>
        <v>0</v>
      </c>
      <c r="AY1612" s="411" t="str">
        <f>IF(G1612="","",VLOOKUP(J1612,中子データ!$B$4:$M$5999,10,FALSE))</f>
        <v/>
      </c>
      <c r="AZ1612" s="438" t="str">
        <f>IF(G1612="","",VLOOKUP(J1612,中子データ!$B$4:$M$5999,9,FALSE))</f>
        <v/>
      </c>
      <c r="BA1612" s="412" t="str">
        <f>IF(AQ1612="","",VLOOKUP(AQ1612,作業者名!$B$4:$C$100,2,FALSE))</f>
        <v/>
      </c>
      <c r="BB1612" s="412" t="str">
        <f>IF(AR1612="","",VLOOKUP(AR1612,作業者名!$B$4:$C$100,2,FALSE))</f>
        <v/>
      </c>
      <c r="BC1612" s="412" t="str">
        <f>IF(G1612="","",VLOOKUP(J1612,中子データ!B$4:N$6004,12,FALSE))</f>
        <v/>
      </c>
      <c r="BD1612" s="413" t="str">
        <f>IF(G1612="","",VLOOKUP(J1612,中子データ!$B$4:$P$4500,15,FALSE))</f>
        <v/>
      </c>
    </row>
    <row r="1613" spans="1:56" x14ac:dyDescent="0.15">
      <c r="A1613" s="7" t="str">
        <f>IF(G1613="","",VLOOKUP(H1613,マシン名!$B$4:$C$93,2,FALSE))</f>
        <v/>
      </c>
      <c r="B1613" s="7" t="str">
        <f>IF(G1613="","",VLOOKUP(I1613,作業者名!$B$4:$C$100,2,FALSE))</f>
        <v/>
      </c>
      <c r="C1613" s="7" t="str">
        <f>IF(G1613="","",VLOOKUP(J1613,中子データ!$B$4:$H$4500,2,FALSE))</f>
        <v/>
      </c>
      <c r="D1613" s="8" t="str">
        <f>IF(G1613="","",VLOOKUP(J1613,中子データ!$B$4:$H$4500,4,FALSE))</f>
        <v/>
      </c>
      <c r="E1613" s="231" t="str">
        <f t="shared" si="516"/>
        <v/>
      </c>
      <c r="G1613" s="238"/>
      <c r="H1613" s="9"/>
      <c r="I1613" s="9"/>
      <c r="J1613" s="9"/>
      <c r="K1613" s="10"/>
      <c r="L1613" s="10"/>
      <c r="M1613" s="6"/>
      <c r="N1613" s="6">
        <f t="shared" si="519"/>
        <v>0</v>
      </c>
      <c r="O1613" s="250"/>
      <c r="P1613" s="250"/>
      <c r="Q1613" s="250"/>
      <c r="R1613" s="250"/>
      <c r="S1613" s="250"/>
      <c r="T1613" s="250"/>
      <c r="U1613" s="250"/>
      <c r="V1613" s="250"/>
      <c r="W1613" s="250"/>
      <c r="X1613" s="250"/>
      <c r="Y1613" s="250"/>
      <c r="Z1613" s="4"/>
      <c r="AA1613" s="429"/>
      <c r="AB1613" s="457">
        <f t="shared" si="520"/>
        <v>0</v>
      </c>
      <c r="AC1613" s="11"/>
      <c r="AD1613" s="11"/>
      <c r="AE1613" s="11"/>
      <c r="AF1613" s="11"/>
      <c r="AG1613" s="11"/>
      <c r="AH1613" s="11"/>
      <c r="AI1613" s="11"/>
      <c r="AJ1613" s="12"/>
      <c r="AK1613" s="445" t="str">
        <f>IF(G1613="","",VLOOKUP(J1613,中子データ!$B$4:$H$4500,3,FALSE))</f>
        <v/>
      </c>
      <c r="AL1613" s="445" t="str">
        <f>IF(G1613="","",VLOOKUP(J1613,中子データ!$B$4:$H$4500,5,FALSE))</f>
        <v/>
      </c>
      <c r="AM1613" s="445" t="str">
        <f>IF(G1613="","",VLOOKUP(J1613,中子データ!$B$4:$H$4500,6,FALSE))</f>
        <v/>
      </c>
      <c r="AN1613" s="418"/>
      <c r="AO1613" s="419"/>
      <c r="AP1613" s="420"/>
      <c r="AQ1613" s="421"/>
      <c r="AR1613" s="420"/>
      <c r="AS1613" s="436"/>
      <c r="AT1613" s="436"/>
      <c r="AU1613" s="422"/>
      <c r="AV1613" s="11"/>
      <c r="AW1613" s="11"/>
      <c r="AX1613" s="410">
        <f t="shared" si="518"/>
        <v>0</v>
      </c>
      <c r="AY1613" s="411" t="str">
        <f>IF(G1613="","",VLOOKUP(J1613,中子データ!$B$4:$M$5999,10,FALSE))</f>
        <v/>
      </c>
      <c r="AZ1613" s="438" t="str">
        <f>IF(G1613="","",VLOOKUP(J1613,中子データ!$B$4:$M$5999,9,FALSE))</f>
        <v/>
      </c>
      <c r="BA1613" s="412" t="str">
        <f>IF(AQ1613="","",VLOOKUP(AQ1613,作業者名!$B$4:$C$100,2,FALSE))</f>
        <v/>
      </c>
      <c r="BB1613" s="412" t="str">
        <f>IF(AR1613="","",VLOOKUP(AR1613,作業者名!$B$4:$C$100,2,FALSE))</f>
        <v/>
      </c>
      <c r="BC1613" s="412" t="str">
        <f>IF(G1613="","",VLOOKUP(J1613,中子データ!B$4:N$6004,12,FALSE))</f>
        <v/>
      </c>
      <c r="BD1613" s="413" t="str">
        <f>IF(G1613="","",VLOOKUP(J1613,中子データ!$B$4:$P$4500,15,FALSE))</f>
        <v/>
      </c>
    </row>
    <row r="1614" spans="1:56" x14ac:dyDescent="0.15">
      <c r="A1614" s="7" t="str">
        <f>IF(G1614="","",VLOOKUP(H1614,マシン名!$B$4:$C$93,2,FALSE))</f>
        <v/>
      </c>
      <c r="B1614" s="7" t="str">
        <f>IF(G1614="","",VLOOKUP(I1614,作業者名!$B$4:$C$100,2,FALSE))</f>
        <v/>
      </c>
      <c r="C1614" s="7" t="str">
        <f>IF(G1614="","",VLOOKUP(J1614,中子データ!$B$4:$H$4500,2,FALSE))</f>
        <v/>
      </c>
      <c r="D1614" s="8" t="str">
        <f>IF(G1614="","",VLOOKUP(J1614,中子データ!$B$4:$H$4500,4,FALSE))</f>
        <v/>
      </c>
      <c r="E1614" s="231" t="str">
        <f t="shared" si="516"/>
        <v/>
      </c>
      <c r="G1614" s="238"/>
      <c r="H1614" s="9"/>
      <c r="I1614" s="9"/>
      <c r="J1614" s="9"/>
      <c r="K1614" s="10"/>
      <c r="L1614" s="10"/>
      <c r="M1614" s="6"/>
      <c r="N1614" s="6">
        <f t="shared" si="519"/>
        <v>0</v>
      </c>
      <c r="O1614" s="250"/>
      <c r="P1614" s="250"/>
      <c r="Q1614" s="250"/>
      <c r="R1614" s="250"/>
      <c r="S1614" s="250"/>
      <c r="T1614" s="250"/>
      <c r="U1614" s="250"/>
      <c r="V1614" s="250"/>
      <c r="W1614" s="250"/>
      <c r="X1614" s="250"/>
      <c r="Y1614" s="250"/>
      <c r="Z1614" s="4"/>
      <c r="AA1614" s="429"/>
      <c r="AB1614" s="457">
        <f t="shared" si="520"/>
        <v>0</v>
      </c>
      <c r="AC1614" s="11"/>
      <c r="AD1614" s="11"/>
      <c r="AE1614" s="11"/>
      <c r="AF1614" s="11"/>
      <c r="AG1614" s="11"/>
      <c r="AH1614" s="11"/>
      <c r="AI1614" s="11"/>
      <c r="AJ1614" s="12"/>
      <c r="AK1614" s="445" t="str">
        <f>IF(G1614="","",VLOOKUP(J1614,中子データ!$B$4:$H$4500,3,FALSE))</f>
        <v/>
      </c>
      <c r="AL1614" s="445" t="str">
        <f>IF(G1614="","",VLOOKUP(J1614,中子データ!$B$4:$H$4500,5,FALSE))</f>
        <v/>
      </c>
      <c r="AM1614" s="445" t="str">
        <f>IF(G1614="","",VLOOKUP(J1614,中子データ!$B$4:$H$4500,6,FALSE))</f>
        <v/>
      </c>
      <c r="AN1614" s="418"/>
      <c r="AO1614" s="419"/>
      <c r="AP1614" s="420"/>
      <c r="AQ1614" s="421"/>
      <c r="AR1614" s="420"/>
      <c r="AS1614" s="436"/>
      <c r="AT1614" s="436"/>
      <c r="AU1614" s="422"/>
      <c r="AV1614" s="11"/>
      <c r="AW1614" s="11"/>
      <c r="AX1614" s="410">
        <f t="shared" si="518"/>
        <v>0</v>
      </c>
      <c r="AY1614" s="411" t="str">
        <f>IF(G1614="","",VLOOKUP(J1614,中子データ!$B$4:$M$5999,10,FALSE))</f>
        <v/>
      </c>
      <c r="AZ1614" s="438" t="str">
        <f>IF(G1614="","",VLOOKUP(J1614,中子データ!$B$4:$M$5999,9,FALSE))</f>
        <v/>
      </c>
      <c r="BA1614" s="412" t="str">
        <f>IF(AQ1614="","",VLOOKUP(AQ1614,作業者名!$B$4:$C$100,2,FALSE))</f>
        <v/>
      </c>
      <c r="BB1614" s="412" t="str">
        <f>IF(AR1614="","",VLOOKUP(AR1614,作業者名!$B$4:$C$100,2,FALSE))</f>
        <v/>
      </c>
      <c r="BC1614" s="412" t="str">
        <f>IF(G1614="","",VLOOKUP(J1614,中子データ!B$4:N$6004,12,FALSE))</f>
        <v/>
      </c>
      <c r="BD1614" s="413" t="str">
        <f>IF(G1614="","",VLOOKUP(J1614,中子データ!$B$4:$P$4500,15,FALSE))</f>
        <v/>
      </c>
    </row>
    <row r="1615" spans="1:56" x14ac:dyDescent="0.15">
      <c r="A1615" s="7" t="str">
        <f>IF(G1615="","",VLOOKUP(H1615,マシン名!$B$4:$C$93,2,FALSE))</f>
        <v/>
      </c>
      <c r="B1615" s="7" t="str">
        <f>IF(G1615="","",VLOOKUP(I1615,作業者名!$B$4:$C$100,2,FALSE))</f>
        <v/>
      </c>
      <c r="C1615" s="7" t="str">
        <f>IF(G1615="","",VLOOKUP(J1615,中子データ!$B$4:$H$4500,2,FALSE))</f>
        <v/>
      </c>
      <c r="D1615" s="8" t="str">
        <f>IF(G1615="","",VLOOKUP(J1615,中子データ!$B$4:$H$4500,4,FALSE))</f>
        <v/>
      </c>
      <c r="E1615" s="231" t="str">
        <f t="shared" si="516"/>
        <v/>
      </c>
      <c r="G1615" s="238"/>
      <c r="H1615" s="9"/>
      <c r="I1615" s="9"/>
      <c r="J1615" s="9"/>
      <c r="K1615" s="10"/>
      <c r="L1615" s="10"/>
      <c r="M1615" s="6"/>
      <c r="N1615" s="6">
        <f t="shared" si="519"/>
        <v>0</v>
      </c>
      <c r="O1615" s="250"/>
      <c r="P1615" s="250"/>
      <c r="Q1615" s="250"/>
      <c r="R1615" s="250"/>
      <c r="S1615" s="250"/>
      <c r="T1615" s="250"/>
      <c r="U1615" s="250"/>
      <c r="V1615" s="250"/>
      <c r="W1615" s="250"/>
      <c r="X1615" s="250"/>
      <c r="Y1615" s="250"/>
      <c r="Z1615" s="4"/>
      <c r="AA1615" s="429"/>
      <c r="AB1615" s="457">
        <f t="shared" si="520"/>
        <v>0</v>
      </c>
      <c r="AC1615" s="11"/>
      <c r="AD1615" s="11"/>
      <c r="AE1615" s="11"/>
      <c r="AF1615" s="11"/>
      <c r="AG1615" s="11"/>
      <c r="AH1615" s="11"/>
      <c r="AI1615" s="11"/>
      <c r="AJ1615" s="12"/>
      <c r="AK1615" s="445" t="str">
        <f>IF(G1615="","",VLOOKUP(J1615,中子データ!$B$4:$H$4500,3,FALSE))</f>
        <v/>
      </c>
      <c r="AL1615" s="445" t="str">
        <f>IF(G1615="","",VLOOKUP(J1615,中子データ!$B$4:$H$4500,5,FALSE))</f>
        <v/>
      </c>
      <c r="AM1615" s="445" t="str">
        <f>IF(G1615="","",VLOOKUP(J1615,中子データ!$B$4:$H$4500,6,FALSE))</f>
        <v/>
      </c>
      <c r="AN1615" s="418"/>
      <c r="AO1615" s="419"/>
      <c r="AP1615" s="420"/>
      <c r="AQ1615" s="421"/>
      <c r="AR1615" s="420"/>
      <c r="AS1615" s="436"/>
      <c r="AT1615" s="436"/>
      <c r="AU1615" s="422"/>
      <c r="AV1615" s="11"/>
      <c r="AW1615" s="11"/>
      <c r="AX1615" s="410">
        <f t="shared" si="518"/>
        <v>0</v>
      </c>
      <c r="AY1615" s="411" t="str">
        <f>IF(G1615="","",VLOOKUP(J1615,中子データ!$B$4:$M$5999,10,FALSE))</f>
        <v/>
      </c>
      <c r="AZ1615" s="438" t="str">
        <f>IF(G1615="","",VLOOKUP(J1615,中子データ!$B$4:$M$5999,9,FALSE))</f>
        <v/>
      </c>
      <c r="BA1615" s="412" t="str">
        <f>IF(AQ1615="","",VLOOKUP(AQ1615,作業者名!$B$4:$C$100,2,FALSE))</f>
        <v/>
      </c>
      <c r="BB1615" s="412" t="str">
        <f>IF(AR1615="","",VLOOKUP(AR1615,作業者名!$B$4:$C$100,2,FALSE))</f>
        <v/>
      </c>
      <c r="BC1615" s="412" t="str">
        <f>IF(G1615="","",VLOOKUP(J1615,中子データ!B$4:N$6004,12,FALSE))</f>
        <v/>
      </c>
      <c r="BD1615" s="413" t="str">
        <f>IF(G1615="","",VLOOKUP(J1615,中子データ!$B$4:$P$4500,15,FALSE))</f>
        <v/>
      </c>
    </row>
    <row r="1616" spans="1:56" x14ac:dyDescent="0.15">
      <c r="A1616" s="7" t="str">
        <f>IF(G1616="","",VLOOKUP(H1616,マシン名!$B$4:$C$93,2,FALSE))</f>
        <v/>
      </c>
      <c r="B1616" s="7" t="str">
        <f>IF(G1616="","",VLOOKUP(I1616,作業者名!$B$4:$C$100,2,FALSE))</f>
        <v/>
      </c>
      <c r="C1616" s="7" t="str">
        <f>IF(G1616="","",VLOOKUP(J1616,中子データ!$B$4:$H$4500,2,FALSE))</f>
        <v/>
      </c>
      <c r="D1616" s="8" t="str">
        <f>IF(G1616="","",VLOOKUP(J1616,中子データ!$B$4:$H$4500,4,FALSE))</f>
        <v/>
      </c>
      <c r="E1616" s="231" t="str">
        <f t="shared" si="516"/>
        <v/>
      </c>
      <c r="G1616" s="238"/>
      <c r="H1616" s="9"/>
      <c r="I1616" s="9"/>
      <c r="J1616" s="9"/>
      <c r="K1616" s="10"/>
      <c r="L1616" s="10"/>
      <c r="M1616" s="6"/>
      <c r="N1616" s="6">
        <f t="shared" si="519"/>
        <v>0</v>
      </c>
      <c r="O1616" s="250"/>
      <c r="P1616" s="250"/>
      <c r="Q1616" s="250"/>
      <c r="R1616" s="250"/>
      <c r="S1616" s="250"/>
      <c r="T1616" s="250"/>
      <c r="U1616" s="250"/>
      <c r="V1616" s="250"/>
      <c r="W1616" s="250"/>
      <c r="X1616" s="250"/>
      <c r="Y1616" s="250"/>
      <c r="Z1616" s="4"/>
      <c r="AA1616" s="429"/>
      <c r="AB1616" s="457">
        <f t="shared" si="520"/>
        <v>0</v>
      </c>
      <c r="AC1616" s="11"/>
      <c r="AD1616" s="11"/>
      <c r="AE1616" s="11"/>
      <c r="AF1616" s="11"/>
      <c r="AG1616" s="11"/>
      <c r="AH1616" s="11"/>
      <c r="AI1616" s="11"/>
      <c r="AJ1616" s="12"/>
      <c r="AK1616" s="445" t="str">
        <f>IF(G1616="","",VLOOKUP(J1616,中子データ!$B$4:$H$4500,3,FALSE))</f>
        <v/>
      </c>
      <c r="AL1616" s="445" t="str">
        <f>IF(G1616="","",VLOOKUP(J1616,中子データ!$B$4:$H$4500,5,FALSE))</f>
        <v/>
      </c>
      <c r="AM1616" s="445" t="str">
        <f>IF(G1616="","",VLOOKUP(J1616,中子データ!$B$4:$H$4500,6,FALSE))</f>
        <v/>
      </c>
      <c r="AN1616" s="418"/>
      <c r="AO1616" s="419"/>
      <c r="AP1616" s="420"/>
      <c r="AQ1616" s="421"/>
      <c r="AR1616" s="420"/>
      <c r="AS1616" s="436"/>
      <c r="AT1616" s="436"/>
      <c r="AU1616" s="422"/>
      <c r="AV1616" s="11"/>
      <c r="AW1616" s="11"/>
      <c r="AX1616" s="410">
        <f t="shared" si="518"/>
        <v>0</v>
      </c>
      <c r="AY1616" s="411" t="str">
        <f>IF(G1616="","",VLOOKUP(J1616,中子データ!$B$4:$M$5999,10,FALSE))</f>
        <v/>
      </c>
      <c r="AZ1616" s="438" t="str">
        <f>IF(G1616="","",VLOOKUP(J1616,中子データ!$B$4:$M$5999,9,FALSE))</f>
        <v/>
      </c>
      <c r="BA1616" s="412" t="str">
        <f>IF(AQ1616="","",VLOOKUP(AQ1616,作業者名!$B$4:$C$100,2,FALSE))</f>
        <v/>
      </c>
      <c r="BB1616" s="412" t="str">
        <f>IF(AR1616="","",VLOOKUP(AR1616,作業者名!$B$4:$C$100,2,FALSE))</f>
        <v/>
      </c>
      <c r="BC1616" s="412" t="str">
        <f>IF(G1616="","",VLOOKUP(J1616,中子データ!B$4:N$6004,12,FALSE))</f>
        <v/>
      </c>
      <c r="BD1616" s="413" t="str">
        <f>IF(G1616="","",VLOOKUP(J1616,中子データ!$B$4:$P$4500,15,FALSE))</f>
        <v/>
      </c>
    </row>
    <row r="1617" spans="1:56" x14ac:dyDescent="0.15">
      <c r="A1617" s="7" t="str">
        <f>IF(G1617="","",VLOOKUP(H1617,マシン名!$B$4:$C$93,2,FALSE))</f>
        <v/>
      </c>
      <c r="B1617" s="7" t="str">
        <f>IF(G1617="","",VLOOKUP(I1617,作業者名!$B$4:$C$100,2,FALSE))</f>
        <v/>
      </c>
      <c r="C1617" s="7" t="str">
        <f>IF(G1617="","",VLOOKUP(J1617,中子データ!$B$4:$H$4500,2,FALSE))</f>
        <v/>
      </c>
      <c r="D1617" s="8" t="str">
        <f>IF(G1617="","",VLOOKUP(J1617,中子データ!$B$4:$H$4500,4,FALSE))</f>
        <v/>
      </c>
      <c r="E1617" s="231" t="str">
        <f t="shared" si="516"/>
        <v/>
      </c>
      <c r="G1617" s="238"/>
      <c r="H1617" s="9"/>
      <c r="I1617" s="9"/>
      <c r="J1617" s="9"/>
      <c r="K1617" s="10"/>
      <c r="L1617" s="10"/>
      <c r="M1617" s="6"/>
      <c r="N1617" s="6">
        <f t="shared" si="519"/>
        <v>0</v>
      </c>
      <c r="O1617" s="250"/>
      <c r="P1617" s="250"/>
      <c r="Q1617" s="250"/>
      <c r="R1617" s="250"/>
      <c r="S1617" s="250"/>
      <c r="T1617" s="250"/>
      <c r="U1617" s="250"/>
      <c r="V1617" s="250"/>
      <c r="W1617" s="250"/>
      <c r="X1617" s="250"/>
      <c r="Y1617" s="250"/>
      <c r="Z1617" s="4"/>
      <c r="AA1617" s="429"/>
      <c r="AB1617" s="457">
        <f t="shared" si="520"/>
        <v>0</v>
      </c>
      <c r="AC1617" s="11"/>
      <c r="AD1617" s="11"/>
      <c r="AE1617" s="11"/>
      <c r="AF1617" s="11"/>
      <c r="AG1617" s="11"/>
      <c r="AH1617" s="11"/>
      <c r="AI1617" s="11"/>
      <c r="AJ1617" s="12"/>
      <c r="AK1617" s="445" t="str">
        <f>IF(G1617="","",VLOOKUP(J1617,中子データ!$B$4:$H$4500,3,FALSE))</f>
        <v/>
      </c>
      <c r="AL1617" s="445" t="str">
        <f>IF(G1617="","",VLOOKUP(J1617,中子データ!$B$4:$H$4500,5,FALSE))</f>
        <v/>
      </c>
      <c r="AM1617" s="445" t="str">
        <f>IF(G1617="","",VLOOKUP(J1617,中子データ!$B$4:$H$4500,6,FALSE))</f>
        <v/>
      </c>
      <c r="AN1617" s="418"/>
      <c r="AO1617" s="419"/>
      <c r="AP1617" s="420"/>
      <c r="AQ1617" s="421"/>
      <c r="AR1617" s="420"/>
      <c r="AS1617" s="436"/>
      <c r="AT1617" s="436"/>
      <c r="AU1617" s="422"/>
      <c r="AV1617" s="11"/>
      <c r="AW1617" s="11"/>
      <c r="AX1617" s="410">
        <f t="shared" si="518"/>
        <v>0</v>
      </c>
      <c r="AY1617" s="411" t="str">
        <f>IF(G1617="","",VLOOKUP(J1617,中子データ!$B$4:$M$5999,10,FALSE))</f>
        <v/>
      </c>
      <c r="AZ1617" s="438" t="str">
        <f>IF(G1617="","",VLOOKUP(J1617,中子データ!$B$4:$M$5999,9,FALSE))</f>
        <v/>
      </c>
      <c r="BA1617" s="412" t="str">
        <f>IF(AQ1617="","",VLOOKUP(AQ1617,作業者名!$B$4:$C$100,2,FALSE))</f>
        <v/>
      </c>
      <c r="BB1617" s="412" t="str">
        <f>IF(AR1617="","",VLOOKUP(AR1617,作業者名!$B$4:$C$100,2,FALSE))</f>
        <v/>
      </c>
      <c r="BC1617" s="412" t="str">
        <f>IF(G1617="","",VLOOKUP(J1617,中子データ!B$4:N$6004,12,FALSE))</f>
        <v/>
      </c>
      <c r="BD1617" s="413" t="str">
        <f>IF(G1617="","",VLOOKUP(J1617,中子データ!$B$4:$P$4500,15,FALSE))</f>
        <v/>
      </c>
    </row>
    <row r="1618" spans="1:56" x14ac:dyDescent="0.15">
      <c r="A1618" s="7" t="str">
        <f>IF(G1618="","",VLOOKUP(H1618,マシン名!$B$4:$C$93,2,FALSE))</f>
        <v/>
      </c>
      <c r="B1618" s="7" t="str">
        <f>IF(G1618="","",VLOOKUP(I1618,作業者名!$B$4:$C$100,2,FALSE))</f>
        <v/>
      </c>
      <c r="C1618" s="7" t="str">
        <f>IF(G1618="","",VLOOKUP(J1618,中子データ!$B$4:$H$4500,2,FALSE))</f>
        <v/>
      </c>
      <c r="D1618" s="8" t="str">
        <f>IF(G1618="","",VLOOKUP(J1618,中子データ!$B$4:$H$4500,4,FALSE))</f>
        <v/>
      </c>
      <c r="E1618" s="231" t="str">
        <f t="shared" si="516"/>
        <v/>
      </c>
      <c r="G1618" s="238"/>
      <c r="H1618" s="9"/>
      <c r="I1618" s="9"/>
      <c r="J1618" s="9"/>
      <c r="K1618" s="10"/>
      <c r="L1618" s="10"/>
      <c r="M1618" s="6"/>
      <c r="N1618" s="6">
        <f t="shared" si="519"/>
        <v>0</v>
      </c>
      <c r="O1618" s="250"/>
      <c r="P1618" s="250"/>
      <c r="Q1618" s="250"/>
      <c r="R1618" s="250"/>
      <c r="S1618" s="250"/>
      <c r="T1618" s="250"/>
      <c r="U1618" s="250"/>
      <c r="V1618" s="250"/>
      <c r="W1618" s="250"/>
      <c r="X1618" s="250"/>
      <c r="Y1618" s="250"/>
      <c r="Z1618" s="4"/>
      <c r="AA1618" s="429"/>
      <c r="AB1618" s="457">
        <f t="shared" si="520"/>
        <v>0</v>
      </c>
      <c r="AC1618" s="11"/>
      <c r="AD1618" s="11"/>
      <c r="AE1618" s="11"/>
      <c r="AF1618" s="11"/>
      <c r="AG1618" s="11"/>
      <c r="AH1618" s="11"/>
      <c r="AI1618" s="11"/>
      <c r="AJ1618" s="12"/>
      <c r="AK1618" s="445" t="str">
        <f>IF(G1618="","",VLOOKUP(J1618,中子データ!$B$4:$H$4500,3,FALSE))</f>
        <v/>
      </c>
      <c r="AL1618" s="445" t="str">
        <f>IF(G1618="","",VLOOKUP(J1618,中子データ!$B$4:$H$4500,5,FALSE))</f>
        <v/>
      </c>
      <c r="AM1618" s="445" t="str">
        <f>IF(G1618="","",VLOOKUP(J1618,中子データ!$B$4:$H$4500,6,FALSE))</f>
        <v/>
      </c>
      <c r="AN1618" s="418"/>
      <c r="AO1618" s="419"/>
      <c r="AP1618" s="420"/>
      <c r="AQ1618" s="421"/>
      <c r="AR1618" s="420"/>
      <c r="AS1618" s="436"/>
      <c r="AT1618" s="436"/>
      <c r="AU1618" s="422"/>
      <c r="AV1618" s="11"/>
      <c r="AW1618" s="11"/>
      <c r="AX1618" s="410">
        <f t="shared" si="518"/>
        <v>0</v>
      </c>
      <c r="AY1618" s="411" t="str">
        <f>IF(G1618="","",VLOOKUP(J1618,中子データ!$B$4:$M$5999,10,FALSE))</f>
        <v/>
      </c>
      <c r="AZ1618" s="438" t="str">
        <f>IF(G1618="","",VLOOKUP(J1618,中子データ!$B$4:$M$5999,9,FALSE))</f>
        <v/>
      </c>
      <c r="BA1618" s="412" t="str">
        <f>IF(AQ1618="","",VLOOKUP(AQ1618,作業者名!$B$4:$C$100,2,FALSE))</f>
        <v/>
      </c>
      <c r="BB1618" s="412" t="str">
        <f>IF(AR1618="","",VLOOKUP(AR1618,作業者名!$B$4:$C$100,2,FALSE))</f>
        <v/>
      </c>
      <c r="BC1618" s="412" t="str">
        <f>IF(G1618="","",VLOOKUP(J1618,中子データ!B$4:N$6004,12,FALSE))</f>
        <v/>
      </c>
      <c r="BD1618" s="413" t="str">
        <f>IF(G1618="","",VLOOKUP(J1618,中子データ!$B$4:$P$4500,15,FALSE))</f>
        <v/>
      </c>
    </row>
    <row r="1619" spans="1:56" x14ac:dyDescent="0.15">
      <c r="A1619" s="7" t="str">
        <f>IF(G1619="","",VLOOKUP(H1619,マシン名!$B$4:$C$93,2,FALSE))</f>
        <v/>
      </c>
      <c r="B1619" s="7" t="str">
        <f>IF(G1619="","",VLOOKUP(I1619,作業者名!$B$4:$C$100,2,FALSE))</f>
        <v/>
      </c>
      <c r="C1619" s="7" t="str">
        <f>IF(G1619="","",VLOOKUP(J1619,中子データ!$B$4:$H$4500,2,FALSE))</f>
        <v/>
      </c>
      <c r="D1619" s="8" t="str">
        <f>IF(G1619="","",VLOOKUP(J1619,中子データ!$B$4:$H$4500,4,FALSE))</f>
        <v/>
      </c>
      <c r="E1619" s="231" t="str">
        <f t="shared" si="516"/>
        <v/>
      </c>
      <c r="G1619" s="238"/>
      <c r="H1619" s="9"/>
      <c r="I1619" s="9"/>
      <c r="J1619" s="9"/>
      <c r="K1619" s="10"/>
      <c r="L1619" s="10"/>
      <c r="M1619" s="6"/>
      <c r="N1619" s="6">
        <f t="shared" si="519"/>
        <v>0</v>
      </c>
      <c r="O1619" s="250"/>
      <c r="P1619" s="250"/>
      <c r="Q1619" s="250"/>
      <c r="R1619" s="250"/>
      <c r="S1619" s="250"/>
      <c r="T1619" s="250"/>
      <c r="U1619" s="250"/>
      <c r="V1619" s="250"/>
      <c r="W1619" s="250"/>
      <c r="X1619" s="250"/>
      <c r="Y1619" s="250"/>
      <c r="Z1619" s="4"/>
      <c r="AA1619" s="429"/>
      <c r="AB1619" s="457">
        <f t="shared" si="520"/>
        <v>0</v>
      </c>
      <c r="AC1619" s="11"/>
      <c r="AD1619" s="11"/>
      <c r="AE1619" s="11"/>
      <c r="AF1619" s="11"/>
      <c r="AG1619" s="11"/>
      <c r="AH1619" s="11"/>
      <c r="AI1619" s="11"/>
      <c r="AJ1619" s="12"/>
      <c r="AK1619" s="445" t="str">
        <f>IF(G1619="","",VLOOKUP(J1619,中子データ!$B$4:$H$4500,3,FALSE))</f>
        <v/>
      </c>
      <c r="AL1619" s="445" t="str">
        <f>IF(G1619="","",VLOOKUP(J1619,中子データ!$B$4:$H$4500,5,FALSE))</f>
        <v/>
      </c>
      <c r="AM1619" s="445" t="str">
        <f>IF(G1619="","",VLOOKUP(J1619,中子データ!$B$4:$H$4500,6,FALSE))</f>
        <v/>
      </c>
      <c r="AN1619" s="418"/>
      <c r="AO1619" s="419"/>
      <c r="AP1619" s="420"/>
      <c r="AQ1619" s="421"/>
      <c r="AR1619" s="420"/>
      <c r="AS1619" s="436"/>
      <c r="AT1619" s="436"/>
      <c r="AU1619" s="422"/>
      <c r="AV1619" s="11"/>
      <c r="AW1619" s="11"/>
      <c r="AX1619" s="410">
        <f t="shared" si="518"/>
        <v>0</v>
      </c>
      <c r="AY1619" s="411" t="str">
        <f>IF(G1619="","",VLOOKUP(J1619,中子データ!$B$4:$M$5999,10,FALSE))</f>
        <v/>
      </c>
      <c r="AZ1619" s="438" t="str">
        <f>IF(G1619="","",VLOOKUP(J1619,中子データ!$B$4:$M$5999,9,FALSE))</f>
        <v/>
      </c>
      <c r="BA1619" s="412" t="str">
        <f>IF(AQ1619="","",VLOOKUP(AQ1619,作業者名!$B$4:$C$100,2,FALSE))</f>
        <v/>
      </c>
      <c r="BB1619" s="412" t="str">
        <f>IF(AR1619="","",VLOOKUP(AR1619,作業者名!$B$4:$C$100,2,FALSE))</f>
        <v/>
      </c>
      <c r="BC1619" s="412" t="str">
        <f>IF(G1619="","",VLOOKUP(J1619,中子データ!B$4:N$6004,12,FALSE))</f>
        <v/>
      </c>
      <c r="BD1619" s="413" t="str">
        <f>IF(G1619="","",VLOOKUP(J1619,中子データ!$B$4:$P$4500,15,FALSE))</f>
        <v/>
      </c>
    </row>
    <row r="1620" spans="1:56" x14ac:dyDescent="0.15">
      <c r="A1620" s="7" t="str">
        <f>IF(G1620="","",VLOOKUP(H1620,マシン名!$B$4:$C$93,2,FALSE))</f>
        <v/>
      </c>
      <c r="B1620" s="7" t="str">
        <f>IF(G1620="","",VLOOKUP(I1620,作業者名!$B$4:$C$100,2,FALSE))</f>
        <v/>
      </c>
      <c r="C1620" s="7" t="str">
        <f>IF(G1620="","",VLOOKUP(J1620,中子データ!$B$4:$H$4500,2,FALSE))</f>
        <v/>
      </c>
      <c r="D1620" s="8" t="str">
        <f>IF(G1620="","",VLOOKUP(J1620,中子データ!$B$4:$H$4500,4,FALSE))</f>
        <v/>
      </c>
      <c r="E1620" s="231" t="str">
        <f t="shared" si="516"/>
        <v/>
      </c>
      <c r="G1620" s="238"/>
      <c r="H1620" s="9"/>
      <c r="I1620" s="9"/>
      <c r="J1620" s="9"/>
      <c r="K1620" s="10"/>
      <c r="L1620" s="10"/>
      <c r="M1620" s="6"/>
      <c r="N1620" s="6">
        <f t="shared" si="519"/>
        <v>0</v>
      </c>
      <c r="O1620" s="250"/>
      <c r="P1620" s="250"/>
      <c r="Q1620" s="250"/>
      <c r="R1620" s="250"/>
      <c r="S1620" s="250"/>
      <c r="T1620" s="250"/>
      <c r="U1620" s="250"/>
      <c r="V1620" s="250"/>
      <c r="W1620" s="250"/>
      <c r="X1620" s="250"/>
      <c r="Y1620" s="250"/>
      <c r="Z1620" s="4"/>
      <c r="AA1620" s="429"/>
      <c r="AB1620" s="457">
        <f t="shared" si="520"/>
        <v>0</v>
      </c>
      <c r="AC1620" s="11"/>
      <c r="AD1620" s="11"/>
      <c r="AE1620" s="11"/>
      <c r="AF1620" s="11"/>
      <c r="AG1620" s="11"/>
      <c r="AH1620" s="11"/>
      <c r="AI1620" s="11"/>
      <c r="AJ1620" s="12"/>
      <c r="AK1620" s="445" t="str">
        <f>IF(G1620="","",VLOOKUP(J1620,中子データ!$B$4:$H$4500,3,FALSE))</f>
        <v/>
      </c>
      <c r="AL1620" s="445" t="str">
        <f>IF(G1620="","",VLOOKUP(J1620,中子データ!$B$4:$H$4500,5,FALSE))</f>
        <v/>
      </c>
      <c r="AM1620" s="445" t="str">
        <f>IF(G1620="","",VLOOKUP(J1620,中子データ!$B$4:$H$4500,6,FALSE))</f>
        <v/>
      </c>
      <c r="AN1620" s="418"/>
      <c r="AO1620" s="419"/>
      <c r="AP1620" s="420"/>
      <c r="AQ1620" s="421"/>
      <c r="AR1620" s="420"/>
      <c r="AS1620" s="436"/>
      <c r="AT1620" s="436"/>
      <c r="AU1620" s="422"/>
      <c r="AV1620" s="11"/>
      <c r="AW1620" s="11"/>
      <c r="AX1620" s="410">
        <f t="shared" si="518"/>
        <v>0</v>
      </c>
      <c r="AY1620" s="411" t="str">
        <f>IF(G1620="","",VLOOKUP(J1620,中子データ!$B$4:$M$5999,10,FALSE))</f>
        <v/>
      </c>
      <c r="AZ1620" s="438" t="str">
        <f>IF(G1620="","",VLOOKUP(J1620,中子データ!$B$4:$M$5999,9,FALSE))</f>
        <v/>
      </c>
      <c r="BA1620" s="412" t="str">
        <f>IF(AQ1620="","",VLOOKUP(AQ1620,作業者名!$B$4:$C$100,2,FALSE))</f>
        <v/>
      </c>
      <c r="BB1620" s="412" t="str">
        <f>IF(AR1620="","",VLOOKUP(AR1620,作業者名!$B$4:$C$100,2,FALSE))</f>
        <v/>
      </c>
      <c r="BC1620" s="412" t="str">
        <f>IF(G1620="","",VLOOKUP(J1620,中子データ!B$4:N$6004,12,FALSE))</f>
        <v/>
      </c>
      <c r="BD1620" s="413" t="str">
        <f>IF(G1620="","",VLOOKUP(J1620,中子データ!$B$4:$P$4500,15,FALSE))</f>
        <v/>
      </c>
    </row>
    <row r="1621" spans="1:56" x14ac:dyDescent="0.15">
      <c r="A1621" s="7" t="str">
        <f>IF(G1621="","",VLOOKUP(H1621,マシン名!$B$4:$C$93,2,FALSE))</f>
        <v/>
      </c>
      <c r="B1621" s="7" t="str">
        <f>IF(G1621="","",VLOOKUP(I1621,作業者名!$B$4:$C$100,2,FALSE))</f>
        <v/>
      </c>
      <c r="C1621" s="7" t="str">
        <f>IF(G1621="","",VLOOKUP(J1621,中子データ!$B$4:$H$4500,2,FALSE))</f>
        <v/>
      </c>
      <c r="D1621" s="8" t="str">
        <f>IF(G1621="","",VLOOKUP(J1621,中子データ!$B$4:$H$4500,4,FALSE))</f>
        <v/>
      </c>
      <c r="E1621" s="231" t="str">
        <f t="shared" si="516"/>
        <v/>
      </c>
      <c r="G1621" s="238"/>
      <c r="H1621" s="9"/>
      <c r="I1621" s="9"/>
      <c r="J1621" s="9"/>
      <c r="K1621" s="10"/>
      <c r="L1621" s="10"/>
      <c r="M1621" s="6"/>
      <c r="N1621" s="6">
        <f t="shared" si="519"/>
        <v>0</v>
      </c>
      <c r="O1621" s="250"/>
      <c r="P1621" s="250"/>
      <c r="Q1621" s="250"/>
      <c r="R1621" s="250"/>
      <c r="S1621" s="250"/>
      <c r="T1621" s="250"/>
      <c r="U1621" s="250"/>
      <c r="V1621" s="250"/>
      <c r="W1621" s="250"/>
      <c r="X1621" s="250"/>
      <c r="Y1621" s="250"/>
      <c r="Z1621" s="4"/>
      <c r="AA1621" s="429"/>
      <c r="AB1621" s="457">
        <f t="shared" si="520"/>
        <v>0</v>
      </c>
      <c r="AC1621" s="11"/>
      <c r="AD1621" s="11"/>
      <c r="AE1621" s="11"/>
      <c r="AF1621" s="11"/>
      <c r="AG1621" s="11"/>
      <c r="AH1621" s="11"/>
      <c r="AI1621" s="11"/>
      <c r="AJ1621" s="12"/>
      <c r="AK1621" s="445" t="str">
        <f>IF(G1621="","",VLOOKUP(J1621,中子データ!$B$4:$H$4500,3,FALSE))</f>
        <v/>
      </c>
      <c r="AL1621" s="445" t="str">
        <f>IF(G1621="","",VLOOKUP(J1621,中子データ!$B$4:$H$4500,5,FALSE))</f>
        <v/>
      </c>
      <c r="AM1621" s="445" t="str">
        <f>IF(G1621="","",VLOOKUP(J1621,中子データ!$B$4:$H$4500,6,FALSE))</f>
        <v/>
      </c>
      <c r="AN1621" s="418"/>
      <c r="AO1621" s="419"/>
      <c r="AP1621" s="420"/>
      <c r="AQ1621" s="421"/>
      <c r="AR1621" s="420"/>
      <c r="AS1621" s="436"/>
      <c r="AT1621" s="436"/>
      <c r="AU1621" s="422"/>
      <c r="AV1621" s="11"/>
      <c r="AW1621" s="11"/>
      <c r="AX1621" s="410">
        <f t="shared" si="518"/>
        <v>0</v>
      </c>
      <c r="AY1621" s="411" t="str">
        <f>IF(G1621="","",VLOOKUP(J1621,中子データ!$B$4:$M$5999,10,FALSE))</f>
        <v/>
      </c>
      <c r="AZ1621" s="438" t="str">
        <f>IF(G1621="","",VLOOKUP(J1621,中子データ!$B$4:$M$5999,9,FALSE))</f>
        <v/>
      </c>
      <c r="BA1621" s="412" t="str">
        <f>IF(AQ1621="","",VLOOKUP(AQ1621,作業者名!$B$4:$C$100,2,FALSE))</f>
        <v/>
      </c>
      <c r="BB1621" s="412" t="str">
        <f>IF(AR1621="","",VLOOKUP(AR1621,作業者名!$B$4:$C$100,2,FALSE))</f>
        <v/>
      </c>
      <c r="BC1621" s="412" t="str">
        <f>IF(G1621="","",VLOOKUP(J1621,中子データ!B$4:N$6004,12,FALSE))</f>
        <v/>
      </c>
      <c r="BD1621" s="413" t="str">
        <f>IF(G1621="","",VLOOKUP(J1621,中子データ!$B$4:$P$4500,15,FALSE))</f>
        <v/>
      </c>
    </row>
    <row r="1622" spans="1:56" x14ac:dyDescent="0.15">
      <c r="A1622" s="7" t="str">
        <f>IF(G1622="","",VLOOKUP(H1622,マシン名!$B$4:$C$93,2,FALSE))</f>
        <v/>
      </c>
      <c r="B1622" s="7" t="str">
        <f>IF(G1622="","",VLOOKUP(I1622,作業者名!$B$4:$C$100,2,FALSE))</f>
        <v/>
      </c>
      <c r="C1622" s="7" t="str">
        <f>IF(G1622="","",VLOOKUP(J1622,中子データ!$B$4:$H$4500,2,FALSE))</f>
        <v/>
      </c>
      <c r="D1622" s="8" t="str">
        <f>IF(G1622="","",VLOOKUP(J1622,中子データ!$B$4:$H$4500,4,FALSE))</f>
        <v/>
      </c>
      <c r="E1622" s="231" t="str">
        <f t="shared" si="516"/>
        <v/>
      </c>
      <c r="G1622" s="238"/>
      <c r="H1622" s="9"/>
      <c r="I1622" s="9"/>
      <c r="J1622" s="9"/>
      <c r="K1622" s="10"/>
      <c r="L1622" s="10"/>
      <c r="M1622" s="6"/>
      <c r="N1622" s="6">
        <f t="shared" si="519"/>
        <v>0</v>
      </c>
      <c r="O1622" s="250"/>
      <c r="P1622" s="250"/>
      <c r="Q1622" s="250"/>
      <c r="R1622" s="250"/>
      <c r="S1622" s="250"/>
      <c r="T1622" s="250"/>
      <c r="U1622" s="250"/>
      <c r="V1622" s="250"/>
      <c r="W1622" s="250"/>
      <c r="X1622" s="250"/>
      <c r="Y1622" s="250"/>
      <c r="Z1622" s="4"/>
      <c r="AA1622" s="429"/>
      <c r="AB1622" s="457">
        <f t="shared" si="520"/>
        <v>0</v>
      </c>
      <c r="AC1622" s="11"/>
      <c r="AD1622" s="11"/>
      <c r="AE1622" s="11"/>
      <c r="AF1622" s="11"/>
      <c r="AG1622" s="11"/>
      <c r="AH1622" s="11"/>
      <c r="AI1622" s="11"/>
      <c r="AJ1622" s="12"/>
      <c r="AK1622" s="445" t="str">
        <f>IF(G1622="","",VLOOKUP(J1622,中子データ!$B$4:$H$4500,3,FALSE))</f>
        <v/>
      </c>
      <c r="AL1622" s="445" t="str">
        <f>IF(G1622="","",VLOOKUP(J1622,中子データ!$B$4:$H$4500,5,FALSE))</f>
        <v/>
      </c>
      <c r="AM1622" s="445" t="str">
        <f>IF(G1622="","",VLOOKUP(J1622,中子データ!$B$4:$H$4500,6,FALSE))</f>
        <v/>
      </c>
      <c r="AN1622" s="418"/>
      <c r="AO1622" s="419"/>
      <c r="AP1622" s="420"/>
      <c r="AQ1622" s="421"/>
      <c r="AR1622" s="420"/>
      <c r="AS1622" s="436"/>
      <c r="AT1622" s="436"/>
      <c r="AU1622" s="422"/>
      <c r="AV1622" s="11"/>
      <c r="AW1622" s="11"/>
      <c r="AX1622" s="410">
        <f t="shared" si="518"/>
        <v>0</v>
      </c>
      <c r="AY1622" s="411" t="str">
        <f>IF(G1622="","",VLOOKUP(J1622,中子データ!$B$4:$M$5999,10,FALSE))</f>
        <v/>
      </c>
      <c r="AZ1622" s="438" t="str">
        <f>IF(G1622="","",VLOOKUP(J1622,中子データ!$B$4:$M$5999,9,FALSE))</f>
        <v/>
      </c>
      <c r="BA1622" s="412" t="str">
        <f>IF(AQ1622="","",VLOOKUP(AQ1622,作業者名!$B$4:$C$100,2,FALSE))</f>
        <v/>
      </c>
      <c r="BB1622" s="412" t="str">
        <f>IF(AR1622="","",VLOOKUP(AR1622,作業者名!$B$4:$C$100,2,FALSE))</f>
        <v/>
      </c>
      <c r="BC1622" s="412" t="str">
        <f>IF(G1622="","",VLOOKUP(J1622,中子データ!B$4:N$6004,12,FALSE))</f>
        <v/>
      </c>
      <c r="BD1622" s="413" t="str">
        <f>IF(G1622="","",VLOOKUP(J1622,中子データ!$B$4:$P$4500,15,FALSE))</f>
        <v/>
      </c>
    </row>
    <row r="1623" spans="1:56" x14ac:dyDescent="0.15">
      <c r="A1623" s="7" t="str">
        <f>IF(G1623="","",VLOOKUP(H1623,マシン名!$B$4:$C$93,2,FALSE))</f>
        <v/>
      </c>
      <c r="B1623" s="7" t="str">
        <f>IF(G1623="","",VLOOKUP(I1623,作業者名!$B$4:$C$100,2,FALSE))</f>
        <v/>
      </c>
      <c r="C1623" s="7" t="str">
        <f>IF(G1623="","",VLOOKUP(J1623,中子データ!$B$4:$H$4500,2,FALSE))</f>
        <v/>
      </c>
      <c r="D1623" s="8" t="str">
        <f>IF(G1623="","",VLOOKUP(J1623,中子データ!$B$4:$H$4500,4,FALSE))</f>
        <v/>
      </c>
      <c r="E1623" s="231" t="str">
        <f t="shared" si="516"/>
        <v/>
      </c>
      <c r="G1623" s="238"/>
      <c r="H1623" s="9"/>
      <c r="I1623" s="9"/>
      <c r="J1623" s="9"/>
      <c r="K1623" s="10"/>
      <c r="L1623" s="10"/>
      <c r="M1623" s="6"/>
      <c r="N1623" s="6">
        <f t="shared" si="519"/>
        <v>0</v>
      </c>
      <c r="O1623" s="250"/>
      <c r="P1623" s="250"/>
      <c r="Q1623" s="250"/>
      <c r="R1623" s="250"/>
      <c r="S1623" s="250"/>
      <c r="T1623" s="250"/>
      <c r="U1623" s="250"/>
      <c r="V1623" s="250"/>
      <c r="W1623" s="250"/>
      <c r="X1623" s="250"/>
      <c r="Y1623" s="250"/>
      <c r="Z1623" s="4"/>
      <c r="AA1623" s="429"/>
      <c r="AB1623" s="457">
        <f t="shared" si="520"/>
        <v>0</v>
      </c>
      <c r="AC1623" s="11"/>
      <c r="AD1623" s="11"/>
      <c r="AE1623" s="11"/>
      <c r="AF1623" s="11"/>
      <c r="AG1623" s="11"/>
      <c r="AH1623" s="11"/>
      <c r="AI1623" s="11"/>
      <c r="AJ1623" s="12"/>
      <c r="AK1623" s="445" t="str">
        <f>IF(G1623="","",VLOOKUP(J1623,中子データ!$B$4:$H$4500,3,FALSE))</f>
        <v/>
      </c>
      <c r="AL1623" s="445" t="str">
        <f>IF(G1623="","",VLOOKUP(J1623,中子データ!$B$4:$H$4500,5,FALSE))</f>
        <v/>
      </c>
      <c r="AM1623" s="445" t="str">
        <f>IF(G1623="","",VLOOKUP(J1623,中子データ!$B$4:$H$4500,6,FALSE))</f>
        <v/>
      </c>
      <c r="AN1623" s="418"/>
      <c r="AO1623" s="419"/>
      <c r="AP1623" s="420"/>
      <c r="AQ1623" s="421"/>
      <c r="AR1623" s="420"/>
      <c r="AS1623" s="436"/>
      <c r="AT1623" s="436"/>
      <c r="AU1623" s="422"/>
      <c r="AV1623" s="11"/>
      <c r="AW1623" s="11"/>
      <c r="AX1623" s="410">
        <f t="shared" si="518"/>
        <v>0</v>
      </c>
      <c r="AY1623" s="411" t="str">
        <f>IF(G1623="","",VLOOKUP(J1623,中子データ!$B$4:$M$5999,10,FALSE))</f>
        <v/>
      </c>
      <c r="AZ1623" s="438" t="str">
        <f>IF(G1623="","",VLOOKUP(J1623,中子データ!$B$4:$M$5999,9,FALSE))</f>
        <v/>
      </c>
      <c r="BA1623" s="412" t="str">
        <f>IF(AQ1623="","",VLOOKUP(AQ1623,作業者名!$B$4:$C$100,2,FALSE))</f>
        <v/>
      </c>
      <c r="BB1623" s="412" t="str">
        <f>IF(AR1623="","",VLOOKUP(AR1623,作業者名!$B$4:$C$100,2,FALSE))</f>
        <v/>
      </c>
      <c r="BC1623" s="412" t="str">
        <f>IF(G1623="","",VLOOKUP(J1623,中子データ!B$4:N$6004,12,FALSE))</f>
        <v/>
      </c>
      <c r="BD1623" s="413" t="str">
        <f>IF(G1623="","",VLOOKUP(J1623,中子データ!$B$4:$P$4500,15,FALSE))</f>
        <v/>
      </c>
    </row>
    <row r="1624" spans="1:56" x14ac:dyDescent="0.15">
      <c r="A1624" s="7" t="str">
        <f>IF(G1624="","",VLOOKUP(H1624,マシン名!$B$4:$C$93,2,FALSE))</f>
        <v/>
      </c>
      <c r="B1624" s="7" t="str">
        <f>IF(G1624="","",VLOOKUP(I1624,作業者名!$B$4:$C$100,2,FALSE))</f>
        <v/>
      </c>
      <c r="C1624" s="7" t="str">
        <f>IF(G1624="","",VLOOKUP(J1624,中子データ!$B$4:$H$4500,2,FALSE))</f>
        <v/>
      </c>
      <c r="D1624" s="8" t="str">
        <f>IF(G1624="","",VLOOKUP(J1624,中子データ!$B$4:$H$4500,4,FALSE))</f>
        <v/>
      </c>
      <c r="E1624" s="231" t="str">
        <f t="shared" si="516"/>
        <v/>
      </c>
      <c r="G1624" s="238"/>
      <c r="H1624" s="9"/>
      <c r="I1624" s="9"/>
      <c r="J1624" s="9"/>
      <c r="K1624" s="10"/>
      <c r="L1624" s="10"/>
      <c r="M1624" s="6"/>
      <c r="N1624" s="6">
        <f t="shared" si="519"/>
        <v>0</v>
      </c>
      <c r="O1624" s="250"/>
      <c r="P1624" s="250"/>
      <c r="Q1624" s="250"/>
      <c r="R1624" s="250"/>
      <c r="S1624" s="250"/>
      <c r="T1624" s="250"/>
      <c r="U1624" s="250"/>
      <c r="V1624" s="250"/>
      <c r="W1624" s="250"/>
      <c r="X1624" s="250"/>
      <c r="Y1624" s="250"/>
      <c r="Z1624" s="4"/>
      <c r="AA1624" s="429"/>
      <c r="AB1624" s="457">
        <f t="shared" si="520"/>
        <v>0</v>
      </c>
      <c r="AC1624" s="11"/>
      <c r="AD1624" s="11"/>
      <c r="AE1624" s="11"/>
      <c r="AF1624" s="11"/>
      <c r="AG1624" s="11"/>
      <c r="AH1624" s="11"/>
      <c r="AI1624" s="11"/>
      <c r="AJ1624" s="12"/>
      <c r="AK1624" s="445" t="str">
        <f>IF(G1624="","",VLOOKUP(J1624,中子データ!$B$4:$H$4500,3,FALSE))</f>
        <v/>
      </c>
      <c r="AL1624" s="445" t="str">
        <f>IF(G1624="","",VLOOKUP(J1624,中子データ!$B$4:$H$4500,5,FALSE))</f>
        <v/>
      </c>
      <c r="AM1624" s="445" t="str">
        <f>IF(G1624="","",VLOOKUP(J1624,中子データ!$B$4:$H$4500,6,FALSE))</f>
        <v/>
      </c>
      <c r="AN1624" s="418"/>
      <c r="AO1624" s="419"/>
      <c r="AP1624" s="420"/>
      <c r="AQ1624" s="421"/>
      <c r="AR1624" s="420"/>
      <c r="AS1624" s="436"/>
      <c r="AT1624" s="436"/>
      <c r="AU1624" s="422"/>
      <c r="AV1624" s="11"/>
      <c r="AW1624" s="11"/>
      <c r="AX1624" s="410">
        <f t="shared" si="518"/>
        <v>0</v>
      </c>
      <c r="AY1624" s="411" t="str">
        <f>IF(G1624="","",VLOOKUP(J1624,中子データ!$B$4:$M$5999,10,FALSE))</f>
        <v/>
      </c>
      <c r="AZ1624" s="438" t="str">
        <f>IF(G1624="","",VLOOKUP(J1624,中子データ!$B$4:$M$5999,9,FALSE))</f>
        <v/>
      </c>
      <c r="BA1624" s="412" t="str">
        <f>IF(AQ1624="","",VLOOKUP(AQ1624,作業者名!$B$4:$C$100,2,FALSE))</f>
        <v/>
      </c>
      <c r="BB1624" s="412" t="str">
        <f>IF(AR1624="","",VLOOKUP(AR1624,作業者名!$B$4:$C$100,2,FALSE))</f>
        <v/>
      </c>
      <c r="BC1624" s="412" t="str">
        <f>IF(G1624="","",VLOOKUP(J1624,中子データ!B$4:N$6004,12,FALSE))</f>
        <v/>
      </c>
      <c r="BD1624" s="413" t="str">
        <f>IF(G1624="","",VLOOKUP(J1624,中子データ!$B$4:$P$4500,15,FALSE))</f>
        <v/>
      </c>
    </row>
    <row r="1625" spans="1:56" x14ac:dyDescent="0.15">
      <c r="A1625" s="7" t="str">
        <f>IF(G1625="","",VLOOKUP(H1625,マシン名!$B$4:$C$93,2,FALSE))</f>
        <v/>
      </c>
      <c r="B1625" s="7" t="str">
        <f>IF(G1625="","",VLOOKUP(I1625,作業者名!$B$4:$C$100,2,FALSE))</f>
        <v/>
      </c>
      <c r="C1625" s="7" t="str">
        <f>IF(G1625="","",VLOOKUP(J1625,中子データ!$B$4:$H$4500,2,FALSE))</f>
        <v/>
      </c>
      <c r="D1625" s="8" t="str">
        <f>IF(G1625="","",VLOOKUP(J1625,中子データ!$B$4:$H$4500,4,FALSE))</f>
        <v/>
      </c>
      <c r="E1625" s="231" t="str">
        <f t="shared" si="516"/>
        <v/>
      </c>
      <c r="G1625" s="238"/>
      <c r="H1625" s="9"/>
      <c r="I1625" s="9"/>
      <c r="J1625" s="9"/>
      <c r="K1625" s="10"/>
      <c r="L1625" s="10"/>
      <c r="M1625" s="6"/>
      <c r="N1625" s="6">
        <f t="shared" si="519"/>
        <v>0</v>
      </c>
      <c r="O1625" s="250"/>
      <c r="P1625" s="250"/>
      <c r="Q1625" s="250"/>
      <c r="R1625" s="250"/>
      <c r="S1625" s="250"/>
      <c r="T1625" s="250"/>
      <c r="U1625" s="250"/>
      <c r="V1625" s="250"/>
      <c r="W1625" s="250"/>
      <c r="X1625" s="250"/>
      <c r="Y1625" s="250"/>
      <c r="Z1625" s="4"/>
      <c r="AA1625" s="429"/>
      <c r="AB1625" s="457">
        <f t="shared" si="520"/>
        <v>0</v>
      </c>
      <c r="AC1625" s="11"/>
      <c r="AD1625" s="11"/>
      <c r="AE1625" s="11"/>
      <c r="AF1625" s="11"/>
      <c r="AG1625" s="11"/>
      <c r="AH1625" s="11"/>
      <c r="AI1625" s="11"/>
      <c r="AJ1625" s="12"/>
      <c r="AK1625" s="445" t="str">
        <f>IF(G1625="","",VLOOKUP(J1625,中子データ!$B$4:$H$4500,3,FALSE))</f>
        <v/>
      </c>
      <c r="AL1625" s="445" t="str">
        <f>IF(G1625="","",VLOOKUP(J1625,中子データ!$B$4:$H$4500,5,FALSE))</f>
        <v/>
      </c>
      <c r="AM1625" s="445" t="str">
        <f>IF(G1625="","",VLOOKUP(J1625,中子データ!$B$4:$H$4500,6,FALSE))</f>
        <v/>
      </c>
      <c r="AN1625" s="418"/>
      <c r="AO1625" s="419"/>
      <c r="AP1625" s="420"/>
      <c r="AQ1625" s="421"/>
      <c r="AR1625" s="420"/>
      <c r="AS1625" s="436"/>
      <c r="AT1625" s="436"/>
      <c r="AU1625" s="422"/>
      <c r="AV1625" s="11"/>
      <c r="AW1625" s="11"/>
      <c r="AX1625" s="410">
        <f t="shared" si="518"/>
        <v>0</v>
      </c>
      <c r="AY1625" s="411" t="str">
        <f>IF(G1625="","",VLOOKUP(J1625,中子データ!$B$4:$M$5999,10,FALSE))</f>
        <v/>
      </c>
      <c r="AZ1625" s="438" t="str">
        <f>IF(G1625="","",VLOOKUP(J1625,中子データ!$B$4:$M$5999,9,FALSE))</f>
        <v/>
      </c>
      <c r="BA1625" s="412" t="str">
        <f>IF(AQ1625="","",VLOOKUP(AQ1625,作業者名!$B$4:$C$100,2,FALSE))</f>
        <v/>
      </c>
      <c r="BB1625" s="412" t="str">
        <f>IF(AR1625="","",VLOOKUP(AR1625,作業者名!$B$4:$C$100,2,FALSE))</f>
        <v/>
      </c>
      <c r="BC1625" s="412" t="str">
        <f>IF(G1625="","",VLOOKUP(J1625,中子データ!B$4:N$6004,12,FALSE))</f>
        <v/>
      </c>
      <c r="BD1625" s="413" t="str">
        <f>IF(G1625="","",VLOOKUP(J1625,中子データ!$B$4:$P$4500,15,FALSE))</f>
        <v/>
      </c>
    </row>
    <row r="1626" spans="1:56" x14ac:dyDescent="0.15">
      <c r="A1626" s="7" t="str">
        <f>IF(G1626="","",VLOOKUP(H1626,マシン名!$B$4:$C$93,2,FALSE))</f>
        <v/>
      </c>
      <c r="B1626" s="7" t="str">
        <f>IF(G1626="","",VLOOKUP(I1626,作業者名!$B$4:$C$100,2,FALSE))</f>
        <v/>
      </c>
      <c r="C1626" s="7" t="str">
        <f>IF(G1626="","",VLOOKUP(J1626,中子データ!$B$4:$H$4500,2,FALSE))</f>
        <v/>
      </c>
      <c r="D1626" s="8" t="str">
        <f>IF(G1626="","",VLOOKUP(J1626,中子データ!$B$4:$H$4500,4,FALSE))</f>
        <v/>
      </c>
      <c r="E1626" s="231" t="str">
        <f t="shared" si="516"/>
        <v/>
      </c>
      <c r="G1626" s="238"/>
      <c r="H1626" s="9"/>
      <c r="I1626" s="9"/>
      <c r="J1626" s="9"/>
      <c r="K1626" s="10"/>
      <c r="L1626" s="10"/>
      <c r="M1626" s="6"/>
      <c r="N1626" s="6">
        <f t="shared" si="519"/>
        <v>0</v>
      </c>
      <c r="O1626" s="250"/>
      <c r="P1626" s="250"/>
      <c r="Q1626" s="250"/>
      <c r="R1626" s="250"/>
      <c r="S1626" s="250"/>
      <c r="T1626" s="250"/>
      <c r="U1626" s="250"/>
      <c r="V1626" s="250"/>
      <c r="W1626" s="250"/>
      <c r="X1626" s="250"/>
      <c r="Y1626" s="250"/>
      <c r="Z1626" s="4"/>
      <c r="AA1626" s="429"/>
      <c r="AB1626" s="457">
        <f t="shared" si="520"/>
        <v>0</v>
      </c>
      <c r="AC1626" s="11"/>
      <c r="AD1626" s="11"/>
      <c r="AE1626" s="11"/>
      <c r="AF1626" s="11"/>
      <c r="AG1626" s="11"/>
      <c r="AH1626" s="11"/>
      <c r="AI1626" s="11"/>
      <c r="AJ1626" s="12"/>
      <c r="AK1626" s="445" t="str">
        <f>IF(G1626="","",VLOOKUP(J1626,中子データ!$B$4:$H$4500,3,FALSE))</f>
        <v/>
      </c>
      <c r="AL1626" s="445" t="str">
        <f>IF(G1626="","",VLOOKUP(J1626,中子データ!$B$4:$H$4500,5,FALSE))</f>
        <v/>
      </c>
      <c r="AM1626" s="445" t="str">
        <f>IF(G1626="","",VLOOKUP(J1626,中子データ!$B$4:$H$4500,6,FALSE))</f>
        <v/>
      </c>
      <c r="AN1626" s="418"/>
      <c r="AO1626" s="419"/>
      <c r="AP1626" s="420"/>
      <c r="AQ1626" s="421"/>
      <c r="AR1626" s="420"/>
      <c r="AS1626" s="436"/>
      <c r="AT1626" s="436"/>
      <c r="AU1626" s="422"/>
      <c r="AV1626" s="11"/>
      <c r="AW1626" s="11"/>
      <c r="AX1626" s="410">
        <f t="shared" si="518"/>
        <v>0</v>
      </c>
      <c r="AY1626" s="411" t="str">
        <f>IF(G1626="","",VLOOKUP(J1626,中子データ!$B$4:$M$5999,10,FALSE))</f>
        <v/>
      </c>
      <c r="AZ1626" s="438" t="str">
        <f>IF(G1626="","",VLOOKUP(J1626,中子データ!$B$4:$M$5999,9,FALSE))</f>
        <v/>
      </c>
      <c r="BA1626" s="412" t="str">
        <f>IF(AQ1626="","",VLOOKUP(AQ1626,作業者名!$B$4:$C$100,2,FALSE))</f>
        <v/>
      </c>
      <c r="BB1626" s="412" t="str">
        <f>IF(AR1626="","",VLOOKUP(AR1626,作業者名!$B$4:$C$100,2,FALSE))</f>
        <v/>
      </c>
      <c r="BC1626" s="412" t="str">
        <f>IF(G1626="","",VLOOKUP(J1626,中子データ!B$4:N$6004,12,FALSE))</f>
        <v/>
      </c>
      <c r="BD1626" s="413" t="str">
        <f>IF(G1626="","",VLOOKUP(J1626,中子データ!$B$4:$P$4500,15,FALSE))</f>
        <v/>
      </c>
    </row>
    <row r="1627" spans="1:56" x14ac:dyDescent="0.15">
      <c r="A1627" s="7" t="str">
        <f>IF(G1627="","",VLOOKUP(H1627,マシン名!$B$4:$C$93,2,FALSE))</f>
        <v/>
      </c>
      <c r="B1627" s="7" t="str">
        <f>IF(G1627="","",VLOOKUP(I1627,作業者名!$B$4:$C$100,2,FALSE))</f>
        <v/>
      </c>
      <c r="C1627" s="7" t="str">
        <f>IF(G1627="","",VLOOKUP(J1627,中子データ!$B$4:$H$4500,2,FALSE))</f>
        <v/>
      </c>
      <c r="D1627" s="8" t="str">
        <f>IF(G1627="","",VLOOKUP(J1627,中子データ!$B$4:$H$4500,4,FALSE))</f>
        <v/>
      </c>
      <c r="E1627" s="231" t="str">
        <f t="shared" si="516"/>
        <v/>
      </c>
      <c r="G1627" s="238"/>
      <c r="H1627" s="9"/>
      <c r="I1627" s="9"/>
      <c r="J1627" s="9"/>
      <c r="K1627" s="10"/>
      <c r="L1627" s="10"/>
      <c r="M1627" s="6"/>
      <c r="N1627" s="6">
        <f t="shared" si="519"/>
        <v>0</v>
      </c>
      <c r="O1627" s="250"/>
      <c r="P1627" s="250"/>
      <c r="Q1627" s="250"/>
      <c r="R1627" s="250"/>
      <c r="S1627" s="250"/>
      <c r="T1627" s="250"/>
      <c r="U1627" s="250"/>
      <c r="V1627" s="250"/>
      <c r="W1627" s="250"/>
      <c r="X1627" s="250"/>
      <c r="Y1627" s="250"/>
      <c r="Z1627" s="4"/>
      <c r="AA1627" s="429"/>
      <c r="AB1627" s="457">
        <f t="shared" si="520"/>
        <v>0</v>
      </c>
      <c r="AC1627" s="11"/>
      <c r="AD1627" s="11"/>
      <c r="AE1627" s="11"/>
      <c r="AF1627" s="11"/>
      <c r="AG1627" s="11"/>
      <c r="AH1627" s="11"/>
      <c r="AI1627" s="11"/>
      <c r="AJ1627" s="12"/>
      <c r="AK1627" s="445" t="str">
        <f>IF(G1627="","",VLOOKUP(J1627,中子データ!$B$4:$H$4500,3,FALSE))</f>
        <v/>
      </c>
      <c r="AL1627" s="445" t="str">
        <f>IF(G1627="","",VLOOKUP(J1627,中子データ!$B$4:$H$4500,5,FALSE))</f>
        <v/>
      </c>
      <c r="AM1627" s="445" t="str">
        <f>IF(G1627="","",VLOOKUP(J1627,中子データ!$B$4:$H$4500,6,FALSE))</f>
        <v/>
      </c>
      <c r="AN1627" s="418"/>
      <c r="AO1627" s="419"/>
      <c r="AP1627" s="420"/>
      <c r="AQ1627" s="421"/>
      <c r="AR1627" s="420"/>
      <c r="AS1627" s="436"/>
      <c r="AT1627" s="436"/>
      <c r="AU1627" s="422"/>
      <c r="AV1627" s="11"/>
      <c r="AW1627" s="11"/>
      <c r="AX1627" s="410">
        <f t="shared" si="518"/>
        <v>0</v>
      </c>
      <c r="AY1627" s="411" t="str">
        <f>IF(G1627="","",VLOOKUP(J1627,中子データ!$B$4:$M$5999,10,FALSE))</f>
        <v/>
      </c>
      <c r="AZ1627" s="438" t="str">
        <f>IF(G1627="","",VLOOKUP(J1627,中子データ!$B$4:$M$5999,9,FALSE))</f>
        <v/>
      </c>
      <c r="BA1627" s="412" t="str">
        <f>IF(AQ1627="","",VLOOKUP(AQ1627,作業者名!$B$4:$C$100,2,FALSE))</f>
        <v/>
      </c>
      <c r="BB1627" s="412" t="str">
        <f>IF(AR1627="","",VLOOKUP(AR1627,作業者名!$B$4:$C$100,2,FALSE))</f>
        <v/>
      </c>
      <c r="BC1627" s="412" t="str">
        <f>IF(G1627="","",VLOOKUP(J1627,中子データ!B$4:N$6004,12,FALSE))</f>
        <v/>
      </c>
      <c r="BD1627" s="413" t="str">
        <f>IF(G1627="","",VLOOKUP(J1627,中子データ!$B$4:$P$4500,15,FALSE))</f>
        <v/>
      </c>
    </row>
    <row r="1628" spans="1:56" x14ac:dyDescent="0.15">
      <c r="A1628" s="7" t="str">
        <f>IF(G1628="","",VLOOKUP(H1628,マシン名!$B$4:$C$93,2,FALSE))</f>
        <v/>
      </c>
      <c r="B1628" s="7" t="str">
        <f>IF(G1628="","",VLOOKUP(I1628,作業者名!$B$4:$C$100,2,FALSE))</f>
        <v/>
      </c>
      <c r="C1628" s="7" t="str">
        <f>IF(G1628="","",VLOOKUP(J1628,中子データ!$B$4:$H$4500,2,FALSE))</f>
        <v/>
      </c>
      <c r="D1628" s="8" t="str">
        <f>IF(G1628="","",VLOOKUP(J1628,中子データ!$B$4:$H$4500,4,FALSE))</f>
        <v/>
      </c>
      <c r="E1628" s="231" t="str">
        <f t="shared" si="516"/>
        <v/>
      </c>
      <c r="G1628" s="238"/>
      <c r="H1628" s="9"/>
      <c r="I1628" s="9"/>
      <c r="J1628" s="9"/>
      <c r="K1628" s="10"/>
      <c r="L1628" s="10"/>
      <c r="M1628" s="6"/>
      <c r="N1628" s="6">
        <f t="shared" si="519"/>
        <v>0</v>
      </c>
      <c r="O1628" s="250"/>
      <c r="P1628" s="250"/>
      <c r="Q1628" s="250"/>
      <c r="R1628" s="250"/>
      <c r="S1628" s="250"/>
      <c r="T1628" s="250"/>
      <c r="U1628" s="250"/>
      <c r="V1628" s="250"/>
      <c r="W1628" s="250"/>
      <c r="X1628" s="250"/>
      <c r="Y1628" s="250"/>
      <c r="Z1628" s="4"/>
      <c r="AA1628" s="429"/>
      <c r="AB1628" s="457">
        <f t="shared" si="520"/>
        <v>0</v>
      </c>
      <c r="AC1628" s="11"/>
      <c r="AD1628" s="11"/>
      <c r="AE1628" s="11"/>
      <c r="AF1628" s="11"/>
      <c r="AG1628" s="11"/>
      <c r="AH1628" s="11"/>
      <c r="AI1628" s="11"/>
      <c r="AJ1628" s="12"/>
      <c r="AK1628" s="445" t="str">
        <f>IF(G1628="","",VLOOKUP(J1628,中子データ!$B$4:$H$4500,3,FALSE))</f>
        <v/>
      </c>
      <c r="AL1628" s="445" t="str">
        <f>IF(G1628="","",VLOOKUP(J1628,中子データ!$B$4:$H$4500,5,FALSE))</f>
        <v/>
      </c>
      <c r="AM1628" s="445" t="str">
        <f>IF(G1628="","",VLOOKUP(J1628,中子データ!$B$4:$H$4500,6,FALSE))</f>
        <v/>
      </c>
      <c r="AN1628" s="418"/>
      <c r="AO1628" s="419"/>
      <c r="AP1628" s="420"/>
      <c r="AQ1628" s="421"/>
      <c r="AR1628" s="420"/>
      <c r="AS1628" s="436"/>
      <c r="AT1628" s="436"/>
      <c r="AU1628" s="422"/>
      <c r="AV1628" s="11"/>
      <c r="AW1628" s="11"/>
      <c r="AX1628" s="410">
        <f t="shared" si="518"/>
        <v>0</v>
      </c>
      <c r="AY1628" s="411" t="str">
        <f>IF(G1628="","",VLOOKUP(J1628,中子データ!$B$4:$M$5999,10,FALSE))</f>
        <v/>
      </c>
      <c r="AZ1628" s="438" t="str">
        <f>IF(G1628="","",VLOOKUP(J1628,中子データ!$B$4:$M$5999,9,FALSE))</f>
        <v/>
      </c>
      <c r="BA1628" s="412" t="str">
        <f>IF(AQ1628="","",VLOOKUP(AQ1628,作業者名!$B$4:$C$100,2,FALSE))</f>
        <v/>
      </c>
      <c r="BB1628" s="412" t="str">
        <f>IF(AR1628="","",VLOOKUP(AR1628,作業者名!$B$4:$C$100,2,FALSE))</f>
        <v/>
      </c>
      <c r="BC1628" s="412" t="str">
        <f>IF(G1628="","",VLOOKUP(J1628,中子データ!B$4:N$6004,12,FALSE))</f>
        <v/>
      </c>
      <c r="BD1628" s="413" t="str">
        <f>IF(G1628="","",VLOOKUP(J1628,中子データ!$B$4:$P$4500,15,FALSE))</f>
        <v/>
      </c>
    </row>
    <row r="1629" spans="1:56" x14ac:dyDescent="0.15">
      <c r="A1629" s="7" t="str">
        <f>IF(G1629="","",VLOOKUP(H1629,マシン名!$B$4:$C$93,2,FALSE))</f>
        <v/>
      </c>
      <c r="B1629" s="7" t="str">
        <f>IF(G1629="","",VLOOKUP(I1629,作業者名!$B$4:$C$100,2,FALSE))</f>
        <v/>
      </c>
      <c r="C1629" s="7" t="str">
        <f>IF(G1629="","",VLOOKUP(J1629,中子データ!$B$4:$H$4500,2,FALSE))</f>
        <v/>
      </c>
      <c r="D1629" s="8" t="str">
        <f>IF(G1629="","",VLOOKUP(J1629,中子データ!$B$4:$H$4500,4,FALSE))</f>
        <v/>
      </c>
      <c r="E1629" s="231" t="str">
        <f t="shared" si="516"/>
        <v/>
      </c>
      <c r="G1629" s="238"/>
      <c r="H1629" s="9"/>
      <c r="I1629" s="9"/>
      <c r="J1629" s="9"/>
      <c r="K1629" s="10"/>
      <c r="L1629" s="10"/>
      <c r="M1629" s="6"/>
      <c r="N1629" s="6">
        <f t="shared" si="519"/>
        <v>0</v>
      </c>
      <c r="O1629" s="250"/>
      <c r="P1629" s="250"/>
      <c r="Q1629" s="250"/>
      <c r="R1629" s="250"/>
      <c r="S1629" s="250"/>
      <c r="T1629" s="250"/>
      <c r="U1629" s="250"/>
      <c r="V1629" s="250"/>
      <c r="W1629" s="250"/>
      <c r="X1629" s="250"/>
      <c r="Y1629" s="250"/>
      <c r="Z1629" s="4"/>
      <c r="AA1629" s="429"/>
      <c r="AB1629" s="457">
        <f t="shared" si="520"/>
        <v>0</v>
      </c>
      <c r="AC1629" s="11"/>
      <c r="AD1629" s="11"/>
      <c r="AE1629" s="11"/>
      <c r="AF1629" s="11"/>
      <c r="AG1629" s="11"/>
      <c r="AH1629" s="11"/>
      <c r="AI1629" s="11"/>
      <c r="AJ1629" s="12"/>
      <c r="AK1629" s="445" t="str">
        <f>IF(G1629="","",VLOOKUP(J1629,中子データ!$B$4:$H$4500,3,FALSE))</f>
        <v/>
      </c>
      <c r="AL1629" s="445" t="str">
        <f>IF(G1629="","",VLOOKUP(J1629,中子データ!$B$4:$H$4500,5,FALSE))</f>
        <v/>
      </c>
      <c r="AM1629" s="445" t="str">
        <f>IF(G1629="","",VLOOKUP(J1629,中子データ!$B$4:$H$4500,6,FALSE))</f>
        <v/>
      </c>
      <c r="AN1629" s="418"/>
      <c r="AO1629" s="419"/>
      <c r="AP1629" s="420"/>
      <c r="AQ1629" s="421"/>
      <c r="AR1629" s="420"/>
      <c r="AS1629" s="436"/>
      <c r="AT1629" s="436"/>
      <c r="AU1629" s="422"/>
      <c r="AV1629" s="11"/>
      <c r="AW1629" s="11"/>
      <c r="AX1629" s="410">
        <f t="shared" si="518"/>
        <v>0</v>
      </c>
      <c r="AY1629" s="411" t="str">
        <f>IF(G1629="","",VLOOKUP(J1629,中子データ!$B$4:$M$5999,10,FALSE))</f>
        <v/>
      </c>
      <c r="AZ1629" s="438" t="str">
        <f>IF(G1629="","",VLOOKUP(J1629,中子データ!$B$4:$M$5999,9,FALSE))</f>
        <v/>
      </c>
      <c r="BA1629" s="412" t="str">
        <f>IF(AQ1629="","",VLOOKUP(AQ1629,作業者名!$B$4:$C$100,2,FALSE))</f>
        <v/>
      </c>
      <c r="BB1629" s="412" t="str">
        <f>IF(AR1629="","",VLOOKUP(AR1629,作業者名!$B$4:$C$100,2,FALSE))</f>
        <v/>
      </c>
      <c r="BC1629" s="412" t="str">
        <f>IF(G1629="","",VLOOKUP(J1629,中子データ!B$4:N$6004,12,FALSE))</f>
        <v/>
      </c>
      <c r="BD1629" s="413" t="str">
        <f>IF(G1629="","",VLOOKUP(J1629,中子データ!$B$4:$P$4500,15,FALSE))</f>
        <v/>
      </c>
    </row>
    <row r="1630" spans="1:56" x14ac:dyDescent="0.15">
      <c r="A1630" s="7" t="str">
        <f>IF(G1630="","",VLOOKUP(H1630,マシン名!$B$4:$C$93,2,FALSE))</f>
        <v/>
      </c>
      <c r="B1630" s="7" t="str">
        <f>IF(G1630="","",VLOOKUP(I1630,作業者名!$B$4:$C$100,2,FALSE))</f>
        <v/>
      </c>
      <c r="C1630" s="7" t="str">
        <f>IF(G1630="","",VLOOKUP(J1630,中子データ!$B$4:$H$4500,2,FALSE))</f>
        <v/>
      </c>
      <c r="D1630" s="8" t="str">
        <f>IF(G1630="","",VLOOKUP(J1630,中子データ!$B$4:$H$4500,4,FALSE))</f>
        <v/>
      </c>
      <c r="E1630" s="231" t="str">
        <f t="shared" si="516"/>
        <v/>
      </c>
      <c r="G1630" s="238"/>
      <c r="H1630" s="9"/>
      <c r="I1630" s="9"/>
      <c r="J1630" s="9"/>
      <c r="K1630" s="10"/>
      <c r="L1630" s="10"/>
      <c r="M1630" s="6"/>
      <c r="N1630" s="6">
        <f t="shared" si="519"/>
        <v>0</v>
      </c>
      <c r="O1630" s="250"/>
      <c r="P1630" s="250"/>
      <c r="Q1630" s="250"/>
      <c r="R1630" s="250"/>
      <c r="S1630" s="250"/>
      <c r="T1630" s="250"/>
      <c r="U1630" s="250"/>
      <c r="V1630" s="250"/>
      <c r="W1630" s="250"/>
      <c r="X1630" s="250"/>
      <c r="Y1630" s="250"/>
      <c r="Z1630" s="4"/>
      <c r="AA1630" s="429"/>
      <c r="AB1630" s="457">
        <f t="shared" si="520"/>
        <v>0</v>
      </c>
      <c r="AC1630" s="11"/>
      <c r="AD1630" s="11"/>
      <c r="AE1630" s="11"/>
      <c r="AF1630" s="11"/>
      <c r="AG1630" s="11"/>
      <c r="AH1630" s="11"/>
      <c r="AI1630" s="11"/>
      <c r="AJ1630" s="12"/>
      <c r="AK1630" s="445" t="str">
        <f>IF(G1630="","",VLOOKUP(J1630,中子データ!$B$4:$H$4500,3,FALSE))</f>
        <v/>
      </c>
      <c r="AL1630" s="445" t="str">
        <f>IF(G1630="","",VLOOKUP(J1630,中子データ!$B$4:$H$4500,5,FALSE))</f>
        <v/>
      </c>
      <c r="AM1630" s="445" t="str">
        <f>IF(G1630="","",VLOOKUP(J1630,中子データ!$B$4:$H$4500,6,FALSE))</f>
        <v/>
      </c>
      <c r="AN1630" s="418"/>
      <c r="AO1630" s="419"/>
      <c r="AP1630" s="420"/>
      <c r="AQ1630" s="421"/>
      <c r="AR1630" s="420"/>
      <c r="AS1630" s="436"/>
      <c r="AT1630" s="436"/>
      <c r="AU1630" s="422"/>
      <c r="AV1630" s="11"/>
      <c r="AW1630" s="11"/>
      <c r="AX1630" s="410">
        <f t="shared" si="518"/>
        <v>0</v>
      </c>
      <c r="AY1630" s="411" t="str">
        <f>IF(G1630="","",VLOOKUP(J1630,中子データ!$B$4:$M$5999,10,FALSE))</f>
        <v/>
      </c>
      <c r="AZ1630" s="438" t="str">
        <f>IF(G1630="","",VLOOKUP(J1630,中子データ!$B$4:$M$5999,9,FALSE))</f>
        <v/>
      </c>
      <c r="BA1630" s="412" t="str">
        <f>IF(AQ1630="","",VLOOKUP(AQ1630,作業者名!$B$4:$C$100,2,FALSE))</f>
        <v/>
      </c>
      <c r="BB1630" s="412" t="str">
        <f>IF(AR1630="","",VLOOKUP(AR1630,作業者名!$B$4:$C$100,2,FALSE))</f>
        <v/>
      </c>
      <c r="BC1630" s="412" t="str">
        <f>IF(G1630="","",VLOOKUP(J1630,中子データ!B$4:N$6004,12,FALSE))</f>
        <v/>
      </c>
      <c r="BD1630" s="413" t="str">
        <f>IF(G1630="","",VLOOKUP(J1630,中子データ!$B$4:$P$4500,15,FALSE))</f>
        <v/>
      </c>
    </row>
    <row r="1631" spans="1:56" x14ac:dyDescent="0.15">
      <c r="A1631" s="7" t="str">
        <f>IF(G1631="","",VLOOKUP(H1631,マシン名!$B$4:$C$93,2,FALSE))</f>
        <v/>
      </c>
      <c r="B1631" s="7" t="str">
        <f>IF(G1631="","",VLOOKUP(I1631,作業者名!$B$4:$C$100,2,FALSE))</f>
        <v/>
      </c>
      <c r="C1631" s="7" t="str">
        <f>IF(G1631="","",VLOOKUP(J1631,中子データ!$B$4:$H$4500,2,FALSE))</f>
        <v/>
      </c>
      <c r="D1631" s="8" t="str">
        <f>IF(G1631="","",VLOOKUP(J1631,中子データ!$B$4:$H$4500,4,FALSE))</f>
        <v/>
      </c>
      <c r="E1631" s="231" t="str">
        <f t="shared" si="516"/>
        <v/>
      </c>
      <c r="G1631" s="238"/>
      <c r="H1631" s="9"/>
      <c r="I1631" s="9"/>
      <c r="J1631" s="9"/>
      <c r="K1631" s="10"/>
      <c r="L1631" s="10"/>
      <c r="M1631" s="6"/>
      <c r="N1631" s="6">
        <f t="shared" si="519"/>
        <v>0</v>
      </c>
      <c r="O1631" s="250"/>
      <c r="P1631" s="250"/>
      <c r="Q1631" s="250"/>
      <c r="R1631" s="250"/>
      <c r="S1631" s="250"/>
      <c r="T1631" s="250"/>
      <c r="U1631" s="250"/>
      <c r="V1631" s="250"/>
      <c r="W1631" s="250"/>
      <c r="X1631" s="250"/>
      <c r="Y1631" s="250"/>
      <c r="Z1631" s="4"/>
      <c r="AA1631" s="429"/>
      <c r="AB1631" s="457">
        <f t="shared" si="520"/>
        <v>0</v>
      </c>
      <c r="AC1631" s="11"/>
      <c r="AD1631" s="11"/>
      <c r="AE1631" s="11"/>
      <c r="AF1631" s="11"/>
      <c r="AG1631" s="11"/>
      <c r="AH1631" s="11"/>
      <c r="AI1631" s="11"/>
      <c r="AJ1631" s="12"/>
      <c r="AK1631" s="445" t="str">
        <f>IF(G1631="","",VLOOKUP(J1631,中子データ!$B$4:$H$4500,3,FALSE))</f>
        <v/>
      </c>
      <c r="AL1631" s="445" t="str">
        <f>IF(G1631="","",VLOOKUP(J1631,中子データ!$B$4:$H$4500,5,FALSE))</f>
        <v/>
      </c>
      <c r="AM1631" s="445" t="str">
        <f>IF(G1631="","",VLOOKUP(J1631,中子データ!$B$4:$H$4500,6,FALSE))</f>
        <v/>
      </c>
      <c r="AN1631" s="418"/>
      <c r="AO1631" s="419"/>
      <c r="AP1631" s="420"/>
      <c r="AQ1631" s="421"/>
      <c r="AR1631" s="420"/>
      <c r="AS1631" s="436"/>
      <c r="AT1631" s="436"/>
      <c r="AU1631" s="422"/>
      <c r="AV1631" s="11"/>
      <c r="AW1631" s="11"/>
      <c r="AX1631" s="410">
        <f t="shared" si="518"/>
        <v>0</v>
      </c>
      <c r="AY1631" s="411" t="str">
        <f>IF(G1631="","",VLOOKUP(J1631,中子データ!$B$4:$M$5999,10,FALSE))</f>
        <v/>
      </c>
      <c r="AZ1631" s="438" t="str">
        <f>IF(G1631="","",VLOOKUP(J1631,中子データ!$B$4:$M$5999,9,FALSE))</f>
        <v/>
      </c>
      <c r="BA1631" s="412" t="str">
        <f>IF(AQ1631="","",VLOOKUP(AQ1631,作業者名!$B$4:$C$100,2,FALSE))</f>
        <v/>
      </c>
      <c r="BB1631" s="412" t="str">
        <f>IF(AR1631="","",VLOOKUP(AR1631,作業者名!$B$4:$C$100,2,FALSE))</f>
        <v/>
      </c>
      <c r="BC1631" s="412" t="str">
        <f>IF(G1631="","",VLOOKUP(J1631,中子データ!B$4:N$6004,12,FALSE))</f>
        <v/>
      </c>
      <c r="BD1631" s="413" t="str">
        <f>IF(G1631="","",VLOOKUP(J1631,中子データ!$B$4:$P$4500,15,FALSE))</f>
        <v/>
      </c>
    </row>
    <row r="1632" spans="1:56" x14ac:dyDescent="0.15">
      <c r="A1632" s="7" t="str">
        <f>IF(G1632="","",VLOOKUP(H1632,マシン名!$B$4:$C$93,2,FALSE))</f>
        <v/>
      </c>
      <c r="B1632" s="7" t="str">
        <f>IF(G1632="","",VLOOKUP(I1632,作業者名!$B$4:$C$100,2,FALSE))</f>
        <v/>
      </c>
      <c r="C1632" s="7" t="str">
        <f>IF(G1632="","",VLOOKUP(J1632,中子データ!$B$4:$H$4500,2,FALSE))</f>
        <v/>
      </c>
      <c r="D1632" s="8" t="str">
        <f>IF(G1632="","",VLOOKUP(J1632,中子データ!$B$4:$H$4500,4,FALSE))</f>
        <v/>
      </c>
      <c r="E1632" s="231" t="str">
        <f t="shared" ref="E1632:E1695" si="521">IF(G1632="","",D1632*K1632-AB1632)</f>
        <v/>
      </c>
      <c r="G1632" s="238"/>
      <c r="H1632" s="9"/>
      <c r="I1632" s="9"/>
      <c r="J1632" s="9"/>
      <c r="K1632" s="10"/>
      <c r="L1632" s="10"/>
      <c r="M1632" s="6"/>
      <c r="N1632" s="6">
        <f t="shared" si="519"/>
        <v>0</v>
      </c>
      <c r="O1632" s="250"/>
      <c r="P1632" s="250"/>
      <c r="Q1632" s="250"/>
      <c r="R1632" s="250"/>
      <c r="S1632" s="250"/>
      <c r="T1632" s="250"/>
      <c r="U1632" s="250"/>
      <c r="V1632" s="250"/>
      <c r="W1632" s="250"/>
      <c r="X1632" s="250"/>
      <c r="Y1632" s="250"/>
      <c r="Z1632" s="4"/>
      <c r="AA1632" s="429"/>
      <c r="AB1632" s="457">
        <f t="shared" si="520"/>
        <v>0</v>
      </c>
      <c r="AC1632" s="11"/>
      <c r="AD1632" s="11"/>
      <c r="AE1632" s="11"/>
      <c r="AF1632" s="11"/>
      <c r="AG1632" s="11"/>
      <c r="AH1632" s="11"/>
      <c r="AI1632" s="11"/>
      <c r="AJ1632" s="12"/>
      <c r="AK1632" s="445" t="str">
        <f>IF(G1632="","",VLOOKUP(J1632,中子データ!$B$4:$H$4500,3,FALSE))</f>
        <v/>
      </c>
      <c r="AL1632" s="445" t="str">
        <f>IF(G1632="","",VLOOKUP(J1632,中子データ!$B$4:$H$4500,5,FALSE))</f>
        <v/>
      </c>
      <c r="AM1632" s="445" t="str">
        <f>IF(G1632="","",VLOOKUP(J1632,中子データ!$B$4:$H$4500,6,FALSE))</f>
        <v/>
      </c>
      <c r="AN1632" s="418"/>
      <c r="AO1632" s="419"/>
      <c r="AP1632" s="420"/>
      <c r="AQ1632" s="421"/>
      <c r="AR1632" s="420"/>
      <c r="AS1632" s="436"/>
      <c r="AT1632" s="436"/>
      <c r="AU1632" s="422"/>
      <c r="AV1632" s="11"/>
      <c r="AW1632" s="11"/>
      <c r="AX1632" s="410">
        <f t="shared" si="518"/>
        <v>0</v>
      </c>
      <c r="AY1632" s="411" t="str">
        <f>IF(G1632="","",VLOOKUP(J1632,中子データ!$B$4:$M$5999,10,FALSE))</f>
        <v/>
      </c>
      <c r="AZ1632" s="438" t="str">
        <f>IF(G1632="","",VLOOKUP(J1632,中子データ!$B$4:$M$5999,9,FALSE))</f>
        <v/>
      </c>
      <c r="BA1632" s="412" t="str">
        <f>IF(AQ1632="","",VLOOKUP(AQ1632,作業者名!$B$4:$C$100,2,FALSE))</f>
        <v/>
      </c>
      <c r="BB1632" s="412" t="str">
        <f>IF(AR1632="","",VLOOKUP(AR1632,作業者名!$B$4:$C$100,2,FALSE))</f>
        <v/>
      </c>
      <c r="BC1632" s="412" t="str">
        <f>IF(G1632="","",VLOOKUP(J1632,中子データ!B$4:N$6004,12,FALSE))</f>
        <v/>
      </c>
      <c r="BD1632" s="413" t="str">
        <f>IF(G1632="","",VLOOKUP(J1632,中子データ!$B$4:$P$4500,15,FALSE))</f>
        <v/>
      </c>
    </row>
    <row r="1633" spans="1:56" x14ac:dyDescent="0.15">
      <c r="A1633" s="7" t="str">
        <f>IF(G1633="","",VLOOKUP(H1633,マシン名!$B$4:$C$93,2,FALSE))</f>
        <v/>
      </c>
      <c r="B1633" s="7" t="str">
        <f>IF(G1633="","",VLOOKUP(I1633,作業者名!$B$4:$C$100,2,FALSE))</f>
        <v/>
      </c>
      <c r="C1633" s="7" t="str">
        <f>IF(G1633="","",VLOOKUP(J1633,中子データ!$B$4:$H$4500,2,FALSE))</f>
        <v/>
      </c>
      <c r="D1633" s="8" t="str">
        <f>IF(G1633="","",VLOOKUP(J1633,中子データ!$B$4:$H$4500,4,FALSE))</f>
        <v/>
      </c>
      <c r="E1633" s="231" t="str">
        <f t="shared" si="521"/>
        <v/>
      </c>
      <c r="G1633" s="238"/>
      <c r="H1633" s="9"/>
      <c r="I1633" s="9"/>
      <c r="J1633" s="9"/>
      <c r="K1633" s="10"/>
      <c r="L1633" s="10"/>
      <c r="M1633" s="6"/>
      <c r="N1633" s="6">
        <f t="shared" si="519"/>
        <v>0</v>
      </c>
      <c r="O1633" s="250"/>
      <c r="P1633" s="250"/>
      <c r="Q1633" s="250"/>
      <c r="R1633" s="250"/>
      <c r="S1633" s="250"/>
      <c r="T1633" s="250"/>
      <c r="U1633" s="250"/>
      <c r="V1633" s="250"/>
      <c r="W1633" s="250"/>
      <c r="X1633" s="250"/>
      <c r="Y1633" s="250"/>
      <c r="Z1633" s="4"/>
      <c r="AA1633" s="429"/>
      <c r="AB1633" s="457">
        <f t="shared" si="520"/>
        <v>0</v>
      </c>
      <c r="AC1633" s="11"/>
      <c r="AD1633" s="11"/>
      <c r="AE1633" s="11"/>
      <c r="AF1633" s="11"/>
      <c r="AG1633" s="11"/>
      <c r="AH1633" s="11"/>
      <c r="AI1633" s="11"/>
      <c r="AJ1633" s="12"/>
      <c r="AK1633" s="445" t="str">
        <f>IF(G1633="","",VLOOKUP(J1633,中子データ!$B$4:$H$4500,3,FALSE))</f>
        <v/>
      </c>
      <c r="AL1633" s="445" t="str">
        <f>IF(G1633="","",VLOOKUP(J1633,中子データ!$B$4:$H$4500,5,FALSE))</f>
        <v/>
      </c>
      <c r="AM1633" s="445" t="str">
        <f>IF(G1633="","",VLOOKUP(J1633,中子データ!$B$4:$H$4500,6,FALSE))</f>
        <v/>
      </c>
      <c r="AN1633" s="418"/>
      <c r="AO1633" s="419"/>
      <c r="AP1633" s="420"/>
      <c r="AQ1633" s="421"/>
      <c r="AR1633" s="420"/>
      <c r="AS1633" s="436"/>
      <c r="AT1633" s="436"/>
      <c r="AU1633" s="422"/>
      <c r="AV1633" s="11"/>
      <c r="AW1633" s="11"/>
      <c r="AX1633" s="410">
        <f t="shared" si="518"/>
        <v>0</v>
      </c>
      <c r="AY1633" s="411" t="str">
        <f>IF(G1633="","",VLOOKUP(J1633,中子データ!$B$4:$M$5999,10,FALSE))</f>
        <v/>
      </c>
      <c r="AZ1633" s="438" t="str">
        <f>IF(G1633="","",VLOOKUP(J1633,中子データ!$B$4:$M$5999,9,FALSE))</f>
        <v/>
      </c>
      <c r="BA1633" s="412" t="str">
        <f>IF(AQ1633="","",VLOOKUP(AQ1633,作業者名!$B$4:$C$100,2,FALSE))</f>
        <v/>
      </c>
      <c r="BB1633" s="412" t="str">
        <f>IF(AR1633="","",VLOOKUP(AR1633,作業者名!$B$4:$C$100,2,FALSE))</f>
        <v/>
      </c>
      <c r="BC1633" s="412" t="str">
        <f>IF(G1633="","",VLOOKUP(J1633,中子データ!B$4:N$6004,12,FALSE))</f>
        <v/>
      </c>
      <c r="BD1633" s="413" t="str">
        <f>IF(G1633="","",VLOOKUP(J1633,中子データ!$B$4:$P$4500,15,FALSE))</f>
        <v/>
      </c>
    </row>
    <row r="1634" spans="1:56" x14ac:dyDescent="0.15">
      <c r="A1634" s="7" t="str">
        <f>IF(G1634="","",VLOOKUP(H1634,マシン名!$B$4:$C$93,2,FALSE))</f>
        <v/>
      </c>
      <c r="B1634" s="7" t="str">
        <f>IF(G1634="","",VLOOKUP(I1634,作業者名!$B$4:$C$100,2,FALSE))</f>
        <v/>
      </c>
      <c r="C1634" s="7" t="str">
        <f>IF(G1634="","",VLOOKUP(J1634,中子データ!$B$4:$H$4500,2,FALSE))</f>
        <v/>
      </c>
      <c r="D1634" s="8" t="str">
        <f>IF(G1634="","",VLOOKUP(J1634,中子データ!$B$4:$H$4500,4,FALSE))</f>
        <v/>
      </c>
      <c r="E1634" s="231" t="str">
        <f t="shared" si="521"/>
        <v/>
      </c>
      <c r="G1634" s="238"/>
      <c r="H1634" s="9"/>
      <c r="I1634" s="9"/>
      <c r="J1634" s="9"/>
      <c r="K1634" s="10"/>
      <c r="L1634" s="10"/>
      <c r="M1634" s="6"/>
      <c r="N1634" s="6">
        <f t="shared" si="519"/>
        <v>0</v>
      </c>
      <c r="O1634" s="250"/>
      <c r="P1634" s="250"/>
      <c r="Q1634" s="250"/>
      <c r="R1634" s="250"/>
      <c r="S1634" s="250"/>
      <c r="T1634" s="250"/>
      <c r="U1634" s="250"/>
      <c r="V1634" s="250"/>
      <c r="W1634" s="250"/>
      <c r="X1634" s="250"/>
      <c r="Y1634" s="250"/>
      <c r="Z1634" s="4"/>
      <c r="AA1634" s="429"/>
      <c r="AB1634" s="457">
        <f t="shared" si="520"/>
        <v>0</v>
      </c>
      <c r="AC1634" s="11"/>
      <c r="AD1634" s="11"/>
      <c r="AE1634" s="11"/>
      <c r="AF1634" s="11"/>
      <c r="AG1634" s="11"/>
      <c r="AH1634" s="11"/>
      <c r="AI1634" s="11"/>
      <c r="AJ1634" s="12"/>
      <c r="AK1634" s="445" t="str">
        <f>IF(G1634="","",VLOOKUP(J1634,中子データ!$B$4:$H$4500,3,FALSE))</f>
        <v/>
      </c>
      <c r="AL1634" s="445" t="str">
        <f>IF(G1634="","",VLOOKUP(J1634,中子データ!$B$4:$H$4500,5,FALSE))</f>
        <v/>
      </c>
      <c r="AM1634" s="445" t="str">
        <f>IF(G1634="","",VLOOKUP(J1634,中子データ!$B$4:$H$4500,6,FALSE))</f>
        <v/>
      </c>
      <c r="AN1634" s="418"/>
      <c r="AO1634" s="419"/>
      <c r="AP1634" s="420"/>
      <c r="AQ1634" s="421"/>
      <c r="AR1634" s="420"/>
      <c r="AS1634" s="436"/>
      <c r="AT1634" s="436"/>
      <c r="AU1634" s="422"/>
      <c r="AV1634" s="11"/>
      <c r="AW1634" s="11"/>
      <c r="AX1634" s="410">
        <f t="shared" si="518"/>
        <v>0</v>
      </c>
      <c r="AY1634" s="411" t="str">
        <f>IF(G1634="","",VLOOKUP(J1634,中子データ!$B$4:$M$5999,10,FALSE))</f>
        <v/>
      </c>
      <c r="AZ1634" s="438" t="str">
        <f>IF(G1634="","",VLOOKUP(J1634,中子データ!$B$4:$M$5999,9,FALSE))</f>
        <v/>
      </c>
      <c r="BA1634" s="412" t="str">
        <f>IF(AQ1634="","",VLOOKUP(AQ1634,作業者名!$B$4:$C$100,2,FALSE))</f>
        <v/>
      </c>
      <c r="BB1634" s="412" t="str">
        <f>IF(AR1634="","",VLOOKUP(AR1634,作業者名!$B$4:$C$100,2,FALSE))</f>
        <v/>
      </c>
      <c r="BC1634" s="412" t="str">
        <f>IF(G1634="","",VLOOKUP(J1634,中子データ!B$4:N$6004,12,FALSE))</f>
        <v/>
      </c>
      <c r="BD1634" s="413" t="str">
        <f>IF(G1634="","",VLOOKUP(J1634,中子データ!$B$4:$P$4500,15,FALSE))</f>
        <v/>
      </c>
    </row>
    <row r="1635" spans="1:56" x14ac:dyDescent="0.15">
      <c r="A1635" s="7" t="str">
        <f>IF(G1635="","",VLOOKUP(H1635,マシン名!$B$4:$C$93,2,FALSE))</f>
        <v/>
      </c>
      <c r="B1635" s="7" t="str">
        <f>IF(G1635="","",VLOOKUP(I1635,作業者名!$B$4:$C$100,2,FALSE))</f>
        <v/>
      </c>
      <c r="C1635" s="7" t="str">
        <f>IF(G1635="","",VLOOKUP(J1635,中子データ!$B$4:$H$4500,2,FALSE))</f>
        <v/>
      </c>
      <c r="D1635" s="8" t="str">
        <f>IF(G1635="","",VLOOKUP(J1635,中子データ!$B$4:$H$4500,4,FALSE))</f>
        <v/>
      </c>
      <c r="E1635" s="231" t="str">
        <f t="shared" si="521"/>
        <v/>
      </c>
      <c r="G1635" s="238"/>
      <c r="H1635" s="9"/>
      <c r="I1635" s="9"/>
      <c r="J1635" s="9"/>
      <c r="K1635" s="10"/>
      <c r="L1635" s="10"/>
      <c r="M1635" s="6"/>
      <c r="N1635" s="6">
        <f t="shared" si="519"/>
        <v>0</v>
      </c>
      <c r="O1635" s="250"/>
      <c r="P1635" s="250"/>
      <c r="Q1635" s="250"/>
      <c r="R1635" s="250"/>
      <c r="S1635" s="250"/>
      <c r="T1635" s="250"/>
      <c r="U1635" s="250"/>
      <c r="V1635" s="250"/>
      <c r="W1635" s="250"/>
      <c r="X1635" s="250"/>
      <c r="Y1635" s="250"/>
      <c r="Z1635" s="4"/>
      <c r="AA1635" s="429"/>
      <c r="AB1635" s="457">
        <f t="shared" si="520"/>
        <v>0</v>
      </c>
      <c r="AC1635" s="11"/>
      <c r="AD1635" s="11"/>
      <c r="AE1635" s="11"/>
      <c r="AF1635" s="11"/>
      <c r="AG1635" s="11"/>
      <c r="AH1635" s="11"/>
      <c r="AI1635" s="11"/>
      <c r="AJ1635" s="12"/>
      <c r="AK1635" s="445" t="str">
        <f>IF(G1635="","",VLOOKUP(J1635,中子データ!$B$4:$H$4500,3,FALSE))</f>
        <v/>
      </c>
      <c r="AL1635" s="445" t="str">
        <f>IF(G1635="","",VLOOKUP(J1635,中子データ!$B$4:$H$4500,5,FALSE))</f>
        <v/>
      </c>
      <c r="AM1635" s="445" t="str">
        <f>IF(G1635="","",VLOOKUP(J1635,中子データ!$B$4:$H$4500,6,FALSE))</f>
        <v/>
      </c>
      <c r="AN1635" s="418"/>
      <c r="AO1635" s="419"/>
      <c r="AP1635" s="420"/>
      <c r="AQ1635" s="421"/>
      <c r="AR1635" s="420"/>
      <c r="AS1635" s="436"/>
      <c r="AT1635" s="436"/>
      <c r="AU1635" s="422"/>
      <c r="AV1635" s="11"/>
      <c r="AW1635" s="11"/>
      <c r="AX1635" s="410">
        <f t="shared" si="518"/>
        <v>0</v>
      </c>
      <c r="AY1635" s="411" t="str">
        <f>IF(G1635="","",VLOOKUP(J1635,中子データ!$B$4:$M$5999,10,FALSE))</f>
        <v/>
      </c>
      <c r="AZ1635" s="438" t="str">
        <f>IF(G1635="","",VLOOKUP(J1635,中子データ!$B$4:$M$5999,9,FALSE))</f>
        <v/>
      </c>
      <c r="BA1635" s="412" t="str">
        <f>IF(AQ1635="","",VLOOKUP(AQ1635,作業者名!$B$4:$C$100,2,FALSE))</f>
        <v/>
      </c>
      <c r="BB1635" s="412" t="str">
        <f>IF(AR1635="","",VLOOKUP(AR1635,作業者名!$B$4:$C$100,2,FALSE))</f>
        <v/>
      </c>
      <c r="BC1635" s="412" t="str">
        <f>IF(G1635="","",VLOOKUP(J1635,中子データ!B$4:N$6004,12,FALSE))</f>
        <v/>
      </c>
      <c r="BD1635" s="413" t="str">
        <f>IF(G1635="","",VLOOKUP(J1635,中子データ!$B$4:$P$4500,15,FALSE))</f>
        <v/>
      </c>
    </row>
    <row r="1636" spans="1:56" x14ac:dyDescent="0.15">
      <c r="A1636" s="7" t="str">
        <f>IF(G1636="","",VLOOKUP(H1636,マシン名!$B$4:$C$93,2,FALSE))</f>
        <v/>
      </c>
      <c r="B1636" s="7" t="str">
        <f>IF(G1636="","",VLOOKUP(I1636,作業者名!$B$4:$C$100,2,FALSE))</f>
        <v/>
      </c>
      <c r="C1636" s="7" t="str">
        <f>IF(G1636="","",VLOOKUP(J1636,中子データ!$B$4:$H$4500,2,FALSE))</f>
        <v/>
      </c>
      <c r="D1636" s="8" t="str">
        <f>IF(G1636="","",VLOOKUP(J1636,中子データ!$B$4:$H$4500,4,FALSE))</f>
        <v/>
      </c>
      <c r="E1636" s="231" t="str">
        <f t="shared" si="521"/>
        <v/>
      </c>
      <c r="G1636" s="238"/>
      <c r="H1636" s="9"/>
      <c r="I1636" s="9"/>
      <c r="J1636" s="9"/>
      <c r="K1636" s="10"/>
      <c r="L1636" s="10"/>
      <c r="M1636" s="6"/>
      <c r="N1636" s="6">
        <f t="shared" si="519"/>
        <v>0</v>
      </c>
      <c r="O1636" s="250"/>
      <c r="P1636" s="250"/>
      <c r="Q1636" s="250"/>
      <c r="R1636" s="250"/>
      <c r="S1636" s="250"/>
      <c r="T1636" s="250"/>
      <c r="U1636" s="250"/>
      <c r="V1636" s="250"/>
      <c r="W1636" s="250"/>
      <c r="X1636" s="250"/>
      <c r="Y1636" s="250"/>
      <c r="Z1636" s="4"/>
      <c r="AA1636" s="429"/>
      <c r="AB1636" s="457">
        <f t="shared" si="520"/>
        <v>0</v>
      </c>
      <c r="AC1636" s="11"/>
      <c r="AD1636" s="11"/>
      <c r="AE1636" s="11"/>
      <c r="AF1636" s="11"/>
      <c r="AG1636" s="11"/>
      <c r="AH1636" s="11"/>
      <c r="AI1636" s="11"/>
      <c r="AJ1636" s="12"/>
      <c r="AK1636" s="445" t="str">
        <f>IF(G1636="","",VLOOKUP(J1636,中子データ!$B$4:$H$4500,3,FALSE))</f>
        <v/>
      </c>
      <c r="AL1636" s="445" t="str">
        <f>IF(G1636="","",VLOOKUP(J1636,中子データ!$B$4:$H$4500,5,FALSE))</f>
        <v/>
      </c>
      <c r="AM1636" s="445" t="str">
        <f>IF(G1636="","",VLOOKUP(J1636,中子データ!$B$4:$H$4500,6,FALSE))</f>
        <v/>
      </c>
      <c r="AN1636" s="418"/>
      <c r="AO1636" s="419"/>
      <c r="AP1636" s="420"/>
      <c r="AQ1636" s="421"/>
      <c r="AR1636" s="420"/>
      <c r="AS1636" s="436"/>
      <c r="AT1636" s="436"/>
      <c r="AU1636" s="422"/>
      <c r="AV1636" s="11"/>
      <c r="AW1636" s="11"/>
      <c r="AX1636" s="410">
        <f t="shared" si="518"/>
        <v>0</v>
      </c>
      <c r="AY1636" s="411" t="str">
        <f>IF(G1636="","",VLOOKUP(J1636,中子データ!$B$4:$M$5999,10,FALSE))</f>
        <v/>
      </c>
      <c r="AZ1636" s="438" t="str">
        <f>IF(G1636="","",VLOOKUP(J1636,中子データ!$B$4:$M$5999,9,FALSE))</f>
        <v/>
      </c>
      <c r="BA1636" s="412" t="str">
        <f>IF(AQ1636="","",VLOOKUP(AQ1636,作業者名!$B$4:$C$100,2,FALSE))</f>
        <v/>
      </c>
      <c r="BB1636" s="412" t="str">
        <f>IF(AR1636="","",VLOOKUP(AR1636,作業者名!$B$4:$C$100,2,FALSE))</f>
        <v/>
      </c>
      <c r="BC1636" s="412" t="str">
        <f>IF(G1636="","",VLOOKUP(J1636,中子データ!B$4:N$6004,12,FALSE))</f>
        <v/>
      </c>
      <c r="BD1636" s="413" t="str">
        <f>IF(G1636="","",VLOOKUP(J1636,中子データ!$B$4:$P$4500,15,FALSE))</f>
        <v/>
      </c>
    </row>
    <row r="1637" spans="1:56" x14ac:dyDescent="0.15">
      <c r="A1637" s="7" t="str">
        <f>IF(G1637="","",VLOOKUP(H1637,マシン名!$B$4:$C$93,2,FALSE))</f>
        <v/>
      </c>
      <c r="B1637" s="7" t="str">
        <f>IF(G1637="","",VLOOKUP(I1637,作業者名!$B$4:$C$100,2,FALSE))</f>
        <v/>
      </c>
      <c r="C1637" s="7" t="str">
        <f>IF(G1637="","",VLOOKUP(J1637,中子データ!$B$4:$H$4500,2,FALSE))</f>
        <v/>
      </c>
      <c r="D1637" s="8" t="str">
        <f>IF(G1637="","",VLOOKUP(J1637,中子データ!$B$4:$H$4500,4,FALSE))</f>
        <v/>
      </c>
      <c r="E1637" s="231" t="str">
        <f t="shared" si="521"/>
        <v/>
      </c>
      <c r="G1637" s="238"/>
      <c r="H1637" s="9"/>
      <c r="I1637" s="9"/>
      <c r="J1637" s="9"/>
      <c r="K1637" s="10"/>
      <c r="L1637" s="10"/>
      <c r="M1637" s="6"/>
      <c r="N1637" s="6">
        <f t="shared" si="519"/>
        <v>0</v>
      </c>
      <c r="O1637" s="250"/>
      <c r="P1637" s="250"/>
      <c r="Q1637" s="250"/>
      <c r="R1637" s="250"/>
      <c r="S1637" s="250"/>
      <c r="T1637" s="250"/>
      <c r="U1637" s="250"/>
      <c r="V1637" s="250"/>
      <c r="W1637" s="250"/>
      <c r="X1637" s="250"/>
      <c r="Y1637" s="250"/>
      <c r="Z1637" s="4"/>
      <c r="AA1637" s="429"/>
      <c r="AB1637" s="457">
        <f t="shared" si="520"/>
        <v>0</v>
      </c>
      <c r="AC1637" s="11"/>
      <c r="AD1637" s="11"/>
      <c r="AE1637" s="11"/>
      <c r="AF1637" s="11"/>
      <c r="AG1637" s="11"/>
      <c r="AH1637" s="11"/>
      <c r="AI1637" s="11"/>
      <c r="AJ1637" s="12"/>
      <c r="AK1637" s="445" t="str">
        <f>IF(G1637="","",VLOOKUP(J1637,中子データ!$B$4:$H$4500,3,FALSE))</f>
        <v/>
      </c>
      <c r="AL1637" s="445" t="str">
        <f>IF(G1637="","",VLOOKUP(J1637,中子データ!$B$4:$H$4500,5,FALSE))</f>
        <v/>
      </c>
      <c r="AM1637" s="445" t="str">
        <f>IF(G1637="","",VLOOKUP(J1637,中子データ!$B$4:$H$4500,6,FALSE))</f>
        <v/>
      </c>
      <c r="AN1637" s="418"/>
      <c r="AO1637" s="419"/>
      <c r="AP1637" s="420"/>
      <c r="AQ1637" s="421"/>
      <c r="AR1637" s="420"/>
      <c r="AS1637" s="436"/>
      <c r="AT1637" s="436"/>
      <c r="AU1637" s="422"/>
      <c r="AV1637" s="11"/>
      <c r="AW1637" s="11"/>
      <c r="AX1637" s="410">
        <f t="shared" si="518"/>
        <v>0</v>
      </c>
      <c r="AY1637" s="411" t="str">
        <f>IF(G1637="","",VLOOKUP(J1637,中子データ!$B$4:$M$5999,10,FALSE))</f>
        <v/>
      </c>
      <c r="AZ1637" s="438" t="str">
        <f>IF(G1637="","",VLOOKUP(J1637,中子データ!$B$4:$M$5999,9,FALSE))</f>
        <v/>
      </c>
      <c r="BA1637" s="412" t="str">
        <f>IF(AQ1637="","",VLOOKUP(AQ1637,作業者名!$B$4:$C$100,2,FALSE))</f>
        <v/>
      </c>
      <c r="BB1637" s="412" t="str">
        <f>IF(AR1637="","",VLOOKUP(AR1637,作業者名!$B$4:$C$100,2,FALSE))</f>
        <v/>
      </c>
      <c r="BC1637" s="412" t="str">
        <f>IF(G1637="","",VLOOKUP(J1637,中子データ!B$4:N$6004,12,FALSE))</f>
        <v/>
      </c>
      <c r="BD1637" s="413" t="str">
        <f>IF(G1637="","",VLOOKUP(J1637,中子データ!$B$4:$P$4500,15,FALSE))</f>
        <v/>
      </c>
    </row>
    <row r="1638" spans="1:56" x14ac:dyDescent="0.15">
      <c r="A1638" s="7" t="str">
        <f>IF(G1638="","",VLOOKUP(H1638,マシン名!$B$4:$C$93,2,FALSE))</f>
        <v/>
      </c>
      <c r="B1638" s="7" t="str">
        <f>IF(G1638="","",VLOOKUP(I1638,作業者名!$B$4:$C$100,2,FALSE))</f>
        <v/>
      </c>
      <c r="C1638" s="7" t="str">
        <f>IF(G1638="","",VLOOKUP(J1638,中子データ!$B$4:$H$4500,2,FALSE))</f>
        <v/>
      </c>
      <c r="D1638" s="8" t="str">
        <f>IF(G1638="","",VLOOKUP(J1638,中子データ!$B$4:$H$4500,4,FALSE))</f>
        <v/>
      </c>
      <c r="E1638" s="231" t="str">
        <f t="shared" si="521"/>
        <v/>
      </c>
      <c r="G1638" s="238"/>
      <c r="H1638" s="9"/>
      <c r="I1638" s="9"/>
      <c r="J1638" s="9"/>
      <c r="K1638" s="10"/>
      <c r="L1638" s="10"/>
      <c r="M1638" s="6"/>
      <c r="N1638" s="6">
        <f t="shared" si="519"/>
        <v>0</v>
      </c>
      <c r="O1638" s="250"/>
      <c r="P1638" s="250"/>
      <c r="Q1638" s="250"/>
      <c r="R1638" s="250"/>
      <c r="S1638" s="250"/>
      <c r="T1638" s="250"/>
      <c r="U1638" s="250"/>
      <c r="V1638" s="250"/>
      <c r="W1638" s="250"/>
      <c r="X1638" s="250"/>
      <c r="Y1638" s="250"/>
      <c r="Z1638" s="4"/>
      <c r="AA1638" s="429"/>
      <c r="AB1638" s="457">
        <f t="shared" si="520"/>
        <v>0</v>
      </c>
      <c r="AC1638" s="11"/>
      <c r="AD1638" s="11"/>
      <c r="AE1638" s="11"/>
      <c r="AF1638" s="11"/>
      <c r="AG1638" s="11"/>
      <c r="AH1638" s="11"/>
      <c r="AI1638" s="11"/>
      <c r="AJ1638" s="12"/>
      <c r="AK1638" s="445" t="str">
        <f>IF(G1638="","",VLOOKUP(J1638,中子データ!$B$4:$H$4500,3,FALSE))</f>
        <v/>
      </c>
      <c r="AL1638" s="445" t="str">
        <f>IF(G1638="","",VLOOKUP(J1638,中子データ!$B$4:$H$4500,5,FALSE))</f>
        <v/>
      </c>
      <c r="AM1638" s="445" t="str">
        <f>IF(G1638="","",VLOOKUP(J1638,中子データ!$B$4:$H$4500,6,FALSE))</f>
        <v/>
      </c>
      <c r="AN1638" s="418"/>
      <c r="AO1638" s="419"/>
      <c r="AP1638" s="420"/>
      <c r="AQ1638" s="421"/>
      <c r="AR1638" s="420"/>
      <c r="AS1638" s="436"/>
      <c r="AT1638" s="436"/>
      <c r="AU1638" s="422"/>
      <c r="AV1638" s="11"/>
      <c r="AW1638" s="11"/>
      <c r="AX1638" s="410">
        <f t="shared" si="518"/>
        <v>0</v>
      </c>
      <c r="AY1638" s="411" t="str">
        <f>IF(G1638="","",VLOOKUP(J1638,中子データ!$B$4:$M$5999,10,FALSE))</f>
        <v/>
      </c>
      <c r="AZ1638" s="438" t="str">
        <f>IF(G1638="","",VLOOKUP(J1638,中子データ!$B$4:$M$5999,9,FALSE))</f>
        <v/>
      </c>
      <c r="BA1638" s="412" t="str">
        <f>IF(AQ1638="","",VLOOKUP(AQ1638,作業者名!$B$4:$C$100,2,FALSE))</f>
        <v/>
      </c>
      <c r="BB1638" s="412" t="str">
        <f>IF(AR1638="","",VLOOKUP(AR1638,作業者名!$B$4:$C$100,2,FALSE))</f>
        <v/>
      </c>
      <c r="BC1638" s="412" t="str">
        <f>IF(G1638="","",VLOOKUP(J1638,中子データ!B$4:N$6004,12,FALSE))</f>
        <v/>
      </c>
      <c r="BD1638" s="413" t="str">
        <f>IF(G1638="","",VLOOKUP(J1638,中子データ!$B$4:$P$4500,15,FALSE))</f>
        <v/>
      </c>
    </row>
    <row r="1639" spans="1:56" x14ac:dyDescent="0.15">
      <c r="A1639" s="7" t="str">
        <f>IF(G1639="","",VLOOKUP(H1639,マシン名!$B$4:$C$93,2,FALSE))</f>
        <v/>
      </c>
      <c r="B1639" s="7" t="str">
        <f>IF(G1639="","",VLOOKUP(I1639,作業者名!$B$4:$C$100,2,FALSE))</f>
        <v/>
      </c>
      <c r="C1639" s="7" t="str">
        <f>IF(G1639="","",VLOOKUP(J1639,中子データ!$B$4:$H$4500,2,FALSE))</f>
        <v/>
      </c>
      <c r="D1639" s="8" t="str">
        <f>IF(G1639="","",VLOOKUP(J1639,中子データ!$B$4:$H$4500,4,FALSE))</f>
        <v/>
      </c>
      <c r="E1639" s="231" t="str">
        <f t="shared" si="521"/>
        <v/>
      </c>
      <c r="G1639" s="238"/>
      <c r="H1639" s="9"/>
      <c r="I1639" s="9"/>
      <c r="J1639" s="9"/>
      <c r="K1639" s="10"/>
      <c r="L1639" s="10"/>
      <c r="M1639" s="6"/>
      <c r="N1639" s="6">
        <f t="shared" si="519"/>
        <v>0</v>
      </c>
      <c r="O1639" s="250"/>
      <c r="P1639" s="250"/>
      <c r="Q1639" s="250"/>
      <c r="R1639" s="250"/>
      <c r="S1639" s="250"/>
      <c r="T1639" s="250"/>
      <c r="U1639" s="250"/>
      <c r="V1639" s="250"/>
      <c r="W1639" s="250"/>
      <c r="X1639" s="250"/>
      <c r="Y1639" s="250"/>
      <c r="Z1639" s="4"/>
      <c r="AA1639" s="429"/>
      <c r="AB1639" s="457">
        <f t="shared" si="520"/>
        <v>0</v>
      </c>
      <c r="AC1639" s="11"/>
      <c r="AD1639" s="11"/>
      <c r="AE1639" s="11"/>
      <c r="AF1639" s="11"/>
      <c r="AG1639" s="11"/>
      <c r="AH1639" s="11"/>
      <c r="AI1639" s="11"/>
      <c r="AJ1639" s="12"/>
      <c r="AK1639" s="445" t="str">
        <f>IF(G1639="","",VLOOKUP(J1639,中子データ!$B$4:$H$4500,3,FALSE))</f>
        <v/>
      </c>
      <c r="AL1639" s="445" t="str">
        <f>IF(G1639="","",VLOOKUP(J1639,中子データ!$B$4:$H$4500,5,FALSE))</f>
        <v/>
      </c>
      <c r="AM1639" s="445" t="str">
        <f>IF(G1639="","",VLOOKUP(J1639,中子データ!$B$4:$H$4500,6,FALSE))</f>
        <v/>
      </c>
      <c r="AN1639" s="418"/>
      <c r="AO1639" s="419"/>
      <c r="AP1639" s="420"/>
      <c r="AQ1639" s="421"/>
      <c r="AR1639" s="420"/>
      <c r="AS1639" s="436"/>
      <c r="AT1639" s="436"/>
      <c r="AU1639" s="422"/>
      <c r="AV1639" s="11"/>
      <c r="AW1639" s="11"/>
      <c r="AX1639" s="410">
        <f t="shared" si="518"/>
        <v>0</v>
      </c>
      <c r="AY1639" s="411" t="str">
        <f>IF(G1639="","",VLOOKUP(J1639,中子データ!$B$4:$M$5999,10,FALSE))</f>
        <v/>
      </c>
      <c r="AZ1639" s="438" t="str">
        <f>IF(G1639="","",VLOOKUP(J1639,中子データ!$B$4:$M$5999,9,FALSE))</f>
        <v/>
      </c>
      <c r="BA1639" s="412" t="str">
        <f>IF(AQ1639="","",VLOOKUP(AQ1639,作業者名!$B$4:$C$100,2,FALSE))</f>
        <v/>
      </c>
      <c r="BB1639" s="412" t="str">
        <f>IF(AR1639="","",VLOOKUP(AR1639,作業者名!$B$4:$C$100,2,FALSE))</f>
        <v/>
      </c>
      <c r="BC1639" s="412" t="str">
        <f>IF(G1639="","",VLOOKUP(J1639,中子データ!B$4:N$6004,12,FALSE))</f>
        <v/>
      </c>
      <c r="BD1639" s="413" t="str">
        <f>IF(G1639="","",VLOOKUP(J1639,中子データ!$B$4:$P$4500,15,FALSE))</f>
        <v/>
      </c>
    </row>
    <row r="1640" spans="1:56" x14ac:dyDescent="0.15">
      <c r="A1640" s="7" t="str">
        <f>IF(G1640="","",VLOOKUP(H1640,マシン名!$B$4:$C$93,2,FALSE))</f>
        <v/>
      </c>
      <c r="B1640" s="7" t="str">
        <f>IF(G1640="","",VLOOKUP(I1640,作業者名!$B$4:$C$100,2,FALSE))</f>
        <v/>
      </c>
      <c r="C1640" s="7" t="str">
        <f>IF(G1640="","",VLOOKUP(J1640,中子データ!$B$4:$H$4500,2,FALSE))</f>
        <v/>
      </c>
      <c r="D1640" s="8" t="str">
        <f>IF(G1640="","",VLOOKUP(J1640,中子データ!$B$4:$H$4500,4,FALSE))</f>
        <v/>
      </c>
      <c r="E1640" s="231" t="str">
        <f t="shared" si="521"/>
        <v/>
      </c>
      <c r="G1640" s="238"/>
      <c r="H1640" s="9"/>
      <c r="I1640" s="9"/>
      <c r="J1640" s="9"/>
      <c r="K1640" s="10"/>
      <c r="L1640" s="10"/>
      <c r="M1640" s="6"/>
      <c r="N1640" s="6">
        <f t="shared" si="519"/>
        <v>0</v>
      </c>
      <c r="O1640" s="250"/>
      <c r="P1640" s="250"/>
      <c r="Q1640" s="250"/>
      <c r="R1640" s="250"/>
      <c r="S1640" s="250"/>
      <c r="T1640" s="250"/>
      <c r="U1640" s="250"/>
      <c r="V1640" s="250"/>
      <c r="W1640" s="250"/>
      <c r="X1640" s="250"/>
      <c r="Y1640" s="250"/>
      <c r="Z1640" s="4"/>
      <c r="AA1640" s="429"/>
      <c r="AB1640" s="457">
        <f t="shared" si="520"/>
        <v>0</v>
      </c>
      <c r="AC1640" s="11"/>
      <c r="AD1640" s="11"/>
      <c r="AE1640" s="11"/>
      <c r="AF1640" s="11"/>
      <c r="AG1640" s="11"/>
      <c r="AH1640" s="11"/>
      <c r="AI1640" s="11"/>
      <c r="AJ1640" s="12"/>
      <c r="AK1640" s="445" t="str">
        <f>IF(G1640="","",VLOOKUP(J1640,中子データ!$B$4:$H$4500,3,FALSE))</f>
        <v/>
      </c>
      <c r="AL1640" s="445" t="str">
        <f>IF(G1640="","",VLOOKUP(J1640,中子データ!$B$4:$H$4500,5,FALSE))</f>
        <v/>
      </c>
      <c r="AM1640" s="445" t="str">
        <f>IF(G1640="","",VLOOKUP(J1640,中子データ!$B$4:$H$4500,6,FALSE))</f>
        <v/>
      </c>
      <c r="AN1640" s="418"/>
      <c r="AO1640" s="419"/>
      <c r="AP1640" s="420"/>
      <c r="AQ1640" s="421"/>
      <c r="AR1640" s="420"/>
      <c r="AS1640" s="436"/>
      <c r="AT1640" s="436"/>
      <c r="AU1640" s="422"/>
      <c r="AV1640" s="11"/>
      <c r="AW1640" s="11"/>
      <c r="AX1640" s="410">
        <f t="shared" si="518"/>
        <v>0</v>
      </c>
      <c r="AY1640" s="411" t="str">
        <f>IF(G1640="","",VLOOKUP(J1640,中子データ!$B$4:$M$5999,10,FALSE))</f>
        <v/>
      </c>
      <c r="AZ1640" s="438" t="str">
        <f>IF(G1640="","",VLOOKUP(J1640,中子データ!$B$4:$M$5999,9,FALSE))</f>
        <v/>
      </c>
      <c r="BA1640" s="412" t="str">
        <f>IF(AQ1640="","",VLOOKUP(AQ1640,作業者名!$B$4:$C$100,2,FALSE))</f>
        <v/>
      </c>
      <c r="BB1640" s="412" t="str">
        <f>IF(AR1640="","",VLOOKUP(AR1640,作業者名!$B$4:$C$100,2,FALSE))</f>
        <v/>
      </c>
      <c r="BC1640" s="412" t="str">
        <f>IF(G1640="","",VLOOKUP(J1640,中子データ!B$4:N$6004,12,FALSE))</f>
        <v/>
      </c>
      <c r="BD1640" s="413" t="str">
        <f>IF(G1640="","",VLOOKUP(J1640,中子データ!$B$4:$P$4500,15,FALSE))</f>
        <v/>
      </c>
    </row>
    <row r="1641" spans="1:56" x14ac:dyDescent="0.15">
      <c r="A1641" s="7" t="str">
        <f>IF(G1641="","",VLOOKUP(H1641,マシン名!$B$4:$C$93,2,FALSE))</f>
        <v/>
      </c>
      <c r="B1641" s="7" t="str">
        <f>IF(G1641="","",VLOOKUP(I1641,作業者名!$B$4:$C$100,2,FALSE))</f>
        <v/>
      </c>
      <c r="C1641" s="7" t="str">
        <f>IF(G1641="","",VLOOKUP(J1641,中子データ!$B$4:$H$4500,2,FALSE))</f>
        <v/>
      </c>
      <c r="D1641" s="8" t="str">
        <f>IF(G1641="","",VLOOKUP(J1641,中子データ!$B$4:$H$4500,4,FALSE))</f>
        <v/>
      </c>
      <c r="E1641" s="231" t="str">
        <f t="shared" si="521"/>
        <v/>
      </c>
      <c r="G1641" s="238"/>
      <c r="H1641" s="9"/>
      <c r="I1641" s="9"/>
      <c r="J1641" s="9"/>
      <c r="K1641" s="10"/>
      <c r="L1641" s="10"/>
      <c r="M1641" s="6"/>
      <c r="N1641" s="6">
        <f t="shared" ref="N1641:N1695" si="522">L1641-SUM(O1641:Z1641)</f>
        <v>0</v>
      </c>
      <c r="O1641" s="250"/>
      <c r="P1641" s="250"/>
      <c r="Q1641" s="250"/>
      <c r="R1641" s="250"/>
      <c r="S1641" s="250"/>
      <c r="T1641" s="250"/>
      <c r="U1641" s="250"/>
      <c r="V1641" s="250"/>
      <c r="W1641" s="250"/>
      <c r="X1641" s="250"/>
      <c r="Y1641" s="250"/>
      <c r="Z1641" s="4"/>
      <c r="AA1641" s="429"/>
      <c r="AB1641" s="457">
        <f t="shared" si="520"/>
        <v>0</v>
      </c>
      <c r="AC1641" s="11"/>
      <c r="AD1641" s="11"/>
      <c r="AE1641" s="11"/>
      <c r="AF1641" s="11"/>
      <c r="AG1641" s="11"/>
      <c r="AH1641" s="11"/>
      <c r="AI1641" s="11"/>
      <c r="AJ1641" s="12"/>
      <c r="AK1641" s="445" t="str">
        <f>IF(G1641="","",VLOOKUP(J1641,中子データ!$B$4:$H$4500,3,FALSE))</f>
        <v/>
      </c>
      <c r="AL1641" s="445" t="str">
        <f>IF(G1641="","",VLOOKUP(J1641,中子データ!$B$4:$H$4500,5,FALSE))</f>
        <v/>
      </c>
      <c r="AM1641" s="445" t="str">
        <f>IF(G1641="","",VLOOKUP(J1641,中子データ!$B$4:$H$4500,6,FALSE))</f>
        <v/>
      </c>
      <c r="AN1641" s="418"/>
      <c r="AO1641" s="419"/>
      <c r="AP1641" s="420"/>
      <c r="AQ1641" s="421"/>
      <c r="AR1641" s="420"/>
      <c r="AS1641" s="436"/>
      <c r="AT1641" s="436"/>
      <c r="AU1641" s="422"/>
      <c r="AV1641" s="11"/>
      <c r="AW1641" s="11"/>
      <c r="AX1641" s="410">
        <f t="shared" si="518"/>
        <v>0</v>
      </c>
      <c r="AY1641" s="411" t="str">
        <f>IF(G1641="","",VLOOKUP(J1641,中子データ!$B$4:$M$5999,10,FALSE))</f>
        <v/>
      </c>
      <c r="AZ1641" s="438" t="str">
        <f>IF(G1641="","",VLOOKUP(J1641,中子データ!$B$4:$M$5999,9,FALSE))</f>
        <v/>
      </c>
      <c r="BA1641" s="412" t="str">
        <f>IF(AQ1641="","",VLOOKUP(AQ1641,作業者名!$B$4:$C$100,2,FALSE))</f>
        <v/>
      </c>
      <c r="BB1641" s="412" t="str">
        <f>IF(AR1641="","",VLOOKUP(AR1641,作業者名!$B$4:$C$100,2,FALSE))</f>
        <v/>
      </c>
      <c r="BC1641" s="412" t="str">
        <f>IF(G1641="","",VLOOKUP(J1641,中子データ!B$4:N$6004,12,FALSE))</f>
        <v/>
      </c>
      <c r="BD1641" s="413" t="str">
        <f>IF(G1641="","",VLOOKUP(J1641,中子データ!$B$4:$P$4500,15,FALSE))</f>
        <v/>
      </c>
    </row>
    <row r="1642" spans="1:56" x14ac:dyDescent="0.15">
      <c r="A1642" s="7" t="str">
        <f>IF(G1642="","",VLOOKUP(H1642,マシン名!$B$4:$C$93,2,FALSE))</f>
        <v/>
      </c>
      <c r="B1642" s="7" t="str">
        <f>IF(G1642="","",VLOOKUP(I1642,作業者名!$B$4:$C$100,2,FALSE))</f>
        <v/>
      </c>
      <c r="C1642" s="7" t="str">
        <f>IF(G1642="","",VLOOKUP(J1642,中子データ!$B$4:$H$4500,2,FALSE))</f>
        <v/>
      </c>
      <c r="D1642" s="8" t="str">
        <f>IF(G1642="","",VLOOKUP(J1642,中子データ!$B$4:$H$4500,4,FALSE))</f>
        <v/>
      </c>
      <c r="E1642" s="231" t="str">
        <f t="shared" si="521"/>
        <v/>
      </c>
      <c r="G1642" s="238"/>
      <c r="H1642" s="9"/>
      <c r="I1642" s="9"/>
      <c r="J1642" s="9"/>
      <c r="K1642" s="10"/>
      <c r="L1642" s="10"/>
      <c r="M1642" s="6"/>
      <c r="N1642" s="6">
        <f t="shared" si="522"/>
        <v>0</v>
      </c>
      <c r="O1642" s="250"/>
      <c r="P1642" s="250"/>
      <c r="Q1642" s="250"/>
      <c r="R1642" s="250"/>
      <c r="S1642" s="250"/>
      <c r="T1642" s="250"/>
      <c r="U1642" s="250"/>
      <c r="V1642" s="250"/>
      <c r="W1642" s="250"/>
      <c r="X1642" s="250"/>
      <c r="Y1642" s="250"/>
      <c r="Z1642" s="4"/>
      <c r="AA1642" s="429"/>
      <c r="AB1642" s="457">
        <f t="shared" si="520"/>
        <v>0</v>
      </c>
      <c r="AC1642" s="11"/>
      <c r="AD1642" s="11"/>
      <c r="AE1642" s="11"/>
      <c r="AF1642" s="11"/>
      <c r="AG1642" s="11"/>
      <c r="AH1642" s="11"/>
      <c r="AI1642" s="11"/>
      <c r="AJ1642" s="12"/>
      <c r="AK1642" s="445" t="str">
        <f>IF(G1642="","",VLOOKUP(J1642,中子データ!$B$4:$H$4500,3,FALSE))</f>
        <v/>
      </c>
      <c r="AL1642" s="445" t="str">
        <f>IF(G1642="","",VLOOKUP(J1642,中子データ!$B$4:$H$4500,5,FALSE))</f>
        <v/>
      </c>
      <c r="AM1642" s="445" t="str">
        <f>IF(G1642="","",VLOOKUP(J1642,中子データ!$B$4:$H$4500,6,FALSE))</f>
        <v/>
      </c>
      <c r="AN1642" s="418"/>
      <c r="AO1642" s="419"/>
      <c r="AP1642" s="420"/>
      <c r="AQ1642" s="421"/>
      <c r="AR1642" s="420"/>
      <c r="AS1642" s="436"/>
      <c r="AT1642" s="436"/>
      <c r="AU1642" s="422"/>
      <c r="AV1642" s="11"/>
      <c r="AW1642" s="11"/>
      <c r="AX1642" s="410">
        <f t="shared" si="518"/>
        <v>0</v>
      </c>
      <c r="AY1642" s="411" t="str">
        <f>IF(G1642="","",VLOOKUP(J1642,中子データ!$B$4:$M$5999,10,FALSE))</f>
        <v/>
      </c>
      <c r="AZ1642" s="438" t="str">
        <f>IF(G1642="","",VLOOKUP(J1642,中子データ!$B$4:$M$5999,9,FALSE))</f>
        <v/>
      </c>
      <c r="BA1642" s="412" t="str">
        <f>IF(AQ1642="","",VLOOKUP(AQ1642,作業者名!$B$4:$C$100,2,FALSE))</f>
        <v/>
      </c>
      <c r="BB1642" s="412" t="str">
        <f>IF(AR1642="","",VLOOKUP(AR1642,作業者名!$B$4:$C$100,2,FALSE))</f>
        <v/>
      </c>
      <c r="BC1642" s="412" t="str">
        <f>IF(G1642="","",VLOOKUP(J1642,中子データ!B$4:N$6004,12,FALSE))</f>
        <v/>
      </c>
      <c r="BD1642" s="413" t="str">
        <f>IF(G1642="","",VLOOKUP(J1642,中子データ!$B$4:$P$4500,15,FALSE))</f>
        <v/>
      </c>
    </row>
    <row r="1643" spans="1:56" x14ac:dyDescent="0.15">
      <c r="A1643" s="7" t="str">
        <f>IF(G1643="","",VLOOKUP(H1643,マシン名!$B$4:$C$93,2,FALSE))</f>
        <v/>
      </c>
      <c r="B1643" s="7" t="str">
        <f>IF(G1643="","",VLOOKUP(I1643,作業者名!$B$4:$C$100,2,FALSE))</f>
        <v/>
      </c>
      <c r="C1643" s="7" t="str">
        <f>IF(G1643="","",VLOOKUP(J1643,中子データ!$B$4:$H$4500,2,FALSE))</f>
        <v/>
      </c>
      <c r="D1643" s="8" t="str">
        <f>IF(G1643="","",VLOOKUP(J1643,中子データ!$B$4:$H$4500,4,FALSE))</f>
        <v/>
      </c>
      <c r="E1643" s="231" t="str">
        <f t="shared" si="521"/>
        <v/>
      </c>
      <c r="G1643" s="238"/>
      <c r="H1643" s="9"/>
      <c r="I1643" s="9"/>
      <c r="J1643" s="9"/>
      <c r="K1643" s="10"/>
      <c r="L1643" s="10"/>
      <c r="M1643" s="6"/>
      <c r="N1643" s="6">
        <f t="shared" si="522"/>
        <v>0</v>
      </c>
      <c r="O1643" s="250"/>
      <c r="P1643" s="250"/>
      <c r="Q1643" s="250"/>
      <c r="R1643" s="250"/>
      <c r="S1643" s="250"/>
      <c r="T1643" s="250"/>
      <c r="U1643" s="250"/>
      <c r="V1643" s="250"/>
      <c r="W1643" s="250"/>
      <c r="X1643" s="250"/>
      <c r="Y1643" s="250"/>
      <c r="Z1643" s="4"/>
      <c r="AA1643" s="429"/>
      <c r="AB1643" s="457">
        <f t="shared" si="520"/>
        <v>0</v>
      </c>
      <c r="AC1643" s="11"/>
      <c r="AD1643" s="11"/>
      <c r="AE1643" s="11"/>
      <c r="AF1643" s="11"/>
      <c r="AG1643" s="11"/>
      <c r="AH1643" s="11"/>
      <c r="AI1643" s="11"/>
      <c r="AJ1643" s="12"/>
      <c r="AK1643" s="445" t="str">
        <f>IF(G1643="","",VLOOKUP(J1643,中子データ!$B$4:$H$4500,3,FALSE))</f>
        <v/>
      </c>
      <c r="AL1643" s="445" t="str">
        <f>IF(G1643="","",VLOOKUP(J1643,中子データ!$B$4:$H$4500,5,FALSE))</f>
        <v/>
      </c>
      <c r="AM1643" s="445" t="str">
        <f>IF(G1643="","",VLOOKUP(J1643,中子データ!$B$4:$H$4500,6,FALSE))</f>
        <v/>
      </c>
      <c r="AN1643" s="418"/>
      <c r="AO1643" s="419"/>
      <c r="AP1643" s="420"/>
      <c r="AQ1643" s="421"/>
      <c r="AR1643" s="420"/>
      <c r="AS1643" s="436"/>
      <c r="AT1643" s="436"/>
      <c r="AU1643" s="422"/>
      <c r="AV1643" s="11"/>
      <c r="AW1643" s="11"/>
      <c r="AX1643" s="410">
        <f t="shared" si="518"/>
        <v>0</v>
      </c>
      <c r="AY1643" s="411" t="str">
        <f>IF(G1643="","",VLOOKUP(J1643,中子データ!$B$4:$M$5999,10,FALSE))</f>
        <v/>
      </c>
      <c r="AZ1643" s="438" t="str">
        <f>IF(G1643="","",VLOOKUP(J1643,中子データ!$B$4:$M$5999,9,FALSE))</f>
        <v/>
      </c>
      <c r="BA1643" s="412" t="str">
        <f>IF(AQ1643="","",VLOOKUP(AQ1643,作業者名!$B$4:$C$100,2,FALSE))</f>
        <v/>
      </c>
      <c r="BB1643" s="412" t="str">
        <f>IF(AR1643="","",VLOOKUP(AR1643,作業者名!$B$4:$C$100,2,FALSE))</f>
        <v/>
      </c>
      <c r="BC1643" s="412" t="str">
        <f>IF(G1643="","",VLOOKUP(J1643,中子データ!B$4:N$6004,12,FALSE))</f>
        <v/>
      </c>
      <c r="BD1643" s="413" t="str">
        <f>IF(G1643="","",VLOOKUP(J1643,中子データ!$B$4:$P$4500,15,FALSE))</f>
        <v/>
      </c>
    </row>
    <row r="1644" spans="1:56" x14ac:dyDescent="0.15">
      <c r="A1644" s="7" t="str">
        <f>IF(G1644="","",VLOOKUP(H1644,マシン名!$B$4:$C$93,2,FALSE))</f>
        <v/>
      </c>
      <c r="B1644" s="7" t="str">
        <f>IF(G1644="","",VLOOKUP(I1644,作業者名!$B$4:$C$100,2,FALSE))</f>
        <v/>
      </c>
      <c r="C1644" s="7" t="str">
        <f>IF(G1644="","",VLOOKUP(J1644,中子データ!$B$4:$H$4500,2,FALSE))</f>
        <v/>
      </c>
      <c r="D1644" s="8" t="str">
        <f>IF(G1644="","",VLOOKUP(J1644,中子データ!$B$4:$H$4500,4,FALSE))</f>
        <v/>
      </c>
      <c r="E1644" s="231" t="str">
        <f t="shared" si="521"/>
        <v/>
      </c>
      <c r="G1644" s="238"/>
      <c r="H1644" s="9"/>
      <c r="I1644" s="9"/>
      <c r="J1644" s="9"/>
      <c r="K1644" s="10"/>
      <c r="L1644" s="10"/>
      <c r="M1644" s="6"/>
      <c r="N1644" s="6">
        <f t="shared" si="522"/>
        <v>0</v>
      </c>
      <c r="O1644" s="250"/>
      <c r="P1644" s="250"/>
      <c r="Q1644" s="250"/>
      <c r="R1644" s="250"/>
      <c r="S1644" s="250"/>
      <c r="T1644" s="250"/>
      <c r="U1644" s="250"/>
      <c r="V1644" s="250"/>
      <c r="W1644" s="250"/>
      <c r="X1644" s="250"/>
      <c r="Y1644" s="250"/>
      <c r="Z1644" s="4"/>
      <c r="AA1644" s="429"/>
      <c r="AB1644" s="457">
        <f t="shared" si="520"/>
        <v>0</v>
      </c>
      <c r="AC1644" s="11"/>
      <c r="AD1644" s="11"/>
      <c r="AE1644" s="11"/>
      <c r="AF1644" s="11"/>
      <c r="AG1644" s="11"/>
      <c r="AH1644" s="11"/>
      <c r="AI1644" s="11"/>
      <c r="AJ1644" s="12"/>
      <c r="AK1644" s="445" t="str">
        <f>IF(G1644="","",VLOOKUP(J1644,中子データ!$B$4:$H$4500,3,FALSE))</f>
        <v/>
      </c>
      <c r="AL1644" s="445" t="str">
        <f>IF(G1644="","",VLOOKUP(J1644,中子データ!$B$4:$H$4500,5,FALSE))</f>
        <v/>
      </c>
      <c r="AM1644" s="445" t="str">
        <f>IF(G1644="","",VLOOKUP(J1644,中子データ!$B$4:$H$4500,6,FALSE))</f>
        <v/>
      </c>
      <c r="AN1644" s="418"/>
      <c r="AO1644" s="419"/>
      <c r="AP1644" s="420"/>
      <c r="AQ1644" s="421"/>
      <c r="AR1644" s="420"/>
      <c r="AS1644" s="436"/>
      <c r="AT1644" s="436"/>
      <c r="AU1644" s="422"/>
      <c r="AV1644" s="11"/>
      <c r="AW1644" s="11"/>
      <c r="AX1644" s="410">
        <f t="shared" si="518"/>
        <v>0</v>
      </c>
      <c r="AY1644" s="411" t="str">
        <f>IF(G1644="","",VLOOKUP(J1644,中子データ!$B$4:$M$5999,10,FALSE))</f>
        <v/>
      </c>
      <c r="AZ1644" s="438" t="str">
        <f>IF(G1644="","",VLOOKUP(J1644,中子データ!$B$4:$M$5999,9,FALSE))</f>
        <v/>
      </c>
      <c r="BA1644" s="412" t="str">
        <f>IF(AQ1644="","",VLOOKUP(AQ1644,作業者名!$B$4:$C$100,2,FALSE))</f>
        <v/>
      </c>
      <c r="BB1644" s="412" t="str">
        <f>IF(AR1644="","",VLOOKUP(AR1644,作業者名!$B$4:$C$100,2,FALSE))</f>
        <v/>
      </c>
      <c r="BC1644" s="412" t="str">
        <f>IF(G1644="","",VLOOKUP(J1644,中子データ!B$4:N$6004,12,FALSE))</f>
        <v/>
      </c>
      <c r="BD1644" s="413" t="str">
        <f>IF(G1644="","",VLOOKUP(J1644,中子データ!$B$4:$P$4500,15,FALSE))</f>
        <v/>
      </c>
    </row>
    <row r="1645" spans="1:56" x14ac:dyDescent="0.15">
      <c r="A1645" s="7" t="str">
        <f>IF(G1645="","",VLOOKUP(H1645,マシン名!$B$4:$C$93,2,FALSE))</f>
        <v/>
      </c>
      <c r="B1645" s="7" t="str">
        <f>IF(G1645="","",VLOOKUP(I1645,作業者名!$B$4:$C$100,2,FALSE))</f>
        <v/>
      </c>
      <c r="C1645" s="7" t="str">
        <f>IF(G1645="","",VLOOKUP(J1645,中子データ!$B$4:$H$4500,2,FALSE))</f>
        <v/>
      </c>
      <c r="D1645" s="8" t="str">
        <f>IF(G1645="","",VLOOKUP(J1645,中子データ!$B$4:$H$4500,4,FALSE))</f>
        <v/>
      </c>
      <c r="E1645" s="231" t="str">
        <f t="shared" si="521"/>
        <v/>
      </c>
      <c r="G1645" s="238"/>
      <c r="H1645" s="9"/>
      <c r="I1645" s="9"/>
      <c r="J1645" s="9"/>
      <c r="K1645" s="10"/>
      <c r="L1645" s="10"/>
      <c r="M1645" s="6"/>
      <c r="N1645" s="6">
        <f t="shared" si="522"/>
        <v>0</v>
      </c>
      <c r="O1645" s="250"/>
      <c r="P1645" s="250"/>
      <c r="Q1645" s="250"/>
      <c r="R1645" s="250"/>
      <c r="S1645" s="250"/>
      <c r="T1645" s="250"/>
      <c r="U1645" s="250"/>
      <c r="V1645" s="250"/>
      <c r="W1645" s="250"/>
      <c r="X1645" s="250"/>
      <c r="Y1645" s="250"/>
      <c r="Z1645" s="4"/>
      <c r="AA1645" s="429"/>
      <c r="AB1645" s="457">
        <f t="shared" si="520"/>
        <v>0</v>
      </c>
      <c r="AC1645" s="11"/>
      <c r="AD1645" s="11"/>
      <c r="AE1645" s="11"/>
      <c r="AF1645" s="11"/>
      <c r="AG1645" s="11"/>
      <c r="AH1645" s="11"/>
      <c r="AI1645" s="11"/>
      <c r="AJ1645" s="12"/>
      <c r="AK1645" s="445" t="str">
        <f>IF(G1645="","",VLOOKUP(J1645,中子データ!$B$4:$H$4500,3,FALSE))</f>
        <v/>
      </c>
      <c r="AL1645" s="445" t="str">
        <f>IF(G1645="","",VLOOKUP(J1645,中子データ!$B$4:$H$4500,5,FALSE))</f>
        <v/>
      </c>
      <c r="AM1645" s="445" t="str">
        <f>IF(G1645="","",VLOOKUP(J1645,中子データ!$B$4:$H$4500,6,FALSE))</f>
        <v/>
      </c>
      <c r="AN1645" s="418"/>
      <c r="AO1645" s="419"/>
      <c r="AP1645" s="420"/>
      <c r="AQ1645" s="421"/>
      <c r="AR1645" s="420"/>
      <c r="AS1645" s="436"/>
      <c r="AT1645" s="436"/>
      <c r="AU1645" s="422"/>
      <c r="AV1645" s="11"/>
      <c r="AW1645" s="11"/>
      <c r="AX1645" s="410">
        <f t="shared" si="518"/>
        <v>0</v>
      </c>
      <c r="AY1645" s="411" t="str">
        <f>IF(G1645="","",VLOOKUP(J1645,中子データ!$B$4:$M$5999,10,FALSE))</f>
        <v/>
      </c>
      <c r="AZ1645" s="438" t="str">
        <f>IF(G1645="","",VLOOKUP(J1645,中子データ!$B$4:$M$5999,9,FALSE))</f>
        <v/>
      </c>
      <c r="BA1645" s="412" t="str">
        <f>IF(AQ1645="","",VLOOKUP(AQ1645,作業者名!$B$4:$C$100,2,FALSE))</f>
        <v/>
      </c>
      <c r="BB1645" s="412" t="str">
        <f>IF(AR1645="","",VLOOKUP(AR1645,作業者名!$B$4:$C$100,2,FALSE))</f>
        <v/>
      </c>
      <c r="BC1645" s="412" t="str">
        <f>IF(G1645="","",VLOOKUP(J1645,中子データ!B$4:N$6004,12,FALSE))</f>
        <v/>
      </c>
      <c r="BD1645" s="413" t="str">
        <f>IF(G1645="","",VLOOKUP(J1645,中子データ!$B$4:$P$4500,15,FALSE))</f>
        <v/>
      </c>
    </row>
    <row r="1646" spans="1:56" x14ac:dyDescent="0.15">
      <c r="A1646" s="7" t="str">
        <f>IF(G1646="","",VLOOKUP(H1646,マシン名!$B$4:$C$93,2,FALSE))</f>
        <v/>
      </c>
      <c r="B1646" s="7" t="str">
        <f>IF(G1646="","",VLOOKUP(I1646,作業者名!$B$4:$C$100,2,FALSE))</f>
        <v/>
      </c>
      <c r="C1646" s="7" t="str">
        <f>IF(G1646="","",VLOOKUP(J1646,中子データ!$B$4:$H$4500,2,FALSE))</f>
        <v/>
      </c>
      <c r="D1646" s="8" t="str">
        <f>IF(G1646="","",VLOOKUP(J1646,中子データ!$B$4:$H$4500,4,FALSE))</f>
        <v/>
      </c>
      <c r="E1646" s="231" t="str">
        <f t="shared" si="521"/>
        <v/>
      </c>
      <c r="G1646" s="238"/>
      <c r="H1646" s="9"/>
      <c r="I1646" s="9"/>
      <c r="J1646" s="9"/>
      <c r="K1646" s="10"/>
      <c r="L1646" s="10"/>
      <c r="M1646" s="6"/>
      <c r="N1646" s="6">
        <f t="shared" si="522"/>
        <v>0</v>
      </c>
      <c r="O1646" s="250"/>
      <c r="P1646" s="250"/>
      <c r="Q1646" s="250"/>
      <c r="R1646" s="250"/>
      <c r="S1646" s="250"/>
      <c r="T1646" s="250"/>
      <c r="U1646" s="250"/>
      <c r="V1646" s="250"/>
      <c r="W1646" s="250"/>
      <c r="X1646" s="250"/>
      <c r="Y1646" s="250"/>
      <c r="Z1646" s="4"/>
      <c r="AA1646" s="429"/>
      <c r="AB1646" s="457">
        <f t="shared" si="520"/>
        <v>0</v>
      </c>
      <c r="AC1646" s="11"/>
      <c r="AD1646" s="11"/>
      <c r="AE1646" s="11"/>
      <c r="AF1646" s="11"/>
      <c r="AG1646" s="11"/>
      <c r="AH1646" s="11"/>
      <c r="AI1646" s="11"/>
      <c r="AJ1646" s="12"/>
      <c r="AK1646" s="445" t="str">
        <f>IF(G1646="","",VLOOKUP(J1646,中子データ!$B$4:$H$4500,3,FALSE))</f>
        <v/>
      </c>
      <c r="AL1646" s="445" t="str">
        <f>IF(G1646="","",VLOOKUP(J1646,中子データ!$B$4:$H$4500,5,FALSE))</f>
        <v/>
      </c>
      <c r="AM1646" s="445" t="str">
        <f>IF(G1646="","",VLOOKUP(J1646,中子データ!$B$4:$H$4500,6,FALSE))</f>
        <v/>
      </c>
      <c r="AN1646" s="418"/>
      <c r="AO1646" s="419"/>
      <c r="AP1646" s="420"/>
      <c r="AQ1646" s="421"/>
      <c r="AR1646" s="420"/>
      <c r="AS1646" s="436"/>
      <c r="AT1646" s="436"/>
      <c r="AU1646" s="422"/>
      <c r="AV1646" s="11"/>
      <c r="AW1646" s="11"/>
      <c r="AX1646" s="410">
        <f t="shared" si="518"/>
        <v>0</v>
      </c>
      <c r="AY1646" s="411" t="str">
        <f>IF(G1646="","",VLOOKUP(J1646,中子データ!$B$4:$M$5999,10,FALSE))</f>
        <v/>
      </c>
      <c r="AZ1646" s="438" t="str">
        <f>IF(G1646="","",VLOOKUP(J1646,中子データ!$B$4:$M$5999,9,FALSE))</f>
        <v/>
      </c>
      <c r="BA1646" s="412" t="str">
        <f>IF(AQ1646="","",VLOOKUP(AQ1646,作業者名!$B$4:$C$100,2,FALSE))</f>
        <v/>
      </c>
      <c r="BB1646" s="412" t="str">
        <f>IF(AR1646="","",VLOOKUP(AR1646,作業者名!$B$4:$C$100,2,FALSE))</f>
        <v/>
      </c>
      <c r="BC1646" s="412" t="str">
        <f>IF(G1646="","",VLOOKUP(J1646,中子データ!B$4:N$6004,12,FALSE))</f>
        <v/>
      </c>
      <c r="BD1646" s="413" t="str">
        <f>IF(G1646="","",VLOOKUP(J1646,中子データ!$B$4:$P$4500,15,FALSE))</f>
        <v/>
      </c>
    </row>
    <row r="1647" spans="1:56" x14ac:dyDescent="0.15">
      <c r="A1647" s="7" t="str">
        <f>IF(G1647="","",VLOOKUP(H1647,マシン名!$B$4:$C$93,2,FALSE))</f>
        <v/>
      </c>
      <c r="B1647" s="7" t="str">
        <f>IF(G1647="","",VLOOKUP(I1647,作業者名!$B$4:$C$100,2,FALSE))</f>
        <v/>
      </c>
      <c r="C1647" s="7" t="str">
        <f>IF(G1647="","",VLOOKUP(J1647,中子データ!$B$4:$H$4500,2,FALSE))</f>
        <v/>
      </c>
      <c r="D1647" s="8" t="str">
        <f>IF(G1647="","",VLOOKUP(J1647,中子データ!$B$4:$H$4500,4,FALSE))</f>
        <v/>
      </c>
      <c r="E1647" s="231" t="str">
        <f t="shared" si="521"/>
        <v/>
      </c>
      <c r="G1647" s="238"/>
      <c r="H1647" s="9"/>
      <c r="I1647" s="9"/>
      <c r="J1647" s="9"/>
      <c r="K1647" s="10"/>
      <c r="L1647" s="10"/>
      <c r="M1647" s="6"/>
      <c r="N1647" s="6">
        <f t="shared" si="522"/>
        <v>0</v>
      </c>
      <c r="O1647" s="250"/>
      <c r="P1647" s="250"/>
      <c r="Q1647" s="250"/>
      <c r="R1647" s="250"/>
      <c r="S1647" s="250"/>
      <c r="T1647" s="250"/>
      <c r="U1647" s="250"/>
      <c r="V1647" s="250"/>
      <c r="W1647" s="250"/>
      <c r="X1647" s="250"/>
      <c r="Y1647" s="250"/>
      <c r="Z1647" s="4"/>
      <c r="AA1647" s="429"/>
      <c r="AB1647" s="457">
        <f t="shared" si="520"/>
        <v>0</v>
      </c>
      <c r="AC1647" s="11"/>
      <c r="AD1647" s="11"/>
      <c r="AE1647" s="11"/>
      <c r="AF1647" s="11"/>
      <c r="AG1647" s="11"/>
      <c r="AH1647" s="11"/>
      <c r="AI1647" s="11"/>
      <c r="AJ1647" s="12"/>
      <c r="AK1647" s="445" t="str">
        <f>IF(G1647="","",VLOOKUP(J1647,中子データ!$B$4:$H$4500,3,FALSE))</f>
        <v/>
      </c>
      <c r="AL1647" s="445" t="str">
        <f>IF(G1647="","",VLOOKUP(J1647,中子データ!$B$4:$H$4500,5,FALSE))</f>
        <v/>
      </c>
      <c r="AM1647" s="445" t="str">
        <f>IF(G1647="","",VLOOKUP(J1647,中子データ!$B$4:$H$4500,6,FALSE))</f>
        <v/>
      </c>
      <c r="AN1647" s="418"/>
      <c r="AO1647" s="419"/>
      <c r="AP1647" s="420"/>
      <c r="AQ1647" s="421"/>
      <c r="AR1647" s="420"/>
      <c r="AS1647" s="436"/>
      <c r="AT1647" s="436"/>
      <c r="AU1647" s="422"/>
      <c r="AV1647" s="11"/>
      <c r="AW1647" s="11"/>
      <c r="AX1647" s="410">
        <f t="shared" si="518"/>
        <v>0</v>
      </c>
      <c r="AY1647" s="411" t="str">
        <f>IF(G1647="","",VLOOKUP(J1647,中子データ!$B$4:$M$5999,10,FALSE))</f>
        <v/>
      </c>
      <c r="AZ1647" s="438" t="str">
        <f>IF(G1647="","",VLOOKUP(J1647,中子データ!$B$4:$M$5999,9,FALSE))</f>
        <v/>
      </c>
      <c r="BA1647" s="412" t="str">
        <f>IF(AQ1647="","",VLOOKUP(AQ1647,作業者名!$B$4:$C$100,2,FALSE))</f>
        <v/>
      </c>
      <c r="BB1647" s="412" t="str">
        <f>IF(AR1647="","",VLOOKUP(AR1647,作業者名!$B$4:$C$100,2,FALSE))</f>
        <v/>
      </c>
      <c r="BC1647" s="412" t="str">
        <f>IF(G1647="","",VLOOKUP(J1647,中子データ!B$4:N$6004,12,FALSE))</f>
        <v/>
      </c>
      <c r="BD1647" s="413" t="str">
        <f>IF(G1647="","",VLOOKUP(J1647,中子データ!$B$4:$P$4500,15,FALSE))</f>
        <v/>
      </c>
    </row>
    <row r="1648" spans="1:56" x14ac:dyDescent="0.15">
      <c r="A1648" s="7" t="str">
        <f>IF(G1648="","",VLOOKUP(H1648,マシン名!$B$4:$C$93,2,FALSE))</f>
        <v/>
      </c>
      <c r="B1648" s="7" t="str">
        <f>IF(G1648="","",VLOOKUP(I1648,作業者名!$B$4:$C$100,2,FALSE))</f>
        <v/>
      </c>
      <c r="C1648" s="7" t="str">
        <f>IF(G1648="","",VLOOKUP(J1648,中子データ!$B$4:$H$4500,2,FALSE))</f>
        <v/>
      </c>
      <c r="D1648" s="8" t="str">
        <f>IF(G1648="","",VLOOKUP(J1648,中子データ!$B$4:$H$4500,4,FALSE))</f>
        <v/>
      </c>
      <c r="E1648" s="231" t="str">
        <f t="shared" si="521"/>
        <v/>
      </c>
      <c r="G1648" s="238"/>
      <c r="H1648" s="9"/>
      <c r="I1648" s="9"/>
      <c r="J1648" s="9"/>
      <c r="K1648" s="10"/>
      <c r="L1648" s="10"/>
      <c r="M1648" s="6"/>
      <c r="N1648" s="6">
        <f t="shared" si="522"/>
        <v>0</v>
      </c>
      <c r="O1648" s="250"/>
      <c r="P1648" s="250"/>
      <c r="Q1648" s="250"/>
      <c r="R1648" s="250"/>
      <c r="S1648" s="250"/>
      <c r="T1648" s="250"/>
      <c r="U1648" s="250"/>
      <c r="V1648" s="250"/>
      <c r="W1648" s="250"/>
      <c r="X1648" s="250"/>
      <c r="Y1648" s="250"/>
      <c r="Z1648" s="4"/>
      <c r="AA1648" s="429"/>
      <c r="AB1648" s="457">
        <f t="shared" si="520"/>
        <v>0</v>
      </c>
      <c r="AC1648" s="11"/>
      <c r="AD1648" s="11"/>
      <c r="AE1648" s="11"/>
      <c r="AF1648" s="11"/>
      <c r="AG1648" s="11"/>
      <c r="AH1648" s="11"/>
      <c r="AI1648" s="11"/>
      <c r="AJ1648" s="12"/>
      <c r="AK1648" s="445" t="str">
        <f>IF(G1648="","",VLOOKUP(J1648,中子データ!$B$4:$H$4500,3,FALSE))</f>
        <v/>
      </c>
      <c r="AL1648" s="445" t="str">
        <f>IF(G1648="","",VLOOKUP(J1648,中子データ!$B$4:$H$4500,5,FALSE))</f>
        <v/>
      </c>
      <c r="AM1648" s="445" t="str">
        <f>IF(G1648="","",VLOOKUP(J1648,中子データ!$B$4:$H$4500,6,FALSE))</f>
        <v/>
      </c>
      <c r="AN1648" s="418"/>
      <c r="AO1648" s="419"/>
      <c r="AP1648" s="420"/>
      <c r="AQ1648" s="421"/>
      <c r="AR1648" s="420"/>
      <c r="AS1648" s="436"/>
      <c r="AT1648" s="436"/>
      <c r="AU1648" s="422"/>
      <c r="AV1648" s="11"/>
      <c r="AW1648" s="11"/>
      <c r="AX1648" s="410">
        <f t="shared" si="518"/>
        <v>0</v>
      </c>
      <c r="AY1648" s="411" t="str">
        <f>IF(G1648="","",VLOOKUP(J1648,中子データ!$B$4:$M$5999,10,FALSE))</f>
        <v/>
      </c>
      <c r="AZ1648" s="438" t="str">
        <f>IF(G1648="","",VLOOKUP(J1648,中子データ!$B$4:$M$5999,9,FALSE))</f>
        <v/>
      </c>
      <c r="BA1648" s="412" t="str">
        <f>IF(AQ1648="","",VLOOKUP(AQ1648,作業者名!$B$4:$C$100,2,FALSE))</f>
        <v/>
      </c>
      <c r="BB1648" s="412" t="str">
        <f>IF(AR1648="","",VLOOKUP(AR1648,作業者名!$B$4:$C$100,2,FALSE))</f>
        <v/>
      </c>
      <c r="BC1648" s="412" t="str">
        <f>IF(G1648="","",VLOOKUP(J1648,中子データ!B$4:N$6004,12,FALSE))</f>
        <v/>
      </c>
      <c r="BD1648" s="413" t="str">
        <f>IF(G1648="","",VLOOKUP(J1648,中子データ!$B$4:$P$4500,15,FALSE))</f>
        <v/>
      </c>
    </row>
    <row r="1649" spans="1:56" x14ac:dyDescent="0.15">
      <c r="A1649" s="7" t="str">
        <f>IF(G1649="","",VLOOKUP(H1649,マシン名!$B$4:$C$93,2,FALSE))</f>
        <v/>
      </c>
      <c r="B1649" s="7" t="str">
        <f>IF(G1649="","",VLOOKUP(I1649,作業者名!$B$4:$C$100,2,FALSE))</f>
        <v/>
      </c>
      <c r="C1649" s="7" t="str">
        <f>IF(G1649="","",VLOOKUP(J1649,中子データ!$B$4:$H$4500,2,FALSE))</f>
        <v/>
      </c>
      <c r="D1649" s="8" t="str">
        <f>IF(G1649="","",VLOOKUP(J1649,中子データ!$B$4:$H$4500,4,FALSE))</f>
        <v/>
      </c>
      <c r="E1649" s="231" t="str">
        <f t="shared" si="521"/>
        <v/>
      </c>
      <c r="G1649" s="238"/>
      <c r="H1649" s="9"/>
      <c r="I1649" s="9"/>
      <c r="J1649" s="9"/>
      <c r="K1649" s="10"/>
      <c r="L1649" s="10"/>
      <c r="M1649" s="6"/>
      <c r="N1649" s="6">
        <f t="shared" si="522"/>
        <v>0</v>
      </c>
      <c r="O1649" s="250"/>
      <c r="P1649" s="250"/>
      <c r="Q1649" s="250"/>
      <c r="R1649" s="250"/>
      <c r="S1649" s="250"/>
      <c r="T1649" s="250"/>
      <c r="U1649" s="250"/>
      <c r="V1649" s="250"/>
      <c r="W1649" s="250"/>
      <c r="X1649" s="250"/>
      <c r="Y1649" s="250"/>
      <c r="Z1649" s="4"/>
      <c r="AA1649" s="429"/>
      <c r="AB1649" s="457">
        <f t="shared" si="520"/>
        <v>0</v>
      </c>
      <c r="AC1649" s="11"/>
      <c r="AD1649" s="11"/>
      <c r="AE1649" s="11"/>
      <c r="AF1649" s="11"/>
      <c r="AG1649" s="11"/>
      <c r="AH1649" s="11"/>
      <c r="AI1649" s="11"/>
      <c r="AJ1649" s="12"/>
      <c r="AK1649" s="445" t="str">
        <f>IF(G1649="","",VLOOKUP(J1649,中子データ!$B$4:$H$4500,3,FALSE))</f>
        <v/>
      </c>
      <c r="AL1649" s="445" t="str">
        <f>IF(G1649="","",VLOOKUP(J1649,中子データ!$B$4:$H$4500,5,FALSE))</f>
        <v/>
      </c>
      <c r="AM1649" s="445" t="str">
        <f>IF(G1649="","",VLOOKUP(J1649,中子データ!$B$4:$H$4500,6,FALSE))</f>
        <v/>
      </c>
      <c r="AN1649" s="418"/>
      <c r="AO1649" s="419"/>
      <c r="AP1649" s="420"/>
      <c r="AQ1649" s="421"/>
      <c r="AR1649" s="420"/>
      <c r="AS1649" s="436"/>
      <c r="AT1649" s="436"/>
      <c r="AU1649" s="422"/>
      <c r="AV1649" s="11"/>
      <c r="AW1649" s="11"/>
      <c r="AX1649" s="410">
        <f t="shared" si="518"/>
        <v>0</v>
      </c>
      <c r="AY1649" s="411" t="str">
        <f>IF(G1649="","",VLOOKUP(J1649,中子データ!$B$4:$M$5999,10,FALSE))</f>
        <v/>
      </c>
      <c r="AZ1649" s="438" t="str">
        <f>IF(G1649="","",VLOOKUP(J1649,中子データ!$B$4:$M$5999,9,FALSE))</f>
        <v/>
      </c>
      <c r="BA1649" s="412" t="str">
        <f>IF(AQ1649="","",VLOOKUP(AQ1649,作業者名!$B$4:$C$100,2,FALSE))</f>
        <v/>
      </c>
      <c r="BB1649" s="412" t="str">
        <f>IF(AR1649="","",VLOOKUP(AR1649,作業者名!$B$4:$C$100,2,FALSE))</f>
        <v/>
      </c>
      <c r="BC1649" s="412" t="str">
        <f>IF(G1649="","",VLOOKUP(J1649,中子データ!B$4:N$6004,12,FALSE))</f>
        <v/>
      </c>
      <c r="BD1649" s="413" t="str">
        <f>IF(G1649="","",VLOOKUP(J1649,中子データ!$B$4:$P$4500,15,FALSE))</f>
        <v/>
      </c>
    </row>
    <row r="1650" spans="1:56" x14ac:dyDescent="0.15">
      <c r="A1650" s="7" t="str">
        <f>IF(G1650="","",VLOOKUP(H1650,マシン名!$B$4:$C$93,2,FALSE))</f>
        <v/>
      </c>
      <c r="B1650" s="7" t="str">
        <f>IF(G1650="","",VLOOKUP(I1650,作業者名!$B$4:$C$100,2,FALSE))</f>
        <v/>
      </c>
      <c r="C1650" s="7" t="str">
        <f>IF(G1650="","",VLOOKUP(J1650,中子データ!$B$4:$H$4500,2,FALSE))</f>
        <v/>
      </c>
      <c r="D1650" s="8" t="str">
        <f>IF(G1650="","",VLOOKUP(J1650,中子データ!$B$4:$H$4500,4,FALSE))</f>
        <v/>
      </c>
      <c r="E1650" s="231" t="str">
        <f t="shared" si="521"/>
        <v/>
      </c>
      <c r="G1650" s="238"/>
      <c r="H1650" s="9"/>
      <c r="I1650" s="9"/>
      <c r="J1650" s="9"/>
      <c r="K1650" s="10"/>
      <c r="L1650" s="10"/>
      <c r="M1650" s="6"/>
      <c r="N1650" s="6">
        <f t="shared" si="522"/>
        <v>0</v>
      </c>
      <c r="O1650" s="250"/>
      <c r="P1650" s="250"/>
      <c r="Q1650" s="250"/>
      <c r="R1650" s="250"/>
      <c r="S1650" s="250"/>
      <c r="T1650" s="250"/>
      <c r="U1650" s="250"/>
      <c r="V1650" s="250"/>
      <c r="W1650" s="250"/>
      <c r="X1650" s="250"/>
      <c r="Y1650" s="250"/>
      <c r="Z1650" s="4"/>
      <c r="AA1650" s="429"/>
      <c r="AB1650" s="457">
        <f t="shared" si="520"/>
        <v>0</v>
      </c>
      <c r="AC1650" s="11"/>
      <c r="AD1650" s="11"/>
      <c r="AE1650" s="11"/>
      <c r="AF1650" s="11"/>
      <c r="AG1650" s="11"/>
      <c r="AH1650" s="11"/>
      <c r="AI1650" s="11"/>
      <c r="AJ1650" s="12"/>
      <c r="AK1650" s="445" t="str">
        <f>IF(G1650="","",VLOOKUP(J1650,中子データ!$B$4:$H$4500,3,FALSE))</f>
        <v/>
      </c>
      <c r="AL1650" s="445" t="str">
        <f>IF(G1650="","",VLOOKUP(J1650,中子データ!$B$4:$H$4500,5,FALSE))</f>
        <v/>
      </c>
      <c r="AM1650" s="445" t="str">
        <f>IF(G1650="","",VLOOKUP(J1650,中子データ!$B$4:$H$4500,6,FALSE))</f>
        <v/>
      </c>
      <c r="AN1650" s="418"/>
      <c r="AO1650" s="419"/>
      <c r="AP1650" s="420"/>
      <c r="AQ1650" s="421"/>
      <c r="AR1650" s="420"/>
      <c r="AS1650" s="436"/>
      <c r="AT1650" s="436"/>
      <c r="AU1650" s="422"/>
      <c r="AV1650" s="11"/>
      <c r="AW1650" s="11"/>
      <c r="AX1650" s="410">
        <f t="shared" si="518"/>
        <v>0</v>
      </c>
      <c r="AY1650" s="411" t="str">
        <f>IF(G1650="","",VLOOKUP(J1650,中子データ!$B$4:$M$5999,10,FALSE))</f>
        <v/>
      </c>
      <c r="AZ1650" s="438" t="str">
        <f>IF(G1650="","",VLOOKUP(J1650,中子データ!$B$4:$M$5999,9,FALSE))</f>
        <v/>
      </c>
      <c r="BA1650" s="412" t="str">
        <f>IF(AQ1650="","",VLOOKUP(AQ1650,作業者名!$B$4:$C$100,2,FALSE))</f>
        <v/>
      </c>
      <c r="BB1650" s="412" t="str">
        <f>IF(AR1650="","",VLOOKUP(AR1650,作業者名!$B$4:$C$100,2,FALSE))</f>
        <v/>
      </c>
      <c r="BC1650" s="412" t="str">
        <f>IF(G1650="","",VLOOKUP(J1650,中子データ!B$4:N$6004,12,FALSE))</f>
        <v/>
      </c>
      <c r="BD1650" s="413" t="str">
        <f>IF(G1650="","",VLOOKUP(J1650,中子データ!$B$4:$P$4500,15,FALSE))</f>
        <v/>
      </c>
    </row>
    <row r="1651" spans="1:56" x14ac:dyDescent="0.15">
      <c r="A1651" s="7" t="str">
        <f>IF(G1651="","",VLOOKUP(H1651,マシン名!$B$4:$C$93,2,FALSE))</f>
        <v/>
      </c>
      <c r="B1651" s="7" t="str">
        <f>IF(G1651="","",VLOOKUP(I1651,作業者名!$B$4:$C$100,2,FALSE))</f>
        <v/>
      </c>
      <c r="C1651" s="7" t="str">
        <f>IF(G1651="","",VLOOKUP(J1651,中子データ!$B$4:$H$4500,2,FALSE))</f>
        <v/>
      </c>
      <c r="D1651" s="8" t="str">
        <f>IF(G1651="","",VLOOKUP(J1651,中子データ!$B$4:$H$4500,4,FALSE))</f>
        <v/>
      </c>
      <c r="E1651" s="231" t="str">
        <f t="shared" si="521"/>
        <v/>
      </c>
      <c r="G1651" s="238"/>
      <c r="H1651" s="9"/>
      <c r="I1651" s="9"/>
      <c r="J1651" s="9"/>
      <c r="K1651" s="10"/>
      <c r="L1651" s="10"/>
      <c r="M1651" s="6"/>
      <c r="N1651" s="6">
        <f t="shared" si="522"/>
        <v>0</v>
      </c>
      <c r="O1651" s="250"/>
      <c r="P1651" s="250"/>
      <c r="Q1651" s="250"/>
      <c r="R1651" s="250"/>
      <c r="S1651" s="250"/>
      <c r="T1651" s="250"/>
      <c r="U1651" s="250"/>
      <c r="V1651" s="250"/>
      <c r="W1651" s="250"/>
      <c r="X1651" s="250"/>
      <c r="Y1651" s="250"/>
      <c r="Z1651" s="4"/>
      <c r="AA1651" s="429"/>
      <c r="AB1651" s="457">
        <f t="shared" si="520"/>
        <v>0</v>
      </c>
      <c r="AC1651" s="11"/>
      <c r="AD1651" s="11"/>
      <c r="AE1651" s="11"/>
      <c r="AF1651" s="11"/>
      <c r="AG1651" s="11"/>
      <c r="AH1651" s="11"/>
      <c r="AI1651" s="11"/>
      <c r="AJ1651" s="12"/>
      <c r="AK1651" s="445" t="str">
        <f>IF(G1651="","",VLOOKUP(J1651,中子データ!$B$4:$H$4500,3,FALSE))</f>
        <v/>
      </c>
      <c r="AL1651" s="445" t="str">
        <f>IF(G1651="","",VLOOKUP(J1651,中子データ!$B$4:$H$4500,5,FALSE))</f>
        <v/>
      </c>
      <c r="AM1651" s="445" t="str">
        <f>IF(G1651="","",VLOOKUP(J1651,中子データ!$B$4:$H$4500,6,FALSE))</f>
        <v/>
      </c>
      <c r="AN1651" s="418"/>
      <c r="AO1651" s="419"/>
      <c r="AP1651" s="420"/>
      <c r="AQ1651" s="421"/>
      <c r="AR1651" s="420"/>
      <c r="AS1651" s="436"/>
      <c r="AT1651" s="436"/>
      <c r="AU1651" s="422"/>
      <c r="AV1651" s="11"/>
      <c r="AW1651" s="11"/>
      <c r="AX1651" s="410">
        <f t="shared" si="518"/>
        <v>0</v>
      </c>
      <c r="AY1651" s="411" t="str">
        <f>IF(G1651="","",VLOOKUP(J1651,中子データ!$B$4:$M$5999,10,FALSE))</f>
        <v/>
      </c>
      <c r="AZ1651" s="438" t="str">
        <f>IF(G1651="","",VLOOKUP(J1651,中子データ!$B$4:$M$5999,9,FALSE))</f>
        <v/>
      </c>
      <c r="BA1651" s="412" t="str">
        <f>IF(AQ1651="","",VLOOKUP(AQ1651,作業者名!$B$4:$C$100,2,FALSE))</f>
        <v/>
      </c>
      <c r="BB1651" s="412" t="str">
        <f>IF(AR1651="","",VLOOKUP(AR1651,作業者名!$B$4:$C$100,2,FALSE))</f>
        <v/>
      </c>
      <c r="BC1651" s="412" t="str">
        <f>IF(G1651="","",VLOOKUP(J1651,中子データ!B$4:N$6004,12,FALSE))</f>
        <v/>
      </c>
      <c r="BD1651" s="413" t="str">
        <f>IF(G1651="","",VLOOKUP(J1651,中子データ!$B$4:$P$4500,15,FALSE))</f>
        <v/>
      </c>
    </row>
    <row r="1652" spans="1:56" x14ac:dyDescent="0.15">
      <c r="A1652" s="7" t="str">
        <f>IF(G1652="","",VLOOKUP(H1652,マシン名!$B$4:$C$93,2,FALSE))</f>
        <v/>
      </c>
      <c r="B1652" s="7" t="str">
        <f>IF(G1652="","",VLOOKUP(I1652,作業者名!$B$4:$C$100,2,FALSE))</f>
        <v/>
      </c>
      <c r="C1652" s="7" t="str">
        <f>IF(G1652="","",VLOOKUP(J1652,中子データ!$B$4:$H$4500,2,FALSE))</f>
        <v/>
      </c>
      <c r="D1652" s="8" t="str">
        <f>IF(G1652="","",VLOOKUP(J1652,中子データ!$B$4:$H$4500,4,FALSE))</f>
        <v/>
      </c>
      <c r="E1652" s="231" t="str">
        <f t="shared" si="521"/>
        <v/>
      </c>
      <c r="G1652" s="238"/>
      <c r="H1652" s="9"/>
      <c r="I1652" s="9"/>
      <c r="J1652" s="9"/>
      <c r="K1652" s="10"/>
      <c r="L1652" s="10"/>
      <c r="M1652" s="6"/>
      <c r="N1652" s="6">
        <f t="shared" si="522"/>
        <v>0</v>
      </c>
      <c r="O1652" s="250"/>
      <c r="P1652" s="250"/>
      <c r="Q1652" s="250"/>
      <c r="R1652" s="250"/>
      <c r="S1652" s="250"/>
      <c r="T1652" s="250"/>
      <c r="U1652" s="250"/>
      <c r="V1652" s="250"/>
      <c r="W1652" s="250"/>
      <c r="X1652" s="250"/>
      <c r="Y1652" s="250"/>
      <c r="Z1652" s="4"/>
      <c r="AA1652" s="429"/>
      <c r="AB1652" s="457">
        <f t="shared" si="520"/>
        <v>0</v>
      </c>
      <c r="AC1652" s="11"/>
      <c r="AD1652" s="11"/>
      <c r="AE1652" s="11"/>
      <c r="AF1652" s="11"/>
      <c r="AG1652" s="11"/>
      <c r="AH1652" s="11"/>
      <c r="AI1652" s="11"/>
      <c r="AJ1652" s="12"/>
      <c r="AK1652" s="445" t="str">
        <f>IF(G1652="","",VLOOKUP(J1652,中子データ!$B$4:$H$4500,3,FALSE))</f>
        <v/>
      </c>
      <c r="AL1652" s="445" t="str">
        <f>IF(G1652="","",VLOOKUP(J1652,中子データ!$B$4:$H$4500,5,FALSE))</f>
        <v/>
      </c>
      <c r="AM1652" s="445" t="str">
        <f>IF(G1652="","",VLOOKUP(J1652,中子データ!$B$4:$H$4500,6,FALSE))</f>
        <v/>
      </c>
      <c r="AN1652" s="418"/>
      <c r="AO1652" s="419"/>
      <c r="AP1652" s="420"/>
      <c r="AQ1652" s="421"/>
      <c r="AR1652" s="420"/>
      <c r="AS1652" s="436"/>
      <c r="AT1652" s="436"/>
      <c r="AU1652" s="422"/>
      <c r="AV1652" s="11"/>
      <c r="AW1652" s="11"/>
      <c r="AX1652" s="410">
        <f t="shared" si="518"/>
        <v>0</v>
      </c>
      <c r="AY1652" s="411" t="str">
        <f>IF(G1652="","",VLOOKUP(J1652,中子データ!$B$4:$M$5999,10,FALSE))</f>
        <v/>
      </c>
      <c r="AZ1652" s="438" t="str">
        <f>IF(G1652="","",VLOOKUP(J1652,中子データ!$B$4:$M$5999,9,FALSE))</f>
        <v/>
      </c>
      <c r="BA1652" s="412" t="str">
        <f>IF(AQ1652="","",VLOOKUP(AQ1652,作業者名!$B$4:$C$100,2,FALSE))</f>
        <v/>
      </c>
      <c r="BB1652" s="412" t="str">
        <f>IF(AR1652="","",VLOOKUP(AR1652,作業者名!$B$4:$C$100,2,FALSE))</f>
        <v/>
      </c>
      <c r="BC1652" s="412" t="str">
        <f>IF(G1652="","",VLOOKUP(J1652,中子データ!B$4:N$6004,12,FALSE))</f>
        <v/>
      </c>
      <c r="BD1652" s="413" t="str">
        <f>IF(G1652="","",VLOOKUP(J1652,中子データ!$B$4:$P$4500,15,FALSE))</f>
        <v/>
      </c>
    </row>
    <row r="1653" spans="1:56" x14ac:dyDescent="0.15">
      <c r="A1653" s="7" t="str">
        <f>IF(G1653="","",VLOOKUP(H1653,マシン名!$B$4:$C$93,2,FALSE))</f>
        <v/>
      </c>
      <c r="B1653" s="7" t="str">
        <f>IF(G1653="","",VLOOKUP(I1653,作業者名!$B$4:$C$100,2,FALSE))</f>
        <v/>
      </c>
      <c r="C1653" s="7" t="str">
        <f>IF(G1653="","",VLOOKUP(J1653,中子データ!$B$4:$H$4500,2,FALSE))</f>
        <v/>
      </c>
      <c r="D1653" s="8" t="str">
        <f>IF(G1653="","",VLOOKUP(J1653,中子データ!$B$4:$H$4500,4,FALSE))</f>
        <v/>
      </c>
      <c r="E1653" s="231" t="str">
        <f t="shared" si="521"/>
        <v/>
      </c>
      <c r="G1653" s="238"/>
      <c r="H1653" s="9"/>
      <c r="I1653" s="9"/>
      <c r="J1653" s="9"/>
      <c r="K1653" s="10"/>
      <c r="L1653" s="10"/>
      <c r="M1653" s="6"/>
      <c r="N1653" s="6">
        <f t="shared" si="522"/>
        <v>0</v>
      </c>
      <c r="O1653" s="250"/>
      <c r="P1653" s="250"/>
      <c r="Q1653" s="250"/>
      <c r="R1653" s="250"/>
      <c r="S1653" s="250"/>
      <c r="T1653" s="250"/>
      <c r="U1653" s="250"/>
      <c r="V1653" s="250"/>
      <c r="W1653" s="250"/>
      <c r="X1653" s="250"/>
      <c r="Y1653" s="250"/>
      <c r="Z1653" s="4"/>
      <c r="AA1653" s="429"/>
      <c r="AB1653" s="457">
        <f t="shared" si="520"/>
        <v>0</v>
      </c>
      <c r="AC1653" s="11"/>
      <c r="AD1653" s="11"/>
      <c r="AE1653" s="11"/>
      <c r="AF1653" s="11"/>
      <c r="AG1653" s="11"/>
      <c r="AH1653" s="11"/>
      <c r="AI1653" s="11"/>
      <c r="AJ1653" s="12"/>
      <c r="AK1653" s="445" t="str">
        <f>IF(G1653="","",VLOOKUP(J1653,中子データ!$B$4:$H$4500,3,FALSE))</f>
        <v/>
      </c>
      <c r="AL1653" s="445" t="str">
        <f>IF(G1653="","",VLOOKUP(J1653,中子データ!$B$4:$H$4500,5,FALSE))</f>
        <v/>
      </c>
      <c r="AM1653" s="445" t="str">
        <f>IF(G1653="","",VLOOKUP(J1653,中子データ!$B$4:$H$4500,6,FALSE))</f>
        <v/>
      </c>
      <c r="AN1653" s="418"/>
      <c r="AO1653" s="419"/>
      <c r="AP1653" s="420"/>
      <c r="AQ1653" s="421"/>
      <c r="AR1653" s="420"/>
      <c r="AS1653" s="436"/>
      <c r="AT1653" s="436"/>
      <c r="AU1653" s="422"/>
      <c r="AV1653" s="11"/>
      <c r="AW1653" s="11"/>
      <c r="AX1653" s="410">
        <f t="shared" si="518"/>
        <v>0</v>
      </c>
      <c r="AY1653" s="411" t="str">
        <f>IF(G1653="","",VLOOKUP(J1653,中子データ!$B$4:$M$5999,10,FALSE))</f>
        <v/>
      </c>
      <c r="AZ1653" s="438" t="str">
        <f>IF(G1653="","",VLOOKUP(J1653,中子データ!$B$4:$M$5999,9,FALSE))</f>
        <v/>
      </c>
      <c r="BA1653" s="412" t="str">
        <f>IF(AQ1653="","",VLOOKUP(AQ1653,作業者名!$B$4:$C$100,2,FALSE))</f>
        <v/>
      </c>
      <c r="BB1653" s="412" t="str">
        <f>IF(AR1653="","",VLOOKUP(AR1653,作業者名!$B$4:$C$100,2,FALSE))</f>
        <v/>
      </c>
      <c r="BC1653" s="412" t="str">
        <f>IF(G1653="","",VLOOKUP(J1653,中子データ!B$4:N$6004,12,FALSE))</f>
        <v/>
      </c>
      <c r="BD1653" s="413" t="str">
        <f>IF(G1653="","",VLOOKUP(J1653,中子データ!$B$4:$P$4500,15,FALSE))</f>
        <v/>
      </c>
    </row>
    <row r="1654" spans="1:56" x14ac:dyDescent="0.15">
      <c r="A1654" s="7" t="str">
        <f>IF(G1654="","",VLOOKUP(H1654,マシン名!$B$4:$C$93,2,FALSE))</f>
        <v/>
      </c>
      <c r="B1654" s="7" t="str">
        <f>IF(G1654="","",VLOOKUP(I1654,作業者名!$B$4:$C$100,2,FALSE))</f>
        <v/>
      </c>
      <c r="C1654" s="7" t="str">
        <f>IF(G1654="","",VLOOKUP(J1654,中子データ!$B$4:$H$4500,2,FALSE))</f>
        <v/>
      </c>
      <c r="D1654" s="8" t="str">
        <f>IF(G1654="","",VLOOKUP(J1654,中子データ!$B$4:$H$4500,4,FALSE))</f>
        <v/>
      </c>
      <c r="E1654" s="231" t="str">
        <f t="shared" si="521"/>
        <v/>
      </c>
      <c r="G1654" s="238"/>
      <c r="H1654" s="9"/>
      <c r="I1654" s="9"/>
      <c r="J1654" s="9"/>
      <c r="K1654" s="10"/>
      <c r="L1654" s="10"/>
      <c r="M1654" s="6"/>
      <c r="N1654" s="6">
        <f t="shared" si="522"/>
        <v>0</v>
      </c>
      <c r="O1654" s="250"/>
      <c r="P1654" s="250"/>
      <c r="Q1654" s="250"/>
      <c r="R1654" s="250"/>
      <c r="S1654" s="250"/>
      <c r="T1654" s="250"/>
      <c r="U1654" s="250"/>
      <c r="V1654" s="250"/>
      <c r="W1654" s="250"/>
      <c r="X1654" s="250"/>
      <c r="Y1654" s="250"/>
      <c r="Z1654" s="4"/>
      <c r="AA1654" s="429"/>
      <c r="AB1654" s="457">
        <f t="shared" si="520"/>
        <v>0</v>
      </c>
      <c r="AC1654" s="11"/>
      <c r="AD1654" s="11"/>
      <c r="AE1654" s="11"/>
      <c r="AF1654" s="11"/>
      <c r="AG1654" s="11"/>
      <c r="AH1654" s="11"/>
      <c r="AI1654" s="11"/>
      <c r="AJ1654" s="12"/>
      <c r="AK1654" s="445" t="str">
        <f>IF(G1654="","",VLOOKUP(J1654,中子データ!$B$4:$H$4500,3,FALSE))</f>
        <v/>
      </c>
      <c r="AL1654" s="445" t="str">
        <f>IF(G1654="","",VLOOKUP(J1654,中子データ!$B$4:$H$4500,5,FALSE))</f>
        <v/>
      </c>
      <c r="AM1654" s="445" t="str">
        <f>IF(G1654="","",VLOOKUP(J1654,中子データ!$B$4:$H$4500,6,FALSE))</f>
        <v/>
      </c>
      <c r="AN1654" s="418"/>
      <c r="AO1654" s="419"/>
      <c r="AP1654" s="420"/>
      <c r="AQ1654" s="421"/>
      <c r="AR1654" s="420"/>
      <c r="AS1654" s="436"/>
      <c r="AT1654" s="436"/>
      <c r="AU1654" s="422"/>
      <c r="AV1654" s="11"/>
      <c r="AW1654" s="11"/>
      <c r="AX1654" s="410">
        <f t="shared" si="518"/>
        <v>0</v>
      </c>
      <c r="AY1654" s="411" t="str">
        <f>IF(G1654="","",VLOOKUP(J1654,中子データ!$B$4:$M$5999,10,FALSE))</f>
        <v/>
      </c>
      <c r="AZ1654" s="438" t="str">
        <f>IF(G1654="","",VLOOKUP(J1654,中子データ!$B$4:$M$5999,9,FALSE))</f>
        <v/>
      </c>
      <c r="BA1654" s="412" t="str">
        <f>IF(AQ1654="","",VLOOKUP(AQ1654,作業者名!$B$4:$C$100,2,FALSE))</f>
        <v/>
      </c>
      <c r="BB1654" s="412" t="str">
        <f>IF(AR1654="","",VLOOKUP(AR1654,作業者名!$B$4:$C$100,2,FALSE))</f>
        <v/>
      </c>
      <c r="BC1654" s="412" t="str">
        <f>IF(G1654="","",VLOOKUP(J1654,中子データ!B$4:N$6004,12,FALSE))</f>
        <v/>
      </c>
      <c r="BD1654" s="413" t="str">
        <f>IF(G1654="","",VLOOKUP(J1654,中子データ!$B$4:$P$4500,15,FALSE))</f>
        <v/>
      </c>
    </row>
    <row r="1655" spans="1:56" x14ac:dyDescent="0.15">
      <c r="A1655" s="7" t="str">
        <f>IF(G1655="","",VLOOKUP(H1655,マシン名!$B$4:$C$93,2,FALSE))</f>
        <v/>
      </c>
      <c r="B1655" s="7" t="str">
        <f>IF(G1655="","",VLOOKUP(I1655,作業者名!$B$4:$C$100,2,FALSE))</f>
        <v/>
      </c>
      <c r="C1655" s="7" t="str">
        <f>IF(G1655="","",VLOOKUP(J1655,中子データ!$B$4:$H$4500,2,FALSE))</f>
        <v/>
      </c>
      <c r="D1655" s="8" t="str">
        <f>IF(G1655="","",VLOOKUP(J1655,中子データ!$B$4:$H$4500,4,FALSE))</f>
        <v/>
      </c>
      <c r="E1655" s="231" t="str">
        <f t="shared" si="521"/>
        <v/>
      </c>
      <c r="G1655" s="238"/>
      <c r="H1655" s="9"/>
      <c r="I1655" s="9"/>
      <c r="J1655" s="9"/>
      <c r="K1655" s="10"/>
      <c r="L1655" s="10"/>
      <c r="M1655" s="6"/>
      <c r="N1655" s="6">
        <f t="shared" si="522"/>
        <v>0</v>
      </c>
      <c r="O1655" s="250"/>
      <c r="P1655" s="250"/>
      <c r="Q1655" s="250"/>
      <c r="R1655" s="250"/>
      <c r="S1655" s="250"/>
      <c r="T1655" s="250"/>
      <c r="U1655" s="250"/>
      <c r="V1655" s="250"/>
      <c r="W1655" s="250"/>
      <c r="X1655" s="250"/>
      <c r="Y1655" s="250"/>
      <c r="Z1655" s="4"/>
      <c r="AA1655" s="429"/>
      <c r="AB1655" s="457">
        <f t="shared" si="520"/>
        <v>0</v>
      </c>
      <c r="AC1655" s="11"/>
      <c r="AD1655" s="11"/>
      <c r="AE1655" s="11"/>
      <c r="AF1655" s="11"/>
      <c r="AG1655" s="11"/>
      <c r="AH1655" s="11"/>
      <c r="AI1655" s="11"/>
      <c r="AJ1655" s="12"/>
      <c r="AK1655" s="445" t="str">
        <f>IF(G1655="","",VLOOKUP(J1655,中子データ!$B$4:$H$4500,3,FALSE))</f>
        <v/>
      </c>
      <c r="AL1655" s="445" t="str">
        <f>IF(G1655="","",VLOOKUP(J1655,中子データ!$B$4:$H$4500,5,FALSE))</f>
        <v/>
      </c>
      <c r="AM1655" s="445" t="str">
        <f>IF(G1655="","",VLOOKUP(J1655,中子データ!$B$4:$H$4500,6,FALSE))</f>
        <v/>
      </c>
      <c r="AN1655" s="418"/>
      <c r="AO1655" s="419"/>
      <c r="AP1655" s="420"/>
      <c r="AQ1655" s="421"/>
      <c r="AR1655" s="420"/>
      <c r="AS1655" s="436"/>
      <c r="AT1655" s="436"/>
      <c r="AU1655" s="422"/>
      <c r="AV1655" s="11"/>
      <c r="AW1655" s="11"/>
      <c r="AX1655" s="410">
        <f t="shared" si="518"/>
        <v>0</v>
      </c>
      <c r="AY1655" s="411" t="str">
        <f>IF(G1655="","",VLOOKUP(J1655,中子データ!$B$4:$M$5999,10,FALSE))</f>
        <v/>
      </c>
      <c r="AZ1655" s="438" t="str">
        <f>IF(G1655="","",VLOOKUP(J1655,中子データ!$B$4:$M$5999,9,FALSE))</f>
        <v/>
      </c>
      <c r="BA1655" s="412" t="str">
        <f>IF(AQ1655="","",VLOOKUP(AQ1655,作業者名!$B$4:$C$100,2,FALSE))</f>
        <v/>
      </c>
      <c r="BB1655" s="412" t="str">
        <f>IF(AR1655="","",VLOOKUP(AR1655,作業者名!$B$4:$C$100,2,FALSE))</f>
        <v/>
      </c>
      <c r="BC1655" s="412" t="str">
        <f>IF(G1655="","",VLOOKUP(J1655,中子データ!B$4:N$6004,12,FALSE))</f>
        <v/>
      </c>
      <c r="BD1655" s="413" t="str">
        <f>IF(G1655="","",VLOOKUP(J1655,中子データ!$B$4:$P$4500,15,FALSE))</f>
        <v/>
      </c>
    </row>
    <row r="1656" spans="1:56" x14ac:dyDescent="0.15">
      <c r="A1656" s="7" t="str">
        <f>IF(G1656="","",VLOOKUP(H1656,マシン名!$B$4:$C$93,2,FALSE))</f>
        <v/>
      </c>
      <c r="B1656" s="7" t="str">
        <f>IF(G1656="","",VLOOKUP(I1656,作業者名!$B$4:$C$100,2,FALSE))</f>
        <v/>
      </c>
      <c r="C1656" s="7" t="str">
        <f>IF(G1656="","",VLOOKUP(J1656,中子データ!$B$4:$H$4500,2,FALSE))</f>
        <v/>
      </c>
      <c r="D1656" s="8" t="str">
        <f>IF(G1656="","",VLOOKUP(J1656,中子データ!$B$4:$H$4500,4,FALSE))</f>
        <v/>
      </c>
      <c r="E1656" s="231" t="str">
        <f t="shared" si="521"/>
        <v/>
      </c>
      <c r="G1656" s="238"/>
      <c r="H1656" s="9"/>
      <c r="I1656" s="9"/>
      <c r="J1656" s="9"/>
      <c r="K1656" s="10"/>
      <c r="L1656" s="10"/>
      <c r="M1656" s="6"/>
      <c r="N1656" s="6">
        <f t="shared" si="522"/>
        <v>0</v>
      </c>
      <c r="O1656" s="250"/>
      <c r="P1656" s="250"/>
      <c r="Q1656" s="250"/>
      <c r="R1656" s="250"/>
      <c r="S1656" s="250"/>
      <c r="T1656" s="250"/>
      <c r="U1656" s="250"/>
      <c r="V1656" s="250"/>
      <c r="W1656" s="250"/>
      <c r="X1656" s="250"/>
      <c r="Y1656" s="250"/>
      <c r="Z1656" s="4"/>
      <c r="AA1656" s="429"/>
      <c r="AB1656" s="457">
        <f t="shared" si="520"/>
        <v>0</v>
      </c>
      <c r="AC1656" s="11"/>
      <c r="AD1656" s="11"/>
      <c r="AE1656" s="11"/>
      <c r="AF1656" s="11"/>
      <c r="AG1656" s="11"/>
      <c r="AH1656" s="11"/>
      <c r="AI1656" s="11"/>
      <c r="AJ1656" s="12"/>
      <c r="AK1656" s="445" t="str">
        <f>IF(G1656="","",VLOOKUP(J1656,中子データ!$B$4:$H$4500,3,FALSE))</f>
        <v/>
      </c>
      <c r="AL1656" s="445" t="str">
        <f>IF(G1656="","",VLOOKUP(J1656,中子データ!$B$4:$H$4500,5,FALSE))</f>
        <v/>
      </c>
      <c r="AM1656" s="445" t="str">
        <f>IF(G1656="","",VLOOKUP(J1656,中子データ!$B$4:$H$4500,6,FALSE))</f>
        <v/>
      </c>
      <c r="AN1656" s="418"/>
      <c r="AO1656" s="419"/>
      <c r="AP1656" s="420"/>
      <c r="AQ1656" s="421"/>
      <c r="AR1656" s="420"/>
      <c r="AS1656" s="436"/>
      <c r="AT1656" s="436"/>
      <c r="AU1656" s="422"/>
      <c r="AV1656" s="11"/>
      <c r="AW1656" s="11"/>
      <c r="AX1656" s="410">
        <f t="shared" si="518"/>
        <v>0</v>
      </c>
      <c r="AY1656" s="411" t="str">
        <f>IF(G1656="","",VLOOKUP(J1656,中子データ!$B$4:$M$5999,10,FALSE))</f>
        <v/>
      </c>
      <c r="AZ1656" s="438" t="str">
        <f>IF(G1656="","",VLOOKUP(J1656,中子データ!$B$4:$M$5999,9,FALSE))</f>
        <v/>
      </c>
      <c r="BA1656" s="412" t="str">
        <f>IF(AQ1656="","",VLOOKUP(AQ1656,作業者名!$B$4:$C$100,2,FALSE))</f>
        <v/>
      </c>
      <c r="BB1656" s="412" t="str">
        <f>IF(AR1656="","",VLOOKUP(AR1656,作業者名!$B$4:$C$100,2,FALSE))</f>
        <v/>
      </c>
      <c r="BC1656" s="412" t="str">
        <f>IF(G1656="","",VLOOKUP(J1656,中子データ!B$4:N$6004,12,FALSE))</f>
        <v/>
      </c>
      <c r="BD1656" s="413" t="str">
        <f>IF(G1656="","",VLOOKUP(J1656,中子データ!$B$4:$P$4500,15,FALSE))</f>
        <v/>
      </c>
    </row>
    <row r="1657" spans="1:56" x14ac:dyDescent="0.15">
      <c r="A1657" s="7" t="str">
        <f>IF(G1657="","",VLOOKUP(H1657,マシン名!$B$4:$C$93,2,FALSE))</f>
        <v/>
      </c>
      <c r="B1657" s="7" t="str">
        <f>IF(G1657="","",VLOOKUP(I1657,作業者名!$B$4:$C$100,2,FALSE))</f>
        <v/>
      </c>
      <c r="C1657" s="7" t="str">
        <f>IF(G1657="","",VLOOKUP(J1657,中子データ!$B$4:$H$4500,2,FALSE))</f>
        <v/>
      </c>
      <c r="D1657" s="8" t="str">
        <f>IF(G1657="","",VLOOKUP(J1657,中子データ!$B$4:$H$4500,4,FALSE))</f>
        <v/>
      </c>
      <c r="E1657" s="231" t="str">
        <f t="shared" si="521"/>
        <v/>
      </c>
      <c r="G1657" s="238"/>
      <c r="H1657" s="9"/>
      <c r="I1657" s="9"/>
      <c r="J1657" s="9"/>
      <c r="K1657" s="10"/>
      <c r="L1657" s="10"/>
      <c r="M1657" s="6"/>
      <c r="N1657" s="6">
        <f t="shared" si="522"/>
        <v>0</v>
      </c>
      <c r="O1657" s="250"/>
      <c r="P1657" s="250"/>
      <c r="Q1657" s="250"/>
      <c r="R1657" s="250"/>
      <c r="S1657" s="250"/>
      <c r="T1657" s="250"/>
      <c r="U1657" s="250"/>
      <c r="V1657" s="250"/>
      <c r="W1657" s="250"/>
      <c r="X1657" s="250"/>
      <c r="Y1657" s="250"/>
      <c r="Z1657" s="4"/>
      <c r="AA1657" s="429"/>
      <c r="AB1657" s="457">
        <f t="shared" si="520"/>
        <v>0</v>
      </c>
      <c r="AC1657" s="11"/>
      <c r="AD1657" s="11"/>
      <c r="AE1657" s="11"/>
      <c r="AF1657" s="11"/>
      <c r="AG1657" s="11"/>
      <c r="AH1657" s="11"/>
      <c r="AI1657" s="11"/>
      <c r="AJ1657" s="12"/>
      <c r="AK1657" s="445" t="str">
        <f>IF(G1657="","",VLOOKUP(J1657,中子データ!$B$4:$H$4500,3,FALSE))</f>
        <v/>
      </c>
      <c r="AL1657" s="445" t="str">
        <f>IF(G1657="","",VLOOKUP(J1657,中子データ!$B$4:$H$4500,5,FALSE))</f>
        <v/>
      </c>
      <c r="AM1657" s="445" t="str">
        <f>IF(G1657="","",VLOOKUP(J1657,中子データ!$B$4:$H$4500,6,FALSE))</f>
        <v/>
      </c>
      <c r="AN1657" s="418"/>
      <c r="AO1657" s="419"/>
      <c r="AP1657" s="420"/>
      <c r="AQ1657" s="421"/>
      <c r="AR1657" s="420"/>
      <c r="AS1657" s="436"/>
      <c r="AT1657" s="436"/>
      <c r="AU1657" s="422"/>
      <c r="AV1657" s="11"/>
      <c r="AW1657" s="11"/>
      <c r="AX1657" s="410">
        <f t="shared" si="518"/>
        <v>0</v>
      </c>
      <c r="AY1657" s="411" t="str">
        <f>IF(G1657="","",VLOOKUP(J1657,中子データ!$B$4:$M$5999,10,FALSE))</f>
        <v/>
      </c>
      <c r="AZ1657" s="438" t="str">
        <f>IF(G1657="","",VLOOKUP(J1657,中子データ!$B$4:$M$5999,9,FALSE))</f>
        <v/>
      </c>
      <c r="BA1657" s="412" t="str">
        <f>IF(AQ1657="","",VLOOKUP(AQ1657,作業者名!$B$4:$C$100,2,FALSE))</f>
        <v/>
      </c>
      <c r="BB1657" s="412" t="str">
        <f>IF(AR1657="","",VLOOKUP(AR1657,作業者名!$B$4:$C$100,2,FALSE))</f>
        <v/>
      </c>
      <c r="BC1657" s="412" t="str">
        <f>IF(G1657="","",VLOOKUP(J1657,中子データ!B$4:N$6004,12,FALSE))</f>
        <v/>
      </c>
      <c r="BD1657" s="413" t="str">
        <f>IF(G1657="","",VLOOKUP(J1657,中子データ!$B$4:$P$4500,15,FALSE))</f>
        <v/>
      </c>
    </row>
    <row r="1658" spans="1:56" x14ac:dyDescent="0.15">
      <c r="A1658" s="7" t="str">
        <f>IF(G1658="","",VLOOKUP(H1658,マシン名!$B$4:$C$93,2,FALSE))</f>
        <v/>
      </c>
      <c r="B1658" s="7" t="str">
        <f>IF(G1658="","",VLOOKUP(I1658,作業者名!$B$4:$C$100,2,FALSE))</f>
        <v/>
      </c>
      <c r="C1658" s="7" t="str">
        <f>IF(G1658="","",VLOOKUP(J1658,中子データ!$B$4:$H$4500,2,FALSE))</f>
        <v/>
      </c>
      <c r="D1658" s="8" t="str">
        <f>IF(G1658="","",VLOOKUP(J1658,中子データ!$B$4:$H$4500,4,FALSE))</f>
        <v/>
      </c>
      <c r="E1658" s="231" t="str">
        <f t="shared" si="521"/>
        <v/>
      </c>
      <c r="G1658" s="238"/>
      <c r="H1658" s="9"/>
      <c r="I1658" s="9"/>
      <c r="J1658" s="9"/>
      <c r="K1658" s="10"/>
      <c r="L1658" s="10"/>
      <c r="M1658" s="6"/>
      <c r="N1658" s="6">
        <f t="shared" si="522"/>
        <v>0</v>
      </c>
      <c r="O1658" s="250"/>
      <c r="P1658" s="250"/>
      <c r="Q1658" s="250"/>
      <c r="R1658" s="250"/>
      <c r="S1658" s="250"/>
      <c r="T1658" s="250"/>
      <c r="U1658" s="250"/>
      <c r="V1658" s="250"/>
      <c r="W1658" s="250"/>
      <c r="X1658" s="250"/>
      <c r="Y1658" s="250"/>
      <c r="Z1658" s="4"/>
      <c r="AA1658" s="429"/>
      <c r="AB1658" s="457">
        <f t="shared" si="520"/>
        <v>0</v>
      </c>
      <c r="AC1658" s="11"/>
      <c r="AD1658" s="11"/>
      <c r="AE1658" s="11"/>
      <c r="AF1658" s="11"/>
      <c r="AG1658" s="11"/>
      <c r="AH1658" s="11"/>
      <c r="AI1658" s="11"/>
      <c r="AJ1658" s="12"/>
      <c r="AK1658" s="445" t="str">
        <f>IF(G1658="","",VLOOKUP(J1658,中子データ!$B$4:$H$4500,3,FALSE))</f>
        <v/>
      </c>
      <c r="AL1658" s="445" t="str">
        <f>IF(G1658="","",VLOOKUP(J1658,中子データ!$B$4:$H$4500,5,FALSE))</f>
        <v/>
      </c>
      <c r="AM1658" s="445" t="str">
        <f>IF(G1658="","",VLOOKUP(J1658,中子データ!$B$4:$H$4500,6,FALSE))</f>
        <v/>
      </c>
      <c r="AN1658" s="418"/>
      <c r="AO1658" s="419"/>
      <c r="AP1658" s="420"/>
      <c r="AQ1658" s="421"/>
      <c r="AR1658" s="420"/>
      <c r="AS1658" s="436"/>
      <c r="AT1658" s="436"/>
      <c r="AU1658" s="422"/>
      <c r="AV1658" s="11"/>
      <c r="AW1658" s="11"/>
      <c r="AX1658" s="410">
        <f t="shared" si="518"/>
        <v>0</v>
      </c>
      <c r="AY1658" s="411" t="str">
        <f>IF(G1658="","",VLOOKUP(J1658,中子データ!$B$4:$M$5999,10,FALSE))</f>
        <v/>
      </c>
      <c r="AZ1658" s="438" t="str">
        <f>IF(G1658="","",VLOOKUP(J1658,中子データ!$B$4:$M$5999,9,FALSE))</f>
        <v/>
      </c>
      <c r="BA1658" s="412" t="str">
        <f>IF(AQ1658="","",VLOOKUP(AQ1658,作業者名!$B$4:$C$100,2,FALSE))</f>
        <v/>
      </c>
      <c r="BB1658" s="412" t="str">
        <f>IF(AR1658="","",VLOOKUP(AR1658,作業者名!$B$4:$C$100,2,FALSE))</f>
        <v/>
      </c>
      <c r="BC1658" s="412" t="str">
        <f>IF(G1658="","",VLOOKUP(J1658,中子データ!B$4:N$6004,12,FALSE))</f>
        <v/>
      </c>
      <c r="BD1658" s="413" t="str">
        <f>IF(G1658="","",VLOOKUP(J1658,中子データ!$B$4:$P$4500,15,FALSE))</f>
        <v/>
      </c>
    </row>
    <row r="1659" spans="1:56" x14ac:dyDescent="0.15">
      <c r="A1659" s="7" t="str">
        <f>IF(G1659="","",VLOOKUP(H1659,マシン名!$B$4:$C$93,2,FALSE))</f>
        <v/>
      </c>
      <c r="B1659" s="7" t="str">
        <f>IF(G1659="","",VLOOKUP(I1659,作業者名!$B$4:$C$100,2,FALSE))</f>
        <v/>
      </c>
      <c r="C1659" s="7" t="str">
        <f>IF(G1659="","",VLOOKUP(J1659,中子データ!$B$4:$H$4500,2,FALSE))</f>
        <v/>
      </c>
      <c r="D1659" s="8" t="str">
        <f>IF(G1659="","",VLOOKUP(J1659,中子データ!$B$4:$H$4500,4,FALSE))</f>
        <v/>
      </c>
      <c r="E1659" s="231" t="str">
        <f t="shared" si="521"/>
        <v/>
      </c>
      <c r="G1659" s="238"/>
      <c r="H1659" s="9"/>
      <c r="I1659" s="9"/>
      <c r="J1659" s="9"/>
      <c r="K1659" s="10"/>
      <c r="L1659" s="10"/>
      <c r="M1659" s="6"/>
      <c r="N1659" s="6">
        <f t="shared" si="522"/>
        <v>0</v>
      </c>
      <c r="O1659" s="250"/>
      <c r="P1659" s="250"/>
      <c r="Q1659" s="250"/>
      <c r="R1659" s="250"/>
      <c r="S1659" s="250"/>
      <c r="T1659" s="250"/>
      <c r="U1659" s="250"/>
      <c r="V1659" s="250"/>
      <c r="W1659" s="250"/>
      <c r="X1659" s="250"/>
      <c r="Y1659" s="250"/>
      <c r="Z1659" s="4"/>
      <c r="AA1659" s="429"/>
      <c r="AB1659" s="457">
        <f t="shared" si="520"/>
        <v>0</v>
      </c>
      <c r="AC1659" s="11"/>
      <c r="AD1659" s="11"/>
      <c r="AE1659" s="11"/>
      <c r="AF1659" s="11"/>
      <c r="AG1659" s="11"/>
      <c r="AH1659" s="11"/>
      <c r="AI1659" s="11"/>
      <c r="AJ1659" s="12"/>
      <c r="AK1659" s="445" t="str">
        <f>IF(G1659="","",VLOOKUP(J1659,中子データ!$B$4:$H$4500,3,FALSE))</f>
        <v/>
      </c>
      <c r="AL1659" s="445" t="str">
        <f>IF(G1659="","",VLOOKUP(J1659,中子データ!$B$4:$H$4500,5,FALSE))</f>
        <v/>
      </c>
      <c r="AM1659" s="445" t="str">
        <f>IF(G1659="","",VLOOKUP(J1659,中子データ!$B$4:$H$4500,6,FALSE))</f>
        <v/>
      </c>
      <c r="AN1659" s="418"/>
      <c r="AO1659" s="419"/>
      <c r="AP1659" s="420"/>
      <c r="AQ1659" s="421"/>
      <c r="AR1659" s="420"/>
      <c r="AS1659" s="436"/>
      <c r="AT1659" s="436"/>
      <c r="AU1659" s="422"/>
      <c r="AV1659" s="11"/>
      <c r="AW1659" s="11"/>
      <c r="AX1659" s="410">
        <f t="shared" si="518"/>
        <v>0</v>
      </c>
      <c r="AY1659" s="411" t="str">
        <f>IF(G1659="","",VLOOKUP(J1659,中子データ!$B$4:$M$5999,10,FALSE))</f>
        <v/>
      </c>
      <c r="AZ1659" s="438" t="str">
        <f>IF(G1659="","",VLOOKUP(J1659,中子データ!$B$4:$M$5999,9,FALSE))</f>
        <v/>
      </c>
      <c r="BA1659" s="412" t="str">
        <f>IF(AQ1659="","",VLOOKUP(AQ1659,作業者名!$B$4:$C$100,2,FALSE))</f>
        <v/>
      </c>
      <c r="BB1659" s="412" t="str">
        <f>IF(AR1659="","",VLOOKUP(AR1659,作業者名!$B$4:$C$100,2,FALSE))</f>
        <v/>
      </c>
      <c r="BC1659" s="412" t="str">
        <f>IF(G1659="","",VLOOKUP(J1659,中子データ!B$4:N$6004,12,FALSE))</f>
        <v/>
      </c>
      <c r="BD1659" s="413" t="str">
        <f>IF(G1659="","",VLOOKUP(J1659,中子データ!$B$4:$P$4500,15,FALSE))</f>
        <v/>
      </c>
    </row>
    <row r="1660" spans="1:56" x14ac:dyDescent="0.15">
      <c r="A1660" s="7" t="str">
        <f>IF(G1660="","",VLOOKUP(H1660,マシン名!$B$4:$C$93,2,FALSE))</f>
        <v/>
      </c>
      <c r="B1660" s="7" t="str">
        <f>IF(G1660="","",VLOOKUP(I1660,作業者名!$B$4:$C$100,2,FALSE))</f>
        <v/>
      </c>
      <c r="C1660" s="7" t="str">
        <f>IF(G1660="","",VLOOKUP(J1660,中子データ!$B$4:$H$4500,2,FALSE))</f>
        <v/>
      </c>
      <c r="D1660" s="8" t="str">
        <f>IF(G1660="","",VLOOKUP(J1660,中子データ!$B$4:$H$4500,4,FALSE))</f>
        <v/>
      </c>
      <c r="E1660" s="231" t="str">
        <f t="shared" si="521"/>
        <v/>
      </c>
      <c r="G1660" s="238"/>
      <c r="H1660" s="9"/>
      <c r="I1660" s="9"/>
      <c r="J1660" s="9"/>
      <c r="K1660" s="10"/>
      <c r="L1660" s="10"/>
      <c r="M1660" s="6"/>
      <c r="N1660" s="6">
        <f t="shared" si="522"/>
        <v>0</v>
      </c>
      <c r="O1660" s="250"/>
      <c r="P1660" s="250"/>
      <c r="Q1660" s="250"/>
      <c r="R1660" s="250"/>
      <c r="S1660" s="250"/>
      <c r="T1660" s="250"/>
      <c r="U1660" s="250"/>
      <c r="V1660" s="250"/>
      <c r="W1660" s="250"/>
      <c r="X1660" s="250"/>
      <c r="Y1660" s="250"/>
      <c r="Z1660" s="4"/>
      <c r="AA1660" s="429"/>
      <c r="AB1660" s="457">
        <f t="shared" si="520"/>
        <v>0</v>
      </c>
      <c r="AC1660" s="11"/>
      <c r="AD1660" s="11"/>
      <c r="AE1660" s="11"/>
      <c r="AF1660" s="11"/>
      <c r="AG1660" s="11"/>
      <c r="AH1660" s="11"/>
      <c r="AI1660" s="11"/>
      <c r="AJ1660" s="12"/>
      <c r="AK1660" s="445" t="str">
        <f>IF(G1660="","",VLOOKUP(J1660,中子データ!$B$4:$H$4500,3,FALSE))</f>
        <v/>
      </c>
      <c r="AL1660" s="445" t="str">
        <f>IF(G1660="","",VLOOKUP(J1660,中子データ!$B$4:$H$4500,5,FALSE))</f>
        <v/>
      </c>
      <c r="AM1660" s="445" t="str">
        <f>IF(G1660="","",VLOOKUP(J1660,中子データ!$B$4:$H$4500,6,FALSE))</f>
        <v/>
      </c>
      <c r="AN1660" s="418"/>
      <c r="AO1660" s="419"/>
      <c r="AP1660" s="420"/>
      <c r="AQ1660" s="421"/>
      <c r="AR1660" s="420"/>
      <c r="AS1660" s="436"/>
      <c r="AT1660" s="436"/>
      <c r="AU1660" s="422"/>
      <c r="AV1660" s="11"/>
      <c r="AW1660" s="11"/>
      <c r="AX1660" s="410">
        <f t="shared" si="518"/>
        <v>0</v>
      </c>
      <c r="AY1660" s="411" t="str">
        <f>IF(G1660="","",VLOOKUP(J1660,中子データ!$B$4:$M$5999,10,FALSE))</f>
        <v/>
      </c>
      <c r="AZ1660" s="438" t="str">
        <f>IF(G1660="","",VLOOKUP(J1660,中子データ!$B$4:$M$5999,9,FALSE))</f>
        <v/>
      </c>
      <c r="BA1660" s="412" t="str">
        <f>IF(AQ1660="","",VLOOKUP(AQ1660,作業者名!$B$4:$C$100,2,FALSE))</f>
        <v/>
      </c>
      <c r="BB1660" s="412" t="str">
        <f>IF(AR1660="","",VLOOKUP(AR1660,作業者名!$B$4:$C$100,2,FALSE))</f>
        <v/>
      </c>
      <c r="BC1660" s="412" t="str">
        <f>IF(G1660="","",VLOOKUP(J1660,中子データ!B$4:N$6004,12,FALSE))</f>
        <v/>
      </c>
      <c r="BD1660" s="413" t="str">
        <f>IF(G1660="","",VLOOKUP(J1660,中子データ!$B$4:$P$4500,15,FALSE))</f>
        <v/>
      </c>
    </row>
    <row r="1661" spans="1:56" x14ac:dyDescent="0.15">
      <c r="A1661" s="7" t="str">
        <f>IF(G1661="","",VLOOKUP(H1661,マシン名!$B$4:$C$93,2,FALSE))</f>
        <v/>
      </c>
      <c r="B1661" s="7" t="str">
        <f>IF(G1661="","",VLOOKUP(I1661,作業者名!$B$4:$C$100,2,FALSE))</f>
        <v/>
      </c>
      <c r="C1661" s="7" t="str">
        <f>IF(G1661="","",VLOOKUP(J1661,中子データ!$B$4:$H$4500,2,FALSE))</f>
        <v/>
      </c>
      <c r="D1661" s="8" t="str">
        <f>IF(G1661="","",VLOOKUP(J1661,中子データ!$B$4:$H$4500,4,FALSE))</f>
        <v/>
      </c>
      <c r="E1661" s="231" t="str">
        <f t="shared" si="521"/>
        <v/>
      </c>
      <c r="G1661" s="238"/>
      <c r="H1661" s="9"/>
      <c r="I1661" s="9"/>
      <c r="J1661" s="9"/>
      <c r="K1661" s="10"/>
      <c r="L1661" s="10"/>
      <c r="M1661" s="6"/>
      <c r="N1661" s="6">
        <f t="shared" si="522"/>
        <v>0</v>
      </c>
      <c r="O1661" s="250"/>
      <c r="P1661" s="250"/>
      <c r="Q1661" s="250"/>
      <c r="R1661" s="250"/>
      <c r="S1661" s="250"/>
      <c r="T1661" s="250"/>
      <c r="U1661" s="250"/>
      <c r="V1661" s="250"/>
      <c r="W1661" s="250"/>
      <c r="X1661" s="250"/>
      <c r="Y1661" s="250"/>
      <c r="Z1661" s="4"/>
      <c r="AA1661" s="429"/>
      <c r="AB1661" s="457">
        <f t="shared" si="520"/>
        <v>0</v>
      </c>
      <c r="AC1661" s="11"/>
      <c r="AD1661" s="11"/>
      <c r="AE1661" s="11"/>
      <c r="AF1661" s="11"/>
      <c r="AG1661" s="11"/>
      <c r="AH1661" s="11"/>
      <c r="AI1661" s="11"/>
      <c r="AJ1661" s="12"/>
      <c r="AK1661" s="445" t="str">
        <f>IF(G1661="","",VLOOKUP(J1661,中子データ!$B$4:$H$4500,3,FALSE))</f>
        <v/>
      </c>
      <c r="AL1661" s="445" t="str">
        <f>IF(G1661="","",VLOOKUP(J1661,中子データ!$B$4:$H$4500,5,FALSE))</f>
        <v/>
      </c>
      <c r="AM1661" s="445" t="str">
        <f>IF(G1661="","",VLOOKUP(J1661,中子データ!$B$4:$H$4500,6,FALSE))</f>
        <v/>
      </c>
      <c r="AN1661" s="418"/>
      <c r="AO1661" s="419"/>
      <c r="AP1661" s="420"/>
      <c r="AQ1661" s="421"/>
      <c r="AR1661" s="420"/>
      <c r="AS1661" s="436"/>
      <c r="AT1661" s="436"/>
      <c r="AU1661" s="422"/>
      <c r="AV1661" s="11"/>
      <c r="AW1661" s="11"/>
      <c r="AX1661" s="410">
        <f t="shared" si="518"/>
        <v>0</v>
      </c>
      <c r="AY1661" s="411" t="str">
        <f>IF(G1661="","",VLOOKUP(J1661,中子データ!$B$4:$M$5999,10,FALSE))</f>
        <v/>
      </c>
      <c r="AZ1661" s="438" t="str">
        <f>IF(G1661="","",VLOOKUP(J1661,中子データ!$B$4:$M$5999,9,FALSE))</f>
        <v/>
      </c>
      <c r="BA1661" s="412" t="str">
        <f>IF(AQ1661="","",VLOOKUP(AQ1661,作業者名!$B$4:$C$100,2,FALSE))</f>
        <v/>
      </c>
      <c r="BB1661" s="412" t="str">
        <f>IF(AR1661="","",VLOOKUP(AR1661,作業者名!$B$4:$C$100,2,FALSE))</f>
        <v/>
      </c>
      <c r="BC1661" s="412" t="str">
        <f>IF(G1661="","",VLOOKUP(J1661,中子データ!B$4:N$6004,12,FALSE))</f>
        <v/>
      </c>
      <c r="BD1661" s="413" t="str">
        <f>IF(G1661="","",VLOOKUP(J1661,中子データ!$B$4:$P$4500,15,FALSE))</f>
        <v/>
      </c>
    </row>
    <row r="1662" spans="1:56" x14ac:dyDescent="0.15">
      <c r="A1662" s="7" t="str">
        <f>IF(G1662="","",VLOOKUP(H1662,マシン名!$B$4:$C$93,2,FALSE))</f>
        <v/>
      </c>
      <c r="B1662" s="7" t="str">
        <f>IF(G1662="","",VLOOKUP(I1662,作業者名!$B$4:$C$100,2,FALSE))</f>
        <v/>
      </c>
      <c r="C1662" s="7" t="str">
        <f>IF(G1662="","",VLOOKUP(J1662,中子データ!$B$4:$H$4500,2,FALSE))</f>
        <v/>
      </c>
      <c r="D1662" s="8" t="str">
        <f>IF(G1662="","",VLOOKUP(J1662,中子データ!$B$4:$H$4500,4,FALSE))</f>
        <v/>
      </c>
      <c r="E1662" s="231" t="str">
        <f t="shared" si="521"/>
        <v/>
      </c>
      <c r="G1662" s="238"/>
      <c r="H1662" s="9"/>
      <c r="I1662" s="9"/>
      <c r="J1662" s="9"/>
      <c r="K1662" s="10"/>
      <c r="L1662" s="10"/>
      <c r="M1662" s="6"/>
      <c r="N1662" s="6">
        <f t="shared" si="522"/>
        <v>0</v>
      </c>
      <c r="O1662" s="250"/>
      <c r="P1662" s="250"/>
      <c r="Q1662" s="250"/>
      <c r="R1662" s="250"/>
      <c r="S1662" s="250"/>
      <c r="T1662" s="250"/>
      <c r="U1662" s="250"/>
      <c r="V1662" s="250"/>
      <c r="W1662" s="250"/>
      <c r="X1662" s="250"/>
      <c r="Y1662" s="250"/>
      <c r="Z1662" s="4"/>
      <c r="AA1662" s="429"/>
      <c r="AB1662" s="457">
        <f t="shared" si="520"/>
        <v>0</v>
      </c>
      <c r="AC1662" s="11"/>
      <c r="AD1662" s="11"/>
      <c r="AE1662" s="11"/>
      <c r="AF1662" s="11"/>
      <c r="AG1662" s="11"/>
      <c r="AH1662" s="11"/>
      <c r="AI1662" s="11"/>
      <c r="AJ1662" s="12"/>
      <c r="AK1662" s="445" t="str">
        <f>IF(G1662="","",VLOOKUP(J1662,中子データ!$B$4:$H$4500,3,FALSE))</f>
        <v/>
      </c>
      <c r="AL1662" s="445" t="str">
        <f>IF(G1662="","",VLOOKUP(J1662,中子データ!$B$4:$H$4500,5,FALSE))</f>
        <v/>
      </c>
      <c r="AM1662" s="445" t="str">
        <f>IF(G1662="","",VLOOKUP(J1662,中子データ!$B$4:$H$4500,6,FALSE))</f>
        <v/>
      </c>
      <c r="AN1662" s="418"/>
      <c r="AO1662" s="419"/>
      <c r="AP1662" s="420"/>
      <c r="AQ1662" s="421"/>
      <c r="AR1662" s="420"/>
      <c r="AS1662" s="436"/>
      <c r="AT1662" s="436"/>
      <c r="AU1662" s="422"/>
      <c r="AV1662" s="11"/>
      <c r="AW1662" s="11"/>
      <c r="AX1662" s="410">
        <f t="shared" si="518"/>
        <v>0</v>
      </c>
      <c r="AY1662" s="411" t="str">
        <f>IF(G1662="","",VLOOKUP(J1662,中子データ!$B$4:$M$5999,10,FALSE))</f>
        <v/>
      </c>
      <c r="AZ1662" s="438" t="str">
        <f>IF(G1662="","",VLOOKUP(J1662,中子データ!$B$4:$M$5999,9,FALSE))</f>
        <v/>
      </c>
      <c r="BA1662" s="412" t="str">
        <f>IF(AQ1662="","",VLOOKUP(AQ1662,作業者名!$B$4:$C$100,2,FALSE))</f>
        <v/>
      </c>
      <c r="BB1662" s="412" t="str">
        <f>IF(AR1662="","",VLOOKUP(AR1662,作業者名!$B$4:$C$100,2,FALSE))</f>
        <v/>
      </c>
      <c r="BC1662" s="412" t="str">
        <f>IF(G1662="","",VLOOKUP(J1662,中子データ!B$4:N$6004,12,FALSE))</f>
        <v/>
      </c>
      <c r="BD1662" s="413" t="str">
        <f>IF(G1662="","",VLOOKUP(J1662,中子データ!$B$4:$P$4500,15,FALSE))</f>
        <v/>
      </c>
    </row>
    <row r="1663" spans="1:56" x14ac:dyDescent="0.15">
      <c r="A1663" s="7" t="str">
        <f>IF(G1663="","",VLOOKUP(H1663,マシン名!$B$4:$C$93,2,FALSE))</f>
        <v/>
      </c>
      <c r="B1663" s="7" t="str">
        <f>IF(G1663="","",VLOOKUP(I1663,作業者名!$B$4:$C$100,2,FALSE))</f>
        <v/>
      </c>
      <c r="C1663" s="7" t="str">
        <f>IF(G1663="","",VLOOKUP(J1663,中子データ!$B$4:$H$4500,2,FALSE))</f>
        <v/>
      </c>
      <c r="D1663" s="8" t="str">
        <f>IF(G1663="","",VLOOKUP(J1663,中子データ!$B$4:$H$4500,4,FALSE))</f>
        <v/>
      </c>
      <c r="E1663" s="231" t="str">
        <f t="shared" si="521"/>
        <v/>
      </c>
      <c r="G1663" s="238"/>
      <c r="H1663" s="9"/>
      <c r="I1663" s="9"/>
      <c r="J1663" s="9"/>
      <c r="K1663" s="10"/>
      <c r="L1663" s="10"/>
      <c r="M1663" s="6"/>
      <c r="N1663" s="6">
        <f t="shared" si="522"/>
        <v>0</v>
      </c>
      <c r="O1663" s="250"/>
      <c r="P1663" s="250"/>
      <c r="Q1663" s="250"/>
      <c r="R1663" s="250"/>
      <c r="S1663" s="250"/>
      <c r="T1663" s="250"/>
      <c r="U1663" s="250"/>
      <c r="V1663" s="250"/>
      <c r="W1663" s="250"/>
      <c r="X1663" s="250"/>
      <c r="Y1663" s="250"/>
      <c r="Z1663" s="4"/>
      <c r="AA1663" s="429"/>
      <c r="AB1663" s="457">
        <f t="shared" si="520"/>
        <v>0</v>
      </c>
      <c r="AC1663" s="11"/>
      <c r="AD1663" s="11"/>
      <c r="AE1663" s="11"/>
      <c r="AF1663" s="11"/>
      <c r="AG1663" s="11"/>
      <c r="AH1663" s="11"/>
      <c r="AI1663" s="11"/>
      <c r="AJ1663" s="12"/>
      <c r="AK1663" s="445" t="str">
        <f>IF(G1663="","",VLOOKUP(J1663,中子データ!$B$4:$H$4500,3,FALSE))</f>
        <v/>
      </c>
      <c r="AL1663" s="445" t="str">
        <f>IF(G1663="","",VLOOKUP(J1663,中子データ!$B$4:$H$4500,5,FALSE))</f>
        <v/>
      </c>
      <c r="AM1663" s="445" t="str">
        <f>IF(G1663="","",VLOOKUP(J1663,中子データ!$B$4:$H$4500,6,FALSE))</f>
        <v/>
      </c>
      <c r="AN1663" s="418"/>
      <c r="AO1663" s="419"/>
      <c r="AP1663" s="420"/>
      <c r="AQ1663" s="421"/>
      <c r="AR1663" s="420"/>
      <c r="AS1663" s="436"/>
      <c r="AT1663" s="436"/>
      <c r="AU1663" s="422"/>
      <c r="AV1663" s="11"/>
      <c r="AW1663" s="11"/>
      <c r="AX1663" s="410">
        <f t="shared" ref="AX1663:AX1726" si="523">L1663-O1663-P1663-Q1663-R1663--S1663-T1663-U1663-V1663-W1663-X1663-Y1663-Z1663</f>
        <v>0</v>
      </c>
      <c r="AY1663" s="411" t="str">
        <f>IF(G1663="","",VLOOKUP(J1663,中子データ!$B$4:$M$5999,10,FALSE))</f>
        <v/>
      </c>
      <c r="AZ1663" s="438" t="str">
        <f>IF(G1663="","",VLOOKUP(J1663,中子データ!$B$4:$M$5999,9,FALSE))</f>
        <v/>
      </c>
      <c r="BA1663" s="412" t="str">
        <f>IF(AQ1663="","",VLOOKUP(AQ1663,作業者名!$B$4:$C$100,2,FALSE))</f>
        <v/>
      </c>
      <c r="BB1663" s="412" t="str">
        <f>IF(AR1663="","",VLOOKUP(AR1663,作業者名!$B$4:$C$100,2,FALSE))</f>
        <v/>
      </c>
      <c r="BC1663" s="412" t="str">
        <f>IF(G1663="","",VLOOKUP(J1663,中子データ!B$4:N$6004,12,FALSE))</f>
        <v/>
      </c>
      <c r="BD1663" s="413" t="str">
        <f>IF(G1663="","",VLOOKUP(J1663,中子データ!$B$4:$P$4500,15,FALSE))</f>
        <v/>
      </c>
    </row>
    <row r="1664" spans="1:56" x14ac:dyDescent="0.15">
      <c r="A1664" s="7" t="str">
        <f>IF(G1664="","",VLOOKUP(H1664,マシン名!$B$4:$C$93,2,FALSE))</f>
        <v/>
      </c>
      <c r="B1664" s="7" t="str">
        <f>IF(G1664="","",VLOOKUP(I1664,作業者名!$B$4:$C$100,2,FALSE))</f>
        <v/>
      </c>
      <c r="C1664" s="7" t="str">
        <f>IF(G1664="","",VLOOKUP(J1664,中子データ!$B$4:$H$4500,2,FALSE))</f>
        <v/>
      </c>
      <c r="D1664" s="8" t="str">
        <f>IF(G1664="","",VLOOKUP(J1664,中子データ!$B$4:$H$4500,4,FALSE))</f>
        <v/>
      </c>
      <c r="E1664" s="231" t="str">
        <f t="shared" si="521"/>
        <v/>
      </c>
      <c r="G1664" s="238"/>
      <c r="H1664" s="9"/>
      <c r="I1664" s="9"/>
      <c r="J1664" s="9"/>
      <c r="K1664" s="10"/>
      <c r="L1664" s="10"/>
      <c r="M1664" s="6"/>
      <c r="N1664" s="6">
        <f t="shared" si="522"/>
        <v>0</v>
      </c>
      <c r="O1664" s="250"/>
      <c r="P1664" s="250"/>
      <c r="Q1664" s="250"/>
      <c r="R1664" s="250"/>
      <c r="S1664" s="250"/>
      <c r="T1664" s="250"/>
      <c r="U1664" s="250"/>
      <c r="V1664" s="250"/>
      <c r="W1664" s="250"/>
      <c r="X1664" s="250"/>
      <c r="Y1664" s="250"/>
      <c r="Z1664" s="4"/>
      <c r="AA1664" s="429"/>
      <c r="AB1664" s="457">
        <f t="shared" si="520"/>
        <v>0</v>
      </c>
      <c r="AC1664" s="11"/>
      <c r="AD1664" s="11"/>
      <c r="AE1664" s="11"/>
      <c r="AF1664" s="11"/>
      <c r="AG1664" s="11"/>
      <c r="AH1664" s="11"/>
      <c r="AI1664" s="11"/>
      <c r="AJ1664" s="12"/>
      <c r="AK1664" s="445" t="str">
        <f>IF(G1664="","",VLOOKUP(J1664,中子データ!$B$4:$H$4500,3,FALSE))</f>
        <v/>
      </c>
      <c r="AL1664" s="445" t="str">
        <f>IF(G1664="","",VLOOKUP(J1664,中子データ!$B$4:$H$4500,5,FALSE))</f>
        <v/>
      </c>
      <c r="AM1664" s="445" t="str">
        <f>IF(G1664="","",VLOOKUP(J1664,中子データ!$B$4:$H$4500,6,FALSE))</f>
        <v/>
      </c>
      <c r="AN1664" s="418"/>
      <c r="AO1664" s="419"/>
      <c r="AP1664" s="420"/>
      <c r="AQ1664" s="421"/>
      <c r="AR1664" s="420"/>
      <c r="AS1664" s="436"/>
      <c r="AT1664" s="436"/>
      <c r="AU1664" s="422"/>
      <c r="AV1664" s="11"/>
      <c r="AW1664" s="11"/>
      <c r="AX1664" s="410">
        <f t="shared" si="523"/>
        <v>0</v>
      </c>
      <c r="AY1664" s="411" t="str">
        <f>IF(G1664="","",VLOOKUP(J1664,中子データ!$B$4:$M$5999,10,FALSE))</f>
        <v/>
      </c>
      <c r="AZ1664" s="438" t="str">
        <f>IF(G1664="","",VLOOKUP(J1664,中子データ!$B$4:$M$5999,9,FALSE))</f>
        <v/>
      </c>
      <c r="BA1664" s="412" t="str">
        <f>IF(AQ1664="","",VLOOKUP(AQ1664,作業者名!$B$4:$C$100,2,FALSE))</f>
        <v/>
      </c>
      <c r="BB1664" s="412" t="str">
        <f>IF(AR1664="","",VLOOKUP(AR1664,作業者名!$B$4:$C$100,2,FALSE))</f>
        <v/>
      </c>
      <c r="BC1664" s="412" t="str">
        <f>IF(G1664="","",VLOOKUP(J1664,中子データ!B$4:N$6004,12,FALSE))</f>
        <v/>
      </c>
      <c r="BD1664" s="413" t="str">
        <f>IF(G1664="","",VLOOKUP(J1664,中子データ!$B$4:$P$4500,15,FALSE))</f>
        <v/>
      </c>
    </row>
    <row r="1665" spans="1:56" x14ac:dyDescent="0.15">
      <c r="A1665" s="7" t="str">
        <f>IF(G1665="","",VLOOKUP(H1665,マシン名!$B$4:$C$93,2,FALSE))</f>
        <v/>
      </c>
      <c r="B1665" s="7" t="str">
        <f>IF(G1665="","",VLOOKUP(I1665,作業者名!$B$4:$C$100,2,FALSE))</f>
        <v/>
      </c>
      <c r="C1665" s="7" t="str">
        <f>IF(G1665="","",VLOOKUP(J1665,中子データ!$B$4:$H$4500,2,FALSE))</f>
        <v/>
      </c>
      <c r="D1665" s="8" t="str">
        <f>IF(G1665="","",VLOOKUP(J1665,中子データ!$B$4:$H$4500,4,FALSE))</f>
        <v/>
      </c>
      <c r="E1665" s="231" t="str">
        <f t="shared" si="521"/>
        <v/>
      </c>
      <c r="G1665" s="238"/>
      <c r="H1665" s="9"/>
      <c r="I1665" s="9"/>
      <c r="J1665" s="9"/>
      <c r="K1665" s="10"/>
      <c r="L1665" s="10"/>
      <c r="M1665" s="6"/>
      <c r="N1665" s="6">
        <f t="shared" si="522"/>
        <v>0</v>
      </c>
      <c r="O1665" s="250"/>
      <c r="P1665" s="250"/>
      <c r="Q1665" s="250"/>
      <c r="R1665" s="250"/>
      <c r="S1665" s="250"/>
      <c r="T1665" s="250"/>
      <c r="U1665" s="250"/>
      <c r="V1665" s="250"/>
      <c r="W1665" s="250"/>
      <c r="X1665" s="250"/>
      <c r="Y1665" s="250"/>
      <c r="Z1665" s="4"/>
      <c r="AA1665" s="429"/>
      <c r="AB1665" s="457">
        <f t="shared" si="520"/>
        <v>0</v>
      </c>
      <c r="AC1665" s="11"/>
      <c r="AD1665" s="11"/>
      <c r="AE1665" s="11"/>
      <c r="AF1665" s="11"/>
      <c r="AG1665" s="11"/>
      <c r="AH1665" s="11"/>
      <c r="AI1665" s="11"/>
      <c r="AJ1665" s="12"/>
      <c r="AK1665" s="445" t="str">
        <f>IF(G1665="","",VLOOKUP(J1665,中子データ!$B$4:$H$4500,3,FALSE))</f>
        <v/>
      </c>
      <c r="AL1665" s="445" t="str">
        <f>IF(G1665="","",VLOOKUP(J1665,中子データ!$B$4:$H$4500,5,FALSE))</f>
        <v/>
      </c>
      <c r="AM1665" s="445" t="str">
        <f>IF(G1665="","",VLOOKUP(J1665,中子データ!$B$4:$H$4500,6,FALSE))</f>
        <v/>
      </c>
      <c r="AN1665" s="418"/>
      <c r="AO1665" s="419"/>
      <c r="AP1665" s="420"/>
      <c r="AQ1665" s="421"/>
      <c r="AR1665" s="420"/>
      <c r="AS1665" s="436"/>
      <c r="AT1665" s="436"/>
      <c r="AU1665" s="422"/>
      <c r="AV1665" s="11"/>
      <c r="AW1665" s="11"/>
      <c r="AX1665" s="410">
        <f t="shared" si="523"/>
        <v>0</v>
      </c>
      <c r="AY1665" s="411" t="str">
        <f>IF(G1665="","",VLOOKUP(J1665,中子データ!$B$4:$M$5999,10,FALSE))</f>
        <v/>
      </c>
      <c r="AZ1665" s="438" t="str">
        <f>IF(G1665="","",VLOOKUP(J1665,中子データ!$B$4:$M$5999,9,FALSE))</f>
        <v/>
      </c>
      <c r="BA1665" s="412" t="str">
        <f>IF(AQ1665="","",VLOOKUP(AQ1665,作業者名!$B$4:$C$100,2,FALSE))</f>
        <v/>
      </c>
      <c r="BB1665" s="412" t="str">
        <f>IF(AR1665="","",VLOOKUP(AR1665,作業者名!$B$4:$C$100,2,FALSE))</f>
        <v/>
      </c>
      <c r="BC1665" s="412" t="str">
        <f>IF(G1665="","",VLOOKUP(J1665,中子データ!B$4:N$6004,12,FALSE))</f>
        <v/>
      </c>
      <c r="BD1665" s="413" t="str">
        <f>IF(G1665="","",VLOOKUP(J1665,中子データ!$B$4:$P$4500,15,FALSE))</f>
        <v/>
      </c>
    </row>
    <row r="1666" spans="1:56" x14ac:dyDescent="0.15">
      <c r="A1666" s="7" t="str">
        <f>IF(G1666="","",VLOOKUP(H1666,マシン名!$B$4:$C$93,2,FALSE))</f>
        <v/>
      </c>
      <c r="B1666" s="7" t="str">
        <f>IF(G1666="","",VLOOKUP(I1666,作業者名!$B$4:$C$100,2,FALSE))</f>
        <v/>
      </c>
      <c r="C1666" s="7" t="str">
        <f>IF(G1666="","",VLOOKUP(J1666,中子データ!$B$4:$H$4500,2,FALSE))</f>
        <v/>
      </c>
      <c r="D1666" s="8" t="str">
        <f>IF(G1666="","",VLOOKUP(J1666,中子データ!$B$4:$H$4500,4,FALSE))</f>
        <v/>
      </c>
      <c r="E1666" s="231" t="str">
        <f t="shared" si="521"/>
        <v/>
      </c>
      <c r="G1666" s="238"/>
      <c r="H1666" s="9"/>
      <c r="I1666" s="9"/>
      <c r="J1666" s="9"/>
      <c r="K1666" s="10"/>
      <c r="L1666" s="10"/>
      <c r="M1666" s="6"/>
      <c r="N1666" s="6">
        <f t="shared" si="522"/>
        <v>0</v>
      </c>
      <c r="O1666" s="250"/>
      <c r="P1666" s="250"/>
      <c r="Q1666" s="250"/>
      <c r="R1666" s="250"/>
      <c r="S1666" s="250"/>
      <c r="T1666" s="250"/>
      <c r="U1666" s="250"/>
      <c r="V1666" s="250"/>
      <c r="W1666" s="250"/>
      <c r="X1666" s="250"/>
      <c r="Y1666" s="250"/>
      <c r="Z1666" s="4"/>
      <c r="AA1666" s="429"/>
      <c r="AB1666" s="457">
        <f t="shared" si="520"/>
        <v>0</v>
      </c>
      <c r="AC1666" s="11"/>
      <c r="AD1666" s="11"/>
      <c r="AE1666" s="11"/>
      <c r="AF1666" s="11"/>
      <c r="AG1666" s="11"/>
      <c r="AH1666" s="11"/>
      <c r="AI1666" s="11"/>
      <c r="AJ1666" s="12"/>
      <c r="AK1666" s="445" t="str">
        <f>IF(G1666="","",VLOOKUP(J1666,中子データ!$B$4:$H$4500,3,FALSE))</f>
        <v/>
      </c>
      <c r="AL1666" s="445" t="str">
        <f>IF(G1666="","",VLOOKUP(J1666,中子データ!$B$4:$H$4500,5,FALSE))</f>
        <v/>
      </c>
      <c r="AM1666" s="445" t="str">
        <f>IF(G1666="","",VLOOKUP(J1666,中子データ!$B$4:$H$4500,6,FALSE))</f>
        <v/>
      </c>
      <c r="AN1666" s="418"/>
      <c r="AO1666" s="419"/>
      <c r="AP1666" s="420"/>
      <c r="AQ1666" s="421"/>
      <c r="AR1666" s="420"/>
      <c r="AS1666" s="436"/>
      <c r="AT1666" s="436"/>
      <c r="AU1666" s="422"/>
      <c r="AV1666" s="11"/>
      <c r="AW1666" s="11"/>
      <c r="AX1666" s="410">
        <f t="shared" si="523"/>
        <v>0</v>
      </c>
      <c r="AY1666" s="411" t="str">
        <f>IF(G1666="","",VLOOKUP(J1666,中子データ!$B$4:$M$5999,10,FALSE))</f>
        <v/>
      </c>
      <c r="AZ1666" s="438" t="str">
        <f>IF(G1666="","",VLOOKUP(J1666,中子データ!$B$4:$M$5999,9,FALSE))</f>
        <v/>
      </c>
      <c r="BA1666" s="412" t="str">
        <f>IF(AQ1666="","",VLOOKUP(AQ1666,作業者名!$B$4:$C$100,2,FALSE))</f>
        <v/>
      </c>
      <c r="BB1666" s="412" t="str">
        <f>IF(AR1666="","",VLOOKUP(AR1666,作業者名!$B$4:$C$100,2,FALSE))</f>
        <v/>
      </c>
      <c r="BC1666" s="412" t="str">
        <f>IF(G1666="","",VLOOKUP(J1666,中子データ!B$4:N$6004,12,FALSE))</f>
        <v/>
      </c>
      <c r="BD1666" s="413" t="str">
        <f>IF(G1666="","",VLOOKUP(J1666,中子データ!$B$4:$P$4500,15,FALSE))</f>
        <v/>
      </c>
    </row>
    <row r="1667" spans="1:56" x14ac:dyDescent="0.15">
      <c r="A1667" s="7" t="str">
        <f>IF(G1667="","",VLOOKUP(H1667,マシン名!$B$4:$C$93,2,FALSE))</f>
        <v/>
      </c>
      <c r="B1667" s="7" t="str">
        <f>IF(G1667="","",VLOOKUP(I1667,作業者名!$B$4:$C$100,2,FALSE))</f>
        <v/>
      </c>
      <c r="C1667" s="7" t="str">
        <f>IF(G1667="","",VLOOKUP(J1667,中子データ!$B$4:$H$4500,2,FALSE))</f>
        <v/>
      </c>
      <c r="D1667" s="8" t="str">
        <f>IF(G1667="","",VLOOKUP(J1667,中子データ!$B$4:$H$4500,4,FALSE))</f>
        <v/>
      </c>
      <c r="E1667" s="231" t="str">
        <f t="shared" si="521"/>
        <v/>
      </c>
      <c r="G1667" s="238"/>
      <c r="H1667" s="9"/>
      <c r="I1667" s="9"/>
      <c r="J1667" s="9"/>
      <c r="K1667" s="10"/>
      <c r="L1667" s="10"/>
      <c r="M1667" s="6"/>
      <c r="N1667" s="6">
        <f t="shared" si="522"/>
        <v>0</v>
      </c>
      <c r="O1667" s="250"/>
      <c r="P1667" s="250"/>
      <c r="Q1667" s="250"/>
      <c r="R1667" s="250"/>
      <c r="S1667" s="250"/>
      <c r="T1667" s="250"/>
      <c r="U1667" s="250"/>
      <c r="V1667" s="250"/>
      <c r="W1667" s="250"/>
      <c r="X1667" s="250"/>
      <c r="Y1667" s="250"/>
      <c r="Z1667" s="4"/>
      <c r="AA1667" s="429"/>
      <c r="AB1667" s="457">
        <f t="shared" si="520"/>
        <v>0</v>
      </c>
      <c r="AC1667" s="11"/>
      <c r="AD1667" s="11"/>
      <c r="AE1667" s="11"/>
      <c r="AF1667" s="11"/>
      <c r="AG1667" s="11"/>
      <c r="AH1667" s="11"/>
      <c r="AI1667" s="11"/>
      <c r="AJ1667" s="12"/>
      <c r="AK1667" s="445" t="str">
        <f>IF(G1667="","",VLOOKUP(J1667,中子データ!$B$4:$H$4500,3,FALSE))</f>
        <v/>
      </c>
      <c r="AL1667" s="445" t="str">
        <f>IF(G1667="","",VLOOKUP(J1667,中子データ!$B$4:$H$4500,5,FALSE))</f>
        <v/>
      </c>
      <c r="AM1667" s="445" t="str">
        <f>IF(G1667="","",VLOOKUP(J1667,中子データ!$B$4:$H$4500,6,FALSE))</f>
        <v/>
      </c>
      <c r="AN1667" s="418"/>
      <c r="AO1667" s="419"/>
      <c r="AP1667" s="420"/>
      <c r="AQ1667" s="421"/>
      <c r="AR1667" s="420"/>
      <c r="AS1667" s="436"/>
      <c r="AT1667" s="436"/>
      <c r="AU1667" s="422"/>
      <c r="AV1667" s="11"/>
      <c r="AW1667" s="11"/>
      <c r="AX1667" s="410">
        <f t="shared" si="523"/>
        <v>0</v>
      </c>
      <c r="AY1667" s="411" t="str">
        <f>IF(G1667="","",VLOOKUP(J1667,中子データ!$B$4:$M$5999,10,FALSE))</f>
        <v/>
      </c>
      <c r="AZ1667" s="438" t="str">
        <f>IF(G1667="","",VLOOKUP(J1667,中子データ!$B$4:$M$5999,9,FALSE))</f>
        <v/>
      </c>
      <c r="BA1667" s="412" t="str">
        <f>IF(AQ1667="","",VLOOKUP(AQ1667,作業者名!$B$4:$C$100,2,FALSE))</f>
        <v/>
      </c>
      <c r="BB1667" s="412" t="str">
        <f>IF(AR1667="","",VLOOKUP(AR1667,作業者名!$B$4:$C$100,2,FALSE))</f>
        <v/>
      </c>
      <c r="BC1667" s="412" t="str">
        <f>IF(G1667="","",VLOOKUP(J1667,中子データ!B$4:N$6004,12,FALSE))</f>
        <v/>
      </c>
      <c r="BD1667" s="413" t="str">
        <f>IF(G1667="","",VLOOKUP(J1667,中子データ!$B$4:$P$4500,15,FALSE))</f>
        <v/>
      </c>
    </row>
    <row r="1668" spans="1:56" x14ac:dyDescent="0.15">
      <c r="A1668" s="7" t="str">
        <f>IF(G1668="","",VLOOKUP(H1668,マシン名!$B$4:$C$93,2,FALSE))</f>
        <v/>
      </c>
      <c r="B1668" s="7" t="str">
        <f>IF(G1668="","",VLOOKUP(I1668,作業者名!$B$4:$C$100,2,FALSE))</f>
        <v/>
      </c>
      <c r="C1668" s="7" t="str">
        <f>IF(G1668="","",VLOOKUP(J1668,中子データ!$B$4:$H$4500,2,FALSE))</f>
        <v/>
      </c>
      <c r="D1668" s="8" t="str">
        <f>IF(G1668="","",VLOOKUP(J1668,中子データ!$B$4:$H$4500,4,FALSE))</f>
        <v/>
      </c>
      <c r="E1668" s="231" t="str">
        <f t="shared" si="521"/>
        <v/>
      </c>
      <c r="G1668" s="238"/>
      <c r="H1668" s="9"/>
      <c r="I1668" s="9"/>
      <c r="J1668" s="9"/>
      <c r="K1668" s="10"/>
      <c r="L1668" s="10"/>
      <c r="M1668" s="6"/>
      <c r="N1668" s="6">
        <f t="shared" si="522"/>
        <v>0</v>
      </c>
      <c r="O1668" s="250"/>
      <c r="P1668" s="250"/>
      <c r="Q1668" s="250"/>
      <c r="R1668" s="250"/>
      <c r="S1668" s="250"/>
      <c r="T1668" s="250"/>
      <c r="U1668" s="250"/>
      <c r="V1668" s="250"/>
      <c r="W1668" s="250"/>
      <c r="X1668" s="250"/>
      <c r="Y1668" s="250"/>
      <c r="Z1668" s="4"/>
      <c r="AA1668" s="429"/>
      <c r="AB1668" s="457">
        <f t="shared" si="520"/>
        <v>0</v>
      </c>
      <c r="AC1668" s="11"/>
      <c r="AD1668" s="11"/>
      <c r="AE1668" s="11"/>
      <c r="AF1668" s="11"/>
      <c r="AG1668" s="11"/>
      <c r="AH1668" s="11"/>
      <c r="AI1668" s="11"/>
      <c r="AJ1668" s="12"/>
      <c r="AK1668" s="445" t="str">
        <f>IF(G1668="","",VLOOKUP(J1668,中子データ!$B$4:$H$4500,3,FALSE))</f>
        <v/>
      </c>
      <c r="AL1668" s="445" t="str">
        <f>IF(G1668="","",VLOOKUP(J1668,中子データ!$B$4:$H$4500,5,FALSE))</f>
        <v/>
      </c>
      <c r="AM1668" s="445" t="str">
        <f>IF(G1668="","",VLOOKUP(J1668,中子データ!$B$4:$H$4500,6,FALSE))</f>
        <v/>
      </c>
      <c r="AN1668" s="418"/>
      <c r="AO1668" s="419"/>
      <c r="AP1668" s="420"/>
      <c r="AQ1668" s="421"/>
      <c r="AR1668" s="420"/>
      <c r="AS1668" s="436"/>
      <c r="AT1668" s="436"/>
      <c r="AU1668" s="422"/>
      <c r="AV1668" s="11"/>
      <c r="AW1668" s="11"/>
      <c r="AX1668" s="410">
        <f t="shared" si="523"/>
        <v>0</v>
      </c>
      <c r="AY1668" s="411" t="str">
        <f>IF(G1668="","",VLOOKUP(J1668,中子データ!$B$4:$M$5999,10,FALSE))</f>
        <v/>
      </c>
      <c r="AZ1668" s="438" t="str">
        <f>IF(G1668="","",VLOOKUP(J1668,中子データ!$B$4:$M$5999,9,FALSE))</f>
        <v/>
      </c>
      <c r="BA1668" s="412" t="str">
        <f>IF(AQ1668="","",VLOOKUP(AQ1668,作業者名!$B$4:$C$100,2,FALSE))</f>
        <v/>
      </c>
      <c r="BB1668" s="412" t="str">
        <f>IF(AR1668="","",VLOOKUP(AR1668,作業者名!$B$4:$C$100,2,FALSE))</f>
        <v/>
      </c>
      <c r="BC1668" s="412" t="str">
        <f>IF(G1668="","",VLOOKUP(J1668,中子データ!B$4:N$6004,12,FALSE))</f>
        <v/>
      </c>
      <c r="BD1668" s="413" t="str">
        <f>IF(G1668="","",VLOOKUP(J1668,中子データ!$B$4:$P$4500,15,FALSE))</f>
        <v/>
      </c>
    </row>
    <row r="1669" spans="1:56" x14ac:dyDescent="0.15">
      <c r="A1669" s="7" t="str">
        <f>IF(G1669="","",VLOOKUP(H1669,マシン名!$B$4:$C$93,2,FALSE))</f>
        <v/>
      </c>
      <c r="B1669" s="7" t="str">
        <f>IF(G1669="","",VLOOKUP(I1669,作業者名!$B$4:$C$100,2,FALSE))</f>
        <v/>
      </c>
      <c r="C1669" s="7" t="str">
        <f>IF(G1669="","",VLOOKUP(J1669,中子データ!$B$4:$H$4500,2,FALSE))</f>
        <v/>
      </c>
      <c r="D1669" s="8" t="str">
        <f>IF(G1669="","",VLOOKUP(J1669,中子データ!$B$4:$H$4500,4,FALSE))</f>
        <v/>
      </c>
      <c r="E1669" s="231" t="str">
        <f t="shared" si="521"/>
        <v/>
      </c>
      <c r="G1669" s="238"/>
      <c r="H1669" s="9"/>
      <c r="I1669" s="9"/>
      <c r="J1669" s="9"/>
      <c r="K1669" s="10"/>
      <c r="L1669" s="10"/>
      <c r="M1669" s="6"/>
      <c r="N1669" s="6">
        <f t="shared" si="522"/>
        <v>0</v>
      </c>
      <c r="O1669" s="250"/>
      <c r="P1669" s="250"/>
      <c r="Q1669" s="250"/>
      <c r="R1669" s="250"/>
      <c r="S1669" s="250"/>
      <c r="T1669" s="250"/>
      <c r="U1669" s="250"/>
      <c r="V1669" s="250"/>
      <c r="W1669" s="250"/>
      <c r="X1669" s="250"/>
      <c r="Y1669" s="250"/>
      <c r="Z1669" s="4"/>
      <c r="AA1669" s="429"/>
      <c r="AB1669" s="457">
        <f t="shared" si="520"/>
        <v>0</v>
      </c>
      <c r="AC1669" s="11"/>
      <c r="AD1669" s="11"/>
      <c r="AE1669" s="11"/>
      <c r="AF1669" s="11"/>
      <c r="AG1669" s="11"/>
      <c r="AH1669" s="11"/>
      <c r="AI1669" s="11"/>
      <c r="AJ1669" s="12"/>
      <c r="AK1669" s="445" t="str">
        <f>IF(G1669="","",VLOOKUP(J1669,中子データ!$B$4:$H$4500,3,FALSE))</f>
        <v/>
      </c>
      <c r="AL1669" s="445" t="str">
        <f>IF(G1669="","",VLOOKUP(J1669,中子データ!$B$4:$H$4500,5,FALSE))</f>
        <v/>
      </c>
      <c r="AM1669" s="445" t="str">
        <f>IF(G1669="","",VLOOKUP(J1669,中子データ!$B$4:$H$4500,6,FALSE))</f>
        <v/>
      </c>
      <c r="AN1669" s="418"/>
      <c r="AO1669" s="419"/>
      <c r="AP1669" s="420"/>
      <c r="AQ1669" s="421"/>
      <c r="AR1669" s="420"/>
      <c r="AS1669" s="436"/>
      <c r="AT1669" s="436"/>
      <c r="AU1669" s="422"/>
      <c r="AV1669" s="11"/>
      <c r="AW1669" s="11"/>
      <c r="AX1669" s="410">
        <f t="shared" si="523"/>
        <v>0</v>
      </c>
      <c r="AY1669" s="411" t="str">
        <f>IF(G1669="","",VLOOKUP(J1669,中子データ!$B$4:$M$5999,10,FALSE))</f>
        <v/>
      </c>
      <c r="AZ1669" s="438" t="str">
        <f>IF(G1669="","",VLOOKUP(J1669,中子データ!$B$4:$M$5999,9,FALSE))</f>
        <v/>
      </c>
      <c r="BA1669" s="412" t="str">
        <f>IF(AQ1669="","",VLOOKUP(AQ1669,作業者名!$B$4:$C$100,2,FALSE))</f>
        <v/>
      </c>
      <c r="BB1669" s="412" t="str">
        <f>IF(AR1669="","",VLOOKUP(AR1669,作業者名!$B$4:$C$100,2,FALSE))</f>
        <v/>
      </c>
      <c r="BC1669" s="412" t="str">
        <f>IF(G1669="","",VLOOKUP(J1669,中子データ!B$4:N$6004,12,FALSE))</f>
        <v/>
      </c>
      <c r="BD1669" s="413" t="str">
        <f>IF(G1669="","",VLOOKUP(J1669,中子データ!$B$4:$P$4500,15,FALSE))</f>
        <v/>
      </c>
    </row>
    <row r="1670" spans="1:56" x14ac:dyDescent="0.15">
      <c r="A1670" s="7" t="str">
        <f>IF(G1670="","",VLOOKUP(H1670,マシン名!$B$4:$C$93,2,FALSE))</f>
        <v/>
      </c>
      <c r="B1670" s="7" t="str">
        <f>IF(G1670="","",VLOOKUP(I1670,作業者名!$B$4:$C$100,2,FALSE))</f>
        <v/>
      </c>
      <c r="C1670" s="7" t="str">
        <f>IF(G1670="","",VLOOKUP(J1670,中子データ!$B$4:$H$4500,2,FALSE))</f>
        <v/>
      </c>
      <c r="D1670" s="8" t="str">
        <f>IF(G1670="","",VLOOKUP(J1670,中子データ!$B$4:$H$4500,4,FALSE))</f>
        <v/>
      </c>
      <c r="E1670" s="231" t="str">
        <f t="shared" si="521"/>
        <v/>
      </c>
      <c r="G1670" s="238"/>
      <c r="H1670" s="9"/>
      <c r="I1670" s="9"/>
      <c r="J1670" s="9"/>
      <c r="K1670" s="10"/>
      <c r="L1670" s="10"/>
      <c r="M1670" s="6"/>
      <c r="N1670" s="6">
        <f t="shared" si="522"/>
        <v>0</v>
      </c>
      <c r="O1670" s="250"/>
      <c r="P1670" s="250"/>
      <c r="Q1670" s="250"/>
      <c r="R1670" s="250"/>
      <c r="S1670" s="250"/>
      <c r="T1670" s="250"/>
      <c r="U1670" s="250"/>
      <c r="V1670" s="250"/>
      <c r="W1670" s="250"/>
      <c r="X1670" s="250"/>
      <c r="Y1670" s="250"/>
      <c r="Z1670" s="4"/>
      <c r="AA1670" s="429"/>
      <c r="AB1670" s="457">
        <f t="shared" ref="AB1670:AB1733" si="524">SUM(AC1670:AJ1670)</f>
        <v>0</v>
      </c>
      <c r="AC1670" s="11"/>
      <c r="AD1670" s="11"/>
      <c r="AE1670" s="11"/>
      <c r="AF1670" s="11"/>
      <c r="AG1670" s="11"/>
      <c r="AH1670" s="11"/>
      <c r="AI1670" s="11"/>
      <c r="AJ1670" s="12"/>
      <c r="AK1670" s="445" t="str">
        <f>IF(G1670="","",VLOOKUP(J1670,中子データ!$B$4:$H$4500,3,FALSE))</f>
        <v/>
      </c>
      <c r="AL1670" s="445" t="str">
        <f>IF(G1670="","",VLOOKUP(J1670,中子データ!$B$4:$H$4500,5,FALSE))</f>
        <v/>
      </c>
      <c r="AM1670" s="445" t="str">
        <f>IF(G1670="","",VLOOKUP(J1670,中子データ!$B$4:$H$4500,6,FALSE))</f>
        <v/>
      </c>
      <c r="AN1670" s="418"/>
      <c r="AO1670" s="419"/>
      <c r="AP1670" s="420"/>
      <c r="AQ1670" s="421"/>
      <c r="AR1670" s="420"/>
      <c r="AS1670" s="436"/>
      <c r="AT1670" s="436"/>
      <c r="AU1670" s="422"/>
      <c r="AV1670" s="11"/>
      <c r="AW1670" s="11"/>
      <c r="AX1670" s="410">
        <f t="shared" si="523"/>
        <v>0</v>
      </c>
      <c r="AY1670" s="411" t="str">
        <f>IF(G1670="","",VLOOKUP(J1670,中子データ!$B$4:$M$5999,10,FALSE))</f>
        <v/>
      </c>
      <c r="AZ1670" s="438" t="str">
        <f>IF(G1670="","",VLOOKUP(J1670,中子データ!$B$4:$M$5999,9,FALSE))</f>
        <v/>
      </c>
      <c r="BA1670" s="412" t="str">
        <f>IF(AQ1670="","",VLOOKUP(AQ1670,作業者名!$B$4:$C$100,2,FALSE))</f>
        <v/>
      </c>
      <c r="BB1670" s="412" t="str">
        <f>IF(AR1670="","",VLOOKUP(AR1670,作業者名!$B$4:$C$100,2,FALSE))</f>
        <v/>
      </c>
      <c r="BC1670" s="412" t="str">
        <f>IF(G1670="","",VLOOKUP(J1670,中子データ!B$4:N$6004,12,FALSE))</f>
        <v/>
      </c>
      <c r="BD1670" s="413" t="str">
        <f>IF(G1670="","",VLOOKUP(J1670,中子データ!$B$4:$P$4500,15,FALSE))</f>
        <v/>
      </c>
    </row>
    <row r="1671" spans="1:56" x14ac:dyDescent="0.15">
      <c r="A1671" s="7" t="str">
        <f>IF(G1671="","",VLOOKUP(H1671,マシン名!$B$4:$C$93,2,FALSE))</f>
        <v/>
      </c>
      <c r="B1671" s="7" t="str">
        <f>IF(G1671="","",VLOOKUP(I1671,作業者名!$B$4:$C$100,2,FALSE))</f>
        <v/>
      </c>
      <c r="C1671" s="7" t="str">
        <f>IF(G1671="","",VLOOKUP(J1671,中子データ!$B$4:$H$4500,2,FALSE))</f>
        <v/>
      </c>
      <c r="D1671" s="8" t="str">
        <f>IF(G1671="","",VLOOKUP(J1671,中子データ!$B$4:$H$4500,4,FALSE))</f>
        <v/>
      </c>
      <c r="E1671" s="231" t="str">
        <f t="shared" si="521"/>
        <v/>
      </c>
      <c r="G1671" s="238"/>
      <c r="H1671" s="9"/>
      <c r="I1671" s="9"/>
      <c r="J1671" s="9"/>
      <c r="K1671" s="10"/>
      <c r="L1671" s="10"/>
      <c r="M1671" s="6"/>
      <c r="N1671" s="6">
        <f t="shared" si="522"/>
        <v>0</v>
      </c>
      <c r="O1671" s="250"/>
      <c r="P1671" s="250"/>
      <c r="Q1671" s="250"/>
      <c r="R1671" s="250"/>
      <c r="S1671" s="250"/>
      <c r="T1671" s="250"/>
      <c r="U1671" s="250"/>
      <c r="V1671" s="250"/>
      <c r="W1671" s="250"/>
      <c r="X1671" s="250"/>
      <c r="Y1671" s="250"/>
      <c r="Z1671" s="4"/>
      <c r="AA1671" s="429"/>
      <c r="AB1671" s="457">
        <f t="shared" si="524"/>
        <v>0</v>
      </c>
      <c r="AC1671" s="11"/>
      <c r="AD1671" s="11"/>
      <c r="AE1671" s="11"/>
      <c r="AF1671" s="11"/>
      <c r="AG1671" s="11"/>
      <c r="AH1671" s="11"/>
      <c r="AI1671" s="11"/>
      <c r="AJ1671" s="12"/>
      <c r="AK1671" s="445" t="str">
        <f>IF(G1671="","",VLOOKUP(J1671,中子データ!$B$4:$H$4500,3,FALSE))</f>
        <v/>
      </c>
      <c r="AL1671" s="445" t="str">
        <f>IF(G1671="","",VLOOKUP(J1671,中子データ!$B$4:$H$4500,5,FALSE))</f>
        <v/>
      </c>
      <c r="AM1671" s="445" t="str">
        <f>IF(G1671="","",VLOOKUP(J1671,中子データ!$B$4:$H$4500,6,FALSE))</f>
        <v/>
      </c>
      <c r="AN1671" s="418"/>
      <c r="AO1671" s="419"/>
      <c r="AP1671" s="420"/>
      <c r="AQ1671" s="421"/>
      <c r="AR1671" s="420"/>
      <c r="AS1671" s="436"/>
      <c r="AT1671" s="436"/>
      <c r="AU1671" s="422"/>
      <c r="AV1671" s="11"/>
      <c r="AW1671" s="11"/>
      <c r="AX1671" s="410">
        <f t="shared" si="523"/>
        <v>0</v>
      </c>
      <c r="AY1671" s="411" t="str">
        <f>IF(G1671="","",VLOOKUP(J1671,中子データ!$B$4:$M$5999,10,FALSE))</f>
        <v/>
      </c>
      <c r="AZ1671" s="438" t="str">
        <f>IF(G1671="","",VLOOKUP(J1671,中子データ!$B$4:$M$5999,9,FALSE))</f>
        <v/>
      </c>
      <c r="BA1671" s="412" t="str">
        <f>IF(AQ1671="","",VLOOKUP(AQ1671,作業者名!$B$4:$C$100,2,FALSE))</f>
        <v/>
      </c>
      <c r="BB1671" s="412" t="str">
        <f>IF(AR1671="","",VLOOKUP(AR1671,作業者名!$B$4:$C$100,2,FALSE))</f>
        <v/>
      </c>
      <c r="BC1671" s="412" t="str">
        <f>IF(G1671="","",VLOOKUP(J1671,中子データ!B$4:N$6004,12,FALSE))</f>
        <v/>
      </c>
      <c r="BD1671" s="413" t="str">
        <f>IF(G1671="","",VLOOKUP(J1671,中子データ!$B$4:$P$4500,15,FALSE))</f>
        <v/>
      </c>
    </row>
    <row r="1672" spans="1:56" x14ac:dyDescent="0.15">
      <c r="A1672" s="7" t="str">
        <f>IF(G1672="","",VLOOKUP(H1672,マシン名!$B$4:$C$93,2,FALSE))</f>
        <v/>
      </c>
      <c r="B1672" s="7" t="str">
        <f>IF(G1672="","",VLOOKUP(I1672,作業者名!$B$4:$C$100,2,FALSE))</f>
        <v/>
      </c>
      <c r="C1672" s="7" t="str">
        <f>IF(G1672="","",VLOOKUP(J1672,中子データ!$B$4:$H$4500,2,FALSE))</f>
        <v/>
      </c>
      <c r="D1672" s="8" t="str">
        <f>IF(G1672="","",VLOOKUP(J1672,中子データ!$B$4:$H$4500,4,FALSE))</f>
        <v/>
      </c>
      <c r="E1672" s="231" t="str">
        <f t="shared" si="521"/>
        <v/>
      </c>
      <c r="G1672" s="238"/>
      <c r="H1672" s="9"/>
      <c r="I1672" s="9"/>
      <c r="J1672" s="9"/>
      <c r="K1672" s="10"/>
      <c r="L1672" s="10"/>
      <c r="M1672" s="6"/>
      <c r="N1672" s="6">
        <f t="shared" si="522"/>
        <v>0</v>
      </c>
      <c r="O1672" s="250"/>
      <c r="P1672" s="250"/>
      <c r="Q1672" s="250"/>
      <c r="R1672" s="250"/>
      <c r="S1672" s="250"/>
      <c r="T1672" s="250"/>
      <c r="U1672" s="250"/>
      <c r="V1672" s="250"/>
      <c r="W1672" s="250"/>
      <c r="X1672" s="250"/>
      <c r="Y1672" s="250"/>
      <c r="Z1672" s="4"/>
      <c r="AA1672" s="429"/>
      <c r="AB1672" s="457">
        <f t="shared" si="524"/>
        <v>0</v>
      </c>
      <c r="AC1672" s="11"/>
      <c r="AD1672" s="11"/>
      <c r="AE1672" s="11"/>
      <c r="AF1672" s="11"/>
      <c r="AG1672" s="11"/>
      <c r="AH1672" s="11"/>
      <c r="AI1672" s="11"/>
      <c r="AJ1672" s="12"/>
      <c r="AK1672" s="445" t="str">
        <f>IF(G1672="","",VLOOKUP(J1672,中子データ!$B$4:$H$4500,3,FALSE))</f>
        <v/>
      </c>
      <c r="AL1672" s="445" t="str">
        <f>IF(G1672="","",VLOOKUP(J1672,中子データ!$B$4:$H$4500,5,FALSE))</f>
        <v/>
      </c>
      <c r="AM1672" s="445" t="str">
        <f>IF(G1672="","",VLOOKUP(J1672,中子データ!$B$4:$H$4500,6,FALSE))</f>
        <v/>
      </c>
      <c r="AN1672" s="418"/>
      <c r="AO1672" s="419"/>
      <c r="AP1672" s="420"/>
      <c r="AQ1672" s="421"/>
      <c r="AR1672" s="420"/>
      <c r="AS1672" s="436"/>
      <c r="AT1672" s="436"/>
      <c r="AU1672" s="422"/>
      <c r="AV1672" s="11"/>
      <c r="AW1672" s="11"/>
      <c r="AX1672" s="410">
        <f t="shared" si="523"/>
        <v>0</v>
      </c>
      <c r="AY1672" s="411" t="str">
        <f>IF(G1672="","",VLOOKUP(J1672,中子データ!$B$4:$M$5999,10,FALSE))</f>
        <v/>
      </c>
      <c r="AZ1672" s="438" t="str">
        <f>IF(G1672="","",VLOOKUP(J1672,中子データ!$B$4:$M$5999,9,FALSE))</f>
        <v/>
      </c>
      <c r="BA1672" s="412" t="str">
        <f>IF(AQ1672="","",VLOOKUP(AQ1672,作業者名!$B$4:$C$100,2,FALSE))</f>
        <v/>
      </c>
      <c r="BB1672" s="412" t="str">
        <f>IF(AR1672="","",VLOOKUP(AR1672,作業者名!$B$4:$C$100,2,FALSE))</f>
        <v/>
      </c>
      <c r="BC1672" s="412" t="str">
        <f>IF(G1672="","",VLOOKUP(J1672,中子データ!B$4:N$6004,12,FALSE))</f>
        <v/>
      </c>
      <c r="BD1672" s="413" t="str">
        <f>IF(G1672="","",VLOOKUP(J1672,中子データ!$B$4:$P$4500,15,FALSE))</f>
        <v/>
      </c>
    </row>
    <row r="1673" spans="1:56" x14ac:dyDescent="0.15">
      <c r="A1673" s="7" t="str">
        <f>IF(G1673="","",VLOOKUP(H1673,マシン名!$B$4:$C$93,2,FALSE))</f>
        <v/>
      </c>
      <c r="B1673" s="7" t="str">
        <f>IF(G1673="","",VLOOKUP(I1673,作業者名!$B$4:$C$100,2,FALSE))</f>
        <v/>
      </c>
      <c r="C1673" s="7" t="str">
        <f>IF(G1673="","",VLOOKUP(J1673,中子データ!$B$4:$H$4500,2,FALSE))</f>
        <v/>
      </c>
      <c r="D1673" s="8" t="str">
        <f>IF(G1673="","",VLOOKUP(J1673,中子データ!$B$4:$H$4500,4,FALSE))</f>
        <v/>
      </c>
      <c r="E1673" s="231" t="str">
        <f t="shared" si="521"/>
        <v/>
      </c>
      <c r="G1673" s="238"/>
      <c r="H1673" s="9"/>
      <c r="I1673" s="9"/>
      <c r="J1673" s="9"/>
      <c r="K1673" s="10"/>
      <c r="L1673" s="10"/>
      <c r="M1673" s="6"/>
      <c r="N1673" s="6">
        <f t="shared" si="522"/>
        <v>0</v>
      </c>
      <c r="O1673" s="250"/>
      <c r="P1673" s="250"/>
      <c r="Q1673" s="250"/>
      <c r="R1673" s="250"/>
      <c r="S1673" s="250"/>
      <c r="T1673" s="250"/>
      <c r="U1673" s="250"/>
      <c r="V1673" s="250"/>
      <c r="W1673" s="250"/>
      <c r="X1673" s="250"/>
      <c r="Y1673" s="250"/>
      <c r="Z1673" s="4"/>
      <c r="AA1673" s="429"/>
      <c r="AB1673" s="457">
        <f t="shared" si="524"/>
        <v>0</v>
      </c>
      <c r="AC1673" s="11"/>
      <c r="AD1673" s="11"/>
      <c r="AE1673" s="11"/>
      <c r="AF1673" s="11"/>
      <c r="AG1673" s="11"/>
      <c r="AH1673" s="11"/>
      <c r="AI1673" s="11"/>
      <c r="AJ1673" s="12"/>
      <c r="AK1673" s="445" t="str">
        <f>IF(G1673="","",VLOOKUP(J1673,中子データ!$B$4:$H$4500,3,FALSE))</f>
        <v/>
      </c>
      <c r="AL1673" s="445" t="str">
        <f>IF(G1673="","",VLOOKUP(J1673,中子データ!$B$4:$H$4500,5,FALSE))</f>
        <v/>
      </c>
      <c r="AM1673" s="445" t="str">
        <f>IF(G1673="","",VLOOKUP(J1673,中子データ!$B$4:$H$4500,6,FALSE))</f>
        <v/>
      </c>
      <c r="AN1673" s="418"/>
      <c r="AO1673" s="419"/>
      <c r="AP1673" s="420"/>
      <c r="AQ1673" s="421"/>
      <c r="AR1673" s="420"/>
      <c r="AS1673" s="436"/>
      <c r="AT1673" s="436"/>
      <c r="AU1673" s="422"/>
      <c r="AV1673" s="11"/>
      <c r="AW1673" s="11"/>
      <c r="AX1673" s="410">
        <f t="shared" si="523"/>
        <v>0</v>
      </c>
      <c r="AY1673" s="411" t="str">
        <f>IF(G1673="","",VLOOKUP(J1673,中子データ!$B$4:$M$5999,10,FALSE))</f>
        <v/>
      </c>
      <c r="AZ1673" s="438" t="str">
        <f>IF(G1673="","",VLOOKUP(J1673,中子データ!$B$4:$M$5999,9,FALSE))</f>
        <v/>
      </c>
      <c r="BA1673" s="412" t="str">
        <f>IF(AQ1673="","",VLOOKUP(AQ1673,作業者名!$B$4:$C$100,2,FALSE))</f>
        <v/>
      </c>
      <c r="BB1673" s="412" t="str">
        <f>IF(AR1673="","",VLOOKUP(AR1673,作業者名!$B$4:$C$100,2,FALSE))</f>
        <v/>
      </c>
      <c r="BC1673" s="412" t="str">
        <f>IF(G1673="","",VLOOKUP(J1673,中子データ!B$4:N$6004,12,FALSE))</f>
        <v/>
      </c>
      <c r="BD1673" s="413" t="str">
        <f>IF(G1673="","",VLOOKUP(J1673,中子データ!$B$4:$P$4500,15,FALSE))</f>
        <v/>
      </c>
    </row>
    <row r="1674" spans="1:56" x14ac:dyDescent="0.15">
      <c r="A1674" s="7" t="str">
        <f>IF(G1674="","",VLOOKUP(H1674,マシン名!$B$4:$C$93,2,FALSE))</f>
        <v/>
      </c>
      <c r="B1674" s="7" t="str">
        <f>IF(G1674="","",VLOOKUP(I1674,作業者名!$B$4:$C$100,2,FALSE))</f>
        <v/>
      </c>
      <c r="C1674" s="7" t="str">
        <f>IF(G1674="","",VLOOKUP(J1674,中子データ!$B$4:$H$4500,2,FALSE))</f>
        <v/>
      </c>
      <c r="D1674" s="8" t="str">
        <f>IF(G1674="","",VLOOKUP(J1674,中子データ!$B$4:$H$4500,4,FALSE))</f>
        <v/>
      </c>
      <c r="E1674" s="231" t="str">
        <f t="shared" si="521"/>
        <v/>
      </c>
      <c r="G1674" s="238"/>
      <c r="H1674" s="9"/>
      <c r="I1674" s="9"/>
      <c r="J1674" s="9"/>
      <c r="K1674" s="10"/>
      <c r="L1674" s="10"/>
      <c r="M1674" s="6"/>
      <c r="N1674" s="6">
        <f t="shared" si="522"/>
        <v>0</v>
      </c>
      <c r="O1674" s="250"/>
      <c r="P1674" s="250"/>
      <c r="Q1674" s="250"/>
      <c r="R1674" s="250"/>
      <c r="S1674" s="250"/>
      <c r="T1674" s="250"/>
      <c r="U1674" s="250"/>
      <c r="V1674" s="250"/>
      <c r="W1674" s="250"/>
      <c r="X1674" s="250"/>
      <c r="Y1674" s="250"/>
      <c r="Z1674" s="4"/>
      <c r="AA1674" s="429"/>
      <c r="AB1674" s="457">
        <f t="shared" si="524"/>
        <v>0</v>
      </c>
      <c r="AC1674" s="11"/>
      <c r="AD1674" s="11"/>
      <c r="AE1674" s="11"/>
      <c r="AF1674" s="11"/>
      <c r="AG1674" s="11"/>
      <c r="AH1674" s="11"/>
      <c r="AI1674" s="11"/>
      <c r="AJ1674" s="12"/>
      <c r="AK1674" s="445" t="str">
        <f>IF(G1674="","",VLOOKUP(J1674,中子データ!$B$4:$H$4500,3,FALSE))</f>
        <v/>
      </c>
      <c r="AL1674" s="445" t="str">
        <f>IF(G1674="","",VLOOKUP(J1674,中子データ!$B$4:$H$4500,5,FALSE))</f>
        <v/>
      </c>
      <c r="AM1674" s="445" t="str">
        <f>IF(G1674="","",VLOOKUP(J1674,中子データ!$B$4:$H$4500,6,FALSE))</f>
        <v/>
      </c>
      <c r="AN1674" s="418"/>
      <c r="AO1674" s="419"/>
      <c r="AP1674" s="420"/>
      <c r="AQ1674" s="421"/>
      <c r="AR1674" s="420"/>
      <c r="AS1674" s="436"/>
      <c r="AT1674" s="436"/>
      <c r="AU1674" s="422"/>
      <c r="AV1674" s="11"/>
      <c r="AW1674" s="11"/>
      <c r="AX1674" s="410">
        <f t="shared" si="523"/>
        <v>0</v>
      </c>
      <c r="AY1674" s="411" t="str">
        <f>IF(G1674="","",VLOOKUP(J1674,中子データ!$B$4:$M$5999,10,FALSE))</f>
        <v/>
      </c>
      <c r="AZ1674" s="438" t="str">
        <f>IF(G1674="","",VLOOKUP(J1674,中子データ!$B$4:$M$5999,9,FALSE))</f>
        <v/>
      </c>
      <c r="BA1674" s="412" t="str">
        <f>IF(AQ1674="","",VLOOKUP(AQ1674,作業者名!$B$4:$C$100,2,FALSE))</f>
        <v/>
      </c>
      <c r="BB1674" s="412" t="str">
        <f>IF(AR1674="","",VLOOKUP(AR1674,作業者名!$B$4:$C$100,2,FALSE))</f>
        <v/>
      </c>
      <c r="BC1674" s="412" t="str">
        <f>IF(G1674="","",VLOOKUP(J1674,中子データ!B$4:N$6004,12,FALSE))</f>
        <v/>
      </c>
      <c r="BD1674" s="413" t="str">
        <f>IF(G1674="","",VLOOKUP(J1674,中子データ!$B$4:$P$4500,15,FALSE))</f>
        <v/>
      </c>
    </row>
    <row r="1675" spans="1:56" x14ac:dyDescent="0.15">
      <c r="A1675" s="7" t="str">
        <f>IF(G1675="","",VLOOKUP(H1675,マシン名!$B$4:$C$93,2,FALSE))</f>
        <v/>
      </c>
      <c r="B1675" s="7" t="str">
        <f>IF(G1675="","",VLOOKUP(I1675,作業者名!$B$4:$C$100,2,FALSE))</f>
        <v/>
      </c>
      <c r="C1675" s="7" t="str">
        <f>IF(G1675="","",VLOOKUP(J1675,中子データ!$B$4:$H$4500,2,FALSE))</f>
        <v/>
      </c>
      <c r="D1675" s="8" t="str">
        <f>IF(G1675="","",VLOOKUP(J1675,中子データ!$B$4:$H$4500,4,FALSE))</f>
        <v/>
      </c>
      <c r="E1675" s="231" t="str">
        <f t="shared" si="521"/>
        <v/>
      </c>
      <c r="G1675" s="238"/>
      <c r="H1675" s="9"/>
      <c r="I1675" s="9"/>
      <c r="J1675" s="9"/>
      <c r="K1675" s="10"/>
      <c r="L1675" s="10"/>
      <c r="M1675" s="6"/>
      <c r="N1675" s="6">
        <f t="shared" si="522"/>
        <v>0</v>
      </c>
      <c r="O1675" s="250"/>
      <c r="P1675" s="250"/>
      <c r="Q1675" s="250"/>
      <c r="R1675" s="250"/>
      <c r="S1675" s="250"/>
      <c r="T1675" s="250"/>
      <c r="U1675" s="250"/>
      <c r="V1675" s="250"/>
      <c r="W1675" s="250"/>
      <c r="X1675" s="250"/>
      <c r="Y1675" s="250"/>
      <c r="Z1675" s="4"/>
      <c r="AA1675" s="429"/>
      <c r="AB1675" s="457">
        <f t="shared" si="524"/>
        <v>0</v>
      </c>
      <c r="AC1675" s="11"/>
      <c r="AD1675" s="11"/>
      <c r="AE1675" s="11"/>
      <c r="AF1675" s="11"/>
      <c r="AG1675" s="11"/>
      <c r="AH1675" s="11"/>
      <c r="AI1675" s="11"/>
      <c r="AJ1675" s="12"/>
      <c r="AK1675" s="445" t="str">
        <f>IF(G1675="","",VLOOKUP(J1675,中子データ!$B$4:$H$4500,3,FALSE))</f>
        <v/>
      </c>
      <c r="AL1675" s="445" t="str">
        <f>IF(G1675="","",VLOOKUP(J1675,中子データ!$B$4:$H$4500,5,FALSE))</f>
        <v/>
      </c>
      <c r="AM1675" s="445" t="str">
        <f>IF(G1675="","",VLOOKUP(J1675,中子データ!$B$4:$H$4500,6,FALSE))</f>
        <v/>
      </c>
      <c r="AN1675" s="418"/>
      <c r="AO1675" s="419"/>
      <c r="AP1675" s="420"/>
      <c r="AQ1675" s="421"/>
      <c r="AR1675" s="420"/>
      <c r="AS1675" s="436"/>
      <c r="AT1675" s="436"/>
      <c r="AU1675" s="422"/>
      <c r="AV1675" s="11"/>
      <c r="AW1675" s="11"/>
      <c r="AX1675" s="410">
        <f t="shared" si="523"/>
        <v>0</v>
      </c>
      <c r="AY1675" s="411" t="str">
        <f>IF(G1675="","",VLOOKUP(J1675,中子データ!$B$4:$M$5999,10,FALSE))</f>
        <v/>
      </c>
      <c r="AZ1675" s="438" t="str">
        <f>IF(G1675="","",VLOOKUP(J1675,中子データ!$B$4:$M$5999,9,FALSE))</f>
        <v/>
      </c>
      <c r="BA1675" s="412" t="str">
        <f>IF(AQ1675="","",VLOOKUP(AQ1675,作業者名!$B$4:$C$100,2,FALSE))</f>
        <v/>
      </c>
      <c r="BB1675" s="412" t="str">
        <f>IF(AR1675="","",VLOOKUP(AR1675,作業者名!$B$4:$C$100,2,FALSE))</f>
        <v/>
      </c>
      <c r="BC1675" s="412" t="str">
        <f>IF(G1675="","",VLOOKUP(J1675,中子データ!B$4:N$6004,12,FALSE))</f>
        <v/>
      </c>
      <c r="BD1675" s="413" t="str">
        <f>IF(G1675="","",VLOOKUP(J1675,中子データ!$B$4:$P$4500,15,FALSE))</f>
        <v/>
      </c>
    </row>
    <row r="1676" spans="1:56" x14ac:dyDescent="0.15">
      <c r="A1676" s="7" t="str">
        <f>IF(G1676="","",VLOOKUP(H1676,マシン名!$B$4:$C$93,2,FALSE))</f>
        <v/>
      </c>
      <c r="B1676" s="7" t="str">
        <f>IF(G1676="","",VLOOKUP(I1676,作業者名!$B$4:$C$100,2,FALSE))</f>
        <v/>
      </c>
      <c r="C1676" s="7" t="str">
        <f>IF(G1676="","",VLOOKUP(J1676,中子データ!$B$4:$H$4500,2,FALSE))</f>
        <v/>
      </c>
      <c r="D1676" s="8" t="str">
        <f>IF(G1676="","",VLOOKUP(J1676,中子データ!$B$4:$H$4500,4,FALSE))</f>
        <v/>
      </c>
      <c r="E1676" s="231" t="str">
        <f t="shared" si="521"/>
        <v/>
      </c>
      <c r="G1676" s="238"/>
      <c r="H1676" s="9"/>
      <c r="I1676" s="9"/>
      <c r="J1676" s="9"/>
      <c r="K1676" s="10"/>
      <c r="L1676" s="10"/>
      <c r="M1676" s="6"/>
      <c r="N1676" s="6">
        <f t="shared" si="522"/>
        <v>0</v>
      </c>
      <c r="O1676" s="250"/>
      <c r="P1676" s="250"/>
      <c r="Q1676" s="250"/>
      <c r="R1676" s="250"/>
      <c r="S1676" s="250"/>
      <c r="T1676" s="250"/>
      <c r="U1676" s="250"/>
      <c r="V1676" s="250"/>
      <c r="W1676" s="250"/>
      <c r="X1676" s="250"/>
      <c r="Y1676" s="250"/>
      <c r="Z1676" s="4"/>
      <c r="AA1676" s="429"/>
      <c r="AB1676" s="457">
        <f t="shared" si="524"/>
        <v>0</v>
      </c>
      <c r="AC1676" s="11"/>
      <c r="AD1676" s="11"/>
      <c r="AE1676" s="11"/>
      <c r="AF1676" s="11"/>
      <c r="AG1676" s="11"/>
      <c r="AH1676" s="11"/>
      <c r="AI1676" s="11"/>
      <c r="AJ1676" s="12"/>
      <c r="AK1676" s="445" t="str">
        <f>IF(G1676="","",VLOOKUP(J1676,中子データ!$B$4:$H$4500,3,FALSE))</f>
        <v/>
      </c>
      <c r="AL1676" s="445" t="str">
        <f>IF(G1676="","",VLOOKUP(J1676,中子データ!$B$4:$H$4500,5,FALSE))</f>
        <v/>
      </c>
      <c r="AM1676" s="445" t="str">
        <f>IF(G1676="","",VLOOKUP(J1676,中子データ!$B$4:$H$4500,6,FALSE))</f>
        <v/>
      </c>
      <c r="AN1676" s="418"/>
      <c r="AO1676" s="419"/>
      <c r="AP1676" s="420"/>
      <c r="AQ1676" s="421"/>
      <c r="AR1676" s="420"/>
      <c r="AS1676" s="436"/>
      <c r="AT1676" s="436"/>
      <c r="AU1676" s="422"/>
      <c r="AV1676" s="11"/>
      <c r="AW1676" s="11"/>
      <c r="AX1676" s="410">
        <f t="shared" si="523"/>
        <v>0</v>
      </c>
      <c r="AY1676" s="411" t="str">
        <f>IF(G1676="","",VLOOKUP(J1676,中子データ!$B$4:$M$5999,10,FALSE))</f>
        <v/>
      </c>
      <c r="AZ1676" s="438" t="str">
        <f>IF(G1676="","",VLOOKUP(J1676,中子データ!$B$4:$M$5999,9,FALSE))</f>
        <v/>
      </c>
      <c r="BA1676" s="412" t="str">
        <f>IF(AQ1676="","",VLOOKUP(AQ1676,作業者名!$B$4:$C$100,2,FALSE))</f>
        <v/>
      </c>
      <c r="BB1676" s="412" t="str">
        <f>IF(AR1676="","",VLOOKUP(AR1676,作業者名!$B$4:$C$100,2,FALSE))</f>
        <v/>
      </c>
      <c r="BC1676" s="412" t="str">
        <f>IF(G1676="","",VLOOKUP(J1676,中子データ!B$4:N$6004,12,FALSE))</f>
        <v/>
      </c>
      <c r="BD1676" s="413" t="str">
        <f>IF(G1676="","",VLOOKUP(J1676,中子データ!$B$4:$P$4500,15,FALSE))</f>
        <v/>
      </c>
    </row>
    <row r="1677" spans="1:56" x14ac:dyDescent="0.15">
      <c r="A1677" s="7" t="str">
        <f>IF(G1677="","",VLOOKUP(H1677,マシン名!$B$4:$C$93,2,FALSE))</f>
        <v/>
      </c>
      <c r="B1677" s="7" t="str">
        <f>IF(G1677="","",VLOOKUP(I1677,作業者名!$B$4:$C$100,2,FALSE))</f>
        <v/>
      </c>
      <c r="C1677" s="7" t="str">
        <f>IF(G1677="","",VLOOKUP(J1677,中子データ!$B$4:$H$4500,2,FALSE))</f>
        <v/>
      </c>
      <c r="D1677" s="8" t="str">
        <f>IF(G1677="","",VLOOKUP(J1677,中子データ!$B$4:$H$4500,4,FALSE))</f>
        <v/>
      </c>
      <c r="E1677" s="231" t="str">
        <f t="shared" si="521"/>
        <v/>
      </c>
      <c r="G1677" s="238"/>
      <c r="H1677" s="9"/>
      <c r="I1677" s="9"/>
      <c r="J1677" s="9"/>
      <c r="K1677" s="10"/>
      <c r="L1677" s="10"/>
      <c r="M1677" s="6"/>
      <c r="N1677" s="6">
        <f t="shared" si="522"/>
        <v>0</v>
      </c>
      <c r="O1677" s="250"/>
      <c r="P1677" s="250"/>
      <c r="Q1677" s="250"/>
      <c r="R1677" s="250"/>
      <c r="S1677" s="250"/>
      <c r="T1677" s="250"/>
      <c r="U1677" s="250"/>
      <c r="V1677" s="250"/>
      <c r="W1677" s="250"/>
      <c r="X1677" s="250"/>
      <c r="Y1677" s="250"/>
      <c r="Z1677" s="4"/>
      <c r="AA1677" s="429"/>
      <c r="AB1677" s="457">
        <f t="shared" si="524"/>
        <v>0</v>
      </c>
      <c r="AC1677" s="11"/>
      <c r="AD1677" s="11"/>
      <c r="AE1677" s="11"/>
      <c r="AF1677" s="11"/>
      <c r="AG1677" s="11"/>
      <c r="AH1677" s="11"/>
      <c r="AI1677" s="11"/>
      <c r="AJ1677" s="12"/>
      <c r="AK1677" s="445" t="str">
        <f>IF(G1677="","",VLOOKUP(J1677,中子データ!$B$4:$H$4500,3,FALSE))</f>
        <v/>
      </c>
      <c r="AL1677" s="445" t="str">
        <f>IF(G1677="","",VLOOKUP(J1677,中子データ!$B$4:$H$4500,5,FALSE))</f>
        <v/>
      </c>
      <c r="AM1677" s="445" t="str">
        <f>IF(G1677="","",VLOOKUP(J1677,中子データ!$B$4:$H$4500,6,FALSE))</f>
        <v/>
      </c>
      <c r="AN1677" s="418"/>
      <c r="AO1677" s="419"/>
      <c r="AP1677" s="420"/>
      <c r="AQ1677" s="421"/>
      <c r="AR1677" s="420"/>
      <c r="AS1677" s="436"/>
      <c r="AT1677" s="436"/>
      <c r="AU1677" s="422"/>
      <c r="AV1677" s="11"/>
      <c r="AW1677" s="11"/>
      <c r="AX1677" s="410">
        <f t="shared" si="523"/>
        <v>0</v>
      </c>
      <c r="AY1677" s="411" t="str">
        <f>IF(G1677="","",VLOOKUP(J1677,中子データ!$B$4:$M$5999,10,FALSE))</f>
        <v/>
      </c>
      <c r="AZ1677" s="438" t="str">
        <f>IF(G1677="","",VLOOKUP(J1677,中子データ!$B$4:$M$5999,9,FALSE))</f>
        <v/>
      </c>
      <c r="BA1677" s="412" t="str">
        <f>IF(AQ1677="","",VLOOKUP(AQ1677,作業者名!$B$4:$C$100,2,FALSE))</f>
        <v/>
      </c>
      <c r="BB1677" s="412" t="str">
        <f>IF(AR1677="","",VLOOKUP(AR1677,作業者名!$B$4:$C$100,2,FALSE))</f>
        <v/>
      </c>
      <c r="BC1677" s="412" t="str">
        <f>IF(G1677="","",VLOOKUP(J1677,中子データ!B$4:N$6004,12,FALSE))</f>
        <v/>
      </c>
      <c r="BD1677" s="413" t="str">
        <f>IF(G1677="","",VLOOKUP(J1677,中子データ!$B$4:$P$4500,15,FALSE))</f>
        <v/>
      </c>
    </row>
    <row r="1678" spans="1:56" x14ac:dyDescent="0.15">
      <c r="A1678" s="7" t="str">
        <f>IF(G1678="","",VLOOKUP(H1678,マシン名!$B$4:$C$93,2,FALSE))</f>
        <v/>
      </c>
      <c r="B1678" s="7" t="str">
        <f>IF(G1678="","",VLOOKUP(I1678,作業者名!$B$4:$C$100,2,FALSE))</f>
        <v/>
      </c>
      <c r="C1678" s="7" t="str">
        <f>IF(G1678="","",VLOOKUP(J1678,中子データ!$B$4:$H$4500,2,FALSE))</f>
        <v/>
      </c>
      <c r="D1678" s="8" t="str">
        <f>IF(G1678="","",VLOOKUP(J1678,中子データ!$B$4:$H$4500,4,FALSE))</f>
        <v/>
      </c>
      <c r="E1678" s="231" t="str">
        <f t="shared" si="521"/>
        <v/>
      </c>
      <c r="G1678" s="238"/>
      <c r="H1678" s="9"/>
      <c r="I1678" s="9"/>
      <c r="J1678" s="9"/>
      <c r="K1678" s="10"/>
      <c r="L1678" s="10"/>
      <c r="M1678" s="6"/>
      <c r="N1678" s="6">
        <f t="shared" si="522"/>
        <v>0</v>
      </c>
      <c r="O1678" s="250"/>
      <c r="P1678" s="250"/>
      <c r="Q1678" s="250"/>
      <c r="R1678" s="250"/>
      <c r="S1678" s="250"/>
      <c r="T1678" s="250"/>
      <c r="U1678" s="250"/>
      <c r="V1678" s="250"/>
      <c r="W1678" s="250"/>
      <c r="X1678" s="250"/>
      <c r="Y1678" s="250"/>
      <c r="Z1678" s="4"/>
      <c r="AA1678" s="429"/>
      <c r="AB1678" s="457">
        <f t="shared" si="524"/>
        <v>0</v>
      </c>
      <c r="AC1678" s="11"/>
      <c r="AD1678" s="11"/>
      <c r="AE1678" s="11"/>
      <c r="AF1678" s="11"/>
      <c r="AG1678" s="11"/>
      <c r="AH1678" s="11"/>
      <c r="AI1678" s="11"/>
      <c r="AJ1678" s="12"/>
      <c r="AK1678" s="445" t="str">
        <f>IF(G1678="","",VLOOKUP(J1678,中子データ!$B$4:$H$4500,3,FALSE))</f>
        <v/>
      </c>
      <c r="AL1678" s="445" t="str">
        <f>IF(G1678="","",VLOOKUP(J1678,中子データ!$B$4:$H$4500,5,FALSE))</f>
        <v/>
      </c>
      <c r="AM1678" s="445" t="str">
        <f>IF(G1678="","",VLOOKUP(J1678,中子データ!$B$4:$H$4500,6,FALSE))</f>
        <v/>
      </c>
      <c r="AN1678" s="418"/>
      <c r="AO1678" s="419"/>
      <c r="AP1678" s="420"/>
      <c r="AQ1678" s="421"/>
      <c r="AR1678" s="420"/>
      <c r="AS1678" s="436"/>
      <c r="AT1678" s="436"/>
      <c r="AU1678" s="422"/>
      <c r="AV1678" s="11"/>
      <c r="AW1678" s="11"/>
      <c r="AX1678" s="410">
        <f t="shared" si="523"/>
        <v>0</v>
      </c>
      <c r="AY1678" s="411" t="str">
        <f>IF(G1678="","",VLOOKUP(J1678,中子データ!$B$4:$M$5999,10,FALSE))</f>
        <v/>
      </c>
      <c r="AZ1678" s="438" t="str">
        <f>IF(G1678="","",VLOOKUP(J1678,中子データ!$B$4:$M$5999,9,FALSE))</f>
        <v/>
      </c>
      <c r="BA1678" s="412" t="str">
        <f>IF(AQ1678="","",VLOOKUP(AQ1678,作業者名!$B$4:$C$100,2,FALSE))</f>
        <v/>
      </c>
      <c r="BB1678" s="412" t="str">
        <f>IF(AR1678="","",VLOOKUP(AR1678,作業者名!$B$4:$C$100,2,FALSE))</f>
        <v/>
      </c>
      <c r="BC1678" s="412" t="str">
        <f>IF(G1678="","",VLOOKUP(J1678,中子データ!B$4:N$6004,12,FALSE))</f>
        <v/>
      </c>
      <c r="BD1678" s="413" t="str">
        <f>IF(G1678="","",VLOOKUP(J1678,中子データ!$B$4:$P$4500,15,FALSE))</f>
        <v/>
      </c>
    </row>
    <row r="1679" spans="1:56" x14ac:dyDescent="0.15">
      <c r="A1679" s="7" t="str">
        <f>IF(G1679="","",VLOOKUP(H1679,マシン名!$B$4:$C$93,2,FALSE))</f>
        <v/>
      </c>
      <c r="B1679" s="7" t="str">
        <f>IF(G1679="","",VLOOKUP(I1679,作業者名!$B$4:$C$100,2,FALSE))</f>
        <v/>
      </c>
      <c r="C1679" s="7" t="str">
        <f>IF(G1679="","",VLOOKUP(J1679,中子データ!$B$4:$H$4500,2,FALSE))</f>
        <v/>
      </c>
      <c r="D1679" s="8" t="str">
        <f>IF(G1679="","",VLOOKUP(J1679,中子データ!$B$4:$H$4500,4,FALSE))</f>
        <v/>
      </c>
      <c r="E1679" s="231" t="str">
        <f t="shared" si="521"/>
        <v/>
      </c>
      <c r="G1679" s="238"/>
      <c r="H1679" s="9"/>
      <c r="I1679" s="9"/>
      <c r="J1679" s="9"/>
      <c r="K1679" s="10"/>
      <c r="L1679" s="10"/>
      <c r="M1679" s="6"/>
      <c r="N1679" s="6">
        <f t="shared" si="522"/>
        <v>0</v>
      </c>
      <c r="O1679" s="250"/>
      <c r="P1679" s="250"/>
      <c r="Q1679" s="250"/>
      <c r="R1679" s="250"/>
      <c r="S1679" s="250"/>
      <c r="T1679" s="250"/>
      <c r="U1679" s="250"/>
      <c r="V1679" s="250"/>
      <c r="W1679" s="250"/>
      <c r="X1679" s="250"/>
      <c r="Y1679" s="250"/>
      <c r="Z1679" s="4"/>
      <c r="AA1679" s="429"/>
      <c r="AB1679" s="457">
        <f t="shared" si="524"/>
        <v>0</v>
      </c>
      <c r="AC1679" s="11"/>
      <c r="AD1679" s="11"/>
      <c r="AE1679" s="11"/>
      <c r="AF1679" s="11"/>
      <c r="AG1679" s="11"/>
      <c r="AH1679" s="11"/>
      <c r="AI1679" s="11"/>
      <c r="AJ1679" s="12"/>
      <c r="AK1679" s="445" t="str">
        <f>IF(G1679="","",VLOOKUP(J1679,中子データ!$B$4:$H$4500,3,FALSE))</f>
        <v/>
      </c>
      <c r="AL1679" s="445" t="str">
        <f>IF(G1679="","",VLOOKUP(J1679,中子データ!$B$4:$H$4500,5,FALSE))</f>
        <v/>
      </c>
      <c r="AM1679" s="445" t="str">
        <f>IF(G1679="","",VLOOKUP(J1679,中子データ!$B$4:$H$4500,6,FALSE))</f>
        <v/>
      </c>
      <c r="AN1679" s="418"/>
      <c r="AO1679" s="419"/>
      <c r="AP1679" s="420"/>
      <c r="AQ1679" s="421"/>
      <c r="AR1679" s="420"/>
      <c r="AS1679" s="436"/>
      <c r="AT1679" s="436"/>
      <c r="AU1679" s="422"/>
      <c r="AV1679" s="11"/>
      <c r="AW1679" s="11"/>
      <c r="AX1679" s="410">
        <f t="shared" si="523"/>
        <v>0</v>
      </c>
      <c r="AY1679" s="411" t="str">
        <f>IF(G1679="","",VLOOKUP(J1679,中子データ!$B$4:$M$5999,10,FALSE))</f>
        <v/>
      </c>
      <c r="AZ1679" s="438" t="str">
        <f>IF(G1679="","",VLOOKUP(J1679,中子データ!$B$4:$M$5999,9,FALSE))</f>
        <v/>
      </c>
      <c r="BA1679" s="412" t="str">
        <f>IF(AQ1679="","",VLOOKUP(AQ1679,作業者名!$B$4:$C$100,2,FALSE))</f>
        <v/>
      </c>
      <c r="BB1679" s="412" t="str">
        <f>IF(AR1679="","",VLOOKUP(AR1679,作業者名!$B$4:$C$100,2,FALSE))</f>
        <v/>
      </c>
      <c r="BC1679" s="412" t="str">
        <f>IF(G1679="","",VLOOKUP(J1679,中子データ!B$4:N$6004,12,FALSE))</f>
        <v/>
      </c>
      <c r="BD1679" s="413" t="str">
        <f>IF(G1679="","",VLOOKUP(J1679,中子データ!$B$4:$P$4500,15,FALSE))</f>
        <v/>
      </c>
    </row>
    <row r="1680" spans="1:56" x14ac:dyDescent="0.15">
      <c r="A1680" s="7" t="str">
        <f>IF(G1680="","",VLOOKUP(H1680,マシン名!$B$4:$C$93,2,FALSE))</f>
        <v/>
      </c>
      <c r="B1680" s="7" t="str">
        <f>IF(G1680="","",VLOOKUP(I1680,作業者名!$B$4:$C$100,2,FALSE))</f>
        <v/>
      </c>
      <c r="C1680" s="7" t="str">
        <f>IF(G1680="","",VLOOKUP(J1680,中子データ!$B$4:$H$4500,2,FALSE))</f>
        <v/>
      </c>
      <c r="D1680" s="8" t="str">
        <f>IF(G1680="","",VLOOKUP(J1680,中子データ!$B$4:$H$4500,4,FALSE))</f>
        <v/>
      </c>
      <c r="E1680" s="231" t="str">
        <f t="shared" si="521"/>
        <v/>
      </c>
      <c r="G1680" s="238"/>
      <c r="H1680" s="9"/>
      <c r="I1680" s="9"/>
      <c r="J1680" s="9"/>
      <c r="K1680" s="10"/>
      <c r="L1680" s="10"/>
      <c r="M1680" s="6"/>
      <c r="N1680" s="6">
        <f t="shared" si="522"/>
        <v>0</v>
      </c>
      <c r="O1680" s="250"/>
      <c r="P1680" s="250"/>
      <c r="Q1680" s="250"/>
      <c r="R1680" s="250"/>
      <c r="S1680" s="250"/>
      <c r="T1680" s="250"/>
      <c r="U1680" s="250"/>
      <c r="V1680" s="250"/>
      <c r="W1680" s="250"/>
      <c r="X1680" s="250"/>
      <c r="Y1680" s="250"/>
      <c r="Z1680" s="4"/>
      <c r="AA1680" s="429"/>
      <c r="AB1680" s="457">
        <f t="shared" si="524"/>
        <v>0</v>
      </c>
      <c r="AC1680" s="11"/>
      <c r="AD1680" s="11"/>
      <c r="AE1680" s="11"/>
      <c r="AF1680" s="11"/>
      <c r="AG1680" s="11"/>
      <c r="AH1680" s="11"/>
      <c r="AI1680" s="11"/>
      <c r="AJ1680" s="12"/>
      <c r="AK1680" s="445" t="str">
        <f>IF(G1680="","",VLOOKUP(J1680,中子データ!$B$4:$H$4500,3,FALSE))</f>
        <v/>
      </c>
      <c r="AL1680" s="445" t="str">
        <f>IF(G1680="","",VLOOKUP(J1680,中子データ!$B$4:$H$4500,5,FALSE))</f>
        <v/>
      </c>
      <c r="AM1680" s="445" t="str">
        <f>IF(G1680="","",VLOOKUP(J1680,中子データ!$B$4:$H$4500,6,FALSE))</f>
        <v/>
      </c>
      <c r="AN1680" s="418"/>
      <c r="AO1680" s="419"/>
      <c r="AP1680" s="420"/>
      <c r="AQ1680" s="421"/>
      <c r="AR1680" s="420"/>
      <c r="AS1680" s="436"/>
      <c r="AT1680" s="436"/>
      <c r="AU1680" s="422"/>
      <c r="AV1680" s="11"/>
      <c r="AW1680" s="11"/>
      <c r="AX1680" s="410">
        <f t="shared" si="523"/>
        <v>0</v>
      </c>
      <c r="AY1680" s="411" t="str">
        <f>IF(G1680="","",VLOOKUP(J1680,中子データ!$B$4:$M$5999,10,FALSE))</f>
        <v/>
      </c>
      <c r="AZ1680" s="438" t="str">
        <f>IF(G1680="","",VLOOKUP(J1680,中子データ!$B$4:$M$5999,9,FALSE))</f>
        <v/>
      </c>
      <c r="BA1680" s="412" t="str">
        <f>IF(AQ1680="","",VLOOKUP(AQ1680,作業者名!$B$4:$C$100,2,FALSE))</f>
        <v/>
      </c>
      <c r="BB1680" s="412" t="str">
        <f>IF(AR1680="","",VLOOKUP(AR1680,作業者名!$B$4:$C$100,2,FALSE))</f>
        <v/>
      </c>
      <c r="BC1680" s="412" t="str">
        <f>IF(G1680="","",VLOOKUP(J1680,中子データ!B$4:N$6004,12,FALSE))</f>
        <v/>
      </c>
      <c r="BD1680" s="413" t="str">
        <f>IF(G1680="","",VLOOKUP(J1680,中子データ!$B$4:$P$4500,15,FALSE))</f>
        <v/>
      </c>
    </row>
    <row r="1681" spans="1:56" x14ac:dyDescent="0.15">
      <c r="A1681" s="7" t="str">
        <f>IF(G1681="","",VLOOKUP(H1681,マシン名!$B$4:$C$93,2,FALSE))</f>
        <v/>
      </c>
      <c r="B1681" s="7" t="str">
        <f>IF(G1681="","",VLOOKUP(I1681,作業者名!$B$4:$C$100,2,FALSE))</f>
        <v/>
      </c>
      <c r="C1681" s="7" t="str">
        <f>IF(G1681="","",VLOOKUP(J1681,中子データ!$B$4:$H$4500,2,FALSE))</f>
        <v/>
      </c>
      <c r="D1681" s="8" t="str">
        <f>IF(G1681="","",VLOOKUP(J1681,中子データ!$B$4:$H$4500,4,FALSE))</f>
        <v/>
      </c>
      <c r="E1681" s="231" t="str">
        <f t="shared" si="521"/>
        <v/>
      </c>
      <c r="G1681" s="238"/>
      <c r="H1681" s="9"/>
      <c r="I1681" s="9"/>
      <c r="J1681" s="9"/>
      <c r="K1681" s="10"/>
      <c r="L1681" s="10"/>
      <c r="M1681" s="6"/>
      <c r="N1681" s="6">
        <f t="shared" si="522"/>
        <v>0</v>
      </c>
      <c r="O1681" s="250"/>
      <c r="P1681" s="250"/>
      <c r="Q1681" s="250"/>
      <c r="R1681" s="250"/>
      <c r="S1681" s="250"/>
      <c r="T1681" s="250"/>
      <c r="U1681" s="250"/>
      <c r="V1681" s="250"/>
      <c r="W1681" s="250"/>
      <c r="X1681" s="250"/>
      <c r="Y1681" s="250"/>
      <c r="Z1681" s="4"/>
      <c r="AA1681" s="429"/>
      <c r="AB1681" s="457">
        <f t="shared" si="524"/>
        <v>0</v>
      </c>
      <c r="AC1681" s="11"/>
      <c r="AD1681" s="11"/>
      <c r="AE1681" s="11"/>
      <c r="AF1681" s="11"/>
      <c r="AG1681" s="11"/>
      <c r="AH1681" s="11"/>
      <c r="AI1681" s="11"/>
      <c r="AJ1681" s="12"/>
      <c r="AK1681" s="445" t="str">
        <f>IF(G1681="","",VLOOKUP(J1681,中子データ!$B$4:$H$4500,3,FALSE))</f>
        <v/>
      </c>
      <c r="AL1681" s="445" t="str">
        <f>IF(G1681="","",VLOOKUP(J1681,中子データ!$B$4:$H$4500,5,FALSE))</f>
        <v/>
      </c>
      <c r="AM1681" s="445" t="str">
        <f>IF(G1681="","",VLOOKUP(J1681,中子データ!$B$4:$H$4500,6,FALSE))</f>
        <v/>
      </c>
      <c r="AN1681" s="418"/>
      <c r="AO1681" s="419"/>
      <c r="AP1681" s="420"/>
      <c r="AQ1681" s="421"/>
      <c r="AR1681" s="420"/>
      <c r="AS1681" s="436"/>
      <c r="AT1681" s="436"/>
      <c r="AU1681" s="422"/>
      <c r="AV1681" s="11"/>
      <c r="AW1681" s="11"/>
      <c r="AX1681" s="410">
        <f t="shared" si="523"/>
        <v>0</v>
      </c>
      <c r="AY1681" s="411" t="str">
        <f>IF(G1681="","",VLOOKUP(J1681,中子データ!$B$4:$M$5999,10,FALSE))</f>
        <v/>
      </c>
      <c r="AZ1681" s="438" t="str">
        <f>IF(G1681="","",VLOOKUP(J1681,中子データ!$B$4:$M$5999,9,FALSE))</f>
        <v/>
      </c>
      <c r="BA1681" s="412" t="str">
        <f>IF(AQ1681="","",VLOOKUP(AQ1681,作業者名!$B$4:$C$100,2,FALSE))</f>
        <v/>
      </c>
      <c r="BB1681" s="412" t="str">
        <f>IF(AR1681="","",VLOOKUP(AR1681,作業者名!$B$4:$C$100,2,FALSE))</f>
        <v/>
      </c>
      <c r="BC1681" s="412" t="str">
        <f>IF(G1681="","",VLOOKUP(J1681,中子データ!B$4:N$6004,12,FALSE))</f>
        <v/>
      </c>
      <c r="BD1681" s="413" t="str">
        <f>IF(G1681="","",VLOOKUP(J1681,中子データ!$B$4:$P$4500,15,FALSE))</f>
        <v/>
      </c>
    </row>
    <row r="1682" spans="1:56" x14ac:dyDescent="0.15">
      <c r="A1682" s="7" t="str">
        <f>IF(G1682="","",VLOOKUP(H1682,マシン名!$B$4:$C$93,2,FALSE))</f>
        <v/>
      </c>
      <c r="B1682" s="7" t="str">
        <f>IF(G1682="","",VLOOKUP(I1682,作業者名!$B$4:$C$100,2,FALSE))</f>
        <v/>
      </c>
      <c r="C1682" s="7" t="str">
        <f>IF(G1682="","",VLOOKUP(J1682,中子データ!$B$4:$H$4500,2,FALSE))</f>
        <v/>
      </c>
      <c r="D1682" s="8" t="str">
        <f>IF(G1682="","",VLOOKUP(J1682,中子データ!$B$4:$H$4500,4,FALSE))</f>
        <v/>
      </c>
      <c r="E1682" s="231" t="str">
        <f t="shared" si="521"/>
        <v/>
      </c>
      <c r="G1682" s="238"/>
      <c r="H1682" s="9"/>
      <c r="I1682" s="9"/>
      <c r="J1682" s="9"/>
      <c r="K1682" s="10"/>
      <c r="L1682" s="10"/>
      <c r="M1682" s="6"/>
      <c r="N1682" s="6">
        <f t="shared" si="522"/>
        <v>0</v>
      </c>
      <c r="O1682" s="250"/>
      <c r="P1682" s="250"/>
      <c r="Q1682" s="250"/>
      <c r="R1682" s="250"/>
      <c r="S1682" s="250"/>
      <c r="T1682" s="250"/>
      <c r="U1682" s="250"/>
      <c r="V1682" s="250"/>
      <c r="W1682" s="250"/>
      <c r="X1682" s="250"/>
      <c r="Y1682" s="250"/>
      <c r="Z1682" s="4"/>
      <c r="AA1682" s="429"/>
      <c r="AB1682" s="457">
        <f t="shared" si="524"/>
        <v>0</v>
      </c>
      <c r="AC1682" s="11"/>
      <c r="AD1682" s="11"/>
      <c r="AE1682" s="11"/>
      <c r="AF1682" s="11"/>
      <c r="AG1682" s="11"/>
      <c r="AH1682" s="11"/>
      <c r="AI1682" s="11"/>
      <c r="AJ1682" s="12"/>
      <c r="AK1682" s="445" t="str">
        <f>IF(G1682="","",VLOOKUP(J1682,中子データ!$B$4:$H$4500,3,FALSE))</f>
        <v/>
      </c>
      <c r="AL1682" s="445" t="str">
        <f>IF(G1682="","",VLOOKUP(J1682,中子データ!$B$4:$H$4500,5,FALSE))</f>
        <v/>
      </c>
      <c r="AM1682" s="445" t="str">
        <f>IF(G1682="","",VLOOKUP(J1682,中子データ!$B$4:$H$4500,6,FALSE))</f>
        <v/>
      </c>
      <c r="AN1682" s="418"/>
      <c r="AO1682" s="419"/>
      <c r="AP1682" s="420"/>
      <c r="AQ1682" s="421"/>
      <c r="AR1682" s="420"/>
      <c r="AS1682" s="436"/>
      <c r="AT1682" s="436"/>
      <c r="AU1682" s="422"/>
      <c r="AV1682" s="11"/>
      <c r="AW1682" s="11"/>
      <c r="AX1682" s="410">
        <f t="shared" si="523"/>
        <v>0</v>
      </c>
      <c r="AY1682" s="411" t="str">
        <f>IF(G1682="","",VLOOKUP(J1682,中子データ!$B$4:$M$5999,10,FALSE))</f>
        <v/>
      </c>
      <c r="AZ1682" s="438" t="str">
        <f>IF(G1682="","",VLOOKUP(J1682,中子データ!$B$4:$M$5999,9,FALSE))</f>
        <v/>
      </c>
      <c r="BA1682" s="412" t="str">
        <f>IF(AQ1682="","",VLOOKUP(AQ1682,作業者名!$B$4:$C$100,2,FALSE))</f>
        <v/>
      </c>
      <c r="BB1682" s="412" t="str">
        <f>IF(AR1682="","",VLOOKUP(AR1682,作業者名!$B$4:$C$100,2,FALSE))</f>
        <v/>
      </c>
      <c r="BC1682" s="412" t="str">
        <f>IF(G1682="","",VLOOKUP(J1682,中子データ!B$4:N$6004,12,FALSE))</f>
        <v/>
      </c>
      <c r="BD1682" s="413" t="str">
        <f>IF(G1682="","",VLOOKUP(J1682,中子データ!$B$4:$P$4500,15,FALSE))</f>
        <v/>
      </c>
    </row>
    <row r="1683" spans="1:56" x14ac:dyDescent="0.15">
      <c r="A1683" s="7" t="str">
        <f>IF(G1683="","",VLOOKUP(H1683,マシン名!$B$4:$C$93,2,FALSE))</f>
        <v/>
      </c>
      <c r="B1683" s="7" t="str">
        <f>IF(G1683="","",VLOOKUP(I1683,作業者名!$B$4:$C$100,2,FALSE))</f>
        <v/>
      </c>
      <c r="C1683" s="7" t="str">
        <f>IF(G1683="","",VLOOKUP(J1683,中子データ!$B$4:$H$4500,2,FALSE))</f>
        <v/>
      </c>
      <c r="D1683" s="8" t="str">
        <f>IF(G1683="","",VLOOKUP(J1683,中子データ!$B$4:$H$4500,4,FALSE))</f>
        <v/>
      </c>
      <c r="E1683" s="231" t="str">
        <f t="shared" si="521"/>
        <v/>
      </c>
      <c r="G1683" s="238"/>
      <c r="H1683" s="9"/>
      <c r="I1683" s="9"/>
      <c r="J1683" s="9"/>
      <c r="K1683" s="10"/>
      <c r="L1683" s="10"/>
      <c r="M1683" s="6"/>
      <c r="N1683" s="6">
        <f t="shared" si="522"/>
        <v>0</v>
      </c>
      <c r="O1683" s="250"/>
      <c r="P1683" s="250"/>
      <c r="Q1683" s="250"/>
      <c r="R1683" s="250"/>
      <c r="S1683" s="250"/>
      <c r="T1683" s="250"/>
      <c r="U1683" s="250"/>
      <c r="V1683" s="250"/>
      <c r="W1683" s="250"/>
      <c r="X1683" s="250"/>
      <c r="Y1683" s="250"/>
      <c r="Z1683" s="4"/>
      <c r="AA1683" s="429"/>
      <c r="AB1683" s="457">
        <f t="shared" si="524"/>
        <v>0</v>
      </c>
      <c r="AC1683" s="11"/>
      <c r="AD1683" s="11"/>
      <c r="AE1683" s="11"/>
      <c r="AF1683" s="11"/>
      <c r="AG1683" s="11"/>
      <c r="AH1683" s="11"/>
      <c r="AI1683" s="11"/>
      <c r="AJ1683" s="12"/>
      <c r="AK1683" s="445" t="str">
        <f>IF(G1683="","",VLOOKUP(J1683,中子データ!$B$4:$H$4500,3,FALSE))</f>
        <v/>
      </c>
      <c r="AL1683" s="445" t="str">
        <f>IF(G1683="","",VLOOKUP(J1683,中子データ!$B$4:$H$4500,5,FALSE))</f>
        <v/>
      </c>
      <c r="AM1683" s="445" t="str">
        <f>IF(G1683="","",VLOOKUP(J1683,中子データ!$B$4:$H$4500,6,FALSE))</f>
        <v/>
      </c>
      <c r="AN1683" s="418"/>
      <c r="AO1683" s="419"/>
      <c r="AP1683" s="420"/>
      <c r="AQ1683" s="421"/>
      <c r="AR1683" s="420"/>
      <c r="AS1683" s="436"/>
      <c r="AT1683" s="436"/>
      <c r="AU1683" s="422"/>
      <c r="AV1683" s="11"/>
      <c r="AW1683" s="11"/>
      <c r="AX1683" s="410">
        <f t="shared" si="523"/>
        <v>0</v>
      </c>
      <c r="AY1683" s="411" t="str">
        <f>IF(G1683="","",VLOOKUP(J1683,中子データ!$B$4:$M$5999,10,FALSE))</f>
        <v/>
      </c>
      <c r="AZ1683" s="438" t="str">
        <f>IF(G1683="","",VLOOKUP(J1683,中子データ!$B$4:$M$5999,9,FALSE))</f>
        <v/>
      </c>
      <c r="BA1683" s="412" t="str">
        <f>IF(AQ1683="","",VLOOKUP(AQ1683,作業者名!$B$4:$C$100,2,FALSE))</f>
        <v/>
      </c>
      <c r="BB1683" s="412" t="str">
        <f>IF(AR1683="","",VLOOKUP(AR1683,作業者名!$B$4:$C$100,2,FALSE))</f>
        <v/>
      </c>
      <c r="BC1683" s="412" t="str">
        <f>IF(G1683="","",VLOOKUP(J1683,中子データ!B$4:N$6004,12,FALSE))</f>
        <v/>
      </c>
      <c r="BD1683" s="413" t="str">
        <f>IF(G1683="","",VLOOKUP(J1683,中子データ!$B$4:$P$4500,15,FALSE))</f>
        <v/>
      </c>
    </row>
    <row r="1684" spans="1:56" x14ac:dyDescent="0.15">
      <c r="A1684" s="7" t="str">
        <f>IF(G1684="","",VLOOKUP(H1684,マシン名!$B$4:$C$93,2,FALSE))</f>
        <v/>
      </c>
      <c r="B1684" s="7" t="str">
        <f>IF(G1684="","",VLOOKUP(I1684,作業者名!$B$4:$C$100,2,FALSE))</f>
        <v/>
      </c>
      <c r="C1684" s="7" t="str">
        <f>IF(G1684="","",VLOOKUP(J1684,中子データ!$B$4:$H$4500,2,FALSE))</f>
        <v/>
      </c>
      <c r="D1684" s="8" t="str">
        <f>IF(G1684="","",VLOOKUP(J1684,中子データ!$B$4:$H$4500,4,FALSE))</f>
        <v/>
      </c>
      <c r="E1684" s="231" t="str">
        <f t="shared" si="521"/>
        <v/>
      </c>
      <c r="G1684" s="238"/>
      <c r="H1684" s="9"/>
      <c r="I1684" s="9"/>
      <c r="J1684" s="9"/>
      <c r="K1684" s="10"/>
      <c r="L1684" s="10"/>
      <c r="M1684" s="6"/>
      <c r="N1684" s="6">
        <f t="shared" si="522"/>
        <v>0</v>
      </c>
      <c r="O1684" s="250"/>
      <c r="P1684" s="250"/>
      <c r="Q1684" s="250"/>
      <c r="R1684" s="250"/>
      <c r="S1684" s="250"/>
      <c r="T1684" s="250"/>
      <c r="U1684" s="250"/>
      <c r="V1684" s="250"/>
      <c r="W1684" s="250"/>
      <c r="X1684" s="250"/>
      <c r="Y1684" s="250"/>
      <c r="Z1684" s="4"/>
      <c r="AA1684" s="429"/>
      <c r="AB1684" s="457">
        <f t="shared" si="524"/>
        <v>0</v>
      </c>
      <c r="AC1684" s="11"/>
      <c r="AD1684" s="11"/>
      <c r="AE1684" s="11"/>
      <c r="AF1684" s="11"/>
      <c r="AG1684" s="11"/>
      <c r="AH1684" s="11"/>
      <c r="AI1684" s="11"/>
      <c r="AJ1684" s="12"/>
      <c r="AK1684" s="445" t="str">
        <f>IF(G1684="","",VLOOKUP(J1684,中子データ!$B$4:$H$4500,3,FALSE))</f>
        <v/>
      </c>
      <c r="AL1684" s="445" t="str">
        <f>IF(G1684="","",VLOOKUP(J1684,中子データ!$B$4:$H$4500,5,FALSE))</f>
        <v/>
      </c>
      <c r="AM1684" s="445" t="str">
        <f>IF(G1684="","",VLOOKUP(J1684,中子データ!$B$4:$H$4500,6,FALSE))</f>
        <v/>
      </c>
      <c r="AN1684" s="418"/>
      <c r="AO1684" s="419"/>
      <c r="AP1684" s="420"/>
      <c r="AQ1684" s="421"/>
      <c r="AR1684" s="420"/>
      <c r="AS1684" s="436"/>
      <c r="AT1684" s="436"/>
      <c r="AU1684" s="422"/>
      <c r="AV1684" s="11"/>
      <c r="AW1684" s="11"/>
      <c r="AX1684" s="410">
        <f t="shared" si="523"/>
        <v>0</v>
      </c>
      <c r="AY1684" s="411" t="str">
        <f>IF(G1684="","",VLOOKUP(J1684,中子データ!$B$4:$M$5999,10,FALSE))</f>
        <v/>
      </c>
      <c r="AZ1684" s="438" t="str">
        <f>IF(G1684="","",VLOOKUP(J1684,中子データ!$B$4:$M$5999,9,FALSE))</f>
        <v/>
      </c>
      <c r="BA1684" s="412" t="str">
        <f>IF(AQ1684="","",VLOOKUP(AQ1684,作業者名!$B$4:$C$100,2,FALSE))</f>
        <v/>
      </c>
      <c r="BB1684" s="412" t="str">
        <f>IF(AR1684="","",VLOOKUP(AR1684,作業者名!$B$4:$C$100,2,FALSE))</f>
        <v/>
      </c>
      <c r="BC1684" s="412" t="str">
        <f>IF(G1684="","",VLOOKUP(J1684,中子データ!B$4:N$6004,12,FALSE))</f>
        <v/>
      </c>
      <c r="BD1684" s="413" t="str">
        <f>IF(G1684="","",VLOOKUP(J1684,中子データ!$B$4:$P$4500,15,FALSE))</f>
        <v/>
      </c>
    </row>
    <row r="1685" spans="1:56" x14ac:dyDescent="0.15">
      <c r="A1685" s="7" t="str">
        <f>IF(G1685="","",VLOOKUP(H1685,マシン名!$B$4:$C$93,2,FALSE))</f>
        <v/>
      </c>
      <c r="B1685" s="7" t="str">
        <f>IF(G1685="","",VLOOKUP(I1685,作業者名!$B$4:$C$100,2,FALSE))</f>
        <v/>
      </c>
      <c r="C1685" s="7" t="str">
        <f>IF(G1685="","",VLOOKUP(J1685,中子データ!$B$4:$H$4500,2,FALSE))</f>
        <v/>
      </c>
      <c r="D1685" s="8" t="str">
        <f>IF(G1685="","",VLOOKUP(J1685,中子データ!$B$4:$H$4500,4,FALSE))</f>
        <v/>
      </c>
      <c r="E1685" s="231" t="str">
        <f t="shared" si="521"/>
        <v/>
      </c>
      <c r="G1685" s="238"/>
      <c r="H1685" s="9"/>
      <c r="I1685" s="9"/>
      <c r="J1685" s="9"/>
      <c r="K1685" s="10"/>
      <c r="L1685" s="10"/>
      <c r="M1685" s="6"/>
      <c r="N1685" s="6">
        <f t="shared" si="522"/>
        <v>0</v>
      </c>
      <c r="O1685" s="250"/>
      <c r="P1685" s="250"/>
      <c r="Q1685" s="250"/>
      <c r="R1685" s="250"/>
      <c r="S1685" s="250"/>
      <c r="T1685" s="250"/>
      <c r="U1685" s="250"/>
      <c r="V1685" s="250"/>
      <c r="W1685" s="250"/>
      <c r="X1685" s="250"/>
      <c r="Y1685" s="250"/>
      <c r="Z1685" s="4"/>
      <c r="AA1685" s="429"/>
      <c r="AB1685" s="457">
        <f t="shared" si="524"/>
        <v>0</v>
      </c>
      <c r="AC1685" s="11"/>
      <c r="AD1685" s="11"/>
      <c r="AE1685" s="11"/>
      <c r="AF1685" s="11"/>
      <c r="AG1685" s="11"/>
      <c r="AH1685" s="11"/>
      <c r="AI1685" s="11"/>
      <c r="AJ1685" s="12"/>
      <c r="AK1685" s="445" t="str">
        <f>IF(G1685="","",VLOOKUP(J1685,中子データ!$B$4:$H$4500,3,FALSE))</f>
        <v/>
      </c>
      <c r="AL1685" s="445" t="str">
        <f>IF(G1685="","",VLOOKUP(J1685,中子データ!$B$4:$H$4500,5,FALSE))</f>
        <v/>
      </c>
      <c r="AM1685" s="445" t="str">
        <f>IF(G1685="","",VLOOKUP(J1685,中子データ!$B$4:$H$4500,6,FALSE))</f>
        <v/>
      </c>
      <c r="AN1685" s="418"/>
      <c r="AO1685" s="419"/>
      <c r="AP1685" s="420"/>
      <c r="AQ1685" s="421"/>
      <c r="AR1685" s="420"/>
      <c r="AS1685" s="436"/>
      <c r="AT1685" s="436"/>
      <c r="AU1685" s="422"/>
      <c r="AV1685" s="11"/>
      <c r="AW1685" s="11"/>
      <c r="AX1685" s="410">
        <f t="shared" si="523"/>
        <v>0</v>
      </c>
      <c r="AY1685" s="411" t="str">
        <f>IF(G1685="","",VLOOKUP(J1685,中子データ!$B$4:$M$5999,10,FALSE))</f>
        <v/>
      </c>
      <c r="AZ1685" s="438" t="str">
        <f>IF(G1685="","",VLOOKUP(J1685,中子データ!$B$4:$M$5999,9,FALSE))</f>
        <v/>
      </c>
      <c r="BA1685" s="412" t="str">
        <f>IF(AQ1685="","",VLOOKUP(AQ1685,作業者名!$B$4:$C$100,2,FALSE))</f>
        <v/>
      </c>
      <c r="BB1685" s="412" t="str">
        <f>IF(AR1685="","",VLOOKUP(AR1685,作業者名!$B$4:$C$100,2,FALSE))</f>
        <v/>
      </c>
      <c r="BC1685" s="412" t="str">
        <f>IF(G1685="","",VLOOKUP(J1685,中子データ!B$4:N$6004,12,FALSE))</f>
        <v/>
      </c>
      <c r="BD1685" s="413" t="str">
        <f>IF(G1685="","",VLOOKUP(J1685,中子データ!$B$4:$P$4500,15,FALSE))</f>
        <v/>
      </c>
    </row>
    <row r="1686" spans="1:56" x14ac:dyDescent="0.15">
      <c r="A1686" s="7" t="str">
        <f>IF(G1686="","",VLOOKUP(H1686,マシン名!$B$4:$C$93,2,FALSE))</f>
        <v/>
      </c>
      <c r="B1686" s="7" t="str">
        <f>IF(G1686="","",VLOOKUP(I1686,作業者名!$B$4:$C$100,2,FALSE))</f>
        <v/>
      </c>
      <c r="C1686" s="7" t="str">
        <f>IF(G1686="","",VLOOKUP(J1686,中子データ!$B$4:$H$4500,2,FALSE))</f>
        <v/>
      </c>
      <c r="D1686" s="8" t="str">
        <f>IF(G1686="","",VLOOKUP(J1686,中子データ!$B$4:$H$4500,4,FALSE))</f>
        <v/>
      </c>
      <c r="E1686" s="231" t="str">
        <f t="shared" si="521"/>
        <v/>
      </c>
      <c r="G1686" s="238"/>
      <c r="H1686" s="9"/>
      <c r="I1686" s="9"/>
      <c r="J1686" s="9"/>
      <c r="K1686" s="10"/>
      <c r="L1686" s="10"/>
      <c r="M1686" s="6"/>
      <c r="N1686" s="6">
        <f t="shared" si="522"/>
        <v>0</v>
      </c>
      <c r="O1686" s="250"/>
      <c r="P1686" s="250"/>
      <c r="Q1686" s="250"/>
      <c r="R1686" s="250"/>
      <c r="S1686" s="250"/>
      <c r="T1686" s="250"/>
      <c r="U1686" s="250"/>
      <c r="V1686" s="250"/>
      <c r="W1686" s="250"/>
      <c r="X1686" s="250"/>
      <c r="Y1686" s="250"/>
      <c r="Z1686" s="4"/>
      <c r="AA1686" s="429"/>
      <c r="AB1686" s="457">
        <f t="shared" si="524"/>
        <v>0</v>
      </c>
      <c r="AC1686" s="11"/>
      <c r="AD1686" s="11"/>
      <c r="AE1686" s="11"/>
      <c r="AF1686" s="11"/>
      <c r="AG1686" s="11"/>
      <c r="AH1686" s="11"/>
      <c r="AI1686" s="11"/>
      <c r="AJ1686" s="12"/>
      <c r="AK1686" s="445" t="str">
        <f>IF(G1686="","",VLOOKUP(J1686,中子データ!$B$4:$H$4500,3,FALSE))</f>
        <v/>
      </c>
      <c r="AL1686" s="445" t="str">
        <f>IF(G1686="","",VLOOKUP(J1686,中子データ!$B$4:$H$4500,5,FALSE))</f>
        <v/>
      </c>
      <c r="AM1686" s="445" t="str">
        <f>IF(G1686="","",VLOOKUP(J1686,中子データ!$B$4:$H$4500,6,FALSE))</f>
        <v/>
      </c>
      <c r="AN1686" s="418"/>
      <c r="AO1686" s="419"/>
      <c r="AP1686" s="420"/>
      <c r="AQ1686" s="421"/>
      <c r="AR1686" s="420"/>
      <c r="AS1686" s="436"/>
      <c r="AT1686" s="436"/>
      <c r="AU1686" s="422"/>
      <c r="AV1686" s="11"/>
      <c r="AW1686" s="11"/>
      <c r="AX1686" s="410">
        <f t="shared" si="523"/>
        <v>0</v>
      </c>
      <c r="AY1686" s="411" t="str">
        <f>IF(G1686="","",VLOOKUP(J1686,中子データ!$B$4:$M$5999,10,FALSE))</f>
        <v/>
      </c>
      <c r="AZ1686" s="438" t="str">
        <f>IF(G1686="","",VLOOKUP(J1686,中子データ!$B$4:$M$5999,9,FALSE))</f>
        <v/>
      </c>
      <c r="BA1686" s="412" t="str">
        <f>IF(AQ1686="","",VLOOKUP(AQ1686,作業者名!$B$4:$C$100,2,FALSE))</f>
        <v/>
      </c>
      <c r="BB1686" s="412" t="str">
        <f>IF(AR1686="","",VLOOKUP(AR1686,作業者名!$B$4:$C$100,2,FALSE))</f>
        <v/>
      </c>
      <c r="BC1686" s="412" t="str">
        <f>IF(G1686="","",VLOOKUP(J1686,中子データ!B$4:N$6004,12,FALSE))</f>
        <v/>
      </c>
      <c r="BD1686" s="413" t="str">
        <f>IF(G1686="","",VLOOKUP(J1686,中子データ!$B$4:$P$4500,15,FALSE))</f>
        <v/>
      </c>
    </row>
    <row r="1687" spans="1:56" x14ac:dyDescent="0.15">
      <c r="A1687" s="7" t="str">
        <f>IF(G1687="","",VLOOKUP(H1687,マシン名!$B$4:$C$93,2,FALSE))</f>
        <v/>
      </c>
      <c r="B1687" s="7" t="str">
        <f>IF(G1687="","",VLOOKUP(I1687,作業者名!$B$4:$C$100,2,FALSE))</f>
        <v/>
      </c>
      <c r="C1687" s="7" t="str">
        <f>IF(G1687="","",VLOOKUP(J1687,中子データ!$B$4:$H$4500,2,FALSE))</f>
        <v/>
      </c>
      <c r="D1687" s="8" t="str">
        <f>IF(G1687="","",VLOOKUP(J1687,中子データ!$B$4:$H$4500,4,FALSE))</f>
        <v/>
      </c>
      <c r="E1687" s="231" t="str">
        <f t="shared" si="521"/>
        <v/>
      </c>
      <c r="G1687" s="238"/>
      <c r="H1687" s="9"/>
      <c r="I1687" s="9"/>
      <c r="J1687" s="9"/>
      <c r="K1687" s="10"/>
      <c r="L1687" s="10"/>
      <c r="M1687" s="6"/>
      <c r="N1687" s="6">
        <f t="shared" si="522"/>
        <v>0</v>
      </c>
      <c r="O1687" s="250"/>
      <c r="P1687" s="250"/>
      <c r="Q1687" s="250"/>
      <c r="R1687" s="250"/>
      <c r="S1687" s="250"/>
      <c r="T1687" s="250"/>
      <c r="U1687" s="250"/>
      <c r="V1687" s="250"/>
      <c r="W1687" s="250"/>
      <c r="X1687" s="250"/>
      <c r="Y1687" s="250"/>
      <c r="Z1687" s="4"/>
      <c r="AA1687" s="429"/>
      <c r="AB1687" s="457">
        <f t="shared" si="524"/>
        <v>0</v>
      </c>
      <c r="AC1687" s="11"/>
      <c r="AD1687" s="11"/>
      <c r="AE1687" s="11"/>
      <c r="AF1687" s="11"/>
      <c r="AG1687" s="11"/>
      <c r="AH1687" s="11"/>
      <c r="AI1687" s="11"/>
      <c r="AJ1687" s="12"/>
      <c r="AK1687" s="445" t="str">
        <f>IF(G1687="","",VLOOKUP(J1687,中子データ!$B$4:$H$4500,3,FALSE))</f>
        <v/>
      </c>
      <c r="AL1687" s="445" t="str">
        <f>IF(G1687="","",VLOOKUP(J1687,中子データ!$B$4:$H$4500,5,FALSE))</f>
        <v/>
      </c>
      <c r="AM1687" s="445" t="str">
        <f>IF(G1687="","",VLOOKUP(J1687,中子データ!$B$4:$H$4500,6,FALSE))</f>
        <v/>
      </c>
      <c r="AN1687" s="418"/>
      <c r="AO1687" s="419"/>
      <c r="AP1687" s="420"/>
      <c r="AQ1687" s="421"/>
      <c r="AR1687" s="420"/>
      <c r="AS1687" s="436"/>
      <c r="AT1687" s="436"/>
      <c r="AU1687" s="422"/>
      <c r="AV1687" s="11"/>
      <c r="AW1687" s="11"/>
      <c r="AX1687" s="410">
        <f t="shared" si="523"/>
        <v>0</v>
      </c>
      <c r="AY1687" s="411" t="str">
        <f>IF(G1687="","",VLOOKUP(J1687,中子データ!$B$4:$M$5999,10,FALSE))</f>
        <v/>
      </c>
      <c r="AZ1687" s="438" t="str">
        <f>IF(G1687="","",VLOOKUP(J1687,中子データ!$B$4:$M$5999,9,FALSE))</f>
        <v/>
      </c>
      <c r="BA1687" s="412" t="str">
        <f>IF(AQ1687="","",VLOOKUP(AQ1687,作業者名!$B$4:$C$100,2,FALSE))</f>
        <v/>
      </c>
      <c r="BB1687" s="412" t="str">
        <f>IF(AR1687="","",VLOOKUP(AR1687,作業者名!$B$4:$C$100,2,FALSE))</f>
        <v/>
      </c>
      <c r="BC1687" s="412" t="str">
        <f>IF(G1687="","",VLOOKUP(J1687,中子データ!B$4:N$6004,12,FALSE))</f>
        <v/>
      </c>
      <c r="BD1687" s="413" t="str">
        <f>IF(G1687="","",VLOOKUP(J1687,中子データ!$B$4:$P$4500,15,FALSE))</f>
        <v/>
      </c>
    </row>
    <row r="1688" spans="1:56" x14ac:dyDescent="0.15">
      <c r="A1688" s="7" t="str">
        <f>IF(G1688="","",VLOOKUP(H1688,マシン名!$B$4:$C$93,2,FALSE))</f>
        <v/>
      </c>
      <c r="B1688" s="7" t="str">
        <f>IF(G1688="","",VLOOKUP(I1688,作業者名!$B$4:$C$100,2,FALSE))</f>
        <v/>
      </c>
      <c r="C1688" s="7" t="str">
        <f>IF(G1688="","",VLOOKUP(J1688,中子データ!$B$4:$H$4500,2,FALSE))</f>
        <v/>
      </c>
      <c r="D1688" s="8" t="str">
        <f>IF(G1688="","",VLOOKUP(J1688,中子データ!$B$4:$H$4500,4,FALSE))</f>
        <v/>
      </c>
      <c r="E1688" s="231" t="str">
        <f t="shared" si="521"/>
        <v/>
      </c>
      <c r="G1688" s="238"/>
      <c r="H1688" s="9"/>
      <c r="I1688" s="9"/>
      <c r="J1688" s="9"/>
      <c r="K1688" s="10"/>
      <c r="L1688" s="10"/>
      <c r="M1688" s="6"/>
      <c r="N1688" s="6">
        <f t="shared" si="522"/>
        <v>0</v>
      </c>
      <c r="O1688" s="250"/>
      <c r="P1688" s="250"/>
      <c r="Q1688" s="250"/>
      <c r="R1688" s="250"/>
      <c r="S1688" s="250"/>
      <c r="T1688" s="250"/>
      <c r="U1688" s="250"/>
      <c r="V1688" s="250"/>
      <c r="W1688" s="250"/>
      <c r="X1688" s="250"/>
      <c r="Y1688" s="250"/>
      <c r="Z1688" s="4"/>
      <c r="AA1688" s="429"/>
      <c r="AB1688" s="457">
        <f t="shared" si="524"/>
        <v>0</v>
      </c>
      <c r="AC1688" s="11"/>
      <c r="AD1688" s="11"/>
      <c r="AE1688" s="11"/>
      <c r="AF1688" s="11"/>
      <c r="AG1688" s="11"/>
      <c r="AH1688" s="11"/>
      <c r="AI1688" s="11"/>
      <c r="AJ1688" s="12"/>
      <c r="AK1688" s="445" t="str">
        <f>IF(G1688="","",VLOOKUP(J1688,中子データ!$B$4:$H$4500,3,FALSE))</f>
        <v/>
      </c>
      <c r="AL1688" s="445" t="str">
        <f>IF(G1688="","",VLOOKUP(J1688,中子データ!$B$4:$H$4500,5,FALSE))</f>
        <v/>
      </c>
      <c r="AM1688" s="445" t="str">
        <f>IF(G1688="","",VLOOKUP(J1688,中子データ!$B$4:$H$4500,6,FALSE))</f>
        <v/>
      </c>
      <c r="AN1688" s="418"/>
      <c r="AO1688" s="419"/>
      <c r="AP1688" s="420"/>
      <c r="AQ1688" s="421"/>
      <c r="AR1688" s="420"/>
      <c r="AS1688" s="436"/>
      <c r="AT1688" s="436"/>
      <c r="AU1688" s="422"/>
      <c r="AV1688" s="11"/>
      <c r="AW1688" s="11"/>
      <c r="AX1688" s="410">
        <f t="shared" si="523"/>
        <v>0</v>
      </c>
      <c r="AY1688" s="411" t="str">
        <f>IF(G1688="","",VLOOKUP(J1688,中子データ!$B$4:$M$5999,10,FALSE))</f>
        <v/>
      </c>
      <c r="AZ1688" s="438" t="str">
        <f>IF(G1688="","",VLOOKUP(J1688,中子データ!$B$4:$M$5999,9,FALSE))</f>
        <v/>
      </c>
      <c r="BA1688" s="412" t="str">
        <f>IF(AQ1688="","",VLOOKUP(AQ1688,作業者名!$B$4:$C$100,2,FALSE))</f>
        <v/>
      </c>
      <c r="BB1688" s="412" t="str">
        <f>IF(AR1688="","",VLOOKUP(AR1688,作業者名!$B$4:$C$100,2,FALSE))</f>
        <v/>
      </c>
      <c r="BC1688" s="412" t="str">
        <f>IF(G1688="","",VLOOKUP(J1688,中子データ!B$4:N$6004,12,FALSE))</f>
        <v/>
      </c>
      <c r="BD1688" s="413" t="str">
        <f>IF(G1688="","",VLOOKUP(J1688,中子データ!$B$4:$P$4500,15,FALSE))</f>
        <v/>
      </c>
    </row>
    <row r="1689" spans="1:56" x14ac:dyDescent="0.15">
      <c r="A1689" s="7" t="str">
        <f>IF(G1689="","",VLOOKUP(H1689,マシン名!$B$4:$C$93,2,FALSE))</f>
        <v/>
      </c>
      <c r="B1689" s="7" t="str">
        <f>IF(G1689="","",VLOOKUP(I1689,作業者名!$B$4:$C$100,2,FALSE))</f>
        <v/>
      </c>
      <c r="C1689" s="7" t="str">
        <f>IF(G1689="","",VLOOKUP(J1689,中子データ!$B$4:$H$4500,2,FALSE))</f>
        <v/>
      </c>
      <c r="D1689" s="8" t="str">
        <f>IF(G1689="","",VLOOKUP(J1689,中子データ!$B$4:$H$4500,4,FALSE))</f>
        <v/>
      </c>
      <c r="E1689" s="231" t="str">
        <f t="shared" si="521"/>
        <v/>
      </c>
      <c r="G1689" s="238"/>
      <c r="H1689" s="9"/>
      <c r="I1689" s="9"/>
      <c r="J1689" s="9"/>
      <c r="K1689" s="10"/>
      <c r="L1689" s="10"/>
      <c r="M1689" s="6"/>
      <c r="N1689" s="6">
        <f t="shared" si="522"/>
        <v>0</v>
      </c>
      <c r="O1689" s="250"/>
      <c r="P1689" s="250"/>
      <c r="Q1689" s="250"/>
      <c r="R1689" s="250"/>
      <c r="S1689" s="250"/>
      <c r="T1689" s="250"/>
      <c r="U1689" s="250"/>
      <c r="V1689" s="250"/>
      <c r="W1689" s="250"/>
      <c r="X1689" s="250"/>
      <c r="Y1689" s="250"/>
      <c r="Z1689" s="4"/>
      <c r="AA1689" s="429"/>
      <c r="AB1689" s="457">
        <f t="shared" si="524"/>
        <v>0</v>
      </c>
      <c r="AC1689" s="11"/>
      <c r="AD1689" s="11"/>
      <c r="AE1689" s="11"/>
      <c r="AF1689" s="11"/>
      <c r="AG1689" s="11"/>
      <c r="AH1689" s="11"/>
      <c r="AI1689" s="11"/>
      <c r="AJ1689" s="12"/>
      <c r="AK1689" s="445" t="str">
        <f>IF(G1689="","",VLOOKUP(J1689,中子データ!$B$4:$H$4500,3,FALSE))</f>
        <v/>
      </c>
      <c r="AL1689" s="445" t="str">
        <f>IF(G1689="","",VLOOKUP(J1689,中子データ!$B$4:$H$4500,5,FALSE))</f>
        <v/>
      </c>
      <c r="AM1689" s="445" t="str">
        <f>IF(G1689="","",VLOOKUP(J1689,中子データ!$B$4:$H$4500,6,FALSE))</f>
        <v/>
      </c>
      <c r="AN1689" s="418"/>
      <c r="AO1689" s="419"/>
      <c r="AP1689" s="420"/>
      <c r="AQ1689" s="421"/>
      <c r="AR1689" s="420"/>
      <c r="AS1689" s="436"/>
      <c r="AT1689" s="436"/>
      <c r="AU1689" s="422"/>
      <c r="AV1689" s="11"/>
      <c r="AW1689" s="11"/>
      <c r="AX1689" s="410">
        <f t="shared" si="523"/>
        <v>0</v>
      </c>
      <c r="AY1689" s="411" t="str">
        <f>IF(G1689="","",VLOOKUP(J1689,中子データ!$B$4:$M$5999,10,FALSE))</f>
        <v/>
      </c>
      <c r="AZ1689" s="438" t="str">
        <f>IF(G1689="","",VLOOKUP(J1689,中子データ!$B$4:$M$5999,9,FALSE))</f>
        <v/>
      </c>
      <c r="BA1689" s="412" t="str">
        <f>IF(AQ1689="","",VLOOKUP(AQ1689,作業者名!$B$4:$C$100,2,FALSE))</f>
        <v/>
      </c>
      <c r="BB1689" s="412" t="str">
        <f>IF(AR1689="","",VLOOKUP(AR1689,作業者名!$B$4:$C$100,2,FALSE))</f>
        <v/>
      </c>
      <c r="BC1689" s="412" t="str">
        <f>IF(G1689="","",VLOOKUP(J1689,中子データ!B$4:N$6004,12,FALSE))</f>
        <v/>
      </c>
      <c r="BD1689" s="413" t="str">
        <f>IF(G1689="","",VLOOKUP(J1689,中子データ!$B$4:$P$4500,15,FALSE))</f>
        <v/>
      </c>
    </row>
    <row r="1690" spans="1:56" x14ac:dyDescent="0.15">
      <c r="A1690" s="7" t="str">
        <f>IF(G1690="","",VLOOKUP(H1690,マシン名!$B$4:$C$93,2,FALSE))</f>
        <v/>
      </c>
      <c r="B1690" s="7" t="str">
        <f>IF(G1690="","",VLOOKUP(I1690,作業者名!$B$4:$C$100,2,FALSE))</f>
        <v/>
      </c>
      <c r="C1690" s="7" t="str">
        <f>IF(G1690="","",VLOOKUP(J1690,中子データ!$B$4:$H$4500,2,FALSE))</f>
        <v/>
      </c>
      <c r="D1690" s="8" t="str">
        <f>IF(G1690="","",VLOOKUP(J1690,中子データ!$B$4:$H$4500,4,FALSE))</f>
        <v/>
      </c>
      <c r="E1690" s="231" t="str">
        <f t="shared" si="521"/>
        <v/>
      </c>
      <c r="G1690" s="238"/>
      <c r="H1690" s="9"/>
      <c r="I1690" s="9"/>
      <c r="J1690" s="9"/>
      <c r="K1690" s="10"/>
      <c r="L1690" s="10"/>
      <c r="M1690" s="6"/>
      <c r="N1690" s="6">
        <f t="shared" si="522"/>
        <v>0</v>
      </c>
      <c r="O1690" s="250"/>
      <c r="P1690" s="250"/>
      <c r="Q1690" s="250"/>
      <c r="R1690" s="250"/>
      <c r="S1690" s="250"/>
      <c r="T1690" s="250"/>
      <c r="U1690" s="250"/>
      <c r="V1690" s="250"/>
      <c r="W1690" s="250"/>
      <c r="X1690" s="250"/>
      <c r="Y1690" s="250"/>
      <c r="Z1690" s="4"/>
      <c r="AA1690" s="429"/>
      <c r="AB1690" s="457">
        <f t="shared" si="524"/>
        <v>0</v>
      </c>
      <c r="AC1690" s="11"/>
      <c r="AD1690" s="11"/>
      <c r="AE1690" s="11"/>
      <c r="AF1690" s="11"/>
      <c r="AG1690" s="11"/>
      <c r="AH1690" s="11"/>
      <c r="AI1690" s="11"/>
      <c r="AJ1690" s="12"/>
      <c r="AK1690" s="445" t="str">
        <f>IF(G1690="","",VLOOKUP(J1690,中子データ!$B$4:$H$4500,3,FALSE))</f>
        <v/>
      </c>
      <c r="AL1690" s="445" t="str">
        <f>IF(G1690="","",VLOOKUP(J1690,中子データ!$B$4:$H$4500,5,FALSE))</f>
        <v/>
      </c>
      <c r="AM1690" s="445" t="str">
        <f>IF(G1690="","",VLOOKUP(J1690,中子データ!$B$4:$H$4500,6,FALSE))</f>
        <v/>
      </c>
      <c r="AN1690" s="418"/>
      <c r="AO1690" s="419"/>
      <c r="AP1690" s="420"/>
      <c r="AQ1690" s="421"/>
      <c r="AR1690" s="420"/>
      <c r="AS1690" s="436"/>
      <c r="AT1690" s="436"/>
      <c r="AU1690" s="422"/>
      <c r="AV1690" s="11"/>
      <c r="AW1690" s="11"/>
      <c r="AX1690" s="410">
        <f t="shared" si="523"/>
        <v>0</v>
      </c>
      <c r="AY1690" s="411" t="str">
        <f>IF(G1690="","",VLOOKUP(J1690,中子データ!$B$4:$M$5999,10,FALSE))</f>
        <v/>
      </c>
      <c r="AZ1690" s="438" t="str">
        <f>IF(G1690="","",VLOOKUP(J1690,中子データ!$B$4:$M$5999,9,FALSE))</f>
        <v/>
      </c>
      <c r="BA1690" s="412" t="str">
        <f>IF(AQ1690="","",VLOOKUP(AQ1690,作業者名!$B$4:$C$100,2,FALSE))</f>
        <v/>
      </c>
      <c r="BB1690" s="412" t="str">
        <f>IF(AR1690="","",VLOOKUP(AR1690,作業者名!$B$4:$C$100,2,FALSE))</f>
        <v/>
      </c>
      <c r="BC1690" s="412" t="str">
        <f>IF(G1690="","",VLOOKUP(J1690,中子データ!B$4:N$6004,12,FALSE))</f>
        <v/>
      </c>
      <c r="BD1690" s="413" t="str">
        <f>IF(G1690="","",VLOOKUP(J1690,中子データ!$B$4:$P$4500,15,FALSE))</f>
        <v/>
      </c>
    </row>
    <row r="1691" spans="1:56" x14ac:dyDescent="0.15">
      <c r="A1691" s="7" t="str">
        <f>IF(G1691="","",VLOOKUP(H1691,マシン名!$B$4:$C$93,2,FALSE))</f>
        <v/>
      </c>
      <c r="B1691" s="7" t="str">
        <f>IF(G1691="","",VLOOKUP(I1691,作業者名!$B$4:$C$100,2,FALSE))</f>
        <v/>
      </c>
      <c r="C1691" s="7" t="str">
        <f>IF(G1691="","",VLOOKUP(J1691,中子データ!$B$4:$H$4500,2,FALSE))</f>
        <v/>
      </c>
      <c r="D1691" s="8" t="str">
        <f>IF(G1691="","",VLOOKUP(J1691,中子データ!$B$4:$H$4500,4,FALSE))</f>
        <v/>
      </c>
      <c r="E1691" s="231" t="str">
        <f t="shared" si="521"/>
        <v/>
      </c>
      <c r="G1691" s="238"/>
      <c r="H1691" s="9"/>
      <c r="I1691" s="9"/>
      <c r="J1691" s="9"/>
      <c r="K1691" s="10"/>
      <c r="L1691" s="10"/>
      <c r="M1691" s="6"/>
      <c r="N1691" s="6">
        <f t="shared" si="522"/>
        <v>0</v>
      </c>
      <c r="O1691" s="250"/>
      <c r="P1691" s="250"/>
      <c r="Q1691" s="250"/>
      <c r="R1691" s="250"/>
      <c r="S1691" s="250"/>
      <c r="T1691" s="250"/>
      <c r="U1691" s="250"/>
      <c r="V1691" s="250"/>
      <c r="W1691" s="250"/>
      <c r="X1691" s="250"/>
      <c r="Y1691" s="250"/>
      <c r="Z1691" s="4"/>
      <c r="AA1691" s="429"/>
      <c r="AB1691" s="457">
        <f t="shared" si="524"/>
        <v>0</v>
      </c>
      <c r="AC1691" s="11"/>
      <c r="AD1691" s="11"/>
      <c r="AE1691" s="11"/>
      <c r="AF1691" s="11"/>
      <c r="AG1691" s="11"/>
      <c r="AH1691" s="11"/>
      <c r="AI1691" s="11"/>
      <c r="AJ1691" s="12"/>
      <c r="AK1691" s="445" t="str">
        <f>IF(G1691="","",VLOOKUP(J1691,中子データ!$B$4:$H$4500,3,FALSE))</f>
        <v/>
      </c>
      <c r="AL1691" s="445" t="str">
        <f>IF(G1691="","",VLOOKUP(J1691,中子データ!$B$4:$H$4500,5,FALSE))</f>
        <v/>
      </c>
      <c r="AM1691" s="445" t="str">
        <f>IF(G1691="","",VLOOKUP(J1691,中子データ!$B$4:$H$4500,6,FALSE))</f>
        <v/>
      </c>
      <c r="AN1691" s="418"/>
      <c r="AO1691" s="419"/>
      <c r="AP1691" s="420"/>
      <c r="AQ1691" s="421"/>
      <c r="AR1691" s="420"/>
      <c r="AS1691" s="436"/>
      <c r="AT1691" s="436"/>
      <c r="AU1691" s="422"/>
      <c r="AV1691" s="11"/>
      <c r="AW1691" s="11"/>
      <c r="AX1691" s="410">
        <f t="shared" si="523"/>
        <v>0</v>
      </c>
      <c r="AY1691" s="411" t="str">
        <f>IF(G1691="","",VLOOKUP(J1691,中子データ!$B$4:$M$5999,10,FALSE))</f>
        <v/>
      </c>
      <c r="AZ1691" s="438" t="str">
        <f>IF(G1691="","",VLOOKUP(J1691,中子データ!$B$4:$M$5999,9,FALSE))</f>
        <v/>
      </c>
      <c r="BA1691" s="412" t="str">
        <f>IF(AQ1691="","",VLOOKUP(AQ1691,作業者名!$B$4:$C$100,2,FALSE))</f>
        <v/>
      </c>
      <c r="BB1691" s="412" t="str">
        <f>IF(AR1691="","",VLOOKUP(AR1691,作業者名!$B$4:$C$100,2,FALSE))</f>
        <v/>
      </c>
      <c r="BC1691" s="412" t="str">
        <f>IF(G1691="","",VLOOKUP(J1691,中子データ!B$4:N$6004,12,FALSE))</f>
        <v/>
      </c>
      <c r="BD1691" s="413" t="str">
        <f>IF(G1691="","",VLOOKUP(J1691,中子データ!$B$4:$P$4500,15,FALSE))</f>
        <v/>
      </c>
    </row>
    <row r="1692" spans="1:56" x14ac:dyDescent="0.15">
      <c r="A1692" s="7" t="str">
        <f>IF(G1692="","",VLOOKUP(H1692,マシン名!$B$4:$C$93,2,FALSE))</f>
        <v/>
      </c>
      <c r="B1692" s="7" t="str">
        <f>IF(G1692="","",VLOOKUP(I1692,作業者名!$B$4:$C$100,2,FALSE))</f>
        <v/>
      </c>
      <c r="C1692" s="7" t="str">
        <f>IF(G1692="","",VLOOKUP(J1692,中子データ!$B$4:$H$4500,2,FALSE))</f>
        <v/>
      </c>
      <c r="D1692" s="8" t="str">
        <f>IF(G1692="","",VLOOKUP(J1692,中子データ!$B$4:$H$4500,4,FALSE))</f>
        <v/>
      </c>
      <c r="E1692" s="231" t="str">
        <f t="shared" si="521"/>
        <v/>
      </c>
      <c r="G1692" s="238"/>
      <c r="H1692" s="9"/>
      <c r="I1692" s="9"/>
      <c r="J1692" s="9"/>
      <c r="K1692" s="10"/>
      <c r="L1692" s="10"/>
      <c r="M1692" s="6"/>
      <c r="N1692" s="6">
        <f t="shared" si="522"/>
        <v>0</v>
      </c>
      <c r="O1692" s="250"/>
      <c r="P1692" s="250"/>
      <c r="Q1692" s="250"/>
      <c r="R1692" s="250"/>
      <c r="S1692" s="250"/>
      <c r="T1692" s="250"/>
      <c r="U1692" s="250"/>
      <c r="V1692" s="250"/>
      <c r="W1692" s="250"/>
      <c r="X1692" s="250"/>
      <c r="Y1692" s="250"/>
      <c r="Z1692" s="4"/>
      <c r="AA1692" s="429"/>
      <c r="AB1692" s="457">
        <f t="shared" si="524"/>
        <v>0</v>
      </c>
      <c r="AC1692" s="11"/>
      <c r="AD1692" s="11"/>
      <c r="AE1692" s="11"/>
      <c r="AF1692" s="11"/>
      <c r="AG1692" s="11"/>
      <c r="AH1692" s="11"/>
      <c r="AI1692" s="11"/>
      <c r="AJ1692" s="12"/>
      <c r="AK1692" s="445" t="str">
        <f>IF(G1692="","",VLOOKUP(J1692,中子データ!$B$4:$H$4500,3,FALSE))</f>
        <v/>
      </c>
      <c r="AL1692" s="445" t="str">
        <f>IF(G1692="","",VLOOKUP(J1692,中子データ!$B$4:$H$4500,5,FALSE))</f>
        <v/>
      </c>
      <c r="AM1692" s="445" t="str">
        <f>IF(G1692="","",VLOOKUP(J1692,中子データ!$B$4:$H$4500,6,FALSE))</f>
        <v/>
      </c>
      <c r="AN1692" s="418"/>
      <c r="AO1692" s="419"/>
      <c r="AP1692" s="420"/>
      <c r="AQ1692" s="421"/>
      <c r="AR1692" s="420"/>
      <c r="AS1692" s="436"/>
      <c r="AT1692" s="436"/>
      <c r="AU1692" s="422"/>
      <c r="AV1692" s="11"/>
      <c r="AW1692" s="11"/>
      <c r="AX1692" s="410">
        <f t="shared" si="523"/>
        <v>0</v>
      </c>
      <c r="AY1692" s="411" t="str">
        <f>IF(G1692="","",VLOOKUP(J1692,中子データ!$B$4:$M$5999,10,FALSE))</f>
        <v/>
      </c>
      <c r="AZ1692" s="438" t="str">
        <f>IF(G1692="","",VLOOKUP(J1692,中子データ!$B$4:$M$5999,9,FALSE))</f>
        <v/>
      </c>
      <c r="BA1692" s="412" t="str">
        <f>IF(AQ1692="","",VLOOKUP(AQ1692,作業者名!$B$4:$C$100,2,FALSE))</f>
        <v/>
      </c>
      <c r="BB1692" s="412" t="str">
        <f>IF(AR1692="","",VLOOKUP(AR1692,作業者名!$B$4:$C$100,2,FALSE))</f>
        <v/>
      </c>
      <c r="BC1692" s="412" t="str">
        <f>IF(G1692="","",VLOOKUP(J1692,中子データ!B$4:N$6004,12,FALSE))</f>
        <v/>
      </c>
      <c r="BD1692" s="413" t="str">
        <f>IF(G1692="","",VLOOKUP(J1692,中子データ!$B$4:$P$4500,15,FALSE))</f>
        <v/>
      </c>
    </row>
    <row r="1693" spans="1:56" x14ac:dyDescent="0.15">
      <c r="A1693" s="7" t="str">
        <f>IF(G1693="","",VLOOKUP(H1693,マシン名!$B$4:$C$93,2,FALSE))</f>
        <v/>
      </c>
      <c r="B1693" s="7" t="str">
        <f>IF(G1693="","",VLOOKUP(I1693,作業者名!$B$4:$C$100,2,FALSE))</f>
        <v/>
      </c>
      <c r="C1693" s="7" t="str">
        <f>IF(G1693="","",VLOOKUP(J1693,中子データ!$B$4:$H$4500,2,FALSE))</f>
        <v/>
      </c>
      <c r="D1693" s="8" t="str">
        <f>IF(G1693="","",VLOOKUP(J1693,中子データ!$B$4:$H$4500,4,FALSE))</f>
        <v/>
      </c>
      <c r="E1693" s="231" t="str">
        <f t="shared" si="521"/>
        <v/>
      </c>
      <c r="G1693" s="238"/>
      <c r="H1693" s="9"/>
      <c r="I1693" s="9"/>
      <c r="J1693" s="9"/>
      <c r="K1693" s="10"/>
      <c r="L1693" s="10"/>
      <c r="M1693" s="6"/>
      <c r="N1693" s="6">
        <f t="shared" si="522"/>
        <v>0</v>
      </c>
      <c r="O1693" s="250"/>
      <c r="P1693" s="250"/>
      <c r="Q1693" s="250"/>
      <c r="R1693" s="250"/>
      <c r="S1693" s="250"/>
      <c r="T1693" s="250"/>
      <c r="U1693" s="250"/>
      <c r="V1693" s="250"/>
      <c r="W1693" s="250"/>
      <c r="X1693" s="250"/>
      <c r="Y1693" s="250"/>
      <c r="Z1693" s="4"/>
      <c r="AA1693" s="429"/>
      <c r="AB1693" s="457">
        <f t="shared" si="524"/>
        <v>0</v>
      </c>
      <c r="AC1693" s="11"/>
      <c r="AD1693" s="11"/>
      <c r="AE1693" s="11"/>
      <c r="AF1693" s="11"/>
      <c r="AG1693" s="11"/>
      <c r="AH1693" s="11"/>
      <c r="AI1693" s="11"/>
      <c r="AJ1693" s="12"/>
      <c r="AK1693" s="445" t="str">
        <f>IF(G1693="","",VLOOKUP(J1693,中子データ!$B$4:$H$4500,3,FALSE))</f>
        <v/>
      </c>
      <c r="AL1693" s="445" t="str">
        <f>IF(G1693="","",VLOOKUP(J1693,中子データ!$B$4:$H$4500,5,FALSE))</f>
        <v/>
      </c>
      <c r="AM1693" s="445" t="str">
        <f>IF(G1693="","",VLOOKUP(J1693,中子データ!$B$4:$H$4500,6,FALSE))</f>
        <v/>
      </c>
      <c r="AN1693" s="418"/>
      <c r="AO1693" s="419"/>
      <c r="AP1693" s="420"/>
      <c r="AQ1693" s="421"/>
      <c r="AR1693" s="420"/>
      <c r="AS1693" s="436"/>
      <c r="AT1693" s="436"/>
      <c r="AU1693" s="422"/>
      <c r="AV1693" s="11"/>
      <c r="AW1693" s="11"/>
      <c r="AX1693" s="410">
        <f t="shared" si="523"/>
        <v>0</v>
      </c>
      <c r="AY1693" s="411" t="str">
        <f>IF(G1693="","",VLOOKUP(J1693,中子データ!$B$4:$M$5999,10,FALSE))</f>
        <v/>
      </c>
      <c r="AZ1693" s="438" t="str">
        <f>IF(G1693="","",VLOOKUP(J1693,中子データ!$B$4:$M$5999,9,FALSE))</f>
        <v/>
      </c>
      <c r="BA1693" s="412" t="str">
        <f>IF(AQ1693="","",VLOOKUP(AQ1693,作業者名!$B$4:$C$100,2,FALSE))</f>
        <v/>
      </c>
      <c r="BB1693" s="412" t="str">
        <f>IF(AR1693="","",VLOOKUP(AR1693,作業者名!$B$4:$C$100,2,FALSE))</f>
        <v/>
      </c>
      <c r="BC1693" s="412" t="str">
        <f>IF(G1693="","",VLOOKUP(J1693,中子データ!B$4:N$6004,12,FALSE))</f>
        <v/>
      </c>
      <c r="BD1693" s="413" t="str">
        <f>IF(G1693="","",VLOOKUP(J1693,中子データ!$B$4:$P$4500,15,FALSE))</f>
        <v/>
      </c>
    </row>
    <row r="1694" spans="1:56" x14ac:dyDescent="0.15">
      <c r="A1694" s="7" t="str">
        <f>IF(G1694="","",VLOOKUP(H1694,マシン名!$B$4:$C$93,2,FALSE))</f>
        <v/>
      </c>
      <c r="B1694" s="7" t="str">
        <f>IF(G1694="","",VLOOKUP(I1694,作業者名!$B$4:$C$100,2,FALSE))</f>
        <v/>
      </c>
      <c r="C1694" s="7" t="str">
        <f>IF(G1694="","",VLOOKUP(J1694,中子データ!$B$4:$H$4500,2,FALSE))</f>
        <v/>
      </c>
      <c r="D1694" s="8" t="str">
        <f>IF(G1694="","",VLOOKUP(J1694,中子データ!$B$4:$H$4500,4,FALSE))</f>
        <v/>
      </c>
      <c r="E1694" s="231" t="str">
        <f t="shared" si="521"/>
        <v/>
      </c>
      <c r="G1694" s="238"/>
      <c r="H1694" s="9"/>
      <c r="I1694" s="9"/>
      <c r="J1694" s="9"/>
      <c r="K1694" s="10"/>
      <c r="L1694" s="10"/>
      <c r="M1694" s="6"/>
      <c r="N1694" s="6">
        <f t="shared" si="522"/>
        <v>0</v>
      </c>
      <c r="O1694" s="250"/>
      <c r="P1694" s="250"/>
      <c r="Q1694" s="250"/>
      <c r="R1694" s="250"/>
      <c r="S1694" s="250"/>
      <c r="T1694" s="250"/>
      <c r="U1694" s="250"/>
      <c r="V1694" s="250"/>
      <c r="W1694" s="250"/>
      <c r="X1694" s="250"/>
      <c r="Y1694" s="250"/>
      <c r="Z1694" s="4"/>
      <c r="AA1694" s="429"/>
      <c r="AB1694" s="457">
        <f t="shared" si="524"/>
        <v>0</v>
      </c>
      <c r="AC1694" s="11"/>
      <c r="AD1694" s="11"/>
      <c r="AE1694" s="11"/>
      <c r="AF1694" s="11"/>
      <c r="AG1694" s="11"/>
      <c r="AH1694" s="11"/>
      <c r="AI1694" s="11"/>
      <c r="AJ1694" s="12"/>
      <c r="AK1694" s="445" t="str">
        <f>IF(G1694="","",VLOOKUP(J1694,中子データ!$B$4:$H$4500,3,FALSE))</f>
        <v/>
      </c>
      <c r="AL1694" s="445" t="str">
        <f>IF(G1694="","",VLOOKUP(J1694,中子データ!$B$4:$H$4500,5,FALSE))</f>
        <v/>
      </c>
      <c r="AM1694" s="445" t="str">
        <f>IF(G1694="","",VLOOKUP(J1694,中子データ!$B$4:$H$4500,6,FALSE))</f>
        <v/>
      </c>
      <c r="AN1694" s="418"/>
      <c r="AO1694" s="419"/>
      <c r="AP1694" s="420"/>
      <c r="AQ1694" s="421"/>
      <c r="AR1694" s="420"/>
      <c r="AS1694" s="436"/>
      <c r="AT1694" s="436"/>
      <c r="AU1694" s="422"/>
      <c r="AV1694" s="11"/>
      <c r="AW1694" s="11"/>
      <c r="AX1694" s="410">
        <f t="shared" si="523"/>
        <v>0</v>
      </c>
      <c r="AY1694" s="411" t="str">
        <f>IF(G1694="","",VLOOKUP(J1694,中子データ!$B$4:$M$5999,10,FALSE))</f>
        <v/>
      </c>
      <c r="AZ1694" s="438" t="str">
        <f>IF(G1694="","",VLOOKUP(J1694,中子データ!$B$4:$M$5999,9,FALSE))</f>
        <v/>
      </c>
      <c r="BA1694" s="412" t="str">
        <f>IF(AQ1694="","",VLOOKUP(AQ1694,作業者名!$B$4:$C$100,2,FALSE))</f>
        <v/>
      </c>
      <c r="BB1694" s="412" t="str">
        <f>IF(AR1694="","",VLOOKUP(AR1694,作業者名!$B$4:$C$100,2,FALSE))</f>
        <v/>
      </c>
      <c r="BC1694" s="412" t="str">
        <f>IF(G1694="","",VLOOKUP(J1694,中子データ!B$4:N$6004,12,FALSE))</f>
        <v/>
      </c>
      <c r="BD1694" s="413" t="str">
        <f>IF(G1694="","",VLOOKUP(J1694,中子データ!$B$4:$P$4500,15,FALSE))</f>
        <v/>
      </c>
    </row>
    <row r="1695" spans="1:56" x14ac:dyDescent="0.15">
      <c r="A1695" s="7" t="str">
        <f>IF(G1695="","",VLOOKUP(H1695,マシン名!$B$4:$C$93,2,FALSE))</f>
        <v/>
      </c>
      <c r="B1695" s="7" t="str">
        <f>IF(G1695="","",VLOOKUP(I1695,作業者名!$B$4:$C$100,2,FALSE))</f>
        <v/>
      </c>
      <c r="C1695" s="7" t="str">
        <f>IF(G1695="","",VLOOKUP(J1695,中子データ!$B$4:$H$4500,2,FALSE))</f>
        <v/>
      </c>
      <c r="D1695" s="8" t="str">
        <f>IF(G1695="","",VLOOKUP(J1695,中子データ!$B$4:$H$4500,4,FALSE))</f>
        <v/>
      </c>
      <c r="E1695" s="231" t="str">
        <f t="shared" si="521"/>
        <v/>
      </c>
      <c r="G1695" s="238"/>
      <c r="H1695" s="9"/>
      <c r="I1695" s="9"/>
      <c r="J1695" s="9"/>
      <c r="K1695" s="10"/>
      <c r="L1695" s="10"/>
      <c r="M1695" s="6"/>
      <c r="N1695" s="6">
        <f t="shared" si="522"/>
        <v>0</v>
      </c>
      <c r="O1695" s="250"/>
      <c r="P1695" s="250"/>
      <c r="Q1695" s="250"/>
      <c r="R1695" s="250"/>
      <c r="S1695" s="250"/>
      <c r="T1695" s="250"/>
      <c r="U1695" s="250"/>
      <c r="V1695" s="250"/>
      <c r="W1695" s="250"/>
      <c r="X1695" s="250"/>
      <c r="Y1695" s="250"/>
      <c r="Z1695" s="4"/>
      <c r="AA1695" s="429"/>
      <c r="AB1695" s="457">
        <f t="shared" si="524"/>
        <v>0</v>
      </c>
      <c r="AC1695" s="11"/>
      <c r="AD1695" s="11"/>
      <c r="AE1695" s="11"/>
      <c r="AF1695" s="11"/>
      <c r="AG1695" s="11"/>
      <c r="AH1695" s="11"/>
      <c r="AI1695" s="11"/>
      <c r="AJ1695" s="12"/>
      <c r="AK1695" s="445" t="str">
        <f>IF(G1695="","",VLOOKUP(J1695,中子データ!$B$4:$H$4500,3,FALSE))</f>
        <v/>
      </c>
      <c r="AL1695" s="445" t="str">
        <f>IF(G1695="","",VLOOKUP(J1695,中子データ!$B$4:$H$4500,5,FALSE))</f>
        <v/>
      </c>
      <c r="AM1695" s="445" t="str">
        <f>IF(G1695="","",VLOOKUP(J1695,中子データ!$B$4:$H$4500,6,FALSE))</f>
        <v/>
      </c>
      <c r="AN1695" s="418"/>
      <c r="AO1695" s="419"/>
      <c r="AP1695" s="420"/>
      <c r="AQ1695" s="421"/>
      <c r="AR1695" s="420"/>
      <c r="AS1695" s="436"/>
      <c r="AT1695" s="436"/>
      <c r="AU1695" s="422"/>
      <c r="AV1695" s="11"/>
      <c r="AW1695" s="11"/>
      <c r="AX1695" s="410">
        <f t="shared" si="523"/>
        <v>0</v>
      </c>
      <c r="AY1695" s="411" t="str">
        <f>IF(G1695="","",VLOOKUP(J1695,中子データ!$B$4:$M$5999,10,FALSE))</f>
        <v/>
      </c>
      <c r="AZ1695" s="438" t="str">
        <f>IF(G1695="","",VLOOKUP(J1695,中子データ!$B$4:$M$5999,9,FALSE))</f>
        <v/>
      </c>
      <c r="BA1695" s="412" t="str">
        <f>IF(AQ1695="","",VLOOKUP(AQ1695,作業者名!$B$4:$C$100,2,FALSE))</f>
        <v/>
      </c>
      <c r="BB1695" s="412" t="str">
        <f>IF(AR1695="","",VLOOKUP(AR1695,作業者名!$B$4:$C$100,2,FALSE))</f>
        <v/>
      </c>
      <c r="BC1695" s="412" t="str">
        <f>IF(G1695="","",VLOOKUP(J1695,中子データ!B$4:N$6004,12,FALSE))</f>
        <v/>
      </c>
      <c r="BD1695" s="413" t="str">
        <f>IF(G1695="","",VLOOKUP(J1695,中子データ!$B$4:$P$4500,15,FALSE))</f>
        <v/>
      </c>
    </row>
    <row r="1696" spans="1:56" x14ac:dyDescent="0.15">
      <c r="A1696" s="7" t="str">
        <f>IF(G1696="","",VLOOKUP(H1696,マシン名!$B$4:$C$93,2,FALSE))</f>
        <v/>
      </c>
      <c r="B1696" s="7" t="str">
        <f>IF(G1696="","",VLOOKUP(I1696,作業者名!$B$4:$C$100,2,FALSE))</f>
        <v/>
      </c>
      <c r="C1696" s="7" t="str">
        <f>IF(G1696="","",VLOOKUP(J1696,中子データ!$B$4:$H$4500,2,FALSE))</f>
        <v/>
      </c>
      <c r="D1696" s="8" t="str">
        <f>IF(G1696="","",VLOOKUP(J1696,中子データ!$B$4:$H$4500,4,FALSE))</f>
        <v/>
      </c>
      <c r="E1696" s="231" t="str">
        <f t="shared" ref="E1696:E1759" si="525">IF(G1696="","",D1696*K1696-AB1696)</f>
        <v/>
      </c>
      <c r="G1696" s="238"/>
      <c r="H1696" s="9"/>
      <c r="I1696" s="9"/>
      <c r="J1696" s="9"/>
      <c r="K1696" s="10"/>
      <c r="L1696" s="10"/>
      <c r="M1696" s="6"/>
      <c r="N1696" s="6">
        <f t="shared" ref="N1696:N1709" si="526">L1696-SUM(O1696:Z1696)</f>
        <v>0</v>
      </c>
      <c r="O1696" s="250"/>
      <c r="P1696" s="250"/>
      <c r="Q1696" s="250"/>
      <c r="R1696" s="250"/>
      <c r="S1696" s="250"/>
      <c r="T1696" s="250"/>
      <c r="U1696" s="250"/>
      <c r="V1696" s="250"/>
      <c r="W1696" s="250"/>
      <c r="X1696" s="250"/>
      <c r="Y1696" s="250"/>
      <c r="Z1696" s="4"/>
      <c r="AA1696" s="429"/>
      <c r="AB1696" s="457">
        <f t="shared" si="524"/>
        <v>0</v>
      </c>
      <c r="AC1696" s="11"/>
      <c r="AD1696" s="11"/>
      <c r="AE1696" s="11"/>
      <c r="AF1696" s="11"/>
      <c r="AG1696" s="11"/>
      <c r="AH1696" s="11"/>
      <c r="AI1696" s="11"/>
      <c r="AJ1696" s="12"/>
      <c r="AK1696" s="445" t="str">
        <f>IF(G1696="","",VLOOKUP(J1696,中子データ!$B$4:$H$4500,3,FALSE))</f>
        <v/>
      </c>
      <c r="AL1696" s="445" t="str">
        <f>IF(G1696="","",VLOOKUP(J1696,中子データ!$B$4:$H$4500,5,FALSE))</f>
        <v/>
      </c>
      <c r="AM1696" s="445" t="str">
        <f>IF(G1696="","",VLOOKUP(J1696,中子データ!$B$4:$H$4500,6,FALSE))</f>
        <v/>
      </c>
      <c r="AN1696" s="418"/>
      <c r="AO1696" s="419"/>
      <c r="AP1696" s="420"/>
      <c r="AQ1696" s="421"/>
      <c r="AR1696" s="420"/>
      <c r="AS1696" s="436"/>
      <c r="AT1696" s="436"/>
      <c r="AU1696" s="422"/>
      <c r="AV1696" s="11"/>
      <c r="AW1696" s="11"/>
      <c r="AX1696" s="410">
        <f t="shared" si="523"/>
        <v>0</v>
      </c>
      <c r="AY1696" s="411" t="str">
        <f>IF(G1696="","",VLOOKUP(J1696,中子データ!$B$4:$M$5999,10,FALSE))</f>
        <v/>
      </c>
      <c r="AZ1696" s="438" t="str">
        <f>IF(G1696="","",VLOOKUP(J1696,中子データ!$B$4:$M$5999,9,FALSE))</f>
        <v/>
      </c>
      <c r="BA1696" s="412" t="str">
        <f>IF(AQ1696="","",VLOOKUP(AQ1696,作業者名!$B$4:$C$100,2,FALSE))</f>
        <v/>
      </c>
      <c r="BB1696" s="412" t="str">
        <f>IF(AR1696="","",VLOOKUP(AR1696,作業者名!$B$4:$C$100,2,FALSE))</f>
        <v/>
      </c>
      <c r="BC1696" s="412" t="str">
        <f>IF(G1696="","",VLOOKUP(J1696,中子データ!B$4:N$6004,12,FALSE))</f>
        <v/>
      </c>
      <c r="BD1696" s="413" t="str">
        <f>IF(G1696="","",VLOOKUP(J1696,中子データ!$B$4:$P$4500,15,FALSE))</f>
        <v/>
      </c>
    </row>
    <row r="1697" spans="1:56" x14ac:dyDescent="0.15">
      <c r="A1697" s="7" t="str">
        <f>IF(G1697="","",VLOOKUP(H1697,マシン名!$B$4:$C$93,2,FALSE))</f>
        <v/>
      </c>
      <c r="B1697" s="7" t="str">
        <f>IF(G1697="","",VLOOKUP(I1697,作業者名!$B$4:$C$100,2,FALSE))</f>
        <v/>
      </c>
      <c r="C1697" s="7" t="str">
        <f>IF(G1697="","",VLOOKUP(J1697,中子データ!$B$4:$H$4500,2,FALSE))</f>
        <v/>
      </c>
      <c r="D1697" s="8" t="str">
        <f>IF(G1697="","",VLOOKUP(J1697,中子データ!$B$4:$H$4500,4,FALSE))</f>
        <v/>
      </c>
      <c r="E1697" s="231" t="str">
        <f t="shared" si="525"/>
        <v/>
      </c>
      <c r="G1697" s="238"/>
      <c r="H1697" s="9"/>
      <c r="I1697" s="9"/>
      <c r="J1697" s="9"/>
      <c r="K1697" s="10"/>
      <c r="L1697" s="10"/>
      <c r="M1697" s="6"/>
      <c r="N1697" s="6">
        <f t="shared" si="526"/>
        <v>0</v>
      </c>
      <c r="O1697" s="250"/>
      <c r="P1697" s="250"/>
      <c r="Q1697" s="250"/>
      <c r="R1697" s="250"/>
      <c r="S1697" s="250"/>
      <c r="T1697" s="250"/>
      <c r="U1697" s="250"/>
      <c r="V1697" s="250"/>
      <c r="W1697" s="250"/>
      <c r="X1697" s="250"/>
      <c r="Y1697" s="250"/>
      <c r="Z1697" s="4"/>
      <c r="AA1697" s="429"/>
      <c r="AB1697" s="457">
        <f t="shared" si="524"/>
        <v>0</v>
      </c>
      <c r="AC1697" s="11"/>
      <c r="AD1697" s="11"/>
      <c r="AE1697" s="11"/>
      <c r="AF1697" s="11"/>
      <c r="AG1697" s="11"/>
      <c r="AH1697" s="11"/>
      <c r="AI1697" s="11"/>
      <c r="AJ1697" s="12"/>
      <c r="AK1697" s="445" t="str">
        <f>IF(G1697="","",VLOOKUP(J1697,中子データ!$B$4:$H$4500,3,FALSE))</f>
        <v/>
      </c>
      <c r="AL1697" s="445" t="str">
        <f>IF(G1697="","",VLOOKUP(J1697,中子データ!$B$4:$H$4500,5,FALSE))</f>
        <v/>
      </c>
      <c r="AM1697" s="445" t="str">
        <f>IF(G1697="","",VLOOKUP(J1697,中子データ!$B$4:$H$4500,6,FALSE))</f>
        <v/>
      </c>
      <c r="AN1697" s="418"/>
      <c r="AO1697" s="419"/>
      <c r="AP1697" s="420"/>
      <c r="AQ1697" s="421"/>
      <c r="AR1697" s="420"/>
      <c r="AS1697" s="436"/>
      <c r="AT1697" s="436"/>
      <c r="AU1697" s="422"/>
      <c r="AV1697" s="11"/>
      <c r="AW1697" s="11"/>
      <c r="AX1697" s="410">
        <f t="shared" si="523"/>
        <v>0</v>
      </c>
      <c r="AY1697" s="411" t="str">
        <f>IF(G1697="","",VLOOKUP(J1697,中子データ!$B$4:$M$5999,10,FALSE))</f>
        <v/>
      </c>
      <c r="AZ1697" s="438" t="str">
        <f>IF(G1697="","",VLOOKUP(J1697,中子データ!$B$4:$M$5999,9,FALSE))</f>
        <v/>
      </c>
      <c r="BA1697" s="412" t="str">
        <f>IF(AQ1697="","",VLOOKUP(AQ1697,作業者名!$B$4:$C$100,2,FALSE))</f>
        <v/>
      </c>
      <c r="BB1697" s="412" t="str">
        <f>IF(AR1697="","",VLOOKUP(AR1697,作業者名!$B$4:$C$100,2,FALSE))</f>
        <v/>
      </c>
      <c r="BC1697" s="412" t="str">
        <f>IF(G1697="","",VLOOKUP(J1697,中子データ!B$4:N$6004,12,FALSE))</f>
        <v/>
      </c>
      <c r="BD1697" s="413" t="str">
        <f>IF(G1697="","",VLOOKUP(J1697,中子データ!$B$4:$P$4500,15,FALSE))</f>
        <v/>
      </c>
    </row>
    <row r="1698" spans="1:56" x14ac:dyDescent="0.15">
      <c r="A1698" s="7" t="str">
        <f>IF(G1698="","",VLOOKUP(H1698,マシン名!$B$4:$C$93,2,FALSE))</f>
        <v/>
      </c>
      <c r="B1698" s="7" t="str">
        <f>IF(G1698="","",VLOOKUP(I1698,作業者名!$B$4:$C$100,2,FALSE))</f>
        <v/>
      </c>
      <c r="C1698" s="7" t="str">
        <f>IF(G1698="","",VLOOKUP(J1698,中子データ!$B$4:$H$4500,2,FALSE))</f>
        <v/>
      </c>
      <c r="D1698" s="8" t="str">
        <f>IF(G1698="","",VLOOKUP(J1698,中子データ!$B$4:$H$4500,4,FALSE))</f>
        <v/>
      </c>
      <c r="E1698" s="231" t="str">
        <f t="shared" si="525"/>
        <v/>
      </c>
      <c r="G1698" s="238"/>
      <c r="H1698" s="9"/>
      <c r="I1698" s="9"/>
      <c r="J1698" s="9"/>
      <c r="K1698" s="10"/>
      <c r="L1698" s="10"/>
      <c r="M1698" s="6"/>
      <c r="N1698" s="6">
        <f t="shared" si="526"/>
        <v>0</v>
      </c>
      <c r="O1698" s="250"/>
      <c r="P1698" s="250"/>
      <c r="Q1698" s="250"/>
      <c r="R1698" s="250"/>
      <c r="S1698" s="250"/>
      <c r="T1698" s="250"/>
      <c r="U1698" s="250"/>
      <c r="V1698" s="250"/>
      <c r="W1698" s="250"/>
      <c r="X1698" s="250"/>
      <c r="Y1698" s="250"/>
      <c r="Z1698" s="4"/>
      <c r="AA1698" s="429"/>
      <c r="AB1698" s="457">
        <f t="shared" si="524"/>
        <v>0</v>
      </c>
      <c r="AC1698" s="11"/>
      <c r="AD1698" s="11"/>
      <c r="AE1698" s="11"/>
      <c r="AF1698" s="11"/>
      <c r="AG1698" s="11"/>
      <c r="AH1698" s="11"/>
      <c r="AI1698" s="11"/>
      <c r="AJ1698" s="12"/>
      <c r="AK1698" s="445" t="str">
        <f>IF(G1698="","",VLOOKUP(J1698,中子データ!$B$4:$H$4500,3,FALSE))</f>
        <v/>
      </c>
      <c r="AL1698" s="445" t="str">
        <f>IF(G1698="","",VLOOKUP(J1698,中子データ!$B$4:$H$4500,5,FALSE))</f>
        <v/>
      </c>
      <c r="AM1698" s="445" t="str">
        <f>IF(G1698="","",VLOOKUP(J1698,中子データ!$B$4:$H$4500,6,FALSE))</f>
        <v/>
      </c>
      <c r="AN1698" s="418"/>
      <c r="AO1698" s="419"/>
      <c r="AP1698" s="420"/>
      <c r="AQ1698" s="421"/>
      <c r="AR1698" s="420"/>
      <c r="AS1698" s="436"/>
      <c r="AT1698" s="436"/>
      <c r="AU1698" s="422"/>
      <c r="AV1698" s="11"/>
      <c r="AW1698" s="11"/>
      <c r="AX1698" s="410">
        <f t="shared" si="523"/>
        <v>0</v>
      </c>
      <c r="AY1698" s="411" t="str">
        <f>IF(G1698="","",VLOOKUP(J1698,中子データ!$B$4:$M$5999,10,FALSE))</f>
        <v/>
      </c>
      <c r="AZ1698" s="438" t="str">
        <f>IF(G1698="","",VLOOKUP(J1698,中子データ!$B$4:$M$5999,9,FALSE))</f>
        <v/>
      </c>
      <c r="BA1698" s="412" t="str">
        <f>IF(AQ1698="","",VLOOKUP(AQ1698,作業者名!$B$4:$C$100,2,FALSE))</f>
        <v/>
      </c>
      <c r="BB1698" s="412" t="str">
        <f>IF(AR1698="","",VLOOKUP(AR1698,作業者名!$B$4:$C$100,2,FALSE))</f>
        <v/>
      </c>
      <c r="BC1698" s="412" t="str">
        <f>IF(G1698="","",VLOOKUP(J1698,中子データ!B$4:N$6004,12,FALSE))</f>
        <v/>
      </c>
      <c r="BD1698" s="413" t="str">
        <f>IF(G1698="","",VLOOKUP(J1698,中子データ!$B$4:$P$4500,15,FALSE))</f>
        <v/>
      </c>
    </row>
    <row r="1699" spans="1:56" x14ac:dyDescent="0.15">
      <c r="A1699" s="7" t="str">
        <f>IF(G1699="","",VLOOKUP(H1699,マシン名!$B$4:$C$93,2,FALSE))</f>
        <v/>
      </c>
      <c r="B1699" s="7" t="str">
        <f>IF(G1699="","",VLOOKUP(I1699,作業者名!$B$4:$C$100,2,FALSE))</f>
        <v/>
      </c>
      <c r="C1699" s="7" t="str">
        <f>IF(G1699="","",VLOOKUP(J1699,中子データ!$B$4:$H$4500,2,FALSE))</f>
        <v/>
      </c>
      <c r="D1699" s="8" t="str">
        <f>IF(G1699="","",VLOOKUP(J1699,中子データ!$B$4:$H$4500,4,FALSE))</f>
        <v/>
      </c>
      <c r="E1699" s="231" t="str">
        <f t="shared" si="525"/>
        <v/>
      </c>
      <c r="G1699" s="238"/>
      <c r="H1699" s="9"/>
      <c r="I1699" s="9"/>
      <c r="J1699" s="9"/>
      <c r="K1699" s="10"/>
      <c r="L1699" s="10"/>
      <c r="M1699" s="6"/>
      <c r="N1699" s="6">
        <f t="shared" si="526"/>
        <v>0</v>
      </c>
      <c r="O1699" s="250"/>
      <c r="P1699" s="250"/>
      <c r="Q1699" s="250"/>
      <c r="R1699" s="250"/>
      <c r="S1699" s="250"/>
      <c r="T1699" s="250"/>
      <c r="U1699" s="250"/>
      <c r="V1699" s="250"/>
      <c r="W1699" s="250"/>
      <c r="X1699" s="250"/>
      <c r="Y1699" s="250"/>
      <c r="Z1699" s="4"/>
      <c r="AA1699" s="429"/>
      <c r="AB1699" s="457">
        <f t="shared" si="524"/>
        <v>0</v>
      </c>
      <c r="AC1699" s="11"/>
      <c r="AD1699" s="11"/>
      <c r="AE1699" s="11"/>
      <c r="AF1699" s="11"/>
      <c r="AG1699" s="11"/>
      <c r="AH1699" s="11"/>
      <c r="AI1699" s="11"/>
      <c r="AJ1699" s="12"/>
      <c r="AK1699" s="445" t="str">
        <f>IF(G1699="","",VLOOKUP(J1699,中子データ!$B$4:$H$4500,3,FALSE))</f>
        <v/>
      </c>
      <c r="AL1699" s="445" t="str">
        <f>IF(G1699="","",VLOOKUP(J1699,中子データ!$B$4:$H$4500,5,FALSE))</f>
        <v/>
      </c>
      <c r="AM1699" s="445" t="str">
        <f>IF(G1699="","",VLOOKUP(J1699,中子データ!$B$4:$H$4500,6,FALSE))</f>
        <v/>
      </c>
      <c r="AN1699" s="418"/>
      <c r="AO1699" s="419"/>
      <c r="AP1699" s="420"/>
      <c r="AQ1699" s="421"/>
      <c r="AR1699" s="420"/>
      <c r="AS1699" s="436"/>
      <c r="AT1699" s="436"/>
      <c r="AU1699" s="422"/>
      <c r="AV1699" s="11"/>
      <c r="AW1699" s="11"/>
      <c r="AX1699" s="410">
        <f t="shared" si="523"/>
        <v>0</v>
      </c>
      <c r="AY1699" s="411" t="str">
        <f>IF(G1699="","",VLOOKUP(J1699,中子データ!$B$4:$M$5999,10,FALSE))</f>
        <v/>
      </c>
      <c r="AZ1699" s="438" t="str">
        <f>IF(G1699="","",VLOOKUP(J1699,中子データ!$B$4:$M$5999,9,FALSE))</f>
        <v/>
      </c>
      <c r="BA1699" s="412" t="str">
        <f>IF(AQ1699="","",VLOOKUP(AQ1699,作業者名!$B$4:$C$100,2,FALSE))</f>
        <v/>
      </c>
      <c r="BB1699" s="412" t="str">
        <f>IF(AR1699="","",VLOOKUP(AR1699,作業者名!$B$4:$C$100,2,FALSE))</f>
        <v/>
      </c>
      <c r="BC1699" s="412" t="str">
        <f>IF(G1699="","",VLOOKUP(J1699,中子データ!B$4:N$6004,12,FALSE))</f>
        <v/>
      </c>
      <c r="BD1699" s="413" t="str">
        <f>IF(G1699="","",VLOOKUP(J1699,中子データ!$B$4:$P$4500,15,FALSE))</f>
        <v/>
      </c>
    </row>
    <row r="1700" spans="1:56" x14ac:dyDescent="0.15">
      <c r="A1700" s="7" t="str">
        <f>IF(G1700="","",VLOOKUP(H1700,マシン名!$B$4:$C$93,2,FALSE))</f>
        <v/>
      </c>
      <c r="B1700" s="7" t="str">
        <f>IF(G1700="","",VLOOKUP(I1700,作業者名!$B$4:$C$100,2,FALSE))</f>
        <v/>
      </c>
      <c r="C1700" s="7" t="str">
        <f>IF(G1700="","",VLOOKUP(J1700,中子データ!$B$4:$H$4500,2,FALSE))</f>
        <v/>
      </c>
      <c r="D1700" s="8" t="str">
        <f>IF(G1700="","",VLOOKUP(J1700,中子データ!$B$4:$H$4500,4,FALSE))</f>
        <v/>
      </c>
      <c r="E1700" s="231" t="str">
        <f t="shared" si="525"/>
        <v/>
      </c>
      <c r="G1700" s="238"/>
      <c r="H1700" s="9"/>
      <c r="I1700" s="9"/>
      <c r="J1700" s="9"/>
      <c r="K1700" s="10"/>
      <c r="L1700" s="10"/>
      <c r="M1700" s="6"/>
      <c r="N1700" s="6">
        <f t="shared" si="526"/>
        <v>0</v>
      </c>
      <c r="O1700" s="250"/>
      <c r="P1700" s="250"/>
      <c r="Q1700" s="250"/>
      <c r="R1700" s="250"/>
      <c r="S1700" s="250"/>
      <c r="T1700" s="250"/>
      <c r="U1700" s="250"/>
      <c r="V1700" s="250"/>
      <c r="W1700" s="250"/>
      <c r="X1700" s="250"/>
      <c r="Y1700" s="250"/>
      <c r="Z1700" s="4"/>
      <c r="AA1700" s="429"/>
      <c r="AB1700" s="457">
        <f t="shared" si="524"/>
        <v>0</v>
      </c>
      <c r="AC1700" s="11"/>
      <c r="AD1700" s="11"/>
      <c r="AE1700" s="11"/>
      <c r="AF1700" s="11"/>
      <c r="AG1700" s="11"/>
      <c r="AH1700" s="11"/>
      <c r="AI1700" s="11"/>
      <c r="AJ1700" s="12"/>
      <c r="AK1700" s="445" t="str">
        <f>IF(G1700="","",VLOOKUP(J1700,中子データ!$B$4:$H$4500,3,FALSE))</f>
        <v/>
      </c>
      <c r="AL1700" s="445" t="str">
        <f>IF(G1700="","",VLOOKUP(J1700,中子データ!$B$4:$H$4500,5,FALSE))</f>
        <v/>
      </c>
      <c r="AM1700" s="445" t="str">
        <f>IF(G1700="","",VLOOKUP(J1700,中子データ!$B$4:$H$4500,6,FALSE))</f>
        <v/>
      </c>
      <c r="AN1700" s="418"/>
      <c r="AO1700" s="419"/>
      <c r="AP1700" s="420"/>
      <c r="AQ1700" s="421"/>
      <c r="AR1700" s="420"/>
      <c r="AS1700" s="436"/>
      <c r="AT1700" s="436"/>
      <c r="AU1700" s="422"/>
      <c r="AV1700" s="11"/>
      <c r="AW1700" s="11"/>
      <c r="AX1700" s="410">
        <f t="shared" si="523"/>
        <v>0</v>
      </c>
      <c r="AY1700" s="411" t="str">
        <f>IF(G1700="","",VLOOKUP(J1700,中子データ!$B$4:$M$5999,10,FALSE))</f>
        <v/>
      </c>
      <c r="AZ1700" s="438" t="str">
        <f>IF(G1700="","",VLOOKUP(J1700,中子データ!$B$4:$M$5999,9,FALSE))</f>
        <v/>
      </c>
      <c r="BA1700" s="412" t="str">
        <f>IF(AQ1700="","",VLOOKUP(AQ1700,作業者名!$B$4:$C$100,2,FALSE))</f>
        <v/>
      </c>
      <c r="BB1700" s="412" t="str">
        <f>IF(AR1700="","",VLOOKUP(AR1700,作業者名!$B$4:$C$100,2,FALSE))</f>
        <v/>
      </c>
      <c r="BC1700" s="412" t="str">
        <f>IF(G1700="","",VLOOKUP(J1700,中子データ!B$4:N$6004,12,FALSE))</f>
        <v/>
      </c>
      <c r="BD1700" s="413" t="str">
        <f>IF(G1700="","",VLOOKUP(J1700,中子データ!$B$4:$P$4500,15,FALSE))</f>
        <v/>
      </c>
    </row>
    <row r="1701" spans="1:56" x14ac:dyDescent="0.15">
      <c r="A1701" s="7" t="str">
        <f>IF(G1701="","",VLOOKUP(H1701,マシン名!$B$4:$C$93,2,FALSE))</f>
        <v/>
      </c>
      <c r="B1701" s="7" t="str">
        <f>IF(G1701="","",VLOOKUP(I1701,作業者名!$B$4:$C$100,2,FALSE))</f>
        <v/>
      </c>
      <c r="C1701" s="7" t="str">
        <f>IF(G1701="","",VLOOKUP(J1701,中子データ!$B$4:$H$4500,2,FALSE))</f>
        <v/>
      </c>
      <c r="D1701" s="8" t="str">
        <f>IF(G1701="","",VLOOKUP(J1701,中子データ!$B$4:$H$4500,4,FALSE))</f>
        <v/>
      </c>
      <c r="E1701" s="231" t="str">
        <f t="shared" si="525"/>
        <v/>
      </c>
      <c r="G1701" s="238"/>
      <c r="H1701" s="9"/>
      <c r="I1701" s="9"/>
      <c r="J1701" s="9"/>
      <c r="K1701" s="10"/>
      <c r="L1701" s="10"/>
      <c r="M1701" s="6"/>
      <c r="N1701" s="6">
        <f t="shared" si="526"/>
        <v>0</v>
      </c>
      <c r="O1701" s="250"/>
      <c r="P1701" s="250"/>
      <c r="Q1701" s="250"/>
      <c r="R1701" s="250"/>
      <c r="S1701" s="250"/>
      <c r="T1701" s="250"/>
      <c r="U1701" s="250"/>
      <c r="V1701" s="250"/>
      <c r="W1701" s="250"/>
      <c r="X1701" s="250"/>
      <c r="Y1701" s="250"/>
      <c r="Z1701" s="4"/>
      <c r="AA1701" s="429"/>
      <c r="AB1701" s="457">
        <f t="shared" si="524"/>
        <v>0</v>
      </c>
      <c r="AC1701" s="11"/>
      <c r="AD1701" s="11"/>
      <c r="AE1701" s="11"/>
      <c r="AF1701" s="11"/>
      <c r="AG1701" s="11"/>
      <c r="AH1701" s="11"/>
      <c r="AI1701" s="11"/>
      <c r="AJ1701" s="12"/>
      <c r="AK1701" s="445" t="str">
        <f>IF(G1701="","",VLOOKUP(J1701,中子データ!$B$4:$H$4500,3,FALSE))</f>
        <v/>
      </c>
      <c r="AL1701" s="445" t="str">
        <f>IF(G1701="","",VLOOKUP(J1701,中子データ!$B$4:$H$4500,5,FALSE))</f>
        <v/>
      </c>
      <c r="AM1701" s="445" t="str">
        <f>IF(G1701="","",VLOOKUP(J1701,中子データ!$B$4:$H$4500,6,FALSE))</f>
        <v/>
      </c>
      <c r="AN1701" s="418"/>
      <c r="AO1701" s="419"/>
      <c r="AP1701" s="420"/>
      <c r="AQ1701" s="421"/>
      <c r="AR1701" s="420"/>
      <c r="AS1701" s="436"/>
      <c r="AT1701" s="436"/>
      <c r="AU1701" s="422"/>
      <c r="AV1701" s="11"/>
      <c r="AW1701" s="11"/>
      <c r="AX1701" s="410">
        <f t="shared" si="523"/>
        <v>0</v>
      </c>
      <c r="AY1701" s="411" t="str">
        <f>IF(G1701="","",VLOOKUP(J1701,中子データ!$B$4:$M$5999,10,FALSE))</f>
        <v/>
      </c>
      <c r="AZ1701" s="438" t="str">
        <f>IF(G1701="","",VLOOKUP(J1701,中子データ!$B$4:$M$5999,9,FALSE))</f>
        <v/>
      </c>
      <c r="BA1701" s="412" t="str">
        <f>IF(AQ1701="","",VLOOKUP(AQ1701,作業者名!$B$4:$C$100,2,FALSE))</f>
        <v/>
      </c>
      <c r="BB1701" s="412" t="str">
        <f>IF(AR1701="","",VLOOKUP(AR1701,作業者名!$B$4:$C$100,2,FALSE))</f>
        <v/>
      </c>
      <c r="BC1701" s="412" t="str">
        <f>IF(G1701="","",VLOOKUP(J1701,中子データ!B$4:N$6004,12,FALSE))</f>
        <v/>
      </c>
      <c r="BD1701" s="413" t="str">
        <f>IF(G1701="","",VLOOKUP(J1701,中子データ!$B$4:$P$4500,15,FALSE))</f>
        <v/>
      </c>
    </row>
    <row r="1702" spans="1:56" x14ac:dyDescent="0.15">
      <c r="A1702" s="7" t="str">
        <f>IF(G1702="","",VLOOKUP(H1702,マシン名!$B$4:$C$93,2,FALSE))</f>
        <v/>
      </c>
      <c r="B1702" s="7" t="str">
        <f>IF(G1702="","",VLOOKUP(I1702,作業者名!$B$4:$C$100,2,FALSE))</f>
        <v/>
      </c>
      <c r="C1702" s="7" t="str">
        <f>IF(G1702="","",VLOOKUP(J1702,中子データ!$B$4:$H$4500,2,FALSE))</f>
        <v/>
      </c>
      <c r="D1702" s="8" t="str">
        <f>IF(G1702="","",VLOOKUP(J1702,中子データ!$B$4:$H$4500,4,FALSE))</f>
        <v/>
      </c>
      <c r="E1702" s="231" t="str">
        <f t="shared" si="525"/>
        <v/>
      </c>
      <c r="G1702" s="238"/>
      <c r="H1702" s="9"/>
      <c r="I1702" s="9"/>
      <c r="J1702" s="9"/>
      <c r="K1702" s="10"/>
      <c r="L1702" s="10"/>
      <c r="M1702" s="6"/>
      <c r="N1702" s="6">
        <f t="shared" si="526"/>
        <v>0</v>
      </c>
      <c r="O1702" s="250"/>
      <c r="P1702" s="250"/>
      <c r="Q1702" s="250"/>
      <c r="R1702" s="250"/>
      <c r="S1702" s="250"/>
      <c r="T1702" s="250"/>
      <c r="U1702" s="250"/>
      <c r="V1702" s="250"/>
      <c r="W1702" s="250"/>
      <c r="X1702" s="250"/>
      <c r="Y1702" s="250"/>
      <c r="Z1702" s="4"/>
      <c r="AA1702" s="429"/>
      <c r="AB1702" s="457">
        <f t="shared" si="524"/>
        <v>0</v>
      </c>
      <c r="AC1702" s="11"/>
      <c r="AD1702" s="11"/>
      <c r="AE1702" s="11"/>
      <c r="AF1702" s="11"/>
      <c r="AG1702" s="11"/>
      <c r="AH1702" s="11"/>
      <c r="AI1702" s="11"/>
      <c r="AJ1702" s="12"/>
      <c r="AK1702" s="445" t="str">
        <f>IF(G1702="","",VLOOKUP(J1702,中子データ!$B$4:$H$4500,3,FALSE))</f>
        <v/>
      </c>
      <c r="AL1702" s="445" t="str">
        <f>IF(G1702="","",VLOOKUP(J1702,中子データ!$B$4:$H$4500,5,FALSE))</f>
        <v/>
      </c>
      <c r="AM1702" s="445" t="str">
        <f>IF(G1702="","",VLOOKUP(J1702,中子データ!$B$4:$H$4500,6,FALSE))</f>
        <v/>
      </c>
      <c r="AN1702" s="418"/>
      <c r="AO1702" s="419"/>
      <c r="AP1702" s="420"/>
      <c r="AQ1702" s="421"/>
      <c r="AR1702" s="420"/>
      <c r="AS1702" s="436"/>
      <c r="AT1702" s="436"/>
      <c r="AU1702" s="422"/>
      <c r="AV1702" s="11"/>
      <c r="AW1702" s="11"/>
      <c r="AX1702" s="410">
        <f t="shared" si="523"/>
        <v>0</v>
      </c>
      <c r="AY1702" s="411" t="str">
        <f>IF(G1702="","",VLOOKUP(J1702,中子データ!$B$4:$M$5999,10,FALSE))</f>
        <v/>
      </c>
      <c r="AZ1702" s="438" t="str">
        <f>IF(G1702="","",VLOOKUP(J1702,中子データ!$B$4:$M$5999,9,FALSE))</f>
        <v/>
      </c>
      <c r="BA1702" s="412" t="str">
        <f>IF(AQ1702="","",VLOOKUP(AQ1702,作業者名!$B$4:$C$100,2,FALSE))</f>
        <v/>
      </c>
      <c r="BB1702" s="412" t="str">
        <f>IF(AR1702="","",VLOOKUP(AR1702,作業者名!$B$4:$C$100,2,FALSE))</f>
        <v/>
      </c>
      <c r="BC1702" s="412" t="str">
        <f>IF(G1702="","",VLOOKUP(J1702,中子データ!B$4:N$6004,12,FALSE))</f>
        <v/>
      </c>
      <c r="BD1702" s="413" t="str">
        <f>IF(G1702="","",VLOOKUP(J1702,中子データ!$B$4:$P$4500,15,FALSE))</f>
        <v/>
      </c>
    </row>
    <row r="1703" spans="1:56" x14ac:dyDescent="0.15">
      <c r="A1703" s="7" t="str">
        <f>IF(G1703="","",VLOOKUP(H1703,マシン名!$B$4:$C$93,2,FALSE))</f>
        <v/>
      </c>
      <c r="B1703" s="7" t="str">
        <f>IF(G1703="","",VLOOKUP(I1703,作業者名!$B$4:$C$100,2,FALSE))</f>
        <v/>
      </c>
      <c r="C1703" s="7" t="str">
        <f>IF(G1703="","",VLOOKUP(J1703,中子データ!$B$4:$H$4500,2,FALSE))</f>
        <v/>
      </c>
      <c r="D1703" s="8" t="str">
        <f>IF(G1703="","",VLOOKUP(J1703,中子データ!$B$4:$H$4500,4,FALSE))</f>
        <v/>
      </c>
      <c r="E1703" s="231" t="str">
        <f t="shared" si="525"/>
        <v/>
      </c>
      <c r="G1703" s="238"/>
      <c r="H1703" s="9"/>
      <c r="I1703" s="9"/>
      <c r="J1703" s="9"/>
      <c r="K1703" s="10"/>
      <c r="L1703" s="10"/>
      <c r="M1703" s="6"/>
      <c r="N1703" s="6">
        <f t="shared" si="526"/>
        <v>0</v>
      </c>
      <c r="O1703" s="250"/>
      <c r="P1703" s="250"/>
      <c r="Q1703" s="250"/>
      <c r="R1703" s="250"/>
      <c r="S1703" s="250"/>
      <c r="T1703" s="250"/>
      <c r="U1703" s="250"/>
      <c r="V1703" s="250"/>
      <c r="W1703" s="250"/>
      <c r="X1703" s="250"/>
      <c r="Y1703" s="250"/>
      <c r="Z1703" s="4"/>
      <c r="AA1703" s="429"/>
      <c r="AB1703" s="457">
        <f t="shared" si="524"/>
        <v>0</v>
      </c>
      <c r="AC1703" s="11"/>
      <c r="AD1703" s="11"/>
      <c r="AE1703" s="11"/>
      <c r="AF1703" s="11"/>
      <c r="AG1703" s="11"/>
      <c r="AH1703" s="11"/>
      <c r="AI1703" s="11"/>
      <c r="AJ1703" s="12"/>
      <c r="AK1703" s="445" t="str">
        <f>IF(G1703="","",VLOOKUP(J1703,中子データ!$B$4:$H$4500,3,FALSE))</f>
        <v/>
      </c>
      <c r="AL1703" s="445" t="str">
        <f>IF(G1703="","",VLOOKUP(J1703,中子データ!$B$4:$H$4500,5,FALSE))</f>
        <v/>
      </c>
      <c r="AM1703" s="445" t="str">
        <f>IF(G1703="","",VLOOKUP(J1703,中子データ!$B$4:$H$4500,6,FALSE))</f>
        <v/>
      </c>
      <c r="AN1703" s="418"/>
      <c r="AO1703" s="419"/>
      <c r="AP1703" s="420"/>
      <c r="AQ1703" s="421"/>
      <c r="AR1703" s="420"/>
      <c r="AS1703" s="436"/>
      <c r="AT1703" s="436"/>
      <c r="AU1703" s="422"/>
      <c r="AV1703" s="11"/>
      <c r="AW1703" s="11"/>
      <c r="AX1703" s="410">
        <f t="shared" si="523"/>
        <v>0</v>
      </c>
      <c r="AY1703" s="411" t="str">
        <f>IF(G1703="","",VLOOKUP(J1703,中子データ!$B$4:$M$5999,10,FALSE))</f>
        <v/>
      </c>
      <c r="AZ1703" s="438" t="str">
        <f>IF(G1703="","",VLOOKUP(J1703,中子データ!$B$4:$M$5999,9,FALSE))</f>
        <v/>
      </c>
      <c r="BA1703" s="412" t="str">
        <f>IF(AQ1703="","",VLOOKUP(AQ1703,作業者名!$B$4:$C$100,2,FALSE))</f>
        <v/>
      </c>
      <c r="BB1703" s="412" t="str">
        <f>IF(AR1703="","",VLOOKUP(AR1703,作業者名!$B$4:$C$100,2,FALSE))</f>
        <v/>
      </c>
      <c r="BC1703" s="412" t="str">
        <f>IF(G1703="","",VLOOKUP(J1703,中子データ!B$4:N$6004,12,FALSE))</f>
        <v/>
      </c>
      <c r="BD1703" s="413" t="str">
        <f>IF(G1703="","",VLOOKUP(J1703,中子データ!$B$4:$P$4500,15,FALSE))</f>
        <v/>
      </c>
    </row>
    <row r="1704" spans="1:56" x14ac:dyDescent="0.15">
      <c r="A1704" s="7" t="str">
        <f>IF(G1704="","",VLOOKUP(H1704,マシン名!$B$4:$C$93,2,FALSE))</f>
        <v/>
      </c>
      <c r="B1704" s="7" t="str">
        <f>IF(G1704="","",VLOOKUP(I1704,作業者名!$B$4:$C$100,2,FALSE))</f>
        <v/>
      </c>
      <c r="C1704" s="7" t="str">
        <f>IF(G1704="","",VLOOKUP(J1704,中子データ!$B$4:$H$4500,2,FALSE))</f>
        <v/>
      </c>
      <c r="D1704" s="8" t="str">
        <f>IF(G1704="","",VLOOKUP(J1704,中子データ!$B$4:$H$4500,4,FALSE))</f>
        <v/>
      </c>
      <c r="E1704" s="231" t="str">
        <f t="shared" si="525"/>
        <v/>
      </c>
      <c r="G1704" s="238"/>
      <c r="H1704" s="9"/>
      <c r="I1704" s="9"/>
      <c r="J1704" s="9"/>
      <c r="K1704" s="10"/>
      <c r="L1704" s="10"/>
      <c r="M1704" s="6"/>
      <c r="N1704" s="6">
        <f t="shared" si="526"/>
        <v>0</v>
      </c>
      <c r="O1704" s="250"/>
      <c r="P1704" s="250"/>
      <c r="Q1704" s="250"/>
      <c r="R1704" s="250"/>
      <c r="S1704" s="250"/>
      <c r="T1704" s="250"/>
      <c r="U1704" s="250"/>
      <c r="V1704" s="250"/>
      <c r="W1704" s="250"/>
      <c r="X1704" s="250"/>
      <c r="Y1704" s="250"/>
      <c r="Z1704" s="4"/>
      <c r="AA1704" s="429"/>
      <c r="AB1704" s="457">
        <f t="shared" si="524"/>
        <v>0</v>
      </c>
      <c r="AC1704" s="11"/>
      <c r="AD1704" s="11"/>
      <c r="AE1704" s="11"/>
      <c r="AF1704" s="11"/>
      <c r="AG1704" s="11"/>
      <c r="AH1704" s="11"/>
      <c r="AI1704" s="11"/>
      <c r="AJ1704" s="12"/>
      <c r="AK1704" s="445" t="str">
        <f>IF(G1704="","",VLOOKUP(J1704,中子データ!$B$4:$H$4500,3,FALSE))</f>
        <v/>
      </c>
      <c r="AL1704" s="445" t="str">
        <f>IF(G1704="","",VLOOKUP(J1704,中子データ!$B$4:$H$4500,5,FALSE))</f>
        <v/>
      </c>
      <c r="AM1704" s="445" t="str">
        <f>IF(G1704="","",VLOOKUP(J1704,中子データ!$B$4:$H$4500,6,FALSE))</f>
        <v/>
      </c>
      <c r="AN1704" s="418"/>
      <c r="AO1704" s="419"/>
      <c r="AP1704" s="420"/>
      <c r="AQ1704" s="421"/>
      <c r="AR1704" s="420"/>
      <c r="AS1704" s="436"/>
      <c r="AT1704" s="436"/>
      <c r="AU1704" s="422"/>
      <c r="AV1704" s="11"/>
      <c r="AW1704" s="11"/>
      <c r="AX1704" s="410">
        <f t="shared" si="523"/>
        <v>0</v>
      </c>
      <c r="AY1704" s="411" t="str">
        <f>IF(G1704="","",VLOOKUP(J1704,中子データ!$B$4:$M$5999,10,FALSE))</f>
        <v/>
      </c>
      <c r="AZ1704" s="438" t="str">
        <f>IF(G1704="","",VLOOKUP(J1704,中子データ!$B$4:$M$5999,9,FALSE))</f>
        <v/>
      </c>
      <c r="BA1704" s="412" t="str">
        <f>IF(AQ1704="","",VLOOKUP(AQ1704,作業者名!$B$4:$C$100,2,FALSE))</f>
        <v/>
      </c>
      <c r="BB1704" s="412" t="str">
        <f>IF(AR1704="","",VLOOKUP(AR1704,作業者名!$B$4:$C$100,2,FALSE))</f>
        <v/>
      </c>
      <c r="BC1704" s="412" t="str">
        <f>IF(G1704="","",VLOOKUP(J1704,中子データ!B$4:N$6004,12,FALSE))</f>
        <v/>
      </c>
      <c r="BD1704" s="413" t="str">
        <f>IF(G1704="","",VLOOKUP(J1704,中子データ!$B$4:$P$4500,15,FALSE))</f>
        <v/>
      </c>
    </row>
    <row r="1705" spans="1:56" x14ac:dyDescent="0.15">
      <c r="A1705" s="7" t="str">
        <f>IF(G1705="","",VLOOKUP(H1705,マシン名!$B$4:$C$93,2,FALSE))</f>
        <v/>
      </c>
      <c r="B1705" s="7" t="str">
        <f>IF(G1705="","",VLOOKUP(I1705,作業者名!$B$4:$C$100,2,FALSE))</f>
        <v/>
      </c>
      <c r="C1705" s="7" t="str">
        <f>IF(G1705="","",VLOOKUP(J1705,中子データ!$B$4:$H$4500,2,FALSE))</f>
        <v/>
      </c>
      <c r="D1705" s="8" t="str">
        <f>IF(G1705="","",VLOOKUP(J1705,中子データ!$B$4:$H$4500,4,FALSE))</f>
        <v/>
      </c>
      <c r="E1705" s="231" t="str">
        <f t="shared" si="525"/>
        <v/>
      </c>
      <c r="G1705" s="238"/>
      <c r="H1705" s="9"/>
      <c r="I1705" s="9"/>
      <c r="J1705" s="9"/>
      <c r="K1705" s="10"/>
      <c r="L1705" s="10"/>
      <c r="M1705" s="6"/>
      <c r="N1705" s="6">
        <f t="shared" si="526"/>
        <v>0</v>
      </c>
      <c r="O1705" s="250"/>
      <c r="P1705" s="250"/>
      <c r="Q1705" s="250"/>
      <c r="R1705" s="250"/>
      <c r="S1705" s="250"/>
      <c r="T1705" s="250"/>
      <c r="U1705" s="250"/>
      <c r="V1705" s="250"/>
      <c r="W1705" s="250"/>
      <c r="X1705" s="250"/>
      <c r="Y1705" s="250"/>
      <c r="Z1705" s="4"/>
      <c r="AA1705" s="429"/>
      <c r="AB1705" s="457">
        <f t="shared" si="524"/>
        <v>0</v>
      </c>
      <c r="AC1705" s="11"/>
      <c r="AD1705" s="11"/>
      <c r="AE1705" s="11"/>
      <c r="AF1705" s="11"/>
      <c r="AG1705" s="11"/>
      <c r="AH1705" s="11"/>
      <c r="AI1705" s="11"/>
      <c r="AJ1705" s="12"/>
      <c r="AK1705" s="445" t="str">
        <f>IF(G1705="","",VLOOKUP(J1705,中子データ!$B$4:$H$4500,3,FALSE))</f>
        <v/>
      </c>
      <c r="AL1705" s="445" t="str">
        <f>IF(G1705="","",VLOOKUP(J1705,中子データ!$B$4:$H$4500,5,FALSE))</f>
        <v/>
      </c>
      <c r="AM1705" s="445" t="str">
        <f>IF(G1705="","",VLOOKUP(J1705,中子データ!$B$4:$H$4500,6,FALSE))</f>
        <v/>
      </c>
      <c r="AN1705" s="418"/>
      <c r="AO1705" s="419"/>
      <c r="AP1705" s="420"/>
      <c r="AQ1705" s="421"/>
      <c r="AR1705" s="420"/>
      <c r="AS1705" s="436"/>
      <c r="AT1705" s="436"/>
      <c r="AU1705" s="422"/>
      <c r="AV1705" s="11"/>
      <c r="AW1705" s="11"/>
      <c r="AX1705" s="410">
        <f t="shared" si="523"/>
        <v>0</v>
      </c>
      <c r="AY1705" s="411" t="str">
        <f>IF(G1705="","",VLOOKUP(J1705,中子データ!$B$4:$M$5999,10,FALSE))</f>
        <v/>
      </c>
      <c r="AZ1705" s="438" t="str">
        <f>IF(G1705="","",VLOOKUP(J1705,中子データ!$B$4:$M$5999,9,FALSE))</f>
        <v/>
      </c>
      <c r="BA1705" s="412" t="str">
        <f>IF(AQ1705="","",VLOOKUP(AQ1705,作業者名!$B$4:$C$100,2,FALSE))</f>
        <v/>
      </c>
      <c r="BB1705" s="412" t="str">
        <f>IF(AR1705="","",VLOOKUP(AR1705,作業者名!$B$4:$C$100,2,FALSE))</f>
        <v/>
      </c>
      <c r="BC1705" s="412" t="str">
        <f>IF(G1705="","",VLOOKUP(J1705,中子データ!B$4:N$6004,12,FALSE))</f>
        <v/>
      </c>
      <c r="BD1705" s="413" t="str">
        <f>IF(G1705="","",VLOOKUP(J1705,中子データ!$B$4:$P$4500,15,FALSE))</f>
        <v/>
      </c>
    </row>
    <row r="1706" spans="1:56" x14ac:dyDescent="0.15">
      <c r="A1706" s="7" t="str">
        <f>IF(G1706="","",VLOOKUP(H1706,マシン名!$B$4:$C$93,2,FALSE))</f>
        <v/>
      </c>
      <c r="B1706" s="7" t="str">
        <f>IF(G1706="","",VLOOKUP(I1706,作業者名!$B$4:$C$100,2,FALSE))</f>
        <v/>
      </c>
      <c r="C1706" s="7" t="str">
        <f>IF(G1706="","",VLOOKUP(J1706,中子データ!$B$4:$H$4500,2,FALSE))</f>
        <v/>
      </c>
      <c r="D1706" s="8" t="str">
        <f>IF(G1706="","",VLOOKUP(J1706,中子データ!$B$4:$H$4500,4,FALSE))</f>
        <v/>
      </c>
      <c r="E1706" s="231" t="str">
        <f t="shared" si="525"/>
        <v/>
      </c>
      <c r="G1706" s="238"/>
      <c r="H1706" s="9"/>
      <c r="I1706" s="9"/>
      <c r="J1706" s="9"/>
      <c r="K1706" s="10"/>
      <c r="L1706" s="10"/>
      <c r="M1706" s="6"/>
      <c r="N1706" s="6">
        <f t="shared" si="526"/>
        <v>0</v>
      </c>
      <c r="O1706" s="250"/>
      <c r="P1706" s="250"/>
      <c r="Q1706" s="250"/>
      <c r="R1706" s="250"/>
      <c r="S1706" s="250"/>
      <c r="T1706" s="250"/>
      <c r="U1706" s="250"/>
      <c r="V1706" s="250"/>
      <c r="W1706" s="250"/>
      <c r="X1706" s="250"/>
      <c r="Y1706" s="250"/>
      <c r="Z1706" s="4"/>
      <c r="AA1706" s="429"/>
      <c r="AB1706" s="457">
        <f t="shared" si="524"/>
        <v>0</v>
      </c>
      <c r="AC1706" s="11"/>
      <c r="AD1706" s="11"/>
      <c r="AE1706" s="11"/>
      <c r="AF1706" s="11"/>
      <c r="AG1706" s="11"/>
      <c r="AH1706" s="11"/>
      <c r="AI1706" s="11"/>
      <c r="AJ1706" s="12"/>
      <c r="AK1706" s="445" t="str">
        <f>IF(G1706="","",VLOOKUP(J1706,中子データ!$B$4:$H$4500,3,FALSE))</f>
        <v/>
      </c>
      <c r="AL1706" s="445" t="str">
        <f>IF(G1706="","",VLOOKUP(J1706,中子データ!$B$4:$H$4500,5,FALSE))</f>
        <v/>
      </c>
      <c r="AM1706" s="445" t="str">
        <f>IF(G1706="","",VLOOKUP(J1706,中子データ!$B$4:$H$4500,6,FALSE))</f>
        <v/>
      </c>
      <c r="AN1706" s="418"/>
      <c r="AO1706" s="419"/>
      <c r="AP1706" s="420"/>
      <c r="AQ1706" s="421"/>
      <c r="AR1706" s="420"/>
      <c r="AS1706" s="436"/>
      <c r="AT1706" s="436"/>
      <c r="AU1706" s="422"/>
      <c r="AV1706" s="11"/>
      <c r="AW1706" s="11"/>
      <c r="AX1706" s="410">
        <f t="shared" si="523"/>
        <v>0</v>
      </c>
      <c r="AY1706" s="411" t="str">
        <f>IF(G1706="","",VLOOKUP(J1706,中子データ!$B$4:$M$5999,10,FALSE))</f>
        <v/>
      </c>
      <c r="AZ1706" s="438" t="str">
        <f>IF(G1706="","",VLOOKUP(J1706,中子データ!$B$4:$M$5999,9,FALSE))</f>
        <v/>
      </c>
      <c r="BA1706" s="412" t="str">
        <f>IF(AQ1706="","",VLOOKUP(AQ1706,作業者名!$B$4:$C$100,2,FALSE))</f>
        <v/>
      </c>
      <c r="BB1706" s="412" t="str">
        <f>IF(AR1706="","",VLOOKUP(AR1706,作業者名!$B$4:$C$100,2,FALSE))</f>
        <v/>
      </c>
      <c r="BC1706" s="412" t="str">
        <f>IF(G1706="","",VLOOKUP(J1706,中子データ!B$4:N$6004,12,FALSE))</f>
        <v/>
      </c>
      <c r="BD1706" s="413" t="str">
        <f>IF(G1706="","",VLOOKUP(J1706,中子データ!$B$4:$P$4500,15,FALSE))</f>
        <v/>
      </c>
    </row>
    <row r="1707" spans="1:56" x14ac:dyDescent="0.15">
      <c r="A1707" s="7" t="str">
        <f>IF(G1707="","",VLOOKUP(H1707,マシン名!$B$4:$C$93,2,FALSE))</f>
        <v/>
      </c>
      <c r="B1707" s="7" t="str">
        <f>IF(G1707="","",VLOOKUP(I1707,作業者名!$B$4:$C$100,2,FALSE))</f>
        <v/>
      </c>
      <c r="C1707" s="7" t="str">
        <f>IF(G1707="","",VLOOKUP(J1707,中子データ!$B$4:$H$4500,2,FALSE))</f>
        <v/>
      </c>
      <c r="D1707" s="8" t="str">
        <f>IF(G1707="","",VLOOKUP(J1707,中子データ!$B$4:$H$4500,4,FALSE))</f>
        <v/>
      </c>
      <c r="E1707" s="231" t="str">
        <f t="shared" si="525"/>
        <v/>
      </c>
      <c r="G1707" s="238"/>
      <c r="H1707" s="9"/>
      <c r="I1707" s="9"/>
      <c r="J1707" s="9"/>
      <c r="K1707" s="10"/>
      <c r="L1707" s="10"/>
      <c r="M1707" s="6"/>
      <c r="N1707" s="6">
        <f t="shared" si="526"/>
        <v>0</v>
      </c>
      <c r="O1707" s="250"/>
      <c r="P1707" s="250"/>
      <c r="Q1707" s="250"/>
      <c r="R1707" s="250"/>
      <c r="S1707" s="250"/>
      <c r="T1707" s="250"/>
      <c r="U1707" s="250"/>
      <c r="V1707" s="250"/>
      <c r="W1707" s="250"/>
      <c r="X1707" s="250"/>
      <c r="Y1707" s="250"/>
      <c r="Z1707" s="4"/>
      <c r="AA1707" s="429"/>
      <c r="AB1707" s="457">
        <f t="shared" si="524"/>
        <v>0</v>
      </c>
      <c r="AC1707" s="11"/>
      <c r="AD1707" s="11"/>
      <c r="AE1707" s="11"/>
      <c r="AF1707" s="11"/>
      <c r="AG1707" s="11"/>
      <c r="AH1707" s="11"/>
      <c r="AI1707" s="11"/>
      <c r="AJ1707" s="12"/>
      <c r="AK1707" s="445" t="str">
        <f>IF(G1707="","",VLOOKUP(J1707,中子データ!$B$4:$H$4500,3,FALSE))</f>
        <v/>
      </c>
      <c r="AL1707" s="445" t="str">
        <f>IF(G1707="","",VLOOKUP(J1707,中子データ!$B$4:$H$4500,5,FALSE))</f>
        <v/>
      </c>
      <c r="AM1707" s="445" t="str">
        <f>IF(G1707="","",VLOOKUP(J1707,中子データ!$B$4:$H$4500,6,FALSE))</f>
        <v/>
      </c>
      <c r="AN1707" s="418"/>
      <c r="AO1707" s="419"/>
      <c r="AP1707" s="420"/>
      <c r="AQ1707" s="421"/>
      <c r="AR1707" s="420"/>
      <c r="AS1707" s="436"/>
      <c r="AT1707" s="436"/>
      <c r="AU1707" s="422"/>
      <c r="AV1707" s="11"/>
      <c r="AW1707" s="11"/>
      <c r="AX1707" s="410">
        <f t="shared" si="523"/>
        <v>0</v>
      </c>
      <c r="AY1707" s="411" t="str">
        <f>IF(G1707="","",VLOOKUP(J1707,中子データ!$B$4:$M$5999,10,FALSE))</f>
        <v/>
      </c>
      <c r="AZ1707" s="438" t="str">
        <f>IF(G1707="","",VLOOKUP(J1707,中子データ!$B$4:$M$5999,9,FALSE))</f>
        <v/>
      </c>
      <c r="BA1707" s="412" t="str">
        <f>IF(AQ1707="","",VLOOKUP(AQ1707,作業者名!$B$4:$C$100,2,FALSE))</f>
        <v/>
      </c>
      <c r="BB1707" s="412" t="str">
        <f>IF(AR1707="","",VLOOKUP(AR1707,作業者名!$B$4:$C$100,2,FALSE))</f>
        <v/>
      </c>
      <c r="BC1707" s="412" t="str">
        <f>IF(G1707="","",VLOOKUP(J1707,中子データ!B$4:N$6004,12,FALSE))</f>
        <v/>
      </c>
      <c r="BD1707" s="413" t="str">
        <f>IF(G1707="","",VLOOKUP(J1707,中子データ!$B$4:$P$4500,15,FALSE))</f>
        <v/>
      </c>
    </row>
    <row r="1708" spans="1:56" x14ac:dyDescent="0.15">
      <c r="A1708" s="7" t="str">
        <f>IF(G1708="","",VLOOKUP(H1708,マシン名!$B$4:$C$93,2,FALSE))</f>
        <v/>
      </c>
      <c r="B1708" s="7" t="str">
        <f>IF(G1708="","",VLOOKUP(I1708,作業者名!$B$4:$C$100,2,FALSE))</f>
        <v/>
      </c>
      <c r="C1708" s="7" t="str">
        <f>IF(G1708="","",VLOOKUP(J1708,中子データ!$B$4:$H$4500,2,FALSE))</f>
        <v/>
      </c>
      <c r="D1708" s="8" t="str">
        <f>IF(G1708="","",VLOOKUP(J1708,中子データ!$B$4:$H$4500,4,FALSE))</f>
        <v/>
      </c>
      <c r="E1708" s="231" t="str">
        <f t="shared" si="525"/>
        <v/>
      </c>
      <c r="G1708" s="238"/>
      <c r="H1708" s="9"/>
      <c r="I1708" s="9"/>
      <c r="J1708" s="9"/>
      <c r="K1708" s="10"/>
      <c r="L1708" s="10"/>
      <c r="M1708" s="6"/>
      <c r="N1708" s="6">
        <f t="shared" si="526"/>
        <v>0</v>
      </c>
      <c r="O1708" s="250"/>
      <c r="P1708" s="250"/>
      <c r="Q1708" s="250"/>
      <c r="R1708" s="250"/>
      <c r="S1708" s="250"/>
      <c r="T1708" s="250"/>
      <c r="U1708" s="250"/>
      <c r="V1708" s="250"/>
      <c r="W1708" s="250"/>
      <c r="X1708" s="250"/>
      <c r="Y1708" s="250"/>
      <c r="Z1708" s="4"/>
      <c r="AA1708" s="429"/>
      <c r="AB1708" s="457">
        <f t="shared" si="524"/>
        <v>0</v>
      </c>
      <c r="AC1708" s="11"/>
      <c r="AD1708" s="11"/>
      <c r="AE1708" s="11"/>
      <c r="AF1708" s="11"/>
      <c r="AG1708" s="11"/>
      <c r="AH1708" s="11"/>
      <c r="AI1708" s="11"/>
      <c r="AJ1708" s="12"/>
      <c r="AK1708" s="445" t="str">
        <f>IF(G1708="","",VLOOKUP(J1708,中子データ!$B$4:$H$4500,3,FALSE))</f>
        <v/>
      </c>
      <c r="AL1708" s="445" t="str">
        <f>IF(G1708="","",VLOOKUP(J1708,中子データ!$B$4:$H$4500,5,FALSE))</f>
        <v/>
      </c>
      <c r="AM1708" s="445" t="str">
        <f>IF(G1708="","",VLOOKUP(J1708,中子データ!$B$4:$H$4500,6,FALSE))</f>
        <v/>
      </c>
      <c r="AN1708" s="418"/>
      <c r="AO1708" s="419"/>
      <c r="AP1708" s="420"/>
      <c r="AQ1708" s="421"/>
      <c r="AR1708" s="420"/>
      <c r="AS1708" s="436"/>
      <c r="AT1708" s="436"/>
      <c r="AU1708" s="422"/>
      <c r="AV1708" s="11"/>
      <c r="AW1708" s="11"/>
      <c r="AX1708" s="410">
        <f t="shared" si="523"/>
        <v>0</v>
      </c>
      <c r="AY1708" s="411" t="str">
        <f>IF(G1708="","",VLOOKUP(J1708,中子データ!$B$4:$M$5999,10,FALSE))</f>
        <v/>
      </c>
      <c r="AZ1708" s="438" t="str">
        <f>IF(G1708="","",VLOOKUP(J1708,中子データ!$B$4:$M$5999,9,FALSE))</f>
        <v/>
      </c>
      <c r="BA1708" s="412" t="str">
        <f>IF(AQ1708="","",VLOOKUP(AQ1708,作業者名!$B$4:$C$100,2,FALSE))</f>
        <v/>
      </c>
      <c r="BB1708" s="412" t="str">
        <f>IF(AR1708="","",VLOOKUP(AR1708,作業者名!$B$4:$C$100,2,FALSE))</f>
        <v/>
      </c>
      <c r="BC1708" s="412" t="str">
        <f>IF(G1708="","",VLOOKUP(J1708,中子データ!B$4:N$6004,12,FALSE))</f>
        <v/>
      </c>
      <c r="BD1708" s="413" t="str">
        <f>IF(G1708="","",VLOOKUP(J1708,中子データ!$B$4:$P$4500,15,FALSE))</f>
        <v/>
      </c>
    </row>
    <row r="1709" spans="1:56" x14ac:dyDescent="0.15">
      <c r="A1709" s="7" t="str">
        <f>IF(G1709="","",VLOOKUP(H1709,マシン名!$B$4:$C$93,2,FALSE))</f>
        <v/>
      </c>
      <c r="B1709" s="7" t="str">
        <f>IF(G1709="","",VLOOKUP(I1709,作業者名!$B$4:$C$100,2,FALSE))</f>
        <v/>
      </c>
      <c r="C1709" s="7" t="str">
        <f>IF(G1709="","",VLOOKUP(J1709,中子データ!$B$4:$H$4500,2,FALSE))</f>
        <v/>
      </c>
      <c r="D1709" s="8" t="str">
        <f>IF(G1709="","",VLOOKUP(J1709,中子データ!$B$4:$H$4500,4,FALSE))</f>
        <v/>
      </c>
      <c r="E1709" s="231" t="str">
        <f t="shared" si="525"/>
        <v/>
      </c>
      <c r="G1709" s="238"/>
      <c r="H1709" s="9"/>
      <c r="I1709" s="9"/>
      <c r="J1709" s="9"/>
      <c r="K1709" s="10"/>
      <c r="L1709" s="10"/>
      <c r="M1709" s="6"/>
      <c r="N1709" s="6">
        <f t="shared" si="526"/>
        <v>0</v>
      </c>
      <c r="O1709" s="250"/>
      <c r="P1709" s="250"/>
      <c r="Q1709" s="250"/>
      <c r="R1709" s="250"/>
      <c r="S1709" s="250"/>
      <c r="T1709" s="250"/>
      <c r="U1709" s="250"/>
      <c r="V1709" s="250"/>
      <c r="W1709" s="250"/>
      <c r="X1709" s="250"/>
      <c r="Y1709" s="250"/>
      <c r="Z1709" s="4"/>
      <c r="AA1709" s="429"/>
      <c r="AB1709" s="457">
        <f t="shared" si="524"/>
        <v>0</v>
      </c>
      <c r="AC1709" s="11"/>
      <c r="AD1709" s="11"/>
      <c r="AE1709" s="11"/>
      <c r="AF1709" s="11"/>
      <c r="AG1709" s="11"/>
      <c r="AH1709" s="11"/>
      <c r="AI1709" s="11"/>
      <c r="AJ1709" s="12"/>
      <c r="AK1709" s="445" t="str">
        <f>IF(G1709="","",VLOOKUP(J1709,中子データ!$B$4:$H$4500,3,FALSE))</f>
        <v/>
      </c>
      <c r="AL1709" s="445" t="str">
        <f>IF(G1709="","",VLOOKUP(J1709,中子データ!$B$4:$H$4500,5,FALSE))</f>
        <v/>
      </c>
      <c r="AM1709" s="445" t="str">
        <f>IF(G1709="","",VLOOKUP(J1709,中子データ!$B$4:$H$4500,6,FALSE))</f>
        <v/>
      </c>
      <c r="AN1709" s="418"/>
      <c r="AO1709" s="419"/>
      <c r="AP1709" s="420"/>
      <c r="AQ1709" s="421"/>
      <c r="AR1709" s="420"/>
      <c r="AS1709" s="436"/>
      <c r="AT1709" s="436"/>
      <c r="AU1709" s="422"/>
      <c r="AV1709" s="11"/>
      <c r="AW1709" s="11"/>
      <c r="AX1709" s="410">
        <f t="shared" si="523"/>
        <v>0</v>
      </c>
      <c r="AY1709" s="411" t="str">
        <f>IF(G1709="","",VLOOKUP(J1709,中子データ!$B$4:$M$5999,10,FALSE))</f>
        <v/>
      </c>
      <c r="AZ1709" s="438" t="str">
        <f>IF(G1709="","",VLOOKUP(J1709,中子データ!$B$4:$M$5999,9,FALSE))</f>
        <v/>
      </c>
      <c r="BA1709" s="412" t="str">
        <f>IF(AQ1709="","",VLOOKUP(AQ1709,作業者名!$B$4:$C$100,2,FALSE))</f>
        <v/>
      </c>
      <c r="BB1709" s="412" t="str">
        <f>IF(AR1709="","",VLOOKUP(AR1709,作業者名!$B$4:$C$100,2,FALSE))</f>
        <v/>
      </c>
      <c r="BC1709" s="412" t="str">
        <f>IF(G1709="","",VLOOKUP(J1709,中子データ!B$4:N$6004,12,FALSE))</f>
        <v/>
      </c>
      <c r="BD1709" s="413" t="str">
        <f>IF(G1709="","",VLOOKUP(J1709,中子データ!$B$4:$P$4500,15,FALSE))</f>
        <v/>
      </c>
    </row>
    <row r="1710" spans="1:56" x14ac:dyDescent="0.15">
      <c r="A1710" s="7" t="str">
        <f>IF(G1710="","",VLOOKUP(H1710,マシン名!$B$4:$C$93,2,FALSE))</f>
        <v/>
      </c>
      <c r="B1710" s="7" t="str">
        <f>IF(G1710="","",VLOOKUP(I1710,作業者名!$B$4:$C$100,2,FALSE))</f>
        <v/>
      </c>
      <c r="C1710" s="7" t="str">
        <f>IF(G1710="","",VLOOKUP(J1710,中子データ!$B$4:$H$4500,2,FALSE))</f>
        <v/>
      </c>
      <c r="D1710" s="8" t="str">
        <f>IF(G1710="","",VLOOKUP(J1710,中子データ!$B$4:$H$4500,4,FALSE))</f>
        <v/>
      </c>
      <c r="E1710" s="231" t="str">
        <f t="shared" si="525"/>
        <v/>
      </c>
      <c r="G1710" s="238"/>
      <c r="H1710" s="9"/>
      <c r="I1710" s="9"/>
      <c r="J1710" s="9"/>
      <c r="K1710" s="10"/>
      <c r="L1710" s="10"/>
      <c r="M1710" s="6"/>
      <c r="N1710" s="6">
        <f t="shared" ref="N1710:N1759" si="527">L1710-SUM(O1710:Z1710)</f>
        <v>0</v>
      </c>
      <c r="O1710" s="250"/>
      <c r="P1710" s="250"/>
      <c r="Q1710" s="250"/>
      <c r="R1710" s="250"/>
      <c r="S1710" s="250"/>
      <c r="T1710" s="250"/>
      <c r="U1710" s="250"/>
      <c r="V1710" s="250"/>
      <c r="W1710" s="250"/>
      <c r="X1710" s="250"/>
      <c r="Y1710" s="250"/>
      <c r="Z1710" s="4"/>
      <c r="AA1710" s="429"/>
      <c r="AB1710" s="457">
        <f t="shared" si="524"/>
        <v>0</v>
      </c>
      <c r="AC1710" s="11"/>
      <c r="AD1710" s="11"/>
      <c r="AE1710" s="11"/>
      <c r="AF1710" s="11"/>
      <c r="AG1710" s="11"/>
      <c r="AH1710" s="11"/>
      <c r="AI1710" s="11"/>
      <c r="AJ1710" s="12"/>
      <c r="AK1710" s="445" t="str">
        <f>IF(G1710="","",VLOOKUP(J1710,中子データ!$B$4:$H$4500,3,FALSE))</f>
        <v/>
      </c>
      <c r="AL1710" s="445" t="str">
        <f>IF(G1710="","",VLOOKUP(J1710,中子データ!$B$4:$H$4500,5,FALSE))</f>
        <v/>
      </c>
      <c r="AM1710" s="445" t="str">
        <f>IF(G1710="","",VLOOKUP(J1710,中子データ!$B$4:$H$4500,6,FALSE))</f>
        <v/>
      </c>
      <c r="AN1710" s="418"/>
      <c r="AO1710" s="419"/>
      <c r="AP1710" s="420"/>
      <c r="AQ1710" s="421"/>
      <c r="AR1710" s="420"/>
      <c r="AS1710" s="436"/>
      <c r="AT1710" s="436"/>
      <c r="AU1710" s="422"/>
      <c r="AV1710" s="11"/>
      <c r="AW1710" s="11"/>
      <c r="AX1710" s="410">
        <f t="shared" si="523"/>
        <v>0</v>
      </c>
      <c r="AY1710" s="411" t="str">
        <f>IF(G1710="","",VLOOKUP(J1710,中子データ!$B$4:$M$5999,10,FALSE))</f>
        <v/>
      </c>
      <c r="AZ1710" s="438" t="str">
        <f>IF(G1710="","",VLOOKUP(J1710,中子データ!$B$4:$M$5999,9,FALSE))</f>
        <v/>
      </c>
      <c r="BA1710" s="412" t="str">
        <f>IF(AQ1710="","",VLOOKUP(AQ1710,作業者名!$B$4:$C$100,2,FALSE))</f>
        <v/>
      </c>
      <c r="BB1710" s="412" t="str">
        <f>IF(AR1710="","",VLOOKUP(AR1710,作業者名!$B$4:$C$100,2,FALSE))</f>
        <v/>
      </c>
      <c r="BC1710" s="412" t="str">
        <f>IF(G1710="","",VLOOKUP(J1710,中子データ!B$4:N$6004,12,FALSE))</f>
        <v/>
      </c>
      <c r="BD1710" s="413" t="str">
        <f>IF(G1710="","",VLOOKUP(J1710,中子データ!$B$4:$P$4500,15,FALSE))</f>
        <v/>
      </c>
    </row>
    <row r="1711" spans="1:56" x14ac:dyDescent="0.15">
      <c r="A1711" s="7" t="str">
        <f>IF(G1711="","",VLOOKUP(H1711,マシン名!$B$4:$C$93,2,FALSE))</f>
        <v/>
      </c>
      <c r="B1711" s="7" t="str">
        <f>IF(G1711="","",VLOOKUP(I1711,作業者名!$B$4:$C$100,2,FALSE))</f>
        <v/>
      </c>
      <c r="C1711" s="7" t="str">
        <f>IF(G1711="","",VLOOKUP(J1711,中子データ!$B$4:$H$4500,2,FALSE))</f>
        <v/>
      </c>
      <c r="D1711" s="8" t="str">
        <f>IF(G1711="","",VLOOKUP(J1711,中子データ!$B$4:$H$4500,4,FALSE))</f>
        <v/>
      </c>
      <c r="E1711" s="231" t="str">
        <f t="shared" si="525"/>
        <v/>
      </c>
      <c r="G1711" s="238"/>
      <c r="H1711" s="9"/>
      <c r="I1711" s="9"/>
      <c r="J1711" s="9"/>
      <c r="K1711" s="10"/>
      <c r="L1711" s="10"/>
      <c r="M1711" s="6"/>
      <c r="N1711" s="6">
        <f t="shared" si="527"/>
        <v>0</v>
      </c>
      <c r="O1711" s="250"/>
      <c r="P1711" s="250"/>
      <c r="Q1711" s="250"/>
      <c r="R1711" s="250"/>
      <c r="S1711" s="250"/>
      <c r="T1711" s="250"/>
      <c r="U1711" s="250"/>
      <c r="V1711" s="250"/>
      <c r="W1711" s="250"/>
      <c r="X1711" s="250"/>
      <c r="Y1711" s="250"/>
      <c r="Z1711" s="4"/>
      <c r="AA1711" s="429"/>
      <c r="AB1711" s="457">
        <f t="shared" si="524"/>
        <v>0</v>
      </c>
      <c r="AC1711" s="11"/>
      <c r="AD1711" s="11"/>
      <c r="AE1711" s="11"/>
      <c r="AF1711" s="11"/>
      <c r="AG1711" s="11"/>
      <c r="AH1711" s="11"/>
      <c r="AI1711" s="11"/>
      <c r="AJ1711" s="12"/>
      <c r="AK1711" s="445" t="str">
        <f>IF(G1711="","",VLOOKUP(J1711,中子データ!$B$4:$H$4500,3,FALSE))</f>
        <v/>
      </c>
      <c r="AL1711" s="445" t="str">
        <f>IF(G1711="","",VLOOKUP(J1711,中子データ!$B$4:$H$4500,5,FALSE))</f>
        <v/>
      </c>
      <c r="AM1711" s="445" t="str">
        <f>IF(G1711="","",VLOOKUP(J1711,中子データ!$B$4:$H$4500,6,FALSE))</f>
        <v/>
      </c>
      <c r="AN1711" s="418"/>
      <c r="AO1711" s="419"/>
      <c r="AP1711" s="420"/>
      <c r="AQ1711" s="421"/>
      <c r="AR1711" s="420"/>
      <c r="AS1711" s="436"/>
      <c r="AT1711" s="436"/>
      <c r="AU1711" s="422"/>
      <c r="AV1711" s="11"/>
      <c r="AW1711" s="11"/>
      <c r="AX1711" s="410">
        <f t="shared" si="523"/>
        <v>0</v>
      </c>
      <c r="AY1711" s="411" t="str">
        <f>IF(G1711="","",VLOOKUP(J1711,中子データ!$B$4:$M$5999,10,FALSE))</f>
        <v/>
      </c>
      <c r="AZ1711" s="438" t="str">
        <f>IF(G1711="","",VLOOKUP(J1711,中子データ!$B$4:$M$5999,9,FALSE))</f>
        <v/>
      </c>
      <c r="BA1711" s="412" t="str">
        <f>IF(AQ1711="","",VLOOKUP(AQ1711,作業者名!$B$4:$C$100,2,FALSE))</f>
        <v/>
      </c>
      <c r="BB1711" s="412" t="str">
        <f>IF(AR1711="","",VLOOKUP(AR1711,作業者名!$B$4:$C$100,2,FALSE))</f>
        <v/>
      </c>
      <c r="BC1711" s="412" t="str">
        <f>IF(G1711="","",VLOOKUP(J1711,中子データ!B$4:N$6004,12,FALSE))</f>
        <v/>
      </c>
      <c r="BD1711" s="413" t="str">
        <f>IF(G1711="","",VLOOKUP(J1711,中子データ!$B$4:$P$4500,15,FALSE))</f>
        <v/>
      </c>
    </row>
    <row r="1712" spans="1:56" x14ac:dyDescent="0.15">
      <c r="A1712" s="7" t="str">
        <f>IF(G1712="","",VLOOKUP(H1712,マシン名!$B$4:$C$93,2,FALSE))</f>
        <v/>
      </c>
      <c r="B1712" s="7" t="str">
        <f>IF(G1712="","",VLOOKUP(I1712,作業者名!$B$4:$C$100,2,FALSE))</f>
        <v/>
      </c>
      <c r="C1712" s="7" t="str">
        <f>IF(G1712="","",VLOOKUP(J1712,中子データ!$B$4:$H$4500,2,FALSE))</f>
        <v/>
      </c>
      <c r="D1712" s="8" t="str">
        <f>IF(G1712="","",VLOOKUP(J1712,中子データ!$B$4:$H$4500,4,FALSE))</f>
        <v/>
      </c>
      <c r="E1712" s="231" t="str">
        <f t="shared" si="525"/>
        <v/>
      </c>
      <c r="G1712" s="238"/>
      <c r="H1712" s="9"/>
      <c r="I1712" s="9"/>
      <c r="J1712" s="9"/>
      <c r="K1712" s="10"/>
      <c r="L1712" s="10"/>
      <c r="M1712" s="6"/>
      <c r="N1712" s="6">
        <f t="shared" si="527"/>
        <v>0</v>
      </c>
      <c r="O1712" s="250"/>
      <c r="P1712" s="250"/>
      <c r="Q1712" s="250"/>
      <c r="R1712" s="250"/>
      <c r="S1712" s="250"/>
      <c r="T1712" s="250"/>
      <c r="U1712" s="250"/>
      <c r="V1712" s="250"/>
      <c r="W1712" s="250"/>
      <c r="X1712" s="250"/>
      <c r="Y1712" s="250"/>
      <c r="Z1712" s="4"/>
      <c r="AA1712" s="429"/>
      <c r="AB1712" s="457">
        <f t="shared" si="524"/>
        <v>0</v>
      </c>
      <c r="AC1712" s="11"/>
      <c r="AD1712" s="11"/>
      <c r="AE1712" s="11"/>
      <c r="AF1712" s="11"/>
      <c r="AG1712" s="11"/>
      <c r="AH1712" s="11"/>
      <c r="AI1712" s="11"/>
      <c r="AJ1712" s="12"/>
      <c r="AK1712" s="445" t="str">
        <f>IF(G1712="","",VLOOKUP(J1712,中子データ!$B$4:$H$4500,3,FALSE))</f>
        <v/>
      </c>
      <c r="AL1712" s="445" t="str">
        <f>IF(G1712="","",VLOOKUP(J1712,中子データ!$B$4:$H$4500,5,FALSE))</f>
        <v/>
      </c>
      <c r="AM1712" s="445" t="str">
        <f>IF(G1712="","",VLOOKUP(J1712,中子データ!$B$4:$H$4500,6,FALSE))</f>
        <v/>
      </c>
      <c r="AN1712" s="418"/>
      <c r="AO1712" s="419"/>
      <c r="AP1712" s="420"/>
      <c r="AQ1712" s="421"/>
      <c r="AR1712" s="420"/>
      <c r="AS1712" s="436"/>
      <c r="AT1712" s="436"/>
      <c r="AU1712" s="422"/>
      <c r="AV1712" s="11"/>
      <c r="AW1712" s="11"/>
      <c r="AX1712" s="410">
        <f t="shared" si="523"/>
        <v>0</v>
      </c>
      <c r="AY1712" s="411" t="str">
        <f>IF(G1712="","",VLOOKUP(J1712,中子データ!$B$4:$M$5999,10,FALSE))</f>
        <v/>
      </c>
      <c r="AZ1712" s="438" t="str">
        <f>IF(G1712="","",VLOOKUP(J1712,中子データ!$B$4:$M$5999,9,FALSE))</f>
        <v/>
      </c>
      <c r="BA1712" s="412" t="str">
        <f>IF(AQ1712="","",VLOOKUP(AQ1712,作業者名!$B$4:$C$100,2,FALSE))</f>
        <v/>
      </c>
      <c r="BB1712" s="412" t="str">
        <f>IF(AR1712="","",VLOOKUP(AR1712,作業者名!$B$4:$C$100,2,FALSE))</f>
        <v/>
      </c>
      <c r="BC1712" s="412" t="str">
        <f>IF(G1712="","",VLOOKUP(J1712,中子データ!B$4:N$6004,12,FALSE))</f>
        <v/>
      </c>
      <c r="BD1712" s="413" t="str">
        <f>IF(G1712="","",VLOOKUP(J1712,中子データ!$B$4:$P$4500,15,FALSE))</f>
        <v/>
      </c>
    </row>
    <row r="1713" spans="1:56" x14ac:dyDescent="0.15">
      <c r="A1713" s="7" t="str">
        <f>IF(G1713="","",VLOOKUP(H1713,マシン名!$B$4:$C$93,2,FALSE))</f>
        <v/>
      </c>
      <c r="B1713" s="7" t="str">
        <f>IF(G1713="","",VLOOKUP(I1713,作業者名!$B$4:$C$100,2,FALSE))</f>
        <v/>
      </c>
      <c r="C1713" s="7" t="str">
        <f>IF(G1713="","",VLOOKUP(J1713,中子データ!$B$4:$H$4500,2,FALSE))</f>
        <v/>
      </c>
      <c r="D1713" s="8" t="str">
        <f>IF(G1713="","",VLOOKUP(J1713,中子データ!$B$4:$H$4500,4,FALSE))</f>
        <v/>
      </c>
      <c r="E1713" s="231" t="str">
        <f t="shared" si="525"/>
        <v/>
      </c>
      <c r="G1713" s="238"/>
      <c r="H1713" s="9"/>
      <c r="I1713" s="9"/>
      <c r="J1713" s="9"/>
      <c r="K1713" s="10"/>
      <c r="L1713" s="10"/>
      <c r="M1713" s="6"/>
      <c r="N1713" s="6">
        <f t="shared" si="527"/>
        <v>0</v>
      </c>
      <c r="O1713" s="250"/>
      <c r="P1713" s="250"/>
      <c r="Q1713" s="250"/>
      <c r="R1713" s="250"/>
      <c r="S1713" s="250"/>
      <c r="T1713" s="250"/>
      <c r="U1713" s="250"/>
      <c r="V1713" s="250"/>
      <c r="W1713" s="250"/>
      <c r="X1713" s="250"/>
      <c r="Y1713" s="250"/>
      <c r="Z1713" s="4"/>
      <c r="AA1713" s="429"/>
      <c r="AB1713" s="457">
        <f t="shared" si="524"/>
        <v>0</v>
      </c>
      <c r="AC1713" s="11"/>
      <c r="AD1713" s="11"/>
      <c r="AE1713" s="11"/>
      <c r="AF1713" s="11"/>
      <c r="AG1713" s="11"/>
      <c r="AH1713" s="11"/>
      <c r="AI1713" s="11"/>
      <c r="AJ1713" s="12"/>
      <c r="AK1713" s="445" t="str">
        <f>IF(G1713="","",VLOOKUP(J1713,中子データ!$B$4:$H$4500,3,FALSE))</f>
        <v/>
      </c>
      <c r="AL1713" s="445" t="str">
        <f>IF(G1713="","",VLOOKUP(J1713,中子データ!$B$4:$H$4500,5,FALSE))</f>
        <v/>
      </c>
      <c r="AM1713" s="445" t="str">
        <f>IF(G1713="","",VLOOKUP(J1713,中子データ!$B$4:$H$4500,6,FALSE))</f>
        <v/>
      </c>
      <c r="AN1713" s="418"/>
      <c r="AO1713" s="419"/>
      <c r="AP1713" s="420"/>
      <c r="AQ1713" s="421"/>
      <c r="AR1713" s="420"/>
      <c r="AS1713" s="436"/>
      <c r="AT1713" s="436"/>
      <c r="AU1713" s="422"/>
      <c r="AV1713" s="11"/>
      <c r="AW1713" s="11"/>
      <c r="AX1713" s="410">
        <f t="shared" si="523"/>
        <v>0</v>
      </c>
      <c r="AY1713" s="411" t="str">
        <f>IF(G1713="","",VLOOKUP(J1713,中子データ!$B$4:$M$5999,10,FALSE))</f>
        <v/>
      </c>
      <c r="AZ1713" s="438" t="str">
        <f>IF(G1713="","",VLOOKUP(J1713,中子データ!$B$4:$M$5999,9,FALSE))</f>
        <v/>
      </c>
      <c r="BA1713" s="412" t="str">
        <f>IF(AQ1713="","",VLOOKUP(AQ1713,作業者名!$B$4:$C$100,2,FALSE))</f>
        <v/>
      </c>
      <c r="BB1713" s="412" t="str">
        <f>IF(AR1713="","",VLOOKUP(AR1713,作業者名!$B$4:$C$100,2,FALSE))</f>
        <v/>
      </c>
      <c r="BC1713" s="412" t="str">
        <f>IF(G1713="","",VLOOKUP(J1713,中子データ!B$4:N$6004,12,FALSE))</f>
        <v/>
      </c>
      <c r="BD1713" s="413" t="str">
        <f>IF(G1713="","",VLOOKUP(J1713,中子データ!$B$4:$P$4500,15,FALSE))</f>
        <v/>
      </c>
    </row>
    <row r="1714" spans="1:56" x14ac:dyDescent="0.15">
      <c r="A1714" s="7" t="str">
        <f>IF(G1714="","",VLOOKUP(H1714,マシン名!$B$4:$C$93,2,FALSE))</f>
        <v/>
      </c>
      <c r="B1714" s="7" t="str">
        <f>IF(G1714="","",VLOOKUP(I1714,作業者名!$B$4:$C$100,2,FALSE))</f>
        <v/>
      </c>
      <c r="C1714" s="7" t="str">
        <f>IF(G1714="","",VLOOKUP(J1714,中子データ!$B$4:$H$4500,2,FALSE))</f>
        <v/>
      </c>
      <c r="D1714" s="8" t="str">
        <f>IF(G1714="","",VLOOKUP(J1714,中子データ!$B$4:$H$4500,4,FALSE))</f>
        <v/>
      </c>
      <c r="E1714" s="231" t="str">
        <f t="shared" si="525"/>
        <v/>
      </c>
      <c r="G1714" s="238"/>
      <c r="H1714" s="9"/>
      <c r="I1714" s="9"/>
      <c r="J1714" s="9"/>
      <c r="K1714" s="10"/>
      <c r="L1714" s="10"/>
      <c r="M1714" s="6"/>
      <c r="N1714" s="6">
        <f t="shared" si="527"/>
        <v>0</v>
      </c>
      <c r="O1714" s="250"/>
      <c r="P1714" s="250"/>
      <c r="Q1714" s="250"/>
      <c r="R1714" s="250"/>
      <c r="S1714" s="250"/>
      <c r="T1714" s="250"/>
      <c r="U1714" s="250"/>
      <c r="V1714" s="250"/>
      <c r="W1714" s="250"/>
      <c r="X1714" s="250"/>
      <c r="Y1714" s="250"/>
      <c r="Z1714" s="4"/>
      <c r="AA1714" s="429"/>
      <c r="AB1714" s="457">
        <f t="shared" si="524"/>
        <v>0</v>
      </c>
      <c r="AC1714" s="11"/>
      <c r="AD1714" s="11"/>
      <c r="AE1714" s="11"/>
      <c r="AF1714" s="11"/>
      <c r="AG1714" s="11"/>
      <c r="AH1714" s="11"/>
      <c r="AI1714" s="11"/>
      <c r="AJ1714" s="12"/>
      <c r="AK1714" s="445" t="str">
        <f>IF(G1714="","",VLOOKUP(J1714,中子データ!$B$4:$H$4500,3,FALSE))</f>
        <v/>
      </c>
      <c r="AL1714" s="445" t="str">
        <f>IF(G1714="","",VLOOKUP(J1714,中子データ!$B$4:$H$4500,5,FALSE))</f>
        <v/>
      </c>
      <c r="AM1714" s="445" t="str">
        <f>IF(G1714="","",VLOOKUP(J1714,中子データ!$B$4:$H$4500,6,FALSE))</f>
        <v/>
      </c>
      <c r="AN1714" s="418"/>
      <c r="AO1714" s="419"/>
      <c r="AP1714" s="420"/>
      <c r="AQ1714" s="421"/>
      <c r="AR1714" s="420"/>
      <c r="AS1714" s="436"/>
      <c r="AT1714" s="436"/>
      <c r="AU1714" s="422"/>
      <c r="AV1714" s="11"/>
      <c r="AW1714" s="11"/>
      <c r="AX1714" s="410">
        <f t="shared" si="523"/>
        <v>0</v>
      </c>
      <c r="AY1714" s="411" t="str">
        <f>IF(G1714="","",VLOOKUP(J1714,中子データ!$B$4:$M$5999,10,FALSE))</f>
        <v/>
      </c>
      <c r="AZ1714" s="438" t="str">
        <f>IF(G1714="","",VLOOKUP(J1714,中子データ!$B$4:$M$5999,9,FALSE))</f>
        <v/>
      </c>
      <c r="BA1714" s="412" t="str">
        <f>IF(AQ1714="","",VLOOKUP(AQ1714,作業者名!$B$4:$C$100,2,FALSE))</f>
        <v/>
      </c>
      <c r="BB1714" s="412" t="str">
        <f>IF(AR1714="","",VLOOKUP(AR1714,作業者名!$B$4:$C$100,2,FALSE))</f>
        <v/>
      </c>
      <c r="BC1714" s="412" t="str">
        <f>IF(G1714="","",VLOOKUP(J1714,中子データ!B$4:N$6004,12,FALSE))</f>
        <v/>
      </c>
      <c r="BD1714" s="413" t="str">
        <f>IF(G1714="","",VLOOKUP(J1714,中子データ!$B$4:$P$4500,15,FALSE))</f>
        <v/>
      </c>
    </row>
    <row r="1715" spans="1:56" x14ac:dyDescent="0.15">
      <c r="A1715" s="7" t="str">
        <f>IF(G1715="","",VLOOKUP(H1715,マシン名!$B$4:$C$93,2,FALSE))</f>
        <v/>
      </c>
      <c r="B1715" s="7" t="str">
        <f>IF(G1715="","",VLOOKUP(I1715,作業者名!$B$4:$C$100,2,FALSE))</f>
        <v/>
      </c>
      <c r="C1715" s="7" t="str">
        <f>IF(G1715="","",VLOOKUP(J1715,中子データ!$B$4:$H$4500,2,FALSE))</f>
        <v/>
      </c>
      <c r="D1715" s="8" t="str">
        <f>IF(G1715="","",VLOOKUP(J1715,中子データ!$B$4:$H$4500,4,FALSE))</f>
        <v/>
      </c>
      <c r="E1715" s="231" t="str">
        <f t="shared" si="525"/>
        <v/>
      </c>
      <c r="G1715" s="238"/>
      <c r="H1715" s="9"/>
      <c r="I1715" s="9"/>
      <c r="J1715" s="9"/>
      <c r="K1715" s="10"/>
      <c r="L1715" s="10"/>
      <c r="M1715" s="6"/>
      <c r="N1715" s="6">
        <f t="shared" si="527"/>
        <v>0</v>
      </c>
      <c r="O1715" s="250"/>
      <c r="P1715" s="250"/>
      <c r="Q1715" s="250"/>
      <c r="R1715" s="250"/>
      <c r="S1715" s="250"/>
      <c r="T1715" s="250"/>
      <c r="U1715" s="250"/>
      <c r="V1715" s="250"/>
      <c r="W1715" s="250"/>
      <c r="X1715" s="250"/>
      <c r="Y1715" s="250"/>
      <c r="Z1715" s="4"/>
      <c r="AA1715" s="429"/>
      <c r="AB1715" s="457">
        <f t="shared" si="524"/>
        <v>0</v>
      </c>
      <c r="AC1715" s="11"/>
      <c r="AD1715" s="11"/>
      <c r="AE1715" s="11"/>
      <c r="AF1715" s="11"/>
      <c r="AG1715" s="11"/>
      <c r="AH1715" s="11"/>
      <c r="AI1715" s="11"/>
      <c r="AJ1715" s="12"/>
      <c r="AK1715" s="445" t="str">
        <f>IF(G1715="","",VLOOKUP(J1715,中子データ!$B$4:$H$4500,3,FALSE))</f>
        <v/>
      </c>
      <c r="AL1715" s="445" t="str">
        <f>IF(G1715="","",VLOOKUP(J1715,中子データ!$B$4:$H$4500,5,FALSE))</f>
        <v/>
      </c>
      <c r="AM1715" s="445" t="str">
        <f>IF(G1715="","",VLOOKUP(J1715,中子データ!$B$4:$H$4500,6,FALSE))</f>
        <v/>
      </c>
      <c r="AN1715" s="418"/>
      <c r="AO1715" s="419"/>
      <c r="AP1715" s="420"/>
      <c r="AQ1715" s="421"/>
      <c r="AR1715" s="420"/>
      <c r="AS1715" s="436"/>
      <c r="AT1715" s="436"/>
      <c r="AU1715" s="422"/>
      <c r="AV1715" s="11"/>
      <c r="AW1715" s="11"/>
      <c r="AX1715" s="410">
        <f t="shared" si="523"/>
        <v>0</v>
      </c>
      <c r="AY1715" s="411" t="str">
        <f>IF(G1715="","",VLOOKUP(J1715,中子データ!$B$4:$M$5999,10,FALSE))</f>
        <v/>
      </c>
      <c r="AZ1715" s="438" t="str">
        <f>IF(G1715="","",VLOOKUP(J1715,中子データ!$B$4:$M$5999,9,FALSE))</f>
        <v/>
      </c>
      <c r="BA1715" s="412" t="str">
        <f>IF(AQ1715="","",VLOOKUP(AQ1715,作業者名!$B$4:$C$100,2,FALSE))</f>
        <v/>
      </c>
      <c r="BB1715" s="412" t="str">
        <f>IF(AR1715="","",VLOOKUP(AR1715,作業者名!$B$4:$C$100,2,FALSE))</f>
        <v/>
      </c>
      <c r="BC1715" s="412" t="str">
        <f>IF(G1715="","",VLOOKUP(J1715,中子データ!B$4:N$6004,12,FALSE))</f>
        <v/>
      </c>
      <c r="BD1715" s="413" t="str">
        <f>IF(G1715="","",VLOOKUP(J1715,中子データ!$B$4:$P$4500,15,FALSE))</f>
        <v/>
      </c>
    </row>
    <row r="1716" spans="1:56" x14ac:dyDescent="0.15">
      <c r="A1716" s="7" t="str">
        <f>IF(G1716="","",VLOOKUP(H1716,マシン名!$B$4:$C$93,2,FALSE))</f>
        <v/>
      </c>
      <c r="B1716" s="7" t="str">
        <f>IF(G1716="","",VLOOKUP(I1716,作業者名!$B$4:$C$100,2,FALSE))</f>
        <v/>
      </c>
      <c r="C1716" s="7" t="str">
        <f>IF(G1716="","",VLOOKUP(J1716,中子データ!$B$4:$H$4500,2,FALSE))</f>
        <v/>
      </c>
      <c r="D1716" s="8" t="str">
        <f>IF(G1716="","",VLOOKUP(J1716,中子データ!$B$4:$H$4500,4,FALSE))</f>
        <v/>
      </c>
      <c r="E1716" s="231" t="str">
        <f t="shared" si="525"/>
        <v/>
      </c>
      <c r="G1716" s="238"/>
      <c r="H1716" s="9"/>
      <c r="I1716" s="9"/>
      <c r="J1716" s="9"/>
      <c r="K1716" s="10"/>
      <c r="L1716" s="10"/>
      <c r="M1716" s="6"/>
      <c r="N1716" s="6">
        <f t="shared" si="527"/>
        <v>0</v>
      </c>
      <c r="O1716" s="250"/>
      <c r="P1716" s="250"/>
      <c r="Q1716" s="250"/>
      <c r="R1716" s="250"/>
      <c r="S1716" s="250"/>
      <c r="T1716" s="250"/>
      <c r="U1716" s="250"/>
      <c r="V1716" s="250"/>
      <c r="W1716" s="250"/>
      <c r="X1716" s="250"/>
      <c r="Y1716" s="250"/>
      <c r="Z1716" s="4"/>
      <c r="AA1716" s="429"/>
      <c r="AB1716" s="457">
        <f t="shared" si="524"/>
        <v>0</v>
      </c>
      <c r="AC1716" s="11"/>
      <c r="AD1716" s="11"/>
      <c r="AE1716" s="11"/>
      <c r="AF1716" s="11"/>
      <c r="AG1716" s="11"/>
      <c r="AH1716" s="11"/>
      <c r="AI1716" s="11"/>
      <c r="AJ1716" s="12"/>
      <c r="AK1716" s="445" t="str">
        <f>IF(G1716="","",VLOOKUP(J1716,中子データ!$B$4:$H$4500,3,FALSE))</f>
        <v/>
      </c>
      <c r="AL1716" s="445" t="str">
        <f>IF(G1716="","",VLOOKUP(J1716,中子データ!$B$4:$H$4500,5,FALSE))</f>
        <v/>
      </c>
      <c r="AM1716" s="445" t="str">
        <f>IF(G1716="","",VLOOKUP(J1716,中子データ!$B$4:$H$4500,6,FALSE))</f>
        <v/>
      </c>
      <c r="AN1716" s="418"/>
      <c r="AO1716" s="419"/>
      <c r="AP1716" s="420"/>
      <c r="AQ1716" s="421"/>
      <c r="AR1716" s="420"/>
      <c r="AS1716" s="436"/>
      <c r="AT1716" s="436"/>
      <c r="AU1716" s="422"/>
      <c r="AV1716" s="11"/>
      <c r="AW1716" s="11"/>
      <c r="AX1716" s="410">
        <f t="shared" si="523"/>
        <v>0</v>
      </c>
      <c r="AY1716" s="411" t="str">
        <f>IF(G1716="","",VLOOKUP(J1716,中子データ!$B$4:$M$5999,10,FALSE))</f>
        <v/>
      </c>
      <c r="AZ1716" s="438" t="str">
        <f>IF(G1716="","",VLOOKUP(J1716,中子データ!$B$4:$M$5999,9,FALSE))</f>
        <v/>
      </c>
      <c r="BA1716" s="412" t="str">
        <f>IF(AQ1716="","",VLOOKUP(AQ1716,作業者名!$B$4:$C$100,2,FALSE))</f>
        <v/>
      </c>
      <c r="BB1716" s="412" t="str">
        <f>IF(AR1716="","",VLOOKUP(AR1716,作業者名!$B$4:$C$100,2,FALSE))</f>
        <v/>
      </c>
      <c r="BC1716" s="412" t="str">
        <f>IF(G1716="","",VLOOKUP(J1716,中子データ!B$4:N$6004,12,FALSE))</f>
        <v/>
      </c>
      <c r="BD1716" s="413" t="str">
        <f>IF(G1716="","",VLOOKUP(J1716,中子データ!$B$4:$P$4500,15,FALSE))</f>
        <v/>
      </c>
    </row>
    <row r="1717" spans="1:56" x14ac:dyDescent="0.15">
      <c r="A1717" s="7" t="str">
        <f>IF(G1717="","",VLOOKUP(H1717,マシン名!$B$4:$C$93,2,FALSE))</f>
        <v/>
      </c>
      <c r="B1717" s="7" t="str">
        <f>IF(G1717="","",VLOOKUP(I1717,作業者名!$B$4:$C$100,2,FALSE))</f>
        <v/>
      </c>
      <c r="C1717" s="7" t="str">
        <f>IF(G1717="","",VLOOKUP(J1717,中子データ!$B$4:$H$4500,2,FALSE))</f>
        <v/>
      </c>
      <c r="D1717" s="8" t="str">
        <f>IF(G1717="","",VLOOKUP(J1717,中子データ!$B$4:$H$4500,4,FALSE))</f>
        <v/>
      </c>
      <c r="E1717" s="231" t="str">
        <f t="shared" si="525"/>
        <v/>
      </c>
      <c r="G1717" s="238"/>
      <c r="H1717" s="9"/>
      <c r="I1717" s="9"/>
      <c r="J1717" s="9"/>
      <c r="K1717" s="10"/>
      <c r="L1717" s="10"/>
      <c r="M1717" s="6"/>
      <c r="N1717" s="6">
        <f t="shared" si="527"/>
        <v>0</v>
      </c>
      <c r="O1717" s="250"/>
      <c r="P1717" s="250"/>
      <c r="Q1717" s="250"/>
      <c r="R1717" s="250"/>
      <c r="S1717" s="250"/>
      <c r="T1717" s="250"/>
      <c r="U1717" s="250"/>
      <c r="V1717" s="250"/>
      <c r="W1717" s="250"/>
      <c r="X1717" s="250"/>
      <c r="Y1717" s="250"/>
      <c r="Z1717" s="4"/>
      <c r="AA1717" s="429"/>
      <c r="AB1717" s="457">
        <f t="shared" si="524"/>
        <v>0</v>
      </c>
      <c r="AC1717" s="11"/>
      <c r="AD1717" s="11"/>
      <c r="AE1717" s="11"/>
      <c r="AF1717" s="11"/>
      <c r="AG1717" s="11"/>
      <c r="AH1717" s="11"/>
      <c r="AI1717" s="11"/>
      <c r="AJ1717" s="12"/>
      <c r="AK1717" s="445" t="str">
        <f>IF(G1717="","",VLOOKUP(J1717,中子データ!$B$4:$H$4500,3,FALSE))</f>
        <v/>
      </c>
      <c r="AL1717" s="445" t="str">
        <f>IF(G1717="","",VLOOKUP(J1717,中子データ!$B$4:$H$4500,5,FALSE))</f>
        <v/>
      </c>
      <c r="AM1717" s="445" t="str">
        <f>IF(G1717="","",VLOOKUP(J1717,中子データ!$B$4:$H$4500,6,FALSE))</f>
        <v/>
      </c>
      <c r="AN1717" s="418"/>
      <c r="AO1717" s="419"/>
      <c r="AP1717" s="420"/>
      <c r="AQ1717" s="421"/>
      <c r="AR1717" s="420"/>
      <c r="AS1717" s="436"/>
      <c r="AT1717" s="436"/>
      <c r="AU1717" s="422"/>
      <c r="AV1717" s="11"/>
      <c r="AW1717" s="11"/>
      <c r="AX1717" s="410">
        <f t="shared" si="523"/>
        <v>0</v>
      </c>
      <c r="AY1717" s="411" t="str">
        <f>IF(G1717="","",VLOOKUP(J1717,中子データ!$B$4:$M$5999,10,FALSE))</f>
        <v/>
      </c>
      <c r="AZ1717" s="438" t="str">
        <f>IF(G1717="","",VLOOKUP(J1717,中子データ!$B$4:$M$5999,9,FALSE))</f>
        <v/>
      </c>
      <c r="BA1717" s="412" t="str">
        <f>IF(AQ1717="","",VLOOKUP(AQ1717,作業者名!$B$4:$C$100,2,FALSE))</f>
        <v/>
      </c>
      <c r="BB1717" s="412" t="str">
        <f>IF(AR1717="","",VLOOKUP(AR1717,作業者名!$B$4:$C$100,2,FALSE))</f>
        <v/>
      </c>
      <c r="BC1717" s="412" t="str">
        <f>IF(G1717="","",VLOOKUP(J1717,中子データ!B$4:N$6004,12,FALSE))</f>
        <v/>
      </c>
      <c r="BD1717" s="413" t="str">
        <f>IF(G1717="","",VLOOKUP(J1717,中子データ!$B$4:$P$4500,15,FALSE))</f>
        <v/>
      </c>
    </row>
    <row r="1718" spans="1:56" x14ac:dyDescent="0.15">
      <c r="A1718" s="7" t="str">
        <f>IF(G1718="","",VLOOKUP(H1718,マシン名!$B$4:$C$93,2,FALSE))</f>
        <v/>
      </c>
      <c r="B1718" s="7" t="str">
        <f>IF(G1718="","",VLOOKUP(I1718,作業者名!$B$4:$C$100,2,FALSE))</f>
        <v/>
      </c>
      <c r="C1718" s="7" t="str">
        <f>IF(G1718="","",VLOOKUP(J1718,中子データ!$B$4:$H$4500,2,FALSE))</f>
        <v/>
      </c>
      <c r="D1718" s="8" t="str">
        <f>IF(G1718="","",VLOOKUP(J1718,中子データ!$B$4:$H$4500,4,FALSE))</f>
        <v/>
      </c>
      <c r="E1718" s="231" t="str">
        <f t="shared" si="525"/>
        <v/>
      </c>
      <c r="G1718" s="238"/>
      <c r="H1718" s="9"/>
      <c r="I1718" s="9"/>
      <c r="J1718" s="9"/>
      <c r="K1718" s="10"/>
      <c r="L1718" s="10"/>
      <c r="M1718" s="6"/>
      <c r="N1718" s="6">
        <f t="shared" si="527"/>
        <v>0</v>
      </c>
      <c r="O1718" s="250"/>
      <c r="P1718" s="250"/>
      <c r="Q1718" s="250"/>
      <c r="R1718" s="250"/>
      <c r="S1718" s="250"/>
      <c r="T1718" s="250"/>
      <c r="U1718" s="250"/>
      <c r="V1718" s="250"/>
      <c r="W1718" s="250"/>
      <c r="X1718" s="250"/>
      <c r="Y1718" s="250"/>
      <c r="Z1718" s="4"/>
      <c r="AA1718" s="429"/>
      <c r="AB1718" s="457">
        <f t="shared" si="524"/>
        <v>0</v>
      </c>
      <c r="AC1718" s="11"/>
      <c r="AD1718" s="11"/>
      <c r="AE1718" s="11"/>
      <c r="AF1718" s="11"/>
      <c r="AG1718" s="11"/>
      <c r="AH1718" s="11"/>
      <c r="AI1718" s="11"/>
      <c r="AJ1718" s="12"/>
      <c r="AK1718" s="445" t="str">
        <f>IF(G1718="","",VLOOKUP(J1718,中子データ!$B$4:$H$4500,3,FALSE))</f>
        <v/>
      </c>
      <c r="AL1718" s="445" t="str">
        <f>IF(G1718="","",VLOOKUP(J1718,中子データ!$B$4:$H$4500,5,FALSE))</f>
        <v/>
      </c>
      <c r="AM1718" s="445" t="str">
        <f>IF(G1718="","",VLOOKUP(J1718,中子データ!$B$4:$H$4500,6,FALSE))</f>
        <v/>
      </c>
      <c r="AN1718" s="418"/>
      <c r="AO1718" s="419"/>
      <c r="AP1718" s="420"/>
      <c r="AQ1718" s="421"/>
      <c r="AR1718" s="420"/>
      <c r="AS1718" s="436"/>
      <c r="AT1718" s="436"/>
      <c r="AU1718" s="422"/>
      <c r="AV1718" s="11"/>
      <c r="AW1718" s="11"/>
      <c r="AX1718" s="410">
        <f t="shared" si="523"/>
        <v>0</v>
      </c>
      <c r="AY1718" s="411" t="str">
        <f>IF(G1718="","",VLOOKUP(J1718,中子データ!$B$4:$M$5999,10,FALSE))</f>
        <v/>
      </c>
      <c r="AZ1718" s="438" t="str">
        <f>IF(G1718="","",VLOOKUP(J1718,中子データ!$B$4:$M$5999,9,FALSE))</f>
        <v/>
      </c>
      <c r="BA1718" s="412" t="str">
        <f>IF(AQ1718="","",VLOOKUP(AQ1718,作業者名!$B$4:$C$100,2,FALSE))</f>
        <v/>
      </c>
      <c r="BB1718" s="412" t="str">
        <f>IF(AR1718="","",VLOOKUP(AR1718,作業者名!$B$4:$C$100,2,FALSE))</f>
        <v/>
      </c>
      <c r="BC1718" s="412" t="str">
        <f>IF(G1718="","",VLOOKUP(J1718,中子データ!B$4:N$6004,12,FALSE))</f>
        <v/>
      </c>
      <c r="BD1718" s="413" t="str">
        <f>IF(G1718="","",VLOOKUP(J1718,中子データ!$B$4:$P$4500,15,FALSE))</f>
        <v/>
      </c>
    </row>
    <row r="1719" spans="1:56" x14ac:dyDescent="0.15">
      <c r="A1719" s="7" t="str">
        <f>IF(G1719="","",VLOOKUP(H1719,マシン名!$B$4:$C$93,2,FALSE))</f>
        <v/>
      </c>
      <c r="B1719" s="7" t="str">
        <f>IF(G1719="","",VLOOKUP(I1719,作業者名!$B$4:$C$100,2,FALSE))</f>
        <v/>
      </c>
      <c r="C1719" s="7" t="str">
        <f>IF(G1719="","",VLOOKUP(J1719,中子データ!$B$4:$H$4500,2,FALSE))</f>
        <v/>
      </c>
      <c r="D1719" s="8" t="str">
        <f>IF(G1719="","",VLOOKUP(J1719,中子データ!$B$4:$H$4500,4,FALSE))</f>
        <v/>
      </c>
      <c r="E1719" s="231" t="str">
        <f t="shared" si="525"/>
        <v/>
      </c>
      <c r="G1719" s="238"/>
      <c r="H1719" s="9"/>
      <c r="I1719" s="9"/>
      <c r="J1719" s="9"/>
      <c r="K1719" s="10"/>
      <c r="L1719" s="10"/>
      <c r="M1719" s="6"/>
      <c r="N1719" s="6">
        <f t="shared" si="527"/>
        <v>0</v>
      </c>
      <c r="O1719" s="250"/>
      <c r="P1719" s="250"/>
      <c r="Q1719" s="250"/>
      <c r="R1719" s="250"/>
      <c r="S1719" s="250"/>
      <c r="T1719" s="250"/>
      <c r="U1719" s="250"/>
      <c r="V1719" s="250"/>
      <c r="W1719" s="250"/>
      <c r="X1719" s="250"/>
      <c r="Y1719" s="250"/>
      <c r="Z1719" s="4"/>
      <c r="AA1719" s="429"/>
      <c r="AB1719" s="457">
        <f t="shared" si="524"/>
        <v>0</v>
      </c>
      <c r="AC1719" s="11"/>
      <c r="AD1719" s="11"/>
      <c r="AE1719" s="11"/>
      <c r="AF1719" s="11"/>
      <c r="AG1719" s="11"/>
      <c r="AH1719" s="11"/>
      <c r="AI1719" s="11"/>
      <c r="AJ1719" s="12"/>
      <c r="AK1719" s="445" t="str">
        <f>IF(G1719="","",VLOOKUP(J1719,中子データ!$B$4:$H$4500,3,FALSE))</f>
        <v/>
      </c>
      <c r="AL1719" s="445" t="str">
        <f>IF(G1719="","",VLOOKUP(J1719,中子データ!$B$4:$H$4500,5,FALSE))</f>
        <v/>
      </c>
      <c r="AM1719" s="445" t="str">
        <f>IF(G1719="","",VLOOKUP(J1719,中子データ!$B$4:$H$4500,6,FALSE))</f>
        <v/>
      </c>
      <c r="AN1719" s="418"/>
      <c r="AO1719" s="419"/>
      <c r="AP1719" s="420"/>
      <c r="AQ1719" s="421"/>
      <c r="AR1719" s="420"/>
      <c r="AS1719" s="436"/>
      <c r="AT1719" s="436"/>
      <c r="AU1719" s="422"/>
      <c r="AV1719" s="11"/>
      <c r="AW1719" s="11"/>
      <c r="AX1719" s="410">
        <f t="shared" si="523"/>
        <v>0</v>
      </c>
      <c r="AY1719" s="411" t="str">
        <f>IF(G1719="","",VLOOKUP(J1719,中子データ!$B$4:$M$5999,10,FALSE))</f>
        <v/>
      </c>
      <c r="AZ1719" s="438" t="str">
        <f>IF(G1719="","",VLOOKUP(J1719,中子データ!$B$4:$M$5999,9,FALSE))</f>
        <v/>
      </c>
      <c r="BA1719" s="412" t="str">
        <f>IF(AQ1719="","",VLOOKUP(AQ1719,作業者名!$B$4:$C$100,2,FALSE))</f>
        <v/>
      </c>
      <c r="BB1719" s="412" t="str">
        <f>IF(AR1719="","",VLOOKUP(AR1719,作業者名!$B$4:$C$100,2,FALSE))</f>
        <v/>
      </c>
      <c r="BC1719" s="412" t="str">
        <f>IF(G1719="","",VLOOKUP(J1719,中子データ!B$4:N$6004,12,FALSE))</f>
        <v/>
      </c>
      <c r="BD1719" s="413" t="str">
        <f>IF(G1719="","",VLOOKUP(J1719,中子データ!$B$4:$P$4500,15,FALSE))</f>
        <v/>
      </c>
    </row>
    <row r="1720" spans="1:56" x14ac:dyDescent="0.15">
      <c r="A1720" s="7" t="str">
        <f>IF(G1720="","",VLOOKUP(H1720,マシン名!$B$4:$C$93,2,FALSE))</f>
        <v/>
      </c>
      <c r="B1720" s="7" t="str">
        <f>IF(G1720="","",VLOOKUP(I1720,作業者名!$B$4:$C$100,2,FALSE))</f>
        <v/>
      </c>
      <c r="C1720" s="7" t="str">
        <f>IF(G1720="","",VLOOKUP(J1720,中子データ!$B$4:$H$4500,2,FALSE))</f>
        <v/>
      </c>
      <c r="D1720" s="8" t="str">
        <f>IF(G1720="","",VLOOKUP(J1720,中子データ!$B$4:$H$4500,4,FALSE))</f>
        <v/>
      </c>
      <c r="E1720" s="231" t="str">
        <f t="shared" si="525"/>
        <v/>
      </c>
      <c r="G1720" s="238"/>
      <c r="H1720" s="9"/>
      <c r="I1720" s="9"/>
      <c r="J1720" s="9"/>
      <c r="K1720" s="10"/>
      <c r="L1720" s="10"/>
      <c r="M1720" s="6"/>
      <c r="N1720" s="6">
        <f t="shared" si="527"/>
        <v>0</v>
      </c>
      <c r="O1720" s="250"/>
      <c r="P1720" s="250"/>
      <c r="Q1720" s="250"/>
      <c r="R1720" s="250"/>
      <c r="S1720" s="250"/>
      <c r="T1720" s="250"/>
      <c r="U1720" s="250"/>
      <c r="V1720" s="250"/>
      <c r="W1720" s="250"/>
      <c r="X1720" s="250"/>
      <c r="Y1720" s="250"/>
      <c r="Z1720" s="4"/>
      <c r="AA1720" s="429"/>
      <c r="AB1720" s="457">
        <f t="shared" si="524"/>
        <v>0</v>
      </c>
      <c r="AC1720" s="11"/>
      <c r="AD1720" s="11"/>
      <c r="AE1720" s="11"/>
      <c r="AF1720" s="11"/>
      <c r="AG1720" s="11"/>
      <c r="AH1720" s="11"/>
      <c r="AI1720" s="11"/>
      <c r="AJ1720" s="12"/>
      <c r="AK1720" s="445" t="str">
        <f>IF(G1720="","",VLOOKUP(J1720,中子データ!$B$4:$H$4500,3,FALSE))</f>
        <v/>
      </c>
      <c r="AL1720" s="445" t="str">
        <f>IF(G1720="","",VLOOKUP(J1720,中子データ!$B$4:$H$4500,5,FALSE))</f>
        <v/>
      </c>
      <c r="AM1720" s="445" t="str">
        <f>IF(G1720="","",VLOOKUP(J1720,中子データ!$B$4:$H$4500,6,FALSE))</f>
        <v/>
      </c>
      <c r="AN1720" s="418"/>
      <c r="AO1720" s="419"/>
      <c r="AP1720" s="420"/>
      <c r="AQ1720" s="421"/>
      <c r="AR1720" s="420"/>
      <c r="AS1720" s="436"/>
      <c r="AT1720" s="436"/>
      <c r="AU1720" s="422"/>
      <c r="AV1720" s="11"/>
      <c r="AW1720" s="11"/>
      <c r="AX1720" s="410">
        <f t="shared" si="523"/>
        <v>0</v>
      </c>
      <c r="AY1720" s="411" t="str">
        <f>IF(G1720="","",VLOOKUP(J1720,中子データ!$B$4:$M$5999,10,FALSE))</f>
        <v/>
      </c>
      <c r="AZ1720" s="438" t="str">
        <f>IF(G1720="","",VLOOKUP(J1720,中子データ!$B$4:$M$5999,9,FALSE))</f>
        <v/>
      </c>
      <c r="BA1720" s="412" t="str">
        <f>IF(AQ1720="","",VLOOKUP(AQ1720,作業者名!$B$4:$C$100,2,FALSE))</f>
        <v/>
      </c>
      <c r="BB1720" s="412" t="str">
        <f>IF(AR1720="","",VLOOKUP(AR1720,作業者名!$B$4:$C$100,2,FALSE))</f>
        <v/>
      </c>
      <c r="BC1720" s="412" t="str">
        <f>IF(G1720="","",VLOOKUP(J1720,中子データ!B$4:N$6004,12,FALSE))</f>
        <v/>
      </c>
      <c r="BD1720" s="413" t="str">
        <f>IF(G1720="","",VLOOKUP(J1720,中子データ!$B$4:$P$4500,15,FALSE))</f>
        <v/>
      </c>
    </row>
    <row r="1721" spans="1:56" x14ac:dyDescent="0.15">
      <c r="A1721" s="7" t="str">
        <f>IF(G1721="","",VLOOKUP(H1721,マシン名!$B$4:$C$93,2,FALSE))</f>
        <v/>
      </c>
      <c r="B1721" s="7" t="str">
        <f>IF(G1721="","",VLOOKUP(I1721,作業者名!$B$4:$C$100,2,FALSE))</f>
        <v/>
      </c>
      <c r="C1721" s="7" t="str">
        <f>IF(G1721="","",VLOOKUP(J1721,中子データ!$B$4:$H$4500,2,FALSE))</f>
        <v/>
      </c>
      <c r="D1721" s="8" t="str">
        <f>IF(G1721="","",VLOOKUP(J1721,中子データ!$B$4:$H$4500,4,FALSE))</f>
        <v/>
      </c>
      <c r="E1721" s="231" t="str">
        <f t="shared" si="525"/>
        <v/>
      </c>
      <c r="G1721" s="238"/>
      <c r="H1721" s="9"/>
      <c r="I1721" s="9"/>
      <c r="J1721" s="9"/>
      <c r="K1721" s="10"/>
      <c r="L1721" s="10"/>
      <c r="M1721" s="6"/>
      <c r="N1721" s="6">
        <f t="shared" si="527"/>
        <v>0</v>
      </c>
      <c r="O1721" s="250"/>
      <c r="P1721" s="250"/>
      <c r="Q1721" s="250"/>
      <c r="R1721" s="250"/>
      <c r="S1721" s="250"/>
      <c r="T1721" s="250"/>
      <c r="U1721" s="250"/>
      <c r="V1721" s="250"/>
      <c r="W1721" s="250"/>
      <c r="X1721" s="250"/>
      <c r="Y1721" s="250"/>
      <c r="Z1721" s="4"/>
      <c r="AA1721" s="429"/>
      <c r="AB1721" s="457">
        <f t="shared" si="524"/>
        <v>0</v>
      </c>
      <c r="AC1721" s="11"/>
      <c r="AD1721" s="11"/>
      <c r="AE1721" s="11"/>
      <c r="AF1721" s="11"/>
      <c r="AG1721" s="11"/>
      <c r="AH1721" s="11"/>
      <c r="AI1721" s="11"/>
      <c r="AJ1721" s="12"/>
      <c r="AK1721" s="445" t="str">
        <f>IF(G1721="","",VLOOKUP(J1721,中子データ!$B$4:$H$4500,3,FALSE))</f>
        <v/>
      </c>
      <c r="AL1721" s="445" t="str">
        <f>IF(G1721="","",VLOOKUP(J1721,中子データ!$B$4:$H$4500,5,FALSE))</f>
        <v/>
      </c>
      <c r="AM1721" s="445" t="str">
        <f>IF(G1721="","",VLOOKUP(J1721,中子データ!$B$4:$H$4500,6,FALSE))</f>
        <v/>
      </c>
      <c r="AN1721" s="418"/>
      <c r="AO1721" s="419"/>
      <c r="AP1721" s="420"/>
      <c r="AQ1721" s="421"/>
      <c r="AR1721" s="420"/>
      <c r="AS1721" s="436"/>
      <c r="AT1721" s="436"/>
      <c r="AU1721" s="422"/>
      <c r="AV1721" s="11"/>
      <c r="AW1721" s="11"/>
      <c r="AX1721" s="410">
        <f t="shared" si="523"/>
        <v>0</v>
      </c>
      <c r="AY1721" s="411" t="str">
        <f>IF(G1721="","",VLOOKUP(J1721,中子データ!$B$4:$M$5999,10,FALSE))</f>
        <v/>
      </c>
      <c r="AZ1721" s="438" t="str">
        <f>IF(G1721="","",VLOOKUP(J1721,中子データ!$B$4:$M$5999,9,FALSE))</f>
        <v/>
      </c>
      <c r="BA1721" s="412" t="str">
        <f>IF(AQ1721="","",VLOOKUP(AQ1721,作業者名!$B$4:$C$100,2,FALSE))</f>
        <v/>
      </c>
      <c r="BB1721" s="412" t="str">
        <f>IF(AR1721="","",VLOOKUP(AR1721,作業者名!$B$4:$C$100,2,FALSE))</f>
        <v/>
      </c>
      <c r="BC1721" s="412" t="str">
        <f>IF(G1721="","",VLOOKUP(J1721,中子データ!B$4:N$6004,12,FALSE))</f>
        <v/>
      </c>
      <c r="BD1721" s="413" t="str">
        <f>IF(G1721="","",VLOOKUP(J1721,中子データ!$B$4:$P$4500,15,FALSE))</f>
        <v/>
      </c>
    </row>
    <row r="1722" spans="1:56" x14ac:dyDescent="0.15">
      <c r="A1722" s="7" t="str">
        <f>IF(G1722="","",VLOOKUP(H1722,マシン名!$B$4:$C$93,2,FALSE))</f>
        <v/>
      </c>
      <c r="B1722" s="7" t="str">
        <f>IF(G1722="","",VLOOKUP(I1722,作業者名!$B$4:$C$100,2,FALSE))</f>
        <v/>
      </c>
      <c r="C1722" s="7" t="str">
        <f>IF(G1722="","",VLOOKUP(J1722,中子データ!$B$4:$H$4500,2,FALSE))</f>
        <v/>
      </c>
      <c r="D1722" s="8" t="str">
        <f>IF(G1722="","",VLOOKUP(J1722,中子データ!$B$4:$H$4500,4,FALSE))</f>
        <v/>
      </c>
      <c r="E1722" s="231" t="str">
        <f t="shared" si="525"/>
        <v/>
      </c>
      <c r="G1722" s="238"/>
      <c r="H1722" s="9"/>
      <c r="I1722" s="9"/>
      <c r="J1722" s="9"/>
      <c r="K1722" s="10"/>
      <c r="L1722" s="10"/>
      <c r="M1722" s="6"/>
      <c r="N1722" s="6">
        <f t="shared" si="527"/>
        <v>0</v>
      </c>
      <c r="O1722" s="250"/>
      <c r="P1722" s="250"/>
      <c r="Q1722" s="250"/>
      <c r="R1722" s="250"/>
      <c r="S1722" s="250"/>
      <c r="T1722" s="250"/>
      <c r="U1722" s="250"/>
      <c r="V1722" s="250"/>
      <c r="W1722" s="250"/>
      <c r="X1722" s="250"/>
      <c r="Y1722" s="250"/>
      <c r="Z1722" s="4"/>
      <c r="AA1722" s="429"/>
      <c r="AB1722" s="457">
        <f t="shared" si="524"/>
        <v>0</v>
      </c>
      <c r="AC1722" s="11"/>
      <c r="AD1722" s="11"/>
      <c r="AE1722" s="11"/>
      <c r="AF1722" s="11"/>
      <c r="AG1722" s="11"/>
      <c r="AH1722" s="11"/>
      <c r="AI1722" s="11"/>
      <c r="AJ1722" s="12"/>
      <c r="AK1722" s="445" t="str">
        <f>IF(G1722="","",VLOOKUP(J1722,中子データ!$B$4:$H$4500,3,FALSE))</f>
        <v/>
      </c>
      <c r="AL1722" s="445" t="str">
        <f>IF(G1722="","",VLOOKUP(J1722,中子データ!$B$4:$H$4500,5,FALSE))</f>
        <v/>
      </c>
      <c r="AM1722" s="445" t="str">
        <f>IF(G1722="","",VLOOKUP(J1722,中子データ!$B$4:$H$4500,6,FALSE))</f>
        <v/>
      </c>
      <c r="AN1722" s="418"/>
      <c r="AO1722" s="419"/>
      <c r="AP1722" s="420"/>
      <c r="AQ1722" s="421"/>
      <c r="AR1722" s="420"/>
      <c r="AS1722" s="436"/>
      <c r="AT1722" s="436"/>
      <c r="AU1722" s="422"/>
      <c r="AV1722" s="11"/>
      <c r="AW1722" s="11"/>
      <c r="AX1722" s="410">
        <f t="shared" si="523"/>
        <v>0</v>
      </c>
      <c r="AY1722" s="411" t="str">
        <f>IF(G1722="","",VLOOKUP(J1722,中子データ!$B$4:$M$5999,10,FALSE))</f>
        <v/>
      </c>
      <c r="AZ1722" s="438" t="str">
        <f>IF(G1722="","",VLOOKUP(J1722,中子データ!$B$4:$M$5999,9,FALSE))</f>
        <v/>
      </c>
      <c r="BA1722" s="412" t="str">
        <f>IF(AQ1722="","",VLOOKUP(AQ1722,作業者名!$B$4:$C$100,2,FALSE))</f>
        <v/>
      </c>
      <c r="BB1722" s="412" t="str">
        <f>IF(AR1722="","",VLOOKUP(AR1722,作業者名!$B$4:$C$100,2,FALSE))</f>
        <v/>
      </c>
      <c r="BC1722" s="412" t="str">
        <f>IF(G1722="","",VLOOKUP(J1722,中子データ!B$4:N$6004,12,FALSE))</f>
        <v/>
      </c>
      <c r="BD1722" s="413" t="str">
        <f>IF(G1722="","",VLOOKUP(J1722,中子データ!$B$4:$P$4500,15,FALSE))</f>
        <v/>
      </c>
    </row>
    <row r="1723" spans="1:56" x14ac:dyDescent="0.15">
      <c r="A1723" s="7" t="str">
        <f>IF(G1723="","",VLOOKUP(H1723,マシン名!$B$4:$C$93,2,FALSE))</f>
        <v/>
      </c>
      <c r="B1723" s="7" t="str">
        <f>IF(G1723="","",VLOOKUP(I1723,作業者名!$B$4:$C$100,2,FALSE))</f>
        <v/>
      </c>
      <c r="C1723" s="7" t="str">
        <f>IF(G1723="","",VLOOKUP(J1723,中子データ!$B$4:$H$4500,2,FALSE))</f>
        <v/>
      </c>
      <c r="D1723" s="8" t="str">
        <f>IF(G1723="","",VLOOKUP(J1723,中子データ!$B$4:$H$4500,4,FALSE))</f>
        <v/>
      </c>
      <c r="E1723" s="231" t="str">
        <f t="shared" si="525"/>
        <v/>
      </c>
      <c r="G1723" s="238"/>
      <c r="H1723" s="9"/>
      <c r="I1723" s="9"/>
      <c r="J1723" s="9"/>
      <c r="K1723" s="10"/>
      <c r="L1723" s="10"/>
      <c r="M1723" s="6"/>
      <c r="N1723" s="6">
        <f t="shared" si="527"/>
        <v>0</v>
      </c>
      <c r="O1723" s="250"/>
      <c r="P1723" s="250"/>
      <c r="Q1723" s="250"/>
      <c r="R1723" s="250"/>
      <c r="S1723" s="250"/>
      <c r="T1723" s="250"/>
      <c r="U1723" s="250"/>
      <c r="V1723" s="250"/>
      <c r="W1723" s="250"/>
      <c r="X1723" s="250"/>
      <c r="Y1723" s="250"/>
      <c r="Z1723" s="4"/>
      <c r="AA1723" s="429"/>
      <c r="AB1723" s="457">
        <f t="shared" si="524"/>
        <v>0</v>
      </c>
      <c r="AC1723" s="11"/>
      <c r="AD1723" s="11"/>
      <c r="AE1723" s="11"/>
      <c r="AF1723" s="11"/>
      <c r="AG1723" s="11"/>
      <c r="AH1723" s="11"/>
      <c r="AI1723" s="11"/>
      <c r="AJ1723" s="12"/>
      <c r="AK1723" s="445" t="str">
        <f>IF(G1723="","",VLOOKUP(J1723,中子データ!$B$4:$H$4500,3,FALSE))</f>
        <v/>
      </c>
      <c r="AL1723" s="445" t="str">
        <f>IF(G1723="","",VLOOKUP(J1723,中子データ!$B$4:$H$4500,5,FALSE))</f>
        <v/>
      </c>
      <c r="AM1723" s="445" t="str">
        <f>IF(G1723="","",VLOOKUP(J1723,中子データ!$B$4:$H$4500,6,FALSE))</f>
        <v/>
      </c>
      <c r="AN1723" s="418"/>
      <c r="AO1723" s="419"/>
      <c r="AP1723" s="420"/>
      <c r="AQ1723" s="421"/>
      <c r="AR1723" s="420"/>
      <c r="AS1723" s="436"/>
      <c r="AT1723" s="436"/>
      <c r="AU1723" s="422"/>
      <c r="AV1723" s="11"/>
      <c r="AW1723" s="11"/>
      <c r="AX1723" s="410">
        <f t="shared" si="523"/>
        <v>0</v>
      </c>
      <c r="AY1723" s="411" t="str">
        <f>IF(G1723="","",VLOOKUP(J1723,中子データ!$B$4:$M$5999,10,FALSE))</f>
        <v/>
      </c>
      <c r="AZ1723" s="438" t="str">
        <f>IF(G1723="","",VLOOKUP(J1723,中子データ!$B$4:$M$5999,9,FALSE))</f>
        <v/>
      </c>
      <c r="BA1723" s="412" t="str">
        <f>IF(AQ1723="","",VLOOKUP(AQ1723,作業者名!$B$4:$C$100,2,FALSE))</f>
        <v/>
      </c>
      <c r="BB1723" s="412" t="str">
        <f>IF(AR1723="","",VLOOKUP(AR1723,作業者名!$B$4:$C$100,2,FALSE))</f>
        <v/>
      </c>
      <c r="BC1723" s="412" t="str">
        <f>IF(G1723="","",VLOOKUP(J1723,中子データ!B$4:N$6004,12,FALSE))</f>
        <v/>
      </c>
      <c r="BD1723" s="413" t="str">
        <f>IF(G1723="","",VLOOKUP(J1723,中子データ!$B$4:$P$4500,15,FALSE))</f>
        <v/>
      </c>
    </row>
    <row r="1724" spans="1:56" x14ac:dyDescent="0.15">
      <c r="A1724" s="7" t="str">
        <f>IF(G1724="","",VLOOKUP(H1724,マシン名!$B$4:$C$93,2,FALSE))</f>
        <v/>
      </c>
      <c r="B1724" s="7" t="str">
        <f>IF(G1724="","",VLOOKUP(I1724,作業者名!$B$4:$C$100,2,FALSE))</f>
        <v/>
      </c>
      <c r="C1724" s="7" t="str">
        <f>IF(G1724="","",VLOOKUP(J1724,中子データ!$B$4:$H$4500,2,FALSE))</f>
        <v/>
      </c>
      <c r="D1724" s="8" t="str">
        <f>IF(G1724="","",VLOOKUP(J1724,中子データ!$B$4:$H$4500,4,FALSE))</f>
        <v/>
      </c>
      <c r="E1724" s="231" t="str">
        <f t="shared" si="525"/>
        <v/>
      </c>
      <c r="G1724" s="238"/>
      <c r="H1724" s="9"/>
      <c r="I1724" s="9"/>
      <c r="J1724" s="9"/>
      <c r="K1724" s="10"/>
      <c r="L1724" s="10"/>
      <c r="M1724" s="6"/>
      <c r="N1724" s="6">
        <f t="shared" si="527"/>
        <v>0</v>
      </c>
      <c r="O1724" s="250"/>
      <c r="P1724" s="250"/>
      <c r="Q1724" s="250"/>
      <c r="R1724" s="250"/>
      <c r="S1724" s="250"/>
      <c r="T1724" s="250"/>
      <c r="U1724" s="250"/>
      <c r="V1724" s="250"/>
      <c r="W1724" s="250"/>
      <c r="X1724" s="250"/>
      <c r="Y1724" s="250"/>
      <c r="Z1724" s="4"/>
      <c r="AA1724" s="429"/>
      <c r="AB1724" s="457">
        <f t="shared" si="524"/>
        <v>0</v>
      </c>
      <c r="AC1724" s="11"/>
      <c r="AD1724" s="11"/>
      <c r="AE1724" s="11"/>
      <c r="AF1724" s="11"/>
      <c r="AG1724" s="11"/>
      <c r="AH1724" s="11"/>
      <c r="AI1724" s="11"/>
      <c r="AJ1724" s="12"/>
      <c r="AK1724" s="445" t="str">
        <f>IF(G1724="","",VLOOKUP(J1724,中子データ!$B$4:$H$4500,3,FALSE))</f>
        <v/>
      </c>
      <c r="AL1724" s="445" t="str">
        <f>IF(G1724="","",VLOOKUP(J1724,中子データ!$B$4:$H$4500,5,FALSE))</f>
        <v/>
      </c>
      <c r="AM1724" s="445" t="str">
        <f>IF(G1724="","",VLOOKUP(J1724,中子データ!$B$4:$H$4500,6,FALSE))</f>
        <v/>
      </c>
      <c r="AN1724" s="418"/>
      <c r="AO1724" s="419"/>
      <c r="AP1724" s="420"/>
      <c r="AQ1724" s="421"/>
      <c r="AR1724" s="420"/>
      <c r="AS1724" s="436"/>
      <c r="AT1724" s="436"/>
      <c r="AU1724" s="422"/>
      <c r="AV1724" s="11"/>
      <c r="AW1724" s="11"/>
      <c r="AX1724" s="410">
        <f t="shared" si="523"/>
        <v>0</v>
      </c>
      <c r="AY1724" s="411" t="str">
        <f>IF(G1724="","",VLOOKUP(J1724,中子データ!$B$4:$M$5999,10,FALSE))</f>
        <v/>
      </c>
      <c r="AZ1724" s="438" t="str">
        <f>IF(G1724="","",VLOOKUP(J1724,中子データ!$B$4:$M$5999,9,FALSE))</f>
        <v/>
      </c>
      <c r="BA1724" s="412" t="str">
        <f>IF(AQ1724="","",VLOOKUP(AQ1724,作業者名!$B$4:$C$100,2,FALSE))</f>
        <v/>
      </c>
      <c r="BB1724" s="412" t="str">
        <f>IF(AR1724="","",VLOOKUP(AR1724,作業者名!$B$4:$C$100,2,FALSE))</f>
        <v/>
      </c>
      <c r="BC1724" s="412" t="str">
        <f>IF(G1724="","",VLOOKUP(J1724,中子データ!B$4:N$6004,12,FALSE))</f>
        <v/>
      </c>
      <c r="BD1724" s="413" t="str">
        <f>IF(G1724="","",VLOOKUP(J1724,中子データ!$B$4:$P$4500,15,FALSE))</f>
        <v/>
      </c>
    </row>
    <row r="1725" spans="1:56" x14ac:dyDescent="0.15">
      <c r="A1725" s="7" t="str">
        <f>IF(G1725="","",VLOOKUP(H1725,マシン名!$B$4:$C$93,2,FALSE))</f>
        <v/>
      </c>
      <c r="B1725" s="7" t="str">
        <f>IF(G1725="","",VLOOKUP(I1725,作業者名!$B$4:$C$100,2,FALSE))</f>
        <v/>
      </c>
      <c r="C1725" s="7" t="str">
        <f>IF(G1725="","",VLOOKUP(J1725,中子データ!$B$4:$H$4500,2,FALSE))</f>
        <v/>
      </c>
      <c r="D1725" s="8" t="str">
        <f>IF(G1725="","",VLOOKUP(J1725,中子データ!$B$4:$H$4500,4,FALSE))</f>
        <v/>
      </c>
      <c r="E1725" s="231" t="str">
        <f t="shared" si="525"/>
        <v/>
      </c>
      <c r="G1725" s="238"/>
      <c r="H1725" s="9"/>
      <c r="I1725" s="9"/>
      <c r="J1725" s="9"/>
      <c r="K1725" s="10"/>
      <c r="L1725" s="10"/>
      <c r="M1725" s="6"/>
      <c r="N1725" s="6">
        <f t="shared" si="527"/>
        <v>0</v>
      </c>
      <c r="O1725" s="250"/>
      <c r="P1725" s="250"/>
      <c r="Q1725" s="250"/>
      <c r="R1725" s="250"/>
      <c r="S1725" s="250"/>
      <c r="T1725" s="250"/>
      <c r="U1725" s="250"/>
      <c r="V1725" s="250"/>
      <c r="W1725" s="250"/>
      <c r="X1725" s="250"/>
      <c r="Y1725" s="250"/>
      <c r="Z1725" s="4"/>
      <c r="AA1725" s="429"/>
      <c r="AB1725" s="457">
        <f t="shared" si="524"/>
        <v>0</v>
      </c>
      <c r="AC1725" s="11"/>
      <c r="AD1725" s="11"/>
      <c r="AE1725" s="11"/>
      <c r="AF1725" s="11"/>
      <c r="AG1725" s="11"/>
      <c r="AH1725" s="11"/>
      <c r="AI1725" s="11"/>
      <c r="AJ1725" s="12"/>
      <c r="AK1725" s="445" t="str">
        <f>IF(G1725="","",VLOOKUP(J1725,中子データ!$B$4:$H$4500,3,FALSE))</f>
        <v/>
      </c>
      <c r="AL1725" s="445" t="str">
        <f>IF(G1725="","",VLOOKUP(J1725,中子データ!$B$4:$H$4500,5,FALSE))</f>
        <v/>
      </c>
      <c r="AM1725" s="445" t="str">
        <f>IF(G1725="","",VLOOKUP(J1725,中子データ!$B$4:$H$4500,6,FALSE))</f>
        <v/>
      </c>
      <c r="AN1725" s="418"/>
      <c r="AO1725" s="419"/>
      <c r="AP1725" s="420"/>
      <c r="AQ1725" s="421"/>
      <c r="AR1725" s="420"/>
      <c r="AS1725" s="436"/>
      <c r="AT1725" s="436"/>
      <c r="AU1725" s="422"/>
      <c r="AV1725" s="11"/>
      <c r="AW1725" s="11"/>
      <c r="AX1725" s="410">
        <f t="shared" si="523"/>
        <v>0</v>
      </c>
      <c r="AY1725" s="411" t="str">
        <f>IF(G1725="","",VLOOKUP(J1725,中子データ!$B$4:$M$5999,10,FALSE))</f>
        <v/>
      </c>
      <c r="AZ1725" s="438" t="str">
        <f>IF(G1725="","",VLOOKUP(J1725,中子データ!$B$4:$M$5999,9,FALSE))</f>
        <v/>
      </c>
      <c r="BA1725" s="412" t="str">
        <f>IF(AQ1725="","",VLOOKUP(AQ1725,作業者名!$B$4:$C$100,2,FALSE))</f>
        <v/>
      </c>
      <c r="BB1725" s="412" t="str">
        <f>IF(AR1725="","",VLOOKUP(AR1725,作業者名!$B$4:$C$100,2,FALSE))</f>
        <v/>
      </c>
      <c r="BC1725" s="412" t="str">
        <f>IF(G1725="","",VLOOKUP(J1725,中子データ!B$4:N$6004,12,FALSE))</f>
        <v/>
      </c>
      <c r="BD1725" s="413" t="str">
        <f>IF(G1725="","",VLOOKUP(J1725,中子データ!$B$4:$P$4500,15,FALSE))</f>
        <v/>
      </c>
    </row>
    <row r="1726" spans="1:56" x14ac:dyDescent="0.15">
      <c r="A1726" s="7" t="str">
        <f>IF(G1726="","",VLOOKUP(H1726,マシン名!$B$4:$C$93,2,FALSE))</f>
        <v/>
      </c>
      <c r="B1726" s="7" t="str">
        <f>IF(G1726="","",VLOOKUP(I1726,作業者名!$B$4:$C$100,2,FALSE))</f>
        <v/>
      </c>
      <c r="C1726" s="7" t="str">
        <f>IF(G1726="","",VLOOKUP(J1726,中子データ!$B$4:$H$4500,2,FALSE))</f>
        <v/>
      </c>
      <c r="D1726" s="8" t="str">
        <f>IF(G1726="","",VLOOKUP(J1726,中子データ!$B$4:$H$4500,4,FALSE))</f>
        <v/>
      </c>
      <c r="E1726" s="231" t="str">
        <f t="shared" si="525"/>
        <v/>
      </c>
      <c r="G1726" s="238"/>
      <c r="H1726" s="9"/>
      <c r="I1726" s="9"/>
      <c r="J1726" s="9"/>
      <c r="K1726" s="10"/>
      <c r="L1726" s="10"/>
      <c r="M1726" s="6"/>
      <c r="N1726" s="6">
        <f t="shared" si="527"/>
        <v>0</v>
      </c>
      <c r="O1726" s="250"/>
      <c r="P1726" s="250"/>
      <c r="Q1726" s="250"/>
      <c r="R1726" s="250"/>
      <c r="S1726" s="250"/>
      <c r="T1726" s="250"/>
      <c r="U1726" s="250"/>
      <c r="V1726" s="250"/>
      <c r="W1726" s="250"/>
      <c r="X1726" s="250"/>
      <c r="Y1726" s="250"/>
      <c r="Z1726" s="4"/>
      <c r="AA1726" s="429"/>
      <c r="AB1726" s="457">
        <f t="shared" si="524"/>
        <v>0</v>
      </c>
      <c r="AC1726" s="11"/>
      <c r="AD1726" s="11"/>
      <c r="AE1726" s="11"/>
      <c r="AF1726" s="11"/>
      <c r="AG1726" s="11"/>
      <c r="AH1726" s="11"/>
      <c r="AI1726" s="11"/>
      <c r="AJ1726" s="12"/>
      <c r="AK1726" s="445" t="str">
        <f>IF(G1726="","",VLOOKUP(J1726,中子データ!$B$4:$H$4500,3,FALSE))</f>
        <v/>
      </c>
      <c r="AL1726" s="445" t="str">
        <f>IF(G1726="","",VLOOKUP(J1726,中子データ!$B$4:$H$4500,5,FALSE))</f>
        <v/>
      </c>
      <c r="AM1726" s="445" t="str">
        <f>IF(G1726="","",VLOOKUP(J1726,中子データ!$B$4:$H$4500,6,FALSE))</f>
        <v/>
      </c>
      <c r="AN1726" s="418"/>
      <c r="AO1726" s="419"/>
      <c r="AP1726" s="420"/>
      <c r="AQ1726" s="421"/>
      <c r="AR1726" s="420"/>
      <c r="AS1726" s="436"/>
      <c r="AT1726" s="436"/>
      <c r="AU1726" s="422"/>
      <c r="AV1726" s="11"/>
      <c r="AW1726" s="11"/>
      <c r="AX1726" s="410">
        <f t="shared" si="523"/>
        <v>0</v>
      </c>
      <c r="AY1726" s="411" t="str">
        <f>IF(G1726="","",VLOOKUP(J1726,中子データ!$B$4:$M$5999,10,FALSE))</f>
        <v/>
      </c>
      <c r="AZ1726" s="438" t="str">
        <f>IF(G1726="","",VLOOKUP(J1726,中子データ!$B$4:$M$5999,9,FALSE))</f>
        <v/>
      </c>
      <c r="BA1726" s="412" t="str">
        <f>IF(AQ1726="","",VLOOKUP(AQ1726,作業者名!$B$4:$C$100,2,FALSE))</f>
        <v/>
      </c>
      <c r="BB1726" s="412" t="str">
        <f>IF(AR1726="","",VLOOKUP(AR1726,作業者名!$B$4:$C$100,2,FALSE))</f>
        <v/>
      </c>
      <c r="BC1726" s="412" t="str">
        <f>IF(G1726="","",VLOOKUP(J1726,中子データ!B$4:N$6004,12,FALSE))</f>
        <v/>
      </c>
      <c r="BD1726" s="413" t="str">
        <f>IF(G1726="","",VLOOKUP(J1726,中子データ!$B$4:$P$4500,15,FALSE))</f>
        <v/>
      </c>
    </row>
    <row r="1727" spans="1:56" x14ac:dyDescent="0.15">
      <c r="A1727" s="7" t="str">
        <f>IF(G1727="","",VLOOKUP(H1727,マシン名!$B$4:$C$93,2,FALSE))</f>
        <v/>
      </c>
      <c r="B1727" s="7" t="str">
        <f>IF(G1727="","",VLOOKUP(I1727,作業者名!$B$4:$C$100,2,FALSE))</f>
        <v/>
      </c>
      <c r="C1727" s="7" t="str">
        <f>IF(G1727="","",VLOOKUP(J1727,中子データ!$B$4:$H$4500,2,FALSE))</f>
        <v/>
      </c>
      <c r="D1727" s="8" t="str">
        <f>IF(G1727="","",VLOOKUP(J1727,中子データ!$B$4:$H$4500,4,FALSE))</f>
        <v/>
      </c>
      <c r="E1727" s="231" t="str">
        <f t="shared" si="525"/>
        <v/>
      </c>
      <c r="G1727" s="238"/>
      <c r="H1727" s="9"/>
      <c r="I1727" s="9"/>
      <c r="J1727" s="9"/>
      <c r="K1727" s="10"/>
      <c r="L1727" s="10"/>
      <c r="M1727" s="6"/>
      <c r="N1727" s="6">
        <f t="shared" si="527"/>
        <v>0</v>
      </c>
      <c r="O1727" s="250"/>
      <c r="P1727" s="250"/>
      <c r="Q1727" s="250"/>
      <c r="R1727" s="250"/>
      <c r="S1727" s="250"/>
      <c r="T1727" s="250"/>
      <c r="U1727" s="250"/>
      <c r="V1727" s="250"/>
      <c r="W1727" s="250"/>
      <c r="X1727" s="250"/>
      <c r="Y1727" s="250"/>
      <c r="Z1727" s="4"/>
      <c r="AA1727" s="429"/>
      <c r="AB1727" s="457">
        <f t="shared" si="524"/>
        <v>0</v>
      </c>
      <c r="AC1727" s="11"/>
      <c r="AD1727" s="11"/>
      <c r="AE1727" s="11"/>
      <c r="AF1727" s="11"/>
      <c r="AG1727" s="11"/>
      <c r="AH1727" s="11"/>
      <c r="AI1727" s="11"/>
      <c r="AJ1727" s="12"/>
      <c r="AK1727" s="445" t="str">
        <f>IF(G1727="","",VLOOKUP(J1727,中子データ!$B$4:$H$4500,3,FALSE))</f>
        <v/>
      </c>
      <c r="AL1727" s="445" t="str">
        <f>IF(G1727="","",VLOOKUP(J1727,中子データ!$B$4:$H$4500,5,FALSE))</f>
        <v/>
      </c>
      <c r="AM1727" s="445" t="str">
        <f>IF(G1727="","",VLOOKUP(J1727,中子データ!$B$4:$H$4500,6,FALSE))</f>
        <v/>
      </c>
      <c r="AN1727" s="418"/>
      <c r="AO1727" s="419"/>
      <c r="AP1727" s="420"/>
      <c r="AQ1727" s="421"/>
      <c r="AR1727" s="420"/>
      <c r="AS1727" s="436"/>
      <c r="AT1727" s="436"/>
      <c r="AU1727" s="422"/>
      <c r="AV1727" s="11"/>
      <c r="AW1727" s="11"/>
      <c r="AX1727" s="410">
        <f t="shared" ref="AX1727:AX1790" si="528">L1727-O1727-P1727-Q1727-R1727--S1727-T1727-U1727-V1727-W1727-X1727-Y1727-Z1727</f>
        <v>0</v>
      </c>
      <c r="AY1727" s="411" t="str">
        <f>IF(G1727="","",VLOOKUP(J1727,中子データ!$B$4:$M$5999,10,FALSE))</f>
        <v/>
      </c>
      <c r="AZ1727" s="438" t="str">
        <f>IF(G1727="","",VLOOKUP(J1727,中子データ!$B$4:$M$5999,9,FALSE))</f>
        <v/>
      </c>
      <c r="BA1727" s="412" t="str">
        <f>IF(AQ1727="","",VLOOKUP(AQ1727,作業者名!$B$4:$C$100,2,FALSE))</f>
        <v/>
      </c>
      <c r="BB1727" s="412" t="str">
        <f>IF(AR1727="","",VLOOKUP(AR1727,作業者名!$B$4:$C$100,2,FALSE))</f>
        <v/>
      </c>
      <c r="BC1727" s="412" t="str">
        <f>IF(G1727="","",VLOOKUP(J1727,中子データ!B$4:N$6004,12,FALSE))</f>
        <v/>
      </c>
      <c r="BD1727" s="413" t="str">
        <f>IF(G1727="","",VLOOKUP(J1727,中子データ!$B$4:$P$4500,15,FALSE))</f>
        <v/>
      </c>
    </row>
    <row r="1728" spans="1:56" x14ac:dyDescent="0.15">
      <c r="A1728" s="7" t="str">
        <f>IF(G1728="","",VLOOKUP(H1728,マシン名!$B$4:$C$93,2,FALSE))</f>
        <v/>
      </c>
      <c r="B1728" s="7" t="str">
        <f>IF(G1728="","",VLOOKUP(I1728,作業者名!$B$4:$C$100,2,FALSE))</f>
        <v/>
      </c>
      <c r="C1728" s="7" t="str">
        <f>IF(G1728="","",VLOOKUP(J1728,中子データ!$B$4:$H$4500,2,FALSE))</f>
        <v/>
      </c>
      <c r="D1728" s="8" t="str">
        <f>IF(G1728="","",VLOOKUP(J1728,中子データ!$B$4:$H$4500,4,FALSE))</f>
        <v/>
      </c>
      <c r="E1728" s="231" t="str">
        <f t="shared" si="525"/>
        <v/>
      </c>
      <c r="G1728" s="238"/>
      <c r="H1728" s="9"/>
      <c r="I1728" s="9"/>
      <c r="J1728" s="9"/>
      <c r="K1728" s="10"/>
      <c r="L1728" s="10"/>
      <c r="M1728" s="6"/>
      <c r="N1728" s="6">
        <f t="shared" si="527"/>
        <v>0</v>
      </c>
      <c r="O1728" s="250"/>
      <c r="P1728" s="250"/>
      <c r="Q1728" s="250"/>
      <c r="R1728" s="250"/>
      <c r="S1728" s="250"/>
      <c r="T1728" s="250"/>
      <c r="U1728" s="250"/>
      <c r="V1728" s="250"/>
      <c r="W1728" s="250"/>
      <c r="X1728" s="250"/>
      <c r="Y1728" s="250"/>
      <c r="Z1728" s="4"/>
      <c r="AA1728" s="429"/>
      <c r="AB1728" s="457">
        <f t="shared" si="524"/>
        <v>0</v>
      </c>
      <c r="AC1728" s="11"/>
      <c r="AD1728" s="11"/>
      <c r="AE1728" s="11"/>
      <c r="AF1728" s="11"/>
      <c r="AG1728" s="11"/>
      <c r="AH1728" s="11"/>
      <c r="AI1728" s="11"/>
      <c r="AJ1728" s="12"/>
      <c r="AK1728" s="445" t="str">
        <f>IF(G1728="","",VLOOKUP(J1728,中子データ!$B$4:$H$4500,3,FALSE))</f>
        <v/>
      </c>
      <c r="AL1728" s="445" t="str">
        <f>IF(G1728="","",VLOOKUP(J1728,中子データ!$B$4:$H$4500,5,FALSE))</f>
        <v/>
      </c>
      <c r="AM1728" s="445" t="str">
        <f>IF(G1728="","",VLOOKUP(J1728,中子データ!$B$4:$H$4500,6,FALSE))</f>
        <v/>
      </c>
      <c r="AN1728" s="418"/>
      <c r="AO1728" s="419"/>
      <c r="AP1728" s="420"/>
      <c r="AQ1728" s="421"/>
      <c r="AR1728" s="420"/>
      <c r="AS1728" s="436"/>
      <c r="AT1728" s="436"/>
      <c r="AU1728" s="422"/>
      <c r="AV1728" s="11"/>
      <c r="AW1728" s="11"/>
      <c r="AX1728" s="410">
        <f t="shared" si="528"/>
        <v>0</v>
      </c>
      <c r="AY1728" s="411" t="str">
        <f>IF(G1728="","",VLOOKUP(J1728,中子データ!$B$4:$M$5999,10,FALSE))</f>
        <v/>
      </c>
      <c r="AZ1728" s="438" t="str">
        <f>IF(G1728="","",VLOOKUP(J1728,中子データ!$B$4:$M$5999,9,FALSE))</f>
        <v/>
      </c>
      <c r="BA1728" s="412" t="str">
        <f>IF(AQ1728="","",VLOOKUP(AQ1728,作業者名!$B$4:$C$100,2,FALSE))</f>
        <v/>
      </c>
      <c r="BB1728" s="412" t="str">
        <f>IF(AR1728="","",VLOOKUP(AR1728,作業者名!$B$4:$C$100,2,FALSE))</f>
        <v/>
      </c>
      <c r="BC1728" s="412" t="str">
        <f>IF(G1728="","",VLOOKUP(J1728,中子データ!B$4:N$6004,12,FALSE))</f>
        <v/>
      </c>
      <c r="BD1728" s="413" t="str">
        <f>IF(G1728="","",VLOOKUP(J1728,中子データ!$B$4:$P$4500,15,FALSE))</f>
        <v/>
      </c>
    </row>
    <row r="1729" spans="1:56" x14ac:dyDescent="0.15">
      <c r="A1729" s="7" t="str">
        <f>IF(G1729="","",VLOOKUP(H1729,マシン名!$B$4:$C$93,2,FALSE))</f>
        <v/>
      </c>
      <c r="B1729" s="7" t="str">
        <f>IF(G1729="","",VLOOKUP(I1729,作業者名!$B$4:$C$100,2,FALSE))</f>
        <v/>
      </c>
      <c r="C1729" s="7" t="str">
        <f>IF(G1729="","",VLOOKUP(J1729,中子データ!$B$4:$H$4500,2,FALSE))</f>
        <v/>
      </c>
      <c r="D1729" s="8" t="str">
        <f>IF(G1729="","",VLOOKUP(J1729,中子データ!$B$4:$H$4500,4,FALSE))</f>
        <v/>
      </c>
      <c r="E1729" s="231" t="str">
        <f t="shared" si="525"/>
        <v/>
      </c>
      <c r="G1729" s="238"/>
      <c r="H1729" s="9"/>
      <c r="I1729" s="9"/>
      <c r="J1729" s="9"/>
      <c r="K1729" s="10"/>
      <c r="L1729" s="10"/>
      <c r="M1729" s="6"/>
      <c r="N1729" s="6">
        <f t="shared" si="527"/>
        <v>0</v>
      </c>
      <c r="O1729" s="250"/>
      <c r="P1729" s="250"/>
      <c r="Q1729" s="250"/>
      <c r="R1729" s="250"/>
      <c r="S1729" s="250"/>
      <c r="T1729" s="250"/>
      <c r="U1729" s="250"/>
      <c r="V1729" s="250"/>
      <c r="W1729" s="250"/>
      <c r="X1729" s="250"/>
      <c r="Y1729" s="250"/>
      <c r="Z1729" s="4"/>
      <c r="AA1729" s="429"/>
      <c r="AB1729" s="457">
        <f t="shared" si="524"/>
        <v>0</v>
      </c>
      <c r="AC1729" s="11"/>
      <c r="AD1729" s="11"/>
      <c r="AE1729" s="11"/>
      <c r="AF1729" s="11"/>
      <c r="AG1729" s="11"/>
      <c r="AH1729" s="11"/>
      <c r="AI1729" s="11"/>
      <c r="AJ1729" s="12"/>
      <c r="AK1729" s="445" t="str">
        <f>IF(G1729="","",VLOOKUP(J1729,中子データ!$B$4:$H$4500,3,FALSE))</f>
        <v/>
      </c>
      <c r="AL1729" s="445" t="str">
        <f>IF(G1729="","",VLOOKUP(J1729,中子データ!$B$4:$H$4500,5,FALSE))</f>
        <v/>
      </c>
      <c r="AM1729" s="445" t="str">
        <f>IF(G1729="","",VLOOKUP(J1729,中子データ!$B$4:$H$4500,6,FALSE))</f>
        <v/>
      </c>
      <c r="AN1729" s="418"/>
      <c r="AO1729" s="419"/>
      <c r="AP1729" s="420"/>
      <c r="AQ1729" s="421"/>
      <c r="AR1729" s="420"/>
      <c r="AS1729" s="436"/>
      <c r="AT1729" s="436"/>
      <c r="AU1729" s="422"/>
      <c r="AV1729" s="11"/>
      <c r="AW1729" s="11"/>
      <c r="AX1729" s="410">
        <f t="shared" si="528"/>
        <v>0</v>
      </c>
      <c r="AY1729" s="411" t="str">
        <f>IF(G1729="","",VLOOKUP(J1729,中子データ!$B$4:$M$5999,10,FALSE))</f>
        <v/>
      </c>
      <c r="AZ1729" s="438" t="str">
        <f>IF(G1729="","",VLOOKUP(J1729,中子データ!$B$4:$M$5999,9,FALSE))</f>
        <v/>
      </c>
      <c r="BA1729" s="412" t="str">
        <f>IF(AQ1729="","",VLOOKUP(AQ1729,作業者名!$B$4:$C$100,2,FALSE))</f>
        <v/>
      </c>
      <c r="BB1729" s="412" t="str">
        <f>IF(AR1729="","",VLOOKUP(AR1729,作業者名!$B$4:$C$100,2,FALSE))</f>
        <v/>
      </c>
      <c r="BC1729" s="412" t="str">
        <f>IF(G1729="","",VLOOKUP(J1729,中子データ!B$4:N$6004,12,FALSE))</f>
        <v/>
      </c>
      <c r="BD1729" s="413" t="str">
        <f>IF(G1729="","",VLOOKUP(J1729,中子データ!$B$4:$P$4500,15,FALSE))</f>
        <v/>
      </c>
    </row>
    <row r="1730" spans="1:56" x14ac:dyDescent="0.15">
      <c r="A1730" s="7" t="str">
        <f>IF(G1730="","",VLOOKUP(H1730,マシン名!$B$4:$C$93,2,FALSE))</f>
        <v/>
      </c>
      <c r="B1730" s="7" t="str">
        <f>IF(G1730="","",VLOOKUP(I1730,作業者名!$B$4:$C$100,2,FALSE))</f>
        <v/>
      </c>
      <c r="C1730" s="7" t="str">
        <f>IF(G1730="","",VLOOKUP(J1730,中子データ!$B$4:$H$4500,2,FALSE))</f>
        <v/>
      </c>
      <c r="D1730" s="8" t="str">
        <f>IF(G1730="","",VLOOKUP(J1730,中子データ!$B$4:$H$4500,4,FALSE))</f>
        <v/>
      </c>
      <c r="E1730" s="231" t="str">
        <f t="shared" si="525"/>
        <v/>
      </c>
      <c r="G1730" s="238"/>
      <c r="H1730" s="9"/>
      <c r="I1730" s="9"/>
      <c r="J1730" s="9"/>
      <c r="K1730" s="10"/>
      <c r="L1730" s="10"/>
      <c r="M1730" s="6"/>
      <c r="N1730" s="6">
        <f t="shared" si="527"/>
        <v>0</v>
      </c>
      <c r="O1730" s="250"/>
      <c r="P1730" s="250"/>
      <c r="Q1730" s="250"/>
      <c r="R1730" s="250"/>
      <c r="S1730" s="250"/>
      <c r="T1730" s="250"/>
      <c r="U1730" s="250"/>
      <c r="V1730" s="250"/>
      <c r="W1730" s="250"/>
      <c r="X1730" s="250"/>
      <c r="Y1730" s="250"/>
      <c r="Z1730" s="4"/>
      <c r="AA1730" s="429"/>
      <c r="AB1730" s="457">
        <f t="shared" si="524"/>
        <v>0</v>
      </c>
      <c r="AC1730" s="11"/>
      <c r="AD1730" s="11"/>
      <c r="AE1730" s="11"/>
      <c r="AF1730" s="11"/>
      <c r="AG1730" s="11"/>
      <c r="AH1730" s="11"/>
      <c r="AI1730" s="11"/>
      <c r="AJ1730" s="12"/>
      <c r="AK1730" s="445" t="str">
        <f>IF(G1730="","",VLOOKUP(J1730,中子データ!$B$4:$H$4500,3,FALSE))</f>
        <v/>
      </c>
      <c r="AL1730" s="445" t="str">
        <f>IF(G1730="","",VLOOKUP(J1730,中子データ!$B$4:$H$4500,5,FALSE))</f>
        <v/>
      </c>
      <c r="AM1730" s="445" t="str">
        <f>IF(G1730="","",VLOOKUP(J1730,中子データ!$B$4:$H$4500,6,FALSE))</f>
        <v/>
      </c>
      <c r="AN1730" s="418"/>
      <c r="AO1730" s="419"/>
      <c r="AP1730" s="420"/>
      <c r="AQ1730" s="421"/>
      <c r="AR1730" s="420"/>
      <c r="AS1730" s="436"/>
      <c r="AT1730" s="436"/>
      <c r="AU1730" s="422"/>
      <c r="AV1730" s="11"/>
      <c r="AW1730" s="11"/>
      <c r="AX1730" s="410">
        <f t="shared" si="528"/>
        <v>0</v>
      </c>
      <c r="AY1730" s="411" t="str">
        <f>IF(G1730="","",VLOOKUP(J1730,中子データ!$B$4:$M$5999,10,FALSE))</f>
        <v/>
      </c>
      <c r="AZ1730" s="438" t="str">
        <f>IF(G1730="","",VLOOKUP(J1730,中子データ!$B$4:$M$5999,9,FALSE))</f>
        <v/>
      </c>
      <c r="BA1730" s="412" t="str">
        <f>IF(AQ1730="","",VLOOKUP(AQ1730,作業者名!$B$4:$C$100,2,FALSE))</f>
        <v/>
      </c>
      <c r="BB1730" s="412" t="str">
        <f>IF(AR1730="","",VLOOKUP(AR1730,作業者名!$B$4:$C$100,2,FALSE))</f>
        <v/>
      </c>
      <c r="BC1730" s="412" t="str">
        <f>IF(G1730="","",VLOOKUP(J1730,中子データ!B$4:N$6004,12,FALSE))</f>
        <v/>
      </c>
      <c r="BD1730" s="413" t="str">
        <f>IF(G1730="","",VLOOKUP(J1730,中子データ!$B$4:$P$4500,15,FALSE))</f>
        <v/>
      </c>
    </row>
    <row r="1731" spans="1:56" x14ac:dyDescent="0.15">
      <c r="A1731" s="7" t="str">
        <f>IF(G1731="","",VLOOKUP(H1731,マシン名!$B$4:$C$93,2,FALSE))</f>
        <v/>
      </c>
      <c r="B1731" s="7" t="str">
        <f>IF(G1731="","",VLOOKUP(I1731,作業者名!$B$4:$C$100,2,FALSE))</f>
        <v/>
      </c>
      <c r="C1731" s="7" t="str">
        <f>IF(G1731="","",VLOOKUP(J1731,中子データ!$B$4:$H$4500,2,FALSE))</f>
        <v/>
      </c>
      <c r="D1731" s="8" t="str">
        <f>IF(G1731="","",VLOOKUP(J1731,中子データ!$B$4:$H$4500,4,FALSE))</f>
        <v/>
      </c>
      <c r="E1731" s="231" t="str">
        <f t="shared" si="525"/>
        <v/>
      </c>
      <c r="G1731" s="238"/>
      <c r="H1731" s="9"/>
      <c r="I1731" s="9"/>
      <c r="J1731" s="9"/>
      <c r="K1731" s="10"/>
      <c r="L1731" s="10"/>
      <c r="M1731" s="6"/>
      <c r="N1731" s="6">
        <f t="shared" si="527"/>
        <v>0</v>
      </c>
      <c r="O1731" s="250"/>
      <c r="P1731" s="250"/>
      <c r="Q1731" s="250"/>
      <c r="R1731" s="250"/>
      <c r="S1731" s="250"/>
      <c r="T1731" s="250"/>
      <c r="U1731" s="250"/>
      <c r="V1731" s="250"/>
      <c r="W1731" s="250"/>
      <c r="X1731" s="250"/>
      <c r="Y1731" s="250"/>
      <c r="Z1731" s="4"/>
      <c r="AA1731" s="429"/>
      <c r="AB1731" s="457">
        <f t="shared" si="524"/>
        <v>0</v>
      </c>
      <c r="AC1731" s="11"/>
      <c r="AD1731" s="11"/>
      <c r="AE1731" s="11"/>
      <c r="AF1731" s="11"/>
      <c r="AG1731" s="11"/>
      <c r="AH1731" s="11"/>
      <c r="AI1731" s="11"/>
      <c r="AJ1731" s="12"/>
      <c r="AK1731" s="445" t="str">
        <f>IF(G1731="","",VLOOKUP(J1731,中子データ!$B$4:$H$4500,3,FALSE))</f>
        <v/>
      </c>
      <c r="AL1731" s="445" t="str">
        <f>IF(G1731="","",VLOOKUP(J1731,中子データ!$B$4:$H$4500,5,FALSE))</f>
        <v/>
      </c>
      <c r="AM1731" s="445" t="str">
        <f>IF(G1731="","",VLOOKUP(J1731,中子データ!$B$4:$H$4500,6,FALSE))</f>
        <v/>
      </c>
      <c r="AN1731" s="418"/>
      <c r="AO1731" s="419"/>
      <c r="AP1731" s="420"/>
      <c r="AQ1731" s="421"/>
      <c r="AR1731" s="420"/>
      <c r="AS1731" s="436"/>
      <c r="AT1731" s="436"/>
      <c r="AU1731" s="422"/>
      <c r="AV1731" s="11"/>
      <c r="AW1731" s="11"/>
      <c r="AX1731" s="410">
        <f t="shared" si="528"/>
        <v>0</v>
      </c>
      <c r="AY1731" s="411" t="str">
        <f>IF(G1731="","",VLOOKUP(J1731,中子データ!$B$4:$M$5999,10,FALSE))</f>
        <v/>
      </c>
      <c r="AZ1731" s="438" t="str">
        <f>IF(G1731="","",VLOOKUP(J1731,中子データ!$B$4:$M$5999,9,FALSE))</f>
        <v/>
      </c>
      <c r="BA1731" s="412" t="str">
        <f>IF(AQ1731="","",VLOOKUP(AQ1731,作業者名!$B$4:$C$100,2,FALSE))</f>
        <v/>
      </c>
      <c r="BB1731" s="412" t="str">
        <f>IF(AR1731="","",VLOOKUP(AR1731,作業者名!$B$4:$C$100,2,FALSE))</f>
        <v/>
      </c>
      <c r="BC1731" s="412" t="str">
        <f>IF(G1731="","",VLOOKUP(J1731,中子データ!B$4:N$6004,12,FALSE))</f>
        <v/>
      </c>
      <c r="BD1731" s="413" t="str">
        <f>IF(G1731="","",VLOOKUP(J1731,中子データ!$B$4:$P$4500,15,FALSE))</f>
        <v/>
      </c>
    </row>
    <row r="1732" spans="1:56" x14ac:dyDescent="0.15">
      <c r="A1732" s="7" t="str">
        <f>IF(G1732="","",VLOOKUP(H1732,マシン名!$B$4:$C$93,2,FALSE))</f>
        <v/>
      </c>
      <c r="B1732" s="7" t="str">
        <f>IF(G1732="","",VLOOKUP(I1732,作業者名!$B$4:$C$100,2,FALSE))</f>
        <v/>
      </c>
      <c r="C1732" s="7" t="str">
        <f>IF(G1732="","",VLOOKUP(J1732,中子データ!$B$4:$H$4500,2,FALSE))</f>
        <v/>
      </c>
      <c r="D1732" s="8" t="str">
        <f>IF(G1732="","",VLOOKUP(J1732,中子データ!$B$4:$H$4500,4,FALSE))</f>
        <v/>
      </c>
      <c r="E1732" s="231" t="str">
        <f t="shared" si="525"/>
        <v/>
      </c>
      <c r="G1732" s="238"/>
      <c r="H1732" s="9"/>
      <c r="I1732" s="9"/>
      <c r="J1732" s="9"/>
      <c r="K1732" s="10"/>
      <c r="L1732" s="10"/>
      <c r="M1732" s="6"/>
      <c r="N1732" s="6">
        <f t="shared" si="527"/>
        <v>0</v>
      </c>
      <c r="O1732" s="250"/>
      <c r="P1732" s="250"/>
      <c r="Q1732" s="250"/>
      <c r="R1732" s="250"/>
      <c r="S1732" s="250"/>
      <c r="T1732" s="250"/>
      <c r="U1732" s="250"/>
      <c r="V1732" s="250"/>
      <c r="W1732" s="250"/>
      <c r="X1732" s="250"/>
      <c r="Y1732" s="250"/>
      <c r="Z1732" s="4"/>
      <c r="AA1732" s="429"/>
      <c r="AB1732" s="457">
        <f t="shared" si="524"/>
        <v>0</v>
      </c>
      <c r="AC1732" s="11"/>
      <c r="AD1732" s="11"/>
      <c r="AE1732" s="11"/>
      <c r="AF1732" s="11"/>
      <c r="AG1732" s="11"/>
      <c r="AH1732" s="11"/>
      <c r="AI1732" s="11"/>
      <c r="AJ1732" s="12"/>
      <c r="AK1732" s="445" t="str">
        <f>IF(G1732="","",VLOOKUP(J1732,中子データ!$B$4:$H$4500,3,FALSE))</f>
        <v/>
      </c>
      <c r="AL1732" s="445" t="str">
        <f>IF(G1732="","",VLOOKUP(J1732,中子データ!$B$4:$H$4500,5,FALSE))</f>
        <v/>
      </c>
      <c r="AM1732" s="445" t="str">
        <f>IF(G1732="","",VLOOKUP(J1732,中子データ!$B$4:$H$4500,6,FALSE))</f>
        <v/>
      </c>
      <c r="AN1732" s="418"/>
      <c r="AO1732" s="419"/>
      <c r="AP1732" s="420"/>
      <c r="AQ1732" s="421"/>
      <c r="AR1732" s="420"/>
      <c r="AS1732" s="436"/>
      <c r="AT1732" s="436"/>
      <c r="AU1732" s="422"/>
      <c r="AV1732" s="11"/>
      <c r="AW1732" s="11"/>
      <c r="AX1732" s="410">
        <f t="shared" si="528"/>
        <v>0</v>
      </c>
      <c r="AY1732" s="411" t="str">
        <f>IF(G1732="","",VLOOKUP(J1732,中子データ!$B$4:$M$5999,10,FALSE))</f>
        <v/>
      </c>
      <c r="AZ1732" s="438" t="str">
        <f>IF(G1732="","",VLOOKUP(J1732,中子データ!$B$4:$M$5999,9,FALSE))</f>
        <v/>
      </c>
      <c r="BA1732" s="412" t="str">
        <f>IF(AQ1732="","",VLOOKUP(AQ1732,作業者名!$B$4:$C$100,2,FALSE))</f>
        <v/>
      </c>
      <c r="BB1732" s="412" t="str">
        <f>IF(AR1732="","",VLOOKUP(AR1732,作業者名!$B$4:$C$100,2,FALSE))</f>
        <v/>
      </c>
      <c r="BC1732" s="412" t="str">
        <f>IF(G1732="","",VLOOKUP(J1732,中子データ!B$4:N$6004,12,FALSE))</f>
        <v/>
      </c>
      <c r="BD1732" s="413" t="str">
        <f>IF(G1732="","",VLOOKUP(J1732,中子データ!$B$4:$P$4500,15,FALSE))</f>
        <v/>
      </c>
    </row>
    <row r="1733" spans="1:56" x14ac:dyDescent="0.15">
      <c r="A1733" s="7" t="str">
        <f>IF(G1733="","",VLOOKUP(H1733,マシン名!$B$4:$C$93,2,FALSE))</f>
        <v/>
      </c>
      <c r="B1733" s="7" t="str">
        <f>IF(G1733="","",VLOOKUP(I1733,作業者名!$B$4:$C$100,2,FALSE))</f>
        <v/>
      </c>
      <c r="C1733" s="7" t="str">
        <f>IF(G1733="","",VLOOKUP(J1733,中子データ!$B$4:$H$4500,2,FALSE))</f>
        <v/>
      </c>
      <c r="D1733" s="8" t="str">
        <f>IF(G1733="","",VLOOKUP(J1733,中子データ!$B$4:$H$4500,4,FALSE))</f>
        <v/>
      </c>
      <c r="E1733" s="231" t="str">
        <f t="shared" si="525"/>
        <v/>
      </c>
      <c r="G1733" s="238"/>
      <c r="H1733" s="9"/>
      <c r="I1733" s="9"/>
      <c r="J1733" s="9"/>
      <c r="K1733" s="10"/>
      <c r="L1733" s="10"/>
      <c r="M1733" s="6"/>
      <c r="N1733" s="6">
        <f t="shared" si="527"/>
        <v>0</v>
      </c>
      <c r="O1733" s="250"/>
      <c r="P1733" s="250"/>
      <c r="Q1733" s="250"/>
      <c r="R1733" s="250"/>
      <c r="S1733" s="250"/>
      <c r="T1733" s="250"/>
      <c r="U1733" s="250"/>
      <c r="V1733" s="250"/>
      <c r="W1733" s="250"/>
      <c r="X1733" s="250"/>
      <c r="Y1733" s="250"/>
      <c r="Z1733" s="4"/>
      <c r="AA1733" s="429"/>
      <c r="AB1733" s="457">
        <f t="shared" si="524"/>
        <v>0</v>
      </c>
      <c r="AC1733" s="11"/>
      <c r="AD1733" s="11"/>
      <c r="AE1733" s="11"/>
      <c r="AF1733" s="11"/>
      <c r="AG1733" s="11"/>
      <c r="AH1733" s="11"/>
      <c r="AI1733" s="11"/>
      <c r="AJ1733" s="12"/>
      <c r="AK1733" s="445" t="str">
        <f>IF(G1733="","",VLOOKUP(J1733,中子データ!$B$4:$H$4500,3,FALSE))</f>
        <v/>
      </c>
      <c r="AL1733" s="445" t="str">
        <f>IF(G1733="","",VLOOKUP(J1733,中子データ!$B$4:$H$4500,5,FALSE))</f>
        <v/>
      </c>
      <c r="AM1733" s="445" t="str">
        <f>IF(G1733="","",VLOOKUP(J1733,中子データ!$B$4:$H$4500,6,FALSE))</f>
        <v/>
      </c>
      <c r="AN1733" s="418"/>
      <c r="AO1733" s="419"/>
      <c r="AP1733" s="420"/>
      <c r="AQ1733" s="421"/>
      <c r="AR1733" s="420"/>
      <c r="AS1733" s="436"/>
      <c r="AT1733" s="436"/>
      <c r="AU1733" s="422"/>
      <c r="AV1733" s="11"/>
      <c r="AW1733" s="11"/>
      <c r="AX1733" s="410">
        <f t="shared" si="528"/>
        <v>0</v>
      </c>
      <c r="AY1733" s="411" t="str">
        <f>IF(G1733="","",VLOOKUP(J1733,中子データ!$B$4:$M$5999,10,FALSE))</f>
        <v/>
      </c>
      <c r="AZ1733" s="438" t="str">
        <f>IF(G1733="","",VLOOKUP(J1733,中子データ!$B$4:$M$5999,9,FALSE))</f>
        <v/>
      </c>
      <c r="BA1733" s="412" t="str">
        <f>IF(AQ1733="","",VLOOKUP(AQ1733,作業者名!$B$4:$C$100,2,FALSE))</f>
        <v/>
      </c>
      <c r="BB1733" s="412" t="str">
        <f>IF(AR1733="","",VLOOKUP(AR1733,作業者名!$B$4:$C$100,2,FALSE))</f>
        <v/>
      </c>
      <c r="BC1733" s="412" t="str">
        <f>IF(G1733="","",VLOOKUP(J1733,中子データ!B$4:N$6004,12,FALSE))</f>
        <v/>
      </c>
      <c r="BD1733" s="413" t="str">
        <f>IF(G1733="","",VLOOKUP(J1733,中子データ!$B$4:$P$4500,15,FALSE))</f>
        <v/>
      </c>
    </row>
    <row r="1734" spans="1:56" x14ac:dyDescent="0.15">
      <c r="A1734" s="7" t="str">
        <f>IF(G1734="","",VLOOKUP(H1734,マシン名!$B$4:$C$93,2,FALSE))</f>
        <v/>
      </c>
      <c r="B1734" s="7" t="str">
        <f>IF(G1734="","",VLOOKUP(I1734,作業者名!$B$4:$C$100,2,FALSE))</f>
        <v/>
      </c>
      <c r="C1734" s="7" t="str">
        <f>IF(G1734="","",VLOOKUP(J1734,中子データ!$B$4:$H$4500,2,FALSE))</f>
        <v/>
      </c>
      <c r="D1734" s="8" t="str">
        <f>IF(G1734="","",VLOOKUP(J1734,中子データ!$B$4:$H$4500,4,FALSE))</f>
        <v/>
      </c>
      <c r="E1734" s="231" t="str">
        <f t="shared" si="525"/>
        <v/>
      </c>
      <c r="G1734" s="238"/>
      <c r="H1734" s="9"/>
      <c r="I1734" s="9"/>
      <c r="J1734" s="9"/>
      <c r="K1734" s="10"/>
      <c r="L1734" s="10"/>
      <c r="M1734" s="6"/>
      <c r="N1734" s="6">
        <f t="shared" si="527"/>
        <v>0</v>
      </c>
      <c r="O1734" s="250"/>
      <c r="P1734" s="250"/>
      <c r="Q1734" s="250"/>
      <c r="R1734" s="250"/>
      <c r="S1734" s="250"/>
      <c r="T1734" s="250"/>
      <c r="U1734" s="250"/>
      <c r="V1734" s="250"/>
      <c r="W1734" s="250"/>
      <c r="X1734" s="250"/>
      <c r="Y1734" s="250"/>
      <c r="Z1734" s="4"/>
      <c r="AA1734" s="429"/>
      <c r="AB1734" s="457">
        <f t="shared" ref="AB1734:AB1797" si="529">SUM(AC1734:AJ1734)</f>
        <v>0</v>
      </c>
      <c r="AC1734" s="11"/>
      <c r="AD1734" s="11"/>
      <c r="AE1734" s="11"/>
      <c r="AF1734" s="11"/>
      <c r="AG1734" s="11"/>
      <c r="AH1734" s="11"/>
      <c r="AI1734" s="11"/>
      <c r="AJ1734" s="12"/>
      <c r="AK1734" s="445" t="str">
        <f>IF(G1734="","",VLOOKUP(J1734,中子データ!$B$4:$H$4500,3,FALSE))</f>
        <v/>
      </c>
      <c r="AL1734" s="445" t="str">
        <f>IF(G1734="","",VLOOKUP(J1734,中子データ!$B$4:$H$4500,5,FALSE))</f>
        <v/>
      </c>
      <c r="AM1734" s="445" t="str">
        <f>IF(G1734="","",VLOOKUP(J1734,中子データ!$B$4:$H$4500,6,FALSE))</f>
        <v/>
      </c>
      <c r="AN1734" s="418"/>
      <c r="AO1734" s="419"/>
      <c r="AP1734" s="420"/>
      <c r="AQ1734" s="421"/>
      <c r="AR1734" s="420"/>
      <c r="AS1734" s="436"/>
      <c r="AT1734" s="436"/>
      <c r="AU1734" s="422"/>
      <c r="AV1734" s="11"/>
      <c r="AW1734" s="11"/>
      <c r="AX1734" s="410">
        <f t="shared" si="528"/>
        <v>0</v>
      </c>
      <c r="AY1734" s="411" t="str">
        <f>IF(G1734="","",VLOOKUP(J1734,中子データ!$B$4:$M$5999,10,FALSE))</f>
        <v/>
      </c>
      <c r="AZ1734" s="438" t="str">
        <f>IF(G1734="","",VLOOKUP(J1734,中子データ!$B$4:$M$5999,9,FALSE))</f>
        <v/>
      </c>
      <c r="BA1734" s="412" t="str">
        <f>IF(AQ1734="","",VLOOKUP(AQ1734,作業者名!$B$4:$C$100,2,FALSE))</f>
        <v/>
      </c>
      <c r="BB1734" s="412" t="str">
        <f>IF(AR1734="","",VLOOKUP(AR1734,作業者名!$B$4:$C$100,2,FALSE))</f>
        <v/>
      </c>
      <c r="BC1734" s="412" t="str">
        <f>IF(G1734="","",VLOOKUP(J1734,中子データ!B$4:N$6004,12,FALSE))</f>
        <v/>
      </c>
      <c r="BD1734" s="413" t="str">
        <f>IF(G1734="","",VLOOKUP(J1734,中子データ!$B$4:$P$4500,15,FALSE))</f>
        <v/>
      </c>
    </row>
    <row r="1735" spans="1:56" x14ac:dyDescent="0.15">
      <c r="A1735" s="7" t="str">
        <f>IF(G1735="","",VLOOKUP(H1735,マシン名!$B$4:$C$93,2,FALSE))</f>
        <v/>
      </c>
      <c r="B1735" s="7" t="str">
        <f>IF(G1735="","",VLOOKUP(I1735,作業者名!$B$4:$C$100,2,FALSE))</f>
        <v/>
      </c>
      <c r="C1735" s="7" t="str">
        <f>IF(G1735="","",VLOOKUP(J1735,中子データ!$B$4:$H$4500,2,FALSE))</f>
        <v/>
      </c>
      <c r="D1735" s="8" t="str">
        <f>IF(G1735="","",VLOOKUP(J1735,中子データ!$B$4:$H$4500,4,FALSE))</f>
        <v/>
      </c>
      <c r="E1735" s="231" t="str">
        <f t="shared" si="525"/>
        <v/>
      </c>
      <c r="G1735" s="238"/>
      <c r="H1735" s="9"/>
      <c r="I1735" s="9"/>
      <c r="J1735" s="9"/>
      <c r="K1735" s="10"/>
      <c r="L1735" s="10"/>
      <c r="M1735" s="6"/>
      <c r="N1735" s="6">
        <f t="shared" si="527"/>
        <v>0</v>
      </c>
      <c r="O1735" s="250"/>
      <c r="P1735" s="250"/>
      <c r="Q1735" s="250"/>
      <c r="R1735" s="250"/>
      <c r="S1735" s="250"/>
      <c r="T1735" s="250"/>
      <c r="U1735" s="250"/>
      <c r="V1735" s="250"/>
      <c r="W1735" s="250"/>
      <c r="X1735" s="250"/>
      <c r="Y1735" s="250"/>
      <c r="Z1735" s="4"/>
      <c r="AA1735" s="429"/>
      <c r="AB1735" s="457">
        <f t="shared" si="529"/>
        <v>0</v>
      </c>
      <c r="AC1735" s="11"/>
      <c r="AD1735" s="11"/>
      <c r="AE1735" s="11"/>
      <c r="AF1735" s="11"/>
      <c r="AG1735" s="11"/>
      <c r="AH1735" s="11"/>
      <c r="AI1735" s="11"/>
      <c r="AJ1735" s="12"/>
      <c r="AK1735" s="445" t="str">
        <f>IF(G1735="","",VLOOKUP(J1735,中子データ!$B$4:$H$4500,3,FALSE))</f>
        <v/>
      </c>
      <c r="AL1735" s="445" t="str">
        <f>IF(G1735="","",VLOOKUP(J1735,中子データ!$B$4:$H$4500,5,FALSE))</f>
        <v/>
      </c>
      <c r="AM1735" s="445" t="str">
        <f>IF(G1735="","",VLOOKUP(J1735,中子データ!$B$4:$H$4500,6,FALSE))</f>
        <v/>
      </c>
      <c r="AN1735" s="418"/>
      <c r="AO1735" s="419"/>
      <c r="AP1735" s="420"/>
      <c r="AQ1735" s="421"/>
      <c r="AR1735" s="420"/>
      <c r="AS1735" s="436"/>
      <c r="AT1735" s="436"/>
      <c r="AU1735" s="422"/>
      <c r="AV1735" s="11"/>
      <c r="AW1735" s="11"/>
      <c r="AX1735" s="410">
        <f t="shared" si="528"/>
        <v>0</v>
      </c>
      <c r="AY1735" s="411" t="str">
        <f>IF(G1735="","",VLOOKUP(J1735,中子データ!$B$4:$M$5999,10,FALSE))</f>
        <v/>
      </c>
      <c r="AZ1735" s="438" t="str">
        <f>IF(G1735="","",VLOOKUP(J1735,中子データ!$B$4:$M$5999,9,FALSE))</f>
        <v/>
      </c>
      <c r="BA1735" s="412" t="str">
        <f>IF(AQ1735="","",VLOOKUP(AQ1735,作業者名!$B$4:$C$100,2,FALSE))</f>
        <v/>
      </c>
      <c r="BB1735" s="412" t="str">
        <f>IF(AR1735="","",VLOOKUP(AR1735,作業者名!$B$4:$C$100,2,FALSE))</f>
        <v/>
      </c>
      <c r="BC1735" s="412" t="str">
        <f>IF(G1735="","",VLOOKUP(J1735,中子データ!B$4:N$6004,12,FALSE))</f>
        <v/>
      </c>
      <c r="BD1735" s="413" t="str">
        <f>IF(G1735="","",VLOOKUP(J1735,中子データ!$B$4:$P$4500,15,FALSE))</f>
        <v/>
      </c>
    </row>
    <row r="1736" spans="1:56" x14ac:dyDescent="0.15">
      <c r="A1736" s="7" t="str">
        <f>IF(G1736="","",VLOOKUP(H1736,マシン名!$B$4:$C$93,2,FALSE))</f>
        <v/>
      </c>
      <c r="B1736" s="7" t="str">
        <f>IF(G1736="","",VLOOKUP(I1736,作業者名!$B$4:$C$100,2,FALSE))</f>
        <v/>
      </c>
      <c r="C1736" s="7" t="str">
        <f>IF(G1736="","",VLOOKUP(J1736,中子データ!$B$4:$H$4500,2,FALSE))</f>
        <v/>
      </c>
      <c r="D1736" s="8" t="str">
        <f>IF(G1736="","",VLOOKUP(J1736,中子データ!$B$4:$H$4500,4,FALSE))</f>
        <v/>
      </c>
      <c r="E1736" s="231" t="str">
        <f t="shared" si="525"/>
        <v/>
      </c>
      <c r="G1736" s="238"/>
      <c r="H1736" s="9"/>
      <c r="I1736" s="9"/>
      <c r="J1736" s="9"/>
      <c r="K1736" s="10"/>
      <c r="L1736" s="10"/>
      <c r="M1736" s="6"/>
      <c r="N1736" s="6">
        <f t="shared" si="527"/>
        <v>0</v>
      </c>
      <c r="O1736" s="250"/>
      <c r="P1736" s="250"/>
      <c r="Q1736" s="250"/>
      <c r="R1736" s="250"/>
      <c r="S1736" s="250"/>
      <c r="T1736" s="250"/>
      <c r="U1736" s="250"/>
      <c r="V1736" s="250"/>
      <c r="W1736" s="250"/>
      <c r="X1736" s="250"/>
      <c r="Y1736" s="250"/>
      <c r="Z1736" s="4"/>
      <c r="AA1736" s="429"/>
      <c r="AB1736" s="457">
        <f t="shared" si="529"/>
        <v>0</v>
      </c>
      <c r="AC1736" s="11"/>
      <c r="AD1736" s="11"/>
      <c r="AE1736" s="11"/>
      <c r="AF1736" s="11"/>
      <c r="AG1736" s="11"/>
      <c r="AH1736" s="11"/>
      <c r="AI1736" s="11"/>
      <c r="AJ1736" s="12"/>
      <c r="AK1736" s="445" t="str">
        <f>IF(G1736="","",VLOOKUP(J1736,中子データ!$B$4:$H$4500,3,FALSE))</f>
        <v/>
      </c>
      <c r="AL1736" s="445" t="str">
        <f>IF(G1736="","",VLOOKUP(J1736,中子データ!$B$4:$H$4500,5,FALSE))</f>
        <v/>
      </c>
      <c r="AM1736" s="445" t="str">
        <f>IF(G1736="","",VLOOKUP(J1736,中子データ!$B$4:$H$4500,6,FALSE))</f>
        <v/>
      </c>
      <c r="AN1736" s="418"/>
      <c r="AO1736" s="419"/>
      <c r="AP1736" s="420"/>
      <c r="AQ1736" s="421"/>
      <c r="AR1736" s="420"/>
      <c r="AS1736" s="436"/>
      <c r="AT1736" s="436"/>
      <c r="AU1736" s="422"/>
      <c r="AV1736" s="11"/>
      <c r="AW1736" s="11"/>
      <c r="AX1736" s="410">
        <f t="shared" si="528"/>
        <v>0</v>
      </c>
      <c r="AY1736" s="411" t="str">
        <f>IF(G1736="","",VLOOKUP(J1736,中子データ!$B$4:$M$5999,10,FALSE))</f>
        <v/>
      </c>
      <c r="AZ1736" s="438" t="str">
        <f>IF(G1736="","",VLOOKUP(J1736,中子データ!$B$4:$M$5999,9,FALSE))</f>
        <v/>
      </c>
      <c r="BA1736" s="412" t="str">
        <f>IF(AQ1736="","",VLOOKUP(AQ1736,作業者名!$B$4:$C$100,2,FALSE))</f>
        <v/>
      </c>
      <c r="BB1736" s="412" t="str">
        <f>IF(AR1736="","",VLOOKUP(AR1736,作業者名!$B$4:$C$100,2,FALSE))</f>
        <v/>
      </c>
      <c r="BC1736" s="412" t="str">
        <f>IF(G1736="","",VLOOKUP(J1736,中子データ!B$4:N$6004,12,FALSE))</f>
        <v/>
      </c>
      <c r="BD1736" s="413" t="str">
        <f>IF(G1736="","",VLOOKUP(J1736,中子データ!$B$4:$P$4500,15,FALSE))</f>
        <v/>
      </c>
    </row>
    <row r="1737" spans="1:56" x14ac:dyDescent="0.15">
      <c r="A1737" s="7" t="str">
        <f>IF(G1737="","",VLOOKUP(H1737,マシン名!$B$4:$C$93,2,FALSE))</f>
        <v/>
      </c>
      <c r="B1737" s="7" t="str">
        <f>IF(G1737="","",VLOOKUP(I1737,作業者名!$B$4:$C$100,2,FALSE))</f>
        <v/>
      </c>
      <c r="C1737" s="7" t="str">
        <f>IF(G1737="","",VLOOKUP(J1737,中子データ!$B$4:$H$4500,2,FALSE))</f>
        <v/>
      </c>
      <c r="D1737" s="8" t="str">
        <f>IF(G1737="","",VLOOKUP(J1737,中子データ!$B$4:$H$4500,4,FALSE))</f>
        <v/>
      </c>
      <c r="E1737" s="231" t="str">
        <f t="shared" si="525"/>
        <v/>
      </c>
      <c r="G1737" s="238"/>
      <c r="H1737" s="9"/>
      <c r="I1737" s="9"/>
      <c r="J1737" s="9"/>
      <c r="K1737" s="10"/>
      <c r="L1737" s="10"/>
      <c r="M1737" s="6"/>
      <c r="N1737" s="6">
        <f t="shared" si="527"/>
        <v>0</v>
      </c>
      <c r="O1737" s="250"/>
      <c r="P1737" s="250"/>
      <c r="Q1737" s="250"/>
      <c r="R1737" s="250"/>
      <c r="S1737" s="250"/>
      <c r="T1737" s="250"/>
      <c r="U1737" s="250"/>
      <c r="V1737" s="250"/>
      <c r="W1737" s="250"/>
      <c r="X1737" s="250"/>
      <c r="Y1737" s="250"/>
      <c r="Z1737" s="4"/>
      <c r="AA1737" s="429"/>
      <c r="AB1737" s="457">
        <f t="shared" si="529"/>
        <v>0</v>
      </c>
      <c r="AC1737" s="11"/>
      <c r="AD1737" s="11"/>
      <c r="AE1737" s="11"/>
      <c r="AF1737" s="11"/>
      <c r="AG1737" s="11"/>
      <c r="AH1737" s="11"/>
      <c r="AI1737" s="11"/>
      <c r="AJ1737" s="12"/>
      <c r="AK1737" s="445" t="str">
        <f>IF(G1737="","",VLOOKUP(J1737,中子データ!$B$4:$H$4500,3,FALSE))</f>
        <v/>
      </c>
      <c r="AL1737" s="445" t="str">
        <f>IF(G1737="","",VLOOKUP(J1737,中子データ!$B$4:$H$4500,5,FALSE))</f>
        <v/>
      </c>
      <c r="AM1737" s="445" t="str">
        <f>IF(G1737="","",VLOOKUP(J1737,中子データ!$B$4:$H$4500,6,FALSE))</f>
        <v/>
      </c>
      <c r="AN1737" s="418"/>
      <c r="AO1737" s="419"/>
      <c r="AP1737" s="420"/>
      <c r="AQ1737" s="421"/>
      <c r="AR1737" s="420"/>
      <c r="AS1737" s="436"/>
      <c r="AT1737" s="436"/>
      <c r="AU1737" s="422"/>
      <c r="AV1737" s="11"/>
      <c r="AW1737" s="11"/>
      <c r="AX1737" s="410">
        <f t="shared" si="528"/>
        <v>0</v>
      </c>
      <c r="AY1737" s="411" t="str">
        <f>IF(G1737="","",VLOOKUP(J1737,中子データ!$B$4:$M$5999,10,FALSE))</f>
        <v/>
      </c>
      <c r="AZ1737" s="438" t="str">
        <f>IF(G1737="","",VLOOKUP(J1737,中子データ!$B$4:$M$5999,9,FALSE))</f>
        <v/>
      </c>
      <c r="BA1737" s="412" t="str">
        <f>IF(AQ1737="","",VLOOKUP(AQ1737,作業者名!$B$4:$C$100,2,FALSE))</f>
        <v/>
      </c>
      <c r="BB1737" s="412" t="str">
        <f>IF(AR1737="","",VLOOKUP(AR1737,作業者名!$B$4:$C$100,2,FALSE))</f>
        <v/>
      </c>
      <c r="BC1737" s="412" t="str">
        <f>IF(G1737="","",VLOOKUP(J1737,中子データ!B$4:N$6004,12,FALSE))</f>
        <v/>
      </c>
      <c r="BD1737" s="413" t="str">
        <f>IF(G1737="","",VLOOKUP(J1737,中子データ!$B$4:$P$4500,15,FALSE))</f>
        <v/>
      </c>
    </row>
    <row r="1738" spans="1:56" x14ac:dyDescent="0.15">
      <c r="A1738" s="7" t="str">
        <f>IF(G1738="","",VLOOKUP(H1738,マシン名!$B$4:$C$93,2,FALSE))</f>
        <v/>
      </c>
      <c r="B1738" s="7" t="str">
        <f>IF(G1738="","",VLOOKUP(I1738,作業者名!$B$4:$C$100,2,FALSE))</f>
        <v/>
      </c>
      <c r="C1738" s="7" t="str">
        <f>IF(G1738="","",VLOOKUP(J1738,中子データ!$B$4:$H$4500,2,FALSE))</f>
        <v/>
      </c>
      <c r="D1738" s="8" t="str">
        <f>IF(G1738="","",VLOOKUP(J1738,中子データ!$B$4:$H$4500,4,FALSE))</f>
        <v/>
      </c>
      <c r="E1738" s="231" t="str">
        <f t="shared" si="525"/>
        <v/>
      </c>
      <c r="G1738" s="238"/>
      <c r="H1738" s="9"/>
      <c r="I1738" s="9"/>
      <c r="J1738" s="9"/>
      <c r="K1738" s="10"/>
      <c r="L1738" s="10"/>
      <c r="M1738" s="6"/>
      <c r="N1738" s="6">
        <f t="shared" si="527"/>
        <v>0</v>
      </c>
      <c r="O1738" s="250"/>
      <c r="P1738" s="250"/>
      <c r="Q1738" s="250"/>
      <c r="R1738" s="250"/>
      <c r="S1738" s="250"/>
      <c r="T1738" s="250"/>
      <c r="U1738" s="250"/>
      <c r="V1738" s="250"/>
      <c r="W1738" s="250"/>
      <c r="X1738" s="250"/>
      <c r="Y1738" s="250"/>
      <c r="Z1738" s="4"/>
      <c r="AA1738" s="429"/>
      <c r="AB1738" s="457">
        <f t="shared" si="529"/>
        <v>0</v>
      </c>
      <c r="AC1738" s="11"/>
      <c r="AD1738" s="11"/>
      <c r="AE1738" s="11"/>
      <c r="AF1738" s="11"/>
      <c r="AG1738" s="11"/>
      <c r="AH1738" s="11"/>
      <c r="AI1738" s="11"/>
      <c r="AJ1738" s="12"/>
      <c r="AK1738" s="445" t="str">
        <f>IF(G1738="","",VLOOKUP(J1738,中子データ!$B$4:$H$4500,3,FALSE))</f>
        <v/>
      </c>
      <c r="AL1738" s="445" t="str">
        <f>IF(G1738="","",VLOOKUP(J1738,中子データ!$B$4:$H$4500,5,FALSE))</f>
        <v/>
      </c>
      <c r="AM1738" s="445" t="str">
        <f>IF(G1738="","",VLOOKUP(J1738,中子データ!$B$4:$H$4500,6,FALSE))</f>
        <v/>
      </c>
      <c r="AN1738" s="418"/>
      <c r="AO1738" s="419"/>
      <c r="AP1738" s="420"/>
      <c r="AQ1738" s="421"/>
      <c r="AR1738" s="420"/>
      <c r="AS1738" s="436"/>
      <c r="AT1738" s="436"/>
      <c r="AU1738" s="422"/>
      <c r="AV1738" s="11"/>
      <c r="AW1738" s="11"/>
      <c r="AX1738" s="410">
        <f t="shared" si="528"/>
        <v>0</v>
      </c>
      <c r="AY1738" s="411" t="str">
        <f>IF(G1738="","",VLOOKUP(J1738,中子データ!$B$4:$M$5999,10,FALSE))</f>
        <v/>
      </c>
      <c r="AZ1738" s="438" t="str">
        <f>IF(G1738="","",VLOOKUP(J1738,中子データ!$B$4:$M$5999,9,FALSE))</f>
        <v/>
      </c>
      <c r="BA1738" s="412" t="str">
        <f>IF(AQ1738="","",VLOOKUP(AQ1738,作業者名!$B$4:$C$100,2,FALSE))</f>
        <v/>
      </c>
      <c r="BB1738" s="412" t="str">
        <f>IF(AR1738="","",VLOOKUP(AR1738,作業者名!$B$4:$C$100,2,FALSE))</f>
        <v/>
      </c>
      <c r="BC1738" s="412" t="str">
        <f>IF(G1738="","",VLOOKUP(J1738,中子データ!B$4:N$6004,12,FALSE))</f>
        <v/>
      </c>
      <c r="BD1738" s="413" t="str">
        <f>IF(G1738="","",VLOOKUP(J1738,中子データ!$B$4:$P$4500,15,FALSE))</f>
        <v/>
      </c>
    </row>
    <row r="1739" spans="1:56" x14ac:dyDescent="0.15">
      <c r="A1739" s="7" t="str">
        <f>IF(G1739="","",VLOOKUP(H1739,マシン名!$B$4:$C$93,2,FALSE))</f>
        <v/>
      </c>
      <c r="B1739" s="7" t="str">
        <f>IF(G1739="","",VLOOKUP(I1739,作業者名!$B$4:$C$100,2,FALSE))</f>
        <v/>
      </c>
      <c r="C1739" s="7" t="str">
        <f>IF(G1739="","",VLOOKUP(J1739,中子データ!$B$4:$H$4500,2,FALSE))</f>
        <v/>
      </c>
      <c r="D1739" s="8" t="str">
        <f>IF(G1739="","",VLOOKUP(J1739,中子データ!$B$4:$H$4500,4,FALSE))</f>
        <v/>
      </c>
      <c r="E1739" s="231" t="str">
        <f t="shared" si="525"/>
        <v/>
      </c>
      <c r="G1739" s="238"/>
      <c r="H1739" s="9"/>
      <c r="I1739" s="9"/>
      <c r="J1739" s="9"/>
      <c r="K1739" s="10"/>
      <c r="L1739" s="10"/>
      <c r="M1739" s="6"/>
      <c r="N1739" s="6">
        <f t="shared" si="527"/>
        <v>0</v>
      </c>
      <c r="O1739" s="250"/>
      <c r="P1739" s="250"/>
      <c r="Q1739" s="250"/>
      <c r="R1739" s="250"/>
      <c r="S1739" s="250"/>
      <c r="T1739" s="250"/>
      <c r="U1739" s="250"/>
      <c r="V1739" s="250"/>
      <c r="W1739" s="250"/>
      <c r="X1739" s="250"/>
      <c r="Y1739" s="250"/>
      <c r="Z1739" s="4"/>
      <c r="AA1739" s="429"/>
      <c r="AB1739" s="457">
        <f t="shared" si="529"/>
        <v>0</v>
      </c>
      <c r="AC1739" s="11"/>
      <c r="AD1739" s="11"/>
      <c r="AE1739" s="11"/>
      <c r="AF1739" s="11"/>
      <c r="AG1739" s="11"/>
      <c r="AH1739" s="11"/>
      <c r="AI1739" s="11"/>
      <c r="AJ1739" s="12"/>
      <c r="AK1739" s="445" t="str">
        <f>IF(G1739="","",VLOOKUP(J1739,中子データ!$B$4:$H$4500,3,FALSE))</f>
        <v/>
      </c>
      <c r="AL1739" s="445" t="str">
        <f>IF(G1739="","",VLOOKUP(J1739,中子データ!$B$4:$H$4500,5,FALSE))</f>
        <v/>
      </c>
      <c r="AM1739" s="445" t="str">
        <f>IF(G1739="","",VLOOKUP(J1739,中子データ!$B$4:$H$4500,6,FALSE))</f>
        <v/>
      </c>
      <c r="AN1739" s="418"/>
      <c r="AO1739" s="419"/>
      <c r="AP1739" s="420"/>
      <c r="AQ1739" s="421"/>
      <c r="AR1739" s="420"/>
      <c r="AS1739" s="436"/>
      <c r="AT1739" s="436"/>
      <c r="AU1739" s="422"/>
      <c r="AV1739" s="11"/>
      <c r="AW1739" s="11"/>
      <c r="AX1739" s="410">
        <f t="shared" si="528"/>
        <v>0</v>
      </c>
      <c r="AY1739" s="411" t="str">
        <f>IF(G1739="","",VLOOKUP(J1739,中子データ!$B$4:$M$5999,10,FALSE))</f>
        <v/>
      </c>
      <c r="AZ1739" s="438" t="str">
        <f>IF(G1739="","",VLOOKUP(J1739,中子データ!$B$4:$M$5999,9,FALSE))</f>
        <v/>
      </c>
      <c r="BA1739" s="412" t="str">
        <f>IF(AQ1739="","",VLOOKUP(AQ1739,作業者名!$B$4:$C$100,2,FALSE))</f>
        <v/>
      </c>
      <c r="BB1739" s="412" t="str">
        <f>IF(AR1739="","",VLOOKUP(AR1739,作業者名!$B$4:$C$100,2,FALSE))</f>
        <v/>
      </c>
      <c r="BC1739" s="412" t="str">
        <f>IF(G1739="","",VLOOKUP(J1739,中子データ!B$4:N$6004,12,FALSE))</f>
        <v/>
      </c>
      <c r="BD1739" s="413" t="str">
        <f>IF(G1739="","",VLOOKUP(J1739,中子データ!$B$4:$P$4500,15,FALSE))</f>
        <v/>
      </c>
    </row>
    <row r="1740" spans="1:56" x14ac:dyDescent="0.15">
      <c r="A1740" s="7" t="str">
        <f>IF(G1740="","",VLOOKUP(H1740,マシン名!$B$4:$C$93,2,FALSE))</f>
        <v/>
      </c>
      <c r="B1740" s="7" t="str">
        <f>IF(G1740="","",VLOOKUP(I1740,作業者名!$B$4:$C$100,2,FALSE))</f>
        <v/>
      </c>
      <c r="C1740" s="7" t="str">
        <f>IF(G1740="","",VLOOKUP(J1740,中子データ!$B$4:$H$4500,2,FALSE))</f>
        <v/>
      </c>
      <c r="D1740" s="8" t="str">
        <f>IF(G1740="","",VLOOKUP(J1740,中子データ!$B$4:$H$4500,4,FALSE))</f>
        <v/>
      </c>
      <c r="E1740" s="231" t="str">
        <f t="shared" si="525"/>
        <v/>
      </c>
      <c r="G1740" s="238"/>
      <c r="H1740" s="9"/>
      <c r="I1740" s="9"/>
      <c r="J1740" s="9"/>
      <c r="K1740" s="10"/>
      <c r="L1740" s="10"/>
      <c r="M1740" s="6"/>
      <c r="N1740" s="6">
        <f t="shared" si="527"/>
        <v>0</v>
      </c>
      <c r="O1740" s="250"/>
      <c r="P1740" s="250"/>
      <c r="Q1740" s="250"/>
      <c r="R1740" s="250"/>
      <c r="S1740" s="250"/>
      <c r="T1740" s="250"/>
      <c r="U1740" s="250"/>
      <c r="V1740" s="250"/>
      <c r="W1740" s="250"/>
      <c r="X1740" s="250"/>
      <c r="Y1740" s="250"/>
      <c r="Z1740" s="4"/>
      <c r="AA1740" s="429"/>
      <c r="AB1740" s="457">
        <f t="shared" si="529"/>
        <v>0</v>
      </c>
      <c r="AC1740" s="11"/>
      <c r="AD1740" s="11"/>
      <c r="AE1740" s="11"/>
      <c r="AF1740" s="11"/>
      <c r="AG1740" s="11"/>
      <c r="AH1740" s="11"/>
      <c r="AI1740" s="11"/>
      <c r="AJ1740" s="12"/>
      <c r="AK1740" s="445" t="str">
        <f>IF(G1740="","",VLOOKUP(J1740,中子データ!$B$4:$H$4500,3,FALSE))</f>
        <v/>
      </c>
      <c r="AL1740" s="445" t="str">
        <f>IF(G1740="","",VLOOKUP(J1740,中子データ!$B$4:$H$4500,5,FALSE))</f>
        <v/>
      </c>
      <c r="AM1740" s="445" t="str">
        <f>IF(G1740="","",VLOOKUP(J1740,中子データ!$B$4:$H$4500,6,FALSE))</f>
        <v/>
      </c>
      <c r="AN1740" s="418"/>
      <c r="AO1740" s="419"/>
      <c r="AP1740" s="420"/>
      <c r="AQ1740" s="421"/>
      <c r="AR1740" s="420"/>
      <c r="AS1740" s="436"/>
      <c r="AT1740" s="436"/>
      <c r="AU1740" s="422"/>
      <c r="AV1740" s="11"/>
      <c r="AW1740" s="11"/>
      <c r="AX1740" s="410">
        <f t="shared" si="528"/>
        <v>0</v>
      </c>
      <c r="AY1740" s="411" t="str">
        <f>IF(G1740="","",VLOOKUP(J1740,中子データ!$B$4:$M$5999,10,FALSE))</f>
        <v/>
      </c>
      <c r="AZ1740" s="438" t="str">
        <f>IF(G1740="","",VLOOKUP(J1740,中子データ!$B$4:$M$5999,9,FALSE))</f>
        <v/>
      </c>
      <c r="BA1740" s="412" t="str">
        <f>IF(AQ1740="","",VLOOKUP(AQ1740,作業者名!$B$4:$C$100,2,FALSE))</f>
        <v/>
      </c>
      <c r="BB1740" s="412" t="str">
        <f>IF(AR1740="","",VLOOKUP(AR1740,作業者名!$B$4:$C$100,2,FALSE))</f>
        <v/>
      </c>
      <c r="BC1740" s="412" t="str">
        <f>IF(G1740="","",VLOOKUP(J1740,中子データ!B$4:N$6004,12,FALSE))</f>
        <v/>
      </c>
      <c r="BD1740" s="413" t="str">
        <f>IF(G1740="","",VLOOKUP(J1740,中子データ!$B$4:$P$4500,15,FALSE))</f>
        <v/>
      </c>
    </row>
    <row r="1741" spans="1:56" x14ac:dyDescent="0.15">
      <c r="A1741" s="7" t="str">
        <f>IF(G1741="","",VLOOKUP(H1741,マシン名!$B$4:$C$93,2,FALSE))</f>
        <v/>
      </c>
      <c r="B1741" s="7" t="str">
        <f>IF(G1741="","",VLOOKUP(I1741,作業者名!$B$4:$C$100,2,FALSE))</f>
        <v/>
      </c>
      <c r="C1741" s="7" t="str">
        <f>IF(G1741="","",VLOOKUP(J1741,中子データ!$B$4:$H$4500,2,FALSE))</f>
        <v/>
      </c>
      <c r="D1741" s="8" t="str">
        <f>IF(G1741="","",VLOOKUP(J1741,中子データ!$B$4:$H$4500,4,FALSE))</f>
        <v/>
      </c>
      <c r="E1741" s="231" t="str">
        <f t="shared" si="525"/>
        <v/>
      </c>
      <c r="G1741" s="238"/>
      <c r="H1741" s="9"/>
      <c r="I1741" s="9"/>
      <c r="J1741" s="9"/>
      <c r="K1741" s="10"/>
      <c r="L1741" s="10"/>
      <c r="M1741" s="6"/>
      <c r="N1741" s="6">
        <f t="shared" si="527"/>
        <v>0</v>
      </c>
      <c r="O1741" s="250"/>
      <c r="P1741" s="250"/>
      <c r="Q1741" s="250"/>
      <c r="R1741" s="250"/>
      <c r="S1741" s="250"/>
      <c r="T1741" s="250"/>
      <c r="U1741" s="250"/>
      <c r="V1741" s="250"/>
      <c r="W1741" s="250"/>
      <c r="X1741" s="250"/>
      <c r="Y1741" s="250"/>
      <c r="Z1741" s="4"/>
      <c r="AA1741" s="429"/>
      <c r="AB1741" s="457">
        <f t="shared" si="529"/>
        <v>0</v>
      </c>
      <c r="AC1741" s="11"/>
      <c r="AD1741" s="11"/>
      <c r="AE1741" s="11"/>
      <c r="AF1741" s="11"/>
      <c r="AG1741" s="11"/>
      <c r="AH1741" s="11"/>
      <c r="AI1741" s="11"/>
      <c r="AJ1741" s="12"/>
      <c r="AK1741" s="445" t="str">
        <f>IF(G1741="","",VLOOKUP(J1741,中子データ!$B$4:$H$4500,3,FALSE))</f>
        <v/>
      </c>
      <c r="AL1741" s="445" t="str">
        <f>IF(G1741="","",VLOOKUP(J1741,中子データ!$B$4:$H$4500,5,FALSE))</f>
        <v/>
      </c>
      <c r="AM1741" s="445" t="str">
        <f>IF(G1741="","",VLOOKUP(J1741,中子データ!$B$4:$H$4500,6,FALSE))</f>
        <v/>
      </c>
      <c r="AN1741" s="418"/>
      <c r="AO1741" s="419"/>
      <c r="AP1741" s="420"/>
      <c r="AQ1741" s="421"/>
      <c r="AR1741" s="420"/>
      <c r="AS1741" s="436"/>
      <c r="AT1741" s="436"/>
      <c r="AU1741" s="422"/>
      <c r="AV1741" s="11"/>
      <c r="AW1741" s="11"/>
      <c r="AX1741" s="410">
        <f t="shared" si="528"/>
        <v>0</v>
      </c>
      <c r="AY1741" s="411" t="str">
        <f>IF(G1741="","",VLOOKUP(J1741,中子データ!$B$4:$M$5999,10,FALSE))</f>
        <v/>
      </c>
      <c r="AZ1741" s="438" t="str">
        <f>IF(G1741="","",VLOOKUP(J1741,中子データ!$B$4:$M$5999,9,FALSE))</f>
        <v/>
      </c>
      <c r="BA1741" s="412" t="str">
        <f>IF(AQ1741="","",VLOOKUP(AQ1741,作業者名!$B$4:$C$100,2,FALSE))</f>
        <v/>
      </c>
      <c r="BB1741" s="412" t="str">
        <f>IF(AR1741="","",VLOOKUP(AR1741,作業者名!$B$4:$C$100,2,FALSE))</f>
        <v/>
      </c>
      <c r="BC1741" s="412" t="str">
        <f>IF(G1741="","",VLOOKUP(J1741,中子データ!B$4:N$6004,12,FALSE))</f>
        <v/>
      </c>
      <c r="BD1741" s="413" t="str">
        <f>IF(G1741="","",VLOOKUP(J1741,中子データ!$B$4:$P$4500,15,FALSE))</f>
        <v/>
      </c>
    </row>
    <row r="1742" spans="1:56" x14ac:dyDescent="0.15">
      <c r="A1742" s="7" t="str">
        <f>IF(G1742="","",VLOOKUP(H1742,マシン名!$B$4:$C$93,2,FALSE))</f>
        <v/>
      </c>
      <c r="B1742" s="7" t="str">
        <f>IF(G1742="","",VLOOKUP(I1742,作業者名!$B$4:$C$100,2,FALSE))</f>
        <v/>
      </c>
      <c r="C1742" s="7" t="str">
        <f>IF(G1742="","",VLOOKUP(J1742,中子データ!$B$4:$H$4500,2,FALSE))</f>
        <v/>
      </c>
      <c r="D1742" s="8" t="str">
        <f>IF(G1742="","",VLOOKUP(J1742,中子データ!$B$4:$H$4500,4,FALSE))</f>
        <v/>
      </c>
      <c r="E1742" s="231" t="str">
        <f t="shared" si="525"/>
        <v/>
      </c>
      <c r="G1742" s="238"/>
      <c r="H1742" s="9"/>
      <c r="I1742" s="9"/>
      <c r="J1742" s="9"/>
      <c r="K1742" s="10"/>
      <c r="L1742" s="10"/>
      <c r="M1742" s="6"/>
      <c r="N1742" s="6">
        <f t="shared" si="527"/>
        <v>0</v>
      </c>
      <c r="O1742" s="250"/>
      <c r="P1742" s="250"/>
      <c r="Q1742" s="250"/>
      <c r="R1742" s="250"/>
      <c r="S1742" s="250"/>
      <c r="T1742" s="250"/>
      <c r="U1742" s="250"/>
      <c r="V1742" s="250"/>
      <c r="W1742" s="250"/>
      <c r="X1742" s="250"/>
      <c r="Y1742" s="250"/>
      <c r="Z1742" s="4"/>
      <c r="AA1742" s="429"/>
      <c r="AB1742" s="457">
        <f t="shared" si="529"/>
        <v>0</v>
      </c>
      <c r="AC1742" s="11"/>
      <c r="AD1742" s="11"/>
      <c r="AE1742" s="11"/>
      <c r="AF1742" s="11"/>
      <c r="AG1742" s="11"/>
      <c r="AH1742" s="11"/>
      <c r="AI1742" s="11"/>
      <c r="AJ1742" s="12"/>
      <c r="AK1742" s="445" t="str">
        <f>IF(G1742="","",VLOOKUP(J1742,中子データ!$B$4:$H$4500,3,FALSE))</f>
        <v/>
      </c>
      <c r="AL1742" s="445" t="str">
        <f>IF(G1742="","",VLOOKUP(J1742,中子データ!$B$4:$H$4500,5,FALSE))</f>
        <v/>
      </c>
      <c r="AM1742" s="445" t="str">
        <f>IF(G1742="","",VLOOKUP(J1742,中子データ!$B$4:$H$4500,6,FALSE))</f>
        <v/>
      </c>
      <c r="AN1742" s="418"/>
      <c r="AO1742" s="419"/>
      <c r="AP1742" s="420"/>
      <c r="AQ1742" s="421"/>
      <c r="AR1742" s="420"/>
      <c r="AS1742" s="436"/>
      <c r="AT1742" s="436"/>
      <c r="AU1742" s="422"/>
      <c r="AV1742" s="11"/>
      <c r="AW1742" s="11"/>
      <c r="AX1742" s="410">
        <f t="shared" si="528"/>
        <v>0</v>
      </c>
      <c r="AY1742" s="411" t="str">
        <f>IF(G1742="","",VLOOKUP(J1742,中子データ!$B$4:$M$5999,10,FALSE))</f>
        <v/>
      </c>
      <c r="AZ1742" s="438" t="str">
        <f>IF(G1742="","",VLOOKUP(J1742,中子データ!$B$4:$M$5999,9,FALSE))</f>
        <v/>
      </c>
      <c r="BA1742" s="412" t="str">
        <f>IF(AQ1742="","",VLOOKUP(AQ1742,作業者名!$B$4:$C$100,2,FALSE))</f>
        <v/>
      </c>
      <c r="BB1742" s="412" t="str">
        <f>IF(AR1742="","",VLOOKUP(AR1742,作業者名!$B$4:$C$100,2,FALSE))</f>
        <v/>
      </c>
      <c r="BC1742" s="412" t="str">
        <f>IF(G1742="","",VLOOKUP(J1742,中子データ!B$4:N$6004,12,FALSE))</f>
        <v/>
      </c>
      <c r="BD1742" s="413" t="str">
        <f>IF(G1742="","",VLOOKUP(J1742,中子データ!$B$4:$P$4500,15,FALSE))</f>
        <v/>
      </c>
    </row>
    <row r="1743" spans="1:56" x14ac:dyDescent="0.15">
      <c r="A1743" s="7" t="str">
        <f>IF(G1743="","",VLOOKUP(H1743,マシン名!$B$4:$C$93,2,FALSE))</f>
        <v/>
      </c>
      <c r="B1743" s="7" t="str">
        <f>IF(G1743="","",VLOOKUP(I1743,作業者名!$B$4:$C$100,2,FALSE))</f>
        <v/>
      </c>
      <c r="C1743" s="7" t="str">
        <f>IF(G1743="","",VLOOKUP(J1743,中子データ!$B$4:$H$4500,2,FALSE))</f>
        <v/>
      </c>
      <c r="D1743" s="8" t="str">
        <f>IF(G1743="","",VLOOKUP(J1743,中子データ!$B$4:$H$4500,4,FALSE))</f>
        <v/>
      </c>
      <c r="E1743" s="231" t="str">
        <f t="shared" si="525"/>
        <v/>
      </c>
      <c r="G1743" s="238"/>
      <c r="H1743" s="9"/>
      <c r="I1743" s="9"/>
      <c r="J1743" s="9"/>
      <c r="K1743" s="10"/>
      <c r="L1743" s="10"/>
      <c r="M1743" s="6"/>
      <c r="N1743" s="6">
        <f t="shared" si="527"/>
        <v>0</v>
      </c>
      <c r="O1743" s="250"/>
      <c r="P1743" s="250"/>
      <c r="Q1743" s="250"/>
      <c r="R1743" s="250"/>
      <c r="S1743" s="250"/>
      <c r="T1743" s="250"/>
      <c r="U1743" s="250"/>
      <c r="V1743" s="250"/>
      <c r="W1743" s="250"/>
      <c r="X1743" s="250"/>
      <c r="Y1743" s="250"/>
      <c r="Z1743" s="4"/>
      <c r="AA1743" s="429"/>
      <c r="AB1743" s="457">
        <f t="shared" si="529"/>
        <v>0</v>
      </c>
      <c r="AC1743" s="11"/>
      <c r="AD1743" s="11"/>
      <c r="AE1743" s="11"/>
      <c r="AF1743" s="11"/>
      <c r="AG1743" s="11"/>
      <c r="AH1743" s="11"/>
      <c r="AI1743" s="11"/>
      <c r="AJ1743" s="12"/>
      <c r="AK1743" s="445" t="str">
        <f>IF(G1743="","",VLOOKUP(J1743,中子データ!$B$4:$H$4500,3,FALSE))</f>
        <v/>
      </c>
      <c r="AL1743" s="445" t="str">
        <f>IF(G1743="","",VLOOKUP(J1743,中子データ!$B$4:$H$4500,5,FALSE))</f>
        <v/>
      </c>
      <c r="AM1743" s="445" t="str">
        <f>IF(G1743="","",VLOOKUP(J1743,中子データ!$B$4:$H$4500,6,FALSE))</f>
        <v/>
      </c>
      <c r="AN1743" s="418"/>
      <c r="AO1743" s="419"/>
      <c r="AP1743" s="420"/>
      <c r="AQ1743" s="421"/>
      <c r="AR1743" s="420"/>
      <c r="AS1743" s="436"/>
      <c r="AT1743" s="436"/>
      <c r="AU1743" s="422"/>
      <c r="AV1743" s="11"/>
      <c r="AW1743" s="11"/>
      <c r="AX1743" s="410">
        <f t="shared" si="528"/>
        <v>0</v>
      </c>
      <c r="AY1743" s="411" t="str">
        <f>IF(G1743="","",VLOOKUP(J1743,中子データ!$B$4:$M$5999,10,FALSE))</f>
        <v/>
      </c>
      <c r="AZ1743" s="438" t="str">
        <f>IF(G1743="","",VLOOKUP(J1743,中子データ!$B$4:$M$5999,9,FALSE))</f>
        <v/>
      </c>
      <c r="BA1743" s="412" t="str">
        <f>IF(AQ1743="","",VLOOKUP(AQ1743,作業者名!$B$4:$C$100,2,FALSE))</f>
        <v/>
      </c>
      <c r="BB1743" s="412" t="str">
        <f>IF(AR1743="","",VLOOKUP(AR1743,作業者名!$B$4:$C$100,2,FALSE))</f>
        <v/>
      </c>
      <c r="BC1743" s="412" t="str">
        <f>IF(G1743="","",VLOOKUP(J1743,中子データ!B$4:N$6004,12,FALSE))</f>
        <v/>
      </c>
      <c r="BD1743" s="413" t="str">
        <f>IF(G1743="","",VLOOKUP(J1743,中子データ!$B$4:$P$4500,15,FALSE))</f>
        <v/>
      </c>
    </row>
    <row r="1744" spans="1:56" x14ac:dyDescent="0.15">
      <c r="A1744" s="7" t="str">
        <f>IF(G1744="","",VLOOKUP(H1744,マシン名!$B$4:$C$93,2,FALSE))</f>
        <v/>
      </c>
      <c r="B1744" s="7" t="str">
        <f>IF(G1744="","",VLOOKUP(I1744,作業者名!$B$4:$C$100,2,FALSE))</f>
        <v/>
      </c>
      <c r="C1744" s="7" t="str">
        <f>IF(G1744="","",VLOOKUP(J1744,中子データ!$B$4:$H$4500,2,FALSE))</f>
        <v/>
      </c>
      <c r="D1744" s="8" t="str">
        <f>IF(G1744="","",VLOOKUP(J1744,中子データ!$B$4:$H$4500,4,FALSE))</f>
        <v/>
      </c>
      <c r="E1744" s="231" t="str">
        <f t="shared" si="525"/>
        <v/>
      </c>
      <c r="G1744" s="238"/>
      <c r="H1744" s="9"/>
      <c r="I1744" s="9"/>
      <c r="J1744" s="9"/>
      <c r="K1744" s="10"/>
      <c r="L1744" s="10"/>
      <c r="M1744" s="6"/>
      <c r="N1744" s="6">
        <f t="shared" si="527"/>
        <v>0</v>
      </c>
      <c r="O1744" s="250"/>
      <c r="P1744" s="250"/>
      <c r="Q1744" s="250"/>
      <c r="R1744" s="250"/>
      <c r="S1744" s="250"/>
      <c r="T1744" s="250"/>
      <c r="U1744" s="250"/>
      <c r="V1744" s="250"/>
      <c r="W1744" s="250"/>
      <c r="X1744" s="250"/>
      <c r="Y1744" s="250"/>
      <c r="Z1744" s="4"/>
      <c r="AA1744" s="429"/>
      <c r="AB1744" s="457">
        <f t="shared" si="529"/>
        <v>0</v>
      </c>
      <c r="AC1744" s="11"/>
      <c r="AD1744" s="11"/>
      <c r="AE1744" s="11"/>
      <c r="AF1744" s="11"/>
      <c r="AG1744" s="11"/>
      <c r="AH1744" s="11"/>
      <c r="AI1744" s="11"/>
      <c r="AJ1744" s="12"/>
      <c r="AK1744" s="445" t="str">
        <f>IF(G1744="","",VLOOKUP(J1744,中子データ!$B$4:$H$4500,3,FALSE))</f>
        <v/>
      </c>
      <c r="AL1744" s="445" t="str">
        <f>IF(G1744="","",VLOOKUP(J1744,中子データ!$B$4:$H$4500,5,FALSE))</f>
        <v/>
      </c>
      <c r="AM1744" s="445" t="str">
        <f>IF(G1744="","",VLOOKUP(J1744,中子データ!$B$4:$H$4500,6,FALSE))</f>
        <v/>
      </c>
      <c r="AN1744" s="418"/>
      <c r="AO1744" s="419"/>
      <c r="AP1744" s="420"/>
      <c r="AQ1744" s="421"/>
      <c r="AR1744" s="420"/>
      <c r="AS1744" s="436"/>
      <c r="AT1744" s="436"/>
      <c r="AU1744" s="422"/>
      <c r="AV1744" s="11"/>
      <c r="AW1744" s="11"/>
      <c r="AX1744" s="410">
        <f t="shared" si="528"/>
        <v>0</v>
      </c>
      <c r="AY1744" s="411" t="str">
        <f>IF(G1744="","",VLOOKUP(J1744,中子データ!$B$4:$M$5999,10,FALSE))</f>
        <v/>
      </c>
      <c r="AZ1744" s="438" t="str">
        <f>IF(G1744="","",VLOOKUP(J1744,中子データ!$B$4:$M$5999,9,FALSE))</f>
        <v/>
      </c>
      <c r="BA1744" s="412" t="str">
        <f>IF(AQ1744="","",VLOOKUP(AQ1744,作業者名!$B$4:$C$100,2,FALSE))</f>
        <v/>
      </c>
      <c r="BB1744" s="412" t="str">
        <f>IF(AR1744="","",VLOOKUP(AR1744,作業者名!$B$4:$C$100,2,FALSE))</f>
        <v/>
      </c>
      <c r="BC1744" s="412" t="str">
        <f>IF(G1744="","",VLOOKUP(J1744,中子データ!B$4:N$6004,12,FALSE))</f>
        <v/>
      </c>
      <c r="BD1744" s="413" t="str">
        <f>IF(G1744="","",VLOOKUP(J1744,中子データ!$B$4:$P$4500,15,FALSE))</f>
        <v/>
      </c>
    </row>
    <row r="1745" spans="1:56" x14ac:dyDescent="0.15">
      <c r="A1745" s="7" t="str">
        <f>IF(G1745="","",VLOOKUP(H1745,マシン名!$B$4:$C$93,2,FALSE))</f>
        <v/>
      </c>
      <c r="B1745" s="7" t="str">
        <f>IF(G1745="","",VLOOKUP(I1745,作業者名!$B$4:$C$100,2,FALSE))</f>
        <v/>
      </c>
      <c r="C1745" s="7" t="str">
        <f>IF(G1745="","",VLOOKUP(J1745,中子データ!$B$4:$H$4500,2,FALSE))</f>
        <v/>
      </c>
      <c r="D1745" s="8" t="str">
        <f>IF(G1745="","",VLOOKUP(J1745,中子データ!$B$4:$H$4500,4,FALSE))</f>
        <v/>
      </c>
      <c r="E1745" s="231" t="str">
        <f t="shared" si="525"/>
        <v/>
      </c>
      <c r="G1745" s="238"/>
      <c r="H1745" s="9"/>
      <c r="I1745" s="9"/>
      <c r="J1745" s="9"/>
      <c r="K1745" s="10"/>
      <c r="L1745" s="10"/>
      <c r="M1745" s="6"/>
      <c r="N1745" s="6">
        <f t="shared" si="527"/>
        <v>0</v>
      </c>
      <c r="O1745" s="250"/>
      <c r="P1745" s="250"/>
      <c r="Q1745" s="250"/>
      <c r="R1745" s="250"/>
      <c r="S1745" s="250"/>
      <c r="T1745" s="250"/>
      <c r="U1745" s="250"/>
      <c r="V1745" s="250"/>
      <c r="W1745" s="250"/>
      <c r="X1745" s="250"/>
      <c r="Y1745" s="250"/>
      <c r="Z1745" s="4"/>
      <c r="AA1745" s="429"/>
      <c r="AB1745" s="457">
        <f t="shared" si="529"/>
        <v>0</v>
      </c>
      <c r="AC1745" s="11"/>
      <c r="AD1745" s="11"/>
      <c r="AE1745" s="11"/>
      <c r="AF1745" s="11"/>
      <c r="AG1745" s="11"/>
      <c r="AH1745" s="11"/>
      <c r="AI1745" s="11"/>
      <c r="AJ1745" s="12"/>
      <c r="AK1745" s="445" t="str">
        <f>IF(G1745="","",VLOOKUP(J1745,中子データ!$B$4:$H$4500,3,FALSE))</f>
        <v/>
      </c>
      <c r="AL1745" s="445" t="str">
        <f>IF(G1745="","",VLOOKUP(J1745,中子データ!$B$4:$H$4500,5,FALSE))</f>
        <v/>
      </c>
      <c r="AM1745" s="445" t="str">
        <f>IF(G1745="","",VLOOKUP(J1745,中子データ!$B$4:$H$4500,6,FALSE))</f>
        <v/>
      </c>
      <c r="AN1745" s="418"/>
      <c r="AO1745" s="419"/>
      <c r="AP1745" s="420"/>
      <c r="AQ1745" s="421"/>
      <c r="AR1745" s="420"/>
      <c r="AS1745" s="436"/>
      <c r="AT1745" s="436"/>
      <c r="AU1745" s="422"/>
      <c r="AV1745" s="11"/>
      <c r="AW1745" s="11"/>
      <c r="AX1745" s="410">
        <f t="shared" si="528"/>
        <v>0</v>
      </c>
      <c r="AY1745" s="411" t="str">
        <f>IF(G1745="","",VLOOKUP(J1745,中子データ!$B$4:$M$5999,10,FALSE))</f>
        <v/>
      </c>
      <c r="AZ1745" s="438" t="str">
        <f>IF(G1745="","",VLOOKUP(J1745,中子データ!$B$4:$M$5999,9,FALSE))</f>
        <v/>
      </c>
      <c r="BA1745" s="412" t="str">
        <f>IF(AQ1745="","",VLOOKUP(AQ1745,作業者名!$B$4:$C$100,2,FALSE))</f>
        <v/>
      </c>
      <c r="BB1745" s="412" t="str">
        <f>IF(AR1745="","",VLOOKUP(AR1745,作業者名!$B$4:$C$100,2,FALSE))</f>
        <v/>
      </c>
      <c r="BC1745" s="412" t="str">
        <f>IF(G1745="","",VLOOKUP(J1745,中子データ!B$4:N$6004,12,FALSE))</f>
        <v/>
      </c>
      <c r="BD1745" s="413" t="str">
        <f>IF(G1745="","",VLOOKUP(J1745,中子データ!$B$4:$P$4500,15,FALSE))</f>
        <v/>
      </c>
    </row>
    <row r="1746" spans="1:56" x14ac:dyDescent="0.15">
      <c r="A1746" s="7" t="str">
        <f>IF(G1746="","",VLOOKUP(H1746,マシン名!$B$4:$C$93,2,FALSE))</f>
        <v/>
      </c>
      <c r="B1746" s="7" t="str">
        <f>IF(G1746="","",VLOOKUP(I1746,作業者名!$B$4:$C$100,2,FALSE))</f>
        <v/>
      </c>
      <c r="C1746" s="7" t="str">
        <f>IF(G1746="","",VLOOKUP(J1746,中子データ!$B$4:$H$4500,2,FALSE))</f>
        <v/>
      </c>
      <c r="D1746" s="8" t="str">
        <f>IF(G1746="","",VLOOKUP(J1746,中子データ!$B$4:$H$4500,4,FALSE))</f>
        <v/>
      </c>
      <c r="E1746" s="231" t="str">
        <f t="shared" si="525"/>
        <v/>
      </c>
      <c r="G1746" s="238"/>
      <c r="H1746" s="9"/>
      <c r="I1746" s="9"/>
      <c r="J1746" s="9"/>
      <c r="K1746" s="10"/>
      <c r="L1746" s="10"/>
      <c r="M1746" s="6"/>
      <c r="N1746" s="6">
        <f t="shared" si="527"/>
        <v>0</v>
      </c>
      <c r="O1746" s="250"/>
      <c r="P1746" s="250"/>
      <c r="Q1746" s="250"/>
      <c r="R1746" s="250"/>
      <c r="S1746" s="250"/>
      <c r="T1746" s="250"/>
      <c r="U1746" s="250"/>
      <c r="V1746" s="250"/>
      <c r="W1746" s="250"/>
      <c r="X1746" s="250"/>
      <c r="Y1746" s="250"/>
      <c r="Z1746" s="4"/>
      <c r="AA1746" s="429"/>
      <c r="AB1746" s="457">
        <f t="shared" si="529"/>
        <v>0</v>
      </c>
      <c r="AC1746" s="11"/>
      <c r="AD1746" s="11"/>
      <c r="AE1746" s="11"/>
      <c r="AF1746" s="11"/>
      <c r="AG1746" s="11"/>
      <c r="AH1746" s="11"/>
      <c r="AI1746" s="11"/>
      <c r="AJ1746" s="12"/>
      <c r="AK1746" s="445" t="str">
        <f>IF(G1746="","",VLOOKUP(J1746,中子データ!$B$4:$H$4500,3,FALSE))</f>
        <v/>
      </c>
      <c r="AL1746" s="445" t="str">
        <f>IF(G1746="","",VLOOKUP(J1746,中子データ!$B$4:$H$4500,5,FALSE))</f>
        <v/>
      </c>
      <c r="AM1746" s="445" t="str">
        <f>IF(G1746="","",VLOOKUP(J1746,中子データ!$B$4:$H$4500,6,FALSE))</f>
        <v/>
      </c>
      <c r="AN1746" s="418"/>
      <c r="AO1746" s="419"/>
      <c r="AP1746" s="420"/>
      <c r="AQ1746" s="421"/>
      <c r="AR1746" s="420"/>
      <c r="AS1746" s="436"/>
      <c r="AT1746" s="436"/>
      <c r="AU1746" s="422"/>
      <c r="AV1746" s="11"/>
      <c r="AW1746" s="11"/>
      <c r="AX1746" s="410">
        <f t="shared" si="528"/>
        <v>0</v>
      </c>
      <c r="AY1746" s="411" t="str">
        <f>IF(G1746="","",VLOOKUP(J1746,中子データ!$B$4:$M$5999,10,FALSE))</f>
        <v/>
      </c>
      <c r="AZ1746" s="438" t="str">
        <f>IF(G1746="","",VLOOKUP(J1746,中子データ!$B$4:$M$5999,9,FALSE))</f>
        <v/>
      </c>
      <c r="BA1746" s="412" t="str">
        <f>IF(AQ1746="","",VLOOKUP(AQ1746,作業者名!$B$4:$C$100,2,FALSE))</f>
        <v/>
      </c>
      <c r="BB1746" s="412" t="str">
        <f>IF(AR1746="","",VLOOKUP(AR1746,作業者名!$B$4:$C$100,2,FALSE))</f>
        <v/>
      </c>
      <c r="BC1746" s="412" t="str">
        <f>IF(G1746="","",VLOOKUP(J1746,中子データ!B$4:N$6004,12,FALSE))</f>
        <v/>
      </c>
      <c r="BD1746" s="413" t="str">
        <f>IF(G1746="","",VLOOKUP(J1746,中子データ!$B$4:$P$4500,15,FALSE))</f>
        <v/>
      </c>
    </row>
    <row r="1747" spans="1:56" x14ac:dyDescent="0.15">
      <c r="A1747" s="7" t="str">
        <f>IF(G1747="","",VLOOKUP(H1747,マシン名!$B$4:$C$93,2,FALSE))</f>
        <v/>
      </c>
      <c r="B1747" s="7" t="str">
        <f>IF(G1747="","",VLOOKUP(I1747,作業者名!$B$4:$C$100,2,FALSE))</f>
        <v/>
      </c>
      <c r="C1747" s="7" t="str">
        <f>IF(G1747="","",VLOOKUP(J1747,中子データ!$B$4:$H$4500,2,FALSE))</f>
        <v/>
      </c>
      <c r="D1747" s="8" t="str">
        <f>IF(G1747="","",VLOOKUP(J1747,中子データ!$B$4:$H$4500,4,FALSE))</f>
        <v/>
      </c>
      <c r="E1747" s="231" t="str">
        <f t="shared" si="525"/>
        <v/>
      </c>
      <c r="G1747" s="238"/>
      <c r="H1747" s="9"/>
      <c r="I1747" s="9"/>
      <c r="J1747" s="9"/>
      <c r="K1747" s="10"/>
      <c r="L1747" s="10"/>
      <c r="M1747" s="6"/>
      <c r="N1747" s="6">
        <f t="shared" si="527"/>
        <v>0</v>
      </c>
      <c r="O1747" s="250"/>
      <c r="P1747" s="250"/>
      <c r="Q1747" s="250"/>
      <c r="R1747" s="250"/>
      <c r="S1747" s="250"/>
      <c r="T1747" s="250"/>
      <c r="U1747" s="250"/>
      <c r="V1747" s="250"/>
      <c r="W1747" s="250"/>
      <c r="X1747" s="250"/>
      <c r="Y1747" s="250"/>
      <c r="Z1747" s="4"/>
      <c r="AA1747" s="429"/>
      <c r="AB1747" s="457">
        <f t="shared" si="529"/>
        <v>0</v>
      </c>
      <c r="AC1747" s="11"/>
      <c r="AD1747" s="11"/>
      <c r="AE1747" s="11"/>
      <c r="AF1747" s="11"/>
      <c r="AG1747" s="11"/>
      <c r="AH1747" s="11"/>
      <c r="AI1747" s="11"/>
      <c r="AJ1747" s="12"/>
      <c r="AK1747" s="445" t="str">
        <f>IF(G1747="","",VLOOKUP(J1747,中子データ!$B$4:$H$4500,3,FALSE))</f>
        <v/>
      </c>
      <c r="AL1747" s="445" t="str">
        <f>IF(G1747="","",VLOOKUP(J1747,中子データ!$B$4:$H$4500,5,FALSE))</f>
        <v/>
      </c>
      <c r="AM1747" s="445" t="str">
        <f>IF(G1747="","",VLOOKUP(J1747,中子データ!$B$4:$H$4500,6,FALSE))</f>
        <v/>
      </c>
      <c r="AN1747" s="418"/>
      <c r="AO1747" s="419"/>
      <c r="AP1747" s="420"/>
      <c r="AQ1747" s="421"/>
      <c r="AR1747" s="420"/>
      <c r="AS1747" s="436"/>
      <c r="AT1747" s="436"/>
      <c r="AU1747" s="422"/>
      <c r="AV1747" s="11"/>
      <c r="AW1747" s="11"/>
      <c r="AX1747" s="410">
        <f t="shared" si="528"/>
        <v>0</v>
      </c>
      <c r="AY1747" s="411" t="str">
        <f>IF(G1747="","",VLOOKUP(J1747,中子データ!$B$4:$M$5999,10,FALSE))</f>
        <v/>
      </c>
      <c r="AZ1747" s="438" t="str">
        <f>IF(G1747="","",VLOOKUP(J1747,中子データ!$B$4:$M$5999,9,FALSE))</f>
        <v/>
      </c>
      <c r="BA1747" s="412" t="str">
        <f>IF(AQ1747="","",VLOOKUP(AQ1747,作業者名!$B$4:$C$100,2,FALSE))</f>
        <v/>
      </c>
      <c r="BB1747" s="412" t="str">
        <f>IF(AR1747="","",VLOOKUP(AR1747,作業者名!$B$4:$C$100,2,FALSE))</f>
        <v/>
      </c>
      <c r="BC1747" s="412" t="str">
        <f>IF(G1747="","",VLOOKUP(J1747,中子データ!B$4:N$6004,12,FALSE))</f>
        <v/>
      </c>
      <c r="BD1747" s="413" t="str">
        <f>IF(G1747="","",VLOOKUP(J1747,中子データ!$B$4:$P$4500,15,FALSE))</f>
        <v/>
      </c>
    </row>
    <row r="1748" spans="1:56" x14ac:dyDescent="0.15">
      <c r="A1748" s="7" t="str">
        <f>IF(G1748="","",VLOOKUP(H1748,マシン名!$B$4:$C$93,2,FALSE))</f>
        <v/>
      </c>
      <c r="B1748" s="7" t="str">
        <f>IF(G1748="","",VLOOKUP(I1748,作業者名!$B$4:$C$100,2,FALSE))</f>
        <v/>
      </c>
      <c r="C1748" s="7" t="str">
        <f>IF(G1748="","",VLOOKUP(J1748,中子データ!$B$4:$H$4500,2,FALSE))</f>
        <v/>
      </c>
      <c r="D1748" s="8" t="str">
        <f>IF(G1748="","",VLOOKUP(J1748,中子データ!$B$4:$H$4500,4,FALSE))</f>
        <v/>
      </c>
      <c r="E1748" s="231" t="str">
        <f t="shared" si="525"/>
        <v/>
      </c>
      <c r="G1748" s="238"/>
      <c r="H1748" s="9"/>
      <c r="I1748" s="9"/>
      <c r="J1748" s="9"/>
      <c r="K1748" s="10"/>
      <c r="L1748" s="10"/>
      <c r="M1748" s="6"/>
      <c r="N1748" s="6">
        <f t="shared" si="527"/>
        <v>0</v>
      </c>
      <c r="O1748" s="250"/>
      <c r="P1748" s="250"/>
      <c r="Q1748" s="250"/>
      <c r="R1748" s="250"/>
      <c r="S1748" s="250"/>
      <c r="T1748" s="250"/>
      <c r="U1748" s="250"/>
      <c r="V1748" s="250"/>
      <c r="W1748" s="250"/>
      <c r="X1748" s="250"/>
      <c r="Y1748" s="250"/>
      <c r="Z1748" s="4"/>
      <c r="AA1748" s="429"/>
      <c r="AB1748" s="457">
        <f t="shared" si="529"/>
        <v>0</v>
      </c>
      <c r="AC1748" s="11"/>
      <c r="AD1748" s="11"/>
      <c r="AE1748" s="11"/>
      <c r="AF1748" s="11"/>
      <c r="AG1748" s="11"/>
      <c r="AH1748" s="11"/>
      <c r="AI1748" s="11"/>
      <c r="AJ1748" s="12"/>
      <c r="AK1748" s="445" t="str">
        <f>IF(G1748="","",VLOOKUP(J1748,中子データ!$B$4:$H$4500,3,FALSE))</f>
        <v/>
      </c>
      <c r="AL1748" s="445" t="str">
        <f>IF(G1748="","",VLOOKUP(J1748,中子データ!$B$4:$H$4500,5,FALSE))</f>
        <v/>
      </c>
      <c r="AM1748" s="445" t="str">
        <f>IF(G1748="","",VLOOKUP(J1748,中子データ!$B$4:$H$4500,6,FALSE))</f>
        <v/>
      </c>
      <c r="AN1748" s="418"/>
      <c r="AO1748" s="419"/>
      <c r="AP1748" s="420"/>
      <c r="AQ1748" s="421"/>
      <c r="AR1748" s="420"/>
      <c r="AS1748" s="436"/>
      <c r="AT1748" s="436"/>
      <c r="AU1748" s="422"/>
      <c r="AV1748" s="11"/>
      <c r="AW1748" s="11"/>
      <c r="AX1748" s="410">
        <f t="shared" si="528"/>
        <v>0</v>
      </c>
      <c r="AY1748" s="411" t="str">
        <f>IF(G1748="","",VLOOKUP(J1748,中子データ!$B$4:$M$5999,10,FALSE))</f>
        <v/>
      </c>
      <c r="AZ1748" s="438" t="str">
        <f>IF(G1748="","",VLOOKUP(J1748,中子データ!$B$4:$M$5999,9,FALSE))</f>
        <v/>
      </c>
      <c r="BA1748" s="412" t="str">
        <f>IF(AQ1748="","",VLOOKUP(AQ1748,作業者名!$B$4:$C$100,2,FALSE))</f>
        <v/>
      </c>
      <c r="BB1748" s="412" t="str">
        <f>IF(AR1748="","",VLOOKUP(AR1748,作業者名!$B$4:$C$100,2,FALSE))</f>
        <v/>
      </c>
      <c r="BC1748" s="412" t="str">
        <f>IF(G1748="","",VLOOKUP(J1748,中子データ!B$4:N$6004,12,FALSE))</f>
        <v/>
      </c>
      <c r="BD1748" s="413" t="str">
        <f>IF(G1748="","",VLOOKUP(J1748,中子データ!$B$4:$P$4500,15,FALSE))</f>
        <v/>
      </c>
    </row>
    <row r="1749" spans="1:56" x14ac:dyDescent="0.15">
      <c r="A1749" s="7" t="str">
        <f>IF(G1749="","",VLOOKUP(H1749,マシン名!$B$4:$C$93,2,FALSE))</f>
        <v/>
      </c>
      <c r="B1749" s="7" t="str">
        <f>IF(G1749="","",VLOOKUP(I1749,作業者名!$B$4:$C$100,2,FALSE))</f>
        <v/>
      </c>
      <c r="C1749" s="7" t="str">
        <f>IF(G1749="","",VLOOKUP(J1749,中子データ!$B$4:$H$4500,2,FALSE))</f>
        <v/>
      </c>
      <c r="D1749" s="8" t="str">
        <f>IF(G1749="","",VLOOKUP(J1749,中子データ!$B$4:$H$4500,4,FALSE))</f>
        <v/>
      </c>
      <c r="E1749" s="231" t="str">
        <f t="shared" si="525"/>
        <v/>
      </c>
      <c r="G1749" s="238"/>
      <c r="H1749" s="9"/>
      <c r="I1749" s="9"/>
      <c r="J1749" s="9"/>
      <c r="K1749" s="10"/>
      <c r="L1749" s="10"/>
      <c r="M1749" s="6"/>
      <c r="N1749" s="6">
        <f t="shared" si="527"/>
        <v>0</v>
      </c>
      <c r="O1749" s="250"/>
      <c r="P1749" s="250"/>
      <c r="Q1749" s="250"/>
      <c r="R1749" s="250"/>
      <c r="S1749" s="250"/>
      <c r="T1749" s="250"/>
      <c r="U1749" s="250"/>
      <c r="V1749" s="250"/>
      <c r="W1749" s="250"/>
      <c r="X1749" s="250"/>
      <c r="Y1749" s="250"/>
      <c r="Z1749" s="4"/>
      <c r="AA1749" s="429"/>
      <c r="AB1749" s="457">
        <f t="shared" si="529"/>
        <v>0</v>
      </c>
      <c r="AC1749" s="11"/>
      <c r="AD1749" s="11"/>
      <c r="AE1749" s="11"/>
      <c r="AF1749" s="11"/>
      <c r="AG1749" s="11"/>
      <c r="AH1749" s="11"/>
      <c r="AI1749" s="11"/>
      <c r="AJ1749" s="12"/>
      <c r="AK1749" s="445" t="str">
        <f>IF(G1749="","",VLOOKUP(J1749,中子データ!$B$4:$H$4500,3,FALSE))</f>
        <v/>
      </c>
      <c r="AL1749" s="445" t="str">
        <f>IF(G1749="","",VLOOKUP(J1749,中子データ!$B$4:$H$4500,5,FALSE))</f>
        <v/>
      </c>
      <c r="AM1749" s="445" t="str">
        <f>IF(G1749="","",VLOOKUP(J1749,中子データ!$B$4:$H$4500,6,FALSE))</f>
        <v/>
      </c>
      <c r="AN1749" s="418"/>
      <c r="AO1749" s="419"/>
      <c r="AP1749" s="420"/>
      <c r="AQ1749" s="421"/>
      <c r="AR1749" s="420"/>
      <c r="AS1749" s="436"/>
      <c r="AT1749" s="436"/>
      <c r="AU1749" s="422"/>
      <c r="AV1749" s="11"/>
      <c r="AW1749" s="11"/>
      <c r="AX1749" s="410">
        <f t="shared" si="528"/>
        <v>0</v>
      </c>
      <c r="AY1749" s="411" t="str">
        <f>IF(G1749="","",VLOOKUP(J1749,中子データ!$B$4:$M$5999,10,FALSE))</f>
        <v/>
      </c>
      <c r="AZ1749" s="438" t="str">
        <f>IF(G1749="","",VLOOKUP(J1749,中子データ!$B$4:$M$5999,9,FALSE))</f>
        <v/>
      </c>
      <c r="BA1749" s="412" t="str">
        <f>IF(AQ1749="","",VLOOKUP(AQ1749,作業者名!$B$4:$C$100,2,FALSE))</f>
        <v/>
      </c>
      <c r="BB1749" s="412" t="str">
        <f>IF(AR1749="","",VLOOKUP(AR1749,作業者名!$B$4:$C$100,2,FALSE))</f>
        <v/>
      </c>
      <c r="BC1749" s="412" t="str">
        <f>IF(G1749="","",VLOOKUP(J1749,中子データ!B$4:N$6004,12,FALSE))</f>
        <v/>
      </c>
      <c r="BD1749" s="413" t="str">
        <f>IF(G1749="","",VLOOKUP(J1749,中子データ!$B$4:$P$4500,15,FALSE))</f>
        <v/>
      </c>
    </row>
    <row r="1750" spans="1:56" x14ac:dyDescent="0.15">
      <c r="A1750" s="7" t="str">
        <f>IF(G1750="","",VLOOKUP(H1750,マシン名!$B$4:$C$93,2,FALSE))</f>
        <v/>
      </c>
      <c r="B1750" s="7" t="str">
        <f>IF(G1750="","",VLOOKUP(I1750,作業者名!$B$4:$C$100,2,FALSE))</f>
        <v/>
      </c>
      <c r="C1750" s="7" t="str">
        <f>IF(G1750="","",VLOOKUP(J1750,中子データ!$B$4:$H$4500,2,FALSE))</f>
        <v/>
      </c>
      <c r="D1750" s="8" t="str">
        <f>IF(G1750="","",VLOOKUP(J1750,中子データ!$B$4:$H$4500,4,FALSE))</f>
        <v/>
      </c>
      <c r="E1750" s="231" t="str">
        <f t="shared" si="525"/>
        <v/>
      </c>
      <c r="G1750" s="238"/>
      <c r="H1750" s="9"/>
      <c r="I1750" s="9"/>
      <c r="J1750" s="9"/>
      <c r="K1750" s="10"/>
      <c r="L1750" s="10"/>
      <c r="M1750" s="6"/>
      <c r="N1750" s="6">
        <f t="shared" si="527"/>
        <v>0</v>
      </c>
      <c r="O1750" s="250"/>
      <c r="P1750" s="250"/>
      <c r="Q1750" s="250"/>
      <c r="R1750" s="250"/>
      <c r="S1750" s="250"/>
      <c r="T1750" s="250"/>
      <c r="U1750" s="250"/>
      <c r="V1750" s="250"/>
      <c r="W1750" s="250"/>
      <c r="X1750" s="250"/>
      <c r="Y1750" s="250"/>
      <c r="Z1750" s="4"/>
      <c r="AA1750" s="429"/>
      <c r="AB1750" s="457">
        <f t="shared" si="529"/>
        <v>0</v>
      </c>
      <c r="AC1750" s="11"/>
      <c r="AD1750" s="11"/>
      <c r="AE1750" s="11"/>
      <c r="AF1750" s="11"/>
      <c r="AG1750" s="11"/>
      <c r="AH1750" s="11"/>
      <c r="AI1750" s="11"/>
      <c r="AJ1750" s="12"/>
      <c r="AK1750" s="445" t="str">
        <f>IF(G1750="","",VLOOKUP(J1750,中子データ!$B$4:$H$4500,3,FALSE))</f>
        <v/>
      </c>
      <c r="AL1750" s="445" t="str">
        <f>IF(G1750="","",VLOOKUP(J1750,中子データ!$B$4:$H$4500,5,FALSE))</f>
        <v/>
      </c>
      <c r="AM1750" s="445" t="str">
        <f>IF(G1750="","",VLOOKUP(J1750,中子データ!$B$4:$H$4500,6,FALSE))</f>
        <v/>
      </c>
      <c r="AN1750" s="418"/>
      <c r="AO1750" s="419"/>
      <c r="AP1750" s="420"/>
      <c r="AQ1750" s="421"/>
      <c r="AR1750" s="420"/>
      <c r="AS1750" s="436"/>
      <c r="AT1750" s="436"/>
      <c r="AU1750" s="422"/>
      <c r="AV1750" s="11"/>
      <c r="AW1750" s="11"/>
      <c r="AX1750" s="410">
        <f t="shared" si="528"/>
        <v>0</v>
      </c>
      <c r="AY1750" s="411" t="str">
        <f>IF(G1750="","",VLOOKUP(J1750,中子データ!$B$4:$M$5999,10,FALSE))</f>
        <v/>
      </c>
      <c r="AZ1750" s="438" t="str">
        <f>IF(G1750="","",VLOOKUP(J1750,中子データ!$B$4:$M$5999,9,FALSE))</f>
        <v/>
      </c>
      <c r="BA1750" s="412" t="str">
        <f>IF(AQ1750="","",VLOOKUP(AQ1750,作業者名!$B$4:$C$100,2,FALSE))</f>
        <v/>
      </c>
      <c r="BB1750" s="412" t="str">
        <f>IF(AR1750="","",VLOOKUP(AR1750,作業者名!$B$4:$C$100,2,FALSE))</f>
        <v/>
      </c>
      <c r="BC1750" s="412" t="str">
        <f>IF(G1750="","",VLOOKUP(J1750,中子データ!B$4:N$6004,12,FALSE))</f>
        <v/>
      </c>
      <c r="BD1750" s="413" t="str">
        <f>IF(G1750="","",VLOOKUP(J1750,中子データ!$B$4:$P$4500,15,FALSE))</f>
        <v/>
      </c>
    </row>
    <row r="1751" spans="1:56" x14ac:dyDescent="0.15">
      <c r="A1751" s="7" t="str">
        <f>IF(G1751="","",VLOOKUP(H1751,マシン名!$B$4:$C$93,2,FALSE))</f>
        <v/>
      </c>
      <c r="B1751" s="7" t="str">
        <f>IF(G1751="","",VLOOKUP(I1751,作業者名!$B$4:$C$100,2,FALSE))</f>
        <v/>
      </c>
      <c r="C1751" s="7" t="str">
        <f>IF(G1751="","",VLOOKUP(J1751,中子データ!$B$4:$H$4500,2,FALSE))</f>
        <v/>
      </c>
      <c r="D1751" s="8" t="str">
        <f>IF(G1751="","",VLOOKUP(J1751,中子データ!$B$4:$H$4500,4,FALSE))</f>
        <v/>
      </c>
      <c r="E1751" s="231" t="str">
        <f t="shared" si="525"/>
        <v/>
      </c>
      <c r="G1751" s="238"/>
      <c r="H1751" s="9"/>
      <c r="I1751" s="9"/>
      <c r="J1751" s="9"/>
      <c r="K1751" s="10"/>
      <c r="L1751" s="10"/>
      <c r="M1751" s="6"/>
      <c r="N1751" s="6">
        <f t="shared" si="527"/>
        <v>0</v>
      </c>
      <c r="O1751" s="250"/>
      <c r="P1751" s="250"/>
      <c r="Q1751" s="250"/>
      <c r="R1751" s="250"/>
      <c r="S1751" s="250"/>
      <c r="T1751" s="250"/>
      <c r="U1751" s="250"/>
      <c r="V1751" s="250"/>
      <c r="W1751" s="250"/>
      <c r="X1751" s="250"/>
      <c r="Y1751" s="250"/>
      <c r="Z1751" s="4"/>
      <c r="AA1751" s="429"/>
      <c r="AB1751" s="457">
        <f t="shared" si="529"/>
        <v>0</v>
      </c>
      <c r="AC1751" s="11"/>
      <c r="AD1751" s="11"/>
      <c r="AE1751" s="11"/>
      <c r="AF1751" s="11"/>
      <c r="AG1751" s="11"/>
      <c r="AH1751" s="11"/>
      <c r="AI1751" s="11"/>
      <c r="AJ1751" s="12"/>
      <c r="AK1751" s="445" t="str">
        <f>IF(G1751="","",VLOOKUP(J1751,中子データ!$B$4:$H$4500,3,FALSE))</f>
        <v/>
      </c>
      <c r="AL1751" s="445" t="str">
        <f>IF(G1751="","",VLOOKUP(J1751,中子データ!$B$4:$H$4500,5,FALSE))</f>
        <v/>
      </c>
      <c r="AM1751" s="445" t="str">
        <f>IF(G1751="","",VLOOKUP(J1751,中子データ!$B$4:$H$4500,6,FALSE))</f>
        <v/>
      </c>
      <c r="AN1751" s="418"/>
      <c r="AO1751" s="419"/>
      <c r="AP1751" s="420"/>
      <c r="AQ1751" s="421"/>
      <c r="AR1751" s="420"/>
      <c r="AS1751" s="436"/>
      <c r="AT1751" s="436"/>
      <c r="AU1751" s="422"/>
      <c r="AV1751" s="11"/>
      <c r="AW1751" s="11"/>
      <c r="AX1751" s="410">
        <f t="shared" si="528"/>
        <v>0</v>
      </c>
      <c r="AY1751" s="411" t="str">
        <f>IF(G1751="","",VLOOKUP(J1751,中子データ!$B$4:$M$5999,10,FALSE))</f>
        <v/>
      </c>
      <c r="AZ1751" s="438" t="str">
        <f>IF(G1751="","",VLOOKUP(J1751,中子データ!$B$4:$M$5999,9,FALSE))</f>
        <v/>
      </c>
      <c r="BA1751" s="412" t="str">
        <f>IF(AQ1751="","",VLOOKUP(AQ1751,作業者名!$B$4:$C$100,2,FALSE))</f>
        <v/>
      </c>
      <c r="BB1751" s="412" t="str">
        <f>IF(AR1751="","",VLOOKUP(AR1751,作業者名!$B$4:$C$100,2,FALSE))</f>
        <v/>
      </c>
      <c r="BC1751" s="412" t="str">
        <f>IF(G1751="","",VLOOKUP(J1751,中子データ!B$4:N$6004,12,FALSE))</f>
        <v/>
      </c>
      <c r="BD1751" s="413" t="str">
        <f>IF(G1751="","",VLOOKUP(J1751,中子データ!$B$4:$P$4500,15,FALSE))</f>
        <v/>
      </c>
    </row>
    <row r="1752" spans="1:56" x14ac:dyDescent="0.15">
      <c r="A1752" s="7" t="str">
        <f>IF(G1752="","",VLOOKUP(H1752,マシン名!$B$4:$C$93,2,FALSE))</f>
        <v/>
      </c>
      <c r="B1752" s="7" t="str">
        <f>IF(G1752="","",VLOOKUP(I1752,作業者名!$B$4:$C$100,2,FALSE))</f>
        <v/>
      </c>
      <c r="C1752" s="7" t="str">
        <f>IF(G1752="","",VLOOKUP(J1752,中子データ!$B$4:$H$4500,2,FALSE))</f>
        <v/>
      </c>
      <c r="D1752" s="8" t="str">
        <f>IF(G1752="","",VLOOKUP(J1752,中子データ!$B$4:$H$4500,4,FALSE))</f>
        <v/>
      </c>
      <c r="E1752" s="231" t="str">
        <f t="shared" si="525"/>
        <v/>
      </c>
      <c r="G1752" s="238"/>
      <c r="H1752" s="9"/>
      <c r="I1752" s="9"/>
      <c r="J1752" s="9"/>
      <c r="K1752" s="10"/>
      <c r="L1752" s="10"/>
      <c r="M1752" s="6"/>
      <c r="N1752" s="6">
        <f t="shared" si="527"/>
        <v>0</v>
      </c>
      <c r="O1752" s="250"/>
      <c r="P1752" s="250"/>
      <c r="Q1752" s="250"/>
      <c r="R1752" s="250"/>
      <c r="S1752" s="250"/>
      <c r="T1752" s="250"/>
      <c r="U1752" s="250"/>
      <c r="V1752" s="250"/>
      <c r="W1752" s="250"/>
      <c r="X1752" s="250"/>
      <c r="Y1752" s="250"/>
      <c r="Z1752" s="4"/>
      <c r="AA1752" s="429"/>
      <c r="AB1752" s="457">
        <f t="shared" si="529"/>
        <v>0</v>
      </c>
      <c r="AC1752" s="11"/>
      <c r="AD1752" s="11"/>
      <c r="AE1752" s="11"/>
      <c r="AF1752" s="11"/>
      <c r="AG1752" s="11"/>
      <c r="AH1752" s="11"/>
      <c r="AI1752" s="11"/>
      <c r="AJ1752" s="12"/>
      <c r="AK1752" s="445" t="str">
        <f>IF(G1752="","",VLOOKUP(J1752,中子データ!$B$4:$H$4500,3,FALSE))</f>
        <v/>
      </c>
      <c r="AL1752" s="445" t="str">
        <f>IF(G1752="","",VLOOKUP(J1752,中子データ!$B$4:$H$4500,5,FALSE))</f>
        <v/>
      </c>
      <c r="AM1752" s="445" t="str">
        <f>IF(G1752="","",VLOOKUP(J1752,中子データ!$B$4:$H$4500,6,FALSE))</f>
        <v/>
      </c>
      <c r="AN1752" s="418"/>
      <c r="AO1752" s="419"/>
      <c r="AP1752" s="420"/>
      <c r="AQ1752" s="421"/>
      <c r="AR1752" s="420"/>
      <c r="AS1752" s="436"/>
      <c r="AT1752" s="436"/>
      <c r="AU1752" s="422"/>
      <c r="AV1752" s="11"/>
      <c r="AW1752" s="11"/>
      <c r="AX1752" s="410">
        <f t="shared" si="528"/>
        <v>0</v>
      </c>
      <c r="AY1752" s="411" t="str">
        <f>IF(G1752="","",VLOOKUP(J1752,中子データ!$B$4:$M$5999,10,FALSE))</f>
        <v/>
      </c>
      <c r="AZ1752" s="438" t="str">
        <f>IF(G1752="","",VLOOKUP(J1752,中子データ!$B$4:$M$5999,9,FALSE))</f>
        <v/>
      </c>
      <c r="BA1752" s="412" t="str">
        <f>IF(AQ1752="","",VLOOKUP(AQ1752,作業者名!$B$4:$C$100,2,FALSE))</f>
        <v/>
      </c>
      <c r="BB1752" s="412" t="str">
        <f>IF(AR1752="","",VLOOKUP(AR1752,作業者名!$B$4:$C$100,2,FALSE))</f>
        <v/>
      </c>
      <c r="BC1752" s="412" t="str">
        <f>IF(G1752="","",VLOOKUP(J1752,中子データ!B$4:N$6004,12,FALSE))</f>
        <v/>
      </c>
      <c r="BD1752" s="413" t="str">
        <f>IF(G1752="","",VLOOKUP(J1752,中子データ!$B$4:$P$4500,15,FALSE))</f>
        <v/>
      </c>
    </row>
    <row r="1753" spans="1:56" x14ac:dyDescent="0.15">
      <c r="A1753" s="7" t="str">
        <f>IF(G1753="","",VLOOKUP(H1753,マシン名!$B$4:$C$93,2,FALSE))</f>
        <v/>
      </c>
      <c r="B1753" s="7" t="str">
        <f>IF(G1753="","",VLOOKUP(I1753,作業者名!$B$4:$C$100,2,FALSE))</f>
        <v/>
      </c>
      <c r="C1753" s="7" t="str">
        <f>IF(G1753="","",VLOOKUP(J1753,中子データ!$B$4:$H$4500,2,FALSE))</f>
        <v/>
      </c>
      <c r="D1753" s="8" t="str">
        <f>IF(G1753="","",VLOOKUP(J1753,中子データ!$B$4:$H$4500,4,FALSE))</f>
        <v/>
      </c>
      <c r="E1753" s="231" t="str">
        <f t="shared" si="525"/>
        <v/>
      </c>
      <c r="G1753" s="238"/>
      <c r="H1753" s="9"/>
      <c r="I1753" s="9"/>
      <c r="J1753" s="9"/>
      <c r="K1753" s="10"/>
      <c r="L1753" s="10"/>
      <c r="M1753" s="6"/>
      <c r="N1753" s="6">
        <f t="shared" si="527"/>
        <v>0</v>
      </c>
      <c r="O1753" s="250"/>
      <c r="P1753" s="250"/>
      <c r="Q1753" s="250"/>
      <c r="R1753" s="250"/>
      <c r="S1753" s="250"/>
      <c r="T1753" s="250"/>
      <c r="U1753" s="250"/>
      <c r="V1753" s="250"/>
      <c r="W1753" s="250"/>
      <c r="X1753" s="250"/>
      <c r="Y1753" s="250"/>
      <c r="Z1753" s="4"/>
      <c r="AA1753" s="429"/>
      <c r="AB1753" s="457">
        <f t="shared" si="529"/>
        <v>0</v>
      </c>
      <c r="AC1753" s="11"/>
      <c r="AD1753" s="11"/>
      <c r="AE1753" s="11"/>
      <c r="AF1753" s="11"/>
      <c r="AG1753" s="11"/>
      <c r="AH1753" s="11"/>
      <c r="AI1753" s="11"/>
      <c r="AJ1753" s="12"/>
      <c r="AK1753" s="445" t="str">
        <f>IF(G1753="","",VLOOKUP(J1753,中子データ!$B$4:$H$4500,3,FALSE))</f>
        <v/>
      </c>
      <c r="AL1753" s="445" t="str">
        <f>IF(G1753="","",VLOOKUP(J1753,中子データ!$B$4:$H$4500,5,FALSE))</f>
        <v/>
      </c>
      <c r="AM1753" s="445" t="str">
        <f>IF(G1753="","",VLOOKUP(J1753,中子データ!$B$4:$H$4500,6,FALSE))</f>
        <v/>
      </c>
      <c r="AN1753" s="418"/>
      <c r="AO1753" s="419"/>
      <c r="AP1753" s="420"/>
      <c r="AQ1753" s="421"/>
      <c r="AR1753" s="420"/>
      <c r="AS1753" s="436"/>
      <c r="AT1753" s="436"/>
      <c r="AU1753" s="422"/>
      <c r="AV1753" s="11"/>
      <c r="AW1753" s="11"/>
      <c r="AX1753" s="410">
        <f t="shared" si="528"/>
        <v>0</v>
      </c>
      <c r="AY1753" s="411" t="str">
        <f>IF(G1753="","",VLOOKUP(J1753,中子データ!$B$4:$M$5999,10,FALSE))</f>
        <v/>
      </c>
      <c r="AZ1753" s="438" t="str">
        <f>IF(G1753="","",VLOOKUP(J1753,中子データ!$B$4:$M$5999,9,FALSE))</f>
        <v/>
      </c>
      <c r="BA1753" s="412" t="str">
        <f>IF(AQ1753="","",VLOOKUP(AQ1753,作業者名!$B$4:$C$100,2,FALSE))</f>
        <v/>
      </c>
      <c r="BB1753" s="412" t="str">
        <f>IF(AR1753="","",VLOOKUP(AR1753,作業者名!$B$4:$C$100,2,FALSE))</f>
        <v/>
      </c>
      <c r="BC1753" s="412" t="str">
        <f>IF(G1753="","",VLOOKUP(J1753,中子データ!B$4:N$6004,12,FALSE))</f>
        <v/>
      </c>
      <c r="BD1753" s="413" t="str">
        <f>IF(G1753="","",VLOOKUP(J1753,中子データ!$B$4:$P$4500,15,FALSE))</f>
        <v/>
      </c>
    </row>
    <row r="1754" spans="1:56" x14ac:dyDescent="0.15">
      <c r="A1754" s="7" t="str">
        <f>IF(G1754="","",VLOOKUP(H1754,マシン名!$B$4:$C$93,2,FALSE))</f>
        <v/>
      </c>
      <c r="B1754" s="7" t="str">
        <f>IF(G1754="","",VLOOKUP(I1754,作業者名!$B$4:$C$100,2,FALSE))</f>
        <v/>
      </c>
      <c r="C1754" s="7" t="str">
        <f>IF(G1754="","",VLOOKUP(J1754,中子データ!$B$4:$H$4500,2,FALSE))</f>
        <v/>
      </c>
      <c r="D1754" s="8" t="str">
        <f>IF(G1754="","",VLOOKUP(J1754,中子データ!$B$4:$H$4500,4,FALSE))</f>
        <v/>
      </c>
      <c r="E1754" s="231" t="str">
        <f t="shared" si="525"/>
        <v/>
      </c>
      <c r="G1754" s="238"/>
      <c r="H1754" s="9"/>
      <c r="I1754" s="9"/>
      <c r="J1754" s="9"/>
      <c r="K1754" s="10"/>
      <c r="L1754" s="10"/>
      <c r="M1754" s="6"/>
      <c r="N1754" s="6">
        <f t="shared" si="527"/>
        <v>0</v>
      </c>
      <c r="O1754" s="250"/>
      <c r="P1754" s="250"/>
      <c r="Q1754" s="250"/>
      <c r="R1754" s="250"/>
      <c r="S1754" s="250"/>
      <c r="T1754" s="250"/>
      <c r="U1754" s="250"/>
      <c r="V1754" s="250"/>
      <c r="W1754" s="250"/>
      <c r="X1754" s="250"/>
      <c r="Y1754" s="250"/>
      <c r="Z1754" s="4"/>
      <c r="AA1754" s="429"/>
      <c r="AB1754" s="457">
        <f t="shared" si="529"/>
        <v>0</v>
      </c>
      <c r="AC1754" s="11"/>
      <c r="AD1754" s="11"/>
      <c r="AE1754" s="11"/>
      <c r="AF1754" s="11"/>
      <c r="AG1754" s="11"/>
      <c r="AH1754" s="11"/>
      <c r="AI1754" s="11"/>
      <c r="AJ1754" s="12"/>
      <c r="AK1754" s="445" t="str">
        <f>IF(G1754="","",VLOOKUP(J1754,中子データ!$B$4:$H$4500,3,FALSE))</f>
        <v/>
      </c>
      <c r="AL1754" s="445" t="str">
        <f>IF(G1754="","",VLOOKUP(J1754,中子データ!$B$4:$H$4500,5,FALSE))</f>
        <v/>
      </c>
      <c r="AM1754" s="445" t="str">
        <f>IF(G1754="","",VLOOKUP(J1754,中子データ!$B$4:$H$4500,6,FALSE))</f>
        <v/>
      </c>
      <c r="AN1754" s="418"/>
      <c r="AO1754" s="419"/>
      <c r="AP1754" s="420"/>
      <c r="AQ1754" s="421"/>
      <c r="AR1754" s="420"/>
      <c r="AS1754" s="436"/>
      <c r="AT1754" s="436"/>
      <c r="AU1754" s="422"/>
      <c r="AV1754" s="11"/>
      <c r="AW1754" s="11"/>
      <c r="AX1754" s="410">
        <f t="shared" si="528"/>
        <v>0</v>
      </c>
      <c r="AY1754" s="411" t="str">
        <f>IF(G1754="","",VLOOKUP(J1754,中子データ!$B$4:$M$5999,10,FALSE))</f>
        <v/>
      </c>
      <c r="AZ1754" s="438" t="str">
        <f>IF(G1754="","",VLOOKUP(J1754,中子データ!$B$4:$M$5999,9,FALSE))</f>
        <v/>
      </c>
      <c r="BA1754" s="412" t="str">
        <f>IF(AQ1754="","",VLOOKUP(AQ1754,作業者名!$B$4:$C$100,2,FALSE))</f>
        <v/>
      </c>
      <c r="BB1754" s="412" t="str">
        <f>IF(AR1754="","",VLOOKUP(AR1754,作業者名!$B$4:$C$100,2,FALSE))</f>
        <v/>
      </c>
      <c r="BC1754" s="412" t="str">
        <f>IF(G1754="","",VLOOKUP(J1754,中子データ!B$4:N$6004,12,FALSE))</f>
        <v/>
      </c>
      <c r="BD1754" s="413" t="str">
        <f>IF(G1754="","",VLOOKUP(J1754,中子データ!$B$4:$P$4500,15,FALSE))</f>
        <v/>
      </c>
    </row>
    <row r="1755" spans="1:56" x14ac:dyDescent="0.15">
      <c r="A1755" s="7" t="str">
        <f>IF(G1755="","",VLOOKUP(H1755,マシン名!$B$4:$C$93,2,FALSE))</f>
        <v/>
      </c>
      <c r="B1755" s="7" t="str">
        <f>IF(G1755="","",VLOOKUP(I1755,作業者名!$B$4:$C$100,2,FALSE))</f>
        <v/>
      </c>
      <c r="C1755" s="7" t="str">
        <f>IF(G1755="","",VLOOKUP(J1755,中子データ!$B$4:$H$4500,2,FALSE))</f>
        <v/>
      </c>
      <c r="D1755" s="8" t="str">
        <f>IF(G1755="","",VLOOKUP(J1755,中子データ!$B$4:$H$4500,4,FALSE))</f>
        <v/>
      </c>
      <c r="E1755" s="231" t="str">
        <f t="shared" si="525"/>
        <v/>
      </c>
      <c r="G1755" s="238"/>
      <c r="H1755" s="9"/>
      <c r="I1755" s="9"/>
      <c r="J1755" s="9"/>
      <c r="K1755" s="10"/>
      <c r="L1755" s="10"/>
      <c r="M1755" s="6"/>
      <c r="N1755" s="6">
        <f t="shared" si="527"/>
        <v>0</v>
      </c>
      <c r="O1755" s="250"/>
      <c r="P1755" s="250"/>
      <c r="Q1755" s="250"/>
      <c r="R1755" s="250"/>
      <c r="S1755" s="250"/>
      <c r="T1755" s="250"/>
      <c r="U1755" s="250"/>
      <c r="V1755" s="250"/>
      <c r="W1755" s="250"/>
      <c r="X1755" s="250"/>
      <c r="Y1755" s="250"/>
      <c r="Z1755" s="4"/>
      <c r="AA1755" s="429"/>
      <c r="AB1755" s="457">
        <f t="shared" si="529"/>
        <v>0</v>
      </c>
      <c r="AC1755" s="11"/>
      <c r="AD1755" s="11"/>
      <c r="AE1755" s="11"/>
      <c r="AF1755" s="11"/>
      <c r="AG1755" s="11"/>
      <c r="AH1755" s="11"/>
      <c r="AI1755" s="11"/>
      <c r="AJ1755" s="12"/>
      <c r="AK1755" s="445" t="str">
        <f>IF(G1755="","",VLOOKUP(J1755,中子データ!$B$4:$H$4500,3,FALSE))</f>
        <v/>
      </c>
      <c r="AL1755" s="445" t="str">
        <f>IF(G1755="","",VLOOKUP(J1755,中子データ!$B$4:$H$4500,5,FALSE))</f>
        <v/>
      </c>
      <c r="AM1755" s="445" t="str">
        <f>IF(G1755="","",VLOOKUP(J1755,中子データ!$B$4:$H$4500,6,FALSE))</f>
        <v/>
      </c>
      <c r="AN1755" s="418"/>
      <c r="AO1755" s="419"/>
      <c r="AP1755" s="420"/>
      <c r="AQ1755" s="421"/>
      <c r="AR1755" s="420"/>
      <c r="AS1755" s="436"/>
      <c r="AT1755" s="436"/>
      <c r="AU1755" s="422"/>
      <c r="AV1755" s="11"/>
      <c r="AW1755" s="11"/>
      <c r="AX1755" s="410">
        <f t="shared" si="528"/>
        <v>0</v>
      </c>
      <c r="AY1755" s="411" t="str">
        <f>IF(G1755="","",VLOOKUP(J1755,中子データ!$B$4:$M$5999,10,FALSE))</f>
        <v/>
      </c>
      <c r="AZ1755" s="438" t="str">
        <f>IF(G1755="","",VLOOKUP(J1755,中子データ!$B$4:$M$5999,9,FALSE))</f>
        <v/>
      </c>
      <c r="BA1755" s="412" t="str">
        <f>IF(AQ1755="","",VLOOKUP(AQ1755,作業者名!$B$4:$C$100,2,FALSE))</f>
        <v/>
      </c>
      <c r="BB1755" s="412" t="str">
        <f>IF(AR1755="","",VLOOKUP(AR1755,作業者名!$B$4:$C$100,2,FALSE))</f>
        <v/>
      </c>
      <c r="BC1755" s="412" t="str">
        <f>IF(G1755="","",VLOOKUP(J1755,中子データ!B$4:N$6004,12,FALSE))</f>
        <v/>
      </c>
      <c r="BD1755" s="413" t="str">
        <f>IF(G1755="","",VLOOKUP(J1755,中子データ!$B$4:$P$4500,15,FALSE))</f>
        <v/>
      </c>
    </row>
    <row r="1756" spans="1:56" x14ac:dyDescent="0.15">
      <c r="A1756" s="7" t="str">
        <f>IF(G1756="","",VLOOKUP(H1756,マシン名!$B$4:$C$93,2,FALSE))</f>
        <v/>
      </c>
      <c r="B1756" s="7" t="str">
        <f>IF(G1756="","",VLOOKUP(I1756,作業者名!$B$4:$C$100,2,FALSE))</f>
        <v/>
      </c>
      <c r="C1756" s="7" t="str">
        <f>IF(G1756="","",VLOOKUP(J1756,中子データ!$B$4:$H$4500,2,FALSE))</f>
        <v/>
      </c>
      <c r="D1756" s="8" t="str">
        <f>IF(G1756="","",VLOOKUP(J1756,中子データ!$B$4:$H$4500,4,FALSE))</f>
        <v/>
      </c>
      <c r="E1756" s="231" t="str">
        <f t="shared" si="525"/>
        <v/>
      </c>
      <c r="G1756" s="238"/>
      <c r="H1756" s="9"/>
      <c r="I1756" s="9"/>
      <c r="J1756" s="9"/>
      <c r="K1756" s="10"/>
      <c r="L1756" s="10"/>
      <c r="M1756" s="6"/>
      <c r="N1756" s="6">
        <f t="shared" si="527"/>
        <v>0</v>
      </c>
      <c r="O1756" s="250"/>
      <c r="P1756" s="250"/>
      <c r="Q1756" s="250"/>
      <c r="R1756" s="250"/>
      <c r="S1756" s="250"/>
      <c r="T1756" s="250"/>
      <c r="U1756" s="250"/>
      <c r="V1756" s="250"/>
      <c r="W1756" s="250"/>
      <c r="X1756" s="250"/>
      <c r="Y1756" s="250"/>
      <c r="Z1756" s="4"/>
      <c r="AA1756" s="429"/>
      <c r="AB1756" s="457">
        <f t="shared" si="529"/>
        <v>0</v>
      </c>
      <c r="AC1756" s="11"/>
      <c r="AD1756" s="11"/>
      <c r="AE1756" s="11"/>
      <c r="AF1756" s="11"/>
      <c r="AG1756" s="11"/>
      <c r="AH1756" s="11"/>
      <c r="AI1756" s="11"/>
      <c r="AJ1756" s="12"/>
      <c r="AK1756" s="445" t="str">
        <f>IF(G1756="","",VLOOKUP(J1756,中子データ!$B$4:$H$4500,3,FALSE))</f>
        <v/>
      </c>
      <c r="AL1756" s="445" t="str">
        <f>IF(G1756="","",VLOOKUP(J1756,中子データ!$B$4:$H$4500,5,FALSE))</f>
        <v/>
      </c>
      <c r="AM1756" s="445" t="str">
        <f>IF(G1756="","",VLOOKUP(J1756,中子データ!$B$4:$H$4500,6,FALSE))</f>
        <v/>
      </c>
      <c r="AN1756" s="418"/>
      <c r="AO1756" s="419"/>
      <c r="AP1756" s="420"/>
      <c r="AQ1756" s="421"/>
      <c r="AR1756" s="420"/>
      <c r="AS1756" s="436"/>
      <c r="AT1756" s="436"/>
      <c r="AU1756" s="422"/>
      <c r="AV1756" s="11"/>
      <c r="AW1756" s="11"/>
      <c r="AX1756" s="410">
        <f t="shared" si="528"/>
        <v>0</v>
      </c>
      <c r="AY1756" s="411" t="str">
        <f>IF(G1756="","",VLOOKUP(J1756,中子データ!$B$4:$M$5999,10,FALSE))</f>
        <v/>
      </c>
      <c r="AZ1756" s="438" t="str">
        <f>IF(G1756="","",VLOOKUP(J1756,中子データ!$B$4:$M$5999,9,FALSE))</f>
        <v/>
      </c>
      <c r="BA1756" s="412" t="str">
        <f>IF(AQ1756="","",VLOOKUP(AQ1756,作業者名!$B$4:$C$100,2,FALSE))</f>
        <v/>
      </c>
      <c r="BB1756" s="412" t="str">
        <f>IF(AR1756="","",VLOOKUP(AR1756,作業者名!$B$4:$C$100,2,FALSE))</f>
        <v/>
      </c>
      <c r="BC1756" s="412" t="str">
        <f>IF(G1756="","",VLOOKUP(J1756,中子データ!B$4:N$6004,12,FALSE))</f>
        <v/>
      </c>
      <c r="BD1756" s="413" t="str">
        <f>IF(G1756="","",VLOOKUP(J1756,中子データ!$B$4:$P$4500,15,FALSE))</f>
        <v/>
      </c>
    </row>
    <row r="1757" spans="1:56" x14ac:dyDescent="0.15">
      <c r="A1757" s="7" t="str">
        <f>IF(G1757="","",VLOOKUP(H1757,マシン名!$B$4:$C$93,2,FALSE))</f>
        <v/>
      </c>
      <c r="B1757" s="7" t="str">
        <f>IF(G1757="","",VLOOKUP(I1757,作業者名!$B$4:$C$100,2,FALSE))</f>
        <v/>
      </c>
      <c r="C1757" s="7" t="str">
        <f>IF(G1757="","",VLOOKUP(J1757,中子データ!$B$4:$H$4500,2,FALSE))</f>
        <v/>
      </c>
      <c r="D1757" s="8" t="str">
        <f>IF(G1757="","",VLOOKUP(J1757,中子データ!$B$4:$H$4500,4,FALSE))</f>
        <v/>
      </c>
      <c r="E1757" s="231" t="str">
        <f t="shared" si="525"/>
        <v/>
      </c>
      <c r="G1757" s="238"/>
      <c r="H1757" s="9"/>
      <c r="I1757" s="9"/>
      <c r="J1757" s="9"/>
      <c r="K1757" s="10"/>
      <c r="L1757" s="10"/>
      <c r="M1757" s="6"/>
      <c r="N1757" s="6">
        <f t="shared" si="527"/>
        <v>0</v>
      </c>
      <c r="O1757" s="250"/>
      <c r="P1757" s="250"/>
      <c r="Q1757" s="250"/>
      <c r="R1757" s="250"/>
      <c r="S1757" s="250"/>
      <c r="T1757" s="250"/>
      <c r="U1757" s="250"/>
      <c r="V1757" s="250"/>
      <c r="W1757" s="250"/>
      <c r="X1757" s="250"/>
      <c r="Y1757" s="250"/>
      <c r="Z1757" s="4"/>
      <c r="AA1757" s="429"/>
      <c r="AB1757" s="457">
        <f t="shared" si="529"/>
        <v>0</v>
      </c>
      <c r="AC1757" s="11"/>
      <c r="AD1757" s="11"/>
      <c r="AE1757" s="11"/>
      <c r="AF1757" s="11"/>
      <c r="AG1757" s="11"/>
      <c r="AH1757" s="11"/>
      <c r="AI1757" s="11"/>
      <c r="AJ1757" s="12"/>
      <c r="AK1757" s="445" t="str">
        <f>IF(G1757="","",VLOOKUP(J1757,中子データ!$B$4:$H$4500,3,FALSE))</f>
        <v/>
      </c>
      <c r="AL1757" s="445" t="str">
        <f>IF(G1757="","",VLOOKUP(J1757,中子データ!$B$4:$H$4500,5,FALSE))</f>
        <v/>
      </c>
      <c r="AM1757" s="445" t="str">
        <f>IF(G1757="","",VLOOKUP(J1757,中子データ!$B$4:$H$4500,6,FALSE))</f>
        <v/>
      </c>
      <c r="AN1757" s="418"/>
      <c r="AO1757" s="419"/>
      <c r="AP1757" s="420"/>
      <c r="AQ1757" s="421"/>
      <c r="AR1757" s="420"/>
      <c r="AS1757" s="436"/>
      <c r="AT1757" s="436"/>
      <c r="AU1757" s="422"/>
      <c r="AV1757" s="11"/>
      <c r="AW1757" s="11"/>
      <c r="AX1757" s="410">
        <f t="shared" si="528"/>
        <v>0</v>
      </c>
      <c r="AY1757" s="411" t="str">
        <f>IF(G1757="","",VLOOKUP(J1757,中子データ!$B$4:$M$5999,10,FALSE))</f>
        <v/>
      </c>
      <c r="AZ1757" s="438" t="str">
        <f>IF(G1757="","",VLOOKUP(J1757,中子データ!$B$4:$M$5999,9,FALSE))</f>
        <v/>
      </c>
      <c r="BA1757" s="412" t="str">
        <f>IF(AQ1757="","",VLOOKUP(AQ1757,作業者名!$B$4:$C$100,2,FALSE))</f>
        <v/>
      </c>
      <c r="BB1757" s="412" t="str">
        <f>IF(AR1757="","",VLOOKUP(AR1757,作業者名!$B$4:$C$100,2,FALSE))</f>
        <v/>
      </c>
      <c r="BC1757" s="412" t="str">
        <f>IF(G1757="","",VLOOKUP(J1757,中子データ!B$4:N$6004,12,FALSE))</f>
        <v/>
      </c>
      <c r="BD1757" s="413" t="str">
        <f>IF(G1757="","",VLOOKUP(J1757,中子データ!$B$4:$P$4500,15,FALSE))</f>
        <v/>
      </c>
    </row>
    <row r="1758" spans="1:56" x14ac:dyDescent="0.15">
      <c r="A1758" s="7" t="str">
        <f>IF(G1758="","",VLOOKUP(H1758,マシン名!$B$4:$C$93,2,FALSE))</f>
        <v/>
      </c>
      <c r="B1758" s="7" t="str">
        <f>IF(G1758="","",VLOOKUP(I1758,作業者名!$B$4:$C$100,2,FALSE))</f>
        <v/>
      </c>
      <c r="C1758" s="7" t="str">
        <f>IF(G1758="","",VLOOKUP(J1758,中子データ!$B$4:$H$4500,2,FALSE))</f>
        <v/>
      </c>
      <c r="D1758" s="8" t="str">
        <f>IF(G1758="","",VLOOKUP(J1758,中子データ!$B$4:$H$4500,4,FALSE))</f>
        <v/>
      </c>
      <c r="E1758" s="231" t="str">
        <f t="shared" si="525"/>
        <v/>
      </c>
      <c r="G1758" s="238"/>
      <c r="H1758" s="9"/>
      <c r="I1758" s="9"/>
      <c r="J1758" s="9"/>
      <c r="K1758" s="10"/>
      <c r="L1758" s="10"/>
      <c r="M1758" s="6"/>
      <c r="N1758" s="6">
        <f t="shared" si="527"/>
        <v>0</v>
      </c>
      <c r="O1758" s="250"/>
      <c r="P1758" s="250"/>
      <c r="Q1758" s="250"/>
      <c r="R1758" s="250"/>
      <c r="S1758" s="250"/>
      <c r="T1758" s="250"/>
      <c r="U1758" s="250"/>
      <c r="V1758" s="250"/>
      <c r="W1758" s="250"/>
      <c r="X1758" s="250"/>
      <c r="Y1758" s="250"/>
      <c r="Z1758" s="4"/>
      <c r="AA1758" s="429"/>
      <c r="AB1758" s="457">
        <f t="shared" si="529"/>
        <v>0</v>
      </c>
      <c r="AC1758" s="11"/>
      <c r="AD1758" s="11"/>
      <c r="AE1758" s="11"/>
      <c r="AF1758" s="11"/>
      <c r="AG1758" s="11"/>
      <c r="AH1758" s="11"/>
      <c r="AI1758" s="11"/>
      <c r="AJ1758" s="12"/>
      <c r="AK1758" s="445" t="str">
        <f>IF(G1758="","",VLOOKUP(J1758,中子データ!$B$4:$H$4500,3,FALSE))</f>
        <v/>
      </c>
      <c r="AL1758" s="445" t="str">
        <f>IF(G1758="","",VLOOKUP(J1758,中子データ!$B$4:$H$4500,5,FALSE))</f>
        <v/>
      </c>
      <c r="AM1758" s="445" t="str">
        <f>IF(G1758="","",VLOOKUP(J1758,中子データ!$B$4:$H$4500,6,FALSE))</f>
        <v/>
      </c>
      <c r="AN1758" s="418"/>
      <c r="AO1758" s="419"/>
      <c r="AP1758" s="420"/>
      <c r="AQ1758" s="421"/>
      <c r="AR1758" s="420"/>
      <c r="AS1758" s="436"/>
      <c r="AT1758" s="436"/>
      <c r="AU1758" s="422"/>
      <c r="AV1758" s="11"/>
      <c r="AW1758" s="11"/>
      <c r="AX1758" s="410">
        <f t="shared" si="528"/>
        <v>0</v>
      </c>
      <c r="AY1758" s="411" t="str">
        <f>IF(G1758="","",VLOOKUP(J1758,中子データ!$B$4:$M$5999,10,FALSE))</f>
        <v/>
      </c>
      <c r="AZ1758" s="438" t="str">
        <f>IF(G1758="","",VLOOKUP(J1758,中子データ!$B$4:$M$5999,9,FALSE))</f>
        <v/>
      </c>
      <c r="BA1758" s="412" t="str">
        <f>IF(AQ1758="","",VLOOKUP(AQ1758,作業者名!$B$4:$C$100,2,FALSE))</f>
        <v/>
      </c>
      <c r="BB1758" s="412" t="str">
        <f>IF(AR1758="","",VLOOKUP(AR1758,作業者名!$B$4:$C$100,2,FALSE))</f>
        <v/>
      </c>
      <c r="BC1758" s="412" t="str">
        <f>IF(G1758="","",VLOOKUP(J1758,中子データ!B$4:N$6004,12,FALSE))</f>
        <v/>
      </c>
      <c r="BD1758" s="413" t="str">
        <f>IF(G1758="","",VLOOKUP(J1758,中子データ!$B$4:$P$4500,15,FALSE))</f>
        <v/>
      </c>
    </row>
    <row r="1759" spans="1:56" x14ac:dyDescent="0.15">
      <c r="A1759" s="7" t="str">
        <f>IF(G1759="","",VLOOKUP(H1759,マシン名!$B$4:$C$93,2,FALSE))</f>
        <v/>
      </c>
      <c r="B1759" s="7" t="str">
        <f>IF(G1759="","",VLOOKUP(I1759,作業者名!$B$4:$C$100,2,FALSE))</f>
        <v/>
      </c>
      <c r="C1759" s="7" t="str">
        <f>IF(G1759="","",VLOOKUP(J1759,中子データ!$B$4:$H$4500,2,FALSE))</f>
        <v/>
      </c>
      <c r="D1759" s="8" t="str">
        <f>IF(G1759="","",VLOOKUP(J1759,中子データ!$B$4:$H$4500,4,FALSE))</f>
        <v/>
      </c>
      <c r="E1759" s="231" t="str">
        <f t="shared" si="525"/>
        <v/>
      </c>
      <c r="G1759" s="238"/>
      <c r="H1759" s="9"/>
      <c r="I1759" s="9"/>
      <c r="J1759" s="9"/>
      <c r="K1759" s="10"/>
      <c r="L1759" s="10"/>
      <c r="M1759" s="6"/>
      <c r="N1759" s="6">
        <f t="shared" si="527"/>
        <v>0</v>
      </c>
      <c r="O1759" s="250"/>
      <c r="P1759" s="250"/>
      <c r="Q1759" s="250"/>
      <c r="R1759" s="250"/>
      <c r="S1759" s="250"/>
      <c r="T1759" s="250"/>
      <c r="U1759" s="250"/>
      <c r="V1759" s="250"/>
      <c r="W1759" s="250"/>
      <c r="X1759" s="250"/>
      <c r="Y1759" s="250"/>
      <c r="Z1759" s="4"/>
      <c r="AA1759" s="429"/>
      <c r="AB1759" s="457">
        <f t="shared" si="529"/>
        <v>0</v>
      </c>
      <c r="AC1759" s="11"/>
      <c r="AD1759" s="11"/>
      <c r="AE1759" s="11"/>
      <c r="AF1759" s="11"/>
      <c r="AG1759" s="11"/>
      <c r="AH1759" s="11"/>
      <c r="AI1759" s="11"/>
      <c r="AJ1759" s="12"/>
      <c r="AK1759" s="445" t="str">
        <f>IF(G1759="","",VLOOKUP(J1759,中子データ!$B$4:$H$4500,3,FALSE))</f>
        <v/>
      </c>
      <c r="AL1759" s="445" t="str">
        <f>IF(G1759="","",VLOOKUP(J1759,中子データ!$B$4:$H$4500,5,FALSE))</f>
        <v/>
      </c>
      <c r="AM1759" s="445" t="str">
        <f>IF(G1759="","",VLOOKUP(J1759,中子データ!$B$4:$H$4500,6,FALSE))</f>
        <v/>
      </c>
      <c r="AN1759" s="418"/>
      <c r="AO1759" s="419"/>
      <c r="AP1759" s="420"/>
      <c r="AQ1759" s="421"/>
      <c r="AR1759" s="420"/>
      <c r="AS1759" s="436"/>
      <c r="AT1759" s="436"/>
      <c r="AU1759" s="422"/>
      <c r="AV1759" s="11"/>
      <c r="AW1759" s="11"/>
      <c r="AX1759" s="410">
        <f t="shared" si="528"/>
        <v>0</v>
      </c>
      <c r="AY1759" s="411" t="str">
        <f>IF(G1759="","",VLOOKUP(J1759,中子データ!$B$4:$M$5999,10,FALSE))</f>
        <v/>
      </c>
      <c r="AZ1759" s="438" t="str">
        <f>IF(G1759="","",VLOOKUP(J1759,中子データ!$B$4:$M$5999,9,FALSE))</f>
        <v/>
      </c>
      <c r="BA1759" s="412" t="str">
        <f>IF(AQ1759="","",VLOOKUP(AQ1759,作業者名!$B$4:$C$100,2,FALSE))</f>
        <v/>
      </c>
      <c r="BB1759" s="412" t="str">
        <f>IF(AR1759="","",VLOOKUP(AR1759,作業者名!$B$4:$C$100,2,FALSE))</f>
        <v/>
      </c>
      <c r="BC1759" s="412" t="str">
        <f>IF(G1759="","",VLOOKUP(J1759,中子データ!B$4:N$6004,12,FALSE))</f>
        <v/>
      </c>
      <c r="BD1759" s="413" t="str">
        <f>IF(G1759="","",VLOOKUP(J1759,中子データ!$B$4:$P$4500,15,FALSE))</f>
        <v/>
      </c>
    </row>
    <row r="1760" spans="1:56" x14ac:dyDescent="0.15">
      <c r="A1760" s="7" t="str">
        <f>IF(G1760="","",VLOOKUP(H1760,マシン名!$B$4:$C$93,2,FALSE))</f>
        <v/>
      </c>
      <c r="B1760" s="7" t="str">
        <f>IF(G1760="","",VLOOKUP(I1760,作業者名!$B$4:$C$100,2,FALSE))</f>
        <v/>
      </c>
      <c r="C1760" s="7" t="str">
        <f>IF(G1760="","",VLOOKUP(J1760,中子データ!$B$4:$H$4500,2,FALSE))</f>
        <v/>
      </c>
      <c r="D1760" s="8" t="str">
        <f>IF(G1760="","",VLOOKUP(J1760,中子データ!$B$4:$H$4500,4,FALSE))</f>
        <v/>
      </c>
      <c r="E1760" s="231" t="str">
        <f t="shared" ref="E1760:E1804" si="530">IF(G1760="","",D1760*K1760-AB1760)</f>
        <v/>
      </c>
      <c r="G1760" s="238"/>
      <c r="H1760" s="9"/>
      <c r="I1760" s="9"/>
      <c r="J1760" s="9"/>
      <c r="K1760" s="10"/>
      <c r="L1760" s="10"/>
      <c r="M1760" s="6"/>
      <c r="N1760" s="6">
        <f t="shared" ref="N1760:N1804" si="531">L1760-SUM(O1760:Z1760)</f>
        <v>0</v>
      </c>
      <c r="O1760" s="250"/>
      <c r="P1760" s="250"/>
      <c r="Q1760" s="250"/>
      <c r="R1760" s="250"/>
      <c r="S1760" s="250"/>
      <c r="T1760" s="250"/>
      <c r="U1760" s="250"/>
      <c r="V1760" s="250"/>
      <c r="W1760" s="250"/>
      <c r="X1760" s="250"/>
      <c r="Y1760" s="250"/>
      <c r="Z1760" s="4"/>
      <c r="AA1760" s="429"/>
      <c r="AB1760" s="457">
        <f t="shared" si="529"/>
        <v>0</v>
      </c>
      <c r="AC1760" s="11"/>
      <c r="AD1760" s="11"/>
      <c r="AE1760" s="11"/>
      <c r="AF1760" s="11"/>
      <c r="AG1760" s="11"/>
      <c r="AH1760" s="11"/>
      <c r="AI1760" s="11"/>
      <c r="AJ1760" s="12"/>
      <c r="AK1760" s="445" t="str">
        <f>IF(G1760="","",VLOOKUP(J1760,中子データ!$B$4:$H$4500,3,FALSE))</f>
        <v/>
      </c>
      <c r="AL1760" s="445" t="str">
        <f>IF(G1760="","",VLOOKUP(J1760,中子データ!$B$4:$H$4500,5,FALSE))</f>
        <v/>
      </c>
      <c r="AM1760" s="445" t="str">
        <f>IF(G1760="","",VLOOKUP(J1760,中子データ!$B$4:$H$4500,6,FALSE))</f>
        <v/>
      </c>
      <c r="AN1760" s="418"/>
      <c r="AO1760" s="419"/>
      <c r="AP1760" s="420"/>
      <c r="AQ1760" s="421"/>
      <c r="AR1760" s="420"/>
      <c r="AS1760" s="436"/>
      <c r="AT1760" s="436"/>
      <c r="AU1760" s="422"/>
      <c r="AV1760" s="11"/>
      <c r="AW1760" s="11"/>
      <c r="AX1760" s="410">
        <f t="shared" si="528"/>
        <v>0</v>
      </c>
      <c r="AY1760" s="411" t="str">
        <f>IF(G1760="","",VLOOKUP(J1760,中子データ!$B$4:$M$5999,10,FALSE))</f>
        <v/>
      </c>
      <c r="AZ1760" s="438" t="str">
        <f>IF(G1760="","",VLOOKUP(J1760,中子データ!$B$4:$M$5999,9,FALSE))</f>
        <v/>
      </c>
      <c r="BA1760" s="412" t="str">
        <f>IF(AQ1760="","",VLOOKUP(AQ1760,作業者名!$B$4:$C$100,2,FALSE))</f>
        <v/>
      </c>
      <c r="BB1760" s="412" t="str">
        <f>IF(AR1760="","",VLOOKUP(AR1760,作業者名!$B$4:$C$100,2,FALSE))</f>
        <v/>
      </c>
      <c r="BC1760" s="412" t="str">
        <f>IF(G1760="","",VLOOKUP(J1760,中子データ!B$4:N$6004,12,FALSE))</f>
        <v/>
      </c>
      <c r="BD1760" s="413" t="str">
        <f>IF(G1760="","",VLOOKUP(J1760,中子データ!$B$4:$P$4500,15,FALSE))</f>
        <v/>
      </c>
    </row>
    <row r="1761" spans="1:56" x14ac:dyDescent="0.15">
      <c r="A1761" s="7" t="str">
        <f>IF(G1761="","",VLOOKUP(H1761,マシン名!$B$4:$C$93,2,FALSE))</f>
        <v/>
      </c>
      <c r="B1761" s="7" t="str">
        <f>IF(G1761="","",VLOOKUP(I1761,作業者名!$B$4:$C$100,2,FALSE))</f>
        <v/>
      </c>
      <c r="C1761" s="7" t="str">
        <f>IF(G1761="","",VLOOKUP(J1761,中子データ!$B$4:$H$4500,2,FALSE))</f>
        <v/>
      </c>
      <c r="D1761" s="8" t="str">
        <f>IF(G1761="","",VLOOKUP(J1761,中子データ!$B$4:$H$4500,4,FALSE))</f>
        <v/>
      </c>
      <c r="E1761" s="231" t="str">
        <f t="shared" si="530"/>
        <v/>
      </c>
      <c r="G1761" s="238"/>
      <c r="H1761" s="9"/>
      <c r="I1761" s="9"/>
      <c r="J1761" s="9"/>
      <c r="K1761" s="10"/>
      <c r="L1761" s="10"/>
      <c r="M1761" s="6"/>
      <c r="N1761" s="6">
        <f t="shared" si="531"/>
        <v>0</v>
      </c>
      <c r="O1761" s="250"/>
      <c r="P1761" s="250"/>
      <c r="Q1761" s="250"/>
      <c r="R1761" s="250"/>
      <c r="S1761" s="250"/>
      <c r="T1761" s="250"/>
      <c r="U1761" s="250"/>
      <c r="V1761" s="250"/>
      <c r="W1761" s="250"/>
      <c r="X1761" s="250"/>
      <c r="Y1761" s="250"/>
      <c r="Z1761" s="4"/>
      <c r="AA1761" s="429"/>
      <c r="AB1761" s="457">
        <f t="shared" si="529"/>
        <v>0</v>
      </c>
      <c r="AC1761" s="11"/>
      <c r="AD1761" s="11"/>
      <c r="AE1761" s="11"/>
      <c r="AF1761" s="11"/>
      <c r="AG1761" s="11"/>
      <c r="AH1761" s="11"/>
      <c r="AI1761" s="11"/>
      <c r="AJ1761" s="12"/>
      <c r="AK1761" s="445" t="str">
        <f>IF(G1761="","",VLOOKUP(J1761,中子データ!$B$4:$H$4500,3,FALSE))</f>
        <v/>
      </c>
      <c r="AL1761" s="445" t="str">
        <f>IF(G1761="","",VLOOKUP(J1761,中子データ!$B$4:$H$4500,5,FALSE))</f>
        <v/>
      </c>
      <c r="AM1761" s="445" t="str">
        <f>IF(G1761="","",VLOOKUP(J1761,中子データ!$B$4:$H$4500,6,FALSE))</f>
        <v/>
      </c>
      <c r="AN1761" s="418"/>
      <c r="AO1761" s="419"/>
      <c r="AP1761" s="420"/>
      <c r="AQ1761" s="421"/>
      <c r="AR1761" s="420"/>
      <c r="AS1761" s="436"/>
      <c r="AT1761" s="436"/>
      <c r="AU1761" s="422"/>
      <c r="AV1761" s="11"/>
      <c r="AW1761" s="11"/>
      <c r="AX1761" s="410">
        <f t="shared" si="528"/>
        <v>0</v>
      </c>
      <c r="AY1761" s="411" t="str">
        <f>IF(G1761="","",VLOOKUP(J1761,中子データ!$B$4:$M$5999,10,FALSE))</f>
        <v/>
      </c>
      <c r="AZ1761" s="438" t="str">
        <f>IF(G1761="","",VLOOKUP(J1761,中子データ!$B$4:$M$5999,9,FALSE))</f>
        <v/>
      </c>
      <c r="BA1761" s="412" t="str">
        <f>IF(AQ1761="","",VLOOKUP(AQ1761,作業者名!$B$4:$C$100,2,FALSE))</f>
        <v/>
      </c>
      <c r="BB1761" s="412" t="str">
        <f>IF(AR1761="","",VLOOKUP(AR1761,作業者名!$B$4:$C$100,2,FALSE))</f>
        <v/>
      </c>
      <c r="BC1761" s="412" t="str">
        <f>IF(G1761="","",VLOOKUP(J1761,中子データ!B$4:N$6004,12,FALSE))</f>
        <v/>
      </c>
      <c r="BD1761" s="413" t="str">
        <f>IF(G1761="","",VLOOKUP(J1761,中子データ!$B$4:$P$4500,15,FALSE))</f>
        <v/>
      </c>
    </row>
    <row r="1762" spans="1:56" x14ac:dyDescent="0.15">
      <c r="A1762" s="7" t="str">
        <f>IF(G1762="","",VLOOKUP(H1762,マシン名!$B$4:$C$93,2,FALSE))</f>
        <v/>
      </c>
      <c r="B1762" s="7" t="str">
        <f>IF(G1762="","",VLOOKUP(I1762,作業者名!$B$4:$C$100,2,FALSE))</f>
        <v/>
      </c>
      <c r="C1762" s="7" t="str">
        <f>IF(G1762="","",VLOOKUP(J1762,中子データ!$B$4:$H$4500,2,FALSE))</f>
        <v/>
      </c>
      <c r="D1762" s="8" t="str">
        <f>IF(G1762="","",VLOOKUP(J1762,中子データ!$B$4:$H$4500,4,FALSE))</f>
        <v/>
      </c>
      <c r="E1762" s="231" t="str">
        <f t="shared" si="530"/>
        <v/>
      </c>
      <c r="G1762" s="238"/>
      <c r="H1762" s="9"/>
      <c r="I1762" s="9"/>
      <c r="J1762" s="9"/>
      <c r="K1762" s="10"/>
      <c r="L1762" s="10"/>
      <c r="M1762" s="6"/>
      <c r="N1762" s="6">
        <f t="shared" si="531"/>
        <v>0</v>
      </c>
      <c r="O1762" s="250"/>
      <c r="P1762" s="250"/>
      <c r="Q1762" s="250"/>
      <c r="R1762" s="250"/>
      <c r="S1762" s="250"/>
      <c r="T1762" s="250"/>
      <c r="U1762" s="250"/>
      <c r="V1762" s="250"/>
      <c r="W1762" s="250"/>
      <c r="X1762" s="250"/>
      <c r="Y1762" s="250"/>
      <c r="Z1762" s="4"/>
      <c r="AA1762" s="429"/>
      <c r="AB1762" s="457">
        <f t="shared" si="529"/>
        <v>0</v>
      </c>
      <c r="AC1762" s="11"/>
      <c r="AD1762" s="11"/>
      <c r="AE1762" s="11"/>
      <c r="AF1762" s="11"/>
      <c r="AG1762" s="11"/>
      <c r="AH1762" s="11"/>
      <c r="AI1762" s="11"/>
      <c r="AJ1762" s="12"/>
      <c r="AK1762" s="445" t="str">
        <f>IF(G1762="","",VLOOKUP(J1762,中子データ!$B$4:$H$4500,3,FALSE))</f>
        <v/>
      </c>
      <c r="AL1762" s="445" t="str">
        <f>IF(G1762="","",VLOOKUP(J1762,中子データ!$B$4:$H$4500,5,FALSE))</f>
        <v/>
      </c>
      <c r="AM1762" s="445" t="str">
        <f>IF(G1762="","",VLOOKUP(J1762,中子データ!$B$4:$H$4500,6,FALSE))</f>
        <v/>
      </c>
      <c r="AN1762" s="418"/>
      <c r="AO1762" s="419"/>
      <c r="AP1762" s="420"/>
      <c r="AQ1762" s="421"/>
      <c r="AR1762" s="420"/>
      <c r="AS1762" s="436"/>
      <c r="AT1762" s="436"/>
      <c r="AU1762" s="422"/>
      <c r="AV1762" s="11"/>
      <c r="AW1762" s="11"/>
      <c r="AX1762" s="410">
        <f t="shared" si="528"/>
        <v>0</v>
      </c>
      <c r="AY1762" s="411" t="str">
        <f>IF(G1762="","",VLOOKUP(J1762,中子データ!$B$4:$M$5999,10,FALSE))</f>
        <v/>
      </c>
      <c r="AZ1762" s="438" t="str">
        <f>IF(G1762="","",VLOOKUP(J1762,中子データ!$B$4:$M$5999,9,FALSE))</f>
        <v/>
      </c>
      <c r="BA1762" s="412" t="str">
        <f>IF(AQ1762="","",VLOOKUP(AQ1762,作業者名!$B$4:$C$100,2,FALSE))</f>
        <v/>
      </c>
      <c r="BB1762" s="412" t="str">
        <f>IF(AR1762="","",VLOOKUP(AR1762,作業者名!$B$4:$C$100,2,FALSE))</f>
        <v/>
      </c>
      <c r="BC1762" s="412" t="str">
        <f>IF(G1762="","",VLOOKUP(J1762,中子データ!B$4:N$6004,12,FALSE))</f>
        <v/>
      </c>
      <c r="BD1762" s="413" t="str">
        <f>IF(G1762="","",VLOOKUP(J1762,中子データ!$B$4:$P$4500,15,FALSE))</f>
        <v/>
      </c>
    </row>
    <row r="1763" spans="1:56" x14ac:dyDescent="0.15">
      <c r="A1763" s="7" t="str">
        <f>IF(G1763="","",VLOOKUP(H1763,マシン名!$B$4:$C$93,2,FALSE))</f>
        <v/>
      </c>
      <c r="B1763" s="7" t="str">
        <f>IF(G1763="","",VLOOKUP(I1763,作業者名!$B$4:$C$100,2,FALSE))</f>
        <v/>
      </c>
      <c r="C1763" s="7" t="str">
        <f>IF(G1763="","",VLOOKUP(J1763,中子データ!$B$4:$H$4500,2,FALSE))</f>
        <v/>
      </c>
      <c r="D1763" s="8" t="str">
        <f>IF(G1763="","",VLOOKUP(J1763,中子データ!$B$4:$H$4500,4,FALSE))</f>
        <v/>
      </c>
      <c r="E1763" s="231" t="str">
        <f t="shared" si="530"/>
        <v/>
      </c>
      <c r="G1763" s="238"/>
      <c r="H1763" s="9"/>
      <c r="I1763" s="9"/>
      <c r="J1763" s="9"/>
      <c r="K1763" s="10"/>
      <c r="L1763" s="10"/>
      <c r="M1763" s="6"/>
      <c r="N1763" s="6">
        <f t="shared" si="531"/>
        <v>0</v>
      </c>
      <c r="O1763" s="250"/>
      <c r="P1763" s="250"/>
      <c r="Q1763" s="250"/>
      <c r="R1763" s="250"/>
      <c r="S1763" s="250"/>
      <c r="T1763" s="250"/>
      <c r="U1763" s="250"/>
      <c r="V1763" s="250"/>
      <c r="W1763" s="250"/>
      <c r="X1763" s="250"/>
      <c r="Y1763" s="250"/>
      <c r="Z1763" s="4"/>
      <c r="AA1763" s="429"/>
      <c r="AB1763" s="457">
        <f t="shared" si="529"/>
        <v>0</v>
      </c>
      <c r="AC1763" s="11"/>
      <c r="AD1763" s="11"/>
      <c r="AE1763" s="11"/>
      <c r="AF1763" s="11"/>
      <c r="AG1763" s="11"/>
      <c r="AH1763" s="11"/>
      <c r="AI1763" s="11"/>
      <c r="AJ1763" s="12"/>
      <c r="AK1763" s="445" t="str">
        <f>IF(G1763="","",VLOOKUP(J1763,中子データ!$B$4:$H$4500,3,FALSE))</f>
        <v/>
      </c>
      <c r="AL1763" s="445" t="str">
        <f>IF(G1763="","",VLOOKUP(J1763,中子データ!$B$4:$H$4500,5,FALSE))</f>
        <v/>
      </c>
      <c r="AM1763" s="445" t="str">
        <f>IF(G1763="","",VLOOKUP(J1763,中子データ!$B$4:$H$4500,6,FALSE))</f>
        <v/>
      </c>
      <c r="AN1763" s="418"/>
      <c r="AO1763" s="419"/>
      <c r="AP1763" s="420"/>
      <c r="AQ1763" s="421"/>
      <c r="AR1763" s="420"/>
      <c r="AS1763" s="436"/>
      <c r="AT1763" s="436"/>
      <c r="AU1763" s="422"/>
      <c r="AV1763" s="11"/>
      <c r="AW1763" s="11"/>
      <c r="AX1763" s="410">
        <f t="shared" si="528"/>
        <v>0</v>
      </c>
      <c r="AY1763" s="411" t="str">
        <f>IF(G1763="","",VLOOKUP(J1763,中子データ!$B$4:$M$5999,10,FALSE))</f>
        <v/>
      </c>
      <c r="AZ1763" s="438" t="str">
        <f>IF(G1763="","",VLOOKUP(J1763,中子データ!$B$4:$M$5999,9,FALSE))</f>
        <v/>
      </c>
      <c r="BA1763" s="412" t="str">
        <f>IF(AQ1763="","",VLOOKUP(AQ1763,作業者名!$B$4:$C$100,2,FALSE))</f>
        <v/>
      </c>
      <c r="BB1763" s="412" t="str">
        <f>IF(AR1763="","",VLOOKUP(AR1763,作業者名!$B$4:$C$100,2,FALSE))</f>
        <v/>
      </c>
      <c r="BC1763" s="412" t="str">
        <f>IF(G1763="","",VLOOKUP(J1763,中子データ!B$4:N$6004,12,FALSE))</f>
        <v/>
      </c>
      <c r="BD1763" s="413" t="str">
        <f>IF(G1763="","",VLOOKUP(J1763,中子データ!$B$4:$P$4500,15,FALSE))</f>
        <v/>
      </c>
    </row>
    <row r="1764" spans="1:56" x14ac:dyDescent="0.15">
      <c r="A1764" s="7" t="str">
        <f>IF(G1764="","",VLOOKUP(H1764,マシン名!$B$4:$C$93,2,FALSE))</f>
        <v/>
      </c>
      <c r="B1764" s="7" t="str">
        <f>IF(G1764="","",VLOOKUP(I1764,作業者名!$B$4:$C$100,2,FALSE))</f>
        <v/>
      </c>
      <c r="C1764" s="7" t="str">
        <f>IF(G1764="","",VLOOKUP(J1764,中子データ!$B$4:$H$4500,2,FALSE))</f>
        <v/>
      </c>
      <c r="D1764" s="8" t="str">
        <f>IF(G1764="","",VLOOKUP(J1764,中子データ!$B$4:$H$4500,4,FALSE))</f>
        <v/>
      </c>
      <c r="E1764" s="231" t="str">
        <f t="shared" si="530"/>
        <v/>
      </c>
      <c r="G1764" s="238"/>
      <c r="H1764" s="9"/>
      <c r="I1764" s="9"/>
      <c r="J1764" s="9"/>
      <c r="K1764" s="10"/>
      <c r="L1764" s="10"/>
      <c r="M1764" s="6"/>
      <c r="N1764" s="6">
        <f t="shared" si="531"/>
        <v>0</v>
      </c>
      <c r="O1764" s="250"/>
      <c r="P1764" s="250"/>
      <c r="Q1764" s="250"/>
      <c r="R1764" s="250"/>
      <c r="S1764" s="250"/>
      <c r="T1764" s="250"/>
      <c r="U1764" s="250"/>
      <c r="V1764" s="250"/>
      <c r="W1764" s="250"/>
      <c r="X1764" s="250"/>
      <c r="Y1764" s="250"/>
      <c r="Z1764" s="4"/>
      <c r="AA1764" s="429"/>
      <c r="AB1764" s="457">
        <f t="shared" si="529"/>
        <v>0</v>
      </c>
      <c r="AC1764" s="11"/>
      <c r="AD1764" s="11"/>
      <c r="AE1764" s="11"/>
      <c r="AF1764" s="11"/>
      <c r="AG1764" s="11"/>
      <c r="AH1764" s="11"/>
      <c r="AI1764" s="11"/>
      <c r="AJ1764" s="12"/>
      <c r="AK1764" s="445" t="str">
        <f>IF(G1764="","",VLOOKUP(J1764,中子データ!$B$4:$H$4500,3,FALSE))</f>
        <v/>
      </c>
      <c r="AL1764" s="445" t="str">
        <f>IF(G1764="","",VLOOKUP(J1764,中子データ!$B$4:$H$4500,5,FALSE))</f>
        <v/>
      </c>
      <c r="AM1764" s="445" t="str">
        <f>IF(G1764="","",VLOOKUP(J1764,中子データ!$B$4:$H$4500,6,FALSE))</f>
        <v/>
      </c>
      <c r="AN1764" s="418"/>
      <c r="AO1764" s="419"/>
      <c r="AP1764" s="420"/>
      <c r="AQ1764" s="421"/>
      <c r="AR1764" s="420"/>
      <c r="AS1764" s="436"/>
      <c r="AT1764" s="436"/>
      <c r="AU1764" s="422"/>
      <c r="AV1764" s="11"/>
      <c r="AW1764" s="11"/>
      <c r="AX1764" s="410">
        <f t="shared" si="528"/>
        <v>0</v>
      </c>
      <c r="AY1764" s="411" t="str">
        <f>IF(G1764="","",VLOOKUP(J1764,中子データ!$B$4:$M$5999,10,FALSE))</f>
        <v/>
      </c>
      <c r="AZ1764" s="438" t="str">
        <f>IF(G1764="","",VLOOKUP(J1764,中子データ!$B$4:$M$5999,9,FALSE))</f>
        <v/>
      </c>
      <c r="BA1764" s="412" t="str">
        <f>IF(AQ1764="","",VLOOKUP(AQ1764,作業者名!$B$4:$C$100,2,FALSE))</f>
        <v/>
      </c>
      <c r="BB1764" s="412" t="str">
        <f>IF(AR1764="","",VLOOKUP(AR1764,作業者名!$B$4:$C$100,2,FALSE))</f>
        <v/>
      </c>
      <c r="BC1764" s="412" t="str">
        <f>IF(G1764="","",VLOOKUP(J1764,中子データ!B$4:N$6004,12,FALSE))</f>
        <v/>
      </c>
      <c r="BD1764" s="413" t="str">
        <f>IF(G1764="","",VLOOKUP(J1764,中子データ!$B$4:$P$4500,15,FALSE))</f>
        <v/>
      </c>
    </row>
    <row r="1765" spans="1:56" x14ac:dyDescent="0.15">
      <c r="A1765" s="7" t="str">
        <f>IF(G1765="","",VLOOKUP(H1765,マシン名!$B$4:$C$93,2,FALSE))</f>
        <v/>
      </c>
      <c r="B1765" s="7" t="str">
        <f>IF(G1765="","",VLOOKUP(I1765,作業者名!$B$4:$C$100,2,FALSE))</f>
        <v/>
      </c>
      <c r="C1765" s="7" t="str">
        <f>IF(G1765="","",VLOOKUP(J1765,中子データ!$B$4:$H$4500,2,FALSE))</f>
        <v/>
      </c>
      <c r="D1765" s="8" t="str">
        <f>IF(G1765="","",VLOOKUP(J1765,中子データ!$B$4:$H$4500,4,FALSE))</f>
        <v/>
      </c>
      <c r="E1765" s="231" t="str">
        <f t="shared" si="530"/>
        <v/>
      </c>
      <c r="G1765" s="238"/>
      <c r="H1765" s="9"/>
      <c r="I1765" s="9"/>
      <c r="J1765" s="9"/>
      <c r="K1765" s="10"/>
      <c r="L1765" s="10"/>
      <c r="M1765" s="6"/>
      <c r="N1765" s="6">
        <f t="shared" si="531"/>
        <v>0</v>
      </c>
      <c r="O1765" s="250"/>
      <c r="P1765" s="250"/>
      <c r="Q1765" s="250"/>
      <c r="R1765" s="250"/>
      <c r="S1765" s="250"/>
      <c r="T1765" s="250"/>
      <c r="U1765" s="250"/>
      <c r="V1765" s="250"/>
      <c r="W1765" s="250"/>
      <c r="X1765" s="250"/>
      <c r="Y1765" s="250"/>
      <c r="Z1765" s="4"/>
      <c r="AA1765" s="429"/>
      <c r="AB1765" s="457">
        <f t="shared" si="529"/>
        <v>0</v>
      </c>
      <c r="AC1765" s="11"/>
      <c r="AD1765" s="11"/>
      <c r="AE1765" s="11"/>
      <c r="AF1765" s="11"/>
      <c r="AG1765" s="11"/>
      <c r="AH1765" s="11"/>
      <c r="AI1765" s="11"/>
      <c r="AJ1765" s="12"/>
      <c r="AK1765" s="445" t="str">
        <f>IF(G1765="","",VLOOKUP(J1765,中子データ!$B$4:$H$4500,3,FALSE))</f>
        <v/>
      </c>
      <c r="AL1765" s="445" t="str">
        <f>IF(G1765="","",VLOOKUP(J1765,中子データ!$B$4:$H$4500,5,FALSE))</f>
        <v/>
      </c>
      <c r="AM1765" s="445" t="str">
        <f>IF(G1765="","",VLOOKUP(J1765,中子データ!$B$4:$H$4500,6,FALSE))</f>
        <v/>
      </c>
      <c r="AN1765" s="418"/>
      <c r="AO1765" s="419"/>
      <c r="AP1765" s="420"/>
      <c r="AQ1765" s="421"/>
      <c r="AR1765" s="420"/>
      <c r="AS1765" s="436"/>
      <c r="AT1765" s="436"/>
      <c r="AU1765" s="422"/>
      <c r="AV1765" s="11"/>
      <c r="AW1765" s="11"/>
      <c r="AX1765" s="410">
        <f t="shared" si="528"/>
        <v>0</v>
      </c>
      <c r="AY1765" s="411" t="str">
        <f>IF(G1765="","",VLOOKUP(J1765,中子データ!$B$4:$M$5999,10,FALSE))</f>
        <v/>
      </c>
      <c r="AZ1765" s="438" t="str">
        <f>IF(G1765="","",VLOOKUP(J1765,中子データ!$B$4:$M$5999,9,FALSE))</f>
        <v/>
      </c>
      <c r="BA1765" s="412" t="str">
        <f>IF(AQ1765="","",VLOOKUP(AQ1765,作業者名!$B$4:$C$100,2,FALSE))</f>
        <v/>
      </c>
      <c r="BB1765" s="412" t="str">
        <f>IF(AR1765="","",VLOOKUP(AR1765,作業者名!$B$4:$C$100,2,FALSE))</f>
        <v/>
      </c>
      <c r="BC1765" s="412" t="str">
        <f>IF(G1765="","",VLOOKUP(J1765,中子データ!B$4:N$6004,12,FALSE))</f>
        <v/>
      </c>
      <c r="BD1765" s="413" t="str">
        <f>IF(G1765="","",VLOOKUP(J1765,中子データ!$B$4:$P$4500,15,FALSE))</f>
        <v/>
      </c>
    </row>
    <row r="1766" spans="1:56" x14ac:dyDescent="0.15">
      <c r="A1766" s="7" t="str">
        <f>IF(G1766="","",VLOOKUP(H1766,マシン名!$B$4:$C$93,2,FALSE))</f>
        <v/>
      </c>
      <c r="B1766" s="7" t="str">
        <f>IF(G1766="","",VLOOKUP(I1766,作業者名!$B$4:$C$100,2,FALSE))</f>
        <v/>
      </c>
      <c r="C1766" s="7" t="str">
        <f>IF(G1766="","",VLOOKUP(J1766,中子データ!$B$4:$H$4500,2,FALSE))</f>
        <v/>
      </c>
      <c r="D1766" s="8" t="str">
        <f>IF(G1766="","",VLOOKUP(J1766,中子データ!$B$4:$H$4500,4,FALSE))</f>
        <v/>
      </c>
      <c r="E1766" s="231" t="str">
        <f t="shared" si="530"/>
        <v/>
      </c>
      <c r="G1766" s="238"/>
      <c r="H1766" s="9"/>
      <c r="I1766" s="9"/>
      <c r="J1766" s="9"/>
      <c r="K1766" s="10"/>
      <c r="L1766" s="10"/>
      <c r="M1766" s="6"/>
      <c r="N1766" s="6">
        <f t="shared" si="531"/>
        <v>0</v>
      </c>
      <c r="O1766" s="250"/>
      <c r="P1766" s="250"/>
      <c r="Q1766" s="250"/>
      <c r="R1766" s="250"/>
      <c r="S1766" s="250"/>
      <c r="T1766" s="250"/>
      <c r="U1766" s="250"/>
      <c r="V1766" s="250"/>
      <c r="W1766" s="250"/>
      <c r="X1766" s="250"/>
      <c r="Y1766" s="250"/>
      <c r="Z1766" s="4"/>
      <c r="AA1766" s="429"/>
      <c r="AB1766" s="457">
        <f t="shared" si="529"/>
        <v>0</v>
      </c>
      <c r="AC1766" s="11"/>
      <c r="AD1766" s="11"/>
      <c r="AE1766" s="11"/>
      <c r="AF1766" s="11"/>
      <c r="AG1766" s="11"/>
      <c r="AH1766" s="11"/>
      <c r="AI1766" s="11"/>
      <c r="AJ1766" s="12"/>
      <c r="AK1766" s="445" t="str">
        <f>IF(G1766="","",VLOOKUP(J1766,中子データ!$B$4:$H$4500,3,FALSE))</f>
        <v/>
      </c>
      <c r="AL1766" s="445" t="str">
        <f>IF(G1766="","",VLOOKUP(J1766,中子データ!$B$4:$H$4500,5,FALSE))</f>
        <v/>
      </c>
      <c r="AM1766" s="445" t="str">
        <f>IF(G1766="","",VLOOKUP(J1766,中子データ!$B$4:$H$4500,6,FALSE))</f>
        <v/>
      </c>
      <c r="AN1766" s="418"/>
      <c r="AO1766" s="419"/>
      <c r="AP1766" s="420"/>
      <c r="AQ1766" s="421"/>
      <c r="AR1766" s="420"/>
      <c r="AS1766" s="436"/>
      <c r="AT1766" s="436"/>
      <c r="AU1766" s="422"/>
      <c r="AV1766" s="11"/>
      <c r="AW1766" s="11"/>
      <c r="AX1766" s="410">
        <f t="shared" si="528"/>
        <v>0</v>
      </c>
      <c r="AY1766" s="411" t="str">
        <f>IF(G1766="","",VLOOKUP(J1766,中子データ!$B$4:$M$5999,10,FALSE))</f>
        <v/>
      </c>
      <c r="AZ1766" s="438" t="str">
        <f>IF(G1766="","",VLOOKUP(J1766,中子データ!$B$4:$M$5999,9,FALSE))</f>
        <v/>
      </c>
      <c r="BA1766" s="412" t="str">
        <f>IF(AQ1766="","",VLOOKUP(AQ1766,作業者名!$B$4:$C$100,2,FALSE))</f>
        <v/>
      </c>
      <c r="BB1766" s="412" t="str">
        <f>IF(AR1766="","",VLOOKUP(AR1766,作業者名!$B$4:$C$100,2,FALSE))</f>
        <v/>
      </c>
      <c r="BC1766" s="412" t="str">
        <f>IF(G1766="","",VLOOKUP(J1766,中子データ!B$4:N$6004,12,FALSE))</f>
        <v/>
      </c>
      <c r="BD1766" s="413" t="str">
        <f>IF(G1766="","",VLOOKUP(J1766,中子データ!$B$4:$P$4500,15,FALSE))</f>
        <v/>
      </c>
    </row>
    <row r="1767" spans="1:56" x14ac:dyDescent="0.15">
      <c r="A1767" s="7" t="str">
        <f>IF(G1767="","",VLOOKUP(H1767,マシン名!$B$4:$C$93,2,FALSE))</f>
        <v/>
      </c>
      <c r="B1767" s="7" t="str">
        <f>IF(G1767="","",VLOOKUP(I1767,作業者名!$B$4:$C$100,2,FALSE))</f>
        <v/>
      </c>
      <c r="C1767" s="7" t="str">
        <f>IF(G1767="","",VLOOKUP(J1767,中子データ!$B$4:$H$4500,2,FALSE))</f>
        <v/>
      </c>
      <c r="D1767" s="8" t="str">
        <f>IF(G1767="","",VLOOKUP(J1767,中子データ!$B$4:$H$4500,4,FALSE))</f>
        <v/>
      </c>
      <c r="E1767" s="231" t="str">
        <f t="shared" si="530"/>
        <v/>
      </c>
      <c r="G1767" s="238"/>
      <c r="H1767" s="9"/>
      <c r="I1767" s="9"/>
      <c r="J1767" s="9"/>
      <c r="K1767" s="10"/>
      <c r="L1767" s="10"/>
      <c r="M1767" s="6"/>
      <c r="N1767" s="6">
        <f t="shared" si="531"/>
        <v>0</v>
      </c>
      <c r="O1767" s="250"/>
      <c r="P1767" s="250"/>
      <c r="Q1767" s="250"/>
      <c r="R1767" s="250"/>
      <c r="S1767" s="250"/>
      <c r="T1767" s="250"/>
      <c r="U1767" s="250"/>
      <c r="V1767" s="250"/>
      <c r="W1767" s="250"/>
      <c r="X1767" s="250"/>
      <c r="Y1767" s="250"/>
      <c r="Z1767" s="4"/>
      <c r="AA1767" s="429"/>
      <c r="AB1767" s="457">
        <f t="shared" si="529"/>
        <v>0</v>
      </c>
      <c r="AC1767" s="11"/>
      <c r="AD1767" s="11"/>
      <c r="AE1767" s="11"/>
      <c r="AF1767" s="11"/>
      <c r="AG1767" s="11"/>
      <c r="AH1767" s="11"/>
      <c r="AI1767" s="11"/>
      <c r="AJ1767" s="12"/>
      <c r="AK1767" s="445" t="str">
        <f>IF(G1767="","",VLOOKUP(J1767,中子データ!$B$4:$H$4500,3,FALSE))</f>
        <v/>
      </c>
      <c r="AL1767" s="445" t="str">
        <f>IF(G1767="","",VLOOKUP(J1767,中子データ!$B$4:$H$4500,5,FALSE))</f>
        <v/>
      </c>
      <c r="AM1767" s="445" t="str">
        <f>IF(G1767="","",VLOOKUP(J1767,中子データ!$B$4:$H$4500,6,FALSE))</f>
        <v/>
      </c>
      <c r="AN1767" s="418"/>
      <c r="AO1767" s="419"/>
      <c r="AP1767" s="420"/>
      <c r="AQ1767" s="421"/>
      <c r="AR1767" s="420"/>
      <c r="AS1767" s="436"/>
      <c r="AT1767" s="436"/>
      <c r="AU1767" s="422"/>
      <c r="AV1767" s="11"/>
      <c r="AW1767" s="11"/>
      <c r="AX1767" s="410">
        <f t="shared" si="528"/>
        <v>0</v>
      </c>
      <c r="AY1767" s="411" t="str">
        <f>IF(G1767="","",VLOOKUP(J1767,中子データ!$B$4:$M$5999,10,FALSE))</f>
        <v/>
      </c>
      <c r="AZ1767" s="438" t="str">
        <f>IF(G1767="","",VLOOKUP(J1767,中子データ!$B$4:$M$5999,9,FALSE))</f>
        <v/>
      </c>
      <c r="BA1767" s="412" t="str">
        <f>IF(AQ1767="","",VLOOKUP(AQ1767,作業者名!$B$4:$C$100,2,FALSE))</f>
        <v/>
      </c>
      <c r="BB1767" s="412" t="str">
        <f>IF(AR1767="","",VLOOKUP(AR1767,作業者名!$B$4:$C$100,2,FALSE))</f>
        <v/>
      </c>
      <c r="BC1767" s="412" t="str">
        <f>IF(G1767="","",VLOOKUP(J1767,中子データ!B$4:N$6004,12,FALSE))</f>
        <v/>
      </c>
      <c r="BD1767" s="413" t="str">
        <f>IF(G1767="","",VLOOKUP(J1767,中子データ!$B$4:$P$4500,15,FALSE))</f>
        <v/>
      </c>
    </row>
    <row r="1768" spans="1:56" x14ac:dyDescent="0.15">
      <c r="A1768" s="7" t="str">
        <f>IF(G1768="","",VLOOKUP(H1768,マシン名!$B$4:$C$93,2,FALSE))</f>
        <v/>
      </c>
      <c r="B1768" s="7" t="str">
        <f>IF(G1768="","",VLOOKUP(I1768,作業者名!$B$4:$C$100,2,FALSE))</f>
        <v/>
      </c>
      <c r="C1768" s="7" t="str">
        <f>IF(G1768="","",VLOOKUP(J1768,中子データ!$B$4:$H$4500,2,FALSE))</f>
        <v/>
      </c>
      <c r="D1768" s="8" t="str">
        <f>IF(G1768="","",VLOOKUP(J1768,中子データ!$B$4:$H$4500,4,FALSE))</f>
        <v/>
      </c>
      <c r="E1768" s="231" t="str">
        <f t="shared" si="530"/>
        <v/>
      </c>
      <c r="G1768" s="238"/>
      <c r="H1768" s="9"/>
      <c r="I1768" s="9"/>
      <c r="J1768" s="9"/>
      <c r="K1768" s="10"/>
      <c r="L1768" s="10"/>
      <c r="M1768" s="6"/>
      <c r="N1768" s="6">
        <f t="shared" si="531"/>
        <v>0</v>
      </c>
      <c r="O1768" s="250"/>
      <c r="P1768" s="250"/>
      <c r="Q1768" s="250"/>
      <c r="R1768" s="250"/>
      <c r="S1768" s="250"/>
      <c r="T1768" s="250"/>
      <c r="U1768" s="250"/>
      <c r="V1768" s="250"/>
      <c r="W1768" s="250"/>
      <c r="X1768" s="250"/>
      <c r="Y1768" s="250"/>
      <c r="Z1768" s="4"/>
      <c r="AA1768" s="429"/>
      <c r="AB1768" s="457">
        <f t="shared" si="529"/>
        <v>0</v>
      </c>
      <c r="AC1768" s="11"/>
      <c r="AD1768" s="11"/>
      <c r="AE1768" s="11"/>
      <c r="AF1768" s="11"/>
      <c r="AG1768" s="11"/>
      <c r="AH1768" s="11"/>
      <c r="AI1768" s="11"/>
      <c r="AJ1768" s="12"/>
      <c r="AK1768" s="445" t="str">
        <f>IF(G1768="","",VLOOKUP(J1768,中子データ!$B$4:$H$4500,3,FALSE))</f>
        <v/>
      </c>
      <c r="AL1768" s="445" t="str">
        <f>IF(G1768="","",VLOOKUP(J1768,中子データ!$B$4:$H$4500,5,FALSE))</f>
        <v/>
      </c>
      <c r="AM1768" s="445" t="str">
        <f>IF(G1768="","",VLOOKUP(J1768,中子データ!$B$4:$H$4500,6,FALSE))</f>
        <v/>
      </c>
      <c r="AN1768" s="418"/>
      <c r="AO1768" s="419"/>
      <c r="AP1768" s="420"/>
      <c r="AQ1768" s="421"/>
      <c r="AR1768" s="420"/>
      <c r="AS1768" s="436"/>
      <c r="AT1768" s="436"/>
      <c r="AU1768" s="422"/>
      <c r="AV1768" s="11"/>
      <c r="AW1768" s="11"/>
      <c r="AX1768" s="410">
        <f t="shared" si="528"/>
        <v>0</v>
      </c>
      <c r="AY1768" s="411" t="str">
        <f>IF(G1768="","",VLOOKUP(J1768,中子データ!$B$4:$M$5999,10,FALSE))</f>
        <v/>
      </c>
      <c r="AZ1768" s="438" t="str">
        <f>IF(G1768="","",VLOOKUP(J1768,中子データ!$B$4:$M$5999,9,FALSE))</f>
        <v/>
      </c>
      <c r="BA1768" s="412" t="str">
        <f>IF(AQ1768="","",VLOOKUP(AQ1768,作業者名!$B$4:$C$100,2,FALSE))</f>
        <v/>
      </c>
      <c r="BB1768" s="412" t="str">
        <f>IF(AR1768="","",VLOOKUP(AR1768,作業者名!$B$4:$C$100,2,FALSE))</f>
        <v/>
      </c>
      <c r="BC1768" s="412" t="str">
        <f>IF(G1768="","",VLOOKUP(J1768,中子データ!B$4:N$6004,12,FALSE))</f>
        <v/>
      </c>
      <c r="BD1768" s="413" t="str">
        <f>IF(G1768="","",VLOOKUP(J1768,中子データ!$B$4:$P$4500,15,FALSE))</f>
        <v/>
      </c>
    </row>
    <row r="1769" spans="1:56" x14ac:dyDescent="0.15">
      <c r="A1769" s="7" t="str">
        <f>IF(G1769="","",VLOOKUP(H1769,マシン名!$B$4:$C$93,2,FALSE))</f>
        <v/>
      </c>
      <c r="B1769" s="7" t="str">
        <f>IF(G1769="","",VLOOKUP(I1769,作業者名!$B$4:$C$100,2,FALSE))</f>
        <v/>
      </c>
      <c r="C1769" s="7" t="str">
        <f>IF(G1769="","",VLOOKUP(J1769,中子データ!$B$4:$H$4500,2,FALSE))</f>
        <v/>
      </c>
      <c r="D1769" s="8" t="str">
        <f>IF(G1769="","",VLOOKUP(J1769,中子データ!$B$4:$H$4500,4,FALSE))</f>
        <v/>
      </c>
      <c r="E1769" s="231" t="str">
        <f t="shared" si="530"/>
        <v/>
      </c>
      <c r="G1769" s="238"/>
      <c r="H1769" s="9"/>
      <c r="I1769" s="9"/>
      <c r="J1769" s="9"/>
      <c r="K1769" s="10"/>
      <c r="L1769" s="10"/>
      <c r="M1769" s="6"/>
      <c r="N1769" s="6">
        <f t="shared" si="531"/>
        <v>0</v>
      </c>
      <c r="O1769" s="250"/>
      <c r="P1769" s="250"/>
      <c r="Q1769" s="250"/>
      <c r="R1769" s="250"/>
      <c r="S1769" s="250"/>
      <c r="T1769" s="250"/>
      <c r="U1769" s="250"/>
      <c r="V1769" s="250"/>
      <c r="W1769" s="250"/>
      <c r="X1769" s="250"/>
      <c r="Y1769" s="250"/>
      <c r="Z1769" s="4"/>
      <c r="AA1769" s="429"/>
      <c r="AB1769" s="457">
        <f t="shared" si="529"/>
        <v>0</v>
      </c>
      <c r="AC1769" s="11"/>
      <c r="AD1769" s="11"/>
      <c r="AE1769" s="11"/>
      <c r="AF1769" s="11"/>
      <c r="AG1769" s="11"/>
      <c r="AH1769" s="11"/>
      <c r="AI1769" s="11"/>
      <c r="AJ1769" s="12"/>
      <c r="AK1769" s="445" t="str">
        <f>IF(G1769="","",VLOOKUP(J1769,中子データ!$B$4:$H$4500,3,FALSE))</f>
        <v/>
      </c>
      <c r="AL1769" s="445" t="str">
        <f>IF(G1769="","",VLOOKUP(J1769,中子データ!$B$4:$H$4500,5,FALSE))</f>
        <v/>
      </c>
      <c r="AM1769" s="445" t="str">
        <f>IF(G1769="","",VLOOKUP(J1769,中子データ!$B$4:$H$4500,6,FALSE))</f>
        <v/>
      </c>
      <c r="AN1769" s="418"/>
      <c r="AO1769" s="419"/>
      <c r="AP1769" s="420"/>
      <c r="AQ1769" s="421"/>
      <c r="AR1769" s="420"/>
      <c r="AS1769" s="436"/>
      <c r="AT1769" s="436"/>
      <c r="AU1769" s="422"/>
      <c r="AV1769" s="11"/>
      <c r="AW1769" s="11"/>
      <c r="AX1769" s="410">
        <f t="shared" si="528"/>
        <v>0</v>
      </c>
      <c r="AY1769" s="411" t="str">
        <f>IF(G1769="","",VLOOKUP(J1769,中子データ!$B$4:$M$5999,10,FALSE))</f>
        <v/>
      </c>
      <c r="AZ1769" s="438" t="str">
        <f>IF(G1769="","",VLOOKUP(J1769,中子データ!$B$4:$M$5999,9,FALSE))</f>
        <v/>
      </c>
      <c r="BA1769" s="412" t="str">
        <f>IF(AQ1769="","",VLOOKUP(AQ1769,作業者名!$B$4:$C$100,2,FALSE))</f>
        <v/>
      </c>
      <c r="BB1769" s="412" t="str">
        <f>IF(AR1769="","",VLOOKUP(AR1769,作業者名!$B$4:$C$100,2,FALSE))</f>
        <v/>
      </c>
      <c r="BC1769" s="412" t="str">
        <f>IF(G1769="","",VLOOKUP(J1769,中子データ!B$4:N$6004,12,FALSE))</f>
        <v/>
      </c>
      <c r="BD1769" s="413" t="str">
        <f>IF(G1769="","",VLOOKUP(J1769,中子データ!$B$4:$P$4500,15,FALSE))</f>
        <v/>
      </c>
    </row>
    <row r="1770" spans="1:56" x14ac:dyDescent="0.15">
      <c r="A1770" s="7" t="str">
        <f>IF(G1770="","",VLOOKUP(H1770,マシン名!$B$4:$C$93,2,FALSE))</f>
        <v/>
      </c>
      <c r="B1770" s="7" t="str">
        <f>IF(G1770="","",VLOOKUP(I1770,作業者名!$B$4:$C$100,2,FALSE))</f>
        <v/>
      </c>
      <c r="C1770" s="7" t="str">
        <f>IF(G1770="","",VLOOKUP(J1770,中子データ!$B$4:$H$4500,2,FALSE))</f>
        <v/>
      </c>
      <c r="D1770" s="8" t="str">
        <f>IF(G1770="","",VLOOKUP(J1770,中子データ!$B$4:$H$4500,4,FALSE))</f>
        <v/>
      </c>
      <c r="E1770" s="231" t="str">
        <f t="shared" si="530"/>
        <v/>
      </c>
      <c r="G1770" s="238"/>
      <c r="H1770" s="9"/>
      <c r="I1770" s="9"/>
      <c r="J1770" s="9"/>
      <c r="K1770" s="10"/>
      <c r="L1770" s="10"/>
      <c r="M1770" s="6"/>
      <c r="N1770" s="6">
        <f t="shared" si="531"/>
        <v>0</v>
      </c>
      <c r="O1770" s="250"/>
      <c r="P1770" s="250"/>
      <c r="Q1770" s="250"/>
      <c r="R1770" s="250"/>
      <c r="S1770" s="250"/>
      <c r="T1770" s="250"/>
      <c r="U1770" s="250"/>
      <c r="V1770" s="250"/>
      <c r="W1770" s="250"/>
      <c r="X1770" s="250"/>
      <c r="Y1770" s="250"/>
      <c r="Z1770" s="4"/>
      <c r="AA1770" s="429"/>
      <c r="AB1770" s="457">
        <f t="shared" si="529"/>
        <v>0</v>
      </c>
      <c r="AC1770" s="11"/>
      <c r="AD1770" s="11"/>
      <c r="AE1770" s="11"/>
      <c r="AF1770" s="11"/>
      <c r="AG1770" s="11"/>
      <c r="AH1770" s="11"/>
      <c r="AI1770" s="11"/>
      <c r="AJ1770" s="12"/>
      <c r="AK1770" s="445" t="str">
        <f>IF(G1770="","",VLOOKUP(J1770,中子データ!$B$4:$H$4500,3,FALSE))</f>
        <v/>
      </c>
      <c r="AL1770" s="445" t="str">
        <f>IF(G1770="","",VLOOKUP(J1770,中子データ!$B$4:$H$4500,5,FALSE))</f>
        <v/>
      </c>
      <c r="AM1770" s="445" t="str">
        <f>IF(G1770="","",VLOOKUP(J1770,中子データ!$B$4:$H$4500,6,FALSE))</f>
        <v/>
      </c>
      <c r="AN1770" s="418"/>
      <c r="AO1770" s="419"/>
      <c r="AP1770" s="420"/>
      <c r="AQ1770" s="421"/>
      <c r="AR1770" s="420"/>
      <c r="AS1770" s="436"/>
      <c r="AT1770" s="436"/>
      <c r="AU1770" s="422"/>
      <c r="AV1770" s="11"/>
      <c r="AW1770" s="11"/>
      <c r="AX1770" s="410">
        <f t="shared" si="528"/>
        <v>0</v>
      </c>
      <c r="AY1770" s="411" t="str">
        <f>IF(G1770="","",VLOOKUP(J1770,中子データ!$B$4:$M$5999,10,FALSE))</f>
        <v/>
      </c>
      <c r="AZ1770" s="438" t="str">
        <f>IF(G1770="","",VLOOKUP(J1770,中子データ!$B$4:$M$5999,9,FALSE))</f>
        <v/>
      </c>
      <c r="BA1770" s="412" t="str">
        <f>IF(AQ1770="","",VLOOKUP(AQ1770,作業者名!$B$4:$C$100,2,FALSE))</f>
        <v/>
      </c>
      <c r="BB1770" s="412" t="str">
        <f>IF(AR1770="","",VLOOKUP(AR1770,作業者名!$B$4:$C$100,2,FALSE))</f>
        <v/>
      </c>
      <c r="BC1770" s="412" t="str">
        <f>IF(G1770="","",VLOOKUP(J1770,中子データ!B$4:N$6004,12,FALSE))</f>
        <v/>
      </c>
      <c r="BD1770" s="413" t="str">
        <f>IF(G1770="","",VLOOKUP(J1770,中子データ!$B$4:$P$4500,15,FALSE))</f>
        <v/>
      </c>
    </row>
    <row r="1771" spans="1:56" x14ac:dyDescent="0.15">
      <c r="A1771" s="7" t="str">
        <f>IF(G1771="","",VLOOKUP(H1771,マシン名!$B$4:$C$93,2,FALSE))</f>
        <v/>
      </c>
      <c r="B1771" s="7" t="str">
        <f>IF(G1771="","",VLOOKUP(I1771,作業者名!$B$4:$C$100,2,FALSE))</f>
        <v/>
      </c>
      <c r="C1771" s="7" t="str">
        <f>IF(G1771="","",VLOOKUP(J1771,中子データ!$B$4:$H$4500,2,FALSE))</f>
        <v/>
      </c>
      <c r="D1771" s="8" t="str">
        <f>IF(G1771="","",VLOOKUP(J1771,中子データ!$B$4:$H$4500,4,FALSE))</f>
        <v/>
      </c>
      <c r="E1771" s="231" t="str">
        <f t="shared" si="530"/>
        <v/>
      </c>
      <c r="G1771" s="238"/>
      <c r="H1771" s="9"/>
      <c r="I1771" s="9"/>
      <c r="J1771" s="9"/>
      <c r="K1771" s="10"/>
      <c r="L1771" s="10"/>
      <c r="M1771" s="6"/>
      <c r="N1771" s="6">
        <f t="shared" si="531"/>
        <v>0</v>
      </c>
      <c r="O1771" s="250"/>
      <c r="P1771" s="250"/>
      <c r="Q1771" s="250"/>
      <c r="R1771" s="250"/>
      <c r="S1771" s="250"/>
      <c r="T1771" s="250"/>
      <c r="U1771" s="250"/>
      <c r="V1771" s="250"/>
      <c r="W1771" s="250"/>
      <c r="X1771" s="250"/>
      <c r="Y1771" s="250"/>
      <c r="Z1771" s="4"/>
      <c r="AA1771" s="429"/>
      <c r="AB1771" s="457">
        <f t="shared" si="529"/>
        <v>0</v>
      </c>
      <c r="AC1771" s="11"/>
      <c r="AD1771" s="11"/>
      <c r="AE1771" s="11"/>
      <c r="AF1771" s="11"/>
      <c r="AG1771" s="11"/>
      <c r="AH1771" s="11"/>
      <c r="AI1771" s="11"/>
      <c r="AJ1771" s="12"/>
      <c r="AK1771" s="445" t="str">
        <f>IF(G1771="","",VLOOKUP(J1771,中子データ!$B$4:$H$4500,3,FALSE))</f>
        <v/>
      </c>
      <c r="AL1771" s="445" t="str">
        <f>IF(G1771="","",VLOOKUP(J1771,中子データ!$B$4:$H$4500,5,FALSE))</f>
        <v/>
      </c>
      <c r="AM1771" s="445" t="str">
        <f>IF(G1771="","",VLOOKUP(J1771,中子データ!$B$4:$H$4500,6,FALSE))</f>
        <v/>
      </c>
      <c r="AN1771" s="418"/>
      <c r="AO1771" s="419"/>
      <c r="AP1771" s="420"/>
      <c r="AQ1771" s="421"/>
      <c r="AR1771" s="420"/>
      <c r="AS1771" s="436"/>
      <c r="AT1771" s="436"/>
      <c r="AU1771" s="422"/>
      <c r="AV1771" s="11"/>
      <c r="AW1771" s="11"/>
      <c r="AX1771" s="410">
        <f t="shared" si="528"/>
        <v>0</v>
      </c>
      <c r="AY1771" s="411" t="str">
        <f>IF(G1771="","",VLOOKUP(J1771,中子データ!$B$4:$M$5999,10,FALSE))</f>
        <v/>
      </c>
      <c r="AZ1771" s="438" t="str">
        <f>IF(G1771="","",VLOOKUP(J1771,中子データ!$B$4:$M$5999,9,FALSE))</f>
        <v/>
      </c>
      <c r="BA1771" s="412" t="str">
        <f>IF(AQ1771="","",VLOOKUP(AQ1771,作業者名!$B$4:$C$100,2,FALSE))</f>
        <v/>
      </c>
      <c r="BB1771" s="412" t="str">
        <f>IF(AR1771="","",VLOOKUP(AR1771,作業者名!$B$4:$C$100,2,FALSE))</f>
        <v/>
      </c>
      <c r="BC1771" s="412" t="str">
        <f>IF(G1771="","",VLOOKUP(J1771,中子データ!B$4:N$6004,12,FALSE))</f>
        <v/>
      </c>
      <c r="BD1771" s="413" t="str">
        <f>IF(G1771="","",VLOOKUP(J1771,中子データ!$B$4:$P$4500,15,FALSE))</f>
        <v/>
      </c>
    </row>
    <row r="1772" spans="1:56" x14ac:dyDescent="0.15">
      <c r="A1772" s="7" t="str">
        <f>IF(G1772="","",VLOOKUP(H1772,マシン名!$B$4:$C$93,2,FALSE))</f>
        <v/>
      </c>
      <c r="B1772" s="7" t="str">
        <f>IF(G1772="","",VLOOKUP(I1772,作業者名!$B$4:$C$100,2,FALSE))</f>
        <v/>
      </c>
      <c r="C1772" s="7" t="str">
        <f>IF(G1772="","",VLOOKUP(J1772,中子データ!$B$4:$H$4500,2,FALSE))</f>
        <v/>
      </c>
      <c r="D1772" s="8" t="str">
        <f>IF(G1772="","",VLOOKUP(J1772,中子データ!$B$4:$H$4500,4,FALSE))</f>
        <v/>
      </c>
      <c r="E1772" s="231" t="str">
        <f t="shared" si="530"/>
        <v/>
      </c>
      <c r="G1772" s="238"/>
      <c r="H1772" s="9"/>
      <c r="I1772" s="9"/>
      <c r="J1772" s="9"/>
      <c r="K1772" s="10"/>
      <c r="L1772" s="10"/>
      <c r="M1772" s="6"/>
      <c r="N1772" s="6">
        <f t="shared" si="531"/>
        <v>0</v>
      </c>
      <c r="O1772" s="250"/>
      <c r="P1772" s="250"/>
      <c r="Q1772" s="250"/>
      <c r="R1772" s="250"/>
      <c r="S1772" s="250"/>
      <c r="T1772" s="250"/>
      <c r="U1772" s="250"/>
      <c r="V1772" s="250"/>
      <c r="W1772" s="250"/>
      <c r="X1772" s="250"/>
      <c r="Y1772" s="250"/>
      <c r="Z1772" s="4"/>
      <c r="AA1772" s="429"/>
      <c r="AB1772" s="457">
        <f t="shared" si="529"/>
        <v>0</v>
      </c>
      <c r="AC1772" s="11"/>
      <c r="AD1772" s="11"/>
      <c r="AE1772" s="11"/>
      <c r="AF1772" s="11"/>
      <c r="AG1772" s="11"/>
      <c r="AH1772" s="11"/>
      <c r="AI1772" s="11"/>
      <c r="AJ1772" s="12"/>
      <c r="AK1772" s="445" t="str">
        <f>IF(G1772="","",VLOOKUP(J1772,中子データ!$B$4:$H$4500,3,FALSE))</f>
        <v/>
      </c>
      <c r="AL1772" s="445" t="str">
        <f>IF(G1772="","",VLOOKUP(J1772,中子データ!$B$4:$H$4500,5,FALSE))</f>
        <v/>
      </c>
      <c r="AM1772" s="445" t="str">
        <f>IF(G1772="","",VLOOKUP(J1772,中子データ!$B$4:$H$4500,6,FALSE))</f>
        <v/>
      </c>
      <c r="AN1772" s="418"/>
      <c r="AO1772" s="419"/>
      <c r="AP1772" s="420"/>
      <c r="AQ1772" s="421"/>
      <c r="AR1772" s="420"/>
      <c r="AS1772" s="436"/>
      <c r="AT1772" s="436"/>
      <c r="AU1772" s="422"/>
      <c r="AV1772" s="11"/>
      <c r="AW1772" s="11"/>
      <c r="AX1772" s="410">
        <f t="shared" si="528"/>
        <v>0</v>
      </c>
      <c r="AY1772" s="411" t="str">
        <f>IF(G1772="","",VLOOKUP(J1772,中子データ!$B$4:$M$5999,10,FALSE))</f>
        <v/>
      </c>
      <c r="AZ1772" s="438" t="str">
        <f>IF(G1772="","",VLOOKUP(J1772,中子データ!$B$4:$M$5999,9,FALSE))</f>
        <v/>
      </c>
      <c r="BA1772" s="412" t="str">
        <f>IF(AQ1772="","",VLOOKUP(AQ1772,作業者名!$B$4:$C$100,2,FALSE))</f>
        <v/>
      </c>
      <c r="BB1772" s="412" t="str">
        <f>IF(AR1772="","",VLOOKUP(AR1772,作業者名!$B$4:$C$100,2,FALSE))</f>
        <v/>
      </c>
      <c r="BC1772" s="412" t="str">
        <f>IF(G1772="","",VLOOKUP(J1772,中子データ!B$4:N$6004,12,FALSE))</f>
        <v/>
      </c>
      <c r="BD1772" s="413" t="str">
        <f>IF(G1772="","",VLOOKUP(J1772,中子データ!$B$4:$P$4500,15,FALSE))</f>
        <v/>
      </c>
    </row>
    <row r="1773" spans="1:56" x14ac:dyDescent="0.15">
      <c r="A1773" s="7" t="str">
        <f>IF(G1773="","",VLOOKUP(H1773,マシン名!$B$4:$C$93,2,FALSE))</f>
        <v/>
      </c>
      <c r="B1773" s="7" t="str">
        <f>IF(G1773="","",VLOOKUP(I1773,作業者名!$B$4:$C$100,2,FALSE))</f>
        <v/>
      </c>
      <c r="C1773" s="7" t="str">
        <f>IF(G1773="","",VLOOKUP(J1773,中子データ!$B$4:$H$4500,2,FALSE))</f>
        <v/>
      </c>
      <c r="D1773" s="8" t="str">
        <f>IF(G1773="","",VLOOKUP(J1773,中子データ!$B$4:$H$4500,4,FALSE))</f>
        <v/>
      </c>
      <c r="E1773" s="231" t="str">
        <f t="shared" si="530"/>
        <v/>
      </c>
      <c r="G1773" s="238"/>
      <c r="H1773" s="9"/>
      <c r="I1773" s="9"/>
      <c r="J1773" s="9"/>
      <c r="K1773" s="10"/>
      <c r="L1773" s="10"/>
      <c r="M1773" s="6"/>
      <c r="N1773" s="6">
        <f t="shared" si="531"/>
        <v>0</v>
      </c>
      <c r="O1773" s="250"/>
      <c r="P1773" s="250"/>
      <c r="Q1773" s="250"/>
      <c r="R1773" s="250"/>
      <c r="S1773" s="250"/>
      <c r="T1773" s="250"/>
      <c r="U1773" s="250"/>
      <c r="V1773" s="250"/>
      <c r="W1773" s="250"/>
      <c r="X1773" s="250"/>
      <c r="Y1773" s="250"/>
      <c r="Z1773" s="4"/>
      <c r="AA1773" s="429"/>
      <c r="AB1773" s="457">
        <f t="shared" si="529"/>
        <v>0</v>
      </c>
      <c r="AC1773" s="11"/>
      <c r="AD1773" s="11"/>
      <c r="AE1773" s="11"/>
      <c r="AF1773" s="11"/>
      <c r="AG1773" s="11"/>
      <c r="AH1773" s="11"/>
      <c r="AI1773" s="11"/>
      <c r="AJ1773" s="12"/>
      <c r="AK1773" s="445" t="str">
        <f>IF(G1773="","",VLOOKUP(J1773,中子データ!$B$4:$H$4500,3,FALSE))</f>
        <v/>
      </c>
      <c r="AL1773" s="445" t="str">
        <f>IF(G1773="","",VLOOKUP(J1773,中子データ!$B$4:$H$4500,5,FALSE))</f>
        <v/>
      </c>
      <c r="AM1773" s="445" t="str">
        <f>IF(G1773="","",VLOOKUP(J1773,中子データ!$B$4:$H$4500,6,FALSE))</f>
        <v/>
      </c>
      <c r="AN1773" s="418"/>
      <c r="AO1773" s="419"/>
      <c r="AP1773" s="420"/>
      <c r="AQ1773" s="421"/>
      <c r="AR1773" s="420"/>
      <c r="AS1773" s="436"/>
      <c r="AT1773" s="436"/>
      <c r="AU1773" s="422"/>
      <c r="AV1773" s="11"/>
      <c r="AW1773" s="11"/>
      <c r="AX1773" s="410">
        <f t="shared" si="528"/>
        <v>0</v>
      </c>
      <c r="AY1773" s="411" t="str">
        <f>IF(G1773="","",VLOOKUP(J1773,中子データ!$B$4:$M$5999,10,FALSE))</f>
        <v/>
      </c>
      <c r="AZ1773" s="438" t="str">
        <f>IF(G1773="","",VLOOKUP(J1773,中子データ!$B$4:$M$5999,9,FALSE))</f>
        <v/>
      </c>
      <c r="BA1773" s="412" t="str">
        <f>IF(AQ1773="","",VLOOKUP(AQ1773,作業者名!$B$4:$C$100,2,FALSE))</f>
        <v/>
      </c>
      <c r="BB1773" s="412" t="str">
        <f>IF(AR1773="","",VLOOKUP(AR1773,作業者名!$B$4:$C$100,2,FALSE))</f>
        <v/>
      </c>
      <c r="BC1773" s="412" t="str">
        <f>IF(G1773="","",VLOOKUP(J1773,中子データ!B$4:N$6004,12,FALSE))</f>
        <v/>
      </c>
      <c r="BD1773" s="413" t="str">
        <f>IF(G1773="","",VLOOKUP(J1773,中子データ!$B$4:$P$4500,15,FALSE))</f>
        <v/>
      </c>
    </row>
    <row r="1774" spans="1:56" x14ac:dyDescent="0.15">
      <c r="A1774" s="7" t="str">
        <f>IF(G1774="","",VLOOKUP(H1774,マシン名!$B$4:$C$93,2,FALSE))</f>
        <v/>
      </c>
      <c r="B1774" s="7" t="str">
        <f>IF(G1774="","",VLOOKUP(I1774,作業者名!$B$4:$C$100,2,FALSE))</f>
        <v/>
      </c>
      <c r="C1774" s="7" t="str">
        <f>IF(G1774="","",VLOOKUP(J1774,中子データ!$B$4:$H$4500,2,FALSE))</f>
        <v/>
      </c>
      <c r="D1774" s="8" t="str">
        <f>IF(G1774="","",VLOOKUP(J1774,中子データ!$B$4:$H$4500,4,FALSE))</f>
        <v/>
      </c>
      <c r="E1774" s="231" t="str">
        <f t="shared" si="530"/>
        <v/>
      </c>
      <c r="G1774" s="238"/>
      <c r="H1774" s="9"/>
      <c r="I1774" s="9"/>
      <c r="J1774" s="9"/>
      <c r="K1774" s="10"/>
      <c r="L1774" s="10"/>
      <c r="M1774" s="6"/>
      <c r="N1774" s="6">
        <f t="shared" si="531"/>
        <v>0</v>
      </c>
      <c r="O1774" s="250"/>
      <c r="P1774" s="250"/>
      <c r="Q1774" s="250"/>
      <c r="R1774" s="250"/>
      <c r="S1774" s="250"/>
      <c r="T1774" s="250"/>
      <c r="U1774" s="250"/>
      <c r="V1774" s="250"/>
      <c r="W1774" s="250"/>
      <c r="X1774" s="250"/>
      <c r="Y1774" s="250"/>
      <c r="Z1774" s="4"/>
      <c r="AA1774" s="429"/>
      <c r="AB1774" s="457">
        <f t="shared" si="529"/>
        <v>0</v>
      </c>
      <c r="AC1774" s="11"/>
      <c r="AD1774" s="11"/>
      <c r="AE1774" s="11"/>
      <c r="AF1774" s="11"/>
      <c r="AG1774" s="11"/>
      <c r="AH1774" s="11"/>
      <c r="AI1774" s="11"/>
      <c r="AJ1774" s="12"/>
      <c r="AK1774" s="445" t="str">
        <f>IF(G1774="","",VLOOKUP(J1774,中子データ!$B$4:$H$4500,3,FALSE))</f>
        <v/>
      </c>
      <c r="AL1774" s="445" t="str">
        <f>IF(G1774="","",VLOOKUP(J1774,中子データ!$B$4:$H$4500,5,FALSE))</f>
        <v/>
      </c>
      <c r="AM1774" s="445" t="str">
        <f>IF(G1774="","",VLOOKUP(J1774,中子データ!$B$4:$H$4500,6,FALSE))</f>
        <v/>
      </c>
      <c r="AN1774" s="418"/>
      <c r="AO1774" s="419"/>
      <c r="AP1774" s="420"/>
      <c r="AQ1774" s="421"/>
      <c r="AR1774" s="420"/>
      <c r="AS1774" s="436"/>
      <c r="AT1774" s="436"/>
      <c r="AU1774" s="422"/>
      <c r="AV1774" s="11"/>
      <c r="AW1774" s="11"/>
      <c r="AX1774" s="410">
        <f t="shared" si="528"/>
        <v>0</v>
      </c>
      <c r="AY1774" s="411" t="str">
        <f>IF(G1774="","",VLOOKUP(J1774,中子データ!$B$4:$M$5999,10,FALSE))</f>
        <v/>
      </c>
      <c r="AZ1774" s="438" t="str">
        <f>IF(G1774="","",VLOOKUP(J1774,中子データ!$B$4:$M$5999,9,FALSE))</f>
        <v/>
      </c>
      <c r="BA1774" s="412" t="str">
        <f>IF(AQ1774="","",VLOOKUP(AQ1774,作業者名!$B$4:$C$100,2,FALSE))</f>
        <v/>
      </c>
      <c r="BB1774" s="412" t="str">
        <f>IF(AR1774="","",VLOOKUP(AR1774,作業者名!$B$4:$C$100,2,FALSE))</f>
        <v/>
      </c>
      <c r="BC1774" s="412" t="str">
        <f>IF(G1774="","",VLOOKUP(J1774,中子データ!B$4:N$6004,12,FALSE))</f>
        <v/>
      </c>
      <c r="BD1774" s="413" t="str">
        <f>IF(G1774="","",VLOOKUP(J1774,中子データ!$B$4:$P$4500,15,FALSE))</f>
        <v/>
      </c>
    </row>
    <row r="1775" spans="1:56" x14ac:dyDescent="0.15">
      <c r="A1775" s="7" t="str">
        <f>IF(G1775="","",VLOOKUP(H1775,マシン名!$B$4:$C$93,2,FALSE))</f>
        <v/>
      </c>
      <c r="B1775" s="7" t="str">
        <f>IF(G1775="","",VLOOKUP(I1775,作業者名!$B$4:$C$100,2,FALSE))</f>
        <v/>
      </c>
      <c r="C1775" s="7" t="str">
        <f>IF(G1775="","",VLOOKUP(J1775,中子データ!$B$4:$H$4500,2,FALSE))</f>
        <v/>
      </c>
      <c r="D1775" s="8" t="str">
        <f>IF(G1775="","",VLOOKUP(J1775,中子データ!$B$4:$H$4500,4,FALSE))</f>
        <v/>
      </c>
      <c r="E1775" s="231" t="str">
        <f t="shared" si="530"/>
        <v/>
      </c>
      <c r="G1775" s="238"/>
      <c r="H1775" s="9"/>
      <c r="I1775" s="9"/>
      <c r="J1775" s="9"/>
      <c r="K1775" s="10"/>
      <c r="L1775" s="10"/>
      <c r="M1775" s="6"/>
      <c r="N1775" s="6">
        <f t="shared" si="531"/>
        <v>0</v>
      </c>
      <c r="O1775" s="250"/>
      <c r="P1775" s="250"/>
      <c r="Q1775" s="250"/>
      <c r="R1775" s="250"/>
      <c r="S1775" s="250"/>
      <c r="T1775" s="250"/>
      <c r="U1775" s="250"/>
      <c r="V1775" s="250"/>
      <c r="W1775" s="250"/>
      <c r="X1775" s="250"/>
      <c r="Y1775" s="250"/>
      <c r="Z1775" s="4"/>
      <c r="AA1775" s="429"/>
      <c r="AB1775" s="457">
        <f t="shared" si="529"/>
        <v>0</v>
      </c>
      <c r="AC1775" s="11"/>
      <c r="AD1775" s="11"/>
      <c r="AE1775" s="11"/>
      <c r="AF1775" s="11"/>
      <c r="AG1775" s="11"/>
      <c r="AH1775" s="11"/>
      <c r="AI1775" s="11"/>
      <c r="AJ1775" s="12"/>
      <c r="AK1775" s="445" t="str">
        <f>IF(G1775="","",VLOOKUP(J1775,中子データ!$B$4:$H$4500,3,FALSE))</f>
        <v/>
      </c>
      <c r="AL1775" s="445" t="str">
        <f>IF(G1775="","",VLOOKUP(J1775,中子データ!$B$4:$H$4500,5,FALSE))</f>
        <v/>
      </c>
      <c r="AM1775" s="445" t="str">
        <f>IF(G1775="","",VLOOKUP(J1775,中子データ!$B$4:$H$4500,6,FALSE))</f>
        <v/>
      </c>
      <c r="AN1775" s="418"/>
      <c r="AO1775" s="419"/>
      <c r="AP1775" s="420"/>
      <c r="AQ1775" s="421"/>
      <c r="AR1775" s="420"/>
      <c r="AS1775" s="436"/>
      <c r="AT1775" s="436"/>
      <c r="AU1775" s="422"/>
      <c r="AV1775" s="11"/>
      <c r="AW1775" s="11"/>
      <c r="AX1775" s="410">
        <f t="shared" si="528"/>
        <v>0</v>
      </c>
      <c r="AY1775" s="411" t="str">
        <f>IF(G1775="","",VLOOKUP(J1775,中子データ!$B$4:$M$5999,10,FALSE))</f>
        <v/>
      </c>
      <c r="AZ1775" s="438" t="str">
        <f>IF(G1775="","",VLOOKUP(J1775,中子データ!$B$4:$M$5999,9,FALSE))</f>
        <v/>
      </c>
      <c r="BA1775" s="412" t="str">
        <f>IF(AQ1775="","",VLOOKUP(AQ1775,作業者名!$B$4:$C$100,2,FALSE))</f>
        <v/>
      </c>
      <c r="BB1775" s="412" t="str">
        <f>IF(AR1775="","",VLOOKUP(AR1775,作業者名!$B$4:$C$100,2,FALSE))</f>
        <v/>
      </c>
      <c r="BC1775" s="412" t="str">
        <f>IF(G1775="","",VLOOKUP(J1775,中子データ!B$4:N$6004,12,FALSE))</f>
        <v/>
      </c>
      <c r="BD1775" s="413" t="str">
        <f>IF(G1775="","",VLOOKUP(J1775,中子データ!$B$4:$P$4500,15,FALSE))</f>
        <v/>
      </c>
    </row>
    <row r="1776" spans="1:56" x14ac:dyDescent="0.15">
      <c r="A1776" s="7" t="str">
        <f>IF(G1776="","",VLOOKUP(H1776,マシン名!$B$4:$C$93,2,FALSE))</f>
        <v/>
      </c>
      <c r="B1776" s="7" t="str">
        <f>IF(G1776="","",VLOOKUP(I1776,作業者名!$B$4:$C$100,2,FALSE))</f>
        <v/>
      </c>
      <c r="C1776" s="7" t="str">
        <f>IF(G1776="","",VLOOKUP(J1776,中子データ!$B$4:$H$4500,2,FALSE))</f>
        <v/>
      </c>
      <c r="D1776" s="8" t="str">
        <f>IF(G1776="","",VLOOKUP(J1776,中子データ!$B$4:$H$4500,4,FALSE))</f>
        <v/>
      </c>
      <c r="E1776" s="231" t="str">
        <f t="shared" si="530"/>
        <v/>
      </c>
      <c r="G1776" s="238"/>
      <c r="H1776" s="9"/>
      <c r="I1776" s="9"/>
      <c r="J1776" s="9"/>
      <c r="K1776" s="10"/>
      <c r="L1776" s="10"/>
      <c r="M1776" s="6"/>
      <c r="N1776" s="6">
        <f t="shared" si="531"/>
        <v>0</v>
      </c>
      <c r="O1776" s="250"/>
      <c r="P1776" s="250"/>
      <c r="Q1776" s="250"/>
      <c r="R1776" s="250"/>
      <c r="S1776" s="250"/>
      <c r="T1776" s="250"/>
      <c r="U1776" s="250"/>
      <c r="V1776" s="250"/>
      <c r="W1776" s="250"/>
      <c r="X1776" s="250"/>
      <c r="Y1776" s="250"/>
      <c r="Z1776" s="4"/>
      <c r="AA1776" s="429"/>
      <c r="AB1776" s="457">
        <f t="shared" si="529"/>
        <v>0</v>
      </c>
      <c r="AC1776" s="11"/>
      <c r="AD1776" s="11"/>
      <c r="AE1776" s="11"/>
      <c r="AF1776" s="11"/>
      <c r="AG1776" s="11"/>
      <c r="AH1776" s="11"/>
      <c r="AI1776" s="11"/>
      <c r="AJ1776" s="12"/>
      <c r="AK1776" s="445" t="str">
        <f>IF(G1776="","",VLOOKUP(J1776,中子データ!$B$4:$H$4500,3,FALSE))</f>
        <v/>
      </c>
      <c r="AL1776" s="445" t="str">
        <f>IF(G1776="","",VLOOKUP(J1776,中子データ!$B$4:$H$4500,5,FALSE))</f>
        <v/>
      </c>
      <c r="AM1776" s="445" t="str">
        <f>IF(G1776="","",VLOOKUP(J1776,中子データ!$B$4:$H$4500,6,FALSE))</f>
        <v/>
      </c>
      <c r="AN1776" s="418"/>
      <c r="AO1776" s="419"/>
      <c r="AP1776" s="420"/>
      <c r="AQ1776" s="421"/>
      <c r="AR1776" s="420"/>
      <c r="AS1776" s="436"/>
      <c r="AT1776" s="436"/>
      <c r="AU1776" s="422"/>
      <c r="AV1776" s="11"/>
      <c r="AW1776" s="11"/>
      <c r="AX1776" s="410">
        <f t="shared" si="528"/>
        <v>0</v>
      </c>
      <c r="AY1776" s="411" t="str">
        <f>IF(G1776="","",VLOOKUP(J1776,中子データ!$B$4:$M$5999,10,FALSE))</f>
        <v/>
      </c>
      <c r="AZ1776" s="438" t="str">
        <f>IF(G1776="","",VLOOKUP(J1776,中子データ!$B$4:$M$5999,9,FALSE))</f>
        <v/>
      </c>
      <c r="BA1776" s="412" t="str">
        <f>IF(AQ1776="","",VLOOKUP(AQ1776,作業者名!$B$4:$C$100,2,FALSE))</f>
        <v/>
      </c>
      <c r="BB1776" s="412" t="str">
        <f>IF(AR1776="","",VLOOKUP(AR1776,作業者名!$B$4:$C$100,2,FALSE))</f>
        <v/>
      </c>
      <c r="BC1776" s="412" t="str">
        <f>IF(G1776="","",VLOOKUP(J1776,中子データ!B$4:N$6004,12,FALSE))</f>
        <v/>
      </c>
      <c r="BD1776" s="413" t="str">
        <f>IF(G1776="","",VLOOKUP(J1776,中子データ!$B$4:$P$4500,15,FALSE))</f>
        <v/>
      </c>
    </row>
    <row r="1777" spans="1:56" x14ac:dyDescent="0.15">
      <c r="A1777" s="7" t="str">
        <f>IF(G1777="","",VLOOKUP(H1777,マシン名!$B$4:$C$93,2,FALSE))</f>
        <v/>
      </c>
      <c r="B1777" s="7" t="str">
        <f>IF(G1777="","",VLOOKUP(I1777,作業者名!$B$4:$C$100,2,FALSE))</f>
        <v/>
      </c>
      <c r="C1777" s="7" t="str">
        <f>IF(G1777="","",VLOOKUP(J1777,中子データ!$B$4:$H$4500,2,FALSE))</f>
        <v/>
      </c>
      <c r="D1777" s="8" t="str">
        <f>IF(G1777="","",VLOOKUP(J1777,中子データ!$B$4:$H$4500,4,FALSE))</f>
        <v/>
      </c>
      <c r="E1777" s="231" t="str">
        <f t="shared" si="530"/>
        <v/>
      </c>
      <c r="G1777" s="238"/>
      <c r="H1777" s="9"/>
      <c r="I1777" s="9"/>
      <c r="J1777" s="9"/>
      <c r="K1777" s="10"/>
      <c r="L1777" s="10"/>
      <c r="M1777" s="6"/>
      <c r="N1777" s="6">
        <f t="shared" si="531"/>
        <v>0</v>
      </c>
      <c r="O1777" s="250"/>
      <c r="P1777" s="250"/>
      <c r="Q1777" s="250"/>
      <c r="R1777" s="250"/>
      <c r="S1777" s="250"/>
      <c r="T1777" s="250"/>
      <c r="U1777" s="250"/>
      <c r="V1777" s="250"/>
      <c r="W1777" s="250"/>
      <c r="X1777" s="250"/>
      <c r="Y1777" s="250"/>
      <c r="Z1777" s="4"/>
      <c r="AA1777" s="429"/>
      <c r="AB1777" s="457">
        <f t="shared" si="529"/>
        <v>0</v>
      </c>
      <c r="AC1777" s="11"/>
      <c r="AD1777" s="11"/>
      <c r="AE1777" s="11"/>
      <c r="AF1777" s="11"/>
      <c r="AG1777" s="11"/>
      <c r="AH1777" s="11"/>
      <c r="AI1777" s="11"/>
      <c r="AJ1777" s="12"/>
      <c r="AK1777" s="445" t="str">
        <f>IF(G1777="","",VLOOKUP(J1777,中子データ!$B$4:$H$4500,3,FALSE))</f>
        <v/>
      </c>
      <c r="AL1777" s="445" t="str">
        <f>IF(G1777="","",VLOOKUP(J1777,中子データ!$B$4:$H$4500,5,FALSE))</f>
        <v/>
      </c>
      <c r="AM1777" s="445" t="str">
        <f>IF(G1777="","",VLOOKUP(J1777,中子データ!$B$4:$H$4500,6,FALSE))</f>
        <v/>
      </c>
      <c r="AN1777" s="418"/>
      <c r="AO1777" s="419"/>
      <c r="AP1777" s="420"/>
      <c r="AQ1777" s="421"/>
      <c r="AR1777" s="420"/>
      <c r="AS1777" s="436"/>
      <c r="AT1777" s="436"/>
      <c r="AU1777" s="422"/>
      <c r="AV1777" s="11"/>
      <c r="AW1777" s="11"/>
      <c r="AX1777" s="410">
        <f t="shared" si="528"/>
        <v>0</v>
      </c>
      <c r="AY1777" s="411" t="str">
        <f>IF(G1777="","",VLOOKUP(J1777,中子データ!$B$4:$M$5999,10,FALSE))</f>
        <v/>
      </c>
      <c r="AZ1777" s="438" t="str">
        <f>IF(G1777="","",VLOOKUP(J1777,中子データ!$B$4:$M$5999,9,FALSE))</f>
        <v/>
      </c>
      <c r="BA1777" s="412" t="str">
        <f>IF(AQ1777="","",VLOOKUP(AQ1777,作業者名!$B$4:$C$100,2,FALSE))</f>
        <v/>
      </c>
      <c r="BB1777" s="412" t="str">
        <f>IF(AR1777="","",VLOOKUP(AR1777,作業者名!$B$4:$C$100,2,FALSE))</f>
        <v/>
      </c>
      <c r="BC1777" s="412" t="str">
        <f>IF(G1777="","",VLOOKUP(J1777,中子データ!B$4:N$6004,12,FALSE))</f>
        <v/>
      </c>
      <c r="BD1777" s="413" t="str">
        <f>IF(G1777="","",VLOOKUP(J1777,中子データ!$B$4:$P$4500,15,FALSE))</f>
        <v/>
      </c>
    </row>
    <row r="1778" spans="1:56" x14ac:dyDescent="0.15">
      <c r="A1778" s="7" t="str">
        <f>IF(G1778="","",VLOOKUP(H1778,マシン名!$B$4:$C$93,2,FALSE))</f>
        <v/>
      </c>
      <c r="B1778" s="7" t="str">
        <f>IF(G1778="","",VLOOKUP(I1778,作業者名!$B$4:$C$100,2,FALSE))</f>
        <v/>
      </c>
      <c r="C1778" s="7" t="str">
        <f>IF(G1778="","",VLOOKUP(J1778,中子データ!$B$4:$H$4500,2,FALSE))</f>
        <v/>
      </c>
      <c r="D1778" s="8" t="str">
        <f>IF(G1778="","",VLOOKUP(J1778,中子データ!$B$4:$H$4500,4,FALSE))</f>
        <v/>
      </c>
      <c r="E1778" s="231" t="str">
        <f t="shared" si="530"/>
        <v/>
      </c>
      <c r="G1778" s="238"/>
      <c r="H1778" s="9"/>
      <c r="I1778" s="9"/>
      <c r="J1778" s="9"/>
      <c r="K1778" s="10"/>
      <c r="L1778" s="10"/>
      <c r="M1778" s="6"/>
      <c r="N1778" s="6">
        <f t="shared" si="531"/>
        <v>0</v>
      </c>
      <c r="O1778" s="250"/>
      <c r="P1778" s="250"/>
      <c r="Q1778" s="250"/>
      <c r="R1778" s="250"/>
      <c r="S1778" s="250"/>
      <c r="T1778" s="250"/>
      <c r="U1778" s="250"/>
      <c r="V1778" s="250"/>
      <c r="W1778" s="250"/>
      <c r="X1778" s="250"/>
      <c r="Y1778" s="250"/>
      <c r="Z1778" s="4"/>
      <c r="AA1778" s="429"/>
      <c r="AB1778" s="457">
        <f t="shared" si="529"/>
        <v>0</v>
      </c>
      <c r="AC1778" s="11"/>
      <c r="AD1778" s="11"/>
      <c r="AE1778" s="11"/>
      <c r="AF1778" s="11"/>
      <c r="AG1778" s="11"/>
      <c r="AH1778" s="11"/>
      <c r="AI1778" s="11"/>
      <c r="AJ1778" s="12"/>
      <c r="AK1778" s="445" t="str">
        <f>IF(G1778="","",VLOOKUP(J1778,中子データ!$B$4:$H$4500,3,FALSE))</f>
        <v/>
      </c>
      <c r="AL1778" s="445" t="str">
        <f>IF(G1778="","",VLOOKUP(J1778,中子データ!$B$4:$H$4500,5,FALSE))</f>
        <v/>
      </c>
      <c r="AM1778" s="445" t="str">
        <f>IF(G1778="","",VLOOKUP(J1778,中子データ!$B$4:$H$4500,6,FALSE))</f>
        <v/>
      </c>
      <c r="AN1778" s="418"/>
      <c r="AO1778" s="419"/>
      <c r="AP1778" s="420"/>
      <c r="AQ1778" s="421"/>
      <c r="AR1778" s="420"/>
      <c r="AS1778" s="436"/>
      <c r="AT1778" s="436"/>
      <c r="AU1778" s="422"/>
      <c r="AV1778" s="11"/>
      <c r="AW1778" s="11"/>
      <c r="AX1778" s="410">
        <f t="shared" si="528"/>
        <v>0</v>
      </c>
      <c r="AY1778" s="411" t="str">
        <f>IF(G1778="","",VLOOKUP(J1778,中子データ!$B$4:$M$5999,10,FALSE))</f>
        <v/>
      </c>
      <c r="AZ1778" s="438" t="str">
        <f>IF(G1778="","",VLOOKUP(J1778,中子データ!$B$4:$M$5999,9,FALSE))</f>
        <v/>
      </c>
      <c r="BA1778" s="412" t="str">
        <f>IF(AQ1778="","",VLOOKUP(AQ1778,作業者名!$B$4:$C$100,2,FALSE))</f>
        <v/>
      </c>
      <c r="BB1778" s="412" t="str">
        <f>IF(AR1778="","",VLOOKUP(AR1778,作業者名!$B$4:$C$100,2,FALSE))</f>
        <v/>
      </c>
      <c r="BC1778" s="412" t="str">
        <f>IF(G1778="","",VLOOKUP(J1778,中子データ!B$4:N$6004,12,FALSE))</f>
        <v/>
      </c>
      <c r="BD1778" s="413" t="str">
        <f>IF(G1778="","",VLOOKUP(J1778,中子データ!$B$4:$P$4500,15,FALSE))</f>
        <v/>
      </c>
    </row>
    <row r="1779" spans="1:56" x14ac:dyDescent="0.15">
      <c r="A1779" s="7" t="str">
        <f>IF(G1779="","",VLOOKUP(H1779,マシン名!$B$4:$C$93,2,FALSE))</f>
        <v/>
      </c>
      <c r="B1779" s="7" t="str">
        <f>IF(G1779="","",VLOOKUP(I1779,作業者名!$B$4:$C$100,2,FALSE))</f>
        <v/>
      </c>
      <c r="C1779" s="7" t="str">
        <f>IF(G1779="","",VLOOKUP(J1779,中子データ!$B$4:$H$4500,2,FALSE))</f>
        <v/>
      </c>
      <c r="D1779" s="8" t="str">
        <f>IF(G1779="","",VLOOKUP(J1779,中子データ!$B$4:$H$4500,4,FALSE))</f>
        <v/>
      </c>
      <c r="E1779" s="231" t="str">
        <f t="shared" si="530"/>
        <v/>
      </c>
      <c r="G1779" s="238"/>
      <c r="H1779" s="9"/>
      <c r="I1779" s="9"/>
      <c r="J1779" s="9"/>
      <c r="K1779" s="10"/>
      <c r="L1779" s="10"/>
      <c r="M1779" s="6"/>
      <c r="N1779" s="6">
        <f t="shared" si="531"/>
        <v>0</v>
      </c>
      <c r="O1779" s="250"/>
      <c r="P1779" s="250"/>
      <c r="Q1779" s="250"/>
      <c r="R1779" s="250"/>
      <c r="S1779" s="250"/>
      <c r="T1779" s="250"/>
      <c r="U1779" s="250"/>
      <c r="V1779" s="250"/>
      <c r="W1779" s="250"/>
      <c r="X1779" s="250"/>
      <c r="Y1779" s="250"/>
      <c r="Z1779" s="4"/>
      <c r="AA1779" s="429"/>
      <c r="AB1779" s="457">
        <f t="shared" si="529"/>
        <v>0</v>
      </c>
      <c r="AC1779" s="11"/>
      <c r="AD1779" s="11"/>
      <c r="AE1779" s="11"/>
      <c r="AF1779" s="11"/>
      <c r="AG1779" s="11"/>
      <c r="AH1779" s="11"/>
      <c r="AI1779" s="11"/>
      <c r="AJ1779" s="12"/>
      <c r="AK1779" s="445" t="str">
        <f>IF(G1779="","",VLOOKUP(J1779,中子データ!$B$4:$H$4500,3,FALSE))</f>
        <v/>
      </c>
      <c r="AL1779" s="445" t="str">
        <f>IF(G1779="","",VLOOKUP(J1779,中子データ!$B$4:$H$4500,5,FALSE))</f>
        <v/>
      </c>
      <c r="AM1779" s="445" t="str">
        <f>IF(G1779="","",VLOOKUP(J1779,中子データ!$B$4:$H$4500,6,FALSE))</f>
        <v/>
      </c>
      <c r="AN1779" s="418"/>
      <c r="AO1779" s="419"/>
      <c r="AP1779" s="420"/>
      <c r="AQ1779" s="421"/>
      <c r="AR1779" s="420"/>
      <c r="AS1779" s="436"/>
      <c r="AT1779" s="436"/>
      <c r="AU1779" s="422"/>
      <c r="AV1779" s="11"/>
      <c r="AW1779" s="11"/>
      <c r="AX1779" s="410">
        <f t="shared" si="528"/>
        <v>0</v>
      </c>
      <c r="AY1779" s="411" t="str">
        <f>IF(G1779="","",VLOOKUP(J1779,中子データ!$B$4:$M$5999,10,FALSE))</f>
        <v/>
      </c>
      <c r="AZ1779" s="438" t="str">
        <f>IF(G1779="","",VLOOKUP(J1779,中子データ!$B$4:$M$5999,9,FALSE))</f>
        <v/>
      </c>
      <c r="BA1779" s="412" t="str">
        <f>IF(AQ1779="","",VLOOKUP(AQ1779,作業者名!$B$4:$C$100,2,FALSE))</f>
        <v/>
      </c>
      <c r="BB1779" s="412" t="str">
        <f>IF(AR1779="","",VLOOKUP(AR1779,作業者名!$B$4:$C$100,2,FALSE))</f>
        <v/>
      </c>
      <c r="BC1779" s="412" t="str">
        <f>IF(G1779="","",VLOOKUP(J1779,中子データ!B$4:N$6004,12,FALSE))</f>
        <v/>
      </c>
      <c r="BD1779" s="413" t="str">
        <f>IF(G1779="","",VLOOKUP(J1779,中子データ!$B$4:$P$4500,15,FALSE))</f>
        <v/>
      </c>
    </row>
    <row r="1780" spans="1:56" x14ac:dyDescent="0.15">
      <c r="A1780" s="7" t="str">
        <f>IF(G1780="","",VLOOKUP(H1780,マシン名!$B$4:$C$93,2,FALSE))</f>
        <v/>
      </c>
      <c r="B1780" s="7" t="str">
        <f>IF(G1780="","",VLOOKUP(I1780,作業者名!$B$4:$C$100,2,FALSE))</f>
        <v/>
      </c>
      <c r="C1780" s="7" t="str">
        <f>IF(G1780="","",VLOOKUP(J1780,中子データ!$B$4:$H$4500,2,FALSE))</f>
        <v/>
      </c>
      <c r="D1780" s="8" t="str">
        <f>IF(G1780="","",VLOOKUP(J1780,中子データ!$B$4:$H$4500,4,FALSE))</f>
        <v/>
      </c>
      <c r="E1780" s="231" t="str">
        <f t="shared" si="530"/>
        <v/>
      </c>
      <c r="G1780" s="238"/>
      <c r="H1780" s="9"/>
      <c r="I1780" s="9"/>
      <c r="J1780" s="9"/>
      <c r="K1780" s="10"/>
      <c r="L1780" s="10"/>
      <c r="M1780" s="6"/>
      <c r="N1780" s="6">
        <f t="shared" si="531"/>
        <v>0</v>
      </c>
      <c r="O1780" s="250"/>
      <c r="P1780" s="250"/>
      <c r="Q1780" s="250"/>
      <c r="R1780" s="250"/>
      <c r="S1780" s="250"/>
      <c r="T1780" s="250"/>
      <c r="U1780" s="250"/>
      <c r="V1780" s="250"/>
      <c r="W1780" s="250"/>
      <c r="X1780" s="250"/>
      <c r="Y1780" s="250"/>
      <c r="Z1780" s="4"/>
      <c r="AA1780" s="429"/>
      <c r="AB1780" s="457">
        <f t="shared" si="529"/>
        <v>0</v>
      </c>
      <c r="AC1780" s="11"/>
      <c r="AD1780" s="11"/>
      <c r="AE1780" s="11"/>
      <c r="AF1780" s="11"/>
      <c r="AG1780" s="11"/>
      <c r="AH1780" s="11"/>
      <c r="AI1780" s="11"/>
      <c r="AJ1780" s="12"/>
      <c r="AK1780" s="445" t="str">
        <f>IF(G1780="","",VLOOKUP(J1780,中子データ!$B$4:$H$4500,3,FALSE))</f>
        <v/>
      </c>
      <c r="AL1780" s="445" t="str">
        <f>IF(G1780="","",VLOOKUP(J1780,中子データ!$B$4:$H$4500,5,FALSE))</f>
        <v/>
      </c>
      <c r="AM1780" s="445" t="str">
        <f>IF(G1780="","",VLOOKUP(J1780,中子データ!$B$4:$H$4500,6,FALSE))</f>
        <v/>
      </c>
      <c r="AN1780" s="418"/>
      <c r="AO1780" s="419"/>
      <c r="AP1780" s="420"/>
      <c r="AQ1780" s="421"/>
      <c r="AR1780" s="420"/>
      <c r="AS1780" s="436"/>
      <c r="AT1780" s="436"/>
      <c r="AU1780" s="422"/>
      <c r="AV1780" s="11"/>
      <c r="AW1780" s="11"/>
      <c r="AX1780" s="410">
        <f t="shared" si="528"/>
        <v>0</v>
      </c>
      <c r="AY1780" s="411" t="str">
        <f>IF(G1780="","",VLOOKUP(J1780,中子データ!$B$4:$M$5999,10,FALSE))</f>
        <v/>
      </c>
      <c r="AZ1780" s="438" t="str">
        <f>IF(G1780="","",VLOOKUP(J1780,中子データ!$B$4:$M$5999,9,FALSE))</f>
        <v/>
      </c>
      <c r="BA1780" s="412" t="str">
        <f>IF(AQ1780="","",VLOOKUP(AQ1780,作業者名!$B$4:$C$100,2,FALSE))</f>
        <v/>
      </c>
      <c r="BB1780" s="412" t="str">
        <f>IF(AR1780="","",VLOOKUP(AR1780,作業者名!$B$4:$C$100,2,FALSE))</f>
        <v/>
      </c>
      <c r="BC1780" s="412" t="str">
        <f>IF(G1780="","",VLOOKUP(J1780,中子データ!B$4:N$6004,12,FALSE))</f>
        <v/>
      </c>
      <c r="BD1780" s="413" t="str">
        <f>IF(G1780="","",VLOOKUP(J1780,中子データ!$B$4:$P$4500,15,FALSE))</f>
        <v/>
      </c>
    </row>
    <row r="1781" spans="1:56" x14ac:dyDescent="0.15">
      <c r="A1781" s="7" t="str">
        <f>IF(G1781="","",VLOOKUP(H1781,マシン名!$B$4:$C$93,2,FALSE))</f>
        <v/>
      </c>
      <c r="B1781" s="7" t="str">
        <f>IF(G1781="","",VLOOKUP(I1781,作業者名!$B$4:$C$100,2,FALSE))</f>
        <v/>
      </c>
      <c r="C1781" s="7" t="str">
        <f>IF(G1781="","",VLOOKUP(J1781,中子データ!$B$4:$H$4500,2,FALSE))</f>
        <v/>
      </c>
      <c r="D1781" s="8" t="str">
        <f>IF(G1781="","",VLOOKUP(J1781,中子データ!$B$4:$H$4500,4,FALSE))</f>
        <v/>
      </c>
      <c r="E1781" s="231" t="str">
        <f t="shared" si="530"/>
        <v/>
      </c>
      <c r="G1781" s="238"/>
      <c r="H1781" s="9"/>
      <c r="I1781" s="9"/>
      <c r="J1781" s="9"/>
      <c r="K1781" s="10"/>
      <c r="L1781" s="10"/>
      <c r="M1781" s="6"/>
      <c r="N1781" s="6">
        <f t="shared" si="531"/>
        <v>0</v>
      </c>
      <c r="O1781" s="250"/>
      <c r="P1781" s="250"/>
      <c r="Q1781" s="250"/>
      <c r="R1781" s="250"/>
      <c r="S1781" s="250"/>
      <c r="T1781" s="250"/>
      <c r="U1781" s="250"/>
      <c r="V1781" s="250"/>
      <c r="W1781" s="250"/>
      <c r="X1781" s="250"/>
      <c r="Y1781" s="250"/>
      <c r="Z1781" s="4"/>
      <c r="AA1781" s="429"/>
      <c r="AB1781" s="457">
        <f t="shared" si="529"/>
        <v>0</v>
      </c>
      <c r="AC1781" s="11"/>
      <c r="AD1781" s="11"/>
      <c r="AE1781" s="11"/>
      <c r="AF1781" s="11"/>
      <c r="AG1781" s="11"/>
      <c r="AH1781" s="11"/>
      <c r="AI1781" s="11"/>
      <c r="AJ1781" s="12"/>
      <c r="AK1781" s="445" t="str">
        <f>IF(G1781="","",VLOOKUP(J1781,中子データ!$B$4:$H$4500,3,FALSE))</f>
        <v/>
      </c>
      <c r="AL1781" s="445" t="str">
        <f>IF(G1781="","",VLOOKUP(J1781,中子データ!$B$4:$H$4500,5,FALSE))</f>
        <v/>
      </c>
      <c r="AM1781" s="445" t="str">
        <f>IF(G1781="","",VLOOKUP(J1781,中子データ!$B$4:$H$4500,6,FALSE))</f>
        <v/>
      </c>
      <c r="AN1781" s="418"/>
      <c r="AO1781" s="419"/>
      <c r="AP1781" s="420"/>
      <c r="AQ1781" s="421"/>
      <c r="AR1781" s="420"/>
      <c r="AS1781" s="436"/>
      <c r="AT1781" s="436"/>
      <c r="AU1781" s="422"/>
      <c r="AV1781" s="11"/>
      <c r="AW1781" s="11"/>
      <c r="AX1781" s="410">
        <f t="shared" si="528"/>
        <v>0</v>
      </c>
      <c r="AY1781" s="411" t="str">
        <f>IF(G1781="","",VLOOKUP(J1781,中子データ!$B$4:$M$5999,10,FALSE))</f>
        <v/>
      </c>
      <c r="AZ1781" s="438" t="str">
        <f>IF(G1781="","",VLOOKUP(J1781,中子データ!$B$4:$M$5999,9,FALSE))</f>
        <v/>
      </c>
      <c r="BA1781" s="412" t="str">
        <f>IF(AQ1781="","",VLOOKUP(AQ1781,作業者名!$B$4:$C$100,2,FALSE))</f>
        <v/>
      </c>
      <c r="BB1781" s="412" t="str">
        <f>IF(AR1781="","",VLOOKUP(AR1781,作業者名!$B$4:$C$100,2,FALSE))</f>
        <v/>
      </c>
      <c r="BC1781" s="412" t="str">
        <f>IF(G1781="","",VLOOKUP(J1781,中子データ!B$4:N$6004,12,FALSE))</f>
        <v/>
      </c>
      <c r="BD1781" s="413" t="str">
        <f>IF(G1781="","",VLOOKUP(J1781,中子データ!$B$4:$P$4500,15,FALSE))</f>
        <v/>
      </c>
    </row>
    <row r="1782" spans="1:56" x14ac:dyDescent="0.15">
      <c r="A1782" s="7" t="str">
        <f>IF(G1782="","",VLOOKUP(H1782,マシン名!$B$4:$C$93,2,FALSE))</f>
        <v/>
      </c>
      <c r="B1782" s="7" t="str">
        <f>IF(G1782="","",VLOOKUP(I1782,作業者名!$B$4:$C$100,2,FALSE))</f>
        <v/>
      </c>
      <c r="C1782" s="7" t="str">
        <f>IF(G1782="","",VLOOKUP(J1782,中子データ!$B$4:$H$4500,2,FALSE))</f>
        <v/>
      </c>
      <c r="D1782" s="8" t="str">
        <f>IF(G1782="","",VLOOKUP(J1782,中子データ!$B$4:$H$4500,4,FALSE))</f>
        <v/>
      </c>
      <c r="E1782" s="231" t="str">
        <f t="shared" si="530"/>
        <v/>
      </c>
      <c r="G1782" s="238"/>
      <c r="H1782" s="9"/>
      <c r="I1782" s="9"/>
      <c r="J1782" s="9"/>
      <c r="K1782" s="10"/>
      <c r="L1782" s="10"/>
      <c r="M1782" s="6"/>
      <c r="N1782" s="6">
        <f t="shared" si="531"/>
        <v>0</v>
      </c>
      <c r="O1782" s="250"/>
      <c r="P1782" s="250"/>
      <c r="Q1782" s="250"/>
      <c r="R1782" s="250"/>
      <c r="S1782" s="250"/>
      <c r="T1782" s="250"/>
      <c r="U1782" s="250"/>
      <c r="V1782" s="250"/>
      <c r="W1782" s="250"/>
      <c r="X1782" s="250"/>
      <c r="Y1782" s="250"/>
      <c r="Z1782" s="4"/>
      <c r="AA1782" s="429"/>
      <c r="AB1782" s="457">
        <f t="shared" si="529"/>
        <v>0</v>
      </c>
      <c r="AC1782" s="11"/>
      <c r="AD1782" s="11"/>
      <c r="AE1782" s="11"/>
      <c r="AF1782" s="11"/>
      <c r="AG1782" s="11"/>
      <c r="AH1782" s="11"/>
      <c r="AI1782" s="11"/>
      <c r="AJ1782" s="12"/>
      <c r="AK1782" s="445" t="str">
        <f>IF(G1782="","",VLOOKUP(J1782,中子データ!$B$4:$H$4500,3,FALSE))</f>
        <v/>
      </c>
      <c r="AL1782" s="445" t="str">
        <f>IF(G1782="","",VLOOKUP(J1782,中子データ!$B$4:$H$4500,5,FALSE))</f>
        <v/>
      </c>
      <c r="AM1782" s="445" t="str">
        <f>IF(G1782="","",VLOOKUP(J1782,中子データ!$B$4:$H$4500,6,FALSE))</f>
        <v/>
      </c>
      <c r="AN1782" s="418"/>
      <c r="AO1782" s="419"/>
      <c r="AP1782" s="420"/>
      <c r="AQ1782" s="421"/>
      <c r="AR1782" s="420"/>
      <c r="AS1782" s="436"/>
      <c r="AT1782" s="436"/>
      <c r="AU1782" s="422"/>
      <c r="AV1782" s="11"/>
      <c r="AW1782" s="11"/>
      <c r="AX1782" s="410">
        <f t="shared" si="528"/>
        <v>0</v>
      </c>
      <c r="AY1782" s="411" t="str">
        <f>IF(G1782="","",VLOOKUP(J1782,中子データ!$B$4:$M$5999,10,FALSE))</f>
        <v/>
      </c>
      <c r="AZ1782" s="438" t="str">
        <f>IF(G1782="","",VLOOKUP(J1782,中子データ!$B$4:$M$5999,9,FALSE))</f>
        <v/>
      </c>
      <c r="BA1782" s="412" t="str">
        <f>IF(AQ1782="","",VLOOKUP(AQ1782,作業者名!$B$4:$C$100,2,FALSE))</f>
        <v/>
      </c>
      <c r="BB1782" s="412" t="str">
        <f>IF(AR1782="","",VLOOKUP(AR1782,作業者名!$B$4:$C$100,2,FALSE))</f>
        <v/>
      </c>
      <c r="BC1782" s="412" t="str">
        <f>IF(G1782="","",VLOOKUP(J1782,中子データ!B$4:N$6004,12,FALSE))</f>
        <v/>
      </c>
      <c r="BD1782" s="413" t="str">
        <f>IF(G1782="","",VLOOKUP(J1782,中子データ!$B$4:$P$4500,15,FALSE))</f>
        <v/>
      </c>
    </row>
    <row r="1783" spans="1:56" x14ac:dyDescent="0.15">
      <c r="A1783" s="7" t="str">
        <f>IF(G1783="","",VLOOKUP(H1783,マシン名!$B$4:$C$93,2,FALSE))</f>
        <v/>
      </c>
      <c r="B1783" s="7" t="str">
        <f>IF(G1783="","",VLOOKUP(I1783,作業者名!$B$4:$C$100,2,FALSE))</f>
        <v/>
      </c>
      <c r="C1783" s="7" t="str">
        <f>IF(G1783="","",VLOOKUP(J1783,中子データ!$B$4:$H$4500,2,FALSE))</f>
        <v/>
      </c>
      <c r="D1783" s="8" t="str">
        <f>IF(G1783="","",VLOOKUP(J1783,中子データ!$B$4:$H$4500,4,FALSE))</f>
        <v/>
      </c>
      <c r="E1783" s="231" t="str">
        <f t="shared" si="530"/>
        <v/>
      </c>
      <c r="G1783" s="238"/>
      <c r="H1783" s="9"/>
      <c r="I1783" s="9"/>
      <c r="J1783" s="9"/>
      <c r="K1783" s="10"/>
      <c r="L1783" s="10"/>
      <c r="M1783" s="6"/>
      <c r="N1783" s="6">
        <f t="shared" si="531"/>
        <v>0</v>
      </c>
      <c r="O1783" s="250"/>
      <c r="P1783" s="250"/>
      <c r="Q1783" s="250"/>
      <c r="R1783" s="250"/>
      <c r="S1783" s="250"/>
      <c r="T1783" s="250"/>
      <c r="U1783" s="250"/>
      <c r="V1783" s="250"/>
      <c r="W1783" s="250"/>
      <c r="X1783" s="250"/>
      <c r="Y1783" s="250"/>
      <c r="Z1783" s="4"/>
      <c r="AA1783" s="429"/>
      <c r="AB1783" s="457">
        <f t="shared" si="529"/>
        <v>0</v>
      </c>
      <c r="AC1783" s="11"/>
      <c r="AD1783" s="11"/>
      <c r="AE1783" s="11"/>
      <c r="AF1783" s="11"/>
      <c r="AG1783" s="11"/>
      <c r="AH1783" s="11"/>
      <c r="AI1783" s="11"/>
      <c r="AJ1783" s="12"/>
      <c r="AK1783" s="445" t="str">
        <f>IF(G1783="","",VLOOKUP(J1783,中子データ!$B$4:$H$4500,3,FALSE))</f>
        <v/>
      </c>
      <c r="AL1783" s="445" t="str">
        <f>IF(G1783="","",VLOOKUP(J1783,中子データ!$B$4:$H$4500,5,FALSE))</f>
        <v/>
      </c>
      <c r="AM1783" s="445" t="str">
        <f>IF(G1783="","",VLOOKUP(J1783,中子データ!$B$4:$H$4500,6,FALSE))</f>
        <v/>
      </c>
      <c r="AN1783" s="418"/>
      <c r="AO1783" s="419"/>
      <c r="AP1783" s="420"/>
      <c r="AQ1783" s="421"/>
      <c r="AR1783" s="420"/>
      <c r="AS1783" s="436"/>
      <c r="AT1783" s="436"/>
      <c r="AU1783" s="422"/>
      <c r="AV1783" s="11"/>
      <c r="AW1783" s="11"/>
      <c r="AX1783" s="410">
        <f t="shared" si="528"/>
        <v>0</v>
      </c>
      <c r="AY1783" s="411" t="str">
        <f>IF(G1783="","",VLOOKUP(J1783,中子データ!$B$4:$M$5999,10,FALSE))</f>
        <v/>
      </c>
      <c r="AZ1783" s="438" t="str">
        <f>IF(G1783="","",VLOOKUP(J1783,中子データ!$B$4:$M$5999,9,FALSE))</f>
        <v/>
      </c>
      <c r="BA1783" s="412" t="str">
        <f>IF(AQ1783="","",VLOOKUP(AQ1783,作業者名!$B$4:$C$100,2,FALSE))</f>
        <v/>
      </c>
      <c r="BB1783" s="412" t="str">
        <f>IF(AR1783="","",VLOOKUP(AR1783,作業者名!$B$4:$C$100,2,FALSE))</f>
        <v/>
      </c>
      <c r="BC1783" s="412" t="str">
        <f>IF(G1783="","",VLOOKUP(J1783,中子データ!B$4:N$6004,12,FALSE))</f>
        <v/>
      </c>
      <c r="BD1783" s="413" t="str">
        <f>IF(G1783="","",VLOOKUP(J1783,中子データ!$B$4:$P$4500,15,FALSE))</f>
        <v/>
      </c>
    </row>
    <row r="1784" spans="1:56" x14ac:dyDescent="0.15">
      <c r="A1784" s="7" t="str">
        <f>IF(G1784="","",VLOOKUP(H1784,マシン名!$B$4:$C$93,2,FALSE))</f>
        <v/>
      </c>
      <c r="B1784" s="7" t="str">
        <f>IF(G1784="","",VLOOKUP(I1784,作業者名!$B$4:$C$100,2,FALSE))</f>
        <v/>
      </c>
      <c r="C1784" s="7" t="str">
        <f>IF(G1784="","",VLOOKUP(J1784,中子データ!$B$4:$H$4500,2,FALSE))</f>
        <v/>
      </c>
      <c r="D1784" s="8" t="str">
        <f>IF(G1784="","",VLOOKUP(J1784,中子データ!$B$4:$H$4500,4,FALSE))</f>
        <v/>
      </c>
      <c r="E1784" s="231" t="str">
        <f t="shared" si="530"/>
        <v/>
      </c>
      <c r="G1784" s="238"/>
      <c r="H1784" s="9"/>
      <c r="I1784" s="9"/>
      <c r="J1784" s="9"/>
      <c r="K1784" s="10"/>
      <c r="L1784" s="10"/>
      <c r="M1784" s="6"/>
      <c r="N1784" s="6">
        <f t="shared" si="531"/>
        <v>0</v>
      </c>
      <c r="O1784" s="250"/>
      <c r="P1784" s="250"/>
      <c r="Q1784" s="250"/>
      <c r="R1784" s="250"/>
      <c r="S1784" s="250"/>
      <c r="T1784" s="250"/>
      <c r="U1784" s="250"/>
      <c r="V1784" s="250"/>
      <c r="W1784" s="250"/>
      <c r="X1784" s="250"/>
      <c r="Y1784" s="250"/>
      <c r="Z1784" s="4"/>
      <c r="AA1784" s="429"/>
      <c r="AB1784" s="457">
        <f t="shared" si="529"/>
        <v>0</v>
      </c>
      <c r="AC1784" s="11"/>
      <c r="AD1784" s="11"/>
      <c r="AE1784" s="11"/>
      <c r="AF1784" s="11"/>
      <c r="AG1784" s="11"/>
      <c r="AH1784" s="11"/>
      <c r="AI1784" s="11"/>
      <c r="AJ1784" s="12"/>
      <c r="AK1784" s="445" t="str">
        <f>IF(G1784="","",VLOOKUP(J1784,中子データ!$B$4:$H$4500,3,FALSE))</f>
        <v/>
      </c>
      <c r="AL1784" s="445" t="str">
        <f>IF(G1784="","",VLOOKUP(J1784,中子データ!$B$4:$H$4500,5,FALSE))</f>
        <v/>
      </c>
      <c r="AM1784" s="445" t="str">
        <f>IF(G1784="","",VLOOKUP(J1784,中子データ!$B$4:$H$4500,6,FALSE))</f>
        <v/>
      </c>
      <c r="AN1784" s="418"/>
      <c r="AO1784" s="419"/>
      <c r="AP1784" s="420"/>
      <c r="AQ1784" s="421"/>
      <c r="AR1784" s="420"/>
      <c r="AS1784" s="436"/>
      <c r="AT1784" s="436"/>
      <c r="AU1784" s="422"/>
      <c r="AV1784" s="11"/>
      <c r="AW1784" s="11"/>
      <c r="AX1784" s="410">
        <f t="shared" si="528"/>
        <v>0</v>
      </c>
      <c r="AY1784" s="411" t="str">
        <f>IF(G1784="","",VLOOKUP(J1784,中子データ!$B$4:$M$5999,10,FALSE))</f>
        <v/>
      </c>
      <c r="AZ1784" s="438" t="str">
        <f>IF(G1784="","",VLOOKUP(J1784,中子データ!$B$4:$M$5999,9,FALSE))</f>
        <v/>
      </c>
      <c r="BA1784" s="412" t="str">
        <f>IF(AQ1784="","",VLOOKUP(AQ1784,作業者名!$B$4:$C$100,2,FALSE))</f>
        <v/>
      </c>
      <c r="BB1784" s="412" t="str">
        <f>IF(AR1784="","",VLOOKUP(AR1784,作業者名!$B$4:$C$100,2,FALSE))</f>
        <v/>
      </c>
      <c r="BC1784" s="412" t="str">
        <f>IF(G1784="","",VLOOKUP(J1784,中子データ!B$4:N$6004,12,FALSE))</f>
        <v/>
      </c>
      <c r="BD1784" s="413" t="str">
        <f>IF(G1784="","",VLOOKUP(J1784,中子データ!$B$4:$P$4500,15,FALSE))</f>
        <v/>
      </c>
    </row>
    <row r="1785" spans="1:56" x14ac:dyDescent="0.15">
      <c r="A1785" s="7" t="str">
        <f>IF(G1785="","",VLOOKUP(H1785,マシン名!$B$4:$C$93,2,FALSE))</f>
        <v/>
      </c>
      <c r="B1785" s="7" t="str">
        <f>IF(G1785="","",VLOOKUP(I1785,作業者名!$B$4:$C$100,2,FALSE))</f>
        <v/>
      </c>
      <c r="C1785" s="7" t="str">
        <f>IF(G1785="","",VLOOKUP(J1785,中子データ!$B$4:$H$4500,2,FALSE))</f>
        <v/>
      </c>
      <c r="D1785" s="8" t="str">
        <f>IF(G1785="","",VLOOKUP(J1785,中子データ!$B$4:$H$4500,4,FALSE))</f>
        <v/>
      </c>
      <c r="E1785" s="231" t="str">
        <f t="shared" si="530"/>
        <v/>
      </c>
      <c r="G1785" s="238"/>
      <c r="H1785" s="9"/>
      <c r="I1785" s="9"/>
      <c r="J1785" s="9"/>
      <c r="K1785" s="10"/>
      <c r="L1785" s="10"/>
      <c r="M1785" s="6"/>
      <c r="N1785" s="6">
        <f t="shared" si="531"/>
        <v>0</v>
      </c>
      <c r="O1785" s="250"/>
      <c r="P1785" s="250"/>
      <c r="Q1785" s="250"/>
      <c r="R1785" s="250"/>
      <c r="S1785" s="250"/>
      <c r="T1785" s="250"/>
      <c r="U1785" s="250"/>
      <c r="V1785" s="250"/>
      <c r="W1785" s="250"/>
      <c r="X1785" s="250"/>
      <c r="Y1785" s="250"/>
      <c r="Z1785" s="4"/>
      <c r="AA1785" s="429"/>
      <c r="AB1785" s="457">
        <f t="shared" si="529"/>
        <v>0</v>
      </c>
      <c r="AC1785" s="11"/>
      <c r="AD1785" s="11"/>
      <c r="AE1785" s="11"/>
      <c r="AF1785" s="11"/>
      <c r="AG1785" s="11"/>
      <c r="AH1785" s="11"/>
      <c r="AI1785" s="11"/>
      <c r="AJ1785" s="12"/>
      <c r="AK1785" s="445" t="str">
        <f>IF(G1785="","",VLOOKUP(J1785,中子データ!$B$4:$H$4500,3,FALSE))</f>
        <v/>
      </c>
      <c r="AL1785" s="445" t="str">
        <f>IF(G1785="","",VLOOKUP(J1785,中子データ!$B$4:$H$4500,5,FALSE))</f>
        <v/>
      </c>
      <c r="AM1785" s="445" t="str">
        <f>IF(G1785="","",VLOOKUP(J1785,中子データ!$B$4:$H$4500,6,FALSE))</f>
        <v/>
      </c>
      <c r="AN1785" s="418"/>
      <c r="AO1785" s="419"/>
      <c r="AP1785" s="420"/>
      <c r="AQ1785" s="421"/>
      <c r="AR1785" s="420"/>
      <c r="AS1785" s="436"/>
      <c r="AT1785" s="436"/>
      <c r="AU1785" s="422"/>
      <c r="AV1785" s="11"/>
      <c r="AW1785" s="11"/>
      <c r="AX1785" s="410">
        <f t="shared" si="528"/>
        <v>0</v>
      </c>
      <c r="AY1785" s="411" t="str">
        <f>IF(G1785="","",VLOOKUP(J1785,中子データ!$B$4:$M$5999,10,FALSE))</f>
        <v/>
      </c>
      <c r="AZ1785" s="438" t="str">
        <f>IF(G1785="","",VLOOKUP(J1785,中子データ!$B$4:$M$5999,9,FALSE))</f>
        <v/>
      </c>
      <c r="BA1785" s="412" t="str">
        <f>IF(AQ1785="","",VLOOKUP(AQ1785,作業者名!$B$4:$C$100,2,FALSE))</f>
        <v/>
      </c>
      <c r="BB1785" s="412" t="str">
        <f>IF(AR1785="","",VLOOKUP(AR1785,作業者名!$B$4:$C$100,2,FALSE))</f>
        <v/>
      </c>
      <c r="BC1785" s="412" t="str">
        <f>IF(G1785="","",VLOOKUP(J1785,中子データ!B$4:N$6004,12,FALSE))</f>
        <v/>
      </c>
      <c r="BD1785" s="413" t="str">
        <f>IF(G1785="","",VLOOKUP(J1785,中子データ!$B$4:$P$4500,15,FALSE))</f>
        <v/>
      </c>
    </row>
    <row r="1786" spans="1:56" x14ac:dyDescent="0.15">
      <c r="A1786" s="7" t="str">
        <f>IF(G1786="","",VLOOKUP(H1786,マシン名!$B$4:$C$93,2,FALSE))</f>
        <v/>
      </c>
      <c r="B1786" s="7" t="str">
        <f>IF(G1786="","",VLOOKUP(I1786,作業者名!$B$4:$C$100,2,FALSE))</f>
        <v/>
      </c>
      <c r="C1786" s="7" t="str">
        <f>IF(G1786="","",VLOOKUP(J1786,中子データ!$B$4:$H$4500,2,FALSE))</f>
        <v/>
      </c>
      <c r="D1786" s="8" t="str">
        <f>IF(G1786="","",VLOOKUP(J1786,中子データ!$B$4:$H$4500,4,FALSE))</f>
        <v/>
      </c>
      <c r="E1786" s="231" t="str">
        <f t="shared" si="530"/>
        <v/>
      </c>
      <c r="G1786" s="238"/>
      <c r="H1786" s="9"/>
      <c r="I1786" s="9"/>
      <c r="J1786" s="9"/>
      <c r="K1786" s="10"/>
      <c r="L1786" s="10"/>
      <c r="M1786" s="6"/>
      <c r="N1786" s="6">
        <f t="shared" si="531"/>
        <v>0</v>
      </c>
      <c r="O1786" s="250"/>
      <c r="P1786" s="250"/>
      <c r="Q1786" s="250"/>
      <c r="R1786" s="250"/>
      <c r="S1786" s="250"/>
      <c r="T1786" s="250"/>
      <c r="U1786" s="250"/>
      <c r="V1786" s="250"/>
      <c r="W1786" s="250"/>
      <c r="X1786" s="250"/>
      <c r="Y1786" s="250"/>
      <c r="Z1786" s="4"/>
      <c r="AA1786" s="429"/>
      <c r="AB1786" s="457">
        <f t="shared" si="529"/>
        <v>0</v>
      </c>
      <c r="AC1786" s="11"/>
      <c r="AD1786" s="11"/>
      <c r="AE1786" s="11"/>
      <c r="AF1786" s="11"/>
      <c r="AG1786" s="11"/>
      <c r="AH1786" s="11"/>
      <c r="AI1786" s="11"/>
      <c r="AJ1786" s="12"/>
      <c r="AK1786" s="445" t="str">
        <f>IF(G1786="","",VLOOKUP(J1786,中子データ!$B$4:$H$4500,3,FALSE))</f>
        <v/>
      </c>
      <c r="AL1786" s="445" t="str">
        <f>IF(G1786="","",VLOOKUP(J1786,中子データ!$B$4:$H$4500,5,FALSE))</f>
        <v/>
      </c>
      <c r="AM1786" s="445" t="str">
        <f>IF(G1786="","",VLOOKUP(J1786,中子データ!$B$4:$H$4500,6,FALSE))</f>
        <v/>
      </c>
      <c r="AN1786" s="418"/>
      <c r="AO1786" s="419"/>
      <c r="AP1786" s="420"/>
      <c r="AQ1786" s="421"/>
      <c r="AR1786" s="420"/>
      <c r="AS1786" s="436"/>
      <c r="AT1786" s="436"/>
      <c r="AU1786" s="422"/>
      <c r="AV1786" s="11"/>
      <c r="AW1786" s="11"/>
      <c r="AX1786" s="410">
        <f t="shared" si="528"/>
        <v>0</v>
      </c>
      <c r="AY1786" s="411" t="str">
        <f>IF(G1786="","",VLOOKUP(J1786,中子データ!$B$4:$M$5999,10,FALSE))</f>
        <v/>
      </c>
      <c r="AZ1786" s="438" t="str">
        <f>IF(G1786="","",VLOOKUP(J1786,中子データ!$B$4:$M$5999,9,FALSE))</f>
        <v/>
      </c>
      <c r="BA1786" s="412" t="str">
        <f>IF(AQ1786="","",VLOOKUP(AQ1786,作業者名!$B$4:$C$100,2,FALSE))</f>
        <v/>
      </c>
      <c r="BB1786" s="412" t="str">
        <f>IF(AR1786="","",VLOOKUP(AR1786,作業者名!$B$4:$C$100,2,FALSE))</f>
        <v/>
      </c>
      <c r="BC1786" s="412" t="str">
        <f>IF(G1786="","",VLOOKUP(J1786,中子データ!B$4:N$6004,12,FALSE))</f>
        <v/>
      </c>
      <c r="BD1786" s="413" t="str">
        <f>IF(G1786="","",VLOOKUP(J1786,中子データ!$B$4:$P$4500,15,FALSE))</f>
        <v/>
      </c>
    </row>
    <row r="1787" spans="1:56" x14ac:dyDescent="0.15">
      <c r="A1787" s="7" t="str">
        <f>IF(G1787="","",VLOOKUP(H1787,マシン名!$B$4:$C$93,2,FALSE))</f>
        <v/>
      </c>
      <c r="B1787" s="7" t="str">
        <f>IF(G1787="","",VLOOKUP(I1787,作業者名!$B$4:$C$100,2,FALSE))</f>
        <v/>
      </c>
      <c r="C1787" s="7" t="str">
        <f>IF(G1787="","",VLOOKUP(J1787,中子データ!$B$4:$H$4500,2,FALSE))</f>
        <v/>
      </c>
      <c r="D1787" s="8" t="str">
        <f>IF(G1787="","",VLOOKUP(J1787,中子データ!$B$4:$H$4500,4,FALSE))</f>
        <v/>
      </c>
      <c r="E1787" s="231" t="str">
        <f t="shared" si="530"/>
        <v/>
      </c>
      <c r="G1787" s="238"/>
      <c r="H1787" s="9"/>
      <c r="I1787" s="9"/>
      <c r="J1787" s="9"/>
      <c r="K1787" s="10"/>
      <c r="L1787" s="10"/>
      <c r="M1787" s="6"/>
      <c r="N1787" s="6">
        <f t="shared" si="531"/>
        <v>0</v>
      </c>
      <c r="O1787" s="250"/>
      <c r="P1787" s="250"/>
      <c r="Q1787" s="250"/>
      <c r="R1787" s="250"/>
      <c r="S1787" s="250"/>
      <c r="T1787" s="250"/>
      <c r="U1787" s="250"/>
      <c r="V1787" s="250"/>
      <c r="W1787" s="250"/>
      <c r="X1787" s="250"/>
      <c r="Y1787" s="250"/>
      <c r="Z1787" s="4"/>
      <c r="AA1787" s="429"/>
      <c r="AB1787" s="457">
        <f t="shared" si="529"/>
        <v>0</v>
      </c>
      <c r="AC1787" s="11"/>
      <c r="AD1787" s="11"/>
      <c r="AE1787" s="11"/>
      <c r="AF1787" s="11"/>
      <c r="AG1787" s="11"/>
      <c r="AH1787" s="11"/>
      <c r="AI1787" s="11"/>
      <c r="AJ1787" s="12"/>
      <c r="AK1787" s="445" t="str">
        <f>IF(G1787="","",VLOOKUP(J1787,中子データ!$B$4:$H$4500,3,FALSE))</f>
        <v/>
      </c>
      <c r="AL1787" s="445" t="str">
        <f>IF(G1787="","",VLOOKUP(J1787,中子データ!$B$4:$H$4500,5,FALSE))</f>
        <v/>
      </c>
      <c r="AM1787" s="445" t="str">
        <f>IF(G1787="","",VLOOKUP(J1787,中子データ!$B$4:$H$4500,6,FALSE))</f>
        <v/>
      </c>
      <c r="AN1787" s="418"/>
      <c r="AO1787" s="419"/>
      <c r="AP1787" s="420"/>
      <c r="AQ1787" s="421"/>
      <c r="AR1787" s="420"/>
      <c r="AS1787" s="436"/>
      <c r="AT1787" s="436"/>
      <c r="AU1787" s="422"/>
      <c r="AV1787" s="11"/>
      <c r="AW1787" s="11"/>
      <c r="AX1787" s="410">
        <f t="shared" si="528"/>
        <v>0</v>
      </c>
      <c r="AY1787" s="411" t="str">
        <f>IF(G1787="","",VLOOKUP(J1787,中子データ!$B$4:$M$5999,10,FALSE))</f>
        <v/>
      </c>
      <c r="AZ1787" s="438" t="str">
        <f>IF(G1787="","",VLOOKUP(J1787,中子データ!$B$4:$M$5999,9,FALSE))</f>
        <v/>
      </c>
      <c r="BA1787" s="412" t="str">
        <f>IF(AQ1787="","",VLOOKUP(AQ1787,作業者名!$B$4:$C$100,2,FALSE))</f>
        <v/>
      </c>
      <c r="BB1787" s="412" t="str">
        <f>IF(AR1787="","",VLOOKUP(AR1787,作業者名!$B$4:$C$100,2,FALSE))</f>
        <v/>
      </c>
      <c r="BC1787" s="412" t="str">
        <f>IF(G1787="","",VLOOKUP(J1787,中子データ!B$4:N$6004,12,FALSE))</f>
        <v/>
      </c>
      <c r="BD1787" s="413" t="str">
        <f>IF(G1787="","",VLOOKUP(J1787,中子データ!$B$4:$P$4500,15,FALSE))</f>
        <v/>
      </c>
    </row>
    <row r="1788" spans="1:56" x14ac:dyDescent="0.15">
      <c r="A1788" s="7" t="str">
        <f>IF(G1788="","",VLOOKUP(H1788,マシン名!$B$4:$C$93,2,FALSE))</f>
        <v/>
      </c>
      <c r="B1788" s="7" t="str">
        <f>IF(G1788="","",VLOOKUP(I1788,作業者名!$B$4:$C$100,2,FALSE))</f>
        <v/>
      </c>
      <c r="C1788" s="7" t="str">
        <f>IF(G1788="","",VLOOKUP(J1788,中子データ!$B$4:$H$4500,2,FALSE))</f>
        <v/>
      </c>
      <c r="D1788" s="8" t="str">
        <f>IF(G1788="","",VLOOKUP(J1788,中子データ!$B$4:$H$4500,4,FALSE))</f>
        <v/>
      </c>
      <c r="E1788" s="231" t="str">
        <f t="shared" si="530"/>
        <v/>
      </c>
      <c r="G1788" s="238"/>
      <c r="H1788" s="9"/>
      <c r="I1788" s="9"/>
      <c r="J1788" s="9"/>
      <c r="K1788" s="10"/>
      <c r="L1788" s="10"/>
      <c r="M1788" s="6"/>
      <c r="N1788" s="6">
        <f t="shared" si="531"/>
        <v>0</v>
      </c>
      <c r="O1788" s="250"/>
      <c r="P1788" s="250"/>
      <c r="Q1788" s="250"/>
      <c r="R1788" s="250"/>
      <c r="S1788" s="250"/>
      <c r="T1788" s="250"/>
      <c r="U1788" s="250"/>
      <c r="V1788" s="250"/>
      <c r="W1788" s="250"/>
      <c r="X1788" s="250"/>
      <c r="Y1788" s="250"/>
      <c r="Z1788" s="4"/>
      <c r="AA1788" s="429"/>
      <c r="AB1788" s="457">
        <f t="shared" si="529"/>
        <v>0</v>
      </c>
      <c r="AC1788" s="11"/>
      <c r="AD1788" s="11"/>
      <c r="AE1788" s="11"/>
      <c r="AF1788" s="11"/>
      <c r="AG1788" s="11"/>
      <c r="AH1788" s="11"/>
      <c r="AI1788" s="11"/>
      <c r="AJ1788" s="12"/>
      <c r="AK1788" s="445" t="str">
        <f>IF(G1788="","",VLOOKUP(J1788,中子データ!$B$4:$H$4500,3,FALSE))</f>
        <v/>
      </c>
      <c r="AL1788" s="445" t="str">
        <f>IF(G1788="","",VLOOKUP(J1788,中子データ!$B$4:$H$4500,5,FALSE))</f>
        <v/>
      </c>
      <c r="AM1788" s="445" t="str">
        <f>IF(G1788="","",VLOOKUP(J1788,中子データ!$B$4:$H$4500,6,FALSE))</f>
        <v/>
      </c>
      <c r="AN1788" s="418"/>
      <c r="AO1788" s="419"/>
      <c r="AP1788" s="420"/>
      <c r="AQ1788" s="421"/>
      <c r="AR1788" s="420"/>
      <c r="AS1788" s="436"/>
      <c r="AT1788" s="436"/>
      <c r="AU1788" s="422"/>
      <c r="AV1788" s="11"/>
      <c r="AW1788" s="11"/>
      <c r="AX1788" s="410">
        <f t="shared" si="528"/>
        <v>0</v>
      </c>
      <c r="AY1788" s="411" t="str">
        <f>IF(G1788="","",VLOOKUP(J1788,中子データ!$B$4:$M$5999,10,FALSE))</f>
        <v/>
      </c>
      <c r="AZ1788" s="438" t="str">
        <f>IF(G1788="","",VLOOKUP(J1788,中子データ!$B$4:$M$5999,9,FALSE))</f>
        <v/>
      </c>
      <c r="BA1788" s="412" t="str">
        <f>IF(AQ1788="","",VLOOKUP(AQ1788,作業者名!$B$4:$C$100,2,FALSE))</f>
        <v/>
      </c>
      <c r="BB1788" s="412" t="str">
        <f>IF(AR1788="","",VLOOKUP(AR1788,作業者名!$B$4:$C$100,2,FALSE))</f>
        <v/>
      </c>
      <c r="BC1788" s="412" t="str">
        <f>IF(G1788="","",VLOOKUP(J1788,中子データ!B$4:N$6004,12,FALSE))</f>
        <v/>
      </c>
      <c r="BD1788" s="413" t="str">
        <f>IF(G1788="","",VLOOKUP(J1788,中子データ!$B$4:$P$4500,15,FALSE))</f>
        <v/>
      </c>
    </row>
    <row r="1789" spans="1:56" x14ac:dyDescent="0.15">
      <c r="A1789" s="7" t="str">
        <f>IF(G1789="","",VLOOKUP(H1789,マシン名!$B$4:$C$93,2,FALSE))</f>
        <v/>
      </c>
      <c r="B1789" s="7" t="str">
        <f>IF(G1789="","",VLOOKUP(I1789,作業者名!$B$4:$C$100,2,FALSE))</f>
        <v/>
      </c>
      <c r="C1789" s="7" t="str">
        <f>IF(G1789="","",VLOOKUP(J1789,中子データ!$B$4:$H$4500,2,FALSE))</f>
        <v/>
      </c>
      <c r="D1789" s="8" t="str">
        <f>IF(G1789="","",VLOOKUP(J1789,中子データ!$B$4:$H$4500,4,FALSE))</f>
        <v/>
      </c>
      <c r="E1789" s="231" t="str">
        <f t="shared" si="530"/>
        <v/>
      </c>
      <c r="G1789" s="238"/>
      <c r="H1789" s="9"/>
      <c r="I1789" s="9"/>
      <c r="J1789" s="9"/>
      <c r="K1789" s="10"/>
      <c r="L1789" s="10"/>
      <c r="M1789" s="6"/>
      <c r="N1789" s="6">
        <f t="shared" si="531"/>
        <v>0</v>
      </c>
      <c r="O1789" s="250"/>
      <c r="P1789" s="250"/>
      <c r="Q1789" s="250"/>
      <c r="R1789" s="250"/>
      <c r="S1789" s="250"/>
      <c r="T1789" s="250"/>
      <c r="U1789" s="250"/>
      <c r="V1789" s="250"/>
      <c r="W1789" s="250"/>
      <c r="X1789" s="250"/>
      <c r="Y1789" s="250"/>
      <c r="Z1789" s="4"/>
      <c r="AA1789" s="429"/>
      <c r="AB1789" s="457">
        <f t="shared" si="529"/>
        <v>0</v>
      </c>
      <c r="AC1789" s="11"/>
      <c r="AD1789" s="11"/>
      <c r="AE1789" s="11"/>
      <c r="AF1789" s="11"/>
      <c r="AG1789" s="11"/>
      <c r="AH1789" s="11"/>
      <c r="AI1789" s="11"/>
      <c r="AJ1789" s="12"/>
      <c r="AK1789" s="445" t="str">
        <f>IF(G1789="","",VLOOKUP(J1789,中子データ!$B$4:$H$4500,3,FALSE))</f>
        <v/>
      </c>
      <c r="AL1789" s="445" t="str">
        <f>IF(G1789="","",VLOOKUP(J1789,中子データ!$B$4:$H$4500,5,FALSE))</f>
        <v/>
      </c>
      <c r="AM1789" s="445" t="str">
        <f>IF(G1789="","",VLOOKUP(J1789,中子データ!$B$4:$H$4500,6,FALSE))</f>
        <v/>
      </c>
      <c r="AN1789" s="418"/>
      <c r="AO1789" s="419"/>
      <c r="AP1789" s="420"/>
      <c r="AQ1789" s="421"/>
      <c r="AR1789" s="420"/>
      <c r="AS1789" s="436"/>
      <c r="AT1789" s="436"/>
      <c r="AU1789" s="422"/>
      <c r="AV1789" s="11"/>
      <c r="AW1789" s="11"/>
      <c r="AX1789" s="410">
        <f t="shared" si="528"/>
        <v>0</v>
      </c>
      <c r="AY1789" s="411" t="str">
        <f>IF(G1789="","",VLOOKUP(J1789,中子データ!$B$4:$M$5999,10,FALSE))</f>
        <v/>
      </c>
      <c r="AZ1789" s="438" t="str">
        <f>IF(G1789="","",VLOOKUP(J1789,中子データ!$B$4:$M$5999,9,FALSE))</f>
        <v/>
      </c>
      <c r="BA1789" s="412" t="str">
        <f>IF(AQ1789="","",VLOOKUP(AQ1789,作業者名!$B$4:$C$100,2,FALSE))</f>
        <v/>
      </c>
      <c r="BB1789" s="412" t="str">
        <f>IF(AR1789="","",VLOOKUP(AR1789,作業者名!$B$4:$C$100,2,FALSE))</f>
        <v/>
      </c>
      <c r="BC1789" s="412" t="str">
        <f>IF(G1789="","",VLOOKUP(J1789,中子データ!B$4:N$6004,12,FALSE))</f>
        <v/>
      </c>
      <c r="BD1789" s="413" t="str">
        <f>IF(G1789="","",VLOOKUP(J1789,中子データ!$B$4:$P$4500,15,FALSE))</f>
        <v/>
      </c>
    </row>
    <row r="1790" spans="1:56" x14ac:dyDescent="0.15">
      <c r="A1790" s="7" t="str">
        <f>IF(G1790="","",VLOOKUP(H1790,マシン名!$B$4:$C$93,2,FALSE))</f>
        <v/>
      </c>
      <c r="B1790" s="7" t="str">
        <f>IF(G1790="","",VLOOKUP(I1790,作業者名!$B$4:$C$100,2,FALSE))</f>
        <v/>
      </c>
      <c r="C1790" s="7" t="str">
        <f>IF(G1790="","",VLOOKUP(J1790,中子データ!$B$4:$H$4500,2,FALSE))</f>
        <v/>
      </c>
      <c r="D1790" s="8" t="str">
        <f>IF(G1790="","",VLOOKUP(J1790,中子データ!$B$4:$H$4500,4,FALSE))</f>
        <v/>
      </c>
      <c r="E1790" s="231" t="str">
        <f t="shared" si="530"/>
        <v/>
      </c>
      <c r="G1790" s="238"/>
      <c r="H1790" s="9"/>
      <c r="I1790" s="9"/>
      <c r="J1790" s="9"/>
      <c r="K1790" s="10"/>
      <c r="L1790" s="10"/>
      <c r="M1790" s="6"/>
      <c r="N1790" s="6">
        <f t="shared" si="531"/>
        <v>0</v>
      </c>
      <c r="O1790" s="250"/>
      <c r="P1790" s="250"/>
      <c r="Q1790" s="250"/>
      <c r="R1790" s="250"/>
      <c r="S1790" s="250"/>
      <c r="T1790" s="250"/>
      <c r="U1790" s="250"/>
      <c r="V1790" s="250"/>
      <c r="W1790" s="250"/>
      <c r="X1790" s="250"/>
      <c r="Y1790" s="250"/>
      <c r="Z1790" s="4"/>
      <c r="AA1790" s="429"/>
      <c r="AB1790" s="457">
        <f t="shared" si="529"/>
        <v>0</v>
      </c>
      <c r="AC1790" s="11"/>
      <c r="AD1790" s="11"/>
      <c r="AE1790" s="11"/>
      <c r="AF1790" s="11"/>
      <c r="AG1790" s="11"/>
      <c r="AH1790" s="11"/>
      <c r="AI1790" s="11"/>
      <c r="AJ1790" s="12"/>
      <c r="AK1790" s="445" t="str">
        <f>IF(G1790="","",VLOOKUP(J1790,中子データ!$B$4:$H$4500,3,FALSE))</f>
        <v/>
      </c>
      <c r="AL1790" s="445" t="str">
        <f>IF(G1790="","",VLOOKUP(J1790,中子データ!$B$4:$H$4500,5,FALSE))</f>
        <v/>
      </c>
      <c r="AM1790" s="445" t="str">
        <f>IF(G1790="","",VLOOKUP(J1790,中子データ!$B$4:$H$4500,6,FALSE))</f>
        <v/>
      </c>
      <c r="AN1790" s="418"/>
      <c r="AO1790" s="419"/>
      <c r="AP1790" s="420"/>
      <c r="AQ1790" s="421"/>
      <c r="AR1790" s="420"/>
      <c r="AS1790" s="436"/>
      <c r="AT1790" s="436"/>
      <c r="AU1790" s="422"/>
      <c r="AV1790" s="11"/>
      <c r="AW1790" s="11"/>
      <c r="AX1790" s="410">
        <f t="shared" si="528"/>
        <v>0</v>
      </c>
      <c r="AY1790" s="411" t="str">
        <f>IF(G1790="","",VLOOKUP(J1790,中子データ!$B$4:$M$5999,10,FALSE))</f>
        <v/>
      </c>
      <c r="AZ1790" s="438" t="str">
        <f>IF(G1790="","",VLOOKUP(J1790,中子データ!$B$4:$M$5999,9,FALSE))</f>
        <v/>
      </c>
      <c r="BA1790" s="412" t="str">
        <f>IF(AQ1790="","",VLOOKUP(AQ1790,作業者名!$B$4:$C$100,2,FALSE))</f>
        <v/>
      </c>
      <c r="BB1790" s="412" t="str">
        <f>IF(AR1790="","",VLOOKUP(AR1790,作業者名!$B$4:$C$100,2,FALSE))</f>
        <v/>
      </c>
      <c r="BC1790" s="412" t="str">
        <f>IF(G1790="","",VLOOKUP(J1790,中子データ!B$4:N$6004,12,FALSE))</f>
        <v/>
      </c>
      <c r="BD1790" s="413" t="str">
        <f>IF(G1790="","",VLOOKUP(J1790,中子データ!$B$4:$P$4500,15,FALSE))</f>
        <v/>
      </c>
    </row>
    <row r="1791" spans="1:56" x14ac:dyDescent="0.15">
      <c r="A1791" s="7" t="str">
        <f>IF(G1791="","",VLOOKUP(H1791,マシン名!$B$4:$C$93,2,FALSE))</f>
        <v/>
      </c>
      <c r="B1791" s="7" t="str">
        <f>IF(G1791="","",VLOOKUP(I1791,作業者名!$B$4:$C$100,2,FALSE))</f>
        <v/>
      </c>
      <c r="C1791" s="7" t="str">
        <f>IF(G1791="","",VLOOKUP(J1791,中子データ!$B$4:$H$4500,2,FALSE))</f>
        <v/>
      </c>
      <c r="D1791" s="8" t="str">
        <f>IF(G1791="","",VLOOKUP(J1791,中子データ!$B$4:$H$4500,4,FALSE))</f>
        <v/>
      </c>
      <c r="E1791" s="231" t="str">
        <f t="shared" si="530"/>
        <v/>
      </c>
      <c r="G1791" s="238"/>
      <c r="H1791" s="9"/>
      <c r="I1791" s="9"/>
      <c r="J1791" s="9"/>
      <c r="K1791" s="10"/>
      <c r="L1791" s="10"/>
      <c r="M1791" s="6"/>
      <c r="N1791" s="6">
        <f t="shared" si="531"/>
        <v>0</v>
      </c>
      <c r="O1791" s="250"/>
      <c r="P1791" s="250"/>
      <c r="Q1791" s="250"/>
      <c r="R1791" s="250"/>
      <c r="S1791" s="250"/>
      <c r="T1791" s="250"/>
      <c r="U1791" s="250"/>
      <c r="V1791" s="250"/>
      <c r="W1791" s="250"/>
      <c r="X1791" s="250"/>
      <c r="Y1791" s="250"/>
      <c r="Z1791" s="4"/>
      <c r="AA1791" s="429"/>
      <c r="AB1791" s="457">
        <f t="shared" si="529"/>
        <v>0</v>
      </c>
      <c r="AC1791" s="11"/>
      <c r="AD1791" s="11"/>
      <c r="AE1791" s="11"/>
      <c r="AF1791" s="11"/>
      <c r="AG1791" s="11"/>
      <c r="AH1791" s="11"/>
      <c r="AI1791" s="11"/>
      <c r="AJ1791" s="12"/>
      <c r="AK1791" s="445" t="str">
        <f>IF(G1791="","",VLOOKUP(J1791,中子データ!$B$4:$H$4500,3,FALSE))</f>
        <v/>
      </c>
      <c r="AL1791" s="445" t="str">
        <f>IF(G1791="","",VLOOKUP(J1791,中子データ!$B$4:$H$4500,5,FALSE))</f>
        <v/>
      </c>
      <c r="AM1791" s="445" t="str">
        <f>IF(G1791="","",VLOOKUP(J1791,中子データ!$B$4:$H$4500,6,FALSE))</f>
        <v/>
      </c>
      <c r="AN1791" s="418"/>
      <c r="AO1791" s="419"/>
      <c r="AP1791" s="420"/>
      <c r="AQ1791" s="421"/>
      <c r="AR1791" s="420"/>
      <c r="AS1791" s="436"/>
      <c r="AT1791" s="436"/>
      <c r="AU1791" s="422"/>
      <c r="AV1791" s="11"/>
      <c r="AW1791" s="11"/>
      <c r="AX1791" s="410">
        <f t="shared" ref="AX1791:AX1804" si="532">L1791-O1791-P1791-Q1791-R1791--S1791-T1791-U1791-V1791-W1791-X1791-Y1791-Z1791</f>
        <v>0</v>
      </c>
      <c r="AY1791" s="411" t="str">
        <f>IF(G1791="","",VLOOKUP(J1791,中子データ!$B$4:$M$5999,10,FALSE))</f>
        <v/>
      </c>
      <c r="AZ1791" s="438" t="str">
        <f>IF(G1791="","",VLOOKUP(J1791,中子データ!$B$4:$M$5999,9,FALSE))</f>
        <v/>
      </c>
      <c r="BA1791" s="412" t="str">
        <f>IF(AQ1791="","",VLOOKUP(AQ1791,作業者名!$B$4:$C$100,2,FALSE))</f>
        <v/>
      </c>
      <c r="BB1791" s="412" t="str">
        <f>IF(AR1791="","",VLOOKUP(AR1791,作業者名!$B$4:$C$100,2,FALSE))</f>
        <v/>
      </c>
      <c r="BC1791" s="412" t="str">
        <f>IF(G1791="","",VLOOKUP(J1791,中子データ!B$4:N$6004,12,FALSE))</f>
        <v/>
      </c>
      <c r="BD1791" s="413" t="str">
        <f>IF(G1791="","",VLOOKUP(J1791,中子データ!$B$4:$P$4500,15,FALSE))</f>
        <v/>
      </c>
    </row>
    <row r="1792" spans="1:56" x14ac:dyDescent="0.15">
      <c r="A1792" s="7" t="str">
        <f>IF(G1792="","",VLOOKUP(H1792,マシン名!$B$4:$C$93,2,FALSE))</f>
        <v/>
      </c>
      <c r="B1792" s="7" t="str">
        <f>IF(G1792="","",VLOOKUP(I1792,作業者名!$B$4:$C$100,2,FALSE))</f>
        <v/>
      </c>
      <c r="C1792" s="7" t="str">
        <f>IF(G1792="","",VLOOKUP(J1792,中子データ!$B$4:$H$4500,2,FALSE))</f>
        <v/>
      </c>
      <c r="D1792" s="8" t="str">
        <f>IF(G1792="","",VLOOKUP(J1792,中子データ!$B$4:$H$4500,4,FALSE))</f>
        <v/>
      </c>
      <c r="E1792" s="231" t="str">
        <f t="shared" si="530"/>
        <v/>
      </c>
      <c r="G1792" s="238"/>
      <c r="H1792" s="9"/>
      <c r="I1792" s="9"/>
      <c r="J1792" s="9"/>
      <c r="K1792" s="10"/>
      <c r="L1792" s="10"/>
      <c r="M1792" s="6"/>
      <c r="N1792" s="6">
        <f t="shared" si="531"/>
        <v>0</v>
      </c>
      <c r="O1792" s="250"/>
      <c r="P1792" s="250"/>
      <c r="Q1792" s="250"/>
      <c r="R1792" s="250"/>
      <c r="S1792" s="250"/>
      <c r="T1792" s="250"/>
      <c r="U1792" s="250"/>
      <c r="V1792" s="250"/>
      <c r="W1792" s="250"/>
      <c r="X1792" s="250"/>
      <c r="Y1792" s="250"/>
      <c r="Z1792" s="4"/>
      <c r="AA1792" s="429"/>
      <c r="AB1792" s="457">
        <f t="shared" si="529"/>
        <v>0</v>
      </c>
      <c r="AC1792" s="11"/>
      <c r="AD1792" s="11"/>
      <c r="AE1792" s="11"/>
      <c r="AF1792" s="11"/>
      <c r="AG1792" s="11"/>
      <c r="AH1792" s="11"/>
      <c r="AI1792" s="11"/>
      <c r="AJ1792" s="12"/>
      <c r="AK1792" s="445" t="str">
        <f>IF(G1792="","",VLOOKUP(J1792,中子データ!$B$4:$H$4500,3,FALSE))</f>
        <v/>
      </c>
      <c r="AL1792" s="445" t="str">
        <f>IF(G1792="","",VLOOKUP(J1792,中子データ!$B$4:$H$4500,5,FALSE))</f>
        <v/>
      </c>
      <c r="AM1792" s="445" t="str">
        <f>IF(G1792="","",VLOOKUP(J1792,中子データ!$B$4:$H$4500,6,FALSE))</f>
        <v/>
      </c>
      <c r="AN1792" s="418"/>
      <c r="AO1792" s="419"/>
      <c r="AP1792" s="420"/>
      <c r="AQ1792" s="421"/>
      <c r="AR1792" s="420"/>
      <c r="AS1792" s="436"/>
      <c r="AT1792" s="436"/>
      <c r="AU1792" s="422"/>
      <c r="AV1792" s="11"/>
      <c r="AW1792" s="11"/>
      <c r="AX1792" s="410">
        <f t="shared" si="532"/>
        <v>0</v>
      </c>
      <c r="AY1792" s="411" t="str">
        <f>IF(G1792="","",VLOOKUP(J1792,中子データ!$B$4:$M$5999,10,FALSE))</f>
        <v/>
      </c>
      <c r="AZ1792" s="438" t="str">
        <f>IF(G1792="","",VLOOKUP(J1792,中子データ!$B$4:$M$5999,9,FALSE))</f>
        <v/>
      </c>
      <c r="BA1792" s="412" t="str">
        <f>IF(AQ1792="","",VLOOKUP(AQ1792,作業者名!$B$4:$C$100,2,FALSE))</f>
        <v/>
      </c>
      <c r="BB1792" s="412" t="str">
        <f>IF(AR1792="","",VLOOKUP(AR1792,作業者名!$B$4:$C$100,2,FALSE))</f>
        <v/>
      </c>
      <c r="BC1792" s="412" t="str">
        <f>IF(G1792="","",VLOOKUP(J1792,中子データ!B$4:N$6004,12,FALSE))</f>
        <v/>
      </c>
      <c r="BD1792" s="413" t="str">
        <f>IF(G1792="","",VLOOKUP(J1792,中子データ!$B$4:$P$4500,15,FALSE))</f>
        <v/>
      </c>
    </row>
    <row r="1793" spans="1:56" x14ac:dyDescent="0.15">
      <c r="A1793" s="7" t="str">
        <f>IF(G1793="","",VLOOKUP(H1793,マシン名!$B$4:$C$93,2,FALSE))</f>
        <v/>
      </c>
      <c r="B1793" s="7" t="str">
        <f>IF(G1793="","",VLOOKUP(I1793,作業者名!$B$4:$C$100,2,FALSE))</f>
        <v/>
      </c>
      <c r="C1793" s="7" t="str">
        <f>IF(G1793="","",VLOOKUP(J1793,中子データ!$B$4:$H$4500,2,FALSE))</f>
        <v/>
      </c>
      <c r="D1793" s="8" t="str">
        <f>IF(G1793="","",VLOOKUP(J1793,中子データ!$B$4:$H$4500,4,FALSE))</f>
        <v/>
      </c>
      <c r="E1793" s="231" t="str">
        <f t="shared" si="530"/>
        <v/>
      </c>
      <c r="G1793" s="238"/>
      <c r="H1793" s="9"/>
      <c r="I1793" s="9"/>
      <c r="J1793" s="9"/>
      <c r="K1793" s="10"/>
      <c r="L1793" s="10"/>
      <c r="M1793" s="6"/>
      <c r="N1793" s="6">
        <f t="shared" si="531"/>
        <v>0</v>
      </c>
      <c r="O1793" s="250"/>
      <c r="P1793" s="250"/>
      <c r="Q1793" s="250"/>
      <c r="R1793" s="250"/>
      <c r="S1793" s="250"/>
      <c r="T1793" s="250"/>
      <c r="U1793" s="250"/>
      <c r="V1793" s="250"/>
      <c r="W1793" s="250"/>
      <c r="X1793" s="250"/>
      <c r="Y1793" s="250"/>
      <c r="Z1793" s="4"/>
      <c r="AA1793" s="429"/>
      <c r="AB1793" s="457">
        <f t="shared" si="529"/>
        <v>0</v>
      </c>
      <c r="AC1793" s="11"/>
      <c r="AD1793" s="11"/>
      <c r="AE1793" s="11"/>
      <c r="AF1793" s="11"/>
      <c r="AG1793" s="11"/>
      <c r="AH1793" s="11"/>
      <c r="AI1793" s="11"/>
      <c r="AJ1793" s="12"/>
      <c r="AK1793" s="445" t="str">
        <f>IF(G1793="","",VLOOKUP(J1793,中子データ!$B$4:$H$4500,3,FALSE))</f>
        <v/>
      </c>
      <c r="AL1793" s="445" t="str">
        <f>IF(G1793="","",VLOOKUP(J1793,中子データ!$B$4:$H$4500,5,FALSE))</f>
        <v/>
      </c>
      <c r="AM1793" s="445" t="str">
        <f>IF(G1793="","",VLOOKUP(J1793,中子データ!$B$4:$H$4500,6,FALSE))</f>
        <v/>
      </c>
      <c r="AN1793" s="418"/>
      <c r="AO1793" s="419"/>
      <c r="AP1793" s="420"/>
      <c r="AQ1793" s="421"/>
      <c r="AR1793" s="420"/>
      <c r="AS1793" s="436"/>
      <c r="AT1793" s="436"/>
      <c r="AU1793" s="422"/>
      <c r="AV1793" s="11"/>
      <c r="AW1793" s="11"/>
      <c r="AX1793" s="410">
        <f t="shared" si="532"/>
        <v>0</v>
      </c>
      <c r="AY1793" s="411" t="str">
        <f>IF(G1793="","",VLOOKUP(J1793,中子データ!$B$4:$M$5999,10,FALSE))</f>
        <v/>
      </c>
      <c r="AZ1793" s="438" t="str">
        <f>IF(G1793="","",VLOOKUP(J1793,中子データ!$B$4:$M$5999,9,FALSE))</f>
        <v/>
      </c>
      <c r="BA1793" s="412" t="str">
        <f>IF(AQ1793="","",VLOOKUP(AQ1793,作業者名!$B$4:$C$100,2,FALSE))</f>
        <v/>
      </c>
      <c r="BB1793" s="412" t="str">
        <f>IF(AR1793="","",VLOOKUP(AR1793,作業者名!$B$4:$C$100,2,FALSE))</f>
        <v/>
      </c>
      <c r="BC1793" s="412" t="str">
        <f>IF(G1793="","",VLOOKUP(J1793,中子データ!B$4:N$6004,12,FALSE))</f>
        <v/>
      </c>
      <c r="BD1793" s="413" t="str">
        <f>IF(G1793="","",VLOOKUP(J1793,中子データ!$B$4:$P$4500,15,FALSE))</f>
        <v/>
      </c>
    </row>
    <row r="1794" spans="1:56" x14ac:dyDescent="0.15">
      <c r="A1794" s="7" t="str">
        <f>IF(G1794="","",VLOOKUP(H1794,マシン名!$B$4:$C$93,2,FALSE))</f>
        <v/>
      </c>
      <c r="B1794" s="7" t="str">
        <f>IF(G1794="","",VLOOKUP(I1794,作業者名!$B$4:$C$100,2,FALSE))</f>
        <v/>
      </c>
      <c r="C1794" s="7" t="str">
        <f>IF(G1794="","",VLOOKUP(J1794,中子データ!$B$4:$H$4500,2,FALSE))</f>
        <v/>
      </c>
      <c r="D1794" s="8" t="str">
        <f>IF(G1794="","",VLOOKUP(J1794,中子データ!$B$4:$H$4500,4,FALSE))</f>
        <v/>
      </c>
      <c r="E1794" s="231" t="str">
        <f t="shared" si="530"/>
        <v/>
      </c>
      <c r="G1794" s="238"/>
      <c r="H1794" s="9"/>
      <c r="I1794" s="9"/>
      <c r="J1794" s="9"/>
      <c r="K1794" s="10"/>
      <c r="L1794" s="10"/>
      <c r="M1794" s="6"/>
      <c r="N1794" s="6">
        <f t="shared" si="531"/>
        <v>0</v>
      </c>
      <c r="O1794" s="250"/>
      <c r="P1794" s="250"/>
      <c r="Q1794" s="250"/>
      <c r="R1794" s="250"/>
      <c r="S1794" s="250"/>
      <c r="T1794" s="250"/>
      <c r="U1794" s="250"/>
      <c r="V1794" s="250"/>
      <c r="W1794" s="250"/>
      <c r="X1794" s="250"/>
      <c r="Y1794" s="250"/>
      <c r="Z1794" s="4"/>
      <c r="AA1794" s="429"/>
      <c r="AB1794" s="457">
        <f t="shared" si="529"/>
        <v>0</v>
      </c>
      <c r="AC1794" s="11"/>
      <c r="AD1794" s="11"/>
      <c r="AE1794" s="11"/>
      <c r="AF1794" s="11"/>
      <c r="AG1794" s="11"/>
      <c r="AH1794" s="11"/>
      <c r="AI1794" s="11"/>
      <c r="AJ1794" s="12"/>
      <c r="AK1794" s="445" t="str">
        <f>IF(G1794="","",VLOOKUP(J1794,中子データ!$B$4:$H$4500,3,FALSE))</f>
        <v/>
      </c>
      <c r="AL1794" s="445" t="str">
        <f>IF(G1794="","",VLOOKUP(J1794,中子データ!$B$4:$H$4500,5,FALSE))</f>
        <v/>
      </c>
      <c r="AM1794" s="445" t="str">
        <f>IF(G1794="","",VLOOKUP(J1794,中子データ!$B$4:$H$4500,6,FALSE))</f>
        <v/>
      </c>
      <c r="AN1794" s="418"/>
      <c r="AO1794" s="419"/>
      <c r="AP1794" s="420"/>
      <c r="AQ1794" s="421"/>
      <c r="AR1794" s="420"/>
      <c r="AS1794" s="436"/>
      <c r="AT1794" s="436"/>
      <c r="AU1794" s="422"/>
      <c r="AV1794" s="11"/>
      <c r="AW1794" s="11"/>
      <c r="AX1794" s="410">
        <f t="shared" si="532"/>
        <v>0</v>
      </c>
      <c r="AY1794" s="411" t="str">
        <f>IF(G1794="","",VLOOKUP(J1794,中子データ!$B$4:$M$5999,10,FALSE))</f>
        <v/>
      </c>
      <c r="AZ1794" s="438" t="str">
        <f>IF(G1794="","",VLOOKUP(J1794,中子データ!$B$4:$M$5999,9,FALSE))</f>
        <v/>
      </c>
      <c r="BA1794" s="412" t="str">
        <f>IF(AQ1794="","",VLOOKUP(AQ1794,作業者名!$B$4:$C$100,2,FALSE))</f>
        <v/>
      </c>
      <c r="BB1794" s="412" t="str">
        <f>IF(AR1794="","",VLOOKUP(AR1794,作業者名!$B$4:$C$100,2,FALSE))</f>
        <v/>
      </c>
      <c r="BC1794" s="412" t="str">
        <f>IF(G1794="","",VLOOKUP(J1794,中子データ!B$4:N$6004,12,FALSE))</f>
        <v/>
      </c>
      <c r="BD1794" s="413" t="str">
        <f>IF(G1794="","",VLOOKUP(J1794,中子データ!$B$4:$P$4500,15,FALSE))</f>
        <v/>
      </c>
    </row>
    <row r="1795" spans="1:56" x14ac:dyDescent="0.15">
      <c r="A1795" s="7" t="str">
        <f>IF(G1795="","",VLOOKUP(H1795,マシン名!$B$4:$C$93,2,FALSE))</f>
        <v/>
      </c>
      <c r="B1795" s="7" t="str">
        <f>IF(G1795="","",VLOOKUP(I1795,作業者名!$B$4:$C$100,2,FALSE))</f>
        <v/>
      </c>
      <c r="C1795" s="7" t="str">
        <f>IF(G1795="","",VLOOKUP(J1795,中子データ!$B$4:$H$4500,2,FALSE))</f>
        <v/>
      </c>
      <c r="D1795" s="8" t="str">
        <f>IF(G1795="","",VLOOKUP(J1795,中子データ!$B$4:$H$4500,4,FALSE))</f>
        <v/>
      </c>
      <c r="E1795" s="231" t="str">
        <f t="shared" si="530"/>
        <v/>
      </c>
      <c r="G1795" s="238"/>
      <c r="H1795" s="9"/>
      <c r="I1795" s="9"/>
      <c r="J1795" s="9"/>
      <c r="K1795" s="10"/>
      <c r="L1795" s="10"/>
      <c r="M1795" s="6"/>
      <c r="N1795" s="6">
        <f t="shared" si="531"/>
        <v>0</v>
      </c>
      <c r="O1795" s="250"/>
      <c r="P1795" s="250"/>
      <c r="Q1795" s="250"/>
      <c r="R1795" s="250"/>
      <c r="S1795" s="250"/>
      <c r="T1795" s="250"/>
      <c r="U1795" s="250"/>
      <c r="V1795" s="250"/>
      <c r="W1795" s="250"/>
      <c r="X1795" s="250"/>
      <c r="Y1795" s="250"/>
      <c r="Z1795" s="4"/>
      <c r="AA1795" s="429"/>
      <c r="AB1795" s="457">
        <f t="shared" si="529"/>
        <v>0</v>
      </c>
      <c r="AC1795" s="11"/>
      <c r="AD1795" s="11"/>
      <c r="AE1795" s="11"/>
      <c r="AF1795" s="11"/>
      <c r="AG1795" s="11"/>
      <c r="AH1795" s="11"/>
      <c r="AI1795" s="11"/>
      <c r="AJ1795" s="12"/>
      <c r="AK1795" s="445" t="str">
        <f>IF(G1795="","",VLOOKUP(J1795,中子データ!$B$4:$H$4500,3,FALSE))</f>
        <v/>
      </c>
      <c r="AL1795" s="445" t="str">
        <f>IF(G1795="","",VLOOKUP(J1795,中子データ!$B$4:$H$4500,5,FALSE))</f>
        <v/>
      </c>
      <c r="AM1795" s="445" t="str">
        <f>IF(G1795="","",VLOOKUP(J1795,中子データ!$B$4:$H$4500,6,FALSE))</f>
        <v/>
      </c>
      <c r="AN1795" s="418"/>
      <c r="AO1795" s="419"/>
      <c r="AP1795" s="420"/>
      <c r="AQ1795" s="421"/>
      <c r="AR1795" s="420"/>
      <c r="AS1795" s="436"/>
      <c r="AT1795" s="436"/>
      <c r="AU1795" s="422"/>
      <c r="AV1795" s="11"/>
      <c r="AW1795" s="11"/>
      <c r="AX1795" s="410">
        <f t="shared" si="532"/>
        <v>0</v>
      </c>
      <c r="AY1795" s="411" t="str">
        <f>IF(G1795="","",VLOOKUP(J1795,中子データ!$B$4:$M$5999,10,FALSE))</f>
        <v/>
      </c>
      <c r="AZ1795" s="438" t="str">
        <f>IF(G1795="","",VLOOKUP(J1795,中子データ!$B$4:$M$5999,9,FALSE))</f>
        <v/>
      </c>
      <c r="BA1795" s="412" t="str">
        <f>IF(AQ1795="","",VLOOKUP(AQ1795,作業者名!$B$4:$C$100,2,FALSE))</f>
        <v/>
      </c>
      <c r="BB1795" s="412" t="str">
        <f>IF(AR1795="","",VLOOKUP(AR1795,作業者名!$B$4:$C$100,2,FALSE))</f>
        <v/>
      </c>
      <c r="BC1795" s="412" t="str">
        <f>IF(G1795="","",VLOOKUP(J1795,中子データ!B$4:N$6004,12,FALSE))</f>
        <v/>
      </c>
      <c r="BD1795" s="413" t="str">
        <f>IF(G1795="","",VLOOKUP(J1795,中子データ!$B$4:$P$4500,15,FALSE))</f>
        <v/>
      </c>
    </row>
    <row r="1796" spans="1:56" x14ac:dyDescent="0.15">
      <c r="A1796" s="7" t="str">
        <f>IF(G1796="","",VLOOKUP(H1796,マシン名!$B$4:$C$93,2,FALSE))</f>
        <v/>
      </c>
      <c r="B1796" s="7" t="str">
        <f>IF(G1796="","",VLOOKUP(I1796,作業者名!$B$4:$C$100,2,FALSE))</f>
        <v/>
      </c>
      <c r="C1796" s="7" t="str">
        <f>IF(G1796="","",VLOOKUP(J1796,中子データ!$B$4:$H$4500,2,FALSE))</f>
        <v/>
      </c>
      <c r="D1796" s="8" t="str">
        <f>IF(G1796="","",VLOOKUP(J1796,中子データ!$B$4:$H$4500,4,FALSE))</f>
        <v/>
      </c>
      <c r="E1796" s="231" t="str">
        <f t="shared" si="530"/>
        <v/>
      </c>
      <c r="G1796" s="238"/>
      <c r="H1796" s="9"/>
      <c r="I1796" s="9"/>
      <c r="J1796" s="9"/>
      <c r="K1796" s="10"/>
      <c r="L1796" s="10"/>
      <c r="M1796" s="6"/>
      <c r="N1796" s="6">
        <f t="shared" si="531"/>
        <v>0</v>
      </c>
      <c r="O1796" s="250"/>
      <c r="P1796" s="250"/>
      <c r="Q1796" s="250"/>
      <c r="R1796" s="250"/>
      <c r="S1796" s="250"/>
      <c r="T1796" s="250"/>
      <c r="U1796" s="250"/>
      <c r="V1796" s="250"/>
      <c r="W1796" s="250"/>
      <c r="X1796" s="250"/>
      <c r="Y1796" s="250"/>
      <c r="Z1796" s="4"/>
      <c r="AA1796" s="429"/>
      <c r="AB1796" s="457">
        <f t="shared" si="529"/>
        <v>0</v>
      </c>
      <c r="AC1796" s="11"/>
      <c r="AD1796" s="11"/>
      <c r="AE1796" s="11"/>
      <c r="AF1796" s="11"/>
      <c r="AG1796" s="11"/>
      <c r="AH1796" s="11"/>
      <c r="AI1796" s="11"/>
      <c r="AJ1796" s="12"/>
      <c r="AK1796" s="445" t="str">
        <f>IF(G1796="","",VLOOKUP(J1796,中子データ!$B$4:$H$4500,3,FALSE))</f>
        <v/>
      </c>
      <c r="AL1796" s="445" t="str">
        <f>IF(G1796="","",VLOOKUP(J1796,中子データ!$B$4:$H$4500,5,FALSE))</f>
        <v/>
      </c>
      <c r="AM1796" s="445" t="str">
        <f>IF(G1796="","",VLOOKUP(J1796,中子データ!$B$4:$H$4500,6,FALSE))</f>
        <v/>
      </c>
      <c r="AN1796" s="418"/>
      <c r="AO1796" s="419"/>
      <c r="AP1796" s="420"/>
      <c r="AQ1796" s="421"/>
      <c r="AR1796" s="420"/>
      <c r="AS1796" s="436"/>
      <c r="AT1796" s="436"/>
      <c r="AU1796" s="422"/>
      <c r="AV1796" s="11"/>
      <c r="AW1796" s="11"/>
      <c r="AX1796" s="410">
        <f t="shared" si="532"/>
        <v>0</v>
      </c>
      <c r="AY1796" s="411" t="str">
        <f>IF(G1796="","",VLOOKUP(J1796,中子データ!$B$4:$M$5999,10,FALSE))</f>
        <v/>
      </c>
      <c r="AZ1796" s="438" t="str">
        <f>IF(G1796="","",VLOOKUP(J1796,中子データ!$B$4:$M$5999,9,FALSE))</f>
        <v/>
      </c>
      <c r="BA1796" s="412" t="str">
        <f>IF(AQ1796="","",VLOOKUP(AQ1796,作業者名!$B$4:$C$100,2,FALSE))</f>
        <v/>
      </c>
      <c r="BB1796" s="412" t="str">
        <f>IF(AR1796="","",VLOOKUP(AR1796,作業者名!$B$4:$C$100,2,FALSE))</f>
        <v/>
      </c>
      <c r="BC1796" s="412" t="str">
        <f>IF(G1796="","",VLOOKUP(J1796,中子データ!B$4:N$6004,12,FALSE))</f>
        <v/>
      </c>
      <c r="BD1796" s="413" t="str">
        <f>IF(G1796="","",VLOOKUP(J1796,中子データ!$B$4:$P$4500,15,FALSE))</f>
        <v/>
      </c>
    </row>
    <row r="1797" spans="1:56" x14ac:dyDescent="0.15">
      <c r="A1797" s="7" t="str">
        <f>IF(G1797="","",VLOOKUP(H1797,マシン名!$B$4:$C$93,2,FALSE))</f>
        <v/>
      </c>
      <c r="B1797" s="7" t="str">
        <f>IF(G1797="","",VLOOKUP(I1797,作業者名!$B$4:$C$100,2,FALSE))</f>
        <v/>
      </c>
      <c r="C1797" s="7" t="str">
        <f>IF(G1797="","",VLOOKUP(J1797,中子データ!$B$4:$H$4500,2,FALSE))</f>
        <v/>
      </c>
      <c r="D1797" s="8" t="str">
        <f>IF(G1797="","",VLOOKUP(J1797,中子データ!$B$4:$H$4500,4,FALSE))</f>
        <v/>
      </c>
      <c r="E1797" s="231" t="str">
        <f t="shared" si="530"/>
        <v/>
      </c>
      <c r="G1797" s="238"/>
      <c r="H1797" s="9"/>
      <c r="I1797" s="9"/>
      <c r="J1797" s="9"/>
      <c r="K1797" s="10"/>
      <c r="L1797" s="10"/>
      <c r="M1797" s="6"/>
      <c r="N1797" s="6">
        <f t="shared" si="531"/>
        <v>0</v>
      </c>
      <c r="O1797" s="250"/>
      <c r="P1797" s="250"/>
      <c r="Q1797" s="250"/>
      <c r="R1797" s="250"/>
      <c r="S1797" s="250"/>
      <c r="T1797" s="250"/>
      <c r="U1797" s="250"/>
      <c r="V1797" s="250"/>
      <c r="W1797" s="250"/>
      <c r="X1797" s="250"/>
      <c r="Y1797" s="250"/>
      <c r="Z1797" s="4"/>
      <c r="AA1797" s="429"/>
      <c r="AB1797" s="457">
        <f t="shared" si="529"/>
        <v>0</v>
      </c>
      <c r="AC1797" s="11"/>
      <c r="AD1797" s="11"/>
      <c r="AE1797" s="11"/>
      <c r="AF1797" s="11"/>
      <c r="AG1797" s="11"/>
      <c r="AH1797" s="11"/>
      <c r="AI1797" s="11"/>
      <c r="AJ1797" s="12"/>
      <c r="AK1797" s="445" t="str">
        <f>IF(G1797="","",VLOOKUP(J1797,中子データ!$B$4:$H$4500,3,FALSE))</f>
        <v/>
      </c>
      <c r="AL1797" s="445" t="str">
        <f>IF(G1797="","",VLOOKUP(J1797,中子データ!$B$4:$H$4500,5,FALSE))</f>
        <v/>
      </c>
      <c r="AM1797" s="445" t="str">
        <f>IF(G1797="","",VLOOKUP(J1797,中子データ!$B$4:$H$4500,6,FALSE))</f>
        <v/>
      </c>
      <c r="AN1797" s="418"/>
      <c r="AO1797" s="419"/>
      <c r="AP1797" s="420"/>
      <c r="AQ1797" s="421"/>
      <c r="AR1797" s="420"/>
      <c r="AS1797" s="436"/>
      <c r="AT1797" s="436"/>
      <c r="AU1797" s="422"/>
      <c r="AV1797" s="11"/>
      <c r="AW1797" s="11"/>
      <c r="AX1797" s="410">
        <f t="shared" si="532"/>
        <v>0</v>
      </c>
      <c r="AY1797" s="411" t="str">
        <f>IF(G1797="","",VLOOKUP(J1797,中子データ!$B$4:$M$5999,10,FALSE))</f>
        <v/>
      </c>
      <c r="AZ1797" s="438" t="str">
        <f>IF(G1797="","",VLOOKUP(J1797,中子データ!$B$4:$M$5999,9,FALSE))</f>
        <v/>
      </c>
      <c r="BA1797" s="412" t="str">
        <f>IF(AQ1797="","",VLOOKUP(AQ1797,作業者名!$B$4:$C$100,2,FALSE))</f>
        <v/>
      </c>
      <c r="BB1797" s="412" t="str">
        <f>IF(AR1797="","",VLOOKUP(AR1797,作業者名!$B$4:$C$100,2,FALSE))</f>
        <v/>
      </c>
      <c r="BC1797" s="412" t="str">
        <f>IF(G1797="","",VLOOKUP(J1797,中子データ!B$4:N$6004,12,FALSE))</f>
        <v/>
      </c>
      <c r="BD1797" s="413" t="str">
        <f>IF(G1797="","",VLOOKUP(J1797,中子データ!$B$4:$P$4500,15,FALSE))</f>
        <v/>
      </c>
    </row>
    <row r="1798" spans="1:56" x14ac:dyDescent="0.15">
      <c r="A1798" s="7" t="str">
        <f>IF(G1798="","",VLOOKUP(H1798,マシン名!$B$4:$C$93,2,FALSE))</f>
        <v/>
      </c>
      <c r="B1798" s="7" t="str">
        <f>IF(G1798="","",VLOOKUP(I1798,作業者名!$B$4:$C$100,2,FALSE))</f>
        <v/>
      </c>
      <c r="C1798" s="7" t="str">
        <f>IF(G1798="","",VLOOKUP(J1798,中子データ!$B$4:$H$4500,2,FALSE))</f>
        <v/>
      </c>
      <c r="D1798" s="8" t="str">
        <f>IF(G1798="","",VLOOKUP(J1798,中子データ!$B$4:$H$4500,4,FALSE))</f>
        <v/>
      </c>
      <c r="E1798" s="231" t="str">
        <f t="shared" si="530"/>
        <v/>
      </c>
      <c r="G1798" s="238"/>
      <c r="H1798" s="9"/>
      <c r="I1798" s="9"/>
      <c r="J1798" s="9"/>
      <c r="K1798" s="10"/>
      <c r="L1798" s="10"/>
      <c r="M1798" s="6"/>
      <c r="N1798" s="6">
        <f t="shared" si="531"/>
        <v>0</v>
      </c>
      <c r="O1798" s="250"/>
      <c r="P1798" s="250"/>
      <c r="Q1798" s="250"/>
      <c r="R1798" s="250"/>
      <c r="S1798" s="250"/>
      <c r="T1798" s="250"/>
      <c r="U1798" s="250"/>
      <c r="V1798" s="250"/>
      <c r="W1798" s="250"/>
      <c r="X1798" s="250"/>
      <c r="Y1798" s="250"/>
      <c r="Z1798" s="4"/>
      <c r="AA1798" s="429"/>
      <c r="AB1798" s="457">
        <f t="shared" ref="AB1798:AB1804" si="533">SUM(AC1798:AJ1798)</f>
        <v>0</v>
      </c>
      <c r="AC1798" s="11"/>
      <c r="AD1798" s="11"/>
      <c r="AE1798" s="11"/>
      <c r="AF1798" s="11"/>
      <c r="AG1798" s="11"/>
      <c r="AH1798" s="11"/>
      <c r="AI1798" s="11"/>
      <c r="AJ1798" s="12"/>
      <c r="AK1798" s="445" t="str">
        <f>IF(G1798="","",VLOOKUP(J1798,中子データ!$B$4:$H$4500,3,FALSE))</f>
        <v/>
      </c>
      <c r="AL1798" s="445" t="str">
        <f>IF(G1798="","",VLOOKUP(J1798,中子データ!$B$4:$H$4500,5,FALSE))</f>
        <v/>
      </c>
      <c r="AM1798" s="445" t="str">
        <f>IF(G1798="","",VLOOKUP(J1798,中子データ!$B$4:$H$4500,6,FALSE))</f>
        <v/>
      </c>
      <c r="AN1798" s="418"/>
      <c r="AO1798" s="419"/>
      <c r="AP1798" s="420"/>
      <c r="AQ1798" s="421"/>
      <c r="AR1798" s="420"/>
      <c r="AS1798" s="436"/>
      <c r="AT1798" s="436"/>
      <c r="AU1798" s="422"/>
      <c r="AV1798" s="11"/>
      <c r="AW1798" s="11"/>
      <c r="AX1798" s="410">
        <f t="shared" si="532"/>
        <v>0</v>
      </c>
      <c r="AY1798" s="411" t="str">
        <f>IF(G1798="","",VLOOKUP(J1798,中子データ!$B$4:$M$5999,10,FALSE))</f>
        <v/>
      </c>
      <c r="AZ1798" s="438" t="str">
        <f>IF(G1798="","",VLOOKUP(J1798,中子データ!$B$4:$M$5999,9,FALSE))</f>
        <v/>
      </c>
      <c r="BA1798" s="412" t="str">
        <f>IF(AQ1798="","",VLOOKUP(AQ1798,作業者名!$B$4:$C$100,2,FALSE))</f>
        <v/>
      </c>
      <c r="BB1798" s="412" t="str">
        <f>IF(AR1798="","",VLOOKUP(AR1798,作業者名!$B$4:$C$100,2,FALSE))</f>
        <v/>
      </c>
      <c r="BC1798" s="412" t="str">
        <f>IF(G1798="","",VLOOKUP(J1798,中子データ!B$4:N$6004,12,FALSE))</f>
        <v/>
      </c>
      <c r="BD1798" s="413" t="str">
        <f>IF(G1798="","",VLOOKUP(J1798,中子データ!$B$4:$P$4500,15,FALSE))</f>
        <v/>
      </c>
    </row>
    <row r="1799" spans="1:56" x14ac:dyDescent="0.15">
      <c r="A1799" s="7" t="str">
        <f>IF(G1799="","",VLOOKUP(H1799,マシン名!$B$4:$C$93,2,FALSE))</f>
        <v/>
      </c>
      <c r="B1799" s="7" t="str">
        <f>IF(G1799="","",VLOOKUP(I1799,作業者名!$B$4:$C$100,2,FALSE))</f>
        <v/>
      </c>
      <c r="C1799" s="7" t="str">
        <f>IF(G1799="","",VLOOKUP(J1799,中子データ!$B$4:$H$4500,2,FALSE))</f>
        <v/>
      </c>
      <c r="D1799" s="8" t="str">
        <f>IF(G1799="","",VLOOKUP(J1799,中子データ!$B$4:$H$4500,4,FALSE))</f>
        <v/>
      </c>
      <c r="E1799" s="231" t="str">
        <f t="shared" si="530"/>
        <v/>
      </c>
      <c r="G1799" s="238"/>
      <c r="H1799" s="9"/>
      <c r="I1799" s="9"/>
      <c r="J1799" s="9"/>
      <c r="K1799" s="10"/>
      <c r="L1799" s="10"/>
      <c r="M1799" s="6"/>
      <c r="N1799" s="6">
        <f t="shared" si="531"/>
        <v>0</v>
      </c>
      <c r="O1799" s="250"/>
      <c r="P1799" s="250"/>
      <c r="Q1799" s="250"/>
      <c r="R1799" s="250"/>
      <c r="S1799" s="250"/>
      <c r="T1799" s="250"/>
      <c r="U1799" s="250"/>
      <c r="V1799" s="250"/>
      <c r="W1799" s="250"/>
      <c r="X1799" s="250"/>
      <c r="Y1799" s="250"/>
      <c r="Z1799" s="4"/>
      <c r="AA1799" s="429"/>
      <c r="AB1799" s="457">
        <f t="shared" si="533"/>
        <v>0</v>
      </c>
      <c r="AC1799" s="11"/>
      <c r="AD1799" s="11"/>
      <c r="AE1799" s="11"/>
      <c r="AF1799" s="11"/>
      <c r="AG1799" s="11"/>
      <c r="AH1799" s="11"/>
      <c r="AI1799" s="11"/>
      <c r="AJ1799" s="12"/>
      <c r="AK1799" s="445" t="str">
        <f>IF(G1799="","",VLOOKUP(J1799,中子データ!$B$4:$H$4500,3,FALSE))</f>
        <v/>
      </c>
      <c r="AL1799" s="445" t="str">
        <f>IF(G1799="","",VLOOKUP(J1799,中子データ!$B$4:$H$4500,5,FALSE))</f>
        <v/>
      </c>
      <c r="AM1799" s="445" t="str">
        <f>IF(G1799="","",VLOOKUP(J1799,中子データ!$B$4:$H$4500,6,FALSE))</f>
        <v/>
      </c>
      <c r="AN1799" s="418"/>
      <c r="AO1799" s="419"/>
      <c r="AP1799" s="420"/>
      <c r="AQ1799" s="421"/>
      <c r="AR1799" s="420"/>
      <c r="AS1799" s="436"/>
      <c r="AT1799" s="436"/>
      <c r="AU1799" s="422"/>
      <c r="AV1799" s="11"/>
      <c r="AW1799" s="11"/>
      <c r="AX1799" s="410">
        <f t="shared" si="532"/>
        <v>0</v>
      </c>
      <c r="AY1799" s="411" t="str">
        <f>IF(G1799="","",VLOOKUP(J1799,中子データ!$B$4:$M$5999,10,FALSE))</f>
        <v/>
      </c>
      <c r="AZ1799" s="438" t="str">
        <f>IF(G1799="","",VLOOKUP(J1799,中子データ!$B$4:$M$5999,9,FALSE))</f>
        <v/>
      </c>
      <c r="BA1799" s="412" t="str">
        <f>IF(AQ1799="","",VLOOKUP(AQ1799,作業者名!$B$4:$C$100,2,FALSE))</f>
        <v/>
      </c>
      <c r="BB1799" s="412" t="str">
        <f>IF(AR1799="","",VLOOKUP(AR1799,作業者名!$B$4:$C$100,2,FALSE))</f>
        <v/>
      </c>
      <c r="BC1799" s="412" t="str">
        <f>IF(G1799="","",VLOOKUP(J1799,中子データ!B$4:N$6004,12,FALSE))</f>
        <v/>
      </c>
      <c r="BD1799" s="413" t="str">
        <f>IF(G1799="","",VLOOKUP(J1799,中子データ!$B$4:$P$4500,15,FALSE))</f>
        <v/>
      </c>
    </row>
    <row r="1800" spans="1:56" x14ac:dyDescent="0.15">
      <c r="A1800" s="7" t="str">
        <f>IF(G1800="","",VLOOKUP(H1800,マシン名!$B$4:$C$93,2,FALSE))</f>
        <v/>
      </c>
      <c r="B1800" s="7" t="str">
        <f>IF(G1800="","",VLOOKUP(I1800,作業者名!$B$4:$C$100,2,FALSE))</f>
        <v/>
      </c>
      <c r="C1800" s="7" t="str">
        <f>IF(G1800="","",VLOOKUP(J1800,中子データ!$B$4:$H$4500,2,FALSE))</f>
        <v/>
      </c>
      <c r="D1800" s="8" t="str">
        <f>IF(G1800="","",VLOOKUP(J1800,中子データ!$B$4:$H$4500,4,FALSE))</f>
        <v/>
      </c>
      <c r="E1800" s="231" t="str">
        <f t="shared" si="530"/>
        <v/>
      </c>
      <c r="G1800" s="238"/>
      <c r="H1800" s="9"/>
      <c r="I1800" s="9"/>
      <c r="J1800" s="9"/>
      <c r="K1800" s="10"/>
      <c r="L1800" s="10"/>
      <c r="M1800" s="6"/>
      <c r="N1800" s="6">
        <f t="shared" si="531"/>
        <v>0</v>
      </c>
      <c r="O1800" s="250"/>
      <c r="P1800" s="250"/>
      <c r="Q1800" s="250"/>
      <c r="R1800" s="250"/>
      <c r="S1800" s="250"/>
      <c r="T1800" s="250"/>
      <c r="U1800" s="250"/>
      <c r="V1800" s="250"/>
      <c r="W1800" s="250"/>
      <c r="X1800" s="250"/>
      <c r="Y1800" s="250"/>
      <c r="Z1800" s="4"/>
      <c r="AA1800" s="429"/>
      <c r="AB1800" s="457">
        <f t="shared" si="533"/>
        <v>0</v>
      </c>
      <c r="AC1800" s="11"/>
      <c r="AD1800" s="11"/>
      <c r="AE1800" s="11"/>
      <c r="AF1800" s="11"/>
      <c r="AG1800" s="11"/>
      <c r="AH1800" s="11"/>
      <c r="AI1800" s="11"/>
      <c r="AJ1800" s="12"/>
      <c r="AK1800" s="445" t="str">
        <f>IF(G1800="","",VLOOKUP(J1800,中子データ!$B$4:$H$4500,3,FALSE))</f>
        <v/>
      </c>
      <c r="AL1800" s="445" t="str">
        <f>IF(G1800="","",VLOOKUP(J1800,中子データ!$B$4:$H$4500,5,FALSE))</f>
        <v/>
      </c>
      <c r="AM1800" s="445" t="str">
        <f>IF(G1800="","",VLOOKUP(J1800,中子データ!$B$4:$H$4500,6,FALSE))</f>
        <v/>
      </c>
      <c r="AN1800" s="418"/>
      <c r="AO1800" s="419"/>
      <c r="AP1800" s="420"/>
      <c r="AQ1800" s="421"/>
      <c r="AR1800" s="420"/>
      <c r="AS1800" s="436"/>
      <c r="AT1800" s="436"/>
      <c r="AU1800" s="422"/>
      <c r="AV1800" s="11"/>
      <c r="AW1800" s="11"/>
      <c r="AX1800" s="410">
        <f t="shared" si="532"/>
        <v>0</v>
      </c>
      <c r="AY1800" s="411" t="str">
        <f>IF(G1800="","",VLOOKUP(J1800,中子データ!$B$4:$M$5999,10,FALSE))</f>
        <v/>
      </c>
      <c r="AZ1800" s="438" t="str">
        <f>IF(G1800="","",VLOOKUP(J1800,中子データ!$B$4:$M$5999,9,FALSE))</f>
        <v/>
      </c>
      <c r="BA1800" s="412" t="str">
        <f>IF(AQ1800="","",VLOOKUP(AQ1800,作業者名!$B$4:$C$100,2,FALSE))</f>
        <v/>
      </c>
      <c r="BB1800" s="412" t="str">
        <f>IF(AR1800="","",VLOOKUP(AR1800,作業者名!$B$4:$C$100,2,FALSE))</f>
        <v/>
      </c>
      <c r="BC1800" s="412" t="str">
        <f>IF(G1800="","",VLOOKUP(J1800,中子データ!B$4:N$6004,12,FALSE))</f>
        <v/>
      </c>
      <c r="BD1800" s="413" t="str">
        <f>IF(G1800="","",VLOOKUP(J1800,中子データ!$B$4:$P$4500,15,FALSE))</f>
        <v/>
      </c>
    </row>
    <row r="1801" spans="1:56" x14ac:dyDescent="0.15">
      <c r="A1801" s="7" t="str">
        <f>IF(G1801="","",VLOOKUP(H1801,マシン名!$B$4:$C$93,2,FALSE))</f>
        <v/>
      </c>
      <c r="B1801" s="7" t="str">
        <f>IF(G1801="","",VLOOKUP(I1801,作業者名!$B$4:$C$100,2,FALSE))</f>
        <v/>
      </c>
      <c r="C1801" s="7" t="str">
        <f>IF(G1801="","",VLOOKUP(J1801,中子データ!$B$4:$H$4500,2,FALSE))</f>
        <v/>
      </c>
      <c r="D1801" s="8" t="str">
        <f>IF(G1801="","",VLOOKUP(J1801,中子データ!$B$4:$H$4500,4,FALSE))</f>
        <v/>
      </c>
      <c r="E1801" s="231" t="str">
        <f t="shared" si="530"/>
        <v/>
      </c>
      <c r="G1801" s="238"/>
      <c r="H1801" s="9"/>
      <c r="I1801" s="9"/>
      <c r="J1801" s="9"/>
      <c r="K1801" s="10"/>
      <c r="L1801" s="10"/>
      <c r="M1801" s="6"/>
      <c r="N1801" s="6">
        <f t="shared" si="531"/>
        <v>0</v>
      </c>
      <c r="O1801" s="250"/>
      <c r="P1801" s="250"/>
      <c r="Q1801" s="250"/>
      <c r="R1801" s="250"/>
      <c r="S1801" s="250"/>
      <c r="T1801" s="250"/>
      <c r="U1801" s="250"/>
      <c r="V1801" s="250"/>
      <c r="W1801" s="250"/>
      <c r="X1801" s="250"/>
      <c r="Y1801" s="250"/>
      <c r="Z1801" s="4"/>
      <c r="AA1801" s="429"/>
      <c r="AB1801" s="457">
        <f t="shared" si="533"/>
        <v>0</v>
      </c>
      <c r="AC1801" s="11"/>
      <c r="AD1801" s="11"/>
      <c r="AE1801" s="11"/>
      <c r="AF1801" s="11"/>
      <c r="AG1801" s="11"/>
      <c r="AH1801" s="11"/>
      <c r="AI1801" s="11"/>
      <c r="AJ1801" s="12"/>
      <c r="AK1801" s="445" t="str">
        <f>IF(G1801="","",VLOOKUP(J1801,中子データ!$B$4:$H$4500,3,FALSE))</f>
        <v/>
      </c>
      <c r="AL1801" s="445" t="str">
        <f>IF(G1801="","",VLOOKUP(J1801,中子データ!$B$4:$H$4500,5,FALSE))</f>
        <v/>
      </c>
      <c r="AM1801" s="445" t="str">
        <f>IF(G1801="","",VLOOKUP(J1801,中子データ!$B$4:$H$4500,6,FALSE))</f>
        <v/>
      </c>
      <c r="AN1801" s="418"/>
      <c r="AO1801" s="419"/>
      <c r="AP1801" s="420"/>
      <c r="AQ1801" s="421"/>
      <c r="AR1801" s="420"/>
      <c r="AS1801" s="436"/>
      <c r="AT1801" s="436"/>
      <c r="AU1801" s="422"/>
      <c r="AV1801" s="11"/>
      <c r="AW1801" s="11"/>
      <c r="AX1801" s="410">
        <f t="shared" si="532"/>
        <v>0</v>
      </c>
      <c r="AY1801" s="411" t="str">
        <f>IF(G1801="","",VLOOKUP(J1801,中子データ!$B$4:$M$5999,10,FALSE))</f>
        <v/>
      </c>
      <c r="AZ1801" s="438" t="str">
        <f>IF(G1801="","",VLOOKUP(J1801,中子データ!$B$4:$M$5999,9,FALSE))</f>
        <v/>
      </c>
      <c r="BA1801" s="412" t="str">
        <f>IF(AQ1801="","",VLOOKUP(AQ1801,作業者名!$B$4:$C$100,2,FALSE))</f>
        <v/>
      </c>
      <c r="BB1801" s="412" t="str">
        <f>IF(AR1801="","",VLOOKUP(AR1801,作業者名!$B$4:$C$100,2,FALSE))</f>
        <v/>
      </c>
      <c r="BC1801" s="412" t="str">
        <f>IF(G1801="","",VLOOKUP(J1801,中子データ!B$4:N$6004,12,FALSE))</f>
        <v/>
      </c>
      <c r="BD1801" s="413" t="str">
        <f>IF(G1801="","",VLOOKUP(J1801,中子データ!$B$4:$P$4500,15,FALSE))</f>
        <v/>
      </c>
    </row>
    <row r="1802" spans="1:56" x14ac:dyDescent="0.15">
      <c r="A1802" s="7" t="str">
        <f>IF(G1802="","",VLOOKUP(H1802,マシン名!$B$4:$C$93,2,FALSE))</f>
        <v/>
      </c>
      <c r="B1802" s="7" t="str">
        <f>IF(G1802="","",VLOOKUP(I1802,作業者名!$B$4:$C$100,2,FALSE))</f>
        <v/>
      </c>
      <c r="C1802" s="7" t="str">
        <f>IF(G1802="","",VLOOKUP(J1802,中子データ!$B$4:$H$4500,2,FALSE))</f>
        <v/>
      </c>
      <c r="D1802" s="8" t="str">
        <f>IF(G1802="","",VLOOKUP(J1802,中子データ!$B$4:$H$4500,4,FALSE))</f>
        <v/>
      </c>
      <c r="E1802" s="231" t="str">
        <f t="shared" si="530"/>
        <v/>
      </c>
      <c r="G1802" s="238"/>
      <c r="H1802" s="9"/>
      <c r="I1802" s="9"/>
      <c r="J1802" s="9"/>
      <c r="K1802" s="10"/>
      <c r="L1802" s="10"/>
      <c r="M1802" s="6"/>
      <c r="N1802" s="6">
        <f t="shared" si="531"/>
        <v>0</v>
      </c>
      <c r="O1802" s="250"/>
      <c r="P1802" s="250"/>
      <c r="Q1802" s="250"/>
      <c r="R1802" s="250"/>
      <c r="S1802" s="250"/>
      <c r="T1802" s="250"/>
      <c r="U1802" s="250"/>
      <c r="V1802" s="250"/>
      <c r="W1802" s="250"/>
      <c r="X1802" s="250"/>
      <c r="Y1802" s="250"/>
      <c r="Z1802" s="4"/>
      <c r="AA1802" s="429"/>
      <c r="AB1802" s="457">
        <f t="shared" si="533"/>
        <v>0</v>
      </c>
      <c r="AC1802" s="11"/>
      <c r="AD1802" s="11"/>
      <c r="AE1802" s="11"/>
      <c r="AF1802" s="11"/>
      <c r="AG1802" s="11"/>
      <c r="AH1802" s="11"/>
      <c r="AI1802" s="11"/>
      <c r="AJ1802" s="12"/>
      <c r="AK1802" s="445" t="str">
        <f>IF(G1802="","",VLOOKUP(J1802,中子データ!$B$4:$H$4500,3,FALSE))</f>
        <v/>
      </c>
      <c r="AL1802" s="445" t="str">
        <f>IF(G1802="","",VLOOKUP(J1802,中子データ!$B$4:$H$4500,5,FALSE))</f>
        <v/>
      </c>
      <c r="AM1802" s="445" t="str">
        <f>IF(G1802="","",VLOOKUP(J1802,中子データ!$B$4:$H$4500,6,FALSE))</f>
        <v/>
      </c>
      <c r="AN1802" s="418"/>
      <c r="AO1802" s="419"/>
      <c r="AP1802" s="420"/>
      <c r="AQ1802" s="421"/>
      <c r="AR1802" s="420"/>
      <c r="AS1802" s="436"/>
      <c r="AT1802" s="436"/>
      <c r="AU1802" s="422"/>
      <c r="AV1802" s="11"/>
      <c r="AW1802" s="11"/>
      <c r="AX1802" s="410">
        <f t="shared" si="532"/>
        <v>0</v>
      </c>
      <c r="AY1802" s="411" t="str">
        <f>IF(G1802="","",VLOOKUP(J1802,中子データ!$B$4:$M$5999,10,FALSE))</f>
        <v/>
      </c>
      <c r="AZ1802" s="438" t="str">
        <f>IF(G1802="","",VLOOKUP(J1802,中子データ!$B$4:$M$5999,9,FALSE))</f>
        <v/>
      </c>
      <c r="BA1802" s="412" t="str">
        <f>IF(AQ1802="","",VLOOKUP(AQ1802,作業者名!$B$4:$C$100,2,FALSE))</f>
        <v/>
      </c>
      <c r="BB1802" s="412" t="str">
        <f>IF(AR1802="","",VLOOKUP(AR1802,作業者名!$B$4:$C$100,2,FALSE))</f>
        <v/>
      </c>
      <c r="BC1802" s="412" t="str">
        <f>IF(G1802="","",VLOOKUP(J1802,中子データ!B$4:N$6004,12,FALSE))</f>
        <v/>
      </c>
      <c r="BD1802" s="413" t="str">
        <f>IF(G1802="","",VLOOKUP(J1802,中子データ!$B$4:$P$4500,15,FALSE))</f>
        <v/>
      </c>
    </row>
    <row r="1803" spans="1:56" x14ac:dyDescent="0.15">
      <c r="A1803" s="7" t="str">
        <f>IF(G1803="","",VLOOKUP(H1803,マシン名!$B$4:$C$93,2,FALSE))</f>
        <v/>
      </c>
      <c r="B1803" s="7" t="str">
        <f>IF(G1803="","",VLOOKUP(I1803,作業者名!$B$4:$C$100,2,FALSE))</f>
        <v/>
      </c>
      <c r="C1803" s="7" t="str">
        <f>IF(G1803="","",VLOOKUP(J1803,中子データ!$B$4:$H$4500,2,FALSE))</f>
        <v/>
      </c>
      <c r="D1803" s="8" t="str">
        <f>IF(G1803="","",VLOOKUP(J1803,中子データ!$B$4:$H$4500,4,FALSE))</f>
        <v/>
      </c>
      <c r="E1803" s="231" t="str">
        <f t="shared" si="530"/>
        <v/>
      </c>
      <c r="G1803" s="238"/>
      <c r="H1803" s="9"/>
      <c r="I1803" s="9"/>
      <c r="J1803" s="9"/>
      <c r="K1803" s="10"/>
      <c r="L1803" s="10"/>
      <c r="M1803" s="6"/>
      <c r="N1803" s="6">
        <f t="shared" si="531"/>
        <v>0</v>
      </c>
      <c r="O1803" s="250"/>
      <c r="P1803" s="250"/>
      <c r="Q1803" s="250"/>
      <c r="R1803" s="250"/>
      <c r="S1803" s="250"/>
      <c r="T1803" s="250"/>
      <c r="U1803" s="250"/>
      <c r="V1803" s="250"/>
      <c r="W1803" s="250"/>
      <c r="X1803" s="250"/>
      <c r="Y1803" s="250"/>
      <c r="Z1803" s="4"/>
      <c r="AA1803" s="429"/>
      <c r="AB1803" s="457">
        <f t="shared" si="533"/>
        <v>0</v>
      </c>
      <c r="AC1803" s="11"/>
      <c r="AD1803" s="11"/>
      <c r="AE1803" s="11"/>
      <c r="AF1803" s="11"/>
      <c r="AG1803" s="11"/>
      <c r="AH1803" s="11"/>
      <c r="AI1803" s="11"/>
      <c r="AJ1803" s="12"/>
      <c r="AK1803" s="445" t="str">
        <f>IF(G1803="","",VLOOKUP(J1803,中子データ!$B$4:$H$4500,3,FALSE))</f>
        <v/>
      </c>
      <c r="AL1803" s="445" t="str">
        <f>IF(G1803="","",VLOOKUP(J1803,中子データ!$B$4:$H$4500,5,FALSE))</f>
        <v/>
      </c>
      <c r="AM1803" s="445" t="str">
        <f>IF(G1803="","",VLOOKUP(J1803,中子データ!$B$4:$H$4500,6,FALSE))</f>
        <v/>
      </c>
      <c r="AN1803" s="418"/>
      <c r="AO1803" s="419"/>
      <c r="AP1803" s="420"/>
      <c r="AQ1803" s="421"/>
      <c r="AR1803" s="420"/>
      <c r="AS1803" s="436"/>
      <c r="AT1803" s="436"/>
      <c r="AU1803" s="422"/>
      <c r="AV1803" s="11"/>
      <c r="AW1803" s="11"/>
      <c r="AX1803" s="410">
        <f t="shared" si="532"/>
        <v>0</v>
      </c>
      <c r="AY1803" s="411" t="str">
        <f>IF(G1803="","",VLOOKUP(J1803,中子データ!$B$4:$M$5999,10,FALSE))</f>
        <v/>
      </c>
      <c r="AZ1803" s="438" t="str">
        <f>IF(G1803="","",VLOOKUP(J1803,中子データ!$B$4:$M$5999,9,FALSE))</f>
        <v/>
      </c>
      <c r="BA1803" s="412" t="str">
        <f>IF(AQ1803="","",VLOOKUP(AQ1803,作業者名!$B$4:$C$100,2,FALSE))</f>
        <v/>
      </c>
      <c r="BB1803" s="412" t="str">
        <f>IF(AR1803="","",VLOOKUP(AR1803,作業者名!$B$4:$C$100,2,FALSE))</f>
        <v/>
      </c>
      <c r="BC1803" s="412" t="str">
        <f>IF(G1803="","",VLOOKUP(J1803,中子データ!B$4:N$6004,12,FALSE))</f>
        <v/>
      </c>
      <c r="BD1803" s="413" t="str">
        <f>IF(G1803="","",VLOOKUP(J1803,中子データ!$B$4:$P$4500,15,FALSE))</f>
        <v/>
      </c>
    </row>
    <row r="1804" spans="1:56" x14ac:dyDescent="0.15">
      <c r="A1804" s="7" t="str">
        <f>IF(G1804="","",VLOOKUP(H1804,マシン名!$B$4:$C$93,2,FALSE))</f>
        <v/>
      </c>
      <c r="B1804" s="7" t="str">
        <f>IF(G1804="","",VLOOKUP(I1804,作業者名!$B$4:$C$100,2,FALSE))</f>
        <v/>
      </c>
      <c r="C1804" s="7" t="str">
        <f>IF(G1804="","",VLOOKUP(J1804,中子データ!$B$4:$H$4500,2,FALSE))</f>
        <v/>
      </c>
      <c r="D1804" s="8" t="str">
        <f>IF(G1804="","",VLOOKUP(J1804,中子データ!$B$4:$H$4500,4,FALSE))</f>
        <v/>
      </c>
      <c r="E1804" s="231" t="str">
        <f t="shared" si="530"/>
        <v/>
      </c>
      <c r="G1804" s="238"/>
      <c r="H1804" s="9"/>
      <c r="I1804" s="9"/>
      <c r="J1804" s="9"/>
      <c r="K1804" s="10"/>
      <c r="L1804" s="10"/>
      <c r="M1804" s="6"/>
      <c r="N1804" s="6">
        <f t="shared" si="531"/>
        <v>0</v>
      </c>
      <c r="O1804" s="250"/>
      <c r="P1804" s="250"/>
      <c r="Q1804" s="250"/>
      <c r="R1804" s="250"/>
      <c r="S1804" s="250"/>
      <c r="T1804" s="250"/>
      <c r="U1804" s="250"/>
      <c r="V1804" s="250"/>
      <c r="W1804" s="250"/>
      <c r="X1804" s="250"/>
      <c r="Y1804" s="250"/>
      <c r="Z1804" s="4"/>
      <c r="AA1804" s="429"/>
      <c r="AB1804" s="457">
        <f t="shared" si="533"/>
        <v>0</v>
      </c>
      <c r="AC1804" s="11"/>
      <c r="AD1804" s="11"/>
      <c r="AE1804" s="11"/>
      <c r="AF1804" s="11"/>
      <c r="AG1804" s="11"/>
      <c r="AH1804" s="11"/>
      <c r="AI1804" s="11"/>
      <c r="AJ1804" s="12"/>
      <c r="AK1804" s="445" t="str">
        <f>IF(G1804="","",VLOOKUP(J1804,中子データ!$B$4:$H$4500,3,FALSE))</f>
        <v/>
      </c>
      <c r="AL1804" s="445" t="str">
        <f>IF(G1804="","",VLOOKUP(J1804,中子データ!$B$4:$H$4500,5,FALSE))</f>
        <v/>
      </c>
      <c r="AM1804" s="445" t="str">
        <f>IF(G1804="","",VLOOKUP(J1804,中子データ!$B$4:$H$4500,6,FALSE))</f>
        <v/>
      </c>
      <c r="AN1804" s="418"/>
      <c r="AO1804" s="419"/>
      <c r="AP1804" s="420"/>
      <c r="AQ1804" s="421"/>
      <c r="AR1804" s="420"/>
      <c r="AS1804" s="436"/>
      <c r="AT1804" s="436"/>
      <c r="AU1804" s="422"/>
      <c r="AV1804" s="11"/>
      <c r="AW1804" s="11"/>
      <c r="AX1804" s="410">
        <f t="shared" si="532"/>
        <v>0</v>
      </c>
      <c r="AY1804" s="411" t="str">
        <f>IF(G1804="","",VLOOKUP(J1804,中子データ!$B$4:$M$5999,10,FALSE))</f>
        <v/>
      </c>
      <c r="AZ1804" s="438" t="str">
        <f>IF(G1804="","",VLOOKUP(J1804,中子データ!$B$4:$M$5999,9,FALSE))</f>
        <v/>
      </c>
      <c r="BA1804" s="412" t="str">
        <f>IF(AQ1804="","",VLOOKUP(AQ1804,作業者名!$B$4:$C$100,2,FALSE))</f>
        <v/>
      </c>
      <c r="BB1804" s="412" t="str">
        <f>IF(AR1804="","",VLOOKUP(AR1804,作業者名!$B$4:$C$100,2,FALSE))</f>
        <v/>
      </c>
      <c r="BC1804" s="412" t="str">
        <f>IF(G1804="","",VLOOKUP(J1804,中子データ!B$4:N$6004,12,FALSE))</f>
        <v/>
      </c>
      <c r="BD1804" s="413" t="str">
        <f>IF(G1804="","",VLOOKUP(J1804,中子データ!$B$4:$P$4500,15,FALSE))</f>
        <v/>
      </c>
    </row>
  </sheetData>
  <autoFilter ref="J1:J1804" xr:uid="{00000000-0009-0000-0000-000000000000}"/>
  <mergeCells count="13">
    <mergeCell ref="AN3:AP3"/>
    <mergeCell ref="G1:I1"/>
    <mergeCell ref="D1:E1"/>
    <mergeCell ref="BA4:BB4"/>
    <mergeCell ref="AQ3:AR4"/>
    <mergeCell ref="A3:E3"/>
    <mergeCell ref="G3:G4"/>
    <mergeCell ref="K3:AJ3"/>
    <mergeCell ref="AK3:AM3"/>
    <mergeCell ref="H3:J3"/>
    <mergeCell ref="AO4:AP4"/>
    <mergeCell ref="AS3:AS4"/>
    <mergeCell ref="AT3:AT4"/>
  </mergeCells>
  <phoneticPr fontId="1"/>
  <pageMargins left="0.70866141732283472" right="0.70866141732283472" top="0.74803149606299213" bottom="0.74803149606299213" header="0.31496062992125984" footer="0.31496062992125984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当月実績追加処理">
                <anchor moveWithCells="1">
                  <from>
                    <xdr:col>14</xdr:col>
                    <xdr:colOff>180975</xdr:colOff>
                    <xdr:row>0</xdr:row>
                    <xdr:rowOff>66675</xdr:rowOff>
                  </from>
                  <to>
                    <xdr:col>16</xdr:col>
                    <xdr:colOff>152400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クリア">
                <anchor moveWithCells="1">
                  <from>
                    <xdr:col>11</xdr:col>
                    <xdr:colOff>390525</xdr:colOff>
                    <xdr:row>0</xdr:row>
                    <xdr:rowOff>66675</xdr:rowOff>
                  </from>
                  <to>
                    <xdr:col>13</xdr:col>
                    <xdr:colOff>104775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>
    <tabColor rgb="FFFF0000"/>
  </sheetPr>
  <dimension ref="A1:T21"/>
  <sheetViews>
    <sheetView zoomScaleNormal="100" workbookViewId="0">
      <pane xSplit="2" ySplit="4" topLeftCell="C11" activePane="bottomRight" state="frozen"/>
      <selection pane="topRight" activeCell="H1" sqref="H1"/>
      <selection pane="bottomLeft" activeCell="A5" sqref="A5"/>
      <selection pane="bottomRight" activeCell="G38" sqref="G38"/>
    </sheetView>
  </sheetViews>
  <sheetFormatPr defaultRowHeight="13.5" x14ac:dyDescent="0.15"/>
  <cols>
    <col min="1" max="1" width="2.375" style="1" customWidth="1"/>
    <col min="2" max="3" width="11.625" style="5" customWidth="1"/>
    <col min="4" max="4" width="5.625" style="3" customWidth="1"/>
    <col min="5" max="5" width="18.125" style="3" customWidth="1"/>
    <col min="6" max="6" width="6.875" style="1" customWidth="1"/>
    <col min="7" max="8" width="6.625" style="1" customWidth="1"/>
    <col min="9" max="16" width="4" style="3" customWidth="1"/>
    <col min="17" max="17" width="6.625" style="1" customWidth="1"/>
    <col min="18" max="19" width="9.875" style="388" customWidth="1"/>
    <col min="20" max="20" width="39.125" style="384" customWidth="1"/>
    <col min="21" max="16384" width="9" style="1"/>
  </cols>
  <sheetData>
    <row r="1" spans="1:20" ht="18.75" x14ac:dyDescent="0.2">
      <c r="A1" s="448"/>
      <c r="B1" s="1286" t="s">
        <v>1724</v>
      </c>
      <c r="C1" s="1286"/>
      <c r="D1" s="1286"/>
      <c r="E1" s="1288" t="str">
        <f>日報入力!D1</f>
        <v>2021年度</v>
      </c>
      <c r="F1" s="1288"/>
      <c r="G1" s="1288" t="str">
        <f>日報入力!G1</f>
        <v>9月度【２工場】</v>
      </c>
      <c r="H1" s="1288"/>
      <c r="I1" s="1288"/>
      <c r="J1" s="1288"/>
      <c r="K1" s="1288"/>
      <c r="L1" s="873"/>
      <c r="M1" s="399"/>
      <c r="N1" s="399"/>
      <c r="O1" s="399"/>
      <c r="P1" s="399"/>
    </row>
    <row r="2" spans="1:20" ht="13.5" customHeight="1" x14ac:dyDescent="0.15">
      <c r="B2" s="1287"/>
      <c r="C2" s="1287"/>
      <c r="D2" s="1287"/>
      <c r="E2" s="1289"/>
      <c r="F2" s="1289"/>
      <c r="G2" s="1289"/>
      <c r="H2" s="1289"/>
      <c r="I2" s="1289"/>
      <c r="J2" s="1289"/>
      <c r="K2" s="1289"/>
      <c r="L2" s="873"/>
      <c r="M2" s="399"/>
      <c r="N2" s="399"/>
      <c r="O2" s="399"/>
      <c r="P2" s="399"/>
    </row>
    <row r="3" spans="1:20" ht="13.5" customHeight="1" x14ac:dyDescent="0.15">
      <c r="A3" s="188"/>
      <c r="B3" s="1290" t="s">
        <v>1725</v>
      </c>
      <c r="C3" s="883"/>
      <c r="D3" s="884"/>
      <c r="E3" s="885"/>
      <c r="F3" s="1291" t="s">
        <v>1726</v>
      </c>
      <c r="G3" s="1292"/>
      <c r="H3" s="1293"/>
      <c r="I3" s="1294" t="s">
        <v>1727</v>
      </c>
      <c r="J3" s="1295"/>
      <c r="K3" s="1295"/>
      <c r="L3" s="1295"/>
      <c r="M3" s="1295"/>
      <c r="N3" s="1295"/>
      <c r="O3" s="1295"/>
      <c r="P3" s="1295"/>
      <c r="Q3" s="1296"/>
      <c r="R3" s="1284" t="s">
        <v>1728</v>
      </c>
      <c r="S3" s="1284" t="s">
        <v>1729</v>
      </c>
      <c r="T3" s="414"/>
    </row>
    <row r="4" spans="1:20" ht="57" customHeight="1" x14ac:dyDescent="0.15">
      <c r="B4" s="1290"/>
      <c r="C4" s="886" t="s">
        <v>1730</v>
      </c>
      <c r="D4" s="887" t="s">
        <v>1731</v>
      </c>
      <c r="E4" s="888" t="s">
        <v>1732</v>
      </c>
      <c r="F4" s="874" t="s">
        <v>1733</v>
      </c>
      <c r="G4" s="874" t="s">
        <v>1734</v>
      </c>
      <c r="H4" s="874" t="s">
        <v>1735</v>
      </c>
      <c r="I4" s="896" t="s">
        <v>1737</v>
      </c>
      <c r="J4" s="897" t="s">
        <v>1742</v>
      </c>
      <c r="K4" s="898" t="s">
        <v>1743</v>
      </c>
      <c r="L4" s="897" t="s">
        <v>1744</v>
      </c>
      <c r="M4" s="899" t="s">
        <v>1738</v>
      </c>
      <c r="N4" s="897" t="s">
        <v>1813</v>
      </c>
      <c r="O4" s="900"/>
      <c r="P4" s="901"/>
      <c r="Q4" s="875" t="s">
        <v>1736</v>
      </c>
      <c r="R4" s="1285"/>
      <c r="S4" s="1285"/>
      <c r="T4" s="524" t="s">
        <v>475</v>
      </c>
    </row>
    <row r="5" spans="1:20" x14ac:dyDescent="0.15">
      <c r="B5" s="238"/>
      <c r="C5" s="891"/>
      <c r="D5" s="9"/>
      <c r="E5" s="892" t="str">
        <f>IF(B5="","",VLOOKUP(D5,中子データ!$B$4:$H$4500,2,FALSE))</f>
        <v/>
      </c>
      <c r="F5" s="893" t="str">
        <f>IF(B5="","",VLOOKUP(D5,中子データ!$B$4:$H$4500,3,FALSE))</f>
        <v/>
      </c>
      <c r="G5" s="876" t="str">
        <f>IF(B5="","",VLOOKUP(D5,中子データ!$B$4:$H$4500,5,FALSE))</f>
        <v/>
      </c>
      <c r="H5" s="876" t="str">
        <f>IF(B5="","",VLOOKUP(D5,中子データ!$B$4:$H$4500,6,FALSE))</f>
        <v/>
      </c>
      <c r="I5" s="877"/>
      <c r="J5" s="878"/>
      <c r="K5" s="878"/>
      <c r="L5" s="878"/>
      <c r="M5" s="878"/>
      <c r="N5" s="878"/>
      <c r="O5" s="878"/>
      <c r="P5" s="879"/>
      <c r="Q5" s="880">
        <f>SUM(I5:P5)</f>
        <v>0</v>
      </c>
      <c r="R5" s="881" t="str">
        <f>IF(B5,G5*Q5,"")</f>
        <v/>
      </c>
      <c r="S5" s="881" t="str">
        <f>IF(B5,H5*Q5,"")</f>
        <v/>
      </c>
      <c r="T5" s="422"/>
    </row>
    <row r="6" spans="1:20" x14ac:dyDescent="0.15">
      <c r="B6" s="238"/>
      <c r="C6" s="891"/>
      <c r="D6" s="9"/>
      <c r="E6" s="892" t="str">
        <f>IF(B6="","",VLOOKUP(D6,中子データ!$B$4:$H$4500,2,FALSE))</f>
        <v/>
      </c>
      <c r="F6" s="893" t="str">
        <f>IF(B6="","",VLOOKUP(D6,中子データ!$B$4:$H$4500,3,FALSE))</f>
        <v/>
      </c>
      <c r="G6" s="876" t="str">
        <f>IF(B6="","",VLOOKUP(D6,中子データ!$B$4:$H$4500,5,FALSE))</f>
        <v/>
      </c>
      <c r="H6" s="876" t="str">
        <f>IF(B6="","",VLOOKUP(D6,中子データ!$B$4:$H$4500,6,FALSE))</f>
        <v/>
      </c>
      <c r="I6" s="877"/>
      <c r="J6" s="878"/>
      <c r="K6" s="878"/>
      <c r="L6" s="878"/>
      <c r="M6" s="878"/>
      <c r="N6" s="878"/>
      <c r="O6" s="878"/>
      <c r="P6" s="879"/>
      <c r="Q6" s="880">
        <f t="shared" ref="Q6:Q20" si="0">SUM(I6:P6)</f>
        <v>0</v>
      </c>
      <c r="R6" s="881" t="str">
        <f t="shared" ref="R6:R20" si="1">IF(B6,G6*Q6,"")</f>
        <v/>
      </c>
      <c r="S6" s="881" t="str">
        <f t="shared" ref="S6:S20" si="2">IF(B6,H6*Q6,"")</f>
        <v/>
      </c>
      <c r="T6" s="422"/>
    </row>
    <row r="7" spans="1:20" x14ac:dyDescent="0.15">
      <c r="B7" s="238"/>
      <c r="C7" s="891"/>
      <c r="D7" s="9"/>
      <c r="E7" s="892" t="str">
        <f>IF(B7="","",VLOOKUP(D7,中子データ!$B$4:$H$4500,2,FALSE))</f>
        <v/>
      </c>
      <c r="F7" s="893" t="str">
        <f>IF(B7="","",VLOOKUP(D7,中子データ!$B$4:$H$4500,3,FALSE))</f>
        <v/>
      </c>
      <c r="G7" s="876" t="str">
        <f>IF(B7="","",VLOOKUP(D7,中子データ!$B$4:$H$4500,5,FALSE))</f>
        <v/>
      </c>
      <c r="H7" s="876" t="str">
        <f>IF(B7="","",VLOOKUP(D7,中子データ!$B$4:$H$4500,6,FALSE))</f>
        <v/>
      </c>
      <c r="I7" s="877"/>
      <c r="J7" s="878"/>
      <c r="K7" s="878"/>
      <c r="L7" s="878"/>
      <c r="M7" s="878"/>
      <c r="N7" s="878"/>
      <c r="O7" s="878"/>
      <c r="P7" s="879"/>
      <c r="Q7" s="880">
        <f t="shared" si="0"/>
        <v>0</v>
      </c>
      <c r="R7" s="881" t="str">
        <f t="shared" si="1"/>
        <v/>
      </c>
      <c r="S7" s="881" t="str">
        <f t="shared" si="2"/>
        <v/>
      </c>
      <c r="T7" s="422"/>
    </row>
    <row r="8" spans="1:20" x14ac:dyDescent="0.15">
      <c r="B8" s="238"/>
      <c r="C8" s="891"/>
      <c r="D8" s="9"/>
      <c r="E8" s="892" t="str">
        <f>IF(B8="","",VLOOKUP(D8,中子データ!$B$4:$H$4500,2,FALSE))</f>
        <v/>
      </c>
      <c r="F8" s="893" t="str">
        <f>IF(B8="","",VLOOKUP(D8,中子データ!$B$4:$H$4500,3,FALSE))</f>
        <v/>
      </c>
      <c r="G8" s="876" t="str">
        <f>IF(B8="","",VLOOKUP(D8,中子データ!$B$4:$H$4500,5,FALSE))</f>
        <v/>
      </c>
      <c r="H8" s="876" t="str">
        <f>IF(B8="","",VLOOKUP(D8,中子データ!$B$4:$H$4500,6,FALSE))</f>
        <v/>
      </c>
      <c r="I8" s="877"/>
      <c r="J8" s="878"/>
      <c r="K8" s="878"/>
      <c r="L8" s="878"/>
      <c r="M8" s="878"/>
      <c r="N8" s="878"/>
      <c r="O8" s="878"/>
      <c r="P8" s="879"/>
      <c r="Q8" s="880">
        <f t="shared" si="0"/>
        <v>0</v>
      </c>
      <c r="R8" s="881" t="str">
        <f t="shared" si="1"/>
        <v/>
      </c>
      <c r="S8" s="881" t="str">
        <f t="shared" si="2"/>
        <v/>
      </c>
      <c r="T8" s="422"/>
    </row>
    <row r="9" spans="1:20" x14ac:dyDescent="0.15">
      <c r="B9" s="238"/>
      <c r="C9" s="891"/>
      <c r="D9" s="9"/>
      <c r="E9" s="892" t="str">
        <f>IF(B9="","",VLOOKUP(D9,中子データ!$B$4:$H$4500,2,FALSE))</f>
        <v/>
      </c>
      <c r="F9" s="893" t="str">
        <f>IF(B9="","",VLOOKUP(D9,中子データ!$B$4:$H$4500,3,FALSE))</f>
        <v/>
      </c>
      <c r="G9" s="876" t="str">
        <f>IF(B9="","",VLOOKUP(D9,中子データ!$B$4:$H$4500,5,FALSE))</f>
        <v/>
      </c>
      <c r="H9" s="876" t="str">
        <f>IF(B9="","",VLOOKUP(D9,中子データ!$B$4:$H$4500,6,FALSE))</f>
        <v/>
      </c>
      <c r="I9" s="877"/>
      <c r="J9" s="878"/>
      <c r="K9" s="878"/>
      <c r="L9" s="878"/>
      <c r="M9" s="878"/>
      <c r="N9" s="878"/>
      <c r="O9" s="878"/>
      <c r="P9" s="879"/>
      <c r="Q9" s="880">
        <f t="shared" si="0"/>
        <v>0</v>
      </c>
      <c r="R9" s="881" t="str">
        <f t="shared" si="1"/>
        <v/>
      </c>
      <c r="S9" s="881" t="str">
        <f t="shared" si="2"/>
        <v/>
      </c>
      <c r="T9" s="422"/>
    </row>
    <row r="10" spans="1:20" x14ac:dyDescent="0.15">
      <c r="B10" s="238"/>
      <c r="C10" s="891"/>
      <c r="D10" s="9"/>
      <c r="E10" s="892" t="str">
        <f>IF(B10="","",VLOOKUP(D10,中子データ!$B$4:$H$4500,2,FALSE))</f>
        <v/>
      </c>
      <c r="F10" s="893" t="str">
        <f>IF(B10="","",VLOOKUP(D10,中子データ!$B$4:$H$4500,3,FALSE))</f>
        <v/>
      </c>
      <c r="G10" s="876" t="str">
        <f>IF(B10="","",VLOOKUP(D10,中子データ!$B$4:$H$4500,5,FALSE))</f>
        <v/>
      </c>
      <c r="H10" s="876" t="str">
        <f>IF(B10="","",VLOOKUP(D10,中子データ!$B$4:$H$4500,6,FALSE))</f>
        <v/>
      </c>
      <c r="I10" s="877"/>
      <c r="J10" s="878"/>
      <c r="K10" s="878"/>
      <c r="L10" s="878"/>
      <c r="M10" s="878"/>
      <c r="N10" s="878"/>
      <c r="O10" s="878"/>
      <c r="P10" s="879"/>
      <c r="Q10" s="880">
        <f t="shared" si="0"/>
        <v>0</v>
      </c>
      <c r="R10" s="881" t="str">
        <f t="shared" si="1"/>
        <v/>
      </c>
      <c r="S10" s="881" t="str">
        <f t="shared" si="2"/>
        <v/>
      </c>
      <c r="T10" s="422"/>
    </row>
    <row r="11" spans="1:20" x14ac:dyDescent="0.15">
      <c r="B11" s="238"/>
      <c r="C11" s="891"/>
      <c r="D11" s="9"/>
      <c r="E11" s="892" t="str">
        <f>IF(B11="","",VLOOKUP(D11,中子データ!$B$4:$H$4500,2,FALSE))</f>
        <v/>
      </c>
      <c r="F11" s="893" t="str">
        <f>IF(B11="","",VLOOKUP(D11,中子データ!$B$4:$H$4500,3,FALSE))</f>
        <v/>
      </c>
      <c r="G11" s="876" t="str">
        <f>IF(B11="","",VLOOKUP(D11,中子データ!$B$4:$H$4500,5,FALSE))</f>
        <v/>
      </c>
      <c r="H11" s="876" t="str">
        <f>IF(B11="","",VLOOKUP(D11,中子データ!$B$4:$H$4500,6,FALSE))</f>
        <v/>
      </c>
      <c r="I11" s="877"/>
      <c r="J11" s="878"/>
      <c r="K11" s="878"/>
      <c r="L11" s="878"/>
      <c r="M11" s="878"/>
      <c r="N11" s="878"/>
      <c r="O11" s="878"/>
      <c r="P11" s="879"/>
      <c r="Q11" s="880">
        <f t="shared" si="0"/>
        <v>0</v>
      </c>
      <c r="R11" s="881" t="str">
        <f t="shared" si="1"/>
        <v/>
      </c>
      <c r="S11" s="881" t="str">
        <f t="shared" si="2"/>
        <v/>
      </c>
      <c r="T11" s="422"/>
    </row>
    <row r="12" spans="1:20" x14ac:dyDescent="0.15">
      <c r="B12" s="238"/>
      <c r="C12" s="891"/>
      <c r="D12" s="9"/>
      <c r="E12" s="892" t="str">
        <f>IF(B12="","",VLOOKUP(D12,中子データ!$B$4:$H$4500,2,FALSE))</f>
        <v/>
      </c>
      <c r="F12" s="893" t="str">
        <f>IF(B12="","",VLOOKUP(D12,中子データ!$B$4:$H$4500,3,FALSE))</f>
        <v/>
      </c>
      <c r="G12" s="876" t="str">
        <f>IF(B12="","",VLOOKUP(D12,中子データ!$B$4:$H$4500,5,FALSE))</f>
        <v/>
      </c>
      <c r="H12" s="876" t="str">
        <f>IF(B12="","",VLOOKUP(D12,中子データ!$B$4:$H$4500,6,FALSE))</f>
        <v/>
      </c>
      <c r="I12" s="877"/>
      <c r="J12" s="878"/>
      <c r="K12" s="878"/>
      <c r="L12" s="878"/>
      <c r="M12" s="878"/>
      <c r="N12" s="878"/>
      <c r="O12" s="878"/>
      <c r="P12" s="879"/>
      <c r="Q12" s="880">
        <f t="shared" si="0"/>
        <v>0</v>
      </c>
      <c r="R12" s="881" t="str">
        <f t="shared" si="1"/>
        <v/>
      </c>
      <c r="S12" s="881" t="str">
        <f t="shared" si="2"/>
        <v/>
      </c>
      <c r="T12" s="422"/>
    </row>
    <row r="13" spans="1:20" x14ac:dyDescent="0.15">
      <c r="B13" s="238"/>
      <c r="C13" s="891"/>
      <c r="D13" s="9"/>
      <c r="E13" s="892" t="str">
        <f>IF(B13="","",VLOOKUP(D13,中子データ!$B$4:$H$4500,2,FALSE))</f>
        <v/>
      </c>
      <c r="F13" s="893" t="str">
        <f>IF(B13="","",VLOOKUP(D13,中子データ!$B$4:$H$4500,3,FALSE))</f>
        <v/>
      </c>
      <c r="G13" s="876" t="str">
        <f>IF(B13="","",VLOOKUP(D13,中子データ!$B$4:$H$4500,5,FALSE))</f>
        <v/>
      </c>
      <c r="H13" s="876" t="str">
        <f>IF(B13="","",VLOOKUP(D13,中子データ!$B$4:$H$4500,6,FALSE))</f>
        <v/>
      </c>
      <c r="I13" s="877"/>
      <c r="J13" s="878"/>
      <c r="K13" s="878"/>
      <c r="L13" s="878"/>
      <c r="M13" s="878"/>
      <c r="N13" s="878"/>
      <c r="O13" s="878"/>
      <c r="P13" s="879"/>
      <c r="Q13" s="880">
        <f t="shared" si="0"/>
        <v>0</v>
      </c>
      <c r="R13" s="881" t="str">
        <f t="shared" si="1"/>
        <v/>
      </c>
      <c r="S13" s="881" t="str">
        <f t="shared" si="2"/>
        <v/>
      </c>
      <c r="T13" s="422"/>
    </row>
    <row r="14" spans="1:20" x14ac:dyDescent="0.15">
      <c r="B14" s="238"/>
      <c r="C14" s="891"/>
      <c r="D14" s="9"/>
      <c r="E14" s="892" t="str">
        <f>IF(B14="","",VLOOKUP(D14,中子データ!$B$4:$H$4500,2,FALSE))</f>
        <v/>
      </c>
      <c r="F14" s="893" t="str">
        <f>IF(B14="","",VLOOKUP(D14,中子データ!$B$4:$H$4500,3,FALSE))</f>
        <v/>
      </c>
      <c r="G14" s="876" t="str">
        <f>IF(B14="","",VLOOKUP(D14,中子データ!$B$4:$H$4500,5,FALSE))</f>
        <v/>
      </c>
      <c r="H14" s="876" t="str">
        <f>IF(B14="","",VLOOKUP(D14,中子データ!$B$4:$H$4500,6,FALSE))</f>
        <v/>
      </c>
      <c r="I14" s="877"/>
      <c r="J14" s="878"/>
      <c r="K14" s="878"/>
      <c r="L14" s="878"/>
      <c r="M14" s="878"/>
      <c r="N14" s="878"/>
      <c r="O14" s="878"/>
      <c r="P14" s="879"/>
      <c r="Q14" s="880">
        <f t="shared" si="0"/>
        <v>0</v>
      </c>
      <c r="R14" s="881" t="str">
        <f t="shared" si="1"/>
        <v/>
      </c>
      <c r="S14" s="881" t="str">
        <f t="shared" si="2"/>
        <v/>
      </c>
      <c r="T14" s="422"/>
    </row>
    <row r="15" spans="1:20" x14ac:dyDescent="0.15">
      <c r="B15" s="238"/>
      <c r="C15" s="891"/>
      <c r="D15" s="9"/>
      <c r="E15" s="892" t="str">
        <f>IF(B15="","",VLOOKUP(D15,中子データ!$B$4:$H$4500,2,FALSE))</f>
        <v/>
      </c>
      <c r="F15" s="893" t="str">
        <f>IF(B15="","",VLOOKUP(D15,中子データ!$B$4:$H$4500,3,FALSE))</f>
        <v/>
      </c>
      <c r="G15" s="876" t="str">
        <f>IF(B15="","",VLOOKUP(D15,中子データ!$B$4:$H$4500,5,FALSE))</f>
        <v/>
      </c>
      <c r="H15" s="876" t="str">
        <f>IF(B15="","",VLOOKUP(D15,中子データ!$B$4:$H$4500,6,FALSE))</f>
        <v/>
      </c>
      <c r="I15" s="877"/>
      <c r="J15" s="878"/>
      <c r="K15" s="878"/>
      <c r="L15" s="878"/>
      <c r="M15" s="878"/>
      <c r="N15" s="878"/>
      <c r="O15" s="878"/>
      <c r="P15" s="879"/>
      <c r="Q15" s="880">
        <f t="shared" si="0"/>
        <v>0</v>
      </c>
      <c r="R15" s="881" t="str">
        <f t="shared" si="1"/>
        <v/>
      </c>
      <c r="S15" s="881" t="str">
        <f t="shared" si="2"/>
        <v/>
      </c>
      <c r="T15" s="422"/>
    </row>
    <row r="16" spans="1:20" x14ac:dyDescent="0.15">
      <c r="B16" s="238"/>
      <c r="C16" s="891"/>
      <c r="D16" s="9"/>
      <c r="E16" s="892" t="str">
        <f>IF(B16="","",VLOOKUP(D16,中子データ!$B$4:$H$4500,2,FALSE))</f>
        <v/>
      </c>
      <c r="F16" s="893" t="str">
        <f>IF(B16="","",VLOOKUP(D16,中子データ!$B$4:$H$4500,3,FALSE))</f>
        <v/>
      </c>
      <c r="G16" s="876" t="str">
        <f>IF(B16="","",VLOOKUP(D16,中子データ!$B$4:$H$4500,5,FALSE))</f>
        <v/>
      </c>
      <c r="H16" s="876" t="str">
        <f>IF(B16="","",VLOOKUP(D16,中子データ!$B$4:$H$4500,6,FALSE))</f>
        <v/>
      </c>
      <c r="I16" s="877"/>
      <c r="J16" s="878"/>
      <c r="K16" s="878"/>
      <c r="L16" s="878"/>
      <c r="M16" s="878"/>
      <c r="N16" s="878"/>
      <c r="O16" s="878"/>
      <c r="P16" s="879"/>
      <c r="Q16" s="880">
        <f t="shared" si="0"/>
        <v>0</v>
      </c>
      <c r="R16" s="881" t="str">
        <f t="shared" si="1"/>
        <v/>
      </c>
      <c r="S16" s="881" t="str">
        <f t="shared" si="2"/>
        <v/>
      </c>
      <c r="T16" s="422"/>
    </row>
    <row r="17" spans="2:20" x14ac:dyDescent="0.15">
      <c r="B17" s="238"/>
      <c r="C17" s="891"/>
      <c r="D17" s="9"/>
      <c r="E17" s="892" t="str">
        <f>IF(B17="","",VLOOKUP(D17,中子データ!$B$4:$H$4500,2,FALSE))</f>
        <v/>
      </c>
      <c r="F17" s="893" t="str">
        <f>IF(B17="","",VLOOKUP(D17,中子データ!$B$4:$H$4500,3,FALSE))</f>
        <v/>
      </c>
      <c r="G17" s="876" t="str">
        <f>IF(B17="","",VLOOKUP(D17,中子データ!$B$4:$H$4500,5,FALSE))</f>
        <v/>
      </c>
      <c r="H17" s="876" t="str">
        <f>IF(B17="","",VLOOKUP(D17,中子データ!$B$4:$H$4500,6,FALSE))</f>
        <v/>
      </c>
      <c r="I17" s="877"/>
      <c r="J17" s="878"/>
      <c r="K17" s="878"/>
      <c r="L17" s="878"/>
      <c r="M17" s="878"/>
      <c r="N17" s="878"/>
      <c r="O17" s="878"/>
      <c r="P17" s="882"/>
      <c r="Q17" s="880">
        <f t="shared" si="0"/>
        <v>0</v>
      </c>
      <c r="R17" s="881" t="str">
        <f t="shared" si="1"/>
        <v/>
      </c>
      <c r="S17" s="881" t="str">
        <f t="shared" si="2"/>
        <v/>
      </c>
      <c r="T17" s="422"/>
    </row>
    <row r="18" spans="2:20" x14ac:dyDescent="0.15">
      <c r="B18" s="238"/>
      <c r="C18" s="891"/>
      <c r="D18" s="9"/>
      <c r="E18" s="892" t="str">
        <f>IF(B18="","",VLOOKUP(D18,中子データ!$B$4:$H$4500,2,FALSE))</f>
        <v/>
      </c>
      <c r="F18" s="893" t="str">
        <f>IF(B18="","",VLOOKUP(D18,中子データ!$B$4:$H$4500,3,FALSE))</f>
        <v/>
      </c>
      <c r="G18" s="876" t="str">
        <f>IF(B18="","",VLOOKUP(D18,中子データ!$B$4:$H$4500,5,FALSE))</f>
        <v/>
      </c>
      <c r="H18" s="876" t="str">
        <f>IF(B18="","",VLOOKUP(D18,中子データ!$B$4:$H$4500,6,FALSE))</f>
        <v/>
      </c>
      <c r="I18" s="877"/>
      <c r="J18" s="878"/>
      <c r="K18" s="878"/>
      <c r="L18" s="878"/>
      <c r="M18" s="878"/>
      <c r="N18" s="878"/>
      <c r="O18" s="878"/>
      <c r="P18" s="879"/>
      <c r="Q18" s="880">
        <f t="shared" si="0"/>
        <v>0</v>
      </c>
      <c r="R18" s="881" t="str">
        <f t="shared" si="1"/>
        <v/>
      </c>
      <c r="S18" s="881" t="str">
        <f t="shared" si="2"/>
        <v/>
      </c>
      <c r="T18" s="422"/>
    </row>
    <row r="19" spans="2:20" x14ac:dyDescent="0.15">
      <c r="B19" s="238"/>
      <c r="C19" s="891"/>
      <c r="D19" s="9"/>
      <c r="E19" s="892" t="str">
        <f>IF(B19="","",VLOOKUP(D19,中子データ!$B$4:$H$4500,2,FALSE))</f>
        <v/>
      </c>
      <c r="F19" s="893" t="str">
        <f>IF(B19="","",VLOOKUP(D19,中子データ!$B$4:$H$4500,3,FALSE))</f>
        <v/>
      </c>
      <c r="G19" s="876" t="str">
        <f>IF(B19="","",VLOOKUP(D19,中子データ!$B$4:$H$4500,5,FALSE))</f>
        <v/>
      </c>
      <c r="H19" s="876" t="str">
        <f>IF(B19="","",VLOOKUP(D19,中子データ!$B$4:$H$4500,6,FALSE))</f>
        <v/>
      </c>
      <c r="I19" s="877"/>
      <c r="J19" s="878"/>
      <c r="K19" s="878"/>
      <c r="L19" s="878"/>
      <c r="M19" s="878"/>
      <c r="N19" s="878"/>
      <c r="O19" s="878"/>
      <c r="P19" s="879"/>
      <c r="Q19" s="880">
        <f t="shared" si="0"/>
        <v>0</v>
      </c>
      <c r="R19" s="881" t="str">
        <f t="shared" si="1"/>
        <v/>
      </c>
      <c r="S19" s="881" t="str">
        <f t="shared" si="2"/>
        <v/>
      </c>
      <c r="T19" s="422"/>
    </row>
    <row r="20" spans="2:20" x14ac:dyDescent="0.15">
      <c r="B20" s="238"/>
      <c r="C20" s="891"/>
      <c r="D20" s="9"/>
      <c r="E20" s="892" t="str">
        <f>IF(B20="","",VLOOKUP(D20,中子データ!$B$4:$H$4500,2,FALSE))</f>
        <v/>
      </c>
      <c r="F20" s="893" t="str">
        <f>IF(B20="","",VLOOKUP(D20,中子データ!$B$4:$H$4500,3,FALSE))</f>
        <v/>
      </c>
      <c r="G20" s="876" t="str">
        <f>IF(B20="","",VLOOKUP(D20,中子データ!$B$4:$H$4500,5,FALSE))</f>
        <v/>
      </c>
      <c r="H20" s="876" t="str">
        <f>IF(B20="","",VLOOKUP(D20,中子データ!$B$4:$H$4500,6,FALSE))</f>
        <v/>
      </c>
      <c r="I20" s="877"/>
      <c r="J20" s="878"/>
      <c r="K20" s="878"/>
      <c r="L20" s="878"/>
      <c r="M20" s="878"/>
      <c r="N20" s="878"/>
      <c r="O20" s="878"/>
      <c r="P20" s="879"/>
      <c r="Q20" s="880">
        <f t="shared" si="0"/>
        <v>0</v>
      </c>
      <c r="R20" s="881" t="str">
        <f t="shared" si="1"/>
        <v/>
      </c>
      <c r="S20" s="881" t="str">
        <f t="shared" si="2"/>
        <v/>
      </c>
      <c r="T20" s="422"/>
    </row>
    <row r="21" spans="2:20" ht="21.75" customHeight="1" x14ac:dyDescent="0.15">
      <c r="Q21" s="889" t="s">
        <v>1739</v>
      </c>
      <c r="R21" s="890">
        <f>SUM(R5:R20)</f>
        <v>0</v>
      </c>
      <c r="S21" s="890">
        <f>SUM(S5:S20)</f>
        <v>0</v>
      </c>
    </row>
  </sheetData>
  <dataConsolidate/>
  <mergeCells count="8">
    <mergeCell ref="R3:R4"/>
    <mergeCell ref="S3:S4"/>
    <mergeCell ref="B1:D2"/>
    <mergeCell ref="E1:F2"/>
    <mergeCell ref="G1:K2"/>
    <mergeCell ref="B3:B4"/>
    <mergeCell ref="F3:H3"/>
    <mergeCell ref="I3:Q3"/>
  </mergeCells>
  <phoneticPr fontId="1"/>
  <pageMargins left="0.70866141732283472" right="0.70866141732283472" top="0.74803149606299213" bottom="0.74803149606299213" header="0.31496062992125984" footer="0.31496062992125984"/>
  <pageSetup paperSize="9" scale="8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 filterMode="1"/>
  <dimension ref="A1:BP1771"/>
  <sheetViews>
    <sheetView tabSelected="1" zoomScale="90" zoomScaleNormal="90" workbookViewId="0">
      <pane xSplit="1" ySplit="4" topLeftCell="B565" activePane="bottomRight" state="frozen"/>
      <selection pane="topRight" activeCell="B1" sqref="B1"/>
      <selection pane="bottomLeft" activeCell="A5" sqref="A5"/>
      <selection pane="bottomRight" activeCell="AL573" sqref="AL573"/>
    </sheetView>
  </sheetViews>
  <sheetFormatPr defaultRowHeight="19.5" customHeight="1" x14ac:dyDescent="0.15"/>
  <cols>
    <col min="1" max="1" width="9.75" style="32" customWidth="1"/>
    <col min="2" max="2" width="4.125" style="14" customWidth="1"/>
    <col min="3" max="4" width="4.125" style="16" customWidth="1"/>
    <col min="5" max="5" width="4.125" style="14" customWidth="1"/>
    <col min="6" max="8" width="4" style="16" customWidth="1"/>
    <col min="9" max="17" width="3.625" style="16" customWidth="1"/>
    <col min="18" max="19" width="3.625" style="16" hidden="1" customWidth="1"/>
    <col min="20" max="26" width="3.625" style="16" customWidth="1"/>
    <col min="27" max="29" width="3.625" style="17" customWidth="1"/>
    <col min="30" max="30" width="3.625" style="18" customWidth="1"/>
    <col min="31" max="31" width="5.75" style="19" customWidth="1"/>
    <col min="32" max="32" width="5.75" style="19" hidden="1" customWidth="1"/>
    <col min="33" max="33" width="5.75" style="16" hidden="1" customWidth="1"/>
    <col min="34" max="34" width="5.75" style="19" hidden="1" customWidth="1"/>
    <col min="35" max="35" width="7.375" style="17" hidden="1" customWidth="1"/>
    <col min="36" max="37" width="7.25" style="17" customWidth="1"/>
    <col min="38" max="39" width="6.25" style="18" customWidth="1"/>
    <col min="40" max="40" width="18.5" style="19" customWidth="1"/>
    <col min="41" max="43" width="4.875" style="19" customWidth="1"/>
    <col min="44" max="44" width="3.625" style="19" customWidth="1"/>
    <col min="45" max="47" width="4.875" style="19" customWidth="1"/>
    <col min="48" max="48" width="5.375" style="19" hidden="1" customWidth="1"/>
    <col min="49" max="49" width="5.375" style="525" hidden="1" customWidth="1"/>
    <col min="50" max="50" width="7.625" style="525" customWidth="1"/>
    <col min="51" max="51" width="5.5" style="19" customWidth="1"/>
    <col min="52" max="52" width="5.5" style="19" hidden="1" customWidth="1"/>
    <col min="53" max="53" width="5.5" style="19" customWidth="1"/>
    <col min="54" max="55" width="5.625" style="19" customWidth="1"/>
    <col min="56" max="56" width="59.625" style="382" customWidth="1"/>
    <col min="57" max="58" width="4.25" style="382" customWidth="1"/>
    <col min="59" max="59" width="6.875" style="19" customWidth="1"/>
    <col min="60" max="16384" width="9" style="19"/>
  </cols>
  <sheetData>
    <row r="1" spans="1:59" ht="24" customHeight="1" x14ac:dyDescent="0.25">
      <c r="A1" s="13" t="s">
        <v>37</v>
      </c>
      <c r="C1" s="15"/>
      <c r="F1" s="1332" t="str">
        <f>日報入力!D1</f>
        <v>2021年度</v>
      </c>
      <c r="G1" s="1332"/>
      <c r="H1" s="1332"/>
      <c r="I1" s="1332"/>
      <c r="J1" s="1326" t="str">
        <f>日報入力!G1</f>
        <v>9月度【２工場】</v>
      </c>
      <c r="K1" s="1326"/>
      <c r="L1" s="1326"/>
      <c r="M1" s="1326"/>
      <c r="N1" s="1326"/>
      <c r="O1" s="1326"/>
      <c r="P1" s="1326"/>
      <c r="Q1" s="1326"/>
      <c r="R1" s="1327"/>
      <c r="S1" s="1327"/>
      <c r="T1" s="1326"/>
      <c r="AI1" s="18"/>
      <c r="AJ1" s="18"/>
      <c r="AK1" s="18"/>
      <c r="AN1" s="1307" t="s">
        <v>1152</v>
      </c>
      <c r="AO1" s="1307"/>
      <c r="AP1" s="1307"/>
      <c r="AQ1" s="1307"/>
      <c r="AR1" s="1307"/>
      <c r="AS1" s="1307"/>
      <c r="AT1" s="1307"/>
      <c r="AU1" s="1307"/>
      <c r="AV1" s="1307"/>
      <c r="AW1" s="1307"/>
      <c r="AX1" s="1307"/>
      <c r="AY1" s="1302" t="s">
        <v>140</v>
      </c>
      <c r="AZ1" s="1319" t="s">
        <v>622</v>
      </c>
      <c r="BA1" s="1303" t="s">
        <v>1151</v>
      </c>
      <c r="BB1" s="1303"/>
      <c r="BC1" s="1303"/>
      <c r="BD1" s="1303"/>
      <c r="BE1" s="1303"/>
      <c r="BF1" s="1303"/>
      <c r="BG1" s="1303"/>
    </row>
    <row r="2" spans="1:59" s="22" customFormat="1" ht="19.5" customHeight="1" x14ac:dyDescent="0.15">
      <c r="A2" s="20">
        <v>1</v>
      </c>
      <c r="B2" s="14">
        <v>2</v>
      </c>
      <c r="C2" s="14">
        <v>3</v>
      </c>
      <c r="D2" s="14">
        <v>4</v>
      </c>
      <c r="E2" s="14">
        <v>5</v>
      </c>
      <c r="F2" s="14">
        <v>6</v>
      </c>
      <c r="G2" s="14">
        <v>7</v>
      </c>
      <c r="H2" s="14">
        <v>8</v>
      </c>
      <c r="I2" s="14">
        <v>9</v>
      </c>
      <c r="J2" s="14">
        <v>10</v>
      </c>
      <c r="K2" s="14">
        <v>11</v>
      </c>
      <c r="L2" s="14">
        <v>12</v>
      </c>
      <c r="M2" s="14">
        <v>13</v>
      </c>
      <c r="N2" s="14">
        <v>14</v>
      </c>
      <c r="O2" s="14">
        <v>15</v>
      </c>
      <c r="P2" s="14">
        <v>16</v>
      </c>
      <c r="Q2" s="14">
        <v>17</v>
      </c>
      <c r="R2" s="14">
        <v>18</v>
      </c>
      <c r="S2" s="14">
        <v>19</v>
      </c>
      <c r="T2" s="14">
        <v>20</v>
      </c>
      <c r="U2" s="14">
        <v>21</v>
      </c>
      <c r="V2" s="14">
        <v>22</v>
      </c>
      <c r="W2" s="14">
        <v>23</v>
      </c>
      <c r="X2" s="14">
        <v>24</v>
      </c>
      <c r="Y2" s="14">
        <v>25</v>
      </c>
      <c r="Z2" s="14">
        <v>26</v>
      </c>
      <c r="AA2" s="14">
        <v>27</v>
      </c>
      <c r="AB2" s="14">
        <v>28</v>
      </c>
      <c r="AC2" s="14">
        <v>29</v>
      </c>
      <c r="AD2" s="14">
        <v>30</v>
      </c>
      <c r="AE2" s="14">
        <v>31</v>
      </c>
      <c r="AF2" s="14">
        <v>32</v>
      </c>
      <c r="AG2" s="14">
        <v>33</v>
      </c>
      <c r="AH2" s="14">
        <v>34</v>
      </c>
      <c r="AI2" s="21">
        <v>35</v>
      </c>
      <c r="AJ2" s="21">
        <v>36</v>
      </c>
      <c r="AK2" s="21">
        <v>37</v>
      </c>
      <c r="AL2" s="21">
        <v>38</v>
      </c>
      <c r="AM2" s="21">
        <v>39</v>
      </c>
      <c r="AN2" s="1308"/>
      <c r="AO2" s="1308"/>
      <c r="AP2" s="1308"/>
      <c r="AQ2" s="1308"/>
      <c r="AR2" s="1308"/>
      <c r="AS2" s="1308"/>
      <c r="AT2" s="1308"/>
      <c r="AU2" s="1308"/>
      <c r="AV2" s="1308"/>
      <c r="AW2" s="1308"/>
      <c r="AX2" s="1308"/>
      <c r="AY2" s="1302"/>
      <c r="AZ2" s="1320"/>
      <c r="BA2" s="1304"/>
      <c r="BB2" s="1304"/>
      <c r="BC2" s="1304"/>
      <c r="BD2" s="1304"/>
      <c r="BE2" s="1304"/>
      <c r="BF2" s="1304"/>
      <c r="BG2" s="1304"/>
    </row>
    <row r="3" spans="1:59" ht="19.5" customHeight="1" x14ac:dyDescent="0.15">
      <c r="A3" s="1269" t="s">
        <v>2</v>
      </c>
      <c r="B3" s="232" t="s">
        <v>3</v>
      </c>
      <c r="C3" s="232"/>
      <c r="D3" s="232"/>
      <c r="E3" s="1337" t="s">
        <v>4</v>
      </c>
      <c r="F3" s="1337"/>
      <c r="G3" s="1337"/>
      <c r="H3" s="1337"/>
      <c r="I3" s="1337"/>
      <c r="J3" s="1337"/>
      <c r="K3" s="1337"/>
      <c r="L3" s="1337"/>
      <c r="M3" s="1337"/>
      <c r="N3" s="1337"/>
      <c r="O3" s="1337"/>
      <c r="P3" s="1337"/>
      <c r="Q3" s="1337"/>
      <c r="R3" s="1337"/>
      <c r="S3" s="1337"/>
      <c r="T3" s="1337"/>
      <c r="U3" s="1337"/>
      <c r="V3" s="1337"/>
      <c r="W3" s="1337"/>
      <c r="X3" s="1337"/>
      <c r="Y3" s="1337"/>
      <c r="Z3" s="1337"/>
      <c r="AA3" s="1337"/>
      <c r="AB3" s="1337"/>
      <c r="AC3" s="1337"/>
      <c r="AD3" s="1337"/>
      <c r="AE3" s="1330"/>
      <c r="AF3" s="1330"/>
      <c r="AG3" s="1330"/>
      <c r="AH3" s="1330"/>
      <c r="AI3" s="1331" t="s">
        <v>603</v>
      </c>
      <c r="AJ3" s="1331"/>
      <c r="AK3" s="1331"/>
      <c r="AL3" s="1301" t="s">
        <v>38</v>
      </c>
      <c r="AM3" s="1301"/>
      <c r="AN3" s="1314" t="s">
        <v>8</v>
      </c>
      <c r="AO3" s="254"/>
      <c r="AP3" s="1322" t="s">
        <v>607</v>
      </c>
      <c r="AQ3" s="1323"/>
      <c r="AR3" s="434"/>
      <c r="AS3" s="254"/>
      <c r="AT3" s="1312" t="s">
        <v>141</v>
      </c>
      <c r="AU3" s="1305" t="s">
        <v>1132</v>
      </c>
      <c r="AV3" s="1315" t="s">
        <v>1149</v>
      </c>
      <c r="AW3" s="1310" t="s">
        <v>1148</v>
      </c>
      <c r="AX3" s="1310" t="s">
        <v>1150</v>
      </c>
      <c r="AY3" s="417" t="s">
        <v>140</v>
      </c>
      <c r="AZ3" s="1317" t="s">
        <v>142</v>
      </c>
      <c r="BA3" s="1317" t="s">
        <v>631</v>
      </c>
      <c r="BB3" s="385"/>
      <c r="BC3" s="385"/>
      <c r="BD3" s="1309" t="s">
        <v>475</v>
      </c>
      <c r="BE3" s="532"/>
      <c r="BF3" s="532"/>
      <c r="BG3" s="1299" t="s">
        <v>619</v>
      </c>
    </row>
    <row r="4" spans="1:59" ht="47.25" customHeight="1" x14ac:dyDescent="0.15">
      <c r="A4" s="1269"/>
      <c r="B4" s="233" t="s">
        <v>39</v>
      </c>
      <c r="C4" s="233" t="s">
        <v>12</v>
      </c>
      <c r="D4" s="233" t="s">
        <v>13</v>
      </c>
      <c r="E4" s="234" t="s">
        <v>40</v>
      </c>
      <c r="F4" s="235" t="s">
        <v>15</v>
      </c>
      <c r="G4" s="235" t="s">
        <v>41</v>
      </c>
      <c r="H4" s="235" t="s">
        <v>42</v>
      </c>
      <c r="I4" s="235" t="s">
        <v>17</v>
      </c>
      <c r="J4" s="235" t="s">
        <v>18</v>
      </c>
      <c r="K4" s="235" t="s">
        <v>43</v>
      </c>
      <c r="L4" s="235" t="s">
        <v>20</v>
      </c>
      <c r="M4" s="235" t="s">
        <v>21</v>
      </c>
      <c r="N4" s="235" t="s">
        <v>22</v>
      </c>
      <c r="O4" s="235" t="s">
        <v>23</v>
      </c>
      <c r="P4" s="235" t="s">
        <v>1157</v>
      </c>
      <c r="Q4" s="235" t="s">
        <v>1387</v>
      </c>
      <c r="R4" s="236" t="s">
        <v>24</v>
      </c>
      <c r="S4" s="235" t="s">
        <v>25</v>
      </c>
      <c r="T4" s="236" t="s">
        <v>26</v>
      </c>
      <c r="U4" s="237" t="s">
        <v>27</v>
      </c>
      <c r="V4" s="237" t="s">
        <v>28</v>
      </c>
      <c r="W4" s="237" t="s">
        <v>29</v>
      </c>
      <c r="X4" s="237" t="s">
        <v>1111</v>
      </c>
      <c r="Y4" s="237" t="s">
        <v>30</v>
      </c>
      <c r="Z4" s="237" t="s">
        <v>1165</v>
      </c>
      <c r="AA4" s="523" t="s">
        <v>1142</v>
      </c>
      <c r="AB4" s="237" t="s">
        <v>1112</v>
      </c>
      <c r="AC4" s="237" t="s">
        <v>601</v>
      </c>
      <c r="AD4" s="237" t="s">
        <v>32</v>
      </c>
      <c r="AE4" s="230" t="s">
        <v>10</v>
      </c>
      <c r="AF4" s="230" t="s">
        <v>33</v>
      </c>
      <c r="AG4" s="230" t="s">
        <v>44</v>
      </c>
      <c r="AH4" s="230" t="s">
        <v>45</v>
      </c>
      <c r="AI4" s="239" t="s">
        <v>46</v>
      </c>
      <c r="AJ4" s="239" t="s">
        <v>10</v>
      </c>
      <c r="AK4" s="239" t="s">
        <v>47</v>
      </c>
      <c r="AL4" s="240" t="s">
        <v>48</v>
      </c>
      <c r="AM4" s="240" t="s">
        <v>49</v>
      </c>
      <c r="AN4" s="1314"/>
      <c r="AO4" s="256" t="s">
        <v>606</v>
      </c>
      <c r="AP4" s="1324"/>
      <c r="AQ4" s="1325"/>
      <c r="AR4" s="435" t="s">
        <v>632</v>
      </c>
      <c r="AS4" s="256" t="s">
        <v>143</v>
      </c>
      <c r="AT4" s="1313"/>
      <c r="AU4" s="1306"/>
      <c r="AV4" s="1316"/>
      <c r="AW4" s="1321"/>
      <c r="AX4" s="1311"/>
      <c r="AY4" s="310" t="s">
        <v>458</v>
      </c>
      <c r="AZ4" s="1318"/>
      <c r="BA4" s="1318"/>
      <c r="BB4" s="255" t="s">
        <v>604</v>
      </c>
      <c r="BC4" s="255" t="s">
        <v>605</v>
      </c>
      <c r="BD4" s="1309"/>
      <c r="BE4" s="533" t="s">
        <v>1163</v>
      </c>
      <c r="BF4" s="533" t="s">
        <v>1164</v>
      </c>
      <c r="BG4" s="1300"/>
    </row>
    <row r="5" spans="1:59" ht="19.5" hidden="1" customHeight="1" x14ac:dyDescent="0.15">
      <c r="A5" s="302">
        <v>44431</v>
      </c>
      <c r="B5" s="291">
        <v>31</v>
      </c>
      <c r="C5" s="291">
        <v>14</v>
      </c>
      <c r="D5" s="291">
        <v>582</v>
      </c>
      <c r="E5" s="291">
        <v>367</v>
      </c>
      <c r="F5" s="291">
        <v>525</v>
      </c>
      <c r="G5" s="291">
        <v>515</v>
      </c>
      <c r="H5" s="291">
        <v>262.5</v>
      </c>
      <c r="I5" s="291"/>
      <c r="J5" s="291"/>
      <c r="K5" s="291"/>
      <c r="L5" s="291"/>
      <c r="M5" s="291"/>
      <c r="N5" s="291"/>
      <c r="O5" s="291">
        <v>10</v>
      </c>
      <c r="P5" s="291"/>
      <c r="Q5" s="291"/>
      <c r="R5" s="291"/>
      <c r="S5" s="291"/>
      <c r="T5" s="291"/>
      <c r="U5" s="291"/>
      <c r="V5" s="378">
        <v>0</v>
      </c>
      <c r="W5" s="291"/>
      <c r="X5" s="291"/>
      <c r="Y5" s="291"/>
      <c r="Z5" s="291"/>
      <c r="AA5" s="291"/>
      <c r="AB5" s="291"/>
      <c r="AC5" s="291"/>
      <c r="AD5" s="291"/>
      <c r="AE5" s="292">
        <v>734</v>
      </c>
      <c r="AF5" s="293" t="s">
        <v>134</v>
      </c>
      <c r="AG5" s="293">
        <v>0.95</v>
      </c>
      <c r="AH5" s="293">
        <v>85</v>
      </c>
      <c r="AI5" s="294">
        <v>697.3</v>
      </c>
      <c r="AJ5" s="294">
        <v>697.3</v>
      </c>
      <c r="AK5" s="294">
        <v>0</v>
      </c>
      <c r="AL5" s="292">
        <v>62390</v>
      </c>
      <c r="AM5" s="292">
        <v>0</v>
      </c>
      <c r="AN5" s="68" t="s">
        <v>1605</v>
      </c>
      <c r="AO5" s="68" t="s">
        <v>1878</v>
      </c>
      <c r="AP5" s="68" t="str">
        <f>IF(日報入力!AQ5,日報入力!BA5,"")</f>
        <v/>
      </c>
      <c r="AQ5" s="68" t="str">
        <f>IF(日報入力!AR5,日報入力!BB5,"")</f>
        <v/>
      </c>
      <c r="AR5" s="68" t="str">
        <f>IF(日報入力!AS5,"N勤","")</f>
        <v/>
      </c>
      <c r="AS5" s="295">
        <f>IF(A5,V5/(AE5+V5),"")</f>
        <v>0</v>
      </c>
      <c r="AT5" s="439">
        <f>日報入力!AY5</f>
        <v>85</v>
      </c>
      <c r="AU5" s="518">
        <f>IF(日報入力!G5,G5*60/E5,"")</f>
        <v>84.196185286103542</v>
      </c>
      <c r="AV5" s="528" t="str">
        <f>IF(日報入力!AT5,日報入力!AT5,"")</f>
        <v/>
      </c>
      <c r="AW5" s="529" t="str">
        <f>IF(日報入力!AT5,AE5/日報入力!AT5,"")</f>
        <v/>
      </c>
      <c r="AX5" s="530">
        <f>IF(1&lt;日報集計!AT5,AT5/(((F5-I5-J5-N5-O5)*60)/(E5)),"")</f>
        <v>1.009546925566343</v>
      </c>
      <c r="AY5" s="664">
        <f>IF(日報入力!H5,AT5/(((F5-J5)*60)/E5),"")</f>
        <v>0.99031746031746026</v>
      </c>
      <c r="AZ5" s="664">
        <f>IF(日報入力!I5,AT5/((G5*60)/E5),"")</f>
        <v>1.009546925566343</v>
      </c>
      <c r="BA5" s="296">
        <f>IF(日報入力!G5,G5/F5,"")</f>
        <v>0.98095238095238091</v>
      </c>
      <c r="BB5" s="386">
        <f>AL5/F5*60</f>
        <v>7130.2857142857138</v>
      </c>
      <c r="BC5" s="386">
        <f>AL5/H5*60</f>
        <v>14260.571428571428</v>
      </c>
      <c r="BD5" s="80">
        <f>日報入力!AU5</f>
        <v>0</v>
      </c>
      <c r="BE5" s="534" t="str">
        <f>IF(日報入力!AV5,日報入力!AV5,"")</f>
        <v/>
      </c>
      <c r="BF5" s="534" t="str">
        <f>IF(日報入力!AW5,日報入力!AW5,"")</f>
        <v/>
      </c>
      <c r="BG5" s="398">
        <f>IF(日報入力!G5,日報入力!K5*日報入力!D5*日報入力!BC5,"")</f>
        <v>0</v>
      </c>
    </row>
    <row r="6" spans="1:59" ht="19.5" hidden="1" customHeight="1" x14ac:dyDescent="0.15">
      <c r="A6" s="302">
        <v>44431</v>
      </c>
      <c r="B6" s="291">
        <v>22</v>
      </c>
      <c r="C6" s="291">
        <v>26</v>
      </c>
      <c r="D6" s="291">
        <v>324</v>
      </c>
      <c r="E6" s="291">
        <v>96</v>
      </c>
      <c r="F6" s="291">
        <v>290</v>
      </c>
      <c r="G6" s="291">
        <v>250</v>
      </c>
      <c r="H6" s="291">
        <v>290</v>
      </c>
      <c r="I6" s="291">
        <v>20</v>
      </c>
      <c r="J6" s="291"/>
      <c r="K6" s="291"/>
      <c r="L6" s="291">
        <v>10</v>
      </c>
      <c r="M6" s="291"/>
      <c r="N6" s="291"/>
      <c r="O6" s="291">
        <v>10</v>
      </c>
      <c r="P6" s="291"/>
      <c r="Q6" s="291"/>
      <c r="R6" s="291"/>
      <c r="S6" s="291"/>
      <c r="T6" s="291"/>
      <c r="U6" s="291"/>
      <c r="V6" s="378">
        <v>1</v>
      </c>
      <c r="W6" s="291"/>
      <c r="X6" s="291"/>
      <c r="Y6" s="291">
        <v>1</v>
      </c>
      <c r="Z6" s="291"/>
      <c r="AA6" s="291"/>
      <c r="AB6" s="291"/>
      <c r="AC6" s="291"/>
      <c r="AD6" s="291"/>
      <c r="AE6" s="292">
        <v>95</v>
      </c>
      <c r="AF6" s="293" t="s">
        <v>134</v>
      </c>
      <c r="AG6" s="293">
        <v>7.8</v>
      </c>
      <c r="AH6" s="293">
        <v>500</v>
      </c>
      <c r="AI6" s="294">
        <v>748.8</v>
      </c>
      <c r="AJ6" s="294">
        <v>741</v>
      </c>
      <c r="AK6" s="294">
        <v>7.7999999999999545</v>
      </c>
      <c r="AL6" s="292">
        <v>47500</v>
      </c>
      <c r="AM6" s="292">
        <v>500</v>
      </c>
      <c r="AN6" s="1041" t="s">
        <v>1959</v>
      </c>
      <c r="AO6" s="1041" t="s">
        <v>1860</v>
      </c>
      <c r="AP6" s="1041" t="str">
        <f>IF(日報入力!AQ6,日報入力!BA6,"")</f>
        <v/>
      </c>
      <c r="AQ6" s="1041" t="str">
        <f>IF(日報入力!AR6,日報入力!BB6,"")</f>
        <v/>
      </c>
      <c r="AR6" s="1041" t="str">
        <f>IF(日報入力!AS6,"N勤","")</f>
        <v/>
      </c>
      <c r="AS6" s="295">
        <f t="shared" ref="AS6:AS35" si="0">IF(A6,V6/(AE6+V6),"")</f>
        <v>1.0416666666666666E-2</v>
      </c>
      <c r="AT6" s="439">
        <f>日報入力!AY6</f>
        <v>140</v>
      </c>
      <c r="AU6" s="518">
        <f>IF(日報入力!G6,G6*60/E6,"")</f>
        <v>156.25</v>
      </c>
      <c r="AV6" s="528" t="str">
        <f>IF(日報入力!AT6,日報入力!AT6,"")</f>
        <v/>
      </c>
      <c r="AW6" s="529" t="str">
        <f>IF(日報入力!AT6,AE6/日報入力!AT6,"")</f>
        <v/>
      </c>
      <c r="AX6" s="530">
        <f>IF(1&lt;日報集計!AT6,AT6/(((F6-I6-J6-N6-O6)*60)/(E6)),"")</f>
        <v>0.86153846153846159</v>
      </c>
      <c r="AY6" s="664">
        <f>IF(日報入力!H6,AT6/(((F6-J6)*60)/E6),"")</f>
        <v>0.77241379310344827</v>
      </c>
      <c r="AZ6" s="664">
        <f>IF(日報入力!I6,AT6/((G6*60)/E6),"")</f>
        <v>0.89600000000000002</v>
      </c>
      <c r="BA6" s="296">
        <f>IF(日報入力!G6,G6/F6,"")</f>
        <v>0.86206896551724133</v>
      </c>
      <c r="BB6" s="386">
        <f t="shared" ref="BB6:BB35" si="1">AL6/F6*60</f>
        <v>9827.5862068965525</v>
      </c>
      <c r="BC6" s="386">
        <f t="shared" ref="BC6:BC35" si="2">AL6/H6*60</f>
        <v>9827.5862068965525</v>
      </c>
      <c r="BD6" s="1051">
        <f>日報入力!AU6</f>
        <v>0</v>
      </c>
      <c r="BE6" s="534" t="str">
        <f>IF(日報入力!AV6,日報入力!AV6,"")</f>
        <v/>
      </c>
      <c r="BF6" s="534" t="str">
        <f>IF(日報入力!AW6,日報入力!AW6,"")</f>
        <v/>
      </c>
      <c r="BG6" s="398">
        <f>IF(日報入力!G6,日報入力!K6*日報入力!D6*日報入力!BC6,"")</f>
        <v>0</v>
      </c>
    </row>
    <row r="7" spans="1:59" ht="19.5" hidden="1" customHeight="1" x14ac:dyDescent="0.15">
      <c r="A7" s="302">
        <v>44431</v>
      </c>
      <c r="B7" s="291">
        <v>26</v>
      </c>
      <c r="C7" s="291">
        <v>22</v>
      </c>
      <c r="D7" s="291">
        <v>503</v>
      </c>
      <c r="E7" s="291">
        <v>153</v>
      </c>
      <c r="F7" s="291">
        <v>540</v>
      </c>
      <c r="G7" s="291">
        <v>390</v>
      </c>
      <c r="H7" s="291">
        <v>270</v>
      </c>
      <c r="I7" s="291"/>
      <c r="J7" s="291"/>
      <c r="K7" s="291"/>
      <c r="L7" s="291"/>
      <c r="M7" s="291">
        <v>80</v>
      </c>
      <c r="N7" s="291">
        <v>20</v>
      </c>
      <c r="O7" s="291"/>
      <c r="P7" s="291"/>
      <c r="Q7" s="291"/>
      <c r="R7" s="291"/>
      <c r="S7" s="291"/>
      <c r="T7" s="291">
        <v>50</v>
      </c>
      <c r="U7" s="291"/>
      <c r="V7" s="378">
        <v>6</v>
      </c>
      <c r="W7" s="291"/>
      <c r="X7" s="291"/>
      <c r="Y7" s="291">
        <v>6</v>
      </c>
      <c r="Z7" s="291"/>
      <c r="AA7" s="291"/>
      <c r="AB7" s="291"/>
      <c r="AC7" s="291"/>
      <c r="AD7" s="291"/>
      <c r="AE7" s="292">
        <v>300</v>
      </c>
      <c r="AF7" s="293" t="s">
        <v>1296</v>
      </c>
      <c r="AG7" s="293">
        <v>0.44</v>
      </c>
      <c r="AH7" s="293">
        <v>75</v>
      </c>
      <c r="AI7" s="294">
        <v>134.64000000000001</v>
      </c>
      <c r="AJ7" s="294">
        <v>132</v>
      </c>
      <c r="AK7" s="294">
        <v>2.6400000000000148</v>
      </c>
      <c r="AL7" s="292">
        <v>22500</v>
      </c>
      <c r="AM7" s="292">
        <v>450</v>
      </c>
      <c r="AN7" s="1041" t="s">
        <v>1956</v>
      </c>
      <c r="AO7" s="1041" t="s">
        <v>1868</v>
      </c>
      <c r="AP7" s="1041" t="str">
        <f>IF(日報入力!AQ7,日報入力!BA7,"")</f>
        <v/>
      </c>
      <c r="AQ7" s="1041" t="str">
        <f>IF(日報入力!AR7,日報入力!BB7,"")</f>
        <v/>
      </c>
      <c r="AR7" s="1041" t="str">
        <f>IF(日報入力!AS7,"N勤","")</f>
        <v>N勤</v>
      </c>
      <c r="AS7" s="295">
        <f t="shared" si="0"/>
        <v>1.9607843137254902E-2</v>
      </c>
      <c r="AT7" s="439">
        <f>日報入力!AY7</f>
        <v>120</v>
      </c>
      <c r="AU7" s="518">
        <f>IF(日報入力!G7,G7*60/E7,"")</f>
        <v>152.94117647058823</v>
      </c>
      <c r="AV7" s="528" t="str">
        <f>IF(日報入力!AT7,日報入力!AT7,"")</f>
        <v/>
      </c>
      <c r="AW7" s="529" t="str">
        <f>IF(日報入力!AT7,AE7/日報入力!AT7,"")</f>
        <v/>
      </c>
      <c r="AX7" s="530">
        <f>IF(1&lt;日報集計!AT7,AT7/(((F7-I7-J7-N7-O7)*60)/(E7)),"")</f>
        <v>0.58846153846153848</v>
      </c>
      <c r="AY7" s="664">
        <f>IF(日報入力!H7,AT7/(((F7-J7)*60)/E7),"")</f>
        <v>0.56666666666666665</v>
      </c>
      <c r="AZ7" s="664">
        <f>IF(日報入力!I7,AT7/((G7*60)/E7),"")</f>
        <v>0.7846153846153846</v>
      </c>
      <c r="BA7" s="296">
        <f>IF(日報入力!G7,G7/F7,"")</f>
        <v>0.72222222222222221</v>
      </c>
      <c r="BB7" s="386">
        <f t="shared" si="1"/>
        <v>2500</v>
      </c>
      <c r="BC7" s="386">
        <f t="shared" si="2"/>
        <v>5000</v>
      </c>
      <c r="BD7" s="1051" t="str">
        <f>日報入力!AU7</f>
        <v>他マシン調整</v>
      </c>
      <c r="BE7" s="534" t="str">
        <f>IF(日報入力!AV7,日報入力!AV7,"")</f>
        <v/>
      </c>
      <c r="BF7" s="534" t="str">
        <f>IF(日報入力!AW7,日報入力!AW7,"")</f>
        <v/>
      </c>
      <c r="BG7" s="398">
        <f>IF(日報入力!G7,日報入力!K7*日報入力!D7*日報入力!BC7,"")</f>
        <v>15.3</v>
      </c>
    </row>
    <row r="8" spans="1:59" ht="19.5" hidden="1" customHeight="1" x14ac:dyDescent="0.15">
      <c r="A8" s="302">
        <v>44431</v>
      </c>
      <c r="B8" s="291">
        <v>29</v>
      </c>
      <c r="C8" s="291">
        <v>17</v>
      </c>
      <c r="D8" s="291">
        <v>497</v>
      </c>
      <c r="E8" s="291">
        <v>62</v>
      </c>
      <c r="F8" s="291">
        <v>465</v>
      </c>
      <c r="G8" s="291">
        <v>465</v>
      </c>
      <c r="H8" s="291">
        <v>465</v>
      </c>
      <c r="I8" s="291"/>
      <c r="J8" s="291"/>
      <c r="K8" s="291"/>
      <c r="L8" s="291"/>
      <c r="M8" s="291"/>
      <c r="N8" s="291"/>
      <c r="O8" s="291"/>
      <c r="P8" s="291"/>
      <c r="Q8" s="291"/>
      <c r="R8" s="291"/>
      <c r="S8" s="291"/>
      <c r="T8" s="291"/>
      <c r="U8" s="291"/>
      <c r="V8" s="378">
        <v>2</v>
      </c>
      <c r="W8" s="291"/>
      <c r="X8" s="291"/>
      <c r="Y8" s="291">
        <v>2</v>
      </c>
      <c r="Z8" s="291"/>
      <c r="AA8" s="291"/>
      <c r="AB8" s="291"/>
      <c r="AC8" s="291"/>
      <c r="AD8" s="291"/>
      <c r="AE8" s="292">
        <v>60</v>
      </c>
      <c r="AF8" s="293" t="s">
        <v>1749</v>
      </c>
      <c r="AG8" s="293">
        <v>15.25</v>
      </c>
      <c r="AH8" s="293">
        <v>1136</v>
      </c>
      <c r="AI8" s="294">
        <v>945.5</v>
      </c>
      <c r="AJ8" s="294">
        <v>915</v>
      </c>
      <c r="AK8" s="294">
        <v>30.5</v>
      </c>
      <c r="AL8" s="292">
        <v>68160</v>
      </c>
      <c r="AM8" s="292">
        <v>2272</v>
      </c>
      <c r="AN8" s="1041" t="s">
        <v>1966</v>
      </c>
      <c r="AO8" s="1041" t="s">
        <v>1874</v>
      </c>
      <c r="AP8" s="1041" t="str">
        <f>IF(日報入力!AQ8,日報入力!BA8,"")</f>
        <v/>
      </c>
      <c r="AQ8" s="1041" t="str">
        <f>IF(日報入力!AR8,日報入力!BB8,"")</f>
        <v/>
      </c>
      <c r="AR8" s="1041" t="str">
        <f>IF(日報入力!AS8,"N勤","")</f>
        <v/>
      </c>
      <c r="AS8" s="295">
        <f t="shared" si="0"/>
        <v>3.2258064516129031E-2</v>
      </c>
      <c r="AT8" s="439">
        <f>日報入力!AY8</f>
        <v>480</v>
      </c>
      <c r="AU8" s="518">
        <f>IF(日報入力!G8,G8*60/E8,"")</f>
        <v>450</v>
      </c>
      <c r="AV8" s="528" t="str">
        <f>IF(日報入力!AT8,日報入力!AT8,"")</f>
        <v/>
      </c>
      <c r="AW8" s="529" t="str">
        <f>IF(日報入力!AT8,AE8/日報入力!AT8,"")</f>
        <v/>
      </c>
      <c r="AX8" s="530">
        <f>IF(1&lt;日報集計!AT8,AT8/(((F8-I8-J8-N8-O8)*60)/(E8)),"")</f>
        <v>1.0666666666666667</v>
      </c>
      <c r="AY8" s="664">
        <f>IF(日報入力!H8,AT8/(((F8-J8)*60)/E8),"")</f>
        <v>1.0666666666666667</v>
      </c>
      <c r="AZ8" s="664">
        <f>IF(日報入力!I8,AT8/((G8*60)/E8),"")</f>
        <v>1.0666666666666667</v>
      </c>
      <c r="BA8" s="296">
        <f>IF(日報入力!G8,G8/F8,"")</f>
        <v>1</v>
      </c>
      <c r="BB8" s="386">
        <f t="shared" si="1"/>
        <v>8794.8387096774204</v>
      </c>
      <c r="BC8" s="386">
        <f t="shared" si="2"/>
        <v>8794.8387096774204</v>
      </c>
      <c r="BD8" s="1051">
        <f>日報入力!AU8</f>
        <v>0</v>
      </c>
      <c r="BE8" s="534" t="str">
        <f>IF(日報入力!AV8,日報入力!AV8,"")</f>
        <v/>
      </c>
      <c r="BF8" s="534" t="str">
        <f>IF(日報入力!AW8,日報入力!AW8,"")</f>
        <v/>
      </c>
      <c r="BG8" s="398">
        <f>IF(日報入力!G8,日報入力!K8*日報入力!D8*日報入力!BC8,"")</f>
        <v>0</v>
      </c>
    </row>
    <row r="9" spans="1:59" ht="19.5" hidden="1" customHeight="1" x14ac:dyDescent="0.15">
      <c r="A9" s="302">
        <v>44431</v>
      </c>
      <c r="B9" s="291">
        <v>29</v>
      </c>
      <c r="C9" s="291">
        <v>17</v>
      </c>
      <c r="D9" s="291">
        <v>2500</v>
      </c>
      <c r="E9" s="291">
        <v>0</v>
      </c>
      <c r="F9" s="291">
        <v>60</v>
      </c>
      <c r="G9" s="291">
        <v>0</v>
      </c>
      <c r="H9" s="291">
        <v>60</v>
      </c>
      <c r="I9" s="291"/>
      <c r="J9" s="291">
        <v>60</v>
      </c>
      <c r="K9" s="291"/>
      <c r="L9" s="291"/>
      <c r="M9" s="291"/>
      <c r="N9" s="291"/>
      <c r="O9" s="291"/>
      <c r="P9" s="291"/>
      <c r="Q9" s="291"/>
      <c r="R9" s="291"/>
      <c r="S9" s="291"/>
      <c r="T9" s="291"/>
      <c r="U9" s="291"/>
      <c r="V9" s="378">
        <v>0</v>
      </c>
      <c r="W9" s="291"/>
      <c r="X9" s="291"/>
      <c r="Y9" s="291"/>
      <c r="Z9" s="291"/>
      <c r="AA9" s="291"/>
      <c r="AB9" s="291"/>
      <c r="AC9" s="291"/>
      <c r="AD9" s="291"/>
      <c r="AE9" s="292">
        <v>0</v>
      </c>
      <c r="AF9" s="293" t="s">
        <v>134</v>
      </c>
      <c r="AG9" s="293">
        <v>5</v>
      </c>
      <c r="AH9" s="293">
        <v>909</v>
      </c>
      <c r="AI9" s="294">
        <v>0</v>
      </c>
      <c r="AJ9" s="294">
        <v>0</v>
      </c>
      <c r="AK9" s="294">
        <v>0</v>
      </c>
      <c r="AL9" s="292">
        <v>0</v>
      </c>
      <c r="AM9" s="292">
        <v>0</v>
      </c>
      <c r="AN9" s="1041" t="s">
        <v>1146</v>
      </c>
      <c r="AO9" s="1041" t="s">
        <v>1874</v>
      </c>
      <c r="AP9" s="1041" t="str">
        <f>IF(日報入力!AQ9,日報入力!BA9,"")</f>
        <v/>
      </c>
      <c r="AQ9" s="1041" t="str">
        <f>IF(日報入力!AR9,日報入力!BB9,"")</f>
        <v/>
      </c>
      <c r="AR9" s="1041" t="str">
        <f>IF(日報入力!AS9,"N勤","")</f>
        <v/>
      </c>
      <c r="AS9" s="295" t="e">
        <f t="shared" si="0"/>
        <v>#DIV/0!</v>
      </c>
      <c r="AT9" s="439">
        <f>日報入力!AY9</f>
        <v>160</v>
      </c>
      <c r="AU9" s="518" t="e">
        <f>IF(日報入力!G9,G9*60/E9,"")</f>
        <v>#DIV/0!</v>
      </c>
      <c r="AV9" s="528" t="str">
        <f>IF(日報入力!AT9,日報入力!AT9,"")</f>
        <v/>
      </c>
      <c r="AW9" s="529" t="str">
        <f>IF(日報入力!AT9,AE9/日報入力!AT9,"")</f>
        <v/>
      </c>
      <c r="AX9" s="530" t="e">
        <f>IF(1&lt;日報集計!AT9,AT9/(((F9-I9-J9-N9-O9)*60)/(E9)),"")</f>
        <v>#DIV/0!</v>
      </c>
      <c r="AY9" s="664" t="e">
        <f>IF(日報入力!H9,AT9/(((F9-J9)*60)/E9),"")</f>
        <v>#DIV/0!</v>
      </c>
      <c r="AZ9" s="664" t="e">
        <f>IF(日報入力!I9,AT9/((G9*60)/E9),"")</f>
        <v>#DIV/0!</v>
      </c>
      <c r="BA9" s="296">
        <f>IF(日報入力!G9,G9/F9,"")</f>
        <v>0</v>
      </c>
      <c r="BB9" s="386">
        <f t="shared" si="1"/>
        <v>0</v>
      </c>
      <c r="BC9" s="386">
        <f t="shared" si="2"/>
        <v>0</v>
      </c>
      <c r="BD9" s="1051">
        <f>日報入力!AU9</f>
        <v>0</v>
      </c>
      <c r="BE9" s="534" t="str">
        <f>IF(日報入力!AV9,日報入力!AV9,"")</f>
        <v/>
      </c>
      <c r="BF9" s="534" t="str">
        <f>IF(日報入力!AW9,日報入力!AW9,"")</f>
        <v/>
      </c>
      <c r="BG9" s="398">
        <f>IF(日報入力!G9,日報入力!K9*日報入力!D9*日報入力!BC9,"")</f>
        <v>0</v>
      </c>
    </row>
    <row r="10" spans="1:59" ht="19.5" hidden="1" customHeight="1" x14ac:dyDescent="0.15">
      <c r="A10" s="302">
        <v>44431</v>
      </c>
      <c r="B10" s="291">
        <v>25</v>
      </c>
      <c r="C10" s="291">
        <v>1</v>
      </c>
      <c r="D10" s="291">
        <v>314</v>
      </c>
      <c r="E10" s="291">
        <v>61</v>
      </c>
      <c r="F10" s="291">
        <v>220</v>
      </c>
      <c r="G10" s="291">
        <v>165</v>
      </c>
      <c r="H10" s="291">
        <v>220</v>
      </c>
      <c r="I10" s="291"/>
      <c r="J10" s="291"/>
      <c r="K10" s="291">
        <v>40</v>
      </c>
      <c r="L10" s="291"/>
      <c r="M10" s="291"/>
      <c r="N10" s="291"/>
      <c r="O10" s="291"/>
      <c r="P10" s="291"/>
      <c r="Q10" s="291"/>
      <c r="R10" s="291"/>
      <c r="S10" s="291"/>
      <c r="T10" s="291">
        <v>15</v>
      </c>
      <c r="U10" s="291"/>
      <c r="V10" s="378">
        <v>1</v>
      </c>
      <c r="W10" s="291"/>
      <c r="X10" s="291"/>
      <c r="Y10" s="291"/>
      <c r="Z10" s="291"/>
      <c r="AA10" s="291"/>
      <c r="AB10" s="291"/>
      <c r="AC10" s="291"/>
      <c r="AD10" s="291">
        <v>1</v>
      </c>
      <c r="AE10" s="292">
        <v>60</v>
      </c>
      <c r="AF10" s="293" t="s">
        <v>134</v>
      </c>
      <c r="AG10" s="293">
        <v>3.8</v>
      </c>
      <c r="AH10" s="293">
        <v>445</v>
      </c>
      <c r="AI10" s="294">
        <v>231.79999999999998</v>
      </c>
      <c r="AJ10" s="294">
        <v>228</v>
      </c>
      <c r="AK10" s="294">
        <v>3.7999999999999829</v>
      </c>
      <c r="AL10" s="292">
        <v>26700</v>
      </c>
      <c r="AM10" s="292">
        <v>445</v>
      </c>
      <c r="AN10" s="1041" t="s">
        <v>923</v>
      </c>
      <c r="AO10" s="1041" t="s">
        <v>1866</v>
      </c>
      <c r="AP10" s="1041" t="str">
        <f>IF(日報入力!AQ10,日報入力!BA10,"")</f>
        <v/>
      </c>
      <c r="AQ10" s="1041" t="str">
        <f>IF(日報入力!AR10,日報入力!BB10,"")</f>
        <v/>
      </c>
      <c r="AR10" s="1041" t="str">
        <f>IF(日報入力!AS10,"N勤","")</f>
        <v/>
      </c>
      <c r="AS10" s="295">
        <f t="shared" si="0"/>
        <v>1.6393442622950821E-2</v>
      </c>
      <c r="AT10" s="439">
        <f>日報入力!AY10</f>
        <v>180</v>
      </c>
      <c r="AU10" s="518">
        <f>IF(日報入力!G10,G10*60/E10,"")</f>
        <v>162.29508196721312</v>
      </c>
      <c r="AV10" s="528" t="str">
        <f>IF(日報入力!AT10,日報入力!AT10,"")</f>
        <v/>
      </c>
      <c r="AW10" s="529" t="str">
        <f>IF(日報入力!AT10,AE10/日報入力!AT10,"")</f>
        <v/>
      </c>
      <c r="AX10" s="530">
        <f>IF(1&lt;日報集計!AT10,AT10/(((F10-I10-J10-N10-O10)*60)/(E10)),"")</f>
        <v>0.83181818181818179</v>
      </c>
      <c r="AY10" s="664">
        <f>IF(日報入力!H10,AT10/(((F10-J10)*60)/E10),"")</f>
        <v>0.83181818181818179</v>
      </c>
      <c r="AZ10" s="664">
        <f>IF(日報入力!I10,AT10/((G10*60)/E10),"")</f>
        <v>1.1090909090909091</v>
      </c>
      <c r="BA10" s="296">
        <f>IF(日報入力!G10,G10/F10,"")</f>
        <v>0.75</v>
      </c>
      <c r="BB10" s="386">
        <f t="shared" si="1"/>
        <v>7281.818181818182</v>
      </c>
      <c r="BC10" s="386">
        <f t="shared" si="2"/>
        <v>7281.818181818182</v>
      </c>
      <c r="BD10" s="1051">
        <f>日報入力!AU10</f>
        <v>0</v>
      </c>
      <c r="BE10" s="534" t="str">
        <f>IF(日報入力!AV10,日報入力!AV10,"")</f>
        <v/>
      </c>
      <c r="BF10" s="534" t="str">
        <f>IF(日報入力!AW10,日報入力!AW10,"")</f>
        <v/>
      </c>
      <c r="BG10" s="398">
        <f>IF(日報入力!G10,日報入力!K10*日報入力!D10*日報入力!BC10,"")</f>
        <v>11.834</v>
      </c>
    </row>
    <row r="11" spans="1:59" ht="19.5" hidden="1" customHeight="1" x14ac:dyDescent="0.15">
      <c r="A11" s="302">
        <v>44431</v>
      </c>
      <c r="B11" s="291">
        <v>25</v>
      </c>
      <c r="C11" s="291">
        <v>2</v>
      </c>
      <c r="D11" s="291">
        <v>315</v>
      </c>
      <c r="E11" s="291">
        <v>0</v>
      </c>
      <c r="F11" s="291">
        <v>30</v>
      </c>
      <c r="G11" s="291">
        <v>0</v>
      </c>
      <c r="H11" s="291">
        <v>30</v>
      </c>
      <c r="I11" s="291"/>
      <c r="J11" s="291">
        <v>30</v>
      </c>
      <c r="K11" s="291"/>
      <c r="L11" s="291"/>
      <c r="M11" s="291"/>
      <c r="N11" s="291"/>
      <c r="O11" s="291"/>
      <c r="P11" s="291"/>
      <c r="Q11" s="291"/>
      <c r="R11" s="291"/>
      <c r="S11" s="291"/>
      <c r="T11" s="291"/>
      <c r="U11" s="291"/>
      <c r="V11" s="378">
        <v>0</v>
      </c>
      <c r="W11" s="291"/>
      <c r="X11" s="291"/>
      <c r="Y11" s="291"/>
      <c r="Z11" s="291"/>
      <c r="AA11" s="291"/>
      <c r="AB11" s="291"/>
      <c r="AC11" s="291"/>
      <c r="AD11" s="291"/>
      <c r="AE11" s="292">
        <v>0</v>
      </c>
      <c r="AF11" s="293" t="s">
        <v>134</v>
      </c>
      <c r="AG11" s="293">
        <v>4.5</v>
      </c>
      <c r="AH11" s="293">
        <v>330</v>
      </c>
      <c r="AI11" s="294">
        <v>0</v>
      </c>
      <c r="AJ11" s="294">
        <v>0</v>
      </c>
      <c r="AK11" s="294">
        <v>0</v>
      </c>
      <c r="AL11" s="292">
        <v>0</v>
      </c>
      <c r="AM11" s="292">
        <v>0</v>
      </c>
      <c r="AN11" s="1041" t="s">
        <v>924</v>
      </c>
      <c r="AO11" s="1041" t="s">
        <v>1866</v>
      </c>
      <c r="AP11" s="1041" t="str">
        <f>IF(日報入力!AQ11,日報入力!BA11,"")</f>
        <v/>
      </c>
      <c r="AQ11" s="1041" t="str">
        <f>IF(日報入力!AR11,日報入力!BB11,"")</f>
        <v/>
      </c>
      <c r="AR11" s="1041" t="str">
        <f>IF(日報入力!AS11,"N勤","")</f>
        <v/>
      </c>
      <c r="AS11" s="295" t="e">
        <f t="shared" si="0"/>
        <v>#DIV/0!</v>
      </c>
      <c r="AT11" s="439">
        <f>日報入力!AY11</f>
        <v>150</v>
      </c>
      <c r="AU11" s="518" t="e">
        <f>IF(日報入力!G11,G11*60/E11,"")</f>
        <v>#DIV/0!</v>
      </c>
      <c r="AV11" s="528" t="str">
        <f>IF(日報入力!AT11,日報入力!AT11,"")</f>
        <v/>
      </c>
      <c r="AW11" s="529" t="str">
        <f>IF(日報入力!AT11,AE11/日報入力!AT11,"")</f>
        <v/>
      </c>
      <c r="AX11" s="530" t="e">
        <f>IF(1&lt;日報集計!AT11,AT11/(((F11-I11-J11-N11-O11)*60)/(E11)),"")</f>
        <v>#DIV/0!</v>
      </c>
      <c r="AY11" s="664" t="e">
        <f>IF(日報入力!H11,AT11/(((F11-J11)*60)/E11),"")</f>
        <v>#DIV/0!</v>
      </c>
      <c r="AZ11" s="664" t="e">
        <f>IF(日報入力!I11,AT11/((G11*60)/E11),"")</f>
        <v>#DIV/0!</v>
      </c>
      <c r="BA11" s="296">
        <f>IF(日報入力!G11,G11/F11,"")</f>
        <v>0</v>
      </c>
      <c r="BB11" s="386">
        <f t="shared" si="1"/>
        <v>0</v>
      </c>
      <c r="BC11" s="386">
        <f t="shared" si="2"/>
        <v>0</v>
      </c>
      <c r="BD11" s="1051">
        <f>日報入力!AU11</f>
        <v>0</v>
      </c>
      <c r="BE11" s="534" t="str">
        <f>IF(日報入力!AV11,日報入力!AV11,"")</f>
        <v/>
      </c>
      <c r="BF11" s="534" t="str">
        <f>IF(日報入力!AW11,日報入力!AW11,"")</f>
        <v/>
      </c>
      <c r="BG11" s="398">
        <f>IF(日報入力!G11,日報入力!K11*日報入力!D11*日報入力!BC11,"")</f>
        <v>0</v>
      </c>
    </row>
    <row r="12" spans="1:59" ht="19.5" hidden="1" customHeight="1" x14ac:dyDescent="0.15">
      <c r="A12" s="302">
        <v>44431</v>
      </c>
      <c r="B12" s="291">
        <v>25</v>
      </c>
      <c r="C12" s="291">
        <v>1</v>
      </c>
      <c r="D12" s="291">
        <v>315</v>
      </c>
      <c r="E12" s="291">
        <v>60</v>
      </c>
      <c r="F12" s="291">
        <v>245</v>
      </c>
      <c r="G12" s="291">
        <v>140</v>
      </c>
      <c r="H12" s="291">
        <v>245</v>
      </c>
      <c r="I12" s="291"/>
      <c r="J12" s="291">
        <v>55</v>
      </c>
      <c r="K12" s="291"/>
      <c r="L12" s="291"/>
      <c r="M12" s="291"/>
      <c r="N12" s="291"/>
      <c r="O12" s="291">
        <v>10</v>
      </c>
      <c r="P12" s="291"/>
      <c r="Q12" s="291"/>
      <c r="R12" s="291"/>
      <c r="S12" s="291"/>
      <c r="T12" s="291">
        <v>40</v>
      </c>
      <c r="U12" s="291"/>
      <c r="V12" s="378">
        <v>0</v>
      </c>
      <c r="W12" s="291"/>
      <c r="X12" s="291"/>
      <c r="Y12" s="291"/>
      <c r="Z12" s="291"/>
      <c r="AA12" s="291"/>
      <c r="AB12" s="291"/>
      <c r="AC12" s="291"/>
      <c r="AD12" s="291"/>
      <c r="AE12" s="292">
        <v>60</v>
      </c>
      <c r="AF12" s="293" t="s">
        <v>134</v>
      </c>
      <c r="AG12" s="293">
        <v>4.5</v>
      </c>
      <c r="AH12" s="293">
        <v>330</v>
      </c>
      <c r="AI12" s="294">
        <v>270</v>
      </c>
      <c r="AJ12" s="294">
        <v>270</v>
      </c>
      <c r="AK12" s="294">
        <v>0</v>
      </c>
      <c r="AL12" s="292">
        <v>19800</v>
      </c>
      <c r="AM12" s="292">
        <v>0</v>
      </c>
      <c r="AN12" s="1041" t="s">
        <v>924</v>
      </c>
      <c r="AO12" s="1041" t="s">
        <v>1866</v>
      </c>
      <c r="AP12" s="1041" t="str">
        <f>IF(日報入力!AQ12,日報入力!BA12,"")</f>
        <v/>
      </c>
      <c r="AQ12" s="1041" t="str">
        <f>IF(日報入力!AR12,日報入力!BB12,"")</f>
        <v/>
      </c>
      <c r="AR12" s="1041" t="str">
        <f>IF(日報入力!AS12,"N勤","")</f>
        <v/>
      </c>
      <c r="AS12" s="295">
        <f t="shared" si="0"/>
        <v>0</v>
      </c>
      <c r="AT12" s="439">
        <f>日報入力!AY12</f>
        <v>150</v>
      </c>
      <c r="AU12" s="518">
        <f>IF(日報入力!G12,G12*60/E12,"")</f>
        <v>140</v>
      </c>
      <c r="AV12" s="528" t="str">
        <f>IF(日報入力!AT12,日報入力!AT12,"")</f>
        <v/>
      </c>
      <c r="AW12" s="529" t="str">
        <f>IF(日報入力!AT12,AE12/日報入力!AT12,"")</f>
        <v/>
      </c>
      <c r="AX12" s="530">
        <f>IF(1&lt;日報集計!AT12,AT12/(((F12-I12-J12-N12-O12)*60)/(E12)),"")</f>
        <v>0.83333333333333337</v>
      </c>
      <c r="AY12" s="664">
        <f>IF(日報入力!H12,AT12/(((F12-J12)*60)/E12),"")</f>
        <v>0.78947368421052633</v>
      </c>
      <c r="AZ12" s="664">
        <f>IF(日報入力!I12,AT12/((G12*60)/E12),"")</f>
        <v>1.0714285714285714</v>
      </c>
      <c r="BA12" s="296">
        <f>IF(日報入力!G12,G12/F12,"")</f>
        <v>0.5714285714285714</v>
      </c>
      <c r="BB12" s="386">
        <f t="shared" si="1"/>
        <v>4848.9795918367345</v>
      </c>
      <c r="BC12" s="386">
        <f t="shared" si="2"/>
        <v>4848.9795918367345</v>
      </c>
      <c r="BD12" s="1051">
        <f>日報入力!AU12</f>
        <v>0</v>
      </c>
      <c r="BE12" s="534" t="str">
        <f>IF(日報入力!AV12,日報入力!AV12,"")</f>
        <v/>
      </c>
      <c r="BF12" s="534" t="str">
        <f>IF(日報入力!AW12,日報入力!AW12,"")</f>
        <v/>
      </c>
      <c r="BG12" s="398">
        <f>IF(日報入力!G12,日報入力!K12*日報入力!D12*日報入力!BC12,"")</f>
        <v>11.64</v>
      </c>
    </row>
    <row r="13" spans="1:59" ht="19.5" hidden="1" customHeight="1" x14ac:dyDescent="0.15">
      <c r="A13" s="302">
        <v>44431</v>
      </c>
      <c r="B13" s="291">
        <v>25</v>
      </c>
      <c r="C13" s="291">
        <v>2</v>
      </c>
      <c r="D13" s="291">
        <v>169</v>
      </c>
      <c r="E13" s="291">
        <v>0</v>
      </c>
      <c r="F13" s="291">
        <v>30</v>
      </c>
      <c r="G13" s="291">
        <v>0</v>
      </c>
      <c r="H13" s="291">
        <v>30</v>
      </c>
      <c r="I13" s="291"/>
      <c r="J13" s="291">
        <v>30</v>
      </c>
      <c r="K13" s="291"/>
      <c r="L13" s="291"/>
      <c r="M13" s="291"/>
      <c r="N13" s="291"/>
      <c r="O13" s="291"/>
      <c r="P13" s="291"/>
      <c r="Q13" s="291"/>
      <c r="R13" s="291"/>
      <c r="S13" s="291"/>
      <c r="T13" s="291"/>
      <c r="U13" s="291"/>
      <c r="V13" s="378">
        <v>0</v>
      </c>
      <c r="W13" s="291"/>
      <c r="X13" s="291"/>
      <c r="Y13" s="291"/>
      <c r="Z13" s="291"/>
      <c r="AA13" s="291"/>
      <c r="AB13" s="291"/>
      <c r="AC13" s="291"/>
      <c r="AD13" s="291"/>
      <c r="AE13" s="292">
        <v>0</v>
      </c>
      <c r="AF13" s="293" t="s">
        <v>134</v>
      </c>
      <c r="AG13" s="293">
        <v>7.8</v>
      </c>
      <c r="AH13" s="293">
        <v>678.1</v>
      </c>
      <c r="AI13" s="294">
        <v>0</v>
      </c>
      <c r="AJ13" s="294">
        <v>0</v>
      </c>
      <c r="AK13" s="294">
        <v>0</v>
      </c>
      <c r="AL13" s="292">
        <v>0</v>
      </c>
      <c r="AM13" s="292">
        <v>0</v>
      </c>
      <c r="AN13" s="1041" t="s">
        <v>1979</v>
      </c>
      <c r="AO13" s="1041" t="s">
        <v>1866</v>
      </c>
      <c r="AP13" s="1041" t="str">
        <f>IF(日報入力!AQ13,日報入力!BA13,"")</f>
        <v/>
      </c>
      <c r="AQ13" s="1041" t="str">
        <f>IF(日報入力!AR13,日報入力!BB13,"")</f>
        <v/>
      </c>
      <c r="AR13" s="1041" t="str">
        <f>IF(日報入力!AS13,"N勤","")</f>
        <v/>
      </c>
      <c r="AS13" s="295" t="e">
        <f t="shared" si="0"/>
        <v>#DIV/0!</v>
      </c>
      <c r="AT13" s="439">
        <f>日報入力!AY13</f>
        <v>200</v>
      </c>
      <c r="AU13" s="518" t="e">
        <f>IF(日報入力!G13,G13*60/E13,"")</f>
        <v>#DIV/0!</v>
      </c>
      <c r="AV13" s="528" t="str">
        <f>IF(日報入力!AT13,日報入力!AT13,"")</f>
        <v/>
      </c>
      <c r="AW13" s="529" t="str">
        <f>IF(日報入力!AT13,AE13/日報入力!AT13,"")</f>
        <v/>
      </c>
      <c r="AX13" s="530" t="e">
        <f>IF(1&lt;日報集計!AT13,AT13/(((F13-I13-J13-N13-O13)*60)/(E13)),"")</f>
        <v>#DIV/0!</v>
      </c>
      <c r="AY13" s="664" t="e">
        <f>IF(日報入力!H13,AT13/(((F13-J13)*60)/E13),"")</f>
        <v>#DIV/0!</v>
      </c>
      <c r="AZ13" s="664" t="e">
        <f>IF(日報入力!I13,AT13/((G13*60)/E13),"")</f>
        <v>#DIV/0!</v>
      </c>
      <c r="BA13" s="296">
        <f>IF(日報入力!G13,G13/F13,"")</f>
        <v>0</v>
      </c>
      <c r="BB13" s="386">
        <f t="shared" si="1"/>
        <v>0</v>
      </c>
      <c r="BC13" s="386">
        <f t="shared" si="2"/>
        <v>0</v>
      </c>
      <c r="BD13" s="1051">
        <f>日報入力!AU13</f>
        <v>0</v>
      </c>
      <c r="BE13" s="534" t="str">
        <f>IF(日報入力!AV13,日報入力!AV13,"")</f>
        <v/>
      </c>
      <c r="BF13" s="534" t="str">
        <f>IF(日報入力!AW13,日報入力!AW13,"")</f>
        <v/>
      </c>
      <c r="BG13" s="398">
        <f>IF(日報入力!G13,日報入力!K13*日報入力!D13*日報入力!BC13,"")</f>
        <v>0</v>
      </c>
    </row>
    <row r="14" spans="1:59" ht="19.5" hidden="1" customHeight="1" x14ac:dyDescent="0.15">
      <c r="A14" s="302">
        <v>44431</v>
      </c>
      <c r="B14" s="291">
        <v>32</v>
      </c>
      <c r="C14" s="291">
        <v>2</v>
      </c>
      <c r="D14" s="291">
        <v>620</v>
      </c>
      <c r="E14" s="291">
        <v>11</v>
      </c>
      <c r="F14" s="291">
        <v>40</v>
      </c>
      <c r="G14" s="291">
        <v>40</v>
      </c>
      <c r="H14" s="291">
        <v>40</v>
      </c>
      <c r="I14" s="291"/>
      <c r="J14" s="291"/>
      <c r="K14" s="291"/>
      <c r="L14" s="291"/>
      <c r="M14" s="291"/>
      <c r="N14" s="291"/>
      <c r="O14" s="291"/>
      <c r="P14" s="291"/>
      <c r="Q14" s="291"/>
      <c r="R14" s="291"/>
      <c r="S14" s="291"/>
      <c r="T14" s="291"/>
      <c r="U14" s="291"/>
      <c r="V14" s="378">
        <v>1</v>
      </c>
      <c r="W14" s="291"/>
      <c r="X14" s="291"/>
      <c r="Y14" s="291"/>
      <c r="Z14" s="291"/>
      <c r="AA14" s="291"/>
      <c r="AB14" s="291"/>
      <c r="AC14" s="291"/>
      <c r="AD14" s="291">
        <v>1</v>
      </c>
      <c r="AE14" s="292">
        <v>10</v>
      </c>
      <c r="AF14" s="293" t="s">
        <v>2146</v>
      </c>
      <c r="AG14" s="293">
        <v>1.1599999999999999</v>
      </c>
      <c r="AH14" s="293">
        <v>374</v>
      </c>
      <c r="AI14" s="294">
        <v>12.76</v>
      </c>
      <c r="AJ14" s="294">
        <v>11.6</v>
      </c>
      <c r="AK14" s="294">
        <v>1.1600000000000001</v>
      </c>
      <c r="AL14" s="292">
        <v>3740</v>
      </c>
      <c r="AM14" s="292">
        <v>374</v>
      </c>
      <c r="AN14" s="1041" t="s">
        <v>1981</v>
      </c>
      <c r="AO14" s="1041" t="s">
        <v>1880</v>
      </c>
      <c r="AP14" s="1041" t="str">
        <f>IF(日報入力!AQ14,日報入力!BA14,"")</f>
        <v/>
      </c>
      <c r="AQ14" s="1041" t="str">
        <f>IF(日報入力!AR14,日報入力!BB14,"")</f>
        <v/>
      </c>
      <c r="AR14" s="1041" t="str">
        <f>IF(日報入力!AS14,"N勤","")</f>
        <v/>
      </c>
      <c r="AS14" s="295">
        <f t="shared" si="0"/>
        <v>9.0909090909090912E-2</v>
      </c>
      <c r="AT14" s="439">
        <f>日報入力!AY14</f>
        <v>0</v>
      </c>
      <c r="AU14" s="518">
        <f>IF(日報入力!G14,G14*60/E14,"")</f>
        <v>218.18181818181819</v>
      </c>
      <c r="AV14" s="528" t="str">
        <f>IF(日報入力!AT14,日報入力!AT14,"")</f>
        <v/>
      </c>
      <c r="AW14" s="529" t="str">
        <f>IF(日報入力!AT14,AE14/日報入力!AT14,"")</f>
        <v/>
      </c>
      <c r="AX14" s="530" t="str">
        <f>IF(1&lt;日報集計!AT14,AT14/(((F14-I14-J14-N14-O14)*60)/(E14)),"")</f>
        <v/>
      </c>
      <c r="AY14" s="664">
        <f>IF(日報入力!H14,AT14/(((F14-J14)*60)/E14),"")</f>
        <v>0</v>
      </c>
      <c r="AZ14" s="664">
        <f>IF(日報入力!I14,AT14/((G14*60)/E14),"")</f>
        <v>0</v>
      </c>
      <c r="BA14" s="296">
        <f>IF(日報入力!G14,G14/F14,"")</f>
        <v>1</v>
      </c>
      <c r="BB14" s="386">
        <f t="shared" si="1"/>
        <v>5610</v>
      </c>
      <c r="BC14" s="386">
        <f t="shared" si="2"/>
        <v>5610</v>
      </c>
      <c r="BD14" s="1051">
        <f>日報入力!AU14</f>
        <v>0</v>
      </c>
      <c r="BE14" s="534" t="str">
        <f>IF(日報入力!AV14,日報入力!AV14,"")</f>
        <v/>
      </c>
      <c r="BF14" s="534" t="str">
        <f>IF(日報入力!AW14,日報入力!AW14,"")</f>
        <v/>
      </c>
      <c r="BG14" s="398">
        <f>IF(日報入力!G14,日報入力!K14*日報入力!D14*日報入力!BC14,"")</f>
        <v>0</v>
      </c>
    </row>
    <row r="15" spans="1:59" ht="19.5" hidden="1" customHeight="1" x14ac:dyDescent="0.15">
      <c r="A15" s="302">
        <v>44431</v>
      </c>
      <c r="B15" s="291">
        <v>32</v>
      </c>
      <c r="C15" s="291">
        <v>2</v>
      </c>
      <c r="D15" s="291">
        <v>427</v>
      </c>
      <c r="E15" s="291">
        <v>0</v>
      </c>
      <c r="F15" s="291">
        <v>30</v>
      </c>
      <c r="G15" s="291">
        <v>0</v>
      </c>
      <c r="H15" s="291">
        <v>30</v>
      </c>
      <c r="I15" s="291"/>
      <c r="J15" s="291">
        <v>30</v>
      </c>
      <c r="K15" s="291"/>
      <c r="L15" s="291"/>
      <c r="M15" s="291"/>
      <c r="N15" s="291"/>
      <c r="O15" s="291"/>
      <c r="P15" s="291"/>
      <c r="Q15" s="291"/>
      <c r="R15" s="291"/>
      <c r="S15" s="291"/>
      <c r="T15" s="291"/>
      <c r="U15" s="291"/>
      <c r="V15" s="378">
        <v>0</v>
      </c>
      <c r="W15" s="291"/>
      <c r="X15" s="291"/>
      <c r="Y15" s="291"/>
      <c r="Z15" s="291"/>
      <c r="AA15" s="291"/>
      <c r="AB15" s="291"/>
      <c r="AC15" s="291"/>
      <c r="AD15" s="291"/>
      <c r="AE15" s="292">
        <v>0</v>
      </c>
      <c r="AF15" s="293" t="s">
        <v>134</v>
      </c>
      <c r="AG15" s="293">
        <v>4.9000000000000004</v>
      </c>
      <c r="AH15" s="293">
        <v>400</v>
      </c>
      <c r="AI15" s="294">
        <v>0</v>
      </c>
      <c r="AJ15" s="294">
        <v>0</v>
      </c>
      <c r="AK15" s="294">
        <v>0</v>
      </c>
      <c r="AL15" s="292">
        <v>0</v>
      </c>
      <c r="AM15" s="292">
        <v>0</v>
      </c>
      <c r="AN15" s="1041" t="s">
        <v>1968</v>
      </c>
      <c r="AO15" s="1041" t="s">
        <v>1880</v>
      </c>
      <c r="AP15" s="1041" t="str">
        <f>IF(日報入力!AQ15,日報入力!BA15,"")</f>
        <v/>
      </c>
      <c r="AQ15" s="1041" t="str">
        <f>IF(日報入力!AR15,日報入力!BB15,"")</f>
        <v/>
      </c>
      <c r="AR15" s="1041" t="str">
        <f>IF(日報入力!AS15,"N勤","")</f>
        <v/>
      </c>
      <c r="AS15" s="295" t="e">
        <f t="shared" si="0"/>
        <v>#DIV/0!</v>
      </c>
      <c r="AT15" s="439">
        <f>日報入力!AY15</f>
        <v>120</v>
      </c>
      <c r="AU15" s="518" t="e">
        <f>IF(日報入力!G15,G15*60/E15,"")</f>
        <v>#DIV/0!</v>
      </c>
      <c r="AV15" s="528" t="str">
        <f>IF(日報入力!AT15,日報入力!AT15,"")</f>
        <v/>
      </c>
      <c r="AW15" s="529" t="str">
        <f>IF(日報入力!AT15,AE15/日報入力!AT15,"")</f>
        <v/>
      </c>
      <c r="AX15" s="530" t="e">
        <f>IF(1&lt;日報集計!AT15,AT15/(((F15-I15-J15-N15-O15)*60)/(E15)),"")</f>
        <v>#DIV/0!</v>
      </c>
      <c r="AY15" s="664" t="e">
        <f>IF(日報入力!H15,AT15/(((F15-J15)*60)/E15),"")</f>
        <v>#DIV/0!</v>
      </c>
      <c r="AZ15" s="664" t="e">
        <f>IF(日報入力!I15,AT15/((G15*60)/E15),"")</f>
        <v>#DIV/0!</v>
      </c>
      <c r="BA15" s="296">
        <f>IF(日報入力!G15,G15/F15,"")</f>
        <v>0</v>
      </c>
      <c r="BB15" s="386">
        <f t="shared" si="1"/>
        <v>0</v>
      </c>
      <c r="BC15" s="386">
        <f t="shared" si="2"/>
        <v>0</v>
      </c>
      <c r="BD15" s="1051">
        <f>日報入力!AU15</f>
        <v>0</v>
      </c>
      <c r="BE15" s="534" t="str">
        <f>IF(日報入力!AV15,日報入力!AV15,"")</f>
        <v/>
      </c>
      <c r="BF15" s="534" t="str">
        <f>IF(日報入力!AW15,日報入力!AW15,"")</f>
        <v/>
      </c>
      <c r="BG15" s="398">
        <f>IF(日報入力!G15,日報入力!K15*日報入力!D15*日報入力!BC15,"")</f>
        <v>0</v>
      </c>
    </row>
    <row r="16" spans="1:59" ht="19.5" hidden="1" customHeight="1" x14ac:dyDescent="0.15">
      <c r="A16" s="302">
        <v>44431</v>
      </c>
      <c r="B16" s="291">
        <v>32</v>
      </c>
      <c r="C16" s="291">
        <v>14</v>
      </c>
      <c r="D16" s="291">
        <v>427</v>
      </c>
      <c r="E16" s="291">
        <v>20</v>
      </c>
      <c r="F16" s="291">
        <v>40</v>
      </c>
      <c r="G16" s="291">
        <v>40</v>
      </c>
      <c r="H16" s="291">
        <v>20</v>
      </c>
      <c r="I16" s="291"/>
      <c r="J16" s="291"/>
      <c r="K16" s="291"/>
      <c r="L16" s="291"/>
      <c r="M16" s="291"/>
      <c r="N16" s="291"/>
      <c r="O16" s="291"/>
      <c r="P16" s="291"/>
      <c r="Q16" s="291"/>
      <c r="R16" s="291"/>
      <c r="S16" s="291"/>
      <c r="T16" s="291"/>
      <c r="U16" s="291"/>
      <c r="V16" s="378">
        <v>0</v>
      </c>
      <c r="W16" s="291"/>
      <c r="X16" s="291"/>
      <c r="Y16" s="291"/>
      <c r="Z16" s="291"/>
      <c r="AA16" s="291"/>
      <c r="AB16" s="291"/>
      <c r="AC16" s="291"/>
      <c r="AD16" s="291"/>
      <c r="AE16" s="292">
        <v>20</v>
      </c>
      <c r="AF16" s="293" t="s">
        <v>134</v>
      </c>
      <c r="AG16" s="293">
        <v>4.9000000000000004</v>
      </c>
      <c r="AH16" s="293">
        <v>400</v>
      </c>
      <c r="AI16" s="294">
        <v>98</v>
      </c>
      <c r="AJ16" s="294">
        <v>98</v>
      </c>
      <c r="AK16" s="294">
        <v>0</v>
      </c>
      <c r="AL16" s="292">
        <v>8000</v>
      </c>
      <c r="AM16" s="292">
        <v>0</v>
      </c>
      <c r="AN16" s="1041" t="s">
        <v>1968</v>
      </c>
      <c r="AO16" s="1041" t="s">
        <v>1880</v>
      </c>
      <c r="AP16" s="1041" t="str">
        <f>IF(日報入力!AQ16,日報入力!BA16,"")</f>
        <v/>
      </c>
      <c r="AQ16" s="1041" t="str">
        <f>IF(日報入力!AR16,日報入力!BB16,"")</f>
        <v/>
      </c>
      <c r="AR16" s="1041" t="str">
        <f>IF(日報入力!AS16,"N勤","")</f>
        <v/>
      </c>
      <c r="AS16" s="295">
        <f t="shared" si="0"/>
        <v>0</v>
      </c>
      <c r="AT16" s="439">
        <f>日報入力!AY16</f>
        <v>120</v>
      </c>
      <c r="AU16" s="518">
        <f>IF(日報入力!G16,G16*60/E16,"")</f>
        <v>120</v>
      </c>
      <c r="AV16" s="528" t="str">
        <f>IF(日報入力!AT16,日報入力!AT16,"")</f>
        <v/>
      </c>
      <c r="AW16" s="529" t="str">
        <f>IF(日報入力!AT16,AE16/日報入力!AT16,"")</f>
        <v/>
      </c>
      <c r="AX16" s="530">
        <f>IF(1&lt;日報集計!AT16,AT16/(((F16-I16-J16-N16-O16)*60)/(E16)),"")</f>
        <v>1</v>
      </c>
      <c r="AY16" s="664">
        <f>IF(日報入力!H16,AT16/(((F16-J16)*60)/E16),"")</f>
        <v>1</v>
      </c>
      <c r="AZ16" s="664">
        <f>IF(日報入力!I16,AT16/((G16*60)/E16),"")</f>
        <v>1</v>
      </c>
      <c r="BA16" s="296">
        <f>IF(日報入力!G16,G16/F16,"")</f>
        <v>1</v>
      </c>
      <c r="BB16" s="386">
        <f t="shared" si="1"/>
        <v>12000</v>
      </c>
      <c r="BC16" s="386">
        <f t="shared" si="2"/>
        <v>24000</v>
      </c>
      <c r="BD16" s="1051">
        <f>日報入力!AU16</f>
        <v>0</v>
      </c>
      <c r="BE16" s="534" t="str">
        <f>IF(日報入力!AV16,日報入力!AV16,"")</f>
        <v/>
      </c>
      <c r="BF16" s="534" t="str">
        <f>IF(日報入力!AW16,日報入力!AW16,"")</f>
        <v/>
      </c>
      <c r="BG16" s="398">
        <f>IF(日報入力!G16,日報入力!K16*日報入力!D16*日報入力!BC16,"")</f>
        <v>0</v>
      </c>
    </row>
    <row r="17" spans="1:59" ht="19.5" hidden="1" customHeight="1" x14ac:dyDescent="0.15">
      <c r="A17" s="302">
        <v>44431</v>
      </c>
      <c r="B17" s="291">
        <v>32</v>
      </c>
      <c r="C17" s="291">
        <v>2</v>
      </c>
      <c r="D17" s="291">
        <v>426</v>
      </c>
      <c r="E17" s="291">
        <v>0</v>
      </c>
      <c r="F17" s="291">
        <v>30</v>
      </c>
      <c r="G17" s="291">
        <v>0</v>
      </c>
      <c r="H17" s="291">
        <v>30</v>
      </c>
      <c r="I17" s="291"/>
      <c r="J17" s="291">
        <v>30</v>
      </c>
      <c r="K17" s="291"/>
      <c r="L17" s="291"/>
      <c r="M17" s="291"/>
      <c r="N17" s="291"/>
      <c r="O17" s="291"/>
      <c r="P17" s="291"/>
      <c r="Q17" s="291"/>
      <c r="R17" s="291"/>
      <c r="S17" s="291"/>
      <c r="T17" s="291"/>
      <c r="U17" s="291"/>
      <c r="V17" s="378">
        <v>0</v>
      </c>
      <c r="W17" s="291"/>
      <c r="X17" s="291"/>
      <c r="Y17" s="291"/>
      <c r="Z17" s="291"/>
      <c r="AA17" s="291"/>
      <c r="AB17" s="291"/>
      <c r="AC17" s="291"/>
      <c r="AD17" s="291"/>
      <c r="AE17" s="292">
        <v>0</v>
      </c>
      <c r="AF17" s="293" t="s">
        <v>134</v>
      </c>
      <c r="AG17" s="293">
        <v>4.9000000000000004</v>
      </c>
      <c r="AH17" s="293">
        <v>400</v>
      </c>
      <c r="AI17" s="294">
        <v>0</v>
      </c>
      <c r="AJ17" s="294">
        <v>0</v>
      </c>
      <c r="AK17" s="294">
        <v>0</v>
      </c>
      <c r="AL17" s="292">
        <v>0</v>
      </c>
      <c r="AM17" s="292">
        <v>0</v>
      </c>
      <c r="AN17" s="1041" t="s">
        <v>1984</v>
      </c>
      <c r="AO17" s="1041" t="s">
        <v>1880</v>
      </c>
      <c r="AP17" s="1041" t="str">
        <f>IF(日報入力!AQ17,日報入力!BA17,"")</f>
        <v/>
      </c>
      <c r="AQ17" s="1041" t="str">
        <f>IF(日報入力!AR17,日報入力!BB17,"")</f>
        <v/>
      </c>
      <c r="AR17" s="1041" t="str">
        <f>IF(日報入力!AS17,"N勤","")</f>
        <v/>
      </c>
      <c r="AS17" s="295" t="e">
        <f t="shared" si="0"/>
        <v>#DIV/0!</v>
      </c>
      <c r="AT17" s="439">
        <f>日報入力!AY17</f>
        <v>120</v>
      </c>
      <c r="AU17" s="518" t="e">
        <f>IF(日報入力!G17,G17*60/E17,"")</f>
        <v>#DIV/0!</v>
      </c>
      <c r="AV17" s="528" t="str">
        <f>IF(日報入力!AT17,日報入力!AT17,"")</f>
        <v/>
      </c>
      <c r="AW17" s="529" t="str">
        <f>IF(日報入力!AT17,AE17/日報入力!AT17,"")</f>
        <v/>
      </c>
      <c r="AX17" s="530" t="e">
        <f>IF(1&lt;日報集計!AT17,AT17/(((F17-I17-J17-N17-O17)*60)/(E17)),"")</f>
        <v>#DIV/0!</v>
      </c>
      <c r="AY17" s="664" t="e">
        <f>IF(日報入力!H17,AT17/(((F17-J17)*60)/E17),"")</f>
        <v>#DIV/0!</v>
      </c>
      <c r="AZ17" s="664" t="e">
        <f>IF(日報入力!I17,AT17/((G17*60)/E17),"")</f>
        <v>#DIV/0!</v>
      </c>
      <c r="BA17" s="296">
        <f>IF(日報入力!G17,G17/F17,"")</f>
        <v>0</v>
      </c>
      <c r="BB17" s="386">
        <f t="shared" si="1"/>
        <v>0</v>
      </c>
      <c r="BC17" s="386">
        <f t="shared" si="2"/>
        <v>0</v>
      </c>
      <c r="BD17" s="1051">
        <f>日報入力!AU17</f>
        <v>0</v>
      </c>
      <c r="BE17" s="534" t="str">
        <f>IF(日報入力!AV17,日報入力!AV17,"")</f>
        <v/>
      </c>
      <c r="BF17" s="534" t="str">
        <f>IF(日報入力!AW17,日報入力!AW17,"")</f>
        <v/>
      </c>
      <c r="BG17" s="398">
        <f>IF(日報入力!G17,日報入力!K17*日報入力!D17*日報入力!BC17,"")</f>
        <v>0</v>
      </c>
    </row>
    <row r="18" spans="1:59" ht="19.5" hidden="1" customHeight="1" x14ac:dyDescent="0.15">
      <c r="A18" s="302">
        <v>44431</v>
      </c>
      <c r="B18" s="291">
        <v>32</v>
      </c>
      <c r="C18" s="291">
        <v>14</v>
      </c>
      <c r="D18" s="291">
        <v>426</v>
      </c>
      <c r="E18" s="291">
        <v>20</v>
      </c>
      <c r="F18" s="291">
        <v>40</v>
      </c>
      <c r="G18" s="291">
        <v>40</v>
      </c>
      <c r="H18" s="291">
        <v>20</v>
      </c>
      <c r="I18" s="291"/>
      <c r="J18" s="291"/>
      <c r="K18" s="291"/>
      <c r="L18" s="291"/>
      <c r="M18" s="291"/>
      <c r="N18" s="291"/>
      <c r="O18" s="291"/>
      <c r="P18" s="291"/>
      <c r="Q18" s="291"/>
      <c r="R18" s="291"/>
      <c r="S18" s="291"/>
      <c r="T18" s="291"/>
      <c r="U18" s="291"/>
      <c r="V18" s="378">
        <v>0</v>
      </c>
      <c r="W18" s="291"/>
      <c r="X18" s="291"/>
      <c r="Y18" s="291"/>
      <c r="Z18" s="291"/>
      <c r="AA18" s="291"/>
      <c r="AB18" s="291"/>
      <c r="AC18" s="291"/>
      <c r="AD18" s="291"/>
      <c r="AE18" s="292">
        <v>20</v>
      </c>
      <c r="AF18" s="293" t="s">
        <v>134</v>
      </c>
      <c r="AG18" s="293">
        <v>4.9000000000000004</v>
      </c>
      <c r="AH18" s="293">
        <v>400</v>
      </c>
      <c r="AI18" s="294">
        <v>98</v>
      </c>
      <c r="AJ18" s="294">
        <v>98</v>
      </c>
      <c r="AK18" s="294">
        <v>0</v>
      </c>
      <c r="AL18" s="292">
        <v>8000</v>
      </c>
      <c r="AM18" s="292">
        <v>0</v>
      </c>
      <c r="AN18" s="1041" t="s">
        <v>1984</v>
      </c>
      <c r="AO18" s="1041" t="s">
        <v>1880</v>
      </c>
      <c r="AP18" s="1041" t="str">
        <f>IF(日報入力!AQ18,日報入力!BA18,"")</f>
        <v/>
      </c>
      <c r="AQ18" s="1041" t="str">
        <f>IF(日報入力!AR18,日報入力!BB18,"")</f>
        <v/>
      </c>
      <c r="AR18" s="1041" t="str">
        <f>IF(日報入力!AS18,"N勤","")</f>
        <v/>
      </c>
      <c r="AS18" s="295">
        <f t="shared" si="0"/>
        <v>0</v>
      </c>
      <c r="AT18" s="439">
        <f>日報入力!AY18</f>
        <v>120</v>
      </c>
      <c r="AU18" s="518">
        <f>IF(日報入力!G18,G18*60/E18,"")</f>
        <v>120</v>
      </c>
      <c r="AV18" s="528" t="str">
        <f>IF(日報入力!AT18,日報入力!AT18,"")</f>
        <v/>
      </c>
      <c r="AW18" s="529" t="str">
        <f>IF(日報入力!AT18,AE18/日報入力!AT18,"")</f>
        <v/>
      </c>
      <c r="AX18" s="530">
        <f>IF(1&lt;日報集計!AT18,AT18/(((F18-I18-J18-N18-O18)*60)/(E18)),"")</f>
        <v>1</v>
      </c>
      <c r="AY18" s="664">
        <f>IF(日報入力!H18,AT18/(((F18-J18)*60)/E18),"")</f>
        <v>1</v>
      </c>
      <c r="AZ18" s="664">
        <f>IF(日報入力!I18,AT18/((G18*60)/E18),"")</f>
        <v>1</v>
      </c>
      <c r="BA18" s="296">
        <f>IF(日報入力!G18,G18/F18,"")</f>
        <v>1</v>
      </c>
      <c r="BB18" s="386">
        <f t="shared" si="1"/>
        <v>12000</v>
      </c>
      <c r="BC18" s="386">
        <f t="shared" si="2"/>
        <v>24000</v>
      </c>
      <c r="BD18" s="1051">
        <f>日報入力!AU18</f>
        <v>0</v>
      </c>
      <c r="BE18" s="534" t="str">
        <f>IF(日報入力!AV18,日報入力!AV18,"")</f>
        <v/>
      </c>
      <c r="BF18" s="534" t="str">
        <f>IF(日報入力!AW18,日報入力!AW18,"")</f>
        <v/>
      </c>
      <c r="BG18" s="398">
        <f>IF(日報入力!G18,日報入力!K18*日報入力!D18*日報入力!BC18,"")</f>
        <v>0</v>
      </c>
    </row>
    <row r="19" spans="1:59" ht="19.5" hidden="1" customHeight="1" x14ac:dyDescent="0.15">
      <c r="A19" s="302">
        <v>44431</v>
      </c>
      <c r="B19" s="291">
        <v>32</v>
      </c>
      <c r="C19" s="291">
        <v>2</v>
      </c>
      <c r="D19" s="291">
        <v>41</v>
      </c>
      <c r="E19" s="291">
        <v>0</v>
      </c>
      <c r="F19" s="291">
        <v>30</v>
      </c>
      <c r="G19" s="291">
        <v>0</v>
      </c>
      <c r="H19" s="291">
        <v>30</v>
      </c>
      <c r="I19" s="291"/>
      <c r="J19" s="291">
        <v>30</v>
      </c>
      <c r="K19" s="291"/>
      <c r="L19" s="291"/>
      <c r="M19" s="291"/>
      <c r="N19" s="291"/>
      <c r="O19" s="291"/>
      <c r="P19" s="291"/>
      <c r="Q19" s="291"/>
      <c r="R19" s="291"/>
      <c r="S19" s="291"/>
      <c r="T19" s="291"/>
      <c r="U19" s="291"/>
      <c r="V19" s="378">
        <v>0</v>
      </c>
      <c r="W19" s="291"/>
      <c r="X19" s="291"/>
      <c r="Y19" s="291"/>
      <c r="Z19" s="291"/>
      <c r="AA19" s="291"/>
      <c r="AB19" s="291"/>
      <c r="AC19" s="291"/>
      <c r="AD19" s="291"/>
      <c r="AE19" s="292">
        <v>0</v>
      </c>
      <c r="AF19" s="293" t="s">
        <v>2147</v>
      </c>
      <c r="AG19" s="293">
        <v>0.95</v>
      </c>
      <c r="AH19" s="293">
        <v>95.19</v>
      </c>
      <c r="AI19" s="294">
        <v>0</v>
      </c>
      <c r="AJ19" s="294">
        <v>0</v>
      </c>
      <c r="AK19" s="294">
        <v>0</v>
      </c>
      <c r="AL19" s="292">
        <v>0</v>
      </c>
      <c r="AM19" s="292">
        <v>0</v>
      </c>
      <c r="AN19" s="1041" t="s">
        <v>668</v>
      </c>
      <c r="AO19" s="1041" t="s">
        <v>1879</v>
      </c>
      <c r="AP19" s="1041" t="str">
        <f>IF(日報入力!AQ19,日報入力!BA19,"")</f>
        <v/>
      </c>
      <c r="AQ19" s="1041" t="str">
        <f>IF(日報入力!AR19,日報入力!BB19,"")</f>
        <v/>
      </c>
      <c r="AR19" s="1041" t="str">
        <f>IF(日報入力!AS19,"N勤","")</f>
        <v/>
      </c>
      <c r="AS19" s="295" t="e">
        <f t="shared" si="0"/>
        <v>#DIV/0!</v>
      </c>
      <c r="AT19" s="439">
        <f>日報入力!AY19</f>
        <v>90</v>
      </c>
      <c r="AU19" s="518" t="e">
        <f>IF(日報入力!G19,G19*60/E19,"")</f>
        <v>#DIV/0!</v>
      </c>
      <c r="AV19" s="528" t="str">
        <f>IF(日報入力!AT19,日報入力!AT19,"")</f>
        <v/>
      </c>
      <c r="AW19" s="529" t="str">
        <f>IF(日報入力!AT19,AE19/日報入力!AT19,"")</f>
        <v/>
      </c>
      <c r="AX19" s="530" t="e">
        <f>IF(1&lt;日報集計!AT19,AT19/(((F19-I19-J19-N19-O19)*60)/(E19)),"")</f>
        <v>#DIV/0!</v>
      </c>
      <c r="AY19" s="664" t="e">
        <f>IF(日報入力!H19,AT19/(((F19-J19)*60)/E19),"")</f>
        <v>#DIV/0!</v>
      </c>
      <c r="AZ19" s="664" t="e">
        <f>IF(日報入力!I19,AT19/((G19*60)/E19),"")</f>
        <v>#DIV/0!</v>
      </c>
      <c r="BA19" s="296">
        <f>IF(日報入力!G19,G19/F19,"")</f>
        <v>0</v>
      </c>
      <c r="BB19" s="386">
        <f t="shared" si="1"/>
        <v>0</v>
      </c>
      <c r="BC19" s="386">
        <f t="shared" si="2"/>
        <v>0</v>
      </c>
      <c r="BD19" s="1051">
        <f>日報入力!AU19</f>
        <v>0</v>
      </c>
      <c r="BE19" s="534" t="str">
        <f>IF(日報入力!AV19,日報入力!AV19,"")</f>
        <v/>
      </c>
      <c r="BF19" s="534" t="str">
        <f>IF(日報入力!AW19,日報入力!AW19,"")</f>
        <v/>
      </c>
      <c r="BG19" s="398">
        <f>IF(日報入力!G19,日報入力!K19*日報入力!D19*日報入力!BC19,"")</f>
        <v>0</v>
      </c>
    </row>
    <row r="20" spans="1:59" ht="19.5" hidden="1" customHeight="1" x14ac:dyDescent="0.15">
      <c r="A20" s="302">
        <v>44431</v>
      </c>
      <c r="B20" s="291">
        <v>32</v>
      </c>
      <c r="C20" s="291">
        <v>14</v>
      </c>
      <c r="D20" s="291">
        <v>41</v>
      </c>
      <c r="E20" s="291">
        <v>40</v>
      </c>
      <c r="F20" s="291">
        <v>80</v>
      </c>
      <c r="G20" s="291">
        <v>80</v>
      </c>
      <c r="H20" s="291">
        <v>40</v>
      </c>
      <c r="I20" s="291"/>
      <c r="J20" s="291"/>
      <c r="K20" s="291"/>
      <c r="L20" s="291"/>
      <c r="M20" s="291"/>
      <c r="N20" s="291"/>
      <c r="O20" s="291"/>
      <c r="P20" s="291"/>
      <c r="Q20" s="291"/>
      <c r="R20" s="291"/>
      <c r="S20" s="291"/>
      <c r="T20" s="291"/>
      <c r="U20" s="291"/>
      <c r="V20" s="378">
        <v>0</v>
      </c>
      <c r="W20" s="291"/>
      <c r="X20" s="291"/>
      <c r="Y20" s="291"/>
      <c r="Z20" s="291"/>
      <c r="AA20" s="291"/>
      <c r="AB20" s="291"/>
      <c r="AC20" s="291"/>
      <c r="AD20" s="291"/>
      <c r="AE20" s="292">
        <v>40</v>
      </c>
      <c r="AF20" s="293" t="s">
        <v>2147</v>
      </c>
      <c r="AG20" s="293">
        <v>0.95</v>
      </c>
      <c r="AH20" s="293">
        <v>95.19</v>
      </c>
      <c r="AI20" s="294">
        <v>38</v>
      </c>
      <c r="AJ20" s="294">
        <v>38</v>
      </c>
      <c r="AK20" s="294">
        <v>0</v>
      </c>
      <c r="AL20" s="292">
        <v>3807.6</v>
      </c>
      <c r="AM20" s="292">
        <v>0</v>
      </c>
      <c r="AN20" s="1041" t="s">
        <v>668</v>
      </c>
      <c r="AO20" s="1041" t="s">
        <v>1879</v>
      </c>
      <c r="AP20" s="1041" t="str">
        <f>IF(日報入力!AQ20,日報入力!BA20,"")</f>
        <v/>
      </c>
      <c r="AQ20" s="1041" t="str">
        <f>IF(日報入力!AR20,日報入力!BB20,"")</f>
        <v/>
      </c>
      <c r="AR20" s="1041" t="str">
        <f>IF(日報入力!AS20,"N勤","")</f>
        <v/>
      </c>
      <c r="AS20" s="295">
        <f t="shared" si="0"/>
        <v>0</v>
      </c>
      <c r="AT20" s="439">
        <f>日報入力!AY20</f>
        <v>90</v>
      </c>
      <c r="AU20" s="518">
        <f>IF(日報入力!G20,G20*60/E20,"")</f>
        <v>120</v>
      </c>
      <c r="AV20" s="528" t="str">
        <f>IF(日報入力!AT20,日報入力!AT20,"")</f>
        <v/>
      </c>
      <c r="AW20" s="529" t="str">
        <f>IF(日報入力!AT20,AE20/日報入力!AT20,"")</f>
        <v/>
      </c>
      <c r="AX20" s="530">
        <f>IF(1&lt;日報集計!AT20,AT20/(((F20-I20-J20-N20-O20)*60)/(E20)),"")</f>
        <v>0.75</v>
      </c>
      <c r="AY20" s="664">
        <f>IF(日報入力!H20,AT20/(((F20-J20)*60)/E20),"")</f>
        <v>0.75</v>
      </c>
      <c r="AZ20" s="664">
        <f>IF(日報入力!I20,AT20/((G20*60)/E20),"")</f>
        <v>0.75</v>
      </c>
      <c r="BA20" s="296">
        <f>IF(日報入力!G20,G20/F20,"")</f>
        <v>1</v>
      </c>
      <c r="BB20" s="386">
        <f t="shared" si="1"/>
        <v>2855.7</v>
      </c>
      <c r="BC20" s="386">
        <f t="shared" si="2"/>
        <v>5711.4</v>
      </c>
      <c r="BD20" s="1051">
        <f>日報入力!AU20</f>
        <v>0</v>
      </c>
      <c r="BE20" s="534" t="str">
        <f>IF(日報入力!AV20,日報入力!AV20,"")</f>
        <v/>
      </c>
      <c r="BF20" s="534" t="str">
        <f>IF(日報入力!AW20,日報入力!AW20,"")</f>
        <v/>
      </c>
      <c r="BG20" s="398">
        <f>IF(日報入力!G20,日報入力!K20*日報入力!D20*日報入力!BC20,"")</f>
        <v>0</v>
      </c>
    </row>
    <row r="21" spans="1:59" ht="19.5" hidden="1" customHeight="1" x14ac:dyDescent="0.15">
      <c r="A21" s="302">
        <v>44431</v>
      </c>
      <c r="B21" s="291">
        <v>32</v>
      </c>
      <c r="C21" s="291">
        <v>2</v>
      </c>
      <c r="D21" s="291">
        <v>493</v>
      </c>
      <c r="E21" s="291">
        <v>0</v>
      </c>
      <c r="F21" s="291">
        <v>30</v>
      </c>
      <c r="G21" s="291">
        <v>0</v>
      </c>
      <c r="H21" s="291">
        <v>30</v>
      </c>
      <c r="I21" s="291"/>
      <c r="J21" s="291">
        <v>30</v>
      </c>
      <c r="K21" s="291"/>
      <c r="L21" s="291"/>
      <c r="M21" s="291"/>
      <c r="N21" s="291"/>
      <c r="O21" s="291"/>
      <c r="P21" s="291"/>
      <c r="Q21" s="291"/>
      <c r="R21" s="291"/>
      <c r="S21" s="291"/>
      <c r="T21" s="291"/>
      <c r="U21" s="291"/>
      <c r="V21" s="378">
        <v>0</v>
      </c>
      <c r="W21" s="291"/>
      <c r="X21" s="291"/>
      <c r="Y21" s="291"/>
      <c r="Z21" s="291"/>
      <c r="AA21" s="291"/>
      <c r="AB21" s="291"/>
      <c r="AC21" s="291"/>
      <c r="AD21" s="291"/>
      <c r="AE21" s="292">
        <v>0</v>
      </c>
      <c r="AF21" s="293" t="s">
        <v>961</v>
      </c>
      <c r="AG21" s="293">
        <v>5.4</v>
      </c>
      <c r="AH21" s="293">
        <v>372</v>
      </c>
      <c r="AI21" s="294">
        <v>0</v>
      </c>
      <c r="AJ21" s="294">
        <v>0</v>
      </c>
      <c r="AK21" s="294">
        <v>0</v>
      </c>
      <c r="AL21" s="292">
        <v>0</v>
      </c>
      <c r="AM21" s="292">
        <v>0</v>
      </c>
      <c r="AN21" s="1041" t="s">
        <v>1967</v>
      </c>
      <c r="AO21" s="1041" t="s">
        <v>1879</v>
      </c>
      <c r="AP21" s="1041" t="str">
        <f>IF(日報入力!AQ21,日報入力!BA21,"")</f>
        <v/>
      </c>
      <c r="AQ21" s="1041" t="str">
        <f>IF(日報入力!AR21,日報入力!BB21,"")</f>
        <v/>
      </c>
      <c r="AR21" s="1041" t="str">
        <f>IF(日報入力!AS21,"N勤","")</f>
        <v/>
      </c>
      <c r="AS21" s="295" t="e">
        <f t="shared" si="0"/>
        <v>#DIV/0!</v>
      </c>
      <c r="AT21" s="439">
        <f>日報入力!AY21</f>
        <v>160</v>
      </c>
      <c r="AU21" s="518" t="e">
        <f>IF(日報入力!G21,G21*60/E21,"")</f>
        <v>#DIV/0!</v>
      </c>
      <c r="AV21" s="528" t="str">
        <f>IF(日報入力!AT21,日報入力!AT21,"")</f>
        <v/>
      </c>
      <c r="AW21" s="529" t="str">
        <f>IF(日報入力!AT21,AE21/日報入力!AT21,"")</f>
        <v/>
      </c>
      <c r="AX21" s="530" t="e">
        <f>IF(1&lt;日報集計!AT21,AT21/(((F21-I21-J21-N21-O21)*60)/(E21)),"")</f>
        <v>#DIV/0!</v>
      </c>
      <c r="AY21" s="664" t="e">
        <f>IF(日報入力!H21,AT21/(((F21-J21)*60)/E21),"")</f>
        <v>#DIV/0!</v>
      </c>
      <c r="AZ21" s="664" t="e">
        <f>IF(日報入力!I21,AT21/((G21*60)/E21),"")</f>
        <v>#DIV/0!</v>
      </c>
      <c r="BA21" s="296">
        <f>IF(日報入力!G21,G21/F21,"")</f>
        <v>0</v>
      </c>
      <c r="BB21" s="386">
        <f t="shared" si="1"/>
        <v>0</v>
      </c>
      <c r="BC21" s="386">
        <f t="shared" si="2"/>
        <v>0</v>
      </c>
      <c r="BD21" s="1051">
        <f>日報入力!AU21</f>
        <v>0</v>
      </c>
      <c r="BE21" s="534" t="str">
        <f>IF(日報入力!AV21,日報入力!AV21,"")</f>
        <v/>
      </c>
      <c r="BF21" s="534" t="str">
        <f>IF(日報入力!AW21,日報入力!AW21,"")</f>
        <v/>
      </c>
      <c r="BG21" s="398">
        <f>IF(日報入力!G21,日報入力!K21*日報入力!D21*日報入力!BC21,"")</f>
        <v>0</v>
      </c>
    </row>
    <row r="22" spans="1:59" ht="19.5" hidden="1" customHeight="1" x14ac:dyDescent="0.15">
      <c r="A22" s="302">
        <v>44431</v>
      </c>
      <c r="B22" s="291">
        <v>24</v>
      </c>
      <c r="C22" s="291">
        <v>26</v>
      </c>
      <c r="D22" s="291">
        <v>618</v>
      </c>
      <c r="E22" s="291">
        <v>4</v>
      </c>
      <c r="F22" s="291">
        <v>30</v>
      </c>
      <c r="G22" s="291">
        <v>30</v>
      </c>
      <c r="H22" s="291">
        <v>30</v>
      </c>
      <c r="I22" s="291"/>
      <c r="J22" s="291"/>
      <c r="K22" s="291"/>
      <c r="L22" s="291"/>
      <c r="M22" s="291"/>
      <c r="N22" s="291"/>
      <c r="O22" s="291"/>
      <c r="P22" s="291"/>
      <c r="Q22" s="291"/>
      <c r="R22" s="291"/>
      <c r="S22" s="291"/>
      <c r="T22" s="291"/>
      <c r="U22" s="291"/>
      <c r="V22" s="378">
        <v>0</v>
      </c>
      <c r="W22" s="291"/>
      <c r="X22" s="291"/>
      <c r="Y22" s="291"/>
      <c r="Z22" s="291"/>
      <c r="AA22" s="291"/>
      <c r="AB22" s="291"/>
      <c r="AC22" s="291"/>
      <c r="AD22" s="291"/>
      <c r="AE22" s="292">
        <v>4</v>
      </c>
      <c r="AF22" s="293" t="s">
        <v>1317</v>
      </c>
      <c r="AG22" s="293">
        <v>2.7</v>
      </c>
      <c r="AH22" s="293">
        <v>728</v>
      </c>
      <c r="AI22" s="294">
        <v>10.8</v>
      </c>
      <c r="AJ22" s="294">
        <v>10.8</v>
      </c>
      <c r="AK22" s="294">
        <v>0</v>
      </c>
      <c r="AL22" s="292">
        <v>2912</v>
      </c>
      <c r="AM22" s="292">
        <v>0</v>
      </c>
      <c r="AN22" s="1041" t="s">
        <v>1989</v>
      </c>
      <c r="AO22" s="1041" t="s">
        <v>1863</v>
      </c>
      <c r="AP22" s="1041" t="str">
        <f>IF(日報入力!AQ22,日報入力!BA22,"")</f>
        <v/>
      </c>
      <c r="AQ22" s="1041" t="str">
        <f>IF(日報入力!AR22,日報入力!BB22,"")</f>
        <v/>
      </c>
      <c r="AR22" s="1041" t="str">
        <f>IF(日報入力!AS22,"N勤","")</f>
        <v/>
      </c>
      <c r="AS22" s="295">
        <f t="shared" si="0"/>
        <v>0</v>
      </c>
      <c r="AT22" s="439">
        <f>日報入力!AY22</f>
        <v>0</v>
      </c>
      <c r="AU22" s="518">
        <f>IF(日報入力!G22,G22*60/E22,"")</f>
        <v>450</v>
      </c>
      <c r="AV22" s="528" t="str">
        <f>IF(日報入力!AT22,日報入力!AT22,"")</f>
        <v/>
      </c>
      <c r="AW22" s="529" t="str">
        <f>IF(日報入力!AT22,AE22/日報入力!AT22,"")</f>
        <v/>
      </c>
      <c r="AX22" s="530" t="str">
        <f>IF(1&lt;日報集計!AT22,AT22/(((F22-I22-J22-N22-O22)*60)/(E22)),"")</f>
        <v/>
      </c>
      <c r="AY22" s="664">
        <f>IF(日報入力!H22,AT22/(((F22-J22)*60)/E22),"")</f>
        <v>0</v>
      </c>
      <c r="AZ22" s="664">
        <f>IF(日報入力!I22,AT22/((G22*60)/E22),"")</f>
        <v>0</v>
      </c>
      <c r="BA22" s="296">
        <f>IF(日報入力!G22,G22/F22,"")</f>
        <v>1</v>
      </c>
      <c r="BB22" s="386">
        <f t="shared" si="1"/>
        <v>5824</v>
      </c>
      <c r="BC22" s="386">
        <f t="shared" si="2"/>
        <v>5824</v>
      </c>
      <c r="BD22" s="1051">
        <f>日報入力!AU22</f>
        <v>0</v>
      </c>
      <c r="BE22" s="534" t="str">
        <f>IF(日報入力!AV22,日報入力!AV22,"")</f>
        <v/>
      </c>
      <c r="BF22" s="534" t="str">
        <f>IF(日報入力!AW22,日報入力!AW22,"")</f>
        <v/>
      </c>
      <c r="BG22" s="398">
        <f>IF(日報入力!G22,日報入力!K22*日報入力!D22*日報入力!BC22,"")</f>
        <v>0.5</v>
      </c>
    </row>
    <row r="23" spans="1:59" ht="19.5" hidden="1" customHeight="1" x14ac:dyDescent="0.15">
      <c r="A23" s="302">
        <v>44431</v>
      </c>
      <c r="B23" s="291">
        <v>27</v>
      </c>
      <c r="C23" s="291">
        <v>22</v>
      </c>
      <c r="D23" s="291">
        <v>2039</v>
      </c>
      <c r="E23" s="291">
        <v>142</v>
      </c>
      <c r="F23" s="291">
        <v>540</v>
      </c>
      <c r="G23" s="291">
        <v>540</v>
      </c>
      <c r="H23" s="291">
        <v>270</v>
      </c>
      <c r="I23" s="291"/>
      <c r="J23" s="291"/>
      <c r="K23" s="291"/>
      <c r="L23" s="291"/>
      <c r="M23" s="291"/>
      <c r="N23" s="291"/>
      <c r="O23" s="291"/>
      <c r="P23" s="291"/>
      <c r="Q23" s="291"/>
      <c r="R23" s="291"/>
      <c r="S23" s="291"/>
      <c r="T23" s="291"/>
      <c r="U23" s="291"/>
      <c r="V23" s="378">
        <v>6</v>
      </c>
      <c r="W23" s="291"/>
      <c r="X23" s="291"/>
      <c r="Y23" s="291"/>
      <c r="Z23" s="291"/>
      <c r="AA23" s="291"/>
      <c r="AB23" s="291"/>
      <c r="AC23" s="291">
        <v>6</v>
      </c>
      <c r="AD23" s="291"/>
      <c r="AE23" s="292">
        <v>278</v>
      </c>
      <c r="AF23" s="293" t="s">
        <v>198</v>
      </c>
      <c r="AG23" s="293">
        <v>0.36</v>
      </c>
      <c r="AH23" s="293">
        <v>39</v>
      </c>
      <c r="AI23" s="294">
        <v>102.24</v>
      </c>
      <c r="AJ23" s="294">
        <v>100.08</v>
      </c>
      <c r="AK23" s="294">
        <v>2.1599999999999966</v>
      </c>
      <c r="AL23" s="292">
        <v>10842</v>
      </c>
      <c r="AM23" s="292">
        <v>234</v>
      </c>
      <c r="AN23" s="1041" t="s">
        <v>1960</v>
      </c>
      <c r="AO23" s="1041" t="s">
        <v>1869</v>
      </c>
      <c r="AP23" s="1041" t="str">
        <f>IF(日報入力!AQ23,日報入力!BA23,"")</f>
        <v/>
      </c>
      <c r="AQ23" s="1041" t="str">
        <f>IF(日報入力!AR23,日報入力!BB23,"")</f>
        <v/>
      </c>
      <c r="AR23" s="1041" t="str">
        <f>IF(日報入力!AS23,"N勤","")</f>
        <v>N勤</v>
      </c>
      <c r="AS23" s="295">
        <f t="shared" si="0"/>
        <v>2.1126760563380281E-2</v>
      </c>
      <c r="AT23" s="439">
        <f>日報入力!AY23</f>
        <v>100</v>
      </c>
      <c r="AU23" s="518">
        <f>IF(日報入力!G23,G23*60/E23,"")</f>
        <v>228.16901408450704</v>
      </c>
      <c r="AV23" s="528" t="str">
        <f>IF(日報入力!AT23,日報入力!AT23,"")</f>
        <v/>
      </c>
      <c r="AW23" s="529" t="str">
        <f>IF(日報入力!AT23,AE23/日報入力!AT23,"")</f>
        <v/>
      </c>
      <c r="AX23" s="530">
        <f>IF(1&lt;日報集計!AT23,AT23/(((F23-I23-J23-N23-O23)*60)/(E23)),"")</f>
        <v>0.43827160493827161</v>
      </c>
      <c r="AY23" s="664">
        <f>IF(日報入力!H23,AT23/(((F23-J23)*60)/E23),"")</f>
        <v>0.43827160493827161</v>
      </c>
      <c r="AZ23" s="664">
        <f>IF(日報入力!I23,AT23/((G23*60)/E23),"")</f>
        <v>0.43827160493827161</v>
      </c>
      <c r="BA23" s="296">
        <f>IF(日報入力!G23,G23/F23,"")</f>
        <v>1</v>
      </c>
      <c r="BB23" s="386">
        <f t="shared" si="1"/>
        <v>1204.6666666666667</v>
      </c>
      <c r="BC23" s="386">
        <f t="shared" si="2"/>
        <v>2409.3333333333335</v>
      </c>
      <c r="BD23" s="1051">
        <f>日報入力!AU23</f>
        <v>0</v>
      </c>
      <c r="BE23" s="534" t="str">
        <f>IF(日報入力!AV23,日報入力!AV23,"")</f>
        <v/>
      </c>
      <c r="BF23" s="534" t="str">
        <f>IF(日報入力!AW23,日報入力!AW23,"")</f>
        <v/>
      </c>
      <c r="BG23" s="398">
        <f>IF(日報入力!G23,日報入力!K23*日報入力!D23*日報入力!BC23,"")</f>
        <v>0</v>
      </c>
    </row>
    <row r="24" spans="1:59" ht="19.5" hidden="1" customHeight="1" x14ac:dyDescent="0.15">
      <c r="A24" s="302">
        <v>44431</v>
      </c>
      <c r="B24" s="291">
        <v>35</v>
      </c>
      <c r="C24" s="291">
        <v>8</v>
      </c>
      <c r="D24" s="291">
        <v>3022</v>
      </c>
      <c r="E24" s="291">
        <v>4</v>
      </c>
      <c r="F24" s="291">
        <v>15</v>
      </c>
      <c r="G24" s="291">
        <v>15</v>
      </c>
      <c r="H24" s="291">
        <v>5.25</v>
      </c>
      <c r="I24" s="291"/>
      <c r="J24" s="291"/>
      <c r="K24" s="291"/>
      <c r="L24" s="291"/>
      <c r="M24" s="291"/>
      <c r="N24" s="291"/>
      <c r="O24" s="291"/>
      <c r="P24" s="291"/>
      <c r="Q24" s="291"/>
      <c r="R24" s="291"/>
      <c r="S24" s="291"/>
      <c r="T24" s="291"/>
      <c r="U24" s="291"/>
      <c r="V24" s="378">
        <v>0</v>
      </c>
      <c r="W24" s="291"/>
      <c r="X24" s="291"/>
      <c r="Y24" s="291"/>
      <c r="Z24" s="291"/>
      <c r="AA24" s="291"/>
      <c r="AB24" s="291"/>
      <c r="AC24" s="291"/>
      <c r="AD24" s="291"/>
      <c r="AE24" s="292">
        <v>8</v>
      </c>
      <c r="AF24" s="293" t="s">
        <v>134</v>
      </c>
      <c r="AG24" s="293">
        <v>1.8</v>
      </c>
      <c r="AH24" s="293">
        <v>104.9</v>
      </c>
      <c r="AI24" s="294">
        <v>14.4</v>
      </c>
      <c r="AJ24" s="294">
        <v>14.4</v>
      </c>
      <c r="AK24" s="294">
        <v>0</v>
      </c>
      <c r="AL24" s="292">
        <v>839.2</v>
      </c>
      <c r="AM24" s="292">
        <v>0</v>
      </c>
      <c r="AN24" s="1041" t="s">
        <v>1516</v>
      </c>
      <c r="AO24" s="1041" t="s">
        <v>1367</v>
      </c>
      <c r="AP24" s="1041" t="str">
        <f>IF(日報入力!AQ24,日報入力!BA24,"")</f>
        <v/>
      </c>
      <c r="AQ24" s="1041" t="str">
        <f>IF(日報入力!AR24,日報入力!BB24,"")</f>
        <v/>
      </c>
      <c r="AR24" s="1041" t="str">
        <f>IF(日報入力!AS24,"N勤","")</f>
        <v/>
      </c>
      <c r="AS24" s="295">
        <f t="shared" si="0"/>
        <v>0</v>
      </c>
      <c r="AT24" s="439">
        <f>日報入力!AY24</f>
        <v>100</v>
      </c>
      <c r="AU24" s="518">
        <f>IF(日報入力!G24,G24*60/E24,"")</f>
        <v>225</v>
      </c>
      <c r="AV24" s="528" t="str">
        <f>IF(日報入力!AT24,日報入力!AT24,"")</f>
        <v/>
      </c>
      <c r="AW24" s="529" t="str">
        <f>IF(日報入力!AT24,AE24/日報入力!AT24,"")</f>
        <v/>
      </c>
      <c r="AX24" s="530">
        <f>IF(1&lt;日報集計!AT24,AT24/(((F24-I24-J24-N24-O24)*60)/(E24)),"")</f>
        <v>0.44444444444444442</v>
      </c>
      <c r="AY24" s="664">
        <f>IF(日報入力!H24,AT24/(((F24-J24)*60)/E24),"")</f>
        <v>0.44444444444444442</v>
      </c>
      <c r="AZ24" s="664">
        <f>IF(日報入力!I24,AT24/((G24*60)/E24),"")</f>
        <v>0.44444444444444442</v>
      </c>
      <c r="BA24" s="296">
        <f>IF(日報入力!G24,G24/F24,"")</f>
        <v>1</v>
      </c>
      <c r="BB24" s="386">
        <f t="shared" si="1"/>
        <v>3356.8</v>
      </c>
      <c r="BC24" s="386">
        <f t="shared" si="2"/>
        <v>9590.8571428571431</v>
      </c>
      <c r="BD24" s="1051">
        <f>日報入力!AU24</f>
        <v>0</v>
      </c>
      <c r="BE24" s="534" t="str">
        <f>IF(日報入力!AV24,日報入力!AV24,"")</f>
        <v/>
      </c>
      <c r="BF24" s="534" t="str">
        <f>IF(日報入力!AW24,日報入力!AW24,"")</f>
        <v/>
      </c>
      <c r="BG24" s="398">
        <f>IF(日報入力!G24,日報入力!K24*日報入力!D24*日報入力!BC24,"")</f>
        <v>0.32</v>
      </c>
    </row>
    <row r="25" spans="1:59" ht="19.5" hidden="1" customHeight="1" x14ac:dyDescent="0.15">
      <c r="A25" s="302">
        <v>44431</v>
      </c>
      <c r="B25" s="291">
        <v>35</v>
      </c>
      <c r="C25" s="291">
        <v>8</v>
      </c>
      <c r="D25" s="291">
        <v>3021</v>
      </c>
      <c r="E25" s="291">
        <v>0</v>
      </c>
      <c r="F25" s="291">
        <v>30</v>
      </c>
      <c r="G25" s="291">
        <v>0</v>
      </c>
      <c r="H25" s="291">
        <v>30</v>
      </c>
      <c r="I25" s="291"/>
      <c r="J25" s="291">
        <v>30</v>
      </c>
      <c r="K25" s="291"/>
      <c r="L25" s="291"/>
      <c r="M25" s="291"/>
      <c r="N25" s="291"/>
      <c r="O25" s="291"/>
      <c r="P25" s="291"/>
      <c r="Q25" s="291"/>
      <c r="R25" s="291"/>
      <c r="S25" s="291"/>
      <c r="T25" s="291"/>
      <c r="U25" s="291"/>
      <c r="V25" s="378">
        <v>0</v>
      </c>
      <c r="W25" s="291"/>
      <c r="X25" s="291"/>
      <c r="Y25" s="291"/>
      <c r="Z25" s="291"/>
      <c r="AA25" s="291"/>
      <c r="AB25" s="291"/>
      <c r="AC25" s="291"/>
      <c r="AD25" s="291"/>
      <c r="AE25" s="292">
        <v>0</v>
      </c>
      <c r="AF25" s="293" t="s">
        <v>134</v>
      </c>
      <c r="AG25" s="293">
        <v>2</v>
      </c>
      <c r="AH25" s="293">
        <v>107.69999999999999</v>
      </c>
      <c r="AI25" s="294">
        <v>0</v>
      </c>
      <c r="AJ25" s="294">
        <v>0</v>
      </c>
      <c r="AK25" s="294">
        <v>0</v>
      </c>
      <c r="AL25" s="292">
        <v>0</v>
      </c>
      <c r="AM25" s="292">
        <v>0</v>
      </c>
      <c r="AN25" s="1041" t="s">
        <v>1364</v>
      </c>
      <c r="AO25" s="1041" t="s">
        <v>1367</v>
      </c>
      <c r="AP25" s="1041" t="str">
        <f>IF(日報入力!AQ25,日報入力!BA25,"")</f>
        <v/>
      </c>
      <c r="AQ25" s="1041" t="str">
        <f>IF(日報入力!AR25,日報入力!BB25,"")</f>
        <v/>
      </c>
      <c r="AR25" s="1041" t="str">
        <f>IF(日報入力!AS25,"N勤","")</f>
        <v/>
      </c>
      <c r="AS25" s="295" t="e">
        <f t="shared" si="0"/>
        <v>#DIV/0!</v>
      </c>
      <c r="AT25" s="439">
        <f>日報入力!AY25</f>
        <v>100</v>
      </c>
      <c r="AU25" s="518" t="e">
        <f>IF(日報入力!G25,G25*60/E25,"")</f>
        <v>#DIV/0!</v>
      </c>
      <c r="AV25" s="528" t="str">
        <f>IF(日報入力!AT25,日報入力!AT25,"")</f>
        <v/>
      </c>
      <c r="AW25" s="529" t="str">
        <f>IF(日報入力!AT25,AE25/日報入力!AT25,"")</f>
        <v/>
      </c>
      <c r="AX25" s="530" t="e">
        <f>IF(1&lt;日報集計!AT25,AT25/(((F25-I25-J25-N25-O25)*60)/(E25)),"")</f>
        <v>#DIV/0!</v>
      </c>
      <c r="AY25" s="664" t="e">
        <f>IF(日報入力!H25,AT25/(((F25-J25)*60)/E25),"")</f>
        <v>#DIV/0!</v>
      </c>
      <c r="AZ25" s="664" t="e">
        <f>IF(日報入力!I25,AT25/((G25*60)/E25),"")</f>
        <v>#DIV/0!</v>
      </c>
      <c r="BA25" s="296">
        <f>IF(日報入力!G25,G25/F25,"")</f>
        <v>0</v>
      </c>
      <c r="BB25" s="386">
        <f t="shared" si="1"/>
        <v>0</v>
      </c>
      <c r="BC25" s="386">
        <f t="shared" si="2"/>
        <v>0</v>
      </c>
      <c r="BD25" s="1051">
        <f>日報入力!AU25</f>
        <v>0</v>
      </c>
      <c r="BE25" s="534" t="str">
        <f>IF(日報入力!AV25,日報入力!AV25,"")</f>
        <v/>
      </c>
      <c r="BF25" s="534" t="str">
        <f>IF(日報入力!AW25,日報入力!AW25,"")</f>
        <v/>
      </c>
      <c r="BG25" s="398">
        <f>IF(日報入力!G25,日報入力!K25*日報入力!D25*日報入力!BC25,"")</f>
        <v>0</v>
      </c>
    </row>
    <row r="26" spans="1:59" ht="19.5" hidden="1" customHeight="1" x14ac:dyDescent="0.15">
      <c r="A26" s="302">
        <v>44431</v>
      </c>
      <c r="B26" s="291">
        <v>35</v>
      </c>
      <c r="C26" s="291">
        <v>8</v>
      </c>
      <c r="D26" s="291">
        <v>3021</v>
      </c>
      <c r="E26" s="291">
        <v>128</v>
      </c>
      <c r="F26" s="291">
        <v>213</v>
      </c>
      <c r="G26" s="291">
        <v>213</v>
      </c>
      <c r="H26" s="291">
        <v>74.55</v>
      </c>
      <c r="I26" s="291"/>
      <c r="J26" s="291"/>
      <c r="K26" s="291"/>
      <c r="L26" s="291"/>
      <c r="M26" s="291"/>
      <c r="N26" s="291"/>
      <c r="O26" s="291"/>
      <c r="P26" s="291"/>
      <c r="Q26" s="291"/>
      <c r="R26" s="291"/>
      <c r="S26" s="291"/>
      <c r="T26" s="291"/>
      <c r="U26" s="291"/>
      <c r="V26" s="378">
        <v>0</v>
      </c>
      <c r="W26" s="291"/>
      <c r="X26" s="291"/>
      <c r="Y26" s="291"/>
      <c r="Z26" s="291"/>
      <c r="AA26" s="291"/>
      <c r="AB26" s="291"/>
      <c r="AC26" s="291"/>
      <c r="AD26" s="291"/>
      <c r="AE26" s="292">
        <v>256</v>
      </c>
      <c r="AF26" s="293" t="s">
        <v>134</v>
      </c>
      <c r="AG26" s="293">
        <v>2</v>
      </c>
      <c r="AH26" s="293">
        <v>107.69999999999999</v>
      </c>
      <c r="AI26" s="294">
        <v>512</v>
      </c>
      <c r="AJ26" s="294">
        <v>512</v>
      </c>
      <c r="AK26" s="294">
        <v>0</v>
      </c>
      <c r="AL26" s="292">
        <v>27571.199999999997</v>
      </c>
      <c r="AM26" s="292">
        <v>0</v>
      </c>
      <c r="AN26" s="1041" t="s">
        <v>1364</v>
      </c>
      <c r="AO26" s="1041" t="s">
        <v>1367</v>
      </c>
      <c r="AP26" s="1041" t="str">
        <f>IF(日報入力!AQ26,日報入力!BA26,"")</f>
        <v/>
      </c>
      <c r="AQ26" s="1041" t="str">
        <f>IF(日報入力!AR26,日報入力!BB26,"")</f>
        <v/>
      </c>
      <c r="AR26" s="1041" t="str">
        <f>IF(日報入力!AS26,"N勤","")</f>
        <v/>
      </c>
      <c r="AS26" s="295">
        <f t="shared" si="0"/>
        <v>0</v>
      </c>
      <c r="AT26" s="439">
        <f>日報入力!AY26</f>
        <v>100</v>
      </c>
      <c r="AU26" s="518">
        <f>IF(日報入力!G26,G26*60/E26,"")</f>
        <v>99.84375</v>
      </c>
      <c r="AV26" s="528" t="str">
        <f>IF(日報入力!AT26,日報入力!AT26,"")</f>
        <v/>
      </c>
      <c r="AW26" s="529" t="str">
        <f>IF(日報入力!AT26,AE26/日報入力!AT26,"")</f>
        <v/>
      </c>
      <c r="AX26" s="530">
        <f>IF(1&lt;日報集計!AT26,AT26/(((F26-I26-J26-N26-O26)*60)/(E26)),"")</f>
        <v>1.0015649452269171</v>
      </c>
      <c r="AY26" s="664">
        <f>IF(日報入力!H26,AT26/(((F26-J26)*60)/E26),"")</f>
        <v>1.0015649452269171</v>
      </c>
      <c r="AZ26" s="664">
        <f>IF(日報入力!I26,AT26/((G26*60)/E26),"")</f>
        <v>1.0015649452269171</v>
      </c>
      <c r="BA26" s="296">
        <f>IF(日報入力!G26,G26/F26,"")</f>
        <v>1</v>
      </c>
      <c r="BB26" s="386">
        <f t="shared" si="1"/>
        <v>7766.5352112676055</v>
      </c>
      <c r="BC26" s="386">
        <f t="shared" si="2"/>
        <v>22190.10060362173</v>
      </c>
      <c r="BD26" s="1051">
        <f>日報入力!AU26</f>
        <v>0</v>
      </c>
      <c r="BE26" s="534" t="str">
        <f>IF(日報入力!AV26,日報入力!AV26,"")</f>
        <v/>
      </c>
      <c r="BF26" s="534" t="str">
        <f>IF(日報入力!AW26,日報入力!AW26,"")</f>
        <v/>
      </c>
      <c r="BG26" s="398">
        <f>IF(日報入力!G26,日報入力!K26*日報入力!D26*日報入力!BC26,"")</f>
        <v>10.24</v>
      </c>
    </row>
    <row r="27" spans="1:59" ht="19.5" hidden="1" customHeight="1" x14ac:dyDescent="0.15">
      <c r="A27" s="302">
        <v>44431</v>
      </c>
      <c r="B27" s="291">
        <v>35</v>
      </c>
      <c r="C27" s="291">
        <v>54</v>
      </c>
      <c r="D27" s="291">
        <v>3021</v>
      </c>
      <c r="E27" s="291">
        <v>247</v>
      </c>
      <c r="F27" s="291">
        <v>585</v>
      </c>
      <c r="G27" s="291">
        <v>575</v>
      </c>
      <c r="H27" s="291">
        <v>204.75</v>
      </c>
      <c r="I27" s="291">
        <v>10</v>
      </c>
      <c r="J27" s="291"/>
      <c r="K27" s="291"/>
      <c r="L27" s="291"/>
      <c r="M27" s="291"/>
      <c r="N27" s="291"/>
      <c r="O27" s="291"/>
      <c r="P27" s="291"/>
      <c r="Q27" s="291"/>
      <c r="R27" s="291"/>
      <c r="S27" s="291"/>
      <c r="T27" s="291"/>
      <c r="U27" s="291"/>
      <c r="V27" s="378">
        <v>4</v>
      </c>
      <c r="W27" s="291"/>
      <c r="X27" s="291"/>
      <c r="Y27" s="291"/>
      <c r="Z27" s="291"/>
      <c r="AA27" s="291"/>
      <c r="AB27" s="291">
        <v>4</v>
      </c>
      <c r="AC27" s="291"/>
      <c r="AD27" s="291"/>
      <c r="AE27" s="292">
        <v>490</v>
      </c>
      <c r="AF27" s="293" t="s">
        <v>134</v>
      </c>
      <c r="AG27" s="293">
        <v>2</v>
      </c>
      <c r="AH27" s="293">
        <v>107.69999999999999</v>
      </c>
      <c r="AI27" s="294">
        <v>988</v>
      </c>
      <c r="AJ27" s="294">
        <v>980</v>
      </c>
      <c r="AK27" s="294">
        <v>8</v>
      </c>
      <c r="AL27" s="292">
        <v>52772.999999999993</v>
      </c>
      <c r="AM27" s="292">
        <v>430.79999999999995</v>
      </c>
      <c r="AN27" s="1041" t="s">
        <v>1364</v>
      </c>
      <c r="AO27" s="1041" t="s">
        <v>1367</v>
      </c>
      <c r="AP27" s="1041" t="str">
        <f>IF(日報入力!AQ27,日報入力!BA27,"")</f>
        <v/>
      </c>
      <c r="AQ27" s="1041" t="str">
        <f>IF(日報入力!AR27,日報入力!BB27,"")</f>
        <v/>
      </c>
      <c r="AR27" s="1041" t="str">
        <f>IF(日報入力!AS27,"N勤","")</f>
        <v/>
      </c>
      <c r="AS27" s="295">
        <f t="shared" si="0"/>
        <v>8.0971659919028341E-3</v>
      </c>
      <c r="AT27" s="439">
        <f>日報入力!AY27</f>
        <v>100</v>
      </c>
      <c r="AU27" s="518">
        <f>IF(日報入力!G27,G27*60/E27,"")</f>
        <v>139.67611336032388</v>
      </c>
      <c r="AV27" s="528" t="str">
        <f>IF(日報入力!AT27,日報入力!AT27,"")</f>
        <v/>
      </c>
      <c r="AW27" s="529" t="str">
        <f>IF(日報入力!AT27,AE27/日報入力!AT27,"")</f>
        <v/>
      </c>
      <c r="AX27" s="530">
        <f>IF(1&lt;日報集計!AT27,AT27/(((F27-I27-J27-N27-O27)*60)/(E27)),"")</f>
        <v>0.71594202898550729</v>
      </c>
      <c r="AY27" s="664">
        <f>IF(日報入力!H27,AT27/(((F27-J27)*60)/E27),"")</f>
        <v>0.70370370370370372</v>
      </c>
      <c r="AZ27" s="664">
        <f>IF(日報入力!I27,AT27/((G27*60)/E27),"")</f>
        <v>0.71594202898550729</v>
      </c>
      <c r="BA27" s="296">
        <f>IF(日報入力!G27,G27/F27,"")</f>
        <v>0.98290598290598286</v>
      </c>
      <c r="BB27" s="386">
        <f t="shared" si="1"/>
        <v>5412.6153846153838</v>
      </c>
      <c r="BC27" s="386">
        <f t="shared" si="2"/>
        <v>15464.615384615383</v>
      </c>
      <c r="BD27" s="1051">
        <f>日報入力!AU27</f>
        <v>0</v>
      </c>
      <c r="BE27" s="534" t="str">
        <f>IF(日報入力!AV27,日報入力!AV27,"")</f>
        <v/>
      </c>
      <c r="BF27" s="534" t="str">
        <f>IF(日報入力!AW27,日報入力!AW27,"")</f>
        <v/>
      </c>
      <c r="BG27" s="398">
        <f>IF(日報入力!G27,日報入力!K27*日報入力!D27*日報入力!BC27,"")</f>
        <v>19.760000000000002</v>
      </c>
    </row>
    <row r="28" spans="1:59" ht="19.5" hidden="1" customHeight="1" x14ac:dyDescent="0.15">
      <c r="A28" s="302">
        <v>44431</v>
      </c>
      <c r="B28" s="291">
        <v>34</v>
      </c>
      <c r="C28" s="291">
        <v>8</v>
      </c>
      <c r="D28" s="291">
        <v>3041</v>
      </c>
      <c r="E28" s="291">
        <v>264</v>
      </c>
      <c r="F28" s="291">
        <v>440</v>
      </c>
      <c r="G28" s="291">
        <v>440</v>
      </c>
      <c r="H28" s="291">
        <v>154</v>
      </c>
      <c r="I28" s="291"/>
      <c r="J28" s="291"/>
      <c r="K28" s="291"/>
      <c r="L28" s="291"/>
      <c r="M28" s="291"/>
      <c r="N28" s="291"/>
      <c r="O28" s="291"/>
      <c r="P28" s="291"/>
      <c r="Q28" s="291"/>
      <c r="R28" s="291"/>
      <c r="S28" s="291"/>
      <c r="T28" s="291"/>
      <c r="U28" s="291"/>
      <c r="V28" s="378">
        <v>0</v>
      </c>
      <c r="W28" s="291"/>
      <c r="X28" s="291"/>
      <c r="Y28" s="291"/>
      <c r="Z28" s="291"/>
      <c r="AA28" s="291"/>
      <c r="AB28" s="291"/>
      <c r="AC28" s="291"/>
      <c r="AD28" s="291"/>
      <c r="AE28" s="292">
        <v>264</v>
      </c>
      <c r="AF28" s="293" t="s">
        <v>134</v>
      </c>
      <c r="AG28" s="293">
        <v>1.9</v>
      </c>
      <c r="AH28" s="293">
        <v>123.19999999999999</v>
      </c>
      <c r="AI28" s="294">
        <v>501.59999999999997</v>
      </c>
      <c r="AJ28" s="294">
        <v>501.59999999999997</v>
      </c>
      <c r="AK28" s="294">
        <v>0</v>
      </c>
      <c r="AL28" s="292">
        <v>32524.799999999996</v>
      </c>
      <c r="AM28" s="292">
        <v>0</v>
      </c>
      <c r="AN28" s="1041" t="s">
        <v>1926</v>
      </c>
      <c r="AO28" s="1041" t="s">
        <v>1883</v>
      </c>
      <c r="AP28" s="1041" t="str">
        <f>IF(日報入力!AQ28,日報入力!BA28,"")</f>
        <v/>
      </c>
      <c r="AQ28" s="1041" t="str">
        <f>IF(日報入力!AR28,日報入力!BB28,"")</f>
        <v/>
      </c>
      <c r="AR28" s="1041" t="str">
        <f>IF(日報入力!AS28,"N勤","")</f>
        <v/>
      </c>
      <c r="AS28" s="295">
        <f t="shared" si="0"/>
        <v>0</v>
      </c>
      <c r="AT28" s="439">
        <f>日報入力!AY28</f>
        <v>100</v>
      </c>
      <c r="AU28" s="518">
        <f>IF(日報入力!G28,G28*60/E28,"")</f>
        <v>100</v>
      </c>
      <c r="AV28" s="528" t="str">
        <f>IF(日報入力!AT28,日報入力!AT28,"")</f>
        <v/>
      </c>
      <c r="AW28" s="529" t="str">
        <f>IF(日報入力!AT28,AE28/日報入力!AT28,"")</f>
        <v/>
      </c>
      <c r="AX28" s="530">
        <f>IF(1&lt;日報集計!AT28,AT28/(((F28-I28-J28-N28-O28)*60)/(E28)),"")</f>
        <v>1</v>
      </c>
      <c r="AY28" s="664">
        <f>IF(日報入力!H28,AT28/(((F28-J28)*60)/E28),"")</f>
        <v>1</v>
      </c>
      <c r="AZ28" s="664">
        <f>IF(日報入力!I28,AT28/((G28*60)/E28),"")</f>
        <v>1</v>
      </c>
      <c r="BA28" s="296">
        <f>IF(日報入力!G28,G28/F28,"")</f>
        <v>1</v>
      </c>
      <c r="BB28" s="386">
        <f t="shared" si="1"/>
        <v>4435.1999999999989</v>
      </c>
      <c r="BC28" s="386">
        <f t="shared" si="2"/>
        <v>12671.999999999998</v>
      </c>
      <c r="BD28" s="1051">
        <f>日報入力!AU28</f>
        <v>0</v>
      </c>
      <c r="BE28" s="534" t="str">
        <f>IF(日報入力!AV28,日報入力!AV28,"")</f>
        <v/>
      </c>
      <c r="BF28" s="534" t="str">
        <f>IF(日報入力!AW28,日報入力!AW28,"")</f>
        <v/>
      </c>
      <c r="BG28" s="398">
        <f>IF(日報入力!G28,日報入力!K28*日報入力!D28*日報入力!BC28,"")</f>
        <v>13.200000000000001</v>
      </c>
    </row>
    <row r="29" spans="1:59" ht="19.5" hidden="1" customHeight="1" x14ac:dyDescent="0.15">
      <c r="A29" s="302">
        <v>44431</v>
      </c>
      <c r="B29" s="291">
        <v>34</v>
      </c>
      <c r="C29" s="291">
        <v>54</v>
      </c>
      <c r="D29" s="291">
        <v>3041</v>
      </c>
      <c r="E29" s="291">
        <v>350</v>
      </c>
      <c r="F29" s="291">
        <v>580</v>
      </c>
      <c r="G29" s="291">
        <v>570</v>
      </c>
      <c r="H29" s="291">
        <v>203</v>
      </c>
      <c r="I29" s="291">
        <v>10</v>
      </c>
      <c r="J29" s="291"/>
      <c r="K29" s="291"/>
      <c r="L29" s="291"/>
      <c r="M29" s="291"/>
      <c r="N29" s="291"/>
      <c r="O29" s="291"/>
      <c r="P29" s="291"/>
      <c r="Q29" s="291"/>
      <c r="R29" s="291"/>
      <c r="S29" s="291"/>
      <c r="T29" s="291"/>
      <c r="U29" s="291"/>
      <c r="V29" s="378">
        <v>7</v>
      </c>
      <c r="W29" s="291"/>
      <c r="X29" s="291"/>
      <c r="Y29" s="291"/>
      <c r="Z29" s="291"/>
      <c r="AA29" s="291"/>
      <c r="AB29" s="291">
        <v>7</v>
      </c>
      <c r="AC29" s="291"/>
      <c r="AD29" s="291"/>
      <c r="AE29" s="292">
        <v>343</v>
      </c>
      <c r="AF29" s="293" t="s">
        <v>134</v>
      </c>
      <c r="AG29" s="293">
        <v>1.9</v>
      </c>
      <c r="AH29" s="293">
        <v>123.19999999999999</v>
      </c>
      <c r="AI29" s="294">
        <v>665</v>
      </c>
      <c r="AJ29" s="294">
        <v>651.69999999999993</v>
      </c>
      <c r="AK29" s="294">
        <v>13.300000000000068</v>
      </c>
      <c r="AL29" s="292">
        <v>42257.599999999999</v>
      </c>
      <c r="AM29" s="292">
        <v>862.39999999999986</v>
      </c>
      <c r="AN29" s="1041" t="s">
        <v>1926</v>
      </c>
      <c r="AO29" s="1041" t="s">
        <v>1883</v>
      </c>
      <c r="AP29" s="1041" t="str">
        <f>IF(日報入力!AQ29,日報入力!BA29,"")</f>
        <v/>
      </c>
      <c r="AQ29" s="1041" t="str">
        <f>IF(日報入力!AR29,日報入力!BB29,"")</f>
        <v/>
      </c>
      <c r="AR29" s="1041" t="str">
        <f>IF(日報入力!AS29,"N勤","")</f>
        <v>N勤</v>
      </c>
      <c r="AS29" s="295">
        <f t="shared" si="0"/>
        <v>0.02</v>
      </c>
      <c r="AT29" s="439">
        <f>日報入力!AY29</f>
        <v>100</v>
      </c>
      <c r="AU29" s="518">
        <f>IF(日報入力!G29,G29*60/E29,"")</f>
        <v>97.714285714285708</v>
      </c>
      <c r="AV29" s="528" t="str">
        <f>IF(日報入力!AT29,日報入力!AT29,"")</f>
        <v/>
      </c>
      <c r="AW29" s="529" t="str">
        <f>IF(日報入力!AT29,AE29/日報入力!AT29,"")</f>
        <v/>
      </c>
      <c r="AX29" s="530">
        <f>IF(1&lt;日報集計!AT29,AT29/(((F29-I29-J29-N29-O29)*60)/(E29)),"")</f>
        <v>1.0233918128654971</v>
      </c>
      <c r="AY29" s="664">
        <f>IF(日報入力!H29,AT29/(((F29-J29)*60)/E29),"")</f>
        <v>1.0057471264367817</v>
      </c>
      <c r="AZ29" s="664">
        <f>IF(日報入力!I29,AT29/((G29*60)/E29),"")</f>
        <v>1.0233918128654971</v>
      </c>
      <c r="BA29" s="296">
        <f>IF(日報入力!G29,G29/F29,"")</f>
        <v>0.98275862068965514</v>
      </c>
      <c r="BB29" s="386">
        <f t="shared" si="1"/>
        <v>4371.4758620689654</v>
      </c>
      <c r="BC29" s="386">
        <f t="shared" si="2"/>
        <v>12489.931034482757</v>
      </c>
      <c r="BD29" s="1051">
        <f>日報入力!AU29</f>
        <v>0</v>
      </c>
      <c r="BE29" s="534" t="str">
        <f>IF(日報入力!AV29,日報入力!AV29,"")</f>
        <v/>
      </c>
      <c r="BF29" s="534" t="str">
        <f>IF(日報入力!AW29,日報入力!AW29,"")</f>
        <v/>
      </c>
      <c r="BG29" s="398">
        <f>IF(日報入力!G29,日報入力!K29*日報入力!D29*日報入力!BC29,"")</f>
        <v>17.5</v>
      </c>
    </row>
    <row r="30" spans="1:59" ht="19.5" hidden="1" customHeight="1" x14ac:dyDescent="0.15">
      <c r="A30" s="302">
        <v>44431</v>
      </c>
      <c r="B30" s="291">
        <v>33</v>
      </c>
      <c r="C30" s="291">
        <v>8</v>
      </c>
      <c r="D30" s="291">
        <v>3048</v>
      </c>
      <c r="E30" s="291">
        <v>140</v>
      </c>
      <c r="F30" s="291">
        <v>233</v>
      </c>
      <c r="G30" s="291">
        <v>233</v>
      </c>
      <c r="H30" s="291">
        <v>81.55</v>
      </c>
      <c r="I30" s="291"/>
      <c r="J30" s="291"/>
      <c r="K30" s="291"/>
      <c r="L30" s="291"/>
      <c r="M30" s="291"/>
      <c r="N30" s="291"/>
      <c r="O30" s="291"/>
      <c r="P30" s="291"/>
      <c r="Q30" s="291"/>
      <c r="R30" s="291"/>
      <c r="S30" s="291"/>
      <c r="T30" s="291"/>
      <c r="U30" s="291"/>
      <c r="V30" s="378">
        <v>0</v>
      </c>
      <c r="W30" s="291"/>
      <c r="X30" s="291"/>
      <c r="Y30" s="291"/>
      <c r="Z30" s="291"/>
      <c r="AA30" s="291"/>
      <c r="AB30" s="291"/>
      <c r="AC30" s="291"/>
      <c r="AD30" s="291"/>
      <c r="AE30" s="292">
        <v>140</v>
      </c>
      <c r="AF30" s="293" t="s">
        <v>1372</v>
      </c>
      <c r="AG30" s="293">
        <v>3.8</v>
      </c>
      <c r="AH30" s="293">
        <v>219.89999999999998</v>
      </c>
      <c r="AI30" s="294">
        <v>532</v>
      </c>
      <c r="AJ30" s="294">
        <v>532</v>
      </c>
      <c r="AK30" s="294">
        <v>0</v>
      </c>
      <c r="AL30" s="292">
        <v>30785.999999999996</v>
      </c>
      <c r="AM30" s="292">
        <v>0</v>
      </c>
      <c r="AN30" s="1041" t="s">
        <v>1939</v>
      </c>
      <c r="AO30" s="1041" t="s">
        <v>1881</v>
      </c>
      <c r="AP30" s="1041" t="str">
        <f>IF(日報入力!AQ30,日報入力!BA30,"")</f>
        <v/>
      </c>
      <c r="AQ30" s="1041" t="str">
        <f>IF(日報入力!AR30,日報入力!BB30,"")</f>
        <v/>
      </c>
      <c r="AR30" s="1041" t="str">
        <f>IF(日報入力!AS30,"N勤","")</f>
        <v/>
      </c>
      <c r="AS30" s="295">
        <f t="shared" si="0"/>
        <v>0</v>
      </c>
      <c r="AT30" s="439">
        <f>日報入力!AY30</f>
        <v>100</v>
      </c>
      <c r="AU30" s="518">
        <f>IF(日報入力!G30,G30*60/E30,"")</f>
        <v>99.857142857142861</v>
      </c>
      <c r="AV30" s="528" t="str">
        <f>IF(日報入力!AT30,日報入力!AT30,"")</f>
        <v/>
      </c>
      <c r="AW30" s="529" t="str">
        <f>IF(日報入力!AT30,AE30/日報入力!AT30,"")</f>
        <v/>
      </c>
      <c r="AX30" s="530">
        <f>IF(1&lt;日報集計!AT30,AT30/(((F30-I30-J30-N30-O30)*60)/(E30)),"")</f>
        <v>1.0014306151645207</v>
      </c>
      <c r="AY30" s="664">
        <f>IF(日報入力!H30,AT30/(((F30-J30)*60)/E30),"")</f>
        <v>1.0014306151645207</v>
      </c>
      <c r="AZ30" s="664">
        <f>IF(日報入力!I30,AT30/((G30*60)/E30),"")</f>
        <v>1.0014306151645207</v>
      </c>
      <c r="BA30" s="296">
        <f>IF(日報入力!G30,G30/F30,"")</f>
        <v>1</v>
      </c>
      <c r="BB30" s="386">
        <f t="shared" si="1"/>
        <v>7927.7253218884116</v>
      </c>
      <c r="BC30" s="386">
        <f t="shared" si="2"/>
        <v>22650.643776824032</v>
      </c>
      <c r="BD30" s="1051">
        <f>日報入力!AU30</f>
        <v>0</v>
      </c>
      <c r="BE30" s="534" t="str">
        <f>IF(日報入力!AV30,日報入力!AV30,"")</f>
        <v/>
      </c>
      <c r="BF30" s="534" t="str">
        <f>IF(日報入力!AW30,日報入力!AW30,"")</f>
        <v/>
      </c>
      <c r="BG30" s="398">
        <f>IF(日報入力!G30,日報入力!K30*日報入力!D30*日報入力!BC30,"")</f>
        <v>10.5</v>
      </c>
    </row>
    <row r="31" spans="1:59" ht="19.5" hidden="1" customHeight="1" x14ac:dyDescent="0.15">
      <c r="A31" s="302">
        <v>44431</v>
      </c>
      <c r="B31" s="291">
        <v>33</v>
      </c>
      <c r="C31" s="291">
        <v>8</v>
      </c>
      <c r="D31" s="291">
        <v>3026</v>
      </c>
      <c r="E31" s="291">
        <v>0</v>
      </c>
      <c r="F31" s="291">
        <v>30</v>
      </c>
      <c r="G31" s="291">
        <v>0</v>
      </c>
      <c r="H31" s="291">
        <v>30</v>
      </c>
      <c r="I31" s="291"/>
      <c r="J31" s="291">
        <v>30</v>
      </c>
      <c r="K31" s="291"/>
      <c r="L31" s="291"/>
      <c r="M31" s="291"/>
      <c r="N31" s="291"/>
      <c r="O31" s="291"/>
      <c r="P31" s="291"/>
      <c r="Q31" s="291"/>
      <c r="R31" s="291"/>
      <c r="S31" s="291"/>
      <c r="T31" s="291"/>
      <c r="U31" s="291"/>
      <c r="V31" s="378">
        <v>0</v>
      </c>
      <c r="W31" s="291"/>
      <c r="X31" s="291"/>
      <c r="Y31" s="291"/>
      <c r="Z31" s="291"/>
      <c r="AA31" s="291"/>
      <c r="AB31" s="291"/>
      <c r="AC31" s="291"/>
      <c r="AD31" s="291"/>
      <c r="AE31" s="292">
        <v>0</v>
      </c>
      <c r="AF31" s="293" t="s">
        <v>134</v>
      </c>
      <c r="AG31" s="293">
        <v>2.9</v>
      </c>
      <c r="AH31" s="293">
        <v>181</v>
      </c>
      <c r="AI31" s="294">
        <v>0</v>
      </c>
      <c r="AJ31" s="294">
        <v>0</v>
      </c>
      <c r="AK31" s="294">
        <v>0</v>
      </c>
      <c r="AL31" s="292">
        <v>0</v>
      </c>
      <c r="AM31" s="292">
        <v>0</v>
      </c>
      <c r="AN31" s="1041" t="s">
        <v>1371</v>
      </c>
      <c r="AO31" s="1041" t="s">
        <v>1881</v>
      </c>
      <c r="AP31" s="1041" t="str">
        <f>IF(日報入力!AQ31,日報入力!BA31,"")</f>
        <v/>
      </c>
      <c r="AQ31" s="1041" t="str">
        <f>IF(日報入力!AR31,日報入力!BB31,"")</f>
        <v/>
      </c>
      <c r="AR31" s="1041" t="str">
        <f>IF(日報入力!AS31,"N勤","")</f>
        <v/>
      </c>
      <c r="AS31" s="295" t="e">
        <f t="shared" si="0"/>
        <v>#DIV/0!</v>
      </c>
      <c r="AT31" s="439">
        <f>日報入力!AY31</f>
        <v>100</v>
      </c>
      <c r="AU31" s="518" t="e">
        <f>IF(日報入力!G31,G31*60/E31,"")</f>
        <v>#DIV/0!</v>
      </c>
      <c r="AV31" s="528" t="str">
        <f>IF(日報入力!AT31,日報入力!AT31,"")</f>
        <v/>
      </c>
      <c r="AW31" s="529" t="str">
        <f>IF(日報入力!AT31,AE31/日報入力!AT31,"")</f>
        <v/>
      </c>
      <c r="AX31" s="530" t="e">
        <f>IF(1&lt;日報集計!AT31,AT31/(((F31-I31-J31-N31-O31)*60)/(E31)),"")</f>
        <v>#DIV/0!</v>
      </c>
      <c r="AY31" s="664" t="e">
        <f>IF(日報入力!H31,AT31/(((F31-J31)*60)/E31),"")</f>
        <v>#DIV/0!</v>
      </c>
      <c r="AZ31" s="664" t="e">
        <f>IF(日報入力!I31,AT31/((G31*60)/E31),"")</f>
        <v>#DIV/0!</v>
      </c>
      <c r="BA31" s="296">
        <f>IF(日報入力!G31,G31/F31,"")</f>
        <v>0</v>
      </c>
      <c r="BB31" s="386">
        <f t="shared" si="1"/>
        <v>0</v>
      </c>
      <c r="BC31" s="386">
        <f t="shared" si="2"/>
        <v>0</v>
      </c>
      <c r="BD31" s="1051">
        <f>日報入力!AU31</f>
        <v>0</v>
      </c>
      <c r="BE31" s="534" t="str">
        <f>IF(日報入力!AV31,日報入力!AV31,"")</f>
        <v/>
      </c>
      <c r="BF31" s="534" t="str">
        <f>IF(日報入力!AW31,日報入力!AW31,"")</f>
        <v/>
      </c>
      <c r="BG31" s="398">
        <f>IF(日報入力!G31,日報入力!K31*日報入力!D31*日報入力!BC31,"")</f>
        <v>0</v>
      </c>
    </row>
    <row r="32" spans="1:59" ht="19.5" hidden="1" customHeight="1" x14ac:dyDescent="0.15">
      <c r="A32" s="302">
        <v>44431</v>
      </c>
      <c r="B32" s="291">
        <v>33</v>
      </c>
      <c r="C32" s="291">
        <v>54</v>
      </c>
      <c r="D32" s="291">
        <v>3026</v>
      </c>
      <c r="E32" s="291">
        <v>202</v>
      </c>
      <c r="F32" s="291">
        <v>580</v>
      </c>
      <c r="G32" s="291">
        <v>570</v>
      </c>
      <c r="H32" s="291">
        <v>203</v>
      </c>
      <c r="I32" s="291">
        <v>10</v>
      </c>
      <c r="J32" s="291"/>
      <c r="K32" s="291"/>
      <c r="L32" s="291"/>
      <c r="M32" s="291"/>
      <c r="N32" s="291"/>
      <c r="O32" s="291"/>
      <c r="P32" s="291"/>
      <c r="Q32" s="291"/>
      <c r="R32" s="291"/>
      <c r="S32" s="291"/>
      <c r="T32" s="291"/>
      <c r="U32" s="291"/>
      <c r="V32" s="378">
        <v>4</v>
      </c>
      <c r="W32" s="291"/>
      <c r="X32" s="291"/>
      <c r="Y32" s="291"/>
      <c r="Z32" s="291"/>
      <c r="AA32" s="291"/>
      <c r="AB32" s="291">
        <v>4</v>
      </c>
      <c r="AC32" s="291"/>
      <c r="AD32" s="291"/>
      <c r="AE32" s="292">
        <v>198</v>
      </c>
      <c r="AF32" s="293" t="s">
        <v>134</v>
      </c>
      <c r="AG32" s="293">
        <v>2.9</v>
      </c>
      <c r="AH32" s="293">
        <v>181</v>
      </c>
      <c r="AI32" s="294">
        <v>585.79999999999995</v>
      </c>
      <c r="AJ32" s="294">
        <v>574.19999999999993</v>
      </c>
      <c r="AK32" s="294">
        <v>11.600000000000023</v>
      </c>
      <c r="AL32" s="292">
        <v>35838</v>
      </c>
      <c r="AM32" s="292">
        <v>724</v>
      </c>
      <c r="AN32" s="1041" t="s">
        <v>1371</v>
      </c>
      <c r="AO32" s="1041" t="s">
        <v>1881</v>
      </c>
      <c r="AP32" s="1041" t="str">
        <f>IF(日報入力!AQ32,日報入力!BA32,"")</f>
        <v/>
      </c>
      <c r="AQ32" s="1041" t="str">
        <f>IF(日報入力!AR32,日報入力!BB32,"")</f>
        <v/>
      </c>
      <c r="AR32" s="1041" t="str">
        <f>IF(日報入力!AS32,"N勤","")</f>
        <v/>
      </c>
      <c r="AS32" s="295">
        <f t="shared" si="0"/>
        <v>1.9801980198019802E-2</v>
      </c>
      <c r="AT32" s="439">
        <f>日報入力!AY32</f>
        <v>100</v>
      </c>
      <c r="AU32" s="518">
        <f>IF(日報入力!G32,G32*60/E32,"")</f>
        <v>169.30693069306932</v>
      </c>
      <c r="AV32" s="528" t="str">
        <f>IF(日報入力!AT32,日報入力!AT32,"")</f>
        <v/>
      </c>
      <c r="AW32" s="529" t="str">
        <f>IF(日報入力!AT32,AE32/日報入力!AT32,"")</f>
        <v/>
      </c>
      <c r="AX32" s="530">
        <f>IF(1&lt;日報集計!AT32,AT32/(((F32-I32-J32-N32-O32)*60)/(E32)),"")</f>
        <v>0.59064327485380108</v>
      </c>
      <c r="AY32" s="664">
        <f>IF(日報入力!H32,AT32/(((F32-J32)*60)/E32),"")</f>
        <v>0.58045977011494254</v>
      </c>
      <c r="AZ32" s="664">
        <f>IF(日報入力!I32,AT32/((G32*60)/E32),"")</f>
        <v>0.59064327485380108</v>
      </c>
      <c r="BA32" s="296">
        <f>IF(日報入力!G32,G32/F32,"")</f>
        <v>0.98275862068965514</v>
      </c>
      <c r="BB32" s="386">
        <f t="shared" si="1"/>
        <v>3707.3793103448279</v>
      </c>
      <c r="BC32" s="386">
        <f t="shared" si="2"/>
        <v>10592.512315270937</v>
      </c>
      <c r="BD32" s="1051">
        <f>日報入力!AU32</f>
        <v>0</v>
      </c>
      <c r="BE32" s="534" t="str">
        <f>IF(日報入力!AV32,日報入力!AV32,"")</f>
        <v/>
      </c>
      <c r="BF32" s="534" t="str">
        <f>IF(日報入力!AW32,日報入力!AW32,"")</f>
        <v/>
      </c>
      <c r="BG32" s="398">
        <f>IF(日報入力!G32,日報入力!K32*日報入力!D32*日報入力!BC32,"")</f>
        <v>8.08</v>
      </c>
    </row>
    <row r="33" spans="1:59" ht="19.5" hidden="1" customHeight="1" x14ac:dyDescent="0.15">
      <c r="A33" s="302">
        <v>44431</v>
      </c>
      <c r="B33" s="291">
        <v>997</v>
      </c>
      <c r="C33" s="291">
        <v>33</v>
      </c>
      <c r="D33" s="291">
        <v>934</v>
      </c>
      <c r="E33" s="291">
        <v>216</v>
      </c>
      <c r="F33" s="291">
        <v>90</v>
      </c>
      <c r="G33" s="291">
        <v>90</v>
      </c>
      <c r="H33" s="291">
        <v>270</v>
      </c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378">
        <v>0</v>
      </c>
      <c r="W33" s="291"/>
      <c r="X33" s="291"/>
      <c r="Y33" s="291"/>
      <c r="Z33" s="291"/>
      <c r="AA33" s="291"/>
      <c r="AB33" s="291"/>
      <c r="AC33" s="291"/>
      <c r="AD33" s="291"/>
      <c r="AE33" s="292">
        <v>216</v>
      </c>
      <c r="AF33" s="293">
        <v>0</v>
      </c>
      <c r="AG33" s="293">
        <v>0</v>
      </c>
      <c r="AH33" s="293">
        <v>45</v>
      </c>
      <c r="AI33" s="294">
        <v>0</v>
      </c>
      <c r="AJ33" s="294">
        <v>0</v>
      </c>
      <c r="AK33" s="294">
        <v>0</v>
      </c>
      <c r="AL33" s="292">
        <v>9720</v>
      </c>
      <c r="AM33" s="292">
        <v>0</v>
      </c>
      <c r="AN33" s="1041" t="s">
        <v>1535</v>
      </c>
      <c r="AO33" s="1041" t="s">
        <v>122</v>
      </c>
      <c r="AP33" s="1041" t="str">
        <f>IF(日報入力!AQ33,日報入力!BA33,"")</f>
        <v>竹中</v>
      </c>
      <c r="AQ33" s="1041" t="str">
        <f>IF(日報入力!AR33,日報入力!BB33,"")</f>
        <v>プリヤディ</v>
      </c>
      <c r="AR33" s="1041" t="str">
        <f>IF(日報入力!AS33,"N勤","")</f>
        <v/>
      </c>
      <c r="AS33" s="295">
        <f t="shared" si="0"/>
        <v>0</v>
      </c>
      <c r="AT33" s="439">
        <f>日報入力!AY33</f>
        <v>36</v>
      </c>
      <c r="AU33" s="518">
        <f>IF(日報入力!G33,G33*60/E33,"")</f>
        <v>25</v>
      </c>
      <c r="AV33" s="528" t="str">
        <f>IF(日報入力!AT33,日報入力!AT33,"")</f>
        <v/>
      </c>
      <c r="AW33" s="529" t="str">
        <f>IF(日報入力!AT33,AE33/日報入力!AT33,"")</f>
        <v/>
      </c>
      <c r="AX33" s="530">
        <f>IF(1&lt;日報集計!AT33,AT33/(((F33-I33-J33-N33-O33)*60)/(E33)),"")</f>
        <v>1.44</v>
      </c>
      <c r="AY33" s="664">
        <f>IF(日報入力!H33,AT33/(((F33-J33)*60)/E33),"")</f>
        <v>1.44</v>
      </c>
      <c r="AZ33" s="664">
        <f>IF(日報入力!I33,AT33/((G33*60)/E33),"")</f>
        <v>1.44</v>
      </c>
      <c r="BA33" s="296">
        <f>IF(日報入力!G33,G33/F33,"")</f>
        <v>1</v>
      </c>
      <c r="BB33" s="386">
        <f t="shared" si="1"/>
        <v>6480</v>
      </c>
      <c r="BC33" s="386">
        <f t="shared" si="2"/>
        <v>2160</v>
      </c>
      <c r="BD33" s="1051">
        <f>日報入力!AU33</f>
        <v>0</v>
      </c>
      <c r="BE33" s="534" t="str">
        <f>IF(日報入力!AV33,日報入力!AV33,"")</f>
        <v/>
      </c>
      <c r="BF33" s="534" t="str">
        <f>IF(日報入力!AW33,日報入力!AW33,"")</f>
        <v/>
      </c>
      <c r="BG33" s="398">
        <f>IF(日報入力!G33,日報入力!K33*日報入力!D33*日報入力!BC33,"")</f>
        <v>0</v>
      </c>
    </row>
    <row r="34" spans="1:59" ht="19.5" hidden="1" customHeight="1" x14ac:dyDescent="0.15">
      <c r="A34" s="302">
        <v>44431</v>
      </c>
      <c r="B34" s="291">
        <v>997</v>
      </c>
      <c r="C34" s="291">
        <v>33</v>
      </c>
      <c r="D34" s="291">
        <v>931</v>
      </c>
      <c r="E34" s="291">
        <v>60</v>
      </c>
      <c r="F34" s="291">
        <v>60</v>
      </c>
      <c r="G34" s="291">
        <v>60</v>
      </c>
      <c r="H34" s="291">
        <v>180</v>
      </c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378">
        <v>0</v>
      </c>
      <c r="W34" s="291"/>
      <c r="X34" s="291"/>
      <c r="Y34" s="291"/>
      <c r="Z34" s="291"/>
      <c r="AA34" s="291"/>
      <c r="AB34" s="291"/>
      <c r="AC34" s="291"/>
      <c r="AD34" s="291"/>
      <c r="AE34" s="292">
        <v>60</v>
      </c>
      <c r="AF34" s="293">
        <v>0</v>
      </c>
      <c r="AG34" s="293">
        <v>0</v>
      </c>
      <c r="AH34" s="293">
        <v>150</v>
      </c>
      <c r="AI34" s="294">
        <v>0</v>
      </c>
      <c r="AJ34" s="294">
        <v>0</v>
      </c>
      <c r="AK34" s="294">
        <v>0</v>
      </c>
      <c r="AL34" s="292">
        <v>9000</v>
      </c>
      <c r="AM34" s="292">
        <v>0</v>
      </c>
      <c r="AN34" s="1041" t="s">
        <v>1961</v>
      </c>
      <c r="AO34" s="1041" t="s">
        <v>122</v>
      </c>
      <c r="AP34" s="1041" t="str">
        <f>IF(日報入力!AQ34,日報入力!BA34,"")</f>
        <v>竹中</v>
      </c>
      <c r="AQ34" s="1041" t="str">
        <f>IF(日報入力!AR34,日報入力!BB34,"")</f>
        <v>プリヤディ</v>
      </c>
      <c r="AR34" s="1041" t="str">
        <f>IF(日報入力!AS34,"N勤","")</f>
        <v/>
      </c>
      <c r="AS34" s="295">
        <f t="shared" si="0"/>
        <v>0</v>
      </c>
      <c r="AT34" s="439">
        <f>日報入力!AY34</f>
        <v>120</v>
      </c>
      <c r="AU34" s="518">
        <f>IF(日報入力!G34,G34*60/E34,"")</f>
        <v>60</v>
      </c>
      <c r="AV34" s="528" t="str">
        <f>IF(日報入力!AT34,日報入力!AT34,"")</f>
        <v/>
      </c>
      <c r="AW34" s="529" t="str">
        <f>IF(日報入力!AT34,AE34/日報入力!AT34,"")</f>
        <v/>
      </c>
      <c r="AX34" s="530">
        <f>IF(1&lt;日報集計!AT34,AT34/(((F34-I34-J34-N34-O34)*60)/(E34)),"")</f>
        <v>2</v>
      </c>
      <c r="AY34" s="664">
        <f>IF(日報入力!H34,AT34/(((F34-J34)*60)/E34),"")</f>
        <v>2</v>
      </c>
      <c r="AZ34" s="664">
        <f>IF(日報入力!I34,AT34/((G34*60)/E34),"")</f>
        <v>2</v>
      </c>
      <c r="BA34" s="296">
        <f>IF(日報入力!G34,G34/F34,"")</f>
        <v>1</v>
      </c>
      <c r="BB34" s="386">
        <f t="shared" si="1"/>
        <v>9000</v>
      </c>
      <c r="BC34" s="386">
        <f t="shared" si="2"/>
        <v>3000</v>
      </c>
      <c r="BD34" s="1051">
        <f>日報入力!AU34</f>
        <v>0</v>
      </c>
      <c r="BE34" s="534" t="str">
        <f>IF(日報入力!AV34,日報入力!AV34,"")</f>
        <v/>
      </c>
      <c r="BF34" s="534" t="str">
        <f>IF(日報入力!AW34,日報入力!AW34,"")</f>
        <v/>
      </c>
      <c r="BG34" s="398">
        <f>IF(日報入力!G34,日報入力!K34*日報入力!D34*日報入力!BC34,"")</f>
        <v>0</v>
      </c>
    </row>
    <row r="35" spans="1:59" ht="19.5" hidden="1" customHeight="1" x14ac:dyDescent="0.15">
      <c r="A35" s="302">
        <v>44431</v>
      </c>
      <c r="B35" s="291">
        <v>997</v>
      </c>
      <c r="C35" s="291">
        <v>33</v>
      </c>
      <c r="D35" s="291">
        <v>933</v>
      </c>
      <c r="E35" s="291">
        <v>390</v>
      </c>
      <c r="F35" s="291">
        <v>120</v>
      </c>
      <c r="G35" s="291">
        <v>120</v>
      </c>
      <c r="H35" s="291">
        <v>360</v>
      </c>
      <c r="I35" s="291"/>
      <c r="J35" s="291"/>
      <c r="K35" s="291"/>
      <c r="L35" s="291"/>
      <c r="M35" s="291"/>
      <c r="N35" s="291"/>
      <c r="O35" s="291"/>
      <c r="P35" s="291"/>
      <c r="Q35" s="291"/>
      <c r="R35" s="291"/>
      <c r="S35" s="291"/>
      <c r="T35" s="291"/>
      <c r="U35" s="291"/>
      <c r="V35" s="378">
        <v>0</v>
      </c>
      <c r="W35" s="291"/>
      <c r="X35" s="291"/>
      <c r="Y35" s="291"/>
      <c r="Z35" s="291"/>
      <c r="AA35" s="291"/>
      <c r="AB35" s="291"/>
      <c r="AC35" s="291"/>
      <c r="AD35" s="291"/>
      <c r="AE35" s="292">
        <v>390</v>
      </c>
      <c r="AF35" s="293">
        <v>0</v>
      </c>
      <c r="AG35" s="293">
        <v>0</v>
      </c>
      <c r="AH35" s="293">
        <v>71</v>
      </c>
      <c r="AI35" s="294">
        <v>0</v>
      </c>
      <c r="AJ35" s="294">
        <v>0</v>
      </c>
      <c r="AK35" s="294">
        <v>0</v>
      </c>
      <c r="AL35" s="292">
        <v>27690</v>
      </c>
      <c r="AM35" s="292">
        <v>0</v>
      </c>
      <c r="AN35" s="1041" t="s">
        <v>1537</v>
      </c>
      <c r="AO35" s="1041" t="s">
        <v>122</v>
      </c>
      <c r="AP35" s="1041" t="str">
        <f>IF(日報入力!AQ35,日報入力!BA35,"")</f>
        <v>竹中</v>
      </c>
      <c r="AQ35" s="1041" t="str">
        <f>IF(日報入力!AR35,日報入力!BB35,"")</f>
        <v>プリヤディ</v>
      </c>
      <c r="AR35" s="1041" t="str">
        <f>IF(日報入力!AS35,"N勤","")</f>
        <v/>
      </c>
      <c r="AS35" s="295">
        <f t="shared" si="0"/>
        <v>0</v>
      </c>
      <c r="AT35" s="439">
        <f>日報入力!AY35</f>
        <v>53</v>
      </c>
      <c r="AU35" s="518">
        <f>IF(日報入力!G35,G35*60/E35,"")</f>
        <v>18.46153846153846</v>
      </c>
      <c r="AV35" s="528" t="str">
        <f>IF(日報入力!AT35,日報入力!AT35,"")</f>
        <v/>
      </c>
      <c r="AW35" s="529" t="str">
        <f>IF(日報入力!AT35,AE35/日報入力!AT35,"")</f>
        <v/>
      </c>
      <c r="AX35" s="530">
        <f>IF(1&lt;日報集計!AT35,AT35/(((F35-I35-J35-N35-O35)*60)/(E35)),"")</f>
        <v>2.8708333333333336</v>
      </c>
      <c r="AY35" s="664">
        <f>IF(日報入力!H35,AT35/(((F35-J35)*60)/E35),"")</f>
        <v>2.8708333333333336</v>
      </c>
      <c r="AZ35" s="664">
        <f>IF(日報入力!I35,AT35/((G35*60)/E35),"")</f>
        <v>2.8708333333333336</v>
      </c>
      <c r="BA35" s="296">
        <f>IF(日報入力!G35,G35/F35,"")</f>
        <v>1</v>
      </c>
      <c r="BB35" s="386">
        <f t="shared" si="1"/>
        <v>13845</v>
      </c>
      <c r="BC35" s="386">
        <f t="shared" si="2"/>
        <v>4615</v>
      </c>
      <c r="BD35" s="1051">
        <f>日報入力!AU35</f>
        <v>0</v>
      </c>
      <c r="BE35" s="534" t="str">
        <f>IF(日報入力!AV35,日報入力!AV35,"")</f>
        <v/>
      </c>
      <c r="BF35" s="534" t="str">
        <f>IF(日報入力!AW35,日報入力!AW35,"")</f>
        <v/>
      </c>
      <c r="BG35" s="398">
        <f>IF(日報入力!G35,日報入力!K35*日報入力!D35*日報入力!BC35,"")</f>
        <v>0</v>
      </c>
    </row>
    <row r="36" spans="1:59" ht="19.5" hidden="1" customHeight="1" x14ac:dyDescent="0.15">
      <c r="A36" s="302">
        <v>44431</v>
      </c>
      <c r="B36" s="291">
        <v>997</v>
      </c>
      <c r="C36" s="291">
        <v>33</v>
      </c>
      <c r="D36" s="291">
        <v>930</v>
      </c>
      <c r="E36" s="291">
        <v>273</v>
      </c>
      <c r="F36" s="291">
        <v>90</v>
      </c>
      <c r="G36" s="291">
        <v>90</v>
      </c>
      <c r="H36" s="291">
        <v>270</v>
      </c>
      <c r="I36" s="291"/>
      <c r="J36" s="291"/>
      <c r="K36" s="291"/>
      <c r="L36" s="291"/>
      <c r="M36" s="291"/>
      <c r="N36" s="291"/>
      <c r="O36" s="291"/>
      <c r="P36" s="291"/>
      <c r="Q36" s="291"/>
      <c r="R36" s="291"/>
      <c r="S36" s="291"/>
      <c r="T36" s="291"/>
      <c r="U36" s="291"/>
      <c r="V36" s="378">
        <v>0</v>
      </c>
      <c r="W36" s="291"/>
      <c r="X36" s="291"/>
      <c r="Y36" s="291"/>
      <c r="Z36" s="291"/>
      <c r="AA36" s="291"/>
      <c r="AB36" s="291"/>
      <c r="AC36" s="291"/>
      <c r="AD36" s="291"/>
      <c r="AE36" s="292">
        <v>273</v>
      </c>
      <c r="AF36" s="293">
        <v>0</v>
      </c>
      <c r="AG36" s="293">
        <v>0</v>
      </c>
      <c r="AH36" s="293">
        <v>40</v>
      </c>
      <c r="AI36" s="294">
        <v>0</v>
      </c>
      <c r="AJ36" s="294">
        <v>0</v>
      </c>
      <c r="AK36" s="294">
        <v>0</v>
      </c>
      <c r="AL36" s="292">
        <v>10920</v>
      </c>
      <c r="AM36" s="292">
        <v>0</v>
      </c>
      <c r="AN36" s="68" t="s">
        <v>1995</v>
      </c>
      <c r="AO36" s="68" t="s">
        <v>122</v>
      </c>
      <c r="AP36" s="68" t="str">
        <f>IF(日報入力!AQ36,日報入力!BA36,"")</f>
        <v>竹中</v>
      </c>
      <c r="AQ36" s="68" t="str">
        <f>IF(日報入力!AR36,日報入力!BB36,"")</f>
        <v>プリヤディ</v>
      </c>
      <c r="AR36" s="68" t="str">
        <f>IF(日報入力!AS36,"N勤","")</f>
        <v/>
      </c>
      <c r="AS36" s="295">
        <f t="shared" ref="AS36:AS42" si="3">IF(A36,V36/(AE36+V36),"")</f>
        <v>0</v>
      </c>
      <c r="AT36" s="439">
        <f>日報入力!AY36</f>
        <v>0</v>
      </c>
      <c r="AU36" s="518">
        <f>IF(日報入力!G36,G36*60/E36,"")</f>
        <v>19.780219780219781</v>
      </c>
      <c r="AV36" s="528" t="str">
        <f>IF(日報入力!AT36,日報入力!AT36,"")</f>
        <v/>
      </c>
      <c r="AW36" s="529" t="str">
        <f>IF(日報入力!AT36,AE36/日報入力!AT36,"")</f>
        <v/>
      </c>
      <c r="AX36" s="530" t="str">
        <f>IF(1&lt;日報集計!AT36,AT36/(((F36-I36-J36-N36-O36)*60)/(E36)),"")</f>
        <v/>
      </c>
      <c r="AY36" s="664">
        <f>IF(日報入力!H36,AT36/(((F36-J36)*60)/E36),"")</f>
        <v>0</v>
      </c>
      <c r="AZ36" s="664">
        <f>IF(日報入力!I36,AT36/((G36*60)/E36),"")</f>
        <v>0</v>
      </c>
      <c r="BA36" s="296">
        <f>IF(日報入力!G36,G36/F36,"")</f>
        <v>1</v>
      </c>
      <c r="BB36" s="386">
        <f t="shared" ref="BB36:BB42" si="4">AL36/F36*60</f>
        <v>7280</v>
      </c>
      <c r="BC36" s="386">
        <f t="shared" ref="BC36:BC42" si="5">AL36/H36*60</f>
        <v>2426.6666666666665</v>
      </c>
      <c r="BD36" s="80">
        <f>日報入力!AU36</f>
        <v>0</v>
      </c>
      <c r="BE36" s="534" t="str">
        <f>IF(日報入力!AV36,日報入力!AV36,"")</f>
        <v/>
      </c>
      <c r="BF36" s="534" t="str">
        <f>IF(日報入力!AW36,日報入力!AW36,"")</f>
        <v/>
      </c>
      <c r="BG36" s="398">
        <f>IF(日報入力!G36,日報入力!K36*日報入力!D36*日報入力!BC36,"")</f>
        <v>0</v>
      </c>
    </row>
    <row r="37" spans="1:59" ht="19.5" hidden="1" customHeight="1" x14ac:dyDescent="0.15">
      <c r="A37" s="302">
        <v>44431</v>
      </c>
      <c r="B37" s="291">
        <v>997</v>
      </c>
      <c r="C37" s="291">
        <v>33</v>
      </c>
      <c r="D37" s="291">
        <v>949</v>
      </c>
      <c r="E37" s="291">
        <v>100</v>
      </c>
      <c r="F37" s="291">
        <v>60</v>
      </c>
      <c r="G37" s="291">
        <v>60</v>
      </c>
      <c r="H37" s="291">
        <v>120</v>
      </c>
      <c r="I37" s="291"/>
      <c r="J37" s="291"/>
      <c r="K37" s="291"/>
      <c r="L37" s="291"/>
      <c r="M37" s="291"/>
      <c r="N37" s="291"/>
      <c r="O37" s="291"/>
      <c r="P37" s="291"/>
      <c r="Q37" s="291"/>
      <c r="R37" s="291"/>
      <c r="S37" s="291"/>
      <c r="T37" s="291"/>
      <c r="U37" s="291"/>
      <c r="V37" s="378">
        <v>0</v>
      </c>
      <c r="W37" s="291"/>
      <c r="X37" s="291"/>
      <c r="Y37" s="291"/>
      <c r="Z37" s="291"/>
      <c r="AA37" s="291"/>
      <c r="AB37" s="291"/>
      <c r="AC37" s="291"/>
      <c r="AD37" s="291"/>
      <c r="AE37" s="292">
        <v>100</v>
      </c>
      <c r="AF37" s="293">
        <v>0</v>
      </c>
      <c r="AG37" s="293">
        <v>0</v>
      </c>
      <c r="AH37" s="293">
        <v>40</v>
      </c>
      <c r="AI37" s="294">
        <v>0</v>
      </c>
      <c r="AJ37" s="294">
        <v>0</v>
      </c>
      <c r="AK37" s="294">
        <v>0</v>
      </c>
      <c r="AL37" s="292">
        <v>4000</v>
      </c>
      <c r="AM37" s="292">
        <v>0</v>
      </c>
      <c r="AN37" s="68" t="s">
        <v>1955</v>
      </c>
      <c r="AO37" s="68" t="s">
        <v>122</v>
      </c>
      <c r="AP37" s="68" t="str">
        <f>IF(日報入力!AQ37,日報入力!BA37,"")</f>
        <v>竹中</v>
      </c>
      <c r="AQ37" s="68" t="str">
        <f>IF(日報入力!AR37,日報入力!BB37,"")</f>
        <v/>
      </c>
      <c r="AR37" s="68" t="str">
        <f>IF(日報入力!AS37,"N勤","")</f>
        <v/>
      </c>
      <c r="AS37" s="295">
        <f t="shared" si="3"/>
        <v>0</v>
      </c>
      <c r="AT37" s="439">
        <f>日報入力!AY37</f>
        <v>0</v>
      </c>
      <c r="AU37" s="518">
        <f>IF(日報入力!G37,G37*60/E37,"")</f>
        <v>36</v>
      </c>
      <c r="AV37" s="528" t="str">
        <f>IF(日報入力!AT37,日報入力!AT37,"")</f>
        <v/>
      </c>
      <c r="AW37" s="529" t="str">
        <f>IF(日報入力!AT37,AE37/日報入力!AT37,"")</f>
        <v/>
      </c>
      <c r="AX37" s="530" t="str">
        <f>IF(1&lt;日報集計!AT37,AT37/(((F37-I37-J37-N37-O37)*60)/(E37)),"")</f>
        <v/>
      </c>
      <c r="AY37" s="664">
        <f>IF(日報入力!H37,AT37/(((F37-J37)*60)/E37),"")</f>
        <v>0</v>
      </c>
      <c r="AZ37" s="664">
        <f>IF(日報入力!I37,AT37/((G37*60)/E37),"")</f>
        <v>0</v>
      </c>
      <c r="BA37" s="296">
        <f>IF(日報入力!G37,G37/F37,"")</f>
        <v>1</v>
      </c>
      <c r="BB37" s="386">
        <f t="shared" si="4"/>
        <v>4000.0000000000005</v>
      </c>
      <c r="BC37" s="386">
        <f t="shared" si="5"/>
        <v>2000.0000000000002</v>
      </c>
      <c r="BD37" s="80">
        <f>日報入力!AU37</f>
        <v>0</v>
      </c>
      <c r="BE37" s="534" t="str">
        <f>IF(日報入力!AV37,日報入力!AV37,"")</f>
        <v/>
      </c>
      <c r="BF37" s="534" t="str">
        <f>IF(日報入力!AW37,日報入力!AW37,"")</f>
        <v/>
      </c>
      <c r="BG37" s="398">
        <f>IF(日報入力!G37,日報入力!K37*日報入力!D37*日報入力!BC37,"")</f>
        <v>0</v>
      </c>
    </row>
    <row r="38" spans="1:59" ht="19.5" hidden="1" customHeight="1" x14ac:dyDescent="0.15">
      <c r="A38" s="302">
        <v>44431</v>
      </c>
      <c r="B38" s="291">
        <v>997</v>
      </c>
      <c r="C38" s="291">
        <v>1</v>
      </c>
      <c r="D38" s="291">
        <v>916</v>
      </c>
      <c r="E38" s="291">
        <v>12</v>
      </c>
      <c r="F38" s="291">
        <v>60</v>
      </c>
      <c r="G38" s="291">
        <v>60</v>
      </c>
      <c r="H38" s="291">
        <v>60</v>
      </c>
      <c r="I38" s="291"/>
      <c r="J38" s="291"/>
      <c r="K38" s="291"/>
      <c r="L38" s="291"/>
      <c r="M38" s="291"/>
      <c r="N38" s="291"/>
      <c r="O38" s="291"/>
      <c r="P38" s="291"/>
      <c r="Q38" s="291"/>
      <c r="R38" s="291"/>
      <c r="S38" s="291"/>
      <c r="T38" s="291"/>
      <c r="U38" s="291"/>
      <c r="V38" s="378">
        <v>0</v>
      </c>
      <c r="W38" s="291"/>
      <c r="X38" s="291"/>
      <c r="Y38" s="291"/>
      <c r="Z38" s="291"/>
      <c r="AA38" s="291"/>
      <c r="AB38" s="291"/>
      <c r="AC38" s="291"/>
      <c r="AD38" s="291"/>
      <c r="AE38" s="292">
        <v>12</v>
      </c>
      <c r="AF38" s="293">
        <v>0</v>
      </c>
      <c r="AG38" s="293">
        <v>0</v>
      </c>
      <c r="AH38" s="293">
        <v>330</v>
      </c>
      <c r="AI38" s="294">
        <v>0</v>
      </c>
      <c r="AJ38" s="294">
        <v>0</v>
      </c>
      <c r="AK38" s="294">
        <v>0</v>
      </c>
      <c r="AL38" s="292">
        <v>3960</v>
      </c>
      <c r="AM38" s="292">
        <v>0</v>
      </c>
      <c r="AN38" s="68" t="s">
        <v>1500</v>
      </c>
      <c r="AO38" s="68" t="s">
        <v>122</v>
      </c>
      <c r="AP38" s="68" t="str">
        <f>IF(日報入力!AQ38,日報入力!BA38,"")</f>
        <v/>
      </c>
      <c r="AQ38" s="68" t="str">
        <f>IF(日報入力!AR38,日報入力!BB38,"")</f>
        <v/>
      </c>
      <c r="AR38" s="68" t="str">
        <f>IF(日報入力!AS38,"N勤","")</f>
        <v/>
      </c>
      <c r="AS38" s="295">
        <f t="shared" si="3"/>
        <v>0</v>
      </c>
      <c r="AT38" s="439">
        <f>日報入力!AY38</f>
        <v>180</v>
      </c>
      <c r="AU38" s="518">
        <f>IF(日報入力!G38,G38*60/E38,"")</f>
        <v>300</v>
      </c>
      <c r="AV38" s="528" t="str">
        <f>IF(日報入力!AT38,日報入力!AT38,"")</f>
        <v/>
      </c>
      <c r="AW38" s="529" t="str">
        <f>IF(日報入力!AT38,AE38/日報入力!AT38,"")</f>
        <v/>
      </c>
      <c r="AX38" s="530">
        <f>IF(1&lt;日報集計!AT38,AT38/(((F38-I38-J38-N38-O38)*60)/(E38)),"")</f>
        <v>0.6</v>
      </c>
      <c r="AY38" s="664">
        <f>IF(日報入力!H38,AT38/(((F38-J38)*60)/E38),"")</f>
        <v>0.6</v>
      </c>
      <c r="AZ38" s="664">
        <f>IF(日報入力!I38,AT38/((G38*60)/E38),"")</f>
        <v>0.6</v>
      </c>
      <c r="BA38" s="296">
        <f>IF(日報入力!G38,G38/F38,"")</f>
        <v>1</v>
      </c>
      <c r="BB38" s="386">
        <f t="shared" si="4"/>
        <v>3960</v>
      </c>
      <c r="BC38" s="386">
        <f t="shared" si="5"/>
        <v>3960</v>
      </c>
      <c r="BD38" s="80">
        <f>日報入力!AU38</f>
        <v>0</v>
      </c>
      <c r="BE38" s="534" t="str">
        <f>IF(日報入力!AV38,日報入力!AV38,"")</f>
        <v/>
      </c>
      <c r="BF38" s="534" t="str">
        <f>IF(日報入力!AW38,日報入力!AW38,"")</f>
        <v/>
      </c>
      <c r="BG38" s="398">
        <f>IF(日報入力!G38,日報入力!K38*日報入力!D38*日報入力!BC38,"")</f>
        <v>0</v>
      </c>
    </row>
    <row r="39" spans="1:59" ht="19.5" hidden="1" customHeight="1" x14ac:dyDescent="0.15">
      <c r="A39" s="302">
        <v>44431</v>
      </c>
      <c r="B39" s="291">
        <v>51</v>
      </c>
      <c r="C39" s="291">
        <v>2</v>
      </c>
      <c r="D39" s="291">
        <v>953</v>
      </c>
      <c r="E39" s="291">
        <v>0</v>
      </c>
      <c r="F39" s="291">
        <v>465</v>
      </c>
      <c r="G39" s="291">
        <v>465</v>
      </c>
      <c r="H39" s="291">
        <v>465</v>
      </c>
      <c r="I39" s="291"/>
      <c r="J39" s="291"/>
      <c r="K39" s="291"/>
      <c r="L39" s="291"/>
      <c r="M39" s="291"/>
      <c r="N39" s="291"/>
      <c r="O39" s="291"/>
      <c r="P39" s="291"/>
      <c r="Q39" s="291"/>
      <c r="R39" s="291"/>
      <c r="S39" s="291"/>
      <c r="T39" s="291"/>
      <c r="U39" s="291"/>
      <c r="V39" s="378">
        <v>0</v>
      </c>
      <c r="W39" s="291"/>
      <c r="X39" s="291"/>
      <c r="Y39" s="291"/>
      <c r="Z39" s="291"/>
      <c r="AA39" s="291"/>
      <c r="AB39" s="291"/>
      <c r="AC39" s="291"/>
      <c r="AD39" s="291"/>
      <c r="AE39" s="292">
        <v>0</v>
      </c>
      <c r="AF39" s="293">
        <v>0</v>
      </c>
      <c r="AG39" s="293">
        <v>0</v>
      </c>
      <c r="AH39" s="293">
        <v>0</v>
      </c>
      <c r="AI39" s="294">
        <v>0</v>
      </c>
      <c r="AJ39" s="294">
        <v>0</v>
      </c>
      <c r="AK39" s="294">
        <v>0</v>
      </c>
      <c r="AL39" s="292">
        <v>0</v>
      </c>
      <c r="AM39" s="292">
        <v>0</v>
      </c>
      <c r="AN39" s="68" t="s">
        <v>1472</v>
      </c>
      <c r="AO39" s="68" t="s">
        <v>1106</v>
      </c>
      <c r="AP39" s="68" t="str">
        <f>IF(日報入力!AQ39,日報入力!BA39,"")</f>
        <v/>
      </c>
      <c r="AQ39" s="68" t="str">
        <f>IF(日報入力!AR39,日報入力!BB39,"")</f>
        <v/>
      </c>
      <c r="AR39" s="68" t="str">
        <f>IF(日報入力!AS39,"N勤","")</f>
        <v/>
      </c>
      <c r="AS39" s="295" t="e">
        <f t="shared" si="3"/>
        <v>#DIV/0!</v>
      </c>
      <c r="AT39" s="439">
        <f>日報入力!AY39</f>
        <v>0</v>
      </c>
      <c r="AU39" s="518" t="e">
        <f>IF(日報入力!G39,G39*60/E39,"")</f>
        <v>#DIV/0!</v>
      </c>
      <c r="AV39" s="528" t="str">
        <f>IF(日報入力!AT39,日報入力!AT39,"")</f>
        <v/>
      </c>
      <c r="AW39" s="529" t="str">
        <f>IF(日報入力!AT39,AE39/日報入力!AT39,"")</f>
        <v/>
      </c>
      <c r="AX39" s="530" t="str">
        <f>IF(1&lt;日報集計!AT39,AT39/(((F39-I39-J39-N39-O39)*60)/(E39)),"")</f>
        <v/>
      </c>
      <c r="AY39" s="664" t="e">
        <f>IF(日報入力!H39,AT39/(((F39-J39)*60)/E39),"")</f>
        <v>#DIV/0!</v>
      </c>
      <c r="AZ39" s="664" t="e">
        <f>IF(日報入力!I39,AT39/((G39*60)/E39),"")</f>
        <v>#DIV/0!</v>
      </c>
      <c r="BA39" s="296">
        <f>IF(日報入力!G39,G39/F39,"")</f>
        <v>1</v>
      </c>
      <c r="BB39" s="386">
        <f t="shared" si="4"/>
        <v>0</v>
      </c>
      <c r="BC39" s="386">
        <f t="shared" si="5"/>
        <v>0</v>
      </c>
      <c r="BD39" s="80">
        <f>日報入力!AU39</f>
        <v>0</v>
      </c>
      <c r="BE39" s="534" t="str">
        <f>IF(日報入力!AV39,日報入力!AV39,"")</f>
        <v/>
      </c>
      <c r="BF39" s="534" t="str">
        <f>IF(日報入力!AW39,日報入力!AW39,"")</f>
        <v/>
      </c>
      <c r="BG39" s="398">
        <f>IF(日報入力!G39,日報入力!K39*日報入力!D39*日報入力!BC39,"")</f>
        <v>0</v>
      </c>
    </row>
    <row r="40" spans="1:59" ht="19.5" hidden="1" customHeight="1" x14ac:dyDescent="0.15">
      <c r="A40" s="302">
        <v>44432</v>
      </c>
      <c r="B40" s="291">
        <v>31</v>
      </c>
      <c r="C40" s="291">
        <v>14</v>
      </c>
      <c r="D40" s="291">
        <v>582</v>
      </c>
      <c r="E40" s="291">
        <v>376</v>
      </c>
      <c r="F40" s="291">
        <v>525</v>
      </c>
      <c r="G40" s="291">
        <v>515</v>
      </c>
      <c r="H40" s="291">
        <v>262.5</v>
      </c>
      <c r="I40" s="291"/>
      <c r="J40" s="291"/>
      <c r="K40" s="291"/>
      <c r="L40" s="291"/>
      <c r="M40" s="291"/>
      <c r="N40" s="291"/>
      <c r="O40" s="291">
        <v>10</v>
      </c>
      <c r="P40" s="291"/>
      <c r="Q40" s="291"/>
      <c r="R40" s="291"/>
      <c r="S40" s="291"/>
      <c r="T40" s="291"/>
      <c r="U40" s="291"/>
      <c r="V40" s="378">
        <v>0</v>
      </c>
      <c r="W40" s="291"/>
      <c r="X40" s="291"/>
      <c r="Y40" s="291"/>
      <c r="Z40" s="291"/>
      <c r="AA40" s="291"/>
      <c r="AB40" s="291"/>
      <c r="AC40" s="291"/>
      <c r="AD40" s="291"/>
      <c r="AE40" s="292">
        <v>752</v>
      </c>
      <c r="AF40" s="293" t="s">
        <v>134</v>
      </c>
      <c r="AG40" s="293">
        <v>0.95</v>
      </c>
      <c r="AH40" s="293">
        <v>85</v>
      </c>
      <c r="AI40" s="294">
        <v>714.4</v>
      </c>
      <c r="AJ40" s="294">
        <v>714.4</v>
      </c>
      <c r="AK40" s="294">
        <v>0</v>
      </c>
      <c r="AL40" s="292">
        <v>63920</v>
      </c>
      <c r="AM40" s="292">
        <v>0</v>
      </c>
      <c r="AN40" s="68" t="s">
        <v>1605</v>
      </c>
      <c r="AO40" s="68" t="s">
        <v>1877</v>
      </c>
      <c r="AP40" s="68" t="str">
        <f>IF(日報入力!AQ40,日報入力!BA40,"")</f>
        <v/>
      </c>
      <c r="AQ40" s="68" t="str">
        <f>IF(日報入力!AR40,日報入力!BB40,"")</f>
        <v/>
      </c>
      <c r="AR40" s="68" t="str">
        <f>IF(日報入力!AS40,"N勤","")</f>
        <v/>
      </c>
      <c r="AS40" s="295">
        <f t="shared" si="3"/>
        <v>0</v>
      </c>
      <c r="AT40" s="439">
        <f>日報入力!AY40</f>
        <v>85</v>
      </c>
      <c r="AU40" s="518">
        <f>IF(日報入力!G40,G40*60/E40,"")</f>
        <v>82.180851063829792</v>
      </c>
      <c r="AV40" s="528" t="str">
        <f>IF(日報入力!AT40,日報入力!AT40,"")</f>
        <v/>
      </c>
      <c r="AW40" s="529" t="str">
        <f>IF(日報入力!AT40,AE40/日報入力!AT40,"")</f>
        <v/>
      </c>
      <c r="AX40" s="530">
        <f>IF(1&lt;日報集計!AT40,AT40/(((F40-I40-J40-N40-O40)*60)/(E40)),"")</f>
        <v>1.034304207119741</v>
      </c>
      <c r="AY40" s="664">
        <f>IF(日報入力!H40,AT40/(((F40-J40)*60)/E40),"")</f>
        <v>1.0146031746031747</v>
      </c>
      <c r="AZ40" s="664">
        <f>IF(日報入力!I40,AT40/((G40*60)/E40),"")</f>
        <v>1.034304207119741</v>
      </c>
      <c r="BA40" s="296">
        <f>IF(日報入力!G40,G40/F40,"")</f>
        <v>0.98095238095238091</v>
      </c>
      <c r="BB40" s="386">
        <f t="shared" si="4"/>
        <v>7305.1428571428569</v>
      </c>
      <c r="BC40" s="386">
        <f t="shared" si="5"/>
        <v>14610.285714285714</v>
      </c>
      <c r="BD40" s="80">
        <f>日報入力!AU40</f>
        <v>0</v>
      </c>
      <c r="BE40" s="534" t="str">
        <f>IF(日報入力!AV40,日報入力!AV40,"")</f>
        <v/>
      </c>
      <c r="BF40" s="534" t="str">
        <f>IF(日報入力!AW40,日報入力!AW40,"")</f>
        <v/>
      </c>
      <c r="BG40" s="398">
        <f>IF(日報入力!G40,日報入力!K40*日報入力!D40*日報入力!BC40,"")</f>
        <v>0</v>
      </c>
    </row>
    <row r="41" spans="1:59" ht="19.5" hidden="1" customHeight="1" x14ac:dyDescent="0.15">
      <c r="A41" s="302">
        <v>44432</v>
      </c>
      <c r="B41" s="291">
        <v>27</v>
      </c>
      <c r="C41" s="291">
        <v>26</v>
      </c>
      <c r="D41" s="291">
        <v>455</v>
      </c>
      <c r="E41" s="291">
        <v>194</v>
      </c>
      <c r="F41" s="291">
        <v>420</v>
      </c>
      <c r="G41" s="291">
        <v>390</v>
      </c>
      <c r="H41" s="291">
        <v>210</v>
      </c>
      <c r="I41" s="291">
        <v>10</v>
      </c>
      <c r="J41" s="291"/>
      <c r="K41" s="291"/>
      <c r="L41" s="291"/>
      <c r="M41" s="291">
        <v>10</v>
      </c>
      <c r="N41" s="291"/>
      <c r="O41" s="291">
        <v>10</v>
      </c>
      <c r="P41" s="291"/>
      <c r="Q41" s="291"/>
      <c r="R41" s="291"/>
      <c r="S41" s="291"/>
      <c r="T41" s="291"/>
      <c r="U41" s="291"/>
      <c r="V41" s="378">
        <v>2</v>
      </c>
      <c r="W41" s="291"/>
      <c r="X41" s="291"/>
      <c r="Y41" s="291"/>
      <c r="Z41" s="291"/>
      <c r="AA41" s="291"/>
      <c r="AB41" s="291">
        <v>2</v>
      </c>
      <c r="AC41" s="291"/>
      <c r="AD41" s="291"/>
      <c r="AE41" s="292">
        <v>386</v>
      </c>
      <c r="AF41" s="293" t="s">
        <v>1031</v>
      </c>
      <c r="AG41" s="293">
        <v>0.44</v>
      </c>
      <c r="AH41" s="293">
        <v>102</v>
      </c>
      <c r="AI41" s="294">
        <v>170.72</v>
      </c>
      <c r="AJ41" s="294">
        <v>169.84</v>
      </c>
      <c r="AK41" s="294">
        <v>0.87999999999999545</v>
      </c>
      <c r="AL41" s="292">
        <v>39372</v>
      </c>
      <c r="AM41" s="292">
        <v>204</v>
      </c>
      <c r="AN41" s="68" t="s">
        <v>2000</v>
      </c>
      <c r="AO41" s="68" t="s">
        <v>1869</v>
      </c>
      <c r="AP41" s="68" t="str">
        <f>IF(日報入力!AQ41,日報入力!BA41,"")</f>
        <v/>
      </c>
      <c r="AQ41" s="68" t="str">
        <f>IF(日報入力!AR41,日報入力!BB41,"")</f>
        <v/>
      </c>
      <c r="AR41" s="68" t="str">
        <f>IF(日報入力!AS41,"N勤","")</f>
        <v/>
      </c>
      <c r="AS41" s="295">
        <f t="shared" si="3"/>
        <v>5.1546391752577319E-3</v>
      </c>
      <c r="AT41" s="439">
        <f>日報入力!AY41</f>
        <v>120</v>
      </c>
      <c r="AU41" s="518">
        <f>IF(日報入力!G41,G41*60/E41,"")</f>
        <v>120.61855670103093</v>
      </c>
      <c r="AV41" s="528" t="str">
        <f>IF(日報入力!AT41,日報入力!AT41,"")</f>
        <v/>
      </c>
      <c r="AW41" s="529" t="str">
        <f>IF(日報入力!AT41,AE41/日報入力!AT41,"")</f>
        <v/>
      </c>
      <c r="AX41" s="530">
        <f>IF(1&lt;日報集計!AT41,AT41/(((F41-I41-J41-N41-O41)*60)/(E41)),"")</f>
        <v>0.97</v>
      </c>
      <c r="AY41" s="664">
        <f>IF(日報入力!H41,AT41/(((F41-J41)*60)/E41),"")</f>
        <v>0.92380952380952386</v>
      </c>
      <c r="AZ41" s="664">
        <f>IF(日報入力!I41,AT41/((G41*60)/E41),"")</f>
        <v>0.99487179487179489</v>
      </c>
      <c r="BA41" s="296">
        <f>IF(日報入力!G41,G41/F41,"")</f>
        <v>0.9285714285714286</v>
      </c>
      <c r="BB41" s="386">
        <f t="shared" si="4"/>
        <v>5624.5714285714284</v>
      </c>
      <c r="BC41" s="386">
        <f t="shared" si="5"/>
        <v>11249.142857142857</v>
      </c>
      <c r="BD41" s="80">
        <f>日報入力!AU41</f>
        <v>0</v>
      </c>
      <c r="BE41" s="534" t="str">
        <f>IF(日報入力!AV41,日報入力!AV41,"")</f>
        <v/>
      </c>
      <c r="BF41" s="534" t="str">
        <f>IF(日報入力!AW41,日報入力!AW41,"")</f>
        <v/>
      </c>
      <c r="BG41" s="398">
        <f>IF(日報入力!G41,日報入力!K41*日報入力!D41*日報入力!BC41,"")</f>
        <v>0</v>
      </c>
    </row>
    <row r="42" spans="1:59" ht="19.5" hidden="1" customHeight="1" x14ac:dyDescent="0.15">
      <c r="A42" s="302">
        <v>44432</v>
      </c>
      <c r="B42" s="291">
        <v>27</v>
      </c>
      <c r="C42" s="291">
        <v>26</v>
      </c>
      <c r="D42" s="291">
        <v>622</v>
      </c>
      <c r="E42" s="291">
        <v>0</v>
      </c>
      <c r="F42" s="291">
        <v>30</v>
      </c>
      <c r="G42" s="291">
        <v>0</v>
      </c>
      <c r="H42" s="291">
        <v>30</v>
      </c>
      <c r="I42" s="291"/>
      <c r="J42" s="291">
        <v>30</v>
      </c>
      <c r="K42" s="291"/>
      <c r="L42" s="291"/>
      <c r="M42" s="291"/>
      <c r="N42" s="291"/>
      <c r="O42" s="291"/>
      <c r="P42" s="291"/>
      <c r="Q42" s="291"/>
      <c r="R42" s="291"/>
      <c r="S42" s="291"/>
      <c r="T42" s="291"/>
      <c r="U42" s="291"/>
      <c r="V42" s="378">
        <v>0</v>
      </c>
      <c r="W42" s="291"/>
      <c r="X42" s="291"/>
      <c r="Y42" s="291"/>
      <c r="Z42" s="291"/>
      <c r="AA42" s="291"/>
      <c r="AB42" s="291"/>
      <c r="AC42" s="291"/>
      <c r="AD42" s="291"/>
      <c r="AE42" s="292">
        <v>0</v>
      </c>
      <c r="AF42" s="293" t="s">
        <v>134</v>
      </c>
      <c r="AG42" s="293">
        <v>1</v>
      </c>
      <c r="AH42" s="293">
        <v>104</v>
      </c>
      <c r="AI42" s="294">
        <v>0</v>
      </c>
      <c r="AJ42" s="294">
        <v>0</v>
      </c>
      <c r="AK42" s="294">
        <v>0</v>
      </c>
      <c r="AL42" s="292">
        <v>0</v>
      </c>
      <c r="AM42" s="292">
        <v>0</v>
      </c>
      <c r="AN42" s="68" t="s">
        <v>1964</v>
      </c>
      <c r="AO42" s="68" t="s">
        <v>1869</v>
      </c>
      <c r="AP42" s="68" t="str">
        <f>IF(日報入力!AQ42,日報入力!BA42,"")</f>
        <v/>
      </c>
      <c r="AQ42" s="68" t="str">
        <f>IF(日報入力!AR42,日報入力!BB42,"")</f>
        <v/>
      </c>
      <c r="AR42" s="68" t="str">
        <f>IF(日報入力!AS42,"N勤","")</f>
        <v/>
      </c>
      <c r="AS42" s="295" t="e">
        <f t="shared" si="3"/>
        <v>#DIV/0!</v>
      </c>
      <c r="AT42" s="439">
        <f>日報入力!AY42</f>
        <v>0</v>
      </c>
      <c r="AU42" s="518" t="e">
        <f>IF(日報入力!G42,G42*60/E42,"")</f>
        <v>#DIV/0!</v>
      </c>
      <c r="AV42" s="528" t="str">
        <f>IF(日報入力!AT42,日報入力!AT42,"")</f>
        <v/>
      </c>
      <c r="AW42" s="529" t="str">
        <f>IF(日報入力!AT42,AE42/日報入力!AT42,"")</f>
        <v/>
      </c>
      <c r="AX42" s="530" t="str">
        <f>IF(1&lt;日報集計!AT42,AT42/(((F42-I42-J42-N42-O42)*60)/(E42)),"")</f>
        <v/>
      </c>
      <c r="AY42" s="664" t="e">
        <f>IF(日報入力!H42,AT42/(((F42-J42)*60)/E42),"")</f>
        <v>#DIV/0!</v>
      </c>
      <c r="AZ42" s="664" t="e">
        <f>IF(日報入力!I42,AT42/((G42*60)/E42),"")</f>
        <v>#DIV/0!</v>
      </c>
      <c r="BA42" s="296">
        <f>IF(日報入力!G42,G42/F42,"")</f>
        <v>0</v>
      </c>
      <c r="BB42" s="386">
        <f t="shared" si="4"/>
        <v>0</v>
      </c>
      <c r="BC42" s="386">
        <f t="shared" si="5"/>
        <v>0</v>
      </c>
      <c r="BD42" s="80">
        <f>日報入力!AU42</f>
        <v>0</v>
      </c>
      <c r="BE42" s="534" t="str">
        <f>IF(日報入力!AV42,日報入力!AV42,"")</f>
        <v/>
      </c>
      <c r="BF42" s="534" t="str">
        <f>IF(日報入力!AW42,日報入力!AW42,"")</f>
        <v/>
      </c>
      <c r="BG42" s="398">
        <f>IF(日報入力!G42,日報入力!K42*日報入力!D42*日報入力!BC42,"")</f>
        <v>0</v>
      </c>
    </row>
    <row r="43" spans="1:59" ht="19.5" hidden="1" customHeight="1" x14ac:dyDescent="0.15">
      <c r="A43" s="302">
        <v>44432</v>
      </c>
      <c r="B43" s="291">
        <v>32</v>
      </c>
      <c r="C43" s="291">
        <v>14</v>
      </c>
      <c r="D43" s="291">
        <v>493</v>
      </c>
      <c r="E43" s="291">
        <v>144</v>
      </c>
      <c r="F43" s="291">
        <v>525</v>
      </c>
      <c r="G43" s="291">
        <v>515</v>
      </c>
      <c r="H43" s="291">
        <v>262.5</v>
      </c>
      <c r="I43" s="291"/>
      <c r="J43" s="291"/>
      <c r="K43" s="291"/>
      <c r="L43" s="291"/>
      <c r="M43" s="291"/>
      <c r="N43" s="291"/>
      <c r="O43" s="291">
        <v>10</v>
      </c>
      <c r="P43" s="291"/>
      <c r="Q43" s="291"/>
      <c r="R43" s="291"/>
      <c r="S43" s="291"/>
      <c r="T43" s="291"/>
      <c r="U43" s="291"/>
      <c r="V43" s="378">
        <v>0</v>
      </c>
      <c r="W43" s="291"/>
      <c r="X43" s="291"/>
      <c r="Y43" s="291"/>
      <c r="Z43" s="291"/>
      <c r="AA43" s="291"/>
      <c r="AB43" s="291"/>
      <c r="AC43" s="291"/>
      <c r="AD43" s="291"/>
      <c r="AE43" s="292">
        <v>144</v>
      </c>
      <c r="AF43" s="293" t="s">
        <v>961</v>
      </c>
      <c r="AG43" s="293">
        <v>5.4</v>
      </c>
      <c r="AH43" s="293">
        <v>372</v>
      </c>
      <c r="AI43" s="294">
        <v>777.6</v>
      </c>
      <c r="AJ43" s="294">
        <v>777.6</v>
      </c>
      <c r="AK43" s="294">
        <v>0</v>
      </c>
      <c r="AL43" s="292">
        <v>53568</v>
      </c>
      <c r="AM43" s="292">
        <v>0</v>
      </c>
      <c r="AN43" s="1133" t="s">
        <v>1967</v>
      </c>
      <c r="AO43" s="1133" t="s">
        <v>1879</v>
      </c>
      <c r="AP43" s="1133" t="str">
        <f>IF(日報入力!AQ43,日報入力!BA43,"")</f>
        <v/>
      </c>
      <c r="AQ43" s="1133" t="str">
        <f>IF(日報入力!AR43,日報入力!BB43,"")</f>
        <v/>
      </c>
      <c r="AR43" s="1133" t="str">
        <f>IF(日報入力!AS43,"N勤","")</f>
        <v/>
      </c>
      <c r="AS43" s="295">
        <f t="shared" ref="AS43:AS83" si="6">IF(A43,V43/(AE43+V43),"")</f>
        <v>0</v>
      </c>
      <c r="AT43" s="439">
        <f>日報入力!AY43</f>
        <v>160</v>
      </c>
      <c r="AU43" s="518">
        <f>IF(日報入力!G43,G43*60/E43,"")</f>
        <v>214.58333333333334</v>
      </c>
      <c r="AV43" s="528" t="str">
        <f>IF(日報入力!AT43,日報入力!AT43,"")</f>
        <v/>
      </c>
      <c r="AW43" s="529" t="str">
        <f>IF(日報入力!AT43,AE43/日報入力!AT43,"")</f>
        <v/>
      </c>
      <c r="AX43" s="530">
        <f>IF(1&lt;日報集計!AT43,AT43/(((F43-I43-J43-N43-O43)*60)/(E43)),"")</f>
        <v>0.74563106796116496</v>
      </c>
      <c r="AY43" s="664">
        <f>IF(日報入力!H43,AT43/(((F43-J43)*60)/E43),"")</f>
        <v>0.73142857142857143</v>
      </c>
      <c r="AZ43" s="664">
        <f>IF(日報入力!I43,AT43/((G43*60)/E43),"")</f>
        <v>0.74563106796116496</v>
      </c>
      <c r="BA43" s="296">
        <f>IF(日報入力!G43,G43/F43,"")</f>
        <v>0.98095238095238091</v>
      </c>
      <c r="BB43" s="386">
        <f t="shared" ref="BB43:BB83" si="7">AL43/F43*60</f>
        <v>6122.0571428571429</v>
      </c>
      <c r="BC43" s="386">
        <f t="shared" ref="BC43:BC83" si="8">AL43/H43*60</f>
        <v>12244.114285714286</v>
      </c>
      <c r="BD43" s="1143">
        <f>日報入力!AU43</f>
        <v>0</v>
      </c>
      <c r="BE43" s="534" t="str">
        <f>IF(日報入力!AV43,日報入力!AV43,"")</f>
        <v/>
      </c>
      <c r="BF43" s="534" t="str">
        <f>IF(日報入力!AW43,日報入力!AW43,"")</f>
        <v/>
      </c>
      <c r="BG43" s="398">
        <f>IF(日報入力!G43,日報入力!K43*日報入力!D43*日報入力!BC43,"")</f>
        <v>0</v>
      </c>
    </row>
    <row r="44" spans="1:59" ht="19.5" hidden="1" customHeight="1" x14ac:dyDescent="0.15">
      <c r="A44" s="302">
        <v>44432</v>
      </c>
      <c r="B44" s="291">
        <v>26</v>
      </c>
      <c r="C44" s="291">
        <v>26</v>
      </c>
      <c r="D44" s="291">
        <v>503</v>
      </c>
      <c r="E44" s="291">
        <v>137</v>
      </c>
      <c r="F44" s="291">
        <v>360</v>
      </c>
      <c r="G44" s="291">
        <v>350</v>
      </c>
      <c r="H44" s="291">
        <v>180</v>
      </c>
      <c r="I44" s="291"/>
      <c r="J44" s="291"/>
      <c r="K44" s="291"/>
      <c r="L44" s="291"/>
      <c r="M44" s="291"/>
      <c r="N44" s="291"/>
      <c r="O44" s="291">
        <v>10</v>
      </c>
      <c r="P44" s="291"/>
      <c r="Q44" s="291"/>
      <c r="R44" s="291"/>
      <c r="S44" s="291"/>
      <c r="T44" s="291"/>
      <c r="U44" s="291"/>
      <c r="V44" s="378">
        <v>0</v>
      </c>
      <c r="W44" s="291"/>
      <c r="X44" s="291"/>
      <c r="Y44" s="291"/>
      <c r="Z44" s="291"/>
      <c r="AA44" s="291"/>
      <c r="AB44" s="291"/>
      <c r="AC44" s="291"/>
      <c r="AD44" s="291"/>
      <c r="AE44" s="292">
        <v>274</v>
      </c>
      <c r="AF44" s="293" t="s">
        <v>1296</v>
      </c>
      <c r="AG44" s="293">
        <v>0.44</v>
      </c>
      <c r="AH44" s="293">
        <v>75</v>
      </c>
      <c r="AI44" s="294">
        <v>120.56</v>
      </c>
      <c r="AJ44" s="294">
        <v>120.56</v>
      </c>
      <c r="AK44" s="294">
        <v>0</v>
      </c>
      <c r="AL44" s="292">
        <v>20550</v>
      </c>
      <c r="AM44" s="292">
        <v>0</v>
      </c>
      <c r="AN44" s="1133" t="s">
        <v>1956</v>
      </c>
      <c r="AO44" s="1133" t="s">
        <v>1867</v>
      </c>
      <c r="AP44" s="1133" t="str">
        <f>IF(日報入力!AQ44,日報入力!BA44,"")</f>
        <v/>
      </c>
      <c r="AQ44" s="1133" t="str">
        <f>IF(日報入力!AR44,日報入力!BB44,"")</f>
        <v/>
      </c>
      <c r="AR44" s="1133" t="str">
        <f>IF(日報入力!AS44,"N勤","")</f>
        <v/>
      </c>
      <c r="AS44" s="295">
        <f t="shared" si="6"/>
        <v>0</v>
      </c>
      <c r="AT44" s="439">
        <f>日報入力!AY44</f>
        <v>120</v>
      </c>
      <c r="AU44" s="518">
        <f>IF(日報入力!G44,G44*60/E44,"")</f>
        <v>153.28467153284672</v>
      </c>
      <c r="AV44" s="528" t="str">
        <f>IF(日報入力!AT44,日報入力!AT44,"")</f>
        <v/>
      </c>
      <c r="AW44" s="529" t="str">
        <f>IF(日報入力!AT44,AE44/日報入力!AT44,"")</f>
        <v/>
      </c>
      <c r="AX44" s="530">
        <f>IF(1&lt;日報集計!AT44,AT44/(((F44-I44-J44-N44-O44)*60)/(E44)),"")</f>
        <v>0.78285714285714281</v>
      </c>
      <c r="AY44" s="664">
        <f>IF(日報入力!H44,AT44/(((F44-J44)*60)/E44),"")</f>
        <v>0.76111111111111107</v>
      </c>
      <c r="AZ44" s="664">
        <f>IF(日報入力!I44,AT44/((G44*60)/E44),"")</f>
        <v>0.78285714285714281</v>
      </c>
      <c r="BA44" s="296">
        <f>IF(日報入力!G44,G44/F44,"")</f>
        <v>0.97222222222222221</v>
      </c>
      <c r="BB44" s="386">
        <f t="shared" si="7"/>
        <v>3425</v>
      </c>
      <c r="BC44" s="386">
        <f t="shared" si="8"/>
        <v>6850</v>
      </c>
      <c r="BD44" s="1143">
        <f>日報入力!AU44</f>
        <v>0</v>
      </c>
      <c r="BE44" s="534" t="str">
        <f>IF(日報入力!AV44,日報入力!AV44,"")</f>
        <v/>
      </c>
      <c r="BF44" s="534" t="str">
        <f>IF(日報入力!AW44,日報入力!AW44,"")</f>
        <v/>
      </c>
      <c r="BG44" s="398">
        <f>IF(日報入力!G44,日報入力!K44*日報入力!D44*日報入力!BC44,"")</f>
        <v>13.700000000000001</v>
      </c>
    </row>
    <row r="45" spans="1:59" ht="19.5" hidden="1" customHeight="1" x14ac:dyDescent="0.15">
      <c r="A45" s="302">
        <v>44432</v>
      </c>
      <c r="B45" s="291">
        <v>29</v>
      </c>
      <c r="C45" s="291">
        <v>17</v>
      </c>
      <c r="D45" s="291">
        <v>2500</v>
      </c>
      <c r="E45" s="291">
        <v>192</v>
      </c>
      <c r="F45" s="291">
        <v>500</v>
      </c>
      <c r="G45" s="291">
        <v>500</v>
      </c>
      <c r="H45" s="291">
        <v>500</v>
      </c>
      <c r="I45" s="291"/>
      <c r="J45" s="291"/>
      <c r="K45" s="291"/>
      <c r="L45" s="291"/>
      <c r="M45" s="291"/>
      <c r="N45" s="291"/>
      <c r="O45" s="291"/>
      <c r="P45" s="291"/>
      <c r="Q45" s="291"/>
      <c r="R45" s="291"/>
      <c r="S45" s="291"/>
      <c r="T45" s="291"/>
      <c r="U45" s="291"/>
      <c r="V45" s="378">
        <v>0</v>
      </c>
      <c r="W45" s="291"/>
      <c r="X45" s="291"/>
      <c r="Y45" s="291"/>
      <c r="Z45" s="291"/>
      <c r="AA45" s="291"/>
      <c r="AB45" s="291"/>
      <c r="AC45" s="291"/>
      <c r="AD45" s="291"/>
      <c r="AE45" s="292">
        <v>192</v>
      </c>
      <c r="AF45" s="293" t="s">
        <v>134</v>
      </c>
      <c r="AG45" s="293">
        <v>5</v>
      </c>
      <c r="AH45" s="293">
        <v>909</v>
      </c>
      <c r="AI45" s="294">
        <v>960</v>
      </c>
      <c r="AJ45" s="294">
        <v>960</v>
      </c>
      <c r="AK45" s="294">
        <v>0</v>
      </c>
      <c r="AL45" s="292">
        <v>174528</v>
      </c>
      <c r="AM45" s="292">
        <v>0</v>
      </c>
      <c r="AN45" s="1133" t="s">
        <v>1146</v>
      </c>
      <c r="AO45" s="1133" t="s">
        <v>1873</v>
      </c>
      <c r="AP45" s="1133" t="str">
        <f>IF(日報入力!AQ45,日報入力!BA45,"")</f>
        <v/>
      </c>
      <c r="AQ45" s="1133" t="str">
        <f>IF(日報入力!AR45,日報入力!BB45,"")</f>
        <v/>
      </c>
      <c r="AR45" s="1133" t="str">
        <f>IF(日報入力!AS45,"N勤","")</f>
        <v/>
      </c>
      <c r="AS45" s="295">
        <f t="shared" si="6"/>
        <v>0</v>
      </c>
      <c r="AT45" s="439">
        <f>日報入力!AY45</f>
        <v>160</v>
      </c>
      <c r="AU45" s="518">
        <f>IF(日報入力!G45,G45*60/E45,"")</f>
        <v>156.25</v>
      </c>
      <c r="AV45" s="528" t="str">
        <f>IF(日報入力!AT45,日報入力!AT45,"")</f>
        <v/>
      </c>
      <c r="AW45" s="529" t="str">
        <f>IF(日報入力!AT45,AE45/日報入力!AT45,"")</f>
        <v/>
      </c>
      <c r="AX45" s="530">
        <f>IF(1&lt;日報集計!AT45,AT45/(((F45-I45-J45-N45-O45)*60)/(E45)),"")</f>
        <v>1.024</v>
      </c>
      <c r="AY45" s="664">
        <f>IF(日報入力!H45,AT45/(((F45-J45)*60)/E45),"")</f>
        <v>1.024</v>
      </c>
      <c r="AZ45" s="664">
        <f>IF(日報入力!I45,AT45/((G45*60)/E45),"")</f>
        <v>1.024</v>
      </c>
      <c r="BA45" s="296">
        <f>IF(日報入力!G45,G45/F45,"")</f>
        <v>1</v>
      </c>
      <c r="BB45" s="386">
        <f t="shared" si="7"/>
        <v>20943.36</v>
      </c>
      <c r="BC45" s="386">
        <f t="shared" si="8"/>
        <v>20943.36</v>
      </c>
      <c r="BD45" s="1143">
        <f>日報入力!AU45</f>
        <v>0</v>
      </c>
      <c r="BE45" s="534" t="str">
        <f>IF(日報入力!AV45,日報入力!AV45,"")</f>
        <v/>
      </c>
      <c r="BF45" s="534" t="str">
        <f>IF(日報入力!AW45,日報入力!AW45,"")</f>
        <v/>
      </c>
      <c r="BG45" s="398">
        <f>IF(日報入力!G45,日報入力!K45*日報入力!D45*日報入力!BC45,"")</f>
        <v>0</v>
      </c>
    </row>
    <row r="46" spans="1:59" ht="19.5" hidden="1" customHeight="1" x14ac:dyDescent="0.15">
      <c r="A46" s="302">
        <v>44432</v>
      </c>
      <c r="B46" s="291">
        <v>29</v>
      </c>
      <c r="C46" s="291">
        <v>22</v>
      </c>
      <c r="D46" s="291">
        <v>2500</v>
      </c>
      <c r="E46" s="291">
        <v>138</v>
      </c>
      <c r="F46" s="291">
        <v>450</v>
      </c>
      <c r="G46" s="291">
        <v>355</v>
      </c>
      <c r="H46" s="291">
        <v>450</v>
      </c>
      <c r="I46" s="291">
        <v>30</v>
      </c>
      <c r="J46" s="291"/>
      <c r="K46" s="291"/>
      <c r="L46" s="291">
        <v>20</v>
      </c>
      <c r="M46" s="291"/>
      <c r="N46" s="291">
        <v>20</v>
      </c>
      <c r="O46" s="291">
        <v>10</v>
      </c>
      <c r="P46" s="291"/>
      <c r="Q46" s="291"/>
      <c r="R46" s="291"/>
      <c r="S46" s="291"/>
      <c r="T46" s="291">
        <v>15</v>
      </c>
      <c r="U46" s="291"/>
      <c r="V46" s="378">
        <v>2</v>
      </c>
      <c r="W46" s="291"/>
      <c r="X46" s="291"/>
      <c r="Y46" s="291">
        <v>2</v>
      </c>
      <c r="Z46" s="291"/>
      <c r="AA46" s="291"/>
      <c r="AB46" s="291"/>
      <c r="AC46" s="291"/>
      <c r="AD46" s="291"/>
      <c r="AE46" s="292">
        <v>136</v>
      </c>
      <c r="AF46" s="293" t="s">
        <v>134</v>
      </c>
      <c r="AG46" s="293">
        <v>5</v>
      </c>
      <c r="AH46" s="293">
        <v>909</v>
      </c>
      <c r="AI46" s="294">
        <v>690</v>
      </c>
      <c r="AJ46" s="294">
        <v>680</v>
      </c>
      <c r="AK46" s="294">
        <v>10</v>
      </c>
      <c r="AL46" s="292">
        <v>123624</v>
      </c>
      <c r="AM46" s="292">
        <v>1818</v>
      </c>
      <c r="AN46" s="1133" t="s">
        <v>1146</v>
      </c>
      <c r="AO46" s="1133" t="s">
        <v>1873</v>
      </c>
      <c r="AP46" s="1133" t="str">
        <f>IF(日報入力!AQ46,日報入力!BA46,"")</f>
        <v/>
      </c>
      <c r="AQ46" s="1133" t="str">
        <f>IF(日報入力!AR46,日報入力!BB46,"")</f>
        <v/>
      </c>
      <c r="AR46" s="1133" t="str">
        <f>IF(日報入力!AS46,"N勤","")</f>
        <v>N勤</v>
      </c>
      <c r="AS46" s="295">
        <f t="shared" si="6"/>
        <v>1.4492753623188406E-2</v>
      </c>
      <c r="AT46" s="439">
        <f>日報入力!AY46</f>
        <v>160</v>
      </c>
      <c r="AU46" s="518">
        <f>IF(日報入力!G46,G46*60/E46,"")</f>
        <v>154.34782608695653</v>
      </c>
      <c r="AV46" s="528" t="str">
        <f>IF(日報入力!AT46,日報入力!AT46,"")</f>
        <v/>
      </c>
      <c r="AW46" s="529" t="str">
        <f>IF(日報入力!AT46,AE46/日報入力!AT46,"")</f>
        <v/>
      </c>
      <c r="AX46" s="530">
        <f>IF(1&lt;日報集計!AT46,AT46/(((F46-I46-J46-N46-O46)*60)/(E46)),"")</f>
        <v>0.94358974358974357</v>
      </c>
      <c r="AY46" s="664">
        <f>IF(日報入力!H46,AT46/(((F46-J46)*60)/E46),"")</f>
        <v>0.81777777777777783</v>
      </c>
      <c r="AZ46" s="664">
        <f>IF(日報入力!I46,AT46/((G46*60)/E46),"")</f>
        <v>1.0366197183098591</v>
      </c>
      <c r="BA46" s="296">
        <f>IF(日報入力!G46,G46/F46,"")</f>
        <v>0.78888888888888886</v>
      </c>
      <c r="BB46" s="386">
        <f t="shared" si="7"/>
        <v>16483.2</v>
      </c>
      <c r="BC46" s="386">
        <f t="shared" si="8"/>
        <v>16483.2</v>
      </c>
      <c r="BD46" s="1143" t="str">
        <f>日報入力!AU46</f>
        <v>バリかみ</v>
      </c>
      <c r="BE46" s="534" t="str">
        <f>IF(日報入力!AV46,日報入力!AV46,"")</f>
        <v/>
      </c>
      <c r="BF46" s="534" t="str">
        <f>IF(日報入力!AW46,日報入力!AW46,"")</f>
        <v/>
      </c>
      <c r="BG46" s="398">
        <f>IF(日報入力!G46,日報入力!K46*日報入力!D46*日報入力!BC46,"")</f>
        <v>0</v>
      </c>
    </row>
    <row r="47" spans="1:59" ht="19.5" hidden="1" customHeight="1" x14ac:dyDescent="0.15">
      <c r="A47" s="302">
        <v>44432</v>
      </c>
      <c r="B47" s="291">
        <v>29</v>
      </c>
      <c r="C47" s="291">
        <v>22</v>
      </c>
      <c r="D47" s="291">
        <v>595</v>
      </c>
      <c r="E47" s="291">
        <v>0</v>
      </c>
      <c r="F47" s="291">
        <v>60</v>
      </c>
      <c r="G47" s="291">
        <v>0</v>
      </c>
      <c r="H47" s="291">
        <v>60</v>
      </c>
      <c r="I47" s="291"/>
      <c r="J47" s="291">
        <v>60</v>
      </c>
      <c r="K47" s="291"/>
      <c r="L47" s="291"/>
      <c r="M47" s="291"/>
      <c r="N47" s="291"/>
      <c r="O47" s="291"/>
      <c r="P47" s="291"/>
      <c r="Q47" s="291"/>
      <c r="R47" s="291"/>
      <c r="S47" s="291"/>
      <c r="T47" s="291"/>
      <c r="U47" s="291"/>
      <c r="V47" s="378">
        <v>0</v>
      </c>
      <c r="W47" s="291"/>
      <c r="X47" s="291"/>
      <c r="Y47" s="291"/>
      <c r="Z47" s="291"/>
      <c r="AA47" s="291"/>
      <c r="AB47" s="291"/>
      <c r="AC47" s="291"/>
      <c r="AD47" s="291"/>
      <c r="AE47" s="292">
        <v>0</v>
      </c>
      <c r="AF47" s="293" t="s">
        <v>2147</v>
      </c>
      <c r="AG47" s="293">
        <v>4.5999999999999996</v>
      </c>
      <c r="AH47" s="293">
        <v>532.1</v>
      </c>
      <c r="AI47" s="294">
        <v>0</v>
      </c>
      <c r="AJ47" s="294">
        <v>0</v>
      </c>
      <c r="AK47" s="294">
        <v>0</v>
      </c>
      <c r="AL47" s="292">
        <v>0</v>
      </c>
      <c r="AM47" s="292">
        <v>0</v>
      </c>
      <c r="AN47" s="1133" t="s">
        <v>2003</v>
      </c>
      <c r="AO47" s="1133" t="s">
        <v>1873</v>
      </c>
      <c r="AP47" s="1133" t="str">
        <f>IF(日報入力!AQ47,日報入力!BA47,"")</f>
        <v/>
      </c>
      <c r="AQ47" s="1133" t="str">
        <f>IF(日報入力!AR47,日報入力!BB47,"")</f>
        <v/>
      </c>
      <c r="AR47" s="1133" t="str">
        <f>IF(日報入力!AS47,"N勤","")</f>
        <v>N勤</v>
      </c>
      <c r="AS47" s="295" t="e">
        <f t="shared" si="6"/>
        <v>#DIV/0!</v>
      </c>
      <c r="AT47" s="439">
        <f>日報入力!AY47</f>
        <v>185</v>
      </c>
      <c r="AU47" s="518" t="e">
        <f>IF(日報入力!G47,G47*60/E47,"")</f>
        <v>#DIV/0!</v>
      </c>
      <c r="AV47" s="528" t="str">
        <f>IF(日報入力!AT47,日報入力!AT47,"")</f>
        <v/>
      </c>
      <c r="AW47" s="529" t="str">
        <f>IF(日報入力!AT47,AE47/日報入力!AT47,"")</f>
        <v/>
      </c>
      <c r="AX47" s="530" t="e">
        <f>IF(1&lt;日報集計!AT47,AT47/(((F47-I47-J47-N47-O47)*60)/(E47)),"")</f>
        <v>#DIV/0!</v>
      </c>
      <c r="AY47" s="664" t="e">
        <f>IF(日報入力!H47,AT47/(((F47-J47)*60)/E47),"")</f>
        <v>#DIV/0!</v>
      </c>
      <c r="AZ47" s="664" t="e">
        <f>IF(日報入力!I47,AT47/((G47*60)/E47),"")</f>
        <v>#DIV/0!</v>
      </c>
      <c r="BA47" s="296">
        <f>IF(日報入力!G47,G47/F47,"")</f>
        <v>0</v>
      </c>
      <c r="BB47" s="386">
        <f t="shared" si="7"/>
        <v>0</v>
      </c>
      <c r="BC47" s="386">
        <f t="shared" si="8"/>
        <v>0</v>
      </c>
      <c r="BD47" s="1143">
        <f>日報入力!AU47</f>
        <v>0</v>
      </c>
      <c r="BE47" s="534" t="str">
        <f>IF(日報入力!AV47,日報入力!AV47,"")</f>
        <v/>
      </c>
      <c r="BF47" s="534" t="str">
        <f>IF(日報入力!AW47,日報入力!AW47,"")</f>
        <v/>
      </c>
      <c r="BG47" s="398">
        <f>IF(日報入力!G47,日報入力!K47*日報入力!D47*日報入力!BC47,"")</f>
        <v>0</v>
      </c>
    </row>
    <row r="48" spans="1:59" ht="19.5" hidden="1" customHeight="1" x14ac:dyDescent="0.15">
      <c r="A48" s="302">
        <v>44432</v>
      </c>
      <c r="B48" s="291">
        <v>35</v>
      </c>
      <c r="C48" s="291">
        <v>8</v>
      </c>
      <c r="D48" s="291">
        <v>3043</v>
      </c>
      <c r="E48" s="291">
        <v>162</v>
      </c>
      <c r="F48" s="291">
        <v>270</v>
      </c>
      <c r="G48" s="291">
        <v>270</v>
      </c>
      <c r="H48" s="291">
        <v>94.5</v>
      </c>
      <c r="I48" s="291"/>
      <c r="J48" s="291"/>
      <c r="K48" s="291"/>
      <c r="L48" s="291"/>
      <c r="M48" s="291"/>
      <c r="N48" s="291"/>
      <c r="O48" s="291"/>
      <c r="P48" s="291"/>
      <c r="Q48" s="291"/>
      <c r="R48" s="291"/>
      <c r="S48" s="291"/>
      <c r="T48" s="291"/>
      <c r="U48" s="291"/>
      <c r="V48" s="378">
        <v>0</v>
      </c>
      <c r="W48" s="291"/>
      <c r="X48" s="291"/>
      <c r="Y48" s="291"/>
      <c r="Z48" s="291"/>
      <c r="AA48" s="291"/>
      <c r="AB48" s="291"/>
      <c r="AC48" s="291"/>
      <c r="AD48" s="291"/>
      <c r="AE48" s="292">
        <v>324</v>
      </c>
      <c r="AF48" s="293" t="s">
        <v>134</v>
      </c>
      <c r="AG48" s="293">
        <v>2</v>
      </c>
      <c r="AH48" s="293">
        <v>121.69999999999999</v>
      </c>
      <c r="AI48" s="294">
        <v>648</v>
      </c>
      <c r="AJ48" s="294">
        <v>648</v>
      </c>
      <c r="AK48" s="294">
        <v>0</v>
      </c>
      <c r="AL48" s="292">
        <v>39430.799999999996</v>
      </c>
      <c r="AM48" s="292">
        <v>0</v>
      </c>
      <c r="AN48" s="1133" t="s">
        <v>1927</v>
      </c>
      <c r="AO48" s="1133" t="s">
        <v>1367</v>
      </c>
      <c r="AP48" s="1133" t="str">
        <f>IF(日報入力!AQ48,日報入力!BA48,"")</f>
        <v/>
      </c>
      <c r="AQ48" s="1133" t="str">
        <f>IF(日報入力!AR48,日報入力!BB48,"")</f>
        <v/>
      </c>
      <c r="AR48" s="1133" t="str">
        <f>IF(日報入力!AS48,"N勤","")</f>
        <v/>
      </c>
      <c r="AS48" s="295">
        <f t="shared" si="6"/>
        <v>0</v>
      </c>
      <c r="AT48" s="439">
        <f>日報入力!AY48</f>
        <v>100</v>
      </c>
      <c r="AU48" s="518">
        <f>IF(日報入力!G48,G48*60/E48,"")</f>
        <v>100</v>
      </c>
      <c r="AV48" s="528" t="str">
        <f>IF(日報入力!AT48,日報入力!AT48,"")</f>
        <v/>
      </c>
      <c r="AW48" s="529" t="str">
        <f>IF(日報入力!AT48,AE48/日報入力!AT48,"")</f>
        <v/>
      </c>
      <c r="AX48" s="530">
        <f>IF(1&lt;日報集計!AT48,AT48/(((F48-I48-J48-N48-O48)*60)/(E48)),"")</f>
        <v>1</v>
      </c>
      <c r="AY48" s="664">
        <f>IF(日報入力!H48,AT48/(((F48-J48)*60)/E48),"")</f>
        <v>1</v>
      </c>
      <c r="AZ48" s="664">
        <f>IF(日報入力!I48,AT48/((G48*60)/E48),"")</f>
        <v>1</v>
      </c>
      <c r="BA48" s="296">
        <f>IF(日報入力!G48,G48/F48,"")</f>
        <v>1</v>
      </c>
      <c r="BB48" s="386">
        <f t="shared" si="7"/>
        <v>8762.4</v>
      </c>
      <c r="BC48" s="386">
        <f t="shared" si="8"/>
        <v>25035.428571428569</v>
      </c>
      <c r="BD48" s="1143">
        <f>日報入力!AU48</f>
        <v>0</v>
      </c>
      <c r="BE48" s="534" t="str">
        <f>IF(日報入力!AV48,日報入力!AV48,"")</f>
        <v/>
      </c>
      <c r="BF48" s="534" t="str">
        <f>IF(日報入力!AW48,日報入力!AW48,"")</f>
        <v/>
      </c>
      <c r="BG48" s="398">
        <f>IF(日報入力!G48,日報入力!K48*日報入力!D48*日報入力!BC48,"")</f>
        <v>22.680000000000003</v>
      </c>
    </row>
    <row r="49" spans="1:59" ht="19.5" hidden="1" customHeight="1" x14ac:dyDescent="0.15">
      <c r="A49" s="302">
        <v>44432</v>
      </c>
      <c r="B49" s="291">
        <v>35</v>
      </c>
      <c r="C49" s="291">
        <v>8</v>
      </c>
      <c r="D49" s="291">
        <v>3044</v>
      </c>
      <c r="E49" s="291">
        <v>0</v>
      </c>
      <c r="F49" s="291">
        <v>60</v>
      </c>
      <c r="G49" s="291">
        <v>0</v>
      </c>
      <c r="H49" s="291">
        <v>60</v>
      </c>
      <c r="I49" s="291"/>
      <c r="J49" s="291">
        <v>60</v>
      </c>
      <c r="K49" s="291"/>
      <c r="L49" s="291"/>
      <c r="M49" s="291"/>
      <c r="N49" s="291"/>
      <c r="O49" s="291"/>
      <c r="P49" s="291"/>
      <c r="Q49" s="291"/>
      <c r="R49" s="291"/>
      <c r="S49" s="291"/>
      <c r="T49" s="291"/>
      <c r="U49" s="291"/>
      <c r="V49" s="378">
        <v>0</v>
      </c>
      <c r="W49" s="291"/>
      <c r="X49" s="291"/>
      <c r="Y49" s="291"/>
      <c r="Z49" s="291"/>
      <c r="AA49" s="291"/>
      <c r="AB49" s="291"/>
      <c r="AC49" s="291"/>
      <c r="AD49" s="291"/>
      <c r="AE49" s="292">
        <v>0</v>
      </c>
      <c r="AF49" s="293" t="s">
        <v>134</v>
      </c>
      <c r="AG49" s="293">
        <v>3.2</v>
      </c>
      <c r="AH49" s="293">
        <v>214</v>
      </c>
      <c r="AI49" s="294">
        <v>0</v>
      </c>
      <c r="AJ49" s="294">
        <v>0</v>
      </c>
      <c r="AK49" s="294">
        <v>0</v>
      </c>
      <c r="AL49" s="292">
        <v>0</v>
      </c>
      <c r="AM49" s="292">
        <v>0</v>
      </c>
      <c r="AN49" s="1133" t="s">
        <v>1941</v>
      </c>
      <c r="AO49" s="1133" t="s">
        <v>1367</v>
      </c>
      <c r="AP49" s="1133" t="str">
        <f>IF(日報入力!AQ49,日報入力!BA49,"")</f>
        <v/>
      </c>
      <c r="AQ49" s="1133" t="str">
        <f>IF(日報入力!AR49,日報入力!BB49,"")</f>
        <v/>
      </c>
      <c r="AR49" s="1133" t="str">
        <f>IF(日報入力!AS49,"N勤","")</f>
        <v/>
      </c>
      <c r="AS49" s="295" t="e">
        <f t="shared" si="6"/>
        <v>#DIV/0!</v>
      </c>
      <c r="AT49" s="439">
        <f>日報入力!AY49</f>
        <v>100</v>
      </c>
      <c r="AU49" s="518" t="e">
        <f>IF(日報入力!G49,G49*60/E49,"")</f>
        <v>#DIV/0!</v>
      </c>
      <c r="AV49" s="528" t="str">
        <f>IF(日報入力!AT49,日報入力!AT49,"")</f>
        <v/>
      </c>
      <c r="AW49" s="529" t="str">
        <f>IF(日報入力!AT49,AE49/日報入力!AT49,"")</f>
        <v/>
      </c>
      <c r="AX49" s="530" t="e">
        <f>IF(1&lt;日報集計!AT49,AT49/(((F49-I49-J49-N49-O49)*60)/(E49)),"")</f>
        <v>#DIV/0!</v>
      </c>
      <c r="AY49" s="664" t="e">
        <f>IF(日報入力!H49,AT49/(((F49-J49)*60)/E49),"")</f>
        <v>#DIV/0!</v>
      </c>
      <c r="AZ49" s="664" t="e">
        <f>IF(日報入力!I49,AT49/((G49*60)/E49),"")</f>
        <v>#DIV/0!</v>
      </c>
      <c r="BA49" s="296">
        <f>IF(日報入力!G49,G49/F49,"")</f>
        <v>0</v>
      </c>
      <c r="BB49" s="386">
        <f t="shared" si="7"/>
        <v>0</v>
      </c>
      <c r="BC49" s="386">
        <f t="shared" si="8"/>
        <v>0</v>
      </c>
      <c r="BD49" s="1143">
        <f>日報入力!AU49</f>
        <v>0</v>
      </c>
      <c r="BE49" s="534" t="str">
        <f>IF(日報入力!AV49,日報入力!AV49,"")</f>
        <v/>
      </c>
      <c r="BF49" s="534" t="str">
        <f>IF(日報入力!AW49,日報入力!AW49,"")</f>
        <v/>
      </c>
      <c r="BG49" s="398">
        <f>IF(日報入力!G49,日報入力!K49*日報入力!D49*日報入力!BC49,"")</f>
        <v>0</v>
      </c>
    </row>
    <row r="50" spans="1:59" ht="19.5" hidden="1" customHeight="1" x14ac:dyDescent="0.15">
      <c r="A50" s="302">
        <v>44432</v>
      </c>
      <c r="B50" s="291">
        <v>34</v>
      </c>
      <c r="C50" s="291">
        <v>8</v>
      </c>
      <c r="D50" s="291">
        <v>3041</v>
      </c>
      <c r="E50" s="291">
        <v>317</v>
      </c>
      <c r="F50" s="291">
        <v>528</v>
      </c>
      <c r="G50" s="291">
        <v>528</v>
      </c>
      <c r="H50" s="291">
        <v>184.79999999999998</v>
      </c>
      <c r="I50" s="291"/>
      <c r="J50" s="291"/>
      <c r="K50" s="291"/>
      <c r="L50" s="291"/>
      <c r="M50" s="291"/>
      <c r="N50" s="291"/>
      <c r="O50" s="291"/>
      <c r="P50" s="291"/>
      <c r="Q50" s="291"/>
      <c r="R50" s="291"/>
      <c r="S50" s="291"/>
      <c r="T50" s="291"/>
      <c r="U50" s="291"/>
      <c r="V50" s="378">
        <v>0</v>
      </c>
      <c r="W50" s="291"/>
      <c r="X50" s="291"/>
      <c r="Y50" s="291"/>
      <c r="Z50" s="291"/>
      <c r="AA50" s="291"/>
      <c r="AB50" s="291"/>
      <c r="AC50" s="291"/>
      <c r="AD50" s="291"/>
      <c r="AE50" s="292">
        <v>317</v>
      </c>
      <c r="AF50" s="293" t="s">
        <v>134</v>
      </c>
      <c r="AG50" s="293">
        <v>1.9</v>
      </c>
      <c r="AH50" s="293">
        <v>123.19999999999999</v>
      </c>
      <c r="AI50" s="294">
        <v>602.29999999999995</v>
      </c>
      <c r="AJ50" s="294">
        <v>602.29999999999995</v>
      </c>
      <c r="AK50" s="294">
        <v>0</v>
      </c>
      <c r="AL50" s="292">
        <v>39054.399999999994</v>
      </c>
      <c r="AM50" s="292">
        <v>0</v>
      </c>
      <c r="AN50" s="1133" t="s">
        <v>1926</v>
      </c>
      <c r="AO50" s="1133" t="s">
        <v>1883</v>
      </c>
      <c r="AP50" s="1133" t="str">
        <f>IF(日報入力!AQ50,日報入力!BA50,"")</f>
        <v/>
      </c>
      <c r="AQ50" s="1133" t="str">
        <f>IF(日報入力!AR50,日報入力!BB50,"")</f>
        <v/>
      </c>
      <c r="AR50" s="1133" t="str">
        <f>IF(日報入力!AS50,"N勤","")</f>
        <v/>
      </c>
      <c r="AS50" s="295">
        <f t="shared" si="6"/>
        <v>0</v>
      </c>
      <c r="AT50" s="439">
        <f>日報入力!AY50</f>
        <v>100</v>
      </c>
      <c r="AU50" s="518">
        <f>IF(日報入力!G50,G50*60/E50,"")</f>
        <v>99.936908517350162</v>
      </c>
      <c r="AV50" s="528" t="str">
        <f>IF(日報入力!AT50,日報入力!AT50,"")</f>
        <v/>
      </c>
      <c r="AW50" s="529" t="str">
        <f>IF(日報入力!AT50,AE50/日報入力!AT50,"")</f>
        <v/>
      </c>
      <c r="AX50" s="530">
        <f>IF(1&lt;日報集計!AT50,AT50/(((F50-I50-J50-N50-O50)*60)/(E50)),"")</f>
        <v>1.0006313131313131</v>
      </c>
      <c r="AY50" s="664">
        <f>IF(日報入力!H50,AT50/(((F50-J50)*60)/E50),"")</f>
        <v>1.0006313131313131</v>
      </c>
      <c r="AZ50" s="664">
        <f>IF(日報入力!I50,AT50/((G50*60)/E50),"")</f>
        <v>1.0006313131313131</v>
      </c>
      <c r="BA50" s="296">
        <f>IF(日報入力!G50,G50/F50,"")</f>
        <v>1</v>
      </c>
      <c r="BB50" s="386">
        <f t="shared" si="7"/>
        <v>4437.9999999999991</v>
      </c>
      <c r="BC50" s="386">
        <f t="shared" si="8"/>
        <v>12679.999999999998</v>
      </c>
      <c r="BD50" s="1143">
        <f>日報入力!AU50</f>
        <v>0</v>
      </c>
      <c r="BE50" s="534" t="str">
        <f>IF(日報入力!AV50,日報入力!AV50,"")</f>
        <v/>
      </c>
      <c r="BF50" s="534" t="str">
        <f>IF(日報入力!AW50,日報入力!AW50,"")</f>
        <v/>
      </c>
      <c r="BG50" s="398">
        <f>IF(日報入力!G50,日報入力!K50*日報入力!D50*日報入力!BC50,"")</f>
        <v>15.850000000000001</v>
      </c>
    </row>
    <row r="51" spans="1:59" ht="19.5" hidden="1" customHeight="1" x14ac:dyDescent="0.15">
      <c r="A51" s="302">
        <v>44432</v>
      </c>
      <c r="B51" s="291">
        <v>34</v>
      </c>
      <c r="C51" s="291">
        <v>54</v>
      </c>
      <c r="D51" s="291">
        <v>3041</v>
      </c>
      <c r="E51" s="291">
        <v>356</v>
      </c>
      <c r="F51" s="291">
        <v>585</v>
      </c>
      <c r="G51" s="291">
        <v>575</v>
      </c>
      <c r="H51" s="291">
        <v>204.75</v>
      </c>
      <c r="I51" s="291">
        <v>10</v>
      </c>
      <c r="J51" s="291"/>
      <c r="K51" s="291"/>
      <c r="L51" s="291"/>
      <c r="M51" s="291"/>
      <c r="N51" s="291"/>
      <c r="O51" s="291"/>
      <c r="P51" s="291"/>
      <c r="Q51" s="291"/>
      <c r="R51" s="291"/>
      <c r="S51" s="291"/>
      <c r="T51" s="291"/>
      <c r="U51" s="291"/>
      <c r="V51" s="378">
        <v>3</v>
      </c>
      <c r="W51" s="291"/>
      <c r="X51" s="291"/>
      <c r="Y51" s="291"/>
      <c r="Z51" s="291"/>
      <c r="AA51" s="291"/>
      <c r="AB51" s="291">
        <v>3</v>
      </c>
      <c r="AC51" s="291"/>
      <c r="AD51" s="291"/>
      <c r="AE51" s="292">
        <v>353</v>
      </c>
      <c r="AF51" s="293" t="s">
        <v>134</v>
      </c>
      <c r="AG51" s="293">
        <v>1.9</v>
      </c>
      <c r="AH51" s="293">
        <v>123.19999999999999</v>
      </c>
      <c r="AI51" s="294">
        <v>676.4</v>
      </c>
      <c r="AJ51" s="294">
        <v>670.69999999999993</v>
      </c>
      <c r="AK51" s="294">
        <v>5.7000000000000455</v>
      </c>
      <c r="AL51" s="292">
        <v>43489.599999999999</v>
      </c>
      <c r="AM51" s="292">
        <v>369.59999999999997</v>
      </c>
      <c r="AN51" s="1133" t="s">
        <v>1926</v>
      </c>
      <c r="AO51" s="1133" t="s">
        <v>1883</v>
      </c>
      <c r="AP51" s="1133" t="str">
        <f>IF(日報入力!AQ51,日報入力!BA51,"")</f>
        <v/>
      </c>
      <c r="AQ51" s="1133" t="str">
        <f>IF(日報入力!AR51,日報入力!BB51,"")</f>
        <v/>
      </c>
      <c r="AR51" s="1133" t="str">
        <f>IF(日報入力!AS51,"N勤","")</f>
        <v>N勤</v>
      </c>
      <c r="AS51" s="295">
        <f t="shared" si="6"/>
        <v>8.4269662921348312E-3</v>
      </c>
      <c r="AT51" s="439">
        <f>日報入力!AY51</f>
        <v>100</v>
      </c>
      <c r="AU51" s="518">
        <f>IF(日報入力!G51,G51*60/E51,"")</f>
        <v>96.910112359550567</v>
      </c>
      <c r="AV51" s="528" t="str">
        <f>IF(日報入力!AT51,日報入力!AT51,"")</f>
        <v/>
      </c>
      <c r="AW51" s="529" t="str">
        <f>IF(日報入力!AT51,AE51/日報入力!AT51,"")</f>
        <v/>
      </c>
      <c r="AX51" s="530">
        <f>IF(1&lt;日報集計!AT51,AT51/(((F51-I51-J51-N51-O51)*60)/(E51)),"")</f>
        <v>1.0318840579710145</v>
      </c>
      <c r="AY51" s="664">
        <f>IF(日報入力!H51,AT51/(((F51-J51)*60)/E51),"")</f>
        <v>1.0142450142450143</v>
      </c>
      <c r="AZ51" s="664">
        <f>IF(日報入力!I51,AT51/((G51*60)/E51),"")</f>
        <v>1.0318840579710145</v>
      </c>
      <c r="BA51" s="296">
        <f>IF(日報入力!G51,G51/F51,"")</f>
        <v>0.98290598290598286</v>
      </c>
      <c r="BB51" s="386">
        <f t="shared" si="7"/>
        <v>4460.4717948717953</v>
      </c>
      <c r="BC51" s="386">
        <f t="shared" si="8"/>
        <v>12744.205128205127</v>
      </c>
      <c r="BD51" s="1143">
        <f>日報入力!AU51</f>
        <v>0</v>
      </c>
      <c r="BE51" s="534" t="str">
        <f>IF(日報入力!AV51,日報入力!AV51,"")</f>
        <v/>
      </c>
      <c r="BF51" s="534" t="str">
        <f>IF(日報入力!AW51,日報入力!AW51,"")</f>
        <v/>
      </c>
      <c r="BG51" s="398">
        <f>IF(日報入力!G51,日報入力!K51*日報入力!D51*日報入力!BC51,"")</f>
        <v>17.8</v>
      </c>
    </row>
    <row r="52" spans="1:59" ht="19.5" hidden="1" customHeight="1" x14ac:dyDescent="0.15">
      <c r="A52" s="302">
        <v>44432</v>
      </c>
      <c r="B52" s="291">
        <v>33</v>
      </c>
      <c r="C52" s="291">
        <v>8</v>
      </c>
      <c r="D52" s="291">
        <v>3026</v>
      </c>
      <c r="E52" s="291">
        <v>259</v>
      </c>
      <c r="F52" s="291">
        <v>431</v>
      </c>
      <c r="G52" s="291">
        <v>431</v>
      </c>
      <c r="H52" s="291">
        <v>150.85</v>
      </c>
      <c r="I52" s="291"/>
      <c r="J52" s="291"/>
      <c r="K52" s="291"/>
      <c r="L52" s="291"/>
      <c r="M52" s="291"/>
      <c r="N52" s="291"/>
      <c r="O52" s="291"/>
      <c r="P52" s="291"/>
      <c r="Q52" s="291"/>
      <c r="R52" s="291"/>
      <c r="S52" s="291"/>
      <c r="T52" s="291"/>
      <c r="U52" s="291"/>
      <c r="V52" s="378">
        <v>0</v>
      </c>
      <c r="W52" s="291"/>
      <c r="X52" s="291"/>
      <c r="Y52" s="291"/>
      <c r="Z52" s="291"/>
      <c r="AA52" s="291"/>
      <c r="AB52" s="291"/>
      <c r="AC52" s="291"/>
      <c r="AD52" s="291"/>
      <c r="AE52" s="292">
        <v>259</v>
      </c>
      <c r="AF52" s="293" t="s">
        <v>134</v>
      </c>
      <c r="AG52" s="293">
        <v>2.9</v>
      </c>
      <c r="AH52" s="293">
        <v>181</v>
      </c>
      <c r="AI52" s="294">
        <v>751.1</v>
      </c>
      <c r="AJ52" s="294">
        <v>751.1</v>
      </c>
      <c r="AK52" s="294">
        <v>0</v>
      </c>
      <c r="AL52" s="292">
        <v>46879</v>
      </c>
      <c r="AM52" s="292">
        <v>0</v>
      </c>
      <c r="AN52" s="1133" t="s">
        <v>1371</v>
      </c>
      <c r="AO52" s="1133" t="s">
        <v>1881</v>
      </c>
      <c r="AP52" s="1133" t="str">
        <f>IF(日報入力!AQ52,日報入力!BA52,"")</f>
        <v/>
      </c>
      <c r="AQ52" s="1133" t="str">
        <f>IF(日報入力!AR52,日報入力!BB52,"")</f>
        <v/>
      </c>
      <c r="AR52" s="1133" t="str">
        <f>IF(日報入力!AS52,"N勤","")</f>
        <v/>
      </c>
      <c r="AS52" s="295">
        <f t="shared" si="6"/>
        <v>0</v>
      </c>
      <c r="AT52" s="439">
        <f>日報入力!AY52</f>
        <v>100</v>
      </c>
      <c r="AU52" s="518">
        <f>IF(日報入力!G52,G52*60/E52,"")</f>
        <v>99.845559845559848</v>
      </c>
      <c r="AV52" s="528" t="str">
        <f>IF(日報入力!AT52,日報入力!AT52,"")</f>
        <v/>
      </c>
      <c r="AW52" s="529" t="str">
        <f>IF(日報入力!AT52,AE52/日報入力!AT52,"")</f>
        <v/>
      </c>
      <c r="AX52" s="530">
        <f>IF(1&lt;日報集計!AT52,AT52/(((F52-I52-J52-N52-O52)*60)/(E52)),"")</f>
        <v>1.0015467904098994</v>
      </c>
      <c r="AY52" s="664">
        <f>IF(日報入力!H52,AT52/(((F52-J52)*60)/E52),"")</f>
        <v>1.0015467904098994</v>
      </c>
      <c r="AZ52" s="664">
        <f>IF(日報入力!I52,AT52/((G52*60)/E52),"")</f>
        <v>1.0015467904098994</v>
      </c>
      <c r="BA52" s="296">
        <f>IF(日報入力!G52,G52/F52,"")</f>
        <v>1</v>
      </c>
      <c r="BB52" s="386">
        <f t="shared" si="7"/>
        <v>6526.0788863109046</v>
      </c>
      <c r="BC52" s="386">
        <f t="shared" si="8"/>
        <v>18645.939675174017</v>
      </c>
      <c r="BD52" s="1143">
        <f>日報入力!AU52</f>
        <v>0</v>
      </c>
      <c r="BE52" s="534" t="str">
        <f>IF(日報入力!AV52,日報入力!AV52,"")</f>
        <v/>
      </c>
      <c r="BF52" s="534" t="str">
        <f>IF(日報入力!AW52,日報入力!AW52,"")</f>
        <v/>
      </c>
      <c r="BG52" s="398">
        <f>IF(日報入力!G52,日報入力!K52*日報入力!D52*日報入力!BC52,"")</f>
        <v>10.36</v>
      </c>
    </row>
    <row r="53" spans="1:59" ht="19.5" hidden="1" customHeight="1" x14ac:dyDescent="0.15">
      <c r="A53" s="302">
        <v>44432</v>
      </c>
      <c r="B53" s="291">
        <v>997</v>
      </c>
      <c r="C53" s="291">
        <v>33</v>
      </c>
      <c r="D53" s="291">
        <v>933</v>
      </c>
      <c r="E53" s="291">
        <v>624</v>
      </c>
      <c r="F53" s="291">
        <v>420</v>
      </c>
      <c r="G53" s="291">
        <v>420</v>
      </c>
      <c r="H53" s="291">
        <v>1260</v>
      </c>
      <c r="I53" s="291"/>
      <c r="J53" s="291"/>
      <c r="K53" s="291"/>
      <c r="L53" s="291"/>
      <c r="M53" s="291"/>
      <c r="N53" s="291"/>
      <c r="O53" s="291"/>
      <c r="P53" s="291"/>
      <c r="Q53" s="291"/>
      <c r="R53" s="291"/>
      <c r="S53" s="291"/>
      <c r="T53" s="291"/>
      <c r="U53" s="291"/>
      <c r="V53" s="378">
        <v>0</v>
      </c>
      <c r="W53" s="291"/>
      <c r="X53" s="291"/>
      <c r="Y53" s="291"/>
      <c r="Z53" s="291"/>
      <c r="AA53" s="291"/>
      <c r="AB53" s="291"/>
      <c r="AC53" s="291"/>
      <c r="AD53" s="291"/>
      <c r="AE53" s="292">
        <v>624</v>
      </c>
      <c r="AF53" s="293">
        <v>0</v>
      </c>
      <c r="AG53" s="293">
        <v>0</v>
      </c>
      <c r="AH53" s="293">
        <v>71</v>
      </c>
      <c r="AI53" s="294">
        <v>0</v>
      </c>
      <c r="AJ53" s="294">
        <v>0</v>
      </c>
      <c r="AK53" s="294">
        <v>0</v>
      </c>
      <c r="AL53" s="292">
        <v>44304</v>
      </c>
      <c r="AM53" s="292">
        <v>0</v>
      </c>
      <c r="AN53" s="1133" t="s">
        <v>1537</v>
      </c>
      <c r="AO53" s="1133" t="s">
        <v>122</v>
      </c>
      <c r="AP53" s="1133" t="str">
        <f>IF(日報入力!AQ53,日報入力!BA53,"")</f>
        <v>竹中</v>
      </c>
      <c r="AQ53" s="1133" t="str">
        <f>IF(日報入力!AR53,日報入力!BB53,"")</f>
        <v>プリヤディ</v>
      </c>
      <c r="AR53" s="1133" t="str">
        <f>IF(日報入力!AS53,"N勤","")</f>
        <v/>
      </c>
      <c r="AS53" s="295">
        <f t="shared" si="6"/>
        <v>0</v>
      </c>
      <c r="AT53" s="439">
        <f>日報入力!AY53</f>
        <v>53</v>
      </c>
      <c r="AU53" s="518">
        <f>IF(日報入力!G53,G53*60/E53,"")</f>
        <v>40.384615384615387</v>
      </c>
      <c r="AV53" s="528" t="str">
        <f>IF(日報入力!AT53,日報入力!AT53,"")</f>
        <v/>
      </c>
      <c r="AW53" s="529" t="str">
        <f>IF(日報入力!AT53,AE53/日報入力!AT53,"")</f>
        <v/>
      </c>
      <c r="AX53" s="530">
        <f>IF(1&lt;日報集計!AT53,AT53/(((F53-I53-J53-N53-O53)*60)/(E53)),"")</f>
        <v>1.3123809523809522</v>
      </c>
      <c r="AY53" s="664">
        <f>IF(日報入力!H53,AT53/(((F53-J53)*60)/E53),"")</f>
        <v>1.3123809523809522</v>
      </c>
      <c r="AZ53" s="664">
        <f>IF(日報入力!I53,AT53/((G53*60)/E53),"")</f>
        <v>1.3123809523809522</v>
      </c>
      <c r="BA53" s="296">
        <f>IF(日報入力!G53,G53/F53,"")</f>
        <v>1</v>
      </c>
      <c r="BB53" s="386">
        <f t="shared" si="7"/>
        <v>6329.1428571428569</v>
      </c>
      <c r="BC53" s="386">
        <f t="shared" si="8"/>
        <v>2109.7142857142858</v>
      </c>
      <c r="BD53" s="1143">
        <f>日報入力!AU53</f>
        <v>0</v>
      </c>
      <c r="BE53" s="534" t="str">
        <f>IF(日報入力!AV53,日報入力!AV53,"")</f>
        <v/>
      </c>
      <c r="BF53" s="534" t="str">
        <f>IF(日報入力!AW53,日報入力!AW53,"")</f>
        <v/>
      </c>
      <c r="BG53" s="398">
        <f>IF(日報入力!G53,日報入力!K53*日報入力!D53*日報入力!BC53,"")</f>
        <v>0</v>
      </c>
    </row>
    <row r="54" spans="1:59" ht="19.5" hidden="1" customHeight="1" x14ac:dyDescent="0.15">
      <c r="A54" s="302">
        <v>44432</v>
      </c>
      <c r="B54" s="291">
        <v>997</v>
      </c>
      <c r="C54" s="291">
        <v>33</v>
      </c>
      <c r="D54" s="291">
        <v>934</v>
      </c>
      <c r="E54" s="291">
        <v>144</v>
      </c>
      <c r="F54" s="291">
        <v>120</v>
      </c>
      <c r="G54" s="291">
        <v>120</v>
      </c>
      <c r="H54" s="291">
        <v>240</v>
      </c>
      <c r="I54" s="291"/>
      <c r="J54" s="291"/>
      <c r="K54" s="291"/>
      <c r="L54" s="291"/>
      <c r="M54" s="291"/>
      <c r="N54" s="291"/>
      <c r="O54" s="291"/>
      <c r="P54" s="291"/>
      <c r="Q54" s="291"/>
      <c r="R54" s="291"/>
      <c r="S54" s="291"/>
      <c r="T54" s="291"/>
      <c r="U54" s="291"/>
      <c r="V54" s="378">
        <v>0</v>
      </c>
      <c r="W54" s="291"/>
      <c r="X54" s="291"/>
      <c r="Y54" s="291"/>
      <c r="Z54" s="291"/>
      <c r="AA54" s="291"/>
      <c r="AB54" s="291"/>
      <c r="AC54" s="291"/>
      <c r="AD54" s="291"/>
      <c r="AE54" s="292">
        <v>144</v>
      </c>
      <c r="AF54" s="293">
        <v>0</v>
      </c>
      <c r="AG54" s="293">
        <v>0</v>
      </c>
      <c r="AH54" s="293">
        <v>45</v>
      </c>
      <c r="AI54" s="294">
        <v>0</v>
      </c>
      <c r="AJ54" s="294">
        <v>0</v>
      </c>
      <c r="AK54" s="294">
        <v>0</v>
      </c>
      <c r="AL54" s="292">
        <v>6480</v>
      </c>
      <c r="AM54" s="292">
        <v>0</v>
      </c>
      <c r="AN54" s="1133" t="s">
        <v>1535</v>
      </c>
      <c r="AO54" s="1133" t="s">
        <v>122</v>
      </c>
      <c r="AP54" s="1133" t="str">
        <f>IF(日報入力!AQ54,日報入力!BA54,"")</f>
        <v>竹中</v>
      </c>
      <c r="AQ54" s="1133" t="str">
        <f>IF(日報入力!AR54,日報入力!BB54,"")</f>
        <v/>
      </c>
      <c r="AR54" s="1133" t="str">
        <f>IF(日報入力!AS54,"N勤","")</f>
        <v/>
      </c>
      <c r="AS54" s="295">
        <f t="shared" si="6"/>
        <v>0</v>
      </c>
      <c r="AT54" s="439">
        <f>日報入力!AY54</f>
        <v>36</v>
      </c>
      <c r="AU54" s="518">
        <f>IF(日報入力!G54,G54*60/E54,"")</f>
        <v>50</v>
      </c>
      <c r="AV54" s="528" t="str">
        <f>IF(日報入力!AT54,日報入力!AT54,"")</f>
        <v/>
      </c>
      <c r="AW54" s="529" t="str">
        <f>IF(日報入力!AT54,AE54/日報入力!AT54,"")</f>
        <v/>
      </c>
      <c r="AX54" s="530">
        <f>IF(1&lt;日報集計!AT54,AT54/(((F54-I54-J54-N54-O54)*60)/(E54)),"")</f>
        <v>0.72</v>
      </c>
      <c r="AY54" s="664">
        <f>IF(日報入力!H54,AT54/(((F54-J54)*60)/E54),"")</f>
        <v>0.72</v>
      </c>
      <c r="AZ54" s="664">
        <f>IF(日報入力!I54,AT54/((G54*60)/E54),"")</f>
        <v>0.72</v>
      </c>
      <c r="BA54" s="296">
        <f>IF(日報入力!G54,G54/F54,"")</f>
        <v>1</v>
      </c>
      <c r="BB54" s="386">
        <f t="shared" si="7"/>
        <v>3240</v>
      </c>
      <c r="BC54" s="386">
        <f t="shared" si="8"/>
        <v>1620</v>
      </c>
      <c r="BD54" s="1143">
        <f>日報入力!AU54</f>
        <v>0</v>
      </c>
      <c r="BE54" s="534" t="str">
        <f>IF(日報入力!AV54,日報入力!AV54,"")</f>
        <v/>
      </c>
      <c r="BF54" s="534" t="str">
        <f>IF(日報入力!AW54,日報入力!AW54,"")</f>
        <v/>
      </c>
      <c r="BG54" s="398">
        <f>IF(日報入力!G54,日報入力!K54*日報入力!D54*日報入力!BC54,"")</f>
        <v>0</v>
      </c>
    </row>
    <row r="55" spans="1:59" ht="19.5" hidden="1" customHeight="1" x14ac:dyDescent="0.15">
      <c r="A55" s="302">
        <v>44432</v>
      </c>
      <c r="B55" s="291">
        <v>51</v>
      </c>
      <c r="C55" s="291">
        <v>2</v>
      </c>
      <c r="D55" s="291">
        <v>953</v>
      </c>
      <c r="E55" s="291">
        <v>0</v>
      </c>
      <c r="F55" s="291">
        <v>465</v>
      </c>
      <c r="G55" s="291">
        <v>465</v>
      </c>
      <c r="H55" s="291">
        <v>465</v>
      </c>
      <c r="I55" s="291"/>
      <c r="J55" s="291"/>
      <c r="K55" s="291"/>
      <c r="L55" s="291"/>
      <c r="M55" s="291"/>
      <c r="N55" s="291"/>
      <c r="O55" s="291"/>
      <c r="P55" s="291"/>
      <c r="Q55" s="291"/>
      <c r="R55" s="291"/>
      <c r="S55" s="291"/>
      <c r="T55" s="291"/>
      <c r="U55" s="291"/>
      <c r="V55" s="378">
        <v>0</v>
      </c>
      <c r="W55" s="291"/>
      <c r="X55" s="291"/>
      <c r="Y55" s="291"/>
      <c r="Z55" s="291"/>
      <c r="AA55" s="291"/>
      <c r="AB55" s="291"/>
      <c r="AC55" s="291"/>
      <c r="AD55" s="291"/>
      <c r="AE55" s="292">
        <v>0</v>
      </c>
      <c r="AF55" s="293">
        <v>0</v>
      </c>
      <c r="AG55" s="293">
        <v>0</v>
      </c>
      <c r="AH55" s="293">
        <v>0</v>
      </c>
      <c r="AI55" s="294">
        <v>0</v>
      </c>
      <c r="AJ55" s="294">
        <v>0</v>
      </c>
      <c r="AK55" s="294">
        <v>0</v>
      </c>
      <c r="AL55" s="292">
        <v>0</v>
      </c>
      <c r="AM55" s="292">
        <v>0</v>
      </c>
      <c r="AN55" s="1133" t="s">
        <v>1472</v>
      </c>
      <c r="AO55" s="1133" t="s">
        <v>1106</v>
      </c>
      <c r="AP55" s="1133" t="str">
        <f>IF(日報入力!AQ55,日報入力!BA55,"")</f>
        <v/>
      </c>
      <c r="AQ55" s="1133" t="str">
        <f>IF(日報入力!AR55,日報入力!BB55,"")</f>
        <v/>
      </c>
      <c r="AR55" s="1133" t="str">
        <f>IF(日報入力!AS55,"N勤","")</f>
        <v/>
      </c>
      <c r="AS55" s="295" t="e">
        <f t="shared" si="6"/>
        <v>#DIV/0!</v>
      </c>
      <c r="AT55" s="439">
        <f>日報入力!AY55</f>
        <v>0</v>
      </c>
      <c r="AU55" s="518" t="e">
        <f>IF(日報入力!G55,G55*60/E55,"")</f>
        <v>#DIV/0!</v>
      </c>
      <c r="AV55" s="528" t="str">
        <f>IF(日報入力!AT55,日報入力!AT55,"")</f>
        <v/>
      </c>
      <c r="AW55" s="529" t="str">
        <f>IF(日報入力!AT55,AE55/日報入力!AT55,"")</f>
        <v/>
      </c>
      <c r="AX55" s="530" t="str">
        <f>IF(1&lt;日報集計!AT55,AT55/(((F55-I55-J55-N55-O55)*60)/(E55)),"")</f>
        <v/>
      </c>
      <c r="AY55" s="664" t="e">
        <f>IF(日報入力!H55,AT55/(((F55-J55)*60)/E55),"")</f>
        <v>#DIV/0!</v>
      </c>
      <c r="AZ55" s="664" t="e">
        <f>IF(日報入力!I55,AT55/((G55*60)/E55),"")</f>
        <v>#DIV/0!</v>
      </c>
      <c r="BA55" s="296">
        <f>IF(日報入力!G55,G55/F55,"")</f>
        <v>1</v>
      </c>
      <c r="BB55" s="386">
        <f t="shared" si="7"/>
        <v>0</v>
      </c>
      <c r="BC55" s="386">
        <f t="shared" si="8"/>
        <v>0</v>
      </c>
      <c r="BD55" s="1143">
        <f>日報入力!AU55</f>
        <v>0</v>
      </c>
      <c r="BE55" s="534" t="str">
        <f>IF(日報入力!AV55,日報入力!AV55,"")</f>
        <v/>
      </c>
      <c r="BF55" s="534" t="str">
        <f>IF(日報入力!AW55,日報入力!AW55,"")</f>
        <v/>
      </c>
      <c r="BG55" s="398">
        <f>IF(日報入力!G55,日報入力!K55*日報入力!D55*日報入力!BC55,"")</f>
        <v>0</v>
      </c>
    </row>
    <row r="56" spans="1:59" ht="19.5" hidden="1" customHeight="1" x14ac:dyDescent="0.15">
      <c r="A56" s="302">
        <v>44433</v>
      </c>
      <c r="B56" s="291">
        <v>31</v>
      </c>
      <c r="C56" s="291">
        <v>14</v>
      </c>
      <c r="D56" s="291">
        <v>582</v>
      </c>
      <c r="E56" s="291">
        <v>377</v>
      </c>
      <c r="F56" s="291">
        <v>525</v>
      </c>
      <c r="G56" s="291">
        <v>515</v>
      </c>
      <c r="H56" s="291">
        <v>262.5</v>
      </c>
      <c r="I56" s="291"/>
      <c r="J56" s="291"/>
      <c r="K56" s="291"/>
      <c r="L56" s="291"/>
      <c r="M56" s="291"/>
      <c r="N56" s="291"/>
      <c r="O56" s="291">
        <v>10</v>
      </c>
      <c r="P56" s="291"/>
      <c r="Q56" s="291"/>
      <c r="R56" s="291"/>
      <c r="S56" s="291"/>
      <c r="T56" s="291"/>
      <c r="U56" s="291"/>
      <c r="V56" s="378">
        <v>0</v>
      </c>
      <c r="W56" s="291"/>
      <c r="X56" s="291"/>
      <c r="Y56" s="291"/>
      <c r="Z56" s="291"/>
      <c r="AA56" s="291"/>
      <c r="AB56" s="291"/>
      <c r="AC56" s="291"/>
      <c r="AD56" s="291"/>
      <c r="AE56" s="292">
        <v>754</v>
      </c>
      <c r="AF56" s="293" t="s">
        <v>134</v>
      </c>
      <c r="AG56" s="293">
        <v>0.95</v>
      </c>
      <c r="AH56" s="293">
        <v>85</v>
      </c>
      <c r="AI56" s="294">
        <v>716.3</v>
      </c>
      <c r="AJ56" s="294">
        <v>716.3</v>
      </c>
      <c r="AK56" s="294">
        <v>0</v>
      </c>
      <c r="AL56" s="292">
        <v>64090</v>
      </c>
      <c r="AM56" s="292">
        <v>0</v>
      </c>
      <c r="AN56" s="1133" t="s">
        <v>1605</v>
      </c>
      <c r="AO56" s="1133" t="s">
        <v>1877</v>
      </c>
      <c r="AP56" s="1133" t="str">
        <f>IF(日報入力!AQ56,日報入力!BA56,"")</f>
        <v/>
      </c>
      <c r="AQ56" s="1133" t="str">
        <f>IF(日報入力!AR56,日報入力!BB56,"")</f>
        <v/>
      </c>
      <c r="AR56" s="1133" t="str">
        <f>IF(日報入力!AS56,"N勤","")</f>
        <v/>
      </c>
      <c r="AS56" s="295">
        <f t="shared" si="6"/>
        <v>0</v>
      </c>
      <c r="AT56" s="439">
        <f>日報入力!AY56</f>
        <v>85</v>
      </c>
      <c r="AU56" s="518">
        <f>IF(日報入力!G56,G56*60/E56,"")</f>
        <v>81.962864721485417</v>
      </c>
      <c r="AV56" s="528" t="str">
        <f>IF(日報入力!AT56,日報入力!AT56,"")</f>
        <v/>
      </c>
      <c r="AW56" s="529" t="str">
        <f>IF(日報入力!AT56,AE56/日報入力!AT56,"")</f>
        <v/>
      </c>
      <c r="AX56" s="530">
        <f>IF(1&lt;日報集計!AT56,AT56/(((F56-I56-J56-N56-O56)*60)/(E56)),"")</f>
        <v>1.0370550161812297</v>
      </c>
      <c r="AY56" s="664">
        <f>IF(日報入力!H56,AT56/(((F56-J56)*60)/E56),"")</f>
        <v>1.0173015873015874</v>
      </c>
      <c r="AZ56" s="664">
        <f>IF(日報入力!I56,AT56/((G56*60)/E56),"")</f>
        <v>1.0370550161812297</v>
      </c>
      <c r="BA56" s="296">
        <f>IF(日報入力!G56,G56/F56,"")</f>
        <v>0.98095238095238091</v>
      </c>
      <c r="BB56" s="386">
        <f t="shared" si="7"/>
        <v>7324.5714285714284</v>
      </c>
      <c r="BC56" s="386">
        <f t="shared" si="8"/>
        <v>14649.142857142857</v>
      </c>
      <c r="BD56" s="1143">
        <f>日報入力!AU56</f>
        <v>0</v>
      </c>
      <c r="BE56" s="534" t="str">
        <f>IF(日報入力!AV56,日報入力!AV56,"")</f>
        <v/>
      </c>
      <c r="BF56" s="534" t="str">
        <f>IF(日報入力!AW56,日報入力!AW56,"")</f>
        <v/>
      </c>
      <c r="BG56" s="398">
        <f>IF(日報入力!G56,日報入力!K56*日報入力!D56*日報入力!BC56,"")</f>
        <v>0</v>
      </c>
    </row>
    <row r="57" spans="1:59" ht="19.5" hidden="1" customHeight="1" x14ac:dyDescent="0.15">
      <c r="A57" s="302">
        <v>44433</v>
      </c>
      <c r="B57" s="291">
        <v>25</v>
      </c>
      <c r="C57" s="291">
        <v>3</v>
      </c>
      <c r="D57" s="291">
        <v>40</v>
      </c>
      <c r="E57" s="291">
        <v>31</v>
      </c>
      <c r="F57" s="291">
        <v>155</v>
      </c>
      <c r="G57" s="291">
        <v>80</v>
      </c>
      <c r="H57" s="291">
        <v>155</v>
      </c>
      <c r="I57" s="291">
        <v>10</v>
      </c>
      <c r="J57" s="291"/>
      <c r="K57" s="291"/>
      <c r="L57" s="291">
        <v>15</v>
      </c>
      <c r="M57" s="291">
        <v>10</v>
      </c>
      <c r="N57" s="291"/>
      <c r="O57" s="291">
        <v>10</v>
      </c>
      <c r="P57" s="291"/>
      <c r="Q57" s="291"/>
      <c r="R57" s="291"/>
      <c r="S57" s="291"/>
      <c r="T57" s="291">
        <v>30</v>
      </c>
      <c r="U57" s="291"/>
      <c r="V57" s="378">
        <v>11</v>
      </c>
      <c r="W57" s="291"/>
      <c r="X57" s="291"/>
      <c r="Y57" s="291"/>
      <c r="Z57" s="291"/>
      <c r="AA57" s="291"/>
      <c r="AB57" s="291">
        <v>11</v>
      </c>
      <c r="AC57" s="291"/>
      <c r="AD57" s="291"/>
      <c r="AE57" s="292">
        <v>20</v>
      </c>
      <c r="AF57" s="293" t="s">
        <v>2147</v>
      </c>
      <c r="AG57" s="293">
        <v>7.5</v>
      </c>
      <c r="AH57" s="293">
        <v>659.8</v>
      </c>
      <c r="AI57" s="294">
        <v>232.5</v>
      </c>
      <c r="AJ57" s="294">
        <v>150</v>
      </c>
      <c r="AK57" s="294">
        <v>82.5</v>
      </c>
      <c r="AL57" s="292">
        <v>13196</v>
      </c>
      <c r="AM57" s="292">
        <v>7257.7999999999993</v>
      </c>
      <c r="AN57" s="1133" t="s">
        <v>2009</v>
      </c>
      <c r="AO57" s="1133" t="s">
        <v>1865</v>
      </c>
      <c r="AP57" s="1133" t="str">
        <f>IF(日報入力!AQ57,日報入力!BA57,"")</f>
        <v/>
      </c>
      <c r="AQ57" s="1133" t="str">
        <f>IF(日報入力!AR57,日報入力!BB57,"")</f>
        <v/>
      </c>
      <c r="AR57" s="1133" t="str">
        <f>IF(日報入力!AS57,"N勤","")</f>
        <v/>
      </c>
      <c r="AS57" s="295">
        <f t="shared" si="6"/>
        <v>0.35483870967741937</v>
      </c>
      <c r="AT57" s="439">
        <f>日報入力!AY57</f>
        <v>200</v>
      </c>
      <c r="AU57" s="518">
        <f>IF(日報入力!G57,G57*60/E57,"")</f>
        <v>154.83870967741936</v>
      </c>
      <c r="AV57" s="528" t="str">
        <f>IF(日報入力!AT57,日報入力!AT57,"")</f>
        <v/>
      </c>
      <c r="AW57" s="529" t="str">
        <f>IF(日報入力!AT57,AE57/日報入力!AT57,"")</f>
        <v/>
      </c>
      <c r="AX57" s="530">
        <f>IF(1&lt;日報集計!AT57,AT57/(((F57-I57-J57-N57-O57)*60)/(E57)),"")</f>
        <v>0.76543209876543206</v>
      </c>
      <c r="AY57" s="664">
        <f>IF(日報入力!H57,AT57/(((F57-J57)*60)/E57),"")</f>
        <v>0.66666666666666663</v>
      </c>
      <c r="AZ57" s="664">
        <f>IF(日報入力!I57,AT57/((G57*60)/E57),"")</f>
        <v>1.2916666666666665</v>
      </c>
      <c r="BA57" s="296">
        <f>IF(日報入力!G57,G57/F57,"")</f>
        <v>0.5161290322580645</v>
      </c>
      <c r="BB57" s="386">
        <f t="shared" si="7"/>
        <v>5108.1290322580644</v>
      </c>
      <c r="BC57" s="386">
        <f t="shared" si="8"/>
        <v>5108.1290322580644</v>
      </c>
      <c r="BD57" s="1143" t="str">
        <f>日報入力!AU57</f>
        <v>KB768WJ台車セット</v>
      </c>
      <c r="BE57" s="534" t="str">
        <f>IF(日報入力!AV57,日報入力!AV57,"")</f>
        <v/>
      </c>
      <c r="BF57" s="534" t="str">
        <f>IF(日報入力!AW57,日報入力!AW57,"")</f>
        <v/>
      </c>
      <c r="BG57" s="398">
        <f>IF(日報入力!G57,日報入力!K57*日報入力!D57*日報入力!BC57,"")</f>
        <v>0</v>
      </c>
    </row>
    <row r="58" spans="1:59" ht="19.5" hidden="1" customHeight="1" x14ac:dyDescent="0.15">
      <c r="A58" s="302">
        <v>44433</v>
      </c>
      <c r="B58" s="291">
        <v>25</v>
      </c>
      <c r="C58" s="291">
        <v>3</v>
      </c>
      <c r="D58" s="291">
        <v>45</v>
      </c>
      <c r="E58" s="291">
        <v>0</v>
      </c>
      <c r="F58" s="291">
        <v>40</v>
      </c>
      <c r="G58" s="291">
        <v>0</v>
      </c>
      <c r="H58" s="291">
        <v>40</v>
      </c>
      <c r="I58" s="291"/>
      <c r="J58" s="291">
        <v>40</v>
      </c>
      <c r="K58" s="291"/>
      <c r="L58" s="291"/>
      <c r="M58" s="291"/>
      <c r="N58" s="291"/>
      <c r="O58" s="291"/>
      <c r="P58" s="291"/>
      <c r="Q58" s="291"/>
      <c r="R58" s="291"/>
      <c r="S58" s="291"/>
      <c r="T58" s="291"/>
      <c r="U58" s="291"/>
      <c r="V58" s="378">
        <v>0</v>
      </c>
      <c r="W58" s="291"/>
      <c r="X58" s="291"/>
      <c r="Y58" s="291"/>
      <c r="Z58" s="291"/>
      <c r="AA58" s="291"/>
      <c r="AB58" s="291"/>
      <c r="AC58" s="291"/>
      <c r="AD58" s="291"/>
      <c r="AE58" s="292">
        <v>0</v>
      </c>
      <c r="AF58" s="293" t="s">
        <v>2147</v>
      </c>
      <c r="AG58" s="293">
        <v>9.6</v>
      </c>
      <c r="AH58" s="293">
        <v>697</v>
      </c>
      <c r="AI58" s="294">
        <v>0</v>
      </c>
      <c r="AJ58" s="294">
        <v>0</v>
      </c>
      <c r="AK58" s="294">
        <v>0</v>
      </c>
      <c r="AL58" s="292">
        <v>0</v>
      </c>
      <c r="AM58" s="292">
        <v>0</v>
      </c>
      <c r="AN58" s="1133" t="s">
        <v>671</v>
      </c>
      <c r="AO58" s="1133" t="s">
        <v>1865</v>
      </c>
      <c r="AP58" s="1133" t="str">
        <f>IF(日報入力!AQ58,日報入力!BA58,"")</f>
        <v/>
      </c>
      <c r="AQ58" s="1133" t="str">
        <f>IF(日報入力!AR58,日報入力!BB58,"")</f>
        <v/>
      </c>
      <c r="AR58" s="1133" t="str">
        <f>IF(日報入力!AS58,"N勤","")</f>
        <v/>
      </c>
      <c r="AS58" s="295" t="e">
        <f t="shared" si="6"/>
        <v>#DIV/0!</v>
      </c>
      <c r="AT58" s="439">
        <f>日報入力!AY58</f>
        <v>250</v>
      </c>
      <c r="AU58" s="518" t="e">
        <f>IF(日報入力!G58,G58*60/E58,"")</f>
        <v>#DIV/0!</v>
      </c>
      <c r="AV58" s="528" t="str">
        <f>IF(日報入力!AT58,日報入力!AT58,"")</f>
        <v/>
      </c>
      <c r="AW58" s="529" t="str">
        <f>IF(日報入力!AT58,AE58/日報入力!AT58,"")</f>
        <v/>
      </c>
      <c r="AX58" s="530" t="e">
        <f>IF(1&lt;日報集計!AT58,AT58/(((F58-I58-J58-N58-O58)*60)/(E58)),"")</f>
        <v>#DIV/0!</v>
      </c>
      <c r="AY58" s="664" t="e">
        <f>IF(日報入力!H58,AT58/(((F58-J58)*60)/E58),"")</f>
        <v>#DIV/0!</v>
      </c>
      <c r="AZ58" s="664" t="e">
        <f>IF(日報入力!I58,AT58/((G58*60)/E58),"")</f>
        <v>#DIV/0!</v>
      </c>
      <c r="BA58" s="296">
        <f>IF(日報入力!G58,G58/F58,"")</f>
        <v>0</v>
      </c>
      <c r="BB58" s="386">
        <f t="shared" si="7"/>
        <v>0</v>
      </c>
      <c r="BC58" s="386">
        <f t="shared" si="8"/>
        <v>0</v>
      </c>
      <c r="BD58" s="1143">
        <f>日報入力!AU58</f>
        <v>0</v>
      </c>
      <c r="BE58" s="534" t="str">
        <f>IF(日報入力!AV58,日報入力!AV58,"")</f>
        <v/>
      </c>
      <c r="BF58" s="534" t="str">
        <f>IF(日報入力!AW58,日報入力!AW58,"")</f>
        <v/>
      </c>
      <c r="BG58" s="398">
        <f>IF(日報入力!G58,日報入力!K58*日報入力!D58*日報入力!BC58,"")</f>
        <v>0</v>
      </c>
    </row>
    <row r="59" spans="1:59" ht="19.5" hidden="1" customHeight="1" x14ac:dyDescent="0.15">
      <c r="A59" s="302">
        <v>44433</v>
      </c>
      <c r="B59" s="291">
        <v>25</v>
      </c>
      <c r="C59" s="291">
        <v>3</v>
      </c>
      <c r="D59" s="291">
        <v>45</v>
      </c>
      <c r="E59" s="291">
        <v>48</v>
      </c>
      <c r="F59" s="291">
        <v>285</v>
      </c>
      <c r="G59" s="291">
        <v>265</v>
      </c>
      <c r="H59" s="291">
        <v>285</v>
      </c>
      <c r="I59" s="291">
        <v>10</v>
      </c>
      <c r="J59" s="291"/>
      <c r="K59" s="291"/>
      <c r="L59" s="291"/>
      <c r="M59" s="291"/>
      <c r="N59" s="291"/>
      <c r="O59" s="291">
        <v>10</v>
      </c>
      <c r="P59" s="291"/>
      <c r="Q59" s="291"/>
      <c r="R59" s="291"/>
      <c r="S59" s="291"/>
      <c r="T59" s="291"/>
      <c r="U59" s="291"/>
      <c r="V59" s="378">
        <v>0</v>
      </c>
      <c r="W59" s="291"/>
      <c r="X59" s="291"/>
      <c r="Y59" s="291"/>
      <c r="Z59" s="291"/>
      <c r="AA59" s="291"/>
      <c r="AB59" s="291"/>
      <c r="AC59" s="291"/>
      <c r="AD59" s="291"/>
      <c r="AE59" s="292">
        <v>48</v>
      </c>
      <c r="AF59" s="293" t="s">
        <v>2147</v>
      </c>
      <c r="AG59" s="293">
        <v>9.6</v>
      </c>
      <c r="AH59" s="293">
        <v>697</v>
      </c>
      <c r="AI59" s="294">
        <v>460.79999999999995</v>
      </c>
      <c r="AJ59" s="294">
        <v>460.79999999999995</v>
      </c>
      <c r="AK59" s="294">
        <v>0</v>
      </c>
      <c r="AL59" s="292">
        <v>33456</v>
      </c>
      <c r="AM59" s="292">
        <v>0</v>
      </c>
      <c r="AN59" s="1133" t="s">
        <v>671</v>
      </c>
      <c r="AO59" s="1133" t="s">
        <v>1865</v>
      </c>
      <c r="AP59" s="1133" t="str">
        <f>IF(日報入力!AQ59,日報入力!BA59,"")</f>
        <v/>
      </c>
      <c r="AQ59" s="1133" t="str">
        <f>IF(日報入力!AR59,日報入力!BB59,"")</f>
        <v/>
      </c>
      <c r="AR59" s="1133" t="str">
        <f>IF(日報入力!AS59,"N勤","")</f>
        <v/>
      </c>
      <c r="AS59" s="295">
        <f t="shared" si="6"/>
        <v>0</v>
      </c>
      <c r="AT59" s="439">
        <f>日報入力!AY59</f>
        <v>250</v>
      </c>
      <c r="AU59" s="518">
        <f>IF(日報入力!G59,G59*60/E59,"")</f>
        <v>331.25</v>
      </c>
      <c r="AV59" s="528" t="str">
        <f>IF(日報入力!AT59,日報入力!AT59,"")</f>
        <v/>
      </c>
      <c r="AW59" s="529" t="str">
        <f>IF(日報入力!AT59,AE59/日報入力!AT59,"")</f>
        <v/>
      </c>
      <c r="AX59" s="530">
        <f>IF(1&lt;日報集計!AT59,AT59/(((F59-I59-J59-N59-O59)*60)/(E59)),"")</f>
        <v>0.75471698113207553</v>
      </c>
      <c r="AY59" s="664">
        <f>IF(日報入力!H59,AT59/(((F59-J59)*60)/E59),"")</f>
        <v>0.70175438596491224</v>
      </c>
      <c r="AZ59" s="664">
        <f>IF(日報入力!I59,AT59/((G59*60)/E59),"")</f>
        <v>0.75471698113207553</v>
      </c>
      <c r="BA59" s="296">
        <f>IF(日報入力!G59,G59/F59,"")</f>
        <v>0.92982456140350878</v>
      </c>
      <c r="BB59" s="386">
        <f t="shared" si="7"/>
        <v>7043.3684210526317</v>
      </c>
      <c r="BC59" s="386">
        <f t="shared" si="8"/>
        <v>7043.3684210526317</v>
      </c>
      <c r="BD59" s="1143">
        <f>日報入力!AU59</f>
        <v>0</v>
      </c>
      <c r="BE59" s="534" t="str">
        <f>IF(日報入力!AV59,日報入力!AV59,"")</f>
        <v/>
      </c>
      <c r="BF59" s="534" t="str">
        <f>IF(日報入力!AW59,日報入力!AW59,"")</f>
        <v/>
      </c>
      <c r="BG59" s="398">
        <f>IF(日報入力!G59,日報入力!K59*日報入力!D59*日報入力!BC59,"")</f>
        <v>0</v>
      </c>
    </row>
    <row r="60" spans="1:59" ht="19.5" hidden="1" customHeight="1" x14ac:dyDescent="0.15">
      <c r="A60" s="302">
        <v>44433</v>
      </c>
      <c r="B60" s="291">
        <v>25</v>
      </c>
      <c r="C60" s="291">
        <v>3</v>
      </c>
      <c r="D60" s="291">
        <v>169</v>
      </c>
      <c r="E60" s="291">
        <v>0</v>
      </c>
      <c r="F60" s="291">
        <v>40</v>
      </c>
      <c r="G60" s="291">
        <v>0</v>
      </c>
      <c r="H60" s="291">
        <v>40</v>
      </c>
      <c r="I60" s="291"/>
      <c r="J60" s="291">
        <v>40</v>
      </c>
      <c r="K60" s="291"/>
      <c r="L60" s="291"/>
      <c r="M60" s="291"/>
      <c r="N60" s="291"/>
      <c r="O60" s="291"/>
      <c r="P60" s="291"/>
      <c r="Q60" s="291"/>
      <c r="R60" s="291"/>
      <c r="S60" s="291"/>
      <c r="T60" s="291"/>
      <c r="U60" s="291"/>
      <c r="V60" s="378">
        <v>0</v>
      </c>
      <c r="W60" s="291"/>
      <c r="X60" s="291"/>
      <c r="Y60" s="291"/>
      <c r="Z60" s="291"/>
      <c r="AA60" s="291"/>
      <c r="AB60" s="291"/>
      <c r="AC60" s="291"/>
      <c r="AD60" s="291"/>
      <c r="AE60" s="292">
        <v>0</v>
      </c>
      <c r="AF60" s="293" t="s">
        <v>134</v>
      </c>
      <c r="AG60" s="293">
        <v>7.8</v>
      </c>
      <c r="AH60" s="293">
        <v>678.1</v>
      </c>
      <c r="AI60" s="294">
        <v>0</v>
      </c>
      <c r="AJ60" s="294">
        <v>0</v>
      </c>
      <c r="AK60" s="294">
        <v>0</v>
      </c>
      <c r="AL60" s="292">
        <v>0</v>
      </c>
      <c r="AM60" s="292">
        <v>0</v>
      </c>
      <c r="AN60" s="1133" t="s">
        <v>1979</v>
      </c>
      <c r="AO60" s="1133" t="s">
        <v>1865</v>
      </c>
      <c r="AP60" s="1133" t="str">
        <f>IF(日報入力!AQ60,日報入力!BA60,"")</f>
        <v/>
      </c>
      <c r="AQ60" s="1133" t="str">
        <f>IF(日報入力!AR60,日報入力!BB60,"")</f>
        <v/>
      </c>
      <c r="AR60" s="1133" t="str">
        <f>IF(日報入力!AS60,"N勤","")</f>
        <v/>
      </c>
      <c r="AS60" s="295" t="e">
        <f t="shared" si="6"/>
        <v>#DIV/0!</v>
      </c>
      <c r="AT60" s="439">
        <f>日報入力!AY60</f>
        <v>200</v>
      </c>
      <c r="AU60" s="518" t="e">
        <f>IF(日報入力!G60,G60*60/E60,"")</f>
        <v>#DIV/0!</v>
      </c>
      <c r="AV60" s="528" t="str">
        <f>IF(日報入力!AT60,日報入力!AT60,"")</f>
        <v/>
      </c>
      <c r="AW60" s="529" t="str">
        <f>IF(日報入力!AT60,AE60/日報入力!AT60,"")</f>
        <v/>
      </c>
      <c r="AX60" s="530" t="e">
        <f>IF(1&lt;日報集計!AT60,AT60/(((F60-I60-J60-N60-O60)*60)/(E60)),"")</f>
        <v>#DIV/0!</v>
      </c>
      <c r="AY60" s="664" t="e">
        <f>IF(日報入力!H60,AT60/(((F60-J60)*60)/E60),"")</f>
        <v>#DIV/0!</v>
      </c>
      <c r="AZ60" s="664" t="e">
        <f>IF(日報入力!I60,AT60/((G60*60)/E60),"")</f>
        <v>#DIV/0!</v>
      </c>
      <c r="BA60" s="296">
        <f>IF(日報入力!G60,G60/F60,"")</f>
        <v>0</v>
      </c>
      <c r="BB60" s="386">
        <f t="shared" si="7"/>
        <v>0</v>
      </c>
      <c r="BC60" s="386">
        <f t="shared" si="8"/>
        <v>0</v>
      </c>
      <c r="BD60" s="1143">
        <f>日報入力!AU60</f>
        <v>0</v>
      </c>
      <c r="BE60" s="534" t="str">
        <f>IF(日報入力!AV60,日報入力!AV60,"")</f>
        <v/>
      </c>
      <c r="BF60" s="534" t="str">
        <f>IF(日報入力!AW60,日報入力!AW60,"")</f>
        <v/>
      </c>
      <c r="BG60" s="398">
        <f>IF(日報入力!G60,日報入力!K60*日報入力!D60*日報入力!BC60,"")</f>
        <v>0</v>
      </c>
    </row>
    <row r="61" spans="1:59" ht="19.5" hidden="1" customHeight="1" x14ac:dyDescent="0.15">
      <c r="A61" s="302">
        <v>44433</v>
      </c>
      <c r="B61" s="291">
        <v>32</v>
      </c>
      <c r="C61" s="291">
        <v>14</v>
      </c>
      <c r="D61" s="291">
        <v>493</v>
      </c>
      <c r="E61" s="291">
        <v>70</v>
      </c>
      <c r="F61" s="291">
        <v>240</v>
      </c>
      <c r="G61" s="291">
        <v>240</v>
      </c>
      <c r="H61" s="291">
        <v>120</v>
      </c>
      <c r="I61" s="291"/>
      <c r="J61" s="291"/>
      <c r="K61" s="291"/>
      <c r="L61" s="291"/>
      <c r="M61" s="291"/>
      <c r="N61" s="291"/>
      <c r="O61" s="291"/>
      <c r="P61" s="291"/>
      <c r="Q61" s="291"/>
      <c r="R61" s="291"/>
      <c r="S61" s="291"/>
      <c r="T61" s="291"/>
      <c r="U61" s="291"/>
      <c r="V61" s="378">
        <v>0</v>
      </c>
      <c r="W61" s="291"/>
      <c r="X61" s="291"/>
      <c r="Y61" s="291"/>
      <c r="Z61" s="291"/>
      <c r="AA61" s="291"/>
      <c r="AB61" s="291"/>
      <c r="AC61" s="291"/>
      <c r="AD61" s="291"/>
      <c r="AE61" s="292">
        <v>70</v>
      </c>
      <c r="AF61" s="293" t="s">
        <v>961</v>
      </c>
      <c r="AG61" s="293">
        <v>5.4</v>
      </c>
      <c r="AH61" s="293">
        <v>372</v>
      </c>
      <c r="AI61" s="294">
        <v>378</v>
      </c>
      <c r="AJ61" s="294">
        <v>378</v>
      </c>
      <c r="AK61" s="294">
        <v>0</v>
      </c>
      <c r="AL61" s="292">
        <v>26040</v>
      </c>
      <c r="AM61" s="292">
        <v>0</v>
      </c>
      <c r="AN61" s="1133" t="s">
        <v>1967</v>
      </c>
      <c r="AO61" s="1133" t="s">
        <v>1879</v>
      </c>
      <c r="AP61" s="1133" t="str">
        <f>IF(日報入力!AQ61,日報入力!BA61,"")</f>
        <v/>
      </c>
      <c r="AQ61" s="1133" t="str">
        <f>IF(日報入力!AR61,日報入力!BB61,"")</f>
        <v/>
      </c>
      <c r="AR61" s="1133" t="str">
        <f>IF(日報入力!AS61,"N勤","")</f>
        <v/>
      </c>
      <c r="AS61" s="295">
        <f t="shared" si="6"/>
        <v>0</v>
      </c>
      <c r="AT61" s="439">
        <f>日報入力!AY61</f>
        <v>160</v>
      </c>
      <c r="AU61" s="518">
        <f>IF(日報入力!G61,G61*60/E61,"")</f>
        <v>205.71428571428572</v>
      </c>
      <c r="AV61" s="528" t="str">
        <f>IF(日報入力!AT61,日報入力!AT61,"")</f>
        <v/>
      </c>
      <c r="AW61" s="529" t="str">
        <f>IF(日報入力!AT61,AE61/日報入力!AT61,"")</f>
        <v/>
      </c>
      <c r="AX61" s="530">
        <f>IF(1&lt;日報集計!AT61,AT61/(((F61-I61-J61-N61-O61)*60)/(E61)),"")</f>
        <v>0.77777777777777779</v>
      </c>
      <c r="AY61" s="664">
        <f>IF(日報入力!H61,AT61/(((F61-J61)*60)/E61),"")</f>
        <v>0.77777777777777779</v>
      </c>
      <c r="AZ61" s="664">
        <f>IF(日報入力!I61,AT61/((G61*60)/E61),"")</f>
        <v>0.77777777777777779</v>
      </c>
      <c r="BA61" s="296">
        <f>IF(日報入力!G61,G61/F61,"")</f>
        <v>1</v>
      </c>
      <c r="BB61" s="386">
        <f t="shared" si="7"/>
        <v>6510</v>
      </c>
      <c r="BC61" s="386">
        <f t="shared" si="8"/>
        <v>13020</v>
      </c>
      <c r="BD61" s="1143">
        <f>日報入力!AU61</f>
        <v>0</v>
      </c>
      <c r="BE61" s="534" t="str">
        <f>IF(日報入力!AV61,日報入力!AV61,"")</f>
        <v/>
      </c>
      <c r="BF61" s="534" t="str">
        <f>IF(日報入力!AW61,日報入力!AW61,"")</f>
        <v/>
      </c>
      <c r="BG61" s="398">
        <f>IF(日報入力!G61,日報入力!K61*日報入力!D61*日報入力!BC61,"")</f>
        <v>0</v>
      </c>
    </row>
    <row r="62" spans="1:59" ht="19.5" hidden="1" customHeight="1" x14ac:dyDescent="0.15">
      <c r="A62" s="302">
        <v>44433</v>
      </c>
      <c r="B62" s="291">
        <v>32</v>
      </c>
      <c r="C62" s="291">
        <v>2</v>
      </c>
      <c r="D62" s="291">
        <v>476</v>
      </c>
      <c r="E62" s="291">
        <v>0</v>
      </c>
      <c r="F62" s="291">
        <v>30</v>
      </c>
      <c r="G62" s="291">
        <v>0</v>
      </c>
      <c r="H62" s="291">
        <v>30</v>
      </c>
      <c r="I62" s="291"/>
      <c r="J62" s="291">
        <v>30</v>
      </c>
      <c r="K62" s="291"/>
      <c r="L62" s="291"/>
      <c r="M62" s="291"/>
      <c r="N62" s="291"/>
      <c r="O62" s="291"/>
      <c r="P62" s="291"/>
      <c r="Q62" s="291"/>
      <c r="R62" s="291"/>
      <c r="S62" s="291"/>
      <c r="T62" s="291"/>
      <c r="U62" s="291"/>
      <c r="V62" s="378">
        <v>0</v>
      </c>
      <c r="W62" s="291"/>
      <c r="X62" s="291"/>
      <c r="Y62" s="291"/>
      <c r="Z62" s="291"/>
      <c r="AA62" s="291"/>
      <c r="AB62" s="291"/>
      <c r="AC62" s="291"/>
      <c r="AD62" s="291"/>
      <c r="AE62" s="292">
        <v>0</v>
      </c>
      <c r="AF62" s="293" t="s">
        <v>961</v>
      </c>
      <c r="AG62" s="293">
        <v>5.6</v>
      </c>
      <c r="AH62" s="293">
        <v>360</v>
      </c>
      <c r="AI62" s="294">
        <v>0</v>
      </c>
      <c r="AJ62" s="294">
        <v>0</v>
      </c>
      <c r="AK62" s="294">
        <v>0</v>
      </c>
      <c r="AL62" s="292">
        <v>0</v>
      </c>
      <c r="AM62" s="292">
        <v>0</v>
      </c>
      <c r="AN62" s="1133" t="s">
        <v>2012</v>
      </c>
      <c r="AO62" s="1133" t="s">
        <v>1879</v>
      </c>
      <c r="AP62" s="1133" t="str">
        <f>IF(日報入力!AQ62,日報入力!BA62,"")</f>
        <v/>
      </c>
      <c r="AQ62" s="1133" t="str">
        <f>IF(日報入力!AR62,日報入力!BB62,"")</f>
        <v/>
      </c>
      <c r="AR62" s="1133" t="str">
        <f>IF(日報入力!AS62,"N勤","")</f>
        <v/>
      </c>
      <c r="AS62" s="295" t="e">
        <f t="shared" si="6"/>
        <v>#DIV/0!</v>
      </c>
      <c r="AT62" s="439">
        <f>日報入力!AY62</f>
        <v>160</v>
      </c>
      <c r="AU62" s="518" t="e">
        <f>IF(日報入力!G62,G62*60/E62,"")</f>
        <v>#DIV/0!</v>
      </c>
      <c r="AV62" s="528" t="str">
        <f>IF(日報入力!AT62,日報入力!AT62,"")</f>
        <v/>
      </c>
      <c r="AW62" s="529" t="str">
        <f>IF(日報入力!AT62,AE62/日報入力!AT62,"")</f>
        <v/>
      </c>
      <c r="AX62" s="530" t="e">
        <f>IF(1&lt;日報集計!AT62,AT62/(((F62-I62-J62-N62-O62)*60)/(E62)),"")</f>
        <v>#DIV/0!</v>
      </c>
      <c r="AY62" s="664" t="e">
        <f>IF(日報入力!H62,AT62/(((F62-J62)*60)/E62),"")</f>
        <v>#DIV/0!</v>
      </c>
      <c r="AZ62" s="664" t="e">
        <f>IF(日報入力!I62,AT62/((G62*60)/E62),"")</f>
        <v>#DIV/0!</v>
      </c>
      <c r="BA62" s="296">
        <f>IF(日報入力!G62,G62/F62,"")</f>
        <v>0</v>
      </c>
      <c r="BB62" s="386">
        <f t="shared" si="7"/>
        <v>0</v>
      </c>
      <c r="BC62" s="386">
        <f t="shared" si="8"/>
        <v>0</v>
      </c>
      <c r="BD62" s="1143">
        <f>日報入力!AU62</f>
        <v>0</v>
      </c>
      <c r="BE62" s="534" t="str">
        <f>IF(日報入力!AV62,日報入力!AV62,"")</f>
        <v/>
      </c>
      <c r="BF62" s="534" t="str">
        <f>IF(日報入力!AW62,日報入力!AW62,"")</f>
        <v/>
      </c>
      <c r="BG62" s="398">
        <f>IF(日報入力!G62,日報入力!K62*日報入力!D62*日報入力!BC62,"")</f>
        <v>0</v>
      </c>
    </row>
    <row r="63" spans="1:59" ht="19.5" hidden="1" customHeight="1" x14ac:dyDescent="0.15">
      <c r="A63" s="302">
        <v>44433</v>
      </c>
      <c r="B63" s="291">
        <v>32</v>
      </c>
      <c r="C63" s="291">
        <v>14</v>
      </c>
      <c r="D63" s="291">
        <v>476</v>
      </c>
      <c r="E63" s="291">
        <v>56</v>
      </c>
      <c r="F63" s="291">
        <v>250</v>
      </c>
      <c r="G63" s="291">
        <v>250</v>
      </c>
      <c r="H63" s="291">
        <v>125</v>
      </c>
      <c r="I63" s="291"/>
      <c r="J63" s="291"/>
      <c r="K63" s="291"/>
      <c r="L63" s="291"/>
      <c r="M63" s="291"/>
      <c r="N63" s="291"/>
      <c r="O63" s="291"/>
      <c r="P63" s="291"/>
      <c r="Q63" s="291"/>
      <c r="R63" s="291"/>
      <c r="S63" s="291"/>
      <c r="T63" s="291"/>
      <c r="U63" s="291"/>
      <c r="V63" s="378">
        <v>1</v>
      </c>
      <c r="W63" s="291"/>
      <c r="X63" s="291"/>
      <c r="Y63" s="291"/>
      <c r="Z63" s="291"/>
      <c r="AA63" s="291"/>
      <c r="AB63" s="291">
        <v>1</v>
      </c>
      <c r="AC63" s="291"/>
      <c r="AD63" s="291"/>
      <c r="AE63" s="292">
        <v>55</v>
      </c>
      <c r="AF63" s="293" t="s">
        <v>961</v>
      </c>
      <c r="AG63" s="293">
        <v>5.6</v>
      </c>
      <c r="AH63" s="293">
        <v>360</v>
      </c>
      <c r="AI63" s="294">
        <v>313.59999999999997</v>
      </c>
      <c r="AJ63" s="294">
        <v>308</v>
      </c>
      <c r="AK63" s="294">
        <v>5.5999999999999659</v>
      </c>
      <c r="AL63" s="292">
        <v>19800</v>
      </c>
      <c r="AM63" s="292">
        <v>360</v>
      </c>
      <c r="AN63" s="1133" t="s">
        <v>2012</v>
      </c>
      <c r="AO63" s="1133" t="s">
        <v>1879</v>
      </c>
      <c r="AP63" s="1133" t="str">
        <f>IF(日報入力!AQ63,日報入力!BA63,"")</f>
        <v/>
      </c>
      <c r="AQ63" s="1133" t="str">
        <f>IF(日報入力!AR63,日報入力!BB63,"")</f>
        <v/>
      </c>
      <c r="AR63" s="1133" t="str">
        <f>IF(日報入力!AS63,"N勤","")</f>
        <v/>
      </c>
      <c r="AS63" s="295">
        <f t="shared" si="6"/>
        <v>1.7857142857142856E-2</v>
      </c>
      <c r="AT63" s="439">
        <f>日報入力!AY63</f>
        <v>160</v>
      </c>
      <c r="AU63" s="518">
        <f>IF(日報入力!G63,G63*60/E63,"")</f>
        <v>267.85714285714283</v>
      </c>
      <c r="AV63" s="528" t="str">
        <f>IF(日報入力!AT63,日報入力!AT63,"")</f>
        <v/>
      </c>
      <c r="AW63" s="529" t="str">
        <f>IF(日報入力!AT63,AE63/日報入力!AT63,"")</f>
        <v/>
      </c>
      <c r="AX63" s="530">
        <f>IF(1&lt;日報集計!AT63,AT63/(((F63-I63-J63-N63-O63)*60)/(E63)),"")</f>
        <v>0.59733333333333338</v>
      </c>
      <c r="AY63" s="664">
        <f>IF(日報入力!H63,AT63/(((F63-J63)*60)/E63),"")</f>
        <v>0.59733333333333338</v>
      </c>
      <c r="AZ63" s="664">
        <f>IF(日報入力!I63,AT63/((G63*60)/E63),"")</f>
        <v>0.59733333333333338</v>
      </c>
      <c r="BA63" s="296">
        <f>IF(日報入力!G63,G63/F63,"")</f>
        <v>1</v>
      </c>
      <c r="BB63" s="386">
        <f t="shared" si="7"/>
        <v>4752</v>
      </c>
      <c r="BC63" s="386">
        <f t="shared" si="8"/>
        <v>9504</v>
      </c>
      <c r="BD63" s="1143">
        <f>日報入力!AU63</f>
        <v>0</v>
      </c>
      <c r="BE63" s="534" t="str">
        <f>IF(日報入力!AV63,日報入力!AV63,"")</f>
        <v/>
      </c>
      <c r="BF63" s="534" t="str">
        <f>IF(日報入力!AW63,日報入力!AW63,"")</f>
        <v/>
      </c>
      <c r="BG63" s="398">
        <f>IF(日報入力!G63,日報入力!K63*日報入力!D63*日報入力!BC63,"")</f>
        <v>0</v>
      </c>
    </row>
    <row r="64" spans="1:59" ht="19.5" hidden="1" customHeight="1" x14ac:dyDescent="0.15">
      <c r="A64" s="302">
        <v>44433</v>
      </c>
      <c r="B64" s="291">
        <v>32</v>
      </c>
      <c r="C64" s="291">
        <v>2</v>
      </c>
      <c r="D64" s="291">
        <v>3031</v>
      </c>
      <c r="E64" s="291">
        <v>0</v>
      </c>
      <c r="F64" s="291">
        <v>30</v>
      </c>
      <c r="G64" s="291">
        <v>0</v>
      </c>
      <c r="H64" s="291">
        <v>30</v>
      </c>
      <c r="I64" s="291"/>
      <c r="J64" s="291">
        <v>30</v>
      </c>
      <c r="K64" s="291"/>
      <c r="L64" s="291"/>
      <c r="M64" s="291"/>
      <c r="N64" s="291"/>
      <c r="O64" s="291"/>
      <c r="P64" s="291"/>
      <c r="Q64" s="291"/>
      <c r="R64" s="291"/>
      <c r="S64" s="291"/>
      <c r="T64" s="291"/>
      <c r="U64" s="291"/>
      <c r="V64" s="378">
        <v>0</v>
      </c>
      <c r="W64" s="291"/>
      <c r="X64" s="291"/>
      <c r="Y64" s="291"/>
      <c r="Z64" s="291"/>
      <c r="AA64" s="291"/>
      <c r="AB64" s="291"/>
      <c r="AC64" s="291"/>
      <c r="AD64" s="291"/>
      <c r="AE64" s="292">
        <v>0</v>
      </c>
      <c r="AF64" s="293" t="s">
        <v>134</v>
      </c>
      <c r="AG64" s="293">
        <v>3.8</v>
      </c>
      <c r="AH64" s="293">
        <v>223</v>
      </c>
      <c r="AI64" s="294">
        <v>0</v>
      </c>
      <c r="AJ64" s="294">
        <v>0</v>
      </c>
      <c r="AK64" s="294">
        <v>0</v>
      </c>
      <c r="AL64" s="292">
        <v>0</v>
      </c>
      <c r="AM64" s="292">
        <v>0</v>
      </c>
      <c r="AN64" s="1133" t="s">
        <v>1622</v>
      </c>
      <c r="AO64" s="1133" t="s">
        <v>1879</v>
      </c>
      <c r="AP64" s="1133" t="str">
        <f>IF(日報入力!AQ64,日報入力!BA64,"")</f>
        <v/>
      </c>
      <c r="AQ64" s="1133" t="str">
        <f>IF(日報入力!AR64,日報入力!BB64,"")</f>
        <v/>
      </c>
      <c r="AR64" s="1133" t="str">
        <f>IF(日報入力!AS64,"N勤","")</f>
        <v/>
      </c>
      <c r="AS64" s="295" t="e">
        <f t="shared" si="6"/>
        <v>#DIV/0!</v>
      </c>
      <c r="AT64" s="439">
        <f>日報入力!AY64</f>
        <v>100</v>
      </c>
      <c r="AU64" s="518" t="e">
        <f>IF(日報入力!G64,G64*60/E64,"")</f>
        <v>#DIV/0!</v>
      </c>
      <c r="AV64" s="528" t="str">
        <f>IF(日報入力!AT64,日報入力!AT64,"")</f>
        <v/>
      </c>
      <c r="AW64" s="529" t="str">
        <f>IF(日報入力!AT64,AE64/日報入力!AT64,"")</f>
        <v/>
      </c>
      <c r="AX64" s="530" t="e">
        <f>IF(1&lt;日報集計!AT64,AT64/(((F64-I64-J64-N64-O64)*60)/(E64)),"")</f>
        <v>#DIV/0!</v>
      </c>
      <c r="AY64" s="664" t="e">
        <f>IF(日報入力!H64,AT64/(((F64-J64)*60)/E64),"")</f>
        <v>#DIV/0!</v>
      </c>
      <c r="AZ64" s="664" t="e">
        <f>IF(日報入力!I64,AT64/((G64*60)/E64),"")</f>
        <v>#DIV/0!</v>
      </c>
      <c r="BA64" s="296">
        <f>IF(日報入力!G64,G64/F64,"")</f>
        <v>0</v>
      </c>
      <c r="BB64" s="386">
        <f t="shared" si="7"/>
        <v>0</v>
      </c>
      <c r="BC64" s="386">
        <f t="shared" si="8"/>
        <v>0</v>
      </c>
      <c r="BD64" s="1143">
        <f>日報入力!AU64</f>
        <v>0</v>
      </c>
      <c r="BE64" s="534" t="str">
        <f>IF(日報入力!AV64,日報入力!AV64,"")</f>
        <v/>
      </c>
      <c r="BF64" s="534" t="str">
        <f>IF(日報入力!AW64,日報入力!AW64,"")</f>
        <v/>
      </c>
      <c r="BG64" s="398">
        <f>IF(日報入力!G64,日報入力!K64*日報入力!D64*日報入力!BC64,"")</f>
        <v>0</v>
      </c>
    </row>
    <row r="65" spans="1:59" ht="19.5" hidden="1" customHeight="1" x14ac:dyDescent="0.15">
      <c r="A65" s="302">
        <v>44433</v>
      </c>
      <c r="B65" s="291">
        <v>26</v>
      </c>
      <c r="C65" s="291">
        <v>26</v>
      </c>
      <c r="D65" s="291">
        <v>503</v>
      </c>
      <c r="E65" s="291">
        <v>50</v>
      </c>
      <c r="F65" s="291">
        <v>150</v>
      </c>
      <c r="G65" s="291">
        <v>150</v>
      </c>
      <c r="H65" s="291">
        <v>75</v>
      </c>
      <c r="I65" s="291"/>
      <c r="J65" s="291"/>
      <c r="K65" s="291"/>
      <c r="L65" s="291"/>
      <c r="M65" s="291"/>
      <c r="N65" s="291"/>
      <c r="O65" s="291"/>
      <c r="P65" s="291"/>
      <c r="Q65" s="291"/>
      <c r="R65" s="291"/>
      <c r="S65" s="291"/>
      <c r="T65" s="291"/>
      <c r="U65" s="291"/>
      <c r="V65" s="378">
        <v>0</v>
      </c>
      <c r="W65" s="291"/>
      <c r="X65" s="291"/>
      <c r="Y65" s="291"/>
      <c r="Z65" s="291"/>
      <c r="AA65" s="291"/>
      <c r="AB65" s="291"/>
      <c r="AC65" s="291"/>
      <c r="AD65" s="291"/>
      <c r="AE65" s="292">
        <v>100</v>
      </c>
      <c r="AF65" s="293" t="s">
        <v>1296</v>
      </c>
      <c r="AG65" s="293">
        <v>0.44</v>
      </c>
      <c r="AH65" s="293">
        <v>75</v>
      </c>
      <c r="AI65" s="294">
        <v>44</v>
      </c>
      <c r="AJ65" s="294">
        <v>44</v>
      </c>
      <c r="AK65" s="294">
        <v>0</v>
      </c>
      <c r="AL65" s="292">
        <v>7500</v>
      </c>
      <c r="AM65" s="292">
        <v>0</v>
      </c>
      <c r="AN65" s="1133" t="s">
        <v>1956</v>
      </c>
      <c r="AO65" s="1133" t="s">
        <v>1867</v>
      </c>
      <c r="AP65" s="1133" t="str">
        <f>IF(日報入力!AQ65,日報入力!BA65,"")</f>
        <v/>
      </c>
      <c r="AQ65" s="1133" t="str">
        <f>IF(日報入力!AR65,日報入力!BB65,"")</f>
        <v/>
      </c>
      <c r="AR65" s="1133" t="str">
        <f>IF(日報入力!AS65,"N勤","")</f>
        <v/>
      </c>
      <c r="AS65" s="295">
        <f t="shared" si="6"/>
        <v>0</v>
      </c>
      <c r="AT65" s="439">
        <f>日報入力!AY65</f>
        <v>120</v>
      </c>
      <c r="AU65" s="518">
        <f>IF(日報入力!G65,G65*60/E65,"")</f>
        <v>180</v>
      </c>
      <c r="AV65" s="528" t="str">
        <f>IF(日報入力!AT65,日報入力!AT65,"")</f>
        <v/>
      </c>
      <c r="AW65" s="529" t="str">
        <f>IF(日報入力!AT65,AE65/日報入力!AT65,"")</f>
        <v/>
      </c>
      <c r="AX65" s="530">
        <f>IF(1&lt;日報集計!AT65,AT65/(((F65-I65-J65-N65-O65)*60)/(E65)),"")</f>
        <v>0.66666666666666663</v>
      </c>
      <c r="AY65" s="664">
        <f>IF(日報入力!H65,AT65/(((F65-J65)*60)/E65),"")</f>
        <v>0.66666666666666663</v>
      </c>
      <c r="AZ65" s="664">
        <f>IF(日報入力!I65,AT65/((G65*60)/E65),"")</f>
        <v>0.66666666666666663</v>
      </c>
      <c r="BA65" s="296">
        <f>IF(日報入力!G65,G65/F65,"")</f>
        <v>1</v>
      </c>
      <c r="BB65" s="386">
        <f t="shared" si="7"/>
        <v>3000</v>
      </c>
      <c r="BC65" s="386">
        <f t="shared" si="8"/>
        <v>6000</v>
      </c>
      <c r="BD65" s="1143">
        <f>日報入力!AU65</f>
        <v>0</v>
      </c>
      <c r="BE65" s="534" t="str">
        <f>IF(日報入力!AV65,日報入力!AV65,"")</f>
        <v/>
      </c>
      <c r="BF65" s="534" t="str">
        <f>IF(日報入力!AW65,日報入力!AW65,"")</f>
        <v/>
      </c>
      <c r="BG65" s="398">
        <f>IF(日報入力!G65,日報入力!K65*日報入力!D65*日報入力!BC65,"")</f>
        <v>5</v>
      </c>
    </row>
    <row r="66" spans="1:59" ht="19.5" hidden="1" customHeight="1" x14ac:dyDescent="0.15">
      <c r="A66" s="302">
        <v>44433</v>
      </c>
      <c r="B66" s="291">
        <v>29</v>
      </c>
      <c r="C66" s="291">
        <v>17</v>
      </c>
      <c r="D66" s="291">
        <v>595</v>
      </c>
      <c r="E66" s="291">
        <v>103</v>
      </c>
      <c r="F66" s="291">
        <v>405</v>
      </c>
      <c r="G66" s="291">
        <v>375</v>
      </c>
      <c r="H66" s="291">
        <v>405</v>
      </c>
      <c r="I66" s="291"/>
      <c r="J66" s="291"/>
      <c r="K66" s="291"/>
      <c r="L66" s="291">
        <v>30</v>
      </c>
      <c r="M66" s="291"/>
      <c r="N66" s="291"/>
      <c r="O66" s="291"/>
      <c r="P66" s="291"/>
      <c r="Q66" s="291"/>
      <c r="R66" s="291"/>
      <c r="S66" s="291"/>
      <c r="T66" s="291"/>
      <c r="U66" s="291"/>
      <c r="V66" s="378">
        <v>2</v>
      </c>
      <c r="W66" s="291"/>
      <c r="X66" s="291"/>
      <c r="Y66" s="291"/>
      <c r="Z66" s="291"/>
      <c r="AA66" s="291"/>
      <c r="AB66" s="291"/>
      <c r="AC66" s="291"/>
      <c r="AD66" s="291">
        <v>2</v>
      </c>
      <c r="AE66" s="292">
        <v>101</v>
      </c>
      <c r="AF66" s="293" t="s">
        <v>2147</v>
      </c>
      <c r="AG66" s="293">
        <v>4.5999999999999996</v>
      </c>
      <c r="AH66" s="293">
        <v>532.1</v>
      </c>
      <c r="AI66" s="294">
        <v>473.79999999999995</v>
      </c>
      <c r="AJ66" s="294">
        <v>464.59999999999997</v>
      </c>
      <c r="AK66" s="294">
        <v>9.1999999999999886</v>
      </c>
      <c r="AL66" s="292">
        <v>53742.100000000006</v>
      </c>
      <c r="AM66" s="292">
        <v>1064.2</v>
      </c>
      <c r="AN66" s="1133" t="s">
        <v>2003</v>
      </c>
      <c r="AO66" s="1133" t="s">
        <v>1873</v>
      </c>
      <c r="AP66" s="1133" t="str">
        <f>IF(日報入力!AQ66,日報入力!BA66,"")</f>
        <v/>
      </c>
      <c r="AQ66" s="1133" t="str">
        <f>IF(日報入力!AR66,日報入力!BB66,"")</f>
        <v/>
      </c>
      <c r="AR66" s="1133" t="str">
        <f>IF(日報入力!AS66,"N勤","")</f>
        <v/>
      </c>
      <c r="AS66" s="295">
        <f t="shared" si="6"/>
        <v>1.9417475728155338E-2</v>
      </c>
      <c r="AT66" s="439">
        <f>日報入力!AY66</f>
        <v>185</v>
      </c>
      <c r="AU66" s="518">
        <f>IF(日報入力!G66,G66*60/E66,"")</f>
        <v>218.44660194174756</v>
      </c>
      <c r="AV66" s="528" t="str">
        <f>IF(日報入力!AT66,日報入力!AT66,"")</f>
        <v/>
      </c>
      <c r="AW66" s="529" t="str">
        <f>IF(日報入力!AT66,AE66/日報入力!AT66,"")</f>
        <v/>
      </c>
      <c r="AX66" s="530">
        <f>IF(1&lt;日報集計!AT66,AT66/(((F66-I66-J66-N66-O66)*60)/(E66)),"")</f>
        <v>0.78415637860082299</v>
      </c>
      <c r="AY66" s="664">
        <f>IF(日報入力!H66,AT66/(((F66-J66)*60)/E66),"")</f>
        <v>0.78415637860082299</v>
      </c>
      <c r="AZ66" s="664">
        <f>IF(日報入力!I66,AT66/((G66*60)/E66),"")</f>
        <v>0.84688888888888891</v>
      </c>
      <c r="BA66" s="296">
        <f>IF(日報入力!G66,G66/F66,"")</f>
        <v>0.92592592592592593</v>
      </c>
      <c r="BB66" s="386">
        <f t="shared" si="7"/>
        <v>7961.7925925925929</v>
      </c>
      <c r="BC66" s="386">
        <f t="shared" si="8"/>
        <v>7961.7925925925929</v>
      </c>
      <c r="BD66" s="1143" t="str">
        <f>日報入力!AU66</f>
        <v>ブロー板違い</v>
      </c>
      <c r="BE66" s="534" t="str">
        <f>IF(日報入力!AV66,日報入力!AV66,"")</f>
        <v/>
      </c>
      <c r="BF66" s="534" t="str">
        <f>IF(日報入力!AW66,日報入力!AW66,"")</f>
        <v/>
      </c>
      <c r="BG66" s="398">
        <f>IF(日報入力!G66,日報入力!K66*日報入力!D66*日報入力!BC66,"")</f>
        <v>0</v>
      </c>
    </row>
    <row r="67" spans="1:59" ht="19.5" hidden="1" customHeight="1" x14ac:dyDescent="0.15">
      <c r="A67" s="302">
        <v>44433</v>
      </c>
      <c r="B67" s="291">
        <v>29</v>
      </c>
      <c r="C67" s="291">
        <v>17</v>
      </c>
      <c r="D67" s="291">
        <v>454</v>
      </c>
      <c r="E67" s="291">
        <v>0</v>
      </c>
      <c r="F67" s="291">
        <v>30</v>
      </c>
      <c r="G67" s="291">
        <v>0</v>
      </c>
      <c r="H67" s="291">
        <v>30</v>
      </c>
      <c r="I67" s="291"/>
      <c r="J67" s="291">
        <v>30</v>
      </c>
      <c r="K67" s="291"/>
      <c r="L67" s="291"/>
      <c r="M67" s="291"/>
      <c r="N67" s="291"/>
      <c r="O67" s="291"/>
      <c r="P67" s="291"/>
      <c r="Q67" s="291"/>
      <c r="R67" s="291"/>
      <c r="S67" s="291"/>
      <c r="T67" s="291"/>
      <c r="U67" s="291"/>
      <c r="V67" s="378">
        <v>0</v>
      </c>
      <c r="W67" s="291"/>
      <c r="X67" s="291"/>
      <c r="Y67" s="291"/>
      <c r="Z67" s="291"/>
      <c r="AA67" s="291"/>
      <c r="AB67" s="291"/>
      <c r="AC67" s="291"/>
      <c r="AD67" s="291"/>
      <c r="AE67" s="292">
        <v>0</v>
      </c>
      <c r="AF67" s="293" t="s">
        <v>1031</v>
      </c>
      <c r="AG67" s="293">
        <v>9.3000000000000007</v>
      </c>
      <c r="AH67" s="293">
        <v>655</v>
      </c>
      <c r="AI67" s="294">
        <v>0</v>
      </c>
      <c r="AJ67" s="294">
        <v>0</v>
      </c>
      <c r="AK67" s="294">
        <v>0</v>
      </c>
      <c r="AL67" s="292">
        <v>0</v>
      </c>
      <c r="AM67" s="292">
        <v>0</v>
      </c>
      <c r="AN67" s="1133" t="s">
        <v>1945</v>
      </c>
      <c r="AO67" s="1133" t="s">
        <v>1873</v>
      </c>
      <c r="AP67" s="1133" t="str">
        <f>IF(日報入力!AQ67,日報入力!BA67,"")</f>
        <v/>
      </c>
      <c r="AQ67" s="1133" t="str">
        <f>IF(日報入力!AR67,日報入力!BB67,"")</f>
        <v/>
      </c>
      <c r="AR67" s="1133" t="str">
        <f>IF(日報入力!AS67,"N勤","")</f>
        <v/>
      </c>
      <c r="AS67" s="295" t="e">
        <f t="shared" si="6"/>
        <v>#DIV/0!</v>
      </c>
      <c r="AT67" s="439">
        <f>日報入力!AY67</f>
        <v>210</v>
      </c>
      <c r="AU67" s="518" t="e">
        <f>IF(日報入力!G67,G67*60/E67,"")</f>
        <v>#DIV/0!</v>
      </c>
      <c r="AV67" s="528" t="str">
        <f>IF(日報入力!AT67,日報入力!AT67,"")</f>
        <v/>
      </c>
      <c r="AW67" s="529" t="str">
        <f>IF(日報入力!AT67,AE67/日報入力!AT67,"")</f>
        <v/>
      </c>
      <c r="AX67" s="530" t="e">
        <f>IF(1&lt;日報集計!AT67,AT67/(((F67-I67-J67-N67-O67)*60)/(E67)),"")</f>
        <v>#DIV/0!</v>
      </c>
      <c r="AY67" s="664" t="e">
        <f>IF(日報入力!H67,AT67/(((F67-J67)*60)/E67),"")</f>
        <v>#DIV/0!</v>
      </c>
      <c r="AZ67" s="664" t="e">
        <f>IF(日報入力!I67,AT67/((G67*60)/E67),"")</f>
        <v>#DIV/0!</v>
      </c>
      <c r="BA67" s="296">
        <f>IF(日報入力!G67,G67/F67,"")</f>
        <v>0</v>
      </c>
      <c r="BB67" s="386">
        <f t="shared" si="7"/>
        <v>0</v>
      </c>
      <c r="BC67" s="386">
        <f t="shared" si="8"/>
        <v>0</v>
      </c>
      <c r="BD67" s="1143">
        <f>日報入力!AU67</f>
        <v>0</v>
      </c>
      <c r="BE67" s="534" t="str">
        <f>IF(日報入力!AV67,日報入力!AV67,"")</f>
        <v/>
      </c>
      <c r="BF67" s="534" t="str">
        <f>IF(日報入力!AW67,日報入力!AW67,"")</f>
        <v/>
      </c>
      <c r="BG67" s="398">
        <f>IF(日報入力!G67,日報入力!K67*日報入力!D67*日報入力!BC67,"")</f>
        <v>0</v>
      </c>
    </row>
    <row r="68" spans="1:59" ht="19.5" hidden="1" customHeight="1" x14ac:dyDescent="0.15">
      <c r="A68" s="302">
        <v>44433</v>
      </c>
      <c r="B68" s="291">
        <v>29</v>
      </c>
      <c r="C68" s="291">
        <v>22</v>
      </c>
      <c r="D68" s="291">
        <v>454</v>
      </c>
      <c r="E68" s="291">
        <v>126</v>
      </c>
      <c r="F68" s="291">
        <v>510</v>
      </c>
      <c r="G68" s="291">
        <v>470</v>
      </c>
      <c r="H68" s="291">
        <v>510</v>
      </c>
      <c r="I68" s="291">
        <v>20</v>
      </c>
      <c r="J68" s="291"/>
      <c r="K68" s="291"/>
      <c r="L68" s="291"/>
      <c r="M68" s="291"/>
      <c r="N68" s="291"/>
      <c r="O68" s="291">
        <v>10</v>
      </c>
      <c r="P68" s="291"/>
      <c r="Q68" s="291"/>
      <c r="R68" s="291"/>
      <c r="S68" s="291"/>
      <c r="T68" s="291">
        <v>10</v>
      </c>
      <c r="U68" s="291"/>
      <c r="V68" s="378">
        <v>8</v>
      </c>
      <c r="W68" s="291"/>
      <c r="X68" s="291"/>
      <c r="Y68" s="291">
        <v>8</v>
      </c>
      <c r="Z68" s="291"/>
      <c r="AA68" s="291"/>
      <c r="AB68" s="291"/>
      <c r="AC68" s="291"/>
      <c r="AD68" s="291"/>
      <c r="AE68" s="292">
        <v>118</v>
      </c>
      <c r="AF68" s="293" t="s">
        <v>1031</v>
      </c>
      <c r="AG68" s="293">
        <v>9.3000000000000007</v>
      </c>
      <c r="AH68" s="293">
        <v>655</v>
      </c>
      <c r="AI68" s="294">
        <v>1171.8000000000002</v>
      </c>
      <c r="AJ68" s="294">
        <v>1097.4000000000001</v>
      </c>
      <c r="AK68" s="294">
        <v>74.400000000000091</v>
      </c>
      <c r="AL68" s="292">
        <v>77290</v>
      </c>
      <c r="AM68" s="292">
        <v>5240</v>
      </c>
      <c r="AN68" s="1133" t="s">
        <v>1945</v>
      </c>
      <c r="AO68" s="1133" t="s">
        <v>1873</v>
      </c>
      <c r="AP68" s="1133" t="str">
        <f>IF(日報入力!AQ68,日報入力!BA68,"")</f>
        <v/>
      </c>
      <c r="AQ68" s="1133" t="str">
        <f>IF(日報入力!AR68,日報入力!BB68,"")</f>
        <v/>
      </c>
      <c r="AR68" s="1133" t="str">
        <f>IF(日報入力!AS68,"N勤","")</f>
        <v>N勤</v>
      </c>
      <c r="AS68" s="295">
        <f t="shared" si="6"/>
        <v>6.3492063492063489E-2</v>
      </c>
      <c r="AT68" s="439">
        <f>日報入力!AY68</f>
        <v>210</v>
      </c>
      <c r="AU68" s="518">
        <f>IF(日報入力!G68,G68*60/E68,"")</f>
        <v>223.8095238095238</v>
      </c>
      <c r="AV68" s="528" t="str">
        <f>IF(日報入力!AT68,日報入力!AT68,"")</f>
        <v/>
      </c>
      <c r="AW68" s="529" t="str">
        <f>IF(日報入力!AT68,AE68/日報入力!AT68,"")</f>
        <v/>
      </c>
      <c r="AX68" s="530">
        <f>IF(1&lt;日報集計!AT68,AT68/(((F68-I68-J68-N68-O68)*60)/(E68)),"")</f>
        <v>0.91874999999999996</v>
      </c>
      <c r="AY68" s="664">
        <f>IF(日報入力!H68,AT68/(((F68-J68)*60)/E68),"")</f>
        <v>0.86470588235294121</v>
      </c>
      <c r="AZ68" s="664">
        <f>IF(日報入力!I68,AT68/((G68*60)/E68),"")</f>
        <v>0.93829787234042561</v>
      </c>
      <c r="BA68" s="296">
        <f>IF(日報入力!G68,G68/F68,"")</f>
        <v>0.92156862745098034</v>
      </c>
      <c r="BB68" s="386">
        <f t="shared" si="7"/>
        <v>9092.9411764705892</v>
      </c>
      <c r="BC68" s="386">
        <f t="shared" si="8"/>
        <v>9092.9411764705892</v>
      </c>
      <c r="BD68" s="1143">
        <f>日報入力!AU68</f>
        <v>0</v>
      </c>
      <c r="BE68" s="534" t="str">
        <f>IF(日報入力!AV68,日報入力!AV68,"")</f>
        <v/>
      </c>
      <c r="BF68" s="534" t="str">
        <f>IF(日報入力!AW68,日報入力!AW68,"")</f>
        <v/>
      </c>
      <c r="BG68" s="398">
        <f>IF(日報入力!G68,日報入力!K68*日報入力!D68*日報入力!BC68,"")</f>
        <v>0</v>
      </c>
    </row>
    <row r="69" spans="1:59" ht="19.5" hidden="1" customHeight="1" x14ac:dyDescent="0.15">
      <c r="A69" s="302">
        <v>44433</v>
      </c>
      <c r="B69" s="291">
        <v>29</v>
      </c>
      <c r="C69" s="291">
        <v>22</v>
      </c>
      <c r="D69" s="291">
        <v>607</v>
      </c>
      <c r="E69" s="291">
        <v>0</v>
      </c>
      <c r="F69" s="291">
        <v>50</v>
      </c>
      <c r="G69" s="291">
        <v>0</v>
      </c>
      <c r="H69" s="291">
        <v>50</v>
      </c>
      <c r="I69" s="291"/>
      <c r="J69" s="291">
        <v>50</v>
      </c>
      <c r="K69" s="291"/>
      <c r="L69" s="291"/>
      <c r="M69" s="291"/>
      <c r="N69" s="291"/>
      <c r="O69" s="291"/>
      <c r="P69" s="291"/>
      <c r="Q69" s="291"/>
      <c r="R69" s="291"/>
      <c r="S69" s="291"/>
      <c r="T69" s="291"/>
      <c r="U69" s="291"/>
      <c r="V69" s="378">
        <v>0</v>
      </c>
      <c r="W69" s="291"/>
      <c r="X69" s="291"/>
      <c r="Y69" s="291"/>
      <c r="Z69" s="291"/>
      <c r="AA69" s="291"/>
      <c r="AB69" s="291"/>
      <c r="AC69" s="291"/>
      <c r="AD69" s="291"/>
      <c r="AE69" s="292">
        <v>0</v>
      </c>
      <c r="AF69" s="293" t="s">
        <v>2147</v>
      </c>
      <c r="AG69" s="293">
        <v>18.48</v>
      </c>
      <c r="AH69" s="293">
        <v>1161</v>
      </c>
      <c r="AI69" s="294">
        <v>0</v>
      </c>
      <c r="AJ69" s="294">
        <v>0</v>
      </c>
      <c r="AK69" s="294">
        <v>0</v>
      </c>
      <c r="AL69" s="292">
        <v>0</v>
      </c>
      <c r="AM69" s="292">
        <v>0</v>
      </c>
      <c r="AN69" s="1133" t="s">
        <v>1921</v>
      </c>
      <c r="AO69" s="1133" t="s">
        <v>1873</v>
      </c>
      <c r="AP69" s="1133" t="str">
        <f>IF(日報入力!AQ69,日報入力!BA69,"")</f>
        <v/>
      </c>
      <c r="AQ69" s="1133" t="str">
        <f>IF(日報入力!AR69,日報入力!BB69,"")</f>
        <v/>
      </c>
      <c r="AR69" s="1133" t="str">
        <f>IF(日報入力!AS69,"N勤","")</f>
        <v>N勤</v>
      </c>
      <c r="AS69" s="295" t="e">
        <f t="shared" si="6"/>
        <v>#DIV/0!</v>
      </c>
      <c r="AT69" s="439">
        <f>日報入力!AY69</f>
        <v>240</v>
      </c>
      <c r="AU69" s="518" t="e">
        <f>IF(日報入力!G69,G69*60/E69,"")</f>
        <v>#DIV/0!</v>
      </c>
      <c r="AV69" s="528" t="str">
        <f>IF(日報入力!AT69,日報入力!AT69,"")</f>
        <v/>
      </c>
      <c r="AW69" s="529" t="str">
        <f>IF(日報入力!AT69,AE69/日報入力!AT69,"")</f>
        <v/>
      </c>
      <c r="AX69" s="530" t="e">
        <f>IF(1&lt;日報集計!AT69,AT69/(((F69-I69-J69-N69-O69)*60)/(E69)),"")</f>
        <v>#DIV/0!</v>
      </c>
      <c r="AY69" s="664" t="e">
        <f>IF(日報入力!H69,AT69/(((F69-J69)*60)/E69),"")</f>
        <v>#DIV/0!</v>
      </c>
      <c r="AZ69" s="664" t="e">
        <f>IF(日報入力!I69,AT69/((G69*60)/E69),"")</f>
        <v>#DIV/0!</v>
      </c>
      <c r="BA69" s="296">
        <f>IF(日報入力!G69,G69/F69,"")</f>
        <v>0</v>
      </c>
      <c r="BB69" s="386">
        <f t="shared" si="7"/>
        <v>0</v>
      </c>
      <c r="BC69" s="386">
        <f t="shared" si="8"/>
        <v>0</v>
      </c>
      <c r="BD69" s="1143">
        <f>日報入力!AU69</f>
        <v>0</v>
      </c>
      <c r="BE69" s="534" t="str">
        <f>IF(日報入力!AV69,日報入力!AV69,"")</f>
        <v/>
      </c>
      <c r="BF69" s="534" t="str">
        <f>IF(日報入力!AW69,日報入力!AW69,"")</f>
        <v/>
      </c>
      <c r="BG69" s="398">
        <f>IF(日報入力!G69,日報入力!K69*日報入力!D69*日報入力!BC69,"")</f>
        <v>0</v>
      </c>
    </row>
    <row r="70" spans="1:59" ht="19.5" hidden="1" customHeight="1" x14ac:dyDescent="0.15">
      <c r="A70" s="302">
        <v>44433</v>
      </c>
      <c r="B70" s="291">
        <v>27</v>
      </c>
      <c r="C70" s="291">
        <v>26</v>
      </c>
      <c r="D70" s="291">
        <v>622</v>
      </c>
      <c r="E70" s="291">
        <v>155</v>
      </c>
      <c r="F70" s="291">
        <v>420</v>
      </c>
      <c r="G70" s="291">
        <v>405</v>
      </c>
      <c r="H70" s="291">
        <v>210</v>
      </c>
      <c r="I70" s="291">
        <v>10</v>
      </c>
      <c r="J70" s="291"/>
      <c r="K70" s="291"/>
      <c r="L70" s="291"/>
      <c r="M70" s="291"/>
      <c r="N70" s="291"/>
      <c r="O70" s="291"/>
      <c r="P70" s="291"/>
      <c r="Q70" s="291"/>
      <c r="R70" s="291"/>
      <c r="S70" s="291"/>
      <c r="T70" s="291">
        <v>5</v>
      </c>
      <c r="U70" s="291"/>
      <c r="V70" s="378">
        <v>5</v>
      </c>
      <c r="W70" s="291"/>
      <c r="X70" s="291"/>
      <c r="Y70" s="291"/>
      <c r="Z70" s="291"/>
      <c r="AA70" s="291"/>
      <c r="AB70" s="291">
        <v>5</v>
      </c>
      <c r="AC70" s="291"/>
      <c r="AD70" s="291"/>
      <c r="AE70" s="292">
        <v>305</v>
      </c>
      <c r="AF70" s="293" t="s">
        <v>134</v>
      </c>
      <c r="AG70" s="293">
        <v>1</v>
      </c>
      <c r="AH70" s="293">
        <v>104</v>
      </c>
      <c r="AI70" s="294">
        <v>310</v>
      </c>
      <c r="AJ70" s="294">
        <v>305</v>
      </c>
      <c r="AK70" s="294">
        <v>5</v>
      </c>
      <c r="AL70" s="292">
        <v>31720</v>
      </c>
      <c r="AM70" s="292">
        <v>520</v>
      </c>
      <c r="AN70" s="1133" t="s">
        <v>1964</v>
      </c>
      <c r="AO70" s="1133" t="s">
        <v>1869</v>
      </c>
      <c r="AP70" s="1133" t="str">
        <f>IF(日報入力!AQ70,日報入力!BA70,"")</f>
        <v/>
      </c>
      <c r="AQ70" s="1133" t="str">
        <f>IF(日報入力!AR70,日報入力!BB70,"")</f>
        <v/>
      </c>
      <c r="AR70" s="1133" t="str">
        <f>IF(日報入力!AS70,"N勤","")</f>
        <v/>
      </c>
      <c r="AS70" s="295">
        <f t="shared" si="6"/>
        <v>1.6129032258064516E-2</v>
      </c>
      <c r="AT70" s="439">
        <f>日報入力!AY70</f>
        <v>0</v>
      </c>
      <c r="AU70" s="518">
        <f>IF(日報入力!G70,G70*60/E70,"")</f>
        <v>156.7741935483871</v>
      </c>
      <c r="AV70" s="528" t="str">
        <f>IF(日報入力!AT70,日報入力!AT70,"")</f>
        <v/>
      </c>
      <c r="AW70" s="529" t="str">
        <f>IF(日報入力!AT70,AE70/日報入力!AT70,"")</f>
        <v/>
      </c>
      <c r="AX70" s="530" t="str">
        <f>IF(1&lt;日報集計!AT70,AT70/(((F70-I70-J70-N70-O70)*60)/(E70)),"")</f>
        <v/>
      </c>
      <c r="AY70" s="664">
        <f>IF(日報入力!H70,AT70/(((F70-J70)*60)/E70),"")</f>
        <v>0</v>
      </c>
      <c r="AZ70" s="664">
        <f>IF(日報入力!I70,AT70/((G70*60)/E70),"")</f>
        <v>0</v>
      </c>
      <c r="BA70" s="296">
        <f>IF(日報入力!G70,G70/F70,"")</f>
        <v>0.9642857142857143</v>
      </c>
      <c r="BB70" s="386">
        <f t="shared" si="7"/>
        <v>4531.4285714285706</v>
      </c>
      <c r="BC70" s="386">
        <f t="shared" si="8"/>
        <v>9062.8571428571413</v>
      </c>
      <c r="BD70" s="1143">
        <f>日報入力!AU70</f>
        <v>0</v>
      </c>
      <c r="BE70" s="534" t="str">
        <f>IF(日報入力!AV70,日報入力!AV70,"")</f>
        <v/>
      </c>
      <c r="BF70" s="534" t="str">
        <f>IF(日報入力!AW70,日報入力!AW70,"")</f>
        <v/>
      </c>
      <c r="BG70" s="398">
        <f>IF(日報入力!G70,日報入力!K70*日報入力!D70*日報入力!BC70,"")</f>
        <v>15.5</v>
      </c>
    </row>
    <row r="71" spans="1:59" ht="19.5" hidden="1" customHeight="1" x14ac:dyDescent="0.15">
      <c r="A71" s="302">
        <v>44433</v>
      </c>
      <c r="B71" s="291">
        <v>27</v>
      </c>
      <c r="C71" s="291">
        <v>26</v>
      </c>
      <c r="D71" s="291">
        <v>176</v>
      </c>
      <c r="E71" s="291">
        <v>0</v>
      </c>
      <c r="F71" s="291">
        <v>30</v>
      </c>
      <c r="G71" s="291">
        <v>0</v>
      </c>
      <c r="H71" s="291">
        <v>30</v>
      </c>
      <c r="I71" s="291"/>
      <c r="J71" s="291">
        <v>30</v>
      </c>
      <c r="K71" s="291"/>
      <c r="L71" s="291"/>
      <c r="M71" s="291"/>
      <c r="N71" s="291"/>
      <c r="O71" s="291"/>
      <c r="P71" s="291"/>
      <c r="Q71" s="291"/>
      <c r="R71" s="291"/>
      <c r="S71" s="291"/>
      <c r="T71" s="291"/>
      <c r="U71" s="291"/>
      <c r="V71" s="378">
        <v>0</v>
      </c>
      <c r="W71" s="291"/>
      <c r="X71" s="291"/>
      <c r="Y71" s="291"/>
      <c r="Z71" s="291"/>
      <c r="AA71" s="291"/>
      <c r="AB71" s="291"/>
      <c r="AC71" s="291"/>
      <c r="AD71" s="291"/>
      <c r="AE71" s="292">
        <v>0</v>
      </c>
      <c r="AF71" s="293" t="s">
        <v>134</v>
      </c>
      <c r="AG71" s="293">
        <v>0.73</v>
      </c>
      <c r="AH71" s="293">
        <v>125</v>
      </c>
      <c r="AI71" s="294">
        <v>0</v>
      </c>
      <c r="AJ71" s="294">
        <v>0</v>
      </c>
      <c r="AK71" s="294">
        <v>0</v>
      </c>
      <c r="AL71" s="292">
        <v>0</v>
      </c>
      <c r="AM71" s="292">
        <v>0</v>
      </c>
      <c r="AN71" s="1133" t="s">
        <v>2017</v>
      </c>
      <c r="AO71" s="1133" t="s">
        <v>1869</v>
      </c>
      <c r="AP71" s="1133" t="str">
        <f>IF(日報入力!AQ71,日報入力!BA71,"")</f>
        <v/>
      </c>
      <c r="AQ71" s="1133" t="str">
        <f>IF(日報入力!AR71,日報入力!BB71,"")</f>
        <v/>
      </c>
      <c r="AR71" s="1133" t="str">
        <f>IF(日報入力!AS71,"N勤","")</f>
        <v/>
      </c>
      <c r="AS71" s="295" t="e">
        <f t="shared" si="6"/>
        <v>#DIV/0!</v>
      </c>
      <c r="AT71" s="439">
        <f>日報入力!AY71</f>
        <v>100</v>
      </c>
      <c r="AU71" s="518" t="e">
        <f>IF(日報入力!G71,G71*60/E71,"")</f>
        <v>#DIV/0!</v>
      </c>
      <c r="AV71" s="528" t="str">
        <f>IF(日報入力!AT71,日報入力!AT71,"")</f>
        <v/>
      </c>
      <c r="AW71" s="529" t="str">
        <f>IF(日報入力!AT71,AE71/日報入力!AT71,"")</f>
        <v/>
      </c>
      <c r="AX71" s="530" t="e">
        <f>IF(1&lt;日報集計!AT71,AT71/(((F71-I71-J71-N71-O71)*60)/(E71)),"")</f>
        <v>#DIV/0!</v>
      </c>
      <c r="AY71" s="664" t="e">
        <f>IF(日報入力!H71,AT71/(((F71-J71)*60)/E71),"")</f>
        <v>#DIV/0!</v>
      </c>
      <c r="AZ71" s="664" t="e">
        <f>IF(日報入力!I71,AT71/((G71*60)/E71),"")</f>
        <v>#DIV/0!</v>
      </c>
      <c r="BA71" s="296">
        <f>IF(日報入力!G71,G71/F71,"")</f>
        <v>0</v>
      </c>
      <c r="BB71" s="386">
        <f t="shared" si="7"/>
        <v>0</v>
      </c>
      <c r="BC71" s="386">
        <f t="shared" si="8"/>
        <v>0</v>
      </c>
      <c r="BD71" s="1143">
        <f>日報入力!AU71</f>
        <v>0</v>
      </c>
      <c r="BE71" s="534" t="str">
        <f>IF(日報入力!AV71,日報入力!AV71,"")</f>
        <v/>
      </c>
      <c r="BF71" s="534" t="str">
        <f>IF(日報入力!AW71,日報入力!AW71,"")</f>
        <v/>
      </c>
      <c r="BG71" s="398">
        <f>IF(日報入力!G71,日報入力!K71*日報入力!D71*日報入力!BC71,"")</f>
        <v>0</v>
      </c>
    </row>
    <row r="72" spans="1:59" ht="19.5" hidden="1" customHeight="1" x14ac:dyDescent="0.15">
      <c r="A72" s="302">
        <v>44433</v>
      </c>
      <c r="B72" s="291">
        <v>28</v>
      </c>
      <c r="C72" s="291">
        <v>26</v>
      </c>
      <c r="D72" s="291">
        <v>3056</v>
      </c>
      <c r="E72" s="291">
        <v>158</v>
      </c>
      <c r="F72" s="291">
        <v>260</v>
      </c>
      <c r="G72" s="291">
        <v>260</v>
      </c>
      <c r="H72" s="291">
        <v>130</v>
      </c>
      <c r="I72" s="291"/>
      <c r="J72" s="291"/>
      <c r="K72" s="291"/>
      <c r="L72" s="291"/>
      <c r="M72" s="291"/>
      <c r="N72" s="291"/>
      <c r="O72" s="291"/>
      <c r="P72" s="291"/>
      <c r="Q72" s="291"/>
      <c r="R72" s="291"/>
      <c r="S72" s="291"/>
      <c r="T72" s="291"/>
      <c r="U72" s="291"/>
      <c r="V72" s="378">
        <v>0</v>
      </c>
      <c r="W72" s="291"/>
      <c r="X72" s="291"/>
      <c r="Y72" s="291"/>
      <c r="Z72" s="291"/>
      <c r="AA72" s="291"/>
      <c r="AB72" s="291"/>
      <c r="AC72" s="291"/>
      <c r="AD72" s="291"/>
      <c r="AE72" s="292">
        <v>1264</v>
      </c>
      <c r="AF72" s="293" t="s">
        <v>1031</v>
      </c>
      <c r="AG72" s="293">
        <v>4.2000000000000003E-2</v>
      </c>
      <c r="AH72" s="293">
        <v>20</v>
      </c>
      <c r="AI72" s="294">
        <v>53.088000000000001</v>
      </c>
      <c r="AJ72" s="294">
        <v>53.088000000000001</v>
      </c>
      <c r="AK72" s="294">
        <v>0</v>
      </c>
      <c r="AL72" s="292">
        <v>25280</v>
      </c>
      <c r="AM72" s="292">
        <v>0</v>
      </c>
      <c r="AN72" s="1133" t="s">
        <v>1940</v>
      </c>
      <c r="AO72" s="1133" t="s">
        <v>1871</v>
      </c>
      <c r="AP72" s="1133" t="str">
        <f>IF(日報入力!AQ72,日報入力!BA72,"")</f>
        <v/>
      </c>
      <c r="AQ72" s="1133" t="str">
        <f>IF(日報入力!AR72,日報入力!BB72,"")</f>
        <v/>
      </c>
      <c r="AR72" s="1133" t="str">
        <f>IF(日報入力!AS72,"N勤","")</f>
        <v/>
      </c>
      <c r="AS72" s="295">
        <f t="shared" si="6"/>
        <v>0</v>
      </c>
      <c r="AT72" s="439">
        <f>日報入力!AY72</f>
        <v>100</v>
      </c>
      <c r="AU72" s="518">
        <f>IF(日報入力!G72,G72*60/E72,"")</f>
        <v>98.734177215189874</v>
      </c>
      <c r="AV72" s="528" t="str">
        <f>IF(日報入力!AT72,日報入力!AT72,"")</f>
        <v/>
      </c>
      <c r="AW72" s="529" t="str">
        <f>IF(日報入力!AT72,AE72/日報入力!AT72,"")</f>
        <v/>
      </c>
      <c r="AX72" s="530">
        <f>IF(1&lt;日報集計!AT72,AT72/(((F72-I72-J72-N72-O72)*60)/(E72)),"")</f>
        <v>1.0128205128205128</v>
      </c>
      <c r="AY72" s="664">
        <f>IF(日報入力!H72,AT72/(((F72-J72)*60)/E72),"")</f>
        <v>1.0128205128205128</v>
      </c>
      <c r="AZ72" s="664">
        <f>IF(日報入力!I72,AT72/((G72*60)/E72),"")</f>
        <v>1.0128205128205128</v>
      </c>
      <c r="BA72" s="296">
        <f>IF(日報入力!G72,G72/F72,"")</f>
        <v>1</v>
      </c>
      <c r="BB72" s="386">
        <f t="shared" si="7"/>
        <v>5833.8461538461534</v>
      </c>
      <c r="BC72" s="386">
        <f t="shared" si="8"/>
        <v>11667.692307692307</v>
      </c>
      <c r="BD72" s="1143">
        <f>日報入力!AU72</f>
        <v>0</v>
      </c>
      <c r="BE72" s="534" t="str">
        <f>IF(日報入力!AV72,日報入力!AV72,"")</f>
        <v/>
      </c>
      <c r="BF72" s="534" t="str">
        <f>IF(日報入力!AW72,日報入力!AW72,"")</f>
        <v/>
      </c>
      <c r="BG72" s="398">
        <f>IF(日報入力!G72,日報入力!K72*日報入力!D72*日報入力!BC72,"")</f>
        <v>0</v>
      </c>
    </row>
    <row r="73" spans="1:59" ht="19.5" hidden="1" customHeight="1" x14ac:dyDescent="0.15">
      <c r="A73" s="302">
        <v>44433</v>
      </c>
      <c r="B73" s="291">
        <v>35</v>
      </c>
      <c r="C73" s="291">
        <v>9</v>
      </c>
      <c r="D73" s="291">
        <v>3044</v>
      </c>
      <c r="E73" s="291">
        <v>196</v>
      </c>
      <c r="F73" s="291">
        <v>465</v>
      </c>
      <c r="G73" s="291">
        <v>425</v>
      </c>
      <c r="H73" s="291">
        <v>162.75</v>
      </c>
      <c r="I73" s="291"/>
      <c r="J73" s="291"/>
      <c r="K73" s="291"/>
      <c r="L73" s="291"/>
      <c r="M73" s="291"/>
      <c r="N73" s="291"/>
      <c r="O73" s="291">
        <v>10</v>
      </c>
      <c r="P73" s="291"/>
      <c r="Q73" s="291"/>
      <c r="R73" s="291"/>
      <c r="S73" s="291"/>
      <c r="T73" s="291">
        <v>30</v>
      </c>
      <c r="U73" s="291"/>
      <c r="V73" s="378">
        <v>5</v>
      </c>
      <c r="W73" s="291"/>
      <c r="X73" s="291"/>
      <c r="Y73" s="291"/>
      <c r="Z73" s="291"/>
      <c r="AA73" s="291"/>
      <c r="AB73" s="291"/>
      <c r="AC73" s="291">
        <v>5</v>
      </c>
      <c r="AD73" s="291"/>
      <c r="AE73" s="292">
        <v>191</v>
      </c>
      <c r="AF73" s="293" t="s">
        <v>134</v>
      </c>
      <c r="AG73" s="293">
        <v>3.2</v>
      </c>
      <c r="AH73" s="293">
        <v>214</v>
      </c>
      <c r="AI73" s="294">
        <v>627.20000000000005</v>
      </c>
      <c r="AJ73" s="294">
        <v>611.20000000000005</v>
      </c>
      <c r="AK73" s="294">
        <v>16</v>
      </c>
      <c r="AL73" s="292">
        <v>40874</v>
      </c>
      <c r="AM73" s="292">
        <v>1070</v>
      </c>
      <c r="AN73" s="1133" t="s">
        <v>1941</v>
      </c>
      <c r="AO73" s="1133" t="s">
        <v>1367</v>
      </c>
      <c r="AP73" s="1133" t="str">
        <f>IF(日報入力!AQ73,日報入力!BA73,"")</f>
        <v/>
      </c>
      <c r="AQ73" s="1133" t="str">
        <f>IF(日報入力!AR73,日報入力!BB73,"")</f>
        <v/>
      </c>
      <c r="AR73" s="1133" t="str">
        <f>IF(日報入力!AS73,"N勤","")</f>
        <v/>
      </c>
      <c r="AS73" s="295">
        <f t="shared" si="6"/>
        <v>2.5510204081632654E-2</v>
      </c>
      <c r="AT73" s="439">
        <f>日報入力!AY73</f>
        <v>100</v>
      </c>
      <c r="AU73" s="518">
        <f>IF(日報入力!G73,G73*60/E73,"")</f>
        <v>130.10204081632654</v>
      </c>
      <c r="AV73" s="528" t="str">
        <f>IF(日報入力!AT73,日報入力!AT73,"")</f>
        <v/>
      </c>
      <c r="AW73" s="529" t="str">
        <f>IF(日報入力!AT73,AE73/日報入力!AT73,"")</f>
        <v/>
      </c>
      <c r="AX73" s="530">
        <f>IF(1&lt;日報集計!AT73,AT73/(((F73-I73-J73-N73-O73)*60)/(E73)),"")</f>
        <v>0.71794871794871795</v>
      </c>
      <c r="AY73" s="664">
        <f>IF(日報入力!H73,AT73/(((F73-J73)*60)/E73),"")</f>
        <v>0.70250896057347667</v>
      </c>
      <c r="AZ73" s="664">
        <f>IF(日報入力!I73,AT73/((G73*60)/E73),"")</f>
        <v>0.76862745098039209</v>
      </c>
      <c r="BA73" s="296">
        <f>IF(日報入力!G73,G73/F73,"")</f>
        <v>0.91397849462365588</v>
      </c>
      <c r="BB73" s="386">
        <f t="shared" si="7"/>
        <v>5274.0645161290322</v>
      </c>
      <c r="BC73" s="386">
        <f t="shared" si="8"/>
        <v>15068.755760368664</v>
      </c>
      <c r="BD73" s="1143">
        <f>日報入力!AU73</f>
        <v>0</v>
      </c>
      <c r="BE73" s="534" t="str">
        <f>IF(日報入力!AV73,日報入力!AV73,"")</f>
        <v/>
      </c>
      <c r="BF73" s="534" t="str">
        <f>IF(日報入力!AW73,日報入力!AW73,"")</f>
        <v/>
      </c>
      <c r="BG73" s="398">
        <f>IF(日報入力!G73,日報入力!K73*日報入力!D73*日報入力!BC73,"")</f>
        <v>10.976000000000001</v>
      </c>
    </row>
    <row r="74" spans="1:59" ht="19.5" hidden="1" customHeight="1" x14ac:dyDescent="0.15">
      <c r="A74" s="302">
        <v>44433</v>
      </c>
      <c r="B74" s="291">
        <v>34</v>
      </c>
      <c r="C74" s="291">
        <v>9</v>
      </c>
      <c r="D74" s="291">
        <v>3041</v>
      </c>
      <c r="E74" s="291">
        <v>299</v>
      </c>
      <c r="F74" s="291">
        <v>465</v>
      </c>
      <c r="G74" s="291">
        <v>425</v>
      </c>
      <c r="H74" s="291">
        <v>162.75</v>
      </c>
      <c r="I74" s="291"/>
      <c r="J74" s="291"/>
      <c r="K74" s="291"/>
      <c r="L74" s="291"/>
      <c r="M74" s="291"/>
      <c r="N74" s="291"/>
      <c r="O74" s="291">
        <v>10</v>
      </c>
      <c r="P74" s="291"/>
      <c r="Q74" s="291"/>
      <c r="R74" s="291"/>
      <c r="S74" s="291"/>
      <c r="T74" s="291">
        <v>30</v>
      </c>
      <c r="U74" s="291"/>
      <c r="V74" s="378">
        <v>4</v>
      </c>
      <c r="W74" s="291"/>
      <c r="X74" s="291"/>
      <c r="Y74" s="291"/>
      <c r="Z74" s="291"/>
      <c r="AA74" s="291"/>
      <c r="AB74" s="291">
        <v>4</v>
      </c>
      <c r="AC74" s="291"/>
      <c r="AD74" s="291"/>
      <c r="AE74" s="292">
        <v>295</v>
      </c>
      <c r="AF74" s="293" t="s">
        <v>134</v>
      </c>
      <c r="AG74" s="293">
        <v>1.9</v>
      </c>
      <c r="AH74" s="293">
        <v>123.19999999999999</v>
      </c>
      <c r="AI74" s="294">
        <v>568.1</v>
      </c>
      <c r="AJ74" s="294">
        <v>560.5</v>
      </c>
      <c r="AK74" s="294">
        <v>7.6000000000000227</v>
      </c>
      <c r="AL74" s="292">
        <v>36344</v>
      </c>
      <c r="AM74" s="292">
        <v>492.79999999999995</v>
      </c>
      <c r="AN74" s="1133" t="s">
        <v>1926</v>
      </c>
      <c r="AO74" s="1133" t="s">
        <v>1883</v>
      </c>
      <c r="AP74" s="1133" t="str">
        <f>IF(日報入力!AQ74,日報入力!BA74,"")</f>
        <v/>
      </c>
      <c r="AQ74" s="1133" t="str">
        <f>IF(日報入力!AR74,日報入力!BB74,"")</f>
        <v/>
      </c>
      <c r="AR74" s="1133" t="str">
        <f>IF(日報入力!AS74,"N勤","")</f>
        <v/>
      </c>
      <c r="AS74" s="295">
        <f t="shared" si="6"/>
        <v>1.3377926421404682E-2</v>
      </c>
      <c r="AT74" s="439">
        <f>日報入力!AY74</f>
        <v>100</v>
      </c>
      <c r="AU74" s="518">
        <f>IF(日報入力!G74,G74*60/E74,"")</f>
        <v>85.284280936454849</v>
      </c>
      <c r="AV74" s="528" t="str">
        <f>IF(日報入力!AT74,日報入力!AT74,"")</f>
        <v/>
      </c>
      <c r="AW74" s="529" t="str">
        <f>IF(日報入力!AT74,AE74/日報入力!AT74,"")</f>
        <v/>
      </c>
      <c r="AX74" s="530">
        <f>IF(1&lt;日報集計!AT74,AT74/(((F74-I74-J74-N74-O74)*60)/(E74)),"")</f>
        <v>1.0952380952380953</v>
      </c>
      <c r="AY74" s="664">
        <f>IF(日報入力!H74,AT74/(((F74-J74)*60)/E74),"")</f>
        <v>1.0716845878136201</v>
      </c>
      <c r="AZ74" s="664">
        <f>IF(日報入力!I74,AT74/((G74*60)/E74),"")</f>
        <v>1.1725490196078432</v>
      </c>
      <c r="BA74" s="296">
        <f>IF(日報入力!G74,G74/F74,"")</f>
        <v>0.91397849462365588</v>
      </c>
      <c r="BB74" s="386">
        <f t="shared" si="7"/>
        <v>4689.5483870967737</v>
      </c>
      <c r="BC74" s="386">
        <f t="shared" si="8"/>
        <v>13398.709677419354</v>
      </c>
      <c r="BD74" s="1143">
        <f>日報入力!AU74</f>
        <v>0</v>
      </c>
      <c r="BE74" s="534" t="str">
        <f>IF(日報入力!AV74,日報入力!AV74,"")</f>
        <v/>
      </c>
      <c r="BF74" s="534" t="str">
        <f>IF(日報入力!AW74,日報入力!AW74,"")</f>
        <v/>
      </c>
      <c r="BG74" s="398">
        <f>IF(日報入力!G74,日報入力!K74*日報入力!D74*日報入力!BC74,"")</f>
        <v>14.950000000000001</v>
      </c>
    </row>
    <row r="75" spans="1:59" ht="19.5" hidden="1" customHeight="1" x14ac:dyDescent="0.15">
      <c r="A75" s="302">
        <v>44433</v>
      </c>
      <c r="B75" s="291">
        <v>34</v>
      </c>
      <c r="C75" s="291">
        <v>54</v>
      </c>
      <c r="D75" s="291">
        <v>3041</v>
      </c>
      <c r="E75" s="291">
        <v>357</v>
      </c>
      <c r="F75" s="291">
        <v>525</v>
      </c>
      <c r="G75" s="291">
        <v>525</v>
      </c>
      <c r="H75" s="291">
        <v>262.5</v>
      </c>
      <c r="I75" s="291"/>
      <c r="J75" s="291"/>
      <c r="K75" s="291"/>
      <c r="L75" s="291"/>
      <c r="M75" s="291"/>
      <c r="N75" s="291"/>
      <c r="O75" s="291"/>
      <c r="P75" s="291"/>
      <c r="Q75" s="291"/>
      <c r="R75" s="291"/>
      <c r="S75" s="291"/>
      <c r="T75" s="291"/>
      <c r="U75" s="291"/>
      <c r="V75" s="378">
        <v>2</v>
      </c>
      <c r="W75" s="291"/>
      <c r="X75" s="291"/>
      <c r="Y75" s="291"/>
      <c r="Z75" s="291"/>
      <c r="AA75" s="291"/>
      <c r="AB75" s="291">
        <v>2</v>
      </c>
      <c r="AC75" s="291"/>
      <c r="AD75" s="291"/>
      <c r="AE75" s="292">
        <v>355</v>
      </c>
      <c r="AF75" s="293" t="s">
        <v>134</v>
      </c>
      <c r="AG75" s="293">
        <v>1.9</v>
      </c>
      <c r="AH75" s="293">
        <v>123.19999999999999</v>
      </c>
      <c r="AI75" s="294">
        <v>678.3</v>
      </c>
      <c r="AJ75" s="294">
        <v>674.5</v>
      </c>
      <c r="AK75" s="294">
        <v>3.7999999999999545</v>
      </c>
      <c r="AL75" s="292">
        <v>43735.999999999993</v>
      </c>
      <c r="AM75" s="292">
        <v>246.39999999999998</v>
      </c>
      <c r="AN75" s="1133" t="s">
        <v>1926</v>
      </c>
      <c r="AO75" s="1133" t="s">
        <v>1883</v>
      </c>
      <c r="AP75" s="1133" t="str">
        <f>IF(日報入力!AQ75,日報入力!BA75,"")</f>
        <v/>
      </c>
      <c r="AQ75" s="1133" t="str">
        <f>IF(日報入力!AR75,日報入力!BB75,"")</f>
        <v/>
      </c>
      <c r="AR75" s="1133" t="str">
        <f>IF(日報入力!AS75,"N勤","")</f>
        <v>N勤</v>
      </c>
      <c r="AS75" s="295">
        <f t="shared" si="6"/>
        <v>5.6022408963585435E-3</v>
      </c>
      <c r="AT75" s="439">
        <f>日報入力!AY75</f>
        <v>100</v>
      </c>
      <c r="AU75" s="518">
        <f>IF(日報入力!G75,G75*60/E75,"")</f>
        <v>88.235294117647058</v>
      </c>
      <c r="AV75" s="528" t="str">
        <f>IF(日報入力!AT75,日報入力!AT75,"")</f>
        <v/>
      </c>
      <c r="AW75" s="529" t="str">
        <f>IF(日報入力!AT75,AE75/日報入力!AT75,"")</f>
        <v/>
      </c>
      <c r="AX75" s="530">
        <f>IF(1&lt;日報集計!AT75,AT75/(((F75-I75-J75-N75-O75)*60)/(E75)),"")</f>
        <v>1.1333333333333333</v>
      </c>
      <c r="AY75" s="664">
        <f>IF(日報入力!H75,AT75/(((F75-J75)*60)/E75),"")</f>
        <v>1.1333333333333333</v>
      </c>
      <c r="AZ75" s="664">
        <f>IF(日報入力!I75,AT75/((G75*60)/E75),"")</f>
        <v>1.1333333333333333</v>
      </c>
      <c r="BA75" s="296">
        <f>IF(日報入力!G75,G75/F75,"")</f>
        <v>1</v>
      </c>
      <c r="BB75" s="386">
        <f t="shared" si="7"/>
        <v>4998.3999999999996</v>
      </c>
      <c r="BC75" s="386">
        <f t="shared" si="8"/>
        <v>9996.7999999999993</v>
      </c>
      <c r="BD75" s="1143">
        <f>日報入力!AU75</f>
        <v>0</v>
      </c>
      <c r="BE75" s="534" t="str">
        <f>IF(日報入力!AV75,日報入力!AV75,"")</f>
        <v/>
      </c>
      <c r="BF75" s="534" t="str">
        <f>IF(日報入力!AW75,日報入力!AW75,"")</f>
        <v/>
      </c>
      <c r="BG75" s="398">
        <f>IF(日報入力!G75,日報入力!K75*日報入力!D75*日報入力!BC75,"")</f>
        <v>17.850000000000001</v>
      </c>
    </row>
    <row r="76" spans="1:59" ht="19.5" hidden="1" customHeight="1" x14ac:dyDescent="0.15">
      <c r="A76" s="302">
        <v>44433</v>
      </c>
      <c r="B76" s="291">
        <v>33</v>
      </c>
      <c r="C76" s="291">
        <v>9</v>
      </c>
      <c r="D76" s="291">
        <v>3026</v>
      </c>
      <c r="E76" s="291">
        <v>199</v>
      </c>
      <c r="F76" s="291">
        <v>345</v>
      </c>
      <c r="G76" s="291">
        <v>335</v>
      </c>
      <c r="H76" s="291">
        <v>120.74999999999999</v>
      </c>
      <c r="I76" s="291"/>
      <c r="J76" s="291"/>
      <c r="K76" s="291"/>
      <c r="L76" s="291"/>
      <c r="M76" s="291"/>
      <c r="N76" s="291"/>
      <c r="O76" s="291">
        <v>10</v>
      </c>
      <c r="P76" s="291"/>
      <c r="Q76" s="291"/>
      <c r="R76" s="291"/>
      <c r="S76" s="291"/>
      <c r="T76" s="291"/>
      <c r="U76" s="291"/>
      <c r="V76" s="378">
        <v>0</v>
      </c>
      <c r="W76" s="291"/>
      <c r="X76" s="291"/>
      <c r="Y76" s="291"/>
      <c r="Z76" s="291"/>
      <c r="AA76" s="291"/>
      <c r="AB76" s="291"/>
      <c r="AC76" s="291"/>
      <c r="AD76" s="291"/>
      <c r="AE76" s="292">
        <v>199</v>
      </c>
      <c r="AF76" s="293" t="s">
        <v>134</v>
      </c>
      <c r="AG76" s="293">
        <v>2.9</v>
      </c>
      <c r="AH76" s="293">
        <v>181</v>
      </c>
      <c r="AI76" s="294">
        <v>577.1</v>
      </c>
      <c r="AJ76" s="294">
        <v>577.1</v>
      </c>
      <c r="AK76" s="294">
        <v>0</v>
      </c>
      <c r="AL76" s="292">
        <v>36019</v>
      </c>
      <c r="AM76" s="292">
        <v>0</v>
      </c>
      <c r="AN76" s="1133" t="s">
        <v>1371</v>
      </c>
      <c r="AO76" s="1133" t="s">
        <v>1881</v>
      </c>
      <c r="AP76" s="1133" t="str">
        <f>IF(日報入力!AQ76,日報入力!BA76,"")</f>
        <v/>
      </c>
      <c r="AQ76" s="1133" t="str">
        <f>IF(日報入力!AR76,日報入力!BB76,"")</f>
        <v/>
      </c>
      <c r="AR76" s="1133" t="str">
        <f>IF(日報入力!AS76,"N勤","")</f>
        <v/>
      </c>
      <c r="AS76" s="295">
        <f t="shared" si="6"/>
        <v>0</v>
      </c>
      <c r="AT76" s="439">
        <f>日報入力!AY76</f>
        <v>100</v>
      </c>
      <c r="AU76" s="518">
        <f>IF(日報入力!G76,G76*60/E76,"")</f>
        <v>101.00502512562814</v>
      </c>
      <c r="AV76" s="528" t="str">
        <f>IF(日報入力!AT76,日報入力!AT76,"")</f>
        <v/>
      </c>
      <c r="AW76" s="529" t="str">
        <f>IF(日報入力!AT76,AE76/日報入力!AT76,"")</f>
        <v/>
      </c>
      <c r="AX76" s="530">
        <f>IF(1&lt;日報集計!AT76,AT76/(((F76-I76-J76-N76-O76)*60)/(E76)),"")</f>
        <v>0.99004975124378114</v>
      </c>
      <c r="AY76" s="664">
        <f>IF(日報入力!H76,AT76/(((F76-J76)*60)/E76),"")</f>
        <v>0.96135265700483097</v>
      </c>
      <c r="AZ76" s="664">
        <f>IF(日報入力!I76,AT76/((G76*60)/E76),"")</f>
        <v>0.99004975124378114</v>
      </c>
      <c r="BA76" s="296">
        <f>IF(日報入力!G76,G76/F76,"")</f>
        <v>0.97101449275362317</v>
      </c>
      <c r="BB76" s="386">
        <f t="shared" si="7"/>
        <v>6264.1739130434789</v>
      </c>
      <c r="BC76" s="386">
        <f t="shared" si="8"/>
        <v>17897.639751552797</v>
      </c>
      <c r="BD76" s="1143">
        <f>日報入力!AU76</f>
        <v>0</v>
      </c>
      <c r="BE76" s="534" t="str">
        <f>IF(日報入力!AV76,日報入力!AV76,"")</f>
        <v/>
      </c>
      <c r="BF76" s="534" t="str">
        <f>IF(日報入力!AW76,日報入力!AW76,"")</f>
        <v/>
      </c>
      <c r="BG76" s="398">
        <f>IF(日報入力!G76,日報入力!K76*日報入力!D76*日報入力!BC76,"")</f>
        <v>7.96</v>
      </c>
    </row>
    <row r="77" spans="1:59" ht="19.5" hidden="1" customHeight="1" x14ac:dyDescent="0.15">
      <c r="A77" s="302">
        <v>44433</v>
      </c>
      <c r="B77" s="291">
        <v>997</v>
      </c>
      <c r="C77" s="291">
        <v>33</v>
      </c>
      <c r="D77" s="291">
        <v>923</v>
      </c>
      <c r="E77" s="291">
        <v>330</v>
      </c>
      <c r="F77" s="291">
        <v>200</v>
      </c>
      <c r="G77" s="291">
        <v>200</v>
      </c>
      <c r="H77" s="291">
        <v>600</v>
      </c>
      <c r="I77" s="291"/>
      <c r="J77" s="291"/>
      <c r="K77" s="291"/>
      <c r="L77" s="291"/>
      <c r="M77" s="291"/>
      <c r="N77" s="291"/>
      <c r="O77" s="291"/>
      <c r="P77" s="291"/>
      <c r="Q77" s="291"/>
      <c r="R77" s="291"/>
      <c r="S77" s="291"/>
      <c r="T77" s="291"/>
      <c r="U77" s="291"/>
      <c r="V77" s="378">
        <v>0</v>
      </c>
      <c r="W77" s="291"/>
      <c r="X77" s="291"/>
      <c r="Y77" s="291"/>
      <c r="Z77" s="291"/>
      <c r="AA77" s="291"/>
      <c r="AB77" s="291"/>
      <c r="AC77" s="291"/>
      <c r="AD77" s="291"/>
      <c r="AE77" s="292">
        <v>330</v>
      </c>
      <c r="AF77" s="293">
        <v>0</v>
      </c>
      <c r="AG77" s="293">
        <v>0</v>
      </c>
      <c r="AH77" s="293">
        <v>46</v>
      </c>
      <c r="AI77" s="294">
        <v>0</v>
      </c>
      <c r="AJ77" s="294">
        <v>0</v>
      </c>
      <c r="AK77" s="294">
        <v>0</v>
      </c>
      <c r="AL77" s="292">
        <v>15180</v>
      </c>
      <c r="AM77" s="292">
        <v>0</v>
      </c>
      <c r="AN77" s="1133" t="s">
        <v>1820</v>
      </c>
      <c r="AO77" s="1133" t="s">
        <v>122</v>
      </c>
      <c r="AP77" s="1133" t="str">
        <f>IF(日報入力!AQ77,日報入力!BA77,"")</f>
        <v>竹中</v>
      </c>
      <c r="AQ77" s="1133" t="str">
        <f>IF(日報入力!AR77,日報入力!BB77,"")</f>
        <v>プリヤディ</v>
      </c>
      <c r="AR77" s="1133" t="str">
        <f>IF(日報入力!AS77,"N勤","")</f>
        <v/>
      </c>
      <c r="AS77" s="295">
        <f t="shared" si="6"/>
        <v>0</v>
      </c>
      <c r="AT77" s="439">
        <f>日報入力!AY77</f>
        <v>36</v>
      </c>
      <c r="AU77" s="518">
        <f>IF(日報入力!G77,G77*60/E77,"")</f>
        <v>36.363636363636367</v>
      </c>
      <c r="AV77" s="528" t="str">
        <f>IF(日報入力!AT77,日報入力!AT77,"")</f>
        <v/>
      </c>
      <c r="AW77" s="529" t="str">
        <f>IF(日報入力!AT77,AE77/日報入力!AT77,"")</f>
        <v/>
      </c>
      <c r="AX77" s="530">
        <f>IF(1&lt;日報集計!AT77,AT77/(((F77-I77-J77-N77-O77)*60)/(E77)),"")</f>
        <v>0.98999999999999988</v>
      </c>
      <c r="AY77" s="664">
        <f>IF(日報入力!H77,AT77/(((F77-J77)*60)/E77),"")</f>
        <v>0.98999999999999988</v>
      </c>
      <c r="AZ77" s="664">
        <f>IF(日報入力!I77,AT77/((G77*60)/E77),"")</f>
        <v>0.98999999999999988</v>
      </c>
      <c r="BA77" s="296">
        <f>IF(日報入力!G77,G77/F77,"")</f>
        <v>1</v>
      </c>
      <c r="BB77" s="386">
        <f t="shared" si="7"/>
        <v>4554</v>
      </c>
      <c r="BC77" s="386">
        <f t="shared" si="8"/>
        <v>1518</v>
      </c>
      <c r="BD77" s="1143">
        <f>日報入力!AU77</f>
        <v>0</v>
      </c>
      <c r="BE77" s="534" t="str">
        <f>IF(日報入力!AV77,日報入力!AV77,"")</f>
        <v/>
      </c>
      <c r="BF77" s="534" t="str">
        <f>IF(日報入力!AW77,日報入力!AW77,"")</f>
        <v/>
      </c>
      <c r="BG77" s="398">
        <f>IF(日報入力!G77,日報入力!K77*日報入力!D77*日報入力!BC77,"")</f>
        <v>0</v>
      </c>
    </row>
    <row r="78" spans="1:59" ht="19.5" hidden="1" customHeight="1" x14ac:dyDescent="0.15">
      <c r="A78" s="302">
        <v>44433</v>
      </c>
      <c r="B78" s="291">
        <v>997</v>
      </c>
      <c r="C78" s="291">
        <v>33</v>
      </c>
      <c r="D78" s="291">
        <v>934</v>
      </c>
      <c r="E78" s="291">
        <v>72</v>
      </c>
      <c r="F78" s="291">
        <v>40</v>
      </c>
      <c r="G78" s="291">
        <v>40</v>
      </c>
      <c r="H78" s="291">
        <v>120</v>
      </c>
      <c r="I78" s="291"/>
      <c r="J78" s="291"/>
      <c r="K78" s="291"/>
      <c r="L78" s="291"/>
      <c r="M78" s="291"/>
      <c r="N78" s="291"/>
      <c r="O78" s="291"/>
      <c r="P78" s="291"/>
      <c r="Q78" s="291"/>
      <c r="R78" s="291"/>
      <c r="S78" s="291"/>
      <c r="T78" s="291"/>
      <c r="U78" s="291"/>
      <c r="V78" s="378">
        <v>0</v>
      </c>
      <c r="W78" s="291"/>
      <c r="X78" s="291"/>
      <c r="Y78" s="291"/>
      <c r="Z78" s="291"/>
      <c r="AA78" s="291"/>
      <c r="AB78" s="291"/>
      <c r="AC78" s="291"/>
      <c r="AD78" s="291"/>
      <c r="AE78" s="292">
        <v>72</v>
      </c>
      <c r="AF78" s="293">
        <v>0</v>
      </c>
      <c r="AG78" s="293">
        <v>0</v>
      </c>
      <c r="AH78" s="293">
        <v>45</v>
      </c>
      <c r="AI78" s="294">
        <v>0</v>
      </c>
      <c r="AJ78" s="294">
        <v>0</v>
      </c>
      <c r="AK78" s="294">
        <v>0</v>
      </c>
      <c r="AL78" s="292">
        <v>3240</v>
      </c>
      <c r="AM78" s="292">
        <v>0</v>
      </c>
      <c r="AN78" s="1133" t="s">
        <v>1535</v>
      </c>
      <c r="AO78" s="1133" t="s">
        <v>122</v>
      </c>
      <c r="AP78" s="1133" t="str">
        <f>IF(日報入力!AQ78,日報入力!BA78,"")</f>
        <v>竹中</v>
      </c>
      <c r="AQ78" s="1133" t="str">
        <f>IF(日報入力!AR78,日報入力!BB78,"")</f>
        <v>プリヤディ</v>
      </c>
      <c r="AR78" s="1133" t="str">
        <f>IF(日報入力!AS78,"N勤","")</f>
        <v/>
      </c>
      <c r="AS78" s="295">
        <f t="shared" si="6"/>
        <v>0</v>
      </c>
      <c r="AT78" s="439">
        <f>日報入力!AY78</f>
        <v>36</v>
      </c>
      <c r="AU78" s="518">
        <f>IF(日報入力!G78,G78*60/E78,"")</f>
        <v>33.333333333333336</v>
      </c>
      <c r="AV78" s="528" t="str">
        <f>IF(日報入力!AT78,日報入力!AT78,"")</f>
        <v/>
      </c>
      <c r="AW78" s="529" t="str">
        <f>IF(日報入力!AT78,AE78/日報入力!AT78,"")</f>
        <v/>
      </c>
      <c r="AX78" s="530">
        <f>IF(1&lt;日報集計!AT78,AT78/(((F78-I78-J78-N78-O78)*60)/(E78)),"")</f>
        <v>1.0799999999999998</v>
      </c>
      <c r="AY78" s="664">
        <f>IF(日報入力!H78,AT78/(((F78-J78)*60)/E78),"")</f>
        <v>1.0799999999999998</v>
      </c>
      <c r="AZ78" s="664">
        <f>IF(日報入力!I78,AT78/((G78*60)/E78),"")</f>
        <v>1.0799999999999998</v>
      </c>
      <c r="BA78" s="296">
        <f>IF(日報入力!G78,G78/F78,"")</f>
        <v>1</v>
      </c>
      <c r="BB78" s="386">
        <f t="shared" si="7"/>
        <v>4860</v>
      </c>
      <c r="BC78" s="386">
        <f t="shared" si="8"/>
        <v>1620</v>
      </c>
      <c r="BD78" s="1143">
        <f>日報入力!AU78</f>
        <v>0</v>
      </c>
      <c r="BE78" s="534" t="str">
        <f>IF(日報入力!AV78,日報入力!AV78,"")</f>
        <v/>
      </c>
      <c r="BF78" s="534" t="str">
        <f>IF(日報入力!AW78,日報入力!AW78,"")</f>
        <v/>
      </c>
      <c r="BG78" s="398">
        <f>IF(日報入力!G78,日報入力!K78*日報入力!D78*日報入力!BC78,"")</f>
        <v>0</v>
      </c>
    </row>
    <row r="79" spans="1:59" ht="19.5" hidden="1" customHeight="1" x14ac:dyDescent="0.15">
      <c r="A79" s="302">
        <v>44433</v>
      </c>
      <c r="B79" s="291">
        <v>997</v>
      </c>
      <c r="C79" s="291">
        <v>33</v>
      </c>
      <c r="D79" s="291">
        <v>933</v>
      </c>
      <c r="E79" s="291">
        <v>312</v>
      </c>
      <c r="F79" s="291">
        <v>180</v>
      </c>
      <c r="G79" s="291">
        <v>180</v>
      </c>
      <c r="H79" s="291">
        <v>540</v>
      </c>
      <c r="I79" s="291"/>
      <c r="J79" s="291"/>
      <c r="K79" s="291"/>
      <c r="L79" s="291"/>
      <c r="M79" s="291"/>
      <c r="N79" s="291"/>
      <c r="O79" s="291"/>
      <c r="P79" s="291"/>
      <c r="Q79" s="291"/>
      <c r="R79" s="291"/>
      <c r="S79" s="291"/>
      <c r="T79" s="291"/>
      <c r="U79" s="291"/>
      <c r="V79" s="378">
        <v>0</v>
      </c>
      <c r="W79" s="291"/>
      <c r="X79" s="291"/>
      <c r="Y79" s="291"/>
      <c r="Z79" s="291"/>
      <c r="AA79" s="291"/>
      <c r="AB79" s="291"/>
      <c r="AC79" s="291"/>
      <c r="AD79" s="291"/>
      <c r="AE79" s="292">
        <v>312</v>
      </c>
      <c r="AF79" s="293">
        <v>0</v>
      </c>
      <c r="AG79" s="293">
        <v>0</v>
      </c>
      <c r="AH79" s="293">
        <v>71</v>
      </c>
      <c r="AI79" s="294">
        <v>0</v>
      </c>
      <c r="AJ79" s="294">
        <v>0</v>
      </c>
      <c r="AK79" s="294">
        <v>0</v>
      </c>
      <c r="AL79" s="292">
        <v>22152</v>
      </c>
      <c r="AM79" s="292">
        <v>0</v>
      </c>
      <c r="AN79" s="1133" t="s">
        <v>1537</v>
      </c>
      <c r="AO79" s="1133" t="s">
        <v>122</v>
      </c>
      <c r="AP79" s="1133" t="str">
        <f>IF(日報入力!AQ79,日報入力!BA79,"")</f>
        <v>竹中</v>
      </c>
      <c r="AQ79" s="1133" t="str">
        <f>IF(日報入力!AR79,日報入力!BB79,"")</f>
        <v>プリヤディ</v>
      </c>
      <c r="AR79" s="1133" t="str">
        <f>IF(日報入力!AS79,"N勤","")</f>
        <v/>
      </c>
      <c r="AS79" s="295">
        <f t="shared" si="6"/>
        <v>0</v>
      </c>
      <c r="AT79" s="439">
        <f>日報入力!AY79</f>
        <v>53</v>
      </c>
      <c r="AU79" s="518">
        <f>IF(日報入力!G79,G79*60/E79,"")</f>
        <v>34.615384615384613</v>
      </c>
      <c r="AV79" s="528" t="str">
        <f>IF(日報入力!AT79,日報入力!AT79,"")</f>
        <v/>
      </c>
      <c r="AW79" s="529" t="str">
        <f>IF(日報入力!AT79,AE79/日報入力!AT79,"")</f>
        <v/>
      </c>
      <c r="AX79" s="530">
        <f>IF(1&lt;日報集計!AT79,AT79/(((F79-I79-J79-N79-O79)*60)/(E79)),"")</f>
        <v>1.5311111111111113</v>
      </c>
      <c r="AY79" s="664">
        <f>IF(日報入力!H79,AT79/(((F79-J79)*60)/E79),"")</f>
        <v>1.5311111111111113</v>
      </c>
      <c r="AZ79" s="664">
        <f>IF(日報入力!I79,AT79/((G79*60)/E79),"")</f>
        <v>1.5311111111111113</v>
      </c>
      <c r="BA79" s="296">
        <f>IF(日報入力!G79,G79/F79,"")</f>
        <v>1</v>
      </c>
      <c r="BB79" s="386">
        <f t="shared" si="7"/>
        <v>7384</v>
      </c>
      <c r="BC79" s="386">
        <f t="shared" si="8"/>
        <v>2461.3333333333335</v>
      </c>
      <c r="BD79" s="1143">
        <f>日報入力!AU79</f>
        <v>0</v>
      </c>
      <c r="BE79" s="534" t="str">
        <f>IF(日報入力!AV79,日報入力!AV79,"")</f>
        <v/>
      </c>
      <c r="BF79" s="534" t="str">
        <f>IF(日報入力!AW79,日報入力!AW79,"")</f>
        <v/>
      </c>
      <c r="BG79" s="398">
        <f>IF(日報入力!G79,日報入力!K79*日報入力!D79*日報入力!BC79,"")</f>
        <v>0</v>
      </c>
    </row>
    <row r="80" spans="1:59" ht="19.5" hidden="1" customHeight="1" x14ac:dyDescent="0.15">
      <c r="A80" s="302">
        <v>44433</v>
      </c>
      <c r="B80" s="291">
        <v>997</v>
      </c>
      <c r="C80" s="291">
        <v>33</v>
      </c>
      <c r="D80" s="291">
        <v>931</v>
      </c>
      <c r="E80" s="291">
        <v>75</v>
      </c>
      <c r="F80" s="291">
        <v>60</v>
      </c>
      <c r="G80" s="291">
        <v>60</v>
      </c>
      <c r="H80" s="291">
        <v>180</v>
      </c>
      <c r="I80" s="291"/>
      <c r="J80" s="291"/>
      <c r="K80" s="291"/>
      <c r="L80" s="291"/>
      <c r="M80" s="291"/>
      <c r="N80" s="291"/>
      <c r="O80" s="291"/>
      <c r="P80" s="291"/>
      <c r="Q80" s="291"/>
      <c r="R80" s="291"/>
      <c r="S80" s="291"/>
      <c r="T80" s="291"/>
      <c r="U80" s="291"/>
      <c r="V80" s="378">
        <v>0</v>
      </c>
      <c r="W80" s="291"/>
      <c r="X80" s="291"/>
      <c r="Y80" s="291"/>
      <c r="Z80" s="291"/>
      <c r="AA80" s="291"/>
      <c r="AB80" s="291"/>
      <c r="AC80" s="291"/>
      <c r="AD80" s="291"/>
      <c r="AE80" s="292">
        <v>75</v>
      </c>
      <c r="AF80" s="293">
        <v>0</v>
      </c>
      <c r="AG80" s="293">
        <v>0</v>
      </c>
      <c r="AH80" s="293">
        <v>150</v>
      </c>
      <c r="AI80" s="294">
        <v>0</v>
      </c>
      <c r="AJ80" s="294">
        <v>0</v>
      </c>
      <c r="AK80" s="294">
        <v>0</v>
      </c>
      <c r="AL80" s="292">
        <v>11250</v>
      </c>
      <c r="AM80" s="292">
        <v>0</v>
      </c>
      <c r="AN80" s="1133" t="s">
        <v>1961</v>
      </c>
      <c r="AO80" s="1133" t="s">
        <v>122</v>
      </c>
      <c r="AP80" s="1133" t="str">
        <f>IF(日報入力!AQ80,日報入力!BA80,"")</f>
        <v>竹中</v>
      </c>
      <c r="AQ80" s="1133" t="str">
        <f>IF(日報入力!AR80,日報入力!BB80,"")</f>
        <v>プリヤディ</v>
      </c>
      <c r="AR80" s="1133" t="str">
        <f>IF(日報入力!AS80,"N勤","")</f>
        <v/>
      </c>
      <c r="AS80" s="295">
        <f t="shared" si="6"/>
        <v>0</v>
      </c>
      <c r="AT80" s="439">
        <f>日報入力!AY80</f>
        <v>120</v>
      </c>
      <c r="AU80" s="518">
        <f>IF(日報入力!G80,G80*60/E80,"")</f>
        <v>48</v>
      </c>
      <c r="AV80" s="528" t="str">
        <f>IF(日報入力!AT80,日報入力!AT80,"")</f>
        <v/>
      </c>
      <c r="AW80" s="529" t="str">
        <f>IF(日報入力!AT80,AE80/日報入力!AT80,"")</f>
        <v/>
      </c>
      <c r="AX80" s="530">
        <f>IF(1&lt;日報集計!AT80,AT80/(((F80-I80-J80-N80-O80)*60)/(E80)),"")</f>
        <v>2.5</v>
      </c>
      <c r="AY80" s="664">
        <f>IF(日報入力!H80,AT80/(((F80-J80)*60)/E80),"")</f>
        <v>2.5</v>
      </c>
      <c r="AZ80" s="664">
        <f>IF(日報入力!I80,AT80/((G80*60)/E80),"")</f>
        <v>2.5</v>
      </c>
      <c r="BA80" s="296">
        <f>IF(日報入力!G80,G80/F80,"")</f>
        <v>1</v>
      </c>
      <c r="BB80" s="386">
        <f t="shared" si="7"/>
        <v>11250</v>
      </c>
      <c r="BC80" s="386">
        <f t="shared" si="8"/>
        <v>3750</v>
      </c>
      <c r="BD80" s="1143">
        <f>日報入力!AU80</f>
        <v>0</v>
      </c>
      <c r="BE80" s="534" t="str">
        <f>IF(日報入力!AV80,日報入力!AV80,"")</f>
        <v/>
      </c>
      <c r="BF80" s="534" t="str">
        <f>IF(日報入力!AW80,日報入力!AW80,"")</f>
        <v/>
      </c>
      <c r="BG80" s="398">
        <f>IF(日報入力!G80,日報入力!K80*日報入力!D80*日報入力!BC80,"")</f>
        <v>0</v>
      </c>
    </row>
    <row r="81" spans="1:59" ht="19.5" hidden="1" customHeight="1" x14ac:dyDescent="0.15">
      <c r="A81" s="302">
        <v>44433</v>
      </c>
      <c r="B81" s="291">
        <v>997</v>
      </c>
      <c r="C81" s="291">
        <v>1</v>
      </c>
      <c r="D81" s="291">
        <v>920</v>
      </c>
      <c r="E81" s="291">
        <v>12</v>
      </c>
      <c r="F81" s="291">
        <v>120</v>
      </c>
      <c r="G81" s="291">
        <v>120</v>
      </c>
      <c r="H81" s="291">
        <v>120</v>
      </c>
      <c r="I81" s="291"/>
      <c r="J81" s="291"/>
      <c r="K81" s="291"/>
      <c r="L81" s="291"/>
      <c r="M81" s="291"/>
      <c r="N81" s="291"/>
      <c r="O81" s="291"/>
      <c r="P81" s="291"/>
      <c r="Q81" s="291"/>
      <c r="R81" s="291"/>
      <c r="S81" s="291"/>
      <c r="T81" s="291"/>
      <c r="U81" s="291"/>
      <c r="V81" s="378">
        <v>0</v>
      </c>
      <c r="W81" s="291"/>
      <c r="X81" s="291"/>
      <c r="Y81" s="291"/>
      <c r="Z81" s="291"/>
      <c r="AA81" s="291"/>
      <c r="AB81" s="291"/>
      <c r="AC81" s="291"/>
      <c r="AD81" s="291"/>
      <c r="AE81" s="292">
        <v>12</v>
      </c>
      <c r="AF81" s="293">
        <v>0</v>
      </c>
      <c r="AG81" s="293">
        <v>0</v>
      </c>
      <c r="AH81" s="293">
        <v>530</v>
      </c>
      <c r="AI81" s="294">
        <v>0</v>
      </c>
      <c r="AJ81" s="294">
        <v>0</v>
      </c>
      <c r="AK81" s="294">
        <v>0</v>
      </c>
      <c r="AL81" s="292">
        <v>6360</v>
      </c>
      <c r="AM81" s="292">
        <v>0</v>
      </c>
      <c r="AN81" s="1133" t="s">
        <v>1495</v>
      </c>
      <c r="AO81" s="1133" t="s">
        <v>122</v>
      </c>
      <c r="AP81" s="1133" t="str">
        <f>IF(日報入力!AQ81,日報入力!BA81,"")</f>
        <v/>
      </c>
      <c r="AQ81" s="1133" t="str">
        <f>IF(日報入力!AR81,日報入力!BB81,"")</f>
        <v/>
      </c>
      <c r="AR81" s="1133" t="str">
        <f>IF(日報入力!AS81,"N勤","")</f>
        <v/>
      </c>
      <c r="AS81" s="295">
        <f t="shared" si="6"/>
        <v>0</v>
      </c>
      <c r="AT81" s="439">
        <f>日報入力!AY81</f>
        <v>600</v>
      </c>
      <c r="AU81" s="518">
        <f>IF(日報入力!G81,G81*60/E81,"")</f>
        <v>600</v>
      </c>
      <c r="AV81" s="528" t="str">
        <f>IF(日報入力!AT81,日報入力!AT81,"")</f>
        <v/>
      </c>
      <c r="AW81" s="529" t="str">
        <f>IF(日報入力!AT81,AE81/日報入力!AT81,"")</f>
        <v/>
      </c>
      <c r="AX81" s="530">
        <f>IF(1&lt;日報集計!AT81,AT81/(((F81-I81-J81-N81-O81)*60)/(E81)),"")</f>
        <v>1</v>
      </c>
      <c r="AY81" s="664">
        <f>IF(日報入力!H81,AT81/(((F81-J81)*60)/E81),"")</f>
        <v>1</v>
      </c>
      <c r="AZ81" s="664">
        <f>IF(日報入力!I81,AT81/((G81*60)/E81),"")</f>
        <v>1</v>
      </c>
      <c r="BA81" s="296">
        <f>IF(日報入力!G81,G81/F81,"")</f>
        <v>1</v>
      </c>
      <c r="BB81" s="386">
        <f t="shared" si="7"/>
        <v>3180</v>
      </c>
      <c r="BC81" s="386">
        <f t="shared" si="8"/>
        <v>3180</v>
      </c>
      <c r="BD81" s="1143">
        <f>日報入力!AU81</f>
        <v>0</v>
      </c>
      <c r="BE81" s="534" t="str">
        <f>IF(日報入力!AV81,日報入力!AV81,"")</f>
        <v/>
      </c>
      <c r="BF81" s="534" t="str">
        <f>IF(日報入力!AW81,日報入力!AW81,"")</f>
        <v/>
      </c>
      <c r="BG81" s="398">
        <f>IF(日報入力!G81,日報入力!K81*日報入力!D81*日報入力!BC81,"")</f>
        <v>0</v>
      </c>
    </row>
    <row r="82" spans="1:59" ht="19.5" hidden="1" customHeight="1" x14ac:dyDescent="0.15">
      <c r="A82" s="302">
        <v>44433</v>
      </c>
      <c r="B82" s="291">
        <v>997</v>
      </c>
      <c r="C82" s="291">
        <v>1</v>
      </c>
      <c r="D82" s="291">
        <v>905</v>
      </c>
      <c r="E82" s="291">
        <v>20</v>
      </c>
      <c r="F82" s="291">
        <v>100</v>
      </c>
      <c r="G82" s="291">
        <v>70</v>
      </c>
      <c r="H82" s="291">
        <v>100</v>
      </c>
      <c r="I82" s="291"/>
      <c r="J82" s="291"/>
      <c r="K82" s="291"/>
      <c r="L82" s="291"/>
      <c r="M82" s="291"/>
      <c r="N82" s="291"/>
      <c r="O82" s="291"/>
      <c r="P82" s="291"/>
      <c r="Q82" s="291"/>
      <c r="R82" s="291"/>
      <c r="S82" s="291"/>
      <c r="T82" s="291">
        <v>30</v>
      </c>
      <c r="U82" s="291"/>
      <c r="V82" s="378">
        <v>0</v>
      </c>
      <c r="W82" s="291"/>
      <c r="X82" s="291"/>
      <c r="Y82" s="291"/>
      <c r="Z82" s="291"/>
      <c r="AA82" s="291"/>
      <c r="AB82" s="291"/>
      <c r="AC82" s="291"/>
      <c r="AD82" s="291"/>
      <c r="AE82" s="292">
        <v>20</v>
      </c>
      <c r="AF82" s="293">
        <v>0</v>
      </c>
      <c r="AG82" s="293">
        <v>0</v>
      </c>
      <c r="AH82" s="293">
        <v>0</v>
      </c>
      <c r="AI82" s="294">
        <v>0</v>
      </c>
      <c r="AJ82" s="294">
        <v>0</v>
      </c>
      <c r="AK82" s="294">
        <v>0</v>
      </c>
      <c r="AL82" s="292">
        <v>0</v>
      </c>
      <c r="AM82" s="292">
        <v>0</v>
      </c>
      <c r="AN82" s="1133" t="s">
        <v>1521</v>
      </c>
      <c r="AO82" s="1133" t="s">
        <v>122</v>
      </c>
      <c r="AP82" s="1133" t="str">
        <f>IF(日報入力!AQ82,日報入力!BA82,"")</f>
        <v/>
      </c>
      <c r="AQ82" s="1133" t="str">
        <f>IF(日報入力!AR82,日報入力!BB82,"")</f>
        <v/>
      </c>
      <c r="AR82" s="1133" t="str">
        <f>IF(日報入力!AS82,"N勤","")</f>
        <v/>
      </c>
      <c r="AS82" s="295">
        <f t="shared" si="6"/>
        <v>0</v>
      </c>
      <c r="AT82" s="439">
        <f>日報入力!AY82</f>
        <v>300</v>
      </c>
      <c r="AU82" s="518">
        <f>IF(日報入力!G82,G82*60/E82,"")</f>
        <v>210</v>
      </c>
      <c r="AV82" s="528" t="str">
        <f>IF(日報入力!AT82,日報入力!AT82,"")</f>
        <v/>
      </c>
      <c r="AW82" s="529" t="str">
        <f>IF(日報入力!AT82,AE82/日報入力!AT82,"")</f>
        <v/>
      </c>
      <c r="AX82" s="530">
        <f>IF(1&lt;日報集計!AT82,AT82/(((F82-I82-J82-N82-O82)*60)/(E82)),"")</f>
        <v>1</v>
      </c>
      <c r="AY82" s="664">
        <f>IF(日報入力!H82,AT82/(((F82-J82)*60)/E82),"")</f>
        <v>1</v>
      </c>
      <c r="AZ82" s="664">
        <f>IF(日報入力!I82,AT82/((G82*60)/E82),"")</f>
        <v>1.4285714285714286</v>
      </c>
      <c r="BA82" s="296">
        <f>IF(日報入力!G82,G82/F82,"")</f>
        <v>0.7</v>
      </c>
      <c r="BB82" s="386">
        <f t="shared" si="7"/>
        <v>0</v>
      </c>
      <c r="BC82" s="386">
        <f t="shared" si="8"/>
        <v>0</v>
      </c>
      <c r="BD82" s="1143">
        <f>日報入力!AU82</f>
        <v>0</v>
      </c>
      <c r="BE82" s="534" t="str">
        <f>IF(日報入力!AV82,日報入力!AV82,"")</f>
        <v/>
      </c>
      <c r="BF82" s="534" t="str">
        <f>IF(日報入力!AW82,日報入力!AW82,"")</f>
        <v/>
      </c>
      <c r="BG82" s="398">
        <f>IF(日報入力!G82,日報入力!K82*日報入力!D82*日報入力!BC82,"")</f>
        <v>0</v>
      </c>
    </row>
    <row r="83" spans="1:59" ht="19.5" hidden="1" customHeight="1" x14ac:dyDescent="0.15">
      <c r="A83" s="302">
        <v>44433</v>
      </c>
      <c r="B83" s="291">
        <v>51</v>
      </c>
      <c r="C83" s="291">
        <v>2</v>
      </c>
      <c r="D83" s="291">
        <v>953</v>
      </c>
      <c r="E83" s="291">
        <v>0</v>
      </c>
      <c r="F83" s="291">
        <v>465</v>
      </c>
      <c r="G83" s="291">
        <v>465</v>
      </c>
      <c r="H83" s="291">
        <v>465</v>
      </c>
      <c r="I83" s="291"/>
      <c r="J83" s="291"/>
      <c r="K83" s="291"/>
      <c r="L83" s="291"/>
      <c r="M83" s="291"/>
      <c r="N83" s="291"/>
      <c r="O83" s="291"/>
      <c r="P83" s="291"/>
      <c r="Q83" s="291"/>
      <c r="R83" s="291"/>
      <c r="S83" s="291"/>
      <c r="T83" s="291"/>
      <c r="U83" s="291"/>
      <c r="V83" s="378">
        <v>0</v>
      </c>
      <c r="W83" s="291"/>
      <c r="X83" s="291"/>
      <c r="Y83" s="291"/>
      <c r="Z83" s="291"/>
      <c r="AA83" s="291"/>
      <c r="AB83" s="291"/>
      <c r="AC83" s="291"/>
      <c r="AD83" s="291"/>
      <c r="AE83" s="292">
        <v>0</v>
      </c>
      <c r="AF83" s="293">
        <v>0</v>
      </c>
      <c r="AG83" s="293">
        <v>0</v>
      </c>
      <c r="AH83" s="293">
        <v>0</v>
      </c>
      <c r="AI83" s="294">
        <v>0</v>
      </c>
      <c r="AJ83" s="294">
        <v>0</v>
      </c>
      <c r="AK83" s="294">
        <v>0</v>
      </c>
      <c r="AL83" s="292">
        <v>0</v>
      </c>
      <c r="AM83" s="292">
        <v>0</v>
      </c>
      <c r="AN83" s="1133" t="s">
        <v>1472</v>
      </c>
      <c r="AO83" s="1133" t="s">
        <v>1106</v>
      </c>
      <c r="AP83" s="1133" t="str">
        <f>IF(日報入力!AQ83,日報入力!BA83,"")</f>
        <v/>
      </c>
      <c r="AQ83" s="1133" t="str">
        <f>IF(日報入力!AR83,日報入力!BB83,"")</f>
        <v/>
      </c>
      <c r="AR83" s="1133" t="str">
        <f>IF(日報入力!AS83,"N勤","")</f>
        <v/>
      </c>
      <c r="AS83" s="295" t="e">
        <f t="shared" si="6"/>
        <v>#DIV/0!</v>
      </c>
      <c r="AT83" s="439">
        <f>日報入力!AY83</f>
        <v>0</v>
      </c>
      <c r="AU83" s="518" t="e">
        <f>IF(日報入力!G83,G83*60/E83,"")</f>
        <v>#DIV/0!</v>
      </c>
      <c r="AV83" s="528" t="str">
        <f>IF(日報入力!AT83,日報入力!AT83,"")</f>
        <v/>
      </c>
      <c r="AW83" s="529" t="str">
        <f>IF(日報入力!AT83,AE83/日報入力!AT83,"")</f>
        <v/>
      </c>
      <c r="AX83" s="530" t="str">
        <f>IF(1&lt;日報集計!AT83,AT83/(((F83-I83-J83-N83-O83)*60)/(E83)),"")</f>
        <v/>
      </c>
      <c r="AY83" s="664" t="e">
        <f>IF(日報入力!H83,AT83/(((F83-J83)*60)/E83),"")</f>
        <v>#DIV/0!</v>
      </c>
      <c r="AZ83" s="664" t="e">
        <f>IF(日報入力!I83,AT83/((G83*60)/E83),"")</f>
        <v>#DIV/0!</v>
      </c>
      <c r="BA83" s="296">
        <f>IF(日報入力!G83,G83/F83,"")</f>
        <v>1</v>
      </c>
      <c r="BB83" s="386">
        <f t="shared" si="7"/>
        <v>0</v>
      </c>
      <c r="BC83" s="386">
        <f t="shared" si="8"/>
        <v>0</v>
      </c>
      <c r="BD83" s="1143">
        <f>日報入力!AU83</f>
        <v>0</v>
      </c>
      <c r="BE83" s="534" t="str">
        <f>IF(日報入力!AV83,日報入力!AV83,"")</f>
        <v/>
      </c>
      <c r="BF83" s="534" t="str">
        <f>IF(日報入力!AW83,日報入力!AW83,"")</f>
        <v/>
      </c>
      <c r="BG83" s="398">
        <f>IF(日報入力!G83,日報入力!K83*日報入力!D83*日報入力!BC83,"")</f>
        <v>0</v>
      </c>
    </row>
    <row r="84" spans="1:59" ht="19.5" hidden="1" customHeight="1" x14ac:dyDescent="0.15">
      <c r="A84" s="302">
        <v>44434</v>
      </c>
      <c r="B84" s="291">
        <v>997</v>
      </c>
      <c r="C84" s="291">
        <v>33</v>
      </c>
      <c r="D84" s="291">
        <v>923</v>
      </c>
      <c r="E84" s="291">
        <v>198</v>
      </c>
      <c r="F84" s="291">
        <v>180</v>
      </c>
      <c r="G84" s="291">
        <v>180</v>
      </c>
      <c r="H84" s="291">
        <v>540</v>
      </c>
      <c r="I84" s="291"/>
      <c r="J84" s="291"/>
      <c r="K84" s="291"/>
      <c r="L84" s="291"/>
      <c r="M84" s="291"/>
      <c r="N84" s="291"/>
      <c r="O84" s="291"/>
      <c r="P84" s="291"/>
      <c r="Q84" s="291"/>
      <c r="R84" s="291"/>
      <c r="S84" s="291"/>
      <c r="T84" s="291"/>
      <c r="U84" s="291"/>
      <c r="V84" s="378">
        <v>0</v>
      </c>
      <c r="W84" s="291"/>
      <c r="X84" s="291"/>
      <c r="Y84" s="291"/>
      <c r="Z84" s="291"/>
      <c r="AA84" s="291"/>
      <c r="AB84" s="291"/>
      <c r="AC84" s="291"/>
      <c r="AD84" s="291"/>
      <c r="AE84" s="292">
        <v>198</v>
      </c>
      <c r="AF84" s="293">
        <v>0</v>
      </c>
      <c r="AG84" s="293">
        <v>0</v>
      </c>
      <c r="AH84" s="293">
        <v>46</v>
      </c>
      <c r="AI84" s="294">
        <v>0</v>
      </c>
      <c r="AJ84" s="294">
        <v>0</v>
      </c>
      <c r="AK84" s="294">
        <v>0</v>
      </c>
      <c r="AL84" s="292">
        <v>9108</v>
      </c>
      <c r="AM84" s="292">
        <v>0</v>
      </c>
      <c r="AN84" s="68" t="s">
        <v>1820</v>
      </c>
      <c r="AO84" s="68" t="s">
        <v>122</v>
      </c>
      <c r="AP84" s="68" t="str">
        <f>IF(日報入力!AQ84,日報入力!BA84,"")</f>
        <v>竹中</v>
      </c>
      <c r="AQ84" s="68" t="str">
        <f>IF(日報入力!AR84,日報入力!BB84,"")</f>
        <v>プリヤディ</v>
      </c>
      <c r="AR84" s="68" t="str">
        <f>IF(日報入力!AS84,"N勤","")</f>
        <v/>
      </c>
      <c r="AS84" s="295">
        <f t="shared" ref="AS84:AS133" si="9">IF(A84,V84/(AE84+V84),"")</f>
        <v>0</v>
      </c>
      <c r="AT84" s="439">
        <f>日報入力!AY84</f>
        <v>36</v>
      </c>
      <c r="AU84" s="518">
        <f>IF(日報入力!G84,G84*60/E84,"")</f>
        <v>54.545454545454547</v>
      </c>
      <c r="AV84" s="528" t="str">
        <f>IF(日報入力!AT84,日報入力!AT84,"")</f>
        <v/>
      </c>
      <c r="AW84" s="529" t="str">
        <f>IF(日報入力!AT84,AE84/日報入力!AT84,"")</f>
        <v/>
      </c>
      <c r="AX84" s="530">
        <f>IF(1&lt;日報集計!AT84,AT84/(((F84-I84-J84-N84-O84)*60)/(E84)),"")</f>
        <v>0.66</v>
      </c>
      <c r="AY84" s="664">
        <f>IF(日報入力!H84,AT84/(((F84-J84)*60)/E84),"")</f>
        <v>0.66</v>
      </c>
      <c r="AZ84" s="664">
        <f>IF(日報入力!I84,AT84/((G84*60)/E84),"")</f>
        <v>0.66</v>
      </c>
      <c r="BA84" s="296">
        <f>IF(日報入力!G84,G84/F84,"")</f>
        <v>1</v>
      </c>
      <c r="BB84" s="386">
        <f t="shared" ref="BB84:BB133" si="10">AL84/F84*60</f>
        <v>3036</v>
      </c>
      <c r="BC84" s="386">
        <f t="shared" ref="BC84:BC133" si="11">AL84/H84*60</f>
        <v>1012</v>
      </c>
      <c r="BD84" s="80">
        <f>日報入力!AU84</f>
        <v>0</v>
      </c>
      <c r="BE84" s="534" t="str">
        <f>IF(日報入力!AV84,日報入力!AV84,"")</f>
        <v/>
      </c>
      <c r="BF84" s="534" t="str">
        <f>IF(日報入力!AW84,日報入力!AW84,"")</f>
        <v/>
      </c>
      <c r="BG84" s="398">
        <f>IF(日報入力!G84,日報入力!K84*日報入力!D84*日報入力!BC84,"")</f>
        <v>0</v>
      </c>
    </row>
    <row r="85" spans="1:59" ht="19.5" hidden="1" customHeight="1" x14ac:dyDescent="0.15">
      <c r="A85" s="302">
        <v>44434</v>
      </c>
      <c r="B85" s="291">
        <v>997</v>
      </c>
      <c r="C85" s="291">
        <v>33</v>
      </c>
      <c r="D85" s="291">
        <v>925</v>
      </c>
      <c r="E85" s="291">
        <v>162</v>
      </c>
      <c r="F85" s="291">
        <v>50</v>
      </c>
      <c r="G85" s="291">
        <v>50</v>
      </c>
      <c r="H85" s="291">
        <v>150</v>
      </c>
      <c r="I85" s="291"/>
      <c r="J85" s="291"/>
      <c r="K85" s="291"/>
      <c r="L85" s="291"/>
      <c r="M85" s="291"/>
      <c r="N85" s="291"/>
      <c r="O85" s="291"/>
      <c r="P85" s="291"/>
      <c r="Q85" s="291"/>
      <c r="R85" s="291"/>
      <c r="S85" s="291"/>
      <c r="T85" s="291"/>
      <c r="U85" s="291"/>
      <c r="V85" s="378">
        <v>0</v>
      </c>
      <c r="W85" s="291"/>
      <c r="X85" s="291"/>
      <c r="Y85" s="291"/>
      <c r="Z85" s="291"/>
      <c r="AA85" s="291"/>
      <c r="AB85" s="291"/>
      <c r="AC85" s="291"/>
      <c r="AD85" s="291"/>
      <c r="AE85" s="292">
        <v>162</v>
      </c>
      <c r="AF85" s="293">
        <v>0</v>
      </c>
      <c r="AG85" s="293">
        <v>0</v>
      </c>
      <c r="AH85" s="293">
        <v>62</v>
      </c>
      <c r="AI85" s="294">
        <v>0</v>
      </c>
      <c r="AJ85" s="294">
        <v>0</v>
      </c>
      <c r="AK85" s="294">
        <v>0</v>
      </c>
      <c r="AL85" s="292">
        <v>10044</v>
      </c>
      <c r="AM85" s="292">
        <v>0</v>
      </c>
      <c r="AN85" s="68" t="s">
        <v>1533</v>
      </c>
      <c r="AO85" s="68" t="s">
        <v>122</v>
      </c>
      <c r="AP85" s="68" t="str">
        <f>IF(日報入力!AQ85,日報入力!BA85,"")</f>
        <v>竹中</v>
      </c>
      <c r="AQ85" s="68" t="str">
        <f>IF(日報入力!AR85,日報入力!BB85,"")</f>
        <v>プリヤディ</v>
      </c>
      <c r="AR85" s="68" t="str">
        <f>IF(日報入力!AS85,"N勤","")</f>
        <v/>
      </c>
      <c r="AS85" s="295">
        <f t="shared" si="9"/>
        <v>0</v>
      </c>
      <c r="AT85" s="439">
        <f>日報入力!AY85</f>
        <v>46</v>
      </c>
      <c r="AU85" s="518">
        <f>IF(日報入力!G85,G85*60/E85,"")</f>
        <v>18.518518518518519</v>
      </c>
      <c r="AV85" s="528" t="str">
        <f>IF(日報入力!AT85,日報入力!AT85,"")</f>
        <v/>
      </c>
      <c r="AW85" s="529" t="str">
        <f>IF(日報入力!AT85,AE85/日報入力!AT85,"")</f>
        <v/>
      </c>
      <c r="AX85" s="530">
        <f>IF(1&lt;日報集計!AT85,AT85/(((F85-I85-J85-N85-O85)*60)/(E85)),"")</f>
        <v>2.484</v>
      </c>
      <c r="AY85" s="664">
        <f>IF(日報入力!H85,AT85/(((F85-J85)*60)/E85),"")</f>
        <v>2.484</v>
      </c>
      <c r="AZ85" s="664">
        <f>IF(日報入力!I85,AT85/((G85*60)/E85),"")</f>
        <v>2.484</v>
      </c>
      <c r="BA85" s="296">
        <f>IF(日報入力!G85,G85/F85,"")</f>
        <v>1</v>
      </c>
      <c r="BB85" s="386">
        <f t="shared" si="10"/>
        <v>12052.8</v>
      </c>
      <c r="BC85" s="386">
        <f t="shared" si="11"/>
        <v>4017.5999999999995</v>
      </c>
      <c r="BD85" s="80">
        <f>日報入力!AU85</f>
        <v>0</v>
      </c>
      <c r="BE85" s="534" t="str">
        <f>IF(日報入力!AV85,日報入力!AV85,"")</f>
        <v/>
      </c>
      <c r="BF85" s="534" t="str">
        <f>IF(日報入力!AW85,日報入力!AW85,"")</f>
        <v/>
      </c>
      <c r="BG85" s="398">
        <f>IF(日報入力!G85,日報入力!K85*日報入力!D85*日報入力!BC85,"")</f>
        <v>0</v>
      </c>
    </row>
    <row r="86" spans="1:59" ht="19.5" hidden="1" customHeight="1" x14ac:dyDescent="0.15">
      <c r="A86" s="302">
        <v>44434</v>
      </c>
      <c r="B86" s="291">
        <v>997</v>
      </c>
      <c r="C86" s="291">
        <v>33</v>
      </c>
      <c r="D86" s="291">
        <v>933</v>
      </c>
      <c r="E86" s="291">
        <v>390</v>
      </c>
      <c r="F86" s="291">
        <v>250</v>
      </c>
      <c r="G86" s="291">
        <v>250</v>
      </c>
      <c r="H86" s="291">
        <v>750</v>
      </c>
      <c r="I86" s="291"/>
      <c r="J86" s="291"/>
      <c r="K86" s="291"/>
      <c r="L86" s="291"/>
      <c r="M86" s="291"/>
      <c r="N86" s="291"/>
      <c r="O86" s="291"/>
      <c r="P86" s="291"/>
      <c r="Q86" s="291"/>
      <c r="R86" s="291"/>
      <c r="S86" s="291"/>
      <c r="T86" s="291"/>
      <c r="U86" s="291"/>
      <c r="V86" s="378">
        <v>0</v>
      </c>
      <c r="W86" s="291"/>
      <c r="X86" s="291"/>
      <c r="Y86" s="291"/>
      <c r="Z86" s="291"/>
      <c r="AA86" s="291"/>
      <c r="AB86" s="291"/>
      <c r="AC86" s="291"/>
      <c r="AD86" s="291"/>
      <c r="AE86" s="292">
        <v>390</v>
      </c>
      <c r="AF86" s="293">
        <v>0</v>
      </c>
      <c r="AG86" s="293">
        <v>0</v>
      </c>
      <c r="AH86" s="293">
        <v>71</v>
      </c>
      <c r="AI86" s="294">
        <v>0</v>
      </c>
      <c r="AJ86" s="294">
        <v>0</v>
      </c>
      <c r="AK86" s="294">
        <v>0</v>
      </c>
      <c r="AL86" s="292">
        <v>27690</v>
      </c>
      <c r="AM86" s="292">
        <v>0</v>
      </c>
      <c r="AN86" s="68" t="s">
        <v>1537</v>
      </c>
      <c r="AO86" s="68" t="s">
        <v>122</v>
      </c>
      <c r="AP86" s="68" t="str">
        <f>IF(日報入力!AQ86,日報入力!BA86,"")</f>
        <v>竹中</v>
      </c>
      <c r="AQ86" s="68" t="str">
        <f>IF(日報入力!AR86,日報入力!BB86,"")</f>
        <v>プリヤディ</v>
      </c>
      <c r="AR86" s="68" t="str">
        <f>IF(日報入力!AS86,"N勤","")</f>
        <v/>
      </c>
      <c r="AS86" s="295">
        <f t="shared" si="9"/>
        <v>0</v>
      </c>
      <c r="AT86" s="439">
        <f>日報入力!AY86</f>
        <v>53</v>
      </c>
      <c r="AU86" s="518">
        <f>IF(日報入力!G86,G86*60/E86,"")</f>
        <v>38.46153846153846</v>
      </c>
      <c r="AV86" s="528" t="str">
        <f>IF(日報入力!AT86,日報入力!AT86,"")</f>
        <v/>
      </c>
      <c r="AW86" s="529" t="str">
        <f>IF(日報入力!AT86,AE86/日報入力!AT86,"")</f>
        <v/>
      </c>
      <c r="AX86" s="530">
        <f>IF(1&lt;日報集計!AT86,AT86/(((F86-I86-J86-N86-O86)*60)/(E86)),"")</f>
        <v>1.3780000000000001</v>
      </c>
      <c r="AY86" s="664">
        <f>IF(日報入力!H86,AT86/(((F86-J86)*60)/E86),"")</f>
        <v>1.3780000000000001</v>
      </c>
      <c r="AZ86" s="664">
        <f>IF(日報入力!I86,AT86/((G86*60)/E86),"")</f>
        <v>1.3780000000000001</v>
      </c>
      <c r="BA86" s="296">
        <f>IF(日報入力!G86,G86/F86,"")</f>
        <v>1</v>
      </c>
      <c r="BB86" s="386">
        <f t="shared" si="10"/>
        <v>6645.6</v>
      </c>
      <c r="BC86" s="386">
        <f t="shared" si="11"/>
        <v>2215.2000000000003</v>
      </c>
      <c r="BD86" s="80">
        <f>日報入力!AU86</f>
        <v>0</v>
      </c>
      <c r="BE86" s="534" t="str">
        <f>IF(日報入力!AV86,日報入力!AV86,"")</f>
        <v/>
      </c>
      <c r="BF86" s="534" t="str">
        <f>IF(日報入力!AW86,日報入力!AW86,"")</f>
        <v/>
      </c>
      <c r="BG86" s="398">
        <f>IF(日報入力!G86,日報入力!K86*日報入力!D86*日報入力!BC86,"")</f>
        <v>0</v>
      </c>
    </row>
    <row r="87" spans="1:59" ht="19.5" hidden="1" customHeight="1" x14ac:dyDescent="0.15">
      <c r="A87" s="302">
        <v>44434</v>
      </c>
      <c r="B87" s="291">
        <v>31</v>
      </c>
      <c r="C87" s="291">
        <v>14</v>
      </c>
      <c r="D87" s="291">
        <v>582</v>
      </c>
      <c r="E87" s="291">
        <v>372</v>
      </c>
      <c r="F87" s="291">
        <v>525</v>
      </c>
      <c r="G87" s="291">
        <v>515</v>
      </c>
      <c r="H87" s="291">
        <v>262.5</v>
      </c>
      <c r="I87" s="291"/>
      <c r="J87" s="291"/>
      <c r="K87" s="291"/>
      <c r="L87" s="291"/>
      <c r="M87" s="291"/>
      <c r="N87" s="291"/>
      <c r="O87" s="291">
        <v>10</v>
      </c>
      <c r="P87" s="291"/>
      <c r="Q87" s="291"/>
      <c r="R87" s="291"/>
      <c r="S87" s="291"/>
      <c r="T87" s="291"/>
      <c r="U87" s="291"/>
      <c r="V87" s="378">
        <v>1</v>
      </c>
      <c r="W87" s="291"/>
      <c r="X87" s="291"/>
      <c r="Y87" s="291"/>
      <c r="Z87" s="291"/>
      <c r="AA87" s="291"/>
      <c r="AB87" s="291"/>
      <c r="AC87" s="291"/>
      <c r="AD87" s="291">
        <v>1</v>
      </c>
      <c r="AE87" s="292">
        <v>743</v>
      </c>
      <c r="AF87" s="293" t="s">
        <v>134</v>
      </c>
      <c r="AG87" s="293">
        <v>0.95</v>
      </c>
      <c r="AH87" s="293">
        <v>85</v>
      </c>
      <c r="AI87" s="294">
        <v>706.8</v>
      </c>
      <c r="AJ87" s="294">
        <v>705.85</v>
      </c>
      <c r="AK87" s="294">
        <v>0.94999999999993179</v>
      </c>
      <c r="AL87" s="292">
        <v>63155</v>
      </c>
      <c r="AM87" s="292">
        <v>85</v>
      </c>
      <c r="AN87" s="68" t="s">
        <v>1605</v>
      </c>
      <c r="AO87" s="68" t="s">
        <v>1877</v>
      </c>
      <c r="AP87" s="68" t="str">
        <f>IF(日報入力!AQ87,日報入力!BA87,"")</f>
        <v/>
      </c>
      <c r="AQ87" s="68" t="str">
        <f>IF(日報入力!AR87,日報入力!BB87,"")</f>
        <v/>
      </c>
      <c r="AR87" s="68" t="str">
        <f>IF(日報入力!AS87,"N勤","")</f>
        <v/>
      </c>
      <c r="AS87" s="295">
        <f t="shared" si="9"/>
        <v>1.3440860215053765E-3</v>
      </c>
      <c r="AT87" s="439">
        <f>日報入力!AY87</f>
        <v>85</v>
      </c>
      <c r="AU87" s="518">
        <f>IF(日報入力!G87,G87*60/E87,"")</f>
        <v>83.064516129032256</v>
      </c>
      <c r="AV87" s="528" t="str">
        <f>IF(日報入力!AT87,日報入力!AT87,"")</f>
        <v/>
      </c>
      <c r="AW87" s="529" t="str">
        <f>IF(日報入力!AT87,AE87/日報入力!AT87,"")</f>
        <v/>
      </c>
      <c r="AX87" s="530">
        <f>IF(1&lt;日報集計!AT87,AT87/(((F87-I87-J87-N87-O87)*60)/(E87)),"")</f>
        <v>1.0233009708737864</v>
      </c>
      <c r="AY87" s="664">
        <f>IF(日報入力!H87,AT87/(((F87-J87)*60)/E87),"")</f>
        <v>1.0038095238095239</v>
      </c>
      <c r="AZ87" s="664">
        <f>IF(日報入力!I87,AT87/((G87*60)/E87),"")</f>
        <v>1.0233009708737864</v>
      </c>
      <c r="BA87" s="296">
        <f>IF(日報入力!G87,G87/F87,"")</f>
        <v>0.98095238095238091</v>
      </c>
      <c r="BB87" s="386">
        <f t="shared" si="10"/>
        <v>7217.7142857142853</v>
      </c>
      <c r="BC87" s="386">
        <f t="shared" si="11"/>
        <v>14435.428571428571</v>
      </c>
      <c r="BD87" s="80">
        <f>日報入力!AU87</f>
        <v>0</v>
      </c>
      <c r="BE87" s="534" t="str">
        <f>IF(日報入力!AV87,日報入力!AV87,"")</f>
        <v/>
      </c>
      <c r="BF87" s="534" t="str">
        <f>IF(日報入力!AW87,日報入力!AW87,"")</f>
        <v/>
      </c>
      <c r="BG87" s="398">
        <f>IF(日報入力!G87,日報入力!K87*日報入力!D87*日報入力!BC87,"")</f>
        <v>0</v>
      </c>
    </row>
    <row r="88" spans="1:59" ht="19.5" hidden="1" customHeight="1" x14ac:dyDescent="0.15">
      <c r="A88" s="302">
        <v>44434</v>
      </c>
      <c r="B88" s="291">
        <v>22</v>
      </c>
      <c r="C88" s="291">
        <v>3</v>
      </c>
      <c r="D88" s="291">
        <v>324</v>
      </c>
      <c r="E88" s="291">
        <v>117</v>
      </c>
      <c r="F88" s="291">
        <v>365</v>
      </c>
      <c r="G88" s="291">
        <v>285</v>
      </c>
      <c r="H88" s="291">
        <v>365</v>
      </c>
      <c r="I88" s="291">
        <v>70</v>
      </c>
      <c r="J88" s="291"/>
      <c r="K88" s="291"/>
      <c r="L88" s="291">
        <v>10</v>
      </c>
      <c r="M88" s="291"/>
      <c r="N88" s="291"/>
      <c r="O88" s="291"/>
      <c r="P88" s="291"/>
      <c r="Q88" s="291"/>
      <c r="R88" s="291"/>
      <c r="S88" s="291"/>
      <c r="T88" s="291"/>
      <c r="U88" s="291"/>
      <c r="V88" s="378">
        <v>0</v>
      </c>
      <c r="W88" s="291"/>
      <c r="X88" s="291"/>
      <c r="Y88" s="291"/>
      <c r="Z88" s="291"/>
      <c r="AA88" s="291"/>
      <c r="AB88" s="291"/>
      <c r="AC88" s="291"/>
      <c r="AD88" s="291"/>
      <c r="AE88" s="292">
        <v>117</v>
      </c>
      <c r="AF88" s="293" t="s">
        <v>134</v>
      </c>
      <c r="AG88" s="293">
        <v>7.8</v>
      </c>
      <c r="AH88" s="293">
        <v>500</v>
      </c>
      <c r="AI88" s="294">
        <v>912.6</v>
      </c>
      <c r="AJ88" s="294">
        <v>912.6</v>
      </c>
      <c r="AK88" s="294">
        <v>0</v>
      </c>
      <c r="AL88" s="292">
        <v>58500</v>
      </c>
      <c r="AM88" s="292">
        <v>0</v>
      </c>
      <c r="AN88" s="68" t="s">
        <v>1959</v>
      </c>
      <c r="AO88" s="68" t="s">
        <v>1859</v>
      </c>
      <c r="AP88" s="68" t="str">
        <f>IF(日報入力!AQ88,日報入力!BA88,"")</f>
        <v/>
      </c>
      <c r="AQ88" s="68" t="str">
        <f>IF(日報入力!AR88,日報入力!BB88,"")</f>
        <v/>
      </c>
      <c r="AR88" s="68" t="str">
        <f>IF(日報入力!AS88,"N勤","")</f>
        <v/>
      </c>
      <c r="AS88" s="295">
        <f t="shared" si="9"/>
        <v>0</v>
      </c>
      <c r="AT88" s="439">
        <f>日報入力!AY88</f>
        <v>140</v>
      </c>
      <c r="AU88" s="518">
        <f>IF(日報入力!G88,G88*60/E88,"")</f>
        <v>146.15384615384616</v>
      </c>
      <c r="AV88" s="528" t="str">
        <f>IF(日報入力!AT88,日報入力!AT88,"")</f>
        <v/>
      </c>
      <c r="AW88" s="529" t="str">
        <f>IF(日報入力!AT88,AE88/日報入力!AT88,"")</f>
        <v/>
      </c>
      <c r="AX88" s="530">
        <f>IF(1&lt;日報集計!AT88,AT88/(((F88-I88-J88-N88-O88)*60)/(E88)),"")</f>
        <v>0.92542372881355939</v>
      </c>
      <c r="AY88" s="664">
        <f>IF(日報入力!H88,AT88/(((F88-J88)*60)/E88),"")</f>
        <v>0.74794520547945209</v>
      </c>
      <c r="AZ88" s="664">
        <f>IF(日報入力!I88,AT88/((G88*60)/E88),"")</f>
        <v>0.95789473684210524</v>
      </c>
      <c r="BA88" s="296">
        <f>IF(日報入力!G88,G88/F88,"")</f>
        <v>0.78082191780821919</v>
      </c>
      <c r="BB88" s="386">
        <f t="shared" si="10"/>
        <v>9616.4383561643826</v>
      </c>
      <c r="BC88" s="386">
        <f t="shared" si="11"/>
        <v>9616.4383561643826</v>
      </c>
      <c r="BD88" s="80">
        <f>日報入力!AU88</f>
        <v>0</v>
      </c>
      <c r="BE88" s="534" t="str">
        <f>IF(日報入力!AV88,日報入力!AV88,"")</f>
        <v/>
      </c>
      <c r="BF88" s="534" t="str">
        <f>IF(日報入力!AW88,日報入力!AW88,"")</f>
        <v/>
      </c>
      <c r="BG88" s="398">
        <f>IF(日報入力!G88,日報入力!K88*日報入力!D88*日報入力!BC88,"")</f>
        <v>0</v>
      </c>
    </row>
    <row r="89" spans="1:59" ht="19.5" hidden="1" customHeight="1" x14ac:dyDescent="0.15">
      <c r="A89" s="302">
        <v>44434</v>
      </c>
      <c r="B89" s="291">
        <v>22</v>
      </c>
      <c r="C89" s="291">
        <v>3</v>
      </c>
      <c r="D89" s="291">
        <v>593</v>
      </c>
      <c r="E89" s="291">
        <v>0</v>
      </c>
      <c r="F89" s="291">
        <v>70</v>
      </c>
      <c r="G89" s="291">
        <v>0</v>
      </c>
      <c r="H89" s="291">
        <v>70</v>
      </c>
      <c r="I89" s="291"/>
      <c r="J89" s="291">
        <v>70</v>
      </c>
      <c r="K89" s="291"/>
      <c r="L89" s="291"/>
      <c r="M89" s="291"/>
      <c r="N89" s="291"/>
      <c r="O89" s="291"/>
      <c r="P89" s="291"/>
      <c r="Q89" s="291"/>
      <c r="R89" s="291"/>
      <c r="S89" s="291"/>
      <c r="T89" s="291"/>
      <c r="U89" s="291"/>
      <c r="V89" s="378">
        <v>0</v>
      </c>
      <c r="W89" s="291"/>
      <c r="X89" s="291"/>
      <c r="Y89" s="291"/>
      <c r="Z89" s="291"/>
      <c r="AA89" s="291"/>
      <c r="AB89" s="291"/>
      <c r="AC89" s="291"/>
      <c r="AD89" s="291"/>
      <c r="AE89" s="292">
        <v>0</v>
      </c>
      <c r="AF89" s="293" t="s">
        <v>992</v>
      </c>
      <c r="AG89" s="293">
        <v>2.4</v>
      </c>
      <c r="AH89" s="293">
        <v>559.20000000000005</v>
      </c>
      <c r="AI89" s="294">
        <v>0</v>
      </c>
      <c r="AJ89" s="294">
        <v>0</v>
      </c>
      <c r="AK89" s="294">
        <v>0</v>
      </c>
      <c r="AL89" s="292">
        <v>0</v>
      </c>
      <c r="AM89" s="292">
        <v>0</v>
      </c>
      <c r="AN89" s="68" t="s">
        <v>1660</v>
      </c>
      <c r="AO89" s="68" t="s">
        <v>1859</v>
      </c>
      <c r="AP89" s="68" t="str">
        <f>IF(日報入力!AQ89,日報入力!BA89,"")</f>
        <v/>
      </c>
      <c r="AQ89" s="68" t="str">
        <f>IF(日報入力!AR89,日報入力!BB89,"")</f>
        <v/>
      </c>
      <c r="AR89" s="68" t="str">
        <f>IF(日報入力!AS89,"N勤","")</f>
        <v/>
      </c>
      <c r="AS89" s="295" t="e">
        <f t="shared" si="9"/>
        <v>#DIV/0!</v>
      </c>
      <c r="AT89" s="439">
        <f>日報入力!AY89</f>
        <v>240</v>
      </c>
      <c r="AU89" s="518" t="e">
        <f>IF(日報入力!G89,G89*60/E89,"")</f>
        <v>#DIV/0!</v>
      </c>
      <c r="AV89" s="528" t="str">
        <f>IF(日報入力!AT89,日報入力!AT89,"")</f>
        <v/>
      </c>
      <c r="AW89" s="529" t="str">
        <f>IF(日報入力!AT89,AE89/日報入力!AT89,"")</f>
        <v/>
      </c>
      <c r="AX89" s="530" t="e">
        <f>IF(1&lt;日報集計!AT89,AT89/(((F89-I89-J89-N89-O89)*60)/(E89)),"")</f>
        <v>#DIV/0!</v>
      </c>
      <c r="AY89" s="664" t="e">
        <f>IF(日報入力!H89,AT89/(((F89-J89)*60)/E89),"")</f>
        <v>#DIV/0!</v>
      </c>
      <c r="AZ89" s="664" t="e">
        <f>IF(日報入力!I89,AT89/((G89*60)/E89),"")</f>
        <v>#DIV/0!</v>
      </c>
      <c r="BA89" s="296">
        <f>IF(日報入力!G89,G89/F89,"")</f>
        <v>0</v>
      </c>
      <c r="BB89" s="386">
        <f t="shared" si="10"/>
        <v>0</v>
      </c>
      <c r="BC89" s="386">
        <f t="shared" si="11"/>
        <v>0</v>
      </c>
      <c r="BD89" s="80">
        <f>日報入力!AU89</f>
        <v>0</v>
      </c>
      <c r="BE89" s="534" t="str">
        <f>IF(日報入力!AV89,日報入力!AV89,"")</f>
        <v/>
      </c>
      <c r="BF89" s="534" t="str">
        <f>IF(日報入力!AW89,日報入力!AW89,"")</f>
        <v/>
      </c>
      <c r="BG89" s="398">
        <f>IF(日報入力!G89,日報入力!K89*日報入力!D89*日報入力!BC89,"")</f>
        <v>0</v>
      </c>
    </row>
    <row r="90" spans="1:59" ht="19.5" hidden="1" customHeight="1" x14ac:dyDescent="0.15">
      <c r="A90" s="302">
        <v>44434</v>
      </c>
      <c r="B90" s="291">
        <v>29</v>
      </c>
      <c r="C90" s="291">
        <v>17</v>
      </c>
      <c r="D90" s="291">
        <v>607</v>
      </c>
      <c r="E90" s="291">
        <v>73</v>
      </c>
      <c r="F90" s="291">
        <v>210</v>
      </c>
      <c r="G90" s="291">
        <v>210</v>
      </c>
      <c r="H90" s="291">
        <v>105</v>
      </c>
      <c r="I90" s="291"/>
      <c r="J90" s="291"/>
      <c r="K90" s="291"/>
      <c r="L90" s="291"/>
      <c r="M90" s="291"/>
      <c r="N90" s="291"/>
      <c r="O90" s="291"/>
      <c r="P90" s="291"/>
      <c r="Q90" s="291"/>
      <c r="R90" s="291"/>
      <c r="S90" s="291"/>
      <c r="T90" s="291"/>
      <c r="U90" s="291"/>
      <c r="V90" s="378">
        <v>0</v>
      </c>
      <c r="W90" s="291"/>
      <c r="X90" s="291"/>
      <c r="Y90" s="291"/>
      <c r="Z90" s="291"/>
      <c r="AA90" s="291"/>
      <c r="AB90" s="291"/>
      <c r="AC90" s="291"/>
      <c r="AD90" s="291"/>
      <c r="AE90" s="292">
        <v>73</v>
      </c>
      <c r="AF90" s="293" t="s">
        <v>2147</v>
      </c>
      <c r="AG90" s="293">
        <v>18.48</v>
      </c>
      <c r="AH90" s="293">
        <v>1161</v>
      </c>
      <c r="AI90" s="294">
        <v>1349.04</v>
      </c>
      <c r="AJ90" s="294">
        <v>1349.04</v>
      </c>
      <c r="AK90" s="294">
        <v>0</v>
      </c>
      <c r="AL90" s="292">
        <v>84753</v>
      </c>
      <c r="AM90" s="292">
        <v>0</v>
      </c>
      <c r="AN90" s="68" t="s">
        <v>1921</v>
      </c>
      <c r="AO90" s="68" t="s">
        <v>1873</v>
      </c>
      <c r="AP90" s="68" t="str">
        <f>IF(日報入力!AQ90,日報入力!BA90,"")</f>
        <v/>
      </c>
      <c r="AQ90" s="68" t="str">
        <f>IF(日報入力!AR90,日報入力!BB90,"")</f>
        <v/>
      </c>
      <c r="AR90" s="68" t="str">
        <f>IF(日報入力!AS90,"N勤","")</f>
        <v/>
      </c>
      <c r="AS90" s="295">
        <f t="shared" si="9"/>
        <v>0</v>
      </c>
      <c r="AT90" s="439">
        <f>日報入力!AY90</f>
        <v>240</v>
      </c>
      <c r="AU90" s="518">
        <f>IF(日報入力!G90,G90*60/E90,"")</f>
        <v>172.60273972602741</v>
      </c>
      <c r="AV90" s="528" t="str">
        <f>IF(日報入力!AT90,日報入力!AT90,"")</f>
        <v/>
      </c>
      <c r="AW90" s="529" t="str">
        <f>IF(日報入力!AT90,AE90/日報入力!AT90,"")</f>
        <v/>
      </c>
      <c r="AX90" s="530">
        <f>IF(1&lt;日報集計!AT90,AT90/(((F90-I90-J90-N90-O90)*60)/(E90)),"")</f>
        <v>1.3904761904761904</v>
      </c>
      <c r="AY90" s="664">
        <f>IF(日報入力!H90,AT90/(((F90-J90)*60)/E90),"")</f>
        <v>1.3904761904761904</v>
      </c>
      <c r="AZ90" s="664">
        <f>IF(日報入力!I90,AT90/((G90*60)/E90),"")</f>
        <v>1.3904761904761904</v>
      </c>
      <c r="BA90" s="296">
        <f>IF(日報入力!G90,G90/F90,"")</f>
        <v>1</v>
      </c>
      <c r="BB90" s="386">
        <f t="shared" si="10"/>
        <v>24215.142857142859</v>
      </c>
      <c r="BC90" s="386">
        <f t="shared" si="11"/>
        <v>48430.285714285717</v>
      </c>
      <c r="BD90" s="80">
        <f>日報入力!AU90</f>
        <v>0</v>
      </c>
      <c r="BE90" s="534" t="str">
        <f>IF(日報入力!AV90,日報入力!AV90,"")</f>
        <v/>
      </c>
      <c r="BF90" s="534" t="str">
        <f>IF(日報入力!AW90,日報入力!AW90,"")</f>
        <v/>
      </c>
      <c r="BG90" s="398">
        <f>IF(日報入力!G90,日報入力!K90*日報入力!D90*日報入力!BC90,"")</f>
        <v>0</v>
      </c>
    </row>
    <row r="91" spans="1:59" ht="19.5" hidden="1" customHeight="1" x14ac:dyDescent="0.15">
      <c r="A91" s="302">
        <v>44434</v>
      </c>
      <c r="B91" s="291">
        <v>29</v>
      </c>
      <c r="C91" s="291">
        <v>17</v>
      </c>
      <c r="D91" s="291">
        <v>599</v>
      </c>
      <c r="E91" s="291">
        <v>0</v>
      </c>
      <c r="F91" s="291">
        <v>30</v>
      </c>
      <c r="G91" s="291">
        <v>0</v>
      </c>
      <c r="H91" s="291">
        <v>30</v>
      </c>
      <c r="I91" s="291"/>
      <c r="J91" s="291">
        <v>30</v>
      </c>
      <c r="K91" s="291"/>
      <c r="L91" s="291"/>
      <c r="M91" s="291"/>
      <c r="N91" s="291"/>
      <c r="O91" s="291"/>
      <c r="P91" s="291"/>
      <c r="Q91" s="291"/>
      <c r="R91" s="291"/>
      <c r="S91" s="291"/>
      <c r="T91" s="291"/>
      <c r="U91" s="291"/>
      <c r="V91" s="378">
        <v>0</v>
      </c>
      <c r="W91" s="291"/>
      <c r="X91" s="291"/>
      <c r="Y91" s="291"/>
      <c r="Z91" s="291"/>
      <c r="AA91" s="291"/>
      <c r="AB91" s="291"/>
      <c r="AC91" s="291"/>
      <c r="AD91" s="291"/>
      <c r="AE91" s="292">
        <v>0</v>
      </c>
      <c r="AF91" s="293" t="s">
        <v>961</v>
      </c>
      <c r="AG91" s="293">
        <v>14.5</v>
      </c>
      <c r="AH91" s="293">
        <v>981</v>
      </c>
      <c r="AI91" s="294">
        <v>0</v>
      </c>
      <c r="AJ91" s="294">
        <v>0</v>
      </c>
      <c r="AK91" s="294">
        <v>0</v>
      </c>
      <c r="AL91" s="292">
        <v>0</v>
      </c>
      <c r="AM91" s="292">
        <v>0</v>
      </c>
      <c r="AN91" s="68" t="s">
        <v>2023</v>
      </c>
      <c r="AO91" s="68" t="s">
        <v>1873</v>
      </c>
      <c r="AP91" s="68" t="str">
        <f>IF(日報入力!AQ91,日報入力!BA91,"")</f>
        <v/>
      </c>
      <c r="AQ91" s="68" t="str">
        <f>IF(日報入力!AR91,日報入力!BB91,"")</f>
        <v/>
      </c>
      <c r="AR91" s="68" t="str">
        <f>IF(日報入力!AS91,"N勤","")</f>
        <v/>
      </c>
      <c r="AS91" s="295" t="e">
        <f t="shared" si="9"/>
        <v>#DIV/0!</v>
      </c>
      <c r="AT91" s="439">
        <f>日報入力!AY91</f>
        <v>240</v>
      </c>
      <c r="AU91" s="518" t="e">
        <f>IF(日報入力!G91,G91*60/E91,"")</f>
        <v>#DIV/0!</v>
      </c>
      <c r="AV91" s="528" t="str">
        <f>IF(日報入力!AT91,日報入力!AT91,"")</f>
        <v/>
      </c>
      <c r="AW91" s="529" t="str">
        <f>IF(日報入力!AT91,AE91/日報入力!AT91,"")</f>
        <v/>
      </c>
      <c r="AX91" s="530" t="e">
        <f>IF(1&lt;日報集計!AT91,AT91/(((F91-I91-J91-N91-O91)*60)/(E91)),"")</f>
        <v>#DIV/0!</v>
      </c>
      <c r="AY91" s="664" t="e">
        <f>IF(日報入力!H91,AT91/(((F91-J91)*60)/E91),"")</f>
        <v>#DIV/0!</v>
      </c>
      <c r="AZ91" s="664" t="e">
        <f>IF(日報入力!I91,AT91/((G91*60)/E91),"")</f>
        <v>#DIV/0!</v>
      </c>
      <c r="BA91" s="296">
        <f>IF(日報入力!G91,G91/F91,"")</f>
        <v>0</v>
      </c>
      <c r="BB91" s="386">
        <f t="shared" si="10"/>
        <v>0</v>
      </c>
      <c r="BC91" s="386">
        <f t="shared" si="11"/>
        <v>0</v>
      </c>
      <c r="BD91" s="80">
        <f>日報入力!AU91</f>
        <v>0</v>
      </c>
      <c r="BE91" s="534" t="str">
        <f>IF(日報入力!AV91,日報入力!AV91,"")</f>
        <v/>
      </c>
      <c r="BF91" s="534" t="str">
        <f>IF(日報入力!AW91,日報入力!AW91,"")</f>
        <v/>
      </c>
      <c r="BG91" s="398">
        <f>IF(日報入力!G91,日報入力!K91*日報入力!D91*日報入力!BC91,"")</f>
        <v>0</v>
      </c>
    </row>
    <row r="92" spans="1:59" ht="19.5" hidden="1" customHeight="1" x14ac:dyDescent="0.15">
      <c r="A92" s="302">
        <v>44434</v>
      </c>
      <c r="B92" s="291">
        <v>29</v>
      </c>
      <c r="C92" s="291">
        <v>17</v>
      </c>
      <c r="D92" s="291">
        <v>599</v>
      </c>
      <c r="E92" s="291">
        <v>10</v>
      </c>
      <c r="F92" s="291">
        <v>60</v>
      </c>
      <c r="G92" s="291">
        <v>60</v>
      </c>
      <c r="H92" s="291">
        <v>60</v>
      </c>
      <c r="I92" s="291"/>
      <c r="J92" s="291"/>
      <c r="K92" s="291"/>
      <c r="L92" s="291"/>
      <c r="M92" s="291"/>
      <c r="N92" s="291"/>
      <c r="O92" s="291"/>
      <c r="P92" s="291"/>
      <c r="Q92" s="291"/>
      <c r="R92" s="291"/>
      <c r="S92" s="291"/>
      <c r="T92" s="291"/>
      <c r="U92" s="291"/>
      <c r="V92" s="378">
        <v>0</v>
      </c>
      <c r="W92" s="291"/>
      <c r="X92" s="291"/>
      <c r="Y92" s="291"/>
      <c r="Z92" s="291"/>
      <c r="AA92" s="291"/>
      <c r="AB92" s="291"/>
      <c r="AC92" s="291"/>
      <c r="AD92" s="291"/>
      <c r="AE92" s="292">
        <v>10</v>
      </c>
      <c r="AF92" s="293" t="s">
        <v>961</v>
      </c>
      <c r="AG92" s="293">
        <v>14.5</v>
      </c>
      <c r="AH92" s="293">
        <v>981</v>
      </c>
      <c r="AI92" s="294">
        <v>145</v>
      </c>
      <c r="AJ92" s="294">
        <v>145</v>
      </c>
      <c r="AK92" s="294">
        <v>0</v>
      </c>
      <c r="AL92" s="292">
        <v>9810</v>
      </c>
      <c r="AM92" s="292">
        <v>0</v>
      </c>
      <c r="AN92" s="68" t="s">
        <v>2023</v>
      </c>
      <c r="AO92" s="68" t="s">
        <v>1873</v>
      </c>
      <c r="AP92" s="68" t="str">
        <f>IF(日報入力!AQ92,日報入力!BA92,"")</f>
        <v/>
      </c>
      <c r="AQ92" s="68" t="str">
        <f>IF(日報入力!AR92,日報入力!BB92,"")</f>
        <v/>
      </c>
      <c r="AR92" s="68" t="str">
        <f>IF(日報入力!AS92,"N勤","")</f>
        <v/>
      </c>
      <c r="AS92" s="295">
        <f t="shared" si="9"/>
        <v>0</v>
      </c>
      <c r="AT92" s="439">
        <f>日報入力!AY92</f>
        <v>240</v>
      </c>
      <c r="AU92" s="518">
        <f>IF(日報入力!G92,G92*60/E92,"")</f>
        <v>360</v>
      </c>
      <c r="AV92" s="528" t="str">
        <f>IF(日報入力!AT92,日報入力!AT92,"")</f>
        <v/>
      </c>
      <c r="AW92" s="529" t="str">
        <f>IF(日報入力!AT92,AE92/日報入力!AT92,"")</f>
        <v/>
      </c>
      <c r="AX92" s="530">
        <f>IF(1&lt;日報集計!AT92,AT92/(((F92-I92-J92-N92-O92)*60)/(E92)),"")</f>
        <v>0.66666666666666663</v>
      </c>
      <c r="AY92" s="664">
        <f>IF(日報入力!H92,AT92/(((F92-J92)*60)/E92),"")</f>
        <v>0.66666666666666663</v>
      </c>
      <c r="AZ92" s="664">
        <f>IF(日報入力!I92,AT92/((G92*60)/E92),"")</f>
        <v>0.66666666666666663</v>
      </c>
      <c r="BA92" s="296">
        <f>IF(日報入力!G92,G92/F92,"")</f>
        <v>1</v>
      </c>
      <c r="BB92" s="386">
        <f t="shared" si="10"/>
        <v>9810</v>
      </c>
      <c r="BC92" s="386">
        <f t="shared" si="11"/>
        <v>9810</v>
      </c>
      <c r="BD92" s="80">
        <f>日報入力!AU92</f>
        <v>0</v>
      </c>
      <c r="BE92" s="534" t="str">
        <f>IF(日報入力!AV92,日報入力!AV92,"")</f>
        <v/>
      </c>
      <c r="BF92" s="534" t="str">
        <f>IF(日報入力!AW92,日報入力!AW92,"")</f>
        <v/>
      </c>
      <c r="BG92" s="398">
        <f>IF(日報入力!G92,日報入力!K92*日報入力!D92*日報入力!BC92,"")</f>
        <v>0</v>
      </c>
    </row>
    <row r="93" spans="1:59" ht="19.5" hidden="1" customHeight="1" x14ac:dyDescent="0.15">
      <c r="A93" s="302">
        <v>44434</v>
      </c>
      <c r="B93" s="291">
        <v>29</v>
      </c>
      <c r="C93" s="291">
        <v>17</v>
      </c>
      <c r="D93" s="291">
        <v>445</v>
      </c>
      <c r="E93" s="291">
        <v>0</v>
      </c>
      <c r="F93" s="291">
        <v>30</v>
      </c>
      <c r="G93" s="291">
        <v>0</v>
      </c>
      <c r="H93" s="291">
        <v>30</v>
      </c>
      <c r="I93" s="291"/>
      <c r="J93" s="291">
        <v>30</v>
      </c>
      <c r="K93" s="291"/>
      <c r="L93" s="291"/>
      <c r="M93" s="291"/>
      <c r="N93" s="291"/>
      <c r="O93" s="291"/>
      <c r="P93" s="291"/>
      <c r="Q93" s="291"/>
      <c r="R93" s="291"/>
      <c r="S93" s="291"/>
      <c r="T93" s="291"/>
      <c r="U93" s="291"/>
      <c r="V93" s="378">
        <v>0</v>
      </c>
      <c r="W93" s="291"/>
      <c r="X93" s="291"/>
      <c r="Y93" s="291"/>
      <c r="Z93" s="291"/>
      <c r="AA93" s="291"/>
      <c r="AB93" s="291"/>
      <c r="AC93" s="291"/>
      <c r="AD93" s="291"/>
      <c r="AE93" s="292">
        <v>0</v>
      </c>
      <c r="AF93" s="293" t="s">
        <v>1031</v>
      </c>
      <c r="AG93" s="293">
        <v>11.5</v>
      </c>
      <c r="AH93" s="293">
        <v>850</v>
      </c>
      <c r="AI93" s="294">
        <v>0</v>
      </c>
      <c r="AJ93" s="294">
        <v>0</v>
      </c>
      <c r="AK93" s="294">
        <v>0</v>
      </c>
      <c r="AL93" s="292">
        <v>0</v>
      </c>
      <c r="AM93" s="292">
        <v>0</v>
      </c>
      <c r="AN93" s="68" t="s">
        <v>2025</v>
      </c>
      <c r="AO93" s="68" t="s">
        <v>1873</v>
      </c>
      <c r="AP93" s="68" t="str">
        <f>IF(日報入力!AQ93,日報入力!BA93,"")</f>
        <v/>
      </c>
      <c r="AQ93" s="68" t="str">
        <f>IF(日報入力!AR93,日報入力!BB93,"")</f>
        <v/>
      </c>
      <c r="AR93" s="68" t="str">
        <f>IF(日報入力!AS93,"N勤","")</f>
        <v/>
      </c>
      <c r="AS93" s="295" t="e">
        <f t="shared" si="9"/>
        <v>#DIV/0!</v>
      </c>
      <c r="AT93" s="439">
        <f>日報入力!AY93</f>
        <v>240</v>
      </c>
      <c r="AU93" s="518" t="e">
        <f>IF(日報入力!G93,G93*60/E93,"")</f>
        <v>#DIV/0!</v>
      </c>
      <c r="AV93" s="528" t="str">
        <f>IF(日報入力!AT93,日報入力!AT93,"")</f>
        <v/>
      </c>
      <c r="AW93" s="529" t="str">
        <f>IF(日報入力!AT93,AE93/日報入力!AT93,"")</f>
        <v/>
      </c>
      <c r="AX93" s="530" t="e">
        <f>IF(1&lt;日報集計!AT93,AT93/(((F93-I93-J93-N93-O93)*60)/(E93)),"")</f>
        <v>#DIV/0!</v>
      </c>
      <c r="AY93" s="664" t="e">
        <f>IF(日報入力!H93,AT93/(((F93-J93)*60)/E93),"")</f>
        <v>#DIV/0!</v>
      </c>
      <c r="AZ93" s="664" t="e">
        <f>IF(日報入力!I93,AT93/((G93*60)/E93),"")</f>
        <v>#DIV/0!</v>
      </c>
      <c r="BA93" s="296">
        <f>IF(日報入力!G93,G93/F93,"")</f>
        <v>0</v>
      </c>
      <c r="BB93" s="386">
        <f t="shared" si="10"/>
        <v>0</v>
      </c>
      <c r="BC93" s="386">
        <f t="shared" si="11"/>
        <v>0</v>
      </c>
      <c r="BD93" s="80">
        <f>日報入力!AU93</f>
        <v>0</v>
      </c>
      <c r="BE93" s="534" t="str">
        <f>IF(日報入力!AV93,日報入力!AV93,"")</f>
        <v/>
      </c>
      <c r="BF93" s="534" t="str">
        <f>IF(日報入力!AW93,日報入力!AW93,"")</f>
        <v/>
      </c>
      <c r="BG93" s="398">
        <f>IF(日報入力!G93,日報入力!K93*日報入力!D93*日報入力!BC93,"")</f>
        <v>0</v>
      </c>
    </row>
    <row r="94" spans="1:59" ht="19.5" hidden="1" customHeight="1" x14ac:dyDescent="0.15">
      <c r="A94" s="302">
        <v>44434</v>
      </c>
      <c r="B94" s="291">
        <v>29</v>
      </c>
      <c r="C94" s="291">
        <v>22</v>
      </c>
      <c r="D94" s="291">
        <v>445</v>
      </c>
      <c r="E94" s="291">
        <v>108</v>
      </c>
      <c r="F94" s="291">
        <v>600</v>
      </c>
      <c r="G94" s="291">
        <v>520</v>
      </c>
      <c r="H94" s="291">
        <v>600</v>
      </c>
      <c r="I94" s="291">
        <v>20</v>
      </c>
      <c r="J94" s="291"/>
      <c r="K94" s="291"/>
      <c r="L94" s="291">
        <v>20</v>
      </c>
      <c r="M94" s="291">
        <v>20</v>
      </c>
      <c r="N94" s="291"/>
      <c r="O94" s="291"/>
      <c r="P94" s="291"/>
      <c r="Q94" s="291"/>
      <c r="R94" s="291"/>
      <c r="S94" s="291"/>
      <c r="T94" s="291">
        <v>20</v>
      </c>
      <c r="U94" s="291"/>
      <c r="V94" s="378">
        <v>11</v>
      </c>
      <c r="W94" s="291"/>
      <c r="X94" s="291"/>
      <c r="Y94" s="291">
        <v>8</v>
      </c>
      <c r="Z94" s="291"/>
      <c r="AA94" s="291">
        <v>3</v>
      </c>
      <c r="AB94" s="291"/>
      <c r="AC94" s="291"/>
      <c r="AD94" s="291"/>
      <c r="AE94" s="292">
        <v>97</v>
      </c>
      <c r="AF94" s="293" t="s">
        <v>1031</v>
      </c>
      <c r="AG94" s="293">
        <v>11.5</v>
      </c>
      <c r="AH94" s="293">
        <v>850</v>
      </c>
      <c r="AI94" s="294">
        <v>1242</v>
      </c>
      <c r="AJ94" s="294">
        <v>1115.5</v>
      </c>
      <c r="AK94" s="294">
        <v>126.5</v>
      </c>
      <c r="AL94" s="292">
        <v>82450</v>
      </c>
      <c r="AM94" s="292">
        <v>9350</v>
      </c>
      <c r="AN94" s="68" t="s">
        <v>2025</v>
      </c>
      <c r="AO94" s="68" t="s">
        <v>1873</v>
      </c>
      <c r="AP94" s="68" t="str">
        <f>IF(日報入力!AQ94,日報入力!BA94,"")</f>
        <v/>
      </c>
      <c r="AQ94" s="68" t="str">
        <f>IF(日報入力!AR94,日報入力!BB94,"")</f>
        <v/>
      </c>
      <c r="AR94" s="68" t="str">
        <f>IF(日報入力!AS94,"N勤","")</f>
        <v>N勤</v>
      </c>
      <c r="AS94" s="295">
        <f t="shared" si="9"/>
        <v>0.10185185185185185</v>
      </c>
      <c r="AT94" s="439">
        <f>日報入力!AY94</f>
        <v>240</v>
      </c>
      <c r="AU94" s="518">
        <f>IF(日報入力!G94,G94*60/E94,"")</f>
        <v>288.88888888888891</v>
      </c>
      <c r="AV94" s="528" t="str">
        <f>IF(日報入力!AT94,日報入力!AT94,"")</f>
        <v/>
      </c>
      <c r="AW94" s="529" t="str">
        <f>IF(日報入力!AT94,AE94/日報入力!AT94,"")</f>
        <v/>
      </c>
      <c r="AX94" s="530">
        <f>IF(1&lt;日報集計!AT94,AT94/(((F94-I94-J94-N94-O94)*60)/(E94)),"")</f>
        <v>0.74482758620689649</v>
      </c>
      <c r="AY94" s="664">
        <f>IF(日報入力!H94,AT94/(((F94-J94)*60)/E94),"")</f>
        <v>0.72000000000000008</v>
      </c>
      <c r="AZ94" s="664">
        <f>IF(日報入力!I94,AT94/((G94*60)/E94),"")</f>
        <v>0.8307692307692307</v>
      </c>
      <c r="BA94" s="296">
        <f>IF(日報入力!G94,G94/F94,"")</f>
        <v>0.8666666666666667</v>
      </c>
      <c r="BB94" s="386">
        <f t="shared" si="10"/>
        <v>8245</v>
      </c>
      <c r="BC94" s="386">
        <f t="shared" si="11"/>
        <v>8245</v>
      </c>
      <c r="BD94" s="80" t="str">
        <f>日報入力!AU94</f>
        <v>ブロー板修理</v>
      </c>
      <c r="BE94" s="534" t="str">
        <f>IF(日報入力!AV94,日報入力!AV94,"")</f>
        <v/>
      </c>
      <c r="BF94" s="534" t="str">
        <f>IF(日報入力!AW94,日報入力!AW94,"")</f>
        <v/>
      </c>
      <c r="BG94" s="398">
        <f>IF(日報入力!G94,日報入力!K94*日報入力!D94*日報入力!BC94,"")</f>
        <v>0</v>
      </c>
    </row>
    <row r="95" spans="1:59" ht="19.5" hidden="1" customHeight="1" x14ac:dyDescent="0.15">
      <c r="A95" s="302">
        <v>44434</v>
      </c>
      <c r="B95" s="291">
        <v>25</v>
      </c>
      <c r="C95" s="291">
        <v>26</v>
      </c>
      <c r="D95" s="291">
        <v>169</v>
      </c>
      <c r="E95" s="291">
        <v>92</v>
      </c>
      <c r="F95" s="291">
        <v>360</v>
      </c>
      <c r="G95" s="291">
        <v>320</v>
      </c>
      <c r="H95" s="291">
        <v>360</v>
      </c>
      <c r="I95" s="291">
        <v>10</v>
      </c>
      <c r="J95" s="291"/>
      <c r="K95" s="291">
        <v>20</v>
      </c>
      <c r="L95" s="291"/>
      <c r="M95" s="291"/>
      <c r="N95" s="291"/>
      <c r="O95" s="291">
        <v>10</v>
      </c>
      <c r="P95" s="291"/>
      <c r="Q95" s="291"/>
      <c r="R95" s="291"/>
      <c r="S95" s="291"/>
      <c r="T95" s="291"/>
      <c r="U95" s="291"/>
      <c r="V95" s="378">
        <v>3</v>
      </c>
      <c r="W95" s="291"/>
      <c r="X95" s="291"/>
      <c r="Y95" s="291"/>
      <c r="Z95" s="291"/>
      <c r="AA95" s="291"/>
      <c r="AB95" s="291"/>
      <c r="AC95" s="291"/>
      <c r="AD95" s="291">
        <v>3</v>
      </c>
      <c r="AE95" s="292">
        <v>89</v>
      </c>
      <c r="AF95" s="293" t="s">
        <v>134</v>
      </c>
      <c r="AG95" s="293">
        <v>7.8</v>
      </c>
      <c r="AH95" s="293">
        <v>678.1</v>
      </c>
      <c r="AI95" s="294">
        <v>717.6</v>
      </c>
      <c r="AJ95" s="294">
        <v>694.19999999999993</v>
      </c>
      <c r="AK95" s="294">
        <v>23.400000000000091</v>
      </c>
      <c r="AL95" s="292">
        <v>60350.9</v>
      </c>
      <c r="AM95" s="292">
        <v>2034.3000000000002</v>
      </c>
      <c r="AN95" s="68" t="s">
        <v>1979</v>
      </c>
      <c r="AO95" s="68" t="s">
        <v>1865</v>
      </c>
      <c r="AP95" s="68" t="str">
        <f>IF(日報入力!AQ95,日報入力!BA95,"")</f>
        <v/>
      </c>
      <c r="AQ95" s="68" t="str">
        <f>IF(日報入力!AR95,日報入力!BB95,"")</f>
        <v/>
      </c>
      <c r="AR95" s="68" t="str">
        <f>IF(日報入力!AS95,"N勤","")</f>
        <v/>
      </c>
      <c r="AS95" s="295">
        <f t="shared" si="9"/>
        <v>3.2608695652173912E-2</v>
      </c>
      <c r="AT95" s="439">
        <f>日報入力!AY95</f>
        <v>200</v>
      </c>
      <c r="AU95" s="518">
        <f>IF(日報入力!G95,G95*60/E95,"")</f>
        <v>208.69565217391303</v>
      </c>
      <c r="AV95" s="528" t="str">
        <f>IF(日報入力!AT95,日報入力!AT95,"")</f>
        <v/>
      </c>
      <c r="AW95" s="529" t="str">
        <f>IF(日報入力!AT95,AE95/日報入力!AT95,"")</f>
        <v/>
      </c>
      <c r="AX95" s="530">
        <f>IF(1&lt;日報集計!AT95,AT95/(((F95-I95-J95-N95-O95)*60)/(E95)),"")</f>
        <v>0.90196078431372551</v>
      </c>
      <c r="AY95" s="664">
        <f>IF(日報入力!H95,AT95/(((F95-J95)*60)/E95),"")</f>
        <v>0.85185185185185186</v>
      </c>
      <c r="AZ95" s="664">
        <f>IF(日報入力!I95,AT95/((G95*60)/E95),"")</f>
        <v>0.95833333333333337</v>
      </c>
      <c r="BA95" s="296">
        <f>IF(日報入力!G95,G95/F95,"")</f>
        <v>0.88888888888888884</v>
      </c>
      <c r="BB95" s="386">
        <f t="shared" si="10"/>
        <v>10058.483333333334</v>
      </c>
      <c r="BC95" s="386">
        <f t="shared" si="11"/>
        <v>10058.483333333334</v>
      </c>
      <c r="BD95" s="80">
        <f>日報入力!AU95</f>
        <v>0</v>
      </c>
      <c r="BE95" s="534" t="str">
        <f>IF(日報入力!AV95,日報入力!AV95,"")</f>
        <v/>
      </c>
      <c r="BF95" s="534" t="str">
        <f>IF(日報入力!AW95,日報入力!AW95,"")</f>
        <v/>
      </c>
      <c r="BG95" s="398">
        <f>IF(日報入力!G95,日報入力!K95*日報入力!D95*日報入力!BC95,"")</f>
        <v>0</v>
      </c>
    </row>
    <row r="96" spans="1:59" ht="19.5" hidden="1" customHeight="1" x14ac:dyDescent="0.15">
      <c r="A96" s="302">
        <v>44434</v>
      </c>
      <c r="B96" s="291">
        <v>25</v>
      </c>
      <c r="C96" s="291">
        <v>26</v>
      </c>
      <c r="D96" s="291">
        <v>290</v>
      </c>
      <c r="E96" s="291">
        <v>0</v>
      </c>
      <c r="F96" s="291">
        <v>30</v>
      </c>
      <c r="G96" s="291">
        <v>0</v>
      </c>
      <c r="H96" s="291">
        <v>30</v>
      </c>
      <c r="I96" s="291"/>
      <c r="J96" s="291">
        <v>30</v>
      </c>
      <c r="K96" s="291"/>
      <c r="L96" s="291"/>
      <c r="M96" s="291"/>
      <c r="N96" s="291"/>
      <c r="O96" s="291"/>
      <c r="P96" s="291"/>
      <c r="Q96" s="291"/>
      <c r="R96" s="291"/>
      <c r="S96" s="291"/>
      <c r="T96" s="291"/>
      <c r="U96" s="291"/>
      <c r="V96" s="378">
        <v>0</v>
      </c>
      <c r="W96" s="291"/>
      <c r="X96" s="291"/>
      <c r="Y96" s="291"/>
      <c r="Z96" s="291"/>
      <c r="AA96" s="291"/>
      <c r="AB96" s="291"/>
      <c r="AC96" s="291"/>
      <c r="AD96" s="291"/>
      <c r="AE96" s="292">
        <v>0</v>
      </c>
      <c r="AF96" s="293" t="s">
        <v>134</v>
      </c>
      <c r="AG96" s="293">
        <v>2.4700000000000002</v>
      </c>
      <c r="AH96" s="293">
        <v>244</v>
      </c>
      <c r="AI96" s="294">
        <v>0</v>
      </c>
      <c r="AJ96" s="294">
        <v>0</v>
      </c>
      <c r="AK96" s="294">
        <v>0</v>
      </c>
      <c r="AL96" s="292">
        <v>0</v>
      </c>
      <c r="AM96" s="292">
        <v>0</v>
      </c>
      <c r="AN96" s="68" t="s">
        <v>2027</v>
      </c>
      <c r="AO96" s="68" t="s">
        <v>1865</v>
      </c>
      <c r="AP96" s="68" t="str">
        <f>IF(日報入力!AQ96,日報入力!BA96,"")</f>
        <v/>
      </c>
      <c r="AQ96" s="68" t="str">
        <f>IF(日報入力!AR96,日報入力!BB96,"")</f>
        <v/>
      </c>
      <c r="AR96" s="68" t="str">
        <f>IF(日報入力!AS96,"N勤","")</f>
        <v/>
      </c>
      <c r="AS96" s="295" t="e">
        <f t="shared" si="9"/>
        <v>#DIV/0!</v>
      </c>
      <c r="AT96" s="439">
        <f>日報入力!AY96</f>
        <v>110</v>
      </c>
      <c r="AU96" s="518" t="e">
        <f>IF(日報入力!G96,G96*60/E96,"")</f>
        <v>#DIV/0!</v>
      </c>
      <c r="AV96" s="528" t="str">
        <f>IF(日報入力!AT96,日報入力!AT96,"")</f>
        <v/>
      </c>
      <c r="AW96" s="529" t="str">
        <f>IF(日報入力!AT96,AE96/日報入力!AT96,"")</f>
        <v/>
      </c>
      <c r="AX96" s="530" t="e">
        <f>IF(1&lt;日報集計!AT96,AT96/(((F96-I96-J96-N96-O96)*60)/(E96)),"")</f>
        <v>#DIV/0!</v>
      </c>
      <c r="AY96" s="664" t="e">
        <f>IF(日報入力!H96,AT96/(((F96-J96)*60)/E96),"")</f>
        <v>#DIV/0!</v>
      </c>
      <c r="AZ96" s="664" t="e">
        <f>IF(日報入力!I96,AT96/((G96*60)/E96),"")</f>
        <v>#DIV/0!</v>
      </c>
      <c r="BA96" s="296">
        <f>IF(日報入力!G96,G96/F96,"")</f>
        <v>0</v>
      </c>
      <c r="BB96" s="386">
        <f t="shared" si="10"/>
        <v>0</v>
      </c>
      <c r="BC96" s="386">
        <f t="shared" si="11"/>
        <v>0</v>
      </c>
      <c r="BD96" s="80">
        <f>日報入力!AU96</f>
        <v>0</v>
      </c>
      <c r="BE96" s="534" t="str">
        <f>IF(日報入力!AV96,日報入力!AV96,"")</f>
        <v/>
      </c>
      <c r="BF96" s="534" t="str">
        <f>IF(日報入力!AW96,日報入力!AW96,"")</f>
        <v/>
      </c>
      <c r="BG96" s="398">
        <f>IF(日報入力!G96,日報入力!K96*日報入力!D96*日報入力!BC96,"")</f>
        <v>0</v>
      </c>
    </row>
    <row r="97" spans="1:59" ht="19.5" hidden="1" customHeight="1" x14ac:dyDescent="0.15">
      <c r="A97" s="302">
        <v>44434</v>
      </c>
      <c r="B97" s="291">
        <v>38</v>
      </c>
      <c r="C97" s="291">
        <v>2</v>
      </c>
      <c r="D97" s="291">
        <v>425</v>
      </c>
      <c r="E97" s="291">
        <v>16</v>
      </c>
      <c r="F97" s="291">
        <v>130</v>
      </c>
      <c r="G97" s="291">
        <v>130</v>
      </c>
      <c r="H97" s="291">
        <v>130</v>
      </c>
      <c r="I97" s="291"/>
      <c r="J97" s="291"/>
      <c r="K97" s="291"/>
      <c r="L97" s="291"/>
      <c r="M97" s="291"/>
      <c r="N97" s="291"/>
      <c r="O97" s="291"/>
      <c r="P97" s="291"/>
      <c r="Q97" s="291"/>
      <c r="R97" s="291"/>
      <c r="S97" s="291"/>
      <c r="T97" s="291"/>
      <c r="U97" s="291"/>
      <c r="V97" s="378">
        <v>0</v>
      </c>
      <c r="W97" s="291"/>
      <c r="X97" s="291"/>
      <c r="Y97" s="291"/>
      <c r="Z97" s="291"/>
      <c r="AA97" s="291"/>
      <c r="AB97" s="291"/>
      <c r="AC97" s="291"/>
      <c r="AD97" s="291"/>
      <c r="AE97" s="292">
        <v>16</v>
      </c>
      <c r="AF97" s="293" t="s">
        <v>1009</v>
      </c>
      <c r="AG97" s="293">
        <v>19.5</v>
      </c>
      <c r="AH97" s="293">
        <v>1340</v>
      </c>
      <c r="AI97" s="294">
        <v>312</v>
      </c>
      <c r="AJ97" s="294">
        <v>312</v>
      </c>
      <c r="AK97" s="294">
        <v>0</v>
      </c>
      <c r="AL97" s="292">
        <v>21440</v>
      </c>
      <c r="AM97" s="292">
        <v>0</v>
      </c>
      <c r="AN97" s="68" t="s">
        <v>2030</v>
      </c>
      <c r="AO97" s="68" t="s">
        <v>1888</v>
      </c>
      <c r="AP97" s="68" t="str">
        <f>IF(日報入力!AQ97,日報入力!BA97,"")</f>
        <v/>
      </c>
      <c r="AQ97" s="68" t="str">
        <f>IF(日報入力!AR97,日報入力!BB97,"")</f>
        <v/>
      </c>
      <c r="AR97" s="68" t="str">
        <f>IF(日報入力!AS97,"N勤","")</f>
        <v/>
      </c>
      <c r="AS97" s="295">
        <f t="shared" si="9"/>
        <v>0</v>
      </c>
      <c r="AT97" s="439">
        <f>日報入力!AY97</f>
        <v>320</v>
      </c>
      <c r="AU97" s="518">
        <f>IF(日報入力!G97,G97*60/E97,"")</f>
        <v>487.5</v>
      </c>
      <c r="AV97" s="528" t="str">
        <f>IF(日報入力!AT97,日報入力!AT97,"")</f>
        <v/>
      </c>
      <c r="AW97" s="529" t="str">
        <f>IF(日報入力!AT97,AE97/日報入力!AT97,"")</f>
        <v/>
      </c>
      <c r="AX97" s="530">
        <f>IF(1&lt;日報集計!AT97,AT97/(((F97-I97-J97-N97-O97)*60)/(E97)),"")</f>
        <v>0.65641025641025641</v>
      </c>
      <c r="AY97" s="664">
        <f>IF(日報入力!H97,AT97/(((F97-J97)*60)/E97),"")</f>
        <v>0.65641025641025641</v>
      </c>
      <c r="AZ97" s="664">
        <f>IF(日報入力!I97,AT97/((G97*60)/E97),"")</f>
        <v>0.65641025641025641</v>
      </c>
      <c r="BA97" s="296">
        <f>IF(日報入力!G97,G97/F97,"")</f>
        <v>1</v>
      </c>
      <c r="BB97" s="386">
        <f t="shared" si="10"/>
        <v>9895.3846153846152</v>
      </c>
      <c r="BC97" s="386">
        <f t="shared" si="11"/>
        <v>9895.3846153846152</v>
      </c>
      <c r="BD97" s="80">
        <f>日報入力!AU97</f>
        <v>0</v>
      </c>
      <c r="BE97" s="534" t="str">
        <f>IF(日報入力!AV97,日報入力!AV97,"")</f>
        <v/>
      </c>
      <c r="BF97" s="534" t="str">
        <f>IF(日報入力!AW97,日報入力!AW97,"")</f>
        <v/>
      </c>
      <c r="BG97" s="398">
        <f>IF(日報入力!G97,日報入力!K97*日報入力!D97*日報入力!BC97,"")</f>
        <v>0</v>
      </c>
    </row>
    <row r="98" spans="1:59" ht="19.5" hidden="1" customHeight="1" x14ac:dyDescent="0.15">
      <c r="A98" s="302">
        <v>44434</v>
      </c>
      <c r="B98" s="291">
        <v>32</v>
      </c>
      <c r="C98" s="291">
        <v>14</v>
      </c>
      <c r="D98" s="291">
        <v>3031</v>
      </c>
      <c r="E98" s="291">
        <v>97</v>
      </c>
      <c r="F98" s="291">
        <v>300</v>
      </c>
      <c r="G98" s="291">
        <v>300</v>
      </c>
      <c r="H98" s="291">
        <v>150</v>
      </c>
      <c r="I98" s="291"/>
      <c r="J98" s="291"/>
      <c r="K98" s="291"/>
      <c r="L98" s="291"/>
      <c r="M98" s="291"/>
      <c r="N98" s="291"/>
      <c r="O98" s="291"/>
      <c r="P98" s="291"/>
      <c r="Q98" s="291"/>
      <c r="R98" s="291"/>
      <c r="S98" s="291"/>
      <c r="T98" s="291"/>
      <c r="U98" s="291"/>
      <c r="V98" s="378">
        <v>5</v>
      </c>
      <c r="W98" s="291"/>
      <c r="X98" s="291"/>
      <c r="Y98" s="291"/>
      <c r="Z98" s="291"/>
      <c r="AA98" s="291"/>
      <c r="AB98" s="291"/>
      <c r="AC98" s="291"/>
      <c r="AD98" s="291">
        <v>5</v>
      </c>
      <c r="AE98" s="292">
        <v>92</v>
      </c>
      <c r="AF98" s="293" t="s">
        <v>134</v>
      </c>
      <c r="AG98" s="293">
        <v>3.8</v>
      </c>
      <c r="AH98" s="293">
        <v>223</v>
      </c>
      <c r="AI98" s="294">
        <v>368.59999999999997</v>
      </c>
      <c r="AJ98" s="294">
        <v>349.59999999999997</v>
      </c>
      <c r="AK98" s="294">
        <v>19</v>
      </c>
      <c r="AL98" s="292">
        <v>20516</v>
      </c>
      <c r="AM98" s="292">
        <v>1115</v>
      </c>
      <c r="AN98" s="68" t="s">
        <v>1622</v>
      </c>
      <c r="AO98" s="68" t="s">
        <v>1879</v>
      </c>
      <c r="AP98" s="68" t="str">
        <f>IF(日報入力!AQ98,日報入力!BA98,"")</f>
        <v/>
      </c>
      <c r="AQ98" s="68" t="str">
        <f>IF(日報入力!AR98,日報入力!BB98,"")</f>
        <v/>
      </c>
      <c r="AR98" s="68" t="str">
        <f>IF(日報入力!AS98,"N勤","")</f>
        <v/>
      </c>
      <c r="AS98" s="295">
        <f t="shared" si="9"/>
        <v>5.1546391752577317E-2</v>
      </c>
      <c r="AT98" s="439">
        <f>日報入力!AY98</f>
        <v>100</v>
      </c>
      <c r="AU98" s="518">
        <f>IF(日報入力!G98,G98*60/E98,"")</f>
        <v>185.56701030927834</v>
      </c>
      <c r="AV98" s="528" t="str">
        <f>IF(日報入力!AT98,日報入力!AT98,"")</f>
        <v/>
      </c>
      <c r="AW98" s="529" t="str">
        <f>IF(日報入力!AT98,AE98/日報入力!AT98,"")</f>
        <v/>
      </c>
      <c r="AX98" s="530">
        <f>IF(1&lt;日報集計!AT98,AT98/(((F98-I98-J98-N98-O98)*60)/(E98)),"")</f>
        <v>0.53888888888888886</v>
      </c>
      <c r="AY98" s="664">
        <f>IF(日報入力!H98,AT98/(((F98-J98)*60)/E98),"")</f>
        <v>0.53888888888888886</v>
      </c>
      <c r="AZ98" s="664">
        <f>IF(日報入力!I98,AT98/((G98*60)/E98),"")</f>
        <v>0.53888888888888886</v>
      </c>
      <c r="BA98" s="296">
        <f>IF(日報入力!G98,G98/F98,"")</f>
        <v>1</v>
      </c>
      <c r="BB98" s="386">
        <f t="shared" si="10"/>
        <v>4103.2</v>
      </c>
      <c r="BC98" s="386">
        <f t="shared" si="11"/>
        <v>8206.4</v>
      </c>
      <c r="BD98" s="80">
        <f>日報入力!AU98</f>
        <v>0</v>
      </c>
      <c r="BE98" s="534" t="str">
        <f>IF(日報入力!AV98,日報入力!AV98,"")</f>
        <v/>
      </c>
      <c r="BF98" s="534" t="str">
        <f>IF(日報入力!AW98,日報入力!AW98,"")</f>
        <v/>
      </c>
      <c r="BG98" s="398">
        <f>IF(日報入力!G98,日報入力!K98*日報入力!D98*日報入力!BC98,"")</f>
        <v>3.88</v>
      </c>
    </row>
    <row r="99" spans="1:59" ht="19.5" hidden="1" customHeight="1" x14ac:dyDescent="0.15">
      <c r="A99" s="302">
        <v>44434</v>
      </c>
      <c r="B99" s="291">
        <v>32</v>
      </c>
      <c r="C99" s="291">
        <v>2</v>
      </c>
      <c r="D99" s="291">
        <v>419</v>
      </c>
      <c r="E99" s="291">
        <v>0</v>
      </c>
      <c r="F99" s="291">
        <v>30</v>
      </c>
      <c r="G99" s="291">
        <v>0</v>
      </c>
      <c r="H99" s="291">
        <v>30</v>
      </c>
      <c r="I99" s="291"/>
      <c r="J99" s="291">
        <v>30</v>
      </c>
      <c r="K99" s="291"/>
      <c r="L99" s="291"/>
      <c r="M99" s="291"/>
      <c r="N99" s="291"/>
      <c r="O99" s="291"/>
      <c r="P99" s="291"/>
      <c r="Q99" s="291"/>
      <c r="R99" s="291"/>
      <c r="S99" s="291"/>
      <c r="T99" s="291"/>
      <c r="U99" s="291"/>
      <c r="V99" s="378">
        <v>0</v>
      </c>
      <c r="W99" s="291"/>
      <c r="X99" s="291"/>
      <c r="Y99" s="291"/>
      <c r="Z99" s="291"/>
      <c r="AA99" s="291"/>
      <c r="AB99" s="291"/>
      <c r="AC99" s="291"/>
      <c r="AD99" s="291"/>
      <c r="AE99" s="292">
        <v>0</v>
      </c>
      <c r="AF99" s="293" t="s">
        <v>134</v>
      </c>
      <c r="AG99" s="293">
        <v>4.3</v>
      </c>
      <c r="AH99" s="293">
        <v>319</v>
      </c>
      <c r="AI99" s="294">
        <v>0</v>
      </c>
      <c r="AJ99" s="294">
        <v>0</v>
      </c>
      <c r="AK99" s="294">
        <v>0</v>
      </c>
      <c r="AL99" s="292">
        <v>0</v>
      </c>
      <c r="AM99" s="292">
        <v>0</v>
      </c>
      <c r="AN99" s="68" t="s">
        <v>2032</v>
      </c>
      <c r="AO99" s="68" t="s">
        <v>1879</v>
      </c>
      <c r="AP99" s="68" t="str">
        <f>IF(日報入力!AQ99,日報入力!BA99,"")</f>
        <v/>
      </c>
      <c r="AQ99" s="68" t="str">
        <f>IF(日報入力!AR99,日報入力!BB99,"")</f>
        <v/>
      </c>
      <c r="AR99" s="68" t="str">
        <f>IF(日報入力!AS99,"N勤","")</f>
        <v/>
      </c>
      <c r="AS99" s="295" t="e">
        <f t="shared" si="9"/>
        <v>#DIV/0!</v>
      </c>
      <c r="AT99" s="439">
        <f>日報入力!AY99</f>
        <v>110</v>
      </c>
      <c r="AU99" s="518" t="e">
        <f>IF(日報入力!G99,G99*60/E99,"")</f>
        <v>#DIV/0!</v>
      </c>
      <c r="AV99" s="528" t="str">
        <f>IF(日報入力!AT99,日報入力!AT99,"")</f>
        <v/>
      </c>
      <c r="AW99" s="529" t="str">
        <f>IF(日報入力!AT99,AE99/日報入力!AT99,"")</f>
        <v/>
      </c>
      <c r="AX99" s="530" t="e">
        <f>IF(1&lt;日報集計!AT99,AT99/(((F99-I99-J99-N99-O99)*60)/(E99)),"")</f>
        <v>#DIV/0!</v>
      </c>
      <c r="AY99" s="664" t="e">
        <f>IF(日報入力!H99,AT99/(((F99-J99)*60)/E99),"")</f>
        <v>#DIV/0!</v>
      </c>
      <c r="AZ99" s="664" t="e">
        <f>IF(日報入力!I99,AT99/((G99*60)/E99),"")</f>
        <v>#DIV/0!</v>
      </c>
      <c r="BA99" s="296">
        <f>IF(日報入力!G99,G99/F99,"")</f>
        <v>0</v>
      </c>
      <c r="BB99" s="386">
        <f t="shared" si="10"/>
        <v>0</v>
      </c>
      <c r="BC99" s="386">
        <f t="shared" si="11"/>
        <v>0</v>
      </c>
      <c r="BD99" s="80">
        <f>日報入力!AU99</f>
        <v>0</v>
      </c>
      <c r="BE99" s="534" t="str">
        <f>IF(日報入力!AV99,日報入力!AV99,"")</f>
        <v/>
      </c>
      <c r="BF99" s="534" t="str">
        <f>IF(日報入力!AW99,日報入力!AW99,"")</f>
        <v/>
      </c>
      <c r="BG99" s="398">
        <f>IF(日報入力!G99,日報入力!K99*日報入力!D99*日報入力!BC99,"")</f>
        <v>0</v>
      </c>
    </row>
    <row r="100" spans="1:59" ht="19.5" hidden="1" customHeight="1" x14ac:dyDescent="0.15">
      <c r="A100" s="302">
        <v>44434</v>
      </c>
      <c r="B100" s="291">
        <v>32</v>
      </c>
      <c r="C100" s="291">
        <v>14</v>
      </c>
      <c r="D100" s="291">
        <v>419</v>
      </c>
      <c r="E100" s="291">
        <v>72</v>
      </c>
      <c r="F100" s="291">
        <v>195</v>
      </c>
      <c r="G100" s="291">
        <v>185</v>
      </c>
      <c r="H100" s="291">
        <v>97.5</v>
      </c>
      <c r="I100" s="291"/>
      <c r="J100" s="291"/>
      <c r="K100" s="291"/>
      <c r="L100" s="291"/>
      <c r="M100" s="291"/>
      <c r="N100" s="291"/>
      <c r="O100" s="291">
        <v>10</v>
      </c>
      <c r="P100" s="291"/>
      <c r="Q100" s="291"/>
      <c r="R100" s="291"/>
      <c r="S100" s="291"/>
      <c r="T100" s="291"/>
      <c r="U100" s="291"/>
      <c r="V100" s="378">
        <v>4</v>
      </c>
      <c r="W100" s="291"/>
      <c r="X100" s="291"/>
      <c r="Y100" s="291"/>
      <c r="Z100" s="291"/>
      <c r="AA100" s="291"/>
      <c r="AB100" s="291"/>
      <c r="AC100" s="291"/>
      <c r="AD100" s="291">
        <v>4</v>
      </c>
      <c r="AE100" s="292">
        <v>68</v>
      </c>
      <c r="AF100" s="293" t="s">
        <v>134</v>
      </c>
      <c r="AG100" s="293">
        <v>4.3</v>
      </c>
      <c r="AH100" s="293">
        <v>319</v>
      </c>
      <c r="AI100" s="294">
        <v>309.59999999999997</v>
      </c>
      <c r="AJ100" s="294">
        <v>292.39999999999998</v>
      </c>
      <c r="AK100" s="294">
        <v>17.199999999999989</v>
      </c>
      <c r="AL100" s="292">
        <v>21692</v>
      </c>
      <c r="AM100" s="292">
        <v>1276</v>
      </c>
      <c r="AN100" s="68" t="s">
        <v>2032</v>
      </c>
      <c r="AO100" s="68" t="s">
        <v>1879</v>
      </c>
      <c r="AP100" s="68" t="str">
        <f>IF(日報入力!AQ100,日報入力!BA100,"")</f>
        <v/>
      </c>
      <c r="AQ100" s="68" t="str">
        <f>IF(日報入力!AR100,日報入力!BB100,"")</f>
        <v/>
      </c>
      <c r="AR100" s="68" t="str">
        <f>IF(日報入力!AS100,"N勤","")</f>
        <v/>
      </c>
      <c r="AS100" s="295">
        <f t="shared" si="9"/>
        <v>5.5555555555555552E-2</v>
      </c>
      <c r="AT100" s="439">
        <f>日報入力!AY100</f>
        <v>110</v>
      </c>
      <c r="AU100" s="518">
        <f>IF(日報入力!G100,G100*60/E100,"")</f>
        <v>154.16666666666666</v>
      </c>
      <c r="AV100" s="528" t="str">
        <f>IF(日報入力!AT100,日報入力!AT100,"")</f>
        <v/>
      </c>
      <c r="AW100" s="529" t="str">
        <f>IF(日報入力!AT100,AE100/日報入力!AT100,"")</f>
        <v/>
      </c>
      <c r="AX100" s="530">
        <f>IF(1&lt;日報集計!AT100,AT100/(((F100-I100-J100-N100-O100)*60)/(E100)),"")</f>
        <v>0.71351351351351355</v>
      </c>
      <c r="AY100" s="664">
        <f>IF(日報入力!H100,AT100/(((F100-J100)*60)/E100),"")</f>
        <v>0.67692307692307696</v>
      </c>
      <c r="AZ100" s="664">
        <f>IF(日報入力!I100,AT100/((G100*60)/E100),"")</f>
        <v>0.71351351351351355</v>
      </c>
      <c r="BA100" s="296">
        <f>IF(日報入力!G100,G100/F100,"")</f>
        <v>0.94871794871794868</v>
      </c>
      <c r="BB100" s="386">
        <f t="shared" si="10"/>
        <v>6674.461538461539</v>
      </c>
      <c r="BC100" s="386">
        <f t="shared" si="11"/>
        <v>13348.923076923078</v>
      </c>
      <c r="BD100" s="80">
        <f>日報入力!AU100</f>
        <v>0</v>
      </c>
      <c r="BE100" s="534" t="str">
        <f>IF(日報入力!AV100,日報入力!AV100,"")</f>
        <v/>
      </c>
      <c r="BF100" s="534" t="str">
        <f>IF(日報入力!AW100,日報入力!AW100,"")</f>
        <v/>
      </c>
      <c r="BG100" s="398">
        <f>IF(日報入力!G100,日報入力!K100*日報入力!D100*日報入力!BC100,"")</f>
        <v>0</v>
      </c>
    </row>
    <row r="101" spans="1:59" ht="19.5" hidden="1" customHeight="1" x14ac:dyDescent="0.15">
      <c r="A101" s="302">
        <v>44434</v>
      </c>
      <c r="B101" s="291">
        <v>30</v>
      </c>
      <c r="C101" s="291">
        <v>17</v>
      </c>
      <c r="D101" s="291">
        <v>2014</v>
      </c>
      <c r="E101" s="291">
        <v>198</v>
      </c>
      <c r="F101" s="291">
        <v>345</v>
      </c>
      <c r="G101" s="291">
        <v>345</v>
      </c>
      <c r="H101" s="291">
        <v>172.5</v>
      </c>
      <c r="I101" s="291"/>
      <c r="J101" s="291"/>
      <c r="K101" s="291"/>
      <c r="L101" s="291"/>
      <c r="M101" s="291"/>
      <c r="N101" s="291"/>
      <c r="O101" s="291"/>
      <c r="P101" s="291"/>
      <c r="Q101" s="291"/>
      <c r="R101" s="291"/>
      <c r="S101" s="291"/>
      <c r="T101" s="291"/>
      <c r="U101" s="291"/>
      <c r="V101" s="378">
        <v>1</v>
      </c>
      <c r="W101" s="291"/>
      <c r="X101" s="291"/>
      <c r="Y101" s="291">
        <v>1</v>
      </c>
      <c r="Z101" s="291"/>
      <c r="AA101" s="291"/>
      <c r="AB101" s="291"/>
      <c r="AC101" s="291"/>
      <c r="AD101" s="291"/>
      <c r="AE101" s="292">
        <v>197</v>
      </c>
      <c r="AF101" s="293" t="s">
        <v>198</v>
      </c>
      <c r="AG101" s="293">
        <v>0.69</v>
      </c>
      <c r="AH101" s="293">
        <v>142</v>
      </c>
      <c r="AI101" s="294">
        <v>136.61999999999998</v>
      </c>
      <c r="AJ101" s="294">
        <v>135.92999999999998</v>
      </c>
      <c r="AK101" s="294">
        <v>0.68999999999999773</v>
      </c>
      <c r="AL101" s="292">
        <v>27974</v>
      </c>
      <c r="AM101" s="292">
        <v>142</v>
      </c>
      <c r="AN101" s="68" t="s">
        <v>1237</v>
      </c>
      <c r="AO101" s="68" t="s">
        <v>1875</v>
      </c>
      <c r="AP101" s="68" t="str">
        <f>IF(日報入力!AQ101,日報入力!BA101,"")</f>
        <v/>
      </c>
      <c r="AQ101" s="68" t="str">
        <f>IF(日報入力!AR101,日報入力!BB101,"")</f>
        <v/>
      </c>
      <c r="AR101" s="68" t="str">
        <f>IF(日報入力!AS101,"N勤","")</f>
        <v/>
      </c>
      <c r="AS101" s="295">
        <f t="shared" si="9"/>
        <v>5.0505050505050509E-3</v>
      </c>
      <c r="AT101" s="439">
        <f>日報入力!AY101</f>
        <v>75</v>
      </c>
      <c r="AU101" s="518">
        <f>IF(日報入力!G101,G101*60/E101,"")</f>
        <v>104.54545454545455</v>
      </c>
      <c r="AV101" s="528" t="str">
        <f>IF(日報入力!AT101,日報入力!AT101,"")</f>
        <v/>
      </c>
      <c r="AW101" s="529" t="str">
        <f>IF(日報入力!AT101,AE101/日報入力!AT101,"")</f>
        <v/>
      </c>
      <c r="AX101" s="530">
        <f>IF(1&lt;日報集計!AT101,AT101/(((F101-I101-J101-N101-O101)*60)/(E101)),"")</f>
        <v>0.71739130434782605</v>
      </c>
      <c r="AY101" s="664">
        <f>IF(日報入力!H101,AT101/(((F101-J101)*60)/E101),"")</f>
        <v>0.71739130434782605</v>
      </c>
      <c r="AZ101" s="664">
        <f>IF(日報入力!I101,AT101/((G101*60)/E101),"")</f>
        <v>0.71739130434782605</v>
      </c>
      <c r="BA101" s="296">
        <f>IF(日報入力!G101,G101/F101,"")</f>
        <v>1</v>
      </c>
      <c r="BB101" s="386">
        <f t="shared" si="10"/>
        <v>4865.0434782608691</v>
      </c>
      <c r="BC101" s="386">
        <f t="shared" si="11"/>
        <v>9730.0869565217381</v>
      </c>
      <c r="BD101" s="80">
        <f>日報入力!AU101</f>
        <v>0</v>
      </c>
      <c r="BE101" s="534" t="str">
        <f>IF(日報入力!AV101,日報入力!AV101,"")</f>
        <v/>
      </c>
      <c r="BF101" s="534" t="str">
        <f>IF(日報入力!AW101,日報入力!AW101,"")</f>
        <v/>
      </c>
      <c r="BG101" s="398">
        <f>IF(日報入力!G101,日報入力!K101*日報入力!D101*日報入力!BC101,"")</f>
        <v>0</v>
      </c>
    </row>
    <row r="102" spans="1:59" ht="19.5" hidden="1" customHeight="1" x14ac:dyDescent="0.15">
      <c r="A102" s="302">
        <v>44434</v>
      </c>
      <c r="B102" s="291">
        <v>35</v>
      </c>
      <c r="C102" s="291">
        <v>53</v>
      </c>
      <c r="D102" s="291">
        <v>3044</v>
      </c>
      <c r="E102" s="291">
        <v>37</v>
      </c>
      <c r="F102" s="291">
        <v>180</v>
      </c>
      <c r="G102" s="291">
        <v>80</v>
      </c>
      <c r="H102" s="291">
        <v>90</v>
      </c>
      <c r="I102" s="291">
        <v>10</v>
      </c>
      <c r="J102" s="291"/>
      <c r="K102" s="291"/>
      <c r="L102" s="291">
        <v>90</v>
      </c>
      <c r="M102" s="291"/>
      <c r="N102" s="291"/>
      <c r="O102" s="291"/>
      <c r="P102" s="291"/>
      <c r="Q102" s="291"/>
      <c r="R102" s="291"/>
      <c r="S102" s="291"/>
      <c r="T102" s="291"/>
      <c r="U102" s="291"/>
      <c r="V102" s="378">
        <v>8</v>
      </c>
      <c r="W102" s="291"/>
      <c r="X102" s="291"/>
      <c r="Y102" s="291">
        <v>8</v>
      </c>
      <c r="Z102" s="291"/>
      <c r="AA102" s="291"/>
      <c r="AB102" s="291"/>
      <c r="AC102" s="291"/>
      <c r="AD102" s="291"/>
      <c r="AE102" s="292">
        <v>29</v>
      </c>
      <c r="AF102" s="293" t="s">
        <v>134</v>
      </c>
      <c r="AG102" s="293">
        <v>3.2</v>
      </c>
      <c r="AH102" s="293">
        <v>214</v>
      </c>
      <c r="AI102" s="294">
        <v>118.4</v>
      </c>
      <c r="AJ102" s="294">
        <v>92.800000000000011</v>
      </c>
      <c r="AK102" s="294">
        <v>25.599999999999994</v>
      </c>
      <c r="AL102" s="292">
        <v>6206</v>
      </c>
      <c r="AM102" s="292">
        <v>1712</v>
      </c>
      <c r="AN102" s="68" t="s">
        <v>1941</v>
      </c>
      <c r="AO102" s="68" t="s">
        <v>1367</v>
      </c>
      <c r="AP102" s="68" t="str">
        <f>IF(日報入力!AQ102,日報入力!BA102,"")</f>
        <v/>
      </c>
      <c r="AQ102" s="68" t="str">
        <f>IF(日報入力!AR102,日報入力!BB102,"")</f>
        <v/>
      </c>
      <c r="AR102" s="68" t="str">
        <f>IF(日報入力!AS102,"N勤","")</f>
        <v/>
      </c>
      <c r="AS102" s="295">
        <f t="shared" si="9"/>
        <v>0.21621621621621623</v>
      </c>
      <c r="AT102" s="439">
        <f>日報入力!AY102</f>
        <v>100</v>
      </c>
      <c r="AU102" s="518">
        <f>IF(日報入力!G102,G102*60/E102,"")</f>
        <v>129.72972972972974</v>
      </c>
      <c r="AV102" s="528" t="str">
        <f>IF(日報入力!AT102,日報入力!AT102,"")</f>
        <v/>
      </c>
      <c r="AW102" s="529" t="str">
        <f>IF(日報入力!AT102,AE102/日報入力!AT102,"")</f>
        <v/>
      </c>
      <c r="AX102" s="530">
        <f>IF(1&lt;日報集計!AT102,AT102/(((F102-I102-J102-N102-O102)*60)/(E102)),"")</f>
        <v>0.36274509803921567</v>
      </c>
      <c r="AY102" s="664">
        <f>IF(日報入力!H102,AT102/(((F102-J102)*60)/E102),"")</f>
        <v>0.34259259259259262</v>
      </c>
      <c r="AZ102" s="664">
        <f>IF(日報入力!I102,AT102/((G102*60)/E102),"")</f>
        <v>0.77083333333333326</v>
      </c>
      <c r="BA102" s="296">
        <f>IF(日報入力!G102,G102/F102,"")</f>
        <v>0.44444444444444442</v>
      </c>
      <c r="BB102" s="386">
        <f t="shared" si="10"/>
        <v>2068.6666666666665</v>
      </c>
      <c r="BC102" s="386">
        <f t="shared" si="11"/>
        <v>4137.333333333333</v>
      </c>
      <c r="BD102" s="80">
        <f>日報入力!AU102</f>
        <v>0</v>
      </c>
      <c r="BE102" s="534" t="str">
        <f>IF(日報入力!AV102,日報入力!AV102,"")</f>
        <v/>
      </c>
      <c r="BF102" s="534" t="str">
        <f>IF(日報入力!AW102,日報入力!AW102,"")</f>
        <v/>
      </c>
      <c r="BG102" s="398">
        <f>IF(日報入力!G102,日報入力!K102*日報入力!D102*日報入力!BC102,"")</f>
        <v>2.0720000000000001</v>
      </c>
    </row>
    <row r="103" spans="1:59" ht="19.5" hidden="1" customHeight="1" x14ac:dyDescent="0.15">
      <c r="A103" s="302">
        <v>44434</v>
      </c>
      <c r="B103" s="291">
        <v>34</v>
      </c>
      <c r="C103" s="291">
        <v>53</v>
      </c>
      <c r="D103" s="291">
        <v>3041</v>
      </c>
      <c r="E103" s="291">
        <v>111</v>
      </c>
      <c r="F103" s="291">
        <v>180</v>
      </c>
      <c r="G103" s="291">
        <v>155</v>
      </c>
      <c r="H103" s="291">
        <v>90</v>
      </c>
      <c r="I103" s="291">
        <v>15</v>
      </c>
      <c r="J103" s="291"/>
      <c r="K103" s="291"/>
      <c r="L103" s="291"/>
      <c r="M103" s="291"/>
      <c r="N103" s="291"/>
      <c r="O103" s="291"/>
      <c r="P103" s="291"/>
      <c r="Q103" s="291"/>
      <c r="R103" s="291"/>
      <c r="S103" s="291"/>
      <c r="T103" s="291">
        <v>10</v>
      </c>
      <c r="U103" s="291"/>
      <c r="V103" s="378">
        <v>2</v>
      </c>
      <c r="W103" s="291"/>
      <c r="X103" s="291"/>
      <c r="Y103" s="291"/>
      <c r="Z103" s="291"/>
      <c r="AA103" s="291"/>
      <c r="AB103" s="291"/>
      <c r="AC103" s="291"/>
      <c r="AD103" s="291">
        <v>2</v>
      </c>
      <c r="AE103" s="292">
        <v>109</v>
      </c>
      <c r="AF103" s="293" t="s">
        <v>134</v>
      </c>
      <c r="AG103" s="293">
        <v>1.9</v>
      </c>
      <c r="AH103" s="293">
        <v>123.19999999999999</v>
      </c>
      <c r="AI103" s="294">
        <v>210.89999999999998</v>
      </c>
      <c r="AJ103" s="294">
        <v>207.1</v>
      </c>
      <c r="AK103" s="294">
        <v>3.7999999999999829</v>
      </c>
      <c r="AL103" s="292">
        <v>13428.8</v>
      </c>
      <c r="AM103" s="292">
        <v>246.39999999999998</v>
      </c>
      <c r="AN103" s="68" t="s">
        <v>1926</v>
      </c>
      <c r="AO103" s="68" t="s">
        <v>1883</v>
      </c>
      <c r="AP103" s="68" t="str">
        <f>IF(日報入力!AQ103,日報入力!BA103,"")</f>
        <v/>
      </c>
      <c r="AQ103" s="68" t="str">
        <f>IF(日報入力!AR103,日報入力!BB103,"")</f>
        <v/>
      </c>
      <c r="AR103" s="68" t="str">
        <f>IF(日報入力!AS103,"N勤","")</f>
        <v/>
      </c>
      <c r="AS103" s="295">
        <f t="shared" si="9"/>
        <v>1.8018018018018018E-2</v>
      </c>
      <c r="AT103" s="439">
        <f>日報入力!AY103</f>
        <v>100</v>
      </c>
      <c r="AU103" s="518">
        <f>IF(日報入力!G103,G103*60/E103,"")</f>
        <v>83.78378378378379</v>
      </c>
      <c r="AV103" s="528" t="str">
        <f>IF(日報入力!AT103,日報入力!AT103,"")</f>
        <v/>
      </c>
      <c r="AW103" s="529" t="str">
        <f>IF(日報入力!AT103,AE103/日報入力!AT103,"")</f>
        <v/>
      </c>
      <c r="AX103" s="530">
        <f>IF(1&lt;日報集計!AT103,AT103/(((F103-I103-J103-N103-O103)*60)/(E103)),"")</f>
        <v>1.1212121212121211</v>
      </c>
      <c r="AY103" s="664">
        <f>IF(日報入力!H103,AT103/(((F103-J103)*60)/E103),"")</f>
        <v>1.0277777777777779</v>
      </c>
      <c r="AZ103" s="664">
        <f>IF(日報入力!I103,AT103/((G103*60)/E103),"")</f>
        <v>1.193548387096774</v>
      </c>
      <c r="BA103" s="296">
        <f>IF(日報入力!G103,G103/F103,"")</f>
        <v>0.86111111111111116</v>
      </c>
      <c r="BB103" s="386">
        <f t="shared" si="10"/>
        <v>4476.2666666666664</v>
      </c>
      <c r="BC103" s="386">
        <f t="shared" si="11"/>
        <v>8952.5333333333328</v>
      </c>
      <c r="BD103" s="80">
        <f>日報入力!AU103</f>
        <v>0</v>
      </c>
      <c r="BE103" s="534" t="str">
        <f>IF(日報入力!AV103,日報入力!AV103,"")</f>
        <v/>
      </c>
      <c r="BF103" s="534" t="str">
        <f>IF(日報入力!AW103,日報入力!AW103,"")</f>
        <v/>
      </c>
      <c r="BG103" s="398">
        <f>IF(日報入力!G103,日報入力!K103*日報入力!D103*日報入力!BC103,"")</f>
        <v>5.5500000000000007</v>
      </c>
    </row>
    <row r="104" spans="1:59" ht="19.5" hidden="1" customHeight="1" x14ac:dyDescent="0.15">
      <c r="A104" s="302">
        <v>44434</v>
      </c>
      <c r="B104" s="291">
        <v>34</v>
      </c>
      <c r="C104" s="291">
        <v>54</v>
      </c>
      <c r="D104" s="291">
        <v>3041</v>
      </c>
      <c r="E104" s="291">
        <v>342</v>
      </c>
      <c r="F104" s="291">
        <v>585</v>
      </c>
      <c r="G104" s="291">
        <v>585</v>
      </c>
      <c r="H104" s="291">
        <v>292.5</v>
      </c>
      <c r="I104" s="291"/>
      <c r="J104" s="291"/>
      <c r="K104" s="291"/>
      <c r="L104" s="291"/>
      <c r="M104" s="291"/>
      <c r="N104" s="291"/>
      <c r="O104" s="291"/>
      <c r="P104" s="291"/>
      <c r="Q104" s="291"/>
      <c r="R104" s="291"/>
      <c r="S104" s="291"/>
      <c r="T104" s="291"/>
      <c r="U104" s="291"/>
      <c r="V104" s="378">
        <v>5</v>
      </c>
      <c r="W104" s="291"/>
      <c r="X104" s="291"/>
      <c r="Y104" s="291"/>
      <c r="Z104" s="291"/>
      <c r="AA104" s="291"/>
      <c r="AB104" s="291">
        <v>5</v>
      </c>
      <c r="AC104" s="291"/>
      <c r="AD104" s="291"/>
      <c r="AE104" s="292">
        <v>337</v>
      </c>
      <c r="AF104" s="293" t="s">
        <v>134</v>
      </c>
      <c r="AG104" s="293">
        <v>1.9</v>
      </c>
      <c r="AH104" s="293">
        <v>123.19999999999999</v>
      </c>
      <c r="AI104" s="294">
        <v>649.79999999999995</v>
      </c>
      <c r="AJ104" s="294">
        <v>640.29999999999995</v>
      </c>
      <c r="AK104" s="294">
        <v>9.5</v>
      </c>
      <c r="AL104" s="292">
        <v>41518.399999999994</v>
      </c>
      <c r="AM104" s="292">
        <v>616</v>
      </c>
      <c r="AN104" s="68" t="s">
        <v>1926</v>
      </c>
      <c r="AO104" s="68" t="s">
        <v>1883</v>
      </c>
      <c r="AP104" s="68" t="str">
        <f>IF(日報入力!AQ104,日報入力!BA104,"")</f>
        <v/>
      </c>
      <c r="AQ104" s="68" t="str">
        <f>IF(日報入力!AR104,日報入力!BB104,"")</f>
        <v/>
      </c>
      <c r="AR104" s="68" t="str">
        <f>IF(日報入力!AS104,"N勤","")</f>
        <v>N勤</v>
      </c>
      <c r="AS104" s="295">
        <f t="shared" si="9"/>
        <v>1.4619883040935672E-2</v>
      </c>
      <c r="AT104" s="439">
        <f>日報入力!AY104</f>
        <v>100</v>
      </c>
      <c r="AU104" s="518">
        <f>IF(日報入力!G104,G104*60/E104,"")</f>
        <v>102.63157894736842</v>
      </c>
      <c r="AV104" s="528" t="str">
        <f>IF(日報入力!AT104,日報入力!AT104,"")</f>
        <v/>
      </c>
      <c r="AW104" s="529" t="str">
        <f>IF(日報入力!AT104,AE104/日報入力!AT104,"")</f>
        <v/>
      </c>
      <c r="AX104" s="530">
        <f>IF(1&lt;日報集計!AT104,AT104/(((F104-I104-J104-N104-O104)*60)/(E104)),"")</f>
        <v>0.97435897435897434</v>
      </c>
      <c r="AY104" s="664">
        <f>IF(日報入力!H104,AT104/(((F104-J104)*60)/E104),"")</f>
        <v>0.97435897435897434</v>
      </c>
      <c r="AZ104" s="664">
        <f>IF(日報入力!I104,AT104/((G104*60)/E104),"")</f>
        <v>0.97435897435897434</v>
      </c>
      <c r="BA104" s="296">
        <f>IF(日報入力!G104,G104/F104,"")</f>
        <v>1</v>
      </c>
      <c r="BB104" s="386">
        <f t="shared" si="10"/>
        <v>4258.2974358974352</v>
      </c>
      <c r="BC104" s="386">
        <f t="shared" si="11"/>
        <v>8516.5948717948704</v>
      </c>
      <c r="BD104" s="80">
        <f>日報入力!AU104</f>
        <v>0</v>
      </c>
      <c r="BE104" s="534" t="str">
        <f>IF(日報入力!AV104,日報入力!AV104,"")</f>
        <v/>
      </c>
      <c r="BF104" s="534" t="str">
        <f>IF(日報入力!AW104,日報入力!AW104,"")</f>
        <v/>
      </c>
      <c r="BG104" s="398">
        <f>IF(日報入力!G104,日報入力!K104*日報入力!D104*日報入力!BC104,"")</f>
        <v>17.100000000000001</v>
      </c>
    </row>
    <row r="105" spans="1:59" ht="19.5" hidden="1" customHeight="1" x14ac:dyDescent="0.15">
      <c r="A105" s="302">
        <v>44434</v>
      </c>
      <c r="B105" s="291">
        <v>997</v>
      </c>
      <c r="C105" s="291">
        <v>1</v>
      </c>
      <c r="D105" s="291">
        <v>916</v>
      </c>
      <c r="E105" s="291">
        <v>8</v>
      </c>
      <c r="F105" s="291">
        <v>60</v>
      </c>
      <c r="G105" s="291">
        <v>30</v>
      </c>
      <c r="H105" s="291">
        <v>60</v>
      </c>
      <c r="I105" s="291"/>
      <c r="J105" s="291"/>
      <c r="K105" s="291"/>
      <c r="L105" s="291"/>
      <c r="M105" s="291"/>
      <c r="N105" s="291"/>
      <c r="O105" s="291"/>
      <c r="P105" s="291"/>
      <c r="Q105" s="291"/>
      <c r="R105" s="291"/>
      <c r="S105" s="291"/>
      <c r="T105" s="291">
        <v>30</v>
      </c>
      <c r="U105" s="291"/>
      <c r="V105" s="378">
        <v>0</v>
      </c>
      <c r="W105" s="291"/>
      <c r="X105" s="291"/>
      <c r="Y105" s="291"/>
      <c r="Z105" s="291"/>
      <c r="AA105" s="291"/>
      <c r="AB105" s="291"/>
      <c r="AC105" s="291"/>
      <c r="AD105" s="291"/>
      <c r="AE105" s="292">
        <v>8</v>
      </c>
      <c r="AF105" s="293">
        <v>0</v>
      </c>
      <c r="AG105" s="293">
        <v>0</v>
      </c>
      <c r="AH105" s="293">
        <v>330</v>
      </c>
      <c r="AI105" s="294">
        <v>0</v>
      </c>
      <c r="AJ105" s="294">
        <v>0</v>
      </c>
      <c r="AK105" s="294">
        <v>0</v>
      </c>
      <c r="AL105" s="292">
        <v>2640</v>
      </c>
      <c r="AM105" s="292">
        <v>0</v>
      </c>
      <c r="AN105" s="68" t="s">
        <v>1500</v>
      </c>
      <c r="AO105" s="68" t="s">
        <v>122</v>
      </c>
      <c r="AP105" s="68" t="str">
        <f>IF(日報入力!AQ105,日報入力!BA105,"")</f>
        <v/>
      </c>
      <c r="AQ105" s="68" t="str">
        <f>IF(日報入力!AR105,日報入力!BB105,"")</f>
        <v/>
      </c>
      <c r="AR105" s="68" t="str">
        <f>IF(日報入力!AS105,"N勤","")</f>
        <v/>
      </c>
      <c r="AS105" s="295">
        <f t="shared" si="9"/>
        <v>0</v>
      </c>
      <c r="AT105" s="439">
        <f>日報入力!AY105</f>
        <v>180</v>
      </c>
      <c r="AU105" s="518">
        <f>IF(日報入力!G105,G105*60/E105,"")</f>
        <v>225</v>
      </c>
      <c r="AV105" s="528" t="str">
        <f>IF(日報入力!AT105,日報入力!AT105,"")</f>
        <v/>
      </c>
      <c r="AW105" s="529" t="str">
        <f>IF(日報入力!AT105,AE105/日報入力!AT105,"")</f>
        <v/>
      </c>
      <c r="AX105" s="530">
        <f>IF(1&lt;日報集計!AT105,AT105/(((F105-I105-J105-N105-O105)*60)/(E105)),"")</f>
        <v>0.4</v>
      </c>
      <c r="AY105" s="664">
        <f>IF(日報入力!H105,AT105/(((F105-J105)*60)/E105),"")</f>
        <v>0.4</v>
      </c>
      <c r="AZ105" s="664">
        <f>IF(日報入力!I105,AT105/((G105*60)/E105),"")</f>
        <v>0.8</v>
      </c>
      <c r="BA105" s="296">
        <f>IF(日報入力!G105,G105/F105,"")</f>
        <v>0.5</v>
      </c>
      <c r="BB105" s="386">
        <f t="shared" si="10"/>
        <v>2640</v>
      </c>
      <c r="BC105" s="386">
        <f t="shared" si="11"/>
        <v>2640</v>
      </c>
      <c r="BD105" s="80">
        <f>日報入力!AU105</f>
        <v>0</v>
      </c>
      <c r="BE105" s="534" t="str">
        <f>IF(日報入力!AV105,日報入力!AV105,"")</f>
        <v/>
      </c>
      <c r="BF105" s="534" t="str">
        <f>IF(日報入力!AW105,日報入力!AW105,"")</f>
        <v/>
      </c>
      <c r="BG105" s="398">
        <f>IF(日報入力!G105,日報入力!K105*日報入力!D105*日報入力!BC105,"")</f>
        <v>0</v>
      </c>
    </row>
    <row r="106" spans="1:59" ht="19.5" hidden="1" customHeight="1" x14ac:dyDescent="0.15">
      <c r="A106" s="302">
        <v>44434</v>
      </c>
      <c r="B106" s="291">
        <v>51</v>
      </c>
      <c r="C106" s="291">
        <v>2</v>
      </c>
      <c r="D106" s="291">
        <v>953</v>
      </c>
      <c r="E106" s="291">
        <v>0</v>
      </c>
      <c r="F106" s="291">
        <v>300</v>
      </c>
      <c r="G106" s="291">
        <v>300</v>
      </c>
      <c r="H106" s="291">
        <v>300</v>
      </c>
      <c r="I106" s="291"/>
      <c r="J106" s="291"/>
      <c r="K106" s="291"/>
      <c r="L106" s="291"/>
      <c r="M106" s="291"/>
      <c r="N106" s="291"/>
      <c r="O106" s="291"/>
      <c r="P106" s="291"/>
      <c r="Q106" s="291"/>
      <c r="R106" s="291"/>
      <c r="S106" s="291"/>
      <c r="T106" s="291"/>
      <c r="U106" s="291"/>
      <c r="V106" s="378">
        <v>0</v>
      </c>
      <c r="W106" s="291"/>
      <c r="X106" s="291"/>
      <c r="Y106" s="291"/>
      <c r="Z106" s="291"/>
      <c r="AA106" s="291"/>
      <c r="AB106" s="291"/>
      <c r="AC106" s="291"/>
      <c r="AD106" s="291"/>
      <c r="AE106" s="292">
        <v>0</v>
      </c>
      <c r="AF106" s="293">
        <v>0</v>
      </c>
      <c r="AG106" s="293">
        <v>0</v>
      </c>
      <c r="AH106" s="293">
        <v>0</v>
      </c>
      <c r="AI106" s="294">
        <v>0</v>
      </c>
      <c r="AJ106" s="294">
        <v>0</v>
      </c>
      <c r="AK106" s="294">
        <v>0</v>
      </c>
      <c r="AL106" s="292">
        <v>0</v>
      </c>
      <c r="AM106" s="292">
        <v>0</v>
      </c>
      <c r="AN106" s="68" t="s">
        <v>1472</v>
      </c>
      <c r="AO106" s="68" t="s">
        <v>1106</v>
      </c>
      <c r="AP106" s="68" t="str">
        <f>IF(日報入力!AQ106,日報入力!BA106,"")</f>
        <v/>
      </c>
      <c r="AQ106" s="68" t="str">
        <f>IF(日報入力!AR106,日報入力!BB106,"")</f>
        <v/>
      </c>
      <c r="AR106" s="68" t="str">
        <f>IF(日報入力!AS106,"N勤","")</f>
        <v/>
      </c>
      <c r="AS106" s="295" t="e">
        <f t="shared" si="9"/>
        <v>#DIV/0!</v>
      </c>
      <c r="AT106" s="439">
        <f>日報入力!AY106</f>
        <v>0</v>
      </c>
      <c r="AU106" s="518" t="e">
        <f>IF(日報入力!G106,G106*60/E106,"")</f>
        <v>#DIV/0!</v>
      </c>
      <c r="AV106" s="528" t="str">
        <f>IF(日報入力!AT106,日報入力!AT106,"")</f>
        <v/>
      </c>
      <c r="AW106" s="529" t="str">
        <f>IF(日報入力!AT106,AE106/日報入力!AT106,"")</f>
        <v/>
      </c>
      <c r="AX106" s="530" t="str">
        <f>IF(1&lt;日報集計!AT106,AT106/(((F106-I106-J106-N106-O106)*60)/(E106)),"")</f>
        <v/>
      </c>
      <c r="AY106" s="664" t="e">
        <f>IF(日報入力!H106,AT106/(((F106-J106)*60)/E106),"")</f>
        <v>#DIV/0!</v>
      </c>
      <c r="AZ106" s="664" t="e">
        <f>IF(日報入力!I106,AT106/((G106*60)/E106),"")</f>
        <v>#DIV/0!</v>
      </c>
      <c r="BA106" s="296">
        <f>IF(日報入力!G106,G106/F106,"")</f>
        <v>1</v>
      </c>
      <c r="BB106" s="386">
        <f t="shared" si="10"/>
        <v>0</v>
      </c>
      <c r="BC106" s="386">
        <f t="shared" si="11"/>
        <v>0</v>
      </c>
      <c r="BD106" s="80">
        <f>日報入力!AU106</f>
        <v>0</v>
      </c>
      <c r="BE106" s="534" t="str">
        <f>IF(日報入力!AV106,日報入力!AV106,"")</f>
        <v/>
      </c>
      <c r="BF106" s="534" t="str">
        <f>IF(日報入力!AW106,日報入力!AW106,"")</f>
        <v/>
      </c>
      <c r="BG106" s="398">
        <f>IF(日報入力!G106,日報入力!K106*日報入力!D106*日報入力!BC106,"")</f>
        <v>0</v>
      </c>
    </row>
    <row r="107" spans="1:59" ht="19.5" hidden="1" customHeight="1" x14ac:dyDescent="0.15">
      <c r="A107" s="302">
        <v>44435</v>
      </c>
      <c r="B107" s="291">
        <v>31</v>
      </c>
      <c r="C107" s="291">
        <v>14</v>
      </c>
      <c r="D107" s="291">
        <v>582</v>
      </c>
      <c r="E107" s="291">
        <v>374</v>
      </c>
      <c r="F107" s="291">
        <v>525</v>
      </c>
      <c r="G107" s="291">
        <v>515</v>
      </c>
      <c r="H107" s="291">
        <v>262.5</v>
      </c>
      <c r="I107" s="291"/>
      <c r="J107" s="291"/>
      <c r="K107" s="291"/>
      <c r="L107" s="291"/>
      <c r="M107" s="291"/>
      <c r="N107" s="291"/>
      <c r="O107" s="291">
        <v>10</v>
      </c>
      <c r="P107" s="291"/>
      <c r="Q107" s="291"/>
      <c r="R107" s="291"/>
      <c r="S107" s="291"/>
      <c r="T107" s="291"/>
      <c r="U107" s="291"/>
      <c r="V107" s="378">
        <v>1</v>
      </c>
      <c r="W107" s="291"/>
      <c r="X107" s="291"/>
      <c r="Y107" s="291"/>
      <c r="Z107" s="291"/>
      <c r="AA107" s="291"/>
      <c r="AB107" s="291"/>
      <c r="AC107" s="291"/>
      <c r="AD107" s="291">
        <v>1</v>
      </c>
      <c r="AE107" s="292">
        <v>747</v>
      </c>
      <c r="AF107" s="293" t="s">
        <v>134</v>
      </c>
      <c r="AG107" s="293">
        <v>0.95</v>
      </c>
      <c r="AH107" s="293">
        <v>85</v>
      </c>
      <c r="AI107" s="294">
        <v>710.6</v>
      </c>
      <c r="AJ107" s="294">
        <v>709.65</v>
      </c>
      <c r="AK107" s="294">
        <v>0.95000000000004547</v>
      </c>
      <c r="AL107" s="292">
        <v>63495</v>
      </c>
      <c r="AM107" s="292">
        <v>85</v>
      </c>
      <c r="AN107" s="68" t="s">
        <v>1605</v>
      </c>
      <c r="AO107" s="68" t="s">
        <v>1877</v>
      </c>
      <c r="AP107" s="68" t="str">
        <f>IF(日報入力!AQ107,日報入力!BA107,"")</f>
        <v/>
      </c>
      <c r="AQ107" s="68" t="str">
        <f>IF(日報入力!AR107,日報入力!BB107,"")</f>
        <v/>
      </c>
      <c r="AR107" s="68" t="str">
        <f>IF(日報入力!AS107,"N勤","")</f>
        <v/>
      </c>
      <c r="AS107" s="295">
        <f t="shared" si="9"/>
        <v>1.3368983957219251E-3</v>
      </c>
      <c r="AT107" s="439">
        <f>日報入力!AY107</f>
        <v>85</v>
      </c>
      <c r="AU107" s="518">
        <f>IF(日報入力!G107,G107*60/E107,"")</f>
        <v>82.620320855614978</v>
      </c>
      <c r="AV107" s="528" t="str">
        <f>IF(日報入力!AT107,日報入力!AT107,"")</f>
        <v/>
      </c>
      <c r="AW107" s="529" t="str">
        <f>IF(日報入力!AT107,AE107/日報入力!AT107,"")</f>
        <v/>
      </c>
      <c r="AX107" s="530">
        <f>IF(1&lt;日報集計!AT107,AT107/(((F107-I107-J107-N107-O107)*60)/(E107)),"")</f>
        <v>1.0288025889967638</v>
      </c>
      <c r="AY107" s="664">
        <f>IF(日報入力!H107,AT107/(((F107-J107)*60)/E107),"")</f>
        <v>1.0092063492063492</v>
      </c>
      <c r="AZ107" s="664">
        <f>IF(日報入力!I107,AT107/((G107*60)/E107),"")</f>
        <v>1.0288025889967638</v>
      </c>
      <c r="BA107" s="296">
        <f>IF(日報入力!G107,G107/F107,"")</f>
        <v>0.98095238095238091</v>
      </c>
      <c r="BB107" s="386">
        <f t="shared" si="10"/>
        <v>7256.5714285714284</v>
      </c>
      <c r="BC107" s="386">
        <f t="shared" si="11"/>
        <v>14513.142857142857</v>
      </c>
      <c r="BD107" s="80">
        <f>日報入力!AU107</f>
        <v>0</v>
      </c>
      <c r="BE107" s="534" t="str">
        <f>IF(日報入力!AV107,日報入力!AV107,"")</f>
        <v/>
      </c>
      <c r="BF107" s="534" t="str">
        <f>IF(日報入力!AW107,日報入力!AW107,"")</f>
        <v/>
      </c>
      <c r="BG107" s="398">
        <f>IF(日報入力!G107,日報入力!K107*日報入力!D107*日報入力!BC107,"")</f>
        <v>0</v>
      </c>
    </row>
    <row r="108" spans="1:59" ht="19.5" hidden="1" customHeight="1" x14ac:dyDescent="0.15">
      <c r="A108" s="302">
        <v>44435</v>
      </c>
      <c r="B108" s="291">
        <v>32</v>
      </c>
      <c r="C108" s="291">
        <v>14</v>
      </c>
      <c r="D108" s="291">
        <v>419</v>
      </c>
      <c r="E108" s="291">
        <v>105</v>
      </c>
      <c r="F108" s="291">
        <v>240</v>
      </c>
      <c r="G108" s="291">
        <v>240</v>
      </c>
      <c r="H108" s="291">
        <v>120</v>
      </c>
      <c r="I108" s="291"/>
      <c r="J108" s="291"/>
      <c r="K108" s="291"/>
      <c r="L108" s="291"/>
      <c r="M108" s="291"/>
      <c r="N108" s="291"/>
      <c r="O108" s="291"/>
      <c r="P108" s="291"/>
      <c r="Q108" s="291"/>
      <c r="R108" s="291"/>
      <c r="S108" s="291"/>
      <c r="T108" s="291"/>
      <c r="U108" s="291"/>
      <c r="V108" s="378">
        <v>1</v>
      </c>
      <c r="W108" s="291"/>
      <c r="X108" s="291"/>
      <c r="Y108" s="291"/>
      <c r="Z108" s="291"/>
      <c r="AA108" s="291"/>
      <c r="AB108" s="291"/>
      <c r="AC108" s="291"/>
      <c r="AD108" s="291">
        <v>1</v>
      </c>
      <c r="AE108" s="292">
        <v>104</v>
      </c>
      <c r="AF108" s="293" t="s">
        <v>134</v>
      </c>
      <c r="AG108" s="293">
        <v>4.3</v>
      </c>
      <c r="AH108" s="293">
        <v>319</v>
      </c>
      <c r="AI108" s="294">
        <v>451.5</v>
      </c>
      <c r="AJ108" s="294">
        <v>447.2</v>
      </c>
      <c r="AK108" s="294">
        <v>4.3000000000000114</v>
      </c>
      <c r="AL108" s="292">
        <v>33176</v>
      </c>
      <c r="AM108" s="292">
        <v>319</v>
      </c>
      <c r="AN108" s="68" t="s">
        <v>2032</v>
      </c>
      <c r="AO108" s="68" t="s">
        <v>1879</v>
      </c>
      <c r="AP108" s="68" t="str">
        <f>IF(日報入力!AQ108,日報入力!BA108,"")</f>
        <v/>
      </c>
      <c r="AQ108" s="68" t="str">
        <f>IF(日報入力!AR108,日報入力!BB108,"")</f>
        <v/>
      </c>
      <c r="AR108" s="68" t="str">
        <f>IF(日報入力!AS108,"N勤","")</f>
        <v/>
      </c>
      <c r="AS108" s="295">
        <f t="shared" si="9"/>
        <v>9.5238095238095247E-3</v>
      </c>
      <c r="AT108" s="439">
        <f>日報入力!AY108</f>
        <v>110</v>
      </c>
      <c r="AU108" s="518">
        <f>IF(日報入力!G108,G108*60/E108,"")</f>
        <v>137.14285714285714</v>
      </c>
      <c r="AV108" s="528" t="str">
        <f>IF(日報入力!AT108,日報入力!AT108,"")</f>
        <v/>
      </c>
      <c r="AW108" s="529" t="str">
        <f>IF(日報入力!AT108,AE108/日報入力!AT108,"")</f>
        <v/>
      </c>
      <c r="AX108" s="530">
        <f>IF(1&lt;日報集計!AT108,AT108/(((F108-I108-J108-N108-O108)*60)/(E108)),"")</f>
        <v>0.80208333333333337</v>
      </c>
      <c r="AY108" s="664">
        <f>IF(日報入力!H108,AT108/(((F108-J108)*60)/E108),"")</f>
        <v>0.80208333333333337</v>
      </c>
      <c r="AZ108" s="664">
        <f>IF(日報入力!I108,AT108/((G108*60)/E108),"")</f>
        <v>0.80208333333333337</v>
      </c>
      <c r="BA108" s="296">
        <f>IF(日報入力!G108,G108/F108,"")</f>
        <v>1</v>
      </c>
      <c r="BB108" s="386">
        <f t="shared" si="10"/>
        <v>8294</v>
      </c>
      <c r="BC108" s="386">
        <f t="shared" si="11"/>
        <v>16588</v>
      </c>
      <c r="BD108" s="80">
        <f>日報入力!AU108</f>
        <v>0</v>
      </c>
      <c r="BE108" s="534" t="str">
        <f>IF(日報入力!AV108,日報入力!AV108,"")</f>
        <v/>
      </c>
      <c r="BF108" s="534" t="str">
        <f>IF(日報入力!AW108,日報入力!AW108,"")</f>
        <v/>
      </c>
      <c r="BG108" s="398">
        <f>IF(日報入力!G108,日報入力!K108*日報入力!D108*日報入力!BC108,"")</f>
        <v>0</v>
      </c>
    </row>
    <row r="109" spans="1:59" ht="19.5" hidden="1" customHeight="1" x14ac:dyDescent="0.15">
      <c r="A109" s="302">
        <v>44435</v>
      </c>
      <c r="B109" s="291">
        <v>32</v>
      </c>
      <c r="C109" s="291">
        <v>14</v>
      </c>
      <c r="D109" s="291">
        <v>386</v>
      </c>
      <c r="E109" s="291">
        <v>140</v>
      </c>
      <c r="F109" s="291">
        <v>275</v>
      </c>
      <c r="G109" s="291">
        <v>265</v>
      </c>
      <c r="H109" s="291">
        <v>137.5</v>
      </c>
      <c r="I109" s="291"/>
      <c r="J109" s="291"/>
      <c r="K109" s="291"/>
      <c r="L109" s="291"/>
      <c r="M109" s="291"/>
      <c r="N109" s="291"/>
      <c r="O109" s="291">
        <v>10</v>
      </c>
      <c r="P109" s="291"/>
      <c r="Q109" s="291"/>
      <c r="R109" s="291"/>
      <c r="S109" s="291"/>
      <c r="T109" s="291"/>
      <c r="U109" s="291"/>
      <c r="V109" s="378">
        <v>0</v>
      </c>
      <c r="W109" s="291"/>
      <c r="X109" s="291"/>
      <c r="Y109" s="291"/>
      <c r="Z109" s="291"/>
      <c r="AA109" s="291"/>
      <c r="AB109" s="291"/>
      <c r="AC109" s="291"/>
      <c r="AD109" s="291"/>
      <c r="AE109" s="292">
        <v>140</v>
      </c>
      <c r="AF109" s="293" t="s">
        <v>134</v>
      </c>
      <c r="AG109" s="293">
        <v>0.69</v>
      </c>
      <c r="AH109" s="293">
        <v>95</v>
      </c>
      <c r="AI109" s="294">
        <v>96.6</v>
      </c>
      <c r="AJ109" s="294">
        <v>96.6</v>
      </c>
      <c r="AK109" s="294">
        <v>0</v>
      </c>
      <c r="AL109" s="292">
        <v>13300</v>
      </c>
      <c r="AM109" s="292">
        <v>0</v>
      </c>
      <c r="AN109" s="68" t="s">
        <v>986</v>
      </c>
      <c r="AO109" s="68" t="s">
        <v>1879</v>
      </c>
      <c r="AP109" s="68" t="str">
        <f>IF(日報入力!AQ109,日報入力!BA109,"")</f>
        <v/>
      </c>
      <c r="AQ109" s="68" t="str">
        <f>IF(日報入力!AR109,日報入力!BB109,"")</f>
        <v/>
      </c>
      <c r="AR109" s="68" t="str">
        <f>IF(日報入力!AS109,"N勤","")</f>
        <v/>
      </c>
      <c r="AS109" s="295">
        <f t="shared" si="9"/>
        <v>0</v>
      </c>
      <c r="AT109" s="439">
        <f>日報入力!AY109</f>
        <v>94</v>
      </c>
      <c r="AU109" s="518">
        <f>IF(日報入力!G109,G109*60/E109,"")</f>
        <v>113.57142857142857</v>
      </c>
      <c r="AV109" s="528" t="str">
        <f>IF(日報入力!AT109,日報入力!AT109,"")</f>
        <v/>
      </c>
      <c r="AW109" s="529" t="str">
        <f>IF(日報入力!AT109,AE109/日報入力!AT109,"")</f>
        <v/>
      </c>
      <c r="AX109" s="530">
        <f>IF(1&lt;日報集計!AT109,AT109/(((F109-I109-J109-N109-O109)*60)/(E109)),"")</f>
        <v>0.82767295597484281</v>
      </c>
      <c r="AY109" s="664">
        <f>IF(日報入力!H109,AT109/(((F109-J109)*60)/E109),"")</f>
        <v>0.79757575757575749</v>
      </c>
      <c r="AZ109" s="664">
        <f>IF(日報入力!I109,AT109/((G109*60)/E109),"")</f>
        <v>0.82767295597484281</v>
      </c>
      <c r="BA109" s="296">
        <f>IF(日報入力!G109,G109/F109,"")</f>
        <v>0.96363636363636362</v>
      </c>
      <c r="BB109" s="386">
        <f t="shared" si="10"/>
        <v>2901.818181818182</v>
      </c>
      <c r="BC109" s="386">
        <f t="shared" si="11"/>
        <v>5803.636363636364</v>
      </c>
      <c r="BD109" s="80">
        <f>日報入力!AU109</f>
        <v>0</v>
      </c>
      <c r="BE109" s="534" t="str">
        <f>IF(日報入力!AV109,日報入力!AV109,"")</f>
        <v/>
      </c>
      <c r="BF109" s="534" t="str">
        <f>IF(日報入力!AW109,日報入力!AW109,"")</f>
        <v/>
      </c>
      <c r="BG109" s="398">
        <f>IF(日報入力!G109,日報入力!K109*日報入力!D109*日報入力!BC109,"")</f>
        <v>0</v>
      </c>
    </row>
    <row r="110" spans="1:59" ht="19.5" hidden="1" customHeight="1" x14ac:dyDescent="0.15">
      <c r="A110" s="302">
        <v>44435</v>
      </c>
      <c r="B110" s="291">
        <v>29</v>
      </c>
      <c r="C110" s="291">
        <v>17</v>
      </c>
      <c r="D110" s="291">
        <v>445</v>
      </c>
      <c r="E110" s="291">
        <v>12</v>
      </c>
      <c r="F110" s="291">
        <v>90</v>
      </c>
      <c r="G110" s="291">
        <v>90</v>
      </c>
      <c r="H110" s="291">
        <v>90</v>
      </c>
      <c r="I110" s="291"/>
      <c r="J110" s="291"/>
      <c r="K110" s="291"/>
      <c r="L110" s="291"/>
      <c r="M110" s="291"/>
      <c r="N110" s="291"/>
      <c r="O110" s="291"/>
      <c r="P110" s="291"/>
      <c r="Q110" s="291"/>
      <c r="R110" s="291"/>
      <c r="S110" s="291"/>
      <c r="T110" s="291"/>
      <c r="U110" s="291"/>
      <c r="V110" s="378">
        <v>0</v>
      </c>
      <c r="W110" s="291"/>
      <c r="X110" s="291"/>
      <c r="Y110" s="291"/>
      <c r="Z110" s="291"/>
      <c r="AA110" s="291"/>
      <c r="AB110" s="291"/>
      <c r="AC110" s="291"/>
      <c r="AD110" s="291"/>
      <c r="AE110" s="292">
        <v>12</v>
      </c>
      <c r="AF110" s="293" t="s">
        <v>1031</v>
      </c>
      <c r="AG110" s="293">
        <v>11.5</v>
      </c>
      <c r="AH110" s="293">
        <v>850</v>
      </c>
      <c r="AI110" s="294">
        <v>138</v>
      </c>
      <c r="AJ110" s="294">
        <v>138</v>
      </c>
      <c r="AK110" s="294">
        <v>0</v>
      </c>
      <c r="AL110" s="292">
        <v>10200</v>
      </c>
      <c r="AM110" s="292">
        <v>0</v>
      </c>
      <c r="AN110" s="68" t="s">
        <v>2025</v>
      </c>
      <c r="AO110" s="68" t="s">
        <v>1873</v>
      </c>
      <c r="AP110" s="68" t="str">
        <f>IF(日報入力!AQ110,日報入力!BA110,"")</f>
        <v/>
      </c>
      <c r="AQ110" s="68" t="str">
        <f>IF(日報入力!AR110,日報入力!BB110,"")</f>
        <v/>
      </c>
      <c r="AR110" s="68" t="str">
        <f>IF(日報入力!AS110,"N勤","")</f>
        <v/>
      </c>
      <c r="AS110" s="295">
        <f t="shared" si="9"/>
        <v>0</v>
      </c>
      <c r="AT110" s="439">
        <f>日報入力!AY110</f>
        <v>240</v>
      </c>
      <c r="AU110" s="518">
        <f>IF(日報入力!G110,G110*60/E110,"")</f>
        <v>450</v>
      </c>
      <c r="AV110" s="528" t="str">
        <f>IF(日報入力!AT110,日報入力!AT110,"")</f>
        <v/>
      </c>
      <c r="AW110" s="529" t="str">
        <f>IF(日報入力!AT110,AE110/日報入力!AT110,"")</f>
        <v/>
      </c>
      <c r="AX110" s="530">
        <f>IF(1&lt;日報集計!AT110,AT110/(((F110-I110-J110-N110-O110)*60)/(E110)),"")</f>
        <v>0.53333333333333333</v>
      </c>
      <c r="AY110" s="664">
        <f>IF(日報入力!H110,AT110/(((F110-J110)*60)/E110),"")</f>
        <v>0.53333333333333333</v>
      </c>
      <c r="AZ110" s="664">
        <f>IF(日報入力!I110,AT110/((G110*60)/E110),"")</f>
        <v>0.53333333333333333</v>
      </c>
      <c r="BA110" s="296">
        <f>IF(日報入力!G110,G110/F110,"")</f>
        <v>1</v>
      </c>
      <c r="BB110" s="386">
        <f t="shared" si="10"/>
        <v>6800</v>
      </c>
      <c r="BC110" s="386">
        <f t="shared" si="11"/>
        <v>6800</v>
      </c>
      <c r="BD110" s="80">
        <f>日報入力!AU110</f>
        <v>0</v>
      </c>
      <c r="BE110" s="534" t="str">
        <f>IF(日報入力!AV110,日報入力!AV110,"")</f>
        <v/>
      </c>
      <c r="BF110" s="534" t="str">
        <f>IF(日報入力!AW110,日報入力!AW110,"")</f>
        <v/>
      </c>
      <c r="BG110" s="398">
        <f>IF(日報入力!G110,日報入力!K110*日報入力!D110*日報入力!BC110,"")</f>
        <v>0</v>
      </c>
    </row>
    <row r="111" spans="1:59" ht="19.5" hidden="1" customHeight="1" x14ac:dyDescent="0.15">
      <c r="A111" s="302">
        <v>44435</v>
      </c>
      <c r="B111" s="291">
        <v>29</v>
      </c>
      <c r="C111" s="291">
        <v>17</v>
      </c>
      <c r="D111" s="291">
        <v>473</v>
      </c>
      <c r="E111" s="291">
        <v>0</v>
      </c>
      <c r="F111" s="291">
        <v>30</v>
      </c>
      <c r="G111" s="291">
        <v>0</v>
      </c>
      <c r="H111" s="291">
        <v>30</v>
      </c>
      <c r="I111" s="291"/>
      <c r="J111" s="291">
        <v>30</v>
      </c>
      <c r="K111" s="291"/>
      <c r="L111" s="291"/>
      <c r="M111" s="291"/>
      <c r="N111" s="291"/>
      <c r="O111" s="291"/>
      <c r="P111" s="291"/>
      <c r="Q111" s="291"/>
      <c r="R111" s="291"/>
      <c r="S111" s="291"/>
      <c r="T111" s="291"/>
      <c r="U111" s="291"/>
      <c r="V111" s="378">
        <v>0</v>
      </c>
      <c r="W111" s="291"/>
      <c r="X111" s="291"/>
      <c r="Y111" s="291"/>
      <c r="Z111" s="291"/>
      <c r="AA111" s="291"/>
      <c r="AB111" s="291"/>
      <c r="AC111" s="291"/>
      <c r="AD111" s="291"/>
      <c r="AE111" s="292">
        <v>0</v>
      </c>
      <c r="AF111" s="293" t="s">
        <v>2147</v>
      </c>
      <c r="AG111" s="293">
        <v>6.5</v>
      </c>
      <c r="AH111" s="293">
        <v>790</v>
      </c>
      <c r="AI111" s="294">
        <v>0</v>
      </c>
      <c r="AJ111" s="294">
        <v>0</v>
      </c>
      <c r="AK111" s="294">
        <v>0</v>
      </c>
      <c r="AL111" s="292">
        <v>0</v>
      </c>
      <c r="AM111" s="292">
        <v>0</v>
      </c>
      <c r="AN111" s="68" t="s">
        <v>2037</v>
      </c>
      <c r="AO111" s="68" t="s">
        <v>1873</v>
      </c>
      <c r="AP111" s="68" t="str">
        <f>IF(日報入力!AQ111,日報入力!BA111,"")</f>
        <v/>
      </c>
      <c r="AQ111" s="68" t="str">
        <f>IF(日報入力!AR111,日報入力!BB111,"")</f>
        <v/>
      </c>
      <c r="AR111" s="68" t="str">
        <f>IF(日報入力!AS111,"N勤","")</f>
        <v/>
      </c>
      <c r="AS111" s="295" t="e">
        <f t="shared" si="9"/>
        <v>#DIV/0!</v>
      </c>
      <c r="AT111" s="439">
        <f>日報入力!AY111</f>
        <v>240</v>
      </c>
      <c r="AU111" s="518" t="e">
        <f>IF(日報入力!G111,G111*60/E111,"")</f>
        <v>#DIV/0!</v>
      </c>
      <c r="AV111" s="528" t="str">
        <f>IF(日報入力!AT111,日報入力!AT111,"")</f>
        <v/>
      </c>
      <c r="AW111" s="529" t="str">
        <f>IF(日報入力!AT111,AE111/日報入力!AT111,"")</f>
        <v/>
      </c>
      <c r="AX111" s="530" t="e">
        <f>IF(1&lt;日報集計!AT111,AT111/(((F111-I111-J111-N111-O111)*60)/(E111)),"")</f>
        <v>#DIV/0!</v>
      </c>
      <c r="AY111" s="664" t="e">
        <f>IF(日報入力!H111,AT111/(((F111-J111)*60)/E111),"")</f>
        <v>#DIV/0!</v>
      </c>
      <c r="AZ111" s="664" t="e">
        <f>IF(日報入力!I111,AT111/((G111*60)/E111),"")</f>
        <v>#DIV/0!</v>
      </c>
      <c r="BA111" s="296">
        <f>IF(日報入力!G111,G111/F111,"")</f>
        <v>0</v>
      </c>
      <c r="BB111" s="386">
        <f t="shared" si="10"/>
        <v>0</v>
      </c>
      <c r="BC111" s="386">
        <f t="shared" si="11"/>
        <v>0</v>
      </c>
      <c r="BD111" s="80">
        <f>日報入力!AU111</f>
        <v>0</v>
      </c>
      <c r="BE111" s="534" t="str">
        <f>IF(日報入力!AV111,日報入力!AV111,"")</f>
        <v/>
      </c>
      <c r="BF111" s="534" t="str">
        <f>IF(日報入力!AW111,日報入力!AW111,"")</f>
        <v/>
      </c>
      <c r="BG111" s="398">
        <f>IF(日報入力!G111,日報入力!K111*日報入力!D111*日報入力!BC111,"")</f>
        <v>0</v>
      </c>
    </row>
    <row r="112" spans="1:59" ht="19.5" hidden="1" customHeight="1" x14ac:dyDescent="0.15">
      <c r="A112" s="302">
        <v>44435</v>
      </c>
      <c r="B112" s="291">
        <v>29</v>
      </c>
      <c r="C112" s="291">
        <v>17</v>
      </c>
      <c r="D112" s="291">
        <v>473</v>
      </c>
      <c r="E112" s="291">
        <v>15</v>
      </c>
      <c r="F112" s="291">
        <v>70</v>
      </c>
      <c r="G112" s="291">
        <v>60</v>
      </c>
      <c r="H112" s="291">
        <v>70</v>
      </c>
      <c r="I112" s="291">
        <v>10</v>
      </c>
      <c r="J112" s="291"/>
      <c r="K112" s="291"/>
      <c r="L112" s="291"/>
      <c r="M112" s="291"/>
      <c r="N112" s="291"/>
      <c r="O112" s="291"/>
      <c r="P112" s="291"/>
      <c r="Q112" s="291"/>
      <c r="R112" s="291"/>
      <c r="S112" s="291"/>
      <c r="T112" s="291"/>
      <c r="U112" s="291"/>
      <c r="V112" s="378">
        <v>0</v>
      </c>
      <c r="W112" s="291"/>
      <c r="X112" s="291"/>
      <c r="Y112" s="291"/>
      <c r="Z112" s="291"/>
      <c r="AA112" s="291"/>
      <c r="AB112" s="291"/>
      <c r="AC112" s="291"/>
      <c r="AD112" s="291"/>
      <c r="AE112" s="292">
        <v>15</v>
      </c>
      <c r="AF112" s="293" t="s">
        <v>2147</v>
      </c>
      <c r="AG112" s="293">
        <v>6.5</v>
      </c>
      <c r="AH112" s="293">
        <v>790</v>
      </c>
      <c r="AI112" s="294">
        <v>97.5</v>
      </c>
      <c r="AJ112" s="294">
        <v>97.5</v>
      </c>
      <c r="AK112" s="294">
        <v>0</v>
      </c>
      <c r="AL112" s="292">
        <v>11850</v>
      </c>
      <c r="AM112" s="292">
        <v>0</v>
      </c>
      <c r="AN112" s="68" t="s">
        <v>2037</v>
      </c>
      <c r="AO112" s="68" t="s">
        <v>1873</v>
      </c>
      <c r="AP112" s="68" t="str">
        <f>IF(日報入力!AQ112,日報入力!BA112,"")</f>
        <v/>
      </c>
      <c r="AQ112" s="68" t="str">
        <f>IF(日報入力!AR112,日報入力!BB112,"")</f>
        <v/>
      </c>
      <c r="AR112" s="68" t="str">
        <f>IF(日報入力!AS112,"N勤","")</f>
        <v/>
      </c>
      <c r="AS112" s="295">
        <f t="shared" si="9"/>
        <v>0</v>
      </c>
      <c r="AT112" s="439">
        <f>日報入力!AY112</f>
        <v>240</v>
      </c>
      <c r="AU112" s="518">
        <f>IF(日報入力!G112,G112*60/E112,"")</f>
        <v>240</v>
      </c>
      <c r="AV112" s="528" t="str">
        <f>IF(日報入力!AT112,日報入力!AT112,"")</f>
        <v/>
      </c>
      <c r="AW112" s="529" t="str">
        <f>IF(日報入力!AT112,AE112/日報入力!AT112,"")</f>
        <v/>
      </c>
      <c r="AX112" s="530">
        <f>IF(1&lt;日報集計!AT112,AT112/(((F112-I112-J112-N112-O112)*60)/(E112)),"")</f>
        <v>1</v>
      </c>
      <c r="AY112" s="664">
        <f>IF(日報入力!H112,AT112/(((F112-J112)*60)/E112),"")</f>
        <v>0.8571428571428571</v>
      </c>
      <c r="AZ112" s="664">
        <f>IF(日報入力!I112,AT112/((G112*60)/E112),"")</f>
        <v>1</v>
      </c>
      <c r="BA112" s="296">
        <f>IF(日報入力!G112,G112/F112,"")</f>
        <v>0.8571428571428571</v>
      </c>
      <c r="BB112" s="386">
        <f t="shared" si="10"/>
        <v>10157.142857142857</v>
      </c>
      <c r="BC112" s="386">
        <f t="shared" si="11"/>
        <v>10157.142857142857</v>
      </c>
      <c r="BD112" s="80">
        <f>日報入力!AU112</f>
        <v>0</v>
      </c>
      <c r="BE112" s="534" t="str">
        <f>IF(日報入力!AV112,日報入力!AV112,"")</f>
        <v/>
      </c>
      <c r="BF112" s="534" t="str">
        <f>IF(日報入力!AW112,日報入力!AW112,"")</f>
        <v/>
      </c>
      <c r="BG112" s="398">
        <f>IF(日報入力!G112,日報入力!K112*日報入力!D112*日報入力!BC112,"")</f>
        <v>0</v>
      </c>
    </row>
    <row r="113" spans="1:59" ht="19.5" hidden="1" customHeight="1" x14ac:dyDescent="0.15">
      <c r="A113" s="302">
        <v>44435</v>
      </c>
      <c r="B113" s="291">
        <v>29</v>
      </c>
      <c r="C113" s="291">
        <v>17</v>
      </c>
      <c r="D113" s="291">
        <v>594</v>
      </c>
      <c r="E113" s="291">
        <v>0</v>
      </c>
      <c r="F113" s="291">
        <v>30</v>
      </c>
      <c r="G113" s="291">
        <v>0</v>
      </c>
      <c r="H113" s="291">
        <v>30</v>
      </c>
      <c r="I113" s="291"/>
      <c r="J113" s="291">
        <v>30</v>
      </c>
      <c r="K113" s="291"/>
      <c r="L113" s="291"/>
      <c r="M113" s="291"/>
      <c r="N113" s="291"/>
      <c r="O113" s="291"/>
      <c r="P113" s="291"/>
      <c r="Q113" s="291"/>
      <c r="R113" s="291"/>
      <c r="S113" s="291"/>
      <c r="T113" s="291"/>
      <c r="U113" s="291"/>
      <c r="V113" s="378">
        <v>0</v>
      </c>
      <c r="W113" s="291"/>
      <c r="X113" s="291"/>
      <c r="Y113" s="291"/>
      <c r="Z113" s="291"/>
      <c r="AA113" s="291"/>
      <c r="AB113" s="291"/>
      <c r="AC113" s="291"/>
      <c r="AD113" s="291"/>
      <c r="AE113" s="292">
        <v>0</v>
      </c>
      <c r="AF113" s="293" t="s">
        <v>1902</v>
      </c>
      <c r="AG113" s="293">
        <v>5.8</v>
      </c>
      <c r="AH113" s="293">
        <v>468.3</v>
      </c>
      <c r="AI113" s="294">
        <v>0</v>
      </c>
      <c r="AJ113" s="294">
        <v>0</v>
      </c>
      <c r="AK113" s="294">
        <v>0</v>
      </c>
      <c r="AL113" s="292">
        <v>0</v>
      </c>
      <c r="AM113" s="292">
        <v>0</v>
      </c>
      <c r="AN113" s="68" t="s">
        <v>2040</v>
      </c>
      <c r="AO113" s="68" t="s">
        <v>1873</v>
      </c>
      <c r="AP113" s="68" t="str">
        <f>IF(日報入力!AQ113,日報入力!BA113,"")</f>
        <v/>
      </c>
      <c r="AQ113" s="68" t="str">
        <f>IF(日報入力!AR113,日報入力!BB113,"")</f>
        <v/>
      </c>
      <c r="AR113" s="68" t="str">
        <f>IF(日報入力!AS113,"N勤","")</f>
        <v/>
      </c>
      <c r="AS113" s="295" t="e">
        <f t="shared" si="9"/>
        <v>#DIV/0!</v>
      </c>
      <c r="AT113" s="439">
        <f>日報入力!AY113</f>
        <v>200</v>
      </c>
      <c r="AU113" s="518" t="e">
        <f>IF(日報入力!G113,G113*60/E113,"")</f>
        <v>#DIV/0!</v>
      </c>
      <c r="AV113" s="528" t="str">
        <f>IF(日報入力!AT113,日報入力!AT113,"")</f>
        <v/>
      </c>
      <c r="AW113" s="529" t="str">
        <f>IF(日報入力!AT113,AE113/日報入力!AT113,"")</f>
        <v/>
      </c>
      <c r="AX113" s="530" t="e">
        <f>IF(1&lt;日報集計!AT113,AT113/(((F113-I113-J113-N113-O113)*60)/(E113)),"")</f>
        <v>#DIV/0!</v>
      </c>
      <c r="AY113" s="664" t="e">
        <f>IF(日報入力!H113,AT113/(((F113-J113)*60)/E113),"")</f>
        <v>#DIV/0!</v>
      </c>
      <c r="AZ113" s="664" t="e">
        <f>IF(日報入力!I113,AT113/((G113*60)/E113),"")</f>
        <v>#DIV/0!</v>
      </c>
      <c r="BA113" s="296">
        <f>IF(日報入力!G113,G113/F113,"")</f>
        <v>0</v>
      </c>
      <c r="BB113" s="386">
        <f t="shared" si="10"/>
        <v>0</v>
      </c>
      <c r="BC113" s="386">
        <f t="shared" si="11"/>
        <v>0</v>
      </c>
      <c r="BD113" s="80">
        <f>日報入力!AU113</f>
        <v>0</v>
      </c>
      <c r="BE113" s="534" t="str">
        <f>IF(日報入力!AV113,日報入力!AV113,"")</f>
        <v/>
      </c>
      <c r="BF113" s="534" t="str">
        <f>IF(日報入力!AW113,日報入力!AW113,"")</f>
        <v/>
      </c>
      <c r="BG113" s="398">
        <f>IF(日報入力!G113,日報入力!K113*日報入力!D113*日報入力!BC113,"")</f>
        <v>0</v>
      </c>
    </row>
    <row r="114" spans="1:59" ht="19.5" hidden="1" customHeight="1" x14ac:dyDescent="0.15">
      <c r="A114" s="302">
        <v>44435</v>
      </c>
      <c r="B114" s="291">
        <v>29</v>
      </c>
      <c r="C114" s="291">
        <v>17</v>
      </c>
      <c r="D114" s="291">
        <v>594</v>
      </c>
      <c r="E114" s="291">
        <v>32</v>
      </c>
      <c r="F114" s="291">
        <v>110</v>
      </c>
      <c r="G114" s="291">
        <v>110</v>
      </c>
      <c r="H114" s="291">
        <v>110</v>
      </c>
      <c r="I114" s="291"/>
      <c r="J114" s="291"/>
      <c r="K114" s="291"/>
      <c r="L114" s="291"/>
      <c r="M114" s="291"/>
      <c r="N114" s="291"/>
      <c r="O114" s="291"/>
      <c r="P114" s="291"/>
      <c r="Q114" s="291"/>
      <c r="R114" s="291"/>
      <c r="S114" s="291"/>
      <c r="T114" s="291"/>
      <c r="U114" s="291"/>
      <c r="V114" s="378">
        <v>0</v>
      </c>
      <c r="W114" s="291"/>
      <c r="X114" s="291"/>
      <c r="Y114" s="291"/>
      <c r="Z114" s="291"/>
      <c r="AA114" s="291"/>
      <c r="AB114" s="291"/>
      <c r="AC114" s="291"/>
      <c r="AD114" s="291"/>
      <c r="AE114" s="292">
        <v>32</v>
      </c>
      <c r="AF114" s="293" t="s">
        <v>1902</v>
      </c>
      <c r="AG114" s="293">
        <v>5.8</v>
      </c>
      <c r="AH114" s="293">
        <v>468.3</v>
      </c>
      <c r="AI114" s="294">
        <v>185.6</v>
      </c>
      <c r="AJ114" s="294">
        <v>185.6</v>
      </c>
      <c r="AK114" s="294">
        <v>0</v>
      </c>
      <c r="AL114" s="292">
        <v>14985.6</v>
      </c>
      <c r="AM114" s="292">
        <v>0</v>
      </c>
      <c r="AN114" s="68" t="s">
        <v>2040</v>
      </c>
      <c r="AO114" s="68" t="s">
        <v>1873</v>
      </c>
      <c r="AP114" s="68" t="str">
        <f>IF(日報入力!AQ114,日報入力!BA114,"")</f>
        <v/>
      </c>
      <c r="AQ114" s="68" t="str">
        <f>IF(日報入力!AR114,日報入力!BB114,"")</f>
        <v/>
      </c>
      <c r="AR114" s="68" t="str">
        <f>IF(日報入力!AS114,"N勤","")</f>
        <v/>
      </c>
      <c r="AS114" s="295">
        <f t="shared" si="9"/>
        <v>0</v>
      </c>
      <c r="AT114" s="439">
        <f>日報入力!AY114</f>
        <v>200</v>
      </c>
      <c r="AU114" s="518">
        <f>IF(日報入力!G114,G114*60/E114,"")</f>
        <v>206.25</v>
      </c>
      <c r="AV114" s="528" t="str">
        <f>IF(日報入力!AT114,日報入力!AT114,"")</f>
        <v/>
      </c>
      <c r="AW114" s="529" t="str">
        <f>IF(日報入力!AT114,AE114/日報入力!AT114,"")</f>
        <v/>
      </c>
      <c r="AX114" s="530">
        <f>IF(1&lt;日報集計!AT114,AT114/(((F114-I114-J114-N114-O114)*60)/(E114)),"")</f>
        <v>0.96969696969696972</v>
      </c>
      <c r="AY114" s="664">
        <f>IF(日報入力!H114,AT114/(((F114-J114)*60)/E114),"")</f>
        <v>0.96969696969696972</v>
      </c>
      <c r="AZ114" s="664">
        <f>IF(日報入力!I114,AT114/((G114*60)/E114),"")</f>
        <v>0.96969696969696972</v>
      </c>
      <c r="BA114" s="296">
        <f>IF(日報入力!G114,G114/F114,"")</f>
        <v>1</v>
      </c>
      <c r="BB114" s="386">
        <f t="shared" si="10"/>
        <v>8173.9636363636373</v>
      </c>
      <c r="BC114" s="386">
        <f t="shared" si="11"/>
        <v>8173.9636363636373</v>
      </c>
      <c r="BD114" s="80">
        <f>日報入力!AU114</f>
        <v>0</v>
      </c>
      <c r="BE114" s="534" t="str">
        <f>IF(日報入力!AV114,日報入力!AV114,"")</f>
        <v/>
      </c>
      <c r="BF114" s="534" t="str">
        <f>IF(日報入力!AW114,日報入力!AW114,"")</f>
        <v/>
      </c>
      <c r="BG114" s="398">
        <f>IF(日報入力!G114,日報入力!K114*日報入力!D114*日報入力!BC114,"")</f>
        <v>0</v>
      </c>
    </row>
    <row r="115" spans="1:59" ht="19.5" hidden="1" customHeight="1" x14ac:dyDescent="0.15">
      <c r="A115" s="302">
        <v>44435</v>
      </c>
      <c r="B115" s="291">
        <v>29</v>
      </c>
      <c r="C115" s="291">
        <v>22</v>
      </c>
      <c r="D115" s="291">
        <v>594</v>
      </c>
      <c r="E115" s="291">
        <v>115</v>
      </c>
      <c r="F115" s="291">
        <v>450</v>
      </c>
      <c r="G115" s="291">
        <v>360</v>
      </c>
      <c r="H115" s="291">
        <v>450</v>
      </c>
      <c r="I115" s="291">
        <v>20</v>
      </c>
      <c r="J115" s="291"/>
      <c r="K115" s="291"/>
      <c r="L115" s="291">
        <v>20</v>
      </c>
      <c r="M115" s="291"/>
      <c r="N115" s="291">
        <v>30</v>
      </c>
      <c r="O115" s="291">
        <v>10</v>
      </c>
      <c r="P115" s="291"/>
      <c r="Q115" s="291"/>
      <c r="R115" s="291"/>
      <c r="S115" s="291"/>
      <c r="T115" s="291">
        <v>10</v>
      </c>
      <c r="U115" s="291"/>
      <c r="V115" s="378">
        <v>15</v>
      </c>
      <c r="W115" s="291"/>
      <c r="X115" s="291"/>
      <c r="Y115" s="291">
        <v>12</v>
      </c>
      <c r="Z115" s="291"/>
      <c r="AA115" s="291"/>
      <c r="AB115" s="291"/>
      <c r="AC115" s="291">
        <v>3</v>
      </c>
      <c r="AD115" s="291"/>
      <c r="AE115" s="292">
        <v>100</v>
      </c>
      <c r="AF115" s="293" t="s">
        <v>1902</v>
      </c>
      <c r="AG115" s="293">
        <v>5.8</v>
      </c>
      <c r="AH115" s="293">
        <v>468.3</v>
      </c>
      <c r="AI115" s="294">
        <v>667</v>
      </c>
      <c r="AJ115" s="294">
        <v>580</v>
      </c>
      <c r="AK115" s="294">
        <v>87</v>
      </c>
      <c r="AL115" s="292">
        <v>46830</v>
      </c>
      <c r="AM115" s="292">
        <v>7024.5</v>
      </c>
      <c r="AN115" s="68" t="s">
        <v>2040</v>
      </c>
      <c r="AO115" s="68" t="s">
        <v>1873</v>
      </c>
      <c r="AP115" s="68" t="str">
        <f>IF(日報入力!AQ115,日報入力!BA115,"")</f>
        <v/>
      </c>
      <c r="AQ115" s="68" t="str">
        <f>IF(日報入力!AR115,日報入力!BB115,"")</f>
        <v/>
      </c>
      <c r="AR115" s="68" t="str">
        <f>IF(日報入力!AS115,"N勤","")</f>
        <v>N勤</v>
      </c>
      <c r="AS115" s="295">
        <f t="shared" si="9"/>
        <v>0.13043478260869565</v>
      </c>
      <c r="AT115" s="439">
        <f>日報入力!AY115</f>
        <v>200</v>
      </c>
      <c r="AU115" s="518">
        <f>IF(日報入力!G115,G115*60/E115,"")</f>
        <v>187.82608695652175</v>
      </c>
      <c r="AV115" s="528" t="str">
        <f>IF(日報入力!AT115,日報入力!AT115,"")</f>
        <v/>
      </c>
      <c r="AW115" s="529" t="str">
        <f>IF(日報入力!AT115,AE115/日報入力!AT115,"")</f>
        <v/>
      </c>
      <c r="AX115" s="530">
        <f>IF(1&lt;日報集計!AT115,AT115/(((F115-I115-J115-N115-O115)*60)/(E115)),"")</f>
        <v>0.98290598290598286</v>
      </c>
      <c r="AY115" s="664">
        <f>IF(日報入力!H115,AT115/(((F115-J115)*60)/E115),"")</f>
        <v>0.85185185185185186</v>
      </c>
      <c r="AZ115" s="664">
        <f>IF(日報入力!I115,AT115/((G115*60)/E115),"")</f>
        <v>1.0648148148148147</v>
      </c>
      <c r="BA115" s="296">
        <f>IF(日報入力!G115,G115/F115,"")</f>
        <v>0.8</v>
      </c>
      <c r="BB115" s="386">
        <f t="shared" si="10"/>
        <v>6244</v>
      </c>
      <c r="BC115" s="386">
        <f t="shared" si="11"/>
        <v>6244</v>
      </c>
      <c r="BD115" s="80">
        <f>日報入力!AU115</f>
        <v>0</v>
      </c>
      <c r="BE115" s="534" t="str">
        <f>IF(日報入力!AV115,日報入力!AV115,"")</f>
        <v/>
      </c>
      <c r="BF115" s="534" t="str">
        <f>IF(日報入力!AW115,日報入力!AW115,"")</f>
        <v/>
      </c>
      <c r="BG115" s="398">
        <f>IF(日報入力!G115,日報入力!K115*日報入力!D115*日報入力!BC115,"")</f>
        <v>0</v>
      </c>
    </row>
    <row r="116" spans="1:59" ht="19.5" hidden="1" customHeight="1" x14ac:dyDescent="0.15">
      <c r="A116" s="302">
        <v>44435</v>
      </c>
      <c r="B116" s="291">
        <v>29</v>
      </c>
      <c r="C116" s="291">
        <v>22</v>
      </c>
      <c r="D116" s="291">
        <v>583</v>
      </c>
      <c r="E116" s="291">
        <v>0</v>
      </c>
      <c r="F116" s="291">
        <v>50</v>
      </c>
      <c r="G116" s="291">
        <v>0</v>
      </c>
      <c r="H116" s="291">
        <v>50</v>
      </c>
      <c r="I116" s="291"/>
      <c r="J116" s="291">
        <v>50</v>
      </c>
      <c r="K116" s="291"/>
      <c r="L116" s="291"/>
      <c r="M116" s="291"/>
      <c r="N116" s="291"/>
      <c r="O116" s="291"/>
      <c r="P116" s="291"/>
      <c r="Q116" s="291"/>
      <c r="R116" s="291"/>
      <c r="S116" s="291"/>
      <c r="T116" s="291"/>
      <c r="U116" s="291"/>
      <c r="V116" s="378">
        <v>0</v>
      </c>
      <c r="W116" s="291"/>
      <c r="X116" s="291"/>
      <c r="Y116" s="291"/>
      <c r="Z116" s="291"/>
      <c r="AA116" s="291"/>
      <c r="AB116" s="291"/>
      <c r="AC116" s="291"/>
      <c r="AD116" s="291"/>
      <c r="AE116" s="292">
        <v>0</v>
      </c>
      <c r="AF116" s="293" t="s">
        <v>1641</v>
      </c>
      <c r="AG116" s="293">
        <v>12</v>
      </c>
      <c r="AH116" s="293">
        <v>902</v>
      </c>
      <c r="AI116" s="294">
        <v>0</v>
      </c>
      <c r="AJ116" s="294">
        <v>0</v>
      </c>
      <c r="AK116" s="294">
        <v>0</v>
      </c>
      <c r="AL116" s="292">
        <v>0</v>
      </c>
      <c r="AM116" s="292">
        <v>0</v>
      </c>
      <c r="AN116" s="68" t="s">
        <v>1636</v>
      </c>
      <c r="AO116" s="68" t="s">
        <v>1873</v>
      </c>
      <c r="AP116" s="68" t="str">
        <f>IF(日報入力!AQ116,日報入力!BA116,"")</f>
        <v/>
      </c>
      <c r="AQ116" s="68" t="str">
        <f>IF(日報入力!AR116,日報入力!BB116,"")</f>
        <v/>
      </c>
      <c r="AR116" s="68" t="str">
        <f>IF(日報入力!AS116,"N勤","")</f>
        <v>N勤</v>
      </c>
      <c r="AS116" s="295" t="e">
        <f t="shared" si="9"/>
        <v>#DIV/0!</v>
      </c>
      <c r="AT116" s="439">
        <f>日報入力!AY116</f>
        <v>240</v>
      </c>
      <c r="AU116" s="518" t="e">
        <f>IF(日報入力!G116,G116*60/E116,"")</f>
        <v>#DIV/0!</v>
      </c>
      <c r="AV116" s="528" t="str">
        <f>IF(日報入力!AT116,日報入力!AT116,"")</f>
        <v/>
      </c>
      <c r="AW116" s="529" t="str">
        <f>IF(日報入力!AT116,AE116/日報入力!AT116,"")</f>
        <v/>
      </c>
      <c r="AX116" s="530" t="e">
        <f>IF(1&lt;日報集計!AT116,AT116/(((F116-I116-J116-N116-O116)*60)/(E116)),"")</f>
        <v>#DIV/0!</v>
      </c>
      <c r="AY116" s="664" t="e">
        <f>IF(日報入力!H116,AT116/(((F116-J116)*60)/E116),"")</f>
        <v>#DIV/0!</v>
      </c>
      <c r="AZ116" s="664" t="e">
        <f>IF(日報入力!I116,AT116/((G116*60)/E116),"")</f>
        <v>#DIV/0!</v>
      </c>
      <c r="BA116" s="296">
        <f>IF(日報入力!G116,G116/F116,"")</f>
        <v>0</v>
      </c>
      <c r="BB116" s="386">
        <f t="shared" si="10"/>
        <v>0</v>
      </c>
      <c r="BC116" s="386">
        <f t="shared" si="11"/>
        <v>0</v>
      </c>
      <c r="BD116" s="80">
        <f>日報入力!AU116</f>
        <v>0</v>
      </c>
      <c r="BE116" s="534" t="str">
        <f>IF(日報入力!AV116,日報入力!AV116,"")</f>
        <v/>
      </c>
      <c r="BF116" s="534" t="str">
        <f>IF(日報入力!AW116,日報入力!AW116,"")</f>
        <v/>
      </c>
      <c r="BG116" s="398">
        <f>IF(日報入力!G116,日報入力!K116*日報入力!D116*日報入力!BC116,"")</f>
        <v>0</v>
      </c>
    </row>
    <row r="117" spans="1:59" ht="19.5" hidden="1" customHeight="1" x14ac:dyDescent="0.15">
      <c r="A117" s="302">
        <v>44435</v>
      </c>
      <c r="B117" s="291">
        <v>24</v>
      </c>
      <c r="C117" s="291">
        <v>26</v>
      </c>
      <c r="D117" s="291">
        <v>483</v>
      </c>
      <c r="E117" s="291">
        <v>0</v>
      </c>
      <c r="F117" s="291">
        <v>90</v>
      </c>
      <c r="G117" s="291">
        <v>0</v>
      </c>
      <c r="H117" s="291">
        <v>90</v>
      </c>
      <c r="I117" s="291"/>
      <c r="J117" s="291">
        <v>90</v>
      </c>
      <c r="K117" s="291"/>
      <c r="L117" s="291"/>
      <c r="M117" s="291"/>
      <c r="N117" s="291"/>
      <c r="O117" s="291"/>
      <c r="P117" s="291"/>
      <c r="Q117" s="291"/>
      <c r="R117" s="291"/>
      <c r="S117" s="291"/>
      <c r="T117" s="291"/>
      <c r="U117" s="291"/>
      <c r="V117" s="378">
        <v>0</v>
      </c>
      <c r="W117" s="291"/>
      <c r="X117" s="291"/>
      <c r="Y117" s="291"/>
      <c r="Z117" s="291"/>
      <c r="AA117" s="291"/>
      <c r="AB117" s="291"/>
      <c r="AC117" s="291"/>
      <c r="AD117" s="291"/>
      <c r="AE117" s="292">
        <v>0</v>
      </c>
      <c r="AF117" s="293" t="s">
        <v>1029</v>
      </c>
      <c r="AG117" s="293">
        <v>2.2000000000000002</v>
      </c>
      <c r="AH117" s="293">
        <v>286</v>
      </c>
      <c r="AI117" s="294">
        <v>0</v>
      </c>
      <c r="AJ117" s="294">
        <v>0</v>
      </c>
      <c r="AK117" s="294">
        <v>0</v>
      </c>
      <c r="AL117" s="292">
        <v>0</v>
      </c>
      <c r="AM117" s="292">
        <v>0</v>
      </c>
      <c r="AN117" s="68" t="s">
        <v>1293</v>
      </c>
      <c r="AO117" s="68" t="s">
        <v>1863</v>
      </c>
      <c r="AP117" s="68" t="str">
        <f>IF(日報入力!AQ117,日報入力!BA117,"")</f>
        <v/>
      </c>
      <c r="AQ117" s="68" t="str">
        <f>IF(日報入力!AR117,日報入力!BB117,"")</f>
        <v/>
      </c>
      <c r="AR117" s="68" t="str">
        <f>IF(日報入力!AS117,"N勤","")</f>
        <v/>
      </c>
      <c r="AS117" s="295" t="e">
        <f t="shared" si="9"/>
        <v>#DIV/0!</v>
      </c>
      <c r="AT117" s="439">
        <f>日報入力!AY117</f>
        <v>300</v>
      </c>
      <c r="AU117" s="518" t="e">
        <f>IF(日報入力!G117,G117*60/E117,"")</f>
        <v>#DIV/0!</v>
      </c>
      <c r="AV117" s="528" t="str">
        <f>IF(日報入力!AT117,日報入力!AT117,"")</f>
        <v/>
      </c>
      <c r="AW117" s="529" t="str">
        <f>IF(日報入力!AT117,AE117/日報入力!AT117,"")</f>
        <v/>
      </c>
      <c r="AX117" s="530" t="e">
        <f>IF(1&lt;日報集計!AT117,AT117/(((F117-I117-J117-N117-O117)*60)/(E117)),"")</f>
        <v>#DIV/0!</v>
      </c>
      <c r="AY117" s="664" t="e">
        <f>IF(日報入力!H117,AT117/(((F117-J117)*60)/E117),"")</f>
        <v>#DIV/0!</v>
      </c>
      <c r="AZ117" s="664" t="e">
        <f>IF(日報入力!I117,AT117/((G117*60)/E117),"")</f>
        <v>#DIV/0!</v>
      </c>
      <c r="BA117" s="296">
        <f>IF(日報入力!G117,G117/F117,"")</f>
        <v>0</v>
      </c>
      <c r="BB117" s="386">
        <f t="shared" si="10"/>
        <v>0</v>
      </c>
      <c r="BC117" s="386">
        <f t="shared" si="11"/>
        <v>0</v>
      </c>
      <c r="BD117" s="80">
        <f>日報入力!AU117</f>
        <v>0</v>
      </c>
      <c r="BE117" s="534" t="str">
        <f>IF(日報入力!AV117,日報入力!AV117,"")</f>
        <v/>
      </c>
      <c r="BF117" s="534" t="str">
        <f>IF(日報入力!AW117,日報入力!AW117,"")</f>
        <v/>
      </c>
      <c r="BG117" s="398">
        <f>IF(日報入力!G117,日報入力!K117*日報入力!D117*日報入力!BC117,"")</f>
        <v>0</v>
      </c>
    </row>
    <row r="118" spans="1:59" ht="19.5" hidden="1" customHeight="1" x14ac:dyDescent="0.15">
      <c r="A118" s="302">
        <v>44435</v>
      </c>
      <c r="B118" s="291">
        <v>24</v>
      </c>
      <c r="C118" s="291">
        <v>26</v>
      </c>
      <c r="D118" s="291">
        <v>483</v>
      </c>
      <c r="E118" s="291">
        <v>18</v>
      </c>
      <c r="F118" s="291">
        <v>90</v>
      </c>
      <c r="G118" s="291">
        <v>80</v>
      </c>
      <c r="H118" s="291">
        <v>90</v>
      </c>
      <c r="I118" s="291"/>
      <c r="J118" s="291"/>
      <c r="K118" s="291"/>
      <c r="L118" s="291"/>
      <c r="M118" s="291"/>
      <c r="N118" s="291"/>
      <c r="O118" s="291">
        <v>10</v>
      </c>
      <c r="P118" s="291"/>
      <c r="Q118" s="291"/>
      <c r="R118" s="291"/>
      <c r="S118" s="291"/>
      <c r="T118" s="291"/>
      <c r="U118" s="291"/>
      <c r="V118" s="378">
        <v>2</v>
      </c>
      <c r="W118" s="291"/>
      <c r="X118" s="291"/>
      <c r="Y118" s="291"/>
      <c r="Z118" s="291"/>
      <c r="AA118" s="291"/>
      <c r="AB118" s="291"/>
      <c r="AC118" s="291"/>
      <c r="AD118" s="291">
        <v>2</v>
      </c>
      <c r="AE118" s="292">
        <v>34</v>
      </c>
      <c r="AF118" s="293" t="s">
        <v>1029</v>
      </c>
      <c r="AG118" s="293">
        <v>2.2000000000000002</v>
      </c>
      <c r="AH118" s="293">
        <v>286</v>
      </c>
      <c r="AI118" s="294">
        <v>79.2</v>
      </c>
      <c r="AJ118" s="294">
        <v>74.800000000000011</v>
      </c>
      <c r="AK118" s="294">
        <v>4.3999999999999915</v>
      </c>
      <c r="AL118" s="292">
        <v>9724</v>
      </c>
      <c r="AM118" s="292">
        <v>572</v>
      </c>
      <c r="AN118" s="68" t="s">
        <v>1293</v>
      </c>
      <c r="AO118" s="68" t="s">
        <v>1863</v>
      </c>
      <c r="AP118" s="68" t="str">
        <f>IF(日報入力!AQ118,日報入力!BA118,"")</f>
        <v/>
      </c>
      <c r="AQ118" s="68" t="str">
        <f>IF(日報入力!AR118,日報入力!BB118,"")</f>
        <v/>
      </c>
      <c r="AR118" s="68" t="str">
        <f>IF(日報入力!AS118,"N勤","")</f>
        <v/>
      </c>
      <c r="AS118" s="295">
        <f t="shared" si="9"/>
        <v>5.5555555555555552E-2</v>
      </c>
      <c r="AT118" s="439">
        <f>日報入力!AY118</f>
        <v>300</v>
      </c>
      <c r="AU118" s="518">
        <f>IF(日報入力!G118,G118*60/E118,"")</f>
        <v>266.66666666666669</v>
      </c>
      <c r="AV118" s="528" t="str">
        <f>IF(日報入力!AT118,日報入力!AT118,"")</f>
        <v/>
      </c>
      <c r="AW118" s="529" t="str">
        <f>IF(日報入力!AT118,AE118/日報入力!AT118,"")</f>
        <v/>
      </c>
      <c r="AX118" s="530">
        <f>IF(1&lt;日報集計!AT118,AT118/(((F118-I118-J118-N118-O118)*60)/(E118)),"")</f>
        <v>1.125</v>
      </c>
      <c r="AY118" s="664">
        <f>IF(日報入力!H118,AT118/(((F118-J118)*60)/E118),"")</f>
        <v>1</v>
      </c>
      <c r="AZ118" s="664">
        <f>IF(日報入力!I118,AT118/((G118*60)/E118),"")</f>
        <v>1.125</v>
      </c>
      <c r="BA118" s="296">
        <f>IF(日報入力!G118,G118/F118,"")</f>
        <v>0.88888888888888884</v>
      </c>
      <c r="BB118" s="386">
        <f t="shared" si="10"/>
        <v>6482.666666666667</v>
      </c>
      <c r="BC118" s="386">
        <f t="shared" si="11"/>
        <v>6482.666666666667</v>
      </c>
      <c r="BD118" s="80">
        <f>日報入力!AU118</f>
        <v>0</v>
      </c>
      <c r="BE118" s="534" t="str">
        <f>IF(日報入力!AV118,日報入力!AV118,"")</f>
        <v/>
      </c>
      <c r="BF118" s="534" t="str">
        <f>IF(日報入力!AW118,日報入力!AW118,"")</f>
        <v/>
      </c>
      <c r="BG118" s="398">
        <f>IF(日報入力!G118,日報入力!K118*日報入力!D118*日報入力!BC118,"")</f>
        <v>1.8</v>
      </c>
    </row>
    <row r="119" spans="1:59" ht="19.5" hidden="1" customHeight="1" x14ac:dyDescent="0.15">
      <c r="A119" s="302">
        <v>44435</v>
      </c>
      <c r="B119" s="291">
        <v>21</v>
      </c>
      <c r="C119" s="291">
        <v>26</v>
      </c>
      <c r="D119" s="291">
        <v>513</v>
      </c>
      <c r="E119" s="291">
        <v>62</v>
      </c>
      <c r="F119" s="291">
        <v>465</v>
      </c>
      <c r="G119" s="291">
        <v>435</v>
      </c>
      <c r="H119" s="291">
        <v>465</v>
      </c>
      <c r="I119" s="291">
        <v>30</v>
      </c>
      <c r="J119" s="291"/>
      <c r="K119" s="291"/>
      <c r="L119" s="291"/>
      <c r="M119" s="291"/>
      <c r="N119" s="291"/>
      <c r="O119" s="291"/>
      <c r="P119" s="291"/>
      <c r="Q119" s="291"/>
      <c r="R119" s="291"/>
      <c r="S119" s="291"/>
      <c r="T119" s="291"/>
      <c r="U119" s="291"/>
      <c r="V119" s="378">
        <v>0</v>
      </c>
      <c r="W119" s="291"/>
      <c r="X119" s="291"/>
      <c r="Y119" s="291"/>
      <c r="Z119" s="291"/>
      <c r="AA119" s="291"/>
      <c r="AB119" s="291"/>
      <c r="AC119" s="291"/>
      <c r="AD119" s="291"/>
      <c r="AE119" s="292">
        <v>62</v>
      </c>
      <c r="AF119" s="293" t="s">
        <v>1029</v>
      </c>
      <c r="AG119" s="293">
        <v>16</v>
      </c>
      <c r="AH119" s="293">
        <v>985</v>
      </c>
      <c r="AI119" s="294">
        <v>992</v>
      </c>
      <c r="AJ119" s="294">
        <v>992</v>
      </c>
      <c r="AK119" s="294">
        <v>0</v>
      </c>
      <c r="AL119" s="292">
        <v>61070</v>
      </c>
      <c r="AM119" s="292">
        <v>0</v>
      </c>
      <c r="AN119" s="68" t="s">
        <v>2046</v>
      </c>
      <c r="AO119" s="68" t="s">
        <v>1857</v>
      </c>
      <c r="AP119" s="68" t="str">
        <f>IF(日報入力!AQ119,日報入力!BA119,"")</f>
        <v>浅津</v>
      </c>
      <c r="AQ119" s="68" t="str">
        <f>IF(日報入力!AR119,日報入力!BB119,"")</f>
        <v/>
      </c>
      <c r="AR119" s="68" t="str">
        <f>IF(日報入力!AS119,"N勤","")</f>
        <v/>
      </c>
      <c r="AS119" s="295">
        <f t="shared" si="9"/>
        <v>0</v>
      </c>
      <c r="AT119" s="439">
        <f>日報入力!AY119</f>
        <v>360</v>
      </c>
      <c r="AU119" s="518">
        <f>IF(日報入力!G119,G119*60/E119,"")</f>
        <v>420.96774193548384</v>
      </c>
      <c r="AV119" s="528" t="str">
        <f>IF(日報入力!AT119,日報入力!AT119,"")</f>
        <v/>
      </c>
      <c r="AW119" s="529" t="str">
        <f>IF(日報入力!AT119,AE119/日報入力!AT119,"")</f>
        <v/>
      </c>
      <c r="AX119" s="530">
        <f>IF(1&lt;日報集計!AT119,AT119/(((F119-I119-J119-N119-O119)*60)/(E119)),"")</f>
        <v>0.85517241379310349</v>
      </c>
      <c r="AY119" s="664">
        <f>IF(日報入力!H119,AT119/(((F119-J119)*60)/E119),"")</f>
        <v>0.8</v>
      </c>
      <c r="AZ119" s="664">
        <f>IF(日報入力!I119,AT119/((G119*60)/E119),"")</f>
        <v>0.85517241379310349</v>
      </c>
      <c r="BA119" s="296">
        <f>IF(日報入力!G119,G119/F119,"")</f>
        <v>0.93548387096774188</v>
      </c>
      <c r="BB119" s="386">
        <f t="shared" si="10"/>
        <v>7880.0000000000009</v>
      </c>
      <c r="BC119" s="386">
        <f t="shared" si="11"/>
        <v>7880.0000000000009</v>
      </c>
      <c r="BD119" s="80">
        <f>日報入力!AU119</f>
        <v>0</v>
      </c>
      <c r="BE119" s="534" t="str">
        <f>IF(日報入力!AV119,日報入力!AV119,"")</f>
        <v/>
      </c>
      <c r="BF119" s="534" t="str">
        <f>IF(日報入力!AW119,日報入力!AW119,"")</f>
        <v/>
      </c>
      <c r="BG119" s="398">
        <f>IF(日報入力!G119,日報入力!K119*日報入力!D119*日報入力!BC119,"")</f>
        <v>6.2</v>
      </c>
    </row>
    <row r="120" spans="1:59" ht="19.5" hidden="1" customHeight="1" x14ac:dyDescent="0.15">
      <c r="A120" s="302">
        <v>44435</v>
      </c>
      <c r="B120" s="291">
        <v>22</v>
      </c>
      <c r="C120" s="291">
        <v>3</v>
      </c>
      <c r="D120" s="291">
        <v>593</v>
      </c>
      <c r="E120" s="291">
        <v>80</v>
      </c>
      <c r="F120" s="291">
        <v>515</v>
      </c>
      <c r="G120" s="291">
        <v>370</v>
      </c>
      <c r="H120" s="291">
        <v>515</v>
      </c>
      <c r="I120" s="291">
        <v>10</v>
      </c>
      <c r="J120" s="291"/>
      <c r="K120" s="291"/>
      <c r="L120" s="291">
        <v>50</v>
      </c>
      <c r="M120" s="291"/>
      <c r="N120" s="291">
        <v>15</v>
      </c>
      <c r="O120" s="291">
        <v>10</v>
      </c>
      <c r="P120" s="291"/>
      <c r="Q120" s="291"/>
      <c r="R120" s="291"/>
      <c r="S120" s="291"/>
      <c r="T120" s="291">
        <v>60</v>
      </c>
      <c r="U120" s="291"/>
      <c r="V120" s="378">
        <v>13</v>
      </c>
      <c r="W120" s="291"/>
      <c r="X120" s="291"/>
      <c r="Y120" s="291"/>
      <c r="Z120" s="291"/>
      <c r="AA120" s="291"/>
      <c r="AB120" s="291">
        <v>12</v>
      </c>
      <c r="AC120" s="291"/>
      <c r="AD120" s="291">
        <v>1</v>
      </c>
      <c r="AE120" s="292">
        <v>67</v>
      </c>
      <c r="AF120" s="293" t="s">
        <v>992</v>
      </c>
      <c r="AG120" s="293">
        <v>2.4</v>
      </c>
      <c r="AH120" s="293">
        <v>559.20000000000005</v>
      </c>
      <c r="AI120" s="294">
        <v>192</v>
      </c>
      <c r="AJ120" s="294">
        <v>160.79999999999998</v>
      </c>
      <c r="AK120" s="294">
        <v>31.200000000000017</v>
      </c>
      <c r="AL120" s="292">
        <v>37466.400000000001</v>
      </c>
      <c r="AM120" s="292">
        <v>7269.6</v>
      </c>
      <c r="AN120" s="68" t="s">
        <v>1660</v>
      </c>
      <c r="AO120" s="68" t="s">
        <v>1859</v>
      </c>
      <c r="AP120" s="68" t="str">
        <f>IF(日報入力!AQ120,日報入力!BA120,"")</f>
        <v/>
      </c>
      <c r="AQ120" s="68" t="str">
        <f>IF(日報入力!AR120,日報入力!BB120,"")</f>
        <v/>
      </c>
      <c r="AR120" s="68" t="str">
        <f>IF(日報入力!AS120,"N勤","")</f>
        <v/>
      </c>
      <c r="AS120" s="295">
        <f t="shared" si="9"/>
        <v>0.16250000000000001</v>
      </c>
      <c r="AT120" s="439">
        <f>日報入力!AY120</f>
        <v>240</v>
      </c>
      <c r="AU120" s="518">
        <f>IF(日報入力!G120,G120*60/E120,"")</f>
        <v>277.5</v>
      </c>
      <c r="AV120" s="528" t="str">
        <f>IF(日報入力!AT120,日報入力!AT120,"")</f>
        <v/>
      </c>
      <c r="AW120" s="529" t="str">
        <f>IF(日報入力!AT120,AE120/日報入力!AT120,"")</f>
        <v/>
      </c>
      <c r="AX120" s="530">
        <f>IF(1&lt;日報集計!AT120,AT120/(((F120-I120-J120-N120-O120)*60)/(E120)),"")</f>
        <v>0.66666666666666663</v>
      </c>
      <c r="AY120" s="664">
        <f>IF(日報入力!H120,AT120/(((F120-J120)*60)/E120),"")</f>
        <v>0.62135922330097082</v>
      </c>
      <c r="AZ120" s="664">
        <f>IF(日報入力!I120,AT120/((G120*60)/E120),"")</f>
        <v>0.86486486486486491</v>
      </c>
      <c r="BA120" s="296">
        <f>IF(日報入力!G120,G120/F120,"")</f>
        <v>0.71844660194174759</v>
      </c>
      <c r="BB120" s="386">
        <f t="shared" si="10"/>
        <v>4365.0174757281557</v>
      </c>
      <c r="BC120" s="386">
        <f t="shared" si="11"/>
        <v>4365.0174757281557</v>
      </c>
      <c r="BD120" s="80" t="str">
        <f>日報入力!AU120</f>
        <v>台車セット、段取り</v>
      </c>
      <c r="BE120" s="534" t="str">
        <f>IF(日報入力!AV120,日報入力!AV120,"")</f>
        <v/>
      </c>
      <c r="BF120" s="534" t="str">
        <f>IF(日報入力!AW120,日報入力!AW120,"")</f>
        <v/>
      </c>
      <c r="BG120" s="398">
        <f>IF(日報入力!G120,日報入力!K120*日報入力!D120*日報入力!BC120,"")</f>
        <v>8</v>
      </c>
    </row>
    <row r="121" spans="1:59" ht="19.5" hidden="1" customHeight="1" x14ac:dyDescent="0.15">
      <c r="A121" s="302">
        <v>44435</v>
      </c>
      <c r="B121" s="291">
        <v>27</v>
      </c>
      <c r="C121" s="291">
        <v>9</v>
      </c>
      <c r="D121" s="291">
        <v>176</v>
      </c>
      <c r="E121" s="291">
        <v>58</v>
      </c>
      <c r="F121" s="291">
        <v>240</v>
      </c>
      <c r="G121" s="291">
        <v>200</v>
      </c>
      <c r="H121" s="291">
        <v>120</v>
      </c>
      <c r="I121" s="291"/>
      <c r="J121" s="291"/>
      <c r="K121" s="291"/>
      <c r="L121" s="291">
        <v>30</v>
      </c>
      <c r="M121" s="291"/>
      <c r="N121" s="291"/>
      <c r="O121" s="291">
        <v>10</v>
      </c>
      <c r="P121" s="291"/>
      <c r="Q121" s="291"/>
      <c r="R121" s="291"/>
      <c r="S121" s="291"/>
      <c r="T121" s="291"/>
      <c r="U121" s="291"/>
      <c r="V121" s="378">
        <v>2</v>
      </c>
      <c r="W121" s="291"/>
      <c r="X121" s="291"/>
      <c r="Y121" s="291"/>
      <c r="Z121" s="291"/>
      <c r="AA121" s="291"/>
      <c r="AB121" s="291"/>
      <c r="AC121" s="291">
        <v>2</v>
      </c>
      <c r="AD121" s="291"/>
      <c r="AE121" s="292">
        <v>56</v>
      </c>
      <c r="AF121" s="293" t="s">
        <v>134</v>
      </c>
      <c r="AG121" s="293">
        <v>0.73</v>
      </c>
      <c r="AH121" s="293">
        <v>125</v>
      </c>
      <c r="AI121" s="294">
        <v>42.339999999999996</v>
      </c>
      <c r="AJ121" s="294">
        <v>40.879999999999995</v>
      </c>
      <c r="AK121" s="294">
        <v>1.4600000000000009</v>
      </c>
      <c r="AL121" s="292">
        <v>7000</v>
      </c>
      <c r="AM121" s="292">
        <v>250</v>
      </c>
      <c r="AN121" s="68" t="s">
        <v>2017</v>
      </c>
      <c r="AO121" s="68" t="s">
        <v>1869</v>
      </c>
      <c r="AP121" s="68" t="str">
        <f>IF(日報入力!AQ121,日報入力!BA121,"")</f>
        <v/>
      </c>
      <c r="AQ121" s="68" t="str">
        <f>IF(日報入力!AR121,日報入力!BB121,"")</f>
        <v/>
      </c>
      <c r="AR121" s="68" t="str">
        <f>IF(日報入力!AS121,"N勤","")</f>
        <v/>
      </c>
      <c r="AS121" s="295">
        <f t="shared" si="9"/>
        <v>3.4482758620689655E-2</v>
      </c>
      <c r="AT121" s="439">
        <f>日報入力!AY121</f>
        <v>100</v>
      </c>
      <c r="AU121" s="518">
        <f>IF(日報入力!G121,G121*60/E121,"")</f>
        <v>206.89655172413794</v>
      </c>
      <c r="AV121" s="528" t="str">
        <f>IF(日報入力!AT121,日報入力!AT121,"")</f>
        <v/>
      </c>
      <c r="AW121" s="529" t="str">
        <f>IF(日報入力!AT121,AE121/日報入力!AT121,"")</f>
        <v/>
      </c>
      <c r="AX121" s="530">
        <f>IF(1&lt;日報集計!AT121,AT121/(((F121-I121-J121-N121-O121)*60)/(E121)),"")</f>
        <v>0.42028985507246375</v>
      </c>
      <c r="AY121" s="664">
        <f>IF(日報入力!H121,AT121/(((F121-J121)*60)/E121),"")</f>
        <v>0.40277777777777779</v>
      </c>
      <c r="AZ121" s="664">
        <f>IF(日報入力!I121,AT121/((G121*60)/E121),"")</f>
        <v>0.48333333333333334</v>
      </c>
      <c r="BA121" s="296">
        <f>IF(日報入力!G121,G121/F121,"")</f>
        <v>0.83333333333333337</v>
      </c>
      <c r="BB121" s="386">
        <f t="shared" si="10"/>
        <v>1750</v>
      </c>
      <c r="BC121" s="386">
        <f t="shared" si="11"/>
        <v>3500</v>
      </c>
      <c r="BD121" s="80">
        <f>日報入力!AU121</f>
        <v>0</v>
      </c>
      <c r="BE121" s="534" t="str">
        <f>IF(日報入力!AV121,日報入力!AV121,"")</f>
        <v/>
      </c>
      <c r="BF121" s="534" t="str">
        <f>IF(日報入力!AW121,日報入力!AW121,"")</f>
        <v/>
      </c>
      <c r="BG121" s="398">
        <f>IF(日報入力!G121,日報入力!K121*日報入力!D121*日報入力!BC121,"")</f>
        <v>0</v>
      </c>
    </row>
    <row r="122" spans="1:59" ht="19.5" hidden="1" customHeight="1" x14ac:dyDescent="0.15">
      <c r="A122" s="302">
        <v>44435</v>
      </c>
      <c r="B122" s="291">
        <v>25</v>
      </c>
      <c r="C122" s="291">
        <v>1</v>
      </c>
      <c r="D122" s="291">
        <v>290</v>
      </c>
      <c r="E122" s="291">
        <v>176</v>
      </c>
      <c r="F122" s="291">
        <v>525</v>
      </c>
      <c r="G122" s="291">
        <v>325</v>
      </c>
      <c r="H122" s="291">
        <v>525</v>
      </c>
      <c r="I122" s="291">
        <v>10</v>
      </c>
      <c r="J122" s="291"/>
      <c r="K122" s="291"/>
      <c r="L122" s="291"/>
      <c r="M122" s="291"/>
      <c r="N122" s="291"/>
      <c r="O122" s="291">
        <v>10</v>
      </c>
      <c r="P122" s="291"/>
      <c r="Q122" s="291"/>
      <c r="R122" s="291"/>
      <c r="S122" s="291"/>
      <c r="T122" s="291">
        <v>180</v>
      </c>
      <c r="U122" s="291"/>
      <c r="V122" s="378">
        <v>0</v>
      </c>
      <c r="W122" s="291"/>
      <c r="X122" s="291"/>
      <c r="Y122" s="291"/>
      <c r="Z122" s="291"/>
      <c r="AA122" s="291"/>
      <c r="AB122" s="291"/>
      <c r="AC122" s="291"/>
      <c r="AD122" s="291"/>
      <c r="AE122" s="292">
        <v>176</v>
      </c>
      <c r="AF122" s="293" t="s">
        <v>134</v>
      </c>
      <c r="AG122" s="293">
        <v>2.4700000000000002</v>
      </c>
      <c r="AH122" s="293">
        <v>244</v>
      </c>
      <c r="AI122" s="294">
        <v>434.72</v>
      </c>
      <c r="AJ122" s="294">
        <v>434.72</v>
      </c>
      <c r="AK122" s="294">
        <v>0</v>
      </c>
      <c r="AL122" s="292">
        <v>42944</v>
      </c>
      <c r="AM122" s="292">
        <v>0</v>
      </c>
      <c r="AN122" s="68" t="s">
        <v>2027</v>
      </c>
      <c r="AO122" s="68" t="s">
        <v>1865</v>
      </c>
      <c r="AP122" s="68" t="str">
        <f>IF(日報入力!AQ122,日報入力!BA122,"")</f>
        <v/>
      </c>
      <c r="AQ122" s="68" t="str">
        <f>IF(日報入力!AR122,日報入力!BB122,"")</f>
        <v/>
      </c>
      <c r="AR122" s="68" t="str">
        <f>IF(日報入力!AS122,"N勤","")</f>
        <v/>
      </c>
      <c r="AS122" s="295">
        <f t="shared" si="9"/>
        <v>0</v>
      </c>
      <c r="AT122" s="439">
        <f>日報入力!AY122</f>
        <v>110</v>
      </c>
      <c r="AU122" s="518">
        <f>IF(日報入力!G122,G122*60/E122,"")</f>
        <v>110.79545454545455</v>
      </c>
      <c r="AV122" s="528" t="str">
        <f>IF(日報入力!AT122,日報入力!AT122,"")</f>
        <v/>
      </c>
      <c r="AW122" s="529" t="str">
        <f>IF(日報入力!AT122,AE122/日報入力!AT122,"")</f>
        <v/>
      </c>
      <c r="AX122" s="530">
        <f>IF(1&lt;日報集計!AT122,AT122/(((F122-I122-J122-N122-O122)*60)/(E122)),"")</f>
        <v>0.63894389438943899</v>
      </c>
      <c r="AY122" s="664">
        <f>IF(日報入力!H122,AT122/(((F122-J122)*60)/E122),"")</f>
        <v>0.6146031746031746</v>
      </c>
      <c r="AZ122" s="664">
        <f>IF(日報入力!I122,AT122/((G122*60)/E122),"")</f>
        <v>0.99282051282051276</v>
      </c>
      <c r="BA122" s="296">
        <f>IF(日報入力!G122,G122/F122,"")</f>
        <v>0.61904761904761907</v>
      </c>
      <c r="BB122" s="386">
        <f t="shared" si="10"/>
        <v>4907.8857142857141</v>
      </c>
      <c r="BC122" s="386">
        <f t="shared" si="11"/>
        <v>4907.8857142857141</v>
      </c>
      <c r="BD122" s="80" t="str">
        <f>日報入力!AU122</f>
        <v>仕掛り</v>
      </c>
      <c r="BE122" s="534" t="str">
        <f>IF(日報入力!AV122,日報入力!AV122,"")</f>
        <v/>
      </c>
      <c r="BF122" s="534" t="str">
        <f>IF(日報入力!AW122,日報入力!AW122,"")</f>
        <v/>
      </c>
      <c r="BG122" s="398">
        <f>IF(日報入力!G122,日報入力!K122*日報入力!D122*日報入力!BC122,"")</f>
        <v>2.464</v>
      </c>
    </row>
    <row r="123" spans="1:59" ht="19.5" hidden="1" customHeight="1" x14ac:dyDescent="0.15">
      <c r="A123" s="302">
        <v>44435</v>
      </c>
      <c r="B123" s="291">
        <v>25</v>
      </c>
      <c r="C123" s="291">
        <v>2</v>
      </c>
      <c r="D123" s="291">
        <v>48</v>
      </c>
      <c r="E123" s="291">
        <v>0</v>
      </c>
      <c r="F123" s="291">
        <v>30</v>
      </c>
      <c r="G123" s="291">
        <v>0</v>
      </c>
      <c r="H123" s="291">
        <v>30</v>
      </c>
      <c r="I123" s="291"/>
      <c r="J123" s="291">
        <v>30</v>
      </c>
      <c r="K123" s="291"/>
      <c r="L123" s="291"/>
      <c r="M123" s="291"/>
      <c r="N123" s="291"/>
      <c r="O123" s="291"/>
      <c r="P123" s="291"/>
      <c r="Q123" s="291"/>
      <c r="R123" s="291"/>
      <c r="S123" s="291"/>
      <c r="T123" s="291"/>
      <c r="U123" s="291"/>
      <c r="V123" s="378">
        <v>0</v>
      </c>
      <c r="W123" s="291"/>
      <c r="X123" s="291"/>
      <c r="Y123" s="291"/>
      <c r="Z123" s="291"/>
      <c r="AA123" s="291"/>
      <c r="AB123" s="291"/>
      <c r="AC123" s="291"/>
      <c r="AD123" s="291"/>
      <c r="AE123" s="292">
        <v>0</v>
      </c>
      <c r="AF123" s="293" t="s">
        <v>2147</v>
      </c>
      <c r="AG123" s="293">
        <v>7.5</v>
      </c>
      <c r="AH123" s="293">
        <v>565.79999999999995</v>
      </c>
      <c r="AI123" s="294">
        <v>0</v>
      </c>
      <c r="AJ123" s="294">
        <v>0</v>
      </c>
      <c r="AK123" s="294">
        <v>0</v>
      </c>
      <c r="AL123" s="292">
        <v>0</v>
      </c>
      <c r="AM123" s="292">
        <v>0</v>
      </c>
      <c r="AN123" s="68" t="s">
        <v>674</v>
      </c>
      <c r="AO123" s="68" t="s">
        <v>1865</v>
      </c>
      <c r="AP123" s="68" t="str">
        <f>IF(日報入力!AQ123,日報入力!BA123,"")</f>
        <v/>
      </c>
      <c r="AQ123" s="68" t="str">
        <f>IF(日報入力!AR123,日報入力!BB123,"")</f>
        <v/>
      </c>
      <c r="AR123" s="68" t="str">
        <f>IF(日報入力!AS123,"N勤","")</f>
        <v/>
      </c>
      <c r="AS123" s="295" t="e">
        <f t="shared" si="9"/>
        <v>#DIV/0!</v>
      </c>
      <c r="AT123" s="439">
        <f>日報入力!AY123</f>
        <v>195</v>
      </c>
      <c r="AU123" s="518" t="e">
        <f>IF(日報入力!G123,G123*60/E123,"")</f>
        <v>#DIV/0!</v>
      </c>
      <c r="AV123" s="528" t="str">
        <f>IF(日報入力!AT123,日報入力!AT123,"")</f>
        <v/>
      </c>
      <c r="AW123" s="529" t="str">
        <f>IF(日報入力!AT123,AE123/日報入力!AT123,"")</f>
        <v/>
      </c>
      <c r="AX123" s="530" t="e">
        <f>IF(1&lt;日報集計!AT123,AT123/(((F123-I123-J123-N123-O123)*60)/(E123)),"")</f>
        <v>#DIV/0!</v>
      </c>
      <c r="AY123" s="664" t="e">
        <f>IF(日報入力!H123,AT123/(((F123-J123)*60)/E123),"")</f>
        <v>#DIV/0!</v>
      </c>
      <c r="AZ123" s="664" t="e">
        <f>IF(日報入力!I123,AT123/((G123*60)/E123),"")</f>
        <v>#DIV/0!</v>
      </c>
      <c r="BA123" s="296">
        <f>IF(日報入力!G123,G123/F123,"")</f>
        <v>0</v>
      </c>
      <c r="BB123" s="386">
        <f t="shared" si="10"/>
        <v>0</v>
      </c>
      <c r="BC123" s="386">
        <f t="shared" si="11"/>
        <v>0</v>
      </c>
      <c r="BD123" s="80">
        <f>日報入力!AU123</f>
        <v>0</v>
      </c>
      <c r="BE123" s="534" t="str">
        <f>IF(日報入力!AV123,日報入力!AV123,"")</f>
        <v/>
      </c>
      <c r="BF123" s="534" t="str">
        <f>IF(日報入力!AW123,日報入力!AW123,"")</f>
        <v/>
      </c>
      <c r="BG123" s="398">
        <f>IF(日報入力!G123,日報入力!K123*日報入力!D123*日報入力!BC123,"")</f>
        <v>0</v>
      </c>
    </row>
    <row r="124" spans="1:59" ht="19.5" hidden="1" customHeight="1" x14ac:dyDescent="0.15">
      <c r="A124" s="302">
        <v>44435</v>
      </c>
      <c r="B124" s="291">
        <v>35</v>
      </c>
      <c r="C124" s="291">
        <v>8</v>
      </c>
      <c r="D124" s="291">
        <v>3044</v>
      </c>
      <c r="E124" s="291">
        <v>212</v>
      </c>
      <c r="F124" s="291">
        <v>353</v>
      </c>
      <c r="G124" s="291">
        <v>353</v>
      </c>
      <c r="H124" s="291">
        <v>123.55</v>
      </c>
      <c r="I124" s="291"/>
      <c r="J124" s="291"/>
      <c r="K124" s="291"/>
      <c r="L124" s="291"/>
      <c r="M124" s="291"/>
      <c r="N124" s="291"/>
      <c r="O124" s="291"/>
      <c r="P124" s="291"/>
      <c r="Q124" s="291"/>
      <c r="R124" s="291"/>
      <c r="S124" s="291"/>
      <c r="T124" s="291"/>
      <c r="U124" s="291"/>
      <c r="V124" s="378">
        <v>0</v>
      </c>
      <c r="W124" s="291"/>
      <c r="X124" s="291"/>
      <c r="Y124" s="291"/>
      <c r="Z124" s="291"/>
      <c r="AA124" s="291"/>
      <c r="AB124" s="291"/>
      <c r="AC124" s="291"/>
      <c r="AD124" s="291"/>
      <c r="AE124" s="292">
        <v>212</v>
      </c>
      <c r="AF124" s="293" t="s">
        <v>134</v>
      </c>
      <c r="AG124" s="293">
        <v>3.2</v>
      </c>
      <c r="AH124" s="293">
        <v>214</v>
      </c>
      <c r="AI124" s="294">
        <v>678.40000000000009</v>
      </c>
      <c r="AJ124" s="294">
        <v>678.40000000000009</v>
      </c>
      <c r="AK124" s="294">
        <v>0</v>
      </c>
      <c r="AL124" s="292">
        <v>45368</v>
      </c>
      <c r="AM124" s="292">
        <v>0</v>
      </c>
      <c r="AN124" s="68" t="s">
        <v>1941</v>
      </c>
      <c r="AO124" s="68" t="s">
        <v>1367</v>
      </c>
      <c r="AP124" s="68" t="str">
        <f>IF(日報入力!AQ124,日報入力!BA124,"")</f>
        <v/>
      </c>
      <c r="AQ124" s="68" t="str">
        <f>IF(日報入力!AR124,日報入力!BB124,"")</f>
        <v/>
      </c>
      <c r="AR124" s="68" t="str">
        <f>IF(日報入力!AS124,"N勤","")</f>
        <v/>
      </c>
      <c r="AS124" s="295">
        <f t="shared" si="9"/>
        <v>0</v>
      </c>
      <c r="AT124" s="439">
        <f>日報入力!AY124</f>
        <v>100</v>
      </c>
      <c r="AU124" s="518">
        <f>IF(日報入力!G124,G124*60/E124,"")</f>
        <v>99.905660377358487</v>
      </c>
      <c r="AV124" s="528" t="str">
        <f>IF(日報入力!AT124,日報入力!AT124,"")</f>
        <v/>
      </c>
      <c r="AW124" s="529" t="str">
        <f>IF(日報入力!AT124,AE124/日報入力!AT124,"")</f>
        <v/>
      </c>
      <c r="AX124" s="530">
        <f>IF(1&lt;日報集計!AT124,AT124/(((F124-I124-J124-N124-O124)*60)/(E124)),"")</f>
        <v>1.0009442870632672</v>
      </c>
      <c r="AY124" s="664">
        <f>IF(日報入力!H124,AT124/(((F124-J124)*60)/E124),"")</f>
        <v>1.0009442870632672</v>
      </c>
      <c r="AZ124" s="664">
        <f>IF(日報入力!I124,AT124/((G124*60)/E124),"")</f>
        <v>1.0009442870632672</v>
      </c>
      <c r="BA124" s="296">
        <f>IF(日報入力!G124,G124/F124,"")</f>
        <v>1</v>
      </c>
      <c r="BB124" s="386">
        <f t="shared" si="10"/>
        <v>7711.2747875354107</v>
      </c>
      <c r="BC124" s="386">
        <f t="shared" si="11"/>
        <v>22032.213678672601</v>
      </c>
      <c r="BD124" s="80">
        <f>日報入力!AU124</f>
        <v>0</v>
      </c>
      <c r="BE124" s="534" t="str">
        <f>IF(日報入力!AV124,日報入力!AV124,"")</f>
        <v/>
      </c>
      <c r="BF124" s="534" t="str">
        <f>IF(日報入力!AW124,日報入力!AW124,"")</f>
        <v/>
      </c>
      <c r="BG124" s="398">
        <f>IF(日報入力!G124,日報入力!K124*日報入力!D124*日報入力!BC124,"")</f>
        <v>11.872</v>
      </c>
    </row>
    <row r="125" spans="1:59" ht="19.5" hidden="1" customHeight="1" x14ac:dyDescent="0.15">
      <c r="A125" s="302">
        <v>44435</v>
      </c>
      <c r="B125" s="291">
        <v>34</v>
      </c>
      <c r="C125" s="291">
        <v>8</v>
      </c>
      <c r="D125" s="291">
        <v>3041</v>
      </c>
      <c r="E125" s="291">
        <v>268</v>
      </c>
      <c r="F125" s="291">
        <v>446</v>
      </c>
      <c r="G125" s="291">
        <v>446</v>
      </c>
      <c r="H125" s="291">
        <v>156.1</v>
      </c>
      <c r="I125" s="291"/>
      <c r="J125" s="291"/>
      <c r="K125" s="291"/>
      <c r="L125" s="291"/>
      <c r="M125" s="291"/>
      <c r="N125" s="291"/>
      <c r="O125" s="291"/>
      <c r="P125" s="291"/>
      <c r="Q125" s="291"/>
      <c r="R125" s="291"/>
      <c r="S125" s="291"/>
      <c r="T125" s="291"/>
      <c r="U125" s="291"/>
      <c r="V125" s="378">
        <v>0</v>
      </c>
      <c r="W125" s="291"/>
      <c r="X125" s="291"/>
      <c r="Y125" s="291"/>
      <c r="Z125" s="291"/>
      <c r="AA125" s="291"/>
      <c r="AB125" s="291"/>
      <c r="AC125" s="291"/>
      <c r="AD125" s="291"/>
      <c r="AE125" s="292">
        <v>268</v>
      </c>
      <c r="AF125" s="293" t="s">
        <v>134</v>
      </c>
      <c r="AG125" s="293">
        <v>1.9</v>
      </c>
      <c r="AH125" s="293">
        <v>123.19999999999999</v>
      </c>
      <c r="AI125" s="294">
        <v>509.2</v>
      </c>
      <c r="AJ125" s="294">
        <v>509.2</v>
      </c>
      <c r="AK125" s="294">
        <v>0</v>
      </c>
      <c r="AL125" s="292">
        <v>33017.599999999999</v>
      </c>
      <c r="AM125" s="292">
        <v>0</v>
      </c>
      <c r="AN125" s="68" t="s">
        <v>1926</v>
      </c>
      <c r="AO125" s="68" t="s">
        <v>1883</v>
      </c>
      <c r="AP125" s="68" t="str">
        <f>IF(日報入力!AQ125,日報入力!BA125,"")</f>
        <v/>
      </c>
      <c r="AQ125" s="68" t="str">
        <f>IF(日報入力!AR125,日報入力!BB125,"")</f>
        <v/>
      </c>
      <c r="AR125" s="68" t="str">
        <f>IF(日報入力!AS125,"N勤","")</f>
        <v/>
      </c>
      <c r="AS125" s="295">
        <f t="shared" si="9"/>
        <v>0</v>
      </c>
      <c r="AT125" s="439">
        <f>日報入力!AY125</f>
        <v>100</v>
      </c>
      <c r="AU125" s="518">
        <f>IF(日報入力!G125,G125*60/E125,"")</f>
        <v>99.850746268656721</v>
      </c>
      <c r="AV125" s="528" t="str">
        <f>IF(日報入力!AT125,日報入力!AT125,"")</f>
        <v/>
      </c>
      <c r="AW125" s="529" t="str">
        <f>IF(日報入力!AT125,AE125/日報入力!AT125,"")</f>
        <v/>
      </c>
      <c r="AX125" s="530">
        <f>IF(1&lt;日報集計!AT125,AT125/(((F125-I125-J125-N125-O125)*60)/(E125)),"")</f>
        <v>1.0014947683109117</v>
      </c>
      <c r="AY125" s="664">
        <f>IF(日報入力!H125,AT125/(((F125-J125)*60)/E125),"")</f>
        <v>1.0014947683109117</v>
      </c>
      <c r="AZ125" s="664">
        <f>IF(日報入力!I125,AT125/((G125*60)/E125),"")</f>
        <v>1.0014947683109117</v>
      </c>
      <c r="BA125" s="296">
        <f>IF(日報入力!G125,G125/F125,"")</f>
        <v>1</v>
      </c>
      <c r="BB125" s="386">
        <f t="shared" si="10"/>
        <v>4441.8295964125564</v>
      </c>
      <c r="BC125" s="386">
        <f t="shared" si="11"/>
        <v>12690.941704035875</v>
      </c>
      <c r="BD125" s="80">
        <f>日報入力!AU125</f>
        <v>0</v>
      </c>
      <c r="BE125" s="534" t="str">
        <f>IF(日報入力!AV125,日報入力!AV125,"")</f>
        <v/>
      </c>
      <c r="BF125" s="534" t="str">
        <f>IF(日報入力!AW125,日報入力!AW125,"")</f>
        <v/>
      </c>
      <c r="BG125" s="398">
        <f>IF(日報入力!G125,日報入力!K125*日報入力!D125*日報入力!BC125,"")</f>
        <v>13.4</v>
      </c>
    </row>
    <row r="126" spans="1:59" ht="19.5" hidden="1" customHeight="1" x14ac:dyDescent="0.15">
      <c r="A126" s="302">
        <v>44435</v>
      </c>
      <c r="B126" s="291">
        <v>34</v>
      </c>
      <c r="C126" s="291">
        <v>54</v>
      </c>
      <c r="D126" s="291">
        <v>3041</v>
      </c>
      <c r="E126" s="291">
        <v>373</v>
      </c>
      <c r="F126" s="291">
        <v>585</v>
      </c>
      <c r="G126" s="291">
        <v>555</v>
      </c>
      <c r="H126" s="291">
        <v>292.5</v>
      </c>
      <c r="I126" s="291"/>
      <c r="J126" s="291"/>
      <c r="K126" s="291"/>
      <c r="L126" s="291">
        <v>30</v>
      </c>
      <c r="M126" s="291"/>
      <c r="N126" s="291"/>
      <c r="O126" s="291"/>
      <c r="P126" s="291"/>
      <c r="Q126" s="291"/>
      <c r="R126" s="291"/>
      <c r="S126" s="291"/>
      <c r="T126" s="291"/>
      <c r="U126" s="291"/>
      <c r="V126" s="378">
        <v>0</v>
      </c>
      <c r="W126" s="291"/>
      <c r="X126" s="291"/>
      <c r="Y126" s="291"/>
      <c r="Z126" s="291"/>
      <c r="AA126" s="291"/>
      <c r="AB126" s="291"/>
      <c r="AC126" s="291"/>
      <c r="AD126" s="291"/>
      <c r="AE126" s="292">
        <v>373</v>
      </c>
      <c r="AF126" s="293" t="s">
        <v>134</v>
      </c>
      <c r="AG126" s="293">
        <v>1.9</v>
      </c>
      <c r="AH126" s="293">
        <v>123.19999999999999</v>
      </c>
      <c r="AI126" s="294">
        <v>708.69999999999993</v>
      </c>
      <c r="AJ126" s="294">
        <v>708.69999999999993</v>
      </c>
      <c r="AK126" s="294">
        <v>0</v>
      </c>
      <c r="AL126" s="292">
        <v>45953.599999999999</v>
      </c>
      <c r="AM126" s="292">
        <v>0</v>
      </c>
      <c r="AN126" s="68" t="s">
        <v>1926</v>
      </c>
      <c r="AO126" s="68" t="s">
        <v>1883</v>
      </c>
      <c r="AP126" s="68" t="str">
        <f>IF(日報入力!AQ126,日報入力!BA126,"")</f>
        <v/>
      </c>
      <c r="AQ126" s="68" t="str">
        <f>IF(日報入力!AR126,日報入力!BB126,"")</f>
        <v/>
      </c>
      <c r="AR126" s="68" t="str">
        <f>IF(日報入力!AS126,"N勤","")</f>
        <v>N勤</v>
      </c>
      <c r="AS126" s="295">
        <f t="shared" si="9"/>
        <v>0</v>
      </c>
      <c r="AT126" s="439">
        <f>日報入力!AY126</f>
        <v>100</v>
      </c>
      <c r="AU126" s="518">
        <f>IF(日報入力!G126,G126*60/E126,"")</f>
        <v>89.276139410187668</v>
      </c>
      <c r="AV126" s="528" t="str">
        <f>IF(日報入力!AT126,日報入力!AT126,"")</f>
        <v/>
      </c>
      <c r="AW126" s="529" t="str">
        <f>IF(日報入力!AT126,AE126/日報入力!AT126,"")</f>
        <v/>
      </c>
      <c r="AX126" s="530">
        <f>IF(1&lt;日報集計!AT126,AT126/(((F126-I126-J126-N126-O126)*60)/(E126)),"")</f>
        <v>1.0626780626780625</v>
      </c>
      <c r="AY126" s="664">
        <f>IF(日報入力!H126,AT126/(((F126-J126)*60)/E126),"")</f>
        <v>1.0626780626780625</v>
      </c>
      <c r="AZ126" s="664">
        <f>IF(日報入力!I126,AT126/((G126*60)/E126),"")</f>
        <v>1.1201201201201201</v>
      </c>
      <c r="BA126" s="296">
        <f>IF(日報入力!G126,G126/F126,"")</f>
        <v>0.94871794871794868</v>
      </c>
      <c r="BB126" s="386">
        <f t="shared" si="10"/>
        <v>4713.1897435897436</v>
      </c>
      <c r="BC126" s="386">
        <f t="shared" si="11"/>
        <v>9426.3794871794871</v>
      </c>
      <c r="BD126" s="80">
        <f>日報入力!AU126</f>
        <v>0</v>
      </c>
      <c r="BE126" s="534" t="str">
        <f>IF(日報入力!AV126,日報入力!AV126,"")</f>
        <v/>
      </c>
      <c r="BF126" s="534" t="str">
        <f>IF(日報入力!AW126,日報入力!AW126,"")</f>
        <v/>
      </c>
      <c r="BG126" s="398">
        <f>IF(日報入力!G126,日報入力!K126*日報入力!D126*日報入力!BC126,"")</f>
        <v>18.650000000000002</v>
      </c>
    </row>
    <row r="127" spans="1:59" ht="19.5" hidden="1" customHeight="1" x14ac:dyDescent="0.15">
      <c r="A127" s="302">
        <v>44435</v>
      </c>
      <c r="B127" s="291">
        <v>28</v>
      </c>
      <c r="C127" s="291">
        <v>9</v>
      </c>
      <c r="D127" s="291">
        <v>3056</v>
      </c>
      <c r="E127" s="291">
        <v>100</v>
      </c>
      <c r="F127" s="291">
        <v>240</v>
      </c>
      <c r="G127" s="291">
        <v>200</v>
      </c>
      <c r="H127" s="291">
        <v>120</v>
      </c>
      <c r="I127" s="291"/>
      <c r="J127" s="291"/>
      <c r="K127" s="291"/>
      <c r="L127" s="291">
        <v>30</v>
      </c>
      <c r="M127" s="291"/>
      <c r="N127" s="291"/>
      <c r="O127" s="291">
        <v>10</v>
      </c>
      <c r="P127" s="291"/>
      <c r="Q127" s="291"/>
      <c r="R127" s="291"/>
      <c r="S127" s="291"/>
      <c r="T127" s="291"/>
      <c r="U127" s="291"/>
      <c r="V127" s="378">
        <v>0</v>
      </c>
      <c r="W127" s="291"/>
      <c r="X127" s="291"/>
      <c r="Y127" s="291"/>
      <c r="Z127" s="291"/>
      <c r="AA127" s="291"/>
      <c r="AB127" s="291"/>
      <c r="AC127" s="291"/>
      <c r="AD127" s="291"/>
      <c r="AE127" s="292">
        <v>800</v>
      </c>
      <c r="AF127" s="293" t="s">
        <v>1031</v>
      </c>
      <c r="AG127" s="293">
        <v>4.2000000000000003E-2</v>
      </c>
      <c r="AH127" s="293">
        <v>20</v>
      </c>
      <c r="AI127" s="294">
        <v>33.6</v>
      </c>
      <c r="AJ127" s="294">
        <v>33.6</v>
      </c>
      <c r="AK127" s="294">
        <v>0</v>
      </c>
      <c r="AL127" s="292">
        <v>16000</v>
      </c>
      <c r="AM127" s="292">
        <v>0</v>
      </c>
      <c r="AN127" s="68" t="s">
        <v>1940</v>
      </c>
      <c r="AO127" s="68" t="s">
        <v>1871</v>
      </c>
      <c r="AP127" s="68" t="str">
        <f>IF(日報入力!AQ127,日報入力!BA127,"")</f>
        <v/>
      </c>
      <c r="AQ127" s="68" t="str">
        <f>IF(日報入力!AR127,日報入力!BB127,"")</f>
        <v/>
      </c>
      <c r="AR127" s="68" t="str">
        <f>IF(日報入力!AS127,"N勤","")</f>
        <v/>
      </c>
      <c r="AS127" s="295">
        <f t="shared" si="9"/>
        <v>0</v>
      </c>
      <c r="AT127" s="439">
        <f>日報入力!AY127</f>
        <v>100</v>
      </c>
      <c r="AU127" s="518">
        <f>IF(日報入力!G127,G127*60/E127,"")</f>
        <v>120</v>
      </c>
      <c r="AV127" s="528" t="str">
        <f>IF(日報入力!AT127,日報入力!AT127,"")</f>
        <v/>
      </c>
      <c r="AW127" s="529" t="str">
        <f>IF(日報入力!AT127,AE127/日報入力!AT127,"")</f>
        <v/>
      </c>
      <c r="AX127" s="530">
        <f>IF(1&lt;日報集計!AT127,AT127/(((F127-I127-J127-N127-O127)*60)/(E127)),"")</f>
        <v>0.72463768115942029</v>
      </c>
      <c r="AY127" s="664">
        <f>IF(日報入力!H127,AT127/(((F127-J127)*60)/E127),"")</f>
        <v>0.69444444444444442</v>
      </c>
      <c r="AZ127" s="664">
        <f>IF(日報入力!I127,AT127/((G127*60)/E127),"")</f>
        <v>0.83333333333333337</v>
      </c>
      <c r="BA127" s="296">
        <f>IF(日報入力!G127,G127/F127,"")</f>
        <v>0.83333333333333337</v>
      </c>
      <c r="BB127" s="386">
        <f t="shared" si="10"/>
        <v>4000.0000000000005</v>
      </c>
      <c r="BC127" s="386">
        <f t="shared" si="11"/>
        <v>8000.0000000000009</v>
      </c>
      <c r="BD127" s="80">
        <f>日報入力!AU127</f>
        <v>0</v>
      </c>
      <c r="BE127" s="534" t="str">
        <f>IF(日報入力!AV127,日報入力!AV127,"")</f>
        <v/>
      </c>
      <c r="BF127" s="534" t="str">
        <f>IF(日報入力!AW127,日報入力!AW127,"")</f>
        <v/>
      </c>
      <c r="BG127" s="398">
        <f>IF(日報入力!G127,日報入力!K127*日報入力!D127*日報入力!BC127,"")</f>
        <v>0</v>
      </c>
    </row>
    <row r="128" spans="1:59" ht="19.5" hidden="1" customHeight="1" x14ac:dyDescent="0.15">
      <c r="A128" s="302">
        <v>44435</v>
      </c>
      <c r="B128" s="291">
        <v>997</v>
      </c>
      <c r="C128" s="291">
        <v>33</v>
      </c>
      <c r="D128" s="291">
        <v>933</v>
      </c>
      <c r="E128" s="291">
        <v>156</v>
      </c>
      <c r="F128" s="291">
        <v>80</v>
      </c>
      <c r="G128" s="291">
        <v>80</v>
      </c>
      <c r="H128" s="291">
        <v>240</v>
      </c>
      <c r="I128" s="291"/>
      <c r="J128" s="291"/>
      <c r="K128" s="291"/>
      <c r="L128" s="291"/>
      <c r="M128" s="291"/>
      <c r="N128" s="291"/>
      <c r="O128" s="291"/>
      <c r="P128" s="291"/>
      <c r="Q128" s="291"/>
      <c r="R128" s="291"/>
      <c r="S128" s="291"/>
      <c r="T128" s="291"/>
      <c r="U128" s="291"/>
      <c r="V128" s="378">
        <v>0</v>
      </c>
      <c r="W128" s="291"/>
      <c r="X128" s="291"/>
      <c r="Y128" s="291"/>
      <c r="Z128" s="291"/>
      <c r="AA128" s="291"/>
      <c r="AB128" s="291"/>
      <c r="AC128" s="291"/>
      <c r="AD128" s="291"/>
      <c r="AE128" s="292">
        <v>156</v>
      </c>
      <c r="AF128" s="293">
        <v>0</v>
      </c>
      <c r="AG128" s="293">
        <v>0</v>
      </c>
      <c r="AH128" s="293">
        <v>71</v>
      </c>
      <c r="AI128" s="294">
        <v>0</v>
      </c>
      <c r="AJ128" s="294">
        <v>0</v>
      </c>
      <c r="AK128" s="294">
        <v>0</v>
      </c>
      <c r="AL128" s="292">
        <v>11076</v>
      </c>
      <c r="AM128" s="292">
        <v>0</v>
      </c>
      <c r="AN128" s="68" t="s">
        <v>1537</v>
      </c>
      <c r="AO128" s="68" t="s">
        <v>122</v>
      </c>
      <c r="AP128" s="68" t="str">
        <f>IF(日報入力!AQ128,日報入力!BA128,"")</f>
        <v>竹中</v>
      </c>
      <c r="AQ128" s="68" t="str">
        <f>IF(日報入力!AR128,日報入力!BB128,"")</f>
        <v>プリヤディ</v>
      </c>
      <c r="AR128" s="68" t="str">
        <f>IF(日報入力!AS128,"N勤","")</f>
        <v/>
      </c>
      <c r="AS128" s="295">
        <f t="shared" si="9"/>
        <v>0</v>
      </c>
      <c r="AT128" s="439">
        <f>日報入力!AY128</f>
        <v>53</v>
      </c>
      <c r="AU128" s="518">
        <f>IF(日報入力!G128,G128*60/E128,"")</f>
        <v>30.76923076923077</v>
      </c>
      <c r="AV128" s="528" t="str">
        <f>IF(日報入力!AT128,日報入力!AT128,"")</f>
        <v/>
      </c>
      <c r="AW128" s="529" t="str">
        <f>IF(日報入力!AT128,AE128/日報入力!AT128,"")</f>
        <v/>
      </c>
      <c r="AX128" s="530">
        <f>IF(1&lt;日報集計!AT128,AT128/(((F128-I128-J128-N128-O128)*60)/(E128)),"")</f>
        <v>1.7224999999999999</v>
      </c>
      <c r="AY128" s="664">
        <f>IF(日報入力!H128,AT128/(((F128-J128)*60)/E128),"")</f>
        <v>1.7224999999999999</v>
      </c>
      <c r="AZ128" s="664">
        <f>IF(日報入力!I128,AT128/((G128*60)/E128),"")</f>
        <v>1.7224999999999999</v>
      </c>
      <c r="BA128" s="296">
        <f>IF(日報入力!G128,G128/F128,"")</f>
        <v>1</v>
      </c>
      <c r="BB128" s="386">
        <f t="shared" si="10"/>
        <v>8307</v>
      </c>
      <c r="BC128" s="386">
        <f t="shared" si="11"/>
        <v>2769</v>
      </c>
      <c r="BD128" s="80">
        <f>日報入力!AU128</f>
        <v>0</v>
      </c>
      <c r="BE128" s="534" t="str">
        <f>IF(日報入力!AV128,日報入力!AV128,"")</f>
        <v/>
      </c>
      <c r="BF128" s="534" t="str">
        <f>IF(日報入力!AW128,日報入力!AW128,"")</f>
        <v/>
      </c>
      <c r="BG128" s="398">
        <f>IF(日報入力!G128,日報入力!K128*日報入力!D128*日報入力!BC128,"")</f>
        <v>0</v>
      </c>
    </row>
    <row r="129" spans="1:59" ht="19.5" hidden="1" customHeight="1" x14ac:dyDescent="0.15">
      <c r="A129" s="302">
        <v>44435</v>
      </c>
      <c r="B129" s="291">
        <v>997</v>
      </c>
      <c r="C129" s="291">
        <v>33</v>
      </c>
      <c r="D129" s="291">
        <v>928</v>
      </c>
      <c r="E129" s="291">
        <v>324</v>
      </c>
      <c r="F129" s="291">
        <v>120</v>
      </c>
      <c r="G129" s="291">
        <v>120</v>
      </c>
      <c r="H129" s="291">
        <v>360</v>
      </c>
      <c r="I129" s="291"/>
      <c r="J129" s="291"/>
      <c r="K129" s="291"/>
      <c r="L129" s="291"/>
      <c r="M129" s="291"/>
      <c r="N129" s="291"/>
      <c r="O129" s="291"/>
      <c r="P129" s="291"/>
      <c r="Q129" s="291"/>
      <c r="R129" s="291"/>
      <c r="S129" s="291"/>
      <c r="T129" s="291"/>
      <c r="U129" s="291"/>
      <c r="V129" s="378">
        <v>0</v>
      </c>
      <c r="W129" s="291"/>
      <c r="X129" s="291"/>
      <c r="Y129" s="291"/>
      <c r="Z129" s="291"/>
      <c r="AA129" s="291"/>
      <c r="AB129" s="291"/>
      <c r="AC129" s="291"/>
      <c r="AD129" s="291"/>
      <c r="AE129" s="292">
        <v>324</v>
      </c>
      <c r="AF129" s="293">
        <v>0</v>
      </c>
      <c r="AG129" s="293">
        <v>0</v>
      </c>
      <c r="AH129" s="293">
        <v>30</v>
      </c>
      <c r="AI129" s="294">
        <v>0</v>
      </c>
      <c r="AJ129" s="294">
        <v>0</v>
      </c>
      <c r="AK129" s="294">
        <v>0</v>
      </c>
      <c r="AL129" s="292">
        <v>9720</v>
      </c>
      <c r="AM129" s="292">
        <v>0</v>
      </c>
      <c r="AN129" s="68" t="s">
        <v>1947</v>
      </c>
      <c r="AO129" s="68" t="s">
        <v>122</v>
      </c>
      <c r="AP129" s="68" t="str">
        <f>IF(日報入力!AQ129,日報入力!BA129,"")</f>
        <v>竹中</v>
      </c>
      <c r="AQ129" s="68" t="str">
        <f>IF(日報入力!AR129,日報入力!BB129,"")</f>
        <v>プリヤディ</v>
      </c>
      <c r="AR129" s="68" t="str">
        <f>IF(日報入力!AS129,"N勤","")</f>
        <v/>
      </c>
      <c r="AS129" s="295">
        <f t="shared" si="9"/>
        <v>0</v>
      </c>
      <c r="AT129" s="439">
        <f>日報入力!AY129</f>
        <v>22</v>
      </c>
      <c r="AU129" s="518">
        <f>IF(日報入力!G129,G129*60/E129,"")</f>
        <v>22.222222222222221</v>
      </c>
      <c r="AV129" s="528" t="str">
        <f>IF(日報入力!AT129,日報入力!AT129,"")</f>
        <v/>
      </c>
      <c r="AW129" s="529" t="str">
        <f>IF(日報入力!AT129,AE129/日報入力!AT129,"")</f>
        <v/>
      </c>
      <c r="AX129" s="530">
        <f>IF(1&lt;日報集計!AT129,AT129/(((F129-I129-J129-N129-O129)*60)/(E129)),"")</f>
        <v>0.99</v>
      </c>
      <c r="AY129" s="664">
        <f>IF(日報入力!H129,AT129/(((F129-J129)*60)/E129),"")</f>
        <v>0.99</v>
      </c>
      <c r="AZ129" s="664">
        <f>IF(日報入力!I129,AT129/((G129*60)/E129),"")</f>
        <v>0.99</v>
      </c>
      <c r="BA129" s="296">
        <f>IF(日報入力!G129,G129/F129,"")</f>
        <v>1</v>
      </c>
      <c r="BB129" s="386">
        <f t="shared" si="10"/>
        <v>4860</v>
      </c>
      <c r="BC129" s="386">
        <f t="shared" si="11"/>
        <v>1620</v>
      </c>
      <c r="BD129" s="80">
        <f>日報入力!AU129</f>
        <v>0</v>
      </c>
      <c r="BE129" s="534" t="str">
        <f>IF(日報入力!AV129,日報入力!AV129,"")</f>
        <v/>
      </c>
      <c r="BF129" s="534" t="str">
        <f>IF(日報入力!AW129,日報入力!AW129,"")</f>
        <v/>
      </c>
      <c r="BG129" s="398">
        <f>IF(日報入力!G129,日報入力!K129*日報入力!D129*日報入力!BC129,"")</f>
        <v>0</v>
      </c>
    </row>
    <row r="130" spans="1:59" ht="19.5" hidden="1" customHeight="1" x14ac:dyDescent="0.15">
      <c r="A130" s="302">
        <v>44435</v>
      </c>
      <c r="B130" s="291">
        <v>997</v>
      </c>
      <c r="C130" s="291">
        <v>33</v>
      </c>
      <c r="D130" s="291">
        <v>923</v>
      </c>
      <c r="E130" s="291">
        <v>132</v>
      </c>
      <c r="F130" s="291">
        <v>40</v>
      </c>
      <c r="G130" s="291">
        <v>40</v>
      </c>
      <c r="H130" s="291">
        <v>120</v>
      </c>
      <c r="I130" s="291"/>
      <c r="J130" s="291"/>
      <c r="K130" s="291"/>
      <c r="L130" s="291"/>
      <c r="M130" s="291"/>
      <c r="N130" s="291"/>
      <c r="O130" s="291"/>
      <c r="P130" s="291"/>
      <c r="Q130" s="291"/>
      <c r="R130" s="291"/>
      <c r="S130" s="291"/>
      <c r="T130" s="291"/>
      <c r="U130" s="291"/>
      <c r="V130" s="378">
        <v>0</v>
      </c>
      <c r="W130" s="291"/>
      <c r="X130" s="291"/>
      <c r="Y130" s="291"/>
      <c r="Z130" s="291"/>
      <c r="AA130" s="291"/>
      <c r="AB130" s="291"/>
      <c r="AC130" s="291"/>
      <c r="AD130" s="291"/>
      <c r="AE130" s="292">
        <v>132</v>
      </c>
      <c r="AF130" s="293">
        <v>0</v>
      </c>
      <c r="AG130" s="293">
        <v>0</v>
      </c>
      <c r="AH130" s="293">
        <v>46</v>
      </c>
      <c r="AI130" s="294">
        <v>0</v>
      </c>
      <c r="AJ130" s="294">
        <v>0</v>
      </c>
      <c r="AK130" s="294">
        <v>0</v>
      </c>
      <c r="AL130" s="292">
        <v>6072</v>
      </c>
      <c r="AM130" s="292">
        <v>0</v>
      </c>
      <c r="AN130" s="68" t="s">
        <v>1820</v>
      </c>
      <c r="AO130" s="68" t="s">
        <v>122</v>
      </c>
      <c r="AP130" s="68" t="str">
        <f>IF(日報入力!AQ130,日報入力!BA130,"")</f>
        <v>竹中</v>
      </c>
      <c r="AQ130" s="68" t="str">
        <f>IF(日報入力!AR130,日報入力!BB130,"")</f>
        <v>プリヤディ</v>
      </c>
      <c r="AR130" s="68" t="str">
        <f>IF(日報入力!AS130,"N勤","")</f>
        <v/>
      </c>
      <c r="AS130" s="295">
        <f t="shared" si="9"/>
        <v>0</v>
      </c>
      <c r="AT130" s="439">
        <f>日報入力!AY130</f>
        <v>36</v>
      </c>
      <c r="AU130" s="518">
        <f>IF(日報入力!G130,G130*60/E130,"")</f>
        <v>18.181818181818183</v>
      </c>
      <c r="AV130" s="528" t="str">
        <f>IF(日報入力!AT130,日報入力!AT130,"")</f>
        <v/>
      </c>
      <c r="AW130" s="529" t="str">
        <f>IF(日報入力!AT130,AE130/日報入力!AT130,"")</f>
        <v/>
      </c>
      <c r="AX130" s="530">
        <f>IF(1&lt;日報集計!AT130,AT130/(((F130-I130-J130-N130-O130)*60)/(E130)),"")</f>
        <v>1.9799999999999998</v>
      </c>
      <c r="AY130" s="664">
        <f>IF(日報入力!H130,AT130/(((F130-J130)*60)/E130),"")</f>
        <v>1.9799999999999998</v>
      </c>
      <c r="AZ130" s="664">
        <f>IF(日報入力!I130,AT130/((G130*60)/E130),"")</f>
        <v>1.9799999999999998</v>
      </c>
      <c r="BA130" s="296">
        <f>IF(日報入力!G130,G130/F130,"")</f>
        <v>1</v>
      </c>
      <c r="BB130" s="386">
        <f t="shared" si="10"/>
        <v>9108</v>
      </c>
      <c r="BC130" s="386">
        <f t="shared" si="11"/>
        <v>3036</v>
      </c>
      <c r="BD130" s="80">
        <f>日報入力!AU130</f>
        <v>0</v>
      </c>
      <c r="BE130" s="534" t="str">
        <f>IF(日報入力!AV130,日報入力!AV130,"")</f>
        <v/>
      </c>
      <c r="BF130" s="534" t="str">
        <f>IF(日報入力!AW130,日報入力!AW130,"")</f>
        <v/>
      </c>
      <c r="BG130" s="398">
        <f>IF(日報入力!G130,日報入力!K130*日報入力!D130*日報入力!BC130,"")</f>
        <v>0</v>
      </c>
    </row>
    <row r="131" spans="1:59" ht="19.5" hidden="1" customHeight="1" x14ac:dyDescent="0.15">
      <c r="A131" s="302">
        <v>44435</v>
      </c>
      <c r="B131" s="291">
        <v>997</v>
      </c>
      <c r="C131" s="291">
        <v>33</v>
      </c>
      <c r="D131" s="291">
        <v>933</v>
      </c>
      <c r="E131" s="291">
        <v>312</v>
      </c>
      <c r="F131" s="291">
        <v>225</v>
      </c>
      <c r="G131" s="291">
        <v>225</v>
      </c>
      <c r="H131" s="291">
        <v>675</v>
      </c>
      <c r="I131" s="291"/>
      <c r="J131" s="291"/>
      <c r="K131" s="291"/>
      <c r="L131" s="291"/>
      <c r="M131" s="291"/>
      <c r="N131" s="291"/>
      <c r="O131" s="291"/>
      <c r="P131" s="291"/>
      <c r="Q131" s="291"/>
      <c r="R131" s="291"/>
      <c r="S131" s="291"/>
      <c r="T131" s="291"/>
      <c r="U131" s="291"/>
      <c r="V131" s="378">
        <v>0</v>
      </c>
      <c r="W131" s="291"/>
      <c r="X131" s="291"/>
      <c r="Y131" s="291"/>
      <c r="Z131" s="291"/>
      <c r="AA131" s="291"/>
      <c r="AB131" s="291"/>
      <c r="AC131" s="291"/>
      <c r="AD131" s="291"/>
      <c r="AE131" s="292">
        <v>312</v>
      </c>
      <c r="AF131" s="293">
        <v>0</v>
      </c>
      <c r="AG131" s="293">
        <v>0</v>
      </c>
      <c r="AH131" s="293">
        <v>71</v>
      </c>
      <c r="AI131" s="294">
        <v>0</v>
      </c>
      <c r="AJ131" s="294">
        <v>0</v>
      </c>
      <c r="AK131" s="294">
        <v>0</v>
      </c>
      <c r="AL131" s="292">
        <v>22152</v>
      </c>
      <c r="AM131" s="292">
        <v>0</v>
      </c>
      <c r="AN131" s="68" t="s">
        <v>1537</v>
      </c>
      <c r="AO131" s="68" t="s">
        <v>122</v>
      </c>
      <c r="AP131" s="68" t="str">
        <f>IF(日報入力!AQ131,日報入力!BA131,"")</f>
        <v>竹中</v>
      </c>
      <c r="AQ131" s="68" t="str">
        <f>IF(日報入力!AR131,日報入力!BB131,"")</f>
        <v>プリヤディ</v>
      </c>
      <c r="AR131" s="68" t="str">
        <f>IF(日報入力!AS131,"N勤","")</f>
        <v/>
      </c>
      <c r="AS131" s="295">
        <f t="shared" si="9"/>
        <v>0</v>
      </c>
      <c r="AT131" s="439">
        <f>日報入力!AY131</f>
        <v>53</v>
      </c>
      <c r="AU131" s="518">
        <f>IF(日報入力!G131,G131*60/E131,"")</f>
        <v>43.269230769230766</v>
      </c>
      <c r="AV131" s="528" t="str">
        <f>IF(日報入力!AT131,日報入力!AT131,"")</f>
        <v/>
      </c>
      <c r="AW131" s="529" t="str">
        <f>IF(日報入力!AT131,AE131/日報入力!AT131,"")</f>
        <v/>
      </c>
      <c r="AX131" s="530">
        <f>IF(1&lt;日報集計!AT131,AT131/(((F131-I131-J131-N131-O131)*60)/(E131)),"")</f>
        <v>1.2248888888888889</v>
      </c>
      <c r="AY131" s="664">
        <f>IF(日報入力!H131,AT131/(((F131-J131)*60)/E131),"")</f>
        <v>1.2248888888888889</v>
      </c>
      <c r="AZ131" s="664">
        <f>IF(日報入力!I131,AT131/((G131*60)/E131),"")</f>
        <v>1.2248888888888889</v>
      </c>
      <c r="BA131" s="296">
        <f>IF(日報入力!G131,G131/F131,"")</f>
        <v>1</v>
      </c>
      <c r="BB131" s="386">
        <f t="shared" si="10"/>
        <v>5907.2</v>
      </c>
      <c r="BC131" s="386">
        <f t="shared" si="11"/>
        <v>1969.0666666666666</v>
      </c>
      <c r="BD131" s="80">
        <f>日報入力!AU131</f>
        <v>0</v>
      </c>
      <c r="BE131" s="534" t="str">
        <f>IF(日報入力!AV131,日報入力!AV131,"")</f>
        <v/>
      </c>
      <c r="BF131" s="534" t="str">
        <f>IF(日報入力!AW131,日報入力!AW131,"")</f>
        <v/>
      </c>
      <c r="BG131" s="398">
        <f>IF(日報入力!G131,日報入力!K131*日報入力!D131*日報入力!BC131,"")</f>
        <v>0</v>
      </c>
    </row>
    <row r="132" spans="1:59" ht="19.5" hidden="1" customHeight="1" x14ac:dyDescent="0.15">
      <c r="A132" s="302">
        <v>44435</v>
      </c>
      <c r="B132" s="291">
        <v>51</v>
      </c>
      <c r="C132" s="291">
        <v>2</v>
      </c>
      <c r="D132" s="291">
        <v>953</v>
      </c>
      <c r="E132" s="291">
        <v>0</v>
      </c>
      <c r="F132" s="291">
        <v>465</v>
      </c>
      <c r="G132" s="291">
        <v>465</v>
      </c>
      <c r="H132" s="291">
        <v>465</v>
      </c>
      <c r="I132" s="291"/>
      <c r="J132" s="291"/>
      <c r="K132" s="291"/>
      <c r="L132" s="291"/>
      <c r="M132" s="291"/>
      <c r="N132" s="291"/>
      <c r="O132" s="291"/>
      <c r="P132" s="291"/>
      <c r="Q132" s="291"/>
      <c r="R132" s="291"/>
      <c r="S132" s="291"/>
      <c r="T132" s="291"/>
      <c r="U132" s="291"/>
      <c r="V132" s="378">
        <v>0</v>
      </c>
      <c r="W132" s="291"/>
      <c r="X132" s="291"/>
      <c r="Y132" s="291"/>
      <c r="Z132" s="291"/>
      <c r="AA132" s="291"/>
      <c r="AB132" s="291"/>
      <c r="AC132" s="291"/>
      <c r="AD132" s="291"/>
      <c r="AE132" s="292">
        <v>0</v>
      </c>
      <c r="AF132" s="293">
        <v>0</v>
      </c>
      <c r="AG132" s="293">
        <v>0</v>
      </c>
      <c r="AH132" s="293">
        <v>0</v>
      </c>
      <c r="AI132" s="294">
        <v>0</v>
      </c>
      <c r="AJ132" s="294">
        <v>0</v>
      </c>
      <c r="AK132" s="294">
        <v>0</v>
      </c>
      <c r="AL132" s="292">
        <v>0</v>
      </c>
      <c r="AM132" s="292">
        <v>0</v>
      </c>
      <c r="AN132" s="68" t="s">
        <v>1472</v>
      </c>
      <c r="AO132" s="68" t="s">
        <v>1106</v>
      </c>
      <c r="AP132" s="68" t="str">
        <f>IF(日報入力!AQ132,日報入力!BA132,"")</f>
        <v/>
      </c>
      <c r="AQ132" s="68" t="str">
        <f>IF(日報入力!AR132,日報入力!BB132,"")</f>
        <v/>
      </c>
      <c r="AR132" s="68" t="str">
        <f>IF(日報入力!AS132,"N勤","")</f>
        <v/>
      </c>
      <c r="AS132" s="295" t="e">
        <f t="shared" si="9"/>
        <v>#DIV/0!</v>
      </c>
      <c r="AT132" s="439">
        <f>日報入力!AY132</f>
        <v>0</v>
      </c>
      <c r="AU132" s="518" t="e">
        <f>IF(日報入力!G132,G132*60/E132,"")</f>
        <v>#DIV/0!</v>
      </c>
      <c r="AV132" s="528" t="str">
        <f>IF(日報入力!AT132,日報入力!AT132,"")</f>
        <v/>
      </c>
      <c r="AW132" s="529" t="str">
        <f>IF(日報入力!AT132,AE132/日報入力!AT132,"")</f>
        <v/>
      </c>
      <c r="AX132" s="530" t="str">
        <f>IF(1&lt;日報集計!AT132,AT132/(((F132-I132-J132-N132-O132)*60)/(E132)),"")</f>
        <v/>
      </c>
      <c r="AY132" s="664" t="e">
        <f>IF(日報入力!H132,AT132/(((F132-J132)*60)/E132),"")</f>
        <v>#DIV/0!</v>
      </c>
      <c r="AZ132" s="664" t="e">
        <f>IF(日報入力!I132,AT132/((G132*60)/E132),"")</f>
        <v>#DIV/0!</v>
      </c>
      <c r="BA132" s="296">
        <f>IF(日報入力!G132,G132/F132,"")</f>
        <v>1</v>
      </c>
      <c r="BB132" s="386">
        <f t="shared" si="10"/>
        <v>0</v>
      </c>
      <c r="BC132" s="386">
        <f t="shared" si="11"/>
        <v>0</v>
      </c>
      <c r="BD132" s="80">
        <f>日報入力!AU132</f>
        <v>0</v>
      </c>
      <c r="BE132" s="534" t="str">
        <f>IF(日報入力!AV132,日報入力!AV132,"")</f>
        <v/>
      </c>
      <c r="BF132" s="534" t="str">
        <f>IF(日報入力!AW132,日報入力!AW132,"")</f>
        <v/>
      </c>
      <c r="BG132" s="398">
        <f>IF(日報入力!G132,日報入力!K132*日報入力!D132*日報入力!BC132,"")</f>
        <v>0</v>
      </c>
    </row>
    <row r="133" spans="1:59" ht="19.5" hidden="1" customHeight="1" x14ac:dyDescent="0.15">
      <c r="A133" s="302">
        <v>44436</v>
      </c>
      <c r="B133" s="291">
        <v>35</v>
      </c>
      <c r="C133" s="291">
        <v>8</v>
      </c>
      <c r="D133" s="291">
        <v>3044</v>
      </c>
      <c r="E133" s="291">
        <v>93</v>
      </c>
      <c r="F133" s="291">
        <v>155</v>
      </c>
      <c r="G133" s="291">
        <v>155</v>
      </c>
      <c r="H133" s="291">
        <v>54.25</v>
      </c>
      <c r="I133" s="291"/>
      <c r="J133" s="291"/>
      <c r="K133" s="291"/>
      <c r="L133" s="291"/>
      <c r="M133" s="291"/>
      <c r="N133" s="291"/>
      <c r="O133" s="291"/>
      <c r="P133" s="291"/>
      <c r="Q133" s="291"/>
      <c r="R133" s="291"/>
      <c r="S133" s="291"/>
      <c r="T133" s="291"/>
      <c r="U133" s="291"/>
      <c r="V133" s="378">
        <v>0</v>
      </c>
      <c r="W133" s="291"/>
      <c r="X133" s="291"/>
      <c r="Y133" s="291"/>
      <c r="Z133" s="291"/>
      <c r="AA133" s="291"/>
      <c r="AB133" s="291"/>
      <c r="AC133" s="291"/>
      <c r="AD133" s="291"/>
      <c r="AE133" s="292">
        <v>93</v>
      </c>
      <c r="AF133" s="293" t="s">
        <v>134</v>
      </c>
      <c r="AG133" s="293">
        <v>3.2</v>
      </c>
      <c r="AH133" s="293">
        <v>214</v>
      </c>
      <c r="AI133" s="294">
        <v>297.60000000000002</v>
      </c>
      <c r="AJ133" s="294">
        <v>297.60000000000002</v>
      </c>
      <c r="AK133" s="294">
        <v>0</v>
      </c>
      <c r="AL133" s="292">
        <v>19902</v>
      </c>
      <c r="AM133" s="292">
        <v>0</v>
      </c>
      <c r="AN133" s="68" t="s">
        <v>1941</v>
      </c>
      <c r="AO133" s="68" t="s">
        <v>1367</v>
      </c>
      <c r="AP133" s="68" t="str">
        <f>IF(日報入力!AQ133,日報入力!BA133,"")</f>
        <v/>
      </c>
      <c r="AQ133" s="68" t="str">
        <f>IF(日報入力!AR133,日報入力!BB133,"")</f>
        <v/>
      </c>
      <c r="AR133" s="68" t="str">
        <f>IF(日報入力!AS133,"N勤","")</f>
        <v/>
      </c>
      <c r="AS133" s="295">
        <f t="shared" si="9"/>
        <v>0</v>
      </c>
      <c r="AT133" s="439">
        <f>日報入力!AY133</f>
        <v>100</v>
      </c>
      <c r="AU133" s="518">
        <f>IF(日報入力!G133,G133*60/E133,"")</f>
        <v>100</v>
      </c>
      <c r="AV133" s="528" t="str">
        <f>IF(日報入力!AT133,日報入力!AT133,"")</f>
        <v/>
      </c>
      <c r="AW133" s="529" t="str">
        <f>IF(日報入力!AT133,AE133/日報入力!AT133,"")</f>
        <v/>
      </c>
      <c r="AX133" s="530">
        <f>IF(1&lt;日報集計!AT133,AT133/(((F133-I133-J133-N133-O133)*60)/(E133)),"")</f>
        <v>1</v>
      </c>
      <c r="AY133" s="664">
        <f>IF(日報入力!H133,AT133/(((F133-J133)*60)/E133),"")</f>
        <v>1</v>
      </c>
      <c r="AZ133" s="664">
        <f>IF(日報入力!I133,AT133/((G133*60)/E133),"")</f>
        <v>1</v>
      </c>
      <c r="BA133" s="296">
        <f>IF(日報入力!G133,G133/F133,"")</f>
        <v>1</v>
      </c>
      <c r="BB133" s="386">
        <f t="shared" si="10"/>
        <v>7704</v>
      </c>
      <c r="BC133" s="386">
        <f t="shared" si="11"/>
        <v>22011.428571428569</v>
      </c>
      <c r="BD133" s="80">
        <f>日報入力!AU133</f>
        <v>0</v>
      </c>
      <c r="BE133" s="534" t="str">
        <f>IF(日報入力!AV133,日報入力!AV133,"")</f>
        <v/>
      </c>
      <c r="BF133" s="534" t="str">
        <f>IF(日報入力!AW133,日報入力!AW133,"")</f>
        <v/>
      </c>
      <c r="BG133" s="398">
        <f>IF(日報入力!G133,日報入力!K133*日報入力!D133*日報入力!BC133,"")</f>
        <v>5.2080000000000002</v>
      </c>
    </row>
    <row r="134" spans="1:59" ht="19.5" hidden="1" customHeight="1" x14ac:dyDescent="0.15">
      <c r="A134" s="302">
        <v>44436</v>
      </c>
      <c r="B134" s="291">
        <v>34</v>
      </c>
      <c r="C134" s="291">
        <v>8</v>
      </c>
      <c r="D134" s="291">
        <v>3041</v>
      </c>
      <c r="E134" s="291">
        <v>123</v>
      </c>
      <c r="F134" s="291">
        <v>205</v>
      </c>
      <c r="G134" s="291">
        <v>205</v>
      </c>
      <c r="H134" s="291">
        <v>71.75</v>
      </c>
      <c r="I134" s="291"/>
      <c r="J134" s="291"/>
      <c r="K134" s="291"/>
      <c r="L134" s="291"/>
      <c r="M134" s="291"/>
      <c r="N134" s="291"/>
      <c r="O134" s="291"/>
      <c r="P134" s="291"/>
      <c r="Q134" s="291"/>
      <c r="R134" s="291"/>
      <c r="S134" s="291"/>
      <c r="T134" s="291"/>
      <c r="U134" s="291"/>
      <c r="V134" s="378">
        <v>0</v>
      </c>
      <c r="W134" s="291"/>
      <c r="X134" s="291"/>
      <c r="Y134" s="291"/>
      <c r="Z134" s="291"/>
      <c r="AA134" s="291"/>
      <c r="AB134" s="291"/>
      <c r="AC134" s="291"/>
      <c r="AD134" s="291"/>
      <c r="AE134" s="292">
        <v>123</v>
      </c>
      <c r="AF134" s="293" t="s">
        <v>134</v>
      </c>
      <c r="AG134" s="293">
        <v>1.9</v>
      </c>
      <c r="AH134" s="293">
        <v>123.19999999999999</v>
      </c>
      <c r="AI134" s="294">
        <v>233.7</v>
      </c>
      <c r="AJ134" s="294">
        <v>233.7</v>
      </c>
      <c r="AK134" s="294">
        <v>0</v>
      </c>
      <c r="AL134" s="292">
        <v>15153.599999999999</v>
      </c>
      <c r="AM134" s="292">
        <v>0</v>
      </c>
      <c r="AN134" s="68" t="s">
        <v>1926</v>
      </c>
      <c r="AO134" s="68" t="s">
        <v>1883</v>
      </c>
      <c r="AP134" s="68" t="str">
        <f>IF(日報入力!AQ134,日報入力!BA134,"")</f>
        <v/>
      </c>
      <c r="AQ134" s="68" t="str">
        <f>IF(日報入力!AR134,日報入力!BB134,"")</f>
        <v/>
      </c>
      <c r="AR134" s="68" t="str">
        <f>IF(日報入力!AS134,"N勤","")</f>
        <v/>
      </c>
      <c r="AS134" s="295">
        <f t="shared" ref="AS134:AS197" si="12">IF(A134,V134/(AE134+V134),"")</f>
        <v>0</v>
      </c>
      <c r="AT134" s="439">
        <f>日報入力!AY134</f>
        <v>100</v>
      </c>
      <c r="AU134" s="518">
        <f>IF(日報入力!G134,G134*60/E134,"")</f>
        <v>100</v>
      </c>
      <c r="AV134" s="528" t="str">
        <f>IF(日報入力!AT134,日報入力!AT134,"")</f>
        <v/>
      </c>
      <c r="AW134" s="529" t="str">
        <f>IF(日報入力!AT134,AE134/日報入力!AT134,"")</f>
        <v/>
      </c>
      <c r="AX134" s="530">
        <f>IF(1&lt;日報集計!AT134,AT134/(((F134-I134-J134-N134-O134)*60)/(E134)),"")</f>
        <v>1</v>
      </c>
      <c r="AY134" s="664">
        <f>IF(日報入力!H134,AT134/(((F134-J134)*60)/E134),"")</f>
        <v>1</v>
      </c>
      <c r="AZ134" s="664">
        <f>IF(日報入力!I134,AT134/((G134*60)/E134),"")</f>
        <v>1</v>
      </c>
      <c r="BA134" s="296">
        <f>IF(日報入力!G134,G134/F134,"")</f>
        <v>1</v>
      </c>
      <c r="BB134" s="386">
        <f t="shared" ref="BB134:BB197" si="13">AL134/F134*60</f>
        <v>4435.1999999999989</v>
      </c>
      <c r="BC134" s="386">
        <f t="shared" ref="BC134:BC197" si="14">AL134/H134*60</f>
        <v>12672</v>
      </c>
      <c r="BD134" s="80">
        <f>日報入力!AU134</f>
        <v>0</v>
      </c>
      <c r="BE134" s="534" t="str">
        <f>IF(日報入力!AV134,日報入力!AV134,"")</f>
        <v/>
      </c>
      <c r="BF134" s="534" t="str">
        <f>IF(日報入力!AW134,日報入力!AW134,"")</f>
        <v/>
      </c>
      <c r="BG134" s="398">
        <f>IF(日報入力!G134,日報入力!K134*日報入力!D134*日報入力!BC134,"")</f>
        <v>6.15</v>
      </c>
    </row>
    <row r="135" spans="1:59" ht="19.5" hidden="1" customHeight="1" x14ac:dyDescent="0.15">
      <c r="A135" s="302">
        <v>44436</v>
      </c>
      <c r="B135" s="291">
        <v>33</v>
      </c>
      <c r="C135" s="291">
        <v>8</v>
      </c>
      <c r="D135" s="291">
        <v>3023</v>
      </c>
      <c r="E135" s="291">
        <v>0</v>
      </c>
      <c r="F135" s="291">
        <v>30</v>
      </c>
      <c r="G135" s="291">
        <v>0</v>
      </c>
      <c r="H135" s="291">
        <v>30</v>
      </c>
      <c r="I135" s="291"/>
      <c r="J135" s="291">
        <v>30</v>
      </c>
      <c r="K135" s="291"/>
      <c r="L135" s="291"/>
      <c r="M135" s="291"/>
      <c r="N135" s="291"/>
      <c r="O135" s="291"/>
      <c r="P135" s="291"/>
      <c r="Q135" s="291"/>
      <c r="R135" s="291"/>
      <c r="S135" s="291"/>
      <c r="T135" s="291"/>
      <c r="U135" s="291"/>
      <c r="V135" s="378">
        <v>0</v>
      </c>
      <c r="W135" s="291"/>
      <c r="X135" s="291"/>
      <c r="Y135" s="291"/>
      <c r="Z135" s="291"/>
      <c r="AA135" s="291"/>
      <c r="AB135" s="291"/>
      <c r="AC135" s="291"/>
      <c r="AD135" s="291"/>
      <c r="AE135" s="292">
        <v>0</v>
      </c>
      <c r="AF135" s="293" t="s">
        <v>1372</v>
      </c>
      <c r="AG135" s="293">
        <v>16</v>
      </c>
      <c r="AH135" s="293">
        <v>841.6</v>
      </c>
      <c r="AI135" s="294">
        <v>0</v>
      </c>
      <c r="AJ135" s="294">
        <v>0</v>
      </c>
      <c r="AK135" s="294">
        <v>0</v>
      </c>
      <c r="AL135" s="292">
        <v>0</v>
      </c>
      <c r="AM135" s="292">
        <v>0</v>
      </c>
      <c r="AN135" s="68" t="s">
        <v>1494</v>
      </c>
      <c r="AO135" s="68" t="s">
        <v>1881</v>
      </c>
      <c r="AP135" s="68" t="str">
        <f>IF(日報入力!AQ135,日報入力!BA135,"")</f>
        <v/>
      </c>
      <c r="AQ135" s="68" t="str">
        <f>IF(日報入力!AR135,日報入力!BB135,"")</f>
        <v/>
      </c>
      <c r="AR135" s="68" t="str">
        <f>IF(日報入力!AS135,"N勤","")</f>
        <v/>
      </c>
      <c r="AS135" s="295" t="e">
        <f t="shared" si="12"/>
        <v>#DIV/0!</v>
      </c>
      <c r="AT135" s="439">
        <f>日報入力!AY135</f>
        <v>360</v>
      </c>
      <c r="AU135" s="518" t="e">
        <f>IF(日報入力!G135,G135*60/E135,"")</f>
        <v>#DIV/0!</v>
      </c>
      <c r="AV135" s="528" t="str">
        <f>IF(日報入力!AT135,日報入力!AT135,"")</f>
        <v/>
      </c>
      <c r="AW135" s="529" t="str">
        <f>IF(日報入力!AT135,AE135/日報入力!AT135,"")</f>
        <v/>
      </c>
      <c r="AX135" s="530" t="e">
        <f>IF(1&lt;日報集計!AT135,AT135/(((F135-I135-J135-N135-O135)*60)/(E135)),"")</f>
        <v>#DIV/0!</v>
      </c>
      <c r="AY135" s="664" t="e">
        <f>IF(日報入力!H135,AT135/(((F135-J135)*60)/E135),"")</f>
        <v>#DIV/0!</v>
      </c>
      <c r="AZ135" s="664" t="e">
        <f>IF(日報入力!I135,AT135/((G135*60)/E135),"")</f>
        <v>#DIV/0!</v>
      </c>
      <c r="BA135" s="296">
        <f>IF(日報入力!G135,G135/F135,"")</f>
        <v>0</v>
      </c>
      <c r="BB135" s="386">
        <f t="shared" si="13"/>
        <v>0</v>
      </c>
      <c r="BC135" s="386">
        <f t="shared" si="14"/>
        <v>0</v>
      </c>
      <c r="BD135" s="80">
        <f>日報入力!AU135</f>
        <v>0</v>
      </c>
      <c r="BE135" s="534" t="str">
        <f>IF(日報入力!AV135,日報入力!AV135,"")</f>
        <v/>
      </c>
      <c r="BF135" s="534" t="str">
        <f>IF(日報入力!AW135,日報入力!AW135,"")</f>
        <v/>
      </c>
      <c r="BG135" s="398">
        <f>IF(日報入力!G135,日報入力!K135*日報入力!D135*日報入力!BC135,"")</f>
        <v>0</v>
      </c>
    </row>
    <row r="136" spans="1:59" ht="19.5" hidden="1" customHeight="1" x14ac:dyDescent="0.15">
      <c r="A136" s="302">
        <v>44436</v>
      </c>
      <c r="B136" s="291">
        <v>997</v>
      </c>
      <c r="C136" s="291">
        <v>82</v>
      </c>
      <c r="D136" s="291">
        <v>944</v>
      </c>
      <c r="E136" s="291">
        <v>54</v>
      </c>
      <c r="F136" s="291">
        <v>40</v>
      </c>
      <c r="G136" s="291">
        <v>40</v>
      </c>
      <c r="H136" s="291">
        <v>120</v>
      </c>
      <c r="I136" s="291"/>
      <c r="J136" s="291"/>
      <c r="K136" s="291"/>
      <c r="L136" s="291"/>
      <c r="M136" s="291"/>
      <c r="N136" s="291"/>
      <c r="O136" s="291"/>
      <c r="P136" s="291"/>
      <c r="Q136" s="291"/>
      <c r="R136" s="291"/>
      <c r="S136" s="291"/>
      <c r="T136" s="291"/>
      <c r="U136" s="291"/>
      <c r="V136" s="378">
        <v>0</v>
      </c>
      <c r="W136" s="291"/>
      <c r="X136" s="291"/>
      <c r="Y136" s="291"/>
      <c r="Z136" s="291"/>
      <c r="AA136" s="291"/>
      <c r="AB136" s="291"/>
      <c r="AC136" s="291"/>
      <c r="AD136" s="291"/>
      <c r="AE136" s="292">
        <v>54</v>
      </c>
      <c r="AF136" s="293">
        <v>0</v>
      </c>
      <c r="AG136" s="293">
        <v>0</v>
      </c>
      <c r="AH136" s="293">
        <v>48</v>
      </c>
      <c r="AI136" s="294">
        <v>0</v>
      </c>
      <c r="AJ136" s="294">
        <v>0</v>
      </c>
      <c r="AK136" s="294">
        <v>0</v>
      </c>
      <c r="AL136" s="292">
        <v>2592</v>
      </c>
      <c r="AM136" s="292">
        <v>0</v>
      </c>
      <c r="AN136" s="68" t="s">
        <v>2050</v>
      </c>
      <c r="AO136" s="68" t="s">
        <v>122</v>
      </c>
      <c r="AP136" s="68" t="str">
        <f>IF(日報入力!AQ136,日報入力!BA136,"")</f>
        <v>プリヤディ</v>
      </c>
      <c r="AQ136" s="68" t="str">
        <f>IF(日報入力!AR136,日報入力!BB136,"")</f>
        <v>ラフマト</v>
      </c>
      <c r="AR136" s="68" t="str">
        <f>IF(日報入力!AS136,"N勤","")</f>
        <v/>
      </c>
      <c r="AS136" s="295">
        <f t="shared" si="12"/>
        <v>0</v>
      </c>
      <c r="AT136" s="439">
        <f>日報入力!AY136</f>
        <v>0</v>
      </c>
      <c r="AU136" s="518">
        <f>IF(日報入力!G136,G136*60/E136,"")</f>
        <v>44.444444444444443</v>
      </c>
      <c r="AV136" s="528" t="str">
        <f>IF(日報入力!AT136,日報入力!AT136,"")</f>
        <v/>
      </c>
      <c r="AW136" s="529" t="str">
        <f>IF(日報入力!AT136,AE136/日報入力!AT136,"")</f>
        <v/>
      </c>
      <c r="AX136" s="530" t="str">
        <f>IF(1&lt;日報集計!AT136,AT136/(((F136-I136-J136-N136-O136)*60)/(E136)),"")</f>
        <v/>
      </c>
      <c r="AY136" s="664">
        <f>IF(日報入力!H136,AT136/(((F136-J136)*60)/E136),"")</f>
        <v>0</v>
      </c>
      <c r="AZ136" s="664">
        <f>IF(日報入力!I136,AT136/((G136*60)/E136),"")</f>
        <v>0</v>
      </c>
      <c r="BA136" s="296">
        <f>IF(日報入力!G136,G136/F136,"")</f>
        <v>1</v>
      </c>
      <c r="BB136" s="386">
        <f t="shared" si="13"/>
        <v>3888</v>
      </c>
      <c r="BC136" s="386">
        <f t="shared" si="14"/>
        <v>1296</v>
      </c>
      <c r="BD136" s="80">
        <f>日報入力!AU136</f>
        <v>0</v>
      </c>
      <c r="BE136" s="534" t="str">
        <f>IF(日報入力!AV136,日報入力!AV136,"")</f>
        <v/>
      </c>
      <c r="BF136" s="534" t="str">
        <f>IF(日報入力!AW136,日報入力!AW136,"")</f>
        <v/>
      </c>
      <c r="BG136" s="398">
        <f>IF(日報入力!G136,日報入力!K136*日報入力!D136*日報入力!BC136,"")</f>
        <v>0</v>
      </c>
    </row>
    <row r="137" spans="1:59" ht="19.5" hidden="1" customHeight="1" x14ac:dyDescent="0.15">
      <c r="A137" s="302">
        <v>44436</v>
      </c>
      <c r="B137" s="291">
        <v>997</v>
      </c>
      <c r="C137" s="291">
        <v>82</v>
      </c>
      <c r="D137" s="291">
        <v>935</v>
      </c>
      <c r="E137" s="291">
        <v>140</v>
      </c>
      <c r="F137" s="291">
        <v>60</v>
      </c>
      <c r="G137" s="291">
        <v>60</v>
      </c>
      <c r="H137" s="291">
        <v>180</v>
      </c>
      <c r="I137" s="291"/>
      <c r="J137" s="291"/>
      <c r="K137" s="291"/>
      <c r="L137" s="291"/>
      <c r="M137" s="291"/>
      <c r="N137" s="291"/>
      <c r="O137" s="291"/>
      <c r="P137" s="291"/>
      <c r="Q137" s="291"/>
      <c r="R137" s="291"/>
      <c r="S137" s="291"/>
      <c r="T137" s="291"/>
      <c r="U137" s="291"/>
      <c r="V137" s="378">
        <v>0</v>
      </c>
      <c r="W137" s="291"/>
      <c r="X137" s="291"/>
      <c r="Y137" s="291"/>
      <c r="Z137" s="291"/>
      <c r="AA137" s="291"/>
      <c r="AB137" s="291"/>
      <c r="AC137" s="291"/>
      <c r="AD137" s="291"/>
      <c r="AE137" s="292">
        <v>140</v>
      </c>
      <c r="AF137" s="293">
        <v>0</v>
      </c>
      <c r="AG137" s="293">
        <v>0</v>
      </c>
      <c r="AH137" s="293">
        <v>60</v>
      </c>
      <c r="AI137" s="294">
        <v>0</v>
      </c>
      <c r="AJ137" s="294">
        <v>0</v>
      </c>
      <c r="AK137" s="294">
        <v>0</v>
      </c>
      <c r="AL137" s="292">
        <v>8400</v>
      </c>
      <c r="AM137" s="292">
        <v>0</v>
      </c>
      <c r="AN137" s="68" t="s">
        <v>1908</v>
      </c>
      <c r="AO137" s="68" t="s">
        <v>122</v>
      </c>
      <c r="AP137" s="68" t="str">
        <f>IF(日報入力!AQ137,日報入力!BA137,"")</f>
        <v>プリヤディ</v>
      </c>
      <c r="AQ137" s="68" t="str">
        <f>IF(日報入力!AR137,日報入力!BB137,"")</f>
        <v>ラフマト</v>
      </c>
      <c r="AR137" s="68" t="str">
        <f>IF(日報入力!AS137,"N勤","")</f>
        <v/>
      </c>
      <c r="AS137" s="295">
        <f t="shared" si="12"/>
        <v>0</v>
      </c>
      <c r="AT137" s="439">
        <f>日報入力!AY137</f>
        <v>51.5</v>
      </c>
      <c r="AU137" s="518">
        <f>IF(日報入力!G137,G137*60/E137,"")</f>
        <v>25.714285714285715</v>
      </c>
      <c r="AV137" s="528" t="str">
        <f>IF(日報入力!AT137,日報入力!AT137,"")</f>
        <v/>
      </c>
      <c r="AW137" s="529" t="str">
        <f>IF(日報入力!AT137,AE137/日報入力!AT137,"")</f>
        <v/>
      </c>
      <c r="AX137" s="530">
        <f>IF(1&lt;日報集計!AT137,AT137/(((F137-I137-J137-N137-O137)*60)/(E137)),"")</f>
        <v>2.0027777777777778</v>
      </c>
      <c r="AY137" s="664">
        <f>IF(日報入力!H137,AT137/(((F137-J137)*60)/E137),"")</f>
        <v>2.0027777777777778</v>
      </c>
      <c r="AZ137" s="664">
        <f>IF(日報入力!I137,AT137/((G137*60)/E137),"")</f>
        <v>2.0027777777777778</v>
      </c>
      <c r="BA137" s="296">
        <f>IF(日報入力!G137,G137/F137,"")</f>
        <v>1</v>
      </c>
      <c r="BB137" s="386">
        <f t="shared" si="13"/>
        <v>8400</v>
      </c>
      <c r="BC137" s="386">
        <f t="shared" si="14"/>
        <v>2800</v>
      </c>
      <c r="BD137" s="80">
        <f>日報入力!AU137</f>
        <v>0</v>
      </c>
      <c r="BE137" s="534" t="str">
        <f>IF(日報入力!AV137,日報入力!AV137,"")</f>
        <v/>
      </c>
      <c r="BF137" s="534" t="str">
        <f>IF(日報入力!AW137,日報入力!AW137,"")</f>
        <v/>
      </c>
      <c r="BG137" s="398">
        <f>IF(日報入力!G137,日報入力!K137*日報入力!D137*日報入力!BC137,"")</f>
        <v>0</v>
      </c>
    </row>
    <row r="138" spans="1:59" ht="19.5" hidden="1" customHeight="1" x14ac:dyDescent="0.15">
      <c r="A138" s="302">
        <v>44436</v>
      </c>
      <c r="B138" s="291">
        <v>997</v>
      </c>
      <c r="C138" s="291">
        <v>82</v>
      </c>
      <c r="D138" s="291">
        <v>933</v>
      </c>
      <c r="E138" s="291">
        <v>468</v>
      </c>
      <c r="F138" s="291">
        <v>365</v>
      </c>
      <c r="G138" s="291">
        <v>350</v>
      </c>
      <c r="H138" s="291">
        <v>1095</v>
      </c>
      <c r="I138" s="291"/>
      <c r="J138" s="291"/>
      <c r="K138" s="291"/>
      <c r="L138" s="291"/>
      <c r="M138" s="291"/>
      <c r="N138" s="291"/>
      <c r="O138" s="291">
        <v>15</v>
      </c>
      <c r="P138" s="291"/>
      <c r="Q138" s="291"/>
      <c r="R138" s="291"/>
      <c r="S138" s="291"/>
      <c r="T138" s="291"/>
      <c r="U138" s="291"/>
      <c r="V138" s="378">
        <v>0</v>
      </c>
      <c r="W138" s="291"/>
      <c r="X138" s="291"/>
      <c r="Y138" s="291"/>
      <c r="Z138" s="291"/>
      <c r="AA138" s="291"/>
      <c r="AB138" s="291"/>
      <c r="AC138" s="291"/>
      <c r="AD138" s="291"/>
      <c r="AE138" s="292">
        <v>468</v>
      </c>
      <c r="AF138" s="293">
        <v>0</v>
      </c>
      <c r="AG138" s="293">
        <v>0</v>
      </c>
      <c r="AH138" s="293">
        <v>71</v>
      </c>
      <c r="AI138" s="294">
        <v>0</v>
      </c>
      <c r="AJ138" s="294">
        <v>0</v>
      </c>
      <c r="AK138" s="294">
        <v>0</v>
      </c>
      <c r="AL138" s="292">
        <v>33228</v>
      </c>
      <c r="AM138" s="292">
        <v>0</v>
      </c>
      <c r="AN138" s="68" t="s">
        <v>1537</v>
      </c>
      <c r="AO138" s="68" t="s">
        <v>122</v>
      </c>
      <c r="AP138" s="68" t="str">
        <f>IF(日報入力!AQ138,日報入力!BA138,"")</f>
        <v>プリヤディ</v>
      </c>
      <c r="AQ138" s="68" t="str">
        <f>IF(日報入力!AR138,日報入力!BB138,"")</f>
        <v>ラフマト</v>
      </c>
      <c r="AR138" s="68" t="str">
        <f>IF(日報入力!AS138,"N勤","")</f>
        <v/>
      </c>
      <c r="AS138" s="295">
        <f t="shared" si="12"/>
        <v>0</v>
      </c>
      <c r="AT138" s="439">
        <f>日報入力!AY138</f>
        <v>53</v>
      </c>
      <c r="AU138" s="518">
        <f>IF(日報入力!G138,G138*60/E138,"")</f>
        <v>44.871794871794869</v>
      </c>
      <c r="AV138" s="528" t="str">
        <f>IF(日報入力!AT138,日報入力!AT138,"")</f>
        <v/>
      </c>
      <c r="AW138" s="529" t="str">
        <f>IF(日報入力!AT138,AE138/日報入力!AT138,"")</f>
        <v/>
      </c>
      <c r="AX138" s="530">
        <f>IF(1&lt;日報集計!AT138,AT138/(((F138-I138-J138-N138-O138)*60)/(E138)),"")</f>
        <v>1.1811428571428573</v>
      </c>
      <c r="AY138" s="664">
        <f>IF(日報入力!H138,AT138/(((F138-J138)*60)/E138),"")</f>
        <v>1.1326027397260274</v>
      </c>
      <c r="AZ138" s="664">
        <f>IF(日報入力!I138,AT138/((G138*60)/E138),"")</f>
        <v>1.1811428571428573</v>
      </c>
      <c r="BA138" s="296">
        <f>IF(日報入力!G138,G138/F138,"")</f>
        <v>0.95890410958904104</v>
      </c>
      <c r="BB138" s="386">
        <f t="shared" si="13"/>
        <v>5462.1369863013697</v>
      </c>
      <c r="BC138" s="386">
        <f t="shared" si="14"/>
        <v>1820.7123287671234</v>
      </c>
      <c r="BD138" s="80">
        <f>日報入力!AU138</f>
        <v>0</v>
      </c>
      <c r="BE138" s="534" t="str">
        <f>IF(日報入力!AV138,日報入力!AV138,"")</f>
        <v/>
      </c>
      <c r="BF138" s="534" t="str">
        <f>IF(日報入力!AW138,日報入力!AW138,"")</f>
        <v/>
      </c>
      <c r="BG138" s="398">
        <f>IF(日報入力!G138,日報入力!K138*日報入力!D138*日報入力!BC138,"")</f>
        <v>0</v>
      </c>
    </row>
    <row r="139" spans="1:59" ht="19.5" hidden="1" customHeight="1" x14ac:dyDescent="0.15">
      <c r="A139" s="302">
        <v>44436</v>
      </c>
      <c r="B139" s="291">
        <v>52</v>
      </c>
      <c r="C139" s="291">
        <v>8</v>
      </c>
      <c r="D139" s="291">
        <v>954</v>
      </c>
      <c r="E139" s="291">
        <v>0</v>
      </c>
      <c r="F139" s="291">
        <v>235</v>
      </c>
      <c r="G139" s="291">
        <v>235</v>
      </c>
      <c r="H139" s="291">
        <v>235</v>
      </c>
      <c r="I139" s="291"/>
      <c r="J139" s="291"/>
      <c r="K139" s="291"/>
      <c r="L139" s="291"/>
      <c r="M139" s="291"/>
      <c r="N139" s="291"/>
      <c r="O139" s="291"/>
      <c r="P139" s="291"/>
      <c r="Q139" s="291"/>
      <c r="R139" s="291"/>
      <c r="S139" s="291"/>
      <c r="T139" s="291"/>
      <c r="U139" s="291"/>
      <c r="V139" s="378">
        <v>0</v>
      </c>
      <c r="W139" s="291"/>
      <c r="X139" s="291"/>
      <c r="Y139" s="291"/>
      <c r="Z139" s="291"/>
      <c r="AA139" s="291"/>
      <c r="AB139" s="291"/>
      <c r="AC139" s="291"/>
      <c r="AD139" s="291"/>
      <c r="AE139" s="292">
        <v>0</v>
      </c>
      <c r="AF139" s="293">
        <v>0</v>
      </c>
      <c r="AG139" s="293">
        <v>0</v>
      </c>
      <c r="AH139" s="293">
        <v>0</v>
      </c>
      <c r="AI139" s="294">
        <v>0</v>
      </c>
      <c r="AJ139" s="294">
        <v>0</v>
      </c>
      <c r="AK139" s="294">
        <v>0</v>
      </c>
      <c r="AL139" s="292">
        <v>0</v>
      </c>
      <c r="AM139" s="292">
        <v>0</v>
      </c>
      <c r="AN139" s="68" t="s">
        <v>2052</v>
      </c>
      <c r="AO139" s="68" t="s">
        <v>1107</v>
      </c>
      <c r="AP139" s="68" t="str">
        <f>IF(日報入力!AQ139,日報入力!BA139,"")</f>
        <v/>
      </c>
      <c r="AQ139" s="68" t="str">
        <f>IF(日報入力!AR139,日報入力!BB139,"")</f>
        <v/>
      </c>
      <c r="AR139" s="68" t="str">
        <f>IF(日報入力!AS139,"N勤","")</f>
        <v/>
      </c>
      <c r="AS139" s="295" t="e">
        <f t="shared" si="12"/>
        <v>#DIV/0!</v>
      </c>
      <c r="AT139" s="439">
        <f>日報入力!AY139</f>
        <v>0</v>
      </c>
      <c r="AU139" s="518" t="e">
        <f>IF(日報入力!G139,G139*60/E139,"")</f>
        <v>#DIV/0!</v>
      </c>
      <c r="AV139" s="528" t="str">
        <f>IF(日報入力!AT139,日報入力!AT139,"")</f>
        <v/>
      </c>
      <c r="AW139" s="529" t="str">
        <f>IF(日報入力!AT139,AE139/日報入力!AT139,"")</f>
        <v/>
      </c>
      <c r="AX139" s="530" t="str">
        <f>IF(1&lt;日報集計!AT139,AT139/(((F139-I139-J139-N139-O139)*60)/(E139)),"")</f>
        <v/>
      </c>
      <c r="AY139" s="664" t="e">
        <f>IF(日報入力!H139,AT139/(((F139-J139)*60)/E139),"")</f>
        <v>#DIV/0!</v>
      </c>
      <c r="AZ139" s="664" t="e">
        <f>IF(日報入力!I139,AT139/((G139*60)/E139),"")</f>
        <v>#DIV/0!</v>
      </c>
      <c r="BA139" s="296">
        <f>IF(日報入力!G139,G139/F139,"")</f>
        <v>1</v>
      </c>
      <c r="BB139" s="386">
        <f t="shared" si="13"/>
        <v>0</v>
      </c>
      <c r="BC139" s="386">
        <f t="shared" si="14"/>
        <v>0</v>
      </c>
      <c r="BD139" s="80">
        <f>日報入力!AU139</f>
        <v>0</v>
      </c>
      <c r="BE139" s="534" t="str">
        <f>IF(日報入力!AV139,日報入力!AV139,"")</f>
        <v/>
      </c>
      <c r="BF139" s="534" t="str">
        <f>IF(日報入力!AW139,日報入力!AW139,"")</f>
        <v/>
      </c>
      <c r="BG139" s="398">
        <f>IF(日報入力!G139,日報入力!K139*日報入力!D139*日報入力!BC139,"")</f>
        <v>0</v>
      </c>
    </row>
    <row r="140" spans="1:59" ht="19.5" hidden="1" customHeight="1" x14ac:dyDescent="0.15">
      <c r="A140" s="302">
        <v>44438</v>
      </c>
      <c r="B140" s="291">
        <v>31</v>
      </c>
      <c r="C140" s="291">
        <v>1</v>
      </c>
      <c r="D140" s="291">
        <v>582</v>
      </c>
      <c r="E140" s="291">
        <v>309</v>
      </c>
      <c r="F140" s="291">
        <v>465</v>
      </c>
      <c r="G140" s="291">
        <v>455</v>
      </c>
      <c r="H140" s="291">
        <v>232.5</v>
      </c>
      <c r="I140" s="291"/>
      <c r="J140" s="291"/>
      <c r="K140" s="291"/>
      <c r="L140" s="291"/>
      <c r="M140" s="291"/>
      <c r="N140" s="291"/>
      <c r="O140" s="291">
        <v>10</v>
      </c>
      <c r="P140" s="291"/>
      <c r="Q140" s="291"/>
      <c r="R140" s="291"/>
      <c r="S140" s="291"/>
      <c r="T140" s="291"/>
      <c r="U140" s="291"/>
      <c r="V140" s="378">
        <v>1</v>
      </c>
      <c r="W140" s="291"/>
      <c r="X140" s="291"/>
      <c r="Y140" s="291"/>
      <c r="Z140" s="291"/>
      <c r="AA140" s="291"/>
      <c r="AB140" s="291"/>
      <c r="AC140" s="291"/>
      <c r="AD140" s="291">
        <v>1</v>
      </c>
      <c r="AE140" s="292">
        <v>617</v>
      </c>
      <c r="AF140" s="293" t="s">
        <v>134</v>
      </c>
      <c r="AG140" s="293">
        <v>0.95</v>
      </c>
      <c r="AH140" s="293">
        <v>85</v>
      </c>
      <c r="AI140" s="294">
        <v>587.1</v>
      </c>
      <c r="AJ140" s="294">
        <v>586.15</v>
      </c>
      <c r="AK140" s="294">
        <v>0.95000000000004547</v>
      </c>
      <c r="AL140" s="292">
        <v>52445</v>
      </c>
      <c r="AM140" s="292">
        <v>85</v>
      </c>
      <c r="AN140" s="68" t="s">
        <v>1605</v>
      </c>
      <c r="AO140" s="68" t="s">
        <v>1877</v>
      </c>
      <c r="AP140" s="68" t="str">
        <f>IF(日報入力!AQ140,日報入力!BA140,"")</f>
        <v>恩田</v>
      </c>
      <c r="AQ140" s="68" t="str">
        <f>IF(日報入力!AR140,日報入力!BB140,"")</f>
        <v/>
      </c>
      <c r="AR140" s="68" t="str">
        <f>IF(日報入力!AS140,"N勤","")</f>
        <v/>
      </c>
      <c r="AS140" s="295">
        <f t="shared" si="12"/>
        <v>1.6181229773462784E-3</v>
      </c>
      <c r="AT140" s="439">
        <f>日報入力!AY140</f>
        <v>85</v>
      </c>
      <c r="AU140" s="518">
        <f>IF(日報入力!G140,G140*60/E140,"")</f>
        <v>88.349514563106794</v>
      </c>
      <c r="AV140" s="528" t="str">
        <f>IF(日報入力!AT140,日報入力!AT140,"")</f>
        <v/>
      </c>
      <c r="AW140" s="529" t="str">
        <f>IF(日報入力!AT140,AE140/日報入力!AT140,"")</f>
        <v/>
      </c>
      <c r="AX140" s="530">
        <f>IF(1&lt;日報集計!AT140,AT140/(((F140-I140-J140-N140-O140)*60)/(E140)),"")</f>
        <v>0.96208791208791211</v>
      </c>
      <c r="AY140" s="664">
        <f>IF(日報入力!H140,AT140/(((F140-J140)*60)/E140),"")</f>
        <v>0.94139784946236571</v>
      </c>
      <c r="AZ140" s="664">
        <f>IF(日報入力!I140,AT140/((G140*60)/E140),"")</f>
        <v>0.96208791208791211</v>
      </c>
      <c r="BA140" s="296">
        <f>IF(日報入力!G140,G140/F140,"")</f>
        <v>0.978494623655914</v>
      </c>
      <c r="BB140" s="386">
        <f t="shared" si="13"/>
        <v>6767.0967741935483</v>
      </c>
      <c r="BC140" s="386">
        <f t="shared" si="14"/>
        <v>13534.193548387097</v>
      </c>
      <c r="BD140" s="80">
        <f>日報入力!AU140</f>
        <v>0</v>
      </c>
      <c r="BE140" s="534" t="str">
        <f>IF(日報入力!AV140,日報入力!AV140,"")</f>
        <v/>
      </c>
      <c r="BF140" s="534" t="str">
        <f>IF(日報入力!AW140,日報入力!AW140,"")</f>
        <v/>
      </c>
      <c r="BG140" s="398">
        <f>IF(日報入力!G140,日報入力!K140*日報入力!D140*日報入力!BC140,"")</f>
        <v>0</v>
      </c>
    </row>
    <row r="141" spans="1:59" ht="19.5" hidden="1" customHeight="1" x14ac:dyDescent="0.15">
      <c r="A141" s="302">
        <v>44438</v>
      </c>
      <c r="B141" s="291">
        <v>25</v>
      </c>
      <c r="C141" s="291">
        <v>1</v>
      </c>
      <c r="D141" s="291">
        <v>48</v>
      </c>
      <c r="E141" s="291">
        <v>37</v>
      </c>
      <c r="F141" s="291">
        <v>120</v>
      </c>
      <c r="G141" s="291">
        <v>100</v>
      </c>
      <c r="H141" s="291">
        <v>120</v>
      </c>
      <c r="I141" s="291">
        <v>10</v>
      </c>
      <c r="J141" s="291"/>
      <c r="K141" s="291"/>
      <c r="L141" s="291"/>
      <c r="M141" s="291"/>
      <c r="N141" s="291"/>
      <c r="O141" s="291">
        <v>10</v>
      </c>
      <c r="P141" s="291"/>
      <c r="Q141" s="291"/>
      <c r="R141" s="291"/>
      <c r="S141" s="291"/>
      <c r="T141" s="291"/>
      <c r="U141" s="291"/>
      <c r="V141" s="378">
        <v>1</v>
      </c>
      <c r="W141" s="291"/>
      <c r="X141" s="291"/>
      <c r="Y141" s="291"/>
      <c r="Z141" s="291"/>
      <c r="AA141" s="291"/>
      <c r="AB141" s="291"/>
      <c r="AC141" s="291">
        <v>1</v>
      </c>
      <c r="AD141" s="291"/>
      <c r="AE141" s="292">
        <v>36</v>
      </c>
      <c r="AF141" s="293" t="s">
        <v>2147</v>
      </c>
      <c r="AG141" s="293">
        <v>7.5</v>
      </c>
      <c r="AH141" s="293">
        <v>565.79999999999995</v>
      </c>
      <c r="AI141" s="294">
        <v>277.5</v>
      </c>
      <c r="AJ141" s="294">
        <v>270</v>
      </c>
      <c r="AK141" s="294">
        <v>7.5</v>
      </c>
      <c r="AL141" s="292">
        <v>20368.8</v>
      </c>
      <c r="AM141" s="292">
        <v>565.79999999999995</v>
      </c>
      <c r="AN141" s="68" t="s">
        <v>674</v>
      </c>
      <c r="AO141" s="68" t="s">
        <v>1865</v>
      </c>
      <c r="AP141" s="68" t="str">
        <f>IF(日報入力!AQ141,日報入力!BA141,"")</f>
        <v/>
      </c>
      <c r="AQ141" s="68" t="str">
        <f>IF(日報入力!AR141,日報入力!BB141,"")</f>
        <v/>
      </c>
      <c r="AR141" s="68" t="str">
        <f>IF(日報入力!AS141,"N勤","")</f>
        <v/>
      </c>
      <c r="AS141" s="295">
        <f t="shared" si="12"/>
        <v>2.7027027027027029E-2</v>
      </c>
      <c r="AT141" s="439">
        <f>日報入力!AY141</f>
        <v>195</v>
      </c>
      <c r="AU141" s="518">
        <f>IF(日報入力!G141,G141*60/E141,"")</f>
        <v>162.16216216216216</v>
      </c>
      <c r="AV141" s="528" t="str">
        <f>IF(日報入力!AT141,日報入力!AT141,"")</f>
        <v/>
      </c>
      <c r="AW141" s="529" t="str">
        <f>IF(日報入力!AT141,AE141/日報入力!AT141,"")</f>
        <v/>
      </c>
      <c r="AX141" s="530">
        <f>IF(1&lt;日報集計!AT141,AT141/(((F141-I141-J141-N141-O141)*60)/(E141)),"")</f>
        <v>1.2024999999999999</v>
      </c>
      <c r="AY141" s="664">
        <f>IF(日報入力!H141,AT141/(((F141-J141)*60)/E141),"")</f>
        <v>1.0020833333333334</v>
      </c>
      <c r="AZ141" s="664">
        <f>IF(日報入力!I141,AT141/((G141*60)/E141),"")</f>
        <v>1.2024999999999999</v>
      </c>
      <c r="BA141" s="296">
        <f>IF(日報入力!G141,G141/F141,"")</f>
        <v>0.83333333333333337</v>
      </c>
      <c r="BB141" s="386">
        <f t="shared" si="13"/>
        <v>10184.4</v>
      </c>
      <c r="BC141" s="386">
        <f t="shared" si="14"/>
        <v>10184.4</v>
      </c>
      <c r="BD141" s="80">
        <f>日報入力!AU141</f>
        <v>0</v>
      </c>
      <c r="BE141" s="534" t="str">
        <f>IF(日報入力!AV141,日報入力!AV141,"")</f>
        <v/>
      </c>
      <c r="BF141" s="534" t="str">
        <f>IF(日報入力!AW141,日報入力!AW141,"")</f>
        <v/>
      </c>
      <c r="BG141" s="398">
        <f>IF(日報入力!G141,日報入力!K141*日報入力!D141*日報入力!BC141,"")</f>
        <v>11.1</v>
      </c>
    </row>
    <row r="142" spans="1:59" ht="19.5" hidden="1" customHeight="1" x14ac:dyDescent="0.15">
      <c r="A142" s="302">
        <v>44438</v>
      </c>
      <c r="B142" s="291">
        <v>25</v>
      </c>
      <c r="C142" s="291">
        <v>2</v>
      </c>
      <c r="D142" s="291">
        <v>30</v>
      </c>
      <c r="E142" s="291">
        <v>0</v>
      </c>
      <c r="F142" s="291">
        <v>30</v>
      </c>
      <c r="G142" s="291">
        <v>0</v>
      </c>
      <c r="H142" s="291">
        <v>30</v>
      </c>
      <c r="I142" s="291"/>
      <c r="J142" s="291">
        <v>30</v>
      </c>
      <c r="K142" s="291"/>
      <c r="L142" s="291"/>
      <c r="M142" s="291"/>
      <c r="N142" s="291"/>
      <c r="O142" s="291"/>
      <c r="P142" s="291"/>
      <c r="Q142" s="291"/>
      <c r="R142" s="291"/>
      <c r="S142" s="291"/>
      <c r="T142" s="291"/>
      <c r="U142" s="291"/>
      <c r="V142" s="378">
        <v>0</v>
      </c>
      <c r="W142" s="291"/>
      <c r="X142" s="291"/>
      <c r="Y142" s="291"/>
      <c r="Z142" s="291"/>
      <c r="AA142" s="291"/>
      <c r="AB142" s="291"/>
      <c r="AC142" s="291"/>
      <c r="AD142" s="291"/>
      <c r="AE142" s="292">
        <v>0</v>
      </c>
      <c r="AF142" s="293" t="s">
        <v>2147</v>
      </c>
      <c r="AG142" s="293">
        <v>10.7</v>
      </c>
      <c r="AH142" s="293">
        <v>670.32</v>
      </c>
      <c r="AI142" s="294">
        <v>0</v>
      </c>
      <c r="AJ142" s="294">
        <v>0</v>
      </c>
      <c r="AK142" s="294">
        <v>0</v>
      </c>
      <c r="AL142" s="292">
        <v>0</v>
      </c>
      <c r="AM142" s="292">
        <v>0</v>
      </c>
      <c r="AN142" s="68" t="s">
        <v>2056</v>
      </c>
      <c r="AO142" s="68" t="s">
        <v>1865</v>
      </c>
      <c r="AP142" s="68" t="str">
        <f>IF(日報入力!AQ142,日報入力!BA142,"")</f>
        <v/>
      </c>
      <c r="AQ142" s="68" t="str">
        <f>IF(日報入力!AR142,日報入力!BB142,"")</f>
        <v/>
      </c>
      <c r="AR142" s="68" t="str">
        <f>IF(日報入力!AS142,"N勤","")</f>
        <v/>
      </c>
      <c r="AS142" s="295" t="e">
        <f t="shared" si="12"/>
        <v>#DIV/0!</v>
      </c>
      <c r="AT142" s="439">
        <f>日報入力!AY142</f>
        <v>210</v>
      </c>
      <c r="AU142" s="518" t="e">
        <f>IF(日報入力!G142,G142*60/E142,"")</f>
        <v>#DIV/0!</v>
      </c>
      <c r="AV142" s="528" t="str">
        <f>IF(日報入力!AT142,日報入力!AT142,"")</f>
        <v/>
      </c>
      <c r="AW142" s="529" t="str">
        <f>IF(日報入力!AT142,AE142/日報入力!AT142,"")</f>
        <v/>
      </c>
      <c r="AX142" s="530" t="e">
        <f>IF(1&lt;日報集計!AT142,AT142/(((F142-I142-J142-N142-O142)*60)/(E142)),"")</f>
        <v>#DIV/0!</v>
      </c>
      <c r="AY142" s="664" t="e">
        <f>IF(日報入力!H142,AT142/(((F142-J142)*60)/E142),"")</f>
        <v>#DIV/0!</v>
      </c>
      <c r="AZ142" s="664" t="e">
        <f>IF(日報入力!I142,AT142/((G142*60)/E142),"")</f>
        <v>#DIV/0!</v>
      </c>
      <c r="BA142" s="296">
        <f>IF(日報入力!G142,G142/F142,"")</f>
        <v>0</v>
      </c>
      <c r="BB142" s="386">
        <f t="shared" si="13"/>
        <v>0</v>
      </c>
      <c r="BC142" s="386">
        <f t="shared" si="14"/>
        <v>0</v>
      </c>
      <c r="BD142" s="80">
        <f>日報入力!AU142</f>
        <v>0</v>
      </c>
      <c r="BE142" s="534" t="str">
        <f>IF(日報入力!AV142,日報入力!AV142,"")</f>
        <v/>
      </c>
      <c r="BF142" s="534" t="str">
        <f>IF(日報入力!AW142,日報入力!AW142,"")</f>
        <v/>
      </c>
      <c r="BG142" s="398">
        <f>IF(日報入力!G142,日報入力!K142*日報入力!D142*日報入力!BC142,"")</f>
        <v>0</v>
      </c>
    </row>
    <row r="143" spans="1:59" ht="19.5" hidden="1" customHeight="1" x14ac:dyDescent="0.15">
      <c r="A143" s="302">
        <v>44438</v>
      </c>
      <c r="B143" s="291">
        <v>32</v>
      </c>
      <c r="C143" s="291">
        <v>1</v>
      </c>
      <c r="D143" s="291">
        <v>386</v>
      </c>
      <c r="E143" s="291">
        <v>214</v>
      </c>
      <c r="F143" s="291">
        <v>400</v>
      </c>
      <c r="G143" s="291">
        <v>400</v>
      </c>
      <c r="H143" s="291">
        <v>200</v>
      </c>
      <c r="I143" s="291"/>
      <c r="J143" s="291"/>
      <c r="K143" s="291"/>
      <c r="L143" s="291"/>
      <c r="M143" s="291"/>
      <c r="N143" s="291"/>
      <c r="O143" s="291"/>
      <c r="P143" s="291"/>
      <c r="Q143" s="291"/>
      <c r="R143" s="291"/>
      <c r="S143" s="291"/>
      <c r="T143" s="291"/>
      <c r="U143" s="291"/>
      <c r="V143" s="378">
        <v>3</v>
      </c>
      <c r="W143" s="291"/>
      <c r="X143" s="291"/>
      <c r="Y143" s="291"/>
      <c r="Z143" s="291"/>
      <c r="AA143" s="291"/>
      <c r="AB143" s="291"/>
      <c r="AC143" s="291"/>
      <c r="AD143" s="291">
        <v>3</v>
      </c>
      <c r="AE143" s="292">
        <v>211</v>
      </c>
      <c r="AF143" s="293" t="s">
        <v>134</v>
      </c>
      <c r="AG143" s="293">
        <v>0.69</v>
      </c>
      <c r="AH143" s="293">
        <v>95</v>
      </c>
      <c r="AI143" s="294">
        <v>147.66</v>
      </c>
      <c r="AJ143" s="294">
        <v>145.58999999999997</v>
      </c>
      <c r="AK143" s="294">
        <v>2.0700000000000216</v>
      </c>
      <c r="AL143" s="292">
        <v>20045</v>
      </c>
      <c r="AM143" s="292">
        <v>285</v>
      </c>
      <c r="AN143" s="68" t="s">
        <v>986</v>
      </c>
      <c r="AO143" s="68" t="s">
        <v>1879</v>
      </c>
      <c r="AP143" s="68" t="str">
        <f>IF(日報入力!AQ143,日報入力!BA143,"")</f>
        <v>恩田</v>
      </c>
      <c r="AQ143" s="68" t="str">
        <f>IF(日報入力!AR143,日報入力!BB143,"")</f>
        <v/>
      </c>
      <c r="AR143" s="68" t="str">
        <f>IF(日報入力!AS143,"N勤","")</f>
        <v/>
      </c>
      <c r="AS143" s="295">
        <f t="shared" si="12"/>
        <v>1.4018691588785047E-2</v>
      </c>
      <c r="AT143" s="439">
        <f>日報入力!AY143</f>
        <v>94</v>
      </c>
      <c r="AU143" s="518">
        <f>IF(日報入力!G143,G143*60/E143,"")</f>
        <v>112.14953271028037</v>
      </c>
      <c r="AV143" s="528" t="str">
        <f>IF(日報入力!AT143,日報入力!AT143,"")</f>
        <v/>
      </c>
      <c r="AW143" s="529" t="str">
        <f>IF(日報入力!AT143,AE143/日報入力!AT143,"")</f>
        <v/>
      </c>
      <c r="AX143" s="530">
        <f>IF(1&lt;日報集計!AT143,AT143/(((F143-I143-J143-N143-O143)*60)/(E143)),"")</f>
        <v>0.83816666666666673</v>
      </c>
      <c r="AY143" s="664">
        <f>IF(日報入力!H143,AT143/(((F143-J143)*60)/E143),"")</f>
        <v>0.83816666666666673</v>
      </c>
      <c r="AZ143" s="664">
        <f>IF(日報入力!I143,AT143/((G143*60)/E143),"")</f>
        <v>0.83816666666666673</v>
      </c>
      <c r="BA143" s="296">
        <f>IF(日報入力!G143,G143/F143,"")</f>
        <v>1</v>
      </c>
      <c r="BB143" s="386">
        <f t="shared" si="13"/>
        <v>3006.75</v>
      </c>
      <c r="BC143" s="386">
        <f t="shared" si="14"/>
        <v>6013.5</v>
      </c>
      <c r="BD143" s="80">
        <f>日報入力!AU143</f>
        <v>0</v>
      </c>
      <c r="BE143" s="534" t="str">
        <f>IF(日報入力!AV143,日報入力!AV143,"")</f>
        <v/>
      </c>
      <c r="BF143" s="534" t="str">
        <f>IF(日報入力!AW143,日報入力!AW143,"")</f>
        <v/>
      </c>
      <c r="BG143" s="398">
        <f>IF(日報入力!G143,日報入力!K143*日報入力!D143*日報入力!BC143,"")</f>
        <v>0</v>
      </c>
    </row>
    <row r="144" spans="1:59" ht="19.5" hidden="1" customHeight="1" x14ac:dyDescent="0.15">
      <c r="A144" s="302">
        <v>44438</v>
      </c>
      <c r="B144" s="291">
        <v>32</v>
      </c>
      <c r="C144" s="291">
        <v>2</v>
      </c>
      <c r="D144" s="291">
        <v>609</v>
      </c>
      <c r="E144" s="291">
        <v>0</v>
      </c>
      <c r="F144" s="291">
        <v>30</v>
      </c>
      <c r="G144" s="291">
        <v>0</v>
      </c>
      <c r="H144" s="291">
        <v>30</v>
      </c>
      <c r="I144" s="291"/>
      <c r="J144" s="291">
        <v>30</v>
      </c>
      <c r="K144" s="291"/>
      <c r="L144" s="291"/>
      <c r="M144" s="291"/>
      <c r="N144" s="291"/>
      <c r="O144" s="291"/>
      <c r="P144" s="291"/>
      <c r="Q144" s="291"/>
      <c r="R144" s="291"/>
      <c r="S144" s="291"/>
      <c r="T144" s="291"/>
      <c r="U144" s="291"/>
      <c r="V144" s="378">
        <v>0</v>
      </c>
      <c r="W144" s="291"/>
      <c r="X144" s="291"/>
      <c r="Y144" s="291"/>
      <c r="Z144" s="291"/>
      <c r="AA144" s="291"/>
      <c r="AB144" s="291"/>
      <c r="AC144" s="291"/>
      <c r="AD144" s="291"/>
      <c r="AE144" s="292">
        <v>0</v>
      </c>
      <c r="AF144" s="293" t="s">
        <v>2148</v>
      </c>
      <c r="AG144" s="293">
        <v>1.58</v>
      </c>
      <c r="AH144" s="293">
        <v>76.7</v>
      </c>
      <c r="AI144" s="294">
        <v>0</v>
      </c>
      <c r="AJ144" s="294">
        <v>0</v>
      </c>
      <c r="AK144" s="294">
        <v>0</v>
      </c>
      <c r="AL144" s="292">
        <v>0</v>
      </c>
      <c r="AM144" s="292">
        <v>0</v>
      </c>
      <c r="AN144" s="68" t="s">
        <v>1806</v>
      </c>
      <c r="AO144" s="68" t="s">
        <v>1879</v>
      </c>
      <c r="AP144" s="68" t="str">
        <f>IF(日報入力!AQ144,日報入力!BA144,"")</f>
        <v/>
      </c>
      <c r="AQ144" s="68" t="str">
        <f>IF(日報入力!AR144,日報入力!BB144,"")</f>
        <v/>
      </c>
      <c r="AR144" s="68" t="str">
        <f>IF(日報入力!AS144,"N勤","")</f>
        <v/>
      </c>
      <c r="AS144" s="295" t="e">
        <f t="shared" si="12"/>
        <v>#DIV/0!</v>
      </c>
      <c r="AT144" s="439">
        <f>日報入力!AY144</f>
        <v>120</v>
      </c>
      <c r="AU144" s="518" t="e">
        <f>IF(日報入力!G144,G144*60/E144,"")</f>
        <v>#DIV/0!</v>
      </c>
      <c r="AV144" s="528" t="str">
        <f>IF(日報入力!AT144,日報入力!AT144,"")</f>
        <v/>
      </c>
      <c r="AW144" s="529" t="str">
        <f>IF(日報入力!AT144,AE144/日報入力!AT144,"")</f>
        <v/>
      </c>
      <c r="AX144" s="530" t="e">
        <f>IF(1&lt;日報集計!AT144,AT144/(((F144-I144-J144-N144-O144)*60)/(E144)),"")</f>
        <v>#DIV/0!</v>
      </c>
      <c r="AY144" s="664" t="e">
        <f>IF(日報入力!H144,AT144/(((F144-J144)*60)/E144),"")</f>
        <v>#DIV/0!</v>
      </c>
      <c r="AZ144" s="664" t="e">
        <f>IF(日報入力!I144,AT144/((G144*60)/E144),"")</f>
        <v>#DIV/0!</v>
      </c>
      <c r="BA144" s="296">
        <f>IF(日報入力!G144,G144/F144,"")</f>
        <v>0</v>
      </c>
      <c r="BB144" s="386">
        <f t="shared" si="13"/>
        <v>0</v>
      </c>
      <c r="BC144" s="386">
        <f t="shared" si="14"/>
        <v>0</v>
      </c>
      <c r="BD144" s="80">
        <f>日報入力!AU144</f>
        <v>0</v>
      </c>
      <c r="BE144" s="534" t="str">
        <f>IF(日報入力!AV144,日報入力!AV144,"")</f>
        <v/>
      </c>
      <c r="BF144" s="534" t="str">
        <f>IF(日報入力!AW144,日報入力!AW144,"")</f>
        <v/>
      </c>
      <c r="BG144" s="398">
        <f>IF(日報入力!G144,日報入力!K144*日報入力!D144*日報入力!BC144,"")</f>
        <v>0</v>
      </c>
    </row>
    <row r="145" spans="1:59" ht="19.5" hidden="1" customHeight="1" x14ac:dyDescent="0.15">
      <c r="A145" s="302">
        <v>44438</v>
      </c>
      <c r="B145" s="291">
        <v>26</v>
      </c>
      <c r="C145" s="291">
        <v>9</v>
      </c>
      <c r="D145" s="291">
        <v>503</v>
      </c>
      <c r="E145" s="291">
        <v>118</v>
      </c>
      <c r="F145" s="291">
        <v>405</v>
      </c>
      <c r="G145" s="291">
        <v>345</v>
      </c>
      <c r="H145" s="291">
        <v>202.5</v>
      </c>
      <c r="I145" s="291"/>
      <c r="J145" s="291"/>
      <c r="K145" s="291"/>
      <c r="L145" s="291">
        <v>60</v>
      </c>
      <c r="M145" s="291"/>
      <c r="N145" s="291"/>
      <c r="O145" s="291"/>
      <c r="P145" s="291"/>
      <c r="Q145" s="291"/>
      <c r="R145" s="291"/>
      <c r="S145" s="291"/>
      <c r="T145" s="291"/>
      <c r="U145" s="291"/>
      <c r="V145" s="378">
        <v>6</v>
      </c>
      <c r="W145" s="291"/>
      <c r="X145" s="291"/>
      <c r="Y145" s="291">
        <v>6</v>
      </c>
      <c r="Z145" s="291"/>
      <c r="AA145" s="291"/>
      <c r="AB145" s="291"/>
      <c r="AC145" s="291"/>
      <c r="AD145" s="291"/>
      <c r="AE145" s="292">
        <v>230</v>
      </c>
      <c r="AF145" s="293" t="s">
        <v>1296</v>
      </c>
      <c r="AG145" s="293">
        <v>0.44</v>
      </c>
      <c r="AH145" s="293">
        <v>75</v>
      </c>
      <c r="AI145" s="294">
        <v>103.84</v>
      </c>
      <c r="AJ145" s="294">
        <v>101.2</v>
      </c>
      <c r="AK145" s="294">
        <v>2.6400000000000006</v>
      </c>
      <c r="AL145" s="292">
        <v>17250</v>
      </c>
      <c r="AM145" s="292">
        <v>450</v>
      </c>
      <c r="AN145" s="68" t="s">
        <v>1956</v>
      </c>
      <c r="AO145" s="68" t="s">
        <v>1867</v>
      </c>
      <c r="AP145" s="68" t="str">
        <f>IF(日報入力!AQ145,日報入力!BA145,"")</f>
        <v/>
      </c>
      <c r="AQ145" s="68" t="str">
        <f>IF(日報入力!AR145,日報入力!BB145,"")</f>
        <v/>
      </c>
      <c r="AR145" s="68" t="str">
        <f>IF(日報入力!AS145,"N勤","")</f>
        <v/>
      </c>
      <c r="AS145" s="295">
        <f t="shared" si="12"/>
        <v>2.5423728813559324E-2</v>
      </c>
      <c r="AT145" s="439">
        <f>日報入力!AY145</f>
        <v>120</v>
      </c>
      <c r="AU145" s="518">
        <f>IF(日報入力!G145,G145*60/E145,"")</f>
        <v>175.42372881355934</v>
      </c>
      <c r="AV145" s="528" t="str">
        <f>IF(日報入力!AT145,日報入力!AT145,"")</f>
        <v/>
      </c>
      <c r="AW145" s="529" t="str">
        <f>IF(日報入力!AT145,AE145/日報入力!AT145,"")</f>
        <v/>
      </c>
      <c r="AX145" s="530">
        <f>IF(1&lt;日報集計!AT145,AT145/(((F145-I145-J145-N145-O145)*60)/(E145)),"")</f>
        <v>0.58271604938271604</v>
      </c>
      <c r="AY145" s="664">
        <f>IF(日報入力!H145,AT145/(((F145-J145)*60)/E145),"")</f>
        <v>0.58271604938271604</v>
      </c>
      <c r="AZ145" s="664">
        <f>IF(日報入力!I145,AT145/((G145*60)/E145),"")</f>
        <v>0.68405797101449273</v>
      </c>
      <c r="BA145" s="296">
        <f>IF(日報入力!G145,G145/F145,"")</f>
        <v>0.85185185185185186</v>
      </c>
      <c r="BB145" s="386">
        <f t="shared" si="13"/>
        <v>2555.5555555555557</v>
      </c>
      <c r="BC145" s="386">
        <f t="shared" si="14"/>
        <v>5111.1111111111113</v>
      </c>
      <c r="BD145" s="80">
        <f>日報入力!AU145</f>
        <v>0</v>
      </c>
      <c r="BE145" s="534" t="str">
        <f>IF(日報入力!AV145,日報入力!AV145,"")</f>
        <v/>
      </c>
      <c r="BF145" s="534" t="str">
        <f>IF(日報入力!AW145,日報入力!AW145,"")</f>
        <v/>
      </c>
      <c r="BG145" s="398">
        <f>IF(日報入力!G145,日報入力!K145*日報入力!D145*日報入力!BC145,"")</f>
        <v>11.8</v>
      </c>
    </row>
    <row r="146" spans="1:59" ht="19.5" hidden="1" customHeight="1" x14ac:dyDescent="0.15">
      <c r="A146" s="302">
        <v>44438</v>
      </c>
      <c r="B146" s="291">
        <v>24</v>
      </c>
      <c r="C146" s="291">
        <v>26</v>
      </c>
      <c r="D146" s="291">
        <v>483</v>
      </c>
      <c r="E146" s="291">
        <v>85</v>
      </c>
      <c r="F146" s="291">
        <v>370</v>
      </c>
      <c r="G146" s="291">
        <v>370</v>
      </c>
      <c r="H146" s="291">
        <v>370</v>
      </c>
      <c r="I146" s="291"/>
      <c r="J146" s="291"/>
      <c r="K146" s="291"/>
      <c r="L146" s="291"/>
      <c r="M146" s="291"/>
      <c r="N146" s="291"/>
      <c r="O146" s="291"/>
      <c r="P146" s="291"/>
      <c r="Q146" s="291"/>
      <c r="R146" s="291"/>
      <c r="S146" s="291"/>
      <c r="T146" s="291"/>
      <c r="U146" s="291"/>
      <c r="V146" s="378">
        <v>2</v>
      </c>
      <c r="W146" s="291"/>
      <c r="X146" s="291"/>
      <c r="Y146" s="291">
        <v>2</v>
      </c>
      <c r="Z146" s="291"/>
      <c r="AA146" s="291"/>
      <c r="AB146" s="291"/>
      <c r="AC146" s="291"/>
      <c r="AD146" s="291"/>
      <c r="AE146" s="292">
        <v>168</v>
      </c>
      <c r="AF146" s="293" t="s">
        <v>1029</v>
      </c>
      <c r="AG146" s="293">
        <v>2.2000000000000002</v>
      </c>
      <c r="AH146" s="293">
        <v>286</v>
      </c>
      <c r="AI146" s="294">
        <v>374.00000000000006</v>
      </c>
      <c r="AJ146" s="294">
        <v>369.6</v>
      </c>
      <c r="AK146" s="294">
        <v>4.4000000000000341</v>
      </c>
      <c r="AL146" s="292">
        <v>48048</v>
      </c>
      <c r="AM146" s="292">
        <v>572</v>
      </c>
      <c r="AN146" s="68" t="s">
        <v>1293</v>
      </c>
      <c r="AO146" s="68" t="s">
        <v>1863</v>
      </c>
      <c r="AP146" s="68" t="str">
        <f>IF(日報入力!AQ146,日報入力!BA146,"")</f>
        <v/>
      </c>
      <c r="AQ146" s="68" t="str">
        <f>IF(日報入力!AR146,日報入力!BB146,"")</f>
        <v/>
      </c>
      <c r="AR146" s="68" t="str">
        <f>IF(日報入力!AS146,"N勤","")</f>
        <v/>
      </c>
      <c r="AS146" s="295">
        <f t="shared" si="12"/>
        <v>1.1764705882352941E-2</v>
      </c>
      <c r="AT146" s="439">
        <f>日報入力!AY146</f>
        <v>300</v>
      </c>
      <c r="AU146" s="518">
        <f>IF(日報入力!G146,G146*60/E146,"")</f>
        <v>261.1764705882353</v>
      </c>
      <c r="AV146" s="528" t="str">
        <f>IF(日報入力!AT146,日報入力!AT146,"")</f>
        <v/>
      </c>
      <c r="AW146" s="529" t="str">
        <f>IF(日報入力!AT146,AE146/日報入力!AT146,"")</f>
        <v/>
      </c>
      <c r="AX146" s="530">
        <f>IF(1&lt;日報集計!AT146,AT146/(((F146-I146-J146-N146-O146)*60)/(E146)),"")</f>
        <v>1.1486486486486487</v>
      </c>
      <c r="AY146" s="664">
        <f>IF(日報入力!H146,AT146/(((F146-J146)*60)/E146),"")</f>
        <v>1.1486486486486487</v>
      </c>
      <c r="AZ146" s="664">
        <f>IF(日報入力!I146,AT146/((G146*60)/E146),"")</f>
        <v>1.1486486486486487</v>
      </c>
      <c r="BA146" s="296">
        <f>IF(日報入力!G146,G146/F146,"")</f>
        <v>1</v>
      </c>
      <c r="BB146" s="386">
        <f t="shared" si="13"/>
        <v>7791.5675675675675</v>
      </c>
      <c r="BC146" s="386">
        <f t="shared" si="14"/>
        <v>7791.5675675675675</v>
      </c>
      <c r="BD146" s="80">
        <f>日報入力!AU146</f>
        <v>0</v>
      </c>
      <c r="BE146" s="534" t="str">
        <f>IF(日報入力!AV146,日報入力!AV146,"")</f>
        <v/>
      </c>
      <c r="BF146" s="534" t="str">
        <f>IF(日報入力!AW146,日報入力!AW146,"")</f>
        <v/>
      </c>
      <c r="BG146" s="398">
        <f>IF(日報入力!G146,日報入力!K146*日報入力!D146*日報入力!BC146,"")</f>
        <v>8.5</v>
      </c>
    </row>
    <row r="147" spans="1:59" ht="19.5" hidden="1" customHeight="1" x14ac:dyDescent="0.15">
      <c r="A147" s="302">
        <v>44438</v>
      </c>
      <c r="B147" s="291">
        <v>22</v>
      </c>
      <c r="C147" s="291">
        <v>3</v>
      </c>
      <c r="D147" s="291">
        <v>593</v>
      </c>
      <c r="E147" s="291">
        <v>70</v>
      </c>
      <c r="F147" s="291">
        <v>450</v>
      </c>
      <c r="G147" s="291">
        <v>300</v>
      </c>
      <c r="H147" s="291">
        <v>450</v>
      </c>
      <c r="I147" s="291">
        <v>40</v>
      </c>
      <c r="J147" s="291"/>
      <c r="K147" s="291"/>
      <c r="L147" s="291">
        <v>60</v>
      </c>
      <c r="M147" s="291"/>
      <c r="N147" s="291">
        <v>40</v>
      </c>
      <c r="O147" s="291">
        <v>10</v>
      </c>
      <c r="P147" s="291"/>
      <c r="Q147" s="291"/>
      <c r="R147" s="291"/>
      <c r="S147" s="291"/>
      <c r="T147" s="291"/>
      <c r="U147" s="291"/>
      <c r="V147" s="378">
        <v>10</v>
      </c>
      <c r="W147" s="291"/>
      <c r="X147" s="291"/>
      <c r="Y147" s="291"/>
      <c r="Z147" s="291"/>
      <c r="AA147" s="291"/>
      <c r="AB147" s="291">
        <v>10</v>
      </c>
      <c r="AC147" s="291"/>
      <c r="AD147" s="291"/>
      <c r="AE147" s="292">
        <v>60</v>
      </c>
      <c r="AF147" s="293" t="s">
        <v>992</v>
      </c>
      <c r="AG147" s="293">
        <v>2.4</v>
      </c>
      <c r="AH147" s="293">
        <v>559.20000000000005</v>
      </c>
      <c r="AI147" s="294">
        <v>168</v>
      </c>
      <c r="AJ147" s="294">
        <v>144</v>
      </c>
      <c r="AK147" s="294">
        <v>24</v>
      </c>
      <c r="AL147" s="292">
        <v>33552</v>
      </c>
      <c r="AM147" s="292">
        <v>5592</v>
      </c>
      <c r="AN147" s="68" t="s">
        <v>1660</v>
      </c>
      <c r="AO147" s="68" t="s">
        <v>1859</v>
      </c>
      <c r="AP147" s="68" t="str">
        <f>IF(日報入力!AQ147,日報入力!BA147,"")</f>
        <v/>
      </c>
      <c r="AQ147" s="68" t="str">
        <f>IF(日報入力!AR147,日報入力!BB147,"")</f>
        <v/>
      </c>
      <c r="AR147" s="68" t="str">
        <f>IF(日報入力!AS147,"N勤","")</f>
        <v/>
      </c>
      <c r="AS147" s="295">
        <f t="shared" si="12"/>
        <v>0.14285714285714285</v>
      </c>
      <c r="AT147" s="439">
        <f>日報入力!AY147</f>
        <v>240</v>
      </c>
      <c r="AU147" s="518">
        <f>IF(日報入力!G147,G147*60/E147,"")</f>
        <v>257.14285714285717</v>
      </c>
      <c r="AV147" s="528" t="str">
        <f>IF(日報入力!AT147,日報入力!AT147,"")</f>
        <v/>
      </c>
      <c r="AW147" s="529" t="str">
        <f>IF(日報入力!AT147,AE147/日報入力!AT147,"")</f>
        <v/>
      </c>
      <c r="AX147" s="530">
        <f>IF(1&lt;日報集計!AT147,AT147/(((F147-I147-J147-N147-O147)*60)/(E147)),"")</f>
        <v>0.77777777777777779</v>
      </c>
      <c r="AY147" s="664">
        <f>IF(日報入力!H147,AT147/(((F147-J147)*60)/E147),"")</f>
        <v>0.62222222222222223</v>
      </c>
      <c r="AZ147" s="664">
        <f>IF(日報入力!I147,AT147/((G147*60)/E147),"")</f>
        <v>0.93333333333333324</v>
      </c>
      <c r="BA147" s="296">
        <f>IF(日報入力!G147,G147/F147,"")</f>
        <v>0.66666666666666663</v>
      </c>
      <c r="BB147" s="386">
        <f t="shared" si="13"/>
        <v>4473.6000000000004</v>
      </c>
      <c r="BC147" s="386">
        <f t="shared" si="14"/>
        <v>4473.6000000000004</v>
      </c>
      <c r="BD147" s="80">
        <f>日報入力!AU147</f>
        <v>0</v>
      </c>
      <c r="BE147" s="534" t="str">
        <f>IF(日報入力!AV147,日報入力!AV147,"")</f>
        <v/>
      </c>
      <c r="BF147" s="534" t="str">
        <f>IF(日報入力!AW147,日報入力!AW147,"")</f>
        <v/>
      </c>
      <c r="BG147" s="398">
        <f>IF(日報入力!G147,日報入力!K147*日報入力!D147*日報入力!BC147,"")</f>
        <v>7</v>
      </c>
    </row>
    <row r="148" spans="1:59" ht="19.5" hidden="1" customHeight="1" x14ac:dyDescent="0.15">
      <c r="A148" s="302">
        <v>44438</v>
      </c>
      <c r="B148" s="291">
        <v>38</v>
      </c>
      <c r="C148" s="291">
        <v>2</v>
      </c>
      <c r="D148" s="291">
        <v>422</v>
      </c>
      <c r="E148" s="291">
        <v>8</v>
      </c>
      <c r="F148" s="291">
        <v>70</v>
      </c>
      <c r="G148" s="291">
        <v>70</v>
      </c>
      <c r="H148" s="291">
        <v>70</v>
      </c>
      <c r="I148" s="291"/>
      <c r="J148" s="291"/>
      <c r="K148" s="291"/>
      <c r="L148" s="291"/>
      <c r="M148" s="291"/>
      <c r="N148" s="291"/>
      <c r="O148" s="291"/>
      <c r="P148" s="291"/>
      <c r="Q148" s="291"/>
      <c r="R148" s="291"/>
      <c r="S148" s="291"/>
      <c r="T148" s="291"/>
      <c r="U148" s="291"/>
      <c r="V148" s="378">
        <v>0</v>
      </c>
      <c r="W148" s="291"/>
      <c r="X148" s="291"/>
      <c r="Y148" s="291"/>
      <c r="Z148" s="291"/>
      <c r="AA148" s="291"/>
      <c r="AB148" s="291"/>
      <c r="AC148" s="291"/>
      <c r="AD148" s="291"/>
      <c r="AE148" s="292">
        <v>8</v>
      </c>
      <c r="AF148" s="293" t="s">
        <v>1009</v>
      </c>
      <c r="AG148" s="293">
        <v>7.3</v>
      </c>
      <c r="AH148" s="293">
        <v>622</v>
      </c>
      <c r="AI148" s="294">
        <v>58.4</v>
      </c>
      <c r="AJ148" s="294">
        <v>58.4</v>
      </c>
      <c r="AK148" s="294">
        <v>0</v>
      </c>
      <c r="AL148" s="292">
        <v>4976</v>
      </c>
      <c r="AM148" s="292">
        <v>0</v>
      </c>
      <c r="AN148" s="68" t="s">
        <v>2059</v>
      </c>
      <c r="AO148" s="68" t="s">
        <v>1888</v>
      </c>
      <c r="AP148" s="68" t="str">
        <f>IF(日報入力!AQ148,日報入力!BA148,"")</f>
        <v/>
      </c>
      <c r="AQ148" s="68" t="str">
        <f>IF(日報入力!AR148,日報入力!BB148,"")</f>
        <v/>
      </c>
      <c r="AR148" s="68" t="str">
        <f>IF(日報入力!AS148,"N勤","")</f>
        <v/>
      </c>
      <c r="AS148" s="295">
        <f t="shared" si="12"/>
        <v>0</v>
      </c>
      <c r="AT148" s="439">
        <f>日報入力!AY148</f>
        <v>250</v>
      </c>
      <c r="AU148" s="518">
        <f>IF(日報入力!G148,G148*60/E148,"")</f>
        <v>525</v>
      </c>
      <c r="AV148" s="528" t="str">
        <f>IF(日報入力!AT148,日報入力!AT148,"")</f>
        <v/>
      </c>
      <c r="AW148" s="529" t="str">
        <f>IF(日報入力!AT148,AE148/日報入力!AT148,"")</f>
        <v/>
      </c>
      <c r="AX148" s="530">
        <f>IF(1&lt;日報集計!AT148,AT148/(((F148-I148-J148-N148-O148)*60)/(E148)),"")</f>
        <v>0.47619047619047616</v>
      </c>
      <c r="AY148" s="664">
        <f>IF(日報入力!H148,AT148/(((F148-J148)*60)/E148),"")</f>
        <v>0.47619047619047616</v>
      </c>
      <c r="AZ148" s="664">
        <f>IF(日報入力!I148,AT148/((G148*60)/E148),"")</f>
        <v>0.47619047619047616</v>
      </c>
      <c r="BA148" s="296">
        <f>IF(日報入力!G148,G148/F148,"")</f>
        <v>1</v>
      </c>
      <c r="BB148" s="386">
        <f t="shared" si="13"/>
        <v>4265.1428571428569</v>
      </c>
      <c r="BC148" s="386">
        <f t="shared" si="14"/>
        <v>4265.1428571428569</v>
      </c>
      <c r="BD148" s="80">
        <f>日報入力!AU148</f>
        <v>0</v>
      </c>
      <c r="BE148" s="534" t="str">
        <f>IF(日報入力!AV148,日報入力!AV148,"")</f>
        <v/>
      </c>
      <c r="BF148" s="534" t="str">
        <f>IF(日報入力!AW148,日報入力!AW148,"")</f>
        <v/>
      </c>
      <c r="BG148" s="398">
        <f>IF(日報入力!G148,日報入力!K148*日報入力!D148*日報入力!BC148,"")</f>
        <v>0</v>
      </c>
    </row>
    <row r="149" spans="1:59" ht="19.5" hidden="1" customHeight="1" x14ac:dyDescent="0.15">
      <c r="A149" s="302">
        <v>44438</v>
      </c>
      <c r="B149" s="291">
        <v>30</v>
      </c>
      <c r="C149" s="291">
        <v>17</v>
      </c>
      <c r="D149" s="291">
        <v>2014</v>
      </c>
      <c r="E149" s="291">
        <v>141</v>
      </c>
      <c r="F149" s="291">
        <v>240</v>
      </c>
      <c r="G149" s="291">
        <v>240</v>
      </c>
      <c r="H149" s="291">
        <v>192</v>
      </c>
      <c r="I149" s="291"/>
      <c r="J149" s="291"/>
      <c r="K149" s="291"/>
      <c r="L149" s="291"/>
      <c r="M149" s="291"/>
      <c r="N149" s="291"/>
      <c r="O149" s="291"/>
      <c r="P149" s="291"/>
      <c r="Q149" s="291"/>
      <c r="R149" s="291"/>
      <c r="S149" s="291"/>
      <c r="T149" s="291"/>
      <c r="U149" s="291"/>
      <c r="V149" s="378">
        <v>0</v>
      </c>
      <c r="W149" s="291"/>
      <c r="X149" s="291"/>
      <c r="Y149" s="291"/>
      <c r="Z149" s="291"/>
      <c r="AA149" s="291"/>
      <c r="AB149" s="291"/>
      <c r="AC149" s="291"/>
      <c r="AD149" s="291"/>
      <c r="AE149" s="292">
        <v>141</v>
      </c>
      <c r="AF149" s="293" t="s">
        <v>198</v>
      </c>
      <c r="AG149" s="293">
        <v>0.69</v>
      </c>
      <c r="AH149" s="293">
        <v>142</v>
      </c>
      <c r="AI149" s="294">
        <v>97.289999999999992</v>
      </c>
      <c r="AJ149" s="294">
        <v>97.289999999999992</v>
      </c>
      <c r="AK149" s="294">
        <v>0</v>
      </c>
      <c r="AL149" s="292">
        <v>20022</v>
      </c>
      <c r="AM149" s="292">
        <v>0</v>
      </c>
      <c r="AN149" s="68" t="s">
        <v>1237</v>
      </c>
      <c r="AO149" s="68" t="s">
        <v>1875</v>
      </c>
      <c r="AP149" s="68" t="str">
        <f>IF(日報入力!AQ149,日報入力!BA149,"")</f>
        <v/>
      </c>
      <c r="AQ149" s="68" t="str">
        <f>IF(日報入力!AR149,日報入力!BB149,"")</f>
        <v/>
      </c>
      <c r="AR149" s="68" t="str">
        <f>IF(日報入力!AS149,"N勤","")</f>
        <v/>
      </c>
      <c r="AS149" s="295">
        <f t="shared" si="12"/>
        <v>0</v>
      </c>
      <c r="AT149" s="439">
        <f>日報入力!AY149</f>
        <v>75</v>
      </c>
      <c r="AU149" s="518">
        <f>IF(日報入力!G149,G149*60/E149,"")</f>
        <v>102.12765957446808</v>
      </c>
      <c r="AV149" s="528" t="str">
        <f>IF(日報入力!AT149,日報入力!AT149,"")</f>
        <v/>
      </c>
      <c r="AW149" s="529" t="str">
        <f>IF(日報入力!AT149,AE149/日報入力!AT149,"")</f>
        <v/>
      </c>
      <c r="AX149" s="530">
        <f>IF(1&lt;日報集計!AT149,AT149/(((F149-I149-J149-N149-O149)*60)/(E149)),"")</f>
        <v>0.734375</v>
      </c>
      <c r="AY149" s="664">
        <f>IF(日報入力!H149,AT149/(((F149-J149)*60)/E149),"")</f>
        <v>0.734375</v>
      </c>
      <c r="AZ149" s="664">
        <f>IF(日報入力!I149,AT149/((G149*60)/E149),"")</f>
        <v>0.734375</v>
      </c>
      <c r="BA149" s="296">
        <f>IF(日報入力!G149,G149/F149,"")</f>
        <v>1</v>
      </c>
      <c r="BB149" s="386">
        <f t="shared" si="13"/>
        <v>5005.5</v>
      </c>
      <c r="BC149" s="386">
        <f t="shared" si="14"/>
        <v>6256.875</v>
      </c>
      <c r="BD149" s="80">
        <f>日報入力!AU149</f>
        <v>0</v>
      </c>
      <c r="BE149" s="534" t="str">
        <f>IF(日報入力!AV149,日報入力!AV149,"")</f>
        <v/>
      </c>
      <c r="BF149" s="534" t="str">
        <f>IF(日報入力!AW149,日報入力!AW149,"")</f>
        <v/>
      </c>
      <c r="BG149" s="398">
        <f>IF(日報入力!G149,日報入力!K149*日報入力!D149*日報入力!BC149,"")</f>
        <v>0</v>
      </c>
    </row>
    <row r="150" spans="1:59" ht="19.5" hidden="1" customHeight="1" x14ac:dyDescent="0.15">
      <c r="A150" s="302">
        <v>44438</v>
      </c>
      <c r="B150" s="291">
        <v>35</v>
      </c>
      <c r="C150" s="291">
        <v>8</v>
      </c>
      <c r="D150" s="291">
        <v>3044</v>
      </c>
      <c r="E150" s="291">
        <v>32</v>
      </c>
      <c r="F150" s="291">
        <v>53</v>
      </c>
      <c r="G150" s="291">
        <v>53</v>
      </c>
      <c r="H150" s="291">
        <v>18.549999999999997</v>
      </c>
      <c r="I150" s="291"/>
      <c r="J150" s="291"/>
      <c r="K150" s="291"/>
      <c r="L150" s="291"/>
      <c r="M150" s="291"/>
      <c r="N150" s="291"/>
      <c r="O150" s="291"/>
      <c r="P150" s="291"/>
      <c r="Q150" s="291"/>
      <c r="R150" s="291"/>
      <c r="S150" s="291"/>
      <c r="T150" s="291"/>
      <c r="U150" s="291"/>
      <c r="V150" s="378">
        <v>0</v>
      </c>
      <c r="W150" s="291"/>
      <c r="X150" s="291"/>
      <c r="Y150" s="291"/>
      <c r="Z150" s="291"/>
      <c r="AA150" s="291"/>
      <c r="AB150" s="291"/>
      <c r="AC150" s="291"/>
      <c r="AD150" s="291"/>
      <c r="AE150" s="292">
        <v>32</v>
      </c>
      <c r="AF150" s="293" t="s">
        <v>134</v>
      </c>
      <c r="AG150" s="293">
        <v>3.2</v>
      </c>
      <c r="AH150" s="293">
        <v>214</v>
      </c>
      <c r="AI150" s="294">
        <v>102.4</v>
      </c>
      <c r="AJ150" s="294">
        <v>102.4</v>
      </c>
      <c r="AK150" s="294">
        <v>0</v>
      </c>
      <c r="AL150" s="292">
        <v>6848</v>
      </c>
      <c r="AM150" s="292">
        <v>0</v>
      </c>
      <c r="AN150" s="68" t="s">
        <v>1941</v>
      </c>
      <c r="AO150" s="68" t="s">
        <v>1367</v>
      </c>
      <c r="AP150" s="68" t="str">
        <f>IF(日報入力!AQ150,日報入力!BA150,"")</f>
        <v/>
      </c>
      <c r="AQ150" s="68" t="str">
        <f>IF(日報入力!AR150,日報入力!BB150,"")</f>
        <v/>
      </c>
      <c r="AR150" s="68" t="str">
        <f>IF(日報入力!AS150,"N勤","")</f>
        <v/>
      </c>
      <c r="AS150" s="295">
        <f t="shared" si="12"/>
        <v>0</v>
      </c>
      <c r="AT150" s="439">
        <f>日報入力!AY150</f>
        <v>100</v>
      </c>
      <c r="AU150" s="518">
        <f>IF(日報入力!G150,G150*60/E150,"")</f>
        <v>99.375</v>
      </c>
      <c r="AV150" s="528" t="str">
        <f>IF(日報入力!AT150,日報入力!AT150,"")</f>
        <v/>
      </c>
      <c r="AW150" s="529" t="str">
        <f>IF(日報入力!AT150,AE150/日報入力!AT150,"")</f>
        <v/>
      </c>
      <c r="AX150" s="530">
        <f>IF(1&lt;日報集計!AT150,AT150/(((F150-I150-J150-N150-O150)*60)/(E150)),"")</f>
        <v>1.0062893081761006</v>
      </c>
      <c r="AY150" s="664">
        <f>IF(日報入力!H150,AT150/(((F150-J150)*60)/E150),"")</f>
        <v>1.0062893081761006</v>
      </c>
      <c r="AZ150" s="664">
        <f>IF(日報入力!I150,AT150/((G150*60)/E150),"")</f>
        <v>1.0062893081761006</v>
      </c>
      <c r="BA150" s="296">
        <f>IF(日報入力!G150,G150/F150,"")</f>
        <v>1</v>
      </c>
      <c r="BB150" s="386">
        <f t="shared" si="13"/>
        <v>7752.4528301886803</v>
      </c>
      <c r="BC150" s="386">
        <f t="shared" si="14"/>
        <v>22149.865229110514</v>
      </c>
      <c r="BD150" s="80">
        <f>日報入力!AU150</f>
        <v>0</v>
      </c>
      <c r="BE150" s="534" t="str">
        <f>IF(日報入力!AV150,日報入力!AV150,"")</f>
        <v/>
      </c>
      <c r="BF150" s="534" t="str">
        <f>IF(日報入力!AW150,日報入力!AW150,"")</f>
        <v/>
      </c>
      <c r="BG150" s="398">
        <f>IF(日報入力!G150,日報入力!K150*日報入力!D150*日報入力!BC150,"")</f>
        <v>1.792</v>
      </c>
    </row>
    <row r="151" spans="1:59" ht="19.5" hidden="1" customHeight="1" x14ac:dyDescent="0.15">
      <c r="A151" s="302">
        <v>44438</v>
      </c>
      <c r="B151" s="291">
        <v>35</v>
      </c>
      <c r="C151" s="291">
        <v>8</v>
      </c>
      <c r="D151" s="291">
        <v>3019</v>
      </c>
      <c r="E151" s="291">
        <v>0</v>
      </c>
      <c r="F151" s="291">
        <v>30</v>
      </c>
      <c r="G151" s="291">
        <v>0</v>
      </c>
      <c r="H151" s="291">
        <v>30</v>
      </c>
      <c r="I151" s="291"/>
      <c r="J151" s="291">
        <v>30</v>
      </c>
      <c r="K151" s="291"/>
      <c r="L151" s="291"/>
      <c r="M151" s="291"/>
      <c r="N151" s="291"/>
      <c r="O151" s="291"/>
      <c r="P151" s="291"/>
      <c r="Q151" s="291"/>
      <c r="R151" s="291"/>
      <c r="S151" s="291"/>
      <c r="T151" s="291"/>
      <c r="U151" s="291"/>
      <c r="V151" s="378">
        <v>0</v>
      </c>
      <c r="W151" s="291"/>
      <c r="X151" s="291"/>
      <c r="Y151" s="291"/>
      <c r="Z151" s="291"/>
      <c r="AA151" s="291"/>
      <c r="AB151" s="291"/>
      <c r="AC151" s="291"/>
      <c r="AD151" s="291"/>
      <c r="AE151" s="292">
        <v>0</v>
      </c>
      <c r="AF151" s="293" t="s">
        <v>134</v>
      </c>
      <c r="AG151" s="293">
        <v>1.5</v>
      </c>
      <c r="AH151" s="293">
        <v>86.6</v>
      </c>
      <c r="AI151" s="294">
        <v>0</v>
      </c>
      <c r="AJ151" s="294">
        <v>0</v>
      </c>
      <c r="AK151" s="294">
        <v>0</v>
      </c>
      <c r="AL151" s="292">
        <v>0</v>
      </c>
      <c r="AM151" s="292">
        <v>0</v>
      </c>
      <c r="AN151" s="68" t="s">
        <v>1920</v>
      </c>
      <c r="AO151" s="68" t="s">
        <v>1367</v>
      </c>
      <c r="AP151" s="68" t="str">
        <f>IF(日報入力!AQ151,日報入力!BA151,"")</f>
        <v/>
      </c>
      <c r="AQ151" s="68" t="str">
        <f>IF(日報入力!AR151,日報入力!BB151,"")</f>
        <v/>
      </c>
      <c r="AR151" s="68" t="str">
        <f>IF(日報入力!AS151,"N勤","")</f>
        <v/>
      </c>
      <c r="AS151" s="295" t="e">
        <f t="shared" si="12"/>
        <v>#DIV/0!</v>
      </c>
      <c r="AT151" s="439">
        <f>日報入力!AY151</f>
        <v>100</v>
      </c>
      <c r="AU151" s="518" t="e">
        <f>IF(日報入力!G151,G151*60/E151,"")</f>
        <v>#DIV/0!</v>
      </c>
      <c r="AV151" s="528" t="str">
        <f>IF(日報入力!AT151,日報入力!AT151,"")</f>
        <v/>
      </c>
      <c r="AW151" s="529" t="str">
        <f>IF(日報入力!AT151,AE151/日報入力!AT151,"")</f>
        <v/>
      </c>
      <c r="AX151" s="530" t="e">
        <f>IF(1&lt;日報集計!AT151,AT151/(((F151-I151-J151-N151-O151)*60)/(E151)),"")</f>
        <v>#DIV/0!</v>
      </c>
      <c r="AY151" s="664" t="e">
        <f>IF(日報入力!H151,AT151/(((F151-J151)*60)/E151),"")</f>
        <v>#DIV/0!</v>
      </c>
      <c r="AZ151" s="664" t="e">
        <f>IF(日報入力!I151,AT151/((G151*60)/E151),"")</f>
        <v>#DIV/0!</v>
      </c>
      <c r="BA151" s="296">
        <f>IF(日報入力!G151,G151/F151,"")</f>
        <v>0</v>
      </c>
      <c r="BB151" s="386">
        <f t="shared" si="13"/>
        <v>0</v>
      </c>
      <c r="BC151" s="386">
        <f t="shared" si="14"/>
        <v>0</v>
      </c>
      <c r="BD151" s="80">
        <f>日報入力!AU151</f>
        <v>0</v>
      </c>
      <c r="BE151" s="534" t="str">
        <f>IF(日報入力!AV151,日報入力!AV151,"")</f>
        <v/>
      </c>
      <c r="BF151" s="534" t="str">
        <f>IF(日報入力!AW151,日報入力!AW151,"")</f>
        <v/>
      </c>
      <c r="BG151" s="398">
        <f>IF(日報入力!G151,日報入力!K151*日報入力!D151*日報入力!BC151,"")</f>
        <v>0</v>
      </c>
    </row>
    <row r="152" spans="1:59" ht="19.5" hidden="1" customHeight="1" x14ac:dyDescent="0.15">
      <c r="A152" s="302">
        <v>44438</v>
      </c>
      <c r="B152" s="291">
        <v>35</v>
      </c>
      <c r="C152" s="291">
        <v>8</v>
      </c>
      <c r="D152" s="291">
        <v>3019</v>
      </c>
      <c r="E152" s="291">
        <v>131</v>
      </c>
      <c r="F152" s="291">
        <v>218</v>
      </c>
      <c r="G152" s="291">
        <v>218</v>
      </c>
      <c r="H152" s="291">
        <v>76.3</v>
      </c>
      <c r="I152" s="291"/>
      <c r="J152" s="291"/>
      <c r="K152" s="291"/>
      <c r="L152" s="291"/>
      <c r="M152" s="291"/>
      <c r="N152" s="291"/>
      <c r="O152" s="291"/>
      <c r="P152" s="291"/>
      <c r="Q152" s="291"/>
      <c r="R152" s="291"/>
      <c r="S152" s="291"/>
      <c r="T152" s="291"/>
      <c r="U152" s="291"/>
      <c r="V152" s="378">
        <v>0</v>
      </c>
      <c r="W152" s="291"/>
      <c r="X152" s="291"/>
      <c r="Y152" s="291"/>
      <c r="Z152" s="291"/>
      <c r="AA152" s="291"/>
      <c r="AB152" s="291"/>
      <c r="AC152" s="291"/>
      <c r="AD152" s="291"/>
      <c r="AE152" s="292">
        <v>262</v>
      </c>
      <c r="AF152" s="293" t="s">
        <v>134</v>
      </c>
      <c r="AG152" s="293">
        <v>1.5</v>
      </c>
      <c r="AH152" s="293">
        <v>86.6</v>
      </c>
      <c r="AI152" s="294">
        <v>393</v>
      </c>
      <c r="AJ152" s="294">
        <v>393</v>
      </c>
      <c r="AK152" s="294">
        <v>0</v>
      </c>
      <c r="AL152" s="292">
        <v>22689.199999999997</v>
      </c>
      <c r="AM152" s="292">
        <v>0</v>
      </c>
      <c r="AN152" s="68" t="s">
        <v>1920</v>
      </c>
      <c r="AO152" s="68" t="s">
        <v>1367</v>
      </c>
      <c r="AP152" s="68" t="str">
        <f>IF(日報入力!AQ152,日報入力!BA152,"")</f>
        <v/>
      </c>
      <c r="AQ152" s="68" t="str">
        <f>IF(日報入力!AR152,日報入力!BB152,"")</f>
        <v/>
      </c>
      <c r="AR152" s="68" t="str">
        <f>IF(日報入力!AS152,"N勤","")</f>
        <v/>
      </c>
      <c r="AS152" s="295">
        <f t="shared" si="12"/>
        <v>0</v>
      </c>
      <c r="AT152" s="439">
        <f>日報入力!AY152</f>
        <v>100</v>
      </c>
      <c r="AU152" s="518">
        <f>IF(日報入力!G152,G152*60/E152,"")</f>
        <v>99.847328244274806</v>
      </c>
      <c r="AV152" s="528" t="str">
        <f>IF(日報入力!AT152,日報入力!AT152,"")</f>
        <v/>
      </c>
      <c r="AW152" s="529" t="str">
        <f>IF(日報入力!AT152,AE152/日報入力!AT152,"")</f>
        <v/>
      </c>
      <c r="AX152" s="530">
        <f>IF(1&lt;日報集計!AT152,AT152/(((F152-I152-J152-N152-O152)*60)/(E152)),"")</f>
        <v>1.0015290519877675</v>
      </c>
      <c r="AY152" s="664">
        <f>IF(日報入力!H152,AT152/(((F152-J152)*60)/E152),"")</f>
        <v>1.0015290519877675</v>
      </c>
      <c r="AZ152" s="664">
        <f>IF(日報入力!I152,AT152/((G152*60)/E152),"")</f>
        <v>1.0015290519877675</v>
      </c>
      <c r="BA152" s="296">
        <f>IF(日報入力!G152,G152/F152,"")</f>
        <v>1</v>
      </c>
      <c r="BB152" s="386">
        <f t="shared" si="13"/>
        <v>6244.7339449541278</v>
      </c>
      <c r="BC152" s="386">
        <f t="shared" si="14"/>
        <v>17842.096985583223</v>
      </c>
      <c r="BD152" s="80">
        <f>日報入力!AU152</f>
        <v>0</v>
      </c>
      <c r="BE152" s="534" t="str">
        <f>IF(日報入力!AV152,日報入力!AV152,"")</f>
        <v/>
      </c>
      <c r="BF152" s="534" t="str">
        <f>IF(日報入力!AW152,日報入力!AW152,"")</f>
        <v/>
      </c>
      <c r="BG152" s="398">
        <f>IF(日報入力!G152,日報入力!K152*日報入力!D152*日報入力!BC152,"")</f>
        <v>8.6460000000000008</v>
      </c>
    </row>
    <row r="153" spans="1:59" ht="19.5" hidden="1" customHeight="1" x14ac:dyDescent="0.15">
      <c r="A153" s="302">
        <v>44438</v>
      </c>
      <c r="B153" s="291">
        <v>33</v>
      </c>
      <c r="C153" s="291">
        <v>8</v>
      </c>
      <c r="D153" s="291">
        <v>3023</v>
      </c>
      <c r="E153" s="291">
        <v>54</v>
      </c>
      <c r="F153" s="291">
        <v>540</v>
      </c>
      <c r="G153" s="291">
        <v>540</v>
      </c>
      <c r="H153" s="291">
        <v>189</v>
      </c>
      <c r="I153" s="291"/>
      <c r="J153" s="291"/>
      <c r="K153" s="291"/>
      <c r="L153" s="291"/>
      <c r="M153" s="291"/>
      <c r="N153" s="291"/>
      <c r="O153" s="291"/>
      <c r="P153" s="291"/>
      <c r="Q153" s="291"/>
      <c r="R153" s="291"/>
      <c r="S153" s="291"/>
      <c r="T153" s="291"/>
      <c r="U153" s="291"/>
      <c r="V153" s="378">
        <v>0</v>
      </c>
      <c r="W153" s="291"/>
      <c r="X153" s="291"/>
      <c r="Y153" s="291"/>
      <c r="Z153" s="291"/>
      <c r="AA153" s="291"/>
      <c r="AB153" s="291"/>
      <c r="AC153" s="291"/>
      <c r="AD153" s="291"/>
      <c r="AE153" s="292">
        <v>54</v>
      </c>
      <c r="AF153" s="293" t="s">
        <v>1372</v>
      </c>
      <c r="AG153" s="293">
        <v>16</v>
      </c>
      <c r="AH153" s="293">
        <v>841.6</v>
      </c>
      <c r="AI153" s="294">
        <v>864</v>
      </c>
      <c r="AJ153" s="294">
        <v>864</v>
      </c>
      <c r="AK153" s="294">
        <v>0</v>
      </c>
      <c r="AL153" s="292">
        <v>45446.400000000001</v>
      </c>
      <c r="AM153" s="292">
        <v>0</v>
      </c>
      <c r="AN153" s="68" t="s">
        <v>1494</v>
      </c>
      <c r="AO153" s="68" t="s">
        <v>1881</v>
      </c>
      <c r="AP153" s="68" t="str">
        <f>IF(日報入力!AQ153,日報入力!BA153,"")</f>
        <v/>
      </c>
      <c r="AQ153" s="68" t="str">
        <f>IF(日報入力!AR153,日報入力!BB153,"")</f>
        <v/>
      </c>
      <c r="AR153" s="68" t="str">
        <f>IF(日報入力!AS153,"N勤","")</f>
        <v/>
      </c>
      <c r="AS153" s="295">
        <f t="shared" si="12"/>
        <v>0</v>
      </c>
      <c r="AT153" s="439">
        <f>日報入力!AY153</f>
        <v>360</v>
      </c>
      <c r="AU153" s="518">
        <f>IF(日報入力!G153,G153*60/E153,"")</f>
        <v>600</v>
      </c>
      <c r="AV153" s="528" t="str">
        <f>IF(日報入力!AT153,日報入力!AT153,"")</f>
        <v/>
      </c>
      <c r="AW153" s="529" t="str">
        <f>IF(日報入力!AT153,AE153/日報入力!AT153,"")</f>
        <v/>
      </c>
      <c r="AX153" s="530">
        <f>IF(1&lt;日報集計!AT153,AT153/(((F153-I153-J153-N153-O153)*60)/(E153)),"")</f>
        <v>0.6</v>
      </c>
      <c r="AY153" s="664">
        <f>IF(日報入力!H153,AT153/(((F153-J153)*60)/E153),"")</f>
        <v>0.6</v>
      </c>
      <c r="AZ153" s="664">
        <f>IF(日報入力!I153,AT153/((G153*60)/E153),"")</f>
        <v>0.6</v>
      </c>
      <c r="BA153" s="296">
        <f>IF(日報入力!G153,G153/F153,"")</f>
        <v>1</v>
      </c>
      <c r="BB153" s="386">
        <f t="shared" si="13"/>
        <v>5049.5999999999995</v>
      </c>
      <c r="BC153" s="386">
        <f t="shared" si="14"/>
        <v>14427.428571428571</v>
      </c>
      <c r="BD153" s="80">
        <f>日報入力!AU153</f>
        <v>0</v>
      </c>
      <c r="BE153" s="534" t="str">
        <f>IF(日報入力!AV153,日報入力!AV153,"")</f>
        <v/>
      </c>
      <c r="BF153" s="534" t="str">
        <f>IF(日報入力!AW153,日報入力!AW153,"")</f>
        <v/>
      </c>
      <c r="BG153" s="398">
        <f>IF(日報入力!G153,日報入力!K153*日報入力!D153*日報入力!BC153,"")</f>
        <v>0</v>
      </c>
    </row>
    <row r="154" spans="1:59" ht="19.5" hidden="1" customHeight="1" x14ac:dyDescent="0.15">
      <c r="A154" s="302">
        <v>44438</v>
      </c>
      <c r="B154" s="291">
        <v>33</v>
      </c>
      <c r="C154" s="291">
        <v>82</v>
      </c>
      <c r="D154" s="291">
        <v>3023</v>
      </c>
      <c r="E154" s="291">
        <v>54</v>
      </c>
      <c r="F154" s="291">
        <v>480</v>
      </c>
      <c r="G154" s="291">
        <v>465</v>
      </c>
      <c r="H154" s="291">
        <v>240</v>
      </c>
      <c r="I154" s="291"/>
      <c r="J154" s="291"/>
      <c r="K154" s="291"/>
      <c r="L154" s="291"/>
      <c r="M154" s="291"/>
      <c r="N154" s="291"/>
      <c r="O154" s="291">
        <v>15</v>
      </c>
      <c r="P154" s="291"/>
      <c r="Q154" s="291"/>
      <c r="R154" s="291"/>
      <c r="S154" s="291"/>
      <c r="T154" s="291"/>
      <c r="U154" s="291"/>
      <c r="V154" s="378">
        <v>0</v>
      </c>
      <c r="W154" s="291"/>
      <c r="X154" s="291"/>
      <c r="Y154" s="291"/>
      <c r="Z154" s="291"/>
      <c r="AA154" s="291"/>
      <c r="AB154" s="291"/>
      <c r="AC154" s="291"/>
      <c r="AD154" s="291"/>
      <c r="AE154" s="292">
        <v>54</v>
      </c>
      <c r="AF154" s="293" t="s">
        <v>1372</v>
      </c>
      <c r="AG154" s="293">
        <v>16</v>
      </c>
      <c r="AH154" s="293">
        <v>841.6</v>
      </c>
      <c r="AI154" s="294">
        <v>864</v>
      </c>
      <c r="AJ154" s="294">
        <v>864</v>
      </c>
      <c r="AK154" s="294">
        <v>0</v>
      </c>
      <c r="AL154" s="292">
        <v>45446.400000000001</v>
      </c>
      <c r="AM154" s="292">
        <v>0</v>
      </c>
      <c r="AN154" s="68" t="s">
        <v>1494</v>
      </c>
      <c r="AO154" s="68" t="s">
        <v>1881</v>
      </c>
      <c r="AP154" s="68" t="str">
        <f>IF(日報入力!AQ154,日報入力!BA154,"")</f>
        <v/>
      </c>
      <c r="AQ154" s="68" t="str">
        <f>IF(日報入力!AR154,日報入力!BB154,"")</f>
        <v/>
      </c>
      <c r="AR154" s="68" t="str">
        <f>IF(日報入力!AS154,"N勤","")</f>
        <v>N勤</v>
      </c>
      <c r="AS154" s="295">
        <f t="shared" si="12"/>
        <v>0</v>
      </c>
      <c r="AT154" s="439">
        <f>日報入力!AY154</f>
        <v>360</v>
      </c>
      <c r="AU154" s="518">
        <f>IF(日報入力!G154,G154*60/E154,"")</f>
        <v>516.66666666666663</v>
      </c>
      <c r="AV154" s="528" t="str">
        <f>IF(日報入力!AT154,日報入力!AT154,"")</f>
        <v/>
      </c>
      <c r="AW154" s="529" t="str">
        <f>IF(日報入力!AT154,AE154/日報入力!AT154,"")</f>
        <v/>
      </c>
      <c r="AX154" s="530">
        <f>IF(1&lt;日報集計!AT154,AT154/(((F154-I154-J154-N154-O154)*60)/(E154)),"")</f>
        <v>0.6967741935483871</v>
      </c>
      <c r="AY154" s="664">
        <f>IF(日報入力!H154,AT154/(((F154-J154)*60)/E154),"")</f>
        <v>0.67499999999999993</v>
      </c>
      <c r="AZ154" s="664">
        <f>IF(日報入力!I154,AT154/((G154*60)/E154),"")</f>
        <v>0.6967741935483871</v>
      </c>
      <c r="BA154" s="296">
        <f>IF(日報入力!G154,G154/F154,"")</f>
        <v>0.96875</v>
      </c>
      <c r="BB154" s="386">
        <f t="shared" si="13"/>
        <v>5680.8</v>
      </c>
      <c r="BC154" s="386">
        <f t="shared" si="14"/>
        <v>11361.6</v>
      </c>
      <c r="BD154" s="80">
        <f>日報入力!AU154</f>
        <v>0</v>
      </c>
      <c r="BE154" s="534" t="str">
        <f>IF(日報入力!AV154,日報入力!AV154,"")</f>
        <v/>
      </c>
      <c r="BF154" s="534" t="str">
        <f>IF(日報入力!AW154,日報入力!AW154,"")</f>
        <v/>
      </c>
      <c r="BG154" s="398">
        <f>IF(日報入力!G154,日報入力!K154*日報入力!D154*日報入力!BC154,"")</f>
        <v>0</v>
      </c>
    </row>
    <row r="155" spans="1:59" ht="19.5" hidden="1" customHeight="1" x14ac:dyDescent="0.15">
      <c r="A155" s="302">
        <v>44438</v>
      </c>
      <c r="B155" s="291">
        <v>34</v>
      </c>
      <c r="C155" s="291">
        <v>8</v>
      </c>
      <c r="D155" s="291">
        <v>3041</v>
      </c>
      <c r="E155" s="291">
        <v>247</v>
      </c>
      <c r="F155" s="291">
        <v>411</v>
      </c>
      <c r="G155" s="291">
        <v>411</v>
      </c>
      <c r="H155" s="291">
        <v>143.85</v>
      </c>
      <c r="I155" s="291"/>
      <c r="J155" s="291"/>
      <c r="K155" s="291"/>
      <c r="L155" s="291"/>
      <c r="M155" s="291"/>
      <c r="N155" s="291"/>
      <c r="O155" s="291"/>
      <c r="P155" s="291"/>
      <c r="Q155" s="291"/>
      <c r="R155" s="291"/>
      <c r="S155" s="291"/>
      <c r="T155" s="291"/>
      <c r="U155" s="291"/>
      <c r="V155" s="378">
        <v>0</v>
      </c>
      <c r="W155" s="291"/>
      <c r="X155" s="291"/>
      <c r="Y155" s="291"/>
      <c r="Z155" s="291"/>
      <c r="AA155" s="291"/>
      <c r="AB155" s="291"/>
      <c r="AC155" s="291"/>
      <c r="AD155" s="291"/>
      <c r="AE155" s="292">
        <v>247</v>
      </c>
      <c r="AF155" s="293" t="s">
        <v>134</v>
      </c>
      <c r="AG155" s="293">
        <v>1.9</v>
      </c>
      <c r="AH155" s="293">
        <v>123.19999999999999</v>
      </c>
      <c r="AI155" s="294">
        <v>469.29999999999995</v>
      </c>
      <c r="AJ155" s="294">
        <v>469.29999999999995</v>
      </c>
      <c r="AK155" s="294">
        <v>0</v>
      </c>
      <c r="AL155" s="292">
        <v>30430.399999999998</v>
      </c>
      <c r="AM155" s="292">
        <v>0</v>
      </c>
      <c r="AN155" s="68" t="s">
        <v>1926</v>
      </c>
      <c r="AO155" s="68" t="s">
        <v>1883</v>
      </c>
      <c r="AP155" s="68" t="str">
        <f>IF(日報入力!AQ155,日報入力!BA155,"")</f>
        <v/>
      </c>
      <c r="AQ155" s="68" t="str">
        <f>IF(日報入力!AR155,日報入力!BB155,"")</f>
        <v/>
      </c>
      <c r="AR155" s="68" t="str">
        <f>IF(日報入力!AS155,"N勤","")</f>
        <v/>
      </c>
      <c r="AS155" s="295">
        <f t="shared" si="12"/>
        <v>0</v>
      </c>
      <c r="AT155" s="439">
        <f>日報入力!AY155</f>
        <v>100</v>
      </c>
      <c r="AU155" s="518">
        <f>IF(日報入力!G155,G155*60/E155,"")</f>
        <v>99.838056680161941</v>
      </c>
      <c r="AV155" s="528" t="str">
        <f>IF(日報入力!AT155,日報入力!AT155,"")</f>
        <v/>
      </c>
      <c r="AW155" s="529" t="str">
        <f>IF(日報入力!AT155,AE155/日報入力!AT155,"")</f>
        <v/>
      </c>
      <c r="AX155" s="530">
        <f>IF(1&lt;日報集計!AT155,AT155/(((F155-I155-J155-N155-O155)*60)/(E155)),"")</f>
        <v>1.0016220600162207</v>
      </c>
      <c r="AY155" s="664">
        <f>IF(日報入力!H155,AT155/(((F155-J155)*60)/E155),"")</f>
        <v>1.0016220600162207</v>
      </c>
      <c r="AZ155" s="664">
        <f>IF(日報入力!I155,AT155/((G155*60)/E155),"")</f>
        <v>1.0016220600162207</v>
      </c>
      <c r="BA155" s="296">
        <f>IF(日報入力!G155,G155/F155,"")</f>
        <v>1</v>
      </c>
      <c r="BB155" s="386">
        <f t="shared" si="13"/>
        <v>4442.3941605839418</v>
      </c>
      <c r="BC155" s="386">
        <f t="shared" si="14"/>
        <v>12692.554744525547</v>
      </c>
      <c r="BD155" s="80">
        <f>日報入力!AU155</f>
        <v>0</v>
      </c>
      <c r="BE155" s="534" t="str">
        <f>IF(日報入力!AV155,日報入力!AV155,"")</f>
        <v/>
      </c>
      <c r="BF155" s="534" t="str">
        <f>IF(日報入力!AW155,日報入力!AW155,"")</f>
        <v/>
      </c>
      <c r="BG155" s="398">
        <f>IF(日報入力!G155,日報入力!K155*日報入力!D155*日報入力!BC155,"")</f>
        <v>12.350000000000001</v>
      </c>
    </row>
    <row r="156" spans="1:59" ht="19.5" hidden="1" customHeight="1" x14ac:dyDescent="0.15">
      <c r="A156" s="302">
        <v>44438</v>
      </c>
      <c r="B156" s="291">
        <v>34</v>
      </c>
      <c r="C156" s="291">
        <v>82</v>
      </c>
      <c r="D156" s="291">
        <v>3041</v>
      </c>
      <c r="E156" s="291">
        <v>255</v>
      </c>
      <c r="F156" s="291">
        <v>480</v>
      </c>
      <c r="G156" s="291">
        <v>465</v>
      </c>
      <c r="H156" s="291">
        <v>240</v>
      </c>
      <c r="I156" s="291"/>
      <c r="J156" s="291"/>
      <c r="K156" s="291"/>
      <c r="L156" s="291"/>
      <c r="M156" s="291"/>
      <c r="N156" s="291"/>
      <c r="O156" s="291">
        <v>15</v>
      </c>
      <c r="P156" s="291"/>
      <c r="Q156" s="291"/>
      <c r="R156" s="291"/>
      <c r="S156" s="291"/>
      <c r="T156" s="291"/>
      <c r="U156" s="291"/>
      <c r="V156" s="378">
        <v>2</v>
      </c>
      <c r="W156" s="291"/>
      <c r="X156" s="291"/>
      <c r="Y156" s="291"/>
      <c r="Z156" s="291"/>
      <c r="AA156" s="291"/>
      <c r="AB156" s="291"/>
      <c r="AC156" s="291"/>
      <c r="AD156" s="291">
        <v>2</v>
      </c>
      <c r="AE156" s="292">
        <v>253</v>
      </c>
      <c r="AF156" s="293" t="s">
        <v>134</v>
      </c>
      <c r="AG156" s="293">
        <v>1.9</v>
      </c>
      <c r="AH156" s="293">
        <v>123.19999999999999</v>
      </c>
      <c r="AI156" s="294">
        <v>484.5</v>
      </c>
      <c r="AJ156" s="294">
        <v>480.7</v>
      </c>
      <c r="AK156" s="294">
        <v>3.8000000000000114</v>
      </c>
      <c r="AL156" s="292">
        <v>31169.599999999999</v>
      </c>
      <c r="AM156" s="292">
        <v>246.39999999999998</v>
      </c>
      <c r="AN156" s="68" t="s">
        <v>1926</v>
      </c>
      <c r="AO156" s="68" t="s">
        <v>1883</v>
      </c>
      <c r="AP156" s="68" t="str">
        <f>IF(日報入力!AQ156,日報入力!BA156,"")</f>
        <v/>
      </c>
      <c r="AQ156" s="68" t="str">
        <f>IF(日報入力!AR156,日報入力!BB156,"")</f>
        <v/>
      </c>
      <c r="AR156" s="68" t="str">
        <f>IF(日報入力!AS156,"N勤","")</f>
        <v>N勤</v>
      </c>
      <c r="AS156" s="295">
        <f t="shared" si="12"/>
        <v>7.8431372549019607E-3</v>
      </c>
      <c r="AT156" s="439">
        <f>日報入力!AY156</f>
        <v>100</v>
      </c>
      <c r="AU156" s="518">
        <f>IF(日報入力!G156,G156*60/E156,"")</f>
        <v>109.41176470588235</v>
      </c>
      <c r="AV156" s="528" t="str">
        <f>IF(日報入力!AT156,日報入力!AT156,"")</f>
        <v/>
      </c>
      <c r="AW156" s="529" t="str">
        <f>IF(日報入力!AT156,AE156/日報入力!AT156,"")</f>
        <v/>
      </c>
      <c r="AX156" s="530">
        <f>IF(1&lt;日報集計!AT156,AT156/(((F156-I156-J156-N156-O156)*60)/(E156)),"")</f>
        <v>0.91397849462365599</v>
      </c>
      <c r="AY156" s="664">
        <f>IF(日報入力!H156,AT156/(((F156-J156)*60)/E156),"")</f>
        <v>0.88541666666666674</v>
      </c>
      <c r="AZ156" s="664">
        <f>IF(日報入力!I156,AT156/((G156*60)/E156),"")</f>
        <v>0.91397849462365599</v>
      </c>
      <c r="BA156" s="296">
        <f>IF(日報入力!G156,G156/F156,"")</f>
        <v>0.96875</v>
      </c>
      <c r="BB156" s="386">
        <f t="shared" si="13"/>
        <v>3896.2</v>
      </c>
      <c r="BC156" s="386">
        <f t="shared" si="14"/>
        <v>7792.4</v>
      </c>
      <c r="BD156" s="80">
        <f>日報入力!AU156</f>
        <v>0</v>
      </c>
      <c r="BE156" s="534" t="str">
        <f>IF(日報入力!AV156,日報入力!AV156,"")</f>
        <v/>
      </c>
      <c r="BF156" s="534" t="str">
        <f>IF(日報入力!AW156,日報入力!AW156,"")</f>
        <v/>
      </c>
      <c r="BG156" s="398">
        <f>IF(日報入力!G156,日報入力!K156*日報入力!D156*日報入力!BC156,"")</f>
        <v>12.75</v>
      </c>
    </row>
    <row r="157" spans="1:59" ht="19.5" hidden="1" customHeight="1" x14ac:dyDescent="0.15">
      <c r="A157" s="302">
        <v>44438</v>
      </c>
      <c r="B157" s="291">
        <v>28</v>
      </c>
      <c r="C157" s="291">
        <v>9</v>
      </c>
      <c r="D157" s="291">
        <v>3056</v>
      </c>
      <c r="E157" s="291">
        <v>150</v>
      </c>
      <c r="F157" s="291">
        <v>405</v>
      </c>
      <c r="G157" s="291">
        <v>345</v>
      </c>
      <c r="H157" s="291">
        <v>202.5</v>
      </c>
      <c r="I157" s="291"/>
      <c r="J157" s="291"/>
      <c r="K157" s="291"/>
      <c r="L157" s="291">
        <v>60</v>
      </c>
      <c r="M157" s="291"/>
      <c r="N157" s="291"/>
      <c r="O157" s="291"/>
      <c r="P157" s="291"/>
      <c r="Q157" s="291"/>
      <c r="R157" s="291"/>
      <c r="S157" s="291"/>
      <c r="T157" s="291"/>
      <c r="U157" s="291"/>
      <c r="V157" s="378">
        <v>50</v>
      </c>
      <c r="W157" s="291"/>
      <c r="X157" s="291"/>
      <c r="Y157" s="291">
        <v>25</v>
      </c>
      <c r="Z157" s="291"/>
      <c r="AA157" s="291"/>
      <c r="AB157" s="291">
        <v>25</v>
      </c>
      <c r="AC157" s="291"/>
      <c r="AD157" s="291"/>
      <c r="AE157" s="292">
        <v>1150</v>
      </c>
      <c r="AF157" s="293" t="s">
        <v>1031</v>
      </c>
      <c r="AG157" s="293">
        <v>4.2000000000000003E-2</v>
      </c>
      <c r="AH157" s="293">
        <v>20</v>
      </c>
      <c r="AI157" s="294">
        <v>50.400000000000006</v>
      </c>
      <c r="AJ157" s="294">
        <v>48.300000000000004</v>
      </c>
      <c r="AK157" s="294">
        <v>2.1000000000000014</v>
      </c>
      <c r="AL157" s="292">
        <v>23000</v>
      </c>
      <c r="AM157" s="292">
        <v>1000</v>
      </c>
      <c r="AN157" s="68" t="s">
        <v>1940</v>
      </c>
      <c r="AO157" s="68" t="s">
        <v>1871</v>
      </c>
      <c r="AP157" s="68" t="str">
        <f>IF(日報入力!AQ157,日報入力!BA157,"")</f>
        <v/>
      </c>
      <c r="AQ157" s="68" t="str">
        <f>IF(日報入力!AR157,日報入力!BB157,"")</f>
        <v/>
      </c>
      <c r="AR157" s="68" t="str">
        <f>IF(日報入力!AS157,"N勤","")</f>
        <v/>
      </c>
      <c r="AS157" s="295">
        <f t="shared" si="12"/>
        <v>4.1666666666666664E-2</v>
      </c>
      <c r="AT157" s="439">
        <f>日報入力!AY157</f>
        <v>100</v>
      </c>
      <c r="AU157" s="518">
        <f>IF(日報入力!G157,G157*60/E157,"")</f>
        <v>138</v>
      </c>
      <c r="AV157" s="528" t="str">
        <f>IF(日報入力!AT157,日報入力!AT157,"")</f>
        <v/>
      </c>
      <c r="AW157" s="529" t="str">
        <f>IF(日報入力!AT157,AE157/日報入力!AT157,"")</f>
        <v/>
      </c>
      <c r="AX157" s="530">
        <f>IF(1&lt;日報集計!AT157,AT157/(((F157-I157-J157-N157-O157)*60)/(E157)),"")</f>
        <v>0.61728395061728392</v>
      </c>
      <c r="AY157" s="664">
        <f>IF(日報入力!H157,AT157/(((F157-J157)*60)/E157),"")</f>
        <v>0.61728395061728392</v>
      </c>
      <c r="AZ157" s="664">
        <f>IF(日報入力!I157,AT157/((G157*60)/E157),"")</f>
        <v>0.72463768115942029</v>
      </c>
      <c r="BA157" s="296">
        <f>IF(日報入力!G157,G157/F157,"")</f>
        <v>0.85185185185185186</v>
      </c>
      <c r="BB157" s="386">
        <f t="shared" si="13"/>
        <v>3407.4074074074078</v>
      </c>
      <c r="BC157" s="386">
        <f t="shared" si="14"/>
        <v>6814.8148148148157</v>
      </c>
      <c r="BD157" s="80" t="str">
        <f>日報入力!AU157</f>
        <v>ブロッキング</v>
      </c>
      <c r="BE157" s="534" t="str">
        <f>IF(日報入力!AV157,日報入力!AV157,"")</f>
        <v/>
      </c>
      <c r="BF157" s="534" t="str">
        <f>IF(日報入力!AW157,日報入力!AW157,"")</f>
        <v/>
      </c>
      <c r="BG157" s="398">
        <f>IF(日報入力!G157,日報入力!K157*日報入力!D157*日報入力!BC157,"")</f>
        <v>0</v>
      </c>
    </row>
    <row r="158" spans="1:59" ht="19.5" hidden="1" customHeight="1" x14ac:dyDescent="0.15">
      <c r="A158" s="302">
        <v>44438</v>
      </c>
      <c r="B158" s="291">
        <v>997</v>
      </c>
      <c r="C158" s="291">
        <v>1</v>
      </c>
      <c r="D158" s="291">
        <v>920</v>
      </c>
      <c r="E158" s="291">
        <v>0</v>
      </c>
      <c r="F158" s="291">
        <v>90</v>
      </c>
      <c r="G158" s="291">
        <v>90</v>
      </c>
      <c r="H158" s="291">
        <v>90</v>
      </c>
      <c r="I158" s="291"/>
      <c r="J158" s="291"/>
      <c r="K158" s="291"/>
      <c r="L158" s="291"/>
      <c r="M158" s="291"/>
      <c r="N158" s="291"/>
      <c r="O158" s="291"/>
      <c r="P158" s="291"/>
      <c r="Q158" s="291"/>
      <c r="R158" s="291"/>
      <c r="S158" s="291"/>
      <c r="T158" s="291"/>
      <c r="U158" s="291"/>
      <c r="V158" s="378">
        <v>0</v>
      </c>
      <c r="W158" s="291"/>
      <c r="X158" s="291"/>
      <c r="Y158" s="291"/>
      <c r="Z158" s="291"/>
      <c r="AA158" s="291"/>
      <c r="AB158" s="291"/>
      <c r="AC158" s="291"/>
      <c r="AD158" s="291"/>
      <c r="AE158" s="292">
        <v>0</v>
      </c>
      <c r="AF158" s="293">
        <v>0</v>
      </c>
      <c r="AG158" s="293">
        <v>0</v>
      </c>
      <c r="AH158" s="293">
        <v>530</v>
      </c>
      <c r="AI158" s="294">
        <v>0</v>
      </c>
      <c r="AJ158" s="294">
        <v>0</v>
      </c>
      <c r="AK158" s="294">
        <v>0</v>
      </c>
      <c r="AL158" s="292">
        <v>0</v>
      </c>
      <c r="AM158" s="292">
        <v>0</v>
      </c>
      <c r="AN158" s="68" t="s">
        <v>1495</v>
      </c>
      <c r="AO158" s="68" t="s">
        <v>122</v>
      </c>
      <c r="AP158" s="68" t="str">
        <f>IF(日報入力!AQ158,日報入力!BA158,"")</f>
        <v/>
      </c>
      <c r="AQ158" s="68" t="str">
        <f>IF(日報入力!AR158,日報入力!BB158,"")</f>
        <v/>
      </c>
      <c r="AR158" s="68" t="str">
        <f>IF(日報入力!AS158,"N勤","")</f>
        <v/>
      </c>
      <c r="AS158" s="295" t="e">
        <f t="shared" si="12"/>
        <v>#DIV/0!</v>
      </c>
      <c r="AT158" s="439">
        <f>日報入力!AY158</f>
        <v>600</v>
      </c>
      <c r="AU158" s="518" t="e">
        <f>IF(日報入力!G158,G158*60/E158,"")</f>
        <v>#DIV/0!</v>
      </c>
      <c r="AV158" s="528" t="str">
        <f>IF(日報入力!AT158,日報入力!AT158,"")</f>
        <v/>
      </c>
      <c r="AW158" s="529" t="str">
        <f>IF(日報入力!AT158,AE158/日報入力!AT158,"")</f>
        <v/>
      </c>
      <c r="AX158" s="530" t="e">
        <f>IF(1&lt;日報集計!AT158,AT158/(((F158-I158-J158-N158-O158)*60)/(E158)),"")</f>
        <v>#DIV/0!</v>
      </c>
      <c r="AY158" s="664" t="e">
        <f>IF(日報入力!H158,AT158/(((F158-J158)*60)/E158),"")</f>
        <v>#DIV/0!</v>
      </c>
      <c r="AZ158" s="664" t="e">
        <f>IF(日報入力!I158,AT158/((G158*60)/E158),"")</f>
        <v>#DIV/0!</v>
      </c>
      <c r="BA158" s="296">
        <f>IF(日報入力!G158,G158/F158,"")</f>
        <v>1</v>
      </c>
      <c r="BB158" s="386">
        <f t="shared" si="13"/>
        <v>0</v>
      </c>
      <c r="BC158" s="386">
        <f t="shared" si="14"/>
        <v>0</v>
      </c>
      <c r="BD158" s="80">
        <f>日報入力!AU158</f>
        <v>0</v>
      </c>
      <c r="BE158" s="534" t="str">
        <f>IF(日報入力!AV158,日報入力!AV158,"")</f>
        <v/>
      </c>
      <c r="BF158" s="534" t="str">
        <f>IF(日報入力!AW158,日報入力!AW158,"")</f>
        <v/>
      </c>
      <c r="BG158" s="398">
        <f>IF(日報入力!G158,日報入力!K158*日報入力!D158*日報入力!BC158,"")</f>
        <v>0</v>
      </c>
    </row>
    <row r="159" spans="1:59" ht="19.5" hidden="1" customHeight="1" x14ac:dyDescent="0.15">
      <c r="A159" s="302">
        <v>44438</v>
      </c>
      <c r="B159" s="291">
        <v>997</v>
      </c>
      <c r="C159" s="291">
        <v>1</v>
      </c>
      <c r="D159" s="291">
        <v>904</v>
      </c>
      <c r="E159" s="291">
        <v>0</v>
      </c>
      <c r="F159" s="291">
        <v>235</v>
      </c>
      <c r="G159" s="291">
        <v>185</v>
      </c>
      <c r="H159" s="291">
        <v>235</v>
      </c>
      <c r="I159" s="291"/>
      <c r="J159" s="291"/>
      <c r="K159" s="291"/>
      <c r="L159" s="291"/>
      <c r="M159" s="291"/>
      <c r="N159" s="291"/>
      <c r="O159" s="291"/>
      <c r="P159" s="291"/>
      <c r="Q159" s="291"/>
      <c r="R159" s="291"/>
      <c r="S159" s="291"/>
      <c r="T159" s="291">
        <v>50</v>
      </c>
      <c r="U159" s="291"/>
      <c r="V159" s="378">
        <v>0</v>
      </c>
      <c r="W159" s="291"/>
      <c r="X159" s="291"/>
      <c r="Y159" s="291"/>
      <c r="Z159" s="291"/>
      <c r="AA159" s="291"/>
      <c r="AB159" s="291"/>
      <c r="AC159" s="291"/>
      <c r="AD159" s="291"/>
      <c r="AE159" s="292">
        <v>0</v>
      </c>
      <c r="AF159" s="293">
        <v>0</v>
      </c>
      <c r="AG159" s="293">
        <v>0</v>
      </c>
      <c r="AH159" s="293">
        <v>0</v>
      </c>
      <c r="AI159" s="294">
        <v>0</v>
      </c>
      <c r="AJ159" s="294">
        <v>0</v>
      </c>
      <c r="AK159" s="294">
        <v>0</v>
      </c>
      <c r="AL159" s="292">
        <v>0</v>
      </c>
      <c r="AM159" s="292">
        <v>0</v>
      </c>
      <c r="AN159" s="68" t="s">
        <v>1519</v>
      </c>
      <c r="AO159" s="68" t="s">
        <v>122</v>
      </c>
      <c r="AP159" s="68" t="str">
        <f>IF(日報入力!AQ159,日報入力!BA159,"")</f>
        <v/>
      </c>
      <c r="AQ159" s="68" t="str">
        <f>IF(日報入力!AR159,日報入力!BB159,"")</f>
        <v/>
      </c>
      <c r="AR159" s="68" t="str">
        <f>IF(日報入力!AS159,"N勤","")</f>
        <v/>
      </c>
      <c r="AS159" s="295" t="e">
        <f t="shared" si="12"/>
        <v>#DIV/0!</v>
      </c>
      <c r="AT159" s="439">
        <f>日報入力!AY159</f>
        <v>600</v>
      </c>
      <c r="AU159" s="518" t="e">
        <f>IF(日報入力!G159,G159*60/E159,"")</f>
        <v>#DIV/0!</v>
      </c>
      <c r="AV159" s="528" t="str">
        <f>IF(日報入力!AT159,日報入力!AT159,"")</f>
        <v/>
      </c>
      <c r="AW159" s="529" t="str">
        <f>IF(日報入力!AT159,AE159/日報入力!AT159,"")</f>
        <v/>
      </c>
      <c r="AX159" s="530" t="e">
        <f>IF(1&lt;日報集計!AT159,AT159/(((F159-I159-J159-N159-O159)*60)/(E159)),"")</f>
        <v>#DIV/0!</v>
      </c>
      <c r="AY159" s="664" t="e">
        <f>IF(日報入力!H159,AT159/(((F159-J159)*60)/E159),"")</f>
        <v>#DIV/0!</v>
      </c>
      <c r="AZ159" s="664" t="e">
        <f>IF(日報入力!I159,AT159/((G159*60)/E159),"")</f>
        <v>#DIV/0!</v>
      </c>
      <c r="BA159" s="296">
        <f>IF(日報入力!G159,G159/F159,"")</f>
        <v>0.78723404255319152</v>
      </c>
      <c r="BB159" s="386">
        <f t="shared" si="13"/>
        <v>0</v>
      </c>
      <c r="BC159" s="386">
        <f t="shared" si="14"/>
        <v>0</v>
      </c>
      <c r="BD159" s="80">
        <f>日報入力!AU159</f>
        <v>0</v>
      </c>
      <c r="BE159" s="534" t="str">
        <f>IF(日報入力!AV159,日報入力!AV159,"")</f>
        <v/>
      </c>
      <c r="BF159" s="534" t="str">
        <f>IF(日報入力!AW159,日報入力!AW159,"")</f>
        <v/>
      </c>
      <c r="BG159" s="398">
        <f>IF(日報入力!G159,日報入力!K159*日報入力!D159*日報入力!BC159,"")</f>
        <v>0</v>
      </c>
    </row>
    <row r="160" spans="1:59" ht="19.5" hidden="1" customHeight="1" x14ac:dyDescent="0.15">
      <c r="A160" s="302">
        <v>44438</v>
      </c>
      <c r="B160" s="291">
        <v>997</v>
      </c>
      <c r="C160" s="291">
        <v>33</v>
      </c>
      <c r="D160" s="291">
        <v>933</v>
      </c>
      <c r="E160" s="291">
        <v>156</v>
      </c>
      <c r="F160" s="291">
        <v>120</v>
      </c>
      <c r="G160" s="291">
        <v>120</v>
      </c>
      <c r="H160" s="291">
        <v>240</v>
      </c>
      <c r="I160" s="291"/>
      <c r="J160" s="291"/>
      <c r="K160" s="291"/>
      <c r="L160" s="291"/>
      <c r="M160" s="291"/>
      <c r="N160" s="291"/>
      <c r="O160" s="291"/>
      <c r="P160" s="291"/>
      <c r="Q160" s="291"/>
      <c r="R160" s="291"/>
      <c r="S160" s="291"/>
      <c r="T160" s="291"/>
      <c r="U160" s="291"/>
      <c r="V160" s="378">
        <v>0</v>
      </c>
      <c r="W160" s="291"/>
      <c r="X160" s="291"/>
      <c r="Y160" s="291"/>
      <c r="Z160" s="291"/>
      <c r="AA160" s="291"/>
      <c r="AB160" s="291"/>
      <c r="AC160" s="291"/>
      <c r="AD160" s="291"/>
      <c r="AE160" s="292">
        <v>156</v>
      </c>
      <c r="AF160" s="293">
        <v>0</v>
      </c>
      <c r="AG160" s="293">
        <v>0</v>
      </c>
      <c r="AH160" s="293">
        <v>71</v>
      </c>
      <c r="AI160" s="294">
        <v>0</v>
      </c>
      <c r="AJ160" s="294">
        <v>0</v>
      </c>
      <c r="AK160" s="294">
        <v>0</v>
      </c>
      <c r="AL160" s="292">
        <v>11076</v>
      </c>
      <c r="AM160" s="292">
        <v>0</v>
      </c>
      <c r="AN160" s="68" t="s">
        <v>1537</v>
      </c>
      <c r="AO160" s="68" t="s">
        <v>122</v>
      </c>
      <c r="AP160" s="68" t="str">
        <f>IF(日報入力!AQ160,日報入力!BA160,"")</f>
        <v>ハンダ</v>
      </c>
      <c r="AQ160" s="68" t="str">
        <f>IF(日報入力!AR160,日報入力!BB160,"")</f>
        <v/>
      </c>
      <c r="AR160" s="68" t="str">
        <f>IF(日報入力!AS160,"N勤","")</f>
        <v/>
      </c>
      <c r="AS160" s="295">
        <f t="shared" si="12"/>
        <v>0</v>
      </c>
      <c r="AT160" s="439">
        <f>日報入力!AY160</f>
        <v>53</v>
      </c>
      <c r="AU160" s="518">
        <f>IF(日報入力!G160,G160*60/E160,"")</f>
        <v>46.153846153846153</v>
      </c>
      <c r="AV160" s="528" t="str">
        <f>IF(日報入力!AT160,日報入力!AT160,"")</f>
        <v/>
      </c>
      <c r="AW160" s="529" t="str">
        <f>IF(日報入力!AT160,AE160/日報入力!AT160,"")</f>
        <v/>
      </c>
      <c r="AX160" s="530">
        <f>IF(1&lt;日報集計!AT160,AT160/(((F160-I160-J160-N160-O160)*60)/(E160)),"")</f>
        <v>1.1483333333333334</v>
      </c>
      <c r="AY160" s="664">
        <f>IF(日報入力!H160,AT160/(((F160-J160)*60)/E160),"")</f>
        <v>1.1483333333333334</v>
      </c>
      <c r="AZ160" s="664">
        <f>IF(日報入力!I160,AT160/((G160*60)/E160),"")</f>
        <v>1.1483333333333334</v>
      </c>
      <c r="BA160" s="296">
        <f>IF(日報入力!G160,G160/F160,"")</f>
        <v>1</v>
      </c>
      <c r="BB160" s="386">
        <f t="shared" si="13"/>
        <v>5538</v>
      </c>
      <c r="BC160" s="386">
        <f t="shared" si="14"/>
        <v>2769</v>
      </c>
      <c r="BD160" s="80">
        <f>日報入力!AU160</f>
        <v>0</v>
      </c>
      <c r="BE160" s="534" t="str">
        <f>IF(日報入力!AV160,日報入力!AV160,"")</f>
        <v/>
      </c>
      <c r="BF160" s="534" t="str">
        <f>IF(日報入力!AW160,日報入力!AW160,"")</f>
        <v/>
      </c>
      <c r="BG160" s="398">
        <f>IF(日報入力!G160,日報入力!K160*日報入力!D160*日報入力!BC160,"")</f>
        <v>0</v>
      </c>
    </row>
    <row r="161" spans="1:59" ht="19.5" hidden="1" customHeight="1" x14ac:dyDescent="0.15">
      <c r="A161" s="302">
        <v>44438</v>
      </c>
      <c r="B161" s="291">
        <v>997</v>
      </c>
      <c r="C161" s="291">
        <v>33</v>
      </c>
      <c r="D161" s="291">
        <v>923</v>
      </c>
      <c r="E161" s="291">
        <v>330</v>
      </c>
      <c r="F161" s="291">
        <v>180</v>
      </c>
      <c r="G161" s="291">
        <v>180</v>
      </c>
      <c r="H161" s="291">
        <v>360</v>
      </c>
      <c r="I161" s="291"/>
      <c r="J161" s="291"/>
      <c r="K161" s="291"/>
      <c r="L161" s="291"/>
      <c r="M161" s="291"/>
      <c r="N161" s="291"/>
      <c r="O161" s="291"/>
      <c r="P161" s="291"/>
      <c r="Q161" s="291"/>
      <c r="R161" s="291"/>
      <c r="S161" s="291"/>
      <c r="T161" s="291"/>
      <c r="U161" s="291"/>
      <c r="V161" s="378">
        <v>0</v>
      </c>
      <c r="W161" s="291"/>
      <c r="X161" s="291"/>
      <c r="Y161" s="291"/>
      <c r="Z161" s="291"/>
      <c r="AA161" s="291"/>
      <c r="AB161" s="291"/>
      <c r="AC161" s="291"/>
      <c r="AD161" s="291"/>
      <c r="AE161" s="292">
        <v>330</v>
      </c>
      <c r="AF161" s="293">
        <v>0</v>
      </c>
      <c r="AG161" s="293">
        <v>0</v>
      </c>
      <c r="AH161" s="293">
        <v>46</v>
      </c>
      <c r="AI161" s="294">
        <v>0</v>
      </c>
      <c r="AJ161" s="294">
        <v>0</v>
      </c>
      <c r="AK161" s="294">
        <v>0</v>
      </c>
      <c r="AL161" s="292">
        <v>15180</v>
      </c>
      <c r="AM161" s="292">
        <v>0</v>
      </c>
      <c r="AN161" s="68" t="s">
        <v>1820</v>
      </c>
      <c r="AO161" s="68" t="s">
        <v>122</v>
      </c>
      <c r="AP161" s="68" t="str">
        <f>IF(日報入力!AQ161,日報入力!BA161,"")</f>
        <v>ハンダ</v>
      </c>
      <c r="AQ161" s="68" t="str">
        <f>IF(日報入力!AR161,日報入力!BB161,"")</f>
        <v/>
      </c>
      <c r="AR161" s="68" t="str">
        <f>IF(日報入力!AS161,"N勤","")</f>
        <v/>
      </c>
      <c r="AS161" s="295">
        <f t="shared" si="12"/>
        <v>0</v>
      </c>
      <c r="AT161" s="439">
        <f>日報入力!AY161</f>
        <v>36</v>
      </c>
      <c r="AU161" s="518">
        <f>IF(日報入力!G161,G161*60/E161,"")</f>
        <v>32.727272727272727</v>
      </c>
      <c r="AV161" s="528" t="str">
        <f>IF(日報入力!AT161,日報入力!AT161,"")</f>
        <v/>
      </c>
      <c r="AW161" s="529" t="str">
        <f>IF(日報入力!AT161,AE161/日報入力!AT161,"")</f>
        <v/>
      </c>
      <c r="AX161" s="530">
        <f>IF(1&lt;日報集計!AT161,AT161/(((F161-I161-J161-N161-O161)*60)/(E161)),"")</f>
        <v>1.1000000000000001</v>
      </c>
      <c r="AY161" s="664">
        <f>IF(日報入力!H161,AT161/(((F161-J161)*60)/E161),"")</f>
        <v>1.1000000000000001</v>
      </c>
      <c r="AZ161" s="664">
        <f>IF(日報入力!I161,AT161/((G161*60)/E161),"")</f>
        <v>1.1000000000000001</v>
      </c>
      <c r="BA161" s="296">
        <f>IF(日報入力!G161,G161/F161,"")</f>
        <v>1</v>
      </c>
      <c r="BB161" s="386">
        <f t="shared" si="13"/>
        <v>5060</v>
      </c>
      <c r="BC161" s="386">
        <f t="shared" si="14"/>
        <v>2530</v>
      </c>
      <c r="BD161" s="80">
        <f>日報入力!AU161</f>
        <v>0</v>
      </c>
      <c r="BE161" s="534" t="str">
        <f>IF(日報入力!AV161,日報入力!AV161,"")</f>
        <v/>
      </c>
      <c r="BF161" s="534" t="str">
        <f>IF(日報入力!AW161,日報入力!AW161,"")</f>
        <v/>
      </c>
      <c r="BG161" s="398">
        <f>IF(日報入力!G161,日報入力!K161*日報入力!D161*日報入力!BC161,"")</f>
        <v>0</v>
      </c>
    </row>
    <row r="162" spans="1:59" ht="19.5" hidden="1" customHeight="1" x14ac:dyDescent="0.15">
      <c r="A162" s="302">
        <v>44438</v>
      </c>
      <c r="B162" s="291">
        <v>997</v>
      </c>
      <c r="C162" s="291">
        <v>33</v>
      </c>
      <c r="D162" s="291">
        <v>925</v>
      </c>
      <c r="E162" s="291">
        <v>162</v>
      </c>
      <c r="F162" s="291">
        <v>180</v>
      </c>
      <c r="G162" s="291">
        <v>180</v>
      </c>
      <c r="H162" s="291">
        <v>360</v>
      </c>
      <c r="I162" s="291"/>
      <c r="J162" s="291"/>
      <c r="K162" s="291"/>
      <c r="L162" s="291"/>
      <c r="M162" s="291"/>
      <c r="N162" s="291"/>
      <c r="O162" s="291"/>
      <c r="P162" s="291"/>
      <c r="Q162" s="291"/>
      <c r="R162" s="291"/>
      <c r="S162" s="291"/>
      <c r="T162" s="291"/>
      <c r="U162" s="291"/>
      <c r="V162" s="378">
        <v>0</v>
      </c>
      <c r="W162" s="291"/>
      <c r="X162" s="291"/>
      <c r="Y162" s="291"/>
      <c r="Z162" s="291"/>
      <c r="AA162" s="291"/>
      <c r="AB162" s="291"/>
      <c r="AC162" s="291"/>
      <c r="AD162" s="291"/>
      <c r="AE162" s="292">
        <v>162</v>
      </c>
      <c r="AF162" s="293">
        <v>0</v>
      </c>
      <c r="AG162" s="293">
        <v>0</v>
      </c>
      <c r="AH162" s="293">
        <v>62</v>
      </c>
      <c r="AI162" s="294">
        <v>0</v>
      </c>
      <c r="AJ162" s="294">
        <v>0</v>
      </c>
      <c r="AK162" s="294">
        <v>0</v>
      </c>
      <c r="AL162" s="292">
        <v>10044</v>
      </c>
      <c r="AM162" s="292">
        <v>0</v>
      </c>
      <c r="AN162" s="68" t="s">
        <v>1533</v>
      </c>
      <c r="AO162" s="68" t="s">
        <v>122</v>
      </c>
      <c r="AP162" s="68" t="str">
        <f>IF(日報入力!AQ162,日報入力!BA162,"")</f>
        <v>ハンダ</v>
      </c>
      <c r="AQ162" s="68" t="str">
        <f>IF(日報入力!AR162,日報入力!BB162,"")</f>
        <v/>
      </c>
      <c r="AR162" s="68" t="str">
        <f>IF(日報入力!AS162,"N勤","")</f>
        <v/>
      </c>
      <c r="AS162" s="295">
        <f t="shared" si="12"/>
        <v>0</v>
      </c>
      <c r="AT162" s="439">
        <f>日報入力!AY162</f>
        <v>46</v>
      </c>
      <c r="AU162" s="518">
        <f>IF(日報入力!G162,G162*60/E162,"")</f>
        <v>66.666666666666671</v>
      </c>
      <c r="AV162" s="528" t="str">
        <f>IF(日報入力!AT162,日報入力!AT162,"")</f>
        <v/>
      </c>
      <c r="AW162" s="529" t="str">
        <f>IF(日報入力!AT162,AE162/日報入力!AT162,"")</f>
        <v/>
      </c>
      <c r="AX162" s="530">
        <f>IF(1&lt;日報集計!AT162,AT162/(((F162-I162-J162-N162-O162)*60)/(E162)),"")</f>
        <v>0.69</v>
      </c>
      <c r="AY162" s="664">
        <f>IF(日報入力!H162,AT162/(((F162-J162)*60)/E162),"")</f>
        <v>0.69</v>
      </c>
      <c r="AZ162" s="664">
        <f>IF(日報入力!I162,AT162/((G162*60)/E162),"")</f>
        <v>0.69</v>
      </c>
      <c r="BA162" s="296">
        <f>IF(日報入力!G162,G162/F162,"")</f>
        <v>1</v>
      </c>
      <c r="BB162" s="386">
        <f t="shared" si="13"/>
        <v>3348</v>
      </c>
      <c r="BC162" s="386">
        <f t="shared" si="14"/>
        <v>1674</v>
      </c>
      <c r="BD162" s="80">
        <f>日報入力!AU162</f>
        <v>0</v>
      </c>
      <c r="BE162" s="534" t="str">
        <f>IF(日報入力!AV162,日報入力!AV162,"")</f>
        <v/>
      </c>
      <c r="BF162" s="534" t="str">
        <f>IF(日報入力!AW162,日報入力!AW162,"")</f>
        <v/>
      </c>
      <c r="BG162" s="398">
        <f>IF(日報入力!G162,日報入力!K162*日報入力!D162*日報入力!BC162,"")</f>
        <v>0</v>
      </c>
    </row>
    <row r="163" spans="1:59" ht="19.5" hidden="1" customHeight="1" x14ac:dyDescent="0.15">
      <c r="A163" s="302">
        <v>44438</v>
      </c>
      <c r="B163" s="291">
        <v>29</v>
      </c>
      <c r="C163" s="291">
        <v>17</v>
      </c>
      <c r="D163" s="291">
        <v>583</v>
      </c>
      <c r="E163" s="291">
        <v>91</v>
      </c>
      <c r="F163" s="291">
        <v>465</v>
      </c>
      <c r="G163" s="291">
        <v>445</v>
      </c>
      <c r="H163" s="291">
        <v>232.5</v>
      </c>
      <c r="I163" s="291"/>
      <c r="J163" s="291"/>
      <c r="K163" s="291"/>
      <c r="L163" s="291"/>
      <c r="M163" s="291"/>
      <c r="N163" s="291"/>
      <c r="O163" s="291"/>
      <c r="P163" s="291"/>
      <c r="Q163" s="291"/>
      <c r="R163" s="291"/>
      <c r="S163" s="291"/>
      <c r="T163" s="291">
        <v>20</v>
      </c>
      <c r="U163" s="291"/>
      <c r="V163" s="378">
        <v>1</v>
      </c>
      <c r="W163" s="291"/>
      <c r="X163" s="291"/>
      <c r="Y163" s="291"/>
      <c r="Z163" s="291"/>
      <c r="AA163" s="291"/>
      <c r="AB163" s="291"/>
      <c r="AC163" s="291">
        <v>1</v>
      </c>
      <c r="AD163" s="291"/>
      <c r="AE163" s="292">
        <v>90</v>
      </c>
      <c r="AF163" s="293" t="s">
        <v>1641</v>
      </c>
      <c r="AG163" s="293">
        <v>12</v>
      </c>
      <c r="AH163" s="293">
        <v>902</v>
      </c>
      <c r="AI163" s="294">
        <v>1092</v>
      </c>
      <c r="AJ163" s="294">
        <v>1080</v>
      </c>
      <c r="AK163" s="294">
        <v>12</v>
      </c>
      <c r="AL163" s="292">
        <v>81180</v>
      </c>
      <c r="AM163" s="292">
        <v>902</v>
      </c>
      <c r="AN163" s="68" t="s">
        <v>1636</v>
      </c>
      <c r="AO163" s="68" t="s">
        <v>1873</v>
      </c>
      <c r="AP163" s="68" t="str">
        <f>IF(日報入力!AQ163,日報入力!BA163,"")</f>
        <v/>
      </c>
      <c r="AQ163" s="68" t="str">
        <f>IF(日報入力!AR163,日報入力!BB163,"")</f>
        <v/>
      </c>
      <c r="AR163" s="68" t="str">
        <f>IF(日報入力!AS163,"N勤","")</f>
        <v/>
      </c>
      <c r="AS163" s="295">
        <f t="shared" si="12"/>
        <v>1.098901098901099E-2</v>
      </c>
      <c r="AT163" s="439">
        <f>日報入力!AY163</f>
        <v>240</v>
      </c>
      <c r="AU163" s="518">
        <f>IF(日報入力!G163,G163*60/E163,"")</f>
        <v>293.4065934065934</v>
      </c>
      <c r="AV163" s="528" t="str">
        <f>IF(日報入力!AT163,日報入力!AT163,"")</f>
        <v/>
      </c>
      <c r="AW163" s="529" t="str">
        <f>IF(日報入力!AT163,AE163/日報入力!AT163,"")</f>
        <v/>
      </c>
      <c r="AX163" s="530">
        <f>IF(1&lt;日報集計!AT163,AT163/(((F163-I163-J163-N163-O163)*60)/(E163)),"")</f>
        <v>0.78279569892473122</v>
      </c>
      <c r="AY163" s="664">
        <f>IF(日報入力!H163,AT163/(((F163-J163)*60)/E163),"")</f>
        <v>0.78279569892473122</v>
      </c>
      <c r="AZ163" s="664">
        <f>IF(日報入力!I163,AT163/((G163*60)/E163),"")</f>
        <v>0.81797752808988766</v>
      </c>
      <c r="BA163" s="296">
        <f>IF(日報入力!G163,G163/F163,"")</f>
        <v>0.956989247311828</v>
      </c>
      <c r="BB163" s="386">
        <f t="shared" si="13"/>
        <v>10474.83870967742</v>
      </c>
      <c r="BC163" s="386">
        <f t="shared" si="14"/>
        <v>20949.677419354841</v>
      </c>
      <c r="BD163" s="80">
        <f>日報入力!AU163</f>
        <v>0</v>
      </c>
      <c r="BE163" s="534" t="str">
        <f>IF(日報入力!AV163,日報入力!AV163,"")</f>
        <v/>
      </c>
      <c r="BF163" s="534" t="str">
        <f>IF(日報入力!AW163,日報入力!AW163,"")</f>
        <v/>
      </c>
      <c r="BG163" s="398">
        <f>IF(日報入力!G163,日報入力!K163*日報入力!D163*日報入力!BC163,"")</f>
        <v>0</v>
      </c>
    </row>
    <row r="164" spans="1:59" ht="19.5" hidden="1" customHeight="1" x14ac:dyDescent="0.15">
      <c r="A164" s="302">
        <v>44438</v>
      </c>
      <c r="B164" s="291">
        <v>29</v>
      </c>
      <c r="C164" s="291">
        <v>17</v>
      </c>
      <c r="D164" s="291">
        <v>583</v>
      </c>
      <c r="E164" s="291">
        <v>59</v>
      </c>
      <c r="F164" s="291">
        <v>390</v>
      </c>
      <c r="G164" s="291">
        <v>330</v>
      </c>
      <c r="H164" s="291">
        <v>390</v>
      </c>
      <c r="I164" s="291"/>
      <c r="J164" s="291"/>
      <c r="K164" s="291"/>
      <c r="L164" s="291"/>
      <c r="M164" s="291">
        <v>60</v>
      </c>
      <c r="N164" s="291"/>
      <c r="O164" s="291"/>
      <c r="P164" s="291"/>
      <c r="Q164" s="291"/>
      <c r="R164" s="291"/>
      <c r="S164" s="291"/>
      <c r="T164" s="291"/>
      <c r="U164" s="291"/>
      <c r="V164" s="378">
        <v>2</v>
      </c>
      <c r="W164" s="291"/>
      <c r="X164" s="291"/>
      <c r="Y164" s="291">
        <v>2</v>
      </c>
      <c r="Z164" s="291"/>
      <c r="AA164" s="291"/>
      <c r="AB164" s="291"/>
      <c r="AC164" s="291"/>
      <c r="AD164" s="291"/>
      <c r="AE164" s="292">
        <v>57</v>
      </c>
      <c r="AF164" s="293" t="s">
        <v>1641</v>
      </c>
      <c r="AG164" s="293">
        <v>12</v>
      </c>
      <c r="AH164" s="293">
        <v>902</v>
      </c>
      <c r="AI164" s="294">
        <v>708</v>
      </c>
      <c r="AJ164" s="294">
        <v>684</v>
      </c>
      <c r="AK164" s="294">
        <v>24</v>
      </c>
      <c r="AL164" s="292">
        <v>51414</v>
      </c>
      <c r="AM164" s="292">
        <v>1804</v>
      </c>
      <c r="AN164" s="68" t="s">
        <v>1636</v>
      </c>
      <c r="AO164" s="68" t="s">
        <v>1873</v>
      </c>
      <c r="AP164" s="68" t="str">
        <f>IF(日報入力!AQ164,日報入力!BA164,"")</f>
        <v/>
      </c>
      <c r="AQ164" s="68" t="str">
        <f>IF(日報入力!AR164,日報入力!BB164,"")</f>
        <v/>
      </c>
      <c r="AR164" s="68" t="str">
        <f>IF(日報入力!AS164,"N勤","")</f>
        <v>N勤</v>
      </c>
      <c r="AS164" s="295">
        <f t="shared" si="12"/>
        <v>3.3898305084745763E-2</v>
      </c>
      <c r="AT164" s="439">
        <f>日報入力!AY164</f>
        <v>240</v>
      </c>
      <c r="AU164" s="518">
        <f>IF(日報入力!G164,G164*60/E164,"")</f>
        <v>335.59322033898303</v>
      </c>
      <c r="AV164" s="528" t="str">
        <f>IF(日報入力!AT164,日報入力!AT164,"")</f>
        <v/>
      </c>
      <c r="AW164" s="529" t="str">
        <f>IF(日報入力!AT164,AE164/日報入力!AT164,"")</f>
        <v/>
      </c>
      <c r="AX164" s="530">
        <f>IF(1&lt;日報集計!AT164,AT164/(((F164-I164-J164-N164-O164)*60)/(E164)),"")</f>
        <v>0.60512820512820509</v>
      </c>
      <c r="AY164" s="664">
        <f>IF(日報入力!H164,AT164/(((F164-J164)*60)/E164),"")</f>
        <v>0.60512820512820509</v>
      </c>
      <c r="AZ164" s="664">
        <f>IF(日報入力!I164,AT164/((G164*60)/E164),"")</f>
        <v>0.7151515151515152</v>
      </c>
      <c r="BA164" s="296">
        <f>IF(日報入力!G164,G164/F164,"")</f>
        <v>0.84615384615384615</v>
      </c>
      <c r="BB164" s="386">
        <f t="shared" si="13"/>
        <v>7909.8461538461534</v>
      </c>
      <c r="BC164" s="386">
        <f t="shared" si="14"/>
        <v>7909.8461538461534</v>
      </c>
      <c r="BD164" s="80" t="str">
        <f>日報入力!AU164</f>
        <v>砂ふき多い</v>
      </c>
      <c r="BE164" s="534" t="str">
        <f>IF(日報入力!AV164,日報入力!AV164,"")</f>
        <v/>
      </c>
      <c r="BF164" s="534" t="str">
        <f>IF(日報入力!AW164,日報入力!AW164,"")</f>
        <v/>
      </c>
      <c r="BG164" s="398">
        <f>IF(日報入力!G164,日報入力!K164*日報入力!D164*日報入力!BC164,"")</f>
        <v>0</v>
      </c>
    </row>
    <row r="165" spans="1:59" ht="19.5" hidden="1" customHeight="1" x14ac:dyDescent="0.15">
      <c r="A165" s="302">
        <v>44438</v>
      </c>
      <c r="B165" s="291">
        <v>29</v>
      </c>
      <c r="C165" s="291">
        <v>21</v>
      </c>
      <c r="D165" s="291">
        <v>454</v>
      </c>
      <c r="E165" s="291">
        <v>0</v>
      </c>
      <c r="F165" s="291">
        <v>50</v>
      </c>
      <c r="G165" s="291">
        <v>0</v>
      </c>
      <c r="H165" s="291">
        <v>50</v>
      </c>
      <c r="I165" s="291"/>
      <c r="J165" s="291">
        <v>50</v>
      </c>
      <c r="K165" s="291"/>
      <c r="L165" s="291"/>
      <c r="M165" s="291"/>
      <c r="N165" s="291"/>
      <c r="O165" s="291"/>
      <c r="P165" s="291"/>
      <c r="Q165" s="291"/>
      <c r="R165" s="291"/>
      <c r="S165" s="291"/>
      <c r="T165" s="291"/>
      <c r="U165" s="291"/>
      <c r="V165" s="378">
        <v>0</v>
      </c>
      <c r="W165" s="291"/>
      <c r="X165" s="291"/>
      <c r="Y165" s="291"/>
      <c r="Z165" s="291"/>
      <c r="AA165" s="291"/>
      <c r="AB165" s="291"/>
      <c r="AC165" s="291"/>
      <c r="AD165" s="291"/>
      <c r="AE165" s="292">
        <v>0</v>
      </c>
      <c r="AF165" s="293" t="s">
        <v>1031</v>
      </c>
      <c r="AG165" s="293">
        <v>9.3000000000000007</v>
      </c>
      <c r="AH165" s="293">
        <v>655</v>
      </c>
      <c r="AI165" s="294">
        <v>0</v>
      </c>
      <c r="AJ165" s="294">
        <v>0</v>
      </c>
      <c r="AK165" s="294">
        <v>0</v>
      </c>
      <c r="AL165" s="292">
        <v>0</v>
      </c>
      <c r="AM165" s="292">
        <v>0</v>
      </c>
      <c r="AN165" s="68" t="s">
        <v>1945</v>
      </c>
      <c r="AO165" s="68" t="s">
        <v>1873</v>
      </c>
      <c r="AP165" s="68" t="str">
        <f>IF(日報入力!AQ165,日報入力!BA165,"")</f>
        <v/>
      </c>
      <c r="AQ165" s="68" t="str">
        <f>IF(日報入力!AR165,日報入力!BB165,"")</f>
        <v/>
      </c>
      <c r="AR165" s="68" t="str">
        <f>IF(日報入力!AS165,"N勤","")</f>
        <v>N勤</v>
      </c>
      <c r="AS165" s="295" t="e">
        <f t="shared" si="12"/>
        <v>#DIV/0!</v>
      </c>
      <c r="AT165" s="439">
        <f>日報入力!AY165</f>
        <v>210</v>
      </c>
      <c r="AU165" s="518" t="e">
        <f>IF(日報入力!G165,G165*60/E165,"")</f>
        <v>#DIV/0!</v>
      </c>
      <c r="AV165" s="528" t="str">
        <f>IF(日報入力!AT165,日報入力!AT165,"")</f>
        <v/>
      </c>
      <c r="AW165" s="529" t="str">
        <f>IF(日報入力!AT165,AE165/日報入力!AT165,"")</f>
        <v/>
      </c>
      <c r="AX165" s="530" t="e">
        <f>IF(1&lt;日報集計!AT165,AT165/(((F165-I165-J165-N165-O165)*60)/(E165)),"")</f>
        <v>#DIV/0!</v>
      </c>
      <c r="AY165" s="664" t="e">
        <f>IF(日報入力!H165,AT165/(((F165-J165)*60)/E165),"")</f>
        <v>#DIV/0!</v>
      </c>
      <c r="AZ165" s="664" t="e">
        <f>IF(日報入力!I165,AT165/((G165*60)/E165),"")</f>
        <v>#DIV/0!</v>
      </c>
      <c r="BA165" s="296">
        <f>IF(日報入力!G165,G165/F165,"")</f>
        <v>0</v>
      </c>
      <c r="BB165" s="386">
        <f t="shared" si="13"/>
        <v>0</v>
      </c>
      <c r="BC165" s="386">
        <f t="shared" si="14"/>
        <v>0</v>
      </c>
      <c r="BD165" s="80">
        <f>日報入力!AU165</f>
        <v>0</v>
      </c>
      <c r="BE165" s="534" t="str">
        <f>IF(日報入力!AV165,日報入力!AV165,"")</f>
        <v/>
      </c>
      <c r="BF165" s="534" t="str">
        <f>IF(日報入力!AW165,日報入力!AW165,"")</f>
        <v/>
      </c>
      <c r="BG165" s="398">
        <f>IF(日報入力!G165,日報入力!K165*日報入力!D165*日報入力!BC165,"")</f>
        <v>0</v>
      </c>
    </row>
    <row r="166" spans="1:59" ht="19.5" hidden="1" customHeight="1" x14ac:dyDescent="0.15">
      <c r="A166" s="302">
        <v>44438</v>
      </c>
      <c r="B166" s="291">
        <v>51</v>
      </c>
      <c r="C166" s="291">
        <v>2</v>
      </c>
      <c r="D166" s="291">
        <v>953</v>
      </c>
      <c r="E166" s="291">
        <v>0</v>
      </c>
      <c r="F166" s="291">
        <v>400</v>
      </c>
      <c r="G166" s="291">
        <v>400</v>
      </c>
      <c r="H166" s="291">
        <v>400</v>
      </c>
      <c r="I166" s="291"/>
      <c r="J166" s="291"/>
      <c r="K166" s="291"/>
      <c r="L166" s="291"/>
      <c r="M166" s="291"/>
      <c r="N166" s="291"/>
      <c r="O166" s="291"/>
      <c r="P166" s="291"/>
      <c r="Q166" s="291"/>
      <c r="R166" s="291"/>
      <c r="S166" s="291"/>
      <c r="T166" s="291"/>
      <c r="U166" s="291"/>
      <c r="V166" s="378">
        <v>0</v>
      </c>
      <c r="W166" s="291"/>
      <c r="X166" s="291"/>
      <c r="Y166" s="291"/>
      <c r="Z166" s="291"/>
      <c r="AA166" s="291"/>
      <c r="AB166" s="291"/>
      <c r="AC166" s="291"/>
      <c r="AD166" s="291"/>
      <c r="AE166" s="292">
        <v>0</v>
      </c>
      <c r="AF166" s="293">
        <v>0</v>
      </c>
      <c r="AG166" s="293">
        <v>0</v>
      </c>
      <c r="AH166" s="293">
        <v>0</v>
      </c>
      <c r="AI166" s="294">
        <v>0</v>
      </c>
      <c r="AJ166" s="294">
        <v>0</v>
      </c>
      <c r="AK166" s="294">
        <v>0</v>
      </c>
      <c r="AL166" s="292">
        <v>0</v>
      </c>
      <c r="AM166" s="292">
        <v>0</v>
      </c>
      <c r="AN166" s="68" t="s">
        <v>1472</v>
      </c>
      <c r="AO166" s="68" t="s">
        <v>1106</v>
      </c>
      <c r="AP166" s="68" t="str">
        <f>IF(日報入力!AQ166,日報入力!BA166,"")</f>
        <v/>
      </c>
      <c r="AQ166" s="68" t="str">
        <f>IF(日報入力!AR166,日報入力!BB166,"")</f>
        <v/>
      </c>
      <c r="AR166" s="68" t="str">
        <f>IF(日報入力!AS166,"N勤","")</f>
        <v/>
      </c>
      <c r="AS166" s="295" t="e">
        <f t="shared" si="12"/>
        <v>#DIV/0!</v>
      </c>
      <c r="AT166" s="439">
        <f>日報入力!AY166</f>
        <v>0</v>
      </c>
      <c r="AU166" s="518" t="e">
        <f>IF(日報入力!G166,G166*60/E166,"")</f>
        <v>#DIV/0!</v>
      </c>
      <c r="AV166" s="528" t="str">
        <f>IF(日報入力!AT166,日報入力!AT166,"")</f>
        <v/>
      </c>
      <c r="AW166" s="529" t="str">
        <f>IF(日報入力!AT166,AE166/日報入力!AT166,"")</f>
        <v/>
      </c>
      <c r="AX166" s="530" t="str">
        <f>IF(1&lt;日報集計!AT166,AT166/(((F166-I166-J166-N166-O166)*60)/(E166)),"")</f>
        <v/>
      </c>
      <c r="AY166" s="664" t="e">
        <f>IF(日報入力!H166,AT166/(((F166-J166)*60)/E166),"")</f>
        <v>#DIV/0!</v>
      </c>
      <c r="AZ166" s="664" t="e">
        <f>IF(日報入力!I166,AT166/((G166*60)/E166),"")</f>
        <v>#DIV/0!</v>
      </c>
      <c r="BA166" s="296">
        <f>IF(日報入力!G166,G166/F166,"")</f>
        <v>1</v>
      </c>
      <c r="BB166" s="386">
        <f t="shared" si="13"/>
        <v>0</v>
      </c>
      <c r="BC166" s="386">
        <f t="shared" si="14"/>
        <v>0</v>
      </c>
      <c r="BD166" s="80">
        <f>日報入力!AU166</f>
        <v>0</v>
      </c>
      <c r="BE166" s="534" t="str">
        <f>IF(日報入力!AV166,日報入力!AV166,"")</f>
        <v/>
      </c>
      <c r="BF166" s="534" t="str">
        <f>IF(日報入力!AW166,日報入力!AW166,"")</f>
        <v/>
      </c>
      <c r="BG166" s="398">
        <f>IF(日報入力!G166,日報入力!K166*日報入力!D166*日報入力!BC166,"")</f>
        <v>0</v>
      </c>
    </row>
    <row r="167" spans="1:59" ht="19.5" hidden="1" customHeight="1" x14ac:dyDescent="0.15">
      <c r="A167" s="302">
        <v>44439</v>
      </c>
      <c r="B167" s="291">
        <v>31</v>
      </c>
      <c r="C167" s="291">
        <v>14</v>
      </c>
      <c r="D167" s="291">
        <v>582</v>
      </c>
      <c r="E167" s="291">
        <v>330</v>
      </c>
      <c r="F167" s="291">
        <v>465</v>
      </c>
      <c r="G167" s="291">
        <v>455</v>
      </c>
      <c r="H167" s="291">
        <v>232.5</v>
      </c>
      <c r="I167" s="291"/>
      <c r="J167" s="291"/>
      <c r="K167" s="291"/>
      <c r="L167" s="291"/>
      <c r="M167" s="291"/>
      <c r="N167" s="291"/>
      <c r="O167" s="291">
        <v>10</v>
      </c>
      <c r="P167" s="291"/>
      <c r="Q167" s="291"/>
      <c r="R167" s="291"/>
      <c r="S167" s="291"/>
      <c r="T167" s="291"/>
      <c r="U167" s="291"/>
      <c r="V167" s="378">
        <v>0</v>
      </c>
      <c r="W167" s="291"/>
      <c r="X167" s="291"/>
      <c r="Y167" s="291"/>
      <c r="Z167" s="291"/>
      <c r="AA167" s="291"/>
      <c r="AB167" s="291"/>
      <c r="AC167" s="291"/>
      <c r="AD167" s="291"/>
      <c r="AE167" s="292">
        <v>660</v>
      </c>
      <c r="AF167" s="293" t="s">
        <v>134</v>
      </c>
      <c r="AG167" s="293">
        <v>0.95</v>
      </c>
      <c r="AH167" s="293">
        <v>85</v>
      </c>
      <c r="AI167" s="294">
        <v>627</v>
      </c>
      <c r="AJ167" s="294">
        <v>627</v>
      </c>
      <c r="AK167" s="294">
        <v>0</v>
      </c>
      <c r="AL167" s="292">
        <v>56100</v>
      </c>
      <c r="AM167" s="292">
        <v>0</v>
      </c>
      <c r="AN167" s="68" t="s">
        <v>1605</v>
      </c>
      <c r="AO167" s="68" t="s">
        <v>1877</v>
      </c>
      <c r="AP167" s="68" t="str">
        <f>IF(日報入力!AQ167,日報入力!BA167,"")</f>
        <v>吉田</v>
      </c>
      <c r="AQ167" s="68" t="str">
        <f>IF(日報入力!AR167,日報入力!BB167,"")</f>
        <v/>
      </c>
      <c r="AR167" s="68" t="str">
        <f>IF(日報入力!AS167,"N勤","")</f>
        <v/>
      </c>
      <c r="AS167" s="295">
        <f t="shared" si="12"/>
        <v>0</v>
      </c>
      <c r="AT167" s="439">
        <f>日報入力!AY167</f>
        <v>85</v>
      </c>
      <c r="AU167" s="518">
        <f>IF(日報入力!G167,G167*60/E167,"")</f>
        <v>82.727272727272734</v>
      </c>
      <c r="AV167" s="528" t="str">
        <f>IF(日報入力!AT167,日報入力!AT167,"")</f>
        <v/>
      </c>
      <c r="AW167" s="529" t="str">
        <f>IF(日報入力!AT167,AE167/日報入力!AT167,"")</f>
        <v/>
      </c>
      <c r="AX167" s="530">
        <f>IF(1&lt;日報集計!AT167,AT167/(((F167-I167-J167-N167-O167)*60)/(E167)),"")</f>
        <v>1.0274725274725274</v>
      </c>
      <c r="AY167" s="664">
        <f>IF(日報入力!H167,AT167/(((F167-J167)*60)/E167),"")</f>
        <v>1.0053763440860215</v>
      </c>
      <c r="AZ167" s="664">
        <f>IF(日報入力!I167,AT167/((G167*60)/E167),"")</f>
        <v>1.0274725274725274</v>
      </c>
      <c r="BA167" s="296">
        <f>IF(日報入力!G167,G167/F167,"")</f>
        <v>0.978494623655914</v>
      </c>
      <c r="BB167" s="386">
        <f t="shared" si="13"/>
        <v>7238.7096774193542</v>
      </c>
      <c r="BC167" s="386">
        <f t="shared" si="14"/>
        <v>14477.419354838708</v>
      </c>
      <c r="BD167" s="80">
        <f>日報入力!AU167</f>
        <v>0</v>
      </c>
      <c r="BE167" s="534" t="str">
        <f>IF(日報入力!AV167,日報入力!AV167,"")</f>
        <v/>
      </c>
      <c r="BF167" s="534" t="str">
        <f>IF(日報入力!AW167,日報入力!AW167,"")</f>
        <v/>
      </c>
      <c r="BG167" s="398">
        <f>IF(日報入力!G167,日報入力!K167*日報入力!D167*日報入力!BC167,"")</f>
        <v>0</v>
      </c>
    </row>
    <row r="168" spans="1:59" ht="19.5" hidden="1" customHeight="1" x14ac:dyDescent="0.15">
      <c r="A168" s="302">
        <v>44439</v>
      </c>
      <c r="B168" s="291">
        <v>31</v>
      </c>
      <c r="C168" s="291">
        <v>21</v>
      </c>
      <c r="D168" s="291">
        <v>582</v>
      </c>
      <c r="E168" s="291">
        <v>141</v>
      </c>
      <c r="F168" s="291">
        <v>240</v>
      </c>
      <c r="G168" s="291">
        <v>205</v>
      </c>
      <c r="H168" s="291">
        <v>240</v>
      </c>
      <c r="I168" s="291">
        <v>10</v>
      </c>
      <c r="J168" s="291"/>
      <c r="K168" s="291"/>
      <c r="L168" s="291"/>
      <c r="M168" s="291"/>
      <c r="N168" s="291"/>
      <c r="O168" s="291">
        <v>15</v>
      </c>
      <c r="P168" s="291"/>
      <c r="Q168" s="291"/>
      <c r="R168" s="291"/>
      <c r="S168" s="291"/>
      <c r="T168" s="291">
        <v>10</v>
      </c>
      <c r="U168" s="291"/>
      <c r="V168" s="378">
        <v>0</v>
      </c>
      <c r="W168" s="291"/>
      <c r="X168" s="291"/>
      <c r="Y168" s="291"/>
      <c r="Z168" s="291"/>
      <c r="AA168" s="291"/>
      <c r="AB168" s="291"/>
      <c r="AC168" s="291"/>
      <c r="AD168" s="291"/>
      <c r="AE168" s="292">
        <v>282</v>
      </c>
      <c r="AF168" s="293" t="s">
        <v>134</v>
      </c>
      <c r="AG168" s="293">
        <v>0.95</v>
      </c>
      <c r="AH168" s="293">
        <v>85</v>
      </c>
      <c r="AI168" s="294">
        <v>267.89999999999998</v>
      </c>
      <c r="AJ168" s="294">
        <v>267.89999999999998</v>
      </c>
      <c r="AK168" s="294">
        <v>0</v>
      </c>
      <c r="AL168" s="292">
        <v>23970</v>
      </c>
      <c r="AM168" s="292">
        <v>0</v>
      </c>
      <c r="AN168" s="68" t="s">
        <v>1605</v>
      </c>
      <c r="AO168" s="68" t="s">
        <v>1877</v>
      </c>
      <c r="AP168" s="68" t="str">
        <f>IF(日報入力!AQ168,日報入力!BA168,"")</f>
        <v>吉田</v>
      </c>
      <c r="AQ168" s="68" t="str">
        <f>IF(日報入力!AR168,日報入力!BB168,"")</f>
        <v/>
      </c>
      <c r="AR168" s="68" t="str">
        <f>IF(日報入力!AS168,"N勤","")</f>
        <v/>
      </c>
      <c r="AS168" s="295">
        <f t="shared" si="12"/>
        <v>0</v>
      </c>
      <c r="AT168" s="439">
        <f>日報入力!AY168</f>
        <v>85</v>
      </c>
      <c r="AU168" s="518">
        <f>IF(日報入力!G168,G168*60/E168,"")</f>
        <v>87.234042553191486</v>
      </c>
      <c r="AV168" s="528" t="str">
        <f>IF(日報入力!AT168,日報入力!AT168,"")</f>
        <v/>
      </c>
      <c r="AW168" s="529" t="str">
        <f>IF(日報入力!AT168,AE168/日報入力!AT168,"")</f>
        <v/>
      </c>
      <c r="AX168" s="530">
        <f>IF(1&lt;日報集計!AT168,AT168/(((F168-I168-J168-N168-O168)*60)/(E168)),"")</f>
        <v>0.92906976744186054</v>
      </c>
      <c r="AY168" s="664">
        <f>IF(日報入力!H168,AT168/(((F168-J168)*60)/E168),"")</f>
        <v>0.83229166666666665</v>
      </c>
      <c r="AZ168" s="664">
        <f>IF(日報入力!I168,AT168/((G168*60)/E168),"")</f>
        <v>0.97439024390243911</v>
      </c>
      <c r="BA168" s="296">
        <f>IF(日報入力!G168,G168/F168,"")</f>
        <v>0.85416666666666663</v>
      </c>
      <c r="BB168" s="386">
        <f t="shared" si="13"/>
        <v>5992.5</v>
      </c>
      <c r="BC168" s="386">
        <f t="shared" si="14"/>
        <v>5992.5</v>
      </c>
      <c r="BD168" s="80">
        <f>日報入力!AU168</f>
        <v>0</v>
      </c>
      <c r="BE168" s="534" t="str">
        <f>IF(日報入力!AV168,日報入力!AV168,"")</f>
        <v/>
      </c>
      <c r="BF168" s="534" t="str">
        <f>IF(日報入力!AW168,日報入力!AW168,"")</f>
        <v/>
      </c>
      <c r="BG168" s="398">
        <f>IF(日報入力!G168,日報入力!K168*日報入力!D168*日報入力!BC168,"")</f>
        <v>0</v>
      </c>
    </row>
    <row r="169" spans="1:59" ht="19.5" hidden="1" customHeight="1" x14ac:dyDescent="0.15">
      <c r="A169" s="302">
        <v>44439</v>
      </c>
      <c r="B169" s="291">
        <v>32</v>
      </c>
      <c r="C169" s="291">
        <v>14</v>
      </c>
      <c r="D169" s="291">
        <v>609</v>
      </c>
      <c r="E169" s="291">
        <v>135</v>
      </c>
      <c r="F169" s="291">
        <v>405</v>
      </c>
      <c r="G169" s="291">
        <v>395</v>
      </c>
      <c r="H169" s="291">
        <v>202.5</v>
      </c>
      <c r="I169" s="291"/>
      <c r="J169" s="291"/>
      <c r="K169" s="291"/>
      <c r="L169" s="291"/>
      <c r="M169" s="291"/>
      <c r="N169" s="291"/>
      <c r="O169" s="291">
        <v>10</v>
      </c>
      <c r="P169" s="291"/>
      <c r="Q169" s="291"/>
      <c r="R169" s="291"/>
      <c r="S169" s="291"/>
      <c r="T169" s="291"/>
      <c r="U169" s="291"/>
      <c r="V169" s="378">
        <v>6</v>
      </c>
      <c r="W169" s="291"/>
      <c r="X169" s="291"/>
      <c r="Y169" s="291"/>
      <c r="Z169" s="291"/>
      <c r="AA169" s="291"/>
      <c r="AB169" s="291"/>
      <c r="AC169" s="291"/>
      <c r="AD169" s="291">
        <v>6</v>
      </c>
      <c r="AE169" s="292">
        <v>264</v>
      </c>
      <c r="AF169" s="293" t="s">
        <v>2148</v>
      </c>
      <c r="AG169" s="293">
        <v>1.58</v>
      </c>
      <c r="AH169" s="293">
        <v>76.7</v>
      </c>
      <c r="AI169" s="294">
        <v>426.6</v>
      </c>
      <c r="AJ169" s="294">
        <v>417.12</v>
      </c>
      <c r="AK169" s="294">
        <v>9.4800000000000182</v>
      </c>
      <c r="AL169" s="292">
        <v>20248.8</v>
      </c>
      <c r="AM169" s="292">
        <v>460.20000000000005</v>
      </c>
      <c r="AN169" s="68" t="s">
        <v>1806</v>
      </c>
      <c r="AO169" s="68" t="s">
        <v>1879</v>
      </c>
      <c r="AP169" s="68" t="str">
        <f>IF(日報入力!AQ169,日報入力!BA169,"")</f>
        <v>吉田</v>
      </c>
      <c r="AQ169" s="68" t="str">
        <f>IF(日報入力!AR169,日報入力!BB169,"")</f>
        <v/>
      </c>
      <c r="AR169" s="68" t="str">
        <f>IF(日報入力!AS169,"N勤","")</f>
        <v/>
      </c>
      <c r="AS169" s="295">
        <f t="shared" si="12"/>
        <v>2.2222222222222223E-2</v>
      </c>
      <c r="AT169" s="439">
        <f>日報入力!AY169</f>
        <v>120</v>
      </c>
      <c r="AU169" s="518">
        <f>IF(日報入力!G169,G169*60/E169,"")</f>
        <v>175.55555555555554</v>
      </c>
      <c r="AV169" s="528" t="str">
        <f>IF(日報入力!AT169,日報入力!AT169,"")</f>
        <v/>
      </c>
      <c r="AW169" s="529" t="str">
        <f>IF(日報入力!AT169,AE169/日報入力!AT169,"")</f>
        <v/>
      </c>
      <c r="AX169" s="530">
        <f>IF(1&lt;日報集計!AT169,AT169/(((F169-I169-J169-N169-O169)*60)/(E169)),"")</f>
        <v>0.68354430379746844</v>
      </c>
      <c r="AY169" s="664">
        <f>IF(日報入力!H169,AT169/(((F169-J169)*60)/E169),"")</f>
        <v>0.66666666666666663</v>
      </c>
      <c r="AZ169" s="664">
        <f>IF(日報入力!I169,AT169/((G169*60)/E169),"")</f>
        <v>0.68354430379746844</v>
      </c>
      <c r="BA169" s="296">
        <f>IF(日報入力!G169,G169/F169,"")</f>
        <v>0.97530864197530864</v>
      </c>
      <c r="BB169" s="386">
        <f t="shared" si="13"/>
        <v>2999.8222222222221</v>
      </c>
      <c r="BC169" s="386">
        <f t="shared" si="14"/>
        <v>5999.6444444444442</v>
      </c>
      <c r="BD169" s="80">
        <f>日報入力!AU169</f>
        <v>0</v>
      </c>
      <c r="BE169" s="534" t="str">
        <f>IF(日報入力!AV169,日報入力!AV169,"")</f>
        <v/>
      </c>
      <c r="BF169" s="534" t="str">
        <f>IF(日報入力!AW169,日報入力!AW169,"")</f>
        <v/>
      </c>
      <c r="BG169" s="398">
        <f>IF(日報入力!G169,日報入力!K169*日報入力!D169*日報入力!BC169,"")</f>
        <v>0</v>
      </c>
    </row>
    <row r="170" spans="1:59" ht="19.5" hidden="1" customHeight="1" x14ac:dyDescent="0.15">
      <c r="A170" s="302">
        <v>44439</v>
      </c>
      <c r="B170" s="291">
        <v>25</v>
      </c>
      <c r="C170" s="291">
        <v>3</v>
      </c>
      <c r="D170" s="291">
        <v>30</v>
      </c>
      <c r="E170" s="291">
        <v>36</v>
      </c>
      <c r="F170" s="291">
        <v>180</v>
      </c>
      <c r="G170" s="291">
        <v>140</v>
      </c>
      <c r="H170" s="291">
        <v>180</v>
      </c>
      <c r="I170" s="291">
        <v>10</v>
      </c>
      <c r="J170" s="291"/>
      <c r="K170" s="291"/>
      <c r="L170" s="291"/>
      <c r="M170" s="291"/>
      <c r="N170" s="291"/>
      <c r="O170" s="291"/>
      <c r="P170" s="291"/>
      <c r="Q170" s="291"/>
      <c r="R170" s="291"/>
      <c r="S170" s="291"/>
      <c r="T170" s="291">
        <v>30</v>
      </c>
      <c r="U170" s="291"/>
      <c r="V170" s="378">
        <v>1</v>
      </c>
      <c r="W170" s="291"/>
      <c r="X170" s="291"/>
      <c r="Y170" s="291"/>
      <c r="Z170" s="291"/>
      <c r="AA170" s="291"/>
      <c r="AB170" s="291">
        <v>1</v>
      </c>
      <c r="AC170" s="291"/>
      <c r="AD170" s="291"/>
      <c r="AE170" s="292">
        <v>35</v>
      </c>
      <c r="AF170" s="293" t="s">
        <v>2147</v>
      </c>
      <c r="AG170" s="293">
        <v>10.7</v>
      </c>
      <c r="AH170" s="293">
        <v>670.32</v>
      </c>
      <c r="AI170" s="294">
        <v>385.2</v>
      </c>
      <c r="AJ170" s="294">
        <v>374.5</v>
      </c>
      <c r="AK170" s="294">
        <v>10.699999999999989</v>
      </c>
      <c r="AL170" s="292">
        <v>23461.200000000001</v>
      </c>
      <c r="AM170" s="292">
        <v>670.32</v>
      </c>
      <c r="AN170" s="68" t="s">
        <v>2056</v>
      </c>
      <c r="AO170" s="68" t="s">
        <v>1865</v>
      </c>
      <c r="AP170" s="68" t="str">
        <f>IF(日報入力!AQ170,日報入力!BA170,"")</f>
        <v/>
      </c>
      <c r="AQ170" s="68" t="str">
        <f>IF(日報入力!AR170,日報入力!BB170,"")</f>
        <v/>
      </c>
      <c r="AR170" s="68" t="str">
        <f>IF(日報入力!AS170,"N勤","")</f>
        <v/>
      </c>
      <c r="AS170" s="295">
        <f t="shared" si="12"/>
        <v>2.7777777777777776E-2</v>
      </c>
      <c r="AT170" s="439">
        <f>日報入力!AY170</f>
        <v>210</v>
      </c>
      <c r="AU170" s="518">
        <f>IF(日報入力!G170,G170*60/E170,"")</f>
        <v>233.33333333333334</v>
      </c>
      <c r="AV170" s="528" t="str">
        <f>IF(日報入力!AT170,日報入力!AT170,"")</f>
        <v/>
      </c>
      <c r="AW170" s="529" t="str">
        <f>IF(日報入力!AT170,AE170/日報入力!AT170,"")</f>
        <v/>
      </c>
      <c r="AX170" s="530">
        <f>IF(1&lt;日報集計!AT170,AT170/(((F170-I170-J170-N170-O170)*60)/(E170)),"")</f>
        <v>0.74117647058823533</v>
      </c>
      <c r="AY170" s="664">
        <f>IF(日報入力!H170,AT170/(((F170-J170)*60)/E170),"")</f>
        <v>0.7</v>
      </c>
      <c r="AZ170" s="664">
        <f>IF(日報入力!I170,AT170/((G170*60)/E170),"")</f>
        <v>0.89999999999999991</v>
      </c>
      <c r="BA170" s="296">
        <f>IF(日報入力!G170,G170/F170,"")</f>
        <v>0.77777777777777779</v>
      </c>
      <c r="BB170" s="386">
        <f t="shared" si="13"/>
        <v>7820.4000000000005</v>
      </c>
      <c r="BC170" s="386">
        <f t="shared" si="14"/>
        <v>7820.4000000000005</v>
      </c>
      <c r="BD170" s="80" t="str">
        <f>日報入力!AU170</f>
        <v>KB768WJ台車セット</v>
      </c>
      <c r="BE170" s="534" t="str">
        <f>IF(日報入力!AV170,日報入力!AV170,"")</f>
        <v/>
      </c>
      <c r="BF170" s="534" t="str">
        <f>IF(日報入力!AW170,日報入力!AW170,"")</f>
        <v/>
      </c>
      <c r="BG170" s="398">
        <f>IF(日報入力!G170,日報入力!K170*日報入力!D170*日報入力!BC170,"")</f>
        <v>0</v>
      </c>
    </row>
    <row r="171" spans="1:59" ht="19.5" hidden="1" customHeight="1" x14ac:dyDescent="0.15">
      <c r="A171" s="302">
        <v>44439</v>
      </c>
      <c r="B171" s="291">
        <v>25</v>
      </c>
      <c r="C171" s="291">
        <v>3</v>
      </c>
      <c r="D171" s="291">
        <v>29</v>
      </c>
      <c r="E171" s="291">
        <v>0</v>
      </c>
      <c r="F171" s="291">
        <v>30</v>
      </c>
      <c r="G171" s="291">
        <v>0</v>
      </c>
      <c r="H171" s="291">
        <v>30</v>
      </c>
      <c r="I171" s="291"/>
      <c r="J171" s="291">
        <v>30</v>
      </c>
      <c r="K171" s="291"/>
      <c r="L171" s="291"/>
      <c r="M171" s="291"/>
      <c r="N171" s="291"/>
      <c r="O171" s="291"/>
      <c r="P171" s="291"/>
      <c r="Q171" s="291"/>
      <c r="R171" s="291"/>
      <c r="S171" s="291"/>
      <c r="T171" s="291"/>
      <c r="U171" s="291"/>
      <c r="V171" s="378">
        <v>0</v>
      </c>
      <c r="W171" s="291"/>
      <c r="X171" s="291"/>
      <c r="Y171" s="291"/>
      <c r="Z171" s="291"/>
      <c r="AA171" s="291"/>
      <c r="AB171" s="291"/>
      <c r="AC171" s="291"/>
      <c r="AD171" s="291"/>
      <c r="AE171" s="292">
        <v>0</v>
      </c>
      <c r="AF171" s="293" t="s">
        <v>2147</v>
      </c>
      <c r="AG171" s="293">
        <v>6.5</v>
      </c>
      <c r="AH171" s="293">
        <v>340.5</v>
      </c>
      <c r="AI171" s="294">
        <v>0</v>
      </c>
      <c r="AJ171" s="294">
        <v>0</v>
      </c>
      <c r="AK171" s="294">
        <v>0</v>
      </c>
      <c r="AL171" s="292">
        <v>0</v>
      </c>
      <c r="AM171" s="292">
        <v>0</v>
      </c>
      <c r="AN171" s="68" t="s">
        <v>2062</v>
      </c>
      <c r="AO171" s="68" t="s">
        <v>1865</v>
      </c>
      <c r="AP171" s="68" t="str">
        <f>IF(日報入力!AQ171,日報入力!BA171,"")</f>
        <v/>
      </c>
      <c r="AQ171" s="68" t="str">
        <f>IF(日報入力!AR171,日報入力!BB171,"")</f>
        <v/>
      </c>
      <c r="AR171" s="68" t="str">
        <f>IF(日報入力!AS171,"N勤","")</f>
        <v/>
      </c>
      <c r="AS171" s="295" t="e">
        <f t="shared" si="12"/>
        <v>#DIV/0!</v>
      </c>
      <c r="AT171" s="439">
        <f>日報入力!AY171</f>
        <v>210</v>
      </c>
      <c r="AU171" s="518" t="e">
        <f>IF(日報入力!G171,G171*60/E171,"")</f>
        <v>#DIV/0!</v>
      </c>
      <c r="AV171" s="528" t="str">
        <f>IF(日報入力!AT171,日報入力!AT171,"")</f>
        <v/>
      </c>
      <c r="AW171" s="529" t="str">
        <f>IF(日報入力!AT171,AE171/日報入力!AT171,"")</f>
        <v/>
      </c>
      <c r="AX171" s="530" t="e">
        <f>IF(1&lt;日報集計!AT171,AT171/(((F171-I171-J171-N171-O171)*60)/(E171)),"")</f>
        <v>#DIV/0!</v>
      </c>
      <c r="AY171" s="664" t="e">
        <f>IF(日報入力!H171,AT171/(((F171-J171)*60)/E171),"")</f>
        <v>#DIV/0!</v>
      </c>
      <c r="AZ171" s="664" t="e">
        <f>IF(日報入力!I171,AT171/((G171*60)/E171),"")</f>
        <v>#DIV/0!</v>
      </c>
      <c r="BA171" s="296">
        <f>IF(日報入力!G171,G171/F171,"")</f>
        <v>0</v>
      </c>
      <c r="BB171" s="386">
        <f t="shared" si="13"/>
        <v>0</v>
      </c>
      <c r="BC171" s="386">
        <f t="shared" si="14"/>
        <v>0</v>
      </c>
      <c r="BD171" s="80">
        <f>日報入力!AU171</f>
        <v>0</v>
      </c>
      <c r="BE171" s="534" t="str">
        <f>IF(日報入力!AV171,日報入力!AV171,"")</f>
        <v/>
      </c>
      <c r="BF171" s="534" t="str">
        <f>IF(日報入力!AW171,日報入力!AW171,"")</f>
        <v/>
      </c>
      <c r="BG171" s="398">
        <f>IF(日報入力!G171,日報入力!K171*日報入力!D171*日報入力!BC171,"")</f>
        <v>0</v>
      </c>
    </row>
    <row r="172" spans="1:59" ht="19.5" hidden="1" customHeight="1" x14ac:dyDescent="0.15">
      <c r="A172" s="302">
        <v>44439</v>
      </c>
      <c r="B172" s="291">
        <v>25</v>
      </c>
      <c r="C172" s="291">
        <v>3</v>
      </c>
      <c r="D172" s="291">
        <v>29</v>
      </c>
      <c r="E172" s="291">
        <v>14</v>
      </c>
      <c r="F172" s="291">
        <v>110</v>
      </c>
      <c r="G172" s="291">
        <v>95</v>
      </c>
      <c r="H172" s="291">
        <v>110</v>
      </c>
      <c r="I172" s="291">
        <v>15</v>
      </c>
      <c r="J172" s="291"/>
      <c r="K172" s="291"/>
      <c r="L172" s="291"/>
      <c r="M172" s="291"/>
      <c r="N172" s="291"/>
      <c r="O172" s="291"/>
      <c r="P172" s="291"/>
      <c r="Q172" s="291"/>
      <c r="R172" s="291"/>
      <c r="S172" s="291"/>
      <c r="T172" s="291"/>
      <c r="U172" s="291"/>
      <c r="V172" s="378">
        <v>0</v>
      </c>
      <c r="W172" s="291"/>
      <c r="X172" s="291"/>
      <c r="Y172" s="291"/>
      <c r="Z172" s="291"/>
      <c r="AA172" s="291"/>
      <c r="AB172" s="291"/>
      <c r="AC172" s="291"/>
      <c r="AD172" s="291"/>
      <c r="AE172" s="292">
        <v>14</v>
      </c>
      <c r="AF172" s="293" t="s">
        <v>2147</v>
      </c>
      <c r="AG172" s="293">
        <v>6.5</v>
      </c>
      <c r="AH172" s="293">
        <v>340.5</v>
      </c>
      <c r="AI172" s="294">
        <v>91</v>
      </c>
      <c r="AJ172" s="294">
        <v>91</v>
      </c>
      <c r="AK172" s="294">
        <v>0</v>
      </c>
      <c r="AL172" s="292">
        <v>4767</v>
      </c>
      <c r="AM172" s="292">
        <v>0</v>
      </c>
      <c r="AN172" s="68" t="s">
        <v>2062</v>
      </c>
      <c r="AO172" s="68" t="s">
        <v>1865</v>
      </c>
      <c r="AP172" s="68" t="str">
        <f>IF(日報入力!AQ172,日報入力!BA172,"")</f>
        <v/>
      </c>
      <c r="AQ172" s="68" t="str">
        <f>IF(日報入力!AR172,日報入力!BB172,"")</f>
        <v/>
      </c>
      <c r="AR172" s="68" t="str">
        <f>IF(日報入力!AS172,"N勤","")</f>
        <v/>
      </c>
      <c r="AS172" s="295">
        <f t="shared" si="12"/>
        <v>0</v>
      </c>
      <c r="AT172" s="439">
        <f>日報入力!AY172</f>
        <v>210</v>
      </c>
      <c r="AU172" s="518">
        <f>IF(日報入力!G172,G172*60/E172,"")</f>
        <v>407.14285714285717</v>
      </c>
      <c r="AV172" s="528" t="str">
        <f>IF(日報入力!AT172,日報入力!AT172,"")</f>
        <v/>
      </c>
      <c r="AW172" s="529" t="str">
        <f>IF(日報入力!AT172,AE172/日報入力!AT172,"")</f>
        <v/>
      </c>
      <c r="AX172" s="530">
        <f>IF(1&lt;日報集計!AT172,AT172/(((F172-I172-J172-N172-O172)*60)/(E172)),"")</f>
        <v>0.51578947368421046</v>
      </c>
      <c r="AY172" s="664">
        <f>IF(日報入力!H172,AT172/(((F172-J172)*60)/E172),"")</f>
        <v>0.44545454545454544</v>
      </c>
      <c r="AZ172" s="664">
        <f>IF(日報入力!I172,AT172/((G172*60)/E172),"")</f>
        <v>0.51578947368421046</v>
      </c>
      <c r="BA172" s="296">
        <f>IF(日報入力!G172,G172/F172,"")</f>
        <v>0.86363636363636365</v>
      </c>
      <c r="BB172" s="386">
        <f t="shared" si="13"/>
        <v>2600.181818181818</v>
      </c>
      <c r="BC172" s="386">
        <f t="shared" si="14"/>
        <v>2600.181818181818</v>
      </c>
      <c r="BD172" s="80">
        <f>日報入力!AU172</f>
        <v>0</v>
      </c>
      <c r="BE172" s="534" t="str">
        <f>IF(日報入力!AV172,日報入力!AV172,"")</f>
        <v/>
      </c>
      <c r="BF172" s="534" t="str">
        <f>IF(日報入力!AW172,日報入力!AW172,"")</f>
        <v/>
      </c>
      <c r="BG172" s="398">
        <f>IF(日報入力!G172,日報入力!K172*日報入力!D172*日報入力!BC172,"")</f>
        <v>0</v>
      </c>
    </row>
    <row r="173" spans="1:59" ht="19.5" hidden="1" customHeight="1" x14ac:dyDescent="0.15">
      <c r="A173" s="302">
        <v>44439</v>
      </c>
      <c r="B173" s="291">
        <v>25</v>
      </c>
      <c r="C173" s="291">
        <v>3</v>
      </c>
      <c r="D173" s="291">
        <v>32</v>
      </c>
      <c r="E173" s="291">
        <v>0</v>
      </c>
      <c r="F173" s="291">
        <v>30</v>
      </c>
      <c r="G173" s="291">
        <v>0</v>
      </c>
      <c r="H173" s="291">
        <v>30</v>
      </c>
      <c r="I173" s="291"/>
      <c r="J173" s="291">
        <v>30</v>
      </c>
      <c r="K173" s="291"/>
      <c r="L173" s="291"/>
      <c r="M173" s="291"/>
      <c r="N173" s="291"/>
      <c r="O173" s="291"/>
      <c r="P173" s="291"/>
      <c r="Q173" s="291"/>
      <c r="R173" s="291"/>
      <c r="S173" s="291"/>
      <c r="T173" s="291"/>
      <c r="U173" s="291"/>
      <c r="V173" s="378">
        <v>0</v>
      </c>
      <c r="W173" s="291"/>
      <c r="X173" s="291"/>
      <c r="Y173" s="291"/>
      <c r="Z173" s="291"/>
      <c r="AA173" s="291"/>
      <c r="AB173" s="291"/>
      <c r="AC173" s="291"/>
      <c r="AD173" s="291"/>
      <c r="AE173" s="292">
        <v>0</v>
      </c>
      <c r="AF173" s="293" t="s">
        <v>2147</v>
      </c>
      <c r="AG173" s="293">
        <v>6.5</v>
      </c>
      <c r="AH173" s="293">
        <v>402</v>
      </c>
      <c r="AI173" s="294">
        <v>0</v>
      </c>
      <c r="AJ173" s="294">
        <v>0</v>
      </c>
      <c r="AK173" s="294">
        <v>0</v>
      </c>
      <c r="AL173" s="292">
        <v>0</v>
      </c>
      <c r="AM173" s="292">
        <v>0</v>
      </c>
      <c r="AN173" s="68" t="s">
        <v>2064</v>
      </c>
      <c r="AO173" s="68" t="s">
        <v>1865</v>
      </c>
      <c r="AP173" s="68" t="str">
        <f>IF(日報入力!AQ173,日報入力!BA173,"")</f>
        <v/>
      </c>
      <c r="AQ173" s="68" t="str">
        <f>IF(日報入力!AR173,日報入力!BB173,"")</f>
        <v/>
      </c>
      <c r="AR173" s="68" t="str">
        <f>IF(日報入力!AS173,"N勤","")</f>
        <v/>
      </c>
      <c r="AS173" s="295" t="e">
        <f t="shared" si="12"/>
        <v>#DIV/0!</v>
      </c>
      <c r="AT173" s="439">
        <f>日報入力!AY173</f>
        <v>210</v>
      </c>
      <c r="AU173" s="518" t="e">
        <f>IF(日報入力!G173,G173*60/E173,"")</f>
        <v>#DIV/0!</v>
      </c>
      <c r="AV173" s="528" t="str">
        <f>IF(日報入力!AT173,日報入力!AT173,"")</f>
        <v/>
      </c>
      <c r="AW173" s="529" t="str">
        <f>IF(日報入力!AT173,AE173/日報入力!AT173,"")</f>
        <v/>
      </c>
      <c r="AX173" s="530" t="e">
        <f>IF(1&lt;日報集計!AT173,AT173/(((F173-I173-J173-N173-O173)*60)/(E173)),"")</f>
        <v>#DIV/0!</v>
      </c>
      <c r="AY173" s="664" t="e">
        <f>IF(日報入力!H173,AT173/(((F173-J173)*60)/E173),"")</f>
        <v>#DIV/0!</v>
      </c>
      <c r="AZ173" s="664" t="e">
        <f>IF(日報入力!I173,AT173/((G173*60)/E173),"")</f>
        <v>#DIV/0!</v>
      </c>
      <c r="BA173" s="296">
        <f>IF(日報入力!G173,G173/F173,"")</f>
        <v>0</v>
      </c>
      <c r="BB173" s="386">
        <f t="shared" si="13"/>
        <v>0</v>
      </c>
      <c r="BC173" s="386">
        <f t="shared" si="14"/>
        <v>0</v>
      </c>
      <c r="BD173" s="80">
        <f>日報入力!AU173</f>
        <v>0</v>
      </c>
      <c r="BE173" s="534" t="str">
        <f>IF(日報入力!AV173,日報入力!AV173,"")</f>
        <v/>
      </c>
      <c r="BF173" s="534" t="str">
        <f>IF(日報入力!AW173,日報入力!AW173,"")</f>
        <v/>
      </c>
      <c r="BG173" s="398">
        <f>IF(日報入力!G173,日報入力!K173*日報入力!D173*日報入力!BC173,"")</f>
        <v>0</v>
      </c>
    </row>
    <row r="174" spans="1:59" ht="19.5" hidden="1" customHeight="1" x14ac:dyDescent="0.15">
      <c r="A174" s="302">
        <v>44439</v>
      </c>
      <c r="B174" s="291">
        <v>25</v>
      </c>
      <c r="C174" s="291">
        <v>3</v>
      </c>
      <c r="D174" s="291">
        <v>32</v>
      </c>
      <c r="E174" s="291">
        <v>7</v>
      </c>
      <c r="F174" s="291">
        <v>75</v>
      </c>
      <c r="G174" s="291">
        <v>45</v>
      </c>
      <c r="H174" s="291">
        <v>75</v>
      </c>
      <c r="I174" s="291">
        <v>20</v>
      </c>
      <c r="J174" s="291"/>
      <c r="K174" s="291"/>
      <c r="L174" s="291"/>
      <c r="M174" s="291"/>
      <c r="N174" s="291"/>
      <c r="O174" s="291">
        <v>10</v>
      </c>
      <c r="P174" s="291"/>
      <c r="Q174" s="291"/>
      <c r="R174" s="291"/>
      <c r="S174" s="291"/>
      <c r="T174" s="291"/>
      <c r="U174" s="291"/>
      <c r="V174" s="378">
        <v>0</v>
      </c>
      <c r="W174" s="291"/>
      <c r="X174" s="291"/>
      <c r="Y174" s="291"/>
      <c r="Z174" s="291"/>
      <c r="AA174" s="291"/>
      <c r="AB174" s="291"/>
      <c r="AC174" s="291"/>
      <c r="AD174" s="291"/>
      <c r="AE174" s="292">
        <v>7</v>
      </c>
      <c r="AF174" s="293" t="s">
        <v>2147</v>
      </c>
      <c r="AG174" s="293">
        <v>6.5</v>
      </c>
      <c r="AH174" s="293">
        <v>402</v>
      </c>
      <c r="AI174" s="294">
        <v>45.5</v>
      </c>
      <c r="AJ174" s="294">
        <v>45.5</v>
      </c>
      <c r="AK174" s="294">
        <v>0</v>
      </c>
      <c r="AL174" s="292">
        <v>2814</v>
      </c>
      <c r="AM174" s="292">
        <v>0</v>
      </c>
      <c r="AN174" s="68" t="s">
        <v>2064</v>
      </c>
      <c r="AO174" s="68" t="s">
        <v>1865</v>
      </c>
      <c r="AP174" s="68" t="str">
        <f>IF(日報入力!AQ174,日報入力!BA174,"")</f>
        <v/>
      </c>
      <c r="AQ174" s="68" t="str">
        <f>IF(日報入力!AR174,日報入力!BB174,"")</f>
        <v/>
      </c>
      <c r="AR174" s="68" t="str">
        <f>IF(日報入力!AS174,"N勤","")</f>
        <v/>
      </c>
      <c r="AS174" s="295">
        <f t="shared" si="12"/>
        <v>0</v>
      </c>
      <c r="AT174" s="439">
        <f>日報入力!AY174</f>
        <v>210</v>
      </c>
      <c r="AU174" s="518">
        <f>IF(日報入力!G174,G174*60/E174,"")</f>
        <v>385.71428571428572</v>
      </c>
      <c r="AV174" s="528" t="str">
        <f>IF(日報入力!AT174,日報入力!AT174,"")</f>
        <v/>
      </c>
      <c r="AW174" s="529" t="str">
        <f>IF(日報入力!AT174,AE174/日報入力!AT174,"")</f>
        <v/>
      </c>
      <c r="AX174" s="530">
        <f>IF(1&lt;日報集計!AT174,AT174/(((F174-I174-J174-N174-O174)*60)/(E174)),"")</f>
        <v>0.5444444444444444</v>
      </c>
      <c r="AY174" s="664">
        <f>IF(日報入力!H174,AT174/(((F174-J174)*60)/E174),"")</f>
        <v>0.32666666666666666</v>
      </c>
      <c r="AZ174" s="664">
        <f>IF(日報入力!I174,AT174/((G174*60)/E174),"")</f>
        <v>0.5444444444444444</v>
      </c>
      <c r="BA174" s="296">
        <f>IF(日報入力!G174,G174/F174,"")</f>
        <v>0.6</v>
      </c>
      <c r="BB174" s="386">
        <f t="shared" si="13"/>
        <v>2251.2000000000003</v>
      </c>
      <c r="BC174" s="386">
        <f t="shared" si="14"/>
        <v>2251.2000000000003</v>
      </c>
      <c r="BD174" s="80">
        <f>日報入力!AU174</f>
        <v>0</v>
      </c>
      <c r="BE174" s="534" t="str">
        <f>IF(日報入力!AV174,日報入力!AV174,"")</f>
        <v/>
      </c>
      <c r="BF174" s="534" t="str">
        <f>IF(日報入力!AW174,日報入力!AW174,"")</f>
        <v/>
      </c>
      <c r="BG174" s="398">
        <f>IF(日報入力!G174,日報入力!K174*日報入力!D174*日報入力!BC174,"")</f>
        <v>0</v>
      </c>
    </row>
    <row r="175" spans="1:59" ht="19.5" hidden="1" customHeight="1" x14ac:dyDescent="0.15">
      <c r="A175" s="302">
        <v>44439</v>
      </c>
      <c r="B175" s="291">
        <v>29</v>
      </c>
      <c r="C175" s="291">
        <v>17</v>
      </c>
      <c r="D175" s="291">
        <v>454</v>
      </c>
      <c r="E175" s="291">
        <v>109</v>
      </c>
      <c r="F175" s="291">
        <v>375</v>
      </c>
      <c r="G175" s="291">
        <v>375</v>
      </c>
      <c r="H175" s="291">
        <v>300</v>
      </c>
      <c r="I175" s="291"/>
      <c r="J175" s="291"/>
      <c r="K175" s="291"/>
      <c r="L175" s="291"/>
      <c r="M175" s="291"/>
      <c r="N175" s="291"/>
      <c r="O175" s="291"/>
      <c r="P175" s="291"/>
      <c r="Q175" s="291"/>
      <c r="R175" s="291"/>
      <c r="S175" s="291"/>
      <c r="T175" s="291"/>
      <c r="U175" s="291"/>
      <c r="V175" s="378">
        <v>0</v>
      </c>
      <c r="W175" s="291"/>
      <c r="X175" s="291"/>
      <c r="Y175" s="291"/>
      <c r="Z175" s="291"/>
      <c r="AA175" s="291"/>
      <c r="AB175" s="291"/>
      <c r="AC175" s="291"/>
      <c r="AD175" s="291"/>
      <c r="AE175" s="292">
        <v>109</v>
      </c>
      <c r="AF175" s="293" t="s">
        <v>1031</v>
      </c>
      <c r="AG175" s="293">
        <v>9.3000000000000007</v>
      </c>
      <c r="AH175" s="293">
        <v>655</v>
      </c>
      <c r="AI175" s="294">
        <v>1013.7</v>
      </c>
      <c r="AJ175" s="294">
        <v>1013.7</v>
      </c>
      <c r="AK175" s="294">
        <v>0</v>
      </c>
      <c r="AL175" s="292">
        <v>71395</v>
      </c>
      <c r="AM175" s="292">
        <v>0</v>
      </c>
      <c r="AN175" s="68" t="s">
        <v>1945</v>
      </c>
      <c r="AO175" s="68" t="s">
        <v>1873</v>
      </c>
      <c r="AP175" s="68" t="str">
        <f>IF(日報入力!AQ175,日報入力!BA175,"")</f>
        <v/>
      </c>
      <c r="AQ175" s="68" t="str">
        <f>IF(日報入力!AR175,日報入力!BB175,"")</f>
        <v/>
      </c>
      <c r="AR175" s="68" t="str">
        <f>IF(日報入力!AS175,"N勤","")</f>
        <v/>
      </c>
      <c r="AS175" s="295">
        <f t="shared" si="12"/>
        <v>0</v>
      </c>
      <c r="AT175" s="439">
        <f>日報入力!AY175</f>
        <v>210</v>
      </c>
      <c r="AU175" s="518">
        <f>IF(日報入力!G175,G175*60/E175,"")</f>
        <v>206.42201834862385</v>
      </c>
      <c r="AV175" s="528" t="str">
        <f>IF(日報入力!AT175,日報入力!AT175,"")</f>
        <v/>
      </c>
      <c r="AW175" s="529" t="str">
        <f>IF(日報入力!AT175,AE175/日報入力!AT175,"")</f>
        <v/>
      </c>
      <c r="AX175" s="530">
        <f>IF(1&lt;日報集計!AT175,AT175/(((F175-I175-J175-N175-O175)*60)/(E175)),"")</f>
        <v>1.0173333333333334</v>
      </c>
      <c r="AY175" s="664">
        <f>IF(日報入力!H175,AT175/(((F175-J175)*60)/E175),"")</f>
        <v>1.0173333333333334</v>
      </c>
      <c r="AZ175" s="664">
        <f>IF(日報入力!I175,AT175/((G175*60)/E175),"")</f>
        <v>1.0173333333333334</v>
      </c>
      <c r="BA175" s="296">
        <f>IF(日報入力!G175,G175/F175,"")</f>
        <v>1</v>
      </c>
      <c r="BB175" s="386">
        <f t="shared" si="13"/>
        <v>11423.199999999999</v>
      </c>
      <c r="BC175" s="386">
        <f t="shared" si="14"/>
        <v>14279</v>
      </c>
      <c r="BD175" s="80">
        <f>日報入力!AU175</f>
        <v>0</v>
      </c>
      <c r="BE175" s="534" t="str">
        <f>IF(日報入力!AV175,日報入力!AV175,"")</f>
        <v/>
      </c>
      <c r="BF175" s="534" t="str">
        <f>IF(日報入力!AW175,日報入力!AW175,"")</f>
        <v/>
      </c>
      <c r="BG175" s="398">
        <f>IF(日報入力!G175,日報入力!K175*日報入力!D175*日報入力!BC175,"")</f>
        <v>0</v>
      </c>
    </row>
    <row r="176" spans="1:59" ht="19.5" hidden="1" customHeight="1" x14ac:dyDescent="0.15">
      <c r="A176" s="302">
        <v>44439</v>
      </c>
      <c r="B176" s="291">
        <v>29</v>
      </c>
      <c r="C176" s="291">
        <v>17</v>
      </c>
      <c r="D176" s="291">
        <v>497</v>
      </c>
      <c r="E176" s="291">
        <v>0</v>
      </c>
      <c r="F176" s="291">
        <v>60</v>
      </c>
      <c r="G176" s="291">
        <v>0</v>
      </c>
      <c r="H176" s="291">
        <v>60</v>
      </c>
      <c r="I176" s="291"/>
      <c r="J176" s="291">
        <v>60</v>
      </c>
      <c r="K176" s="291"/>
      <c r="L176" s="291"/>
      <c r="M176" s="291"/>
      <c r="N176" s="291"/>
      <c r="O176" s="291"/>
      <c r="P176" s="291"/>
      <c r="Q176" s="291"/>
      <c r="R176" s="291"/>
      <c r="S176" s="291"/>
      <c r="T176" s="291"/>
      <c r="U176" s="291"/>
      <c r="V176" s="378">
        <v>0</v>
      </c>
      <c r="W176" s="291"/>
      <c r="X176" s="291"/>
      <c r="Y176" s="291"/>
      <c r="Z176" s="291"/>
      <c r="AA176" s="291"/>
      <c r="AB176" s="291"/>
      <c r="AC176" s="291"/>
      <c r="AD176" s="291"/>
      <c r="AE176" s="292">
        <v>0</v>
      </c>
      <c r="AF176" s="293" t="s">
        <v>1749</v>
      </c>
      <c r="AG176" s="293">
        <v>15.25</v>
      </c>
      <c r="AH176" s="293">
        <v>1136</v>
      </c>
      <c r="AI176" s="294">
        <v>0</v>
      </c>
      <c r="AJ176" s="294">
        <v>0</v>
      </c>
      <c r="AK176" s="294">
        <v>0</v>
      </c>
      <c r="AL176" s="292">
        <v>0</v>
      </c>
      <c r="AM176" s="292">
        <v>0</v>
      </c>
      <c r="AN176" s="68" t="s">
        <v>1966</v>
      </c>
      <c r="AO176" s="68" t="s">
        <v>1873</v>
      </c>
      <c r="AP176" s="68" t="str">
        <f>IF(日報入力!AQ176,日報入力!BA176,"")</f>
        <v/>
      </c>
      <c r="AQ176" s="68" t="str">
        <f>IF(日報入力!AR176,日報入力!BB176,"")</f>
        <v/>
      </c>
      <c r="AR176" s="68" t="str">
        <f>IF(日報入力!AS176,"N勤","")</f>
        <v/>
      </c>
      <c r="AS176" s="295" t="e">
        <f t="shared" si="12"/>
        <v>#DIV/0!</v>
      </c>
      <c r="AT176" s="439">
        <f>日報入力!AY176</f>
        <v>480</v>
      </c>
      <c r="AU176" s="518" t="e">
        <f>IF(日報入力!G176,G176*60/E176,"")</f>
        <v>#DIV/0!</v>
      </c>
      <c r="AV176" s="528" t="str">
        <f>IF(日報入力!AT176,日報入力!AT176,"")</f>
        <v/>
      </c>
      <c r="AW176" s="529" t="str">
        <f>IF(日報入力!AT176,AE176/日報入力!AT176,"")</f>
        <v/>
      </c>
      <c r="AX176" s="530" t="e">
        <f>IF(1&lt;日報集計!AT176,AT176/(((F176-I176-J176-N176-O176)*60)/(E176)),"")</f>
        <v>#DIV/0!</v>
      </c>
      <c r="AY176" s="664" t="e">
        <f>IF(日報入力!H176,AT176/(((F176-J176)*60)/E176),"")</f>
        <v>#DIV/0!</v>
      </c>
      <c r="AZ176" s="664" t="e">
        <f>IF(日報入力!I176,AT176/((G176*60)/E176),"")</f>
        <v>#DIV/0!</v>
      </c>
      <c r="BA176" s="296">
        <f>IF(日報入力!G176,G176/F176,"")</f>
        <v>0</v>
      </c>
      <c r="BB176" s="386">
        <f t="shared" si="13"/>
        <v>0</v>
      </c>
      <c r="BC176" s="386">
        <f t="shared" si="14"/>
        <v>0</v>
      </c>
      <c r="BD176" s="80">
        <f>日報入力!AU176</f>
        <v>0</v>
      </c>
      <c r="BE176" s="534" t="str">
        <f>IF(日報入力!AV176,日報入力!AV176,"")</f>
        <v/>
      </c>
      <c r="BF176" s="534" t="str">
        <f>IF(日報入力!AW176,日報入力!AW176,"")</f>
        <v/>
      </c>
      <c r="BG176" s="398">
        <f>IF(日報入力!G176,日報入力!K176*日報入力!D176*日報入力!BC176,"")</f>
        <v>0</v>
      </c>
    </row>
    <row r="177" spans="1:59" ht="19.5" hidden="1" customHeight="1" x14ac:dyDescent="0.15">
      <c r="A177" s="302">
        <v>44439</v>
      </c>
      <c r="B177" s="291">
        <v>21</v>
      </c>
      <c r="C177" s="291">
        <v>26</v>
      </c>
      <c r="D177" s="291">
        <v>513</v>
      </c>
      <c r="E177" s="291">
        <v>9</v>
      </c>
      <c r="F177" s="291">
        <v>60</v>
      </c>
      <c r="G177" s="291">
        <v>55</v>
      </c>
      <c r="H177" s="291">
        <v>60</v>
      </c>
      <c r="I177" s="291"/>
      <c r="J177" s="291"/>
      <c r="K177" s="291"/>
      <c r="L177" s="291"/>
      <c r="M177" s="291"/>
      <c r="N177" s="291"/>
      <c r="O177" s="291">
        <v>5</v>
      </c>
      <c r="P177" s="291"/>
      <c r="Q177" s="291"/>
      <c r="R177" s="291"/>
      <c r="S177" s="291"/>
      <c r="T177" s="291"/>
      <c r="U177" s="291"/>
      <c r="V177" s="378">
        <v>0</v>
      </c>
      <c r="W177" s="291"/>
      <c r="X177" s="291"/>
      <c r="Y177" s="291"/>
      <c r="Z177" s="291"/>
      <c r="AA177" s="291"/>
      <c r="AB177" s="291"/>
      <c r="AC177" s="291"/>
      <c r="AD177" s="291"/>
      <c r="AE177" s="292">
        <v>9</v>
      </c>
      <c r="AF177" s="293" t="s">
        <v>1029</v>
      </c>
      <c r="AG177" s="293">
        <v>16</v>
      </c>
      <c r="AH177" s="293">
        <v>985</v>
      </c>
      <c r="AI177" s="294">
        <v>144</v>
      </c>
      <c r="AJ177" s="294">
        <v>144</v>
      </c>
      <c r="AK177" s="294">
        <v>0</v>
      </c>
      <c r="AL177" s="292">
        <v>8865</v>
      </c>
      <c r="AM177" s="292">
        <v>0</v>
      </c>
      <c r="AN177" s="68" t="s">
        <v>2046</v>
      </c>
      <c r="AO177" s="68" t="s">
        <v>1857</v>
      </c>
      <c r="AP177" s="68" t="str">
        <f>IF(日報入力!AQ177,日報入力!BA177,"")</f>
        <v/>
      </c>
      <c r="AQ177" s="68" t="str">
        <f>IF(日報入力!AR177,日報入力!BB177,"")</f>
        <v/>
      </c>
      <c r="AR177" s="68" t="str">
        <f>IF(日報入力!AS177,"N勤","")</f>
        <v/>
      </c>
      <c r="AS177" s="295">
        <f t="shared" si="12"/>
        <v>0</v>
      </c>
      <c r="AT177" s="439">
        <f>日報入力!AY177</f>
        <v>360</v>
      </c>
      <c r="AU177" s="518">
        <f>IF(日報入力!G177,G177*60/E177,"")</f>
        <v>366.66666666666669</v>
      </c>
      <c r="AV177" s="528" t="str">
        <f>IF(日報入力!AT177,日報入力!AT177,"")</f>
        <v/>
      </c>
      <c r="AW177" s="529" t="str">
        <f>IF(日報入力!AT177,AE177/日報入力!AT177,"")</f>
        <v/>
      </c>
      <c r="AX177" s="530">
        <f>IF(1&lt;日報集計!AT177,AT177/(((F177-I177-J177-N177-O177)*60)/(E177)),"")</f>
        <v>0.98181818181818181</v>
      </c>
      <c r="AY177" s="664">
        <f>IF(日報入力!H177,AT177/(((F177-J177)*60)/E177),"")</f>
        <v>0.9</v>
      </c>
      <c r="AZ177" s="664">
        <f>IF(日報入力!I177,AT177/((G177*60)/E177),"")</f>
        <v>0.98181818181818181</v>
      </c>
      <c r="BA177" s="296">
        <f>IF(日報入力!G177,G177/F177,"")</f>
        <v>0.91666666666666663</v>
      </c>
      <c r="BB177" s="386">
        <f t="shared" si="13"/>
        <v>8865</v>
      </c>
      <c r="BC177" s="386">
        <f t="shared" si="14"/>
        <v>8865</v>
      </c>
      <c r="BD177" s="80">
        <f>日報入力!AU177</f>
        <v>0</v>
      </c>
      <c r="BE177" s="534" t="str">
        <f>IF(日報入力!AV177,日報入力!AV177,"")</f>
        <v/>
      </c>
      <c r="BF177" s="534" t="str">
        <f>IF(日報入力!AW177,日報入力!AW177,"")</f>
        <v/>
      </c>
      <c r="BG177" s="398">
        <f>IF(日報入力!G177,日報入力!K177*日報入力!D177*日報入力!BC177,"")</f>
        <v>0.9</v>
      </c>
    </row>
    <row r="178" spans="1:59" ht="19.5" hidden="1" customHeight="1" x14ac:dyDescent="0.15">
      <c r="A178" s="302">
        <v>44439</v>
      </c>
      <c r="B178" s="291">
        <v>21</v>
      </c>
      <c r="C178" s="291">
        <v>26</v>
      </c>
      <c r="D178" s="291">
        <v>514</v>
      </c>
      <c r="E178" s="291">
        <v>0</v>
      </c>
      <c r="F178" s="291">
        <v>60</v>
      </c>
      <c r="G178" s="291">
        <v>0</v>
      </c>
      <c r="H178" s="291">
        <v>60</v>
      </c>
      <c r="I178" s="291"/>
      <c r="J178" s="291">
        <v>60</v>
      </c>
      <c r="K178" s="291"/>
      <c r="L178" s="291"/>
      <c r="M178" s="291"/>
      <c r="N178" s="291"/>
      <c r="O178" s="291"/>
      <c r="P178" s="291"/>
      <c r="Q178" s="291"/>
      <c r="R178" s="291"/>
      <c r="S178" s="291"/>
      <c r="T178" s="291"/>
      <c r="U178" s="291"/>
      <c r="V178" s="378">
        <v>0</v>
      </c>
      <c r="W178" s="291"/>
      <c r="X178" s="291"/>
      <c r="Y178" s="291"/>
      <c r="Z178" s="291"/>
      <c r="AA178" s="291"/>
      <c r="AB178" s="291"/>
      <c r="AC178" s="291"/>
      <c r="AD178" s="291"/>
      <c r="AE178" s="292">
        <v>0</v>
      </c>
      <c r="AF178" s="293" t="s">
        <v>1029</v>
      </c>
      <c r="AG178" s="293">
        <v>16</v>
      </c>
      <c r="AH178" s="293">
        <v>985</v>
      </c>
      <c r="AI178" s="294">
        <v>0</v>
      </c>
      <c r="AJ178" s="294">
        <v>0</v>
      </c>
      <c r="AK178" s="294">
        <v>0</v>
      </c>
      <c r="AL178" s="292">
        <v>0</v>
      </c>
      <c r="AM178" s="292">
        <v>0</v>
      </c>
      <c r="AN178" s="68" t="s">
        <v>2073</v>
      </c>
      <c r="AO178" s="68" t="s">
        <v>1857</v>
      </c>
      <c r="AP178" s="68" t="str">
        <f>IF(日報入力!AQ178,日報入力!BA178,"")</f>
        <v/>
      </c>
      <c r="AQ178" s="68" t="str">
        <f>IF(日報入力!AR178,日報入力!BB178,"")</f>
        <v/>
      </c>
      <c r="AR178" s="68" t="str">
        <f>IF(日報入力!AS178,"N勤","")</f>
        <v/>
      </c>
      <c r="AS178" s="295" t="e">
        <f t="shared" si="12"/>
        <v>#DIV/0!</v>
      </c>
      <c r="AT178" s="439">
        <f>日報入力!AY178</f>
        <v>360</v>
      </c>
      <c r="AU178" s="518" t="e">
        <f>IF(日報入力!G178,G178*60/E178,"")</f>
        <v>#DIV/0!</v>
      </c>
      <c r="AV178" s="528" t="str">
        <f>IF(日報入力!AT178,日報入力!AT178,"")</f>
        <v/>
      </c>
      <c r="AW178" s="529" t="str">
        <f>IF(日報入力!AT178,AE178/日報入力!AT178,"")</f>
        <v/>
      </c>
      <c r="AX178" s="530" t="e">
        <f>IF(1&lt;日報集計!AT178,AT178/(((F178-I178-J178-N178-O178)*60)/(E178)),"")</f>
        <v>#DIV/0!</v>
      </c>
      <c r="AY178" s="664" t="e">
        <f>IF(日報入力!H178,AT178/(((F178-J178)*60)/E178),"")</f>
        <v>#DIV/0!</v>
      </c>
      <c r="AZ178" s="664" t="e">
        <f>IF(日報入力!I178,AT178/((G178*60)/E178),"")</f>
        <v>#DIV/0!</v>
      </c>
      <c r="BA178" s="296">
        <f>IF(日報入力!G178,G178/F178,"")</f>
        <v>0</v>
      </c>
      <c r="BB178" s="386">
        <f t="shared" si="13"/>
        <v>0</v>
      </c>
      <c r="BC178" s="386">
        <f t="shared" si="14"/>
        <v>0</v>
      </c>
      <c r="BD178" s="80">
        <f>日報入力!AU178</f>
        <v>0</v>
      </c>
      <c r="BE178" s="534" t="str">
        <f>IF(日報入力!AV178,日報入力!AV178,"")</f>
        <v/>
      </c>
      <c r="BF178" s="534" t="str">
        <f>IF(日報入力!AW178,日報入力!AW178,"")</f>
        <v/>
      </c>
      <c r="BG178" s="398">
        <f>IF(日報入力!G178,日報入力!K178*日報入力!D178*日報入力!BC178,"")</f>
        <v>0</v>
      </c>
    </row>
    <row r="179" spans="1:59" ht="19.5" hidden="1" customHeight="1" x14ac:dyDescent="0.15">
      <c r="A179" s="302">
        <v>44439</v>
      </c>
      <c r="B179" s="291">
        <v>24</v>
      </c>
      <c r="C179" s="291">
        <v>26</v>
      </c>
      <c r="D179" s="291">
        <v>516</v>
      </c>
      <c r="E179" s="291">
        <v>27</v>
      </c>
      <c r="F179" s="291">
        <v>190</v>
      </c>
      <c r="G179" s="291">
        <v>170</v>
      </c>
      <c r="H179" s="291">
        <v>190</v>
      </c>
      <c r="I179" s="291"/>
      <c r="J179" s="291"/>
      <c r="K179" s="291"/>
      <c r="L179" s="291">
        <v>10</v>
      </c>
      <c r="M179" s="291"/>
      <c r="N179" s="291"/>
      <c r="O179" s="291">
        <v>10</v>
      </c>
      <c r="P179" s="291"/>
      <c r="Q179" s="291"/>
      <c r="R179" s="291"/>
      <c r="S179" s="291"/>
      <c r="T179" s="291"/>
      <c r="U179" s="291"/>
      <c r="V179" s="378">
        <v>1</v>
      </c>
      <c r="W179" s="291"/>
      <c r="X179" s="291"/>
      <c r="Y179" s="291"/>
      <c r="Z179" s="291"/>
      <c r="AA179" s="291"/>
      <c r="AB179" s="291">
        <v>1</v>
      </c>
      <c r="AC179" s="291"/>
      <c r="AD179" s="291"/>
      <c r="AE179" s="292">
        <v>26</v>
      </c>
      <c r="AF179" s="293" t="s">
        <v>1287</v>
      </c>
      <c r="AG179" s="293">
        <v>5</v>
      </c>
      <c r="AH179" s="293">
        <v>900</v>
      </c>
      <c r="AI179" s="294">
        <v>135</v>
      </c>
      <c r="AJ179" s="294">
        <v>130</v>
      </c>
      <c r="AK179" s="294">
        <v>5</v>
      </c>
      <c r="AL179" s="292">
        <v>23400</v>
      </c>
      <c r="AM179" s="292">
        <v>900</v>
      </c>
      <c r="AN179" s="68" t="s">
        <v>1490</v>
      </c>
      <c r="AO179" s="68" t="s">
        <v>1863</v>
      </c>
      <c r="AP179" s="68" t="str">
        <f>IF(日報入力!AQ179,日報入力!BA179,"")</f>
        <v/>
      </c>
      <c r="AQ179" s="68" t="str">
        <f>IF(日報入力!AR179,日報入力!BB179,"")</f>
        <v/>
      </c>
      <c r="AR179" s="68" t="str">
        <f>IF(日報入力!AS179,"N勤","")</f>
        <v/>
      </c>
      <c r="AS179" s="295">
        <f t="shared" si="12"/>
        <v>3.7037037037037035E-2</v>
      </c>
      <c r="AT179" s="439">
        <f>日報入力!AY179</f>
        <v>360</v>
      </c>
      <c r="AU179" s="518">
        <f>IF(日報入力!G179,G179*60/E179,"")</f>
        <v>377.77777777777777</v>
      </c>
      <c r="AV179" s="528" t="str">
        <f>IF(日報入力!AT179,日報入力!AT179,"")</f>
        <v/>
      </c>
      <c r="AW179" s="529" t="str">
        <f>IF(日報入力!AT179,AE179/日報入力!AT179,"")</f>
        <v/>
      </c>
      <c r="AX179" s="530">
        <f>IF(1&lt;日報集計!AT179,AT179/(((F179-I179-J179-N179-O179)*60)/(E179)),"")</f>
        <v>0.9</v>
      </c>
      <c r="AY179" s="664">
        <f>IF(日報入力!H179,AT179/(((F179-J179)*60)/E179),"")</f>
        <v>0.85263157894736841</v>
      </c>
      <c r="AZ179" s="664">
        <f>IF(日報入力!I179,AT179/((G179*60)/E179),"")</f>
        <v>0.95294117647058829</v>
      </c>
      <c r="BA179" s="296">
        <f>IF(日報入力!G179,G179/F179,"")</f>
        <v>0.89473684210526316</v>
      </c>
      <c r="BB179" s="386">
        <f t="shared" si="13"/>
        <v>7389.4736842105267</v>
      </c>
      <c r="BC179" s="386">
        <f t="shared" si="14"/>
        <v>7389.4736842105267</v>
      </c>
      <c r="BD179" s="80">
        <f>日報入力!AU179</f>
        <v>0</v>
      </c>
      <c r="BE179" s="534" t="str">
        <f>IF(日報入力!AV179,日報入力!AV179,"")</f>
        <v/>
      </c>
      <c r="BF179" s="534" t="str">
        <f>IF(日報入力!AW179,日報入力!AW179,"")</f>
        <v/>
      </c>
      <c r="BG179" s="398">
        <f>IF(日報入力!G179,日報入力!K179*日報入力!D179*日報入力!BC179,"")</f>
        <v>2.7</v>
      </c>
    </row>
    <row r="180" spans="1:59" ht="19.5" hidden="1" customHeight="1" x14ac:dyDescent="0.15">
      <c r="A180" s="302">
        <v>44439</v>
      </c>
      <c r="B180" s="291">
        <v>27</v>
      </c>
      <c r="C180" s="291">
        <v>9</v>
      </c>
      <c r="D180" s="291">
        <v>608</v>
      </c>
      <c r="E180" s="291">
        <v>93</v>
      </c>
      <c r="F180" s="291">
        <v>300</v>
      </c>
      <c r="G180" s="291">
        <v>300</v>
      </c>
      <c r="H180" s="291">
        <v>150</v>
      </c>
      <c r="I180" s="291"/>
      <c r="J180" s="291"/>
      <c r="K180" s="291"/>
      <c r="L180" s="291"/>
      <c r="M180" s="291"/>
      <c r="N180" s="291"/>
      <c r="O180" s="291"/>
      <c r="P180" s="291"/>
      <c r="Q180" s="291"/>
      <c r="R180" s="291"/>
      <c r="S180" s="291"/>
      <c r="T180" s="291"/>
      <c r="U180" s="291"/>
      <c r="V180" s="378">
        <v>11</v>
      </c>
      <c r="W180" s="291"/>
      <c r="X180" s="291"/>
      <c r="Y180" s="291">
        <v>7</v>
      </c>
      <c r="Z180" s="291"/>
      <c r="AA180" s="291"/>
      <c r="AB180" s="291">
        <v>4</v>
      </c>
      <c r="AC180" s="291"/>
      <c r="AD180" s="291"/>
      <c r="AE180" s="292">
        <v>547</v>
      </c>
      <c r="AF180" s="293" t="s">
        <v>134</v>
      </c>
      <c r="AG180" s="293">
        <v>0.28000000000000003</v>
      </c>
      <c r="AH180" s="293">
        <v>49</v>
      </c>
      <c r="AI180" s="294">
        <v>156.24</v>
      </c>
      <c r="AJ180" s="294">
        <v>153.16000000000003</v>
      </c>
      <c r="AK180" s="294">
        <v>3.0799999999999841</v>
      </c>
      <c r="AL180" s="292">
        <v>26803</v>
      </c>
      <c r="AM180" s="292">
        <v>539</v>
      </c>
      <c r="AN180" s="68" t="s">
        <v>2067</v>
      </c>
      <c r="AO180" s="68" t="s">
        <v>1869</v>
      </c>
      <c r="AP180" s="68" t="str">
        <f>IF(日報入力!AQ180,日報入力!BA180,"")</f>
        <v/>
      </c>
      <c r="AQ180" s="68" t="str">
        <f>IF(日報入力!AR180,日報入力!BB180,"")</f>
        <v/>
      </c>
      <c r="AR180" s="68" t="str">
        <f>IF(日報入力!AS180,"N勤","")</f>
        <v/>
      </c>
      <c r="AS180" s="295">
        <f t="shared" si="12"/>
        <v>1.9713261648745518E-2</v>
      </c>
      <c r="AT180" s="439">
        <f>日報入力!AY180</f>
        <v>0</v>
      </c>
      <c r="AU180" s="518">
        <f>IF(日報入力!G180,G180*60/E180,"")</f>
        <v>193.54838709677421</v>
      </c>
      <c r="AV180" s="528" t="str">
        <f>IF(日報入力!AT180,日報入力!AT180,"")</f>
        <v/>
      </c>
      <c r="AW180" s="529" t="str">
        <f>IF(日報入力!AT180,AE180/日報入力!AT180,"")</f>
        <v/>
      </c>
      <c r="AX180" s="530" t="str">
        <f>IF(1&lt;日報集計!AT180,AT180/(((F180-I180-J180-N180-O180)*60)/(E180)),"")</f>
        <v/>
      </c>
      <c r="AY180" s="664">
        <f>IF(日報入力!H180,AT180/(((F180-J180)*60)/E180),"")</f>
        <v>0</v>
      </c>
      <c r="AZ180" s="664">
        <f>IF(日報入力!I180,AT180/((G180*60)/E180),"")</f>
        <v>0</v>
      </c>
      <c r="BA180" s="296">
        <f>IF(日報入力!G180,G180/F180,"")</f>
        <v>1</v>
      </c>
      <c r="BB180" s="386">
        <f t="shared" si="13"/>
        <v>5360.6</v>
      </c>
      <c r="BC180" s="386">
        <f t="shared" si="14"/>
        <v>10721.2</v>
      </c>
      <c r="BD180" s="80">
        <f>日報入力!AU180</f>
        <v>0</v>
      </c>
      <c r="BE180" s="534" t="str">
        <f>IF(日報入力!AV180,日報入力!AV180,"")</f>
        <v/>
      </c>
      <c r="BF180" s="534" t="str">
        <f>IF(日報入力!AW180,日報入力!AW180,"")</f>
        <v/>
      </c>
      <c r="BG180" s="398">
        <f>IF(日報入力!G180,日報入力!K180*日報入力!D180*日報入力!BC180,"")</f>
        <v>0</v>
      </c>
    </row>
    <row r="181" spans="1:59" ht="19.5" hidden="1" customHeight="1" x14ac:dyDescent="0.15">
      <c r="A181" s="302">
        <v>44439</v>
      </c>
      <c r="B181" s="291">
        <v>27</v>
      </c>
      <c r="C181" s="291">
        <v>9</v>
      </c>
      <c r="D181" s="291">
        <v>3036</v>
      </c>
      <c r="E181" s="291">
        <v>0</v>
      </c>
      <c r="F181" s="291">
        <v>60</v>
      </c>
      <c r="G181" s="291">
        <v>0</v>
      </c>
      <c r="H181" s="291">
        <v>60</v>
      </c>
      <c r="I181" s="291"/>
      <c r="J181" s="291">
        <v>60</v>
      </c>
      <c r="K181" s="291"/>
      <c r="L181" s="291"/>
      <c r="M181" s="291"/>
      <c r="N181" s="291"/>
      <c r="O181" s="291"/>
      <c r="P181" s="291"/>
      <c r="Q181" s="291"/>
      <c r="R181" s="291"/>
      <c r="S181" s="291"/>
      <c r="T181" s="291"/>
      <c r="U181" s="291"/>
      <c r="V181" s="378">
        <v>0</v>
      </c>
      <c r="W181" s="291"/>
      <c r="X181" s="291"/>
      <c r="Y181" s="291"/>
      <c r="Z181" s="291"/>
      <c r="AA181" s="291"/>
      <c r="AB181" s="291"/>
      <c r="AC181" s="291"/>
      <c r="AD181" s="291"/>
      <c r="AE181" s="292">
        <v>0</v>
      </c>
      <c r="AF181" s="293" t="s">
        <v>134</v>
      </c>
      <c r="AG181" s="293">
        <v>2.6</v>
      </c>
      <c r="AH181" s="293">
        <v>199</v>
      </c>
      <c r="AI181" s="294">
        <v>0</v>
      </c>
      <c r="AJ181" s="294">
        <v>0</v>
      </c>
      <c r="AK181" s="294">
        <v>0</v>
      </c>
      <c r="AL181" s="292">
        <v>0</v>
      </c>
      <c r="AM181" s="292">
        <v>0</v>
      </c>
      <c r="AN181" s="68" t="s">
        <v>1617</v>
      </c>
      <c r="AO181" s="68" t="s">
        <v>1869</v>
      </c>
      <c r="AP181" s="68" t="str">
        <f>IF(日報入力!AQ181,日報入力!BA181,"")</f>
        <v/>
      </c>
      <c r="AQ181" s="68" t="str">
        <f>IF(日報入力!AR181,日報入力!BB181,"")</f>
        <v/>
      </c>
      <c r="AR181" s="68" t="str">
        <f>IF(日報入力!AS181,"N勤","")</f>
        <v/>
      </c>
      <c r="AS181" s="295" t="e">
        <f t="shared" si="12"/>
        <v>#DIV/0!</v>
      </c>
      <c r="AT181" s="439">
        <f>日報入力!AY181</f>
        <v>120</v>
      </c>
      <c r="AU181" s="518" t="e">
        <f>IF(日報入力!G181,G181*60/E181,"")</f>
        <v>#DIV/0!</v>
      </c>
      <c r="AV181" s="528" t="str">
        <f>IF(日報入力!AT181,日報入力!AT181,"")</f>
        <v/>
      </c>
      <c r="AW181" s="529" t="str">
        <f>IF(日報入力!AT181,AE181/日報入力!AT181,"")</f>
        <v/>
      </c>
      <c r="AX181" s="530" t="e">
        <f>IF(1&lt;日報集計!AT181,AT181/(((F181-I181-J181-N181-O181)*60)/(E181)),"")</f>
        <v>#DIV/0!</v>
      </c>
      <c r="AY181" s="664" t="e">
        <f>IF(日報入力!H181,AT181/(((F181-J181)*60)/E181),"")</f>
        <v>#DIV/0!</v>
      </c>
      <c r="AZ181" s="664" t="e">
        <f>IF(日報入力!I181,AT181/((G181*60)/E181),"")</f>
        <v>#DIV/0!</v>
      </c>
      <c r="BA181" s="296">
        <f>IF(日報入力!G181,G181/F181,"")</f>
        <v>0</v>
      </c>
      <c r="BB181" s="386">
        <f t="shared" si="13"/>
        <v>0</v>
      </c>
      <c r="BC181" s="386">
        <f t="shared" si="14"/>
        <v>0</v>
      </c>
      <c r="BD181" s="80">
        <f>日報入力!AU181</f>
        <v>0</v>
      </c>
      <c r="BE181" s="534" t="str">
        <f>IF(日報入力!AV181,日報入力!AV181,"")</f>
        <v/>
      </c>
      <c r="BF181" s="534" t="str">
        <f>IF(日報入力!AW181,日報入力!AW181,"")</f>
        <v/>
      </c>
      <c r="BG181" s="398">
        <f>IF(日報入力!G181,日報入力!K181*日報入力!D181*日報入力!BC181,"")</f>
        <v>0</v>
      </c>
    </row>
    <row r="182" spans="1:59" ht="19.5" hidden="1" customHeight="1" x14ac:dyDescent="0.15">
      <c r="A182" s="302">
        <v>44439</v>
      </c>
      <c r="B182" s="291">
        <v>30</v>
      </c>
      <c r="C182" s="291">
        <v>17</v>
      </c>
      <c r="D182" s="291">
        <v>2014</v>
      </c>
      <c r="E182" s="291">
        <v>99</v>
      </c>
      <c r="F182" s="291">
        <v>180</v>
      </c>
      <c r="G182" s="291">
        <v>180</v>
      </c>
      <c r="H182" s="291">
        <v>90</v>
      </c>
      <c r="I182" s="291"/>
      <c r="J182" s="291"/>
      <c r="K182" s="291"/>
      <c r="L182" s="291"/>
      <c r="M182" s="291"/>
      <c r="N182" s="291"/>
      <c r="O182" s="291"/>
      <c r="P182" s="291"/>
      <c r="Q182" s="291"/>
      <c r="R182" s="291"/>
      <c r="S182" s="291"/>
      <c r="T182" s="291"/>
      <c r="U182" s="291"/>
      <c r="V182" s="378">
        <v>0</v>
      </c>
      <c r="W182" s="291"/>
      <c r="X182" s="291"/>
      <c r="Y182" s="291"/>
      <c r="Z182" s="291"/>
      <c r="AA182" s="291"/>
      <c r="AB182" s="291"/>
      <c r="AC182" s="291"/>
      <c r="AD182" s="291"/>
      <c r="AE182" s="292">
        <v>99</v>
      </c>
      <c r="AF182" s="293" t="s">
        <v>198</v>
      </c>
      <c r="AG182" s="293">
        <v>0.69</v>
      </c>
      <c r="AH182" s="293">
        <v>142</v>
      </c>
      <c r="AI182" s="294">
        <v>68.309999999999988</v>
      </c>
      <c r="AJ182" s="294">
        <v>68.309999999999988</v>
      </c>
      <c r="AK182" s="294">
        <v>0</v>
      </c>
      <c r="AL182" s="292">
        <v>14058</v>
      </c>
      <c r="AM182" s="292">
        <v>0</v>
      </c>
      <c r="AN182" s="68" t="s">
        <v>1237</v>
      </c>
      <c r="AO182" s="68" t="s">
        <v>1875</v>
      </c>
      <c r="AP182" s="68" t="str">
        <f>IF(日報入力!AQ182,日報入力!BA182,"")</f>
        <v/>
      </c>
      <c r="AQ182" s="68" t="str">
        <f>IF(日報入力!AR182,日報入力!BB182,"")</f>
        <v/>
      </c>
      <c r="AR182" s="68" t="str">
        <f>IF(日報入力!AS182,"N勤","")</f>
        <v/>
      </c>
      <c r="AS182" s="295">
        <f t="shared" si="12"/>
        <v>0</v>
      </c>
      <c r="AT182" s="439">
        <f>日報入力!AY182</f>
        <v>75</v>
      </c>
      <c r="AU182" s="518">
        <f>IF(日報入力!G182,G182*60/E182,"")</f>
        <v>109.09090909090909</v>
      </c>
      <c r="AV182" s="528" t="str">
        <f>IF(日報入力!AT182,日報入力!AT182,"")</f>
        <v/>
      </c>
      <c r="AW182" s="529" t="str">
        <f>IF(日報入力!AT182,AE182/日報入力!AT182,"")</f>
        <v/>
      </c>
      <c r="AX182" s="530">
        <f>IF(1&lt;日報集計!AT182,AT182/(((F182-I182-J182-N182-O182)*60)/(E182)),"")</f>
        <v>0.6875</v>
      </c>
      <c r="AY182" s="664">
        <f>IF(日報入力!H182,AT182/(((F182-J182)*60)/E182),"")</f>
        <v>0.6875</v>
      </c>
      <c r="AZ182" s="664">
        <f>IF(日報入力!I182,AT182/((G182*60)/E182),"")</f>
        <v>0.6875</v>
      </c>
      <c r="BA182" s="296">
        <f>IF(日報入力!G182,G182/F182,"")</f>
        <v>1</v>
      </c>
      <c r="BB182" s="386">
        <f t="shared" si="13"/>
        <v>4686</v>
      </c>
      <c r="BC182" s="386">
        <f t="shared" si="14"/>
        <v>9372</v>
      </c>
      <c r="BD182" s="80">
        <f>日報入力!AU182</f>
        <v>0</v>
      </c>
      <c r="BE182" s="534" t="str">
        <f>IF(日報入力!AV182,日報入力!AV182,"")</f>
        <v/>
      </c>
      <c r="BF182" s="534" t="str">
        <f>IF(日報入力!AW182,日報入力!AW182,"")</f>
        <v/>
      </c>
      <c r="BG182" s="398">
        <f>IF(日報入力!G182,日報入力!K182*日報入力!D182*日報入力!BC182,"")</f>
        <v>0</v>
      </c>
    </row>
    <row r="183" spans="1:59" ht="19.5" hidden="1" customHeight="1" x14ac:dyDescent="0.15">
      <c r="A183" s="302">
        <v>44439</v>
      </c>
      <c r="B183" s="291">
        <v>30</v>
      </c>
      <c r="C183" s="291">
        <v>17</v>
      </c>
      <c r="D183" s="291">
        <v>2015</v>
      </c>
      <c r="E183" s="291">
        <v>0</v>
      </c>
      <c r="F183" s="291">
        <v>30</v>
      </c>
      <c r="G183" s="291">
        <v>0</v>
      </c>
      <c r="H183" s="291">
        <v>30</v>
      </c>
      <c r="I183" s="291"/>
      <c r="J183" s="291">
        <v>30</v>
      </c>
      <c r="K183" s="291"/>
      <c r="L183" s="291"/>
      <c r="M183" s="291"/>
      <c r="N183" s="291"/>
      <c r="O183" s="291"/>
      <c r="P183" s="291"/>
      <c r="Q183" s="291"/>
      <c r="R183" s="291"/>
      <c r="S183" s="291"/>
      <c r="T183" s="291"/>
      <c r="U183" s="291"/>
      <c r="V183" s="378">
        <v>0</v>
      </c>
      <c r="W183" s="291"/>
      <c r="X183" s="291"/>
      <c r="Y183" s="291"/>
      <c r="Z183" s="291"/>
      <c r="AA183" s="291"/>
      <c r="AB183" s="291"/>
      <c r="AC183" s="291"/>
      <c r="AD183" s="291"/>
      <c r="AE183" s="292">
        <v>0</v>
      </c>
      <c r="AF183" s="293" t="s">
        <v>198</v>
      </c>
      <c r="AG183" s="293">
        <v>1.4</v>
      </c>
      <c r="AH183" s="293">
        <v>161</v>
      </c>
      <c r="AI183" s="294">
        <v>0</v>
      </c>
      <c r="AJ183" s="294">
        <v>0</v>
      </c>
      <c r="AK183" s="294">
        <v>0</v>
      </c>
      <c r="AL183" s="292">
        <v>0</v>
      </c>
      <c r="AM183" s="292">
        <v>0</v>
      </c>
      <c r="AN183" s="68" t="s">
        <v>1211</v>
      </c>
      <c r="AO183" s="68" t="s">
        <v>1875</v>
      </c>
      <c r="AP183" s="68" t="str">
        <f>IF(日報入力!AQ183,日報入力!BA183,"")</f>
        <v/>
      </c>
      <c r="AQ183" s="68" t="str">
        <f>IF(日報入力!AR183,日報入力!BB183,"")</f>
        <v/>
      </c>
      <c r="AR183" s="68" t="str">
        <f>IF(日報入力!AS183,"N勤","")</f>
        <v/>
      </c>
      <c r="AS183" s="295" t="e">
        <f t="shared" si="12"/>
        <v>#DIV/0!</v>
      </c>
      <c r="AT183" s="439">
        <f>日報入力!AY183</f>
        <v>75</v>
      </c>
      <c r="AU183" s="518" t="e">
        <f>IF(日報入力!G183,G183*60/E183,"")</f>
        <v>#DIV/0!</v>
      </c>
      <c r="AV183" s="528" t="str">
        <f>IF(日報入力!AT183,日報入力!AT183,"")</f>
        <v/>
      </c>
      <c r="AW183" s="529" t="str">
        <f>IF(日報入力!AT183,AE183/日報入力!AT183,"")</f>
        <v/>
      </c>
      <c r="AX183" s="530" t="e">
        <f>IF(1&lt;日報集計!AT183,AT183/(((F183-I183-J183-N183-O183)*60)/(E183)),"")</f>
        <v>#DIV/0!</v>
      </c>
      <c r="AY183" s="664" t="e">
        <f>IF(日報入力!H183,AT183/(((F183-J183)*60)/E183),"")</f>
        <v>#DIV/0!</v>
      </c>
      <c r="AZ183" s="664" t="e">
        <f>IF(日報入力!I183,AT183/((G183*60)/E183),"")</f>
        <v>#DIV/0!</v>
      </c>
      <c r="BA183" s="296">
        <f>IF(日報入力!G183,G183/F183,"")</f>
        <v>0</v>
      </c>
      <c r="BB183" s="386">
        <f t="shared" si="13"/>
        <v>0</v>
      </c>
      <c r="BC183" s="386">
        <f t="shared" si="14"/>
        <v>0</v>
      </c>
      <c r="BD183" s="80">
        <f>日報入力!AU183</f>
        <v>0</v>
      </c>
      <c r="BE183" s="534" t="str">
        <f>IF(日報入力!AV183,日報入力!AV183,"")</f>
        <v/>
      </c>
      <c r="BF183" s="534" t="str">
        <f>IF(日報入力!AW183,日報入力!AW183,"")</f>
        <v/>
      </c>
      <c r="BG183" s="398">
        <f>IF(日報入力!G183,日報入力!K183*日報入力!D183*日報入力!BC183,"")</f>
        <v>0</v>
      </c>
    </row>
    <row r="184" spans="1:59" ht="19.5" hidden="1" customHeight="1" x14ac:dyDescent="0.15">
      <c r="A184" s="302">
        <v>44439</v>
      </c>
      <c r="B184" s="291">
        <v>35</v>
      </c>
      <c r="C184" s="291">
        <v>8</v>
      </c>
      <c r="D184" s="291">
        <v>3019</v>
      </c>
      <c r="E184" s="291">
        <v>94</v>
      </c>
      <c r="F184" s="291">
        <v>156</v>
      </c>
      <c r="G184" s="291">
        <v>156</v>
      </c>
      <c r="H184" s="291">
        <v>54.599999999999994</v>
      </c>
      <c r="I184" s="291"/>
      <c r="J184" s="291"/>
      <c r="K184" s="291"/>
      <c r="L184" s="291"/>
      <c r="M184" s="291"/>
      <c r="N184" s="291"/>
      <c r="O184" s="291"/>
      <c r="P184" s="291"/>
      <c r="Q184" s="291"/>
      <c r="R184" s="291"/>
      <c r="S184" s="291"/>
      <c r="T184" s="291"/>
      <c r="U184" s="291"/>
      <c r="V184" s="378">
        <v>0</v>
      </c>
      <c r="W184" s="291"/>
      <c r="X184" s="291"/>
      <c r="Y184" s="291"/>
      <c r="Z184" s="291"/>
      <c r="AA184" s="291"/>
      <c r="AB184" s="291"/>
      <c r="AC184" s="291"/>
      <c r="AD184" s="291"/>
      <c r="AE184" s="292">
        <v>188</v>
      </c>
      <c r="AF184" s="293" t="s">
        <v>134</v>
      </c>
      <c r="AG184" s="293">
        <v>1.5</v>
      </c>
      <c r="AH184" s="293">
        <v>86.6</v>
      </c>
      <c r="AI184" s="294">
        <v>282</v>
      </c>
      <c r="AJ184" s="294">
        <v>282</v>
      </c>
      <c r="AK184" s="294">
        <v>0</v>
      </c>
      <c r="AL184" s="292">
        <v>16280.8</v>
      </c>
      <c r="AM184" s="292">
        <v>0</v>
      </c>
      <c r="AN184" s="68" t="s">
        <v>1920</v>
      </c>
      <c r="AO184" s="68" t="s">
        <v>1367</v>
      </c>
      <c r="AP184" s="68" t="str">
        <f>IF(日報入力!AQ184,日報入力!BA184,"")</f>
        <v/>
      </c>
      <c r="AQ184" s="68" t="str">
        <f>IF(日報入力!AR184,日報入力!BB184,"")</f>
        <v/>
      </c>
      <c r="AR184" s="68" t="str">
        <f>IF(日報入力!AS184,"N勤","")</f>
        <v/>
      </c>
      <c r="AS184" s="295">
        <f t="shared" si="12"/>
        <v>0</v>
      </c>
      <c r="AT184" s="439">
        <f>日報入力!AY184</f>
        <v>100</v>
      </c>
      <c r="AU184" s="518">
        <f>IF(日報入力!G184,G184*60/E184,"")</f>
        <v>99.574468085106389</v>
      </c>
      <c r="AV184" s="528" t="str">
        <f>IF(日報入力!AT184,日報入力!AT184,"")</f>
        <v/>
      </c>
      <c r="AW184" s="529" t="str">
        <f>IF(日報入力!AT184,AE184/日報入力!AT184,"")</f>
        <v/>
      </c>
      <c r="AX184" s="530">
        <f>IF(1&lt;日報集計!AT184,AT184/(((F184-I184-J184-N184-O184)*60)/(E184)),"")</f>
        <v>1.0042735042735043</v>
      </c>
      <c r="AY184" s="664">
        <f>IF(日報入力!H184,AT184/(((F184-J184)*60)/E184),"")</f>
        <v>1.0042735042735043</v>
      </c>
      <c r="AZ184" s="664">
        <f>IF(日報入力!I184,AT184/((G184*60)/E184),"")</f>
        <v>1.0042735042735043</v>
      </c>
      <c r="BA184" s="296">
        <f>IF(日報入力!G184,G184/F184,"")</f>
        <v>1</v>
      </c>
      <c r="BB184" s="386">
        <f t="shared" si="13"/>
        <v>6261.8461538461543</v>
      </c>
      <c r="BC184" s="386">
        <f t="shared" si="14"/>
        <v>17890.989010989011</v>
      </c>
      <c r="BD184" s="80">
        <f>日報入力!AU184</f>
        <v>0</v>
      </c>
      <c r="BE184" s="534" t="str">
        <f>IF(日報入力!AV184,日報入力!AV184,"")</f>
        <v/>
      </c>
      <c r="BF184" s="534" t="str">
        <f>IF(日報入力!AW184,日報入力!AW184,"")</f>
        <v/>
      </c>
      <c r="BG184" s="398">
        <f>IF(日報入力!G184,日報入力!K184*日報入力!D184*日報入力!BC184,"")</f>
        <v>6.2040000000000006</v>
      </c>
    </row>
    <row r="185" spans="1:59" ht="19.5" hidden="1" customHeight="1" x14ac:dyDescent="0.15">
      <c r="A185" s="302">
        <v>44439</v>
      </c>
      <c r="B185" s="291">
        <v>35</v>
      </c>
      <c r="C185" s="291">
        <v>8</v>
      </c>
      <c r="D185" s="291">
        <v>3043</v>
      </c>
      <c r="E185" s="291">
        <v>0</v>
      </c>
      <c r="F185" s="291">
        <v>60</v>
      </c>
      <c r="G185" s="291">
        <v>0</v>
      </c>
      <c r="H185" s="291">
        <v>60</v>
      </c>
      <c r="I185" s="291"/>
      <c r="J185" s="291">
        <v>60</v>
      </c>
      <c r="K185" s="291"/>
      <c r="L185" s="291"/>
      <c r="M185" s="291"/>
      <c r="N185" s="291"/>
      <c r="O185" s="291"/>
      <c r="P185" s="291"/>
      <c r="Q185" s="291"/>
      <c r="R185" s="291"/>
      <c r="S185" s="291"/>
      <c r="T185" s="291"/>
      <c r="U185" s="291"/>
      <c r="V185" s="378">
        <v>0</v>
      </c>
      <c r="W185" s="291"/>
      <c r="X185" s="291"/>
      <c r="Y185" s="291"/>
      <c r="Z185" s="291"/>
      <c r="AA185" s="291"/>
      <c r="AB185" s="291"/>
      <c r="AC185" s="291"/>
      <c r="AD185" s="291"/>
      <c r="AE185" s="292">
        <v>0</v>
      </c>
      <c r="AF185" s="293" t="s">
        <v>134</v>
      </c>
      <c r="AG185" s="293">
        <v>2</v>
      </c>
      <c r="AH185" s="293">
        <v>121.69999999999999</v>
      </c>
      <c r="AI185" s="294">
        <v>0</v>
      </c>
      <c r="AJ185" s="294">
        <v>0</v>
      </c>
      <c r="AK185" s="294">
        <v>0</v>
      </c>
      <c r="AL185" s="292">
        <v>0</v>
      </c>
      <c r="AM185" s="292">
        <v>0</v>
      </c>
      <c r="AN185" s="68" t="s">
        <v>1927</v>
      </c>
      <c r="AO185" s="68" t="s">
        <v>1367</v>
      </c>
      <c r="AP185" s="68" t="str">
        <f>IF(日報入力!AQ185,日報入力!BA185,"")</f>
        <v/>
      </c>
      <c r="AQ185" s="68" t="str">
        <f>IF(日報入力!AR185,日報入力!BB185,"")</f>
        <v/>
      </c>
      <c r="AR185" s="68" t="str">
        <f>IF(日報入力!AS185,"N勤","")</f>
        <v/>
      </c>
      <c r="AS185" s="295" t="e">
        <f t="shared" si="12"/>
        <v>#DIV/0!</v>
      </c>
      <c r="AT185" s="439">
        <f>日報入力!AY185</f>
        <v>100</v>
      </c>
      <c r="AU185" s="518" t="e">
        <f>IF(日報入力!G185,G185*60/E185,"")</f>
        <v>#DIV/0!</v>
      </c>
      <c r="AV185" s="528" t="str">
        <f>IF(日報入力!AT185,日報入力!AT185,"")</f>
        <v/>
      </c>
      <c r="AW185" s="529" t="str">
        <f>IF(日報入力!AT185,AE185/日報入力!AT185,"")</f>
        <v/>
      </c>
      <c r="AX185" s="530" t="e">
        <f>IF(1&lt;日報集計!AT185,AT185/(((F185-I185-J185-N185-O185)*60)/(E185)),"")</f>
        <v>#DIV/0!</v>
      </c>
      <c r="AY185" s="664" t="e">
        <f>IF(日報入力!H185,AT185/(((F185-J185)*60)/E185),"")</f>
        <v>#DIV/0!</v>
      </c>
      <c r="AZ185" s="664" t="e">
        <f>IF(日報入力!I185,AT185/((G185*60)/E185),"")</f>
        <v>#DIV/0!</v>
      </c>
      <c r="BA185" s="296">
        <f>IF(日報入力!G185,G185/F185,"")</f>
        <v>0</v>
      </c>
      <c r="BB185" s="386">
        <f t="shared" si="13"/>
        <v>0</v>
      </c>
      <c r="BC185" s="386">
        <f t="shared" si="14"/>
        <v>0</v>
      </c>
      <c r="BD185" s="80">
        <f>日報入力!AU185</f>
        <v>0</v>
      </c>
      <c r="BE185" s="534" t="str">
        <f>IF(日報入力!AV185,日報入力!AV185,"")</f>
        <v/>
      </c>
      <c r="BF185" s="534" t="str">
        <f>IF(日報入力!AW185,日報入力!AW185,"")</f>
        <v/>
      </c>
      <c r="BG185" s="398">
        <f>IF(日報入力!G185,日報入力!K185*日報入力!D185*日報入力!BC185,"")</f>
        <v>0</v>
      </c>
    </row>
    <row r="186" spans="1:59" ht="19.5" hidden="1" customHeight="1" x14ac:dyDescent="0.15">
      <c r="A186" s="302">
        <v>44439</v>
      </c>
      <c r="B186" s="291">
        <v>33</v>
      </c>
      <c r="C186" s="291">
        <v>8</v>
      </c>
      <c r="D186" s="291">
        <v>3023</v>
      </c>
      <c r="E186" s="291">
        <v>12</v>
      </c>
      <c r="F186" s="291">
        <v>120</v>
      </c>
      <c r="G186" s="291">
        <v>120</v>
      </c>
      <c r="H186" s="291">
        <v>42</v>
      </c>
      <c r="I186" s="291"/>
      <c r="J186" s="291"/>
      <c r="K186" s="291"/>
      <c r="L186" s="291"/>
      <c r="M186" s="291"/>
      <c r="N186" s="291"/>
      <c r="O186" s="291"/>
      <c r="P186" s="291"/>
      <c r="Q186" s="291"/>
      <c r="R186" s="291"/>
      <c r="S186" s="291"/>
      <c r="T186" s="291"/>
      <c r="U186" s="291"/>
      <c r="V186" s="378">
        <v>0</v>
      </c>
      <c r="W186" s="291"/>
      <c r="X186" s="291"/>
      <c r="Y186" s="291"/>
      <c r="Z186" s="291"/>
      <c r="AA186" s="291"/>
      <c r="AB186" s="291"/>
      <c r="AC186" s="291"/>
      <c r="AD186" s="291"/>
      <c r="AE186" s="292">
        <v>12</v>
      </c>
      <c r="AF186" s="293" t="s">
        <v>1372</v>
      </c>
      <c r="AG186" s="293">
        <v>16</v>
      </c>
      <c r="AH186" s="293">
        <v>841.6</v>
      </c>
      <c r="AI186" s="294">
        <v>192</v>
      </c>
      <c r="AJ186" s="294">
        <v>192</v>
      </c>
      <c r="AK186" s="294">
        <v>0</v>
      </c>
      <c r="AL186" s="292">
        <v>10099.200000000001</v>
      </c>
      <c r="AM186" s="292">
        <v>0</v>
      </c>
      <c r="AN186" s="68" t="s">
        <v>1494</v>
      </c>
      <c r="AO186" s="68" t="s">
        <v>1881</v>
      </c>
      <c r="AP186" s="68" t="str">
        <f>IF(日報入力!AQ186,日報入力!BA186,"")</f>
        <v/>
      </c>
      <c r="AQ186" s="68" t="str">
        <f>IF(日報入力!AR186,日報入力!BB186,"")</f>
        <v/>
      </c>
      <c r="AR186" s="68" t="str">
        <f>IF(日報入力!AS186,"N勤","")</f>
        <v/>
      </c>
      <c r="AS186" s="295">
        <f t="shared" si="12"/>
        <v>0</v>
      </c>
      <c r="AT186" s="439">
        <f>日報入力!AY186</f>
        <v>360</v>
      </c>
      <c r="AU186" s="518">
        <f>IF(日報入力!G186,G186*60/E186,"")</f>
        <v>600</v>
      </c>
      <c r="AV186" s="528" t="str">
        <f>IF(日報入力!AT186,日報入力!AT186,"")</f>
        <v/>
      </c>
      <c r="AW186" s="529" t="str">
        <f>IF(日報入力!AT186,AE186/日報入力!AT186,"")</f>
        <v/>
      </c>
      <c r="AX186" s="530">
        <f>IF(1&lt;日報集計!AT186,AT186/(((F186-I186-J186-N186-O186)*60)/(E186)),"")</f>
        <v>0.6</v>
      </c>
      <c r="AY186" s="664">
        <f>IF(日報入力!H186,AT186/(((F186-J186)*60)/E186),"")</f>
        <v>0.6</v>
      </c>
      <c r="AZ186" s="664">
        <f>IF(日報入力!I186,AT186/((G186*60)/E186),"")</f>
        <v>0.6</v>
      </c>
      <c r="BA186" s="296">
        <f>IF(日報入力!G186,G186/F186,"")</f>
        <v>1</v>
      </c>
      <c r="BB186" s="386">
        <f t="shared" si="13"/>
        <v>5049.6000000000004</v>
      </c>
      <c r="BC186" s="386">
        <f t="shared" si="14"/>
        <v>14427.428571428572</v>
      </c>
      <c r="BD186" s="80">
        <f>日報入力!AU186</f>
        <v>0</v>
      </c>
      <c r="BE186" s="534" t="str">
        <f>IF(日報入力!AV186,日報入力!AV186,"")</f>
        <v/>
      </c>
      <c r="BF186" s="534" t="str">
        <f>IF(日報入力!AW186,日報入力!AW186,"")</f>
        <v/>
      </c>
      <c r="BG186" s="398">
        <f>IF(日報入力!G186,日報入力!K186*日報入力!D186*日報入力!BC186,"")</f>
        <v>0</v>
      </c>
    </row>
    <row r="187" spans="1:59" ht="19.5" hidden="1" customHeight="1" x14ac:dyDescent="0.15">
      <c r="A187" s="302">
        <v>44439</v>
      </c>
      <c r="B187" s="291">
        <v>33</v>
      </c>
      <c r="C187" s="291">
        <v>8</v>
      </c>
      <c r="D187" s="291">
        <v>3028</v>
      </c>
      <c r="E187" s="291">
        <v>0</v>
      </c>
      <c r="F187" s="291">
        <v>30</v>
      </c>
      <c r="G187" s="291">
        <v>0</v>
      </c>
      <c r="H187" s="291">
        <v>30</v>
      </c>
      <c r="I187" s="291"/>
      <c r="J187" s="291">
        <v>30</v>
      </c>
      <c r="K187" s="291"/>
      <c r="L187" s="291"/>
      <c r="M187" s="291"/>
      <c r="N187" s="291"/>
      <c r="O187" s="291"/>
      <c r="P187" s="291"/>
      <c r="Q187" s="291"/>
      <c r="R187" s="291"/>
      <c r="S187" s="291"/>
      <c r="T187" s="291"/>
      <c r="U187" s="291"/>
      <c r="V187" s="378">
        <v>0</v>
      </c>
      <c r="W187" s="291"/>
      <c r="X187" s="291"/>
      <c r="Y187" s="291"/>
      <c r="Z187" s="291"/>
      <c r="AA187" s="291"/>
      <c r="AB187" s="291"/>
      <c r="AC187" s="291"/>
      <c r="AD187" s="291"/>
      <c r="AE187" s="292">
        <v>0</v>
      </c>
      <c r="AF187" s="293" t="s">
        <v>1372</v>
      </c>
      <c r="AG187" s="293">
        <v>5.8</v>
      </c>
      <c r="AH187" s="293">
        <v>153.89999999999998</v>
      </c>
      <c r="AI187" s="294">
        <v>0</v>
      </c>
      <c r="AJ187" s="294">
        <v>0</v>
      </c>
      <c r="AK187" s="294">
        <v>0</v>
      </c>
      <c r="AL187" s="292">
        <v>0</v>
      </c>
      <c r="AM187" s="292">
        <v>0</v>
      </c>
      <c r="AN187" s="68" t="s">
        <v>1383</v>
      </c>
      <c r="AO187" s="68" t="s">
        <v>1881</v>
      </c>
      <c r="AP187" s="68" t="str">
        <f>IF(日報入力!AQ187,日報入力!BA187,"")</f>
        <v/>
      </c>
      <c r="AQ187" s="68" t="str">
        <f>IF(日報入力!AR187,日報入力!BB187,"")</f>
        <v/>
      </c>
      <c r="AR187" s="68" t="str">
        <f>IF(日報入力!AS187,"N勤","")</f>
        <v/>
      </c>
      <c r="AS187" s="295" t="e">
        <f t="shared" si="12"/>
        <v>#DIV/0!</v>
      </c>
      <c r="AT187" s="439">
        <f>日報入力!AY187</f>
        <v>100</v>
      </c>
      <c r="AU187" s="518" t="e">
        <f>IF(日報入力!G187,G187*60/E187,"")</f>
        <v>#DIV/0!</v>
      </c>
      <c r="AV187" s="528" t="str">
        <f>IF(日報入力!AT187,日報入力!AT187,"")</f>
        <v/>
      </c>
      <c r="AW187" s="529" t="str">
        <f>IF(日報入力!AT187,AE187/日報入力!AT187,"")</f>
        <v/>
      </c>
      <c r="AX187" s="530" t="e">
        <f>IF(1&lt;日報集計!AT187,AT187/(((F187-I187-J187-N187-O187)*60)/(E187)),"")</f>
        <v>#DIV/0!</v>
      </c>
      <c r="AY187" s="664" t="e">
        <f>IF(日報入力!H187,AT187/(((F187-J187)*60)/E187),"")</f>
        <v>#DIV/0!</v>
      </c>
      <c r="AZ187" s="664" t="e">
        <f>IF(日報入力!I187,AT187/((G187*60)/E187),"")</f>
        <v>#DIV/0!</v>
      </c>
      <c r="BA187" s="296">
        <f>IF(日報入力!G187,G187/F187,"")</f>
        <v>0</v>
      </c>
      <c r="BB187" s="386">
        <f t="shared" si="13"/>
        <v>0</v>
      </c>
      <c r="BC187" s="386">
        <f t="shared" si="14"/>
        <v>0</v>
      </c>
      <c r="BD187" s="80">
        <f>日報入力!AU187</f>
        <v>0</v>
      </c>
      <c r="BE187" s="534" t="str">
        <f>IF(日報入力!AV187,日報入力!AV187,"")</f>
        <v/>
      </c>
      <c r="BF187" s="534" t="str">
        <f>IF(日報入力!AW187,日報入力!AW187,"")</f>
        <v/>
      </c>
      <c r="BG187" s="398">
        <f>IF(日報入力!G187,日報入力!K187*日報入力!D187*日報入力!BC187,"")</f>
        <v>0</v>
      </c>
    </row>
    <row r="188" spans="1:59" ht="19.5" hidden="1" customHeight="1" x14ac:dyDescent="0.15">
      <c r="A188" s="302">
        <v>44439</v>
      </c>
      <c r="B188" s="291">
        <v>33</v>
      </c>
      <c r="C188" s="291">
        <v>8</v>
      </c>
      <c r="D188" s="291">
        <v>3028</v>
      </c>
      <c r="E188" s="291">
        <v>70</v>
      </c>
      <c r="F188" s="291">
        <v>116</v>
      </c>
      <c r="G188" s="291">
        <v>116</v>
      </c>
      <c r="H188" s="291">
        <v>40.599999999999994</v>
      </c>
      <c r="I188" s="291"/>
      <c r="J188" s="291"/>
      <c r="K188" s="291"/>
      <c r="L188" s="291"/>
      <c r="M188" s="291"/>
      <c r="N188" s="291"/>
      <c r="O188" s="291"/>
      <c r="P188" s="291"/>
      <c r="Q188" s="291"/>
      <c r="R188" s="291"/>
      <c r="S188" s="291"/>
      <c r="T188" s="291"/>
      <c r="U188" s="291"/>
      <c r="V188" s="378">
        <v>5</v>
      </c>
      <c r="W188" s="291">
        <v>5</v>
      </c>
      <c r="X188" s="291"/>
      <c r="Y188" s="291"/>
      <c r="Z188" s="291"/>
      <c r="AA188" s="291"/>
      <c r="AB188" s="291"/>
      <c r="AC188" s="291"/>
      <c r="AD188" s="291"/>
      <c r="AE188" s="292">
        <v>65</v>
      </c>
      <c r="AF188" s="293" t="s">
        <v>1372</v>
      </c>
      <c r="AG188" s="293">
        <v>5.8</v>
      </c>
      <c r="AH188" s="293">
        <v>153.89999999999998</v>
      </c>
      <c r="AI188" s="294">
        <v>406</v>
      </c>
      <c r="AJ188" s="294">
        <v>377</v>
      </c>
      <c r="AK188" s="294">
        <v>29</v>
      </c>
      <c r="AL188" s="292">
        <v>10003.499999999998</v>
      </c>
      <c r="AM188" s="292">
        <v>769.49999999999989</v>
      </c>
      <c r="AN188" s="68" t="s">
        <v>1383</v>
      </c>
      <c r="AO188" s="68" t="s">
        <v>1881</v>
      </c>
      <c r="AP188" s="68" t="str">
        <f>IF(日報入力!AQ188,日報入力!BA188,"")</f>
        <v/>
      </c>
      <c r="AQ188" s="68" t="str">
        <f>IF(日報入力!AR188,日報入力!BB188,"")</f>
        <v/>
      </c>
      <c r="AR188" s="68" t="str">
        <f>IF(日報入力!AS188,"N勤","")</f>
        <v/>
      </c>
      <c r="AS188" s="295">
        <f t="shared" si="12"/>
        <v>7.1428571428571425E-2</v>
      </c>
      <c r="AT188" s="439">
        <f>日報入力!AY188</f>
        <v>100</v>
      </c>
      <c r="AU188" s="518">
        <f>IF(日報入力!G188,G188*60/E188,"")</f>
        <v>99.428571428571431</v>
      </c>
      <c r="AV188" s="528" t="str">
        <f>IF(日報入力!AT188,日報入力!AT188,"")</f>
        <v/>
      </c>
      <c r="AW188" s="529" t="str">
        <f>IF(日報入力!AT188,AE188/日報入力!AT188,"")</f>
        <v/>
      </c>
      <c r="AX188" s="530">
        <f>IF(1&lt;日報集計!AT188,AT188/(((F188-I188-J188-N188-O188)*60)/(E188)),"")</f>
        <v>1.0057471264367817</v>
      </c>
      <c r="AY188" s="664">
        <f>IF(日報入力!H188,AT188/(((F188-J188)*60)/E188),"")</f>
        <v>1.0057471264367817</v>
      </c>
      <c r="AZ188" s="664">
        <f>IF(日報入力!I188,AT188/((G188*60)/E188),"")</f>
        <v>1.0057471264367817</v>
      </c>
      <c r="BA188" s="296">
        <f>IF(日報入力!G188,G188/F188,"")</f>
        <v>1</v>
      </c>
      <c r="BB188" s="386">
        <f t="shared" si="13"/>
        <v>5174.2241379310335</v>
      </c>
      <c r="BC188" s="386">
        <f t="shared" si="14"/>
        <v>14783.497536945812</v>
      </c>
      <c r="BD188" s="80">
        <f>日報入力!AU188</f>
        <v>0</v>
      </c>
      <c r="BE188" s="534" t="str">
        <f>IF(日報入力!AV188,日報入力!AV188,"")</f>
        <v/>
      </c>
      <c r="BF188" s="534" t="str">
        <f>IF(日報入力!AW188,日報入力!AW188,"")</f>
        <v/>
      </c>
      <c r="BG188" s="398">
        <f>IF(日報入力!G188,日報入力!K188*日報入力!D188*日報入力!BC188,"")</f>
        <v>5.25</v>
      </c>
    </row>
    <row r="189" spans="1:59" ht="19.5" hidden="1" customHeight="1" x14ac:dyDescent="0.15">
      <c r="A189" s="302">
        <v>44439</v>
      </c>
      <c r="B189" s="291">
        <v>33</v>
      </c>
      <c r="C189" s="291">
        <v>82</v>
      </c>
      <c r="D189" s="291">
        <v>3028</v>
      </c>
      <c r="E189" s="291">
        <v>41</v>
      </c>
      <c r="F189" s="291">
        <v>60</v>
      </c>
      <c r="G189" s="291">
        <v>60</v>
      </c>
      <c r="H189" s="291">
        <v>21</v>
      </c>
      <c r="I189" s="291"/>
      <c r="J189" s="291"/>
      <c r="K189" s="291"/>
      <c r="L189" s="291"/>
      <c r="M189" s="291"/>
      <c r="N189" s="291"/>
      <c r="O189" s="291"/>
      <c r="P189" s="291"/>
      <c r="Q189" s="291"/>
      <c r="R189" s="291"/>
      <c r="S189" s="291"/>
      <c r="T189" s="291"/>
      <c r="U189" s="291"/>
      <c r="V189" s="378">
        <v>0</v>
      </c>
      <c r="W189" s="291"/>
      <c r="X189" s="291"/>
      <c r="Y189" s="291"/>
      <c r="Z189" s="291"/>
      <c r="AA189" s="291"/>
      <c r="AB189" s="291"/>
      <c r="AC189" s="291"/>
      <c r="AD189" s="291"/>
      <c r="AE189" s="292">
        <v>41</v>
      </c>
      <c r="AF189" s="293" t="s">
        <v>1372</v>
      </c>
      <c r="AG189" s="293">
        <v>5.8</v>
      </c>
      <c r="AH189" s="293">
        <v>153.89999999999998</v>
      </c>
      <c r="AI189" s="294">
        <v>237.79999999999998</v>
      </c>
      <c r="AJ189" s="294">
        <v>237.79999999999998</v>
      </c>
      <c r="AK189" s="294">
        <v>0</v>
      </c>
      <c r="AL189" s="292">
        <v>6309.8999999999987</v>
      </c>
      <c r="AM189" s="292">
        <v>0</v>
      </c>
      <c r="AN189" s="68" t="s">
        <v>1383</v>
      </c>
      <c r="AO189" s="68" t="s">
        <v>1881</v>
      </c>
      <c r="AP189" s="68" t="str">
        <f>IF(日報入力!AQ189,日報入力!BA189,"")</f>
        <v/>
      </c>
      <c r="AQ189" s="68" t="str">
        <f>IF(日報入力!AR189,日報入力!BB189,"")</f>
        <v/>
      </c>
      <c r="AR189" s="68" t="str">
        <f>IF(日報入力!AS189,"N勤","")</f>
        <v>N勤</v>
      </c>
      <c r="AS189" s="295">
        <f t="shared" si="12"/>
        <v>0</v>
      </c>
      <c r="AT189" s="439">
        <f>日報入力!AY189</f>
        <v>100</v>
      </c>
      <c r="AU189" s="518">
        <f>IF(日報入力!G189,G189*60/E189,"")</f>
        <v>87.804878048780495</v>
      </c>
      <c r="AV189" s="528" t="str">
        <f>IF(日報入力!AT189,日報入力!AT189,"")</f>
        <v/>
      </c>
      <c r="AW189" s="529" t="str">
        <f>IF(日報入力!AT189,AE189/日報入力!AT189,"")</f>
        <v/>
      </c>
      <c r="AX189" s="530">
        <f>IF(1&lt;日報集計!AT189,AT189/(((F189-I189-J189-N189-O189)*60)/(E189)),"")</f>
        <v>1.1388888888888888</v>
      </c>
      <c r="AY189" s="664">
        <f>IF(日報入力!H189,AT189/(((F189-J189)*60)/E189),"")</f>
        <v>1.1388888888888888</v>
      </c>
      <c r="AZ189" s="664">
        <f>IF(日報入力!I189,AT189/((G189*60)/E189),"")</f>
        <v>1.1388888888888888</v>
      </c>
      <c r="BA189" s="296">
        <f>IF(日報入力!G189,G189/F189,"")</f>
        <v>1</v>
      </c>
      <c r="BB189" s="386">
        <f t="shared" si="13"/>
        <v>6309.8999999999987</v>
      </c>
      <c r="BC189" s="386">
        <f t="shared" si="14"/>
        <v>18028.28571428571</v>
      </c>
      <c r="BD189" s="80">
        <f>日報入力!AU189</f>
        <v>0</v>
      </c>
      <c r="BE189" s="534" t="str">
        <f>IF(日報入力!AV189,日報入力!AV189,"")</f>
        <v/>
      </c>
      <c r="BF189" s="534" t="str">
        <f>IF(日報入力!AW189,日報入力!AW189,"")</f>
        <v/>
      </c>
      <c r="BG189" s="398">
        <f>IF(日報入力!G189,日報入力!K189*日報入力!D189*日報入力!BC189,"")</f>
        <v>3.0749999999999997</v>
      </c>
    </row>
    <row r="190" spans="1:59" ht="19.5" hidden="1" customHeight="1" x14ac:dyDescent="0.15">
      <c r="A190" s="302">
        <v>44439</v>
      </c>
      <c r="B190" s="291">
        <v>34</v>
      </c>
      <c r="C190" s="291">
        <v>8</v>
      </c>
      <c r="D190" s="291">
        <v>3041</v>
      </c>
      <c r="E190" s="291">
        <v>181</v>
      </c>
      <c r="F190" s="291">
        <v>301</v>
      </c>
      <c r="G190" s="291">
        <v>301</v>
      </c>
      <c r="H190" s="291">
        <v>105.35</v>
      </c>
      <c r="I190" s="291"/>
      <c r="J190" s="291"/>
      <c r="K190" s="291"/>
      <c r="L190" s="291"/>
      <c r="M190" s="291"/>
      <c r="N190" s="291"/>
      <c r="O190" s="291"/>
      <c r="P190" s="291"/>
      <c r="Q190" s="291"/>
      <c r="R190" s="291"/>
      <c r="S190" s="291"/>
      <c r="T190" s="291"/>
      <c r="U190" s="291"/>
      <c r="V190" s="378">
        <v>0</v>
      </c>
      <c r="W190" s="291"/>
      <c r="X190" s="291"/>
      <c r="Y190" s="291"/>
      <c r="Z190" s="291"/>
      <c r="AA190" s="291"/>
      <c r="AB190" s="291"/>
      <c r="AC190" s="291"/>
      <c r="AD190" s="291"/>
      <c r="AE190" s="292">
        <v>181</v>
      </c>
      <c r="AF190" s="293" t="s">
        <v>134</v>
      </c>
      <c r="AG190" s="293">
        <v>1.9</v>
      </c>
      <c r="AH190" s="293">
        <v>123.19999999999999</v>
      </c>
      <c r="AI190" s="294">
        <v>343.9</v>
      </c>
      <c r="AJ190" s="294">
        <v>343.9</v>
      </c>
      <c r="AK190" s="294">
        <v>0</v>
      </c>
      <c r="AL190" s="292">
        <v>22299.199999999997</v>
      </c>
      <c r="AM190" s="292">
        <v>0</v>
      </c>
      <c r="AN190" s="68" t="s">
        <v>1926</v>
      </c>
      <c r="AO190" s="68" t="s">
        <v>1883</v>
      </c>
      <c r="AP190" s="68" t="str">
        <f>IF(日報入力!AQ190,日報入力!BA190,"")</f>
        <v/>
      </c>
      <c r="AQ190" s="68" t="str">
        <f>IF(日報入力!AR190,日報入力!BB190,"")</f>
        <v/>
      </c>
      <c r="AR190" s="68" t="str">
        <f>IF(日報入力!AS190,"N勤","")</f>
        <v/>
      </c>
      <c r="AS190" s="295">
        <f t="shared" si="12"/>
        <v>0</v>
      </c>
      <c r="AT190" s="439">
        <f>日報入力!AY190</f>
        <v>100</v>
      </c>
      <c r="AU190" s="518">
        <f>IF(日報入力!G190,G190*60/E190,"")</f>
        <v>99.779005524861873</v>
      </c>
      <c r="AV190" s="528" t="str">
        <f>IF(日報入力!AT190,日報入力!AT190,"")</f>
        <v/>
      </c>
      <c r="AW190" s="529" t="str">
        <f>IF(日報入力!AT190,AE190/日報入力!AT190,"")</f>
        <v/>
      </c>
      <c r="AX190" s="530">
        <f>IF(1&lt;日報集計!AT190,AT190/(((F190-I190-J190-N190-O190)*60)/(E190)),"")</f>
        <v>1.0022148394241419</v>
      </c>
      <c r="AY190" s="664">
        <f>IF(日報入力!H190,AT190/(((F190-J190)*60)/E190),"")</f>
        <v>1.0022148394241419</v>
      </c>
      <c r="AZ190" s="664">
        <f>IF(日報入力!I190,AT190/((G190*60)/E190),"")</f>
        <v>1.0022148394241419</v>
      </c>
      <c r="BA190" s="296">
        <f>IF(日報入力!G190,G190/F190,"")</f>
        <v>1</v>
      </c>
      <c r="BB190" s="386">
        <f t="shared" si="13"/>
        <v>4445.0232558139523</v>
      </c>
      <c r="BC190" s="386">
        <f t="shared" si="14"/>
        <v>12700.066445182723</v>
      </c>
      <c r="BD190" s="80">
        <f>日報入力!AU190</f>
        <v>0</v>
      </c>
      <c r="BE190" s="534" t="str">
        <f>IF(日報入力!AV190,日報入力!AV190,"")</f>
        <v/>
      </c>
      <c r="BF190" s="534" t="str">
        <f>IF(日報入力!AW190,日報入力!AW190,"")</f>
        <v/>
      </c>
      <c r="BG190" s="398">
        <f>IF(日報入力!G190,日報入力!K190*日報入力!D190*日報入力!BC190,"")</f>
        <v>9.0500000000000007</v>
      </c>
    </row>
    <row r="191" spans="1:59" ht="19.5" hidden="1" customHeight="1" x14ac:dyDescent="0.15">
      <c r="A191" s="302">
        <v>44439</v>
      </c>
      <c r="B191" s="291">
        <v>34</v>
      </c>
      <c r="C191" s="291">
        <v>82</v>
      </c>
      <c r="D191" s="291">
        <v>3041</v>
      </c>
      <c r="E191" s="291">
        <v>275</v>
      </c>
      <c r="F191" s="291">
        <v>480</v>
      </c>
      <c r="G191" s="291">
        <v>465</v>
      </c>
      <c r="H191" s="291">
        <v>168</v>
      </c>
      <c r="I191" s="291"/>
      <c r="J191" s="291"/>
      <c r="K191" s="291"/>
      <c r="L191" s="291"/>
      <c r="M191" s="291"/>
      <c r="N191" s="291"/>
      <c r="O191" s="291">
        <v>15</v>
      </c>
      <c r="P191" s="291"/>
      <c r="Q191" s="291"/>
      <c r="R191" s="291"/>
      <c r="S191" s="291"/>
      <c r="T191" s="291"/>
      <c r="U191" s="291"/>
      <c r="V191" s="378">
        <v>5</v>
      </c>
      <c r="W191" s="291"/>
      <c r="X191" s="291"/>
      <c r="Y191" s="291"/>
      <c r="Z191" s="291"/>
      <c r="AA191" s="291"/>
      <c r="AB191" s="291"/>
      <c r="AC191" s="291"/>
      <c r="AD191" s="291">
        <v>5</v>
      </c>
      <c r="AE191" s="292">
        <v>270</v>
      </c>
      <c r="AF191" s="293" t="s">
        <v>134</v>
      </c>
      <c r="AG191" s="293">
        <v>1.9</v>
      </c>
      <c r="AH191" s="293">
        <v>123.19999999999999</v>
      </c>
      <c r="AI191" s="294">
        <v>522.5</v>
      </c>
      <c r="AJ191" s="294">
        <v>513</v>
      </c>
      <c r="AK191" s="294">
        <v>9.5</v>
      </c>
      <c r="AL191" s="292">
        <v>33264</v>
      </c>
      <c r="AM191" s="292">
        <v>616</v>
      </c>
      <c r="AN191" s="68" t="s">
        <v>1926</v>
      </c>
      <c r="AO191" s="68" t="s">
        <v>1883</v>
      </c>
      <c r="AP191" s="68" t="str">
        <f>IF(日報入力!AQ191,日報入力!BA191,"")</f>
        <v/>
      </c>
      <c r="AQ191" s="68" t="str">
        <f>IF(日報入力!AR191,日報入力!BB191,"")</f>
        <v/>
      </c>
      <c r="AR191" s="68" t="str">
        <f>IF(日報入力!AS191,"N勤","")</f>
        <v>N勤</v>
      </c>
      <c r="AS191" s="295">
        <f t="shared" si="12"/>
        <v>1.8181818181818181E-2</v>
      </c>
      <c r="AT191" s="439">
        <f>日報入力!AY191</f>
        <v>100</v>
      </c>
      <c r="AU191" s="518">
        <f>IF(日報入力!G191,G191*60/E191,"")</f>
        <v>101.45454545454545</v>
      </c>
      <c r="AV191" s="528" t="str">
        <f>IF(日報入力!AT191,日報入力!AT191,"")</f>
        <v/>
      </c>
      <c r="AW191" s="529" t="str">
        <f>IF(日報入力!AT191,AE191/日報入力!AT191,"")</f>
        <v/>
      </c>
      <c r="AX191" s="530">
        <f>IF(1&lt;日報集計!AT191,AT191/(((F191-I191-J191-N191-O191)*60)/(E191)),"")</f>
        <v>0.98566308243727596</v>
      </c>
      <c r="AY191" s="664">
        <f>IF(日報入力!H191,AT191/(((F191-J191)*60)/E191),"")</f>
        <v>0.95486111111111105</v>
      </c>
      <c r="AZ191" s="664">
        <f>IF(日報入力!I191,AT191/((G191*60)/E191),"")</f>
        <v>0.98566308243727596</v>
      </c>
      <c r="BA191" s="296">
        <f>IF(日報入力!G191,G191/F191,"")</f>
        <v>0.96875</v>
      </c>
      <c r="BB191" s="386">
        <f t="shared" si="13"/>
        <v>4158</v>
      </c>
      <c r="BC191" s="386">
        <f t="shared" si="14"/>
        <v>11880</v>
      </c>
      <c r="BD191" s="80">
        <f>日報入力!AU191</f>
        <v>0</v>
      </c>
      <c r="BE191" s="534" t="str">
        <f>IF(日報入力!AV191,日報入力!AV191,"")</f>
        <v/>
      </c>
      <c r="BF191" s="534" t="str">
        <f>IF(日報入力!AW191,日報入力!AW191,"")</f>
        <v/>
      </c>
      <c r="BG191" s="398">
        <f>IF(日報入力!G191,日報入力!K191*日報入力!D191*日報入力!BC191,"")</f>
        <v>13.75</v>
      </c>
    </row>
    <row r="192" spans="1:59" ht="19.5" hidden="1" customHeight="1" x14ac:dyDescent="0.15">
      <c r="A192" s="302">
        <v>44439</v>
      </c>
      <c r="B192" s="291">
        <v>28</v>
      </c>
      <c r="C192" s="291">
        <v>9</v>
      </c>
      <c r="D192" s="291">
        <v>3056</v>
      </c>
      <c r="E192" s="291">
        <v>131</v>
      </c>
      <c r="F192" s="291">
        <v>420</v>
      </c>
      <c r="G192" s="291">
        <v>410</v>
      </c>
      <c r="H192" s="291">
        <v>210</v>
      </c>
      <c r="I192" s="291"/>
      <c r="J192" s="291"/>
      <c r="K192" s="291"/>
      <c r="L192" s="291"/>
      <c r="M192" s="291"/>
      <c r="N192" s="291"/>
      <c r="O192" s="291">
        <v>10</v>
      </c>
      <c r="P192" s="291"/>
      <c r="Q192" s="291"/>
      <c r="R192" s="291"/>
      <c r="S192" s="291"/>
      <c r="T192" s="291"/>
      <c r="U192" s="291"/>
      <c r="V192" s="378">
        <v>24</v>
      </c>
      <c r="W192" s="291"/>
      <c r="X192" s="291"/>
      <c r="Y192" s="291">
        <v>24</v>
      </c>
      <c r="Z192" s="291"/>
      <c r="AA192" s="291"/>
      <c r="AB192" s="291"/>
      <c r="AC192" s="291"/>
      <c r="AD192" s="291"/>
      <c r="AE192" s="292">
        <v>1024</v>
      </c>
      <c r="AF192" s="293" t="s">
        <v>1031</v>
      </c>
      <c r="AG192" s="293">
        <v>4.2000000000000003E-2</v>
      </c>
      <c r="AH192" s="293">
        <v>20</v>
      </c>
      <c r="AI192" s="294">
        <v>44.016000000000005</v>
      </c>
      <c r="AJ192" s="294">
        <v>43.008000000000003</v>
      </c>
      <c r="AK192" s="294">
        <v>1.0080000000000027</v>
      </c>
      <c r="AL192" s="292">
        <v>20480</v>
      </c>
      <c r="AM192" s="292">
        <v>480</v>
      </c>
      <c r="AN192" s="68" t="s">
        <v>1940</v>
      </c>
      <c r="AO192" s="68" t="s">
        <v>1871</v>
      </c>
      <c r="AP192" s="68" t="str">
        <f>IF(日報入力!AQ192,日報入力!BA192,"")</f>
        <v/>
      </c>
      <c r="AQ192" s="68" t="str">
        <f>IF(日報入力!AR192,日報入力!BB192,"")</f>
        <v/>
      </c>
      <c r="AR192" s="68" t="str">
        <f>IF(日報入力!AS192,"N勤","")</f>
        <v/>
      </c>
      <c r="AS192" s="295">
        <f t="shared" si="12"/>
        <v>2.2900763358778626E-2</v>
      </c>
      <c r="AT192" s="439">
        <f>日報入力!AY192</f>
        <v>100</v>
      </c>
      <c r="AU192" s="518">
        <f>IF(日報入力!G192,G192*60/E192,"")</f>
        <v>187.78625954198472</v>
      </c>
      <c r="AV192" s="528" t="str">
        <f>IF(日報入力!AT192,日報入力!AT192,"")</f>
        <v/>
      </c>
      <c r="AW192" s="529" t="str">
        <f>IF(日報入力!AT192,AE192/日報入力!AT192,"")</f>
        <v/>
      </c>
      <c r="AX192" s="530">
        <f>IF(1&lt;日報集計!AT192,AT192/(((F192-I192-J192-N192-O192)*60)/(E192)),"")</f>
        <v>0.5325203252032521</v>
      </c>
      <c r="AY192" s="664">
        <f>IF(日報入力!H192,AT192/(((F192-J192)*60)/E192),"")</f>
        <v>0.51984126984126988</v>
      </c>
      <c r="AZ192" s="664">
        <f>IF(日報入力!I192,AT192/((G192*60)/E192),"")</f>
        <v>0.5325203252032521</v>
      </c>
      <c r="BA192" s="296">
        <f>IF(日報入力!G192,G192/F192,"")</f>
        <v>0.97619047619047616</v>
      </c>
      <c r="BB192" s="386">
        <f t="shared" si="13"/>
        <v>2925.7142857142853</v>
      </c>
      <c r="BC192" s="386">
        <f t="shared" si="14"/>
        <v>5851.4285714285706</v>
      </c>
      <c r="BD192" s="80">
        <f>日報入力!AU192</f>
        <v>0</v>
      </c>
      <c r="BE192" s="534" t="str">
        <f>IF(日報入力!AV192,日報入力!AV192,"")</f>
        <v/>
      </c>
      <c r="BF192" s="534" t="str">
        <f>IF(日報入力!AW192,日報入力!AW192,"")</f>
        <v/>
      </c>
      <c r="BG192" s="398">
        <f>IF(日報入力!G192,日報入力!K192*日報入力!D192*日報入力!BC192,"")</f>
        <v>0</v>
      </c>
    </row>
    <row r="193" spans="1:59" ht="19.5" hidden="1" customHeight="1" x14ac:dyDescent="0.15">
      <c r="A193" s="302">
        <v>44439</v>
      </c>
      <c r="B193" s="291">
        <v>997</v>
      </c>
      <c r="C193" s="291">
        <v>33</v>
      </c>
      <c r="D193" s="291">
        <v>933</v>
      </c>
      <c r="E193" s="291">
        <v>312</v>
      </c>
      <c r="F193" s="291">
        <v>220</v>
      </c>
      <c r="G193" s="291">
        <v>220</v>
      </c>
      <c r="H193" s="291">
        <v>660</v>
      </c>
      <c r="I193" s="291"/>
      <c r="J193" s="291"/>
      <c r="K193" s="291"/>
      <c r="L193" s="291"/>
      <c r="M193" s="291"/>
      <c r="N193" s="291"/>
      <c r="O193" s="291"/>
      <c r="P193" s="291"/>
      <c r="Q193" s="291"/>
      <c r="R193" s="291"/>
      <c r="S193" s="291"/>
      <c r="T193" s="291"/>
      <c r="U193" s="291"/>
      <c r="V193" s="378">
        <v>0</v>
      </c>
      <c r="W193" s="291"/>
      <c r="X193" s="291"/>
      <c r="Y193" s="291"/>
      <c r="Z193" s="291"/>
      <c r="AA193" s="291"/>
      <c r="AB193" s="291"/>
      <c r="AC193" s="291"/>
      <c r="AD193" s="291"/>
      <c r="AE193" s="292">
        <v>312</v>
      </c>
      <c r="AF193" s="293">
        <v>0</v>
      </c>
      <c r="AG193" s="293">
        <v>0</v>
      </c>
      <c r="AH193" s="293">
        <v>71</v>
      </c>
      <c r="AI193" s="294">
        <v>0</v>
      </c>
      <c r="AJ193" s="294">
        <v>0</v>
      </c>
      <c r="AK193" s="294">
        <v>0</v>
      </c>
      <c r="AL193" s="292">
        <v>22152</v>
      </c>
      <c r="AM193" s="292">
        <v>0</v>
      </c>
      <c r="AN193" s="68" t="s">
        <v>1537</v>
      </c>
      <c r="AO193" s="68" t="s">
        <v>122</v>
      </c>
      <c r="AP193" s="68" t="str">
        <f>IF(日報入力!AQ193,日報入力!BA193,"")</f>
        <v/>
      </c>
      <c r="AQ193" s="68" t="str">
        <f>IF(日報入力!AR193,日報入力!BB193,"")</f>
        <v/>
      </c>
      <c r="AR193" s="68" t="str">
        <f>IF(日報入力!AS193,"N勤","")</f>
        <v/>
      </c>
      <c r="AS193" s="295">
        <f t="shared" si="12"/>
        <v>0</v>
      </c>
      <c r="AT193" s="439">
        <f>日報入力!AY193</f>
        <v>53</v>
      </c>
      <c r="AU193" s="518">
        <f>IF(日報入力!G193,G193*60/E193,"")</f>
        <v>42.307692307692307</v>
      </c>
      <c r="AV193" s="528" t="str">
        <f>IF(日報入力!AT193,日報入力!AT193,"")</f>
        <v/>
      </c>
      <c r="AW193" s="529" t="str">
        <f>IF(日報入力!AT193,AE193/日報入力!AT193,"")</f>
        <v/>
      </c>
      <c r="AX193" s="530">
        <f>IF(1&lt;日報集計!AT193,AT193/(((F193-I193-J193-N193-O193)*60)/(E193)),"")</f>
        <v>1.2527272727272727</v>
      </c>
      <c r="AY193" s="664">
        <f>IF(日報入力!H193,AT193/(((F193-J193)*60)/E193),"")</f>
        <v>1.2527272727272727</v>
      </c>
      <c r="AZ193" s="664">
        <f>IF(日報入力!I193,AT193/((G193*60)/E193),"")</f>
        <v>1.2527272727272727</v>
      </c>
      <c r="BA193" s="296">
        <f>IF(日報入力!G193,G193/F193,"")</f>
        <v>1</v>
      </c>
      <c r="BB193" s="386">
        <f t="shared" si="13"/>
        <v>6041.454545454545</v>
      </c>
      <c r="BC193" s="386">
        <f t="shared" si="14"/>
        <v>2013.8181818181818</v>
      </c>
      <c r="BD193" s="80">
        <f>日報入力!AU193</f>
        <v>0</v>
      </c>
      <c r="BE193" s="534" t="str">
        <f>IF(日報入力!AV193,日報入力!AV193,"")</f>
        <v/>
      </c>
      <c r="BF193" s="534" t="str">
        <f>IF(日報入力!AW193,日報入力!AW193,"")</f>
        <v/>
      </c>
      <c r="BG193" s="398">
        <f>IF(日報入力!G193,日報入力!K193*日報入力!D193*日報入力!BC193,"")</f>
        <v>0</v>
      </c>
    </row>
    <row r="194" spans="1:59" ht="19.5" hidden="1" customHeight="1" x14ac:dyDescent="0.15">
      <c r="A194" s="302">
        <v>44439</v>
      </c>
      <c r="B194" s="291">
        <v>997</v>
      </c>
      <c r="C194" s="291">
        <v>33</v>
      </c>
      <c r="D194" s="291">
        <v>931</v>
      </c>
      <c r="E194" s="291">
        <v>60</v>
      </c>
      <c r="F194" s="291">
        <v>90</v>
      </c>
      <c r="G194" s="291">
        <v>90</v>
      </c>
      <c r="H194" s="291">
        <v>90</v>
      </c>
      <c r="I194" s="291"/>
      <c r="J194" s="291"/>
      <c r="K194" s="291"/>
      <c r="L194" s="291"/>
      <c r="M194" s="291"/>
      <c r="N194" s="291"/>
      <c r="O194" s="291"/>
      <c r="P194" s="291"/>
      <c r="Q194" s="291"/>
      <c r="R194" s="291"/>
      <c r="S194" s="291"/>
      <c r="T194" s="291"/>
      <c r="U194" s="291"/>
      <c r="V194" s="378">
        <v>0</v>
      </c>
      <c r="W194" s="291"/>
      <c r="X194" s="291"/>
      <c r="Y194" s="291"/>
      <c r="Z194" s="291"/>
      <c r="AA194" s="291"/>
      <c r="AB194" s="291"/>
      <c r="AC194" s="291"/>
      <c r="AD194" s="291"/>
      <c r="AE194" s="292">
        <v>60</v>
      </c>
      <c r="AF194" s="293">
        <v>0</v>
      </c>
      <c r="AG194" s="293">
        <v>0</v>
      </c>
      <c r="AH194" s="293">
        <v>150</v>
      </c>
      <c r="AI194" s="294">
        <v>0</v>
      </c>
      <c r="AJ194" s="294">
        <v>0</v>
      </c>
      <c r="AK194" s="294">
        <v>0</v>
      </c>
      <c r="AL194" s="292">
        <v>9000</v>
      </c>
      <c r="AM194" s="292">
        <v>0</v>
      </c>
      <c r="AN194" s="68" t="s">
        <v>1961</v>
      </c>
      <c r="AO194" s="68" t="s">
        <v>122</v>
      </c>
      <c r="AP194" s="68" t="str">
        <f>IF(日報入力!AQ194,日報入力!BA194,"")</f>
        <v/>
      </c>
      <c r="AQ194" s="68" t="str">
        <f>IF(日報入力!AR194,日報入力!BB194,"")</f>
        <v/>
      </c>
      <c r="AR194" s="68" t="str">
        <f>IF(日報入力!AS194,"N勤","")</f>
        <v/>
      </c>
      <c r="AS194" s="295">
        <f t="shared" si="12"/>
        <v>0</v>
      </c>
      <c r="AT194" s="439">
        <f>日報入力!AY194</f>
        <v>120</v>
      </c>
      <c r="AU194" s="518">
        <f>IF(日報入力!G194,G194*60/E194,"")</f>
        <v>90</v>
      </c>
      <c r="AV194" s="528" t="str">
        <f>IF(日報入力!AT194,日報入力!AT194,"")</f>
        <v/>
      </c>
      <c r="AW194" s="529" t="str">
        <f>IF(日報入力!AT194,AE194/日報入力!AT194,"")</f>
        <v/>
      </c>
      <c r="AX194" s="530">
        <f>IF(1&lt;日報集計!AT194,AT194/(((F194-I194-J194-N194-O194)*60)/(E194)),"")</f>
        <v>1.3333333333333333</v>
      </c>
      <c r="AY194" s="664">
        <f>IF(日報入力!H194,AT194/(((F194-J194)*60)/E194),"")</f>
        <v>1.3333333333333333</v>
      </c>
      <c r="AZ194" s="664">
        <f>IF(日報入力!I194,AT194/((G194*60)/E194),"")</f>
        <v>1.3333333333333333</v>
      </c>
      <c r="BA194" s="296">
        <f>IF(日報入力!G194,G194/F194,"")</f>
        <v>1</v>
      </c>
      <c r="BB194" s="386">
        <f t="shared" si="13"/>
        <v>6000</v>
      </c>
      <c r="BC194" s="386">
        <f t="shared" si="14"/>
        <v>6000</v>
      </c>
      <c r="BD194" s="80">
        <f>日報入力!AU194</f>
        <v>0</v>
      </c>
      <c r="BE194" s="534" t="str">
        <f>IF(日報入力!AV194,日報入力!AV194,"")</f>
        <v/>
      </c>
      <c r="BF194" s="534" t="str">
        <f>IF(日報入力!AW194,日報入力!AW194,"")</f>
        <v/>
      </c>
      <c r="BG194" s="398">
        <f>IF(日報入力!G194,日報入力!K194*日報入力!D194*日報入力!BC194,"")</f>
        <v>0</v>
      </c>
    </row>
    <row r="195" spans="1:59" ht="19.5" hidden="1" customHeight="1" x14ac:dyDescent="0.15">
      <c r="A195" s="302">
        <v>44439</v>
      </c>
      <c r="B195" s="291">
        <v>997</v>
      </c>
      <c r="C195" s="291">
        <v>33</v>
      </c>
      <c r="D195" s="291">
        <v>933</v>
      </c>
      <c r="E195" s="291">
        <v>156</v>
      </c>
      <c r="F195" s="291">
        <v>170</v>
      </c>
      <c r="G195" s="291">
        <v>170</v>
      </c>
      <c r="H195" s="291">
        <v>340</v>
      </c>
      <c r="I195" s="291"/>
      <c r="J195" s="291"/>
      <c r="K195" s="291"/>
      <c r="L195" s="291"/>
      <c r="M195" s="291"/>
      <c r="N195" s="291"/>
      <c r="O195" s="291"/>
      <c r="P195" s="291"/>
      <c r="Q195" s="291"/>
      <c r="R195" s="291"/>
      <c r="S195" s="291"/>
      <c r="T195" s="291"/>
      <c r="U195" s="291"/>
      <c r="V195" s="378">
        <v>0</v>
      </c>
      <c r="W195" s="291"/>
      <c r="X195" s="291"/>
      <c r="Y195" s="291"/>
      <c r="Z195" s="291"/>
      <c r="AA195" s="291"/>
      <c r="AB195" s="291"/>
      <c r="AC195" s="291"/>
      <c r="AD195" s="291"/>
      <c r="AE195" s="292">
        <v>156</v>
      </c>
      <c r="AF195" s="293">
        <v>0</v>
      </c>
      <c r="AG195" s="293">
        <v>0</v>
      </c>
      <c r="AH195" s="293">
        <v>71</v>
      </c>
      <c r="AI195" s="294">
        <v>0</v>
      </c>
      <c r="AJ195" s="294">
        <v>0</v>
      </c>
      <c r="AK195" s="294">
        <v>0</v>
      </c>
      <c r="AL195" s="292">
        <v>11076</v>
      </c>
      <c r="AM195" s="292">
        <v>0</v>
      </c>
      <c r="AN195" s="68" t="s">
        <v>1537</v>
      </c>
      <c r="AO195" s="68" t="s">
        <v>122</v>
      </c>
      <c r="AP195" s="68" t="str">
        <f>IF(日報入力!AQ195,日報入力!BA195,"")</f>
        <v/>
      </c>
      <c r="AQ195" s="68" t="str">
        <f>IF(日報入力!AR195,日報入力!BB195,"")</f>
        <v/>
      </c>
      <c r="AR195" s="68" t="str">
        <f>IF(日報入力!AS195,"N勤","")</f>
        <v/>
      </c>
      <c r="AS195" s="295">
        <f t="shared" si="12"/>
        <v>0</v>
      </c>
      <c r="AT195" s="439">
        <f>日報入力!AY195</f>
        <v>53</v>
      </c>
      <c r="AU195" s="518">
        <f>IF(日報入力!G195,G195*60/E195,"")</f>
        <v>65.384615384615387</v>
      </c>
      <c r="AV195" s="528" t="str">
        <f>IF(日報入力!AT195,日報入力!AT195,"")</f>
        <v/>
      </c>
      <c r="AW195" s="529" t="str">
        <f>IF(日報入力!AT195,AE195/日報入力!AT195,"")</f>
        <v/>
      </c>
      <c r="AX195" s="530">
        <f>IF(1&lt;日報集計!AT195,AT195/(((F195-I195-J195-N195-O195)*60)/(E195)),"")</f>
        <v>0.81058823529411761</v>
      </c>
      <c r="AY195" s="664">
        <f>IF(日報入力!H195,AT195/(((F195-J195)*60)/E195),"")</f>
        <v>0.81058823529411761</v>
      </c>
      <c r="AZ195" s="664">
        <f>IF(日報入力!I195,AT195/((G195*60)/E195),"")</f>
        <v>0.81058823529411761</v>
      </c>
      <c r="BA195" s="296">
        <f>IF(日報入力!G195,G195/F195,"")</f>
        <v>1</v>
      </c>
      <c r="BB195" s="386">
        <f t="shared" si="13"/>
        <v>3909.1764705882356</v>
      </c>
      <c r="BC195" s="386">
        <f t="shared" si="14"/>
        <v>1954.5882352941178</v>
      </c>
      <c r="BD195" s="80">
        <f>日報入力!AU195</f>
        <v>0</v>
      </c>
      <c r="BE195" s="534" t="str">
        <f>IF(日報入力!AV195,日報入力!AV195,"")</f>
        <v/>
      </c>
      <c r="BF195" s="534" t="str">
        <f>IF(日報入力!AW195,日報入力!AW195,"")</f>
        <v/>
      </c>
      <c r="BG195" s="398">
        <f>IF(日報入力!G195,日報入力!K195*日報入力!D195*日報入力!BC195,"")</f>
        <v>0</v>
      </c>
    </row>
    <row r="196" spans="1:59" ht="19.5" hidden="1" customHeight="1" x14ac:dyDescent="0.15">
      <c r="A196" s="302">
        <v>44439</v>
      </c>
      <c r="B196" s="291">
        <v>997</v>
      </c>
      <c r="C196" s="291">
        <v>82</v>
      </c>
      <c r="D196" s="291">
        <v>933</v>
      </c>
      <c r="E196" s="291">
        <v>156</v>
      </c>
      <c r="F196" s="291">
        <v>240</v>
      </c>
      <c r="G196" s="291">
        <v>240</v>
      </c>
      <c r="H196" s="291">
        <v>84</v>
      </c>
      <c r="I196" s="291"/>
      <c r="J196" s="291"/>
      <c r="K196" s="291"/>
      <c r="L196" s="291"/>
      <c r="M196" s="291"/>
      <c r="N196" s="291"/>
      <c r="O196" s="291"/>
      <c r="P196" s="291"/>
      <c r="Q196" s="291"/>
      <c r="R196" s="291"/>
      <c r="S196" s="291"/>
      <c r="T196" s="291"/>
      <c r="U196" s="291"/>
      <c r="V196" s="378">
        <v>0</v>
      </c>
      <c r="W196" s="291"/>
      <c r="X196" s="291"/>
      <c r="Y196" s="291"/>
      <c r="Z196" s="291"/>
      <c r="AA196" s="291"/>
      <c r="AB196" s="291"/>
      <c r="AC196" s="291"/>
      <c r="AD196" s="291"/>
      <c r="AE196" s="292">
        <v>156</v>
      </c>
      <c r="AF196" s="293">
        <v>0</v>
      </c>
      <c r="AG196" s="293">
        <v>0</v>
      </c>
      <c r="AH196" s="293">
        <v>71</v>
      </c>
      <c r="AI196" s="294">
        <v>0</v>
      </c>
      <c r="AJ196" s="294">
        <v>0</v>
      </c>
      <c r="AK196" s="294">
        <v>0</v>
      </c>
      <c r="AL196" s="292">
        <v>11076</v>
      </c>
      <c r="AM196" s="292">
        <v>0</v>
      </c>
      <c r="AN196" s="68" t="s">
        <v>1537</v>
      </c>
      <c r="AO196" s="68" t="s">
        <v>122</v>
      </c>
      <c r="AP196" s="68" t="str">
        <f>IF(日報入力!AQ196,日報入力!BA196,"")</f>
        <v/>
      </c>
      <c r="AQ196" s="68" t="str">
        <f>IF(日報入力!AR196,日報入力!BB196,"")</f>
        <v/>
      </c>
      <c r="AR196" s="68" t="str">
        <f>IF(日報入力!AS196,"N勤","")</f>
        <v>N勤</v>
      </c>
      <c r="AS196" s="295">
        <f t="shared" si="12"/>
        <v>0</v>
      </c>
      <c r="AT196" s="439">
        <f>日報入力!AY196</f>
        <v>53</v>
      </c>
      <c r="AU196" s="518">
        <f>IF(日報入力!G196,G196*60/E196,"")</f>
        <v>92.307692307692307</v>
      </c>
      <c r="AV196" s="528" t="str">
        <f>IF(日報入力!AT196,日報入力!AT196,"")</f>
        <v/>
      </c>
      <c r="AW196" s="529" t="str">
        <f>IF(日報入力!AT196,AE196/日報入力!AT196,"")</f>
        <v/>
      </c>
      <c r="AX196" s="530">
        <f>IF(1&lt;日報集計!AT196,AT196/(((F196-I196-J196-N196-O196)*60)/(E196)),"")</f>
        <v>0.57416666666666671</v>
      </c>
      <c r="AY196" s="664">
        <f>IF(日報入力!H196,AT196/(((F196-J196)*60)/E196),"")</f>
        <v>0.57416666666666671</v>
      </c>
      <c r="AZ196" s="664">
        <f>IF(日報入力!I196,AT196/((G196*60)/E196),"")</f>
        <v>0.57416666666666671</v>
      </c>
      <c r="BA196" s="296">
        <f>IF(日報入力!G196,G196/F196,"")</f>
        <v>1</v>
      </c>
      <c r="BB196" s="386">
        <f t="shared" si="13"/>
        <v>2769</v>
      </c>
      <c r="BC196" s="386">
        <f t="shared" si="14"/>
        <v>7911.4285714285716</v>
      </c>
      <c r="BD196" s="80">
        <f>日報入力!AU196</f>
        <v>0</v>
      </c>
      <c r="BE196" s="534" t="str">
        <f>IF(日報入力!AV196,日報入力!AV196,"")</f>
        <v/>
      </c>
      <c r="BF196" s="534" t="str">
        <f>IF(日報入力!AW196,日報入力!AW196,"")</f>
        <v/>
      </c>
      <c r="BG196" s="398">
        <f>IF(日報入力!G196,日報入力!K196*日報入力!D196*日報入力!BC196,"")</f>
        <v>0</v>
      </c>
    </row>
    <row r="197" spans="1:59" ht="19.5" hidden="1" customHeight="1" x14ac:dyDescent="0.15">
      <c r="A197" s="302">
        <v>44439</v>
      </c>
      <c r="B197" s="291">
        <v>997</v>
      </c>
      <c r="C197" s="291">
        <v>1</v>
      </c>
      <c r="D197" s="291">
        <v>915</v>
      </c>
      <c r="E197" s="291">
        <v>0</v>
      </c>
      <c r="F197" s="291">
        <v>50</v>
      </c>
      <c r="G197" s="291">
        <v>50</v>
      </c>
      <c r="H197" s="291">
        <v>50</v>
      </c>
      <c r="I197" s="291"/>
      <c r="J197" s="291"/>
      <c r="K197" s="291"/>
      <c r="L197" s="291"/>
      <c r="M197" s="291"/>
      <c r="N197" s="291"/>
      <c r="O197" s="291"/>
      <c r="P197" s="291"/>
      <c r="Q197" s="291"/>
      <c r="R197" s="291"/>
      <c r="S197" s="291"/>
      <c r="T197" s="291"/>
      <c r="U197" s="291"/>
      <c r="V197" s="378">
        <v>0</v>
      </c>
      <c r="W197" s="291"/>
      <c r="X197" s="291"/>
      <c r="Y197" s="291"/>
      <c r="Z197" s="291"/>
      <c r="AA197" s="291"/>
      <c r="AB197" s="291"/>
      <c r="AC197" s="291"/>
      <c r="AD197" s="291"/>
      <c r="AE197" s="292">
        <v>0</v>
      </c>
      <c r="AF197" s="293">
        <v>0</v>
      </c>
      <c r="AG197" s="293">
        <v>0</v>
      </c>
      <c r="AH197" s="293">
        <v>335</v>
      </c>
      <c r="AI197" s="294">
        <v>0</v>
      </c>
      <c r="AJ197" s="294">
        <v>0</v>
      </c>
      <c r="AK197" s="294">
        <v>0</v>
      </c>
      <c r="AL197" s="292">
        <v>0</v>
      </c>
      <c r="AM197" s="292">
        <v>0</v>
      </c>
      <c r="AN197" s="68" t="s">
        <v>2070</v>
      </c>
      <c r="AO197" s="68" t="s">
        <v>122</v>
      </c>
      <c r="AP197" s="68" t="str">
        <f>IF(日報入力!AQ197,日報入力!BA197,"")</f>
        <v/>
      </c>
      <c r="AQ197" s="68" t="str">
        <f>IF(日報入力!AR197,日報入力!BB197,"")</f>
        <v/>
      </c>
      <c r="AR197" s="68" t="str">
        <f>IF(日報入力!AS197,"N勤","")</f>
        <v/>
      </c>
      <c r="AS197" s="295" t="e">
        <f t="shared" si="12"/>
        <v>#DIV/0!</v>
      </c>
      <c r="AT197" s="439">
        <f>日報入力!AY197</f>
        <v>180</v>
      </c>
      <c r="AU197" s="518" t="e">
        <f>IF(日報入力!G197,G197*60/E197,"")</f>
        <v>#DIV/0!</v>
      </c>
      <c r="AV197" s="528" t="str">
        <f>IF(日報入力!AT197,日報入力!AT197,"")</f>
        <v/>
      </c>
      <c r="AW197" s="529" t="str">
        <f>IF(日報入力!AT197,AE197/日報入力!AT197,"")</f>
        <v/>
      </c>
      <c r="AX197" s="530" t="e">
        <f>IF(1&lt;日報集計!AT197,AT197/(((F197-I197-J197-N197-O197)*60)/(E197)),"")</f>
        <v>#DIV/0!</v>
      </c>
      <c r="AY197" s="664" t="e">
        <f>IF(日報入力!H197,AT197/(((F197-J197)*60)/E197),"")</f>
        <v>#DIV/0!</v>
      </c>
      <c r="AZ197" s="664" t="e">
        <f>IF(日報入力!I197,AT197/((G197*60)/E197),"")</f>
        <v>#DIV/0!</v>
      </c>
      <c r="BA197" s="296">
        <f>IF(日報入力!G197,G197/F197,"")</f>
        <v>1</v>
      </c>
      <c r="BB197" s="386">
        <f t="shared" si="13"/>
        <v>0</v>
      </c>
      <c r="BC197" s="386">
        <f t="shared" si="14"/>
        <v>0</v>
      </c>
      <c r="BD197" s="80">
        <f>日報入力!AU197</f>
        <v>0</v>
      </c>
      <c r="BE197" s="534" t="str">
        <f>IF(日報入力!AV197,日報入力!AV197,"")</f>
        <v/>
      </c>
      <c r="BF197" s="534" t="str">
        <f>IF(日報入力!AW197,日報入力!AW197,"")</f>
        <v/>
      </c>
      <c r="BG197" s="398">
        <f>IF(日報入力!G197,日報入力!K197*日報入力!D197*日報入力!BC197,"")</f>
        <v>0</v>
      </c>
    </row>
    <row r="198" spans="1:59" ht="19.5" hidden="1" customHeight="1" x14ac:dyDescent="0.15">
      <c r="A198" s="302">
        <v>44439</v>
      </c>
      <c r="B198" s="291">
        <v>997</v>
      </c>
      <c r="C198" s="291">
        <v>1</v>
      </c>
      <c r="D198" s="291">
        <v>991</v>
      </c>
      <c r="E198" s="291">
        <v>0</v>
      </c>
      <c r="F198" s="291">
        <v>345</v>
      </c>
      <c r="G198" s="291">
        <v>255</v>
      </c>
      <c r="H198" s="291">
        <v>345</v>
      </c>
      <c r="I198" s="291"/>
      <c r="J198" s="291"/>
      <c r="K198" s="291"/>
      <c r="L198" s="291"/>
      <c r="M198" s="291"/>
      <c r="N198" s="291"/>
      <c r="O198" s="291"/>
      <c r="P198" s="291"/>
      <c r="Q198" s="291"/>
      <c r="R198" s="291"/>
      <c r="S198" s="291"/>
      <c r="T198" s="291">
        <v>90</v>
      </c>
      <c r="U198" s="291"/>
      <c r="V198" s="378">
        <v>0</v>
      </c>
      <c r="W198" s="291"/>
      <c r="X198" s="291"/>
      <c r="Y198" s="291"/>
      <c r="Z198" s="291"/>
      <c r="AA198" s="291"/>
      <c r="AB198" s="291"/>
      <c r="AC198" s="291"/>
      <c r="AD198" s="291"/>
      <c r="AE198" s="292">
        <v>0</v>
      </c>
      <c r="AF198" s="293">
        <v>0</v>
      </c>
      <c r="AG198" s="293">
        <v>0</v>
      </c>
      <c r="AH198" s="293">
        <v>0</v>
      </c>
      <c r="AI198" s="294">
        <v>0</v>
      </c>
      <c r="AJ198" s="294">
        <v>0</v>
      </c>
      <c r="AK198" s="294">
        <v>0</v>
      </c>
      <c r="AL198" s="292">
        <v>0</v>
      </c>
      <c r="AM198" s="292">
        <v>0</v>
      </c>
      <c r="AN198" s="68" t="s">
        <v>1475</v>
      </c>
      <c r="AO198" s="68" t="s">
        <v>122</v>
      </c>
      <c r="AP198" s="68" t="str">
        <f>IF(日報入力!AQ198,日報入力!BA198,"")</f>
        <v/>
      </c>
      <c r="AQ198" s="68" t="str">
        <f>IF(日報入力!AR198,日報入力!BB198,"")</f>
        <v/>
      </c>
      <c r="AR198" s="68" t="str">
        <f>IF(日報入力!AS198,"N勤","")</f>
        <v/>
      </c>
      <c r="AS198" s="295" t="e">
        <f t="shared" ref="AS198:AS233" si="15">IF(A198,V198/(AE198+V198),"")</f>
        <v>#DIV/0!</v>
      </c>
      <c r="AT198" s="439">
        <f>日報入力!AY198</f>
        <v>0</v>
      </c>
      <c r="AU198" s="518" t="e">
        <f>IF(日報入力!G198,G198*60/E198,"")</f>
        <v>#DIV/0!</v>
      </c>
      <c r="AV198" s="528" t="str">
        <f>IF(日報入力!AT198,日報入力!AT198,"")</f>
        <v/>
      </c>
      <c r="AW198" s="529" t="str">
        <f>IF(日報入力!AT198,AE198/日報入力!AT198,"")</f>
        <v/>
      </c>
      <c r="AX198" s="530" t="str">
        <f>IF(1&lt;日報集計!AT198,AT198/(((F198-I198-J198-N198-O198)*60)/(E198)),"")</f>
        <v/>
      </c>
      <c r="AY198" s="664" t="e">
        <f>IF(日報入力!H198,AT198/(((F198-J198)*60)/E198),"")</f>
        <v>#DIV/0!</v>
      </c>
      <c r="AZ198" s="664" t="e">
        <f>IF(日報入力!I198,AT198/((G198*60)/E198),"")</f>
        <v>#DIV/0!</v>
      </c>
      <c r="BA198" s="296">
        <f>IF(日報入力!G198,G198/F198,"")</f>
        <v>0.73913043478260865</v>
      </c>
      <c r="BB198" s="386">
        <f t="shared" ref="BB198:BB233" si="16">AL198/F198*60</f>
        <v>0</v>
      </c>
      <c r="BC198" s="386">
        <f t="shared" ref="BC198:BC233" si="17">AL198/H198*60</f>
        <v>0</v>
      </c>
      <c r="BD198" s="80">
        <f>日報入力!AU198</f>
        <v>0</v>
      </c>
      <c r="BE198" s="534" t="str">
        <f>IF(日報入力!AV198,日報入力!AV198,"")</f>
        <v/>
      </c>
      <c r="BF198" s="534" t="str">
        <f>IF(日報入力!AW198,日報入力!AW198,"")</f>
        <v/>
      </c>
      <c r="BG198" s="398">
        <f>IF(日報入力!G198,日報入力!K198*日報入力!D198*日報入力!BC198,"")</f>
        <v>0</v>
      </c>
    </row>
    <row r="199" spans="1:59" ht="19.5" hidden="1" customHeight="1" x14ac:dyDescent="0.15">
      <c r="A199" s="302">
        <v>44439</v>
      </c>
      <c r="B199" s="291">
        <v>51</v>
      </c>
      <c r="C199" s="291">
        <v>2</v>
      </c>
      <c r="D199" s="291">
        <v>953</v>
      </c>
      <c r="E199" s="291">
        <v>0</v>
      </c>
      <c r="F199" s="291">
        <v>400</v>
      </c>
      <c r="G199" s="291">
        <v>400</v>
      </c>
      <c r="H199" s="291">
        <v>400</v>
      </c>
      <c r="I199" s="291"/>
      <c r="J199" s="291"/>
      <c r="K199" s="291"/>
      <c r="L199" s="291"/>
      <c r="M199" s="291"/>
      <c r="N199" s="291"/>
      <c r="O199" s="291"/>
      <c r="P199" s="291"/>
      <c r="Q199" s="291"/>
      <c r="R199" s="291"/>
      <c r="S199" s="291"/>
      <c r="T199" s="291"/>
      <c r="U199" s="291"/>
      <c r="V199" s="378">
        <v>0</v>
      </c>
      <c r="W199" s="291"/>
      <c r="X199" s="291"/>
      <c r="Y199" s="291"/>
      <c r="Z199" s="291"/>
      <c r="AA199" s="291"/>
      <c r="AB199" s="291"/>
      <c r="AC199" s="291"/>
      <c r="AD199" s="291"/>
      <c r="AE199" s="292">
        <v>0</v>
      </c>
      <c r="AF199" s="293">
        <v>0</v>
      </c>
      <c r="AG199" s="293">
        <v>0</v>
      </c>
      <c r="AH199" s="293">
        <v>0</v>
      </c>
      <c r="AI199" s="294">
        <v>0</v>
      </c>
      <c r="AJ199" s="294">
        <v>0</v>
      </c>
      <c r="AK199" s="294">
        <v>0</v>
      </c>
      <c r="AL199" s="292">
        <v>0</v>
      </c>
      <c r="AM199" s="292">
        <v>0</v>
      </c>
      <c r="AN199" s="68" t="s">
        <v>1472</v>
      </c>
      <c r="AO199" s="68" t="s">
        <v>1106</v>
      </c>
      <c r="AP199" s="68" t="str">
        <f>IF(日報入力!AQ199,日報入力!BA199,"")</f>
        <v/>
      </c>
      <c r="AQ199" s="68" t="str">
        <f>IF(日報入力!AR199,日報入力!BB199,"")</f>
        <v/>
      </c>
      <c r="AR199" s="68" t="str">
        <f>IF(日報入力!AS199,"N勤","")</f>
        <v/>
      </c>
      <c r="AS199" s="295" t="e">
        <f t="shared" si="15"/>
        <v>#DIV/0!</v>
      </c>
      <c r="AT199" s="439">
        <f>日報入力!AY199</f>
        <v>0</v>
      </c>
      <c r="AU199" s="518" t="e">
        <f>IF(日報入力!G199,G199*60/E199,"")</f>
        <v>#DIV/0!</v>
      </c>
      <c r="AV199" s="528" t="str">
        <f>IF(日報入力!AT199,日報入力!AT199,"")</f>
        <v/>
      </c>
      <c r="AW199" s="529" t="str">
        <f>IF(日報入力!AT199,AE199/日報入力!AT199,"")</f>
        <v/>
      </c>
      <c r="AX199" s="530" t="str">
        <f>IF(1&lt;日報集計!AT199,AT199/(((F199-I199-J199-N199-O199)*60)/(E199)),"")</f>
        <v/>
      </c>
      <c r="AY199" s="664" t="e">
        <f>IF(日報入力!H199,AT199/(((F199-J199)*60)/E199),"")</f>
        <v>#DIV/0!</v>
      </c>
      <c r="AZ199" s="664" t="e">
        <f>IF(日報入力!I199,AT199/((G199*60)/E199),"")</f>
        <v>#DIV/0!</v>
      </c>
      <c r="BA199" s="296">
        <f>IF(日報入力!G199,G199/F199,"")</f>
        <v>1</v>
      </c>
      <c r="BB199" s="386">
        <f t="shared" si="16"/>
        <v>0</v>
      </c>
      <c r="BC199" s="386">
        <f t="shared" si="17"/>
        <v>0</v>
      </c>
      <c r="BD199" s="80">
        <f>日報入力!AU199</f>
        <v>0</v>
      </c>
      <c r="BE199" s="534" t="str">
        <f>IF(日報入力!AV199,日報入力!AV199,"")</f>
        <v/>
      </c>
      <c r="BF199" s="534" t="str">
        <f>IF(日報入力!AW199,日報入力!AW199,"")</f>
        <v/>
      </c>
      <c r="BG199" s="398">
        <f>IF(日報入力!G199,日報入力!K199*日報入力!D199*日報入力!BC199,"")</f>
        <v>0</v>
      </c>
    </row>
    <row r="200" spans="1:59" ht="19.5" hidden="1" customHeight="1" x14ac:dyDescent="0.15">
      <c r="A200" s="302">
        <v>44439</v>
      </c>
      <c r="B200" s="291">
        <v>51</v>
      </c>
      <c r="C200" s="291">
        <v>1</v>
      </c>
      <c r="D200" s="291">
        <v>959</v>
      </c>
      <c r="E200" s="291">
        <v>0</v>
      </c>
      <c r="F200" s="291">
        <v>60</v>
      </c>
      <c r="G200" s="291">
        <v>60</v>
      </c>
      <c r="H200" s="291">
        <v>60</v>
      </c>
      <c r="I200" s="291"/>
      <c r="J200" s="291"/>
      <c r="K200" s="291"/>
      <c r="L200" s="291"/>
      <c r="M200" s="291"/>
      <c r="N200" s="291"/>
      <c r="O200" s="291"/>
      <c r="P200" s="291"/>
      <c r="Q200" s="291"/>
      <c r="R200" s="291"/>
      <c r="S200" s="291"/>
      <c r="T200" s="291"/>
      <c r="U200" s="291"/>
      <c r="V200" s="378">
        <v>0</v>
      </c>
      <c r="W200" s="291"/>
      <c r="X200" s="291"/>
      <c r="Y200" s="291"/>
      <c r="Z200" s="291"/>
      <c r="AA200" s="291"/>
      <c r="AB200" s="291"/>
      <c r="AC200" s="291"/>
      <c r="AD200" s="291"/>
      <c r="AE200" s="292">
        <v>0</v>
      </c>
      <c r="AF200" s="293">
        <v>0</v>
      </c>
      <c r="AG200" s="293">
        <v>0</v>
      </c>
      <c r="AH200" s="293">
        <v>0</v>
      </c>
      <c r="AI200" s="294">
        <v>0</v>
      </c>
      <c r="AJ200" s="294">
        <v>0</v>
      </c>
      <c r="AK200" s="294">
        <v>0</v>
      </c>
      <c r="AL200" s="292">
        <v>0</v>
      </c>
      <c r="AM200" s="292">
        <v>0</v>
      </c>
      <c r="AN200" s="68" t="s">
        <v>1489</v>
      </c>
      <c r="AO200" s="68" t="s">
        <v>1106</v>
      </c>
      <c r="AP200" s="68" t="str">
        <f>IF(日報入力!AQ200,日報入力!BA200,"")</f>
        <v/>
      </c>
      <c r="AQ200" s="68" t="str">
        <f>IF(日報入力!AR200,日報入力!BB200,"")</f>
        <v/>
      </c>
      <c r="AR200" s="68" t="str">
        <f>IF(日報入力!AS200,"N勤","")</f>
        <v/>
      </c>
      <c r="AS200" s="295" t="e">
        <f t="shared" si="15"/>
        <v>#DIV/0!</v>
      </c>
      <c r="AT200" s="439">
        <f>日報入力!AY200</f>
        <v>0</v>
      </c>
      <c r="AU200" s="518" t="e">
        <f>IF(日報入力!G200,G200*60/E200,"")</f>
        <v>#DIV/0!</v>
      </c>
      <c r="AV200" s="528" t="str">
        <f>IF(日報入力!AT200,日報入力!AT200,"")</f>
        <v/>
      </c>
      <c r="AW200" s="529" t="str">
        <f>IF(日報入力!AT200,AE200/日報入力!AT200,"")</f>
        <v/>
      </c>
      <c r="AX200" s="530" t="str">
        <f>IF(1&lt;日報集計!AT200,AT200/(((F200-I200-J200-N200-O200)*60)/(E200)),"")</f>
        <v/>
      </c>
      <c r="AY200" s="664" t="e">
        <f>IF(日報入力!H200,AT200/(((F200-J200)*60)/E200),"")</f>
        <v>#DIV/0!</v>
      </c>
      <c r="AZ200" s="664" t="e">
        <f>IF(日報入力!I200,AT200/((G200*60)/E200),"")</f>
        <v>#DIV/0!</v>
      </c>
      <c r="BA200" s="296">
        <f>IF(日報入力!G200,G200/F200,"")</f>
        <v>1</v>
      </c>
      <c r="BB200" s="386">
        <f t="shared" si="16"/>
        <v>0</v>
      </c>
      <c r="BC200" s="386">
        <f t="shared" si="17"/>
        <v>0</v>
      </c>
      <c r="BD200" s="80">
        <f>日報入力!AU200</f>
        <v>0</v>
      </c>
      <c r="BE200" s="534" t="str">
        <f>IF(日報入力!AV200,日報入力!AV200,"")</f>
        <v/>
      </c>
      <c r="BF200" s="534" t="str">
        <f>IF(日報入力!AW200,日報入力!AW200,"")</f>
        <v/>
      </c>
      <c r="BG200" s="398">
        <f>IF(日報入力!G200,日報入力!K200*日報入力!D200*日報入力!BC200,"")</f>
        <v>0</v>
      </c>
    </row>
    <row r="201" spans="1:59" ht="19.5" hidden="1" customHeight="1" x14ac:dyDescent="0.15">
      <c r="A201" s="302">
        <v>44439</v>
      </c>
      <c r="B201" s="291">
        <v>51</v>
      </c>
      <c r="C201" s="291">
        <v>2</v>
      </c>
      <c r="D201" s="291">
        <v>959</v>
      </c>
      <c r="E201" s="291">
        <v>0</v>
      </c>
      <c r="F201" s="291">
        <v>60</v>
      </c>
      <c r="G201" s="291">
        <v>60</v>
      </c>
      <c r="H201" s="291">
        <v>60</v>
      </c>
      <c r="I201" s="291"/>
      <c r="J201" s="291"/>
      <c r="K201" s="291"/>
      <c r="L201" s="291"/>
      <c r="M201" s="291"/>
      <c r="N201" s="291"/>
      <c r="O201" s="291"/>
      <c r="P201" s="291"/>
      <c r="Q201" s="291"/>
      <c r="R201" s="291"/>
      <c r="S201" s="291"/>
      <c r="T201" s="291"/>
      <c r="U201" s="291"/>
      <c r="V201" s="378">
        <v>0</v>
      </c>
      <c r="W201" s="291"/>
      <c r="X201" s="291"/>
      <c r="Y201" s="291"/>
      <c r="Z201" s="291"/>
      <c r="AA201" s="291"/>
      <c r="AB201" s="291"/>
      <c r="AC201" s="291"/>
      <c r="AD201" s="291"/>
      <c r="AE201" s="292">
        <v>0</v>
      </c>
      <c r="AF201" s="293">
        <v>0</v>
      </c>
      <c r="AG201" s="293">
        <v>0</v>
      </c>
      <c r="AH201" s="293">
        <v>0</v>
      </c>
      <c r="AI201" s="294">
        <v>0</v>
      </c>
      <c r="AJ201" s="294">
        <v>0</v>
      </c>
      <c r="AK201" s="294">
        <v>0</v>
      </c>
      <c r="AL201" s="292">
        <v>0</v>
      </c>
      <c r="AM201" s="292">
        <v>0</v>
      </c>
      <c r="AN201" s="68" t="s">
        <v>1489</v>
      </c>
      <c r="AO201" s="68" t="s">
        <v>1106</v>
      </c>
      <c r="AP201" s="68" t="str">
        <f>IF(日報入力!AQ201,日報入力!BA201,"")</f>
        <v/>
      </c>
      <c r="AQ201" s="68" t="str">
        <f>IF(日報入力!AR201,日報入力!BB201,"")</f>
        <v/>
      </c>
      <c r="AR201" s="68" t="str">
        <f>IF(日報入力!AS201,"N勤","")</f>
        <v/>
      </c>
      <c r="AS201" s="295" t="e">
        <f t="shared" si="15"/>
        <v>#DIV/0!</v>
      </c>
      <c r="AT201" s="439">
        <f>日報入力!AY201</f>
        <v>0</v>
      </c>
      <c r="AU201" s="518" t="e">
        <f>IF(日報入力!G201,G201*60/E201,"")</f>
        <v>#DIV/0!</v>
      </c>
      <c r="AV201" s="528" t="str">
        <f>IF(日報入力!AT201,日報入力!AT201,"")</f>
        <v/>
      </c>
      <c r="AW201" s="529" t="str">
        <f>IF(日報入力!AT201,AE201/日報入力!AT201,"")</f>
        <v/>
      </c>
      <c r="AX201" s="530" t="str">
        <f>IF(1&lt;日報集計!AT201,AT201/(((F201-I201-J201-N201-O201)*60)/(E201)),"")</f>
        <v/>
      </c>
      <c r="AY201" s="664" t="e">
        <f>IF(日報入力!H201,AT201/(((F201-J201)*60)/E201),"")</f>
        <v>#DIV/0!</v>
      </c>
      <c r="AZ201" s="664" t="e">
        <f>IF(日報入力!I201,AT201/((G201*60)/E201),"")</f>
        <v>#DIV/0!</v>
      </c>
      <c r="BA201" s="296">
        <f>IF(日報入力!G201,G201/F201,"")</f>
        <v>1</v>
      </c>
      <c r="BB201" s="386">
        <f t="shared" si="16"/>
        <v>0</v>
      </c>
      <c r="BC201" s="386">
        <f t="shared" si="17"/>
        <v>0</v>
      </c>
      <c r="BD201" s="80">
        <f>日報入力!AU201</f>
        <v>0</v>
      </c>
      <c r="BE201" s="534" t="str">
        <f>IF(日報入力!AV201,日報入力!AV201,"")</f>
        <v/>
      </c>
      <c r="BF201" s="534" t="str">
        <f>IF(日報入力!AW201,日報入力!AW201,"")</f>
        <v/>
      </c>
      <c r="BG201" s="398">
        <f>IF(日報入力!G201,日報入力!K201*日報入力!D201*日報入力!BC201,"")</f>
        <v>0</v>
      </c>
    </row>
    <row r="202" spans="1:59" ht="19.5" hidden="1" customHeight="1" x14ac:dyDescent="0.15">
      <c r="A202" s="302">
        <v>44439</v>
      </c>
      <c r="B202" s="291">
        <v>51</v>
      </c>
      <c r="C202" s="291">
        <v>14</v>
      </c>
      <c r="D202" s="291">
        <v>959</v>
      </c>
      <c r="E202" s="291">
        <v>0</v>
      </c>
      <c r="F202" s="291">
        <v>60</v>
      </c>
      <c r="G202" s="291">
        <v>60</v>
      </c>
      <c r="H202" s="291">
        <v>60</v>
      </c>
      <c r="I202" s="291"/>
      <c r="J202" s="291"/>
      <c r="K202" s="291"/>
      <c r="L202" s="291"/>
      <c r="M202" s="291"/>
      <c r="N202" s="291"/>
      <c r="O202" s="291"/>
      <c r="P202" s="291"/>
      <c r="Q202" s="291"/>
      <c r="R202" s="291"/>
      <c r="S202" s="291"/>
      <c r="T202" s="291"/>
      <c r="U202" s="291"/>
      <c r="V202" s="378">
        <v>0</v>
      </c>
      <c r="W202" s="291"/>
      <c r="X202" s="291"/>
      <c r="Y202" s="291"/>
      <c r="Z202" s="291"/>
      <c r="AA202" s="291"/>
      <c r="AB202" s="291"/>
      <c r="AC202" s="291"/>
      <c r="AD202" s="291"/>
      <c r="AE202" s="292">
        <v>0</v>
      </c>
      <c r="AF202" s="293">
        <v>0</v>
      </c>
      <c r="AG202" s="293">
        <v>0</v>
      </c>
      <c r="AH202" s="293">
        <v>0</v>
      </c>
      <c r="AI202" s="294">
        <v>0</v>
      </c>
      <c r="AJ202" s="294">
        <v>0</v>
      </c>
      <c r="AK202" s="294">
        <v>0</v>
      </c>
      <c r="AL202" s="292">
        <v>0</v>
      </c>
      <c r="AM202" s="292">
        <v>0</v>
      </c>
      <c r="AN202" s="68" t="s">
        <v>1489</v>
      </c>
      <c r="AO202" s="68" t="s">
        <v>1106</v>
      </c>
      <c r="AP202" s="68" t="str">
        <f>IF(日報入力!AQ202,日報入力!BA202,"")</f>
        <v/>
      </c>
      <c r="AQ202" s="68" t="str">
        <f>IF(日報入力!AR202,日報入力!BB202,"")</f>
        <v/>
      </c>
      <c r="AR202" s="68" t="str">
        <f>IF(日報入力!AS202,"N勤","")</f>
        <v/>
      </c>
      <c r="AS202" s="295" t="e">
        <f t="shared" si="15"/>
        <v>#DIV/0!</v>
      </c>
      <c r="AT202" s="439">
        <f>日報入力!AY202</f>
        <v>0</v>
      </c>
      <c r="AU202" s="518" t="e">
        <f>IF(日報入力!G202,G202*60/E202,"")</f>
        <v>#DIV/0!</v>
      </c>
      <c r="AV202" s="528" t="str">
        <f>IF(日報入力!AT202,日報入力!AT202,"")</f>
        <v/>
      </c>
      <c r="AW202" s="529" t="str">
        <f>IF(日報入力!AT202,AE202/日報入力!AT202,"")</f>
        <v/>
      </c>
      <c r="AX202" s="530" t="str">
        <f>IF(1&lt;日報集計!AT202,AT202/(((F202-I202-J202-N202-O202)*60)/(E202)),"")</f>
        <v/>
      </c>
      <c r="AY202" s="664" t="e">
        <f>IF(日報入力!H202,AT202/(((F202-J202)*60)/E202),"")</f>
        <v>#DIV/0!</v>
      </c>
      <c r="AZ202" s="664" t="e">
        <f>IF(日報入力!I202,AT202/((G202*60)/E202),"")</f>
        <v>#DIV/0!</v>
      </c>
      <c r="BA202" s="296">
        <f>IF(日報入力!G202,G202/F202,"")</f>
        <v>1</v>
      </c>
      <c r="BB202" s="386">
        <f t="shared" si="16"/>
        <v>0</v>
      </c>
      <c r="BC202" s="386">
        <f t="shared" si="17"/>
        <v>0</v>
      </c>
      <c r="BD202" s="80">
        <f>日報入力!AU202</f>
        <v>0</v>
      </c>
      <c r="BE202" s="534" t="str">
        <f>IF(日報入力!AV202,日報入力!AV202,"")</f>
        <v/>
      </c>
      <c r="BF202" s="534" t="str">
        <f>IF(日報入力!AW202,日報入力!AW202,"")</f>
        <v/>
      </c>
      <c r="BG202" s="398">
        <f>IF(日報入力!G202,日報入力!K202*日報入力!D202*日報入力!BC202,"")</f>
        <v>0</v>
      </c>
    </row>
    <row r="203" spans="1:59" ht="19.5" hidden="1" customHeight="1" x14ac:dyDescent="0.15">
      <c r="A203" s="302">
        <v>44439</v>
      </c>
      <c r="B203" s="291">
        <v>51</v>
      </c>
      <c r="C203" s="291">
        <v>26</v>
      </c>
      <c r="D203" s="291">
        <v>959</v>
      </c>
      <c r="E203" s="291">
        <v>0</v>
      </c>
      <c r="F203" s="291">
        <v>60</v>
      </c>
      <c r="G203" s="291">
        <v>60</v>
      </c>
      <c r="H203" s="291">
        <v>60</v>
      </c>
      <c r="I203" s="291"/>
      <c r="J203" s="291"/>
      <c r="K203" s="291"/>
      <c r="L203" s="291"/>
      <c r="M203" s="291"/>
      <c r="N203" s="291"/>
      <c r="O203" s="291"/>
      <c r="P203" s="291"/>
      <c r="Q203" s="291"/>
      <c r="R203" s="291"/>
      <c r="S203" s="291"/>
      <c r="T203" s="291"/>
      <c r="U203" s="291"/>
      <c r="V203" s="378">
        <v>0</v>
      </c>
      <c r="W203" s="291"/>
      <c r="X203" s="291"/>
      <c r="Y203" s="291"/>
      <c r="Z203" s="291"/>
      <c r="AA203" s="291"/>
      <c r="AB203" s="291"/>
      <c r="AC203" s="291"/>
      <c r="AD203" s="291"/>
      <c r="AE203" s="292">
        <v>0</v>
      </c>
      <c r="AF203" s="293">
        <v>0</v>
      </c>
      <c r="AG203" s="293">
        <v>0</v>
      </c>
      <c r="AH203" s="293">
        <v>0</v>
      </c>
      <c r="AI203" s="294">
        <v>0</v>
      </c>
      <c r="AJ203" s="294">
        <v>0</v>
      </c>
      <c r="AK203" s="294">
        <v>0</v>
      </c>
      <c r="AL203" s="292">
        <v>0</v>
      </c>
      <c r="AM203" s="292">
        <v>0</v>
      </c>
      <c r="AN203" s="68" t="s">
        <v>1489</v>
      </c>
      <c r="AO203" s="68" t="s">
        <v>1106</v>
      </c>
      <c r="AP203" s="68" t="str">
        <f>IF(日報入力!AQ203,日報入力!BA203,"")</f>
        <v/>
      </c>
      <c r="AQ203" s="68" t="str">
        <f>IF(日報入力!AR203,日報入力!BB203,"")</f>
        <v/>
      </c>
      <c r="AR203" s="68" t="str">
        <f>IF(日報入力!AS203,"N勤","")</f>
        <v/>
      </c>
      <c r="AS203" s="295" t="e">
        <f t="shared" si="15"/>
        <v>#DIV/0!</v>
      </c>
      <c r="AT203" s="439">
        <f>日報入力!AY203</f>
        <v>0</v>
      </c>
      <c r="AU203" s="518" t="e">
        <f>IF(日報入力!G203,G203*60/E203,"")</f>
        <v>#DIV/0!</v>
      </c>
      <c r="AV203" s="528" t="str">
        <f>IF(日報入力!AT203,日報入力!AT203,"")</f>
        <v/>
      </c>
      <c r="AW203" s="529" t="str">
        <f>IF(日報入力!AT203,AE203/日報入力!AT203,"")</f>
        <v/>
      </c>
      <c r="AX203" s="530" t="str">
        <f>IF(1&lt;日報集計!AT203,AT203/(((F203-I203-J203-N203-O203)*60)/(E203)),"")</f>
        <v/>
      </c>
      <c r="AY203" s="664" t="e">
        <f>IF(日報入力!H203,AT203/(((F203-J203)*60)/E203),"")</f>
        <v>#DIV/0!</v>
      </c>
      <c r="AZ203" s="664" t="e">
        <f>IF(日報入力!I203,AT203/((G203*60)/E203),"")</f>
        <v>#DIV/0!</v>
      </c>
      <c r="BA203" s="296">
        <f>IF(日報入力!G203,G203/F203,"")</f>
        <v>1</v>
      </c>
      <c r="BB203" s="386">
        <f t="shared" si="16"/>
        <v>0</v>
      </c>
      <c r="BC203" s="386">
        <f t="shared" si="17"/>
        <v>0</v>
      </c>
      <c r="BD203" s="80">
        <f>日報入力!AU203</f>
        <v>0</v>
      </c>
      <c r="BE203" s="534" t="str">
        <f>IF(日報入力!AV203,日報入力!AV203,"")</f>
        <v/>
      </c>
      <c r="BF203" s="534" t="str">
        <f>IF(日報入力!AW203,日報入力!AW203,"")</f>
        <v/>
      </c>
      <c r="BG203" s="398">
        <f>IF(日報入力!G203,日報入力!K203*日報入力!D203*日報入力!BC203,"")</f>
        <v>0</v>
      </c>
    </row>
    <row r="204" spans="1:59" ht="19.5" hidden="1" customHeight="1" x14ac:dyDescent="0.15">
      <c r="A204" s="302">
        <v>44439</v>
      </c>
      <c r="B204" s="291">
        <v>51</v>
      </c>
      <c r="C204" s="291">
        <v>3</v>
      </c>
      <c r="D204" s="291">
        <v>959</v>
      </c>
      <c r="E204" s="291">
        <v>0</v>
      </c>
      <c r="F204" s="291">
        <v>60</v>
      </c>
      <c r="G204" s="291">
        <v>60</v>
      </c>
      <c r="H204" s="291">
        <v>60</v>
      </c>
      <c r="I204" s="291"/>
      <c r="J204" s="291"/>
      <c r="K204" s="291"/>
      <c r="L204" s="291"/>
      <c r="M204" s="291"/>
      <c r="N204" s="291"/>
      <c r="O204" s="291"/>
      <c r="P204" s="291"/>
      <c r="Q204" s="291"/>
      <c r="R204" s="291"/>
      <c r="S204" s="291"/>
      <c r="T204" s="291"/>
      <c r="U204" s="291"/>
      <c r="V204" s="378">
        <v>0</v>
      </c>
      <c r="W204" s="291"/>
      <c r="X204" s="291"/>
      <c r="Y204" s="291"/>
      <c r="Z204" s="291"/>
      <c r="AA204" s="291"/>
      <c r="AB204" s="291"/>
      <c r="AC204" s="291"/>
      <c r="AD204" s="291"/>
      <c r="AE204" s="292">
        <v>0</v>
      </c>
      <c r="AF204" s="293">
        <v>0</v>
      </c>
      <c r="AG204" s="293">
        <v>0</v>
      </c>
      <c r="AH204" s="293">
        <v>0</v>
      </c>
      <c r="AI204" s="294">
        <v>0</v>
      </c>
      <c r="AJ204" s="294">
        <v>0</v>
      </c>
      <c r="AK204" s="294">
        <v>0</v>
      </c>
      <c r="AL204" s="292">
        <v>0</v>
      </c>
      <c r="AM204" s="292">
        <v>0</v>
      </c>
      <c r="AN204" s="68" t="s">
        <v>1489</v>
      </c>
      <c r="AO204" s="68" t="s">
        <v>1106</v>
      </c>
      <c r="AP204" s="68" t="str">
        <f>IF(日報入力!AQ204,日報入力!BA204,"")</f>
        <v/>
      </c>
      <c r="AQ204" s="68" t="str">
        <f>IF(日報入力!AR204,日報入力!BB204,"")</f>
        <v/>
      </c>
      <c r="AR204" s="68" t="str">
        <f>IF(日報入力!AS204,"N勤","")</f>
        <v/>
      </c>
      <c r="AS204" s="295" t="e">
        <f t="shared" si="15"/>
        <v>#DIV/0!</v>
      </c>
      <c r="AT204" s="439">
        <f>日報入力!AY204</f>
        <v>0</v>
      </c>
      <c r="AU204" s="518" t="e">
        <f>IF(日報入力!G204,G204*60/E204,"")</f>
        <v>#DIV/0!</v>
      </c>
      <c r="AV204" s="528" t="str">
        <f>IF(日報入力!AT204,日報入力!AT204,"")</f>
        <v/>
      </c>
      <c r="AW204" s="529" t="str">
        <f>IF(日報入力!AT204,AE204/日報入力!AT204,"")</f>
        <v/>
      </c>
      <c r="AX204" s="530" t="str">
        <f>IF(1&lt;日報集計!AT204,AT204/(((F204-I204-J204-N204-O204)*60)/(E204)),"")</f>
        <v/>
      </c>
      <c r="AY204" s="664" t="e">
        <f>IF(日報入力!H204,AT204/(((F204-J204)*60)/E204),"")</f>
        <v>#DIV/0!</v>
      </c>
      <c r="AZ204" s="664" t="e">
        <f>IF(日報入力!I204,AT204/((G204*60)/E204),"")</f>
        <v>#DIV/0!</v>
      </c>
      <c r="BA204" s="296">
        <f>IF(日報入力!G204,G204/F204,"")</f>
        <v>1</v>
      </c>
      <c r="BB204" s="386">
        <f t="shared" si="16"/>
        <v>0</v>
      </c>
      <c r="BC204" s="386">
        <f t="shared" si="17"/>
        <v>0</v>
      </c>
      <c r="BD204" s="80">
        <f>日報入力!AU204</f>
        <v>0</v>
      </c>
      <c r="BE204" s="534" t="str">
        <f>IF(日報入力!AV204,日報入力!AV204,"")</f>
        <v/>
      </c>
      <c r="BF204" s="534" t="str">
        <f>IF(日報入力!AW204,日報入力!AW204,"")</f>
        <v/>
      </c>
      <c r="BG204" s="398">
        <f>IF(日報入力!G204,日報入力!K204*日報入力!D204*日報入力!BC204,"")</f>
        <v>0</v>
      </c>
    </row>
    <row r="205" spans="1:59" ht="19.5" hidden="1" customHeight="1" x14ac:dyDescent="0.15">
      <c r="A205" s="302">
        <v>44439</v>
      </c>
      <c r="B205" s="291">
        <v>51</v>
      </c>
      <c r="C205" s="291">
        <v>17</v>
      </c>
      <c r="D205" s="291">
        <v>959</v>
      </c>
      <c r="E205" s="291">
        <v>0</v>
      </c>
      <c r="F205" s="291">
        <v>60</v>
      </c>
      <c r="G205" s="291">
        <v>60</v>
      </c>
      <c r="H205" s="291">
        <v>60</v>
      </c>
      <c r="I205" s="291"/>
      <c r="J205" s="291"/>
      <c r="K205" s="291"/>
      <c r="L205" s="291"/>
      <c r="M205" s="291"/>
      <c r="N205" s="291"/>
      <c r="O205" s="291"/>
      <c r="P205" s="291"/>
      <c r="Q205" s="291"/>
      <c r="R205" s="291"/>
      <c r="S205" s="291"/>
      <c r="T205" s="291"/>
      <c r="U205" s="291"/>
      <c r="V205" s="378">
        <v>0</v>
      </c>
      <c r="W205" s="291"/>
      <c r="X205" s="291"/>
      <c r="Y205" s="291"/>
      <c r="Z205" s="291"/>
      <c r="AA205" s="291"/>
      <c r="AB205" s="291"/>
      <c r="AC205" s="291"/>
      <c r="AD205" s="291"/>
      <c r="AE205" s="292">
        <v>0</v>
      </c>
      <c r="AF205" s="293">
        <v>0</v>
      </c>
      <c r="AG205" s="293">
        <v>0</v>
      </c>
      <c r="AH205" s="293">
        <v>0</v>
      </c>
      <c r="AI205" s="294">
        <v>0</v>
      </c>
      <c r="AJ205" s="294">
        <v>0</v>
      </c>
      <c r="AK205" s="294">
        <v>0</v>
      </c>
      <c r="AL205" s="292">
        <v>0</v>
      </c>
      <c r="AM205" s="292">
        <v>0</v>
      </c>
      <c r="AN205" s="68" t="s">
        <v>1489</v>
      </c>
      <c r="AO205" s="68" t="s">
        <v>1106</v>
      </c>
      <c r="AP205" s="68" t="str">
        <f>IF(日報入力!AQ205,日報入力!BA205,"")</f>
        <v/>
      </c>
      <c r="AQ205" s="68" t="str">
        <f>IF(日報入力!AR205,日報入力!BB205,"")</f>
        <v/>
      </c>
      <c r="AR205" s="68" t="str">
        <f>IF(日報入力!AS205,"N勤","")</f>
        <v/>
      </c>
      <c r="AS205" s="295" t="e">
        <f t="shared" si="15"/>
        <v>#DIV/0!</v>
      </c>
      <c r="AT205" s="439">
        <f>日報入力!AY205</f>
        <v>0</v>
      </c>
      <c r="AU205" s="518" t="e">
        <f>IF(日報入力!G205,G205*60/E205,"")</f>
        <v>#DIV/0!</v>
      </c>
      <c r="AV205" s="528" t="str">
        <f>IF(日報入力!AT205,日報入力!AT205,"")</f>
        <v/>
      </c>
      <c r="AW205" s="529" t="str">
        <f>IF(日報入力!AT205,AE205/日報入力!AT205,"")</f>
        <v/>
      </c>
      <c r="AX205" s="530" t="str">
        <f>IF(1&lt;日報集計!AT205,AT205/(((F205-I205-J205-N205-O205)*60)/(E205)),"")</f>
        <v/>
      </c>
      <c r="AY205" s="664" t="e">
        <f>IF(日報入力!H205,AT205/(((F205-J205)*60)/E205),"")</f>
        <v>#DIV/0!</v>
      </c>
      <c r="AZ205" s="664" t="e">
        <f>IF(日報入力!I205,AT205/((G205*60)/E205),"")</f>
        <v>#DIV/0!</v>
      </c>
      <c r="BA205" s="296">
        <f>IF(日報入力!G205,G205/F205,"")</f>
        <v>1</v>
      </c>
      <c r="BB205" s="386">
        <f t="shared" si="16"/>
        <v>0</v>
      </c>
      <c r="BC205" s="386">
        <f t="shared" si="17"/>
        <v>0</v>
      </c>
      <c r="BD205" s="80">
        <f>日報入力!AU205</f>
        <v>0</v>
      </c>
      <c r="BE205" s="534" t="str">
        <f>IF(日報入力!AV205,日報入力!AV205,"")</f>
        <v/>
      </c>
      <c r="BF205" s="534" t="str">
        <f>IF(日報入力!AW205,日報入力!AW205,"")</f>
        <v/>
      </c>
      <c r="BG205" s="398">
        <f>IF(日報入力!G205,日報入力!K205*日報入力!D205*日報入力!BC205,"")</f>
        <v>0</v>
      </c>
    </row>
    <row r="206" spans="1:59" ht="19.5" hidden="1" customHeight="1" x14ac:dyDescent="0.15">
      <c r="A206" s="302">
        <v>44440</v>
      </c>
      <c r="B206" s="291">
        <v>31</v>
      </c>
      <c r="C206" s="291">
        <v>14</v>
      </c>
      <c r="D206" s="291">
        <v>582</v>
      </c>
      <c r="E206" s="291">
        <v>402</v>
      </c>
      <c r="F206" s="291">
        <v>540</v>
      </c>
      <c r="G206" s="291">
        <v>530</v>
      </c>
      <c r="H206" s="291">
        <v>270</v>
      </c>
      <c r="I206" s="291"/>
      <c r="J206" s="291"/>
      <c r="K206" s="291"/>
      <c r="L206" s="291"/>
      <c r="M206" s="291"/>
      <c r="N206" s="291"/>
      <c r="O206" s="291">
        <v>10</v>
      </c>
      <c r="P206" s="291"/>
      <c r="Q206" s="291"/>
      <c r="R206" s="291"/>
      <c r="S206" s="291"/>
      <c r="T206" s="291"/>
      <c r="U206" s="291"/>
      <c r="V206" s="378">
        <v>0</v>
      </c>
      <c r="W206" s="291"/>
      <c r="X206" s="291"/>
      <c r="Y206" s="291"/>
      <c r="Z206" s="291"/>
      <c r="AA206" s="291"/>
      <c r="AB206" s="291"/>
      <c r="AC206" s="291"/>
      <c r="AD206" s="291"/>
      <c r="AE206" s="292">
        <v>804</v>
      </c>
      <c r="AF206" s="293" t="s">
        <v>134</v>
      </c>
      <c r="AG206" s="293">
        <v>0.95</v>
      </c>
      <c r="AH206" s="293">
        <v>85</v>
      </c>
      <c r="AI206" s="294">
        <v>763.8</v>
      </c>
      <c r="AJ206" s="294">
        <v>763.8</v>
      </c>
      <c r="AK206" s="294">
        <v>0</v>
      </c>
      <c r="AL206" s="292">
        <v>68340</v>
      </c>
      <c r="AM206" s="292">
        <v>0</v>
      </c>
      <c r="AN206" s="68" t="s">
        <v>1605</v>
      </c>
      <c r="AO206" s="68" t="s">
        <v>1877</v>
      </c>
      <c r="AP206" s="68" t="str">
        <f>IF(日報入力!AQ206,日報入力!BA206,"")</f>
        <v>吉田</v>
      </c>
      <c r="AQ206" s="68" t="str">
        <f>IF(日報入力!AR206,日報入力!BB206,"")</f>
        <v/>
      </c>
      <c r="AR206" s="68" t="str">
        <f>IF(日報入力!AS206,"N勤","")</f>
        <v/>
      </c>
      <c r="AS206" s="295">
        <f t="shared" si="15"/>
        <v>0</v>
      </c>
      <c r="AT206" s="439">
        <f>日報入力!AY206</f>
        <v>85</v>
      </c>
      <c r="AU206" s="518">
        <f>IF(日報入力!G206,G206*60/E206,"")</f>
        <v>79.104477611940297</v>
      </c>
      <c r="AV206" s="528" t="str">
        <f>IF(日報入力!AT206,日報入力!AT206,"")</f>
        <v/>
      </c>
      <c r="AW206" s="529" t="str">
        <f>IF(日報入力!AT206,AE206/日報入力!AT206,"")</f>
        <v/>
      </c>
      <c r="AX206" s="530">
        <f>IF(1&lt;日報集計!AT206,AT206/(((F206-I206-J206-N206-O206)*60)/(E206)),"")</f>
        <v>1.0745283018867924</v>
      </c>
      <c r="AY206" s="664">
        <f>IF(日報入力!H206,AT206/(((F206-J206)*60)/E206),"")</f>
        <v>1.0546296296296296</v>
      </c>
      <c r="AZ206" s="664">
        <f>IF(日報入力!I206,AT206/((G206*60)/E206),"")</f>
        <v>1.0745283018867924</v>
      </c>
      <c r="BA206" s="296">
        <f>IF(日報入力!G206,G206/F206,"")</f>
        <v>0.98148148148148151</v>
      </c>
      <c r="BB206" s="386">
        <f t="shared" si="16"/>
        <v>7593.333333333333</v>
      </c>
      <c r="BC206" s="386">
        <f t="shared" si="17"/>
        <v>15186.666666666666</v>
      </c>
      <c r="BD206" s="80">
        <f>日報入力!AU206</f>
        <v>0</v>
      </c>
      <c r="BE206" s="534" t="str">
        <f>IF(日報入力!AV206,日報入力!AV206,"")</f>
        <v/>
      </c>
      <c r="BF206" s="534" t="str">
        <f>IF(日報入力!AW206,日報入力!AW206,"")</f>
        <v/>
      </c>
      <c r="BG206" s="398">
        <f>IF(日報入力!G206,日報入力!K206*日報入力!D206*日報入力!BC206,"")</f>
        <v>0</v>
      </c>
    </row>
    <row r="207" spans="1:59" ht="19.5" hidden="1" customHeight="1" x14ac:dyDescent="0.15">
      <c r="A207" s="302">
        <v>44440</v>
      </c>
      <c r="B207" s="291">
        <v>32</v>
      </c>
      <c r="C207" s="291">
        <v>14</v>
      </c>
      <c r="D207" s="291">
        <v>609</v>
      </c>
      <c r="E207" s="291">
        <v>168</v>
      </c>
      <c r="F207" s="291">
        <v>500</v>
      </c>
      <c r="G207" s="291">
        <v>500</v>
      </c>
      <c r="H207" s="291">
        <v>250</v>
      </c>
      <c r="I207" s="291"/>
      <c r="J207" s="291"/>
      <c r="K207" s="291"/>
      <c r="L207" s="291"/>
      <c r="M207" s="291"/>
      <c r="N207" s="291"/>
      <c r="O207" s="291"/>
      <c r="P207" s="291"/>
      <c r="Q207" s="291"/>
      <c r="R207" s="291"/>
      <c r="S207" s="291"/>
      <c r="T207" s="291"/>
      <c r="U207" s="291"/>
      <c r="V207" s="378">
        <v>0</v>
      </c>
      <c r="W207" s="291"/>
      <c r="X207" s="291"/>
      <c r="Y207" s="291"/>
      <c r="Z207" s="291"/>
      <c r="AA207" s="291"/>
      <c r="AB207" s="291"/>
      <c r="AC207" s="291"/>
      <c r="AD207" s="291"/>
      <c r="AE207" s="292">
        <v>336</v>
      </c>
      <c r="AF207" s="293" t="s">
        <v>2148</v>
      </c>
      <c r="AG207" s="293">
        <v>1.58</v>
      </c>
      <c r="AH207" s="293">
        <v>76.7</v>
      </c>
      <c r="AI207" s="294">
        <v>530.88</v>
      </c>
      <c r="AJ207" s="294">
        <v>530.88</v>
      </c>
      <c r="AK207" s="294">
        <v>0</v>
      </c>
      <c r="AL207" s="292">
        <v>25771.200000000001</v>
      </c>
      <c r="AM207" s="292">
        <v>0</v>
      </c>
      <c r="AN207" s="68" t="s">
        <v>1806</v>
      </c>
      <c r="AO207" s="68" t="s">
        <v>1879</v>
      </c>
      <c r="AP207" s="68" t="str">
        <f>IF(日報入力!AQ207,日報入力!BA207,"")</f>
        <v>吉田</v>
      </c>
      <c r="AQ207" s="68" t="str">
        <f>IF(日報入力!AR207,日報入力!BB207,"")</f>
        <v/>
      </c>
      <c r="AR207" s="68" t="str">
        <f>IF(日報入力!AS207,"N勤","")</f>
        <v/>
      </c>
      <c r="AS207" s="295">
        <f t="shared" si="15"/>
        <v>0</v>
      </c>
      <c r="AT207" s="439">
        <f>日報入力!AY207</f>
        <v>120</v>
      </c>
      <c r="AU207" s="518">
        <f>IF(日報入力!G207,G207*60/E207,"")</f>
        <v>178.57142857142858</v>
      </c>
      <c r="AV207" s="528" t="str">
        <f>IF(日報入力!AT207,日報入力!AT207,"")</f>
        <v/>
      </c>
      <c r="AW207" s="529" t="str">
        <f>IF(日報入力!AT207,AE207/日報入力!AT207,"")</f>
        <v/>
      </c>
      <c r="AX207" s="530">
        <f>IF(1&lt;日報集計!AT207,AT207/(((F207-I207-J207-N207-O207)*60)/(E207)),"")</f>
        <v>0.67199999999999993</v>
      </c>
      <c r="AY207" s="664">
        <f>IF(日報入力!H207,AT207/(((F207-J207)*60)/E207),"")</f>
        <v>0.67199999999999993</v>
      </c>
      <c r="AZ207" s="664">
        <f>IF(日報入力!I207,AT207/((G207*60)/E207),"")</f>
        <v>0.67199999999999993</v>
      </c>
      <c r="BA207" s="296">
        <f>IF(日報入力!G207,G207/F207,"")</f>
        <v>1</v>
      </c>
      <c r="BB207" s="386">
        <f t="shared" si="16"/>
        <v>3092.5439999999999</v>
      </c>
      <c r="BC207" s="386">
        <f t="shared" si="17"/>
        <v>6185.0879999999997</v>
      </c>
      <c r="BD207" s="80">
        <f>日報入力!AU207</f>
        <v>0</v>
      </c>
      <c r="BE207" s="534" t="str">
        <f>IF(日報入力!AV207,日報入力!AV207,"")</f>
        <v/>
      </c>
      <c r="BF207" s="534" t="str">
        <f>IF(日報入力!AW207,日報入力!AW207,"")</f>
        <v/>
      </c>
      <c r="BG207" s="398">
        <f>IF(日報入力!G207,日報入力!K207*日報入力!D207*日報入力!BC207,"")</f>
        <v>0</v>
      </c>
    </row>
    <row r="208" spans="1:59" ht="19.5" hidden="1" customHeight="1" x14ac:dyDescent="0.15">
      <c r="A208" s="302">
        <v>44440</v>
      </c>
      <c r="B208" s="291">
        <v>32</v>
      </c>
      <c r="C208" s="291">
        <v>21</v>
      </c>
      <c r="D208" s="291">
        <v>363</v>
      </c>
      <c r="E208" s="291">
        <v>0</v>
      </c>
      <c r="F208" s="291">
        <v>30</v>
      </c>
      <c r="G208" s="291">
        <v>0</v>
      </c>
      <c r="H208" s="291">
        <v>30</v>
      </c>
      <c r="I208" s="291"/>
      <c r="J208" s="291">
        <v>30</v>
      </c>
      <c r="K208" s="291"/>
      <c r="L208" s="291"/>
      <c r="M208" s="291"/>
      <c r="N208" s="291"/>
      <c r="O208" s="291"/>
      <c r="P208" s="291"/>
      <c r="Q208" s="291"/>
      <c r="R208" s="291"/>
      <c r="S208" s="291"/>
      <c r="T208" s="291"/>
      <c r="U208" s="291"/>
      <c r="V208" s="378">
        <v>0</v>
      </c>
      <c r="W208" s="291"/>
      <c r="X208" s="291"/>
      <c r="Y208" s="291"/>
      <c r="Z208" s="291"/>
      <c r="AA208" s="291"/>
      <c r="AB208" s="291"/>
      <c r="AC208" s="291"/>
      <c r="AD208" s="291"/>
      <c r="AE208" s="292">
        <v>0</v>
      </c>
      <c r="AF208" s="293" t="s">
        <v>134</v>
      </c>
      <c r="AG208" s="293">
        <v>1.1000000000000001</v>
      </c>
      <c r="AH208" s="293">
        <v>98</v>
      </c>
      <c r="AI208" s="294">
        <v>0</v>
      </c>
      <c r="AJ208" s="294">
        <v>0</v>
      </c>
      <c r="AK208" s="294">
        <v>0</v>
      </c>
      <c r="AL208" s="292">
        <v>0</v>
      </c>
      <c r="AM208" s="292">
        <v>0</v>
      </c>
      <c r="AN208" s="68" t="s">
        <v>953</v>
      </c>
      <c r="AO208" s="68" t="s">
        <v>1879</v>
      </c>
      <c r="AP208" s="68" t="str">
        <f>IF(日報入力!AQ208,日報入力!BA208,"")</f>
        <v/>
      </c>
      <c r="AQ208" s="68" t="str">
        <f>IF(日報入力!AR208,日報入力!BB208,"")</f>
        <v/>
      </c>
      <c r="AR208" s="68" t="str">
        <f>IF(日報入力!AS208,"N勤","")</f>
        <v>N勤</v>
      </c>
      <c r="AS208" s="295" t="e">
        <f t="shared" si="15"/>
        <v>#DIV/0!</v>
      </c>
      <c r="AT208" s="439">
        <f>日報入力!AY208</f>
        <v>100</v>
      </c>
      <c r="AU208" s="518" t="e">
        <f>IF(日報入力!G208,G208*60/E208,"")</f>
        <v>#DIV/0!</v>
      </c>
      <c r="AV208" s="528" t="str">
        <f>IF(日報入力!AT208,日報入力!AT208,"")</f>
        <v/>
      </c>
      <c r="AW208" s="529" t="str">
        <f>IF(日報入力!AT208,AE208/日報入力!AT208,"")</f>
        <v/>
      </c>
      <c r="AX208" s="530" t="e">
        <f>IF(1&lt;日報集計!AT208,AT208/(((F208-I208-J208-N208-O208)*60)/(E208)),"")</f>
        <v>#DIV/0!</v>
      </c>
      <c r="AY208" s="664" t="e">
        <f>IF(日報入力!H208,AT208/(((F208-J208)*60)/E208),"")</f>
        <v>#DIV/0!</v>
      </c>
      <c r="AZ208" s="664" t="e">
        <f>IF(日報入力!I208,AT208/((G208*60)/E208),"")</f>
        <v>#DIV/0!</v>
      </c>
      <c r="BA208" s="296">
        <f>IF(日報入力!G208,G208/F208,"")</f>
        <v>0</v>
      </c>
      <c r="BB208" s="386">
        <f t="shared" si="16"/>
        <v>0</v>
      </c>
      <c r="BC208" s="386">
        <f t="shared" si="17"/>
        <v>0</v>
      </c>
      <c r="BD208" s="80">
        <f>日報入力!AU208</f>
        <v>0</v>
      </c>
      <c r="BE208" s="534" t="str">
        <f>IF(日報入力!AV208,日報入力!AV208,"")</f>
        <v/>
      </c>
      <c r="BF208" s="534" t="str">
        <f>IF(日報入力!AW208,日報入力!AW208,"")</f>
        <v/>
      </c>
      <c r="BG208" s="398">
        <f>IF(日報入力!G208,日報入力!K208*日報入力!D208*日報入力!BC208,"")</f>
        <v>0</v>
      </c>
    </row>
    <row r="209" spans="1:59" ht="19.5" hidden="1" customHeight="1" x14ac:dyDescent="0.15">
      <c r="A209" s="302">
        <v>44440</v>
      </c>
      <c r="B209" s="291">
        <v>25</v>
      </c>
      <c r="C209" s="291">
        <v>3</v>
      </c>
      <c r="D209" s="291">
        <v>32</v>
      </c>
      <c r="E209" s="291">
        <v>14</v>
      </c>
      <c r="F209" s="291">
        <v>110</v>
      </c>
      <c r="G209" s="291">
        <v>80</v>
      </c>
      <c r="H209" s="291">
        <v>110</v>
      </c>
      <c r="I209" s="291">
        <v>10</v>
      </c>
      <c r="J209" s="291"/>
      <c r="K209" s="291"/>
      <c r="L209" s="291"/>
      <c r="M209" s="291"/>
      <c r="N209" s="291"/>
      <c r="O209" s="291"/>
      <c r="P209" s="291"/>
      <c r="Q209" s="291"/>
      <c r="R209" s="291"/>
      <c r="S209" s="291"/>
      <c r="T209" s="291">
        <v>20</v>
      </c>
      <c r="U209" s="291"/>
      <c r="V209" s="378">
        <v>0</v>
      </c>
      <c r="W209" s="291"/>
      <c r="X209" s="291"/>
      <c r="Y209" s="291"/>
      <c r="Z209" s="291"/>
      <c r="AA209" s="291"/>
      <c r="AB209" s="291"/>
      <c r="AC209" s="291"/>
      <c r="AD209" s="291"/>
      <c r="AE209" s="292">
        <v>14</v>
      </c>
      <c r="AF209" s="293" t="s">
        <v>2147</v>
      </c>
      <c r="AG209" s="293">
        <v>6.5</v>
      </c>
      <c r="AH209" s="293">
        <v>402</v>
      </c>
      <c r="AI209" s="294">
        <v>91</v>
      </c>
      <c r="AJ209" s="294">
        <v>91</v>
      </c>
      <c r="AK209" s="294">
        <v>0</v>
      </c>
      <c r="AL209" s="292">
        <v>5628</v>
      </c>
      <c r="AM209" s="292">
        <v>0</v>
      </c>
      <c r="AN209" s="68" t="s">
        <v>2064</v>
      </c>
      <c r="AO209" s="68" t="s">
        <v>1865</v>
      </c>
      <c r="AP209" s="68" t="str">
        <f>IF(日報入力!AQ209,日報入力!BA209,"")</f>
        <v/>
      </c>
      <c r="AQ209" s="68" t="str">
        <f>IF(日報入力!AR209,日報入力!BB209,"")</f>
        <v/>
      </c>
      <c r="AR209" s="68" t="str">
        <f>IF(日報入力!AS209,"N勤","")</f>
        <v/>
      </c>
      <c r="AS209" s="295">
        <f t="shared" si="15"/>
        <v>0</v>
      </c>
      <c r="AT209" s="439">
        <f>日報入力!AY209</f>
        <v>210</v>
      </c>
      <c r="AU209" s="518">
        <f>IF(日報入力!G209,G209*60/E209,"")</f>
        <v>342.85714285714283</v>
      </c>
      <c r="AV209" s="528" t="str">
        <f>IF(日報入力!AT209,日報入力!AT209,"")</f>
        <v/>
      </c>
      <c r="AW209" s="529" t="str">
        <f>IF(日報入力!AT209,AE209/日報入力!AT209,"")</f>
        <v/>
      </c>
      <c r="AX209" s="530">
        <f>IF(1&lt;日報集計!AT209,AT209/(((F209-I209-J209-N209-O209)*60)/(E209)),"")</f>
        <v>0.49</v>
      </c>
      <c r="AY209" s="664">
        <f>IF(日報入力!H209,AT209/(((F209-J209)*60)/E209),"")</f>
        <v>0.44545454545454544</v>
      </c>
      <c r="AZ209" s="664">
        <f>IF(日報入力!I209,AT209/((G209*60)/E209),"")</f>
        <v>0.61250000000000004</v>
      </c>
      <c r="BA209" s="296">
        <f>IF(日報入力!G209,G209/F209,"")</f>
        <v>0.72727272727272729</v>
      </c>
      <c r="BB209" s="386">
        <f t="shared" si="16"/>
        <v>3069.818181818182</v>
      </c>
      <c r="BC209" s="386">
        <f t="shared" si="17"/>
        <v>3069.818181818182</v>
      </c>
      <c r="BD209" s="80" t="str">
        <f>日報入力!AU209</f>
        <v>KB768WJ台車セット</v>
      </c>
      <c r="BE209" s="534" t="str">
        <f>IF(日報入力!AV209,日報入力!AV209,"")</f>
        <v/>
      </c>
      <c r="BF209" s="534" t="str">
        <f>IF(日報入力!AW209,日報入力!AW209,"")</f>
        <v/>
      </c>
      <c r="BG209" s="398">
        <f>IF(日報入力!G209,日報入力!K209*日報入力!D209*日報入力!BC209,"")</f>
        <v>0</v>
      </c>
    </row>
    <row r="210" spans="1:59" ht="19.5" hidden="1" customHeight="1" x14ac:dyDescent="0.15">
      <c r="A210" s="302">
        <v>44440</v>
      </c>
      <c r="B210" s="291">
        <v>25</v>
      </c>
      <c r="C210" s="291">
        <v>3</v>
      </c>
      <c r="D210" s="291">
        <v>290</v>
      </c>
      <c r="E210" s="291">
        <v>0</v>
      </c>
      <c r="F210" s="291">
        <v>40</v>
      </c>
      <c r="G210" s="291">
        <v>0</v>
      </c>
      <c r="H210" s="291">
        <v>40</v>
      </c>
      <c r="I210" s="291"/>
      <c r="J210" s="291">
        <v>40</v>
      </c>
      <c r="K210" s="291"/>
      <c r="L210" s="291"/>
      <c r="M210" s="291"/>
      <c r="N210" s="291"/>
      <c r="O210" s="291"/>
      <c r="P210" s="291"/>
      <c r="Q210" s="291"/>
      <c r="R210" s="291"/>
      <c r="S210" s="291"/>
      <c r="T210" s="291"/>
      <c r="U210" s="291"/>
      <c r="V210" s="378">
        <v>0</v>
      </c>
      <c r="W210" s="291"/>
      <c r="X210" s="291"/>
      <c r="Y210" s="291"/>
      <c r="Z210" s="291"/>
      <c r="AA210" s="291"/>
      <c r="AB210" s="291"/>
      <c r="AC210" s="291"/>
      <c r="AD210" s="291"/>
      <c r="AE210" s="292">
        <v>0</v>
      </c>
      <c r="AF210" s="293" t="s">
        <v>134</v>
      </c>
      <c r="AG210" s="293">
        <v>2.4700000000000002</v>
      </c>
      <c r="AH210" s="293">
        <v>244</v>
      </c>
      <c r="AI210" s="294">
        <v>0</v>
      </c>
      <c r="AJ210" s="294">
        <v>0</v>
      </c>
      <c r="AK210" s="294">
        <v>0</v>
      </c>
      <c r="AL210" s="292">
        <v>0</v>
      </c>
      <c r="AM210" s="292">
        <v>0</v>
      </c>
      <c r="AN210" s="68" t="s">
        <v>2027</v>
      </c>
      <c r="AO210" s="68" t="s">
        <v>1865</v>
      </c>
      <c r="AP210" s="68" t="str">
        <f>IF(日報入力!AQ210,日報入力!BA210,"")</f>
        <v/>
      </c>
      <c r="AQ210" s="68" t="str">
        <f>IF(日報入力!AR210,日報入力!BB210,"")</f>
        <v/>
      </c>
      <c r="AR210" s="68" t="str">
        <f>IF(日報入力!AS210,"N勤","")</f>
        <v/>
      </c>
      <c r="AS210" s="295" t="e">
        <f t="shared" si="15"/>
        <v>#DIV/0!</v>
      </c>
      <c r="AT210" s="439">
        <f>日報入力!AY210</f>
        <v>110</v>
      </c>
      <c r="AU210" s="518" t="e">
        <f>IF(日報入力!G210,G210*60/E210,"")</f>
        <v>#DIV/0!</v>
      </c>
      <c r="AV210" s="528" t="str">
        <f>IF(日報入力!AT210,日報入力!AT210,"")</f>
        <v/>
      </c>
      <c r="AW210" s="529" t="str">
        <f>IF(日報入力!AT210,AE210/日報入力!AT210,"")</f>
        <v/>
      </c>
      <c r="AX210" s="530" t="e">
        <f>IF(1&lt;日報集計!AT210,AT210/(((F210-I210-J210-N210-O210)*60)/(E210)),"")</f>
        <v>#DIV/0!</v>
      </c>
      <c r="AY210" s="664" t="e">
        <f>IF(日報入力!H210,AT210/(((F210-J210)*60)/E210),"")</f>
        <v>#DIV/0!</v>
      </c>
      <c r="AZ210" s="664" t="e">
        <f>IF(日報入力!I210,AT210/((G210*60)/E210),"")</f>
        <v>#DIV/0!</v>
      </c>
      <c r="BA210" s="296">
        <f>IF(日報入力!G210,G210/F210,"")</f>
        <v>0</v>
      </c>
      <c r="BB210" s="386">
        <f t="shared" si="16"/>
        <v>0</v>
      </c>
      <c r="BC210" s="386">
        <f t="shared" si="17"/>
        <v>0</v>
      </c>
      <c r="BD210" s="80">
        <f>日報入力!AU210</f>
        <v>0</v>
      </c>
      <c r="BE210" s="534" t="str">
        <f>IF(日報入力!AV210,日報入力!AV210,"")</f>
        <v/>
      </c>
      <c r="BF210" s="534" t="str">
        <f>IF(日報入力!AW210,日報入力!AW210,"")</f>
        <v/>
      </c>
      <c r="BG210" s="398">
        <f>IF(日報入力!G210,日報入力!K210*日報入力!D210*日報入力!BC210,"")</f>
        <v>0</v>
      </c>
    </row>
    <row r="211" spans="1:59" ht="19.5" hidden="1" customHeight="1" x14ac:dyDescent="0.15">
      <c r="A211" s="302">
        <v>44440</v>
      </c>
      <c r="B211" s="291">
        <v>24</v>
      </c>
      <c r="C211" s="291">
        <v>26</v>
      </c>
      <c r="D211" s="291">
        <v>516</v>
      </c>
      <c r="E211" s="291">
        <v>60</v>
      </c>
      <c r="F211" s="291">
        <v>450</v>
      </c>
      <c r="G211" s="291">
        <v>395</v>
      </c>
      <c r="H211" s="291">
        <v>450</v>
      </c>
      <c r="I211" s="291"/>
      <c r="J211" s="291">
        <v>30</v>
      </c>
      <c r="K211" s="291"/>
      <c r="L211" s="291"/>
      <c r="M211" s="291"/>
      <c r="N211" s="291"/>
      <c r="O211" s="291">
        <v>10</v>
      </c>
      <c r="P211" s="291"/>
      <c r="Q211" s="291"/>
      <c r="R211" s="291"/>
      <c r="S211" s="291"/>
      <c r="T211" s="291">
        <v>15</v>
      </c>
      <c r="U211" s="291"/>
      <c r="V211" s="378">
        <v>2</v>
      </c>
      <c r="W211" s="291"/>
      <c r="X211" s="291"/>
      <c r="Y211" s="291"/>
      <c r="Z211" s="291"/>
      <c r="AA211" s="291"/>
      <c r="AB211" s="291">
        <v>2</v>
      </c>
      <c r="AC211" s="291"/>
      <c r="AD211" s="291"/>
      <c r="AE211" s="292">
        <v>58</v>
      </c>
      <c r="AF211" s="293" t="s">
        <v>1287</v>
      </c>
      <c r="AG211" s="293">
        <v>5</v>
      </c>
      <c r="AH211" s="293">
        <v>900</v>
      </c>
      <c r="AI211" s="294">
        <v>300</v>
      </c>
      <c r="AJ211" s="294">
        <v>290</v>
      </c>
      <c r="AK211" s="294">
        <v>10</v>
      </c>
      <c r="AL211" s="292">
        <v>52200</v>
      </c>
      <c r="AM211" s="292">
        <v>1800</v>
      </c>
      <c r="AN211" s="68" t="s">
        <v>1490</v>
      </c>
      <c r="AO211" s="68" t="s">
        <v>1863</v>
      </c>
      <c r="AP211" s="68" t="str">
        <f>IF(日報入力!AQ211,日報入力!BA211,"")</f>
        <v/>
      </c>
      <c r="AQ211" s="68" t="str">
        <f>IF(日報入力!AR211,日報入力!BB211,"")</f>
        <v/>
      </c>
      <c r="AR211" s="68" t="str">
        <f>IF(日報入力!AS211,"N勤","")</f>
        <v/>
      </c>
      <c r="AS211" s="295">
        <f t="shared" si="15"/>
        <v>3.3333333333333333E-2</v>
      </c>
      <c r="AT211" s="439">
        <f>日報入力!AY211</f>
        <v>360</v>
      </c>
      <c r="AU211" s="518">
        <f>IF(日報入力!G211,G211*60/E211,"")</f>
        <v>395</v>
      </c>
      <c r="AV211" s="528" t="str">
        <f>IF(日報入力!AT211,日報入力!AT211,"")</f>
        <v/>
      </c>
      <c r="AW211" s="529" t="str">
        <f>IF(日報入力!AT211,AE211/日報入力!AT211,"")</f>
        <v/>
      </c>
      <c r="AX211" s="530">
        <f>IF(1&lt;日報集計!AT211,AT211/(((F211-I211-J211-N211-O211)*60)/(E211)),"")</f>
        <v>0.87804878048780488</v>
      </c>
      <c r="AY211" s="664">
        <f>IF(日報入力!H211,AT211/(((F211-J211)*60)/E211),"")</f>
        <v>0.8571428571428571</v>
      </c>
      <c r="AZ211" s="664">
        <f>IF(日報入力!I211,AT211/((G211*60)/E211),"")</f>
        <v>0.91139240506329111</v>
      </c>
      <c r="BA211" s="296">
        <f>IF(日報入力!G211,G211/F211,"")</f>
        <v>0.87777777777777777</v>
      </c>
      <c r="BB211" s="386">
        <f t="shared" si="16"/>
        <v>6960</v>
      </c>
      <c r="BC211" s="386">
        <f t="shared" si="17"/>
        <v>6960</v>
      </c>
      <c r="BD211" s="80">
        <f>日報入力!AU211</f>
        <v>0</v>
      </c>
      <c r="BE211" s="534" t="str">
        <f>IF(日報入力!AV211,日報入力!AV211,"")</f>
        <v/>
      </c>
      <c r="BF211" s="534" t="str">
        <f>IF(日報入力!AW211,日報入力!AW211,"")</f>
        <v/>
      </c>
      <c r="BG211" s="398">
        <f>IF(日報入力!G211,日報入力!K211*日報入力!D211*日報入力!BC211,"")</f>
        <v>6</v>
      </c>
    </row>
    <row r="212" spans="1:59" ht="19.5" hidden="1" customHeight="1" x14ac:dyDescent="0.15">
      <c r="A212" s="302">
        <v>44440</v>
      </c>
      <c r="B212" s="291">
        <v>29</v>
      </c>
      <c r="C212" s="291">
        <v>17</v>
      </c>
      <c r="D212" s="291">
        <v>497</v>
      </c>
      <c r="E212" s="291">
        <v>48</v>
      </c>
      <c r="F212" s="291">
        <v>430</v>
      </c>
      <c r="G212" s="291">
        <v>430</v>
      </c>
      <c r="H212" s="291">
        <v>430</v>
      </c>
      <c r="I212" s="291"/>
      <c r="J212" s="291"/>
      <c r="K212" s="291"/>
      <c r="L212" s="291"/>
      <c r="M212" s="291"/>
      <c r="N212" s="291"/>
      <c r="O212" s="291"/>
      <c r="P212" s="291"/>
      <c r="Q212" s="291"/>
      <c r="R212" s="291"/>
      <c r="S212" s="291"/>
      <c r="T212" s="291"/>
      <c r="U212" s="291"/>
      <c r="V212" s="378">
        <v>8</v>
      </c>
      <c r="W212" s="291"/>
      <c r="X212" s="291"/>
      <c r="Y212" s="291">
        <v>8</v>
      </c>
      <c r="Z212" s="291"/>
      <c r="AA212" s="291"/>
      <c r="AB212" s="291"/>
      <c r="AC212" s="291"/>
      <c r="AD212" s="291"/>
      <c r="AE212" s="292">
        <v>40</v>
      </c>
      <c r="AF212" s="293" t="s">
        <v>1749</v>
      </c>
      <c r="AG212" s="293">
        <v>15.25</v>
      </c>
      <c r="AH212" s="293">
        <v>1136</v>
      </c>
      <c r="AI212" s="294">
        <v>732</v>
      </c>
      <c r="AJ212" s="294">
        <v>610</v>
      </c>
      <c r="AK212" s="294">
        <v>122</v>
      </c>
      <c r="AL212" s="292">
        <v>45440</v>
      </c>
      <c r="AM212" s="292">
        <v>9088</v>
      </c>
      <c r="AN212" s="68" t="s">
        <v>1966</v>
      </c>
      <c r="AO212" s="68" t="s">
        <v>1873</v>
      </c>
      <c r="AP212" s="68" t="str">
        <f>IF(日報入力!AQ212,日報入力!BA212,"")</f>
        <v/>
      </c>
      <c r="AQ212" s="68" t="str">
        <f>IF(日報入力!AR212,日報入力!BB212,"")</f>
        <v/>
      </c>
      <c r="AR212" s="68" t="str">
        <f>IF(日報入力!AS212,"N勤","")</f>
        <v/>
      </c>
      <c r="AS212" s="295">
        <f t="shared" si="15"/>
        <v>0.16666666666666666</v>
      </c>
      <c r="AT212" s="439">
        <f>日報入力!AY212</f>
        <v>480</v>
      </c>
      <c r="AU212" s="518">
        <f>IF(日報入力!G212,G212*60/E212,"")</f>
        <v>537.5</v>
      </c>
      <c r="AV212" s="528" t="str">
        <f>IF(日報入力!AT212,日報入力!AT212,"")</f>
        <v/>
      </c>
      <c r="AW212" s="529" t="str">
        <f>IF(日報入力!AT212,AE212/日報入力!AT212,"")</f>
        <v/>
      </c>
      <c r="AX212" s="530">
        <f>IF(1&lt;日報集計!AT212,AT212/(((F212-I212-J212-N212-O212)*60)/(E212)),"")</f>
        <v>0.89302325581395348</v>
      </c>
      <c r="AY212" s="664">
        <f>IF(日報入力!H212,AT212/(((F212-J212)*60)/E212),"")</f>
        <v>0.89302325581395348</v>
      </c>
      <c r="AZ212" s="664">
        <f>IF(日報入力!I212,AT212/((G212*60)/E212),"")</f>
        <v>0.89302325581395348</v>
      </c>
      <c r="BA212" s="296">
        <f>IF(日報入力!G212,G212/F212,"")</f>
        <v>1</v>
      </c>
      <c r="BB212" s="386">
        <f t="shared" si="16"/>
        <v>6340.4651162790697</v>
      </c>
      <c r="BC212" s="386">
        <f t="shared" si="17"/>
        <v>6340.4651162790697</v>
      </c>
      <c r="BD212" s="80">
        <f>日報入力!AU212</f>
        <v>0</v>
      </c>
      <c r="BE212" s="534" t="str">
        <f>IF(日報入力!AV212,日報入力!AV212,"")</f>
        <v/>
      </c>
      <c r="BF212" s="534" t="str">
        <f>IF(日報入力!AW212,日報入力!AW212,"")</f>
        <v/>
      </c>
      <c r="BG212" s="398">
        <f>IF(日報入力!G212,日報入力!K212*日報入力!D212*日報入力!BC212,"")</f>
        <v>0</v>
      </c>
    </row>
    <row r="213" spans="1:59" ht="19.5" hidden="1" customHeight="1" x14ac:dyDescent="0.15">
      <c r="A213" s="302">
        <v>44440</v>
      </c>
      <c r="B213" s="291">
        <v>29</v>
      </c>
      <c r="C213" s="291">
        <v>17</v>
      </c>
      <c r="D213" s="291">
        <v>606</v>
      </c>
      <c r="E213" s="291">
        <v>0</v>
      </c>
      <c r="F213" s="291">
        <v>30</v>
      </c>
      <c r="G213" s="291">
        <v>0</v>
      </c>
      <c r="H213" s="291">
        <v>30</v>
      </c>
      <c r="I213" s="291"/>
      <c r="J213" s="291">
        <v>30</v>
      </c>
      <c r="K213" s="291"/>
      <c r="L213" s="291"/>
      <c r="M213" s="291"/>
      <c r="N213" s="291"/>
      <c r="O213" s="291"/>
      <c r="P213" s="291"/>
      <c r="Q213" s="291"/>
      <c r="R213" s="291"/>
      <c r="S213" s="291"/>
      <c r="T213" s="291"/>
      <c r="U213" s="291"/>
      <c r="V213" s="378">
        <v>0</v>
      </c>
      <c r="W213" s="291"/>
      <c r="X213" s="291"/>
      <c r="Y213" s="291"/>
      <c r="Z213" s="291"/>
      <c r="AA213" s="291"/>
      <c r="AB213" s="291"/>
      <c r="AC213" s="291"/>
      <c r="AD213" s="291"/>
      <c r="AE213" s="292">
        <v>0</v>
      </c>
      <c r="AF213" s="293" t="s">
        <v>961</v>
      </c>
      <c r="AG213" s="293">
        <v>19.649999999999999</v>
      </c>
      <c r="AH213" s="293">
        <v>1490</v>
      </c>
      <c r="AI213" s="294">
        <v>0</v>
      </c>
      <c r="AJ213" s="294">
        <v>0</v>
      </c>
      <c r="AK213" s="294">
        <v>0</v>
      </c>
      <c r="AL213" s="292">
        <v>0</v>
      </c>
      <c r="AM213" s="292">
        <v>0</v>
      </c>
      <c r="AN213" s="68" t="s">
        <v>2076</v>
      </c>
      <c r="AO213" s="68" t="s">
        <v>1873</v>
      </c>
      <c r="AP213" s="68" t="str">
        <f>IF(日報入力!AQ213,日報入力!BA213,"")</f>
        <v/>
      </c>
      <c r="AQ213" s="68" t="str">
        <f>IF(日報入力!AR213,日報入力!BB213,"")</f>
        <v/>
      </c>
      <c r="AR213" s="68" t="str">
        <f>IF(日報入力!AS213,"N勤","")</f>
        <v/>
      </c>
      <c r="AS213" s="295" t="e">
        <f t="shared" si="15"/>
        <v>#DIV/0!</v>
      </c>
      <c r="AT213" s="439">
        <f>日報入力!AY213</f>
        <v>240</v>
      </c>
      <c r="AU213" s="518" t="e">
        <f>IF(日報入力!G213,G213*60/E213,"")</f>
        <v>#DIV/0!</v>
      </c>
      <c r="AV213" s="528" t="str">
        <f>IF(日報入力!AT213,日報入力!AT213,"")</f>
        <v/>
      </c>
      <c r="AW213" s="529" t="str">
        <f>IF(日報入力!AT213,AE213/日報入力!AT213,"")</f>
        <v/>
      </c>
      <c r="AX213" s="530" t="e">
        <f>IF(1&lt;日報集計!AT213,AT213/(((F213-I213-J213-N213-O213)*60)/(E213)),"")</f>
        <v>#DIV/0!</v>
      </c>
      <c r="AY213" s="664" t="e">
        <f>IF(日報入力!H213,AT213/(((F213-J213)*60)/E213),"")</f>
        <v>#DIV/0!</v>
      </c>
      <c r="AZ213" s="664" t="e">
        <f>IF(日報入力!I213,AT213/((G213*60)/E213),"")</f>
        <v>#DIV/0!</v>
      </c>
      <c r="BA213" s="296">
        <f>IF(日報入力!G213,G213/F213,"")</f>
        <v>0</v>
      </c>
      <c r="BB213" s="386">
        <f t="shared" si="16"/>
        <v>0</v>
      </c>
      <c r="BC213" s="386">
        <f t="shared" si="17"/>
        <v>0</v>
      </c>
      <c r="BD213" s="80">
        <f>日報入力!AU213</f>
        <v>0</v>
      </c>
      <c r="BE213" s="534" t="str">
        <f>IF(日報入力!AV213,日報入力!AV213,"")</f>
        <v/>
      </c>
      <c r="BF213" s="534" t="str">
        <f>IF(日報入力!AW213,日報入力!AW213,"")</f>
        <v/>
      </c>
      <c r="BG213" s="398">
        <f>IF(日報入力!G213,日報入力!K213*日報入力!D213*日報入力!BC213,"")</f>
        <v>0</v>
      </c>
    </row>
    <row r="214" spans="1:59" ht="19.5" hidden="1" customHeight="1" x14ac:dyDescent="0.15">
      <c r="A214" s="302">
        <v>44440</v>
      </c>
      <c r="B214" s="291">
        <v>29</v>
      </c>
      <c r="C214" s="291">
        <v>21</v>
      </c>
      <c r="D214" s="291">
        <v>606</v>
      </c>
      <c r="E214" s="291">
        <v>58</v>
      </c>
      <c r="F214" s="291">
        <v>345</v>
      </c>
      <c r="G214" s="291">
        <v>345</v>
      </c>
      <c r="H214" s="291">
        <v>345</v>
      </c>
      <c r="I214" s="291"/>
      <c r="J214" s="291"/>
      <c r="K214" s="291"/>
      <c r="L214" s="291"/>
      <c r="M214" s="291"/>
      <c r="N214" s="291"/>
      <c r="O214" s="291"/>
      <c r="P214" s="291"/>
      <c r="Q214" s="291"/>
      <c r="R214" s="291"/>
      <c r="S214" s="291"/>
      <c r="T214" s="291"/>
      <c r="U214" s="291"/>
      <c r="V214" s="378">
        <v>1</v>
      </c>
      <c r="W214" s="291"/>
      <c r="X214" s="291"/>
      <c r="Y214" s="291">
        <v>1</v>
      </c>
      <c r="Z214" s="291"/>
      <c r="AA214" s="291"/>
      <c r="AB214" s="291"/>
      <c r="AC214" s="291"/>
      <c r="AD214" s="291"/>
      <c r="AE214" s="292">
        <v>57</v>
      </c>
      <c r="AF214" s="293" t="s">
        <v>961</v>
      </c>
      <c r="AG214" s="293">
        <v>19.649999999999999</v>
      </c>
      <c r="AH214" s="293">
        <v>1490</v>
      </c>
      <c r="AI214" s="294">
        <v>1139.6999999999998</v>
      </c>
      <c r="AJ214" s="294">
        <v>1120.05</v>
      </c>
      <c r="AK214" s="294">
        <v>19.649999999999864</v>
      </c>
      <c r="AL214" s="292">
        <v>84930</v>
      </c>
      <c r="AM214" s="292">
        <v>1490</v>
      </c>
      <c r="AN214" s="68" t="s">
        <v>2076</v>
      </c>
      <c r="AO214" s="68" t="s">
        <v>1873</v>
      </c>
      <c r="AP214" s="68" t="str">
        <f>IF(日報入力!AQ214,日報入力!BA214,"")</f>
        <v/>
      </c>
      <c r="AQ214" s="68" t="str">
        <f>IF(日報入力!AR214,日報入力!BB214,"")</f>
        <v/>
      </c>
      <c r="AR214" s="68" t="str">
        <f>IF(日報入力!AS214,"N勤","")</f>
        <v/>
      </c>
      <c r="AS214" s="295">
        <f t="shared" si="15"/>
        <v>1.7241379310344827E-2</v>
      </c>
      <c r="AT214" s="439">
        <f>日報入力!AY214</f>
        <v>240</v>
      </c>
      <c r="AU214" s="518">
        <f>IF(日報入力!G214,G214*60/E214,"")</f>
        <v>356.89655172413791</v>
      </c>
      <c r="AV214" s="528" t="str">
        <f>IF(日報入力!AT214,日報入力!AT214,"")</f>
        <v/>
      </c>
      <c r="AW214" s="529" t="str">
        <f>IF(日報入力!AT214,AE214/日報入力!AT214,"")</f>
        <v/>
      </c>
      <c r="AX214" s="530">
        <f>IF(1&lt;日報集計!AT214,AT214/(((F214-I214-J214-N214-O214)*60)/(E214)),"")</f>
        <v>0.67246376811594211</v>
      </c>
      <c r="AY214" s="664">
        <f>IF(日報入力!H214,AT214/(((F214-J214)*60)/E214),"")</f>
        <v>0.67246376811594211</v>
      </c>
      <c r="AZ214" s="664">
        <f>IF(日報入力!I214,AT214/((G214*60)/E214),"")</f>
        <v>0.67246376811594211</v>
      </c>
      <c r="BA214" s="296">
        <f>IF(日報入力!G214,G214/F214,"")</f>
        <v>1</v>
      </c>
      <c r="BB214" s="386">
        <f t="shared" si="16"/>
        <v>14770.434782608696</v>
      </c>
      <c r="BC214" s="386">
        <f t="shared" si="17"/>
        <v>14770.434782608696</v>
      </c>
      <c r="BD214" s="80">
        <f>日報入力!AU214</f>
        <v>0</v>
      </c>
      <c r="BE214" s="534" t="str">
        <f>IF(日報入力!AV214,日報入力!AV214,"")</f>
        <v/>
      </c>
      <c r="BF214" s="534" t="str">
        <f>IF(日報入力!AW214,日報入力!AW214,"")</f>
        <v/>
      </c>
      <c r="BG214" s="398">
        <f>IF(日報入力!G214,日報入力!K214*日報入力!D214*日報入力!BC214,"")</f>
        <v>0</v>
      </c>
    </row>
    <row r="215" spans="1:59" ht="19.5" hidden="1" customHeight="1" x14ac:dyDescent="0.15">
      <c r="A215" s="302">
        <v>44440</v>
      </c>
      <c r="B215" s="291">
        <v>29</v>
      </c>
      <c r="C215" s="291">
        <v>21</v>
      </c>
      <c r="D215" s="291">
        <v>583</v>
      </c>
      <c r="E215" s="291">
        <v>0</v>
      </c>
      <c r="F215" s="291">
        <v>50</v>
      </c>
      <c r="G215" s="291">
        <v>0</v>
      </c>
      <c r="H215" s="291">
        <v>50</v>
      </c>
      <c r="I215" s="291"/>
      <c r="J215" s="291">
        <v>50</v>
      </c>
      <c r="K215" s="291"/>
      <c r="L215" s="291"/>
      <c r="M215" s="291"/>
      <c r="N215" s="291"/>
      <c r="O215" s="291"/>
      <c r="P215" s="291"/>
      <c r="Q215" s="291"/>
      <c r="R215" s="291"/>
      <c r="S215" s="291"/>
      <c r="T215" s="291"/>
      <c r="U215" s="291"/>
      <c r="V215" s="378">
        <v>0</v>
      </c>
      <c r="W215" s="291"/>
      <c r="X215" s="291"/>
      <c r="Y215" s="291"/>
      <c r="Z215" s="291"/>
      <c r="AA215" s="291"/>
      <c r="AB215" s="291"/>
      <c r="AC215" s="291"/>
      <c r="AD215" s="291"/>
      <c r="AE215" s="292">
        <v>0</v>
      </c>
      <c r="AF215" s="293" t="s">
        <v>1641</v>
      </c>
      <c r="AG215" s="293">
        <v>12</v>
      </c>
      <c r="AH215" s="293">
        <v>902</v>
      </c>
      <c r="AI215" s="294">
        <v>0</v>
      </c>
      <c r="AJ215" s="294">
        <v>0</v>
      </c>
      <c r="AK215" s="294">
        <v>0</v>
      </c>
      <c r="AL215" s="292">
        <v>0</v>
      </c>
      <c r="AM215" s="292">
        <v>0</v>
      </c>
      <c r="AN215" s="68" t="s">
        <v>1636</v>
      </c>
      <c r="AO215" s="68" t="s">
        <v>1873</v>
      </c>
      <c r="AP215" s="68" t="str">
        <f>IF(日報入力!AQ215,日報入力!BA215,"")</f>
        <v/>
      </c>
      <c r="AQ215" s="68" t="str">
        <f>IF(日報入力!AR215,日報入力!BB215,"")</f>
        <v/>
      </c>
      <c r="AR215" s="68" t="str">
        <f>IF(日報入力!AS215,"N勤","")</f>
        <v>N勤</v>
      </c>
      <c r="AS215" s="295" t="e">
        <f t="shared" si="15"/>
        <v>#DIV/0!</v>
      </c>
      <c r="AT215" s="439">
        <f>日報入力!AY215</f>
        <v>240</v>
      </c>
      <c r="AU215" s="518" t="e">
        <f>IF(日報入力!G215,G215*60/E215,"")</f>
        <v>#DIV/0!</v>
      </c>
      <c r="AV215" s="528" t="str">
        <f>IF(日報入力!AT215,日報入力!AT215,"")</f>
        <v/>
      </c>
      <c r="AW215" s="529" t="str">
        <f>IF(日報入力!AT215,AE215/日報入力!AT215,"")</f>
        <v/>
      </c>
      <c r="AX215" s="530" t="e">
        <f>IF(1&lt;日報集計!AT215,AT215/(((F215-I215-J215-N215-O215)*60)/(E215)),"")</f>
        <v>#DIV/0!</v>
      </c>
      <c r="AY215" s="664" t="e">
        <f>IF(日報入力!H215,AT215/(((F215-J215)*60)/E215),"")</f>
        <v>#DIV/0!</v>
      </c>
      <c r="AZ215" s="664" t="e">
        <f>IF(日報入力!I215,AT215/((G215*60)/E215),"")</f>
        <v>#DIV/0!</v>
      </c>
      <c r="BA215" s="296">
        <f>IF(日報入力!G215,G215/F215,"")</f>
        <v>0</v>
      </c>
      <c r="BB215" s="386">
        <f t="shared" si="16"/>
        <v>0</v>
      </c>
      <c r="BC215" s="386">
        <f t="shared" si="17"/>
        <v>0</v>
      </c>
      <c r="BD215" s="80">
        <f>日報入力!AU215</f>
        <v>0</v>
      </c>
      <c r="BE215" s="534" t="str">
        <f>IF(日報入力!AV215,日報入力!AV215,"")</f>
        <v/>
      </c>
      <c r="BF215" s="534" t="str">
        <f>IF(日報入力!AW215,日報入力!AW215,"")</f>
        <v/>
      </c>
      <c r="BG215" s="398">
        <f>IF(日報入力!G215,日報入力!K215*日報入力!D215*日報入力!BC215,"")</f>
        <v>0</v>
      </c>
    </row>
    <row r="216" spans="1:59" ht="19.5" hidden="1" customHeight="1" x14ac:dyDescent="0.15">
      <c r="A216" s="302">
        <v>44440</v>
      </c>
      <c r="B216" s="291">
        <v>22</v>
      </c>
      <c r="C216" s="291">
        <v>3</v>
      </c>
      <c r="D216" s="291">
        <v>593</v>
      </c>
      <c r="E216" s="291">
        <v>46</v>
      </c>
      <c r="F216" s="291">
        <v>285</v>
      </c>
      <c r="G216" s="291">
        <v>205</v>
      </c>
      <c r="H216" s="291">
        <v>285</v>
      </c>
      <c r="I216" s="291">
        <v>10</v>
      </c>
      <c r="J216" s="291"/>
      <c r="K216" s="291"/>
      <c r="L216" s="291">
        <v>30</v>
      </c>
      <c r="M216" s="291"/>
      <c r="N216" s="291">
        <v>15</v>
      </c>
      <c r="O216" s="291">
        <v>10</v>
      </c>
      <c r="P216" s="291"/>
      <c r="Q216" s="291"/>
      <c r="R216" s="291"/>
      <c r="S216" s="291"/>
      <c r="T216" s="291">
        <v>15</v>
      </c>
      <c r="U216" s="291"/>
      <c r="V216" s="378">
        <v>10</v>
      </c>
      <c r="W216" s="291"/>
      <c r="X216" s="291"/>
      <c r="Y216" s="291">
        <v>1</v>
      </c>
      <c r="Z216" s="291"/>
      <c r="AA216" s="291"/>
      <c r="AB216" s="291">
        <v>9</v>
      </c>
      <c r="AC216" s="291"/>
      <c r="AD216" s="291"/>
      <c r="AE216" s="292">
        <v>36</v>
      </c>
      <c r="AF216" s="293" t="s">
        <v>992</v>
      </c>
      <c r="AG216" s="293">
        <v>2.4</v>
      </c>
      <c r="AH216" s="293">
        <v>559.20000000000005</v>
      </c>
      <c r="AI216" s="294">
        <v>110.39999999999999</v>
      </c>
      <c r="AJ216" s="294">
        <v>86.399999999999991</v>
      </c>
      <c r="AK216" s="294">
        <v>24</v>
      </c>
      <c r="AL216" s="292">
        <v>20131.2</v>
      </c>
      <c r="AM216" s="292">
        <v>5592</v>
      </c>
      <c r="AN216" s="68" t="s">
        <v>1660</v>
      </c>
      <c r="AO216" s="68" t="s">
        <v>1859</v>
      </c>
      <c r="AP216" s="68" t="str">
        <f>IF(日報入力!AQ216,日報入力!BA216,"")</f>
        <v/>
      </c>
      <c r="AQ216" s="68" t="str">
        <f>IF(日報入力!AR216,日報入力!BB216,"")</f>
        <v/>
      </c>
      <c r="AR216" s="68" t="str">
        <f>IF(日報入力!AS216,"N勤","")</f>
        <v/>
      </c>
      <c r="AS216" s="295">
        <f t="shared" si="15"/>
        <v>0.21739130434782608</v>
      </c>
      <c r="AT216" s="439">
        <f>日報入力!AY216</f>
        <v>240</v>
      </c>
      <c r="AU216" s="518">
        <f>IF(日報入力!G216,G216*60/E216,"")</f>
        <v>267.39130434782606</v>
      </c>
      <c r="AV216" s="528" t="str">
        <f>IF(日報入力!AT216,日報入力!AT216,"")</f>
        <v/>
      </c>
      <c r="AW216" s="529" t="str">
        <f>IF(日報入力!AT216,AE216/日報入力!AT216,"")</f>
        <v/>
      </c>
      <c r="AX216" s="530">
        <f>IF(1&lt;日報集計!AT216,AT216/(((F216-I216-J216-N216-O216)*60)/(E216)),"")</f>
        <v>0.73599999999999999</v>
      </c>
      <c r="AY216" s="664">
        <f>IF(日報入力!H216,AT216/(((F216-J216)*60)/E216),"")</f>
        <v>0.64561403508771931</v>
      </c>
      <c r="AZ216" s="664">
        <f>IF(日報入力!I216,AT216/((G216*60)/E216),"")</f>
        <v>0.89756097560975612</v>
      </c>
      <c r="BA216" s="296">
        <f>IF(日報入力!G216,G216/F216,"")</f>
        <v>0.7192982456140351</v>
      </c>
      <c r="BB216" s="386">
        <f t="shared" si="16"/>
        <v>4238.1473684210523</v>
      </c>
      <c r="BC216" s="386">
        <f t="shared" si="17"/>
        <v>4238.1473684210523</v>
      </c>
      <c r="BD216" s="80" t="str">
        <f>日報入力!AU216</f>
        <v>KB768WJ台車セット</v>
      </c>
      <c r="BE216" s="534" t="str">
        <f>IF(日報入力!AV216,日報入力!AV216,"")</f>
        <v/>
      </c>
      <c r="BF216" s="534" t="str">
        <f>IF(日報入力!AW216,日報入力!AW216,"")</f>
        <v/>
      </c>
      <c r="BG216" s="398">
        <f>IF(日報入力!G216,日報入力!K216*日報入力!D216*日報入力!BC216,"")</f>
        <v>4.6000000000000005</v>
      </c>
    </row>
    <row r="217" spans="1:59" ht="19.5" hidden="1" customHeight="1" x14ac:dyDescent="0.15">
      <c r="A217" s="302">
        <v>44440</v>
      </c>
      <c r="B217" s="291">
        <v>35</v>
      </c>
      <c r="C217" s="291">
        <v>8</v>
      </c>
      <c r="D217" s="291">
        <v>3043</v>
      </c>
      <c r="E217" s="291">
        <v>121</v>
      </c>
      <c r="F217" s="291">
        <v>201</v>
      </c>
      <c r="G217" s="291">
        <v>201</v>
      </c>
      <c r="H217" s="291">
        <v>100.5</v>
      </c>
      <c r="I217" s="291"/>
      <c r="J217" s="291"/>
      <c r="K217" s="291"/>
      <c r="L217" s="291"/>
      <c r="M217" s="291"/>
      <c r="N217" s="291"/>
      <c r="O217" s="291"/>
      <c r="P217" s="291"/>
      <c r="Q217" s="291"/>
      <c r="R217" s="291"/>
      <c r="S217" s="291"/>
      <c r="T217" s="291"/>
      <c r="U217" s="291"/>
      <c r="V217" s="378">
        <v>6</v>
      </c>
      <c r="W217" s="291"/>
      <c r="X217" s="291"/>
      <c r="Y217" s="291">
        <v>6</v>
      </c>
      <c r="Z217" s="291"/>
      <c r="AA217" s="291"/>
      <c r="AB217" s="291"/>
      <c r="AC217" s="291"/>
      <c r="AD217" s="291"/>
      <c r="AE217" s="292">
        <v>236</v>
      </c>
      <c r="AF217" s="293" t="s">
        <v>134</v>
      </c>
      <c r="AG217" s="293">
        <v>2</v>
      </c>
      <c r="AH217" s="293">
        <v>121.69999999999999</v>
      </c>
      <c r="AI217" s="294">
        <v>484</v>
      </c>
      <c r="AJ217" s="294">
        <v>472</v>
      </c>
      <c r="AK217" s="294">
        <v>12</v>
      </c>
      <c r="AL217" s="292">
        <v>28721.199999999997</v>
      </c>
      <c r="AM217" s="292">
        <v>730.19999999999993</v>
      </c>
      <c r="AN217" s="68" t="s">
        <v>1927</v>
      </c>
      <c r="AO217" s="68" t="s">
        <v>1367</v>
      </c>
      <c r="AP217" s="68" t="str">
        <f>IF(日報入力!AQ217,日報入力!BA217,"")</f>
        <v/>
      </c>
      <c r="AQ217" s="68" t="str">
        <f>IF(日報入力!AR217,日報入力!BB217,"")</f>
        <v/>
      </c>
      <c r="AR217" s="68" t="str">
        <f>IF(日報入力!AS217,"N勤","")</f>
        <v/>
      </c>
      <c r="AS217" s="295">
        <f t="shared" si="15"/>
        <v>2.4793388429752067E-2</v>
      </c>
      <c r="AT217" s="439">
        <f>日報入力!AY217</f>
        <v>100</v>
      </c>
      <c r="AU217" s="518">
        <f>IF(日報入力!G217,G217*60/E217,"")</f>
        <v>99.669421487603302</v>
      </c>
      <c r="AV217" s="528" t="str">
        <f>IF(日報入力!AT217,日報入力!AT217,"")</f>
        <v/>
      </c>
      <c r="AW217" s="529" t="str">
        <f>IF(日報入力!AT217,AE217/日報入力!AT217,"")</f>
        <v/>
      </c>
      <c r="AX217" s="530">
        <f>IF(1&lt;日報集計!AT217,AT217/(((F217-I217-J217-N217-O217)*60)/(E217)),"")</f>
        <v>1.0033167495854063</v>
      </c>
      <c r="AY217" s="664">
        <f>IF(日報入力!H217,AT217/(((F217-J217)*60)/E217),"")</f>
        <v>1.0033167495854063</v>
      </c>
      <c r="AZ217" s="664">
        <f>IF(日報入力!I217,AT217/((G217*60)/E217),"")</f>
        <v>1.0033167495854063</v>
      </c>
      <c r="BA217" s="296">
        <f>IF(日報入力!G217,G217/F217,"")</f>
        <v>1</v>
      </c>
      <c r="BB217" s="386">
        <f t="shared" si="16"/>
        <v>8573.492537313432</v>
      </c>
      <c r="BC217" s="386">
        <f t="shared" si="17"/>
        <v>17146.985074626864</v>
      </c>
      <c r="BD217" s="80">
        <f>日報入力!AU217</f>
        <v>0</v>
      </c>
      <c r="BE217" s="534" t="str">
        <f>IF(日報入力!AV217,日報入力!AV217,"")</f>
        <v/>
      </c>
      <c r="BF217" s="534" t="str">
        <f>IF(日報入力!AW217,日報入力!AW217,"")</f>
        <v/>
      </c>
      <c r="BG217" s="398">
        <f>IF(日報入力!G217,日報入力!K217*日報入力!D217*日報入力!BC217,"")</f>
        <v>16.940000000000001</v>
      </c>
    </row>
    <row r="218" spans="1:59" ht="19.5" hidden="1" customHeight="1" x14ac:dyDescent="0.15">
      <c r="A218" s="302">
        <v>44440</v>
      </c>
      <c r="B218" s="291">
        <v>34</v>
      </c>
      <c r="C218" s="291">
        <v>8</v>
      </c>
      <c r="D218" s="291">
        <v>3041</v>
      </c>
      <c r="E218" s="291">
        <v>216</v>
      </c>
      <c r="F218" s="291">
        <v>360</v>
      </c>
      <c r="G218" s="291">
        <v>360</v>
      </c>
      <c r="H218" s="291">
        <v>180</v>
      </c>
      <c r="I218" s="291"/>
      <c r="J218" s="291"/>
      <c r="K218" s="291"/>
      <c r="L218" s="291"/>
      <c r="M218" s="291"/>
      <c r="N218" s="291"/>
      <c r="O218" s="291"/>
      <c r="P218" s="291"/>
      <c r="Q218" s="291"/>
      <c r="R218" s="291"/>
      <c r="S218" s="291"/>
      <c r="T218" s="291"/>
      <c r="U218" s="291"/>
      <c r="V218" s="378">
        <v>0</v>
      </c>
      <c r="W218" s="291"/>
      <c r="X218" s="291"/>
      <c r="Y218" s="291"/>
      <c r="Z218" s="291"/>
      <c r="AA218" s="291"/>
      <c r="AB218" s="291"/>
      <c r="AC218" s="291"/>
      <c r="AD218" s="291"/>
      <c r="AE218" s="292">
        <v>216</v>
      </c>
      <c r="AF218" s="293" t="s">
        <v>134</v>
      </c>
      <c r="AG218" s="293">
        <v>1.9</v>
      </c>
      <c r="AH218" s="293">
        <v>123.19999999999999</v>
      </c>
      <c r="AI218" s="294">
        <v>410.4</v>
      </c>
      <c r="AJ218" s="294">
        <v>410.4</v>
      </c>
      <c r="AK218" s="294">
        <v>0</v>
      </c>
      <c r="AL218" s="292">
        <v>26611.199999999997</v>
      </c>
      <c r="AM218" s="292">
        <v>0</v>
      </c>
      <c r="AN218" s="68" t="s">
        <v>1926</v>
      </c>
      <c r="AO218" s="68" t="s">
        <v>1883</v>
      </c>
      <c r="AP218" s="68" t="str">
        <f>IF(日報入力!AQ218,日報入力!BA218,"")</f>
        <v/>
      </c>
      <c r="AQ218" s="68" t="str">
        <f>IF(日報入力!AR218,日報入力!BB218,"")</f>
        <v/>
      </c>
      <c r="AR218" s="68" t="str">
        <f>IF(日報入力!AS218,"N勤","")</f>
        <v/>
      </c>
      <c r="AS218" s="295">
        <f t="shared" si="15"/>
        <v>0</v>
      </c>
      <c r="AT218" s="439">
        <f>日報入力!AY218</f>
        <v>100</v>
      </c>
      <c r="AU218" s="518">
        <f>IF(日報入力!G218,G218*60/E218,"")</f>
        <v>100</v>
      </c>
      <c r="AV218" s="528" t="str">
        <f>IF(日報入力!AT218,日報入力!AT218,"")</f>
        <v/>
      </c>
      <c r="AW218" s="529" t="str">
        <f>IF(日報入力!AT218,AE218/日報入力!AT218,"")</f>
        <v/>
      </c>
      <c r="AX218" s="530">
        <f>IF(1&lt;日報集計!AT218,AT218/(((F218-I218-J218-N218-O218)*60)/(E218)),"")</f>
        <v>1</v>
      </c>
      <c r="AY218" s="664">
        <f>IF(日報入力!H218,AT218/(((F218-J218)*60)/E218),"")</f>
        <v>1</v>
      </c>
      <c r="AZ218" s="664">
        <f>IF(日報入力!I218,AT218/((G218*60)/E218),"")</f>
        <v>1</v>
      </c>
      <c r="BA218" s="296">
        <f>IF(日報入力!G218,G218/F218,"")</f>
        <v>1</v>
      </c>
      <c r="BB218" s="386">
        <f t="shared" si="16"/>
        <v>4435.1999999999989</v>
      </c>
      <c r="BC218" s="386">
        <f t="shared" si="17"/>
        <v>8870.3999999999978</v>
      </c>
      <c r="BD218" s="80">
        <f>日報入力!AU218</f>
        <v>0</v>
      </c>
      <c r="BE218" s="534" t="str">
        <f>IF(日報入力!AV218,日報入力!AV218,"")</f>
        <v/>
      </c>
      <c r="BF218" s="534" t="str">
        <f>IF(日報入力!AW218,日報入力!AW218,"")</f>
        <v/>
      </c>
      <c r="BG218" s="398">
        <f>IF(日報入力!G218,日報入力!K218*日報入力!D218*日報入力!BC218,"")</f>
        <v>10.8</v>
      </c>
    </row>
    <row r="219" spans="1:59" ht="19.5" hidden="1" customHeight="1" x14ac:dyDescent="0.15">
      <c r="A219" s="302">
        <v>44440</v>
      </c>
      <c r="B219" s="291">
        <v>33</v>
      </c>
      <c r="C219" s="291">
        <v>8</v>
      </c>
      <c r="D219" s="291">
        <v>3028</v>
      </c>
      <c r="E219" s="291">
        <v>14</v>
      </c>
      <c r="F219" s="291">
        <v>28</v>
      </c>
      <c r="G219" s="291">
        <v>28</v>
      </c>
      <c r="H219" s="291">
        <v>14</v>
      </c>
      <c r="I219" s="291"/>
      <c r="J219" s="291"/>
      <c r="K219" s="291"/>
      <c r="L219" s="291"/>
      <c r="M219" s="291"/>
      <c r="N219" s="291"/>
      <c r="O219" s="291"/>
      <c r="P219" s="291"/>
      <c r="Q219" s="291"/>
      <c r="R219" s="291"/>
      <c r="S219" s="291"/>
      <c r="T219" s="291"/>
      <c r="U219" s="291"/>
      <c r="V219" s="378">
        <v>0</v>
      </c>
      <c r="W219" s="291"/>
      <c r="X219" s="291"/>
      <c r="Y219" s="291"/>
      <c r="Z219" s="291"/>
      <c r="AA219" s="291"/>
      <c r="AB219" s="291"/>
      <c r="AC219" s="291"/>
      <c r="AD219" s="291"/>
      <c r="AE219" s="292">
        <v>14</v>
      </c>
      <c r="AF219" s="293" t="s">
        <v>1372</v>
      </c>
      <c r="AG219" s="293">
        <v>5.8</v>
      </c>
      <c r="AH219" s="293">
        <v>153.89999999999998</v>
      </c>
      <c r="AI219" s="294">
        <v>81.2</v>
      </c>
      <c r="AJ219" s="294">
        <v>81.2</v>
      </c>
      <c r="AK219" s="294">
        <v>0</v>
      </c>
      <c r="AL219" s="292">
        <v>2154.5999999999995</v>
      </c>
      <c r="AM219" s="292">
        <v>0</v>
      </c>
      <c r="AN219" s="68" t="s">
        <v>1383</v>
      </c>
      <c r="AO219" s="68" t="s">
        <v>1881</v>
      </c>
      <c r="AP219" s="68" t="str">
        <f>IF(日報入力!AQ219,日報入力!BA219,"")</f>
        <v/>
      </c>
      <c r="AQ219" s="68" t="str">
        <f>IF(日報入力!AR219,日報入力!BB219,"")</f>
        <v/>
      </c>
      <c r="AR219" s="68" t="str">
        <f>IF(日報入力!AS219,"N勤","")</f>
        <v/>
      </c>
      <c r="AS219" s="295">
        <f t="shared" si="15"/>
        <v>0</v>
      </c>
      <c r="AT219" s="439">
        <f>日報入力!AY219</f>
        <v>100</v>
      </c>
      <c r="AU219" s="518">
        <f>IF(日報入力!G219,G219*60/E219,"")</f>
        <v>120</v>
      </c>
      <c r="AV219" s="528" t="str">
        <f>IF(日報入力!AT219,日報入力!AT219,"")</f>
        <v/>
      </c>
      <c r="AW219" s="529" t="str">
        <f>IF(日報入力!AT219,AE219/日報入力!AT219,"")</f>
        <v/>
      </c>
      <c r="AX219" s="530">
        <f>IF(1&lt;日報集計!AT219,AT219/(((F219-I219-J219-N219-O219)*60)/(E219)),"")</f>
        <v>0.83333333333333337</v>
      </c>
      <c r="AY219" s="664">
        <f>IF(日報入力!H219,AT219/(((F219-J219)*60)/E219),"")</f>
        <v>0.83333333333333337</v>
      </c>
      <c r="AZ219" s="664">
        <f>IF(日報入力!I219,AT219/((G219*60)/E219),"")</f>
        <v>0.83333333333333337</v>
      </c>
      <c r="BA219" s="296">
        <f>IF(日報入力!G219,G219/F219,"")</f>
        <v>1</v>
      </c>
      <c r="BB219" s="386">
        <f t="shared" si="16"/>
        <v>4616.9999999999982</v>
      </c>
      <c r="BC219" s="386">
        <f t="shared" si="17"/>
        <v>9233.9999999999964</v>
      </c>
      <c r="BD219" s="80">
        <f>日報入力!AU219</f>
        <v>0</v>
      </c>
      <c r="BE219" s="534" t="str">
        <f>IF(日報入力!AV219,日報入力!AV219,"")</f>
        <v/>
      </c>
      <c r="BF219" s="534" t="str">
        <f>IF(日報入力!AW219,日報入力!AW219,"")</f>
        <v/>
      </c>
      <c r="BG219" s="398">
        <f>IF(日報入力!G219,日報入力!K219*日報入力!D219*日報入力!BC219,"")</f>
        <v>1.05</v>
      </c>
    </row>
    <row r="220" spans="1:59" ht="19.5" hidden="1" customHeight="1" x14ac:dyDescent="0.15">
      <c r="A220" s="302">
        <v>44440</v>
      </c>
      <c r="B220" s="291">
        <v>33</v>
      </c>
      <c r="C220" s="291">
        <v>8</v>
      </c>
      <c r="D220" s="291">
        <v>3023</v>
      </c>
      <c r="E220" s="291">
        <v>0</v>
      </c>
      <c r="F220" s="291">
        <v>30</v>
      </c>
      <c r="G220" s="291">
        <v>0</v>
      </c>
      <c r="H220" s="291">
        <v>30</v>
      </c>
      <c r="I220" s="291"/>
      <c r="J220" s="291">
        <v>30</v>
      </c>
      <c r="K220" s="291"/>
      <c r="L220" s="291"/>
      <c r="M220" s="291"/>
      <c r="N220" s="291"/>
      <c r="O220" s="291"/>
      <c r="P220" s="291"/>
      <c r="Q220" s="291"/>
      <c r="R220" s="291"/>
      <c r="S220" s="291"/>
      <c r="T220" s="291"/>
      <c r="U220" s="291"/>
      <c r="V220" s="378">
        <v>0</v>
      </c>
      <c r="W220" s="291"/>
      <c r="X220" s="291"/>
      <c r="Y220" s="291"/>
      <c r="Z220" s="291"/>
      <c r="AA220" s="291"/>
      <c r="AB220" s="291"/>
      <c r="AC220" s="291"/>
      <c r="AD220" s="291"/>
      <c r="AE220" s="292">
        <v>0</v>
      </c>
      <c r="AF220" s="293" t="s">
        <v>1372</v>
      </c>
      <c r="AG220" s="293">
        <v>16</v>
      </c>
      <c r="AH220" s="293">
        <v>841.6</v>
      </c>
      <c r="AI220" s="294">
        <v>0</v>
      </c>
      <c r="AJ220" s="294">
        <v>0</v>
      </c>
      <c r="AK220" s="294">
        <v>0</v>
      </c>
      <c r="AL220" s="292">
        <v>0</v>
      </c>
      <c r="AM220" s="292">
        <v>0</v>
      </c>
      <c r="AN220" s="68" t="s">
        <v>1494</v>
      </c>
      <c r="AO220" s="68" t="s">
        <v>1881</v>
      </c>
      <c r="AP220" s="68" t="str">
        <f>IF(日報入力!AQ220,日報入力!BA220,"")</f>
        <v/>
      </c>
      <c r="AQ220" s="68" t="str">
        <f>IF(日報入力!AR220,日報入力!BB220,"")</f>
        <v/>
      </c>
      <c r="AR220" s="68" t="str">
        <f>IF(日報入力!AS220,"N勤","")</f>
        <v/>
      </c>
      <c r="AS220" s="295" t="e">
        <f t="shared" si="15"/>
        <v>#DIV/0!</v>
      </c>
      <c r="AT220" s="439">
        <f>日報入力!AY220</f>
        <v>360</v>
      </c>
      <c r="AU220" s="518" t="e">
        <f>IF(日報入力!G220,G220*60/E220,"")</f>
        <v>#DIV/0!</v>
      </c>
      <c r="AV220" s="528" t="str">
        <f>IF(日報入力!AT220,日報入力!AT220,"")</f>
        <v/>
      </c>
      <c r="AW220" s="529" t="str">
        <f>IF(日報入力!AT220,AE220/日報入力!AT220,"")</f>
        <v/>
      </c>
      <c r="AX220" s="530" t="e">
        <f>IF(1&lt;日報集計!AT220,AT220/(((F220-I220-J220-N220-O220)*60)/(E220)),"")</f>
        <v>#DIV/0!</v>
      </c>
      <c r="AY220" s="664" t="e">
        <f>IF(日報入力!H220,AT220/(((F220-J220)*60)/E220),"")</f>
        <v>#DIV/0!</v>
      </c>
      <c r="AZ220" s="664" t="e">
        <f>IF(日報入力!I220,AT220/((G220*60)/E220),"")</f>
        <v>#DIV/0!</v>
      </c>
      <c r="BA220" s="296">
        <f>IF(日報入力!G220,G220/F220,"")</f>
        <v>0</v>
      </c>
      <c r="BB220" s="386">
        <f t="shared" si="16"/>
        <v>0</v>
      </c>
      <c r="BC220" s="386">
        <f t="shared" si="17"/>
        <v>0</v>
      </c>
      <c r="BD220" s="80">
        <f>日報入力!AU220</f>
        <v>0</v>
      </c>
      <c r="BE220" s="534" t="str">
        <f>IF(日報入力!AV220,日報入力!AV220,"")</f>
        <v/>
      </c>
      <c r="BF220" s="534" t="str">
        <f>IF(日報入力!AW220,日報入力!AW220,"")</f>
        <v/>
      </c>
      <c r="BG220" s="398">
        <f>IF(日報入力!G220,日報入力!K220*日報入力!D220*日報入力!BC220,"")</f>
        <v>0</v>
      </c>
    </row>
    <row r="221" spans="1:59" ht="19.5" hidden="1" customHeight="1" x14ac:dyDescent="0.15">
      <c r="A221" s="302">
        <v>44440</v>
      </c>
      <c r="B221" s="291">
        <v>27</v>
      </c>
      <c r="C221" s="291">
        <v>6</v>
      </c>
      <c r="D221" s="291">
        <v>3036</v>
      </c>
      <c r="E221" s="291">
        <v>193</v>
      </c>
      <c r="F221" s="291">
        <v>420</v>
      </c>
      <c r="G221" s="291">
        <v>420</v>
      </c>
      <c r="H221" s="291">
        <v>210</v>
      </c>
      <c r="I221" s="291"/>
      <c r="J221" s="291"/>
      <c r="K221" s="291"/>
      <c r="L221" s="291"/>
      <c r="M221" s="291"/>
      <c r="N221" s="291"/>
      <c r="O221" s="291"/>
      <c r="P221" s="291"/>
      <c r="Q221" s="291"/>
      <c r="R221" s="291"/>
      <c r="S221" s="291"/>
      <c r="T221" s="291"/>
      <c r="U221" s="291"/>
      <c r="V221" s="378">
        <v>3</v>
      </c>
      <c r="W221" s="291"/>
      <c r="X221" s="291"/>
      <c r="Y221" s="291"/>
      <c r="Z221" s="291"/>
      <c r="AA221" s="291"/>
      <c r="AB221" s="291"/>
      <c r="AC221" s="291"/>
      <c r="AD221" s="291">
        <v>3</v>
      </c>
      <c r="AE221" s="292">
        <v>190</v>
      </c>
      <c r="AF221" s="293" t="s">
        <v>134</v>
      </c>
      <c r="AG221" s="293">
        <v>2.6</v>
      </c>
      <c r="AH221" s="293">
        <v>199</v>
      </c>
      <c r="AI221" s="294">
        <v>501.8</v>
      </c>
      <c r="AJ221" s="294">
        <v>494</v>
      </c>
      <c r="AK221" s="294">
        <v>7.8000000000000114</v>
      </c>
      <c r="AL221" s="292">
        <v>37810</v>
      </c>
      <c r="AM221" s="292">
        <v>597</v>
      </c>
      <c r="AN221" s="68" t="s">
        <v>1617</v>
      </c>
      <c r="AO221" s="68" t="s">
        <v>1869</v>
      </c>
      <c r="AP221" s="68" t="str">
        <f>IF(日報入力!AQ221,日報入力!BA221,"")</f>
        <v/>
      </c>
      <c r="AQ221" s="68" t="str">
        <f>IF(日報入力!AR221,日報入力!BB221,"")</f>
        <v/>
      </c>
      <c r="AR221" s="68" t="str">
        <f>IF(日報入力!AS221,"N勤","")</f>
        <v/>
      </c>
      <c r="AS221" s="295">
        <f t="shared" si="15"/>
        <v>1.5544041450777202E-2</v>
      </c>
      <c r="AT221" s="439">
        <f>日報入力!AY221</f>
        <v>120</v>
      </c>
      <c r="AU221" s="518">
        <f>IF(日報入力!G221,G221*60/E221,"")</f>
        <v>130.56994818652851</v>
      </c>
      <c r="AV221" s="528" t="str">
        <f>IF(日報入力!AT221,日報入力!AT221,"")</f>
        <v/>
      </c>
      <c r="AW221" s="529" t="str">
        <f>IF(日報入力!AT221,AE221/日報入力!AT221,"")</f>
        <v/>
      </c>
      <c r="AX221" s="530">
        <f>IF(1&lt;日報集計!AT221,AT221/(((F221-I221-J221-N221-O221)*60)/(E221)),"")</f>
        <v>0.919047619047619</v>
      </c>
      <c r="AY221" s="664">
        <f>IF(日報入力!H221,AT221/(((F221-J221)*60)/E221),"")</f>
        <v>0.919047619047619</v>
      </c>
      <c r="AZ221" s="664">
        <f>IF(日報入力!I221,AT221/((G221*60)/E221),"")</f>
        <v>0.919047619047619</v>
      </c>
      <c r="BA221" s="296">
        <f>IF(日報入力!G221,G221/F221,"")</f>
        <v>1</v>
      </c>
      <c r="BB221" s="386">
        <f t="shared" si="16"/>
        <v>5401.4285714285706</v>
      </c>
      <c r="BC221" s="386">
        <f t="shared" si="17"/>
        <v>10802.857142857141</v>
      </c>
      <c r="BD221" s="80">
        <f>日報入力!AU221</f>
        <v>0</v>
      </c>
      <c r="BE221" s="534" t="str">
        <f>IF(日報入力!AV221,日報入力!AV221,"")</f>
        <v/>
      </c>
      <c r="BF221" s="534" t="str">
        <f>IF(日報入力!AW221,日報入力!AW221,"")</f>
        <v/>
      </c>
      <c r="BG221" s="398">
        <f>IF(日報入力!G221,日報入力!K221*日報入力!D221*日報入力!BC221,"")</f>
        <v>7.72</v>
      </c>
    </row>
    <row r="222" spans="1:59" ht="19.5" hidden="1" customHeight="1" x14ac:dyDescent="0.15">
      <c r="A222" s="302">
        <v>44440</v>
      </c>
      <c r="B222" s="291">
        <v>27</v>
      </c>
      <c r="C222" s="291">
        <v>21</v>
      </c>
      <c r="D222" s="291">
        <v>3036</v>
      </c>
      <c r="E222" s="291">
        <v>43</v>
      </c>
      <c r="F222" s="291">
        <v>60</v>
      </c>
      <c r="G222" s="291">
        <v>60</v>
      </c>
      <c r="H222" s="291">
        <v>60</v>
      </c>
      <c r="I222" s="291"/>
      <c r="J222" s="291"/>
      <c r="K222" s="291"/>
      <c r="L222" s="291"/>
      <c r="M222" s="291"/>
      <c r="N222" s="291"/>
      <c r="O222" s="291"/>
      <c r="P222" s="291"/>
      <c r="Q222" s="291"/>
      <c r="R222" s="291"/>
      <c r="S222" s="291"/>
      <c r="T222" s="291"/>
      <c r="U222" s="291"/>
      <c r="V222" s="378">
        <v>0</v>
      </c>
      <c r="W222" s="291"/>
      <c r="X222" s="291"/>
      <c r="Y222" s="291"/>
      <c r="Z222" s="291"/>
      <c r="AA222" s="291"/>
      <c r="AB222" s="291"/>
      <c r="AC222" s="291"/>
      <c r="AD222" s="291"/>
      <c r="AE222" s="292">
        <v>43</v>
      </c>
      <c r="AF222" s="293" t="s">
        <v>134</v>
      </c>
      <c r="AG222" s="293">
        <v>2.6</v>
      </c>
      <c r="AH222" s="293">
        <v>199</v>
      </c>
      <c r="AI222" s="294">
        <v>111.8</v>
      </c>
      <c r="AJ222" s="294">
        <v>111.8</v>
      </c>
      <c r="AK222" s="294">
        <v>0</v>
      </c>
      <c r="AL222" s="292">
        <v>8557</v>
      </c>
      <c r="AM222" s="292">
        <v>0</v>
      </c>
      <c r="AN222" s="68" t="s">
        <v>1617</v>
      </c>
      <c r="AO222" s="68" t="s">
        <v>1869</v>
      </c>
      <c r="AP222" s="68" t="str">
        <f>IF(日報入力!AQ222,日報入力!BA222,"")</f>
        <v/>
      </c>
      <c r="AQ222" s="68" t="str">
        <f>IF(日報入力!AR222,日報入力!BB222,"")</f>
        <v/>
      </c>
      <c r="AR222" s="68" t="str">
        <f>IF(日報入力!AS222,"N勤","")</f>
        <v>N勤</v>
      </c>
      <c r="AS222" s="295">
        <f t="shared" si="15"/>
        <v>0</v>
      </c>
      <c r="AT222" s="439">
        <f>日報入力!AY222</f>
        <v>120</v>
      </c>
      <c r="AU222" s="518">
        <f>IF(日報入力!G222,G222*60/E222,"")</f>
        <v>83.720930232558146</v>
      </c>
      <c r="AV222" s="528" t="str">
        <f>IF(日報入力!AT222,日報入力!AT222,"")</f>
        <v/>
      </c>
      <c r="AW222" s="529" t="str">
        <f>IF(日報入力!AT222,AE222/日報入力!AT222,"")</f>
        <v/>
      </c>
      <c r="AX222" s="530">
        <f>IF(1&lt;日報集計!AT222,AT222/(((F222-I222-J222-N222-O222)*60)/(E222)),"")</f>
        <v>1.4333333333333331</v>
      </c>
      <c r="AY222" s="664">
        <f>IF(日報入力!H222,AT222/(((F222-J222)*60)/E222),"")</f>
        <v>1.4333333333333331</v>
      </c>
      <c r="AZ222" s="664">
        <f>IF(日報入力!I222,AT222/((G222*60)/E222),"")</f>
        <v>1.4333333333333331</v>
      </c>
      <c r="BA222" s="296">
        <f>IF(日報入力!G222,G222/F222,"")</f>
        <v>1</v>
      </c>
      <c r="BB222" s="386">
        <f t="shared" si="16"/>
        <v>8557</v>
      </c>
      <c r="BC222" s="386">
        <f t="shared" si="17"/>
        <v>8557</v>
      </c>
      <c r="BD222" s="80">
        <f>日報入力!AU222</f>
        <v>0</v>
      </c>
      <c r="BE222" s="534" t="str">
        <f>IF(日報入力!AV222,日報入力!AV222,"")</f>
        <v/>
      </c>
      <c r="BF222" s="534" t="str">
        <f>IF(日報入力!AW222,日報入力!AW222,"")</f>
        <v/>
      </c>
      <c r="BG222" s="398">
        <f>IF(日報入力!G222,日報入力!K222*日報入力!D222*日報入力!BC222,"")</f>
        <v>1.72</v>
      </c>
    </row>
    <row r="223" spans="1:59" ht="19.5" hidden="1" customHeight="1" x14ac:dyDescent="0.15">
      <c r="A223" s="302">
        <v>44440</v>
      </c>
      <c r="B223" s="291">
        <v>28</v>
      </c>
      <c r="C223" s="291">
        <v>6</v>
      </c>
      <c r="D223" s="291">
        <v>3056</v>
      </c>
      <c r="E223" s="291">
        <v>212</v>
      </c>
      <c r="F223" s="291">
        <v>420</v>
      </c>
      <c r="G223" s="291">
        <v>420</v>
      </c>
      <c r="H223" s="291">
        <v>210</v>
      </c>
      <c r="I223" s="291"/>
      <c r="J223" s="291"/>
      <c r="K223" s="291"/>
      <c r="L223" s="291"/>
      <c r="M223" s="291"/>
      <c r="N223" s="291"/>
      <c r="O223" s="291"/>
      <c r="P223" s="291"/>
      <c r="Q223" s="291"/>
      <c r="R223" s="291"/>
      <c r="S223" s="291"/>
      <c r="T223" s="291"/>
      <c r="U223" s="291"/>
      <c r="V223" s="378">
        <v>16</v>
      </c>
      <c r="W223" s="291"/>
      <c r="X223" s="291"/>
      <c r="Y223" s="291"/>
      <c r="Z223" s="291"/>
      <c r="AA223" s="291"/>
      <c r="AB223" s="291"/>
      <c r="AC223" s="291">
        <v>6</v>
      </c>
      <c r="AD223" s="291">
        <v>10</v>
      </c>
      <c r="AE223" s="292">
        <v>1680</v>
      </c>
      <c r="AF223" s="293" t="s">
        <v>1031</v>
      </c>
      <c r="AG223" s="293">
        <v>4.2000000000000003E-2</v>
      </c>
      <c r="AH223" s="293">
        <v>20</v>
      </c>
      <c r="AI223" s="294">
        <v>71.231999999999999</v>
      </c>
      <c r="AJ223" s="294">
        <v>70.56</v>
      </c>
      <c r="AK223" s="294">
        <v>0.67199999999999704</v>
      </c>
      <c r="AL223" s="292">
        <v>33600</v>
      </c>
      <c r="AM223" s="292">
        <v>320</v>
      </c>
      <c r="AN223" s="68" t="s">
        <v>1940</v>
      </c>
      <c r="AO223" s="68" t="s">
        <v>1871</v>
      </c>
      <c r="AP223" s="68" t="str">
        <f>IF(日報入力!AQ223,日報入力!BA223,"")</f>
        <v/>
      </c>
      <c r="AQ223" s="68" t="str">
        <f>IF(日報入力!AR223,日報入力!BB223,"")</f>
        <v/>
      </c>
      <c r="AR223" s="68" t="str">
        <f>IF(日報入力!AS223,"N勤","")</f>
        <v/>
      </c>
      <c r="AS223" s="295">
        <f t="shared" si="15"/>
        <v>9.433962264150943E-3</v>
      </c>
      <c r="AT223" s="439">
        <f>日報入力!AY223</f>
        <v>100</v>
      </c>
      <c r="AU223" s="518">
        <f>IF(日報入力!G223,G223*60/E223,"")</f>
        <v>118.86792452830188</v>
      </c>
      <c r="AV223" s="528" t="str">
        <f>IF(日報入力!AT223,日報入力!AT223,"")</f>
        <v/>
      </c>
      <c r="AW223" s="529" t="str">
        <f>IF(日報入力!AT223,AE223/日報入力!AT223,"")</f>
        <v/>
      </c>
      <c r="AX223" s="530">
        <f>IF(1&lt;日報集計!AT223,AT223/(((F223-I223-J223-N223-O223)*60)/(E223)),"")</f>
        <v>0.84126984126984128</v>
      </c>
      <c r="AY223" s="664">
        <f>IF(日報入力!H223,AT223/(((F223-J223)*60)/E223),"")</f>
        <v>0.84126984126984128</v>
      </c>
      <c r="AZ223" s="664">
        <f>IF(日報入力!I223,AT223/((G223*60)/E223),"")</f>
        <v>0.84126984126984128</v>
      </c>
      <c r="BA223" s="296">
        <f>IF(日報入力!G223,G223/F223,"")</f>
        <v>1</v>
      </c>
      <c r="BB223" s="386">
        <f t="shared" si="16"/>
        <v>4800</v>
      </c>
      <c r="BC223" s="386">
        <f t="shared" si="17"/>
        <v>9600</v>
      </c>
      <c r="BD223" s="80">
        <f>日報入力!AU223</f>
        <v>0</v>
      </c>
      <c r="BE223" s="534" t="str">
        <f>IF(日報入力!AV223,日報入力!AV223,"")</f>
        <v/>
      </c>
      <c r="BF223" s="534" t="str">
        <f>IF(日報入力!AW223,日報入力!AW223,"")</f>
        <v/>
      </c>
      <c r="BG223" s="398">
        <f>IF(日報入力!G223,日報入力!K223*日報入力!D223*日報入力!BC223,"")</f>
        <v>0</v>
      </c>
    </row>
    <row r="224" spans="1:59" ht="19.5" hidden="1" customHeight="1" x14ac:dyDescent="0.15">
      <c r="A224" s="302">
        <v>44440</v>
      </c>
      <c r="B224" s="291">
        <v>997</v>
      </c>
      <c r="C224" s="291">
        <v>33</v>
      </c>
      <c r="D224" s="291">
        <v>927</v>
      </c>
      <c r="E224" s="291">
        <v>180</v>
      </c>
      <c r="F224" s="291">
        <v>120</v>
      </c>
      <c r="G224" s="291">
        <v>120</v>
      </c>
      <c r="H224" s="291">
        <v>240</v>
      </c>
      <c r="I224" s="291"/>
      <c r="J224" s="291"/>
      <c r="K224" s="291"/>
      <c r="L224" s="291"/>
      <c r="M224" s="291"/>
      <c r="N224" s="291"/>
      <c r="O224" s="291"/>
      <c r="P224" s="291"/>
      <c r="Q224" s="291"/>
      <c r="R224" s="291"/>
      <c r="S224" s="291"/>
      <c r="T224" s="291"/>
      <c r="U224" s="291"/>
      <c r="V224" s="378">
        <v>0</v>
      </c>
      <c r="W224" s="291"/>
      <c r="X224" s="291"/>
      <c r="Y224" s="291"/>
      <c r="Z224" s="291"/>
      <c r="AA224" s="291"/>
      <c r="AB224" s="291"/>
      <c r="AC224" s="291"/>
      <c r="AD224" s="291"/>
      <c r="AE224" s="292">
        <v>180</v>
      </c>
      <c r="AF224" s="293">
        <v>0</v>
      </c>
      <c r="AG224" s="293">
        <v>0</v>
      </c>
      <c r="AH224" s="293">
        <v>48</v>
      </c>
      <c r="AI224" s="294">
        <v>0</v>
      </c>
      <c r="AJ224" s="294">
        <v>0</v>
      </c>
      <c r="AK224" s="294">
        <v>0</v>
      </c>
      <c r="AL224" s="292">
        <v>8640</v>
      </c>
      <c r="AM224" s="292">
        <v>0</v>
      </c>
      <c r="AN224" s="68" t="s">
        <v>2078</v>
      </c>
      <c r="AO224" s="68" t="s">
        <v>122</v>
      </c>
      <c r="AP224" s="68" t="str">
        <f>IF(日報入力!AQ224,日報入力!BA224,"")</f>
        <v>ハンダ</v>
      </c>
      <c r="AQ224" s="68" t="str">
        <f>IF(日報入力!AR224,日報入力!BB224,"")</f>
        <v/>
      </c>
      <c r="AR224" s="68" t="str">
        <f>IF(日報入力!AS224,"N勤","")</f>
        <v/>
      </c>
      <c r="AS224" s="295">
        <f t="shared" si="15"/>
        <v>0</v>
      </c>
      <c r="AT224" s="439">
        <f>日報入力!AY224</f>
        <v>30</v>
      </c>
      <c r="AU224" s="518">
        <f>IF(日報入力!G224,G224*60/E224,"")</f>
        <v>40</v>
      </c>
      <c r="AV224" s="528" t="str">
        <f>IF(日報入力!AT224,日報入力!AT224,"")</f>
        <v/>
      </c>
      <c r="AW224" s="529" t="str">
        <f>IF(日報入力!AT224,AE224/日報入力!AT224,"")</f>
        <v/>
      </c>
      <c r="AX224" s="530">
        <f>IF(1&lt;日報集計!AT224,AT224/(((F224-I224-J224-N224-O224)*60)/(E224)),"")</f>
        <v>0.75</v>
      </c>
      <c r="AY224" s="664">
        <f>IF(日報入力!H224,AT224/(((F224-J224)*60)/E224),"")</f>
        <v>0.75</v>
      </c>
      <c r="AZ224" s="664">
        <f>IF(日報入力!I224,AT224/((G224*60)/E224),"")</f>
        <v>0.75</v>
      </c>
      <c r="BA224" s="296">
        <f>IF(日報入力!G224,G224/F224,"")</f>
        <v>1</v>
      </c>
      <c r="BB224" s="386">
        <f t="shared" si="16"/>
        <v>4320</v>
      </c>
      <c r="BC224" s="386">
        <f t="shared" si="17"/>
        <v>2160</v>
      </c>
      <c r="BD224" s="80">
        <f>日報入力!AU224</f>
        <v>0</v>
      </c>
      <c r="BE224" s="534" t="str">
        <f>IF(日報入力!AV224,日報入力!AV224,"")</f>
        <v/>
      </c>
      <c r="BF224" s="534" t="str">
        <f>IF(日報入力!AW224,日報入力!AW224,"")</f>
        <v/>
      </c>
      <c r="BG224" s="398">
        <f>IF(日報入力!G224,日報入力!K224*日報入力!D224*日報入力!BC224,"")</f>
        <v>0</v>
      </c>
    </row>
    <row r="225" spans="1:59" ht="19.5" hidden="1" customHeight="1" x14ac:dyDescent="0.15">
      <c r="A225" s="302">
        <v>44440</v>
      </c>
      <c r="B225" s="291">
        <v>997</v>
      </c>
      <c r="C225" s="291">
        <v>33</v>
      </c>
      <c r="D225" s="291">
        <v>936</v>
      </c>
      <c r="E225" s="291">
        <v>120</v>
      </c>
      <c r="F225" s="291">
        <v>240</v>
      </c>
      <c r="G225" s="291">
        <v>240</v>
      </c>
      <c r="H225" s="291">
        <v>480</v>
      </c>
      <c r="I225" s="291"/>
      <c r="J225" s="291"/>
      <c r="K225" s="291"/>
      <c r="L225" s="291"/>
      <c r="M225" s="291"/>
      <c r="N225" s="291"/>
      <c r="O225" s="291"/>
      <c r="P225" s="291"/>
      <c r="Q225" s="291"/>
      <c r="R225" s="291"/>
      <c r="S225" s="291"/>
      <c r="T225" s="291"/>
      <c r="U225" s="291"/>
      <c r="V225" s="378">
        <v>0</v>
      </c>
      <c r="W225" s="291"/>
      <c r="X225" s="291"/>
      <c r="Y225" s="291"/>
      <c r="Z225" s="291"/>
      <c r="AA225" s="291"/>
      <c r="AB225" s="291"/>
      <c r="AC225" s="291"/>
      <c r="AD225" s="291"/>
      <c r="AE225" s="292">
        <v>120</v>
      </c>
      <c r="AF225" s="293">
        <v>0</v>
      </c>
      <c r="AG225" s="293">
        <v>0</v>
      </c>
      <c r="AH225" s="293">
        <v>126</v>
      </c>
      <c r="AI225" s="294">
        <v>0</v>
      </c>
      <c r="AJ225" s="294">
        <v>0</v>
      </c>
      <c r="AK225" s="294">
        <v>0</v>
      </c>
      <c r="AL225" s="292">
        <v>15120</v>
      </c>
      <c r="AM225" s="292">
        <v>0</v>
      </c>
      <c r="AN225" s="68" t="s">
        <v>2080</v>
      </c>
      <c r="AO225" s="68" t="s">
        <v>122</v>
      </c>
      <c r="AP225" s="68" t="str">
        <f>IF(日報入力!AQ225,日報入力!BA225,"")</f>
        <v>ハンダ</v>
      </c>
      <c r="AQ225" s="68" t="str">
        <f>IF(日報入力!AR225,日報入力!BB225,"")</f>
        <v/>
      </c>
      <c r="AR225" s="68" t="str">
        <f>IF(日報入力!AS225,"N勤","")</f>
        <v/>
      </c>
      <c r="AS225" s="295">
        <f t="shared" si="15"/>
        <v>0</v>
      </c>
      <c r="AT225" s="439">
        <f>日報入力!AY225</f>
        <v>210</v>
      </c>
      <c r="AU225" s="518">
        <f>IF(日報入力!G225,G225*60/E225,"")</f>
        <v>120</v>
      </c>
      <c r="AV225" s="528" t="str">
        <f>IF(日報入力!AT225,日報入力!AT225,"")</f>
        <v/>
      </c>
      <c r="AW225" s="529" t="str">
        <f>IF(日報入力!AT225,AE225/日報入力!AT225,"")</f>
        <v/>
      </c>
      <c r="AX225" s="530">
        <f>IF(1&lt;日報集計!AT225,AT225/(((F225-I225-J225-N225-O225)*60)/(E225)),"")</f>
        <v>1.75</v>
      </c>
      <c r="AY225" s="664">
        <f>IF(日報入力!H225,AT225/(((F225-J225)*60)/E225),"")</f>
        <v>1.75</v>
      </c>
      <c r="AZ225" s="664">
        <f>IF(日報入力!I225,AT225/((G225*60)/E225),"")</f>
        <v>1.75</v>
      </c>
      <c r="BA225" s="296">
        <f>IF(日報入力!G225,G225/F225,"")</f>
        <v>1</v>
      </c>
      <c r="BB225" s="386">
        <f t="shared" si="16"/>
        <v>3780</v>
      </c>
      <c r="BC225" s="386">
        <f t="shared" si="17"/>
        <v>1890</v>
      </c>
      <c r="BD225" s="80">
        <f>日報入力!AU225</f>
        <v>0</v>
      </c>
      <c r="BE225" s="534" t="str">
        <f>IF(日報入力!AV225,日報入力!AV225,"")</f>
        <v/>
      </c>
      <c r="BF225" s="534" t="str">
        <f>IF(日報入力!AW225,日報入力!AW225,"")</f>
        <v/>
      </c>
      <c r="BG225" s="398">
        <f>IF(日報入力!G225,日報入力!K225*日報入力!D225*日報入力!BC225,"")</f>
        <v>0</v>
      </c>
    </row>
    <row r="226" spans="1:59" ht="19.5" hidden="1" customHeight="1" x14ac:dyDescent="0.15">
      <c r="A226" s="302">
        <v>44440</v>
      </c>
      <c r="B226" s="291">
        <v>997</v>
      </c>
      <c r="C226" s="291">
        <v>33</v>
      </c>
      <c r="D226" s="291">
        <v>928</v>
      </c>
      <c r="E226" s="291">
        <v>360</v>
      </c>
      <c r="F226" s="291">
        <v>120</v>
      </c>
      <c r="G226" s="291">
        <v>120</v>
      </c>
      <c r="H226" s="291">
        <v>240</v>
      </c>
      <c r="I226" s="291"/>
      <c r="J226" s="291"/>
      <c r="K226" s="291"/>
      <c r="L226" s="291"/>
      <c r="M226" s="291"/>
      <c r="N226" s="291"/>
      <c r="O226" s="291"/>
      <c r="P226" s="291"/>
      <c r="Q226" s="291"/>
      <c r="R226" s="291"/>
      <c r="S226" s="291"/>
      <c r="T226" s="291"/>
      <c r="U226" s="291"/>
      <c r="V226" s="378">
        <v>0</v>
      </c>
      <c r="W226" s="291"/>
      <c r="X226" s="291"/>
      <c r="Y226" s="291"/>
      <c r="Z226" s="291"/>
      <c r="AA226" s="291"/>
      <c r="AB226" s="291"/>
      <c r="AC226" s="291"/>
      <c r="AD226" s="291"/>
      <c r="AE226" s="292">
        <v>360</v>
      </c>
      <c r="AF226" s="293">
        <v>0</v>
      </c>
      <c r="AG226" s="293">
        <v>0</v>
      </c>
      <c r="AH226" s="293">
        <v>30</v>
      </c>
      <c r="AI226" s="294">
        <v>0</v>
      </c>
      <c r="AJ226" s="294">
        <v>0</v>
      </c>
      <c r="AK226" s="294">
        <v>0</v>
      </c>
      <c r="AL226" s="292">
        <v>10800</v>
      </c>
      <c r="AM226" s="292">
        <v>0</v>
      </c>
      <c r="AN226" s="68" t="s">
        <v>1947</v>
      </c>
      <c r="AO226" s="68" t="s">
        <v>122</v>
      </c>
      <c r="AP226" s="68" t="str">
        <f>IF(日報入力!AQ226,日報入力!BA226,"")</f>
        <v>ハンダ</v>
      </c>
      <c r="AQ226" s="68" t="str">
        <f>IF(日報入力!AR226,日報入力!BB226,"")</f>
        <v/>
      </c>
      <c r="AR226" s="68" t="str">
        <f>IF(日報入力!AS226,"N勤","")</f>
        <v/>
      </c>
      <c r="AS226" s="295">
        <f t="shared" si="15"/>
        <v>0</v>
      </c>
      <c r="AT226" s="439">
        <f>日報入力!AY226</f>
        <v>22</v>
      </c>
      <c r="AU226" s="518">
        <f>IF(日報入力!G226,G226*60/E226,"")</f>
        <v>20</v>
      </c>
      <c r="AV226" s="528" t="str">
        <f>IF(日報入力!AT226,日報入力!AT226,"")</f>
        <v/>
      </c>
      <c r="AW226" s="529" t="str">
        <f>IF(日報入力!AT226,AE226/日報入力!AT226,"")</f>
        <v/>
      </c>
      <c r="AX226" s="530">
        <f>IF(1&lt;日報集計!AT226,AT226/(((F226-I226-J226-N226-O226)*60)/(E226)),"")</f>
        <v>1.1000000000000001</v>
      </c>
      <c r="AY226" s="664">
        <f>IF(日報入力!H226,AT226/(((F226-J226)*60)/E226),"")</f>
        <v>1.1000000000000001</v>
      </c>
      <c r="AZ226" s="664">
        <f>IF(日報入力!I226,AT226/((G226*60)/E226),"")</f>
        <v>1.1000000000000001</v>
      </c>
      <c r="BA226" s="296">
        <f>IF(日報入力!G226,G226/F226,"")</f>
        <v>1</v>
      </c>
      <c r="BB226" s="386">
        <f t="shared" si="16"/>
        <v>5400</v>
      </c>
      <c r="BC226" s="386">
        <f t="shared" si="17"/>
        <v>2700</v>
      </c>
      <c r="BD226" s="80">
        <f>日報入力!AU226</f>
        <v>0</v>
      </c>
      <c r="BE226" s="534" t="str">
        <f>IF(日報入力!AV226,日報入力!AV226,"")</f>
        <v/>
      </c>
      <c r="BF226" s="534" t="str">
        <f>IF(日報入力!AW226,日報入力!AW226,"")</f>
        <v/>
      </c>
      <c r="BG226" s="398">
        <f>IF(日報入力!G226,日報入力!K226*日報入力!D226*日報入力!BC226,"")</f>
        <v>0</v>
      </c>
    </row>
    <row r="227" spans="1:59" ht="19.5" hidden="1" customHeight="1" x14ac:dyDescent="0.15">
      <c r="A227" s="302">
        <v>44440</v>
      </c>
      <c r="B227" s="291">
        <v>997</v>
      </c>
      <c r="C227" s="291">
        <v>33</v>
      </c>
      <c r="D227" s="291">
        <v>933</v>
      </c>
      <c r="E227" s="291">
        <v>156</v>
      </c>
      <c r="F227" s="291">
        <v>120</v>
      </c>
      <c r="G227" s="291">
        <v>120</v>
      </c>
      <c r="H227" s="291">
        <v>240</v>
      </c>
      <c r="I227" s="291"/>
      <c r="J227" s="291"/>
      <c r="K227" s="291"/>
      <c r="L227" s="291"/>
      <c r="M227" s="291"/>
      <c r="N227" s="291"/>
      <c r="O227" s="291"/>
      <c r="P227" s="291"/>
      <c r="Q227" s="291"/>
      <c r="R227" s="291"/>
      <c r="S227" s="291"/>
      <c r="T227" s="291"/>
      <c r="U227" s="291"/>
      <c r="V227" s="378">
        <v>0</v>
      </c>
      <c r="W227" s="291"/>
      <c r="X227" s="291"/>
      <c r="Y227" s="291"/>
      <c r="Z227" s="291"/>
      <c r="AA227" s="291"/>
      <c r="AB227" s="291"/>
      <c r="AC227" s="291"/>
      <c r="AD227" s="291"/>
      <c r="AE227" s="292">
        <v>156</v>
      </c>
      <c r="AF227" s="293">
        <v>0</v>
      </c>
      <c r="AG227" s="293">
        <v>0</v>
      </c>
      <c r="AH227" s="293">
        <v>71</v>
      </c>
      <c r="AI227" s="294">
        <v>0</v>
      </c>
      <c r="AJ227" s="294">
        <v>0</v>
      </c>
      <c r="AK227" s="294">
        <v>0</v>
      </c>
      <c r="AL227" s="292">
        <v>11076</v>
      </c>
      <c r="AM227" s="292">
        <v>0</v>
      </c>
      <c r="AN227" s="68" t="s">
        <v>1537</v>
      </c>
      <c r="AO227" s="68" t="s">
        <v>122</v>
      </c>
      <c r="AP227" s="68" t="str">
        <f>IF(日報入力!AQ227,日報入力!BA227,"")</f>
        <v>ハンダ</v>
      </c>
      <c r="AQ227" s="68" t="str">
        <f>IF(日報入力!AR227,日報入力!BB227,"")</f>
        <v/>
      </c>
      <c r="AR227" s="68" t="str">
        <f>IF(日報入力!AS227,"N勤","")</f>
        <v/>
      </c>
      <c r="AS227" s="295">
        <f t="shared" si="15"/>
        <v>0</v>
      </c>
      <c r="AT227" s="439">
        <f>日報入力!AY227</f>
        <v>53</v>
      </c>
      <c r="AU227" s="518">
        <f>IF(日報入力!G227,G227*60/E227,"")</f>
        <v>46.153846153846153</v>
      </c>
      <c r="AV227" s="528" t="str">
        <f>IF(日報入力!AT227,日報入力!AT227,"")</f>
        <v/>
      </c>
      <c r="AW227" s="529" t="str">
        <f>IF(日報入力!AT227,AE227/日報入力!AT227,"")</f>
        <v/>
      </c>
      <c r="AX227" s="530">
        <f>IF(1&lt;日報集計!AT227,AT227/(((F227-I227-J227-N227-O227)*60)/(E227)),"")</f>
        <v>1.1483333333333334</v>
      </c>
      <c r="AY227" s="664">
        <f>IF(日報入力!H227,AT227/(((F227-J227)*60)/E227),"")</f>
        <v>1.1483333333333334</v>
      </c>
      <c r="AZ227" s="664">
        <f>IF(日報入力!I227,AT227/((G227*60)/E227),"")</f>
        <v>1.1483333333333334</v>
      </c>
      <c r="BA227" s="296">
        <f>IF(日報入力!G227,G227/F227,"")</f>
        <v>1</v>
      </c>
      <c r="BB227" s="386">
        <f t="shared" si="16"/>
        <v>5538</v>
      </c>
      <c r="BC227" s="386">
        <f t="shared" si="17"/>
        <v>2769</v>
      </c>
      <c r="BD227" s="80">
        <f>日報入力!AU227</f>
        <v>0</v>
      </c>
      <c r="BE227" s="534" t="str">
        <f>IF(日報入力!AV227,日報入力!AV227,"")</f>
        <v/>
      </c>
      <c r="BF227" s="534" t="str">
        <f>IF(日報入力!AW227,日報入力!AW227,"")</f>
        <v/>
      </c>
      <c r="BG227" s="398">
        <f>IF(日報入力!G227,日報入力!K227*日報入力!D227*日報入力!BC227,"")</f>
        <v>0</v>
      </c>
    </row>
    <row r="228" spans="1:59" ht="19.5" hidden="1" customHeight="1" x14ac:dyDescent="0.15">
      <c r="A228" s="302">
        <v>44440</v>
      </c>
      <c r="B228" s="291">
        <v>997</v>
      </c>
      <c r="C228" s="291">
        <v>82</v>
      </c>
      <c r="D228" s="291">
        <v>933</v>
      </c>
      <c r="E228" s="291">
        <v>312</v>
      </c>
      <c r="F228" s="291">
        <v>140</v>
      </c>
      <c r="G228" s="291">
        <v>120</v>
      </c>
      <c r="H228" s="291">
        <v>140</v>
      </c>
      <c r="I228" s="291"/>
      <c r="J228" s="291"/>
      <c r="K228" s="291"/>
      <c r="L228" s="291"/>
      <c r="M228" s="291"/>
      <c r="N228" s="291"/>
      <c r="O228" s="291"/>
      <c r="P228" s="291"/>
      <c r="Q228" s="291"/>
      <c r="R228" s="291"/>
      <c r="S228" s="291"/>
      <c r="T228" s="291">
        <v>20</v>
      </c>
      <c r="U228" s="291"/>
      <c r="V228" s="378">
        <v>0</v>
      </c>
      <c r="W228" s="291"/>
      <c r="X228" s="291"/>
      <c r="Y228" s="291"/>
      <c r="Z228" s="291"/>
      <c r="AA228" s="291"/>
      <c r="AB228" s="291"/>
      <c r="AC228" s="291"/>
      <c r="AD228" s="291"/>
      <c r="AE228" s="292">
        <v>312</v>
      </c>
      <c r="AF228" s="293">
        <v>0</v>
      </c>
      <c r="AG228" s="293">
        <v>0</v>
      </c>
      <c r="AH228" s="293">
        <v>71</v>
      </c>
      <c r="AI228" s="294">
        <v>0</v>
      </c>
      <c r="AJ228" s="294">
        <v>0</v>
      </c>
      <c r="AK228" s="294">
        <v>0</v>
      </c>
      <c r="AL228" s="292">
        <v>22152</v>
      </c>
      <c r="AM228" s="292">
        <v>0</v>
      </c>
      <c r="AN228" s="68" t="s">
        <v>1537</v>
      </c>
      <c r="AO228" s="68" t="s">
        <v>122</v>
      </c>
      <c r="AP228" s="68" t="str">
        <f>IF(日報入力!AQ228,日報入力!BA228,"")</f>
        <v/>
      </c>
      <c r="AQ228" s="68" t="str">
        <f>IF(日報入力!AR228,日報入力!BB228,"")</f>
        <v/>
      </c>
      <c r="AR228" s="68" t="str">
        <f>IF(日報入力!AS228,"N勤","")</f>
        <v>N勤</v>
      </c>
      <c r="AS228" s="295">
        <f t="shared" si="15"/>
        <v>0</v>
      </c>
      <c r="AT228" s="439">
        <f>日報入力!AY228</f>
        <v>53</v>
      </c>
      <c r="AU228" s="518">
        <f>IF(日報入力!G228,G228*60/E228,"")</f>
        <v>23.076923076923077</v>
      </c>
      <c r="AV228" s="528" t="str">
        <f>IF(日報入力!AT228,日報入力!AT228,"")</f>
        <v/>
      </c>
      <c r="AW228" s="529" t="str">
        <f>IF(日報入力!AT228,AE228/日報入力!AT228,"")</f>
        <v/>
      </c>
      <c r="AX228" s="530">
        <f>IF(1&lt;日報集計!AT228,AT228/(((F228-I228-J228-N228-O228)*60)/(E228)),"")</f>
        <v>1.9685714285714286</v>
      </c>
      <c r="AY228" s="664">
        <f>IF(日報入力!H228,AT228/(((F228-J228)*60)/E228),"")</f>
        <v>1.9685714285714286</v>
      </c>
      <c r="AZ228" s="664">
        <f>IF(日報入力!I228,AT228/((G228*60)/E228),"")</f>
        <v>2.2966666666666669</v>
      </c>
      <c r="BA228" s="296">
        <f>IF(日報入力!G228,G228/F228,"")</f>
        <v>0.8571428571428571</v>
      </c>
      <c r="BB228" s="386">
        <f t="shared" si="16"/>
        <v>9493.7142857142862</v>
      </c>
      <c r="BC228" s="386">
        <f t="shared" si="17"/>
        <v>9493.7142857142862</v>
      </c>
      <c r="BD228" s="80">
        <f>日報入力!AU228</f>
        <v>0</v>
      </c>
      <c r="BE228" s="534" t="str">
        <f>IF(日報入力!AV228,日報入力!AV228,"")</f>
        <v/>
      </c>
      <c r="BF228" s="534" t="str">
        <f>IF(日報入力!AW228,日報入力!AW228,"")</f>
        <v/>
      </c>
      <c r="BG228" s="398">
        <f>IF(日報入力!G228,日報入力!K228*日報入力!D228*日報入力!BC228,"")</f>
        <v>0</v>
      </c>
    </row>
    <row r="229" spans="1:59" ht="19.5" hidden="1" customHeight="1" x14ac:dyDescent="0.15">
      <c r="A229" s="302">
        <v>44440</v>
      </c>
      <c r="B229" s="291">
        <v>997</v>
      </c>
      <c r="C229" s="291">
        <v>82</v>
      </c>
      <c r="D229" s="291">
        <v>934</v>
      </c>
      <c r="E229" s="291">
        <v>216</v>
      </c>
      <c r="F229" s="291">
        <v>340</v>
      </c>
      <c r="G229" s="291">
        <v>265</v>
      </c>
      <c r="H229" s="291">
        <v>340</v>
      </c>
      <c r="I229" s="291">
        <v>30</v>
      </c>
      <c r="J229" s="291"/>
      <c r="K229" s="291"/>
      <c r="L229" s="291"/>
      <c r="M229" s="291"/>
      <c r="N229" s="291"/>
      <c r="O229" s="291">
        <v>15</v>
      </c>
      <c r="P229" s="291"/>
      <c r="Q229" s="291"/>
      <c r="R229" s="291"/>
      <c r="S229" s="291"/>
      <c r="T229" s="291">
        <v>30</v>
      </c>
      <c r="U229" s="291"/>
      <c r="V229" s="378">
        <v>0</v>
      </c>
      <c r="W229" s="291"/>
      <c r="X229" s="291"/>
      <c r="Y229" s="291"/>
      <c r="Z229" s="291"/>
      <c r="AA229" s="291"/>
      <c r="AB229" s="291"/>
      <c r="AC229" s="291"/>
      <c r="AD229" s="291"/>
      <c r="AE229" s="292">
        <v>216</v>
      </c>
      <c r="AF229" s="293">
        <v>0</v>
      </c>
      <c r="AG229" s="293">
        <v>0</v>
      </c>
      <c r="AH229" s="293">
        <v>45</v>
      </c>
      <c r="AI229" s="294">
        <v>0</v>
      </c>
      <c r="AJ229" s="294">
        <v>0</v>
      </c>
      <c r="AK229" s="294">
        <v>0</v>
      </c>
      <c r="AL229" s="292">
        <v>9720</v>
      </c>
      <c r="AM229" s="292">
        <v>0</v>
      </c>
      <c r="AN229" s="68" t="s">
        <v>1535</v>
      </c>
      <c r="AO229" s="68" t="s">
        <v>122</v>
      </c>
      <c r="AP229" s="68" t="str">
        <f>IF(日報入力!AQ229,日報入力!BA229,"")</f>
        <v/>
      </c>
      <c r="AQ229" s="68" t="str">
        <f>IF(日報入力!AR229,日報入力!BB229,"")</f>
        <v/>
      </c>
      <c r="AR229" s="68" t="str">
        <f>IF(日報入力!AS229,"N勤","")</f>
        <v>N勤</v>
      </c>
      <c r="AS229" s="295">
        <f t="shared" si="15"/>
        <v>0</v>
      </c>
      <c r="AT229" s="439">
        <f>日報入力!AY229</f>
        <v>36</v>
      </c>
      <c r="AU229" s="518">
        <f>IF(日報入力!G229,G229*60/E229,"")</f>
        <v>73.611111111111114</v>
      </c>
      <c r="AV229" s="528" t="str">
        <f>IF(日報入力!AT229,日報入力!AT229,"")</f>
        <v/>
      </c>
      <c r="AW229" s="529" t="str">
        <f>IF(日報入力!AT229,AE229/日報入力!AT229,"")</f>
        <v/>
      </c>
      <c r="AX229" s="530">
        <f>IF(1&lt;日報集計!AT229,AT229/(((F229-I229-J229-N229-O229)*60)/(E229)),"")</f>
        <v>0.4393220338983051</v>
      </c>
      <c r="AY229" s="664">
        <f>IF(日報入力!H229,AT229/(((F229-J229)*60)/E229),"")</f>
        <v>0.38117647058823528</v>
      </c>
      <c r="AZ229" s="664">
        <f>IF(日報入力!I229,AT229/((G229*60)/E229),"")</f>
        <v>0.4890566037735849</v>
      </c>
      <c r="BA229" s="296">
        <f>IF(日報入力!G229,G229/F229,"")</f>
        <v>0.77941176470588236</v>
      </c>
      <c r="BB229" s="386">
        <f t="shared" si="16"/>
        <v>1715.294117647059</v>
      </c>
      <c r="BC229" s="386">
        <f t="shared" si="17"/>
        <v>1715.294117647059</v>
      </c>
      <c r="BD229" s="80">
        <f>日報入力!AU229</f>
        <v>0</v>
      </c>
      <c r="BE229" s="534" t="str">
        <f>IF(日報入力!AV229,日報入力!AV229,"")</f>
        <v/>
      </c>
      <c r="BF229" s="534" t="str">
        <f>IF(日報入力!AW229,日報入力!AW229,"")</f>
        <v/>
      </c>
      <c r="BG229" s="398">
        <f>IF(日報入力!G229,日報入力!K229*日報入力!D229*日報入力!BC229,"")</f>
        <v>0</v>
      </c>
    </row>
    <row r="230" spans="1:59" ht="19.5" hidden="1" customHeight="1" x14ac:dyDescent="0.15">
      <c r="A230" s="302">
        <v>44440</v>
      </c>
      <c r="B230" s="291">
        <v>997</v>
      </c>
      <c r="C230" s="291">
        <v>1</v>
      </c>
      <c r="D230" s="291">
        <v>920</v>
      </c>
      <c r="E230" s="291">
        <v>0</v>
      </c>
      <c r="F230" s="291">
        <v>120</v>
      </c>
      <c r="G230" s="291">
        <v>120</v>
      </c>
      <c r="H230" s="291">
        <v>120</v>
      </c>
      <c r="I230" s="291"/>
      <c r="J230" s="291"/>
      <c r="K230" s="291"/>
      <c r="L230" s="291"/>
      <c r="M230" s="291"/>
      <c r="N230" s="291"/>
      <c r="O230" s="291"/>
      <c r="P230" s="291"/>
      <c r="Q230" s="291"/>
      <c r="R230" s="291"/>
      <c r="S230" s="291"/>
      <c r="T230" s="291"/>
      <c r="U230" s="291"/>
      <c r="V230" s="378">
        <v>0</v>
      </c>
      <c r="W230" s="291"/>
      <c r="X230" s="291"/>
      <c r="Y230" s="291"/>
      <c r="Z230" s="291"/>
      <c r="AA230" s="291"/>
      <c r="AB230" s="291"/>
      <c r="AC230" s="291"/>
      <c r="AD230" s="291"/>
      <c r="AE230" s="292">
        <v>0</v>
      </c>
      <c r="AF230" s="293">
        <v>0</v>
      </c>
      <c r="AG230" s="293">
        <v>0</v>
      </c>
      <c r="AH230" s="293">
        <v>530</v>
      </c>
      <c r="AI230" s="294">
        <v>0</v>
      </c>
      <c r="AJ230" s="294">
        <v>0</v>
      </c>
      <c r="AK230" s="294">
        <v>0</v>
      </c>
      <c r="AL230" s="292">
        <v>0</v>
      </c>
      <c r="AM230" s="292">
        <v>0</v>
      </c>
      <c r="AN230" s="68" t="s">
        <v>1495</v>
      </c>
      <c r="AO230" s="68" t="s">
        <v>122</v>
      </c>
      <c r="AP230" s="68" t="str">
        <f>IF(日報入力!AQ230,日報入力!BA230,"")</f>
        <v/>
      </c>
      <c r="AQ230" s="68" t="str">
        <f>IF(日報入力!AR230,日報入力!BB230,"")</f>
        <v/>
      </c>
      <c r="AR230" s="68" t="str">
        <f>IF(日報入力!AS230,"N勤","")</f>
        <v/>
      </c>
      <c r="AS230" s="295" t="e">
        <f t="shared" si="15"/>
        <v>#DIV/0!</v>
      </c>
      <c r="AT230" s="439">
        <f>日報入力!AY230</f>
        <v>600</v>
      </c>
      <c r="AU230" s="518" t="e">
        <f>IF(日報入力!G230,G230*60/E230,"")</f>
        <v>#DIV/0!</v>
      </c>
      <c r="AV230" s="528" t="str">
        <f>IF(日報入力!AT230,日報入力!AT230,"")</f>
        <v/>
      </c>
      <c r="AW230" s="529" t="str">
        <f>IF(日報入力!AT230,AE230/日報入力!AT230,"")</f>
        <v/>
      </c>
      <c r="AX230" s="530" t="e">
        <f>IF(1&lt;日報集計!AT230,AT230/(((F230-I230-J230-N230-O230)*60)/(E230)),"")</f>
        <v>#DIV/0!</v>
      </c>
      <c r="AY230" s="664" t="e">
        <f>IF(日報入力!H230,AT230/(((F230-J230)*60)/E230),"")</f>
        <v>#DIV/0!</v>
      </c>
      <c r="AZ230" s="664" t="e">
        <f>IF(日報入力!I230,AT230/((G230*60)/E230),"")</f>
        <v>#DIV/0!</v>
      </c>
      <c r="BA230" s="296">
        <f>IF(日報入力!G230,G230/F230,"")</f>
        <v>1</v>
      </c>
      <c r="BB230" s="386">
        <f t="shared" si="16"/>
        <v>0</v>
      </c>
      <c r="BC230" s="386">
        <f t="shared" si="17"/>
        <v>0</v>
      </c>
      <c r="BD230" s="80">
        <f>日報入力!AU230</f>
        <v>0</v>
      </c>
      <c r="BE230" s="534" t="str">
        <f>IF(日報入力!AV230,日報入力!AV230,"")</f>
        <v/>
      </c>
      <c r="BF230" s="534" t="str">
        <f>IF(日報入力!AW230,日報入力!AW230,"")</f>
        <v/>
      </c>
      <c r="BG230" s="398">
        <f>IF(日報入力!G230,日報入力!K230*日報入力!D230*日報入力!BC230,"")</f>
        <v>0</v>
      </c>
    </row>
    <row r="231" spans="1:59" ht="19.5" hidden="1" customHeight="1" x14ac:dyDescent="0.15">
      <c r="A231" s="302">
        <v>44440</v>
      </c>
      <c r="B231" s="291">
        <v>997</v>
      </c>
      <c r="C231" s="291">
        <v>1</v>
      </c>
      <c r="D231" s="291">
        <v>915</v>
      </c>
      <c r="E231" s="291">
        <v>0</v>
      </c>
      <c r="F231" s="291">
        <v>30</v>
      </c>
      <c r="G231" s="291">
        <v>30</v>
      </c>
      <c r="H231" s="291">
        <v>30</v>
      </c>
      <c r="I231" s="291"/>
      <c r="J231" s="291"/>
      <c r="K231" s="291"/>
      <c r="L231" s="291"/>
      <c r="M231" s="291"/>
      <c r="N231" s="291"/>
      <c r="O231" s="291"/>
      <c r="P231" s="291"/>
      <c r="Q231" s="291"/>
      <c r="R231" s="291"/>
      <c r="S231" s="291"/>
      <c r="T231" s="291"/>
      <c r="U231" s="291"/>
      <c r="V231" s="378">
        <v>0</v>
      </c>
      <c r="W231" s="291"/>
      <c r="X231" s="291"/>
      <c r="Y231" s="291"/>
      <c r="Z231" s="291"/>
      <c r="AA231" s="291"/>
      <c r="AB231" s="291"/>
      <c r="AC231" s="291"/>
      <c r="AD231" s="291"/>
      <c r="AE231" s="292">
        <v>0</v>
      </c>
      <c r="AF231" s="293">
        <v>0</v>
      </c>
      <c r="AG231" s="293">
        <v>0</v>
      </c>
      <c r="AH231" s="293">
        <v>335</v>
      </c>
      <c r="AI231" s="294">
        <v>0</v>
      </c>
      <c r="AJ231" s="294">
        <v>0</v>
      </c>
      <c r="AK231" s="294">
        <v>0</v>
      </c>
      <c r="AL231" s="292">
        <v>0</v>
      </c>
      <c r="AM231" s="292">
        <v>0</v>
      </c>
      <c r="AN231" s="68" t="s">
        <v>2070</v>
      </c>
      <c r="AO231" s="68" t="s">
        <v>122</v>
      </c>
      <c r="AP231" s="68" t="str">
        <f>IF(日報入力!AQ231,日報入力!BA231,"")</f>
        <v/>
      </c>
      <c r="AQ231" s="68" t="str">
        <f>IF(日報入力!AR231,日報入力!BB231,"")</f>
        <v/>
      </c>
      <c r="AR231" s="68" t="str">
        <f>IF(日報入力!AS231,"N勤","")</f>
        <v/>
      </c>
      <c r="AS231" s="295" t="e">
        <f t="shared" si="15"/>
        <v>#DIV/0!</v>
      </c>
      <c r="AT231" s="439">
        <f>日報入力!AY231</f>
        <v>180</v>
      </c>
      <c r="AU231" s="518" t="e">
        <f>IF(日報入力!G231,G231*60/E231,"")</f>
        <v>#DIV/0!</v>
      </c>
      <c r="AV231" s="528" t="str">
        <f>IF(日報入力!AT231,日報入力!AT231,"")</f>
        <v/>
      </c>
      <c r="AW231" s="529" t="str">
        <f>IF(日報入力!AT231,AE231/日報入力!AT231,"")</f>
        <v/>
      </c>
      <c r="AX231" s="530" t="e">
        <f>IF(1&lt;日報集計!AT231,AT231/(((F231-I231-J231-N231-O231)*60)/(E231)),"")</f>
        <v>#DIV/0!</v>
      </c>
      <c r="AY231" s="664" t="e">
        <f>IF(日報入力!H231,AT231/(((F231-J231)*60)/E231),"")</f>
        <v>#DIV/0!</v>
      </c>
      <c r="AZ231" s="664" t="e">
        <f>IF(日報入力!I231,AT231/((G231*60)/E231),"")</f>
        <v>#DIV/0!</v>
      </c>
      <c r="BA231" s="296">
        <f>IF(日報入力!G231,G231/F231,"")</f>
        <v>1</v>
      </c>
      <c r="BB231" s="386">
        <f t="shared" si="16"/>
        <v>0</v>
      </c>
      <c r="BC231" s="386">
        <f t="shared" si="17"/>
        <v>0</v>
      </c>
      <c r="BD231" s="80">
        <f>日報入力!AU231</f>
        <v>0</v>
      </c>
      <c r="BE231" s="534" t="str">
        <f>IF(日報入力!AV231,日報入力!AV231,"")</f>
        <v/>
      </c>
      <c r="BF231" s="534" t="str">
        <f>IF(日報入力!AW231,日報入力!AW231,"")</f>
        <v/>
      </c>
      <c r="BG231" s="398">
        <f>IF(日報入力!G231,日報入力!K231*日報入力!D231*日報入力!BC231,"")</f>
        <v>0</v>
      </c>
    </row>
    <row r="232" spans="1:59" ht="19.5" hidden="1" customHeight="1" x14ac:dyDescent="0.15">
      <c r="A232" s="302">
        <v>44440</v>
      </c>
      <c r="B232" s="291">
        <v>997</v>
      </c>
      <c r="C232" s="291">
        <v>1</v>
      </c>
      <c r="D232" s="291">
        <v>991</v>
      </c>
      <c r="E232" s="291">
        <v>0</v>
      </c>
      <c r="F232" s="291">
        <v>240</v>
      </c>
      <c r="G232" s="291">
        <v>210</v>
      </c>
      <c r="H232" s="291">
        <v>240</v>
      </c>
      <c r="I232" s="291"/>
      <c r="J232" s="291"/>
      <c r="K232" s="291"/>
      <c r="L232" s="291"/>
      <c r="M232" s="291"/>
      <c r="N232" s="291"/>
      <c r="O232" s="291"/>
      <c r="P232" s="291"/>
      <c r="Q232" s="291"/>
      <c r="R232" s="291"/>
      <c r="S232" s="291"/>
      <c r="T232" s="291">
        <v>30</v>
      </c>
      <c r="U232" s="291"/>
      <c r="V232" s="378">
        <v>0</v>
      </c>
      <c r="W232" s="291"/>
      <c r="X232" s="291"/>
      <c r="Y232" s="291"/>
      <c r="Z232" s="291"/>
      <c r="AA232" s="291"/>
      <c r="AB232" s="291"/>
      <c r="AC232" s="291"/>
      <c r="AD232" s="291"/>
      <c r="AE232" s="292">
        <v>0</v>
      </c>
      <c r="AF232" s="293">
        <v>0</v>
      </c>
      <c r="AG232" s="293">
        <v>0</v>
      </c>
      <c r="AH232" s="293">
        <v>0</v>
      </c>
      <c r="AI232" s="294">
        <v>0</v>
      </c>
      <c r="AJ232" s="294">
        <v>0</v>
      </c>
      <c r="AK232" s="294">
        <v>0</v>
      </c>
      <c r="AL232" s="292">
        <v>0</v>
      </c>
      <c r="AM232" s="292">
        <v>0</v>
      </c>
      <c r="AN232" s="68" t="s">
        <v>1475</v>
      </c>
      <c r="AO232" s="68" t="s">
        <v>122</v>
      </c>
      <c r="AP232" s="68" t="str">
        <f>IF(日報入力!AQ232,日報入力!BA232,"")</f>
        <v/>
      </c>
      <c r="AQ232" s="68" t="str">
        <f>IF(日報入力!AR232,日報入力!BB232,"")</f>
        <v/>
      </c>
      <c r="AR232" s="68" t="str">
        <f>IF(日報入力!AS232,"N勤","")</f>
        <v/>
      </c>
      <c r="AS232" s="295" t="e">
        <f t="shared" si="15"/>
        <v>#DIV/0!</v>
      </c>
      <c r="AT232" s="439">
        <f>日報入力!AY232</f>
        <v>0</v>
      </c>
      <c r="AU232" s="518" t="e">
        <f>IF(日報入力!G232,G232*60/E232,"")</f>
        <v>#DIV/0!</v>
      </c>
      <c r="AV232" s="528" t="str">
        <f>IF(日報入力!AT232,日報入力!AT232,"")</f>
        <v/>
      </c>
      <c r="AW232" s="529" t="str">
        <f>IF(日報入力!AT232,AE232/日報入力!AT232,"")</f>
        <v/>
      </c>
      <c r="AX232" s="530" t="str">
        <f>IF(1&lt;日報集計!AT232,AT232/(((F232-I232-J232-N232-O232)*60)/(E232)),"")</f>
        <v/>
      </c>
      <c r="AY232" s="664" t="e">
        <f>IF(日報入力!H232,AT232/(((F232-J232)*60)/E232),"")</f>
        <v>#DIV/0!</v>
      </c>
      <c r="AZ232" s="664" t="e">
        <f>IF(日報入力!I232,AT232/((G232*60)/E232),"")</f>
        <v>#DIV/0!</v>
      </c>
      <c r="BA232" s="296">
        <f>IF(日報入力!G232,G232/F232,"")</f>
        <v>0.875</v>
      </c>
      <c r="BB232" s="386">
        <f t="shared" si="16"/>
        <v>0</v>
      </c>
      <c r="BC232" s="386">
        <f t="shared" si="17"/>
        <v>0</v>
      </c>
      <c r="BD232" s="80">
        <f>日報入力!AU232</f>
        <v>0</v>
      </c>
      <c r="BE232" s="534" t="str">
        <f>IF(日報入力!AV232,日報入力!AV232,"")</f>
        <v/>
      </c>
      <c r="BF232" s="534" t="str">
        <f>IF(日報入力!AW232,日報入力!AW232,"")</f>
        <v/>
      </c>
      <c r="BG232" s="398">
        <f>IF(日報入力!G232,日報入力!K232*日報入力!D232*日報入力!BC232,"")</f>
        <v>0</v>
      </c>
    </row>
    <row r="233" spans="1:59" ht="19.5" hidden="1" customHeight="1" x14ac:dyDescent="0.15">
      <c r="A233" s="302">
        <v>44440</v>
      </c>
      <c r="B233" s="291">
        <v>51</v>
      </c>
      <c r="C233" s="291">
        <v>2</v>
      </c>
      <c r="D233" s="291">
        <v>953</v>
      </c>
      <c r="E233" s="291">
        <v>0</v>
      </c>
      <c r="F233" s="291">
        <v>465</v>
      </c>
      <c r="G233" s="291">
        <v>465</v>
      </c>
      <c r="H233" s="291">
        <v>465</v>
      </c>
      <c r="I233" s="291"/>
      <c r="J233" s="291"/>
      <c r="K233" s="291"/>
      <c r="L233" s="291"/>
      <c r="M233" s="291"/>
      <c r="N233" s="291"/>
      <c r="O233" s="291"/>
      <c r="P233" s="291"/>
      <c r="Q233" s="291"/>
      <c r="R233" s="291"/>
      <c r="S233" s="291"/>
      <c r="T233" s="291"/>
      <c r="U233" s="291"/>
      <c r="V233" s="378">
        <v>0</v>
      </c>
      <c r="W233" s="291"/>
      <c r="X233" s="291"/>
      <c r="Y233" s="291"/>
      <c r="Z233" s="291"/>
      <c r="AA233" s="291"/>
      <c r="AB233" s="291"/>
      <c r="AC233" s="291"/>
      <c r="AD233" s="291"/>
      <c r="AE233" s="292">
        <v>0</v>
      </c>
      <c r="AF233" s="293">
        <v>0</v>
      </c>
      <c r="AG233" s="293">
        <v>0</v>
      </c>
      <c r="AH233" s="293">
        <v>0</v>
      </c>
      <c r="AI233" s="294">
        <v>0</v>
      </c>
      <c r="AJ233" s="294">
        <v>0</v>
      </c>
      <c r="AK233" s="294">
        <v>0</v>
      </c>
      <c r="AL233" s="292">
        <v>0</v>
      </c>
      <c r="AM233" s="292">
        <v>0</v>
      </c>
      <c r="AN233" s="68" t="s">
        <v>1472</v>
      </c>
      <c r="AO233" s="68" t="s">
        <v>1106</v>
      </c>
      <c r="AP233" s="68" t="str">
        <f>IF(日報入力!AQ233,日報入力!BA233,"")</f>
        <v/>
      </c>
      <c r="AQ233" s="68" t="str">
        <f>IF(日報入力!AR233,日報入力!BB233,"")</f>
        <v/>
      </c>
      <c r="AR233" s="68" t="str">
        <f>IF(日報入力!AS233,"N勤","")</f>
        <v/>
      </c>
      <c r="AS233" s="295" t="e">
        <f t="shared" si="15"/>
        <v>#DIV/0!</v>
      </c>
      <c r="AT233" s="439">
        <f>日報入力!AY233</f>
        <v>0</v>
      </c>
      <c r="AU233" s="518" t="e">
        <f>IF(日報入力!G233,G233*60/E233,"")</f>
        <v>#DIV/0!</v>
      </c>
      <c r="AV233" s="528" t="str">
        <f>IF(日報入力!AT233,日報入力!AT233,"")</f>
        <v/>
      </c>
      <c r="AW233" s="529" t="str">
        <f>IF(日報入力!AT233,AE233/日報入力!AT233,"")</f>
        <v/>
      </c>
      <c r="AX233" s="530" t="str">
        <f>IF(1&lt;日報集計!AT233,AT233/(((F233-I233-J233-N233-O233)*60)/(E233)),"")</f>
        <v/>
      </c>
      <c r="AY233" s="664" t="e">
        <f>IF(日報入力!H233,AT233/(((F233-J233)*60)/E233),"")</f>
        <v>#DIV/0!</v>
      </c>
      <c r="AZ233" s="664" t="e">
        <f>IF(日報入力!I233,AT233/((G233*60)/E233),"")</f>
        <v>#DIV/0!</v>
      </c>
      <c r="BA233" s="296">
        <f>IF(日報入力!G233,G233/F233,"")</f>
        <v>1</v>
      </c>
      <c r="BB233" s="386">
        <f t="shared" si="16"/>
        <v>0</v>
      </c>
      <c r="BC233" s="386">
        <f t="shared" si="17"/>
        <v>0</v>
      </c>
      <c r="BD233" s="80">
        <f>日報入力!AU233</f>
        <v>0</v>
      </c>
      <c r="BE233" s="534" t="str">
        <f>IF(日報入力!AV233,日報入力!AV233,"")</f>
        <v/>
      </c>
      <c r="BF233" s="534" t="str">
        <f>IF(日報入力!AW233,日報入力!AW233,"")</f>
        <v/>
      </c>
      <c r="BG233" s="398">
        <f>IF(日報入力!G233,日報入力!K233*日報入力!D233*日報入力!BC233,"")</f>
        <v>0</v>
      </c>
    </row>
    <row r="234" spans="1:59" ht="19.5" hidden="1" customHeight="1" x14ac:dyDescent="0.15">
      <c r="A234" s="302">
        <v>44441</v>
      </c>
      <c r="B234" s="291">
        <v>31</v>
      </c>
      <c r="C234" s="291">
        <v>14</v>
      </c>
      <c r="D234" s="291">
        <v>582</v>
      </c>
      <c r="E234" s="291">
        <v>319</v>
      </c>
      <c r="F234" s="291">
        <v>465</v>
      </c>
      <c r="G234" s="291">
        <v>455</v>
      </c>
      <c r="H234" s="291">
        <v>232.5</v>
      </c>
      <c r="I234" s="291"/>
      <c r="J234" s="291"/>
      <c r="K234" s="291"/>
      <c r="L234" s="291"/>
      <c r="M234" s="291"/>
      <c r="N234" s="291"/>
      <c r="O234" s="291">
        <v>10</v>
      </c>
      <c r="P234" s="291"/>
      <c r="Q234" s="291"/>
      <c r="R234" s="291"/>
      <c r="S234" s="291"/>
      <c r="T234" s="291"/>
      <c r="U234" s="291"/>
      <c r="V234" s="378">
        <v>0</v>
      </c>
      <c r="W234" s="291"/>
      <c r="X234" s="291"/>
      <c r="Y234" s="291"/>
      <c r="Z234" s="291"/>
      <c r="AA234" s="291"/>
      <c r="AB234" s="291"/>
      <c r="AC234" s="291"/>
      <c r="AD234" s="291"/>
      <c r="AE234" s="292">
        <v>638</v>
      </c>
      <c r="AF234" s="293" t="s">
        <v>134</v>
      </c>
      <c r="AG234" s="293">
        <v>0.95</v>
      </c>
      <c r="AH234" s="293">
        <v>85</v>
      </c>
      <c r="AI234" s="294">
        <v>606.1</v>
      </c>
      <c r="AJ234" s="294">
        <v>606.1</v>
      </c>
      <c r="AK234" s="294">
        <v>0</v>
      </c>
      <c r="AL234" s="292">
        <v>54230</v>
      </c>
      <c r="AM234" s="292">
        <v>0</v>
      </c>
      <c r="AN234" s="68" t="s">
        <v>1605</v>
      </c>
      <c r="AO234" s="68" t="s">
        <v>1877</v>
      </c>
      <c r="AP234" s="68" t="str">
        <f>IF(日報入力!AQ234,日報入力!BA234,"")</f>
        <v/>
      </c>
      <c r="AQ234" s="68" t="str">
        <f>IF(日報入力!AR234,日報入力!BB234,"")</f>
        <v/>
      </c>
      <c r="AR234" s="68" t="str">
        <f>IF(日報入力!AS234,"N勤","")</f>
        <v/>
      </c>
      <c r="AS234" s="295">
        <f t="shared" ref="AS234:AS244" si="18">IF(A234,V234/(AE234+V234),"")</f>
        <v>0</v>
      </c>
      <c r="AT234" s="439">
        <f>日報入力!AY234</f>
        <v>85</v>
      </c>
      <c r="AU234" s="518">
        <f>IF(日報入力!G234,G234*60/E234,"")</f>
        <v>85.57993730407523</v>
      </c>
      <c r="AV234" s="528" t="str">
        <f>IF(日報入力!AT234,日報入力!AT234,"")</f>
        <v/>
      </c>
      <c r="AW234" s="529" t="str">
        <f>IF(日報入力!AT234,AE234/日報入力!AT234,"")</f>
        <v/>
      </c>
      <c r="AX234" s="530">
        <f>IF(1&lt;日報集計!AT234,AT234/(((F234-I234-J234-N234-O234)*60)/(E234)),"")</f>
        <v>0.99322344322344325</v>
      </c>
      <c r="AY234" s="664">
        <f>IF(日報入力!H234,AT234/(((F234-J234)*60)/E234),"")</f>
        <v>0.97186379928315414</v>
      </c>
      <c r="AZ234" s="664">
        <f>IF(日報入力!I234,AT234/((G234*60)/E234),"")</f>
        <v>0.99322344322344325</v>
      </c>
      <c r="BA234" s="296">
        <f>IF(日報入力!G234,G234/F234,"")</f>
        <v>0.978494623655914</v>
      </c>
      <c r="BB234" s="386">
        <f t="shared" ref="BB234:BB244" si="19">AL234/F234*60</f>
        <v>6997.4193548387102</v>
      </c>
      <c r="BC234" s="386">
        <f t="shared" ref="BC234:BC244" si="20">AL234/H234*60</f>
        <v>13994.83870967742</v>
      </c>
      <c r="BD234" s="80">
        <f>日報入力!AU234</f>
        <v>0</v>
      </c>
      <c r="BE234" s="534" t="str">
        <f>IF(日報入力!AV234,日報入力!AV234,"")</f>
        <v/>
      </c>
      <c r="BF234" s="534" t="str">
        <f>IF(日報入力!AW234,日報入力!AW234,"")</f>
        <v/>
      </c>
      <c r="BG234" s="398">
        <f>IF(日報入力!G234,日報入力!K234*日報入力!D234*日報入力!BC234,"")</f>
        <v>0</v>
      </c>
    </row>
    <row r="235" spans="1:59" ht="19.5" hidden="1" customHeight="1" x14ac:dyDescent="0.15">
      <c r="A235" s="302">
        <v>44441</v>
      </c>
      <c r="B235" s="291">
        <v>32</v>
      </c>
      <c r="C235" s="291">
        <v>14</v>
      </c>
      <c r="D235" s="291">
        <v>363</v>
      </c>
      <c r="E235" s="291">
        <v>184</v>
      </c>
      <c r="F235" s="291">
        <v>465</v>
      </c>
      <c r="G235" s="291">
        <v>455</v>
      </c>
      <c r="H235" s="291">
        <v>232.5</v>
      </c>
      <c r="I235" s="291"/>
      <c r="J235" s="291"/>
      <c r="K235" s="291"/>
      <c r="L235" s="291"/>
      <c r="M235" s="291"/>
      <c r="N235" s="291"/>
      <c r="O235" s="291">
        <v>10</v>
      </c>
      <c r="P235" s="291"/>
      <c r="Q235" s="291"/>
      <c r="R235" s="291"/>
      <c r="S235" s="291"/>
      <c r="T235" s="291"/>
      <c r="U235" s="291"/>
      <c r="V235" s="378">
        <v>0</v>
      </c>
      <c r="W235" s="291"/>
      <c r="X235" s="291"/>
      <c r="Y235" s="291"/>
      <c r="Z235" s="291"/>
      <c r="AA235" s="291"/>
      <c r="AB235" s="291"/>
      <c r="AC235" s="291"/>
      <c r="AD235" s="291"/>
      <c r="AE235" s="292">
        <v>368</v>
      </c>
      <c r="AF235" s="293" t="s">
        <v>134</v>
      </c>
      <c r="AG235" s="293">
        <v>1.1000000000000001</v>
      </c>
      <c r="AH235" s="293">
        <v>98</v>
      </c>
      <c r="AI235" s="294">
        <v>404.8</v>
      </c>
      <c r="AJ235" s="294">
        <v>404.8</v>
      </c>
      <c r="AK235" s="294">
        <v>0</v>
      </c>
      <c r="AL235" s="292">
        <v>36064</v>
      </c>
      <c r="AM235" s="292">
        <v>0</v>
      </c>
      <c r="AN235" s="68" t="s">
        <v>953</v>
      </c>
      <c r="AO235" s="68" t="s">
        <v>1879</v>
      </c>
      <c r="AP235" s="68" t="str">
        <f>IF(日報入力!AQ235,日報入力!BA235,"")</f>
        <v/>
      </c>
      <c r="AQ235" s="68" t="str">
        <f>IF(日報入力!AR235,日報入力!BB235,"")</f>
        <v/>
      </c>
      <c r="AR235" s="68" t="str">
        <f>IF(日報入力!AS235,"N勤","")</f>
        <v/>
      </c>
      <c r="AS235" s="295">
        <f t="shared" si="18"/>
        <v>0</v>
      </c>
      <c r="AT235" s="439">
        <f>日報入力!AY235</f>
        <v>100</v>
      </c>
      <c r="AU235" s="518">
        <f>IF(日報入力!G235,G235*60/E235,"")</f>
        <v>148.36956521739131</v>
      </c>
      <c r="AV235" s="528" t="str">
        <f>IF(日報入力!AT235,日報入力!AT235,"")</f>
        <v/>
      </c>
      <c r="AW235" s="529" t="str">
        <f>IF(日報入力!AT235,AE235/日報入力!AT235,"")</f>
        <v/>
      </c>
      <c r="AX235" s="530">
        <f>IF(1&lt;日報集計!AT235,AT235/(((F235-I235-J235-N235-O235)*60)/(E235)),"")</f>
        <v>0.67399267399267393</v>
      </c>
      <c r="AY235" s="664">
        <f>IF(日報入力!H235,AT235/(((F235-J235)*60)/E235),"")</f>
        <v>0.65949820788530467</v>
      </c>
      <c r="AZ235" s="664">
        <f>IF(日報入力!I235,AT235/((G235*60)/E235),"")</f>
        <v>0.67399267399267393</v>
      </c>
      <c r="BA235" s="296">
        <f>IF(日報入力!G235,G235/F235,"")</f>
        <v>0.978494623655914</v>
      </c>
      <c r="BB235" s="386">
        <f t="shared" si="19"/>
        <v>4653.4193548387102</v>
      </c>
      <c r="BC235" s="386">
        <f t="shared" si="20"/>
        <v>9306.8387096774204</v>
      </c>
      <c r="BD235" s="80">
        <f>日報入力!AU235</f>
        <v>0</v>
      </c>
      <c r="BE235" s="534" t="str">
        <f>IF(日報入力!AV235,日報入力!AV235,"")</f>
        <v/>
      </c>
      <c r="BF235" s="534" t="str">
        <f>IF(日報入力!AW235,日報入力!AW235,"")</f>
        <v/>
      </c>
      <c r="BG235" s="398">
        <f>IF(日報入力!G235,日報入力!K235*日報入力!D235*日報入力!BC235,"")</f>
        <v>0</v>
      </c>
    </row>
    <row r="236" spans="1:59" ht="19.5" hidden="1" customHeight="1" x14ac:dyDescent="0.15">
      <c r="A236" s="302">
        <v>44441</v>
      </c>
      <c r="B236" s="291">
        <v>21</v>
      </c>
      <c r="C236" s="291">
        <v>26</v>
      </c>
      <c r="D236" s="291">
        <v>514</v>
      </c>
      <c r="E236" s="291">
        <v>58</v>
      </c>
      <c r="F236" s="291">
        <v>465</v>
      </c>
      <c r="G236" s="291">
        <v>395</v>
      </c>
      <c r="H236" s="291">
        <v>465</v>
      </c>
      <c r="I236" s="291"/>
      <c r="J236" s="291"/>
      <c r="K236" s="291"/>
      <c r="L236" s="291">
        <v>60</v>
      </c>
      <c r="M236" s="291"/>
      <c r="N236" s="291"/>
      <c r="O236" s="291">
        <v>10</v>
      </c>
      <c r="P236" s="291"/>
      <c r="Q236" s="291"/>
      <c r="R236" s="291"/>
      <c r="S236" s="291"/>
      <c r="T236" s="291"/>
      <c r="U236" s="291"/>
      <c r="V236" s="378">
        <v>4</v>
      </c>
      <c r="W236" s="291"/>
      <c r="X236" s="291"/>
      <c r="Y236" s="291">
        <v>4</v>
      </c>
      <c r="Z236" s="291"/>
      <c r="AA236" s="291"/>
      <c r="AB236" s="291"/>
      <c r="AC236" s="291"/>
      <c r="AD236" s="291"/>
      <c r="AE236" s="292">
        <v>54</v>
      </c>
      <c r="AF236" s="293" t="s">
        <v>1029</v>
      </c>
      <c r="AG236" s="293">
        <v>16</v>
      </c>
      <c r="AH236" s="293">
        <v>985</v>
      </c>
      <c r="AI236" s="294">
        <v>928</v>
      </c>
      <c r="AJ236" s="294">
        <v>864</v>
      </c>
      <c r="AK236" s="294">
        <v>64</v>
      </c>
      <c r="AL236" s="292">
        <v>53190</v>
      </c>
      <c r="AM236" s="292">
        <v>3940</v>
      </c>
      <c r="AN236" s="68" t="s">
        <v>2073</v>
      </c>
      <c r="AO236" s="68" t="s">
        <v>1857</v>
      </c>
      <c r="AP236" s="68" t="str">
        <f>IF(日報入力!AQ236,日報入力!BA236,"")</f>
        <v/>
      </c>
      <c r="AQ236" s="68" t="str">
        <f>IF(日報入力!AR236,日報入力!BB236,"")</f>
        <v/>
      </c>
      <c r="AR236" s="68" t="str">
        <f>IF(日報入力!AS236,"N勤","")</f>
        <v/>
      </c>
      <c r="AS236" s="295">
        <f t="shared" si="18"/>
        <v>6.8965517241379309E-2</v>
      </c>
      <c r="AT236" s="439">
        <f>日報入力!AY236</f>
        <v>360</v>
      </c>
      <c r="AU236" s="518">
        <f>IF(日報入力!G236,G236*60/E236,"")</f>
        <v>408.62068965517244</v>
      </c>
      <c r="AV236" s="528" t="str">
        <f>IF(日報入力!AT236,日報入力!AT236,"")</f>
        <v/>
      </c>
      <c r="AW236" s="529" t="str">
        <f>IF(日報入力!AT236,AE236/日報入力!AT236,"")</f>
        <v/>
      </c>
      <c r="AX236" s="530">
        <f>IF(1&lt;日報集計!AT236,AT236/(((F236-I236-J236-N236-O236)*60)/(E236)),"")</f>
        <v>0.76483516483516489</v>
      </c>
      <c r="AY236" s="664">
        <f>IF(日報入力!H236,AT236/(((F236-J236)*60)/E236),"")</f>
        <v>0.74838709677419357</v>
      </c>
      <c r="AZ236" s="664">
        <f>IF(日報入力!I236,AT236/((G236*60)/E236),"")</f>
        <v>0.88101265822784802</v>
      </c>
      <c r="BA236" s="296">
        <f>IF(日報入力!G236,G236/F236,"")</f>
        <v>0.84946236559139787</v>
      </c>
      <c r="BB236" s="386">
        <f t="shared" si="19"/>
        <v>6863.2258064516127</v>
      </c>
      <c r="BC236" s="386">
        <f t="shared" si="20"/>
        <v>6863.2258064516127</v>
      </c>
      <c r="BD236" s="80">
        <f>日報入力!AU236</f>
        <v>0</v>
      </c>
      <c r="BE236" s="534" t="str">
        <f>IF(日報入力!AV236,日報入力!AV236,"")</f>
        <v/>
      </c>
      <c r="BF236" s="534" t="str">
        <f>IF(日報入力!AW236,日報入力!AW236,"")</f>
        <v/>
      </c>
      <c r="BG236" s="398">
        <f>IF(日報入力!G236,日報入力!K236*日報入力!D236*日報入力!BC236,"")</f>
        <v>5.8000000000000007</v>
      </c>
    </row>
    <row r="237" spans="1:59" ht="19.5" hidden="1" customHeight="1" x14ac:dyDescent="0.15">
      <c r="A237" s="302">
        <v>44441</v>
      </c>
      <c r="B237" s="291">
        <v>27</v>
      </c>
      <c r="C237" s="291">
        <v>21</v>
      </c>
      <c r="D237" s="291">
        <v>503</v>
      </c>
      <c r="E237" s="291">
        <v>32</v>
      </c>
      <c r="F237" s="291">
        <v>165</v>
      </c>
      <c r="G237" s="291">
        <v>100</v>
      </c>
      <c r="H237" s="291">
        <v>82.5</v>
      </c>
      <c r="I237" s="291">
        <v>10</v>
      </c>
      <c r="J237" s="291"/>
      <c r="K237" s="291"/>
      <c r="L237" s="291">
        <v>40</v>
      </c>
      <c r="M237" s="291"/>
      <c r="N237" s="291"/>
      <c r="O237" s="291">
        <v>15</v>
      </c>
      <c r="P237" s="291"/>
      <c r="Q237" s="291"/>
      <c r="R237" s="291"/>
      <c r="S237" s="291"/>
      <c r="T237" s="291"/>
      <c r="U237" s="291"/>
      <c r="V237" s="378">
        <v>0</v>
      </c>
      <c r="W237" s="291"/>
      <c r="X237" s="291"/>
      <c r="Y237" s="291"/>
      <c r="Z237" s="291"/>
      <c r="AA237" s="291"/>
      <c r="AB237" s="291"/>
      <c r="AC237" s="291"/>
      <c r="AD237" s="291"/>
      <c r="AE237" s="292">
        <v>64</v>
      </c>
      <c r="AF237" s="293" t="s">
        <v>1296</v>
      </c>
      <c r="AG237" s="293">
        <v>0.44</v>
      </c>
      <c r="AH237" s="293">
        <v>75</v>
      </c>
      <c r="AI237" s="294">
        <v>28.16</v>
      </c>
      <c r="AJ237" s="294">
        <v>28.16</v>
      </c>
      <c r="AK237" s="294">
        <v>0</v>
      </c>
      <c r="AL237" s="292">
        <v>4800</v>
      </c>
      <c r="AM237" s="292">
        <v>0</v>
      </c>
      <c r="AN237" s="68" t="s">
        <v>1956</v>
      </c>
      <c r="AO237" s="68" t="s">
        <v>1869</v>
      </c>
      <c r="AP237" s="68" t="str">
        <f>IF(日報入力!AQ237,日報入力!BA237,"")</f>
        <v/>
      </c>
      <c r="AQ237" s="68" t="str">
        <f>IF(日報入力!AR237,日報入力!BB237,"")</f>
        <v/>
      </c>
      <c r="AR237" s="68" t="str">
        <f>IF(日報入力!AS237,"N勤","")</f>
        <v>N勤</v>
      </c>
      <c r="AS237" s="295">
        <f t="shared" si="18"/>
        <v>0</v>
      </c>
      <c r="AT237" s="439">
        <f>日報入力!AY237</f>
        <v>120</v>
      </c>
      <c r="AU237" s="518">
        <f>IF(日報入力!G237,G237*60/E237,"")</f>
        <v>187.5</v>
      </c>
      <c r="AV237" s="528" t="str">
        <f>IF(日報入力!AT237,日報入力!AT237,"")</f>
        <v/>
      </c>
      <c r="AW237" s="529" t="str">
        <f>IF(日報入力!AT237,AE237/日報入力!AT237,"")</f>
        <v/>
      </c>
      <c r="AX237" s="530">
        <f>IF(1&lt;日報集計!AT237,AT237/(((F237-I237-J237-N237-O237)*60)/(E237)),"")</f>
        <v>0.45714285714285713</v>
      </c>
      <c r="AY237" s="664">
        <f>IF(日報入力!H237,AT237/(((F237-J237)*60)/E237),"")</f>
        <v>0.38787878787878788</v>
      </c>
      <c r="AZ237" s="664">
        <f>IF(日報入力!I237,AT237/((G237*60)/E237),"")</f>
        <v>0.64</v>
      </c>
      <c r="BA237" s="296">
        <f>IF(日報入力!G237,G237/F237,"")</f>
        <v>0.60606060606060608</v>
      </c>
      <c r="BB237" s="386">
        <f t="shared" si="19"/>
        <v>1745.4545454545455</v>
      </c>
      <c r="BC237" s="386">
        <f t="shared" si="20"/>
        <v>3490.909090909091</v>
      </c>
      <c r="BD237" s="80">
        <f>日報入力!AU237</f>
        <v>0</v>
      </c>
      <c r="BE237" s="534" t="str">
        <f>IF(日報入力!AV237,日報入力!AV237,"")</f>
        <v/>
      </c>
      <c r="BF237" s="534" t="str">
        <f>IF(日報入力!AW237,日報入力!AW237,"")</f>
        <v/>
      </c>
      <c r="BG237" s="398">
        <f>IF(日報入力!G237,日報入力!K237*日報入力!D237*日報入力!BC237,"")</f>
        <v>3.2</v>
      </c>
    </row>
    <row r="238" spans="1:59" ht="19.5" hidden="1" customHeight="1" x14ac:dyDescent="0.15">
      <c r="A238" s="302">
        <v>44441</v>
      </c>
      <c r="B238" s="291">
        <v>29</v>
      </c>
      <c r="C238" s="291">
        <v>17</v>
      </c>
      <c r="D238" s="291">
        <v>583</v>
      </c>
      <c r="E238" s="291">
        <v>98</v>
      </c>
      <c r="F238" s="291">
        <v>450</v>
      </c>
      <c r="G238" s="291">
        <v>450</v>
      </c>
      <c r="H238" s="291">
        <v>450</v>
      </c>
      <c r="I238" s="291"/>
      <c r="J238" s="291"/>
      <c r="K238" s="291"/>
      <c r="L238" s="291"/>
      <c r="M238" s="291"/>
      <c r="N238" s="291"/>
      <c r="O238" s="291"/>
      <c r="P238" s="291"/>
      <c r="Q238" s="291"/>
      <c r="R238" s="291"/>
      <c r="S238" s="291"/>
      <c r="T238" s="291"/>
      <c r="U238" s="291"/>
      <c r="V238" s="378">
        <v>0</v>
      </c>
      <c r="W238" s="291"/>
      <c r="X238" s="291"/>
      <c r="Y238" s="291"/>
      <c r="Z238" s="291"/>
      <c r="AA238" s="291"/>
      <c r="AB238" s="291"/>
      <c r="AC238" s="291"/>
      <c r="AD238" s="291"/>
      <c r="AE238" s="292">
        <v>98</v>
      </c>
      <c r="AF238" s="293" t="s">
        <v>1641</v>
      </c>
      <c r="AG238" s="293">
        <v>12</v>
      </c>
      <c r="AH238" s="293">
        <v>902</v>
      </c>
      <c r="AI238" s="294">
        <v>1176</v>
      </c>
      <c r="AJ238" s="294">
        <v>1176</v>
      </c>
      <c r="AK238" s="294">
        <v>0</v>
      </c>
      <c r="AL238" s="292">
        <v>88396</v>
      </c>
      <c r="AM238" s="292">
        <v>0</v>
      </c>
      <c r="AN238" s="68" t="s">
        <v>1636</v>
      </c>
      <c r="AO238" s="68" t="s">
        <v>1873</v>
      </c>
      <c r="AP238" s="68" t="str">
        <f>IF(日報入力!AQ238,日報入力!BA238,"")</f>
        <v/>
      </c>
      <c r="AQ238" s="68" t="str">
        <f>IF(日報入力!AR238,日報入力!BB238,"")</f>
        <v/>
      </c>
      <c r="AR238" s="68" t="str">
        <f>IF(日報入力!AS238,"N勤","")</f>
        <v/>
      </c>
      <c r="AS238" s="295">
        <f t="shared" si="18"/>
        <v>0</v>
      </c>
      <c r="AT238" s="439">
        <f>日報入力!AY238</f>
        <v>240</v>
      </c>
      <c r="AU238" s="518">
        <f>IF(日報入力!G238,G238*60/E238,"")</f>
        <v>275.51020408163265</v>
      </c>
      <c r="AV238" s="528" t="str">
        <f>IF(日報入力!AT238,日報入力!AT238,"")</f>
        <v/>
      </c>
      <c r="AW238" s="529" t="str">
        <f>IF(日報入力!AT238,AE238/日報入力!AT238,"")</f>
        <v/>
      </c>
      <c r="AX238" s="530">
        <f>IF(1&lt;日報集計!AT238,AT238/(((F238-I238-J238-N238-O238)*60)/(E238)),"")</f>
        <v>0.87111111111111117</v>
      </c>
      <c r="AY238" s="664">
        <f>IF(日報入力!H238,AT238/(((F238-J238)*60)/E238),"")</f>
        <v>0.87111111111111117</v>
      </c>
      <c r="AZ238" s="664">
        <f>IF(日報入力!I238,AT238/((G238*60)/E238),"")</f>
        <v>0.87111111111111117</v>
      </c>
      <c r="BA238" s="296">
        <f>IF(日報入力!G238,G238/F238,"")</f>
        <v>1</v>
      </c>
      <c r="BB238" s="386">
        <f t="shared" si="19"/>
        <v>11786.133333333333</v>
      </c>
      <c r="BC238" s="386">
        <f t="shared" si="20"/>
        <v>11786.133333333333</v>
      </c>
      <c r="BD238" s="80">
        <f>日報入力!AU238</f>
        <v>0</v>
      </c>
      <c r="BE238" s="534" t="str">
        <f>IF(日報入力!AV238,日報入力!AV238,"")</f>
        <v/>
      </c>
      <c r="BF238" s="534" t="str">
        <f>IF(日報入力!AW238,日報入力!AW238,"")</f>
        <v/>
      </c>
      <c r="BG238" s="398">
        <f>IF(日報入力!G238,日報入力!K238*日報入力!D238*日報入力!BC238,"")</f>
        <v>0</v>
      </c>
    </row>
    <row r="239" spans="1:59" ht="19.5" hidden="1" customHeight="1" x14ac:dyDescent="0.15">
      <c r="A239" s="302">
        <v>44441</v>
      </c>
      <c r="B239" s="291">
        <v>29</v>
      </c>
      <c r="C239" s="291">
        <v>21</v>
      </c>
      <c r="D239" s="291">
        <v>584</v>
      </c>
      <c r="E239" s="291">
        <v>49</v>
      </c>
      <c r="F239" s="291">
        <v>280</v>
      </c>
      <c r="G239" s="291">
        <v>260</v>
      </c>
      <c r="H239" s="291">
        <v>280</v>
      </c>
      <c r="I239" s="291">
        <v>10</v>
      </c>
      <c r="J239" s="291"/>
      <c r="K239" s="291"/>
      <c r="L239" s="291"/>
      <c r="M239" s="291"/>
      <c r="N239" s="291"/>
      <c r="O239" s="291">
        <v>10</v>
      </c>
      <c r="P239" s="291"/>
      <c r="Q239" s="291"/>
      <c r="R239" s="291"/>
      <c r="S239" s="291"/>
      <c r="T239" s="291"/>
      <c r="U239" s="291"/>
      <c r="V239" s="378">
        <v>0</v>
      </c>
      <c r="W239" s="291"/>
      <c r="X239" s="291"/>
      <c r="Y239" s="291"/>
      <c r="Z239" s="291"/>
      <c r="AA239" s="291"/>
      <c r="AB239" s="291"/>
      <c r="AC239" s="291"/>
      <c r="AD239" s="291"/>
      <c r="AE239" s="292">
        <v>49</v>
      </c>
      <c r="AF239" s="293" t="s">
        <v>1641</v>
      </c>
      <c r="AG239" s="293">
        <v>12</v>
      </c>
      <c r="AH239" s="293">
        <v>902</v>
      </c>
      <c r="AI239" s="294">
        <v>588</v>
      </c>
      <c r="AJ239" s="294">
        <v>588</v>
      </c>
      <c r="AK239" s="294">
        <v>0</v>
      </c>
      <c r="AL239" s="292">
        <v>44198</v>
      </c>
      <c r="AM239" s="292">
        <v>0</v>
      </c>
      <c r="AN239" s="68" t="s">
        <v>1637</v>
      </c>
      <c r="AO239" s="68" t="s">
        <v>1873</v>
      </c>
      <c r="AP239" s="68" t="str">
        <f>IF(日報入力!AQ239,日報入力!BA239,"")</f>
        <v/>
      </c>
      <c r="AQ239" s="68" t="str">
        <f>IF(日報入力!AR239,日報入力!BB239,"")</f>
        <v/>
      </c>
      <c r="AR239" s="68" t="str">
        <f>IF(日報入力!AS239,"N勤","")</f>
        <v>N勤</v>
      </c>
      <c r="AS239" s="295">
        <f t="shared" si="18"/>
        <v>0</v>
      </c>
      <c r="AT239" s="439">
        <f>日報入力!AY239</f>
        <v>240</v>
      </c>
      <c r="AU239" s="518">
        <f>IF(日報入力!G239,G239*60/E239,"")</f>
        <v>318.36734693877548</v>
      </c>
      <c r="AV239" s="528" t="str">
        <f>IF(日報入力!AT239,日報入力!AT239,"")</f>
        <v/>
      </c>
      <c r="AW239" s="529" t="str">
        <f>IF(日報入力!AT239,AE239/日報入力!AT239,"")</f>
        <v/>
      </c>
      <c r="AX239" s="530">
        <f>IF(1&lt;日報集計!AT239,AT239/(((F239-I239-J239-N239-O239)*60)/(E239)),"")</f>
        <v>0.75384615384615394</v>
      </c>
      <c r="AY239" s="664">
        <f>IF(日報入力!H239,AT239/(((F239-J239)*60)/E239),"")</f>
        <v>0.70000000000000007</v>
      </c>
      <c r="AZ239" s="664">
        <f>IF(日報入力!I239,AT239/((G239*60)/E239),"")</f>
        <v>0.75384615384615394</v>
      </c>
      <c r="BA239" s="296">
        <f>IF(日報入力!G239,G239/F239,"")</f>
        <v>0.9285714285714286</v>
      </c>
      <c r="BB239" s="386">
        <f t="shared" si="19"/>
        <v>9471</v>
      </c>
      <c r="BC239" s="386">
        <f t="shared" si="20"/>
        <v>9471</v>
      </c>
      <c r="BD239" s="80">
        <f>日報入力!AU239</f>
        <v>0</v>
      </c>
      <c r="BE239" s="534" t="str">
        <f>IF(日報入力!AV239,日報入力!AV239,"")</f>
        <v/>
      </c>
      <c r="BF239" s="534" t="str">
        <f>IF(日報入力!AW239,日報入力!AW239,"")</f>
        <v/>
      </c>
      <c r="BG239" s="398">
        <f>IF(日報入力!G239,日報入力!K239*日報入力!D239*日報入力!BC239,"")</f>
        <v>0</v>
      </c>
    </row>
    <row r="240" spans="1:59" ht="19.5" hidden="1" customHeight="1" x14ac:dyDescent="0.15">
      <c r="A240" s="302">
        <v>44441</v>
      </c>
      <c r="B240" s="291">
        <v>29</v>
      </c>
      <c r="C240" s="291">
        <v>21</v>
      </c>
      <c r="D240" s="291">
        <v>584</v>
      </c>
      <c r="E240" s="291">
        <v>0</v>
      </c>
      <c r="F240" s="291">
        <v>45</v>
      </c>
      <c r="G240" s="291">
        <v>0</v>
      </c>
      <c r="H240" s="291">
        <v>45</v>
      </c>
      <c r="I240" s="291"/>
      <c r="J240" s="291">
        <v>45</v>
      </c>
      <c r="K240" s="291"/>
      <c r="L240" s="291"/>
      <c r="M240" s="291"/>
      <c r="N240" s="291"/>
      <c r="O240" s="291"/>
      <c r="P240" s="291"/>
      <c r="Q240" s="291"/>
      <c r="R240" s="291"/>
      <c r="S240" s="291"/>
      <c r="T240" s="291"/>
      <c r="U240" s="291"/>
      <c r="V240" s="378">
        <v>0</v>
      </c>
      <c r="W240" s="291"/>
      <c r="X240" s="291"/>
      <c r="Y240" s="291"/>
      <c r="Z240" s="291"/>
      <c r="AA240" s="291"/>
      <c r="AB240" s="291"/>
      <c r="AC240" s="291"/>
      <c r="AD240" s="291"/>
      <c r="AE240" s="292">
        <v>0</v>
      </c>
      <c r="AF240" s="293" t="s">
        <v>1641</v>
      </c>
      <c r="AG240" s="293">
        <v>12</v>
      </c>
      <c r="AH240" s="293">
        <v>902</v>
      </c>
      <c r="AI240" s="294">
        <v>0</v>
      </c>
      <c r="AJ240" s="294">
        <v>0</v>
      </c>
      <c r="AK240" s="294">
        <v>0</v>
      </c>
      <c r="AL240" s="292">
        <v>0</v>
      </c>
      <c r="AM240" s="292">
        <v>0</v>
      </c>
      <c r="AN240" s="68" t="s">
        <v>1637</v>
      </c>
      <c r="AO240" s="68" t="s">
        <v>1873</v>
      </c>
      <c r="AP240" s="68" t="str">
        <f>IF(日報入力!AQ240,日報入力!BA240,"")</f>
        <v/>
      </c>
      <c r="AQ240" s="68" t="str">
        <f>IF(日報入力!AR240,日報入力!BB240,"")</f>
        <v/>
      </c>
      <c r="AR240" s="68" t="str">
        <f>IF(日報入力!AS240,"N勤","")</f>
        <v/>
      </c>
      <c r="AS240" s="295" t="e">
        <f t="shared" si="18"/>
        <v>#DIV/0!</v>
      </c>
      <c r="AT240" s="439">
        <f>日報入力!AY240</f>
        <v>240</v>
      </c>
      <c r="AU240" s="518" t="e">
        <f>IF(日報入力!G240,G240*60/E240,"")</f>
        <v>#DIV/0!</v>
      </c>
      <c r="AV240" s="528" t="str">
        <f>IF(日報入力!AT240,日報入力!AT240,"")</f>
        <v/>
      </c>
      <c r="AW240" s="529" t="str">
        <f>IF(日報入力!AT240,AE240/日報入力!AT240,"")</f>
        <v/>
      </c>
      <c r="AX240" s="530" t="e">
        <f>IF(1&lt;日報集計!AT240,AT240/(((F240-I240-J240-N240-O240)*60)/(E240)),"")</f>
        <v>#DIV/0!</v>
      </c>
      <c r="AY240" s="664" t="e">
        <f>IF(日報入力!H240,AT240/(((F240-J240)*60)/E240),"")</f>
        <v>#DIV/0!</v>
      </c>
      <c r="AZ240" s="664" t="e">
        <f>IF(日報入力!I240,AT240/((G240*60)/E240),"")</f>
        <v>#DIV/0!</v>
      </c>
      <c r="BA240" s="296">
        <f>IF(日報入力!G240,G240/F240,"")</f>
        <v>0</v>
      </c>
      <c r="BB240" s="386">
        <f t="shared" si="19"/>
        <v>0</v>
      </c>
      <c r="BC240" s="386">
        <f t="shared" si="20"/>
        <v>0</v>
      </c>
      <c r="BD240" s="80">
        <f>日報入力!AU240</f>
        <v>0</v>
      </c>
      <c r="BE240" s="534" t="str">
        <f>IF(日報入力!AV240,日報入力!AV240,"")</f>
        <v/>
      </c>
      <c r="BF240" s="534" t="str">
        <f>IF(日報入力!AW240,日報入力!AW240,"")</f>
        <v/>
      </c>
      <c r="BG240" s="398">
        <f>IF(日報入力!G240,日報入力!K240*日報入力!D240*日報入力!BC240,"")</f>
        <v>0</v>
      </c>
    </row>
    <row r="241" spans="1:59" ht="19.5" hidden="1" customHeight="1" x14ac:dyDescent="0.15">
      <c r="A241" s="302">
        <v>44441</v>
      </c>
      <c r="B241" s="291">
        <v>22</v>
      </c>
      <c r="C241" s="291">
        <v>3</v>
      </c>
      <c r="D241" s="291">
        <v>593</v>
      </c>
      <c r="E241" s="291">
        <v>61</v>
      </c>
      <c r="F241" s="291">
        <v>365</v>
      </c>
      <c r="G241" s="291">
        <v>275</v>
      </c>
      <c r="H241" s="291">
        <v>365</v>
      </c>
      <c r="I241" s="291">
        <v>30</v>
      </c>
      <c r="J241" s="291"/>
      <c r="K241" s="291"/>
      <c r="L241" s="291">
        <v>50</v>
      </c>
      <c r="M241" s="291"/>
      <c r="N241" s="291">
        <v>10</v>
      </c>
      <c r="O241" s="291"/>
      <c r="P241" s="291"/>
      <c r="Q241" s="291"/>
      <c r="R241" s="291"/>
      <c r="S241" s="291"/>
      <c r="T241" s="291"/>
      <c r="U241" s="291"/>
      <c r="V241" s="378">
        <v>9</v>
      </c>
      <c r="W241" s="291"/>
      <c r="X241" s="291"/>
      <c r="Y241" s="291">
        <v>3</v>
      </c>
      <c r="Z241" s="291"/>
      <c r="AA241" s="291"/>
      <c r="AB241" s="291">
        <v>6</v>
      </c>
      <c r="AC241" s="291"/>
      <c r="AD241" s="291"/>
      <c r="AE241" s="292">
        <v>52</v>
      </c>
      <c r="AF241" s="293" t="s">
        <v>992</v>
      </c>
      <c r="AG241" s="293">
        <v>2.4</v>
      </c>
      <c r="AH241" s="293">
        <v>559.20000000000005</v>
      </c>
      <c r="AI241" s="294">
        <v>146.4</v>
      </c>
      <c r="AJ241" s="294">
        <v>124.8</v>
      </c>
      <c r="AK241" s="294">
        <v>21.600000000000009</v>
      </c>
      <c r="AL241" s="292">
        <v>29078.400000000001</v>
      </c>
      <c r="AM241" s="292">
        <v>5032.8</v>
      </c>
      <c r="AN241" s="68" t="s">
        <v>1660</v>
      </c>
      <c r="AO241" s="68" t="s">
        <v>1859</v>
      </c>
      <c r="AP241" s="68" t="str">
        <f>IF(日報入力!AQ241,日報入力!BA241,"")</f>
        <v/>
      </c>
      <c r="AQ241" s="68" t="str">
        <f>IF(日報入力!AR241,日報入力!BB241,"")</f>
        <v/>
      </c>
      <c r="AR241" s="68" t="str">
        <f>IF(日報入力!AS241,"N勤","")</f>
        <v/>
      </c>
      <c r="AS241" s="295">
        <f t="shared" si="18"/>
        <v>0.14754098360655737</v>
      </c>
      <c r="AT241" s="439">
        <f>日報入力!AY241</f>
        <v>240</v>
      </c>
      <c r="AU241" s="518">
        <f>IF(日報入力!G241,G241*60/E241,"")</f>
        <v>270.49180327868851</v>
      </c>
      <c r="AV241" s="528" t="str">
        <f>IF(日報入力!AT241,日報入力!AT241,"")</f>
        <v/>
      </c>
      <c r="AW241" s="529" t="str">
        <f>IF(日報入力!AT241,AE241/日報入力!AT241,"")</f>
        <v/>
      </c>
      <c r="AX241" s="530">
        <f>IF(1&lt;日報集計!AT241,AT241/(((F241-I241-J241-N241-O241)*60)/(E241)),"")</f>
        <v>0.75076923076923074</v>
      </c>
      <c r="AY241" s="664">
        <f>IF(日報入力!H241,AT241/(((F241-J241)*60)/E241),"")</f>
        <v>0.66849315068493154</v>
      </c>
      <c r="AZ241" s="664">
        <f>IF(日報入力!I241,AT241/((G241*60)/E241),"")</f>
        <v>0.88727272727272732</v>
      </c>
      <c r="BA241" s="296">
        <f>IF(日報入力!G241,G241/F241,"")</f>
        <v>0.75342465753424659</v>
      </c>
      <c r="BB241" s="386">
        <f t="shared" si="19"/>
        <v>4780.0109589041103</v>
      </c>
      <c r="BC241" s="386">
        <f t="shared" si="20"/>
        <v>4780.0109589041103</v>
      </c>
      <c r="BD241" s="80">
        <f>日報入力!AU241</f>
        <v>0</v>
      </c>
      <c r="BE241" s="534" t="str">
        <f>IF(日報入力!AV241,日報入力!AV241,"")</f>
        <v/>
      </c>
      <c r="BF241" s="534" t="str">
        <f>IF(日報入力!AW241,日報入力!AW241,"")</f>
        <v/>
      </c>
      <c r="BG241" s="398">
        <f>IF(日報入力!G241,日報入力!K241*日報入力!D241*日報入力!BC241,"")</f>
        <v>6.1000000000000005</v>
      </c>
    </row>
    <row r="242" spans="1:59" ht="19.5" hidden="1" customHeight="1" x14ac:dyDescent="0.15">
      <c r="A242" s="302">
        <v>44441</v>
      </c>
      <c r="B242" s="291">
        <v>22</v>
      </c>
      <c r="C242" s="291">
        <v>3</v>
      </c>
      <c r="D242" s="291">
        <v>482</v>
      </c>
      <c r="E242" s="291">
        <v>0</v>
      </c>
      <c r="F242" s="291">
        <v>90</v>
      </c>
      <c r="G242" s="291">
        <v>0</v>
      </c>
      <c r="H242" s="291">
        <v>90</v>
      </c>
      <c r="I242" s="291"/>
      <c r="J242" s="291">
        <v>90</v>
      </c>
      <c r="K242" s="291"/>
      <c r="L242" s="291"/>
      <c r="M242" s="291"/>
      <c r="N242" s="291"/>
      <c r="O242" s="291"/>
      <c r="P242" s="291"/>
      <c r="Q242" s="291"/>
      <c r="R242" s="291"/>
      <c r="S242" s="291"/>
      <c r="T242" s="291"/>
      <c r="U242" s="291"/>
      <c r="V242" s="378">
        <v>0</v>
      </c>
      <c r="W242" s="291"/>
      <c r="X242" s="291"/>
      <c r="Y242" s="291"/>
      <c r="Z242" s="291"/>
      <c r="AA242" s="291"/>
      <c r="AB242" s="291"/>
      <c r="AC242" s="291"/>
      <c r="AD242" s="291"/>
      <c r="AE242" s="292">
        <v>0</v>
      </c>
      <c r="AF242" s="293" t="s">
        <v>1029</v>
      </c>
      <c r="AG242" s="293">
        <v>2.8</v>
      </c>
      <c r="AH242" s="293">
        <v>364</v>
      </c>
      <c r="AI242" s="294">
        <v>0</v>
      </c>
      <c r="AJ242" s="294">
        <v>0</v>
      </c>
      <c r="AK242" s="294">
        <v>0</v>
      </c>
      <c r="AL242" s="292">
        <v>0</v>
      </c>
      <c r="AM242" s="292">
        <v>0</v>
      </c>
      <c r="AN242" s="68" t="s">
        <v>2083</v>
      </c>
      <c r="AO242" s="68" t="s">
        <v>1859</v>
      </c>
      <c r="AP242" s="68" t="str">
        <f>IF(日報入力!AQ242,日報入力!BA242,"")</f>
        <v/>
      </c>
      <c r="AQ242" s="68" t="str">
        <f>IF(日報入力!AR242,日報入力!BB242,"")</f>
        <v/>
      </c>
      <c r="AR242" s="68" t="str">
        <f>IF(日報入力!AS242,"N勤","")</f>
        <v/>
      </c>
      <c r="AS242" s="295" t="e">
        <f t="shared" si="18"/>
        <v>#DIV/0!</v>
      </c>
      <c r="AT242" s="439">
        <f>日報入力!AY242</f>
        <v>130</v>
      </c>
      <c r="AU242" s="518" t="e">
        <f>IF(日報入力!G242,G242*60/E242,"")</f>
        <v>#DIV/0!</v>
      </c>
      <c r="AV242" s="528" t="str">
        <f>IF(日報入力!AT242,日報入力!AT242,"")</f>
        <v/>
      </c>
      <c r="AW242" s="529" t="str">
        <f>IF(日報入力!AT242,AE242/日報入力!AT242,"")</f>
        <v/>
      </c>
      <c r="AX242" s="530" t="e">
        <f>IF(1&lt;日報集計!AT242,AT242/(((F242-I242-J242-N242-O242)*60)/(E242)),"")</f>
        <v>#DIV/0!</v>
      </c>
      <c r="AY242" s="664" t="e">
        <f>IF(日報入力!H242,AT242/(((F242-J242)*60)/E242),"")</f>
        <v>#DIV/0!</v>
      </c>
      <c r="AZ242" s="664" t="e">
        <f>IF(日報入力!I242,AT242/((G242*60)/E242),"")</f>
        <v>#DIV/0!</v>
      </c>
      <c r="BA242" s="296">
        <f>IF(日報入力!G242,G242/F242,"")</f>
        <v>0</v>
      </c>
      <c r="BB242" s="386">
        <f t="shared" si="19"/>
        <v>0</v>
      </c>
      <c r="BC242" s="386">
        <f t="shared" si="20"/>
        <v>0</v>
      </c>
      <c r="BD242" s="80">
        <f>日報入力!AU242</f>
        <v>0</v>
      </c>
      <c r="BE242" s="534" t="str">
        <f>IF(日報入力!AV242,日報入力!AV242,"")</f>
        <v/>
      </c>
      <c r="BF242" s="534" t="str">
        <f>IF(日報入力!AW242,日報入力!AW242,"")</f>
        <v/>
      </c>
      <c r="BG242" s="398">
        <f>IF(日報入力!G242,日報入力!K242*日報入力!D242*日報入力!BC242,"")</f>
        <v>0</v>
      </c>
    </row>
    <row r="243" spans="1:59" ht="19.5" hidden="1" customHeight="1" x14ac:dyDescent="0.15">
      <c r="A243" s="302">
        <v>44441</v>
      </c>
      <c r="B243" s="291">
        <v>25</v>
      </c>
      <c r="C243" s="291">
        <v>1</v>
      </c>
      <c r="D243" s="291">
        <v>290</v>
      </c>
      <c r="E243" s="291">
        <v>196</v>
      </c>
      <c r="F243" s="291">
        <v>465</v>
      </c>
      <c r="G243" s="291">
        <v>385</v>
      </c>
      <c r="H243" s="291">
        <v>465</v>
      </c>
      <c r="I243" s="291">
        <v>10</v>
      </c>
      <c r="J243" s="291"/>
      <c r="K243" s="291"/>
      <c r="L243" s="291"/>
      <c r="M243" s="291"/>
      <c r="N243" s="291"/>
      <c r="O243" s="291">
        <v>10</v>
      </c>
      <c r="P243" s="291"/>
      <c r="Q243" s="291"/>
      <c r="R243" s="291"/>
      <c r="S243" s="291"/>
      <c r="T243" s="291">
        <v>60</v>
      </c>
      <c r="U243" s="291"/>
      <c r="V243" s="378">
        <v>4</v>
      </c>
      <c r="W243" s="291"/>
      <c r="X243" s="291"/>
      <c r="Y243" s="291">
        <v>1</v>
      </c>
      <c r="Z243" s="291"/>
      <c r="AA243" s="291"/>
      <c r="AB243" s="291">
        <v>3</v>
      </c>
      <c r="AC243" s="291"/>
      <c r="AD243" s="291"/>
      <c r="AE243" s="292">
        <v>192</v>
      </c>
      <c r="AF243" s="293" t="s">
        <v>134</v>
      </c>
      <c r="AG243" s="293">
        <v>2.4700000000000002</v>
      </c>
      <c r="AH243" s="293">
        <v>244</v>
      </c>
      <c r="AI243" s="294">
        <v>484.12000000000006</v>
      </c>
      <c r="AJ243" s="294">
        <v>474.24</v>
      </c>
      <c r="AK243" s="294">
        <v>9.8800000000000523</v>
      </c>
      <c r="AL243" s="292">
        <v>46848</v>
      </c>
      <c r="AM243" s="292">
        <v>976</v>
      </c>
      <c r="AN243" s="68" t="s">
        <v>2027</v>
      </c>
      <c r="AO243" s="68" t="s">
        <v>1865</v>
      </c>
      <c r="AP243" s="68" t="str">
        <f>IF(日報入力!AQ243,日報入力!BA243,"")</f>
        <v/>
      </c>
      <c r="AQ243" s="68" t="str">
        <f>IF(日報入力!AR243,日報入力!BB243,"")</f>
        <v/>
      </c>
      <c r="AR243" s="68" t="str">
        <f>IF(日報入力!AS243,"N勤","")</f>
        <v/>
      </c>
      <c r="AS243" s="295">
        <f t="shared" si="18"/>
        <v>2.0408163265306121E-2</v>
      </c>
      <c r="AT243" s="439">
        <f>日報入力!AY243</f>
        <v>110</v>
      </c>
      <c r="AU243" s="518">
        <f>IF(日報入力!G243,G243*60/E243,"")</f>
        <v>117.85714285714286</v>
      </c>
      <c r="AV243" s="528" t="str">
        <f>IF(日報入力!AT243,日報入力!AT243,"")</f>
        <v/>
      </c>
      <c r="AW243" s="529" t="str">
        <f>IF(日報入力!AT243,AE243/日報入力!AT243,"")</f>
        <v/>
      </c>
      <c r="AX243" s="530">
        <f>IF(1&lt;日報集計!AT243,AT243/(((F243-I243-J243-N243-O243)*60)/(E243)),"")</f>
        <v>0.8074906367041198</v>
      </c>
      <c r="AY243" s="664">
        <f>IF(日報入力!H243,AT243/(((F243-J243)*60)/E243),"")</f>
        <v>0.77275985663082436</v>
      </c>
      <c r="AZ243" s="664">
        <f>IF(日報入力!I243,AT243/((G243*60)/E243),"")</f>
        <v>0.93333333333333335</v>
      </c>
      <c r="BA243" s="296">
        <f>IF(日報入力!G243,G243/F243,"")</f>
        <v>0.82795698924731187</v>
      </c>
      <c r="BB243" s="386">
        <f t="shared" si="19"/>
        <v>6044.9032258064517</v>
      </c>
      <c r="BC243" s="386">
        <f t="shared" si="20"/>
        <v>6044.9032258064517</v>
      </c>
      <c r="BD243" s="80">
        <f>日報入力!AU243</f>
        <v>0</v>
      </c>
      <c r="BE243" s="534" t="str">
        <f>IF(日報入力!AV243,日報入力!AV243,"")</f>
        <v/>
      </c>
      <c r="BF243" s="534" t="str">
        <f>IF(日報入力!AW243,日報入力!AW243,"")</f>
        <v/>
      </c>
      <c r="BG243" s="398">
        <f>IF(日報入力!G243,日報入力!K243*日報入力!D243*日報入力!BC243,"")</f>
        <v>2.7440000000000002</v>
      </c>
    </row>
    <row r="244" spans="1:59" ht="19.5" hidden="1" customHeight="1" x14ac:dyDescent="0.15">
      <c r="A244" s="302">
        <v>44441</v>
      </c>
      <c r="B244" s="291">
        <v>35</v>
      </c>
      <c r="C244" s="291">
        <v>8</v>
      </c>
      <c r="D244" s="291">
        <v>3043</v>
      </c>
      <c r="E244" s="291">
        <v>145</v>
      </c>
      <c r="F244" s="291">
        <v>241</v>
      </c>
      <c r="G244" s="291">
        <v>241</v>
      </c>
      <c r="H244" s="291">
        <v>84.35</v>
      </c>
      <c r="I244" s="291"/>
      <c r="J244" s="291"/>
      <c r="K244" s="291"/>
      <c r="L244" s="291"/>
      <c r="M244" s="291"/>
      <c r="N244" s="291"/>
      <c r="O244" s="291"/>
      <c r="P244" s="291"/>
      <c r="Q244" s="291"/>
      <c r="R244" s="291"/>
      <c r="S244" s="291"/>
      <c r="T244" s="291"/>
      <c r="U244" s="291"/>
      <c r="V244" s="378">
        <v>0</v>
      </c>
      <c r="W244" s="291"/>
      <c r="X244" s="291"/>
      <c r="Y244" s="291"/>
      <c r="Z244" s="291"/>
      <c r="AA244" s="291"/>
      <c r="AB244" s="291"/>
      <c r="AC244" s="291"/>
      <c r="AD244" s="291"/>
      <c r="AE244" s="292">
        <v>290</v>
      </c>
      <c r="AF244" s="293" t="s">
        <v>134</v>
      </c>
      <c r="AG244" s="293">
        <v>2</v>
      </c>
      <c r="AH244" s="293">
        <v>121.69999999999999</v>
      </c>
      <c r="AI244" s="294">
        <v>580</v>
      </c>
      <c r="AJ244" s="294">
        <v>580</v>
      </c>
      <c r="AK244" s="294">
        <v>0</v>
      </c>
      <c r="AL244" s="292">
        <v>35293</v>
      </c>
      <c r="AM244" s="292">
        <v>0</v>
      </c>
      <c r="AN244" s="68" t="s">
        <v>1927</v>
      </c>
      <c r="AO244" s="68" t="s">
        <v>1367</v>
      </c>
      <c r="AP244" s="68" t="str">
        <f>IF(日報入力!AQ244,日報入力!BA244,"")</f>
        <v/>
      </c>
      <c r="AQ244" s="68" t="str">
        <f>IF(日報入力!AR244,日報入力!BB244,"")</f>
        <v/>
      </c>
      <c r="AR244" s="68" t="str">
        <f>IF(日報入力!AS244,"N勤","")</f>
        <v/>
      </c>
      <c r="AS244" s="295">
        <f t="shared" si="18"/>
        <v>0</v>
      </c>
      <c r="AT244" s="439">
        <f>日報入力!AY244</f>
        <v>100</v>
      </c>
      <c r="AU244" s="518">
        <f>IF(日報入力!G244,G244*60/E244,"")</f>
        <v>99.724137931034477</v>
      </c>
      <c r="AV244" s="528" t="str">
        <f>IF(日報入力!AT244,日報入力!AT244,"")</f>
        <v/>
      </c>
      <c r="AW244" s="529" t="str">
        <f>IF(日報入力!AT244,AE244/日報入力!AT244,"")</f>
        <v/>
      </c>
      <c r="AX244" s="530">
        <f>IF(1&lt;日報集計!AT244,AT244/(((F244-I244-J244-N244-O244)*60)/(E244)),"")</f>
        <v>1.0027662517289073</v>
      </c>
      <c r="AY244" s="664">
        <f>IF(日報入力!H244,AT244/(((F244-J244)*60)/E244),"")</f>
        <v>1.0027662517289073</v>
      </c>
      <c r="AZ244" s="664">
        <f>IF(日報入力!I244,AT244/((G244*60)/E244),"")</f>
        <v>1.0027662517289073</v>
      </c>
      <c r="BA244" s="296">
        <f>IF(日報入力!G244,G244/F244,"")</f>
        <v>1</v>
      </c>
      <c r="BB244" s="386">
        <f t="shared" si="19"/>
        <v>8786.6390041493778</v>
      </c>
      <c r="BC244" s="386">
        <f t="shared" si="20"/>
        <v>25104.682868998225</v>
      </c>
      <c r="BD244" s="80">
        <f>日報入力!AU244</f>
        <v>0</v>
      </c>
      <c r="BE244" s="534" t="str">
        <f>IF(日報入力!AV244,日報入力!AV244,"")</f>
        <v/>
      </c>
      <c r="BF244" s="534" t="str">
        <f>IF(日報入力!AW244,日報入力!AW244,"")</f>
        <v/>
      </c>
      <c r="BG244" s="398">
        <f>IF(日報入力!G244,日報入力!K244*日報入力!D244*日報入力!BC244,"")</f>
        <v>20.3</v>
      </c>
    </row>
    <row r="245" spans="1:59" ht="19.5" hidden="1" customHeight="1" x14ac:dyDescent="0.15">
      <c r="A245" s="302">
        <v>44441</v>
      </c>
      <c r="B245" s="291">
        <v>33</v>
      </c>
      <c r="C245" s="291">
        <v>8</v>
      </c>
      <c r="D245" s="291">
        <v>3023</v>
      </c>
      <c r="E245" s="291">
        <v>38</v>
      </c>
      <c r="F245" s="291">
        <v>380</v>
      </c>
      <c r="G245" s="291">
        <v>380</v>
      </c>
      <c r="H245" s="291">
        <v>133</v>
      </c>
      <c r="I245" s="291"/>
      <c r="J245" s="291"/>
      <c r="K245" s="291"/>
      <c r="L245" s="291"/>
      <c r="M245" s="291"/>
      <c r="N245" s="291"/>
      <c r="O245" s="291"/>
      <c r="P245" s="291"/>
      <c r="Q245" s="291"/>
      <c r="R245" s="291"/>
      <c r="S245" s="291"/>
      <c r="T245" s="291"/>
      <c r="U245" s="291"/>
      <c r="V245" s="378">
        <v>0</v>
      </c>
      <c r="W245" s="291"/>
      <c r="X245" s="291"/>
      <c r="Y245" s="291"/>
      <c r="Z245" s="291"/>
      <c r="AA245" s="291"/>
      <c r="AB245" s="291"/>
      <c r="AC245" s="291"/>
      <c r="AD245" s="291"/>
      <c r="AE245" s="292">
        <v>38</v>
      </c>
      <c r="AF245" s="293" t="s">
        <v>1372</v>
      </c>
      <c r="AG245" s="293">
        <v>16</v>
      </c>
      <c r="AH245" s="293">
        <v>841.6</v>
      </c>
      <c r="AI245" s="294">
        <v>608</v>
      </c>
      <c r="AJ245" s="294">
        <v>608</v>
      </c>
      <c r="AK245" s="294">
        <v>0</v>
      </c>
      <c r="AL245" s="292">
        <v>31980.799999999999</v>
      </c>
      <c r="AM245" s="292">
        <v>0</v>
      </c>
      <c r="AN245" s="68" t="s">
        <v>1494</v>
      </c>
      <c r="AO245" s="68" t="s">
        <v>1881</v>
      </c>
      <c r="AP245" s="68" t="str">
        <f>IF(日報入力!AQ245,日報入力!BA245,"")</f>
        <v/>
      </c>
      <c r="AQ245" s="68" t="str">
        <f>IF(日報入力!AR245,日報入力!BB245,"")</f>
        <v/>
      </c>
      <c r="AR245" s="68" t="str">
        <f>IF(日報入力!AS245,"N勤","")</f>
        <v/>
      </c>
      <c r="AS245" s="295">
        <f t="shared" ref="AS245:AS308" si="21">IF(A245,V245/(AE245+V245),"")</f>
        <v>0</v>
      </c>
      <c r="AT245" s="439">
        <f>日報入力!AY245</f>
        <v>360</v>
      </c>
      <c r="AU245" s="518">
        <f>IF(日報入力!G245,G245*60/E245,"")</f>
        <v>600</v>
      </c>
      <c r="AV245" s="528" t="str">
        <f>IF(日報入力!AT245,日報入力!AT245,"")</f>
        <v/>
      </c>
      <c r="AW245" s="529" t="str">
        <f>IF(日報入力!AT245,AE245/日報入力!AT245,"")</f>
        <v/>
      </c>
      <c r="AX245" s="530">
        <f>IF(1&lt;日報集計!AT245,AT245/(((F245-I245-J245-N245-O245)*60)/(E245)),"")</f>
        <v>0.6</v>
      </c>
      <c r="AY245" s="664">
        <f>IF(日報入力!H245,AT245/(((F245-J245)*60)/E245),"")</f>
        <v>0.6</v>
      </c>
      <c r="AZ245" s="664">
        <f>IF(日報入力!I245,AT245/((G245*60)/E245),"")</f>
        <v>0.6</v>
      </c>
      <c r="BA245" s="296">
        <f>IF(日報入力!G245,G245/F245,"")</f>
        <v>1</v>
      </c>
      <c r="BB245" s="386">
        <f t="shared" ref="BB245:BB308" si="22">AL245/F245*60</f>
        <v>5049.5999999999995</v>
      </c>
      <c r="BC245" s="386">
        <f t="shared" ref="BC245:BC308" si="23">AL245/H245*60</f>
        <v>14427.428571428571</v>
      </c>
      <c r="BD245" s="80">
        <f>日報入力!AU245</f>
        <v>0</v>
      </c>
      <c r="BE245" s="534" t="str">
        <f>IF(日報入力!AV245,日報入力!AV245,"")</f>
        <v/>
      </c>
      <c r="BF245" s="534" t="str">
        <f>IF(日報入力!AW245,日報入力!AW245,"")</f>
        <v/>
      </c>
      <c r="BG245" s="398">
        <f>IF(日報入力!G245,日報入力!K245*日報入力!D245*日報入力!BC245,"")</f>
        <v>0</v>
      </c>
    </row>
    <row r="246" spans="1:59" ht="19.5" hidden="1" customHeight="1" x14ac:dyDescent="0.15">
      <c r="A246" s="302">
        <v>44441</v>
      </c>
      <c r="B246" s="291">
        <v>34</v>
      </c>
      <c r="C246" s="291">
        <v>8</v>
      </c>
      <c r="D246" s="291">
        <v>3041</v>
      </c>
      <c r="E246" s="291">
        <v>271</v>
      </c>
      <c r="F246" s="291">
        <v>451</v>
      </c>
      <c r="G246" s="291">
        <v>451</v>
      </c>
      <c r="H246" s="291">
        <v>157.85</v>
      </c>
      <c r="I246" s="291"/>
      <c r="J246" s="291"/>
      <c r="K246" s="291"/>
      <c r="L246" s="291"/>
      <c r="M246" s="291"/>
      <c r="N246" s="291"/>
      <c r="O246" s="291"/>
      <c r="P246" s="291"/>
      <c r="Q246" s="291"/>
      <c r="R246" s="291"/>
      <c r="S246" s="291"/>
      <c r="T246" s="291"/>
      <c r="U246" s="291"/>
      <c r="V246" s="378">
        <v>0</v>
      </c>
      <c r="W246" s="291"/>
      <c r="X246" s="291"/>
      <c r="Y246" s="291"/>
      <c r="Z246" s="291"/>
      <c r="AA246" s="291"/>
      <c r="AB246" s="291"/>
      <c r="AC246" s="291"/>
      <c r="AD246" s="291"/>
      <c r="AE246" s="292">
        <v>271</v>
      </c>
      <c r="AF246" s="293" t="s">
        <v>134</v>
      </c>
      <c r="AG246" s="293">
        <v>1.9</v>
      </c>
      <c r="AH246" s="293">
        <v>123.19999999999999</v>
      </c>
      <c r="AI246" s="294">
        <v>514.9</v>
      </c>
      <c r="AJ246" s="294">
        <v>514.9</v>
      </c>
      <c r="AK246" s="294">
        <v>0</v>
      </c>
      <c r="AL246" s="292">
        <v>33387.199999999997</v>
      </c>
      <c r="AM246" s="292">
        <v>0</v>
      </c>
      <c r="AN246" s="68" t="s">
        <v>1926</v>
      </c>
      <c r="AO246" s="68" t="s">
        <v>1883</v>
      </c>
      <c r="AP246" s="68" t="str">
        <f>IF(日報入力!AQ246,日報入力!BA246,"")</f>
        <v/>
      </c>
      <c r="AQ246" s="68" t="str">
        <f>IF(日報入力!AR246,日報入力!BB246,"")</f>
        <v/>
      </c>
      <c r="AR246" s="68" t="str">
        <f>IF(日報入力!AS246,"N勤","")</f>
        <v/>
      </c>
      <c r="AS246" s="295">
        <f t="shared" si="21"/>
        <v>0</v>
      </c>
      <c r="AT246" s="439">
        <f>日報入力!AY246</f>
        <v>100</v>
      </c>
      <c r="AU246" s="518">
        <f>IF(日報入力!G246,G246*60/E246,"")</f>
        <v>99.852398523985244</v>
      </c>
      <c r="AV246" s="528" t="str">
        <f>IF(日報入力!AT246,日報入力!AT246,"")</f>
        <v/>
      </c>
      <c r="AW246" s="529" t="str">
        <f>IF(日報入力!AT246,AE246/日報入力!AT246,"")</f>
        <v/>
      </c>
      <c r="AX246" s="530">
        <f>IF(1&lt;日報集計!AT246,AT246/(((F246-I246-J246-N246-O246)*60)/(E246)),"")</f>
        <v>1.0014781966001478</v>
      </c>
      <c r="AY246" s="664">
        <f>IF(日報入力!H246,AT246/(((F246-J246)*60)/E246),"")</f>
        <v>1.0014781966001478</v>
      </c>
      <c r="AZ246" s="664">
        <f>IF(日報入力!I246,AT246/((G246*60)/E246),"")</f>
        <v>1.0014781966001478</v>
      </c>
      <c r="BA246" s="296">
        <f>IF(日報入力!G246,G246/F246,"")</f>
        <v>1</v>
      </c>
      <c r="BB246" s="386">
        <f t="shared" si="22"/>
        <v>4441.7560975609749</v>
      </c>
      <c r="BC246" s="386">
        <f t="shared" si="23"/>
        <v>12690.731707317073</v>
      </c>
      <c r="BD246" s="80">
        <f>日報入力!AU246</f>
        <v>0</v>
      </c>
      <c r="BE246" s="534" t="str">
        <f>IF(日報入力!AV246,日報入力!AV246,"")</f>
        <v/>
      </c>
      <c r="BF246" s="534" t="str">
        <f>IF(日報入力!AW246,日報入力!AW246,"")</f>
        <v/>
      </c>
      <c r="BG246" s="398">
        <f>IF(日報入力!G246,日報入力!K246*日報入力!D246*日報入力!BC246,"")</f>
        <v>13.55</v>
      </c>
    </row>
    <row r="247" spans="1:59" ht="19.5" hidden="1" customHeight="1" x14ac:dyDescent="0.15">
      <c r="A247" s="302">
        <v>44441</v>
      </c>
      <c r="B247" s="291">
        <v>28</v>
      </c>
      <c r="C247" s="291">
        <v>21</v>
      </c>
      <c r="D247" s="291">
        <v>3056</v>
      </c>
      <c r="E247" s="291">
        <v>40</v>
      </c>
      <c r="F247" s="291">
        <v>165</v>
      </c>
      <c r="G247" s="291">
        <v>100</v>
      </c>
      <c r="H247" s="291">
        <v>82.5</v>
      </c>
      <c r="I247" s="291">
        <v>10</v>
      </c>
      <c r="J247" s="291"/>
      <c r="K247" s="291"/>
      <c r="L247" s="291"/>
      <c r="M247" s="291"/>
      <c r="N247" s="291"/>
      <c r="O247" s="291">
        <v>15</v>
      </c>
      <c r="P247" s="291"/>
      <c r="Q247" s="291"/>
      <c r="R247" s="291"/>
      <c r="S247" s="291"/>
      <c r="T247" s="291">
        <v>40</v>
      </c>
      <c r="U247" s="291"/>
      <c r="V247" s="378">
        <v>3</v>
      </c>
      <c r="W247" s="291"/>
      <c r="X247" s="291"/>
      <c r="Y247" s="291">
        <v>2</v>
      </c>
      <c r="Z247" s="291"/>
      <c r="AA247" s="291"/>
      <c r="AB247" s="291">
        <v>1</v>
      </c>
      <c r="AC247" s="291"/>
      <c r="AD247" s="291"/>
      <c r="AE247" s="292">
        <v>317</v>
      </c>
      <c r="AF247" s="293" t="s">
        <v>1031</v>
      </c>
      <c r="AG247" s="293">
        <v>4.2000000000000003E-2</v>
      </c>
      <c r="AH247" s="293">
        <v>20</v>
      </c>
      <c r="AI247" s="294">
        <v>13.440000000000001</v>
      </c>
      <c r="AJ247" s="294">
        <v>13.314</v>
      </c>
      <c r="AK247" s="294">
        <v>0.12600000000000122</v>
      </c>
      <c r="AL247" s="292">
        <v>6340</v>
      </c>
      <c r="AM247" s="292">
        <v>60</v>
      </c>
      <c r="AN247" s="68" t="s">
        <v>1940</v>
      </c>
      <c r="AO247" s="68" t="s">
        <v>1871</v>
      </c>
      <c r="AP247" s="68" t="str">
        <f>IF(日報入力!AQ247,日報入力!BA247,"")</f>
        <v/>
      </c>
      <c r="AQ247" s="68" t="str">
        <f>IF(日報入力!AR247,日報入力!BB247,"")</f>
        <v/>
      </c>
      <c r="AR247" s="68" t="str">
        <f>IF(日報入力!AS247,"N勤","")</f>
        <v>N勤</v>
      </c>
      <c r="AS247" s="295">
        <f t="shared" si="21"/>
        <v>9.3749999999999997E-3</v>
      </c>
      <c r="AT247" s="439">
        <f>日報入力!AY247</f>
        <v>100</v>
      </c>
      <c r="AU247" s="518">
        <f>IF(日報入力!G247,G247*60/E247,"")</f>
        <v>150</v>
      </c>
      <c r="AV247" s="528" t="str">
        <f>IF(日報入力!AT247,日報入力!AT247,"")</f>
        <v/>
      </c>
      <c r="AW247" s="529" t="str">
        <f>IF(日報入力!AT247,AE247/日報入力!AT247,"")</f>
        <v/>
      </c>
      <c r="AX247" s="530">
        <f>IF(1&lt;日報集計!AT247,AT247/(((F247-I247-J247-N247-O247)*60)/(E247)),"")</f>
        <v>0.47619047619047616</v>
      </c>
      <c r="AY247" s="664">
        <f>IF(日報入力!H247,AT247/(((F247-J247)*60)/E247),"")</f>
        <v>0.40404040404040403</v>
      </c>
      <c r="AZ247" s="664">
        <f>IF(日報入力!I247,AT247/((G247*60)/E247),"")</f>
        <v>0.66666666666666663</v>
      </c>
      <c r="BA247" s="296">
        <f>IF(日報入力!G247,G247/F247,"")</f>
        <v>0.60606060606060608</v>
      </c>
      <c r="BB247" s="386">
        <f t="shared" si="22"/>
        <v>2305.4545454545455</v>
      </c>
      <c r="BC247" s="386">
        <f t="shared" si="23"/>
        <v>4610.909090909091</v>
      </c>
      <c r="BD247" s="80">
        <f>日報入力!AU247</f>
        <v>0</v>
      </c>
      <c r="BE247" s="534" t="str">
        <f>IF(日報入力!AV247,日報入力!AV247,"")</f>
        <v/>
      </c>
      <c r="BF247" s="534" t="str">
        <f>IF(日報入力!AW247,日報入力!AW247,"")</f>
        <v/>
      </c>
      <c r="BG247" s="398">
        <f>IF(日報入力!G247,日報入力!K247*日報入力!D247*日報入力!BC247,"")</f>
        <v>0</v>
      </c>
    </row>
    <row r="248" spans="1:59" ht="19.5" hidden="1" customHeight="1" x14ac:dyDescent="0.15">
      <c r="A248" s="302">
        <v>44441</v>
      </c>
      <c r="B248" s="291">
        <v>997</v>
      </c>
      <c r="C248" s="291">
        <v>9</v>
      </c>
      <c r="D248" s="291">
        <v>945</v>
      </c>
      <c r="E248" s="291">
        <v>231</v>
      </c>
      <c r="F248" s="291">
        <v>180</v>
      </c>
      <c r="G248" s="291">
        <v>180</v>
      </c>
      <c r="H248" s="291">
        <v>360</v>
      </c>
      <c r="I248" s="291"/>
      <c r="J248" s="291"/>
      <c r="K248" s="291"/>
      <c r="L248" s="291"/>
      <c r="M248" s="291"/>
      <c r="N248" s="291"/>
      <c r="O248" s="291"/>
      <c r="P248" s="291"/>
      <c r="Q248" s="291"/>
      <c r="R248" s="291"/>
      <c r="S248" s="291"/>
      <c r="T248" s="291"/>
      <c r="U248" s="291"/>
      <c r="V248" s="378">
        <v>0</v>
      </c>
      <c r="W248" s="291"/>
      <c r="X248" s="291"/>
      <c r="Y248" s="291"/>
      <c r="Z248" s="291"/>
      <c r="AA248" s="291"/>
      <c r="AB248" s="291"/>
      <c r="AC248" s="291"/>
      <c r="AD248" s="291"/>
      <c r="AE248" s="292">
        <v>231</v>
      </c>
      <c r="AF248" s="293">
        <v>0</v>
      </c>
      <c r="AG248" s="293">
        <v>0</v>
      </c>
      <c r="AH248" s="293">
        <v>48</v>
      </c>
      <c r="AI248" s="294">
        <v>0</v>
      </c>
      <c r="AJ248" s="294">
        <v>0</v>
      </c>
      <c r="AK248" s="294">
        <v>0</v>
      </c>
      <c r="AL248" s="292">
        <v>11088</v>
      </c>
      <c r="AM248" s="292">
        <v>0</v>
      </c>
      <c r="AN248" s="68" t="s">
        <v>2085</v>
      </c>
      <c r="AO248" s="68" t="s">
        <v>122</v>
      </c>
      <c r="AP248" s="68" t="str">
        <f>IF(日報入力!AQ248,日報入力!BA248,"")</f>
        <v>ハンダ</v>
      </c>
      <c r="AQ248" s="68" t="str">
        <f>IF(日報入力!AR248,日報入力!BB248,"")</f>
        <v/>
      </c>
      <c r="AR248" s="68" t="str">
        <f>IF(日報入力!AS248,"N勤","")</f>
        <v/>
      </c>
      <c r="AS248" s="295">
        <f t="shared" si="21"/>
        <v>0</v>
      </c>
      <c r="AT248" s="439">
        <f>日報入力!AY248</f>
        <v>0</v>
      </c>
      <c r="AU248" s="518">
        <f>IF(日報入力!G248,G248*60/E248,"")</f>
        <v>46.753246753246756</v>
      </c>
      <c r="AV248" s="528" t="str">
        <f>IF(日報入力!AT248,日報入力!AT248,"")</f>
        <v/>
      </c>
      <c r="AW248" s="529" t="str">
        <f>IF(日報入力!AT248,AE248/日報入力!AT248,"")</f>
        <v/>
      </c>
      <c r="AX248" s="530" t="str">
        <f>IF(1&lt;日報集計!AT248,AT248/(((F248-I248-J248-N248-O248)*60)/(E248)),"")</f>
        <v/>
      </c>
      <c r="AY248" s="664">
        <f>IF(日報入力!H248,AT248/(((F248-J248)*60)/E248),"")</f>
        <v>0</v>
      </c>
      <c r="AZ248" s="664">
        <f>IF(日報入力!I248,AT248/((G248*60)/E248),"")</f>
        <v>0</v>
      </c>
      <c r="BA248" s="296">
        <f>IF(日報入力!G248,G248/F248,"")</f>
        <v>1</v>
      </c>
      <c r="BB248" s="386">
        <f t="shared" si="22"/>
        <v>3696</v>
      </c>
      <c r="BC248" s="386">
        <f t="shared" si="23"/>
        <v>1848</v>
      </c>
      <c r="BD248" s="80">
        <f>日報入力!AU248</f>
        <v>0</v>
      </c>
      <c r="BE248" s="534" t="str">
        <f>IF(日報入力!AV248,日報入力!AV248,"")</f>
        <v/>
      </c>
      <c r="BF248" s="534" t="str">
        <f>IF(日報入力!AW248,日報入力!AW248,"")</f>
        <v/>
      </c>
      <c r="BG248" s="398">
        <f>IF(日報入力!G248,日報入力!K248*日報入力!D248*日報入力!BC248,"")</f>
        <v>0</v>
      </c>
    </row>
    <row r="249" spans="1:59" ht="19.5" hidden="1" customHeight="1" x14ac:dyDescent="0.15">
      <c r="A249" s="302">
        <v>44441</v>
      </c>
      <c r="B249" s="291">
        <v>997</v>
      </c>
      <c r="C249" s="291">
        <v>9</v>
      </c>
      <c r="D249" s="291">
        <v>933</v>
      </c>
      <c r="E249" s="291">
        <v>312</v>
      </c>
      <c r="F249" s="291">
        <v>180</v>
      </c>
      <c r="G249" s="291">
        <v>180</v>
      </c>
      <c r="H249" s="291">
        <v>360</v>
      </c>
      <c r="I249" s="291"/>
      <c r="J249" s="291"/>
      <c r="K249" s="291"/>
      <c r="L249" s="291"/>
      <c r="M249" s="291"/>
      <c r="N249" s="291"/>
      <c r="O249" s="291"/>
      <c r="P249" s="291"/>
      <c r="Q249" s="291"/>
      <c r="R249" s="291"/>
      <c r="S249" s="291"/>
      <c r="T249" s="291"/>
      <c r="U249" s="291"/>
      <c r="V249" s="378">
        <v>0</v>
      </c>
      <c r="W249" s="291"/>
      <c r="X249" s="291"/>
      <c r="Y249" s="291"/>
      <c r="Z249" s="291"/>
      <c r="AA249" s="291"/>
      <c r="AB249" s="291"/>
      <c r="AC249" s="291"/>
      <c r="AD249" s="291"/>
      <c r="AE249" s="292">
        <v>312</v>
      </c>
      <c r="AF249" s="293">
        <v>0</v>
      </c>
      <c r="AG249" s="293">
        <v>0</v>
      </c>
      <c r="AH249" s="293">
        <v>71</v>
      </c>
      <c r="AI249" s="294">
        <v>0</v>
      </c>
      <c r="AJ249" s="294">
        <v>0</v>
      </c>
      <c r="AK249" s="294">
        <v>0</v>
      </c>
      <c r="AL249" s="292">
        <v>22152</v>
      </c>
      <c r="AM249" s="292">
        <v>0</v>
      </c>
      <c r="AN249" s="68" t="s">
        <v>1537</v>
      </c>
      <c r="AO249" s="68" t="s">
        <v>122</v>
      </c>
      <c r="AP249" s="68" t="str">
        <f>IF(日報入力!AQ249,日報入力!BA249,"")</f>
        <v>ハンダ</v>
      </c>
      <c r="AQ249" s="68" t="str">
        <f>IF(日報入力!AR249,日報入力!BB249,"")</f>
        <v/>
      </c>
      <c r="AR249" s="68" t="str">
        <f>IF(日報入力!AS249,"N勤","")</f>
        <v/>
      </c>
      <c r="AS249" s="295">
        <f t="shared" si="21"/>
        <v>0</v>
      </c>
      <c r="AT249" s="439">
        <f>日報入力!AY249</f>
        <v>53</v>
      </c>
      <c r="AU249" s="518">
        <f>IF(日報入力!G249,G249*60/E249,"")</f>
        <v>34.615384615384613</v>
      </c>
      <c r="AV249" s="528" t="str">
        <f>IF(日報入力!AT249,日報入力!AT249,"")</f>
        <v/>
      </c>
      <c r="AW249" s="529" t="str">
        <f>IF(日報入力!AT249,AE249/日報入力!AT249,"")</f>
        <v/>
      </c>
      <c r="AX249" s="530">
        <f>IF(1&lt;日報集計!AT249,AT249/(((F249-I249-J249-N249-O249)*60)/(E249)),"")</f>
        <v>1.5311111111111113</v>
      </c>
      <c r="AY249" s="664">
        <f>IF(日報入力!H249,AT249/(((F249-J249)*60)/E249),"")</f>
        <v>1.5311111111111113</v>
      </c>
      <c r="AZ249" s="664">
        <f>IF(日報入力!I249,AT249/((G249*60)/E249),"")</f>
        <v>1.5311111111111113</v>
      </c>
      <c r="BA249" s="296">
        <f>IF(日報入力!G249,G249/F249,"")</f>
        <v>1</v>
      </c>
      <c r="BB249" s="386">
        <f t="shared" si="22"/>
        <v>7384</v>
      </c>
      <c r="BC249" s="386">
        <f t="shared" si="23"/>
        <v>3692</v>
      </c>
      <c r="BD249" s="80">
        <f>日報入力!AU249</f>
        <v>0</v>
      </c>
      <c r="BE249" s="534" t="str">
        <f>IF(日報入力!AV249,日報入力!AV249,"")</f>
        <v/>
      </c>
      <c r="BF249" s="534" t="str">
        <f>IF(日報入力!AW249,日報入力!AW249,"")</f>
        <v/>
      </c>
      <c r="BG249" s="398">
        <f>IF(日報入力!G249,日報入力!K249*日報入力!D249*日報入力!BC249,"")</f>
        <v>0</v>
      </c>
    </row>
    <row r="250" spans="1:59" ht="19.5" hidden="1" customHeight="1" x14ac:dyDescent="0.15">
      <c r="A250" s="302">
        <v>44441</v>
      </c>
      <c r="B250" s="291">
        <v>997</v>
      </c>
      <c r="C250" s="291">
        <v>9</v>
      </c>
      <c r="D250" s="291">
        <v>931</v>
      </c>
      <c r="E250" s="291">
        <v>60</v>
      </c>
      <c r="F250" s="291">
        <v>100</v>
      </c>
      <c r="G250" s="291">
        <v>100</v>
      </c>
      <c r="H250" s="291">
        <v>200</v>
      </c>
      <c r="I250" s="291"/>
      <c r="J250" s="291"/>
      <c r="K250" s="291"/>
      <c r="L250" s="291"/>
      <c r="M250" s="291"/>
      <c r="N250" s="291"/>
      <c r="O250" s="291"/>
      <c r="P250" s="291"/>
      <c r="Q250" s="291"/>
      <c r="R250" s="291"/>
      <c r="S250" s="291"/>
      <c r="T250" s="291"/>
      <c r="U250" s="291"/>
      <c r="V250" s="378">
        <v>0</v>
      </c>
      <c r="W250" s="291"/>
      <c r="X250" s="291"/>
      <c r="Y250" s="291"/>
      <c r="Z250" s="291"/>
      <c r="AA250" s="291"/>
      <c r="AB250" s="291"/>
      <c r="AC250" s="291"/>
      <c r="AD250" s="291"/>
      <c r="AE250" s="292">
        <v>60</v>
      </c>
      <c r="AF250" s="293">
        <v>0</v>
      </c>
      <c r="AG250" s="293">
        <v>0</v>
      </c>
      <c r="AH250" s="293">
        <v>150</v>
      </c>
      <c r="AI250" s="294">
        <v>0</v>
      </c>
      <c r="AJ250" s="294">
        <v>0</v>
      </c>
      <c r="AK250" s="294">
        <v>0</v>
      </c>
      <c r="AL250" s="292">
        <v>9000</v>
      </c>
      <c r="AM250" s="292">
        <v>0</v>
      </c>
      <c r="AN250" s="68" t="s">
        <v>1961</v>
      </c>
      <c r="AO250" s="68" t="s">
        <v>122</v>
      </c>
      <c r="AP250" s="68" t="str">
        <f>IF(日報入力!AQ250,日報入力!BA250,"")</f>
        <v>ハンダ</v>
      </c>
      <c r="AQ250" s="68" t="str">
        <f>IF(日報入力!AR250,日報入力!BB250,"")</f>
        <v/>
      </c>
      <c r="AR250" s="68" t="str">
        <f>IF(日報入力!AS250,"N勤","")</f>
        <v/>
      </c>
      <c r="AS250" s="295">
        <f t="shared" si="21"/>
        <v>0</v>
      </c>
      <c r="AT250" s="439">
        <f>日報入力!AY250</f>
        <v>120</v>
      </c>
      <c r="AU250" s="518">
        <f>IF(日報入力!G250,G250*60/E250,"")</f>
        <v>100</v>
      </c>
      <c r="AV250" s="528" t="str">
        <f>IF(日報入力!AT250,日報入力!AT250,"")</f>
        <v/>
      </c>
      <c r="AW250" s="529" t="str">
        <f>IF(日報入力!AT250,AE250/日報入力!AT250,"")</f>
        <v/>
      </c>
      <c r="AX250" s="530">
        <f>IF(1&lt;日報集計!AT250,AT250/(((F250-I250-J250-N250-O250)*60)/(E250)),"")</f>
        <v>1.2</v>
      </c>
      <c r="AY250" s="664">
        <f>IF(日報入力!H250,AT250/(((F250-J250)*60)/E250),"")</f>
        <v>1.2</v>
      </c>
      <c r="AZ250" s="664">
        <f>IF(日報入力!I250,AT250/((G250*60)/E250),"")</f>
        <v>1.2</v>
      </c>
      <c r="BA250" s="296">
        <f>IF(日報入力!G250,G250/F250,"")</f>
        <v>1</v>
      </c>
      <c r="BB250" s="386">
        <f t="shared" si="22"/>
        <v>5400</v>
      </c>
      <c r="BC250" s="386">
        <f t="shared" si="23"/>
        <v>2700</v>
      </c>
      <c r="BD250" s="80">
        <f>日報入力!AU250</f>
        <v>0</v>
      </c>
      <c r="BE250" s="534" t="str">
        <f>IF(日報入力!AV250,日報入力!AV250,"")</f>
        <v/>
      </c>
      <c r="BF250" s="534" t="str">
        <f>IF(日報入力!AW250,日報入力!AW250,"")</f>
        <v/>
      </c>
      <c r="BG250" s="398">
        <f>IF(日報入力!G250,日報入力!K250*日報入力!D250*日報入力!BC250,"")</f>
        <v>0</v>
      </c>
    </row>
    <row r="251" spans="1:59" ht="19.5" hidden="1" customHeight="1" x14ac:dyDescent="0.15">
      <c r="A251" s="302">
        <v>44441</v>
      </c>
      <c r="B251" s="291">
        <v>997</v>
      </c>
      <c r="C251" s="291">
        <v>82</v>
      </c>
      <c r="D251" s="291">
        <v>946</v>
      </c>
      <c r="E251" s="291">
        <v>48</v>
      </c>
      <c r="F251" s="291">
        <v>90</v>
      </c>
      <c r="G251" s="291">
        <v>90</v>
      </c>
      <c r="H251" s="291">
        <v>90</v>
      </c>
      <c r="I251" s="291"/>
      <c r="J251" s="291"/>
      <c r="K251" s="291"/>
      <c r="L251" s="291"/>
      <c r="M251" s="291"/>
      <c r="N251" s="291"/>
      <c r="O251" s="291"/>
      <c r="P251" s="291"/>
      <c r="Q251" s="291"/>
      <c r="R251" s="291"/>
      <c r="S251" s="291"/>
      <c r="T251" s="291"/>
      <c r="U251" s="291"/>
      <c r="V251" s="378">
        <v>0</v>
      </c>
      <c r="W251" s="291"/>
      <c r="X251" s="291"/>
      <c r="Y251" s="291"/>
      <c r="Z251" s="291"/>
      <c r="AA251" s="291"/>
      <c r="AB251" s="291"/>
      <c r="AC251" s="291"/>
      <c r="AD251" s="291"/>
      <c r="AE251" s="292">
        <v>48</v>
      </c>
      <c r="AF251" s="293">
        <v>0</v>
      </c>
      <c r="AG251" s="293">
        <v>0</v>
      </c>
      <c r="AH251" s="293">
        <v>150</v>
      </c>
      <c r="AI251" s="294">
        <v>0</v>
      </c>
      <c r="AJ251" s="294">
        <v>0</v>
      </c>
      <c r="AK251" s="294">
        <v>0</v>
      </c>
      <c r="AL251" s="292">
        <v>7200</v>
      </c>
      <c r="AM251" s="292">
        <v>0</v>
      </c>
      <c r="AN251" s="68" t="s">
        <v>1946</v>
      </c>
      <c r="AO251" s="68" t="s">
        <v>122</v>
      </c>
      <c r="AP251" s="68" t="str">
        <f>IF(日報入力!AQ251,日報入力!BA251,"")</f>
        <v/>
      </c>
      <c r="AQ251" s="68" t="str">
        <f>IF(日報入力!AR251,日報入力!BB251,"")</f>
        <v/>
      </c>
      <c r="AR251" s="68" t="str">
        <f>IF(日報入力!AS251,"N勤","")</f>
        <v>N勤</v>
      </c>
      <c r="AS251" s="295">
        <f t="shared" si="21"/>
        <v>0</v>
      </c>
      <c r="AT251" s="439">
        <f>日報入力!AY251</f>
        <v>0</v>
      </c>
      <c r="AU251" s="518">
        <f>IF(日報入力!G251,G251*60/E251,"")</f>
        <v>112.5</v>
      </c>
      <c r="AV251" s="528" t="str">
        <f>IF(日報入力!AT251,日報入力!AT251,"")</f>
        <v/>
      </c>
      <c r="AW251" s="529" t="str">
        <f>IF(日報入力!AT251,AE251/日報入力!AT251,"")</f>
        <v/>
      </c>
      <c r="AX251" s="530" t="str">
        <f>IF(1&lt;日報集計!AT251,AT251/(((F251-I251-J251-N251-O251)*60)/(E251)),"")</f>
        <v/>
      </c>
      <c r="AY251" s="664">
        <f>IF(日報入力!H251,AT251/(((F251-J251)*60)/E251),"")</f>
        <v>0</v>
      </c>
      <c r="AZ251" s="664">
        <f>IF(日報入力!I251,AT251/((G251*60)/E251),"")</f>
        <v>0</v>
      </c>
      <c r="BA251" s="296">
        <f>IF(日報入力!G251,G251/F251,"")</f>
        <v>1</v>
      </c>
      <c r="BB251" s="386">
        <f t="shared" si="22"/>
        <v>4800</v>
      </c>
      <c r="BC251" s="386">
        <f t="shared" si="23"/>
        <v>4800</v>
      </c>
      <c r="BD251" s="80">
        <f>日報入力!AU251</f>
        <v>0</v>
      </c>
      <c r="BE251" s="534" t="str">
        <f>IF(日報入力!AV251,日報入力!AV251,"")</f>
        <v/>
      </c>
      <c r="BF251" s="534" t="str">
        <f>IF(日報入力!AW251,日報入力!AW251,"")</f>
        <v/>
      </c>
      <c r="BG251" s="398">
        <f>IF(日報入力!G251,日報入力!K251*日報入力!D251*日報入力!BC251,"")</f>
        <v>0</v>
      </c>
    </row>
    <row r="252" spans="1:59" ht="19.5" hidden="1" customHeight="1" x14ac:dyDescent="0.15">
      <c r="A252" s="302">
        <v>44441</v>
      </c>
      <c r="B252" s="291">
        <v>997</v>
      </c>
      <c r="C252" s="291">
        <v>82</v>
      </c>
      <c r="D252" s="291">
        <v>933</v>
      </c>
      <c r="E252" s="291">
        <v>156</v>
      </c>
      <c r="F252" s="291">
        <v>375</v>
      </c>
      <c r="G252" s="291">
        <v>330</v>
      </c>
      <c r="H252" s="291">
        <v>375</v>
      </c>
      <c r="I252" s="291">
        <v>30</v>
      </c>
      <c r="J252" s="291"/>
      <c r="K252" s="291"/>
      <c r="L252" s="291"/>
      <c r="M252" s="291"/>
      <c r="N252" s="291"/>
      <c r="O252" s="291">
        <v>15</v>
      </c>
      <c r="P252" s="291"/>
      <c r="Q252" s="291"/>
      <c r="R252" s="291"/>
      <c r="S252" s="291"/>
      <c r="T252" s="291"/>
      <c r="U252" s="291"/>
      <c r="V252" s="378">
        <v>0</v>
      </c>
      <c r="W252" s="291"/>
      <c r="X252" s="291"/>
      <c r="Y252" s="291"/>
      <c r="Z252" s="291"/>
      <c r="AA252" s="291"/>
      <c r="AB252" s="291"/>
      <c r="AC252" s="291"/>
      <c r="AD252" s="291"/>
      <c r="AE252" s="292">
        <v>156</v>
      </c>
      <c r="AF252" s="293">
        <v>0</v>
      </c>
      <c r="AG252" s="293">
        <v>0</v>
      </c>
      <c r="AH252" s="293">
        <v>71</v>
      </c>
      <c r="AI252" s="294">
        <v>0</v>
      </c>
      <c r="AJ252" s="294">
        <v>0</v>
      </c>
      <c r="AK252" s="294">
        <v>0</v>
      </c>
      <c r="AL252" s="292">
        <v>11076</v>
      </c>
      <c r="AM252" s="292">
        <v>0</v>
      </c>
      <c r="AN252" s="68" t="s">
        <v>1537</v>
      </c>
      <c r="AO252" s="68" t="s">
        <v>122</v>
      </c>
      <c r="AP252" s="68" t="str">
        <f>IF(日報入力!AQ252,日報入力!BA252,"")</f>
        <v/>
      </c>
      <c r="AQ252" s="68" t="str">
        <f>IF(日報入力!AR252,日報入力!BB252,"")</f>
        <v/>
      </c>
      <c r="AR252" s="68" t="str">
        <f>IF(日報入力!AS252,"N勤","")</f>
        <v>N勤</v>
      </c>
      <c r="AS252" s="295">
        <f t="shared" si="21"/>
        <v>0</v>
      </c>
      <c r="AT252" s="439">
        <f>日報入力!AY252</f>
        <v>53</v>
      </c>
      <c r="AU252" s="518">
        <f>IF(日報入力!G252,G252*60/E252,"")</f>
        <v>126.92307692307692</v>
      </c>
      <c r="AV252" s="528" t="str">
        <f>IF(日報入力!AT252,日報入力!AT252,"")</f>
        <v/>
      </c>
      <c r="AW252" s="529" t="str">
        <f>IF(日報入力!AT252,AE252/日報入力!AT252,"")</f>
        <v/>
      </c>
      <c r="AX252" s="530">
        <f>IF(1&lt;日報集計!AT252,AT252/(((F252-I252-J252-N252-O252)*60)/(E252)),"")</f>
        <v>0.4175757575757576</v>
      </c>
      <c r="AY252" s="664">
        <f>IF(日報入力!H252,AT252/(((F252-J252)*60)/E252),"")</f>
        <v>0.36746666666666666</v>
      </c>
      <c r="AZ252" s="664">
        <f>IF(日報入力!I252,AT252/((G252*60)/E252),"")</f>
        <v>0.4175757575757576</v>
      </c>
      <c r="BA252" s="296">
        <f>IF(日報入力!G252,G252/F252,"")</f>
        <v>0.88</v>
      </c>
      <c r="BB252" s="386">
        <f t="shared" si="22"/>
        <v>1772.16</v>
      </c>
      <c r="BC252" s="386">
        <f t="shared" si="23"/>
        <v>1772.16</v>
      </c>
      <c r="BD252" s="80">
        <f>日報入力!AU252</f>
        <v>0</v>
      </c>
      <c r="BE252" s="534" t="str">
        <f>IF(日報入力!AV252,日報入力!AV252,"")</f>
        <v/>
      </c>
      <c r="BF252" s="534" t="str">
        <f>IF(日報入力!AW252,日報入力!AW252,"")</f>
        <v/>
      </c>
      <c r="BG252" s="398">
        <f>IF(日報入力!G252,日報入力!K252*日報入力!D252*日報入力!BC252,"")</f>
        <v>0</v>
      </c>
    </row>
    <row r="253" spans="1:59" ht="19.5" hidden="1" customHeight="1" x14ac:dyDescent="0.15">
      <c r="A253" s="302">
        <v>44441</v>
      </c>
      <c r="B253" s="291">
        <v>51</v>
      </c>
      <c r="C253" s="291">
        <v>2</v>
      </c>
      <c r="D253" s="291">
        <v>953</v>
      </c>
      <c r="E253" s="291">
        <v>0</v>
      </c>
      <c r="F253" s="291">
        <v>465</v>
      </c>
      <c r="G253" s="291">
        <v>465</v>
      </c>
      <c r="H253" s="291">
        <v>465</v>
      </c>
      <c r="I253" s="291"/>
      <c r="J253" s="291"/>
      <c r="K253" s="291"/>
      <c r="L253" s="291"/>
      <c r="M253" s="291"/>
      <c r="N253" s="291"/>
      <c r="O253" s="291"/>
      <c r="P253" s="291"/>
      <c r="Q253" s="291"/>
      <c r="R253" s="291"/>
      <c r="S253" s="291"/>
      <c r="T253" s="291"/>
      <c r="U253" s="291"/>
      <c r="V253" s="378">
        <v>0</v>
      </c>
      <c r="W253" s="291"/>
      <c r="X253" s="291"/>
      <c r="Y253" s="291"/>
      <c r="Z253" s="291"/>
      <c r="AA253" s="291"/>
      <c r="AB253" s="291"/>
      <c r="AC253" s="291"/>
      <c r="AD253" s="291"/>
      <c r="AE253" s="292">
        <v>0</v>
      </c>
      <c r="AF253" s="293">
        <v>0</v>
      </c>
      <c r="AG253" s="293">
        <v>0</v>
      </c>
      <c r="AH253" s="293">
        <v>0</v>
      </c>
      <c r="AI253" s="294">
        <v>0</v>
      </c>
      <c r="AJ253" s="294">
        <v>0</v>
      </c>
      <c r="AK253" s="294">
        <v>0</v>
      </c>
      <c r="AL253" s="292">
        <v>0</v>
      </c>
      <c r="AM253" s="292">
        <v>0</v>
      </c>
      <c r="AN253" s="68" t="s">
        <v>1472</v>
      </c>
      <c r="AO253" s="68" t="s">
        <v>1106</v>
      </c>
      <c r="AP253" s="68" t="str">
        <f>IF(日報入力!AQ253,日報入力!BA253,"")</f>
        <v/>
      </c>
      <c r="AQ253" s="68" t="str">
        <f>IF(日報入力!AR253,日報入力!BB253,"")</f>
        <v/>
      </c>
      <c r="AR253" s="68" t="str">
        <f>IF(日報入力!AS253,"N勤","")</f>
        <v/>
      </c>
      <c r="AS253" s="295" t="e">
        <f t="shared" si="21"/>
        <v>#DIV/0!</v>
      </c>
      <c r="AT253" s="439">
        <f>日報入力!AY253</f>
        <v>0</v>
      </c>
      <c r="AU253" s="518" t="e">
        <f>IF(日報入力!G253,G253*60/E253,"")</f>
        <v>#DIV/0!</v>
      </c>
      <c r="AV253" s="528" t="str">
        <f>IF(日報入力!AT253,日報入力!AT253,"")</f>
        <v/>
      </c>
      <c r="AW253" s="529" t="str">
        <f>IF(日報入力!AT253,AE253/日報入力!AT253,"")</f>
        <v/>
      </c>
      <c r="AX253" s="530" t="str">
        <f>IF(1&lt;日報集計!AT253,AT253/(((F253-I253-J253-N253-O253)*60)/(E253)),"")</f>
        <v/>
      </c>
      <c r="AY253" s="664" t="e">
        <f>IF(日報入力!H253,AT253/(((F253-J253)*60)/E253),"")</f>
        <v>#DIV/0!</v>
      </c>
      <c r="AZ253" s="664" t="e">
        <f>IF(日報入力!I253,AT253/((G253*60)/E253),"")</f>
        <v>#DIV/0!</v>
      </c>
      <c r="BA253" s="296">
        <f>IF(日報入力!G253,G253/F253,"")</f>
        <v>1</v>
      </c>
      <c r="BB253" s="386">
        <f t="shared" si="22"/>
        <v>0</v>
      </c>
      <c r="BC253" s="386">
        <f t="shared" si="23"/>
        <v>0</v>
      </c>
      <c r="BD253" s="80">
        <f>日報入力!AU253</f>
        <v>0</v>
      </c>
      <c r="BE253" s="534" t="str">
        <f>IF(日報入力!AV253,日報入力!AV253,"")</f>
        <v/>
      </c>
      <c r="BF253" s="534" t="str">
        <f>IF(日報入力!AW253,日報入力!AW253,"")</f>
        <v/>
      </c>
      <c r="BG253" s="398">
        <f>IF(日報入力!G253,日報入力!K253*日報入力!D253*日報入力!BC253,"")</f>
        <v>0</v>
      </c>
    </row>
    <row r="254" spans="1:59" ht="19.5" hidden="1" customHeight="1" x14ac:dyDescent="0.15">
      <c r="A254" s="302">
        <v>44442</v>
      </c>
      <c r="B254" s="291">
        <v>31</v>
      </c>
      <c r="C254" s="291">
        <v>14</v>
      </c>
      <c r="D254" s="291">
        <v>582</v>
      </c>
      <c r="E254" s="291">
        <v>329</v>
      </c>
      <c r="F254" s="291">
        <v>465</v>
      </c>
      <c r="G254" s="291">
        <v>455</v>
      </c>
      <c r="H254" s="291">
        <v>232.5</v>
      </c>
      <c r="I254" s="291"/>
      <c r="J254" s="291"/>
      <c r="K254" s="291"/>
      <c r="L254" s="291"/>
      <c r="M254" s="291"/>
      <c r="N254" s="291"/>
      <c r="O254" s="291">
        <v>10</v>
      </c>
      <c r="P254" s="291"/>
      <c r="Q254" s="291"/>
      <c r="R254" s="291"/>
      <c r="S254" s="291"/>
      <c r="T254" s="291"/>
      <c r="U254" s="291"/>
      <c r="V254" s="378">
        <v>0</v>
      </c>
      <c r="W254" s="291"/>
      <c r="X254" s="291"/>
      <c r="Y254" s="291"/>
      <c r="Z254" s="291"/>
      <c r="AA254" s="291"/>
      <c r="AB254" s="291"/>
      <c r="AC254" s="291"/>
      <c r="AD254" s="291"/>
      <c r="AE254" s="292">
        <v>658</v>
      </c>
      <c r="AF254" s="293" t="s">
        <v>134</v>
      </c>
      <c r="AG254" s="293">
        <v>0.95</v>
      </c>
      <c r="AH254" s="293">
        <v>85</v>
      </c>
      <c r="AI254" s="294">
        <v>625.1</v>
      </c>
      <c r="AJ254" s="294">
        <v>625.1</v>
      </c>
      <c r="AK254" s="294">
        <v>0</v>
      </c>
      <c r="AL254" s="292">
        <v>55930</v>
      </c>
      <c r="AM254" s="292">
        <v>0</v>
      </c>
      <c r="AN254" s="68" t="s">
        <v>1605</v>
      </c>
      <c r="AO254" s="68" t="s">
        <v>1877</v>
      </c>
      <c r="AP254" s="68" t="str">
        <f>IF(日報入力!AQ254,日報入力!BA254,"")</f>
        <v/>
      </c>
      <c r="AQ254" s="68" t="str">
        <f>IF(日報入力!AR254,日報入力!BB254,"")</f>
        <v/>
      </c>
      <c r="AR254" s="68" t="str">
        <f>IF(日報入力!AS254,"N勤","")</f>
        <v/>
      </c>
      <c r="AS254" s="295">
        <f t="shared" si="21"/>
        <v>0</v>
      </c>
      <c r="AT254" s="439">
        <f>日報入力!AY254</f>
        <v>85</v>
      </c>
      <c r="AU254" s="518">
        <f>IF(日報入力!G254,G254*60/E254,"")</f>
        <v>82.978723404255319</v>
      </c>
      <c r="AV254" s="528" t="str">
        <f>IF(日報入力!AT254,日報入力!AT254,"")</f>
        <v/>
      </c>
      <c r="AW254" s="529" t="str">
        <f>IF(日報入力!AT254,AE254/日報入力!AT254,"")</f>
        <v/>
      </c>
      <c r="AX254" s="530">
        <f>IF(1&lt;日報集計!AT254,AT254/(((F254-I254-J254-N254-O254)*60)/(E254)),"")</f>
        <v>1.0243589743589743</v>
      </c>
      <c r="AY254" s="664">
        <f>IF(日報入力!H254,AT254/(((F254-J254)*60)/E254),"")</f>
        <v>1.0023297491039427</v>
      </c>
      <c r="AZ254" s="664">
        <f>IF(日報入力!I254,AT254/((G254*60)/E254),"")</f>
        <v>1.0243589743589743</v>
      </c>
      <c r="BA254" s="296">
        <f>IF(日報入力!G254,G254/F254,"")</f>
        <v>0.978494623655914</v>
      </c>
      <c r="BB254" s="386">
        <f t="shared" si="22"/>
        <v>7216.7741935483873</v>
      </c>
      <c r="BC254" s="386">
        <f t="shared" si="23"/>
        <v>14433.548387096775</v>
      </c>
      <c r="BD254" s="80">
        <f>日報入力!AU254</f>
        <v>0</v>
      </c>
      <c r="BE254" s="534" t="str">
        <f>IF(日報入力!AV254,日報入力!AV254,"")</f>
        <v/>
      </c>
      <c r="BF254" s="534" t="str">
        <f>IF(日報入力!AW254,日報入力!AW254,"")</f>
        <v/>
      </c>
      <c r="BG254" s="398">
        <f>IF(日報入力!G254,日報入力!K254*日報入力!D254*日報入力!BC254,"")</f>
        <v>0</v>
      </c>
    </row>
    <row r="255" spans="1:59" ht="19.5" hidden="1" customHeight="1" x14ac:dyDescent="0.15">
      <c r="A255" s="302">
        <v>44442</v>
      </c>
      <c r="B255" s="291">
        <v>31</v>
      </c>
      <c r="C255" s="291">
        <v>19</v>
      </c>
      <c r="D255" s="291">
        <v>582</v>
      </c>
      <c r="E255" s="291">
        <v>122</v>
      </c>
      <c r="F255" s="291">
        <v>240</v>
      </c>
      <c r="G255" s="291">
        <v>195</v>
      </c>
      <c r="H255" s="291">
        <v>240</v>
      </c>
      <c r="I255" s="291">
        <v>10</v>
      </c>
      <c r="J255" s="291"/>
      <c r="K255" s="291"/>
      <c r="L255" s="291">
        <v>20</v>
      </c>
      <c r="M255" s="291"/>
      <c r="N255" s="291"/>
      <c r="O255" s="291">
        <v>15</v>
      </c>
      <c r="P255" s="291"/>
      <c r="Q255" s="291"/>
      <c r="R255" s="291"/>
      <c r="S255" s="291"/>
      <c r="T255" s="291"/>
      <c r="U255" s="291"/>
      <c r="V255" s="378">
        <v>1</v>
      </c>
      <c r="W255" s="291"/>
      <c r="X255" s="291"/>
      <c r="Y255" s="291"/>
      <c r="Z255" s="291"/>
      <c r="AA255" s="291"/>
      <c r="AB255" s="291"/>
      <c r="AC255" s="291"/>
      <c r="AD255" s="291">
        <v>1</v>
      </c>
      <c r="AE255" s="292">
        <v>243</v>
      </c>
      <c r="AF255" s="293" t="s">
        <v>134</v>
      </c>
      <c r="AG255" s="293">
        <v>0.95</v>
      </c>
      <c r="AH255" s="293">
        <v>85</v>
      </c>
      <c r="AI255" s="294">
        <v>231.79999999999998</v>
      </c>
      <c r="AJ255" s="294">
        <v>230.85</v>
      </c>
      <c r="AK255" s="294">
        <v>0.94999999999998863</v>
      </c>
      <c r="AL255" s="292">
        <v>20655</v>
      </c>
      <c r="AM255" s="292">
        <v>85</v>
      </c>
      <c r="AN255" s="68" t="s">
        <v>1605</v>
      </c>
      <c r="AO255" s="68" t="s">
        <v>1877</v>
      </c>
      <c r="AP255" s="68" t="str">
        <f>IF(日報入力!AQ255,日報入力!BA255,"")</f>
        <v/>
      </c>
      <c r="AQ255" s="68" t="str">
        <f>IF(日報入力!AR255,日報入力!BB255,"")</f>
        <v/>
      </c>
      <c r="AR255" s="68" t="str">
        <f>IF(日報入力!AS255,"N勤","")</f>
        <v>N勤</v>
      </c>
      <c r="AS255" s="295">
        <f t="shared" si="21"/>
        <v>4.0983606557377051E-3</v>
      </c>
      <c r="AT255" s="439">
        <f>日報入力!AY255</f>
        <v>85</v>
      </c>
      <c r="AU255" s="518">
        <f>IF(日報入力!G255,G255*60/E255,"")</f>
        <v>95.901639344262293</v>
      </c>
      <c r="AV255" s="528" t="str">
        <f>IF(日報入力!AT255,日報入力!AT255,"")</f>
        <v/>
      </c>
      <c r="AW255" s="529" t="str">
        <f>IF(日報入力!AT255,AE255/日報入力!AT255,"")</f>
        <v/>
      </c>
      <c r="AX255" s="530">
        <f>IF(1&lt;日報集計!AT255,AT255/(((F255-I255-J255-N255-O255)*60)/(E255)),"")</f>
        <v>0.803875968992248</v>
      </c>
      <c r="AY255" s="664">
        <f>IF(日報入力!H255,AT255/(((F255-J255)*60)/E255),"")</f>
        <v>0.72013888888888888</v>
      </c>
      <c r="AZ255" s="664">
        <f>IF(日報入力!I255,AT255/((G255*60)/E255),"")</f>
        <v>0.8863247863247864</v>
      </c>
      <c r="BA255" s="296">
        <f>IF(日報入力!G255,G255/F255,"")</f>
        <v>0.8125</v>
      </c>
      <c r="BB255" s="386">
        <f t="shared" si="22"/>
        <v>5163.75</v>
      </c>
      <c r="BC255" s="386">
        <f t="shared" si="23"/>
        <v>5163.75</v>
      </c>
      <c r="BD255" s="80">
        <f>日報入力!AU255</f>
        <v>0</v>
      </c>
      <c r="BE255" s="534" t="str">
        <f>IF(日報入力!AV255,日報入力!AV255,"")</f>
        <v/>
      </c>
      <c r="BF255" s="534" t="str">
        <f>IF(日報入力!AW255,日報入力!AW255,"")</f>
        <v/>
      </c>
      <c r="BG255" s="398">
        <f>IF(日報入力!G255,日報入力!K255*日報入力!D255*日報入力!BC255,"")</f>
        <v>0</v>
      </c>
    </row>
    <row r="256" spans="1:59" ht="19.5" hidden="1" customHeight="1" x14ac:dyDescent="0.15">
      <c r="A256" s="302">
        <v>44442</v>
      </c>
      <c r="B256" s="291">
        <v>32</v>
      </c>
      <c r="C256" s="291">
        <v>14</v>
      </c>
      <c r="D256" s="291">
        <v>363</v>
      </c>
      <c r="E256" s="291">
        <v>201</v>
      </c>
      <c r="F256" s="291">
        <v>465</v>
      </c>
      <c r="G256" s="291">
        <v>455</v>
      </c>
      <c r="H256" s="291">
        <v>232.5</v>
      </c>
      <c r="I256" s="291"/>
      <c r="J256" s="291"/>
      <c r="K256" s="291"/>
      <c r="L256" s="291"/>
      <c r="M256" s="291"/>
      <c r="N256" s="291"/>
      <c r="O256" s="291">
        <v>10</v>
      </c>
      <c r="P256" s="291"/>
      <c r="Q256" s="291"/>
      <c r="R256" s="291"/>
      <c r="S256" s="291"/>
      <c r="T256" s="291"/>
      <c r="U256" s="291"/>
      <c r="V256" s="378">
        <v>0</v>
      </c>
      <c r="W256" s="291"/>
      <c r="X256" s="291"/>
      <c r="Y256" s="291"/>
      <c r="Z256" s="291"/>
      <c r="AA256" s="291"/>
      <c r="AB256" s="291"/>
      <c r="AC256" s="291"/>
      <c r="AD256" s="291"/>
      <c r="AE256" s="292">
        <v>402</v>
      </c>
      <c r="AF256" s="293" t="s">
        <v>134</v>
      </c>
      <c r="AG256" s="293">
        <v>1.1000000000000001</v>
      </c>
      <c r="AH256" s="293">
        <v>98</v>
      </c>
      <c r="AI256" s="294">
        <v>442.20000000000005</v>
      </c>
      <c r="AJ256" s="294">
        <v>442.20000000000005</v>
      </c>
      <c r="AK256" s="294">
        <v>0</v>
      </c>
      <c r="AL256" s="292">
        <v>39396</v>
      </c>
      <c r="AM256" s="292">
        <v>0</v>
      </c>
      <c r="AN256" s="68" t="s">
        <v>953</v>
      </c>
      <c r="AO256" s="68" t="s">
        <v>1879</v>
      </c>
      <c r="AP256" s="68" t="str">
        <f>IF(日報入力!AQ256,日報入力!BA256,"")</f>
        <v/>
      </c>
      <c r="AQ256" s="68" t="str">
        <f>IF(日報入力!AR256,日報入力!BB256,"")</f>
        <v/>
      </c>
      <c r="AR256" s="68" t="str">
        <f>IF(日報入力!AS256,"N勤","")</f>
        <v/>
      </c>
      <c r="AS256" s="295">
        <f t="shared" si="21"/>
        <v>0</v>
      </c>
      <c r="AT256" s="439">
        <f>日報入力!AY256</f>
        <v>100</v>
      </c>
      <c r="AU256" s="518">
        <f>IF(日報入力!G256,G256*60/E256,"")</f>
        <v>135.82089552238807</v>
      </c>
      <c r="AV256" s="528" t="str">
        <f>IF(日報入力!AT256,日報入力!AT256,"")</f>
        <v/>
      </c>
      <c r="AW256" s="529" t="str">
        <f>IF(日報入力!AT256,AE256/日報入力!AT256,"")</f>
        <v/>
      </c>
      <c r="AX256" s="530">
        <f>IF(1&lt;日報集計!AT256,AT256/(((F256-I256-J256-N256-O256)*60)/(E256)),"")</f>
        <v>0.7362637362637362</v>
      </c>
      <c r="AY256" s="664">
        <f>IF(日報入力!H256,AT256/(((F256-J256)*60)/E256),"")</f>
        <v>0.72043010752688164</v>
      </c>
      <c r="AZ256" s="664">
        <f>IF(日報入力!I256,AT256/((G256*60)/E256),"")</f>
        <v>0.7362637362637362</v>
      </c>
      <c r="BA256" s="296">
        <f>IF(日報入力!G256,G256/F256,"")</f>
        <v>0.978494623655914</v>
      </c>
      <c r="BB256" s="386">
        <f t="shared" si="22"/>
        <v>5083.3548387096771</v>
      </c>
      <c r="BC256" s="386">
        <f t="shared" si="23"/>
        <v>10166.709677419354</v>
      </c>
      <c r="BD256" s="80">
        <f>日報入力!AU256</f>
        <v>0</v>
      </c>
      <c r="BE256" s="534" t="str">
        <f>IF(日報入力!AV256,日報入力!AV256,"")</f>
        <v/>
      </c>
      <c r="BF256" s="534" t="str">
        <f>IF(日報入力!AW256,日報入力!AW256,"")</f>
        <v/>
      </c>
      <c r="BG256" s="398">
        <f>IF(日報入力!G256,日報入力!K256*日報入力!D256*日報入力!BC256,"")</f>
        <v>0</v>
      </c>
    </row>
    <row r="257" spans="1:59" ht="19.5" hidden="1" customHeight="1" x14ac:dyDescent="0.15">
      <c r="A257" s="302">
        <v>44442</v>
      </c>
      <c r="B257" s="291">
        <v>27</v>
      </c>
      <c r="C257" s="291">
        <v>19</v>
      </c>
      <c r="D257" s="291">
        <v>455</v>
      </c>
      <c r="E257" s="291">
        <v>41</v>
      </c>
      <c r="F257" s="291">
        <v>120</v>
      </c>
      <c r="G257" s="291">
        <v>120</v>
      </c>
      <c r="H257" s="291">
        <v>60</v>
      </c>
      <c r="I257" s="291"/>
      <c r="J257" s="291"/>
      <c r="K257" s="291"/>
      <c r="L257" s="291"/>
      <c r="M257" s="291"/>
      <c r="N257" s="291"/>
      <c r="O257" s="291"/>
      <c r="P257" s="291"/>
      <c r="Q257" s="291"/>
      <c r="R257" s="291"/>
      <c r="S257" s="291"/>
      <c r="T257" s="291"/>
      <c r="U257" s="291"/>
      <c r="V257" s="378">
        <v>1</v>
      </c>
      <c r="W257" s="291"/>
      <c r="X257" s="291"/>
      <c r="Y257" s="291"/>
      <c r="Z257" s="291"/>
      <c r="AA257" s="291">
        <v>1</v>
      </c>
      <c r="AB257" s="291"/>
      <c r="AC257" s="291"/>
      <c r="AD257" s="291"/>
      <c r="AE257" s="292">
        <v>81</v>
      </c>
      <c r="AF257" s="293" t="s">
        <v>1031</v>
      </c>
      <c r="AG257" s="293">
        <v>0.44</v>
      </c>
      <c r="AH257" s="293">
        <v>102</v>
      </c>
      <c r="AI257" s="294">
        <v>36.08</v>
      </c>
      <c r="AJ257" s="294">
        <v>35.64</v>
      </c>
      <c r="AK257" s="294">
        <v>0.43999999999999773</v>
      </c>
      <c r="AL257" s="292">
        <v>8262</v>
      </c>
      <c r="AM257" s="292">
        <v>102</v>
      </c>
      <c r="AN257" s="68" t="s">
        <v>2000</v>
      </c>
      <c r="AO257" s="68" t="s">
        <v>1869</v>
      </c>
      <c r="AP257" s="68" t="str">
        <f>IF(日報入力!AQ257,日報入力!BA257,"")</f>
        <v/>
      </c>
      <c r="AQ257" s="68" t="str">
        <f>IF(日報入力!AR257,日報入力!BB257,"")</f>
        <v/>
      </c>
      <c r="AR257" s="68" t="str">
        <f>IF(日報入力!AS257,"N勤","")</f>
        <v>N勤</v>
      </c>
      <c r="AS257" s="295">
        <f t="shared" si="21"/>
        <v>1.2195121951219513E-2</v>
      </c>
      <c r="AT257" s="439">
        <f>日報入力!AY257</f>
        <v>120</v>
      </c>
      <c r="AU257" s="518">
        <f>IF(日報入力!G257,G257*60/E257,"")</f>
        <v>175.60975609756099</v>
      </c>
      <c r="AV257" s="528" t="str">
        <f>IF(日報入力!AT257,日報入力!AT257,"")</f>
        <v/>
      </c>
      <c r="AW257" s="529" t="str">
        <f>IF(日報入力!AT257,AE257/日報入力!AT257,"")</f>
        <v/>
      </c>
      <c r="AX257" s="530">
        <f>IF(1&lt;日報集計!AT257,AT257/(((F257-I257-J257-N257-O257)*60)/(E257)),"")</f>
        <v>0.68333333333333324</v>
      </c>
      <c r="AY257" s="664">
        <f>IF(日報入力!H257,AT257/(((F257-J257)*60)/E257),"")</f>
        <v>0.68333333333333324</v>
      </c>
      <c r="AZ257" s="664">
        <f>IF(日報入力!I257,AT257/((G257*60)/E257),"")</f>
        <v>0.68333333333333324</v>
      </c>
      <c r="BA257" s="296">
        <f>IF(日報入力!G257,G257/F257,"")</f>
        <v>1</v>
      </c>
      <c r="BB257" s="386">
        <f t="shared" si="22"/>
        <v>4131</v>
      </c>
      <c r="BC257" s="386">
        <f t="shared" si="23"/>
        <v>8262</v>
      </c>
      <c r="BD257" s="80">
        <f>日報入力!AU257</f>
        <v>0</v>
      </c>
      <c r="BE257" s="534" t="str">
        <f>IF(日報入力!AV257,日報入力!AV257,"")</f>
        <v/>
      </c>
      <c r="BF257" s="534" t="str">
        <f>IF(日報入力!AW257,日報入力!AW257,"")</f>
        <v/>
      </c>
      <c r="BG257" s="398">
        <f>IF(日報入力!G257,日報入力!K257*日報入力!D257*日報入力!BC257,"")</f>
        <v>0</v>
      </c>
    </row>
    <row r="258" spans="1:59" ht="19.5" hidden="1" customHeight="1" x14ac:dyDescent="0.15">
      <c r="A258" s="302">
        <v>44442</v>
      </c>
      <c r="B258" s="291">
        <v>21</v>
      </c>
      <c r="C258" s="291">
        <v>26</v>
      </c>
      <c r="D258" s="291">
        <v>514</v>
      </c>
      <c r="E258" s="291">
        <v>18</v>
      </c>
      <c r="F258" s="291">
        <v>130</v>
      </c>
      <c r="G258" s="291">
        <v>110</v>
      </c>
      <c r="H258" s="291">
        <v>130</v>
      </c>
      <c r="I258" s="291"/>
      <c r="J258" s="291"/>
      <c r="K258" s="291">
        <v>10</v>
      </c>
      <c r="L258" s="291"/>
      <c r="M258" s="291"/>
      <c r="N258" s="291"/>
      <c r="O258" s="291">
        <v>10</v>
      </c>
      <c r="P258" s="291"/>
      <c r="Q258" s="291"/>
      <c r="R258" s="291"/>
      <c r="S258" s="291"/>
      <c r="T258" s="291"/>
      <c r="U258" s="291"/>
      <c r="V258" s="378">
        <v>0</v>
      </c>
      <c r="W258" s="291"/>
      <c r="X258" s="291"/>
      <c r="Y258" s="291"/>
      <c r="Z258" s="291"/>
      <c r="AA258" s="291"/>
      <c r="AB258" s="291"/>
      <c r="AC258" s="291"/>
      <c r="AD258" s="291"/>
      <c r="AE258" s="292">
        <v>18</v>
      </c>
      <c r="AF258" s="293" t="s">
        <v>1029</v>
      </c>
      <c r="AG258" s="293">
        <v>16</v>
      </c>
      <c r="AH258" s="293">
        <v>985</v>
      </c>
      <c r="AI258" s="294">
        <v>288</v>
      </c>
      <c r="AJ258" s="294">
        <v>288</v>
      </c>
      <c r="AK258" s="294">
        <v>0</v>
      </c>
      <c r="AL258" s="292">
        <v>17730</v>
      </c>
      <c r="AM258" s="292">
        <v>0</v>
      </c>
      <c r="AN258" s="68" t="s">
        <v>2073</v>
      </c>
      <c r="AO258" s="68" t="s">
        <v>1857</v>
      </c>
      <c r="AP258" s="68" t="str">
        <f>IF(日報入力!AQ258,日報入力!BA258,"")</f>
        <v/>
      </c>
      <c r="AQ258" s="68" t="str">
        <f>IF(日報入力!AR258,日報入力!BB258,"")</f>
        <v/>
      </c>
      <c r="AR258" s="68" t="str">
        <f>IF(日報入力!AS258,"N勤","")</f>
        <v/>
      </c>
      <c r="AS258" s="295">
        <f t="shared" si="21"/>
        <v>0</v>
      </c>
      <c r="AT258" s="439">
        <f>日報入力!AY258</f>
        <v>360</v>
      </c>
      <c r="AU258" s="518">
        <f>IF(日報入力!G258,G258*60/E258,"")</f>
        <v>366.66666666666669</v>
      </c>
      <c r="AV258" s="528" t="str">
        <f>IF(日報入力!AT258,日報入力!AT258,"")</f>
        <v/>
      </c>
      <c r="AW258" s="529" t="str">
        <f>IF(日報入力!AT258,AE258/日報入力!AT258,"")</f>
        <v/>
      </c>
      <c r="AX258" s="530">
        <f>IF(1&lt;日報集計!AT258,AT258/(((F258-I258-J258-N258-O258)*60)/(E258)),"")</f>
        <v>0.9</v>
      </c>
      <c r="AY258" s="664">
        <f>IF(日報入力!H258,AT258/(((F258-J258)*60)/E258),"")</f>
        <v>0.83076923076923082</v>
      </c>
      <c r="AZ258" s="664">
        <f>IF(日報入力!I258,AT258/((G258*60)/E258),"")</f>
        <v>0.98181818181818181</v>
      </c>
      <c r="BA258" s="296">
        <f>IF(日報入力!G258,G258/F258,"")</f>
        <v>0.84615384615384615</v>
      </c>
      <c r="BB258" s="386">
        <f t="shared" si="22"/>
        <v>8183.0769230769229</v>
      </c>
      <c r="BC258" s="386">
        <f t="shared" si="23"/>
        <v>8183.0769230769229</v>
      </c>
      <c r="BD258" s="80">
        <f>日報入力!AU258</f>
        <v>0</v>
      </c>
      <c r="BE258" s="534" t="str">
        <f>IF(日報入力!AV258,日報入力!AV258,"")</f>
        <v/>
      </c>
      <c r="BF258" s="534" t="str">
        <f>IF(日報入力!AW258,日報入力!AW258,"")</f>
        <v/>
      </c>
      <c r="BG258" s="398">
        <f>IF(日報入力!G258,日報入力!K258*日報入力!D258*日報入力!BC258,"")</f>
        <v>1.8</v>
      </c>
    </row>
    <row r="259" spans="1:59" ht="19.5" hidden="1" customHeight="1" x14ac:dyDescent="0.15">
      <c r="A259" s="302">
        <v>44442</v>
      </c>
      <c r="B259" s="291">
        <v>22</v>
      </c>
      <c r="C259" s="291">
        <v>3</v>
      </c>
      <c r="D259" s="291">
        <v>482</v>
      </c>
      <c r="E259" s="291">
        <v>172</v>
      </c>
      <c r="F259" s="291">
        <v>455</v>
      </c>
      <c r="G259" s="291">
        <v>365</v>
      </c>
      <c r="H259" s="291">
        <v>455</v>
      </c>
      <c r="I259" s="291">
        <v>30</v>
      </c>
      <c r="J259" s="291"/>
      <c r="K259" s="291"/>
      <c r="L259" s="291">
        <v>10</v>
      </c>
      <c r="M259" s="291"/>
      <c r="N259" s="291"/>
      <c r="O259" s="291">
        <v>10</v>
      </c>
      <c r="P259" s="291"/>
      <c r="Q259" s="291"/>
      <c r="R259" s="291"/>
      <c r="S259" s="291"/>
      <c r="T259" s="291">
        <v>40</v>
      </c>
      <c r="U259" s="291"/>
      <c r="V259" s="378">
        <v>0</v>
      </c>
      <c r="W259" s="291"/>
      <c r="X259" s="291"/>
      <c r="Y259" s="291"/>
      <c r="Z259" s="291"/>
      <c r="AA259" s="291"/>
      <c r="AB259" s="291"/>
      <c r="AC259" s="291"/>
      <c r="AD259" s="291"/>
      <c r="AE259" s="292">
        <v>172</v>
      </c>
      <c r="AF259" s="293" t="s">
        <v>1029</v>
      </c>
      <c r="AG259" s="293">
        <v>2.8</v>
      </c>
      <c r="AH259" s="293">
        <v>364</v>
      </c>
      <c r="AI259" s="294">
        <v>481.59999999999997</v>
      </c>
      <c r="AJ259" s="294">
        <v>481.59999999999997</v>
      </c>
      <c r="AK259" s="294">
        <v>0</v>
      </c>
      <c r="AL259" s="292">
        <v>62608</v>
      </c>
      <c r="AM259" s="292">
        <v>0</v>
      </c>
      <c r="AN259" s="68" t="s">
        <v>2083</v>
      </c>
      <c r="AO259" s="68" t="s">
        <v>1859</v>
      </c>
      <c r="AP259" s="68" t="str">
        <f>IF(日報入力!AQ259,日報入力!BA259,"")</f>
        <v/>
      </c>
      <c r="AQ259" s="68" t="str">
        <f>IF(日報入力!AR259,日報入力!BB259,"")</f>
        <v/>
      </c>
      <c r="AR259" s="68" t="str">
        <f>IF(日報入力!AS259,"N勤","")</f>
        <v/>
      </c>
      <c r="AS259" s="295">
        <f t="shared" si="21"/>
        <v>0</v>
      </c>
      <c r="AT259" s="439">
        <f>日報入力!AY259</f>
        <v>130</v>
      </c>
      <c r="AU259" s="518">
        <f>IF(日報入力!G259,G259*60/E259,"")</f>
        <v>127.32558139534883</v>
      </c>
      <c r="AV259" s="528" t="str">
        <f>IF(日報入力!AT259,日報入力!AT259,"")</f>
        <v/>
      </c>
      <c r="AW259" s="529" t="str">
        <f>IF(日報入力!AT259,AE259/日報入力!AT259,"")</f>
        <v/>
      </c>
      <c r="AX259" s="530">
        <f>IF(1&lt;日報集計!AT259,AT259/(((F259-I259-J259-N259-O259)*60)/(E259)),"")</f>
        <v>0.89799196787148594</v>
      </c>
      <c r="AY259" s="664">
        <f>IF(日報入力!H259,AT259/(((F259-J259)*60)/E259),"")</f>
        <v>0.81904761904761902</v>
      </c>
      <c r="AZ259" s="664">
        <f>IF(日報入力!I259,AT259/((G259*60)/E259),"")</f>
        <v>1.0210045662100458</v>
      </c>
      <c r="BA259" s="296">
        <f>IF(日報入力!G259,G259/F259,"")</f>
        <v>0.80219780219780223</v>
      </c>
      <c r="BB259" s="386">
        <f t="shared" si="22"/>
        <v>8256</v>
      </c>
      <c r="BC259" s="386">
        <f t="shared" si="23"/>
        <v>8256</v>
      </c>
      <c r="BD259" s="80" t="str">
        <f>日報入力!AU259</f>
        <v>KB768WJ台車セット、金型取付ボルト修理</v>
      </c>
      <c r="BE259" s="534" t="str">
        <f>IF(日報入力!AV259,日報入力!AV259,"")</f>
        <v/>
      </c>
      <c r="BF259" s="534" t="str">
        <f>IF(日報入力!AW259,日報入力!AW259,"")</f>
        <v/>
      </c>
      <c r="BG259" s="398">
        <f>IF(日報入力!G259,日報入力!K259*日報入力!D259*日報入力!BC259,"")</f>
        <v>5.16</v>
      </c>
    </row>
    <row r="260" spans="1:59" ht="19.5" hidden="1" customHeight="1" x14ac:dyDescent="0.15">
      <c r="A260" s="302">
        <v>44442</v>
      </c>
      <c r="B260" s="291">
        <v>23</v>
      </c>
      <c r="C260" s="291">
        <v>26</v>
      </c>
      <c r="D260" s="291">
        <v>515</v>
      </c>
      <c r="E260" s="291">
        <v>72</v>
      </c>
      <c r="F260" s="291">
        <v>300</v>
      </c>
      <c r="G260" s="291">
        <v>260</v>
      </c>
      <c r="H260" s="291">
        <v>300</v>
      </c>
      <c r="I260" s="291">
        <v>15</v>
      </c>
      <c r="J260" s="291"/>
      <c r="K260" s="291"/>
      <c r="L260" s="291"/>
      <c r="M260" s="291"/>
      <c r="N260" s="291"/>
      <c r="O260" s="291">
        <v>15</v>
      </c>
      <c r="P260" s="291"/>
      <c r="Q260" s="291"/>
      <c r="R260" s="291"/>
      <c r="S260" s="291"/>
      <c r="T260" s="291">
        <v>10</v>
      </c>
      <c r="U260" s="291"/>
      <c r="V260" s="378">
        <v>0</v>
      </c>
      <c r="W260" s="291"/>
      <c r="X260" s="291"/>
      <c r="Y260" s="291"/>
      <c r="Z260" s="291"/>
      <c r="AA260" s="291"/>
      <c r="AB260" s="291"/>
      <c r="AC260" s="291"/>
      <c r="AD260" s="291"/>
      <c r="AE260" s="292">
        <v>72</v>
      </c>
      <c r="AF260" s="293" t="s">
        <v>1826</v>
      </c>
      <c r="AG260" s="293">
        <v>10.9</v>
      </c>
      <c r="AH260" s="293">
        <v>730</v>
      </c>
      <c r="AI260" s="294">
        <v>784.80000000000007</v>
      </c>
      <c r="AJ260" s="294">
        <v>784.80000000000007</v>
      </c>
      <c r="AK260" s="294">
        <v>0</v>
      </c>
      <c r="AL260" s="292">
        <v>52560</v>
      </c>
      <c r="AM260" s="292">
        <v>0</v>
      </c>
      <c r="AN260" s="68" t="s">
        <v>2089</v>
      </c>
      <c r="AO260" s="68" t="s">
        <v>1861</v>
      </c>
      <c r="AP260" s="68" t="str">
        <f>IF(日報入力!AQ260,日報入力!BA260,"")</f>
        <v/>
      </c>
      <c r="AQ260" s="68" t="str">
        <f>IF(日報入力!AR260,日報入力!BB260,"")</f>
        <v/>
      </c>
      <c r="AR260" s="68" t="str">
        <f>IF(日報入力!AS260,"N勤","")</f>
        <v/>
      </c>
      <c r="AS260" s="295">
        <f t="shared" si="21"/>
        <v>0</v>
      </c>
      <c r="AT260" s="439">
        <f>日報入力!AY260</f>
        <v>180</v>
      </c>
      <c r="AU260" s="518">
        <f>IF(日報入力!G260,G260*60/E260,"")</f>
        <v>216.66666666666666</v>
      </c>
      <c r="AV260" s="528" t="str">
        <f>IF(日報入力!AT260,日報入力!AT260,"")</f>
        <v/>
      </c>
      <c r="AW260" s="529" t="str">
        <f>IF(日報入力!AT260,AE260/日報入力!AT260,"")</f>
        <v/>
      </c>
      <c r="AX260" s="530">
        <f>IF(1&lt;日報集計!AT260,AT260/(((F260-I260-J260-N260-O260)*60)/(E260)),"")</f>
        <v>0.8</v>
      </c>
      <c r="AY260" s="664">
        <f>IF(日報入力!H260,AT260/(((F260-J260)*60)/E260),"")</f>
        <v>0.72</v>
      </c>
      <c r="AZ260" s="664">
        <f>IF(日報入力!I260,AT260/((G260*60)/E260),"")</f>
        <v>0.83076923076923082</v>
      </c>
      <c r="BA260" s="296">
        <f>IF(日報入力!G260,G260/F260,"")</f>
        <v>0.8666666666666667</v>
      </c>
      <c r="BB260" s="386">
        <f t="shared" si="22"/>
        <v>10512</v>
      </c>
      <c r="BC260" s="386">
        <f t="shared" si="23"/>
        <v>10512</v>
      </c>
      <c r="BD260" s="80">
        <f>日報入力!AU260</f>
        <v>0</v>
      </c>
      <c r="BE260" s="534" t="str">
        <f>IF(日報入力!AV260,日報入力!AV260,"")</f>
        <v/>
      </c>
      <c r="BF260" s="534" t="str">
        <f>IF(日報入力!AW260,日報入力!AW260,"")</f>
        <v/>
      </c>
      <c r="BG260" s="398">
        <f>IF(日報入力!G260,日報入力!K260*日報入力!D260*日報入力!BC260,"")</f>
        <v>14.4</v>
      </c>
    </row>
    <row r="261" spans="1:59" ht="19.5" hidden="1" customHeight="1" x14ac:dyDescent="0.15">
      <c r="A261" s="302">
        <v>44442</v>
      </c>
      <c r="B261" s="291">
        <v>29</v>
      </c>
      <c r="C261" s="291">
        <v>35</v>
      </c>
      <c r="D261" s="291">
        <v>584</v>
      </c>
      <c r="E261" s="291">
        <v>77</v>
      </c>
      <c r="F261" s="291">
        <v>465</v>
      </c>
      <c r="G261" s="291">
        <v>325</v>
      </c>
      <c r="H261" s="291">
        <v>232.5</v>
      </c>
      <c r="I261" s="291"/>
      <c r="J261" s="291"/>
      <c r="K261" s="291">
        <v>110</v>
      </c>
      <c r="L261" s="291"/>
      <c r="M261" s="291"/>
      <c r="N261" s="291">
        <v>10</v>
      </c>
      <c r="O261" s="291">
        <v>20</v>
      </c>
      <c r="P261" s="291"/>
      <c r="Q261" s="291"/>
      <c r="R261" s="291"/>
      <c r="S261" s="291"/>
      <c r="T261" s="291"/>
      <c r="U261" s="291"/>
      <c r="V261" s="378">
        <v>1</v>
      </c>
      <c r="W261" s="291"/>
      <c r="X261" s="291"/>
      <c r="Y261" s="291">
        <v>1</v>
      </c>
      <c r="Z261" s="291"/>
      <c r="AA261" s="291"/>
      <c r="AB261" s="291"/>
      <c r="AC261" s="291"/>
      <c r="AD261" s="291"/>
      <c r="AE261" s="292">
        <v>76</v>
      </c>
      <c r="AF261" s="293" t="s">
        <v>1641</v>
      </c>
      <c r="AG261" s="293">
        <v>12</v>
      </c>
      <c r="AH261" s="293">
        <v>902</v>
      </c>
      <c r="AI261" s="294">
        <v>924</v>
      </c>
      <c r="AJ261" s="294">
        <v>912</v>
      </c>
      <c r="AK261" s="294">
        <v>12</v>
      </c>
      <c r="AL261" s="292">
        <v>68552</v>
      </c>
      <c r="AM261" s="292">
        <v>902</v>
      </c>
      <c r="AN261" s="68" t="s">
        <v>1637</v>
      </c>
      <c r="AO261" s="68" t="s">
        <v>1873</v>
      </c>
      <c r="AP261" s="68" t="str">
        <f>IF(日報入力!AQ261,日報入力!BA261,"")</f>
        <v/>
      </c>
      <c r="AQ261" s="68" t="str">
        <f>IF(日報入力!AR261,日報入力!BB261,"")</f>
        <v/>
      </c>
      <c r="AR261" s="68" t="str">
        <f>IF(日報入力!AS261,"N勤","")</f>
        <v/>
      </c>
      <c r="AS261" s="295">
        <f t="shared" si="21"/>
        <v>1.2987012987012988E-2</v>
      </c>
      <c r="AT261" s="439">
        <f>日報入力!AY261</f>
        <v>240</v>
      </c>
      <c r="AU261" s="518">
        <f>IF(日報入力!G261,G261*60/E261,"")</f>
        <v>253.24675324675326</v>
      </c>
      <c r="AV261" s="528" t="str">
        <f>IF(日報入力!AT261,日報入力!AT261,"")</f>
        <v/>
      </c>
      <c r="AW261" s="529" t="str">
        <f>IF(日報入力!AT261,AE261/日報入力!AT261,"")</f>
        <v/>
      </c>
      <c r="AX261" s="530">
        <f>IF(1&lt;日報集計!AT261,AT261/(((F261-I261-J261-N261-O261)*60)/(E261)),"")</f>
        <v>0.70804597701149419</v>
      </c>
      <c r="AY261" s="664">
        <f>IF(日報入力!H261,AT261/(((F261-J261)*60)/E261),"")</f>
        <v>0.66236559139784945</v>
      </c>
      <c r="AZ261" s="664">
        <f>IF(日報入力!I261,AT261/((G261*60)/E261),"")</f>
        <v>0.94769230769230761</v>
      </c>
      <c r="BA261" s="296">
        <f>IF(日報入力!G261,G261/F261,"")</f>
        <v>0.69892473118279574</v>
      </c>
      <c r="BB261" s="386">
        <f t="shared" si="22"/>
        <v>8845.4193548387102</v>
      </c>
      <c r="BC261" s="386">
        <f t="shared" si="23"/>
        <v>17690.83870967742</v>
      </c>
      <c r="BD261" s="80">
        <f>日報入力!AU261</f>
        <v>0</v>
      </c>
      <c r="BE261" s="534" t="str">
        <f>IF(日報入力!AV261,日報入力!AV261,"")</f>
        <v/>
      </c>
      <c r="BF261" s="534" t="str">
        <f>IF(日報入力!AW261,日報入力!AW261,"")</f>
        <v/>
      </c>
      <c r="BG261" s="398">
        <f>IF(日報入力!G261,日報入力!K261*日報入力!D261*日報入力!BC261,"")</f>
        <v>0</v>
      </c>
    </row>
    <row r="262" spans="1:59" ht="19.5" hidden="1" customHeight="1" x14ac:dyDescent="0.15">
      <c r="A262" s="302">
        <v>44442</v>
      </c>
      <c r="B262" s="291">
        <v>29</v>
      </c>
      <c r="C262" s="291">
        <v>21</v>
      </c>
      <c r="D262" s="291">
        <v>584</v>
      </c>
      <c r="E262" s="291">
        <v>65</v>
      </c>
      <c r="F262" s="291">
        <v>330</v>
      </c>
      <c r="G262" s="291">
        <v>300</v>
      </c>
      <c r="H262" s="291">
        <v>330</v>
      </c>
      <c r="I262" s="291">
        <v>10</v>
      </c>
      <c r="J262" s="291"/>
      <c r="K262" s="291"/>
      <c r="L262" s="291">
        <v>20</v>
      </c>
      <c r="M262" s="291"/>
      <c r="N262" s="291"/>
      <c r="O262" s="291"/>
      <c r="P262" s="291"/>
      <c r="Q262" s="291"/>
      <c r="R262" s="291"/>
      <c r="S262" s="291"/>
      <c r="T262" s="291"/>
      <c r="U262" s="291"/>
      <c r="V262" s="378">
        <v>1</v>
      </c>
      <c r="W262" s="291"/>
      <c r="X262" s="291"/>
      <c r="Y262" s="291">
        <v>1</v>
      </c>
      <c r="Z262" s="291"/>
      <c r="AA262" s="291"/>
      <c r="AB262" s="291"/>
      <c r="AC262" s="291"/>
      <c r="AD262" s="291"/>
      <c r="AE262" s="292">
        <v>64</v>
      </c>
      <c r="AF262" s="293" t="s">
        <v>1641</v>
      </c>
      <c r="AG262" s="293">
        <v>12</v>
      </c>
      <c r="AH262" s="293">
        <v>902</v>
      </c>
      <c r="AI262" s="294">
        <v>780</v>
      </c>
      <c r="AJ262" s="294">
        <v>768</v>
      </c>
      <c r="AK262" s="294">
        <v>12</v>
      </c>
      <c r="AL262" s="292">
        <v>57728</v>
      </c>
      <c r="AM262" s="292">
        <v>902</v>
      </c>
      <c r="AN262" s="68" t="s">
        <v>1637</v>
      </c>
      <c r="AO262" s="68" t="s">
        <v>1873</v>
      </c>
      <c r="AP262" s="68" t="str">
        <f>IF(日報入力!AQ262,日報入力!BA262,"")</f>
        <v/>
      </c>
      <c r="AQ262" s="68" t="str">
        <f>IF(日報入力!AR262,日報入力!BB262,"")</f>
        <v/>
      </c>
      <c r="AR262" s="68" t="str">
        <f>IF(日報入力!AS262,"N勤","")</f>
        <v>N勤</v>
      </c>
      <c r="AS262" s="295">
        <f t="shared" si="21"/>
        <v>1.5384615384615385E-2</v>
      </c>
      <c r="AT262" s="439">
        <f>日報入力!AY262</f>
        <v>240</v>
      </c>
      <c r="AU262" s="518">
        <f>IF(日報入力!G262,G262*60/E262,"")</f>
        <v>276.92307692307691</v>
      </c>
      <c r="AV262" s="528" t="str">
        <f>IF(日報入力!AT262,日報入力!AT262,"")</f>
        <v/>
      </c>
      <c r="AW262" s="529" t="str">
        <f>IF(日報入力!AT262,AE262/日報入力!AT262,"")</f>
        <v/>
      </c>
      <c r="AX262" s="530">
        <f>IF(1&lt;日報集計!AT262,AT262/(((F262-I262-J262-N262-O262)*60)/(E262)),"")</f>
        <v>0.81250000000000011</v>
      </c>
      <c r="AY262" s="664">
        <f>IF(日報入力!H262,AT262/(((F262-J262)*60)/E262),"")</f>
        <v>0.78787878787878785</v>
      </c>
      <c r="AZ262" s="664">
        <f>IF(日報入力!I262,AT262/((G262*60)/E262),"")</f>
        <v>0.8666666666666667</v>
      </c>
      <c r="BA262" s="296">
        <f>IF(日報入力!G262,G262/F262,"")</f>
        <v>0.90909090909090906</v>
      </c>
      <c r="BB262" s="386">
        <f t="shared" si="22"/>
        <v>10496</v>
      </c>
      <c r="BC262" s="386">
        <f t="shared" si="23"/>
        <v>10496</v>
      </c>
      <c r="BD262" s="80">
        <f>日報入力!AU262</f>
        <v>0</v>
      </c>
      <c r="BE262" s="534" t="str">
        <f>IF(日報入力!AV262,日報入力!AV262,"")</f>
        <v/>
      </c>
      <c r="BF262" s="534" t="str">
        <f>IF(日報入力!AW262,日報入力!AW262,"")</f>
        <v/>
      </c>
      <c r="BG262" s="398">
        <f>IF(日報入力!G262,日報入力!K262*日報入力!D262*日報入力!BC262,"")</f>
        <v>0</v>
      </c>
    </row>
    <row r="263" spans="1:59" ht="19.5" hidden="1" customHeight="1" x14ac:dyDescent="0.15">
      <c r="A263" s="302">
        <v>44442</v>
      </c>
      <c r="B263" s="291">
        <v>29</v>
      </c>
      <c r="C263" s="291">
        <v>21</v>
      </c>
      <c r="D263" s="291">
        <v>595</v>
      </c>
      <c r="E263" s="291">
        <v>0</v>
      </c>
      <c r="F263" s="291">
        <v>50</v>
      </c>
      <c r="G263" s="291">
        <v>0</v>
      </c>
      <c r="H263" s="291">
        <v>50</v>
      </c>
      <c r="I263" s="291"/>
      <c r="J263" s="291">
        <v>50</v>
      </c>
      <c r="K263" s="291"/>
      <c r="L263" s="291"/>
      <c r="M263" s="291"/>
      <c r="N263" s="291"/>
      <c r="O263" s="291"/>
      <c r="P263" s="291"/>
      <c r="Q263" s="291"/>
      <c r="R263" s="291"/>
      <c r="S263" s="291"/>
      <c r="T263" s="291"/>
      <c r="U263" s="291"/>
      <c r="V263" s="378">
        <v>0</v>
      </c>
      <c r="W263" s="291"/>
      <c r="X263" s="291"/>
      <c r="Y263" s="291"/>
      <c r="Z263" s="291"/>
      <c r="AA263" s="291"/>
      <c r="AB263" s="291"/>
      <c r="AC263" s="291"/>
      <c r="AD263" s="291"/>
      <c r="AE263" s="292">
        <v>0</v>
      </c>
      <c r="AF263" s="293" t="s">
        <v>2147</v>
      </c>
      <c r="AG263" s="293">
        <v>4.5999999999999996</v>
      </c>
      <c r="AH263" s="293">
        <v>532.1</v>
      </c>
      <c r="AI263" s="294">
        <v>0</v>
      </c>
      <c r="AJ263" s="294">
        <v>0</v>
      </c>
      <c r="AK263" s="294">
        <v>0</v>
      </c>
      <c r="AL263" s="292">
        <v>0</v>
      </c>
      <c r="AM263" s="292">
        <v>0</v>
      </c>
      <c r="AN263" s="68" t="s">
        <v>2003</v>
      </c>
      <c r="AO263" s="68" t="s">
        <v>1873</v>
      </c>
      <c r="AP263" s="68" t="str">
        <f>IF(日報入力!AQ263,日報入力!BA263,"")</f>
        <v/>
      </c>
      <c r="AQ263" s="68" t="str">
        <f>IF(日報入力!AR263,日報入力!BB263,"")</f>
        <v/>
      </c>
      <c r="AR263" s="68" t="str">
        <f>IF(日報入力!AS263,"N勤","")</f>
        <v>N勤</v>
      </c>
      <c r="AS263" s="295" t="e">
        <f t="shared" si="21"/>
        <v>#DIV/0!</v>
      </c>
      <c r="AT263" s="439">
        <f>日報入力!AY263</f>
        <v>185</v>
      </c>
      <c r="AU263" s="518" t="e">
        <f>IF(日報入力!G263,G263*60/E263,"")</f>
        <v>#DIV/0!</v>
      </c>
      <c r="AV263" s="528" t="str">
        <f>IF(日報入力!AT263,日報入力!AT263,"")</f>
        <v/>
      </c>
      <c r="AW263" s="529" t="str">
        <f>IF(日報入力!AT263,AE263/日報入力!AT263,"")</f>
        <v/>
      </c>
      <c r="AX263" s="530" t="e">
        <f>IF(1&lt;日報集計!AT263,AT263/(((F263-I263-J263-N263-O263)*60)/(E263)),"")</f>
        <v>#DIV/0!</v>
      </c>
      <c r="AY263" s="664" t="e">
        <f>IF(日報入力!H263,AT263/(((F263-J263)*60)/E263),"")</f>
        <v>#DIV/0!</v>
      </c>
      <c r="AZ263" s="664" t="e">
        <f>IF(日報入力!I263,AT263/((G263*60)/E263),"")</f>
        <v>#DIV/0!</v>
      </c>
      <c r="BA263" s="296">
        <f>IF(日報入力!G263,G263/F263,"")</f>
        <v>0</v>
      </c>
      <c r="BB263" s="386">
        <f t="shared" si="22"/>
        <v>0</v>
      </c>
      <c r="BC263" s="386">
        <f t="shared" si="23"/>
        <v>0</v>
      </c>
      <c r="BD263" s="80">
        <f>日報入力!AU263</f>
        <v>0</v>
      </c>
      <c r="BE263" s="534" t="str">
        <f>IF(日報入力!AV263,日報入力!AV263,"")</f>
        <v/>
      </c>
      <c r="BF263" s="534" t="str">
        <f>IF(日報入力!AW263,日報入力!AW263,"")</f>
        <v/>
      </c>
      <c r="BG263" s="398">
        <f>IF(日報入力!G263,日報入力!K263*日報入力!D263*日報入力!BC263,"")</f>
        <v>0</v>
      </c>
    </row>
    <row r="264" spans="1:59" ht="19.5" hidden="1" customHeight="1" x14ac:dyDescent="0.15">
      <c r="A264" s="302">
        <v>44442</v>
      </c>
      <c r="B264" s="291">
        <v>25</v>
      </c>
      <c r="C264" s="291">
        <v>1</v>
      </c>
      <c r="D264" s="291">
        <v>290</v>
      </c>
      <c r="E264" s="291">
        <v>127</v>
      </c>
      <c r="F264" s="291">
        <v>245</v>
      </c>
      <c r="G264" s="291">
        <v>225</v>
      </c>
      <c r="H264" s="291">
        <v>245</v>
      </c>
      <c r="I264" s="291">
        <v>10</v>
      </c>
      <c r="J264" s="291"/>
      <c r="K264" s="291"/>
      <c r="L264" s="291"/>
      <c r="M264" s="291"/>
      <c r="N264" s="291"/>
      <c r="O264" s="291">
        <v>10</v>
      </c>
      <c r="P264" s="291"/>
      <c r="Q264" s="291"/>
      <c r="R264" s="291"/>
      <c r="S264" s="291"/>
      <c r="T264" s="291"/>
      <c r="U264" s="291"/>
      <c r="V264" s="378">
        <v>0</v>
      </c>
      <c r="W264" s="291"/>
      <c r="X264" s="291"/>
      <c r="Y264" s="291"/>
      <c r="Z264" s="291"/>
      <c r="AA264" s="291"/>
      <c r="AB264" s="291"/>
      <c r="AC264" s="291"/>
      <c r="AD264" s="291"/>
      <c r="AE264" s="292">
        <v>127</v>
      </c>
      <c r="AF264" s="293" t="s">
        <v>134</v>
      </c>
      <c r="AG264" s="293">
        <v>2.4700000000000002</v>
      </c>
      <c r="AH264" s="293">
        <v>244</v>
      </c>
      <c r="AI264" s="294">
        <v>313.69</v>
      </c>
      <c r="AJ264" s="294">
        <v>313.69</v>
      </c>
      <c r="AK264" s="294">
        <v>0</v>
      </c>
      <c r="AL264" s="292">
        <v>30988</v>
      </c>
      <c r="AM264" s="292">
        <v>0</v>
      </c>
      <c r="AN264" s="68" t="s">
        <v>2027</v>
      </c>
      <c r="AO264" s="68" t="s">
        <v>1865</v>
      </c>
      <c r="AP264" s="68" t="str">
        <f>IF(日報入力!AQ264,日報入力!BA264,"")</f>
        <v/>
      </c>
      <c r="AQ264" s="68" t="str">
        <f>IF(日報入力!AR264,日報入力!BB264,"")</f>
        <v/>
      </c>
      <c r="AR264" s="68" t="str">
        <f>IF(日報入力!AS264,"N勤","")</f>
        <v/>
      </c>
      <c r="AS264" s="295">
        <f t="shared" si="21"/>
        <v>0</v>
      </c>
      <c r="AT264" s="439">
        <f>日報入力!AY264</f>
        <v>110</v>
      </c>
      <c r="AU264" s="518">
        <f>IF(日報入力!G264,G264*60/E264,"")</f>
        <v>106.2992125984252</v>
      </c>
      <c r="AV264" s="528" t="str">
        <f>IF(日報入力!AT264,日報入力!AT264,"")</f>
        <v/>
      </c>
      <c r="AW264" s="529" t="str">
        <f>IF(日報入力!AT264,AE264/日報入力!AT264,"")</f>
        <v/>
      </c>
      <c r="AX264" s="530">
        <f>IF(1&lt;日報集計!AT264,AT264/(((F264-I264-J264-N264-O264)*60)/(E264)),"")</f>
        <v>1.0348148148148149</v>
      </c>
      <c r="AY264" s="664">
        <f>IF(日報入力!H264,AT264/(((F264-J264)*60)/E264),"")</f>
        <v>0.9503401360544218</v>
      </c>
      <c r="AZ264" s="664">
        <f>IF(日報入力!I264,AT264/((G264*60)/E264),"")</f>
        <v>1.0348148148148149</v>
      </c>
      <c r="BA264" s="296">
        <f>IF(日報入力!G264,G264/F264,"")</f>
        <v>0.91836734693877553</v>
      </c>
      <c r="BB264" s="386">
        <f t="shared" si="22"/>
        <v>7588.8979591836733</v>
      </c>
      <c r="BC264" s="386">
        <f t="shared" si="23"/>
        <v>7588.8979591836733</v>
      </c>
      <c r="BD264" s="80">
        <f>日報入力!AU264</f>
        <v>0</v>
      </c>
      <c r="BE264" s="534" t="str">
        <f>IF(日報入力!AV264,日報入力!AV264,"")</f>
        <v/>
      </c>
      <c r="BF264" s="534" t="str">
        <f>IF(日報入力!AW264,日報入力!AW264,"")</f>
        <v/>
      </c>
      <c r="BG264" s="398">
        <f>IF(日報入力!G264,日報入力!K264*日報入力!D264*日報入力!BC264,"")</f>
        <v>1.778</v>
      </c>
    </row>
    <row r="265" spans="1:59" ht="19.5" hidden="1" customHeight="1" x14ac:dyDescent="0.15">
      <c r="A265" s="302">
        <v>44442</v>
      </c>
      <c r="B265" s="291">
        <v>35</v>
      </c>
      <c r="C265" s="291">
        <v>8</v>
      </c>
      <c r="D265" s="291">
        <v>3043</v>
      </c>
      <c r="E265" s="291">
        <v>141</v>
      </c>
      <c r="F265" s="291">
        <v>233</v>
      </c>
      <c r="G265" s="291">
        <v>233</v>
      </c>
      <c r="H265" s="291">
        <v>81.55</v>
      </c>
      <c r="I265" s="291"/>
      <c r="J265" s="291"/>
      <c r="K265" s="291"/>
      <c r="L265" s="291"/>
      <c r="M265" s="291"/>
      <c r="N265" s="291"/>
      <c r="O265" s="291"/>
      <c r="P265" s="291"/>
      <c r="Q265" s="291"/>
      <c r="R265" s="291"/>
      <c r="S265" s="291"/>
      <c r="T265" s="291"/>
      <c r="U265" s="291"/>
      <c r="V265" s="378">
        <v>0</v>
      </c>
      <c r="W265" s="291"/>
      <c r="X265" s="291"/>
      <c r="Y265" s="291"/>
      <c r="Z265" s="291"/>
      <c r="AA265" s="291"/>
      <c r="AB265" s="291"/>
      <c r="AC265" s="291"/>
      <c r="AD265" s="291"/>
      <c r="AE265" s="292">
        <v>282</v>
      </c>
      <c r="AF265" s="293" t="s">
        <v>134</v>
      </c>
      <c r="AG265" s="293">
        <v>2</v>
      </c>
      <c r="AH265" s="293">
        <v>121.69999999999999</v>
      </c>
      <c r="AI265" s="294">
        <v>564</v>
      </c>
      <c r="AJ265" s="294">
        <v>564</v>
      </c>
      <c r="AK265" s="294">
        <v>0</v>
      </c>
      <c r="AL265" s="292">
        <v>34319.399999999994</v>
      </c>
      <c r="AM265" s="292">
        <v>0</v>
      </c>
      <c r="AN265" s="68" t="s">
        <v>1927</v>
      </c>
      <c r="AO265" s="68" t="s">
        <v>1367</v>
      </c>
      <c r="AP265" s="68" t="str">
        <f>IF(日報入力!AQ265,日報入力!BA265,"")</f>
        <v/>
      </c>
      <c r="AQ265" s="68" t="str">
        <f>IF(日報入力!AR265,日報入力!BB265,"")</f>
        <v/>
      </c>
      <c r="AR265" s="68" t="str">
        <f>IF(日報入力!AS265,"N勤","")</f>
        <v/>
      </c>
      <c r="AS265" s="295">
        <f t="shared" ref="AS265" si="24">IF(A265,V265/(AE265+V265),"")</f>
        <v>0</v>
      </c>
      <c r="AT265" s="439">
        <f>日報入力!AY265</f>
        <v>100</v>
      </c>
      <c r="AU265" s="518">
        <f>IF(日報入力!G265,G265*60/E265,"")</f>
        <v>99.148936170212764</v>
      </c>
      <c r="AV265" s="528" t="str">
        <f>IF(日報入力!AT265,日報入力!AT265,"")</f>
        <v/>
      </c>
      <c r="AW265" s="529" t="str">
        <f>IF(日報入力!AT265,AE265/日報入力!AT265,"")</f>
        <v/>
      </c>
      <c r="AX265" s="530">
        <f>IF(1&lt;日報集計!AT265,AT265/(((F265-I265-J265-N265-O265)*60)/(E265)),"")</f>
        <v>1.0085836909871244</v>
      </c>
      <c r="AY265" s="664">
        <f>IF(日報入力!H265,AT265/(((F265-J265)*60)/E265),"")</f>
        <v>1.0085836909871244</v>
      </c>
      <c r="AZ265" s="664">
        <f>IF(日報入力!I265,AT265/((G265*60)/E265),"")</f>
        <v>1.0085836909871244</v>
      </c>
      <c r="BA265" s="296">
        <f>IF(日報入力!G265,G265/F265,"")</f>
        <v>1</v>
      </c>
      <c r="BB265" s="386">
        <f t="shared" ref="BB265" si="25">AL265/F265*60</f>
        <v>8837.6137339055786</v>
      </c>
      <c r="BC265" s="386">
        <f t="shared" ref="BC265" si="26">AL265/H265*60</f>
        <v>25250.324954015938</v>
      </c>
      <c r="BD265" s="80">
        <f>日報入力!AU265</f>
        <v>0</v>
      </c>
      <c r="BE265" s="534" t="str">
        <f>IF(日報入力!AV265,日報入力!AV265,"")</f>
        <v/>
      </c>
      <c r="BF265" s="534" t="str">
        <f>IF(日報入力!AW265,日報入力!AW265,"")</f>
        <v/>
      </c>
      <c r="BG265" s="398">
        <f>IF(日報入力!G265,日報入力!K265*日報入力!D265*日報入力!BC265,"")</f>
        <v>19.740000000000002</v>
      </c>
    </row>
    <row r="266" spans="1:59" ht="19.5" hidden="1" customHeight="1" x14ac:dyDescent="0.15">
      <c r="A266" s="302">
        <v>44442</v>
      </c>
      <c r="B266" s="291">
        <v>33</v>
      </c>
      <c r="C266" s="291">
        <v>8</v>
      </c>
      <c r="D266" s="291">
        <v>3023</v>
      </c>
      <c r="E266" s="291">
        <v>33</v>
      </c>
      <c r="F266" s="291">
        <v>330</v>
      </c>
      <c r="G266" s="291">
        <v>330</v>
      </c>
      <c r="H266" s="291">
        <v>115.49999999999999</v>
      </c>
      <c r="I266" s="291"/>
      <c r="J266" s="291"/>
      <c r="K266" s="291"/>
      <c r="L266" s="291"/>
      <c r="M266" s="291"/>
      <c r="N266" s="291"/>
      <c r="O266" s="291"/>
      <c r="P266" s="291"/>
      <c r="Q266" s="291"/>
      <c r="R266" s="291"/>
      <c r="S266" s="291"/>
      <c r="T266" s="291"/>
      <c r="U266" s="291"/>
      <c r="V266" s="378">
        <v>0</v>
      </c>
      <c r="W266" s="291"/>
      <c r="X266" s="291"/>
      <c r="Y266" s="291"/>
      <c r="Z266" s="291"/>
      <c r="AA266" s="291"/>
      <c r="AB266" s="291"/>
      <c r="AC266" s="291"/>
      <c r="AD266" s="291"/>
      <c r="AE266" s="292">
        <v>33</v>
      </c>
      <c r="AF266" s="293" t="s">
        <v>1372</v>
      </c>
      <c r="AG266" s="293">
        <v>16</v>
      </c>
      <c r="AH266" s="293">
        <v>841.6</v>
      </c>
      <c r="AI266" s="294">
        <v>528</v>
      </c>
      <c r="AJ266" s="294">
        <v>528</v>
      </c>
      <c r="AK266" s="294">
        <v>0</v>
      </c>
      <c r="AL266" s="292">
        <v>27772.799999999999</v>
      </c>
      <c r="AM266" s="292">
        <v>0</v>
      </c>
      <c r="AN266" s="68" t="s">
        <v>1494</v>
      </c>
      <c r="AO266" s="68" t="s">
        <v>1881</v>
      </c>
      <c r="AP266" s="68" t="str">
        <f>IF(日報入力!AQ266,日報入力!BA266,"")</f>
        <v/>
      </c>
      <c r="AQ266" s="68" t="str">
        <f>IF(日報入力!AR266,日報入力!BB266,"")</f>
        <v/>
      </c>
      <c r="AR266" s="68" t="str">
        <f>IF(日報入力!AS266,"N勤","")</f>
        <v/>
      </c>
      <c r="AS266" s="295">
        <f t="shared" si="21"/>
        <v>0</v>
      </c>
      <c r="AT266" s="439">
        <f>日報入力!AY266</f>
        <v>360</v>
      </c>
      <c r="AU266" s="518">
        <f>IF(日報入力!G266,G266*60/E266,"")</f>
        <v>600</v>
      </c>
      <c r="AV266" s="528" t="str">
        <f>IF(日報入力!AT266,日報入力!AT266,"")</f>
        <v/>
      </c>
      <c r="AW266" s="529" t="str">
        <f>IF(日報入力!AT266,AE266/日報入力!AT266,"")</f>
        <v/>
      </c>
      <c r="AX266" s="530">
        <f>IF(1&lt;日報集計!AT266,AT266/(((F266-I266-J266-N266-O266)*60)/(E266)),"")</f>
        <v>0.6</v>
      </c>
      <c r="AY266" s="664">
        <f>IF(日報入力!H266,AT266/(((F266-J266)*60)/E266),"")</f>
        <v>0.6</v>
      </c>
      <c r="AZ266" s="664">
        <f>IF(日報入力!I266,AT266/((G266*60)/E266),"")</f>
        <v>0.6</v>
      </c>
      <c r="BA266" s="296">
        <f>IF(日報入力!G266,G266/F266,"")</f>
        <v>1</v>
      </c>
      <c r="BB266" s="386">
        <f t="shared" si="22"/>
        <v>5049.5999999999995</v>
      </c>
      <c r="BC266" s="386">
        <f t="shared" si="23"/>
        <v>14427.428571428572</v>
      </c>
      <c r="BD266" s="80">
        <f>日報入力!AU266</f>
        <v>0</v>
      </c>
      <c r="BE266" s="534" t="str">
        <f>IF(日報入力!AV266,日報入力!AV266,"")</f>
        <v/>
      </c>
      <c r="BF266" s="534" t="str">
        <f>IF(日報入力!AW266,日報入力!AW266,"")</f>
        <v/>
      </c>
      <c r="BG266" s="398">
        <f>IF(日報入力!G266,日報入力!K266*日報入力!D266*日報入力!BC266,"")</f>
        <v>0</v>
      </c>
    </row>
    <row r="267" spans="1:59" ht="19.5" hidden="1" customHeight="1" x14ac:dyDescent="0.15">
      <c r="A267" s="302">
        <v>44442</v>
      </c>
      <c r="B267" s="291">
        <v>34</v>
      </c>
      <c r="C267" s="291">
        <v>8</v>
      </c>
      <c r="D267" s="291">
        <v>3041</v>
      </c>
      <c r="E267" s="291">
        <v>252</v>
      </c>
      <c r="F267" s="291">
        <v>420</v>
      </c>
      <c r="G267" s="291">
        <v>420</v>
      </c>
      <c r="H267" s="291">
        <v>147</v>
      </c>
      <c r="I267" s="291"/>
      <c r="J267" s="291"/>
      <c r="K267" s="291"/>
      <c r="L267" s="291"/>
      <c r="M267" s="291"/>
      <c r="N267" s="291"/>
      <c r="O267" s="291"/>
      <c r="P267" s="291"/>
      <c r="Q267" s="291"/>
      <c r="R267" s="291"/>
      <c r="S267" s="291"/>
      <c r="T267" s="291"/>
      <c r="U267" s="291"/>
      <c r="V267" s="378">
        <v>0</v>
      </c>
      <c r="W267" s="291"/>
      <c r="X267" s="291"/>
      <c r="Y267" s="291"/>
      <c r="Z267" s="291"/>
      <c r="AA267" s="291"/>
      <c r="AB267" s="291"/>
      <c r="AC267" s="291"/>
      <c r="AD267" s="291"/>
      <c r="AE267" s="292">
        <v>252</v>
      </c>
      <c r="AF267" s="293" t="s">
        <v>134</v>
      </c>
      <c r="AG267" s="293">
        <v>1.9</v>
      </c>
      <c r="AH267" s="293">
        <v>123.19999999999999</v>
      </c>
      <c r="AI267" s="294">
        <v>478.79999999999995</v>
      </c>
      <c r="AJ267" s="294">
        <v>478.79999999999995</v>
      </c>
      <c r="AK267" s="294">
        <v>0</v>
      </c>
      <c r="AL267" s="292">
        <v>31046.399999999998</v>
      </c>
      <c r="AM267" s="292">
        <v>0</v>
      </c>
      <c r="AN267" s="68" t="s">
        <v>1926</v>
      </c>
      <c r="AO267" s="68" t="s">
        <v>1883</v>
      </c>
      <c r="AP267" s="68" t="str">
        <f>IF(日報入力!AQ267,日報入力!BA267,"")</f>
        <v/>
      </c>
      <c r="AQ267" s="68" t="str">
        <f>IF(日報入力!AR267,日報入力!BB267,"")</f>
        <v/>
      </c>
      <c r="AR267" s="68" t="str">
        <f>IF(日報入力!AS267,"N勤","")</f>
        <v/>
      </c>
      <c r="AS267" s="295">
        <f t="shared" si="21"/>
        <v>0</v>
      </c>
      <c r="AT267" s="439">
        <f>日報入力!AY267</f>
        <v>100</v>
      </c>
      <c r="AU267" s="518">
        <f>IF(日報入力!G267,G267*60/E267,"")</f>
        <v>100</v>
      </c>
      <c r="AV267" s="528" t="str">
        <f>IF(日報入力!AT267,日報入力!AT267,"")</f>
        <v/>
      </c>
      <c r="AW267" s="529" t="str">
        <f>IF(日報入力!AT267,AE267/日報入力!AT267,"")</f>
        <v/>
      </c>
      <c r="AX267" s="530">
        <f>IF(1&lt;日報集計!AT267,AT267/(((F267-I267-J267-N267-O267)*60)/(E267)),"")</f>
        <v>1</v>
      </c>
      <c r="AY267" s="664">
        <f>IF(日報入力!H267,AT267/(((F267-J267)*60)/E267),"")</f>
        <v>1</v>
      </c>
      <c r="AZ267" s="664">
        <f>IF(日報入力!I267,AT267/((G267*60)/E267),"")</f>
        <v>1</v>
      </c>
      <c r="BA267" s="296">
        <f>IF(日報入力!G267,G267/F267,"")</f>
        <v>1</v>
      </c>
      <c r="BB267" s="386">
        <f t="shared" si="22"/>
        <v>4435.2</v>
      </c>
      <c r="BC267" s="386">
        <f t="shared" si="23"/>
        <v>12672</v>
      </c>
      <c r="BD267" s="80">
        <f>日報入力!AU267</f>
        <v>0</v>
      </c>
      <c r="BE267" s="534" t="str">
        <f>IF(日報入力!AV267,日報入力!AV267,"")</f>
        <v/>
      </c>
      <c r="BF267" s="534" t="str">
        <f>IF(日報入力!AW267,日報入力!AW267,"")</f>
        <v/>
      </c>
      <c r="BG267" s="398">
        <f>IF(日報入力!G267,日報入力!K267*日報入力!D267*日報入力!BC267,"")</f>
        <v>12.600000000000001</v>
      </c>
    </row>
    <row r="268" spans="1:59" ht="19.5" hidden="1" customHeight="1" x14ac:dyDescent="0.15">
      <c r="A268" s="302">
        <v>44442</v>
      </c>
      <c r="B268" s="291">
        <v>34</v>
      </c>
      <c r="C268" s="291">
        <v>82</v>
      </c>
      <c r="D268" s="291">
        <v>3041</v>
      </c>
      <c r="E268" s="291">
        <v>216</v>
      </c>
      <c r="F268" s="291">
        <v>465</v>
      </c>
      <c r="G268" s="291">
        <v>390</v>
      </c>
      <c r="H268" s="291">
        <v>232.5</v>
      </c>
      <c r="I268" s="291"/>
      <c r="J268" s="291"/>
      <c r="K268" s="291"/>
      <c r="L268" s="291"/>
      <c r="M268" s="291"/>
      <c r="N268" s="291"/>
      <c r="O268" s="291">
        <v>15</v>
      </c>
      <c r="P268" s="291"/>
      <c r="Q268" s="291"/>
      <c r="R268" s="291"/>
      <c r="S268" s="291"/>
      <c r="T268" s="291">
        <v>60</v>
      </c>
      <c r="U268" s="291"/>
      <c r="V268" s="378">
        <v>1</v>
      </c>
      <c r="W268" s="291"/>
      <c r="X268" s="291"/>
      <c r="Y268" s="291"/>
      <c r="Z268" s="291"/>
      <c r="AA268" s="291"/>
      <c r="AB268" s="291"/>
      <c r="AC268" s="291"/>
      <c r="AD268" s="291">
        <v>1</v>
      </c>
      <c r="AE268" s="292">
        <v>215</v>
      </c>
      <c r="AF268" s="293" t="s">
        <v>134</v>
      </c>
      <c r="AG268" s="293">
        <v>1.9</v>
      </c>
      <c r="AH268" s="293">
        <v>123.19999999999999</v>
      </c>
      <c r="AI268" s="294">
        <v>410.4</v>
      </c>
      <c r="AJ268" s="294">
        <v>408.5</v>
      </c>
      <c r="AK268" s="294">
        <v>1.8999999999999773</v>
      </c>
      <c r="AL268" s="292">
        <v>26487.999999999996</v>
      </c>
      <c r="AM268" s="292">
        <v>123.19999999999999</v>
      </c>
      <c r="AN268" s="68" t="s">
        <v>1926</v>
      </c>
      <c r="AO268" s="68" t="s">
        <v>1883</v>
      </c>
      <c r="AP268" s="68" t="str">
        <f>IF(日報入力!AQ268,日報入力!BA268,"")</f>
        <v/>
      </c>
      <c r="AQ268" s="68" t="str">
        <f>IF(日報入力!AR268,日報入力!BB268,"")</f>
        <v/>
      </c>
      <c r="AR268" s="68" t="str">
        <f>IF(日報入力!AS268,"N勤","")</f>
        <v>N勤</v>
      </c>
      <c r="AS268" s="295">
        <f t="shared" si="21"/>
        <v>4.6296296296296294E-3</v>
      </c>
      <c r="AT268" s="439">
        <f>日報入力!AY268</f>
        <v>100</v>
      </c>
      <c r="AU268" s="518">
        <f>IF(日報入力!G268,G268*60/E268,"")</f>
        <v>108.33333333333333</v>
      </c>
      <c r="AV268" s="528" t="str">
        <f>IF(日報入力!AT268,日報入力!AT268,"")</f>
        <v/>
      </c>
      <c r="AW268" s="529" t="str">
        <f>IF(日報入力!AT268,AE268/日報入力!AT268,"")</f>
        <v/>
      </c>
      <c r="AX268" s="530">
        <f>IF(1&lt;日報集計!AT268,AT268/(((F268-I268-J268-N268-O268)*60)/(E268)),"")</f>
        <v>0.8</v>
      </c>
      <c r="AY268" s="664">
        <f>IF(日報入力!H268,AT268/(((F268-J268)*60)/E268),"")</f>
        <v>0.77419354838709686</v>
      </c>
      <c r="AZ268" s="664">
        <f>IF(日報入力!I268,AT268/((G268*60)/E268),"")</f>
        <v>0.92307692307692313</v>
      </c>
      <c r="BA268" s="296">
        <f>IF(日報入力!G268,G268/F268,"")</f>
        <v>0.83870967741935487</v>
      </c>
      <c r="BB268" s="386">
        <f t="shared" si="22"/>
        <v>3417.8064516129025</v>
      </c>
      <c r="BC268" s="386">
        <f t="shared" si="23"/>
        <v>6835.612903225805</v>
      </c>
      <c r="BD268" s="80">
        <f>日報入力!AU268</f>
        <v>0</v>
      </c>
      <c r="BE268" s="534" t="str">
        <f>IF(日報入力!AV268,日報入力!AV268,"")</f>
        <v/>
      </c>
      <c r="BF268" s="534" t="str">
        <f>IF(日報入力!AW268,日報入力!AW268,"")</f>
        <v/>
      </c>
      <c r="BG268" s="398">
        <f>IF(日報入力!G268,日報入力!K268*日報入力!D268*日報入力!BC268,"")</f>
        <v>10.8</v>
      </c>
    </row>
    <row r="269" spans="1:59" ht="19.5" hidden="1" customHeight="1" x14ac:dyDescent="0.15">
      <c r="A269" s="302">
        <v>44442</v>
      </c>
      <c r="B269" s="291">
        <v>28</v>
      </c>
      <c r="C269" s="291">
        <v>19</v>
      </c>
      <c r="D269" s="291">
        <v>3056</v>
      </c>
      <c r="E269" s="291">
        <v>27</v>
      </c>
      <c r="F269" s="291">
        <v>120</v>
      </c>
      <c r="G269" s="291">
        <v>120</v>
      </c>
      <c r="H269" s="291">
        <v>60</v>
      </c>
      <c r="I269" s="291"/>
      <c r="J269" s="291"/>
      <c r="K269" s="291"/>
      <c r="L269" s="291"/>
      <c r="M269" s="291"/>
      <c r="N269" s="291"/>
      <c r="O269" s="291"/>
      <c r="P269" s="291"/>
      <c r="Q269" s="291"/>
      <c r="R269" s="291"/>
      <c r="S269" s="291"/>
      <c r="T269" s="291"/>
      <c r="U269" s="291"/>
      <c r="V269" s="378">
        <v>4</v>
      </c>
      <c r="W269" s="291"/>
      <c r="X269" s="291"/>
      <c r="Y269" s="291">
        <v>4</v>
      </c>
      <c r="Z269" s="291"/>
      <c r="AA269" s="291"/>
      <c r="AB269" s="291"/>
      <c r="AC269" s="291"/>
      <c r="AD269" s="291"/>
      <c r="AE269" s="292">
        <v>212</v>
      </c>
      <c r="AF269" s="293" t="s">
        <v>1031</v>
      </c>
      <c r="AG269" s="293">
        <v>4.2000000000000003E-2</v>
      </c>
      <c r="AH269" s="293">
        <v>20</v>
      </c>
      <c r="AI269" s="294">
        <v>9.072000000000001</v>
      </c>
      <c r="AJ269" s="294">
        <v>8.9039999999999999</v>
      </c>
      <c r="AK269" s="294">
        <v>0.16800000000000104</v>
      </c>
      <c r="AL269" s="292">
        <v>4240</v>
      </c>
      <c r="AM269" s="292">
        <v>80</v>
      </c>
      <c r="AN269" s="68" t="s">
        <v>1940</v>
      </c>
      <c r="AO269" s="68" t="s">
        <v>1871</v>
      </c>
      <c r="AP269" s="68" t="str">
        <f>IF(日報入力!AQ269,日報入力!BA269,"")</f>
        <v/>
      </c>
      <c r="AQ269" s="68" t="str">
        <f>IF(日報入力!AR269,日報入力!BB269,"")</f>
        <v/>
      </c>
      <c r="AR269" s="68" t="str">
        <f>IF(日報入力!AS269,"N勤","")</f>
        <v>N勤</v>
      </c>
      <c r="AS269" s="295">
        <f t="shared" si="21"/>
        <v>1.8518518518518517E-2</v>
      </c>
      <c r="AT269" s="439">
        <f>日報入力!AY269</f>
        <v>100</v>
      </c>
      <c r="AU269" s="518">
        <f>IF(日報入力!G269,G269*60/E269,"")</f>
        <v>266.66666666666669</v>
      </c>
      <c r="AV269" s="528" t="str">
        <f>IF(日報入力!AT269,日報入力!AT269,"")</f>
        <v/>
      </c>
      <c r="AW269" s="529" t="str">
        <f>IF(日報入力!AT269,AE269/日報入力!AT269,"")</f>
        <v/>
      </c>
      <c r="AX269" s="530">
        <f>IF(1&lt;日報集計!AT269,AT269/(((F269-I269-J269-N269-O269)*60)/(E269)),"")</f>
        <v>0.375</v>
      </c>
      <c r="AY269" s="664">
        <f>IF(日報入力!H269,AT269/(((F269-J269)*60)/E269),"")</f>
        <v>0.375</v>
      </c>
      <c r="AZ269" s="664">
        <f>IF(日報入力!I269,AT269/((G269*60)/E269),"")</f>
        <v>0.375</v>
      </c>
      <c r="BA269" s="296">
        <f>IF(日報入力!G269,G269/F269,"")</f>
        <v>1</v>
      </c>
      <c r="BB269" s="386">
        <f t="shared" si="22"/>
        <v>2120</v>
      </c>
      <c r="BC269" s="386">
        <f t="shared" si="23"/>
        <v>4240</v>
      </c>
      <c r="BD269" s="80">
        <f>日報入力!AU269</f>
        <v>0</v>
      </c>
      <c r="BE269" s="534" t="str">
        <f>IF(日報入力!AV269,日報入力!AV269,"")</f>
        <v/>
      </c>
      <c r="BF269" s="534" t="str">
        <f>IF(日報入力!AW269,日報入力!AW269,"")</f>
        <v/>
      </c>
      <c r="BG269" s="398">
        <f>IF(日報入力!G269,日報入力!K269*日報入力!D269*日報入力!BC269,"")</f>
        <v>0</v>
      </c>
    </row>
    <row r="270" spans="1:59" ht="19.5" hidden="1" customHeight="1" x14ac:dyDescent="0.15">
      <c r="A270" s="302">
        <v>44442</v>
      </c>
      <c r="B270" s="291">
        <v>997</v>
      </c>
      <c r="C270" s="291">
        <v>9</v>
      </c>
      <c r="D270" s="291">
        <v>928</v>
      </c>
      <c r="E270" s="291">
        <v>324</v>
      </c>
      <c r="F270" s="291">
        <v>150</v>
      </c>
      <c r="G270" s="291">
        <v>150</v>
      </c>
      <c r="H270" s="291">
        <v>300</v>
      </c>
      <c r="I270" s="291"/>
      <c r="J270" s="291"/>
      <c r="K270" s="291"/>
      <c r="L270" s="291"/>
      <c r="M270" s="291"/>
      <c r="N270" s="291"/>
      <c r="O270" s="291"/>
      <c r="P270" s="291"/>
      <c r="Q270" s="291"/>
      <c r="R270" s="291"/>
      <c r="S270" s="291"/>
      <c r="T270" s="291"/>
      <c r="U270" s="291"/>
      <c r="V270" s="378">
        <v>0</v>
      </c>
      <c r="W270" s="291"/>
      <c r="X270" s="291"/>
      <c r="Y270" s="291"/>
      <c r="Z270" s="291"/>
      <c r="AA270" s="291"/>
      <c r="AB270" s="291"/>
      <c r="AC270" s="291"/>
      <c r="AD270" s="291"/>
      <c r="AE270" s="292">
        <v>324</v>
      </c>
      <c r="AF270" s="293">
        <v>0</v>
      </c>
      <c r="AG270" s="293">
        <v>0</v>
      </c>
      <c r="AH270" s="293">
        <v>30</v>
      </c>
      <c r="AI270" s="294">
        <v>0</v>
      </c>
      <c r="AJ270" s="294">
        <v>0</v>
      </c>
      <c r="AK270" s="294">
        <v>0</v>
      </c>
      <c r="AL270" s="292">
        <v>9720</v>
      </c>
      <c r="AM270" s="292">
        <v>0</v>
      </c>
      <c r="AN270" s="68" t="s">
        <v>1947</v>
      </c>
      <c r="AO270" s="68" t="s">
        <v>122</v>
      </c>
      <c r="AP270" s="68" t="str">
        <f>IF(日報入力!AQ270,日報入力!BA270,"")</f>
        <v>ハンダ</v>
      </c>
      <c r="AQ270" s="68" t="str">
        <f>IF(日報入力!AR270,日報入力!BB270,"")</f>
        <v/>
      </c>
      <c r="AR270" s="68" t="str">
        <f>IF(日報入力!AS270,"N勤","")</f>
        <v/>
      </c>
      <c r="AS270" s="295">
        <f t="shared" si="21"/>
        <v>0</v>
      </c>
      <c r="AT270" s="439">
        <f>日報入力!AY270</f>
        <v>22</v>
      </c>
      <c r="AU270" s="518">
        <f>IF(日報入力!G270,G270*60/E270,"")</f>
        <v>27.777777777777779</v>
      </c>
      <c r="AV270" s="528" t="str">
        <f>IF(日報入力!AT270,日報入力!AT270,"")</f>
        <v/>
      </c>
      <c r="AW270" s="529" t="str">
        <f>IF(日報入力!AT270,AE270/日報入力!AT270,"")</f>
        <v/>
      </c>
      <c r="AX270" s="530">
        <f>IF(1&lt;日報集計!AT270,AT270/(((F270-I270-J270-N270-O270)*60)/(E270)),"")</f>
        <v>0.79199999999999993</v>
      </c>
      <c r="AY270" s="664">
        <f>IF(日報入力!H270,AT270/(((F270-J270)*60)/E270),"")</f>
        <v>0.79199999999999993</v>
      </c>
      <c r="AZ270" s="664">
        <f>IF(日報入力!I270,AT270/((G270*60)/E270),"")</f>
        <v>0.79199999999999993</v>
      </c>
      <c r="BA270" s="296">
        <f>IF(日報入力!G270,G270/F270,"")</f>
        <v>1</v>
      </c>
      <c r="BB270" s="386">
        <f t="shared" si="22"/>
        <v>3888</v>
      </c>
      <c r="BC270" s="386">
        <f t="shared" si="23"/>
        <v>1944</v>
      </c>
      <c r="BD270" s="80">
        <f>日報入力!AU270</f>
        <v>0</v>
      </c>
      <c r="BE270" s="534" t="str">
        <f>IF(日報入力!AV270,日報入力!AV270,"")</f>
        <v/>
      </c>
      <c r="BF270" s="534" t="str">
        <f>IF(日報入力!AW270,日報入力!AW270,"")</f>
        <v/>
      </c>
      <c r="BG270" s="398">
        <f>IF(日報入力!G270,日報入力!K270*日報入力!D270*日報入力!BC270,"")</f>
        <v>0</v>
      </c>
    </row>
    <row r="271" spans="1:59" ht="19.5" hidden="1" customHeight="1" x14ac:dyDescent="0.15">
      <c r="A271" s="302">
        <v>44442</v>
      </c>
      <c r="B271" s="291">
        <v>997</v>
      </c>
      <c r="C271" s="291">
        <v>9</v>
      </c>
      <c r="D271" s="291">
        <v>934</v>
      </c>
      <c r="E271" s="291">
        <v>216</v>
      </c>
      <c r="F271" s="291">
        <v>120</v>
      </c>
      <c r="G271" s="291">
        <v>120</v>
      </c>
      <c r="H271" s="291">
        <v>240</v>
      </c>
      <c r="I271" s="291"/>
      <c r="J271" s="291"/>
      <c r="K271" s="291"/>
      <c r="L271" s="291"/>
      <c r="M271" s="291"/>
      <c r="N271" s="291"/>
      <c r="O271" s="291"/>
      <c r="P271" s="291"/>
      <c r="Q271" s="291"/>
      <c r="R271" s="291"/>
      <c r="S271" s="291"/>
      <c r="T271" s="291"/>
      <c r="U271" s="291"/>
      <c r="V271" s="378">
        <v>0</v>
      </c>
      <c r="W271" s="291"/>
      <c r="X271" s="291"/>
      <c r="Y271" s="291"/>
      <c r="Z271" s="291"/>
      <c r="AA271" s="291"/>
      <c r="AB271" s="291"/>
      <c r="AC271" s="291"/>
      <c r="AD271" s="291"/>
      <c r="AE271" s="292">
        <v>216</v>
      </c>
      <c r="AF271" s="293">
        <v>0</v>
      </c>
      <c r="AG271" s="293">
        <v>0</v>
      </c>
      <c r="AH271" s="293">
        <v>45</v>
      </c>
      <c r="AI271" s="294">
        <v>0</v>
      </c>
      <c r="AJ271" s="294">
        <v>0</v>
      </c>
      <c r="AK271" s="294">
        <v>0</v>
      </c>
      <c r="AL271" s="292">
        <v>9720</v>
      </c>
      <c r="AM271" s="292">
        <v>0</v>
      </c>
      <c r="AN271" s="68" t="s">
        <v>1535</v>
      </c>
      <c r="AO271" s="68" t="s">
        <v>122</v>
      </c>
      <c r="AP271" s="68" t="str">
        <f>IF(日報入力!AQ271,日報入力!BA271,"")</f>
        <v>ハンダ</v>
      </c>
      <c r="AQ271" s="68" t="str">
        <f>IF(日報入力!AR271,日報入力!BB271,"")</f>
        <v/>
      </c>
      <c r="AR271" s="68" t="str">
        <f>IF(日報入力!AS271,"N勤","")</f>
        <v/>
      </c>
      <c r="AS271" s="295">
        <f t="shared" si="21"/>
        <v>0</v>
      </c>
      <c r="AT271" s="439">
        <f>日報入力!AY271</f>
        <v>36</v>
      </c>
      <c r="AU271" s="518">
        <f>IF(日報入力!G271,G271*60/E271,"")</f>
        <v>33.333333333333336</v>
      </c>
      <c r="AV271" s="528" t="str">
        <f>IF(日報入力!AT271,日報入力!AT271,"")</f>
        <v/>
      </c>
      <c r="AW271" s="529" t="str">
        <f>IF(日報入力!AT271,AE271/日報入力!AT271,"")</f>
        <v/>
      </c>
      <c r="AX271" s="530">
        <f>IF(1&lt;日報集計!AT271,AT271/(((F271-I271-J271-N271-O271)*60)/(E271)),"")</f>
        <v>1.0799999999999998</v>
      </c>
      <c r="AY271" s="664">
        <f>IF(日報入力!H271,AT271/(((F271-J271)*60)/E271),"")</f>
        <v>1.0799999999999998</v>
      </c>
      <c r="AZ271" s="664">
        <f>IF(日報入力!I271,AT271/((G271*60)/E271),"")</f>
        <v>1.0799999999999998</v>
      </c>
      <c r="BA271" s="296">
        <f>IF(日報入力!G271,G271/F271,"")</f>
        <v>1</v>
      </c>
      <c r="BB271" s="386">
        <f t="shared" si="22"/>
        <v>4860</v>
      </c>
      <c r="BC271" s="386">
        <f t="shared" si="23"/>
        <v>2430</v>
      </c>
      <c r="BD271" s="80">
        <f>日報入力!AU271</f>
        <v>0</v>
      </c>
      <c r="BE271" s="534" t="str">
        <f>IF(日報入力!AV271,日報入力!AV271,"")</f>
        <v/>
      </c>
      <c r="BF271" s="534" t="str">
        <f>IF(日報入力!AW271,日報入力!AW271,"")</f>
        <v/>
      </c>
      <c r="BG271" s="398">
        <f>IF(日報入力!G271,日報入力!K271*日報入力!D271*日報入力!BC271,"")</f>
        <v>0</v>
      </c>
    </row>
    <row r="272" spans="1:59" ht="19.5" hidden="1" customHeight="1" x14ac:dyDescent="0.15">
      <c r="A272" s="302">
        <v>44442</v>
      </c>
      <c r="B272" s="291">
        <v>997</v>
      </c>
      <c r="C272" s="291">
        <v>9</v>
      </c>
      <c r="D272" s="291">
        <v>933</v>
      </c>
      <c r="E272" s="291">
        <v>156</v>
      </c>
      <c r="F272" s="291">
        <v>135</v>
      </c>
      <c r="G272" s="291">
        <v>135</v>
      </c>
      <c r="H272" s="291">
        <v>270</v>
      </c>
      <c r="I272" s="291"/>
      <c r="J272" s="291"/>
      <c r="K272" s="291"/>
      <c r="L272" s="291"/>
      <c r="M272" s="291"/>
      <c r="N272" s="291"/>
      <c r="O272" s="291"/>
      <c r="P272" s="291"/>
      <c r="Q272" s="291"/>
      <c r="R272" s="291"/>
      <c r="S272" s="291"/>
      <c r="T272" s="291"/>
      <c r="U272" s="291"/>
      <c r="V272" s="378">
        <v>0</v>
      </c>
      <c r="W272" s="291"/>
      <c r="X272" s="291"/>
      <c r="Y272" s="291"/>
      <c r="Z272" s="291"/>
      <c r="AA272" s="291"/>
      <c r="AB272" s="291"/>
      <c r="AC272" s="291"/>
      <c r="AD272" s="291"/>
      <c r="AE272" s="292">
        <v>156</v>
      </c>
      <c r="AF272" s="293">
        <v>0</v>
      </c>
      <c r="AG272" s="293">
        <v>0</v>
      </c>
      <c r="AH272" s="293">
        <v>71</v>
      </c>
      <c r="AI272" s="294">
        <v>0</v>
      </c>
      <c r="AJ272" s="294">
        <v>0</v>
      </c>
      <c r="AK272" s="294">
        <v>0</v>
      </c>
      <c r="AL272" s="292">
        <v>11076</v>
      </c>
      <c r="AM272" s="292">
        <v>0</v>
      </c>
      <c r="AN272" s="68" t="s">
        <v>1537</v>
      </c>
      <c r="AO272" s="68" t="s">
        <v>122</v>
      </c>
      <c r="AP272" s="68" t="str">
        <f>IF(日報入力!AQ272,日報入力!BA272,"")</f>
        <v>ハンダ</v>
      </c>
      <c r="AQ272" s="68" t="str">
        <f>IF(日報入力!AR272,日報入力!BB272,"")</f>
        <v/>
      </c>
      <c r="AR272" s="68" t="str">
        <f>IF(日報入力!AS272,"N勤","")</f>
        <v/>
      </c>
      <c r="AS272" s="295">
        <f t="shared" si="21"/>
        <v>0</v>
      </c>
      <c r="AT272" s="439">
        <f>日報入力!AY272</f>
        <v>53</v>
      </c>
      <c r="AU272" s="518">
        <f>IF(日報入力!G272,G272*60/E272,"")</f>
        <v>51.92307692307692</v>
      </c>
      <c r="AV272" s="528" t="str">
        <f>IF(日報入力!AT272,日報入力!AT272,"")</f>
        <v/>
      </c>
      <c r="AW272" s="529" t="str">
        <f>IF(日報入力!AT272,AE272/日報入力!AT272,"")</f>
        <v/>
      </c>
      <c r="AX272" s="530">
        <f>IF(1&lt;日報集計!AT272,AT272/(((F272-I272-J272-N272-O272)*60)/(E272)),"")</f>
        <v>1.0207407407407407</v>
      </c>
      <c r="AY272" s="664">
        <f>IF(日報入力!H272,AT272/(((F272-J272)*60)/E272),"")</f>
        <v>1.0207407407407407</v>
      </c>
      <c r="AZ272" s="664">
        <f>IF(日報入力!I272,AT272/((G272*60)/E272),"")</f>
        <v>1.0207407407407407</v>
      </c>
      <c r="BA272" s="296">
        <f>IF(日報入力!G272,G272/F272,"")</f>
        <v>1</v>
      </c>
      <c r="BB272" s="386">
        <f t="shared" si="22"/>
        <v>4922.666666666667</v>
      </c>
      <c r="BC272" s="386">
        <f t="shared" si="23"/>
        <v>2461.3333333333335</v>
      </c>
      <c r="BD272" s="80">
        <f>日報入力!AU272</f>
        <v>0</v>
      </c>
      <c r="BE272" s="534" t="str">
        <f>IF(日報入力!AV272,日報入力!AV272,"")</f>
        <v/>
      </c>
      <c r="BF272" s="534" t="str">
        <f>IF(日報入力!AW272,日報入力!AW272,"")</f>
        <v/>
      </c>
      <c r="BG272" s="398">
        <f>IF(日報入力!G272,日報入力!K272*日報入力!D272*日報入力!BC272,"")</f>
        <v>0</v>
      </c>
    </row>
    <row r="273" spans="1:59" ht="19.5" hidden="1" customHeight="1" x14ac:dyDescent="0.15">
      <c r="A273" s="302">
        <v>44442</v>
      </c>
      <c r="B273" s="291">
        <v>997</v>
      </c>
      <c r="C273" s="291">
        <v>9</v>
      </c>
      <c r="D273" s="291">
        <v>925</v>
      </c>
      <c r="E273" s="291">
        <v>54</v>
      </c>
      <c r="F273" s="291">
        <v>60</v>
      </c>
      <c r="G273" s="291">
        <v>60</v>
      </c>
      <c r="H273" s="291">
        <v>120</v>
      </c>
      <c r="I273" s="291"/>
      <c r="J273" s="291"/>
      <c r="K273" s="291"/>
      <c r="L273" s="291"/>
      <c r="M273" s="291"/>
      <c r="N273" s="291"/>
      <c r="O273" s="291"/>
      <c r="P273" s="291"/>
      <c r="Q273" s="291"/>
      <c r="R273" s="291"/>
      <c r="S273" s="291"/>
      <c r="T273" s="291"/>
      <c r="U273" s="291"/>
      <c r="V273" s="378">
        <v>0</v>
      </c>
      <c r="W273" s="291"/>
      <c r="X273" s="291"/>
      <c r="Y273" s="291"/>
      <c r="Z273" s="291"/>
      <c r="AA273" s="291"/>
      <c r="AB273" s="291"/>
      <c r="AC273" s="291"/>
      <c r="AD273" s="291"/>
      <c r="AE273" s="292">
        <v>54</v>
      </c>
      <c r="AF273" s="293">
        <v>0</v>
      </c>
      <c r="AG273" s="293">
        <v>0</v>
      </c>
      <c r="AH273" s="293">
        <v>62</v>
      </c>
      <c r="AI273" s="294">
        <v>0</v>
      </c>
      <c r="AJ273" s="294">
        <v>0</v>
      </c>
      <c r="AK273" s="294">
        <v>0</v>
      </c>
      <c r="AL273" s="292">
        <v>3348</v>
      </c>
      <c r="AM273" s="292">
        <v>0</v>
      </c>
      <c r="AN273" s="68" t="s">
        <v>1533</v>
      </c>
      <c r="AO273" s="68" t="s">
        <v>122</v>
      </c>
      <c r="AP273" s="68" t="str">
        <f>IF(日報入力!AQ273,日報入力!BA273,"")</f>
        <v>ハンダ</v>
      </c>
      <c r="AQ273" s="68" t="str">
        <f>IF(日報入力!AR273,日報入力!BB273,"")</f>
        <v/>
      </c>
      <c r="AR273" s="68" t="str">
        <f>IF(日報入力!AS273,"N勤","")</f>
        <v/>
      </c>
      <c r="AS273" s="295">
        <f t="shared" si="21"/>
        <v>0</v>
      </c>
      <c r="AT273" s="439">
        <f>日報入力!AY273</f>
        <v>46</v>
      </c>
      <c r="AU273" s="518">
        <f>IF(日報入力!G273,G273*60/E273,"")</f>
        <v>66.666666666666671</v>
      </c>
      <c r="AV273" s="528" t="str">
        <f>IF(日報入力!AT273,日報入力!AT273,"")</f>
        <v/>
      </c>
      <c r="AW273" s="529" t="str">
        <f>IF(日報入力!AT273,AE273/日報入力!AT273,"")</f>
        <v/>
      </c>
      <c r="AX273" s="530">
        <f>IF(1&lt;日報集計!AT273,AT273/(((F273-I273-J273-N273-O273)*60)/(E273)),"")</f>
        <v>0.69</v>
      </c>
      <c r="AY273" s="664">
        <f>IF(日報入力!H273,AT273/(((F273-J273)*60)/E273),"")</f>
        <v>0.69</v>
      </c>
      <c r="AZ273" s="664">
        <f>IF(日報入力!I273,AT273/((G273*60)/E273),"")</f>
        <v>0.69</v>
      </c>
      <c r="BA273" s="296">
        <f>IF(日報入力!G273,G273/F273,"")</f>
        <v>1</v>
      </c>
      <c r="BB273" s="386">
        <f t="shared" si="22"/>
        <v>3348</v>
      </c>
      <c r="BC273" s="386">
        <f t="shared" si="23"/>
        <v>1674</v>
      </c>
      <c r="BD273" s="80">
        <f>日報入力!AU273</f>
        <v>0</v>
      </c>
      <c r="BE273" s="534" t="str">
        <f>IF(日報入力!AV273,日報入力!AV273,"")</f>
        <v/>
      </c>
      <c r="BF273" s="534" t="str">
        <f>IF(日報入力!AW273,日報入力!AW273,"")</f>
        <v/>
      </c>
      <c r="BG273" s="398">
        <f>IF(日報入力!G273,日報入力!K273*日報入力!D273*日報入力!BC273,"")</f>
        <v>0</v>
      </c>
    </row>
    <row r="274" spans="1:59" ht="19.5" hidden="1" customHeight="1" x14ac:dyDescent="0.15">
      <c r="A274" s="302">
        <v>44442</v>
      </c>
      <c r="B274" s="291">
        <v>997</v>
      </c>
      <c r="C274" s="291">
        <v>1</v>
      </c>
      <c r="D274" s="291">
        <v>991</v>
      </c>
      <c r="E274" s="291">
        <v>0</v>
      </c>
      <c r="F274" s="291">
        <v>220</v>
      </c>
      <c r="G274" s="291">
        <v>180</v>
      </c>
      <c r="H274" s="291">
        <v>220</v>
      </c>
      <c r="I274" s="291"/>
      <c r="J274" s="291"/>
      <c r="K274" s="291"/>
      <c r="L274" s="291"/>
      <c r="M274" s="291"/>
      <c r="N274" s="291"/>
      <c r="O274" s="291"/>
      <c r="P274" s="291"/>
      <c r="Q274" s="291"/>
      <c r="R274" s="291"/>
      <c r="S274" s="291"/>
      <c r="T274" s="291">
        <v>40</v>
      </c>
      <c r="U274" s="291"/>
      <c r="V274" s="378">
        <v>0</v>
      </c>
      <c r="W274" s="291"/>
      <c r="X274" s="291"/>
      <c r="Y274" s="291"/>
      <c r="Z274" s="291"/>
      <c r="AA274" s="291"/>
      <c r="AB274" s="291"/>
      <c r="AC274" s="291"/>
      <c r="AD274" s="291"/>
      <c r="AE274" s="292">
        <v>0</v>
      </c>
      <c r="AF274" s="293">
        <v>0</v>
      </c>
      <c r="AG274" s="293">
        <v>0</v>
      </c>
      <c r="AH274" s="293">
        <v>0</v>
      </c>
      <c r="AI274" s="294">
        <v>0</v>
      </c>
      <c r="AJ274" s="294">
        <v>0</v>
      </c>
      <c r="AK274" s="294">
        <v>0</v>
      </c>
      <c r="AL274" s="292">
        <v>0</v>
      </c>
      <c r="AM274" s="292">
        <v>0</v>
      </c>
      <c r="AN274" s="68" t="s">
        <v>1475</v>
      </c>
      <c r="AO274" s="68" t="s">
        <v>122</v>
      </c>
      <c r="AP274" s="68" t="str">
        <f>IF(日報入力!AQ274,日報入力!BA274,"")</f>
        <v/>
      </c>
      <c r="AQ274" s="68" t="str">
        <f>IF(日報入力!AR274,日報入力!BB274,"")</f>
        <v/>
      </c>
      <c r="AR274" s="68" t="str">
        <f>IF(日報入力!AS274,"N勤","")</f>
        <v/>
      </c>
      <c r="AS274" s="295" t="e">
        <f t="shared" si="21"/>
        <v>#DIV/0!</v>
      </c>
      <c r="AT274" s="439">
        <f>日報入力!AY274</f>
        <v>0</v>
      </c>
      <c r="AU274" s="518" t="e">
        <f>IF(日報入力!G274,G274*60/E274,"")</f>
        <v>#DIV/0!</v>
      </c>
      <c r="AV274" s="528" t="str">
        <f>IF(日報入力!AT274,日報入力!AT274,"")</f>
        <v/>
      </c>
      <c r="AW274" s="529" t="str">
        <f>IF(日報入力!AT274,AE274/日報入力!AT274,"")</f>
        <v/>
      </c>
      <c r="AX274" s="530" t="str">
        <f>IF(1&lt;日報集計!AT274,AT274/(((F274-I274-J274-N274-O274)*60)/(E274)),"")</f>
        <v/>
      </c>
      <c r="AY274" s="664" t="e">
        <f>IF(日報入力!H274,AT274/(((F274-J274)*60)/E274),"")</f>
        <v>#DIV/0!</v>
      </c>
      <c r="AZ274" s="664" t="e">
        <f>IF(日報入力!I274,AT274/((G274*60)/E274),"")</f>
        <v>#DIV/0!</v>
      </c>
      <c r="BA274" s="296">
        <f>IF(日報入力!G274,G274/F274,"")</f>
        <v>0.81818181818181823</v>
      </c>
      <c r="BB274" s="386">
        <f t="shared" si="22"/>
        <v>0</v>
      </c>
      <c r="BC274" s="386">
        <f t="shared" si="23"/>
        <v>0</v>
      </c>
      <c r="BD274" s="80" t="str">
        <f>日報入力!AU274</f>
        <v>KHR721WJ</v>
      </c>
      <c r="BE274" s="534" t="str">
        <f>IF(日報入力!AV274,日報入力!AV274,"")</f>
        <v/>
      </c>
      <c r="BF274" s="534" t="str">
        <f>IF(日報入力!AW274,日報入力!AW274,"")</f>
        <v/>
      </c>
      <c r="BG274" s="398">
        <f>IF(日報入力!G274,日報入力!K274*日報入力!D274*日報入力!BC274,"")</f>
        <v>0</v>
      </c>
    </row>
    <row r="275" spans="1:59" ht="19.5" hidden="1" customHeight="1" x14ac:dyDescent="0.15">
      <c r="A275" s="302">
        <v>44442</v>
      </c>
      <c r="B275" s="291">
        <v>51</v>
      </c>
      <c r="C275" s="291">
        <v>2</v>
      </c>
      <c r="D275" s="291">
        <v>953</v>
      </c>
      <c r="E275" s="291">
        <v>0</v>
      </c>
      <c r="F275" s="291">
        <v>465</v>
      </c>
      <c r="G275" s="291">
        <v>465</v>
      </c>
      <c r="H275" s="291">
        <v>465</v>
      </c>
      <c r="I275" s="291"/>
      <c r="J275" s="291"/>
      <c r="K275" s="291"/>
      <c r="L275" s="291"/>
      <c r="M275" s="291"/>
      <c r="N275" s="291"/>
      <c r="O275" s="291"/>
      <c r="P275" s="291"/>
      <c r="Q275" s="291"/>
      <c r="R275" s="291"/>
      <c r="S275" s="291"/>
      <c r="T275" s="291"/>
      <c r="U275" s="291"/>
      <c r="V275" s="378">
        <v>0</v>
      </c>
      <c r="W275" s="291"/>
      <c r="X275" s="291"/>
      <c r="Y275" s="291"/>
      <c r="Z275" s="291"/>
      <c r="AA275" s="291"/>
      <c r="AB275" s="291"/>
      <c r="AC275" s="291"/>
      <c r="AD275" s="291"/>
      <c r="AE275" s="292">
        <v>0</v>
      </c>
      <c r="AF275" s="293">
        <v>0</v>
      </c>
      <c r="AG275" s="293">
        <v>0</v>
      </c>
      <c r="AH275" s="293">
        <v>0</v>
      </c>
      <c r="AI275" s="294">
        <v>0</v>
      </c>
      <c r="AJ275" s="294">
        <v>0</v>
      </c>
      <c r="AK275" s="294">
        <v>0</v>
      </c>
      <c r="AL275" s="292">
        <v>0</v>
      </c>
      <c r="AM275" s="292">
        <v>0</v>
      </c>
      <c r="AN275" s="68" t="s">
        <v>1472</v>
      </c>
      <c r="AO275" s="68" t="s">
        <v>1106</v>
      </c>
      <c r="AP275" s="68" t="str">
        <f>IF(日報入力!AQ275,日報入力!BA275,"")</f>
        <v/>
      </c>
      <c r="AQ275" s="68" t="str">
        <f>IF(日報入力!AR275,日報入力!BB275,"")</f>
        <v/>
      </c>
      <c r="AR275" s="68" t="str">
        <f>IF(日報入力!AS275,"N勤","")</f>
        <v/>
      </c>
      <c r="AS275" s="295" t="e">
        <f t="shared" si="21"/>
        <v>#DIV/0!</v>
      </c>
      <c r="AT275" s="439">
        <f>日報入力!AY275</f>
        <v>0</v>
      </c>
      <c r="AU275" s="518" t="e">
        <f>IF(日報入力!G275,G275*60/E275,"")</f>
        <v>#DIV/0!</v>
      </c>
      <c r="AV275" s="528" t="str">
        <f>IF(日報入力!AT275,日報入力!AT275,"")</f>
        <v/>
      </c>
      <c r="AW275" s="529" t="str">
        <f>IF(日報入力!AT275,AE275/日報入力!AT275,"")</f>
        <v/>
      </c>
      <c r="AX275" s="530" t="str">
        <f>IF(1&lt;日報集計!AT275,AT275/(((F275-I275-J275-N275-O275)*60)/(E275)),"")</f>
        <v/>
      </c>
      <c r="AY275" s="664" t="e">
        <f>IF(日報入力!H275,AT275/(((F275-J275)*60)/E275),"")</f>
        <v>#DIV/0!</v>
      </c>
      <c r="AZ275" s="664" t="e">
        <f>IF(日報入力!I275,AT275/((G275*60)/E275),"")</f>
        <v>#DIV/0!</v>
      </c>
      <c r="BA275" s="296">
        <f>IF(日報入力!G275,G275/F275,"")</f>
        <v>1</v>
      </c>
      <c r="BB275" s="386">
        <f t="shared" si="22"/>
        <v>0</v>
      </c>
      <c r="BC275" s="386">
        <f t="shared" si="23"/>
        <v>0</v>
      </c>
      <c r="BD275" s="80">
        <f>日報入力!AU275</f>
        <v>0</v>
      </c>
      <c r="BE275" s="534" t="str">
        <f>IF(日報入力!AV275,日報入力!AV275,"")</f>
        <v/>
      </c>
      <c r="BF275" s="534" t="str">
        <f>IF(日報入力!AW275,日報入力!AW275,"")</f>
        <v/>
      </c>
      <c r="BG275" s="398">
        <f>IF(日報入力!G275,日報入力!K275*日報入力!D275*日報入力!BC275,"")</f>
        <v>0</v>
      </c>
    </row>
    <row r="276" spans="1:59" ht="19.5" hidden="1" customHeight="1" x14ac:dyDescent="0.15">
      <c r="A276" s="302">
        <v>44445</v>
      </c>
      <c r="B276" s="291">
        <v>997</v>
      </c>
      <c r="C276" s="291">
        <v>33</v>
      </c>
      <c r="D276" s="291">
        <v>925</v>
      </c>
      <c r="E276" s="291">
        <v>270</v>
      </c>
      <c r="F276" s="291">
        <v>240</v>
      </c>
      <c r="G276" s="291">
        <v>240</v>
      </c>
      <c r="H276" s="291">
        <v>480</v>
      </c>
      <c r="I276" s="291"/>
      <c r="J276" s="291"/>
      <c r="K276" s="291"/>
      <c r="L276" s="291"/>
      <c r="M276" s="291"/>
      <c r="N276" s="291"/>
      <c r="O276" s="291"/>
      <c r="P276" s="291"/>
      <c r="Q276" s="291"/>
      <c r="R276" s="291"/>
      <c r="S276" s="291"/>
      <c r="T276" s="291"/>
      <c r="U276" s="291"/>
      <c r="V276" s="378">
        <v>0</v>
      </c>
      <c r="W276" s="291"/>
      <c r="X276" s="291"/>
      <c r="Y276" s="291"/>
      <c r="Z276" s="291"/>
      <c r="AA276" s="291"/>
      <c r="AB276" s="291"/>
      <c r="AC276" s="291"/>
      <c r="AD276" s="291"/>
      <c r="AE276" s="292">
        <v>270</v>
      </c>
      <c r="AF276" s="293">
        <v>0</v>
      </c>
      <c r="AG276" s="293">
        <v>0</v>
      </c>
      <c r="AH276" s="293">
        <v>62</v>
      </c>
      <c r="AI276" s="294">
        <v>0</v>
      </c>
      <c r="AJ276" s="294">
        <v>0</v>
      </c>
      <c r="AK276" s="294">
        <v>0</v>
      </c>
      <c r="AL276" s="292">
        <v>16740</v>
      </c>
      <c r="AM276" s="292">
        <v>0</v>
      </c>
      <c r="AN276" s="68" t="s">
        <v>1533</v>
      </c>
      <c r="AO276" s="68" t="s">
        <v>122</v>
      </c>
      <c r="AP276" s="68" t="str">
        <f>IF(日報入力!AQ276,日報入力!BA276,"")</f>
        <v/>
      </c>
      <c r="AQ276" s="68" t="str">
        <f>IF(日報入力!AR276,日報入力!BB276,"")</f>
        <v/>
      </c>
      <c r="AR276" s="68" t="str">
        <f>IF(日報入力!AS276,"N勤","")</f>
        <v/>
      </c>
      <c r="AS276" s="295">
        <f t="shared" si="21"/>
        <v>0</v>
      </c>
      <c r="AT276" s="439">
        <f>日報入力!AY276</f>
        <v>46</v>
      </c>
      <c r="AU276" s="518">
        <f>IF(日報入力!G276,G276*60/E276,"")</f>
        <v>53.333333333333336</v>
      </c>
      <c r="AV276" s="528" t="str">
        <f>IF(日報入力!AT276,日報入力!AT276,"")</f>
        <v/>
      </c>
      <c r="AW276" s="529" t="str">
        <f>IF(日報入力!AT276,AE276/日報入力!AT276,"")</f>
        <v/>
      </c>
      <c r="AX276" s="530">
        <f>IF(1&lt;日報集計!AT276,AT276/(((F276-I276-J276-N276-O276)*60)/(E276)),"")</f>
        <v>0.86249999999999993</v>
      </c>
      <c r="AY276" s="664">
        <f>IF(日報入力!H276,AT276/(((F276-J276)*60)/E276),"")</f>
        <v>0.86249999999999993</v>
      </c>
      <c r="AZ276" s="664">
        <f>IF(日報入力!I276,AT276/((G276*60)/E276),"")</f>
        <v>0.86249999999999993</v>
      </c>
      <c r="BA276" s="296">
        <f>IF(日報入力!G276,G276/F276,"")</f>
        <v>1</v>
      </c>
      <c r="BB276" s="386">
        <f t="shared" si="22"/>
        <v>4185</v>
      </c>
      <c r="BC276" s="386">
        <f t="shared" si="23"/>
        <v>2092.5</v>
      </c>
      <c r="BD276" s="80">
        <f>日報入力!AU276</f>
        <v>0</v>
      </c>
      <c r="BE276" s="534" t="str">
        <f>IF(日報入力!AV276,日報入力!AV276,"")</f>
        <v/>
      </c>
      <c r="BF276" s="534" t="str">
        <f>IF(日報入力!AW276,日報入力!AW276,"")</f>
        <v/>
      </c>
      <c r="BG276" s="398">
        <f>IF(日報入力!G276,日報入力!K276*日報入力!D276*日報入力!BC276,"")</f>
        <v>0</v>
      </c>
    </row>
    <row r="277" spans="1:59" ht="19.5" hidden="1" customHeight="1" x14ac:dyDescent="0.15">
      <c r="A277" s="302">
        <v>44445</v>
      </c>
      <c r="B277" s="291">
        <v>997</v>
      </c>
      <c r="C277" s="291">
        <v>33</v>
      </c>
      <c r="D277" s="291">
        <v>933</v>
      </c>
      <c r="E277" s="291">
        <v>234</v>
      </c>
      <c r="F277" s="291">
        <v>225</v>
      </c>
      <c r="G277" s="291">
        <v>225</v>
      </c>
      <c r="H277" s="291">
        <v>450</v>
      </c>
      <c r="I277" s="291"/>
      <c r="J277" s="291"/>
      <c r="K277" s="291"/>
      <c r="L277" s="291"/>
      <c r="M277" s="291"/>
      <c r="N277" s="291"/>
      <c r="O277" s="291"/>
      <c r="P277" s="291"/>
      <c r="Q277" s="291"/>
      <c r="R277" s="291"/>
      <c r="S277" s="291"/>
      <c r="T277" s="291"/>
      <c r="U277" s="291"/>
      <c r="V277" s="378">
        <v>0</v>
      </c>
      <c r="W277" s="291"/>
      <c r="X277" s="291"/>
      <c r="Y277" s="291"/>
      <c r="Z277" s="291"/>
      <c r="AA277" s="291"/>
      <c r="AB277" s="291"/>
      <c r="AC277" s="291"/>
      <c r="AD277" s="291"/>
      <c r="AE277" s="292">
        <v>234</v>
      </c>
      <c r="AF277" s="293">
        <v>0</v>
      </c>
      <c r="AG277" s="293">
        <v>0</v>
      </c>
      <c r="AH277" s="293">
        <v>71</v>
      </c>
      <c r="AI277" s="294">
        <v>0</v>
      </c>
      <c r="AJ277" s="294">
        <v>0</v>
      </c>
      <c r="AK277" s="294">
        <v>0</v>
      </c>
      <c r="AL277" s="292">
        <v>16614</v>
      </c>
      <c r="AM277" s="292">
        <v>0</v>
      </c>
      <c r="AN277" s="68" t="s">
        <v>1537</v>
      </c>
      <c r="AO277" s="68" t="s">
        <v>122</v>
      </c>
      <c r="AP277" s="68" t="str">
        <f>IF(日報入力!AQ277,日報入力!BA277,"")</f>
        <v/>
      </c>
      <c r="AQ277" s="68" t="str">
        <f>IF(日報入力!AR277,日報入力!BB277,"")</f>
        <v/>
      </c>
      <c r="AR277" s="68" t="str">
        <f>IF(日報入力!AS277,"N勤","")</f>
        <v/>
      </c>
      <c r="AS277" s="295">
        <f t="shared" si="21"/>
        <v>0</v>
      </c>
      <c r="AT277" s="439">
        <f>日報入力!AY277</f>
        <v>53</v>
      </c>
      <c r="AU277" s="518">
        <f>IF(日報入力!G277,G277*60/E277,"")</f>
        <v>57.692307692307693</v>
      </c>
      <c r="AV277" s="528" t="str">
        <f>IF(日報入力!AT277,日報入力!AT277,"")</f>
        <v/>
      </c>
      <c r="AW277" s="529" t="str">
        <f>IF(日報入力!AT277,AE277/日報入力!AT277,"")</f>
        <v/>
      </c>
      <c r="AX277" s="530">
        <f>IF(1&lt;日報集計!AT277,AT277/(((F277-I277-J277-N277-O277)*60)/(E277)),"")</f>
        <v>0.91866666666666663</v>
      </c>
      <c r="AY277" s="664">
        <f>IF(日報入力!H277,AT277/(((F277-J277)*60)/E277),"")</f>
        <v>0.91866666666666663</v>
      </c>
      <c r="AZ277" s="664">
        <f>IF(日報入力!I277,AT277/((G277*60)/E277),"")</f>
        <v>0.91866666666666663</v>
      </c>
      <c r="BA277" s="296">
        <f>IF(日報入力!G277,G277/F277,"")</f>
        <v>1</v>
      </c>
      <c r="BB277" s="386">
        <f t="shared" si="22"/>
        <v>4430.4000000000005</v>
      </c>
      <c r="BC277" s="386">
        <f t="shared" si="23"/>
        <v>2215.2000000000003</v>
      </c>
      <c r="BD277" s="80">
        <f>日報入力!AU277</f>
        <v>0</v>
      </c>
      <c r="BE277" s="534" t="str">
        <f>IF(日報入力!AV277,日報入力!AV277,"")</f>
        <v/>
      </c>
      <c r="BF277" s="534" t="str">
        <f>IF(日報入力!AW277,日報入力!AW277,"")</f>
        <v/>
      </c>
      <c r="BG277" s="398">
        <f>IF(日報入力!G277,日報入力!K277*日報入力!D277*日報入力!BC277,"")</f>
        <v>0</v>
      </c>
    </row>
    <row r="278" spans="1:59" ht="19.5" hidden="1" customHeight="1" x14ac:dyDescent="0.15">
      <c r="A278" s="302">
        <v>44445</v>
      </c>
      <c r="B278" s="291">
        <v>997</v>
      </c>
      <c r="C278" s="291">
        <v>54</v>
      </c>
      <c r="D278" s="291">
        <v>931</v>
      </c>
      <c r="E278" s="291">
        <v>60</v>
      </c>
      <c r="F278" s="291">
        <v>180</v>
      </c>
      <c r="G278" s="291">
        <v>180</v>
      </c>
      <c r="H278" s="291">
        <v>180</v>
      </c>
      <c r="I278" s="291"/>
      <c r="J278" s="291"/>
      <c r="K278" s="291"/>
      <c r="L278" s="291"/>
      <c r="M278" s="291"/>
      <c r="N278" s="291"/>
      <c r="O278" s="291"/>
      <c r="P278" s="291"/>
      <c r="Q278" s="291"/>
      <c r="R278" s="291"/>
      <c r="S278" s="291"/>
      <c r="T278" s="291"/>
      <c r="U278" s="291"/>
      <c r="V278" s="378">
        <v>0</v>
      </c>
      <c r="W278" s="291"/>
      <c r="X278" s="291"/>
      <c r="Y278" s="291"/>
      <c r="Z278" s="291"/>
      <c r="AA278" s="291"/>
      <c r="AB278" s="291"/>
      <c r="AC278" s="291"/>
      <c r="AD278" s="291"/>
      <c r="AE278" s="292">
        <v>60</v>
      </c>
      <c r="AF278" s="293">
        <v>0</v>
      </c>
      <c r="AG278" s="293">
        <v>0</v>
      </c>
      <c r="AH278" s="293">
        <v>150</v>
      </c>
      <c r="AI278" s="294">
        <v>0</v>
      </c>
      <c r="AJ278" s="294">
        <v>0</v>
      </c>
      <c r="AK278" s="294">
        <v>0</v>
      </c>
      <c r="AL278" s="292">
        <v>9000</v>
      </c>
      <c r="AM278" s="292">
        <v>0</v>
      </c>
      <c r="AN278" s="68" t="s">
        <v>1961</v>
      </c>
      <c r="AO278" s="68" t="s">
        <v>122</v>
      </c>
      <c r="AP278" s="68" t="str">
        <f>IF(日報入力!AQ278,日報入力!BA278,"")</f>
        <v/>
      </c>
      <c r="AQ278" s="68" t="str">
        <f>IF(日報入力!AR278,日報入力!BB278,"")</f>
        <v/>
      </c>
      <c r="AR278" s="68" t="str">
        <f>IF(日報入力!AS278,"N勤","")</f>
        <v>N勤</v>
      </c>
      <c r="AS278" s="295">
        <f t="shared" si="21"/>
        <v>0</v>
      </c>
      <c r="AT278" s="439">
        <f>日報入力!AY278</f>
        <v>120</v>
      </c>
      <c r="AU278" s="518">
        <f>IF(日報入力!G278,G278*60/E278,"")</f>
        <v>180</v>
      </c>
      <c r="AV278" s="528" t="str">
        <f>IF(日報入力!AT278,日報入力!AT278,"")</f>
        <v/>
      </c>
      <c r="AW278" s="529" t="str">
        <f>IF(日報入力!AT278,AE278/日報入力!AT278,"")</f>
        <v/>
      </c>
      <c r="AX278" s="530">
        <f>IF(1&lt;日報集計!AT278,AT278/(((F278-I278-J278-N278-O278)*60)/(E278)),"")</f>
        <v>0.66666666666666663</v>
      </c>
      <c r="AY278" s="664">
        <f>IF(日報入力!H278,AT278/(((F278-J278)*60)/E278),"")</f>
        <v>0.66666666666666663</v>
      </c>
      <c r="AZ278" s="664">
        <f>IF(日報入力!I278,AT278/((G278*60)/E278),"")</f>
        <v>0.66666666666666663</v>
      </c>
      <c r="BA278" s="296">
        <f>IF(日報入力!G278,G278/F278,"")</f>
        <v>1</v>
      </c>
      <c r="BB278" s="386">
        <f t="shared" si="22"/>
        <v>3000</v>
      </c>
      <c r="BC278" s="386">
        <f t="shared" si="23"/>
        <v>3000</v>
      </c>
      <c r="BD278" s="80">
        <f>日報入力!AU278</f>
        <v>0</v>
      </c>
      <c r="BE278" s="534" t="str">
        <f>IF(日報入力!AV278,日報入力!AV278,"")</f>
        <v/>
      </c>
      <c r="BF278" s="534" t="str">
        <f>IF(日報入力!AW278,日報入力!AW278,"")</f>
        <v/>
      </c>
      <c r="BG278" s="398">
        <f>IF(日報入力!G278,日報入力!K278*日報入力!D278*日報入力!BC278,"")</f>
        <v>0</v>
      </c>
    </row>
    <row r="279" spans="1:59" ht="19.5" hidden="1" customHeight="1" x14ac:dyDescent="0.15">
      <c r="A279" s="302">
        <v>44445</v>
      </c>
      <c r="B279" s="291">
        <v>31</v>
      </c>
      <c r="C279" s="291">
        <v>14</v>
      </c>
      <c r="D279" s="291">
        <v>582</v>
      </c>
      <c r="E279" s="291">
        <v>279</v>
      </c>
      <c r="F279" s="291">
        <v>420</v>
      </c>
      <c r="G279" s="291">
        <v>410</v>
      </c>
      <c r="H279" s="291">
        <v>210</v>
      </c>
      <c r="I279" s="291"/>
      <c r="J279" s="291"/>
      <c r="K279" s="291"/>
      <c r="L279" s="291"/>
      <c r="M279" s="291"/>
      <c r="N279" s="291"/>
      <c r="O279" s="291">
        <v>10</v>
      </c>
      <c r="P279" s="291"/>
      <c r="Q279" s="291"/>
      <c r="R279" s="291"/>
      <c r="S279" s="291"/>
      <c r="T279" s="291"/>
      <c r="U279" s="291"/>
      <c r="V279" s="378">
        <v>0</v>
      </c>
      <c r="W279" s="291"/>
      <c r="X279" s="291"/>
      <c r="Y279" s="291"/>
      <c r="Z279" s="291"/>
      <c r="AA279" s="291"/>
      <c r="AB279" s="291"/>
      <c r="AC279" s="291"/>
      <c r="AD279" s="291"/>
      <c r="AE279" s="292">
        <v>558</v>
      </c>
      <c r="AF279" s="293" t="s">
        <v>134</v>
      </c>
      <c r="AG279" s="293">
        <v>0.95</v>
      </c>
      <c r="AH279" s="293">
        <v>85</v>
      </c>
      <c r="AI279" s="294">
        <v>530.1</v>
      </c>
      <c r="AJ279" s="294">
        <v>530.1</v>
      </c>
      <c r="AK279" s="294">
        <v>0</v>
      </c>
      <c r="AL279" s="292">
        <v>47430</v>
      </c>
      <c r="AM279" s="292">
        <v>0</v>
      </c>
      <c r="AN279" s="68" t="s">
        <v>1605</v>
      </c>
      <c r="AO279" s="68" t="s">
        <v>1877</v>
      </c>
      <c r="AP279" s="68" t="str">
        <f>IF(日報入力!AQ279,日報入力!BA279,"")</f>
        <v/>
      </c>
      <c r="AQ279" s="68" t="str">
        <f>IF(日報入力!AR279,日報入力!BB279,"")</f>
        <v/>
      </c>
      <c r="AR279" s="68" t="str">
        <f>IF(日報入力!AS279,"N勤","")</f>
        <v/>
      </c>
      <c r="AS279" s="295">
        <f t="shared" si="21"/>
        <v>0</v>
      </c>
      <c r="AT279" s="439">
        <f>日報入力!AY279</f>
        <v>85</v>
      </c>
      <c r="AU279" s="518">
        <f>IF(日報入力!G279,G279*60/E279,"")</f>
        <v>88.172043010752688</v>
      </c>
      <c r="AV279" s="528" t="str">
        <f>IF(日報入力!AT279,日報入力!AT279,"")</f>
        <v/>
      </c>
      <c r="AW279" s="529" t="str">
        <f>IF(日報入力!AT279,AE279/日報入力!AT279,"")</f>
        <v/>
      </c>
      <c r="AX279" s="530">
        <f>IF(1&lt;日報集計!AT279,AT279/(((F279-I279-J279-N279-O279)*60)/(E279)),"")</f>
        <v>0.96402439024390241</v>
      </c>
      <c r="AY279" s="664">
        <f>IF(日報入力!H279,AT279/(((F279-J279)*60)/E279),"")</f>
        <v>0.94107142857142856</v>
      </c>
      <c r="AZ279" s="664">
        <f>IF(日報入力!I279,AT279/((G279*60)/E279),"")</f>
        <v>0.96402439024390241</v>
      </c>
      <c r="BA279" s="296">
        <f>IF(日報入力!G279,G279/F279,"")</f>
        <v>0.97619047619047616</v>
      </c>
      <c r="BB279" s="386">
        <f t="shared" si="22"/>
        <v>6775.7142857142862</v>
      </c>
      <c r="BC279" s="386">
        <f t="shared" si="23"/>
        <v>13551.428571428572</v>
      </c>
      <c r="BD279" s="80">
        <f>日報入力!AU279</f>
        <v>0</v>
      </c>
      <c r="BE279" s="534" t="str">
        <f>IF(日報入力!AV279,日報入力!AV279,"")</f>
        <v/>
      </c>
      <c r="BF279" s="534" t="str">
        <f>IF(日報入力!AW279,日報入力!AW279,"")</f>
        <v/>
      </c>
      <c r="BG279" s="398">
        <f>IF(日報入力!G279,日報入力!K279*日報入力!D279*日報入力!BC279,"")</f>
        <v>0</v>
      </c>
    </row>
    <row r="280" spans="1:59" ht="19.5" hidden="1" customHeight="1" x14ac:dyDescent="0.15">
      <c r="A280" s="302">
        <v>44445</v>
      </c>
      <c r="B280" s="291">
        <v>31</v>
      </c>
      <c r="C280" s="291">
        <v>22</v>
      </c>
      <c r="D280" s="291">
        <v>582</v>
      </c>
      <c r="E280" s="291">
        <v>131</v>
      </c>
      <c r="F280" s="291">
        <v>340</v>
      </c>
      <c r="G280" s="291">
        <v>220</v>
      </c>
      <c r="H280" s="291">
        <v>340</v>
      </c>
      <c r="I280" s="291">
        <v>30</v>
      </c>
      <c r="J280" s="291"/>
      <c r="K280" s="291"/>
      <c r="L280" s="291">
        <v>40</v>
      </c>
      <c r="M280" s="291"/>
      <c r="N280" s="291">
        <v>20</v>
      </c>
      <c r="O280" s="291">
        <v>10</v>
      </c>
      <c r="P280" s="291"/>
      <c r="Q280" s="291"/>
      <c r="R280" s="291"/>
      <c r="S280" s="291"/>
      <c r="T280" s="291">
        <v>20</v>
      </c>
      <c r="U280" s="291"/>
      <c r="V280" s="378">
        <v>41</v>
      </c>
      <c r="W280" s="291">
        <v>39</v>
      </c>
      <c r="X280" s="291"/>
      <c r="Y280" s="291">
        <v>2</v>
      </c>
      <c r="Z280" s="291"/>
      <c r="AA280" s="291"/>
      <c r="AB280" s="291"/>
      <c r="AC280" s="291"/>
      <c r="AD280" s="291"/>
      <c r="AE280" s="292">
        <v>221</v>
      </c>
      <c r="AF280" s="293" t="s">
        <v>134</v>
      </c>
      <c r="AG280" s="293">
        <v>0.95</v>
      </c>
      <c r="AH280" s="293">
        <v>85</v>
      </c>
      <c r="AI280" s="294">
        <v>248.89999999999998</v>
      </c>
      <c r="AJ280" s="294">
        <v>209.95</v>
      </c>
      <c r="AK280" s="294">
        <v>38.949999999999989</v>
      </c>
      <c r="AL280" s="292">
        <v>18785</v>
      </c>
      <c r="AM280" s="292">
        <v>3485</v>
      </c>
      <c r="AN280" s="68" t="s">
        <v>1605</v>
      </c>
      <c r="AO280" s="68" t="s">
        <v>1877</v>
      </c>
      <c r="AP280" s="68" t="str">
        <f>IF(日報入力!AQ280,日報入力!BA280,"")</f>
        <v/>
      </c>
      <c r="AQ280" s="68" t="str">
        <f>IF(日報入力!AR280,日報入力!BB280,"")</f>
        <v/>
      </c>
      <c r="AR280" s="68" t="str">
        <f>IF(日報入力!AS280,"N勤","")</f>
        <v>N勤</v>
      </c>
      <c r="AS280" s="295">
        <f t="shared" si="21"/>
        <v>0.15648854961832062</v>
      </c>
      <c r="AT280" s="439">
        <f>日報入力!AY280</f>
        <v>85</v>
      </c>
      <c r="AU280" s="518">
        <f>IF(日報入力!G280,G280*60/E280,"")</f>
        <v>100.76335877862596</v>
      </c>
      <c r="AV280" s="528" t="str">
        <f>IF(日報入力!AT280,日報入力!AT280,"")</f>
        <v/>
      </c>
      <c r="AW280" s="529" t="str">
        <f>IF(日報入力!AT280,AE280/日報入力!AT280,"")</f>
        <v/>
      </c>
      <c r="AX280" s="530">
        <f>IF(1&lt;日報集計!AT280,AT280/(((F280-I280-J280-N280-O280)*60)/(E280)),"")</f>
        <v>0.66279761904761902</v>
      </c>
      <c r="AY280" s="664">
        <f>IF(日報入力!H280,AT280/(((F280-J280)*60)/E280),"")</f>
        <v>0.54583333333333339</v>
      </c>
      <c r="AZ280" s="664">
        <f>IF(日報入力!I280,AT280/((G280*60)/E280),"")</f>
        <v>0.84356060606060601</v>
      </c>
      <c r="BA280" s="296">
        <f>IF(日報入力!G280,G280/F280,"")</f>
        <v>0.6470588235294118</v>
      </c>
      <c r="BB280" s="386">
        <f t="shared" si="22"/>
        <v>3315</v>
      </c>
      <c r="BC280" s="386">
        <f t="shared" si="23"/>
        <v>3315</v>
      </c>
      <c r="BD280" s="80">
        <f>日報入力!AU280</f>
        <v>0</v>
      </c>
      <c r="BE280" s="534" t="str">
        <f>IF(日報入力!AV280,日報入力!AV280,"")</f>
        <v/>
      </c>
      <c r="BF280" s="534" t="str">
        <f>IF(日報入力!AW280,日報入力!AW280,"")</f>
        <v/>
      </c>
      <c r="BG280" s="398">
        <f>IF(日報入力!G280,日報入力!K280*日報入力!D280*日報入力!BC280,"")</f>
        <v>0</v>
      </c>
    </row>
    <row r="281" spans="1:59" ht="19.5" hidden="1" customHeight="1" x14ac:dyDescent="0.15">
      <c r="A281" s="302">
        <v>44445</v>
      </c>
      <c r="B281" s="291">
        <v>32</v>
      </c>
      <c r="C281" s="291">
        <v>14</v>
      </c>
      <c r="D281" s="291">
        <v>363</v>
      </c>
      <c r="E281" s="291">
        <v>179</v>
      </c>
      <c r="F281" s="291">
        <v>420</v>
      </c>
      <c r="G281" s="291">
        <v>410</v>
      </c>
      <c r="H281" s="291">
        <v>210</v>
      </c>
      <c r="I281" s="291"/>
      <c r="J281" s="291"/>
      <c r="K281" s="291"/>
      <c r="L281" s="291"/>
      <c r="M281" s="291"/>
      <c r="N281" s="291"/>
      <c r="O281" s="291">
        <v>10</v>
      </c>
      <c r="P281" s="291"/>
      <c r="Q281" s="291"/>
      <c r="R281" s="291"/>
      <c r="S281" s="291"/>
      <c r="T281" s="291"/>
      <c r="U281" s="291"/>
      <c r="V281" s="378">
        <v>1</v>
      </c>
      <c r="W281" s="291"/>
      <c r="X281" s="291"/>
      <c r="Y281" s="291"/>
      <c r="Z281" s="291"/>
      <c r="AA281" s="291"/>
      <c r="AB281" s="291"/>
      <c r="AC281" s="291"/>
      <c r="AD281" s="291">
        <v>1</v>
      </c>
      <c r="AE281" s="292">
        <v>357</v>
      </c>
      <c r="AF281" s="293" t="s">
        <v>134</v>
      </c>
      <c r="AG281" s="293">
        <v>1.1000000000000001</v>
      </c>
      <c r="AH281" s="293">
        <v>98</v>
      </c>
      <c r="AI281" s="294">
        <v>393.8</v>
      </c>
      <c r="AJ281" s="294">
        <v>392.70000000000005</v>
      </c>
      <c r="AK281" s="294">
        <v>1.0999999999999659</v>
      </c>
      <c r="AL281" s="292">
        <v>34986</v>
      </c>
      <c r="AM281" s="292">
        <v>98</v>
      </c>
      <c r="AN281" s="68" t="s">
        <v>953</v>
      </c>
      <c r="AO281" s="68" t="s">
        <v>1879</v>
      </c>
      <c r="AP281" s="68" t="str">
        <f>IF(日報入力!AQ281,日報入力!BA281,"")</f>
        <v/>
      </c>
      <c r="AQ281" s="68" t="str">
        <f>IF(日報入力!AR281,日報入力!BB281,"")</f>
        <v/>
      </c>
      <c r="AR281" s="68" t="str">
        <f>IF(日報入力!AS281,"N勤","")</f>
        <v/>
      </c>
      <c r="AS281" s="295">
        <f t="shared" si="21"/>
        <v>2.7932960893854749E-3</v>
      </c>
      <c r="AT281" s="439">
        <f>日報入力!AY281</f>
        <v>100</v>
      </c>
      <c r="AU281" s="518">
        <f>IF(日報入力!G281,G281*60/E281,"")</f>
        <v>137.43016759776538</v>
      </c>
      <c r="AV281" s="528" t="str">
        <f>IF(日報入力!AT281,日報入力!AT281,"")</f>
        <v/>
      </c>
      <c r="AW281" s="529" t="str">
        <f>IF(日報入力!AT281,AE281/日報入力!AT281,"")</f>
        <v/>
      </c>
      <c r="AX281" s="530">
        <f>IF(1&lt;日報集計!AT281,AT281/(((F281-I281-J281-N281-O281)*60)/(E281)),"")</f>
        <v>0.72764227642276413</v>
      </c>
      <c r="AY281" s="664">
        <f>IF(日報入力!H281,AT281/(((F281-J281)*60)/E281),"")</f>
        <v>0.71031746031746035</v>
      </c>
      <c r="AZ281" s="664">
        <f>IF(日報入力!I281,AT281/((G281*60)/E281),"")</f>
        <v>0.72764227642276413</v>
      </c>
      <c r="BA281" s="296">
        <f>IF(日報入力!G281,G281/F281,"")</f>
        <v>0.97619047619047616</v>
      </c>
      <c r="BB281" s="386">
        <f t="shared" si="22"/>
        <v>4998</v>
      </c>
      <c r="BC281" s="386">
        <f t="shared" si="23"/>
        <v>9996</v>
      </c>
      <c r="BD281" s="80">
        <f>日報入力!AU281</f>
        <v>0</v>
      </c>
      <c r="BE281" s="534" t="str">
        <f>IF(日報入力!AV281,日報入力!AV281,"")</f>
        <v/>
      </c>
      <c r="BF281" s="534" t="str">
        <f>IF(日報入力!AW281,日報入力!AW281,"")</f>
        <v/>
      </c>
      <c r="BG281" s="398">
        <f>IF(日報入力!G281,日報入力!K281*日報入力!D281*日報入力!BC281,"")</f>
        <v>0</v>
      </c>
    </row>
    <row r="282" spans="1:59" ht="19.5" hidden="1" customHeight="1" x14ac:dyDescent="0.15">
      <c r="A282" s="302">
        <v>44445</v>
      </c>
      <c r="B282" s="291">
        <v>22</v>
      </c>
      <c r="C282" s="291">
        <v>3</v>
      </c>
      <c r="D282" s="291">
        <v>482</v>
      </c>
      <c r="E282" s="291">
        <v>60</v>
      </c>
      <c r="F282" s="291">
        <v>130</v>
      </c>
      <c r="G282" s="291">
        <v>110</v>
      </c>
      <c r="H282" s="291">
        <v>130</v>
      </c>
      <c r="I282" s="291">
        <v>10</v>
      </c>
      <c r="J282" s="291"/>
      <c r="K282" s="291"/>
      <c r="L282" s="291">
        <v>10</v>
      </c>
      <c r="M282" s="291"/>
      <c r="N282" s="291"/>
      <c r="O282" s="291"/>
      <c r="P282" s="291"/>
      <c r="Q282" s="291"/>
      <c r="R282" s="291"/>
      <c r="S282" s="291"/>
      <c r="T282" s="291"/>
      <c r="U282" s="291"/>
      <c r="V282" s="378">
        <v>0</v>
      </c>
      <c r="W282" s="291"/>
      <c r="X282" s="291"/>
      <c r="Y282" s="291"/>
      <c r="Z282" s="291"/>
      <c r="AA282" s="291"/>
      <c r="AB282" s="291"/>
      <c r="AC282" s="291"/>
      <c r="AD282" s="291"/>
      <c r="AE282" s="292">
        <v>60</v>
      </c>
      <c r="AF282" s="293" t="s">
        <v>1029</v>
      </c>
      <c r="AG282" s="293">
        <v>2.8</v>
      </c>
      <c r="AH282" s="293">
        <v>364</v>
      </c>
      <c r="AI282" s="294">
        <v>168</v>
      </c>
      <c r="AJ282" s="294">
        <v>168</v>
      </c>
      <c r="AK282" s="294">
        <v>0</v>
      </c>
      <c r="AL282" s="292">
        <v>21840</v>
      </c>
      <c r="AM282" s="292">
        <v>0</v>
      </c>
      <c r="AN282" s="68" t="s">
        <v>2083</v>
      </c>
      <c r="AO282" s="68" t="s">
        <v>1859</v>
      </c>
      <c r="AP282" s="68" t="str">
        <f>IF(日報入力!AQ282,日報入力!BA282,"")</f>
        <v/>
      </c>
      <c r="AQ282" s="68" t="str">
        <f>IF(日報入力!AR282,日報入力!BB282,"")</f>
        <v/>
      </c>
      <c r="AR282" s="68" t="str">
        <f>IF(日報入力!AS282,"N勤","")</f>
        <v/>
      </c>
      <c r="AS282" s="295">
        <f t="shared" si="21"/>
        <v>0</v>
      </c>
      <c r="AT282" s="439">
        <f>日報入力!AY282</f>
        <v>130</v>
      </c>
      <c r="AU282" s="518">
        <f>IF(日報入力!G282,G282*60/E282,"")</f>
        <v>110</v>
      </c>
      <c r="AV282" s="528" t="str">
        <f>IF(日報入力!AT282,日報入力!AT282,"")</f>
        <v/>
      </c>
      <c r="AW282" s="529" t="str">
        <f>IF(日報入力!AT282,AE282/日報入力!AT282,"")</f>
        <v/>
      </c>
      <c r="AX282" s="530">
        <f>IF(1&lt;日報集計!AT282,AT282/(((F282-I282-J282-N282-O282)*60)/(E282)),"")</f>
        <v>1.0833333333333333</v>
      </c>
      <c r="AY282" s="664">
        <f>IF(日報入力!H282,AT282/(((F282-J282)*60)/E282),"")</f>
        <v>1</v>
      </c>
      <c r="AZ282" s="664">
        <f>IF(日報入力!I282,AT282/((G282*60)/E282),"")</f>
        <v>1.1818181818181819</v>
      </c>
      <c r="BA282" s="296">
        <f>IF(日報入力!G282,G282/F282,"")</f>
        <v>0.84615384615384615</v>
      </c>
      <c r="BB282" s="386">
        <f t="shared" si="22"/>
        <v>10080</v>
      </c>
      <c r="BC282" s="386">
        <f t="shared" si="23"/>
        <v>10080</v>
      </c>
      <c r="BD282" s="80">
        <f>日報入力!AU282</f>
        <v>0</v>
      </c>
      <c r="BE282" s="534" t="str">
        <f>IF(日報入力!AV282,日報入力!AV282,"")</f>
        <v/>
      </c>
      <c r="BF282" s="534" t="str">
        <f>IF(日報入力!AW282,日報入力!AW282,"")</f>
        <v/>
      </c>
      <c r="BG282" s="398">
        <f>IF(日報入力!G282,日報入力!K282*日報入力!D282*日報入力!BC282,"")</f>
        <v>1.7999999999999998</v>
      </c>
    </row>
    <row r="283" spans="1:59" ht="19.5" hidden="1" customHeight="1" x14ac:dyDescent="0.15">
      <c r="A283" s="302">
        <v>44445</v>
      </c>
      <c r="B283" s="291">
        <v>22</v>
      </c>
      <c r="C283" s="291">
        <v>3</v>
      </c>
      <c r="D283" s="291">
        <v>324</v>
      </c>
      <c r="E283" s="291">
        <v>0</v>
      </c>
      <c r="F283" s="291">
        <v>60</v>
      </c>
      <c r="G283" s="291">
        <v>0</v>
      </c>
      <c r="H283" s="291">
        <v>60</v>
      </c>
      <c r="I283" s="291"/>
      <c r="J283" s="291">
        <v>60</v>
      </c>
      <c r="K283" s="291"/>
      <c r="L283" s="291"/>
      <c r="M283" s="291"/>
      <c r="N283" s="291"/>
      <c r="O283" s="291"/>
      <c r="P283" s="291"/>
      <c r="Q283" s="291"/>
      <c r="R283" s="291"/>
      <c r="S283" s="291"/>
      <c r="T283" s="291"/>
      <c r="U283" s="291"/>
      <c r="V283" s="378">
        <v>0</v>
      </c>
      <c r="W283" s="291"/>
      <c r="X283" s="291"/>
      <c r="Y283" s="291"/>
      <c r="Z283" s="291"/>
      <c r="AA283" s="291"/>
      <c r="AB283" s="291"/>
      <c r="AC283" s="291"/>
      <c r="AD283" s="291"/>
      <c r="AE283" s="292">
        <v>0</v>
      </c>
      <c r="AF283" s="293" t="s">
        <v>134</v>
      </c>
      <c r="AG283" s="293">
        <v>7.8</v>
      </c>
      <c r="AH283" s="293">
        <v>500</v>
      </c>
      <c r="AI283" s="294">
        <v>0</v>
      </c>
      <c r="AJ283" s="294">
        <v>0</v>
      </c>
      <c r="AK283" s="294">
        <v>0</v>
      </c>
      <c r="AL283" s="292">
        <v>0</v>
      </c>
      <c r="AM283" s="292">
        <v>0</v>
      </c>
      <c r="AN283" s="68" t="s">
        <v>1959</v>
      </c>
      <c r="AO283" s="68" t="s">
        <v>1859</v>
      </c>
      <c r="AP283" s="68" t="str">
        <f>IF(日報入力!AQ283,日報入力!BA283,"")</f>
        <v/>
      </c>
      <c r="AQ283" s="68" t="str">
        <f>IF(日報入力!AR283,日報入力!BB283,"")</f>
        <v/>
      </c>
      <c r="AR283" s="68" t="str">
        <f>IF(日報入力!AS283,"N勤","")</f>
        <v/>
      </c>
      <c r="AS283" s="295" t="e">
        <f t="shared" si="21"/>
        <v>#DIV/0!</v>
      </c>
      <c r="AT283" s="439">
        <f>日報入力!AY283</f>
        <v>140</v>
      </c>
      <c r="AU283" s="518" t="e">
        <f>IF(日報入力!G283,G283*60/E283,"")</f>
        <v>#DIV/0!</v>
      </c>
      <c r="AV283" s="528" t="str">
        <f>IF(日報入力!AT283,日報入力!AT283,"")</f>
        <v/>
      </c>
      <c r="AW283" s="529" t="str">
        <f>IF(日報入力!AT283,AE283/日報入力!AT283,"")</f>
        <v/>
      </c>
      <c r="AX283" s="530" t="e">
        <f>IF(1&lt;日報集計!AT283,AT283/(((F283-I283-J283-N283-O283)*60)/(E283)),"")</f>
        <v>#DIV/0!</v>
      </c>
      <c r="AY283" s="664" t="e">
        <f>IF(日報入力!H283,AT283/(((F283-J283)*60)/E283),"")</f>
        <v>#DIV/0!</v>
      </c>
      <c r="AZ283" s="664" t="e">
        <f>IF(日報入力!I283,AT283/((G283*60)/E283),"")</f>
        <v>#DIV/0!</v>
      </c>
      <c r="BA283" s="296">
        <f>IF(日報入力!G283,G283/F283,"")</f>
        <v>0</v>
      </c>
      <c r="BB283" s="386">
        <f t="shared" si="22"/>
        <v>0</v>
      </c>
      <c r="BC283" s="386">
        <f t="shared" si="23"/>
        <v>0</v>
      </c>
      <c r="BD283" s="80">
        <f>日報入力!AU283</f>
        <v>0</v>
      </c>
      <c r="BE283" s="534" t="str">
        <f>IF(日報入力!AV283,日報入力!AV283,"")</f>
        <v/>
      </c>
      <c r="BF283" s="534" t="str">
        <f>IF(日報入力!AW283,日報入力!AW283,"")</f>
        <v/>
      </c>
      <c r="BG283" s="398">
        <f>IF(日報入力!G283,日報入力!K283*日報入力!D283*日報入力!BC283,"")</f>
        <v>0</v>
      </c>
    </row>
    <row r="284" spans="1:59" ht="19.5" hidden="1" customHeight="1" x14ac:dyDescent="0.15">
      <c r="A284" s="302">
        <v>44445</v>
      </c>
      <c r="B284" s="291">
        <v>22</v>
      </c>
      <c r="C284" s="291">
        <v>3</v>
      </c>
      <c r="D284" s="291">
        <v>324</v>
      </c>
      <c r="E284" s="291">
        <v>60</v>
      </c>
      <c r="F284" s="291">
        <v>210</v>
      </c>
      <c r="G284" s="291">
        <v>160</v>
      </c>
      <c r="H284" s="291">
        <v>210</v>
      </c>
      <c r="I284" s="291">
        <v>30</v>
      </c>
      <c r="J284" s="291"/>
      <c r="K284" s="291"/>
      <c r="L284" s="291">
        <v>10</v>
      </c>
      <c r="M284" s="291"/>
      <c r="N284" s="291"/>
      <c r="O284" s="291">
        <v>10</v>
      </c>
      <c r="P284" s="291"/>
      <c r="Q284" s="291"/>
      <c r="R284" s="291"/>
      <c r="S284" s="291"/>
      <c r="T284" s="291"/>
      <c r="U284" s="291"/>
      <c r="V284" s="378">
        <v>0</v>
      </c>
      <c r="W284" s="291"/>
      <c r="X284" s="291"/>
      <c r="Y284" s="291"/>
      <c r="Z284" s="291"/>
      <c r="AA284" s="291"/>
      <c r="AB284" s="291"/>
      <c r="AC284" s="291"/>
      <c r="AD284" s="291"/>
      <c r="AE284" s="292">
        <v>60</v>
      </c>
      <c r="AF284" s="293" t="s">
        <v>134</v>
      </c>
      <c r="AG284" s="293">
        <v>7.8</v>
      </c>
      <c r="AH284" s="293">
        <v>500</v>
      </c>
      <c r="AI284" s="294">
        <v>468</v>
      </c>
      <c r="AJ284" s="294">
        <v>468</v>
      </c>
      <c r="AK284" s="294">
        <v>0</v>
      </c>
      <c r="AL284" s="292">
        <v>30000</v>
      </c>
      <c r="AM284" s="292">
        <v>0</v>
      </c>
      <c r="AN284" s="68" t="s">
        <v>1959</v>
      </c>
      <c r="AO284" s="68" t="s">
        <v>1859</v>
      </c>
      <c r="AP284" s="68" t="str">
        <f>IF(日報入力!AQ284,日報入力!BA284,"")</f>
        <v/>
      </c>
      <c r="AQ284" s="68" t="str">
        <f>IF(日報入力!AR284,日報入力!BB284,"")</f>
        <v/>
      </c>
      <c r="AR284" s="68" t="str">
        <f>IF(日報入力!AS284,"N勤","")</f>
        <v/>
      </c>
      <c r="AS284" s="295">
        <f t="shared" si="21"/>
        <v>0</v>
      </c>
      <c r="AT284" s="439">
        <f>日報入力!AY284</f>
        <v>140</v>
      </c>
      <c r="AU284" s="518">
        <f>IF(日報入力!G284,G284*60/E284,"")</f>
        <v>160</v>
      </c>
      <c r="AV284" s="528" t="str">
        <f>IF(日報入力!AT284,日報入力!AT284,"")</f>
        <v/>
      </c>
      <c r="AW284" s="529" t="str">
        <f>IF(日報入力!AT284,AE284/日報入力!AT284,"")</f>
        <v/>
      </c>
      <c r="AX284" s="530">
        <f>IF(1&lt;日報集計!AT284,AT284/(((F284-I284-J284-N284-O284)*60)/(E284)),"")</f>
        <v>0.82352941176470584</v>
      </c>
      <c r="AY284" s="664">
        <f>IF(日報入力!H284,AT284/(((F284-J284)*60)/E284),"")</f>
        <v>0.66666666666666663</v>
      </c>
      <c r="AZ284" s="664">
        <f>IF(日報入力!I284,AT284/((G284*60)/E284),"")</f>
        <v>0.875</v>
      </c>
      <c r="BA284" s="296">
        <f>IF(日報入力!G284,G284/F284,"")</f>
        <v>0.76190476190476186</v>
      </c>
      <c r="BB284" s="386">
        <f t="shared" si="22"/>
        <v>8571.4285714285725</v>
      </c>
      <c r="BC284" s="386">
        <f t="shared" si="23"/>
        <v>8571.4285714285725</v>
      </c>
      <c r="BD284" s="80">
        <f>日報入力!AU284</f>
        <v>0</v>
      </c>
      <c r="BE284" s="534" t="str">
        <f>IF(日報入力!AV284,日報入力!AV284,"")</f>
        <v/>
      </c>
      <c r="BF284" s="534" t="str">
        <f>IF(日報入力!AW284,日報入力!AW284,"")</f>
        <v/>
      </c>
      <c r="BG284" s="398">
        <f>IF(日報入力!G284,日報入力!K284*日報入力!D284*日報入力!BC284,"")</f>
        <v>0</v>
      </c>
    </row>
    <row r="285" spans="1:59" ht="19.5" hidden="1" customHeight="1" x14ac:dyDescent="0.15">
      <c r="A285" s="302">
        <v>44445</v>
      </c>
      <c r="B285" s="291">
        <v>27</v>
      </c>
      <c r="C285" s="291">
        <v>9</v>
      </c>
      <c r="D285" s="291">
        <v>455</v>
      </c>
      <c r="E285" s="291">
        <v>159</v>
      </c>
      <c r="F285" s="291">
        <v>465</v>
      </c>
      <c r="G285" s="291">
        <v>445</v>
      </c>
      <c r="H285" s="291">
        <v>232.5</v>
      </c>
      <c r="I285" s="291">
        <v>10</v>
      </c>
      <c r="J285" s="291"/>
      <c r="K285" s="291"/>
      <c r="L285" s="291"/>
      <c r="M285" s="291"/>
      <c r="N285" s="291"/>
      <c r="O285" s="291">
        <v>10</v>
      </c>
      <c r="P285" s="291"/>
      <c r="Q285" s="291"/>
      <c r="R285" s="291"/>
      <c r="S285" s="291"/>
      <c r="T285" s="291"/>
      <c r="U285" s="291"/>
      <c r="V285" s="378">
        <v>6</v>
      </c>
      <c r="W285" s="291"/>
      <c r="X285" s="291"/>
      <c r="Y285" s="291">
        <v>2</v>
      </c>
      <c r="Z285" s="291"/>
      <c r="AA285" s="291"/>
      <c r="AB285" s="291">
        <v>4</v>
      </c>
      <c r="AC285" s="291"/>
      <c r="AD285" s="291"/>
      <c r="AE285" s="292">
        <v>312</v>
      </c>
      <c r="AF285" s="293" t="s">
        <v>1031</v>
      </c>
      <c r="AG285" s="293">
        <v>0.44</v>
      </c>
      <c r="AH285" s="293">
        <v>102</v>
      </c>
      <c r="AI285" s="294">
        <v>139.91999999999999</v>
      </c>
      <c r="AJ285" s="294">
        <v>137.28</v>
      </c>
      <c r="AK285" s="294">
        <v>2.6399999999999864</v>
      </c>
      <c r="AL285" s="292">
        <v>31824</v>
      </c>
      <c r="AM285" s="292">
        <v>612</v>
      </c>
      <c r="AN285" s="68" t="s">
        <v>2000</v>
      </c>
      <c r="AO285" s="68" t="s">
        <v>1869</v>
      </c>
      <c r="AP285" s="68" t="str">
        <f>IF(日報入力!AQ285,日報入力!BA285,"")</f>
        <v/>
      </c>
      <c r="AQ285" s="68" t="str">
        <f>IF(日報入力!AR285,日報入力!BB285,"")</f>
        <v/>
      </c>
      <c r="AR285" s="68" t="str">
        <f>IF(日報入力!AS285,"N勤","")</f>
        <v/>
      </c>
      <c r="AS285" s="295">
        <f t="shared" si="21"/>
        <v>1.8867924528301886E-2</v>
      </c>
      <c r="AT285" s="439">
        <f>日報入力!AY285</f>
        <v>120</v>
      </c>
      <c r="AU285" s="518">
        <f>IF(日報入力!G285,G285*60/E285,"")</f>
        <v>167.9245283018868</v>
      </c>
      <c r="AV285" s="528" t="str">
        <f>IF(日報入力!AT285,日報入力!AT285,"")</f>
        <v/>
      </c>
      <c r="AW285" s="529" t="str">
        <f>IF(日報入力!AT285,AE285/日報入力!AT285,"")</f>
        <v/>
      </c>
      <c r="AX285" s="530">
        <f>IF(1&lt;日報集計!AT285,AT285/(((F285-I285-J285-N285-O285)*60)/(E285)),"")</f>
        <v>0.71460674157303372</v>
      </c>
      <c r="AY285" s="664">
        <f>IF(日報入力!H285,AT285/(((F285-J285)*60)/E285),"")</f>
        <v>0.68387096774193556</v>
      </c>
      <c r="AZ285" s="664">
        <f>IF(日報入力!I285,AT285/((G285*60)/E285),"")</f>
        <v>0.71460674157303372</v>
      </c>
      <c r="BA285" s="296">
        <f>IF(日報入力!G285,G285/F285,"")</f>
        <v>0.956989247311828</v>
      </c>
      <c r="BB285" s="386">
        <f t="shared" si="22"/>
        <v>4106.322580645161</v>
      </c>
      <c r="BC285" s="386">
        <f t="shared" si="23"/>
        <v>8212.645161290322</v>
      </c>
      <c r="BD285" s="80">
        <f>日報入力!AU285</f>
        <v>0</v>
      </c>
      <c r="BE285" s="534" t="str">
        <f>IF(日報入力!AV285,日報入力!AV285,"")</f>
        <v/>
      </c>
      <c r="BF285" s="534" t="str">
        <f>IF(日報入力!AW285,日報入力!AW285,"")</f>
        <v/>
      </c>
      <c r="BG285" s="398">
        <f>IF(日報入力!G285,日報入力!K285*日報入力!D285*日報入力!BC285,"")</f>
        <v>0</v>
      </c>
    </row>
    <row r="286" spans="1:59" ht="19.5" hidden="1" customHeight="1" x14ac:dyDescent="0.15">
      <c r="A286" s="302">
        <v>44445</v>
      </c>
      <c r="B286" s="291">
        <v>26</v>
      </c>
      <c r="C286" s="291">
        <v>9</v>
      </c>
      <c r="D286" s="291">
        <v>503</v>
      </c>
      <c r="E286" s="291">
        <v>136</v>
      </c>
      <c r="F286" s="291">
        <v>465</v>
      </c>
      <c r="G286" s="291">
        <v>445</v>
      </c>
      <c r="H286" s="291">
        <v>232.5</v>
      </c>
      <c r="I286" s="291">
        <v>10</v>
      </c>
      <c r="J286" s="291"/>
      <c r="K286" s="291"/>
      <c r="L286" s="291"/>
      <c r="M286" s="291"/>
      <c r="N286" s="291"/>
      <c r="O286" s="291">
        <v>10</v>
      </c>
      <c r="P286" s="291"/>
      <c r="Q286" s="291"/>
      <c r="R286" s="291"/>
      <c r="S286" s="291"/>
      <c r="T286" s="291"/>
      <c r="U286" s="291"/>
      <c r="V286" s="378">
        <v>14</v>
      </c>
      <c r="W286" s="291"/>
      <c r="X286" s="291"/>
      <c r="Y286" s="291"/>
      <c r="Z286" s="291"/>
      <c r="AA286" s="291"/>
      <c r="AB286" s="291"/>
      <c r="AC286" s="291">
        <v>7</v>
      </c>
      <c r="AD286" s="291">
        <v>7</v>
      </c>
      <c r="AE286" s="292">
        <v>258</v>
      </c>
      <c r="AF286" s="293">
        <v>24</v>
      </c>
      <c r="AG286" s="293">
        <v>0.44</v>
      </c>
      <c r="AH286" s="293">
        <v>75</v>
      </c>
      <c r="AI286" s="294">
        <v>119.68</v>
      </c>
      <c r="AJ286" s="294">
        <v>113.52</v>
      </c>
      <c r="AK286" s="294">
        <v>6.1600000000000108</v>
      </c>
      <c r="AL286" s="292">
        <v>19350</v>
      </c>
      <c r="AM286" s="292">
        <v>1050</v>
      </c>
      <c r="AN286" s="68" t="s">
        <v>1956</v>
      </c>
      <c r="AO286" s="68" t="s">
        <v>1867</v>
      </c>
      <c r="AP286" s="68" t="str">
        <f>IF(日報入力!AQ286,日報入力!BA286,"")</f>
        <v/>
      </c>
      <c r="AQ286" s="68" t="str">
        <f>IF(日報入力!AR286,日報入力!BB286,"")</f>
        <v/>
      </c>
      <c r="AR286" s="68" t="str">
        <f>IF(日報入力!AS286,"N勤","")</f>
        <v/>
      </c>
      <c r="AS286" s="295">
        <f t="shared" si="21"/>
        <v>5.1470588235294115E-2</v>
      </c>
      <c r="AT286" s="439">
        <f>日報入力!AY286</f>
        <v>120</v>
      </c>
      <c r="AU286" s="518">
        <f>IF(日報入力!G286,G286*60/E286,"")</f>
        <v>196.3235294117647</v>
      </c>
      <c r="AV286" s="528" t="str">
        <f>IF(日報入力!AT286,日報入力!AT286,"")</f>
        <v/>
      </c>
      <c r="AW286" s="529" t="str">
        <f>IF(日報入力!AT286,AE286/日報入力!AT286,"")</f>
        <v/>
      </c>
      <c r="AX286" s="530">
        <f>IF(1&lt;日報集計!AT286,AT286/(((F286-I286-J286-N286-O286)*60)/(E286)),"")</f>
        <v>0.61123595505617978</v>
      </c>
      <c r="AY286" s="664">
        <f>IF(日報入力!H286,AT286/(((F286-J286)*60)/E286),"")</f>
        <v>0.5849462365591398</v>
      </c>
      <c r="AZ286" s="664">
        <f>IF(日報入力!I286,AT286/((G286*60)/E286),"")</f>
        <v>0.61123595505617978</v>
      </c>
      <c r="BA286" s="296">
        <f>IF(日報入力!G286,G286/F286,"")</f>
        <v>0.956989247311828</v>
      </c>
      <c r="BB286" s="386">
        <f t="shared" si="22"/>
        <v>2496.7741935483868</v>
      </c>
      <c r="BC286" s="386">
        <f t="shared" si="23"/>
        <v>4993.5483870967737</v>
      </c>
      <c r="BD286" s="80">
        <f>日報入力!AU286</f>
        <v>0</v>
      </c>
      <c r="BE286" s="534" t="str">
        <f>IF(日報入力!AV286,日報入力!AV286,"")</f>
        <v/>
      </c>
      <c r="BF286" s="534" t="str">
        <f>IF(日報入力!AW286,日報入力!AW286,"")</f>
        <v/>
      </c>
      <c r="BG286" s="398">
        <f>IF(日報入力!G286,日報入力!K286*日報入力!D286*日報入力!BC286,"")</f>
        <v>13.600000000000001</v>
      </c>
    </row>
    <row r="287" spans="1:59" ht="19.5" hidden="1" customHeight="1" x14ac:dyDescent="0.15">
      <c r="A287" s="302">
        <v>44445</v>
      </c>
      <c r="B287" s="291">
        <v>24</v>
      </c>
      <c r="C287" s="291">
        <v>26</v>
      </c>
      <c r="D287" s="291">
        <v>516</v>
      </c>
      <c r="E287" s="291">
        <v>18</v>
      </c>
      <c r="F287" s="291">
        <v>185</v>
      </c>
      <c r="G287" s="291">
        <v>115</v>
      </c>
      <c r="H287" s="291">
        <v>185</v>
      </c>
      <c r="I287" s="291"/>
      <c r="J287" s="291"/>
      <c r="K287" s="291"/>
      <c r="L287" s="291">
        <v>60</v>
      </c>
      <c r="M287" s="291"/>
      <c r="N287" s="291"/>
      <c r="O287" s="291">
        <v>10</v>
      </c>
      <c r="P287" s="291"/>
      <c r="Q287" s="291"/>
      <c r="R287" s="291"/>
      <c r="S287" s="291"/>
      <c r="T287" s="291"/>
      <c r="U287" s="291"/>
      <c r="V287" s="378">
        <v>2</v>
      </c>
      <c r="W287" s="291"/>
      <c r="X287" s="291"/>
      <c r="Y287" s="291"/>
      <c r="Z287" s="291"/>
      <c r="AA287" s="291"/>
      <c r="AB287" s="291"/>
      <c r="AC287" s="291"/>
      <c r="AD287" s="291">
        <v>2</v>
      </c>
      <c r="AE287" s="292">
        <v>16</v>
      </c>
      <c r="AF287" s="293" t="s">
        <v>1287</v>
      </c>
      <c r="AG287" s="293">
        <v>5</v>
      </c>
      <c r="AH287" s="293">
        <v>900</v>
      </c>
      <c r="AI287" s="294">
        <v>90</v>
      </c>
      <c r="AJ287" s="294">
        <v>80</v>
      </c>
      <c r="AK287" s="294">
        <v>10</v>
      </c>
      <c r="AL287" s="292">
        <v>14400</v>
      </c>
      <c r="AM287" s="292">
        <v>1800</v>
      </c>
      <c r="AN287" s="68" t="s">
        <v>1490</v>
      </c>
      <c r="AO287" s="68" t="s">
        <v>1863</v>
      </c>
      <c r="AP287" s="68" t="str">
        <f>IF(日報入力!AQ287,日報入力!BA287,"")</f>
        <v/>
      </c>
      <c r="AQ287" s="68" t="str">
        <f>IF(日報入力!AR287,日報入力!BB287,"")</f>
        <v/>
      </c>
      <c r="AR287" s="68" t="str">
        <f>IF(日報入力!AS287,"N勤","")</f>
        <v/>
      </c>
      <c r="AS287" s="295">
        <f t="shared" si="21"/>
        <v>0.1111111111111111</v>
      </c>
      <c r="AT287" s="439">
        <f>日報入力!AY287</f>
        <v>360</v>
      </c>
      <c r="AU287" s="518">
        <f>IF(日報入力!G287,G287*60/E287,"")</f>
        <v>383.33333333333331</v>
      </c>
      <c r="AV287" s="528" t="str">
        <f>IF(日報入力!AT287,日報入力!AT287,"")</f>
        <v/>
      </c>
      <c r="AW287" s="529" t="str">
        <f>IF(日報入力!AT287,AE287/日報入力!AT287,"")</f>
        <v/>
      </c>
      <c r="AX287" s="530">
        <f>IF(1&lt;日報集計!AT287,AT287/(((F287-I287-J287-N287-O287)*60)/(E287)),"")</f>
        <v>0.6171428571428571</v>
      </c>
      <c r="AY287" s="664">
        <f>IF(日報入力!H287,AT287/(((F287-J287)*60)/E287),"")</f>
        <v>0.58378378378378382</v>
      </c>
      <c r="AZ287" s="664">
        <f>IF(日報入力!I287,AT287/((G287*60)/E287),"")</f>
        <v>0.93913043478260871</v>
      </c>
      <c r="BA287" s="296">
        <f>IF(日報入力!G287,G287/F287,"")</f>
        <v>0.6216216216216216</v>
      </c>
      <c r="BB287" s="386">
        <f t="shared" si="22"/>
        <v>4670.27027027027</v>
      </c>
      <c r="BC287" s="386">
        <f t="shared" si="23"/>
        <v>4670.27027027027</v>
      </c>
      <c r="BD287" s="80">
        <f>日報入力!AU287</f>
        <v>0</v>
      </c>
      <c r="BE287" s="534" t="str">
        <f>IF(日報入力!AV287,日報入力!AV287,"")</f>
        <v/>
      </c>
      <c r="BF287" s="534" t="str">
        <f>IF(日報入力!AW287,日報入力!AW287,"")</f>
        <v/>
      </c>
      <c r="BG287" s="398">
        <f>IF(日報入力!G287,日報入力!K287*日報入力!D287*日報入力!BC287,"")</f>
        <v>1.8</v>
      </c>
    </row>
    <row r="288" spans="1:59" ht="19.5" hidden="1" customHeight="1" x14ac:dyDescent="0.15">
      <c r="A288" s="302">
        <v>44445</v>
      </c>
      <c r="B288" s="291">
        <v>29</v>
      </c>
      <c r="C288" s="291">
        <v>17</v>
      </c>
      <c r="D288" s="291">
        <v>595</v>
      </c>
      <c r="E288" s="291">
        <v>110</v>
      </c>
      <c r="F288" s="291">
        <v>400</v>
      </c>
      <c r="G288" s="291">
        <v>380</v>
      </c>
      <c r="H288" s="291">
        <v>400</v>
      </c>
      <c r="I288" s="291"/>
      <c r="J288" s="291"/>
      <c r="K288" s="291"/>
      <c r="L288" s="291"/>
      <c r="M288" s="291"/>
      <c r="N288" s="291"/>
      <c r="O288" s="291"/>
      <c r="P288" s="291"/>
      <c r="Q288" s="291"/>
      <c r="R288" s="291"/>
      <c r="S288" s="291"/>
      <c r="T288" s="291">
        <v>20</v>
      </c>
      <c r="U288" s="291"/>
      <c r="V288" s="378">
        <v>0</v>
      </c>
      <c r="W288" s="291"/>
      <c r="X288" s="291"/>
      <c r="Y288" s="291"/>
      <c r="Z288" s="291"/>
      <c r="AA288" s="291"/>
      <c r="AB288" s="291"/>
      <c r="AC288" s="291"/>
      <c r="AD288" s="291"/>
      <c r="AE288" s="292">
        <v>110</v>
      </c>
      <c r="AF288" s="293" t="s">
        <v>2147</v>
      </c>
      <c r="AG288" s="293">
        <v>4.5999999999999996</v>
      </c>
      <c r="AH288" s="293">
        <v>532.1</v>
      </c>
      <c r="AI288" s="294">
        <v>505.99999999999994</v>
      </c>
      <c r="AJ288" s="294">
        <v>505.99999999999994</v>
      </c>
      <c r="AK288" s="294">
        <v>0</v>
      </c>
      <c r="AL288" s="292">
        <v>58531</v>
      </c>
      <c r="AM288" s="292">
        <v>0</v>
      </c>
      <c r="AN288" s="68" t="s">
        <v>2003</v>
      </c>
      <c r="AO288" s="68" t="s">
        <v>1873</v>
      </c>
      <c r="AP288" s="68" t="str">
        <f>IF(日報入力!AQ288,日報入力!BA288,"")</f>
        <v/>
      </c>
      <c r="AQ288" s="68" t="str">
        <f>IF(日報入力!AR288,日報入力!BB288,"")</f>
        <v/>
      </c>
      <c r="AR288" s="68" t="str">
        <f>IF(日報入力!AS288,"N勤","")</f>
        <v/>
      </c>
      <c r="AS288" s="295">
        <f t="shared" si="21"/>
        <v>0</v>
      </c>
      <c r="AT288" s="439">
        <f>日報入力!AY288</f>
        <v>185</v>
      </c>
      <c r="AU288" s="518">
        <f>IF(日報入力!G288,G288*60/E288,"")</f>
        <v>207.27272727272728</v>
      </c>
      <c r="AV288" s="528" t="str">
        <f>IF(日報入力!AT288,日報入力!AT288,"")</f>
        <v/>
      </c>
      <c r="AW288" s="529" t="str">
        <f>IF(日報入力!AT288,AE288/日報入力!AT288,"")</f>
        <v/>
      </c>
      <c r="AX288" s="530">
        <f>IF(1&lt;日報集計!AT288,AT288/(((F288-I288-J288-N288-O288)*60)/(E288)),"")</f>
        <v>0.84791666666666665</v>
      </c>
      <c r="AY288" s="664">
        <f>IF(日報入力!H288,AT288/(((F288-J288)*60)/E288),"")</f>
        <v>0.84791666666666665</v>
      </c>
      <c r="AZ288" s="664">
        <f>IF(日報入力!I288,AT288/((G288*60)/E288),"")</f>
        <v>0.89254385964912275</v>
      </c>
      <c r="BA288" s="296">
        <f>IF(日報入力!G288,G288/F288,"")</f>
        <v>0.95</v>
      </c>
      <c r="BB288" s="386">
        <f t="shared" si="22"/>
        <v>8779.65</v>
      </c>
      <c r="BC288" s="386">
        <f t="shared" si="23"/>
        <v>8779.65</v>
      </c>
      <c r="BD288" s="80">
        <f>日報入力!AU288</f>
        <v>0</v>
      </c>
      <c r="BE288" s="534" t="str">
        <f>IF(日報入力!AV288,日報入力!AV288,"")</f>
        <v/>
      </c>
      <c r="BF288" s="534" t="str">
        <f>IF(日報入力!AW288,日報入力!AW288,"")</f>
        <v/>
      </c>
      <c r="BG288" s="398">
        <f>IF(日報入力!G288,日報入力!K288*日報入力!D288*日報入力!BC288,"")</f>
        <v>0</v>
      </c>
    </row>
    <row r="289" spans="1:59" ht="19.5" hidden="1" customHeight="1" x14ac:dyDescent="0.15">
      <c r="A289" s="302">
        <v>44445</v>
      </c>
      <c r="B289" s="291">
        <v>29</v>
      </c>
      <c r="C289" s="291">
        <v>22</v>
      </c>
      <c r="D289" s="291">
        <v>606</v>
      </c>
      <c r="E289" s="291">
        <v>0</v>
      </c>
      <c r="F289" s="291">
        <v>30</v>
      </c>
      <c r="G289" s="291">
        <v>0</v>
      </c>
      <c r="H289" s="291">
        <v>30</v>
      </c>
      <c r="I289" s="291"/>
      <c r="J289" s="291">
        <v>30</v>
      </c>
      <c r="K289" s="291"/>
      <c r="L289" s="291"/>
      <c r="M289" s="291"/>
      <c r="N289" s="291"/>
      <c r="O289" s="291"/>
      <c r="P289" s="291"/>
      <c r="Q289" s="291"/>
      <c r="R289" s="291"/>
      <c r="S289" s="291"/>
      <c r="T289" s="291"/>
      <c r="U289" s="291"/>
      <c r="V289" s="378">
        <v>0</v>
      </c>
      <c r="W289" s="291"/>
      <c r="X289" s="291"/>
      <c r="Y289" s="291"/>
      <c r="Z289" s="291"/>
      <c r="AA289" s="291"/>
      <c r="AB289" s="291"/>
      <c r="AC289" s="291"/>
      <c r="AD289" s="291"/>
      <c r="AE289" s="292">
        <v>0</v>
      </c>
      <c r="AF289" s="293" t="s">
        <v>961</v>
      </c>
      <c r="AG289" s="293">
        <v>19.649999999999999</v>
      </c>
      <c r="AH289" s="293">
        <v>1490</v>
      </c>
      <c r="AI289" s="294">
        <v>0</v>
      </c>
      <c r="AJ289" s="294">
        <v>0</v>
      </c>
      <c r="AK289" s="294">
        <v>0</v>
      </c>
      <c r="AL289" s="292">
        <v>0</v>
      </c>
      <c r="AM289" s="292">
        <v>0</v>
      </c>
      <c r="AN289" s="68" t="s">
        <v>2076</v>
      </c>
      <c r="AO289" s="68" t="s">
        <v>1873</v>
      </c>
      <c r="AP289" s="68" t="str">
        <f>IF(日報入力!AQ289,日報入力!BA289,"")</f>
        <v/>
      </c>
      <c r="AQ289" s="68" t="str">
        <f>IF(日報入力!AR289,日報入力!BB289,"")</f>
        <v/>
      </c>
      <c r="AR289" s="68" t="str">
        <f>IF(日報入力!AS289,"N勤","")</f>
        <v>N勤</v>
      </c>
      <c r="AS289" s="295" t="e">
        <f t="shared" si="21"/>
        <v>#DIV/0!</v>
      </c>
      <c r="AT289" s="439">
        <f>日報入力!AY289</f>
        <v>240</v>
      </c>
      <c r="AU289" s="518" t="e">
        <f>IF(日報入力!G289,G289*60/E289,"")</f>
        <v>#DIV/0!</v>
      </c>
      <c r="AV289" s="528" t="str">
        <f>IF(日報入力!AT289,日報入力!AT289,"")</f>
        <v/>
      </c>
      <c r="AW289" s="529" t="str">
        <f>IF(日報入力!AT289,AE289/日報入力!AT289,"")</f>
        <v/>
      </c>
      <c r="AX289" s="530" t="e">
        <f>IF(1&lt;日報集計!AT289,AT289/(((F289-I289-J289-N289-O289)*60)/(E289)),"")</f>
        <v>#DIV/0!</v>
      </c>
      <c r="AY289" s="664" t="e">
        <f>IF(日報入力!H289,AT289/(((F289-J289)*60)/E289),"")</f>
        <v>#DIV/0!</v>
      </c>
      <c r="AZ289" s="664" t="e">
        <f>IF(日報入力!I289,AT289/((G289*60)/E289),"")</f>
        <v>#DIV/0!</v>
      </c>
      <c r="BA289" s="296">
        <f>IF(日報入力!G289,G289/F289,"")</f>
        <v>0</v>
      </c>
      <c r="BB289" s="386">
        <f t="shared" si="22"/>
        <v>0</v>
      </c>
      <c r="BC289" s="386">
        <f t="shared" si="23"/>
        <v>0</v>
      </c>
      <c r="BD289" s="80">
        <f>日報入力!AU289</f>
        <v>0</v>
      </c>
      <c r="BE289" s="534" t="str">
        <f>IF(日報入力!AV289,日報入力!AV289,"")</f>
        <v/>
      </c>
      <c r="BF289" s="534" t="str">
        <f>IF(日報入力!AW289,日報入力!AW289,"")</f>
        <v/>
      </c>
      <c r="BG289" s="398">
        <f>IF(日報入力!G289,日報入力!K289*日報入力!D289*日報入力!BC289,"")</f>
        <v>0</v>
      </c>
    </row>
    <row r="290" spans="1:59" ht="19.5" hidden="1" customHeight="1" x14ac:dyDescent="0.15">
      <c r="A290" s="302">
        <v>44445</v>
      </c>
      <c r="B290" s="291">
        <v>38</v>
      </c>
      <c r="C290" s="291">
        <v>2</v>
      </c>
      <c r="D290" s="291">
        <v>418</v>
      </c>
      <c r="E290" s="291">
        <v>44</v>
      </c>
      <c r="F290" s="291">
        <v>220</v>
      </c>
      <c r="G290" s="291">
        <v>220</v>
      </c>
      <c r="H290" s="291">
        <v>220</v>
      </c>
      <c r="I290" s="291"/>
      <c r="J290" s="291"/>
      <c r="K290" s="291"/>
      <c r="L290" s="291"/>
      <c r="M290" s="291"/>
      <c r="N290" s="291"/>
      <c r="O290" s="291"/>
      <c r="P290" s="291"/>
      <c r="Q290" s="291"/>
      <c r="R290" s="291"/>
      <c r="S290" s="291"/>
      <c r="T290" s="291"/>
      <c r="U290" s="291"/>
      <c r="V290" s="378">
        <v>0</v>
      </c>
      <c r="W290" s="291"/>
      <c r="X290" s="291"/>
      <c r="Y290" s="291"/>
      <c r="Z290" s="291"/>
      <c r="AA290" s="291"/>
      <c r="AB290" s="291"/>
      <c r="AC290" s="291"/>
      <c r="AD290" s="291"/>
      <c r="AE290" s="292">
        <v>44</v>
      </c>
      <c r="AF290" s="293" t="s">
        <v>1009</v>
      </c>
      <c r="AG290" s="293">
        <v>8</v>
      </c>
      <c r="AH290" s="293">
        <v>790</v>
      </c>
      <c r="AI290" s="294">
        <v>352</v>
      </c>
      <c r="AJ290" s="294">
        <v>352</v>
      </c>
      <c r="AK290" s="294">
        <v>0</v>
      </c>
      <c r="AL290" s="292">
        <v>34760</v>
      </c>
      <c r="AM290" s="292">
        <v>0</v>
      </c>
      <c r="AN290" s="68" t="s">
        <v>2091</v>
      </c>
      <c r="AO290" s="68" t="s">
        <v>1888</v>
      </c>
      <c r="AP290" s="68" t="str">
        <f>IF(日報入力!AQ290,日報入力!BA290,"")</f>
        <v/>
      </c>
      <c r="AQ290" s="68" t="str">
        <f>IF(日報入力!AR290,日報入力!BB290,"")</f>
        <v/>
      </c>
      <c r="AR290" s="68" t="str">
        <f>IF(日報入力!AS290,"N勤","")</f>
        <v/>
      </c>
      <c r="AS290" s="295">
        <f t="shared" si="21"/>
        <v>0</v>
      </c>
      <c r="AT290" s="439">
        <f>日報入力!AY290</f>
        <v>250</v>
      </c>
      <c r="AU290" s="518">
        <f>IF(日報入力!G290,G290*60/E290,"")</f>
        <v>300</v>
      </c>
      <c r="AV290" s="528" t="str">
        <f>IF(日報入力!AT290,日報入力!AT290,"")</f>
        <v/>
      </c>
      <c r="AW290" s="529" t="str">
        <f>IF(日報入力!AT290,AE290/日報入力!AT290,"")</f>
        <v/>
      </c>
      <c r="AX290" s="530">
        <f>IF(1&lt;日報集計!AT290,AT290/(((F290-I290-J290-N290-O290)*60)/(E290)),"")</f>
        <v>0.83333333333333337</v>
      </c>
      <c r="AY290" s="664">
        <f>IF(日報入力!H290,AT290/(((F290-J290)*60)/E290),"")</f>
        <v>0.83333333333333337</v>
      </c>
      <c r="AZ290" s="664">
        <f>IF(日報入力!I290,AT290/((G290*60)/E290),"")</f>
        <v>0.83333333333333337</v>
      </c>
      <c r="BA290" s="296">
        <f>IF(日報入力!G290,G290/F290,"")</f>
        <v>1</v>
      </c>
      <c r="BB290" s="386">
        <f t="shared" si="22"/>
        <v>9480</v>
      </c>
      <c r="BC290" s="386">
        <f t="shared" si="23"/>
        <v>9480</v>
      </c>
      <c r="BD290" s="80">
        <f>日報入力!AU290</f>
        <v>0</v>
      </c>
      <c r="BE290" s="534" t="str">
        <f>IF(日報入力!AV290,日報入力!AV290,"")</f>
        <v/>
      </c>
      <c r="BF290" s="534" t="str">
        <f>IF(日報入力!AW290,日報入力!AW290,"")</f>
        <v/>
      </c>
      <c r="BG290" s="398">
        <f>IF(日報入力!G290,日報入力!K290*日報入力!D290*日報入力!BC290,"")</f>
        <v>0</v>
      </c>
    </row>
    <row r="291" spans="1:59" ht="19.5" hidden="1" customHeight="1" x14ac:dyDescent="0.15">
      <c r="A291" s="302">
        <v>44445</v>
      </c>
      <c r="B291" s="291">
        <v>35</v>
      </c>
      <c r="C291" s="291">
        <v>8</v>
      </c>
      <c r="D291" s="291">
        <v>3043</v>
      </c>
      <c r="E291" s="291">
        <v>136</v>
      </c>
      <c r="F291" s="291">
        <v>226</v>
      </c>
      <c r="G291" s="291">
        <v>226</v>
      </c>
      <c r="H291" s="291">
        <v>79.099999999999994</v>
      </c>
      <c r="I291" s="291"/>
      <c r="J291" s="291"/>
      <c r="K291" s="291"/>
      <c r="L291" s="291"/>
      <c r="M291" s="291"/>
      <c r="N291" s="291"/>
      <c r="O291" s="291"/>
      <c r="P291" s="291"/>
      <c r="Q291" s="291"/>
      <c r="R291" s="291"/>
      <c r="S291" s="291"/>
      <c r="T291" s="291"/>
      <c r="U291" s="291"/>
      <c r="V291" s="378">
        <v>0</v>
      </c>
      <c r="W291" s="291"/>
      <c r="X291" s="291"/>
      <c r="Y291" s="291"/>
      <c r="Z291" s="291"/>
      <c r="AA291" s="291"/>
      <c r="AB291" s="291"/>
      <c r="AC291" s="291"/>
      <c r="AD291" s="291"/>
      <c r="AE291" s="292">
        <v>272</v>
      </c>
      <c r="AF291" s="293" t="s">
        <v>134</v>
      </c>
      <c r="AG291" s="293">
        <v>2</v>
      </c>
      <c r="AH291" s="293">
        <v>121.69999999999999</v>
      </c>
      <c r="AI291" s="294">
        <v>544</v>
      </c>
      <c r="AJ291" s="294">
        <v>544</v>
      </c>
      <c r="AK291" s="294">
        <v>0</v>
      </c>
      <c r="AL291" s="292">
        <v>33102.399999999994</v>
      </c>
      <c r="AM291" s="292">
        <v>0</v>
      </c>
      <c r="AN291" s="68" t="s">
        <v>1927</v>
      </c>
      <c r="AO291" s="68" t="s">
        <v>1367</v>
      </c>
      <c r="AP291" s="68" t="str">
        <f>IF(日報入力!AQ291,日報入力!BA291,"")</f>
        <v/>
      </c>
      <c r="AQ291" s="68" t="str">
        <f>IF(日報入力!AR291,日報入力!BB291,"")</f>
        <v/>
      </c>
      <c r="AR291" s="68" t="str">
        <f>IF(日報入力!AS291,"N勤","")</f>
        <v/>
      </c>
      <c r="AS291" s="295">
        <f t="shared" si="21"/>
        <v>0</v>
      </c>
      <c r="AT291" s="439">
        <f>日報入力!AY291</f>
        <v>100</v>
      </c>
      <c r="AU291" s="518">
        <f>IF(日報入力!G291,G291*60/E291,"")</f>
        <v>99.705882352941174</v>
      </c>
      <c r="AV291" s="528" t="str">
        <f>IF(日報入力!AT291,日報入力!AT291,"")</f>
        <v/>
      </c>
      <c r="AW291" s="529" t="str">
        <f>IF(日報入力!AT291,AE291/日報入力!AT291,"")</f>
        <v/>
      </c>
      <c r="AX291" s="530">
        <f>IF(1&lt;日報集計!AT291,AT291/(((F291-I291-J291-N291-O291)*60)/(E291)),"")</f>
        <v>1.0029498525073746</v>
      </c>
      <c r="AY291" s="664">
        <f>IF(日報入力!H291,AT291/(((F291-J291)*60)/E291),"")</f>
        <v>1.0029498525073746</v>
      </c>
      <c r="AZ291" s="664">
        <f>IF(日報入力!I291,AT291/((G291*60)/E291),"")</f>
        <v>1.0029498525073746</v>
      </c>
      <c r="BA291" s="296">
        <f>IF(日報入力!G291,G291/F291,"")</f>
        <v>1</v>
      </c>
      <c r="BB291" s="386">
        <f t="shared" si="22"/>
        <v>8788.2477876106168</v>
      </c>
      <c r="BC291" s="386">
        <f t="shared" si="23"/>
        <v>25109.279393173194</v>
      </c>
      <c r="BD291" s="80">
        <f>日報入力!AU291</f>
        <v>0</v>
      </c>
      <c r="BE291" s="534" t="str">
        <f>IF(日報入力!AV291,日報入力!AV291,"")</f>
        <v/>
      </c>
      <c r="BF291" s="534" t="str">
        <f>IF(日報入力!AW291,日報入力!AW291,"")</f>
        <v/>
      </c>
      <c r="BG291" s="398">
        <f>IF(日報入力!G291,日報入力!K291*日報入力!D291*日報入力!BC291,"")</f>
        <v>19.040000000000003</v>
      </c>
    </row>
    <row r="292" spans="1:59" ht="19.5" hidden="1" customHeight="1" x14ac:dyDescent="0.15">
      <c r="A292" s="302">
        <v>44445</v>
      </c>
      <c r="B292" s="291">
        <v>35</v>
      </c>
      <c r="C292" s="291">
        <v>8</v>
      </c>
      <c r="D292" s="291">
        <v>3040</v>
      </c>
      <c r="E292" s="291">
        <v>0</v>
      </c>
      <c r="F292" s="291">
        <v>30</v>
      </c>
      <c r="G292" s="291">
        <v>0</v>
      </c>
      <c r="H292" s="291">
        <v>30</v>
      </c>
      <c r="I292" s="291"/>
      <c r="J292" s="291">
        <v>30</v>
      </c>
      <c r="K292" s="291"/>
      <c r="L292" s="291"/>
      <c r="M292" s="291"/>
      <c r="N292" s="291"/>
      <c r="O292" s="291"/>
      <c r="P292" s="291"/>
      <c r="Q292" s="291"/>
      <c r="R292" s="291"/>
      <c r="S292" s="291"/>
      <c r="T292" s="291"/>
      <c r="U292" s="291"/>
      <c r="V292" s="378">
        <v>0</v>
      </c>
      <c r="W292" s="291"/>
      <c r="X292" s="291"/>
      <c r="Y292" s="291"/>
      <c r="Z292" s="291"/>
      <c r="AA292" s="291"/>
      <c r="AB292" s="291"/>
      <c r="AC292" s="291"/>
      <c r="AD292" s="291"/>
      <c r="AE292" s="292">
        <v>0</v>
      </c>
      <c r="AF292" s="293" t="s">
        <v>1372</v>
      </c>
      <c r="AG292" s="293">
        <v>20.96</v>
      </c>
      <c r="AH292" s="293">
        <v>1100</v>
      </c>
      <c r="AI292" s="294">
        <v>0</v>
      </c>
      <c r="AJ292" s="294">
        <v>0</v>
      </c>
      <c r="AK292" s="294">
        <v>0</v>
      </c>
      <c r="AL292" s="292">
        <v>0</v>
      </c>
      <c r="AM292" s="292">
        <v>0</v>
      </c>
      <c r="AN292" s="68" t="s">
        <v>1656</v>
      </c>
      <c r="AO292" s="68" t="s">
        <v>1367</v>
      </c>
      <c r="AP292" s="68" t="str">
        <f>IF(日報入力!AQ292,日報入力!BA292,"")</f>
        <v/>
      </c>
      <c r="AQ292" s="68" t="str">
        <f>IF(日報入力!AR292,日報入力!BB292,"")</f>
        <v/>
      </c>
      <c r="AR292" s="68" t="str">
        <f>IF(日報入力!AS292,"N勤","")</f>
        <v/>
      </c>
      <c r="AS292" s="295" t="e">
        <f t="shared" si="21"/>
        <v>#DIV/0!</v>
      </c>
      <c r="AT292" s="439">
        <f>日報入力!AY292</f>
        <v>600</v>
      </c>
      <c r="AU292" s="518" t="e">
        <f>IF(日報入力!G292,G292*60/E292,"")</f>
        <v>#DIV/0!</v>
      </c>
      <c r="AV292" s="528" t="str">
        <f>IF(日報入力!AT292,日報入力!AT292,"")</f>
        <v/>
      </c>
      <c r="AW292" s="529" t="str">
        <f>IF(日報入力!AT292,AE292/日報入力!AT292,"")</f>
        <v/>
      </c>
      <c r="AX292" s="530" t="e">
        <f>IF(1&lt;日報集計!AT292,AT292/(((F292-I292-J292-N292-O292)*60)/(E292)),"")</f>
        <v>#DIV/0!</v>
      </c>
      <c r="AY292" s="664" t="e">
        <f>IF(日報入力!H292,AT292/(((F292-J292)*60)/E292),"")</f>
        <v>#DIV/0!</v>
      </c>
      <c r="AZ292" s="664" t="e">
        <f>IF(日報入力!I292,AT292/((G292*60)/E292),"")</f>
        <v>#DIV/0!</v>
      </c>
      <c r="BA292" s="296">
        <f>IF(日報入力!G292,G292/F292,"")</f>
        <v>0</v>
      </c>
      <c r="BB292" s="386">
        <f t="shared" si="22"/>
        <v>0</v>
      </c>
      <c r="BC292" s="386">
        <f t="shared" si="23"/>
        <v>0</v>
      </c>
      <c r="BD292" s="80">
        <f>日報入力!AU292</f>
        <v>0</v>
      </c>
      <c r="BE292" s="534" t="str">
        <f>IF(日報入力!AV292,日報入力!AV292,"")</f>
        <v/>
      </c>
      <c r="BF292" s="534" t="str">
        <f>IF(日報入力!AW292,日報入力!AW292,"")</f>
        <v/>
      </c>
      <c r="BG292" s="398">
        <f>IF(日報入力!G292,日報入力!K292*日報入力!D292*日報入力!BC292,"")</f>
        <v>0</v>
      </c>
    </row>
    <row r="293" spans="1:59" ht="19.5" hidden="1" customHeight="1" x14ac:dyDescent="0.15">
      <c r="A293" s="302">
        <v>44445</v>
      </c>
      <c r="B293" s="291">
        <v>35</v>
      </c>
      <c r="C293" s="291">
        <v>8</v>
      </c>
      <c r="D293" s="291">
        <v>3040</v>
      </c>
      <c r="E293" s="291">
        <v>40</v>
      </c>
      <c r="F293" s="291">
        <v>465</v>
      </c>
      <c r="G293" s="291">
        <v>290</v>
      </c>
      <c r="H293" s="291">
        <v>232.5</v>
      </c>
      <c r="I293" s="291">
        <v>10</v>
      </c>
      <c r="J293" s="291"/>
      <c r="K293" s="291"/>
      <c r="L293" s="291"/>
      <c r="M293" s="291">
        <v>150</v>
      </c>
      <c r="N293" s="291"/>
      <c r="O293" s="291"/>
      <c r="P293" s="291"/>
      <c r="Q293" s="291"/>
      <c r="R293" s="291"/>
      <c r="S293" s="291"/>
      <c r="T293" s="291">
        <v>15</v>
      </c>
      <c r="U293" s="291"/>
      <c r="V293" s="378">
        <v>7</v>
      </c>
      <c r="W293" s="291">
        <v>7</v>
      </c>
      <c r="X293" s="291"/>
      <c r="Y293" s="291"/>
      <c r="Z293" s="291"/>
      <c r="AA293" s="291"/>
      <c r="AB293" s="291"/>
      <c r="AC293" s="291"/>
      <c r="AD293" s="291"/>
      <c r="AE293" s="292">
        <v>33</v>
      </c>
      <c r="AF293" s="293" t="s">
        <v>1372</v>
      </c>
      <c r="AG293" s="293">
        <v>20.96</v>
      </c>
      <c r="AH293" s="293">
        <v>1100</v>
      </c>
      <c r="AI293" s="294">
        <v>838.40000000000009</v>
      </c>
      <c r="AJ293" s="294">
        <v>691.68000000000006</v>
      </c>
      <c r="AK293" s="294">
        <v>146.72000000000003</v>
      </c>
      <c r="AL293" s="292">
        <v>36300</v>
      </c>
      <c r="AM293" s="292">
        <v>7700</v>
      </c>
      <c r="AN293" s="68" t="s">
        <v>1656</v>
      </c>
      <c r="AO293" s="68" t="s">
        <v>1367</v>
      </c>
      <c r="AP293" s="68" t="str">
        <f>IF(日報入力!AQ293,日報入力!BA293,"")</f>
        <v/>
      </c>
      <c r="AQ293" s="68" t="str">
        <f>IF(日報入力!AR293,日報入力!BB293,"")</f>
        <v/>
      </c>
      <c r="AR293" s="68" t="str">
        <f>IF(日報入力!AS293,"N勤","")</f>
        <v>N勤</v>
      </c>
      <c r="AS293" s="295">
        <f t="shared" si="21"/>
        <v>0.17499999999999999</v>
      </c>
      <c r="AT293" s="439">
        <f>日報入力!AY293</f>
        <v>600</v>
      </c>
      <c r="AU293" s="518">
        <f>IF(日報入力!G293,G293*60/E293,"")</f>
        <v>435</v>
      </c>
      <c r="AV293" s="528" t="str">
        <f>IF(日報入力!AT293,日報入力!AT293,"")</f>
        <v/>
      </c>
      <c r="AW293" s="529" t="str">
        <f>IF(日報入力!AT293,AE293/日報入力!AT293,"")</f>
        <v/>
      </c>
      <c r="AX293" s="530">
        <f>IF(1&lt;日報集計!AT293,AT293/(((F293-I293-J293-N293-O293)*60)/(E293)),"")</f>
        <v>0.87912087912087911</v>
      </c>
      <c r="AY293" s="664">
        <f>IF(日報入力!H293,AT293/(((F293-J293)*60)/E293),"")</f>
        <v>0.86021505376344087</v>
      </c>
      <c r="AZ293" s="664">
        <f>IF(日報入力!I293,AT293/((G293*60)/E293),"")</f>
        <v>1.3793103448275863</v>
      </c>
      <c r="BA293" s="296">
        <f>IF(日報入力!G293,G293/F293,"")</f>
        <v>0.62365591397849462</v>
      </c>
      <c r="BB293" s="386">
        <f t="shared" si="22"/>
        <v>4683.8709677419356</v>
      </c>
      <c r="BC293" s="386">
        <f t="shared" si="23"/>
        <v>9367.7419354838712</v>
      </c>
      <c r="BD293" s="80">
        <f>日報入力!AU293</f>
        <v>0</v>
      </c>
      <c r="BE293" s="534" t="str">
        <f>IF(日報入力!AV293,日報入力!AV293,"")</f>
        <v/>
      </c>
      <c r="BF293" s="534" t="str">
        <f>IF(日報入力!AW293,日報入力!AW293,"")</f>
        <v/>
      </c>
      <c r="BG293" s="398">
        <f>IF(日報入力!G293,日報入力!K293*日報入力!D293*日報入力!BC293,"")</f>
        <v>0</v>
      </c>
    </row>
    <row r="294" spans="1:59" ht="19.5" hidden="1" customHeight="1" x14ac:dyDescent="0.15">
      <c r="A294" s="302">
        <v>44445</v>
      </c>
      <c r="B294" s="291">
        <v>33</v>
      </c>
      <c r="C294" s="291">
        <v>8</v>
      </c>
      <c r="D294" s="291">
        <v>3026</v>
      </c>
      <c r="E294" s="291">
        <v>39</v>
      </c>
      <c r="F294" s="291">
        <v>390</v>
      </c>
      <c r="G294" s="291">
        <v>390</v>
      </c>
      <c r="H294" s="291">
        <v>136.5</v>
      </c>
      <c r="I294" s="291"/>
      <c r="J294" s="291"/>
      <c r="K294" s="291"/>
      <c r="L294" s="291"/>
      <c r="M294" s="291"/>
      <c r="N294" s="291"/>
      <c r="O294" s="291"/>
      <c r="P294" s="291"/>
      <c r="Q294" s="291"/>
      <c r="R294" s="291"/>
      <c r="S294" s="291"/>
      <c r="T294" s="291"/>
      <c r="U294" s="291"/>
      <c r="V294" s="378">
        <v>0</v>
      </c>
      <c r="W294" s="291"/>
      <c r="X294" s="291"/>
      <c r="Y294" s="291"/>
      <c r="Z294" s="291"/>
      <c r="AA294" s="291"/>
      <c r="AB294" s="291"/>
      <c r="AC294" s="291"/>
      <c r="AD294" s="291"/>
      <c r="AE294" s="292">
        <v>39</v>
      </c>
      <c r="AF294" s="293" t="s">
        <v>134</v>
      </c>
      <c r="AG294" s="293">
        <v>2.9</v>
      </c>
      <c r="AH294" s="293">
        <v>181</v>
      </c>
      <c r="AI294" s="294">
        <v>113.1</v>
      </c>
      <c r="AJ294" s="294">
        <v>113.1</v>
      </c>
      <c r="AK294" s="294">
        <v>0</v>
      </c>
      <c r="AL294" s="292">
        <v>7059</v>
      </c>
      <c r="AM294" s="292">
        <v>0</v>
      </c>
      <c r="AN294" s="68" t="s">
        <v>1371</v>
      </c>
      <c r="AO294" s="68" t="s">
        <v>1881</v>
      </c>
      <c r="AP294" s="68" t="str">
        <f>IF(日報入力!AQ294,日報入力!BA294,"")</f>
        <v/>
      </c>
      <c r="AQ294" s="68" t="str">
        <f>IF(日報入力!AR294,日報入力!BB294,"")</f>
        <v/>
      </c>
      <c r="AR294" s="68" t="str">
        <f>IF(日報入力!AS294,"N勤","")</f>
        <v/>
      </c>
      <c r="AS294" s="295">
        <f t="shared" si="21"/>
        <v>0</v>
      </c>
      <c r="AT294" s="439">
        <f>日報入力!AY294</f>
        <v>100</v>
      </c>
      <c r="AU294" s="518">
        <f>IF(日報入力!G294,G294*60/E294,"")</f>
        <v>600</v>
      </c>
      <c r="AV294" s="528" t="str">
        <f>IF(日報入力!AT294,日報入力!AT294,"")</f>
        <v/>
      </c>
      <c r="AW294" s="529" t="str">
        <f>IF(日報入力!AT294,AE294/日報入力!AT294,"")</f>
        <v/>
      </c>
      <c r="AX294" s="530">
        <f>IF(1&lt;日報集計!AT294,AT294/(((F294-I294-J294-N294-O294)*60)/(E294)),"")</f>
        <v>0.16666666666666666</v>
      </c>
      <c r="AY294" s="664">
        <f>IF(日報入力!H294,AT294/(((F294-J294)*60)/E294),"")</f>
        <v>0.16666666666666666</v>
      </c>
      <c r="AZ294" s="664">
        <f>IF(日報入力!I294,AT294/((G294*60)/E294),"")</f>
        <v>0.16666666666666666</v>
      </c>
      <c r="BA294" s="296">
        <f>IF(日報入力!G294,G294/F294,"")</f>
        <v>1</v>
      </c>
      <c r="BB294" s="386">
        <f t="shared" si="22"/>
        <v>1086</v>
      </c>
      <c r="BC294" s="386">
        <f t="shared" si="23"/>
        <v>3102.8571428571431</v>
      </c>
      <c r="BD294" s="80">
        <f>日報入力!AU294</f>
        <v>0</v>
      </c>
      <c r="BE294" s="534" t="str">
        <f>IF(日報入力!AV294,日報入力!AV294,"")</f>
        <v/>
      </c>
      <c r="BF294" s="534" t="str">
        <f>IF(日報入力!AW294,日報入力!AW294,"")</f>
        <v/>
      </c>
      <c r="BG294" s="398">
        <f>IF(日報入力!G294,日報入力!K294*日報入力!D294*日報入力!BC294,"")</f>
        <v>1.56</v>
      </c>
    </row>
    <row r="295" spans="1:59" ht="19.5" hidden="1" customHeight="1" x14ac:dyDescent="0.15">
      <c r="A295" s="302">
        <v>44445</v>
      </c>
      <c r="B295" s="291">
        <v>34</v>
      </c>
      <c r="C295" s="291">
        <v>8</v>
      </c>
      <c r="D295" s="291">
        <v>3041</v>
      </c>
      <c r="E295" s="291">
        <v>263</v>
      </c>
      <c r="F295" s="291">
        <v>438</v>
      </c>
      <c r="G295" s="291">
        <v>438</v>
      </c>
      <c r="H295" s="291">
        <v>153.29999999999998</v>
      </c>
      <c r="I295" s="291"/>
      <c r="J295" s="291"/>
      <c r="K295" s="291"/>
      <c r="L295" s="291"/>
      <c r="M295" s="291"/>
      <c r="N295" s="291"/>
      <c r="O295" s="291"/>
      <c r="P295" s="291"/>
      <c r="Q295" s="291"/>
      <c r="R295" s="291"/>
      <c r="S295" s="291"/>
      <c r="T295" s="291"/>
      <c r="U295" s="291"/>
      <c r="V295" s="378">
        <v>0</v>
      </c>
      <c r="W295" s="291"/>
      <c r="X295" s="291"/>
      <c r="Y295" s="291"/>
      <c r="Z295" s="291"/>
      <c r="AA295" s="291"/>
      <c r="AB295" s="291"/>
      <c r="AC295" s="291"/>
      <c r="AD295" s="291"/>
      <c r="AE295" s="292">
        <v>263</v>
      </c>
      <c r="AF295" s="293" t="s">
        <v>134</v>
      </c>
      <c r="AG295" s="293">
        <v>1.9</v>
      </c>
      <c r="AH295" s="293">
        <v>123.19999999999999</v>
      </c>
      <c r="AI295" s="294">
        <v>499.7</v>
      </c>
      <c r="AJ295" s="294">
        <v>499.7</v>
      </c>
      <c r="AK295" s="294">
        <v>0</v>
      </c>
      <c r="AL295" s="292">
        <v>32401.599999999999</v>
      </c>
      <c r="AM295" s="292">
        <v>0</v>
      </c>
      <c r="AN295" s="68" t="s">
        <v>1926</v>
      </c>
      <c r="AO295" s="68" t="s">
        <v>1883</v>
      </c>
      <c r="AP295" s="68" t="str">
        <f>IF(日報入力!AQ295,日報入力!BA295,"")</f>
        <v/>
      </c>
      <c r="AQ295" s="68" t="str">
        <f>IF(日報入力!AR295,日報入力!BB295,"")</f>
        <v/>
      </c>
      <c r="AR295" s="68" t="str">
        <f>IF(日報入力!AS295,"N勤","")</f>
        <v/>
      </c>
      <c r="AS295" s="295">
        <f t="shared" si="21"/>
        <v>0</v>
      </c>
      <c r="AT295" s="439">
        <f>日報入力!AY295</f>
        <v>100</v>
      </c>
      <c r="AU295" s="518">
        <f>IF(日報入力!G295,G295*60/E295,"")</f>
        <v>99.923954372623569</v>
      </c>
      <c r="AV295" s="528" t="str">
        <f>IF(日報入力!AT295,日報入力!AT295,"")</f>
        <v/>
      </c>
      <c r="AW295" s="529" t="str">
        <f>IF(日報入力!AT295,AE295/日報入力!AT295,"")</f>
        <v/>
      </c>
      <c r="AX295" s="530">
        <f>IF(1&lt;日報集計!AT295,AT295/(((F295-I295-J295-N295-O295)*60)/(E295)),"")</f>
        <v>1.0007610350076104</v>
      </c>
      <c r="AY295" s="664">
        <f>IF(日報入力!H295,AT295/(((F295-J295)*60)/E295),"")</f>
        <v>1.0007610350076104</v>
      </c>
      <c r="AZ295" s="664">
        <f>IF(日報入力!I295,AT295/((G295*60)/E295),"")</f>
        <v>1.0007610350076104</v>
      </c>
      <c r="BA295" s="296">
        <f>IF(日報入力!G295,G295/F295,"")</f>
        <v>1</v>
      </c>
      <c r="BB295" s="386">
        <f t="shared" si="22"/>
        <v>4438.5753424657532</v>
      </c>
      <c r="BC295" s="386">
        <f t="shared" si="23"/>
        <v>12681.643835616438</v>
      </c>
      <c r="BD295" s="80">
        <f>日報入力!AU295</f>
        <v>0</v>
      </c>
      <c r="BE295" s="534" t="str">
        <f>IF(日報入力!AV295,日報入力!AV295,"")</f>
        <v/>
      </c>
      <c r="BF295" s="534" t="str">
        <f>IF(日報入力!AW295,日報入力!AW295,"")</f>
        <v/>
      </c>
      <c r="BG295" s="398">
        <f>IF(日報入力!G295,日報入力!K295*日報入力!D295*日報入力!BC295,"")</f>
        <v>13.15</v>
      </c>
    </row>
    <row r="296" spans="1:59" ht="19.5" hidden="1" customHeight="1" x14ac:dyDescent="0.15">
      <c r="A296" s="302">
        <v>44445</v>
      </c>
      <c r="B296" s="291">
        <v>34</v>
      </c>
      <c r="C296" s="291">
        <v>54</v>
      </c>
      <c r="D296" s="291">
        <v>3041</v>
      </c>
      <c r="E296" s="291">
        <v>296</v>
      </c>
      <c r="F296" s="291">
        <v>465</v>
      </c>
      <c r="G296" s="291">
        <v>440</v>
      </c>
      <c r="H296" s="291">
        <v>232.5</v>
      </c>
      <c r="I296" s="291">
        <v>10</v>
      </c>
      <c r="J296" s="291"/>
      <c r="K296" s="291"/>
      <c r="L296" s="291"/>
      <c r="M296" s="291"/>
      <c r="N296" s="291"/>
      <c r="O296" s="291"/>
      <c r="P296" s="291"/>
      <c r="Q296" s="291"/>
      <c r="R296" s="291"/>
      <c r="S296" s="291"/>
      <c r="T296" s="291">
        <v>15</v>
      </c>
      <c r="U296" s="291"/>
      <c r="V296" s="378">
        <v>4</v>
      </c>
      <c r="W296" s="291"/>
      <c r="X296" s="291"/>
      <c r="Y296" s="291"/>
      <c r="Z296" s="291"/>
      <c r="AA296" s="291"/>
      <c r="AB296" s="291">
        <v>4</v>
      </c>
      <c r="AC296" s="291"/>
      <c r="AD296" s="291"/>
      <c r="AE296" s="292">
        <v>292</v>
      </c>
      <c r="AF296" s="293" t="s">
        <v>134</v>
      </c>
      <c r="AG296" s="293">
        <v>1.9</v>
      </c>
      <c r="AH296" s="293">
        <v>123.19999999999999</v>
      </c>
      <c r="AI296" s="294">
        <v>562.4</v>
      </c>
      <c r="AJ296" s="294">
        <v>554.79999999999995</v>
      </c>
      <c r="AK296" s="294">
        <v>7.6000000000000227</v>
      </c>
      <c r="AL296" s="292">
        <v>35974.399999999994</v>
      </c>
      <c r="AM296" s="292">
        <v>492.79999999999995</v>
      </c>
      <c r="AN296" s="68" t="s">
        <v>1926</v>
      </c>
      <c r="AO296" s="68" t="s">
        <v>1883</v>
      </c>
      <c r="AP296" s="68" t="str">
        <f>IF(日報入力!AQ296,日報入力!BA296,"")</f>
        <v/>
      </c>
      <c r="AQ296" s="68" t="str">
        <f>IF(日報入力!AR296,日報入力!BB296,"")</f>
        <v/>
      </c>
      <c r="AR296" s="68" t="str">
        <f>IF(日報入力!AS296,"N勤","")</f>
        <v>N勤</v>
      </c>
      <c r="AS296" s="295">
        <f t="shared" si="21"/>
        <v>1.3513513513513514E-2</v>
      </c>
      <c r="AT296" s="439">
        <f>日報入力!AY296</f>
        <v>100</v>
      </c>
      <c r="AU296" s="518">
        <f>IF(日報入力!G296,G296*60/E296,"")</f>
        <v>89.189189189189193</v>
      </c>
      <c r="AV296" s="528" t="str">
        <f>IF(日報入力!AT296,日報入力!AT296,"")</f>
        <v/>
      </c>
      <c r="AW296" s="529" t="str">
        <f>IF(日報入力!AT296,AE296/日報入力!AT296,"")</f>
        <v/>
      </c>
      <c r="AX296" s="530">
        <f>IF(1&lt;日報集計!AT296,AT296/(((F296-I296-J296-N296-O296)*60)/(E296)),"")</f>
        <v>1.0842490842490844</v>
      </c>
      <c r="AY296" s="664">
        <f>IF(日報入力!H296,AT296/(((F296-J296)*60)/E296),"")</f>
        <v>1.0609318996415771</v>
      </c>
      <c r="AZ296" s="664">
        <f>IF(日報入力!I296,AT296/((G296*60)/E296),"")</f>
        <v>1.1212121212121211</v>
      </c>
      <c r="BA296" s="296">
        <f>IF(日報入力!G296,G296/F296,"")</f>
        <v>0.94623655913978499</v>
      </c>
      <c r="BB296" s="386">
        <f t="shared" si="22"/>
        <v>4641.8580645161283</v>
      </c>
      <c r="BC296" s="386">
        <f t="shared" si="23"/>
        <v>9283.7161290322565</v>
      </c>
      <c r="BD296" s="80">
        <f>日報入力!AU296</f>
        <v>0</v>
      </c>
      <c r="BE296" s="534" t="str">
        <f>IF(日報入力!AV296,日報入力!AV296,"")</f>
        <v/>
      </c>
      <c r="BF296" s="534" t="str">
        <f>IF(日報入力!AW296,日報入力!AW296,"")</f>
        <v/>
      </c>
      <c r="BG296" s="398">
        <f>IF(日報入力!G296,日報入力!K296*日報入力!D296*日報入力!BC296,"")</f>
        <v>14.8</v>
      </c>
    </row>
    <row r="297" spans="1:59" ht="19.5" hidden="1" customHeight="1" x14ac:dyDescent="0.15">
      <c r="A297" s="302">
        <v>44445</v>
      </c>
      <c r="B297" s="291">
        <v>997</v>
      </c>
      <c r="C297" s="291">
        <v>1</v>
      </c>
      <c r="D297" s="291">
        <v>920</v>
      </c>
      <c r="E297" s="291">
        <v>12</v>
      </c>
      <c r="F297" s="291">
        <v>120</v>
      </c>
      <c r="G297" s="291">
        <v>120</v>
      </c>
      <c r="H297" s="291">
        <v>120</v>
      </c>
      <c r="I297" s="291"/>
      <c r="J297" s="291"/>
      <c r="K297" s="291"/>
      <c r="L297" s="291"/>
      <c r="M297" s="291"/>
      <c r="N297" s="291"/>
      <c r="O297" s="291"/>
      <c r="P297" s="291"/>
      <c r="Q297" s="291"/>
      <c r="R297" s="291"/>
      <c r="S297" s="291"/>
      <c r="T297" s="291"/>
      <c r="U297" s="291"/>
      <c r="V297" s="378">
        <v>0</v>
      </c>
      <c r="W297" s="291"/>
      <c r="X297" s="291"/>
      <c r="Y297" s="291"/>
      <c r="Z297" s="291"/>
      <c r="AA297" s="291"/>
      <c r="AB297" s="291"/>
      <c r="AC297" s="291"/>
      <c r="AD297" s="291"/>
      <c r="AE297" s="292">
        <v>12</v>
      </c>
      <c r="AF297" s="293">
        <v>0</v>
      </c>
      <c r="AG297" s="293">
        <v>0</v>
      </c>
      <c r="AH297" s="293">
        <v>530</v>
      </c>
      <c r="AI297" s="294">
        <v>0</v>
      </c>
      <c r="AJ297" s="294">
        <v>0</v>
      </c>
      <c r="AK297" s="294">
        <v>0</v>
      </c>
      <c r="AL297" s="292">
        <v>6360</v>
      </c>
      <c r="AM297" s="292">
        <v>0</v>
      </c>
      <c r="AN297" s="68" t="s">
        <v>1495</v>
      </c>
      <c r="AO297" s="68" t="s">
        <v>122</v>
      </c>
      <c r="AP297" s="68" t="str">
        <f>IF(日報入力!AQ297,日報入力!BA297,"")</f>
        <v/>
      </c>
      <c r="AQ297" s="68" t="str">
        <f>IF(日報入力!AR297,日報入力!BB297,"")</f>
        <v/>
      </c>
      <c r="AR297" s="68" t="str">
        <f>IF(日報入力!AS297,"N勤","")</f>
        <v/>
      </c>
      <c r="AS297" s="295">
        <f t="shared" si="21"/>
        <v>0</v>
      </c>
      <c r="AT297" s="439">
        <f>日報入力!AY297</f>
        <v>600</v>
      </c>
      <c r="AU297" s="518">
        <f>IF(日報入力!G297,G297*60/E297,"")</f>
        <v>600</v>
      </c>
      <c r="AV297" s="528" t="str">
        <f>IF(日報入力!AT297,日報入力!AT297,"")</f>
        <v/>
      </c>
      <c r="AW297" s="529" t="str">
        <f>IF(日報入力!AT297,AE297/日報入力!AT297,"")</f>
        <v/>
      </c>
      <c r="AX297" s="530">
        <f>IF(1&lt;日報集計!AT297,AT297/(((F297-I297-J297-N297-O297)*60)/(E297)),"")</f>
        <v>1</v>
      </c>
      <c r="AY297" s="664">
        <f>IF(日報入力!H297,AT297/(((F297-J297)*60)/E297),"")</f>
        <v>1</v>
      </c>
      <c r="AZ297" s="664">
        <f>IF(日報入力!I297,AT297/((G297*60)/E297),"")</f>
        <v>1</v>
      </c>
      <c r="BA297" s="296">
        <f>IF(日報入力!G297,G297/F297,"")</f>
        <v>1</v>
      </c>
      <c r="BB297" s="386">
        <f t="shared" si="22"/>
        <v>3180</v>
      </c>
      <c r="BC297" s="386">
        <f t="shared" si="23"/>
        <v>3180</v>
      </c>
      <c r="BD297" s="80">
        <f>日報入力!AU297</f>
        <v>0</v>
      </c>
      <c r="BE297" s="534" t="str">
        <f>IF(日報入力!AV297,日報入力!AV297,"")</f>
        <v/>
      </c>
      <c r="BF297" s="534" t="str">
        <f>IF(日報入力!AW297,日報入力!AW297,"")</f>
        <v/>
      </c>
      <c r="BG297" s="398">
        <f>IF(日報入力!G297,日報入力!K297*日報入力!D297*日報入力!BC297,"")</f>
        <v>0</v>
      </c>
    </row>
    <row r="298" spans="1:59" ht="19.5" hidden="1" customHeight="1" x14ac:dyDescent="0.15">
      <c r="A298" s="302">
        <v>44445</v>
      </c>
      <c r="B298" s="291">
        <v>997</v>
      </c>
      <c r="C298" s="291">
        <v>1</v>
      </c>
      <c r="D298" s="291">
        <v>991</v>
      </c>
      <c r="E298" s="291">
        <v>0</v>
      </c>
      <c r="F298" s="291">
        <v>345</v>
      </c>
      <c r="G298" s="291">
        <v>255</v>
      </c>
      <c r="H298" s="291">
        <v>345</v>
      </c>
      <c r="I298" s="291"/>
      <c r="J298" s="291"/>
      <c r="K298" s="291"/>
      <c r="L298" s="291"/>
      <c r="M298" s="291"/>
      <c r="N298" s="291"/>
      <c r="O298" s="291"/>
      <c r="P298" s="291"/>
      <c r="Q298" s="291"/>
      <c r="R298" s="291"/>
      <c r="S298" s="291"/>
      <c r="T298" s="291">
        <v>90</v>
      </c>
      <c r="U298" s="291"/>
      <c r="V298" s="378">
        <v>0</v>
      </c>
      <c r="W298" s="291"/>
      <c r="X298" s="291"/>
      <c r="Y298" s="291"/>
      <c r="Z298" s="291"/>
      <c r="AA298" s="291"/>
      <c r="AB298" s="291"/>
      <c r="AC298" s="291"/>
      <c r="AD298" s="291"/>
      <c r="AE298" s="292">
        <v>0</v>
      </c>
      <c r="AF298" s="293">
        <v>0</v>
      </c>
      <c r="AG298" s="293">
        <v>0</v>
      </c>
      <c r="AH298" s="293">
        <v>0</v>
      </c>
      <c r="AI298" s="294">
        <v>0</v>
      </c>
      <c r="AJ298" s="294">
        <v>0</v>
      </c>
      <c r="AK298" s="294">
        <v>0</v>
      </c>
      <c r="AL298" s="292">
        <v>0</v>
      </c>
      <c r="AM298" s="292">
        <v>0</v>
      </c>
      <c r="AN298" s="68" t="s">
        <v>1475</v>
      </c>
      <c r="AO298" s="68" t="s">
        <v>122</v>
      </c>
      <c r="AP298" s="68" t="str">
        <f>IF(日報入力!AQ298,日報入力!BA298,"")</f>
        <v/>
      </c>
      <c r="AQ298" s="68" t="str">
        <f>IF(日報入力!AR298,日報入力!BB298,"")</f>
        <v/>
      </c>
      <c r="AR298" s="68" t="str">
        <f>IF(日報入力!AS298,"N勤","")</f>
        <v/>
      </c>
      <c r="AS298" s="295" t="e">
        <f t="shared" si="21"/>
        <v>#DIV/0!</v>
      </c>
      <c r="AT298" s="439">
        <f>日報入力!AY298</f>
        <v>0</v>
      </c>
      <c r="AU298" s="518" t="e">
        <f>IF(日報入力!G298,G298*60/E298,"")</f>
        <v>#DIV/0!</v>
      </c>
      <c r="AV298" s="528" t="str">
        <f>IF(日報入力!AT298,日報入力!AT298,"")</f>
        <v/>
      </c>
      <c r="AW298" s="529" t="str">
        <f>IF(日報入力!AT298,AE298/日報入力!AT298,"")</f>
        <v/>
      </c>
      <c r="AX298" s="530" t="str">
        <f>IF(1&lt;日報集計!AT298,AT298/(((F298-I298-J298-N298-O298)*60)/(E298)),"")</f>
        <v/>
      </c>
      <c r="AY298" s="664" t="e">
        <f>IF(日報入力!H298,AT298/(((F298-J298)*60)/E298),"")</f>
        <v>#DIV/0!</v>
      </c>
      <c r="AZ298" s="664" t="e">
        <f>IF(日報入力!I298,AT298/((G298*60)/E298),"")</f>
        <v>#DIV/0!</v>
      </c>
      <c r="BA298" s="296">
        <f>IF(日報入力!G298,G298/F298,"")</f>
        <v>0.73913043478260865</v>
      </c>
      <c r="BB298" s="386">
        <f t="shared" si="22"/>
        <v>0</v>
      </c>
      <c r="BC298" s="386">
        <f t="shared" si="23"/>
        <v>0</v>
      </c>
      <c r="BD298" s="80">
        <f>日報入力!AU298</f>
        <v>0</v>
      </c>
      <c r="BE298" s="534" t="str">
        <f>IF(日報入力!AV298,日報入力!AV298,"")</f>
        <v/>
      </c>
      <c r="BF298" s="534" t="str">
        <f>IF(日報入力!AW298,日報入力!AW298,"")</f>
        <v/>
      </c>
      <c r="BG298" s="398">
        <f>IF(日報入力!G298,日報入力!K298*日報入力!D298*日報入力!BC298,"")</f>
        <v>0</v>
      </c>
    </row>
    <row r="299" spans="1:59" ht="19.5" hidden="1" customHeight="1" x14ac:dyDescent="0.15">
      <c r="A299" s="302">
        <v>44445</v>
      </c>
      <c r="B299" s="291">
        <v>51</v>
      </c>
      <c r="C299" s="291">
        <v>2</v>
      </c>
      <c r="D299" s="291">
        <v>953</v>
      </c>
      <c r="E299" s="291">
        <v>0</v>
      </c>
      <c r="F299" s="291">
        <v>240</v>
      </c>
      <c r="G299" s="291">
        <v>240</v>
      </c>
      <c r="H299" s="291">
        <v>240</v>
      </c>
      <c r="I299" s="291"/>
      <c r="J299" s="291"/>
      <c r="K299" s="291"/>
      <c r="L299" s="291"/>
      <c r="M299" s="291"/>
      <c r="N299" s="291"/>
      <c r="O299" s="291"/>
      <c r="P299" s="291"/>
      <c r="Q299" s="291"/>
      <c r="R299" s="291"/>
      <c r="S299" s="291"/>
      <c r="T299" s="291"/>
      <c r="U299" s="291"/>
      <c r="V299" s="378">
        <v>0</v>
      </c>
      <c r="W299" s="291"/>
      <c r="X299" s="291"/>
      <c r="Y299" s="291"/>
      <c r="Z299" s="291"/>
      <c r="AA299" s="291"/>
      <c r="AB299" s="291"/>
      <c r="AC299" s="291"/>
      <c r="AD299" s="291"/>
      <c r="AE299" s="292">
        <v>0</v>
      </c>
      <c r="AF299" s="293">
        <v>0</v>
      </c>
      <c r="AG299" s="293">
        <v>0</v>
      </c>
      <c r="AH299" s="293">
        <v>0</v>
      </c>
      <c r="AI299" s="294">
        <v>0</v>
      </c>
      <c r="AJ299" s="294">
        <v>0</v>
      </c>
      <c r="AK299" s="294">
        <v>0</v>
      </c>
      <c r="AL299" s="292">
        <v>0</v>
      </c>
      <c r="AM299" s="292">
        <v>0</v>
      </c>
      <c r="AN299" s="68" t="s">
        <v>1472</v>
      </c>
      <c r="AO299" s="68" t="s">
        <v>1106</v>
      </c>
      <c r="AP299" s="68" t="str">
        <f>IF(日報入力!AQ299,日報入力!BA299,"")</f>
        <v/>
      </c>
      <c r="AQ299" s="68" t="str">
        <f>IF(日報入力!AR299,日報入力!BB299,"")</f>
        <v/>
      </c>
      <c r="AR299" s="68" t="str">
        <f>IF(日報入力!AS299,"N勤","")</f>
        <v/>
      </c>
      <c r="AS299" s="295" t="e">
        <f t="shared" si="21"/>
        <v>#DIV/0!</v>
      </c>
      <c r="AT299" s="439">
        <f>日報入力!AY299</f>
        <v>0</v>
      </c>
      <c r="AU299" s="518" t="e">
        <f>IF(日報入力!G299,G299*60/E299,"")</f>
        <v>#DIV/0!</v>
      </c>
      <c r="AV299" s="528" t="str">
        <f>IF(日報入力!AT299,日報入力!AT299,"")</f>
        <v/>
      </c>
      <c r="AW299" s="529" t="str">
        <f>IF(日報入力!AT299,AE299/日報入力!AT299,"")</f>
        <v/>
      </c>
      <c r="AX299" s="530" t="str">
        <f>IF(1&lt;日報集計!AT299,AT299/(((F299-I299-J299-N299-O299)*60)/(E299)),"")</f>
        <v/>
      </c>
      <c r="AY299" s="664" t="e">
        <f>IF(日報入力!H299,AT299/(((F299-J299)*60)/E299),"")</f>
        <v>#DIV/0!</v>
      </c>
      <c r="AZ299" s="664" t="e">
        <f>IF(日報入力!I299,AT299/((G299*60)/E299),"")</f>
        <v>#DIV/0!</v>
      </c>
      <c r="BA299" s="296">
        <f>IF(日報入力!G299,G299/F299,"")</f>
        <v>1</v>
      </c>
      <c r="BB299" s="386">
        <f t="shared" si="22"/>
        <v>0</v>
      </c>
      <c r="BC299" s="386">
        <f t="shared" si="23"/>
        <v>0</v>
      </c>
      <c r="BD299" s="80">
        <f>日報入力!AU299</f>
        <v>0</v>
      </c>
      <c r="BE299" s="534" t="str">
        <f>IF(日報入力!AV299,日報入力!AV299,"")</f>
        <v/>
      </c>
      <c r="BF299" s="534" t="str">
        <f>IF(日報入力!AW299,日報入力!AW299,"")</f>
        <v/>
      </c>
      <c r="BG299" s="398">
        <f>IF(日報入力!G299,日報入力!K299*日報入力!D299*日報入力!BC299,"")</f>
        <v>0</v>
      </c>
    </row>
    <row r="300" spans="1:59" ht="19.5" hidden="1" customHeight="1" x14ac:dyDescent="0.15">
      <c r="A300" s="302">
        <v>44445</v>
      </c>
      <c r="B300" s="291">
        <v>51</v>
      </c>
      <c r="C300" s="291">
        <v>26</v>
      </c>
      <c r="D300" s="291">
        <v>953</v>
      </c>
      <c r="E300" s="291">
        <v>0</v>
      </c>
      <c r="F300" s="291">
        <v>120</v>
      </c>
      <c r="G300" s="291">
        <v>120</v>
      </c>
      <c r="H300" s="291">
        <v>120</v>
      </c>
      <c r="I300" s="291"/>
      <c r="J300" s="291"/>
      <c r="K300" s="291"/>
      <c r="L300" s="291"/>
      <c r="M300" s="291"/>
      <c r="N300" s="291"/>
      <c r="O300" s="291"/>
      <c r="P300" s="291"/>
      <c r="Q300" s="291"/>
      <c r="R300" s="291"/>
      <c r="S300" s="291"/>
      <c r="T300" s="291"/>
      <c r="U300" s="291"/>
      <c r="V300" s="378">
        <v>0</v>
      </c>
      <c r="W300" s="291"/>
      <c r="X300" s="291"/>
      <c r="Y300" s="291"/>
      <c r="Z300" s="291"/>
      <c r="AA300" s="291"/>
      <c r="AB300" s="291"/>
      <c r="AC300" s="291"/>
      <c r="AD300" s="291"/>
      <c r="AE300" s="292">
        <v>0</v>
      </c>
      <c r="AF300" s="293">
        <v>0</v>
      </c>
      <c r="AG300" s="293">
        <v>0</v>
      </c>
      <c r="AH300" s="293">
        <v>0</v>
      </c>
      <c r="AI300" s="294">
        <v>0</v>
      </c>
      <c r="AJ300" s="294">
        <v>0</v>
      </c>
      <c r="AK300" s="294">
        <v>0</v>
      </c>
      <c r="AL300" s="292">
        <v>0</v>
      </c>
      <c r="AM300" s="292">
        <v>0</v>
      </c>
      <c r="AN300" s="68" t="s">
        <v>1472</v>
      </c>
      <c r="AO300" s="68" t="s">
        <v>1106</v>
      </c>
      <c r="AP300" s="68" t="str">
        <f>IF(日報入力!AQ300,日報入力!BA300,"")</f>
        <v/>
      </c>
      <c r="AQ300" s="68" t="str">
        <f>IF(日報入力!AR300,日報入力!BB300,"")</f>
        <v/>
      </c>
      <c r="AR300" s="68" t="str">
        <f>IF(日報入力!AS300,"N勤","")</f>
        <v/>
      </c>
      <c r="AS300" s="295" t="e">
        <f t="shared" si="21"/>
        <v>#DIV/0!</v>
      </c>
      <c r="AT300" s="439">
        <f>日報入力!AY300</f>
        <v>0</v>
      </c>
      <c r="AU300" s="518" t="e">
        <f>IF(日報入力!G300,G300*60/E300,"")</f>
        <v>#DIV/0!</v>
      </c>
      <c r="AV300" s="528" t="str">
        <f>IF(日報入力!AT300,日報入力!AT300,"")</f>
        <v/>
      </c>
      <c r="AW300" s="529" t="str">
        <f>IF(日報入力!AT300,AE300/日報入力!AT300,"")</f>
        <v/>
      </c>
      <c r="AX300" s="530" t="str">
        <f>IF(1&lt;日報集計!AT300,AT300/(((F300-I300-J300-N300-O300)*60)/(E300)),"")</f>
        <v/>
      </c>
      <c r="AY300" s="664" t="e">
        <f>IF(日報入力!H300,AT300/(((F300-J300)*60)/E300),"")</f>
        <v>#DIV/0!</v>
      </c>
      <c r="AZ300" s="664" t="e">
        <f>IF(日報入力!I300,AT300/((G300*60)/E300),"")</f>
        <v>#DIV/0!</v>
      </c>
      <c r="BA300" s="296">
        <f>IF(日報入力!G300,G300/F300,"")</f>
        <v>1</v>
      </c>
      <c r="BB300" s="386">
        <f t="shared" si="22"/>
        <v>0</v>
      </c>
      <c r="BC300" s="386">
        <f t="shared" si="23"/>
        <v>0</v>
      </c>
      <c r="BD300" s="80">
        <f>日報入力!AU300</f>
        <v>0</v>
      </c>
      <c r="BE300" s="534" t="str">
        <f>IF(日報入力!AV300,日報入力!AV300,"")</f>
        <v/>
      </c>
      <c r="BF300" s="534" t="str">
        <f>IF(日報入力!AW300,日報入力!AW300,"")</f>
        <v/>
      </c>
      <c r="BG300" s="398">
        <f>IF(日報入力!G300,日報入力!K300*日報入力!D300*日報入力!BC300,"")</f>
        <v>0</v>
      </c>
    </row>
    <row r="301" spans="1:59" ht="19.5" hidden="1" customHeight="1" x14ac:dyDescent="0.15">
      <c r="A301" s="302">
        <v>44446</v>
      </c>
      <c r="B301" s="291">
        <v>31</v>
      </c>
      <c r="C301" s="291">
        <v>14</v>
      </c>
      <c r="D301" s="291">
        <v>582</v>
      </c>
      <c r="E301" s="291">
        <v>391</v>
      </c>
      <c r="F301" s="291">
        <v>540</v>
      </c>
      <c r="G301" s="291">
        <v>530</v>
      </c>
      <c r="H301" s="291">
        <v>432</v>
      </c>
      <c r="I301" s="291"/>
      <c r="J301" s="291"/>
      <c r="K301" s="291"/>
      <c r="L301" s="291"/>
      <c r="M301" s="291"/>
      <c r="N301" s="291"/>
      <c r="O301" s="291">
        <v>10</v>
      </c>
      <c r="P301" s="291"/>
      <c r="Q301" s="291"/>
      <c r="R301" s="291"/>
      <c r="S301" s="291"/>
      <c r="T301" s="291"/>
      <c r="U301" s="291"/>
      <c r="V301" s="378">
        <v>0</v>
      </c>
      <c r="W301" s="291"/>
      <c r="X301" s="291"/>
      <c r="Y301" s="291"/>
      <c r="Z301" s="291"/>
      <c r="AA301" s="291"/>
      <c r="AB301" s="291"/>
      <c r="AC301" s="291"/>
      <c r="AD301" s="291"/>
      <c r="AE301" s="292">
        <v>782</v>
      </c>
      <c r="AF301" s="293" t="s">
        <v>134</v>
      </c>
      <c r="AG301" s="293">
        <v>0.95</v>
      </c>
      <c r="AH301" s="293">
        <v>85</v>
      </c>
      <c r="AI301" s="294">
        <v>742.9</v>
      </c>
      <c r="AJ301" s="294">
        <v>742.9</v>
      </c>
      <c r="AK301" s="294">
        <v>0</v>
      </c>
      <c r="AL301" s="292">
        <v>66470</v>
      </c>
      <c r="AM301" s="292">
        <v>0</v>
      </c>
      <c r="AN301" s="68" t="s">
        <v>1605</v>
      </c>
      <c r="AO301" s="68" t="s">
        <v>1877</v>
      </c>
      <c r="AP301" s="68" t="str">
        <f>IF(日報入力!AQ301,日報入力!BA301,"")</f>
        <v>吉田</v>
      </c>
      <c r="AQ301" s="68" t="str">
        <f>IF(日報入力!AR301,日報入力!BB301,"")</f>
        <v/>
      </c>
      <c r="AR301" s="68" t="str">
        <f>IF(日報入力!AS301,"N勤","")</f>
        <v/>
      </c>
      <c r="AS301" s="295">
        <f t="shared" si="21"/>
        <v>0</v>
      </c>
      <c r="AT301" s="439">
        <f>日報入力!AY301</f>
        <v>85</v>
      </c>
      <c r="AU301" s="518">
        <f>IF(日報入力!G301,G301*60/E301,"")</f>
        <v>81.329923273657286</v>
      </c>
      <c r="AV301" s="528" t="str">
        <f>IF(日報入力!AT301,日報入力!AT301,"")</f>
        <v/>
      </c>
      <c r="AW301" s="529" t="str">
        <f>IF(日報入力!AT301,AE301/日報入力!AT301,"")</f>
        <v/>
      </c>
      <c r="AX301" s="530">
        <f>IF(1&lt;日報集計!AT301,AT301/(((F301-I301-J301-N301-O301)*60)/(E301)),"")</f>
        <v>1.0451257861635221</v>
      </c>
      <c r="AY301" s="664">
        <f>IF(日報入力!H301,AT301/(((F301-J301)*60)/E301),"")</f>
        <v>1.0257716049382717</v>
      </c>
      <c r="AZ301" s="664">
        <f>IF(日報入力!I301,AT301/((G301*60)/E301),"")</f>
        <v>1.0451257861635221</v>
      </c>
      <c r="BA301" s="296">
        <f>IF(日報入力!G301,G301/F301,"")</f>
        <v>0.98148148148148151</v>
      </c>
      <c r="BB301" s="386">
        <f t="shared" si="22"/>
        <v>7385.5555555555557</v>
      </c>
      <c r="BC301" s="386">
        <f t="shared" si="23"/>
        <v>9231.9444444444434</v>
      </c>
      <c r="BD301" s="80">
        <f>日報入力!AU301</f>
        <v>0</v>
      </c>
      <c r="BE301" s="534" t="str">
        <f>IF(日報入力!AV301,日報入力!AV301,"")</f>
        <v/>
      </c>
      <c r="BF301" s="534" t="str">
        <f>IF(日報入力!AW301,日報入力!AW301,"")</f>
        <v/>
      </c>
      <c r="BG301" s="398">
        <f>IF(日報入力!G301,日報入力!K301*日報入力!D301*日報入力!BC301,"")</f>
        <v>0</v>
      </c>
    </row>
    <row r="302" spans="1:59" ht="19.5" hidden="1" customHeight="1" x14ac:dyDescent="0.15">
      <c r="A302" s="302">
        <v>44446</v>
      </c>
      <c r="B302" s="291">
        <v>32</v>
      </c>
      <c r="C302" s="291">
        <v>2</v>
      </c>
      <c r="D302" s="291">
        <v>612</v>
      </c>
      <c r="E302" s="291">
        <v>0</v>
      </c>
      <c r="F302" s="291">
        <v>30</v>
      </c>
      <c r="G302" s="291">
        <v>0</v>
      </c>
      <c r="H302" s="291">
        <v>30</v>
      </c>
      <c r="I302" s="291"/>
      <c r="J302" s="291">
        <v>30</v>
      </c>
      <c r="K302" s="291"/>
      <c r="L302" s="291"/>
      <c r="M302" s="291"/>
      <c r="N302" s="291"/>
      <c r="O302" s="291"/>
      <c r="P302" s="291"/>
      <c r="Q302" s="291"/>
      <c r="R302" s="291"/>
      <c r="S302" s="291"/>
      <c r="T302" s="291"/>
      <c r="U302" s="291"/>
      <c r="V302" s="378">
        <v>0</v>
      </c>
      <c r="W302" s="291"/>
      <c r="X302" s="291"/>
      <c r="Y302" s="291"/>
      <c r="Z302" s="291"/>
      <c r="AA302" s="291"/>
      <c r="AB302" s="291"/>
      <c r="AC302" s="291"/>
      <c r="AD302" s="291"/>
      <c r="AE302" s="292">
        <v>0</v>
      </c>
      <c r="AF302" s="293" t="s">
        <v>1031</v>
      </c>
      <c r="AG302" s="293">
        <v>6</v>
      </c>
      <c r="AH302" s="293">
        <v>0</v>
      </c>
      <c r="AI302" s="294">
        <v>0</v>
      </c>
      <c r="AJ302" s="294">
        <v>0</v>
      </c>
      <c r="AK302" s="294">
        <v>0</v>
      </c>
      <c r="AL302" s="292">
        <v>0</v>
      </c>
      <c r="AM302" s="292">
        <v>0</v>
      </c>
      <c r="AN302" s="68" t="s">
        <v>2096</v>
      </c>
      <c r="AO302" s="68" t="s">
        <v>1879</v>
      </c>
      <c r="AP302" s="68" t="str">
        <f>IF(日報入力!AQ302,日報入力!BA302,"")</f>
        <v/>
      </c>
      <c r="AQ302" s="68" t="str">
        <f>IF(日報入力!AR302,日報入力!BB302,"")</f>
        <v/>
      </c>
      <c r="AR302" s="68" t="str">
        <f>IF(日報入力!AS302,"N勤","")</f>
        <v/>
      </c>
      <c r="AS302" s="295" t="e">
        <f t="shared" si="21"/>
        <v>#DIV/0!</v>
      </c>
      <c r="AT302" s="439">
        <f>日報入力!AY302</f>
        <v>0</v>
      </c>
      <c r="AU302" s="518" t="e">
        <f>IF(日報入力!G302,G302*60/E302,"")</f>
        <v>#DIV/0!</v>
      </c>
      <c r="AV302" s="528" t="str">
        <f>IF(日報入力!AT302,日報入力!AT302,"")</f>
        <v/>
      </c>
      <c r="AW302" s="529" t="str">
        <f>IF(日報入力!AT302,AE302/日報入力!AT302,"")</f>
        <v/>
      </c>
      <c r="AX302" s="530" t="str">
        <f>IF(1&lt;日報集計!AT302,AT302/(((F302-I302-J302-N302-O302)*60)/(E302)),"")</f>
        <v/>
      </c>
      <c r="AY302" s="664" t="e">
        <f>IF(日報入力!H302,AT302/(((F302-J302)*60)/E302),"")</f>
        <v>#DIV/0!</v>
      </c>
      <c r="AZ302" s="664" t="e">
        <f>IF(日報入力!I302,AT302/((G302*60)/E302),"")</f>
        <v>#DIV/0!</v>
      </c>
      <c r="BA302" s="296">
        <f>IF(日報入力!G302,G302/F302,"")</f>
        <v>0</v>
      </c>
      <c r="BB302" s="386">
        <f t="shared" si="22"/>
        <v>0</v>
      </c>
      <c r="BC302" s="386">
        <f t="shared" si="23"/>
        <v>0</v>
      </c>
      <c r="BD302" s="80">
        <f>日報入力!AU302</f>
        <v>0</v>
      </c>
      <c r="BE302" s="534" t="str">
        <f>IF(日報入力!AV302,日報入力!AV302,"")</f>
        <v/>
      </c>
      <c r="BF302" s="534" t="str">
        <f>IF(日報入力!AW302,日報入力!AW302,"")</f>
        <v/>
      </c>
      <c r="BG302" s="398">
        <f>IF(日報入力!G302,日報入力!K302*日報入力!D302*日報入力!BC302,"")</f>
        <v>0</v>
      </c>
    </row>
    <row r="303" spans="1:59" ht="19.5" hidden="1" customHeight="1" x14ac:dyDescent="0.15">
      <c r="A303" s="302">
        <v>44446</v>
      </c>
      <c r="B303" s="291">
        <v>32</v>
      </c>
      <c r="C303" s="291">
        <v>2</v>
      </c>
      <c r="D303" s="291">
        <v>612</v>
      </c>
      <c r="E303" s="291">
        <v>12</v>
      </c>
      <c r="F303" s="291">
        <v>50</v>
      </c>
      <c r="G303" s="291">
        <v>50</v>
      </c>
      <c r="H303" s="291">
        <v>50</v>
      </c>
      <c r="I303" s="291"/>
      <c r="J303" s="291"/>
      <c r="K303" s="291"/>
      <c r="L303" s="291"/>
      <c r="M303" s="291"/>
      <c r="N303" s="291"/>
      <c r="O303" s="291"/>
      <c r="P303" s="291"/>
      <c r="Q303" s="291"/>
      <c r="R303" s="291"/>
      <c r="S303" s="291"/>
      <c r="T303" s="291"/>
      <c r="U303" s="291"/>
      <c r="V303" s="378">
        <v>0</v>
      </c>
      <c r="W303" s="291"/>
      <c r="X303" s="291"/>
      <c r="Y303" s="291"/>
      <c r="Z303" s="291"/>
      <c r="AA303" s="291"/>
      <c r="AB303" s="291"/>
      <c r="AC303" s="291"/>
      <c r="AD303" s="291"/>
      <c r="AE303" s="292">
        <v>12</v>
      </c>
      <c r="AF303" s="293" t="s">
        <v>1031</v>
      </c>
      <c r="AG303" s="293">
        <v>6</v>
      </c>
      <c r="AH303" s="293">
        <v>0</v>
      </c>
      <c r="AI303" s="294">
        <v>72</v>
      </c>
      <c r="AJ303" s="294">
        <v>72</v>
      </c>
      <c r="AK303" s="294">
        <v>0</v>
      </c>
      <c r="AL303" s="292">
        <v>0</v>
      </c>
      <c r="AM303" s="292">
        <v>0</v>
      </c>
      <c r="AN303" s="68" t="s">
        <v>2096</v>
      </c>
      <c r="AO303" s="68" t="s">
        <v>1879</v>
      </c>
      <c r="AP303" s="68" t="str">
        <f>IF(日報入力!AQ303,日報入力!BA303,"")</f>
        <v>平</v>
      </c>
      <c r="AQ303" s="68" t="str">
        <f>IF(日報入力!AR303,日報入力!BB303,"")</f>
        <v/>
      </c>
      <c r="AR303" s="68" t="str">
        <f>IF(日報入力!AS303,"N勤","")</f>
        <v/>
      </c>
      <c r="AS303" s="295">
        <f t="shared" si="21"/>
        <v>0</v>
      </c>
      <c r="AT303" s="439">
        <f>日報入力!AY303</f>
        <v>0</v>
      </c>
      <c r="AU303" s="518">
        <f>IF(日報入力!G303,G303*60/E303,"")</f>
        <v>250</v>
      </c>
      <c r="AV303" s="528" t="str">
        <f>IF(日報入力!AT303,日報入力!AT303,"")</f>
        <v/>
      </c>
      <c r="AW303" s="529" t="str">
        <f>IF(日報入力!AT303,AE303/日報入力!AT303,"")</f>
        <v/>
      </c>
      <c r="AX303" s="530" t="str">
        <f>IF(1&lt;日報集計!AT303,AT303/(((F303-I303-J303-N303-O303)*60)/(E303)),"")</f>
        <v/>
      </c>
      <c r="AY303" s="664">
        <f>IF(日報入力!H303,AT303/(((F303-J303)*60)/E303),"")</f>
        <v>0</v>
      </c>
      <c r="AZ303" s="664">
        <f>IF(日報入力!I303,AT303/((G303*60)/E303),"")</f>
        <v>0</v>
      </c>
      <c r="BA303" s="296">
        <f>IF(日報入力!G303,G303/F303,"")</f>
        <v>1</v>
      </c>
      <c r="BB303" s="386">
        <f t="shared" si="22"/>
        <v>0</v>
      </c>
      <c r="BC303" s="386">
        <f t="shared" si="23"/>
        <v>0</v>
      </c>
      <c r="BD303" s="80">
        <f>日報入力!AU303</f>
        <v>0</v>
      </c>
      <c r="BE303" s="534" t="str">
        <f>IF(日報入力!AV303,日報入力!AV303,"")</f>
        <v/>
      </c>
      <c r="BF303" s="534" t="str">
        <f>IF(日報入力!AW303,日報入力!AW303,"")</f>
        <v/>
      </c>
      <c r="BG303" s="398">
        <f>IF(日報入力!G303,日報入力!K303*日報入力!D303*日報入力!BC303,"")</f>
        <v>0</v>
      </c>
    </row>
    <row r="304" spans="1:59" ht="19.5" hidden="1" customHeight="1" x14ac:dyDescent="0.15">
      <c r="A304" s="302">
        <v>44446</v>
      </c>
      <c r="B304" s="291">
        <v>32</v>
      </c>
      <c r="C304" s="291">
        <v>2</v>
      </c>
      <c r="D304" s="291">
        <v>447</v>
      </c>
      <c r="E304" s="291">
        <v>0</v>
      </c>
      <c r="F304" s="291">
        <v>30</v>
      </c>
      <c r="G304" s="291">
        <v>0</v>
      </c>
      <c r="H304" s="291">
        <v>30</v>
      </c>
      <c r="I304" s="291"/>
      <c r="J304" s="291">
        <v>30</v>
      </c>
      <c r="K304" s="291"/>
      <c r="L304" s="291"/>
      <c r="M304" s="291"/>
      <c r="N304" s="291"/>
      <c r="O304" s="291"/>
      <c r="P304" s="291"/>
      <c r="Q304" s="291"/>
      <c r="R304" s="291"/>
      <c r="S304" s="291"/>
      <c r="T304" s="291"/>
      <c r="U304" s="291"/>
      <c r="V304" s="378">
        <v>0</v>
      </c>
      <c r="W304" s="291"/>
      <c r="X304" s="291"/>
      <c r="Y304" s="291"/>
      <c r="Z304" s="291"/>
      <c r="AA304" s="291"/>
      <c r="AB304" s="291"/>
      <c r="AC304" s="291"/>
      <c r="AD304" s="291"/>
      <c r="AE304" s="292">
        <v>0</v>
      </c>
      <c r="AF304" s="293" t="s">
        <v>1031</v>
      </c>
      <c r="AG304" s="293">
        <v>4.2</v>
      </c>
      <c r="AH304" s="293">
        <v>380</v>
      </c>
      <c r="AI304" s="294">
        <v>0</v>
      </c>
      <c r="AJ304" s="294">
        <v>0</v>
      </c>
      <c r="AK304" s="294">
        <v>0</v>
      </c>
      <c r="AL304" s="292">
        <v>0</v>
      </c>
      <c r="AM304" s="292">
        <v>0</v>
      </c>
      <c r="AN304" s="68" t="s">
        <v>1036</v>
      </c>
      <c r="AO304" s="68" t="s">
        <v>1879</v>
      </c>
      <c r="AP304" s="68" t="str">
        <f>IF(日報入力!AQ304,日報入力!BA304,"")</f>
        <v/>
      </c>
      <c r="AQ304" s="68" t="str">
        <f>IF(日報入力!AR304,日報入力!BB304,"")</f>
        <v/>
      </c>
      <c r="AR304" s="68" t="str">
        <f>IF(日報入力!AS304,"N勤","")</f>
        <v/>
      </c>
      <c r="AS304" s="295" t="e">
        <f t="shared" si="21"/>
        <v>#DIV/0!</v>
      </c>
      <c r="AT304" s="439">
        <f>日報入力!AY304</f>
        <v>160</v>
      </c>
      <c r="AU304" s="518" t="e">
        <f>IF(日報入力!G304,G304*60/E304,"")</f>
        <v>#DIV/0!</v>
      </c>
      <c r="AV304" s="528" t="str">
        <f>IF(日報入力!AT304,日報入力!AT304,"")</f>
        <v/>
      </c>
      <c r="AW304" s="529" t="str">
        <f>IF(日報入力!AT304,AE304/日報入力!AT304,"")</f>
        <v/>
      </c>
      <c r="AX304" s="530" t="e">
        <f>IF(1&lt;日報集計!AT304,AT304/(((F304-I304-J304-N304-O304)*60)/(E304)),"")</f>
        <v>#DIV/0!</v>
      </c>
      <c r="AY304" s="664" t="e">
        <f>IF(日報入力!H304,AT304/(((F304-J304)*60)/E304),"")</f>
        <v>#DIV/0!</v>
      </c>
      <c r="AZ304" s="664" t="e">
        <f>IF(日報入力!I304,AT304/((G304*60)/E304),"")</f>
        <v>#DIV/0!</v>
      </c>
      <c r="BA304" s="296">
        <f>IF(日報入力!G304,G304/F304,"")</f>
        <v>0</v>
      </c>
      <c r="BB304" s="386">
        <f t="shared" si="22"/>
        <v>0</v>
      </c>
      <c r="BC304" s="386">
        <f t="shared" si="23"/>
        <v>0</v>
      </c>
      <c r="BD304" s="80">
        <f>日報入力!AU304</f>
        <v>0</v>
      </c>
      <c r="BE304" s="534" t="str">
        <f>IF(日報入力!AV304,日報入力!AV304,"")</f>
        <v/>
      </c>
      <c r="BF304" s="534" t="str">
        <f>IF(日報入力!AW304,日報入力!AW304,"")</f>
        <v/>
      </c>
      <c r="BG304" s="398">
        <f>IF(日報入力!G304,日報入力!K304*日報入力!D304*日報入力!BC304,"")</f>
        <v>0</v>
      </c>
    </row>
    <row r="305" spans="1:59" ht="19.5" hidden="1" customHeight="1" x14ac:dyDescent="0.15">
      <c r="A305" s="302">
        <v>44446</v>
      </c>
      <c r="B305" s="291">
        <v>32</v>
      </c>
      <c r="C305" s="291">
        <v>14</v>
      </c>
      <c r="D305" s="291">
        <v>447</v>
      </c>
      <c r="E305" s="291">
        <v>103</v>
      </c>
      <c r="F305" s="291">
        <v>285</v>
      </c>
      <c r="G305" s="291">
        <v>275</v>
      </c>
      <c r="H305" s="291">
        <v>142.5</v>
      </c>
      <c r="I305" s="291"/>
      <c r="J305" s="291"/>
      <c r="K305" s="291"/>
      <c r="L305" s="291"/>
      <c r="M305" s="291"/>
      <c r="N305" s="291"/>
      <c r="O305" s="291">
        <v>10</v>
      </c>
      <c r="P305" s="291"/>
      <c r="Q305" s="291"/>
      <c r="R305" s="291"/>
      <c r="S305" s="291"/>
      <c r="T305" s="291"/>
      <c r="U305" s="291"/>
      <c r="V305" s="378">
        <v>0</v>
      </c>
      <c r="W305" s="291"/>
      <c r="X305" s="291"/>
      <c r="Y305" s="291"/>
      <c r="Z305" s="291"/>
      <c r="AA305" s="291"/>
      <c r="AB305" s="291"/>
      <c r="AC305" s="291"/>
      <c r="AD305" s="291"/>
      <c r="AE305" s="292">
        <v>103</v>
      </c>
      <c r="AF305" s="293" t="s">
        <v>1031</v>
      </c>
      <c r="AG305" s="293">
        <v>4.2</v>
      </c>
      <c r="AH305" s="293">
        <v>380</v>
      </c>
      <c r="AI305" s="294">
        <v>432.6</v>
      </c>
      <c r="AJ305" s="294">
        <v>432.6</v>
      </c>
      <c r="AK305" s="294">
        <v>0</v>
      </c>
      <c r="AL305" s="292">
        <v>39140</v>
      </c>
      <c r="AM305" s="292">
        <v>0</v>
      </c>
      <c r="AN305" s="68" t="s">
        <v>1036</v>
      </c>
      <c r="AO305" s="68" t="s">
        <v>1879</v>
      </c>
      <c r="AP305" s="68" t="str">
        <f>IF(日報入力!AQ305,日報入力!BA305,"")</f>
        <v>吉田</v>
      </c>
      <c r="AQ305" s="68" t="str">
        <f>IF(日報入力!AR305,日報入力!BB305,"")</f>
        <v/>
      </c>
      <c r="AR305" s="68" t="str">
        <f>IF(日報入力!AS305,"N勤","")</f>
        <v/>
      </c>
      <c r="AS305" s="295">
        <f t="shared" si="21"/>
        <v>0</v>
      </c>
      <c r="AT305" s="439">
        <f>日報入力!AY305</f>
        <v>160</v>
      </c>
      <c r="AU305" s="518">
        <f>IF(日報入力!G305,G305*60/E305,"")</f>
        <v>160.19417475728156</v>
      </c>
      <c r="AV305" s="528" t="str">
        <f>IF(日報入力!AT305,日報入力!AT305,"")</f>
        <v/>
      </c>
      <c r="AW305" s="529" t="str">
        <f>IF(日報入力!AT305,AE305/日報入力!AT305,"")</f>
        <v/>
      </c>
      <c r="AX305" s="530">
        <f>IF(1&lt;日報集計!AT305,AT305/(((F305-I305-J305-N305-O305)*60)/(E305)),"")</f>
        <v>0.99878787878787878</v>
      </c>
      <c r="AY305" s="664">
        <f>IF(日報入力!H305,AT305/(((F305-J305)*60)/E305),"")</f>
        <v>0.96374269005847957</v>
      </c>
      <c r="AZ305" s="664">
        <f>IF(日報入力!I305,AT305/((G305*60)/E305),"")</f>
        <v>0.99878787878787878</v>
      </c>
      <c r="BA305" s="296">
        <f>IF(日報入力!G305,G305/F305,"")</f>
        <v>0.96491228070175439</v>
      </c>
      <c r="BB305" s="386">
        <f t="shared" si="22"/>
        <v>8240</v>
      </c>
      <c r="BC305" s="386">
        <f t="shared" si="23"/>
        <v>16480</v>
      </c>
      <c r="BD305" s="80">
        <f>日報入力!AU305</f>
        <v>0</v>
      </c>
      <c r="BE305" s="534" t="str">
        <f>IF(日報入力!AV305,日報入力!AV305,"")</f>
        <v/>
      </c>
      <c r="BF305" s="534" t="str">
        <f>IF(日報入力!AW305,日報入力!AW305,"")</f>
        <v/>
      </c>
      <c r="BG305" s="398">
        <f>IF(日報入力!G305,日報入力!K305*日報入力!D305*日報入力!BC305,"")</f>
        <v>0</v>
      </c>
    </row>
    <row r="306" spans="1:59" ht="19.5" hidden="1" customHeight="1" x14ac:dyDescent="0.15">
      <c r="A306" s="302">
        <v>44446</v>
      </c>
      <c r="B306" s="291">
        <v>22</v>
      </c>
      <c r="C306" s="291">
        <v>3</v>
      </c>
      <c r="D306" s="291">
        <v>324</v>
      </c>
      <c r="E306" s="291">
        <v>140</v>
      </c>
      <c r="F306" s="291">
        <v>455</v>
      </c>
      <c r="G306" s="291">
        <v>345</v>
      </c>
      <c r="H306" s="291">
        <v>455</v>
      </c>
      <c r="I306" s="291">
        <v>70</v>
      </c>
      <c r="J306" s="291"/>
      <c r="K306" s="291"/>
      <c r="L306" s="291"/>
      <c r="M306" s="291"/>
      <c r="N306" s="291"/>
      <c r="O306" s="291">
        <v>10</v>
      </c>
      <c r="P306" s="291"/>
      <c r="Q306" s="291"/>
      <c r="R306" s="291"/>
      <c r="S306" s="291"/>
      <c r="T306" s="291">
        <v>30</v>
      </c>
      <c r="U306" s="291"/>
      <c r="V306" s="378">
        <v>0</v>
      </c>
      <c r="W306" s="291"/>
      <c r="X306" s="291"/>
      <c r="Y306" s="291"/>
      <c r="Z306" s="291"/>
      <c r="AA306" s="291"/>
      <c r="AB306" s="291"/>
      <c r="AC306" s="291"/>
      <c r="AD306" s="291"/>
      <c r="AE306" s="292">
        <v>140</v>
      </c>
      <c r="AF306" s="293" t="s">
        <v>134</v>
      </c>
      <c r="AG306" s="293">
        <v>7.8</v>
      </c>
      <c r="AH306" s="293">
        <v>500</v>
      </c>
      <c r="AI306" s="294">
        <v>1092</v>
      </c>
      <c r="AJ306" s="294">
        <v>1092</v>
      </c>
      <c r="AK306" s="294">
        <v>0</v>
      </c>
      <c r="AL306" s="292">
        <v>70000</v>
      </c>
      <c r="AM306" s="292">
        <v>0</v>
      </c>
      <c r="AN306" s="68" t="s">
        <v>1959</v>
      </c>
      <c r="AO306" s="68" t="s">
        <v>1859</v>
      </c>
      <c r="AP306" s="68" t="str">
        <f>IF(日報入力!AQ306,日報入力!BA306,"")</f>
        <v/>
      </c>
      <c r="AQ306" s="68" t="str">
        <f>IF(日報入力!AR306,日報入力!BB306,"")</f>
        <v/>
      </c>
      <c r="AR306" s="68" t="str">
        <f>IF(日報入力!AS306,"N勤","")</f>
        <v/>
      </c>
      <c r="AS306" s="295">
        <f t="shared" si="21"/>
        <v>0</v>
      </c>
      <c r="AT306" s="439">
        <f>日報入力!AY306</f>
        <v>140</v>
      </c>
      <c r="AU306" s="518">
        <f>IF(日報入力!G306,G306*60/E306,"")</f>
        <v>147.85714285714286</v>
      </c>
      <c r="AV306" s="528" t="str">
        <f>IF(日報入力!AT306,日報入力!AT306,"")</f>
        <v/>
      </c>
      <c r="AW306" s="529" t="str">
        <f>IF(日報入力!AT306,AE306/日報入力!AT306,"")</f>
        <v/>
      </c>
      <c r="AX306" s="530">
        <f>IF(1&lt;日報集計!AT306,AT306/(((F306-I306-J306-N306-O306)*60)/(E306)),"")</f>
        <v>0.87111111111111106</v>
      </c>
      <c r="AY306" s="664">
        <f>IF(日報入力!H306,AT306/(((F306-J306)*60)/E306),"")</f>
        <v>0.71794871794871795</v>
      </c>
      <c r="AZ306" s="664">
        <f>IF(日報入力!I306,AT306/((G306*60)/E306),"")</f>
        <v>0.9468599033816425</v>
      </c>
      <c r="BA306" s="296">
        <f>IF(日報入力!G306,G306/F306,"")</f>
        <v>0.75824175824175821</v>
      </c>
      <c r="BB306" s="386">
        <f t="shared" si="22"/>
        <v>9230.7692307692305</v>
      </c>
      <c r="BC306" s="386">
        <f t="shared" si="23"/>
        <v>9230.7692307692305</v>
      </c>
      <c r="BD306" s="80" t="str">
        <f>日報入力!AU306</f>
        <v>KB768WJ台車セット</v>
      </c>
      <c r="BE306" s="534" t="str">
        <f>IF(日報入力!AV306,日報入力!AV306,"")</f>
        <v/>
      </c>
      <c r="BF306" s="534" t="str">
        <f>IF(日報入力!AW306,日報入力!AW306,"")</f>
        <v/>
      </c>
      <c r="BG306" s="398">
        <f>IF(日報入力!G306,日報入力!K306*日報入力!D306*日報入力!BC306,"")</f>
        <v>0</v>
      </c>
    </row>
    <row r="307" spans="1:59" ht="19.5" hidden="1" customHeight="1" x14ac:dyDescent="0.15">
      <c r="A307" s="302">
        <v>44446</v>
      </c>
      <c r="B307" s="291">
        <v>27</v>
      </c>
      <c r="C307" s="291">
        <v>19</v>
      </c>
      <c r="D307" s="291">
        <v>613</v>
      </c>
      <c r="E307" s="291">
        <v>15</v>
      </c>
      <c r="F307" s="291">
        <v>45</v>
      </c>
      <c r="G307" s="291">
        <v>45</v>
      </c>
      <c r="H307" s="291">
        <v>45</v>
      </c>
      <c r="I307" s="291"/>
      <c r="J307" s="291"/>
      <c r="K307" s="291"/>
      <c r="L307" s="291"/>
      <c r="M307" s="291"/>
      <c r="N307" s="291"/>
      <c r="O307" s="291"/>
      <c r="P307" s="291"/>
      <c r="Q307" s="291"/>
      <c r="R307" s="291"/>
      <c r="S307" s="291"/>
      <c r="T307" s="291"/>
      <c r="U307" s="291"/>
      <c r="V307" s="378">
        <v>3</v>
      </c>
      <c r="W307" s="291"/>
      <c r="X307" s="291"/>
      <c r="Y307" s="291"/>
      <c r="Z307" s="291"/>
      <c r="AA307" s="291"/>
      <c r="AB307" s="291"/>
      <c r="AC307" s="291"/>
      <c r="AD307" s="291">
        <v>3</v>
      </c>
      <c r="AE307" s="292">
        <v>12</v>
      </c>
      <c r="AF307" s="293" t="s">
        <v>1031</v>
      </c>
      <c r="AG307" s="293">
        <v>1.05</v>
      </c>
      <c r="AH307" s="293">
        <v>0</v>
      </c>
      <c r="AI307" s="294">
        <v>15.75</v>
      </c>
      <c r="AJ307" s="294">
        <v>12.600000000000001</v>
      </c>
      <c r="AK307" s="294">
        <v>3.1499999999999986</v>
      </c>
      <c r="AL307" s="292">
        <v>0</v>
      </c>
      <c r="AM307" s="292">
        <v>0</v>
      </c>
      <c r="AN307" s="68" t="s">
        <v>2099</v>
      </c>
      <c r="AO307" s="68" t="s">
        <v>1869</v>
      </c>
      <c r="AP307" s="68" t="str">
        <f>IF(日報入力!AQ307,日報入力!BA307,"")</f>
        <v/>
      </c>
      <c r="AQ307" s="68" t="str">
        <f>IF(日報入力!AR307,日報入力!BB307,"")</f>
        <v/>
      </c>
      <c r="AR307" s="68" t="str">
        <f>IF(日報入力!AS307,"N勤","")</f>
        <v/>
      </c>
      <c r="AS307" s="295">
        <f t="shared" si="21"/>
        <v>0.2</v>
      </c>
      <c r="AT307" s="439">
        <f>日報入力!AY307</f>
        <v>0</v>
      </c>
      <c r="AU307" s="518">
        <f>IF(日報入力!G307,G307*60/E307,"")</f>
        <v>180</v>
      </c>
      <c r="AV307" s="528" t="str">
        <f>IF(日報入力!AT307,日報入力!AT307,"")</f>
        <v/>
      </c>
      <c r="AW307" s="529" t="str">
        <f>IF(日報入力!AT307,AE307/日報入力!AT307,"")</f>
        <v/>
      </c>
      <c r="AX307" s="530" t="str">
        <f>IF(1&lt;日報集計!AT307,AT307/(((F307-I307-J307-N307-O307)*60)/(E307)),"")</f>
        <v/>
      </c>
      <c r="AY307" s="664">
        <f>IF(日報入力!H307,AT307/(((F307-J307)*60)/E307),"")</f>
        <v>0</v>
      </c>
      <c r="AZ307" s="664">
        <f>IF(日報入力!I307,AT307/((G307*60)/E307),"")</f>
        <v>0</v>
      </c>
      <c r="BA307" s="296">
        <f>IF(日報入力!G307,G307/F307,"")</f>
        <v>1</v>
      </c>
      <c r="BB307" s="386">
        <f t="shared" si="22"/>
        <v>0</v>
      </c>
      <c r="BC307" s="386">
        <f t="shared" si="23"/>
        <v>0</v>
      </c>
      <c r="BD307" s="80">
        <f>日報入力!AU307</f>
        <v>0</v>
      </c>
      <c r="BE307" s="534" t="str">
        <f>IF(日報入力!AV307,日報入力!AV307,"")</f>
        <v/>
      </c>
      <c r="BF307" s="534" t="str">
        <f>IF(日報入力!AW307,日報入力!AW307,"")</f>
        <v/>
      </c>
      <c r="BG307" s="398">
        <f>IF(日報入力!G307,日報入力!K307*日報入力!D307*日報入力!BC307,"")</f>
        <v>0</v>
      </c>
    </row>
    <row r="308" spans="1:59" ht="19.5" hidden="1" customHeight="1" x14ac:dyDescent="0.15">
      <c r="A308" s="302">
        <v>44446</v>
      </c>
      <c r="B308" s="291">
        <v>27</v>
      </c>
      <c r="C308" s="291">
        <v>19</v>
      </c>
      <c r="D308" s="291">
        <v>611</v>
      </c>
      <c r="E308" s="291">
        <v>0</v>
      </c>
      <c r="F308" s="291">
        <v>30</v>
      </c>
      <c r="G308" s="291">
        <v>0</v>
      </c>
      <c r="H308" s="291">
        <v>30</v>
      </c>
      <c r="I308" s="291"/>
      <c r="J308" s="291">
        <v>30</v>
      </c>
      <c r="K308" s="291"/>
      <c r="L308" s="291"/>
      <c r="M308" s="291"/>
      <c r="N308" s="291"/>
      <c r="O308" s="291"/>
      <c r="P308" s="291"/>
      <c r="Q308" s="291"/>
      <c r="R308" s="291"/>
      <c r="S308" s="291"/>
      <c r="T308" s="291"/>
      <c r="U308" s="291"/>
      <c r="V308" s="378">
        <v>0</v>
      </c>
      <c r="W308" s="291"/>
      <c r="X308" s="291"/>
      <c r="Y308" s="291"/>
      <c r="Z308" s="291"/>
      <c r="AA308" s="291"/>
      <c r="AB308" s="291"/>
      <c r="AC308" s="291"/>
      <c r="AD308" s="291"/>
      <c r="AE308" s="292">
        <v>0</v>
      </c>
      <c r="AF308" s="293" t="s">
        <v>2147</v>
      </c>
      <c r="AG308" s="293">
        <v>2.2999999999999998</v>
      </c>
      <c r="AH308" s="293">
        <v>0</v>
      </c>
      <c r="AI308" s="294">
        <v>0</v>
      </c>
      <c r="AJ308" s="294">
        <v>0</v>
      </c>
      <c r="AK308" s="294">
        <v>0</v>
      </c>
      <c r="AL308" s="292">
        <v>0</v>
      </c>
      <c r="AM308" s="292">
        <v>0</v>
      </c>
      <c r="AN308" s="68" t="s">
        <v>2101</v>
      </c>
      <c r="AO308" s="68" t="s">
        <v>1869</v>
      </c>
      <c r="AP308" s="68" t="str">
        <f>IF(日報入力!AQ308,日報入力!BA308,"")</f>
        <v/>
      </c>
      <c r="AQ308" s="68" t="str">
        <f>IF(日報入力!AR308,日報入力!BB308,"")</f>
        <v/>
      </c>
      <c r="AR308" s="68" t="str">
        <f>IF(日報入力!AS308,"N勤","")</f>
        <v/>
      </c>
      <c r="AS308" s="295" t="e">
        <f t="shared" si="21"/>
        <v>#DIV/0!</v>
      </c>
      <c r="AT308" s="439">
        <f>日報入力!AY308</f>
        <v>0</v>
      </c>
      <c r="AU308" s="518" t="e">
        <f>IF(日報入力!G308,G308*60/E308,"")</f>
        <v>#DIV/0!</v>
      </c>
      <c r="AV308" s="528" t="str">
        <f>IF(日報入力!AT308,日報入力!AT308,"")</f>
        <v/>
      </c>
      <c r="AW308" s="529" t="str">
        <f>IF(日報入力!AT308,AE308/日報入力!AT308,"")</f>
        <v/>
      </c>
      <c r="AX308" s="530" t="str">
        <f>IF(1&lt;日報集計!AT308,AT308/(((F308-I308-J308-N308-O308)*60)/(E308)),"")</f>
        <v/>
      </c>
      <c r="AY308" s="664" t="e">
        <f>IF(日報入力!H308,AT308/(((F308-J308)*60)/E308),"")</f>
        <v>#DIV/0!</v>
      </c>
      <c r="AZ308" s="664" t="e">
        <f>IF(日報入力!I308,AT308/((G308*60)/E308),"")</f>
        <v>#DIV/0!</v>
      </c>
      <c r="BA308" s="296">
        <f>IF(日報入力!G308,G308/F308,"")</f>
        <v>0</v>
      </c>
      <c r="BB308" s="386">
        <f t="shared" si="22"/>
        <v>0</v>
      </c>
      <c r="BC308" s="386">
        <f t="shared" si="23"/>
        <v>0</v>
      </c>
      <c r="BD308" s="80">
        <f>日報入力!AU308</f>
        <v>0</v>
      </c>
      <c r="BE308" s="534" t="str">
        <f>IF(日報入力!AV308,日報入力!AV308,"")</f>
        <v/>
      </c>
      <c r="BF308" s="534" t="str">
        <f>IF(日報入力!AW308,日報入力!AW308,"")</f>
        <v/>
      </c>
      <c r="BG308" s="398">
        <f>IF(日報入力!G308,日報入力!K308*日報入力!D308*日報入力!BC308,"")</f>
        <v>0</v>
      </c>
    </row>
    <row r="309" spans="1:59" ht="19.5" hidden="1" customHeight="1" x14ac:dyDescent="0.15">
      <c r="A309" s="302">
        <v>44446</v>
      </c>
      <c r="B309" s="291">
        <v>27</v>
      </c>
      <c r="C309" s="291">
        <v>2</v>
      </c>
      <c r="D309" s="291">
        <v>611</v>
      </c>
      <c r="E309" s="291">
        <v>24</v>
      </c>
      <c r="F309" s="291">
        <v>80</v>
      </c>
      <c r="G309" s="291">
        <v>80</v>
      </c>
      <c r="H309" s="291">
        <v>80</v>
      </c>
      <c r="I309" s="291"/>
      <c r="J309" s="291"/>
      <c r="K309" s="291"/>
      <c r="L309" s="291"/>
      <c r="M309" s="291"/>
      <c r="N309" s="291"/>
      <c r="O309" s="291"/>
      <c r="P309" s="291"/>
      <c r="Q309" s="291"/>
      <c r="R309" s="291"/>
      <c r="S309" s="291"/>
      <c r="T309" s="291"/>
      <c r="U309" s="291"/>
      <c r="V309" s="378">
        <v>12</v>
      </c>
      <c r="W309" s="291"/>
      <c r="X309" s="291"/>
      <c r="Y309" s="291"/>
      <c r="Z309" s="291"/>
      <c r="AA309" s="291"/>
      <c r="AB309" s="291"/>
      <c r="AC309" s="291"/>
      <c r="AD309" s="291">
        <v>12</v>
      </c>
      <c r="AE309" s="292">
        <v>12</v>
      </c>
      <c r="AF309" s="293" t="s">
        <v>2147</v>
      </c>
      <c r="AG309" s="293">
        <v>2.2999999999999998</v>
      </c>
      <c r="AH309" s="293">
        <v>0</v>
      </c>
      <c r="AI309" s="294">
        <v>55.199999999999996</v>
      </c>
      <c r="AJ309" s="294">
        <v>27.599999999999998</v>
      </c>
      <c r="AK309" s="294">
        <v>27.599999999999998</v>
      </c>
      <c r="AL309" s="292">
        <v>0</v>
      </c>
      <c r="AM309" s="292">
        <v>0</v>
      </c>
      <c r="AN309" s="68" t="s">
        <v>2101</v>
      </c>
      <c r="AO309" s="68" t="s">
        <v>1869</v>
      </c>
      <c r="AP309" s="68" t="str">
        <f>IF(日報入力!AQ309,日報入力!BA309,"")</f>
        <v/>
      </c>
      <c r="AQ309" s="68" t="str">
        <f>IF(日報入力!AR309,日報入力!BB309,"")</f>
        <v/>
      </c>
      <c r="AR309" s="68" t="str">
        <f>IF(日報入力!AS309,"N勤","")</f>
        <v/>
      </c>
      <c r="AS309" s="295">
        <f t="shared" ref="AS309:AS372" si="27">IF(A309,V309/(AE309+V309),"")</f>
        <v>0.5</v>
      </c>
      <c r="AT309" s="439">
        <f>日報入力!AY309</f>
        <v>0</v>
      </c>
      <c r="AU309" s="518">
        <f>IF(日報入力!G309,G309*60/E309,"")</f>
        <v>200</v>
      </c>
      <c r="AV309" s="528" t="str">
        <f>IF(日報入力!AT309,日報入力!AT309,"")</f>
        <v/>
      </c>
      <c r="AW309" s="529" t="str">
        <f>IF(日報入力!AT309,AE309/日報入力!AT309,"")</f>
        <v/>
      </c>
      <c r="AX309" s="530" t="str">
        <f>IF(1&lt;日報集計!AT309,AT309/(((F309-I309-J309-N309-O309)*60)/(E309)),"")</f>
        <v/>
      </c>
      <c r="AY309" s="664">
        <f>IF(日報入力!H309,AT309/(((F309-J309)*60)/E309),"")</f>
        <v>0</v>
      </c>
      <c r="AZ309" s="664">
        <f>IF(日報入力!I309,AT309/((G309*60)/E309),"")</f>
        <v>0</v>
      </c>
      <c r="BA309" s="296">
        <f>IF(日報入力!G309,G309/F309,"")</f>
        <v>1</v>
      </c>
      <c r="BB309" s="386">
        <f t="shared" ref="BB309:BB372" si="28">AL309/F309*60</f>
        <v>0</v>
      </c>
      <c r="BC309" s="386">
        <f t="shared" ref="BC309:BC372" si="29">AL309/H309*60</f>
        <v>0</v>
      </c>
      <c r="BD309" s="80">
        <f>日報入力!AU309</f>
        <v>0</v>
      </c>
      <c r="BE309" s="534" t="str">
        <f>IF(日報入力!AV309,日報入力!AV309,"")</f>
        <v/>
      </c>
      <c r="BF309" s="534" t="str">
        <f>IF(日報入力!AW309,日報入力!AW309,"")</f>
        <v/>
      </c>
      <c r="BG309" s="398">
        <f>IF(日報入力!G309,日報入力!K309*日報入力!D309*日報入力!BC309,"")</f>
        <v>0</v>
      </c>
    </row>
    <row r="310" spans="1:59" ht="19.5" hidden="1" customHeight="1" x14ac:dyDescent="0.15">
      <c r="A310" s="302">
        <v>44446</v>
      </c>
      <c r="B310" s="291">
        <v>21</v>
      </c>
      <c r="C310" s="291">
        <v>26</v>
      </c>
      <c r="D310" s="291">
        <v>514</v>
      </c>
      <c r="E310" s="291">
        <v>37</v>
      </c>
      <c r="F310" s="291">
        <v>250</v>
      </c>
      <c r="G310" s="291">
        <v>240</v>
      </c>
      <c r="H310" s="291">
        <v>250</v>
      </c>
      <c r="I310" s="291"/>
      <c r="J310" s="291"/>
      <c r="K310" s="291"/>
      <c r="L310" s="291"/>
      <c r="M310" s="291"/>
      <c r="N310" s="291"/>
      <c r="O310" s="291">
        <v>10</v>
      </c>
      <c r="P310" s="291"/>
      <c r="Q310" s="291"/>
      <c r="R310" s="291"/>
      <c r="S310" s="291"/>
      <c r="T310" s="291"/>
      <c r="U310" s="291"/>
      <c r="V310" s="378">
        <v>1</v>
      </c>
      <c r="W310" s="291"/>
      <c r="X310" s="291"/>
      <c r="Y310" s="291"/>
      <c r="Z310" s="291"/>
      <c r="AA310" s="291"/>
      <c r="AB310" s="291"/>
      <c r="AC310" s="291"/>
      <c r="AD310" s="291">
        <v>1</v>
      </c>
      <c r="AE310" s="292">
        <v>36</v>
      </c>
      <c r="AF310" s="293" t="s">
        <v>1029</v>
      </c>
      <c r="AG310" s="293">
        <v>16</v>
      </c>
      <c r="AH310" s="293">
        <v>985</v>
      </c>
      <c r="AI310" s="294">
        <v>592</v>
      </c>
      <c r="AJ310" s="294">
        <v>576</v>
      </c>
      <c r="AK310" s="294">
        <v>16</v>
      </c>
      <c r="AL310" s="292">
        <v>35460</v>
      </c>
      <c r="AM310" s="292">
        <v>985</v>
      </c>
      <c r="AN310" s="68" t="s">
        <v>2073</v>
      </c>
      <c r="AO310" s="68" t="s">
        <v>1857</v>
      </c>
      <c r="AP310" s="68" t="str">
        <f>IF(日報入力!AQ310,日報入力!BA310,"")</f>
        <v/>
      </c>
      <c r="AQ310" s="68" t="str">
        <f>IF(日報入力!AR310,日報入力!BB310,"")</f>
        <v/>
      </c>
      <c r="AR310" s="68" t="str">
        <f>IF(日報入力!AS310,"N勤","")</f>
        <v/>
      </c>
      <c r="AS310" s="295">
        <f t="shared" si="27"/>
        <v>2.7027027027027029E-2</v>
      </c>
      <c r="AT310" s="439">
        <f>日報入力!AY310</f>
        <v>360</v>
      </c>
      <c r="AU310" s="518">
        <f>IF(日報入力!G310,G310*60/E310,"")</f>
        <v>389.18918918918916</v>
      </c>
      <c r="AV310" s="528" t="str">
        <f>IF(日報入力!AT310,日報入力!AT310,"")</f>
        <v/>
      </c>
      <c r="AW310" s="529" t="str">
        <f>IF(日報入力!AT310,AE310/日報入力!AT310,"")</f>
        <v/>
      </c>
      <c r="AX310" s="530">
        <f>IF(1&lt;日報集計!AT310,AT310/(((F310-I310-J310-N310-O310)*60)/(E310)),"")</f>
        <v>0.92500000000000004</v>
      </c>
      <c r="AY310" s="664">
        <f>IF(日報入力!H310,AT310/(((F310-J310)*60)/E310),"")</f>
        <v>0.88800000000000001</v>
      </c>
      <c r="AZ310" s="664">
        <f>IF(日報入力!I310,AT310/((G310*60)/E310),"")</f>
        <v>0.92500000000000004</v>
      </c>
      <c r="BA310" s="296">
        <f>IF(日報入力!G310,G310/F310,"")</f>
        <v>0.96</v>
      </c>
      <c r="BB310" s="386">
        <f t="shared" si="28"/>
        <v>8510.4</v>
      </c>
      <c r="BC310" s="386">
        <f t="shared" si="29"/>
        <v>8510.4</v>
      </c>
      <c r="BD310" s="80">
        <f>日報入力!AU310</f>
        <v>0</v>
      </c>
      <c r="BE310" s="534" t="str">
        <f>IF(日報入力!AV310,日報入力!AV310,"")</f>
        <v/>
      </c>
      <c r="BF310" s="534" t="str">
        <f>IF(日報入力!AW310,日報入力!AW310,"")</f>
        <v/>
      </c>
      <c r="BG310" s="398">
        <f>IF(日報入力!G310,日報入力!K310*日報入力!D310*日報入力!BC310,"")</f>
        <v>3.7</v>
      </c>
    </row>
    <row r="311" spans="1:59" ht="19.5" hidden="1" customHeight="1" x14ac:dyDescent="0.15">
      <c r="A311" s="302">
        <v>44446</v>
      </c>
      <c r="B311" s="291">
        <v>24</v>
      </c>
      <c r="C311" s="291">
        <v>9</v>
      </c>
      <c r="D311" s="291">
        <v>516</v>
      </c>
      <c r="E311" s="291">
        <v>32</v>
      </c>
      <c r="F311" s="291">
        <v>315</v>
      </c>
      <c r="G311" s="291">
        <v>245</v>
      </c>
      <c r="H311" s="291">
        <v>315</v>
      </c>
      <c r="I311" s="291"/>
      <c r="J311" s="291"/>
      <c r="K311" s="291"/>
      <c r="L311" s="291">
        <v>60</v>
      </c>
      <c r="M311" s="291"/>
      <c r="N311" s="291"/>
      <c r="O311" s="291">
        <v>10</v>
      </c>
      <c r="P311" s="291"/>
      <c r="Q311" s="291"/>
      <c r="R311" s="291"/>
      <c r="S311" s="291"/>
      <c r="T311" s="291"/>
      <c r="U311" s="291"/>
      <c r="V311" s="378">
        <v>8</v>
      </c>
      <c r="W311" s="291"/>
      <c r="X311" s="291"/>
      <c r="Y311" s="291"/>
      <c r="Z311" s="291"/>
      <c r="AA311" s="291"/>
      <c r="AB311" s="291"/>
      <c r="AC311" s="291">
        <v>8</v>
      </c>
      <c r="AD311" s="291"/>
      <c r="AE311" s="292">
        <v>24</v>
      </c>
      <c r="AF311" s="293" t="s">
        <v>1287</v>
      </c>
      <c r="AG311" s="293">
        <v>5</v>
      </c>
      <c r="AH311" s="293">
        <v>900</v>
      </c>
      <c r="AI311" s="294">
        <v>160</v>
      </c>
      <c r="AJ311" s="294">
        <v>120</v>
      </c>
      <c r="AK311" s="294">
        <v>40</v>
      </c>
      <c r="AL311" s="292">
        <v>21600</v>
      </c>
      <c r="AM311" s="292">
        <v>7200</v>
      </c>
      <c r="AN311" s="68" t="s">
        <v>1490</v>
      </c>
      <c r="AO311" s="68" t="s">
        <v>1863</v>
      </c>
      <c r="AP311" s="68" t="str">
        <f>IF(日報入力!AQ311,日報入力!BA311,"")</f>
        <v/>
      </c>
      <c r="AQ311" s="68" t="str">
        <f>IF(日報入力!AR311,日報入力!BB311,"")</f>
        <v/>
      </c>
      <c r="AR311" s="68" t="str">
        <f>IF(日報入力!AS311,"N勤","")</f>
        <v/>
      </c>
      <c r="AS311" s="295">
        <f t="shared" si="27"/>
        <v>0.25</v>
      </c>
      <c r="AT311" s="439">
        <f>日報入力!AY311</f>
        <v>360</v>
      </c>
      <c r="AU311" s="518">
        <f>IF(日報入力!G311,G311*60/E311,"")</f>
        <v>459.375</v>
      </c>
      <c r="AV311" s="528" t="str">
        <f>IF(日報入力!AT311,日報入力!AT311,"")</f>
        <v/>
      </c>
      <c r="AW311" s="529" t="str">
        <f>IF(日報入力!AT311,AE311/日報入力!AT311,"")</f>
        <v/>
      </c>
      <c r="AX311" s="530">
        <f>IF(1&lt;日報集計!AT311,AT311/(((F311-I311-J311-N311-O311)*60)/(E311)),"")</f>
        <v>0.62950819672131153</v>
      </c>
      <c r="AY311" s="664">
        <f>IF(日報入力!H311,AT311/(((F311-J311)*60)/E311),"")</f>
        <v>0.60952380952380958</v>
      </c>
      <c r="AZ311" s="664">
        <f>IF(日報入力!I311,AT311/((G311*60)/E311),"")</f>
        <v>0.78367346938775506</v>
      </c>
      <c r="BA311" s="296">
        <f>IF(日報入力!G311,G311/F311,"")</f>
        <v>0.77777777777777779</v>
      </c>
      <c r="BB311" s="386">
        <f t="shared" si="28"/>
        <v>4114.2857142857138</v>
      </c>
      <c r="BC311" s="386">
        <f t="shared" si="29"/>
        <v>4114.2857142857138</v>
      </c>
      <c r="BD311" s="80" t="str">
        <f>日報入力!AU311</f>
        <v>入子部しみ付き多数、入子締め直し</v>
      </c>
      <c r="BE311" s="534" t="str">
        <f>IF(日報入力!AV311,日報入力!AV311,"")</f>
        <v/>
      </c>
      <c r="BF311" s="534" t="str">
        <f>IF(日報入力!AW311,日報入力!AW311,"")</f>
        <v/>
      </c>
      <c r="BG311" s="398">
        <f>IF(日報入力!G311,日報入力!K311*日報入力!D311*日報入力!BC311,"")</f>
        <v>3.2</v>
      </c>
    </row>
    <row r="312" spans="1:59" ht="19.5" hidden="1" customHeight="1" x14ac:dyDescent="0.15">
      <c r="A312" s="302">
        <v>44446</v>
      </c>
      <c r="B312" s="291">
        <v>29</v>
      </c>
      <c r="C312" s="291">
        <v>17</v>
      </c>
      <c r="D312" s="291">
        <v>606</v>
      </c>
      <c r="E312" s="291">
        <v>84</v>
      </c>
      <c r="F312" s="291">
        <v>375</v>
      </c>
      <c r="G312" s="291">
        <v>345</v>
      </c>
      <c r="H312" s="291">
        <v>375</v>
      </c>
      <c r="I312" s="291"/>
      <c r="J312" s="291"/>
      <c r="K312" s="291">
        <v>30</v>
      </c>
      <c r="L312" s="291"/>
      <c r="M312" s="291"/>
      <c r="N312" s="291"/>
      <c r="O312" s="291"/>
      <c r="P312" s="291"/>
      <c r="Q312" s="291"/>
      <c r="R312" s="291"/>
      <c r="S312" s="291"/>
      <c r="T312" s="291"/>
      <c r="U312" s="291"/>
      <c r="V312" s="378">
        <v>0</v>
      </c>
      <c r="W312" s="291"/>
      <c r="X312" s="291"/>
      <c r="Y312" s="291"/>
      <c r="Z312" s="291"/>
      <c r="AA312" s="291"/>
      <c r="AB312" s="291"/>
      <c r="AC312" s="291"/>
      <c r="AD312" s="291"/>
      <c r="AE312" s="292">
        <v>84</v>
      </c>
      <c r="AF312" s="293" t="s">
        <v>961</v>
      </c>
      <c r="AG312" s="293">
        <v>19.649999999999999</v>
      </c>
      <c r="AH312" s="293">
        <v>1490</v>
      </c>
      <c r="AI312" s="294">
        <v>1650.6</v>
      </c>
      <c r="AJ312" s="294">
        <v>1650.6</v>
      </c>
      <c r="AK312" s="294">
        <v>0</v>
      </c>
      <c r="AL312" s="292">
        <v>125160</v>
      </c>
      <c r="AM312" s="292">
        <v>0</v>
      </c>
      <c r="AN312" s="68" t="s">
        <v>2076</v>
      </c>
      <c r="AO312" s="68" t="s">
        <v>1873</v>
      </c>
      <c r="AP312" s="68" t="str">
        <f>IF(日報入力!AQ312,日報入力!BA312,"")</f>
        <v/>
      </c>
      <c r="AQ312" s="68" t="str">
        <f>IF(日報入力!AR312,日報入力!BB312,"")</f>
        <v/>
      </c>
      <c r="AR312" s="68" t="str">
        <f>IF(日報入力!AS312,"N勤","")</f>
        <v/>
      </c>
      <c r="AS312" s="295">
        <f t="shared" si="27"/>
        <v>0</v>
      </c>
      <c r="AT312" s="439">
        <f>日報入力!AY312</f>
        <v>240</v>
      </c>
      <c r="AU312" s="518">
        <f>IF(日報入力!G312,G312*60/E312,"")</f>
        <v>246.42857142857142</v>
      </c>
      <c r="AV312" s="528" t="str">
        <f>IF(日報入力!AT312,日報入力!AT312,"")</f>
        <v/>
      </c>
      <c r="AW312" s="529" t="str">
        <f>IF(日報入力!AT312,AE312/日報入力!AT312,"")</f>
        <v/>
      </c>
      <c r="AX312" s="530">
        <f>IF(1&lt;日報集計!AT312,AT312/(((F312-I312-J312-N312-O312)*60)/(E312)),"")</f>
        <v>0.89600000000000013</v>
      </c>
      <c r="AY312" s="664">
        <f>IF(日報入力!H312,AT312/(((F312-J312)*60)/E312),"")</f>
        <v>0.89600000000000013</v>
      </c>
      <c r="AZ312" s="664">
        <f>IF(日報入力!I312,AT312/((G312*60)/E312),"")</f>
        <v>0.97391304347826091</v>
      </c>
      <c r="BA312" s="296">
        <f>IF(日報入力!G312,G312/F312,"")</f>
        <v>0.92</v>
      </c>
      <c r="BB312" s="386">
        <f t="shared" si="28"/>
        <v>20025.599999999999</v>
      </c>
      <c r="BC312" s="386">
        <f t="shared" si="29"/>
        <v>20025.599999999999</v>
      </c>
      <c r="BD312" s="80">
        <f>日報入力!AU312</f>
        <v>0</v>
      </c>
      <c r="BE312" s="534" t="str">
        <f>IF(日報入力!AV312,日報入力!AV312,"")</f>
        <v/>
      </c>
      <c r="BF312" s="534" t="str">
        <f>IF(日報入力!AW312,日報入力!AW312,"")</f>
        <v/>
      </c>
      <c r="BG312" s="398">
        <f>IF(日報入力!G312,日報入力!K312*日報入力!D312*日報入力!BC312,"")</f>
        <v>0</v>
      </c>
    </row>
    <row r="313" spans="1:59" ht="19.5" hidden="1" customHeight="1" x14ac:dyDescent="0.15">
      <c r="A313" s="302">
        <v>44446</v>
      </c>
      <c r="B313" s="291">
        <v>29</v>
      </c>
      <c r="C313" s="291">
        <v>17</v>
      </c>
      <c r="D313" s="291">
        <v>607</v>
      </c>
      <c r="E313" s="291">
        <v>0</v>
      </c>
      <c r="F313" s="291">
        <v>30</v>
      </c>
      <c r="G313" s="291">
        <v>0</v>
      </c>
      <c r="H313" s="291">
        <v>30</v>
      </c>
      <c r="I313" s="291"/>
      <c r="J313" s="291">
        <v>30</v>
      </c>
      <c r="K313" s="291"/>
      <c r="L313" s="291"/>
      <c r="M313" s="291"/>
      <c r="N313" s="291"/>
      <c r="O313" s="291"/>
      <c r="P313" s="291"/>
      <c r="Q313" s="291"/>
      <c r="R313" s="291"/>
      <c r="S313" s="291"/>
      <c r="T313" s="291"/>
      <c r="U313" s="291"/>
      <c r="V313" s="378">
        <v>0</v>
      </c>
      <c r="W313" s="291"/>
      <c r="X313" s="291"/>
      <c r="Y313" s="291"/>
      <c r="Z313" s="291"/>
      <c r="AA313" s="291"/>
      <c r="AB313" s="291"/>
      <c r="AC313" s="291"/>
      <c r="AD313" s="291"/>
      <c r="AE313" s="292">
        <v>0</v>
      </c>
      <c r="AF313" s="293" t="s">
        <v>2147</v>
      </c>
      <c r="AG313" s="293">
        <v>18.48</v>
      </c>
      <c r="AH313" s="293">
        <v>1161</v>
      </c>
      <c r="AI313" s="294">
        <v>0</v>
      </c>
      <c r="AJ313" s="294">
        <v>0</v>
      </c>
      <c r="AK313" s="294">
        <v>0</v>
      </c>
      <c r="AL313" s="292">
        <v>0</v>
      </c>
      <c r="AM313" s="292">
        <v>0</v>
      </c>
      <c r="AN313" s="68" t="s">
        <v>1921</v>
      </c>
      <c r="AO313" s="68" t="s">
        <v>1873</v>
      </c>
      <c r="AP313" s="68" t="str">
        <f>IF(日報入力!AQ313,日報入力!BA313,"")</f>
        <v/>
      </c>
      <c r="AQ313" s="68" t="str">
        <f>IF(日報入力!AR313,日報入力!BB313,"")</f>
        <v/>
      </c>
      <c r="AR313" s="68" t="str">
        <f>IF(日報入力!AS313,"N勤","")</f>
        <v/>
      </c>
      <c r="AS313" s="295" t="e">
        <f t="shared" si="27"/>
        <v>#DIV/0!</v>
      </c>
      <c r="AT313" s="439">
        <f>日報入力!AY313</f>
        <v>240</v>
      </c>
      <c r="AU313" s="518" t="e">
        <f>IF(日報入力!G313,G313*60/E313,"")</f>
        <v>#DIV/0!</v>
      </c>
      <c r="AV313" s="528" t="str">
        <f>IF(日報入力!AT313,日報入力!AT313,"")</f>
        <v/>
      </c>
      <c r="AW313" s="529" t="str">
        <f>IF(日報入力!AT313,AE313/日報入力!AT313,"")</f>
        <v/>
      </c>
      <c r="AX313" s="530" t="e">
        <f>IF(1&lt;日報集計!AT313,AT313/(((F313-I313-J313-N313-O313)*60)/(E313)),"")</f>
        <v>#DIV/0!</v>
      </c>
      <c r="AY313" s="664" t="e">
        <f>IF(日報入力!H313,AT313/(((F313-J313)*60)/E313),"")</f>
        <v>#DIV/0!</v>
      </c>
      <c r="AZ313" s="664" t="e">
        <f>IF(日報入力!I313,AT313/((G313*60)/E313),"")</f>
        <v>#DIV/0!</v>
      </c>
      <c r="BA313" s="296">
        <f>IF(日報入力!G313,G313/F313,"")</f>
        <v>0</v>
      </c>
      <c r="BB313" s="386">
        <f t="shared" si="28"/>
        <v>0</v>
      </c>
      <c r="BC313" s="386">
        <f t="shared" si="29"/>
        <v>0</v>
      </c>
      <c r="BD313" s="80">
        <f>日報入力!AU313</f>
        <v>0</v>
      </c>
      <c r="BE313" s="534" t="str">
        <f>IF(日報入力!AV313,日報入力!AV313,"")</f>
        <v/>
      </c>
      <c r="BF313" s="534" t="str">
        <f>IF(日報入力!AW313,日報入力!AW313,"")</f>
        <v/>
      </c>
      <c r="BG313" s="398">
        <f>IF(日報入力!G313,日報入力!K313*日報入力!D313*日報入力!BC313,"")</f>
        <v>0</v>
      </c>
    </row>
    <row r="314" spans="1:59" ht="19.5" hidden="1" customHeight="1" x14ac:dyDescent="0.15">
      <c r="A314" s="302">
        <v>44446</v>
      </c>
      <c r="B314" s="291">
        <v>29</v>
      </c>
      <c r="C314" s="291">
        <v>22</v>
      </c>
      <c r="D314" s="291">
        <v>607</v>
      </c>
      <c r="E314" s="291">
        <v>65</v>
      </c>
      <c r="F314" s="291">
        <v>420</v>
      </c>
      <c r="G314" s="291">
        <v>280</v>
      </c>
      <c r="H314" s="291">
        <v>420</v>
      </c>
      <c r="I314" s="291">
        <v>30</v>
      </c>
      <c r="J314" s="291"/>
      <c r="K314" s="291"/>
      <c r="L314" s="291"/>
      <c r="M314" s="291">
        <v>90</v>
      </c>
      <c r="N314" s="291"/>
      <c r="O314" s="291">
        <v>10</v>
      </c>
      <c r="P314" s="291"/>
      <c r="Q314" s="291"/>
      <c r="R314" s="291"/>
      <c r="S314" s="291"/>
      <c r="T314" s="291">
        <v>10</v>
      </c>
      <c r="U314" s="291"/>
      <c r="V314" s="378">
        <v>5</v>
      </c>
      <c r="W314" s="291"/>
      <c r="X314" s="291"/>
      <c r="Y314" s="291"/>
      <c r="Z314" s="291"/>
      <c r="AA314" s="291"/>
      <c r="AB314" s="291"/>
      <c r="AC314" s="291"/>
      <c r="AD314" s="291">
        <v>5</v>
      </c>
      <c r="AE314" s="292">
        <v>60</v>
      </c>
      <c r="AF314" s="293" t="s">
        <v>2147</v>
      </c>
      <c r="AG314" s="293">
        <v>18.48</v>
      </c>
      <c r="AH314" s="293">
        <v>1161</v>
      </c>
      <c r="AI314" s="294">
        <v>1201.2</v>
      </c>
      <c r="AJ314" s="294">
        <v>1108.8</v>
      </c>
      <c r="AK314" s="294">
        <v>92.400000000000091</v>
      </c>
      <c r="AL314" s="292">
        <v>69660</v>
      </c>
      <c r="AM314" s="292">
        <v>5805</v>
      </c>
      <c r="AN314" s="68" t="s">
        <v>1921</v>
      </c>
      <c r="AO314" s="68" t="s">
        <v>1873</v>
      </c>
      <c r="AP314" s="68" t="str">
        <f>IF(日報入力!AQ314,日報入力!BA314,"")</f>
        <v/>
      </c>
      <c r="AQ314" s="68" t="str">
        <f>IF(日報入力!AR314,日報入力!BB314,"")</f>
        <v/>
      </c>
      <c r="AR314" s="68" t="str">
        <f>IF(日報入力!AS314,"N勤","")</f>
        <v>N勤</v>
      </c>
      <c r="AS314" s="295">
        <f t="shared" si="27"/>
        <v>7.6923076923076927E-2</v>
      </c>
      <c r="AT314" s="439">
        <f>日報入力!AY314</f>
        <v>240</v>
      </c>
      <c r="AU314" s="518">
        <f>IF(日報入力!G314,G314*60/E314,"")</f>
        <v>258.46153846153845</v>
      </c>
      <c r="AV314" s="528" t="str">
        <f>IF(日報入力!AT314,日報入力!AT314,"")</f>
        <v/>
      </c>
      <c r="AW314" s="529" t="str">
        <f>IF(日報入力!AT314,AE314/日報入力!AT314,"")</f>
        <v/>
      </c>
      <c r="AX314" s="530">
        <f>IF(1&lt;日報集計!AT314,AT314/(((F314-I314-J314-N314-O314)*60)/(E314)),"")</f>
        <v>0.68421052631578949</v>
      </c>
      <c r="AY314" s="664">
        <f>IF(日報入力!H314,AT314/(((F314-J314)*60)/E314),"")</f>
        <v>0.61904761904761907</v>
      </c>
      <c r="AZ314" s="664">
        <f>IF(日報入力!I314,AT314/((G314*60)/E314),"")</f>
        <v>0.9285714285714286</v>
      </c>
      <c r="BA314" s="296">
        <f>IF(日報入力!G314,G314/F314,"")</f>
        <v>0.66666666666666663</v>
      </c>
      <c r="BB314" s="386">
        <f t="shared" si="28"/>
        <v>9951.4285714285725</v>
      </c>
      <c r="BC314" s="386">
        <f t="shared" si="29"/>
        <v>9951.4285714285725</v>
      </c>
      <c r="BD314" s="80" t="str">
        <f>日報入力!AU314</f>
        <v>しみつき</v>
      </c>
      <c r="BE314" s="534" t="str">
        <f>IF(日報入力!AV314,日報入力!AV314,"")</f>
        <v/>
      </c>
      <c r="BF314" s="534" t="str">
        <f>IF(日報入力!AW314,日報入力!AW314,"")</f>
        <v/>
      </c>
      <c r="BG314" s="398">
        <f>IF(日報入力!G314,日報入力!K314*日報入力!D314*日報入力!BC314,"")</f>
        <v>0</v>
      </c>
    </row>
    <row r="315" spans="1:59" ht="19.5" hidden="1" customHeight="1" x14ac:dyDescent="0.15">
      <c r="A315" s="302">
        <v>44446</v>
      </c>
      <c r="B315" s="291">
        <v>29</v>
      </c>
      <c r="C315" s="291">
        <v>22</v>
      </c>
      <c r="D315" s="291">
        <v>454</v>
      </c>
      <c r="E315" s="291">
        <v>0</v>
      </c>
      <c r="F315" s="291">
        <v>30</v>
      </c>
      <c r="G315" s="291">
        <v>0</v>
      </c>
      <c r="H315" s="291">
        <v>30</v>
      </c>
      <c r="I315" s="291"/>
      <c r="J315" s="291">
        <v>30</v>
      </c>
      <c r="K315" s="291"/>
      <c r="L315" s="291"/>
      <c r="M315" s="291"/>
      <c r="N315" s="291"/>
      <c r="O315" s="291"/>
      <c r="P315" s="291"/>
      <c r="Q315" s="291"/>
      <c r="R315" s="291"/>
      <c r="S315" s="291"/>
      <c r="T315" s="291"/>
      <c r="U315" s="291"/>
      <c r="V315" s="378">
        <v>0</v>
      </c>
      <c r="W315" s="291"/>
      <c r="X315" s="291"/>
      <c r="Y315" s="291"/>
      <c r="Z315" s="291"/>
      <c r="AA315" s="291"/>
      <c r="AB315" s="291"/>
      <c r="AC315" s="291"/>
      <c r="AD315" s="291"/>
      <c r="AE315" s="292">
        <v>0</v>
      </c>
      <c r="AF315" s="293" t="s">
        <v>1031</v>
      </c>
      <c r="AG315" s="293">
        <v>9.3000000000000007</v>
      </c>
      <c r="AH315" s="293">
        <v>655</v>
      </c>
      <c r="AI315" s="294">
        <v>0</v>
      </c>
      <c r="AJ315" s="294">
        <v>0</v>
      </c>
      <c r="AK315" s="294">
        <v>0</v>
      </c>
      <c r="AL315" s="292">
        <v>0</v>
      </c>
      <c r="AM315" s="292">
        <v>0</v>
      </c>
      <c r="AN315" s="68" t="s">
        <v>1945</v>
      </c>
      <c r="AO315" s="68" t="s">
        <v>1873</v>
      </c>
      <c r="AP315" s="68" t="str">
        <f>IF(日報入力!AQ315,日報入力!BA315,"")</f>
        <v/>
      </c>
      <c r="AQ315" s="68" t="str">
        <f>IF(日報入力!AR315,日報入力!BB315,"")</f>
        <v/>
      </c>
      <c r="AR315" s="68" t="str">
        <f>IF(日報入力!AS315,"N勤","")</f>
        <v>N勤</v>
      </c>
      <c r="AS315" s="295" t="e">
        <f t="shared" si="27"/>
        <v>#DIV/0!</v>
      </c>
      <c r="AT315" s="439">
        <f>日報入力!AY315</f>
        <v>210</v>
      </c>
      <c r="AU315" s="518" t="e">
        <f>IF(日報入力!G315,G315*60/E315,"")</f>
        <v>#DIV/0!</v>
      </c>
      <c r="AV315" s="528" t="str">
        <f>IF(日報入力!AT315,日報入力!AT315,"")</f>
        <v/>
      </c>
      <c r="AW315" s="529" t="str">
        <f>IF(日報入力!AT315,AE315/日報入力!AT315,"")</f>
        <v/>
      </c>
      <c r="AX315" s="530" t="e">
        <f>IF(1&lt;日報集計!AT315,AT315/(((F315-I315-J315-N315-O315)*60)/(E315)),"")</f>
        <v>#DIV/0!</v>
      </c>
      <c r="AY315" s="664" t="e">
        <f>IF(日報入力!H315,AT315/(((F315-J315)*60)/E315),"")</f>
        <v>#DIV/0!</v>
      </c>
      <c r="AZ315" s="664" t="e">
        <f>IF(日報入力!I315,AT315/((G315*60)/E315),"")</f>
        <v>#DIV/0!</v>
      </c>
      <c r="BA315" s="296">
        <f>IF(日報入力!G315,G315/F315,"")</f>
        <v>0</v>
      </c>
      <c r="BB315" s="386">
        <f t="shared" si="28"/>
        <v>0</v>
      </c>
      <c r="BC315" s="386">
        <f t="shared" si="29"/>
        <v>0</v>
      </c>
      <c r="BD315" s="80">
        <f>日報入力!AU315</f>
        <v>0</v>
      </c>
      <c r="BE315" s="534" t="str">
        <f>IF(日報入力!AV315,日報入力!AV315,"")</f>
        <v/>
      </c>
      <c r="BF315" s="534" t="str">
        <f>IF(日報入力!AW315,日報入力!AW315,"")</f>
        <v/>
      </c>
      <c r="BG315" s="398">
        <f>IF(日報入力!G315,日報入力!K315*日報入力!D315*日報入力!BC315,"")</f>
        <v>0</v>
      </c>
    </row>
    <row r="316" spans="1:59" ht="19.5" hidden="1" customHeight="1" x14ac:dyDescent="0.15">
      <c r="A316" s="302">
        <v>44446</v>
      </c>
      <c r="B316" s="291">
        <v>25</v>
      </c>
      <c r="C316" s="291">
        <v>1</v>
      </c>
      <c r="D316" s="291">
        <v>290</v>
      </c>
      <c r="E316" s="291">
        <v>31</v>
      </c>
      <c r="F316" s="291">
        <v>80</v>
      </c>
      <c r="G316" s="291">
        <v>60</v>
      </c>
      <c r="H316" s="291">
        <v>80</v>
      </c>
      <c r="I316" s="291">
        <v>10</v>
      </c>
      <c r="J316" s="291"/>
      <c r="K316" s="291"/>
      <c r="L316" s="291"/>
      <c r="M316" s="291"/>
      <c r="N316" s="291"/>
      <c r="O316" s="291">
        <v>10</v>
      </c>
      <c r="P316" s="291"/>
      <c r="Q316" s="291"/>
      <c r="R316" s="291"/>
      <c r="S316" s="291"/>
      <c r="T316" s="291"/>
      <c r="U316" s="291"/>
      <c r="V316" s="378">
        <v>0</v>
      </c>
      <c r="W316" s="291"/>
      <c r="X316" s="291"/>
      <c r="Y316" s="291"/>
      <c r="Z316" s="291"/>
      <c r="AA316" s="291"/>
      <c r="AB316" s="291"/>
      <c r="AC316" s="291"/>
      <c r="AD316" s="291"/>
      <c r="AE316" s="292">
        <v>31</v>
      </c>
      <c r="AF316" s="293" t="s">
        <v>134</v>
      </c>
      <c r="AG316" s="293">
        <v>2.4700000000000002</v>
      </c>
      <c r="AH316" s="293">
        <v>244</v>
      </c>
      <c r="AI316" s="294">
        <v>76.570000000000007</v>
      </c>
      <c r="AJ316" s="294">
        <v>76.570000000000007</v>
      </c>
      <c r="AK316" s="294">
        <v>0</v>
      </c>
      <c r="AL316" s="292">
        <v>7564</v>
      </c>
      <c r="AM316" s="292">
        <v>0</v>
      </c>
      <c r="AN316" s="68" t="s">
        <v>2027</v>
      </c>
      <c r="AO316" s="68" t="s">
        <v>1865</v>
      </c>
      <c r="AP316" s="68" t="str">
        <f>IF(日報入力!AQ316,日報入力!BA316,"")</f>
        <v/>
      </c>
      <c r="AQ316" s="68" t="str">
        <f>IF(日報入力!AR316,日報入力!BB316,"")</f>
        <v/>
      </c>
      <c r="AR316" s="68" t="str">
        <f>IF(日報入力!AS316,"N勤","")</f>
        <v/>
      </c>
      <c r="AS316" s="295">
        <f t="shared" si="27"/>
        <v>0</v>
      </c>
      <c r="AT316" s="439">
        <f>日報入力!AY316</f>
        <v>110</v>
      </c>
      <c r="AU316" s="518">
        <f>IF(日報入力!G316,G316*60/E316,"")</f>
        <v>116.12903225806451</v>
      </c>
      <c r="AV316" s="528" t="str">
        <f>IF(日報入力!AT316,日報入力!AT316,"")</f>
        <v/>
      </c>
      <c r="AW316" s="529" t="str">
        <f>IF(日報入力!AT316,AE316/日報入力!AT316,"")</f>
        <v/>
      </c>
      <c r="AX316" s="530">
        <f>IF(1&lt;日報集計!AT316,AT316/(((F316-I316-J316-N316-O316)*60)/(E316)),"")</f>
        <v>0.9472222222222223</v>
      </c>
      <c r="AY316" s="664">
        <f>IF(日報入力!H316,AT316/(((F316-J316)*60)/E316),"")</f>
        <v>0.7104166666666667</v>
      </c>
      <c r="AZ316" s="664">
        <f>IF(日報入力!I316,AT316/((G316*60)/E316),"")</f>
        <v>0.9472222222222223</v>
      </c>
      <c r="BA316" s="296">
        <f>IF(日報入力!G316,G316/F316,"")</f>
        <v>0.75</v>
      </c>
      <c r="BB316" s="386">
        <f t="shared" si="28"/>
        <v>5673</v>
      </c>
      <c r="BC316" s="386">
        <f t="shared" si="29"/>
        <v>5673</v>
      </c>
      <c r="BD316" s="80">
        <f>日報入力!AU316</f>
        <v>0</v>
      </c>
      <c r="BE316" s="534" t="str">
        <f>IF(日報入力!AV316,日報入力!AV316,"")</f>
        <v/>
      </c>
      <c r="BF316" s="534" t="str">
        <f>IF(日報入力!AW316,日報入力!AW316,"")</f>
        <v/>
      </c>
      <c r="BG316" s="398">
        <f>IF(日報入力!G316,日報入力!K316*日報入力!D316*日報入力!BC316,"")</f>
        <v>0.434</v>
      </c>
    </row>
    <row r="317" spans="1:59" ht="19.5" hidden="1" customHeight="1" x14ac:dyDescent="0.15">
      <c r="A317" s="302">
        <v>44446</v>
      </c>
      <c r="B317" s="291">
        <v>28</v>
      </c>
      <c r="C317" s="291">
        <v>19</v>
      </c>
      <c r="D317" s="291">
        <v>3056</v>
      </c>
      <c r="E317" s="291">
        <v>128</v>
      </c>
      <c r="F317" s="291">
        <v>290</v>
      </c>
      <c r="G317" s="291">
        <v>290</v>
      </c>
      <c r="H317" s="291">
        <v>290</v>
      </c>
      <c r="I317" s="291"/>
      <c r="J317" s="291"/>
      <c r="K317" s="291"/>
      <c r="L317" s="291"/>
      <c r="M317" s="291"/>
      <c r="N317" s="291"/>
      <c r="O317" s="291"/>
      <c r="P317" s="291"/>
      <c r="Q317" s="291"/>
      <c r="R317" s="291"/>
      <c r="S317" s="291"/>
      <c r="T317" s="291"/>
      <c r="U317" s="291"/>
      <c r="V317" s="378">
        <v>13</v>
      </c>
      <c r="W317" s="291"/>
      <c r="X317" s="291"/>
      <c r="Y317" s="291"/>
      <c r="Z317" s="291"/>
      <c r="AA317" s="291">
        <v>2</v>
      </c>
      <c r="AB317" s="291"/>
      <c r="AC317" s="291"/>
      <c r="AD317" s="291">
        <v>11</v>
      </c>
      <c r="AE317" s="292">
        <v>1011</v>
      </c>
      <c r="AF317" s="293" t="s">
        <v>1031</v>
      </c>
      <c r="AG317" s="293">
        <v>4.2000000000000003E-2</v>
      </c>
      <c r="AH317" s="293">
        <v>20</v>
      </c>
      <c r="AI317" s="294">
        <v>43.008000000000003</v>
      </c>
      <c r="AJ317" s="294">
        <v>42.462000000000003</v>
      </c>
      <c r="AK317" s="294">
        <v>0.54599999999999937</v>
      </c>
      <c r="AL317" s="292">
        <v>20220</v>
      </c>
      <c r="AM317" s="292">
        <v>260</v>
      </c>
      <c r="AN317" s="68" t="s">
        <v>1940</v>
      </c>
      <c r="AO317" s="68" t="s">
        <v>1871</v>
      </c>
      <c r="AP317" s="68" t="str">
        <f>IF(日報入力!AQ317,日報入力!BA317,"")</f>
        <v/>
      </c>
      <c r="AQ317" s="68" t="str">
        <f>IF(日報入力!AR317,日報入力!BB317,"")</f>
        <v/>
      </c>
      <c r="AR317" s="68" t="str">
        <f>IF(日報入力!AS317,"N勤","")</f>
        <v/>
      </c>
      <c r="AS317" s="295">
        <f t="shared" si="27"/>
        <v>1.26953125E-2</v>
      </c>
      <c r="AT317" s="439">
        <f>日報入力!AY317</f>
        <v>100</v>
      </c>
      <c r="AU317" s="518">
        <f>IF(日報入力!G317,G317*60/E317,"")</f>
        <v>135.9375</v>
      </c>
      <c r="AV317" s="528" t="str">
        <f>IF(日報入力!AT317,日報入力!AT317,"")</f>
        <v/>
      </c>
      <c r="AW317" s="529" t="str">
        <f>IF(日報入力!AT317,AE317/日報入力!AT317,"")</f>
        <v/>
      </c>
      <c r="AX317" s="530">
        <f>IF(1&lt;日報集計!AT317,AT317/(((F317-I317-J317-N317-O317)*60)/(E317)),"")</f>
        <v>0.73563218390804597</v>
      </c>
      <c r="AY317" s="664">
        <f>IF(日報入力!H317,AT317/(((F317-J317)*60)/E317),"")</f>
        <v>0.73563218390804597</v>
      </c>
      <c r="AZ317" s="664">
        <f>IF(日報入力!I317,AT317/((G317*60)/E317),"")</f>
        <v>0.73563218390804597</v>
      </c>
      <c r="BA317" s="296">
        <f>IF(日報入力!G317,G317/F317,"")</f>
        <v>1</v>
      </c>
      <c r="BB317" s="386">
        <f t="shared" si="28"/>
        <v>4183.4482758620688</v>
      </c>
      <c r="BC317" s="386">
        <f t="shared" si="29"/>
        <v>4183.4482758620688</v>
      </c>
      <c r="BD317" s="80">
        <f>日報入力!AU317</f>
        <v>0</v>
      </c>
      <c r="BE317" s="534" t="str">
        <f>IF(日報入力!AV317,日報入力!AV317,"")</f>
        <v/>
      </c>
      <c r="BF317" s="534" t="str">
        <f>IF(日報入力!AW317,日報入力!AW317,"")</f>
        <v/>
      </c>
      <c r="BG317" s="398">
        <f>IF(日報入力!G317,日報入力!K317*日報入力!D317*日報入力!BC317,"")</f>
        <v>0</v>
      </c>
    </row>
    <row r="318" spans="1:59" ht="19.5" hidden="1" customHeight="1" x14ac:dyDescent="0.15">
      <c r="A318" s="302">
        <v>44446</v>
      </c>
      <c r="B318" s="291">
        <v>28</v>
      </c>
      <c r="C318" s="291">
        <v>19</v>
      </c>
      <c r="D318" s="291">
        <v>3065</v>
      </c>
      <c r="E318" s="291">
        <v>0</v>
      </c>
      <c r="F318" s="291">
        <v>30</v>
      </c>
      <c r="G318" s="291">
        <v>0</v>
      </c>
      <c r="H318" s="291">
        <v>30</v>
      </c>
      <c r="I318" s="291"/>
      <c r="J318" s="291">
        <v>30</v>
      </c>
      <c r="K318" s="291"/>
      <c r="L318" s="291"/>
      <c r="M318" s="291"/>
      <c r="N318" s="291"/>
      <c r="O318" s="291"/>
      <c r="P318" s="291"/>
      <c r="Q318" s="291"/>
      <c r="R318" s="291"/>
      <c r="S318" s="291"/>
      <c r="T318" s="291"/>
      <c r="U318" s="291"/>
      <c r="V318" s="378">
        <v>0</v>
      </c>
      <c r="W318" s="291"/>
      <c r="X318" s="291"/>
      <c r="Y318" s="291"/>
      <c r="Z318" s="291"/>
      <c r="AA318" s="291"/>
      <c r="AB318" s="291"/>
      <c r="AC318" s="291"/>
      <c r="AD318" s="291"/>
      <c r="AE318" s="292">
        <v>0</v>
      </c>
      <c r="AF318" s="293" t="s">
        <v>1031</v>
      </c>
      <c r="AG318" s="293">
        <v>0.185</v>
      </c>
      <c r="AH318" s="293">
        <v>60</v>
      </c>
      <c r="AI318" s="294">
        <v>0</v>
      </c>
      <c r="AJ318" s="294">
        <v>0</v>
      </c>
      <c r="AK318" s="294">
        <v>0</v>
      </c>
      <c r="AL318" s="292">
        <v>0</v>
      </c>
      <c r="AM318" s="292">
        <v>0</v>
      </c>
      <c r="AN318" s="68" t="s">
        <v>2102</v>
      </c>
      <c r="AO318" s="68" t="s">
        <v>1871</v>
      </c>
      <c r="AP318" s="68" t="str">
        <f>IF(日報入力!AQ318,日報入力!BA318,"")</f>
        <v/>
      </c>
      <c r="AQ318" s="68" t="str">
        <f>IF(日報入力!AR318,日報入力!BB318,"")</f>
        <v/>
      </c>
      <c r="AR318" s="68" t="str">
        <f>IF(日報入力!AS318,"N勤","")</f>
        <v/>
      </c>
      <c r="AS318" s="295" t="e">
        <f t="shared" si="27"/>
        <v>#DIV/0!</v>
      </c>
      <c r="AT318" s="439">
        <f>日報入力!AY318</f>
        <v>100</v>
      </c>
      <c r="AU318" s="518" t="e">
        <f>IF(日報入力!G318,G318*60/E318,"")</f>
        <v>#DIV/0!</v>
      </c>
      <c r="AV318" s="528" t="str">
        <f>IF(日報入力!AT318,日報入力!AT318,"")</f>
        <v/>
      </c>
      <c r="AW318" s="529" t="str">
        <f>IF(日報入力!AT318,AE318/日報入力!AT318,"")</f>
        <v/>
      </c>
      <c r="AX318" s="530" t="e">
        <f>IF(1&lt;日報集計!AT318,AT318/(((F318-I318-J318-N318-O318)*60)/(E318)),"")</f>
        <v>#DIV/0!</v>
      </c>
      <c r="AY318" s="664" t="e">
        <f>IF(日報入力!H318,AT318/(((F318-J318)*60)/E318),"")</f>
        <v>#DIV/0!</v>
      </c>
      <c r="AZ318" s="664" t="e">
        <f>IF(日報入力!I318,AT318/((G318*60)/E318),"")</f>
        <v>#DIV/0!</v>
      </c>
      <c r="BA318" s="296">
        <f>IF(日報入力!G318,G318/F318,"")</f>
        <v>0</v>
      </c>
      <c r="BB318" s="386">
        <f t="shared" si="28"/>
        <v>0</v>
      </c>
      <c r="BC318" s="386">
        <f t="shared" si="29"/>
        <v>0</v>
      </c>
      <c r="BD318" s="80">
        <f>日報入力!AU318</f>
        <v>0</v>
      </c>
      <c r="BE318" s="534" t="str">
        <f>IF(日報入力!AV318,日報入力!AV318,"")</f>
        <v/>
      </c>
      <c r="BF318" s="534" t="str">
        <f>IF(日報入力!AW318,日報入力!AW318,"")</f>
        <v/>
      </c>
      <c r="BG318" s="398">
        <f>IF(日報入力!G318,日報入力!K318*日報入力!D318*日報入力!BC318,"")</f>
        <v>0</v>
      </c>
    </row>
    <row r="319" spans="1:59" ht="19.5" hidden="1" customHeight="1" x14ac:dyDescent="0.15">
      <c r="A319" s="302">
        <v>44446</v>
      </c>
      <c r="B319" s="291">
        <v>35</v>
      </c>
      <c r="C319" s="291">
        <v>8</v>
      </c>
      <c r="D319" s="291">
        <v>3040</v>
      </c>
      <c r="E319" s="291">
        <v>31</v>
      </c>
      <c r="F319" s="291">
        <v>310</v>
      </c>
      <c r="G319" s="291">
        <v>310</v>
      </c>
      <c r="H319" s="291">
        <v>108.5</v>
      </c>
      <c r="I319" s="291"/>
      <c r="J319" s="291"/>
      <c r="K319" s="291"/>
      <c r="L319" s="291"/>
      <c r="M319" s="291"/>
      <c r="N319" s="291"/>
      <c r="O319" s="291"/>
      <c r="P319" s="291"/>
      <c r="Q319" s="291"/>
      <c r="R319" s="291"/>
      <c r="S319" s="291"/>
      <c r="T319" s="291"/>
      <c r="U319" s="291"/>
      <c r="V319" s="378">
        <v>0</v>
      </c>
      <c r="W319" s="291"/>
      <c r="X319" s="291"/>
      <c r="Y319" s="291"/>
      <c r="Z319" s="291"/>
      <c r="AA319" s="291"/>
      <c r="AB319" s="291"/>
      <c r="AC319" s="291"/>
      <c r="AD319" s="291"/>
      <c r="AE319" s="292">
        <v>31</v>
      </c>
      <c r="AF319" s="293" t="s">
        <v>1372</v>
      </c>
      <c r="AG319" s="293">
        <v>20.96</v>
      </c>
      <c r="AH319" s="293">
        <v>1100</v>
      </c>
      <c r="AI319" s="294">
        <v>649.76</v>
      </c>
      <c r="AJ319" s="294">
        <v>649.76</v>
      </c>
      <c r="AK319" s="294">
        <v>0</v>
      </c>
      <c r="AL319" s="292">
        <v>34100</v>
      </c>
      <c r="AM319" s="292">
        <v>0</v>
      </c>
      <c r="AN319" s="68" t="s">
        <v>1656</v>
      </c>
      <c r="AO319" s="68" t="s">
        <v>1367</v>
      </c>
      <c r="AP319" s="68" t="str">
        <f>IF(日報入力!AQ319,日報入力!BA319,"")</f>
        <v/>
      </c>
      <c r="AQ319" s="68" t="str">
        <f>IF(日報入力!AR319,日報入力!BB319,"")</f>
        <v/>
      </c>
      <c r="AR319" s="68" t="str">
        <f>IF(日報入力!AS319,"N勤","")</f>
        <v/>
      </c>
      <c r="AS319" s="295">
        <f t="shared" si="27"/>
        <v>0</v>
      </c>
      <c r="AT319" s="439">
        <f>日報入力!AY319</f>
        <v>600</v>
      </c>
      <c r="AU319" s="518">
        <f>IF(日報入力!G319,G319*60/E319,"")</f>
        <v>600</v>
      </c>
      <c r="AV319" s="528" t="str">
        <f>IF(日報入力!AT319,日報入力!AT319,"")</f>
        <v/>
      </c>
      <c r="AW319" s="529" t="str">
        <f>IF(日報入力!AT319,AE319/日報入力!AT319,"")</f>
        <v/>
      </c>
      <c r="AX319" s="530">
        <f>IF(1&lt;日報集計!AT319,AT319/(((F319-I319-J319-N319-O319)*60)/(E319)),"")</f>
        <v>1</v>
      </c>
      <c r="AY319" s="664">
        <f>IF(日報入力!H319,AT319/(((F319-J319)*60)/E319),"")</f>
        <v>1</v>
      </c>
      <c r="AZ319" s="664">
        <f>IF(日報入力!I319,AT319/((G319*60)/E319),"")</f>
        <v>1</v>
      </c>
      <c r="BA319" s="296">
        <f>IF(日報入力!G319,G319/F319,"")</f>
        <v>1</v>
      </c>
      <c r="BB319" s="386">
        <f t="shared" si="28"/>
        <v>6600</v>
      </c>
      <c r="BC319" s="386">
        <f t="shared" si="29"/>
        <v>18857.142857142855</v>
      </c>
      <c r="BD319" s="80">
        <f>日報入力!AU319</f>
        <v>0</v>
      </c>
      <c r="BE319" s="534" t="str">
        <f>IF(日報入力!AV319,日報入力!AV319,"")</f>
        <v/>
      </c>
      <c r="BF319" s="534" t="str">
        <f>IF(日報入力!AW319,日報入力!AW319,"")</f>
        <v/>
      </c>
      <c r="BG319" s="398">
        <f>IF(日報入力!G319,日報入力!K319*日報入力!D319*日報入力!BC319,"")</f>
        <v>0</v>
      </c>
    </row>
    <row r="320" spans="1:59" ht="19.5" hidden="1" customHeight="1" x14ac:dyDescent="0.15">
      <c r="A320" s="302">
        <v>44446</v>
      </c>
      <c r="B320" s="291">
        <v>35</v>
      </c>
      <c r="C320" s="291">
        <v>8</v>
      </c>
      <c r="D320" s="291">
        <v>3044</v>
      </c>
      <c r="E320" s="291">
        <v>0</v>
      </c>
      <c r="F320" s="291">
        <v>60</v>
      </c>
      <c r="G320" s="291">
        <v>0</v>
      </c>
      <c r="H320" s="291">
        <v>60</v>
      </c>
      <c r="I320" s="291"/>
      <c r="J320" s="291">
        <v>60</v>
      </c>
      <c r="K320" s="291"/>
      <c r="L320" s="291"/>
      <c r="M320" s="291"/>
      <c r="N320" s="291"/>
      <c r="O320" s="291"/>
      <c r="P320" s="291"/>
      <c r="Q320" s="291"/>
      <c r="R320" s="291"/>
      <c r="S320" s="291"/>
      <c r="T320" s="291"/>
      <c r="U320" s="291"/>
      <c r="V320" s="378">
        <v>0</v>
      </c>
      <c r="W320" s="291"/>
      <c r="X320" s="291"/>
      <c r="Y320" s="291"/>
      <c r="Z320" s="291"/>
      <c r="AA320" s="291"/>
      <c r="AB320" s="291"/>
      <c r="AC320" s="291"/>
      <c r="AD320" s="291"/>
      <c r="AE320" s="292">
        <v>0</v>
      </c>
      <c r="AF320" s="293" t="s">
        <v>134</v>
      </c>
      <c r="AG320" s="293">
        <v>3.2</v>
      </c>
      <c r="AH320" s="293">
        <v>214</v>
      </c>
      <c r="AI320" s="294">
        <v>0</v>
      </c>
      <c r="AJ320" s="294">
        <v>0</v>
      </c>
      <c r="AK320" s="294">
        <v>0</v>
      </c>
      <c r="AL320" s="292">
        <v>0</v>
      </c>
      <c r="AM320" s="292">
        <v>0</v>
      </c>
      <c r="AN320" s="68" t="s">
        <v>1941</v>
      </c>
      <c r="AO320" s="68" t="s">
        <v>1367</v>
      </c>
      <c r="AP320" s="68" t="str">
        <f>IF(日報入力!AQ320,日報入力!BA320,"")</f>
        <v/>
      </c>
      <c r="AQ320" s="68" t="str">
        <f>IF(日報入力!AR320,日報入力!BB320,"")</f>
        <v/>
      </c>
      <c r="AR320" s="68" t="str">
        <f>IF(日報入力!AS320,"N勤","")</f>
        <v/>
      </c>
      <c r="AS320" s="295" t="e">
        <f t="shared" si="27"/>
        <v>#DIV/0!</v>
      </c>
      <c r="AT320" s="439">
        <f>日報入力!AY320</f>
        <v>100</v>
      </c>
      <c r="AU320" s="518" t="e">
        <f>IF(日報入力!G320,G320*60/E320,"")</f>
        <v>#DIV/0!</v>
      </c>
      <c r="AV320" s="528" t="str">
        <f>IF(日報入力!AT320,日報入力!AT320,"")</f>
        <v/>
      </c>
      <c r="AW320" s="529" t="str">
        <f>IF(日報入力!AT320,AE320/日報入力!AT320,"")</f>
        <v/>
      </c>
      <c r="AX320" s="530" t="e">
        <f>IF(1&lt;日報集計!AT320,AT320/(((F320-I320-J320-N320-O320)*60)/(E320)),"")</f>
        <v>#DIV/0!</v>
      </c>
      <c r="AY320" s="664" t="e">
        <f>IF(日報入力!H320,AT320/(((F320-J320)*60)/E320),"")</f>
        <v>#DIV/0!</v>
      </c>
      <c r="AZ320" s="664" t="e">
        <f>IF(日報入力!I320,AT320/((G320*60)/E320),"")</f>
        <v>#DIV/0!</v>
      </c>
      <c r="BA320" s="296">
        <f>IF(日報入力!G320,G320/F320,"")</f>
        <v>0</v>
      </c>
      <c r="BB320" s="386">
        <f t="shared" si="28"/>
        <v>0</v>
      </c>
      <c r="BC320" s="386">
        <f t="shared" si="29"/>
        <v>0</v>
      </c>
      <c r="BD320" s="80">
        <f>日報入力!AU320</f>
        <v>0</v>
      </c>
      <c r="BE320" s="534" t="str">
        <f>IF(日報入力!AV320,日報入力!AV320,"")</f>
        <v/>
      </c>
      <c r="BF320" s="534" t="str">
        <f>IF(日報入力!AW320,日報入力!AW320,"")</f>
        <v/>
      </c>
      <c r="BG320" s="398">
        <f>IF(日報入力!G320,日報入力!K320*日報入力!D320*日報入力!BC320,"")</f>
        <v>0</v>
      </c>
    </row>
    <row r="321" spans="1:59" ht="19.5" hidden="1" customHeight="1" x14ac:dyDescent="0.15">
      <c r="A321" s="302">
        <v>44446</v>
      </c>
      <c r="B321" s="291">
        <v>35</v>
      </c>
      <c r="C321" s="291">
        <v>54</v>
      </c>
      <c r="D321" s="291">
        <v>3044</v>
      </c>
      <c r="E321" s="291">
        <v>164</v>
      </c>
      <c r="F321" s="291">
        <v>480</v>
      </c>
      <c r="G321" s="291">
        <v>425</v>
      </c>
      <c r="H321" s="291">
        <v>240</v>
      </c>
      <c r="I321" s="291">
        <v>10</v>
      </c>
      <c r="J321" s="291"/>
      <c r="K321" s="291"/>
      <c r="L321" s="291"/>
      <c r="M321" s="291">
        <v>30</v>
      </c>
      <c r="N321" s="291"/>
      <c r="O321" s="291"/>
      <c r="P321" s="291"/>
      <c r="Q321" s="291"/>
      <c r="R321" s="291"/>
      <c r="S321" s="291"/>
      <c r="T321" s="291">
        <v>15</v>
      </c>
      <c r="U321" s="291"/>
      <c r="V321" s="378">
        <v>2</v>
      </c>
      <c r="W321" s="291"/>
      <c r="X321" s="291"/>
      <c r="Y321" s="291">
        <v>2</v>
      </c>
      <c r="Z321" s="291"/>
      <c r="AA321" s="291"/>
      <c r="AB321" s="291"/>
      <c r="AC321" s="291"/>
      <c r="AD321" s="291"/>
      <c r="AE321" s="292">
        <v>162</v>
      </c>
      <c r="AF321" s="293" t="s">
        <v>134</v>
      </c>
      <c r="AG321" s="293">
        <v>3.2</v>
      </c>
      <c r="AH321" s="293">
        <v>214</v>
      </c>
      <c r="AI321" s="294">
        <v>524.80000000000007</v>
      </c>
      <c r="AJ321" s="294">
        <v>518.4</v>
      </c>
      <c r="AK321" s="294">
        <v>6.4000000000000909</v>
      </c>
      <c r="AL321" s="292">
        <v>34668</v>
      </c>
      <c r="AM321" s="292">
        <v>428</v>
      </c>
      <c r="AN321" s="68" t="s">
        <v>1941</v>
      </c>
      <c r="AO321" s="68" t="s">
        <v>1367</v>
      </c>
      <c r="AP321" s="68" t="str">
        <f>IF(日報入力!AQ321,日報入力!BA321,"")</f>
        <v/>
      </c>
      <c r="AQ321" s="68" t="str">
        <f>IF(日報入力!AR321,日報入力!BB321,"")</f>
        <v/>
      </c>
      <c r="AR321" s="68" t="str">
        <f>IF(日報入力!AS321,"N勤","")</f>
        <v>N勤</v>
      </c>
      <c r="AS321" s="295">
        <f t="shared" si="27"/>
        <v>1.2195121951219513E-2</v>
      </c>
      <c r="AT321" s="439">
        <f>日報入力!AY321</f>
        <v>100</v>
      </c>
      <c r="AU321" s="518">
        <f>IF(日報入力!G321,G321*60/E321,"")</f>
        <v>155.48780487804879</v>
      </c>
      <c r="AV321" s="528" t="str">
        <f>IF(日報入力!AT321,日報入力!AT321,"")</f>
        <v/>
      </c>
      <c r="AW321" s="529" t="str">
        <f>IF(日報入力!AT321,AE321/日報入力!AT321,"")</f>
        <v/>
      </c>
      <c r="AX321" s="530">
        <f>IF(1&lt;日報集計!AT321,AT321/(((F321-I321-J321-N321-O321)*60)/(E321)),"")</f>
        <v>0.58156028368794332</v>
      </c>
      <c r="AY321" s="664">
        <f>IF(日報入力!H321,AT321/(((F321-J321)*60)/E321),"")</f>
        <v>0.56944444444444442</v>
      </c>
      <c r="AZ321" s="664">
        <f>IF(日報入力!I321,AT321/((G321*60)/E321),"")</f>
        <v>0.64313725490196072</v>
      </c>
      <c r="BA321" s="296">
        <f>IF(日報入力!G321,G321/F321,"")</f>
        <v>0.88541666666666663</v>
      </c>
      <c r="BB321" s="386">
        <f t="shared" si="28"/>
        <v>4333.5</v>
      </c>
      <c r="BC321" s="386">
        <f t="shared" si="29"/>
        <v>8667</v>
      </c>
      <c r="BD321" s="80">
        <f>日報入力!AU321</f>
        <v>0</v>
      </c>
      <c r="BE321" s="534" t="str">
        <f>IF(日報入力!AV321,日報入力!AV321,"")</f>
        <v/>
      </c>
      <c r="BF321" s="534" t="str">
        <f>IF(日報入力!AW321,日報入力!AW321,"")</f>
        <v/>
      </c>
      <c r="BG321" s="398">
        <f>IF(日報入力!G321,日報入力!K321*日報入力!D321*日報入力!BC321,"")</f>
        <v>9.1840000000000011</v>
      </c>
    </row>
    <row r="322" spans="1:59" ht="19.5" hidden="1" customHeight="1" x14ac:dyDescent="0.15">
      <c r="A322" s="302">
        <v>44446</v>
      </c>
      <c r="B322" s="291">
        <v>33</v>
      </c>
      <c r="C322" s="291">
        <v>8</v>
      </c>
      <c r="D322" s="291">
        <v>3023</v>
      </c>
      <c r="E322" s="291">
        <v>23</v>
      </c>
      <c r="F322" s="291">
        <v>230</v>
      </c>
      <c r="G322" s="291">
        <v>230</v>
      </c>
      <c r="H322" s="291">
        <v>80.5</v>
      </c>
      <c r="I322" s="291"/>
      <c r="J322" s="291"/>
      <c r="K322" s="291"/>
      <c r="L322" s="291"/>
      <c r="M322" s="291"/>
      <c r="N322" s="291"/>
      <c r="O322" s="291"/>
      <c r="P322" s="291"/>
      <c r="Q322" s="291"/>
      <c r="R322" s="291"/>
      <c r="S322" s="291"/>
      <c r="T322" s="291"/>
      <c r="U322" s="291"/>
      <c r="V322" s="378">
        <v>0</v>
      </c>
      <c r="W322" s="291"/>
      <c r="X322" s="291"/>
      <c r="Y322" s="291"/>
      <c r="Z322" s="291"/>
      <c r="AA322" s="291"/>
      <c r="AB322" s="291"/>
      <c r="AC322" s="291"/>
      <c r="AD322" s="291"/>
      <c r="AE322" s="292">
        <v>23</v>
      </c>
      <c r="AF322" s="293" t="s">
        <v>1372</v>
      </c>
      <c r="AG322" s="293">
        <v>16</v>
      </c>
      <c r="AH322" s="293">
        <v>841.6</v>
      </c>
      <c r="AI322" s="294">
        <v>368</v>
      </c>
      <c r="AJ322" s="294">
        <v>368</v>
      </c>
      <c r="AK322" s="294">
        <v>0</v>
      </c>
      <c r="AL322" s="292">
        <v>19356.8</v>
      </c>
      <c r="AM322" s="292">
        <v>0</v>
      </c>
      <c r="AN322" s="68" t="s">
        <v>1494</v>
      </c>
      <c r="AO322" s="68" t="s">
        <v>1881</v>
      </c>
      <c r="AP322" s="68" t="str">
        <f>IF(日報入力!AQ322,日報入力!BA322,"")</f>
        <v/>
      </c>
      <c r="AQ322" s="68" t="str">
        <f>IF(日報入力!AR322,日報入力!BB322,"")</f>
        <v/>
      </c>
      <c r="AR322" s="68" t="str">
        <f>IF(日報入力!AS322,"N勤","")</f>
        <v/>
      </c>
      <c r="AS322" s="295">
        <f t="shared" si="27"/>
        <v>0</v>
      </c>
      <c r="AT322" s="439">
        <f>日報入力!AY322</f>
        <v>360</v>
      </c>
      <c r="AU322" s="518">
        <f>IF(日報入力!G322,G322*60/E322,"")</f>
        <v>600</v>
      </c>
      <c r="AV322" s="528" t="str">
        <f>IF(日報入力!AT322,日報入力!AT322,"")</f>
        <v/>
      </c>
      <c r="AW322" s="529" t="str">
        <f>IF(日報入力!AT322,AE322/日報入力!AT322,"")</f>
        <v/>
      </c>
      <c r="AX322" s="530">
        <f>IF(1&lt;日報集計!AT322,AT322/(((F322-I322-J322-N322-O322)*60)/(E322)),"")</f>
        <v>0.6</v>
      </c>
      <c r="AY322" s="664">
        <f>IF(日報入力!H322,AT322/(((F322-J322)*60)/E322),"")</f>
        <v>0.6</v>
      </c>
      <c r="AZ322" s="664">
        <f>IF(日報入力!I322,AT322/((G322*60)/E322),"")</f>
        <v>0.6</v>
      </c>
      <c r="BA322" s="296">
        <f>IF(日報入力!G322,G322/F322,"")</f>
        <v>1</v>
      </c>
      <c r="BB322" s="386">
        <f t="shared" si="28"/>
        <v>5049.5999999999995</v>
      </c>
      <c r="BC322" s="386">
        <f t="shared" si="29"/>
        <v>14427.428571428571</v>
      </c>
      <c r="BD322" s="80">
        <f>日報入力!AU322</f>
        <v>0</v>
      </c>
      <c r="BE322" s="534" t="str">
        <f>IF(日報入力!AV322,日報入力!AV322,"")</f>
        <v/>
      </c>
      <c r="BF322" s="534" t="str">
        <f>IF(日報入力!AW322,日報入力!AW322,"")</f>
        <v/>
      </c>
      <c r="BG322" s="398">
        <f>IF(日報入力!G322,日報入力!K322*日報入力!D322*日報入力!BC322,"")</f>
        <v>0</v>
      </c>
    </row>
    <row r="323" spans="1:59" ht="19.5" hidden="1" customHeight="1" x14ac:dyDescent="0.15">
      <c r="A323" s="302">
        <v>44446</v>
      </c>
      <c r="B323" s="291">
        <v>34</v>
      </c>
      <c r="C323" s="291">
        <v>8</v>
      </c>
      <c r="D323" s="291">
        <v>3041</v>
      </c>
      <c r="E323" s="291">
        <v>177</v>
      </c>
      <c r="F323" s="291">
        <v>295</v>
      </c>
      <c r="G323" s="291">
        <v>295</v>
      </c>
      <c r="H323" s="291">
        <v>103.25</v>
      </c>
      <c r="I323" s="291"/>
      <c r="J323" s="291"/>
      <c r="K323" s="291"/>
      <c r="L323" s="291"/>
      <c r="M323" s="291"/>
      <c r="N323" s="291"/>
      <c r="O323" s="291"/>
      <c r="P323" s="291"/>
      <c r="Q323" s="291"/>
      <c r="R323" s="291"/>
      <c r="S323" s="291"/>
      <c r="T323" s="291"/>
      <c r="U323" s="291"/>
      <c r="V323" s="378">
        <v>0</v>
      </c>
      <c r="W323" s="291"/>
      <c r="X323" s="291"/>
      <c r="Y323" s="291"/>
      <c r="Z323" s="291"/>
      <c r="AA323" s="291"/>
      <c r="AB323" s="291"/>
      <c r="AC323" s="291"/>
      <c r="AD323" s="291"/>
      <c r="AE323" s="292">
        <v>177</v>
      </c>
      <c r="AF323" s="293" t="s">
        <v>134</v>
      </c>
      <c r="AG323" s="293">
        <v>1.9</v>
      </c>
      <c r="AH323" s="293">
        <v>123.19999999999999</v>
      </c>
      <c r="AI323" s="294">
        <v>336.3</v>
      </c>
      <c r="AJ323" s="294">
        <v>336.3</v>
      </c>
      <c r="AK323" s="294">
        <v>0</v>
      </c>
      <c r="AL323" s="292">
        <v>21806.399999999998</v>
      </c>
      <c r="AM323" s="292">
        <v>0</v>
      </c>
      <c r="AN323" s="68" t="s">
        <v>1926</v>
      </c>
      <c r="AO323" s="68" t="s">
        <v>1883</v>
      </c>
      <c r="AP323" s="68" t="str">
        <f>IF(日報入力!AQ323,日報入力!BA323,"")</f>
        <v/>
      </c>
      <c r="AQ323" s="68" t="str">
        <f>IF(日報入力!AR323,日報入力!BB323,"")</f>
        <v/>
      </c>
      <c r="AR323" s="68" t="str">
        <f>IF(日報入力!AS323,"N勤","")</f>
        <v/>
      </c>
      <c r="AS323" s="295">
        <f t="shared" si="27"/>
        <v>0</v>
      </c>
      <c r="AT323" s="439">
        <f>日報入力!AY323</f>
        <v>100</v>
      </c>
      <c r="AU323" s="518">
        <f>IF(日報入力!G323,G323*60/E323,"")</f>
        <v>100</v>
      </c>
      <c r="AV323" s="528" t="str">
        <f>IF(日報入力!AT323,日報入力!AT323,"")</f>
        <v/>
      </c>
      <c r="AW323" s="529" t="str">
        <f>IF(日報入力!AT323,AE323/日報入力!AT323,"")</f>
        <v/>
      </c>
      <c r="AX323" s="530">
        <f>IF(1&lt;日報集計!AT323,AT323/(((F323-I323-J323-N323-O323)*60)/(E323)),"")</f>
        <v>1</v>
      </c>
      <c r="AY323" s="664">
        <f>IF(日報入力!H323,AT323/(((F323-J323)*60)/E323),"")</f>
        <v>1</v>
      </c>
      <c r="AZ323" s="664">
        <f>IF(日報入力!I323,AT323/((G323*60)/E323),"")</f>
        <v>1</v>
      </c>
      <c r="BA323" s="296">
        <f>IF(日報入力!G323,G323/F323,"")</f>
        <v>1</v>
      </c>
      <c r="BB323" s="386">
        <f t="shared" si="28"/>
        <v>4435.1999999999989</v>
      </c>
      <c r="BC323" s="386">
        <f t="shared" si="29"/>
        <v>12672</v>
      </c>
      <c r="BD323" s="80">
        <f>日報入力!AU323</f>
        <v>0</v>
      </c>
      <c r="BE323" s="534" t="str">
        <f>IF(日報入力!AV323,日報入力!AV323,"")</f>
        <v/>
      </c>
      <c r="BF323" s="534" t="str">
        <f>IF(日報入力!AW323,日報入力!AW323,"")</f>
        <v/>
      </c>
      <c r="BG323" s="398">
        <f>IF(日報入力!G323,日報入力!K323*日報入力!D323*日報入力!BC323,"")</f>
        <v>8.85</v>
      </c>
    </row>
    <row r="324" spans="1:59" ht="19.5" hidden="1" customHeight="1" x14ac:dyDescent="0.15">
      <c r="A324" s="302">
        <v>44446</v>
      </c>
      <c r="B324" s="291">
        <v>34</v>
      </c>
      <c r="C324" s="291">
        <v>54</v>
      </c>
      <c r="D324" s="291">
        <v>3041</v>
      </c>
      <c r="E324" s="291">
        <v>127</v>
      </c>
      <c r="F324" s="291">
        <v>240</v>
      </c>
      <c r="G324" s="291">
        <v>230</v>
      </c>
      <c r="H324" s="291">
        <v>120</v>
      </c>
      <c r="I324" s="291">
        <v>10</v>
      </c>
      <c r="J324" s="291"/>
      <c r="K324" s="291"/>
      <c r="L324" s="291"/>
      <c r="M324" s="291"/>
      <c r="N324" s="291"/>
      <c r="O324" s="291"/>
      <c r="P324" s="291"/>
      <c r="Q324" s="291"/>
      <c r="R324" s="291"/>
      <c r="S324" s="291"/>
      <c r="T324" s="291"/>
      <c r="U324" s="291"/>
      <c r="V324" s="378">
        <v>0</v>
      </c>
      <c r="W324" s="291"/>
      <c r="X324" s="291"/>
      <c r="Y324" s="291"/>
      <c r="Z324" s="291"/>
      <c r="AA324" s="291"/>
      <c r="AB324" s="291"/>
      <c r="AC324" s="291"/>
      <c r="AD324" s="291"/>
      <c r="AE324" s="292">
        <v>127</v>
      </c>
      <c r="AF324" s="293" t="s">
        <v>134</v>
      </c>
      <c r="AG324" s="293">
        <v>1.9</v>
      </c>
      <c r="AH324" s="293">
        <v>123.19999999999999</v>
      </c>
      <c r="AI324" s="294">
        <v>241.29999999999998</v>
      </c>
      <c r="AJ324" s="294">
        <v>241.29999999999998</v>
      </c>
      <c r="AK324" s="294">
        <v>0</v>
      </c>
      <c r="AL324" s="292">
        <v>15646.399999999998</v>
      </c>
      <c r="AM324" s="292">
        <v>0</v>
      </c>
      <c r="AN324" s="68" t="s">
        <v>1926</v>
      </c>
      <c r="AO324" s="68" t="s">
        <v>1883</v>
      </c>
      <c r="AP324" s="68" t="str">
        <f>IF(日報入力!AQ324,日報入力!BA324,"")</f>
        <v/>
      </c>
      <c r="AQ324" s="68" t="str">
        <f>IF(日報入力!AR324,日報入力!BB324,"")</f>
        <v/>
      </c>
      <c r="AR324" s="68" t="str">
        <f>IF(日報入力!AS324,"N勤","")</f>
        <v>N勤</v>
      </c>
      <c r="AS324" s="295">
        <f t="shared" si="27"/>
        <v>0</v>
      </c>
      <c r="AT324" s="439">
        <f>日報入力!AY324</f>
        <v>100</v>
      </c>
      <c r="AU324" s="518">
        <f>IF(日報入力!G324,G324*60/E324,"")</f>
        <v>108.66141732283465</v>
      </c>
      <c r="AV324" s="528" t="str">
        <f>IF(日報入力!AT324,日報入力!AT324,"")</f>
        <v/>
      </c>
      <c r="AW324" s="529" t="str">
        <f>IF(日報入力!AT324,AE324/日報入力!AT324,"")</f>
        <v/>
      </c>
      <c r="AX324" s="530">
        <f>IF(1&lt;日報集計!AT324,AT324/(((F324-I324-J324-N324-O324)*60)/(E324)),"")</f>
        <v>0.92028985507246375</v>
      </c>
      <c r="AY324" s="664">
        <f>IF(日報入力!H324,AT324/(((F324-J324)*60)/E324),"")</f>
        <v>0.88194444444444442</v>
      </c>
      <c r="AZ324" s="664">
        <f>IF(日報入力!I324,AT324/((G324*60)/E324),"")</f>
        <v>0.92028985507246375</v>
      </c>
      <c r="BA324" s="296">
        <f>IF(日報入力!G324,G324/F324,"")</f>
        <v>0.95833333333333337</v>
      </c>
      <c r="BB324" s="386">
        <f t="shared" si="28"/>
        <v>3911.5999999999995</v>
      </c>
      <c r="BC324" s="386">
        <f t="shared" si="29"/>
        <v>7823.1999999999989</v>
      </c>
      <c r="BD324" s="80">
        <f>日報入力!AU324</f>
        <v>0</v>
      </c>
      <c r="BE324" s="534" t="str">
        <f>IF(日報入力!AV324,日報入力!AV324,"")</f>
        <v/>
      </c>
      <c r="BF324" s="534" t="str">
        <f>IF(日報入力!AW324,日報入力!AW324,"")</f>
        <v/>
      </c>
      <c r="BG324" s="398">
        <f>IF(日報入力!G324,日報入力!K324*日報入力!D324*日報入力!BC324,"")</f>
        <v>6.3500000000000005</v>
      </c>
    </row>
    <row r="325" spans="1:59" ht="19.5" hidden="1" customHeight="1" x14ac:dyDescent="0.15">
      <c r="A325" s="302">
        <v>44446</v>
      </c>
      <c r="B325" s="291">
        <v>997</v>
      </c>
      <c r="C325" s="291">
        <v>1</v>
      </c>
      <c r="D325" s="291">
        <v>991</v>
      </c>
      <c r="E325" s="291">
        <v>0</v>
      </c>
      <c r="F325" s="291">
        <v>280</v>
      </c>
      <c r="G325" s="291">
        <v>220</v>
      </c>
      <c r="H325" s="291">
        <v>280</v>
      </c>
      <c r="I325" s="291"/>
      <c r="J325" s="291"/>
      <c r="K325" s="291"/>
      <c r="L325" s="291"/>
      <c r="M325" s="291"/>
      <c r="N325" s="291"/>
      <c r="O325" s="291"/>
      <c r="P325" s="291"/>
      <c r="Q325" s="291"/>
      <c r="R325" s="291"/>
      <c r="S325" s="291"/>
      <c r="T325" s="291">
        <v>60</v>
      </c>
      <c r="U325" s="291"/>
      <c r="V325" s="378">
        <v>0</v>
      </c>
      <c r="W325" s="291"/>
      <c r="X325" s="291"/>
      <c r="Y325" s="291"/>
      <c r="Z325" s="291"/>
      <c r="AA325" s="291"/>
      <c r="AB325" s="291"/>
      <c r="AC325" s="291"/>
      <c r="AD325" s="291"/>
      <c r="AE325" s="292">
        <v>0</v>
      </c>
      <c r="AF325" s="293">
        <v>0</v>
      </c>
      <c r="AG325" s="293">
        <v>0</v>
      </c>
      <c r="AH325" s="293">
        <v>0</v>
      </c>
      <c r="AI325" s="294">
        <v>0</v>
      </c>
      <c r="AJ325" s="294">
        <v>0</v>
      </c>
      <c r="AK325" s="294">
        <v>0</v>
      </c>
      <c r="AL325" s="292">
        <v>0</v>
      </c>
      <c r="AM325" s="292">
        <v>0</v>
      </c>
      <c r="AN325" s="68" t="s">
        <v>1475</v>
      </c>
      <c r="AO325" s="68" t="s">
        <v>122</v>
      </c>
      <c r="AP325" s="68" t="str">
        <f>IF(日報入力!AQ325,日報入力!BA325,"")</f>
        <v/>
      </c>
      <c r="AQ325" s="68" t="str">
        <f>IF(日報入力!AR325,日報入力!BB325,"")</f>
        <v/>
      </c>
      <c r="AR325" s="68" t="str">
        <f>IF(日報入力!AS325,"N勤","")</f>
        <v/>
      </c>
      <c r="AS325" s="295" t="e">
        <f t="shared" si="27"/>
        <v>#DIV/0!</v>
      </c>
      <c r="AT325" s="439">
        <f>日報入力!AY325</f>
        <v>0</v>
      </c>
      <c r="AU325" s="518" t="e">
        <f>IF(日報入力!G325,G325*60/E325,"")</f>
        <v>#DIV/0!</v>
      </c>
      <c r="AV325" s="528" t="str">
        <f>IF(日報入力!AT325,日報入力!AT325,"")</f>
        <v/>
      </c>
      <c r="AW325" s="529" t="str">
        <f>IF(日報入力!AT325,AE325/日報入力!AT325,"")</f>
        <v/>
      </c>
      <c r="AX325" s="530" t="str">
        <f>IF(1&lt;日報集計!AT325,AT325/(((F325-I325-J325-N325-O325)*60)/(E325)),"")</f>
        <v/>
      </c>
      <c r="AY325" s="664" t="e">
        <f>IF(日報入力!H325,AT325/(((F325-J325)*60)/E325),"")</f>
        <v>#DIV/0!</v>
      </c>
      <c r="AZ325" s="664" t="e">
        <f>IF(日報入力!I325,AT325/((G325*60)/E325),"")</f>
        <v>#DIV/0!</v>
      </c>
      <c r="BA325" s="296">
        <f>IF(日報入力!G325,G325/F325,"")</f>
        <v>0.7857142857142857</v>
      </c>
      <c r="BB325" s="386">
        <f t="shared" si="28"/>
        <v>0</v>
      </c>
      <c r="BC325" s="386">
        <f t="shared" si="29"/>
        <v>0</v>
      </c>
      <c r="BD325" s="80" t="str">
        <f>日報入力!AU325</f>
        <v>KHR721WJ</v>
      </c>
      <c r="BE325" s="534" t="str">
        <f>IF(日報入力!AV325,日報入力!AV325,"")</f>
        <v/>
      </c>
      <c r="BF325" s="534" t="str">
        <f>IF(日報入力!AW325,日報入力!AW325,"")</f>
        <v/>
      </c>
      <c r="BG325" s="398">
        <f>IF(日報入力!G325,日報入力!K325*日報入力!D325*日報入力!BC325,"")</f>
        <v>0</v>
      </c>
    </row>
    <row r="326" spans="1:59" ht="19.5" hidden="1" customHeight="1" x14ac:dyDescent="0.15">
      <c r="A326" s="302">
        <v>44446</v>
      </c>
      <c r="B326" s="291">
        <v>997</v>
      </c>
      <c r="C326" s="291">
        <v>33</v>
      </c>
      <c r="D326" s="291">
        <v>928</v>
      </c>
      <c r="E326" s="291">
        <v>324</v>
      </c>
      <c r="F326" s="291">
        <v>120</v>
      </c>
      <c r="G326" s="291">
        <v>120</v>
      </c>
      <c r="H326" s="291">
        <v>240</v>
      </c>
      <c r="I326" s="291"/>
      <c r="J326" s="291"/>
      <c r="K326" s="291"/>
      <c r="L326" s="291"/>
      <c r="M326" s="291"/>
      <c r="N326" s="291"/>
      <c r="O326" s="291"/>
      <c r="P326" s="291"/>
      <c r="Q326" s="291"/>
      <c r="R326" s="291"/>
      <c r="S326" s="291"/>
      <c r="T326" s="291"/>
      <c r="U326" s="291"/>
      <c r="V326" s="378">
        <v>0</v>
      </c>
      <c r="W326" s="291"/>
      <c r="X326" s="291"/>
      <c r="Y326" s="291"/>
      <c r="Z326" s="291"/>
      <c r="AA326" s="291"/>
      <c r="AB326" s="291"/>
      <c r="AC326" s="291"/>
      <c r="AD326" s="291"/>
      <c r="AE326" s="292">
        <v>324</v>
      </c>
      <c r="AF326" s="293">
        <v>0</v>
      </c>
      <c r="AG326" s="293">
        <v>0</v>
      </c>
      <c r="AH326" s="293">
        <v>30</v>
      </c>
      <c r="AI326" s="294">
        <v>0</v>
      </c>
      <c r="AJ326" s="294">
        <v>0</v>
      </c>
      <c r="AK326" s="294">
        <v>0</v>
      </c>
      <c r="AL326" s="292">
        <v>9720</v>
      </c>
      <c r="AM326" s="292">
        <v>0</v>
      </c>
      <c r="AN326" s="68" t="s">
        <v>1947</v>
      </c>
      <c r="AO326" s="68" t="s">
        <v>122</v>
      </c>
      <c r="AP326" s="68" t="str">
        <f>IF(日報入力!AQ326,日報入力!BA326,"")</f>
        <v>竹中</v>
      </c>
      <c r="AQ326" s="68" t="str">
        <f>IF(日報入力!AR326,日報入力!BB326,"")</f>
        <v/>
      </c>
      <c r="AR326" s="68" t="str">
        <f>IF(日報入力!AS326,"N勤","")</f>
        <v/>
      </c>
      <c r="AS326" s="295">
        <f t="shared" si="27"/>
        <v>0</v>
      </c>
      <c r="AT326" s="439">
        <f>日報入力!AY326</f>
        <v>22</v>
      </c>
      <c r="AU326" s="518">
        <f>IF(日報入力!G326,G326*60/E326,"")</f>
        <v>22.222222222222221</v>
      </c>
      <c r="AV326" s="528" t="str">
        <f>IF(日報入力!AT326,日報入力!AT326,"")</f>
        <v/>
      </c>
      <c r="AW326" s="529" t="str">
        <f>IF(日報入力!AT326,AE326/日報入力!AT326,"")</f>
        <v/>
      </c>
      <c r="AX326" s="530">
        <f>IF(1&lt;日報集計!AT326,AT326/(((F326-I326-J326-N326-O326)*60)/(E326)),"")</f>
        <v>0.99</v>
      </c>
      <c r="AY326" s="664">
        <f>IF(日報入力!H326,AT326/(((F326-J326)*60)/E326),"")</f>
        <v>0.99</v>
      </c>
      <c r="AZ326" s="664">
        <f>IF(日報入力!I326,AT326/((G326*60)/E326),"")</f>
        <v>0.99</v>
      </c>
      <c r="BA326" s="296">
        <f>IF(日報入力!G326,G326/F326,"")</f>
        <v>1</v>
      </c>
      <c r="BB326" s="386">
        <f t="shared" si="28"/>
        <v>4860</v>
      </c>
      <c r="BC326" s="386">
        <f t="shared" si="29"/>
        <v>2430</v>
      </c>
      <c r="BD326" s="80">
        <f>日報入力!AU326</f>
        <v>0</v>
      </c>
      <c r="BE326" s="534" t="str">
        <f>IF(日報入力!AV326,日報入力!AV326,"")</f>
        <v/>
      </c>
      <c r="BF326" s="534" t="str">
        <f>IF(日報入力!AW326,日報入力!AW326,"")</f>
        <v/>
      </c>
      <c r="BG326" s="398">
        <f>IF(日報入力!G326,日報入力!K326*日報入力!D326*日報入力!BC326,"")</f>
        <v>0</v>
      </c>
    </row>
    <row r="327" spans="1:59" ht="19.5" hidden="1" customHeight="1" x14ac:dyDescent="0.15">
      <c r="A327" s="302">
        <v>44446</v>
      </c>
      <c r="B327" s="291">
        <v>997</v>
      </c>
      <c r="C327" s="291">
        <v>33</v>
      </c>
      <c r="D327" s="291">
        <v>933</v>
      </c>
      <c r="E327" s="291">
        <v>312</v>
      </c>
      <c r="F327" s="291">
        <v>240</v>
      </c>
      <c r="G327" s="291">
        <v>240</v>
      </c>
      <c r="H327" s="291">
        <v>480</v>
      </c>
      <c r="I327" s="291"/>
      <c r="J327" s="291"/>
      <c r="K327" s="291"/>
      <c r="L327" s="291"/>
      <c r="M327" s="291"/>
      <c r="N327" s="291"/>
      <c r="O327" s="291"/>
      <c r="P327" s="291"/>
      <c r="Q327" s="291"/>
      <c r="R327" s="291"/>
      <c r="S327" s="291"/>
      <c r="T327" s="291"/>
      <c r="U327" s="291"/>
      <c r="V327" s="378">
        <v>0</v>
      </c>
      <c r="W327" s="291"/>
      <c r="X327" s="291"/>
      <c r="Y327" s="291"/>
      <c r="Z327" s="291"/>
      <c r="AA327" s="291"/>
      <c r="AB327" s="291"/>
      <c r="AC327" s="291"/>
      <c r="AD327" s="291"/>
      <c r="AE327" s="292">
        <v>312</v>
      </c>
      <c r="AF327" s="293">
        <v>0</v>
      </c>
      <c r="AG327" s="293">
        <v>0</v>
      </c>
      <c r="AH327" s="293">
        <v>71</v>
      </c>
      <c r="AI327" s="294">
        <v>0</v>
      </c>
      <c r="AJ327" s="294">
        <v>0</v>
      </c>
      <c r="AK327" s="294">
        <v>0</v>
      </c>
      <c r="AL327" s="292">
        <v>22152</v>
      </c>
      <c r="AM327" s="292">
        <v>0</v>
      </c>
      <c r="AN327" s="68" t="s">
        <v>1537</v>
      </c>
      <c r="AO327" s="68" t="s">
        <v>122</v>
      </c>
      <c r="AP327" s="68" t="str">
        <f>IF(日報入力!AQ327,日報入力!BA327,"")</f>
        <v>竹中</v>
      </c>
      <c r="AQ327" s="68" t="str">
        <f>IF(日報入力!AR327,日報入力!BB327,"")</f>
        <v/>
      </c>
      <c r="AR327" s="68" t="str">
        <f>IF(日報入力!AS327,"N勤","")</f>
        <v/>
      </c>
      <c r="AS327" s="295">
        <f t="shared" si="27"/>
        <v>0</v>
      </c>
      <c r="AT327" s="439">
        <f>日報入力!AY327</f>
        <v>53</v>
      </c>
      <c r="AU327" s="518">
        <f>IF(日報入力!G327,G327*60/E327,"")</f>
        <v>46.153846153846153</v>
      </c>
      <c r="AV327" s="528" t="str">
        <f>IF(日報入力!AT327,日報入力!AT327,"")</f>
        <v/>
      </c>
      <c r="AW327" s="529" t="str">
        <f>IF(日報入力!AT327,AE327/日報入力!AT327,"")</f>
        <v/>
      </c>
      <c r="AX327" s="530">
        <f>IF(1&lt;日報集計!AT327,AT327/(((F327-I327-J327-N327-O327)*60)/(E327)),"")</f>
        <v>1.1483333333333334</v>
      </c>
      <c r="AY327" s="664">
        <f>IF(日報入力!H396,AT327/(((F327-J327)*60)/E327),"")</f>
        <v>1.1483333333333334</v>
      </c>
      <c r="AZ327" s="664">
        <f>IF(日報入力!I396,AT327/((G327*60)/E327),"")</f>
        <v>1.1483333333333334</v>
      </c>
      <c r="BA327" s="296">
        <f>IF(日報入力!G327,G327/F327,"")</f>
        <v>1</v>
      </c>
      <c r="BB327" s="386">
        <f t="shared" si="28"/>
        <v>5538</v>
      </c>
      <c r="BC327" s="386">
        <f t="shared" si="29"/>
        <v>2769</v>
      </c>
      <c r="BD327" s="80">
        <f>日報入力!AU327</f>
        <v>0</v>
      </c>
      <c r="BE327" s="534" t="str">
        <f>IF(日報入力!AV327,日報入力!AV327,"")</f>
        <v/>
      </c>
      <c r="BF327" s="534" t="str">
        <f>IF(日報入力!AW327,日報入力!AW327,"")</f>
        <v/>
      </c>
      <c r="BG327" s="398">
        <f>IF(日報入力!G327,日報入力!K327*日報入力!D327*日報入力!BC327,"")</f>
        <v>0</v>
      </c>
    </row>
    <row r="328" spans="1:59" ht="19.5" hidden="1" customHeight="1" x14ac:dyDescent="0.15">
      <c r="A328" s="302">
        <v>44446</v>
      </c>
      <c r="B328" s="291">
        <v>997</v>
      </c>
      <c r="C328" s="291">
        <v>33</v>
      </c>
      <c r="D328" s="291">
        <v>933</v>
      </c>
      <c r="E328" s="291">
        <v>78</v>
      </c>
      <c r="F328" s="291">
        <v>120</v>
      </c>
      <c r="G328" s="291">
        <v>120</v>
      </c>
      <c r="H328" s="291">
        <v>240</v>
      </c>
      <c r="I328" s="291"/>
      <c r="J328" s="291"/>
      <c r="K328" s="291"/>
      <c r="L328" s="291"/>
      <c r="M328" s="291"/>
      <c r="N328" s="291"/>
      <c r="O328" s="291"/>
      <c r="P328" s="291"/>
      <c r="Q328" s="291"/>
      <c r="R328" s="291"/>
      <c r="S328" s="291"/>
      <c r="T328" s="291"/>
      <c r="U328" s="291"/>
      <c r="V328" s="378">
        <v>0</v>
      </c>
      <c r="W328" s="291"/>
      <c r="X328" s="291"/>
      <c r="Y328" s="291"/>
      <c r="Z328" s="291"/>
      <c r="AA328" s="291"/>
      <c r="AB328" s="291"/>
      <c r="AC328" s="291"/>
      <c r="AD328" s="291"/>
      <c r="AE328" s="292">
        <v>78</v>
      </c>
      <c r="AF328" s="293">
        <v>0</v>
      </c>
      <c r="AG328" s="293">
        <v>0</v>
      </c>
      <c r="AH328" s="293">
        <v>71</v>
      </c>
      <c r="AI328" s="294">
        <v>0</v>
      </c>
      <c r="AJ328" s="294">
        <v>0</v>
      </c>
      <c r="AK328" s="294">
        <v>0</v>
      </c>
      <c r="AL328" s="292">
        <v>5538</v>
      </c>
      <c r="AM328" s="292">
        <v>0</v>
      </c>
      <c r="AN328" s="68" t="s">
        <v>1537</v>
      </c>
      <c r="AO328" s="68" t="s">
        <v>122</v>
      </c>
      <c r="AP328" s="68" t="str">
        <f>IF(日報入力!AQ328,日報入力!BA328,"")</f>
        <v>竹中</v>
      </c>
      <c r="AQ328" s="68" t="str">
        <f>IF(日報入力!AR328,日報入力!BB328,"")</f>
        <v/>
      </c>
      <c r="AR328" s="68" t="str">
        <f>IF(日報入力!AS328,"N勤","")</f>
        <v/>
      </c>
      <c r="AS328" s="295">
        <f t="shared" si="27"/>
        <v>0</v>
      </c>
      <c r="AT328" s="439">
        <f>日報入力!AY328</f>
        <v>53</v>
      </c>
      <c r="AU328" s="518">
        <f>IF(日報入力!G328,G328*60/E328,"")</f>
        <v>92.307692307692307</v>
      </c>
      <c r="AV328" s="528" t="str">
        <f>IF(日報入力!AT328,日報入力!AT328,"")</f>
        <v/>
      </c>
      <c r="AW328" s="529" t="str">
        <f>IF(日報入力!AT328,AE328/日報入力!AT328,"")</f>
        <v/>
      </c>
      <c r="AX328" s="530">
        <f>IF(1&lt;日報集計!AT328,AT328/(((F328-I328-J328-N328-O328)*60)/(E328)),"")</f>
        <v>0.57416666666666671</v>
      </c>
      <c r="AY328" s="664">
        <f>IF(日報入力!H328,AT328/(((F328-J328)*60)/E328),"")</f>
        <v>0.57416666666666671</v>
      </c>
      <c r="AZ328" s="664">
        <f>IF(日報入力!I328,AT328/((G328*60)/E328),"")</f>
        <v>0.57416666666666671</v>
      </c>
      <c r="BA328" s="296">
        <f>IF(日報入力!G328,G328/F328,"")</f>
        <v>1</v>
      </c>
      <c r="BB328" s="386">
        <f t="shared" si="28"/>
        <v>2769</v>
      </c>
      <c r="BC328" s="386">
        <f t="shared" si="29"/>
        <v>1384.5</v>
      </c>
      <c r="BD328" s="80">
        <f>日報入力!AU328</f>
        <v>0</v>
      </c>
      <c r="BE328" s="534" t="str">
        <f>IF(日報入力!AV328,日報入力!AV328,"")</f>
        <v/>
      </c>
      <c r="BF328" s="534" t="str">
        <f>IF(日報入力!AW328,日報入力!AW328,"")</f>
        <v/>
      </c>
      <c r="BG328" s="398">
        <f>IF(日報入力!G328,日報入力!K328*日報入力!D328*日報入力!BC328,"")</f>
        <v>0</v>
      </c>
    </row>
    <row r="329" spans="1:59" ht="19.5" hidden="1" customHeight="1" x14ac:dyDescent="0.15">
      <c r="A329" s="302">
        <v>44446</v>
      </c>
      <c r="B329" s="291">
        <v>51</v>
      </c>
      <c r="C329" s="291">
        <v>2</v>
      </c>
      <c r="D329" s="291">
        <v>953</v>
      </c>
      <c r="E329" s="291">
        <v>0</v>
      </c>
      <c r="F329" s="291">
        <v>465</v>
      </c>
      <c r="G329" s="291">
        <v>465</v>
      </c>
      <c r="H329" s="291">
        <v>465</v>
      </c>
      <c r="I329" s="291"/>
      <c r="J329" s="291"/>
      <c r="K329" s="291"/>
      <c r="L329" s="291"/>
      <c r="M329" s="291"/>
      <c r="N329" s="291"/>
      <c r="O329" s="291"/>
      <c r="P329" s="291"/>
      <c r="Q329" s="291"/>
      <c r="R329" s="291"/>
      <c r="S329" s="291"/>
      <c r="T329" s="291"/>
      <c r="U329" s="291"/>
      <c r="V329" s="378">
        <v>0</v>
      </c>
      <c r="W329" s="291"/>
      <c r="X329" s="291"/>
      <c r="Y329" s="291"/>
      <c r="Z329" s="291"/>
      <c r="AA329" s="291"/>
      <c r="AB329" s="291"/>
      <c r="AC329" s="291"/>
      <c r="AD329" s="291"/>
      <c r="AE329" s="292">
        <v>0</v>
      </c>
      <c r="AF329" s="293">
        <v>0</v>
      </c>
      <c r="AG329" s="293">
        <v>0</v>
      </c>
      <c r="AH329" s="293">
        <v>0</v>
      </c>
      <c r="AI329" s="294">
        <v>0</v>
      </c>
      <c r="AJ329" s="294">
        <v>0</v>
      </c>
      <c r="AK329" s="294">
        <v>0</v>
      </c>
      <c r="AL329" s="292">
        <v>0</v>
      </c>
      <c r="AM329" s="292">
        <v>0</v>
      </c>
      <c r="AN329" s="68" t="s">
        <v>1472</v>
      </c>
      <c r="AO329" s="68" t="s">
        <v>1106</v>
      </c>
      <c r="AP329" s="68" t="str">
        <f>IF(日報入力!AQ329,日報入力!BA329,"")</f>
        <v/>
      </c>
      <c r="AQ329" s="68" t="str">
        <f>IF(日報入力!AR329,日報入力!BB329,"")</f>
        <v/>
      </c>
      <c r="AR329" s="68" t="str">
        <f>IF(日報入力!AS329,"N勤","")</f>
        <v/>
      </c>
      <c r="AS329" s="295" t="e">
        <f t="shared" si="27"/>
        <v>#DIV/0!</v>
      </c>
      <c r="AT329" s="439">
        <f>日報入力!AY329</f>
        <v>0</v>
      </c>
      <c r="AU329" s="518" t="e">
        <f>IF(日報入力!G329,G329*60/E329,"")</f>
        <v>#DIV/0!</v>
      </c>
      <c r="AV329" s="528" t="str">
        <f>IF(日報入力!AT329,日報入力!AT329,"")</f>
        <v/>
      </c>
      <c r="AW329" s="529" t="str">
        <f>IF(日報入力!AT329,AE329/日報入力!AT329,"")</f>
        <v/>
      </c>
      <c r="AX329" s="530" t="str">
        <f>IF(1&lt;日報集計!AT329,AT329/(((F329-I329-J329-N329-O329)*60)/(E329)),"")</f>
        <v/>
      </c>
      <c r="AY329" s="664" t="e">
        <f>IF(日報入力!H329,AT329/(((F329-J329)*60)/E329),"")</f>
        <v>#DIV/0!</v>
      </c>
      <c r="AZ329" s="664" t="e">
        <f>IF(日報入力!I329,AT329/((G329*60)/E329),"")</f>
        <v>#DIV/0!</v>
      </c>
      <c r="BA329" s="296">
        <f>IF(日報入力!G329,G329/F329,"")</f>
        <v>1</v>
      </c>
      <c r="BB329" s="386">
        <f t="shared" si="28"/>
        <v>0</v>
      </c>
      <c r="BC329" s="386">
        <f t="shared" si="29"/>
        <v>0</v>
      </c>
      <c r="BD329" s="80">
        <f>日報入力!AU329</f>
        <v>0</v>
      </c>
      <c r="BE329" s="534" t="str">
        <f>IF(日報入力!AV329,日報入力!AV329,"")</f>
        <v/>
      </c>
      <c r="BF329" s="534" t="str">
        <f>IF(日報入力!AW329,日報入力!AW329,"")</f>
        <v/>
      </c>
      <c r="BG329" s="398">
        <f>IF(日報入力!G329,日報入力!K329*日報入力!D329*日報入力!BC329,"")</f>
        <v>0</v>
      </c>
    </row>
    <row r="330" spans="1:59" ht="19.5" hidden="1" customHeight="1" x14ac:dyDescent="0.15">
      <c r="A330" s="302">
        <v>44447</v>
      </c>
      <c r="B330" s="291">
        <v>997</v>
      </c>
      <c r="C330" s="291">
        <v>33</v>
      </c>
      <c r="D330" s="291">
        <v>933</v>
      </c>
      <c r="E330" s="291">
        <v>312</v>
      </c>
      <c r="F330" s="291">
        <v>180</v>
      </c>
      <c r="G330" s="291">
        <v>180</v>
      </c>
      <c r="H330" s="291">
        <v>360</v>
      </c>
      <c r="I330" s="291"/>
      <c r="J330" s="291"/>
      <c r="K330" s="291"/>
      <c r="L330" s="291"/>
      <c r="M330" s="291"/>
      <c r="N330" s="291"/>
      <c r="O330" s="291"/>
      <c r="P330" s="291"/>
      <c r="Q330" s="291"/>
      <c r="R330" s="291"/>
      <c r="S330" s="291"/>
      <c r="T330" s="291"/>
      <c r="U330" s="291"/>
      <c r="V330" s="378">
        <v>0</v>
      </c>
      <c r="W330" s="291"/>
      <c r="X330" s="291"/>
      <c r="Y330" s="291"/>
      <c r="Z330" s="291"/>
      <c r="AA330" s="291"/>
      <c r="AB330" s="291"/>
      <c r="AC330" s="291"/>
      <c r="AD330" s="291"/>
      <c r="AE330" s="292">
        <v>312</v>
      </c>
      <c r="AF330" s="293">
        <v>0</v>
      </c>
      <c r="AG330" s="293">
        <v>0</v>
      </c>
      <c r="AH330" s="293">
        <v>71</v>
      </c>
      <c r="AI330" s="294">
        <v>0</v>
      </c>
      <c r="AJ330" s="294">
        <v>0</v>
      </c>
      <c r="AK330" s="294">
        <v>0</v>
      </c>
      <c r="AL330" s="292">
        <v>22152</v>
      </c>
      <c r="AM330" s="292">
        <v>0</v>
      </c>
      <c r="AN330" s="68" t="s">
        <v>1537</v>
      </c>
      <c r="AO330" s="1133" t="str">
        <f>日報入力!B330</f>
        <v>森山</v>
      </c>
      <c r="AP330" s="68" t="str">
        <f>IF(日報入力!AQ330,日報入力!BA330,"")</f>
        <v/>
      </c>
      <c r="AQ330" s="68" t="str">
        <f>IF(日報入力!AR330,日報入力!BB330,"")</f>
        <v/>
      </c>
      <c r="AR330" s="68" t="str">
        <f>IF(日報入力!AS330,"N勤","")</f>
        <v/>
      </c>
      <c r="AS330" s="295">
        <f t="shared" si="27"/>
        <v>0</v>
      </c>
      <c r="AT330" s="439">
        <f>日報入力!AY330</f>
        <v>53</v>
      </c>
      <c r="AU330" s="518">
        <f>IF(日報入力!G330,G330*60/E330,"")</f>
        <v>34.615384615384613</v>
      </c>
      <c r="AV330" s="528" t="str">
        <f>IF(日報入力!AT330,日報入力!AT330,"")</f>
        <v/>
      </c>
      <c r="AW330" s="529" t="str">
        <f>IF(日報入力!AT330,AE330/日報入力!AT330,"")</f>
        <v/>
      </c>
      <c r="AX330" s="530">
        <f>IF(1&lt;日報集計!AT330,AT330/(((F330-I330-J330-N330-O330)*60)/(E330)),"")</f>
        <v>1.5311111111111113</v>
      </c>
      <c r="AY330" s="664">
        <f>IF(日報入力!H330,AT330/(((F330-J330)*60)/E330),"")</f>
        <v>1.5311111111111113</v>
      </c>
      <c r="AZ330" s="664">
        <f>IF(日報入力!I330,AT330/((G330*60)/E330),"")</f>
        <v>1.5311111111111113</v>
      </c>
      <c r="BA330" s="296">
        <f>IF(日報入力!G330,G330/F330,"")</f>
        <v>1</v>
      </c>
      <c r="BB330" s="386">
        <f t="shared" si="28"/>
        <v>7384</v>
      </c>
      <c r="BC330" s="386">
        <f t="shared" si="29"/>
        <v>3692</v>
      </c>
      <c r="BD330" s="80">
        <f>日報入力!AU330</f>
        <v>0</v>
      </c>
      <c r="BE330" s="534" t="str">
        <f>IF(日報入力!AV330,日報入力!AV330,"")</f>
        <v/>
      </c>
      <c r="BF330" s="534" t="str">
        <f>IF(日報入力!AW330,日報入力!AW330,"")</f>
        <v/>
      </c>
      <c r="BG330" s="398">
        <f>IF(日報入力!G330,日報入力!K330*日報入力!D330*日報入力!BC330,"")</f>
        <v>0</v>
      </c>
    </row>
    <row r="331" spans="1:59" ht="19.5" hidden="1" customHeight="1" x14ac:dyDescent="0.15">
      <c r="A331" s="302">
        <v>44447</v>
      </c>
      <c r="B331" s="291">
        <v>997</v>
      </c>
      <c r="C331" s="291">
        <v>33</v>
      </c>
      <c r="D331" s="291">
        <v>946</v>
      </c>
      <c r="E331" s="291">
        <v>48</v>
      </c>
      <c r="F331" s="291">
        <v>60</v>
      </c>
      <c r="G331" s="291">
        <v>60</v>
      </c>
      <c r="H331" s="291">
        <v>120</v>
      </c>
      <c r="I331" s="291"/>
      <c r="J331" s="291"/>
      <c r="K331" s="291"/>
      <c r="L331" s="291"/>
      <c r="M331" s="291"/>
      <c r="N331" s="291"/>
      <c r="O331" s="291"/>
      <c r="P331" s="291"/>
      <c r="Q331" s="291"/>
      <c r="R331" s="291"/>
      <c r="S331" s="291"/>
      <c r="T331" s="291"/>
      <c r="U331" s="291"/>
      <c r="V331" s="378">
        <v>0</v>
      </c>
      <c r="W331" s="291"/>
      <c r="X331" s="291"/>
      <c r="Y331" s="291"/>
      <c r="Z331" s="291"/>
      <c r="AA331" s="291"/>
      <c r="AB331" s="291"/>
      <c r="AC331" s="291"/>
      <c r="AD331" s="291"/>
      <c r="AE331" s="292">
        <v>48</v>
      </c>
      <c r="AF331" s="293">
        <v>0</v>
      </c>
      <c r="AG331" s="293">
        <v>0</v>
      </c>
      <c r="AH331" s="293">
        <v>150</v>
      </c>
      <c r="AI331" s="294">
        <v>0</v>
      </c>
      <c r="AJ331" s="294">
        <v>0</v>
      </c>
      <c r="AK331" s="294">
        <v>0</v>
      </c>
      <c r="AL331" s="292">
        <v>7200</v>
      </c>
      <c r="AM331" s="292">
        <v>0</v>
      </c>
      <c r="AN331" s="68" t="s">
        <v>1946</v>
      </c>
      <c r="AO331" s="1133" t="str">
        <f>日報入力!B331</f>
        <v>森山</v>
      </c>
      <c r="AP331" s="68" t="str">
        <f>IF(日報入力!AQ331,日報入力!BA331,"")</f>
        <v/>
      </c>
      <c r="AQ331" s="68" t="str">
        <f>IF(日報入力!AR331,日報入力!BB331,"")</f>
        <v/>
      </c>
      <c r="AR331" s="68" t="str">
        <f>IF(日報入力!AS331,"N勤","")</f>
        <v/>
      </c>
      <c r="AS331" s="295">
        <f t="shared" si="27"/>
        <v>0</v>
      </c>
      <c r="AT331" s="439">
        <f>日報入力!AY331</f>
        <v>0</v>
      </c>
      <c r="AU331" s="518">
        <f>IF(日報入力!G331,G331*60/E331,"")</f>
        <v>75</v>
      </c>
      <c r="AV331" s="528" t="str">
        <f>IF(日報入力!AT331,日報入力!AT331,"")</f>
        <v/>
      </c>
      <c r="AW331" s="529" t="str">
        <f>IF(日報入力!AT331,AE331/日報入力!AT331,"")</f>
        <v/>
      </c>
      <c r="AX331" s="530" t="str">
        <f>IF(1&lt;日報集計!AT331,AT331/(((F331-I331-J331-N331-O331)*60)/(E331)),"")</f>
        <v/>
      </c>
      <c r="AY331" s="664">
        <f>IF(日報入力!H331,AT331/(((F331-J331)*60)/E331),"")</f>
        <v>0</v>
      </c>
      <c r="AZ331" s="664">
        <f>IF(日報入力!I331,AT331/((G331*60)/E331),"")</f>
        <v>0</v>
      </c>
      <c r="BA331" s="296">
        <f>IF(日報入力!G331,G331/F331,"")</f>
        <v>1</v>
      </c>
      <c r="BB331" s="386">
        <f t="shared" si="28"/>
        <v>7200</v>
      </c>
      <c r="BC331" s="386">
        <f t="shared" si="29"/>
        <v>3600</v>
      </c>
      <c r="BD331" s="80">
        <f>日報入力!AU331</f>
        <v>0</v>
      </c>
      <c r="BE331" s="534" t="str">
        <f>IF(日報入力!AV331,日報入力!AV331,"")</f>
        <v/>
      </c>
      <c r="BF331" s="534" t="str">
        <f>IF(日報入力!AW331,日報入力!AW331,"")</f>
        <v/>
      </c>
      <c r="BG331" s="398">
        <f>IF(日報入力!G331,日報入力!K331*日報入力!D331*日報入力!BC331,"")</f>
        <v>0</v>
      </c>
    </row>
    <row r="332" spans="1:59" ht="19.5" hidden="1" customHeight="1" x14ac:dyDescent="0.15">
      <c r="A332" s="302">
        <v>44447</v>
      </c>
      <c r="B332" s="291">
        <v>997</v>
      </c>
      <c r="C332" s="291">
        <v>33</v>
      </c>
      <c r="D332" s="291">
        <v>925</v>
      </c>
      <c r="E332" s="291">
        <v>216</v>
      </c>
      <c r="F332" s="291">
        <v>225</v>
      </c>
      <c r="G332" s="291">
        <v>225</v>
      </c>
      <c r="H332" s="291">
        <v>450</v>
      </c>
      <c r="I332" s="291"/>
      <c r="J332" s="291"/>
      <c r="K332" s="291"/>
      <c r="L332" s="291"/>
      <c r="M332" s="291"/>
      <c r="N332" s="291"/>
      <c r="O332" s="291"/>
      <c r="P332" s="291"/>
      <c r="Q332" s="291"/>
      <c r="R332" s="291"/>
      <c r="S332" s="291"/>
      <c r="T332" s="291"/>
      <c r="U332" s="291"/>
      <c r="V332" s="378">
        <v>0</v>
      </c>
      <c r="W332" s="291"/>
      <c r="X332" s="291"/>
      <c r="Y332" s="291"/>
      <c r="Z332" s="291"/>
      <c r="AA332" s="291"/>
      <c r="AB332" s="291"/>
      <c r="AC332" s="291"/>
      <c r="AD332" s="291"/>
      <c r="AE332" s="292">
        <v>216</v>
      </c>
      <c r="AF332" s="293">
        <v>0</v>
      </c>
      <c r="AG332" s="293">
        <v>0</v>
      </c>
      <c r="AH332" s="293">
        <v>62</v>
      </c>
      <c r="AI332" s="294">
        <v>0</v>
      </c>
      <c r="AJ332" s="294">
        <v>0</v>
      </c>
      <c r="AK332" s="294">
        <v>0</v>
      </c>
      <c r="AL332" s="292">
        <v>13392</v>
      </c>
      <c r="AM332" s="292">
        <v>0</v>
      </c>
      <c r="AN332" s="68" t="s">
        <v>1533</v>
      </c>
      <c r="AO332" s="1133" t="str">
        <f>日報入力!B332</f>
        <v>森山</v>
      </c>
      <c r="AP332" s="68" t="str">
        <f>IF(日報入力!AQ332,日報入力!BA332,"")</f>
        <v/>
      </c>
      <c r="AQ332" s="68" t="str">
        <f>IF(日報入力!AR332,日報入力!BB332,"")</f>
        <v/>
      </c>
      <c r="AR332" s="68" t="str">
        <f>IF(日報入力!AS332,"N勤","")</f>
        <v/>
      </c>
      <c r="AS332" s="295">
        <f t="shared" si="27"/>
        <v>0</v>
      </c>
      <c r="AT332" s="439">
        <f>日報入力!AY332</f>
        <v>46</v>
      </c>
      <c r="AU332" s="518">
        <f>IF(日報入力!G332,G332*60/E332,"")</f>
        <v>62.5</v>
      </c>
      <c r="AV332" s="528" t="str">
        <f>IF(日報入力!AT332,日報入力!AT332,"")</f>
        <v/>
      </c>
      <c r="AW332" s="529" t="str">
        <f>IF(日報入力!AT332,AE332/日報入力!AT332,"")</f>
        <v/>
      </c>
      <c r="AX332" s="530">
        <f>IF(1&lt;日報集計!AT332,AT332/(((F332-I332-J332-N332-O332)*60)/(E332)),"")</f>
        <v>0.73599999999999999</v>
      </c>
      <c r="AY332" s="664">
        <f>IF(日報入力!H332,AT332/(((F332-J332)*60)/E332),"")</f>
        <v>0.73599999999999999</v>
      </c>
      <c r="AZ332" s="664">
        <f>IF(日報入力!I332,AT332/((G332*60)/E332),"")</f>
        <v>0.73599999999999999</v>
      </c>
      <c r="BA332" s="296">
        <f>IF(日報入力!G332,G332/F332,"")</f>
        <v>1</v>
      </c>
      <c r="BB332" s="386">
        <f t="shared" si="28"/>
        <v>3571.2000000000003</v>
      </c>
      <c r="BC332" s="386">
        <f t="shared" si="29"/>
        <v>1785.6000000000001</v>
      </c>
      <c r="BD332" s="80">
        <f>日報入力!AU332</f>
        <v>0</v>
      </c>
      <c r="BE332" s="534" t="str">
        <f>IF(日報入力!AV332,日報入力!AV332,"")</f>
        <v/>
      </c>
      <c r="BF332" s="534" t="str">
        <f>IF(日報入力!AW332,日報入力!AW332,"")</f>
        <v/>
      </c>
      <c r="BG332" s="398">
        <f>IF(日報入力!G332,日報入力!K332*日報入力!D332*日報入力!BC332,"")</f>
        <v>0</v>
      </c>
    </row>
    <row r="333" spans="1:59" ht="19.5" hidden="1" customHeight="1" x14ac:dyDescent="0.15">
      <c r="A333" s="302">
        <v>44447</v>
      </c>
      <c r="B333" s="291">
        <v>997</v>
      </c>
      <c r="C333" s="291">
        <v>54</v>
      </c>
      <c r="D333" s="291">
        <v>925</v>
      </c>
      <c r="E333" s="291">
        <v>54</v>
      </c>
      <c r="F333" s="291">
        <v>150</v>
      </c>
      <c r="G333" s="291">
        <v>150</v>
      </c>
      <c r="H333" s="291">
        <v>150</v>
      </c>
      <c r="I333" s="291"/>
      <c r="J333" s="291"/>
      <c r="K333" s="291"/>
      <c r="L333" s="291"/>
      <c r="M333" s="291"/>
      <c r="N333" s="291"/>
      <c r="O333" s="291"/>
      <c r="P333" s="291"/>
      <c r="Q333" s="291"/>
      <c r="R333" s="291"/>
      <c r="S333" s="291"/>
      <c r="T333" s="291"/>
      <c r="U333" s="291"/>
      <c r="V333" s="378">
        <v>0</v>
      </c>
      <c r="W333" s="291"/>
      <c r="X333" s="291"/>
      <c r="Y333" s="291"/>
      <c r="Z333" s="291"/>
      <c r="AA333" s="291"/>
      <c r="AB333" s="291"/>
      <c r="AC333" s="291"/>
      <c r="AD333" s="291"/>
      <c r="AE333" s="292">
        <v>54</v>
      </c>
      <c r="AF333" s="293">
        <v>0</v>
      </c>
      <c r="AG333" s="293">
        <v>0</v>
      </c>
      <c r="AH333" s="293">
        <v>62</v>
      </c>
      <c r="AI333" s="294">
        <v>0</v>
      </c>
      <c r="AJ333" s="294">
        <v>0</v>
      </c>
      <c r="AK333" s="294">
        <v>0</v>
      </c>
      <c r="AL333" s="292">
        <v>3348</v>
      </c>
      <c r="AM333" s="292">
        <v>0</v>
      </c>
      <c r="AN333" s="68" t="s">
        <v>1533</v>
      </c>
      <c r="AO333" s="1133" t="str">
        <f>日報入力!B333</f>
        <v>ハンダ</v>
      </c>
      <c r="AP333" s="68" t="str">
        <f>IF(日報入力!AQ333,日報入力!BA333,"")</f>
        <v/>
      </c>
      <c r="AQ333" s="68" t="str">
        <f>IF(日報入力!AR333,日報入力!BB333,"")</f>
        <v/>
      </c>
      <c r="AR333" s="68" t="str">
        <f>IF(日報入力!AS333,"N勤","")</f>
        <v>N勤</v>
      </c>
      <c r="AS333" s="295">
        <f t="shared" si="27"/>
        <v>0</v>
      </c>
      <c r="AT333" s="439">
        <f>日報入力!AY333</f>
        <v>46</v>
      </c>
      <c r="AU333" s="518">
        <f>IF(日報入力!G333,G333*60/E333,"")</f>
        <v>166.66666666666666</v>
      </c>
      <c r="AV333" s="528" t="str">
        <f>IF(日報入力!AT333,日報入力!AT333,"")</f>
        <v/>
      </c>
      <c r="AW333" s="529" t="str">
        <f>IF(日報入力!AT333,AE333/日報入力!AT333,"")</f>
        <v/>
      </c>
      <c r="AX333" s="530">
        <f>IF(1&lt;日報集計!AT333,AT333/(((F333-I333-J333-N333-O333)*60)/(E333)),"")</f>
        <v>0.27600000000000002</v>
      </c>
      <c r="AY333" s="664">
        <f>IF(日報入力!H333,AT333/(((F333-J333)*60)/E333),"")</f>
        <v>0.27600000000000002</v>
      </c>
      <c r="AZ333" s="664">
        <f>IF(日報入力!I333,AT333/((G333*60)/E333),"")</f>
        <v>0.27600000000000002</v>
      </c>
      <c r="BA333" s="296">
        <f>IF(日報入力!G333,G333/F333,"")</f>
        <v>1</v>
      </c>
      <c r="BB333" s="386">
        <f t="shared" si="28"/>
        <v>1339.2</v>
      </c>
      <c r="BC333" s="386">
        <f t="shared" si="29"/>
        <v>1339.2</v>
      </c>
      <c r="BD333" s="80">
        <f>日報入力!AU333</f>
        <v>0</v>
      </c>
      <c r="BE333" s="534" t="str">
        <f>IF(日報入力!AV333,日報入力!AV333,"")</f>
        <v/>
      </c>
      <c r="BF333" s="534" t="str">
        <f>IF(日報入力!AW333,日報入力!AW333,"")</f>
        <v/>
      </c>
      <c r="BG333" s="398">
        <f>IF(日報入力!G333,日報入力!K333*日報入力!D333*日報入力!BC333,"")</f>
        <v>0</v>
      </c>
    </row>
    <row r="334" spans="1:59" ht="19.5" hidden="1" customHeight="1" x14ac:dyDescent="0.15">
      <c r="A334" s="302">
        <v>44447</v>
      </c>
      <c r="B334" s="291">
        <v>997</v>
      </c>
      <c r="C334" s="291">
        <v>54</v>
      </c>
      <c r="D334" s="291">
        <v>933</v>
      </c>
      <c r="E334" s="291">
        <v>234</v>
      </c>
      <c r="F334" s="291">
        <v>300</v>
      </c>
      <c r="G334" s="291">
        <v>300</v>
      </c>
      <c r="H334" s="291">
        <v>300</v>
      </c>
      <c r="I334" s="291"/>
      <c r="J334" s="291"/>
      <c r="K334" s="291"/>
      <c r="L334" s="291"/>
      <c r="M334" s="291"/>
      <c r="N334" s="291"/>
      <c r="O334" s="291"/>
      <c r="P334" s="291"/>
      <c r="Q334" s="291"/>
      <c r="R334" s="291"/>
      <c r="S334" s="291"/>
      <c r="T334" s="291"/>
      <c r="U334" s="291"/>
      <c r="V334" s="378">
        <v>0</v>
      </c>
      <c r="W334" s="291"/>
      <c r="X334" s="291"/>
      <c r="Y334" s="291"/>
      <c r="Z334" s="291"/>
      <c r="AA334" s="291"/>
      <c r="AB334" s="291"/>
      <c r="AC334" s="291"/>
      <c r="AD334" s="291"/>
      <c r="AE334" s="292">
        <v>234</v>
      </c>
      <c r="AF334" s="293">
        <v>0</v>
      </c>
      <c r="AG334" s="293">
        <v>0</v>
      </c>
      <c r="AH334" s="293">
        <v>71</v>
      </c>
      <c r="AI334" s="294">
        <v>0</v>
      </c>
      <c r="AJ334" s="294">
        <v>0</v>
      </c>
      <c r="AK334" s="294">
        <v>0</v>
      </c>
      <c r="AL334" s="292">
        <v>16614</v>
      </c>
      <c r="AM334" s="292">
        <v>0</v>
      </c>
      <c r="AN334" s="68" t="s">
        <v>1537</v>
      </c>
      <c r="AO334" s="1133" t="str">
        <f>日報入力!B334</f>
        <v>ハンダ</v>
      </c>
      <c r="AP334" s="68" t="str">
        <f>IF(日報入力!AQ334,日報入力!BA334,"")</f>
        <v/>
      </c>
      <c r="AQ334" s="68" t="str">
        <f>IF(日報入力!AR334,日報入力!BB334,"")</f>
        <v/>
      </c>
      <c r="AR334" s="68" t="str">
        <f>IF(日報入力!AS334,"N勤","")</f>
        <v>N勤</v>
      </c>
      <c r="AS334" s="295">
        <f t="shared" si="27"/>
        <v>0</v>
      </c>
      <c r="AT334" s="439">
        <f>日報入力!AY334</f>
        <v>53</v>
      </c>
      <c r="AU334" s="518">
        <f>IF(日報入力!G334,G334*60/E334,"")</f>
        <v>76.92307692307692</v>
      </c>
      <c r="AV334" s="528" t="str">
        <f>IF(日報入力!AT334,日報入力!AT334,"")</f>
        <v/>
      </c>
      <c r="AW334" s="529" t="str">
        <f>IF(日報入力!AT334,AE334/日報入力!AT334,"")</f>
        <v/>
      </c>
      <c r="AX334" s="530">
        <f>IF(1&lt;日報集計!AT334,AT334/(((F334-I334-J334-N334-O334)*60)/(E334)),"")</f>
        <v>0.68900000000000006</v>
      </c>
      <c r="AY334" s="664">
        <f>IF(日報入力!H334,AT334/(((F334-J334)*60)/E334),"")</f>
        <v>0.68900000000000006</v>
      </c>
      <c r="AZ334" s="664">
        <f>IF(日報入力!I334,AT334/((G334*60)/E334),"")</f>
        <v>0.68900000000000006</v>
      </c>
      <c r="BA334" s="296">
        <f>IF(日報入力!G334,G334/F334,"")</f>
        <v>1</v>
      </c>
      <c r="BB334" s="386">
        <f t="shared" si="28"/>
        <v>3322.8</v>
      </c>
      <c r="BC334" s="386">
        <f t="shared" si="29"/>
        <v>3322.8</v>
      </c>
      <c r="BD334" s="80">
        <f>日報入力!AU334</f>
        <v>0</v>
      </c>
      <c r="BE334" s="534" t="str">
        <f>IF(日報入力!AV334,日報入力!AV334,"")</f>
        <v/>
      </c>
      <c r="BF334" s="534" t="str">
        <f>IF(日報入力!AW334,日報入力!AW334,"")</f>
        <v/>
      </c>
      <c r="BG334" s="398">
        <f>IF(日報入力!G334,日報入力!K334*日報入力!D334*日報入力!BC334,"")</f>
        <v>0</v>
      </c>
    </row>
    <row r="335" spans="1:59" ht="19.5" hidden="1" customHeight="1" x14ac:dyDescent="0.15">
      <c r="A335" s="302">
        <v>44447</v>
      </c>
      <c r="B335" s="291">
        <v>31</v>
      </c>
      <c r="C335" s="291">
        <v>14</v>
      </c>
      <c r="D335" s="291">
        <v>582</v>
      </c>
      <c r="E335" s="291">
        <v>395</v>
      </c>
      <c r="F335" s="291">
        <v>540</v>
      </c>
      <c r="G335" s="291">
        <v>530</v>
      </c>
      <c r="H335" s="291">
        <v>270</v>
      </c>
      <c r="I335" s="291"/>
      <c r="J335" s="291"/>
      <c r="K335" s="291"/>
      <c r="L335" s="291"/>
      <c r="M335" s="291"/>
      <c r="N335" s="291"/>
      <c r="O335" s="291">
        <v>10</v>
      </c>
      <c r="P335" s="291"/>
      <c r="Q335" s="291"/>
      <c r="R335" s="291"/>
      <c r="S335" s="291"/>
      <c r="T335" s="291"/>
      <c r="U335" s="291"/>
      <c r="V335" s="378">
        <v>0</v>
      </c>
      <c r="W335" s="291"/>
      <c r="X335" s="291"/>
      <c r="Y335" s="291"/>
      <c r="Z335" s="291"/>
      <c r="AA335" s="291"/>
      <c r="AB335" s="291"/>
      <c r="AC335" s="291"/>
      <c r="AD335" s="291"/>
      <c r="AE335" s="292">
        <v>790</v>
      </c>
      <c r="AF335" s="293" t="s">
        <v>134</v>
      </c>
      <c r="AG335" s="293">
        <v>0.95</v>
      </c>
      <c r="AH335" s="293">
        <v>85</v>
      </c>
      <c r="AI335" s="294">
        <v>750.5</v>
      </c>
      <c r="AJ335" s="294">
        <v>750.5</v>
      </c>
      <c r="AK335" s="294">
        <v>0</v>
      </c>
      <c r="AL335" s="292">
        <v>67150</v>
      </c>
      <c r="AM335" s="292">
        <v>0</v>
      </c>
      <c r="AN335" s="68" t="s">
        <v>1605</v>
      </c>
      <c r="AO335" s="1133" t="str">
        <f>日報入力!B335</f>
        <v>恩田</v>
      </c>
      <c r="AP335" s="68" t="str">
        <f>IF(日報入力!AQ335,日報入力!BA335,"")</f>
        <v>吉田</v>
      </c>
      <c r="AQ335" s="68" t="str">
        <f>IF(日報入力!AR335,日報入力!BB335,"")</f>
        <v/>
      </c>
      <c r="AR335" s="68" t="str">
        <f>IF(日報入力!AS335,"N勤","")</f>
        <v/>
      </c>
      <c r="AS335" s="295">
        <f t="shared" si="27"/>
        <v>0</v>
      </c>
      <c r="AT335" s="439">
        <f>日報入力!AY335</f>
        <v>85</v>
      </c>
      <c r="AU335" s="518">
        <f>IF(日報入力!G335,G335*60/E335,"")</f>
        <v>80.506329113924053</v>
      </c>
      <c r="AV335" s="528" t="str">
        <f>IF(日報入力!AT335,日報入力!AT335,"")</f>
        <v/>
      </c>
      <c r="AW335" s="529" t="str">
        <f>IF(日報入力!AT335,AE335/日報入力!AT335,"")</f>
        <v/>
      </c>
      <c r="AX335" s="530">
        <f>IF(1&lt;日報集計!AT335,AT335/(((F335-I335-J335-N335-O335)*60)/(E335)),"")</f>
        <v>1.0558176100628931</v>
      </c>
      <c r="AY335" s="664">
        <f>IF(日報入力!H335,AT335/(((F335-J335)*60)/E335),"")</f>
        <v>1.0362654320987654</v>
      </c>
      <c r="AZ335" s="664">
        <f>IF(日報入力!I335,AT335/((G335*60)/E335),"")</f>
        <v>1.0558176100628931</v>
      </c>
      <c r="BA335" s="296">
        <f>IF(日報入力!G335,G335/F335,"")</f>
        <v>0.98148148148148151</v>
      </c>
      <c r="BB335" s="386">
        <f t="shared" si="28"/>
        <v>7461.1111111111113</v>
      </c>
      <c r="BC335" s="386">
        <f t="shared" si="29"/>
        <v>14922.222222222223</v>
      </c>
      <c r="BD335" s="80">
        <f>日報入力!AU335</f>
        <v>0</v>
      </c>
      <c r="BE335" s="534" t="str">
        <f>IF(日報入力!AV335,日報入力!AV335,"")</f>
        <v/>
      </c>
      <c r="BF335" s="534" t="str">
        <f>IF(日報入力!AW335,日報入力!AW335,"")</f>
        <v/>
      </c>
      <c r="BG335" s="398">
        <f>IF(日報入力!G335,日報入力!K335*日報入力!D335*日報入力!BC335,"")</f>
        <v>0</v>
      </c>
    </row>
    <row r="336" spans="1:59" ht="19.5" hidden="1" customHeight="1" x14ac:dyDescent="0.15">
      <c r="A336" s="302">
        <v>44447</v>
      </c>
      <c r="B336" s="291">
        <v>31</v>
      </c>
      <c r="C336" s="291">
        <v>22</v>
      </c>
      <c r="D336" s="291">
        <v>582</v>
      </c>
      <c r="E336" s="291">
        <v>272</v>
      </c>
      <c r="F336" s="291">
        <v>440</v>
      </c>
      <c r="G336" s="291">
        <v>385</v>
      </c>
      <c r="H336" s="291">
        <v>440</v>
      </c>
      <c r="I336" s="291">
        <v>30</v>
      </c>
      <c r="J336" s="291"/>
      <c r="K336" s="291"/>
      <c r="L336" s="291"/>
      <c r="M336" s="291"/>
      <c r="N336" s="291">
        <v>15</v>
      </c>
      <c r="O336" s="291">
        <v>10</v>
      </c>
      <c r="P336" s="291"/>
      <c r="Q336" s="291"/>
      <c r="R336" s="291"/>
      <c r="S336" s="291"/>
      <c r="T336" s="291"/>
      <c r="U336" s="291"/>
      <c r="V336" s="378">
        <v>4</v>
      </c>
      <c r="W336" s="291"/>
      <c r="X336" s="291"/>
      <c r="Y336" s="291"/>
      <c r="Z336" s="291"/>
      <c r="AA336" s="291"/>
      <c r="AB336" s="291">
        <v>4</v>
      </c>
      <c r="AC336" s="291"/>
      <c r="AD336" s="291"/>
      <c r="AE336" s="292">
        <v>540</v>
      </c>
      <c r="AF336" s="293" t="s">
        <v>134</v>
      </c>
      <c r="AG336" s="293">
        <v>0.95</v>
      </c>
      <c r="AH336" s="293">
        <v>85</v>
      </c>
      <c r="AI336" s="294">
        <v>516.79999999999995</v>
      </c>
      <c r="AJ336" s="294">
        <v>513</v>
      </c>
      <c r="AK336" s="294">
        <v>3.7999999999999545</v>
      </c>
      <c r="AL336" s="292">
        <v>45900</v>
      </c>
      <c r="AM336" s="292">
        <v>340</v>
      </c>
      <c r="AN336" s="68" t="s">
        <v>1605</v>
      </c>
      <c r="AO336" s="1133" t="str">
        <f>日報入力!B336</f>
        <v>山岡</v>
      </c>
      <c r="AP336" s="68" t="str">
        <f>IF(日報入力!AQ336,日報入力!BA336,"")</f>
        <v/>
      </c>
      <c r="AQ336" s="68" t="str">
        <f>IF(日報入力!AR336,日報入力!BB336,"")</f>
        <v/>
      </c>
      <c r="AR336" s="68" t="str">
        <f>IF(日報入力!AS336,"N勤","")</f>
        <v>N勤</v>
      </c>
      <c r="AS336" s="295">
        <f t="shared" si="27"/>
        <v>7.3529411764705881E-3</v>
      </c>
      <c r="AT336" s="439">
        <f>日報入力!AY336</f>
        <v>85</v>
      </c>
      <c r="AU336" s="518">
        <f>IF(日報入力!G336,G336*60/E336,"")</f>
        <v>84.92647058823529</v>
      </c>
      <c r="AV336" s="528" t="str">
        <f>IF(日報入力!AT336,日報入力!AT336,"")</f>
        <v/>
      </c>
      <c r="AW336" s="529" t="str">
        <f>IF(日報入力!AT336,AE336/日報入力!AT336,"")</f>
        <v/>
      </c>
      <c r="AX336" s="530">
        <f>IF(1&lt;日報集計!AT336,AT336/(((F336-I336-J336-N336-O336)*60)/(E336)),"")</f>
        <v>1.0008658008658009</v>
      </c>
      <c r="AY336" s="664">
        <f>IF(日報入力!H336,AT336/(((F336-J336)*60)/E336),"")</f>
        <v>0.87575757575757573</v>
      </c>
      <c r="AZ336" s="664">
        <f>IF(日報入力!I336,AT336/((G336*60)/E336),"")</f>
        <v>1.0008658008658009</v>
      </c>
      <c r="BA336" s="296">
        <f>IF(日報入力!G336,G336/F336,"")</f>
        <v>0.875</v>
      </c>
      <c r="BB336" s="386">
        <f t="shared" si="28"/>
        <v>6259.090909090909</v>
      </c>
      <c r="BC336" s="386">
        <f t="shared" si="29"/>
        <v>6259.090909090909</v>
      </c>
      <c r="BD336" s="80">
        <f>日報入力!AU336</f>
        <v>0</v>
      </c>
      <c r="BE336" s="534" t="str">
        <f>IF(日報入力!AV336,日報入力!AV336,"")</f>
        <v/>
      </c>
      <c r="BF336" s="534" t="str">
        <f>IF(日報入力!AW336,日報入力!AW336,"")</f>
        <v/>
      </c>
      <c r="BG336" s="398">
        <f>IF(日報入力!G336,日報入力!K336*日報入力!D336*日報入力!BC336,"")</f>
        <v>0</v>
      </c>
    </row>
    <row r="337" spans="1:59" ht="19.5" hidden="1" customHeight="1" x14ac:dyDescent="0.15">
      <c r="A337" s="302">
        <v>44447</v>
      </c>
      <c r="B337" s="291">
        <v>32</v>
      </c>
      <c r="C337" s="291">
        <v>14</v>
      </c>
      <c r="D337" s="291">
        <v>447</v>
      </c>
      <c r="E337" s="291">
        <v>94</v>
      </c>
      <c r="F337" s="291">
        <v>240</v>
      </c>
      <c r="G337" s="291">
        <v>240</v>
      </c>
      <c r="H337" s="291">
        <v>120</v>
      </c>
      <c r="I337" s="291"/>
      <c r="J337" s="291"/>
      <c r="K337" s="291"/>
      <c r="L337" s="291"/>
      <c r="M337" s="291"/>
      <c r="N337" s="291"/>
      <c r="O337" s="291"/>
      <c r="P337" s="291"/>
      <c r="Q337" s="291"/>
      <c r="R337" s="291"/>
      <c r="S337" s="291"/>
      <c r="T337" s="291"/>
      <c r="U337" s="291"/>
      <c r="V337" s="378">
        <v>1</v>
      </c>
      <c r="W337" s="291"/>
      <c r="X337" s="291"/>
      <c r="Y337" s="291"/>
      <c r="Z337" s="291"/>
      <c r="AA337" s="291"/>
      <c r="AB337" s="291"/>
      <c r="AC337" s="291"/>
      <c r="AD337" s="291">
        <v>1</v>
      </c>
      <c r="AE337" s="292">
        <v>93</v>
      </c>
      <c r="AF337" s="293" t="s">
        <v>1031</v>
      </c>
      <c r="AG337" s="293">
        <v>4.2</v>
      </c>
      <c r="AH337" s="293">
        <v>380</v>
      </c>
      <c r="AI337" s="294">
        <v>394.8</v>
      </c>
      <c r="AJ337" s="294">
        <v>390.6</v>
      </c>
      <c r="AK337" s="294">
        <v>4.1999999999999886</v>
      </c>
      <c r="AL337" s="292">
        <v>35340</v>
      </c>
      <c r="AM337" s="292">
        <v>380</v>
      </c>
      <c r="AN337" s="68" t="s">
        <v>1036</v>
      </c>
      <c r="AO337" s="1133" t="str">
        <f>日報入力!B337</f>
        <v>恩田</v>
      </c>
      <c r="AP337" s="68" t="str">
        <f>IF(日報入力!AQ337,日報入力!BA337,"")</f>
        <v/>
      </c>
      <c r="AQ337" s="68" t="str">
        <f>IF(日報入力!AR337,日報入力!BB337,"")</f>
        <v/>
      </c>
      <c r="AR337" s="68" t="str">
        <f>IF(日報入力!AS337,"N勤","")</f>
        <v/>
      </c>
      <c r="AS337" s="295">
        <f t="shared" si="27"/>
        <v>1.0638297872340425E-2</v>
      </c>
      <c r="AT337" s="439">
        <f>日報入力!AY337</f>
        <v>160</v>
      </c>
      <c r="AU337" s="518">
        <f>IF(日報入力!G337,G337*60/E337,"")</f>
        <v>153.19148936170214</v>
      </c>
      <c r="AV337" s="528" t="str">
        <f>IF(日報入力!AT337,日報入力!AT337,"")</f>
        <v/>
      </c>
      <c r="AW337" s="529" t="str">
        <f>IF(日報入力!AT337,AE337/日報入力!AT337,"")</f>
        <v/>
      </c>
      <c r="AX337" s="530">
        <f>IF(1&lt;日報集計!AT337,AT337/(((F337-I337-J337-N337-O337)*60)/(E337)),"")</f>
        <v>1.0444444444444443</v>
      </c>
      <c r="AY337" s="664">
        <f>IF(日報入力!H337,AT337/(((F337-J337)*60)/E337),"")</f>
        <v>1.0444444444444443</v>
      </c>
      <c r="AZ337" s="664">
        <f>IF(日報入力!I337,AT337/((G337*60)/E337),"")</f>
        <v>1.0444444444444443</v>
      </c>
      <c r="BA337" s="296">
        <f>IF(日報入力!G337,G337/F337,"")</f>
        <v>1</v>
      </c>
      <c r="BB337" s="386">
        <f t="shared" si="28"/>
        <v>8835</v>
      </c>
      <c r="BC337" s="386">
        <f t="shared" si="29"/>
        <v>17670</v>
      </c>
      <c r="BD337" s="80">
        <f>日報入力!AU337</f>
        <v>0</v>
      </c>
      <c r="BE337" s="534" t="str">
        <f>IF(日報入力!AV337,日報入力!AV337,"")</f>
        <v/>
      </c>
      <c r="BF337" s="534" t="str">
        <f>IF(日報入力!AW337,日報入力!AW337,"")</f>
        <v/>
      </c>
      <c r="BG337" s="398">
        <f>IF(日報入力!G337,日報入力!K337*日報入力!D337*日報入力!BC337,"")</f>
        <v>0</v>
      </c>
    </row>
    <row r="338" spans="1:59" ht="19.5" hidden="1" customHeight="1" x14ac:dyDescent="0.15">
      <c r="A338" s="302">
        <v>44447</v>
      </c>
      <c r="B338" s="291">
        <v>32</v>
      </c>
      <c r="C338" s="291">
        <v>2</v>
      </c>
      <c r="D338" s="291">
        <v>386</v>
      </c>
      <c r="E338" s="291">
        <v>0</v>
      </c>
      <c r="F338" s="291">
        <v>30</v>
      </c>
      <c r="G338" s="291">
        <v>0</v>
      </c>
      <c r="H338" s="291">
        <v>30</v>
      </c>
      <c r="I338" s="291"/>
      <c r="J338" s="291">
        <v>30</v>
      </c>
      <c r="K338" s="291"/>
      <c r="L338" s="291"/>
      <c r="M338" s="291"/>
      <c r="N338" s="291"/>
      <c r="O338" s="291"/>
      <c r="P338" s="291"/>
      <c r="Q338" s="291"/>
      <c r="R338" s="291"/>
      <c r="S338" s="291"/>
      <c r="T338" s="291"/>
      <c r="U338" s="291"/>
      <c r="V338" s="378">
        <v>0</v>
      </c>
      <c r="W338" s="291"/>
      <c r="X338" s="291"/>
      <c r="Y338" s="291"/>
      <c r="Z338" s="291"/>
      <c r="AA338" s="291"/>
      <c r="AB338" s="291"/>
      <c r="AC338" s="291"/>
      <c r="AD338" s="291"/>
      <c r="AE338" s="292">
        <v>0</v>
      </c>
      <c r="AF338" s="293" t="s">
        <v>134</v>
      </c>
      <c r="AG338" s="293">
        <v>0.69</v>
      </c>
      <c r="AH338" s="293">
        <v>95</v>
      </c>
      <c r="AI338" s="294">
        <v>0</v>
      </c>
      <c r="AJ338" s="294">
        <v>0</v>
      </c>
      <c r="AK338" s="294">
        <v>0</v>
      </c>
      <c r="AL338" s="292">
        <v>0</v>
      </c>
      <c r="AM338" s="292">
        <v>0</v>
      </c>
      <c r="AN338" s="68" t="s">
        <v>986</v>
      </c>
      <c r="AO338" s="1133" t="str">
        <f>日報入力!B338</f>
        <v>宮内</v>
      </c>
      <c r="AP338" s="68" t="str">
        <f>IF(日報入力!AQ338,日報入力!BA338,"")</f>
        <v/>
      </c>
      <c r="AQ338" s="68" t="str">
        <f>IF(日報入力!AR338,日報入力!BB338,"")</f>
        <v/>
      </c>
      <c r="AR338" s="68" t="str">
        <f>IF(日報入力!AS338,"N勤","")</f>
        <v/>
      </c>
      <c r="AS338" s="295" t="e">
        <f t="shared" si="27"/>
        <v>#DIV/0!</v>
      </c>
      <c r="AT338" s="439">
        <f>日報入力!AY338</f>
        <v>94</v>
      </c>
      <c r="AU338" s="518" t="e">
        <f>IF(日報入力!G338,G338*60/E338,"")</f>
        <v>#DIV/0!</v>
      </c>
      <c r="AV338" s="528" t="str">
        <f>IF(日報入力!AT338,日報入力!AT338,"")</f>
        <v/>
      </c>
      <c r="AW338" s="529" t="str">
        <f>IF(日報入力!AT338,AE338/日報入力!AT338,"")</f>
        <v/>
      </c>
      <c r="AX338" s="530" t="e">
        <f>IF(1&lt;日報集計!AT338,AT338/(((F338-I338-J338-N338-O338)*60)/(E338)),"")</f>
        <v>#DIV/0!</v>
      </c>
      <c r="AY338" s="664" t="e">
        <f>IF(日報入力!H338,AT338/(((F338-J338)*60)/E338),"")</f>
        <v>#DIV/0!</v>
      </c>
      <c r="AZ338" s="664" t="e">
        <f>IF(日報入力!I338,AT338/((G338*60)/E338),"")</f>
        <v>#DIV/0!</v>
      </c>
      <c r="BA338" s="296">
        <f>IF(日報入力!G338,G338/F338,"")</f>
        <v>0</v>
      </c>
      <c r="BB338" s="386">
        <f t="shared" si="28"/>
        <v>0</v>
      </c>
      <c r="BC338" s="386">
        <f t="shared" si="29"/>
        <v>0</v>
      </c>
      <c r="BD338" s="80">
        <f>日報入力!AU338</f>
        <v>0</v>
      </c>
      <c r="BE338" s="534" t="str">
        <f>IF(日報入力!AV338,日報入力!AV338,"")</f>
        <v/>
      </c>
      <c r="BF338" s="534" t="str">
        <f>IF(日報入力!AW338,日報入力!AW338,"")</f>
        <v/>
      </c>
      <c r="BG338" s="398">
        <f>IF(日報入力!G338,日報入力!K338*日報入力!D338*日報入力!BC338,"")</f>
        <v>0</v>
      </c>
    </row>
    <row r="339" spans="1:59" ht="19.5" hidden="1" customHeight="1" x14ac:dyDescent="0.15">
      <c r="A339" s="302">
        <v>44447</v>
      </c>
      <c r="B339" s="291">
        <v>32</v>
      </c>
      <c r="C339" s="291">
        <v>14</v>
      </c>
      <c r="D339" s="291">
        <v>386</v>
      </c>
      <c r="E339" s="291">
        <v>106</v>
      </c>
      <c r="F339" s="291">
        <v>210</v>
      </c>
      <c r="G339" s="291">
        <v>200</v>
      </c>
      <c r="H339" s="291">
        <v>105</v>
      </c>
      <c r="I339" s="291"/>
      <c r="J339" s="291"/>
      <c r="K339" s="291"/>
      <c r="L339" s="291"/>
      <c r="M339" s="291"/>
      <c r="N339" s="291"/>
      <c r="O339" s="291">
        <v>10</v>
      </c>
      <c r="P339" s="291"/>
      <c r="Q339" s="291"/>
      <c r="R339" s="291"/>
      <c r="S339" s="291"/>
      <c r="T339" s="291"/>
      <c r="U339" s="291"/>
      <c r="V339" s="378">
        <v>0</v>
      </c>
      <c r="W339" s="291"/>
      <c r="X339" s="291"/>
      <c r="Y339" s="291"/>
      <c r="Z339" s="291"/>
      <c r="AA339" s="291"/>
      <c r="AB339" s="291"/>
      <c r="AC339" s="291"/>
      <c r="AD339" s="291"/>
      <c r="AE339" s="292">
        <v>106</v>
      </c>
      <c r="AF339" s="293" t="s">
        <v>134</v>
      </c>
      <c r="AG339" s="293">
        <v>0.69</v>
      </c>
      <c r="AH339" s="293">
        <v>95</v>
      </c>
      <c r="AI339" s="294">
        <v>73.14</v>
      </c>
      <c r="AJ339" s="294">
        <v>73.14</v>
      </c>
      <c r="AK339" s="294">
        <v>0</v>
      </c>
      <c r="AL339" s="292">
        <v>10070</v>
      </c>
      <c r="AM339" s="292">
        <v>0</v>
      </c>
      <c r="AN339" s="68" t="s">
        <v>986</v>
      </c>
      <c r="AO339" s="1133" t="str">
        <f>日報入力!B339</f>
        <v>恩田</v>
      </c>
      <c r="AP339" s="68" t="str">
        <f>IF(日報入力!AQ339,日報入力!BA339,"")</f>
        <v/>
      </c>
      <c r="AQ339" s="68" t="str">
        <f>IF(日報入力!AR339,日報入力!BB339,"")</f>
        <v/>
      </c>
      <c r="AR339" s="68" t="str">
        <f>IF(日報入力!AS339,"N勤","")</f>
        <v/>
      </c>
      <c r="AS339" s="295">
        <f t="shared" si="27"/>
        <v>0</v>
      </c>
      <c r="AT339" s="439">
        <f>日報入力!AY339</f>
        <v>94</v>
      </c>
      <c r="AU339" s="518">
        <f>IF(日報入力!G339,G339*60/E339,"")</f>
        <v>113.20754716981132</v>
      </c>
      <c r="AV339" s="528" t="str">
        <f>IF(日報入力!AT339,日報入力!AT339,"")</f>
        <v/>
      </c>
      <c r="AW339" s="529" t="str">
        <f>IF(日報入力!AT339,AE339/日報入力!AT339,"")</f>
        <v/>
      </c>
      <c r="AX339" s="530">
        <f>IF(1&lt;日報集計!AT339,AT339/(((F339-I339-J339-N339-O339)*60)/(E339)),"")</f>
        <v>0.83033333333333337</v>
      </c>
      <c r="AY339" s="664">
        <f>IF(日報入力!H339,AT339/(((F339-J339)*60)/E339),"")</f>
        <v>0.79079365079365083</v>
      </c>
      <c r="AZ339" s="664">
        <f>IF(日報入力!I339,AT339/((G339*60)/E339),"")</f>
        <v>0.83033333333333337</v>
      </c>
      <c r="BA339" s="296">
        <f>IF(日報入力!G339,G339/F339,"")</f>
        <v>0.95238095238095233</v>
      </c>
      <c r="BB339" s="386">
        <f t="shared" si="28"/>
        <v>2877.1428571428569</v>
      </c>
      <c r="BC339" s="386">
        <f t="shared" si="29"/>
        <v>5754.2857142857138</v>
      </c>
      <c r="BD339" s="80">
        <f>日報入力!AU339</f>
        <v>0</v>
      </c>
      <c r="BE339" s="534" t="str">
        <f>IF(日報入力!AV339,日報入力!AV339,"")</f>
        <v/>
      </c>
      <c r="BF339" s="534" t="str">
        <f>IF(日報入力!AW339,日報入力!AW339,"")</f>
        <v/>
      </c>
      <c r="BG339" s="398">
        <f>IF(日報入力!G339,日報入力!K339*日報入力!D339*日報入力!BC339,"")</f>
        <v>0</v>
      </c>
    </row>
    <row r="340" spans="1:59" ht="19.5" hidden="1" customHeight="1" x14ac:dyDescent="0.15">
      <c r="A340" s="302">
        <v>44447</v>
      </c>
      <c r="B340" s="291">
        <v>29</v>
      </c>
      <c r="C340" s="291">
        <v>17</v>
      </c>
      <c r="D340" s="291">
        <v>454</v>
      </c>
      <c r="E340" s="291">
        <v>111</v>
      </c>
      <c r="F340" s="291">
        <v>405</v>
      </c>
      <c r="G340" s="291">
        <v>405</v>
      </c>
      <c r="H340" s="291">
        <v>405</v>
      </c>
      <c r="I340" s="291"/>
      <c r="J340" s="291"/>
      <c r="K340" s="291"/>
      <c r="L340" s="291"/>
      <c r="M340" s="291"/>
      <c r="N340" s="291"/>
      <c r="O340" s="291"/>
      <c r="P340" s="291"/>
      <c r="Q340" s="291"/>
      <c r="R340" s="291"/>
      <c r="S340" s="291"/>
      <c r="T340" s="291"/>
      <c r="U340" s="291"/>
      <c r="V340" s="378">
        <v>0</v>
      </c>
      <c r="W340" s="291"/>
      <c r="X340" s="291"/>
      <c r="Y340" s="291"/>
      <c r="Z340" s="291"/>
      <c r="AA340" s="291"/>
      <c r="AB340" s="291"/>
      <c r="AC340" s="291"/>
      <c r="AD340" s="291"/>
      <c r="AE340" s="292">
        <v>111</v>
      </c>
      <c r="AF340" s="293" t="s">
        <v>1031</v>
      </c>
      <c r="AG340" s="293">
        <v>9.3000000000000007</v>
      </c>
      <c r="AH340" s="293">
        <v>655</v>
      </c>
      <c r="AI340" s="294">
        <v>1032.3000000000002</v>
      </c>
      <c r="AJ340" s="294">
        <v>1032.3000000000002</v>
      </c>
      <c r="AK340" s="294">
        <v>0</v>
      </c>
      <c r="AL340" s="292">
        <v>72705</v>
      </c>
      <c r="AM340" s="292">
        <v>0</v>
      </c>
      <c r="AN340" s="68" t="s">
        <v>1945</v>
      </c>
      <c r="AO340" s="1133" t="str">
        <f>日報入力!B340</f>
        <v>清水</v>
      </c>
      <c r="AP340" s="68" t="str">
        <f>IF(日報入力!AQ340,日報入力!BA340,"")</f>
        <v/>
      </c>
      <c r="AQ340" s="68" t="str">
        <f>IF(日報入力!AR340,日報入力!BB340,"")</f>
        <v/>
      </c>
      <c r="AR340" s="68" t="str">
        <f>IF(日報入力!AS340,"N勤","")</f>
        <v/>
      </c>
      <c r="AS340" s="295">
        <f t="shared" si="27"/>
        <v>0</v>
      </c>
      <c r="AT340" s="439">
        <f>日報入力!AY340</f>
        <v>210</v>
      </c>
      <c r="AU340" s="518">
        <f>IF(日報入力!G340,G340*60/E340,"")</f>
        <v>218.91891891891891</v>
      </c>
      <c r="AV340" s="528" t="str">
        <f>IF(日報入力!AT340,日報入力!AT340,"")</f>
        <v/>
      </c>
      <c r="AW340" s="529" t="str">
        <f>IF(日報入力!AT340,AE340/日報入力!AT340,"")</f>
        <v/>
      </c>
      <c r="AX340" s="530">
        <f>IF(1&lt;日報集計!AT340,AT340/(((F340-I340-J340-N340-O340)*60)/(E340)),"")</f>
        <v>0.95925925925925937</v>
      </c>
      <c r="AY340" s="664">
        <f>IF(日報入力!H340,AT340/(((F340-J340)*60)/E340),"")</f>
        <v>0.95925925925925937</v>
      </c>
      <c r="AZ340" s="664">
        <f>IF(日報入力!I340,AT340/((G340*60)/E340),"")</f>
        <v>0.95925925925925937</v>
      </c>
      <c r="BA340" s="296">
        <f>IF(日報入力!G340,G340/F340,"")</f>
        <v>1</v>
      </c>
      <c r="BB340" s="386">
        <f t="shared" si="28"/>
        <v>10771.111111111109</v>
      </c>
      <c r="BC340" s="386">
        <f t="shared" si="29"/>
        <v>10771.111111111109</v>
      </c>
      <c r="BD340" s="80">
        <f>日報入力!AU340</f>
        <v>0</v>
      </c>
      <c r="BE340" s="534" t="str">
        <f>IF(日報入力!AV340,日報入力!AV340,"")</f>
        <v/>
      </c>
      <c r="BF340" s="534" t="str">
        <f>IF(日報入力!AW340,日報入力!AW340,"")</f>
        <v/>
      </c>
      <c r="BG340" s="398">
        <f>IF(日報入力!G340,日報入力!K340*日報入力!D340*日報入力!BC340,"")</f>
        <v>0</v>
      </c>
    </row>
    <row r="341" spans="1:59" ht="19.5" hidden="1" customHeight="1" x14ac:dyDescent="0.15">
      <c r="A341" s="302">
        <v>44447</v>
      </c>
      <c r="B341" s="291">
        <v>29</v>
      </c>
      <c r="C341" s="291">
        <v>17</v>
      </c>
      <c r="D341" s="291">
        <v>584</v>
      </c>
      <c r="E341" s="291">
        <v>0</v>
      </c>
      <c r="F341" s="291">
        <v>30</v>
      </c>
      <c r="G341" s="291">
        <v>0</v>
      </c>
      <c r="H341" s="291">
        <v>30</v>
      </c>
      <c r="I341" s="291"/>
      <c r="J341" s="291">
        <v>30</v>
      </c>
      <c r="K341" s="291"/>
      <c r="L341" s="291"/>
      <c r="M341" s="291"/>
      <c r="N341" s="291"/>
      <c r="O341" s="291"/>
      <c r="P341" s="291"/>
      <c r="Q341" s="291"/>
      <c r="R341" s="291"/>
      <c r="S341" s="291"/>
      <c r="T341" s="291"/>
      <c r="U341" s="291"/>
      <c r="V341" s="378">
        <v>0</v>
      </c>
      <c r="W341" s="291"/>
      <c r="X341" s="291"/>
      <c r="Y341" s="291"/>
      <c r="Z341" s="291"/>
      <c r="AA341" s="291"/>
      <c r="AB341" s="291"/>
      <c r="AC341" s="291"/>
      <c r="AD341" s="291"/>
      <c r="AE341" s="292">
        <v>0</v>
      </c>
      <c r="AF341" s="293" t="s">
        <v>1641</v>
      </c>
      <c r="AG341" s="293">
        <v>12</v>
      </c>
      <c r="AH341" s="293">
        <v>902</v>
      </c>
      <c r="AI341" s="294">
        <v>0</v>
      </c>
      <c r="AJ341" s="294">
        <v>0</v>
      </c>
      <c r="AK341" s="294">
        <v>0</v>
      </c>
      <c r="AL341" s="292">
        <v>0</v>
      </c>
      <c r="AM341" s="292">
        <v>0</v>
      </c>
      <c r="AN341" s="68" t="s">
        <v>1637</v>
      </c>
      <c r="AO341" s="1133" t="str">
        <f>日報入力!B341</f>
        <v>清水</v>
      </c>
      <c r="AP341" s="68" t="str">
        <f>IF(日報入力!AQ341,日報入力!BA341,"")</f>
        <v/>
      </c>
      <c r="AQ341" s="68" t="str">
        <f>IF(日報入力!AR341,日報入力!BB341,"")</f>
        <v/>
      </c>
      <c r="AR341" s="68" t="str">
        <f>IF(日報入力!AS341,"N勤","")</f>
        <v/>
      </c>
      <c r="AS341" s="295" t="e">
        <f t="shared" si="27"/>
        <v>#DIV/0!</v>
      </c>
      <c r="AT341" s="439">
        <f>日報入力!AY341</f>
        <v>240</v>
      </c>
      <c r="AU341" s="518" t="e">
        <f>IF(日報入力!G341,G341*60/E341,"")</f>
        <v>#DIV/0!</v>
      </c>
      <c r="AV341" s="528" t="str">
        <f>IF(日報入力!AT341,日報入力!AT341,"")</f>
        <v/>
      </c>
      <c r="AW341" s="529" t="str">
        <f>IF(日報入力!AT341,AE341/日報入力!AT341,"")</f>
        <v/>
      </c>
      <c r="AX341" s="530" t="e">
        <f>IF(1&lt;日報集計!AT341,AT341/(((F341-I341-J341-N341-O341)*60)/(E341)),"")</f>
        <v>#DIV/0!</v>
      </c>
      <c r="AY341" s="664" t="e">
        <f>IF(日報入力!H341,AT341/(((F341-J341)*60)/E341),"")</f>
        <v>#DIV/0!</v>
      </c>
      <c r="AZ341" s="664" t="e">
        <f>IF(日報入力!I341,AT341/((G341*60)/E341),"")</f>
        <v>#DIV/0!</v>
      </c>
      <c r="BA341" s="296">
        <f>IF(日報入力!G341,G341/F341,"")</f>
        <v>0</v>
      </c>
      <c r="BB341" s="386">
        <f t="shared" si="28"/>
        <v>0</v>
      </c>
      <c r="BC341" s="386">
        <f t="shared" si="29"/>
        <v>0</v>
      </c>
      <c r="BD341" s="80">
        <f>日報入力!AU341</f>
        <v>0</v>
      </c>
      <c r="BE341" s="534" t="str">
        <f>IF(日報入力!AV341,日報入力!AV341,"")</f>
        <v/>
      </c>
      <c r="BF341" s="534" t="str">
        <f>IF(日報入力!AW341,日報入力!AW341,"")</f>
        <v/>
      </c>
      <c r="BG341" s="398">
        <f>IF(日報入力!G341,日報入力!K341*日報入力!D341*日報入力!BC341,"")</f>
        <v>0</v>
      </c>
    </row>
    <row r="342" spans="1:59" ht="19.5" hidden="1" customHeight="1" x14ac:dyDescent="0.15">
      <c r="A342" s="302">
        <v>44447</v>
      </c>
      <c r="B342" s="291">
        <v>26</v>
      </c>
      <c r="C342" s="291">
        <v>24</v>
      </c>
      <c r="D342" s="291">
        <v>503</v>
      </c>
      <c r="E342" s="291">
        <v>100</v>
      </c>
      <c r="F342" s="291">
        <v>300</v>
      </c>
      <c r="G342" s="291">
        <v>250</v>
      </c>
      <c r="H342" s="291">
        <v>150</v>
      </c>
      <c r="I342" s="291"/>
      <c r="J342" s="291"/>
      <c r="K342" s="291"/>
      <c r="L342" s="291">
        <v>30</v>
      </c>
      <c r="M342" s="291"/>
      <c r="N342" s="291">
        <v>10</v>
      </c>
      <c r="O342" s="291">
        <v>10</v>
      </c>
      <c r="P342" s="291"/>
      <c r="Q342" s="291"/>
      <c r="R342" s="291"/>
      <c r="S342" s="291"/>
      <c r="T342" s="291"/>
      <c r="U342" s="291"/>
      <c r="V342" s="378">
        <v>28</v>
      </c>
      <c r="W342" s="291"/>
      <c r="X342" s="291"/>
      <c r="Y342" s="291"/>
      <c r="Z342" s="291"/>
      <c r="AA342" s="291"/>
      <c r="AB342" s="291">
        <v>28</v>
      </c>
      <c r="AC342" s="291"/>
      <c r="AD342" s="291"/>
      <c r="AE342" s="292">
        <v>172</v>
      </c>
      <c r="AF342" s="293" t="s">
        <v>1296</v>
      </c>
      <c r="AG342" s="293">
        <v>0.44</v>
      </c>
      <c r="AH342" s="293">
        <v>75</v>
      </c>
      <c r="AI342" s="294">
        <v>88</v>
      </c>
      <c r="AJ342" s="294">
        <v>75.680000000000007</v>
      </c>
      <c r="AK342" s="294">
        <v>12.319999999999993</v>
      </c>
      <c r="AL342" s="292">
        <v>12900</v>
      </c>
      <c r="AM342" s="292">
        <v>2100</v>
      </c>
      <c r="AN342" s="68" t="s">
        <v>1956</v>
      </c>
      <c r="AO342" s="1133" t="str">
        <f>日報入力!B342</f>
        <v>石川</v>
      </c>
      <c r="AP342" s="68" t="str">
        <f>IF(日報入力!AQ342,日報入力!BA342,"")</f>
        <v/>
      </c>
      <c r="AQ342" s="68" t="str">
        <f>IF(日報入力!AR342,日報入力!BB342,"")</f>
        <v/>
      </c>
      <c r="AR342" s="68" t="str">
        <f>IF(日報入力!AS342,"N勤","")</f>
        <v/>
      </c>
      <c r="AS342" s="295">
        <f t="shared" si="27"/>
        <v>0.14000000000000001</v>
      </c>
      <c r="AT342" s="439">
        <f>日報入力!AY342</f>
        <v>120</v>
      </c>
      <c r="AU342" s="518">
        <f>IF(日報入力!G342,G342*60/E342,"")</f>
        <v>150</v>
      </c>
      <c r="AV342" s="528" t="str">
        <f>IF(日報入力!AT342,日報入力!AT342,"")</f>
        <v/>
      </c>
      <c r="AW342" s="529" t="str">
        <f>IF(日報入力!AT342,AE342/日報入力!AT342,"")</f>
        <v/>
      </c>
      <c r="AX342" s="530">
        <f>IF(1&lt;日報集計!AT342,AT342/(((F342-I342-J342-N342-O342)*60)/(E342)),"")</f>
        <v>0.7142857142857143</v>
      </c>
      <c r="AY342" s="664">
        <f>IF(日報入力!H342,AT342/(((F342-J342)*60)/E342),"")</f>
        <v>0.66666666666666663</v>
      </c>
      <c r="AZ342" s="664">
        <f>IF(日報入力!I342,AT342/((G342*60)/E342),"")</f>
        <v>0.8</v>
      </c>
      <c r="BA342" s="296">
        <f>IF(日報入力!G342,G342/F342,"")</f>
        <v>0.83333333333333337</v>
      </c>
      <c r="BB342" s="386">
        <f t="shared" si="28"/>
        <v>2580</v>
      </c>
      <c r="BC342" s="386">
        <f t="shared" si="29"/>
        <v>5160</v>
      </c>
      <c r="BD342" s="80">
        <f>日報入力!AU342</f>
        <v>0</v>
      </c>
      <c r="BE342" s="534" t="str">
        <f>IF(日報入力!AV342,日報入力!AV342,"")</f>
        <v/>
      </c>
      <c r="BF342" s="534" t="str">
        <f>IF(日報入力!AW342,日報入力!AW342,"")</f>
        <v/>
      </c>
      <c r="BG342" s="398">
        <f>IF(日報入力!G342,日報入力!K342*日報入力!D342*日報入力!BC342,"")</f>
        <v>10</v>
      </c>
    </row>
    <row r="343" spans="1:59" ht="19.5" hidden="1" customHeight="1" x14ac:dyDescent="0.15">
      <c r="A343" s="302">
        <v>44447</v>
      </c>
      <c r="B343" s="291">
        <v>21</v>
      </c>
      <c r="C343" s="291">
        <v>26</v>
      </c>
      <c r="D343" s="291">
        <v>514</v>
      </c>
      <c r="E343" s="291">
        <v>36</v>
      </c>
      <c r="F343" s="291">
        <v>260</v>
      </c>
      <c r="G343" s="291">
        <v>230</v>
      </c>
      <c r="H343" s="291">
        <v>260</v>
      </c>
      <c r="I343" s="291">
        <v>20</v>
      </c>
      <c r="J343" s="291"/>
      <c r="K343" s="291"/>
      <c r="L343" s="291"/>
      <c r="M343" s="291"/>
      <c r="N343" s="291"/>
      <c r="O343" s="291">
        <v>10</v>
      </c>
      <c r="P343" s="291"/>
      <c r="Q343" s="291"/>
      <c r="R343" s="291"/>
      <c r="S343" s="291"/>
      <c r="T343" s="291"/>
      <c r="U343" s="291"/>
      <c r="V343" s="378">
        <v>0</v>
      </c>
      <c r="W343" s="291"/>
      <c r="X343" s="291"/>
      <c r="Y343" s="291"/>
      <c r="Z343" s="291"/>
      <c r="AA343" s="291"/>
      <c r="AB343" s="291"/>
      <c r="AC343" s="291"/>
      <c r="AD343" s="291"/>
      <c r="AE343" s="292">
        <v>36</v>
      </c>
      <c r="AF343" s="293" t="s">
        <v>1029</v>
      </c>
      <c r="AG343" s="293">
        <v>16</v>
      </c>
      <c r="AH343" s="293">
        <v>985</v>
      </c>
      <c r="AI343" s="294">
        <v>576</v>
      </c>
      <c r="AJ343" s="294">
        <v>576</v>
      </c>
      <c r="AK343" s="294">
        <v>0</v>
      </c>
      <c r="AL343" s="292">
        <v>35460</v>
      </c>
      <c r="AM343" s="292">
        <v>0</v>
      </c>
      <c r="AN343" s="68" t="s">
        <v>2073</v>
      </c>
      <c r="AO343" s="1133" t="str">
        <f>日報入力!B343</f>
        <v>平</v>
      </c>
      <c r="AP343" s="68" t="str">
        <f>IF(日報入力!AQ343,日報入力!BA343,"")</f>
        <v/>
      </c>
      <c r="AQ343" s="68" t="str">
        <f>IF(日報入力!AR343,日報入力!BB343,"")</f>
        <v/>
      </c>
      <c r="AR343" s="68" t="str">
        <f>IF(日報入力!AS343,"N勤","")</f>
        <v/>
      </c>
      <c r="AS343" s="295">
        <f t="shared" si="27"/>
        <v>0</v>
      </c>
      <c r="AT343" s="439">
        <f>日報入力!AY343</f>
        <v>360</v>
      </c>
      <c r="AU343" s="518">
        <f>IF(日報入力!G343,G343*60/E343,"")</f>
        <v>383.33333333333331</v>
      </c>
      <c r="AV343" s="528" t="str">
        <f>IF(日報入力!AT343,日報入力!AT343,"")</f>
        <v/>
      </c>
      <c r="AW343" s="529" t="str">
        <f>IF(日報入力!AT343,AE343/日報入力!AT343,"")</f>
        <v/>
      </c>
      <c r="AX343" s="530">
        <f>IF(1&lt;日報集計!AT343,AT343/(((F343-I343-J343-N343-O343)*60)/(E343)),"")</f>
        <v>0.93913043478260871</v>
      </c>
      <c r="AY343" s="664">
        <f>IF(日報入力!H343,AT343/(((F343-J343)*60)/E343),"")</f>
        <v>0.83076923076923082</v>
      </c>
      <c r="AZ343" s="664">
        <f>IF(日報入力!I343,AT343/((G343*60)/E343),"")</f>
        <v>0.93913043478260871</v>
      </c>
      <c r="BA343" s="296">
        <f>IF(日報入力!G343,G343/F343,"")</f>
        <v>0.88461538461538458</v>
      </c>
      <c r="BB343" s="386">
        <f t="shared" si="28"/>
        <v>8183.0769230769229</v>
      </c>
      <c r="BC343" s="386">
        <f t="shared" si="29"/>
        <v>8183.0769230769229</v>
      </c>
      <c r="BD343" s="80">
        <f>日報入力!AU343</f>
        <v>0</v>
      </c>
      <c r="BE343" s="534" t="str">
        <f>IF(日報入力!AV343,日報入力!AV343,"")</f>
        <v/>
      </c>
      <c r="BF343" s="534" t="str">
        <f>IF(日報入力!AW343,日報入力!AW343,"")</f>
        <v/>
      </c>
      <c r="BG343" s="398">
        <f>IF(日報入力!G343,日報入力!K343*日報入力!D343*日報入力!BC343,"")</f>
        <v>3.6</v>
      </c>
    </row>
    <row r="344" spans="1:59" ht="19.5" hidden="1" customHeight="1" x14ac:dyDescent="0.15">
      <c r="A344" s="302">
        <v>44447</v>
      </c>
      <c r="B344" s="291">
        <v>21</v>
      </c>
      <c r="C344" s="291">
        <v>26</v>
      </c>
      <c r="D344" s="291">
        <v>513</v>
      </c>
      <c r="E344" s="291">
        <v>0</v>
      </c>
      <c r="F344" s="291">
        <v>60</v>
      </c>
      <c r="G344" s="291">
        <v>0</v>
      </c>
      <c r="H344" s="291">
        <v>60</v>
      </c>
      <c r="I344" s="291"/>
      <c r="J344" s="291">
        <v>60</v>
      </c>
      <c r="K344" s="291"/>
      <c r="L344" s="291"/>
      <c r="M344" s="291"/>
      <c r="N344" s="291"/>
      <c r="O344" s="291"/>
      <c r="P344" s="291"/>
      <c r="Q344" s="291"/>
      <c r="R344" s="291"/>
      <c r="S344" s="291"/>
      <c r="T344" s="291"/>
      <c r="U344" s="291"/>
      <c r="V344" s="378">
        <v>0</v>
      </c>
      <c r="W344" s="291"/>
      <c r="X344" s="291"/>
      <c r="Y344" s="291"/>
      <c r="Z344" s="291"/>
      <c r="AA344" s="291"/>
      <c r="AB344" s="291"/>
      <c r="AC344" s="291"/>
      <c r="AD344" s="291"/>
      <c r="AE344" s="292">
        <v>0</v>
      </c>
      <c r="AF344" s="293" t="s">
        <v>1029</v>
      </c>
      <c r="AG344" s="293">
        <v>16</v>
      </c>
      <c r="AH344" s="293">
        <v>985</v>
      </c>
      <c r="AI344" s="294">
        <v>0</v>
      </c>
      <c r="AJ344" s="294">
        <v>0</v>
      </c>
      <c r="AK344" s="294">
        <v>0</v>
      </c>
      <c r="AL344" s="292">
        <v>0</v>
      </c>
      <c r="AM344" s="292">
        <v>0</v>
      </c>
      <c r="AN344" s="68" t="s">
        <v>2046</v>
      </c>
      <c r="AO344" s="1133" t="str">
        <f>日報入力!B344</f>
        <v>平</v>
      </c>
      <c r="AP344" s="68" t="str">
        <f>IF(日報入力!AQ344,日報入力!BA344,"")</f>
        <v/>
      </c>
      <c r="AQ344" s="68" t="str">
        <f>IF(日報入力!AR344,日報入力!BB344,"")</f>
        <v/>
      </c>
      <c r="AR344" s="68" t="str">
        <f>IF(日報入力!AS344,"N勤","")</f>
        <v/>
      </c>
      <c r="AS344" s="295" t="e">
        <f t="shared" si="27"/>
        <v>#DIV/0!</v>
      </c>
      <c r="AT344" s="439">
        <f>日報入力!AY344</f>
        <v>360</v>
      </c>
      <c r="AU344" s="518" t="e">
        <f>IF(日報入力!G344,G344*60/E344,"")</f>
        <v>#DIV/0!</v>
      </c>
      <c r="AV344" s="528" t="str">
        <f>IF(日報入力!AT344,日報入力!AT344,"")</f>
        <v/>
      </c>
      <c r="AW344" s="529" t="str">
        <f>IF(日報入力!AT344,AE344/日報入力!AT344,"")</f>
        <v/>
      </c>
      <c r="AX344" s="530" t="e">
        <f>IF(1&lt;日報集計!AT344,AT344/(((F344-I344-J344-N344-O344)*60)/(E344)),"")</f>
        <v>#DIV/0!</v>
      </c>
      <c r="AY344" s="664" t="e">
        <f>IF(日報入力!H344,AT344/(((F344-J344)*60)/E344),"")</f>
        <v>#DIV/0!</v>
      </c>
      <c r="AZ344" s="664" t="e">
        <f>IF(日報入力!I344,AT344/((G344*60)/E344),"")</f>
        <v>#DIV/0!</v>
      </c>
      <c r="BA344" s="296">
        <f>IF(日報入力!G344,G344/F344,"")</f>
        <v>0</v>
      </c>
      <c r="BB344" s="386">
        <f t="shared" si="28"/>
        <v>0</v>
      </c>
      <c r="BC344" s="386">
        <f t="shared" si="29"/>
        <v>0</v>
      </c>
      <c r="BD344" s="80">
        <f>日報入力!AU344</f>
        <v>0</v>
      </c>
      <c r="BE344" s="534" t="str">
        <f>IF(日報入力!AV344,日報入力!AV344,"")</f>
        <v/>
      </c>
      <c r="BF344" s="534" t="str">
        <f>IF(日報入力!AW344,日報入力!AW344,"")</f>
        <v/>
      </c>
      <c r="BG344" s="398">
        <f>IF(日報入力!G344,日報入力!K344*日報入力!D344*日報入力!BC344,"")</f>
        <v>0</v>
      </c>
    </row>
    <row r="345" spans="1:59" ht="19.5" hidden="1" customHeight="1" x14ac:dyDescent="0.15">
      <c r="A345" s="302">
        <v>44447</v>
      </c>
      <c r="B345" s="291">
        <v>21</v>
      </c>
      <c r="C345" s="291">
        <v>26</v>
      </c>
      <c r="D345" s="291">
        <v>513</v>
      </c>
      <c r="E345" s="291">
        <v>7</v>
      </c>
      <c r="F345" s="291">
        <v>60</v>
      </c>
      <c r="G345" s="291">
        <v>45</v>
      </c>
      <c r="H345" s="291">
        <v>60</v>
      </c>
      <c r="I345" s="291">
        <v>5</v>
      </c>
      <c r="J345" s="291"/>
      <c r="K345" s="291"/>
      <c r="L345" s="291"/>
      <c r="M345" s="291"/>
      <c r="N345" s="291"/>
      <c r="O345" s="291">
        <v>10</v>
      </c>
      <c r="P345" s="291"/>
      <c r="Q345" s="291"/>
      <c r="R345" s="291"/>
      <c r="S345" s="291"/>
      <c r="T345" s="291"/>
      <c r="U345" s="291"/>
      <c r="V345" s="378">
        <v>1</v>
      </c>
      <c r="W345" s="291"/>
      <c r="X345" s="291"/>
      <c r="Y345" s="291"/>
      <c r="Z345" s="291"/>
      <c r="AA345" s="291"/>
      <c r="AB345" s="291">
        <v>1</v>
      </c>
      <c r="AC345" s="291"/>
      <c r="AD345" s="291"/>
      <c r="AE345" s="292">
        <v>6</v>
      </c>
      <c r="AF345" s="293" t="s">
        <v>1029</v>
      </c>
      <c r="AG345" s="293">
        <v>16</v>
      </c>
      <c r="AH345" s="293">
        <v>985</v>
      </c>
      <c r="AI345" s="294">
        <v>112</v>
      </c>
      <c r="AJ345" s="294">
        <v>96</v>
      </c>
      <c r="AK345" s="294">
        <v>16</v>
      </c>
      <c r="AL345" s="292">
        <v>5910</v>
      </c>
      <c r="AM345" s="292">
        <v>985</v>
      </c>
      <c r="AN345" s="68" t="s">
        <v>2046</v>
      </c>
      <c r="AO345" s="1133" t="str">
        <f>日報入力!B345</f>
        <v>平</v>
      </c>
      <c r="AP345" s="68" t="str">
        <f>IF(日報入力!AQ345,日報入力!BA345,"")</f>
        <v/>
      </c>
      <c r="AQ345" s="68" t="str">
        <f>IF(日報入力!AR345,日報入力!BB345,"")</f>
        <v/>
      </c>
      <c r="AR345" s="68" t="str">
        <f>IF(日報入力!AS345,"N勤","")</f>
        <v/>
      </c>
      <c r="AS345" s="295">
        <f t="shared" si="27"/>
        <v>0.14285714285714285</v>
      </c>
      <c r="AT345" s="439">
        <f>日報入力!AY345</f>
        <v>360</v>
      </c>
      <c r="AU345" s="518">
        <f>IF(日報入力!G345,G345*60/E345,"")</f>
        <v>385.71428571428572</v>
      </c>
      <c r="AV345" s="528" t="str">
        <f>IF(日報入力!AT345,日報入力!AT345,"")</f>
        <v/>
      </c>
      <c r="AW345" s="529" t="str">
        <f>IF(日報入力!AT345,AE345/日報入力!AT345,"")</f>
        <v/>
      </c>
      <c r="AX345" s="530">
        <f>IF(1&lt;日報集計!AT345,AT345/(((F345-I345-J345-N345-O345)*60)/(E345)),"")</f>
        <v>0.93333333333333335</v>
      </c>
      <c r="AY345" s="664">
        <f>IF(日報入力!H345,AT345/(((F345-J345)*60)/E345),"")</f>
        <v>0.7</v>
      </c>
      <c r="AZ345" s="664">
        <f>IF(日報入力!I345,AT345/((G345*60)/E345),"")</f>
        <v>0.93333333333333335</v>
      </c>
      <c r="BA345" s="296">
        <f>IF(日報入力!G345,G345/F345,"")</f>
        <v>0.75</v>
      </c>
      <c r="BB345" s="386">
        <f t="shared" si="28"/>
        <v>5910</v>
      </c>
      <c r="BC345" s="386">
        <f t="shared" si="29"/>
        <v>5910</v>
      </c>
      <c r="BD345" s="80">
        <f>日報入力!AU345</f>
        <v>0</v>
      </c>
      <c r="BE345" s="534" t="str">
        <f>IF(日報入力!AV345,日報入力!AV345,"")</f>
        <v/>
      </c>
      <c r="BF345" s="534" t="str">
        <f>IF(日報入力!AW345,日報入力!AW345,"")</f>
        <v/>
      </c>
      <c r="BG345" s="398">
        <f>IF(日報入力!G345,日報入力!K345*日報入力!D345*日報入力!BC345,"")</f>
        <v>0.70000000000000007</v>
      </c>
    </row>
    <row r="346" spans="1:59" ht="19.5" hidden="1" customHeight="1" x14ac:dyDescent="0.15">
      <c r="A346" s="302">
        <v>44447</v>
      </c>
      <c r="B346" s="291">
        <v>22</v>
      </c>
      <c r="C346" s="291">
        <v>3</v>
      </c>
      <c r="D346" s="291">
        <v>593</v>
      </c>
      <c r="E346" s="291">
        <v>0</v>
      </c>
      <c r="F346" s="291">
        <v>60</v>
      </c>
      <c r="G346" s="291">
        <v>0</v>
      </c>
      <c r="H346" s="291">
        <v>60</v>
      </c>
      <c r="I346" s="291"/>
      <c r="J346" s="291">
        <v>60</v>
      </c>
      <c r="K346" s="291"/>
      <c r="L346" s="291"/>
      <c r="M346" s="291"/>
      <c r="N346" s="291"/>
      <c r="O346" s="291"/>
      <c r="P346" s="291"/>
      <c r="Q346" s="291"/>
      <c r="R346" s="291"/>
      <c r="S346" s="291"/>
      <c r="T346" s="291"/>
      <c r="U346" s="291"/>
      <c r="V346" s="378">
        <v>0</v>
      </c>
      <c r="W346" s="291"/>
      <c r="X346" s="291"/>
      <c r="Y346" s="291"/>
      <c r="Z346" s="291"/>
      <c r="AA346" s="291"/>
      <c r="AB346" s="291"/>
      <c r="AC346" s="291"/>
      <c r="AD346" s="291"/>
      <c r="AE346" s="292">
        <v>0</v>
      </c>
      <c r="AF346" s="293" t="s">
        <v>992</v>
      </c>
      <c r="AG346" s="293">
        <v>2.4</v>
      </c>
      <c r="AH346" s="293">
        <v>559.20000000000005</v>
      </c>
      <c r="AI346" s="294">
        <v>0</v>
      </c>
      <c r="AJ346" s="294">
        <v>0</v>
      </c>
      <c r="AK346" s="294">
        <v>0</v>
      </c>
      <c r="AL346" s="292">
        <v>0</v>
      </c>
      <c r="AM346" s="292">
        <v>0</v>
      </c>
      <c r="AN346" s="68" t="s">
        <v>1660</v>
      </c>
      <c r="AO346" s="1133" t="str">
        <f>日報入力!B346</f>
        <v>長島</v>
      </c>
      <c r="AP346" s="68" t="str">
        <f>IF(日報入力!AQ346,日報入力!BA346,"")</f>
        <v/>
      </c>
      <c r="AQ346" s="68" t="str">
        <f>IF(日報入力!AR346,日報入力!BB346,"")</f>
        <v/>
      </c>
      <c r="AR346" s="68" t="str">
        <f>IF(日報入力!AS346,"N勤","")</f>
        <v/>
      </c>
      <c r="AS346" s="295" t="e">
        <f t="shared" si="27"/>
        <v>#DIV/0!</v>
      </c>
      <c r="AT346" s="439">
        <f>日報入力!AY346</f>
        <v>240</v>
      </c>
      <c r="AU346" s="518" t="e">
        <f>IF(日報入力!G346,G346*60/E346,"")</f>
        <v>#DIV/0!</v>
      </c>
      <c r="AV346" s="528" t="str">
        <f>IF(日報入力!AT346,日報入力!AT346,"")</f>
        <v/>
      </c>
      <c r="AW346" s="529" t="str">
        <f>IF(日報入力!AT346,AE346/日報入力!AT346,"")</f>
        <v/>
      </c>
      <c r="AX346" s="530" t="e">
        <f>IF(1&lt;日報集計!AT346,AT346/(((F346-I346-J346-N346-O346)*60)/(E346)),"")</f>
        <v>#DIV/0!</v>
      </c>
      <c r="AY346" s="664" t="e">
        <f>IF(日報入力!H346,AT346/(((F346-J346)*60)/E346),"")</f>
        <v>#DIV/0!</v>
      </c>
      <c r="AZ346" s="664" t="e">
        <f>IF(日報入力!I346,AT346/((G346*60)/E346),"")</f>
        <v>#DIV/0!</v>
      </c>
      <c r="BA346" s="296">
        <f>IF(日報入力!G346,G346/F346,"")</f>
        <v>0</v>
      </c>
      <c r="BB346" s="386">
        <f t="shared" si="28"/>
        <v>0</v>
      </c>
      <c r="BC346" s="386">
        <f t="shared" si="29"/>
        <v>0</v>
      </c>
      <c r="BD346" s="80">
        <f>日報入力!AU346</f>
        <v>0</v>
      </c>
      <c r="BE346" s="534" t="str">
        <f>IF(日報入力!AV346,日報入力!AV346,"")</f>
        <v/>
      </c>
      <c r="BF346" s="534" t="str">
        <f>IF(日報入力!AW346,日報入力!AW346,"")</f>
        <v/>
      </c>
      <c r="BG346" s="398">
        <f>IF(日報入力!G346,日報入力!K346*日報入力!D346*日報入力!BC346,"")</f>
        <v>0</v>
      </c>
    </row>
    <row r="347" spans="1:59" ht="19.5" hidden="1" customHeight="1" x14ac:dyDescent="0.15">
      <c r="A347" s="302">
        <v>44447</v>
      </c>
      <c r="B347" s="291">
        <v>22</v>
      </c>
      <c r="C347" s="291">
        <v>3</v>
      </c>
      <c r="D347" s="291">
        <v>593</v>
      </c>
      <c r="E347" s="291">
        <v>72</v>
      </c>
      <c r="F347" s="291">
        <v>395</v>
      </c>
      <c r="G347" s="291">
        <v>335</v>
      </c>
      <c r="H347" s="291">
        <v>395</v>
      </c>
      <c r="I347" s="291">
        <v>20</v>
      </c>
      <c r="J347" s="291"/>
      <c r="K347" s="291"/>
      <c r="L347" s="291">
        <v>10</v>
      </c>
      <c r="M347" s="291"/>
      <c r="N347" s="291">
        <v>10</v>
      </c>
      <c r="O347" s="291">
        <v>10</v>
      </c>
      <c r="P347" s="291"/>
      <c r="Q347" s="291"/>
      <c r="R347" s="291"/>
      <c r="S347" s="291"/>
      <c r="T347" s="291">
        <v>10</v>
      </c>
      <c r="U347" s="291"/>
      <c r="V347" s="378">
        <v>9</v>
      </c>
      <c r="W347" s="291"/>
      <c r="X347" s="291"/>
      <c r="Y347" s="291">
        <v>2</v>
      </c>
      <c r="Z347" s="291"/>
      <c r="AA347" s="291"/>
      <c r="AB347" s="291">
        <v>7</v>
      </c>
      <c r="AC347" s="291"/>
      <c r="AD347" s="291"/>
      <c r="AE347" s="292">
        <v>63</v>
      </c>
      <c r="AF347" s="293" t="s">
        <v>992</v>
      </c>
      <c r="AG347" s="293">
        <v>2.4</v>
      </c>
      <c r="AH347" s="293">
        <v>559.20000000000005</v>
      </c>
      <c r="AI347" s="294">
        <v>172.79999999999998</v>
      </c>
      <c r="AJ347" s="294">
        <v>151.19999999999999</v>
      </c>
      <c r="AK347" s="294">
        <v>21.599999999999994</v>
      </c>
      <c r="AL347" s="292">
        <v>35229.600000000006</v>
      </c>
      <c r="AM347" s="292">
        <v>5032.8</v>
      </c>
      <c r="AN347" s="68" t="s">
        <v>1660</v>
      </c>
      <c r="AO347" s="1133" t="str">
        <f>日報入力!B347</f>
        <v>長島</v>
      </c>
      <c r="AP347" s="68" t="str">
        <f>IF(日報入力!AQ347,日報入力!BA347,"")</f>
        <v/>
      </c>
      <c r="AQ347" s="68" t="str">
        <f>IF(日報入力!AR347,日報入力!BB347,"")</f>
        <v/>
      </c>
      <c r="AR347" s="68" t="str">
        <f>IF(日報入力!AS347,"N勤","")</f>
        <v/>
      </c>
      <c r="AS347" s="295">
        <f t="shared" si="27"/>
        <v>0.125</v>
      </c>
      <c r="AT347" s="439">
        <f>日報入力!AY347</f>
        <v>240</v>
      </c>
      <c r="AU347" s="518">
        <f>IF(日報入力!G347,G347*60/E347,"")</f>
        <v>279.16666666666669</v>
      </c>
      <c r="AV347" s="528" t="str">
        <f>IF(日報入力!AT347,日報入力!AT347,"")</f>
        <v/>
      </c>
      <c r="AW347" s="529" t="str">
        <f>IF(日報入力!AT347,AE347/日報入力!AT347,"")</f>
        <v/>
      </c>
      <c r="AX347" s="530">
        <f>IF(1&lt;日報集計!AT347,AT347/(((F347-I347-J347-N347-O347)*60)/(E347)),"")</f>
        <v>0.81126760563380285</v>
      </c>
      <c r="AY347" s="664">
        <f>IF(日報入力!H347,AT347/(((F347-J347)*60)/E347),"")</f>
        <v>0.72911392405063291</v>
      </c>
      <c r="AZ347" s="664">
        <f>IF(日報入力!I347,AT347/((G347*60)/E347),"")</f>
        <v>0.85970149253731343</v>
      </c>
      <c r="BA347" s="296">
        <f>IF(日報入力!G347,G347/F347,"")</f>
        <v>0.84810126582278478</v>
      </c>
      <c r="BB347" s="386">
        <f t="shared" si="28"/>
        <v>5351.3316455696204</v>
      </c>
      <c r="BC347" s="386">
        <f t="shared" si="29"/>
        <v>5351.3316455696204</v>
      </c>
      <c r="BD347" s="80" t="str">
        <f>日報入力!AU347</f>
        <v>砂受け</v>
      </c>
      <c r="BE347" s="534" t="str">
        <f>IF(日報入力!AV347,日報入力!AV347,"")</f>
        <v/>
      </c>
      <c r="BF347" s="534" t="str">
        <f>IF(日報入力!AW347,日報入力!AW347,"")</f>
        <v/>
      </c>
      <c r="BG347" s="398">
        <f>IF(日報入力!G347,日報入力!K347*日報入力!D347*日報入力!BC347,"")</f>
        <v>7.2</v>
      </c>
    </row>
    <row r="348" spans="1:59" ht="19.5" hidden="1" customHeight="1" x14ac:dyDescent="0.15">
      <c r="A348" s="302">
        <v>44447</v>
      </c>
      <c r="B348" s="291">
        <v>38</v>
      </c>
      <c r="C348" s="291">
        <v>9</v>
      </c>
      <c r="D348" s="291">
        <v>418</v>
      </c>
      <c r="E348" s="291">
        <v>36</v>
      </c>
      <c r="F348" s="291">
        <v>270</v>
      </c>
      <c r="G348" s="291">
        <v>260</v>
      </c>
      <c r="H348" s="291">
        <v>270</v>
      </c>
      <c r="I348" s="291"/>
      <c r="J348" s="291"/>
      <c r="K348" s="291"/>
      <c r="L348" s="291"/>
      <c r="M348" s="291"/>
      <c r="N348" s="291"/>
      <c r="O348" s="291">
        <v>10</v>
      </c>
      <c r="P348" s="291"/>
      <c r="Q348" s="291"/>
      <c r="R348" s="291"/>
      <c r="S348" s="291"/>
      <c r="T348" s="291"/>
      <c r="U348" s="291"/>
      <c r="V348" s="378">
        <v>0</v>
      </c>
      <c r="W348" s="291"/>
      <c r="X348" s="291"/>
      <c r="Y348" s="291"/>
      <c r="Z348" s="291"/>
      <c r="AA348" s="291"/>
      <c r="AB348" s="291"/>
      <c r="AC348" s="291"/>
      <c r="AD348" s="291"/>
      <c r="AE348" s="292">
        <v>36</v>
      </c>
      <c r="AF348" s="293" t="s">
        <v>1009</v>
      </c>
      <c r="AG348" s="293">
        <v>8</v>
      </c>
      <c r="AH348" s="293">
        <v>790</v>
      </c>
      <c r="AI348" s="294">
        <v>288</v>
      </c>
      <c r="AJ348" s="294">
        <v>288</v>
      </c>
      <c r="AK348" s="294">
        <v>0</v>
      </c>
      <c r="AL348" s="292">
        <v>28440</v>
      </c>
      <c r="AM348" s="292">
        <v>0</v>
      </c>
      <c r="AN348" s="68" t="s">
        <v>2091</v>
      </c>
      <c r="AO348" s="1133" t="str">
        <f>日報入力!B348</f>
        <v>浅津</v>
      </c>
      <c r="AP348" s="68" t="str">
        <f>IF(日報入力!AQ348,日報入力!BA348,"")</f>
        <v/>
      </c>
      <c r="AQ348" s="68" t="str">
        <f>IF(日報入力!AR348,日報入力!BB348,"")</f>
        <v/>
      </c>
      <c r="AR348" s="68" t="str">
        <f>IF(日報入力!AS348,"N勤","")</f>
        <v/>
      </c>
      <c r="AS348" s="295">
        <f t="shared" si="27"/>
        <v>0</v>
      </c>
      <c r="AT348" s="439">
        <f>日報入力!AY348</f>
        <v>250</v>
      </c>
      <c r="AU348" s="518">
        <f>IF(日報入力!G348,G348*60/E348,"")</f>
        <v>433.33333333333331</v>
      </c>
      <c r="AV348" s="528" t="str">
        <f>IF(日報入力!AT348,日報入力!AT348,"")</f>
        <v/>
      </c>
      <c r="AW348" s="529" t="str">
        <f>IF(日報入力!AT348,AE348/日報入力!AT348,"")</f>
        <v/>
      </c>
      <c r="AX348" s="530">
        <f>IF(1&lt;日報集計!AT348,AT348/(((F348-I348-J348-N348-O348)*60)/(E348)),"")</f>
        <v>0.57692307692307698</v>
      </c>
      <c r="AY348" s="664">
        <f>IF(日報入力!H348,AT348/(((F348-J348)*60)/E348),"")</f>
        <v>0.55555555555555558</v>
      </c>
      <c r="AZ348" s="664">
        <f>IF(日報入力!I348,AT348/((G348*60)/E348),"")</f>
        <v>0.57692307692307698</v>
      </c>
      <c r="BA348" s="296">
        <f>IF(日報入力!G348,G348/F348,"")</f>
        <v>0.96296296296296291</v>
      </c>
      <c r="BB348" s="386">
        <f t="shared" si="28"/>
        <v>6320</v>
      </c>
      <c r="BC348" s="386">
        <f t="shared" si="29"/>
        <v>6320</v>
      </c>
      <c r="BD348" s="80">
        <f>日報入力!AU348</f>
        <v>0</v>
      </c>
      <c r="BE348" s="534" t="str">
        <f>IF(日報入力!AV348,日報入力!AV348,"")</f>
        <v/>
      </c>
      <c r="BF348" s="534" t="str">
        <f>IF(日報入力!AW348,日報入力!AW348,"")</f>
        <v/>
      </c>
      <c r="BG348" s="398">
        <f>IF(日報入力!G348,日報入力!K348*日報入力!D348*日報入力!BC348,"")</f>
        <v>0</v>
      </c>
    </row>
    <row r="349" spans="1:59" ht="20.25" hidden="1" customHeight="1" x14ac:dyDescent="0.15">
      <c r="A349" s="302">
        <v>44447</v>
      </c>
      <c r="B349" s="291">
        <v>38</v>
      </c>
      <c r="C349" s="291">
        <v>9</v>
      </c>
      <c r="D349" s="291">
        <v>422</v>
      </c>
      <c r="E349" s="291">
        <v>0</v>
      </c>
      <c r="F349" s="291">
        <v>40</v>
      </c>
      <c r="G349" s="291">
        <v>0</v>
      </c>
      <c r="H349" s="291">
        <v>40</v>
      </c>
      <c r="I349" s="291"/>
      <c r="J349" s="291">
        <v>40</v>
      </c>
      <c r="K349" s="291"/>
      <c r="L349" s="291"/>
      <c r="M349" s="291"/>
      <c r="N349" s="291"/>
      <c r="O349" s="291"/>
      <c r="P349" s="291"/>
      <c r="Q349" s="291"/>
      <c r="R349" s="291"/>
      <c r="S349" s="291"/>
      <c r="T349" s="291"/>
      <c r="U349" s="291"/>
      <c r="V349" s="378">
        <v>0</v>
      </c>
      <c r="W349" s="291"/>
      <c r="X349" s="291"/>
      <c r="Y349" s="291"/>
      <c r="Z349" s="291"/>
      <c r="AA349" s="291"/>
      <c r="AB349" s="291"/>
      <c r="AC349" s="291"/>
      <c r="AD349" s="291"/>
      <c r="AE349" s="292">
        <v>0</v>
      </c>
      <c r="AF349" s="293" t="s">
        <v>1009</v>
      </c>
      <c r="AG349" s="293">
        <v>7.3</v>
      </c>
      <c r="AH349" s="293">
        <v>622</v>
      </c>
      <c r="AI349" s="294">
        <v>0</v>
      </c>
      <c r="AJ349" s="294">
        <v>0</v>
      </c>
      <c r="AK349" s="294">
        <v>0</v>
      </c>
      <c r="AL349" s="292">
        <v>0</v>
      </c>
      <c r="AM349" s="292">
        <v>0</v>
      </c>
      <c r="AN349" s="68" t="s">
        <v>2059</v>
      </c>
      <c r="AO349" s="1133" t="str">
        <f>日報入力!B349</f>
        <v>浅津</v>
      </c>
      <c r="AP349" s="68" t="str">
        <f>IF(日報入力!AQ349,日報入力!BA349,"")</f>
        <v/>
      </c>
      <c r="AQ349" s="68" t="str">
        <f>IF(日報入力!AR349,日報入力!BB349,"")</f>
        <v/>
      </c>
      <c r="AR349" s="68" t="str">
        <f>IF(日報入力!AS349,"N勤","")</f>
        <v/>
      </c>
      <c r="AS349" s="295" t="e">
        <f t="shared" si="27"/>
        <v>#DIV/0!</v>
      </c>
      <c r="AT349" s="439">
        <f>日報入力!AY349</f>
        <v>250</v>
      </c>
      <c r="AU349" s="518" t="e">
        <f>IF(日報入力!G349,G349*60/E349,"")</f>
        <v>#DIV/0!</v>
      </c>
      <c r="AV349" s="528" t="str">
        <f>IF(日報入力!AT349,日報入力!AT349,"")</f>
        <v/>
      </c>
      <c r="AW349" s="529" t="str">
        <f>IF(日報入力!AT349,AE349/日報入力!AT349,"")</f>
        <v/>
      </c>
      <c r="AX349" s="530" t="e">
        <f>IF(1&lt;日報集計!AT349,AT349/(((F349-I349-J349-N349-O349)*60)/(E349)),"")</f>
        <v>#DIV/0!</v>
      </c>
      <c r="AY349" s="664" t="e">
        <f>IF(日報入力!H349,AT349/(((F349-J349)*60)/E349),"")</f>
        <v>#DIV/0!</v>
      </c>
      <c r="AZ349" s="664" t="e">
        <f>IF(日報入力!I349,AT349/((G349*60)/E349),"")</f>
        <v>#DIV/0!</v>
      </c>
      <c r="BA349" s="296">
        <f>IF(日報入力!G349,G349/F349,"")</f>
        <v>0</v>
      </c>
      <c r="BB349" s="386">
        <f t="shared" si="28"/>
        <v>0</v>
      </c>
      <c r="BC349" s="386">
        <f t="shared" si="29"/>
        <v>0</v>
      </c>
      <c r="BD349" s="80">
        <f>日報入力!AU349</f>
        <v>0</v>
      </c>
      <c r="BE349" s="534" t="str">
        <f>IF(日報入力!AV349,日報入力!AV349,"")</f>
        <v/>
      </c>
      <c r="BF349" s="534" t="str">
        <f>IF(日報入力!AW349,日報入力!AW349,"")</f>
        <v/>
      </c>
      <c r="BG349" s="398">
        <f>IF(日報入力!G349,日報入力!K349*日報入力!D349*日報入力!BC349,"")</f>
        <v>0</v>
      </c>
    </row>
    <row r="350" spans="1:59" ht="20.25" hidden="1" customHeight="1" x14ac:dyDescent="0.15">
      <c r="A350" s="302">
        <v>44447</v>
      </c>
      <c r="B350" s="291">
        <v>28</v>
      </c>
      <c r="C350" s="291">
        <v>24</v>
      </c>
      <c r="D350" s="291">
        <v>3065</v>
      </c>
      <c r="E350" s="291">
        <v>123</v>
      </c>
      <c r="F350" s="291">
        <v>350</v>
      </c>
      <c r="G350" s="291">
        <v>270</v>
      </c>
      <c r="H350" s="291">
        <v>175</v>
      </c>
      <c r="I350" s="291"/>
      <c r="J350" s="291"/>
      <c r="K350" s="291"/>
      <c r="L350" s="291">
        <v>30</v>
      </c>
      <c r="M350" s="291">
        <v>30</v>
      </c>
      <c r="N350" s="291">
        <v>10</v>
      </c>
      <c r="O350" s="291">
        <v>10</v>
      </c>
      <c r="P350" s="291"/>
      <c r="Q350" s="291"/>
      <c r="R350" s="291"/>
      <c r="S350" s="291"/>
      <c r="T350" s="291"/>
      <c r="U350" s="291"/>
      <c r="V350" s="378">
        <v>60</v>
      </c>
      <c r="W350" s="291"/>
      <c r="X350" s="291"/>
      <c r="Y350" s="291">
        <v>50</v>
      </c>
      <c r="Z350" s="291"/>
      <c r="AA350" s="291"/>
      <c r="AB350" s="291">
        <v>10</v>
      </c>
      <c r="AC350" s="291"/>
      <c r="AD350" s="291"/>
      <c r="AE350" s="292">
        <v>678</v>
      </c>
      <c r="AF350" s="293" t="s">
        <v>1031</v>
      </c>
      <c r="AG350" s="293">
        <v>0.185</v>
      </c>
      <c r="AH350" s="293">
        <v>60</v>
      </c>
      <c r="AI350" s="294">
        <v>136.53</v>
      </c>
      <c r="AJ350" s="294">
        <v>125.42999999999999</v>
      </c>
      <c r="AK350" s="294">
        <v>11.100000000000009</v>
      </c>
      <c r="AL350" s="292">
        <v>40680</v>
      </c>
      <c r="AM350" s="292">
        <v>3600</v>
      </c>
      <c r="AN350" s="68" t="s">
        <v>2102</v>
      </c>
      <c r="AO350" s="1133" t="str">
        <f>日報入力!B350</f>
        <v>石川</v>
      </c>
      <c r="AP350" s="68" t="str">
        <f>IF(日報入力!AQ350,日報入力!BA350,"")</f>
        <v/>
      </c>
      <c r="AQ350" s="68" t="str">
        <f>IF(日報入力!AR350,日報入力!BB350,"")</f>
        <v/>
      </c>
      <c r="AR350" s="68" t="str">
        <f>IF(日報入力!AS350,"N勤","")</f>
        <v/>
      </c>
      <c r="AS350" s="295">
        <f t="shared" si="27"/>
        <v>8.1300813008130079E-2</v>
      </c>
      <c r="AT350" s="439">
        <f>日報入力!AY350</f>
        <v>100</v>
      </c>
      <c r="AU350" s="518">
        <f>IF(日報入力!G350,G350*60/E350,"")</f>
        <v>131.70731707317074</v>
      </c>
      <c r="AV350" s="528" t="str">
        <f>IF(日報入力!AT350,日報入力!AT350,"")</f>
        <v/>
      </c>
      <c r="AW350" s="529" t="str">
        <f>IF(日報入力!AT350,AE350/日報入力!AT350,"")</f>
        <v/>
      </c>
      <c r="AX350" s="530">
        <f>IF(1&lt;日報集計!AT350,AT350/(((F350-I350-J350-N350-O350)*60)/(E350)),"")</f>
        <v>0.62121212121212122</v>
      </c>
      <c r="AY350" s="664">
        <f>IF(日報入力!H350,AT350/(((F350-J350)*60)/E350),"")</f>
        <v>0.58571428571428574</v>
      </c>
      <c r="AZ350" s="664">
        <f>IF(日報入力!I350,AT350/((G350*60)/E350),"")</f>
        <v>0.75925925925925919</v>
      </c>
      <c r="BA350" s="296">
        <f>IF(日報入力!G350,G350/F350,"")</f>
        <v>0.77142857142857146</v>
      </c>
      <c r="BB350" s="386">
        <f t="shared" si="28"/>
        <v>6973.7142857142853</v>
      </c>
      <c r="BC350" s="386">
        <f t="shared" si="29"/>
        <v>13947.428571428571</v>
      </c>
      <c r="BD350" s="80">
        <f>日報入力!AU350</f>
        <v>0</v>
      </c>
      <c r="BE350" s="534" t="str">
        <f>IF(日報入力!AV350,日報入力!AV350,"")</f>
        <v/>
      </c>
      <c r="BF350" s="534" t="str">
        <f>IF(日報入力!AW350,日報入力!AW350,"")</f>
        <v/>
      </c>
      <c r="BG350" s="398">
        <f>IF(日報入力!G350,日報入力!K350*日報入力!D350*日報入力!BC350,"")</f>
        <v>0</v>
      </c>
    </row>
    <row r="351" spans="1:59" ht="20.25" hidden="1" customHeight="1" x14ac:dyDescent="0.15">
      <c r="A351" s="302">
        <v>44447</v>
      </c>
      <c r="B351" s="291">
        <v>35</v>
      </c>
      <c r="C351" s="291">
        <v>8</v>
      </c>
      <c r="D351" s="291">
        <v>3044</v>
      </c>
      <c r="E351" s="291">
        <v>233</v>
      </c>
      <c r="F351" s="291">
        <v>388</v>
      </c>
      <c r="G351" s="291">
        <v>388</v>
      </c>
      <c r="H351" s="291">
        <v>135.79999999999998</v>
      </c>
      <c r="I351" s="291"/>
      <c r="J351" s="291"/>
      <c r="K351" s="291"/>
      <c r="L351" s="291"/>
      <c r="M351" s="291"/>
      <c r="N351" s="291"/>
      <c r="O351" s="291"/>
      <c r="P351" s="291"/>
      <c r="Q351" s="291"/>
      <c r="R351" s="291"/>
      <c r="S351" s="291"/>
      <c r="T351" s="291"/>
      <c r="U351" s="291"/>
      <c r="V351" s="378">
        <v>0</v>
      </c>
      <c r="W351" s="291"/>
      <c r="X351" s="291"/>
      <c r="Y351" s="291"/>
      <c r="Z351" s="291"/>
      <c r="AA351" s="291"/>
      <c r="AB351" s="291"/>
      <c r="AC351" s="291"/>
      <c r="AD351" s="291"/>
      <c r="AE351" s="292">
        <v>233</v>
      </c>
      <c r="AF351" s="293" t="s">
        <v>134</v>
      </c>
      <c r="AG351" s="293">
        <v>3.2</v>
      </c>
      <c r="AH351" s="293">
        <v>214</v>
      </c>
      <c r="AI351" s="294">
        <v>745.6</v>
      </c>
      <c r="AJ351" s="294">
        <v>745.6</v>
      </c>
      <c r="AK351" s="294">
        <v>0</v>
      </c>
      <c r="AL351" s="292">
        <v>49862</v>
      </c>
      <c r="AM351" s="292">
        <v>0</v>
      </c>
      <c r="AN351" s="68" t="s">
        <v>1941</v>
      </c>
      <c r="AO351" s="1133" t="str">
        <f>日報入力!B351</f>
        <v>松尾</v>
      </c>
      <c r="AP351" s="68" t="str">
        <f>IF(日報入力!AQ351,日報入力!BA351,"")</f>
        <v/>
      </c>
      <c r="AQ351" s="68" t="str">
        <f>IF(日報入力!AR351,日報入力!BB351,"")</f>
        <v/>
      </c>
      <c r="AR351" s="68" t="str">
        <f>IF(日報入力!AS351,"N勤","")</f>
        <v/>
      </c>
      <c r="AS351" s="295">
        <f t="shared" si="27"/>
        <v>0</v>
      </c>
      <c r="AT351" s="439">
        <f>日報入力!AY351</f>
        <v>100</v>
      </c>
      <c r="AU351" s="518">
        <f>IF(日報入力!G351,G351*60/E351,"")</f>
        <v>99.914163090128753</v>
      </c>
      <c r="AV351" s="528" t="str">
        <f>IF(日報入力!AT351,日報入力!AT351,"")</f>
        <v/>
      </c>
      <c r="AW351" s="529" t="str">
        <f>IF(日報入力!AT351,AE351/日報入力!AT351,"")</f>
        <v/>
      </c>
      <c r="AX351" s="530">
        <f>IF(1&lt;日報集計!AT351,AT351/(((F351-I351-J351-N351-O351)*60)/(E351)),"")</f>
        <v>1.0008591065292096</v>
      </c>
      <c r="AY351" s="664">
        <f>IF(日報入力!H351,AT351/(((F351-J351)*60)/E351),"")</f>
        <v>1.0008591065292096</v>
      </c>
      <c r="AZ351" s="664">
        <f>IF(日報入力!I351,AT351/((G351*60)/E351),"")</f>
        <v>1.0008591065292096</v>
      </c>
      <c r="BA351" s="296">
        <f>IF(日報入力!G351,G351/F351,"")</f>
        <v>1</v>
      </c>
      <c r="BB351" s="386">
        <f t="shared" si="28"/>
        <v>7710.6185567010307</v>
      </c>
      <c r="BC351" s="386">
        <f t="shared" si="29"/>
        <v>22030.338733431519</v>
      </c>
      <c r="BD351" s="80">
        <f>日報入力!AU351</f>
        <v>0</v>
      </c>
      <c r="BE351" s="534" t="str">
        <f>IF(日報入力!AV351,日報入力!AV351,"")</f>
        <v/>
      </c>
      <c r="BF351" s="534" t="str">
        <f>IF(日報入力!AW351,日報入力!AW351,"")</f>
        <v/>
      </c>
      <c r="BG351" s="398">
        <f>IF(日報入力!G351,日報入力!K351*日報入力!D351*日報入力!BC351,"")</f>
        <v>13.048</v>
      </c>
    </row>
    <row r="352" spans="1:59" ht="20.25" hidden="1" customHeight="1" x14ac:dyDescent="0.15">
      <c r="A352" s="302">
        <v>44447</v>
      </c>
      <c r="B352" s="291">
        <v>33</v>
      </c>
      <c r="C352" s="291">
        <v>8</v>
      </c>
      <c r="D352" s="291">
        <v>3023</v>
      </c>
      <c r="E352" s="291">
        <v>32</v>
      </c>
      <c r="F352" s="291">
        <v>320</v>
      </c>
      <c r="G352" s="291">
        <v>320</v>
      </c>
      <c r="H352" s="291">
        <v>112</v>
      </c>
      <c r="I352" s="291"/>
      <c r="J352" s="291"/>
      <c r="K352" s="291"/>
      <c r="L352" s="291"/>
      <c r="M352" s="291"/>
      <c r="N352" s="291"/>
      <c r="O352" s="291"/>
      <c r="P352" s="291"/>
      <c r="Q352" s="291"/>
      <c r="R352" s="291"/>
      <c r="S352" s="291"/>
      <c r="T352" s="291"/>
      <c r="U352" s="291"/>
      <c r="V352" s="378">
        <v>0</v>
      </c>
      <c r="W352" s="291"/>
      <c r="X352" s="291"/>
      <c r="Y352" s="291"/>
      <c r="Z352" s="291"/>
      <c r="AA352" s="291"/>
      <c r="AB352" s="291"/>
      <c r="AC352" s="291"/>
      <c r="AD352" s="291"/>
      <c r="AE352" s="292">
        <v>32</v>
      </c>
      <c r="AF352" s="293" t="s">
        <v>1372</v>
      </c>
      <c r="AG352" s="293">
        <v>16</v>
      </c>
      <c r="AH352" s="293">
        <v>841.6</v>
      </c>
      <c r="AI352" s="294">
        <v>512</v>
      </c>
      <c r="AJ352" s="294">
        <v>512</v>
      </c>
      <c r="AK352" s="294">
        <v>0</v>
      </c>
      <c r="AL352" s="292">
        <v>26931.200000000001</v>
      </c>
      <c r="AM352" s="292">
        <v>0</v>
      </c>
      <c r="AN352" s="68" t="s">
        <v>1494</v>
      </c>
      <c r="AO352" s="1133" t="str">
        <f>日報入力!B352</f>
        <v>松尾</v>
      </c>
      <c r="AP352" s="68" t="str">
        <f>IF(日報入力!AQ352,日報入力!BA352,"")</f>
        <v/>
      </c>
      <c r="AQ352" s="68" t="str">
        <f>IF(日報入力!AR352,日報入力!BB352,"")</f>
        <v/>
      </c>
      <c r="AR352" s="68" t="str">
        <f>IF(日報入力!AS352,"N勤","")</f>
        <v/>
      </c>
      <c r="AS352" s="295">
        <f t="shared" si="27"/>
        <v>0</v>
      </c>
      <c r="AT352" s="439">
        <f>日報入力!AY352</f>
        <v>360</v>
      </c>
      <c r="AU352" s="518">
        <f>IF(日報入力!G352,G352*60/E352,"")</f>
        <v>600</v>
      </c>
      <c r="AV352" s="528" t="str">
        <f>IF(日報入力!AT352,日報入力!AT352,"")</f>
        <v/>
      </c>
      <c r="AW352" s="529" t="str">
        <f>IF(日報入力!AT352,AE352/日報入力!AT352,"")</f>
        <v/>
      </c>
      <c r="AX352" s="530">
        <f>IF(1&lt;日報集計!AT352,AT352/(((F352-I352-J352-N352-O352)*60)/(E352)),"")</f>
        <v>0.6</v>
      </c>
      <c r="AY352" s="664">
        <f>IF(日報入力!H352,AT352/(((F352-J352)*60)/E352),"")</f>
        <v>0.6</v>
      </c>
      <c r="AZ352" s="664">
        <f>IF(日報入力!I352,AT352/((G352*60)/E352),"")</f>
        <v>0.6</v>
      </c>
      <c r="BA352" s="296">
        <f>IF(日報入力!G352,G352/F352,"")</f>
        <v>1</v>
      </c>
      <c r="BB352" s="386">
        <f t="shared" si="28"/>
        <v>5049.5999999999995</v>
      </c>
      <c r="BC352" s="386">
        <f t="shared" si="29"/>
        <v>14427.428571428571</v>
      </c>
      <c r="BD352" s="80">
        <f>日報入力!AU352</f>
        <v>0</v>
      </c>
      <c r="BE352" s="534" t="str">
        <f>IF(日報入力!AV352,日報入力!AV352,"")</f>
        <v/>
      </c>
      <c r="BF352" s="534" t="str">
        <f>IF(日報入力!AW352,日報入力!AW352,"")</f>
        <v/>
      </c>
      <c r="BG352" s="398">
        <f>IF(日報入力!G352,日報入力!K352*日報入力!D352*日報入力!BC352,"")</f>
        <v>0</v>
      </c>
    </row>
    <row r="353" spans="1:59" ht="20.25" hidden="1" customHeight="1" x14ac:dyDescent="0.15">
      <c r="A353" s="302">
        <v>44447</v>
      </c>
      <c r="B353" s="291">
        <v>34</v>
      </c>
      <c r="C353" s="291">
        <v>8</v>
      </c>
      <c r="D353" s="291">
        <v>3041</v>
      </c>
      <c r="E353" s="291">
        <v>239</v>
      </c>
      <c r="F353" s="291">
        <v>398</v>
      </c>
      <c r="G353" s="291">
        <v>398</v>
      </c>
      <c r="H353" s="291">
        <v>139.29999999999998</v>
      </c>
      <c r="I353" s="291"/>
      <c r="J353" s="291"/>
      <c r="K353" s="291"/>
      <c r="L353" s="291"/>
      <c r="M353" s="291"/>
      <c r="N353" s="291"/>
      <c r="O353" s="291"/>
      <c r="P353" s="291"/>
      <c r="Q353" s="291"/>
      <c r="R353" s="291"/>
      <c r="S353" s="291"/>
      <c r="T353" s="291"/>
      <c r="U353" s="291"/>
      <c r="V353" s="378">
        <v>0</v>
      </c>
      <c r="W353" s="291"/>
      <c r="X353" s="291"/>
      <c r="Y353" s="291"/>
      <c r="Z353" s="291"/>
      <c r="AA353" s="291"/>
      <c r="AB353" s="291"/>
      <c r="AC353" s="291"/>
      <c r="AD353" s="291"/>
      <c r="AE353" s="292">
        <v>239</v>
      </c>
      <c r="AF353" s="293" t="s">
        <v>134</v>
      </c>
      <c r="AG353" s="293">
        <v>1.9</v>
      </c>
      <c r="AH353" s="293">
        <v>123.19999999999999</v>
      </c>
      <c r="AI353" s="294">
        <v>454.09999999999997</v>
      </c>
      <c r="AJ353" s="294">
        <v>454.09999999999997</v>
      </c>
      <c r="AK353" s="294">
        <v>0</v>
      </c>
      <c r="AL353" s="292">
        <v>29444.799999999996</v>
      </c>
      <c r="AM353" s="292">
        <v>0</v>
      </c>
      <c r="AN353" s="68" t="s">
        <v>1926</v>
      </c>
      <c r="AO353" s="1133" t="str">
        <f>日報入力!B353</f>
        <v>松尾</v>
      </c>
      <c r="AP353" s="68" t="str">
        <f>IF(日報入力!AQ353,日報入力!BA353,"")</f>
        <v/>
      </c>
      <c r="AQ353" s="68" t="str">
        <f>IF(日報入力!AR353,日報入力!BB353,"")</f>
        <v/>
      </c>
      <c r="AR353" s="68" t="str">
        <f>IF(日報入力!AS353,"N勤","")</f>
        <v/>
      </c>
      <c r="AS353" s="295">
        <f t="shared" si="27"/>
        <v>0</v>
      </c>
      <c r="AT353" s="439">
        <f>日報入力!AY353</f>
        <v>100</v>
      </c>
      <c r="AU353" s="518">
        <f>IF(日報入力!G353,G353*60/E353,"")</f>
        <v>99.9163179916318</v>
      </c>
      <c r="AV353" s="528" t="str">
        <f>IF(日報入力!AT353,日報入力!AT353,"")</f>
        <v/>
      </c>
      <c r="AW353" s="529" t="str">
        <f>IF(日報入力!AT353,AE353/日報入力!AT353,"")</f>
        <v/>
      </c>
      <c r="AX353" s="530">
        <f>IF(1&lt;日報集計!AT353,AT353/(((F353-I353-J353-N353-O353)*60)/(E353)),"")</f>
        <v>1.0008375209380234</v>
      </c>
      <c r="AY353" s="664">
        <f>IF(日報入力!H353,AT353/(((F353-J353)*60)/E353),"")</f>
        <v>1.0008375209380234</v>
      </c>
      <c r="AZ353" s="664">
        <f>IF(日報入力!I353,AT353/((G353*60)/E353),"")</f>
        <v>1.0008375209380234</v>
      </c>
      <c r="BA353" s="296">
        <f>IF(日報入力!G353,G353/F353,"")</f>
        <v>1</v>
      </c>
      <c r="BB353" s="386">
        <f t="shared" si="28"/>
        <v>4438.9145728643207</v>
      </c>
      <c r="BC353" s="386">
        <f t="shared" si="29"/>
        <v>12682.613065326634</v>
      </c>
      <c r="BD353" s="80">
        <f>日報入力!AU353</f>
        <v>0</v>
      </c>
      <c r="BE353" s="534" t="str">
        <f>IF(日報入力!AV353,日報入力!AV353,"")</f>
        <v/>
      </c>
      <c r="BF353" s="534" t="str">
        <f>IF(日報入力!AW353,日報入力!AW353,"")</f>
        <v/>
      </c>
      <c r="BG353" s="398">
        <f>IF(日報入力!G353,日報入力!K353*日報入力!D353*日報入力!BC353,"")</f>
        <v>11.950000000000001</v>
      </c>
    </row>
    <row r="354" spans="1:59" ht="20.25" hidden="1" customHeight="1" x14ac:dyDescent="0.15">
      <c r="A354" s="302">
        <v>44447</v>
      </c>
      <c r="B354" s="291">
        <v>997</v>
      </c>
      <c r="C354" s="291">
        <v>1</v>
      </c>
      <c r="D354" s="291">
        <v>916</v>
      </c>
      <c r="E354" s="291">
        <v>12</v>
      </c>
      <c r="F354" s="291">
        <v>40</v>
      </c>
      <c r="G354" s="291">
        <v>40</v>
      </c>
      <c r="H354" s="291">
        <v>40</v>
      </c>
      <c r="I354" s="291"/>
      <c r="J354" s="291"/>
      <c r="K354" s="291"/>
      <c r="L354" s="291"/>
      <c r="M354" s="291"/>
      <c r="N354" s="291"/>
      <c r="O354" s="291"/>
      <c r="P354" s="291"/>
      <c r="Q354" s="291"/>
      <c r="R354" s="291"/>
      <c r="S354" s="291"/>
      <c r="T354" s="291"/>
      <c r="U354" s="291"/>
      <c r="V354" s="378">
        <v>0</v>
      </c>
      <c r="W354" s="291"/>
      <c r="X354" s="291"/>
      <c r="Y354" s="291"/>
      <c r="Z354" s="291"/>
      <c r="AA354" s="291"/>
      <c r="AB354" s="291"/>
      <c r="AC354" s="291"/>
      <c r="AD354" s="291"/>
      <c r="AE354" s="292">
        <v>12</v>
      </c>
      <c r="AF354" s="293">
        <v>0</v>
      </c>
      <c r="AG354" s="293">
        <v>0</v>
      </c>
      <c r="AH354" s="293">
        <v>330</v>
      </c>
      <c r="AI354" s="294">
        <v>0</v>
      </c>
      <c r="AJ354" s="294">
        <v>0</v>
      </c>
      <c r="AK354" s="294">
        <v>0</v>
      </c>
      <c r="AL354" s="292">
        <v>3960</v>
      </c>
      <c r="AM354" s="292">
        <v>0</v>
      </c>
      <c r="AN354" s="68" t="s">
        <v>1500</v>
      </c>
      <c r="AO354" s="1133" t="str">
        <f>日報入力!B354</f>
        <v>吉田</v>
      </c>
      <c r="AP354" s="68" t="str">
        <f>IF(日報入力!AQ354,日報入力!BA354,"")</f>
        <v/>
      </c>
      <c r="AQ354" s="68" t="str">
        <f>IF(日報入力!AR354,日報入力!BB354,"")</f>
        <v/>
      </c>
      <c r="AR354" s="68" t="str">
        <f>IF(日報入力!AS354,"N勤","")</f>
        <v/>
      </c>
      <c r="AS354" s="295">
        <f t="shared" si="27"/>
        <v>0</v>
      </c>
      <c r="AT354" s="439">
        <f>日報入力!AY354</f>
        <v>180</v>
      </c>
      <c r="AU354" s="518">
        <f>IF(日報入力!G354,G354*60/E354,"")</f>
        <v>200</v>
      </c>
      <c r="AV354" s="528" t="str">
        <f>IF(日報入力!AT354,日報入力!AT354,"")</f>
        <v/>
      </c>
      <c r="AW354" s="529" t="str">
        <f>IF(日報入力!AT354,AE354/日報入力!AT354,"")</f>
        <v/>
      </c>
      <c r="AX354" s="530">
        <f>IF(1&lt;日報集計!AT354,AT354/(((F354-I354-J354-N354-O354)*60)/(E354)),"")</f>
        <v>0.9</v>
      </c>
      <c r="AY354" s="664">
        <f>IF(日報入力!H354,AT354/(((F354-J354)*60)/E354),"")</f>
        <v>0.9</v>
      </c>
      <c r="AZ354" s="664">
        <f>IF(日報入力!I354,AT354/((G354*60)/E354),"")</f>
        <v>0.9</v>
      </c>
      <c r="BA354" s="296">
        <f>IF(日報入力!G354,G354/F354,"")</f>
        <v>1</v>
      </c>
      <c r="BB354" s="386">
        <f t="shared" si="28"/>
        <v>5940</v>
      </c>
      <c r="BC354" s="386">
        <f t="shared" si="29"/>
        <v>5940</v>
      </c>
      <c r="BD354" s="80">
        <f>日報入力!AU354</f>
        <v>0</v>
      </c>
      <c r="BE354" s="534" t="str">
        <f>IF(日報入力!AV354,日報入力!AV354,"")</f>
        <v/>
      </c>
      <c r="BF354" s="534" t="str">
        <f>IF(日報入力!AW354,日報入力!AW354,"")</f>
        <v/>
      </c>
      <c r="BG354" s="398">
        <f>IF(日報入力!G354,日報入力!K354*日報入力!D354*日報入力!BC354,"")</f>
        <v>0</v>
      </c>
    </row>
    <row r="355" spans="1:59" ht="20.25" hidden="1" customHeight="1" x14ac:dyDescent="0.15">
      <c r="A355" s="302">
        <v>44447</v>
      </c>
      <c r="B355" s="291">
        <v>997</v>
      </c>
      <c r="C355" s="291">
        <v>1</v>
      </c>
      <c r="D355" s="291">
        <v>991</v>
      </c>
      <c r="E355" s="291">
        <v>0</v>
      </c>
      <c r="F355" s="291">
        <v>170</v>
      </c>
      <c r="G355" s="291">
        <v>140</v>
      </c>
      <c r="H355" s="291">
        <v>170</v>
      </c>
      <c r="I355" s="291"/>
      <c r="J355" s="291"/>
      <c r="K355" s="291"/>
      <c r="L355" s="291"/>
      <c r="M355" s="291"/>
      <c r="N355" s="291"/>
      <c r="O355" s="291"/>
      <c r="P355" s="291"/>
      <c r="Q355" s="291"/>
      <c r="R355" s="291"/>
      <c r="S355" s="291"/>
      <c r="T355" s="291">
        <v>30</v>
      </c>
      <c r="U355" s="291"/>
      <c r="V355" s="378">
        <v>0</v>
      </c>
      <c r="W355" s="291"/>
      <c r="X355" s="291"/>
      <c r="Y355" s="291"/>
      <c r="Z355" s="291"/>
      <c r="AA355" s="291"/>
      <c r="AB355" s="291"/>
      <c r="AC355" s="291"/>
      <c r="AD355" s="291"/>
      <c r="AE355" s="292">
        <v>0</v>
      </c>
      <c r="AF355" s="293">
        <v>0</v>
      </c>
      <c r="AG355" s="293">
        <v>0</v>
      </c>
      <c r="AH355" s="293">
        <v>0</v>
      </c>
      <c r="AI355" s="294">
        <v>0</v>
      </c>
      <c r="AJ355" s="294">
        <v>0</v>
      </c>
      <c r="AK355" s="294">
        <v>0</v>
      </c>
      <c r="AL355" s="292">
        <v>0</v>
      </c>
      <c r="AM355" s="292">
        <v>0</v>
      </c>
      <c r="AN355" s="68" t="s">
        <v>1475</v>
      </c>
      <c r="AO355" s="1133" t="str">
        <f>日報入力!B355</f>
        <v>吉田</v>
      </c>
      <c r="AP355" s="68" t="str">
        <f>IF(日報入力!AQ355,日報入力!BA355,"")</f>
        <v/>
      </c>
      <c r="AQ355" s="68" t="str">
        <f>IF(日報入力!AR355,日報入力!BB355,"")</f>
        <v/>
      </c>
      <c r="AR355" s="68" t="str">
        <f>IF(日報入力!AS355,"N勤","")</f>
        <v/>
      </c>
      <c r="AS355" s="295" t="e">
        <f t="shared" si="27"/>
        <v>#DIV/0!</v>
      </c>
      <c r="AT355" s="439">
        <f>日報入力!AY355</f>
        <v>0</v>
      </c>
      <c r="AU355" s="518" t="e">
        <f>IF(日報入力!G355,G355*60/E355,"")</f>
        <v>#DIV/0!</v>
      </c>
      <c r="AV355" s="528" t="str">
        <f>IF(日報入力!AT355,日報入力!AT355,"")</f>
        <v/>
      </c>
      <c r="AW355" s="529" t="str">
        <f>IF(日報入力!AT355,AE355/日報入力!AT355,"")</f>
        <v/>
      </c>
      <c r="AX355" s="530" t="str">
        <f>IF(1&lt;日報集計!AT355,AT355/(((F355-I355-J355-N355-O355)*60)/(E355)),"")</f>
        <v/>
      </c>
      <c r="AY355" s="664" t="e">
        <f>IF(日報入力!H355,AT355/(((F355-J355)*60)/E355),"")</f>
        <v>#DIV/0!</v>
      </c>
      <c r="AZ355" s="664" t="e">
        <f>IF(日報入力!I355,AT355/((G355*60)/E355),"")</f>
        <v>#DIV/0!</v>
      </c>
      <c r="BA355" s="296">
        <f>IF(日報入力!G355,G355/F355,"")</f>
        <v>0.82352941176470584</v>
      </c>
      <c r="BB355" s="386">
        <f t="shared" si="28"/>
        <v>0</v>
      </c>
      <c r="BC355" s="386">
        <f t="shared" si="29"/>
        <v>0</v>
      </c>
      <c r="BD355" s="80">
        <f>日報入力!AU355</f>
        <v>0</v>
      </c>
      <c r="BE355" s="534" t="str">
        <f>IF(日報入力!AV355,日報入力!AV355,"")</f>
        <v/>
      </c>
      <c r="BF355" s="534" t="str">
        <f>IF(日報入力!AW355,日報入力!AW355,"")</f>
        <v/>
      </c>
      <c r="BG355" s="398">
        <f>IF(日報入力!G355,日報入力!K355*日報入力!D355*日報入力!BC355,"")</f>
        <v>0</v>
      </c>
    </row>
    <row r="356" spans="1:59" ht="20.25" hidden="1" customHeight="1" x14ac:dyDescent="0.15">
      <c r="A356" s="302">
        <v>44447</v>
      </c>
      <c r="B356" s="291">
        <v>51</v>
      </c>
      <c r="C356" s="291">
        <v>2</v>
      </c>
      <c r="D356" s="291">
        <v>953</v>
      </c>
      <c r="E356" s="291">
        <v>0</v>
      </c>
      <c r="F356" s="291">
        <v>465</v>
      </c>
      <c r="G356" s="291">
        <v>465</v>
      </c>
      <c r="H356" s="291">
        <v>465</v>
      </c>
      <c r="I356" s="291"/>
      <c r="J356" s="291"/>
      <c r="K356" s="291"/>
      <c r="L356" s="291"/>
      <c r="M356" s="291"/>
      <c r="N356" s="291"/>
      <c r="O356" s="291"/>
      <c r="P356" s="291"/>
      <c r="Q356" s="291"/>
      <c r="R356" s="291"/>
      <c r="S356" s="291"/>
      <c r="T356" s="291"/>
      <c r="U356" s="291"/>
      <c r="V356" s="378">
        <v>0</v>
      </c>
      <c r="W356" s="291"/>
      <c r="X356" s="291"/>
      <c r="Y356" s="291"/>
      <c r="Z356" s="291"/>
      <c r="AA356" s="291"/>
      <c r="AB356" s="291"/>
      <c r="AC356" s="291"/>
      <c r="AD356" s="291"/>
      <c r="AE356" s="292">
        <v>0</v>
      </c>
      <c r="AF356" s="293">
        <v>0</v>
      </c>
      <c r="AG356" s="293">
        <v>0</v>
      </c>
      <c r="AH356" s="293">
        <v>0</v>
      </c>
      <c r="AI356" s="294">
        <v>0</v>
      </c>
      <c r="AJ356" s="294">
        <v>0</v>
      </c>
      <c r="AK356" s="294">
        <v>0</v>
      </c>
      <c r="AL356" s="292">
        <v>0</v>
      </c>
      <c r="AM356" s="292">
        <v>0</v>
      </c>
      <c r="AN356" s="68" t="s">
        <v>1472</v>
      </c>
      <c r="AO356" s="68" t="s">
        <v>1106</v>
      </c>
      <c r="AP356" s="68" t="str">
        <f>IF(日報入力!AQ356,日報入力!BA356,"")</f>
        <v/>
      </c>
      <c r="AQ356" s="68" t="str">
        <f>IF(日報入力!AR356,日報入力!BB356,"")</f>
        <v/>
      </c>
      <c r="AR356" s="68" t="str">
        <f>IF(日報入力!AS356,"N勤","")</f>
        <v/>
      </c>
      <c r="AS356" s="295" t="e">
        <f t="shared" si="27"/>
        <v>#DIV/0!</v>
      </c>
      <c r="AT356" s="439">
        <f>日報入力!AY356</f>
        <v>0</v>
      </c>
      <c r="AU356" s="518" t="e">
        <f>IF(日報入力!G356,G356*60/E356,"")</f>
        <v>#DIV/0!</v>
      </c>
      <c r="AV356" s="528" t="str">
        <f>IF(日報入力!AT356,日報入力!AT356,"")</f>
        <v/>
      </c>
      <c r="AW356" s="529" t="str">
        <f>IF(日報入力!AT356,AE356/日報入力!AT356,"")</f>
        <v/>
      </c>
      <c r="AX356" s="530" t="str">
        <f>IF(1&lt;日報集計!AT356,AT356/(((F356-I356-J356-N356-O356)*60)/(E356)),"")</f>
        <v/>
      </c>
      <c r="AY356" s="664" t="e">
        <f>IF(日報入力!H356,AT356/(((F356-J356)*60)/E356),"")</f>
        <v>#DIV/0!</v>
      </c>
      <c r="AZ356" s="664" t="e">
        <f>IF(日報入力!I356,AT356/((G356*60)/E356),"")</f>
        <v>#DIV/0!</v>
      </c>
      <c r="BA356" s="296">
        <f>IF(日報入力!G356,G356/F356,"")</f>
        <v>1</v>
      </c>
      <c r="BB356" s="386">
        <f t="shared" si="28"/>
        <v>0</v>
      </c>
      <c r="BC356" s="386">
        <f t="shared" si="29"/>
        <v>0</v>
      </c>
      <c r="BD356" s="80">
        <f>日報入力!AU356</f>
        <v>0</v>
      </c>
      <c r="BE356" s="534" t="str">
        <f>IF(日報入力!AV356,日報入力!AV356,"")</f>
        <v/>
      </c>
      <c r="BF356" s="534" t="str">
        <f>IF(日報入力!AW356,日報入力!AW356,"")</f>
        <v/>
      </c>
      <c r="BG356" s="398">
        <f>IF(日報入力!G356,日報入力!K356*日報入力!D356*日報入力!BC356,"")</f>
        <v>0</v>
      </c>
    </row>
    <row r="357" spans="1:59" ht="20.25" hidden="1" customHeight="1" x14ac:dyDescent="0.15">
      <c r="A357" s="302">
        <v>44447</v>
      </c>
      <c r="B357" s="291">
        <v>51</v>
      </c>
      <c r="C357" s="291">
        <v>9</v>
      </c>
      <c r="D357" s="291">
        <v>953</v>
      </c>
      <c r="E357" s="291">
        <v>0</v>
      </c>
      <c r="F357" s="291">
        <v>180</v>
      </c>
      <c r="G357" s="291">
        <v>180</v>
      </c>
      <c r="H357" s="291">
        <v>180</v>
      </c>
      <c r="I357" s="291"/>
      <c r="J357" s="291"/>
      <c r="K357" s="291"/>
      <c r="L357" s="291"/>
      <c r="M357" s="291"/>
      <c r="N357" s="291"/>
      <c r="O357" s="291"/>
      <c r="P357" s="291"/>
      <c r="Q357" s="291"/>
      <c r="R357" s="291"/>
      <c r="S357" s="291"/>
      <c r="T357" s="291"/>
      <c r="U357" s="291"/>
      <c r="V357" s="378">
        <v>0</v>
      </c>
      <c r="W357" s="291"/>
      <c r="X357" s="291"/>
      <c r="Y357" s="291"/>
      <c r="Z357" s="291"/>
      <c r="AA357" s="291"/>
      <c r="AB357" s="291"/>
      <c r="AC357" s="291"/>
      <c r="AD357" s="291"/>
      <c r="AE357" s="292">
        <v>0</v>
      </c>
      <c r="AF357" s="293">
        <v>0</v>
      </c>
      <c r="AG357" s="293">
        <v>0</v>
      </c>
      <c r="AH357" s="293">
        <v>0</v>
      </c>
      <c r="AI357" s="294">
        <v>0</v>
      </c>
      <c r="AJ357" s="294">
        <v>0</v>
      </c>
      <c r="AK357" s="294">
        <v>0</v>
      </c>
      <c r="AL357" s="292">
        <v>0</v>
      </c>
      <c r="AM357" s="292">
        <v>0</v>
      </c>
      <c r="AN357" s="68" t="s">
        <v>1472</v>
      </c>
      <c r="AO357" s="68" t="s">
        <v>1106</v>
      </c>
      <c r="AP357" s="68" t="str">
        <f>IF(日報入力!AQ357,日報入力!BA357,"")</f>
        <v/>
      </c>
      <c r="AQ357" s="68" t="str">
        <f>IF(日報入力!AR357,日報入力!BB357,"")</f>
        <v/>
      </c>
      <c r="AR357" s="68" t="str">
        <f>IF(日報入力!AS357,"N勤","")</f>
        <v/>
      </c>
      <c r="AS357" s="295" t="e">
        <f t="shared" si="27"/>
        <v>#DIV/0!</v>
      </c>
      <c r="AT357" s="439">
        <f>日報入力!AY357</f>
        <v>0</v>
      </c>
      <c r="AU357" s="518" t="e">
        <f>IF(日報入力!G357,G357*60/E357,"")</f>
        <v>#DIV/0!</v>
      </c>
      <c r="AV357" s="528" t="str">
        <f>IF(日報入力!AT357,日報入力!AT357,"")</f>
        <v/>
      </c>
      <c r="AW357" s="529" t="str">
        <f>IF(日報入力!AT357,AE357/日報入力!AT357,"")</f>
        <v/>
      </c>
      <c r="AX357" s="530" t="str">
        <f>IF(1&lt;日報集計!AT357,AT357/(((F357-I357-J357-N357-O357)*60)/(E357)),"")</f>
        <v/>
      </c>
      <c r="AY357" s="664" t="e">
        <f>IF(日報入力!H357,AT357/(((F357-J357)*60)/E357),"")</f>
        <v>#DIV/0!</v>
      </c>
      <c r="AZ357" s="664" t="e">
        <f>IF(日報入力!I357,AT357/((G357*60)/E357),"")</f>
        <v>#DIV/0!</v>
      </c>
      <c r="BA357" s="296">
        <f>IF(日報入力!G357,G357/F357,"")</f>
        <v>1</v>
      </c>
      <c r="BB357" s="386">
        <f t="shared" si="28"/>
        <v>0</v>
      </c>
      <c r="BC357" s="386">
        <f t="shared" si="29"/>
        <v>0</v>
      </c>
      <c r="BD357" s="80">
        <f>日報入力!AU357</f>
        <v>0</v>
      </c>
      <c r="BE357" s="534" t="str">
        <f>IF(日報入力!AV357,日報入力!AV357,"")</f>
        <v/>
      </c>
      <c r="BF357" s="534" t="str">
        <f>IF(日報入力!AW357,日報入力!AW357,"")</f>
        <v/>
      </c>
      <c r="BG357" s="398">
        <f>IF(日報入力!G357,日報入力!K357*日報入力!D357*日報入力!BC357,"")</f>
        <v>0</v>
      </c>
    </row>
    <row r="358" spans="1:59" ht="20.25" hidden="1" customHeight="1" x14ac:dyDescent="0.15">
      <c r="A358" s="302">
        <v>44447</v>
      </c>
      <c r="B358" s="291">
        <v>51</v>
      </c>
      <c r="C358" s="291">
        <v>24</v>
      </c>
      <c r="D358" s="291">
        <v>953</v>
      </c>
      <c r="E358" s="291">
        <v>0</v>
      </c>
      <c r="F358" s="291">
        <v>120</v>
      </c>
      <c r="G358" s="291">
        <v>120</v>
      </c>
      <c r="H358" s="291">
        <v>120</v>
      </c>
      <c r="I358" s="291"/>
      <c r="J358" s="291"/>
      <c r="K358" s="291"/>
      <c r="L358" s="291"/>
      <c r="M358" s="291"/>
      <c r="N358" s="291"/>
      <c r="O358" s="291"/>
      <c r="P358" s="291"/>
      <c r="Q358" s="291"/>
      <c r="R358" s="291"/>
      <c r="S358" s="291"/>
      <c r="T358" s="291"/>
      <c r="U358" s="291"/>
      <c r="V358" s="378">
        <v>0</v>
      </c>
      <c r="W358" s="291"/>
      <c r="X358" s="291"/>
      <c r="Y358" s="291"/>
      <c r="Z358" s="291"/>
      <c r="AA358" s="291"/>
      <c r="AB358" s="291"/>
      <c r="AC358" s="291"/>
      <c r="AD358" s="291"/>
      <c r="AE358" s="292">
        <v>0</v>
      </c>
      <c r="AF358" s="293">
        <v>0</v>
      </c>
      <c r="AG358" s="293">
        <v>0</v>
      </c>
      <c r="AH358" s="293">
        <v>0</v>
      </c>
      <c r="AI358" s="294">
        <v>0</v>
      </c>
      <c r="AJ358" s="294">
        <v>0</v>
      </c>
      <c r="AK358" s="294">
        <v>0</v>
      </c>
      <c r="AL358" s="292">
        <v>0</v>
      </c>
      <c r="AM358" s="292">
        <v>0</v>
      </c>
      <c r="AN358" s="68" t="s">
        <v>1472</v>
      </c>
      <c r="AO358" s="68" t="s">
        <v>1106</v>
      </c>
      <c r="AP358" s="68" t="str">
        <f>IF(日報入力!AQ358,日報入力!BA358,"")</f>
        <v/>
      </c>
      <c r="AQ358" s="68" t="str">
        <f>IF(日報入力!AR358,日報入力!BB358,"")</f>
        <v/>
      </c>
      <c r="AR358" s="68" t="str">
        <f>IF(日報入力!AS358,"N勤","")</f>
        <v/>
      </c>
      <c r="AS358" s="295" t="e">
        <f t="shared" si="27"/>
        <v>#DIV/0!</v>
      </c>
      <c r="AT358" s="439">
        <f>日報入力!AY358</f>
        <v>0</v>
      </c>
      <c r="AU358" s="518" t="e">
        <f>IF(日報入力!G358,G358*60/E358,"")</f>
        <v>#DIV/0!</v>
      </c>
      <c r="AV358" s="528" t="str">
        <f>IF(日報入力!AT358,日報入力!AT358,"")</f>
        <v/>
      </c>
      <c r="AW358" s="529" t="str">
        <f>IF(日報入力!AT358,AE358/日報入力!AT358,"")</f>
        <v/>
      </c>
      <c r="AX358" s="530" t="str">
        <f>IF(1&lt;日報集計!AT358,AT358/(((F358-I358-J358-N358-O358)*60)/(E358)),"")</f>
        <v/>
      </c>
      <c r="AY358" s="664" t="e">
        <f>IF(日報入力!H358,AT358/(((F358-J358)*60)/E358),"")</f>
        <v>#DIV/0!</v>
      </c>
      <c r="AZ358" s="664" t="e">
        <f>IF(日報入力!I358,AT358/((G358*60)/E358),"")</f>
        <v>#DIV/0!</v>
      </c>
      <c r="BA358" s="296">
        <f>IF(日報入力!G358,G358/F358,"")</f>
        <v>1</v>
      </c>
      <c r="BB358" s="386">
        <f t="shared" si="28"/>
        <v>0</v>
      </c>
      <c r="BC358" s="386">
        <f t="shared" si="29"/>
        <v>0</v>
      </c>
      <c r="BD358" s="80">
        <f>日報入力!AU358</f>
        <v>0</v>
      </c>
      <c r="BE358" s="534" t="str">
        <f>IF(日報入力!AV358,日報入力!AV358,"")</f>
        <v/>
      </c>
      <c r="BF358" s="534" t="str">
        <f>IF(日報入力!AW358,日報入力!AW358,"")</f>
        <v/>
      </c>
      <c r="BG358" s="398">
        <f>IF(日報入力!G358,日報入力!K358*日報入力!D358*日報入力!BC358,"")</f>
        <v>0</v>
      </c>
    </row>
    <row r="359" spans="1:59" ht="20.25" hidden="1" customHeight="1" x14ac:dyDescent="0.15">
      <c r="A359" s="302">
        <v>44448</v>
      </c>
      <c r="B359" s="291">
        <v>997</v>
      </c>
      <c r="C359" s="291">
        <v>33</v>
      </c>
      <c r="D359" s="291">
        <v>923</v>
      </c>
      <c r="E359" s="291">
        <v>330</v>
      </c>
      <c r="F359" s="291">
        <v>180</v>
      </c>
      <c r="G359" s="291">
        <v>180</v>
      </c>
      <c r="H359" s="291">
        <v>360</v>
      </c>
      <c r="I359" s="291"/>
      <c r="J359" s="291"/>
      <c r="K359" s="291"/>
      <c r="L359" s="291"/>
      <c r="M359" s="291"/>
      <c r="N359" s="291"/>
      <c r="O359" s="291"/>
      <c r="P359" s="291"/>
      <c r="Q359" s="291"/>
      <c r="R359" s="291"/>
      <c r="S359" s="291"/>
      <c r="T359" s="291"/>
      <c r="U359" s="291"/>
      <c r="V359" s="378">
        <v>0</v>
      </c>
      <c r="W359" s="291"/>
      <c r="X359" s="291"/>
      <c r="Y359" s="291"/>
      <c r="Z359" s="291"/>
      <c r="AA359" s="291"/>
      <c r="AB359" s="291"/>
      <c r="AC359" s="291"/>
      <c r="AD359" s="291"/>
      <c r="AE359" s="292">
        <v>330</v>
      </c>
      <c r="AF359" s="293">
        <v>0</v>
      </c>
      <c r="AG359" s="293">
        <v>0</v>
      </c>
      <c r="AH359" s="293">
        <v>46</v>
      </c>
      <c r="AI359" s="294">
        <v>0</v>
      </c>
      <c r="AJ359" s="294">
        <v>0</v>
      </c>
      <c r="AK359" s="294">
        <v>0</v>
      </c>
      <c r="AL359" s="292">
        <v>15180</v>
      </c>
      <c r="AM359" s="292">
        <v>0</v>
      </c>
      <c r="AN359" s="68" t="s">
        <v>1820</v>
      </c>
      <c r="AO359" s="68" t="str">
        <f>日報入力!B359</f>
        <v>森山</v>
      </c>
      <c r="AP359" s="68" t="str">
        <f>IF(日報入力!AQ359,日報入力!BA359,"")</f>
        <v>竹中</v>
      </c>
      <c r="AQ359" s="68" t="str">
        <f>IF(日報入力!AR359,日報入力!BB359,"")</f>
        <v/>
      </c>
      <c r="AR359" s="68" t="str">
        <f>IF(日報入力!AS359,"N勤","")</f>
        <v/>
      </c>
      <c r="AS359" s="295">
        <f t="shared" si="27"/>
        <v>0</v>
      </c>
      <c r="AT359" s="439">
        <f>日報入力!AY359</f>
        <v>36</v>
      </c>
      <c r="AU359" s="518">
        <f>IF(日報入力!G359,G359*60/E359,"")</f>
        <v>32.727272727272727</v>
      </c>
      <c r="AV359" s="528" t="str">
        <f>IF(日報入力!AT359,日報入力!AT359,"")</f>
        <v/>
      </c>
      <c r="AW359" s="529" t="str">
        <f>IF(日報入力!AT359,AE359/日報入力!AT359,"")</f>
        <v/>
      </c>
      <c r="AX359" s="530">
        <f>IF(1&lt;日報集計!AT359,AT359/(((F359-I359-J359-N359-O359)*60)/(E359)),"")</f>
        <v>1.1000000000000001</v>
      </c>
      <c r="AY359" s="664">
        <f>IF(日報入力!H359,AT359/(((F359-J359)*60)/E359),"")</f>
        <v>1.1000000000000001</v>
      </c>
      <c r="AZ359" s="664">
        <f>IF(日報入力!I359,AT359/((G359*60)/E359),"")</f>
        <v>1.1000000000000001</v>
      </c>
      <c r="BA359" s="296">
        <f>IF(日報入力!G359,G359/F359,"")</f>
        <v>1</v>
      </c>
      <c r="BB359" s="386">
        <f t="shared" si="28"/>
        <v>5060</v>
      </c>
      <c r="BC359" s="386">
        <f t="shared" si="29"/>
        <v>2530</v>
      </c>
      <c r="BD359" s="80">
        <f>日報入力!AU359</f>
        <v>0</v>
      </c>
      <c r="BE359" s="534" t="str">
        <f>IF(日報入力!AV359,日報入力!AV359,"")</f>
        <v/>
      </c>
      <c r="BF359" s="534" t="str">
        <f>IF(日報入力!AW359,日報入力!AW359,"")</f>
        <v/>
      </c>
      <c r="BG359" s="398">
        <f>IF(日報入力!G359,日報入力!K359*日報入力!D359*日報入力!BC359,"")</f>
        <v>0</v>
      </c>
    </row>
    <row r="360" spans="1:59" ht="20.25" hidden="1" customHeight="1" x14ac:dyDescent="0.15">
      <c r="A360" s="302">
        <v>44448</v>
      </c>
      <c r="B360" s="291">
        <v>997</v>
      </c>
      <c r="C360" s="291">
        <v>82</v>
      </c>
      <c r="D360" s="291">
        <v>931</v>
      </c>
      <c r="E360" s="291">
        <v>60</v>
      </c>
      <c r="F360" s="291">
        <v>120</v>
      </c>
      <c r="G360" s="291">
        <v>120</v>
      </c>
      <c r="H360" s="291">
        <v>120</v>
      </c>
      <c r="I360" s="291"/>
      <c r="J360" s="291"/>
      <c r="K360" s="291"/>
      <c r="L360" s="291"/>
      <c r="M360" s="291"/>
      <c r="N360" s="291"/>
      <c r="O360" s="291"/>
      <c r="P360" s="291"/>
      <c r="Q360" s="291"/>
      <c r="R360" s="291"/>
      <c r="S360" s="291"/>
      <c r="T360" s="291"/>
      <c r="U360" s="291"/>
      <c r="V360" s="378">
        <v>0</v>
      </c>
      <c r="W360" s="291"/>
      <c r="X360" s="291"/>
      <c r="Y360" s="291"/>
      <c r="Z360" s="291"/>
      <c r="AA360" s="291"/>
      <c r="AB360" s="291"/>
      <c r="AC360" s="291"/>
      <c r="AD360" s="291"/>
      <c r="AE360" s="292">
        <v>60</v>
      </c>
      <c r="AF360" s="293">
        <v>0</v>
      </c>
      <c r="AG360" s="293">
        <v>0</v>
      </c>
      <c r="AH360" s="293">
        <v>150</v>
      </c>
      <c r="AI360" s="294">
        <v>0</v>
      </c>
      <c r="AJ360" s="294">
        <v>0</v>
      </c>
      <c r="AK360" s="294">
        <v>0</v>
      </c>
      <c r="AL360" s="292">
        <v>9000</v>
      </c>
      <c r="AM360" s="292">
        <v>0</v>
      </c>
      <c r="AN360" s="68" t="s">
        <v>1961</v>
      </c>
      <c r="AO360" s="68" t="str">
        <f>日報入力!B360</f>
        <v>竹中</v>
      </c>
      <c r="AP360" s="68" t="str">
        <f>IF(日報入力!AQ360,日報入力!BA360,"")</f>
        <v/>
      </c>
      <c r="AQ360" s="68" t="str">
        <f>IF(日報入力!AR360,日報入力!BB360,"")</f>
        <v/>
      </c>
      <c r="AR360" s="68" t="str">
        <f>IF(日報入力!AS360,"N勤","")</f>
        <v/>
      </c>
      <c r="AS360" s="295">
        <f t="shared" si="27"/>
        <v>0</v>
      </c>
      <c r="AT360" s="439">
        <f>日報入力!AY360</f>
        <v>120</v>
      </c>
      <c r="AU360" s="518">
        <f>IF(日報入力!G360,G360*60/E360,"")</f>
        <v>120</v>
      </c>
      <c r="AV360" s="528" t="str">
        <f>IF(日報入力!AT360,日報入力!AT360,"")</f>
        <v/>
      </c>
      <c r="AW360" s="529" t="str">
        <f>IF(日報入力!AT360,AE360/日報入力!AT360,"")</f>
        <v/>
      </c>
      <c r="AX360" s="530">
        <f>IF(1&lt;日報集計!AT360,AT360/(((F360-I360-J360-N360-O360)*60)/(E360)),"")</f>
        <v>1</v>
      </c>
      <c r="AY360" s="664">
        <f>IF(日報入力!H360,AT360/(((F360-J360)*60)/E360),"")</f>
        <v>1</v>
      </c>
      <c r="AZ360" s="664">
        <f>IF(日報入力!I360,AT360/((G360*60)/E360),"")</f>
        <v>1</v>
      </c>
      <c r="BA360" s="296">
        <f>IF(日報入力!G360,G360/F360,"")</f>
        <v>1</v>
      </c>
      <c r="BB360" s="386">
        <f t="shared" si="28"/>
        <v>4500</v>
      </c>
      <c r="BC360" s="386">
        <f t="shared" si="29"/>
        <v>4500</v>
      </c>
      <c r="BD360" s="80">
        <f>日報入力!AU360</f>
        <v>0</v>
      </c>
      <c r="BE360" s="534" t="str">
        <f>IF(日報入力!AV360,日報入力!AV360,"")</f>
        <v/>
      </c>
      <c r="BF360" s="534" t="str">
        <f>IF(日報入力!AW360,日報入力!AW360,"")</f>
        <v/>
      </c>
      <c r="BG360" s="398">
        <f>IF(日報入力!G360,日報入力!K360*日報入力!D360*日報入力!BC360,"")</f>
        <v>0</v>
      </c>
    </row>
    <row r="361" spans="1:59" ht="20.25" hidden="1" customHeight="1" x14ac:dyDescent="0.15">
      <c r="A361" s="302">
        <v>44448</v>
      </c>
      <c r="B361" s="291">
        <v>997</v>
      </c>
      <c r="C361" s="291">
        <v>33</v>
      </c>
      <c r="D361" s="291">
        <v>933</v>
      </c>
      <c r="E361" s="291">
        <v>78</v>
      </c>
      <c r="F361" s="291">
        <v>105</v>
      </c>
      <c r="G361" s="291">
        <v>105</v>
      </c>
      <c r="H361" s="291">
        <v>210</v>
      </c>
      <c r="I361" s="291"/>
      <c r="J361" s="291"/>
      <c r="K361" s="291"/>
      <c r="L361" s="291"/>
      <c r="M361" s="291"/>
      <c r="N361" s="291"/>
      <c r="O361" s="291"/>
      <c r="P361" s="291"/>
      <c r="Q361" s="291"/>
      <c r="R361" s="291"/>
      <c r="S361" s="291"/>
      <c r="T361" s="291"/>
      <c r="U361" s="291"/>
      <c r="V361" s="378">
        <v>0</v>
      </c>
      <c r="W361" s="291"/>
      <c r="X361" s="291"/>
      <c r="Y361" s="291"/>
      <c r="Z361" s="291"/>
      <c r="AA361" s="291"/>
      <c r="AB361" s="291"/>
      <c r="AC361" s="291"/>
      <c r="AD361" s="291"/>
      <c r="AE361" s="292">
        <v>78</v>
      </c>
      <c r="AF361" s="293">
        <v>0</v>
      </c>
      <c r="AG361" s="293">
        <v>0</v>
      </c>
      <c r="AH361" s="293">
        <v>71</v>
      </c>
      <c r="AI361" s="294">
        <v>0</v>
      </c>
      <c r="AJ361" s="294">
        <v>0</v>
      </c>
      <c r="AK361" s="294">
        <v>0</v>
      </c>
      <c r="AL361" s="292">
        <v>5538</v>
      </c>
      <c r="AM361" s="292">
        <v>0</v>
      </c>
      <c r="AN361" s="68" t="s">
        <v>1537</v>
      </c>
      <c r="AO361" s="68" t="str">
        <f>日報入力!B361</f>
        <v>森山</v>
      </c>
      <c r="AP361" s="68" t="str">
        <f>IF(日報入力!AQ361,日報入力!BA361,"")</f>
        <v>竹中</v>
      </c>
      <c r="AQ361" s="68" t="str">
        <f>IF(日報入力!AR361,日報入力!BB361,"")</f>
        <v/>
      </c>
      <c r="AR361" s="68" t="str">
        <f>IF(日報入力!AS361,"N勤","")</f>
        <v/>
      </c>
      <c r="AS361" s="295">
        <f t="shared" si="27"/>
        <v>0</v>
      </c>
      <c r="AT361" s="439">
        <f>日報入力!AY361</f>
        <v>53</v>
      </c>
      <c r="AU361" s="518">
        <f>IF(日報入力!G361,G361*60/E361,"")</f>
        <v>80.769230769230774</v>
      </c>
      <c r="AV361" s="528" t="str">
        <f>IF(日報入力!AT361,日報入力!AT361,"")</f>
        <v/>
      </c>
      <c r="AW361" s="529" t="str">
        <f>IF(日報入力!AT361,AE361/日報入力!AT361,"")</f>
        <v/>
      </c>
      <c r="AX361" s="530">
        <f>IF(1&lt;日報集計!AT361,AT361/(((F361-I361-J361-N361-O361)*60)/(E361)),"")</f>
        <v>0.6561904761904761</v>
      </c>
      <c r="AY361" s="664">
        <f>IF(日報入力!H361,AT361/(((F361-J361)*60)/E361),"")</f>
        <v>0.6561904761904761</v>
      </c>
      <c r="AZ361" s="664">
        <f>IF(日報入力!I361,AT361/((G361*60)/E361),"")</f>
        <v>0.6561904761904761</v>
      </c>
      <c r="BA361" s="296">
        <f>IF(日報入力!G361,G361/F361,"")</f>
        <v>1</v>
      </c>
      <c r="BB361" s="386">
        <f t="shared" si="28"/>
        <v>3164.5714285714284</v>
      </c>
      <c r="BC361" s="386">
        <f t="shared" si="29"/>
        <v>1582.2857142857142</v>
      </c>
      <c r="BD361" s="80">
        <f>日報入力!AU361</f>
        <v>0</v>
      </c>
      <c r="BE361" s="534" t="str">
        <f>IF(日報入力!AV361,日報入力!AV361,"")</f>
        <v/>
      </c>
      <c r="BF361" s="534" t="str">
        <f>IF(日報入力!AW361,日報入力!AW361,"")</f>
        <v/>
      </c>
      <c r="BG361" s="398">
        <f>IF(日報入力!G361,日報入力!K361*日報入力!D361*日報入力!BC361,"")</f>
        <v>0</v>
      </c>
    </row>
    <row r="362" spans="1:59" ht="20.25" hidden="1" customHeight="1" x14ac:dyDescent="0.15">
      <c r="A362" s="302">
        <v>44448</v>
      </c>
      <c r="B362" s="291">
        <v>31</v>
      </c>
      <c r="C362" s="291">
        <v>14</v>
      </c>
      <c r="D362" s="291">
        <v>582</v>
      </c>
      <c r="E362" s="291">
        <v>322</v>
      </c>
      <c r="F362" s="291">
        <v>465</v>
      </c>
      <c r="G362" s="291">
        <v>455</v>
      </c>
      <c r="H362" s="291">
        <v>232.5</v>
      </c>
      <c r="I362" s="291"/>
      <c r="J362" s="291"/>
      <c r="K362" s="291"/>
      <c r="L362" s="291"/>
      <c r="M362" s="291"/>
      <c r="N362" s="291"/>
      <c r="O362" s="291">
        <v>10</v>
      </c>
      <c r="P362" s="291"/>
      <c r="Q362" s="291"/>
      <c r="R362" s="291"/>
      <c r="S362" s="291"/>
      <c r="T362" s="291"/>
      <c r="U362" s="291"/>
      <c r="V362" s="378">
        <v>0</v>
      </c>
      <c r="W362" s="291"/>
      <c r="X362" s="291"/>
      <c r="Y362" s="291"/>
      <c r="Z362" s="291"/>
      <c r="AA362" s="291"/>
      <c r="AB362" s="291"/>
      <c r="AC362" s="291"/>
      <c r="AD362" s="291"/>
      <c r="AE362" s="292">
        <v>644</v>
      </c>
      <c r="AF362" s="293" t="s">
        <v>134</v>
      </c>
      <c r="AG362" s="293">
        <v>0.95</v>
      </c>
      <c r="AH362" s="293">
        <v>85</v>
      </c>
      <c r="AI362" s="294">
        <v>611.79999999999995</v>
      </c>
      <c r="AJ362" s="294">
        <v>611.79999999999995</v>
      </c>
      <c r="AK362" s="294">
        <v>0</v>
      </c>
      <c r="AL362" s="292">
        <v>54740</v>
      </c>
      <c r="AM362" s="292">
        <v>0</v>
      </c>
      <c r="AN362" s="68" t="s">
        <v>1605</v>
      </c>
      <c r="AO362" s="68" t="str">
        <f>日報入力!B362</f>
        <v>恩田</v>
      </c>
      <c r="AP362" s="68" t="str">
        <f>IF(日報入力!AQ362,日報入力!BA362,"")</f>
        <v/>
      </c>
      <c r="AQ362" s="68" t="str">
        <f>IF(日報入力!AR362,日報入力!BB362,"")</f>
        <v/>
      </c>
      <c r="AR362" s="68" t="str">
        <f>IF(日報入力!AS362,"N勤","")</f>
        <v/>
      </c>
      <c r="AS362" s="295">
        <f t="shared" si="27"/>
        <v>0</v>
      </c>
      <c r="AT362" s="439">
        <f>日報入力!AY362</f>
        <v>85</v>
      </c>
      <c r="AU362" s="518">
        <f>IF(日報入力!G362,G362*60/E362,"")</f>
        <v>84.782608695652172</v>
      </c>
      <c r="AV362" s="528" t="str">
        <f>IF(日報入力!AT362,日報入力!AT362,"")</f>
        <v/>
      </c>
      <c r="AW362" s="529" t="str">
        <f>IF(日報入力!AT362,AE362/日報入力!AT362,"")</f>
        <v/>
      </c>
      <c r="AX362" s="530">
        <f>IF(1&lt;日報集計!AT362,AT362/(((F362-I362-J362-N362-O362)*60)/(E362)),"")</f>
        <v>1.0025641025641026</v>
      </c>
      <c r="AY362" s="664">
        <f>IF(日報入力!H362,AT362/(((F362-J362)*60)/E362),"")</f>
        <v>0.9810035842293906</v>
      </c>
      <c r="AZ362" s="664">
        <f>IF(日報入力!I362,AT362/((G362*60)/E362),"")</f>
        <v>1.0025641025641026</v>
      </c>
      <c r="BA362" s="296">
        <f>IF(日報入力!G362,G362/F362,"")</f>
        <v>0.978494623655914</v>
      </c>
      <c r="BB362" s="386">
        <f t="shared" si="28"/>
        <v>7063.2258064516127</v>
      </c>
      <c r="BC362" s="386">
        <f t="shared" si="29"/>
        <v>14126.451612903225</v>
      </c>
      <c r="BD362" s="80">
        <f>日報入力!AU362</f>
        <v>0</v>
      </c>
      <c r="BE362" s="534" t="str">
        <f>IF(日報入力!AV362,日報入力!AV362,"")</f>
        <v/>
      </c>
      <c r="BF362" s="534" t="str">
        <f>IF(日報入力!AW362,日報入力!AW362,"")</f>
        <v/>
      </c>
      <c r="BG362" s="398">
        <f>IF(日報入力!G362,日報入力!K362*日報入力!D362*日報入力!BC362,"")</f>
        <v>0</v>
      </c>
    </row>
    <row r="363" spans="1:59" ht="20.25" hidden="1" customHeight="1" x14ac:dyDescent="0.15">
      <c r="A363" s="302">
        <v>44448</v>
      </c>
      <c r="B363" s="291">
        <v>31</v>
      </c>
      <c r="C363" s="291">
        <v>22</v>
      </c>
      <c r="D363" s="291">
        <v>582</v>
      </c>
      <c r="E363" s="291">
        <v>65</v>
      </c>
      <c r="F363" s="291">
        <v>120</v>
      </c>
      <c r="G363" s="291">
        <v>100</v>
      </c>
      <c r="H363" s="291">
        <v>120</v>
      </c>
      <c r="I363" s="291">
        <v>10</v>
      </c>
      <c r="J363" s="291"/>
      <c r="K363" s="291"/>
      <c r="L363" s="291"/>
      <c r="M363" s="291"/>
      <c r="N363" s="291"/>
      <c r="O363" s="291">
        <v>10</v>
      </c>
      <c r="P363" s="291"/>
      <c r="Q363" s="291"/>
      <c r="R363" s="291"/>
      <c r="S363" s="291"/>
      <c r="T363" s="291"/>
      <c r="U363" s="291"/>
      <c r="V363" s="378">
        <v>0</v>
      </c>
      <c r="W363" s="291"/>
      <c r="X363" s="291"/>
      <c r="Y363" s="291"/>
      <c r="Z363" s="291"/>
      <c r="AA363" s="291"/>
      <c r="AB363" s="291"/>
      <c r="AC363" s="291"/>
      <c r="AD363" s="291"/>
      <c r="AE363" s="292">
        <v>130</v>
      </c>
      <c r="AF363" s="293" t="s">
        <v>134</v>
      </c>
      <c r="AG363" s="293">
        <v>0.95</v>
      </c>
      <c r="AH363" s="293">
        <v>85</v>
      </c>
      <c r="AI363" s="294">
        <v>123.5</v>
      </c>
      <c r="AJ363" s="294">
        <v>123.5</v>
      </c>
      <c r="AK363" s="294">
        <v>0</v>
      </c>
      <c r="AL363" s="292">
        <v>11050</v>
      </c>
      <c r="AM363" s="292">
        <v>0</v>
      </c>
      <c r="AN363" s="68" t="s">
        <v>1605</v>
      </c>
      <c r="AO363" s="68" t="str">
        <f>日報入力!B363</f>
        <v>山岡</v>
      </c>
      <c r="AP363" s="68" t="str">
        <f>IF(日報入力!AQ363,日報入力!BA363,"")</f>
        <v/>
      </c>
      <c r="AQ363" s="68" t="str">
        <f>IF(日報入力!AR363,日報入力!BB363,"")</f>
        <v/>
      </c>
      <c r="AR363" s="68" t="str">
        <f>IF(日報入力!AS363,"N勤","")</f>
        <v>N勤</v>
      </c>
      <c r="AS363" s="295">
        <f t="shared" si="27"/>
        <v>0</v>
      </c>
      <c r="AT363" s="439">
        <f>日報入力!AY363</f>
        <v>85</v>
      </c>
      <c r="AU363" s="518">
        <f>IF(日報入力!G363,G363*60/E363,"")</f>
        <v>92.307692307692307</v>
      </c>
      <c r="AV363" s="528" t="str">
        <f>IF(日報入力!AT363,日報入力!AT363,"")</f>
        <v/>
      </c>
      <c r="AW363" s="529" t="str">
        <f>IF(日報入力!AT363,AE363/日報入力!AT363,"")</f>
        <v/>
      </c>
      <c r="AX363" s="530">
        <f>IF(1&lt;日報集計!AT363,AT363/(((F363-I363-J363-N363-O363)*60)/(E363)),"")</f>
        <v>0.92083333333333339</v>
      </c>
      <c r="AY363" s="664">
        <f>IF(日報入力!H363,AT363/(((F363-J363)*60)/E363),"")</f>
        <v>0.76736111111111105</v>
      </c>
      <c r="AZ363" s="664">
        <f>IF(日報入力!I363,AT363/((G363*60)/E363),"")</f>
        <v>0.92083333333333339</v>
      </c>
      <c r="BA363" s="296">
        <f>IF(日報入力!G363,G363/F363,"")</f>
        <v>0.83333333333333337</v>
      </c>
      <c r="BB363" s="386">
        <f t="shared" si="28"/>
        <v>5525</v>
      </c>
      <c r="BC363" s="386">
        <f t="shared" si="29"/>
        <v>5525</v>
      </c>
      <c r="BD363" s="80">
        <f>日報入力!AU363</f>
        <v>0</v>
      </c>
      <c r="BE363" s="534" t="str">
        <f>IF(日報入力!AV363,日報入力!AV363,"")</f>
        <v/>
      </c>
      <c r="BF363" s="534" t="str">
        <f>IF(日報入力!AW363,日報入力!AW363,"")</f>
        <v/>
      </c>
      <c r="BG363" s="398">
        <f>IF(日報入力!G363,日報入力!K363*日報入力!D363*日報入力!BC363,"")</f>
        <v>0</v>
      </c>
    </row>
    <row r="364" spans="1:59" ht="20.25" hidden="1" customHeight="1" x14ac:dyDescent="0.15">
      <c r="A364" s="302">
        <v>44448</v>
      </c>
      <c r="B364" s="291">
        <v>32</v>
      </c>
      <c r="C364" s="291">
        <v>14</v>
      </c>
      <c r="D364" s="291">
        <v>386</v>
      </c>
      <c r="E364" s="291">
        <v>260</v>
      </c>
      <c r="F364" s="291">
        <v>465</v>
      </c>
      <c r="G364" s="291">
        <v>455</v>
      </c>
      <c r="H364" s="291">
        <v>232.5</v>
      </c>
      <c r="I364" s="291"/>
      <c r="J364" s="291"/>
      <c r="K364" s="291"/>
      <c r="L364" s="291"/>
      <c r="M364" s="291"/>
      <c r="N364" s="291"/>
      <c r="O364" s="291">
        <v>10</v>
      </c>
      <c r="P364" s="291"/>
      <c r="Q364" s="291"/>
      <c r="R364" s="291"/>
      <c r="S364" s="291"/>
      <c r="T364" s="291"/>
      <c r="U364" s="291"/>
      <c r="V364" s="378">
        <v>2</v>
      </c>
      <c r="W364" s="291"/>
      <c r="X364" s="291"/>
      <c r="Y364" s="291"/>
      <c r="Z364" s="291"/>
      <c r="AA364" s="291"/>
      <c r="AB364" s="291">
        <v>2</v>
      </c>
      <c r="AC364" s="291"/>
      <c r="AD364" s="291"/>
      <c r="AE364" s="292">
        <v>258</v>
      </c>
      <c r="AF364" s="293" t="s">
        <v>134</v>
      </c>
      <c r="AG364" s="293">
        <v>0.69</v>
      </c>
      <c r="AH364" s="293">
        <v>95</v>
      </c>
      <c r="AI364" s="294">
        <v>179.39999999999998</v>
      </c>
      <c r="AJ364" s="294">
        <v>178.01999999999998</v>
      </c>
      <c r="AK364" s="294">
        <v>1.3799999999999955</v>
      </c>
      <c r="AL364" s="292">
        <v>24510</v>
      </c>
      <c r="AM364" s="292">
        <v>190</v>
      </c>
      <c r="AN364" s="68" t="s">
        <v>986</v>
      </c>
      <c r="AO364" s="68" t="str">
        <f>日報入力!B364</f>
        <v>恩田</v>
      </c>
      <c r="AP364" s="68" t="str">
        <f>IF(日報入力!AQ364,日報入力!BA364,"")</f>
        <v/>
      </c>
      <c r="AQ364" s="68" t="str">
        <f>IF(日報入力!AR364,日報入力!BB364,"")</f>
        <v/>
      </c>
      <c r="AR364" s="68" t="str">
        <f>IF(日報入力!AS364,"N勤","")</f>
        <v/>
      </c>
      <c r="AS364" s="295">
        <f t="shared" si="27"/>
        <v>7.6923076923076927E-3</v>
      </c>
      <c r="AT364" s="439">
        <f>日報入力!AY364</f>
        <v>94</v>
      </c>
      <c r="AU364" s="518">
        <f>IF(日報入力!G364,G364*60/E364,"")</f>
        <v>105</v>
      </c>
      <c r="AV364" s="528" t="str">
        <f>IF(日報入力!AT364,日報入力!AT364,"")</f>
        <v/>
      </c>
      <c r="AW364" s="529" t="str">
        <f>IF(日報入力!AT364,AE364/日報入力!AT364,"")</f>
        <v/>
      </c>
      <c r="AX364" s="530">
        <f>IF(1&lt;日報集計!AT364,AT364/(((F364-I364-J364-N364-O364)*60)/(E364)),"")</f>
        <v>0.89523809523809528</v>
      </c>
      <c r="AY364" s="664">
        <f>IF(日報入力!H364,AT364/(((F364-J364)*60)/E364),"")</f>
        <v>0.8759856630824373</v>
      </c>
      <c r="AZ364" s="664">
        <f>IF(日報入力!I364,AT364/((G364*60)/E364),"")</f>
        <v>0.89523809523809528</v>
      </c>
      <c r="BA364" s="296">
        <f>IF(日報入力!G364,G364/F364,"")</f>
        <v>0.978494623655914</v>
      </c>
      <c r="BB364" s="386">
        <f t="shared" si="28"/>
        <v>3162.5806451612902</v>
      </c>
      <c r="BC364" s="386">
        <f t="shared" si="29"/>
        <v>6325.1612903225805</v>
      </c>
      <c r="BD364" s="80">
        <f>日報入力!AU364</f>
        <v>0</v>
      </c>
      <c r="BE364" s="534" t="str">
        <f>IF(日報入力!AV364,日報入力!AV364,"")</f>
        <v/>
      </c>
      <c r="BF364" s="534" t="str">
        <f>IF(日報入力!AW364,日報入力!AW364,"")</f>
        <v/>
      </c>
      <c r="BG364" s="398">
        <f>IF(日報入力!G364,日報入力!K364*日報入力!D364*日報入力!BC364,"")</f>
        <v>0</v>
      </c>
    </row>
    <row r="365" spans="1:59" ht="20.25" hidden="1" customHeight="1" x14ac:dyDescent="0.15">
      <c r="A365" s="302">
        <v>44448</v>
      </c>
      <c r="B365" s="291">
        <v>32</v>
      </c>
      <c r="C365" s="291">
        <v>2</v>
      </c>
      <c r="D365" s="291">
        <v>609</v>
      </c>
      <c r="E365" s="291">
        <v>0</v>
      </c>
      <c r="F365" s="291">
        <v>30</v>
      </c>
      <c r="G365" s="291">
        <v>0</v>
      </c>
      <c r="H365" s="291">
        <v>30</v>
      </c>
      <c r="I365" s="291"/>
      <c r="J365" s="291">
        <v>30</v>
      </c>
      <c r="K365" s="291"/>
      <c r="L365" s="291"/>
      <c r="M365" s="291"/>
      <c r="N365" s="291"/>
      <c r="O365" s="291"/>
      <c r="P365" s="291"/>
      <c r="Q365" s="291"/>
      <c r="R365" s="291"/>
      <c r="S365" s="291"/>
      <c r="T365" s="291"/>
      <c r="U365" s="291"/>
      <c r="V365" s="378">
        <v>0</v>
      </c>
      <c r="W365" s="291"/>
      <c r="X365" s="291"/>
      <c r="Y365" s="291"/>
      <c r="Z365" s="291"/>
      <c r="AA365" s="291"/>
      <c r="AB365" s="291"/>
      <c r="AC365" s="291"/>
      <c r="AD365" s="291"/>
      <c r="AE365" s="292">
        <v>0</v>
      </c>
      <c r="AF365" s="293" t="s">
        <v>2148</v>
      </c>
      <c r="AG365" s="293">
        <v>1.58</v>
      </c>
      <c r="AH365" s="293">
        <v>76.7</v>
      </c>
      <c r="AI365" s="294">
        <v>0</v>
      </c>
      <c r="AJ365" s="294">
        <v>0</v>
      </c>
      <c r="AK365" s="294">
        <v>0</v>
      </c>
      <c r="AL365" s="292">
        <v>0</v>
      </c>
      <c r="AM365" s="292">
        <v>0</v>
      </c>
      <c r="AN365" s="68" t="s">
        <v>1806</v>
      </c>
      <c r="AO365" s="68" t="str">
        <f>日報入力!B365</f>
        <v>宮内</v>
      </c>
      <c r="AP365" s="68" t="str">
        <f>IF(日報入力!AQ365,日報入力!BA365,"")</f>
        <v/>
      </c>
      <c r="AQ365" s="68" t="str">
        <f>IF(日報入力!AR365,日報入力!BB365,"")</f>
        <v/>
      </c>
      <c r="AR365" s="68" t="str">
        <f>IF(日報入力!AS365,"N勤","")</f>
        <v/>
      </c>
      <c r="AS365" s="295" t="e">
        <f t="shared" si="27"/>
        <v>#DIV/0!</v>
      </c>
      <c r="AT365" s="439">
        <f>日報入力!AY365</f>
        <v>120</v>
      </c>
      <c r="AU365" s="518" t="e">
        <f>IF(日報入力!G365,G365*60/E365,"")</f>
        <v>#DIV/0!</v>
      </c>
      <c r="AV365" s="528" t="str">
        <f>IF(日報入力!AT365,日報入力!AT365,"")</f>
        <v/>
      </c>
      <c r="AW365" s="529" t="str">
        <f>IF(日報入力!AT365,AE365/日報入力!AT365,"")</f>
        <v/>
      </c>
      <c r="AX365" s="530" t="e">
        <f>IF(1&lt;日報集計!AT365,AT365/(((F365-I365-J365-N365-O365)*60)/(E365)),"")</f>
        <v>#DIV/0!</v>
      </c>
      <c r="AY365" s="664" t="e">
        <f>IF(日報入力!H365,AT365/(((F365-J365)*60)/E365),"")</f>
        <v>#DIV/0!</v>
      </c>
      <c r="AZ365" s="664" t="e">
        <f>IF(日報入力!I365,AT365/((G365*60)/E365),"")</f>
        <v>#DIV/0!</v>
      </c>
      <c r="BA365" s="296">
        <f>IF(日報入力!G365,G365/F365,"")</f>
        <v>0</v>
      </c>
      <c r="BB365" s="386">
        <f t="shared" si="28"/>
        <v>0</v>
      </c>
      <c r="BC365" s="386">
        <f t="shared" si="29"/>
        <v>0</v>
      </c>
      <c r="BD365" s="80">
        <f>日報入力!AU365</f>
        <v>0</v>
      </c>
      <c r="BE365" s="534" t="str">
        <f>IF(日報入力!AV365,日報入力!AV365,"")</f>
        <v/>
      </c>
      <c r="BF365" s="534" t="str">
        <f>IF(日報入力!AW365,日報入力!AW365,"")</f>
        <v/>
      </c>
      <c r="BG365" s="398">
        <f>IF(日報入力!G365,日報入力!K365*日報入力!D365*日報入力!BC365,"")</f>
        <v>0</v>
      </c>
    </row>
    <row r="366" spans="1:59" ht="20.25" hidden="1" customHeight="1" x14ac:dyDescent="0.15">
      <c r="A366" s="302">
        <v>44448</v>
      </c>
      <c r="B366" s="291">
        <v>21</v>
      </c>
      <c r="C366" s="291">
        <v>26</v>
      </c>
      <c r="D366" s="291">
        <v>513</v>
      </c>
      <c r="E366" s="291">
        <v>25</v>
      </c>
      <c r="F366" s="291">
        <v>175</v>
      </c>
      <c r="G366" s="291">
        <v>155</v>
      </c>
      <c r="H366" s="291">
        <v>175</v>
      </c>
      <c r="I366" s="291">
        <v>10</v>
      </c>
      <c r="J366" s="291"/>
      <c r="K366" s="291"/>
      <c r="L366" s="291"/>
      <c r="M366" s="291"/>
      <c r="N366" s="291"/>
      <c r="O366" s="291">
        <v>10</v>
      </c>
      <c r="P366" s="291"/>
      <c r="Q366" s="291"/>
      <c r="R366" s="291"/>
      <c r="S366" s="291"/>
      <c r="T366" s="291"/>
      <c r="U366" s="291"/>
      <c r="V366" s="378">
        <v>0</v>
      </c>
      <c r="W366" s="291"/>
      <c r="X366" s="291"/>
      <c r="Y366" s="291"/>
      <c r="Z366" s="291"/>
      <c r="AA366" s="291"/>
      <c r="AB366" s="291"/>
      <c r="AC366" s="291"/>
      <c r="AD366" s="291"/>
      <c r="AE366" s="292">
        <v>25</v>
      </c>
      <c r="AF366" s="293" t="s">
        <v>1029</v>
      </c>
      <c r="AG366" s="293">
        <v>16</v>
      </c>
      <c r="AH366" s="293">
        <v>985</v>
      </c>
      <c r="AI366" s="294">
        <v>400</v>
      </c>
      <c r="AJ366" s="294">
        <v>400</v>
      </c>
      <c r="AK366" s="294">
        <v>0</v>
      </c>
      <c r="AL366" s="292">
        <v>24625</v>
      </c>
      <c r="AM366" s="292">
        <v>0</v>
      </c>
      <c r="AN366" s="68" t="s">
        <v>2046</v>
      </c>
      <c r="AO366" s="68" t="str">
        <f>日報入力!B366</f>
        <v>平</v>
      </c>
      <c r="AP366" s="68" t="str">
        <f>IF(日報入力!AQ366,日報入力!BA366,"")</f>
        <v/>
      </c>
      <c r="AQ366" s="68" t="str">
        <f>IF(日報入力!AR366,日報入力!BB366,"")</f>
        <v/>
      </c>
      <c r="AR366" s="68" t="str">
        <f>IF(日報入力!AS366,"N勤","")</f>
        <v/>
      </c>
      <c r="AS366" s="295">
        <f t="shared" si="27"/>
        <v>0</v>
      </c>
      <c r="AT366" s="439">
        <f>日報入力!AY366</f>
        <v>360</v>
      </c>
      <c r="AU366" s="518">
        <f>IF(日報入力!G366,G366*60/E366,"")</f>
        <v>372</v>
      </c>
      <c r="AV366" s="528" t="str">
        <f>IF(日報入力!AT366,日報入力!AT366,"")</f>
        <v/>
      </c>
      <c r="AW366" s="529" t="str">
        <f>IF(日報入力!AT366,AE366/日報入力!AT366,"")</f>
        <v/>
      </c>
      <c r="AX366" s="530">
        <f>IF(1&lt;日報集計!AT366,AT366/(((F366-I366-J366-N366-O366)*60)/(E366)),"")</f>
        <v>0.967741935483871</v>
      </c>
      <c r="AY366" s="664">
        <f>IF(日報入力!H366,AT366/(((F366-J366)*60)/E366),"")</f>
        <v>0.8571428571428571</v>
      </c>
      <c r="AZ366" s="664">
        <f>IF(日報入力!I366,AT366/((G366*60)/E366),"")</f>
        <v>0.967741935483871</v>
      </c>
      <c r="BA366" s="296">
        <f>IF(日報入力!G366,G366/F366,"")</f>
        <v>0.88571428571428568</v>
      </c>
      <c r="BB366" s="386">
        <f t="shared" si="28"/>
        <v>8442.8571428571431</v>
      </c>
      <c r="BC366" s="386">
        <f t="shared" si="29"/>
        <v>8442.8571428571431</v>
      </c>
      <c r="BD366" s="80">
        <f>日報入力!AU366</f>
        <v>0</v>
      </c>
      <c r="BE366" s="534" t="str">
        <f>IF(日報入力!AV366,日報入力!AV366,"")</f>
        <v/>
      </c>
      <c r="BF366" s="534" t="str">
        <f>IF(日報入力!AW366,日報入力!AW366,"")</f>
        <v/>
      </c>
      <c r="BG366" s="398">
        <f>IF(日報入力!G366,日報入力!K366*日報入力!D366*日報入力!BC366,"")</f>
        <v>2.5</v>
      </c>
    </row>
    <row r="367" spans="1:59" ht="20.25" hidden="1" customHeight="1" x14ac:dyDescent="0.15">
      <c r="A367" s="302">
        <v>44448</v>
      </c>
      <c r="B367" s="291">
        <v>23</v>
      </c>
      <c r="C367" s="291">
        <v>3</v>
      </c>
      <c r="D367" s="291">
        <v>515</v>
      </c>
      <c r="E367" s="291">
        <v>76</v>
      </c>
      <c r="F367" s="291">
        <v>350</v>
      </c>
      <c r="G367" s="291">
        <v>285</v>
      </c>
      <c r="H367" s="291">
        <v>350</v>
      </c>
      <c r="I367" s="291">
        <v>30</v>
      </c>
      <c r="J367" s="291"/>
      <c r="K367" s="291"/>
      <c r="L367" s="291">
        <v>20</v>
      </c>
      <c r="M367" s="291"/>
      <c r="N367" s="291"/>
      <c r="O367" s="291">
        <v>15</v>
      </c>
      <c r="P367" s="291"/>
      <c r="Q367" s="291"/>
      <c r="R367" s="291"/>
      <c r="S367" s="291"/>
      <c r="T367" s="291"/>
      <c r="U367" s="291"/>
      <c r="V367" s="378">
        <v>4</v>
      </c>
      <c r="W367" s="291">
        <v>4</v>
      </c>
      <c r="X367" s="291"/>
      <c r="Y367" s="291"/>
      <c r="Z367" s="291"/>
      <c r="AA367" s="291"/>
      <c r="AB367" s="291"/>
      <c r="AC367" s="291"/>
      <c r="AD367" s="291"/>
      <c r="AE367" s="292">
        <v>72</v>
      </c>
      <c r="AF367" s="293" t="s">
        <v>1826</v>
      </c>
      <c r="AG367" s="293">
        <v>10.9</v>
      </c>
      <c r="AH367" s="293">
        <v>730</v>
      </c>
      <c r="AI367" s="294">
        <v>828.4</v>
      </c>
      <c r="AJ367" s="294">
        <v>784.80000000000007</v>
      </c>
      <c r="AK367" s="294">
        <v>43.599999999999909</v>
      </c>
      <c r="AL367" s="292">
        <v>52560</v>
      </c>
      <c r="AM367" s="292">
        <v>2920</v>
      </c>
      <c r="AN367" s="68" t="s">
        <v>2089</v>
      </c>
      <c r="AO367" s="68" t="str">
        <f>日報入力!B367</f>
        <v>長島</v>
      </c>
      <c r="AP367" s="68" t="str">
        <f>IF(日報入力!AQ367,日報入力!BA367,"")</f>
        <v/>
      </c>
      <c r="AQ367" s="68" t="str">
        <f>IF(日報入力!AR367,日報入力!BB367,"")</f>
        <v/>
      </c>
      <c r="AR367" s="68" t="str">
        <f>IF(日報入力!AS367,"N勤","")</f>
        <v/>
      </c>
      <c r="AS367" s="295">
        <f t="shared" si="27"/>
        <v>5.2631578947368418E-2</v>
      </c>
      <c r="AT367" s="439">
        <f>日報入力!AY367</f>
        <v>180</v>
      </c>
      <c r="AU367" s="518">
        <f>IF(日報入力!G367,G367*60/E367,"")</f>
        <v>225</v>
      </c>
      <c r="AV367" s="528" t="str">
        <f>IF(日報入力!AT367,日報入力!AT367,"")</f>
        <v/>
      </c>
      <c r="AW367" s="529" t="str">
        <f>IF(日報入力!AT367,AE367/日報入力!AT367,"")</f>
        <v/>
      </c>
      <c r="AX367" s="530">
        <f>IF(1&lt;日報集計!AT367,AT367/(((F367-I367-J367-N367-O367)*60)/(E367)),"")</f>
        <v>0.74754098360655741</v>
      </c>
      <c r="AY367" s="664">
        <f>IF(日報入力!H367,AT367/(((F367-J367)*60)/E367),"")</f>
        <v>0.65142857142857136</v>
      </c>
      <c r="AZ367" s="664">
        <f>IF(日報入力!I367,AT367/((G367*60)/E367),"")</f>
        <v>0.8</v>
      </c>
      <c r="BA367" s="296">
        <f>IF(日報入力!G367,G367/F367,"")</f>
        <v>0.81428571428571428</v>
      </c>
      <c r="BB367" s="386">
        <f t="shared" si="28"/>
        <v>9010.2857142857138</v>
      </c>
      <c r="BC367" s="386">
        <f t="shared" si="29"/>
        <v>9010.2857142857138</v>
      </c>
      <c r="BD367" s="80">
        <f>日報入力!AU367</f>
        <v>0</v>
      </c>
      <c r="BE367" s="534" t="str">
        <f>IF(日報入力!AV367,日報入力!AV367,"")</f>
        <v/>
      </c>
      <c r="BF367" s="534" t="str">
        <f>IF(日報入力!AW367,日報入力!AW367,"")</f>
        <v/>
      </c>
      <c r="BG367" s="398">
        <f>IF(日報入力!G367,日報入力!K367*日報入力!D367*日報入力!BC367,"")</f>
        <v>15.200000000000001</v>
      </c>
    </row>
    <row r="368" spans="1:59" ht="20.25" hidden="1" customHeight="1" x14ac:dyDescent="0.15">
      <c r="A368" s="302">
        <v>44448</v>
      </c>
      <c r="B368" s="291">
        <v>24</v>
      </c>
      <c r="C368" s="291">
        <v>9</v>
      </c>
      <c r="D368" s="291">
        <v>516</v>
      </c>
      <c r="E368" s="291">
        <v>27</v>
      </c>
      <c r="F368" s="291">
        <v>240</v>
      </c>
      <c r="G368" s="291">
        <v>180</v>
      </c>
      <c r="H368" s="291">
        <v>240</v>
      </c>
      <c r="I368" s="291">
        <v>10</v>
      </c>
      <c r="J368" s="291"/>
      <c r="K368" s="291"/>
      <c r="L368" s="291">
        <v>40</v>
      </c>
      <c r="M368" s="291"/>
      <c r="N368" s="291"/>
      <c r="O368" s="291">
        <v>10</v>
      </c>
      <c r="P368" s="291"/>
      <c r="Q368" s="291"/>
      <c r="R368" s="291"/>
      <c r="S368" s="291"/>
      <c r="T368" s="291"/>
      <c r="U368" s="291"/>
      <c r="V368" s="378">
        <v>6</v>
      </c>
      <c r="W368" s="291"/>
      <c r="X368" s="291"/>
      <c r="Y368" s="291"/>
      <c r="Z368" s="291"/>
      <c r="AA368" s="291"/>
      <c r="AB368" s="291">
        <v>6</v>
      </c>
      <c r="AC368" s="291"/>
      <c r="AD368" s="291"/>
      <c r="AE368" s="292">
        <v>21</v>
      </c>
      <c r="AF368" s="293" t="s">
        <v>1287</v>
      </c>
      <c r="AG368" s="293">
        <v>5</v>
      </c>
      <c r="AH368" s="293">
        <v>900</v>
      </c>
      <c r="AI368" s="294">
        <v>135</v>
      </c>
      <c r="AJ368" s="294">
        <v>105</v>
      </c>
      <c r="AK368" s="294">
        <v>30</v>
      </c>
      <c r="AL368" s="292">
        <v>18900</v>
      </c>
      <c r="AM368" s="292">
        <v>5400</v>
      </c>
      <c r="AN368" s="68" t="s">
        <v>1490</v>
      </c>
      <c r="AO368" s="68" t="str">
        <f>日報入力!B368</f>
        <v>浅津</v>
      </c>
      <c r="AP368" s="68" t="str">
        <f>IF(日報入力!AQ368,日報入力!BA368,"")</f>
        <v/>
      </c>
      <c r="AQ368" s="68" t="str">
        <f>IF(日報入力!AR368,日報入力!BB368,"")</f>
        <v/>
      </c>
      <c r="AR368" s="68" t="str">
        <f>IF(日報入力!AS368,"N勤","")</f>
        <v/>
      </c>
      <c r="AS368" s="295">
        <f t="shared" si="27"/>
        <v>0.22222222222222221</v>
      </c>
      <c r="AT368" s="439">
        <f>日報入力!AY368</f>
        <v>360</v>
      </c>
      <c r="AU368" s="518">
        <f>IF(日報入力!G368,G368*60/E368,"")</f>
        <v>400</v>
      </c>
      <c r="AV368" s="528" t="str">
        <f>IF(日報入力!AT368,日報入力!AT368,"")</f>
        <v/>
      </c>
      <c r="AW368" s="529" t="str">
        <f>IF(日報入力!AT368,AE368/日報入力!AT368,"")</f>
        <v/>
      </c>
      <c r="AX368" s="530">
        <f>IF(1&lt;日報集計!AT368,AT368/(((F368-I368-J368-N368-O368)*60)/(E368)),"")</f>
        <v>0.73636363636363633</v>
      </c>
      <c r="AY368" s="664">
        <f>IF(日報入力!H368,AT368/(((F368-J368)*60)/E368),"")</f>
        <v>0.67499999999999993</v>
      </c>
      <c r="AZ368" s="664">
        <f>IF(日報入力!I368,AT368/((G368*60)/E368),"")</f>
        <v>0.9</v>
      </c>
      <c r="BA368" s="296">
        <f>IF(日報入力!G368,G368/F368,"")</f>
        <v>0.75</v>
      </c>
      <c r="BB368" s="386">
        <f t="shared" si="28"/>
        <v>4725</v>
      </c>
      <c r="BC368" s="386">
        <f t="shared" si="29"/>
        <v>4725</v>
      </c>
      <c r="BD368" s="80" t="str">
        <f>日報入力!AU368</f>
        <v>ブロッキングカケ</v>
      </c>
      <c r="BE368" s="534" t="str">
        <f>IF(日報入力!AV368,日報入力!AV368,"")</f>
        <v/>
      </c>
      <c r="BF368" s="534" t="str">
        <f>IF(日報入力!AW368,日報入力!AW368,"")</f>
        <v/>
      </c>
      <c r="BG368" s="398">
        <f>IF(日報入力!G368,日報入力!K368*日報入力!D368*日報入力!BC368,"")</f>
        <v>2.7</v>
      </c>
    </row>
    <row r="369" spans="1:59" ht="20.25" hidden="1" customHeight="1" x14ac:dyDescent="0.15">
      <c r="A369" s="302">
        <v>44448</v>
      </c>
      <c r="B369" s="291">
        <v>29</v>
      </c>
      <c r="C369" s="291">
        <v>17</v>
      </c>
      <c r="D369" s="291">
        <v>584</v>
      </c>
      <c r="E369" s="291">
        <v>98</v>
      </c>
      <c r="F369" s="291">
        <v>450</v>
      </c>
      <c r="G369" s="291">
        <v>450</v>
      </c>
      <c r="H369" s="291">
        <v>450</v>
      </c>
      <c r="I369" s="291"/>
      <c r="J369" s="291"/>
      <c r="K369" s="291"/>
      <c r="L369" s="291"/>
      <c r="M369" s="291"/>
      <c r="N369" s="291"/>
      <c r="O369" s="291"/>
      <c r="P369" s="291"/>
      <c r="Q369" s="291"/>
      <c r="R369" s="291"/>
      <c r="S369" s="291"/>
      <c r="T369" s="291"/>
      <c r="U369" s="291"/>
      <c r="V369" s="378">
        <v>0</v>
      </c>
      <c r="W369" s="291"/>
      <c r="X369" s="291"/>
      <c r="Y369" s="291"/>
      <c r="Z369" s="291"/>
      <c r="AA369" s="291"/>
      <c r="AB369" s="291"/>
      <c r="AC369" s="291"/>
      <c r="AD369" s="291"/>
      <c r="AE369" s="292">
        <v>98</v>
      </c>
      <c r="AF369" s="293" t="s">
        <v>1641</v>
      </c>
      <c r="AG369" s="293">
        <v>12</v>
      </c>
      <c r="AH369" s="293">
        <v>902</v>
      </c>
      <c r="AI369" s="294">
        <v>1176</v>
      </c>
      <c r="AJ369" s="294">
        <v>1176</v>
      </c>
      <c r="AK369" s="294">
        <v>0</v>
      </c>
      <c r="AL369" s="292">
        <v>88396</v>
      </c>
      <c r="AM369" s="292">
        <v>0</v>
      </c>
      <c r="AN369" s="68" t="s">
        <v>1637</v>
      </c>
      <c r="AO369" s="68" t="str">
        <f>日報入力!B369</f>
        <v>清水</v>
      </c>
      <c r="AP369" s="68" t="str">
        <f>IF(日報入力!AQ369,日報入力!BA369,"")</f>
        <v/>
      </c>
      <c r="AQ369" s="68" t="str">
        <f>IF(日報入力!AR369,日報入力!BB369,"")</f>
        <v/>
      </c>
      <c r="AR369" s="68" t="str">
        <f>IF(日報入力!AS369,"N勤","")</f>
        <v/>
      </c>
      <c r="AS369" s="295">
        <f t="shared" si="27"/>
        <v>0</v>
      </c>
      <c r="AT369" s="439">
        <f>日報入力!AY369</f>
        <v>240</v>
      </c>
      <c r="AU369" s="518">
        <f>IF(日報入力!G369,G369*60/E369,"")</f>
        <v>275.51020408163265</v>
      </c>
      <c r="AV369" s="528" t="str">
        <f>IF(日報入力!AT369,日報入力!AT369,"")</f>
        <v/>
      </c>
      <c r="AW369" s="529" t="str">
        <f>IF(日報入力!AT369,AE369/日報入力!AT369,"")</f>
        <v/>
      </c>
      <c r="AX369" s="530">
        <f>IF(1&lt;日報集計!AT369,AT369/(((F369-I369-J369-N369-O369)*60)/(E369)),"")</f>
        <v>0.87111111111111117</v>
      </c>
      <c r="AY369" s="664">
        <f>IF(日報入力!H369,AT369/(((F369-J369)*60)/E369),"")</f>
        <v>0.87111111111111117</v>
      </c>
      <c r="AZ369" s="664">
        <f>IF(日報入力!I369,AT369/((G369*60)/E369),"")</f>
        <v>0.87111111111111117</v>
      </c>
      <c r="BA369" s="296">
        <f>IF(日報入力!G369,G369/F369,"")</f>
        <v>1</v>
      </c>
      <c r="BB369" s="386">
        <f t="shared" si="28"/>
        <v>11786.133333333333</v>
      </c>
      <c r="BC369" s="386">
        <f t="shared" si="29"/>
        <v>11786.133333333333</v>
      </c>
      <c r="BD369" s="80">
        <f>日報入力!AU369</f>
        <v>0</v>
      </c>
      <c r="BE369" s="534" t="str">
        <f>IF(日報入力!AV369,日報入力!AV369,"")</f>
        <v/>
      </c>
      <c r="BF369" s="534" t="str">
        <f>IF(日報入力!AW369,日報入力!AW369,"")</f>
        <v/>
      </c>
      <c r="BG369" s="398">
        <f>IF(日報入力!G369,日報入力!K369*日報入力!D369*日報入力!BC369,"")</f>
        <v>0</v>
      </c>
    </row>
    <row r="370" spans="1:59" ht="20.25" hidden="1" customHeight="1" x14ac:dyDescent="0.15">
      <c r="A370" s="302">
        <v>44448</v>
      </c>
      <c r="B370" s="291">
        <v>29</v>
      </c>
      <c r="C370" s="291">
        <v>22</v>
      </c>
      <c r="D370" s="291">
        <v>584</v>
      </c>
      <c r="E370" s="291">
        <v>49</v>
      </c>
      <c r="F370" s="291">
        <v>240</v>
      </c>
      <c r="G370" s="291">
        <v>210</v>
      </c>
      <c r="H370" s="291">
        <v>240</v>
      </c>
      <c r="I370" s="291"/>
      <c r="J370" s="291"/>
      <c r="K370" s="291"/>
      <c r="L370" s="291"/>
      <c r="M370" s="291">
        <v>20</v>
      </c>
      <c r="N370" s="291"/>
      <c r="O370" s="291">
        <v>10</v>
      </c>
      <c r="P370" s="291"/>
      <c r="Q370" s="291"/>
      <c r="R370" s="291"/>
      <c r="S370" s="291"/>
      <c r="T370" s="291"/>
      <c r="U370" s="291"/>
      <c r="V370" s="378">
        <v>7</v>
      </c>
      <c r="W370" s="291"/>
      <c r="X370" s="291"/>
      <c r="Y370" s="291">
        <v>7</v>
      </c>
      <c r="Z370" s="291"/>
      <c r="AA370" s="291"/>
      <c r="AB370" s="291"/>
      <c r="AC370" s="291"/>
      <c r="AD370" s="291"/>
      <c r="AE370" s="292">
        <v>42</v>
      </c>
      <c r="AF370" s="293" t="s">
        <v>1641</v>
      </c>
      <c r="AG370" s="293">
        <v>12</v>
      </c>
      <c r="AH370" s="293">
        <v>902</v>
      </c>
      <c r="AI370" s="294">
        <v>588</v>
      </c>
      <c r="AJ370" s="294">
        <v>504</v>
      </c>
      <c r="AK370" s="294">
        <v>84</v>
      </c>
      <c r="AL370" s="292">
        <v>37884</v>
      </c>
      <c r="AM370" s="292">
        <v>6314</v>
      </c>
      <c r="AN370" s="68" t="s">
        <v>1637</v>
      </c>
      <c r="AO370" s="68" t="str">
        <f>日報入力!B370</f>
        <v>山岡</v>
      </c>
      <c r="AP370" s="68" t="str">
        <f>IF(日報入力!AQ370,日報入力!BA370,"")</f>
        <v/>
      </c>
      <c r="AQ370" s="68" t="str">
        <f>IF(日報入力!AR370,日報入力!BB370,"")</f>
        <v/>
      </c>
      <c r="AR370" s="68" t="str">
        <f>IF(日報入力!AS370,"N勤","")</f>
        <v>N勤</v>
      </c>
      <c r="AS370" s="295">
        <f t="shared" si="27"/>
        <v>0.14285714285714285</v>
      </c>
      <c r="AT370" s="439">
        <f>日報入力!AY370</f>
        <v>240</v>
      </c>
      <c r="AU370" s="518">
        <f>IF(日報入力!G370,G370*60/E370,"")</f>
        <v>257.14285714285717</v>
      </c>
      <c r="AV370" s="528" t="str">
        <f>IF(日報入力!AT370,日報入力!AT370,"")</f>
        <v/>
      </c>
      <c r="AW370" s="529" t="str">
        <f>IF(日報入力!AT370,AE370/日報入力!AT370,"")</f>
        <v/>
      </c>
      <c r="AX370" s="530">
        <f>IF(1&lt;日報集計!AT370,AT370/(((F370-I370-J370-N370-O370)*60)/(E370)),"")</f>
        <v>0.85217391304347823</v>
      </c>
      <c r="AY370" s="664">
        <f>IF(日報入力!H370,AT370/(((F370-J370)*60)/E370),"")</f>
        <v>0.81666666666666654</v>
      </c>
      <c r="AZ370" s="664">
        <f>IF(日報入力!I370,AT370/((G370*60)/E370),"")</f>
        <v>0.93333333333333324</v>
      </c>
      <c r="BA370" s="296">
        <f>IF(日報入力!G370,G370/F370,"")</f>
        <v>0.875</v>
      </c>
      <c r="BB370" s="386">
        <f t="shared" si="28"/>
        <v>9471</v>
      </c>
      <c r="BC370" s="386">
        <f t="shared" si="29"/>
        <v>9471</v>
      </c>
      <c r="BD370" s="80" t="str">
        <f>日報入力!AU370</f>
        <v>砂ふき充填不良</v>
      </c>
      <c r="BE370" s="534" t="str">
        <f>IF(日報入力!AV370,日報入力!AV370,"")</f>
        <v/>
      </c>
      <c r="BF370" s="534" t="str">
        <f>IF(日報入力!AW370,日報入力!AW370,"")</f>
        <v/>
      </c>
      <c r="BG370" s="398">
        <f>IF(日報入力!G370,日報入力!K370*日報入力!D370*日報入力!BC370,"")</f>
        <v>0</v>
      </c>
    </row>
    <row r="371" spans="1:59" ht="20.25" hidden="1" customHeight="1" x14ac:dyDescent="0.15">
      <c r="A371" s="302">
        <v>44448</v>
      </c>
      <c r="B371" s="291">
        <v>29</v>
      </c>
      <c r="C371" s="291">
        <v>22</v>
      </c>
      <c r="D371" s="291">
        <v>594</v>
      </c>
      <c r="E371" s="291">
        <v>0</v>
      </c>
      <c r="F371" s="291">
        <v>70</v>
      </c>
      <c r="G371" s="291">
        <v>0</v>
      </c>
      <c r="H371" s="291">
        <v>70</v>
      </c>
      <c r="I371" s="291"/>
      <c r="J371" s="291">
        <v>70</v>
      </c>
      <c r="K371" s="291"/>
      <c r="L371" s="291"/>
      <c r="M371" s="291"/>
      <c r="N371" s="291"/>
      <c r="O371" s="291"/>
      <c r="P371" s="291"/>
      <c r="Q371" s="291"/>
      <c r="R371" s="291"/>
      <c r="S371" s="291"/>
      <c r="T371" s="291"/>
      <c r="U371" s="291"/>
      <c r="V371" s="378">
        <v>0</v>
      </c>
      <c r="W371" s="291"/>
      <c r="X371" s="291"/>
      <c r="Y371" s="291"/>
      <c r="Z371" s="291"/>
      <c r="AA371" s="291"/>
      <c r="AB371" s="291"/>
      <c r="AC371" s="291"/>
      <c r="AD371" s="291"/>
      <c r="AE371" s="292">
        <v>0</v>
      </c>
      <c r="AF371" s="293" t="s">
        <v>1902</v>
      </c>
      <c r="AG371" s="293">
        <v>5.8</v>
      </c>
      <c r="AH371" s="293">
        <v>468.3</v>
      </c>
      <c r="AI371" s="294">
        <v>0</v>
      </c>
      <c r="AJ371" s="294">
        <v>0</v>
      </c>
      <c r="AK371" s="294">
        <v>0</v>
      </c>
      <c r="AL371" s="292">
        <v>0</v>
      </c>
      <c r="AM371" s="292">
        <v>0</v>
      </c>
      <c r="AN371" s="68" t="s">
        <v>2040</v>
      </c>
      <c r="AO371" s="68" t="str">
        <f>日報入力!B371</f>
        <v>山岡</v>
      </c>
      <c r="AP371" s="68" t="str">
        <f>IF(日報入力!AQ371,日報入力!BA371,"")</f>
        <v/>
      </c>
      <c r="AQ371" s="68" t="str">
        <f>IF(日報入力!AR371,日報入力!BB371,"")</f>
        <v/>
      </c>
      <c r="AR371" s="68" t="str">
        <f>IF(日報入力!AS371,"N勤","")</f>
        <v>N勤</v>
      </c>
      <c r="AS371" s="295" t="e">
        <f t="shared" si="27"/>
        <v>#DIV/0!</v>
      </c>
      <c r="AT371" s="439">
        <f>日報入力!AY371</f>
        <v>200</v>
      </c>
      <c r="AU371" s="518" t="e">
        <f>IF(日報入力!G371,G371*60/E371,"")</f>
        <v>#DIV/0!</v>
      </c>
      <c r="AV371" s="528" t="str">
        <f>IF(日報入力!AT371,日報入力!AT371,"")</f>
        <v/>
      </c>
      <c r="AW371" s="529" t="str">
        <f>IF(日報入力!AT371,AE371/日報入力!AT371,"")</f>
        <v/>
      </c>
      <c r="AX371" s="530" t="e">
        <f>IF(1&lt;日報集計!AT371,AT371/(((F371-I371-J371-N371-O371)*60)/(E371)),"")</f>
        <v>#DIV/0!</v>
      </c>
      <c r="AY371" s="664" t="e">
        <f>IF(日報入力!H371,AT371/(((F371-J371)*60)/E371),"")</f>
        <v>#DIV/0!</v>
      </c>
      <c r="AZ371" s="664" t="e">
        <f>IF(日報入力!I371,AT371/((G371*60)/E371),"")</f>
        <v>#DIV/0!</v>
      </c>
      <c r="BA371" s="296">
        <f>IF(日報入力!G371,G371/F371,"")</f>
        <v>0</v>
      </c>
      <c r="BB371" s="386">
        <f t="shared" si="28"/>
        <v>0</v>
      </c>
      <c r="BC371" s="386">
        <f t="shared" si="29"/>
        <v>0</v>
      </c>
      <c r="BD371" s="80">
        <f>日報入力!AU371</f>
        <v>0</v>
      </c>
      <c r="BE371" s="534" t="str">
        <f>IF(日報入力!AV371,日報入力!AV371,"")</f>
        <v/>
      </c>
      <c r="BF371" s="534" t="str">
        <f>IF(日報入力!AW371,日報入力!AW371,"")</f>
        <v/>
      </c>
      <c r="BG371" s="398">
        <f>IF(日報入力!G371,日報入力!K371*日報入力!D371*日報入力!BC371,"")</f>
        <v>0</v>
      </c>
    </row>
    <row r="372" spans="1:59" ht="20.25" hidden="1" customHeight="1" x14ac:dyDescent="0.15">
      <c r="A372" s="302">
        <v>44448</v>
      </c>
      <c r="B372" s="291">
        <v>22</v>
      </c>
      <c r="C372" s="291">
        <v>3</v>
      </c>
      <c r="D372" s="291">
        <v>593</v>
      </c>
      <c r="E372" s="291">
        <v>20</v>
      </c>
      <c r="F372" s="291">
        <v>105</v>
      </c>
      <c r="G372" s="291">
        <v>85</v>
      </c>
      <c r="H372" s="291">
        <v>105</v>
      </c>
      <c r="I372" s="291">
        <v>10</v>
      </c>
      <c r="J372" s="291"/>
      <c r="K372" s="291"/>
      <c r="L372" s="291"/>
      <c r="M372" s="291"/>
      <c r="N372" s="291"/>
      <c r="O372" s="291">
        <v>10</v>
      </c>
      <c r="P372" s="291"/>
      <c r="Q372" s="291"/>
      <c r="R372" s="291"/>
      <c r="S372" s="291"/>
      <c r="T372" s="291"/>
      <c r="U372" s="291"/>
      <c r="V372" s="378">
        <v>2</v>
      </c>
      <c r="W372" s="291"/>
      <c r="X372" s="291"/>
      <c r="Y372" s="291">
        <v>1</v>
      </c>
      <c r="Z372" s="291"/>
      <c r="AA372" s="291"/>
      <c r="AB372" s="291">
        <v>1</v>
      </c>
      <c r="AC372" s="291"/>
      <c r="AD372" s="291"/>
      <c r="AE372" s="292">
        <v>18</v>
      </c>
      <c r="AF372" s="293" t="s">
        <v>992</v>
      </c>
      <c r="AG372" s="293">
        <v>2.4</v>
      </c>
      <c r="AH372" s="293">
        <v>559.20000000000005</v>
      </c>
      <c r="AI372" s="294">
        <v>48</v>
      </c>
      <c r="AJ372" s="294">
        <v>43.199999999999996</v>
      </c>
      <c r="AK372" s="294">
        <v>4.8000000000000043</v>
      </c>
      <c r="AL372" s="292">
        <v>10065.6</v>
      </c>
      <c r="AM372" s="292">
        <v>1118.4000000000001</v>
      </c>
      <c r="AN372" s="68" t="s">
        <v>1660</v>
      </c>
      <c r="AO372" s="68" t="str">
        <f>日報入力!B372</f>
        <v>長島</v>
      </c>
      <c r="AP372" s="68" t="str">
        <f>IF(日報入力!AQ372,日報入力!BA372,"")</f>
        <v/>
      </c>
      <c r="AQ372" s="68" t="str">
        <f>IF(日報入力!AR372,日報入力!BB372,"")</f>
        <v/>
      </c>
      <c r="AR372" s="68" t="str">
        <f>IF(日報入力!AS372,"N勤","")</f>
        <v/>
      </c>
      <c r="AS372" s="295">
        <f t="shared" si="27"/>
        <v>0.1</v>
      </c>
      <c r="AT372" s="439">
        <f>日報入力!AY372</f>
        <v>240</v>
      </c>
      <c r="AU372" s="518">
        <f>IF(日報入力!G372,G372*60/E372,"")</f>
        <v>255</v>
      </c>
      <c r="AV372" s="528" t="str">
        <f>IF(日報入力!AT372,日報入力!AT372,"")</f>
        <v/>
      </c>
      <c r="AW372" s="529" t="str">
        <f>IF(日報入力!AT372,AE372/日報入力!AT372,"")</f>
        <v/>
      </c>
      <c r="AX372" s="530">
        <f>IF(1&lt;日報集計!AT372,AT372/(((F372-I372-J372-N372-O372)*60)/(E372)),"")</f>
        <v>0.94117647058823528</v>
      </c>
      <c r="AY372" s="664">
        <f>IF(日報入力!H372,AT372/(((F372-J372)*60)/E372),"")</f>
        <v>0.76190476190476186</v>
      </c>
      <c r="AZ372" s="664">
        <f>IF(日報入力!I372,AT372/((G372*60)/E372),"")</f>
        <v>0.94117647058823528</v>
      </c>
      <c r="BA372" s="296">
        <f>IF(日報入力!G372,G372/F372,"")</f>
        <v>0.80952380952380953</v>
      </c>
      <c r="BB372" s="386">
        <f t="shared" si="28"/>
        <v>5751.7714285714292</v>
      </c>
      <c r="BC372" s="386">
        <f t="shared" si="29"/>
        <v>5751.7714285714292</v>
      </c>
      <c r="BD372" s="80">
        <f>日報入力!AU372</f>
        <v>0</v>
      </c>
      <c r="BE372" s="534" t="str">
        <f>IF(日報入力!AV372,日報入力!AV372,"")</f>
        <v/>
      </c>
      <c r="BF372" s="534" t="str">
        <f>IF(日報入力!AW372,日報入力!AW372,"")</f>
        <v/>
      </c>
      <c r="BG372" s="398">
        <f>IF(日報入力!G372,日報入力!K372*日報入力!D372*日報入力!BC372,"")</f>
        <v>2</v>
      </c>
    </row>
    <row r="373" spans="1:59" ht="20.25" hidden="1" customHeight="1" x14ac:dyDescent="0.15">
      <c r="A373" s="302">
        <v>44448</v>
      </c>
      <c r="B373" s="291">
        <v>38</v>
      </c>
      <c r="C373" s="291">
        <v>9</v>
      </c>
      <c r="D373" s="291">
        <v>422</v>
      </c>
      <c r="E373" s="291">
        <v>12</v>
      </c>
      <c r="F373" s="291">
        <v>105</v>
      </c>
      <c r="G373" s="291">
        <v>105</v>
      </c>
      <c r="H373" s="291">
        <v>105</v>
      </c>
      <c r="I373" s="291"/>
      <c r="J373" s="291"/>
      <c r="K373" s="291"/>
      <c r="L373" s="291"/>
      <c r="M373" s="291"/>
      <c r="N373" s="291"/>
      <c r="O373" s="291"/>
      <c r="P373" s="291"/>
      <c r="Q373" s="291"/>
      <c r="R373" s="291"/>
      <c r="S373" s="291"/>
      <c r="T373" s="291"/>
      <c r="U373" s="291"/>
      <c r="V373" s="378">
        <v>0</v>
      </c>
      <c r="W373" s="291"/>
      <c r="X373" s="291"/>
      <c r="Y373" s="291"/>
      <c r="Z373" s="291"/>
      <c r="AA373" s="291"/>
      <c r="AB373" s="291"/>
      <c r="AC373" s="291"/>
      <c r="AD373" s="291"/>
      <c r="AE373" s="292">
        <v>12</v>
      </c>
      <c r="AF373" s="293" t="s">
        <v>1009</v>
      </c>
      <c r="AG373" s="293">
        <v>7.3</v>
      </c>
      <c r="AH373" s="293">
        <v>622</v>
      </c>
      <c r="AI373" s="294">
        <v>87.6</v>
      </c>
      <c r="AJ373" s="294">
        <v>87.6</v>
      </c>
      <c r="AK373" s="294">
        <v>0</v>
      </c>
      <c r="AL373" s="292">
        <v>7464</v>
      </c>
      <c r="AM373" s="292">
        <v>0</v>
      </c>
      <c r="AN373" s="68" t="s">
        <v>2059</v>
      </c>
      <c r="AO373" s="68" t="str">
        <f>日報入力!B373</f>
        <v>浅津</v>
      </c>
      <c r="AP373" s="68" t="str">
        <f>IF(日報入力!AQ373,日報入力!BA373,"")</f>
        <v/>
      </c>
      <c r="AQ373" s="68" t="str">
        <f>IF(日報入力!AR373,日報入力!BB373,"")</f>
        <v/>
      </c>
      <c r="AR373" s="68" t="str">
        <f>IF(日報入力!AS373,"N勤","")</f>
        <v/>
      </c>
      <c r="AS373" s="295">
        <f t="shared" ref="AS373:AS420" si="30">IF(A373,V373/(AE373+V373),"")</f>
        <v>0</v>
      </c>
      <c r="AT373" s="439">
        <f>日報入力!AY373</f>
        <v>250</v>
      </c>
      <c r="AU373" s="518">
        <f>IF(日報入力!G373,G373*60/E373,"")</f>
        <v>525</v>
      </c>
      <c r="AV373" s="528" t="str">
        <f>IF(日報入力!AT373,日報入力!AT373,"")</f>
        <v/>
      </c>
      <c r="AW373" s="529" t="str">
        <f>IF(日報入力!AT373,AE373/日報入力!AT373,"")</f>
        <v/>
      </c>
      <c r="AX373" s="530">
        <f>IF(1&lt;日報集計!AT373,AT373/(((F373-I373-J373-N373-O373)*60)/(E373)),"")</f>
        <v>0.47619047619047616</v>
      </c>
      <c r="AY373" s="664">
        <f>IF(日報入力!H373,AT373/(((F373-J373)*60)/E373),"")</f>
        <v>0.47619047619047616</v>
      </c>
      <c r="AZ373" s="664">
        <f>IF(日報入力!I373,AT373/((G373*60)/E373),"")</f>
        <v>0.47619047619047616</v>
      </c>
      <c r="BA373" s="296">
        <f>IF(日報入力!G373,G373/F373,"")</f>
        <v>1</v>
      </c>
      <c r="BB373" s="386">
        <f t="shared" ref="BB373:BB420" si="31">AL373/F373*60</f>
        <v>4265.1428571428569</v>
      </c>
      <c r="BC373" s="386">
        <f t="shared" ref="BC373:BC420" si="32">AL373/H373*60</f>
        <v>4265.1428571428569</v>
      </c>
      <c r="BD373" s="80">
        <f>日報入力!AU373</f>
        <v>0</v>
      </c>
      <c r="BE373" s="534" t="str">
        <f>IF(日報入力!AV373,日報入力!AV373,"")</f>
        <v/>
      </c>
      <c r="BF373" s="534" t="str">
        <f>IF(日報入力!AW373,日報入力!AW373,"")</f>
        <v/>
      </c>
      <c r="BG373" s="398">
        <f>IF(日報入力!G373,日報入力!K373*日報入力!D373*日報入力!BC373,"")</f>
        <v>0</v>
      </c>
    </row>
    <row r="374" spans="1:59" ht="20.25" hidden="1" customHeight="1" x14ac:dyDescent="0.15">
      <c r="A374" s="302">
        <v>44448</v>
      </c>
      <c r="B374" s="291">
        <v>25</v>
      </c>
      <c r="C374" s="291">
        <v>1</v>
      </c>
      <c r="D374" s="291">
        <v>290</v>
      </c>
      <c r="E374" s="291">
        <v>193</v>
      </c>
      <c r="F374" s="291">
        <v>465</v>
      </c>
      <c r="G374" s="291">
        <v>380</v>
      </c>
      <c r="H374" s="291">
        <v>465</v>
      </c>
      <c r="I374" s="291">
        <v>10</v>
      </c>
      <c r="J374" s="291"/>
      <c r="K374" s="291"/>
      <c r="L374" s="291"/>
      <c r="M374" s="291"/>
      <c r="N374" s="291"/>
      <c r="O374" s="291">
        <v>10</v>
      </c>
      <c r="P374" s="291"/>
      <c r="Q374" s="291"/>
      <c r="R374" s="291"/>
      <c r="S374" s="291"/>
      <c r="T374" s="291">
        <v>65</v>
      </c>
      <c r="U374" s="291"/>
      <c r="V374" s="378">
        <v>1</v>
      </c>
      <c r="W374" s="291"/>
      <c r="X374" s="291"/>
      <c r="Y374" s="291"/>
      <c r="Z374" s="291"/>
      <c r="AA374" s="291"/>
      <c r="AB374" s="291">
        <v>1</v>
      </c>
      <c r="AC374" s="291"/>
      <c r="AD374" s="291"/>
      <c r="AE374" s="292">
        <v>192</v>
      </c>
      <c r="AF374" s="293" t="s">
        <v>134</v>
      </c>
      <c r="AG374" s="293">
        <v>2.4700000000000002</v>
      </c>
      <c r="AH374" s="293">
        <v>244</v>
      </c>
      <c r="AI374" s="294">
        <v>476.71000000000004</v>
      </c>
      <c r="AJ374" s="294">
        <v>474.24</v>
      </c>
      <c r="AK374" s="294">
        <v>2.4700000000000273</v>
      </c>
      <c r="AL374" s="292">
        <v>46848</v>
      </c>
      <c r="AM374" s="292">
        <v>244</v>
      </c>
      <c r="AN374" s="68" t="s">
        <v>2027</v>
      </c>
      <c r="AO374" s="68" t="str">
        <f>日報入力!B374</f>
        <v>吉田</v>
      </c>
      <c r="AP374" s="68" t="str">
        <f>IF(日報入力!AQ374,日報入力!BA374,"")</f>
        <v/>
      </c>
      <c r="AQ374" s="68" t="str">
        <f>IF(日報入力!AR374,日報入力!BB374,"")</f>
        <v/>
      </c>
      <c r="AR374" s="68" t="str">
        <f>IF(日報入力!AS374,"N勤","")</f>
        <v/>
      </c>
      <c r="AS374" s="295">
        <f t="shared" si="30"/>
        <v>5.1813471502590676E-3</v>
      </c>
      <c r="AT374" s="439">
        <f>日報入力!AY374</f>
        <v>110</v>
      </c>
      <c r="AU374" s="518">
        <f>IF(日報入力!G374,G374*60/E374,"")</f>
        <v>118.13471502590673</v>
      </c>
      <c r="AV374" s="528" t="str">
        <f>IF(日報入力!AT374,日報入力!AT374,"")</f>
        <v/>
      </c>
      <c r="AW374" s="529" t="str">
        <f>IF(日報入力!AT374,AE374/日報入力!AT374,"")</f>
        <v/>
      </c>
      <c r="AX374" s="530">
        <f>IF(1&lt;日報集計!AT374,AT374/(((F374-I374-J374-N374-O374)*60)/(E374)),"")</f>
        <v>0.79513108614232209</v>
      </c>
      <c r="AY374" s="664">
        <f>IF(日報入力!H374,AT374/(((F374-J374)*60)/E374),"")</f>
        <v>0.76093189964157715</v>
      </c>
      <c r="AZ374" s="664">
        <f>IF(日報入力!I374,AT374/((G374*60)/E374),"")</f>
        <v>0.93114035087719305</v>
      </c>
      <c r="BA374" s="296">
        <f>IF(日報入力!G374,G374/F374,"")</f>
        <v>0.81720430107526887</v>
      </c>
      <c r="BB374" s="386">
        <f t="shared" si="31"/>
        <v>6044.9032258064517</v>
      </c>
      <c r="BC374" s="386">
        <f t="shared" si="32"/>
        <v>6044.9032258064517</v>
      </c>
      <c r="BD374" s="80">
        <f>日報入力!AU374</f>
        <v>0</v>
      </c>
      <c r="BE374" s="534" t="str">
        <f>IF(日報入力!AV374,日報入力!AV374,"")</f>
        <v/>
      </c>
      <c r="BF374" s="534" t="str">
        <f>IF(日報入力!AW374,日報入力!AW374,"")</f>
        <v/>
      </c>
      <c r="BG374" s="398">
        <f>IF(日報入力!G374,日報入力!K374*日報入力!D374*日報入力!BC374,"")</f>
        <v>2.702</v>
      </c>
    </row>
    <row r="375" spans="1:59" ht="20.25" hidden="1" customHeight="1" x14ac:dyDescent="0.15">
      <c r="A375" s="302">
        <v>44448</v>
      </c>
      <c r="B375" s="291">
        <v>25</v>
      </c>
      <c r="C375" s="291">
        <v>2</v>
      </c>
      <c r="D375" s="291">
        <v>45</v>
      </c>
      <c r="E375" s="291">
        <v>0</v>
      </c>
      <c r="F375" s="291">
        <v>30</v>
      </c>
      <c r="G375" s="291">
        <v>0</v>
      </c>
      <c r="H375" s="291">
        <v>30</v>
      </c>
      <c r="I375" s="291"/>
      <c r="J375" s="291">
        <v>30</v>
      </c>
      <c r="K375" s="291"/>
      <c r="L375" s="291"/>
      <c r="M375" s="291"/>
      <c r="N375" s="291"/>
      <c r="O375" s="291"/>
      <c r="P375" s="291"/>
      <c r="Q375" s="291"/>
      <c r="R375" s="291"/>
      <c r="S375" s="291"/>
      <c r="T375" s="291"/>
      <c r="U375" s="291"/>
      <c r="V375" s="378">
        <v>0</v>
      </c>
      <c r="W375" s="291"/>
      <c r="X375" s="291"/>
      <c r="Y375" s="291"/>
      <c r="Z375" s="291"/>
      <c r="AA375" s="291"/>
      <c r="AB375" s="291"/>
      <c r="AC375" s="291"/>
      <c r="AD375" s="291"/>
      <c r="AE375" s="292">
        <v>0</v>
      </c>
      <c r="AF375" s="293" t="s">
        <v>2147</v>
      </c>
      <c r="AG375" s="293">
        <v>9.6</v>
      </c>
      <c r="AH375" s="293">
        <v>697</v>
      </c>
      <c r="AI375" s="294">
        <v>0</v>
      </c>
      <c r="AJ375" s="294">
        <v>0</v>
      </c>
      <c r="AK375" s="294">
        <v>0</v>
      </c>
      <c r="AL375" s="292">
        <v>0</v>
      </c>
      <c r="AM375" s="292">
        <v>0</v>
      </c>
      <c r="AN375" s="68" t="s">
        <v>671</v>
      </c>
      <c r="AO375" s="68" t="str">
        <f>日報入力!B375</f>
        <v>宮内</v>
      </c>
      <c r="AP375" s="68" t="str">
        <f>IF(日報入力!AQ375,日報入力!BA375,"")</f>
        <v/>
      </c>
      <c r="AQ375" s="68" t="str">
        <f>IF(日報入力!AR375,日報入力!BB375,"")</f>
        <v/>
      </c>
      <c r="AR375" s="68" t="str">
        <f>IF(日報入力!AS375,"N勤","")</f>
        <v/>
      </c>
      <c r="AS375" s="295" t="e">
        <f t="shared" si="30"/>
        <v>#DIV/0!</v>
      </c>
      <c r="AT375" s="439">
        <f>日報入力!AY375</f>
        <v>250</v>
      </c>
      <c r="AU375" s="518" t="e">
        <f>IF(日報入力!G375,G375*60/E375,"")</f>
        <v>#DIV/0!</v>
      </c>
      <c r="AV375" s="528" t="str">
        <f>IF(日報入力!AT375,日報入力!AT375,"")</f>
        <v/>
      </c>
      <c r="AW375" s="529" t="str">
        <f>IF(日報入力!AT375,AE375/日報入力!AT375,"")</f>
        <v/>
      </c>
      <c r="AX375" s="530" t="e">
        <f>IF(1&lt;日報集計!AT375,AT375/(((F375-I375-J375-N375-O375)*60)/(E375)),"")</f>
        <v>#DIV/0!</v>
      </c>
      <c r="AY375" s="664" t="e">
        <f>IF(日報入力!H375,AT375/(((F375-J375)*60)/E375),"")</f>
        <v>#DIV/0!</v>
      </c>
      <c r="AZ375" s="664" t="e">
        <f>IF(日報入力!I375,AT375/((G375*60)/E375),"")</f>
        <v>#DIV/0!</v>
      </c>
      <c r="BA375" s="296">
        <f>IF(日報入力!G375,G375/F375,"")</f>
        <v>0</v>
      </c>
      <c r="BB375" s="386">
        <f t="shared" si="31"/>
        <v>0</v>
      </c>
      <c r="BC375" s="386">
        <f t="shared" si="32"/>
        <v>0</v>
      </c>
      <c r="BD375" s="80">
        <f>日報入力!AU375</f>
        <v>0</v>
      </c>
      <c r="BE375" s="534" t="str">
        <f>IF(日報入力!AV375,日報入力!AV375,"")</f>
        <v/>
      </c>
      <c r="BF375" s="534" t="str">
        <f>IF(日報入力!AW375,日報入力!AW375,"")</f>
        <v/>
      </c>
      <c r="BG375" s="398">
        <f>IF(日報入力!G375,日報入力!K375*日報入力!D375*日報入力!BC375,"")</f>
        <v>0</v>
      </c>
    </row>
    <row r="376" spans="1:59" ht="20.25" hidden="1" customHeight="1" x14ac:dyDescent="0.15">
      <c r="A376" s="302">
        <v>44448</v>
      </c>
      <c r="B376" s="291">
        <v>27</v>
      </c>
      <c r="C376" s="291">
        <v>19</v>
      </c>
      <c r="D376" s="291">
        <v>2006</v>
      </c>
      <c r="E376" s="291">
        <v>265</v>
      </c>
      <c r="F376" s="291">
        <v>465</v>
      </c>
      <c r="G376" s="291">
        <v>375</v>
      </c>
      <c r="H376" s="291">
        <v>232.5</v>
      </c>
      <c r="I376" s="291">
        <v>15</v>
      </c>
      <c r="J376" s="291"/>
      <c r="K376" s="291"/>
      <c r="L376" s="291">
        <v>60</v>
      </c>
      <c r="M376" s="291"/>
      <c r="N376" s="291"/>
      <c r="O376" s="291">
        <v>15</v>
      </c>
      <c r="P376" s="291"/>
      <c r="Q376" s="291"/>
      <c r="R376" s="291"/>
      <c r="S376" s="291"/>
      <c r="T376" s="291"/>
      <c r="U376" s="291"/>
      <c r="V376" s="378">
        <v>13</v>
      </c>
      <c r="W376" s="291"/>
      <c r="X376" s="291"/>
      <c r="Y376" s="291">
        <v>3</v>
      </c>
      <c r="Z376" s="291"/>
      <c r="AA376" s="291">
        <v>3</v>
      </c>
      <c r="AB376" s="291"/>
      <c r="AC376" s="291"/>
      <c r="AD376" s="291">
        <v>7</v>
      </c>
      <c r="AE376" s="292">
        <v>252</v>
      </c>
      <c r="AF376" s="293" t="s">
        <v>198</v>
      </c>
      <c r="AG376" s="293">
        <v>0.38</v>
      </c>
      <c r="AH376" s="293">
        <v>155</v>
      </c>
      <c r="AI376" s="294">
        <v>100.7</v>
      </c>
      <c r="AJ376" s="294">
        <v>95.76</v>
      </c>
      <c r="AK376" s="294">
        <v>4.9399999999999977</v>
      </c>
      <c r="AL376" s="292">
        <v>39060</v>
      </c>
      <c r="AM376" s="292">
        <v>2015</v>
      </c>
      <c r="AN376" s="68" t="s">
        <v>1185</v>
      </c>
      <c r="AO376" s="68" t="str">
        <f>日報入力!B376</f>
        <v>大崎</v>
      </c>
      <c r="AP376" s="68" t="str">
        <f>IF(日報入力!AQ376,日報入力!BA376,"")</f>
        <v/>
      </c>
      <c r="AQ376" s="68" t="str">
        <f>IF(日報入力!AR376,日報入力!BB376,"")</f>
        <v/>
      </c>
      <c r="AR376" s="68" t="str">
        <f>IF(日報入力!AS376,"N勤","")</f>
        <v/>
      </c>
      <c r="AS376" s="295">
        <f t="shared" si="30"/>
        <v>4.9056603773584909E-2</v>
      </c>
      <c r="AT376" s="439">
        <f>日報入力!AY376</f>
        <v>90</v>
      </c>
      <c r="AU376" s="518">
        <f>IF(日報入力!G376,G376*60/E376,"")</f>
        <v>84.905660377358487</v>
      </c>
      <c r="AV376" s="528" t="str">
        <f>IF(日報入力!AT376,日報入力!AT376,"")</f>
        <v/>
      </c>
      <c r="AW376" s="529" t="str">
        <f>IF(日報入力!AT376,AE376/日報入力!AT376,"")</f>
        <v/>
      </c>
      <c r="AX376" s="530">
        <f>IF(1&lt;日報集計!AT376,AT376/(((F376-I376-J376-N376-O376)*60)/(E376)),"")</f>
        <v>0.91379310344827591</v>
      </c>
      <c r="AY376" s="664">
        <f>IF(日報入力!H376,AT376/(((F376-J376)*60)/E376),"")</f>
        <v>0.85483870967741937</v>
      </c>
      <c r="AZ376" s="664">
        <f>IF(日報入力!I376,AT376/((G376*60)/E376),"")</f>
        <v>1.06</v>
      </c>
      <c r="BA376" s="296">
        <f>IF(日報入力!G376,G376/F376,"")</f>
        <v>0.80645161290322576</v>
      </c>
      <c r="BB376" s="386">
        <f t="shared" si="31"/>
        <v>5040</v>
      </c>
      <c r="BC376" s="386">
        <f t="shared" si="32"/>
        <v>10080</v>
      </c>
      <c r="BD376" s="80">
        <f>日報入力!AU376</f>
        <v>0</v>
      </c>
      <c r="BE376" s="534" t="str">
        <f>IF(日報入力!AV376,日報入力!AV376,"")</f>
        <v/>
      </c>
      <c r="BF376" s="534" t="str">
        <f>IF(日報入力!AW376,日報入力!AW376,"")</f>
        <v/>
      </c>
      <c r="BG376" s="398">
        <f>IF(日報入力!G376,日報入力!K376*日報入力!D376*日報入力!BC376,"")</f>
        <v>0</v>
      </c>
    </row>
    <row r="377" spans="1:59" ht="20.25" hidden="1" customHeight="1" x14ac:dyDescent="0.15">
      <c r="A377" s="302">
        <v>44448</v>
      </c>
      <c r="B377" s="291">
        <v>28</v>
      </c>
      <c r="C377" s="291">
        <v>19</v>
      </c>
      <c r="D377" s="291">
        <v>3057</v>
      </c>
      <c r="E377" s="291">
        <v>161</v>
      </c>
      <c r="F377" s="291">
        <v>465</v>
      </c>
      <c r="G377" s="291">
        <v>435</v>
      </c>
      <c r="H377" s="291">
        <v>232.5</v>
      </c>
      <c r="I377" s="291">
        <v>15</v>
      </c>
      <c r="J377" s="291"/>
      <c r="K377" s="291"/>
      <c r="L377" s="291"/>
      <c r="M377" s="291"/>
      <c r="N377" s="291"/>
      <c r="O377" s="291">
        <v>15</v>
      </c>
      <c r="P377" s="291"/>
      <c r="Q377" s="291"/>
      <c r="R377" s="291"/>
      <c r="S377" s="291"/>
      <c r="T377" s="291"/>
      <c r="U377" s="291"/>
      <c r="V377" s="378">
        <v>72</v>
      </c>
      <c r="W377" s="291"/>
      <c r="X377" s="291"/>
      <c r="Y377" s="291"/>
      <c r="Z377" s="291"/>
      <c r="AA377" s="291"/>
      <c r="AB377" s="291">
        <v>65</v>
      </c>
      <c r="AC377" s="291"/>
      <c r="AD377" s="291">
        <v>7</v>
      </c>
      <c r="AE377" s="292">
        <v>894</v>
      </c>
      <c r="AF377" s="293" t="s">
        <v>1031</v>
      </c>
      <c r="AG377" s="293">
        <v>0.08</v>
      </c>
      <c r="AH377" s="293">
        <v>30</v>
      </c>
      <c r="AI377" s="294">
        <v>77.28</v>
      </c>
      <c r="AJ377" s="294">
        <v>71.52</v>
      </c>
      <c r="AK377" s="294">
        <v>5.7600000000000051</v>
      </c>
      <c r="AL377" s="292">
        <v>26820</v>
      </c>
      <c r="AM377" s="292">
        <v>2160</v>
      </c>
      <c r="AN377" s="68" t="s">
        <v>1692</v>
      </c>
      <c r="AO377" s="68" t="str">
        <f>日報入力!B377</f>
        <v>大崎</v>
      </c>
      <c r="AP377" s="68" t="str">
        <f>IF(日報入力!AQ377,日報入力!BA377,"")</f>
        <v/>
      </c>
      <c r="AQ377" s="68" t="str">
        <f>IF(日報入力!AR377,日報入力!BB377,"")</f>
        <v/>
      </c>
      <c r="AR377" s="68" t="str">
        <f>IF(日報入力!AS377,"N勤","")</f>
        <v/>
      </c>
      <c r="AS377" s="295">
        <f t="shared" si="30"/>
        <v>7.4534161490683232E-2</v>
      </c>
      <c r="AT377" s="439">
        <f>日報入力!AY377</f>
        <v>100</v>
      </c>
      <c r="AU377" s="518">
        <f>IF(日報入力!G377,G377*60/E377,"")</f>
        <v>162.11180124223603</v>
      </c>
      <c r="AV377" s="528" t="str">
        <f>IF(日報入力!AT377,日報入力!AT377,"")</f>
        <v/>
      </c>
      <c r="AW377" s="529" t="str">
        <f>IF(日報入力!AT377,AE377/日報入力!AT377,"")</f>
        <v/>
      </c>
      <c r="AX377" s="530">
        <f>IF(1&lt;日報集計!AT377,AT377/(((F377-I377-J377-N377-O377)*60)/(E377)),"")</f>
        <v>0.61685823754789271</v>
      </c>
      <c r="AY377" s="664">
        <f>IF(日報入力!H377,AT377/(((F377-J377)*60)/E377),"")</f>
        <v>0.57706093189964158</v>
      </c>
      <c r="AZ377" s="664">
        <f>IF(日報入力!I377,AT377/((G377*60)/E377),"")</f>
        <v>0.61685823754789271</v>
      </c>
      <c r="BA377" s="296">
        <f>IF(日報入力!G377,G377/F377,"")</f>
        <v>0.93548387096774188</v>
      </c>
      <c r="BB377" s="386">
        <f t="shared" si="31"/>
        <v>3460.6451612903229</v>
      </c>
      <c r="BC377" s="386">
        <f t="shared" si="32"/>
        <v>6921.2903225806458</v>
      </c>
      <c r="BD377" s="80">
        <f>日報入力!AU377</f>
        <v>0</v>
      </c>
      <c r="BE377" s="534" t="str">
        <f>IF(日報入力!AV377,日報入力!AV377,"")</f>
        <v/>
      </c>
      <c r="BF377" s="534" t="str">
        <f>IF(日報入力!AW377,日報入力!AW377,"")</f>
        <v/>
      </c>
      <c r="BG377" s="398">
        <f>IF(日報入力!G377,日報入力!K377*日報入力!D377*日報入力!BC377,"")</f>
        <v>0</v>
      </c>
    </row>
    <row r="378" spans="1:59" ht="20.25" hidden="1" customHeight="1" x14ac:dyDescent="0.15">
      <c r="A378" s="302">
        <v>44448</v>
      </c>
      <c r="B378" s="291">
        <v>35</v>
      </c>
      <c r="C378" s="291">
        <v>8</v>
      </c>
      <c r="D378" s="291">
        <v>3044</v>
      </c>
      <c r="E378" s="291">
        <v>179</v>
      </c>
      <c r="F378" s="291">
        <v>298</v>
      </c>
      <c r="G378" s="291">
        <v>298</v>
      </c>
      <c r="H378" s="291">
        <v>149</v>
      </c>
      <c r="I378" s="291"/>
      <c r="J378" s="291"/>
      <c r="K378" s="291"/>
      <c r="L378" s="291"/>
      <c r="M378" s="291"/>
      <c r="N378" s="291"/>
      <c r="O378" s="291"/>
      <c r="P378" s="291"/>
      <c r="Q378" s="291"/>
      <c r="R378" s="291"/>
      <c r="S378" s="291"/>
      <c r="T378" s="291"/>
      <c r="U378" s="291"/>
      <c r="V378" s="378">
        <v>0</v>
      </c>
      <c r="W378" s="291"/>
      <c r="X378" s="291"/>
      <c r="Y378" s="291"/>
      <c r="Z378" s="291"/>
      <c r="AA378" s="291"/>
      <c r="AB378" s="291"/>
      <c r="AC378" s="291"/>
      <c r="AD378" s="291"/>
      <c r="AE378" s="292">
        <v>179</v>
      </c>
      <c r="AF378" s="293" t="s">
        <v>134</v>
      </c>
      <c r="AG378" s="293">
        <v>3.2</v>
      </c>
      <c r="AH378" s="293">
        <v>214</v>
      </c>
      <c r="AI378" s="294">
        <v>572.80000000000007</v>
      </c>
      <c r="AJ378" s="294">
        <v>572.80000000000007</v>
      </c>
      <c r="AK378" s="294">
        <v>0</v>
      </c>
      <c r="AL378" s="292">
        <v>38306</v>
      </c>
      <c r="AM378" s="292">
        <v>0</v>
      </c>
      <c r="AN378" s="68" t="s">
        <v>1941</v>
      </c>
      <c r="AO378" s="68" t="str">
        <f>日報入力!B378</f>
        <v>松尾</v>
      </c>
      <c r="AP378" s="68" t="str">
        <f>IF(日報入力!AQ378,日報入力!BA378,"")</f>
        <v/>
      </c>
      <c r="AQ378" s="68" t="str">
        <f>IF(日報入力!AR378,日報入力!BB378,"")</f>
        <v/>
      </c>
      <c r="AR378" s="68" t="str">
        <f>IF(日報入力!AS378,"N勤","")</f>
        <v/>
      </c>
      <c r="AS378" s="295">
        <f t="shared" si="30"/>
        <v>0</v>
      </c>
      <c r="AT378" s="439">
        <f>日報入力!AY378</f>
        <v>100</v>
      </c>
      <c r="AU378" s="518">
        <f>IF(日報入力!G378,G378*60/E378,"")</f>
        <v>99.888268156424587</v>
      </c>
      <c r="AV378" s="528" t="str">
        <f>IF(日報入力!AT378,日報入力!AT378,"")</f>
        <v/>
      </c>
      <c r="AW378" s="529" t="str">
        <f>IF(日報入力!AT378,AE378/日報入力!AT378,"")</f>
        <v/>
      </c>
      <c r="AX378" s="530">
        <f>IF(1&lt;日報集計!AT378,AT378/(((F378-I378-J378-N378-O378)*60)/(E378)),"")</f>
        <v>1.0011185682326622</v>
      </c>
      <c r="AY378" s="664">
        <f>IF(日報入力!H378,AT378/(((F378-J378)*60)/E378),"")</f>
        <v>1.0011185682326622</v>
      </c>
      <c r="AZ378" s="664">
        <f>IF(日報入力!I378,AT378/((G378*60)/E378),"")</f>
        <v>1.0011185682326622</v>
      </c>
      <c r="BA378" s="296">
        <f>IF(日報入力!G378,G378/F378,"")</f>
        <v>1</v>
      </c>
      <c r="BB378" s="386">
        <f t="shared" si="31"/>
        <v>7712.6174496644298</v>
      </c>
      <c r="BC378" s="386">
        <f t="shared" si="32"/>
        <v>15425.23489932886</v>
      </c>
      <c r="BD378" s="80">
        <f>日報入力!AU378</f>
        <v>0</v>
      </c>
      <c r="BE378" s="534" t="str">
        <f>IF(日報入力!AV378,日報入力!AV378,"")</f>
        <v/>
      </c>
      <c r="BF378" s="534" t="str">
        <f>IF(日報入力!AW378,日報入力!AW378,"")</f>
        <v/>
      </c>
      <c r="BG378" s="398">
        <f>IF(日報入力!G378,日報入力!K378*日報入力!D378*日報入力!BC378,"")</f>
        <v>10.024000000000001</v>
      </c>
    </row>
    <row r="379" spans="1:59" ht="20.25" hidden="1" customHeight="1" x14ac:dyDescent="0.15">
      <c r="A379" s="302">
        <v>44448</v>
      </c>
      <c r="B379" s="291">
        <v>35</v>
      </c>
      <c r="C379" s="291">
        <v>54</v>
      </c>
      <c r="D379" s="291">
        <v>3044</v>
      </c>
      <c r="E379" s="291">
        <v>161</v>
      </c>
      <c r="F379" s="291">
        <v>315</v>
      </c>
      <c r="G379" s="291">
        <v>315</v>
      </c>
      <c r="H379" s="291">
        <v>157.5</v>
      </c>
      <c r="I379" s="291"/>
      <c r="J379" s="291"/>
      <c r="K379" s="291"/>
      <c r="L379" s="291"/>
      <c r="M379" s="291"/>
      <c r="N379" s="291"/>
      <c r="O379" s="291"/>
      <c r="P379" s="291"/>
      <c r="Q379" s="291"/>
      <c r="R379" s="291"/>
      <c r="S379" s="291"/>
      <c r="T379" s="291"/>
      <c r="U379" s="291"/>
      <c r="V379" s="378">
        <v>2</v>
      </c>
      <c r="W379" s="291"/>
      <c r="X379" s="291"/>
      <c r="Y379" s="291">
        <v>2</v>
      </c>
      <c r="Z379" s="291"/>
      <c r="AA379" s="291"/>
      <c r="AB379" s="291"/>
      <c r="AC379" s="291"/>
      <c r="AD379" s="291"/>
      <c r="AE379" s="292">
        <v>159</v>
      </c>
      <c r="AF379" s="293" t="s">
        <v>134</v>
      </c>
      <c r="AG379" s="293">
        <v>3.2</v>
      </c>
      <c r="AH379" s="293">
        <v>214</v>
      </c>
      <c r="AI379" s="294">
        <v>515.20000000000005</v>
      </c>
      <c r="AJ379" s="294">
        <v>508.8</v>
      </c>
      <c r="AK379" s="294">
        <v>6.4000000000000341</v>
      </c>
      <c r="AL379" s="292">
        <v>34026</v>
      </c>
      <c r="AM379" s="292">
        <v>428</v>
      </c>
      <c r="AN379" s="68" t="s">
        <v>1941</v>
      </c>
      <c r="AO379" s="68" t="str">
        <f>日報入力!B379</f>
        <v>ハンダ</v>
      </c>
      <c r="AP379" s="68" t="str">
        <f>IF(日報入力!AQ379,日報入力!BA379,"")</f>
        <v/>
      </c>
      <c r="AQ379" s="68" t="str">
        <f>IF(日報入力!AR379,日報入力!BB379,"")</f>
        <v/>
      </c>
      <c r="AR379" s="68" t="str">
        <f>IF(日報入力!AS379,"N勤","")</f>
        <v>N勤</v>
      </c>
      <c r="AS379" s="295">
        <f t="shared" si="30"/>
        <v>1.2422360248447204E-2</v>
      </c>
      <c r="AT379" s="439">
        <f>日報入力!AY379</f>
        <v>100</v>
      </c>
      <c r="AU379" s="518">
        <f>IF(日報入力!G379,G379*60/E379,"")</f>
        <v>117.39130434782609</v>
      </c>
      <c r="AV379" s="528" t="str">
        <f>IF(日報入力!AT379,日報入力!AT379,"")</f>
        <v/>
      </c>
      <c r="AW379" s="529" t="str">
        <f>IF(日報入力!AT379,AE379/日報入力!AT379,"")</f>
        <v/>
      </c>
      <c r="AX379" s="530">
        <f>IF(1&lt;日報集計!AT379,AT379/(((F379-I379-J379-N379-O379)*60)/(E379)),"")</f>
        <v>0.85185185185185186</v>
      </c>
      <c r="AY379" s="664">
        <f>IF(日報入力!H379,AT379/(((F379-J379)*60)/E379),"")</f>
        <v>0.85185185185185186</v>
      </c>
      <c r="AZ379" s="664">
        <f>IF(日報入力!I379,AT379/((G379*60)/E379),"")</f>
        <v>0.85185185185185186</v>
      </c>
      <c r="BA379" s="296">
        <f>IF(日報入力!G379,G379/F379,"")</f>
        <v>1</v>
      </c>
      <c r="BB379" s="386">
        <f t="shared" si="31"/>
        <v>6481.1428571428578</v>
      </c>
      <c r="BC379" s="386">
        <f t="shared" si="32"/>
        <v>12962.285714285716</v>
      </c>
      <c r="BD379" s="80">
        <f>日報入力!AU379</f>
        <v>0</v>
      </c>
      <c r="BE379" s="534" t="str">
        <f>IF(日報入力!AV379,日報入力!AV379,"")</f>
        <v/>
      </c>
      <c r="BF379" s="534" t="str">
        <f>IF(日報入力!AW379,日報入力!AW379,"")</f>
        <v/>
      </c>
      <c r="BG379" s="398">
        <f>IF(日報入力!G379,日報入力!K379*日報入力!D379*日報入力!BC379,"")</f>
        <v>9.016</v>
      </c>
    </row>
    <row r="380" spans="1:59" ht="20.25" hidden="1" customHeight="1" x14ac:dyDescent="0.15">
      <c r="A380" s="302">
        <v>44448</v>
      </c>
      <c r="B380" s="291">
        <v>33</v>
      </c>
      <c r="C380" s="291">
        <v>8</v>
      </c>
      <c r="D380" s="291">
        <v>3023</v>
      </c>
      <c r="E380" s="291">
        <v>15</v>
      </c>
      <c r="F380" s="291">
        <v>150</v>
      </c>
      <c r="G380" s="291">
        <v>150</v>
      </c>
      <c r="H380" s="291">
        <v>75</v>
      </c>
      <c r="I380" s="291"/>
      <c r="J380" s="291"/>
      <c r="K380" s="291"/>
      <c r="L380" s="291"/>
      <c r="M380" s="291"/>
      <c r="N380" s="291"/>
      <c r="O380" s="291"/>
      <c r="P380" s="291"/>
      <c r="Q380" s="291"/>
      <c r="R380" s="291"/>
      <c r="S380" s="291"/>
      <c r="T380" s="291"/>
      <c r="U380" s="291"/>
      <c r="V380" s="378">
        <v>0</v>
      </c>
      <c r="W380" s="291"/>
      <c r="X380" s="291"/>
      <c r="Y380" s="291"/>
      <c r="Z380" s="291"/>
      <c r="AA380" s="291"/>
      <c r="AB380" s="291"/>
      <c r="AC380" s="291"/>
      <c r="AD380" s="291"/>
      <c r="AE380" s="292">
        <v>15</v>
      </c>
      <c r="AF380" s="293" t="s">
        <v>1372</v>
      </c>
      <c r="AG380" s="293">
        <v>16</v>
      </c>
      <c r="AH380" s="293">
        <v>841.6</v>
      </c>
      <c r="AI380" s="294">
        <v>240</v>
      </c>
      <c r="AJ380" s="294">
        <v>240</v>
      </c>
      <c r="AK380" s="294">
        <v>0</v>
      </c>
      <c r="AL380" s="292">
        <v>12624</v>
      </c>
      <c r="AM380" s="292">
        <v>0</v>
      </c>
      <c r="AN380" s="68" t="s">
        <v>1494</v>
      </c>
      <c r="AO380" s="68" t="str">
        <f>日報入力!B380</f>
        <v>松尾</v>
      </c>
      <c r="AP380" s="68" t="str">
        <f>IF(日報入力!AQ380,日報入力!BA380,"")</f>
        <v/>
      </c>
      <c r="AQ380" s="68" t="str">
        <f>IF(日報入力!AR380,日報入力!BB380,"")</f>
        <v/>
      </c>
      <c r="AR380" s="68" t="str">
        <f>IF(日報入力!AS380,"N勤","")</f>
        <v/>
      </c>
      <c r="AS380" s="295">
        <f t="shared" si="30"/>
        <v>0</v>
      </c>
      <c r="AT380" s="439">
        <f>日報入力!AY380</f>
        <v>360</v>
      </c>
      <c r="AU380" s="518">
        <f>IF(日報入力!G380,G380*60/E380,"")</f>
        <v>600</v>
      </c>
      <c r="AV380" s="528" t="str">
        <f>IF(日報入力!AT380,日報入力!AT380,"")</f>
        <v/>
      </c>
      <c r="AW380" s="529" t="str">
        <f>IF(日報入力!AT380,AE380/日報入力!AT380,"")</f>
        <v/>
      </c>
      <c r="AX380" s="530">
        <f>IF(1&lt;日報集計!AT380,AT380/(((F380-I380-J380-N380-O380)*60)/(E380)),"")</f>
        <v>0.6</v>
      </c>
      <c r="AY380" s="664">
        <f>IF(日報入力!H380,AT380/(((F380-J380)*60)/E380),"")</f>
        <v>0.6</v>
      </c>
      <c r="AZ380" s="664">
        <f>IF(日報入力!I380,AT380/((G380*60)/E380),"")</f>
        <v>0.6</v>
      </c>
      <c r="BA380" s="296">
        <f>IF(日報入力!G380,G380/F380,"")</f>
        <v>1</v>
      </c>
      <c r="BB380" s="386">
        <f t="shared" si="31"/>
        <v>5049.5999999999995</v>
      </c>
      <c r="BC380" s="386">
        <f t="shared" si="32"/>
        <v>10099.199999999999</v>
      </c>
      <c r="BD380" s="80">
        <f>日報入力!AU380</f>
        <v>0</v>
      </c>
      <c r="BE380" s="534" t="str">
        <f>IF(日報入力!AV380,日報入力!AV380,"")</f>
        <v/>
      </c>
      <c r="BF380" s="534" t="str">
        <f>IF(日報入力!AW380,日報入力!AW380,"")</f>
        <v/>
      </c>
      <c r="BG380" s="398">
        <f>IF(日報入力!G380,日報入力!K380*日報入力!D380*日報入力!BC380,"")</f>
        <v>0</v>
      </c>
    </row>
    <row r="381" spans="1:59" ht="20.25" hidden="1" customHeight="1" x14ac:dyDescent="0.15">
      <c r="A381" s="302">
        <v>44448</v>
      </c>
      <c r="B381" s="291">
        <v>33</v>
      </c>
      <c r="C381" s="291">
        <v>8</v>
      </c>
      <c r="D381" s="291">
        <v>3024</v>
      </c>
      <c r="E381" s="291">
        <v>0</v>
      </c>
      <c r="F381" s="291">
        <v>30</v>
      </c>
      <c r="G381" s="291">
        <v>0</v>
      </c>
      <c r="H381" s="291">
        <v>30</v>
      </c>
      <c r="I381" s="291"/>
      <c r="J381" s="291">
        <v>30</v>
      </c>
      <c r="K381" s="291"/>
      <c r="L381" s="291"/>
      <c r="M381" s="291"/>
      <c r="N381" s="291"/>
      <c r="O381" s="291"/>
      <c r="P381" s="291"/>
      <c r="Q381" s="291"/>
      <c r="R381" s="291"/>
      <c r="S381" s="291"/>
      <c r="T381" s="291"/>
      <c r="U381" s="291"/>
      <c r="V381" s="378">
        <v>0</v>
      </c>
      <c r="W381" s="291"/>
      <c r="X381" s="291"/>
      <c r="Y381" s="291"/>
      <c r="Z381" s="291"/>
      <c r="AA381" s="291"/>
      <c r="AB381" s="291"/>
      <c r="AC381" s="291"/>
      <c r="AD381" s="291"/>
      <c r="AE381" s="292">
        <v>0</v>
      </c>
      <c r="AF381" s="293" t="s">
        <v>1372</v>
      </c>
      <c r="AG381" s="293">
        <v>11.7</v>
      </c>
      <c r="AH381" s="293">
        <v>709.4</v>
      </c>
      <c r="AI381" s="294">
        <v>0</v>
      </c>
      <c r="AJ381" s="294">
        <v>0</v>
      </c>
      <c r="AK381" s="294">
        <v>0</v>
      </c>
      <c r="AL381" s="292">
        <v>0</v>
      </c>
      <c r="AM381" s="292">
        <v>0</v>
      </c>
      <c r="AN381" s="68" t="s">
        <v>1370</v>
      </c>
      <c r="AO381" s="68" t="str">
        <f>日報入力!B381</f>
        <v>松尾</v>
      </c>
      <c r="AP381" s="68" t="str">
        <f>IF(日報入力!AQ381,日報入力!BA381,"")</f>
        <v/>
      </c>
      <c r="AQ381" s="68" t="str">
        <f>IF(日報入力!AR381,日報入力!BB381,"")</f>
        <v/>
      </c>
      <c r="AR381" s="68" t="str">
        <f>IF(日報入力!AS381,"N勤","")</f>
        <v/>
      </c>
      <c r="AS381" s="295" t="e">
        <f t="shared" si="30"/>
        <v>#DIV/0!</v>
      </c>
      <c r="AT381" s="439">
        <f>日報入力!AY381</f>
        <v>360</v>
      </c>
      <c r="AU381" s="518" t="e">
        <f>IF(日報入力!G381,G381*60/E381,"")</f>
        <v>#DIV/0!</v>
      </c>
      <c r="AV381" s="528" t="str">
        <f>IF(日報入力!AT381,日報入力!AT381,"")</f>
        <v/>
      </c>
      <c r="AW381" s="529" t="str">
        <f>IF(日報入力!AT381,AE381/日報入力!AT381,"")</f>
        <v/>
      </c>
      <c r="AX381" s="530" t="e">
        <f>IF(1&lt;日報集計!AT381,AT381/(((F381-I381-J381-N381-O381)*60)/(E381)),"")</f>
        <v>#DIV/0!</v>
      </c>
      <c r="AY381" s="664" t="e">
        <f>IF(日報入力!H381,AT381/(((F381-J381)*60)/E381),"")</f>
        <v>#DIV/0!</v>
      </c>
      <c r="AZ381" s="664" t="e">
        <f>IF(日報入力!I381,AT381/((G381*60)/E381),"")</f>
        <v>#DIV/0!</v>
      </c>
      <c r="BA381" s="296">
        <f>IF(日報入力!G381,G381/F381,"")</f>
        <v>0</v>
      </c>
      <c r="BB381" s="386">
        <f t="shared" si="31"/>
        <v>0</v>
      </c>
      <c r="BC381" s="386">
        <f t="shared" si="32"/>
        <v>0</v>
      </c>
      <c r="BD381" s="80">
        <f>日報入力!AU381</f>
        <v>0</v>
      </c>
      <c r="BE381" s="534" t="str">
        <f>IF(日報入力!AV381,日報入力!AV381,"")</f>
        <v/>
      </c>
      <c r="BF381" s="534" t="str">
        <f>IF(日報入力!AW381,日報入力!AW381,"")</f>
        <v/>
      </c>
      <c r="BG381" s="398">
        <f>IF(日報入力!G381,日報入力!K381*日報入力!D381*日報入力!BC381,"")</f>
        <v>0</v>
      </c>
    </row>
    <row r="382" spans="1:59" ht="20.25" hidden="1" customHeight="1" x14ac:dyDescent="0.15">
      <c r="A382" s="302">
        <v>44448</v>
      </c>
      <c r="B382" s="291">
        <v>33</v>
      </c>
      <c r="C382" s="291">
        <v>8</v>
      </c>
      <c r="D382" s="291">
        <v>3024</v>
      </c>
      <c r="E382" s="291">
        <v>8</v>
      </c>
      <c r="F382" s="291">
        <v>80</v>
      </c>
      <c r="G382" s="291">
        <v>80</v>
      </c>
      <c r="H382" s="291">
        <v>40</v>
      </c>
      <c r="I382" s="291"/>
      <c r="J382" s="291"/>
      <c r="K382" s="291"/>
      <c r="L382" s="291"/>
      <c r="M382" s="291"/>
      <c r="N382" s="291"/>
      <c r="O382" s="291"/>
      <c r="P382" s="291"/>
      <c r="Q382" s="291"/>
      <c r="R382" s="291"/>
      <c r="S382" s="291"/>
      <c r="T382" s="291"/>
      <c r="U382" s="291"/>
      <c r="V382" s="378">
        <v>0</v>
      </c>
      <c r="W382" s="291"/>
      <c r="X382" s="291"/>
      <c r="Y382" s="291"/>
      <c r="Z382" s="291"/>
      <c r="AA382" s="291"/>
      <c r="AB382" s="291"/>
      <c r="AC382" s="291"/>
      <c r="AD382" s="291"/>
      <c r="AE382" s="292">
        <v>8</v>
      </c>
      <c r="AF382" s="293" t="s">
        <v>1372</v>
      </c>
      <c r="AG382" s="293">
        <v>11.7</v>
      </c>
      <c r="AH382" s="293">
        <v>709.4</v>
      </c>
      <c r="AI382" s="294">
        <v>93.6</v>
      </c>
      <c r="AJ382" s="294">
        <v>93.6</v>
      </c>
      <c r="AK382" s="294">
        <v>0</v>
      </c>
      <c r="AL382" s="292">
        <v>5675.2</v>
      </c>
      <c r="AM382" s="292">
        <v>0</v>
      </c>
      <c r="AN382" s="68" t="s">
        <v>1370</v>
      </c>
      <c r="AO382" s="68" t="str">
        <f>日報入力!B382</f>
        <v>松尾</v>
      </c>
      <c r="AP382" s="68" t="str">
        <f>IF(日報入力!AQ382,日報入力!BA382,"")</f>
        <v/>
      </c>
      <c r="AQ382" s="68" t="str">
        <f>IF(日報入力!AR382,日報入力!BB382,"")</f>
        <v/>
      </c>
      <c r="AR382" s="68" t="str">
        <f>IF(日報入力!AS382,"N勤","")</f>
        <v/>
      </c>
      <c r="AS382" s="295">
        <f t="shared" si="30"/>
        <v>0</v>
      </c>
      <c r="AT382" s="439">
        <f>日報入力!AY382</f>
        <v>360</v>
      </c>
      <c r="AU382" s="518">
        <f>IF(日報入力!G382,G382*60/E382,"")</f>
        <v>600</v>
      </c>
      <c r="AV382" s="528" t="str">
        <f>IF(日報入力!AT382,日報入力!AT382,"")</f>
        <v/>
      </c>
      <c r="AW382" s="529" t="str">
        <f>IF(日報入力!AT382,AE382/日報入力!AT382,"")</f>
        <v/>
      </c>
      <c r="AX382" s="530">
        <f>IF(1&lt;日報集計!AT382,AT382/(((F382-I382-J382-N382-O382)*60)/(E382)),"")</f>
        <v>0.6</v>
      </c>
      <c r="AY382" s="664">
        <f>IF(日報入力!H382,AT382/(((F382-J382)*60)/E382),"")</f>
        <v>0.6</v>
      </c>
      <c r="AZ382" s="664">
        <f>IF(日報入力!I382,AT382/((G382*60)/E382),"")</f>
        <v>0.6</v>
      </c>
      <c r="BA382" s="296">
        <f>IF(日報入力!G382,G382/F382,"")</f>
        <v>1</v>
      </c>
      <c r="BB382" s="386">
        <f t="shared" si="31"/>
        <v>4256.3999999999996</v>
      </c>
      <c r="BC382" s="386">
        <f t="shared" si="32"/>
        <v>8512.7999999999993</v>
      </c>
      <c r="BD382" s="80">
        <f>日報入力!AU382</f>
        <v>0</v>
      </c>
      <c r="BE382" s="534" t="str">
        <f>IF(日報入力!AV382,日報入力!AV382,"")</f>
        <v/>
      </c>
      <c r="BF382" s="534" t="str">
        <f>IF(日報入力!AW382,日報入力!AW382,"")</f>
        <v/>
      </c>
      <c r="BG382" s="398">
        <f>IF(日報入力!G382,日報入力!K382*日報入力!D382*日報入力!BC382,"")</f>
        <v>0</v>
      </c>
    </row>
    <row r="383" spans="1:59" ht="20.25" hidden="1" customHeight="1" x14ac:dyDescent="0.15">
      <c r="A383" s="302">
        <v>44448</v>
      </c>
      <c r="B383" s="291">
        <v>33</v>
      </c>
      <c r="C383" s="291">
        <v>54</v>
      </c>
      <c r="D383" s="291">
        <v>3024</v>
      </c>
      <c r="E383" s="291">
        <v>59</v>
      </c>
      <c r="F383" s="291">
        <v>450</v>
      </c>
      <c r="G383" s="291">
        <v>450</v>
      </c>
      <c r="H383" s="291">
        <v>225</v>
      </c>
      <c r="I383" s="291"/>
      <c r="J383" s="291"/>
      <c r="K383" s="291"/>
      <c r="L383" s="291"/>
      <c r="M383" s="291"/>
      <c r="N383" s="291"/>
      <c r="O383" s="291"/>
      <c r="P383" s="291"/>
      <c r="Q383" s="291"/>
      <c r="R383" s="291"/>
      <c r="S383" s="291"/>
      <c r="T383" s="291"/>
      <c r="U383" s="291"/>
      <c r="V383" s="378">
        <v>1</v>
      </c>
      <c r="W383" s="291"/>
      <c r="X383" s="291"/>
      <c r="Y383" s="291">
        <v>1</v>
      </c>
      <c r="Z383" s="291"/>
      <c r="AA383" s="291"/>
      <c r="AB383" s="291"/>
      <c r="AC383" s="291"/>
      <c r="AD383" s="291"/>
      <c r="AE383" s="292">
        <v>58</v>
      </c>
      <c r="AF383" s="293" t="s">
        <v>1372</v>
      </c>
      <c r="AG383" s="293">
        <v>11.7</v>
      </c>
      <c r="AH383" s="293">
        <v>709.4</v>
      </c>
      <c r="AI383" s="294">
        <v>690.3</v>
      </c>
      <c r="AJ383" s="294">
        <v>678.59999999999991</v>
      </c>
      <c r="AK383" s="294">
        <v>11.700000000000045</v>
      </c>
      <c r="AL383" s="292">
        <v>41145.199999999997</v>
      </c>
      <c r="AM383" s="292">
        <v>709.4</v>
      </c>
      <c r="AN383" s="68" t="s">
        <v>1370</v>
      </c>
      <c r="AO383" s="68" t="str">
        <f>日報入力!B383</f>
        <v>ハンダ</v>
      </c>
      <c r="AP383" s="68" t="str">
        <f>IF(日報入力!AQ383,日報入力!BA383,"")</f>
        <v/>
      </c>
      <c r="AQ383" s="68" t="str">
        <f>IF(日報入力!AR383,日報入力!BB383,"")</f>
        <v/>
      </c>
      <c r="AR383" s="68" t="str">
        <f>IF(日報入力!AS383,"N勤","")</f>
        <v>N勤</v>
      </c>
      <c r="AS383" s="295">
        <f t="shared" si="30"/>
        <v>1.6949152542372881E-2</v>
      </c>
      <c r="AT383" s="439">
        <f>日報入力!AY383</f>
        <v>360</v>
      </c>
      <c r="AU383" s="518">
        <f>IF(日報入力!G383,G383*60/E383,"")</f>
        <v>457.62711864406782</v>
      </c>
      <c r="AV383" s="528" t="str">
        <f>IF(日報入力!AT383,日報入力!AT383,"")</f>
        <v/>
      </c>
      <c r="AW383" s="529" t="str">
        <f>IF(日報入力!AT383,AE383/日報入力!AT383,"")</f>
        <v/>
      </c>
      <c r="AX383" s="530">
        <f>IF(1&lt;日報集計!AT383,AT383/(((F383-I383-J383-N383-O383)*60)/(E383)),"")</f>
        <v>0.78666666666666663</v>
      </c>
      <c r="AY383" s="664">
        <f>IF(日報入力!H383,AT383/(((F383-J383)*60)/E383),"")</f>
        <v>0.78666666666666663</v>
      </c>
      <c r="AZ383" s="664">
        <f>IF(日報入力!I383,AT383/((G383*60)/E383),"")</f>
        <v>0.78666666666666663</v>
      </c>
      <c r="BA383" s="296">
        <f>IF(日報入力!G383,G383/F383,"")</f>
        <v>1</v>
      </c>
      <c r="BB383" s="386">
        <f t="shared" si="31"/>
        <v>5486.0266666666666</v>
      </c>
      <c r="BC383" s="386">
        <f t="shared" si="32"/>
        <v>10972.053333333333</v>
      </c>
      <c r="BD383" s="80">
        <f>日報入力!AU383</f>
        <v>0</v>
      </c>
      <c r="BE383" s="534" t="str">
        <f>IF(日報入力!AV383,日報入力!AV383,"")</f>
        <v/>
      </c>
      <c r="BF383" s="534" t="str">
        <f>IF(日報入力!AW383,日報入力!AW383,"")</f>
        <v/>
      </c>
      <c r="BG383" s="398">
        <f>IF(日報入力!G383,日報入力!K383*日報入力!D383*日報入力!BC383,"")</f>
        <v>0</v>
      </c>
    </row>
    <row r="384" spans="1:59" ht="20.25" hidden="1" customHeight="1" x14ac:dyDescent="0.15">
      <c r="A384" s="302">
        <v>44448</v>
      </c>
      <c r="B384" s="291">
        <v>34</v>
      </c>
      <c r="C384" s="291">
        <v>8</v>
      </c>
      <c r="D384" s="291">
        <v>3041</v>
      </c>
      <c r="E384" s="291">
        <v>170</v>
      </c>
      <c r="F384" s="291">
        <v>283</v>
      </c>
      <c r="G384" s="291">
        <v>283</v>
      </c>
      <c r="H384" s="291">
        <v>141.5</v>
      </c>
      <c r="I384" s="291"/>
      <c r="J384" s="291"/>
      <c r="K384" s="291"/>
      <c r="L384" s="291"/>
      <c r="M384" s="291"/>
      <c r="N384" s="291"/>
      <c r="O384" s="291"/>
      <c r="P384" s="291"/>
      <c r="Q384" s="291"/>
      <c r="R384" s="291"/>
      <c r="S384" s="291"/>
      <c r="T384" s="291"/>
      <c r="U384" s="291"/>
      <c r="V384" s="378">
        <v>0</v>
      </c>
      <c r="W384" s="291"/>
      <c r="X384" s="291"/>
      <c r="Y384" s="291"/>
      <c r="Z384" s="291"/>
      <c r="AA384" s="291"/>
      <c r="AB384" s="291"/>
      <c r="AC384" s="291"/>
      <c r="AD384" s="291"/>
      <c r="AE384" s="292">
        <v>170</v>
      </c>
      <c r="AF384" s="293" t="s">
        <v>134</v>
      </c>
      <c r="AG384" s="293">
        <v>1.9</v>
      </c>
      <c r="AH384" s="293">
        <v>123.19999999999999</v>
      </c>
      <c r="AI384" s="294">
        <v>323</v>
      </c>
      <c r="AJ384" s="294">
        <v>323</v>
      </c>
      <c r="AK384" s="294">
        <v>0</v>
      </c>
      <c r="AL384" s="292">
        <v>20943.999999999996</v>
      </c>
      <c r="AM384" s="292">
        <v>0</v>
      </c>
      <c r="AN384" s="68" t="s">
        <v>1926</v>
      </c>
      <c r="AO384" s="68" t="str">
        <f>日報入力!B384</f>
        <v>松尾</v>
      </c>
      <c r="AP384" s="68" t="str">
        <f>IF(日報入力!AQ384,日報入力!BA384,"")</f>
        <v/>
      </c>
      <c r="AQ384" s="68" t="str">
        <f>IF(日報入力!AR384,日報入力!BB384,"")</f>
        <v/>
      </c>
      <c r="AR384" s="68" t="str">
        <f>IF(日報入力!AS384,"N勤","")</f>
        <v/>
      </c>
      <c r="AS384" s="295">
        <f t="shared" si="30"/>
        <v>0</v>
      </c>
      <c r="AT384" s="439">
        <f>日報入力!AY384</f>
        <v>100</v>
      </c>
      <c r="AU384" s="518">
        <f>IF(日報入力!G384,G384*60/E384,"")</f>
        <v>99.882352941176464</v>
      </c>
      <c r="AV384" s="528" t="str">
        <f>IF(日報入力!AT384,日報入力!AT384,"")</f>
        <v/>
      </c>
      <c r="AW384" s="529" t="str">
        <f>IF(日報入力!AT384,AE384/日報入力!AT384,"")</f>
        <v/>
      </c>
      <c r="AX384" s="530">
        <f>IF(1&lt;日報集計!AT384,AT384/(((F384-I384-J384-N384-O384)*60)/(E384)),"")</f>
        <v>1.0011778563015312</v>
      </c>
      <c r="AY384" s="664">
        <f>IF(日報入力!H384,AT384/(((F384-J384)*60)/E384),"")</f>
        <v>1.0011778563015312</v>
      </c>
      <c r="AZ384" s="664">
        <f>IF(日報入力!I384,AT384/((G384*60)/E384),"")</f>
        <v>1.0011778563015312</v>
      </c>
      <c r="BA384" s="296">
        <f>IF(日報入力!G384,G384/F384,"")</f>
        <v>1</v>
      </c>
      <c r="BB384" s="386">
        <f t="shared" si="31"/>
        <v>4440.4240282685505</v>
      </c>
      <c r="BC384" s="386">
        <f t="shared" si="32"/>
        <v>8880.848056537101</v>
      </c>
      <c r="BD384" s="80">
        <f>日報入力!AU384</f>
        <v>0</v>
      </c>
      <c r="BE384" s="534" t="str">
        <f>IF(日報入力!AV384,日報入力!AV384,"")</f>
        <v/>
      </c>
      <c r="BF384" s="534" t="str">
        <f>IF(日報入力!AW384,日報入力!AW384,"")</f>
        <v/>
      </c>
      <c r="BG384" s="398">
        <f>IF(日報入力!G384,日報入力!K384*日報入力!D384*日報入力!BC384,"")</f>
        <v>8.5</v>
      </c>
    </row>
    <row r="385" spans="1:59" ht="20.25" hidden="1" customHeight="1" x14ac:dyDescent="0.15">
      <c r="A385" s="302">
        <v>44448</v>
      </c>
      <c r="B385" s="291">
        <v>34</v>
      </c>
      <c r="C385" s="291">
        <v>54</v>
      </c>
      <c r="D385" s="291">
        <v>3041</v>
      </c>
      <c r="E385" s="291">
        <v>295</v>
      </c>
      <c r="F385" s="291">
        <v>450</v>
      </c>
      <c r="G385" s="291">
        <v>450</v>
      </c>
      <c r="H385" s="291">
        <v>225</v>
      </c>
      <c r="I385" s="291"/>
      <c r="J385" s="291"/>
      <c r="K385" s="291"/>
      <c r="L385" s="291"/>
      <c r="M385" s="291"/>
      <c r="N385" s="291"/>
      <c r="O385" s="291"/>
      <c r="P385" s="291"/>
      <c r="Q385" s="291"/>
      <c r="R385" s="291"/>
      <c r="S385" s="291"/>
      <c r="T385" s="291"/>
      <c r="U385" s="291"/>
      <c r="V385" s="378">
        <v>2</v>
      </c>
      <c r="W385" s="291"/>
      <c r="X385" s="291"/>
      <c r="Y385" s="291">
        <v>2</v>
      </c>
      <c r="Z385" s="291"/>
      <c r="AA385" s="291"/>
      <c r="AB385" s="291"/>
      <c r="AC385" s="291"/>
      <c r="AD385" s="291"/>
      <c r="AE385" s="292">
        <v>293</v>
      </c>
      <c r="AF385" s="293" t="s">
        <v>134</v>
      </c>
      <c r="AG385" s="293">
        <v>1.9</v>
      </c>
      <c r="AH385" s="293">
        <v>123.19999999999999</v>
      </c>
      <c r="AI385" s="294">
        <v>560.5</v>
      </c>
      <c r="AJ385" s="294">
        <v>556.69999999999993</v>
      </c>
      <c r="AK385" s="294">
        <v>3.8000000000000682</v>
      </c>
      <c r="AL385" s="292">
        <v>36097.599999999999</v>
      </c>
      <c r="AM385" s="292">
        <v>246.39999999999998</v>
      </c>
      <c r="AN385" s="68" t="s">
        <v>1926</v>
      </c>
      <c r="AO385" s="68" t="str">
        <f>日報入力!B385</f>
        <v>ハンダ</v>
      </c>
      <c r="AP385" s="68" t="str">
        <f>IF(日報入力!AQ385,日報入力!BA385,"")</f>
        <v/>
      </c>
      <c r="AQ385" s="68" t="str">
        <f>IF(日報入力!AR385,日報入力!BB385,"")</f>
        <v/>
      </c>
      <c r="AR385" s="68" t="str">
        <f>IF(日報入力!AS385,"N勤","")</f>
        <v>N勤</v>
      </c>
      <c r="AS385" s="295">
        <f t="shared" si="30"/>
        <v>6.7796610169491523E-3</v>
      </c>
      <c r="AT385" s="439">
        <f>日報入力!AY385</f>
        <v>100</v>
      </c>
      <c r="AU385" s="518">
        <f>IF(日報入力!G385,G385*60/E385,"")</f>
        <v>91.525423728813564</v>
      </c>
      <c r="AV385" s="528" t="str">
        <f>IF(日報入力!AT385,日報入力!AT385,"")</f>
        <v/>
      </c>
      <c r="AW385" s="529" t="str">
        <f>IF(日報入力!AT385,AE385/日報入力!AT385,"")</f>
        <v/>
      </c>
      <c r="AX385" s="530">
        <f>IF(1&lt;日報集計!AT385,AT385/(((F385-I385-J385-N385-O385)*60)/(E385)),"")</f>
        <v>1.0925925925925926</v>
      </c>
      <c r="AY385" s="664">
        <f>IF(日報入力!H385,AT385/(((F385-J385)*60)/E385),"")</f>
        <v>1.0925925925925926</v>
      </c>
      <c r="AZ385" s="664">
        <f>IF(日報入力!I385,AT385/((G385*60)/E385),"")</f>
        <v>1.0925925925925926</v>
      </c>
      <c r="BA385" s="296">
        <f>IF(日報入力!G385,G385/F385,"")</f>
        <v>1</v>
      </c>
      <c r="BB385" s="386">
        <f t="shared" si="31"/>
        <v>4813.0133333333333</v>
      </c>
      <c r="BC385" s="386">
        <f t="shared" si="32"/>
        <v>9626.0266666666666</v>
      </c>
      <c r="BD385" s="80">
        <f>日報入力!AU385</f>
        <v>0</v>
      </c>
      <c r="BE385" s="534" t="str">
        <f>IF(日報入力!AV385,日報入力!AV385,"")</f>
        <v/>
      </c>
      <c r="BF385" s="534" t="str">
        <f>IF(日報入力!AW385,日報入力!AW385,"")</f>
        <v/>
      </c>
      <c r="BG385" s="398">
        <f>IF(日報入力!G385,日報入力!K385*日報入力!D385*日報入力!BC385,"")</f>
        <v>14.75</v>
      </c>
    </row>
    <row r="386" spans="1:59" ht="20.25" hidden="1" customHeight="1" x14ac:dyDescent="0.15">
      <c r="A386" s="302">
        <v>44448</v>
      </c>
      <c r="B386" s="291">
        <v>51</v>
      </c>
      <c r="C386" s="291">
        <v>2</v>
      </c>
      <c r="D386" s="291">
        <v>953</v>
      </c>
      <c r="E386" s="291">
        <v>0</v>
      </c>
      <c r="F386" s="291">
        <v>465</v>
      </c>
      <c r="G386" s="291">
        <v>465</v>
      </c>
      <c r="H386" s="291">
        <v>465</v>
      </c>
      <c r="I386" s="291"/>
      <c r="J386" s="291"/>
      <c r="K386" s="291"/>
      <c r="L386" s="291"/>
      <c r="M386" s="291"/>
      <c r="N386" s="291"/>
      <c r="O386" s="291"/>
      <c r="P386" s="291"/>
      <c r="Q386" s="291"/>
      <c r="R386" s="291"/>
      <c r="S386" s="291"/>
      <c r="T386" s="291"/>
      <c r="U386" s="291"/>
      <c r="V386" s="378">
        <v>0</v>
      </c>
      <c r="W386" s="291"/>
      <c r="X386" s="291"/>
      <c r="Y386" s="291"/>
      <c r="Z386" s="291"/>
      <c r="AA386" s="291"/>
      <c r="AB386" s="291"/>
      <c r="AC386" s="291"/>
      <c r="AD386" s="291"/>
      <c r="AE386" s="292">
        <v>0</v>
      </c>
      <c r="AF386" s="293">
        <v>0</v>
      </c>
      <c r="AG386" s="293">
        <v>0</v>
      </c>
      <c r="AH386" s="293">
        <v>0</v>
      </c>
      <c r="AI386" s="294">
        <v>0</v>
      </c>
      <c r="AJ386" s="294">
        <v>0</v>
      </c>
      <c r="AK386" s="294">
        <v>0</v>
      </c>
      <c r="AL386" s="292">
        <v>0</v>
      </c>
      <c r="AM386" s="292">
        <v>0</v>
      </c>
      <c r="AN386" s="68" t="s">
        <v>1472</v>
      </c>
      <c r="AO386" s="68" t="str">
        <f>日報入力!B386</f>
        <v>宮内</v>
      </c>
      <c r="AP386" s="68" t="str">
        <f>IF(日報入力!AQ386,日報入力!BA386,"")</f>
        <v/>
      </c>
      <c r="AQ386" s="68" t="str">
        <f>IF(日報入力!AR386,日報入力!BB386,"")</f>
        <v/>
      </c>
      <c r="AR386" s="68" t="str">
        <f>IF(日報入力!AS386,"N勤","")</f>
        <v/>
      </c>
      <c r="AS386" s="295" t="e">
        <f t="shared" si="30"/>
        <v>#DIV/0!</v>
      </c>
      <c r="AT386" s="439">
        <f>日報入力!AY386</f>
        <v>0</v>
      </c>
      <c r="AU386" s="518" t="e">
        <f>IF(日報入力!G386,G386*60/E386,"")</f>
        <v>#DIV/0!</v>
      </c>
      <c r="AV386" s="528" t="str">
        <f>IF(日報入力!AT386,日報入力!AT386,"")</f>
        <v/>
      </c>
      <c r="AW386" s="529" t="str">
        <f>IF(日報入力!AT386,AE386/日報入力!AT386,"")</f>
        <v/>
      </c>
      <c r="AX386" s="530" t="str">
        <f>IF(1&lt;日報集計!AT386,AT386/(((F386-I386-J386-N386-O386)*60)/(E386)),"")</f>
        <v/>
      </c>
      <c r="AY386" s="664" t="e">
        <f>IF(日報入力!H386,AT386/(((F386-J386)*60)/E386),"")</f>
        <v>#DIV/0!</v>
      </c>
      <c r="AZ386" s="664" t="e">
        <f>IF(日報入力!I386,AT386/((G386*60)/E386),"")</f>
        <v>#DIV/0!</v>
      </c>
      <c r="BA386" s="296">
        <f>IF(日報入力!G386,G386/F386,"")</f>
        <v>1</v>
      </c>
      <c r="BB386" s="386">
        <f t="shared" si="31"/>
        <v>0</v>
      </c>
      <c r="BC386" s="386">
        <f t="shared" si="32"/>
        <v>0</v>
      </c>
      <c r="BD386" s="80">
        <f>日報入力!AU386</f>
        <v>0</v>
      </c>
      <c r="BE386" s="534" t="str">
        <f>IF(日報入力!AV386,日報入力!AV386,"")</f>
        <v/>
      </c>
      <c r="BF386" s="534" t="str">
        <f>IF(日報入力!AW386,日報入力!AW386,"")</f>
        <v/>
      </c>
      <c r="BG386" s="398">
        <f>IF(日報入力!G386,日報入力!K386*日報入力!D386*日報入力!BC386,"")</f>
        <v>0</v>
      </c>
    </row>
    <row r="387" spans="1:59" ht="20.25" hidden="1" customHeight="1" x14ac:dyDescent="0.15">
      <c r="A387" s="302">
        <v>44448</v>
      </c>
      <c r="B387" s="291">
        <v>51</v>
      </c>
      <c r="C387" s="291">
        <v>26</v>
      </c>
      <c r="D387" s="291">
        <v>953</v>
      </c>
      <c r="E387" s="291">
        <v>0</v>
      </c>
      <c r="F387" s="291">
        <v>60</v>
      </c>
      <c r="G387" s="291">
        <v>60</v>
      </c>
      <c r="H387" s="291">
        <v>60</v>
      </c>
      <c r="I387" s="291"/>
      <c r="J387" s="291"/>
      <c r="K387" s="291"/>
      <c r="L387" s="291"/>
      <c r="M387" s="291"/>
      <c r="N387" s="291"/>
      <c r="O387" s="291"/>
      <c r="P387" s="291"/>
      <c r="Q387" s="291"/>
      <c r="R387" s="291"/>
      <c r="S387" s="291"/>
      <c r="T387" s="291"/>
      <c r="U387" s="291"/>
      <c r="V387" s="378">
        <v>0</v>
      </c>
      <c r="W387" s="291"/>
      <c r="X387" s="291"/>
      <c r="Y387" s="291"/>
      <c r="Z387" s="291"/>
      <c r="AA387" s="291"/>
      <c r="AB387" s="291"/>
      <c r="AC387" s="291"/>
      <c r="AD387" s="291"/>
      <c r="AE387" s="292">
        <v>0</v>
      </c>
      <c r="AF387" s="293">
        <v>0</v>
      </c>
      <c r="AG387" s="293">
        <v>0</v>
      </c>
      <c r="AH387" s="293">
        <v>0</v>
      </c>
      <c r="AI387" s="294">
        <v>0</v>
      </c>
      <c r="AJ387" s="294">
        <v>0</v>
      </c>
      <c r="AK387" s="294">
        <v>0</v>
      </c>
      <c r="AL387" s="292">
        <v>0</v>
      </c>
      <c r="AM387" s="292">
        <v>0</v>
      </c>
      <c r="AN387" s="68" t="s">
        <v>1472</v>
      </c>
      <c r="AO387" s="68" t="str">
        <f>日報入力!B387</f>
        <v>平</v>
      </c>
      <c r="AP387" s="68" t="str">
        <f>IF(日報入力!AQ387,日報入力!BA387,"")</f>
        <v/>
      </c>
      <c r="AQ387" s="68" t="str">
        <f>IF(日報入力!AR387,日報入力!BB387,"")</f>
        <v/>
      </c>
      <c r="AR387" s="68" t="str">
        <f>IF(日報入力!AS387,"N勤","")</f>
        <v/>
      </c>
      <c r="AS387" s="295" t="e">
        <f t="shared" si="30"/>
        <v>#DIV/0!</v>
      </c>
      <c r="AT387" s="439">
        <f>日報入力!AY387</f>
        <v>0</v>
      </c>
      <c r="AU387" s="518" t="e">
        <f>IF(日報入力!G387,G387*60/E387,"")</f>
        <v>#DIV/0!</v>
      </c>
      <c r="AV387" s="528" t="str">
        <f>IF(日報入力!AT387,日報入力!AT387,"")</f>
        <v/>
      </c>
      <c r="AW387" s="529" t="str">
        <f>IF(日報入力!AT387,AE387/日報入力!AT387,"")</f>
        <v/>
      </c>
      <c r="AX387" s="530" t="str">
        <f>IF(1&lt;日報集計!AT387,AT387/(((F387-I387-J387-N387-O387)*60)/(E387)),"")</f>
        <v/>
      </c>
      <c r="AY387" s="664" t="e">
        <f>IF(日報入力!H387,AT387/(((F387-J387)*60)/E387),"")</f>
        <v>#DIV/0!</v>
      </c>
      <c r="AZ387" s="664" t="e">
        <f>IF(日報入力!I387,AT387/((G387*60)/E387),"")</f>
        <v>#DIV/0!</v>
      </c>
      <c r="BA387" s="296">
        <f>IF(日報入力!G387,G387/F387,"")</f>
        <v>1</v>
      </c>
      <c r="BB387" s="386">
        <f t="shared" si="31"/>
        <v>0</v>
      </c>
      <c r="BC387" s="386">
        <f t="shared" si="32"/>
        <v>0</v>
      </c>
      <c r="BD387" s="80">
        <f>日報入力!AU387</f>
        <v>0</v>
      </c>
      <c r="BE387" s="534" t="str">
        <f>IF(日報入力!AV387,日報入力!AV387,"")</f>
        <v/>
      </c>
      <c r="BF387" s="534" t="str">
        <f>IF(日報入力!AW387,日報入力!AW387,"")</f>
        <v/>
      </c>
      <c r="BG387" s="398">
        <f>IF(日報入力!G387,日報入力!K387*日報入力!D387*日報入力!BC387,"")</f>
        <v>0</v>
      </c>
    </row>
    <row r="388" spans="1:59" ht="20.25" hidden="1" customHeight="1" x14ac:dyDescent="0.15">
      <c r="A388" s="302">
        <v>44448</v>
      </c>
      <c r="B388" s="291">
        <v>998</v>
      </c>
      <c r="C388" s="291">
        <v>8</v>
      </c>
      <c r="D388" s="291">
        <v>961</v>
      </c>
      <c r="E388" s="291">
        <v>0</v>
      </c>
      <c r="F388" s="291">
        <v>60</v>
      </c>
      <c r="G388" s="291">
        <v>60</v>
      </c>
      <c r="H388" s="291">
        <v>60</v>
      </c>
      <c r="I388" s="291"/>
      <c r="J388" s="291"/>
      <c r="K388" s="291"/>
      <c r="L388" s="291"/>
      <c r="M388" s="291"/>
      <c r="N388" s="291"/>
      <c r="O388" s="291"/>
      <c r="P388" s="291"/>
      <c r="Q388" s="291"/>
      <c r="R388" s="291"/>
      <c r="S388" s="291"/>
      <c r="T388" s="291"/>
      <c r="U388" s="291"/>
      <c r="V388" s="378">
        <v>0</v>
      </c>
      <c r="W388" s="291"/>
      <c r="X388" s="291"/>
      <c r="Y388" s="291"/>
      <c r="Z388" s="291"/>
      <c r="AA388" s="291"/>
      <c r="AB388" s="291"/>
      <c r="AC388" s="291"/>
      <c r="AD388" s="291"/>
      <c r="AE388" s="292">
        <v>0</v>
      </c>
      <c r="AF388" s="293">
        <v>0</v>
      </c>
      <c r="AG388" s="293">
        <v>0</v>
      </c>
      <c r="AH388" s="293">
        <v>0</v>
      </c>
      <c r="AI388" s="294">
        <v>0</v>
      </c>
      <c r="AJ388" s="294">
        <v>0</v>
      </c>
      <c r="AK388" s="294">
        <v>0</v>
      </c>
      <c r="AL388" s="292">
        <v>0</v>
      </c>
      <c r="AM388" s="292">
        <v>0</v>
      </c>
      <c r="AN388" s="68" t="s">
        <v>1478</v>
      </c>
      <c r="AO388" s="68" t="str">
        <f>日報入力!B388</f>
        <v>松尾</v>
      </c>
      <c r="AP388" s="68" t="str">
        <f>IF(日報入力!AQ388,日報入力!BA388,"")</f>
        <v/>
      </c>
      <c r="AQ388" s="68" t="str">
        <f>IF(日報入力!AR388,日報入力!BB388,"")</f>
        <v/>
      </c>
      <c r="AR388" s="68" t="str">
        <f>IF(日報入力!AS388,"N勤","")</f>
        <v/>
      </c>
      <c r="AS388" s="295" t="e">
        <f t="shared" si="30"/>
        <v>#DIV/0!</v>
      </c>
      <c r="AT388" s="439">
        <f>日報入力!AY388</f>
        <v>0</v>
      </c>
      <c r="AU388" s="518" t="e">
        <f>IF(日報入力!G388,G388*60/E388,"")</f>
        <v>#DIV/0!</v>
      </c>
      <c r="AV388" s="528" t="str">
        <f>IF(日報入力!AT388,日報入力!AT388,"")</f>
        <v/>
      </c>
      <c r="AW388" s="529" t="str">
        <f>IF(日報入力!AT388,AE388/日報入力!AT388,"")</f>
        <v/>
      </c>
      <c r="AX388" s="530" t="str">
        <f>IF(1&lt;日報集計!AT388,AT388/(((F388-I388-J388-N388-O388)*60)/(E388)),"")</f>
        <v/>
      </c>
      <c r="AY388" s="664" t="e">
        <f>IF(日報入力!H388,AT388/(((F388-J388)*60)/E388),"")</f>
        <v>#DIV/0!</v>
      </c>
      <c r="AZ388" s="664" t="e">
        <f>IF(日報入力!I388,AT388/((G388*60)/E388),"")</f>
        <v>#DIV/0!</v>
      </c>
      <c r="BA388" s="296">
        <f>IF(日報入力!G388,G388/F388,"")</f>
        <v>1</v>
      </c>
      <c r="BB388" s="386">
        <f t="shared" si="31"/>
        <v>0</v>
      </c>
      <c r="BC388" s="386">
        <f t="shared" si="32"/>
        <v>0</v>
      </c>
      <c r="BD388" s="80">
        <f>日報入力!AU388</f>
        <v>0</v>
      </c>
      <c r="BE388" s="534" t="str">
        <f>IF(日報入力!AV388,日報入力!AV388,"")</f>
        <v/>
      </c>
      <c r="BF388" s="534" t="str">
        <f>IF(日報入力!AW388,日報入力!AW388,"")</f>
        <v/>
      </c>
      <c r="BG388" s="398">
        <f>IF(日報入力!G388,日報入力!K388*日報入力!D388*日報入力!BC388,"")</f>
        <v>0</v>
      </c>
    </row>
    <row r="389" spans="1:59" ht="20.25" hidden="1" customHeight="1" x14ac:dyDescent="0.15">
      <c r="A389" s="302">
        <v>44448</v>
      </c>
      <c r="B389" s="291">
        <v>998</v>
      </c>
      <c r="C389" s="291">
        <v>33</v>
      </c>
      <c r="D389" s="291">
        <v>961</v>
      </c>
      <c r="E389" s="291">
        <v>0</v>
      </c>
      <c r="F389" s="291">
        <v>60</v>
      </c>
      <c r="G389" s="291">
        <v>60</v>
      </c>
      <c r="H389" s="291">
        <v>60</v>
      </c>
      <c r="I389" s="291"/>
      <c r="J389" s="291"/>
      <c r="K389" s="291"/>
      <c r="L389" s="291"/>
      <c r="M389" s="291"/>
      <c r="N389" s="291"/>
      <c r="O389" s="291"/>
      <c r="P389" s="291"/>
      <c r="Q389" s="291"/>
      <c r="R389" s="291"/>
      <c r="S389" s="291"/>
      <c r="T389" s="291"/>
      <c r="U389" s="291"/>
      <c r="V389" s="378">
        <v>0</v>
      </c>
      <c r="W389" s="291"/>
      <c r="X389" s="291"/>
      <c r="Y389" s="291"/>
      <c r="Z389" s="291"/>
      <c r="AA389" s="291"/>
      <c r="AB389" s="291"/>
      <c r="AC389" s="291"/>
      <c r="AD389" s="291"/>
      <c r="AE389" s="292">
        <v>0</v>
      </c>
      <c r="AF389" s="293">
        <v>0</v>
      </c>
      <c r="AG389" s="293">
        <v>0</v>
      </c>
      <c r="AH389" s="293">
        <v>0</v>
      </c>
      <c r="AI389" s="294">
        <v>0</v>
      </c>
      <c r="AJ389" s="294">
        <v>0</v>
      </c>
      <c r="AK389" s="294">
        <v>0</v>
      </c>
      <c r="AL389" s="292">
        <v>0</v>
      </c>
      <c r="AM389" s="292">
        <v>0</v>
      </c>
      <c r="AN389" s="68" t="s">
        <v>1478</v>
      </c>
      <c r="AO389" s="68" t="str">
        <f>日報入力!B389</f>
        <v>森山</v>
      </c>
      <c r="AP389" s="68" t="str">
        <f>IF(日報入力!AQ389,日報入力!BA389,"")</f>
        <v/>
      </c>
      <c r="AQ389" s="68" t="str">
        <f>IF(日報入力!AR389,日報入力!BB389,"")</f>
        <v/>
      </c>
      <c r="AR389" s="68" t="str">
        <f>IF(日報入力!AS389,"N勤","")</f>
        <v/>
      </c>
      <c r="AS389" s="295" t="e">
        <f t="shared" si="30"/>
        <v>#DIV/0!</v>
      </c>
      <c r="AT389" s="439">
        <f>日報入力!AY389</f>
        <v>0</v>
      </c>
      <c r="AU389" s="518" t="e">
        <f>IF(日報入力!G389,G389*60/E389,"")</f>
        <v>#DIV/0!</v>
      </c>
      <c r="AV389" s="528" t="str">
        <f>IF(日報入力!AT389,日報入力!AT389,"")</f>
        <v/>
      </c>
      <c r="AW389" s="529" t="str">
        <f>IF(日報入力!AT389,AE389/日報入力!AT389,"")</f>
        <v/>
      </c>
      <c r="AX389" s="530" t="str">
        <f>IF(1&lt;日報集計!AT389,AT389/(((F389-I389-J389-N389-O389)*60)/(E389)),"")</f>
        <v/>
      </c>
      <c r="AY389" s="664" t="e">
        <f>IF(日報入力!H389,AT389/(((F389-J389)*60)/E389),"")</f>
        <v>#DIV/0!</v>
      </c>
      <c r="AZ389" s="664" t="e">
        <f>IF(日報入力!I389,AT389/((G389*60)/E389),"")</f>
        <v>#DIV/0!</v>
      </c>
      <c r="BA389" s="296">
        <f>IF(日報入力!G389,G389/F389,"")</f>
        <v>1</v>
      </c>
      <c r="BB389" s="386">
        <f t="shared" si="31"/>
        <v>0</v>
      </c>
      <c r="BC389" s="386">
        <f t="shared" si="32"/>
        <v>0</v>
      </c>
      <c r="BD389" s="80">
        <f>日報入力!AU389</f>
        <v>0</v>
      </c>
      <c r="BE389" s="534" t="str">
        <f>IF(日報入力!AV389,日報入力!AV389,"")</f>
        <v/>
      </c>
      <c r="BF389" s="534" t="str">
        <f>IF(日報入力!AW389,日報入力!AW389,"")</f>
        <v/>
      </c>
      <c r="BG389" s="398">
        <f>IF(日報入力!G389,日報入力!K389*日報入力!D389*日報入力!BC389,"")</f>
        <v>0</v>
      </c>
    </row>
    <row r="390" spans="1:59" ht="20.25" hidden="1" customHeight="1" x14ac:dyDescent="0.15">
      <c r="A390" s="302">
        <v>44448</v>
      </c>
      <c r="B390" s="291">
        <v>998</v>
      </c>
      <c r="C390" s="291">
        <v>82</v>
      </c>
      <c r="D390" s="291">
        <v>961</v>
      </c>
      <c r="E390" s="291">
        <v>0</v>
      </c>
      <c r="F390" s="291">
        <v>60</v>
      </c>
      <c r="G390" s="291">
        <v>60</v>
      </c>
      <c r="H390" s="291">
        <v>60</v>
      </c>
      <c r="I390" s="291"/>
      <c r="J390" s="291"/>
      <c r="K390" s="291"/>
      <c r="L390" s="291"/>
      <c r="M390" s="291"/>
      <c r="N390" s="291"/>
      <c r="O390" s="291"/>
      <c r="P390" s="291"/>
      <c r="Q390" s="291"/>
      <c r="R390" s="291"/>
      <c r="S390" s="291"/>
      <c r="T390" s="291"/>
      <c r="U390" s="291"/>
      <c r="V390" s="378">
        <v>0</v>
      </c>
      <c r="W390" s="291"/>
      <c r="X390" s="291"/>
      <c r="Y390" s="291"/>
      <c r="Z390" s="291"/>
      <c r="AA390" s="291"/>
      <c r="AB390" s="291"/>
      <c r="AC390" s="291"/>
      <c r="AD390" s="291"/>
      <c r="AE390" s="292">
        <v>0</v>
      </c>
      <c r="AF390" s="293">
        <v>0</v>
      </c>
      <c r="AG390" s="293">
        <v>0</v>
      </c>
      <c r="AH390" s="293">
        <v>0</v>
      </c>
      <c r="AI390" s="294">
        <v>0</v>
      </c>
      <c r="AJ390" s="294">
        <v>0</v>
      </c>
      <c r="AK390" s="294">
        <v>0</v>
      </c>
      <c r="AL390" s="292">
        <v>0</v>
      </c>
      <c r="AM390" s="292">
        <v>0</v>
      </c>
      <c r="AN390" s="68" t="s">
        <v>1478</v>
      </c>
      <c r="AO390" s="68" t="str">
        <f>日報入力!B390</f>
        <v>竹中</v>
      </c>
      <c r="AP390" s="68" t="str">
        <f>IF(日報入力!AQ390,日報入力!BA390,"")</f>
        <v/>
      </c>
      <c r="AQ390" s="68" t="str">
        <f>IF(日報入力!AR390,日報入力!BB390,"")</f>
        <v/>
      </c>
      <c r="AR390" s="68" t="str">
        <f>IF(日報入力!AS390,"N勤","")</f>
        <v/>
      </c>
      <c r="AS390" s="295" t="e">
        <f t="shared" si="30"/>
        <v>#DIV/0!</v>
      </c>
      <c r="AT390" s="439">
        <f>日報入力!AY390</f>
        <v>0</v>
      </c>
      <c r="AU390" s="518" t="e">
        <f>IF(日報入力!G390,G390*60/E390,"")</f>
        <v>#DIV/0!</v>
      </c>
      <c r="AV390" s="528" t="str">
        <f>IF(日報入力!AT390,日報入力!AT390,"")</f>
        <v/>
      </c>
      <c r="AW390" s="529" t="str">
        <f>IF(日報入力!AT390,AE390/日報入力!AT390,"")</f>
        <v/>
      </c>
      <c r="AX390" s="530" t="str">
        <f>IF(1&lt;日報集計!AT390,AT390/(((F390-I390-J390-N390-O390)*60)/(E390)),"")</f>
        <v/>
      </c>
      <c r="AY390" s="664" t="e">
        <f>IF(日報入力!H390,AT390/(((F390-J390)*60)/E390),"")</f>
        <v>#DIV/0!</v>
      </c>
      <c r="AZ390" s="664" t="e">
        <f>IF(日報入力!I390,AT390/((G390*60)/E390),"")</f>
        <v>#DIV/0!</v>
      </c>
      <c r="BA390" s="296">
        <f>IF(日報入力!G390,G390/F390,"")</f>
        <v>1</v>
      </c>
      <c r="BB390" s="386">
        <f t="shared" si="31"/>
        <v>0</v>
      </c>
      <c r="BC390" s="386">
        <f t="shared" si="32"/>
        <v>0</v>
      </c>
      <c r="BD390" s="80">
        <f>日報入力!AU390</f>
        <v>0</v>
      </c>
      <c r="BE390" s="534" t="str">
        <f>IF(日報入力!AV390,日報入力!AV390,"")</f>
        <v/>
      </c>
      <c r="BF390" s="534" t="str">
        <f>IF(日報入力!AW390,日報入力!AW390,"")</f>
        <v/>
      </c>
      <c r="BG390" s="398">
        <f>IF(日報入力!G390,日報入力!K390*日報入力!D390*日報入力!BC390,"")</f>
        <v>0</v>
      </c>
    </row>
    <row r="391" spans="1:59" ht="20.25" hidden="1" customHeight="1" x14ac:dyDescent="0.15">
      <c r="A391" s="302">
        <v>44448</v>
      </c>
      <c r="B391" s="291">
        <v>998</v>
      </c>
      <c r="C391" s="291">
        <v>63</v>
      </c>
      <c r="D391" s="291">
        <v>961</v>
      </c>
      <c r="E391" s="291">
        <v>0</v>
      </c>
      <c r="F391" s="291">
        <v>60</v>
      </c>
      <c r="G391" s="291">
        <v>60</v>
      </c>
      <c r="H391" s="291">
        <v>60</v>
      </c>
      <c r="I391" s="291"/>
      <c r="J391" s="291"/>
      <c r="K391" s="291"/>
      <c r="L391" s="291"/>
      <c r="M391" s="291"/>
      <c r="N391" s="291"/>
      <c r="O391" s="291"/>
      <c r="P391" s="291"/>
      <c r="Q391" s="291"/>
      <c r="R391" s="291"/>
      <c r="S391" s="291"/>
      <c r="T391" s="291"/>
      <c r="U391" s="291"/>
      <c r="V391" s="378">
        <v>0</v>
      </c>
      <c r="W391" s="291"/>
      <c r="X391" s="291"/>
      <c r="Y391" s="291"/>
      <c r="Z391" s="291"/>
      <c r="AA391" s="291"/>
      <c r="AB391" s="291"/>
      <c r="AC391" s="291"/>
      <c r="AD391" s="291"/>
      <c r="AE391" s="292">
        <v>0</v>
      </c>
      <c r="AF391" s="293">
        <v>0</v>
      </c>
      <c r="AG391" s="293">
        <v>0</v>
      </c>
      <c r="AH391" s="293">
        <v>0</v>
      </c>
      <c r="AI391" s="294">
        <v>0</v>
      </c>
      <c r="AJ391" s="294">
        <v>0</v>
      </c>
      <c r="AK391" s="294">
        <v>0</v>
      </c>
      <c r="AL391" s="292">
        <v>0</v>
      </c>
      <c r="AM391" s="292">
        <v>0</v>
      </c>
      <c r="AN391" s="68" t="s">
        <v>1478</v>
      </c>
      <c r="AO391" s="68" t="str">
        <f>日報入力!B391</f>
        <v>山藤</v>
      </c>
      <c r="AP391" s="68" t="str">
        <f>IF(日報入力!AQ391,日報入力!BA391,"")</f>
        <v/>
      </c>
      <c r="AQ391" s="68" t="str">
        <f>IF(日報入力!AR391,日報入力!BB391,"")</f>
        <v/>
      </c>
      <c r="AR391" s="68" t="str">
        <f>IF(日報入力!AS391,"N勤","")</f>
        <v/>
      </c>
      <c r="AS391" s="295" t="e">
        <f t="shared" si="30"/>
        <v>#DIV/0!</v>
      </c>
      <c r="AT391" s="439">
        <f>日報入力!AY391</f>
        <v>0</v>
      </c>
      <c r="AU391" s="518" t="e">
        <f>IF(日報入力!G391,G391*60/E391,"")</f>
        <v>#DIV/0!</v>
      </c>
      <c r="AV391" s="528" t="str">
        <f>IF(日報入力!AT391,日報入力!AT391,"")</f>
        <v/>
      </c>
      <c r="AW391" s="529" t="str">
        <f>IF(日報入力!AT391,AE391/日報入力!AT391,"")</f>
        <v/>
      </c>
      <c r="AX391" s="530" t="str">
        <f>IF(1&lt;日報集計!AT391,AT391/(((F391-I391-J391-N391-O391)*60)/(E391)),"")</f>
        <v/>
      </c>
      <c r="AY391" s="664" t="e">
        <f>IF(日報入力!H391,AT391/(((F391-J391)*60)/E391),"")</f>
        <v>#DIV/0!</v>
      </c>
      <c r="AZ391" s="664" t="e">
        <f>IF(日報入力!I391,AT391/((G391*60)/E391),"")</f>
        <v>#DIV/0!</v>
      </c>
      <c r="BA391" s="296">
        <f>IF(日報入力!G391,G391/F391,"")</f>
        <v>1</v>
      </c>
      <c r="BB391" s="386">
        <f t="shared" si="31"/>
        <v>0</v>
      </c>
      <c r="BC391" s="386">
        <f t="shared" si="32"/>
        <v>0</v>
      </c>
      <c r="BD391" s="80">
        <f>日報入力!AU391</f>
        <v>0</v>
      </c>
      <c r="BE391" s="534" t="str">
        <f>IF(日報入力!AV391,日報入力!AV391,"")</f>
        <v/>
      </c>
      <c r="BF391" s="534" t="str">
        <f>IF(日報入力!AW391,日報入力!AW391,"")</f>
        <v/>
      </c>
      <c r="BG391" s="398">
        <f>IF(日報入力!G391,日報入力!K391*日報入力!D391*日報入力!BC391,"")</f>
        <v>0</v>
      </c>
    </row>
    <row r="392" spans="1:59" ht="20.25" hidden="1" customHeight="1" x14ac:dyDescent="0.15">
      <c r="A392" s="302">
        <v>44448</v>
      </c>
      <c r="B392" s="291">
        <v>998</v>
      </c>
      <c r="C392" s="291">
        <v>9</v>
      </c>
      <c r="D392" s="291">
        <v>961</v>
      </c>
      <c r="E392" s="291">
        <v>0</v>
      </c>
      <c r="F392" s="291">
        <v>60</v>
      </c>
      <c r="G392" s="291">
        <v>60</v>
      </c>
      <c r="H392" s="291">
        <v>60</v>
      </c>
      <c r="I392" s="291"/>
      <c r="J392" s="291"/>
      <c r="K392" s="291"/>
      <c r="L392" s="291"/>
      <c r="M392" s="291"/>
      <c r="N392" s="291"/>
      <c r="O392" s="291"/>
      <c r="P392" s="291"/>
      <c r="Q392" s="291"/>
      <c r="R392" s="291"/>
      <c r="S392" s="291"/>
      <c r="T392" s="291"/>
      <c r="U392" s="291"/>
      <c r="V392" s="378">
        <v>0</v>
      </c>
      <c r="W392" s="291"/>
      <c r="X392" s="291"/>
      <c r="Y392" s="291"/>
      <c r="Z392" s="291"/>
      <c r="AA392" s="291"/>
      <c r="AB392" s="291"/>
      <c r="AC392" s="291"/>
      <c r="AD392" s="291"/>
      <c r="AE392" s="292">
        <v>0</v>
      </c>
      <c r="AF392" s="293">
        <v>0</v>
      </c>
      <c r="AG392" s="293">
        <v>0</v>
      </c>
      <c r="AH392" s="293">
        <v>0</v>
      </c>
      <c r="AI392" s="294">
        <v>0</v>
      </c>
      <c r="AJ392" s="294">
        <v>0</v>
      </c>
      <c r="AK392" s="294">
        <v>0</v>
      </c>
      <c r="AL392" s="292">
        <v>0</v>
      </c>
      <c r="AM392" s="292">
        <v>0</v>
      </c>
      <c r="AN392" s="68" t="s">
        <v>1478</v>
      </c>
      <c r="AO392" s="68" t="str">
        <f>日報入力!B392</f>
        <v>浅津</v>
      </c>
      <c r="AP392" s="68" t="str">
        <f>IF(日報入力!AQ392,日報入力!BA392,"")</f>
        <v/>
      </c>
      <c r="AQ392" s="68" t="str">
        <f>IF(日報入力!AR392,日報入力!BB392,"")</f>
        <v/>
      </c>
      <c r="AR392" s="68" t="str">
        <f>IF(日報入力!AS392,"N勤","")</f>
        <v/>
      </c>
      <c r="AS392" s="295" t="e">
        <f t="shared" si="30"/>
        <v>#DIV/0!</v>
      </c>
      <c r="AT392" s="439">
        <f>日報入力!AY392</f>
        <v>0</v>
      </c>
      <c r="AU392" s="518" t="e">
        <f>IF(日報入力!G392,G392*60/E392,"")</f>
        <v>#DIV/0!</v>
      </c>
      <c r="AV392" s="528" t="str">
        <f>IF(日報入力!AT392,日報入力!AT392,"")</f>
        <v/>
      </c>
      <c r="AW392" s="529" t="str">
        <f>IF(日報入力!AT392,AE392/日報入力!AT392,"")</f>
        <v/>
      </c>
      <c r="AX392" s="530" t="str">
        <f>IF(1&lt;日報集計!AT392,AT392/(((F392-I392-J392-N392-O392)*60)/(E392)),"")</f>
        <v/>
      </c>
      <c r="AY392" s="664" t="e">
        <f>IF(日報入力!H392,AT392/(((F392-J392)*60)/E392),"")</f>
        <v>#DIV/0!</v>
      </c>
      <c r="AZ392" s="664" t="e">
        <f>IF(日報入力!I392,AT392/((G392*60)/E392),"")</f>
        <v>#DIV/0!</v>
      </c>
      <c r="BA392" s="296">
        <f>IF(日報入力!G392,G392/F392,"")</f>
        <v>1</v>
      </c>
      <c r="BB392" s="386">
        <f t="shared" si="31"/>
        <v>0</v>
      </c>
      <c r="BC392" s="386">
        <f t="shared" si="32"/>
        <v>0</v>
      </c>
      <c r="BD392" s="80">
        <f>日報入力!AU392</f>
        <v>0</v>
      </c>
      <c r="BE392" s="534" t="str">
        <f>IF(日報入力!AV392,日報入力!AV392,"")</f>
        <v/>
      </c>
      <c r="BF392" s="534" t="str">
        <f>IF(日報入力!AW392,日報入力!AW392,"")</f>
        <v/>
      </c>
      <c r="BG392" s="398">
        <f>IF(日報入力!G392,日報入力!K392*日報入力!D392*日報入力!BC392,"")</f>
        <v>0</v>
      </c>
    </row>
    <row r="393" spans="1:59" ht="20.25" hidden="1" customHeight="1" x14ac:dyDescent="0.15">
      <c r="A393" s="302">
        <v>44449</v>
      </c>
      <c r="B393" s="291">
        <v>31</v>
      </c>
      <c r="C393" s="291">
        <v>14</v>
      </c>
      <c r="D393" s="291">
        <v>582</v>
      </c>
      <c r="E393" s="291">
        <v>282</v>
      </c>
      <c r="F393" s="291">
        <v>405</v>
      </c>
      <c r="G393" s="291">
        <v>395</v>
      </c>
      <c r="H393" s="291">
        <v>202.5</v>
      </c>
      <c r="I393" s="291"/>
      <c r="J393" s="291"/>
      <c r="K393" s="291"/>
      <c r="L393" s="291"/>
      <c r="M393" s="291"/>
      <c r="N393" s="291"/>
      <c r="O393" s="291">
        <v>10</v>
      </c>
      <c r="P393" s="291"/>
      <c r="Q393" s="291"/>
      <c r="R393" s="291"/>
      <c r="S393" s="291"/>
      <c r="T393" s="291"/>
      <c r="U393" s="291"/>
      <c r="V393" s="378">
        <v>0</v>
      </c>
      <c r="W393" s="291"/>
      <c r="X393" s="291"/>
      <c r="Y393" s="291"/>
      <c r="Z393" s="291"/>
      <c r="AA393" s="291"/>
      <c r="AB393" s="291"/>
      <c r="AC393" s="291"/>
      <c r="AD393" s="291"/>
      <c r="AE393" s="292">
        <v>564</v>
      </c>
      <c r="AF393" s="293" t="s">
        <v>134</v>
      </c>
      <c r="AG393" s="293">
        <v>0.95</v>
      </c>
      <c r="AH393" s="293">
        <v>85</v>
      </c>
      <c r="AI393" s="294">
        <v>535.79999999999995</v>
      </c>
      <c r="AJ393" s="294">
        <v>535.79999999999995</v>
      </c>
      <c r="AK393" s="294">
        <v>0</v>
      </c>
      <c r="AL393" s="292">
        <v>47940</v>
      </c>
      <c r="AM393" s="292">
        <v>0</v>
      </c>
      <c r="AN393" s="68" t="s">
        <v>1605</v>
      </c>
      <c r="AO393" s="68" t="str">
        <f>日報入力!B393</f>
        <v>恩田</v>
      </c>
      <c r="AP393" s="68" t="str">
        <f>IF(日報入力!AQ393,日報入力!BA393,"")</f>
        <v/>
      </c>
      <c r="AQ393" s="68" t="str">
        <f>IF(日報入力!AR393,日報入力!BB393,"")</f>
        <v/>
      </c>
      <c r="AR393" s="68" t="str">
        <f>IF(日報入力!AS393,"N勤","")</f>
        <v/>
      </c>
      <c r="AS393" s="295">
        <f t="shared" si="30"/>
        <v>0</v>
      </c>
      <c r="AT393" s="439">
        <f>日報入力!AY393</f>
        <v>85</v>
      </c>
      <c r="AU393" s="518">
        <f>IF(日報入力!G393,G393*60/E393,"")</f>
        <v>84.042553191489361</v>
      </c>
      <c r="AV393" s="528" t="str">
        <f>IF(日報入力!AT393,日報入力!AT393,"")</f>
        <v/>
      </c>
      <c r="AW393" s="529" t="str">
        <f>IF(日報入力!AT393,AE393/日報入力!AT393,"")</f>
        <v/>
      </c>
      <c r="AX393" s="530">
        <f>IF(1&lt;日報集計!AT393,AT393/(((F393-I393-J393-N393-O393)*60)/(E393)),"")</f>
        <v>1.0113924050632912</v>
      </c>
      <c r="AY393" s="664">
        <f>IF(日報入力!H393,AT393/(((F393-J393)*60)/E393),"")</f>
        <v>0.98641975308641983</v>
      </c>
      <c r="AZ393" s="664">
        <f>IF(日報入力!I393,AT393/((G393*60)/E393),"")</f>
        <v>1.0113924050632912</v>
      </c>
      <c r="BA393" s="296">
        <f>IF(日報入力!G393,G393/F393,"")</f>
        <v>0.97530864197530864</v>
      </c>
      <c r="BB393" s="386">
        <f t="shared" si="31"/>
        <v>7102.2222222222217</v>
      </c>
      <c r="BC393" s="386">
        <f t="shared" si="32"/>
        <v>14204.444444444443</v>
      </c>
      <c r="BD393" s="80">
        <f>日報入力!AU393</f>
        <v>0</v>
      </c>
      <c r="BE393" s="534" t="str">
        <f>IF(日報入力!AV393,日報入力!AV393,"")</f>
        <v/>
      </c>
      <c r="BF393" s="534" t="str">
        <f>IF(日報入力!AW393,日報入力!AW393,"")</f>
        <v/>
      </c>
      <c r="BG393" s="398">
        <f>IF(日報入力!G393,日報入力!K393*日報入力!D393*日報入力!BC393,"")</f>
        <v>0</v>
      </c>
    </row>
    <row r="394" spans="1:59" ht="20.25" hidden="1" customHeight="1" x14ac:dyDescent="0.15">
      <c r="A394" s="302">
        <v>44449</v>
      </c>
      <c r="B394" s="291">
        <v>31</v>
      </c>
      <c r="C394" s="291">
        <v>22</v>
      </c>
      <c r="D394" s="291">
        <v>582</v>
      </c>
      <c r="E394" s="291">
        <v>129</v>
      </c>
      <c r="F394" s="291">
        <v>200</v>
      </c>
      <c r="G394" s="291">
        <v>180</v>
      </c>
      <c r="H394" s="291">
        <v>200</v>
      </c>
      <c r="I394" s="291"/>
      <c r="J394" s="291"/>
      <c r="K394" s="291"/>
      <c r="L394" s="291"/>
      <c r="M394" s="291"/>
      <c r="N394" s="291"/>
      <c r="O394" s="291">
        <v>10</v>
      </c>
      <c r="P394" s="291"/>
      <c r="Q394" s="291"/>
      <c r="R394" s="291"/>
      <c r="S394" s="291"/>
      <c r="T394" s="291">
        <v>10</v>
      </c>
      <c r="U394" s="291"/>
      <c r="V394" s="378">
        <v>9</v>
      </c>
      <c r="W394" s="291"/>
      <c r="X394" s="291"/>
      <c r="Y394" s="291"/>
      <c r="Z394" s="291"/>
      <c r="AA394" s="291"/>
      <c r="AB394" s="291">
        <v>9</v>
      </c>
      <c r="AC394" s="291"/>
      <c r="AD394" s="291"/>
      <c r="AE394" s="292">
        <v>249</v>
      </c>
      <c r="AF394" s="293" t="s">
        <v>134</v>
      </c>
      <c r="AG394" s="293">
        <v>0.95</v>
      </c>
      <c r="AH394" s="293">
        <v>85</v>
      </c>
      <c r="AI394" s="294">
        <v>245.1</v>
      </c>
      <c r="AJ394" s="294">
        <v>236.54999999999998</v>
      </c>
      <c r="AK394" s="294">
        <v>8.5500000000000114</v>
      </c>
      <c r="AL394" s="292">
        <v>21165</v>
      </c>
      <c r="AM394" s="292">
        <v>765</v>
      </c>
      <c r="AN394" s="68" t="s">
        <v>1605</v>
      </c>
      <c r="AO394" s="68" t="str">
        <f>日報入力!B394</f>
        <v>山岡</v>
      </c>
      <c r="AP394" s="68" t="str">
        <f>IF(日報入力!AQ394,日報入力!BA394,"")</f>
        <v/>
      </c>
      <c r="AQ394" s="68" t="str">
        <f>IF(日報入力!AR394,日報入力!BB394,"")</f>
        <v/>
      </c>
      <c r="AR394" s="68" t="str">
        <f>IF(日報入力!AS394,"N勤","")</f>
        <v>N勤</v>
      </c>
      <c r="AS394" s="295">
        <f t="shared" si="30"/>
        <v>3.4883720930232558E-2</v>
      </c>
      <c r="AT394" s="439">
        <f>日報入力!AY394</f>
        <v>85</v>
      </c>
      <c r="AU394" s="518">
        <f>IF(日報入力!G394,G394*60/E394,"")</f>
        <v>83.720930232558146</v>
      </c>
      <c r="AV394" s="528" t="str">
        <f>IF(日報入力!AT394,日報入力!AT394,"")</f>
        <v/>
      </c>
      <c r="AW394" s="529" t="str">
        <f>IF(日報入力!AT394,AE394/日報入力!AT394,"")</f>
        <v/>
      </c>
      <c r="AX394" s="530">
        <f>IF(1&lt;日報集計!AT394,AT394/(((F394-I394-J394-N394-O394)*60)/(E394)),"")</f>
        <v>0.96184210526315794</v>
      </c>
      <c r="AY394" s="664">
        <f>IF(日報入力!H394,AT394/(((F394-J394)*60)/E394),"")</f>
        <v>0.91375000000000006</v>
      </c>
      <c r="AZ394" s="664">
        <f>IF(日報入力!I394,AT394/((G394*60)/E394),"")</f>
        <v>1.0152777777777777</v>
      </c>
      <c r="BA394" s="296">
        <f>IF(日報入力!G394,G394/F394,"")</f>
        <v>0.9</v>
      </c>
      <c r="BB394" s="386">
        <f t="shared" si="31"/>
        <v>6349.5</v>
      </c>
      <c r="BC394" s="386">
        <f t="shared" si="32"/>
        <v>6349.5</v>
      </c>
      <c r="BD394" s="80">
        <f>日報入力!AU394</f>
        <v>0</v>
      </c>
      <c r="BE394" s="534" t="str">
        <f>IF(日報入力!AV394,日報入力!AV394,"")</f>
        <v/>
      </c>
      <c r="BF394" s="534" t="str">
        <f>IF(日報入力!AW394,日報入力!AW394,"")</f>
        <v/>
      </c>
      <c r="BG394" s="398">
        <f>IF(日報入力!G394,日報入力!K394*日報入力!D394*日報入力!BC394,"")</f>
        <v>0</v>
      </c>
    </row>
    <row r="395" spans="1:59" ht="20.25" hidden="1" customHeight="1" x14ac:dyDescent="0.15">
      <c r="A395" s="302">
        <v>44449</v>
      </c>
      <c r="B395" s="291">
        <v>32</v>
      </c>
      <c r="C395" s="291">
        <v>14</v>
      </c>
      <c r="D395" s="291">
        <v>609</v>
      </c>
      <c r="E395" s="291">
        <v>126</v>
      </c>
      <c r="F395" s="291">
        <v>405</v>
      </c>
      <c r="G395" s="291">
        <v>395</v>
      </c>
      <c r="H395" s="291">
        <v>202.5</v>
      </c>
      <c r="I395" s="291"/>
      <c r="J395" s="291"/>
      <c r="K395" s="291"/>
      <c r="L395" s="291"/>
      <c r="M395" s="291"/>
      <c r="N395" s="291"/>
      <c r="O395" s="291">
        <v>10</v>
      </c>
      <c r="P395" s="291"/>
      <c r="Q395" s="291"/>
      <c r="R395" s="291"/>
      <c r="S395" s="291"/>
      <c r="T395" s="291"/>
      <c r="U395" s="291"/>
      <c r="V395" s="378">
        <v>4</v>
      </c>
      <c r="W395" s="291"/>
      <c r="X395" s="291"/>
      <c r="Y395" s="291"/>
      <c r="Z395" s="291"/>
      <c r="AA395" s="291"/>
      <c r="AB395" s="291"/>
      <c r="AC395" s="291"/>
      <c r="AD395" s="291">
        <v>4</v>
      </c>
      <c r="AE395" s="292">
        <v>248</v>
      </c>
      <c r="AF395" s="293" t="s">
        <v>2148</v>
      </c>
      <c r="AG395" s="293">
        <v>1.58</v>
      </c>
      <c r="AH395" s="293">
        <v>76.7</v>
      </c>
      <c r="AI395" s="294">
        <v>398.16</v>
      </c>
      <c r="AJ395" s="294">
        <v>391.84000000000003</v>
      </c>
      <c r="AK395" s="294">
        <v>6.3199999999999932</v>
      </c>
      <c r="AL395" s="292">
        <v>19021.600000000002</v>
      </c>
      <c r="AM395" s="292">
        <v>306.8</v>
      </c>
      <c r="AN395" s="68" t="s">
        <v>1806</v>
      </c>
      <c r="AO395" s="68" t="str">
        <f>日報入力!B395</f>
        <v>恩田</v>
      </c>
      <c r="AP395" s="68" t="str">
        <f>IF(日報入力!AQ395,日報入力!BA395,"")</f>
        <v/>
      </c>
      <c r="AQ395" s="68" t="str">
        <f>IF(日報入力!AR395,日報入力!BB395,"")</f>
        <v/>
      </c>
      <c r="AR395" s="68" t="str">
        <f>IF(日報入力!AS395,"N勤","")</f>
        <v/>
      </c>
      <c r="AS395" s="295">
        <f t="shared" si="30"/>
        <v>1.5873015873015872E-2</v>
      </c>
      <c r="AT395" s="439">
        <f>日報入力!AY395</f>
        <v>120</v>
      </c>
      <c r="AU395" s="518">
        <f>IF(日報入力!G395,G395*60/E395,"")</f>
        <v>188.0952380952381</v>
      </c>
      <c r="AV395" s="528" t="str">
        <f>IF(日報入力!AT395,日報入力!AT395,"")</f>
        <v/>
      </c>
      <c r="AW395" s="529" t="str">
        <f>IF(日報入力!AT395,AE395/日報入力!AT395,"")</f>
        <v/>
      </c>
      <c r="AX395" s="530">
        <f>IF(1&lt;日報集計!AT395,AT395/(((F395-I395-J395-N395-O395)*60)/(E395)),"")</f>
        <v>0.63797468354430376</v>
      </c>
      <c r="AY395" s="664">
        <f>IF(日報入力!H395,AT395/(((F395-J395)*60)/E395),"")</f>
        <v>0.62222222222222223</v>
      </c>
      <c r="AZ395" s="664">
        <f>IF(日報入力!I395,AT395/((G395*60)/E395),"")</f>
        <v>0.63797468354430376</v>
      </c>
      <c r="BA395" s="296">
        <f>IF(日報入力!G395,G395/F395,"")</f>
        <v>0.97530864197530864</v>
      </c>
      <c r="BB395" s="386">
        <f t="shared" si="31"/>
        <v>2818.0148148148151</v>
      </c>
      <c r="BC395" s="386">
        <f t="shared" si="32"/>
        <v>5636.0296296296301</v>
      </c>
      <c r="BD395" s="80">
        <f>日報入力!AU395</f>
        <v>0</v>
      </c>
      <c r="BE395" s="534" t="str">
        <f>IF(日報入力!AV395,日報入力!AV395,"")</f>
        <v/>
      </c>
      <c r="BF395" s="534" t="str">
        <f>IF(日報入力!AW395,日報入力!AW395,"")</f>
        <v/>
      </c>
      <c r="BG395" s="398">
        <f>IF(日報入力!G395,日報入力!K395*日報入力!D395*日報入力!BC395,"")</f>
        <v>0</v>
      </c>
    </row>
    <row r="396" spans="1:59" ht="20.25" hidden="1" customHeight="1" x14ac:dyDescent="0.15">
      <c r="A396" s="302">
        <v>44449</v>
      </c>
      <c r="B396" s="291">
        <v>25</v>
      </c>
      <c r="C396" s="291">
        <v>3</v>
      </c>
      <c r="D396" s="291">
        <v>45</v>
      </c>
      <c r="E396" s="291">
        <v>50</v>
      </c>
      <c r="F396" s="291">
        <v>300</v>
      </c>
      <c r="G396" s="291">
        <v>220</v>
      </c>
      <c r="H396" s="291">
        <v>300</v>
      </c>
      <c r="I396" s="291">
        <v>10</v>
      </c>
      <c r="J396" s="291"/>
      <c r="K396" s="291"/>
      <c r="L396" s="291"/>
      <c r="M396" s="291"/>
      <c r="N396" s="291"/>
      <c r="O396" s="291">
        <v>10</v>
      </c>
      <c r="P396" s="291"/>
      <c r="Q396" s="291"/>
      <c r="R396" s="291"/>
      <c r="S396" s="291"/>
      <c r="T396" s="291">
        <v>60</v>
      </c>
      <c r="U396" s="291"/>
      <c r="V396" s="378">
        <v>2</v>
      </c>
      <c r="W396" s="291">
        <v>2</v>
      </c>
      <c r="X396" s="291"/>
      <c r="Y396" s="291"/>
      <c r="Z396" s="291"/>
      <c r="AA396" s="291"/>
      <c r="AB396" s="291"/>
      <c r="AC396" s="291"/>
      <c r="AD396" s="291"/>
      <c r="AE396" s="292">
        <v>48</v>
      </c>
      <c r="AF396" s="293" t="s">
        <v>2147</v>
      </c>
      <c r="AG396" s="293">
        <v>9.6</v>
      </c>
      <c r="AH396" s="293">
        <v>697</v>
      </c>
      <c r="AI396" s="294">
        <v>480</v>
      </c>
      <c r="AJ396" s="294">
        <v>460.79999999999995</v>
      </c>
      <c r="AK396" s="294">
        <v>19.200000000000045</v>
      </c>
      <c r="AL396" s="292">
        <v>33456</v>
      </c>
      <c r="AM396" s="292">
        <v>1394</v>
      </c>
      <c r="AN396" s="68" t="s">
        <v>671</v>
      </c>
      <c r="AO396" s="68" t="str">
        <f>日報入力!B396</f>
        <v>長島</v>
      </c>
      <c r="AP396" s="68" t="str">
        <f>IF(日報入力!AQ396,日報入力!BA396,"")</f>
        <v/>
      </c>
      <c r="AQ396" s="68" t="str">
        <f>IF(日報入力!AR396,日報入力!BB396,"")</f>
        <v/>
      </c>
      <c r="AR396" s="68" t="str">
        <f>IF(日報入力!AS396,"N勤","")</f>
        <v/>
      </c>
      <c r="AS396" s="295">
        <f t="shared" si="30"/>
        <v>0.04</v>
      </c>
      <c r="AT396" s="439">
        <f>日報入力!AY396</f>
        <v>250</v>
      </c>
      <c r="AU396" s="518">
        <f>IF(日報入力!G396,G396*60/E396,"")</f>
        <v>264</v>
      </c>
      <c r="AV396" s="528" t="str">
        <f>IF(日報入力!AT396,日報入力!AT396,"")</f>
        <v/>
      </c>
      <c r="AW396" s="529" t="str">
        <f>IF(日報入力!AT396,AE396/日報入力!AT396,"")</f>
        <v/>
      </c>
      <c r="AX396" s="530">
        <f>IF(1&lt;日報集計!AT396,AT396/(((F396-I396-J396-N396-O396)*60)/(E396)),"")</f>
        <v>0.74404761904761907</v>
      </c>
      <c r="AY396" s="664">
        <f>IF(日報入力!H396,AT396/(((F396-J396)*60)/E396),"")</f>
        <v>0.69444444444444442</v>
      </c>
      <c r="AZ396" s="664" t="e">
        <f>IF(日報入力!#REF!,AT396/((G396*60)/E396),"")</f>
        <v>#REF!</v>
      </c>
      <c r="BA396" s="296">
        <f>IF(日報入力!G396,G396/F396,"")</f>
        <v>0.73333333333333328</v>
      </c>
      <c r="BB396" s="386">
        <f t="shared" ref="BB396:BB397" si="33">AL396/F396*60</f>
        <v>6691.2</v>
      </c>
      <c r="BC396" s="386">
        <f t="shared" ref="BC396:BC397" si="34">AL396/H396*60</f>
        <v>6691.2</v>
      </c>
      <c r="BD396" s="80" t="str">
        <f>日報入力!AU396</f>
        <v>KB768WJ台車セット、段取り</v>
      </c>
      <c r="BE396" s="534" t="str">
        <f>IF(日報入力!AV396,日報入力!AV396,"")</f>
        <v/>
      </c>
      <c r="BF396" s="534" t="str">
        <f>IF(日報入力!AW396,日報入力!AW396,"")</f>
        <v/>
      </c>
      <c r="BG396" s="398">
        <f>IF(日報入力!G396,日報入力!K396*日報入力!D396*日報入力!BC396,"")</f>
        <v>0</v>
      </c>
    </row>
    <row r="397" spans="1:59" ht="20.25" hidden="1" customHeight="1" x14ac:dyDescent="0.15">
      <c r="A397" s="302">
        <v>44449</v>
      </c>
      <c r="B397" s="291">
        <v>25</v>
      </c>
      <c r="C397" s="291">
        <v>3</v>
      </c>
      <c r="D397" s="291">
        <v>290</v>
      </c>
      <c r="E397" s="291">
        <v>0</v>
      </c>
      <c r="F397" s="291">
        <v>40</v>
      </c>
      <c r="G397" s="291">
        <v>0</v>
      </c>
      <c r="H397" s="291">
        <v>40</v>
      </c>
      <c r="I397" s="291"/>
      <c r="J397" s="291">
        <v>40</v>
      </c>
      <c r="K397" s="291"/>
      <c r="L397" s="291"/>
      <c r="M397" s="291"/>
      <c r="N397" s="291"/>
      <c r="O397" s="291"/>
      <c r="P397" s="291"/>
      <c r="Q397" s="291"/>
      <c r="R397" s="291"/>
      <c r="S397" s="291"/>
      <c r="T397" s="291"/>
      <c r="U397" s="291"/>
      <c r="V397" s="378">
        <v>0</v>
      </c>
      <c r="W397" s="291"/>
      <c r="X397" s="291"/>
      <c r="Y397" s="291"/>
      <c r="Z397" s="291"/>
      <c r="AA397" s="291"/>
      <c r="AB397" s="291"/>
      <c r="AC397" s="291"/>
      <c r="AD397" s="291"/>
      <c r="AE397" s="292">
        <v>0</v>
      </c>
      <c r="AF397" s="293" t="s">
        <v>134</v>
      </c>
      <c r="AG397" s="293">
        <v>2.4700000000000002</v>
      </c>
      <c r="AH397" s="293">
        <v>244</v>
      </c>
      <c r="AI397" s="294">
        <v>0</v>
      </c>
      <c r="AJ397" s="294">
        <v>0</v>
      </c>
      <c r="AK397" s="294">
        <v>0</v>
      </c>
      <c r="AL397" s="292">
        <v>0</v>
      </c>
      <c r="AM397" s="292">
        <v>0</v>
      </c>
      <c r="AN397" s="68" t="s">
        <v>2027</v>
      </c>
      <c r="AO397" s="68" t="str">
        <f>日報入力!B397</f>
        <v>長島</v>
      </c>
      <c r="AP397" s="68" t="str">
        <f>IF(日報入力!AQ397,日報入力!BA397,"")</f>
        <v/>
      </c>
      <c r="AQ397" s="68" t="str">
        <f>IF(日報入力!AR397,日報入力!BB397,"")</f>
        <v/>
      </c>
      <c r="AR397" s="68" t="str">
        <f>IF(日報入力!AS397,"N勤","")</f>
        <v/>
      </c>
      <c r="AS397" s="295" t="e">
        <f t="shared" si="30"/>
        <v>#DIV/0!</v>
      </c>
      <c r="AT397" s="439">
        <f>日報入力!AY397</f>
        <v>110</v>
      </c>
      <c r="AU397" s="518" t="e">
        <f>IF(日報入力!G397,G397*60/E397,"")</f>
        <v>#DIV/0!</v>
      </c>
      <c r="AV397" s="528" t="str">
        <f>IF(日報入力!AT397,日報入力!AT397,"")</f>
        <v/>
      </c>
      <c r="AW397" s="529" t="str">
        <f>IF(日報入力!AT397,AE397/日報入力!AT397,"")</f>
        <v/>
      </c>
      <c r="AX397" s="530" t="e">
        <f>IF(1&lt;日報集計!AT397,AT397/(((F397-I397-J397-N397-O397)*60)/(E397)),"")</f>
        <v>#DIV/0!</v>
      </c>
      <c r="AY397" s="664" t="e">
        <f>IF(日報入力!H397,AT397/(((F397-J397)*60)/E397),"")</f>
        <v>#DIV/0!</v>
      </c>
      <c r="AZ397" s="664" t="e">
        <f>IF(日報入力!I397,AT397/((G397*60)/E397),"")</f>
        <v>#DIV/0!</v>
      </c>
      <c r="BA397" s="296">
        <f>IF(日報入力!G397,G397/F397,"")</f>
        <v>0</v>
      </c>
      <c r="BB397" s="386">
        <f t="shared" si="33"/>
        <v>0</v>
      </c>
      <c r="BC397" s="386">
        <f t="shared" si="34"/>
        <v>0</v>
      </c>
      <c r="BD397" s="80">
        <f>日報入力!AU397</f>
        <v>0</v>
      </c>
      <c r="BE397" s="534" t="str">
        <f>IF(日報入力!AV397,日報入力!AV397,"")</f>
        <v/>
      </c>
      <c r="BF397" s="534" t="str">
        <f>IF(日報入力!AW397,日報入力!AW397,"")</f>
        <v/>
      </c>
      <c r="BG397" s="398">
        <f>IF(日報入力!G397,日報入力!K397*日報入力!D397*日報入力!BC397,"")</f>
        <v>0</v>
      </c>
    </row>
    <row r="398" spans="1:59" ht="20.25" hidden="1" customHeight="1" x14ac:dyDescent="0.15">
      <c r="A398" s="302">
        <v>44449</v>
      </c>
      <c r="B398" s="291">
        <v>22</v>
      </c>
      <c r="C398" s="291">
        <v>3</v>
      </c>
      <c r="D398" s="291">
        <v>593</v>
      </c>
      <c r="E398" s="291">
        <v>8</v>
      </c>
      <c r="F398" s="291">
        <v>60</v>
      </c>
      <c r="G398" s="291">
        <v>40</v>
      </c>
      <c r="H398" s="291">
        <v>60</v>
      </c>
      <c r="I398" s="291"/>
      <c r="J398" s="291"/>
      <c r="K398" s="291"/>
      <c r="L398" s="291"/>
      <c r="M398" s="291"/>
      <c r="N398" s="291">
        <v>10</v>
      </c>
      <c r="O398" s="291">
        <v>10</v>
      </c>
      <c r="P398" s="291"/>
      <c r="Q398" s="291"/>
      <c r="R398" s="291"/>
      <c r="S398" s="291"/>
      <c r="T398" s="291"/>
      <c r="U398" s="291"/>
      <c r="V398" s="378">
        <v>0</v>
      </c>
      <c r="W398" s="291"/>
      <c r="X398" s="291"/>
      <c r="Y398" s="291"/>
      <c r="Z398" s="291"/>
      <c r="AA398" s="291"/>
      <c r="AB398" s="291"/>
      <c r="AC398" s="291"/>
      <c r="AD398" s="291"/>
      <c r="AE398" s="292">
        <v>8</v>
      </c>
      <c r="AF398" s="293" t="s">
        <v>992</v>
      </c>
      <c r="AG398" s="293">
        <v>2.4</v>
      </c>
      <c r="AH398" s="293">
        <v>559.20000000000005</v>
      </c>
      <c r="AI398" s="294">
        <v>19.2</v>
      </c>
      <c r="AJ398" s="294">
        <v>19.2</v>
      </c>
      <c r="AK398" s="294">
        <v>0</v>
      </c>
      <c r="AL398" s="292">
        <v>4473.6000000000004</v>
      </c>
      <c r="AM398" s="292">
        <v>0</v>
      </c>
      <c r="AN398" s="68" t="s">
        <v>1660</v>
      </c>
      <c r="AO398" s="68" t="str">
        <f>日報入力!B398</f>
        <v>長島</v>
      </c>
      <c r="AP398" s="68" t="str">
        <f>IF(日報入力!AQ398,日報入力!BA398,"")</f>
        <v/>
      </c>
      <c r="AQ398" s="68" t="str">
        <f>IF(日報入力!AR398,日報入力!BB398,"")</f>
        <v/>
      </c>
      <c r="AR398" s="68" t="str">
        <f>IF(日報入力!AS398,"N勤","")</f>
        <v/>
      </c>
      <c r="AS398" s="295">
        <f t="shared" si="30"/>
        <v>0</v>
      </c>
      <c r="AT398" s="439">
        <f>日報入力!AY398</f>
        <v>240</v>
      </c>
      <c r="AU398" s="518">
        <f>IF(日報入力!G398,G398*60/E398,"")</f>
        <v>300</v>
      </c>
      <c r="AV398" s="528" t="str">
        <f>IF(日報入力!AT398,日報入力!AT398,"")</f>
        <v/>
      </c>
      <c r="AW398" s="529" t="str">
        <f>IF(日報入力!AT398,AE398/日報入力!AT398,"")</f>
        <v/>
      </c>
      <c r="AX398" s="530">
        <f>IF(1&lt;日報集計!AT398,AT398/(((F398-I398-J398-N398-O398)*60)/(E398)),"")</f>
        <v>0.8</v>
      </c>
      <c r="AY398" s="664">
        <f>IF(日報入力!H398,AT398/(((F398-J398)*60)/E398),"")</f>
        <v>0.53333333333333333</v>
      </c>
      <c r="AZ398" s="664">
        <f>IF(日報入力!I398,AT398/((G398*60)/E398),"")</f>
        <v>0.8</v>
      </c>
      <c r="BA398" s="296">
        <f>IF(日報入力!G398,G398/F398,"")</f>
        <v>0.66666666666666663</v>
      </c>
      <c r="BB398" s="386">
        <f t="shared" si="31"/>
        <v>4473.6000000000004</v>
      </c>
      <c r="BC398" s="386">
        <f t="shared" si="32"/>
        <v>4473.6000000000004</v>
      </c>
      <c r="BD398" s="80">
        <f>日報入力!AU398</f>
        <v>0</v>
      </c>
      <c r="BE398" s="534" t="str">
        <f>IF(日報入力!AV398,日報入力!AV398,"")</f>
        <v/>
      </c>
      <c r="BF398" s="534" t="str">
        <f>IF(日報入力!AW398,日報入力!AW398,"")</f>
        <v/>
      </c>
      <c r="BG398" s="398">
        <f>IF(日報入力!G398,日報入力!K398*日報入力!D398*日報入力!BC398,"")</f>
        <v>0.8</v>
      </c>
    </row>
    <row r="399" spans="1:59" ht="20.25" hidden="1" customHeight="1" x14ac:dyDescent="0.15">
      <c r="A399" s="302">
        <v>44449</v>
      </c>
      <c r="B399" s="291">
        <v>29</v>
      </c>
      <c r="C399" s="291">
        <v>17</v>
      </c>
      <c r="D399" s="291">
        <v>594</v>
      </c>
      <c r="E399" s="291">
        <v>110</v>
      </c>
      <c r="F399" s="291">
        <v>390</v>
      </c>
      <c r="G399" s="291">
        <v>380</v>
      </c>
      <c r="H399" s="291">
        <v>195</v>
      </c>
      <c r="I399" s="291"/>
      <c r="J399" s="291"/>
      <c r="K399" s="291"/>
      <c r="L399" s="291">
        <v>10</v>
      </c>
      <c r="M399" s="291"/>
      <c r="N399" s="291"/>
      <c r="O399" s="291"/>
      <c r="P399" s="291"/>
      <c r="Q399" s="291"/>
      <c r="R399" s="291"/>
      <c r="S399" s="291"/>
      <c r="T399" s="291"/>
      <c r="U399" s="291"/>
      <c r="V399" s="378">
        <v>6</v>
      </c>
      <c r="W399" s="291"/>
      <c r="X399" s="291"/>
      <c r="Y399" s="291"/>
      <c r="Z399" s="291"/>
      <c r="AA399" s="291"/>
      <c r="AB399" s="291"/>
      <c r="AC399" s="291">
        <v>6</v>
      </c>
      <c r="AD399" s="291"/>
      <c r="AE399" s="292">
        <v>104</v>
      </c>
      <c r="AF399" s="293" t="s">
        <v>1902</v>
      </c>
      <c r="AG399" s="293">
        <v>5.8</v>
      </c>
      <c r="AH399" s="293">
        <v>468.3</v>
      </c>
      <c r="AI399" s="294">
        <v>638</v>
      </c>
      <c r="AJ399" s="294">
        <v>603.19999999999993</v>
      </c>
      <c r="AK399" s="294">
        <v>34.800000000000068</v>
      </c>
      <c r="AL399" s="292">
        <v>48703.200000000004</v>
      </c>
      <c r="AM399" s="292">
        <v>2809.8</v>
      </c>
      <c r="AN399" s="68" t="s">
        <v>2040</v>
      </c>
      <c r="AO399" s="68" t="str">
        <f>日報入力!B399</f>
        <v>清水</v>
      </c>
      <c r="AP399" s="68" t="str">
        <f>IF(日報入力!AQ399,日報入力!BA399,"")</f>
        <v/>
      </c>
      <c r="AQ399" s="68" t="str">
        <f>IF(日報入力!AR399,日報入力!BB399,"")</f>
        <v/>
      </c>
      <c r="AR399" s="68" t="str">
        <f>IF(日報入力!AS399,"N勤","")</f>
        <v/>
      </c>
      <c r="AS399" s="295">
        <f t="shared" si="30"/>
        <v>5.4545454545454543E-2</v>
      </c>
      <c r="AT399" s="439">
        <f>日報入力!AY399</f>
        <v>200</v>
      </c>
      <c r="AU399" s="518">
        <f>IF(日報入力!G399,G399*60/E399,"")</f>
        <v>207.27272727272728</v>
      </c>
      <c r="AV399" s="528" t="str">
        <f>IF(日報入力!AT399,日報入力!AT399,"")</f>
        <v/>
      </c>
      <c r="AW399" s="529" t="str">
        <f>IF(日報入力!AT399,AE399/日報入力!AT399,"")</f>
        <v/>
      </c>
      <c r="AX399" s="530">
        <f>IF(1&lt;日報集計!AT399,AT399/(((F399-I399-J399-N399-O399)*60)/(E399)),"")</f>
        <v>0.94017094017094016</v>
      </c>
      <c r="AY399" s="664">
        <f>IF(日報入力!H399,AT399/(((F399-J399)*60)/E399),"")</f>
        <v>0.94017094017094016</v>
      </c>
      <c r="AZ399" s="664">
        <f>IF(日報入力!I399,AT399/((G399*60)/E399),"")</f>
        <v>0.96491228070175439</v>
      </c>
      <c r="BA399" s="296">
        <f>IF(日報入力!G399,G399/F399,"")</f>
        <v>0.97435897435897434</v>
      </c>
      <c r="BB399" s="386">
        <f t="shared" si="31"/>
        <v>7492.8</v>
      </c>
      <c r="BC399" s="386">
        <f t="shared" si="32"/>
        <v>14985.6</v>
      </c>
      <c r="BD399" s="80" t="str">
        <f>日報入力!AU399</f>
        <v>チップ当り</v>
      </c>
      <c r="BE399" s="534" t="str">
        <f>IF(日報入力!AV399,日報入力!AV399,"")</f>
        <v/>
      </c>
      <c r="BF399" s="534" t="str">
        <f>IF(日報入力!AW399,日報入力!AW399,"")</f>
        <v/>
      </c>
      <c r="BG399" s="398">
        <f>IF(日報入力!G399,日報入力!K399*日報入力!D399*日報入力!BC399,"")</f>
        <v>0</v>
      </c>
    </row>
    <row r="400" spans="1:59" ht="20.25" hidden="1" customHeight="1" x14ac:dyDescent="0.15">
      <c r="A400" s="302">
        <v>44449</v>
      </c>
      <c r="B400" s="291">
        <v>29</v>
      </c>
      <c r="C400" s="291">
        <v>22</v>
      </c>
      <c r="D400" s="291">
        <v>594</v>
      </c>
      <c r="E400" s="291">
        <v>42</v>
      </c>
      <c r="F400" s="291">
        <v>210</v>
      </c>
      <c r="G400" s="291">
        <v>180</v>
      </c>
      <c r="H400" s="291">
        <v>210</v>
      </c>
      <c r="I400" s="291">
        <v>10</v>
      </c>
      <c r="J400" s="291"/>
      <c r="K400" s="291"/>
      <c r="L400" s="291">
        <v>10</v>
      </c>
      <c r="M400" s="291"/>
      <c r="N400" s="291">
        <v>10</v>
      </c>
      <c r="O400" s="291"/>
      <c r="P400" s="291"/>
      <c r="Q400" s="291"/>
      <c r="R400" s="291"/>
      <c r="S400" s="291"/>
      <c r="T400" s="291"/>
      <c r="U400" s="291"/>
      <c r="V400" s="378">
        <v>6</v>
      </c>
      <c r="W400" s="291"/>
      <c r="X400" s="291"/>
      <c r="Y400" s="291">
        <v>6</v>
      </c>
      <c r="Z400" s="291"/>
      <c r="AA400" s="291"/>
      <c r="AB400" s="291"/>
      <c r="AC400" s="291"/>
      <c r="AD400" s="291"/>
      <c r="AE400" s="292">
        <v>36</v>
      </c>
      <c r="AF400" s="293" t="s">
        <v>1902</v>
      </c>
      <c r="AG400" s="293">
        <v>5.8</v>
      </c>
      <c r="AH400" s="293">
        <v>468.3</v>
      </c>
      <c r="AI400" s="294">
        <v>243.6</v>
      </c>
      <c r="AJ400" s="294">
        <v>208.79999999999998</v>
      </c>
      <c r="AK400" s="294">
        <v>34.800000000000011</v>
      </c>
      <c r="AL400" s="292">
        <v>16858.8</v>
      </c>
      <c r="AM400" s="292">
        <v>2809.8</v>
      </c>
      <c r="AN400" s="68" t="s">
        <v>2040</v>
      </c>
      <c r="AO400" s="68" t="str">
        <f>日報入力!B400</f>
        <v>山岡</v>
      </c>
      <c r="AP400" s="68" t="str">
        <f>IF(日報入力!AQ400,日報入力!BA400,"")</f>
        <v/>
      </c>
      <c r="AQ400" s="68" t="str">
        <f>IF(日報入力!AR400,日報入力!BB400,"")</f>
        <v/>
      </c>
      <c r="AR400" s="68" t="str">
        <f>IF(日報入力!AS400,"N勤","")</f>
        <v>N勤</v>
      </c>
      <c r="AS400" s="295">
        <f t="shared" si="30"/>
        <v>0.14285714285714285</v>
      </c>
      <c r="AT400" s="439">
        <f>日報入力!AY400</f>
        <v>200</v>
      </c>
      <c r="AU400" s="518">
        <f>IF(日報入力!G400,G400*60/E400,"")</f>
        <v>257.14285714285717</v>
      </c>
      <c r="AV400" s="528" t="str">
        <f>IF(日報入力!AT400,日報入力!AT400,"")</f>
        <v/>
      </c>
      <c r="AW400" s="529" t="str">
        <f>IF(日報入力!AT400,AE400/日報入力!AT400,"")</f>
        <v/>
      </c>
      <c r="AX400" s="530">
        <f>IF(1&lt;日報集計!AT400,AT400/(((F400-I400-J400-N400-O400)*60)/(E400)),"")</f>
        <v>0.73684210526315785</v>
      </c>
      <c r="AY400" s="664">
        <f>IF(日報入力!H400,AT400/(((F400-J400)*60)/E400),"")</f>
        <v>0.66666666666666663</v>
      </c>
      <c r="AZ400" s="664">
        <f>IF(日報入力!I400,AT400/((G400*60)/E400),"")</f>
        <v>0.77777777777777768</v>
      </c>
      <c r="BA400" s="296">
        <f>IF(日報入力!G400,G400/F400,"")</f>
        <v>0.8571428571428571</v>
      </c>
      <c r="BB400" s="386">
        <f t="shared" si="31"/>
        <v>4816.8</v>
      </c>
      <c r="BC400" s="386">
        <f t="shared" si="32"/>
        <v>4816.8</v>
      </c>
      <c r="BD400" s="80" t="str">
        <f>日報入力!AU400</f>
        <v>砂ふき、ブロー板修理</v>
      </c>
      <c r="BE400" s="534" t="str">
        <f>IF(日報入力!AV400,日報入力!AV400,"")</f>
        <v/>
      </c>
      <c r="BF400" s="534" t="str">
        <f>IF(日報入力!AW400,日報入力!AW400,"")</f>
        <v/>
      </c>
      <c r="BG400" s="398">
        <f>IF(日報入力!G400,日報入力!K400*日報入力!D400*日報入力!BC400,"")</f>
        <v>0</v>
      </c>
    </row>
    <row r="401" spans="1:59" ht="20.25" hidden="1" customHeight="1" x14ac:dyDescent="0.15">
      <c r="A401" s="302">
        <v>44449</v>
      </c>
      <c r="B401" s="291">
        <v>29</v>
      </c>
      <c r="C401" s="291">
        <v>22</v>
      </c>
      <c r="D401" s="291">
        <v>595</v>
      </c>
      <c r="E401" s="291">
        <v>0</v>
      </c>
      <c r="F401" s="291">
        <v>60</v>
      </c>
      <c r="G401" s="291">
        <v>0</v>
      </c>
      <c r="H401" s="291">
        <v>60</v>
      </c>
      <c r="I401" s="291"/>
      <c r="J401" s="291">
        <v>60</v>
      </c>
      <c r="K401" s="291"/>
      <c r="L401" s="291"/>
      <c r="M401" s="291"/>
      <c r="N401" s="291"/>
      <c r="O401" s="291"/>
      <c r="P401" s="291"/>
      <c r="Q401" s="291"/>
      <c r="R401" s="291"/>
      <c r="S401" s="291"/>
      <c r="T401" s="291"/>
      <c r="U401" s="291"/>
      <c r="V401" s="378">
        <v>0</v>
      </c>
      <c r="W401" s="291"/>
      <c r="X401" s="291"/>
      <c r="Y401" s="291"/>
      <c r="Z401" s="291"/>
      <c r="AA401" s="291"/>
      <c r="AB401" s="291"/>
      <c r="AC401" s="291"/>
      <c r="AD401" s="291"/>
      <c r="AE401" s="292">
        <v>0</v>
      </c>
      <c r="AF401" s="293" t="s">
        <v>2147</v>
      </c>
      <c r="AG401" s="293">
        <v>4.5999999999999996</v>
      </c>
      <c r="AH401" s="293">
        <v>532.1</v>
      </c>
      <c r="AI401" s="294">
        <v>0</v>
      </c>
      <c r="AJ401" s="294">
        <v>0</v>
      </c>
      <c r="AK401" s="294">
        <v>0</v>
      </c>
      <c r="AL401" s="292">
        <v>0</v>
      </c>
      <c r="AM401" s="292">
        <v>0</v>
      </c>
      <c r="AN401" s="68" t="s">
        <v>2003</v>
      </c>
      <c r="AO401" s="68" t="str">
        <f>日報入力!B401</f>
        <v>山岡</v>
      </c>
      <c r="AP401" s="68" t="str">
        <f>IF(日報入力!AQ401,日報入力!BA401,"")</f>
        <v/>
      </c>
      <c r="AQ401" s="68" t="str">
        <f>IF(日報入力!AR401,日報入力!BB401,"")</f>
        <v/>
      </c>
      <c r="AR401" s="68" t="str">
        <f>IF(日報入力!AS401,"N勤","")</f>
        <v>N勤</v>
      </c>
      <c r="AS401" s="295" t="e">
        <f t="shared" si="30"/>
        <v>#DIV/0!</v>
      </c>
      <c r="AT401" s="439">
        <f>日報入力!AY401</f>
        <v>185</v>
      </c>
      <c r="AU401" s="518" t="e">
        <f>IF(日報入力!G401,G401*60/E401,"")</f>
        <v>#DIV/0!</v>
      </c>
      <c r="AV401" s="528" t="str">
        <f>IF(日報入力!AT401,日報入力!AT401,"")</f>
        <v/>
      </c>
      <c r="AW401" s="529" t="str">
        <f>IF(日報入力!AT401,AE401/日報入力!AT401,"")</f>
        <v/>
      </c>
      <c r="AX401" s="530" t="e">
        <f>IF(1&lt;日報集計!AT401,AT401/(((F401-I401-J401-N401-O401)*60)/(E401)),"")</f>
        <v>#DIV/0!</v>
      </c>
      <c r="AY401" s="664" t="e">
        <f>IF(日報入力!H401,AT401/(((F401-J401)*60)/E401),"")</f>
        <v>#DIV/0!</v>
      </c>
      <c r="AZ401" s="664" t="e">
        <f>IF(日報入力!I401,AT401/((G401*60)/E401),"")</f>
        <v>#DIV/0!</v>
      </c>
      <c r="BA401" s="296">
        <f>IF(日報入力!G401,G401/F401,"")</f>
        <v>0</v>
      </c>
      <c r="BB401" s="386">
        <f t="shared" si="31"/>
        <v>0</v>
      </c>
      <c r="BC401" s="386">
        <f t="shared" si="32"/>
        <v>0</v>
      </c>
      <c r="BD401" s="80">
        <f>日報入力!AU401</f>
        <v>0</v>
      </c>
      <c r="BE401" s="534" t="str">
        <f>IF(日報入力!AV401,日報入力!AV401,"")</f>
        <v/>
      </c>
      <c r="BF401" s="534" t="str">
        <f>IF(日報入力!AW401,日報入力!AW401,"")</f>
        <v/>
      </c>
      <c r="BG401" s="398">
        <f>IF(日報入力!G401,日報入力!K401*日報入力!D401*日報入力!BC401,"")</f>
        <v>0</v>
      </c>
    </row>
    <row r="402" spans="1:59" ht="20.25" hidden="1" customHeight="1" x14ac:dyDescent="0.15">
      <c r="A402" s="302">
        <v>44449</v>
      </c>
      <c r="B402" s="291">
        <v>27</v>
      </c>
      <c r="C402" s="291">
        <v>19</v>
      </c>
      <c r="D402" s="291">
        <v>2006</v>
      </c>
      <c r="E402" s="291">
        <v>170</v>
      </c>
      <c r="F402" s="291">
        <v>255</v>
      </c>
      <c r="G402" s="291">
        <v>245</v>
      </c>
      <c r="H402" s="291">
        <v>127.5</v>
      </c>
      <c r="I402" s="291">
        <v>10</v>
      </c>
      <c r="J402" s="291"/>
      <c r="K402" s="291"/>
      <c r="L402" s="291"/>
      <c r="M402" s="291"/>
      <c r="N402" s="291"/>
      <c r="O402" s="291"/>
      <c r="P402" s="291"/>
      <c r="Q402" s="291"/>
      <c r="R402" s="291"/>
      <c r="S402" s="291"/>
      <c r="T402" s="291"/>
      <c r="U402" s="291"/>
      <c r="V402" s="378">
        <v>1</v>
      </c>
      <c r="W402" s="291"/>
      <c r="X402" s="291"/>
      <c r="Y402" s="291">
        <v>1</v>
      </c>
      <c r="Z402" s="291"/>
      <c r="AA402" s="291"/>
      <c r="AB402" s="291"/>
      <c r="AC402" s="291"/>
      <c r="AD402" s="291"/>
      <c r="AE402" s="292">
        <v>169</v>
      </c>
      <c r="AF402" s="293" t="s">
        <v>198</v>
      </c>
      <c r="AG402" s="293">
        <v>0.38</v>
      </c>
      <c r="AH402" s="293">
        <v>155</v>
      </c>
      <c r="AI402" s="294">
        <v>64.599999999999994</v>
      </c>
      <c r="AJ402" s="294">
        <v>64.22</v>
      </c>
      <c r="AK402" s="294">
        <v>0.37999999999999545</v>
      </c>
      <c r="AL402" s="292">
        <v>26195</v>
      </c>
      <c r="AM402" s="292">
        <v>155</v>
      </c>
      <c r="AN402" s="68" t="s">
        <v>1185</v>
      </c>
      <c r="AO402" s="68" t="str">
        <f>日報入力!B402</f>
        <v>大崎</v>
      </c>
      <c r="AP402" s="68" t="str">
        <f>IF(日報入力!AQ402,日報入力!BA402,"")</f>
        <v/>
      </c>
      <c r="AQ402" s="68" t="str">
        <f>IF(日報入力!AR402,日報入力!BB402,"")</f>
        <v/>
      </c>
      <c r="AR402" s="68" t="str">
        <f>IF(日報入力!AS402,"N勤","")</f>
        <v/>
      </c>
      <c r="AS402" s="295">
        <f t="shared" si="30"/>
        <v>5.8823529411764705E-3</v>
      </c>
      <c r="AT402" s="439">
        <f>日報入力!AY402</f>
        <v>90</v>
      </c>
      <c r="AU402" s="518">
        <f>IF(日報入力!G402,G402*60/E402,"")</f>
        <v>86.470588235294116</v>
      </c>
      <c r="AV402" s="528" t="str">
        <f>IF(日報入力!AT402,日報入力!AT402,"")</f>
        <v/>
      </c>
      <c r="AW402" s="529" t="str">
        <f>IF(日報入力!AT402,AE402/日報入力!AT402,"")</f>
        <v/>
      </c>
      <c r="AX402" s="530">
        <f>IF(1&lt;日報集計!AT402,AT402/(((F402-I402-J402-N402-O402)*60)/(E402)),"")</f>
        <v>1.0408163265306123</v>
      </c>
      <c r="AY402" s="664">
        <f>IF(日報入力!H402,AT402/(((F402-J402)*60)/E402),"")</f>
        <v>1</v>
      </c>
      <c r="AZ402" s="664">
        <f>IF(日報入力!I402,AT402/((G402*60)/E402),"")</f>
        <v>1.0408163265306123</v>
      </c>
      <c r="BA402" s="296">
        <f>IF(日報入力!G402,G402/F402,"")</f>
        <v>0.96078431372549022</v>
      </c>
      <c r="BB402" s="386">
        <f t="shared" si="31"/>
        <v>6163.5294117647054</v>
      </c>
      <c r="BC402" s="386">
        <f t="shared" si="32"/>
        <v>12327.058823529411</v>
      </c>
      <c r="BD402" s="80">
        <f>日報入力!AU402</f>
        <v>0</v>
      </c>
      <c r="BE402" s="534" t="str">
        <f>IF(日報入力!AV402,日報入力!AV402,"")</f>
        <v/>
      </c>
      <c r="BF402" s="534" t="str">
        <f>IF(日報入力!AW402,日報入力!AW402,"")</f>
        <v/>
      </c>
      <c r="BG402" s="398">
        <f>IF(日報入力!G402,日報入力!K402*日報入力!D402*日報入力!BC402,"")</f>
        <v>0</v>
      </c>
    </row>
    <row r="403" spans="1:59" ht="20.25" hidden="1" customHeight="1" x14ac:dyDescent="0.15">
      <c r="A403" s="302">
        <v>44449</v>
      </c>
      <c r="B403" s="291">
        <v>27</v>
      </c>
      <c r="C403" s="291">
        <v>19</v>
      </c>
      <c r="D403" s="291">
        <v>291</v>
      </c>
      <c r="E403" s="291">
        <v>0</v>
      </c>
      <c r="F403" s="291">
        <v>30</v>
      </c>
      <c r="G403" s="291">
        <v>0</v>
      </c>
      <c r="H403" s="291">
        <v>30</v>
      </c>
      <c r="I403" s="291"/>
      <c r="J403" s="291">
        <v>30</v>
      </c>
      <c r="K403" s="291"/>
      <c r="L403" s="291"/>
      <c r="M403" s="291"/>
      <c r="N403" s="291"/>
      <c r="O403" s="291"/>
      <c r="P403" s="291"/>
      <c r="Q403" s="291"/>
      <c r="R403" s="291"/>
      <c r="S403" s="291"/>
      <c r="T403" s="291"/>
      <c r="U403" s="291"/>
      <c r="V403" s="378">
        <v>0</v>
      </c>
      <c r="W403" s="291"/>
      <c r="X403" s="291"/>
      <c r="Y403" s="291"/>
      <c r="Z403" s="291"/>
      <c r="AA403" s="291"/>
      <c r="AB403" s="291"/>
      <c r="AC403" s="291"/>
      <c r="AD403" s="291"/>
      <c r="AE403" s="292">
        <v>0</v>
      </c>
      <c r="AF403" s="293" t="s">
        <v>2147</v>
      </c>
      <c r="AG403" s="293">
        <v>0.18</v>
      </c>
      <c r="AH403" s="293">
        <v>17</v>
      </c>
      <c r="AI403" s="294">
        <v>0</v>
      </c>
      <c r="AJ403" s="294">
        <v>0</v>
      </c>
      <c r="AK403" s="294">
        <v>0</v>
      </c>
      <c r="AL403" s="292">
        <v>0</v>
      </c>
      <c r="AM403" s="292">
        <v>0</v>
      </c>
      <c r="AN403" s="68" t="s">
        <v>2134</v>
      </c>
      <c r="AO403" s="68" t="str">
        <f>日報入力!B403</f>
        <v>大崎</v>
      </c>
      <c r="AP403" s="68" t="str">
        <f>IF(日報入力!AQ403,日報入力!BA403,"")</f>
        <v/>
      </c>
      <c r="AQ403" s="68" t="str">
        <f>IF(日報入力!AR403,日報入力!BB403,"")</f>
        <v/>
      </c>
      <c r="AR403" s="68" t="str">
        <f>IF(日報入力!AS403,"N勤","")</f>
        <v/>
      </c>
      <c r="AS403" s="295" t="e">
        <f t="shared" si="30"/>
        <v>#DIV/0!</v>
      </c>
      <c r="AT403" s="439">
        <f>日報入力!AY403</f>
        <v>100</v>
      </c>
      <c r="AU403" s="518" t="e">
        <f>IF(日報入力!G403,G403*60/E403,"")</f>
        <v>#DIV/0!</v>
      </c>
      <c r="AV403" s="528" t="str">
        <f>IF(日報入力!AT403,日報入力!AT403,"")</f>
        <v/>
      </c>
      <c r="AW403" s="529" t="str">
        <f>IF(日報入力!AT403,AE403/日報入力!AT403,"")</f>
        <v/>
      </c>
      <c r="AX403" s="530" t="e">
        <f>IF(1&lt;日報集計!AT403,AT403/(((F403-I403-J403-N403-O403)*60)/(E403)),"")</f>
        <v>#DIV/0!</v>
      </c>
      <c r="AY403" s="664" t="e">
        <f>IF(日報入力!H403,AT403/(((F403-J403)*60)/E403),"")</f>
        <v>#DIV/0!</v>
      </c>
      <c r="AZ403" s="664" t="e">
        <f>IF(日報入力!I403,AT403/((G403*60)/E403),"")</f>
        <v>#DIV/0!</v>
      </c>
      <c r="BA403" s="296">
        <f>IF(日報入力!G403,G403/F403,"")</f>
        <v>0</v>
      </c>
      <c r="BB403" s="386">
        <f t="shared" si="31"/>
        <v>0</v>
      </c>
      <c r="BC403" s="386">
        <f t="shared" si="32"/>
        <v>0</v>
      </c>
      <c r="BD403" s="80">
        <f>日報入力!AU403</f>
        <v>0</v>
      </c>
      <c r="BE403" s="534" t="str">
        <f>IF(日報入力!AV403,日報入力!AV403,"")</f>
        <v/>
      </c>
      <c r="BF403" s="534" t="str">
        <f>IF(日報入力!AW403,日報入力!AW403,"")</f>
        <v/>
      </c>
      <c r="BG403" s="398">
        <f>IF(日報入力!G403,日報入力!K403*日報入力!D403*日報入力!BC403,"")</f>
        <v>0</v>
      </c>
    </row>
    <row r="404" spans="1:59" ht="20.25" hidden="1" customHeight="1" x14ac:dyDescent="0.15">
      <c r="A404" s="302">
        <v>44449</v>
      </c>
      <c r="B404" s="291">
        <v>30</v>
      </c>
      <c r="C404" s="291">
        <v>17</v>
      </c>
      <c r="D404" s="291">
        <v>2015</v>
      </c>
      <c r="E404" s="291">
        <v>210</v>
      </c>
      <c r="F404" s="291">
        <v>360</v>
      </c>
      <c r="G404" s="291">
        <v>360</v>
      </c>
      <c r="H404" s="291">
        <v>180</v>
      </c>
      <c r="I404" s="291"/>
      <c r="J404" s="291"/>
      <c r="K404" s="291"/>
      <c r="L404" s="291"/>
      <c r="M404" s="291"/>
      <c r="N404" s="291"/>
      <c r="O404" s="291"/>
      <c r="P404" s="291"/>
      <c r="Q404" s="291"/>
      <c r="R404" s="291"/>
      <c r="S404" s="291"/>
      <c r="T404" s="291"/>
      <c r="U404" s="291"/>
      <c r="V404" s="378">
        <v>10</v>
      </c>
      <c r="W404" s="291"/>
      <c r="X404" s="291"/>
      <c r="Y404" s="291"/>
      <c r="Z404" s="291"/>
      <c r="AA404" s="291"/>
      <c r="AB404" s="291">
        <v>10</v>
      </c>
      <c r="AC404" s="291"/>
      <c r="AD404" s="291"/>
      <c r="AE404" s="292">
        <v>200</v>
      </c>
      <c r="AF404" s="293" t="s">
        <v>198</v>
      </c>
      <c r="AG404" s="293">
        <v>1.4</v>
      </c>
      <c r="AH404" s="293">
        <v>161</v>
      </c>
      <c r="AI404" s="294">
        <v>294</v>
      </c>
      <c r="AJ404" s="294">
        <v>280</v>
      </c>
      <c r="AK404" s="294">
        <v>14</v>
      </c>
      <c r="AL404" s="292">
        <v>32200</v>
      </c>
      <c r="AM404" s="292">
        <v>1610</v>
      </c>
      <c r="AN404" s="68" t="s">
        <v>1211</v>
      </c>
      <c r="AO404" s="68" t="str">
        <f>日報入力!B404</f>
        <v>清水</v>
      </c>
      <c r="AP404" s="68" t="str">
        <f>IF(日報入力!AQ404,日報入力!BA404,"")</f>
        <v/>
      </c>
      <c r="AQ404" s="68" t="str">
        <f>IF(日報入力!AR404,日報入力!BB404,"")</f>
        <v/>
      </c>
      <c r="AR404" s="68" t="str">
        <f>IF(日報入力!AS404,"N勤","")</f>
        <v/>
      </c>
      <c r="AS404" s="295">
        <f t="shared" si="30"/>
        <v>4.7619047619047616E-2</v>
      </c>
      <c r="AT404" s="439">
        <f>日報入力!AY404</f>
        <v>75</v>
      </c>
      <c r="AU404" s="518">
        <f>IF(日報入力!G404,G404*60/E404,"")</f>
        <v>102.85714285714286</v>
      </c>
      <c r="AV404" s="528" t="str">
        <f>IF(日報入力!AT404,日報入力!AT404,"")</f>
        <v/>
      </c>
      <c r="AW404" s="529" t="str">
        <f>IF(日報入力!AT404,AE404/日報入力!AT404,"")</f>
        <v/>
      </c>
      <c r="AX404" s="530">
        <f>IF(1&lt;日報集計!AT404,AT404/(((F404-I404-J404-N404-O404)*60)/(E404)),"")</f>
        <v>0.72916666666666663</v>
      </c>
      <c r="AY404" s="664">
        <f>IF(日報入力!H404,AT404/(((F404-J404)*60)/E404),"")</f>
        <v>0.72916666666666663</v>
      </c>
      <c r="AZ404" s="664">
        <f>IF(日報入力!I404,AT404/((G404*60)/E404),"")</f>
        <v>0.72916666666666663</v>
      </c>
      <c r="BA404" s="296">
        <f>IF(日報入力!G404,G404/F404,"")</f>
        <v>1</v>
      </c>
      <c r="BB404" s="386">
        <f t="shared" si="31"/>
        <v>5366.666666666667</v>
      </c>
      <c r="BC404" s="386">
        <f t="shared" si="32"/>
        <v>10733.333333333334</v>
      </c>
      <c r="BD404" s="80" t="str">
        <f>日報入力!AU404</f>
        <v>専用ブロー板取付</v>
      </c>
      <c r="BE404" s="534" t="str">
        <f>IF(日報入力!AV404,日報入力!AV404,"")</f>
        <v/>
      </c>
      <c r="BF404" s="534" t="str">
        <f>IF(日報入力!AW404,日報入力!AW404,"")</f>
        <v/>
      </c>
      <c r="BG404" s="398">
        <f>IF(日報入力!G404,日報入力!K404*日報入力!D404*日報入力!BC404,"")</f>
        <v>0</v>
      </c>
    </row>
    <row r="405" spans="1:59" ht="20.25" hidden="1" customHeight="1" x14ac:dyDescent="0.15">
      <c r="A405" s="302">
        <v>44449</v>
      </c>
      <c r="B405" s="291">
        <v>28</v>
      </c>
      <c r="C405" s="291">
        <v>19</v>
      </c>
      <c r="D405" s="291">
        <v>3057</v>
      </c>
      <c r="E405" s="291">
        <v>122</v>
      </c>
      <c r="F405" s="291">
        <v>360</v>
      </c>
      <c r="G405" s="291">
        <v>320</v>
      </c>
      <c r="H405" s="291">
        <v>180</v>
      </c>
      <c r="I405" s="291">
        <v>15</v>
      </c>
      <c r="J405" s="291"/>
      <c r="K405" s="291"/>
      <c r="L405" s="291">
        <v>25</v>
      </c>
      <c r="M405" s="291"/>
      <c r="N405" s="291"/>
      <c r="O405" s="291"/>
      <c r="P405" s="291"/>
      <c r="Q405" s="291"/>
      <c r="R405" s="291"/>
      <c r="S405" s="291"/>
      <c r="T405" s="291"/>
      <c r="U405" s="291"/>
      <c r="V405" s="378">
        <v>105</v>
      </c>
      <c r="W405" s="291"/>
      <c r="X405" s="291"/>
      <c r="Y405" s="291"/>
      <c r="Z405" s="291"/>
      <c r="AA405" s="291"/>
      <c r="AB405" s="291">
        <v>80</v>
      </c>
      <c r="AC405" s="291"/>
      <c r="AD405" s="291">
        <v>25</v>
      </c>
      <c r="AE405" s="292">
        <v>627</v>
      </c>
      <c r="AF405" s="293" t="s">
        <v>1031</v>
      </c>
      <c r="AG405" s="293">
        <v>0.08</v>
      </c>
      <c r="AH405" s="293">
        <v>30</v>
      </c>
      <c r="AI405" s="294">
        <v>58.56</v>
      </c>
      <c r="AJ405" s="294">
        <v>50.160000000000004</v>
      </c>
      <c r="AK405" s="294">
        <v>8.3999999999999986</v>
      </c>
      <c r="AL405" s="292">
        <v>18810</v>
      </c>
      <c r="AM405" s="292">
        <v>3150</v>
      </c>
      <c r="AN405" s="68" t="s">
        <v>1692</v>
      </c>
      <c r="AO405" s="68" t="str">
        <f>日報入力!B405</f>
        <v>大崎</v>
      </c>
      <c r="AP405" s="68" t="str">
        <f>IF(日報入力!AQ405,日報入力!BA405,"")</f>
        <v/>
      </c>
      <c r="AQ405" s="68" t="str">
        <f>IF(日報入力!AR405,日報入力!BB405,"")</f>
        <v/>
      </c>
      <c r="AR405" s="68" t="str">
        <f>IF(日報入力!AS405,"N勤","")</f>
        <v/>
      </c>
      <c r="AS405" s="295">
        <f t="shared" si="30"/>
        <v>0.14344262295081966</v>
      </c>
      <c r="AT405" s="439">
        <f>日報入力!AY405</f>
        <v>100</v>
      </c>
      <c r="AU405" s="518">
        <f>IF(日報入力!G405,G405*60/E405,"")</f>
        <v>157.37704918032787</v>
      </c>
      <c r="AV405" s="528" t="str">
        <f>IF(日報入力!AT405,日報入力!AT405,"")</f>
        <v/>
      </c>
      <c r="AW405" s="529" t="str">
        <f>IF(日報入力!AT405,AE405/日報入力!AT405,"")</f>
        <v/>
      </c>
      <c r="AX405" s="530">
        <f>IF(1&lt;日報集計!AT405,AT405/(((F405-I405-J405-N405-O405)*60)/(E405)),"")</f>
        <v>0.58937198067632846</v>
      </c>
      <c r="AY405" s="664">
        <f>IF(日報入力!H405,AT405/(((F405-J405)*60)/E405),"")</f>
        <v>0.56481481481481488</v>
      </c>
      <c r="AZ405" s="664">
        <f>IF(日報入力!I405,AT405/((G405*60)/E405),"")</f>
        <v>0.63541666666666663</v>
      </c>
      <c r="BA405" s="296">
        <f>IF(日報入力!G405,G405/F405,"")</f>
        <v>0.88888888888888884</v>
      </c>
      <c r="BB405" s="386">
        <f t="shared" si="31"/>
        <v>3135</v>
      </c>
      <c r="BC405" s="386">
        <f t="shared" si="32"/>
        <v>6270</v>
      </c>
      <c r="BD405" s="80">
        <f>日報入力!AU405</f>
        <v>0</v>
      </c>
      <c r="BE405" s="534" t="str">
        <f>IF(日報入力!AV405,日報入力!AV405,"")</f>
        <v/>
      </c>
      <c r="BF405" s="534" t="str">
        <f>IF(日報入力!AW405,日報入力!AW405,"")</f>
        <v/>
      </c>
      <c r="BG405" s="398">
        <f>IF(日報入力!G405,日報入力!K405*日報入力!D405*日報入力!BC405,"")</f>
        <v>0</v>
      </c>
    </row>
    <row r="406" spans="1:59" ht="20.25" hidden="1" customHeight="1" x14ac:dyDescent="0.15">
      <c r="A406" s="302">
        <v>44449</v>
      </c>
      <c r="B406" s="291">
        <v>35</v>
      </c>
      <c r="C406" s="291">
        <v>8</v>
      </c>
      <c r="D406" s="291">
        <v>3044</v>
      </c>
      <c r="E406" s="291">
        <v>61</v>
      </c>
      <c r="F406" s="291">
        <v>101</v>
      </c>
      <c r="G406" s="291">
        <v>101</v>
      </c>
      <c r="H406" s="291">
        <v>50.5</v>
      </c>
      <c r="I406" s="291"/>
      <c r="J406" s="291"/>
      <c r="K406" s="291"/>
      <c r="L406" s="291"/>
      <c r="M406" s="291"/>
      <c r="N406" s="291"/>
      <c r="O406" s="291"/>
      <c r="P406" s="291"/>
      <c r="Q406" s="291"/>
      <c r="R406" s="291"/>
      <c r="S406" s="291"/>
      <c r="T406" s="291"/>
      <c r="U406" s="291"/>
      <c r="V406" s="378">
        <v>0</v>
      </c>
      <c r="W406" s="291"/>
      <c r="X406" s="291"/>
      <c r="Y406" s="291"/>
      <c r="Z406" s="291"/>
      <c r="AA406" s="291"/>
      <c r="AB406" s="291"/>
      <c r="AC406" s="291"/>
      <c r="AD406" s="291"/>
      <c r="AE406" s="292">
        <v>61</v>
      </c>
      <c r="AF406" s="293" t="s">
        <v>134</v>
      </c>
      <c r="AG406" s="293">
        <v>3.2</v>
      </c>
      <c r="AH406" s="293">
        <v>214</v>
      </c>
      <c r="AI406" s="294">
        <v>195.20000000000002</v>
      </c>
      <c r="AJ406" s="294">
        <v>195.20000000000002</v>
      </c>
      <c r="AK406" s="294">
        <v>0</v>
      </c>
      <c r="AL406" s="292">
        <v>13054</v>
      </c>
      <c r="AM406" s="292">
        <v>0</v>
      </c>
      <c r="AN406" s="68" t="s">
        <v>1941</v>
      </c>
      <c r="AO406" s="68" t="str">
        <f>日報入力!B406</f>
        <v>松尾</v>
      </c>
      <c r="AP406" s="68" t="str">
        <f>IF(日報入力!AQ406,日報入力!BA406,"")</f>
        <v/>
      </c>
      <c r="AQ406" s="68" t="str">
        <f>IF(日報入力!AR406,日報入力!BB406,"")</f>
        <v/>
      </c>
      <c r="AR406" s="68" t="str">
        <f>IF(日報入力!AS406,"N勤","")</f>
        <v/>
      </c>
      <c r="AS406" s="295">
        <f t="shared" si="30"/>
        <v>0</v>
      </c>
      <c r="AT406" s="439">
        <f>日報入力!AY406</f>
        <v>100</v>
      </c>
      <c r="AU406" s="518">
        <f>IF(日報入力!G406,G406*60/E406,"")</f>
        <v>99.344262295081961</v>
      </c>
      <c r="AV406" s="528" t="str">
        <f>IF(日報入力!AT406,日報入力!AT406,"")</f>
        <v/>
      </c>
      <c r="AW406" s="529" t="str">
        <f>IF(日報入力!AT406,AE406/日報入力!AT406,"")</f>
        <v/>
      </c>
      <c r="AX406" s="530">
        <f>IF(1&lt;日報集計!AT406,AT406/(((F406-I406-J406-N406-O406)*60)/(E406)),"")</f>
        <v>1.0066006600660067</v>
      </c>
      <c r="AY406" s="664">
        <f>IF(日報入力!H406,AT406/(((F406-J406)*60)/E406),"")</f>
        <v>1.0066006600660067</v>
      </c>
      <c r="AZ406" s="664">
        <f>IF(日報入力!I406,AT406/((G406*60)/E406),"")</f>
        <v>1.0066006600660067</v>
      </c>
      <c r="BA406" s="296">
        <f>IF(日報入力!G406,G406/F406,"")</f>
        <v>1</v>
      </c>
      <c r="BB406" s="386">
        <f t="shared" si="31"/>
        <v>7754.8514851485143</v>
      </c>
      <c r="BC406" s="386">
        <f t="shared" si="32"/>
        <v>15509.702970297029</v>
      </c>
      <c r="BD406" s="80">
        <f>日報入力!AU406</f>
        <v>0</v>
      </c>
      <c r="BE406" s="534" t="str">
        <f>IF(日報入力!AV406,日報入力!AV406,"")</f>
        <v/>
      </c>
      <c r="BF406" s="534" t="str">
        <f>IF(日報入力!AW406,日報入力!AW406,"")</f>
        <v/>
      </c>
      <c r="BG406" s="398">
        <f>IF(日報入力!G406,日報入力!K406*日報入力!D406*日報入力!BC406,"")</f>
        <v>3.4159999999999999</v>
      </c>
    </row>
    <row r="407" spans="1:59" ht="20.25" hidden="1" customHeight="1" x14ac:dyDescent="0.15">
      <c r="A407" s="302">
        <v>44449</v>
      </c>
      <c r="B407" s="291">
        <v>35</v>
      </c>
      <c r="C407" s="291">
        <v>8</v>
      </c>
      <c r="D407" s="291">
        <v>3043</v>
      </c>
      <c r="E407" s="291">
        <v>0</v>
      </c>
      <c r="F407" s="291">
        <v>60</v>
      </c>
      <c r="G407" s="291">
        <v>0</v>
      </c>
      <c r="H407" s="291">
        <v>60</v>
      </c>
      <c r="I407" s="291"/>
      <c r="J407" s="291">
        <v>60</v>
      </c>
      <c r="K407" s="291"/>
      <c r="L407" s="291"/>
      <c r="M407" s="291"/>
      <c r="N407" s="291"/>
      <c r="O407" s="291"/>
      <c r="P407" s="291"/>
      <c r="Q407" s="291"/>
      <c r="R407" s="291"/>
      <c r="S407" s="291"/>
      <c r="T407" s="291"/>
      <c r="U407" s="291"/>
      <c r="V407" s="378">
        <v>0</v>
      </c>
      <c r="W407" s="291"/>
      <c r="X407" s="291"/>
      <c r="Y407" s="291"/>
      <c r="Z407" s="291"/>
      <c r="AA407" s="291"/>
      <c r="AB407" s="291"/>
      <c r="AC407" s="291"/>
      <c r="AD407" s="291"/>
      <c r="AE407" s="292">
        <v>0</v>
      </c>
      <c r="AF407" s="293" t="s">
        <v>134</v>
      </c>
      <c r="AG407" s="293">
        <v>2</v>
      </c>
      <c r="AH407" s="293">
        <v>121.69999999999999</v>
      </c>
      <c r="AI407" s="294">
        <v>0</v>
      </c>
      <c r="AJ407" s="294">
        <v>0</v>
      </c>
      <c r="AK407" s="294">
        <v>0</v>
      </c>
      <c r="AL407" s="292">
        <v>0</v>
      </c>
      <c r="AM407" s="292">
        <v>0</v>
      </c>
      <c r="AN407" s="68" t="s">
        <v>1927</v>
      </c>
      <c r="AO407" s="68" t="str">
        <f>日報入力!B407</f>
        <v>松尾</v>
      </c>
      <c r="AP407" s="68" t="str">
        <f>IF(日報入力!AQ407,日報入力!BA407,"")</f>
        <v/>
      </c>
      <c r="AQ407" s="68" t="str">
        <f>IF(日報入力!AR407,日報入力!BB407,"")</f>
        <v/>
      </c>
      <c r="AR407" s="68" t="str">
        <f>IF(日報入力!AS407,"N勤","")</f>
        <v/>
      </c>
      <c r="AS407" s="295" t="e">
        <f t="shared" si="30"/>
        <v>#DIV/0!</v>
      </c>
      <c r="AT407" s="439">
        <f>日報入力!AY407</f>
        <v>100</v>
      </c>
      <c r="AU407" s="518" t="e">
        <f>IF(日報入力!G407,G407*60/E407,"")</f>
        <v>#DIV/0!</v>
      </c>
      <c r="AV407" s="528" t="str">
        <f>IF(日報入力!AT407,日報入力!AT407,"")</f>
        <v/>
      </c>
      <c r="AW407" s="529" t="str">
        <f>IF(日報入力!AT407,AE407/日報入力!AT407,"")</f>
        <v/>
      </c>
      <c r="AX407" s="530" t="e">
        <f>IF(1&lt;日報集計!AT407,AT407/(((F407-I407-J407-N407-O407)*60)/(E407)),"")</f>
        <v>#DIV/0!</v>
      </c>
      <c r="AY407" s="664" t="e">
        <f>IF(日報入力!H407,AT407/(((F407-J407)*60)/E407),"")</f>
        <v>#DIV/0!</v>
      </c>
      <c r="AZ407" s="664" t="e">
        <f>IF(日報入力!I407,AT407/((G407*60)/E407),"")</f>
        <v>#DIV/0!</v>
      </c>
      <c r="BA407" s="296">
        <f>IF(日報入力!G407,G407/F407,"")</f>
        <v>0</v>
      </c>
      <c r="BB407" s="386">
        <f t="shared" si="31"/>
        <v>0</v>
      </c>
      <c r="BC407" s="386">
        <f t="shared" si="32"/>
        <v>0</v>
      </c>
      <c r="BD407" s="80">
        <f>日報入力!AU407</f>
        <v>0</v>
      </c>
      <c r="BE407" s="534" t="str">
        <f>IF(日報入力!AV407,日報入力!AV407,"")</f>
        <v/>
      </c>
      <c r="BF407" s="534" t="str">
        <f>IF(日報入力!AW407,日報入力!AW407,"")</f>
        <v/>
      </c>
      <c r="BG407" s="398">
        <f>IF(日報入力!G407,日報入力!K407*日報入力!D407*日報入力!BC407,"")</f>
        <v>0</v>
      </c>
    </row>
    <row r="408" spans="1:59" ht="20.25" hidden="1" customHeight="1" x14ac:dyDescent="0.15">
      <c r="A408" s="302">
        <v>44449</v>
      </c>
      <c r="B408" s="291">
        <v>35</v>
      </c>
      <c r="C408" s="291">
        <v>54</v>
      </c>
      <c r="D408" s="291">
        <v>3043</v>
      </c>
      <c r="E408" s="291">
        <v>143</v>
      </c>
      <c r="F408" s="291">
        <v>480</v>
      </c>
      <c r="G408" s="291">
        <v>435</v>
      </c>
      <c r="H408" s="291">
        <v>168</v>
      </c>
      <c r="I408" s="291">
        <v>15</v>
      </c>
      <c r="J408" s="291"/>
      <c r="K408" s="291"/>
      <c r="L408" s="291"/>
      <c r="M408" s="291">
        <v>15</v>
      </c>
      <c r="N408" s="291"/>
      <c r="O408" s="291"/>
      <c r="P408" s="291"/>
      <c r="Q408" s="291"/>
      <c r="R408" s="291"/>
      <c r="S408" s="291"/>
      <c r="T408" s="291">
        <v>15</v>
      </c>
      <c r="U408" s="291"/>
      <c r="V408" s="378">
        <v>2</v>
      </c>
      <c r="W408" s="291"/>
      <c r="X408" s="291"/>
      <c r="Y408" s="291"/>
      <c r="Z408" s="291"/>
      <c r="AA408" s="291"/>
      <c r="AB408" s="291"/>
      <c r="AC408" s="291"/>
      <c r="AD408" s="291">
        <v>2</v>
      </c>
      <c r="AE408" s="292">
        <v>284</v>
      </c>
      <c r="AF408" s="293" t="s">
        <v>134</v>
      </c>
      <c r="AG408" s="293">
        <v>2</v>
      </c>
      <c r="AH408" s="293">
        <v>121.69999999999999</v>
      </c>
      <c r="AI408" s="294">
        <v>572</v>
      </c>
      <c r="AJ408" s="294">
        <v>568</v>
      </c>
      <c r="AK408" s="294">
        <v>4</v>
      </c>
      <c r="AL408" s="292">
        <v>34562.799999999996</v>
      </c>
      <c r="AM408" s="292">
        <v>243.39999999999998</v>
      </c>
      <c r="AN408" s="68" t="s">
        <v>1927</v>
      </c>
      <c r="AO408" s="68" t="str">
        <f>日報入力!B408</f>
        <v>ハンダ</v>
      </c>
      <c r="AP408" s="68" t="str">
        <f>IF(日報入力!AQ408,日報入力!BA408,"")</f>
        <v/>
      </c>
      <c r="AQ408" s="68" t="str">
        <f>IF(日報入力!AR408,日報入力!BB408,"")</f>
        <v/>
      </c>
      <c r="AR408" s="68" t="str">
        <f>IF(日報入力!AS408,"N勤","")</f>
        <v>N勤</v>
      </c>
      <c r="AS408" s="295">
        <f t="shared" si="30"/>
        <v>6.993006993006993E-3</v>
      </c>
      <c r="AT408" s="439">
        <f>日報入力!AY408</f>
        <v>100</v>
      </c>
      <c r="AU408" s="518">
        <f>IF(日報入力!G408,G408*60/E408,"")</f>
        <v>182.51748251748251</v>
      </c>
      <c r="AV408" s="528" t="str">
        <f>IF(日報入力!AT408,日報入力!AT408,"")</f>
        <v/>
      </c>
      <c r="AW408" s="529" t="str">
        <f>IF(日報入力!AT408,AE408/日報入力!AT408,"")</f>
        <v/>
      </c>
      <c r="AX408" s="530">
        <f>IF(1&lt;日報集計!AT408,AT408/(((F408-I408-J408-N408-O408)*60)/(E408)),"")</f>
        <v>0.51254480286738358</v>
      </c>
      <c r="AY408" s="664">
        <f>IF(日報入力!H408,AT408/(((F408-J408)*60)/E408),"")</f>
        <v>0.49652777777777779</v>
      </c>
      <c r="AZ408" s="664">
        <f>IF(日報入力!I408,AT408/((G408*60)/E408),"")</f>
        <v>0.54789272030651348</v>
      </c>
      <c r="BA408" s="296">
        <f>IF(日報入力!G408,G408/F408,"")</f>
        <v>0.90625</v>
      </c>
      <c r="BB408" s="386">
        <f t="shared" si="31"/>
        <v>4320.3499999999995</v>
      </c>
      <c r="BC408" s="386">
        <f t="shared" si="32"/>
        <v>12343.857142857141</v>
      </c>
      <c r="BD408" s="80">
        <f>日報入力!AU408</f>
        <v>0</v>
      </c>
      <c r="BE408" s="534" t="str">
        <f>IF(日報入力!AV408,日報入力!AV408,"")</f>
        <v/>
      </c>
      <c r="BF408" s="534" t="str">
        <f>IF(日報入力!AW408,日報入力!AW408,"")</f>
        <v/>
      </c>
      <c r="BG408" s="398">
        <f>IF(日報入力!G408,日報入力!K408*日報入力!D408*日報入力!BC408,"")</f>
        <v>20.020000000000003</v>
      </c>
    </row>
    <row r="409" spans="1:59" ht="20.25" hidden="1" customHeight="1" x14ac:dyDescent="0.15">
      <c r="A409" s="302">
        <v>44449</v>
      </c>
      <c r="B409" s="291">
        <v>33</v>
      </c>
      <c r="C409" s="291">
        <v>8</v>
      </c>
      <c r="D409" s="291">
        <v>3024</v>
      </c>
      <c r="E409" s="291">
        <v>9</v>
      </c>
      <c r="F409" s="291">
        <v>90</v>
      </c>
      <c r="G409" s="291">
        <v>90</v>
      </c>
      <c r="H409" s="291">
        <v>45</v>
      </c>
      <c r="I409" s="291"/>
      <c r="J409" s="291"/>
      <c r="K409" s="291"/>
      <c r="L409" s="291"/>
      <c r="M409" s="291"/>
      <c r="N409" s="291"/>
      <c r="O409" s="291"/>
      <c r="P409" s="291"/>
      <c r="Q409" s="291"/>
      <c r="R409" s="291"/>
      <c r="S409" s="291"/>
      <c r="T409" s="291"/>
      <c r="U409" s="291"/>
      <c r="V409" s="378">
        <v>0</v>
      </c>
      <c r="W409" s="291"/>
      <c r="X409" s="291"/>
      <c r="Y409" s="291"/>
      <c r="Z409" s="291"/>
      <c r="AA409" s="291"/>
      <c r="AB409" s="291"/>
      <c r="AC409" s="291"/>
      <c r="AD409" s="291"/>
      <c r="AE409" s="292">
        <v>9</v>
      </c>
      <c r="AF409" s="293" t="s">
        <v>1372</v>
      </c>
      <c r="AG409" s="293">
        <v>11.7</v>
      </c>
      <c r="AH409" s="293">
        <v>709.4</v>
      </c>
      <c r="AI409" s="294">
        <v>105.3</v>
      </c>
      <c r="AJ409" s="294">
        <v>105.3</v>
      </c>
      <c r="AK409" s="294">
        <v>0</v>
      </c>
      <c r="AL409" s="292">
        <v>6384.5999999999995</v>
      </c>
      <c r="AM409" s="292">
        <v>0</v>
      </c>
      <c r="AN409" s="68" t="s">
        <v>1370</v>
      </c>
      <c r="AO409" s="68" t="str">
        <f>日報入力!B409</f>
        <v>松尾</v>
      </c>
      <c r="AP409" s="68" t="str">
        <f>IF(日報入力!AQ409,日報入力!BA409,"")</f>
        <v/>
      </c>
      <c r="AQ409" s="68" t="str">
        <f>IF(日報入力!AR409,日報入力!BB409,"")</f>
        <v/>
      </c>
      <c r="AR409" s="68" t="str">
        <f>IF(日報入力!AS409,"N勤","")</f>
        <v/>
      </c>
      <c r="AS409" s="295">
        <f t="shared" si="30"/>
        <v>0</v>
      </c>
      <c r="AT409" s="439">
        <f>日報入力!AY409</f>
        <v>360</v>
      </c>
      <c r="AU409" s="518">
        <f>IF(日報入力!G409,G409*60/E409,"")</f>
        <v>600</v>
      </c>
      <c r="AV409" s="528" t="str">
        <f>IF(日報入力!AT409,日報入力!AT409,"")</f>
        <v/>
      </c>
      <c r="AW409" s="529" t="str">
        <f>IF(日報入力!AT409,AE409/日報入力!AT409,"")</f>
        <v/>
      </c>
      <c r="AX409" s="530">
        <f>IF(1&lt;日報集計!AT409,AT409/(((F409-I409-J409-N409-O409)*60)/(E409)),"")</f>
        <v>0.6</v>
      </c>
      <c r="AY409" s="664">
        <f>IF(日報入力!H409,AT409/(((F409-J409)*60)/E409),"")</f>
        <v>0.6</v>
      </c>
      <c r="AZ409" s="664">
        <f>IF(日報入力!I409,AT409/((G409*60)/E409),"")</f>
        <v>0.6</v>
      </c>
      <c r="BA409" s="296">
        <f>IF(日報入力!G409,G409/F409,"")</f>
        <v>1</v>
      </c>
      <c r="BB409" s="386">
        <f t="shared" si="31"/>
        <v>4256.3999999999996</v>
      </c>
      <c r="BC409" s="386">
        <f t="shared" si="32"/>
        <v>8512.7999999999993</v>
      </c>
      <c r="BD409" s="80">
        <f>日報入力!AU409</f>
        <v>0</v>
      </c>
      <c r="BE409" s="534" t="str">
        <f>IF(日報入力!AV409,日報入力!AV409,"")</f>
        <v/>
      </c>
      <c r="BF409" s="534" t="str">
        <f>IF(日報入力!AW409,日報入力!AW409,"")</f>
        <v/>
      </c>
      <c r="BG409" s="398">
        <f>IF(日報入力!G409,日報入力!K409*日報入力!D409*日報入力!BC409,"")</f>
        <v>0</v>
      </c>
    </row>
    <row r="410" spans="1:59" ht="20.25" hidden="1" customHeight="1" x14ac:dyDescent="0.15">
      <c r="A410" s="302">
        <v>44449</v>
      </c>
      <c r="B410" s="291">
        <v>33</v>
      </c>
      <c r="C410" s="291">
        <v>8</v>
      </c>
      <c r="D410" s="291">
        <v>3026</v>
      </c>
      <c r="E410" s="291">
        <v>0</v>
      </c>
      <c r="F410" s="291">
        <v>30</v>
      </c>
      <c r="G410" s="291">
        <v>0</v>
      </c>
      <c r="H410" s="291">
        <v>30</v>
      </c>
      <c r="I410" s="291"/>
      <c r="J410" s="291">
        <v>30</v>
      </c>
      <c r="K410" s="291"/>
      <c r="L410" s="291"/>
      <c r="M410" s="291"/>
      <c r="N410" s="291"/>
      <c r="O410" s="291"/>
      <c r="P410" s="291"/>
      <c r="Q410" s="291"/>
      <c r="R410" s="291"/>
      <c r="S410" s="291"/>
      <c r="T410" s="291"/>
      <c r="U410" s="291"/>
      <c r="V410" s="378">
        <v>0</v>
      </c>
      <c r="W410" s="291"/>
      <c r="X410" s="291"/>
      <c r="Y410" s="291"/>
      <c r="Z410" s="291"/>
      <c r="AA410" s="291"/>
      <c r="AB410" s="291"/>
      <c r="AC410" s="291"/>
      <c r="AD410" s="291"/>
      <c r="AE410" s="292">
        <v>0</v>
      </c>
      <c r="AF410" s="293" t="s">
        <v>134</v>
      </c>
      <c r="AG410" s="293">
        <v>2.9</v>
      </c>
      <c r="AH410" s="293">
        <v>181</v>
      </c>
      <c r="AI410" s="294">
        <v>0</v>
      </c>
      <c r="AJ410" s="294">
        <v>0</v>
      </c>
      <c r="AK410" s="294">
        <v>0</v>
      </c>
      <c r="AL410" s="292">
        <v>0</v>
      </c>
      <c r="AM410" s="292">
        <v>0</v>
      </c>
      <c r="AN410" s="68" t="s">
        <v>1371</v>
      </c>
      <c r="AO410" s="68" t="str">
        <f>日報入力!B410</f>
        <v>松尾</v>
      </c>
      <c r="AP410" s="68" t="str">
        <f>IF(日報入力!AQ410,日報入力!BA410,"")</f>
        <v/>
      </c>
      <c r="AQ410" s="68" t="str">
        <f>IF(日報入力!AR410,日報入力!BB410,"")</f>
        <v/>
      </c>
      <c r="AR410" s="68" t="str">
        <f>IF(日報入力!AS410,"N勤","")</f>
        <v/>
      </c>
      <c r="AS410" s="295" t="e">
        <f t="shared" si="30"/>
        <v>#DIV/0!</v>
      </c>
      <c r="AT410" s="439">
        <f>日報入力!AY410</f>
        <v>100</v>
      </c>
      <c r="AU410" s="518" t="e">
        <f>IF(日報入力!G410,G410*60/E410,"")</f>
        <v>#DIV/0!</v>
      </c>
      <c r="AV410" s="528" t="str">
        <f>IF(日報入力!AT410,日報入力!AT410,"")</f>
        <v/>
      </c>
      <c r="AW410" s="529" t="str">
        <f>IF(日報入力!AT410,AE410/日報入力!AT410,"")</f>
        <v/>
      </c>
      <c r="AX410" s="530" t="e">
        <f>IF(1&lt;日報集計!AT410,AT410/(((F410-I410-J410-N410-O410)*60)/(E410)),"")</f>
        <v>#DIV/0!</v>
      </c>
      <c r="AY410" s="664" t="e">
        <f>IF(日報入力!H410,AT410/(((F410-J410)*60)/E410),"")</f>
        <v>#DIV/0!</v>
      </c>
      <c r="AZ410" s="664" t="e">
        <f>IF(日報入力!I410,AT410/((G410*60)/E410),"")</f>
        <v>#DIV/0!</v>
      </c>
      <c r="BA410" s="296">
        <f>IF(日報入力!G410,G410/F410,"")</f>
        <v>0</v>
      </c>
      <c r="BB410" s="386">
        <f t="shared" si="31"/>
        <v>0</v>
      </c>
      <c r="BC410" s="386">
        <f t="shared" si="32"/>
        <v>0</v>
      </c>
      <c r="BD410" s="80">
        <f>日報入力!AU410</f>
        <v>0</v>
      </c>
      <c r="BE410" s="534" t="str">
        <f>IF(日報入力!AV410,日報入力!AV410,"")</f>
        <v/>
      </c>
      <c r="BF410" s="534" t="str">
        <f>IF(日報入力!AW410,日報入力!AW410,"")</f>
        <v/>
      </c>
      <c r="BG410" s="398">
        <f>IF(日報入力!G410,日報入力!K410*日報入力!D410*日報入力!BC410,"")</f>
        <v>0</v>
      </c>
    </row>
    <row r="411" spans="1:59" ht="20.25" hidden="1" customHeight="1" x14ac:dyDescent="0.15">
      <c r="A411" s="302">
        <v>44449</v>
      </c>
      <c r="B411" s="291">
        <v>33</v>
      </c>
      <c r="C411" s="291">
        <v>54</v>
      </c>
      <c r="D411" s="291">
        <v>3026</v>
      </c>
      <c r="E411" s="291">
        <v>124</v>
      </c>
      <c r="F411" s="291">
        <v>285</v>
      </c>
      <c r="G411" s="291">
        <v>90</v>
      </c>
      <c r="H411" s="291">
        <v>99.75</v>
      </c>
      <c r="I411" s="291">
        <v>15</v>
      </c>
      <c r="J411" s="291"/>
      <c r="K411" s="291"/>
      <c r="L411" s="291"/>
      <c r="M411" s="291">
        <v>180</v>
      </c>
      <c r="N411" s="291"/>
      <c r="O411" s="291"/>
      <c r="P411" s="291"/>
      <c r="Q411" s="291"/>
      <c r="R411" s="291"/>
      <c r="S411" s="291"/>
      <c r="T411" s="291"/>
      <c r="U411" s="291"/>
      <c r="V411" s="378">
        <v>0</v>
      </c>
      <c r="W411" s="291"/>
      <c r="X411" s="291"/>
      <c r="Y411" s="291"/>
      <c r="Z411" s="291"/>
      <c r="AA411" s="291"/>
      <c r="AB411" s="291"/>
      <c r="AC411" s="291"/>
      <c r="AD411" s="291"/>
      <c r="AE411" s="292">
        <v>124</v>
      </c>
      <c r="AF411" s="293" t="s">
        <v>134</v>
      </c>
      <c r="AG411" s="293">
        <v>2.9</v>
      </c>
      <c r="AH411" s="293">
        <v>181</v>
      </c>
      <c r="AI411" s="294">
        <v>359.59999999999997</v>
      </c>
      <c r="AJ411" s="294">
        <v>359.59999999999997</v>
      </c>
      <c r="AK411" s="294">
        <v>0</v>
      </c>
      <c r="AL411" s="292">
        <v>22444</v>
      </c>
      <c r="AM411" s="292">
        <v>0</v>
      </c>
      <c r="AN411" s="68" t="s">
        <v>1371</v>
      </c>
      <c r="AO411" s="68" t="str">
        <f>日報入力!B411</f>
        <v>ハンダ</v>
      </c>
      <c r="AP411" s="68" t="str">
        <f>IF(日報入力!AQ411,日報入力!BA411,"")</f>
        <v/>
      </c>
      <c r="AQ411" s="68" t="str">
        <f>IF(日報入力!AR411,日報入力!BB411,"")</f>
        <v/>
      </c>
      <c r="AR411" s="68" t="str">
        <f>IF(日報入力!AS411,"N勤","")</f>
        <v>N勤</v>
      </c>
      <c r="AS411" s="295">
        <f t="shared" si="30"/>
        <v>0</v>
      </c>
      <c r="AT411" s="439">
        <f>日報入力!AY411</f>
        <v>100</v>
      </c>
      <c r="AU411" s="518">
        <f>IF(日報入力!G411,G411*60/E411,"")</f>
        <v>43.548387096774192</v>
      </c>
      <c r="AV411" s="528" t="str">
        <f>IF(日報入力!AT411,日報入力!AT411,"")</f>
        <v/>
      </c>
      <c r="AW411" s="529" t="str">
        <f>IF(日報入力!AT411,AE411/日報入力!AT411,"")</f>
        <v/>
      </c>
      <c r="AX411" s="530">
        <f>IF(1&lt;日報集計!AT411,AT411/(((F411-I411-J411-N411-O411)*60)/(E411)),"")</f>
        <v>0.76543209876543206</v>
      </c>
      <c r="AY411" s="664">
        <f>IF(日報入力!H411,AT411/(((F411-J411)*60)/E411),"")</f>
        <v>0.72514619883040932</v>
      </c>
      <c r="AZ411" s="664">
        <f>IF(日報入力!I411,AT411/((G411*60)/E411),"")</f>
        <v>2.2962962962962963</v>
      </c>
      <c r="BA411" s="296">
        <f>IF(日報入力!G411,G411/F411,"")</f>
        <v>0.31578947368421051</v>
      </c>
      <c r="BB411" s="386">
        <f t="shared" si="31"/>
        <v>4725.0526315789475</v>
      </c>
      <c r="BC411" s="386">
        <f t="shared" si="32"/>
        <v>13500.150375939849</v>
      </c>
      <c r="BD411" s="80">
        <f>日報入力!AU411</f>
        <v>0</v>
      </c>
      <c r="BE411" s="534" t="str">
        <f>IF(日報入力!AV411,日報入力!AV411,"")</f>
        <v/>
      </c>
      <c r="BF411" s="534" t="str">
        <f>IF(日報入力!AW411,日報入力!AW411,"")</f>
        <v/>
      </c>
      <c r="BG411" s="398">
        <f>IF(日報入力!G411,日報入力!K411*日報入力!D411*日報入力!BC411,"")</f>
        <v>4.96</v>
      </c>
    </row>
    <row r="412" spans="1:59" ht="20.25" hidden="1" customHeight="1" x14ac:dyDescent="0.15">
      <c r="A412" s="302">
        <v>44449</v>
      </c>
      <c r="B412" s="291">
        <v>34</v>
      </c>
      <c r="C412" s="291">
        <v>54</v>
      </c>
      <c r="D412" s="291">
        <v>3041</v>
      </c>
      <c r="E412" s="291">
        <v>295</v>
      </c>
      <c r="F412" s="291">
        <v>480</v>
      </c>
      <c r="G412" s="291">
        <v>465</v>
      </c>
      <c r="H412" s="291">
        <v>168</v>
      </c>
      <c r="I412" s="291">
        <v>15</v>
      </c>
      <c r="J412" s="291"/>
      <c r="K412" s="291"/>
      <c r="L412" s="291"/>
      <c r="M412" s="291"/>
      <c r="N412" s="291"/>
      <c r="O412" s="291"/>
      <c r="P412" s="291"/>
      <c r="Q412" s="291"/>
      <c r="R412" s="291"/>
      <c r="S412" s="291"/>
      <c r="T412" s="291"/>
      <c r="U412" s="291"/>
      <c r="V412" s="378">
        <v>0</v>
      </c>
      <c r="W412" s="291"/>
      <c r="X412" s="291"/>
      <c r="Y412" s="291"/>
      <c r="Z412" s="291"/>
      <c r="AA412" s="291"/>
      <c r="AB412" s="291"/>
      <c r="AC412" s="291"/>
      <c r="AD412" s="291"/>
      <c r="AE412" s="292">
        <v>295</v>
      </c>
      <c r="AF412" s="293" t="s">
        <v>134</v>
      </c>
      <c r="AG412" s="293">
        <v>1.9</v>
      </c>
      <c r="AH412" s="293">
        <v>123.19999999999999</v>
      </c>
      <c r="AI412" s="294">
        <v>560.5</v>
      </c>
      <c r="AJ412" s="294">
        <v>560.5</v>
      </c>
      <c r="AK412" s="294">
        <v>0</v>
      </c>
      <c r="AL412" s="292">
        <v>36344</v>
      </c>
      <c r="AM412" s="292">
        <v>0</v>
      </c>
      <c r="AN412" s="68" t="s">
        <v>1926</v>
      </c>
      <c r="AO412" s="68" t="str">
        <f>日報入力!B412</f>
        <v>ハンダ</v>
      </c>
      <c r="AP412" s="68" t="str">
        <f>IF(日報入力!AQ412,日報入力!BA412,"")</f>
        <v/>
      </c>
      <c r="AQ412" s="68" t="str">
        <f>IF(日報入力!AR412,日報入力!BB412,"")</f>
        <v/>
      </c>
      <c r="AR412" s="68" t="str">
        <f>IF(日報入力!AS412,"N勤","")</f>
        <v/>
      </c>
      <c r="AS412" s="295">
        <f t="shared" si="30"/>
        <v>0</v>
      </c>
      <c r="AT412" s="439">
        <f>日報入力!AY412</f>
        <v>100</v>
      </c>
      <c r="AU412" s="518">
        <f>IF(日報入力!G412,G412*60/E412,"")</f>
        <v>94.576271186440678</v>
      </c>
      <c r="AV412" s="528" t="str">
        <f>IF(日報入力!AT412,日報入力!AT412,"")</f>
        <v/>
      </c>
      <c r="AW412" s="529" t="str">
        <f>IF(日報入力!AT412,AE412/日報入力!AT412,"")</f>
        <v/>
      </c>
      <c r="AX412" s="530">
        <f>IF(1&lt;日報集計!AT412,AT412/(((F412-I412-J412-N412-O412)*60)/(E412)),"")</f>
        <v>1.0573476702508962</v>
      </c>
      <c r="AY412" s="664">
        <f>IF(日報入力!H412,AT412/(((F412-J412)*60)/E412),"")</f>
        <v>1.0243055555555556</v>
      </c>
      <c r="AZ412" s="664">
        <f>IF(日報入力!I412,AT412/((G412*60)/E412),"")</f>
        <v>1.0573476702508962</v>
      </c>
      <c r="BA412" s="296">
        <f>IF(日報入力!G412,G412/F412,"")</f>
        <v>0.96875</v>
      </c>
      <c r="BB412" s="386">
        <f t="shared" si="31"/>
        <v>4543</v>
      </c>
      <c r="BC412" s="386">
        <f t="shared" si="32"/>
        <v>12980</v>
      </c>
      <c r="BD412" s="80">
        <f>日報入力!AU412</f>
        <v>0</v>
      </c>
      <c r="BE412" s="534" t="str">
        <f>IF(日報入力!AV412,日報入力!AV412,"")</f>
        <v/>
      </c>
      <c r="BF412" s="534" t="str">
        <f>IF(日報入力!AW412,日報入力!AW412,"")</f>
        <v/>
      </c>
      <c r="BG412" s="398">
        <f>IF(日報入力!G412,日報入力!K412*日報入力!D412*日報入力!BC412,"")</f>
        <v>14.75</v>
      </c>
    </row>
    <row r="413" spans="1:59" ht="20.25" hidden="1" customHeight="1" x14ac:dyDescent="0.15">
      <c r="A413" s="302">
        <v>44449</v>
      </c>
      <c r="B413" s="291">
        <v>997</v>
      </c>
      <c r="C413" s="291">
        <v>1</v>
      </c>
      <c r="D413" s="291">
        <v>920</v>
      </c>
      <c r="E413" s="291">
        <v>12</v>
      </c>
      <c r="F413" s="291">
        <v>120</v>
      </c>
      <c r="G413" s="291">
        <v>120</v>
      </c>
      <c r="H413" s="291">
        <v>120</v>
      </c>
      <c r="I413" s="291"/>
      <c r="J413" s="291"/>
      <c r="K413" s="291"/>
      <c r="L413" s="291"/>
      <c r="M413" s="291"/>
      <c r="N413" s="291"/>
      <c r="O413" s="291"/>
      <c r="P413" s="291"/>
      <c r="Q413" s="291"/>
      <c r="R413" s="291"/>
      <c r="S413" s="291"/>
      <c r="T413" s="291"/>
      <c r="U413" s="291"/>
      <c r="V413" s="378">
        <v>0</v>
      </c>
      <c r="W413" s="291"/>
      <c r="X413" s="291"/>
      <c r="Y413" s="291"/>
      <c r="Z413" s="291"/>
      <c r="AA413" s="291"/>
      <c r="AB413" s="291"/>
      <c r="AC413" s="291"/>
      <c r="AD413" s="291"/>
      <c r="AE413" s="292">
        <v>12</v>
      </c>
      <c r="AF413" s="293">
        <v>0</v>
      </c>
      <c r="AG413" s="293">
        <v>0</v>
      </c>
      <c r="AH413" s="293">
        <v>530</v>
      </c>
      <c r="AI413" s="294">
        <v>0</v>
      </c>
      <c r="AJ413" s="294">
        <v>0</v>
      </c>
      <c r="AK413" s="294">
        <v>0</v>
      </c>
      <c r="AL413" s="292">
        <v>6360</v>
      </c>
      <c r="AM413" s="292">
        <v>0</v>
      </c>
      <c r="AN413" s="68" t="s">
        <v>1495</v>
      </c>
      <c r="AO413" s="68" t="str">
        <f>日報入力!B413</f>
        <v>吉田</v>
      </c>
      <c r="AP413" s="68" t="str">
        <f>IF(日報入力!AQ413,日報入力!BA413,"")</f>
        <v/>
      </c>
      <c r="AQ413" s="68" t="str">
        <f>IF(日報入力!AR413,日報入力!BB413,"")</f>
        <v/>
      </c>
      <c r="AR413" s="68" t="str">
        <f>IF(日報入力!AS413,"N勤","")</f>
        <v/>
      </c>
      <c r="AS413" s="295">
        <f t="shared" si="30"/>
        <v>0</v>
      </c>
      <c r="AT413" s="439">
        <f>日報入力!AY413</f>
        <v>600</v>
      </c>
      <c r="AU413" s="518">
        <f>IF(日報入力!G413,G413*60/E413,"")</f>
        <v>600</v>
      </c>
      <c r="AV413" s="528" t="str">
        <f>IF(日報入力!AT413,日報入力!AT413,"")</f>
        <v/>
      </c>
      <c r="AW413" s="529" t="str">
        <f>IF(日報入力!AT413,AE413/日報入力!AT413,"")</f>
        <v/>
      </c>
      <c r="AX413" s="530">
        <f>IF(1&lt;日報集計!AT413,AT413/(((F413-I413-J413-N413-O413)*60)/(E413)),"")</f>
        <v>1</v>
      </c>
      <c r="AY413" s="664">
        <f>IF(日報入力!H413,AT413/(((F413-J413)*60)/E413),"")</f>
        <v>1</v>
      </c>
      <c r="AZ413" s="664">
        <f>IF(日報入力!I413,AT413/((G413*60)/E413),"")</f>
        <v>1</v>
      </c>
      <c r="BA413" s="296">
        <f>IF(日報入力!G413,G413/F413,"")</f>
        <v>1</v>
      </c>
      <c r="BB413" s="386">
        <f t="shared" si="31"/>
        <v>3180</v>
      </c>
      <c r="BC413" s="386">
        <f t="shared" si="32"/>
        <v>3180</v>
      </c>
      <c r="BD413" s="80">
        <f>日報入力!AU413</f>
        <v>0</v>
      </c>
      <c r="BE413" s="534" t="str">
        <f>IF(日報入力!AV413,日報入力!AV413,"")</f>
        <v/>
      </c>
      <c r="BF413" s="534" t="str">
        <f>IF(日報入力!AW413,日報入力!AW413,"")</f>
        <v/>
      </c>
      <c r="BG413" s="398">
        <f>IF(日報入力!G413,日報入力!K413*日報入力!D413*日報入力!BC413,"")</f>
        <v>0</v>
      </c>
    </row>
    <row r="414" spans="1:59" ht="20.25" hidden="1" customHeight="1" x14ac:dyDescent="0.15">
      <c r="A414" s="302">
        <v>44449</v>
      </c>
      <c r="B414" s="291">
        <v>997</v>
      </c>
      <c r="C414" s="291">
        <v>1</v>
      </c>
      <c r="D414" s="291">
        <v>991</v>
      </c>
      <c r="E414" s="291">
        <v>0</v>
      </c>
      <c r="F414" s="291">
        <v>285</v>
      </c>
      <c r="G414" s="291">
        <v>245</v>
      </c>
      <c r="H414" s="291">
        <v>285</v>
      </c>
      <c r="I414" s="291"/>
      <c r="J414" s="291"/>
      <c r="K414" s="291"/>
      <c r="L414" s="291"/>
      <c r="M414" s="291"/>
      <c r="N414" s="291"/>
      <c r="O414" s="291"/>
      <c r="P414" s="291"/>
      <c r="Q414" s="291"/>
      <c r="R414" s="291"/>
      <c r="S414" s="291"/>
      <c r="T414" s="291">
        <v>40</v>
      </c>
      <c r="U414" s="291"/>
      <c r="V414" s="378">
        <v>0</v>
      </c>
      <c r="W414" s="291"/>
      <c r="X414" s="291"/>
      <c r="Y414" s="291"/>
      <c r="Z414" s="291"/>
      <c r="AA414" s="291"/>
      <c r="AB414" s="291"/>
      <c r="AC414" s="291"/>
      <c r="AD414" s="291"/>
      <c r="AE414" s="292">
        <v>0</v>
      </c>
      <c r="AF414" s="293">
        <v>0</v>
      </c>
      <c r="AG414" s="293">
        <v>0</v>
      </c>
      <c r="AH414" s="293">
        <v>0</v>
      </c>
      <c r="AI414" s="294">
        <v>0</v>
      </c>
      <c r="AJ414" s="294">
        <v>0</v>
      </c>
      <c r="AK414" s="294">
        <v>0</v>
      </c>
      <c r="AL414" s="292">
        <v>0</v>
      </c>
      <c r="AM414" s="292">
        <v>0</v>
      </c>
      <c r="AN414" s="68" t="s">
        <v>1475</v>
      </c>
      <c r="AO414" s="68" t="str">
        <f>日報入力!B414</f>
        <v>吉田</v>
      </c>
      <c r="AP414" s="68" t="str">
        <f>IF(日報入力!AQ414,日報入力!BA414,"")</f>
        <v/>
      </c>
      <c r="AQ414" s="68" t="str">
        <f>IF(日報入力!AR414,日報入力!BB414,"")</f>
        <v/>
      </c>
      <c r="AR414" s="68" t="str">
        <f>IF(日報入力!AS414,"N勤","")</f>
        <v/>
      </c>
      <c r="AS414" s="295" t="e">
        <f t="shared" si="30"/>
        <v>#DIV/0!</v>
      </c>
      <c r="AT414" s="439">
        <f>日報入力!AY414</f>
        <v>0</v>
      </c>
      <c r="AU414" s="518" t="e">
        <f>IF(日報入力!G414,G414*60/E414,"")</f>
        <v>#DIV/0!</v>
      </c>
      <c r="AV414" s="528" t="str">
        <f>IF(日報入力!AT414,日報入力!AT414,"")</f>
        <v/>
      </c>
      <c r="AW414" s="529" t="str">
        <f>IF(日報入力!AT414,AE414/日報入力!AT414,"")</f>
        <v/>
      </c>
      <c r="AX414" s="530" t="str">
        <f>IF(1&lt;日報集計!AT414,AT414/(((F414-I414-J414-N414-O414)*60)/(E414)),"")</f>
        <v/>
      </c>
      <c r="AY414" s="664" t="e">
        <f>IF(日報入力!H414,AT414/(((F414-J414)*60)/E414),"")</f>
        <v>#DIV/0!</v>
      </c>
      <c r="AZ414" s="664" t="e">
        <f>IF(日報入力!I414,AT414/((G414*60)/E414),"")</f>
        <v>#DIV/0!</v>
      </c>
      <c r="BA414" s="296">
        <f>IF(日報入力!G414,G414/F414,"")</f>
        <v>0.85964912280701755</v>
      </c>
      <c r="BB414" s="386">
        <f t="shared" si="31"/>
        <v>0</v>
      </c>
      <c r="BC414" s="386">
        <f t="shared" si="32"/>
        <v>0</v>
      </c>
      <c r="BD414" s="80" t="str">
        <f>日報入力!AU414</f>
        <v>KHR721WJ</v>
      </c>
      <c r="BE414" s="534" t="str">
        <f>IF(日報入力!AV414,日報入力!AV414,"")</f>
        <v/>
      </c>
      <c r="BF414" s="534" t="str">
        <f>IF(日報入力!AW414,日報入力!AW414,"")</f>
        <v/>
      </c>
      <c r="BG414" s="398">
        <f>IF(日報入力!G414,日報入力!K414*日報入力!D414*日報入力!BC414,"")</f>
        <v>0</v>
      </c>
    </row>
    <row r="415" spans="1:59" ht="20.25" hidden="1" customHeight="1" x14ac:dyDescent="0.15">
      <c r="A415" s="302">
        <v>44449</v>
      </c>
      <c r="B415" s="291">
        <v>997</v>
      </c>
      <c r="C415" s="291">
        <v>53</v>
      </c>
      <c r="D415" s="291">
        <v>933</v>
      </c>
      <c r="E415" s="291">
        <v>312</v>
      </c>
      <c r="F415" s="291">
        <v>480</v>
      </c>
      <c r="G415" s="291">
        <v>480</v>
      </c>
      <c r="H415" s="291">
        <v>480</v>
      </c>
      <c r="I415" s="291"/>
      <c r="J415" s="291"/>
      <c r="K415" s="291"/>
      <c r="L415" s="291"/>
      <c r="M415" s="291"/>
      <c r="N415" s="291"/>
      <c r="O415" s="291"/>
      <c r="P415" s="291"/>
      <c r="Q415" s="291"/>
      <c r="R415" s="291"/>
      <c r="S415" s="291"/>
      <c r="T415" s="291"/>
      <c r="U415" s="291"/>
      <c r="V415" s="378">
        <v>0</v>
      </c>
      <c r="W415" s="291"/>
      <c r="X415" s="291"/>
      <c r="Y415" s="291"/>
      <c r="Z415" s="291"/>
      <c r="AA415" s="291"/>
      <c r="AB415" s="291"/>
      <c r="AC415" s="291"/>
      <c r="AD415" s="291"/>
      <c r="AE415" s="292">
        <v>312</v>
      </c>
      <c r="AF415" s="293">
        <v>0</v>
      </c>
      <c r="AG415" s="293">
        <v>0</v>
      </c>
      <c r="AH415" s="293">
        <v>71</v>
      </c>
      <c r="AI415" s="294">
        <v>0</v>
      </c>
      <c r="AJ415" s="294">
        <v>0</v>
      </c>
      <c r="AK415" s="294">
        <v>0</v>
      </c>
      <c r="AL415" s="292">
        <v>22152</v>
      </c>
      <c r="AM415" s="292">
        <v>0</v>
      </c>
      <c r="AN415" s="68" t="s">
        <v>1537</v>
      </c>
      <c r="AO415" s="68" t="str">
        <f>日報入力!B415</f>
        <v>プリヤディ</v>
      </c>
      <c r="AP415" s="68" t="str">
        <f>IF(日報入力!AQ415,日報入力!BA415,"")</f>
        <v/>
      </c>
      <c r="AQ415" s="68" t="str">
        <f>IF(日報入力!AR415,日報入力!BB415,"")</f>
        <v/>
      </c>
      <c r="AR415" s="68" t="str">
        <f>IF(日報入力!AS415,"N勤","")</f>
        <v/>
      </c>
      <c r="AS415" s="295">
        <f t="shared" si="30"/>
        <v>0</v>
      </c>
      <c r="AT415" s="439">
        <f>日報入力!AY415</f>
        <v>53</v>
      </c>
      <c r="AU415" s="518">
        <f>IF(日報入力!G415,G415*60/E415,"")</f>
        <v>92.307692307692307</v>
      </c>
      <c r="AV415" s="528" t="str">
        <f>IF(日報入力!AT415,日報入力!AT415,"")</f>
        <v/>
      </c>
      <c r="AW415" s="529" t="str">
        <f>IF(日報入力!AT415,AE415/日報入力!AT415,"")</f>
        <v/>
      </c>
      <c r="AX415" s="530">
        <f>IF(1&lt;日報集計!AT415,AT415/(((F415-I415-J415-N415-O415)*60)/(E415)),"")</f>
        <v>0.57416666666666671</v>
      </c>
      <c r="AY415" s="664">
        <f>IF(日報入力!H415,AT415/(((F415-J415)*60)/E415),"")</f>
        <v>0.57416666666666671</v>
      </c>
      <c r="AZ415" s="664">
        <f>IF(日報入力!I415,AT415/((G415*60)/E415),"")</f>
        <v>0.57416666666666671</v>
      </c>
      <c r="BA415" s="296">
        <f>IF(日報入力!G415,G415/F415,"")</f>
        <v>1</v>
      </c>
      <c r="BB415" s="386">
        <f t="shared" si="31"/>
        <v>2769</v>
      </c>
      <c r="BC415" s="386">
        <f t="shared" si="32"/>
        <v>2769</v>
      </c>
      <c r="BD415" s="80">
        <f>日報入力!AU415</f>
        <v>0</v>
      </c>
      <c r="BE415" s="534" t="str">
        <f>IF(日報入力!AV415,日報入力!AV415,"")</f>
        <v/>
      </c>
      <c r="BF415" s="534" t="str">
        <f>IF(日報入力!AW415,日報入力!AW415,"")</f>
        <v/>
      </c>
      <c r="BG415" s="398">
        <f>IF(日報入力!G415,日報入力!K415*日報入力!D415*日報入力!BC415,"")</f>
        <v>0</v>
      </c>
    </row>
    <row r="416" spans="1:59" ht="20.25" hidden="1" customHeight="1" x14ac:dyDescent="0.15">
      <c r="A416" s="302">
        <v>44449</v>
      </c>
      <c r="B416" s="291">
        <v>997</v>
      </c>
      <c r="C416" s="291">
        <v>82</v>
      </c>
      <c r="D416" s="291">
        <v>932</v>
      </c>
      <c r="E416" s="291">
        <v>75</v>
      </c>
      <c r="F416" s="291">
        <v>120</v>
      </c>
      <c r="G416" s="291">
        <v>120</v>
      </c>
      <c r="H416" s="291">
        <v>120</v>
      </c>
      <c r="I416" s="291"/>
      <c r="J416" s="291"/>
      <c r="K416" s="291"/>
      <c r="L416" s="291"/>
      <c r="M416" s="291"/>
      <c r="N416" s="291"/>
      <c r="O416" s="291"/>
      <c r="P416" s="291"/>
      <c r="Q416" s="291"/>
      <c r="R416" s="291"/>
      <c r="S416" s="291"/>
      <c r="T416" s="291"/>
      <c r="U416" s="291"/>
      <c r="V416" s="378">
        <v>0</v>
      </c>
      <c r="W416" s="291"/>
      <c r="X416" s="291"/>
      <c r="Y416" s="291"/>
      <c r="Z416" s="291"/>
      <c r="AA416" s="291"/>
      <c r="AB416" s="291"/>
      <c r="AC416" s="291"/>
      <c r="AD416" s="291"/>
      <c r="AE416" s="292">
        <v>75</v>
      </c>
      <c r="AF416" s="293">
        <v>0</v>
      </c>
      <c r="AG416" s="293">
        <v>0</v>
      </c>
      <c r="AH416" s="293">
        <v>115</v>
      </c>
      <c r="AI416" s="294">
        <v>0</v>
      </c>
      <c r="AJ416" s="294">
        <v>0</v>
      </c>
      <c r="AK416" s="294">
        <v>0</v>
      </c>
      <c r="AL416" s="292">
        <v>8625</v>
      </c>
      <c r="AM416" s="292">
        <v>0</v>
      </c>
      <c r="AN416" s="68" t="s">
        <v>2135</v>
      </c>
      <c r="AO416" s="68" t="str">
        <f>日報入力!B416</f>
        <v>竹中</v>
      </c>
      <c r="AP416" s="68" t="str">
        <f>IF(日報入力!AQ416,日報入力!BA416,"")</f>
        <v/>
      </c>
      <c r="AQ416" s="68" t="str">
        <f>IF(日報入力!AR416,日報入力!BB416,"")</f>
        <v/>
      </c>
      <c r="AR416" s="68" t="str">
        <f>IF(日報入力!AS416,"N勤","")</f>
        <v/>
      </c>
      <c r="AS416" s="295">
        <f t="shared" si="30"/>
        <v>0</v>
      </c>
      <c r="AT416" s="439">
        <f>日報入力!AY416</f>
        <v>97</v>
      </c>
      <c r="AU416" s="518">
        <f>IF(日報入力!G416,G416*60/E416,"")</f>
        <v>96</v>
      </c>
      <c r="AV416" s="528" t="str">
        <f>IF(日報入力!AT416,日報入力!AT416,"")</f>
        <v/>
      </c>
      <c r="AW416" s="529" t="str">
        <f>IF(日報入力!AT416,AE416/日報入力!AT416,"")</f>
        <v/>
      </c>
      <c r="AX416" s="530">
        <f>IF(1&lt;日報集計!AT416,AT416/(((F416-I416-J416-N416-O416)*60)/(E416)),"")</f>
        <v>1.0104166666666667</v>
      </c>
      <c r="AY416" s="664">
        <f>IF(日報入力!H416,AT416/(((F416-J416)*60)/E416),"")</f>
        <v>1.0104166666666667</v>
      </c>
      <c r="AZ416" s="664">
        <f>IF(日報入力!I416,AT416/((G416*60)/E416),"")</f>
        <v>1.0104166666666667</v>
      </c>
      <c r="BA416" s="296">
        <f>IF(日報入力!G416,G416/F416,"")</f>
        <v>1</v>
      </c>
      <c r="BB416" s="386">
        <f t="shared" si="31"/>
        <v>4312.5</v>
      </c>
      <c r="BC416" s="386">
        <f t="shared" si="32"/>
        <v>4312.5</v>
      </c>
      <c r="BD416" s="80">
        <f>日報入力!AU416</f>
        <v>0</v>
      </c>
      <c r="BE416" s="534" t="str">
        <f>IF(日報入力!AV416,日報入力!AV416,"")</f>
        <v/>
      </c>
      <c r="BF416" s="534" t="str">
        <f>IF(日報入力!AW416,日報入力!AW416,"")</f>
        <v/>
      </c>
      <c r="BG416" s="398">
        <f>IF(日報入力!G416,日報入力!K416*日報入力!D416*日報入力!BC416,"")</f>
        <v>0</v>
      </c>
    </row>
    <row r="417" spans="1:59" ht="20.25" hidden="1" customHeight="1" x14ac:dyDescent="0.15">
      <c r="A417" s="302">
        <v>44449</v>
      </c>
      <c r="B417" s="291">
        <v>998</v>
      </c>
      <c r="C417" s="291">
        <v>1</v>
      </c>
      <c r="D417" s="291">
        <v>987</v>
      </c>
      <c r="E417" s="291">
        <v>0</v>
      </c>
      <c r="F417" s="291">
        <v>60</v>
      </c>
      <c r="G417" s="291">
        <v>60</v>
      </c>
      <c r="H417" s="291">
        <v>60</v>
      </c>
      <c r="I417" s="291"/>
      <c r="J417" s="291"/>
      <c r="K417" s="291"/>
      <c r="L417" s="291"/>
      <c r="M417" s="291"/>
      <c r="N417" s="291"/>
      <c r="O417" s="291"/>
      <c r="P417" s="291"/>
      <c r="Q417" s="291"/>
      <c r="R417" s="291"/>
      <c r="S417" s="291"/>
      <c r="T417" s="291"/>
      <c r="U417" s="291"/>
      <c r="V417" s="378">
        <v>0</v>
      </c>
      <c r="W417" s="291"/>
      <c r="X417" s="291"/>
      <c r="Y417" s="291"/>
      <c r="Z417" s="291"/>
      <c r="AA417" s="291"/>
      <c r="AB417" s="291"/>
      <c r="AC417" s="291"/>
      <c r="AD417" s="291"/>
      <c r="AE417" s="292">
        <v>0</v>
      </c>
      <c r="AF417" s="293">
        <v>0</v>
      </c>
      <c r="AG417" s="293">
        <v>0</v>
      </c>
      <c r="AH417" s="293">
        <v>0</v>
      </c>
      <c r="AI417" s="294">
        <v>0</v>
      </c>
      <c r="AJ417" s="294">
        <v>0</v>
      </c>
      <c r="AK417" s="294">
        <v>0</v>
      </c>
      <c r="AL417" s="292">
        <v>0</v>
      </c>
      <c r="AM417" s="292">
        <v>0</v>
      </c>
      <c r="AN417" s="68" t="s">
        <v>1488</v>
      </c>
      <c r="AO417" s="68" t="str">
        <f>日報入力!B417</f>
        <v>吉田</v>
      </c>
      <c r="AP417" s="68" t="str">
        <f>IF(日報入力!AQ417,日報入力!BA417,"")</f>
        <v/>
      </c>
      <c r="AQ417" s="68" t="str">
        <f>IF(日報入力!AR417,日報入力!BB417,"")</f>
        <v/>
      </c>
      <c r="AR417" s="68" t="str">
        <f>IF(日報入力!AS417,"N勤","")</f>
        <v/>
      </c>
      <c r="AS417" s="295" t="e">
        <f t="shared" si="30"/>
        <v>#DIV/0!</v>
      </c>
      <c r="AT417" s="439">
        <f>日報入力!AY417</f>
        <v>0</v>
      </c>
      <c r="AU417" s="518" t="e">
        <f>IF(日報入力!G417,G417*60/E417,"")</f>
        <v>#DIV/0!</v>
      </c>
      <c r="AV417" s="528" t="str">
        <f>IF(日報入力!AT417,日報入力!AT417,"")</f>
        <v/>
      </c>
      <c r="AW417" s="529" t="str">
        <f>IF(日報入力!AT417,AE417/日報入力!AT417,"")</f>
        <v/>
      </c>
      <c r="AX417" s="530" t="str">
        <f>IF(1&lt;日報集計!AT417,AT417/(((F417-I417-J417-N417-O417)*60)/(E417)),"")</f>
        <v/>
      </c>
      <c r="AY417" s="664" t="e">
        <f>IF(日報入力!H417,AT417/(((F417-J417)*60)/E417),"")</f>
        <v>#DIV/0!</v>
      </c>
      <c r="AZ417" s="664" t="e">
        <f>IF(日報入力!I417,AT417/((G417*60)/E417),"")</f>
        <v>#DIV/0!</v>
      </c>
      <c r="BA417" s="296">
        <f>IF(日報入力!G417,G417/F417,"")</f>
        <v>1</v>
      </c>
      <c r="BB417" s="386">
        <f t="shared" si="31"/>
        <v>0</v>
      </c>
      <c r="BC417" s="386">
        <f t="shared" si="32"/>
        <v>0</v>
      </c>
      <c r="BD417" s="80" t="str">
        <f>日報入力!AU417</f>
        <v>美化活動</v>
      </c>
      <c r="BE417" s="534" t="str">
        <f>IF(日報入力!AV417,日報入力!AV417,"")</f>
        <v/>
      </c>
      <c r="BF417" s="534" t="str">
        <f>IF(日報入力!AW417,日報入力!AW417,"")</f>
        <v/>
      </c>
      <c r="BG417" s="398">
        <f>IF(日報入力!G417,日報入力!K417*日報入力!D417*日報入力!BC417,"")</f>
        <v>0</v>
      </c>
    </row>
    <row r="418" spans="1:59" ht="20.25" hidden="1" customHeight="1" x14ac:dyDescent="0.15">
      <c r="A418" s="302">
        <v>44449</v>
      </c>
      <c r="B418" s="291">
        <v>998</v>
      </c>
      <c r="C418" s="291">
        <v>2</v>
      </c>
      <c r="D418" s="291">
        <v>987</v>
      </c>
      <c r="E418" s="291">
        <v>0</v>
      </c>
      <c r="F418" s="291">
        <v>60</v>
      </c>
      <c r="G418" s="291">
        <v>60</v>
      </c>
      <c r="H418" s="291">
        <v>60</v>
      </c>
      <c r="I418" s="291"/>
      <c r="J418" s="291"/>
      <c r="K418" s="291"/>
      <c r="L418" s="291"/>
      <c r="M418" s="291"/>
      <c r="N418" s="291"/>
      <c r="O418" s="291"/>
      <c r="P418" s="291"/>
      <c r="Q418" s="291"/>
      <c r="R418" s="291"/>
      <c r="S418" s="291"/>
      <c r="T418" s="291"/>
      <c r="U418" s="291"/>
      <c r="V418" s="378">
        <v>0</v>
      </c>
      <c r="W418" s="291"/>
      <c r="X418" s="291"/>
      <c r="Y418" s="291"/>
      <c r="Z418" s="291"/>
      <c r="AA418" s="291"/>
      <c r="AB418" s="291"/>
      <c r="AC418" s="291"/>
      <c r="AD418" s="291"/>
      <c r="AE418" s="292">
        <v>0</v>
      </c>
      <c r="AF418" s="293">
        <v>0</v>
      </c>
      <c r="AG418" s="293">
        <v>0</v>
      </c>
      <c r="AH418" s="293">
        <v>0</v>
      </c>
      <c r="AI418" s="294">
        <v>0</v>
      </c>
      <c r="AJ418" s="294">
        <v>0</v>
      </c>
      <c r="AK418" s="294">
        <v>0</v>
      </c>
      <c r="AL418" s="292">
        <v>0</v>
      </c>
      <c r="AM418" s="292">
        <v>0</v>
      </c>
      <c r="AN418" s="68" t="s">
        <v>1488</v>
      </c>
      <c r="AO418" s="68" t="str">
        <f>日報入力!B418</f>
        <v>宮内</v>
      </c>
      <c r="AP418" s="68" t="str">
        <f>IF(日報入力!AQ418,日報入力!BA418,"")</f>
        <v/>
      </c>
      <c r="AQ418" s="68" t="str">
        <f>IF(日報入力!AR418,日報入力!BB418,"")</f>
        <v/>
      </c>
      <c r="AR418" s="68" t="str">
        <f>IF(日報入力!AS418,"N勤","")</f>
        <v/>
      </c>
      <c r="AS418" s="295" t="e">
        <f t="shared" si="30"/>
        <v>#DIV/0!</v>
      </c>
      <c r="AT418" s="439">
        <f>日報入力!AY418</f>
        <v>0</v>
      </c>
      <c r="AU418" s="518" t="e">
        <f>IF(日報入力!G418,G418*60/E418,"")</f>
        <v>#DIV/0!</v>
      </c>
      <c r="AV418" s="528" t="str">
        <f>IF(日報入力!AT418,日報入力!AT418,"")</f>
        <v/>
      </c>
      <c r="AW418" s="529" t="str">
        <f>IF(日報入力!AT418,AE418/日報入力!AT418,"")</f>
        <v/>
      </c>
      <c r="AX418" s="530" t="str">
        <f>IF(1&lt;日報集計!AT418,AT418/(((F418-I418-J418-N418-O418)*60)/(E418)),"")</f>
        <v/>
      </c>
      <c r="AY418" s="664" t="e">
        <f>IF(日報入力!H418,AT418/(((F418-J418)*60)/E418),"")</f>
        <v>#DIV/0!</v>
      </c>
      <c r="AZ418" s="664" t="e">
        <f>IF(日報入力!I418,AT418/((G418*60)/E418),"")</f>
        <v>#DIV/0!</v>
      </c>
      <c r="BA418" s="296">
        <f>IF(日報入力!G418,G418/F418,"")</f>
        <v>1</v>
      </c>
      <c r="BB418" s="386">
        <f t="shared" si="31"/>
        <v>0</v>
      </c>
      <c r="BC418" s="386">
        <f t="shared" si="32"/>
        <v>0</v>
      </c>
      <c r="BD418" s="80" t="str">
        <f>日報入力!AU418</f>
        <v>美化活動</v>
      </c>
      <c r="BE418" s="534" t="str">
        <f>IF(日報入力!AV418,日報入力!AV418,"")</f>
        <v/>
      </c>
      <c r="BF418" s="534" t="str">
        <f>IF(日報入力!AW418,日報入力!AW418,"")</f>
        <v/>
      </c>
      <c r="BG418" s="398">
        <f>IF(日報入力!G418,日報入力!K418*日報入力!D418*日報入力!BC418,"")</f>
        <v>0</v>
      </c>
    </row>
    <row r="419" spans="1:59" ht="20.25" hidden="1" customHeight="1" x14ac:dyDescent="0.15">
      <c r="A419" s="302">
        <v>44449</v>
      </c>
      <c r="B419" s="291">
        <v>998</v>
      </c>
      <c r="C419" s="291">
        <v>17</v>
      </c>
      <c r="D419" s="291">
        <v>987</v>
      </c>
      <c r="E419" s="291">
        <v>0</v>
      </c>
      <c r="F419" s="291">
        <v>60</v>
      </c>
      <c r="G419" s="291">
        <v>60</v>
      </c>
      <c r="H419" s="291">
        <v>60</v>
      </c>
      <c r="I419" s="291"/>
      <c r="J419" s="291"/>
      <c r="K419" s="291"/>
      <c r="L419" s="291"/>
      <c r="M419" s="291"/>
      <c r="N419" s="291"/>
      <c r="O419" s="291"/>
      <c r="P419" s="291"/>
      <c r="Q419" s="291"/>
      <c r="R419" s="291"/>
      <c r="S419" s="291"/>
      <c r="T419" s="291"/>
      <c r="U419" s="291"/>
      <c r="V419" s="378">
        <v>0</v>
      </c>
      <c r="W419" s="291"/>
      <c r="X419" s="291"/>
      <c r="Y419" s="291"/>
      <c r="Z419" s="291"/>
      <c r="AA419" s="291"/>
      <c r="AB419" s="291"/>
      <c r="AC419" s="291"/>
      <c r="AD419" s="291"/>
      <c r="AE419" s="292">
        <v>0</v>
      </c>
      <c r="AF419" s="293">
        <v>0</v>
      </c>
      <c r="AG419" s="293">
        <v>0</v>
      </c>
      <c r="AH419" s="293">
        <v>0</v>
      </c>
      <c r="AI419" s="294">
        <v>0</v>
      </c>
      <c r="AJ419" s="294">
        <v>0</v>
      </c>
      <c r="AK419" s="294">
        <v>0</v>
      </c>
      <c r="AL419" s="292">
        <v>0</v>
      </c>
      <c r="AM419" s="292">
        <v>0</v>
      </c>
      <c r="AN419" s="68" t="s">
        <v>1488</v>
      </c>
      <c r="AO419" s="68" t="str">
        <f>日報入力!B419</f>
        <v>清水</v>
      </c>
      <c r="AP419" s="68" t="str">
        <f>IF(日報入力!AQ419,日報入力!BA419,"")</f>
        <v/>
      </c>
      <c r="AQ419" s="68" t="str">
        <f>IF(日報入力!AR419,日報入力!BB419,"")</f>
        <v/>
      </c>
      <c r="AR419" s="68" t="str">
        <f>IF(日報入力!AS419,"N勤","")</f>
        <v/>
      </c>
      <c r="AS419" s="295" t="e">
        <f t="shared" si="30"/>
        <v>#DIV/0!</v>
      </c>
      <c r="AT419" s="439">
        <f>日報入力!AY419</f>
        <v>0</v>
      </c>
      <c r="AU419" s="518" t="e">
        <f>IF(日報入力!G419,G419*60/E419,"")</f>
        <v>#DIV/0!</v>
      </c>
      <c r="AV419" s="528" t="str">
        <f>IF(日報入力!AT419,日報入力!AT419,"")</f>
        <v/>
      </c>
      <c r="AW419" s="529" t="str">
        <f>IF(日報入力!AT419,AE419/日報入力!AT419,"")</f>
        <v/>
      </c>
      <c r="AX419" s="530" t="str">
        <f>IF(1&lt;日報集計!AT419,AT419/(((F419-I419-J419-N419-O419)*60)/(E419)),"")</f>
        <v/>
      </c>
      <c r="AY419" s="664" t="e">
        <f>IF(日報入力!H419,AT419/(((F419-J419)*60)/E419),"")</f>
        <v>#DIV/0!</v>
      </c>
      <c r="AZ419" s="664" t="e">
        <f>IF(日報入力!I419,AT419/((G419*60)/E419),"")</f>
        <v>#DIV/0!</v>
      </c>
      <c r="BA419" s="296">
        <f>IF(日報入力!G419,G419/F419,"")</f>
        <v>1</v>
      </c>
      <c r="BB419" s="386">
        <f t="shared" si="31"/>
        <v>0</v>
      </c>
      <c r="BC419" s="386">
        <f t="shared" si="32"/>
        <v>0</v>
      </c>
      <c r="BD419" s="80" t="str">
        <f>日報入力!AU419</f>
        <v>美化活動</v>
      </c>
      <c r="BE419" s="534" t="str">
        <f>IF(日報入力!AV419,日報入力!AV419,"")</f>
        <v/>
      </c>
      <c r="BF419" s="534" t="str">
        <f>IF(日報入力!AW419,日報入力!AW419,"")</f>
        <v/>
      </c>
      <c r="BG419" s="398">
        <f>IF(日報入力!G419,日報入力!K419*日報入力!D419*日報入力!BC419,"")</f>
        <v>0</v>
      </c>
    </row>
    <row r="420" spans="1:59" ht="20.25" hidden="1" customHeight="1" x14ac:dyDescent="0.15">
      <c r="A420" s="302">
        <v>44449</v>
      </c>
      <c r="B420" s="291">
        <v>998</v>
      </c>
      <c r="C420" s="291">
        <v>14</v>
      </c>
      <c r="D420" s="291">
        <v>987</v>
      </c>
      <c r="E420" s="291">
        <v>0</v>
      </c>
      <c r="F420" s="291">
        <v>60</v>
      </c>
      <c r="G420" s="291">
        <v>60</v>
      </c>
      <c r="H420" s="291">
        <v>60</v>
      </c>
      <c r="I420" s="291"/>
      <c r="J420" s="291"/>
      <c r="K420" s="291"/>
      <c r="L420" s="291"/>
      <c r="M420" s="291"/>
      <c r="N420" s="291"/>
      <c r="O420" s="291"/>
      <c r="P420" s="291"/>
      <c r="Q420" s="291"/>
      <c r="R420" s="291"/>
      <c r="S420" s="291"/>
      <c r="T420" s="291"/>
      <c r="U420" s="291"/>
      <c r="V420" s="378">
        <v>0</v>
      </c>
      <c r="W420" s="291"/>
      <c r="X420" s="291"/>
      <c r="Y420" s="291"/>
      <c r="Z420" s="291"/>
      <c r="AA420" s="291"/>
      <c r="AB420" s="291"/>
      <c r="AC420" s="291"/>
      <c r="AD420" s="291"/>
      <c r="AE420" s="292">
        <v>0</v>
      </c>
      <c r="AF420" s="293">
        <v>0</v>
      </c>
      <c r="AG420" s="293">
        <v>0</v>
      </c>
      <c r="AH420" s="293">
        <v>0</v>
      </c>
      <c r="AI420" s="294">
        <v>0</v>
      </c>
      <c r="AJ420" s="294">
        <v>0</v>
      </c>
      <c r="AK420" s="294">
        <v>0</v>
      </c>
      <c r="AL420" s="292">
        <v>0</v>
      </c>
      <c r="AM420" s="292">
        <v>0</v>
      </c>
      <c r="AN420" s="68" t="s">
        <v>1488</v>
      </c>
      <c r="AO420" s="68" t="str">
        <f>日報入力!B420</f>
        <v>恩田</v>
      </c>
      <c r="AP420" s="68" t="str">
        <f>IF(日報入力!AQ420,日報入力!BA420,"")</f>
        <v/>
      </c>
      <c r="AQ420" s="68" t="str">
        <f>IF(日報入力!AR420,日報入力!BB420,"")</f>
        <v/>
      </c>
      <c r="AR420" s="68" t="str">
        <f>IF(日報入力!AS420,"N勤","")</f>
        <v/>
      </c>
      <c r="AS420" s="295" t="e">
        <f t="shared" si="30"/>
        <v>#DIV/0!</v>
      </c>
      <c r="AT420" s="439">
        <f>日報入力!AY420</f>
        <v>0</v>
      </c>
      <c r="AU420" s="518" t="e">
        <f>IF(日報入力!G420,G420*60/E420,"")</f>
        <v>#DIV/0!</v>
      </c>
      <c r="AV420" s="528" t="str">
        <f>IF(日報入力!AT420,日報入力!AT420,"")</f>
        <v/>
      </c>
      <c r="AW420" s="529" t="str">
        <f>IF(日報入力!AT420,AE420/日報入力!AT420,"")</f>
        <v/>
      </c>
      <c r="AX420" s="530" t="str">
        <f>IF(1&lt;日報集計!AT420,AT420/(((F420-I420-J420-N420-O420)*60)/(E420)),"")</f>
        <v/>
      </c>
      <c r="AY420" s="664" t="e">
        <f>IF(日報入力!H420,AT420/(((F420-J420)*60)/E420),"")</f>
        <v>#DIV/0!</v>
      </c>
      <c r="AZ420" s="664" t="e">
        <f>IF(日報入力!I420,AT420/((G420*60)/E420),"")</f>
        <v>#DIV/0!</v>
      </c>
      <c r="BA420" s="296">
        <f>IF(日報入力!G420,G420/F420,"")</f>
        <v>1</v>
      </c>
      <c r="BB420" s="386">
        <f t="shared" si="31"/>
        <v>0</v>
      </c>
      <c r="BC420" s="386">
        <f t="shared" si="32"/>
        <v>0</v>
      </c>
      <c r="BD420" s="80" t="str">
        <f>日報入力!AU420</f>
        <v>美化活動</v>
      </c>
      <c r="BE420" s="534" t="str">
        <f>IF(日報入力!AV420,日報入力!AV420,"")</f>
        <v/>
      </c>
      <c r="BF420" s="534" t="str">
        <f>IF(日報入力!AW420,日報入力!AW420,"")</f>
        <v/>
      </c>
      <c r="BG420" s="398">
        <f>IF(日報入力!G420,日報入力!K420*日報入力!D420*日報入力!BC420,"")</f>
        <v>0</v>
      </c>
    </row>
    <row r="421" spans="1:59" ht="20.25" hidden="1" customHeight="1" x14ac:dyDescent="0.15">
      <c r="A421" s="302">
        <v>44449</v>
      </c>
      <c r="B421" s="291">
        <v>998</v>
      </c>
      <c r="C421" s="291">
        <v>8</v>
      </c>
      <c r="D421" s="291">
        <v>987</v>
      </c>
      <c r="E421" s="291">
        <v>0</v>
      </c>
      <c r="F421" s="291">
        <v>60</v>
      </c>
      <c r="G421" s="291">
        <v>60</v>
      </c>
      <c r="H421" s="291">
        <v>60</v>
      </c>
      <c r="I421" s="291"/>
      <c r="J421" s="291"/>
      <c r="K421" s="291"/>
      <c r="L421" s="291"/>
      <c r="M421" s="291"/>
      <c r="N421" s="291"/>
      <c r="O421" s="291"/>
      <c r="P421" s="291"/>
      <c r="Q421" s="291"/>
      <c r="R421" s="291"/>
      <c r="S421" s="291"/>
      <c r="T421" s="291"/>
      <c r="U421" s="291"/>
      <c r="V421" s="378">
        <v>0</v>
      </c>
      <c r="W421" s="291"/>
      <c r="X421" s="291"/>
      <c r="Y421" s="291"/>
      <c r="Z421" s="291"/>
      <c r="AA421" s="291"/>
      <c r="AB421" s="291"/>
      <c r="AC421" s="291"/>
      <c r="AD421" s="291"/>
      <c r="AE421" s="292">
        <v>0</v>
      </c>
      <c r="AF421" s="293">
        <v>0</v>
      </c>
      <c r="AG421" s="293">
        <v>0</v>
      </c>
      <c r="AH421" s="293">
        <v>0</v>
      </c>
      <c r="AI421" s="294">
        <v>0</v>
      </c>
      <c r="AJ421" s="294">
        <v>0</v>
      </c>
      <c r="AK421" s="294">
        <v>0</v>
      </c>
      <c r="AL421" s="292">
        <v>0</v>
      </c>
      <c r="AM421" s="292">
        <v>0</v>
      </c>
      <c r="AN421" s="68" t="s">
        <v>1488</v>
      </c>
      <c r="AO421" s="68" t="str">
        <f>日報入力!B421</f>
        <v>松尾</v>
      </c>
      <c r="AP421" s="68" t="str">
        <f>IF(日報入力!AQ421,日報入力!BA421,"")</f>
        <v/>
      </c>
      <c r="AQ421" s="68" t="str">
        <f>IF(日報入力!AR421,日報入力!BB421,"")</f>
        <v/>
      </c>
      <c r="AR421" s="68" t="str">
        <f>IF(日報入力!AS421,"N勤","")</f>
        <v/>
      </c>
      <c r="AS421" s="295" t="e">
        <f t="shared" ref="AS421:AS453" si="35">IF(A421,V421/(AE421+V421),"")</f>
        <v>#DIV/0!</v>
      </c>
      <c r="AT421" s="439">
        <f>日報入力!AY421</f>
        <v>0</v>
      </c>
      <c r="AU421" s="518" t="e">
        <f>IF(日報入力!G421,G421*60/E421,"")</f>
        <v>#DIV/0!</v>
      </c>
      <c r="AV421" s="528" t="str">
        <f>IF(日報入力!AT421,日報入力!AT421,"")</f>
        <v/>
      </c>
      <c r="AW421" s="529" t="str">
        <f>IF(日報入力!AT421,AE421/日報入力!AT421,"")</f>
        <v/>
      </c>
      <c r="AX421" s="530" t="str">
        <f>IF(1&lt;日報集計!AT421,AT421/(((F421-I421-J421-N421-O421)*60)/(E421)),"")</f>
        <v/>
      </c>
      <c r="AY421" s="664" t="e">
        <f>IF(日報入力!H421,AT421/(((F421-J421)*60)/E421),"")</f>
        <v>#DIV/0!</v>
      </c>
      <c r="AZ421" s="664" t="e">
        <f>IF(日報入力!I421,AT421/((G421*60)/E421),"")</f>
        <v>#DIV/0!</v>
      </c>
      <c r="BA421" s="296">
        <f>IF(日報入力!G421,G421/F421,"")</f>
        <v>1</v>
      </c>
      <c r="BB421" s="386">
        <f t="shared" ref="BB421:BB453" si="36">AL421/F421*60</f>
        <v>0</v>
      </c>
      <c r="BC421" s="386">
        <f t="shared" ref="BC421:BC453" si="37">AL421/H421*60</f>
        <v>0</v>
      </c>
      <c r="BD421" s="80" t="str">
        <f>日報入力!AU421</f>
        <v>美化活動</v>
      </c>
      <c r="BE421" s="534" t="str">
        <f>IF(日報入力!AV421,日報入力!AV421,"")</f>
        <v/>
      </c>
      <c r="BF421" s="534" t="str">
        <f>IF(日報入力!AW421,日報入力!AW421,"")</f>
        <v/>
      </c>
      <c r="BG421" s="398">
        <f>IF(日報入力!G421,日報入力!K421*日報入力!D421*日報入力!BC421,"")</f>
        <v>0</v>
      </c>
    </row>
    <row r="422" spans="1:59" ht="20.25" hidden="1" customHeight="1" x14ac:dyDescent="0.15">
      <c r="A422" s="302">
        <v>44449</v>
      </c>
      <c r="B422" s="291">
        <v>998</v>
      </c>
      <c r="C422" s="291">
        <v>33</v>
      </c>
      <c r="D422" s="291">
        <v>987</v>
      </c>
      <c r="E422" s="291">
        <v>0</v>
      </c>
      <c r="F422" s="291">
        <v>60</v>
      </c>
      <c r="G422" s="291">
        <v>60</v>
      </c>
      <c r="H422" s="291">
        <v>60</v>
      </c>
      <c r="I422" s="291"/>
      <c r="J422" s="291"/>
      <c r="K422" s="291"/>
      <c r="L422" s="291"/>
      <c r="M422" s="291"/>
      <c r="N422" s="291"/>
      <c r="O422" s="291"/>
      <c r="P422" s="291"/>
      <c r="Q422" s="291"/>
      <c r="R422" s="291"/>
      <c r="S422" s="291"/>
      <c r="T422" s="291"/>
      <c r="U422" s="291"/>
      <c r="V422" s="378">
        <v>0</v>
      </c>
      <c r="W422" s="291"/>
      <c r="X422" s="291"/>
      <c r="Y422" s="291"/>
      <c r="Z422" s="291"/>
      <c r="AA422" s="291"/>
      <c r="AB422" s="291"/>
      <c r="AC422" s="291"/>
      <c r="AD422" s="291"/>
      <c r="AE422" s="292">
        <v>0</v>
      </c>
      <c r="AF422" s="293">
        <v>0</v>
      </c>
      <c r="AG422" s="293">
        <v>0</v>
      </c>
      <c r="AH422" s="293">
        <v>0</v>
      </c>
      <c r="AI422" s="294">
        <v>0</v>
      </c>
      <c r="AJ422" s="294">
        <v>0</v>
      </c>
      <c r="AK422" s="294">
        <v>0</v>
      </c>
      <c r="AL422" s="292">
        <v>0</v>
      </c>
      <c r="AM422" s="292">
        <v>0</v>
      </c>
      <c r="AN422" s="68" t="s">
        <v>1488</v>
      </c>
      <c r="AO422" s="68" t="str">
        <f>日報入力!B422</f>
        <v>森山</v>
      </c>
      <c r="AP422" s="68" t="str">
        <f>IF(日報入力!AQ422,日報入力!BA422,"")</f>
        <v/>
      </c>
      <c r="AQ422" s="68" t="str">
        <f>IF(日報入力!AR422,日報入力!BB422,"")</f>
        <v/>
      </c>
      <c r="AR422" s="68" t="str">
        <f>IF(日報入力!AS422,"N勤","")</f>
        <v/>
      </c>
      <c r="AS422" s="295" t="e">
        <f t="shared" si="35"/>
        <v>#DIV/0!</v>
      </c>
      <c r="AT422" s="439">
        <f>日報入力!AY422</f>
        <v>0</v>
      </c>
      <c r="AU422" s="518" t="e">
        <f>IF(日報入力!G422,G422*60/E422,"")</f>
        <v>#DIV/0!</v>
      </c>
      <c r="AV422" s="528" t="str">
        <f>IF(日報入力!AT422,日報入力!AT422,"")</f>
        <v/>
      </c>
      <c r="AW422" s="529" t="str">
        <f>IF(日報入力!AT422,AE422/日報入力!AT422,"")</f>
        <v/>
      </c>
      <c r="AX422" s="530" t="str">
        <f>IF(1&lt;日報集計!AT422,AT422/(((F422-I422-J422-N422-O422)*60)/(E422)),"")</f>
        <v/>
      </c>
      <c r="AY422" s="664" t="e">
        <f>IF(日報入力!H422,AT422/(((F422-J422)*60)/E422),"")</f>
        <v>#DIV/0!</v>
      </c>
      <c r="AZ422" s="664" t="e">
        <f>IF(日報入力!I422,AT422/((G422*60)/E422),"")</f>
        <v>#DIV/0!</v>
      </c>
      <c r="BA422" s="296">
        <f>IF(日報入力!G422,G422/F422,"")</f>
        <v>1</v>
      </c>
      <c r="BB422" s="386">
        <f t="shared" si="36"/>
        <v>0</v>
      </c>
      <c r="BC422" s="386">
        <f t="shared" si="37"/>
        <v>0</v>
      </c>
      <c r="BD422" s="80" t="str">
        <f>日報入力!AU422</f>
        <v>美化活動</v>
      </c>
      <c r="BE422" s="534" t="str">
        <f>IF(日報入力!AV422,日報入力!AV422,"")</f>
        <v/>
      </c>
      <c r="BF422" s="534" t="str">
        <f>IF(日報入力!AW422,日報入力!AW422,"")</f>
        <v/>
      </c>
      <c r="BG422" s="398">
        <f>IF(日報入力!G422,日報入力!K422*日報入力!D422*日報入力!BC422,"")</f>
        <v>0</v>
      </c>
    </row>
    <row r="423" spans="1:59" ht="20.25" hidden="1" customHeight="1" x14ac:dyDescent="0.15">
      <c r="A423" s="302">
        <v>44449</v>
      </c>
      <c r="B423" s="291">
        <v>998</v>
      </c>
      <c r="C423" s="291">
        <v>53</v>
      </c>
      <c r="D423" s="291">
        <v>987</v>
      </c>
      <c r="E423" s="291">
        <v>0</v>
      </c>
      <c r="F423" s="291">
        <v>60</v>
      </c>
      <c r="G423" s="291">
        <v>60</v>
      </c>
      <c r="H423" s="291">
        <v>60</v>
      </c>
      <c r="I423" s="291"/>
      <c r="J423" s="291"/>
      <c r="K423" s="291"/>
      <c r="L423" s="291"/>
      <c r="M423" s="291"/>
      <c r="N423" s="291"/>
      <c r="O423" s="291"/>
      <c r="P423" s="291"/>
      <c r="Q423" s="291"/>
      <c r="R423" s="291"/>
      <c r="S423" s="291"/>
      <c r="T423" s="291"/>
      <c r="U423" s="291"/>
      <c r="V423" s="378">
        <v>0</v>
      </c>
      <c r="W423" s="291"/>
      <c r="X423" s="291"/>
      <c r="Y423" s="291"/>
      <c r="Z423" s="291"/>
      <c r="AA423" s="291"/>
      <c r="AB423" s="291"/>
      <c r="AC423" s="291"/>
      <c r="AD423" s="291"/>
      <c r="AE423" s="292">
        <v>0</v>
      </c>
      <c r="AF423" s="293">
        <v>0</v>
      </c>
      <c r="AG423" s="293">
        <v>0</v>
      </c>
      <c r="AH423" s="293">
        <v>0</v>
      </c>
      <c r="AI423" s="294">
        <v>0</v>
      </c>
      <c r="AJ423" s="294">
        <v>0</v>
      </c>
      <c r="AK423" s="294">
        <v>0</v>
      </c>
      <c r="AL423" s="292">
        <v>0</v>
      </c>
      <c r="AM423" s="292">
        <v>0</v>
      </c>
      <c r="AN423" s="68" t="s">
        <v>1488</v>
      </c>
      <c r="AO423" s="68" t="str">
        <f>日報入力!B423</f>
        <v>プリヤディ</v>
      </c>
      <c r="AP423" s="68" t="str">
        <f>IF(日報入力!AQ423,日報入力!BA423,"")</f>
        <v/>
      </c>
      <c r="AQ423" s="68" t="str">
        <f>IF(日報入力!AR423,日報入力!BB423,"")</f>
        <v/>
      </c>
      <c r="AR423" s="68" t="str">
        <f>IF(日報入力!AS423,"N勤","")</f>
        <v/>
      </c>
      <c r="AS423" s="295" t="e">
        <f t="shared" si="35"/>
        <v>#DIV/0!</v>
      </c>
      <c r="AT423" s="439">
        <f>日報入力!AY423</f>
        <v>0</v>
      </c>
      <c r="AU423" s="518" t="e">
        <f>IF(日報入力!G423,G423*60/E423,"")</f>
        <v>#DIV/0!</v>
      </c>
      <c r="AV423" s="528" t="str">
        <f>IF(日報入力!AT423,日報入力!AT423,"")</f>
        <v/>
      </c>
      <c r="AW423" s="529" t="str">
        <f>IF(日報入力!AT423,AE423/日報入力!AT423,"")</f>
        <v/>
      </c>
      <c r="AX423" s="530" t="str">
        <f>IF(1&lt;日報集計!AT423,AT423/(((F423-I423-J423-N423-O423)*60)/(E423)),"")</f>
        <v/>
      </c>
      <c r="AY423" s="664" t="e">
        <f>IF(日報入力!H423,AT423/(((F423-J423)*60)/E423),"")</f>
        <v>#DIV/0!</v>
      </c>
      <c r="AZ423" s="664" t="e">
        <f>IF(日報入力!I423,AT423/((G423*60)/E423),"")</f>
        <v>#DIV/0!</v>
      </c>
      <c r="BA423" s="296">
        <f>IF(日報入力!G423,G423/F423,"")</f>
        <v>1</v>
      </c>
      <c r="BB423" s="386">
        <f t="shared" si="36"/>
        <v>0</v>
      </c>
      <c r="BC423" s="386">
        <f t="shared" si="37"/>
        <v>0</v>
      </c>
      <c r="BD423" s="80" t="str">
        <f>日報入力!AU423</f>
        <v>美化活動</v>
      </c>
      <c r="BE423" s="534" t="str">
        <f>IF(日報入力!AV423,日報入力!AV423,"")</f>
        <v/>
      </c>
      <c r="BF423" s="534" t="str">
        <f>IF(日報入力!AW423,日報入力!AW423,"")</f>
        <v/>
      </c>
      <c r="BG423" s="398">
        <f>IF(日報入力!G423,日報入力!K423*日報入力!D423*日報入力!BC423,"")</f>
        <v>0</v>
      </c>
    </row>
    <row r="424" spans="1:59" ht="20.25" hidden="1" customHeight="1" x14ac:dyDescent="0.15">
      <c r="A424" s="302">
        <v>44449</v>
      </c>
      <c r="B424" s="291">
        <v>998</v>
      </c>
      <c r="C424" s="291">
        <v>82</v>
      </c>
      <c r="D424" s="291">
        <v>987</v>
      </c>
      <c r="E424" s="291">
        <v>0</v>
      </c>
      <c r="F424" s="291">
        <v>60</v>
      </c>
      <c r="G424" s="291">
        <v>60</v>
      </c>
      <c r="H424" s="291">
        <v>60</v>
      </c>
      <c r="I424" s="291"/>
      <c r="J424" s="291"/>
      <c r="K424" s="291"/>
      <c r="L424" s="291"/>
      <c r="M424" s="291"/>
      <c r="N424" s="291"/>
      <c r="O424" s="291"/>
      <c r="P424" s="291"/>
      <c r="Q424" s="291"/>
      <c r="R424" s="291"/>
      <c r="S424" s="291"/>
      <c r="T424" s="291"/>
      <c r="U424" s="291"/>
      <c r="V424" s="378">
        <v>0</v>
      </c>
      <c r="W424" s="291"/>
      <c r="X424" s="291"/>
      <c r="Y424" s="291"/>
      <c r="Z424" s="291"/>
      <c r="AA424" s="291"/>
      <c r="AB424" s="291"/>
      <c r="AC424" s="291"/>
      <c r="AD424" s="291"/>
      <c r="AE424" s="292">
        <v>0</v>
      </c>
      <c r="AF424" s="293">
        <v>0</v>
      </c>
      <c r="AG424" s="293">
        <v>0</v>
      </c>
      <c r="AH424" s="293">
        <v>0</v>
      </c>
      <c r="AI424" s="294">
        <v>0</v>
      </c>
      <c r="AJ424" s="294">
        <v>0</v>
      </c>
      <c r="AK424" s="294">
        <v>0</v>
      </c>
      <c r="AL424" s="292">
        <v>0</v>
      </c>
      <c r="AM424" s="292">
        <v>0</v>
      </c>
      <c r="AN424" s="68" t="s">
        <v>1488</v>
      </c>
      <c r="AO424" s="68" t="str">
        <f>日報入力!B424</f>
        <v>竹中</v>
      </c>
      <c r="AP424" s="68" t="str">
        <f>IF(日報入力!AQ424,日報入力!BA424,"")</f>
        <v/>
      </c>
      <c r="AQ424" s="68" t="str">
        <f>IF(日報入力!AR424,日報入力!BB424,"")</f>
        <v/>
      </c>
      <c r="AR424" s="68" t="str">
        <f>IF(日報入力!AS424,"N勤","")</f>
        <v/>
      </c>
      <c r="AS424" s="295" t="e">
        <f t="shared" si="35"/>
        <v>#DIV/0!</v>
      </c>
      <c r="AT424" s="439">
        <f>日報入力!AY424</f>
        <v>0</v>
      </c>
      <c r="AU424" s="518" t="e">
        <f>IF(日報入力!G424,G424*60/E424,"")</f>
        <v>#DIV/0!</v>
      </c>
      <c r="AV424" s="528" t="str">
        <f>IF(日報入力!AT424,日報入力!AT424,"")</f>
        <v/>
      </c>
      <c r="AW424" s="529" t="str">
        <f>IF(日報入力!AT424,AE424/日報入力!AT424,"")</f>
        <v/>
      </c>
      <c r="AX424" s="530" t="str">
        <f>IF(1&lt;日報集計!AT424,AT424/(((F424-I424-J424-N424-O424)*60)/(E424)),"")</f>
        <v/>
      </c>
      <c r="AY424" s="664" t="e">
        <f>IF(日報入力!H424,AT424/(((F424-J424)*60)/E424),"")</f>
        <v>#DIV/0!</v>
      </c>
      <c r="AZ424" s="664" t="e">
        <f>IF(日報入力!I424,AT424/((G424*60)/E424),"")</f>
        <v>#DIV/0!</v>
      </c>
      <c r="BA424" s="296">
        <f>IF(日報入力!G424,G424/F424,"")</f>
        <v>1</v>
      </c>
      <c r="BB424" s="386">
        <f t="shared" si="36"/>
        <v>0</v>
      </c>
      <c r="BC424" s="386">
        <f t="shared" si="37"/>
        <v>0</v>
      </c>
      <c r="BD424" s="80" t="str">
        <f>日報入力!AU424</f>
        <v>美化活動</v>
      </c>
      <c r="BE424" s="534" t="str">
        <f>IF(日報入力!AV424,日報入力!AV424,"")</f>
        <v/>
      </c>
      <c r="BF424" s="534" t="str">
        <f>IF(日報入力!AW424,日報入力!AW424,"")</f>
        <v/>
      </c>
      <c r="BG424" s="398">
        <f>IF(日報入力!G424,日報入力!K424*日報入力!D424*日報入力!BC424,"")</f>
        <v>0</v>
      </c>
    </row>
    <row r="425" spans="1:59" ht="20.25" hidden="1" customHeight="1" x14ac:dyDescent="0.15">
      <c r="A425" s="302">
        <v>44449</v>
      </c>
      <c r="B425" s="291">
        <v>998</v>
      </c>
      <c r="C425" s="291">
        <v>63</v>
      </c>
      <c r="D425" s="291">
        <v>987</v>
      </c>
      <c r="E425" s="291">
        <v>0</v>
      </c>
      <c r="F425" s="291">
        <v>60</v>
      </c>
      <c r="G425" s="291">
        <v>60</v>
      </c>
      <c r="H425" s="291">
        <v>60</v>
      </c>
      <c r="I425" s="291"/>
      <c r="J425" s="291"/>
      <c r="K425" s="291"/>
      <c r="L425" s="291"/>
      <c r="M425" s="291"/>
      <c r="N425" s="291"/>
      <c r="O425" s="291"/>
      <c r="P425" s="291"/>
      <c r="Q425" s="291"/>
      <c r="R425" s="291"/>
      <c r="S425" s="291"/>
      <c r="T425" s="291"/>
      <c r="U425" s="291"/>
      <c r="V425" s="378">
        <v>0</v>
      </c>
      <c r="W425" s="291"/>
      <c r="X425" s="291"/>
      <c r="Y425" s="291"/>
      <c r="Z425" s="291"/>
      <c r="AA425" s="291"/>
      <c r="AB425" s="291"/>
      <c r="AC425" s="291"/>
      <c r="AD425" s="291"/>
      <c r="AE425" s="292">
        <v>0</v>
      </c>
      <c r="AF425" s="293">
        <v>0</v>
      </c>
      <c r="AG425" s="293">
        <v>0</v>
      </c>
      <c r="AH425" s="293">
        <v>0</v>
      </c>
      <c r="AI425" s="294">
        <v>0</v>
      </c>
      <c r="AJ425" s="294">
        <v>0</v>
      </c>
      <c r="AK425" s="294">
        <v>0</v>
      </c>
      <c r="AL425" s="292">
        <v>0</v>
      </c>
      <c r="AM425" s="292">
        <v>0</v>
      </c>
      <c r="AN425" s="68" t="s">
        <v>1488</v>
      </c>
      <c r="AO425" s="68" t="str">
        <f>日報入力!B425</f>
        <v>山藤</v>
      </c>
      <c r="AP425" s="68" t="str">
        <f>IF(日報入力!AQ425,日報入力!BA425,"")</f>
        <v/>
      </c>
      <c r="AQ425" s="68" t="str">
        <f>IF(日報入力!AR425,日報入力!BB425,"")</f>
        <v/>
      </c>
      <c r="AR425" s="68" t="str">
        <f>IF(日報入力!AS425,"N勤","")</f>
        <v/>
      </c>
      <c r="AS425" s="295" t="e">
        <f t="shared" si="35"/>
        <v>#DIV/0!</v>
      </c>
      <c r="AT425" s="439">
        <f>日報入力!AY425</f>
        <v>0</v>
      </c>
      <c r="AU425" s="518" t="e">
        <f>IF(日報入力!G425,G425*60/E425,"")</f>
        <v>#DIV/0!</v>
      </c>
      <c r="AV425" s="528" t="str">
        <f>IF(日報入力!AT425,日報入力!AT425,"")</f>
        <v/>
      </c>
      <c r="AW425" s="529" t="str">
        <f>IF(日報入力!AT425,AE425/日報入力!AT425,"")</f>
        <v/>
      </c>
      <c r="AX425" s="530" t="str">
        <f>IF(1&lt;日報集計!AT425,AT425/(((F425-I425-J425-N425-O425)*60)/(E425)),"")</f>
        <v/>
      </c>
      <c r="AY425" s="664" t="e">
        <f>IF(日報入力!H425,AT425/(((F425-J425)*60)/E425),"")</f>
        <v>#DIV/0!</v>
      </c>
      <c r="AZ425" s="664" t="e">
        <f>IF(日報入力!I425,AT425/((G425*60)/E425),"")</f>
        <v>#DIV/0!</v>
      </c>
      <c r="BA425" s="296">
        <f>IF(日報入力!G425,G425/F425,"")</f>
        <v>1</v>
      </c>
      <c r="BB425" s="386">
        <f t="shared" si="36"/>
        <v>0</v>
      </c>
      <c r="BC425" s="386">
        <f t="shared" si="37"/>
        <v>0</v>
      </c>
      <c r="BD425" s="80" t="str">
        <f>日報入力!AU425</f>
        <v>美化活動</v>
      </c>
      <c r="BE425" s="534" t="str">
        <f>IF(日報入力!AV425,日報入力!AV425,"")</f>
        <v/>
      </c>
      <c r="BF425" s="534" t="str">
        <f>IF(日報入力!AW425,日報入力!AW425,"")</f>
        <v/>
      </c>
      <c r="BG425" s="398">
        <f>IF(日報入力!G425,日報入力!K425*日報入力!D425*日報入力!BC425,"")</f>
        <v>0</v>
      </c>
    </row>
    <row r="426" spans="1:59" ht="20.25" hidden="1" customHeight="1" x14ac:dyDescent="0.15">
      <c r="A426" s="302">
        <v>44449</v>
      </c>
      <c r="B426" s="291">
        <v>998</v>
      </c>
      <c r="C426" s="291">
        <v>86</v>
      </c>
      <c r="D426" s="291">
        <v>987</v>
      </c>
      <c r="E426" s="291">
        <v>0</v>
      </c>
      <c r="F426" s="291">
        <v>60</v>
      </c>
      <c r="G426" s="291">
        <v>60</v>
      </c>
      <c r="H426" s="291">
        <v>60</v>
      </c>
      <c r="I426" s="291"/>
      <c r="J426" s="291"/>
      <c r="K426" s="291"/>
      <c r="L426" s="291"/>
      <c r="M426" s="291"/>
      <c r="N426" s="291"/>
      <c r="O426" s="291"/>
      <c r="P426" s="291"/>
      <c r="Q426" s="291"/>
      <c r="R426" s="291"/>
      <c r="S426" s="291"/>
      <c r="T426" s="291"/>
      <c r="U426" s="291"/>
      <c r="V426" s="378">
        <v>0</v>
      </c>
      <c r="W426" s="291"/>
      <c r="X426" s="291"/>
      <c r="Y426" s="291"/>
      <c r="Z426" s="291"/>
      <c r="AA426" s="291"/>
      <c r="AB426" s="291"/>
      <c r="AC426" s="291"/>
      <c r="AD426" s="291"/>
      <c r="AE426" s="292">
        <v>0</v>
      </c>
      <c r="AF426" s="293">
        <v>0</v>
      </c>
      <c r="AG426" s="293">
        <v>0</v>
      </c>
      <c r="AH426" s="293">
        <v>0</v>
      </c>
      <c r="AI426" s="294">
        <v>0</v>
      </c>
      <c r="AJ426" s="294">
        <v>0</v>
      </c>
      <c r="AK426" s="294">
        <v>0</v>
      </c>
      <c r="AL426" s="292">
        <v>0</v>
      </c>
      <c r="AM426" s="292">
        <v>0</v>
      </c>
      <c r="AN426" s="68" t="s">
        <v>1488</v>
      </c>
      <c r="AO426" s="68" t="str">
        <f>日報入力!B426</f>
        <v>津田</v>
      </c>
      <c r="AP426" s="68" t="str">
        <f>IF(日報入力!AQ426,日報入力!BA426,"")</f>
        <v/>
      </c>
      <c r="AQ426" s="68" t="str">
        <f>IF(日報入力!AR426,日報入力!BB426,"")</f>
        <v/>
      </c>
      <c r="AR426" s="68" t="str">
        <f>IF(日報入力!AS426,"N勤","")</f>
        <v/>
      </c>
      <c r="AS426" s="295" t="e">
        <f t="shared" si="35"/>
        <v>#DIV/0!</v>
      </c>
      <c r="AT426" s="439">
        <f>日報入力!AY426</f>
        <v>0</v>
      </c>
      <c r="AU426" s="518" t="e">
        <f>IF(日報入力!G426,G426*60/E426,"")</f>
        <v>#DIV/0!</v>
      </c>
      <c r="AV426" s="528" t="str">
        <f>IF(日報入力!AT426,日報入力!AT426,"")</f>
        <v/>
      </c>
      <c r="AW426" s="529" t="str">
        <f>IF(日報入力!AT426,AE426/日報入力!AT426,"")</f>
        <v/>
      </c>
      <c r="AX426" s="530" t="str">
        <f>IF(1&lt;日報集計!AT426,AT426/(((F426-I426-J426-N426-O426)*60)/(E426)),"")</f>
        <v/>
      </c>
      <c r="AY426" s="664" t="e">
        <f>IF(日報入力!H426,AT426/(((F426-J426)*60)/E426),"")</f>
        <v>#DIV/0!</v>
      </c>
      <c r="AZ426" s="664" t="e">
        <f>IF(日報入力!I426,AT426/((G426*60)/E426),"")</f>
        <v>#DIV/0!</v>
      </c>
      <c r="BA426" s="296">
        <f>IF(日報入力!G426,G426/F426,"")</f>
        <v>1</v>
      </c>
      <c r="BB426" s="386">
        <f t="shared" si="36"/>
        <v>0</v>
      </c>
      <c r="BC426" s="386">
        <f t="shared" si="37"/>
        <v>0</v>
      </c>
      <c r="BD426" s="80" t="str">
        <f>日報入力!AU426</f>
        <v>美化活動</v>
      </c>
      <c r="BE426" s="534" t="str">
        <f>IF(日報入力!AV426,日報入力!AV426,"")</f>
        <v/>
      </c>
      <c r="BF426" s="534" t="str">
        <f>IF(日報入力!AW426,日報入力!AW426,"")</f>
        <v/>
      </c>
      <c r="BG426" s="398">
        <f>IF(日報入力!G426,日報入力!K426*日報入力!D426*日報入力!BC426,"")</f>
        <v>0</v>
      </c>
    </row>
    <row r="427" spans="1:59" ht="20.25" hidden="1" customHeight="1" x14ac:dyDescent="0.15">
      <c r="A427" s="302">
        <v>44449</v>
      </c>
      <c r="B427" s="291">
        <v>998</v>
      </c>
      <c r="C427" s="291">
        <v>89</v>
      </c>
      <c r="D427" s="291">
        <v>987</v>
      </c>
      <c r="E427" s="291">
        <v>0</v>
      </c>
      <c r="F427" s="291">
        <v>60</v>
      </c>
      <c r="G427" s="291">
        <v>60</v>
      </c>
      <c r="H427" s="291">
        <v>60</v>
      </c>
      <c r="I427" s="291"/>
      <c r="J427" s="291"/>
      <c r="K427" s="291"/>
      <c r="L427" s="291"/>
      <c r="M427" s="291"/>
      <c r="N427" s="291"/>
      <c r="O427" s="291"/>
      <c r="P427" s="291"/>
      <c r="Q427" s="291"/>
      <c r="R427" s="291"/>
      <c r="S427" s="291"/>
      <c r="T427" s="291"/>
      <c r="U427" s="291"/>
      <c r="V427" s="378">
        <v>0</v>
      </c>
      <c r="W427" s="291"/>
      <c r="X427" s="291"/>
      <c r="Y427" s="291"/>
      <c r="Z427" s="291"/>
      <c r="AA427" s="291"/>
      <c r="AB427" s="291"/>
      <c r="AC427" s="291"/>
      <c r="AD427" s="291"/>
      <c r="AE427" s="292">
        <v>0</v>
      </c>
      <c r="AF427" s="293">
        <v>0</v>
      </c>
      <c r="AG427" s="293">
        <v>0</v>
      </c>
      <c r="AH427" s="293">
        <v>0</v>
      </c>
      <c r="AI427" s="294">
        <v>0</v>
      </c>
      <c r="AJ427" s="294">
        <v>0</v>
      </c>
      <c r="AK427" s="294">
        <v>0</v>
      </c>
      <c r="AL427" s="292">
        <v>0</v>
      </c>
      <c r="AM427" s="292">
        <v>0</v>
      </c>
      <c r="AN427" s="68" t="s">
        <v>1488</v>
      </c>
      <c r="AO427" s="68" t="str">
        <f>日報入力!B427</f>
        <v>飯島</v>
      </c>
      <c r="AP427" s="68" t="str">
        <f>IF(日報入力!AQ427,日報入力!BA427,"")</f>
        <v/>
      </c>
      <c r="AQ427" s="68" t="str">
        <f>IF(日報入力!AR427,日報入力!BB427,"")</f>
        <v/>
      </c>
      <c r="AR427" s="68" t="str">
        <f>IF(日報入力!AS427,"N勤","")</f>
        <v/>
      </c>
      <c r="AS427" s="295" t="e">
        <f t="shared" si="35"/>
        <v>#DIV/0!</v>
      </c>
      <c r="AT427" s="439">
        <f>日報入力!AY427</f>
        <v>0</v>
      </c>
      <c r="AU427" s="518" t="e">
        <f>IF(日報入力!G427,G427*60/E427,"")</f>
        <v>#DIV/0!</v>
      </c>
      <c r="AV427" s="528" t="str">
        <f>IF(日報入力!AT427,日報入力!AT427,"")</f>
        <v/>
      </c>
      <c r="AW427" s="529" t="str">
        <f>IF(日報入力!AT427,AE427/日報入力!AT427,"")</f>
        <v/>
      </c>
      <c r="AX427" s="530" t="str">
        <f>IF(1&lt;日報集計!AT427,AT427/(((F427-I427-J427-N427-O427)*60)/(E427)),"")</f>
        <v/>
      </c>
      <c r="AY427" s="664" t="e">
        <f>IF(日報入力!H427,AT427/(((F427-J427)*60)/E427),"")</f>
        <v>#DIV/0!</v>
      </c>
      <c r="AZ427" s="664" t="e">
        <f>IF(日報入力!I427,AT427/((G427*60)/E427),"")</f>
        <v>#DIV/0!</v>
      </c>
      <c r="BA427" s="296">
        <f>IF(日報入力!G427,G427/F427,"")</f>
        <v>1</v>
      </c>
      <c r="BB427" s="386">
        <f t="shared" si="36"/>
        <v>0</v>
      </c>
      <c r="BC427" s="386">
        <f t="shared" si="37"/>
        <v>0</v>
      </c>
      <c r="BD427" s="80" t="str">
        <f>日報入力!AU427</f>
        <v>美化活動</v>
      </c>
      <c r="BE427" s="534" t="str">
        <f>IF(日報入力!AV427,日報入力!AV427,"")</f>
        <v/>
      </c>
      <c r="BF427" s="534" t="str">
        <f>IF(日報入力!AW427,日報入力!AW427,"")</f>
        <v/>
      </c>
      <c r="BG427" s="398">
        <f>IF(日報入力!G427,日報入力!K427*日報入力!D427*日報入力!BC427,"")</f>
        <v>0</v>
      </c>
    </row>
    <row r="428" spans="1:59" ht="20.25" hidden="1" customHeight="1" x14ac:dyDescent="0.15">
      <c r="A428" s="302">
        <v>44449</v>
      </c>
      <c r="B428" s="291">
        <v>998</v>
      </c>
      <c r="C428" s="291">
        <v>3</v>
      </c>
      <c r="D428" s="291">
        <v>987</v>
      </c>
      <c r="E428" s="291">
        <v>0</v>
      </c>
      <c r="F428" s="291">
        <v>60</v>
      </c>
      <c r="G428" s="291">
        <v>60</v>
      </c>
      <c r="H428" s="291">
        <v>60</v>
      </c>
      <c r="I428" s="291"/>
      <c r="J428" s="291"/>
      <c r="K428" s="291"/>
      <c r="L428" s="291"/>
      <c r="M428" s="291"/>
      <c r="N428" s="291"/>
      <c r="O428" s="291"/>
      <c r="P428" s="291"/>
      <c r="Q428" s="291"/>
      <c r="R428" s="291"/>
      <c r="S428" s="291"/>
      <c r="T428" s="291"/>
      <c r="U428" s="291"/>
      <c r="V428" s="378">
        <v>0</v>
      </c>
      <c r="W428" s="291"/>
      <c r="X428" s="291"/>
      <c r="Y428" s="291"/>
      <c r="Z428" s="291"/>
      <c r="AA428" s="291"/>
      <c r="AB428" s="291"/>
      <c r="AC428" s="291"/>
      <c r="AD428" s="291"/>
      <c r="AE428" s="292">
        <v>0</v>
      </c>
      <c r="AF428" s="293">
        <v>0</v>
      </c>
      <c r="AG428" s="293">
        <v>0</v>
      </c>
      <c r="AH428" s="293">
        <v>0</v>
      </c>
      <c r="AI428" s="294">
        <v>0</v>
      </c>
      <c r="AJ428" s="294">
        <v>0</v>
      </c>
      <c r="AK428" s="294">
        <v>0</v>
      </c>
      <c r="AL428" s="292">
        <v>0</v>
      </c>
      <c r="AM428" s="292">
        <v>0</v>
      </c>
      <c r="AN428" s="68" t="s">
        <v>1488</v>
      </c>
      <c r="AO428" s="68" t="str">
        <f>日報入力!B428</f>
        <v>長島</v>
      </c>
      <c r="AP428" s="68" t="str">
        <f>IF(日報入力!AQ428,日報入力!BA428,"")</f>
        <v/>
      </c>
      <c r="AQ428" s="68" t="str">
        <f>IF(日報入力!AR428,日報入力!BB428,"")</f>
        <v/>
      </c>
      <c r="AR428" s="68" t="str">
        <f>IF(日報入力!AS428,"N勤","")</f>
        <v/>
      </c>
      <c r="AS428" s="295" t="e">
        <f t="shared" si="35"/>
        <v>#DIV/0!</v>
      </c>
      <c r="AT428" s="439">
        <f>日報入力!AY428</f>
        <v>0</v>
      </c>
      <c r="AU428" s="518" t="e">
        <f>IF(日報入力!G428,G428*60/E428,"")</f>
        <v>#DIV/0!</v>
      </c>
      <c r="AV428" s="528" t="str">
        <f>IF(日報入力!AT428,日報入力!AT428,"")</f>
        <v/>
      </c>
      <c r="AW428" s="529" t="str">
        <f>IF(日報入力!AT428,AE428/日報入力!AT428,"")</f>
        <v/>
      </c>
      <c r="AX428" s="530" t="str">
        <f>IF(1&lt;日報集計!AT428,AT428/(((F428-I428-J428-N428-O428)*60)/(E428)),"")</f>
        <v/>
      </c>
      <c r="AY428" s="664" t="e">
        <f>IF(日報入力!H428,AT428/(((F428-J428)*60)/E428),"")</f>
        <v>#DIV/0!</v>
      </c>
      <c r="AZ428" s="664" t="e">
        <f>IF(日報入力!I428,AT428/((G428*60)/E428),"")</f>
        <v>#DIV/0!</v>
      </c>
      <c r="BA428" s="296">
        <f>IF(日報入力!G428,G428/F428,"")</f>
        <v>1</v>
      </c>
      <c r="BB428" s="386">
        <f t="shared" si="36"/>
        <v>0</v>
      </c>
      <c r="BC428" s="386">
        <f t="shared" si="37"/>
        <v>0</v>
      </c>
      <c r="BD428" s="80" t="str">
        <f>日報入力!AU428</f>
        <v>美化活動</v>
      </c>
      <c r="BE428" s="534" t="str">
        <f>IF(日報入力!AV428,日報入力!AV428,"")</f>
        <v/>
      </c>
      <c r="BF428" s="534" t="str">
        <f>IF(日報入力!AW428,日報入力!AW428,"")</f>
        <v/>
      </c>
      <c r="BG428" s="398">
        <f>IF(日報入力!G428,日報入力!K428*日報入力!D428*日報入力!BC428,"")</f>
        <v>0</v>
      </c>
    </row>
    <row r="429" spans="1:59" ht="20.25" hidden="1" customHeight="1" x14ac:dyDescent="0.15">
      <c r="A429" s="302">
        <v>44449</v>
      </c>
      <c r="B429" s="291">
        <v>998</v>
      </c>
      <c r="C429" s="291">
        <v>19</v>
      </c>
      <c r="D429" s="291">
        <v>987</v>
      </c>
      <c r="E429" s="291">
        <v>0</v>
      </c>
      <c r="F429" s="291">
        <v>60</v>
      </c>
      <c r="G429" s="291">
        <v>60</v>
      </c>
      <c r="H429" s="291">
        <v>60</v>
      </c>
      <c r="I429" s="291"/>
      <c r="J429" s="291"/>
      <c r="K429" s="291"/>
      <c r="L429" s="291"/>
      <c r="M429" s="291"/>
      <c r="N429" s="291"/>
      <c r="O429" s="291"/>
      <c r="P429" s="291"/>
      <c r="Q429" s="291"/>
      <c r="R429" s="291"/>
      <c r="S429" s="291"/>
      <c r="T429" s="291"/>
      <c r="U429" s="291"/>
      <c r="V429" s="378">
        <v>0</v>
      </c>
      <c r="W429" s="291"/>
      <c r="X429" s="291"/>
      <c r="Y429" s="291"/>
      <c r="Z429" s="291"/>
      <c r="AA429" s="291"/>
      <c r="AB429" s="291"/>
      <c r="AC429" s="291"/>
      <c r="AD429" s="291"/>
      <c r="AE429" s="292">
        <v>0</v>
      </c>
      <c r="AF429" s="293">
        <v>0</v>
      </c>
      <c r="AG429" s="293">
        <v>0</v>
      </c>
      <c r="AH429" s="293">
        <v>0</v>
      </c>
      <c r="AI429" s="294">
        <v>0</v>
      </c>
      <c r="AJ429" s="294">
        <v>0</v>
      </c>
      <c r="AK429" s="294">
        <v>0</v>
      </c>
      <c r="AL429" s="292">
        <v>0</v>
      </c>
      <c r="AM429" s="292">
        <v>0</v>
      </c>
      <c r="AN429" s="68" t="s">
        <v>1488</v>
      </c>
      <c r="AO429" s="68" t="str">
        <f>日報入力!B429</f>
        <v>大崎</v>
      </c>
      <c r="AP429" s="68" t="str">
        <f>IF(日報入力!AQ429,日報入力!BA429,"")</f>
        <v/>
      </c>
      <c r="AQ429" s="68" t="str">
        <f>IF(日報入力!AR429,日報入力!BB429,"")</f>
        <v/>
      </c>
      <c r="AR429" s="68" t="str">
        <f>IF(日報入力!AS429,"N勤","")</f>
        <v/>
      </c>
      <c r="AS429" s="295" t="e">
        <f t="shared" si="35"/>
        <v>#DIV/0!</v>
      </c>
      <c r="AT429" s="439">
        <f>日報入力!AY429</f>
        <v>0</v>
      </c>
      <c r="AU429" s="518" t="e">
        <f>IF(日報入力!G429,G429*60/E429,"")</f>
        <v>#DIV/0!</v>
      </c>
      <c r="AV429" s="528" t="str">
        <f>IF(日報入力!AT429,日報入力!AT429,"")</f>
        <v/>
      </c>
      <c r="AW429" s="529" t="str">
        <f>IF(日報入力!AT429,AE429/日報入力!AT429,"")</f>
        <v/>
      </c>
      <c r="AX429" s="530" t="str">
        <f>IF(1&lt;日報集計!AT429,AT429/(((F429-I429-J429-N429-O429)*60)/(E429)),"")</f>
        <v/>
      </c>
      <c r="AY429" s="664" t="e">
        <f>IF(日報入力!H429,AT429/(((F429-J429)*60)/E429),"")</f>
        <v>#DIV/0!</v>
      </c>
      <c r="AZ429" s="664" t="e">
        <f>IF(日報入力!I429,AT429/((G429*60)/E429),"")</f>
        <v>#DIV/0!</v>
      </c>
      <c r="BA429" s="296">
        <f>IF(日報入力!G429,G429/F429,"")</f>
        <v>1</v>
      </c>
      <c r="BB429" s="386">
        <f t="shared" si="36"/>
        <v>0</v>
      </c>
      <c r="BC429" s="386">
        <f t="shared" si="37"/>
        <v>0</v>
      </c>
      <c r="BD429" s="80" t="str">
        <f>日報入力!AU429</f>
        <v>美化活動</v>
      </c>
      <c r="BE429" s="534" t="str">
        <f>IF(日報入力!AV429,日報入力!AV429,"")</f>
        <v/>
      </c>
      <c r="BF429" s="534" t="str">
        <f>IF(日報入力!AW429,日報入力!AW429,"")</f>
        <v/>
      </c>
      <c r="BG429" s="398">
        <f>IF(日報入力!G429,日報入力!K429*日報入力!D429*日報入力!BC429,"")</f>
        <v>0</v>
      </c>
    </row>
    <row r="430" spans="1:59" ht="20.25" hidden="1" customHeight="1" x14ac:dyDescent="0.15">
      <c r="A430" s="302">
        <v>44449</v>
      </c>
      <c r="B430" s="291">
        <v>998</v>
      </c>
      <c r="C430" s="291">
        <v>82</v>
      </c>
      <c r="D430" s="291">
        <v>987</v>
      </c>
      <c r="E430" s="291">
        <v>0</v>
      </c>
      <c r="F430" s="291">
        <v>285</v>
      </c>
      <c r="G430" s="291">
        <v>285</v>
      </c>
      <c r="H430" s="291">
        <v>285</v>
      </c>
      <c r="I430" s="291"/>
      <c r="J430" s="291"/>
      <c r="K430" s="291"/>
      <c r="L430" s="291"/>
      <c r="M430" s="291"/>
      <c r="N430" s="291"/>
      <c r="O430" s="291"/>
      <c r="P430" s="291"/>
      <c r="Q430" s="291"/>
      <c r="R430" s="291"/>
      <c r="S430" s="291"/>
      <c r="T430" s="291"/>
      <c r="U430" s="291"/>
      <c r="V430" s="378">
        <v>0</v>
      </c>
      <c r="W430" s="291"/>
      <c r="X430" s="291"/>
      <c r="Y430" s="291"/>
      <c r="Z430" s="291"/>
      <c r="AA430" s="291"/>
      <c r="AB430" s="291"/>
      <c r="AC430" s="291"/>
      <c r="AD430" s="291"/>
      <c r="AE430" s="292">
        <v>0</v>
      </c>
      <c r="AF430" s="293">
        <v>0</v>
      </c>
      <c r="AG430" s="293">
        <v>0</v>
      </c>
      <c r="AH430" s="293">
        <v>0</v>
      </c>
      <c r="AI430" s="294">
        <v>0</v>
      </c>
      <c r="AJ430" s="294">
        <v>0</v>
      </c>
      <c r="AK430" s="294">
        <v>0</v>
      </c>
      <c r="AL430" s="292">
        <v>0</v>
      </c>
      <c r="AM430" s="292">
        <v>0</v>
      </c>
      <c r="AN430" s="68" t="s">
        <v>1488</v>
      </c>
      <c r="AO430" s="68" t="str">
        <f>日報入力!B430</f>
        <v>竹中</v>
      </c>
      <c r="AP430" s="68" t="str">
        <f>IF(日報入力!AQ430,日報入力!BA430,"")</f>
        <v/>
      </c>
      <c r="AQ430" s="68" t="str">
        <f>IF(日報入力!AR430,日報入力!BB430,"")</f>
        <v/>
      </c>
      <c r="AR430" s="68" t="str">
        <f>IF(日報入力!AS430,"N勤","")</f>
        <v/>
      </c>
      <c r="AS430" s="295" t="e">
        <f t="shared" si="35"/>
        <v>#DIV/0!</v>
      </c>
      <c r="AT430" s="439">
        <f>日報入力!AY430</f>
        <v>0</v>
      </c>
      <c r="AU430" s="518" t="e">
        <f>IF(日報入力!G430,G430*60/E430,"")</f>
        <v>#DIV/0!</v>
      </c>
      <c r="AV430" s="528" t="str">
        <f>IF(日報入力!AT430,日報入力!AT430,"")</f>
        <v/>
      </c>
      <c r="AW430" s="529" t="str">
        <f>IF(日報入力!AT430,AE430/日報入力!AT430,"")</f>
        <v/>
      </c>
      <c r="AX430" s="530" t="str">
        <f>IF(1&lt;日報集計!AT430,AT430/(((F430-I430-J430-N430-O430)*60)/(E430)),"")</f>
        <v/>
      </c>
      <c r="AY430" s="664" t="e">
        <f>IF(日報入力!H430,AT430/(((F430-J430)*60)/E430),"")</f>
        <v>#DIV/0!</v>
      </c>
      <c r="AZ430" s="664" t="e">
        <f>IF(日報入力!I430,AT430/((G430*60)/E430),"")</f>
        <v>#DIV/0!</v>
      </c>
      <c r="BA430" s="296">
        <f>IF(日報入力!G430,G430/F430,"")</f>
        <v>1</v>
      </c>
      <c r="BB430" s="386">
        <f t="shared" si="36"/>
        <v>0</v>
      </c>
      <c r="BC430" s="386">
        <f t="shared" si="37"/>
        <v>0</v>
      </c>
      <c r="BD430" s="80">
        <f>日報入力!AU430</f>
        <v>0</v>
      </c>
      <c r="BE430" s="534" t="str">
        <f>IF(日報入力!AV430,日報入力!AV430,"")</f>
        <v/>
      </c>
      <c r="BF430" s="534" t="str">
        <f>IF(日報入力!AW430,日報入力!AW430,"")</f>
        <v/>
      </c>
      <c r="BG430" s="398">
        <f>IF(日報入力!G430,日報入力!K430*日報入力!D430*日報入力!BC430,"")</f>
        <v>0</v>
      </c>
    </row>
    <row r="431" spans="1:59" ht="20.25" hidden="1" customHeight="1" x14ac:dyDescent="0.15">
      <c r="A431" s="302">
        <v>44449</v>
      </c>
      <c r="B431" s="291">
        <v>998</v>
      </c>
      <c r="C431" s="291">
        <v>33</v>
      </c>
      <c r="D431" s="291">
        <v>987</v>
      </c>
      <c r="E431" s="291">
        <v>0</v>
      </c>
      <c r="F431" s="291">
        <v>400</v>
      </c>
      <c r="G431" s="291">
        <v>400</v>
      </c>
      <c r="H431" s="291">
        <v>400</v>
      </c>
      <c r="I431" s="291"/>
      <c r="J431" s="291"/>
      <c r="K431" s="291"/>
      <c r="L431" s="291"/>
      <c r="M431" s="291"/>
      <c r="N431" s="291"/>
      <c r="O431" s="291"/>
      <c r="P431" s="291"/>
      <c r="Q431" s="291"/>
      <c r="R431" s="291"/>
      <c r="S431" s="291"/>
      <c r="T431" s="291"/>
      <c r="U431" s="291"/>
      <c r="V431" s="378">
        <v>0</v>
      </c>
      <c r="W431" s="291"/>
      <c r="X431" s="291"/>
      <c r="Y431" s="291"/>
      <c r="Z431" s="291"/>
      <c r="AA431" s="291"/>
      <c r="AB431" s="291"/>
      <c r="AC431" s="291"/>
      <c r="AD431" s="291"/>
      <c r="AE431" s="292">
        <v>0</v>
      </c>
      <c r="AF431" s="293">
        <v>0</v>
      </c>
      <c r="AG431" s="293">
        <v>0</v>
      </c>
      <c r="AH431" s="293">
        <v>0</v>
      </c>
      <c r="AI431" s="294">
        <v>0</v>
      </c>
      <c r="AJ431" s="294">
        <v>0</v>
      </c>
      <c r="AK431" s="294">
        <v>0</v>
      </c>
      <c r="AL431" s="292">
        <v>0</v>
      </c>
      <c r="AM431" s="292">
        <v>0</v>
      </c>
      <c r="AN431" s="68" t="s">
        <v>1488</v>
      </c>
      <c r="AO431" s="68" t="str">
        <f>日報入力!B431</f>
        <v>森山</v>
      </c>
      <c r="AP431" s="68" t="str">
        <f>IF(日報入力!AQ431,日報入力!BA431,"")</f>
        <v/>
      </c>
      <c r="AQ431" s="68" t="str">
        <f>IF(日報入力!AR431,日報入力!BB431,"")</f>
        <v/>
      </c>
      <c r="AR431" s="68" t="str">
        <f>IF(日報入力!AS431,"N勤","")</f>
        <v/>
      </c>
      <c r="AS431" s="295" t="e">
        <f t="shared" si="35"/>
        <v>#DIV/0!</v>
      </c>
      <c r="AT431" s="439">
        <f>日報入力!AY431</f>
        <v>0</v>
      </c>
      <c r="AU431" s="518" t="e">
        <f>IF(日報入力!G431,G431*60/E431,"")</f>
        <v>#DIV/0!</v>
      </c>
      <c r="AV431" s="528" t="str">
        <f>IF(日報入力!AT431,日報入力!AT431,"")</f>
        <v/>
      </c>
      <c r="AW431" s="529" t="str">
        <f>IF(日報入力!AT431,AE431/日報入力!AT431,"")</f>
        <v/>
      </c>
      <c r="AX431" s="530" t="str">
        <f>IF(1&lt;日報集計!AT431,AT431/(((F431-I431-J431-N431-O431)*60)/(E431)),"")</f>
        <v/>
      </c>
      <c r="AY431" s="664" t="e">
        <f>IF(日報入力!H431,AT431/(((F431-J431)*60)/E431),"")</f>
        <v>#DIV/0!</v>
      </c>
      <c r="AZ431" s="664" t="e">
        <f>IF(日報入力!I431,AT431/((G431*60)/E431),"")</f>
        <v>#DIV/0!</v>
      </c>
      <c r="BA431" s="296">
        <f>IF(日報入力!G431,G431/F431,"")</f>
        <v>1</v>
      </c>
      <c r="BB431" s="386">
        <f t="shared" si="36"/>
        <v>0</v>
      </c>
      <c r="BC431" s="386">
        <f t="shared" si="37"/>
        <v>0</v>
      </c>
      <c r="BD431" s="80">
        <f>日報入力!AU431</f>
        <v>0</v>
      </c>
      <c r="BE431" s="534" t="str">
        <f>IF(日報入力!AV431,日報入力!AV431,"")</f>
        <v/>
      </c>
      <c r="BF431" s="534" t="str">
        <f>IF(日報入力!AW431,日報入力!AW431,"")</f>
        <v/>
      </c>
      <c r="BG431" s="398">
        <f>IF(日報入力!G431,日報入力!K431*日報入力!D431*日報入力!BC431,"")</f>
        <v>0</v>
      </c>
    </row>
    <row r="432" spans="1:59" ht="20.25" hidden="1" customHeight="1" x14ac:dyDescent="0.15">
      <c r="A432" s="302">
        <v>44449</v>
      </c>
      <c r="B432" s="291">
        <v>51</v>
      </c>
      <c r="C432" s="291">
        <v>2</v>
      </c>
      <c r="D432" s="291">
        <v>953</v>
      </c>
      <c r="E432" s="291">
        <v>0</v>
      </c>
      <c r="F432" s="291">
        <v>400</v>
      </c>
      <c r="G432" s="291">
        <v>400</v>
      </c>
      <c r="H432" s="291">
        <v>400</v>
      </c>
      <c r="I432" s="291"/>
      <c r="J432" s="291"/>
      <c r="K432" s="291"/>
      <c r="L432" s="291"/>
      <c r="M432" s="291"/>
      <c r="N432" s="291"/>
      <c r="O432" s="291"/>
      <c r="P432" s="291"/>
      <c r="Q432" s="291"/>
      <c r="R432" s="291"/>
      <c r="S432" s="291"/>
      <c r="T432" s="291"/>
      <c r="U432" s="291"/>
      <c r="V432" s="378">
        <v>0</v>
      </c>
      <c r="W432" s="291"/>
      <c r="X432" s="291"/>
      <c r="Y432" s="291"/>
      <c r="Z432" s="291"/>
      <c r="AA432" s="291"/>
      <c r="AB432" s="291"/>
      <c r="AC432" s="291"/>
      <c r="AD432" s="291"/>
      <c r="AE432" s="292">
        <v>0</v>
      </c>
      <c r="AF432" s="293">
        <v>0</v>
      </c>
      <c r="AG432" s="293">
        <v>0</v>
      </c>
      <c r="AH432" s="293">
        <v>0</v>
      </c>
      <c r="AI432" s="294">
        <v>0</v>
      </c>
      <c r="AJ432" s="294">
        <v>0</v>
      </c>
      <c r="AK432" s="294">
        <v>0</v>
      </c>
      <c r="AL432" s="292">
        <v>0</v>
      </c>
      <c r="AM432" s="292">
        <v>0</v>
      </c>
      <c r="AN432" s="68" t="s">
        <v>1472</v>
      </c>
      <c r="AO432" s="68" t="str">
        <f>日報入力!B432</f>
        <v>宮内</v>
      </c>
      <c r="AP432" s="68" t="str">
        <f>IF(日報入力!AQ432,日報入力!BA432,"")</f>
        <v/>
      </c>
      <c r="AQ432" s="68" t="str">
        <f>IF(日報入力!AR432,日報入力!BB432,"")</f>
        <v/>
      </c>
      <c r="AR432" s="68" t="str">
        <f>IF(日報入力!AS432,"N勤","")</f>
        <v/>
      </c>
      <c r="AS432" s="295" t="e">
        <f t="shared" si="35"/>
        <v>#DIV/0!</v>
      </c>
      <c r="AT432" s="439">
        <f>日報入力!AY432</f>
        <v>0</v>
      </c>
      <c r="AU432" s="518" t="e">
        <f>IF(日報入力!G432,G432*60/E432,"")</f>
        <v>#DIV/0!</v>
      </c>
      <c r="AV432" s="528" t="str">
        <f>IF(日報入力!AT432,日報入力!AT432,"")</f>
        <v/>
      </c>
      <c r="AW432" s="529" t="str">
        <f>IF(日報入力!AT432,AE432/日報入力!AT432,"")</f>
        <v/>
      </c>
      <c r="AX432" s="530" t="str">
        <f>IF(1&lt;日報集計!AT432,AT432/(((F432-I432-J432-N432-O432)*60)/(E432)),"")</f>
        <v/>
      </c>
      <c r="AY432" s="664" t="e">
        <f>IF(日報入力!H432,AT432/(((F432-J432)*60)/E432),"")</f>
        <v>#DIV/0!</v>
      </c>
      <c r="AZ432" s="664" t="e">
        <f>IF(日報入力!I432,AT432/((G432*60)/E432),"")</f>
        <v>#DIV/0!</v>
      </c>
      <c r="BA432" s="296">
        <f>IF(日報入力!G432,G432/F432,"")</f>
        <v>1</v>
      </c>
      <c r="BB432" s="386">
        <f t="shared" si="36"/>
        <v>0</v>
      </c>
      <c r="BC432" s="386">
        <f t="shared" si="37"/>
        <v>0</v>
      </c>
      <c r="BD432" s="80">
        <f>日報入力!AU432</f>
        <v>0</v>
      </c>
      <c r="BE432" s="534" t="str">
        <f>IF(日報入力!AV432,日報入力!AV432,"")</f>
        <v/>
      </c>
      <c r="BF432" s="534" t="str">
        <f>IF(日報入力!AW432,日報入力!AW432,"")</f>
        <v/>
      </c>
      <c r="BG432" s="398">
        <f>IF(日報入力!G432,日報入力!K432*日報入力!D432*日報入力!BC432,"")</f>
        <v>0</v>
      </c>
    </row>
    <row r="433" spans="1:59" ht="20.25" hidden="1" customHeight="1" x14ac:dyDescent="0.15">
      <c r="A433" s="302">
        <v>44449</v>
      </c>
      <c r="B433" s="291">
        <v>52</v>
      </c>
      <c r="C433" s="291">
        <v>8</v>
      </c>
      <c r="D433" s="291">
        <v>954</v>
      </c>
      <c r="E433" s="291">
        <v>0</v>
      </c>
      <c r="F433" s="291">
        <v>285</v>
      </c>
      <c r="G433" s="291">
        <v>285</v>
      </c>
      <c r="H433" s="291">
        <v>285</v>
      </c>
      <c r="I433" s="291"/>
      <c r="J433" s="291"/>
      <c r="K433" s="291"/>
      <c r="L433" s="291"/>
      <c r="M433" s="291"/>
      <c r="N433" s="291"/>
      <c r="O433" s="291"/>
      <c r="P433" s="291"/>
      <c r="Q433" s="291"/>
      <c r="R433" s="291"/>
      <c r="S433" s="291"/>
      <c r="T433" s="291"/>
      <c r="U433" s="291"/>
      <c r="V433" s="378">
        <v>0</v>
      </c>
      <c r="W433" s="291"/>
      <c r="X433" s="291"/>
      <c r="Y433" s="291"/>
      <c r="Z433" s="291"/>
      <c r="AA433" s="291"/>
      <c r="AB433" s="291"/>
      <c r="AC433" s="291"/>
      <c r="AD433" s="291"/>
      <c r="AE433" s="292">
        <v>0</v>
      </c>
      <c r="AF433" s="293">
        <v>0</v>
      </c>
      <c r="AG433" s="293">
        <v>0</v>
      </c>
      <c r="AH433" s="293">
        <v>0</v>
      </c>
      <c r="AI433" s="294">
        <v>0</v>
      </c>
      <c r="AJ433" s="294">
        <v>0</v>
      </c>
      <c r="AK433" s="294">
        <v>0</v>
      </c>
      <c r="AL433" s="292">
        <v>0</v>
      </c>
      <c r="AM433" s="292">
        <v>0</v>
      </c>
      <c r="AN433" s="68" t="s">
        <v>2052</v>
      </c>
      <c r="AO433" s="68" t="str">
        <f>日報入力!B433</f>
        <v>松尾</v>
      </c>
      <c r="AP433" s="68" t="str">
        <f>IF(日報入力!AQ433,日報入力!BA433,"")</f>
        <v/>
      </c>
      <c r="AQ433" s="68" t="str">
        <f>IF(日報入力!AR433,日報入力!BB433,"")</f>
        <v/>
      </c>
      <c r="AR433" s="68" t="str">
        <f>IF(日報入力!AS433,"N勤","")</f>
        <v/>
      </c>
      <c r="AS433" s="295" t="e">
        <f t="shared" si="35"/>
        <v>#DIV/0!</v>
      </c>
      <c r="AT433" s="439">
        <f>日報入力!AY433</f>
        <v>0</v>
      </c>
      <c r="AU433" s="518" t="e">
        <f>IF(日報入力!G433,G433*60/E433,"")</f>
        <v>#DIV/0!</v>
      </c>
      <c r="AV433" s="528" t="str">
        <f>IF(日報入力!AT433,日報入力!AT433,"")</f>
        <v/>
      </c>
      <c r="AW433" s="529" t="str">
        <f>IF(日報入力!AT433,AE433/日報入力!AT433,"")</f>
        <v/>
      </c>
      <c r="AX433" s="530" t="str">
        <f>IF(1&lt;日報集計!AT433,AT433/(((F433-I433-J433-N433-O433)*60)/(E433)),"")</f>
        <v/>
      </c>
      <c r="AY433" s="664" t="e">
        <f>IF(日報入力!H433,AT433/(((F433-J433)*60)/E433),"")</f>
        <v>#DIV/0!</v>
      </c>
      <c r="AZ433" s="664" t="e">
        <f>IF(日報入力!I433,AT433/((G433*60)/E433),"")</f>
        <v>#DIV/0!</v>
      </c>
      <c r="BA433" s="296">
        <f>IF(日報入力!G433,G433/F433,"")</f>
        <v>1</v>
      </c>
      <c r="BB433" s="386">
        <f t="shared" si="36"/>
        <v>0</v>
      </c>
      <c r="BC433" s="386">
        <f t="shared" si="37"/>
        <v>0</v>
      </c>
      <c r="BD433" s="80">
        <f>日報入力!AU433</f>
        <v>0</v>
      </c>
      <c r="BE433" s="534" t="str">
        <f>IF(日報入力!AV433,日報入力!AV433,"")</f>
        <v/>
      </c>
      <c r="BF433" s="534" t="str">
        <f>IF(日報入力!AW433,日報入力!AW433,"")</f>
        <v/>
      </c>
      <c r="BG433" s="398">
        <f>IF(日報入力!G433,日報入力!K433*日報入力!D433*日報入力!BC433,"")</f>
        <v>0</v>
      </c>
    </row>
    <row r="434" spans="1:59" ht="20.25" hidden="1" customHeight="1" x14ac:dyDescent="0.15">
      <c r="A434" s="302">
        <v>44452</v>
      </c>
      <c r="B434" s="291">
        <v>31</v>
      </c>
      <c r="C434" s="291">
        <v>6</v>
      </c>
      <c r="D434" s="291">
        <v>582</v>
      </c>
      <c r="E434" s="291">
        <v>360</v>
      </c>
      <c r="F434" s="291">
        <v>490</v>
      </c>
      <c r="G434" s="291">
        <v>490</v>
      </c>
      <c r="H434" s="291">
        <v>245</v>
      </c>
      <c r="I434" s="291"/>
      <c r="J434" s="291"/>
      <c r="K434" s="291"/>
      <c r="L434" s="291"/>
      <c r="M434" s="291"/>
      <c r="N434" s="291"/>
      <c r="O434" s="291"/>
      <c r="P434" s="291"/>
      <c r="Q434" s="291"/>
      <c r="R434" s="291"/>
      <c r="S434" s="291"/>
      <c r="T434" s="291"/>
      <c r="U434" s="291"/>
      <c r="V434" s="378">
        <v>5</v>
      </c>
      <c r="W434" s="291"/>
      <c r="X434" s="291"/>
      <c r="Y434" s="291"/>
      <c r="Z434" s="291"/>
      <c r="AA434" s="291"/>
      <c r="AB434" s="291">
        <v>5</v>
      </c>
      <c r="AC434" s="291"/>
      <c r="AD434" s="291"/>
      <c r="AE434" s="292">
        <v>715</v>
      </c>
      <c r="AF434" s="293" t="s">
        <v>134</v>
      </c>
      <c r="AG434" s="293">
        <v>0.95</v>
      </c>
      <c r="AH434" s="293">
        <v>85</v>
      </c>
      <c r="AI434" s="294">
        <v>684</v>
      </c>
      <c r="AJ434" s="294">
        <v>679.25</v>
      </c>
      <c r="AK434" s="294">
        <v>4.75</v>
      </c>
      <c r="AL434" s="292">
        <v>60775</v>
      </c>
      <c r="AM434" s="292">
        <v>425</v>
      </c>
      <c r="AN434" s="68" t="s">
        <v>1605</v>
      </c>
      <c r="AO434" s="68" t="str">
        <f>日報入力!B434</f>
        <v>桐原</v>
      </c>
      <c r="AP434" s="68" t="str">
        <f>IF(日報入力!AQ434,日報入力!BA434,"")</f>
        <v>吉田</v>
      </c>
      <c r="AQ434" s="68" t="str">
        <f>IF(日報入力!AR434,日報入力!BB434,"")</f>
        <v/>
      </c>
      <c r="AR434" s="68" t="str">
        <f>IF(日報入力!AS434,"N勤","")</f>
        <v/>
      </c>
      <c r="AS434" s="295">
        <f t="shared" si="35"/>
        <v>6.9444444444444441E-3</v>
      </c>
      <c r="AT434" s="439">
        <f>日報入力!AY434</f>
        <v>85</v>
      </c>
      <c r="AU434" s="518">
        <f>IF(日報入力!G434,G434*60/E434,"")</f>
        <v>81.666666666666671</v>
      </c>
      <c r="AV434" s="528" t="str">
        <f>IF(日報入力!AT434,日報入力!AT434,"")</f>
        <v/>
      </c>
      <c r="AW434" s="529" t="str">
        <f>IF(日報入力!AT434,AE434/日報入力!AT434,"")</f>
        <v/>
      </c>
      <c r="AX434" s="530">
        <f>IF(1&lt;日報集計!AT434,AT434/(((F434-I434-J434-N434-O434)*60)/(E434)),"")</f>
        <v>1.0408163265306123</v>
      </c>
      <c r="AY434" s="664">
        <f>IF(日報入力!H434,AT434/(((F434-J434)*60)/E434),"")</f>
        <v>1.0408163265306123</v>
      </c>
      <c r="AZ434" s="664">
        <f>IF(日報入力!I434,AT434/((G434*60)/E434),"")</f>
        <v>1.0408163265306123</v>
      </c>
      <c r="BA434" s="296">
        <f>IF(日報入力!G434,G434/F434,"")</f>
        <v>1</v>
      </c>
      <c r="BB434" s="386">
        <f t="shared" si="36"/>
        <v>7441.8367346938776</v>
      </c>
      <c r="BC434" s="386">
        <f t="shared" si="37"/>
        <v>14883.673469387755</v>
      </c>
      <c r="BD434" s="80">
        <f>日報入力!AU434</f>
        <v>0</v>
      </c>
      <c r="BE434" s="534" t="str">
        <f>IF(日報入力!AV434,日報入力!AV434,"")</f>
        <v/>
      </c>
      <c r="BF434" s="534" t="str">
        <f>IF(日報入力!AW434,日報入力!AW434,"")</f>
        <v/>
      </c>
      <c r="BG434" s="398">
        <f>IF(日報入力!G434,日報入力!K434*日報入力!D434*日報入力!BC434,"")</f>
        <v>0</v>
      </c>
    </row>
    <row r="435" spans="1:59" ht="20.25" hidden="1" customHeight="1" x14ac:dyDescent="0.15">
      <c r="A435" s="302">
        <v>44452</v>
      </c>
      <c r="B435" s="291">
        <v>31</v>
      </c>
      <c r="C435" s="291">
        <v>21</v>
      </c>
      <c r="D435" s="291">
        <v>582</v>
      </c>
      <c r="E435" s="291">
        <v>71</v>
      </c>
      <c r="F435" s="291">
        <v>120</v>
      </c>
      <c r="G435" s="291">
        <v>120</v>
      </c>
      <c r="H435" s="291">
        <v>120</v>
      </c>
      <c r="I435" s="291"/>
      <c r="J435" s="291"/>
      <c r="K435" s="291"/>
      <c r="L435" s="291"/>
      <c r="M435" s="291"/>
      <c r="N435" s="291"/>
      <c r="O435" s="291"/>
      <c r="P435" s="291"/>
      <c r="Q435" s="291"/>
      <c r="R435" s="291"/>
      <c r="S435" s="291"/>
      <c r="T435" s="291"/>
      <c r="U435" s="291"/>
      <c r="V435" s="378">
        <v>1</v>
      </c>
      <c r="W435" s="291"/>
      <c r="X435" s="291"/>
      <c r="Y435" s="291"/>
      <c r="Z435" s="291"/>
      <c r="AA435" s="291"/>
      <c r="AB435" s="291"/>
      <c r="AC435" s="291"/>
      <c r="AD435" s="291">
        <v>1</v>
      </c>
      <c r="AE435" s="292">
        <v>141</v>
      </c>
      <c r="AF435" s="293" t="s">
        <v>134</v>
      </c>
      <c r="AG435" s="293">
        <v>0.95</v>
      </c>
      <c r="AH435" s="293">
        <v>85</v>
      </c>
      <c r="AI435" s="294">
        <v>134.9</v>
      </c>
      <c r="AJ435" s="294">
        <v>133.94999999999999</v>
      </c>
      <c r="AK435" s="294">
        <v>0.95000000000001705</v>
      </c>
      <c r="AL435" s="292">
        <v>11985</v>
      </c>
      <c r="AM435" s="292">
        <v>85</v>
      </c>
      <c r="AN435" s="68" t="s">
        <v>1605</v>
      </c>
      <c r="AO435" s="68" t="str">
        <f>日報入力!B435</f>
        <v>飯塚</v>
      </c>
      <c r="AP435" s="68" t="str">
        <f>IF(日報入力!AQ435,日報入力!BA435,"")</f>
        <v/>
      </c>
      <c r="AQ435" s="68" t="str">
        <f>IF(日報入力!AR435,日報入力!BB435,"")</f>
        <v/>
      </c>
      <c r="AR435" s="68" t="str">
        <f>IF(日報入力!AS435,"N勤","")</f>
        <v>N勤</v>
      </c>
      <c r="AS435" s="295">
        <f t="shared" si="35"/>
        <v>7.0422535211267607E-3</v>
      </c>
      <c r="AT435" s="439">
        <f>日報入力!AY435</f>
        <v>85</v>
      </c>
      <c r="AU435" s="518">
        <f>IF(日報入力!G435,G435*60/E435,"")</f>
        <v>101.40845070422536</v>
      </c>
      <c r="AV435" s="528" t="str">
        <f>IF(日報入力!AT435,日報入力!AT435,"")</f>
        <v/>
      </c>
      <c r="AW435" s="529" t="str">
        <f>IF(日報入力!AT435,AE435/日報入力!AT435,"")</f>
        <v/>
      </c>
      <c r="AX435" s="530">
        <f>IF(1&lt;日報集計!AT435,AT435/(((F435-I435-J435-N435-O435)*60)/(E435)),"")</f>
        <v>0.83819444444444435</v>
      </c>
      <c r="AY435" s="664">
        <f>IF(日報入力!H435,AT435/(((F435-J435)*60)/E435),"")</f>
        <v>0.83819444444444435</v>
      </c>
      <c r="AZ435" s="664">
        <f>IF(日報入力!I435,AT435/((G435*60)/E435),"")</f>
        <v>0.83819444444444435</v>
      </c>
      <c r="BA435" s="296">
        <f>IF(日報入力!G435,G435/F435,"")</f>
        <v>1</v>
      </c>
      <c r="BB435" s="386">
        <f t="shared" si="36"/>
        <v>5992.5</v>
      </c>
      <c r="BC435" s="386">
        <f t="shared" si="37"/>
        <v>5992.5</v>
      </c>
      <c r="BD435" s="80">
        <f>日報入力!AU435</f>
        <v>0</v>
      </c>
      <c r="BE435" s="534" t="str">
        <f>IF(日報入力!AV435,日報入力!AV435,"")</f>
        <v/>
      </c>
      <c r="BF435" s="534" t="str">
        <f>IF(日報入力!AW435,日報入力!AW435,"")</f>
        <v/>
      </c>
      <c r="BG435" s="398">
        <f>IF(日報入力!G435,日報入力!K435*日報入力!D435*日報入力!BC435,"")</f>
        <v>0</v>
      </c>
    </row>
    <row r="436" spans="1:59" ht="20.25" hidden="1" customHeight="1" x14ac:dyDescent="0.15">
      <c r="A436" s="302">
        <v>44452</v>
      </c>
      <c r="B436" s="291">
        <v>32</v>
      </c>
      <c r="C436" s="291">
        <v>6</v>
      </c>
      <c r="D436" s="291">
        <v>609</v>
      </c>
      <c r="E436" s="291">
        <v>153</v>
      </c>
      <c r="F436" s="291">
        <v>420</v>
      </c>
      <c r="G436" s="291">
        <v>420</v>
      </c>
      <c r="H436" s="291">
        <v>210</v>
      </c>
      <c r="I436" s="291"/>
      <c r="J436" s="291"/>
      <c r="K436" s="291"/>
      <c r="L436" s="291"/>
      <c r="M436" s="291"/>
      <c r="N436" s="291"/>
      <c r="O436" s="291"/>
      <c r="P436" s="291"/>
      <c r="Q436" s="291"/>
      <c r="R436" s="291"/>
      <c r="S436" s="291"/>
      <c r="T436" s="291"/>
      <c r="U436" s="291"/>
      <c r="V436" s="378">
        <v>0</v>
      </c>
      <c r="W436" s="291"/>
      <c r="X436" s="291"/>
      <c r="Y436" s="291"/>
      <c r="Z436" s="291"/>
      <c r="AA436" s="291"/>
      <c r="AB436" s="291"/>
      <c r="AC436" s="291"/>
      <c r="AD436" s="291"/>
      <c r="AE436" s="292">
        <v>306</v>
      </c>
      <c r="AF436" s="293" t="s">
        <v>2148</v>
      </c>
      <c r="AG436" s="293">
        <v>1.58</v>
      </c>
      <c r="AH436" s="293">
        <v>76.7</v>
      </c>
      <c r="AI436" s="294">
        <v>483.48</v>
      </c>
      <c r="AJ436" s="294">
        <v>483.48</v>
      </c>
      <c r="AK436" s="294">
        <v>0</v>
      </c>
      <c r="AL436" s="292">
        <v>23470.2</v>
      </c>
      <c r="AM436" s="292">
        <v>0</v>
      </c>
      <c r="AN436" s="68" t="s">
        <v>1806</v>
      </c>
      <c r="AO436" s="68" t="str">
        <f>日報入力!B436</f>
        <v>桐原</v>
      </c>
      <c r="AP436" s="68" t="str">
        <f>IF(日報入力!AQ436,日報入力!BA436,"")</f>
        <v/>
      </c>
      <c r="AQ436" s="68" t="str">
        <f>IF(日報入力!AR436,日報入力!BB436,"")</f>
        <v/>
      </c>
      <c r="AR436" s="68" t="str">
        <f>IF(日報入力!AS436,"N勤","")</f>
        <v/>
      </c>
      <c r="AS436" s="295">
        <f t="shared" si="35"/>
        <v>0</v>
      </c>
      <c r="AT436" s="439">
        <f>日報入力!AY436</f>
        <v>120</v>
      </c>
      <c r="AU436" s="518">
        <f>IF(日報入力!G436,G436*60/E436,"")</f>
        <v>164.70588235294119</v>
      </c>
      <c r="AV436" s="528" t="str">
        <f>IF(日報入力!AT436,日報入力!AT436,"")</f>
        <v/>
      </c>
      <c r="AW436" s="529" t="str">
        <f>IF(日報入力!AT436,AE436/日報入力!AT436,"")</f>
        <v/>
      </c>
      <c r="AX436" s="530">
        <f>IF(1&lt;日報集計!AT436,AT436/(((F436-I436-J436-N436-O436)*60)/(E436)),"")</f>
        <v>0.72857142857142854</v>
      </c>
      <c r="AY436" s="664">
        <f>IF(日報入力!H436,AT436/(((F436-J436)*60)/E436),"")</f>
        <v>0.72857142857142854</v>
      </c>
      <c r="AZ436" s="664">
        <f>IF(日報入力!I436,AT436/((G436*60)/E436),"")</f>
        <v>0.72857142857142854</v>
      </c>
      <c r="BA436" s="296">
        <f>IF(日報入力!G436,G436/F436,"")</f>
        <v>1</v>
      </c>
      <c r="BB436" s="386">
        <f t="shared" si="36"/>
        <v>3352.8857142857141</v>
      </c>
      <c r="BC436" s="386">
        <f t="shared" si="37"/>
        <v>6705.7714285714283</v>
      </c>
      <c r="BD436" s="80">
        <f>日報入力!AU436</f>
        <v>0</v>
      </c>
      <c r="BE436" s="534" t="str">
        <f>IF(日報入力!AV436,日報入力!AV436,"")</f>
        <v/>
      </c>
      <c r="BF436" s="534" t="str">
        <f>IF(日報入力!AW436,日報入力!AW436,"")</f>
        <v/>
      </c>
      <c r="BG436" s="398">
        <f>IF(日報入力!G436,日報入力!K436*日報入力!D436*日報入力!BC436,"")</f>
        <v>0</v>
      </c>
    </row>
    <row r="437" spans="1:59" ht="20.25" hidden="1" customHeight="1" x14ac:dyDescent="0.15">
      <c r="A437" s="302">
        <v>44452</v>
      </c>
      <c r="B437" s="291">
        <v>32</v>
      </c>
      <c r="C437" s="291">
        <v>2</v>
      </c>
      <c r="D437" s="291">
        <v>2008</v>
      </c>
      <c r="E437" s="291">
        <v>0</v>
      </c>
      <c r="F437" s="291">
        <v>30</v>
      </c>
      <c r="G437" s="291">
        <v>0</v>
      </c>
      <c r="H437" s="291">
        <v>30</v>
      </c>
      <c r="I437" s="291"/>
      <c r="J437" s="291">
        <v>30</v>
      </c>
      <c r="K437" s="291"/>
      <c r="L437" s="291"/>
      <c r="M437" s="291"/>
      <c r="N437" s="291"/>
      <c r="O437" s="291"/>
      <c r="P437" s="291"/>
      <c r="Q437" s="291"/>
      <c r="R437" s="291"/>
      <c r="S437" s="291"/>
      <c r="T437" s="291"/>
      <c r="U437" s="291"/>
      <c r="V437" s="378">
        <v>0</v>
      </c>
      <c r="W437" s="291"/>
      <c r="X437" s="291"/>
      <c r="Y437" s="291"/>
      <c r="Z437" s="291"/>
      <c r="AA437" s="291"/>
      <c r="AB437" s="291"/>
      <c r="AC437" s="291"/>
      <c r="AD437" s="291"/>
      <c r="AE437" s="292">
        <v>0</v>
      </c>
      <c r="AF437" s="293" t="s">
        <v>198</v>
      </c>
      <c r="AG437" s="293">
        <v>0.12</v>
      </c>
      <c r="AH437" s="293">
        <v>48</v>
      </c>
      <c r="AI437" s="294">
        <v>0</v>
      </c>
      <c r="AJ437" s="294">
        <v>0</v>
      </c>
      <c r="AK437" s="294">
        <v>0</v>
      </c>
      <c r="AL437" s="292">
        <v>0</v>
      </c>
      <c r="AM437" s="292">
        <v>0</v>
      </c>
      <c r="AN437" s="68" t="s">
        <v>1187</v>
      </c>
      <c r="AO437" s="68" t="str">
        <f>日報入力!B437</f>
        <v>宮内</v>
      </c>
      <c r="AP437" s="68" t="str">
        <f>IF(日報入力!AQ437,日報入力!BA437,"")</f>
        <v/>
      </c>
      <c r="AQ437" s="68" t="str">
        <f>IF(日報入力!AR437,日報入力!BB437,"")</f>
        <v/>
      </c>
      <c r="AR437" s="68" t="str">
        <f>IF(日報入力!AS437,"N勤","")</f>
        <v/>
      </c>
      <c r="AS437" s="295" t="e">
        <f t="shared" si="35"/>
        <v>#DIV/0!</v>
      </c>
      <c r="AT437" s="439">
        <f>日報入力!AY437</f>
        <v>65</v>
      </c>
      <c r="AU437" s="518" t="e">
        <f>IF(日報入力!G437,G437*60/E437,"")</f>
        <v>#DIV/0!</v>
      </c>
      <c r="AV437" s="528" t="str">
        <f>IF(日報入力!AT437,日報入力!AT437,"")</f>
        <v/>
      </c>
      <c r="AW437" s="529" t="str">
        <f>IF(日報入力!AT437,AE437/日報入力!AT437,"")</f>
        <v/>
      </c>
      <c r="AX437" s="530" t="e">
        <f>IF(1&lt;日報集計!AT437,AT437/(((F437-I437-J437-N437-O437)*60)/(E437)),"")</f>
        <v>#DIV/0!</v>
      </c>
      <c r="AY437" s="664" t="e">
        <f>IF(日報入力!H437,AT437/(((F437-J437)*60)/E437),"")</f>
        <v>#DIV/0!</v>
      </c>
      <c r="AZ437" s="664" t="e">
        <f>IF(日報入力!I437,AT437/((G437*60)/E437),"")</f>
        <v>#DIV/0!</v>
      </c>
      <c r="BA437" s="296">
        <f>IF(日報入力!G437,G437/F437,"")</f>
        <v>0</v>
      </c>
      <c r="BB437" s="386">
        <f t="shared" si="36"/>
        <v>0</v>
      </c>
      <c r="BC437" s="386">
        <f t="shared" si="37"/>
        <v>0</v>
      </c>
      <c r="BD437" s="80">
        <f>日報入力!AU437</f>
        <v>0</v>
      </c>
      <c r="BE437" s="534" t="str">
        <f>IF(日報入力!AV437,日報入力!AV437,"")</f>
        <v/>
      </c>
      <c r="BF437" s="534" t="str">
        <f>IF(日報入力!AW437,日報入力!AW437,"")</f>
        <v/>
      </c>
      <c r="BG437" s="398">
        <f>IF(日報入力!G437,日報入力!K437*日報入力!D437*日報入力!BC437,"")</f>
        <v>0</v>
      </c>
    </row>
    <row r="438" spans="1:59" ht="20.25" hidden="1" customHeight="1" x14ac:dyDescent="0.15">
      <c r="A438" s="302">
        <v>44452</v>
      </c>
      <c r="B438" s="291">
        <v>21</v>
      </c>
      <c r="C438" s="291">
        <v>26</v>
      </c>
      <c r="D438" s="291">
        <v>513</v>
      </c>
      <c r="E438" s="291">
        <v>48</v>
      </c>
      <c r="F438" s="291">
        <v>330</v>
      </c>
      <c r="G438" s="291">
        <v>300</v>
      </c>
      <c r="H438" s="291">
        <v>330</v>
      </c>
      <c r="I438" s="291">
        <v>15</v>
      </c>
      <c r="J438" s="291"/>
      <c r="K438" s="291"/>
      <c r="L438" s="291"/>
      <c r="M438" s="291"/>
      <c r="N438" s="291"/>
      <c r="O438" s="291">
        <v>10</v>
      </c>
      <c r="P438" s="291"/>
      <c r="Q438" s="291"/>
      <c r="R438" s="291"/>
      <c r="S438" s="291"/>
      <c r="T438" s="291">
        <v>5</v>
      </c>
      <c r="U438" s="291"/>
      <c r="V438" s="378">
        <v>0</v>
      </c>
      <c r="W438" s="291"/>
      <c r="X438" s="291"/>
      <c r="Y438" s="291"/>
      <c r="Z438" s="291"/>
      <c r="AA438" s="291"/>
      <c r="AB438" s="291"/>
      <c r="AC438" s="291"/>
      <c r="AD438" s="291"/>
      <c r="AE438" s="292">
        <v>48</v>
      </c>
      <c r="AF438" s="293" t="s">
        <v>1029</v>
      </c>
      <c r="AG438" s="293">
        <v>16</v>
      </c>
      <c r="AH438" s="293">
        <v>985</v>
      </c>
      <c r="AI438" s="294">
        <v>768</v>
      </c>
      <c r="AJ438" s="294">
        <v>768</v>
      </c>
      <c r="AK438" s="294">
        <v>0</v>
      </c>
      <c r="AL438" s="292">
        <v>47280</v>
      </c>
      <c r="AM438" s="292">
        <v>0</v>
      </c>
      <c r="AN438" s="68" t="s">
        <v>2046</v>
      </c>
      <c r="AO438" s="68" t="str">
        <f>日報入力!B438</f>
        <v>平</v>
      </c>
      <c r="AP438" s="68" t="str">
        <f>IF(日報入力!AQ438,日報入力!BA438,"")</f>
        <v/>
      </c>
      <c r="AQ438" s="68" t="str">
        <f>IF(日報入力!AR438,日報入力!BB438,"")</f>
        <v/>
      </c>
      <c r="AR438" s="68" t="str">
        <f>IF(日報入力!AS438,"N勤","")</f>
        <v/>
      </c>
      <c r="AS438" s="295">
        <f t="shared" si="35"/>
        <v>0</v>
      </c>
      <c r="AT438" s="439">
        <f>日報入力!AY438</f>
        <v>360</v>
      </c>
      <c r="AU438" s="518">
        <f>IF(日報入力!G438,G438*60/E438,"")</f>
        <v>375</v>
      </c>
      <c r="AV438" s="528" t="str">
        <f>IF(日報入力!AT438,日報入力!AT438,"")</f>
        <v/>
      </c>
      <c r="AW438" s="529" t="str">
        <f>IF(日報入力!AT438,AE438/日報入力!AT438,"")</f>
        <v/>
      </c>
      <c r="AX438" s="530">
        <f>IF(1&lt;日報集計!AT438,AT438/(((F438-I438-J438-N438-O438)*60)/(E438)),"")</f>
        <v>0.94426229508196724</v>
      </c>
      <c r="AY438" s="664">
        <f>IF(日報入力!H438,AT438/(((F438-J438)*60)/E438),"")</f>
        <v>0.87272727272727268</v>
      </c>
      <c r="AZ438" s="664">
        <f>IF(日報入力!I438,AT438/((G438*60)/E438),"")</f>
        <v>0.96</v>
      </c>
      <c r="BA438" s="296">
        <f>IF(日報入力!G438,G438/F438,"")</f>
        <v>0.90909090909090906</v>
      </c>
      <c r="BB438" s="386">
        <f t="shared" si="36"/>
        <v>8596.363636363636</v>
      </c>
      <c r="BC438" s="386">
        <f t="shared" si="37"/>
        <v>8596.363636363636</v>
      </c>
      <c r="BD438" s="80">
        <f>日報入力!AU438</f>
        <v>0</v>
      </c>
      <c r="BE438" s="534" t="str">
        <f>IF(日報入力!AV438,日報入力!AV438,"")</f>
        <v/>
      </c>
      <c r="BF438" s="534" t="str">
        <f>IF(日報入力!AW438,日報入力!AW438,"")</f>
        <v/>
      </c>
      <c r="BG438" s="398">
        <f>IF(日報入力!G438,日報入力!K438*日報入力!D438*日報入力!BC438,"")</f>
        <v>4.8000000000000007</v>
      </c>
    </row>
    <row r="439" spans="1:59" ht="20.25" hidden="1" customHeight="1" x14ac:dyDescent="0.15">
      <c r="A439" s="302">
        <v>44452</v>
      </c>
      <c r="B439" s="291">
        <v>24</v>
      </c>
      <c r="C439" s="291">
        <v>9</v>
      </c>
      <c r="D439" s="291">
        <v>516</v>
      </c>
      <c r="E439" s="291">
        <v>48</v>
      </c>
      <c r="F439" s="291">
        <v>465</v>
      </c>
      <c r="G439" s="291">
        <v>405</v>
      </c>
      <c r="H439" s="291">
        <v>465</v>
      </c>
      <c r="I439" s="291">
        <v>10</v>
      </c>
      <c r="J439" s="291"/>
      <c r="K439" s="291"/>
      <c r="L439" s="291">
        <v>40</v>
      </c>
      <c r="M439" s="291"/>
      <c r="N439" s="291"/>
      <c r="O439" s="291">
        <v>10</v>
      </c>
      <c r="P439" s="291"/>
      <c r="Q439" s="291"/>
      <c r="R439" s="291"/>
      <c r="S439" s="291"/>
      <c r="T439" s="291"/>
      <c r="U439" s="291"/>
      <c r="V439" s="378">
        <v>5</v>
      </c>
      <c r="W439" s="291"/>
      <c r="X439" s="291"/>
      <c r="Y439" s="291"/>
      <c r="Z439" s="291"/>
      <c r="AA439" s="291"/>
      <c r="AB439" s="291">
        <v>5</v>
      </c>
      <c r="AC439" s="291"/>
      <c r="AD439" s="291"/>
      <c r="AE439" s="292">
        <v>43</v>
      </c>
      <c r="AF439" s="293" t="s">
        <v>1287</v>
      </c>
      <c r="AG439" s="293">
        <v>5</v>
      </c>
      <c r="AH439" s="293">
        <v>900</v>
      </c>
      <c r="AI439" s="294">
        <v>240</v>
      </c>
      <c r="AJ439" s="294">
        <v>215</v>
      </c>
      <c r="AK439" s="294">
        <v>25</v>
      </c>
      <c r="AL439" s="292">
        <v>38700</v>
      </c>
      <c r="AM439" s="292">
        <v>4500</v>
      </c>
      <c r="AN439" s="68" t="s">
        <v>1490</v>
      </c>
      <c r="AO439" s="68" t="str">
        <f>日報入力!B439</f>
        <v>浅津</v>
      </c>
      <c r="AP439" s="68" t="str">
        <f>IF(日報入力!AQ439,日報入力!BA439,"")</f>
        <v/>
      </c>
      <c r="AQ439" s="68" t="str">
        <f>IF(日報入力!AR439,日報入力!BB439,"")</f>
        <v/>
      </c>
      <c r="AR439" s="68" t="str">
        <f>IF(日報入力!AS439,"N勤","")</f>
        <v/>
      </c>
      <c r="AS439" s="295">
        <f t="shared" si="35"/>
        <v>0.10416666666666667</v>
      </c>
      <c r="AT439" s="439">
        <f>日報入力!AY439</f>
        <v>360</v>
      </c>
      <c r="AU439" s="518">
        <f>IF(日報入力!G439,G439*60/E439,"")</f>
        <v>506.25</v>
      </c>
      <c r="AV439" s="528" t="str">
        <f>IF(日報入力!AT439,日報入力!AT439,"")</f>
        <v/>
      </c>
      <c r="AW439" s="529" t="str">
        <f>IF(日報入力!AT439,AE439/日報入力!AT439,"")</f>
        <v/>
      </c>
      <c r="AX439" s="530">
        <f>IF(1&lt;日報集計!AT439,AT439/(((F439-I439-J439-N439-O439)*60)/(E439)),"")</f>
        <v>0.64719101123595502</v>
      </c>
      <c r="AY439" s="664">
        <f>IF(日報入力!H439,AT439/(((F439-J439)*60)/E439),"")</f>
        <v>0.61935483870967745</v>
      </c>
      <c r="AZ439" s="664">
        <f>IF(日報入力!I439,AT439/((G439*60)/E439),"")</f>
        <v>0.71111111111111114</v>
      </c>
      <c r="BA439" s="296">
        <f>IF(日報入力!G439,G439/F439,"")</f>
        <v>0.87096774193548387</v>
      </c>
      <c r="BB439" s="386">
        <f t="shared" si="36"/>
        <v>4993.5483870967737</v>
      </c>
      <c r="BC439" s="386">
        <f t="shared" si="37"/>
        <v>4993.5483870967737</v>
      </c>
      <c r="BD439" s="80">
        <f>日報入力!AU439</f>
        <v>0</v>
      </c>
      <c r="BE439" s="534" t="str">
        <f>IF(日報入力!AV439,日報入力!AV439,"")</f>
        <v/>
      </c>
      <c r="BF439" s="534" t="str">
        <f>IF(日報入力!AW439,日報入力!AW439,"")</f>
        <v/>
      </c>
      <c r="BG439" s="398">
        <f>IF(日報入力!G439,日報入力!K439*日報入力!D439*日報入力!BC439,"")</f>
        <v>4.8000000000000007</v>
      </c>
    </row>
    <row r="440" spans="1:59" ht="20.25" hidden="1" customHeight="1" x14ac:dyDescent="0.15">
      <c r="A440" s="302">
        <v>44452</v>
      </c>
      <c r="B440" s="291">
        <v>29</v>
      </c>
      <c r="C440" s="291">
        <v>17</v>
      </c>
      <c r="D440" s="291">
        <v>595</v>
      </c>
      <c r="E440" s="291">
        <v>120</v>
      </c>
      <c r="F440" s="291">
        <v>395</v>
      </c>
      <c r="G440" s="291">
        <v>385</v>
      </c>
      <c r="H440" s="291">
        <v>395</v>
      </c>
      <c r="I440" s="291"/>
      <c r="J440" s="291"/>
      <c r="K440" s="291"/>
      <c r="L440" s="291"/>
      <c r="M440" s="291"/>
      <c r="N440" s="291"/>
      <c r="O440" s="291"/>
      <c r="P440" s="291"/>
      <c r="Q440" s="291"/>
      <c r="R440" s="291"/>
      <c r="S440" s="291"/>
      <c r="T440" s="291">
        <v>10</v>
      </c>
      <c r="U440" s="291"/>
      <c r="V440" s="378">
        <v>0</v>
      </c>
      <c r="W440" s="291"/>
      <c r="X440" s="291"/>
      <c r="Y440" s="291"/>
      <c r="Z440" s="291"/>
      <c r="AA440" s="291"/>
      <c r="AB440" s="291"/>
      <c r="AC440" s="291"/>
      <c r="AD440" s="291"/>
      <c r="AE440" s="292">
        <v>120</v>
      </c>
      <c r="AF440" s="293" t="s">
        <v>2147</v>
      </c>
      <c r="AG440" s="293">
        <v>4.5999999999999996</v>
      </c>
      <c r="AH440" s="293">
        <v>532.1</v>
      </c>
      <c r="AI440" s="294">
        <v>552</v>
      </c>
      <c r="AJ440" s="294">
        <v>552</v>
      </c>
      <c r="AK440" s="294">
        <v>0</v>
      </c>
      <c r="AL440" s="292">
        <v>63852</v>
      </c>
      <c r="AM440" s="292">
        <v>0</v>
      </c>
      <c r="AN440" s="68" t="s">
        <v>2003</v>
      </c>
      <c r="AO440" s="68" t="str">
        <f>日報入力!B440</f>
        <v>清水</v>
      </c>
      <c r="AP440" s="68" t="str">
        <f>IF(日報入力!AQ440,日報入力!BA440,"")</f>
        <v/>
      </c>
      <c r="AQ440" s="68" t="str">
        <f>IF(日報入力!AR440,日報入力!BB440,"")</f>
        <v/>
      </c>
      <c r="AR440" s="68" t="str">
        <f>IF(日報入力!AS440,"N勤","")</f>
        <v/>
      </c>
      <c r="AS440" s="295">
        <f t="shared" si="35"/>
        <v>0</v>
      </c>
      <c r="AT440" s="439">
        <f>日報入力!AY440</f>
        <v>185</v>
      </c>
      <c r="AU440" s="518">
        <f>IF(日報入力!G440,G440*60/E440,"")</f>
        <v>192.5</v>
      </c>
      <c r="AV440" s="528" t="str">
        <f>IF(日報入力!AT440,日報入力!AT440,"")</f>
        <v/>
      </c>
      <c r="AW440" s="529" t="str">
        <f>IF(日報入力!AT440,AE440/日報入力!AT440,"")</f>
        <v/>
      </c>
      <c r="AX440" s="530">
        <f>IF(1&lt;日報集計!AT440,AT440/(((F440-I440-J440-N440-O440)*60)/(E440)),"")</f>
        <v>0.93670886075949367</v>
      </c>
      <c r="AY440" s="664">
        <f>IF(日報入力!H440,AT440/(((F440-J440)*60)/E440),"")</f>
        <v>0.93670886075949367</v>
      </c>
      <c r="AZ440" s="664">
        <f>IF(日報入力!I440,AT440/((G440*60)/E440),"")</f>
        <v>0.96103896103896103</v>
      </c>
      <c r="BA440" s="296">
        <f>IF(日報入力!G440,G440/F440,"")</f>
        <v>0.97468354430379744</v>
      </c>
      <c r="BB440" s="386">
        <f t="shared" si="36"/>
        <v>9699.0379746835442</v>
      </c>
      <c r="BC440" s="386">
        <f t="shared" si="37"/>
        <v>9699.0379746835442</v>
      </c>
      <c r="BD440" s="80">
        <f>日報入力!AU440</f>
        <v>0</v>
      </c>
      <c r="BE440" s="534" t="str">
        <f>IF(日報入力!AV440,日報入力!AV440,"")</f>
        <v/>
      </c>
      <c r="BF440" s="534" t="str">
        <f>IF(日報入力!AW440,日報入力!AW440,"")</f>
        <v/>
      </c>
      <c r="BG440" s="398">
        <f>IF(日報入力!G440,日報入力!K440*日報入力!D440*日報入力!BC440,"")</f>
        <v>0</v>
      </c>
    </row>
    <row r="441" spans="1:59" ht="20.25" hidden="1" customHeight="1" x14ac:dyDescent="0.15">
      <c r="A441" s="302">
        <v>44452</v>
      </c>
      <c r="B441" s="291">
        <v>29</v>
      </c>
      <c r="C441" s="291">
        <v>17</v>
      </c>
      <c r="D441" s="291">
        <v>599</v>
      </c>
      <c r="E441" s="291">
        <v>0</v>
      </c>
      <c r="F441" s="291">
        <v>30</v>
      </c>
      <c r="G441" s="291">
        <v>0</v>
      </c>
      <c r="H441" s="291">
        <v>30</v>
      </c>
      <c r="I441" s="291"/>
      <c r="J441" s="291">
        <v>30</v>
      </c>
      <c r="K441" s="291"/>
      <c r="L441" s="291"/>
      <c r="M441" s="291"/>
      <c r="N441" s="291"/>
      <c r="O441" s="291"/>
      <c r="P441" s="291"/>
      <c r="Q441" s="291"/>
      <c r="R441" s="291"/>
      <c r="S441" s="291"/>
      <c r="T441" s="291"/>
      <c r="U441" s="291"/>
      <c r="V441" s="378">
        <v>0</v>
      </c>
      <c r="W441" s="291"/>
      <c r="X441" s="291"/>
      <c r="Y441" s="291"/>
      <c r="Z441" s="291"/>
      <c r="AA441" s="291"/>
      <c r="AB441" s="291"/>
      <c r="AC441" s="291"/>
      <c r="AD441" s="291"/>
      <c r="AE441" s="292">
        <v>0</v>
      </c>
      <c r="AF441" s="293" t="s">
        <v>961</v>
      </c>
      <c r="AG441" s="293">
        <v>14.5</v>
      </c>
      <c r="AH441" s="293">
        <v>981</v>
      </c>
      <c r="AI441" s="294">
        <v>0</v>
      </c>
      <c r="AJ441" s="294">
        <v>0</v>
      </c>
      <c r="AK441" s="294">
        <v>0</v>
      </c>
      <c r="AL441" s="292">
        <v>0</v>
      </c>
      <c r="AM441" s="292">
        <v>0</v>
      </c>
      <c r="AN441" s="68" t="s">
        <v>2023</v>
      </c>
      <c r="AO441" s="68" t="str">
        <f>日報入力!B441</f>
        <v>清水</v>
      </c>
      <c r="AP441" s="68" t="str">
        <f>IF(日報入力!AQ441,日報入力!BA441,"")</f>
        <v/>
      </c>
      <c r="AQ441" s="68" t="str">
        <f>IF(日報入力!AR441,日報入力!BB441,"")</f>
        <v/>
      </c>
      <c r="AR441" s="68" t="str">
        <f>IF(日報入力!AS441,"N勤","")</f>
        <v/>
      </c>
      <c r="AS441" s="295" t="e">
        <f t="shared" si="35"/>
        <v>#DIV/0!</v>
      </c>
      <c r="AT441" s="439">
        <f>日報入力!AY441</f>
        <v>240</v>
      </c>
      <c r="AU441" s="518" t="e">
        <f>IF(日報入力!G441,G441*60/E441,"")</f>
        <v>#DIV/0!</v>
      </c>
      <c r="AV441" s="528" t="str">
        <f>IF(日報入力!AT441,日報入力!AT441,"")</f>
        <v/>
      </c>
      <c r="AW441" s="529" t="str">
        <f>IF(日報入力!AT441,AE441/日報入力!AT441,"")</f>
        <v/>
      </c>
      <c r="AX441" s="530" t="e">
        <f>IF(1&lt;日報集計!AT441,AT441/(((F441-I441-J441-N441-O441)*60)/(E441)),"")</f>
        <v>#DIV/0!</v>
      </c>
      <c r="AY441" s="664" t="e">
        <f>IF(日報入力!H441,AT441/(((F441-J441)*60)/E441),"")</f>
        <v>#DIV/0!</v>
      </c>
      <c r="AZ441" s="664" t="e">
        <f>IF(日報入力!I441,AT441/((G441*60)/E441),"")</f>
        <v>#DIV/0!</v>
      </c>
      <c r="BA441" s="296">
        <f>IF(日報入力!G441,G441/F441,"")</f>
        <v>0</v>
      </c>
      <c r="BB441" s="386">
        <f t="shared" si="36"/>
        <v>0</v>
      </c>
      <c r="BC441" s="386">
        <f t="shared" si="37"/>
        <v>0</v>
      </c>
      <c r="BD441" s="80">
        <f>日報入力!AU441</f>
        <v>0</v>
      </c>
      <c r="BE441" s="534" t="str">
        <f>IF(日報入力!AV441,日報入力!AV441,"")</f>
        <v/>
      </c>
      <c r="BF441" s="534" t="str">
        <f>IF(日報入力!AW441,日報入力!AW441,"")</f>
        <v/>
      </c>
      <c r="BG441" s="398">
        <f>IF(日報入力!G441,日報入力!K441*日報入力!D441*日報入力!BC441,"")</f>
        <v>0</v>
      </c>
    </row>
    <row r="442" spans="1:59" ht="20.25" hidden="1" customHeight="1" x14ac:dyDescent="0.15">
      <c r="A442" s="302">
        <v>44452</v>
      </c>
      <c r="B442" s="291">
        <v>29</v>
      </c>
      <c r="C442" s="291">
        <v>21</v>
      </c>
      <c r="D442" s="291">
        <v>599</v>
      </c>
      <c r="E442" s="291">
        <v>19</v>
      </c>
      <c r="F442" s="291">
        <v>120</v>
      </c>
      <c r="G442" s="291">
        <v>120</v>
      </c>
      <c r="H442" s="291">
        <v>120</v>
      </c>
      <c r="I442" s="291"/>
      <c r="J442" s="291"/>
      <c r="K442" s="291"/>
      <c r="L442" s="291"/>
      <c r="M442" s="291"/>
      <c r="N442" s="291"/>
      <c r="O442" s="291"/>
      <c r="P442" s="291"/>
      <c r="Q442" s="291"/>
      <c r="R442" s="291"/>
      <c r="S442" s="291"/>
      <c r="T442" s="291"/>
      <c r="U442" s="291"/>
      <c r="V442" s="378">
        <v>3</v>
      </c>
      <c r="W442" s="291"/>
      <c r="X442" s="291"/>
      <c r="Y442" s="291"/>
      <c r="Z442" s="291"/>
      <c r="AA442" s="291"/>
      <c r="AB442" s="291"/>
      <c r="AC442" s="291"/>
      <c r="AD442" s="291">
        <v>3</v>
      </c>
      <c r="AE442" s="292">
        <v>16</v>
      </c>
      <c r="AF442" s="293" t="s">
        <v>961</v>
      </c>
      <c r="AG442" s="293">
        <v>14.5</v>
      </c>
      <c r="AH442" s="293">
        <v>981</v>
      </c>
      <c r="AI442" s="294">
        <v>275.5</v>
      </c>
      <c r="AJ442" s="294">
        <v>232</v>
      </c>
      <c r="AK442" s="294">
        <v>43.5</v>
      </c>
      <c r="AL442" s="292">
        <v>15696</v>
      </c>
      <c r="AM442" s="292">
        <v>2943</v>
      </c>
      <c r="AN442" s="68" t="s">
        <v>2023</v>
      </c>
      <c r="AO442" s="68" t="str">
        <f>日報入力!B442</f>
        <v>飯塚</v>
      </c>
      <c r="AP442" s="68" t="str">
        <f>IF(日報入力!AQ442,日報入力!BA442,"")</f>
        <v/>
      </c>
      <c r="AQ442" s="68" t="str">
        <f>IF(日報入力!AR442,日報入力!BB442,"")</f>
        <v/>
      </c>
      <c r="AR442" s="68" t="str">
        <f>IF(日報入力!AS442,"N勤","")</f>
        <v>N勤</v>
      </c>
      <c r="AS442" s="295">
        <f t="shared" si="35"/>
        <v>0.15789473684210525</v>
      </c>
      <c r="AT442" s="439">
        <f>日報入力!AY442</f>
        <v>240</v>
      </c>
      <c r="AU442" s="518">
        <f>IF(日報入力!G442,G442*60/E442,"")</f>
        <v>378.94736842105266</v>
      </c>
      <c r="AV442" s="528" t="str">
        <f>IF(日報入力!AT442,日報入力!AT442,"")</f>
        <v/>
      </c>
      <c r="AW442" s="529" t="str">
        <f>IF(日報入力!AT442,AE442/日報入力!AT442,"")</f>
        <v/>
      </c>
      <c r="AX442" s="530">
        <f>IF(1&lt;日報集計!AT442,AT442/(((F442-I442-J442-N442-O442)*60)/(E442)),"")</f>
        <v>0.6333333333333333</v>
      </c>
      <c r="AY442" s="664">
        <f>IF(日報入力!H442,AT442/(((F442-J442)*60)/E442),"")</f>
        <v>0.6333333333333333</v>
      </c>
      <c r="AZ442" s="664">
        <f>IF(日報入力!I442,AT442/((G442*60)/E442),"")</f>
        <v>0.6333333333333333</v>
      </c>
      <c r="BA442" s="296">
        <f>IF(日報入力!G442,G442/F442,"")</f>
        <v>1</v>
      </c>
      <c r="BB442" s="386">
        <f t="shared" si="36"/>
        <v>7848.0000000000009</v>
      </c>
      <c r="BC442" s="386">
        <f t="shared" si="37"/>
        <v>7848.0000000000009</v>
      </c>
      <c r="BD442" s="80">
        <f>日報入力!AU442</f>
        <v>0</v>
      </c>
      <c r="BE442" s="534" t="str">
        <f>IF(日報入力!AV442,日報入力!AV442,"")</f>
        <v/>
      </c>
      <c r="BF442" s="534" t="str">
        <f>IF(日報入力!AW442,日報入力!AW442,"")</f>
        <v/>
      </c>
      <c r="BG442" s="398">
        <f>IF(日報入力!G442,日報入力!K442*日報入力!D442*日報入力!BC442,"")</f>
        <v>0</v>
      </c>
    </row>
    <row r="443" spans="1:59" ht="20.25" hidden="1" customHeight="1" x14ac:dyDescent="0.15">
      <c r="A443" s="302">
        <v>44452</v>
      </c>
      <c r="B443" s="291">
        <v>29</v>
      </c>
      <c r="C443" s="291">
        <v>21</v>
      </c>
      <c r="D443" s="291">
        <v>607</v>
      </c>
      <c r="E443" s="291">
        <v>0</v>
      </c>
      <c r="F443" s="291">
        <v>30</v>
      </c>
      <c r="G443" s="291">
        <v>0</v>
      </c>
      <c r="H443" s="291">
        <v>30</v>
      </c>
      <c r="I443" s="291"/>
      <c r="J443" s="291">
        <v>30</v>
      </c>
      <c r="K443" s="291"/>
      <c r="L443" s="291"/>
      <c r="M443" s="291"/>
      <c r="N443" s="291"/>
      <c r="O443" s="291"/>
      <c r="P443" s="291"/>
      <c r="Q443" s="291"/>
      <c r="R443" s="291"/>
      <c r="S443" s="291"/>
      <c r="T443" s="291"/>
      <c r="U443" s="291"/>
      <c r="V443" s="378">
        <v>0</v>
      </c>
      <c r="W443" s="291"/>
      <c r="X443" s="291"/>
      <c r="Y443" s="291"/>
      <c r="Z443" s="291"/>
      <c r="AA443" s="291"/>
      <c r="AB443" s="291"/>
      <c r="AC443" s="291"/>
      <c r="AD443" s="291"/>
      <c r="AE443" s="292">
        <v>0</v>
      </c>
      <c r="AF443" s="293" t="s">
        <v>2147</v>
      </c>
      <c r="AG443" s="293">
        <v>18.48</v>
      </c>
      <c r="AH443" s="293">
        <v>1161</v>
      </c>
      <c r="AI443" s="294">
        <v>0</v>
      </c>
      <c r="AJ443" s="294">
        <v>0</v>
      </c>
      <c r="AK443" s="294">
        <v>0</v>
      </c>
      <c r="AL443" s="292">
        <v>0</v>
      </c>
      <c r="AM443" s="292">
        <v>0</v>
      </c>
      <c r="AN443" s="68" t="s">
        <v>1921</v>
      </c>
      <c r="AO443" s="68" t="str">
        <f>日報入力!B443</f>
        <v>飯塚</v>
      </c>
      <c r="AP443" s="68" t="str">
        <f>IF(日報入力!AQ443,日報入力!BA443,"")</f>
        <v/>
      </c>
      <c r="AQ443" s="68" t="str">
        <f>IF(日報入力!AR443,日報入力!BB443,"")</f>
        <v/>
      </c>
      <c r="AR443" s="68" t="str">
        <f>IF(日報入力!AS443,"N勤","")</f>
        <v>N勤</v>
      </c>
      <c r="AS443" s="295" t="e">
        <f t="shared" si="35"/>
        <v>#DIV/0!</v>
      </c>
      <c r="AT443" s="439">
        <f>日報入力!AY443</f>
        <v>240</v>
      </c>
      <c r="AU443" s="518" t="e">
        <f>IF(日報入力!G443,G443*60/E443,"")</f>
        <v>#DIV/0!</v>
      </c>
      <c r="AV443" s="528" t="str">
        <f>IF(日報入力!AT443,日報入力!AT443,"")</f>
        <v/>
      </c>
      <c r="AW443" s="529" t="str">
        <f>IF(日報入力!AT443,AE443/日報入力!AT443,"")</f>
        <v/>
      </c>
      <c r="AX443" s="530" t="e">
        <f>IF(1&lt;日報集計!AT443,AT443/(((F443-I443-J443-N443-O443)*60)/(E443)),"")</f>
        <v>#DIV/0!</v>
      </c>
      <c r="AY443" s="664" t="e">
        <f>IF(日報入力!H443,AT443/(((F443-J443)*60)/E443),"")</f>
        <v>#DIV/0!</v>
      </c>
      <c r="AZ443" s="664" t="e">
        <f>IF(日報入力!I443,AT443/((G443*60)/E443),"")</f>
        <v>#DIV/0!</v>
      </c>
      <c r="BA443" s="296">
        <f>IF(日報入力!G443,G443/F443,"")</f>
        <v>0</v>
      </c>
      <c r="BB443" s="386">
        <f t="shared" si="36"/>
        <v>0</v>
      </c>
      <c r="BC443" s="386">
        <f t="shared" si="37"/>
        <v>0</v>
      </c>
      <c r="BD443" s="80">
        <f>日報入力!AU443</f>
        <v>0</v>
      </c>
      <c r="BE443" s="534" t="str">
        <f>IF(日報入力!AV443,日報入力!AV443,"")</f>
        <v/>
      </c>
      <c r="BF443" s="534" t="str">
        <f>IF(日報入力!AW443,日報入力!AW443,"")</f>
        <v/>
      </c>
      <c r="BG443" s="398">
        <f>IF(日報入力!G443,日報入力!K443*日報入力!D443*日報入力!BC443,"")</f>
        <v>0</v>
      </c>
    </row>
    <row r="444" spans="1:59" ht="20.25" hidden="1" customHeight="1" x14ac:dyDescent="0.15">
      <c r="A444" s="302">
        <v>44452</v>
      </c>
      <c r="B444" s="291">
        <v>34</v>
      </c>
      <c r="C444" s="291">
        <v>82</v>
      </c>
      <c r="D444" s="291">
        <v>3041</v>
      </c>
      <c r="E444" s="291">
        <v>246</v>
      </c>
      <c r="F444" s="291">
        <v>465</v>
      </c>
      <c r="G444" s="291">
        <v>410</v>
      </c>
      <c r="H444" s="291">
        <v>372</v>
      </c>
      <c r="I444" s="291">
        <v>10</v>
      </c>
      <c r="J444" s="291"/>
      <c r="K444" s="291"/>
      <c r="L444" s="291">
        <v>30</v>
      </c>
      <c r="M444" s="291"/>
      <c r="N444" s="291"/>
      <c r="O444" s="291">
        <v>15</v>
      </c>
      <c r="P444" s="291"/>
      <c r="Q444" s="291"/>
      <c r="R444" s="291"/>
      <c r="S444" s="291"/>
      <c r="T444" s="291"/>
      <c r="U444" s="291"/>
      <c r="V444" s="378">
        <v>0</v>
      </c>
      <c r="W444" s="291"/>
      <c r="X444" s="291"/>
      <c r="Y444" s="291"/>
      <c r="Z444" s="291"/>
      <c r="AA444" s="291"/>
      <c r="AB444" s="291"/>
      <c r="AC444" s="291"/>
      <c r="AD444" s="291"/>
      <c r="AE444" s="292">
        <v>246</v>
      </c>
      <c r="AF444" s="293" t="s">
        <v>134</v>
      </c>
      <c r="AG444" s="293">
        <v>1.9</v>
      </c>
      <c r="AH444" s="293">
        <v>123.19999999999999</v>
      </c>
      <c r="AI444" s="294">
        <v>467.4</v>
      </c>
      <c r="AJ444" s="294">
        <v>467.4</v>
      </c>
      <c r="AK444" s="294">
        <v>0</v>
      </c>
      <c r="AL444" s="292">
        <v>30307.199999999997</v>
      </c>
      <c r="AM444" s="292">
        <v>0</v>
      </c>
      <c r="AN444" s="68" t="s">
        <v>1926</v>
      </c>
      <c r="AO444" s="68" t="str">
        <f>日報入力!B444</f>
        <v>竹中</v>
      </c>
      <c r="AP444" s="68" t="str">
        <f>IF(日報入力!AQ444,日報入力!BA444,"")</f>
        <v/>
      </c>
      <c r="AQ444" s="68" t="str">
        <f>IF(日報入力!AR444,日報入力!BB444,"")</f>
        <v/>
      </c>
      <c r="AR444" s="68" t="str">
        <f>IF(日報入力!AS444,"N勤","")</f>
        <v>N勤</v>
      </c>
      <c r="AS444" s="295">
        <f t="shared" si="35"/>
        <v>0</v>
      </c>
      <c r="AT444" s="439">
        <f>日報入力!AY444</f>
        <v>100</v>
      </c>
      <c r="AU444" s="518">
        <f>IF(日報入力!G444,G444*60/E444,"")</f>
        <v>100</v>
      </c>
      <c r="AV444" s="528" t="str">
        <f>IF(日報入力!AT444,日報入力!AT444,"")</f>
        <v/>
      </c>
      <c r="AW444" s="529" t="str">
        <f>IF(日報入力!AT444,AE444/日報入力!AT444,"")</f>
        <v/>
      </c>
      <c r="AX444" s="530">
        <f>IF(1&lt;日報集計!AT444,AT444/(((F444-I444-J444-N444-O444)*60)/(E444)),"")</f>
        <v>0.93181818181818188</v>
      </c>
      <c r="AY444" s="664">
        <f>IF(日報入力!H444,AT444/(((F444-J444)*60)/E444),"")</f>
        <v>0.88172043010752688</v>
      </c>
      <c r="AZ444" s="664">
        <f>IF(日報入力!I444,AT444/((G444*60)/E444),"")</f>
        <v>1</v>
      </c>
      <c r="BA444" s="296">
        <f>IF(日報入力!G444,G444/F444,"")</f>
        <v>0.88172043010752688</v>
      </c>
      <c r="BB444" s="386">
        <f t="shared" si="36"/>
        <v>3910.6064516129031</v>
      </c>
      <c r="BC444" s="386">
        <f t="shared" si="37"/>
        <v>4888.2580645161288</v>
      </c>
      <c r="BD444" s="80" t="str">
        <f>日報入力!AU444</f>
        <v>アタッチメント</v>
      </c>
      <c r="BE444" s="534" t="str">
        <f>IF(日報入力!AV444,日報入力!AV444,"")</f>
        <v/>
      </c>
      <c r="BF444" s="534" t="str">
        <f>IF(日報入力!AW444,日報入力!AW444,"")</f>
        <v/>
      </c>
      <c r="BG444" s="398">
        <f>IF(日報入力!G444,日報入力!K444*日報入力!D444*日報入力!BC444,"")</f>
        <v>12.3</v>
      </c>
    </row>
    <row r="445" spans="1:59" ht="20.25" hidden="1" customHeight="1" x14ac:dyDescent="0.15">
      <c r="A445" s="302">
        <v>44452</v>
      </c>
      <c r="B445" s="291">
        <v>35</v>
      </c>
      <c r="C445" s="291">
        <v>82</v>
      </c>
      <c r="D445" s="291">
        <v>3040</v>
      </c>
      <c r="E445" s="291">
        <v>20</v>
      </c>
      <c r="F445" s="291">
        <v>225</v>
      </c>
      <c r="G445" s="291">
        <v>210</v>
      </c>
      <c r="H445" s="291">
        <v>112.5</v>
      </c>
      <c r="I445" s="291"/>
      <c r="J445" s="291"/>
      <c r="K445" s="291"/>
      <c r="L445" s="291"/>
      <c r="M445" s="291"/>
      <c r="N445" s="291"/>
      <c r="O445" s="291">
        <v>15</v>
      </c>
      <c r="P445" s="291"/>
      <c r="Q445" s="291"/>
      <c r="R445" s="291"/>
      <c r="S445" s="291"/>
      <c r="T445" s="291"/>
      <c r="U445" s="291"/>
      <c r="V445" s="378">
        <v>0</v>
      </c>
      <c r="W445" s="291"/>
      <c r="X445" s="291"/>
      <c r="Y445" s="291"/>
      <c r="Z445" s="291"/>
      <c r="AA445" s="291"/>
      <c r="AB445" s="291"/>
      <c r="AC445" s="291"/>
      <c r="AD445" s="291"/>
      <c r="AE445" s="292">
        <v>20</v>
      </c>
      <c r="AF445" s="293" t="s">
        <v>1372</v>
      </c>
      <c r="AG445" s="293">
        <v>20.96</v>
      </c>
      <c r="AH445" s="293">
        <v>1100</v>
      </c>
      <c r="AI445" s="294">
        <v>419.20000000000005</v>
      </c>
      <c r="AJ445" s="294">
        <v>419.20000000000005</v>
      </c>
      <c r="AK445" s="294">
        <v>0</v>
      </c>
      <c r="AL445" s="292">
        <v>22000</v>
      </c>
      <c r="AM445" s="292">
        <v>0</v>
      </c>
      <c r="AN445" s="68" t="s">
        <v>1656</v>
      </c>
      <c r="AO445" s="68" t="str">
        <f>日報入力!B445</f>
        <v>竹中</v>
      </c>
      <c r="AP445" s="68" t="str">
        <f>IF(日報入力!AQ445,日報入力!BA445,"")</f>
        <v/>
      </c>
      <c r="AQ445" s="68" t="str">
        <f>IF(日報入力!AR445,日報入力!BB445,"")</f>
        <v/>
      </c>
      <c r="AR445" s="68" t="str">
        <f>IF(日報入力!AS445,"N勤","")</f>
        <v>N勤</v>
      </c>
      <c r="AS445" s="295">
        <f t="shared" si="35"/>
        <v>0</v>
      </c>
      <c r="AT445" s="439">
        <f>日報入力!AY445</f>
        <v>600</v>
      </c>
      <c r="AU445" s="518">
        <f>IF(日報入力!G445,G445*60/E445,"")</f>
        <v>630</v>
      </c>
      <c r="AV445" s="528" t="str">
        <f>IF(日報入力!AT445,日報入力!AT445,"")</f>
        <v/>
      </c>
      <c r="AW445" s="529" t="str">
        <f>IF(日報入力!AT445,AE445/日報入力!AT445,"")</f>
        <v/>
      </c>
      <c r="AX445" s="530">
        <f>IF(1&lt;日報集計!AT445,AT445/(((F445-I445-J445-N445-O445)*60)/(E445)),"")</f>
        <v>0.95238095238095233</v>
      </c>
      <c r="AY445" s="664">
        <f>IF(日報入力!H445,AT445/(((F445-J445)*60)/E445),"")</f>
        <v>0.88888888888888884</v>
      </c>
      <c r="AZ445" s="664">
        <f>IF(日報入力!I445,AT445/((G445*60)/E445),"")</f>
        <v>0.95238095238095233</v>
      </c>
      <c r="BA445" s="296">
        <f>IF(日報入力!G445,G445/F445,"")</f>
        <v>0.93333333333333335</v>
      </c>
      <c r="BB445" s="386">
        <f t="shared" si="36"/>
        <v>5866.6666666666661</v>
      </c>
      <c r="BC445" s="386">
        <f t="shared" si="37"/>
        <v>11733.333333333332</v>
      </c>
      <c r="BD445" s="80">
        <f>日報入力!AU445</f>
        <v>0</v>
      </c>
      <c r="BE445" s="534" t="str">
        <f>IF(日報入力!AV445,日報入力!AV445,"")</f>
        <v/>
      </c>
      <c r="BF445" s="534" t="str">
        <f>IF(日報入力!AW445,日報入力!AW445,"")</f>
        <v/>
      </c>
      <c r="BG445" s="398">
        <f>IF(日報入力!G445,日報入力!K445*日報入力!D445*日報入力!BC445,"")</f>
        <v>0</v>
      </c>
    </row>
    <row r="446" spans="1:59" ht="20.25" hidden="1" customHeight="1" x14ac:dyDescent="0.15">
      <c r="A446" s="302">
        <v>44452</v>
      </c>
      <c r="B446" s="291">
        <v>997</v>
      </c>
      <c r="C446" s="291">
        <v>1</v>
      </c>
      <c r="D446" s="291">
        <v>916</v>
      </c>
      <c r="E446" s="291">
        <v>12</v>
      </c>
      <c r="F446" s="291">
        <v>40</v>
      </c>
      <c r="G446" s="291">
        <v>40</v>
      </c>
      <c r="H446" s="291">
        <v>40</v>
      </c>
      <c r="I446" s="291"/>
      <c r="J446" s="291"/>
      <c r="K446" s="291"/>
      <c r="L446" s="291"/>
      <c r="M446" s="291"/>
      <c r="N446" s="291"/>
      <c r="O446" s="291"/>
      <c r="P446" s="291"/>
      <c r="Q446" s="291"/>
      <c r="R446" s="291"/>
      <c r="S446" s="291"/>
      <c r="T446" s="291"/>
      <c r="U446" s="291"/>
      <c r="V446" s="378">
        <v>0</v>
      </c>
      <c r="W446" s="291"/>
      <c r="X446" s="291"/>
      <c r="Y446" s="291"/>
      <c r="Z446" s="291"/>
      <c r="AA446" s="291"/>
      <c r="AB446" s="291"/>
      <c r="AC446" s="291"/>
      <c r="AD446" s="291"/>
      <c r="AE446" s="292">
        <v>12</v>
      </c>
      <c r="AF446" s="293">
        <v>0</v>
      </c>
      <c r="AG446" s="293">
        <v>0</v>
      </c>
      <c r="AH446" s="293">
        <v>330</v>
      </c>
      <c r="AI446" s="294">
        <v>0</v>
      </c>
      <c r="AJ446" s="294">
        <v>0</v>
      </c>
      <c r="AK446" s="294">
        <v>0</v>
      </c>
      <c r="AL446" s="292">
        <v>3960</v>
      </c>
      <c r="AM446" s="292">
        <v>0</v>
      </c>
      <c r="AN446" s="68" t="s">
        <v>1500</v>
      </c>
      <c r="AO446" s="68" t="str">
        <f>日報入力!B446</f>
        <v>吉田</v>
      </c>
      <c r="AP446" s="68" t="str">
        <f>IF(日報入力!AQ446,日報入力!BA446,"")</f>
        <v/>
      </c>
      <c r="AQ446" s="68" t="str">
        <f>IF(日報入力!AR446,日報入力!BB446,"")</f>
        <v/>
      </c>
      <c r="AR446" s="68" t="str">
        <f>IF(日報入力!AS446,"N勤","")</f>
        <v/>
      </c>
      <c r="AS446" s="295">
        <f t="shared" si="35"/>
        <v>0</v>
      </c>
      <c r="AT446" s="439">
        <f>日報入力!AY446</f>
        <v>180</v>
      </c>
      <c r="AU446" s="518">
        <f>IF(日報入力!G446,G446*60/E446,"")</f>
        <v>200</v>
      </c>
      <c r="AV446" s="528" t="str">
        <f>IF(日報入力!AT446,日報入力!AT446,"")</f>
        <v/>
      </c>
      <c r="AW446" s="529" t="str">
        <f>IF(日報入力!AT446,AE446/日報入力!AT446,"")</f>
        <v/>
      </c>
      <c r="AX446" s="530">
        <f>IF(1&lt;日報集計!AT446,AT446/(((F446-I446-J446-N446-O446)*60)/(E446)),"")</f>
        <v>0.9</v>
      </c>
      <c r="AY446" s="664">
        <f>IF(日報入力!H446,AT446/(((F446-J446)*60)/E446),"")</f>
        <v>0.9</v>
      </c>
      <c r="AZ446" s="664">
        <f>IF(日報入力!I446,AT446/((G446*60)/E446),"")</f>
        <v>0.9</v>
      </c>
      <c r="BA446" s="296">
        <f>IF(日報入力!G446,G446/F446,"")</f>
        <v>1</v>
      </c>
      <c r="BB446" s="386">
        <f t="shared" si="36"/>
        <v>5940</v>
      </c>
      <c r="BC446" s="386">
        <f t="shared" si="37"/>
        <v>5940</v>
      </c>
      <c r="BD446" s="80">
        <f>日報入力!AU446</f>
        <v>0</v>
      </c>
      <c r="BE446" s="534" t="str">
        <f>IF(日報入力!AV446,日報入力!AV446,"")</f>
        <v/>
      </c>
      <c r="BF446" s="534" t="str">
        <f>IF(日報入力!AW446,日報入力!AW446,"")</f>
        <v/>
      </c>
      <c r="BG446" s="398">
        <f>IF(日報入力!G446,日報入力!K446*日報入力!D446*日報入力!BC446,"")</f>
        <v>0</v>
      </c>
    </row>
    <row r="447" spans="1:59" ht="20.25" hidden="1" customHeight="1" x14ac:dyDescent="0.15">
      <c r="A447" s="302">
        <v>44452</v>
      </c>
      <c r="B447" s="291">
        <v>997</v>
      </c>
      <c r="C447" s="291">
        <v>1</v>
      </c>
      <c r="D447" s="291">
        <v>991</v>
      </c>
      <c r="E447" s="291">
        <v>0</v>
      </c>
      <c r="F447" s="291">
        <v>140</v>
      </c>
      <c r="G447" s="291">
        <v>140</v>
      </c>
      <c r="H447" s="291">
        <v>140</v>
      </c>
      <c r="I447" s="291"/>
      <c r="J447" s="291"/>
      <c r="K447" s="291"/>
      <c r="L447" s="291"/>
      <c r="M447" s="291"/>
      <c r="N447" s="291"/>
      <c r="O447" s="291"/>
      <c r="P447" s="291"/>
      <c r="Q447" s="291"/>
      <c r="R447" s="291"/>
      <c r="S447" s="291"/>
      <c r="T447" s="291"/>
      <c r="U447" s="291"/>
      <c r="V447" s="378">
        <v>0</v>
      </c>
      <c r="W447" s="291"/>
      <c r="X447" s="291"/>
      <c r="Y447" s="291"/>
      <c r="Z447" s="291"/>
      <c r="AA447" s="291"/>
      <c r="AB447" s="291"/>
      <c r="AC447" s="291"/>
      <c r="AD447" s="291"/>
      <c r="AE447" s="292">
        <v>0</v>
      </c>
      <c r="AF447" s="293">
        <v>0</v>
      </c>
      <c r="AG447" s="293">
        <v>0</v>
      </c>
      <c r="AH447" s="293">
        <v>0</v>
      </c>
      <c r="AI447" s="294">
        <v>0</v>
      </c>
      <c r="AJ447" s="294">
        <v>0</v>
      </c>
      <c r="AK447" s="294">
        <v>0</v>
      </c>
      <c r="AL447" s="292">
        <v>0</v>
      </c>
      <c r="AM447" s="292">
        <v>0</v>
      </c>
      <c r="AN447" s="68" t="s">
        <v>1475</v>
      </c>
      <c r="AO447" s="68" t="str">
        <f>日報入力!B447</f>
        <v>吉田</v>
      </c>
      <c r="AP447" s="68" t="str">
        <f>IF(日報入力!AQ447,日報入力!BA447,"")</f>
        <v/>
      </c>
      <c r="AQ447" s="68" t="str">
        <f>IF(日報入力!AR447,日報入力!BB447,"")</f>
        <v/>
      </c>
      <c r="AR447" s="68" t="str">
        <f>IF(日報入力!AS447,"N勤","")</f>
        <v/>
      </c>
      <c r="AS447" s="295" t="e">
        <f t="shared" si="35"/>
        <v>#DIV/0!</v>
      </c>
      <c r="AT447" s="439">
        <f>日報入力!AY447</f>
        <v>0</v>
      </c>
      <c r="AU447" s="518" t="e">
        <f>IF(日報入力!G447,G447*60/E447,"")</f>
        <v>#DIV/0!</v>
      </c>
      <c r="AV447" s="528" t="str">
        <f>IF(日報入力!AT447,日報入力!AT447,"")</f>
        <v/>
      </c>
      <c r="AW447" s="529" t="str">
        <f>IF(日報入力!AT447,AE447/日報入力!AT447,"")</f>
        <v/>
      </c>
      <c r="AX447" s="530" t="str">
        <f>IF(1&lt;日報集計!AT447,AT447/(((F447-I447-J447-N447-O447)*60)/(E447)),"")</f>
        <v/>
      </c>
      <c r="AY447" s="664" t="e">
        <f>IF(日報入力!H447,AT447/(((F447-J447)*60)/E447),"")</f>
        <v>#DIV/0!</v>
      </c>
      <c r="AZ447" s="664" t="e">
        <f>IF(日報入力!I447,AT447/((G447*60)/E447),"")</f>
        <v>#DIV/0!</v>
      </c>
      <c r="BA447" s="296">
        <f>IF(日報入力!G447,G447/F447,"")</f>
        <v>1</v>
      </c>
      <c r="BB447" s="386">
        <f t="shared" si="36"/>
        <v>0</v>
      </c>
      <c r="BC447" s="386">
        <f t="shared" si="37"/>
        <v>0</v>
      </c>
      <c r="BD447" s="80" t="str">
        <f>日報入力!AU447</f>
        <v>シェルネックコア</v>
      </c>
      <c r="BE447" s="534" t="str">
        <f>IF(日報入力!AV447,日報入力!AV447,"")</f>
        <v/>
      </c>
      <c r="BF447" s="534" t="str">
        <f>IF(日報入力!AW447,日報入力!AW447,"")</f>
        <v/>
      </c>
      <c r="BG447" s="398">
        <f>IF(日報入力!G447,日報入力!K447*日報入力!D447*日報入力!BC447,"")</f>
        <v>0</v>
      </c>
    </row>
    <row r="448" spans="1:59" ht="20.25" hidden="1" customHeight="1" x14ac:dyDescent="0.15">
      <c r="A448" s="302">
        <v>44452</v>
      </c>
      <c r="B448" s="291">
        <v>997</v>
      </c>
      <c r="C448" s="291">
        <v>1</v>
      </c>
      <c r="D448" s="291">
        <v>991</v>
      </c>
      <c r="E448" s="291">
        <v>0</v>
      </c>
      <c r="F448" s="291">
        <v>200</v>
      </c>
      <c r="G448" s="291">
        <v>140</v>
      </c>
      <c r="H448" s="291">
        <v>200</v>
      </c>
      <c r="I448" s="291"/>
      <c r="J448" s="291"/>
      <c r="K448" s="291"/>
      <c r="L448" s="291"/>
      <c r="M448" s="291"/>
      <c r="N448" s="291"/>
      <c r="O448" s="291"/>
      <c r="P448" s="291"/>
      <c r="Q448" s="291"/>
      <c r="R448" s="291"/>
      <c r="S448" s="291"/>
      <c r="T448" s="291">
        <v>60</v>
      </c>
      <c r="U448" s="291"/>
      <c r="V448" s="378">
        <v>0</v>
      </c>
      <c r="W448" s="291"/>
      <c r="X448" s="291"/>
      <c r="Y448" s="291"/>
      <c r="Z448" s="291"/>
      <c r="AA448" s="291"/>
      <c r="AB448" s="291"/>
      <c r="AC448" s="291"/>
      <c r="AD448" s="291"/>
      <c r="AE448" s="292">
        <v>0</v>
      </c>
      <c r="AF448" s="293">
        <v>0</v>
      </c>
      <c r="AG448" s="293">
        <v>0</v>
      </c>
      <c r="AH448" s="293">
        <v>0</v>
      </c>
      <c r="AI448" s="294">
        <v>0</v>
      </c>
      <c r="AJ448" s="294">
        <v>0</v>
      </c>
      <c r="AK448" s="294">
        <v>0</v>
      </c>
      <c r="AL448" s="292">
        <v>0</v>
      </c>
      <c r="AM448" s="292">
        <v>0</v>
      </c>
      <c r="AN448" s="68" t="s">
        <v>1475</v>
      </c>
      <c r="AO448" s="68" t="str">
        <f>日報入力!B448</f>
        <v>吉田</v>
      </c>
      <c r="AP448" s="68" t="str">
        <f>IF(日報入力!AQ448,日報入力!BA448,"")</f>
        <v/>
      </c>
      <c r="AQ448" s="68" t="str">
        <f>IF(日報入力!AR448,日報入力!BB448,"")</f>
        <v/>
      </c>
      <c r="AR448" s="68" t="str">
        <f>IF(日報入力!AS448,"N勤","")</f>
        <v/>
      </c>
      <c r="AS448" s="295" t="e">
        <f t="shared" si="35"/>
        <v>#DIV/0!</v>
      </c>
      <c r="AT448" s="439">
        <f>日報入力!AY448</f>
        <v>0</v>
      </c>
      <c r="AU448" s="518" t="e">
        <f>IF(日報入力!G448,G448*60/E448,"")</f>
        <v>#DIV/0!</v>
      </c>
      <c r="AV448" s="528" t="str">
        <f>IF(日報入力!AT448,日報入力!AT448,"")</f>
        <v/>
      </c>
      <c r="AW448" s="529" t="str">
        <f>IF(日報入力!AT448,AE448/日報入力!AT448,"")</f>
        <v/>
      </c>
      <c r="AX448" s="530" t="str">
        <f>IF(1&lt;日報集計!AT448,AT448/(((F448-I448-J448-N448-O448)*60)/(E448)),"")</f>
        <v/>
      </c>
      <c r="AY448" s="664" t="e">
        <f>IF(日報入力!H448,AT448/(((F448-J448)*60)/E448),"")</f>
        <v>#DIV/0!</v>
      </c>
      <c r="AZ448" s="664" t="e">
        <f>IF(日報入力!I448,AT448/((G448*60)/E448),"")</f>
        <v>#DIV/0!</v>
      </c>
      <c r="BA448" s="296">
        <f>IF(日報入力!G448,G448/F448,"")</f>
        <v>0.7</v>
      </c>
      <c r="BB448" s="386">
        <f t="shared" si="36"/>
        <v>0</v>
      </c>
      <c r="BC448" s="386">
        <f t="shared" si="37"/>
        <v>0</v>
      </c>
      <c r="BD448" s="80" t="str">
        <f>日報入力!AU448</f>
        <v>KHR721WJ</v>
      </c>
      <c r="BE448" s="534" t="str">
        <f>IF(日報入力!AV448,日報入力!AV448,"")</f>
        <v/>
      </c>
      <c r="BF448" s="534" t="str">
        <f>IF(日報入力!AW448,日報入力!AW448,"")</f>
        <v/>
      </c>
      <c r="BG448" s="398">
        <f>IF(日報入力!G448,日報入力!K448*日報入力!D448*日報入力!BC448,"")</f>
        <v>0</v>
      </c>
    </row>
    <row r="449" spans="1:59" ht="20.25" hidden="1" customHeight="1" x14ac:dyDescent="0.15">
      <c r="A449" s="302">
        <v>44452</v>
      </c>
      <c r="B449" s="291">
        <v>52</v>
      </c>
      <c r="C449" s="291">
        <v>8</v>
      </c>
      <c r="D449" s="291">
        <v>954</v>
      </c>
      <c r="E449" s="291">
        <v>0</v>
      </c>
      <c r="F449" s="291">
        <v>465</v>
      </c>
      <c r="G449" s="291">
        <v>465</v>
      </c>
      <c r="H449" s="291">
        <v>465</v>
      </c>
      <c r="I449" s="291"/>
      <c r="J449" s="291"/>
      <c r="K449" s="291"/>
      <c r="L449" s="291"/>
      <c r="M449" s="291"/>
      <c r="N449" s="291"/>
      <c r="O449" s="291"/>
      <c r="P449" s="291"/>
      <c r="Q449" s="291"/>
      <c r="R449" s="291"/>
      <c r="S449" s="291"/>
      <c r="T449" s="291"/>
      <c r="U449" s="291"/>
      <c r="V449" s="378">
        <v>0</v>
      </c>
      <c r="W449" s="291"/>
      <c r="X449" s="291"/>
      <c r="Y449" s="291"/>
      <c r="Z449" s="291"/>
      <c r="AA449" s="291"/>
      <c r="AB449" s="291"/>
      <c r="AC449" s="291"/>
      <c r="AD449" s="291"/>
      <c r="AE449" s="292">
        <v>0</v>
      </c>
      <c r="AF449" s="293">
        <v>0</v>
      </c>
      <c r="AG449" s="293">
        <v>0</v>
      </c>
      <c r="AH449" s="293">
        <v>0</v>
      </c>
      <c r="AI449" s="294">
        <v>0</v>
      </c>
      <c r="AJ449" s="294">
        <v>0</v>
      </c>
      <c r="AK449" s="294">
        <v>0</v>
      </c>
      <c r="AL449" s="292">
        <v>0</v>
      </c>
      <c r="AM449" s="292">
        <v>0</v>
      </c>
      <c r="AN449" s="68" t="s">
        <v>2052</v>
      </c>
      <c r="AO449" s="68" t="str">
        <f>日報入力!B449</f>
        <v>松尾</v>
      </c>
      <c r="AP449" s="68" t="str">
        <f>IF(日報入力!AQ449,日報入力!BA449,"")</f>
        <v/>
      </c>
      <c r="AQ449" s="68" t="str">
        <f>IF(日報入力!AR449,日報入力!BB449,"")</f>
        <v/>
      </c>
      <c r="AR449" s="68" t="str">
        <f>IF(日報入力!AS449,"N勤","")</f>
        <v/>
      </c>
      <c r="AS449" s="295" t="e">
        <f t="shared" si="35"/>
        <v>#DIV/0!</v>
      </c>
      <c r="AT449" s="439">
        <f>日報入力!AY449</f>
        <v>0</v>
      </c>
      <c r="AU449" s="518" t="e">
        <f>IF(日報入力!G449,G449*60/E449,"")</f>
        <v>#DIV/0!</v>
      </c>
      <c r="AV449" s="528" t="str">
        <f>IF(日報入力!AT449,日報入力!AT449,"")</f>
        <v/>
      </c>
      <c r="AW449" s="529" t="str">
        <f>IF(日報入力!AT449,AE449/日報入力!AT449,"")</f>
        <v/>
      </c>
      <c r="AX449" s="530" t="str">
        <f>IF(1&lt;日報集計!AT449,AT449/(((F449-I449-J449-N449-O449)*60)/(E449)),"")</f>
        <v/>
      </c>
      <c r="AY449" s="664" t="e">
        <f>IF(日報入力!H449,AT449/(((F449-J449)*60)/E449),"")</f>
        <v>#DIV/0!</v>
      </c>
      <c r="AZ449" s="664" t="e">
        <f>IF(日報入力!I449,AT449/((G449*60)/E449),"")</f>
        <v>#DIV/0!</v>
      </c>
      <c r="BA449" s="296">
        <f>IF(日報入力!G449,G449/F449,"")</f>
        <v>1</v>
      </c>
      <c r="BB449" s="386">
        <f t="shared" si="36"/>
        <v>0</v>
      </c>
      <c r="BC449" s="386">
        <f t="shared" si="37"/>
        <v>0</v>
      </c>
      <c r="BD449" s="80">
        <f>日報入力!AU449</f>
        <v>0</v>
      </c>
      <c r="BE449" s="534" t="str">
        <f>IF(日報入力!AV449,日報入力!AV449,"")</f>
        <v/>
      </c>
      <c r="BF449" s="534" t="str">
        <f>IF(日報入力!AW449,日報入力!AW449,"")</f>
        <v/>
      </c>
      <c r="BG449" s="398">
        <f>IF(日報入力!G449,日報入力!K449*日報入力!D449*日報入力!BC449,"")</f>
        <v>0</v>
      </c>
    </row>
    <row r="450" spans="1:59" ht="20.25" hidden="1" customHeight="1" x14ac:dyDescent="0.15">
      <c r="A450" s="302">
        <v>44452</v>
      </c>
      <c r="B450" s="291">
        <v>998</v>
      </c>
      <c r="C450" s="291">
        <v>33</v>
      </c>
      <c r="D450" s="291">
        <v>987</v>
      </c>
      <c r="E450" s="291">
        <v>0</v>
      </c>
      <c r="F450" s="291">
        <v>465</v>
      </c>
      <c r="G450" s="291">
        <v>465</v>
      </c>
      <c r="H450" s="291">
        <v>465</v>
      </c>
      <c r="I450" s="291"/>
      <c r="J450" s="291"/>
      <c r="K450" s="291"/>
      <c r="L450" s="291"/>
      <c r="M450" s="291"/>
      <c r="N450" s="291"/>
      <c r="O450" s="291"/>
      <c r="P450" s="291"/>
      <c r="Q450" s="291"/>
      <c r="R450" s="291"/>
      <c r="S450" s="291"/>
      <c r="T450" s="291"/>
      <c r="U450" s="291"/>
      <c r="V450" s="378">
        <v>0</v>
      </c>
      <c r="W450" s="291"/>
      <c r="X450" s="291"/>
      <c r="Y450" s="291"/>
      <c r="Z450" s="291"/>
      <c r="AA450" s="291"/>
      <c r="AB450" s="291"/>
      <c r="AC450" s="291"/>
      <c r="AD450" s="291"/>
      <c r="AE450" s="292">
        <v>0</v>
      </c>
      <c r="AF450" s="293">
        <v>0</v>
      </c>
      <c r="AG450" s="293">
        <v>0</v>
      </c>
      <c r="AH450" s="293">
        <v>0</v>
      </c>
      <c r="AI450" s="294">
        <v>0</v>
      </c>
      <c r="AJ450" s="294">
        <v>0</v>
      </c>
      <c r="AK450" s="294">
        <v>0</v>
      </c>
      <c r="AL450" s="292">
        <v>0</v>
      </c>
      <c r="AM450" s="292">
        <v>0</v>
      </c>
      <c r="AN450" s="68" t="s">
        <v>1488</v>
      </c>
      <c r="AO450" s="68" t="str">
        <f>日報入力!B450</f>
        <v>森山</v>
      </c>
      <c r="AP450" s="68" t="str">
        <f>IF(日報入力!AQ450,日報入力!BA450,"")</f>
        <v/>
      </c>
      <c r="AQ450" s="68" t="str">
        <f>IF(日報入力!AR450,日報入力!BB450,"")</f>
        <v/>
      </c>
      <c r="AR450" s="68" t="str">
        <f>IF(日報入力!AS450,"N勤","")</f>
        <v/>
      </c>
      <c r="AS450" s="295" t="e">
        <f t="shared" si="35"/>
        <v>#DIV/0!</v>
      </c>
      <c r="AT450" s="439">
        <f>日報入力!AY450</f>
        <v>0</v>
      </c>
      <c r="AU450" s="518" t="e">
        <f>IF(日報入力!G450,G450*60/E450,"")</f>
        <v>#DIV/0!</v>
      </c>
      <c r="AV450" s="528" t="str">
        <f>IF(日報入力!AT450,日報入力!AT450,"")</f>
        <v/>
      </c>
      <c r="AW450" s="529" t="str">
        <f>IF(日報入力!AT450,AE450/日報入力!AT450,"")</f>
        <v/>
      </c>
      <c r="AX450" s="530" t="str">
        <f>IF(1&lt;日報集計!AT450,AT450/(((F450-I450-J450-N450-O450)*60)/(E450)),"")</f>
        <v/>
      </c>
      <c r="AY450" s="664" t="e">
        <f>IF(日報入力!H450,AT450/(((F450-J450)*60)/E450),"")</f>
        <v>#DIV/0!</v>
      </c>
      <c r="AZ450" s="664" t="e">
        <f>IF(日報入力!I450,AT450/((G450*60)/E450),"")</f>
        <v>#DIV/0!</v>
      </c>
      <c r="BA450" s="296">
        <f>IF(日報入力!G450,G450/F450,"")</f>
        <v>1</v>
      </c>
      <c r="BB450" s="386">
        <f t="shared" si="36"/>
        <v>0</v>
      </c>
      <c r="BC450" s="386">
        <f t="shared" si="37"/>
        <v>0</v>
      </c>
      <c r="BD450" s="80">
        <f>日報入力!AU450</f>
        <v>0</v>
      </c>
      <c r="BE450" s="534" t="str">
        <f>IF(日報入力!AV450,日報入力!AV450,"")</f>
        <v/>
      </c>
      <c r="BF450" s="534" t="str">
        <f>IF(日報入力!AW450,日報入力!AW450,"")</f>
        <v/>
      </c>
      <c r="BG450" s="398">
        <f>IF(日報入力!G450,日報入力!K450*日報入力!D450*日報入力!BC450,"")</f>
        <v>0</v>
      </c>
    </row>
    <row r="451" spans="1:59" ht="20.25" hidden="1" customHeight="1" x14ac:dyDescent="0.15">
      <c r="A451" s="302">
        <v>44452</v>
      </c>
      <c r="B451" s="291">
        <v>51</v>
      </c>
      <c r="C451" s="291">
        <v>2</v>
      </c>
      <c r="D451" s="291">
        <v>953</v>
      </c>
      <c r="E451" s="291">
        <v>0</v>
      </c>
      <c r="F451" s="291">
        <v>465</v>
      </c>
      <c r="G451" s="291">
        <v>465</v>
      </c>
      <c r="H451" s="291">
        <v>465</v>
      </c>
      <c r="I451" s="291"/>
      <c r="J451" s="291"/>
      <c r="K451" s="291"/>
      <c r="L451" s="291"/>
      <c r="M451" s="291"/>
      <c r="N451" s="291"/>
      <c r="O451" s="291"/>
      <c r="P451" s="291"/>
      <c r="Q451" s="291"/>
      <c r="R451" s="291"/>
      <c r="S451" s="291"/>
      <c r="T451" s="291"/>
      <c r="U451" s="291"/>
      <c r="V451" s="378">
        <v>0</v>
      </c>
      <c r="W451" s="291"/>
      <c r="X451" s="291"/>
      <c r="Y451" s="291"/>
      <c r="Z451" s="291"/>
      <c r="AA451" s="291"/>
      <c r="AB451" s="291"/>
      <c r="AC451" s="291"/>
      <c r="AD451" s="291"/>
      <c r="AE451" s="292">
        <v>0</v>
      </c>
      <c r="AF451" s="293">
        <v>0</v>
      </c>
      <c r="AG451" s="293">
        <v>0</v>
      </c>
      <c r="AH451" s="293">
        <v>0</v>
      </c>
      <c r="AI451" s="294">
        <v>0</v>
      </c>
      <c r="AJ451" s="294">
        <v>0</v>
      </c>
      <c r="AK451" s="294">
        <v>0</v>
      </c>
      <c r="AL451" s="292">
        <v>0</v>
      </c>
      <c r="AM451" s="292">
        <v>0</v>
      </c>
      <c r="AN451" s="68" t="s">
        <v>1472</v>
      </c>
      <c r="AO451" s="68" t="str">
        <f>日報入力!B451</f>
        <v>宮内</v>
      </c>
      <c r="AP451" s="68" t="str">
        <f>IF(日報入力!AQ451,日報入力!BA451,"")</f>
        <v/>
      </c>
      <c r="AQ451" s="68" t="str">
        <f>IF(日報入力!AR451,日報入力!BB451,"")</f>
        <v/>
      </c>
      <c r="AR451" s="68" t="str">
        <f>IF(日報入力!AS451,"N勤","")</f>
        <v/>
      </c>
      <c r="AS451" s="295" t="e">
        <f t="shared" si="35"/>
        <v>#DIV/0!</v>
      </c>
      <c r="AT451" s="439">
        <f>日報入力!AY451</f>
        <v>0</v>
      </c>
      <c r="AU451" s="518" t="e">
        <f>IF(日報入力!G451,G451*60/E451,"")</f>
        <v>#DIV/0!</v>
      </c>
      <c r="AV451" s="528" t="str">
        <f>IF(日報入力!AT451,日報入力!AT451,"")</f>
        <v/>
      </c>
      <c r="AW451" s="529" t="str">
        <f>IF(日報入力!AT451,AE451/日報入力!AT451,"")</f>
        <v/>
      </c>
      <c r="AX451" s="530" t="str">
        <f>IF(1&lt;日報集計!AT451,AT451/(((F451-I451-J451-N451-O451)*60)/(E451)),"")</f>
        <v/>
      </c>
      <c r="AY451" s="664" t="e">
        <f>IF(日報入力!H451,AT451/(((F451-J451)*60)/E451),"")</f>
        <v>#DIV/0!</v>
      </c>
      <c r="AZ451" s="664" t="e">
        <f>IF(日報入力!I451,AT451/((G451*60)/E451),"")</f>
        <v>#DIV/0!</v>
      </c>
      <c r="BA451" s="296">
        <f>IF(日報入力!G451,G451/F451,"")</f>
        <v>1</v>
      </c>
      <c r="BB451" s="386">
        <f t="shared" si="36"/>
        <v>0</v>
      </c>
      <c r="BC451" s="386">
        <f t="shared" si="37"/>
        <v>0</v>
      </c>
      <c r="BD451" s="80">
        <f>日報入力!AU451</f>
        <v>0</v>
      </c>
      <c r="BE451" s="534" t="str">
        <f>IF(日報入力!AV451,日報入力!AV451,"")</f>
        <v/>
      </c>
      <c r="BF451" s="534" t="str">
        <f>IF(日報入力!AW451,日報入力!AW451,"")</f>
        <v/>
      </c>
      <c r="BG451" s="398">
        <f>IF(日報入力!G451,日報入力!K451*日報入力!D451*日報入力!BC451,"")</f>
        <v>0</v>
      </c>
    </row>
    <row r="452" spans="1:59" ht="20.25" hidden="1" customHeight="1" x14ac:dyDescent="0.15">
      <c r="A452" s="302">
        <v>44452</v>
      </c>
      <c r="B452" s="291">
        <v>51</v>
      </c>
      <c r="C452" s="291">
        <v>26</v>
      </c>
      <c r="D452" s="291">
        <v>953</v>
      </c>
      <c r="E452" s="291">
        <v>0</v>
      </c>
      <c r="F452" s="291">
        <v>60</v>
      </c>
      <c r="G452" s="291">
        <v>60</v>
      </c>
      <c r="H452" s="291">
        <v>60</v>
      </c>
      <c r="I452" s="291"/>
      <c r="J452" s="291"/>
      <c r="K452" s="291"/>
      <c r="L452" s="291"/>
      <c r="M452" s="291"/>
      <c r="N452" s="291"/>
      <c r="O452" s="291"/>
      <c r="P452" s="291"/>
      <c r="Q452" s="291"/>
      <c r="R452" s="291"/>
      <c r="S452" s="291"/>
      <c r="T452" s="291"/>
      <c r="U452" s="291"/>
      <c r="V452" s="378">
        <v>0</v>
      </c>
      <c r="W452" s="291"/>
      <c r="X452" s="291"/>
      <c r="Y452" s="291"/>
      <c r="Z452" s="291"/>
      <c r="AA452" s="291"/>
      <c r="AB452" s="291"/>
      <c r="AC452" s="291"/>
      <c r="AD452" s="291"/>
      <c r="AE452" s="292">
        <v>0</v>
      </c>
      <c r="AF452" s="293">
        <v>0</v>
      </c>
      <c r="AG452" s="293">
        <v>0</v>
      </c>
      <c r="AH452" s="293">
        <v>0</v>
      </c>
      <c r="AI452" s="294">
        <v>0</v>
      </c>
      <c r="AJ452" s="294">
        <v>0</v>
      </c>
      <c r="AK452" s="294">
        <v>0</v>
      </c>
      <c r="AL452" s="292">
        <v>0</v>
      </c>
      <c r="AM452" s="292">
        <v>0</v>
      </c>
      <c r="AN452" s="68" t="s">
        <v>1472</v>
      </c>
      <c r="AO452" s="68" t="str">
        <f>日報入力!B452</f>
        <v>平</v>
      </c>
      <c r="AP452" s="68" t="str">
        <f>IF(日報入力!AQ452,日報入力!BA452,"")</f>
        <v/>
      </c>
      <c r="AQ452" s="68" t="str">
        <f>IF(日報入力!AR452,日報入力!BB452,"")</f>
        <v/>
      </c>
      <c r="AR452" s="68" t="str">
        <f>IF(日報入力!AS452,"N勤","")</f>
        <v/>
      </c>
      <c r="AS452" s="295" t="e">
        <f t="shared" si="35"/>
        <v>#DIV/0!</v>
      </c>
      <c r="AT452" s="439">
        <f>日報入力!AY452</f>
        <v>0</v>
      </c>
      <c r="AU452" s="518" t="e">
        <f>IF(日報入力!G452,G452*60/E452,"")</f>
        <v>#DIV/0!</v>
      </c>
      <c r="AV452" s="528" t="str">
        <f>IF(日報入力!AT452,日報入力!AT452,"")</f>
        <v/>
      </c>
      <c r="AW452" s="529" t="str">
        <f>IF(日報入力!AT452,AE452/日報入力!AT452,"")</f>
        <v/>
      </c>
      <c r="AX452" s="530" t="str">
        <f>IF(1&lt;日報集計!AT452,AT452/(((F452-I452-J452-N452-O452)*60)/(E452)),"")</f>
        <v/>
      </c>
      <c r="AY452" s="664" t="e">
        <f>IF(日報入力!H452,AT452/(((F452-J452)*60)/E452),"")</f>
        <v>#DIV/0!</v>
      </c>
      <c r="AZ452" s="664" t="e">
        <f>IF(日報入力!I452,AT452/((G452*60)/E452),"")</f>
        <v>#DIV/0!</v>
      </c>
      <c r="BA452" s="296">
        <f>IF(日報入力!G452,G452/F452,"")</f>
        <v>1</v>
      </c>
      <c r="BB452" s="386">
        <f t="shared" si="36"/>
        <v>0</v>
      </c>
      <c r="BC452" s="386">
        <f t="shared" si="37"/>
        <v>0</v>
      </c>
      <c r="BD452" s="80">
        <f>日報入力!AU452</f>
        <v>0</v>
      </c>
      <c r="BE452" s="534" t="str">
        <f>IF(日報入力!AV452,日報入力!AV452,"")</f>
        <v/>
      </c>
      <c r="BF452" s="534" t="str">
        <f>IF(日報入力!AW452,日報入力!AW452,"")</f>
        <v/>
      </c>
      <c r="BG452" s="398">
        <f>IF(日報入力!G452,日報入力!K452*日報入力!D452*日報入力!BC452,"")</f>
        <v>0</v>
      </c>
    </row>
    <row r="453" spans="1:59" ht="20.25" hidden="1" customHeight="1" x14ac:dyDescent="0.15">
      <c r="A453" s="302">
        <v>44453</v>
      </c>
      <c r="B453" s="291">
        <v>31</v>
      </c>
      <c r="C453" s="291">
        <v>14</v>
      </c>
      <c r="D453" s="291">
        <v>582</v>
      </c>
      <c r="E453" s="291">
        <v>389</v>
      </c>
      <c r="F453" s="291">
        <v>540</v>
      </c>
      <c r="G453" s="291">
        <v>530</v>
      </c>
      <c r="H453" s="291">
        <v>270</v>
      </c>
      <c r="I453" s="291"/>
      <c r="J453" s="291"/>
      <c r="K453" s="291"/>
      <c r="L453" s="291"/>
      <c r="M453" s="291"/>
      <c r="N453" s="291"/>
      <c r="O453" s="291">
        <v>10</v>
      </c>
      <c r="P453" s="291"/>
      <c r="Q453" s="291"/>
      <c r="R453" s="291"/>
      <c r="S453" s="291"/>
      <c r="T453" s="291"/>
      <c r="U453" s="291"/>
      <c r="V453" s="378">
        <v>0</v>
      </c>
      <c r="W453" s="291"/>
      <c r="X453" s="291"/>
      <c r="Y453" s="291"/>
      <c r="Z453" s="291"/>
      <c r="AA453" s="291"/>
      <c r="AB453" s="291"/>
      <c r="AC453" s="291"/>
      <c r="AD453" s="291"/>
      <c r="AE453" s="292">
        <v>778</v>
      </c>
      <c r="AF453" s="293" t="s">
        <v>134</v>
      </c>
      <c r="AG453" s="293">
        <v>0.95</v>
      </c>
      <c r="AH453" s="293">
        <v>85</v>
      </c>
      <c r="AI453" s="294">
        <v>739.09999999999991</v>
      </c>
      <c r="AJ453" s="294">
        <v>739.09999999999991</v>
      </c>
      <c r="AK453" s="294">
        <v>0</v>
      </c>
      <c r="AL453" s="292">
        <v>66130</v>
      </c>
      <c r="AM453" s="292">
        <v>0</v>
      </c>
      <c r="AN453" s="68" t="s">
        <v>1605</v>
      </c>
      <c r="AO453" s="68" t="str">
        <f>日報入力!B453</f>
        <v>恩田</v>
      </c>
      <c r="AP453" s="68" t="str">
        <f>IF(日報入力!AQ453,日報入力!BA453,"")</f>
        <v>吉田</v>
      </c>
      <c r="AQ453" s="68" t="str">
        <f>IF(日報入力!AR453,日報入力!BB453,"")</f>
        <v/>
      </c>
      <c r="AR453" s="68" t="str">
        <f>IF(日報入力!AS453,"N勤","")</f>
        <v/>
      </c>
      <c r="AS453" s="295">
        <f t="shared" si="35"/>
        <v>0</v>
      </c>
      <c r="AT453" s="439">
        <f>日報入力!AY453</f>
        <v>85</v>
      </c>
      <c r="AU453" s="518">
        <f>IF(日報入力!G453,G453*60/E453,"")</f>
        <v>81.748071979434442</v>
      </c>
      <c r="AV453" s="528" t="str">
        <f>IF(日報入力!AT453,日報入力!AT453,"")</f>
        <v/>
      </c>
      <c r="AW453" s="529" t="str">
        <f>IF(日報入力!AT453,AE453/日報入力!AT453,"")</f>
        <v/>
      </c>
      <c r="AX453" s="530">
        <f>IF(1&lt;日報集計!AT453,AT453/(((F453-I453-J453-N453-O453)*60)/(E453)),"")</f>
        <v>1.0397798742138364</v>
      </c>
      <c r="AY453" s="664">
        <f>IF(日報入力!H453,AT453/(((F453-J453)*60)/E453),"")</f>
        <v>1.0205246913580246</v>
      </c>
      <c r="AZ453" s="664">
        <f>IF(日報入力!I453,AT453/((G453*60)/E453),"")</f>
        <v>1.0397798742138364</v>
      </c>
      <c r="BA453" s="296">
        <f>IF(日報入力!G453,G453/F453,"")</f>
        <v>0.98148148148148151</v>
      </c>
      <c r="BB453" s="386">
        <f t="shared" si="36"/>
        <v>7347.7777777777774</v>
      </c>
      <c r="BC453" s="386">
        <f t="shared" si="37"/>
        <v>14695.555555555555</v>
      </c>
      <c r="BD453" s="80">
        <f>日報入力!AU453</f>
        <v>0</v>
      </c>
      <c r="BE453" s="534" t="str">
        <f>IF(日報入力!AV453,日報入力!AV453,"")</f>
        <v/>
      </c>
      <c r="BF453" s="534" t="str">
        <f>IF(日報入力!AW453,日報入力!AW453,"")</f>
        <v/>
      </c>
      <c r="BG453" s="398">
        <f>IF(日報入力!G453,日報入力!K453*日報入力!D453*日報入力!BC453,"")</f>
        <v>0</v>
      </c>
    </row>
    <row r="454" spans="1:59" ht="20.25" hidden="1" customHeight="1" x14ac:dyDescent="0.15">
      <c r="A454" s="302">
        <v>44453</v>
      </c>
      <c r="B454" s="291">
        <v>26</v>
      </c>
      <c r="C454" s="291">
        <v>9</v>
      </c>
      <c r="D454" s="291">
        <v>503</v>
      </c>
      <c r="E454" s="291">
        <v>110</v>
      </c>
      <c r="F454" s="291">
        <v>465</v>
      </c>
      <c r="G454" s="291">
        <v>385</v>
      </c>
      <c r="H454" s="291">
        <v>232.5</v>
      </c>
      <c r="I454" s="291">
        <v>10</v>
      </c>
      <c r="J454" s="291"/>
      <c r="K454" s="291"/>
      <c r="L454" s="291">
        <v>60</v>
      </c>
      <c r="M454" s="291"/>
      <c r="N454" s="291"/>
      <c r="O454" s="291">
        <v>10</v>
      </c>
      <c r="P454" s="291"/>
      <c r="Q454" s="291"/>
      <c r="R454" s="291"/>
      <c r="S454" s="291"/>
      <c r="T454" s="291"/>
      <c r="U454" s="291"/>
      <c r="V454" s="378">
        <v>0</v>
      </c>
      <c r="W454" s="291"/>
      <c r="X454" s="291"/>
      <c r="Y454" s="291"/>
      <c r="Z454" s="291"/>
      <c r="AA454" s="291"/>
      <c r="AB454" s="291"/>
      <c r="AC454" s="291"/>
      <c r="AD454" s="291"/>
      <c r="AE454" s="292">
        <v>220</v>
      </c>
      <c r="AF454" s="293" t="s">
        <v>1296</v>
      </c>
      <c r="AG454" s="293">
        <v>0.44</v>
      </c>
      <c r="AH454" s="293">
        <v>75</v>
      </c>
      <c r="AI454" s="294">
        <v>96.8</v>
      </c>
      <c r="AJ454" s="294">
        <v>96.8</v>
      </c>
      <c r="AK454" s="294">
        <v>0</v>
      </c>
      <c r="AL454" s="292">
        <v>16500</v>
      </c>
      <c r="AM454" s="292">
        <v>0</v>
      </c>
      <c r="AN454" s="68" t="s">
        <v>1956</v>
      </c>
      <c r="AO454" s="68" t="str">
        <f>日報入力!B454</f>
        <v>浅津</v>
      </c>
      <c r="AP454" s="68" t="str">
        <f>IF(日報入力!AQ454,日報入力!BA454,"")</f>
        <v/>
      </c>
      <c r="AQ454" s="68" t="str">
        <f>IF(日報入力!AR454,日報入力!BB454,"")</f>
        <v/>
      </c>
      <c r="AR454" s="68" t="str">
        <f>IF(日報入力!AS454,"N勤","")</f>
        <v/>
      </c>
      <c r="AS454" s="295">
        <f t="shared" ref="AS454:AS517" si="38">IF(A454,V454/(AE454+V454),"")</f>
        <v>0</v>
      </c>
      <c r="AT454" s="439">
        <f>日報入力!AY454</f>
        <v>120</v>
      </c>
      <c r="AU454" s="518">
        <f>IF(日報入力!G454,G454*60/E454,"")</f>
        <v>210</v>
      </c>
      <c r="AV454" s="528" t="str">
        <f>IF(日報入力!AT454,日報入力!AT454,"")</f>
        <v/>
      </c>
      <c r="AW454" s="529" t="str">
        <f>IF(日報入力!AT454,AE454/日報入力!AT454,"")</f>
        <v/>
      </c>
      <c r="AX454" s="530">
        <f>IF(1&lt;日報集計!AT454,AT454/(((F454-I454-J454-N454-O454)*60)/(E454)),"")</f>
        <v>0.49438202247191015</v>
      </c>
      <c r="AY454" s="664">
        <f>IF(日報入力!H454,AT454/(((F454-J454)*60)/E454),"")</f>
        <v>0.4731182795698925</v>
      </c>
      <c r="AZ454" s="664">
        <f>IF(日報入力!I454,AT454/((G454*60)/E454),"")</f>
        <v>0.5714285714285714</v>
      </c>
      <c r="BA454" s="296">
        <f>IF(日報入力!G454,G454/F454,"")</f>
        <v>0.82795698924731187</v>
      </c>
      <c r="BB454" s="386">
        <f t="shared" ref="BB454:BB517" si="39">AL454/F454*60</f>
        <v>2129.0322580645161</v>
      </c>
      <c r="BC454" s="386">
        <f t="shared" ref="BC454:BC517" si="40">AL454/H454*60</f>
        <v>4258.0645161290322</v>
      </c>
      <c r="BD454" s="80" t="str">
        <f>日報入力!AU454</f>
        <v>押し出し異常、MK3調整</v>
      </c>
      <c r="BE454" s="534" t="str">
        <f>IF(日報入力!AV454,日報入力!AV454,"")</f>
        <v/>
      </c>
      <c r="BF454" s="534" t="str">
        <f>IF(日報入力!AW454,日報入力!AW454,"")</f>
        <v/>
      </c>
      <c r="BG454" s="398">
        <f>IF(日報入力!G454,日報入力!K454*日報入力!D454*日報入力!BC454,"")</f>
        <v>11</v>
      </c>
    </row>
    <row r="455" spans="1:59" ht="20.25" hidden="1" customHeight="1" x14ac:dyDescent="0.15">
      <c r="A455" s="302">
        <v>44453</v>
      </c>
      <c r="B455" s="291">
        <v>26</v>
      </c>
      <c r="C455" s="291">
        <v>19</v>
      </c>
      <c r="D455" s="291">
        <v>503</v>
      </c>
      <c r="E455" s="291">
        <v>127</v>
      </c>
      <c r="F455" s="291">
        <v>465</v>
      </c>
      <c r="G455" s="291">
        <v>400</v>
      </c>
      <c r="H455" s="291">
        <v>232.5</v>
      </c>
      <c r="I455" s="291">
        <v>15</v>
      </c>
      <c r="J455" s="291"/>
      <c r="K455" s="291"/>
      <c r="L455" s="291">
        <v>15</v>
      </c>
      <c r="M455" s="291"/>
      <c r="N455" s="291">
        <v>10</v>
      </c>
      <c r="O455" s="291">
        <v>10</v>
      </c>
      <c r="P455" s="291"/>
      <c r="Q455" s="291"/>
      <c r="R455" s="291"/>
      <c r="S455" s="291"/>
      <c r="T455" s="291">
        <v>15</v>
      </c>
      <c r="U455" s="291"/>
      <c r="V455" s="378">
        <v>8</v>
      </c>
      <c r="W455" s="291"/>
      <c r="X455" s="291"/>
      <c r="Y455" s="291">
        <v>2</v>
      </c>
      <c r="Z455" s="291"/>
      <c r="AA455" s="291"/>
      <c r="AB455" s="291"/>
      <c r="AC455" s="291">
        <v>4</v>
      </c>
      <c r="AD455" s="291">
        <v>2</v>
      </c>
      <c r="AE455" s="292">
        <v>246</v>
      </c>
      <c r="AF455" s="293" t="s">
        <v>1296</v>
      </c>
      <c r="AG455" s="293">
        <v>0.44</v>
      </c>
      <c r="AH455" s="293">
        <v>75</v>
      </c>
      <c r="AI455" s="294">
        <v>111.76</v>
      </c>
      <c r="AJ455" s="294">
        <v>108.24</v>
      </c>
      <c r="AK455" s="294">
        <v>3.5200000000000102</v>
      </c>
      <c r="AL455" s="292">
        <v>18450</v>
      </c>
      <c r="AM455" s="292">
        <v>600</v>
      </c>
      <c r="AN455" s="68" t="s">
        <v>1956</v>
      </c>
      <c r="AO455" s="68" t="str">
        <f>日報入力!B455</f>
        <v>大崎</v>
      </c>
      <c r="AP455" s="68" t="str">
        <f>IF(日報入力!AQ455,日報入力!BA455,"")</f>
        <v/>
      </c>
      <c r="AQ455" s="68" t="str">
        <f>IF(日報入力!AR455,日報入力!BB455,"")</f>
        <v/>
      </c>
      <c r="AR455" s="68" t="str">
        <f>IF(日報入力!AS455,"N勤","")</f>
        <v>N勤</v>
      </c>
      <c r="AS455" s="295">
        <f t="shared" si="38"/>
        <v>3.1496062992125984E-2</v>
      </c>
      <c r="AT455" s="439">
        <f>日報入力!AY455</f>
        <v>120</v>
      </c>
      <c r="AU455" s="518">
        <f>IF(日報入力!G455,G455*60/E455,"")</f>
        <v>188.97637795275591</v>
      </c>
      <c r="AV455" s="528" t="str">
        <f>IF(日報入力!AT455,日報入力!AT455,"")</f>
        <v/>
      </c>
      <c r="AW455" s="529" t="str">
        <f>IF(日報入力!AT455,AE455/日報入力!AT455,"")</f>
        <v/>
      </c>
      <c r="AX455" s="530">
        <f>IF(1&lt;日報集計!AT455,AT455/(((F455-I455-J455-N455-O455)*60)/(E455)),"")</f>
        <v>0.59069767441860466</v>
      </c>
      <c r="AY455" s="664">
        <f>IF(日報入力!H455,AT455/(((F455-J455)*60)/E455),"")</f>
        <v>0.54623655913978497</v>
      </c>
      <c r="AZ455" s="664">
        <f>IF(日報入力!I455,AT455/((G455*60)/E455),"")</f>
        <v>0.63500000000000001</v>
      </c>
      <c r="BA455" s="296">
        <f>IF(日報入力!G455,G455/F455,"")</f>
        <v>0.86021505376344087</v>
      </c>
      <c r="BB455" s="386">
        <f t="shared" si="39"/>
        <v>2380.6451612903229</v>
      </c>
      <c r="BC455" s="386">
        <f t="shared" si="40"/>
        <v>4761.2903225806458</v>
      </c>
      <c r="BD455" s="80">
        <f>日報入力!AU455</f>
        <v>0</v>
      </c>
      <c r="BE455" s="534" t="str">
        <f>IF(日報入力!AV455,日報入力!AV455,"")</f>
        <v/>
      </c>
      <c r="BF455" s="534" t="str">
        <f>IF(日報入力!AW455,日報入力!AW455,"")</f>
        <v/>
      </c>
      <c r="BG455" s="398">
        <f>IF(日報入力!G455,日報入力!K455*日報入力!D455*日報入力!BC455,"")</f>
        <v>12.700000000000001</v>
      </c>
    </row>
    <row r="456" spans="1:59" ht="20.25" hidden="1" customHeight="1" x14ac:dyDescent="0.15">
      <c r="A456" s="302">
        <v>44453</v>
      </c>
      <c r="B456" s="291">
        <v>21</v>
      </c>
      <c r="C456" s="291">
        <v>26</v>
      </c>
      <c r="D456" s="291">
        <v>513</v>
      </c>
      <c r="E456" s="291">
        <v>27</v>
      </c>
      <c r="F456" s="291">
        <v>180</v>
      </c>
      <c r="G456" s="291">
        <v>170</v>
      </c>
      <c r="H456" s="291">
        <v>180</v>
      </c>
      <c r="I456" s="291"/>
      <c r="J456" s="291"/>
      <c r="K456" s="291"/>
      <c r="L456" s="291">
        <v>10</v>
      </c>
      <c r="M456" s="291"/>
      <c r="N456" s="291"/>
      <c r="O456" s="291"/>
      <c r="P456" s="291"/>
      <c r="Q456" s="291"/>
      <c r="R456" s="291"/>
      <c r="S456" s="291"/>
      <c r="T456" s="291"/>
      <c r="U456" s="291"/>
      <c r="V456" s="378">
        <v>0</v>
      </c>
      <c r="W456" s="291"/>
      <c r="X456" s="291"/>
      <c r="Y456" s="291"/>
      <c r="Z456" s="291"/>
      <c r="AA456" s="291"/>
      <c r="AB456" s="291"/>
      <c r="AC456" s="291"/>
      <c r="AD456" s="291"/>
      <c r="AE456" s="292">
        <v>27</v>
      </c>
      <c r="AF456" s="293" t="s">
        <v>1029</v>
      </c>
      <c r="AG456" s="293">
        <v>16</v>
      </c>
      <c r="AH456" s="293">
        <v>985</v>
      </c>
      <c r="AI456" s="294">
        <v>432</v>
      </c>
      <c r="AJ456" s="294">
        <v>432</v>
      </c>
      <c r="AK456" s="294">
        <v>0</v>
      </c>
      <c r="AL456" s="292">
        <v>26595</v>
      </c>
      <c r="AM456" s="292">
        <v>0</v>
      </c>
      <c r="AN456" s="68" t="s">
        <v>2046</v>
      </c>
      <c r="AO456" s="68" t="str">
        <f>日報入力!B456</f>
        <v>平</v>
      </c>
      <c r="AP456" s="68" t="str">
        <f>IF(日報入力!AQ456,日報入力!BA456,"")</f>
        <v/>
      </c>
      <c r="AQ456" s="68" t="str">
        <f>IF(日報入力!AR456,日報入力!BB456,"")</f>
        <v/>
      </c>
      <c r="AR456" s="68" t="str">
        <f>IF(日報入力!AS456,"N勤","")</f>
        <v/>
      </c>
      <c r="AS456" s="295">
        <f t="shared" si="38"/>
        <v>0</v>
      </c>
      <c r="AT456" s="439">
        <f>日報入力!AY456</f>
        <v>360</v>
      </c>
      <c r="AU456" s="518">
        <f>IF(日報入力!G456,G456*60/E456,"")</f>
        <v>377.77777777777777</v>
      </c>
      <c r="AV456" s="528" t="str">
        <f>IF(日報入力!AT456,日報入力!AT456,"")</f>
        <v/>
      </c>
      <c r="AW456" s="529" t="str">
        <f>IF(日報入力!AT456,AE456/日報入力!AT456,"")</f>
        <v/>
      </c>
      <c r="AX456" s="530">
        <f>IF(1&lt;日報集計!AT456,AT456/(((F456-I456-J456-N456-O456)*60)/(E456)),"")</f>
        <v>0.9</v>
      </c>
      <c r="AY456" s="664">
        <f>IF(日報入力!H456,AT456/(((F456-J456)*60)/E456),"")</f>
        <v>0.9</v>
      </c>
      <c r="AZ456" s="664">
        <f>IF(日報入力!I456,AT456/((G456*60)/E456),"")</f>
        <v>0.95294117647058829</v>
      </c>
      <c r="BA456" s="296">
        <f>IF(日報入力!G456,G456/F456,"")</f>
        <v>0.94444444444444442</v>
      </c>
      <c r="BB456" s="386">
        <f t="shared" si="39"/>
        <v>8865</v>
      </c>
      <c r="BC456" s="386">
        <f t="shared" si="40"/>
        <v>8865</v>
      </c>
      <c r="BD456" s="80">
        <f>日報入力!AU456</f>
        <v>0</v>
      </c>
      <c r="BE456" s="534" t="str">
        <f>IF(日報入力!AV456,日報入力!AV456,"")</f>
        <v/>
      </c>
      <c r="BF456" s="534" t="str">
        <f>IF(日報入力!AW456,日報入力!AW456,"")</f>
        <v/>
      </c>
      <c r="BG456" s="398">
        <f>IF(日報入力!G456,日報入力!K456*日報入力!D456*日報入力!BC456,"")</f>
        <v>2.7</v>
      </c>
    </row>
    <row r="457" spans="1:59" ht="20.25" hidden="1" customHeight="1" x14ac:dyDescent="0.15">
      <c r="A457" s="302">
        <v>44453</v>
      </c>
      <c r="B457" s="291">
        <v>21</v>
      </c>
      <c r="C457" s="291">
        <v>26</v>
      </c>
      <c r="D457" s="291">
        <v>514</v>
      </c>
      <c r="E457" s="291">
        <v>0</v>
      </c>
      <c r="F457" s="291">
        <v>60</v>
      </c>
      <c r="G457" s="291">
        <v>0</v>
      </c>
      <c r="H457" s="291">
        <v>60</v>
      </c>
      <c r="I457" s="291"/>
      <c r="J457" s="291">
        <v>60</v>
      </c>
      <c r="K457" s="291"/>
      <c r="L457" s="291"/>
      <c r="M457" s="291"/>
      <c r="N457" s="291"/>
      <c r="O457" s="291"/>
      <c r="P457" s="291"/>
      <c r="Q457" s="291"/>
      <c r="R457" s="291"/>
      <c r="S457" s="291"/>
      <c r="T457" s="291"/>
      <c r="U457" s="291"/>
      <c r="V457" s="378">
        <v>0</v>
      </c>
      <c r="W457" s="291"/>
      <c r="X457" s="291"/>
      <c r="Y457" s="291"/>
      <c r="Z457" s="291"/>
      <c r="AA457" s="291"/>
      <c r="AB457" s="291"/>
      <c r="AC457" s="291"/>
      <c r="AD457" s="291"/>
      <c r="AE457" s="292">
        <v>0</v>
      </c>
      <c r="AF457" s="293" t="s">
        <v>1029</v>
      </c>
      <c r="AG457" s="293">
        <v>16</v>
      </c>
      <c r="AH457" s="293">
        <v>985</v>
      </c>
      <c r="AI457" s="294">
        <v>0</v>
      </c>
      <c r="AJ457" s="294">
        <v>0</v>
      </c>
      <c r="AK457" s="294">
        <v>0</v>
      </c>
      <c r="AL457" s="292">
        <v>0</v>
      </c>
      <c r="AM457" s="292">
        <v>0</v>
      </c>
      <c r="AN457" s="68" t="s">
        <v>2073</v>
      </c>
      <c r="AO457" s="68" t="str">
        <f>日報入力!B457</f>
        <v>平</v>
      </c>
      <c r="AP457" s="68" t="str">
        <f>IF(日報入力!AQ457,日報入力!BA457,"")</f>
        <v/>
      </c>
      <c r="AQ457" s="68" t="str">
        <f>IF(日報入力!AR457,日報入力!BB457,"")</f>
        <v/>
      </c>
      <c r="AR457" s="68" t="str">
        <f>IF(日報入力!AS457,"N勤","")</f>
        <v/>
      </c>
      <c r="AS457" s="295" t="e">
        <f t="shared" si="38"/>
        <v>#DIV/0!</v>
      </c>
      <c r="AT457" s="439">
        <f>日報入力!AY457</f>
        <v>360</v>
      </c>
      <c r="AU457" s="518" t="e">
        <f>IF(日報入力!G457,G457*60/E457,"")</f>
        <v>#DIV/0!</v>
      </c>
      <c r="AV457" s="528" t="str">
        <f>IF(日報入力!AT457,日報入力!AT457,"")</f>
        <v/>
      </c>
      <c r="AW457" s="529" t="str">
        <f>IF(日報入力!AT457,AE457/日報入力!AT457,"")</f>
        <v/>
      </c>
      <c r="AX457" s="530" t="e">
        <f>IF(1&lt;日報集計!AT457,AT457/(((F457-I457-J457-N457-O457)*60)/(E457)),"")</f>
        <v>#DIV/0!</v>
      </c>
      <c r="AY457" s="664" t="e">
        <f>IF(日報入力!H457,AT457/(((F457-J457)*60)/E457),"")</f>
        <v>#DIV/0!</v>
      </c>
      <c r="AZ457" s="664" t="e">
        <f>IF(日報入力!I457,AT457/((G457*60)/E457),"")</f>
        <v>#DIV/0!</v>
      </c>
      <c r="BA457" s="296">
        <f>IF(日報入力!G457,G457/F457,"")</f>
        <v>0</v>
      </c>
      <c r="BB457" s="386">
        <f t="shared" si="39"/>
        <v>0</v>
      </c>
      <c r="BC457" s="386">
        <f t="shared" si="40"/>
        <v>0</v>
      </c>
      <c r="BD457" s="80">
        <f>日報入力!AU457</f>
        <v>0</v>
      </c>
      <c r="BE457" s="534" t="str">
        <f>IF(日報入力!AV457,日報入力!AV457,"")</f>
        <v/>
      </c>
      <c r="BF457" s="534" t="str">
        <f>IF(日報入力!AW457,日報入力!AW457,"")</f>
        <v/>
      </c>
      <c r="BG457" s="398">
        <f>IF(日報入力!G457,日報入力!K457*日報入力!D457*日報入力!BC457,"")</f>
        <v>0</v>
      </c>
    </row>
    <row r="458" spans="1:59" ht="20.25" hidden="1" customHeight="1" x14ac:dyDescent="0.15">
      <c r="A458" s="302">
        <v>44453</v>
      </c>
      <c r="B458" s="291">
        <v>21</v>
      </c>
      <c r="C458" s="291">
        <v>26</v>
      </c>
      <c r="D458" s="291">
        <v>514</v>
      </c>
      <c r="E458" s="291">
        <v>13</v>
      </c>
      <c r="F458" s="291">
        <v>105</v>
      </c>
      <c r="G458" s="291">
        <v>85</v>
      </c>
      <c r="H458" s="291">
        <v>105</v>
      </c>
      <c r="I458" s="291"/>
      <c r="J458" s="291"/>
      <c r="K458" s="291"/>
      <c r="L458" s="291">
        <v>10</v>
      </c>
      <c r="M458" s="291"/>
      <c r="N458" s="291"/>
      <c r="O458" s="291">
        <v>10</v>
      </c>
      <c r="P458" s="291"/>
      <c r="Q458" s="291"/>
      <c r="R458" s="291"/>
      <c r="S458" s="291"/>
      <c r="T458" s="291"/>
      <c r="U458" s="291"/>
      <c r="V458" s="378">
        <v>1</v>
      </c>
      <c r="W458" s="291"/>
      <c r="X458" s="291"/>
      <c r="Y458" s="291"/>
      <c r="Z458" s="291"/>
      <c r="AA458" s="291"/>
      <c r="AB458" s="291">
        <v>1</v>
      </c>
      <c r="AC458" s="291"/>
      <c r="AD458" s="291"/>
      <c r="AE458" s="292">
        <v>12</v>
      </c>
      <c r="AF458" s="293" t="s">
        <v>1029</v>
      </c>
      <c r="AG458" s="293">
        <v>16</v>
      </c>
      <c r="AH458" s="293">
        <v>985</v>
      </c>
      <c r="AI458" s="294">
        <v>208</v>
      </c>
      <c r="AJ458" s="294">
        <v>192</v>
      </c>
      <c r="AK458" s="294">
        <v>16</v>
      </c>
      <c r="AL458" s="292">
        <v>11820</v>
      </c>
      <c r="AM458" s="292">
        <v>985</v>
      </c>
      <c r="AN458" s="68" t="s">
        <v>2073</v>
      </c>
      <c r="AO458" s="68" t="str">
        <f>日報入力!B458</f>
        <v>平</v>
      </c>
      <c r="AP458" s="68" t="str">
        <f>IF(日報入力!AQ458,日報入力!BA458,"")</f>
        <v/>
      </c>
      <c r="AQ458" s="68" t="str">
        <f>IF(日報入力!AR458,日報入力!BB458,"")</f>
        <v/>
      </c>
      <c r="AR458" s="68" t="str">
        <f>IF(日報入力!AS458,"N勤","")</f>
        <v/>
      </c>
      <c r="AS458" s="295">
        <f t="shared" si="38"/>
        <v>7.6923076923076927E-2</v>
      </c>
      <c r="AT458" s="439">
        <f>日報入力!AY458</f>
        <v>360</v>
      </c>
      <c r="AU458" s="518">
        <f>IF(日報入力!G458,G458*60/E458,"")</f>
        <v>392.30769230769232</v>
      </c>
      <c r="AV458" s="528" t="str">
        <f>IF(日報入力!AT458,日報入力!AT458,"")</f>
        <v/>
      </c>
      <c r="AW458" s="529" t="str">
        <f>IF(日報入力!AT458,AE458/日報入力!AT458,"")</f>
        <v/>
      </c>
      <c r="AX458" s="530">
        <f>IF(1&lt;日報集計!AT458,AT458/(((F458-I458-J458-N458-O458)*60)/(E458)),"")</f>
        <v>0.82105263157894737</v>
      </c>
      <c r="AY458" s="664">
        <f>IF(日報入力!H458,AT458/(((F458-J458)*60)/E458),"")</f>
        <v>0.74285714285714277</v>
      </c>
      <c r="AZ458" s="664">
        <f>IF(日報入力!I458,AT458/((G458*60)/E458),"")</f>
        <v>0.91764705882352937</v>
      </c>
      <c r="BA458" s="296">
        <f>IF(日報入力!G458,G458/F458,"")</f>
        <v>0.80952380952380953</v>
      </c>
      <c r="BB458" s="386">
        <f t="shared" si="39"/>
        <v>6754.2857142857138</v>
      </c>
      <c r="BC458" s="386">
        <f t="shared" si="40"/>
        <v>6754.2857142857138</v>
      </c>
      <c r="BD458" s="80">
        <f>日報入力!AU458</f>
        <v>0</v>
      </c>
      <c r="BE458" s="534" t="str">
        <f>IF(日報入力!AV458,日報入力!AV458,"")</f>
        <v/>
      </c>
      <c r="BF458" s="534" t="str">
        <f>IF(日報入力!AW458,日報入力!AW458,"")</f>
        <v/>
      </c>
      <c r="BG458" s="398">
        <f>IF(日報入力!G458,日報入力!K458*日報入力!D458*日報入力!BC458,"")</f>
        <v>1.3</v>
      </c>
    </row>
    <row r="459" spans="1:59" ht="20.25" hidden="1" customHeight="1" x14ac:dyDescent="0.15">
      <c r="A459" s="302">
        <v>44453</v>
      </c>
      <c r="B459" s="291">
        <v>29</v>
      </c>
      <c r="C459" s="291">
        <v>17</v>
      </c>
      <c r="D459" s="291">
        <v>607</v>
      </c>
      <c r="E459" s="291">
        <v>90</v>
      </c>
      <c r="F459" s="291">
        <v>405</v>
      </c>
      <c r="G459" s="291">
        <v>405</v>
      </c>
      <c r="H459" s="291">
        <v>405</v>
      </c>
      <c r="I459" s="291"/>
      <c r="J459" s="291"/>
      <c r="K459" s="291"/>
      <c r="L459" s="291"/>
      <c r="M459" s="291"/>
      <c r="N459" s="291"/>
      <c r="O459" s="291"/>
      <c r="P459" s="291"/>
      <c r="Q459" s="291"/>
      <c r="R459" s="291"/>
      <c r="S459" s="291"/>
      <c r="T459" s="291"/>
      <c r="U459" s="291"/>
      <c r="V459" s="378">
        <v>0</v>
      </c>
      <c r="W459" s="291"/>
      <c r="X459" s="291"/>
      <c r="Y459" s="291"/>
      <c r="Z459" s="291"/>
      <c r="AA459" s="291"/>
      <c r="AB459" s="291"/>
      <c r="AC459" s="291"/>
      <c r="AD459" s="291"/>
      <c r="AE459" s="292">
        <v>90</v>
      </c>
      <c r="AF459" s="293" t="s">
        <v>2147</v>
      </c>
      <c r="AG459" s="293">
        <v>18.48</v>
      </c>
      <c r="AH459" s="293">
        <v>1161</v>
      </c>
      <c r="AI459" s="294">
        <v>1663.2</v>
      </c>
      <c r="AJ459" s="294">
        <v>1663.2</v>
      </c>
      <c r="AK459" s="294">
        <v>0</v>
      </c>
      <c r="AL459" s="292">
        <v>104490</v>
      </c>
      <c r="AM459" s="292">
        <v>0</v>
      </c>
      <c r="AN459" s="68" t="s">
        <v>1921</v>
      </c>
      <c r="AO459" s="68" t="str">
        <f>日報入力!B459</f>
        <v>清水</v>
      </c>
      <c r="AP459" s="68" t="str">
        <f>IF(日報入力!AQ459,日報入力!BA459,"")</f>
        <v/>
      </c>
      <c r="AQ459" s="68" t="str">
        <f>IF(日報入力!AR459,日報入力!BB459,"")</f>
        <v/>
      </c>
      <c r="AR459" s="68" t="str">
        <f>IF(日報入力!AS459,"N勤","")</f>
        <v/>
      </c>
      <c r="AS459" s="295">
        <f t="shared" si="38"/>
        <v>0</v>
      </c>
      <c r="AT459" s="439">
        <f>日報入力!AY459</f>
        <v>240</v>
      </c>
      <c r="AU459" s="518">
        <f>IF(日報入力!G459,G459*60/E459,"")</f>
        <v>270</v>
      </c>
      <c r="AV459" s="528" t="str">
        <f>IF(日報入力!AT459,日報入力!AT459,"")</f>
        <v/>
      </c>
      <c r="AW459" s="529" t="str">
        <f>IF(日報入力!AT459,AE459/日報入力!AT459,"")</f>
        <v/>
      </c>
      <c r="AX459" s="530">
        <f>IF(1&lt;日報集計!AT459,AT459/(((F459-I459-J459-N459-O459)*60)/(E459)),"")</f>
        <v>0.88888888888888884</v>
      </c>
      <c r="AY459" s="664">
        <f>IF(日報入力!H459,AT459/(((F459-J459)*60)/E459),"")</f>
        <v>0.88888888888888884</v>
      </c>
      <c r="AZ459" s="664">
        <f>IF(日報入力!I459,AT459/((G459*60)/E459),"")</f>
        <v>0.88888888888888884</v>
      </c>
      <c r="BA459" s="296">
        <f>IF(日報入力!G459,G459/F459,"")</f>
        <v>1</v>
      </c>
      <c r="BB459" s="386">
        <f t="shared" si="39"/>
        <v>15480</v>
      </c>
      <c r="BC459" s="386">
        <f t="shared" si="40"/>
        <v>15480</v>
      </c>
      <c r="BD459" s="80">
        <f>日報入力!AU459</f>
        <v>0</v>
      </c>
      <c r="BE459" s="534" t="str">
        <f>IF(日報入力!AV459,日報入力!AV459,"")</f>
        <v/>
      </c>
      <c r="BF459" s="534" t="str">
        <f>IF(日報入力!AW459,日報入力!AW459,"")</f>
        <v/>
      </c>
      <c r="BG459" s="398">
        <f>IF(日報入力!G459,日報入力!K459*日報入力!D459*日報入力!BC459,"")</f>
        <v>0</v>
      </c>
    </row>
    <row r="460" spans="1:59" ht="20.25" hidden="1" customHeight="1" x14ac:dyDescent="0.15">
      <c r="A460" s="302">
        <v>44453</v>
      </c>
      <c r="B460" s="291">
        <v>29</v>
      </c>
      <c r="C460" s="291">
        <v>17</v>
      </c>
      <c r="D460" s="291">
        <v>599</v>
      </c>
      <c r="E460" s="291">
        <v>0</v>
      </c>
      <c r="F460" s="291">
        <v>30</v>
      </c>
      <c r="G460" s="291">
        <v>0</v>
      </c>
      <c r="H460" s="291">
        <v>30</v>
      </c>
      <c r="I460" s="291"/>
      <c r="J460" s="291">
        <v>30</v>
      </c>
      <c r="K460" s="291"/>
      <c r="L460" s="291"/>
      <c r="M460" s="291"/>
      <c r="N460" s="291"/>
      <c r="O460" s="291"/>
      <c r="P460" s="291"/>
      <c r="Q460" s="291"/>
      <c r="R460" s="291"/>
      <c r="S460" s="291"/>
      <c r="T460" s="291"/>
      <c r="U460" s="291"/>
      <c r="V460" s="378">
        <v>0</v>
      </c>
      <c r="W460" s="291"/>
      <c r="X460" s="291"/>
      <c r="Y460" s="291"/>
      <c r="Z460" s="291"/>
      <c r="AA460" s="291"/>
      <c r="AB460" s="291"/>
      <c r="AC460" s="291"/>
      <c r="AD460" s="291"/>
      <c r="AE460" s="292">
        <v>0</v>
      </c>
      <c r="AF460" s="293" t="s">
        <v>961</v>
      </c>
      <c r="AG460" s="293">
        <v>14.5</v>
      </c>
      <c r="AH460" s="293">
        <v>981</v>
      </c>
      <c r="AI460" s="294">
        <v>0</v>
      </c>
      <c r="AJ460" s="294">
        <v>0</v>
      </c>
      <c r="AK460" s="294">
        <v>0</v>
      </c>
      <c r="AL460" s="292">
        <v>0</v>
      </c>
      <c r="AM460" s="292">
        <v>0</v>
      </c>
      <c r="AN460" s="68" t="s">
        <v>2023</v>
      </c>
      <c r="AO460" s="68" t="str">
        <f>日報入力!B460</f>
        <v>清水</v>
      </c>
      <c r="AP460" s="68" t="str">
        <f>IF(日報入力!AQ460,日報入力!BA460,"")</f>
        <v/>
      </c>
      <c r="AQ460" s="68" t="str">
        <f>IF(日報入力!AR460,日報入力!BB460,"")</f>
        <v/>
      </c>
      <c r="AR460" s="68" t="str">
        <f>IF(日報入力!AS460,"N勤","")</f>
        <v/>
      </c>
      <c r="AS460" s="295" t="e">
        <f>IF(A460,V460/(AE460+V460),"")</f>
        <v>#DIV/0!</v>
      </c>
      <c r="AT460" s="439">
        <f>日報入力!AY460</f>
        <v>240</v>
      </c>
      <c r="AU460" s="518" t="e">
        <f>IF(日報入力!G460,G460*60/E460,"")</f>
        <v>#DIV/0!</v>
      </c>
      <c r="AV460" s="528" t="str">
        <f>IF(日報入力!AT460,日報入力!AT460,"")</f>
        <v/>
      </c>
      <c r="AW460" s="529" t="str">
        <f>IF(日報入力!AT460,AE460/日報入力!AT460,"")</f>
        <v/>
      </c>
      <c r="AX460" s="530" t="e">
        <f>IF(1&lt;日報集計!AT460,AT460/(((F460-I460-J460-N460-O460)*60)/(E460)),"")</f>
        <v>#DIV/0!</v>
      </c>
      <c r="AY460" s="664" t="e">
        <f>IF(日報入力!H460,AT460/(((F460-J460)*60)/E460),"")</f>
        <v>#DIV/0!</v>
      </c>
      <c r="AZ460" s="664" t="e">
        <f>IF(日報入力!I460,AT460/((G460*60)/E460),"")</f>
        <v>#DIV/0!</v>
      </c>
      <c r="BA460" s="296">
        <f>IF(日報入力!G460,G460/F460,"")</f>
        <v>0</v>
      </c>
      <c r="BB460" s="386">
        <f t="shared" si="39"/>
        <v>0</v>
      </c>
      <c r="BC460" s="386">
        <f t="shared" si="40"/>
        <v>0</v>
      </c>
      <c r="BD460" s="80">
        <f>日報入力!AU460</f>
        <v>0</v>
      </c>
      <c r="BE460" s="534" t="str">
        <f>IF(日報入力!AV460,日報入力!AV460,"")</f>
        <v/>
      </c>
      <c r="BF460" s="534" t="str">
        <f>IF(日報入力!AW460,日報入力!AW460,"")</f>
        <v/>
      </c>
      <c r="BG460" s="398">
        <f>IF(日報入力!G460,日報入力!K460*日報入力!D460*日報入力!BC460,"")</f>
        <v>0</v>
      </c>
    </row>
    <row r="461" spans="1:59" ht="20.25" hidden="1" customHeight="1" x14ac:dyDescent="0.15">
      <c r="A461" s="302">
        <v>44453</v>
      </c>
      <c r="B461" s="291">
        <v>29</v>
      </c>
      <c r="C461" s="291">
        <v>21</v>
      </c>
      <c r="D461" s="291">
        <v>599</v>
      </c>
      <c r="E461" s="291">
        <v>19</v>
      </c>
      <c r="F461" s="291">
        <v>90</v>
      </c>
      <c r="G461" s="291">
        <v>90</v>
      </c>
      <c r="H461" s="291">
        <v>90</v>
      </c>
      <c r="I461" s="291"/>
      <c r="J461" s="291"/>
      <c r="K461" s="291"/>
      <c r="L461" s="291"/>
      <c r="M461" s="291"/>
      <c r="N461" s="291"/>
      <c r="O461" s="291"/>
      <c r="P461" s="291"/>
      <c r="Q461" s="291"/>
      <c r="R461" s="291"/>
      <c r="S461" s="291"/>
      <c r="T461" s="291"/>
      <c r="U461" s="291"/>
      <c r="V461" s="378">
        <v>0</v>
      </c>
      <c r="W461" s="291"/>
      <c r="X461" s="291"/>
      <c r="Y461" s="291"/>
      <c r="Z461" s="291"/>
      <c r="AA461" s="291"/>
      <c r="AB461" s="291"/>
      <c r="AC461" s="291"/>
      <c r="AD461" s="291"/>
      <c r="AE461" s="292">
        <v>19</v>
      </c>
      <c r="AF461" s="293" t="s">
        <v>961</v>
      </c>
      <c r="AG461" s="293">
        <v>14.5</v>
      </c>
      <c r="AH461" s="293">
        <v>981</v>
      </c>
      <c r="AI461" s="294">
        <v>275.5</v>
      </c>
      <c r="AJ461" s="294">
        <v>275.5</v>
      </c>
      <c r="AK461" s="294">
        <v>0</v>
      </c>
      <c r="AL461" s="292">
        <v>18639</v>
      </c>
      <c r="AM461" s="292">
        <v>0</v>
      </c>
      <c r="AN461" s="68" t="s">
        <v>2023</v>
      </c>
      <c r="AO461" s="68" t="str">
        <f>日報入力!B461</f>
        <v>飯塚</v>
      </c>
      <c r="AP461" s="68" t="str">
        <f>IF(日報入力!AQ461,日報入力!BA461,"")</f>
        <v/>
      </c>
      <c r="AQ461" s="68" t="str">
        <f>IF(日報入力!AR461,日報入力!BB461,"")</f>
        <v/>
      </c>
      <c r="AR461" s="68" t="str">
        <f>IF(日報入力!AS461,"N勤","")</f>
        <v>N勤</v>
      </c>
      <c r="AS461" s="295">
        <f t="shared" si="38"/>
        <v>0</v>
      </c>
      <c r="AT461" s="439">
        <f>日報入力!AY461</f>
        <v>240</v>
      </c>
      <c r="AU461" s="518">
        <f>IF(日報入力!G461,G461*60/E461,"")</f>
        <v>284.21052631578948</v>
      </c>
      <c r="AV461" s="528" t="str">
        <f>IF(日報入力!AT461,日報入力!AT461,"")</f>
        <v/>
      </c>
      <c r="AW461" s="529" t="str">
        <f>IF(日報入力!AT461,AE461/日報入力!AT461,"")</f>
        <v/>
      </c>
      <c r="AX461" s="530">
        <f>IF(1&lt;日報集計!AT461,AT461/(((F461-I461-J461-N461-O461)*60)/(E461)),"")</f>
        <v>0.84444444444444444</v>
      </c>
      <c r="AY461" s="664">
        <f>IF(日報入力!H461,AT461/(((F461-J461)*60)/E461),"")</f>
        <v>0.84444444444444444</v>
      </c>
      <c r="AZ461" s="664">
        <f>IF(日報入力!I461,AT461/((G461*60)/E461),"")</f>
        <v>0.84444444444444444</v>
      </c>
      <c r="BA461" s="296">
        <f>IF(日報入力!G461,G461/F461,"")</f>
        <v>1</v>
      </c>
      <c r="BB461" s="386">
        <f t="shared" si="39"/>
        <v>12426</v>
      </c>
      <c r="BC461" s="386">
        <f t="shared" si="40"/>
        <v>12426</v>
      </c>
      <c r="BD461" s="80">
        <f>日報入力!AU461</f>
        <v>0</v>
      </c>
      <c r="BE461" s="534" t="str">
        <f>IF(日報入力!AV461,日報入力!AV461,"")</f>
        <v/>
      </c>
      <c r="BF461" s="534" t="str">
        <f>IF(日報入力!AW461,日報入力!AW461,"")</f>
        <v/>
      </c>
      <c r="BG461" s="398">
        <f>IF(日報入力!G461,日報入力!K461*日報入力!D461*日報入力!BC461,"")</f>
        <v>0</v>
      </c>
    </row>
    <row r="462" spans="1:59" ht="20.25" hidden="1" customHeight="1" x14ac:dyDescent="0.15">
      <c r="A462" s="302">
        <v>44453</v>
      </c>
      <c r="B462" s="291">
        <v>29</v>
      </c>
      <c r="C462" s="291">
        <v>21</v>
      </c>
      <c r="D462" s="291">
        <v>606</v>
      </c>
      <c r="E462" s="291">
        <v>0</v>
      </c>
      <c r="F462" s="291">
        <v>50</v>
      </c>
      <c r="G462" s="291">
        <v>0</v>
      </c>
      <c r="H462" s="291">
        <v>50</v>
      </c>
      <c r="I462" s="291"/>
      <c r="J462" s="291">
        <v>50</v>
      </c>
      <c r="K462" s="291"/>
      <c r="L462" s="291"/>
      <c r="M462" s="291"/>
      <c r="N462" s="291"/>
      <c r="O462" s="291"/>
      <c r="P462" s="291"/>
      <c r="Q462" s="291"/>
      <c r="R462" s="291"/>
      <c r="S462" s="291"/>
      <c r="T462" s="291"/>
      <c r="U462" s="291"/>
      <c r="V462" s="378">
        <v>0</v>
      </c>
      <c r="W462" s="291"/>
      <c r="X462" s="291"/>
      <c r="Y462" s="291"/>
      <c r="Z462" s="291"/>
      <c r="AA462" s="291"/>
      <c r="AB462" s="291"/>
      <c r="AC462" s="291"/>
      <c r="AD462" s="291"/>
      <c r="AE462" s="292">
        <v>0</v>
      </c>
      <c r="AF462" s="293" t="s">
        <v>961</v>
      </c>
      <c r="AG462" s="293">
        <v>19.649999999999999</v>
      </c>
      <c r="AH462" s="293">
        <v>1490</v>
      </c>
      <c r="AI462" s="294">
        <v>0</v>
      </c>
      <c r="AJ462" s="294">
        <v>0</v>
      </c>
      <c r="AK462" s="294">
        <v>0</v>
      </c>
      <c r="AL462" s="292">
        <v>0</v>
      </c>
      <c r="AM462" s="292">
        <v>0</v>
      </c>
      <c r="AN462" s="68" t="s">
        <v>2076</v>
      </c>
      <c r="AO462" s="68" t="str">
        <f>日報入力!B462</f>
        <v>飯塚</v>
      </c>
      <c r="AP462" s="68" t="str">
        <f>IF(日報入力!AQ462,日報入力!BA462,"")</f>
        <v/>
      </c>
      <c r="AQ462" s="68" t="str">
        <f>IF(日報入力!AR462,日報入力!BB462,"")</f>
        <v/>
      </c>
      <c r="AR462" s="68" t="str">
        <f>IF(日報入力!AS462,"N勤","")</f>
        <v>N勤</v>
      </c>
      <c r="AS462" s="295" t="e">
        <f t="shared" si="38"/>
        <v>#DIV/0!</v>
      </c>
      <c r="AT462" s="439">
        <f>日報入力!AY462</f>
        <v>240</v>
      </c>
      <c r="AU462" s="518" t="e">
        <f>IF(日報入力!G462,G462*60/E462,"")</f>
        <v>#DIV/0!</v>
      </c>
      <c r="AV462" s="528" t="str">
        <f>IF(日報入力!AT462,日報入力!AT462,"")</f>
        <v/>
      </c>
      <c r="AW462" s="529" t="str">
        <f>IF(日報入力!AT462,AE462/日報入力!AT462,"")</f>
        <v/>
      </c>
      <c r="AX462" s="530" t="e">
        <f>IF(1&lt;日報集計!AT462,AT462/(((F462-I462-J462-N462-O462)*60)/(E462)),"")</f>
        <v>#DIV/0!</v>
      </c>
      <c r="AY462" s="664" t="e">
        <f>IF(日報入力!H462,AT462/(((F462-J462)*60)/E462),"")</f>
        <v>#DIV/0!</v>
      </c>
      <c r="AZ462" s="664" t="e">
        <f>IF(日報入力!I462,AT462/((G462*60)/E462),"")</f>
        <v>#DIV/0!</v>
      </c>
      <c r="BA462" s="296">
        <f>IF(日報入力!G462,G462/F462,"")</f>
        <v>0</v>
      </c>
      <c r="BB462" s="386">
        <f t="shared" si="39"/>
        <v>0</v>
      </c>
      <c r="BC462" s="386">
        <f t="shared" si="40"/>
        <v>0</v>
      </c>
      <c r="BD462" s="80">
        <f>日報入力!AU462</f>
        <v>0</v>
      </c>
      <c r="BE462" s="534" t="str">
        <f>IF(日報入力!AV462,日報入力!AV462,"")</f>
        <v/>
      </c>
      <c r="BF462" s="534" t="str">
        <f>IF(日報入力!AW462,日報入力!AW462,"")</f>
        <v/>
      </c>
      <c r="BG462" s="398">
        <f>IF(日報入力!G462,日報入力!K462*日報入力!D462*日報入力!BC462,"")</f>
        <v>0</v>
      </c>
    </row>
    <row r="463" spans="1:59" ht="20.25" hidden="1" customHeight="1" x14ac:dyDescent="0.15">
      <c r="A463" s="302">
        <v>44453</v>
      </c>
      <c r="B463" s="291">
        <v>29</v>
      </c>
      <c r="C463" s="291">
        <v>21</v>
      </c>
      <c r="D463" s="291">
        <v>606</v>
      </c>
      <c r="E463" s="291">
        <v>41</v>
      </c>
      <c r="F463" s="291">
        <v>180</v>
      </c>
      <c r="G463" s="291">
        <v>180</v>
      </c>
      <c r="H463" s="291">
        <v>180</v>
      </c>
      <c r="I463" s="291"/>
      <c r="J463" s="291"/>
      <c r="K463" s="291"/>
      <c r="L463" s="291"/>
      <c r="M463" s="291"/>
      <c r="N463" s="291"/>
      <c r="O463" s="291"/>
      <c r="P463" s="291"/>
      <c r="Q463" s="291"/>
      <c r="R463" s="291"/>
      <c r="S463" s="291"/>
      <c r="T463" s="291"/>
      <c r="U463" s="291"/>
      <c r="V463" s="378">
        <v>0</v>
      </c>
      <c r="W463" s="291"/>
      <c r="X463" s="291"/>
      <c r="Y463" s="291"/>
      <c r="Z463" s="291"/>
      <c r="AA463" s="291"/>
      <c r="AB463" s="291"/>
      <c r="AC463" s="291"/>
      <c r="AD463" s="291"/>
      <c r="AE463" s="292">
        <v>41</v>
      </c>
      <c r="AF463" s="293" t="s">
        <v>961</v>
      </c>
      <c r="AG463" s="293">
        <v>19.649999999999999</v>
      </c>
      <c r="AH463" s="293">
        <v>1490</v>
      </c>
      <c r="AI463" s="294">
        <v>805.65</v>
      </c>
      <c r="AJ463" s="294">
        <v>805.65</v>
      </c>
      <c r="AK463" s="294">
        <v>0</v>
      </c>
      <c r="AL463" s="292">
        <v>61090</v>
      </c>
      <c r="AM463" s="292">
        <v>0</v>
      </c>
      <c r="AN463" s="68" t="s">
        <v>2076</v>
      </c>
      <c r="AO463" s="68" t="str">
        <f>日報入力!B463</f>
        <v>飯塚</v>
      </c>
      <c r="AP463" s="68" t="str">
        <f>IF(日報入力!AQ463,日報入力!BA463,"")</f>
        <v/>
      </c>
      <c r="AQ463" s="68" t="str">
        <f>IF(日報入力!AR463,日報入力!BB463,"")</f>
        <v/>
      </c>
      <c r="AR463" s="68" t="str">
        <f>IF(日報入力!AS463,"N勤","")</f>
        <v>N勤</v>
      </c>
      <c r="AS463" s="295">
        <f t="shared" si="38"/>
        <v>0</v>
      </c>
      <c r="AT463" s="439">
        <f>日報入力!AY463</f>
        <v>240</v>
      </c>
      <c r="AU463" s="518">
        <f>IF(日報入力!G463,G463*60/E463,"")</f>
        <v>263.41463414634148</v>
      </c>
      <c r="AV463" s="528" t="str">
        <f>IF(日報入力!AT463,日報入力!AT463,"")</f>
        <v/>
      </c>
      <c r="AW463" s="529" t="str">
        <f>IF(日報入力!AT463,AE463/日報入力!AT463,"")</f>
        <v/>
      </c>
      <c r="AX463" s="530">
        <f>IF(1&lt;日報集計!AT463,AT463/(((F463-I463-J463-N463-O463)*60)/(E463)),"")</f>
        <v>0.91111111111111109</v>
      </c>
      <c r="AY463" s="664">
        <f>IF(日報入力!H463,AT463/(((F463-J463)*60)/E463),"")</f>
        <v>0.91111111111111109</v>
      </c>
      <c r="AZ463" s="664">
        <f>IF(日報入力!I463,AT463/((G463*60)/E463),"")</f>
        <v>0.91111111111111109</v>
      </c>
      <c r="BA463" s="296">
        <f>IF(日報入力!G463,G463/F463,"")</f>
        <v>1</v>
      </c>
      <c r="BB463" s="386">
        <f t="shared" si="39"/>
        <v>20363.333333333336</v>
      </c>
      <c r="BC463" s="386">
        <f t="shared" si="40"/>
        <v>20363.333333333336</v>
      </c>
      <c r="BD463" s="80">
        <f>日報入力!AU463</f>
        <v>0</v>
      </c>
      <c r="BE463" s="534" t="str">
        <f>IF(日報入力!AV463,日報入力!AV463,"")</f>
        <v/>
      </c>
      <c r="BF463" s="534" t="str">
        <f>IF(日報入力!AW463,日報入力!AW463,"")</f>
        <v/>
      </c>
      <c r="BG463" s="398">
        <f>IF(日報入力!G463,日報入力!K463*日報入力!D463*日報入力!BC463,"")</f>
        <v>0</v>
      </c>
    </row>
    <row r="464" spans="1:59" ht="20.25" hidden="1" customHeight="1" x14ac:dyDescent="0.15">
      <c r="A464" s="302">
        <v>44453</v>
      </c>
      <c r="B464" s="291">
        <v>29</v>
      </c>
      <c r="C464" s="291">
        <v>21</v>
      </c>
      <c r="D464" s="291">
        <v>454</v>
      </c>
      <c r="E464" s="291">
        <v>0</v>
      </c>
      <c r="F464" s="291">
        <v>45</v>
      </c>
      <c r="G464" s="291">
        <v>0</v>
      </c>
      <c r="H464" s="291">
        <v>45</v>
      </c>
      <c r="I464" s="291"/>
      <c r="J464" s="291">
        <v>45</v>
      </c>
      <c r="K464" s="291"/>
      <c r="L464" s="291"/>
      <c r="M464" s="291"/>
      <c r="N464" s="291"/>
      <c r="O464" s="291"/>
      <c r="P464" s="291"/>
      <c r="Q464" s="291"/>
      <c r="R464" s="291"/>
      <c r="S464" s="291"/>
      <c r="T464" s="291"/>
      <c r="U464" s="291"/>
      <c r="V464" s="378">
        <v>0</v>
      </c>
      <c r="W464" s="291"/>
      <c r="X464" s="291"/>
      <c r="Y464" s="291"/>
      <c r="Z464" s="291"/>
      <c r="AA464" s="291"/>
      <c r="AB464" s="291"/>
      <c r="AC464" s="291"/>
      <c r="AD464" s="291"/>
      <c r="AE464" s="292">
        <v>0</v>
      </c>
      <c r="AF464" s="293" t="s">
        <v>1031</v>
      </c>
      <c r="AG464" s="293">
        <v>9.3000000000000007</v>
      </c>
      <c r="AH464" s="293">
        <v>655</v>
      </c>
      <c r="AI464" s="294">
        <v>0</v>
      </c>
      <c r="AJ464" s="294">
        <v>0</v>
      </c>
      <c r="AK464" s="294">
        <v>0</v>
      </c>
      <c r="AL464" s="292">
        <v>0</v>
      </c>
      <c r="AM464" s="292">
        <v>0</v>
      </c>
      <c r="AN464" s="68" t="s">
        <v>1945</v>
      </c>
      <c r="AO464" s="68" t="str">
        <f>日報入力!B464</f>
        <v>飯塚</v>
      </c>
      <c r="AP464" s="68" t="str">
        <f>IF(日報入力!AQ464,日報入力!BA464,"")</f>
        <v/>
      </c>
      <c r="AQ464" s="68" t="str">
        <f>IF(日報入力!AR464,日報入力!BB464,"")</f>
        <v/>
      </c>
      <c r="AR464" s="68" t="str">
        <f>IF(日報入力!AS464,"N勤","")</f>
        <v>N勤</v>
      </c>
      <c r="AS464" s="295" t="e">
        <f t="shared" si="38"/>
        <v>#DIV/0!</v>
      </c>
      <c r="AT464" s="439">
        <f>日報入力!AY464</f>
        <v>210</v>
      </c>
      <c r="AU464" s="518" t="e">
        <f>IF(日報入力!G464,G464*60/E464,"")</f>
        <v>#DIV/0!</v>
      </c>
      <c r="AV464" s="528" t="str">
        <f>IF(日報入力!AT464,日報入力!AT464,"")</f>
        <v/>
      </c>
      <c r="AW464" s="529" t="str">
        <f>IF(日報入力!AT464,AE464/日報入力!AT464,"")</f>
        <v/>
      </c>
      <c r="AX464" s="530" t="e">
        <f>IF(1&lt;日報集計!AT464,AT464/(((F464-I464-J464-N464-O464)*60)/(E464)),"")</f>
        <v>#DIV/0!</v>
      </c>
      <c r="AY464" s="664" t="e">
        <f>IF(日報入力!H464,AT464/(((F464-J464)*60)/E464),"")</f>
        <v>#DIV/0!</v>
      </c>
      <c r="AZ464" s="664" t="e">
        <f>IF(日報入力!I464,AT464/((G464*60)/E464),"")</f>
        <v>#DIV/0!</v>
      </c>
      <c r="BA464" s="296">
        <f>IF(日報入力!G464,G464/F464,"")</f>
        <v>0</v>
      </c>
      <c r="BB464" s="386">
        <f t="shared" si="39"/>
        <v>0</v>
      </c>
      <c r="BC464" s="386">
        <f t="shared" si="40"/>
        <v>0</v>
      </c>
      <c r="BD464" s="80">
        <f>日報入力!AU464</f>
        <v>0</v>
      </c>
      <c r="BE464" s="534" t="str">
        <f>IF(日報入力!AV464,日報入力!AV464,"")</f>
        <v/>
      </c>
      <c r="BF464" s="534" t="str">
        <f>IF(日報入力!AW464,日報入力!AW464,"")</f>
        <v/>
      </c>
      <c r="BG464" s="398">
        <f>IF(日報入力!G464,日報入力!K464*日報入力!D464*日報入力!BC464,"")</f>
        <v>0</v>
      </c>
    </row>
    <row r="465" spans="1:59" ht="20.25" hidden="1" customHeight="1" x14ac:dyDescent="0.15">
      <c r="A465" s="302">
        <v>44453</v>
      </c>
      <c r="B465" s="291">
        <v>27</v>
      </c>
      <c r="C465" s="291">
        <v>9</v>
      </c>
      <c r="D465" s="291">
        <v>291</v>
      </c>
      <c r="E465" s="291">
        <v>210</v>
      </c>
      <c r="F465" s="291">
        <v>465</v>
      </c>
      <c r="G465" s="291">
        <v>425</v>
      </c>
      <c r="H465" s="291">
        <v>232.5</v>
      </c>
      <c r="I465" s="291"/>
      <c r="J465" s="291"/>
      <c r="K465" s="291"/>
      <c r="L465" s="291">
        <v>30</v>
      </c>
      <c r="M465" s="291"/>
      <c r="N465" s="291"/>
      <c r="O465" s="291">
        <v>10</v>
      </c>
      <c r="P465" s="291"/>
      <c r="Q465" s="291"/>
      <c r="R465" s="291"/>
      <c r="S465" s="291"/>
      <c r="T465" s="291"/>
      <c r="U465" s="291"/>
      <c r="V465" s="378">
        <v>20</v>
      </c>
      <c r="W465" s="291"/>
      <c r="X465" s="291"/>
      <c r="Y465" s="291"/>
      <c r="Z465" s="291"/>
      <c r="AA465" s="291"/>
      <c r="AB465" s="291"/>
      <c r="AC465" s="291">
        <v>20</v>
      </c>
      <c r="AD465" s="291"/>
      <c r="AE465" s="292">
        <v>400</v>
      </c>
      <c r="AF465" s="293" t="s">
        <v>2147</v>
      </c>
      <c r="AG465" s="293">
        <v>0.18</v>
      </c>
      <c r="AH465" s="293">
        <v>17</v>
      </c>
      <c r="AI465" s="294">
        <v>75.599999999999994</v>
      </c>
      <c r="AJ465" s="294">
        <v>72</v>
      </c>
      <c r="AK465" s="294">
        <v>3.5999999999999943</v>
      </c>
      <c r="AL465" s="292">
        <v>6800</v>
      </c>
      <c r="AM465" s="292">
        <v>340</v>
      </c>
      <c r="AN465" s="68" t="s">
        <v>2134</v>
      </c>
      <c r="AO465" s="68" t="str">
        <f>日報入力!B465</f>
        <v>浅津</v>
      </c>
      <c r="AP465" s="68" t="str">
        <f>IF(日報入力!AQ465,日報入力!BA465,"")</f>
        <v/>
      </c>
      <c r="AQ465" s="68" t="str">
        <f>IF(日報入力!AR465,日報入力!BB465,"")</f>
        <v/>
      </c>
      <c r="AR465" s="68" t="str">
        <f>IF(日報入力!AS465,"N勤","")</f>
        <v/>
      </c>
      <c r="AS465" s="295">
        <f t="shared" si="38"/>
        <v>4.7619047619047616E-2</v>
      </c>
      <c r="AT465" s="439">
        <f>日報入力!AY465</f>
        <v>100</v>
      </c>
      <c r="AU465" s="518">
        <f>IF(日報入力!G465,G465*60/E465,"")</f>
        <v>121.42857142857143</v>
      </c>
      <c r="AV465" s="528" t="str">
        <f>IF(日報入力!AT465,日報入力!AT465,"")</f>
        <v/>
      </c>
      <c r="AW465" s="529" t="str">
        <f>IF(日報入力!AT465,AE465/日報入力!AT465,"")</f>
        <v/>
      </c>
      <c r="AX465" s="530">
        <f>IF(1&lt;日報集計!AT465,AT465/(((F465-I465-J465-N465-O465)*60)/(E465)),"")</f>
        <v>0.76923076923076927</v>
      </c>
      <c r="AY465" s="664">
        <f>IF(日報入力!H465,AT465/(((F465-J465)*60)/E465),"")</f>
        <v>0.75268817204301075</v>
      </c>
      <c r="AZ465" s="664">
        <f>IF(日報入力!I465,AT465/((G465*60)/E465),"")</f>
        <v>0.82352941176470584</v>
      </c>
      <c r="BA465" s="296">
        <f>IF(日報入力!G465,G465/F465,"")</f>
        <v>0.91397849462365588</v>
      </c>
      <c r="BB465" s="386">
        <f t="shared" si="39"/>
        <v>877.41935483870964</v>
      </c>
      <c r="BC465" s="386">
        <f t="shared" si="40"/>
        <v>1754.8387096774193</v>
      </c>
      <c r="BD465" s="80">
        <f>日報入力!AU465</f>
        <v>0</v>
      </c>
      <c r="BE465" s="534" t="str">
        <f>IF(日報入力!AV465,日報入力!AV465,"")</f>
        <v/>
      </c>
      <c r="BF465" s="534" t="str">
        <f>IF(日報入力!AW465,日報入力!AW465,"")</f>
        <v/>
      </c>
      <c r="BG465" s="398">
        <f>IF(日報入力!G465,日報入力!K465*日報入力!D465*日報入力!BC465,"")</f>
        <v>0</v>
      </c>
    </row>
    <row r="466" spans="1:59" ht="20.25" hidden="1" customHeight="1" x14ac:dyDescent="0.15">
      <c r="A466" s="302">
        <v>44453</v>
      </c>
      <c r="B466" s="291">
        <v>27</v>
      </c>
      <c r="C466" s="291">
        <v>19</v>
      </c>
      <c r="D466" s="291">
        <v>291</v>
      </c>
      <c r="E466" s="291">
        <v>109</v>
      </c>
      <c r="F466" s="291">
        <v>465</v>
      </c>
      <c r="G466" s="291">
        <v>410</v>
      </c>
      <c r="H466" s="291">
        <v>232.5</v>
      </c>
      <c r="I466" s="291">
        <v>15</v>
      </c>
      <c r="J466" s="291"/>
      <c r="K466" s="291"/>
      <c r="L466" s="291">
        <v>15</v>
      </c>
      <c r="M466" s="291"/>
      <c r="N466" s="291"/>
      <c r="O466" s="291">
        <v>10</v>
      </c>
      <c r="P466" s="291"/>
      <c r="Q466" s="291"/>
      <c r="R466" s="291"/>
      <c r="S466" s="291"/>
      <c r="T466" s="291">
        <v>15</v>
      </c>
      <c r="U466" s="291"/>
      <c r="V466" s="378">
        <v>15</v>
      </c>
      <c r="W466" s="291"/>
      <c r="X466" s="291"/>
      <c r="Y466" s="291"/>
      <c r="Z466" s="291"/>
      <c r="AA466" s="291">
        <v>2</v>
      </c>
      <c r="AB466" s="291">
        <v>10</v>
      </c>
      <c r="AC466" s="291"/>
      <c r="AD466" s="291">
        <v>3</v>
      </c>
      <c r="AE466" s="292">
        <v>203</v>
      </c>
      <c r="AF466" s="293" t="s">
        <v>2147</v>
      </c>
      <c r="AG466" s="293">
        <v>0.18</v>
      </c>
      <c r="AH466" s="293">
        <v>17</v>
      </c>
      <c r="AI466" s="294">
        <v>39.24</v>
      </c>
      <c r="AJ466" s="294">
        <v>36.54</v>
      </c>
      <c r="AK466" s="294">
        <v>2.7000000000000028</v>
      </c>
      <c r="AL466" s="292">
        <v>3451</v>
      </c>
      <c r="AM466" s="292">
        <v>255</v>
      </c>
      <c r="AN466" s="68" t="s">
        <v>2134</v>
      </c>
      <c r="AO466" s="68" t="str">
        <f>日報入力!B466</f>
        <v>大崎</v>
      </c>
      <c r="AP466" s="68" t="str">
        <f>IF(日報入力!AQ466,日報入力!BA466,"")</f>
        <v/>
      </c>
      <c r="AQ466" s="68" t="str">
        <f>IF(日報入力!AR466,日報入力!BB466,"")</f>
        <v/>
      </c>
      <c r="AR466" s="68" t="str">
        <f>IF(日報入力!AS466,"N勤","")</f>
        <v>N勤</v>
      </c>
      <c r="AS466" s="295">
        <f t="shared" si="38"/>
        <v>6.8807339449541288E-2</v>
      </c>
      <c r="AT466" s="439">
        <f>日報入力!AY466</f>
        <v>100</v>
      </c>
      <c r="AU466" s="518">
        <f>IF(日報入力!G466,G466*60/E466,"")</f>
        <v>225.6880733944954</v>
      </c>
      <c r="AV466" s="528" t="str">
        <f>IF(日報入力!AT466,日報入力!AT466,"")</f>
        <v/>
      </c>
      <c r="AW466" s="529" t="str">
        <f>IF(日報入力!AT466,AE466/日報入力!AT466,"")</f>
        <v/>
      </c>
      <c r="AX466" s="530">
        <f>IF(1&lt;日報集計!AT466,AT466/(((F466-I466-J466-N466-O466)*60)/(E466)),"")</f>
        <v>0.4128787878787879</v>
      </c>
      <c r="AY466" s="664">
        <f>IF(日報入力!H466,AT466/(((F466-J466)*60)/E466),"")</f>
        <v>0.39068100358422941</v>
      </c>
      <c r="AZ466" s="664">
        <f>IF(日報入力!I466,AT466/((G466*60)/E466),"")</f>
        <v>0.44308943089430897</v>
      </c>
      <c r="BA466" s="296">
        <f>IF(日報入力!G466,G466/F466,"")</f>
        <v>0.88172043010752688</v>
      </c>
      <c r="BB466" s="386">
        <f t="shared" si="39"/>
        <v>445.29032258064518</v>
      </c>
      <c r="BC466" s="386">
        <f t="shared" si="40"/>
        <v>890.58064516129036</v>
      </c>
      <c r="BD466" s="80" t="str">
        <f>日報入力!AU466</f>
        <v>砂ふき調整</v>
      </c>
      <c r="BE466" s="534" t="str">
        <f>IF(日報入力!AV466,日報入力!AV466,"")</f>
        <v/>
      </c>
      <c r="BF466" s="534" t="str">
        <f>IF(日報入力!AW466,日報入力!AW466,"")</f>
        <v/>
      </c>
      <c r="BG466" s="398">
        <f>IF(日報入力!G466,日報入力!K466*日報入力!D466*日報入力!BC466,"")</f>
        <v>0</v>
      </c>
    </row>
    <row r="467" spans="1:59" ht="20.25" hidden="1" customHeight="1" x14ac:dyDescent="0.15">
      <c r="A467" s="302">
        <v>44453</v>
      </c>
      <c r="B467" s="291">
        <v>32</v>
      </c>
      <c r="C467" s="291">
        <v>14</v>
      </c>
      <c r="D467" s="291">
        <v>2008</v>
      </c>
      <c r="E467" s="291">
        <v>304</v>
      </c>
      <c r="F467" s="291">
        <v>540</v>
      </c>
      <c r="G467" s="291">
        <v>530</v>
      </c>
      <c r="H467" s="291">
        <v>270</v>
      </c>
      <c r="I467" s="291"/>
      <c r="J467" s="291"/>
      <c r="K467" s="291"/>
      <c r="L467" s="291"/>
      <c r="M467" s="291"/>
      <c r="N467" s="291"/>
      <c r="O467" s="291">
        <v>10</v>
      </c>
      <c r="P467" s="291"/>
      <c r="Q467" s="291"/>
      <c r="R467" s="291"/>
      <c r="S467" s="291"/>
      <c r="T467" s="291"/>
      <c r="U467" s="291"/>
      <c r="V467" s="378">
        <v>14</v>
      </c>
      <c r="W467" s="291"/>
      <c r="X467" s="291"/>
      <c r="Y467" s="291">
        <v>14</v>
      </c>
      <c r="Z467" s="291"/>
      <c r="AA467" s="291"/>
      <c r="AB467" s="291"/>
      <c r="AC467" s="291"/>
      <c r="AD467" s="291"/>
      <c r="AE467" s="292">
        <v>898</v>
      </c>
      <c r="AF467" s="293" t="s">
        <v>198</v>
      </c>
      <c r="AG467" s="293">
        <v>0.12</v>
      </c>
      <c r="AH467" s="293">
        <v>48</v>
      </c>
      <c r="AI467" s="294">
        <v>109.44</v>
      </c>
      <c r="AJ467" s="294">
        <v>107.75999999999999</v>
      </c>
      <c r="AK467" s="294">
        <v>1.6800000000000068</v>
      </c>
      <c r="AL467" s="292">
        <v>43104</v>
      </c>
      <c r="AM467" s="292">
        <v>672</v>
      </c>
      <c r="AN467" s="68" t="s">
        <v>1187</v>
      </c>
      <c r="AO467" s="68" t="str">
        <f>日報入力!B467</f>
        <v>恩田</v>
      </c>
      <c r="AP467" s="68" t="str">
        <f>IF(日報入力!AQ467,日報入力!BA467,"")</f>
        <v>吉田</v>
      </c>
      <c r="AQ467" s="68" t="str">
        <f>IF(日報入力!AR467,日報入力!BB467,"")</f>
        <v/>
      </c>
      <c r="AR467" s="68" t="str">
        <f>IF(日報入力!AS467,"N勤","")</f>
        <v/>
      </c>
      <c r="AS467" s="295">
        <f t="shared" si="38"/>
        <v>1.5350877192982455E-2</v>
      </c>
      <c r="AT467" s="439">
        <f>日報入力!AY467</f>
        <v>65</v>
      </c>
      <c r="AU467" s="518">
        <f>IF(日報入力!G467,G467*60/E467,"")</f>
        <v>104.60526315789474</v>
      </c>
      <c r="AV467" s="528" t="str">
        <f>IF(日報入力!AT467,日報入力!AT467,"")</f>
        <v/>
      </c>
      <c r="AW467" s="529" t="str">
        <f>IF(日報入力!AT467,AE467/日報入力!AT467,"")</f>
        <v/>
      </c>
      <c r="AX467" s="530">
        <f>IF(1&lt;日報集計!AT467,AT467/(((F467-I467-J467-N467-O467)*60)/(E467)),"")</f>
        <v>0.62138364779874211</v>
      </c>
      <c r="AY467" s="664">
        <f>IF(日報入力!H467,AT467/(((F467-J467)*60)/E467),"")</f>
        <v>0.6098765432098765</v>
      </c>
      <c r="AZ467" s="664">
        <f>IF(日報入力!I467,AT467/((G467*60)/E467),"")</f>
        <v>0.62138364779874211</v>
      </c>
      <c r="BA467" s="296">
        <f>IF(日報入力!G467,G467/F467,"")</f>
        <v>0.98148148148148151</v>
      </c>
      <c r="BB467" s="386">
        <f t="shared" si="39"/>
        <v>4789.333333333333</v>
      </c>
      <c r="BC467" s="386">
        <f t="shared" si="40"/>
        <v>9578.6666666666661</v>
      </c>
      <c r="BD467" s="80">
        <f>日報入力!AU467</f>
        <v>0</v>
      </c>
      <c r="BE467" s="534" t="str">
        <f>IF(日報入力!AV467,日報入力!AV467,"")</f>
        <v/>
      </c>
      <c r="BF467" s="534" t="str">
        <f>IF(日報入力!AW467,日報入力!AW467,"")</f>
        <v/>
      </c>
      <c r="BG467" s="398">
        <f>IF(日報入力!G467,日報入力!K467*日報入力!D467*日報入力!BC467,"")</f>
        <v>0</v>
      </c>
    </row>
    <row r="468" spans="1:59" ht="20.25" hidden="1" customHeight="1" x14ac:dyDescent="0.15">
      <c r="A468" s="302">
        <v>44453</v>
      </c>
      <c r="B468" s="291">
        <v>35</v>
      </c>
      <c r="C468" s="291">
        <v>8</v>
      </c>
      <c r="D468" s="291">
        <v>3040</v>
      </c>
      <c r="E468" s="291">
        <v>15</v>
      </c>
      <c r="F468" s="291">
        <v>150</v>
      </c>
      <c r="G468" s="291">
        <v>150</v>
      </c>
      <c r="H468" s="291">
        <v>75</v>
      </c>
      <c r="I468" s="291"/>
      <c r="J468" s="291"/>
      <c r="K468" s="291"/>
      <c r="L468" s="291"/>
      <c r="M468" s="291"/>
      <c r="N468" s="291"/>
      <c r="O468" s="291"/>
      <c r="P468" s="291"/>
      <c r="Q468" s="291"/>
      <c r="R468" s="291"/>
      <c r="S468" s="291"/>
      <c r="T468" s="291"/>
      <c r="U468" s="291"/>
      <c r="V468" s="378">
        <v>0</v>
      </c>
      <c r="W468" s="291"/>
      <c r="X468" s="291"/>
      <c r="Y468" s="291"/>
      <c r="Z468" s="291"/>
      <c r="AA468" s="291"/>
      <c r="AB468" s="291"/>
      <c r="AC468" s="291"/>
      <c r="AD468" s="291"/>
      <c r="AE468" s="292">
        <v>15</v>
      </c>
      <c r="AF468" s="293" t="s">
        <v>1372</v>
      </c>
      <c r="AG468" s="293">
        <v>20.96</v>
      </c>
      <c r="AH468" s="293">
        <v>1100</v>
      </c>
      <c r="AI468" s="294">
        <v>314.40000000000003</v>
      </c>
      <c r="AJ468" s="294">
        <v>314.40000000000003</v>
      </c>
      <c r="AK468" s="294">
        <v>0</v>
      </c>
      <c r="AL468" s="292">
        <v>16500</v>
      </c>
      <c r="AM468" s="292">
        <v>0</v>
      </c>
      <c r="AN468" s="68" t="s">
        <v>1656</v>
      </c>
      <c r="AO468" s="68" t="str">
        <f>日報入力!B468</f>
        <v>松尾</v>
      </c>
      <c r="AP468" s="68" t="str">
        <f>IF(日報入力!AQ468,日報入力!BA468,"")</f>
        <v/>
      </c>
      <c r="AQ468" s="68" t="str">
        <f>IF(日報入力!AR468,日報入力!BB468,"")</f>
        <v/>
      </c>
      <c r="AR468" s="68" t="str">
        <f>IF(日報入力!AS468,"N勤","")</f>
        <v/>
      </c>
      <c r="AS468" s="295">
        <f t="shared" si="38"/>
        <v>0</v>
      </c>
      <c r="AT468" s="439">
        <f>日報入力!AY468</f>
        <v>600</v>
      </c>
      <c r="AU468" s="518">
        <f>IF(日報入力!G468,G468*60/E468,"")</f>
        <v>600</v>
      </c>
      <c r="AV468" s="528" t="str">
        <f>IF(日報入力!AT468,日報入力!AT468,"")</f>
        <v/>
      </c>
      <c r="AW468" s="529" t="str">
        <f>IF(日報入力!AT468,AE468/日報入力!AT468,"")</f>
        <v/>
      </c>
      <c r="AX468" s="530">
        <f>IF(1&lt;日報集計!AT468,AT468/(((F468-I468-J468-N468-O468)*60)/(E468)),"")</f>
        <v>1</v>
      </c>
      <c r="AY468" s="664">
        <f>IF(日報入力!H468,AT468/(((F468-J468)*60)/E468),"")</f>
        <v>1</v>
      </c>
      <c r="AZ468" s="664">
        <f>IF(日報入力!I468,AT468/((G468*60)/E468),"")</f>
        <v>1</v>
      </c>
      <c r="BA468" s="296">
        <f>IF(日報入力!G468,G468/F468,"")</f>
        <v>1</v>
      </c>
      <c r="BB468" s="386">
        <f t="shared" si="39"/>
        <v>6600</v>
      </c>
      <c r="BC468" s="386">
        <f t="shared" si="40"/>
        <v>13200</v>
      </c>
      <c r="BD468" s="80">
        <f>日報入力!AU468</f>
        <v>0</v>
      </c>
      <c r="BE468" s="534" t="str">
        <f>IF(日報入力!AV468,日報入力!AV468,"")</f>
        <v/>
      </c>
      <c r="BF468" s="534" t="str">
        <f>IF(日報入力!AW468,日報入力!AW468,"")</f>
        <v/>
      </c>
      <c r="BG468" s="398">
        <f>IF(日報入力!G468,日報入力!K468*日報入力!D468*日報入力!BC468,"")</f>
        <v>0</v>
      </c>
    </row>
    <row r="469" spans="1:59" ht="20.25" hidden="1" customHeight="1" x14ac:dyDescent="0.15">
      <c r="A469" s="302">
        <v>44453</v>
      </c>
      <c r="B469" s="291">
        <v>35</v>
      </c>
      <c r="C469" s="291">
        <v>8</v>
      </c>
      <c r="D469" s="291">
        <v>3049</v>
      </c>
      <c r="E469" s="291">
        <v>0</v>
      </c>
      <c r="F469" s="291">
        <v>60</v>
      </c>
      <c r="G469" s="291">
        <v>0</v>
      </c>
      <c r="H469" s="291">
        <v>60</v>
      </c>
      <c r="I469" s="291"/>
      <c r="J469" s="291">
        <v>60</v>
      </c>
      <c r="K469" s="291"/>
      <c r="L469" s="291"/>
      <c r="M469" s="291"/>
      <c r="N469" s="291"/>
      <c r="O469" s="291"/>
      <c r="P469" s="291"/>
      <c r="Q469" s="291"/>
      <c r="R469" s="291"/>
      <c r="S469" s="291"/>
      <c r="T469" s="291"/>
      <c r="U469" s="291"/>
      <c r="V469" s="378">
        <v>0</v>
      </c>
      <c r="W469" s="291"/>
      <c r="X469" s="291"/>
      <c r="Y469" s="291"/>
      <c r="Z469" s="291"/>
      <c r="AA469" s="291"/>
      <c r="AB469" s="291"/>
      <c r="AC469" s="291"/>
      <c r="AD469" s="291"/>
      <c r="AE469" s="292">
        <v>0</v>
      </c>
      <c r="AF469" s="293" t="s">
        <v>134</v>
      </c>
      <c r="AG469" s="293">
        <v>2.6</v>
      </c>
      <c r="AH469" s="293">
        <v>126.19999999999999</v>
      </c>
      <c r="AI469" s="294">
        <v>0</v>
      </c>
      <c r="AJ469" s="294">
        <v>0</v>
      </c>
      <c r="AK469" s="294">
        <v>0</v>
      </c>
      <c r="AL469" s="292">
        <v>0</v>
      </c>
      <c r="AM469" s="292">
        <v>0</v>
      </c>
      <c r="AN469" s="68" t="s">
        <v>1929</v>
      </c>
      <c r="AO469" s="68" t="str">
        <f>日報入力!B469</f>
        <v>松尾</v>
      </c>
      <c r="AP469" s="68" t="str">
        <f>IF(日報入力!AQ469,日報入力!BA469,"")</f>
        <v/>
      </c>
      <c r="AQ469" s="68" t="str">
        <f>IF(日報入力!AR469,日報入力!BB469,"")</f>
        <v/>
      </c>
      <c r="AR469" s="68" t="str">
        <f>IF(日報入力!AS469,"N勤","")</f>
        <v/>
      </c>
      <c r="AS469" s="295" t="e">
        <f t="shared" si="38"/>
        <v>#DIV/0!</v>
      </c>
      <c r="AT469" s="439">
        <f>日報入力!AY469</f>
        <v>100</v>
      </c>
      <c r="AU469" s="518" t="e">
        <f>IF(日報入力!G469,G469*60/E469,"")</f>
        <v>#DIV/0!</v>
      </c>
      <c r="AV469" s="528" t="str">
        <f>IF(日報入力!AT469,日報入力!AT469,"")</f>
        <v/>
      </c>
      <c r="AW469" s="529" t="str">
        <f>IF(日報入力!AT469,AE469/日報入力!AT469,"")</f>
        <v/>
      </c>
      <c r="AX469" s="530" t="e">
        <f>IF(1&lt;日報集計!AT469,AT469/(((F469-I469-J469-N469-O469)*60)/(E469)),"")</f>
        <v>#DIV/0!</v>
      </c>
      <c r="AY469" s="664" t="e">
        <f>IF(日報入力!H469,AT469/(((F469-J469)*60)/E469),"")</f>
        <v>#DIV/0!</v>
      </c>
      <c r="AZ469" s="664" t="e">
        <f>IF(日報入力!I469,AT469/((G469*60)/E469),"")</f>
        <v>#DIV/0!</v>
      </c>
      <c r="BA469" s="296">
        <f>IF(日報入力!G469,G469/F469,"")</f>
        <v>0</v>
      </c>
      <c r="BB469" s="386">
        <f t="shared" si="39"/>
        <v>0</v>
      </c>
      <c r="BC469" s="386">
        <f t="shared" si="40"/>
        <v>0</v>
      </c>
      <c r="BD469" s="80">
        <f>日報入力!AU469</f>
        <v>0</v>
      </c>
      <c r="BE469" s="534" t="str">
        <f>IF(日報入力!AV469,日報入力!AV469,"")</f>
        <v/>
      </c>
      <c r="BF469" s="534" t="str">
        <f>IF(日報入力!AW469,日報入力!AW469,"")</f>
        <v/>
      </c>
      <c r="BG469" s="398">
        <f>IF(日報入力!G469,日報入力!K469*日報入力!D469*日報入力!BC469,"")</f>
        <v>0</v>
      </c>
    </row>
    <row r="470" spans="1:59" ht="20.25" hidden="1" customHeight="1" x14ac:dyDescent="0.15">
      <c r="A470" s="302">
        <v>44453</v>
      </c>
      <c r="B470" s="291">
        <v>35</v>
      </c>
      <c r="C470" s="291">
        <v>82</v>
      </c>
      <c r="D470" s="291">
        <v>3049</v>
      </c>
      <c r="E470" s="291">
        <v>206</v>
      </c>
      <c r="F470" s="291">
        <v>465</v>
      </c>
      <c r="G470" s="291">
        <v>400</v>
      </c>
      <c r="H470" s="291">
        <v>232.5</v>
      </c>
      <c r="I470" s="291">
        <v>10</v>
      </c>
      <c r="J470" s="291"/>
      <c r="K470" s="291">
        <v>10</v>
      </c>
      <c r="L470" s="291"/>
      <c r="M470" s="291"/>
      <c r="N470" s="291"/>
      <c r="O470" s="291">
        <v>15</v>
      </c>
      <c r="P470" s="291"/>
      <c r="Q470" s="291"/>
      <c r="R470" s="291"/>
      <c r="S470" s="291"/>
      <c r="T470" s="291">
        <v>30</v>
      </c>
      <c r="U470" s="291"/>
      <c r="V470" s="378">
        <v>6</v>
      </c>
      <c r="W470" s="291"/>
      <c r="X470" s="291"/>
      <c r="Y470" s="291"/>
      <c r="Z470" s="291"/>
      <c r="AA470" s="291"/>
      <c r="AB470" s="291"/>
      <c r="AC470" s="291"/>
      <c r="AD470" s="291">
        <v>6</v>
      </c>
      <c r="AE470" s="292">
        <v>406</v>
      </c>
      <c r="AF470" s="293" t="s">
        <v>134</v>
      </c>
      <c r="AG470" s="293">
        <v>2.6</v>
      </c>
      <c r="AH470" s="293">
        <v>126.19999999999999</v>
      </c>
      <c r="AI470" s="294">
        <v>1071.2</v>
      </c>
      <c r="AJ470" s="294">
        <v>1055.6000000000001</v>
      </c>
      <c r="AK470" s="294">
        <v>15.599999999999909</v>
      </c>
      <c r="AL470" s="292">
        <v>51237.2</v>
      </c>
      <c r="AM470" s="292">
        <v>757.19999999999993</v>
      </c>
      <c r="AN470" s="68" t="s">
        <v>1929</v>
      </c>
      <c r="AO470" s="68" t="str">
        <f>日報入力!B470</f>
        <v>竹中</v>
      </c>
      <c r="AP470" s="68" t="str">
        <f>IF(日報入力!AQ470,日報入力!BA470,"")</f>
        <v/>
      </c>
      <c r="AQ470" s="68" t="str">
        <f>IF(日報入力!AR470,日報入力!BB470,"")</f>
        <v/>
      </c>
      <c r="AR470" s="68" t="str">
        <f>IF(日報入力!AS470,"N勤","")</f>
        <v>N勤</v>
      </c>
      <c r="AS470" s="295">
        <f t="shared" si="38"/>
        <v>1.4563106796116505E-2</v>
      </c>
      <c r="AT470" s="439">
        <f>日報入力!AY470</f>
        <v>100</v>
      </c>
      <c r="AU470" s="518">
        <f>IF(日報入力!G470,G470*60/E470,"")</f>
        <v>116.50485436893204</v>
      </c>
      <c r="AV470" s="528" t="str">
        <f>IF(日報入力!AT470,日報入力!AT470,"")</f>
        <v/>
      </c>
      <c r="AW470" s="529" t="str">
        <f>IF(日報入力!AT470,AE470/日報入力!AT470,"")</f>
        <v/>
      </c>
      <c r="AX470" s="530">
        <f>IF(1&lt;日報集計!AT470,AT470/(((F470-I470-J470-N470-O470)*60)/(E470)),"")</f>
        <v>0.78030303030303039</v>
      </c>
      <c r="AY470" s="664">
        <f>IF(日報入力!H470,AT470/(((F470-J470)*60)/E470),"")</f>
        <v>0.73835125448028671</v>
      </c>
      <c r="AZ470" s="664">
        <f>IF(日報入力!I470,AT470/((G470*60)/E470),"")</f>
        <v>0.85833333333333328</v>
      </c>
      <c r="BA470" s="296">
        <f>IF(日報入力!G470,G470/F470,"")</f>
        <v>0.86021505376344087</v>
      </c>
      <c r="BB470" s="386">
        <f t="shared" si="39"/>
        <v>6611.2516129032256</v>
      </c>
      <c r="BC470" s="386">
        <f t="shared" si="40"/>
        <v>13222.503225806451</v>
      </c>
      <c r="BD470" s="80" t="str">
        <f>日報入力!AU470</f>
        <v>アタッチメント</v>
      </c>
      <c r="BE470" s="534" t="str">
        <f>IF(日報入力!AV470,日報入力!AV470,"")</f>
        <v/>
      </c>
      <c r="BF470" s="534" t="str">
        <f>IF(日報入力!AW470,日報入力!AW470,"")</f>
        <v/>
      </c>
      <c r="BG470" s="398">
        <f>IF(日報入力!G470,日報入力!K470*日報入力!D470*日報入力!BC470,"")</f>
        <v>16.48</v>
      </c>
    </row>
    <row r="471" spans="1:59" ht="20.25" hidden="1" customHeight="1" x14ac:dyDescent="0.15">
      <c r="A471" s="302">
        <v>44453</v>
      </c>
      <c r="B471" s="291">
        <v>34</v>
      </c>
      <c r="C471" s="291">
        <v>8</v>
      </c>
      <c r="D471" s="291">
        <v>3041</v>
      </c>
      <c r="E471" s="291">
        <v>121</v>
      </c>
      <c r="F471" s="291">
        <v>201</v>
      </c>
      <c r="G471" s="291">
        <v>201</v>
      </c>
      <c r="H471" s="291">
        <v>100.5</v>
      </c>
      <c r="I471" s="291"/>
      <c r="J471" s="291"/>
      <c r="K471" s="291"/>
      <c r="L471" s="291"/>
      <c r="M471" s="291"/>
      <c r="N471" s="291"/>
      <c r="O471" s="291"/>
      <c r="P471" s="291"/>
      <c r="Q471" s="291"/>
      <c r="R471" s="291"/>
      <c r="S471" s="291"/>
      <c r="T471" s="291"/>
      <c r="U471" s="291"/>
      <c r="V471" s="378">
        <v>0</v>
      </c>
      <c r="W471" s="291"/>
      <c r="X471" s="291"/>
      <c r="Y471" s="291"/>
      <c r="Z471" s="291"/>
      <c r="AA471" s="291"/>
      <c r="AB471" s="291"/>
      <c r="AC471" s="291"/>
      <c r="AD471" s="291"/>
      <c r="AE471" s="292">
        <v>121</v>
      </c>
      <c r="AF471" s="293" t="s">
        <v>134</v>
      </c>
      <c r="AG471" s="293">
        <v>1.9</v>
      </c>
      <c r="AH471" s="293">
        <v>123.19999999999999</v>
      </c>
      <c r="AI471" s="294">
        <v>229.89999999999998</v>
      </c>
      <c r="AJ471" s="294">
        <v>229.89999999999998</v>
      </c>
      <c r="AK471" s="294">
        <v>0</v>
      </c>
      <c r="AL471" s="292">
        <v>14907.199999999999</v>
      </c>
      <c r="AM471" s="292">
        <v>0</v>
      </c>
      <c r="AN471" s="68" t="s">
        <v>1926</v>
      </c>
      <c r="AO471" s="68" t="str">
        <f>日報入力!B471</f>
        <v>松尾</v>
      </c>
      <c r="AP471" s="68" t="str">
        <f>IF(日報入力!AQ471,日報入力!BA471,"")</f>
        <v/>
      </c>
      <c r="AQ471" s="68" t="str">
        <f>IF(日報入力!AR471,日報入力!BB471,"")</f>
        <v/>
      </c>
      <c r="AR471" s="68" t="str">
        <f>IF(日報入力!AS471,"N勤","")</f>
        <v/>
      </c>
      <c r="AS471" s="295">
        <f t="shared" si="38"/>
        <v>0</v>
      </c>
      <c r="AT471" s="439">
        <f>日報入力!AY471</f>
        <v>100</v>
      </c>
      <c r="AU471" s="518">
        <f>IF(日報入力!G471,G471*60/E471,"")</f>
        <v>99.669421487603302</v>
      </c>
      <c r="AV471" s="528" t="str">
        <f>IF(日報入力!AT471,日報入力!AT471,"")</f>
        <v/>
      </c>
      <c r="AW471" s="529" t="str">
        <f>IF(日報入力!AT471,AE471/日報入力!AT471,"")</f>
        <v/>
      </c>
      <c r="AX471" s="530">
        <f>IF(1&lt;日報集計!AT471,AT471/(((F471-I471-J471-N471-O471)*60)/(E471)),"")</f>
        <v>1.0033167495854063</v>
      </c>
      <c r="AY471" s="664">
        <f>IF(日報入力!H471,AT471/(((F471-J471)*60)/E471),"")</f>
        <v>1.0033167495854063</v>
      </c>
      <c r="AZ471" s="664">
        <f>IF(日報入力!I471,AT471/((G471*60)/E471),"")</f>
        <v>1.0033167495854063</v>
      </c>
      <c r="BA471" s="296">
        <f>IF(日報入力!G471,G471/F471,"")</f>
        <v>1</v>
      </c>
      <c r="BB471" s="386">
        <f t="shared" si="39"/>
        <v>4449.9104477611936</v>
      </c>
      <c r="BC471" s="386">
        <f t="shared" si="40"/>
        <v>8899.8208955223872</v>
      </c>
      <c r="BD471" s="80">
        <f>日報入力!AU471</f>
        <v>0</v>
      </c>
      <c r="BE471" s="534" t="str">
        <f>IF(日報入力!AV471,日報入力!AV471,"")</f>
        <v/>
      </c>
      <c r="BF471" s="534" t="str">
        <f>IF(日報入力!AW471,日報入力!AW471,"")</f>
        <v/>
      </c>
      <c r="BG471" s="398">
        <f>IF(日報入力!G471,日報入力!K471*日報入力!D471*日報入力!BC471,"")</f>
        <v>6.0500000000000007</v>
      </c>
    </row>
    <row r="472" spans="1:59" ht="20.25" hidden="1" customHeight="1" x14ac:dyDescent="0.15">
      <c r="A472" s="302">
        <v>44453</v>
      </c>
      <c r="B472" s="291">
        <v>33</v>
      </c>
      <c r="C472" s="291">
        <v>8</v>
      </c>
      <c r="D472" s="291">
        <v>3026</v>
      </c>
      <c r="E472" s="291">
        <v>125</v>
      </c>
      <c r="F472" s="291">
        <v>208</v>
      </c>
      <c r="G472" s="291">
        <v>208</v>
      </c>
      <c r="H472" s="291">
        <v>104</v>
      </c>
      <c r="I472" s="291"/>
      <c r="J472" s="291"/>
      <c r="K472" s="291"/>
      <c r="L472" s="291"/>
      <c r="M472" s="291"/>
      <c r="N472" s="291"/>
      <c r="O472" s="291"/>
      <c r="P472" s="291"/>
      <c r="Q472" s="291"/>
      <c r="R472" s="291"/>
      <c r="S472" s="291"/>
      <c r="T472" s="291"/>
      <c r="U472" s="291"/>
      <c r="V472" s="378">
        <v>0</v>
      </c>
      <c r="W472" s="291"/>
      <c r="X472" s="291"/>
      <c r="Y472" s="291"/>
      <c r="Z472" s="291"/>
      <c r="AA472" s="291"/>
      <c r="AB472" s="291"/>
      <c r="AC472" s="291"/>
      <c r="AD472" s="291"/>
      <c r="AE472" s="292">
        <v>125</v>
      </c>
      <c r="AF472" s="293" t="s">
        <v>134</v>
      </c>
      <c r="AG472" s="293">
        <v>2.9</v>
      </c>
      <c r="AH472" s="293">
        <v>181</v>
      </c>
      <c r="AI472" s="294">
        <v>362.5</v>
      </c>
      <c r="AJ472" s="294">
        <v>362.5</v>
      </c>
      <c r="AK472" s="294">
        <v>0</v>
      </c>
      <c r="AL472" s="292">
        <v>22625</v>
      </c>
      <c r="AM472" s="292">
        <v>0</v>
      </c>
      <c r="AN472" s="68" t="s">
        <v>1371</v>
      </c>
      <c r="AO472" s="68" t="str">
        <f>日報入力!B472</f>
        <v>松尾</v>
      </c>
      <c r="AP472" s="68" t="str">
        <f>IF(日報入力!AQ472,日報入力!BA472,"")</f>
        <v/>
      </c>
      <c r="AQ472" s="68" t="str">
        <f>IF(日報入力!AR472,日報入力!BB472,"")</f>
        <v/>
      </c>
      <c r="AR472" s="68" t="str">
        <f>IF(日報入力!AS472,"N勤","")</f>
        <v/>
      </c>
      <c r="AS472" s="295">
        <f t="shared" si="38"/>
        <v>0</v>
      </c>
      <c r="AT472" s="439">
        <f>日報入力!AY472</f>
        <v>100</v>
      </c>
      <c r="AU472" s="518">
        <f>IF(日報入力!G472,G472*60/E472,"")</f>
        <v>99.84</v>
      </c>
      <c r="AV472" s="528" t="str">
        <f>IF(日報入力!AT472,日報入力!AT472,"")</f>
        <v/>
      </c>
      <c r="AW472" s="529" t="str">
        <f>IF(日報入力!AT472,AE472/日報入力!AT472,"")</f>
        <v/>
      </c>
      <c r="AX472" s="530">
        <f>IF(1&lt;日報集計!AT472,AT472/(((F472-I472-J472-N472-O472)*60)/(E472)),"")</f>
        <v>1.0016025641025641</v>
      </c>
      <c r="AY472" s="664">
        <f>IF(日報入力!H472,AT472/(((F472-J472)*60)/E472),"")</f>
        <v>1.0016025641025641</v>
      </c>
      <c r="AZ472" s="664">
        <f>IF(日報入力!I472,AT472/((G472*60)/E472),"")</f>
        <v>1.0016025641025641</v>
      </c>
      <c r="BA472" s="296">
        <f>IF(日報入力!G472,G472/F472,"")</f>
        <v>1</v>
      </c>
      <c r="BB472" s="386">
        <f t="shared" si="39"/>
        <v>6526.4423076923076</v>
      </c>
      <c r="BC472" s="386">
        <f t="shared" si="40"/>
        <v>13052.884615384615</v>
      </c>
      <c r="BD472" s="80">
        <f>日報入力!AU472</f>
        <v>0</v>
      </c>
      <c r="BE472" s="534" t="str">
        <f>IF(日報入力!AV472,日報入力!AV472,"")</f>
        <v/>
      </c>
      <c r="BF472" s="534" t="str">
        <f>IF(日報入力!AW472,日報入力!AW472,"")</f>
        <v/>
      </c>
      <c r="BG472" s="398">
        <f>IF(日報入力!G472,日報入力!K472*日報入力!D472*日報入力!BC472,"")</f>
        <v>5</v>
      </c>
    </row>
    <row r="473" spans="1:59" ht="20.25" hidden="1" customHeight="1" x14ac:dyDescent="0.15">
      <c r="A473" s="302">
        <v>44453</v>
      </c>
      <c r="B473" s="291">
        <v>33</v>
      </c>
      <c r="C473" s="291">
        <v>82</v>
      </c>
      <c r="D473" s="291">
        <v>3026</v>
      </c>
      <c r="E473" s="291">
        <v>94</v>
      </c>
      <c r="F473" s="291">
        <v>240</v>
      </c>
      <c r="G473" s="291">
        <v>215</v>
      </c>
      <c r="H473" s="291">
        <v>120</v>
      </c>
      <c r="I473" s="291">
        <v>10</v>
      </c>
      <c r="J473" s="291"/>
      <c r="K473" s="291"/>
      <c r="L473" s="291"/>
      <c r="M473" s="291"/>
      <c r="N473" s="291"/>
      <c r="O473" s="291">
        <v>15</v>
      </c>
      <c r="P473" s="291"/>
      <c r="Q473" s="291"/>
      <c r="R473" s="291"/>
      <c r="S473" s="291"/>
      <c r="T473" s="291"/>
      <c r="U473" s="291"/>
      <c r="V473" s="378">
        <v>1</v>
      </c>
      <c r="W473" s="291"/>
      <c r="X473" s="291"/>
      <c r="Y473" s="291"/>
      <c r="Z473" s="291"/>
      <c r="AA473" s="291"/>
      <c r="AB473" s="291"/>
      <c r="AC473" s="291"/>
      <c r="AD473" s="291">
        <v>1</v>
      </c>
      <c r="AE473" s="292">
        <v>93</v>
      </c>
      <c r="AF473" s="293" t="s">
        <v>134</v>
      </c>
      <c r="AG473" s="293">
        <v>2.9</v>
      </c>
      <c r="AH473" s="293">
        <v>181</v>
      </c>
      <c r="AI473" s="294">
        <v>272.59999999999997</v>
      </c>
      <c r="AJ473" s="294">
        <v>269.7</v>
      </c>
      <c r="AK473" s="294">
        <v>2.8999999999999773</v>
      </c>
      <c r="AL473" s="292">
        <v>16833</v>
      </c>
      <c r="AM473" s="292">
        <v>181</v>
      </c>
      <c r="AN473" s="68" t="s">
        <v>1371</v>
      </c>
      <c r="AO473" s="68" t="str">
        <f>日報入力!B473</f>
        <v>竹中</v>
      </c>
      <c r="AP473" s="68" t="str">
        <f>IF(日報入力!AQ473,日報入力!BA473,"")</f>
        <v/>
      </c>
      <c r="AQ473" s="68" t="str">
        <f>IF(日報入力!AR473,日報入力!BB473,"")</f>
        <v/>
      </c>
      <c r="AR473" s="68" t="str">
        <f>IF(日報入力!AS473,"N勤","")</f>
        <v>N勤</v>
      </c>
      <c r="AS473" s="295">
        <f t="shared" si="38"/>
        <v>1.0638297872340425E-2</v>
      </c>
      <c r="AT473" s="439">
        <f>日報入力!AY473</f>
        <v>100</v>
      </c>
      <c r="AU473" s="518">
        <f>IF(日報入力!G473,G473*60/E473,"")</f>
        <v>137.2340425531915</v>
      </c>
      <c r="AV473" s="528" t="str">
        <f>IF(日報入力!AT473,日報入力!AT473,"")</f>
        <v/>
      </c>
      <c r="AW473" s="529" t="str">
        <f>IF(日報入力!AT473,AE473/日報入力!AT473,"")</f>
        <v/>
      </c>
      <c r="AX473" s="530">
        <f>IF(1&lt;日報集計!AT473,AT473/(((F473-I473-J473-N473-O473)*60)/(E473)),"")</f>
        <v>0.72868217054263562</v>
      </c>
      <c r="AY473" s="664">
        <f>IF(日報入力!H473,AT473/(((F473-J473)*60)/E473),"")</f>
        <v>0.65277777777777768</v>
      </c>
      <c r="AZ473" s="664">
        <f>IF(日報入力!I473,AT473/((G473*60)/E473),"")</f>
        <v>0.72868217054263562</v>
      </c>
      <c r="BA473" s="296">
        <f>IF(日報入力!G473,G473/F473,"")</f>
        <v>0.89583333333333337</v>
      </c>
      <c r="BB473" s="386">
        <f t="shared" si="39"/>
        <v>4208.25</v>
      </c>
      <c r="BC473" s="386">
        <f t="shared" si="40"/>
        <v>8416.5</v>
      </c>
      <c r="BD473" s="80">
        <f>日報入力!AU473</f>
        <v>0</v>
      </c>
      <c r="BE473" s="534" t="str">
        <f>IF(日報入力!AV473,日報入力!AV473,"")</f>
        <v/>
      </c>
      <c r="BF473" s="534" t="str">
        <f>IF(日報入力!AW473,日報入力!AW473,"")</f>
        <v/>
      </c>
      <c r="BG473" s="398">
        <f>IF(日報入力!G473,日報入力!K473*日報入力!D473*日報入力!BC473,"")</f>
        <v>3.7600000000000002</v>
      </c>
    </row>
    <row r="474" spans="1:59" ht="20.25" hidden="1" customHeight="1" x14ac:dyDescent="0.15">
      <c r="A474" s="302">
        <v>44453</v>
      </c>
      <c r="B474" s="291">
        <v>997</v>
      </c>
      <c r="C474" s="291">
        <v>33</v>
      </c>
      <c r="D474" s="291">
        <v>928</v>
      </c>
      <c r="E474" s="291">
        <v>324</v>
      </c>
      <c r="F474" s="291">
        <v>120</v>
      </c>
      <c r="G474" s="291">
        <v>120</v>
      </c>
      <c r="H474" s="291">
        <v>240</v>
      </c>
      <c r="I474" s="291"/>
      <c r="J474" s="291"/>
      <c r="K474" s="291"/>
      <c r="L474" s="291"/>
      <c r="M474" s="291"/>
      <c r="N474" s="291"/>
      <c r="O474" s="291"/>
      <c r="P474" s="291"/>
      <c r="Q474" s="291"/>
      <c r="R474" s="291"/>
      <c r="S474" s="291"/>
      <c r="T474" s="291"/>
      <c r="U474" s="291"/>
      <c r="V474" s="378">
        <v>0</v>
      </c>
      <c r="W474" s="291"/>
      <c r="X474" s="291"/>
      <c r="Y474" s="291"/>
      <c r="Z474" s="291"/>
      <c r="AA474" s="291"/>
      <c r="AB474" s="291"/>
      <c r="AC474" s="291"/>
      <c r="AD474" s="291"/>
      <c r="AE474" s="292">
        <v>324</v>
      </c>
      <c r="AF474" s="293">
        <v>0</v>
      </c>
      <c r="AG474" s="293">
        <v>0</v>
      </c>
      <c r="AH474" s="293">
        <v>30</v>
      </c>
      <c r="AI474" s="294">
        <v>0</v>
      </c>
      <c r="AJ474" s="294">
        <v>0</v>
      </c>
      <c r="AK474" s="294">
        <v>0</v>
      </c>
      <c r="AL474" s="292">
        <v>9720</v>
      </c>
      <c r="AM474" s="292">
        <v>0</v>
      </c>
      <c r="AN474" s="68" t="s">
        <v>1947</v>
      </c>
      <c r="AO474" s="68" t="str">
        <f>日報入力!B474</f>
        <v>森山</v>
      </c>
      <c r="AP474" s="68" t="str">
        <f>IF(日報入力!AQ474,日報入力!BA474,"")</f>
        <v>ハンダ</v>
      </c>
      <c r="AQ474" s="68" t="str">
        <f>IF(日報入力!AR474,日報入力!BB474,"")</f>
        <v/>
      </c>
      <c r="AR474" s="68" t="str">
        <f>IF(日報入力!AS474,"N勤","")</f>
        <v/>
      </c>
      <c r="AS474" s="295">
        <f t="shared" si="38"/>
        <v>0</v>
      </c>
      <c r="AT474" s="439">
        <f>日報入力!AY474</f>
        <v>22</v>
      </c>
      <c r="AU474" s="518">
        <f>IF(日報入力!G474,G474*60/E474,"")</f>
        <v>22.222222222222221</v>
      </c>
      <c r="AV474" s="528" t="str">
        <f>IF(日報入力!AT474,日報入力!AT474,"")</f>
        <v/>
      </c>
      <c r="AW474" s="529" t="str">
        <f>IF(日報入力!AT474,AE474/日報入力!AT474,"")</f>
        <v/>
      </c>
      <c r="AX474" s="530">
        <f>IF(1&lt;日報集計!AT474,AT474/(((F474-I474-J474-N474-O474)*60)/(E474)),"")</f>
        <v>0.99</v>
      </c>
      <c r="AY474" s="664">
        <f>IF(日報入力!H474,AT474/(((F474-J474)*60)/E474),"")</f>
        <v>0.99</v>
      </c>
      <c r="AZ474" s="664">
        <f>IF(日報入力!I474,AT474/((G474*60)/E474),"")</f>
        <v>0.99</v>
      </c>
      <c r="BA474" s="296">
        <f>IF(日報入力!G474,G474/F474,"")</f>
        <v>1</v>
      </c>
      <c r="BB474" s="386">
        <f t="shared" si="39"/>
        <v>4860</v>
      </c>
      <c r="BC474" s="386">
        <f t="shared" si="40"/>
        <v>2430</v>
      </c>
      <c r="BD474" s="80">
        <f>日報入力!AU474</f>
        <v>0</v>
      </c>
      <c r="BE474" s="534" t="str">
        <f>IF(日報入力!AV474,日報入力!AV474,"")</f>
        <v/>
      </c>
      <c r="BF474" s="534" t="str">
        <f>IF(日報入力!AW474,日報入力!AW474,"")</f>
        <v/>
      </c>
      <c r="BG474" s="398">
        <f>IF(日報入力!G474,日報入力!K474*日報入力!D474*日報入力!BC474,"")</f>
        <v>0</v>
      </c>
    </row>
    <row r="475" spans="1:59" ht="20.25" hidden="1" customHeight="1" x14ac:dyDescent="0.15">
      <c r="A475" s="302">
        <v>44453</v>
      </c>
      <c r="B475" s="291">
        <v>997</v>
      </c>
      <c r="C475" s="291">
        <v>33</v>
      </c>
      <c r="D475" s="291">
        <v>933</v>
      </c>
      <c r="E475" s="291">
        <v>312</v>
      </c>
      <c r="F475" s="291">
        <v>200</v>
      </c>
      <c r="G475" s="291">
        <v>200</v>
      </c>
      <c r="H475" s="291">
        <v>400</v>
      </c>
      <c r="I475" s="291"/>
      <c r="J475" s="291"/>
      <c r="K475" s="291"/>
      <c r="L475" s="291"/>
      <c r="M475" s="291"/>
      <c r="N475" s="291"/>
      <c r="O475" s="291"/>
      <c r="P475" s="291"/>
      <c r="Q475" s="291"/>
      <c r="R475" s="291"/>
      <c r="S475" s="291"/>
      <c r="T475" s="291"/>
      <c r="U475" s="291"/>
      <c r="V475" s="378">
        <v>0</v>
      </c>
      <c r="W475" s="291"/>
      <c r="X475" s="291"/>
      <c r="Y475" s="291"/>
      <c r="Z475" s="291"/>
      <c r="AA475" s="291"/>
      <c r="AB475" s="291"/>
      <c r="AC475" s="291"/>
      <c r="AD475" s="291"/>
      <c r="AE475" s="292">
        <v>312</v>
      </c>
      <c r="AF475" s="293">
        <v>0</v>
      </c>
      <c r="AG475" s="293">
        <v>0</v>
      </c>
      <c r="AH475" s="293">
        <v>71</v>
      </c>
      <c r="AI475" s="294">
        <v>0</v>
      </c>
      <c r="AJ475" s="294">
        <v>0</v>
      </c>
      <c r="AK475" s="294">
        <v>0</v>
      </c>
      <c r="AL475" s="292">
        <v>22152</v>
      </c>
      <c r="AM475" s="292">
        <v>0</v>
      </c>
      <c r="AN475" s="68" t="s">
        <v>1537</v>
      </c>
      <c r="AO475" s="68" t="str">
        <f>日報入力!B475</f>
        <v>森山</v>
      </c>
      <c r="AP475" s="68" t="str">
        <f>IF(日報入力!AQ475,日報入力!BA475,"")</f>
        <v>ハンダ</v>
      </c>
      <c r="AQ475" s="68" t="str">
        <f>IF(日報入力!AR475,日報入力!BB475,"")</f>
        <v/>
      </c>
      <c r="AR475" s="68" t="str">
        <f>IF(日報入力!AS475,"N勤","")</f>
        <v/>
      </c>
      <c r="AS475" s="295">
        <f t="shared" si="38"/>
        <v>0</v>
      </c>
      <c r="AT475" s="439">
        <f>日報入力!AY475</f>
        <v>53</v>
      </c>
      <c r="AU475" s="518">
        <f>IF(日報入力!G475,G475*60/E475,"")</f>
        <v>38.46153846153846</v>
      </c>
      <c r="AV475" s="528" t="str">
        <f>IF(日報入力!AT475,日報入力!AT475,"")</f>
        <v/>
      </c>
      <c r="AW475" s="529" t="str">
        <f>IF(日報入力!AT475,AE475/日報入力!AT475,"")</f>
        <v/>
      </c>
      <c r="AX475" s="530">
        <f>IF(1&lt;日報集計!AT475,AT475/(((F475-I475-J475-N475-O475)*60)/(E475)),"")</f>
        <v>1.3780000000000001</v>
      </c>
      <c r="AY475" s="664">
        <f>IF(日報入力!H475,AT475/(((F475-J475)*60)/E475),"")</f>
        <v>1.3780000000000001</v>
      </c>
      <c r="AZ475" s="664">
        <f>IF(日報入力!I475,AT475/((G475*60)/E475),"")</f>
        <v>1.3780000000000001</v>
      </c>
      <c r="BA475" s="296">
        <f>IF(日報入力!G475,G475/F475,"")</f>
        <v>1</v>
      </c>
      <c r="BB475" s="386">
        <f t="shared" si="39"/>
        <v>6645.6</v>
      </c>
      <c r="BC475" s="386">
        <f t="shared" si="40"/>
        <v>3322.8</v>
      </c>
      <c r="BD475" s="80">
        <f>日報入力!AU475</f>
        <v>0</v>
      </c>
      <c r="BE475" s="534" t="str">
        <f>IF(日報入力!AV475,日報入力!AV475,"")</f>
        <v/>
      </c>
      <c r="BF475" s="534" t="str">
        <f>IF(日報入力!AW475,日報入力!AW475,"")</f>
        <v/>
      </c>
      <c r="BG475" s="398">
        <f>IF(日報入力!G475,日報入力!K475*日報入力!D475*日報入力!BC475,"")</f>
        <v>0</v>
      </c>
    </row>
    <row r="476" spans="1:59" ht="20.25" hidden="1" customHeight="1" x14ac:dyDescent="0.15">
      <c r="A476" s="302">
        <v>44453</v>
      </c>
      <c r="B476" s="291">
        <v>997</v>
      </c>
      <c r="C476" s="291">
        <v>33</v>
      </c>
      <c r="D476" s="291">
        <v>934</v>
      </c>
      <c r="E476" s="291">
        <v>216</v>
      </c>
      <c r="F476" s="291">
        <v>120</v>
      </c>
      <c r="G476" s="291">
        <v>80</v>
      </c>
      <c r="H476" s="291">
        <v>240</v>
      </c>
      <c r="I476" s="291">
        <v>40</v>
      </c>
      <c r="J476" s="291"/>
      <c r="K476" s="291"/>
      <c r="L476" s="291"/>
      <c r="M476" s="291"/>
      <c r="N476" s="291"/>
      <c r="O476" s="291"/>
      <c r="P476" s="291"/>
      <c r="Q476" s="291"/>
      <c r="R476" s="291"/>
      <c r="S476" s="291"/>
      <c r="T476" s="291"/>
      <c r="U476" s="291"/>
      <c r="V476" s="378">
        <v>0</v>
      </c>
      <c r="W476" s="291"/>
      <c r="X476" s="291"/>
      <c r="Y476" s="291"/>
      <c r="Z476" s="291"/>
      <c r="AA476" s="291"/>
      <c r="AB476" s="291"/>
      <c r="AC476" s="291"/>
      <c r="AD476" s="291"/>
      <c r="AE476" s="292">
        <v>216</v>
      </c>
      <c r="AF476" s="293">
        <v>0</v>
      </c>
      <c r="AG476" s="293">
        <v>0</v>
      </c>
      <c r="AH476" s="293">
        <v>45</v>
      </c>
      <c r="AI476" s="294">
        <v>0</v>
      </c>
      <c r="AJ476" s="294">
        <v>0</v>
      </c>
      <c r="AK476" s="294">
        <v>0</v>
      </c>
      <c r="AL476" s="292">
        <v>9720</v>
      </c>
      <c r="AM476" s="292">
        <v>0</v>
      </c>
      <c r="AN476" s="68" t="s">
        <v>1535</v>
      </c>
      <c r="AO476" s="68" t="str">
        <f>日報入力!B476</f>
        <v>森山</v>
      </c>
      <c r="AP476" s="68" t="str">
        <f>IF(日報入力!AQ476,日報入力!BA476,"")</f>
        <v>ハンダ</v>
      </c>
      <c r="AQ476" s="68" t="str">
        <f>IF(日報入力!AR476,日報入力!BB476,"")</f>
        <v/>
      </c>
      <c r="AR476" s="68" t="str">
        <f>IF(日報入力!AS476,"N勤","")</f>
        <v/>
      </c>
      <c r="AS476" s="295">
        <f t="shared" si="38"/>
        <v>0</v>
      </c>
      <c r="AT476" s="439">
        <f>日報入力!AY476</f>
        <v>36</v>
      </c>
      <c r="AU476" s="518">
        <f>IF(日報入力!G476,G476*60/E476,"")</f>
        <v>22.222222222222221</v>
      </c>
      <c r="AV476" s="528" t="str">
        <f>IF(日報入力!AT476,日報入力!AT476,"")</f>
        <v/>
      </c>
      <c r="AW476" s="529" t="str">
        <f>IF(日報入力!AT476,AE476/日報入力!AT476,"")</f>
        <v/>
      </c>
      <c r="AX476" s="530">
        <f>IF(1&lt;日報集計!AT476,AT476/(((F476-I476-J476-N476-O476)*60)/(E476)),"")</f>
        <v>1.62</v>
      </c>
      <c r="AY476" s="664">
        <f>IF(日報入力!H476,AT476/(((F476-J476)*60)/E476),"")</f>
        <v>1.0799999999999998</v>
      </c>
      <c r="AZ476" s="664">
        <f>IF(日報入力!I476,AT476/((G476*60)/E476),"")</f>
        <v>1.62</v>
      </c>
      <c r="BA476" s="296">
        <f>IF(日報入力!G476,G476/F476,"")</f>
        <v>0.66666666666666663</v>
      </c>
      <c r="BB476" s="386">
        <f t="shared" si="39"/>
        <v>4860</v>
      </c>
      <c r="BC476" s="386">
        <f t="shared" si="40"/>
        <v>2430</v>
      </c>
      <c r="BD476" s="80">
        <f>日報入力!AU476</f>
        <v>0</v>
      </c>
      <c r="BE476" s="534" t="str">
        <f>IF(日報入力!AV476,日報入力!AV476,"")</f>
        <v/>
      </c>
      <c r="BF476" s="534" t="str">
        <f>IF(日報入力!AW476,日報入力!AW476,"")</f>
        <v/>
      </c>
      <c r="BG476" s="398">
        <f>IF(日報入力!G476,日報入力!K476*日報入力!D476*日報入力!BC476,"")</f>
        <v>0</v>
      </c>
    </row>
    <row r="477" spans="1:59" ht="20.25" hidden="1" customHeight="1" x14ac:dyDescent="0.15">
      <c r="A477" s="302">
        <v>44453</v>
      </c>
      <c r="B477" s="291">
        <v>997</v>
      </c>
      <c r="C477" s="291">
        <v>82</v>
      </c>
      <c r="D477" s="291">
        <v>932</v>
      </c>
      <c r="E477" s="291">
        <v>75</v>
      </c>
      <c r="F477" s="291">
        <v>240</v>
      </c>
      <c r="G477" s="291">
        <v>240</v>
      </c>
      <c r="H477" s="291">
        <v>120</v>
      </c>
      <c r="I477" s="291"/>
      <c r="J477" s="291"/>
      <c r="K477" s="291"/>
      <c r="L477" s="291"/>
      <c r="M477" s="291"/>
      <c r="N477" s="291"/>
      <c r="O477" s="291"/>
      <c r="P477" s="291"/>
      <c r="Q477" s="291"/>
      <c r="R477" s="291"/>
      <c r="S477" s="291"/>
      <c r="T477" s="291"/>
      <c r="U477" s="291"/>
      <c r="V477" s="378">
        <v>0</v>
      </c>
      <c r="W477" s="291"/>
      <c r="X477" s="291"/>
      <c r="Y477" s="291"/>
      <c r="Z477" s="291"/>
      <c r="AA477" s="291"/>
      <c r="AB477" s="291"/>
      <c r="AC477" s="291"/>
      <c r="AD477" s="291"/>
      <c r="AE477" s="292">
        <v>75</v>
      </c>
      <c r="AF477" s="293">
        <v>0</v>
      </c>
      <c r="AG477" s="293">
        <v>0</v>
      </c>
      <c r="AH477" s="293">
        <v>115</v>
      </c>
      <c r="AI477" s="294">
        <v>0</v>
      </c>
      <c r="AJ477" s="294">
        <v>0</v>
      </c>
      <c r="AK477" s="294">
        <v>0</v>
      </c>
      <c r="AL477" s="292">
        <v>8625</v>
      </c>
      <c r="AM477" s="292">
        <v>0</v>
      </c>
      <c r="AN477" s="68" t="s">
        <v>2135</v>
      </c>
      <c r="AO477" s="68" t="str">
        <f>日報入力!B477</f>
        <v>竹中</v>
      </c>
      <c r="AP477" s="68" t="str">
        <f>IF(日報入力!AQ477,日報入力!BA477,"")</f>
        <v/>
      </c>
      <c r="AQ477" s="68" t="str">
        <f>IF(日報入力!AR477,日報入力!BB477,"")</f>
        <v/>
      </c>
      <c r="AR477" s="68" t="str">
        <f>IF(日報入力!AS477,"N勤","")</f>
        <v>N勤</v>
      </c>
      <c r="AS477" s="295">
        <f t="shared" si="38"/>
        <v>0</v>
      </c>
      <c r="AT477" s="439">
        <f>日報入力!AY477</f>
        <v>97</v>
      </c>
      <c r="AU477" s="518">
        <f>IF(日報入力!G477,G477*60/E477,"")</f>
        <v>192</v>
      </c>
      <c r="AV477" s="528" t="str">
        <f>IF(日報入力!AT477,日報入力!AT477,"")</f>
        <v/>
      </c>
      <c r="AW477" s="529" t="str">
        <f>IF(日報入力!AT477,AE477/日報入力!AT477,"")</f>
        <v/>
      </c>
      <c r="AX477" s="530">
        <f>IF(1&lt;日報集計!AT477,AT477/(((F477-I477-J477-N477-O477)*60)/(E477)),"")</f>
        <v>0.50520833333333337</v>
      </c>
      <c r="AY477" s="664">
        <f>IF(日報入力!H477,AT477/(((F477-J477)*60)/E477),"")</f>
        <v>0.50520833333333337</v>
      </c>
      <c r="AZ477" s="664">
        <f>IF(日報入力!I477,AT477/((G477*60)/E477),"")</f>
        <v>0.50520833333333337</v>
      </c>
      <c r="BA477" s="296">
        <f>IF(日報入力!G477,G477/F477,"")</f>
        <v>1</v>
      </c>
      <c r="BB477" s="386">
        <f t="shared" si="39"/>
        <v>2156.25</v>
      </c>
      <c r="BC477" s="386">
        <f t="shared" si="40"/>
        <v>4312.5</v>
      </c>
      <c r="BD477" s="80">
        <f>日報入力!AU477</f>
        <v>0</v>
      </c>
      <c r="BE477" s="534" t="str">
        <f>IF(日報入力!AV477,日報入力!AV477,"")</f>
        <v/>
      </c>
      <c r="BF477" s="534" t="str">
        <f>IF(日報入力!AW477,日報入力!AW477,"")</f>
        <v/>
      </c>
      <c r="BG477" s="398">
        <f>IF(日報入力!G477,日報入力!K477*日報入力!D477*日報入力!BC477,"")</f>
        <v>0</v>
      </c>
    </row>
    <row r="478" spans="1:59" ht="20.25" hidden="1" customHeight="1" x14ac:dyDescent="0.15">
      <c r="A478" s="302">
        <v>44453</v>
      </c>
      <c r="B478" s="291">
        <v>997</v>
      </c>
      <c r="C478" s="291">
        <v>1</v>
      </c>
      <c r="D478" s="291">
        <v>991</v>
      </c>
      <c r="E478" s="291">
        <v>0</v>
      </c>
      <c r="F478" s="291">
        <v>290</v>
      </c>
      <c r="G478" s="291">
        <v>290</v>
      </c>
      <c r="H478" s="291">
        <v>290</v>
      </c>
      <c r="I478" s="291"/>
      <c r="J478" s="291"/>
      <c r="K478" s="291"/>
      <c r="L478" s="291"/>
      <c r="M478" s="291"/>
      <c r="N478" s="291"/>
      <c r="O478" s="291"/>
      <c r="P478" s="291"/>
      <c r="Q478" s="291"/>
      <c r="R478" s="291"/>
      <c r="S478" s="291"/>
      <c r="T478" s="291"/>
      <c r="U478" s="291"/>
      <c r="V478" s="378">
        <v>0</v>
      </c>
      <c r="W478" s="291"/>
      <c r="X478" s="291"/>
      <c r="Y478" s="291"/>
      <c r="Z478" s="291"/>
      <c r="AA478" s="291"/>
      <c r="AB478" s="291"/>
      <c r="AC478" s="291"/>
      <c r="AD478" s="291"/>
      <c r="AE478" s="292">
        <v>0</v>
      </c>
      <c r="AF478" s="293">
        <v>0</v>
      </c>
      <c r="AG478" s="293">
        <v>0</v>
      </c>
      <c r="AH478" s="293">
        <v>0</v>
      </c>
      <c r="AI478" s="294">
        <v>0</v>
      </c>
      <c r="AJ478" s="294">
        <v>0</v>
      </c>
      <c r="AK478" s="294">
        <v>0</v>
      </c>
      <c r="AL478" s="292">
        <v>0</v>
      </c>
      <c r="AM478" s="292">
        <v>0</v>
      </c>
      <c r="AN478" s="68" t="s">
        <v>1475</v>
      </c>
      <c r="AO478" s="68" t="str">
        <f>日報入力!B478</f>
        <v>吉田</v>
      </c>
      <c r="AP478" s="68" t="str">
        <f>IF(日報入力!AQ478,日報入力!BA478,"")</f>
        <v/>
      </c>
      <c r="AQ478" s="68" t="str">
        <f>IF(日報入力!AR478,日報入力!BB478,"")</f>
        <v/>
      </c>
      <c r="AR478" s="68" t="str">
        <f>IF(日報入力!AS478,"N勤","")</f>
        <v/>
      </c>
      <c r="AS478" s="295" t="e">
        <f t="shared" si="38"/>
        <v>#DIV/0!</v>
      </c>
      <c r="AT478" s="439">
        <f>日報入力!AY478</f>
        <v>0</v>
      </c>
      <c r="AU478" s="518" t="e">
        <f>IF(日報入力!G478,G478*60/E478,"")</f>
        <v>#DIV/0!</v>
      </c>
      <c r="AV478" s="528" t="str">
        <f>IF(日報入力!AT478,日報入力!AT478,"")</f>
        <v/>
      </c>
      <c r="AW478" s="529" t="str">
        <f>IF(日報入力!AT478,AE478/日報入力!AT478,"")</f>
        <v/>
      </c>
      <c r="AX478" s="530" t="str">
        <f>IF(1&lt;日報集計!AT478,AT478/(((F478-I478-J478-N478-O478)*60)/(E478)),"")</f>
        <v/>
      </c>
      <c r="AY478" s="664" t="e">
        <f>IF(日報入力!H478,AT478/(((F478-J478)*60)/E478),"")</f>
        <v>#DIV/0!</v>
      </c>
      <c r="AZ478" s="664" t="e">
        <f>IF(日報入力!I478,AT478/((G478*60)/E478),"")</f>
        <v>#DIV/0!</v>
      </c>
      <c r="BA478" s="296">
        <f>IF(日報入力!G478,G478/F478,"")</f>
        <v>1</v>
      </c>
      <c r="BB478" s="386">
        <f t="shared" si="39"/>
        <v>0</v>
      </c>
      <c r="BC478" s="386">
        <f t="shared" si="40"/>
        <v>0</v>
      </c>
      <c r="BD478" s="80" t="str">
        <f>日報入力!AU478</f>
        <v>KHR721WJ</v>
      </c>
      <c r="BE478" s="534" t="str">
        <f>IF(日報入力!AV478,日報入力!AV478,"")</f>
        <v/>
      </c>
      <c r="BF478" s="534" t="str">
        <f>IF(日報入力!AW478,日報入力!AW478,"")</f>
        <v/>
      </c>
      <c r="BG478" s="398">
        <f>IF(日報入力!G478,日報入力!K478*日報入力!D478*日報入力!BC478,"")</f>
        <v>0</v>
      </c>
    </row>
    <row r="479" spans="1:59" ht="20.25" hidden="1" customHeight="1" x14ac:dyDescent="0.15">
      <c r="A479" s="302">
        <v>44453</v>
      </c>
      <c r="B479" s="291">
        <v>997</v>
      </c>
      <c r="C479" s="291">
        <v>1</v>
      </c>
      <c r="D479" s="291">
        <v>991</v>
      </c>
      <c r="E479" s="291">
        <v>0</v>
      </c>
      <c r="F479" s="291">
        <v>100</v>
      </c>
      <c r="G479" s="291">
        <v>60</v>
      </c>
      <c r="H479" s="291">
        <v>100</v>
      </c>
      <c r="I479" s="291"/>
      <c r="J479" s="291"/>
      <c r="K479" s="291"/>
      <c r="L479" s="291"/>
      <c r="M479" s="291"/>
      <c r="N479" s="291"/>
      <c r="O479" s="291"/>
      <c r="P479" s="291"/>
      <c r="Q479" s="291"/>
      <c r="R479" s="291"/>
      <c r="S479" s="291"/>
      <c r="T479" s="291">
        <v>40</v>
      </c>
      <c r="U479" s="291"/>
      <c r="V479" s="378">
        <v>0</v>
      </c>
      <c r="W479" s="291"/>
      <c r="X479" s="291"/>
      <c r="Y479" s="291"/>
      <c r="Z479" s="291"/>
      <c r="AA479" s="291"/>
      <c r="AB479" s="291"/>
      <c r="AC479" s="291"/>
      <c r="AD479" s="291"/>
      <c r="AE479" s="292">
        <v>0</v>
      </c>
      <c r="AF479" s="293">
        <v>0</v>
      </c>
      <c r="AG479" s="293">
        <v>0</v>
      </c>
      <c r="AH479" s="293">
        <v>0</v>
      </c>
      <c r="AI479" s="294">
        <v>0</v>
      </c>
      <c r="AJ479" s="294">
        <v>0</v>
      </c>
      <c r="AK479" s="294">
        <v>0</v>
      </c>
      <c r="AL479" s="292">
        <v>0</v>
      </c>
      <c r="AM479" s="292">
        <v>0</v>
      </c>
      <c r="AN479" s="68" t="s">
        <v>1475</v>
      </c>
      <c r="AO479" s="68" t="str">
        <f>日報入力!B479</f>
        <v>吉田</v>
      </c>
      <c r="AP479" s="68" t="str">
        <f>IF(日報入力!AQ479,日報入力!BA479,"")</f>
        <v/>
      </c>
      <c r="AQ479" s="68" t="str">
        <f>IF(日報入力!AR479,日報入力!BB479,"")</f>
        <v/>
      </c>
      <c r="AR479" s="68" t="str">
        <f>IF(日報入力!AS479,"N勤","")</f>
        <v/>
      </c>
      <c r="AS479" s="295" t="e">
        <f t="shared" si="38"/>
        <v>#DIV/0!</v>
      </c>
      <c r="AT479" s="439">
        <f>日報入力!AY479</f>
        <v>0</v>
      </c>
      <c r="AU479" s="518" t="e">
        <f>IF(日報入力!G479,G479*60/E479,"")</f>
        <v>#DIV/0!</v>
      </c>
      <c r="AV479" s="528" t="str">
        <f>IF(日報入力!AT479,日報入力!AT479,"")</f>
        <v/>
      </c>
      <c r="AW479" s="529" t="str">
        <f>IF(日報入力!AT479,AE479/日報入力!AT479,"")</f>
        <v/>
      </c>
      <c r="AX479" s="530" t="str">
        <f>IF(1&lt;日報集計!AT479,AT479/(((F479-I479-J479-N479-O479)*60)/(E479)),"")</f>
        <v/>
      </c>
      <c r="AY479" s="664" t="e">
        <f>IF(日報入力!H479,AT479/(((F479-J479)*60)/E479),"")</f>
        <v>#DIV/0!</v>
      </c>
      <c r="AZ479" s="664" t="e">
        <f>IF(日報入力!I479,AT479/((G479*60)/E479),"")</f>
        <v>#DIV/0!</v>
      </c>
      <c r="BA479" s="296">
        <f>IF(日報入力!G479,G479/F479,"")</f>
        <v>0.6</v>
      </c>
      <c r="BB479" s="386">
        <f t="shared" si="39"/>
        <v>0</v>
      </c>
      <c r="BC479" s="386">
        <f t="shared" si="40"/>
        <v>0</v>
      </c>
      <c r="BD479" s="80" t="str">
        <f>日報入力!AU479</f>
        <v>シェルネックコア</v>
      </c>
      <c r="BE479" s="534" t="str">
        <f>IF(日報入力!AV479,日報入力!AV479,"")</f>
        <v/>
      </c>
      <c r="BF479" s="534" t="str">
        <f>IF(日報入力!AW479,日報入力!AW479,"")</f>
        <v/>
      </c>
      <c r="BG479" s="398">
        <f>IF(日報入力!G479,日報入力!K479*日報入力!D479*日報入力!BC479,"")</f>
        <v>0</v>
      </c>
    </row>
    <row r="480" spans="1:59" ht="20.25" hidden="1" customHeight="1" x14ac:dyDescent="0.15">
      <c r="A480" s="302">
        <v>44453</v>
      </c>
      <c r="B480" s="291">
        <v>51</v>
      </c>
      <c r="C480" s="291">
        <v>2</v>
      </c>
      <c r="D480" s="291">
        <v>953</v>
      </c>
      <c r="E480" s="291">
        <v>0</v>
      </c>
      <c r="F480" s="291">
        <v>465</v>
      </c>
      <c r="G480" s="291">
        <v>465</v>
      </c>
      <c r="H480" s="291">
        <v>465</v>
      </c>
      <c r="I480" s="291"/>
      <c r="J480" s="291"/>
      <c r="K480" s="291"/>
      <c r="L480" s="291"/>
      <c r="M480" s="291"/>
      <c r="N480" s="291"/>
      <c r="O480" s="291"/>
      <c r="P480" s="291"/>
      <c r="Q480" s="291"/>
      <c r="R480" s="291"/>
      <c r="S480" s="291"/>
      <c r="T480" s="291"/>
      <c r="U480" s="291"/>
      <c r="V480" s="378">
        <v>0</v>
      </c>
      <c r="W480" s="291"/>
      <c r="X480" s="291"/>
      <c r="Y480" s="291"/>
      <c r="Z480" s="291"/>
      <c r="AA480" s="291"/>
      <c r="AB480" s="291"/>
      <c r="AC480" s="291"/>
      <c r="AD480" s="291"/>
      <c r="AE480" s="292">
        <v>0</v>
      </c>
      <c r="AF480" s="293">
        <v>0</v>
      </c>
      <c r="AG480" s="293">
        <v>0</v>
      </c>
      <c r="AH480" s="293">
        <v>0</v>
      </c>
      <c r="AI480" s="294">
        <v>0</v>
      </c>
      <c r="AJ480" s="294">
        <v>0</v>
      </c>
      <c r="AK480" s="294">
        <v>0</v>
      </c>
      <c r="AL480" s="292">
        <v>0</v>
      </c>
      <c r="AM480" s="292">
        <v>0</v>
      </c>
      <c r="AN480" s="68" t="s">
        <v>1472</v>
      </c>
      <c r="AO480" s="68" t="str">
        <f>日報入力!B480</f>
        <v>宮内</v>
      </c>
      <c r="AP480" s="68" t="str">
        <f>IF(日報入力!AQ480,日報入力!BA480,"")</f>
        <v/>
      </c>
      <c r="AQ480" s="68" t="str">
        <f>IF(日報入力!AR480,日報入力!BB480,"")</f>
        <v/>
      </c>
      <c r="AR480" s="68" t="str">
        <f>IF(日報入力!AS480,"N勤","")</f>
        <v/>
      </c>
      <c r="AS480" s="295" t="e">
        <f t="shared" si="38"/>
        <v>#DIV/0!</v>
      </c>
      <c r="AT480" s="439">
        <f>日報入力!AY480</f>
        <v>0</v>
      </c>
      <c r="AU480" s="518" t="e">
        <f>IF(日報入力!G480,G480*60/E480,"")</f>
        <v>#DIV/0!</v>
      </c>
      <c r="AV480" s="528" t="str">
        <f>IF(日報入力!AT480,日報入力!AT480,"")</f>
        <v/>
      </c>
      <c r="AW480" s="529" t="str">
        <f>IF(日報入力!AT480,AE480/日報入力!AT480,"")</f>
        <v/>
      </c>
      <c r="AX480" s="530" t="str">
        <f>IF(1&lt;日報集計!AT480,AT480/(((F480-I480-J480-N480-O480)*60)/(E480)),"")</f>
        <v/>
      </c>
      <c r="AY480" s="664" t="e">
        <f>IF(日報入力!H480,AT480/(((F480-J480)*60)/E480),"")</f>
        <v>#DIV/0!</v>
      </c>
      <c r="AZ480" s="664" t="e">
        <f>IF(日報入力!I480,AT480/((G480*60)/E480),"")</f>
        <v>#DIV/0!</v>
      </c>
      <c r="BA480" s="296">
        <f>IF(日報入力!G480,G480/F480,"")</f>
        <v>1</v>
      </c>
      <c r="BB480" s="386">
        <f t="shared" si="39"/>
        <v>0</v>
      </c>
      <c r="BC480" s="386">
        <f t="shared" si="40"/>
        <v>0</v>
      </c>
      <c r="BD480" s="80">
        <f>日報入力!AU480</f>
        <v>0</v>
      </c>
      <c r="BE480" s="534" t="str">
        <f>IF(日報入力!AV480,日報入力!AV480,"")</f>
        <v/>
      </c>
      <c r="BF480" s="534" t="str">
        <f>IF(日報入力!AW480,日報入力!AW480,"")</f>
        <v/>
      </c>
      <c r="BG480" s="398">
        <f>IF(日報入力!G480,日報入力!K480*日報入力!D480*日報入力!BC480,"")</f>
        <v>0</v>
      </c>
    </row>
    <row r="481" spans="1:59" ht="20.25" hidden="1" customHeight="1" x14ac:dyDescent="0.15">
      <c r="A481" s="302">
        <v>44453</v>
      </c>
      <c r="B481" s="291">
        <v>51</v>
      </c>
      <c r="C481" s="291">
        <v>26</v>
      </c>
      <c r="D481" s="291">
        <v>953</v>
      </c>
      <c r="E481" s="291">
        <v>0</v>
      </c>
      <c r="F481" s="291">
        <v>120</v>
      </c>
      <c r="G481" s="291">
        <v>120</v>
      </c>
      <c r="H481" s="291">
        <v>120</v>
      </c>
      <c r="I481" s="291"/>
      <c r="J481" s="291"/>
      <c r="K481" s="291"/>
      <c r="L481" s="291"/>
      <c r="M481" s="291"/>
      <c r="N481" s="291"/>
      <c r="O481" s="291"/>
      <c r="P481" s="291"/>
      <c r="Q481" s="291"/>
      <c r="R481" s="291"/>
      <c r="S481" s="291"/>
      <c r="T481" s="291"/>
      <c r="U481" s="291"/>
      <c r="V481" s="378">
        <v>0</v>
      </c>
      <c r="W481" s="291"/>
      <c r="X481" s="291"/>
      <c r="Y481" s="291"/>
      <c r="Z481" s="291"/>
      <c r="AA481" s="291"/>
      <c r="AB481" s="291"/>
      <c r="AC481" s="291"/>
      <c r="AD481" s="291"/>
      <c r="AE481" s="292">
        <v>0</v>
      </c>
      <c r="AF481" s="293">
        <v>0</v>
      </c>
      <c r="AG481" s="293">
        <v>0</v>
      </c>
      <c r="AH481" s="293">
        <v>0</v>
      </c>
      <c r="AI481" s="294">
        <v>0</v>
      </c>
      <c r="AJ481" s="294">
        <v>0</v>
      </c>
      <c r="AK481" s="294">
        <v>0</v>
      </c>
      <c r="AL481" s="292">
        <v>0</v>
      </c>
      <c r="AM481" s="292">
        <v>0</v>
      </c>
      <c r="AN481" s="68" t="s">
        <v>1472</v>
      </c>
      <c r="AO481" s="68" t="str">
        <f>日報入力!B481</f>
        <v>平</v>
      </c>
      <c r="AP481" s="68" t="str">
        <f>IF(日報入力!AQ481,日報入力!BA481,"")</f>
        <v/>
      </c>
      <c r="AQ481" s="68" t="str">
        <f>IF(日報入力!AR481,日報入力!BB481,"")</f>
        <v/>
      </c>
      <c r="AR481" s="68" t="str">
        <f>IF(日報入力!AS481,"N勤","")</f>
        <v/>
      </c>
      <c r="AS481" s="295" t="e">
        <f t="shared" si="38"/>
        <v>#DIV/0!</v>
      </c>
      <c r="AT481" s="439">
        <f>日報入力!AY481</f>
        <v>0</v>
      </c>
      <c r="AU481" s="518" t="e">
        <f>IF(日報入力!G481,G481*60/E481,"")</f>
        <v>#DIV/0!</v>
      </c>
      <c r="AV481" s="528" t="str">
        <f>IF(日報入力!AT481,日報入力!AT481,"")</f>
        <v/>
      </c>
      <c r="AW481" s="529" t="str">
        <f>IF(日報入力!AT481,AE481/日報入力!AT481,"")</f>
        <v/>
      </c>
      <c r="AX481" s="530" t="str">
        <f>IF(1&lt;日報集計!AT481,AT481/(((F481-I481-J481-N481-O481)*60)/(E481)),"")</f>
        <v/>
      </c>
      <c r="AY481" s="664" t="e">
        <f>IF(日報入力!H481,AT481/(((F481-J481)*60)/E481),"")</f>
        <v>#DIV/0!</v>
      </c>
      <c r="AZ481" s="664" t="e">
        <f>IF(日報入力!I481,AT481/((G481*60)/E481),"")</f>
        <v>#DIV/0!</v>
      </c>
      <c r="BA481" s="296">
        <f>IF(日報入力!G481,G481/F481,"")</f>
        <v>1</v>
      </c>
      <c r="BB481" s="386">
        <f t="shared" si="39"/>
        <v>0</v>
      </c>
      <c r="BC481" s="386">
        <f t="shared" si="40"/>
        <v>0</v>
      </c>
      <c r="BD481" s="80">
        <f>日報入力!AU481</f>
        <v>0</v>
      </c>
      <c r="BE481" s="534" t="str">
        <f>IF(日報入力!AV481,日報入力!AV481,"")</f>
        <v/>
      </c>
      <c r="BF481" s="534" t="str">
        <f>IF(日報入力!AW481,日報入力!AW481,"")</f>
        <v/>
      </c>
      <c r="BG481" s="398">
        <f>IF(日報入力!G481,日報入力!K481*日報入力!D481*日報入力!BC481,"")</f>
        <v>0</v>
      </c>
    </row>
    <row r="482" spans="1:59" ht="20.25" hidden="1" customHeight="1" x14ac:dyDescent="0.15">
      <c r="A482" s="302">
        <v>44454</v>
      </c>
      <c r="B482" s="291">
        <v>31</v>
      </c>
      <c r="C482" s="291">
        <v>14</v>
      </c>
      <c r="D482" s="291">
        <v>582</v>
      </c>
      <c r="E482" s="291">
        <v>394</v>
      </c>
      <c r="F482" s="291">
        <v>540</v>
      </c>
      <c r="G482" s="291">
        <v>530</v>
      </c>
      <c r="H482" s="291">
        <v>432</v>
      </c>
      <c r="I482" s="291"/>
      <c r="J482" s="291"/>
      <c r="K482" s="291"/>
      <c r="L482" s="291"/>
      <c r="M482" s="291"/>
      <c r="N482" s="291"/>
      <c r="O482" s="291">
        <v>10</v>
      </c>
      <c r="P482" s="291"/>
      <c r="Q482" s="291"/>
      <c r="R482" s="291"/>
      <c r="S482" s="291"/>
      <c r="T482" s="291"/>
      <c r="U482" s="291"/>
      <c r="V482" s="378">
        <v>0</v>
      </c>
      <c r="W482" s="291"/>
      <c r="X482" s="291"/>
      <c r="Y482" s="291"/>
      <c r="Z482" s="291"/>
      <c r="AA482" s="291"/>
      <c r="AB482" s="291"/>
      <c r="AC482" s="291"/>
      <c r="AD482" s="291"/>
      <c r="AE482" s="292">
        <v>788</v>
      </c>
      <c r="AF482" s="293" t="s">
        <v>134</v>
      </c>
      <c r="AG482" s="293">
        <v>0.95</v>
      </c>
      <c r="AH482" s="293">
        <v>85</v>
      </c>
      <c r="AI482" s="294">
        <v>748.59999999999991</v>
      </c>
      <c r="AJ482" s="294">
        <v>748.59999999999991</v>
      </c>
      <c r="AK482" s="294">
        <v>0</v>
      </c>
      <c r="AL482" s="292">
        <v>66980</v>
      </c>
      <c r="AM482" s="292">
        <v>0</v>
      </c>
      <c r="AN482" s="68" t="s">
        <v>1605</v>
      </c>
      <c r="AO482" s="68" t="str">
        <f>日報入力!B482</f>
        <v>恩田</v>
      </c>
      <c r="AP482" s="68" t="str">
        <f>IF(日報入力!AQ482,日報入力!BA482,"")</f>
        <v>吉田</v>
      </c>
      <c r="AQ482" s="68" t="str">
        <f>IF(日報入力!AR482,日報入力!BB482,"")</f>
        <v/>
      </c>
      <c r="AR482" s="68" t="str">
        <f>IF(日報入力!AS482,"N勤","")</f>
        <v/>
      </c>
      <c r="AS482" s="295">
        <f t="shared" si="38"/>
        <v>0</v>
      </c>
      <c r="AT482" s="439">
        <f>日報入力!AY482</f>
        <v>85</v>
      </c>
      <c r="AU482" s="518">
        <f>IF(日報入力!G482,G482*60/E482,"")</f>
        <v>80.710659898477161</v>
      </c>
      <c r="AV482" s="528" t="str">
        <f>IF(日報入力!AT482,日報入力!AT482,"")</f>
        <v/>
      </c>
      <c r="AW482" s="529" t="str">
        <f>IF(日報入力!AT482,AE482/日報入力!AT482,"")</f>
        <v/>
      </c>
      <c r="AX482" s="530">
        <f>IF(1&lt;日報集計!AT482,AT482/(((F482-I482-J482-N482-O482)*60)/(E482)),"")</f>
        <v>1.0531446540880502</v>
      </c>
      <c r="AY482" s="664">
        <f>IF(日報入力!H482,AT482/(((F482-J482)*60)/E482),"")</f>
        <v>1.0336419753086421</v>
      </c>
      <c r="AZ482" s="664">
        <f>IF(日報入力!I482,AT482/((G482*60)/E482),"")</f>
        <v>1.0531446540880502</v>
      </c>
      <c r="BA482" s="296">
        <f>IF(日報入力!G482,G482/F482,"")</f>
        <v>0.98148148148148151</v>
      </c>
      <c r="BB482" s="386">
        <f t="shared" si="39"/>
        <v>7442.2222222222226</v>
      </c>
      <c r="BC482" s="386">
        <f t="shared" si="40"/>
        <v>9302.7777777777774</v>
      </c>
      <c r="BD482" s="80">
        <f>日報入力!AU482</f>
        <v>0</v>
      </c>
      <c r="BE482" s="534" t="str">
        <f>IF(日報入力!AV482,日報入力!AV482,"")</f>
        <v/>
      </c>
      <c r="BF482" s="534" t="str">
        <f>IF(日報入力!AW482,日報入力!AW482,"")</f>
        <v/>
      </c>
      <c r="BG482" s="398">
        <f>IF(日報入力!G482,日報入力!K482*日報入力!D482*日報入力!BC482,"")</f>
        <v>0</v>
      </c>
    </row>
    <row r="483" spans="1:59" ht="20.25" hidden="1" customHeight="1" x14ac:dyDescent="0.15">
      <c r="A483" s="302">
        <v>44454</v>
      </c>
      <c r="B483" s="291">
        <v>31</v>
      </c>
      <c r="C483" s="291">
        <v>19</v>
      </c>
      <c r="D483" s="291">
        <v>582</v>
      </c>
      <c r="E483" s="291">
        <v>73</v>
      </c>
      <c r="F483" s="291">
        <v>125</v>
      </c>
      <c r="G483" s="291">
        <v>95</v>
      </c>
      <c r="H483" s="291">
        <v>125</v>
      </c>
      <c r="I483" s="291">
        <v>5</v>
      </c>
      <c r="J483" s="291"/>
      <c r="K483" s="291"/>
      <c r="L483" s="291">
        <v>5</v>
      </c>
      <c r="M483" s="291"/>
      <c r="N483" s="291"/>
      <c r="O483" s="291">
        <v>15</v>
      </c>
      <c r="P483" s="291"/>
      <c r="Q483" s="291"/>
      <c r="R483" s="291"/>
      <c r="S483" s="291"/>
      <c r="T483" s="291">
        <v>5</v>
      </c>
      <c r="U483" s="291"/>
      <c r="V483" s="378">
        <v>0</v>
      </c>
      <c r="W483" s="291"/>
      <c r="X483" s="291"/>
      <c r="Y483" s="291"/>
      <c r="Z483" s="291"/>
      <c r="AA483" s="291"/>
      <c r="AB483" s="291"/>
      <c r="AC483" s="291"/>
      <c r="AD483" s="291"/>
      <c r="AE483" s="292">
        <v>146</v>
      </c>
      <c r="AF483" s="293" t="s">
        <v>134</v>
      </c>
      <c r="AG483" s="293">
        <v>0.95</v>
      </c>
      <c r="AH483" s="293">
        <v>85</v>
      </c>
      <c r="AI483" s="294">
        <v>138.69999999999999</v>
      </c>
      <c r="AJ483" s="294">
        <v>138.69999999999999</v>
      </c>
      <c r="AK483" s="294">
        <v>0</v>
      </c>
      <c r="AL483" s="292">
        <v>12410</v>
      </c>
      <c r="AM483" s="292">
        <v>0</v>
      </c>
      <c r="AN483" s="68" t="s">
        <v>1605</v>
      </c>
      <c r="AO483" s="68" t="str">
        <f>日報入力!B483</f>
        <v>大崎</v>
      </c>
      <c r="AP483" s="68" t="str">
        <f>IF(日報入力!AQ483,日報入力!BA483,"")</f>
        <v/>
      </c>
      <c r="AQ483" s="68" t="str">
        <f>IF(日報入力!AR483,日報入力!BB483,"")</f>
        <v/>
      </c>
      <c r="AR483" s="68" t="str">
        <f>IF(日報入力!AS483,"N勤","")</f>
        <v>N勤</v>
      </c>
      <c r="AS483" s="295">
        <f t="shared" si="38"/>
        <v>0</v>
      </c>
      <c r="AT483" s="439">
        <f>日報入力!AY483</f>
        <v>85</v>
      </c>
      <c r="AU483" s="518">
        <f>IF(日報入力!G483,G483*60/E483,"")</f>
        <v>78.082191780821915</v>
      </c>
      <c r="AV483" s="528" t="str">
        <f>IF(日報入力!AT483,日報入力!AT483,"")</f>
        <v/>
      </c>
      <c r="AW483" s="529" t="str">
        <f>IF(日報入力!AT483,AE483/日報入力!AT483,"")</f>
        <v/>
      </c>
      <c r="AX483" s="530">
        <f>IF(1&lt;日報集計!AT483,AT483/(((F483-I483-J483-N483-O483)*60)/(E483)),"")</f>
        <v>0.98492063492063486</v>
      </c>
      <c r="AY483" s="664">
        <f>IF(日報入力!H483,AT483/(((F483-J483)*60)/E483),"")</f>
        <v>0.82733333333333337</v>
      </c>
      <c r="AZ483" s="664">
        <f>IF(日報入力!I483,AT483/((G483*60)/E483),"")</f>
        <v>1.0885964912280701</v>
      </c>
      <c r="BA483" s="296">
        <f>IF(日報入力!G483,G483/F483,"")</f>
        <v>0.76</v>
      </c>
      <c r="BB483" s="386">
        <f t="shared" si="39"/>
        <v>5956.8</v>
      </c>
      <c r="BC483" s="386">
        <f t="shared" si="40"/>
        <v>5956.8</v>
      </c>
      <c r="BD483" s="80">
        <f>日報入力!AU483</f>
        <v>0</v>
      </c>
      <c r="BE483" s="534" t="str">
        <f>IF(日報入力!AV483,日報入力!AV483,"")</f>
        <v/>
      </c>
      <c r="BF483" s="534" t="str">
        <f>IF(日報入力!AW483,日報入力!AW483,"")</f>
        <v/>
      </c>
      <c r="BG483" s="398">
        <f>IF(日報入力!G483,日報入力!K483*日報入力!D483*日報入力!BC483,"")</f>
        <v>0</v>
      </c>
    </row>
    <row r="484" spans="1:59" ht="20.25" hidden="1" customHeight="1" x14ac:dyDescent="0.15">
      <c r="A484" s="302">
        <v>44454</v>
      </c>
      <c r="B484" s="291">
        <v>29</v>
      </c>
      <c r="C484" s="291">
        <v>17</v>
      </c>
      <c r="D484" s="291">
        <v>454</v>
      </c>
      <c r="E484" s="291">
        <v>111</v>
      </c>
      <c r="F484" s="291">
        <v>405</v>
      </c>
      <c r="G484" s="291">
        <v>405</v>
      </c>
      <c r="H484" s="291">
        <v>202.5</v>
      </c>
      <c r="I484" s="291"/>
      <c r="J484" s="291"/>
      <c r="K484" s="291"/>
      <c r="L484" s="291"/>
      <c r="M484" s="291"/>
      <c r="N484" s="291"/>
      <c r="O484" s="291"/>
      <c r="P484" s="291"/>
      <c r="Q484" s="291"/>
      <c r="R484" s="291"/>
      <c r="S484" s="291"/>
      <c r="T484" s="291"/>
      <c r="U484" s="291"/>
      <c r="V484" s="378">
        <v>1</v>
      </c>
      <c r="W484" s="291"/>
      <c r="X484" s="291"/>
      <c r="Y484" s="291">
        <v>1</v>
      </c>
      <c r="Z484" s="291"/>
      <c r="AA484" s="291"/>
      <c r="AB484" s="291"/>
      <c r="AC484" s="291"/>
      <c r="AD484" s="291"/>
      <c r="AE484" s="292">
        <v>110</v>
      </c>
      <c r="AF484" s="293" t="s">
        <v>1031</v>
      </c>
      <c r="AG484" s="293">
        <v>9.3000000000000007</v>
      </c>
      <c r="AH484" s="293">
        <v>655</v>
      </c>
      <c r="AI484" s="294">
        <v>1032.3000000000002</v>
      </c>
      <c r="AJ484" s="294">
        <v>1023.0000000000001</v>
      </c>
      <c r="AK484" s="294">
        <v>9.3000000000000682</v>
      </c>
      <c r="AL484" s="292">
        <v>72050</v>
      </c>
      <c r="AM484" s="292">
        <v>655</v>
      </c>
      <c r="AN484" s="68" t="s">
        <v>1945</v>
      </c>
      <c r="AO484" s="68" t="str">
        <f>日報入力!B484</f>
        <v>清水</v>
      </c>
      <c r="AP484" s="68" t="str">
        <f>IF(日報入力!AQ484,日報入力!BA484,"")</f>
        <v/>
      </c>
      <c r="AQ484" s="68" t="str">
        <f>IF(日報入力!AR484,日報入力!BB484,"")</f>
        <v/>
      </c>
      <c r="AR484" s="68" t="str">
        <f>IF(日報入力!AS484,"N勤","")</f>
        <v/>
      </c>
      <c r="AS484" s="295">
        <f t="shared" si="38"/>
        <v>9.0090090090090089E-3</v>
      </c>
      <c r="AT484" s="439">
        <f>日報入力!AY484</f>
        <v>210</v>
      </c>
      <c r="AU484" s="518">
        <f>IF(日報入力!G484,G484*60/E484,"")</f>
        <v>218.91891891891891</v>
      </c>
      <c r="AV484" s="528" t="str">
        <f>IF(日報入力!AT484,日報入力!AT484,"")</f>
        <v/>
      </c>
      <c r="AW484" s="529" t="str">
        <f>IF(日報入力!AT484,AE484/日報入力!AT484,"")</f>
        <v/>
      </c>
      <c r="AX484" s="530">
        <f>IF(1&lt;日報集計!AT484,AT484/(((F484-I484-J484-N484-O484)*60)/(E484)),"")</f>
        <v>0.95925925925925937</v>
      </c>
      <c r="AY484" s="664">
        <f>IF(日報入力!H484,AT484/(((F484-J484)*60)/E484),"")</f>
        <v>0.95925925925925937</v>
      </c>
      <c r="AZ484" s="664">
        <f>IF(日報入力!I484,AT484/((G484*60)/E484),"")</f>
        <v>0.95925925925925937</v>
      </c>
      <c r="BA484" s="296">
        <f>IF(日報入力!G484,G484/F484,"")</f>
        <v>1</v>
      </c>
      <c r="BB484" s="386">
        <f t="shared" si="39"/>
        <v>10674.074074074075</v>
      </c>
      <c r="BC484" s="386">
        <f t="shared" si="40"/>
        <v>21348.14814814815</v>
      </c>
      <c r="BD484" s="80">
        <f>日報入力!AU484</f>
        <v>0</v>
      </c>
      <c r="BE484" s="534" t="str">
        <f>IF(日報入力!AV484,日報入力!AV484,"")</f>
        <v/>
      </c>
      <c r="BF484" s="534" t="str">
        <f>IF(日報入力!AW484,日報入力!AW484,"")</f>
        <v/>
      </c>
      <c r="BG484" s="398">
        <f>IF(日報入力!G484,日報入力!K484*日報入力!D484*日報入力!BC484,"")</f>
        <v>0</v>
      </c>
    </row>
    <row r="485" spans="1:59" ht="20.25" hidden="1" customHeight="1" x14ac:dyDescent="0.15">
      <c r="A485" s="302">
        <v>44454</v>
      </c>
      <c r="B485" s="291">
        <v>29</v>
      </c>
      <c r="C485" s="291">
        <v>19</v>
      </c>
      <c r="D485" s="291">
        <v>454</v>
      </c>
      <c r="E485" s="291">
        <v>44</v>
      </c>
      <c r="F485" s="291">
        <v>205</v>
      </c>
      <c r="G485" s="291">
        <v>200</v>
      </c>
      <c r="H485" s="291">
        <v>205</v>
      </c>
      <c r="I485" s="291">
        <v>5</v>
      </c>
      <c r="J485" s="291"/>
      <c r="K485" s="291"/>
      <c r="L485" s="291"/>
      <c r="M485" s="291"/>
      <c r="N485" s="291"/>
      <c r="O485" s="291"/>
      <c r="P485" s="291"/>
      <c r="Q485" s="291"/>
      <c r="R485" s="291"/>
      <c r="S485" s="291"/>
      <c r="T485" s="291"/>
      <c r="U485" s="291"/>
      <c r="V485" s="378">
        <v>0</v>
      </c>
      <c r="W485" s="291"/>
      <c r="X485" s="291"/>
      <c r="Y485" s="291"/>
      <c r="Z485" s="291"/>
      <c r="AA485" s="291"/>
      <c r="AB485" s="291"/>
      <c r="AC485" s="291"/>
      <c r="AD485" s="291"/>
      <c r="AE485" s="292">
        <v>44</v>
      </c>
      <c r="AF485" s="293" t="s">
        <v>1031</v>
      </c>
      <c r="AG485" s="293">
        <v>9.3000000000000007</v>
      </c>
      <c r="AH485" s="293">
        <v>655</v>
      </c>
      <c r="AI485" s="294">
        <v>409.20000000000005</v>
      </c>
      <c r="AJ485" s="294">
        <v>409.20000000000005</v>
      </c>
      <c r="AK485" s="294">
        <v>0</v>
      </c>
      <c r="AL485" s="292">
        <v>28820</v>
      </c>
      <c r="AM485" s="292">
        <v>0</v>
      </c>
      <c r="AN485" s="68" t="s">
        <v>1945</v>
      </c>
      <c r="AO485" s="68" t="str">
        <f>日報入力!B485</f>
        <v>大崎</v>
      </c>
      <c r="AP485" s="68" t="str">
        <f>IF(日報入力!AQ485,日報入力!BA485,"")</f>
        <v/>
      </c>
      <c r="AQ485" s="68" t="str">
        <f>IF(日報入力!AR485,日報入力!BB485,"")</f>
        <v/>
      </c>
      <c r="AR485" s="68" t="str">
        <f>IF(日報入力!AS485,"N勤","")</f>
        <v>N勤</v>
      </c>
      <c r="AS485" s="295">
        <f t="shared" si="38"/>
        <v>0</v>
      </c>
      <c r="AT485" s="439">
        <f>日報入力!AY485</f>
        <v>210</v>
      </c>
      <c r="AU485" s="518">
        <f>IF(日報入力!G485,G485*60/E485,"")</f>
        <v>272.72727272727275</v>
      </c>
      <c r="AV485" s="528" t="str">
        <f>IF(日報入力!AT485,日報入力!AT485,"")</f>
        <v/>
      </c>
      <c r="AW485" s="529" t="str">
        <f>IF(日報入力!AT485,AE485/日報入力!AT485,"")</f>
        <v/>
      </c>
      <c r="AX485" s="530">
        <f>IF(1&lt;日報集計!AT485,AT485/(((F485-I485-J485-N485-O485)*60)/(E485)),"")</f>
        <v>0.76999999999999991</v>
      </c>
      <c r="AY485" s="664">
        <f>IF(日報入力!H485,AT485/(((F485-J485)*60)/E485),"")</f>
        <v>0.75121951219512195</v>
      </c>
      <c r="AZ485" s="664">
        <f>IF(日報入力!I485,AT485/((G485*60)/E485),"")</f>
        <v>0.76999999999999991</v>
      </c>
      <c r="BA485" s="296">
        <f>IF(日報入力!G485,G485/F485,"")</f>
        <v>0.97560975609756095</v>
      </c>
      <c r="BB485" s="386">
        <f t="shared" si="39"/>
        <v>8435.121951219513</v>
      </c>
      <c r="BC485" s="386">
        <f t="shared" si="40"/>
        <v>8435.121951219513</v>
      </c>
      <c r="BD485" s="80">
        <f>日報入力!AU485</f>
        <v>0</v>
      </c>
      <c r="BE485" s="534" t="str">
        <f>IF(日報入力!AV485,日報入力!AV485,"")</f>
        <v/>
      </c>
      <c r="BF485" s="534" t="str">
        <f>IF(日報入力!AW485,日報入力!AW485,"")</f>
        <v/>
      </c>
      <c r="BG485" s="398">
        <f>IF(日報入力!G485,日報入力!K485*日報入力!D485*日報入力!BC485,"")</f>
        <v>0</v>
      </c>
    </row>
    <row r="486" spans="1:59" ht="20.25" hidden="1" customHeight="1" x14ac:dyDescent="0.15">
      <c r="A486" s="302">
        <v>44454</v>
      </c>
      <c r="B486" s="291">
        <v>29</v>
      </c>
      <c r="C486" s="291">
        <v>19</v>
      </c>
      <c r="D486" s="291">
        <v>497</v>
      </c>
      <c r="E486" s="291">
        <v>0</v>
      </c>
      <c r="F486" s="291">
        <v>40</v>
      </c>
      <c r="G486" s="291">
        <v>0</v>
      </c>
      <c r="H486" s="291">
        <v>40</v>
      </c>
      <c r="I486" s="291"/>
      <c r="J486" s="291">
        <v>40</v>
      </c>
      <c r="K486" s="291"/>
      <c r="L486" s="291"/>
      <c r="M486" s="291"/>
      <c r="N486" s="291"/>
      <c r="O486" s="291"/>
      <c r="P486" s="291"/>
      <c r="Q486" s="291"/>
      <c r="R486" s="291"/>
      <c r="S486" s="291"/>
      <c r="T486" s="291"/>
      <c r="U486" s="291"/>
      <c r="V486" s="378">
        <v>0</v>
      </c>
      <c r="W486" s="291"/>
      <c r="X486" s="291"/>
      <c r="Y486" s="291"/>
      <c r="Z486" s="291"/>
      <c r="AA486" s="291"/>
      <c r="AB486" s="291"/>
      <c r="AC486" s="291"/>
      <c r="AD486" s="291"/>
      <c r="AE486" s="292">
        <v>0</v>
      </c>
      <c r="AF486" s="293" t="s">
        <v>1749</v>
      </c>
      <c r="AG486" s="293">
        <v>15.25</v>
      </c>
      <c r="AH486" s="293">
        <v>1136</v>
      </c>
      <c r="AI486" s="294">
        <v>0</v>
      </c>
      <c r="AJ486" s="294">
        <v>0</v>
      </c>
      <c r="AK486" s="294">
        <v>0</v>
      </c>
      <c r="AL486" s="292">
        <v>0</v>
      </c>
      <c r="AM486" s="292">
        <v>0</v>
      </c>
      <c r="AN486" s="68" t="s">
        <v>1966</v>
      </c>
      <c r="AO486" s="68" t="str">
        <f>日報入力!B486</f>
        <v>大崎</v>
      </c>
      <c r="AP486" s="68" t="str">
        <f>IF(日報入力!AQ486,日報入力!BA486,"")</f>
        <v/>
      </c>
      <c r="AQ486" s="68" t="str">
        <f>IF(日報入力!AR486,日報入力!BB486,"")</f>
        <v/>
      </c>
      <c r="AR486" s="68" t="str">
        <f>IF(日報入力!AS486,"N勤","")</f>
        <v/>
      </c>
      <c r="AS486" s="295" t="e">
        <f t="shared" si="38"/>
        <v>#DIV/0!</v>
      </c>
      <c r="AT486" s="439">
        <f>日報入力!AY486</f>
        <v>480</v>
      </c>
      <c r="AU486" s="518" t="e">
        <f>IF(日報入力!G486,G486*60/E486,"")</f>
        <v>#DIV/0!</v>
      </c>
      <c r="AV486" s="528" t="str">
        <f>IF(日報入力!AT486,日報入力!AT486,"")</f>
        <v/>
      </c>
      <c r="AW486" s="529" t="str">
        <f>IF(日報入力!AT486,AE486/日報入力!AT486,"")</f>
        <v/>
      </c>
      <c r="AX486" s="530" t="e">
        <f>IF(1&lt;日報集計!AT486,AT486/(((F486-I486-J486-N486-O486)*60)/(E486)),"")</f>
        <v>#DIV/0!</v>
      </c>
      <c r="AY486" s="664" t="e">
        <f>IF(日報入力!H486,AT486/(((F486-J486)*60)/E486),"")</f>
        <v>#DIV/0!</v>
      </c>
      <c r="AZ486" s="664" t="e">
        <f>IF(日報入力!I486,AT486/((G486*60)/E486),"")</f>
        <v>#DIV/0!</v>
      </c>
      <c r="BA486" s="296">
        <f>IF(日報入力!G486,G486/F486,"")</f>
        <v>0</v>
      </c>
      <c r="BB486" s="386">
        <f t="shared" si="39"/>
        <v>0</v>
      </c>
      <c r="BC486" s="386">
        <f t="shared" si="40"/>
        <v>0</v>
      </c>
      <c r="BD486" s="80">
        <f>日報入力!AU486</f>
        <v>0</v>
      </c>
      <c r="BE486" s="534" t="str">
        <f>IF(日報入力!AV486,日報入力!AV486,"")</f>
        <v/>
      </c>
      <c r="BF486" s="534" t="str">
        <f>IF(日報入力!AW486,日報入力!AW486,"")</f>
        <v/>
      </c>
      <c r="BG486" s="398">
        <f>IF(日報入力!G486,日報入力!K486*日報入力!D486*日報入力!BC486,"")</f>
        <v>0</v>
      </c>
    </row>
    <row r="487" spans="1:59" ht="20.25" hidden="1" customHeight="1" x14ac:dyDescent="0.15">
      <c r="A487" s="302">
        <v>44454</v>
      </c>
      <c r="B487" s="291">
        <v>21</v>
      </c>
      <c r="C487" s="291">
        <v>26</v>
      </c>
      <c r="D487" s="291">
        <v>514</v>
      </c>
      <c r="E487" s="291">
        <v>37</v>
      </c>
      <c r="F487" s="291">
        <v>260</v>
      </c>
      <c r="G487" s="291">
        <v>240</v>
      </c>
      <c r="H487" s="291">
        <v>260</v>
      </c>
      <c r="I487" s="291">
        <v>10</v>
      </c>
      <c r="J487" s="291"/>
      <c r="K487" s="291"/>
      <c r="L487" s="291"/>
      <c r="M487" s="291"/>
      <c r="N487" s="291"/>
      <c r="O487" s="291">
        <v>10</v>
      </c>
      <c r="P487" s="291"/>
      <c r="Q487" s="291"/>
      <c r="R487" s="291"/>
      <c r="S487" s="291"/>
      <c r="T487" s="291"/>
      <c r="U487" s="291"/>
      <c r="V487" s="378">
        <v>1</v>
      </c>
      <c r="W487" s="291"/>
      <c r="X487" s="291"/>
      <c r="Y487" s="291"/>
      <c r="Z487" s="291"/>
      <c r="AA487" s="291"/>
      <c r="AB487" s="291">
        <v>1</v>
      </c>
      <c r="AC487" s="291"/>
      <c r="AD487" s="291"/>
      <c r="AE487" s="292">
        <v>36</v>
      </c>
      <c r="AF487" s="293" t="s">
        <v>1029</v>
      </c>
      <c r="AG487" s="293">
        <v>16</v>
      </c>
      <c r="AH487" s="293">
        <v>985</v>
      </c>
      <c r="AI487" s="294">
        <v>592</v>
      </c>
      <c r="AJ487" s="294">
        <v>576</v>
      </c>
      <c r="AK487" s="294">
        <v>16</v>
      </c>
      <c r="AL487" s="292">
        <v>35460</v>
      </c>
      <c r="AM487" s="292">
        <v>985</v>
      </c>
      <c r="AN487" s="68" t="s">
        <v>2073</v>
      </c>
      <c r="AO487" s="68" t="str">
        <f>日報入力!B487</f>
        <v>平</v>
      </c>
      <c r="AP487" s="68" t="str">
        <f>IF(日報入力!AQ487,日報入力!BA487,"")</f>
        <v/>
      </c>
      <c r="AQ487" s="68" t="str">
        <f>IF(日報入力!AR487,日報入力!BB487,"")</f>
        <v/>
      </c>
      <c r="AR487" s="68" t="str">
        <f>IF(日報入力!AS487,"N勤","")</f>
        <v/>
      </c>
      <c r="AS487" s="295">
        <f t="shared" si="38"/>
        <v>2.7027027027027029E-2</v>
      </c>
      <c r="AT487" s="439">
        <f>日報入力!AY487</f>
        <v>360</v>
      </c>
      <c r="AU487" s="518">
        <f>IF(日報入力!G487,G487*60/E487,"")</f>
        <v>389.18918918918916</v>
      </c>
      <c r="AV487" s="528" t="str">
        <f>IF(日報入力!AT487,日報入力!AT487,"")</f>
        <v/>
      </c>
      <c r="AW487" s="529" t="str">
        <f>IF(日報入力!AT487,AE487/日報入力!AT487,"")</f>
        <v/>
      </c>
      <c r="AX487" s="530">
        <f>IF(1&lt;日報集計!AT487,AT487/(((F487-I487-J487-N487-O487)*60)/(E487)),"")</f>
        <v>0.92500000000000004</v>
      </c>
      <c r="AY487" s="664">
        <f>IF(日報入力!H487,AT487/(((F487-J487)*60)/E487),"")</f>
        <v>0.85384615384615381</v>
      </c>
      <c r="AZ487" s="664">
        <f>IF(日報入力!I487,AT487/((G487*60)/E487),"")</f>
        <v>0.92500000000000004</v>
      </c>
      <c r="BA487" s="296">
        <f>IF(日報入力!G487,G487/F487,"")</f>
        <v>0.92307692307692313</v>
      </c>
      <c r="BB487" s="386">
        <f t="shared" si="39"/>
        <v>8183.0769230769229</v>
      </c>
      <c r="BC487" s="386">
        <f t="shared" si="40"/>
        <v>8183.0769230769229</v>
      </c>
      <c r="BD487" s="80">
        <f>日報入力!AU487</f>
        <v>0</v>
      </c>
      <c r="BE487" s="534" t="str">
        <f>IF(日報入力!AV487,日報入力!AV487,"")</f>
        <v/>
      </c>
      <c r="BF487" s="534" t="str">
        <f>IF(日報入力!AW487,日報入力!AW487,"")</f>
        <v/>
      </c>
      <c r="BG487" s="398">
        <f>IF(日報入力!G487,日報入力!K487*日報入力!D487*日報入力!BC487,"")</f>
        <v>3.7</v>
      </c>
    </row>
    <row r="488" spans="1:59" ht="20.25" hidden="1" customHeight="1" x14ac:dyDescent="0.15">
      <c r="A488" s="302">
        <v>44454</v>
      </c>
      <c r="B488" s="291">
        <v>23</v>
      </c>
      <c r="C488" s="291">
        <v>3</v>
      </c>
      <c r="D488" s="291">
        <v>515</v>
      </c>
      <c r="E488" s="291">
        <v>47</v>
      </c>
      <c r="F488" s="291">
        <v>220</v>
      </c>
      <c r="G488" s="291">
        <v>170</v>
      </c>
      <c r="H488" s="291">
        <v>220</v>
      </c>
      <c r="I488" s="291">
        <v>10</v>
      </c>
      <c r="J488" s="291"/>
      <c r="K488" s="291"/>
      <c r="L488" s="291"/>
      <c r="M488" s="291"/>
      <c r="N488" s="291"/>
      <c r="O488" s="291">
        <v>10</v>
      </c>
      <c r="P488" s="291"/>
      <c r="Q488" s="291"/>
      <c r="R488" s="291"/>
      <c r="S488" s="291"/>
      <c r="T488" s="291">
        <v>30</v>
      </c>
      <c r="U488" s="291"/>
      <c r="V488" s="378">
        <v>1</v>
      </c>
      <c r="W488" s="291"/>
      <c r="X488" s="291"/>
      <c r="Y488" s="291"/>
      <c r="Z488" s="291"/>
      <c r="AA488" s="291"/>
      <c r="AB488" s="291">
        <v>1</v>
      </c>
      <c r="AC488" s="291"/>
      <c r="AD488" s="291"/>
      <c r="AE488" s="292">
        <v>46</v>
      </c>
      <c r="AF488" s="293" t="s">
        <v>1826</v>
      </c>
      <c r="AG488" s="293">
        <v>10.9</v>
      </c>
      <c r="AH488" s="293">
        <v>730</v>
      </c>
      <c r="AI488" s="294">
        <v>512.30000000000007</v>
      </c>
      <c r="AJ488" s="294">
        <v>501.40000000000003</v>
      </c>
      <c r="AK488" s="294">
        <v>10.900000000000034</v>
      </c>
      <c r="AL488" s="292">
        <v>33580</v>
      </c>
      <c r="AM488" s="292">
        <v>730</v>
      </c>
      <c r="AN488" s="68" t="s">
        <v>2089</v>
      </c>
      <c r="AO488" s="68" t="str">
        <f>日報入力!B488</f>
        <v>長島</v>
      </c>
      <c r="AP488" s="68" t="str">
        <f>IF(日報入力!AQ488,日報入力!BA488,"")</f>
        <v/>
      </c>
      <c r="AQ488" s="68" t="str">
        <f>IF(日報入力!AR488,日報入力!BB488,"")</f>
        <v/>
      </c>
      <c r="AR488" s="68" t="str">
        <f>IF(日報入力!AS488,"N勤","")</f>
        <v/>
      </c>
      <c r="AS488" s="295">
        <f t="shared" si="38"/>
        <v>2.1276595744680851E-2</v>
      </c>
      <c r="AT488" s="439">
        <f>日報入力!AY488</f>
        <v>180</v>
      </c>
      <c r="AU488" s="518">
        <f>IF(日報入力!G488,G488*60/E488,"")</f>
        <v>217.02127659574469</v>
      </c>
      <c r="AV488" s="528" t="str">
        <f>IF(日報入力!AT488,日報入力!AT488,"")</f>
        <v/>
      </c>
      <c r="AW488" s="529" t="str">
        <f>IF(日報入力!AT488,AE488/日報入力!AT488,"")</f>
        <v/>
      </c>
      <c r="AX488" s="530">
        <f>IF(1&lt;日報集計!AT488,AT488/(((F488-I488-J488-N488-O488)*60)/(E488)),"")</f>
        <v>0.70499999999999996</v>
      </c>
      <c r="AY488" s="664">
        <f>IF(日報入力!H488,AT488/(((F488-J488)*60)/E488),"")</f>
        <v>0.64090909090909098</v>
      </c>
      <c r="AZ488" s="664">
        <f>IF(日報入力!I488,AT488/((G488*60)/E488),"")</f>
        <v>0.82941176470588229</v>
      </c>
      <c r="BA488" s="296">
        <f>IF(日報入力!G488,G488/F488,"")</f>
        <v>0.77272727272727271</v>
      </c>
      <c r="BB488" s="386">
        <f t="shared" si="39"/>
        <v>9158.181818181818</v>
      </c>
      <c r="BC488" s="386">
        <f t="shared" si="40"/>
        <v>9158.181818181818</v>
      </c>
      <c r="BD488" s="80">
        <f>日報入力!AU488</f>
        <v>0</v>
      </c>
      <c r="BE488" s="534" t="str">
        <f>IF(日報入力!AV488,日報入力!AV488,"")</f>
        <v/>
      </c>
      <c r="BF488" s="534" t="str">
        <f>IF(日報入力!AW488,日報入力!AW488,"")</f>
        <v/>
      </c>
      <c r="BG488" s="398">
        <f>IF(日報入力!G488,日報入力!K488*日報入力!D488*日報入力!BC488,"")</f>
        <v>9.4</v>
      </c>
    </row>
    <row r="489" spans="1:59" ht="20.25" hidden="1" customHeight="1" x14ac:dyDescent="0.15">
      <c r="A489" s="302">
        <v>44454</v>
      </c>
      <c r="B489" s="291">
        <v>26</v>
      </c>
      <c r="C489" s="291">
        <v>63</v>
      </c>
      <c r="D489" s="291">
        <v>503</v>
      </c>
      <c r="E489" s="291">
        <v>114</v>
      </c>
      <c r="F489" s="291">
        <v>420</v>
      </c>
      <c r="G489" s="291">
        <v>385</v>
      </c>
      <c r="H489" s="291">
        <v>210</v>
      </c>
      <c r="I489" s="291">
        <v>10</v>
      </c>
      <c r="J489" s="291"/>
      <c r="K489" s="291"/>
      <c r="L489" s="291"/>
      <c r="M489" s="291"/>
      <c r="N489" s="291">
        <v>10</v>
      </c>
      <c r="O489" s="291">
        <v>15</v>
      </c>
      <c r="P489" s="291"/>
      <c r="Q489" s="291"/>
      <c r="R489" s="291"/>
      <c r="S489" s="291"/>
      <c r="T489" s="291"/>
      <c r="U489" s="291"/>
      <c r="V489" s="378">
        <v>4</v>
      </c>
      <c r="W489" s="291"/>
      <c r="X489" s="291"/>
      <c r="Y489" s="291">
        <v>2</v>
      </c>
      <c r="Z489" s="291"/>
      <c r="AA489" s="291"/>
      <c r="AB489" s="291">
        <v>2</v>
      </c>
      <c r="AC489" s="291"/>
      <c r="AD489" s="291"/>
      <c r="AE489" s="292">
        <v>224</v>
      </c>
      <c r="AF489" s="293" t="s">
        <v>1296</v>
      </c>
      <c r="AG489" s="293">
        <v>0.44</v>
      </c>
      <c r="AH489" s="293">
        <v>75</v>
      </c>
      <c r="AI489" s="294">
        <v>100.32000000000001</v>
      </c>
      <c r="AJ489" s="294">
        <v>98.56</v>
      </c>
      <c r="AK489" s="294">
        <v>1.7600000000000051</v>
      </c>
      <c r="AL489" s="292">
        <v>16800</v>
      </c>
      <c r="AM489" s="292">
        <v>300</v>
      </c>
      <c r="AN489" s="68" t="s">
        <v>1956</v>
      </c>
      <c r="AO489" s="68" t="str">
        <f>日報入力!B489</f>
        <v>山藤</v>
      </c>
      <c r="AP489" s="68" t="str">
        <f>IF(日報入力!AQ489,日報入力!BA489,"")</f>
        <v/>
      </c>
      <c r="AQ489" s="68" t="str">
        <f>IF(日報入力!AR489,日報入力!BB489,"")</f>
        <v/>
      </c>
      <c r="AR489" s="68" t="str">
        <f>IF(日報入力!AS489,"N勤","")</f>
        <v/>
      </c>
      <c r="AS489" s="295">
        <f t="shared" si="38"/>
        <v>1.7543859649122806E-2</v>
      </c>
      <c r="AT489" s="439">
        <f>日報入力!AY489</f>
        <v>120</v>
      </c>
      <c r="AU489" s="518">
        <f>IF(日報入力!G489,G489*60/E489,"")</f>
        <v>202.63157894736841</v>
      </c>
      <c r="AV489" s="528" t="str">
        <f>IF(日報入力!AT489,日報入力!AT489,"")</f>
        <v/>
      </c>
      <c r="AW489" s="529" t="str">
        <f>IF(日報入力!AT489,AE489/日報入力!AT489,"")</f>
        <v/>
      </c>
      <c r="AX489" s="530">
        <f>IF(1&lt;日報集計!AT489,AT489/(((F489-I489-J489-N489-O489)*60)/(E489)),"")</f>
        <v>0.59220779220779218</v>
      </c>
      <c r="AY489" s="664">
        <f>IF(日報入力!H489,AT489/(((F489-J489)*60)/E489),"")</f>
        <v>0.54285714285714282</v>
      </c>
      <c r="AZ489" s="664">
        <f>IF(日報入力!I489,AT489/((G489*60)/E489),"")</f>
        <v>0.59220779220779218</v>
      </c>
      <c r="BA489" s="296">
        <f>IF(日報入力!G489,G489/F489,"")</f>
        <v>0.91666666666666663</v>
      </c>
      <c r="BB489" s="386">
        <f t="shared" si="39"/>
        <v>2400</v>
      </c>
      <c r="BC489" s="386">
        <f t="shared" si="40"/>
        <v>4800</v>
      </c>
      <c r="BD489" s="80" t="str">
        <f>日報入力!AU489</f>
        <v>ベント清掃</v>
      </c>
      <c r="BE489" s="534" t="str">
        <f>IF(日報入力!AV489,日報入力!AV489,"")</f>
        <v/>
      </c>
      <c r="BF489" s="534" t="str">
        <f>IF(日報入力!AW489,日報入力!AW489,"")</f>
        <v/>
      </c>
      <c r="BG489" s="398">
        <f>IF(日報入力!G489,日報入力!K489*日報入力!D489*日報入力!BC489,"")</f>
        <v>11.4</v>
      </c>
    </row>
    <row r="490" spans="1:59" ht="20.25" hidden="1" customHeight="1" x14ac:dyDescent="0.15">
      <c r="A490" s="302">
        <v>44454</v>
      </c>
      <c r="B490" s="291">
        <v>26</v>
      </c>
      <c r="C490" s="291">
        <v>82</v>
      </c>
      <c r="D490" s="291">
        <v>503</v>
      </c>
      <c r="E490" s="291">
        <v>108</v>
      </c>
      <c r="F490" s="291">
        <v>465</v>
      </c>
      <c r="G490" s="291">
        <v>380</v>
      </c>
      <c r="H490" s="291">
        <v>232.5</v>
      </c>
      <c r="I490" s="291">
        <v>10</v>
      </c>
      <c r="J490" s="291"/>
      <c r="K490" s="291"/>
      <c r="L490" s="291"/>
      <c r="M490" s="291">
        <v>60</v>
      </c>
      <c r="N490" s="291"/>
      <c r="O490" s="291">
        <v>15</v>
      </c>
      <c r="P490" s="291"/>
      <c r="Q490" s="291"/>
      <c r="R490" s="291"/>
      <c r="S490" s="291"/>
      <c r="T490" s="291"/>
      <c r="U490" s="291"/>
      <c r="V490" s="378">
        <v>3</v>
      </c>
      <c r="W490" s="291"/>
      <c r="X490" s="291"/>
      <c r="Y490" s="291"/>
      <c r="Z490" s="291"/>
      <c r="AA490" s="291"/>
      <c r="AB490" s="291">
        <v>2</v>
      </c>
      <c r="AC490" s="291">
        <v>1</v>
      </c>
      <c r="AD490" s="291"/>
      <c r="AE490" s="292">
        <v>213</v>
      </c>
      <c r="AF490" s="293" t="s">
        <v>1296</v>
      </c>
      <c r="AG490" s="293">
        <v>0.44</v>
      </c>
      <c r="AH490" s="293">
        <v>75</v>
      </c>
      <c r="AI490" s="294">
        <v>95.04</v>
      </c>
      <c r="AJ490" s="294">
        <v>93.72</v>
      </c>
      <c r="AK490" s="294">
        <v>1.3200000000000074</v>
      </c>
      <c r="AL490" s="292">
        <v>15975</v>
      </c>
      <c r="AM490" s="292">
        <v>225</v>
      </c>
      <c r="AN490" s="68" t="s">
        <v>1956</v>
      </c>
      <c r="AO490" s="68" t="str">
        <f>日報入力!B490</f>
        <v>竹中</v>
      </c>
      <c r="AP490" s="68" t="str">
        <f>IF(日報入力!AQ490,日報入力!BA490,"")</f>
        <v/>
      </c>
      <c r="AQ490" s="68" t="str">
        <f>IF(日報入力!AR490,日報入力!BB490,"")</f>
        <v/>
      </c>
      <c r="AR490" s="68" t="str">
        <f>IF(日報入力!AS490,"N勤","")</f>
        <v>N勤</v>
      </c>
      <c r="AS490" s="295">
        <f t="shared" si="38"/>
        <v>1.3888888888888888E-2</v>
      </c>
      <c r="AT490" s="439">
        <f>日報入力!AY490</f>
        <v>120</v>
      </c>
      <c r="AU490" s="518">
        <f>IF(日報入力!G490,G490*60/E490,"")</f>
        <v>211.11111111111111</v>
      </c>
      <c r="AV490" s="528" t="str">
        <f>IF(日報入力!AT490,日報入力!AT490,"")</f>
        <v/>
      </c>
      <c r="AW490" s="529" t="str">
        <f>IF(日報入力!AT490,AE490/日報入力!AT490,"")</f>
        <v/>
      </c>
      <c r="AX490" s="530">
        <f>IF(1&lt;日報集計!AT490,AT490/(((F490-I490-J490-N490-O490)*60)/(E490)),"")</f>
        <v>0.49090909090909091</v>
      </c>
      <c r="AY490" s="664">
        <f>IF(日報入力!H490,AT490/(((F490-J490)*60)/E490),"")</f>
        <v>0.46451612903225808</v>
      </c>
      <c r="AZ490" s="664">
        <f>IF(日報入力!I490,AT490/((G490*60)/E490),"")</f>
        <v>0.56842105263157894</v>
      </c>
      <c r="BA490" s="296">
        <f>IF(日報入力!G490,G490/F490,"")</f>
        <v>0.81720430107526887</v>
      </c>
      <c r="BB490" s="386">
        <f t="shared" si="39"/>
        <v>2061.2903225806449</v>
      </c>
      <c r="BC490" s="386">
        <f t="shared" si="40"/>
        <v>4122.5806451612898</v>
      </c>
      <c r="BD490" s="80" t="str">
        <f>日報入力!AU490</f>
        <v>昇降機異常</v>
      </c>
      <c r="BE490" s="534" t="str">
        <f>IF(日報入力!AV490,日報入力!AV490,"")</f>
        <v/>
      </c>
      <c r="BF490" s="534" t="str">
        <f>IF(日報入力!AW490,日報入力!AW490,"")</f>
        <v/>
      </c>
      <c r="BG490" s="398">
        <f>IF(日報入力!G490,日報入力!K490*日報入力!D490*日報入力!BC490,"")</f>
        <v>10.8</v>
      </c>
    </row>
    <row r="491" spans="1:59" ht="20.25" hidden="1" customHeight="1" x14ac:dyDescent="0.15">
      <c r="A491" s="302">
        <v>44454</v>
      </c>
      <c r="B491" s="291">
        <v>38</v>
      </c>
      <c r="C491" s="291">
        <v>2</v>
      </c>
      <c r="D491" s="291">
        <v>422</v>
      </c>
      <c r="E491" s="291">
        <v>60</v>
      </c>
      <c r="F491" s="291">
        <v>300</v>
      </c>
      <c r="G491" s="291">
        <v>300</v>
      </c>
      <c r="H491" s="291">
        <v>300</v>
      </c>
      <c r="I491" s="291"/>
      <c r="J491" s="291"/>
      <c r="K491" s="291"/>
      <c r="L491" s="291"/>
      <c r="M491" s="291"/>
      <c r="N491" s="291"/>
      <c r="O491" s="291"/>
      <c r="P491" s="291"/>
      <c r="Q491" s="291"/>
      <c r="R491" s="291"/>
      <c r="S491" s="291"/>
      <c r="T491" s="291"/>
      <c r="U491" s="291"/>
      <c r="V491" s="378">
        <v>0</v>
      </c>
      <c r="W491" s="291"/>
      <c r="X491" s="291"/>
      <c r="Y491" s="291"/>
      <c r="Z491" s="291"/>
      <c r="AA491" s="291"/>
      <c r="AB491" s="291"/>
      <c r="AC491" s="291"/>
      <c r="AD491" s="291"/>
      <c r="AE491" s="292">
        <v>60</v>
      </c>
      <c r="AF491" s="293" t="s">
        <v>1009</v>
      </c>
      <c r="AG491" s="293">
        <v>7.3</v>
      </c>
      <c r="AH491" s="293">
        <v>622</v>
      </c>
      <c r="AI491" s="294">
        <v>438</v>
      </c>
      <c r="AJ491" s="294">
        <v>438</v>
      </c>
      <c r="AK491" s="294">
        <v>0</v>
      </c>
      <c r="AL491" s="292">
        <v>37320</v>
      </c>
      <c r="AM491" s="292">
        <v>0</v>
      </c>
      <c r="AN491" s="68" t="s">
        <v>2059</v>
      </c>
      <c r="AO491" s="68" t="str">
        <f>日報入力!B491</f>
        <v>宮内</v>
      </c>
      <c r="AP491" s="68" t="str">
        <f>IF(日報入力!AQ491,日報入力!BA491,"")</f>
        <v/>
      </c>
      <c r="AQ491" s="68" t="str">
        <f>IF(日報入力!AR491,日報入力!BB491,"")</f>
        <v/>
      </c>
      <c r="AR491" s="68" t="str">
        <f>IF(日報入力!AS491,"N勤","")</f>
        <v/>
      </c>
      <c r="AS491" s="295">
        <f t="shared" si="38"/>
        <v>0</v>
      </c>
      <c r="AT491" s="439">
        <f>日報入力!AY491</f>
        <v>250</v>
      </c>
      <c r="AU491" s="518">
        <f>IF(日報入力!G491,G491*60/E491,"")</f>
        <v>300</v>
      </c>
      <c r="AV491" s="528" t="str">
        <f>IF(日報入力!AT491,日報入力!AT491,"")</f>
        <v/>
      </c>
      <c r="AW491" s="529" t="str">
        <f>IF(日報入力!AT491,AE491/日報入力!AT491,"")</f>
        <v/>
      </c>
      <c r="AX491" s="530">
        <f>IF(1&lt;日報集計!AT491,AT491/(((F491-I491-J491-N491-O491)*60)/(E491)),"")</f>
        <v>0.83333333333333337</v>
      </c>
      <c r="AY491" s="664">
        <f>IF(日報入力!H491,AT491/(((F491-J491)*60)/E491),"")</f>
        <v>0.83333333333333337</v>
      </c>
      <c r="AZ491" s="664">
        <f>IF(日報入力!I491,AT491/((G491*60)/E491),"")</f>
        <v>0.83333333333333337</v>
      </c>
      <c r="BA491" s="296">
        <f>IF(日報入力!G491,G491/F491,"")</f>
        <v>1</v>
      </c>
      <c r="BB491" s="386">
        <f t="shared" si="39"/>
        <v>7464</v>
      </c>
      <c r="BC491" s="386">
        <f t="shared" si="40"/>
        <v>7464</v>
      </c>
      <c r="BD491" s="80">
        <f>日報入力!AU491</f>
        <v>0</v>
      </c>
      <c r="BE491" s="534" t="str">
        <f>IF(日報入力!AV491,日報入力!AV491,"")</f>
        <v/>
      </c>
      <c r="BF491" s="534" t="str">
        <f>IF(日報入力!AW491,日報入力!AW491,"")</f>
        <v/>
      </c>
      <c r="BG491" s="398">
        <f>IF(日報入力!G491,日報入力!K491*日報入力!D491*日報入力!BC491,"")</f>
        <v>0</v>
      </c>
    </row>
    <row r="492" spans="1:59" ht="20.25" hidden="1" customHeight="1" x14ac:dyDescent="0.15">
      <c r="A492" s="302">
        <v>44454</v>
      </c>
      <c r="B492" s="291">
        <v>27</v>
      </c>
      <c r="C492" s="291">
        <v>63</v>
      </c>
      <c r="D492" s="291">
        <v>4</v>
      </c>
      <c r="E492" s="291">
        <v>154</v>
      </c>
      <c r="F492" s="291">
        <v>420</v>
      </c>
      <c r="G492" s="291">
        <v>335</v>
      </c>
      <c r="H492" s="291">
        <v>210</v>
      </c>
      <c r="I492" s="291">
        <v>10</v>
      </c>
      <c r="J492" s="291"/>
      <c r="K492" s="291"/>
      <c r="L492" s="291"/>
      <c r="M492" s="291">
        <v>60</v>
      </c>
      <c r="N492" s="291"/>
      <c r="O492" s="291">
        <v>15</v>
      </c>
      <c r="P492" s="291"/>
      <c r="Q492" s="291"/>
      <c r="R492" s="291"/>
      <c r="S492" s="291"/>
      <c r="T492" s="291"/>
      <c r="U492" s="291"/>
      <c r="V492" s="378">
        <v>35</v>
      </c>
      <c r="W492" s="291"/>
      <c r="X492" s="291"/>
      <c r="Y492" s="291"/>
      <c r="Z492" s="291"/>
      <c r="AA492" s="291"/>
      <c r="AB492" s="291"/>
      <c r="AC492" s="291"/>
      <c r="AD492" s="291">
        <v>35</v>
      </c>
      <c r="AE492" s="292">
        <v>1505</v>
      </c>
      <c r="AF492" s="293" t="s">
        <v>2147</v>
      </c>
      <c r="AG492" s="293">
        <v>0.12</v>
      </c>
      <c r="AH492" s="293">
        <v>9.9</v>
      </c>
      <c r="AI492" s="294">
        <v>184.79999999999998</v>
      </c>
      <c r="AJ492" s="294">
        <v>180.6</v>
      </c>
      <c r="AK492" s="294">
        <v>4.1999999999999886</v>
      </c>
      <c r="AL492" s="292">
        <v>14899.5</v>
      </c>
      <c r="AM492" s="292">
        <v>346.5</v>
      </c>
      <c r="AN492" s="68" t="s">
        <v>2153</v>
      </c>
      <c r="AO492" s="68" t="str">
        <f>日報入力!B492</f>
        <v>山藤</v>
      </c>
      <c r="AP492" s="68" t="str">
        <f>IF(日報入力!AQ492,日報入力!BA492,"")</f>
        <v/>
      </c>
      <c r="AQ492" s="68" t="str">
        <f>IF(日報入力!AR492,日報入力!BB492,"")</f>
        <v/>
      </c>
      <c r="AR492" s="68" t="str">
        <f>IF(日報入力!AS492,"N勤","")</f>
        <v/>
      </c>
      <c r="AS492" s="295">
        <f t="shared" si="38"/>
        <v>2.2727272727272728E-2</v>
      </c>
      <c r="AT492" s="439">
        <f>日報入力!AY492</f>
        <v>90</v>
      </c>
      <c r="AU492" s="518">
        <f>IF(日報入力!G492,G492*60/E492,"")</f>
        <v>130.51948051948051</v>
      </c>
      <c r="AV492" s="528" t="str">
        <f>IF(日報入力!AT492,日報入力!AT492,"")</f>
        <v/>
      </c>
      <c r="AW492" s="529" t="str">
        <f>IF(日報入力!AT492,AE492/日報入力!AT492,"")</f>
        <v/>
      </c>
      <c r="AX492" s="530">
        <f>IF(1&lt;日報集計!AT492,AT492/(((F492-I492-J492-N492-O492)*60)/(E492)),"")</f>
        <v>0.58481012658227838</v>
      </c>
      <c r="AY492" s="664">
        <f>IF(日報入力!H492,AT492/(((F492-J492)*60)/E492),"")</f>
        <v>0.55000000000000004</v>
      </c>
      <c r="AZ492" s="664">
        <f>IF(日報入力!I492,AT492/((G492*60)/E492),"")</f>
        <v>0.68955223880597016</v>
      </c>
      <c r="BA492" s="296">
        <f>IF(日報入力!G492,G492/F492,"")</f>
        <v>0.79761904761904767</v>
      </c>
      <c r="BB492" s="386">
        <f t="shared" si="39"/>
        <v>2128.5</v>
      </c>
      <c r="BC492" s="386">
        <f t="shared" si="40"/>
        <v>4257</v>
      </c>
      <c r="BD492" s="80" t="str">
        <f>日報入力!AU492</f>
        <v>圧着ブロー時前方砂漏れ修理</v>
      </c>
      <c r="BE492" s="534" t="str">
        <f>IF(日報入力!AV492,日報入力!AV492,"")</f>
        <v/>
      </c>
      <c r="BF492" s="534" t="str">
        <f>IF(日報入力!AW492,日報入力!AW492,"")</f>
        <v/>
      </c>
      <c r="BG492" s="398">
        <f>IF(日報入力!G492,日報入力!K492*日報入力!D492*日報入力!BC492,"")</f>
        <v>0</v>
      </c>
    </row>
    <row r="493" spans="1:59" ht="20.25" hidden="1" customHeight="1" x14ac:dyDescent="0.15">
      <c r="A493" s="302">
        <v>44454</v>
      </c>
      <c r="B493" s="291">
        <v>27</v>
      </c>
      <c r="C493" s="291">
        <v>82</v>
      </c>
      <c r="D493" s="291">
        <v>4</v>
      </c>
      <c r="E493" s="291">
        <v>121</v>
      </c>
      <c r="F493" s="291">
        <v>465</v>
      </c>
      <c r="G493" s="291">
        <v>380</v>
      </c>
      <c r="H493" s="291">
        <v>232.5</v>
      </c>
      <c r="I493" s="291">
        <v>10</v>
      </c>
      <c r="J493" s="291"/>
      <c r="K493" s="291"/>
      <c r="L493" s="291"/>
      <c r="M493" s="291"/>
      <c r="N493" s="291"/>
      <c r="O493" s="291">
        <v>15</v>
      </c>
      <c r="P493" s="291"/>
      <c r="Q493" s="291"/>
      <c r="R493" s="291"/>
      <c r="S493" s="291"/>
      <c r="T493" s="291">
        <v>60</v>
      </c>
      <c r="U493" s="291"/>
      <c r="V493" s="378">
        <v>11</v>
      </c>
      <c r="W493" s="291"/>
      <c r="X493" s="291"/>
      <c r="Y493" s="291"/>
      <c r="Z493" s="291"/>
      <c r="AA493" s="291"/>
      <c r="AB493" s="291">
        <v>11</v>
      </c>
      <c r="AC493" s="291"/>
      <c r="AD493" s="291"/>
      <c r="AE493" s="292">
        <v>1199</v>
      </c>
      <c r="AF493" s="293" t="s">
        <v>2147</v>
      </c>
      <c r="AG493" s="293">
        <v>0.12</v>
      </c>
      <c r="AH493" s="293">
        <v>9.9</v>
      </c>
      <c r="AI493" s="294">
        <v>145.19999999999999</v>
      </c>
      <c r="AJ493" s="294">
        <v>143.88</v>
      </c>
      <c r="AK493" s="294">
        <v>1.3199999999999932</v>
      </c>
      <c r="AL493" s="292">
        <v>11870.1</v>
      </c>
      <c r="AM493" s="292">
        <v>108.9</v>
      </c>
      <c r="AN493" s="68" t="s">
        <v>2153</v>
      </c>
      <c r="AO493" s="68" t="str">
        <f>日報入力!B493</f>
        <v>竹中</v>
      </c>
      <c r="AP493" s="68" t="str">
        <f>IF(日報入力!AQ493,日報入力!BA493,"")</f>
        <v/>
      </c>
      <c r="AQ493" s="68" t="str">
        <f>IF(日報入力!AR493,日報入力!BB493,"")</f>
        <v/>
      </c>
      <c r="AR493" s="68" t="str">
        <f>IF(日報入力!AS493,"N勤","")</f>
        <v>N勤</v>
      </c>
      <c r="AS493" s="295">
        <f t="shared" si="38"/>
        <v>9.0909090909090905E-3</v>
      </c>
      <c r="AT493" s="439">
        <f>日報入力!AY493</f>
        <v>90</v>
      </c>
      <c r="AU493" s="518">
        <f>IF(日報入力!G493,G493*60/E493,"")</f>
        <v>188.4297520661157</v>
      </c>
      <c r="AV493" s="528" t="str">
        <f>IF(日報入力!AT493,日報入力!AT493,"")</f>
        <v/>
      </c>
      <c r="AW493" s="529" t="str">
        <f>IF(日報入力!AT493,AE493/日報入力!AT493,"")</f>
        <v/>
      </c>
      <c r="AX493" s="530">
        <f>IF(1&lt;日報集計!AT493,AT493/(((F493-I493-J493-N493-O493)*60)/(E493)),"")</f>
        <v>0.41249999999999998</v>
      </c>
      <c r="AY493" s="664">
        <f>IF(日報入力!H493,AT493/(((F493-J493)*60)/E493),"")</f>
        <v>0.39032258064516129</v>
      </c>
      <c r="AZ493" s="664">
        <f>IF(日報入力!I493,AT493/((G493*60)/E493),"")</f>
        <v>0.47763157894736846</v>
      </c>
      <c r="BA493" s="296">
        <f>IF(日報入力!G493,G493/F493,"")</f>
        <v>0.81720430107526887</v>
      </c>
      <c r="BB493" s="386">
        <f t="shared" si="39"/>
        <v>1531.625806451613</v>
      </c>
      <c r="BC493" s="386">
        <f t="shared" si="40"/>
        <v>3063.251612903226</v>
      </c>
      <c r="BD493" s="80">
        <f>日報入力!AU493</f>
        <v>0</v>
      </c>
      <c r="BE493" s="534" t="str">
        <f>IF(日報入力!AV493,日報入力!AV493,"")</f>
        <v/>
      </c>
      <c r="BF493" s="534" t="str">
        <f>IF(日報入力!AW493,日報入力!AW493,"")</f>
        <v/>
      </c>
      <c r="BG493" s="398">
        <f>IF(日報入力!G493,日報入力!K493*日報入力!D493*日報入力!BC493,"")</f>
        <v>0</v>
      </c>
    </row>
    <row r="494" spans="1:59" ht="20.25" hidden="1" customHeight="1" x14ac:dyDescent="0.15">
      <c r="A494" s="302">
        <v>44454</v>
      </c>
      <c r="B494" s="291">
        <v>32</v>
      </c>
      <c r="C494" s="291">
        <v>14</v>
      </c>
      <c r="D494" s="291">
        <v>2008</v>
      </c>
      <c r="E494" s="291">
        <v>130</v>
      </c>
      <c r="F494" s="291">
        <v>240</v>
      </c>
      <c r="G494" s="291">
        <v>240</v>
      </c>
      <c r="H494" s="291">
        <v>120</v>
      </c>
      <c r="I494" s="291"/>
      <c r="J494" s="291"/>
      <c r="K494" s="291"/>
      <c r="L494" s="291"/>
      <c r="M494" s="291"/>
      <c r="N494" s="291"/>
      <c r="O494" s="291"/>
      <c r="P494" s="291"/>
      <c r="Q494" s="291"/>
      <c r="R494" s="291"/>
      <c r="S494" s="291"/>
      <c r="T494" s="291"/>
      <c r="U494" s="291"/>
      <c r="V494" s="378">
        <v>4</v>
      </c>
      <c r="W494" s="291"/>
      <c r="X494" s="291"/>
      <c r="Y494" s="291"/>
      <c r="Z494" s="291"/>
      <c r="AA494" s="291"/>
      <c r="AB494" s="291"/>
      <c r="AC494" s="291"/>
      <c r="AD494" s="291">
        <v>4</v>
      </c>
      <c r="AE494" s="292">
        <v>386</v>
      </c>
      <c r="AF494" s="293" t="s">
        <v>198</v>
      </c>
      <c r="AG494" s="293">
        <v>0.12</v>
      </c>
      <c r="AH494" s="293">
        <v>48</v>
      </c>
      <c r="AI494" s="294">
        <v>46.8</v>
      </c>
      <c r="AJ494" s="294">
        <v>46.32</v>
      </c>
      <c r="AK494" s="294">
        <v>0.47999999999999687</v>
      </c>
      <c r="AL494" s="292">
        <v>18528</v>
      </c>
      <c r="AM494" s="292">
        <v>192</v>
      </c>
      <c r="AN494" s="68" t="s">
        <v>1187</v>
      </c>
      <c r="AO494" s="68" t="str">
        <f>日報入力!B494</f>
        <v>恩田</v>
      </c>
      <c r="AP494" s="68" t="str">
        <f>IF(日報入力!AQ494,日報入力!BA494,"")</f>
        <v/>
      </c>
      <c r="AQ494" s="68" t="str">
        <f>IF(日報入力!AR494,日報入力!BB494,"")</f>
        <v/>
      </c>
      <c r="AR494" s="68" t="str">
        <f>IF(日報入力!AS494,"N勤","")</f>
        <v/>
      </c>
      <c r="AS494" s="295">
        <f t="shared" si="38"/>
        <v>1.0256410256410256E-2</v>
      </c>
      <c r="AT494" s="439">
        <f>日報入力!AY494</f>
        <v>65</v>
      </c>
      <c r="AU494" s="518">
        <f>IF(日報入力!G494,G494*60/E494,"")</f>
        <v>110.76923076923077</v>
      </c>
      <c r="AV494" s="528" t="str">
        <f>IF(日報入力!AT494,日報入力!AT494,"")</f>
        <v/>
      </c>
      <c r="AW494" s="529" t="str">
        <f>IF(日報入力!AT494,AE494/日報入力!AT494,"")</f>
        <v/>
      </c>
      <c r="AX494" s="530">
        <f>IF(1&lt;日報集計!AT494,AT494/(((F494-I494-J494-N494-O494)*60)/(E494)),"")</f>
        <v>0.58680555555555558</v>
      </c>
      <c r="AY494" s="664">
        <f>IF(日報入力!H494,AT494/(((F494-J494)*60)/E494),"")</f>
        <v>0.58680555555555558</v>
      </c>
      <c r="AZ494" s="664">
        <f>IF(日報入力!I494,AT494/((G494*60)/E494),"")</f>
        <v>0.58680555555555558</v>
      </c>
      <c r="BA494" s="296">
        <f>IF(日報入力!G494,G494/F494,"")</f>
        <v>1</v>
      </c>
      <c r="BB494" s="386">
        <f t="shared" si="39"/>
        <v>4632</v>
      </c>
      <c r="BC494" s="386">
        <f t="shared" si="40"/>
        <v>9264</v>
      </c>
      <c r="BD494" s="80">
        <f>日報入力!AU494</f>
        <v>0</v>
      </c>
      <c r="BE494" s="534" t="str">
        <f>IF(日報入力!AV494,日報入力!AV494,"")</f>
        <v/>
      </c>
      <c r="BF494" s="534" t="str">
        <f>IF(日報入力!AW494,日報入力!AW494,"")</f>
        <v/>
      </c>
      <c r="BG494" s="398">
        <f>IF(日報入力!G494,日報入力!K494*日報入力!D494*日報入力!BC494,"")</f>
        <v>0</v>
      </c>
    </row>
    <row r="495" spans="1:59" ht="20.25" hidden="1" customHeight="1" x14ac:dyDescent="0.15">
      <c r="A495" s="302">
        <v>44454</v>
      </c>
      <c r="B495" s="291">
        <v>32</v>
      </c>
      <c r="C495" s="291">
        <v>2</v>
      </c>
      <c r="D495" s="291">
        <v>609</v>
      </c>
      <c r="E495" s="291">
        <v>0</v>
      </c>
      <c r="F495" s="291">
        <v>40</v>
      </c>
      <c r="G495" s="291">
        <v>0</v>
      </c>
      <c r="H495" s="291">
        <v>40</v>
      </c>
      <c r="I495" s="291"/>
      <c r="J495" s="291">
        <v>40</v>
      </c>
      <c r="K495" s="291"/>
      <c r="L495" s="291"/>
      <c r="M495" s="291"/>
      <c r="N495" s="291"/>
      <c r="O495" s="291"/>
      <c r="P495" s="291"/>
      <c r="Q495" s="291"/>
      <c r="R495" s="291"/>
      <c r="S495" s="291"/>
      <c r="T495" s="291"/>
      <c r="U495" s="291"/>
      <c r="V495" s="378">
        <v>0</v>
      </c>
      <c r="W495" s="291"/>
      <c r="X495" s="291"/>
      <c r="Y495" s="291"/>
      <c r="Z495" s="291"/>
      <c r="AA495" s="291"/>
      <c r="AB495" s="291"/>
      <c r="AC495" s="291"/>
      <c r="AD495" s="291"/>
      <c r="AE495" s="292">
        <v>0</v>
      </c>
      <c r="AF495" s="293" t="s">
        <v>2148</v>
      </c>
      <c r="AG495" s="293">
        <v>1.58</v>
      </c>
      <c r="AH495" s="293">
        <v>76.7</v>
      </c>
      <c r="AI495" s="294">
        <v>0</v>
      </c>
      <c r="AJ495" s="294">
        <v>0</v>
      </c>
      <c r="AK495" s="294">
        <v>0</v>
      </c>
      <c r="AL495" s="292">
        <v>0</v>
      </c>
      <c r="AM495" s="292">
        <v>0</v>
      </c>
      <c r="AN495" s="68" t="s">
        <v>1806</v>
      </c>
      <c r="AO495" s="68" t="str">
        <f>日報入力!B495</f>
        <v>宮内</v>
      </c>
      <c r="AP495" s="68" t="str">
        <f>IF(日報入力!AQ495,日報入力!BA495,"")</f>
        <v/>
      </c>
      <c r="AQ495" s="68" t="str">
        <f>IF(日報入力!AR495,日報入力!BB495,"")</f>
        <v/>
      </c>
      <c r="AR495" s="68" t="str">
        <f>IF(日報入力!AS495,"N勤","")</f>
        <v/>
      </c>
      <c r="AS495" s="295" t="e">
        <f t="shared" si="38"/>
        <v>#DIV/0!</v>
      </c>
      <c r="AT495" s="439">
        <f>日報入力!AY495</f>
        <v>120</v>
      </c>
      <c r="AU495" s="518" t="e">
        <f>IF(日報入力!G495,G495*60/E495,"")</f>
        <v>#DIV/0!</v>
      </c>
      <c r="AV495" s="528" t="str">
        <f>IF(日報入力!AT495,日報入力!AT495,"")</f>
        <v/>
      </c>
      <c r="AW495" s="529" t="str">
        <f>IF(日報入力!AT495,AE495/日報入力!AT495,"")</f>
        <v/>
      </c>
      <c r="AX495" s="530" t="e">
        <f>IF(1&lt;日報集計!AT495,AT495/(((F495-I495-J495-N495-O495)*60)/(E495)),"")</f>
        <v>#DIV/0!</v>
      </c>
      <c r="AY495" s="664" t="e">
        <f>IF(日報入力!H495,AT495/(((F495-J495)*60)/E495),"")</f>
        <v>#DIV/0!</v>
      </c>
      <c r="AZ495" s="664" t="e">
        <f>IF(日報入力!I495,AT495/((G495*60)/E495),"")</f>
        <v>#DIV/0!</v>
      </c>
      <c r="BA495" s="296">
        <f>IF(日報入力!G495,G495/F495,"")</f>
        <v>0</v>
      </c>
      <c r="BB495" s="386">
        <f t="shared" si="39"/>
        <v>0</v>
      </c>
      <c r="BC495" s="386">
        <f t="shared" si="40"/>
        <v>0</v>
      </c>
      <c r="BD495" s="80">
        <f>日報入力!AU495</f>
        <v>0</v>
      </c>
      <c r="BE495" s="534" t="str">
        <f>IF(日報入力!AV495,日報入力!AV495,"")</f>
        <v/>
      </c>
      <c r="BF495" s="534" t="str">
        <f>IF(日報入力!AW495,日報入力!AW495,"")</f>
        <v/>
      </c>
      <c r="BG495" s="398">
        <f>IF(日報入力!G495,日報入力!K495*日報入力!D495*日報入力!BC495,"")</f>
        <v>0</v>
      </c>
    </row>
    <row r="496" spans="1:59" ht="20.25" hidden="1" customHeight="1" x14ac:dyDescent="0.15">
      <c r="A496" s="302">
        <v>44454</v>
      </c>
      <c r="B496" s="291">
        <v>30</v>
      </c>
      <c r="C496" s="291">
        <v>17</v>
      </c>
      <c r="D496" s="291">
        <v>2015</v>
      </c>
      <c r="E496" s="291">
        <v>205</v>
      </c>
      <c r="F496" s="291">
        <v>360</v>
      </c>
      <c r="G496" s="291">
        <v>360</v>
      </c>
      <c r="H496" s="291">
        <v>180</v>
      </c>
      <c r="I496" s="291"/>
      <c r="J496" s="291"/>
      <c r="K496" s="291"/>
      <c r="L496" s="291"/>
      <c r="M496" s="291"/>
      <c r="N496" s="291"/>
      <c r="O496" s="291"/>
      <c r="P496" s="291"/>
      <c r="Q496" s="291"/>
      <c r="R496" s="291"/>
      <c r="S496" s="291"/>
      <c r="T496" s="291"/>
      <c r="U496" s="291"/>
      <c r="V496" s="378">
        <v>5</v>
      </c>
      <c r="W496" s="291">
        <v>1</v>
      </c>
      <c r="X496" s="291"/>
      <c r="Y496" s="291"/>
      <c r="Z496" s="291"/>
      <c r="AA496" s="291"/>
      <c r="AB496" s="291">
        <v>4</v>
      </c>
      <c r="AC496" s="291"/>
      <c r="AD496" s="291"/>
      <c r="AE496" s="292">
        <v>200</v>
      </c>
      <c r="AF496" s="293" t="s">
        <v>198</v>
      </c>
      <c r="AG496" s="293">
        <v>1.4</v>
      </c>
      <c r="AH496" s="293">
        <v>161</v>
      </c>
      <c r="AI496" s="294">
        <v>287</v>
      </c>
      <c r="AJ496" s="294">
        <v>280</v>
      </c>
      <c r="AK496" s="294">
        <v>7</v>
      </c>
      <c r="AL496" s="292">
        <v>32200</v>
      </c>
      <c r="AM496" s="292">
        <v>805</v>
      </c>
      <c r="AN496" s="68" t="s">
        <v>1211</v>
      </c>
      <c r="AO496" s="68" t="str">
        <f>日報入力!B496</f>
        <v>清水</v>
      </c>
      <c r="AP496" s="68" t="str">
        <f>IF(日報入力!AQ496,日報入力!BA496,"")</f>
        <v/>
      </c>
      <c r="AQ496" s="68" t="str">
        <f>IF(日報入力!AR496,日報入力!BB496,"")</f>
        <v/>
      </c>
      <c r="AR496" s="68" t="str">
        <f>IF(日報入力!AS496,"N勤","")</f>
        <v/>
      </c>
      <c r="AS496" s="295">
        <f t="shared" si="38"/>
        <v>2.4390243902439025E-2</v>
      </c>
      <c r="AT496" s="439">
        <f>日報入力!AY496</f>
        <v>75</v>
      </c>
      <c r="AU496" s="518">
        <f>IF(日報入力!G496,G496*60/E496,"")</f>
        <v>105.36585365853658</v>
      </c>
      <c r="AV496" s="528" t="str">
        <f>IF(日報入力!AT496,日報入力!AT496,"")</f>
        <v/>
      </c>
      <c r="AW496" s="529" t="str">
        <f>IF(日報入力!AT496,AE496/日報入力!AT496,"")</f>
        <v/>
      </c>
      <c r="AX496" s="530">
        <f>IF(1&lt;日報集計!AT496,AT496/(((F496-I496-J496-N496-O496)*60)/(E496)),"")</f>
        <v>0.71180555555555558</v>
      </c>
      <c r="AY496" s="664">
        <f>IF(日報入力!H496,AT496/(((F496-J496)*60)/E496),"")</f>
        <v>0.71180555555555558</v>
      </c>
      <c r="AZ496" s="664">
        <f>IF(日報入力!I496,AT496/((G496*60)/E496),"")</f>
        <v>0.71180555555555558</v>
      </c>
      <c r="BA496" s="296">
        <f>IF(日報入力!G496,G496/F496,"")</f>
        <v>1</v>
      </c>
      <c r="BB496" s="386">
        <f t="shared" si="39"/>
        <v>5366.666666666667</v>
      </c>
      <c r="BC496" s="386">
        <f t="shared" si="40"/>
        <v>10733.333333333334</v>
      </c>
      <c r="BD496" s="80">
        <f>日報入力!AU496</f>
        <v>0</v>
      </c>
      <c r="BE496" s="534" t="str">
        <f>IF(日報入力!AV496,日報入力!AV496,"")</f>
        <v/>
      </c>
      <c r="BF496" s="534" t="str">
        <f>IF(日報入力!AW496,日報入力!AW496,"")</f>
        <v/>
      </c>
      <c r="BG496" s="398">
        <f>IF(日報入力!G496,日報入力!K496*日報入力!D496*日報入力!BC496,"")</f>
        <v>0</v>
      </c>
    </row>
    <row r="497" spans="1:59" ht="20.25" hidden="1" customHeight="1" x14ac:dyDescent="0.15">
      <c r="A497" s="302">
        <v>44454</v>
      </c>
      <c r="B497" s="291">
        <v>35</v>
      </c>
      <c r="C497" s="291">
        <v>3</v>
      </c>
      <c r="D497" s="291">
        <v>3049</v>
      </c>
      <c r="E497" s="291">
        <v>90</v>
      </c>
      <c r="F497" s="291">
        <v>235</v>
      </c>
      <c r="G497" s="291">
        <v>185</v>
      </c>
      <c r="H497" s="291">
        <v>82.25</v>
      </c>
      <c r="I497" s="291">
        <v>10</v>
      </c>
      <c r="J497" s="291"/>
      <c r="K497" s="291"/>
      <c r="L497" s="291">
        <v>30</v>
      </c>
      <c r="M497" s="291"/>
      <c r="N497" s="291"/>
      <c r="O497" s="291">
        <v>10</v>
      </c>
      <c r="P497" s="291"/>
      <c r="Q497" s="291"/>
      <c r="R497" s="291"/>
      <c r="S497" s="291"/>
      <c r="T497" s="291"/>
      <c r="U497" s="291"/>
      <c r="V497" s="378">
        <v>0</v>
      </c>
      <c r="W497" s="291"/>
      <c r="X497" s="291"/>
      <c r="Y497" s="291"/>
      <c r="Z497" s="291"/>
      <c r="AA497" s="291"/>
      <c r="AB497" s="291"/>
      <c r="AC497" s="291"/>
      <c r="AD497" s="291"/>
      <c r="AE497" s="292">
        <v>180</v>
      </c>
      <c r="AF497" s="293" t="s">
        <v>134</v>
      </c>
      <c r="AG497" s="293">
        <v>2.6</v>
      </c>
      <c r="AH497" s="293">
        <v>126.19999999999999</v>
      </c>
      <c r="AI497" s="294">
        <v>468</v>
      </c>
      <c r="AJ497" s="294">
        <v>468</v>
      </c>
      <c r="AK497" s="294">
        <v>0</v>
      </c>
      <c r="AL497" s="292">
        <v>22715.999999999996</v>
      </c>
      <c r="AM497" s="292">
        <v>0</v>
      </c>
      <c r="AN497" s="68" t="s">
        <v>1929</v>
      </c>
      <c r="AO497" s="68" t="str">
        <f>日報入力!B497</f>
        <v>長島</v>
      </c>
      <c r="AP497" s="68" t="str">
        <f>IF(日報入力!AQ497,日報入力!BA497,"")</f>
        <v/>
      </c>
      <c r="AQ497" s="68" t="str">
        <f>IF(日報入力!AR497,日報入力!BB497,"")</f>
        <v/>
      </c>
      <c r="AR497" s="68" t="str">
        <f>IF(日報入力!AS497,"N勤","")</f>
        <v/>
      </c>
      <c r="AS497" s="295">
        <f t="shared" si="38"/>
        <v>0</v>
      </c>
      <c r="AT497" s="439">
        <f>日報入力!AY497</f>
        <v>100</v>
      </c>
      <c r="AU497" s="518">
        <f>IF(日報入力!G497,G497*60/E497,"")</f>
        <v>123.33333333333333</v>
      </c>
      <c r="AV497" s="528" t="str">
        <f>IF(日報入力!AT497,日報入力!AT497,"")</f>
        <v/>
      </c>
      <c r="AW497" s="529" t="str">
        <f>IF(日報入力!AT497,AE497/日報入力!AT497,"")</f>
        <v/>
      </c>
      <c r="AX497" s="530">
        <f>IF(1&lt;日報集計!AT497,AT497/(((F497-I497-J497-N497-O497)*60)/(E497)),"")</f>
        <v>0.69767441860465107</v>
      </c>
      <c r="AY497" s="664">
        <f>IF(日報入力!H497,AT497/(((F497-J497)*60)/E497),"")</f>
        <v>0.63829787234042556</v>
      </c>
      <c r="AZ497" s="664">
        <f>IF(日報入力!I497,AT497/((G497*60)/E497),"")</f>
        <v>0.81081081081081086</v>
      </c>
      <c r="BA497" s="296">
        <f>IF(日報入力!G497,G497/F497,"")</f>
        <v>0.78723404255319152</v>
      </c>
      <c r="BB497" s="386">
        <f t="shared" si="39"/>
        <v>5799.8297872340409</v>
      </c>
      <c r="BC497" s="386">
        <f t="shared" si="40"/>
        <v>16570.942249240121</v>
      </c>
      <c r="BD497" s="80">
        <f>日報入力!AU497</f>
        <v>0</v>
      </c>
      <c r="BE497" s="534" t="str">
        <f>IF(日報入力!AV497,日報入力!AV497,"")</f>
        <v/>
      </c>
      <c r="BF497" s="534" t="str">
        <f>IF(日報入力!AW497,日報入力!AW497,"")</f>
        <v/>
      </c>
      <c r="BG497" s="398">
        <f>IF(日報入力!G497,日報入力!K497*日報入力!D497*日報入力!BC497,"")</f>
        <v>7.2</v>
      </c>
    </row>
    <row r="498" spans="1:59" ht="20.25" hidden="1" customHeight="1" x14ac:dyDescent="0.15">
      <c r="A498" s="302">
        <v>44454</v>
      </c>
      <c r="B498" s="291">
        <v>34</v>
      </c>
      <c r="C498" s="291">
        <v>3</v>
      </c>
      <c r="D498" s="291">
        <v>3041</v>
      </c>
      <c r="E498" s="291">
        <v>140</v>
      </c>
      <c r="F498" s="291">
        <v>235</v>
      </c>
      <c r="G498" s="291">
        <v>215</v>
      </c>
      <c r="H498" s="291">
        <v>82.25</v>
      </c>
      <c r="I498" s="291">
        <v>10</v>
      </c>
      <c r="J498" s="291"/>
      <c r="K498" s="291"/>
      <c r="L498" s="291"/>
      <c r="M498" s="291"/>
      <c r="N498" s="291"/>
      <c r="O498" s="291">
        <v>10</v>
      </c>
      <c r="P498" s="291"/>
      <c r="Q498" s="291"/>
      <c r="R498" s="291"/>
      <c r="S498" s="291"/>
      <c r="T498" s="291"/>
      <c r="U498" s="291"/>
      <c r="V498" s="378">
        <v>0</v>
      </c>
      <c r="W498" s="291"/>
      <c r="X498" s="291"/>
      <c r="Y498" s="291"/>
      <c r="Z498" s="291"/>
      <c r="AA498" s="291"/>
      <c r="AB498" s="291"/>
      <c r="AC498" s="291"/>
      <c r="AD498" s="291"/>
      <c r="AE498" s="292">
        <v>140</v>
      </c>
      <c r="AF498" s="293" t="s">
        <v>134</v>
      </c>
      <c r="AG498" s="293">
        <v>1.9</v>
      </c>
      <c r="AH498" s="293">
        <v>123.19999999999999</v>
      </c>
      <c r="AI498" s="294">
        <v>266</v>
      </c>
      <c r="AJ498" s="294">
        <v>266</v>
      </c>
      <c r="AK498" s="294">
        <v>0</v>
      </c>
      <c r="AL498" s="292">
        <v>17248</v>
      </c>
      <c r="AM498" s="292">
        <v>0</v>
      </c>
      <c r="AN498" s="68" t="s">
        <v>1926</v>
      </c>
      <c r="AO498" s="68" t="str">
        <f>日報入力!B498</f>
        <v>長島</v>
      </c>
      <c r="AP498" s="68" t="str">
        <f>IF(日報入力!AQ498,日報入力!BA498,"")</f>
        <v/>
      </c>
      <c r="AQ498" s="68" t="str">
        <f>IF(日報入力!AR498,日報入力!BB498,"")</f>
        <v/>
      </c>
      <c r="AR498" s="68" t="str">
        <f>IF(日報入力!AS498,"N勤","")</f>
        <v/>
      </c>
      <c r="AS498" s="295">
        <f t="shared" si="38"/>
        <v>0</v>
      </c>
      <c r="AT498" s="439">
        <f>日報入力!AY498</f>
        <v>100</v>
      </c>
      <c r="AU498" s="518">
        <f>IF(日報入力!G498,G498*60/E498,"")</f>
        <v>92.142857142857139</v>
      </c>
      <c r="AV498" s="528" t="str">
        <f>IF(日報入力!AT498,日報入力!AT498,"")</f>
        <v/>
      </c>
      <c r="AW498" s="529" t="str">
        <f>IF(日報入力!AT498,AE498/日報入力!AT498,"")</f>
        <v/>
      </c>
      <c r="AX498" s="530">
        <f>IF(1&lt;日報集計!AT498,AT498/(((F498-I498-J498-N498-O498)*60)/(E498)),"")</f>
        <v>1.0852713178294575</v>
      </c>
      <c r="AY498" s="664">
        <f>IF(日報入力!H498,AT498/(((F498-J498)*60)/E498),"")</f>
        <v>0.99290780141843982</v>
      </c>
      <c r="AZ498" s="664">
        <f>IF(日報入力!I498,AT498/((G498*60)/E498),"")</f>
        <v>1.0852713178294575</v>
      </c>
      <c r="BA498" s="296">
        <f>IF(日報入力!G498,G498/F498,"")</f>
        <v>0.91489361702127658</v>
      </c>
      <c r="BB498" s="386">
        <f t="shared" si="39"/>
        <v>4403.744680851064</v>
      </c>
      <c r="BC498" s="386">
        <f t="shared" si="40"/>
        <v>12582.127659574468</v>
      </c>
      <c r="BD498" s="80">
        <f>日報入力!AU498</f>
        <v>0</v>
      </c>
      <c r="BE498" s="534" t="str">
        <f>IF(日報入力!AV498,日報入力!AV498,"")</f>
        <v/>
      </c>
      <c r="BF498" s="534" t="str">
        <f>IF(日報入力!AW498,日報入力!AW498,"")</f>
        <v/>
      </c>
      <c r="BG498" s="398">
        <f>IF(日報入力!G498,日報入力!K498*日報入力!D498*日報入力!BC498,"")</f>
        <v>7</v>
      </c>
    </row>
    <row r="499" spans="1:59" ht="20.25" hidden="1" customHeight="1" x14ac:dyDescent="0.15">
      <c r="A499" s="302">
        <v>44454</v>
      </c>
      <c r="B499" s="291">
        <v>33</v>
      </c>
      <c r="C499" s="291">
        <v>3</v>
      </c>
      <c r="D499" s="291">
        <v>3026</v>
      </c>
      <c r="E499" s="291">
        <v>110</v>
      </c>
      <c r="F499" s="291">
        <v>235</v>
      </c>
      <c r="G499" s="291">
        <v>205</v>
      </c>
      <c r="H499" s="291">
        <v>82.25</v>
      </c>
      <c r="I499" s="291">
        <v>10</v>
      </c>
      <c r="J499" s="291"/>
      <c r="K499" s="291"/>
      <c r="L499" s="291"/>
      <c r="M499" s="291">
        <v>10</v>
      </c>
      <c r="N499" s="291"/>
      <c r="O499" s="291">
        <v>10</v>
      </c>
      <c r="P499" s="291"/>
      <c r="Q499" s="291"/>
      <c r="R499" s="291"/>
      <c r="S499" s="291"/>
      <c r="T499" s="291"/>
      <c r="U499" s="291"/>
      <c r="V499" s="378">
        <v>0</v>
      </c>
      <c r="W499" s="291"/>
      <c r="X499" s="291"/>
      <c r="Y499" s="291"/>
      <c r="Z499" s="291"/>
      <c r="AA499" s="291"/>
      <c r="AB499" s="291"/>
      <c r="AC499" s="291"/>
      <c r="AD499" s="291"/>
      <c r="AE499" s="292">
        <v>110</v>
      </c>
      <c r="AF499" s="293" t="s">
        <v>134</v>
      </c>
      <c r="AG499" s="293">
        <v>2.9</v>
      </c>
      <c r="AH499" s="293">
        <v>181</v>
      </c>
      <c r="AI499" s="294">
        <v>319</v>
      </c>
      <c r="AJ499" s="294">
        <v>319</v>
      </c>
      <c r="AK499" s="294">
        <v>0</v>
      </c>
      <c r="AL499" s="292">
        <v>19910</v>
      </c>
      <c r="AM499" s="292">
        <v>0</v>
      </c>
      <c r="AN499" s="68" t="s">
        <v>1371</v>
      </c>
      <c r="AO499" s="68" t="str">
        <f>日報入力!B499</f>
        <v>長島</v>
      </c>
      <c r="AP499" s="68" t="str">
        <f>IF(日報入力!AQ499,日報入力!BA499,"")</f>
        <v/>
      </c>
      <c r="AQ499" s="68" t="str">
        <f>IF(日報入力!AR499,日報入力!BB499,"")</f>
        <v/>
      </c>
      <c r="AR499" s="68" t="str">
        <f>IF(日報入力!AS499,"N勤","")</f>
        <v/>
      </c>
      <c r="AS499" s="295">
        <f t="shared" si="38"/>
        <v>0</v>
      </c>
      <c r="AT499" s="439">
        <f>日報入力!AY499</f>
        <v>100</v>
      </c>
      <c r="AU499" s="518">
        <f>IF(日報入力!G499,G499*60/E499,"")</f>
        <v>111.81818181818181</v>
      </c>
      <c r="AV499" s="528" t="str">
        <f>IF(日報入力!AT499,日報入力!AT499,"")</f>
        <v/>
      </c>
      <c r="AW499" s="529" t="str">
        <f>IF(日報入力!AT499,AE499/日報入力!AT499,"")</f>
        <v/>
      </c>
      <c r="AX499" s="530">
        <f>IF(1&lt;日報集計!AT499,AT499/(((F499-I499-J499-N499-O499)*60)/(E499)),"")</f>
        <v>0.85271317829457371</v>
      </c>
      <c r="AY499" s="664">
        <f>IF(日報入力!H499,AT499/(((F499-J499)*60)/E499),"")</f>
        <v>0.78014184397163122</v>
      </c>
      <c r="AZ499" s="664">
        <f>IF(日報入力!I499,AT499/((G499*60)/E499),"")</f>
        <v>0.89430894308943099</v>
      </c>
      <c r="BA499" s="296">
        <f>IF(日報入力!G499,G499/F499,"")</f>
        <v>0.87234042553191493</v>
      </c>
      <c r="BB499" s="386">
        <f t="shared" si="39"/>
        <v>5083.4042553191493</v>
      </c>
      <c r="BC499" s="386">
        <f t="shared" si="40"/>
        <v>14524.012158054711</v>
      </c>
      <c r="BD499" s="80" t="str">
        <f>日報入力!AU499</f>
        <v>アンローダー</v>
      </c>
      <c r="BE499" s="534" t="str">
        <f>IF(日報入力!AV499,日報入力!AV499,"")</f>
        <v/>
      </c>
      <c r="BF499" s="534" t="str">
        <f>IF(日報入力!AW499,日報入力!AW499,"")</f>
        <v/>
      </c>
      <c r="BG499" s="398">
        <f>IF(日報入力!G499,日報入力!K499*日報入力!D499*日報入力!BC499,"")</f>
        <v>4.4000000000000004</v>
      </c>
    </row>
    <row r="500" spans="1:59" ht="20.25" hidden="1" customHeight="1" x14ac:dyDescent="0.15">
      <c r="A500" s="302">
        <v>44454</v>
      </c>
      <c r="B500" s="291">
        <v>997</v>
      </c>
      <c r="C500" s="291">
        <v>33</v>
      </c>
      <c r="D500" s="291">
        <v>933</v>
      </c>
      <c r="E500" s="291">
        <v>312</v>
      </c>
      <c r="F500" s="291">
        <v>200</v>
      </c>
      <c r="G500" s="291">
        <v>200</v>
      </c>
      <c r="H500" s="291">
        <v>400</v>
      </c>
      <c r="I500" s="291"/>
      <c r="J500" s="291"/>
      <c r="K500" s="291"/>
      <c r="L500" s="291"/>
      <c r="M500" s="291"/>
      <c r="N500" s="291"/>
      <c r="O500" s="291"/>
      <c r="P500" s="291"/>
      <c r="Q500" s="291"/>
      <c r="R500" s="291"/>
      <c r="S500" s="291"/>
      <c r="T500" s="291"/>
      <c r="U500" s="291"/>
      <c r="V500" s="378">
        <v>0</v>
      </c>
      <c r="W500" s="291"/>
      <c r="X500" s="291"/>
      <c r="Y500" s="291"/>
      <c r="Z500" s="291"/>
      <c r="AA500" s="291"/>
      <c r="AB500" s="291"/>
      <c r="AC500" s="291"/>
      <c r="AD500" s="291"/>
      <c r="AE500" s="292">
        <v>312</v>
      </c>
      <c r="AF500" s="293">
        <v>0</v>
      </c>
      <c r="AG500" s="293">
        <v>0</v>
      </c>
      <c r="AH500" s="293">
        <v>71</v>
      </c>
      <c r="AI500" s="294">
        <v>0</v>
      </c>
      <c r="AJ500" s="294">
        <v>0</v>
      </c>
      <c r="AK500" s="294">
        <v>0</v>
      </c>
      <c r="AL500" s="292">
        <v>22152</v>
      </c>
      <c r="AM500" s="292">
        <v>0</v>
      </c>
      <c r="AN500" s="68" t="s">
        <v>1537</v>
      </c>
      <c r="AO500" s="68" t="str">
        <f>日報入力!B500</f>
        <v>森山</v>
      </c>
      <c r="AP500" s="68" t="str">
        <f>IF(日報入力!AQ500,日報入力!BA500,"")</f>
        <v/>
      </c>
      <c r="AQ500" s="68" t="str">
        <f>IF(日報入力!AR500,日報入力!BB500,"")</f>
        <v/>
      </c>
      <c r="AR500" s="68" t="str">
        <f>IF(日報入力!AS500,"N勤","")</f>
        <v/>
      </c>
      <c r="AS500" s="295">
        <f t="shared" si="38"/>
        <v>0</v>
      </c>
      <c r="AT500" s="439">
        <f>日報入力!AY500</f>
        <v>53</v>
      </c>
      <c r="AU500" s="518">
        <f>IF(日報入力!G500,G500*60/E500,"")</f>
        <v>38.46153846153846</v>
      </c>
      <c r="AV500" s="528" t="str">
        <f>IF(日報入力!AT500,日報入力!AT500,"")</f>
        <v/>
      </c>
      <c r="AW500" s="529" t="str">
        <f>IF(日報入力!AT500,AE500/日報入力!AT500,"")</f>
        <v/>
      </c>
      <c r="AX500" s="530">
        <f>IF(1&lt;日報集計!AT500,AT500/(((F500-I500-J500-N500-O500)*60)/(E500)),"")</f>
        <v>1.3780000000000001</v>
      </c>
      <c r="AY500" s="664">
        <f>IF(日報入力!H500,AT500/(((F500-J500)*60)/E500),"")</f>
        <v>1.3780000000000001</v>
      </c>
      <c r="AZ500" s="664">
        <f>IF(日報入力!I500,AT500/((G500*60)/E500),"")</f>
        <v>1.3780000000000001</v>
      </c>
      <c r="BA500" s="296">
        <f>IF(日報入力!G500,G500/F500,"")</f>
        <v>1</v>
      </c>
      <c r="BB500" s="386">
        <f t="shared" si="39"/>
        <v>6645.6</v>
      </c>
      <c r="BC500" s="386">
        <f t="shared" si="40"/>
        <v>3322.8</v>
      </c>
      <c r="BD500" s="80">
        <f>日報入力!AU500</f>
        <v>0</v>
      </c>
      <c r="BE500" s="534" t="str">
        <f>IF(日報入力!AV500,日報入力!AV500,"")</f>
        <v/>
      </c>
      <c r="BF500" s="534" t="str">
        <f>IF(日報入力!AW500,日報入力!AW500,"")</f>
        <v/>
      </c>
      <c r="BG500" s="398">
        <f>IF(日報入力!G500,日報入力!K500*日報入力!D500*日報入力!BC500,"")</f>
        <v>0</v>
      </c>
    </row>
    <row r="501" spans="1:59" ht="20.25" hidden="1" customHeight="1" x14ac:dyDescent="0.15">
      <c r="A501" s="302">
        <v>44454</v>
      </c>
      <c r="B501" s="291">
        <v>997</v>
      </c>
      <c r="C501" s="291">
        <v>33</v>
      </c>
      <c r="D501" s="291">
        <v>946</v>
      </c>
      <c r="E501" s="291">
        <v>48</v>
      </c>
      <c r="F501" s="291">
        <v>120</v>
      </c>
      <c r="G501" s="291">
        <v>120</v>
      </c>
      <c r="H501" s="291">
        <v>240</v>
      </c>
      <c r="I501" s="291"/>
      <c r="J501" s="291"/>
      <c r="K501" s="291"/>
      <c r="L501" s="291"/>
      <c r="M501" s="291"/>
      <c r="N501" s="291"/>
      <c r="O501" s="291"/>
      <c r="P501" s="291"/>
      <c r="Q501" s="291"/>
      <c r="R501" s="291"/>
      <c r="S501" s="291"/>
      <c r="T501" s="291"/>
      <c r="U501" s="291"/>
      <c r="V501" s="378">
        <v>0</v>
      </c>
      <c r="W501" s="291"/>
      <c r="X501" s="291"/>
      <c r="Y501" s="291"/>
      <c r="Z501" s="291"/>
      <c r="AA501" s="291"/>
      <c r="AB501" s="291"/>
      <c r="AC501" s="291"/>
      <c r="AD501" s="291"/>
      <c r="AE501" s="292">
        <v>48</v>
      </c>
      <c r="AF501" s="293">
        <v>0</v>
      </c>
      <c r="AG501" s="293">
        <v>0</v>
      </c>
      <c r="AH501" s="293">
        <v>150</v>
      </c>
      <c r="AI501" s="294">
        <v>0</v>
      </c>
      <c r="AJ501" s="294">
        <v>0</v>
      </c>
      <c r="AK501" s="294">
        <v>0</v>
      </c>
      <c r="AL501" s="292">
        <v>7200</v>
      </c>
      <c r="AM501" s="292">
        <v>0</v>
      </c>
      <c r="AN501" s="68" t="s">
        <v>1946</v>
      </c>
      <c r="AO501" s="68" t="str">
        <f>日報入力!B501</f>
        <v>森山</v>
      </c>
      <c r="AP501" s="68" t="str">
        <f>IF(日報入力!AQ501,日報入力!BA501,"")</f>
        <v/>
      </c>
      <c r="AQ501" s="68" t="str">
        <f>IF(日報入力!AR501,日報入力!BB501,"")</f>
        <v/>
      </c>
      <c r="AR501" s="68" t="str">
        <f>IF(日報入力!AS501,"N勤","")</f>
        <v/>
      </c>
      <c r="AS501" s="295">
        <f t="shared" si="38"/>
        <v>0</v>
      </c>
      <c r="AT501" s="439">
        <f>日報入力!AY501</f>
        <v>0</v>
      </c>
      <c r="AU501" s="518">
        <f>IF(日報入力!G501,G501*60/E501,"")</f>
        <v>150</v>
      </c>
      <c r="AV501" s="528" t="str">
        <f>IF(日報入力!AT501,日報入力!AT501,"")</f>
        <v/>
      </c>
      <c r="AW501" s="529" t="str">
        <f>IF(日報入力!AT501,AE501/日報入力!AT501,"")</f>
        <v/>
      </c>
      <c r="AX501" s="530" t="str">
        <f>IF(1&lt;日報集計!AT501,AT501/(((F501-I501-J501-N501-O501)*60)/(E501)),"")</f>
        <v/>
      </c>
      <c r="AY501" s="664">
        <f>IF(日報入力!H501,AT501/(((F501-J501)*60)/E501),"")</f>
        <v>0</v>
      </c>
      <c r="AZ501" s="664">
        <f>IF(日報入力!I501,AT501/((G501*60)/E501),"")</f>
        <v>0</v>
      </c>
      <c r="BA501" s="296">
        <f>IF(日報入力!G501,G501/F501,"")</f>
        <v>1</v>
      </c>
      <c r="BB501" s="386">
        <f t="shared" si="39"/>
        <v>3600</v>
      </c>
      <c r="BC501" s="386">
        <f t="shared" si="40"/>
        <v>1800</v>
      </c>
      <c r="BD501" s="80">
        <f>日報入力!AU501</f>
        <v>0</v>
      </c>
      <c r="BE501" s="534" t="str">
        <f>IF(日報入力!AV501,日報入力!AV501,"")</f>
        <v/>
      </c>
      <c r="BF501" s="534" t="str">
        <f>IF(日報入力!AW501,日報入力!AW501,"")</f>
        <v/>
      </c>
      <c r="BG501" s="398">
        <f>IF(日報入力!G501,日報入力!K501*日報入力!D501*日報入力!BC501,"")</f>
        <v>0</v>
      </c>
    </row>
    <row r="502" spans="1:59" ht="20.25" hidden="1" customHeight="1" x14ac:dyDescent="0.15">
      <c r="A502" s="302">
        <v>44454</v>
      </c>
      <c r="B502" s="291">
        <v>997</v>
      </c>
      <c r="C502" s="291">
        <v>33</v>
      </c>
      <c r="D502" s="291">
        <v>923</v>
      </c>
      <c r="E502" s="291">
        <v>330</v>
      </c>
      <c r="F502" s="291">
        <v>120</v>
      </c>
      <c r="G502" s="291">
        <v>120</v>
      </c>
      <c r="H502" s="291">
        <v>240</v>
      </c>
      <c r="I502" s="291"/>
      <c r="J502" s="291"/>
      <c r="K502" s="291"/>
      <c r="L502" s="291"/>
      <c r="M502" s="291"/>
      <c r="N502" s="291"/>
      <c r="O502" s="291"/>
      <c r="P502" s="291"/>
      <c r="Q502" s="291"/>
      <c r="R502" s="291"/>
      <c r="S502" s="291"/>
      <c r="T502" s="291"/>
      <c r="U502" s="291"/>
      <c r="V502" s="378">
        <v>0</v>
      </c>
      <c r="W502" s="291"/>
      <c r="X502" s="291"/>
      <c r="Y502" s="291"/>
      <c r="Z502" s="291"/>
      <c r="AA502" s="291"/>
      <c r="AB502" s="291"/>
      <c r="AC502" s="291"/>
      <c r="AD502" s="291"/>
      <c r="AE502" s="292">
        <v>330</v>
      </c>
      <c r="AF502" s="293">
        <v>0</v>
      </c>
      <c r="AG502" s="293">
        <v>0</v>
      </c>
      <c r="AH502" s="293">
        <v>46</v>
      </c>
      <c r="AI502" s="294">
        <v>0</v>
      </c>
      <c r="AJ502" s="294">
        <v>0</v>
      </c>
      <c r="AK502" s="294">
        <v>0</v>
      </c>
      <c r="AL502" s="292">
        <v>15180</v>
      </c>
      <c r="AM502" s="292">
        <v>0</v>
      </c>
      <c r="AN502" s="68" t="s">
        <v>1820</v>
      </c>
      <c r="AO502" s="68" t="str">
        <f>日報入力!B502</f>
        <v>森山</v>
      </c>
      <c r="AP502" s="68" t="str">
        <f>IF(日報入力!AQ502,日報入力!BA502,"")</f>
        <v/>
      </c>
      <c r="AQ502" s="68" t="str">
        <f>IF(日報入力!AR502,日報入力!BB502,"")</f>
        <v/>
      </c>
      <c r="AR502" s="68" t="str">
        <f>IF(日報入力!AS502,"N勤","")</f>
        <v/>
      </c>
      <c r="AS502" s="295">
        <f t="shared" si="38"/>
        <v>0</v>
      </c>
      <c r="AT502" s="439">
        <f>日報入力!AY502</f>
        <v>36</v>
      </c>
      <c r="AU502" s="518">
        <f>IF(日報入力!G502,G502*60/E502,"")</f>
        <v>21.818181818181817</v>
      </c>
      <c r="AV502" s="528" t="str">
        <f>IF(日報入力!AT502,日報入力!AT502,"")</f>
        <v/>
      </c>
      <c r="AW502" s="529" t="str">
        <f>IF(日報入力!AT502,AE502/日報入力!AT502,"")</f>
        <v/>
      </c>
      <c r="AX502" s="530">
        <f>IF(1&lt;日報集計!AT502,AT502/(((F502-I502-J502-N502-O502)*60)/(E502)),"")</f>
        <v>1.6500000000000001</v>
      </c>
      <c r="AY502" s="664">
        <f>IF(日報入力!H502,AT502/(((F502-J502)*60)/E502),"")</f>
        <v>1.6500000000000001</v>
      </c>
      <c r="AZ502" s="664">
        <f>IF(日報入力!I502,AT502/((G502*60)/E502),"")</f>
        <v>1.6500000000000001</v>
      </c>
      <c r="BA502" s="296">
        <f>IF(日報入力!G502,G502/F502,"")</f>
        <v>1</v>
      </c>
      <c r="BB502" s="386">
        <f t="shared" si="39"/>
        <v>7590</v>
      </c>
      <c r="BC502" s="386">
        <f t="shared" si="40"/>
        <v>3795</v>
      </c>
      <c r="BD502" s="80">
        <f>日報入力!AU502</f>
        <v>0</v>
      </c>
      <c r="BE502" s="534" t="str">
        <f>IF(日報入力!AV502,日報入力!AV502,"")</f>
        <v/>
      </c>
      <c r="BF502" s="534" t="str">
        <f>IF(日報入力!AW502,日報入力!AW502,"")</f>
        <v/>
      </c>
      <c r="BG502" s="398">
        <f>IF(日報入力!G502,日報入力!K502*日報入力!D502*日報入力!BC502,"")</f>
        <v>0</v>
      </c>
    </row>
    <row r="503" spans="1:59" ht="20.25" hidden="1" customHeight="1" x14ac:dyDescent="0.15">
      <c r="A503" s="302">
        <v>44454</v>
      </c>
      <c r="B503" s="291">
        <v>997</v>
      </c>
      <c r="C503" s="291">
        <v>33</v>
      </c>
      <c r="D503" s="291">
        <v>928</v>
      </c>
      <c r="E503" s="291">
        <v>72</v>
      </c>
      <c r="F503" s="291">
        <v>20</v>
      </c>
      <c r="G503" s="291">
        <v>20</v>
      </c>
      <c r="H503" s="291">
        <v>40</v>
      </c>
      <c r="I503" s="291"/>
      <c r="J503" s="291"/>
      <c r="K503" s="291"/>
      <c r="L503" s="291"/>
      <c r="M503" s="291"/>
      <c r="N503" s="291"/>
      <c r="O503" s="291"/>
      <c r="P503" s="291"/>
      <c r="Q503" s="291"/>
      <c r="R503" s="291"/>
      <c r="S503" s="291"/>
      <c r="T503" s="291"/>
      <c r="U503" s="291"/>
      <c r="V503" s="378">
        <v>0</v>
      </c>
      <c r="W503" s="291"/>
      <c r="X503" s="291"/>
      <c r="Y503" s="291"/>
      <c r="Z503" s="291"/>
      <c r="AA503" s="291"/>
      <c r="AB503" s="291"/>
      <c r="AC503" s="291"/>
      <c r="AD503" s="291"/>
      <c r="AE503" s="292">
        <v>72</v>
      </c>
      <c r="AF503" s="293">
        <v>0</v>
      </c>
      <c r="AG503" s="293">
        <v>0</v>
      </c>
      <c r="AH503" s="293">
        <v>30</v>
      </c>
      <c r="AI503" s="294">
        <v>0</v>
      </c>
      <c r="AJ503" s="294">
        <v>0</v>
      </c>
      <c r="AK503" s="294">
        <v>0</v>
      </c>
      <c r="AL503" s="292">
        <v>2160</v>
      </c>
      <c r="AM503" s="292">
        <v>0</v>
      </c>
      <c r="AN503" s="68" t="s">
        <v>1947</v>
      </c>
      <c r="AO503" s="68" t="str">
        <f>日報入力!B503</f>
        <v>森山</v>
      </c>
      <c r="AP503" s="68" t="str">
        <f>IF(日報入力!AQ503,日報入力!BA503,"")</f>
        <v/>
      </c>
      <c r="AQ503" s="68" t="str">
        <f>IF(日報入力!AR503,日報入力!BB503,"")</f>
        <v/>
      </c>
      <c r="AR503" s="68" t="str">
        <f>IF(日報入力!AS503,"N勤","")</f>
        <v/>
      </c>
      <c r="AS503" s="295">
        <f t="shared" si="38"/>
        <v>0</v>
      </c>
      <c r="AT503" s="439">
        <f>日報入力!AY503</f>
        <v>22</v>
      </c>
      <c r="AU503" s="518">
        <f>IF(日報入力!G503,G503*60/E503,"")</f>
        <v>16.666666666666668</v>
      </c>
      <c r="AV503" s="528" t="str">
        <f>IF(日報入力!AT503,日報入力!AT503,"")</f>
        <v/>
      </c>
      <c r="AW503" s="529" t="str">
        <f>IF(日報入力!AT503,AE503/日報入力!AT503,"")</f>
        <v/>
      </c>
      <c r="AX503" s="530">
        <f>IF(1&lt;日報集計!AT503,AT503/(((F503-I503-J503-N503-O503)*60)/(E503)),"")</f>
        <v>1.3199999999999998</v>
      </c>
      <c r="AY503" s="664">
        <f>IF(日報入力!H503,AT503/(((F503-J503)*60)/E503),"")</f>
        <v>1.3199999999999998</v>
      </c>
      <c r="AZ503" s="664">
        <f>IF(日報入力!I503,AT503/((G503*60)/E503),"")</f>
        <v>1.3199999999999998</v>
      </c>
      <c r="BA503" s="296">
        <f>IF(日報入力!G503,G503/F503,"")</f>
        <v>1</v>
      </c>
      <c r="BB503" s="386">
        <f t="shared" si="39"/>
        <v>6480</v>
      </c>
      <c r="BC503" s="386">
        <f t="shared" si="40"/>
        <v>3240</v>
      </c>
      <c r="BD503" s="80">
        <f>日報入力!AU503</f>
        <v>0</v>
      </c>
      <c r="BE503" s="534" t="str">
        <f>IF(日報入力!AV503,日報入力!AV503,"")</f>
        <v/>
      </c>
      <c r="BF503" s="534" t="str">
        <f>IF(日報入力!AW503,日報入力!AW503,"")</f>
        <v/>
      </c>
      <c r="BG503" s="398">
        <f>IF(日報入力!G503,日報入力!K503*日報入力!D503*日報入力!BC503,"")</f>
        <v>0</v>
      </c>
    </row>
    <row r="504" spans="1:59" ht="20.25" hidden="1" customHeight="1" x14ac:dyDescent="0.15">
      <c r="A504" s="302">
        <v>44454</v>
      </c>
      <c r="B504" s="291">
        <v>997</v>
      </c>
      <c r="C504" s="291">
        <v>1</v>
      </c>
      <c r="D504" s="291">
        <v>920</v>
      </c>
      <c r="E504" s="291">
        <v>12</v>
      </c>
      <c r="F504" s="291">
        <v>120</v>
      </c>
      <c r="G504" s="291">
        <v>120</v>
      </c>
      <c r="H504" s="291">
        <v>120</v>
      </c>
      <c r="I504" s="291"/>
      <c r="J504" s="291"/>
      <c r="K504" s="291"/>
      <c r="L504" s="291"/>
      <c r="M504" s="291"/>
      <c r="N504" s="291"/>
      <c r="O504" s="291"/>
      <c r="P504" s="291"/>
      <c r="Q504" s="291"/>
      <c r="R504" s="291"/>
      <c r="S504" s="291"/>
      <c r="T504" s="291"/>
      <c r="U504" s="291"/>
      <c r="V504" s="378">
        <v>0</v>
      </c>
      <c r="W504" s="291"/>
      <c r="X504" s="291"/>
      <c r="Y504" s="291"/>
      <c r="Z504" s="291"/>
      <c r="AA504" s="291"/>
      <c r="AB504" s="291"/>
      <c r="AC504" s="291"/>
      <c r="AD504" s="291"/>
      <c r="AE504" s="292">
        <v>12</v>
      </c>
      <c r="AF504" s="293">
        <v>0</v>
      </c>
      <c r="AG504" s="293">
        <v>0</v>
      </c>
      <c r="AH504" s="293">
        <v>530</v>
      </c>
      <c r="AI504" s="294">
        <v>0</v>
      </c>
      <c r="AJ504" s="294">
        <v>0</v>
      </c>
      <c r="AK504" s="294">
        <v>0</v>
      </c>
      <c r="AL504" s="292">
        <v>6360</v>
      </c>
      <c r="AM504" s="292">
        <v>0</v>
      </c>
      <c r="AN504" s="68" t="s">
        <v>1495</v>
      </c>
      <c r="AO504" s="68" t="str">
        <f>日報入力!B504</f>
        <v>吉田</v>
      </c>
      <c r="AP504" s="68" t="str">
        <f>IF(日報入力!AQ504,日報入力!BA504,"")</f>
        <v/>
      </c>
      <c r="AQ504" s="68" t="str">
        <f>IF(日報入力!AR504,日報入力!BB504,"")</f>
        <v/>
      </c>
      <c r="AR504" s="68" t="str">
        <f>IF(日報入力!AS504,"N勤","")</f>
        <v/>
      </c>
      <c r="AS504" s="295">
        <f t="shared" si="38"/>
        <v>0</v>
      </c>
      <c r="AT504" s="439">
        <f>日報入力!AY504</f>
        <v>600</v>
      </c>
      <c r="AU504" s="518">
        <f>IF(日報入力!G504,G504*60/E504,"")</f>
        <v>600</v>
      </c>
      <c r="AV504" s="528" t="str">
        <f>IF(日報入力!AT504,日報入力!AT504,"")</f>
        <v/>
      </c>
      <c r="AW504" s="529" t="str">
        <f>IF(日報入力!AT504,AE504/日報入力!AT504,"")</f>
        <v/>
      </c>
      <c r="AX504" s="530">
        <f>IF(1&lt;日報集計!AT504,AT504/(((F504-I504-J504-N504-O504)*60)/(E504)),"")</f>
        <v>1</v>
      </c>
      <c r="AY504" s="664">
        <f>IF(日報入力!H504,AT504/(((F504-J504)*60)/E504),"")</f>
        <v>1</v>
      </c>
      <c r="AZ504" s="664">
        <f>IF(日報入力!I504,AT504/((G504*60)/E504),"")</f>
        <v>1</v>
      </c>
      <c r="BA504" s="296">
        <f>IF(日報入力!G504,G504/F504,"")</f>
        <v>1</v>
      </c>
      <c r="BB504" s="386">
        <f t="shared" si="39"/>
        <v>3180</v>
      </c>
      <c r="BC504" s="386">
        <f t="shared" si="40"/>
        <v>3180</v>
      </c>
      <c r="BD504" s="80">
        <f>日報入力!AU504</f>
        <v>0</v>
      </c>
      <c r="BE504" s="534" t="str">
        <f>IF(日報入力!AV504,日報入力!AV504,"")</f>
        <v/>
      </c>
      <c r="BF504" s="534" t="str">
        <f>IF(日報入力!AW504,日報入力!AW504,"")</f>
        <v/>
      </c>
      <c r="BG504" s="398">
        <f>IF(日報入力!G504,日報入力!K504*日報入力!D504*日報入力!BC504,"")</f>
        <v>0</v>
      </c>
    </row>
    <row r="505" spans="1:59" ht="20.25" hidden="1" customHeight="1" x14ac:dyDescent="0.15">
      <c r="A505" s="302">
        <v>44454</v>
      </c>
      <c r="B505" s="291">
        <v>997</v>
      </c>
      <c r="C505" s="291">
        <v>1</v>
      </c>
      <c r="D505" s="291">
        <v>916</v>
      </c>
      <c r="E505" s="291">
        <v>12</v>
      </c>
      <c r="F505" s="291">
        <v>40</v>
      </c>
      <c r="G505" s="291">
        <v>40</v>
      </c>
      <c r="H505" s="291">
        <v>40</v>
      </c>
      <c r="I505" s="291"/>
      <c r="J505" s="291"/>
      <c r="K505" s="291"/>
      <c r="L505" s="291"/>
      <c r="M505" s="291"/>
      <c r="N505" s="291"/>
      <c r="O505" s="291"/>
      <c r="P505" s="291"/>
      <c r="Q505" s="291"/>
      <c r="R505" s="291"/>
      <c r="S505" s="291"/>
      <c r="T505" s="291"/>
      <c r="U505" s="291"/>
      <c r="V505" s="378">
        <v>0</v>
      </c>
      <c r="W505" s="291"/>
      <c r="X505" s="291"/>
      <c r="Y505" s="291"/>
      <c r="Z505" s="291"/>
      <c r="AA505" s="291"/>
      <c r="AB505" s="291"/>
      <c r="AC505" s="291"/>
      <c r="AD505" s="291"/>
      <c r="AE505" s="292">
        <v>12</v>
      </c>
      <c r="AF505" s="293">
        <v>0</v>
      </c>
      <c r="AG505" s="293">
        <v>0</v>
      </c>
      <c r="AH505" s="293">
        <v>330</v>
      </c>
      <c r="AI505" s="294">
        <v>0</v>
      </c>
      <c r="AJ505" s="294">
        <v>0</v>
      </c>
      <c r="AK505" s="294">
        <v>0</v>
      </c>
      <c r="AL505" s="292">
        <v>3960</v>
      </c>
      <c r="AM505" s="292">
        <v>0</v>
      </c>
      <c r="AN505" s="68" t="s">
        <v>1500</v>
      </c>
      <c r="AO505" s="68" t="str">
        <f>日報入力!B505</f>
        <v>吉田</v>
      </c>
      <c r="AP505" s="68" t="str">
        <f>IF(日報入力!AQ505,日報入力!BA505,"")</f>
        <v/>
      </c>
      <c r="AQ505" s="68" t="str">
        <f>IF(日報入力!AR505,日報入力!BB505,"")</f>
        <v/>
      </c>
      <c r="AR505" s="68" t="str">
        <f>IF(日報入力!AS505,"N勤","")</f>
        <v/>
      </c>
      <c r="AS505" s="295">
        <f t="shared" si="38"/>
        <v>0</v>
      </c>
      <c r="AT505" s="439">
        <f>日報入力!AY505</f>
        <v>180</v>
      </c>
      <c r="AU505" s="518">
        <f>IF(日報入力!G505,G505*60/E505,"")</f>
        <v>200</v>
      </c>
      <c r="AV505" s="528" t="str">
        <f>IF(日報入力!AT505,日報入力!AT505,"")</f>
        <v/>
      </c>
      <c r="AW505" s="529" t="str">
        <f>IF(日報入力!AT505,AE505/日報入力!AT505,"")</f>
        <v/>
      </c>
      <c r="AX505" s="530">
        <f>IF(1&lt;日報集計!AT505,AT505/(((F505-I505-J505-N505-O505)*60)/(E505)),"")</f>
        <v>0.9</v>
      </c>
      <c r="AY505" s="664">
        <f>IF(日報入力!H505,AT505/(((F505-J505)*60)/E505),"")</f>
        <v>0.9</v>
      </c>
      <c r="AZ505" s="664">
        <f>IF(日報入力!I505,AT505/((G505*60)/E505),"")</f>
        <v>0.9</v>
      </c>
      <c r="BA505" s="296">
        <f>IF(日報入力!G505,G505/F505,"")</f>
        <v>1</v>
      </c>
      <c r="BB505" s="386">
        <f t="shared" si="39"/>
        <v>5940</v>
      </c>
      <c r="BC505" s="386">
        <f t="shared" si="40"/>
        <v>5940</v>
      </c>
      <c r="BD505" s="80">
        <f>日報入力!AU505</f>
        <v>0</v>
      </c>
      <c r="BE505" s="534" t="str">
        <f>IF(日報入力!AV505,日報入力!AV505,"")</f>
        <v/>
      </c>
      <c r="BF505" s="534" t="str">
        <f>IF(日報入力!AW505,日報入力!AW505,"")</f>
        <v/>
      </c>
      <c r="BG505" s="398">
        <f>IF(日報入力!G505,日報入力!K505*日報入力!D505*日報入力!BC505,"")</f>
        <v>0</v>
      </c>
    </row>
    <row r="506" spans="1:59" ht="20.25" hidden="1" customHeight="1" x14ac:dyDescent="0.15">
      <c r="A506" s="302">
        <v>44454</v>
      </c>
      <c r="B506" s="291">
        <v>997</v>
      </c>
      <c r="C506" s="291">
        <v>1</v>
      </c>
      <c r="D506" s="291">
        <v>991</v>
      </c>
      <c r="E506" s="291">
        <v>0</v>
      </c>
      <c r="F506" s="291">
        <v>210</v>
      </c>
      <c r="G506" s="291">
        <v>150</v>
      </c>
      <c r="H506" s="291">
        <v>210</v>
      </c>
      <c r="I506" s="291"/>
      <c r="J506" s="291"/>
      <c r="K506" s="291"/>
      <c r="L506" s="291"/>
      <c r="M506" s="291"/>
      <c r="N506" s="291"/>
      <c r="O506" s="291"/>
      <c r="P506" s="291"/>
      <c r="Q506" s="291"/>
      <c r="R506" s="291"/>
      <c r="S506" s="291"/>
      <c r="T506" s="291">
        <v>60</v>
      </c>
      <c r="U506" s="291"/>
      <c r="V506" s="378">
        <v>0</v>
      </c>
      <c r="W506" s="291"/>
      <c r="X506" s="291"/>
      <c r="Y506" s="291"/>
      <c r="Z506" s="291"/>
      <c r="AA506" s="291"/>
      <c r="AB506" s="291"/>
      <c r="AC506" s="291"/>
      <c r="AD506" s="291"/>
      <c r="AE506" s="292">
        <v>0</v>
      </c>
      <c r="AF506" s="293">
        <v>0</v>
      </c>
      <c r="AG506" s="293">
        <v>0</v>
      </c>
      <c r="AH506" s="293">
        <v>0</v>
      </c>
      <c r="AI506" s="294">
        <v>0</v>
      </c>
      <c r="AJ506" s="294">
        <v>0</v>
      </c>
      <c r="AK506" s="294">
        <v>0</v>
      </c>
      <c r="AL506" s="292">
        <v>0</v>
      </c>
      <c r="AM506" s="292">
        <v>0</v>
      </c>
      <c r="AN506" s="68" t="s">
        <v>1475</v>
      </c>
      <c r="AO506" s="68" t="str">
        <f>日報入力!B506</f>
        <v>吉田</v>
      </c>
      <c r="AP506" s="68" t="str">
        <f>IF(日報入力!AQ506,日報入力!BA506,"")</f>
        <v/>
      </c>
      <c r="AQ506" s="68" t="str">
        <f>IF(日報入力!AR506,日報入力!BB506,"")</f>
        <v/>
      </c>
      <c r="AR506" s="68" t="str">
        <f>IF(日報入力!AS506,"N勤","")</f>
        <v/>
      </c>
      <c r="AS506" s="295" t="e">
        <f t="shared" si="38"/>
        <v>#DIV/0!</v>
      </c>
      <c r="AT506" s="439">
        <f>日報入力!AY506</f>
        <v>0</v>
      </c>
      <c r="AU506" s="518" t="e">
        <f>IF(日報入力!G506,G506*60/E506,"")</f>
        <v>#DIV/0!</v>
      </c>
      <c r="AV506" s="528" t="str">
        <f>IF(日報入力!AT506,日報入力!AT506,"")</f>
        <v/>
      </c>
      <c r="AW506" s="529" t="str">
        <f>IF(日報入力!AT506,AE506/日報入力!AT506,"")</f>
        <v/>
      </c>
      <c r="AX506" s="530" t="str">
        <f>IF(1&lt;日報集計!AT506,AT506/(((F506-I506-J506-N506-O506)*60)/(E506)),"")</f>
        <v/>
      </c>
      <c r="AY506" s="664" t="e">
        <f>IF(日報入力!H506,AT506/(((F506-J506)*60)/E506),"")</f>
        <v>#DIV/0!</v>
      </c>
      <c r="AZ506" s="664" t="e">
        <f>IF(日報入力!I506,AT506/((G506*60)/E506),"")</f>
        <v>#DIV/0!</v>
      </c>
      <c r="BA506" s="296">
        <f>IF(日報入力!G506,G506/F506,"")</f>
        <v>0.7142857142857143</v>
      </c>
      <c r="BB506" s="386">
        <f t="shared" si="39"/>
        <v>0</v>
      </c>
      <c r="BC506" s="386">
        <f t="shared" si="40"/>
        <v>0</v>
      </c>
      <c r="BD506" s="80" t="str">
        <f>日報入力!AU506</f>
        <v>KHR721WJ</v>
      </c>
      <c r="BE506" s="534" t="str">
        <f>IF(日報入力!AV506,日報入力!AV506,"")</f>
        <v/>
      </c>
      <c r="BF506" s="534" t="str">
        <f>IF(日報入力!AW506,日報入力!AW506,"")</f>
        <v/>
      </c>
      <c r="BG506" s="398">
        <f>IF(日報入力!G506,日報入力!K506*日報入力!D506*日報入力!BC506,"")</f>
        <v>0</v>
      </c>
    </row>
    <row r="507" spans="1:59" ht="20.25" hidden="1" customHeight="1" x14ac:dyDescent="0.15">
      <c r="A507" s="302">
        <v>44454</v>
      </c>
      <c r="B507" s="291">
        <v>51</v>
      </c>
      <c r="C507" s="291">
        <v>2</v>
      </c>
      <c r="D507" s="291">
        <v>953</v>
      </c>
      <c r="E507" s="291">
        <v>0</v>
      </c>
      <c r="F507" s="291">
        <v>120</v>
      </c>
      <c r="G507" s="291">
        <v>120</v>
      </c>
      <c r="H507" s="291">
        <v>120</v>
      </c>
      <c r="I507" s="291"/>
      <c r="J507" s="291"/>
      <c r="K507" s="291"/>
      <c r="L507" s="291"/>
      <c r="M507" s="291"/>
      <c r="N507" s="291"/>
      <c r="O507" s="291"/>
      <c r="P507" s="291"/>
      <c r="Q507" s="291"/>
      <c r="R507" s="291"/>
      <c r="S507" s="291"/>
      <c r="T507" s="291"/>
      <c r="U507" s="291"/>
      <c r="V507" s="378">
        <v>0</v>
      </c>
      <c r="W507" s="291"/>
      <c r="X507" s="291"/>
      <c r="Y507" s="291"/>
      <c r="Z507" s="291"/>
      <c r="AA507" s="291"/>
      <c r="AB507" s="291"/>
      <c r="AC507" s="291"/>
      <c r="AD507" s="291"/>
      <c r="AE507" s="292">
        <v>0</v>
      </c>
      <c r="AF507" s="293">
        <v>0</v>
      </c>
      <c r="AG507" s="293">
        <v>0</v>
      </c>
      <c r="AH507" s="293">
        <v>0</v>
      </c>
      <c r="AI507" s="294">
        <v>0</v>
      </c>
      <c r="AJ507" s="294">
        <v>0</v>
      </c>
      <c r="AK507" s="294">
        <v>0</v>
      </c>
      <c r="AL507" s="292">
        <v>0</v>
      </c>
      <c r="AM507" s="292">
        <v>0</v>
      </c>
      <c r="AN507" s="68" t="s">
        <v>1472</v>
      </c>
      <c r="AO507" s="68" t="str">
        <f>日報入力!B507</f>
        <v>宮内</v>
      </c>
      <c r="AP507" s="68" t="str">
        <f>IF(日報入力!AQ507,日報入力!BA507,"")</f>
        <v/>
      </c>
      <c r="AQ507" s="68" t="str">
        <f>IF(日報入力!AR507,日報入力!BB507,"")</f>
        <v/>
      </c>
      <c r="AR507" s="68" t="str">
        <f>IF(日報入力!AS507,"N勤","")</f>
        <v/>
      </c>
      <c r="AS507" s="295" t="e">
        <f t="shared" si="38"/>
        <v>#DIV/0!</v>
      </c>
      <c r="AT507" s="439">
        <f>日報入力!AY507</f>
        <v>0</v>
      </c>
      <c r="AU507" s="518" t="e">
        <f>IF(日報入力!G507,G507*60/E507,"")</f>
        <v>#DIV/0!</v>
      </c>
      <c r="AV507" s="528" t="str">
        <f>IF(日報入力!AT507,日報入力!AT507,"")</f>
        <v/>
      </c>
      <c r="AW507" s="529" t="str">
        <f>IF(日報入力!AT507,AE507/日報入力!AT507,"")</f>
        <v/>
      </c>
      <c r="AX507" s="530" t="str">
        <f>IF(1&lt;日報集計!AT507,AT507/(((F507-I507-J507-N507-O507)*60)/(E507)),"")</f>
        <v/>
      </c>
      <c r="AY507" s="664" t="e">
        <f>IF(日報入力!H507,AT507/(((F507-J507)*60)/E507),"")</f>
        <v>#DIV/0!</v>
      </c>
      <c r="AZ507" s="664" t="e">
        <f>IF(日報入力!I507,AT507/((G507*60)/E507),"")</f>
        <v>#DIV/0!</v>
      </c>
      <c r="BA507" s="296">
        <f>IF(日報入力!G507,G507/F507,"")</f>
        <v>1</v>
      </c>
      <c r="BB507" s="386">
        <f t="shared" si="39"/>
        <v>0</v>
      </c>
      <c r="BC507" s="386">
        <f t="shared" si="40"/>
        <v>0</v>
      </c>
      <c r="BD507" s="80">
        <f>日報入力!AU507</f>
        <v>0</v>
      </c>
      <c r="BE507" s="534" t="str">
        <f>IF(日報入力!AV507,日報入力!AV507,"")</f>
        <v/>
      </c>
      <c r="BF507" s="534" t="str">
        <f>IF(日報入力!AW507,日報入力!AW507,"")</f>
        <v/>
      </c>
      <c r="BG507" s="398">
        <f>IF(日報入力!G507,日報入力!K507*日報入力!D507*日報入力!BC507,"")</f>
        <v>0</v>
      </c>
    </row>
    <row r="508" spans="1:59" ht="20.25" hidden="1" customHeight="1" x14ac:dyDescent="0.15">
      <c r="A508" s="302">
        <v>44454</v>
      </c>
      <c r="B508" s="291">
        <v>51</v>
      </c>
      <c r="C508" s="291">
        <v>26</v>
      </c>
      <c r="D508" s="291">
        <v>953</v>
      </c>
      <c r="E508" s="291">
        <v>0</v>
      </c>
      <c r="F508" s="291">
        <v>120</v>
      </c>
      <c r="G508" s="291">
        <v>120</v>
      </c>
      <c r="H508" s="291">
        <v>120</v>
      </c>
      <c r="I508" s="291"/>
      <c r="J508" s="291"/>
      <c r="K508" s="291"/>
      <c r="L508" s="291"/>
      <c r="M508" s="291"/>
      <c r="N508" s="291"/>
      <c r="O508" s="291"/>
      <c r="P508" s="291"/>
      <c r="Q508" s="291"/>
      <c r="R508" s="291"/>
      <c r="S508" s="291"/>
      <c r="T508" s="291"/>
      <c r="U508" s="291"/>
      <c r="V508" s="378">
        <v>0</v>
      </c>
      <c r="W508" s="291"/>
      <c r="X508" s="291"/>
      <c r="Y508" s="291"/>
      <c r="Z508" s="291"/>
      <c r="AA508" s="291"/>
      <c r="AB508" s="291"/>
      <c r="AC508" s="291"/>
      <c r="AD508" s="291"/>
      <c r="AE508" s="292">
        <v>0</v>
      </c>
      <c r="AF508" s="293">
        <v>0</v>
      </c>
      <c r="AG508" s="293">
        <v>0</v>
      </c>
      <c r="AH508" s="293">
        <v>0</v>
      </c>
      <c r="AI508" s="294">
        <v>0</v>
      </c>
      <c r="AJ508" s="294">
        <v>0</v>
      </c>
      <c r="AK508" s="294">
        <v>0</v>
      </c>
      <c r="AL508" s="292">
        <v>0</v>
      </c>
      <c r="AM508" s="292">
        <v>0</v>
      </c>
      <c r="AN508" s="68" t="s">
        <v>1472</v>
      </c>
      <c r="AO508" s="68" t="str">
        <f>日報入力!B508</f>
        <v>平</v>
      </c>
      <c r="AP508" s="68" t="str">
        <f>IF(日報入力!AQ508,日報入力!BA508,"")</f>
        <v/>
      </c>
      <c r="AQ508" s="68" t="str">
        <f>IF(日報入力!AR508,日報入力!BB508,"")</f>
        <v/>
      </c>
      <c r="AR508" s="68" t="str">
        <f>IF(日報入力!AS508,"N勤","")</f>
        <v/>
      </c>
      <c r="AS508" s="295" t="e">
        <f t="shared" si="38"/>
        <v>#DIV/0!</v>
      </c>
      <c r="AT508" s="439">
        <f>日報入力!AY508</f>
        <v>0</v>
      </c>
      <c r="AU508" s="518" t="e">
        <f>IF(日報入力!G508,G508*60/E508,"")</f>
        <v>#DIV/0!</v>
      </c>
      <c r="AV508" s="528" t="str">
        <f>IF(日報入力!AT508,日報入力!AT508,"")</f>
        <v/>
      </c>
      <c r="AW508" s="529" t="str">
        <f>IF(日報入力!AT508,AE508/日報入力!AT508,"")</f>
        <v/>
      </c>
      <c r="AX508" s="530" t="str">
        <f>IF(1&lt;日報集計!AT508,AT508/(((F508-I508-J508-N508-O508)*60)/(E508)),"")</f>
        <v/>
      </c>
      <c r="AY508" s="664" t="e">
        <f>IF(日報入力!H508,AT508/(((F508-J508)*60)/E508),"")</f>
        <v>#DIV/0!</v>
      </c>
      <c r="AZ508" s="664" t="e">
        <f>IF(日報入力!I508,AT508/((G508*60)/E508),"")</f>
        <v>#DIV/0!</v>
      </c>
      <c r="BA508" s="296">
        <f>IF(日報入力!G508,G508/F508,"")</f>
        <v>1</v>
      </c>
      <c r="BB508" s="386">
        <f t="shared" si="39"/>
        <v>0</v>
      </c>
      <c r="BC508" s="386">
        <f t="shared" si="40"/>
        <v>0</v>
      </c>
      <c r="BD508" s="80">
        <f>日報入力!AU508</f>
        <v>0</v>
      </c>
      <c r="BE508" s="534" t="str">
        <f>IF(日報入力!AV508,日報入力!AV508,"")</f>
        <v/>
      </c>
      <c r="BF508" s="534" t="str">
        <f>IF(日報入力!AW508,日報入力!AW508,"")</f>
        <v/>
      </c>
      <c r="BG508" s="398">
        <f>IF(日報入力!G508,日報入力!K508*日報入力!D508*日報入力!BC508,"")</f>
        <v>0</v>
      </c>
    </row>
    <row r="509" spans="1:59" ht="20.25" hidden="1" customHeight="1" x14ac:dyDescent="0.15">
      <c r="A509" s="302">
        <v>44455</v>
      </c>
      <c r="B509" s="291">
        <v>31</v>
      </c>
      <c r="C509" s="291">
        <v>14</v>
      </c>
      <c r="D509" s="291">
        <v>582</v>
      </c>
      <c r="E509" s="291">
        <v>400</v>
      </c>
      <c r="F509" s="291">
        <v>540</v>
      </c>
      <c r="G509" s="291">
        <v>530</v>
      </c>
      <c r="H509" s="291">
        <v>270</v>
      </c>
      <c r="I509" s="291"/>
      <c r="J509" s="291"/>
      <c r="K509" s="291"/>
      <c r="L509" s="291"/>
      <c r="M509" s="291"/>
      <c r="N509" s="291"/>
      <c r="O509" s="291">
        <v>10</v>
      </c>
      <c r="P509" s="291"/>
      <c r="Q509" s="291"/>
      <c r="R509" s="291"/>
      <c r="S509" s="291"/>
      <c r="T509" s="291"/>
      <c r="U509" s="291"/>
      <c r="V509" s="378">
        <v>0</v>
      </c>
      <c r="W509" s="291"/>
      <c r="X509" s="291"/>
      <c r="Y509" s="291"/>
      <c r="Z509" s="291"/>
      <c r="AA509" s="291"/>
      <c r="AB509" s="291"/>
      <c r="AC509" s="291"/>
      <c r="AD509" s="291"/>
      <c r="AE509" s="292">
        <v>800</v>
      </c>
      <c r="AF509" s="293" t="s">
        <v>134</v>
      </c>
      <c r="AG509" s="293">
        <v>0.95</v>
      </c>
      <c r="AH509" s="293">
        <v>85</v>
      </c>
      <c r="AI509" s="294">
        <v>760</v>
      </c>
      <c r="AJ509" s="294">
        <v>760</v>
      </c>
      <c r="AK509" s="294">
        <v>0</v>
      </c>
      <c r="AL509" s="292">
        <v>68000</v>
      </c>
      <c r="AM509" s="292">
        <v>0</v>
      </c>
      <c r="AN509" s="68" t="s">
        <v>2172</v>
      </c>
      <c r="AO509" s="68" t="str">
        <f>日報入力!B509</f>
        <v>恩田</v>
      </c>
      <c r="AP509" s="68" t="str">
        <f>IF(日報入力!AQ509,日報入力!BA509,"")</f>
        <v>吉田</v>
      </c>
      <c r="AQ509" s="68" t="str">
        <f>IF(日報入力!AR509,日報入力!BB509,"")</f>
        <v/>
      </c>
      <c r="AR509" s="68" t="str">
        <f>IF(日報入力!AS509,"N勤","")</f>
        <v/>
      </c>
      <c r="AS509" s="295">
        <f t="shared" si="38"/>
        <v>0</v>
      </c>
      <c r="AT509" s="439">
        <f>日報入力!AY509</f>
        <v>85</v>
      </c>
      <c r="AU509" s="518">
        <f>IF(日報入力!G509,G509*60/E509,"")</f>
        <v>79.5</v>
      </c>
      <c r="AV509" s="528" t="str">
        <f>IF(日報入力!AT509,日報入力!AT509,"")</f>
        <v/>
      </c>
      <c r="AW509" s="529" t="str">
        <f>IF(日報入力!AT509,AE509/日報入力!AT509,"")</f>
        <v/>
      </c>
      <c r="AX509" s="530">
        <f>IF(1&lt;日報集計!AT509,AT509/(((F509-I509-J509-N509-O509)*60)/(E509)),"")</f>
        <v>1.0691823899371069</v>
      </c>
      <c r="AY509" s="664">
        <f>IF(日報入力!H509,AT509/(((F509-J509)*60)/E509),"")</f>
        <v>1.0493827160493827</v>
      </c>
      <c r="AZ509" s="664">
        <f>IF(日報入力!I509,AT509/((G509*60)/E509),"")</f>
        <v>1.0691823899371069</v>
      </c>
      <c r="BA509" s="296">
        <f>IF(日報入力!G509,G509/F509,"")</f>
        <v>0.98148148148148151</v>
      </c>
      <c r="BB509" s="386">
        <f t="shared" si="39"/>
        <v>7555.5555555555557</v>
      </c>
      <c r="BC509" s="386">
        <f t="shared" si="40"/>
        <v>15111.111111111111</v>
      </c>
      <c r="BD509" s="80">
        <f>日報入力!AU509</f>
        <v>0</v>
      </c>
      <c r="BE509" s="534" t="str">
        <f>IF(日報入力!AV509,日報入力!AV509,"")</f>
        <v/>
      </c>
      <c r="BF509" s="534" t="str">
        <f>IF(日報入力!AW509,日報入力!AW509,"")</f>
        <v/>
      </c>
      <c r="BG509" s="398">
        <f>IF(日報入力!G509,日報入力!K509*日報入力!D509*日報入力!BC509,"")</f>
        <v>0</v>
      </c>
    </row>
    <row r="510" spans="1:59" ht="20.25" hidden="1" customHeight="1" x14ac:dyDescent="0.15">
      <c r="A510" s="302">
        <v>44455</v>
      </c>
      <c r="B510" s="291">
        <v>31</v>
      </c>
      <c r="C510" s="291">
        <v>21</v>
      </c>
      <c r="D510" s="291">
        <v>582</v>
      </c>
      <c r="E510" s="291">
        <v>190</v>
      </c>
      <c r="F510" s="291">
        <v>285</v>
      </c>
      <c r="G510" s="291">
        <v>255</v>
      </c>
      <c r="H510" s="291">
        <v>285</v>
      </c>
      <c r="I510" s="291">
        <v>10</v>
      </c>
      <c r="J510" s="291"/>
      <c r="K510" s="291"/>
      <c r="L510" s="291"/>
      <c r="M510" s="291"/>
      <c r="N510" s="291"/>
      <c r="O510" s="291">
        <v>20</v>
      </c>
      <c r="P510" s="291"/>
      <c r="Q510" s="291"/>
      <c r="R510" s="291"/>
      <c r="S510" s="291"/>
      <c r="T510" s="291"/>
      <c r="U510" s="291"/>
      <c r="V510" s="378">
        <v>0</v>
      </c>
      <c r="W510" s="291"/>
      <c r="X510" s="291"/>
      <c r="Y510" s="291"/>
      <c r="Z510" s="291"/>
      <c r="AA510" s="291"/>
      <c r="AB510" s="291"/>
      <c r="AC510" s="291"/>
      <c r="AD510" s="291"/>
      <c r="AE510" s="292">
        <v>380</v>
      </c>
      <c r="AF510" s="293" t="s">
        <v>134</v>
      </c>
      <c r="AG510" s="293">
        <v>0.95</v>
      </c>
      <c r="AH510" s="293">
        <v>85</v>
      </c>
      <c r="AI510" s="294">
        <v>361</v>
      </c>
      <c r="AJ510" s="294">
        <v>361</v>
      </c>
      <c r="AK510" s="294">
        <v>0</v>
      </c>
      <c r="AL510" s="292">
        <v>32300</v>
      </c>
      <c r="AM510" s="292">
        <v>0</v>
      </c>
      <c r="AN510" s="68" t="s">
        <v>2172</v>
      </c>
      <c r="AO510" s="68" t="str">
        <f>日報入力!B510</f>
        <v>飯塚</v>
      </c>
      <c r="AP510" s="68" t="str">
        <f>IF(日報入力!AQ510,日報入力!BA510,"")</f>
        <v/>
      </c>
      <c r="AQ510" s="68" t="str">
        <f>IF(日報入力!AR510,日報入力!BB510,"")</f>
        <v/>
      </c>
      <c r="AR510" s="68" t="str">
        <f>IF(日報入力!AS510,"N勤","")</f>
        <v>N勤</v>
      </c>
      <c r="AS510" s="295">
        <f t="shared" si="38"/>
        <v>0</v>
      </c>
      <c r="AT510" s="439">
        <f>日報入力!AY510</f>
        <v>85</v>
      </c>
      <c r="AU510" s="518">
        <f>IF(日報入力!G510,G510*60/E510,"")</f>
        <v>80.526315789473685</v>
      </c>
      <c r="AV510" s="528" t="str">
        <f>IF(日報入力!AT510,日報入力!AT510,"")</f>
        <v/>
      </c>
      <c r="AW510" s="529" t="str">
        <f>IF(日報入力!AT510,AE510/日報入力!AT510,"")</f>
        <v/>
      </c>
      <c r="AX510" s="530">
        <f>IF(1&lt;日報集計!AT510,AT510/(((F510-I510-J510-N510-O510)*60)/(E510)),"")</f>
        <v>1.0555555555555556</v>
      </c>
      <c r="AY510" s="664">
        <f>IF(日報入力!H510,AT510/(((F510-J510)*60)/E510),"")</f>
        <v>0.94444444444444442</v>
      </c>
      <c r="AZ510" s="664">
        <f>IF(日報入力!I510,AT510/((G510*60)/E510),"")</f>
        <v>1.0555555555555556</v>
      </c>
      <c r="BA510" s="296">
        <f>IF(日報入力!G510,G510/F510,"")</f>
        <v>0.89473684210526316</v>
      </c>
      <c r="BB510" s="386">
        <f t="shared" si="39"/>
        <v>6800</v>
      </c>
      <c r="BC510" s="386">
        <f t="shared" si="40"/>
        <v>6800</v>
      </c>
      <c r="BD510" s="80">
        <f>日報入力!AU510</f>
        <v>0</v>
      </c>
      <c r="BE510" s="534" t="str">
        <f>IF(日報入力!AV510,日報入力!AV510,"")</f>
        <v/>
      </c>
      <c r="BF510" s="534" t="str">
        <f>IF(日報入力!AW510,日報入力!AW510,"")</f>
        <v/>
      </c>
      <c r="BG510" s="398">
        <f>IF(日報入力!G510,日報入力!K510*日報入力!D510*日報入力!BC510,"")</f>
        <v>0</v>
      </c>
    </row>
    <row r="511" spans="1:59" ht="20.25" hidden="1" customHeight="1" x14ac:dyDescent="0.15">
      <c r="A511" s="302">
        <v>44455</v>
      </c>
      <c r="B511" s="291">
        <v>32</v>
      </c>
      <c r="C511" s="291">
        <v>14</v>
      </c>
      <c r="D511" s="291">
        <v>609</v>
      </c>
      <c r="E511" s="291">
        <v>149</v>
      </c>
      <c r="F511" s="291">
        <v>460</v>
      </c>
      <c r="G511" s="291">
        <v>430</v>
      </c>
      <c r="H511" s="291">
        <v>230</v>
      </c>
      <c r="I511" s="291"/>
      <c r="J511" s="291"/>
      <c r="K511" s="291"/>
      <c r="L511" s="291">
        <v>20</v>
      </c>
      <c r="M511" s="291"/>
      <c r="N511" s="291"/>
      <c r="O511" s="291">
        <v>10</v>
      </c>
      <c r="P511" s="291"/>
      <c r="Q511" s="291"/>
      <c r="R511" s="291"/>
      <c r="S511" s="291"/>
      <c r="T511" s="291"/>
      <c r="U511" s="291"/>
      <c r="V511" s="378">
        <v>0</v>
      </c>
      <c r="W511" s="291"/>
      <c r="X511" s="291"/>
      <c r="Y511" s="291"/>
      <c r="Z511" s="291"/>
      <c r="AA511" s="291"/>
      <c r="AB511" s="291"/>
      <c r="AC511" s="291"/>
      <c r="AD511" s="291"/>
      <c r="AE511" s="292">
        <v>298</v>
      </c>
      <c r="AF511" s="293" t="s">
        <v>2148</v>
      </c>
      <c r="AG511" s="293">
        <v>1.58</v>
      </c>
      <c r="AH511" s="293">
        <v>76.7</v>
      </c>
      <c r="AI511" s="294">
        <v>470.84000000000003</v>
      </c>
      <c r="AJ511" s="294">
        <v>470.84000000000003</v>
      </c>
      <c r="AK511" s="294">
        <v>0</v>
      </c>
      <c r="AL511" s="292">
        <v>22856.600000000002</v>
      </c>
      <c r="AM511" s="292">
        <v>0</v>
      </c>
      <c r="AN511" s="68" t="s">
        <v>2173</v>
      </c>
      <c r="AO511" s="68" t="str">
        <f>日報入力!B511</f>
        <v>恩田</v>
      </c>
      <c r="AP511" s="68" t="str">
        <f>IF(日報入力!AQ511,日報入力!BA511,"")</f>
        <v/>
      </c>
      <c r="AQ511" s="68" t="str">
        <f>IF(日報入力!AR511,日報入力!BB511,"")</f>
        <v/>
      </c>
      <c r="AR511" s="68" t="str">
        <f>IF(日報入力!AS511,"N勤","")</f>
        <v/>
      </c>
      <c r="AS511" s="295">
        <f t="shared" si="38"/>
        <v>0</v>
      </c>
      <c r="AT511" s="439">
        <f>日報入力!AY511</f>
        <v>120</v>
      </c>
      <c r="AU511" s="518">
        <f>IF(日報入力!G511,G511*60/E511,"")</f>
        <v>173.15436241610738</v>
      </c>
      <c r="AV511" s="528" t="str">
        <f>IF(日報入力!AT511,日報入力!AT511,"")</f>
        <v/>
      </c>
      <c r="AW511" s="529" t="str">
        <f>IF(日報入力!AT511,AE511/日報入力!AT511,"")</f>
        <v/>
      </c>
      <c r="AX511" s="530">
        <f>IF(1&lt;日報集計!AT511,AT511/(((F511-I511-J511-N511-O511)*60)/(E511)),"")</f>
        <v>0.66222222222222227</v>
      </c>
      <c r="AY511" s="664">
        <f>IF(日報入力!H511,AT511/(((F511-J511)*60)/E511),"")</f>
        <v>0.64782608695652177</v>
      </c>
      <c r="AZ511" s="664">
        <f>IF(日報入力!I511,AT511/((G511*60)/E511),"")</f>
        <v>0.69302325581395352</v>
      </c>
      <c r="BA511" s="296">
        <f>IF(日報入力!G511,G511/F511,"")</f>
        <v>0.93478260869565222</v>
      </c>
      <c r="BB511" s="386">
        <f t="shared" si="39"/>
        <v>2981.2956521739134</v>
      </c>
      <c r="BC511" s="386">
        <f t="shared" si="40"/>
        <v>5962.5913043478267</v>
      </c>
      <c r="BD511" s="80">
        <f>日報入力!AU511</f>
        <v>0</v>
      </c>
      <c r="BE511" s="534" t="str">
        <f>IF(日報入力!AV511,日報入力!AV511,"")</f>
        <v/>
      </c>
      <c r="BF511" s="534" t="str">
        <f>IF(日報入力!AW511,日報入力!AW511,"")</f>
        <v/>
      </c>
      <c r="BG511" s="398">
        <f>IF(日報入力!G511,日報入力!K511*日報入力!D511*日報入力!BC511,"")</f>
        <v>0</v>
      </c>
    </row>
    <row r="512" spans="1:59" ht="20.25" hidden="1" customHeight="1" x14ac:dyDescent="0.15">
      <c r="A512" s="302">
        <v>44455</v>
      </c>
      <c r="B512" s="291">
        <v>26</v>
      </c>
      <c r="C512" s="291">
        <v>35</v>
      </c>
      <c r="D512" s="291">
        <v>503</v>
      </c>
      <c r="E512" s="291">
        <v>74</v>
      </c>
      <c r="F512" s="291">
        <v>210</v>
      </c>
      <c r="G512" s="291">
        <v>210</v>
      </c>
      <c r="H512" s="291">
        <v>105</v>
      </c>
      <c r="I512" s="291"/>
      <c r="J512" s="291"/>
      <c r="K512" s="291"/>
      <c r="L512" s="291"/>
      <c r="M512" s="291"/>
      <c r="N512" s="291"/>
      <c r="O512" s="291"/>
      <c r="P512" s="291"/>
      <c r="Q512" s="291"/>
      <c r="R512" s="291"/>
      <c r="S512" s="291"/>
      <c r="T512" s="291"/>
      <c r="U512" s="291"/>
      <c r="V512" s="378">
        <v>12</v>
      </c>
      <c r="W512" s="291"/>
      <c r="X512" s="291"/>
      <c r="Y512" s="291">
        <v>12</v>
      </c>
      <c r="Z512" s="291"/>
      <c r="AA512" s="291"/>
      <c r="AB512" s="291"/>
      <c r="AC512" s="291"/>
      <c r="AD512" s="291"/>
      <c r="AE512" s="292">
        <v>136</v>
      </c>
      <c r="AF512" s="293" t="s">
        <v>1296</v>
      </c>
      <c r="AG512" s="293">
        <v>0.44</v>
      </c>
      <c r="AH512" s="293">
        <v>75</v>
      </c>
      <c r="AI512" s="294">
        <v>65.12</v>
      </c>
      <c r="AJ512" s="294">
        <v>59.84</v>
      </c>
      <c r="AK512" s="294">
        <v>5.2800000000000011</v>
      </c>
      <c r="AL512" s="292">
        <v>10200</v>
      </c>
      <c r="AM512" s="292">
        <v>900</v>
      </c>
      <c r="AN512" s="68" t="s">
        <v>2174</v>
      </c>
      <c r="AO512" s="68" t="str">
        <f>日報入力!B512</f>
        <v>石原</v>
      </c>
      <c r="AP512" s="68" t="str">
        <f>IF(日報入力!AQ512,日報入力!BA512,"")</f>
        <v/>
      </c>
      <c r="AQ512" s="68" t="str">
        <f>IF(日報入力!AR512,日報入力!BB512,"")</f>
        <v/>
      </c>
      <c r="AR512" s="68" t="str">
        <f>IF(日報入力!AS512,"N勤","")</f>
        <v/>
      </c>
      <c r="AS512" s="295">
        <f t="shared" si="38"/>
        <v>8.1081081081081086E-2</v>
      </c>
      <c r="AT512" s="439">
        <f>日報入力!AY512</f>
        <v>120</v>
      </c>
      <c r="AU512" s="518">
        <f>IF(日報入力!G512,G512*60/E512,"")</f>
        <v>170.27027027027026</v>
      </c>
      <c r="AV512" s="528" t="str">
        <f>IF(日報入力!AT512,日報入力!AT512,"")</f>
        <v/>
      </c>
      <c r="AW512" s="529" t="str">
        <f>IF(日報入力!AT512,AE512/日報入力!AT512,"")</f>
        <v/>
      </c>
      <c r="AX512" s="530">
        <f>IF(1&lt;日報集計!AT512,AT512/(((F512-I512-J512-N512-O512)*60)/(E512)),"")</f>
        <v>0.70476190476190481</v>
      </c>
      <c r="AY512" s="664">
        <f>IF(日報入力!H512,AT512/(((F512-J512)*60)/E512),"")</f>
        <v>0.70476190476190481</v>
      </c>
      <c r="AZ512" s="664">
        <f>IF(日報入力!I512,AT512/((G512*60)/E512),"")</f>
        <v>0.70476190476190481</v>
      </c>
      <c r="BA512" s="296">
        <f>IF(日報入力!G512,G512/F512,"")</f>
        <v>1</v>
      </c>
      <c r="BB512" s="386">
        <f t="shared" si="39"/>
        <v>2914.2857142857142</v>
      </c>
      <c r="BC512" s="386">
        <f t="shared" si="40"/>
        <v>5828.5714285714284</v>
      </c>
      <c r="BD512" s="80">
        <f>日報入力!AU512</f>
        <v>0</v>
      </c>
      <c r="BE512" s="534" t="str">
        <f>IF(日報入力!AV512,日報入力!AV512,"")</f>
        <v/>
      </c>
      <c r="BF512" s="534" t="str">
        <f>IF(日報入力!AW512,日報入力!AW512,"")</f>
        <v/>
      </c>
      <c r="BG512" s="398">
        <f>IF(日報入力!G512,日報入力!K512*日報入力!D512*日報入力!BC512,"")</f>
        <v>7.4</v>
      </c>
    </row>
    <row r="513" spans="1:59" ht="20.25" hidden="1" customHeight="1" x14ac:dyDescent="0.15">
      <c r="A513" s="302">
        <v>44455</v>
      </c>
      <c r="B513" s="291">
        <v>29</v>
      </c>
      <c r="C513" s="291">
        <v>17</v>
      </c>
      <c r="D513" s="291">
        <v>497</v>
      </c>
      <c r="E513" s="291">
        <v>45</v>
      </c>
      <c r="F513" s="291">
        <v>465</v>
      </c>
      <c r="G513" s="291">
        <v>465</v>
      </c>
      <c r="H513" s="291">
        <v>465</v>
      </c>
      <c r="I513" s="291"/>
      <c r="J513" s="291"/>
      <c r="K513" s="291"/>
      <c r="L513" s="291"/>
      <c r="M513" s="291"/>
      <c r="N513" s="291"/>
      <c r="O513" s="291"/>
      <c r="P513" s="291"/>
      <c r="Q513" s="291"/>
      <c r="R513" s="291"/>
      <c r="S513" s="291"/>
      <c r="T513" s="291"/>
      <c r="U513" s="291"/>
      <c r="V513" s="378">
        <v>10</v>
      </c>
      <c r="W513" s="291"/>
      <c r="X513" s="291"/>
      <c r="Y513" s="291">
        <v>7</v>
      </c>
      <c r="Z513" s="291"/>
      <c r="AA513" s="291"/>
      <c r="AB513" s="291"/>
      <c r="AC513" s="291">
        <v>3</v>
      </c>
      <c r="AD513" s="291"/>
      <c r="AE513" s="292">
        <v>35</v>
      </c>
      <c r="AF513" s="293" t="s">
        <v>1749</v>
      </c>
      <c r="AG513" s="293">
        <v>15.25</v>
      </c>
      <c r="AH513" s="293">
        <v>1136</v>
      </c>
      <c r="AI513" s="294">
        <v>686.25</v>
      </c>
      <c r="AJ513" s="294">
        <v>533.75</v>
      </c>
      <c r="AK513" s="294">
        <v>152.5</v>
      </c>
      <c r="AL513" s="292">
        <v>39760</v>
      </c>
      <c r="AM513" s="292">
        <v>11360</v>
      </c>
      <c r="AN513" s="68" t="s">
        <v>2175</v>
      </c>
      <c r="AO513" s="68" t="str">
        <f>日報入力!B513</f>
        <v>清水</v>
      </c>
      <c r="AP513" s="68" t="str">
        <f>IF(日報入力!AQ513,日報入力!BA513,"")</f>
        <v/>
      </c>
      <c r="AQ513" s="68" t="str">
        <f>IF(日報入力!AR513,日報入力!BB513,"")</f>
        <v/>
      </c>
      <c r="AR513" s="68" t="str">
        <f>IF(日報入力!AS513,"N勤","")</f>
        <v/>
      </c>
      <c r="AS513" s="295">
        <f t="shared" si="38"/>
        <v>0.22222222222222221</v>
      </c>
      <c r="AT513" s="439">
        <f>日報入力!AY513</f>
        <v>480</v>
      </c>
      <c r="AU513" s="518">
        <f>IF(日報入力!G513,G513*60/E513,"")</f>
        <v>620</v>
      </c>
      <c r="AV513" s="528" t="str">
        <f>IF(日報入力!AT513,日報入力!AT513,"")</f>
        <v/>
      </c>
      <c r="AW513" s="529" t="str">
        <f>IF(日報入力!AT513,AE513/日報入力!AT513,"")</f>
        <v/>
      </c>
      <c r="AX513" s="530">
        <f>IF(1&lt;日報集計!AT513,AT513/(((F513-I513-J513-N513-O513)*60)/(E513)),"")</f>
        <v>0.77419354838709675</v>
      </c>
      <c r="AY513" s="664">
        <f>IF(日報入力!H513,AT513/(((F513-J513)*60)/E513),"")</f>
        <v>0.77419354838709675</v>
      </c>
      <c r="AZ513" s="664">
        <f>IF(日報入力!I513,AT513/((G513*60)/E513),"")</f>
        <v>0.77419354838709675</v>
      </c>
      <c r="BA513" s="296">
        <f>IF(日報入力!G513,G513/F513,"")</f>
        <v>1</v>
      </c>
      <c r="BB513" s="386">
        <f t="shared" si="39"/>
        <v>5130.322580645161</v>
      </c>
      <c r="BC513" s="386">
        <f t="shared" si="40"/>
        <v>5130.322580645161</v>
      </c>
      <c r="BD513" s="80">
        <f>日報入力!AU513</f>
        <v>0</v>
      </c>
      <c r="BE513" s="534" t="str">
        <f>IF(日報入力!AV513,日報入力!AV513,"")</f>
        <v/>
      </c>
      <c r="BF513" s="534" t="str">
        <f>IF(日報入力!AW513,日報入力!AW513,"")</f>
        <v/>
      </c>
      <c r="BG513" s="398">
        <f>IF(日報入力!G513,日報入力!K513*日報入力!D513*日報入力!BC513,"")</f>
        <v>0</v>
      </c>
    </row>
    <row r="514" spans="1:59" ht="20.25" hidden="1" customHeight="1" x14ac:dyDescent="0.15">
      <c r="A514" s="302">
        <v>44455</v>
      </c>
      <c r="B514" s="291">
        <v>29</v>
      </c>
      <c r="C514" s="291">
        <v>21</v>
      </c>
      <c r="D514" s="291">
        <v>497</v>
      </c>
      <c r="E514" s="291">
        <v>5</v>
      </c>
      <c r="F514" s="291">
        <v>60</v>
      </c>
      <c r="G514" s="291">
        <v>60</v>
      </c>
      <c r="H514" s="291">
        <v>60</v>
      </c>
      <c r="I514" s="291"/>
      <c r="J514" s="291"/>
      <c r="K514" s="291"/>
      <c r="L514" s="291"/>
      <c r="M514" s="291"/>
      <c r="N514" s="291"/>
      <c r="O514" s="291"/>
      <c r="P514" s="291"/>
      <c r="Q514" s="291"/>
      <c r="R514" s="291"/>
      <c r="S514" s="291"/>
      <c r="T514" s="291"/>
      <c r="U514" s="291"/>
      <c r="V514" s="378">
        <v>4</v>
      </c>
      <c r="W514" s="291"/>
      <c r="X514" s="291"/>
      <c r="Y514" s="291">
        <v>4</v>
      </c>
      <c r="Z514" s="291"/>
      <c r="AA514" s="291"/>
      <c r="AB514" s="291"/>
      <c r="AC514" s="291"/>
      <c r="AD514" s="291"/>
      <c r="AE514" s="292">
        <v>1</v>
      </c>
      <c r="AF514" s="293" t="s">
        <v>1749</v>
      </c>
      <c r="AG514" s="293">
        <v>15.25</v>
      </c>
      <c r="AH514" s="293">
        <v>1136</v>
      </c>
      <c r="AI514" s="294">
        <v>76.25</v>
      </c>
      <c r="AJ514" s="294">
        <v>15.25</v>
      </c>
      <c r="AK514" s="294">
        <v>61</v>
      </c>
      <c r="AL514" s="292">
        <v>1136</v>
      </c>
      <c r="AM514" s="292">
        <v>4544</v>
      </c>
      <c r="AN514" s="68" t="s">
        <v>2175</v>
      </c>
      <c r="AO514" s="68" t="str">
        <f>日報入力!B514</f>
        <v>飯塚</v>
      </c>
      <c r="AP514" s="68" t="str">
        <f>IF(日報入力!AQ514,日報入力!BA514,"")</f>
        <v/>
      </c>
      <c r="AQ514" s="68" t="str">
        <f>IF(日報入力!AR514,日報入力!BB514,"")</f>
        <v/>
      </c>
      <c r="AR514" s="68" t="str">
        <f>IF(日報入力!AS514,"N勤","")</f>
        <v>N勤</v>
      </c>
      <c r="AS514" s="295">
        <f t="shared" si="38"/>
        <v>0.8</v>
      </c>
      <c r="AT514" s="439">
        <f>日報入力!AY514</f>
        <v>480</v>
      </c>
      <c r="AU514" s="518">
        <f>IF(日報入力!G514,G514*60/E514,"")</f>
        <v>720</v>
      </c>
      <c r="AV514" s="528" t="str">
        <f>IF(日報入力!AT514,日報入力!AT514,"")</f>
        <v/>
      </c>
      <c r="AW514" s="529" t="str">
        <f>IF(日報入力!AT514,AE514/日報入力!AT514,"")</f>
        <v/>
      </c>
      <c r="AX514" s="530">
        <f>IF(1&lt;日報集計!AT514,AT514/(((F514-I514-J514-N514-O514)*60)/(E514)),"")</f>
        <v>0.66666666666666663</v>
      </c>
      <c r="AY514" s="664">
        <f>IF(日報入力!H514,AT514/(((F514-J514)*60)/E514),"")</f>
        <v>0.66666666666666663</v>
      </c>
      <c r="AZ514" s="664">
        <f>IF(日報入力!I514,AT514/((G514*60)/E514),"")</f>
        <v>0.66666666666666663</v>
      </c>
      <c r="BA514" s="296">
        <f>IF(日報入力!G514,G514/F514,"")</f>
        <v>1</v>
      </c>
      <c r="BB514" s="386">
        <f t="shared" si="39"/>
        <v>1136</v>
      </c>
      <c r="BC514" s="386">
        <f t="shared" si="40"/>
        <v>1136</v>
      </c>
      <c r="BD514" s="80">
        <f>日報入力!AU514</f>
        <v>0</v>
      </c>
      <c r="BE514" s="534" t="str">
        <f>IF(日報入力!AV514,日報入力!AV514,"")</f>
        <v/>
      </c>
      <c r="BF514" s="534" t="str">
        <f>IF(日報入力!AW514,日報入力!AW514,"")</f>
        <v/>
      </c>
      <c r="BG514" s="398">
        <f>IF(日報入力!G514,日報入力!K514*日報入力!D514*日報入力!BC514,"")</f>
        <v>0</v>
      </c>
    </row>
    <row r="515" spans="1:59" ht="20.25" hidden="1" customHeight="1" x14ac:dyDescent="0.15">
      <c r="A515" s="302">
        <v>44455</v>
      </c>
      <c r="B515" s="291">
        <v>29</v>
      </c>
      <c r="C515" s="291">
        <v>21</v>
      </c>
      <c r="D515" s="291">
        <v>584</v>
      </c>
      <c r="E515" s="291">
        <v>0</v>
      </c>
      <c r="F515" s="291">
        <v>45</v>
      </c>
      <c r="G515" s="291">
        <v>0</v>
      </c>
      <c r="H515" s="291">
        <v>45</v>
      </c>
      <c r="I515" s="291"/>
      <c r="J515" s="291">
        <v>45</v>
      </c>
      <c r="K515" s="291"/>
      <c r="L515" s="291"/>
      <c r="M515" s="291"/>
      <c r="N515" s="291"/>
      <c r="O515" s="291"/>
      <c r="P515" s="291"/>
      <c r="Q515" s="291"/>
      <c r="R515" s="291"/>
      <c r="S515" s="291"/>
      <c r="T515" s="291"/>
      <c r="U515" s="291"/>
      <c r="V515" s="378">
        <v>0</v>
      </c>
      <c r="W515" s="291"/>
      <c r="X515" s="291"/>
      <c r="Y515" s="291"/>
      <c r="Z515" s="291"/>
      <c r="AA515" s="291"/>
      <c r="AB515" s="291"/>
      <c r="AC515" s="291"/>
      <c r="AD515" s="291"/>
      <c r="AE515" s="292">
        <v>0</v>
      </c>
      <c r="AF515" s="293" t="s">
        <v>1641</v>
      </c>
      <c r="AG515" s="293">
        <v>12</v>
      </c>
      <c r="AH515" s="293">
        <v>902</v>
      </c>
      <c r="AI515" s="294">
        <v>0</v>
      </c>
      <c r="AJ515" s="294">
        <v>0</v>
      </c>
      <c r="AK515" s="294">
        <v>0</v>
      </c>
      <c r="AL515" s="292">
        <v>0</v>
      </c>
      <c r="AM515" s="292">
        <v>0</v>
      </c>
      <c r="AN515" s="68" t="s">
        <v>2176</v>
      </c>
      <c r="AO515" s="68" t="str">
        <f>日報入力!B515</f>
        <v>飯塚</v>
      </c>
      <c r="AP515" s="68" t="str">
        <f>IF(日報入力!AQ515,日報入力!BA515,"")</f>
        <v/>
      </c>
      <c r="AQ515" s="68" t="str">
        <f>IF(日報入力!AR515,日報入力!BB515,"")</f>
        <v/>
      </c>
      <c r="AR515" s="68" t="str">
        <f>IF(日報入力!AS515,"N勤","")</f>
        <v>N勤</v>
      </c>
      <c r="AS515" s="295" t="e">
        <f t="shared" si="38"/>
        <v>#DIV/0!</v>
      </c>
      <c r="AT515" s="439">
        <f>日報入力!AY515</f>
        <v>240</v>
      </c>
      <c r="AU515" s="518" t="e">
        <f>IF(日報入力!G515,G515*60/E515,"")</f>
        <v>#DIV/0!</v>
      </c>
      <c r="AV515" s="528" t="str">
        <f>IF(日報入力!AT515,日報入力!AT515,"")</f>
        <v/>
      </c>
      <c r="AW515" s="529" t="str">
        <f>IF(日報入力!AT515,AE515/日報入力!AT515,"")</f>
        <v/>
      </c>
      <c r="AX515" s="530" t="e">
        <f>IF(1&lt;日報集計!AT515,AT515/(((F515-I515-J515-N515-O515)*60)/(E515)),"")</f>
        <v>#DIV/0!</v>
      </c>
      <c r="AY515" s="664" t="e">
        <f>IF(日報入力!H515,AT515/(((F515-J515)*60)/E515),"")</f>
        <v>#DIV/0!</v>
      </c>
      <c r="AZ515" s="664" t="e">
        <f>IF(日報入力!I515,AT515/((G515*60)/E515),"")</f>
        <v>#DIV/0!</v>
      </c>
      <c r="BA515" s="296">
        <f>IF(日報入力!G515,G515/F515,"")</f>
        <v>0</v>
      </c>
      <c r="BB515" s="386">
        <f t="shared" si="39"/>
        <v>0</v>
      </c>
      <c r="BC515" s="386">
        <f t="shared" si="40"/>
        <v>0</v>
      </c>
      <c r="BD515" s="80">
        <f>日報入力!AU515</f>
        <v>0</v>
      </c>
      <c r="BE515" s="534" t="str">
        <f>IF(日報入力!AV515,日報入力!AV515,"")</f>
        <v/>
      </c>
      <c r="BF515" s="534" t="str">
        <f>IF(日報入力!AW515,日報入力!AW515,"")</f>
        <v/>
      </c>
      <c r="BG515" s="398">
        <f>IF(日報入力!G515,日報入力!K515*日報入力!D515*日報入力!BC515,"")</f>
        <v>0</v>
      </c>
    </row>
    <row r="516" spans="1:59" ht="20.25" hidden="1" customHeight="1" x14ac:dyDescent="0.15">
      <c r="A516" s="302">
        <v>44455</v>
      </c>
      <c r="B516" s="291">
        <v>22</v>
      </c>
      <c r="C516" s="291">
        <v>3</v>
      </c>
      <c r="D516" s="291">
        <v>593</v>
      </c>
      <c r="E516" s="291">
        <v>29</v>
      </c>
      <c r="F516" s="291">
        <v>230</v>
      </c>
      <c r="G516" s="291">
        <v>115</v>
      </c>
      <c r="H516" s="291">
        <v>230</v>
      </c>
      <c r="I516" s="291">
        <v>10</v>
      </c>
      <c r="J516" s="291"/>
      <c r="K516" s="291"/>
      <c r="L516" s="291">
        <v>20</v>
      </c>
      <c r="M516" s="291"/>
      <c r="N516" s="291">
        <v>15</v>
      </c>
      <c r="O516" s="291">
        <v>10</v>
      </c>
      <c r="P516" s="291"/>
      <c r="Q516" s="291"/>
      <c r="R516" s="291"/>
      <c r="S516" s="291"/>
      <c r="T516" s="291">
        <v>60</v>
      </c>
      <c r="U516" s="291"/>
      <c r="V516" s="378">
        <v>6</v>
      </c>
      <c r="W516" s="291"/>
      <c r="X516" s="291"/>
      <c r="Y516" s="291">
        <v>1</v>
      </c>
      <c r="Z516" s="291"/>
      <c r="AA516" s="291"/>
      <c r="AB516" s="291">
        <v>5</v>
      </c>
      <c r="AC516" s="291"/>
      <c r="AD516" s="291"/>
      <c r="AE516" s="292">
        <v>23</v>
      </c>
      <c r="AF516" s="293" t="s">
        <v>992</v>
      </c>
      <c r="AG516" s="293">
        <v>2.4</v>
      </c>
      <c r="AH516" s="293">
        <v>559.20000000000005</v>
      </c>
      <c r="AI516" s="294">
        <v>69.599999999999994</v>
      </c>
      <c r="AJ516" s="294">
        <v>55.199999999999996</v>
      </c>
      <c r="AK516" s="294">
        <v>14.399999999999999</v>
      </c>
      <c r="AL516" s="292">
        <v>12861.6</v>
      </c>
      <c r="AM516" s="292">
        <v>3355.2000000000003</v>
      </c>
      <c r="AN516" s="68" t="s">
        <v>2177</v>
      </c>
      <c r="AO516" s="68" t="str">
        <f>日報入力!B516</f>
        <v>長島</v>
      </c>
      <c r="AP516" s="68" t="str">
        <f>IF(日報入力!AQ516,日報入力!BA516,"")</f>
        <v/>
      </c>
      <c r="AQ516" s="68" t="str">
        <f>IF(日報入力!AR516,日報入力!BB516,"")</f>
        <v/>
      </c>
      <c r="AR516" s="68" t="str">
        <f>IF(日報入力!AS516,"N勤","")</f>
        <v/>
      </c>
      <c r="AS516" s="295">
        <f t="shared" si="38"/>
        <v>0.20689655172413793</v>
      </c>
      <c r="AT516" s="439">
        <f>日報入力!AY516</f>
        <v>240</v>
      </c>
      <c r="AU516" s="518">
        <f>IF(日報入力!G516,G516*60/E516,"")</f>
        <v>237.93103448275863</v>
      </c>
      <c r="AV516" s="528" t="str">
        <f>IF(日報入力!AT516,日報入力!AT516,"")</f>
        <v/>
      </c>
      <c r="AW516" s="529" t="str">
        <f>IF(日報入力!AT516,AE516/日報入力!AT516,"")</f>
        <v/>
      </c>
      <c r="AX516" s="530">
        <f>IF(1&lt;日報集計!AT516,AT516/(((F516-I516-J516-N516-O516)*60)/(E516)),"")</f>
        <v>0.59487179487179487</v>
      </c>
      <c r="AY516" s="664">
        <f>IF(日報入力!H516,AT516/(((F516-J516)*60)/E516),"")</f>
        <v>0.5043478260869565</v>
      </c>
      <c r="AZ516" s="664">
        <f>IF(日報入力!I516,AT516/((G516*60)/E516),"")</f>
        <v>1.008695652173913</v>
      </c>
      <c r="BA516" s="296">
        <f>IF(日報入力!G516,G516/F516,"")</f>
        <v>0.5</v>
      </c>
      <c r="BB516" s="386">
        <f t="shared" si="39"/>
        <v>3355.2000000000003</v>
      </c>
      <c r="BC516" s="386">
        <f t="shared" si="40"/>
        <v>3355.2000000000003</v>
      </c>
      <c r="BD516" s="80" t="str">
        <f>日報入力!AU516</f>
        <v>KB768WJ台車セット、段取り</v>
      </c>
      <c r="BE516" s="534" t="str">
        <f>IF(日報入力!AV516,日報入力!AV516,"")</f>
        <v/>
      </c>
      <c r="BF516" s="534" t="str">
        <f>IF(日報入力!AW516,日報入力!AW516,"")</f>
        <v/>
      </c>
      <c r="BG516" s="398">
        <f>IF(日報入力!G516,日報入力!K516*日報入力!D516*日報入力!BC516,"")</f>
        <v>2.9000000000000004</v>
      </c>
    </row>
    <row r="517" spans="1:59" ht="20.25" hidden="1" customHeight="1" x14ac:dyDescent="0.15">
      <c r="A517" s="302">
        <v>44455</v>
      </c>
      <c r="B517" s="291">
        <v>25</v>
      </c>
      <c r="C517" s="291">
        <v>1</v>
      </c>
      <c r="D517" s="291">
        <v>290</v>
      </c>
      <c r="E517" s="291">
        <v>87</v>
      </c>
      <c r="F517" s="291">
        <v>225</v>
      </c>
      <c r="G517" s="291">
        <v>160</v>
      </c>
      <c r="H517" s="291">
        <v>225</v>
      </c>
      <c r="I517" s="291"/>
      <c r="J517" s="291"/>
      <c r="K517" s="291">
        <v>40</v>
      </c>
      <c r="L517" s="291">
        <v>15</v>
      </c>
      <c r="M517" s="291"/>
      <c r="N517" s="291"/>
      <c r="O517" s="291">
        <v>10</v>
      </c>
      <c r="P517" s="291"/>
      <c r="Q517" s="291"/>
      <c r="R517" s="291"/>
      <c r="S517" s="291"/>
      <c r="T517" s="291"/>
      <c r="U517" s="291"/>
      <c r="V517" s="378">
        <v>7</v>
      </c>
      <c r="W517" s="291">
        <v>4</v>
      </c>
      <c r="X517" s="291"/>
      <c r="Y517" s="291">
        <v>1</v>
      </c>
      <c r="Z517" s="291"/>
      <c r="AA517" s="291"/>
      <c r="AB517" s="291">
        <v>2</v>
      </c>
      <c r="AC517" s="291"/>
      <c r="AD517" s="291"/>
      <c r="AE517" s="292">
        <v>80</v>
      </c>
      <c r="AF517" s="293" t="s">
        <v>134</v>
      </c>
      <c r="AG517" s="293">
        <v>2.4700000000000002</v>
      </c>
      <c r="AH517" s="293">
        <v>244</v>
      </c>
      <c r="AI517" s="294">
        <v>214.89000000000001</v>
      </c>
      <c r="AJ517" s="294">
        <v>197.60000000000002</v>
      </c>
      <c r="AK517" s="294">
        <v>17.289999999999992</v>
      </c>
      <c r="AL517" s="292">
        <v>19520</v>
      </c>
      <c r="AM517" s="292">
        <v>1708</v>
      </c>
      <c r="AN517" s="68" t="s">
        <v>2178</v>
      </c>
      <c r="AO517" s="68" t="str">
        <f>日報入力!B517</f>
        <v>吉田</v>
      </c>
      <c r="AP517" s="68" t="str">
        <f>IF(日報入力!AQ517,日報入力!BA517,"")</f>
        <v/>
      </c>
      <c r="AQ517" s="68" t="str">
        <f>IF(日報入力!AR517,日報入力!BB517,"")</f>
        <v/>
      </c>
      <c r="AR517" s="68" t="str">
        <f>IF(日報入力!AS517,"N勤","")</f>
        <v/>
      </c>
      <c r="AS517" s="295">
        <f t="shared" si="38"/>
        <v>8.0459770114942528E-2</v>
      </c>
      <c r="AT517" s="439">
        <f>日報入力!AY517</f>
        <v>110</v>
      </c>
      <c r="AU517" s="518">
        <f>IF(日報入力!G517,G517*60/E517,"")</f>
        <v>110.34482758620689</v>
      </c>
      <c r="AV517" s="528" t="str">
        <f>IF(日報入力!AT517,日報入力!AT517,"")</f>
        <v/>
      </c>
      <c r="AW517" s="529" t="str">
        <f>IF(日報入力!AT517,AE517/日報入力!AT517,"")</f>
        <v/>
      </c>
      <c r="AX517" s="530">
        <f>IF(1&lt;日報集計!AT517,AT517/(((F517-I517-J517-N517-O517)*60)/(E517)),"")</f>
        <v>0.74186046511627901</v>
      </c>
      <c r="AY517" s="664">
        <f>IF(日報入力!H517,AT517/(((F517-J517)*60)/E517),"")</f>
        <v>0.70888888888888879</v>
      </c>
      <c r="AZ517" s="664">
        <f>IF(日報入力!I517,AT517/((G517*60)/E517),"")</f>
        <v>0.99687500000000007</v>
      </c>
      <c r="BA517" s="296">
        <f>IF(日報入力!G517,G517/F517,"")</f>
        <v>0.71111111111111114</v>
      </c>
      <c r="BB517" s="386">
        <f t="shared" si="39"/>
        <v>5205.3333333333339</v>
      </c>
      <c r="BC517" s="386">
        <f t="shared" si="40"/>
        <v>5205.3333333333339</v>
      </c>
      <c r="BD517" s="80">
        <f>日報入力!AU517</f>
        <v>0</v>
      </c>
      <c r="BE517" s="534" t="str">
        <f>IF(日報入力!AV517,日報入力!AV517,"")</f>
        <v/>
      </c>
      <c r="BF517" s="534" t="str">
        <f>IF(日報入力!AW517,日報入力!AW517,"")</f>
        <v/>
      </c>
      <c r="BG517" s="398">
        <f>IF(日報入力!G517,日報入力!K517*日報入力!D517*日報入力!BC517,"")</f>
        <v>1.218</v>
      </c>
    </row>
    <row r="518" spans="1:59" ht="20.25" hidden="1" customHeight="1" x14ac:dyDescent="0.15">
      <c r="A518" s="302">
        <v>44455</v>
      </c>
      <c r="B518" s="291">
        <v>27</v>
      </c>
      <c r="C518" s="291">
        <v>35</v>
      </c>
      <c r="D518" s="291">
        <v>4</v>
      </c>
      <c r="E518" s="291">
        <v>188</v>
      </c>
      <c r="F518" s="291">
        <v>360</v>
      </c>
      <c r="G518" s="291">
        <v>360</v>
      </c>
      <c r="H518" s="291">
        <v>288</v>
      </c>
      <c r="I518" s="291"/>
      <c r="J518" s="291"/>
      <c r="K518" s="291"/>
      <c r="L518" s="291"/>
      <c r="M518" s="291"/>
      <c r="N518" s="291"/>
      <c r="O518" s="291"/>
      <c r="P518" s="291"/>
      <c r="Q518" s="291"/>
      <c r="R518" s="291"/>
      <c r="S518" s="291"/>
      <c r="T518" s="291"/>
      <c r="U518" s="291"/>
      <c r="V518" s="378">
        <v>102</v>
      </c>
      <c r="W518" s="291"/>
      <c r="X518" s="291"/>
      <c r="Y518" s="291">
        <v>52</v>
      </c>
      <c r="Z518" s="291"/>
      <c r="AA518" s="291"/>
      <c r="AB518" s="291">
        <v>50</v>
      </c>
      <c r="AC518" s="291"/>
      <c r="AD518" s="291"/>
      <c r="AE518" s="292">
        <v>1778</v>
      </c>
      <c r="AF518" s="293" t="s">
        <v>2147</v>
      </c>
      <c r="AG518" s="293">
        <v>0.12</v>
      </c>
      <c r="AH518" s="293">
        <v>9.9</v>
      </c>
      <c r="AI518" s="294">
        <v>225.6</v>
      </c>
      <c r="AJ518" s="294">
        <v>213.35999999999999</v>
      </c>
      <c r="AK518" s="294">
        <v>12.240000000000009</v>
      </c>
      <c r="AL518" s="292">
        <v>17602.2</v>
      </c>
      <c r="AM518" s="292">
        <v>1009.8000000000001</v>
      </c>
      <c r="AN518" s="68" t="s">
        <v>2179</v>
      </c>
      <c r="AO518" s="68" t="str">
        <f>日報入力!B518</f>
        <v>石原</v>
      </c>
      <c r="AP518" s="68" t="str">
        <f>IF(日報入力!AQ518,日報入力!BA518,"")</f>
        <v/>
      </c>
      <c r="AQ518" s="68" t="str">
        <f>IF(日報入力!AR518,日報入力!BB518,"")</f>
        <v/>
      </c>
      <c r="AR518" s="68" t="str">
        <f>IF(日報入力!AS518,"N勤","")</f>
        <v/>
      </c>
      <c r="AS518" s="295">
        <f t="shared" ref="AS518:AS581" si="41">IF(A518,V518/(AE518+V518),"")</f>
        <v>5.4255319148936172E-2</v>
      </c>
      <c r="AT518" s="439">
        <f>日報入力!AY518</f>
        <v>90</v>
      </c>
      <c r="AU518" s="518">
        <f>IF(日報入力!G518,G518*60/E518,"")</f>
        <v>114.8936170212766</v>
      </c>
      <c r="AV518" s="528" t="str">
        <f>IF(日報入力!AT518,日報入力!AT518,"")</f>
        <v/>
      </c>
      <c r="AW518" s="529" t="str">
        <f>IF(日報入力!AT518,AE518/日報入力!AT518,"")</f>
        <v/>
      </c>
      <c r="AX518" s="530">
        <f>IF(1&lt;日報集計!AT518,AT518/(((F518-I518-J518-N518-O518)*60)/(E518)),"")</f>
        <v>0.78333333333333333</v>
      </c>
      <c r="AY518" s="664">
        <f>IF(日報入力!H518,AT518/(((F518-J518)*60)/E518),"")</f>
        <v>0.78333333333333333</v>
      </c>
      <c r="AZ518" s="664">
        <f>IF(日報入力!I518,AT518/((G518*60)/E518),"")</f>
        <v>0.78333333333333333</v>
      </c>
      <c r="BA518" s="296">
        <f>IF(日報入力!G518,G518/F518,"")</f>
        <v>1</v>
      </c>
      <c r="BB518" s="386">
        <f t="shared" ref="BB518:BB581" si="42">AL518/F518*60</f>
        <v>2933.7000000000003</v>
      </c>
      <c r="BC518" s="386">
        <f t="shared" ref="BC518:BC581" si="43">AL518/H518*60</f>
        <v>3667.1250000000005</v>
      </c>
      <c r="BD518" s="80">
        <f>日報入力!AU518</f>
        <v>0</v>
      </c>
      <c r="BE518" s="534" t="str">
        <f>IF(日報入力!AV518,日報入力!AV518,"")</f>
        <v/>
      </c>
      <c r="BF518" s="534" t="str">
        <f>IF(日報入力!AW518,日報入力!AW518,"")</f>
        <v/>
      </c>
      <c r="BG518" s="398">
        <f>IF(日報入力!G518,日報入力!K518*日報入力!D518*日報入力!BC518,"")</f>
        <v>0</v>
      </c>
    </row>
    <row r="519" spans="1:59" ht="20.25" hidden="1" customHeight="1" x14ac:dyDescent="0.15">
      <c r="A519" s="302">
        <v>44455</v>
      </c>
      <c r="B519" s="291">
        <v>27</v>
      </c>
      <c r="C519" s="291">
        <v>35</v>
      </c>
      <c r="D519" s="291">
        <v>3034</v>
      </c>
      <c r="E519" s="291">
        <v>0</v>
      </c>
      <c r="F519" s="291">
        <v>80</v>
      </c>
      <c r="G519" s="291">
        <v>0</v>
      </c>
      <c r="H519" s="291">
        <v>80</v>
      </c>
      <c r="I519" s="291"/>
      <c r="J519" s="291">
        <v>80</v>
      </c>
      <c r="K519" s="291"/>
      <c r="L519" s="291"/>
      <c r="M519" s="291"/>
      <c r="N519" s="291"/>
      <c r="O519" s="291"/>
      <c r="P519" s="291"/>
      <c r="Q519" s="291"/>
      <c r="R519" s="291"/>
      <c r="S519" s="291"/>
      <c r="T519" s="291"/>
      <c r="U519" s="291"/>
      <c r="V519" s="378">
        <v>0</v>
      </c>
      <c r="W519" s="291"/>
      <c r="X519" s="291"/>
      <c r="Y519" s="291"/>
      <c r="Z519" s="291"/>
      <c r="AA519" s="291"/>
      <c r="AB519" s="291"/>
      <c r="AC519" s="291"/>
      <c r="AD519" s="291"/>
      <c r="AE519" s="292">
        <v>0</v>
      </c>
      <c r="AF519" s="293" t="s">
        <v>134</v>
      </c>
      <c r="AG519" s="293">
        <v>2.6</v>
      </c>
      <c r="AH519" s="293">
        <v>247</v>
      </c>
      <c r="AI519" s="294">
        <v>0</v>
      </c>
      <c r="AJ519" s="294">
        <v>0</v>
      </c>
      <c r="AK519" s="294">
        <v>0</v>
      </c>
      <c r="AL519" s="292">
        <v>0</v>
      </c>
      <c r="AM519" s="292">
        <v>0</v>
      </c>
      <c r="AN519" s="68">
        <v>105900</v>
      </c>
      <c r="AO519" s="68" t="str">
        <f>日報入力!B519</f>
        <v>石原</v>
      </c>
      <c r="AP519" s="68" t="str">
        <f>IF(日報入力!AQ519,日報入力!BA519,"")</f>
        <v/>
      </c>
      <c r="AQ519" s="68" t="str">
        <f>IF(日報入力!AR519,日報入力!BB519,"")</f>
        <v/>
      </c>
      <c r="AR519" s="68" t="str">
        <f>IF(日報入力!AS519,"N勤","")</f>
        <v/>
      </c>
      <c r="AS519" s="295" t="e">
        <f t="shared" si="41"/>
        <v>#DIV/0!</v>
      </c>
      <c r="AT519" s="439">
        <f>日報入力!AY519</f>
        <v>120</v>
      </c>
      <c r="AU519" s="518" t="e">
        <f>IF(日報入力!G519,G519*60/E519,"")</f>
        <v>#DIV/0!</v>
      </c>
      <c r="AV519" s="528" t="str">
        <f>IF(日報入力!AT519,日報入力!AT519,"")</f>
        <v/>
      </c>
      <c r="AW519" s="529" t="str">
        <f>IF(日報入力!AT519,AE519/日報入力!AT519,"")</f>
        <v/>
      </c>
      <c r="AX519" s="530" t="e">
        <f>IF(1&lt;日報集計!AT519,AT519/(((F519-I519-J519-N519-O519)*60)/(E519)),"")</f>
        <v>#DIV/0!</v>
      </c>
      <c r="AY519" s="664" t="e">
        <f>IF(日報入力!H519,AT519/(((F519-J519)*60)/E519),"")</f>
        <v>#DIV/0!</v>
      </c>
      <c r="AZ519" s="664" t="e">
        <f>IF(日報入力!I519,AT519/((G519*60)/E519),"")</f>
        <v>#DIV/0!</v>
      </c>
      <c r="BA519" s="296">
        <f>IF(日報入力!G519,G519/F519,"")</f>
        <v>0</v>
      </c>
      <c r="BB519" s="386">
        <f t="shared" si="42"/>
        <v>0</v>
      </c>
      <c r="BC519" s="386">
        <f t="shared" si="43"/>
        <v>0</v>
      </c>
      <c r="BD519" s="80">
        <f>日報入力!AU519</f>
        <v>0</v>
      </c>
      <c r="BE519" s="534" t="str">
        <f>IF(日報入力!AV519,日報入力!AV519,"")</f>
        <v/>
      </c>
      <c r="BF519" s="534" t="str">
        <f>IF(日報入力!AW519,日報入力!AW519,"")</f>
        <v/>
      </c>
      <c r="BG519" s="398">
        <f>IF(日報入力!G519,日報入力!K519*日報入力!D519*日報入力!BC519,"")</f>
        <v>0</v>
      </c>
    </row>
    <row r="520" spans="1:59" ht="20.25" hidden="1" customHeight="1" x14ac:dyDescent="0.15">
      <c r="A520" s="302">
        <v>44455</v>
      </c>
      <c r="B520" s="291">
        <v>27</v>
      </c>
      <c r="C520" s="291">
        <v>82</v>
      </c>
      <c r="D520" s="291">
        <v>3034</v>
      </c>
      <c r="E520" s="291">
        <v>159</v>
      </c>
      <c r="F520" s="291">
        <v>465</v>
      </c>
      <c r="G520" s="291">
        <v>380</v>
      </c>
      <c r="H520" s="291">
        <v>232.5</v>
      </c>
      <c r="I520" s="291">
        <v>10</v>
      </c>
      <c r="J520" s="291"/>
      <c r="K520" s="291"/>
      <c r="L520" s="291">
        <v>60</v>
      </c>
      <c r="M520" s="291"/>
      <c r="N520" s="291"/>
      <c r="O520" s="291">
        <v>15</v>
      </c>
      <c r="P520" s="291"/>
      <c r="Q520" s="291"/>
      <c r="R520" s="291"/>
      <c r="S520" s="291"/>
      <c r="T520" s="291"/>
      <c r="U520" s="291"/>
      <c r="V520" s="378">
        <v>13</v>
      </c>
      <c r="W520" s="291"/>
      <c r="X520" s="291"/>
      <c r="Y520" s="291">
        <v>3</v>
      </c>
      <c r="Z520" s="291"/>
      <c r="AA520" s="291"/>
      <c r="AB520" s="291"/>
      <c r="AC520" s="291"/>
      <c r="AD520" s="291">
        <v>10</v>
      </c>
      <c r="AE520" s="292">
        <v>146</v>
      </c>
      <c r="AF520" s="293" t="s">
        <v>134</v>
      </c>
      <c r="AG520" s="293">
        <v>2.6</v>
      </c>
      <c r="AH520" s="293">
        <v>247</v>
      </c>
      <c r="AI520" s="294">
        <v>413.40000000000003</v>
      </c>
      <c r="AJ520" s="294">
        <v>379.6</v>
      </c>
      <c r="AK520" s="294">
        <v>33.800000000000011</v>
      </c>
      <c r="AL520" s="292">
        <v>36062</v>
      </c>
      <c r="AM520" s="292">
        <v>3211</v>
      </c>
      <c r="AN520" s="68">
        <v>105900</v>
      </c>
      <c r="AO520" s="68" t="str">
        <f>日報入力!B520</f>
        <v>竹中</v>
      </c>
      <c r="AP520" s="68" t="str">
        <f>IF(日報入力!AQ520,日報入力!BA520,"")</f>
        <v/>
      </c>
      <c r="AQ520" s="68" t="str">
        <f>IF(日報入力!AR520,日報入力!BB520,"")</f>
        <v/>
      </c>
      <c r="AR520" s="68" t="str">
        <f>IF(日報入力!AS520,"N勤","")</f>
        <v>N勤</v>
      </c>
      <c r="AS520" s="295">
        <f t="shared" si="41"/>
        <v>8.1761006289308172E-2</v>
      </c>
      <c r="AT520" s="439">
        <f>日報入力!AY520</f>
        <v>120</v>
      </c>
      <c r="AU520" s="518">
        <f>IF(日報入力!G520,G520*60/E520,"")</f>
        <v>143.39622641509433</v>
      </c>
      <c r="AV520" s="528" t="str">
        <f>IF(日報入力!AT520,日報入力!AT520,"")</f>
        <v/>
      </c>
      <c r="AW520" s="529" t="str">
        <f>IF(日報入力!AT520,AE520/日報入力!AT520,"")</f>
        <v/>
      </c>
      <c r="AX520" s="530">
        <f>IF(1&lt;日報集計!AT520,AT520/(((F520-I520-J520-N520-O520)*60)/(E520)),"")</f>
        <v>0.72272727272727266</v>
      </c>
      <c r="AY520" s="664">
        <f>IF(日報入力!H520,AT520/(((F520-J520)*60)/E520),"")</f>
        <v>0.68387096774193556</v>
      </c>
      <c r="AZ520" s="664">
        <f>IF(日報入力!I520,AT520/((G520*60)/E520),"")</f>
        <v>0.83684210526315794</v>
      </c>
      <c r="BA520" s="296">
        <f>IF(日報入力!G520,G520/F520,"")</f>
        <v>0.81720430107526887</v>
      </c>
      <c r="BB520" s="386">
        <f t="shared" si="42"/>
        <v>4653.1612903225805</v>
      </c>
      <c r="BC520" s="386">
        <f t="shared" si="43"/>
        <v>9306.322580645161</v>
      </c>
      <c r="BD520" s="80" t="str">
        <f>日報入力!AU520</f>
        <v>焼き色</v>
      </c>
      <c r="BE520" s="534" t="str">
        <f>IF(日報入力!AV520,日報入力!AV520,"")</f>
        <v/>
      </c>
      <c r="BF520" s="534" t="str">
        <f>IF(日報入力!AW520,日報入力!AW520,"")</f>
        <v/>
      </c>
      <c r="BG520" s="398">
        <f>IF(日報入力!G520,日報入力!K520*日報入力!D520*日報入力!BC520,"")</f>
        <v>6.36</v>
      </c>
    </row>
    <row r="521" spans="1:59" ht="20.25" hidden="1" customHeight="1" x14ac:dyDescent="0.15">
      <c r="A521" s="302">
        <v>44455</v>
      </c>
      <c r="B521" s="291">
        <v>28</v>
      </c>
      <c r="C521" s="291">
        <v>82</v>
      </c>
      <c r="D521" s="291">
        <v>3056</v>
      </c>
      <c r="E521" s="291">
        <v>240</v>
      </c>
      <c r="F521" s="291">
        <v>465</v>
      </c>
      <c r="G521" s="291">
        <v>430</v>
      </c>
      <c r="H521" s="291">
        <v>232.5</v>
      </c>
      <c r="I521" s="291">
        <v>10</v>
      </c>
      <c r="J521" s="291"/>
      <c r="K521" s="291">
        <v>10</v>
      </c>
      <c r="L521" s="291"/>
      <c r="M521" s="291"/>
      <c r="N521" s="291"/>
      <c r="O521" s="291">
        <v>15</v>
      </c>
      <c r="P521" s="291"/>
      <c r="Q521" s="291"/>
      <c r="R521" s="291"/>
      <c r="S521" s="291"/>
      <c r="T521" s="291"/>
      <c r="U521" s="291"/>
      <c r="V521" s="378">
        <v>0</v>
      </c>
      <c r="W521" s="291"/>
      <c r="X521" s="291"/>
      <c r="Y521" s="291"/>
      <c r="Z521" s="291"/>
      <c r="AA521" s="291"/>
      <c r="AB521" s="291"/>
      <c r="AC521" s="291"/>
      <c r="AD521" s="291"/>
      <c r="AE521" s="292">
        <v>1920</v>
      </c>
      <c r="AF521" s="293" t="s">
        <v>1031</v>
      </c>
      <c r="AG521" s="293">
        <v>4.2000000000000003E-2</v>
      </c>
      <c r="AH521" s="293">
        <v>20</v>
      </c>
      <c r="AI521" s="294">
        <v>80.64</v>
      </c>
      <c r="AJ521" s="294">
        <v>80.64</v>
      </c>
      <c r="AK521" s="294">
        <v>0</v>
      </c>
      <c r="AL521" s="292">
        <v>38400</v>
      </c>
      <c r="AM521" s="292">
        <v>0</v>
      </c>
      <c r="AN521" s="68" t="s">
        <v>2180</v>
      </c>
      <c r="AO521" s="68" t="str">
        <f>日報入力!B521</f>
        <v>竹中</v>
      </c>
      <c r="AP521" s="68" t="str">
        <f>IF(日報入力!AQ521,日報入力!BA521,"")</f>
        <v/>
      </c>
      <c r="AQ521" s="68" t="str">
        <f>IF(日報入力!AR521,日報入力!BB521,"")</f>
        <v/>
      </c>
      <c r="AR521" s="68" t="str">
        <f>IF(日報入力!AS521,"N勤","")</f>
        <v>N勤</v>
      </c>
      <c r="AS521" s="295">
        <f t="shared" si="41"/>
        <v>0</v>
      </c>
      <c r="AT521" s="439">
        <f>日報入力!AY521</f>
        <v>100</v>
      </c>
      <c r="AU521" s="518">
        <f>IF(日報入力!G521,G521*60/E521,"")</f>
        <v>107.5</v>
      </c>
      <c r="AV521" s="528" t="str">
        <f>IF(日報入力!AT521,日報入力!AT521,"")</f>
        <v/>
      </c>
      <c r="AW521" s="529" t="str">
        <f>IF(日報入力!AT521,AE521/日報入力!AT521,"")</f>
        <v/>
      </c>
      <c r="AX521" s="530">
        <f>IF(1&lt;日報集計!AT521,AT521/(((F521-I521-J521-N521-O521)*60)/(E521)),"")</f>
        <v>0.90909090909090906</v>
      </c>
      <c r="AY521" s="664">
        <f>IF(日報入力!H521,AT521/(((F521-J521)*60)/E521),"")</f>
        <v>0.86021505376344087</v>
      </c>
      <c r="AZ521" s="664">
        <f>IF(日報入力!I521,AT521/((G521*60)/E521),"")</f>
        <v>0.93023255813953487</v>
      </c>
      <c r="BA521" s="296">
        <f>IF(日報入力!G521,G521/F521,"")</f>
        <v>0.92473118279569888</v>
      </c>
      <c r="BB521" s="386">
        <f t="shared" si="42"/>
        <v>4954.8387096774195</v>
      </c>
      <c r="BC521" s="386">
        <f t="shared" si="43"/>
        <v>9909.677419354839</v>
      </c>
      <c r="BD521" s="80">
        <f>日報入力!AU521</f>
        <v>0</v>
      </c>
      <c r="BE521" s="534" t="str">
        <f>IF(日報入力!AV521,日報入力!AV521,"")</f>
        <v/>
      </c>
      <c r="BF521" s="534" t="str">
        <f>IF(日報入力!AW521,日報入力!AW521,"")</f>
        <v/>
      </c>
      <c r="BG521" s="398">
        <f>IF(日報入力!G521,日報入力!K521*日報入力!D521*日報入力!BC521,"")</f>
        <v>0</v>
      </c>
    </row>
    <row r="522" spans="1:59" ht="20.25" hidden="1" customHeight="1" x14ac:dyDescent="0.15">
      <c r="A522" s="302">
        <v>44455</v>
      </c>
      <c r="B522" s="291">
        <v>35</v>
      </c>
      <c r="C522" s="291">
        <v>3</v>
      </c>
      <c r="D522" s="291">
        <v>3049</v>
      </c>
      <c r="E522" s="291">
        <v>190</v>
      </c>
      <c r="F522" s="291">
        <v>225</v>
      </c>
      <c r="G522" s="291">
        <v>205</v>
      </c>
      <c r="H522" s="291">
        <v>78.75</v>
      </c>
      <c r="I522" s="291">
        <v>10</v>
      </c>
      <c r="J522" s="291"/>
      <c r="K522" s="291"/>
      <c r="L522" s="291"/>
      <c r="M522" s="291"/>
      <c r="N522" s="291"/>
      <c r="O522" s="291">
        <v>10</v>
      </c>
      <c r="P522" s="291"/>
      <c r="Q522" s="291"/>
      <c r="R522" s="291"/>
      <c r="S522" s="291"/>
      <c r="T522" s="291"/>
      <c r="U522" s="291"/>
      <c r="V522" s="378">
        <v>0</v>
      </c>
      <c r="W522" s="291"/>
      <c r="X522" s="291"/>
      <c r="Y522" s="291"/>
      <c r="Z522" s="291"/>
      <c r="AA522" s="291"/>
      <c r="AB522" s="291"/>
      <c r="AC522" s="291"/>
      <c r="AD522" s="291"/>
      <c r="AE522" s="292">
        <v>380</v>
      </c>
      <c r="AF522" s="293" t="s">
        <v>134</v>
      </c>
      <c r="AG522" s="293">
        <v>2.6</v>
      </c>
      <c r="AH522" s="293">
        <v>126.19999999999999</v>
      </c>
      <c r="AI522" s="294">
        <v>988</v>
      </c>
      <c r="AJ522" s="294">
        <v>988</v>
      </c>
      <c r="AK522" s="294">
        <v>0</v>
      </c>
      <c r="AL522" s="292">
        <v>47955.999999999993</v>
      </c>
      <c r="AM522" s="292">
        <v>0</v>
      </c>
      <c r="AN522" s="68" t="s">
        <v>2181</v>
      </c>
      <c r="AO522" s="68" t="str">
        <f>日報入力!B522</f>
        <v>長島</v>
      </c>
      <c r="AP522" s="68" t="str">
        <f>IF(日報入力!AQ522,日報入力!BA522,"")</f>
        <v/>
      </c>
      <c r="AQ522" s="68" t="str">
        <f>IF(日報入力!AR522,日報入力!BB522,"")</f>
        <v/>
      </c>
      <c r="AR522" s="68" t="str">
        <f>IF(日報入力!AS522,"N勤","")</f>
        <v/>
      </c>
      <c r="AS522" s="295">
        <f t="shared" si="41"/>
        <v>0</v>
      </c>
      <c r="AT522" s="439">
        <f>日報入力!AY522</f>
        <v>100</v>
      </c>
      <c r="AU522" s="518">
        <f>IF(日報入力!G522,G522*60/E522,"")</f>
        <v>64.736842105263165</v>
      </c>
      <c r="AV522" s="528" t="str">
        <f>IF(日報入力!AT522,日報入力!AT522,"")</f>
        <v/>
      </c>
      <c r="AW522" s="529" t="str">
        <f>IF(日報入力!AT522,AE522/日報入力!AT522,"")</f>
        <v/>
      </c>
      <c r="AX522" s="530">
        <f>IF(1&lt;日報集計!AT522,AT522/(((F522-I522-J522-N522-O522)*60)/(E522)),"")</f>
        <v>1.5447154471544713</v>
      </c>
      <c r="AY522" s="664">
        <f>IF(日報入力!H522,AT522/(((F522-J522)*60)/E522),"")</f>
        <v>1.4074074074074074</v>
      </c>
      <c r="AZ522" s="664">
        <f>IF(日報入力!I522,AT522/((G522*60)/E522),"")</f>
        <v>1.5447154471544713</v>
      </c>
      <c r="BA522" s="296">
        <f>IF(日報入力!G522,G522/F522,"")</f>
        <v>0.91111111111111109</v>
      </c>
      <c r="BB522" s="386">
        <f t="shared" si="42"/>
        <v>12788.266666666665</v>
      </c>
      <c r="BC522" s="386">
        <f t="shared" si="43"/>
        <v>36537.904761904756</v>
      </c>
      <c r="BD522" s="80">
        <f>日報入力!AU522</f>
        <v>0</v>
      </c>
      <c r="BE522" s="534" t="str">
        <f>IF(日報入力!AV522,日報入力!AV522,"")</f>
        <v/>
      </c>
      <c r="BF522" s="534" t="str">
        <f>IF(日報入力!AW522,日報入力!AW522,"")</f>
        <v/>
      </c>
      <c r="BG522" s="398">
        <f>IF(日報入力!G522,日報入力!K522*日報入力!D522*日報入力!BC522,"")</f>
        <v>15.200000000000001</v>
      </c>
    </row>
    <row r="523" spans="1:59" ht="20.25" hidden="1" customHeight="1" x14ac:dyDescent="0.15">
      <c r="A523" s="302">
        <v>44455</v>
      </c>
      <c r="B523" s="291">
        <v>34</v>
      </c>
      <c r="C523" s="291">
        <v>3</v>
      </c>
      <c r="D523" s="291">
        <v>3041</v>
      </c>
      <c r="E523" s="291">
        <v>145</v>
      </c>
      <c r="F523" s="291">
        <v>225</v>
      </c>
      <c r="G523" s="291">
        <v>205</v>
      </c>
      <c r="H523" s="291">
        <v>78.75</v>
      </c>
      <c r="I523" s="291">
        <v>10</v>
      </c>
      <c r="J523" s="291"/>
      <c r="K523" s="291"/>
      <c r="L523" s="291"/>
      <c r="M523" s="291"/>
      <c r="N523" s="291"/>
      <c r="O523" s="291">
        <v>10</v>
      </c>
      <c r="P523" s="291"/>
      <c r="Q523" s="291"/>
      <c r="R523" s="291"/>
      <c r="S523" s="291"/>
      <c r="T523" s="291"/>
      <c r="U523" s="291"/>
      <c r="V523" s="378">
        <v>1</v>
      </c>
      <c r="W523" s="291"/>
      <c r="X523" s="291"/>
      <c r="Y523" s="291"/>
      <c r="Z523" s="291"/>
      <c r="AA523" s="291"/>
      <c r="AB523" s="291">
        <v>1</v>
      </c>
      <c r="AC523" s="291"/>
      <c r="AD523" s="291"/>
      <c r="AE523" s="292">
        <v>144</v>
      </c>
      <c r="AF523" s="293" t="s">
        <v>134</v>
      </c>
      <c r="AG523" s="293">
        <v>1.9</v>
      </c>
      <c r="AH523" s="293">
        <v>123.19999999999999</v>
      </c>
      <c r="AI523" s="294">
        <v>275.5</v>
      </c>
      <c r="AJ523" s="294">
        <v>273.59999999999997</v>
      </c>
      <c r="AK523" s="294">
        <v>1.9000000000000341</v>
      </c>
      <c r="AL523" s="292">
        <v>17740.8</v>
      </c>
      <c r="AM523" s="292">
        <v>123.19999999999999</v>
      </c>
      <c r="AN523" s="68" t="s">
        <v>2182</v>
      </c>
      <c r="AO523" s="68" t="str">
        <f>日報入力!B523</f>
        <v>長島</v>
      </c>
      <c r="AP523" s="68" t="str">
        <f>IF(日報入力!AQ523,日報入力!BA523,"")</f>
        <v/>
      </c>
      <c r="AQ523" s="68" t="str">
        <f>IF(日報入力!AR523,日報入力!BB523,"")</f>
        <v/>
      </c>
      <c r="AR523" s="68" t="str">
        <f>IF(日報入力!AS523,"N勤","")</f>
        <v/>
      </c>
      <c r="AS523" s="295">
        <f t="shared" si="41"/>
        <v>6.8965517241379309E-3</v>
      </c>
      <c r="AT523" s="439">
        <f>日報入力!AY523</f>
        <v>100</v>
      </c>
      <c r="AU523" s="518">
        <f>IF(日報入力!G523,G523*60/E523,"")</f>
        <v>84.827586206896555</v>
      </c>
      <c r="AV523" s="528" t="str">
        <f>IF(日報入力!AT523,日報入力!AT523,"")</f>
        <v/>
      </c>
      <c r="AW523" s="529" t="str">
        <f>IF(日報入力!AT523,AE523/日報入力!AT523,"")</f>
        <v/>
      </c>
      <c r="AX523" s="530">
        <f>IF(1&lt;日報集計!AT523,AT523/(((F523-I523-J523-N523-O523)*60)/(E523)),"")</f>
        <v>1.178861788617886</v>
      </c>
      <c r="AY523" s="664">
        <f>IF(日報入力!H523,AT523/(((F523-J523)*60)/E523),"")</f>
        <v>1.0740740740740742</v>
      </c>
      <c r="AZ523" s="664">
        <f>IF(日報入力!I523,AT523/((G523*60)/E523),"")</f>
        <v>1.178861788617886</v>
      </c>
      <c r="BA523" s="296">
        <f>IF(日報入力!G523,G523/F523,"")</f>
        <v>0.91111111111111109</v>
      </c>
      <c r="BB523" s="386">
        <f t="shared" si="42"/>
        <v>4730.88</v>
      </c>
      <c r="BC523" s="386">
        <f t="shared" si="43"/>
        <v>13516.8</v>
      </c>
      <c r="BD523" s="80">
        <f>日報入力!AU523</f>
        <v>0</v>
      </c>
      <c r="BE523" s="534" t="str">
        <f>IF(日報入力!AV523,日報入力!AV523,"")</f>
        <v/>
      </c>
      <c r="BF523" s="534" t="str">
        <f>IF(日報入力!AW523,日報入力!AW523,"")</f>
        <v/>
      </c>
      <c r="BG523" s="398">
        <f>IF(日報入力!G523,日報入力!K523*日報入力!D523*日報入力!BC523,"")</f>
        <v>7.25</v>
      </c>
    </row>
    <row r="524" spans="1:59" ht="20.25" hidden="1" customHeight="1" x14ac:dyDescent="0.15">
      <c r="A524" s="302">
        <v>44455</v>
      </c>
      <c r="B524" s="291">
        <v>33</v>
      </c>
      <c r="C524" s="291">
        <v>3</v>
      </c>
      <c r="D524" s="291">
        <v>3026</v>
      </c>
      <c r="E524" s="291">
        <v>113</v>
      </c>
      <c r="F524" s="291">
        <v>225</v>
      </c>
      <c r="G524" s="291">
        <v>205</v>
      </c>
      <c r="H524" s="291">
        <v>78.75</v>
      </c>
      <c r="I524" s="291">
        <v>10</v>
      </c>
      <c r="J524" s="291"/>
      <c r="K524" s="291"/>
      <c r="L524" s="291"/>
      <c r="M524" s="291"/>
      <c r="N524" s="291"/>
      <c r="O524" s="291">
        <v>10</v>
      </c>
      <c r="P524" s="291"/>
      <c r="Q524" s="291"/>
      <c r="R524" s="291"/>
      <c r="S524" s="291"/>
      <c r="T524" s="291"/>
      <c r="U524" s="291"/>
      <c r="V524" s="378">
        <v>3</v>
      </c>
      <c r="W524" s="291"/>
      <c r="X524" s="291"/>
      <c r="Y524" s="291"/>
      <c r="Z524" s="291"/>
      <c r="AA524" s="291"/>
      <c r="AB524" s="291"/>
      <c r="AC524" s="291"/>
      <c r="AD524" s="291">
        <v>3</v>
      </c>
      <c r="AE524" s="292">
        <v>110</v>
      </c>
      <c r="AF524" s="293" t="s">
        <v>134</v>
      </c>
      <c r="AG524" s="293">
        <v>2.9</v>
      </c>
      <c r="AH524" s="293">
        <v>181</v>
      </c>
      <c r="AI524" s="294">
        <v>327.7</v>
      </c>
      <c r="AJ524" s="294">
        <v>319</v>
      </c>
      <c r="AK524" s="294">
        <v>8.6999999999999886</v>
      </c>
      <c r="AL524" s="292">
        <v>19910</v>
      </c>
      <c r="AM524" s="292">
        <v>543</v>
      </c>
      <c r="AN524" s="68" t="s">
        <v>2183</v>
      </c>
      <c r="AO524" s="68" t="str">
        <f>日報入力!B524</f>
        <v>長島</v>
      </c>
      <c r="AP524" s="68" t="str">
        <f>IF(日報入力!AQ524,日報入力!BA524,"")</f>
        <v/>
      </c>
      <c r="AQ524" s="68" t="str">
        <f>IF(日報入力!AR524,日報入力!BB524,"")</f>
        <v/>
      </c>
      <c r="AR524" s="68" t="str">
        <f>IF(日報入力!AS524,"N勤","")</f>
        <v/>
      </c>
      <c r="AS524" s="295">
        <f t="shared" si="41"/>
        <v>2.6548672566371681E-2</v>
      </c>
      <c r="AT524" s="439">
        <f>日報入力!AY524</f>
        <v>100</v>
      </c>
      <c r="AU524" s="518">
        <f>IF(日報入力!G524,G524*60/E524,"")</f>
        <v>108.84955752212389</v>
      </c>
      <c r="AV524" s="528" t="str">
        <f>IF(日報入力!AT524,日報入力!AT524,"")</f>
        <v/>
      </c>
      <c r="AW524" s="529" t="str">
        <f>IF(日報入力!AT524,AE524/日報入力!AT524,"")</f>
        <v/>
      </c>
      <c r="AX524" s="530">
        <f>IF(1&lt;日報集計!AT524,AT524/(((F524-I524-J524-N524-O524)*60)/(E524)),"")</f>
        <v>0.91869918699186992</v>
      </c>
      <c r="AY524" s="664">
        <f>IF(日報入力!H524,AT524/(((F524-J524)*60)/E524),"")</f>
        <v>0.83703703703703713</v>
      </c>
      <c r="AZ524" s="664">
        <f>IF(日報入力!I524,AT524/((G524*60)/E524),"")</f>
        <v>0.91869918699186992</v>
      </c>
      <c r="BA524" s="296">
        <f>IF(日報入力!G524,G524/F524,"")</f>
        <v>0.91111111111111109</v>
      </c>
      <c r="BB524" s="386">
        <f t="shared" si="42"/>
        <v>5309.3333333333339</v>
      </c>
      <c r="BC524" s="386">
        <f t="shared" si="43"/>
        <v>15169.523809523811</v>
      </c>
      <c r="BD524" s="80" t="str">
        <f>日報入力!AU524</f>
        <v>砂切れ</v>
      </c>
      <c r="BE524" s="534" t="str">
        <f>IF(日報入力!AV524,日報入力!AV524,"")</f>
        <v/>
      </c>
      <c r="BF524" s="534" t="str">
        <f>IF(日報入力!AW524,日報入力!AW524,"")</f>
        <v/>
      </c>
      <c r="BG524" s="398">
        <f>IF(日報入力!G524,日報入力!K524*日報入力!D524*日報入力!BC524,"")</f>
        <v>4.5200000000000005</v>
      </c>
    </row>
    <row r="525" spans="1:59" ht="20.25" hidden="1" customHeight="1" x14ac:dyDescent="0.15">
      <c r="A525" s="302">
        <v>44455</v>
      </c>
      <c r="B525" s="291">
        <v>997</v>
      </c>
      <c r="C525" s="291">
        <v>33</v>
      </c>
      <c r="D525" s="291">
        <v>928</v>
      </c>
      <c r="E525" s="291">
        <v>252</v>
      </c>
      <c r="F525" s="291">
        <v>90</v>
      </c>
      <c r="G525" s="291">
        <v>90</v>
      </c>
      <c r="H525" s="291">
        <v>180</v>
      </c>
      <c r="I525" s="291"/>
      <c r="J525" s="291"/>
      <c r="K525" s="291"/>
      <c r="L525" s="291"/>
      <c r="M525" s="291"/>
      <c r="N525" s="291"/>
      <c r="O525" s="291"/>
      <c r="P525" s="291"/>
      <c r="Q525" s="291"/>
      <c r="R525" s="291"/>
      <c r="S525" s="291"/>
      <c r="T525" s="291"/>
      <c r="U525" s="291"/>
      <c r="V525" s="378">
        <v>0</v>
      </c>
      <c r="W525" s="291"/>
      <c r="X525" s="291"/>
      <c r="Y525" s="291"/>
      <c r="Z525" s="291"/>
      <c r="AA525" s="291"/>
      <c r="AB525" s="291"/>
      <c r="AC525" s="291"/>
      <c r="AD525" s="291"/>
      <c r="AE525" s="292">
        <v>252</v>
      </c>
      <c r="AF525" s="293">
        <v>0</v>
      </c>
      <c r="AG525" s="293">
        <v>0</v>
      </c>
      <c r="AH525" s="293">
        <v>30</v>
      </c>
      <c r="AI525" s="294">
        <v>0</v>
      </c>
      <c r="AJ525" s="294">
        <v>0</v>
      </c>
      <c r="AK525" s="294">
        <v>0</v>
      </c>
      <c r="AL525" s="292">
        <v>7560</v>
      </c>
      <c r="AM525" s="292">
        <v>0</v>
      </c>
      <c r="AN525" s="68" t="s">
        <v>2184</v>
      </c>
      <c r="AO525" s="68" t="str">
        <f>日報入力!B525</f>
        <v>森山</v>
      </c>
      <c r="AP525" s="68" t="str">
        <f>IF(日報入力!AQ525,日報入力!BA525,"")</f>
        <v>ハンダ</v>
      </c>
      <c r="AQ525" s="68" t="str">
        <f>IF(日報入力!AR525,日報入力!BB525,"")</f>
        <v/>
      </c>
      <c r="AR525" s="68" t="str">
        <f>IF(日報入力!AS525,"N勤","")</f>
        <v/>
      </c>
      <c r="AS525" s="295">
        <f t="shared" si="41"/>
        <v>0</v>
      </c>
      <c r="AT525" s="439">
        <f>日報入力!AY525</f>
        <v>22</v>
      </c>
      <c r="AU525" s="518">
        <f>IF(日報入力!G525,G525*60/E525,"")</f>
        <v>21.428571428571427</v>
      </c>
      <c r="AV525" s="528" t="str">
        <f>IF(日報入力!AT525,日報入力!AT525,"")</f>
        <v/>
      </c>
      <c r="AW525" s="529" t="str">
        <f>IF(日報入力!AT525,AE525/日報入力!AT525,"")</f>
        <v/>
      </c>
      <c r="AX525" s="530">
        <f>IF(1&lt;日報集計!AT525,AT525/(((F525-I525-J525-N525-O525)*60)/(E525)),"")</f>
        <v>1.0266666666666668</v>
      </c>
      <c r="AY525" s="664">
        <f>IF(日報入力!H525,AT525/(((F525-J525)*60)/E525),"")</f>
        <v>1.0266666666666668</v>
      </c>
      <c r="AZ525" s="664">
        <f>IF(日報入力!I525,AT525/((G525*60)/E525),"")</f>
        <v>1.0266666666666668</v>
      </c>
      <c r="BA525" s="296">
        <f>IF(日報入力!G525,G525/F525,"")</f>
        <v>1</v>
      </c>
      <c r="BB525" s="386">
        <f t="shared" si="42"/>
        <v>5040</v>
      </c>
      <c r="BC525" s="386">
        <f t="shared" si="43"/>
        <v>2520</v>
      </c>
      <c r="BD525" s="80">
        <f>日報入力!AU525</f>
        <v>0</v>
      </c>
      <c r="BE525" s="534" t="str">
        <f>IF(日報入力!AV525,日報入力!AV525,"")</f>
        <v/>
      </c>
      <c r="BF525" s="534" t="str">
        <f>IF(日報入力!AW525,日報入力!AW525,"")</f>
        <v/>
      </c>
      <c r="BG525" s="398">
        <f>IF(日報入力!G525,日報入力!K525*日報入力!D525*日報入力!BC525,"")</f>
        <v>0</v>
      </c>
    </row>
    <row r="526" spans="1:59" ht="20.25" hidden="1" customHeight="1" x14ac:dyDescent="0.15">
      <c r="A526" s="302">
        <v>44455</v>
      </c>
      <c r="B526" s="291">
        <v>997</v>
      </c>
      <c r="C526" s="291">
        <v>33</v>
      </c>
      <c r="D526" s="291">
        <v>933</v>
      </c>
      <c r="E526" s="291">
        <v>312</v>
      </c>
      <c r="F526" s="291">
        <v>200</v>
      </c>
      <c r="G526" s="291">
        <v>200</v>
      </c>
      <c r="H526" s="291">
        <v>400</v>
      </c>
      <c r="I526" s="291"/>
      <c r="J526" s="291"/>
      <c r="K526" s="291"/>
      <c r="L526" s="291"/>
      <c r="M526" s="291"/>
      <c r="N526" s="291"/>
      <c r="O526" s="291"/>
      <c r="P526" s="291"/>
      <c r="Q526" s="291"/>
      <c r="R526" s="291"/>
      <c r="S526" s="291"/>
      <c r="T526" s="291"/>
      <c r="U526" s="291"/>
      <c r="V526" s="378">
        <v>0</v>
      </c>
      <c r="W526" s="291"/>
      <c r="X526" s="291"/>
      <c r="Y526" s="291"/>
      <c r="Z526" s="291"/>
      <c r="AA526" s="291"/>
      <c r="AB526" s="291"/>
      <c r="AC526" s="291"/>
      <c r="AD526" s="291"/>
      <c r="AE526" s="292">
        <v>312</v>
      </c>
      <c r="AF526" s="293">
        <v>0</v>
      </c>
      <c r="AG526" s="293">
        <v>0</v>
      </c>
      <c r="AH526" s="293">
        <v>71</v>
      </c>
      <c r="AI526" s="294">
        <v>0</v>
      </c>
      <c r="AJ526" s="294">
        <v>0</v>
      </c>
      <c r="AK526" s="294">
        <v>0</v>
      </c>
      <c r="AL526" s="292">
        <v>22152</v>
      </c>
      <c r="AM526" s="292">
        <v>0</v>
      </c>
      <c r="AN526" s="68" t="s">
        <v>2185</v>
      </c>
      <c r="AO526" s="68" t="str">
        <f>日報入力!B526</f>
        <v>森山</v>
      </c>
      <c r="AP526" s="68" t="str">
        <f>IF(日報入力!AQ526,日報入力!BA526,"")</f>
        <v>ハンダ</v>
      </c>
      <c r="AQ526" s="68" t="str">
        <f>IF(日報入力!AR526,日報入力!BB526,"")</f>
        <v/>
      </c>
      <c r="AR526" s="68" t="str">
        <f>IF(日報入力!AS526,"N勤","")</f>
        <v/>
      </c>
      <c r="AS526" s="295">
        <f t="shared" si="41"/>
        <v>0</v>
      </c>
      <c r="AT526" s="439">
        <f>日報入力!AY526</f>
        <v>53</v>
      </c>
      <c r="AU526" s="518">
        <f>IF(日報入力!G526,G526*60/E526,"")</f>
        <v>38.46153846153846</v>
      </c>
      <c r="AV526" s="528" t="str">
        <f>IF(日報入力!AT526,日報入力!AT526,"")</f>
        <v/>
      </c>
      <c r="AW526" s="529" t="str">
        <f>IF(日報入力!AT526,AE526/日報入力!AT526,"")</f>
        <v/>
      </c>
      <c r="AX526" s="530">
        <f>IF(1&lt;日報集計!AT526,AT526/(((F526-I526-J526-N526-O526)*60)/(E526)),"")</f>
        <v>1.3780000000000001</v>
      </c>
      <c r="AY526" s="664">
        <f>IF(日報入力!H526,AT526/(((F526-J526)*60)/E526),"")</f>
        <v>1.3780000000000001</v>
      </c>
      <c r="AZ526" s="664">
        <f>IF(日報入力!I526,AT526/((G526*60)/E526),"")</f>
        <v>1.3780000000000001</v>
      </c>
      <c r="BA526" s="296">
        <f>IF(日報入力!G526,G526/F526,"")</f>
        <v>1</v>
      </c>
      <c r="BB526" s="386">
        <f t="shared" si="42"/>
        <v>6645.6</v>
      </c>
      <c r="BC526" s="386">
        <f t="shared" si="43"/>
        <v>3322.8</v>
      </c>
      <c r="BD526" s="80">
        <f>日報入力!AU526</f>
        <v>0</v>
      </c>
      <c r="BE526" s="534" t="str">
        <f>IF(日報入力!AV526,日報入力!AV526,"")</f>
        <v/>
      </c>
      <c r="BF526" s="534" t="str">
        <f>IF(日報入力!AW526,日報入力!AW526,"")</f>
        <v/>
      </c>
      <c r="BG526" s="398">
        <f>IF(日報入力!G526,日報入力!K526*日報入力!D526*日報入力!BC526,"")</f>
        <v>0</v>
      </c>
    </row>
    <row r="527" spans="1:59" ht="20.25" hidden="1" customHeight="1" x14ac:dyDescent="0.15">
      <c r="A527" s="302">
        <v>44455</v>
      </c>
      <c r="B527" s="291">
        <v>997</v>
      </c>
      <c r="C527" s="291">
        <v>33</v>
      </c>
      <c r="D527" s="291">
        <v>925</v>
      </c>
      <c r="E527" s="291">
        <v>108</v>
      </c>
      <c r="F527" s="291">
        <v>190</v>
      </c>
      <c r="G527" s="291">
        <v>190</v>
      </c>
      <c r="H527" s="291">
        <v>380</v>
      </c>
      <c r="I527" s="291"/>
      <c r="J527" s="291"/>
      <c r="K527" s="291"/>
      <c r="L527" s="291"/>
      <c r="M527" s="291"/>
      <c r="N527" s="291"/>
      <c r="O527" s="291"/>
      <c r="P527" s="291"/>
      <c r="Q527" s="291"/>
      <c r="R527" s="291"/>
      <c r="S527" s="291"/>
      <c r="T527" s="291"/>
      <c r="U527" s="291"/>
      <c r="V527" s="378">
        <v>0</v>
      </c>
      <c r="W527" s="291"/>
      <c r="X527" s="291"/>
      <c r="Y527" s="291"/>
      <c r="Z527" s="291"/>
      <c r="AA527" s="291"/>
      <c r="AB527" s="291"/>
      <c r="AC527" s="291"/>
      <c r="AD527" s="291"/>
      <c r="AE527" s="292">
        <v>108</v>
      </c>
      <c r="AF527" s="293">
        <v>0</v>
      </c>
      <c r="AG527" s="293">
        <v>0</v>
      </c>
      <c r="AH527" s="293">
        <v>62</v>
      </c>
      <c r="AI527" s="294">
        <v>0</v>
      </c>
      <c r="AJ527" s="294">
        <v>0</v>
      </c>
      <c r="AK527" s="294">
        <v>0</v>
      </c>
      <c r="AL527" s="292">
        <v>6696</v>
      </c>
      <c r="AM527" s="292">
        <v>0</v>
      </c>
      <c r="AN527" s="68" t="s">
        <v>2186</v>
      </c>
      <c r="AO527" s="68" t="str">
        <f>日報入力!B527</f>
        <v>森山</v>
      </c>
      <c r="AP527" s="68" t="str">
        <f>IF(日報入力!AQ527,日報入力!BA527,"")</f>
        <v>ハンダ</v>
      </c>
      <c r="AQ527" s="68" t="str">
        <f>IF(日報入力!AR527,日報入力!BB527,"")</f>
        <v/>
      </c>
      <c r="AR527" s="68" t="str">
        <f>IF(日報入力!AS527,"N勤","")</f>
        <v/>
      </c>
      <c r="AS527" s="295">
        <f t="shared" si="41"/>
        <v>0</v>
      </c>
      <c r="AT527" s="439">
        <f>日報入力!AY527</f>
        <v>46</v>
      </c>
      <c r="AU527" s="518">
        <f>IF(日報入力!G527,G527*60/E527,"")</f>
        <v>105.55555555555556</v>
      </c>
      <c r="AV527" s="528" t="str">
        <f>IF(日報入力!AT527,日報入力!AT527,"")</f>
        <v/>
      </c>
      <c r="AW527" s="529" t="str">
        <f>IF(日報入力!AT527,AE527/日報入力!AT527,"")</f>
        <v/>
      </c>
      <c r="AX527" s="530">
        <f>IF(1&lt;日報集計!AT527,AT527/(((F527-I527-J527-N527-O527)*60)/(E527)),"")</f>
        <v>0.4357894736842105</v>
      </c>
      <c r="AY527" s="664">
        <f>IF(日報入力!H527,AT527/(((F527-J527)*60)/E527),"")</f>
        <v>0.4357894736842105</v>
      </c>
      <c r="AZ527" s="664">
        <f>IF(日報入力!I527,AT527/((G527*60)/E527),"")</f>
        <v>0.4357894736842105</v>
      </c>
      <c r="BA527" s="296">
        <f>IF(日報入力!G527,G527/F527,"")</f>
        <v>1</v>
      </c>
      <c r="BB527" s="386">
        <f t="shared" si="42"/>
        <v>2114.5263157894738</v>
      </c>
      <c r="BC527" s="386">
        <f t="shared" si="43"/>
        <v>1057.2631578947369</v>
      </c>
      <c r="BD527" s="80">
        <f>日報入力!AU527</f>
        <v>0</v>
      </c>
      <c r="BE527" s="534" t="str">
        <f>IF(日報入力!AV527,日報入力!AV527,"")</f>
        <v/>
      </c>
      <c r="BF527" s="534" t="str">
        <f>IF(日報入力!AW527,日報入力!AW527,"")</f>
        <v/>
      </c>
      <c r="BG527" s="398">
        <f>IF(日報入力!G527,日報入力!K527*日報入力!D527*日報入力!BC527,"")</f>
        <v>0</v>
      </c>
    </row>
    <row r="528" spans="1:59" ht="20.25" hidden="1" customHeight="1" x14ac:dyDescent="0.15">
      <c r="A528" s="302">
        <v>44455</v>
      </c>
      <c r="B528" s="291">
        <v>997</v>
      </c>
      <c r="C528" s="291">
        <v>1</v>
      </c>
      <c r="D528" s="291">
        <v>991</v>
      </c>
      <c r="E528" s="291">
        <v>0</v>
      </c>
      <c r="F528" s="291">
        <v>100</v>
      </c>
      <c r="G528" s="291">
        <v>60</v>
      </c>
      <c r="H528" s="291">
        <v>100</v>
      </c>
      <c r="I528" s="291"/>
      <c r="J528" s="291"/>
      <c r="K528" s="291"/>
      <c r="L528" s="291"/>
      <c r="M528" s="291"/>
      <c r="N528" s="291"/>
      <c r="O528" s="291"/>
      <c r="P528" s="291"/>
      <c r="Q528" s="291"/>
      <c r="R528" s="291"/>
      <c r="S528" s="291"/>
      <c r="T528" s="291">
        <v>40</v>
      </c>
      <c r="U528" s="291"/>
      <c r="V528" s="378">
        <v>0</v>
      </c>
      <c r="W528" s="291"/>
      <c r="X528" s="291"/>
      <c r="Y528" s="291"/>
      <c r="Z528" s="291"/>
      <c r="AA528" s="291"/>
      <c r="AB528" s="291"/>
      <c r="AC528" s="291"/>
      <c r="AD528" s="291"/>
      <c r="AE528" s="292">
        <v>0</v>
      </c>
      <c r="AF528" s="293">
        <v>0</v>
      </c>
      <c r="AG528" s="293">
        <v>0</v>
      </c>
      <c r="AH528" s="293">
        <v>0</v>
      </c>
      <c r="AI528" s="294">
        <v>0</v>
      </c>
      <c r="AJ528" s="294">
        <v>0</v>
      </c>
      <c r="AK528" s="294">
        <v>0</v>
      </c>
      <c r="AL528" s="292">
        <v>0</v>
      </c>
      <c r="AM528" s="292">
        <v>0</v>
      </c>
      <c r="AN528" s="68" t="s">
        <v>2187</v>
      </c>
      <c r="AO528" s="68" t="str">
        <f>日報入力!B528</f>
        <v>吉田</v>
      </c>
      <c r="AP528" s="68" t="str">
        <f>IF(日報入力!AQ528,日報入力!BA528,"")</f>
        <v/>
      </c>
      <c r="AQ528" s="68" t="str">
        <f>IF(日報入力!AR528,日報入力!BB528,"")</f>
        <v/>
      </c>
      <c r="AR528" s="68" t="str">
        <f>IF(日報入力!AS528,"N勤","")</f>
        <v/>
      </c>
      <c r="AS528" s="295" t="e">
        <f t="shared" si="41"/>
        <v>#DIV/0!</v>
      </c>
      <c r="AT528" s="439">
        <f>日報入力!AY528</f>
        <v>0</v>
      </c>
      <c r="AU528" s="518" t="e">
        <f>IF(日報入力!G528,G528*60/E528,"")</f>
        <v>#DIV/0!</v>
      </c>
      <c r="AV528" s="528" t="str">
        <f>IF(日報入力!AT528,日報入力!AT528,"")</f>
        <v/>
      </c>
      <c r="AW528" s="529" t="str">
        <f>IF(日報入力!AT528,AE528/日報入力!AT528,"")</f>
        <v/>
      </c>
      <c r="AX528" s="530" t="str">
        <f>IF(1&lt;日報集計!AT528,AT528/(((F528-I528-J528-N528-O528)*60)/(E528)),"")</f>
        <v/>
      </c>
      <c r="AY528" s="664" t="e">
        <f>IF(日報入力!H528,AT528/(((F528-J528)*60)/E528),"")</f>
        <v>#DIV/0!</v>
      </c>
      <c r="AZ528" s="664" t="e">
        <f>IF(日報入力!I528,AT528/((G528*60)/E528),"")</f>
        <v>#DIV/0!</v>
      </c>
      <c r="BA528" s="296">
        <f>IF(日報入力!G528,G528/F528,"")</f>
        <v>0.6</v>
      </c>
      <c r="BB528" s="386">
        <f t="shared" si="42"/>
        <v>0</v>
      </c>
      <c r="BC528" s="386">
        <f t="shared" si="43"/>
        <v>0</v>
      </c>
      <c r="BD528" s="80" t="str">
        <f>日報入力!AU528</f>
        <v>KHR721WJ</v>
      </c>
      <c r="BE528" s="534" t="str">
        <f>IF(日報入力!AV528,日報入力!AV528,"")</f>
        <v/>
      </c>
      <c r="BF528" s="534" t="str">
        <f>IF(日報入力!AW528,日報入力!AW528,"")</f>
        <v/>
      </c>
      <c r="BG528" s="398">
        <f>IF(日報入力!G528,日報入力!K528*日報入力!D528*日報入力!BC528,"")</f>
        <v>0</v>
      </c>
    </row>
    <row r="529" spans="1:59" ht="20.25" hidden="1" customHeight="1" x14ac:dyDescent="0.15">
      <c r="A529" s="302">
        <v>44455</v>
      </c>
      <c r="B529" s="291">
        <v>51</v>
      </c>
      <c r="C529" s="291">
        <v>2</v>
      </c>
      <c r="D529" s="291">
        <v>953</v>
      </c>
      <c r="E529" s="291">
        <v>0</v>
      </c>
      <c r="F529" s="291">
        <v>465</v>
      </c>
      <c r="G529" s="291">
        <v>465</v>
      </c>
      <c r="H529" s="291">
        <v>465</v>
      </c>
      <c r="I529" s="291"/>
      <c r="J529" s="291"/>
      <c r="K529" s="291"/>
      <c r="L529" s="291"/>
      <c r="M529" s="291"/>
      <c r="N529" s="291"/>
      <c r="O529" s="291"/>
      <c r="P529" s="291"/>
      <c r="Q529" s="291"/>
      <c r="R529" s="291"/>
      <c r="S529" s="291"/>
      <c r="T529" s="291"/>
      <c r="U529" s="291"/>
      <c r="V529" s="378">
        <v>0</v>
      </c>
      <c r="W529" s="291"/>
      <c r="X529" s="291"/>
      <c r="Y529" s="291"/>
      <c r="Z529" s="291"/>
      <c r="AA529" s="291"/>
      <c r="AB529" s="291"/>
      <c r="AC529" s="291"/>
      <c r="AD529" s="291"/>
      <c r="AE529" s="292">
        <v>0</v>
      </c>
      <c r="AF529" s="293">
        <v>0</v>
      </c>
      <c r="AG529" s="293">
        <v>0</v>
      </c>
      <c r="AH529" s="293">
        <v>0</v>
      </c>
      <c r="AI529" s="294">
        <v>0</v>
      </c>
      <c r="AJ529" s="294">
        <v>0</v>
      </c>
      <c r="AK529" s="294">
        <v>0</v>
      </c>
      <c r="AL529" s="292">
        <v>0</v>
      </c>
      <c r="AM529" s="292">
        <v>0</v>
      </c>
      <c r="AN529" s="68" t="s">
        <v>1472</v>
      </c>
      <c r="AO529" s="68" t="str">
        <f>日報入力!B529</f>
        <v>宮内</v>
      </c>
      <c r="AP529" s="68" t="str">
        <f>IF(日報入力!AQ529,日報入力!BA529,"")</f>
        <v/>
      </c>
      <c r="AQ529" s="68" t="str">
        <f>IF(日報入力!AR529,日報入力!BB529,"")</f>
        <v/>
      </c>
      <c r="AR529" s="68" t="str">
        <f>IF(日報入力!AS529,"N勤","")</f>
        <v/>
      </c>
      <c r="AS529" s="295" t="e">
        <f t="shared" si="41"/>
        <v>#DIV/0!</v>
      </c>
      <c r="AT529" s="439">
        <f>日報入力!AY529</f>
        <v>0</v>
      </c>
      <c r="AU529" s="518" t="e">
        <f>IF(日報入力!G529,G529*60/E529,"")</f>
        <v>#DIV/0!</v>
      </c>
      <c r="AV529" s="528" t="str">
        <f>IF(日報入力!AT529,日報入力!AT529,"")</f>
        <v/>
      </c>
      <c r="AW529" s="529" t="str">
        <f>IF(日報入力!AT529,AE529/日報入力!AT529,"")</f>
        <v/>
      </c>
      <c r="AX529" s="530" t="str">
        <f>IF(1&lt;日報集計!AT529,AT529/(((F529-I529-J529-N529-O529)*60)/(E529)),"")</f>
        <v/>
      </c>
      <c r="AY529" s="664" t="e">
        <f>IF(日報入力!H529,AT529/(((F529-J529)*60)/E529),"")</f>
        <v>#DIV/0!</v>
      </c>
      <c r="AZ529" s="664" t="e">
        <f>IF(日報入力!I529,AT529/((G529*60)/E529),"")</f>
        <v>#DIV/0!</v>
      </c>
      <c r="BA529" s="296">
        <f>IF(日報入力!G529,G529/F529,"")</f>
        <v>1</v>
      </c>
      <c r="BB529" s="386">
        <f t="shared" si="42"/>
        <v>0</v>
      </c>
      <c r="BC529" s="386">
        <f t="shared" si="43"/>
        <v>0</v>
      </c>
      <c r="BD529" s="80">
        <f>日報入力!AU529</f>
        <v>0</v>
      </c>
      <c r="BE529" s="534" t="str">
        <f>IF(日報入力!AV529,日報入力!AV529,"")</f>
        <v/>
      </c>
      <c r="BF529" s="534" t="str">
        <f>IF(日報入力!AW529,日報入力!AW529,"")</f>
        <v/>
      </c>
      <c r="BG529" s="398">
        <f>IF(日報入力!G529,日報入力!K529*日報入力!D529*日報入力!BC529,"")</f>
        <v>0</v>
      </c>
    </row>
    <row r="530" spans="1:59" ht="20.25" hidden="1" customHeight="1" x14ac:dyDescent="0.15">
      <c r="A530" s="302">
        <v>44455</v>
      </c>
      <c r="B530" s="291">
        <v>998</v>
      </c>
      <c r="C530" s="291">
        <v>26</v>
      </c>
      <c r="D530" s="291">
        <v>963</v>
      </c>
      <c r="E530" s="291">
        <v>0</v>
      </c>
      <c r="F530" s="291">
        <v>465</v>
      </c>
      <c r="G530" s="291">
        <v>465</v>
      </c>
      <c r="H530" s="291">
        <v>465</v>
      </c>
      <c r="I530" s="291"/>
      <c r="J530" s="291"/>
      <c r="K530" s="291"/>
      <c r="L530" s="291"/>
      <c r="M530" s="291"/>
      <c r="N530" s="291"/>
      <c r="O530" s="291"/>
      <c r="P530" s="291"/>
      <c r="Q530" s="291"/>
      <c r="R530" s="291"/>
      <c r="S530" s="291"/>
      <c r="T530" s="291"/>
      <c r="U530" s="291"/>
      <c r="V530" s="378">
        <v>0</v>
      </c>
      <c r="W530" s="291"/>
      <c r="X530" s="291"/>
      <c r="Y530" s="291"/>
      <c r="Z530" s="291"/>
      <c r="AA530" s="291"/>
      <c r="AB530" s="291"/>
      <c r="AC530" s="291"/>
      <c r="AD530" s="291"/>
      <c r="AE530" s="292">
        <v>0</v>
      </c>
      <c r="AF530" s="293">
        <v>0</v>
      </c>
      <c r="AG530" s="293">
        <v>0</v>
      </c>
      <c r="AH530" s="293">
        <v>0</v>
      </c>
      <c r="AI530" s="294">
        <v>0</v>
      </c>
      <c r="AJ530" s="294">
        <v>0</v>
      </c>
      <c r="AK530" s="294">
        <v>0</v>
      </c>
      <c r="AL530" s="292">
        <v>0</v>
      </c>
      <c r="AM530" s="292">
        <v>0</v>
      </c>
      <c r="AN530" s="68" t="s">
        <v>2162</v>
      </c>
      <c r="AO530" s="68" t="str">
        <f>日報入力!B530</f>
        <v>平</v>
      </c>
      <c r="AP530" s="68" t="str">
        <f>IF(日報入力!AQ530,日報入力!BA530,"")</f>
        <v/>
      </c>
      <c r="AQ530" s="68" t="str">
        <f>IF(日報入力!AR530,日報入力!BB530,"")</f>
        <v/>
      </c>
      <c r="AR530" s="68" t="str">
        <f>IF(日報入力!AS530,"N勤","")</f>
        <v/>
      </c>
      <c r="AS530" s="295" t="e">
        <f t="shared" si="41"/>
        <v>#DIV/0!</v>
      </c>
      <c r="AT530" s="439">
        <f>日報入力!AY530</f>
        <v>0</v>
      </c>
      <c r="AU530" s="518" t="e">
        <f>IF(日報入力!G530,G530*60/E530,"")</f>
        <v>#DIV/0!</v>
      </c>
      <c r="AV530" s="528" t="str">
        <f>IF(日報入力!AT530,日報入力!AT530,"")</f>
        <v/>
      </c>
      <c r="AW530" s="529" t="str">
        <f>IF(日報入力!AT530,AE530/日報入力!AT530,"")</f>
        <v/>
      </c>
      <c r="AX530" s="530" t="str">
        <f>IF(1&lt;日報集計!AT530,AT530/(((F530-I530-J530-N530-O530)*60)/(E530)),"")</f>
        <v/>
      </c>
      <c r="AY530" s="664" t="e">
        <f>IF(日報入力!H530,AT530/(((F530-J530)*60)/E530),"")</f>
        <v>#DIV/0!</v>
      </c>
      <c r="AZ530" s="664" t="e">
        <f>IF(日報入力!I530,AT530/((G530*60)/E530),"")</f>
        <v>#DIV/0!</v>
      </c>
      <c r="BA530" s="296">
        <f>IF(日報入力!G530,G530/F530,"")</f>
        <v>1</v>
      </c>
      <c r="BB530" s="386">
        <f t="shared" si="42"/>
        <v>0</v>
      </c>
      <c r="BC530" s="386">
        <f t="shared" si="43"/>
        <v>0</v>
      </c>
      <c r="BD530" s="80">
        <f>日報入力!AU530</f>
        <v>0</v>
      </c>
      <c r="BE530" s="534" t="str">
        <f>IF(日報入力!AV530,日報入力!AV530,"")</f>
        <v/>
      </c>
      <c r="BF530" s="534" t="str">
        <f>IF(日報入力!AW530,日報入力!AW530,"")</f>
        <v/>
      </c>
      <c r="BG530" s="398">
        <f>IF(日報入力!G530,日報入力!K530*日報入力!D530*日報入力!BC530,"")</f>
        <v>0</v>
      </c>
    </row>
    <row r="531" spans="1:59" ht="20.25" hidden="1" customHeight="1" x14ac:dyDescent="0.15">
      <c r="A531" s="302">
        <v>44455</v>
      </c>
      <c r="B531" s="291">
        <v>998</v>
      </c>
      <c r="C531" s="291">
        <v>63</v>
      </c>
      <c r="D531" s="291">
        <v>987</v>
      </c>
      <c r="E531" s="291">
        <v>0</v>
      </c>
      <c r="F531" s="291">
        <v>240</v>
      </c>
      <c r="G531" s="291">
        <v>240</v>
      </c>
      <c r="H531" s="291">
        <v>240</v>
      </c>
      <c r="I531" s="291"/>
      <c r="J531" s="291"/>
      <c r="K531" s="291"/>
      <c r="L531" s="291"/>
      <c r="M531" s="291"/>
      <c r="N531" s="291"/>
      <c r="O531" s="291"/>
      <c r="P531" s="291"/>
      <c r="Q531" s="291"/>
      <c r="R531" s="291"/>
      <c r="S531" s="291"/>
      <c r="T531" s="291"/>
      <c r="U531" s="291"/>
      <c r="V531" s="378">
        <v>0</v>
      </c>
      <c r="W531" s="291"/>
      <c r="X531" s="291"/>
      <c r="Y531" s="291"/>
      <c r="Z531" s="291"/>
      <c r="AA531" s="291"/>
      <c r="AB531" s="291"/>
      <c r="AC531" s="291"/>
      <c r="AD531" s="291"/>
      <c r="AE531" s="292">
        <v>0</v>
      </c>
      <c r="AF531" s="293">
        <v>0</v>
      </c>
      <c r="AG531" s="293">
        <v>0</v>
      </c>
      <c r="AH531" s="293">
        <v>0</v>
      </c>
      <c r="AI531" s="294">
        <v>0</v>
      </c>
      <c r="AJ531" s="294">
        <v>0</v>
      </c>
      <c r="AK531" s="294">
        <v>0</v>
      </c>
      <c r="AL531" s="292">
        <v>0</v>
      </c>
      <c r="AM531" s="292">
        <v>0</v>
      </c>
      <c r="AN531" s="68" t="s">
        <v>1488</v>
      </c>
      <c r="AO531" s="68" t="str">
        <f>日報入力!B531</f>
        <v>山藤</v>
      </c>
      <c r="AP531" s="68" t="str">
        <f>IF(日報入力!AQ531,日報入力!BA531,"")</f>
        <v/>
      </c>
      <c r="AQ531" s="68" t="str">
        <f>IF(日報入力!AR531,日報入力!BB531,"")</f>
        <v/>
      </c>
      <c r="AR531" s="68" t="str">
        <f>IF(日報入力!AS531,"N勤","")</f>
        <v/>
      </c>
      <c r="AS531" s="295" t="e">
        <f t="shared" si="41"/>
        <v>#DIV/0!</v>
      </c>
      <c r="AT531" s="439">
        <f>日報入力!AY531</f>
        <v>0</v>
      </c>
      <c r="AU531" s="518" t="e">
        <f>IF(日報入力!G531,G531*60/E531,"")</f>
        <v>#DIV/0!</v>
      </c>
      <c r="AV531" s="528" t="str">
        <f>IF(日報入力!AT531,日報入力!AT531,"")</f>
        <v/>
      </c>
      <c r="AW531" s="529" t="str">
        <f>IF(日報入力!AT531,AE531/日報入力!AT531,"")</f>
        <v/>
      </c>
      <c r="AX531" s="530" t="str">
        <f>IF(1&lt;日報集計!AT531,AT531/(((F531-I531-J531-N531-O531)*60)/(E531)),"")</f>
        <v/>
      </c>
      <c r="AY531" s="664" t="e">
        <f>IF(日報入力!H531,AT531/(((F531-J531)*60)/E531),"")</f>
        <v>#DIV/0!</v>
      </c>
      <c r="AZ531" s="664" t="e">
        <f>IF(日報入力!I531,AT531/((G531*60)/E531),"")</f>
        <v>#DIV/0!</v>
      </c>
      <c r="BA531" s="296">
        <f>IF(日報入力!G531,G531/F531,"")</f>
        <v>1</v>
      </c>
      <c r="BB531" s="386">
        <f t="shared" si="42"/>
        <v>0</v>
      </c>
      <c r="BC531" s="386">
        <f t="shared" si="43"/>
        <v>0</v>
      </c>
      <c r="BD531" s="80">
        <f>日報入力!AU531</f>
        <v>0</v>
      </c>
      <c r="BE531" s="534" t="str">
        <f>IF(日報入力!AV531,日報入力!AV531,"")</f>
        <v/>
      </c>
      <c r="BF531" s="534" t="str">
        <f>IF(日報入力!AW531,日報入力!AW531,"")</f>
        <v/>
      </c>
      <c r="BG531" s="398">
        <f>IF(日報入力!G531,日報入力!K531*日報入力!D531*日報入力!BC531,"")</f>
        <v>0</v>
      </c>
    </row>
    <row r="532" spans="1:59" ht="20.25" hidden="1" customHeight="1" x14ac:dyDescent="0.15">
      <c r="A532" s="302">
        <v>44456</v>
      </c>
      <c r="B532" s="291">
        <v>997</v>
      </c>
      <c r="C532" s="291">
        <v>33</v>
      </c>
      <c r="D532" s="291">
        <v>925</v>
      </c>
      <c r="E532" s="291">
        <v>162</v>
      </c>
      <c r="F532" s="291">
        <v>120</v>
      </c>
      <c r="G532" s="291">
        <v>120</v>
      </c>
      <c r="H532" s="291">
        <v>240</v>
      </c>
      <c r="I532" s="291"/>
      <c r="J532" s="291"/>
      <c r="K532" s="291"/>
      <c r="L532" s="291"/>
      <c r="M532" s="291"/>
      <c r="N532" s="291"/>
      <c r="O532" s="291"/>
      <c r="P532" s="291"/>
      <c r="Q532" s="291"/>
      <c r="R532" s="291"/>
      <c r="S532" s="291"/>
      <c r="T532" s="291"/>
      <c r="U532" s="291"/>
      <c r="V532" s="378">
        <v>0</v>
      </c>
      <c r="W532" s="291"/>
      <c r="X532" s="291"/>
      <c r="Y532" s="291"/>
      <c r="Z532" s="291"/>
      <c r="AA532" s="291"/>
      <c r="AB532" s="291"/>
      <c r="AC532" s="291"/>
      <c r="AD532" s="291"/>
      <c r="AE532" s="292">
        <v>162</v>
      </c>
      <c r="AF532" s="293">
        <v>0</v>
      </c>
      <c r="AG532" s="293">
        <v>0</v>
      </c>
      <c r="AH532" s="293">
        <v>62</v>
      </c>
      <c r="AI532" s="294">
        <v>0</v>
      </c>
      <c r="AJ532" s="294">
        <v>0</v>
      </c>
      <c r="AK532" s="294">
        <v>0</v>
      </c>
      <c r="AL532" s="292">
        <v>10044</v>
      </c>
      <c r="AM532" s="292">
        <v>0</v>
      </c>
      <c r="AN532" s="68" t="s">
        <v>1532</v>
      </c>
      <c r="AO532" s="68" t="str">
        <f>日報入力!B532</f>
        <v>森山</v>
      </c>
      <c r="AP532" s="68" t="str">
        <f>IF(日報入力!AQ532,日報入力!BA532,"")</f>
        <v/>
      </c>
      <c r="AQ532" s="68" t="str">
        <f>IF(日報入力!AR532,日報入力!BB532,"")</f>
        <v/>
      </c>
      <c r="AR532" s="68" t="str">
        <f>IF(日報入力!AS532,"N勤","")</f>
        <v/>
      </c>
      <c r="AS532" s="295">
        <f t="shared" si="41"/>
        <v>0</v>
      </c>
      <c r="AT532" s="439">
        <f>日報入力!AY532</f>
        <v>46</v>
      </c>
      <c r="AU532" s="518">
        <f>IF(日報入力!G532,G532*60/E532,"")</f>
        <v>44.444444444444443</v>
      </c>
      <c r="AV532" s="528" t="str">
        <f>IF(日報入力!AT532,日報入力!AT532,"")</f>
        <v/>
      </c>
      <c r="AW532" s="529" t="str">
        <f>IF(日報入力!AT532,AE532/日報入力!AT532,"")</f>
        <v/>
      </c>
      <c r="AX532" s="530">
        <f>IF(1&lt;日報集計!AT532,AT532/(((F532-I532-J532-N532-O532)*60)/(E532)),"")</f>
        <v>1.0350000000000001</v>
      </c>
      <c r="AY532" s="664">
        <f>IF(日報入力!H532,AT532/(((F532-J532)*60)/E532),"")</f>
        <v>1.0350000000000001</v>
      </c>
      <c r="AZ532" s="664">
        <f>IF(日報入力!I532,AT532/((G532*60)/E532),"")</f>
        <v>1.0350000000000001</v>
      </c>
      <c r="BA532" s="296">
        <f>IF(日報入力!G532,G532/F532,"")</f>
        <v>1</v>
      </c>
      <c r="BB532" s="386">
        <f t="shared" si="42"/>
        <v>5022</v>
      </c>
      <c r="BC532" s="386">
        <f t="shared" si="43"/>
        <v>2511</v>
      </c>
      <c r="BD532" s="80">
        <f>日報入力!AU532</f>
        <v>0</v>
      </c>
      <c r="BE532" s="534" t="str">
        <f>IF(日報入力!AV532,日報入力!AV532,"")</f>
        <v/>
      </c>
      <c r="BF532" s="534" t="str">
        <f>IF(日報入力!AW532,日報入力!AW532,"")</f>
        <v/>
      </c>
      <c r="BG532" s="398">
        <f>IF(日報入力!G532,日報入力!K532*日報入力!D532*日報入力!BC532,"")</f>
        <v>0</v>
      </c>
    </row>
    <row r="533" spans="1:59" ht="20.25" hidden="1" customHeight="1" x14ac:dyDescent="0.15">
      <c r="A533" s="302">
        <v>44456</v>
      </c>
      <c r="B533" s="291">
        <v>997</v>
      </c>
      <c r="C533" s="291">
        <v>33</v>
      </c>
      <c r="D533" s="291">
        <v>923</v>
      </c>
      <c r="E533" s="291">
        <v>330</v>
      </c>
      <c r="F533" s="291">
        <v>200</v>
      </c>
      <c r="G533" s="291">
        <v>200</v>
      </c>
      <c r="H533" s="291">
        <v>400</v>
      </c>
      <c r="I533" s="291"/>
      <c r="J533" s="291"/>
      <c r="K533" s="291"/>
      <c r="L533" s="291"/>
      <c r="M533" s="291"/>
      <c r="N533" s="291"/>
      <c r="O533" s="291"/>
      <c r="P533" s="291"/>
      <c r="Q533" s="291"/>
      <c r="R533" s="291"/>
      <c r="S533" s="291"/>
      <c r="T533" s="291"/>
      <c r="U533" s="291"/>
      <c r="V533" s="378">
        <v>0</v>
      </c>
      <c r="W533" s="291"/>
      <c r="X533" s="291"/>
      <c r="Y533" s="291"/>
      <c r="Z533" s="291"/>
      <c r="AA533" s="291"/>
      <c r="AB533" s="291"/>
      <c r="AC533" s="291"/>
      <c r="AD533" s="291"/>
      <c r="AE533" s="292">
        <v>330</v>
      </c>
      <c r="AF533" s="293">
        <v>0</v>
      </c>
      <c r="AG533" s="293">
        <v>0</v>
      </c>
      <c r="AH533" s="293">
        <v>46</v>
      </c>
      <c r="AI533" s="294">
        <v>0</v>
      </c>
      <c r="AJ533" s="294">
        <v>0</v>
      </c>
      <c r="AK533" s="294">
        <v>0</v>
      </c>
      <c r="AL533" s="292">
        <v>15180</v>
      </c>
      <c r="AM533" s="292">
        <v>0</v>
      </c>
      <c r="AN533" s="68" t="s">
        <v>1541</v>
      </c>
      <c r="AO533" s="68" t="str">
        <f>日報入力!B533</f>
        <v>森山</v>
      </c>
      <c r="AP533" s="68" t="str">
        <f>IF(日報入力!AQ533,日報入力!BA533,"")</f>
        <v/>
      </c>
      <c r="AQ533" s="68" t="str">
        <f>IF(日報入力!AR533,日報入力!BB533,"")</f>
        <v/>
      </c>
      <c r="AR533" s="68" t="str">
        <f>IF(日報入力!AS533,"N勤","")</f>
        <v/>
      </c>
      <c r="AS533" s="295">
        <f t="shared" si="41"/>
        <v>0</v>
      </c>
      <c r="AT533" s="439">
        <f>日報入力!AY533</f>
        <v>36</v>
      </c>
      <c r="AU533" s="518">
        <f>IF(日報入力!G533,G533*60/E533,"")</f>
        <v>36.363636363636367</v>
      </c>
      <c r="AV533" s="528" t="str">
        <f>IF(日報入力!AT533,日報入力!AT533,"")</f>
        <v/>
      </c>
      <c r="AW533" s="529" t="str">
        <f>IF(日報入力!AT533,AE533/日報入力!AT533,"")</f>
        <v/>
      </c>
      <c r="AX533" s="530">
        <f>IF(1&lt;日報集計!AT533,AT533/(((F533-I533-J533-N533-O533)*60)/(E533)),"")</f>
        <v>0.98999999999999988</v>
      </c>
      <c r="AY533" s="664">
        <f>IF(日報入力!H533,AT533/(((F533-J533)*60)/E533),"")</f>
        <v>0.98999999999999988</v>
      </c>
      <c r="AZ533" s="664">
        <f>IF(日報入力!I533,AT533/((G533*60)/E533),"")</f>
        <v>0.98999999999999988</v>
      </c>
      <c r="BA533" s="296">
        <f>IF(日報入力!G533,G533/F533,"")</f>
        <v>1</v>
      </c>
      <c r="BB533" s="386">
        <f t="shared" si="42"/>
        <v>4554</v>
      </c>
      <c r="BC533" s="386">
        <f t="shared" si="43"/>
        <v>2277</v>
      </c>
      <c r="BD533" s="80">
        <f>日報入力!AU533</f>
        <v>0</v>
      </c>
      <c r="BE533" s="534" t="str">
        <f>IF(日報入力!AV533,日報入力!AV533,"")</f>
        <v/>
      </c>
      <c r="BF533" s="534" t="str">
        <f>IF(日報入力!AW533,日報入力!AW533,"")</f>
        <v/>
      </c>
      <c r="BG533" s="398">
        <f>IF(日報入力!G533,日報入力!K533*日報入力!D533*日報入力!BC533,"")</f>
        <v>0</v>
      </c>
    </row>
    <row r="534" spans="1:59" ht="20.25" hidden="1" customHeight="1" x14ac:dyDescent="0.15">
      <c r="A534" s="302">
        <v>44456</v>
      </c>
      <c r="B534" s="291">
        <v>997</v>
      </c>
      <c r="C534" s="291">
        <v>33</v>
      </c>
      <c r="D534" s="291">
        <v>931</v>
      </c>
      <c r="E534" s="291">
        <v>60</v>
      </c>
      <c r="F534" s="291">
        <v>120</v>
      </c>
      <c r="G534" s="291">
        <v>120</v>
      </c>
      <c r="H534" s="291">
        <v>240</v>
      </c>
      <c r="I534" s="291"/>
      <c r="J534" s="291"/>
      <c r="K534" s="291"/>
      <c r="L534" s="291"/>
      <c r="M534" s="291"/>
      <c r="N534" s="291"/>
      <c r="O534" s="291"/>
      <c r="P534" s="291"/>
      <c r="Q534" s="291"/>
      <c r="R534" s="291"/>
      <c r="S534" s="291"/>
      <c r="T534" s="291"/>
      <c r="U534" s="291"/>
      <c r="V534" s="378">
        <v>0</v>
      </c>
      <c r="W534" s="291"/>
      <c r="X534" s="291"/>
      <c r="Y534" s="291"/>
      <c r="Z534" s="291"/>
      <c r="AA534" s="291"/>
      <c r="AB534" s="291"/>
      <c r="AC534" s="291"/>
      <c r="AD534" s="291"/>
      <c r="AE534" s="292">
        <v>60</v>
      </c>
      <c r="AF534" s="293">
        <v>0</v>
      </c>
      <c r="AG534" s="293">
        <v>0</v>
      </c>
      <c r="AH534" s="293">
        <v>150</v>
      </c>
      <c r="AI534" s="294">
        <v>0</v>
      </c>
      <c r="AJ534" s="294">
        <v>0</v>
      </c>
      <c r="AK534" s="294">
        <v>0</v>
      </c>
      <c r="AL534" s="292">
        <v>9000</v>
      </c>
      <c r="AM534" s="292">
        <v>0</v>
      </c>
      <c r="AN534" s="68" t="s">
        <v>1538</v>
      </c>
      <c r="AO534" s="68" t="str">
        <f>日報入力!B534</f>
        <v>森山</v>
      </c>
      <c r="AP534" s="68" t="str">
        <f>IF(日報入力!AQ534,日報入力!BA534,"")</f>
        <v/>
      </c>
      <c r="AQ534" s="68" t="str">
        <f>IF(日報入力!AR534,日報入力!BB534,"")</f>
        <v/>
      </c>
      <c r="AR534" s="68" t="str">
        <f>IF(日報入力!AS534,"N勤","")</f>
        <v/>
      </c>
      <c r="AS534" s="295">
        <f t="shared" si="41"/>
        <v>0</v>
      </c>
      <c r="AT534" s="439">
        <f>日報入力!AY534</f>
        <v>120</v>
      </c>
      <c r="AU534" s="518">
        <f>IF(日報入力!G534,G534*60/E534,"")</f>
        <v>120</v>
      </c>
      <c r="AV534" s="528" t="str">
        <f>IF(日報入力!AT534,日報入力!AT534,"")</f>
        <v/>
      </c>
      <c r="AW534" s="529" t="str">
        <f>IF(日報入力!AT534,AE534/日報入力!AT534,"")</f>
        <v/>
      </c>
      <c r="AX534" s="530">
        <f>IF(1&lt;日報集計!AT534,AT534/(((F534-I534-J534-N534-O534)*60)/(E534)),"")</f>
        <v>1</v>
      </c>
      <c r="AY534" s="664">
        <f>IF(日報入力!H534,AT534/(((F534-J534)*60)/E534),"")</f>
        <v>1</v>
      </c>
      <c r="AZ534" s="664">
        <f>IF(日報入力!I534,AT534/((G534*60)/E534),"")</f>
        <v>1</v>
      </c>
      <c r="BA534" s="296">
        <f>IF(日報入力!G534,G534/F534,"")</f>
        <v>1</v>
      </c>
      <c r="BB534" s="386">
        <f t="shared" si="42"/>
        <v>4500</v>
      </c>
      <c r="BC534" s="386">
        <f t="shared" si="43"/>
        <v>2250</v>
      </c>
      <c r="BD534" s="80">
        <f>日報入力!AU534</f>
        <v>0</v>
      </c>
      <c r="BE534" s="534" t="str">
        <f>IF(日報入力!AV534,日報入力!AV534,"")</f>
        <v/>
      </c>
      <c r="BF534" s="534" t="str">
        <f>IF(日報入力!AW534,日報入力!AW534,"")</f>
        <v/>
      </c>
      <c r="BG534" s="398">
        <f>IF(日報入力!G534,日報入力!K534*日報入力!D534*日報入力!BC534,"")</f>
        <v>0</v>
      </c>
    </row>
    <row r="535" spans="1:59" ht="20.25" hidden="1" customHeight="1" x14ac:dyDescent="0.15">
      <c r="A535" s="302">
        <v>44456</v>
      </c>
      <c r="B535" s="291">
        <v>997</v>
      </c>
      <c r="C535" s="291">
        <v>33</v>
      </c>
      <c r="D535" s="291">
        <v>942</v>
      </c>
      <c r="E535" s="291">
        <v>66</v>
      </c>
      <c r="F535" s="291">
        <v>40</v>
      </c>
      <c r="G535" s="291">
        <v>40</v>
      </c>
      <c r="H535" s="291">
        <v>80</v>
      </c>
      <c r="I535" s="291"/>
      <c r="J535" s="291"/>
      <c r="K535" s="291"/>
      <c r="L535" s="291"/>
      <c r="M535" s="291"/>
      <c r="N535" s="291"/>
      <c r="O535" s="291"/>
      <c r="P535" s="291"/>
      <c r="Q535" s="291"/>
      <c r="R535" s="291"/>
      <c r="S535" s="291"/>
      <c r="T535" s="291"/>
      <c r="U535" s="291"/>
      <c r="V535" s="378">
        <v>0</v>
      </c>
      <c r="W535" s="291"/>
      <c r="X535" s="291"/>
      <c r="Y535" s="291"/>
      <c r="Z535" s="291"/>
      <c r="AA535" s="291"/>
      <c r="AB535" s="291"/>
      <c r="AC535" s="291"/>
      <c r="AD535" s="291"/>
      <c r="AE535" s="292">
        <v>66</v>
      </c>
      <c r="AF535" s="293">
        <v>0</v>
      </c>
      <c r="AG535" s="293">
        <v>0</v>
      </c>
      <c r="AH535" s="293">
        <v>40</v>
      </c>
      <c r="AI535" s="294">
        <v>0</v>
      </c>
      <c r="AJ535" s="294">
        <v>0</v>
      </c>
      <c r="AK535" s="294">
        <v>0</v>
      </c>
      <c r="AL535" s="292">
        <v>2640</v>
      </c>
      <c r="AM535" s="292">
        <v>0</v>
      </c>
      <c r="AN535" s="68" t="s">
        <v>2165</v>
      </c>
      <c r="AO535" s="68" t="str">
        <f>日報入力!B535</f>
        <v>森山</v>
      </c>
      <c r="AP535" s="68" t="str">
        <f>IF(日報入力!AQ535,日報入力!BA535,"")</f>
        <v/>
      </c>
      <c r="AQ535" s="68" t="str">
        <f>IF(日報入力!AR535,日報入力!BB535,"")</f>
        <v/>
      </c>
      <c r="AR535" s="68" t="str">
        <f>IF(日報入力!AS535,"N勤","")</f>
        <v/>
      </c>
      <c r="AS535" s="295">
        <f t="shared" si="41"/>
        <v>0</v>
      </c>
      <c r="AT535" s="439">
        <f>日報入力!AY535</f>
        <v>0</v>
      </c>
      <c r="AU535" s="518">
        <f>IF(日報入力!G535,G535*60/E535,"")</f>
        <v>36.363636363636367</v>
      </c>
      <c r="AV535" s="528" t="str">
        <f>IF(日報入力!AT535,日報入力!AT535,"")</f>
        <v/>
      </c>
      <c r="AW535" s="529" t="str">
        <f>IF(日報入力!AT535,AE535/日報入力!AT535,"")</f>
        <v/>
      </c>
      <c r="AX535" s="530" t="str">
        <f>IF(1&lt;日報集計!AT535,AT535/(((F535-I535-J535-N535-O535)*60)/(E535)),"")</f>
        <v/>
      </c>
      <c r="AY535" s="664">
        <f>IF(日報入力!H535,AT535/(((F535-J535)*60)/E535),"")</f>
        <v>0</v>
      </c>
      <c r="AZ535" s="664">
        <f>IF(日報入力!I535,AT535/((G535*60)/E535),"")</f>
        <v>0</v>
      </c>
      <c r="BA535" s="296">
        <f>IF(日報入力!G535,G535/F535,"")</f>
        <v>1</v>
      </c>
      <c r="BB535" s="386">
        <f t="shared" si="42"/>
        <v>3960</v>
      </c>
      <c r="BC535" s="386">
        <f t="shared" si="43"/>
        <v>1980</v>
      </c>
      <c r="BD535" s="80">
        <f>日報入力!AU535</f>
        <v>0</v>
      </c>
      <c r="BE535" s="534" t="str">
        <f>IF(日報入力!AV535,日報入力!AV535,"")</f>
        <v/>
      </c>
      <c r="BF535" s="534" t="str">
        <f>IF(日報入力!AW535,日報入力!AW535,"")</f>
        <v/>
      </c>
      <c r="BG535" s="398">
        <f>IF(日報入力!G535,日報入力!K535*日報入力!D535*日報入力!BC535,"")</f>
        <v>0</v>
      </c>
    </row>
    <row r="536" spans="1:59" ht="20.25" hidden="1" customHeight="1" x14ac:dyDescent="0.15">
      <c r="A536" s="302">
        <v>44456</v>
      </c>
      <c r="B536" s="291">
        <v>31</v>
      </c>
      <c r="C536" s="291">
        <v>14</v>
      </c>
      <c r="D536" s="291">
        <v>582</v>
      </c>
      <c r="E536" s="291">
        <v>329</v>
      </c>
      <c r="F536" s="291">
        <v>465</v>
      </c>
      <c r="G536" s="291">
        <v>455</v>
      </c>
      <c r="H536" s="291">
        <v>232.5</v>
      </c>
      <c r="I536" s="291"/>
      <c r="J536" s="291"/>
      <c r="K536" s="291"/>
      <c r="L536" s="291"/>
      <c r="M536" s="291"/>
      <c r="N536" s="291"/>
      <c r="O536" s="291">
        <v>10</v>
      </c>
      <c r="P536" s="291"/>
      <c r="Q536" s="291"/>
      <c r="R536" s="291"/>
      <c r="S536" s="291"/>
      <c r="T536" s="291"/>
      <c r="U536" s="291"/>
      <c r="V536" s="378">
        <v>0</v>
      </c>
      <c r="W536" s="291"/>
      <c r="X536" s="291"/>
      <c r="Y536" s="291"/>
      <c r="Z536" s="291"/>
      <c r="AA536" s="291"/>
      <c r="AB536" s="291"/>
      <c r="AC536" s="291"/>
      <c r="AD536" s="291"/>
      <c r="AE536" s="292">
        <v>658</v>
      </c>
      <c r="AF536" s="293" t="s">
        <v>2188</v>
      </c>
      <c r="AG536" s="293">
        <v>0.95</v>
      </c>
      <c r="AH536" s="293">
        <v>85</v>
      </c>
      <c r="AI536" s="294">
        <v>625.1</v>
      </c>
      <c r="AJ536" s="294">
        <v>625.1</v>
      </c>
      <c r="AK536" s="294">
        <v>0</v>
      </c>
      <c r="AL536" s="292">
        <v>55930</v>
      </c>
      <c r="AM536" s="292">
        <v>0</v>
      </c>
      <c r="AN536" s="68" t="s">
        <v>1971</v>
      </c>
      <c r="AO536" s="68" t="str">
        <f>日報入力!B536</f>
        <v>恩田</v>
      </c>
      <c r="AP536" s="68" t="str">
        <f>IF(日報入力!AQ536,日報入力!BA536,"")</f>
        <v/>
      </c>
      <c r="AQ536" s="68" t="str">
        <f>IF(日報入力!AR536,日報入力!BB536,"")</f>
        <v/>
      </c>
      <c r="AR536" s="68" t="str">
        <f>IF(日報入力!AS536,"N勤","")</f>
        <v/>
      </c>
      <c r="AS536" s="295">
        <f t="shared" si="41"/>
        <v>0</v>
      </c>
      <c r="AT536" s="439">
        <f>日報入力!AY536</f>
        <v>85</v>
      </c>
      <c r="AU536" s="518">
        <f>IF(日報入力!G536,G536*60/E536,"")</f>
        <v>82.978723404255319</v>
      </c>
      <c r="AV536" s="528" t="str">
        <f>IF(日報入力!AT536,日報入力!AT536,"")</f>
        <v/>
      </c>
      <c r="AW536" s="529" t="str">
        <f>IF(日報入力!AT536,AE536/日報入力!AT536,"")</f>
        <v/>
      </c>
      <c r="AX536" s="530">
        <f>IF(1&lt;日報集計!AT536,AT536/(((F536-I536-J536-N536-O536)*60)/(E536)),"")</f>
        <v>1.0243589743589743</v>
      </c>
      <c r="AY536" s="664">
        <f>IF(日報入力!H536,AT536/(((F536-J536)*60)/E536),"")</f>
        <v>1.0023297491039427</v>
      </c>
      <c r="AZ536" s="664">
        <f>IF(日報入力!I536,AT536/((G536*60)/E536),"")</f>
        <v>1.0243589743589743</v>
      </c>
      <c r="BA536" s="296">
        <f>IF(日報入力!G536,G536/F536,"")</f>
        <v>0.978494623655914</v>
      </c>
      <c r="BB536" s="386">
        <f t="shared" si="42"/>
        <v>7216.7741935483873</v>
      </c>
      <c r="BC536" s="386">
        <f t="shared" si="43"/>
        <v>14433.548387096775</v>
      </c>
      <c r="BD536" s="80">
        <f>日報入力!AU536</f>
        <v>0</v>
      </c>
      <c r="BE536" s="534" t="str">
        <f>IF(日報入力!AV536,日報入力!AV536,"")</f>
        <v/>
      </c>
      <c r="BF536" s="534" t="str">
        <f>IF(日報入力!AW536,日報入力!AW536,"")</f>
        <v/>
      </c>
      <c r="BG536" s="398">
        <f>IF(日報入力!G536,日報入力!K536*日報入力!D536*日報入力!BC536,"")</f>
        <v>0</v>
      </c>
    </row>
    <row r="537" spans="1:59" ht="20.25" hidden="1" customHeight="1" x14ac:dyDescent="0.15">
      <c r="A537" s="302">
        <v>44456</v>
      </c>
      <c r="B537" s="291">
        <v>31</v>
      </c>
      <c r="C537" s="291">
        <v>21</v>
      </c>
      <c r="D537" s="291">
        <v>582</v>
      </c>
      <c r="E537" s="291">
        <v>116</v>
      </c>
      <c r="F537" s="291">
        <v>195</v>
      </c>
      <c r="G537" s="291">
        <v>145</v>
      </c>
      <c r="H537" s="291">
        <v>195</v>
      </c>
      <c r="I537" s="291">
        <v>30</v>
      </c>
      <c r="J537" s="291"/>
      <c r="K537" s="291"/>
      <c r="L537" s="291"/>
      <c r="M537" s="291"/>
      <c r="N537" s="291"/>
      <c r="O537" s="291">
        <v>20</v>
      </c>
      <c r="P537" s="291"/>
      <c r="Q537" s="291"/>
      <c r="R537" s="291"/>
      <c r="S537" s="291"/>
      <c r="T537" s="291"/>
      <c r="U537" s="291"/>
      <c r="V537" s="378">
        <v>0</v>
      </c>
      <c r="W537" s="291"/>
      <c r="X537" s="291"/>
      <c r="Y537" s="291"/>
      <c r="Z537" s="291"/>
      <c r="AA537" s="291"/>
      <c r="AB537" s="291"/>
      <c r="AC537" s="291"/>
      <c r="AD537" s="291"/>
      <c r="AE537" s="292">
        <v>232</v>
      </c>
      <c r="AF537" s="293" t="s">
        <v>2188</v>
      </c>
      <c r="AG537" s="293">
        <v>0.95</v>
      </c>
      <c r="AH537" s="293">
        <v>85</v>
      </c>
      <c r="AI537" s="294">
        <v>220.39999999999998</v>
      </c>
      <c r="AJ537" s="294">
        <v>220.39999999999998</v>
      </c>
      <c r="AK537" s="294">
        <v>0</v>
      </c>
      <c r="AL537" s="292">
        <v>19720</v>
      </c>
      <c r="AM537" s="292">
        <v>0</v>
      </c>
      <c r="AN537" s="68" t="s">
        <v>1971</v>
      </c>
      <c r="AO537" s="68" t="str">
        <f>日報入力!B537</f>
        <v>飯塚</v>
      </c>
      <c r="AP537" s="68" t="str">
        <f>IF(日報入力!AQ537,日報入力!BA537,"")</f>
        <v/>
      </c>
      <c r="AQ537" s="68" t="str">
        <f>IF(日報入力!AR537,日報入力!BB537,"")</f>
        <v/>
      </c>
      <c r="AR537" s="68" t="str">
        <f>IF(日報入力!AS537,"N勤","")</f>
        <v>N勤</v>
      </c>
      <c r="AS537" s="295">
        <f t="shared" si="41"/>
        <v>0</v>
      </c>
      <c r="AT537" s="439">
        <f>日報入力!AY537</f>
        <v>85</v>
      </c>
      <c r="AU537" s="518">
        <f>IF(日報入力!G537,G537*60/E537,"")</f>
        <v>75</v>
      </c>
      <c r="AV537" s="528" t="str">
        <f>IF(日報入力!AT537,日報入力!AT537,"")</f>
        <v/>
      </c>
      <c r="AW537" s="529" t="str">
        <f>IF(日報入力!AT537,AE537/日報入力!AT537,"")</f>
        <v/>
      </c>
      <c r="AX537" s="530">
        <f>IF(1&lt;日報集計!AT537,AT537/(((F537-I537-J537-N537-O537)*60)/(E537)),"")</f>
        <v>1.1333333333333333</v>
      </c>
      <c r="AY537" s="664">
        <f>IF(日報入力!H537,AT537/(((F537-J537)*60)/E537),"")</f>
        <v>0.84273504273504274</v>
      </c>
      <c r="AZ537" s="664">
        <f>IF(日報入力!I537,AT537/((G537*60)/E537),"")</f>
        <v>1.1333333333333333</v>
      </c>
      <c r="BA537" s="296">
        <f>IF(日報入力!G537,G537/F537,"")</f>
        <v>0.74358974358974361</v>
      </c>
      <c r="BB537" s="386">
        <f t="shared" si="42"/>
        <v>6067.6923076923076</v>
      </c>
      <c r="BC537" s="386">
        <f t="shared" si="43"/>
        <v>6067.6923076923076</v>
      </c>
      <c r="BD537" s="80">
        <f>日報入力!AU537</f>
        <v>0</v>
      </c>
      <c r="BE537" s="534" t="str">
        <f>IF(日報入力!AV537,日報入力!AV537,"")</f>
        <v/>
      </c>
      <c r="BF537" s="534" t="str">
        <f>IF(日報入力!AW537,日報入力!AW537,"")</f>
        <v/>
      </c>
      <c r="BG537" s="398">
        <f>IF(日報入力!G537,日報入力!K537*日報入力!D537*日報入力!BC537,"")</f>
        <v>0</v>
      </c>
    </row>
    <row r="538" spans="1:59" ht="20.25" hidden="1" customHeight="1" x14ac:dyDescent="0.15">
      <c r="A538" s="302">
        <v>44456</v>
      </c>
      <c r="B538" s="291">
        <v>32</v>
      </c>
      <c r="C538" s="291">
        <v>14</v>
      </c>
      <c r="D538" s="291">
        <v>609</v>
      </c>
      <c r="E538" s="291">
        <v>118</v>
      </c>
      <c r="F538" s="291">
        <v>465</v>
      </c>
      <c r="G538" s="291">
        <v>375</v>
      </c>
      <c r="H538" s="291">
        <v>232.5</v>
      </c>
      <c r="I538" s="291"/>
      <c r="J538" s="291"/>
      <c r="K538" s="291">
        <v>80</v>
      </c>
      <c r="L538" s="291"/>
      <c r="M538" s="291"/>
      <c r="N538" s="291"/>
      <c r="O538" s="291">
        <v>10</v>
      </c>
      <c r="P538" s="291"/>
      <c r="Q538" s="291"/>
      <c r="R538" s="291"/>
      <c r="S538" s="291"/>
      <c r="T538" s="291"/>
      <c r="U538" s="291"/>
      <c r="V538" s="378">
        <v>0</v>
      </c>
      <c r="W538" s="291"/>
      <c r="X538" s="291"/>
      <c r="Y538" s="291"/>
      <c r="Z538" s="291"/>
      <c r="AA538" s="291"/>
      <c r="AB538" s="291"/>
      <c r="AC538" s="291"/>
      <c r="AD538" s="291"/>
      <c r="AE538" s="292">
        <v>236</v>
      </c>
      <c r="AF538" s="293" t="s">
        <v>2189</v>
      </c>
      <c r="AG538" s="293">
        <v>1.58</v>
      </c>
      <c r="AH538" s="293">
        <v>76.7</v>
      </c>
      <c r="AI538" s="294">
        <v>372.88</v>
      </c>
      <c r="AJ538" s="294">
        <v>372.88</v>
      </c>
      <c r="AK538" s="294">
        <v>0</v>
      </c>
      <c r="AL538" s="292">
        <v>18101.2</v>
      </c>
      <c r="AM538" s="292">
        <v>0</v>
      </c>
      <c r="AN538" s="68" t="s">
        <v>2057</v>
      </c>
      <c r="AO538" s="68" t="str">
        <f>日報入力!B538</f>
        <v>恩田</v>
      </c>
      <c r="AP538" s="68" t="str">
        <f>IF(日報入力!AQ538,日報入力!BA538,"")</f>
        <v/>
      </c>
      <c r="AQ538" s="68" t="str">
        <f>IF(日報入力!AR538,日報入力!BB538,"")</f>
        <v/>
      </c>
      <c r="AR538" s="68" t="str">
        <f>IF(日報入力!AS538,"N勤","")</f>
        <v/>
      </c>
      <c r="AS538" s="295">
        <f t="shared" si="41"/>
        <v>0</v>
      </c>
      <c r="AT538" s="439">
        <f>日報入力!AY538</f>
        <v>120</v>
      </c>
      <c r="AU538" s="518">
        <f>IF(日報入力!G538,G538*60/E538,"")</f>
        <v>190.67796610169492</v>
      </c>
      <c r="AV538" s="528" t="str">
        <f>IF(日報入力!AT538,日報入力!AT538,"")</f>
        <v/>
      </c>
      <c r="AW538" s="529" t="str">
        <f>IF(日報入力!AT538,AE538/日報入力!AT538,"")</f>
        <v/>
      </c>
      <c r="AX538" s="530">
        <f>IF(1&lt;日報集計!AT538,AT538/(((F538-I538-J538-N538-O538)*60)/(E538)),"")</f>
        <v>0.51868131868131861</v>
      </c>
      <c r="AY538" s="664">
        <f>IF(日報入力!H538,AT538/(((F538-J538)*60)/E538),"")</f>
        <v>0.50752688172043015</v>
      </c>
      <c r="AZ538" s="664">
        <f>IF(日報入力!I538,AT538/((G538*60)/E538),"")</f>
        <v>0.6293333333333333</v>
      </c>
      <c r="BA538" s="296">
        <f>IF(日報入力!G538,G538/F538,"")</f>
        <v>0.80645161290322576</v>
      </c>
      <c r="BB538" s="386">
        <f t="shared" si="42"/>
        <v>2335.6387096774197</v>
      </c>
      <c r="BC538" s="386">
        <f t="shared" si="43"/>
        <v>4671.2774193548394</v>
      </c>
      <c r="BD538" s="80">
        <f>日報入力!AU538</f>
        <v>0</v>
      </c>
      <c r="BE538" s="534" t="str">
        <f>IF(日報入力!AV538,日報入力!AV538,"")</f>
        <v/>
      </c>
      <c r="BF538" s="534" t="str">
        <f>IF(日報入力!AW538,日報入力!AW538,"")</f>
        <v/>
      </c>
      <c r="BG538" s="398">
        <f>IF(日報入力!G538,日報入力!K538*日報入力!D538*日報入力!BC538,"")</f>
        <v>0</v>
      </c>
    </row>
    <row r="539" spans="1:59" ht="20.25" hidden="1" customHeight="1" x14ac:dyDescent="0.15">
      <c r="A539" s="302">
        <v>44456</v>
      </c>
      <c r="B539" s="291">
        <v>25</v>
      </c>
      <c r="C539" s="291">
        <v>3</v>
      </c>
      <c r="D539" s="291">
        <v>40</v>
      </c>
      <c r="E539" s="291">
        <v>24</v>
      </c>
      <c r="F539" s="291">
        <v>120</v>
      </c>
      <c r="G539" s="291">
        <v>75</v>
      </c>
      <c r="H539" s="291">
        <v>120</v>
      </c>
      <c r="I539" s="291">
        <v>10</v>
      </c>
      <c r="J539" s="291"/>
      <c r="K539" s="291"/>
      <c r="L539" s="291">
        <v>25</v>
      </c>
      <c r="M539" s="291"/>
      <c r="N539" s="291"/>
      <c r="O539" s="291">
        <v>10</v>
      </c>
      <c r="P539" s="291"/>
      <c r="Q539" s="291"/>
      <c r="R539" s="291"/>
      <c r="S539" s="291"/>
      <c r="T539" s="291"/>
      <c r="U539" s="291"/>
      <c r="V539" s="378">
        <v>4</v>
      </c>
      <c r="W539" s="291"/>
      <c r="X539" s="291"/>
      <c r="Y539" s="291"/>
      <c r="Z539" s="291"/>
      <c r="AA539" s="291"/>
      <c r="AB539" s="291">
        <v>4</v>
      </c>
      <c r="AC539" s="291"/>
      <c r="AD539" s="291"/>
      <c r="AE539" s="292">
        <v>20</v>
      </c>
      <c r="AF539" s="293" t="s">
        <v>2190</v>
      </c>
      <c r="AG539" s="293">
        <v>7.5</v>
      </c>
      <c r="AH539" s="293">
        <v>659.8</v>
      </c>
      <c r="AI539" s="294">
        <v>180</v>
      </c>
      <c r="AJ539" s="294">
        <v>150</v>
      </c>
      <c r="AK539" s="294">
        <v>30</v>
      </c>
      <c r="AL539" s="292">
        <v>13196</v>
      </c>
      <c r="AM539" s="292">
        <v>2639.2</v>
      </c>
      <c r="AN539" s="68" t="s">
        <v>2008</v>
      </c>
      <c r="AO539" s="68" t="str">
        <f>日報入力!B539</f>
        <v>長島</v>
      </c>
      <c r="AP539" s="68" t="str">
        <f>IF(日報入力!AQ539,日報入力!BA539,"")</f>
        <v/>
      </c>
      <c r="AQ539" s="68" t="str">
        <f>IF(日報入力!AR539,日報入力!BB539,"")</f>
        <v/>
      </c>
      <c r="AR539" s="68" t="str">
        <f>IF(日報入力!AS539,"N勤","")</f>
        <v/>
      </c>
      <c r="AS539" s="295">
        <f t="shared" si="41"/>
        <v>0.16666666666666666</v>
      </c>
      <c r="AT539" s="439">
        <f>日報入力!AY539</f>
        <v>200</v>
      </c>
      <c r="AU539" s="518">
        <f>IF(日報入力!G539,G539*60/E539,"")</f>
        <v>187.5</v>
      </c>
      <c r="AV539" s="528" t="str">
        <f>IF(日報入力!AT539,日報入力!AT539,"")</f>
        <v/>
      </c>
      <c r="AW539" s="529" t="str">
        <f>IF(日報入力!AT539,AE539/日報入力!AT539,"")</f>
        <v/>
      </c>
      <c r="AX539" s="530">
        <f>IF(1&lt;日報集計!AT539,AT539/(((F539-I539-J539-N539-O539)*60)/(E539)),"")</f>
        <v>0.8</v>
      </c>
      <c r="AY539" s="664">
        <f>IF(日報入力!H539,AT539/(((F539-J539)*60)/E539),"")</f>
        <v>0.66666666666666663</v>
      </c>
      <c r="AZ539" s="664">
        <f>IF(日報入力!I539,AT539/((G539*60)/E539),"")</f>
        <v>1.0666666666666667</v>
      </c>
      <c r="BA539" s="296">
        <f>IF(日報入力!G539,G539/F539,"")</f>
        <v>0.625</v>
      </c>
      <c r="BB539" s="386">
        <f t="shared" si="42"/>
        <v>6598</v>
      </c>
      <c r="BC539" s="386">
        <f t="shared" si="43"/>
        <v>6598</v>
      </c>
      <c r="BD539" s="80">
        <f>日報入力!AU539</f>
        <v>0</v>
      </c>
      <c r="BE539" s="534" t="str">
        <f>IF(日報入力!AV539,日報入力!AV539,"")</f>
        <v/>
      </c>
      <c r="BF539" s="534" t="str">
        <f>IF(日報入力!AW539,日報入力!AW539,"")</f>
        <v/>
      </c>
      <c r="BG539" s="398">
        <f>IF(日報入力!G539,日報入力!K539*日報入力!D539*日報入力!BC539,"")</f>
        <v>0</v>
      </c>
    </row>
    <row r="540" spans="1:59" ht="20.25" hidden="1" customHeight="1" x14ac:dyDescent="0.15">
      <c r="A540" s="302">
        <v>44456</v>
      </c>
      <c r="B540" s="291">
        <v>25</v>
      </c>
      <c r="C540" s="291">
        <v>3</v>
      </c>
      <c r="D540" s="291">
        <v>290</v>
      </c>
      <c r="E540" s="291">
        <v>0</v>
      </c>
      <c r="F540" s="291">
        <v>30</v>
      </c>
      <c r="G540" s="291">
        <v>0</v>
      </c>
      <c r="H540" s="291">
        <v>30</v>
      </c>
      <c r="I540" s="291"/>
      <c r="J540" s="291">
        <v>30</v>
      </c>
      <c r="K540" s="291"/>
      <c r="L540" s="291"/>
      <c r="M540" s="291"/>
      <c r="N540" s="291"/>
      <c r="O540" s="291"/>
      <c r="P540" s="291"/>
      <c r="Q540" s="291"/>
      <c r="R540" s="291"/>
      <c r="S540" s="291"/>
      <c r="T540" s="291"/>
      <c r="U540" s="291"/>
      <c r="V540" s="378">
        <v>0</v>
      </c>
      <c r="W540" s="291"/>
      <c r="X540" s="291"/>
      <c r="Y540" s="291"/>
      <c r="Z540" s="291"/>
      <c r="AA540" s="291"/>
      <c r="AB540" s="291"/>
      <c r="AC540" s="291"/>
      <c r="AD540" s="291"/>
      <c r="AE540" s="292">
        <v>0</v>
      </c>
      <c r="AF540" s="293" t="s">
        <v>2188</v>
      </c>
      <c r="AG540" s="293">
        <v>2.4700000000000002</v>
      </c>
      <c r="AH540" s="293">
        <v>244</v>
      </c>
      <c r="AI540" s="294">
        <v>0</v>
      </c>
      <c r="AJ540" s="294">
        <v>0</v>
      </c>
      <c r="AK540" s="294">
        <v>0</v>
      </c>
      <c r="AL540" s="292">
        <v>0</v>
      </c>
      <c r="AM540" s="292">
        <v>0</v>
      </c>
      <c r="AN540" s="68" t="s">
        <v>2026</v>
      </c>
      <c r="AO540" s="68" t="str">
        <f>日報入力!B540</f>
        <v>長島</v>
      </c>
      <c r="AP540" s="68" t="str">
        <f>IF(日報入力!AQ540,日報入力!BA540,"")</f>
        <v/>
      </c>
      <c r="AQ540" s="68" t="str">
        <f>IF(日報入力!AR540,日報入力!BB540,"")</f>
        <v/>
      </c>
      <c r="AR540" s="68" t="str">
        <f>IF(日報入力!AS540,"N勤","")</f>
        <v/>
      </c>
      <c r="AS540" s="295" t="e">
        <f t="shared" si="41"/>
        <v>#DIV/0!</v>
      </c>
      <c r="AT540" s="439">
        <f>日報入力!AY540</f>
        <v>110</v>
      </c>
      <c r="AU540" s="518" t="e">
        <f>IF(日報入力!G540,G540*60/E540,"")</f>
        <v>#DIV/0!</v>
      </c>
      <c r="AV540" s="528" t="str">
        <f>IF(日報入力!AT540,日報入力!AT540,"")</f>
        <v/>
      </c>
      <c r="AW540" s="529" t="str">
        <f>IF(日報入力!AT540,AE540/日報入力!AT540,"")</f>
        <v/>
      </c>
      <c r="AX540" s="530" t="e">
        <f>IF(1&lt;日報集計!AT540,AT540/(((F540-I540-J540-N540-O540)*60)/(E540)),"")</f>
        <v>#DIV/0!</v>
      </c>
      <c r="AY540" s="664" t="e">
        <f>IF(日報入力!H540,AT540/(((F540-J540)*60)/E540),"")</f>
        <v>#DIV/0!</v>
      </c>
      <c r="AZ540" s="664" t="e">
        <f>IF(日報入力!I540,AT540/((G540*60)/E540),"")</f>
        <v>#DIV/0!</v>
      </c>
      <c r="BA540" s="296">
        <f>IF(日報入力!G540,G540/F540,"")</f>
        <v>0</v>
      </c>
      <c r="BB540" s="386">
        <f t="shared" si="42"/>
        <v>0</v>
      </c>
      <c r="BC540" s="386">
        <f t="shared" si="43"/>
        <v>0</v>
      </c>
      <c r="BD540" s="80">
        <f>日報入力!AU540</f>
        <v>0</v>
      </c>
      <c r="BE540" s="534" t="str">
        <f>IF(日報入力!AV540,日報入力!AV540,"")</f>
        <v/>
      </c>
      <c r="BF540" s="534" t="str">
        <f>IF(日報入力!AW540,日報入力!AW540,"")</f>
        <v/>
      </c>
      <c r="BG540" s="398">
        <f>IF(日報入力!G540,日報入力!K540*日報入力!D540*日報入力!BC540,"")</f>
        <v>0</v>
      </c>
    </row>
    <row r="541" spans="1:59" ht="20.25" hidden="1" customHeight="1" x14ac:dyDescent="0.15">
      <c r="A541" s="302">
        <v>44456</v>
      </c>
      <c r="B541" s="291">
        <v>22</v>
      </c>
      <c r="C541" s="291">
        <v>3</v>
      </c>
      <c r="D541" s="291">
        <v>593</v>
      </c>
      <c r="E541" s="291">
        <v>9</v>
      </c>
      <c r="F541" s="291">
        <v>90</v>
      </c>
      <c r="G541" s="291">
        <v>40</v>
      </c>
      <c r="H541" s="291">
        <v>90</v>
      </c>
      <c r="I541" s="291">
        <v>10</v>
      </c>
      <c r="J541" s="291"/>
      <c r="K541" s="291"/>
      <c r="L541" s="291"/>
      <c r="M541" s="291"/>
      <c r="N541" s="291"/>
      <c r="O541" s="291">
        <v>10</v>
      </c>
      <c r="P541" s="291"/>
      <c r="Q541" s="291"/>
      <c r="R541" s="291"/>
      <c r="S541" s="291"/>
      <c r="T541" s="291">
        <v>30</v>
      </c>
      <c r="U541" s="291"/>
      <c r="V541" s="378">
        <v>1</v>
      </c>
      <c r="W541" s="291"/>
      <c r="X541" s="291"/>
      <c r="Y541" s="291">
        <v>1</v>
      </c>
      <c r="Z541" s="291"/>
      <c r="AA541" s="291"/>
      <c r="AB541" s="291"/>
      <c r="AC541" s="291"/>
      <c r="AD541" s="291"/>
      <c r="AE541" s="292">
        <v>8</v>
      </c>
      <c r="AF541" s="293" t="s">
        <v>2191</v>
      </c>
      <c r="AG541" s="293">
        <v>2.4</v>
      </c>
      <c r="AH541" s="293">
        <v>559.20000000000005</v>
      </c>
      <c r="AI541" s="294">
        <v>21.599999999999998</v>
      </c>
      <c r="AJ541" s="294">
        <v>19.2</v>
      </c>
      <c r="AK541" s="294">
        <v>2.3999999999999986</v>
      </c>
      <c r="AL541" s="292">
        <v>4473.6000000000004</v>
      </c>
      <c r="AM541" s="292">
        <v>559.20000000000005</v>
      </c>
      <c r="AN541" s="68" t="s">
        <v>2021</v>
      </c>
      <c r="AO541" s="68" t="str">
        <f>日報入力!B541</f>
        <v>長島</v>
      </c>
      <c r="AP541" s="68" t="str">
        <f>IF(日報入力!AQ541,日報入力!BA541,"")</f>
        <v/>
      </c>
      <c r="AQ541" s="68" t="str">
        <f>IF(日報入力!AR541,日報入力!BB541,"")</f>
        <v/>
      </c>
      <c r="AR541" s="68" t="str">
        <f>IF(日報入力!AS541,"N勤","")</f>
        <v/>
      </c>
      <c r="AS541" s="295">
        <f t="shared" si="41"/>
        <v>0.1111111111111111</v>
      </c>
      <c r="AT541" s="439">
        <f>日報入力!AY541</f>
        <v>240</v>
      </c>
      <c r="AU541" s="518">
        <f>IF(日報入力!G541,G541*60/E541,"")</f>
        <v>266.66666666666669</v>
      </c>
      <c r="AV541" s="528" t="str">
        <f>IF(日報入力!AT541,日報入力!AT541,"")</f>
        <v/>
      </c>
      <c r="AW541" s="529" t="str">
        <f>IF(日報入力!AT541,AE541/日報入力!AT541,"")</f>
        <v/>
      </c>
      <c r="AX541" s="530">
        <f>IF(1&lt;日報集計!AT541,AT541/(((F541-I541-J541-N541-O541)*60)/(E541)),"")</f>
        <v>0.51428571428571423</v>
      </c>
      <c r="AY541" s="664">
        <f>IF(日報入力!H541,AT541/(((F541-J541)*60)/E541),"")</f>
        <v>0.4</v>
      </c>
      <c r="AZ541" s="664">
        <f>IF(日報入力!I541,AT541/((G541*60)/E541),"")</f>
        <v>0.89999999999999991</v>
      </c>
      <c r="BA541" s="296">
        <f>IF(日報入力!G541,G541/F541,"")</f>
        <v>0.44444444444444442</v>
      </c>
      <c r="BB541" s="386">
        <f t="shared" si="42"/>
        <v>2982.4</v>
      </c>
      <c r="BC541" s="386">
        <f t="shared" si="43"/>
        <v>2982.4</v>
      </c>
      <c r="BD541" s="80" t="str">
        <f>日報入力!AU541</f>
        <v>KB768WJ台車セット</v>
      </c>
      <c r="BE541" s="534" t="str">
        <f>IF(日報入力!AV541,日報入力!AV541,"")</f>
        <v/>
      </c>
      <c r="BF541" s="534" t="str">
        <f>IF(日報入力!AW541,日報入力!AW541,"")</f>
        <v/>
      </c>
      <c r="BG541" s="398">
        <f>IF(日報入力!G541,日報入力!K541*日報入力!D541*日報入力!BC541,"")</f>
        <v>0.9</v>
      </c>
    </row>
    <row r="542" spans="1:59" ht="20.25" hidden="1" customHeight="1" x14ac:dyDescent="0.15">
      <c r="A542" s="302">
        <v>44456</v>
      </c>
      <c r="B542" s="291">
        <v>29</v>
      </c>
      <c r="C542" s="291">
        <v>17</v>
      </c>
      <c r="D542" s="291">
        <v>584</v>
      </c>
      <c r="E542" s="291">
        <v>86</v>
      </c>
      <c r="F542" s="291">
        <v>435</v>
      </c>
      <c r="G542" s="291">
        <v>385</v>
      </c>
      <c r="H542" s="291">
        <v>435</v>
      </c>
      <c r="I542" s="291">
        <v>20</v>
      </c>
      <c r="J542" s="291"/>
      <c r="K542" s="291">
        <v>10</v>
      </c>
      <c r="L542" s="291">
        <v>20</v>
      </c>
      <c r="M542" s="291"/>
      <c r="N542" s="291"/>
      <c r="O542" s="291"/>
      <c r="P542" s="291"/>
      <c r="Q542" s="291"/>
      <c r="R542" s="291"/>
      <c r="S542" s="291"/>
      <c r="T542" s="291"/>
      <c r="U542" s="291"/>
      <c r="V542" s="378">
        <v>2</v>
      </c>
      <c r="W542" s="291"/>
      <c r="X542" s="291"/>
      <c r="Y542" s="291"/>
      <c r="Z542" s="291"/>
      <c r="AA542" s="291"/>
      <c r="AB542" s="291"/>
      <c r="AC542" s="291">
        <v>2</v>
      </c>
      <c r="AD542" s="291"/>
      <c r="AE542" s="292">
        <v>84</v>
      </c>
      <c r="AF542" s="293" t="s">
        <v>2192</v>
      </c>
      <c r="AG542" s="293">
        <v>12</v>
      </c>
      <c r="AH542" s="293">
        <v>902</v>
      </c>
      <c r="AI542" s="294">
        <v>1032</v>
      </c>
      <c r="AJ542" s="294">
        <v>1008</v>
      </c>
      <c r="AK542" s="294">
        <v>24</v>
      </c>
      <c r="AL542" s="292">
        <v>75768</v>
      </c>
      <c r="AM542" s="292">
        <v>1804</v>
      </c>
      <c r="AN542" s="68" t="s">
        <v>2081</v>
      </c>
      <c r="AO542" s="68" t="str">
        <f>日報入力!B542</f>
        <v>清水</v>
      </c>
      <c r="AP542" s="68" t="str">
        <f>IF(日報入力!AQ542,日報入力!BA542,"")</f>
        <v/>
      </c>
      <c r="AQ542" s="68" t="str">
        <f>IF(日報入力!AR542,日報入力!BB542,"")</f>
        <v/>
      </c>
      <c r="AR542" s="68" t="str">
        <f>IF(日報入力!AS542,"N勤","")</f>
        <v/>
      </c>
      <c r="AS542" s="295">
        <f t="shared" si="41"/>
        <v>2.3255813953488372E-2</v>
      </c>
      <c r="AT542" s="439">
        <f>日報入力!AY542</f>
        <v>240</v>
      </c>
      <c r="AU542" s="518">
        <f>IF(日報入力!G542,G542*60/E542,"")</f>
        <v>268.60465116279067</v>
      </c>
      <c r="AV542" s="528" t="str">
        <f>IF(日報入力!AT542,日報入力!AT542,"")</f>
        <v/>
      </c>
      <c r="AW542" s="529" t="str">
        <f>IF(日報入力!AT542,AE542/日報入力!AT542,"")</f>
        <v/>
      </c>
      <c r="AX542" s="530">
        <f>IF(1&lt;日報集計!AT542,AT542/(((F542-I542-J542-N542-O542)*60)/(E542)),"")</f>
        <v>0.82891566265060246</v>
      </c>
      <c r="AY542" s="664">
        <f>IF(日報入力!H542,AT542/(((F542-J542)*60)/E542),"")</f>
        <v>0.79080459770114941</v>
      </c>
      <c r="AZ542" s="664">
        <f>IF(日報入力!I542,AT542/((G542*60)/E542),"")</f>
        <v>0.89350649350649358</v>
      </c>
      <c r="BA542" s="296">
        <f>IF(日報入力!G542,G542/F542,"")</f>
        <v>0.88505747126436785</v>
      </c>
      <c r="BB542" s="386">
        <f t="shared" si="42"/>
        <v>10450.758620689656</v>
      </c>
      <c r="BC542" s="386">
        <f t="shared" si="43"/>
        <v>10450.758620689656</v>
      </c>
      <c r="BD542" s="80" t="str">
        <f>日報入力!AU542</f>
        <v>チップ西側あたりあり</v>
      </c>
      <c r="BE542" s="534" t="str">
        <f>IF(日報入力!AV542,日報入力!AV542,"")</f>
        <v/>
      </c>
      <c r="BF542" s="534" t="str">
        <f>IF(日報入力!AW542,日報入力!AW542,"")</f>
        <v/>
      </c>
      <c r="BG542" s="398">
        <f>IF(日報入力!G542,日報入力!K542*日報入力!D542*日報入力!BC542,"")</f>
        <v>0</v>
      </c>
    </row>
    <row r="543" spans="1:59" ht="20.25" hidden="1" customHeight="1" x14ac:dyDescent="0.15">
      <c r="A543" s="302">
        <v>44456</v>
      </c>
      <c r="B543" s="291">
        <v>29</v>
      </c>
      <c r="C543" s="291">
        <v>21</v>
      </c>
      <c r="D543" s="291">
        <v>584</v>
      </c>
      <c r="E543" s="291">
        <v>33</v>
      </c>
      <c r="F543" s="291">
        <v>180</v>
      </c>
      <c r="G543" s="291">
        <v>170</v>
      </c>
      <c r="H543" s="291">
        <v>180</v>
      </c>
      <c r="I543" s="291">
        <v>10</v>
      </c>
      <c r="J543" s="291"/>
      <c r="K543" s="291"/>
      <c r="L543" s="291"/>
      <c r="M543" s="291"/>
      <c r="N543" s="291"/>
      <c r="O543" s="291"/>
      <c r="P543" s="291"/>
      <c r="Q543" s="291"/>
      <c r="R543" s="291"/>
      <c r="S543" s="291"/>
      <c r="T543" s="291"/>
      <c r="U543" s="291"/>
      <c r="V543" s="378">
        <v>5</v>
      </c>
      <c r="W543" s="291">
        <v>5</v>
      </c>
      <c r="X543" s="291"/>
      <c r="Y543" s="291"/>
      <c r="Z543" s="291"/>
      <c r="AA543" s="291"/>
      <c r="AB543" s="291"/>
      <c r="AC543" s="291"/>
      <c r="AD543" s="291"/>
      <c r="AE543" s="292">
        <v>28</v>
      </c>
      <c r="AF543" s="293" t="s">
        <v>2192</v>
      </c>
      <c r="AG543" s="293">
        <v>12</v>
      </c>
      <c r="AH543" s="293">
        <v>902</v>
      </c>
      <c r="AI543" s="294">
        <v>396</v>
      </c>
      <c r="AJ543" s="294">
        <v>336</v>
      </c>
      <c r="AK543" s="294">
        <v>60</v>
      </c>
      <c r="AL543" s="292">
        <v>25256</v>
      </c>
      <c r="AM543" s="292">
        <v>4510</v>
      </c>
      <c r="AN543" s="68" t="s">
        <v>2081</v>
      </c>
      <c r="AO543" s="68" t="str">
        <f>日報入力!B543</f>
        <v>飯塚</v>
      </c>
      <c r="AP543" s="68" t="str">
        <f>IF(日報入力!AQ543,日報入力!BA543,"")</f>
        <v/>
      </c>
      <c r="AQ543" s="68" t="str">
        <f>IF(日報入力!AR543,日報入力!BB543,"")</f>
        <v/>
      </c>
      <c r="AR543" s="68" t="str">
        <f>IF(日報入力!AS543,"N勤","")</f>
        <v>N勤</v>
      </c>
      <c r="AS543" s="295">
        <f t="shared" si="41"/>
        <v>0.15151515151515152</v>
      </c>
      <c r="AT543" s="439">
        <f>日報入力!AY543</f>
        <v>240</v>
      </c>
      <c r="AU543" s="518">
        <f>IF(日報入力!G543,G543*60/E543,"")</f>
        <v>309.09090909090907</v>
      </c>
      <c r="AV543" s="528" t="str">
        <f>IF(日報入力!AT543,日報入力!AT543,"")</f>
        <v/>
      </c>
      <c r="AW543" s="529" t="str">
        <f>IF(日報入力!AT543,AE543/日報入力!AT543,"")</f>
        <v/>
      </c>
      <c r="AX543" s="530">
        <f>IF(1&lt;日報集計!AT543,AT543/(((F543-I543-J543-N543-O543)*60)/(E543)),"")</f>
        <v>0.77647058823529413</v>
      </c>
      <c r="AY543" s="664">
        <f>IF(日報入力!H543,AT543/(((F543-J543)*60)/E543),"")</f>
        <v>0.73333333333333339</v>
      </c>
      <c r="AZ543" s="664">
        <f>IF(日報入力!I543,AT543/((G543*60)/E543),"")</f>
        <v>0.77647058823529413</v>
      </c>
      <c r="BA543" s="296">
        <f>IF(日報入力!G543,G543/F543,"")</f>
        <v>0.94444444444444442</v>
      </c>
      <c r="BB543" s="386">
        <f t="shared" si="42"/>
        <v>8418.6666666666661</v>
      </c>
      <c r="BC543" s="386">
        <f t="shared" si="43"/>
        <v>8418.6666666666661</v>
      </c>
      <c r="BD543" s="80">
        <f>日報入力!AU543</f>
        <v>0</v>
      </c>
      <c r="BE543" s="534" t="str">
        <f>IF(日報入力!AV543,日報入力!AV543,"")</f>
        <v/>
      </c>
      <c r="BF543" s="534" t="str">
        <f>IF(日報入力!AW543,日報入力!AW543,"")</f>
        <v/>
      </c>
      <c r="BG543" s="398">
        <f>IF(日報入力!G543,日報入力!K543*日報入力!D543*日報入力!BC543,"")</f>
        <v>0</v>
      </c>
    </row>
    <row r="544" spans="1:59" ht="20.25" hidden="1" customHeight="1" x14ac:dyDescent="0.15">
      <c r="A544" s="302">
        <v>44456</v>
      </c>
      <c r="B544" s="291">
        <v>29</v>
      </c>
      <c r="C544" s="291">
        <v>21</v>
      </c>
      <c r="D544" s="291">
        <v>606</v>
      </c>
      <c r="E544" s="291">
        <v>0</v>
      </c>
      <c r="F544" s="291">
        <v>45</v>
      </c>
      <c r="G544" s="291">
        <v>0</v>
      </c>
      <c r="H544" s="291">
        <v>45</v>
      </c>
      <c r="I544" s="291"/>
      <c r="J544" s="291">
        <v>45</v>
      </c>
      <c r="K544" s="291"/>
      <c r="L544" s="291"/>
      <c r="M544" s="291"/>
      <c r="N544" s="291"/>
      <c r="O544" s="291"/>
      <c r="P544" s="291"/>
      <c r="Q544" s="291"/>
      <c r="R544" s="291"/>
      <c r="S544" s="291"/>
      <c r="T544" s="291"/>
      <c r="U544" s="291"/>
      <c r="V544" s="378">
        <v>0</v>
      </c>
      <c r="W544" s="291"/>
      <c r="X544" s="291"/>
      <c r="Y544" s="291"/>
      <c r="Z544" s="291"/>
      <c r="AA544" s="291"/>
      <c r="AB544" s="291"/>
      <c r="AC544" s="291"/>
      <c r="AD544" s="291"/>
      <c r="AE544" s="292">
        <v>0</v>
      </c>
      <c r="AF544" s="293" t="s">
        <v>2193</v>
      </c>
      <c r="AG544" s="293">
        <v>19.649999999999999</v>
      </c>
      <c r="AH544" s="293">
        <v>1490</v>
      </c>
      <c r="AI544" s="294">
        <v>0</v>
      </c>
      <c r="AJ544" s="294">
        <v>0</v>
      </c>
      <c r="AK544" s="294">
        <v>0</v>
      </c>
      <c r="AL544" s="292">
        <v>0</v>
      </c>
      <c r="AM544" s="292">
        <v>0</v>
      </c>
      <c r="AN544" s="68" t="s">
        <v>2075</v>
      </c>
      <c r="AO544" s="68" t="str">
        <f>日報入力!B544</f>
        <v>飯塚</v>
      </c>
      <c r="AP544" s="68" t="str">
        <f>IF(日報入力!AQ544,日報入力!BA544,"")</f>
        <v/>
      </c>
      <c r="AQ544" s="68" t="str">
        <f>IF(日報入力!AR544,日報入力!BB544,"")</f>
        <v/>
      </c>
      <c r="AR544" s="68" t="str">
        <f>IF(日報入力!AS544,"N勤","")</f>
        <v>N勤</v>
      </c>
      <c r="AS544" s="295" t="e">
        <f t="shared" si="41"/>
        <v>#DIV/0!</v>
      </c>
      <c r="AT544" s="439">
        <f>日報入力!AY544</f>
        <v>240</v>
      </c>
      <c r="AU544" s="518" t="e">
        <f>IF(日報入力!G544,G544*60/E544,"")</f>
        <v>#DIV/0!</v>
      </c>
      <c r="AV544" s="528" t="str">
        <f>IF(日報入力!AT544,日報入力!AT544,"")</f>
        <v/>
      </c>
      <c r="AW544" s="529" t="str">
        <f>IF(日報入力!AT544,AE544/日報入力!AT544,"")</f>
        <v/>
      </c>
      <c r="AX544" s="530" t="e">
        <f>IF(1&lt;日報集計!AT544,AT544/(((F544-I544-J544-N544-O544)*60)/(E544)),"")</f>
        <v>#DIV/0!</v>
      </c>
      <c r="AY544" s="664" t="e">
        <f>IF(日報入力!H544,AT544/(((F544-J544)*60)/E544),"")</f>
        <v>#DIV/0!</v>
      </c>
      <c r="AZ544" s="664" t="e">
        <f>IF(日報入力!I544,AT544/((G544*60)/E544),"")</f>
        <v>#DIV/0!</v>
      </c>
      <c r="BA544" s="296">
        <f>IF(日報入力!G544,G544/F544,"")</f>
        <v>0</v>
      </c>
      <c r="BB544" s="386">
        <f t="shared" si="42"/>
        <v>0</v>
      </c>
      <c r="BC544" s="386">
        <f t="shared" si="43"/>
        <v>0</v>
      </c>
      <c r="BD544" s="80">
        <f>日報入力!AU544</f>
        <v>0</v>
      </c>
      <c r="BE544" s="534" t="str">
        <f>IF(日報入力!AV544,日報入力!AV544,"")</f>
        <v/>
      </c>
      <c r="BF544" s="534" t="str">
        <f>IF(日報入力!AW544,日報入力!AW544,"")</f>
        <v/>
      </c>
      <c r="BG544" s="398">
        <f>IF(日報入力!G544,日報入力!K544*日報入力!D544*日報入力!BC544,"")</f>
        <v>0</v>
      </c>
    </row>
    <row r="545" spans="1:59" ht="20.25" hidden="1" customHeight="1" x14ac:dyDescent="0.15">
      <c r="A545" s="302">
        <v>44456</v>
      </c>
      <c r="B545" s="291">
        <v>28</v>
      </c>
      <c r="C545" s="291">
        <v>1</v>
      </c>
      <c r="D545" s="291">
        <v>3056</v>
      </c>
      <c r="E545" s="291">
        <v>163</v>
      </c>
      <c r="F545" s="291">
        <v>280</v>
      </c>
      <c r="G545" s="291">
        <v>270</v>
      </c>
      <c r="H545" s="291">
        <v>140</v>
      </c>
      <c r="I545" s="291">
        <v>5</v>
      </c>
      <c r="J545" s="291"/>
      <c r="K545" s="291"/>
      <c r="L545" s="291"/>
      <c r="M545" s="291"/>
      <c r="N545" s="291"/>
      <c r="O545" s="291">
        <v>5</v>
      </c>
      <c r="P545" s="291"/>
      <c r="Q545" s="291"/>
      <c r="R545" s="291"/>
      <c r="S545" s="291"/>
      <c r="T545" s="291"/>
      <c r="U545" s="291"/>
      <c r="V545" s="378">
        <v>0</v>
      </c>
      <c r="W545" s="291"/>
      <c r="X545" s="291"/>
      <c r="Y545" s="291"/>
      <c r="Z545" s="291"/>
      <c r="AA545" s="291"/>
      <c r="AB545" s="291"/>
      <c r="AC545" s="291"/>
      <c r="AD545" s="291"/>
      <c r="AE545" s="292">
        <v>1304</v>
      </c>
      <c r="AF545" s="293" t="s">
        <v>2194</v>
      </c>
      <c r="AG545" s="293">
        <v>4.2000000000000003E-2</v>
      </c>
      <c r="AH545" s="293">
        <v>20</v>
      </c>
      <c r="AI545" s="294">
        <v>54.768000000000001</v>
      </c>
      <c r="AJ545" s="294">
        <v>54.768000000000001</v>
      </c>
      <c r="AK545" s="294">
        <v>0</v>
      </c>
      <c r="AL545" s="292">
        <v>26080</v>
      </c>
      <c r="AM545" s="292">
        <v>0</v>
      </c>
      <c r="AN545" s="68" t="s">
        <v>2018</v>
      </c>
      <c r="AO545" s="68" t="str">
        <f>日報入力!B545</f>
        <v>吉田</v>
      </c>
      <c r="AP545" s="68" t="str">
        <f>IF(日報入力!AQ545,日報入力!BA545,"")</f>
        <v/>
      </c>
      <c r="AQ545" s="68" t="str">
        <f>IF(日報入力!AR545,日報入力!BB545,"")</f>
        <v/>
      </c>
      <c r="AR545" s="68" t="str">
        <f>IF(日報入力!AS545,"N勤","")</f>
        <v/>
      </c>
      <c r="AS545" s="295">
        <f t="shared" si="41"/>
        <v>0</v>
      </c>
      <c r="AT545" s="439">
        <f>日報入力!AY545</f>
        <v>100</v>
      </c>
      <c r="AU545" s="518">
        <f>IF(日報入力!G545,G545*60/E545,"")</f>
        <v>99.386503067484668</v>
      </c>
      <c r="AV545" s="528" t="str">
        <f>IF(日報入力!AT545,日報入力!AT545,"")</f>
        <v/>
      </c>
      <c r="AW545" s="529" t="str">
        <f>IF(日報入力!AT545,AE545/日報入力!AT545,"")</f>
        <v/>
      </c>
      <c r="AX545" s="530">
        <f>IF(1&lt;日報集計!AT545,AT545/(((F545-I545-J545-N545-O545)*60)/(E545)),"")</f>
        <v>1.0061728395061729</v>
      </c>
      <c r="AY545" s="664">
        <f>IF(日報入力!H545,AT545/(((F545-J545)*60)/E545),"")</f>
        <v>0.97023809523809523</v>
      </c>
      <c r="AZ545" s="664">
        <f>IF(日報入力!I545,AT545/((G545*60)/E545),"")</f>
        <v>1.0061728395061729</v>
      </c>
      <c r="BA545" s="296">
        <f>IF(日報入力!G545,G545/F545,"")</f>
        <v>0.9642857142857143</v>
      </c>
      <c r="BB545" s="386">
        <f t="shared" si="42"/>
        <v>5588.5714285714284</v>
      </c>
      <c r="BC545" s="386">
        <f t="shared" si="43"/>
        <v>11177.142857142857</v>
      </c>
      <c r="BD545" s="80">
        <f>日報入力!AU545</f>
        <v>0</v>
      </c>
      <c r="BE545" s="534" t="str">
        <f>IF(日報入力!AV545,日報入力!AV545,"")</f>
        <v/>
      </c>
      <c r="BF545" s="534" t="str">
        <f>IF(日報入力!AW545,日報入力!AW545,"")</f>
        <v/>
      </c>
      <c r="BG545" s="398">
        <f>IF(日報入力!G545,日報入力!K545*日報入力!D545*日報入力!BC545,"")</f>
        <v>0</v>
      </c>
    </row>
    <row r="546" spans="1:59" ht="20.25" hidden="1" customHeight="1" x14ac:dyDescent="0.15">
      <c r="A546" s="302">
        <v>44456</v>
      </c>
      <c r="B546" s="291">
        <v>35</v>
      </c>
      <c r="C546" s="291">
        <v>9</v>
      </c>
      <c r="D546" s="291">
        <v>3049</v>
      </c>
      <c r="E546" s="291">
        <v>142</v>
      </c>
      <c r="F546" s="291">
        <v>465</v>
      </c>
      <c r="G546" s="291">
        <v>455</v>
      </c>
      <c r="H546" s="291">
        <v>162.75</v>
      </c>
      <c r="I546" s="291"/>
      <c r="J546" s="291"/>
      <c r="K546" s="291"/>
      <c r="L546" s="291"/>
      <c r="M546" s="291"/>
      <c r="N546" s="291"/>
      <c r="O546" s="291">
        <v>10</v>
      </c>
      <c r="P546" s="291"/>
      <c r="Q546" s="291"/>
      <c r="R546" s="291"/>
      <c r="S546" s="291"/>
      <c r="T546" s="291"/>
      <c r="U546" s="291"/>
      <c r="V546" s="378">
        <v>6</v>
      </c>
      <c r="W546" s="291"/>
      <c r="X546" s="291"/>
      <c r="Y546" s="291"/>
      <c r="Z546" s="291"/>
      <c r="AA546" s="291"/>
      <c r="AB546" s="291"/>
      <c r="AC546" s="291">
        <v>6</v>
      </c>
      <c r="AD546" s="291"/>
      <c r="AE546" s="292">
        <v>278</v>
      </c>
      <c r="AF546" s="293" t="s">
        <v>2188</v>
      </c>
      <c r="AG546" s="293">
        <v>2.6</v>
      </c>
      <c r="AH546" s="293">
        <v>126.19999999999999</v>
      </c>
      <c r="AI546" s="294">
        <v>738.4</v>
      </c>
      <c r="AJ546" s="294">
        <v>722.80000000000007</v>
      </c>
      <c r="AK546" s="294">
        <v>15.599999999999909</v>
      </c>
      <c r="AL546" s="292">
        <v>35083.599999999999</v>
      </c>
      <c r="AM546" s="292">
        <v>757.19999999999993</v>
      </c>
      <c r="AN546" s="68" t="s">
        <v>2145</v>
      </c>
      <c r="AO546" s="68" t="str">
        <f>日報入力!B546</f>
        <v>浅津</v>
      </c>
      <c r="AP546" s="68" t="str">
        <f>IF(日報入力!AQ546,日報入力!BA546,"")</f>
        <v/>
      </c>
      <c r="AQ546" s="68" t="str">
        <f>IF(日報入力!AR546,日報入力!BB546,"")</f>
        <v/>
      </c>
      <c r="AR546" s="68" t="str">
        <f>IF(日報入力!AS546,"N勤","")</f>
        <v/>
      </c>
      <c r="AS546" s="295">
        <f t="shared" si="41"/>
        <v>2.1126760563380281E-2</v>
      </c>
      <c r="AT546" s="439">
        <f>日報入力!AY546</f>
        <v>100</v>
      </c>
      <c r="AU546" s="518">
        <f>IF(日報入力!G546,G546*60/E546,"")</f>
        <v>192.25352112676057</v>
      </c>
      <c r="AV546" s="528" t="str">
        <f>IF(日報入力!AT546,日報入力!AT546,"")</f>
        <v/>
      </c>
      <c r="AW546" s="529" t="str">
        <f>IF(日報入力!AT546,AE546/日報入力!AT546,"")</f>
        <v/>
      </c>
      <c r="AX546" s="530">
        <f>IF(1&lt;日報集計!AT546,AT546/(((F546-I546-J546-N546-O546)*60)/(E546)),"")</f>
        <v>0.52014652014652007</v>
      </c>
      <c r="AY546" s="664">
        <f>IF(日報入力!H546,AT546/(((F546-J546)*60)/E546),"")</f>
        <v>0.50896057347670254</v>
      </c>
      <c r="AZ546" s="664">
        <f>IF(日報入力!I546,AT546/((G546*60)/E546),"")</f>
        <v>0.52014652014652007</v>
      </c>
      <c r="BA546" s="296">
        <f>IF(日報入力!G546,G546/F546,"")</f>
        <v>0.978494623655914</v>
      </c>
      <c r="BB546" s="386">
        <f t="shared" si="42"/>
        <v>4526.9161290322572</v>
      </c>
      <c r="BC546" s="386">
        <f t="shared" si="43"/>
        <v>12934.046082949308</v>
      </c>
      <c r="BD546" s="80">
        <f>日報入力!AU546</f>
        <v>0</v>
      </c>
      <c r="BE546" s="534" t="str">
        <f>IF(日報入力!AV546,日報入力!AV546,"")</f>
        <v/>
      </c>
      <c r="BF546" s="534" t="str">
        <f>IF(日報入力!AW546,日報入力!AW546,"")</f>
        <v/>
      </c>
      <c r="BG546" s="398">
        <f>IF(日報入力!G546,日報入力!K546*日報入力!D546*日報入力!BC546,"")</f>
        <v>11.36</v>
      </c>
    </row>
    <row r="547" spans="1:59" ht="20.25" hidden="1" customHeight="1" x14ac:dyDescent="0.15">
      <c r="A547" s="302">
        <v>44456</v>
      </c>
      <c r="B547" s="291">
        <v>35</v>
      </c>
      <c r="C547" s="291">
        <v>82</v>
      </c>
      <c r="D547" s="291">
        <v>3049</v>
      </c>
      <c r="E547" s="291">
        <v>157</v>
      </c>
      <c r="F547" s="291">
        <v>465</v>
      </c>
      <c r="G547" s="291">
        <v>440</v>
      </c>
      <c r="H547" s="291">
        <v>162.75</v>
      </c>
      <c r="I547" s="291">
        <v>10</v>
      </c>
      <c r="J547" s="291"/>
      <c r="K547" s="291"/>
      <c r="L547" s="291"/>
      <c r="M547" s="291"/>
      <c r="N547" s="291"/>
      <c r="O547" s="291">
        <v>15</v>
      </c>
      <c r="P547" s="291"/>
      <c r="Q547" s="291"/>
      <c r="R547" s="291"/>
      <c r="S547" s="291"/>
      <c r="T547" s="291"/>
      <c r="U547" s="291"/>
      <c r="V547" s="378">
        <v>5</v>
      </c>
      <c r="W547" s="291"/>
      <c r="X547" s="291"/>
      <c r="Y547" s="291"/>
      <c r="Z547" s="291"/>
      <c r="AA547" s="291"/>
      <c r="AB547" s="291"/>
      <c r="AC547" s="291"/>
      <c r="AD547" s="291">
        <v>5</v>
      </c>
      <c r="AE547" s="292">
        <v>309</v>
      </c>
      <c r="AF547" s="293" t="s">
        <v>2188</v>
      </c>
      <c r="AG547" s="293">
        <v>2.6</v>
      </c>
      <c r="AH547" s="293">
        <v>126.19999999999999</v>
      </c>
      <c r="AI547" s="294">
        <v>816.4</v>
      </c>
      <c r="AJ547" s="294">
        <v>803.4</v>
      </c>
      <c r="AK547" s="294">
        <v>13</v>
      </c>
      <c r="AL547" s="292">
        <v>38995.799999999996</v>
      </c>
      <c r="AM547" s="292">
        <v>631</v>
      </c>
      <c r="AN547" s="68" t="s">
        <v>2145</v>
      </c>
      <c r="AO547" s="68" t="str">
        <f>日報入力!B547</f>
        <v>竹中</v>
      </c>
      <c r="AP547" s="68" t="str">
        <f>IF(日報入力!AQ547,日報入力!BA547,"")</f>
        <v/>
      </c>
      <c r="AQ547" s="68" t="str">
        <f>IF(日報入力!AR547,日報入力!BB547,"")</f>
        <v/>
      </c>
      <c r="AR547" s="68" t="str">
        <f>IF(日報入力!AS547,"N勤","")</f>
        <v>N勤</v>
      </c>
      <c r="AS547" s="295">
        <f t="shared" si="41"/>
        <v>1.5923566878980892E-2</v>
      </c>
      <c r="AT547" s="439">
        <f>日報入力!AY547</f>
        <v>100</v>
      </c>
      <c r="AU547" s="518">
        <f>IF(日報入力!G547,G547*60/E547,"")</f>
        <v>168.15286624203821</v>
      </c>
      <c r="AV547" s="528" t="str">
        <f>IF(日報入力!AT547,日報入力!AT547,"")</f>
        <v/>
      </c>
      <c r="AW547" s="529" t="str">
        <f>IF(日報入力!AT547,AE547/日報入力!AT547,"")</f>
        <v/>
      </c>
      <c r="AX547" s="530">
        <f>IF(1&lt;日報集計!AT547,AT547/(((F547-I547-J547-N547-O547)*60)/(E547)),"")</f>
        <v>0.59469696969696972</v>
      </c>
      <c r="AY547" s="664">
        <f>IF(日報入力!H547,AT547/(((F547-J547)*60)/E547),"")</f>
        <v>0.56272401433691754</v>
      </c>
      <c r="AZ547" s="664">
        <f>IF(日報入力!I547,AT547/((G547*60)/E547),"")</f>
        <v>0.59469696969696972</v>
      </c>
      <c r="BA547" s="296">
        <f>IF(日報入力!G547,G547/F547,"")</f>
        <v>0.94623655913978499</v>
      </c>
      <c r="BB547" s="386">
        <f t="shared" si="42"/>
        <v>5031.7161290322583</v>
      </c>
      <c r="BC547" s="386">
        <f t="shared" si="43"/>
        <v>14376.331797235021</v>
      </c>
      <c r="BD547" s="80">
        <f>日報入力!AU547</f>
        <v>0</v>
      </c>
      <c r="BE547" s="534" t="str">
        <f>IF(日報入力!AV547,日報入力!AV547,"")</f>
        <v/>
      </c>
      <c r="BF547" s="534" t="str">
        <f>IF(日報入力!AW547,日報入力!AW547,"")</f>
        <v/>
      </c>
      <c r="BG547" s="398">
        <f>IF(日報入力!G547,日報入力!K547*日報入力!D547*日報入力!BC547,"")</f>
        <v>12.56</v>
      </c>
    </row>
    <row r="548" spans="1:59" ht="20.25" hidden="1" customHeight="1" x14ac:dyDescent="0.15">
      <c r="A548" s="302">
        <v>44456</v>
      </c>
      <c r="B548" s="291">
        <v>34</v>
      </c>
      <c r="C548" s="291">
        <v>9</v>
      </c>
      <c r="D548" s="291">
        <v>3041</v>
      </c>
      <c r="E548" s="291">
        <v>178</v>
      </c>
      <c r="F548" s="291">
        <v>465</v>
      </c>
      <c r="G548" s="291">
        <v>395</v>
      </c>
      <c r="H548" s="291">
        <v>162.75</v>
      </c>
      <c r="I548" s="291"/>
      <c r="J548" s="291"/>
      <c r="K548" s="291"/>
      <c r="L548" s="291"/>
      <c r="M548" s="291">
        <v>60</v>
      </c>
      <c r="N548" s="291"/>
      <c r="O548" s="291">
        <v>10</v>
      </c>
      <c r="P548" s="291"/>
      <c r="Q548" s="291"/>
      <c r="R548" s="291"/>
      <c r="S548" s="291"/>
      <c r="T548" s="291"/>
      <c r="U548" s="291"/>
      <c r="V548" s="378">
        <v>5</v>
      </c>
      <c r="W548" s="291"/>
      <c r="X548" s="291"/>
      <c r="Y548" s="291"/>
      <c r="Z548" s="291"/>
      <c r="AA548" s="291"/>
      <c r="AB548" s="291"/>
      <c r="AC548" s="291">
        <v>5</v>
      </c>
      <c r="AD548" s="291"/>
      <c r="AE548" s="292">
        <v>173</v>
      </c>
      <c r="AF548" s="293" t="s">
        <v>2188</v>
      </c>
      <c r="AG548" s="293">
        <v>1.9</v>
      </c>
      <c r="AH548" s="293">
        <v>123.19999999999999</v>
      </c>
      <c r="AI548" s="294">
        <v>338.2</v>
      </c>
      <c r="AJ548" s="294">
        <v>328.7</v>
      </c>
      <c r="AK548" s="294">
        <v>9.5</v>
      </c>
      <c r="AL548" s="292">
        <v>21313.599999999999</v>
      </c>
      <c r="AM548" s="292">
        <v>616</v>
      </c>
      <c r="AN548" s="68" t="s">
        <v>1992</v>
      </c>
      <c r="AO548" s="68" t="str">
        <f>日報入力!B548</f>
        <v>浅津</v>
      </c>
      <c r="AP548" s="68" t="str">
        <f>IF(日報入力!AQ548,日報入力!BA548,"")</f>
        <v/>
      </c>
      <c r="AQ548" s="68" t="str">
        <f>IF(日報入力!AR548,日報入力!BB548,"")</f>
        <v/>
      </c>
      <c r="AR548" s="68" t="str">
        <f>IF(日報入力!AS548,"N勤","")</f>
        <v/>
      </c>
      <c r="AS548" s="295">
        <f t="shared" si="41"/>
        <v>2.8089887640449437E-2</v>
      </c>
      <c r="AT548" s="439">
        <f>日報入力!AY548</f>
        <v>100</v>
      </c>
      <c r="AU548" s="518">
        <f>IF(日報入力!G548,G548*60/E548,"")</f>
        <v>133.14606741573033</v>
      </c>
      <c r="AV548" s="528" t="str">
        <f>IF(日報入力!AT548,日報入力!AT548,"")</f>
        <v/>
      </c>
      <c r="AW548" s="529" t="str">
        <f>IF(日報入力!AT548,AE548/日報入力!AT548,"")</f>
        <v/>
      </c>
      <c r="AX548" s="530">
        <f>IF(1&lt;日報集計!AT548,AT548/(((F548-I548-J548-N548-O548)*60)/(E548)),"")</f>
        <v>0.65201465201465203</v>
      </c>
      <c r="AY548" s="664">
        <f>IF(日報入力!H548,AT548/(((F548-J548)*60)/E548),"")</f>
        <v>0.63799283154121866</v>
      </c>
      <c r="AZ548" s="664">
        <f>IF(日報入力!I548,AT548/((G548*60)/E548),"")</f>
        <v>0.75105485232067515</v>
      </c>
      <c r="BA548" s="296">
        <f>IF(日報入力!G548,G548/F548,"")</f>
        <v>0.84946236559139787</v>
      </c>
      <c r="BB548" s="386">
        <f t="shared" si="42"/>
        <v>2750.1419354838708</v>
      </c>
      <c r="BC548" s="386">
        <f t="shared" si="43"/>
        <v>7857.5483870967728</v>
      </c>
      <c r="BD548" s="80">
        <f>日報入力!AU548</f>
        <v>0</v>
      </c>
      <c r="BE548" s="534" t="str">
        <f>IF(日報入力!AV548,日報入力!AV548,"")</f>
        <v/>
      </c>
      <c r="BF548" s="534" t="str">
        <f>IF(日報入力!AW548,日報入力!AW548,"")</f>
        <v/>
      </c>
      <c r="BG548" s="398">
        <f>IF(日報入力!G548,日報入力!K548*日報入力!D548*日報入力!BC548,"")</f>
        <v>8.9</v>
      </c>
    </row>
    <row r="549" spans="1:59" ht="20.25" hidden="1" customHeight="1" x14ac:dyDescent="0.15">
      <c r="A549" s="302">
        <v>44456</v>
      </c>
      <c r="B549" s="291">
        <v>34</v>
      </c>
      <c r="C549" s="291">
        <v>82</v>
      </c>
      <c r="D549" s="291">
        <v>3041</v>
      </c>
      <c r="E549" s="291">
        <v>298</v>
      </c>
      <c r="F549" s="291">
        <v>465</v>
      </c>
      <c r="G549" s="291">
        <v>440</v>
      </c>
      <c r="H549" s="291">
        <v>162.75</v>
      </c>
      <c r="I549" s="291">
        <v>10</v>
      </c>
      <c r="J549" s="291"/>
      <c r="K549" s="291"/>
      <c r="L549" s="291"/>
      <c r="M549" s="291"/>
      <c r="N549" s="291"/>
      <c r="O549" s="291">
        <v>15</v>
      </c>
      <c r="P549" s="291"/>
      <c r="Q549" s="291"/>
      <c r="R549" s="291"/>
      <c r="S549" s="291"/>
      <c r="T549" s="291"/>
      <c r="U549" s="291"/>
      <c r="V549" s="378">
        <v>7</v>
      </c>
      <c r="W549" s="291"/>
      <c r="X549" s="291"/>
      <c r="Y549" s="291"/>
      <c r="Z549" s="291"/>
      <c r="AA549" s="291"/>
      <c r="AB549" s="291">
        <v>5</v>
      </c>
      <c r="AC549" s="291"/>
      <c r="AD549" s="291">
        <v>2</v>
      </c>
      <c r="AE549" s="292">
        <v>291</v>
      </c>
      <c r="AF549" s="293" t="s">
        <v>2188</v>
      </c>
      <c r="AG549" s="293">
        <v>1.9</v>
      </c>
      <c r="AH549" s="293">
        <v>123.19999999999999</v>
      </c>
      <c r="AI549" s="294">
        <v>566.19999999999993</v>
      </c>
      <c r="AJ549" s="294">
        <v>552.9</v>
      </c>
      <c r="AK549" s="294">
        <v>13.299999999999955</v>
      </c>
      <c r="AL549" s="292">
        <v>35851.199999999997</v>
      </c>
      <c r="AM549" s="292">
        <v>862.39999999999986</v>
      </c>
      <c r="AN549" s="68" t="s">
        <v>1992</v>
      </c>
      <c r="AO549" s="68" t="str">
        <f>日報入力!B549</f>
        <v>竹中</v>
      </c>
      <c r="AP549" s="68" t="str">
        <f>IF(日報入力!AQ549,日報入力!BA549,"")</f>
        <v/>
      </c>
      <c r="AQ549" s="68" t="str">
        <f>IF(日報入力!AR549,日報入力!BB549,"")</f>
        <v/>
      </c>
      <c r="AR549" s="68" t="str">
        <f>IF(日報入力!AS549,"N勤","")</f>
        <v>N勤</v>
      </c>
      <c r="AS549" s="295">
        <f t="shared" si="41"/>
        <v>2.3489932885906041E-2</v>
      </c>
      <c r="AT549" s="439">
        <f>日報入力!AY549</f>
        <v>100</v>
      </c>
      <c r="AU549" s="518">
        <f>IF(日報入力!G549,G549*60/E549,"")</f>
        <v>88.590604026845639</v>
      </c>
      <c r="AV549" s="528" t="str">
        <f>IF(日報入力!AT549,日報入力!AT549,"")</f>
        <v/>
      </c>
      <c r="AW549" s="529" t="str">
        <f>IF(日報入力!AT549,AE549/日報入力!AT549,"")</f>
        <v/>
      </c>
      <c r="AX549" s="530">
        <f>IF(1&lt;日報集計!AT549,AT549/(((F549-I549-J549-N549-O549)*60)/(E549)),"")</f>
        <v>1.1287878787878787</v>
      </c>
      <c r="AY549" s="664">
        <f>IF(日報入力!H549,AT549/(((F549-J549)*60)/E549),"")</f>
        <v>1.0681003584229392</v>
      </c>
      <c r="AZ549" s="664">
        <f>IF(日報入力!I549,AT549/((G549*60)/E549),"")</f>
        <v>1.1287878787878787</v>
      </c>
      <c r="BA549" s="296">
        <f>IF(日報入力!G549,G549/F549,"")</f>
        <v>0.94623655913978499</v>
      </c>
      <c r="BB549" s="386">
        <f t="shared" si="42"/>
        <v>4625.9612903225807</v>
      </c>
      <c r="BC549" s="386">
        <f t="shared" si="43"/>
        <v>13217.032258064515</v>
      </c>
      <c r="BD549" s="80">
        <f>日報入力!AU549</f>
        <v>0</v>
      </c>
      <c r="BE549" s="534" t="str">
        <f>IF(日報入力!AV549,日報入力!AV549,"")</f>
        <v/>
      </c>
      <c r="BF549" s="534" t="str">
        <f>IF(日報入力!AW549,日報入力!AW549,"")</f>
        <v/>
      </c>
      <c r="BG549" s="398">
        <f>IF(日報入力!G549,日報入力!K549*日報入力!D549*日報入力!BC549,"")</f>
        <v>14.9</v>
      </c>
    </row>
    <row r="550" spans="1:59" ht="20.25" hidden="1" customHeight="1" x14ac:dyDescent="0.15">
      <c r="A550" s="302">
        <v>44456</v>
      </c>
      <c r="B550" s="291">
        <v>33</v>
      </c>
      <c r="C550" s="291">
        <v>9</v>
      </c>
      <c r="D550" s="291">
        <v>3026</v>
      </c>
      <c r="E550" s="291">
        <v>158</v>
      </c>
      <c r="F550" s="291">
        <v>465</v>
      </c>
      <c r="G550" s="291">
        <v>455</v>
      </c>
      <c r="H550" s="291">
        <v>162.75</v>
      </c>
      <c r="I550" s="291"/>
      <c r="J550" s="291"/>
      <c r="K550" s="291"/>
      <c r="L550" s="291"/>
      <c r="M550" s="291"/>
      <c r="N550" s="291"/>
      <c r="O550" s="291">
        <v>10</v>
      </c>
      <c r="P550" s="291"/>
      <c r="Q550" s="291"/>
      <c r="R550" s="291"/>
      <c r="S550" s="291"/>
      <c r="T550" s="291"/>
      <c r="U550" s="291"/>
      <c r="V550" s="378">
        <v>5</v>
      </c>
      <c r="W550" s="291"/>
      <c r="X550" s="291"/>
      <c r="Y550" s="291"/>
      <c r="Z550" s="291"/>
      <c r="AA550" s="291"/>
      <c r="AB550" s="291"/>
      <c r="AC550" s="291">
        <v>5</v>
      </c>
      <c r="AD550" s="291"/>
      <c r="AE550" s="292">
        <v>153</v>
      </c>
      <c r="AF550" s="293" t="s">
        <v>2188</v>
      </c>
      <c r="AG550" s="293">
        <v>2.9</v>
      </c>
      <c r="AH550" s="293">
        <v>181</v>
      </c>
      <c r="AI550" s="294">
        <v>458.2</v>
      </c>
      <c r="AJ550" s="294">
        <v>443.7</v>
      </c>
      <c r="AK550" s="294">
        <v>14.5</v>
      </c>
      <c r="AL550" s="292">
        <v>27693</v>
      </c>
      <c r="AM550" s="292">
        <v>905</v>
      </c>
      <c r="AN550" s="68" t="s">
        <v>1505</v>
      </c>
      <c r="AO550" s="68" t="str">
        <f>日報入力!B550</f>
        <v>浅津</v>
      </c>
      <c r="AP550" s="68" t="str">
        <f>IF(日報入力!AQ550,日報入力!BA550,"")</f>
        <v/>
      </c>
      <c r="AQ550" s="68" t="str">
        <f>IF(日報入力!AR550,日報入力!BB550,"")</f>
        <v/>
      </c>
      <c r="AR550" s="68" t="str">
        <f>IF(日報入力!AS550,"N勤","")</f>
        <v/>
      </c>
      <c r="AS550" s="295">
        <f t="shared" si="41"/>
        <v>3.1645569620253167E-2</v>
      </c>
      <c r="AT550" s="439">
        <f>日報入力!AY550</f>
        <v>100</v>
      </c>
      <c r="AU550" s="518">
        <f>IF(日報入力!G550,G550*60/E550,"")</f>
        <v>172.78481012658227</v>
      </c>
      <c r="AV550" s="528" t="str">
        <f>IF(日報入力!AT550,日報入力!AT550,"")</f>
        <v/>
      </c>
      <c r="AW550" s="529" t="str">
        <f>IF(日報入力!AT550,AE550/日報入力!AT550,"")</f>
        <v/>
      </c>
      <c r="AX550" s="530">
        <f>IF(1&lt;日報集計!AT550,AT550/(((F550-I550-J550-N550-O550)*60)/(E550)),"")</f>
        <v>0.57875457875457881</v>
      </c>
      <c r="AY550" s="664">
        <f>IF(日報入力!H550,AT550/(((F550-J550)*60)/E550),"")</f>
        <v>0.56630824372759858</v>
      </c>
      <c r="AZ550" s="664">
        <f>IF(日報入力!I550,AT550/((G550*60)/E550),"")</f>
        <v>0.57875457875457881</v>
      </c>
      <c r="BA550" s="296">
        <f>IF(日報入力!G550,G550/F550,"")</f>
        <v>0.978494623655914</v>
      </c>
      <c r="BB550" s="386">
        <f t="shared" si="42"/>
        <v>3573.2903225806454</v>
      </c>
      <c r="BC550" s="386">
        <f t="shared" si="43"/>
        <v>10209.400921658986</v>
      </c>
      <c r="BD550" s="80">
        <f>日報入力!AU550</f>
        <v>0</v>
      </c>
      <c r="BE550" s="534" t="str">
        <f>IF(日報入力!AV550,日報入力!AV550,"")</f>
        <v/>
      </c>
      <c r="BF550" s="534" t="str">
        <f>IF(日報入力!AW550,日報入力!AW550,"")</f>
        <v/>
      </c>
      <c r="BG550" s="398">
        <f>IF(日報入力!G550,日報入力!K550*日報入力!D550*日報入力!BC550,"")</f>
        <v>6.32</v>
      </c>
    </row>
    <row r="551" spans="1:59" ht="20.25" hidden="1" customHeight="1" x14ac:dyDescent="0.15">
      <c r="A551" s="302">
        <v>44456</v>
      </c>
      <c r="B551" s="291">
        <v>33</v>
      </c>
      <c r="C551" s="291">
        <v>82</v>
      </c>
      <c r="D551" s="291">
        <v>3026</v>
      </c>
      <c r="E551" s="291">
        <v>152</v>
      </c>
      <c r="F551" s="291">
        <v>360</v>
      </c>
      <c r="G551" s="291">
        <v>360</v>
      </c>
      <c r="H551" s="291">
        <v>125.99999999999999</v>
      </c>
      <c r="I551" s="291"/>
      <c r="J551" s="291"/>
      <c r="K551" s="291"/>
      <c r="L551" s="291"/>
      <c r="M551" s="291"/>
      <c r="N551" s="291"/>
      <c r="O551" s="291"/>
      <c r="P551" s="291"/>
      <c r="Q551" s="291"/>
      <c r="R551" s="291"/>
      <c r="S551" s="291"/>
      <c r="T551" s="291"/>
      <c r="U551" s="291"/>
      <c r="V551" s="378">
        <v>0</v>
      </c>
      <c r="W551" s="291"/>
      <c r="X551" s="291"/>
      <c r="Y551" s="291"/>
      <c r="Z551" s="291"/>
      <c r="AA551" s="291"/>
      <c r="AB551" s="291"/>
      <c r="AC551" s="291"/>
      <c r="AD551" s="291"/>
      <c r="AE551" s="292">
        <v>152</v>
      </c>
      <c r="AF551" s="293" t="s">
        <v>2188</v>
      </c>
      <c r="AG551" s="293">
        <v>2.9</v>
      </c>
      <c r="AH551" s="293">
        <v>181</v>
      </c>
      <c r="AI551" s="294">
        <v>440.8</v>
      </c>
      <c r="AJ551" s="294">
        <v>440.8</v>
      </c>
      <c r="AK551" s="294">
        <v>0</v>
      </c>
      <c r="AL551" s="292">
        <v>27512</v>
      </c>
      <c r="AM551" s="292">
        <v>0</v>
      </c>
      <c r="AN551" s="68" t="s">
        <v>1505</v>
      </c>
      <c r="AO551" s="68" t="str">
        <f>日報入力!B551</f>
        <v>竹中</v>
      </c>
      <c r="AP551" s="68" t="str">
        <f>IF(日報入力!AQ551,日報入力!BA551,"")</f>
        <v/>
      </c>
      <c r="AQ551" s="68" t="str">
        <f>IF(日報入力!AR551,日報入力!BB551,"")</f>
        <v/>
      </c>
      <c r="AR551" s="68" t="str">
        <f>IF(日報入力!AS551,"N勤","")</f>
        <v>N勤</v>
      </c>
      <c r="AS551" s="295">
        <f t="shared" si="41"/>
        <v>0</v>
      </c>
      <c r="AT551" s="439">
        <f>日報入力!AY551</f>
        <v>100</v>
      </c>
      <c r="AU551" s="518">
        <f>IF(日報入力!G551,G551*60/E551,"")</f>
        <v>142.10526315789474</v>
      </c>
      <c r="AV551" s="528" t="str">
        <f>IF(日報入力!AT551,日報入力!AT551,"")</f>
        <v/>
      </c>
      <c r="AW551" s="529" t="str">
        <f>IF(日報入力!AT551,AE551/日報入力!AT551,"")</f>
        <v/>
      </c>
      <c r="AX551" s="530">
        <f>IF(1&lt;日報集計!AT551,AT551/(((F551-I551-J551-N551-O551)*60)/(E551)),"")</f>
        <v>0.70370370370370372</v>
      </c>
      <c r="AY551" s="664">
        <f>IF(日報入力!H551,AT551/(((F551-J551)*60)/E551),"")</f>
        <v>0.70370370370370372</v>
      </c>
      <c r="AZ551" s="664">
        <f>IF(日報入力!I551,AT551/((G551*60)/E551),"")</f>
        <v>0.70370370370370372</v>
      </c>
      <c r="BA551" s="296">
        <f>IF(日報入力!G551,G551/F551,"")</f>
        <v>1</v>
      </c>
      <c r="BB551" s="386">
        <f t="shared" si="42"/>
        <v>4585.333333333333</v>
      </c>
      <c r="BC551" s="386">
        <f t="shared" si="43"/>
        <v>13100.952380952383</v>
      </c>
      <c r="BD551" s="80">
        <f>日報入力!AU551</f>
        <v>0</v>
      </c>
      <c r="BE551" s="534" t="str">
        <f>IF(日報入力!AV551,日報入力!AV551,"")</f>
        <v/>
      </c>
      <c r="BF551" s="534" t="str">
        <f>IF(日報入力!AW551,日報入力!AW551,"")</f>
        <v/>
      </c>
      <c r="BG551" s="398">
        <f>IF(日報入力!G551,日報入力!K551*日報入力!D551*日報入力!BC551,"")</f>
        <v>6.08</v>
      </c>
    </row>
    <row r="552" spans="1:59" ht="20.25" hidden="1" customHeight="1" x14ac:dyDescent="0.15">
      <c r="A552" s="302">
        <v>44456</v>
      </c>
      <c r="B552" s="291">
        <v>27</v>
      </c>
      <c r="C552" s="291">
        <v>1</v>
      </c>
      <c r="D552" s="291">
        <v>3034</v>
      </c>
      <c r="E552" s="291">
        <v>89</v>
      </c>
      <c r="F552" s="291">
        <v>180</v>
      </c>
      <c r="G552" s="291">
        <v>170</v>
      </c>
      <c r="H552" s="291">
        <v>90</v>
      </c>
      <c r="I552" s="291">
        <v>5</v>
      </c>
      <c r="J552" s="291"/>
      <c r="K552" s="291"/>
      <c r="L552" s="291"/>
      <c r="M552" s="291"/>
      <c r="N552" s="291"/>
      <c r="O552" s="291">
        <v>5</v>
      </c>
      <c r="P552" s="291"/>
      <c r="Q552" s="291"/>
      <c r="R552" s="291"/>
      <c r="S552" s="291"/>
      <c r="T552" s="291"/>
      <c r="U552" s="291"/>
      <c r="V552" s="378">
        <v>2</v>
      </c>
      <c r="W552" s="291"/>
      <c r="X552" s="291"/>
      <c r="Y552" s="291">
        <v>2</v>
      </c>
      <c r="Z552" s="291"/>
      <c r="AA552" s="291"/>
      <c r="AB552" s="291"/>
      <c r="AC552" s="291"/>
      <c r="AD552" s="291"/>
      <c r="AE552" s="292">
        <v>87</v>
      </c>
      <c r="AF552" s="293" t="s">
        <v>2188</v>
      </c>
      <c r="AG552" s="293">
        <v>2.6</v>
      </c>
      <c r="AH552" s="293">
        <v>247</v>
      </c>
      <c r="AI552" s="294">
        <v>231.4</v>
      </c>
      <c r="AJ552" s="294">
        <v>226.20000000000002</v>
      </c>
      <c r="AK552" s="294">
        <v>5.1999999999999886</v>
      </c>
      <c r="AL552" s="292">
        <v>21489</v>
      </c>
      <c r="AM552" s="292">
        <v>494</v>
      </c>
      <c r="AN552" s="68">
        <v>105900</v>
      </c>
      <c r="AO552" s="68" t="str">
        <f>日報入力!B552</f>
        <v>吉田</v>
      </c>
      <c r="AP552" s="68" t="str">
        <f>IF(日報入力!AQ552,日報入力!BA552,"")</f>
        <v/>
      </c>
      <c r="AQ552" s="68" t="str">
        <f>IF(日報入力!AR552,日報入力!BB552,"")</f>
        <v/>
      </c>
      <c r="AR552" s="68" t="str">
        <f>IF(日報入力!AS552,"N勤","")</f>
        <v/>
      </c>
      <c r="AS552" s="295">
        <f t="shared" si="41"/>
        <v>2.247191011235955E-2</v>
      </c>
      <c r="AT552" s="439">
        <f>日報入力!AY552</f>
        <v>120</v>
      </c>
      <c r="AU552" s="518">
        <f>IF(日報入力!G552,G552*60/E552,"")</f>
        <v>114.6067415730337</v>
      </c>
      <c r="AV552" s="528" t="str">
        <f>IF(日報入力!AT552,日報入力!AT552,"")</f>
        <v/>
      </c>
      <c r="AW552" s="529" t="str">
        <f>IF(日報入力!AT552,AE552/日報入力!AT552,"")</f>
        <v/>
      </c>
      <c r="AX552" s="530">
        <f>IF(1&lt;日報集計!AT552,AT552/(((F552-I552-J552-N552-O552)*60)/(E552)),"")</f>
        <v>1.0470588235294118</v>
      </c>
      <c r="AY552" s="664">
        <f>IF(日報入力!H552,AT552/(((F552-J552)*60)/E552),"")</f>
        <v>0.98888888888888893</v>
      </c>
      <c r="AZ552" s="664">
        <f>IF(日報入力!I552,AT552/((G552*60)/E552),"")</f>
        <v>1.0470588235294118</v>
      </c>
      <c r="BA552" s="296">
        <f>IF(日報入力!G552,G552/F552,"")</f>
        <v>0.94444444444444442</v>
      </c>
      <c r="BB552" s="386">
        <f t="shared" si="42"/>
        <v>7163</v>
      </c>
      <c r="BC552" s="386">
        <f t="shared" si="43"/>
        <v>14326</v>
      </c>
      <c r="BD552" s="80">
        <f>日報入力!AU552</f>
        <v>0</v>
      </c>
      <c r="BE552" s="534" t="str">
        <f>IF(日報入力!AV552,日報入力!AV552,"")</f>
        <v/>
      </c>
      <c r="BF552" s="534" t="str">
        <f>IF(日報入力!AW552,日報入力!AW552,"")</f>
        <v/>
      </c>
      <c r="BG552" s="398">
        <f>IF(日報入力!G552,日報入力!K552*日報入力!D552*日報入力!BC552,"")</f>
        <v>3.56</v>
      </c>
    </row>
    <row r="553" spans="1:59" ht="20.25" hidden="1" customHeight="1" x14ac:dyDescent="0.15">
      <c r="A553" s="302">
        <v>44456</v>
      </c>
      <c r="B553" s="291">
        <v>997</v>
      </c>
      <c r="C553" s="291">
        <v>1</v>
      </c>
      <c r="D553" s="291">
        <v>991</v>
      </c>
      <c r="E553" s="291">
        <v>0</v>
      </c>
      <c r="F553" s="291">
        <v>140</v>
      </c>
      <c r="G553" s="291">
        <v>140</v>
      </c>
      <c r="H553" s="291">
        <v>70</v>
      </c>
      <c r="I553" s="291"/>
      <c r="J553" s="291"/>
      <c r="K553" s="291"/>
      <c r="L553" s="291"/>
      <c r="M553" s="291"/>
      <c r="N553" s="291"/>
      <c r="O553" s="291"/>
      <c r="P553" s="291"/>
      <c r="Q553" s="291"/>
      <c r="R553" s="291"/>
      <c r="S553" s="291"/>
      <c r="T553" s="291"/>
      <c r="U553" s="291"/>
      <c r="V553" s="378">
        <v>0</v>
      </c>
      <c r="W553" s="291"/>
      <c r="X553" s="291"/>
      <c r="Y553" s="291"/>
      <c r="Z553" s="291"/>
      <c r="AA553" s="291"/>
      <c r="AB553" s="291"/>
      <c r="AC553" s="291"/>
      <c r="AD553" s="291"/>
      <c r="AE553" s="292">
        <v>0</v>
      </c>
      <c r="AF553" s="293">
        <v>0</v>
      </c>
      <c r="AG553" s="293">
        <v>0</v>
      </c>
      <c r="AH553" s="293">
        <v>0</v>
      </c>
      <c r="AI553" s="294">
        <v>0</v>
      </c>
      <c r="AJ553" s="294">
        <v>0</v>
      </c>
      <c r="AK553" s="294">
        <v>0</v>
      </c>
      <c r="AL553" s="292">
        <v>0</v>
      </c>
      <c r="AM553" s="292">
        <v>0</v>
      </c>
      <c r="AN553" s="68" t="s">
        <v>1343</v>
      </c>
      <c r="AO553" s="68" t="str">
        <f>日報入力!B553</f>
        <v>吉田</v>
      </c>
      <c r="AP553" s="68" t="str">
        <f>IF(日報入力!AQ553,日報入力!BA553,"")</f>
        <v/>
      </c>
      <c r="AQ553" s="68" t="str">
        <f>IF(日報入力!AR553,日報入力!BB553,"")</f>
        <v/>
      </c>
      <c r="AR553" s="68" t="str">
        <f>IF(日報入力!AS553,"N勤","")</f>
        <v/>
      </c>
      <c r="AS553" s="295" t="e">
        <f t="shared" si="41"/>
        <v>#DIV/0!</v>
      </c>
      <c r="AT553" s="439">
        <f>日報入力!AY553</f>
        <v>0</v>
      </c>
      <c r="AU553" s="518" t="e">
        <f>IF(日報入力!G553,G553*60/E553,"")</f>
        <v>#DIV/0!</v>
      </c>
      <c r="AV553" s="528" t="str">
        <f>IF(日報入力!AT553,日報入力!AT553,"")</f>
        <v/>
      </c>
      <c r="AW553" s="529" t="str">
        <f>IF(日報入力!AT553,AE553/日報入力!AT553,"")</f>
        <v/>
      </c>
      <c r="AX553" s="530" t="str">
        <f>IF(1&lt;日報集計!AT553,AT553/(((F553-I553-J553-N553-O553)*60)/(E553)),"")</f>
        <v/>
      </c>
      <c r="AY553" s="664" t="e">
        <f>IF(日報入力!H553,AT553/(((F553-J553)*60)/E553),"")</f>
        <v>#DIV/0!</v>
      </c>
      <c r="AZ553" s="664" t="e">
        <f>IF(日報入力!I553,AT553/((G553*60)/E553),"")</f>
        <v>#DIV/0!</v>
      </c>
      <c r="BA553" s="296">
        <f>IF(日報入力!G553,G553/F553,"")</f>
        <v>1</v>
      </c>
      <c r="BB553" s="386">
        <f t="shared" si="42"/>
        <v>0</v>
      </c>
      <c r="BC553" s="386">
        <f t="shared" si="43"/>
        <v>0</v>
      </c>
      <c r="BD553" s="80" t="str">
        <f>日報入力!AU553</f>
        <v>シェルネックコア</v>
      </c>
      <c r="BE553" s="534" t="str">
        <f>IF(日報入力!AV553,日報入力!AV553,"")</f>
        <v/>
      </c>
      <c r="BF553" s="534" t="str">
        <f>IF(日報入力!AW553,日報入力!AW553,"")</f>
        <v/>
      </c>
      <c r="BG553" s="398">
        <f>IF(日報入力!G553,日報入力!K553*日報入力!D553*日報入力!BC553,"")</f>
        <v>0</v>
      </c>
    </row>
    <row r="554" spans="1:59" ht="20.25" hidden="1" customHeight="1" x14ac:dyDescent="0.15">
      <c r="A554" s="302">
        <v>44456</v>
      </c>
      <c r="B554" s="291">
        <v>51</v>
      </c>
      <c r="C554" s="291">
        <v>22</v>
      </c>
      <c r="D554" s="291">
        <v>953</v>
      </c>
      <c r="E554" s="291">
        <v>0</v>
      </c>
      <c r="F554" s="291">
        <v>465</v>
      </c>
      <c r="G554" s="291">
        <v>465</v>
      </c>
      <c r="H554" s="291">
        <v>465</v>
      </c>
      <c r="I554" s="291"/>
      <c r="J554" s="291"/>
      <c r="K554" s="291"/>
      <c r="L554" s="291"/>
      <c r="M554" s="291"/>
      <c r="N554" s="291"/>
      <c r="O554" s="291"/>
      <c r="P554" s="291"/>
      <c r="Q554" s="291"/>
      <c r="R554" s="291"/>
      <c r="S554" s="291"/>
      <c r="T554" s="291"/>
      <c r="U554" s="291"/>
      <c r="V554" s="378">
        <v>0</v>
      </c>
      <c r="W554" s="291"/>
      <c r="X554" s="291"/>
      <c r="Y554" s="291"/>
      <c r="Z554" s="291"/>
      <c r="AA554" s="291"/>
      <c r="AB554" s="291"/>
      <c r="AC554" s="291"/>
      <c r="AD554" s="291"/>
      <c r="AE554" s="292">
        <v>0</v>
      </c>
      <c r="AF554" s="293">
        <v>0</v>
      </c>
      <c r="AG554" s="293">
        <v>0</v>
      </c>
      <c r="AH554" s="293">
        <v>0</v>
      </c>
      <c r="AI554" s="294">
        <v>0</v>
      </c>
      <c r="AJ554" s="294">
        <v>0</v>
      </c>
      <c r="AK554" s="294">
        <v>0</v>
      </c>
      <c r="AL554" s="292">
        <v>0</v>
      </c>
      <c r="AM554" s="292">
        <v>0</v>
      </c>
      <c r="AN554" s="68" t="s">
        <v>1407</v>
      </c>
      <c r="AO554" s="68" t="str">
        <f>日報入力!B554</f>
        <v>山岡</v>
      </c>
      <c r="AP554" s="68" t="str">
        <f>IF(日報入力!AQ554,日報入力!BA554,"")</f>
        <v/>
      </c>
      <c r="AQ554" s="68" t="str">
        <f>IF(日報入力!AR554,日報入力!BB554,"")</f>
        <v/>
      </c>
      <c r="AR554" s="68" t="str">
        <f>IF(日報入力!AS554,"N勤","")</f>
        <v/>
      </c>
      <c r="AS554" s="295" t="e">
        <f t="shared" si="41"/>
        <v>#DIV/0!</v>
      </c>
      <c r="AT554" s="439">
        <f>日報入力!AY554</f>
        <v>0</v>
      </c>
      <c r="AU554" s="518" t="e">
        <f>IF(日報入力!G554,G554*60/E554,"")</f>
        <v>#DIV/0!</v>
      </c>
      <c r="AV554" s="528" t="str">
        <f>IF(日報入力!AT554,日報入力!AT554,"")</f>
        <v/>
      </c>
      <c r="AW554" s="529" t="str">
        <f>IF(日報入力!AT554,AE554/日報入力!AT554,"")</f>
        <v/>
      </c>
      <c r="AX554" s="530" t="str">
        <f>IF(1&lt;日報集計!AT554,AT554/(((F554-I554-J554-N554-O554)*60)/(E554)),"")</f>
        <v/>
      </c>
      <c r="AY554" s="664" t="e">
        <f>IF(日報入力!H554,AT554/(((F554-J554)*60)/E554),"")</f>
        <v>#DIV/0!</v>
      </c>
      <c r="AZ554" s="664" t="e">
        <f>IF(日報入力!I554,AT554/((G554*60)/E554),"")</f>
        <v>#DIV/0!</v>
      </c>
      <c r="BA554" s="296">
        <f>IF(日報入力!G554,G554/F554,"")</f>
        <v>1</v>
      </c>
      <c r="BB554" s="386">
        <f t="shared" si="42"/>
        <v>0</v>
      </c>
      <c r="BC554" s="386">
        <f t="shared" si="43"/>
        <v>0</v>
      </c>
      <c r="BD554" s="80">
        <f>日報入力!AU554</f>
        <v>0</v>
      </c>
      <c r="BE554" s="534" t="str">
        <f>IF(日報入力!AV554,日報入力!AV554,"")</f>
        <v/>
      </c>
      <c r="BF554" s="534" t="str">
        <f>IF(日報入力!AW554,日報入力!AW554,"")</f>
        <v/>
      </c>
      <c r="BG554" s="398">
        <f>IF(日報入力!G554,日報入力!K554*日報入力!D554*日報入力!BC554,"")</f>
        <v>0</v>
      </c>
    </row>
    <row r="555" spans="1:59" ht="20.25" hidden="1" customHeight="1" x14ac:dyDescent="0.15">
      <c r="A555" s="302">
        <v>44456</v>
      </c>
      <c r="B555" s="291">
        <v>998</v>
      </c>
      <c r="C555" s="291">
        <v>26</v>
      </c>
      <c r="D555" s="291">
        <v>963</v>
      </c>
      <c r="E555" s="291">
        <v>0</v>
      </c>
      <c r="F555" s="291">
        <v>465</v>
      </c>
      <c r="G555" s="291">
        <v>465</v>
      </c>
      <c r="H555" s="291">
        <v>465</v>
      </c>
      <c r="I555" s="291"/>
      <c r="J555" s="291"/>
      <c r="K555" s="291"/>
      <c r="L555" s="291"/>
      <c r="M555" s="291"/>
      <c r="N555" s="291"/>
      <c r="O555" s="291"/>
      <c r="P555" s="291"/>
      <c r="Q555" s="291"/>
      <c r="R555" s="291"/>
      <c r="S555" s="291"/>
      <c r="T555" s="291"/>
      <c r="U555" s="291"/>
      <c r="V555" s="378">
        <v>0</v>
      </c>
      <c r="W555" s="291"/>
      <c r="X555" s="291"/>
      <c r="Y555" s="291"/>
      <c r="Z555" s="291"/>
      <c r="AA555" s="291"/>
      <c r="AB555" s="291"/>
      <c r="AC555" s="291"/>
      <c r="AD555" s="291"/>
      <c r="AE555" s="292">
        <v>0</v>
      </c>
      <c r="AF555" s="293">
        <v>0</v>
      </c>
      <c r="AG555" s="293">
        <v>0</v>
      </c>
      <c r="AH555" s="293">
        <v>0</v>
      </c>
      <c r="AI555" s="294">
        <v>0</v>
      </c>
      <c r="AJ555" s="294">
        <v>0</v>
      </c>
      <c r="AK555" s="294">
        <v>0</v>
      </c>
      <c r="AL555" s="292">
        <v>0</v>
      </c>
      <c r="AM555" s="292">
        <v>0</v>
      </c>
      <c r="AN555" s="68" t="s">
        <v>2161</v>
      </c>
      <c r="AO555" s="68" t="str">
        <f>日報入力!B555</f>
        <v>平</v>
      </c>
      <c r="AP555" s="68" t="str">
        <f>IF(日報入力!AQ555,日報入力!BA555,"")</f>
        <v/>
      </c>
      <c r="AQ555" s="68" t="str">
        <f>IF(日報入力!AR555,日報入力!BB555,"")</f>
        <v/>
      </c>
      <c r="AR555" s="68" t="str">
        <f>IF(日報入力!AS555,"N勤","")</f>
        <v/>
      </c>
      <c r="AS555" s="295" t="e">
        <f t="shared" si="41"/>
        <v>#DIV/0!</v>
      </c>
      <c r="AT555" s="439">
        <f>日報入力!AY555</f>
        <v>0</v>
      </c>
      <c r="AU555" s="518" t="e">
        <f>IF(日報入力!G555,G555*60/E555,"")</f>
        <v>#DIV/0!</v>
      </c>
      <c r="AV555" s="528" t="str">
        <f>IF(日報入力!AT555,日報入力!AT555,"")</f>
        <v/>
      </c>
      <c r="AW555" s="529" t="str">
        <f>IF(日報入力!AT555,AE555/日報入力!AT555,"")</f>
        <v/>
      </c>
      <c r="AX555" s="530" t="str">
        <f>IF(1&lt;日報集計!AT555,AT555/(((F555-I555-J555-N555-O555)*60)/(E555)),"")</f>
        <v/>
      </c>
      <c r="AY555" s="664" t="e">
        <f>IF(日報入力!H555,AT555/(((F555-J555)*60)/E555),"")</f>
        <v>#DIV/0!</v>
      </c>
      <c r="AZ555" s="664" t="e">
        <f>IF(日報入力!I555,AT555/((G555*60)/E555),"")</f>
        <v>#DIV/0!</v>
      </c>
      <c r="BA555" s="296">
        <f>IF(日報入力!G555,G555/F555,"")</f>
        <v>1</v>
      </c>
      <c r="BB555" s="386">
        <f t="shared" si="42"/>
        <v>0</v>
      </c>
      <c r="BC555" s="386">
        <f t="shared" si="43"/>
        <v>0</v>
      </c>
      <c r="BD555" s="80">
        <f>日報入力!AU555</f>
        <v>0</v>
      </c>
      <c r="BE555" s="534" t="str">
        <f>IF(日報入力!AV555,日報入力!AV555,"")</f>
        <v/>
      </c>
      <c r="BF555" s="534" t="str">
        <f>IF(日報入力!AW555,日報入力!AW555,"")</f>
        <v/>
      </c>
      <c r="BG555" s="398">
        <f>IF(日報入力!G555,日報入力!K555*日報入力!D555*日報入力!BC555,"")</f>
        <v>0</v>
      </c>
    </row>
    <row r="556" spans="1:59" ht="20.25" customHeight="1" x14ac:dyDescent="0.15">
      <c r="A556" s="302">
        <v>44459</v>
      </c>
      <c r="B556" s="291">
        <v>52</v>
      </c>
      <c r="C556" s="291">
        <v>8</v>
      </c>
      <c r="D556" s="291">
        <v>954</v>
      </c>
      <c r="E556" s="291">
        <v>0</v>
      </c>
      <c r="F556" s="291">
        <v>240</v>
      </c>
      <c r="G556" s="291">
        <v>240</v>
      </c>
      <c r="H556" s="291">
        <v>240</v>
      </c>
      <c r="I556" s="291"/>
      <c r="J556" s="291"/>
      <c r="K556" s="291"/>
      <c r="L556" s="291"/>
      <c r="M556" s="291"/>
      <c r="N556" s="291"/>
      <c r="O556" s="291"/>
      <c r="P556" s="291"/>
      <c r="Q556" s="291"/>
      <c r="R556" s="291"/>
      <c r="S556" s="291"/>
      <c r="T556" s="291"/>
      <c r="U556" s="291"/>
      <c r="V556" s="378">
        <v>0</v>
      </c>
      <c r="W556" s="291"/>
      <c r="X556" s="291"/>
      <c r="Y556" s="291"/>
      <c r="Z556" s="291"/>
      <c r="AA556" s="291"/>
      <c r="AB556" s="291"/>
      <c r="AC556" s="291"/>
      <c r="AD556" s="291"/>
      <c r="AE556" s="292">
        <v>0</v>
      </c>
      <c r="AF556" s="293">
        <v>0</v>
      </c>
      <c r="AG556" s="293">
        <v>0</v>
      </c>
      <c r="AH556" s="293">
        <v>0</v>
      </c>
      <c r="AI556" s="294">
        <v>0</v>
      </c>
      <c r="AJ556" s="294">
        <v>0</v>
      </c>
      <c r="AK556" s="294">
        <v>0</v>
      </c>
      <c r="AL556" s="292">
        <v>0</v>
      </c>
      <c r="AM556" s="292">
        <v>0</v>
      </c>
      <c r="AN556" s="68" t="s">
        <v>2195</v>
      </c>
      <c r="AO556" s="68" t="str">
        <f>日報入力!B556</f>
        <v>松尾</v>
      </c>
      <c r="AP556" s="68" t="str">
        <f>IF(日報入力!AQ556,日報入力!BA556,"")</f>
        <v/>
      </c>
      <c r="AQ556" s="68" t="str">
        <f>IF(日報入力!AR556,日報入力!BB556,"")</f>
        <v/>
      </c>
      <c r="AR556" s="68" t="str">
        <f>IF(日報入力!AS556,"N勤","")</f>
        <v/>
      </c>
      <c r="AS556" s="295" t="e">
        <f t="shared" si="41"/>
        <v>#DIV/0!</v>
      </c>
      <c r="AT556" s="439">
        <f>日報入力!AY556</f>
        <v>0</v>
      </c>
      <c r="AU556" s="518" t="e">
        <f>IF(日報入力!G556,G556*60/E556,"")</f>
        <v>#DIV/0!</v>
      </c>
      <c r="AV556" s="528" t="str">
        <f>IF(日報入力!AT556,日報入力!AT556,"")</f>
        <v/>
      </c>
      <c r="AW556" s="529" t="str">
        <f>IF(日報入力!AT556,AE556/日報入力!AT556,"")</f>
        <v/>
      </c>
      <c r="AX556" s="530" t="str">
        <f>IF(1&lt;日報集計!AT556,AT556/(((F556-I556-J556-N556-O556)*60)/(E556)),"")</f>
        <v/>
      </c>
      <c r="AY556" s="664" t="e">
        <f>IF(日報入力!H556,AT556/(((F556-J556)*60)/E556),"")</f>
        <v>#DIV/0!</v>
      </c>
      <c r="AZ556" s="664" t="e">
        <f>IF(日報入力!I556,AT556/((G556*60)/E556),"")</f>
        <v>#DIV/0!</v>
      </c>
      <c r="BA556" s="296">
        <f>IF(日報入力!G556,G556/F556,"")</f>
        <v>1</v>
      </c>
      <c r="BB556" s="386">
        <f t="shared" si="42"/>
        <v>0</v>
      </c>
      <c r="BC556" s="386">
        <f t="shared" si="43"/>
        <v>0</v>
      </c>
      <c r="BD556" s="80">
        <f>日報入力!AU556</f>
        <v>0</v>
      </c>
      <c r="BE556" s="534" t="str">
        <f>IF(日報入力!AV556,日報入力!AV556,"")</f>
        <v/>
      </c>
      <c r="BF556" s="534" t="str">
        <f>IF(日報入力!AW556,日報入力!AW556,"")</f>
        <v/>
      </c>
      <c r="BG556" s="398">
        <f>IF(日報入力!G556,日報入力!K556*日報入力!D556*日報入力!BC556,"")</f>
        <v>0</v>
      </c>
    </row>
    <row r="557" spans="1:59" ht="20.25" customHeight="1" x14ac:dyDescent="0.15">
      <c r="A557" s="302">
        <v>44459</v>
      </c>
      <c r="B557" s="291">
        <v>35</v>
      </c>
      <c r="C557" s="291">
        <v>8</v>
      </c>
      <c r="D557" s="291">
        <v>3022</v>
      </c>
      <c r="E557" s="291">
        <v>0</v>
      </c>
      <c r="F557" s="291">
        <v>60</v>
      </c>
      <c r="G557" s="291">
        <v>0</v>
      </c>
      <c r="H557" s="291">
        <v>60</v>
      </c>
      <c r="I557" s="291"/>
      <c r="J557" s="291">
        <v>60</v>
      </c>
      <c r="K557" s="291"/>
      <c r="L557" s="291"/>
      <c r="M557" s="291"/>
      <c r="N557" s="291"/>
      <c r="O557" s="291"/>
      <c r="P557" s="291"/>
      <c r="Q557" s="291"/>
      <c r="R557" s="291"/>
      <c r="S557" s="291"/>
      <c r="T557" s="291"/>
      <c r="U557" s="291"/>
      <c r="V557" s="378">
        <v>0</v>
      </c>
      <c r="W557" s="291"/>
      <c r="X557" s="291"/>
      <c r="Y557" s="291"/>
      <c r="Z557" s="291"/>
      <c r="AA557" s="291"/>
      <c r="AB557" s="291"/>
      <c r="AC557" s="291"/>
      <c r="AD557" s="291"/>
      <c r="AE557" s="292">
        <v>0</v>
      </c>
      <c r="AF557" s="293" t="s">
        <v>2188</v>
      </c>
      <c r="AG557" s="293">
        <v>1.8</v>
      </c>
      <c r="AH557" s="293">
        <v>104.9</v>
      </c>
      <c r="AI557" s="294">
        <v>0</v>
      </c>
      <c r="AJ557" s="294">
        <v>0</v>
      </c>
      <c r="AK557" s="294">
        <v>0</v>
      </c>
      <c r="AL557" s="292">
        <v>0</v>
      </c>
      <c r="AM557" s="292">
        <v>0</v>
      </c>
      <c r="AN557" s="68" t="s">
        <v>2196</v>
      </c>
      <c r="AO557" s="68" t="str">
        <f>日報入力!B557</f>
        <v>松尾</v>
      </c>
      <c r="AP557" s="68" t="str">
        <f>IF(日報入力!AQ557,日報入力!BA557,"")</f>
        <v/>
      </c>
      <c r="AQ557" s="68" t="str">
        <f>IF(日報入力!AR557,日報入力!BB557,"")</f>
        <v/>
      </c>
      <c r="AR557" s="68" t="str">
        <f>IF(日報入力!AS557,"N勤","")</f>
        <v/>
      </c>
      <c r="AS557" s="295" t="e">
        <f t="shared" si="41"/>
        <v>#DIV/0!</v>
      </c>
      <c r="AT557" s="439">
        <f>日報入力!AY557</f>
        <v>100</v>
      </c>
      <c r="AU557" s="518" t="e">
        <f>IF(日報入力!G557,G557*60/E557,"")</f>
        <v>#DIV/0!</v>
      </c>
      <c r="AV557" s="528" t="str">
        <f>IF(日報入力!AT557,日報入力!AT557,"")</f>
        <v/>
      </c>
      <c r="AW557" s="529" t="str">
        <f>IF(日報入力!AT557,AE557/日報入力!AT557,"")</f>
        <v/>
      </c>
      <c r="AX557" s="530" t="e">
        <f>IF(1&lt;日報集計!AT557,AT557/(((F557-I557-J557-N557-O557)*60)/(E557)),"")</f>
        <v>#DIV/0!</v>
      </c>
      <c r="AY557" s="664" t="e">
        <f>IF(日報入力!H557,AT557/(((F557-J557)*60)/E557),"")</f>
        <v>#DIV/0!</v>
      </c>
      <c r="AZ557" s="664" t="e">
        <f>IF(日報入力!I557,AT557/((G557*60)/E557),"")</f>
        <v>#DIV/0!</v>
      </c>
      <c r="BA557" s="296">
        <f>IF(日報入力!G557,G557/F557,"")</f>
        <v>0</v>
      </c>
      <c r="BB557" s="386">
        <f t="shared" si="42"/>
        <v>0</v>
      </c>
      <c r="BC557" s="386">
        <f t="shared" si="43"/>
        <v>0</v>
      </c>
      <c r="BD557" s="80">
        <f>日報入力!AU557</f>
        <v>0</v>
      </c>
      <c r="BE557" s="534" t="str">
        <f>IF(日報入力!AV557,日報入力!AV557,"")</f>
        <v/>
      </c>
      <c r="BF557" s="534" t="str">
        <f>IF(日報入力!AW557,日報入力!AW557,"")</f>
        <v/>
      </c>
      <c r="BG557" s="398">
        <f>IF(日報入力!G557,日報入力!K557*日報入力!D557*日報入力!BC557,"")</f>
        <v>0</v>
      </c>
    </row>
    <row r="558" spans="1:59" ht="20.25" customHeight="1" x14ac:dyDescent="0.15">
      <c r="A558" s="302">
        <v>44459</v>
      </c>
      <c r="B558" s="291">
        <v>35</v>
      </c>
      <c r="C558" s="291">
        <v>54</v>
      </c>
      <c r="D558" s="291">
        <v>3022</v>
      </c>
      <c r="E558" s="291">
        <v>133</v>
      </c>
      <c r="F558" s="291">
        <v>465</v>
      </c>
      <c r="G558" s="291">
        <v>405</v>
      </c>
      <c r="H558" s="291">
        <v>162.75</v>
      </c>
      <c r="I558" s="291">
        <v>10</v>
      </c>
      <c r="J558" s="291"/>
      <c r="K558" s="291"/>
      <c r="L558" s="291"/>
      <c r="M558" s="291">
        <v>40</v>
      </c>
      <c r="N558" s="291"/>
      <c r="O558" s="291">
        <v>10</v>
      </c>
      <c r="P558" s="291"/>
      <c r="Q558" s="291"/>
      <c r="R558" s="291"/>
      <c r="S558" s="291"/>
      <c r="T558" s="291"/>
      <c r="U558" s="291"/>
      <c r="V558" s="378">
        <v>0</v>
      </c>
      <c r="W558" s="291"/>
      <c r="X558" s="291"/>
      <c r="Y558" s="291"/>
      <c r="Z558" s="291"/>
      <c r="AA558" s="291"/>
      <c r="AB558" s="291"/>
      <c r="AC558" s="291"/>
      <c r="AD558" s="291"/>
      <c r="AE558" s="292">
        <v>266</v>
      </c>
      <c r="AF558" s="293" t="s">
        <v>2188</v>
      </c>
      <c r="AG558" s="293">
        <v>1.8</v>
      </c>
      <c r="AH558" s="293">
        <v>104.9</v>
      </c>
      <c r="AI558" s="294">
        <v>478.8</v>
      </c>
      <c r="AJ558" s="294">
        <v>478.8</v>
      </c>
      <c r="AK558" s="294">
        <v>0</v>
      </c>
      <c r="AL558" s="292">
        <v>27903.4</v>
      </c>
      <c r="AM558" s="292">
        <v>0</v>
      </c>
      <c r="AN558" s="68" t="s">
        <v>2196</v>
      </c>
      <c r="AO558" s="68" t="str">
        <f>日報入力!B558</f>
        <v>ハンダ</v>
      </c>
      <c r="AP558" s="68" t="str">
        <f>IF(日報入力!AQ558,日報入力!BA558,"")</f>
        <v/>
      </c>
      <c r="AQ558" s="68" t="str">
        <f>IF(日報入力!AR558,日報入力!BB558,"")</f>
        <v/>
      </c>
      <c r="AR558" s="68" t="str">
        <f>IF(日報入力!AS558,"N勤","")</f>
        <v>N勤</v>
      </c>
      <c r="AS558" s="295">
        <f t="shared" si="41"/>
        <v>0</v>
      </c>
      <c r="AT558" s="439">
        <f>日報入力!AY558</f>
        <v>100</v>
      </c>
      <c r="AU558" s="518">
        <f>IF(日報入力!G558,G558*60/E558,"")</f>
        <v>182.70676691729324</v>
      </c>
      <c r="AV558" s="528" t="str">
        <f>IF(日報入力!AT558,日報入力!AT558,"")</f>
        <v/>
      </c>
      <c r="AW558" s="529" t="str">
        <f>IF(日報入力!AT558,AE558/日報入力!AT558,"")</f>
        <v/>
      </c>
      <c r="AX558" s="530">
        <f>IF(1&lt;日報集計!AT558,AT558/(((F558-I558-J558-N558-O558)*60)/(E558)),"")</f>
        <v>0.49812734082397003</v>
      </c>
      <c r="AY558" s="664">
        <f>IF(日報入力!H558,AT558/(((F558-J558)*60)/E558),"")</f>
        <v>0.47670250896057342</v>
      </c>
      <c r="AZ558" s="664">
        <f>IF(日報入力!I558,AT558/((G558*60)/E558),"")</f>
        <v>0.54732510288065839</v>
      </c>
      <c r="BA558" s="296">
        <f>IF(日報入力!G558,G558/F558,"")</f>
        <v>0.87096774193548387</v>
      </c>
      <c r="BB558" s="386">
        <f t="shared" si="42"/>
        <v>3600.4387096774194</v>
      </c>
      <c r="BC558" s="386">
        <f t="shared" si="43"/>
        <v>10286.967741935485</v>
      </c>
      <c r="BD558" s="80">
        <f>日報入力!AU558</f>
        <v>0</v>
      </c>
      <c r="BE558" s="534" t="str">
        <f>IF(日報入力!AV558,日報入力!AV558,"")</f>
        <v/>
      </c>
      <c r="BF558" s="534" t="str">
        <f>IF(日報入力!AW558,日報入力!AW558,"")</f>
        <v/>
      </c>
      <c r="BG558" s="398">
        <f>IF(日報入力!G558,日報入力!K558*日報入力!D558*日報入力!BC558,"")</f>
        <v>10.64</v>
      </c>
    </row>
    <row r="559" spans="1:59" ht="20.25" customHeight="1" x14ac:dyDescent="0.15">
      <c r="A559" s="302">
        <v>44459</v>
      </c>
      <c r="B559" s="291">
        <v>33</v>
      </c>
      <c r="C559" s="291">
        <v>8</v>
      </c>
      <c r="D559" s="291">
        <v>3023</v>
      </c>
      <c r="E559" s="291">
        <v>0</v>
      </c>
      <c r="F559" s="291">
        <v>30</v>
      </c>
      <c r="G559" s="291">
        <v>0</v>
      </c>
      <c r="H559" s="291">
        <v>30</v>
      </c>
      <c r="I559" s="291"/>
      <c r="J559" s="291">
        <v>30</v>
      </c>
      <c r="K559" s="291"/>
      <c r="L559" s="291"/>
      <c r="M559" s="291"/>
      <c r="N559" s="291"/>
      <c r="O559" s="291"/>
      <c r="P559" s="291"/>
      <c r="Q559" s="291"/>
      <c r="R559" s="291"/>
      <c r="S559" s="291"/>
      <c r="T559" s="291"/>
      <c r="U559" s="291"/>
      <c r="V559" s="378">
        <v>0</v>
      </c>
      <c r="W559" s="291"/>
      <c r="X559" s="291"/>
      <c r="Y559" s="291"/>
      <c r="Z559" s="291"/>
      <c r="AA559" s="291"/>
      <c r="AB559" s="291"/>
      <c r="AC559" s="291"/>
      <c r="AD559" s="291"/>
      <c r="AE559" s="292">
        <v>0</v>
      </c>
      <c r="AF559" s="293" t="s">
        <v>2197</v>
      </c>
      <c r="AG559" s="293">
        <v>16</v>
      </c>
      <c r="AH559" s="293">
        <v>841.6</v>
      </c>
      <c r="AI559" s="294">
        <v>0</v>
      </c>
      <c r="AJ559" s="294">
        <v>0</v>
      </c>
      <c r="AK559" s="294">
        <v>0</v>
      </c>
      <c r="AL559" s="292">
        <v>0</v>
      </c>
      <c r="AM559" s="292">
        <v>0</v>
      </c>
      <c r="AN559" s="68" t="s">
        <v>2169</v>
      </c>
      <c r="AO559" s="68" t="str">
        <f>日報入力!B559</f>
        <v>松尾</v>
      </c>
      <c r="AP559" s="68" t="str">
        <f>IF(日報入力!AQ559,日報入力!BA559,"")</f>
        <v/>
      </c>
      <c r="AQ559" s="68" t="str">
        <f>IF(日報入力!AR559,日報入力!BB559,"")</f>
        <v/>
      </c>
      <c r="AR559" s="68" t="str">
        <f>IF(日報入力!AS559,"N勤","")</f>
        <v/>
      </c>
      <c r="AS559" s="295" t="e">
        <f t="shared" si="41"/>
        <v>#DIV/0!</v>
      </c>
      <c r="AT559" s="439">
        <f>日報入力!AY559</f>
        <v>360</v>
      </c>
      <c r="AU559" s="518" t="e">
        <f>IF(日報入力!G559,G559*60/E559,"")</f>
        <v>#DIV/0!</v>
      </c>
      <c r="AV559" s="528" t="str">
        <f>IF(日報入力!AT559,日報入力!AT559,"")</f>
        <v/>
      </c>
      <c r="AW559" s="529" t="str">
        <f>IF(日報入力!AT559,AE559/日報入力!AT559,"")</f>
        <v/>
      </c>
      <c r="AX559" s="530" t="e">
        <f>IF(1&lt;日報集計!AT559,AT559/(((F559-I559-J559-N559-O559)*60)/(E559)),"")</f>
        <v>#DIV/0!</v>
      </c>
      <c r="AY559" s="664" t="e">
        <f>IF(日報入力!H559,AT559/(((F559-J559)*60)/E559),"")</f>
        <v>#DIV/0!</v>
      </c>
      <c r="AZ559" s="664" t="e">
        <f>IF(日報入力!I559,AT559/((G559*60)/E559),"")</f>
        <v>#DIV/0!</v>
      </c>
      <c r="BA559" s="296">
        <f>IF(日報入力!G559,G559/F559,"")</f>
        <v>0</v>
      </c>
      <c r="BB559" s="386">
        <f t="shared" si="42"/>
        <v>0</v>
      </c>
      <c r="BC559" s="386">
        <f t="shared" si="43"/>
        <v>0</v>
      </c>
      <c r="BD559" s="80">
        <f>日報入力!AU559</f>
        <v>0</v>
      </c>
      <c r="BE559" s="534" t="str">
        <f>IF(日報入力!AV559,日報入力!AV559,"")</f>
        <v/>
      </c>
      <c r="BF559" s="534" t="str">
        <f>IF(日報入力!AW559,日報入力!AW559,"")</f>
        <v/>
      </c>
      <c r="BG559" s="398">
        <f>IF(日報入力!G559,日報入力!K559*日報入力!D559*日報入力!BC559,"")</f>
        <v>0</v>
      </c>
    </row>
    <row r="560" spans="1:59" ht="20.25" customHeight="1" x14ac:dyDescent="0.15">
      <c r="A560" s="302">
        <v>44459</v>
      </c>
      <c r="B560" s="291">
        <v>33</v>
      </c>
      <c r="C560" s="291">
        <v>54</v>
      </c>
      <c r="D560" s="291">
        <v>3023</v>
      </c>
      <c r="E560" s="291">
        <v>51</v>
      </c>
      <c r="F560" s="291">
        <v>465</v>
      </c>
      <c r="G560" s="291">
        <v>425</v>
      </c>
      <c r="H560" s="291">
        <v>162.75</v>
      </c>
      <c r="I560" s="291"/>
      <c r="J560" s="291"/>
      <c r="K560" s="291"/>
      <c r="L560" s="291"/>
      <c r="M560" s="291">
        <v>30</v>
      </c>
      <c r="N560" s="291"/>
      <c r="O560" s="291">
        <v>10</v>
      </c>
      <c r="P560" s="291"/>
      <c r="Q560" s="291"/>
      <c r="R560" s="291"/>
      <c r="S560" s="291"/>
      <c r="T560" s="291"/>
      <c r="U560" s="291"/>
      <c r="V560" s="378">
        <v>2</v>
      </c>
      <c r="W560" s="291"/>
      <c r="X560" s="291"/>
      <c r="Y560" s="291">
        <v>2</v>
      </c>
      <c r="Z560" s="291"/>
      <c r="AA560" s="291"/>
      <c r="AB560" s="291"/>
      <c r="AC560" s="291"/>
      <c r="AD560" s="291"/>
      <c r="AE560" s="292">
        <v>49</v>
      </c>
      <c r="AF560" s="293" t="s">
        <v>2197</v>
      </c>
      <c r="AG560" s="293">
        <v>16</v>
      </c>
      <c r="AH560" s="293">
        <v>841.6</v>
      </c>
      <c r="AI560" s="294">
        <v>816</v>
      </c>
      <c r="AJ560" s="294">
        <v>784</v>
      </c>
      <c r="AK560" s="294">
        <v>32</v>
      </c>
      <c r="AL560" s="292">
        <v>41238.400000000001</v>
      </c>
      <c r="AM560" s="292">
        <v>1683.2</v>
      </c>
      <c r="AN560" s="68" t="s">
        <v>2169</v>
      </c>
      <c r="AO560" s="68" t="str">
        <f>日報入力!B560</f>
        <v>ハンダ</v>
      </c>
      <c r="AP560" s="68" t="str">
        <f>IF(日報入力!AQ560,日報入力!BA560,"")</f>
        <v/>
      </c>
      <c r="AQ560" s="68" t="str">
        <f>IF(日報入力!AR560,日報入力!BB560,"")</f>
        <v/>
      </c>
      <c r="AR560" s="68" t="str">
        <f>IF(日報入力!AS560,"N勤","")</f>
        <v>N勤</v>
      </c>
      <c r="AS560" s="295">
        <f t="shared" si="41"/>
        <v>3.9215686274509803E-2</v>
      </c>
      <c r="AT560" s="439">
        <f>日報入力!AY560</f>
        <v>360</v>
      </c>
      <c r="AU560" s="518">
        <f>IF(日報入力!G560,G560*60/E560,"")</f>
        <v>500</v>
      </c>
      <c r="AV560" s="528" t="str">
        <f>IF(日報入力!AT560,日報入力!AT560,"")</f>
        <v/>
      </c>
      <c r="AW560" s="529" t="str">
        <f>IF(日報入力!AT560,AE560/日報入力!AT560,"")</f>
        <v/>
      </c>
      <c r="AX560" s="530">
        <f>IF(1&lt;日報集計!AT560,AT560/(((F560-I560-J560-N560-O560)*60)/(E560)),"")</f>
        <v>0.67252747252747258</v>
      </c>
      <c r="AY560" s="664">
        <f>IF(日報入力!H560,AT560/(((F560-J560)*60)/E560),"")</f>
        <v>0.65806451612903227</v>
      </c>
      <c r="AZ560" s="664">
        <f>IF(日報入力!I560,AT560/((G560*60)/E560),"")</f>
        <v>0.72</v>
      </c>
      <c r="BA560" s="296">
        <f>IF(日報入力!G560,G560/F560,"")</f>
        <v>0.91397849462365588</v>
      </c>
      <c r="BB560" s="386">
        <f t="shared" si="42"/>
        <v>5321.0838709677419</v>
      </c>
      <c r="BC560" s="386">
        <f t="shared" si="43"/>
        <v>15203.096774193549</v>
      </c>
      <c r="BD560" s="80">
        <f>日報入力!AU560</f>
        <v>0</v>
      </c>
      <c r="BE560" s="534" t="str">
        <f>IF(日報入力!AV560,日報入力!AV560,"")</f>
        <v/>
      </c>
      <c r="BF560" s="534" t="str">
        <f>IF(日報入力!AW560,日報入力!AW560,"")</f>
        <v/>
      </c>
      <c r="BG560" s="398">
        <f>IF(日報入力!G560,日報入力!K560*日報入力!D560*日報入力!BC560,"")</f>
        <v>0</v>
      </c>
    </row>
    <row r="561" spans="1:59" ht="20.25" customHeight="1" x14ac:dyDescent="0.15">
      <c r="A561" s="302">
        <v>44459</v>
      </c>
      <c r="B561" s="291">
        <v>34</v>
      </c>
      <c r="C561" s="291">
        <v>54</v>
      </c>
      <c r="D561" s="291">
        <v>3041</v>
      </c>
      <c r="E561" s="291">
        <v>297</v>
      </c>
      <c r="F561" s="291">
        <v>465</v>
      </c>
      <c r="G561" s="291">
        <v>445</v>
      </c>
      <c r="H561" s="291">
        <v>162.75</v>
      </c>
      <c r="I561" s="291">
        <v>10</v>
      </c>
      <c r="J561" s="291"/>
      <c r="K561" s="291"/>
      <c r="L561" s="291"/>
      <c r="M561" s="291"/>
      <c r="N561" s="291"/>
      <c r="O561" s="291">
        <v>10</v>
      </c>
      <c r="P561" s="291"/>
      <c r="Q561" s="291"/>
      <c r="R561" s="291"/>
      <c r="S561" s="291"/>
      <c r="T561" s="291"/>
      <c r="U561" s="291"/>
      <c r="V561" s="378">
        <v>2</v>
      </c>
      <c r="W561" s="291"/>
      <c r="X561" s="291"/>
      <c r="Y561" s="291"/>
      <c r="Z561" s="291"/>
      <c r="AA561" s="291"/>
      <c r="AB561" s="291">
        <v>2</v>
      </c>
      <c r="AC561" s="291"/>
      <c r="AD561" s="291"/>
      <c r="AE561" s="292">
        <v>295</v>
      </c>
      <c r="AF561" s="293" t="s">
        <v>2188</v>
      </c>
      <c r="AG561" s="293">
        <v>1.9</v>
      </c>
      <c r="AH561" s="293">
        <v>123.19999999999999</v>
      </c>
      <c r="AI561" s="294">
        <v>564.29999999999995</v>
      </c>
      <c r="AJ561" s="294">
        <v>560.5</v>
      </c>
      <c r="AK561" s="294">
        <v>3.7999999999999545</v>
      </c>
      <c r="AL561" s="292">
        <v>36344</v>
      </c>
      <c r="AM561" s="292">
        <v>246.39999999999998</v>
      </c>
      <c r="AN561" s="68" t="s">
        <v>2182</v>
      </c>
      <c r="AO561" s="68" t="str">
        <f>日報入力!B561</f>
        <v>ハンダ</v>
      </c>
      <c r="AP561" s="68" t="str">
        <f>IF(日報入力!AQ561,日報入力!BA561,"")</f>
        <v/>
      </c>
      <c r="AQ561" s="68" t="str">
        <f>IF(日報入力!AR561,日報入力!BB561,"")</f>
        <v/>
      </c>
      <c r="AR561" s="68" t="str">
        <f>IF(日報入力!AS561,"N勤","")</f>
        <v>N勤</v>
      </c>
      <c r="AS561" s="295">
        <f t="shared" si="41"/>
        <v>6.7340067340067337E-3</v>
      </c>
      <c r="AT561" s="439">
        <f>日報入力!AY561</f>
        <v>100</v>
      </c>
      <c r="AU561" s="518">
        <f>IF(日報入力!G561,G561*60/E561,"")</f>
        <v>89.898989898989896</v>
      </c>
      <c r="AV561" s="528" t="str">
        <f>IF(日報入力!AT561,日報入力!AT561,"")</f>
        <v/>
      </c>
      <c r="AW561" s="529" t="str">
        <f>IF(日報入力!AT561,AE561/日報入力!AT561,"")</f>
        <v/>
      </c>
      <c r="AX561" s="530">
        <f>IF(1&lt;日報集計!AT561,AT561/(((F561-I561-J561-N561-O561)*60)/(E561)),"")</f>
        <v>1.1123595505617978</v>
      </c>
      <c r="AY561" s="664">
        <f>IF(日報入力!H561,AT561/(((F561-J561)*60)/E561),"")</f>
        <v>1.064516129032258</v>
      </c>
      <c r="AZ561" s="664">
        <f>IF(日報入力!I561,AT561/((G561*60)/E561),"")</f>
        <v>1.1123595505617978</v>
      </c>
      <c r="BA561" s="296">
        <f>IF(日報入力!G561,G561/F561,"")</f>
        <v>0.956989247311828</v>
      </c>
      <c r="BB561" s="386">
        <f t="shared" si="42"/>
        <v>4689.5483870967737</v>
      </c>
      <c r="BC561" s="386">
        <f t="shared" si="43"/>
        <v>13398.709677419354</v>
      </c>
      <c r="BD561" s="80">
        <f>日報入力!AU561</f>
        <v>0</v>
      </c>
      <c r="BE561" s="534" t="str">
        <f>IF(日報入力!AV561,日報入力!AV561,"")</f>
        <v/>
      </c>
      <c r="BF561" s="534" t="str">
        <f>IF(日報入力!AW561,日報入力!AW561,"")</f>
        <v/>
      </c>
      <c r="BG561" s="398">
        <f>IF(日報入力!G561,日報入力!K561*日報入力!D561*日報入力!BC561,"")</f>
        <v>14.850000000000001</v>
      </c>
    </row>
    <row r="562" spans="1:59" ht="20.25" customHeight="1" x14ac:dyDescent="0.15">
      <c r="A562" s="302">
        <v>44459</v>
      </c>
      <c r="B562" s="291">
        <v>29</v>
      </c>
      <c r="C562" s="291">
        <v>17</v>
      </c>
      <c r="D562" s="291">
        <v>606</v>
      </c>
      <c r="E562" s="291">
        <v>80</v>
      </c>
      <c r="F562" s="291">
        <v>385</v>
      </c>
      <c r="G562" s="291">
        <v>365</v>
      </c>
      <c r="H562" s="291">
        <v>269.5</v>
      </c>
      <c r="I562" s="291"/>
      <c r="J562" s="291"/>
      <c r="K562" s="291"/>
      <c r="L562" s="291"/>
      <c r="M562" s="291"/>
      <c r="N562" s="291"/>
      <c r="O562" s="291"/>
      <c r="P562" s="291"/>
      <c r="Q562" s="291"/>
      <c r="R562" s="291"/>
      <c r="S562" s="291"/>
      <c r="T562" s="291">
        <v>20</v>
      </c>
      <c r="U562" s="291"/>
      <c r="V562" s="378">
        <v>0</v>
      </c>
      <c r="W562" s="291"/>
      <c r="X562" s="291"/>
      <c r="Y562" s="291"/>
      <c r="Z562" s="291"/>
      <c r="AA562" s="291"/>
      <c r="AB562" s="291"/>
      <c r="AC562" s="291"/>
      <c r="AD562" s="291"/>
      <c r="AE562" s="292">
        <v>80</v>
      </c>
      <c r="AF562" s="293" t="s">
        <v>2193</v>
      </c>
      <c r="AG562" s="293">
        <v>19.649999999999999</v>
      </c>
      <c r="AH562" s="293">
        <v>1490</v>
      </c>
      <c r="AI562" s="294">
        <v>1572</v>
      </c>
      <c r="AJ562" s="294">
        <v>1572</v>
      </c>
      <c r="AK562" s="294">
        <v>0</v>
      </c>
      <c r="AL562" s="292">
        <v>119200</v>
      </c>
      <c r="AM562" s="292">
        <v>0</v>
      </c>
      <c r="AN562" s="68" t="s">
        <v>2198</v>
      </c>
      <c r="AO562" s="68" t="str">
        <f>日報入力!B562</f>
        <v>清水</v>
      </c>
      <c r="AP562" s="68" t="str">
        <f>IF(日報入力!AQ562,日報入力!BA562,"")</f>
        <v/>
      </c>
      <c r="AQ562" s="68" t="str">
        <f>IF(日報入力!AR562,日報入力!BB562,"")</f>
        <v/>
      </c>
      <c r="AR562" s="68" t="str">
        <f>IF(日報入力!AS562,"N勤","")</f>
        <v/>
      </c>
      <c r="AS562" s="295">
        <f t="shared" si="41"/>
        <v>0</v>
      </c>
      <c r="AT562" s="439">
        <f>日報入力!AY562</f>
        <v>240</v>
      </c>
      <c r="AU562" s="518">
        <f>IF(日報入力!G562,G562*60/E562,"")</f>
        <v>273.75</v>
      </c>
      <c r="AV562" s="528" t="str">
        <f>IF(日報入力!AT562,日報入力!AT562,"")</f>
        <v/>
      </c>
      <c r="AW562" s="529" t="str">
        <f>IF(日報入力!AT562,AE562/日報入力!AT562,"")</f>
        <v/>
      </c>
      <c r="AX562" s="530">
        <f>IF(1&lt;日報集計!AT562,AT562/(((F562-I562-J562-N562-O562)*60)/(E562)),"")</f>
        <v>0.83116883116883122</v>
      </c>
      <c r="AY562" s="664">
        <f>IF(日報入力!H562,AT562/(((F562-J562)*60)/E562),"")</f>
        <v>0.83116883116883122</v>
      </c>
      <c r="AZ562" s="664">
        <f>IF(日報入力!I562,AT562/((G562*60)/E562),"")</f>
        <v>0.87671232876712324</v>
      </c>
      <c r="BA562" s="296">
        <f>IF(日報入力!G562,G562/F562,"")</f>
        <v>0.94805194805194803</v>
      </c>
      <c r="BB562" s="386">
        <f t="shared" si="42"/>
        <v>18576.623376623378</v>
      </c>
      <c r="BC562" s="386">
        <f t="shared" si="43"/>
        <v>26538.033395176251</v>
      </c>
      <c r="BD562" s="80">
        <f>日報入力!AU562</f>
        <v>0</v>
      </c>
      <c r="BE562" s="534" t="str">
        <f>IF(日報入力!AV562,日報入力!AV562,"")</f>
        <v/>
      </c>
      <c r="BF562" s="534" t="str">
        <f>IF(日報入力!AW562,日報入力!AW562,"")</f>
        <v/>
      </c>
      <c r="BG562" s="398">
        <f>IF(日報入力!G562,日報入力!K562*日報入力!D562*日報入力!BC562,"")</f>
        <v>0</v>
      </c>
    </row>
    <row r="563" spans="1:59" ht="20.25" customHeight="1" x14ac:dyDescent="0.15">
      <c r="A563" s="302">
        <v>44459</v>
      </c>
      <c r="B563" s="291">
        <v>29</v>
      </c>
      <c r="C563" s="291">
        <v>22</v>
      </c>
      <c r="D563" s="291">
        <v>2500</v>
      </c>
      <c r="E563" s="291">
        <v>140</v>
      </c>
      <c r="F563" s="291">
        <v>450</v>
      </c>
      <c r="G563" s="291">
        <v>410</v>
      </c>
      <c r="H563" s="291">
        <v>450</v>
      </c>
      <c r="I563" s="291">
        <v>30</v>
      </c>
      <c r="J563" s="291"/>
      <c r="K563" s="291"/>
      <c r="L563" s="291"/>
      <c r="M563" s="291"/>
      <c r="N563" s="291"/>
      <c r="O563" s="291">
        <v>10</v>
      </c>
      <c r="P563" s="291"/>
      <c r="Q563" s="291"/>
      <c r="R563" s="291"/>
      <c r="S563" s="291"/>
      <c r="T563" s="291"/>
      <c r="U563" s="291"/>
      <c r="V563" s="378">
        <v>4</v>
      </c>
      <c r="W563" s="291"/>
      <c r="X563" s="291"/>
      <c r="Y563" s="291"/>
      <c r="Z563" s="291"/>
      <c r="AA563" s="291">
        <v>2</v>
      </c>
      <c r="AB563" s="291">
        <v>2</v>
      </c>
      <c r="AC563" s="291"/>
      <c r="AD563" s="291"/>
      <c r="AE563" s="292">
        <v>136</v>
      </c>
      <c r="AF563" s="293" t="s">
        <v>2188</v>
      </c>
      <c r="AG563" s="293">
        <v>5</v>
      </c>
      <c r="AH563" s="293">
        <v>909</v>
      </c>
      <c r="AI563" s="294">
        <v>700</v>
      </c>
      <c r="AJ563" s="294">
        <v>680</v>
      </c>
      <c r="AK563" s="294">
        <v>20</v>
      </c>
      <c r="AL563" s="292">
        <v>123624</v>
      </c>
      <c r="AM563" s="292">
        <v>3636</v>
      </c>
      <c r="AN563" s="68" t="s">
        <v>2199</v>
      </c>
      <c r="AO563" s="68" t="str">
        <f>日報入力!B563</f>
        <v>山岡</v>
      </c>
      <c r="AP563" s="68" t="str">
        <f>IF(日報入力!AQ563,日報入力!BA563,"")</f>
        <v/>
      </c>
      <c r="AQ563" s="68" t="str">
        <f>IF(日報入力!AR563,日報入力!BB563,"")</f>
        <v/>
      </c>
      <c r="AR563" s="68" t="str">
        <f>IF(日報入力!AS563,"N勤","")</f>
        <v>N勤</v>
      </c>
      <c r="AS563" s="295">
        <f t="shared" si="41"/>
        <v>2.8571428571428571E-2</v>
      </c>
      <c r="AT563" s="439">
        <f>日報入力!AY563</f>
        <v>160</v>
      </c>
      <c r="AU563" s="518">
        <f>IF(日報入力!G563,G563*60/E563,"")</f>
        <v>175.71428571428572</v>
      </c>
      <c r="AV563" s="528" t="str">
        <f>IF(日報入力!AT563,日報入力!AT563,"")</f>
        <v/>
      </c>
      <c r="AW563" s="529" t="str">
        <f>IF(日報入力!AT563,AE563/日報入力!AT563,"")</f>
        <v/>
      </c>
      <c r="AX563" s="530">
        <f>IF(1&lt;日報集計!AT563,AT563/(((F563-I563-J563-N563-O563)*60)/(E563)),"")</f>
        <v>0.91056910569105687</v>
      </c>
      <c r="AY563" s="664">
        <f>IF(日報入力!H563,AT563/(((F563-J563)*60)/E563),"")</f>
        <v>0.82962962962962961</v>
      </c>
      <c r="AZ563" s="664">
        <f>IF(日報入力!I563,AT563/((G563*60)/E563),"")</f>
        <v>0.91056910569105687</v>
      </c>
      <c r="BA563" s="296">
        <f>IF(日報入力!G563,G563/F563,"")</f>
        <v>0.91111111111111109</v>
      </c>
      <c r="BB563" s="386">
        <f t="shared" si="42"/>
        <v>16483.2</v>
      </c>
      <c r="BC563" s="386">
        <f t="shared" si="43"/>
        <v>16483.2</v>
      </c>
      <c r="BD563" s="80">
        <f>日報入力!AU563</f>
        <v>0</v>
      </c>
      <c r="BE563" s="534" t="str">
        <f>IF(日報入力!AV563,日報入力!AV563,"")</f>
        <v/>
      </c>
      <c r="BF563" s="534" t="str">
        <f>IF(日報入力!AW563,日報入力!AW563,"")</f>
        <v/>
      </c>
      <c r="BG563" s="398">
        <f>IF(日報入力!G563,日報入力!K563*日報入力!D563*日報入力!BC563,"")</f>
        <v>0</v>
      </c>
    </row>
    <row r="564" spans="1:59" ht="20.25" customHeight="1" x14ac:dyDescent="0.15">
      <c r="A564" s="302">
        <v>44459</v>
      </c>
      <c r="B564" s="291">
        <v>32</v>
      </c>
      <c r="C564" s="291">
        <v>14</v>
      </c>
      <c r="D564" s="291">
        <v>609</v>
      </c>
      <c r="E564" s="291">
        <v>95</v>
      </c>
      <c r="F564" s="291">
        <v>310</v>
      </c>
      <c r="G564" s="291">
        <v>285</v>
      </c>
      <c r="H564" s="291">
        <v>155</v>
      </c>
      <c r="I564" s="291"/>
      <c r="J564" s="291"/>
      <c r="K564" s="291">
        <v>25</v>
      </c>
      <c r="L564" s="291"/>
      <c r="M564" s="291"/>
      <c r="N564" s="291"/>
      <c r="O564" s="291"/>
      <c r="P564" s="291"/>
      <c r="Q564" s="291"/>
      <c r="R564" s="291"/>
      <c r="S564" s="291"/>
      <c r="T564" s="291"/>
      <c r="U564" s="291"/>
      <c r="V564" s="378">
        <v>0</v>
      </c>
      <c r="W564" s="291"/>
      <c r="X564" s="291"/>
      <c r="Y564" s="291"/>
      <c r="Z564" s="291"/>
      <c r="AA564" s="291"/>
      <c r="AB564" s="291"/>
      <c r="AC564" s="291"/>
      <c r="AD564" s="291"/>
      <c r="AE564" s="292">
        <v>190</v>
      </c>
      <c r="AF564" s="293" t="s">
        <v>2189</v>
      </c>
      <c r="AG564" s="293">
        <v>1.58</v>
      </c>
      <c r="AH564" s="293">
        <v>76.7</v>
      </c>
      <c r="AI564" s="294">
        <v>300.2</v>
      </c>
      <c r="AJ564" s="294">
        <v>300.2</v>
      </c>
      <c r="AK564" s="294">
        <v>0</v>
      </c>
      <c r="AL564" s="292">
        <v>14573</v>
      </c>
      <c r="AM564" s="292">
        <v>0</v>
      </c>
      <c r="AN564" s="68" t="s">
        <v>2057</v>
      </c>
      <c r="AO564" s="68" t="str">
        <f>日報入力!B564</f>
        <v>恩田</v>
      </c>
      <c r="AP564" s="68" t="str">
        <f>IF(日報入力!AQ564,日報入力!BA564,"")</f>
        <v/>
      </c>
      <c r="AQ564" s="68" t="str">
        <f>IF(日報入力!AR564,日報入力!BB564,"")</f>
        <v/>
      </c>
      <c r="AR564" s="68" t="str">
        <f>IF(日報入力!AS564,"N勤","")</f>
        <v/>
      </c>
      <c r="AS564" s="295">
        <f t="shared" si="41"/>
        <v>0</v>
      </c>
      <c r="AT564" s="439">
        <f>日報入力!AY564</f>
        <v>120</v>
      </c>
      <c r="AU564" s="518">
        <f>IF(日報入力!G564,G564*60/E564,"")</f>
        <v>180</v>
      </c>
      <c r="AV564" s="528" t="str">
        <f>IF(日報入力!AT564,日報入力!AT564,"")</f>
        <v/>
      </c>
      <c r="AW564" s="529" t="str">
        <f>IF(日報入力!AT564,AE564/日報入力!AT564,"")</f>
        <v/>
      </c>
      <c r="AX564" s="530">
        <f>IF(1&lt;日報集計!AT564,AT564/(((F564-I564-J564-N564-O564)*60)/(E564)),"")</f>
        <v>0.61290322580645162</v>
      </c>
      <c r="AY564" s="664">
        <f>IF(日報入力!H564,AT564/(((F564-J564)*60)/E564),"")</f>
        <v>0.61290322580645162</v>
      </c>
      <c r="AZ564" s="664">
        <f>IF(日報入力!I564,AT564/((G564*60)/E564),"")</f>
        <v>0.66666666666666663</v>
      </c>
      <c r="BA564" s="296">
        <f>IF(日報入力!G564,G564/F564,"")</f>
        <v>0.91935483870967738</v>
      </c>
      <c r="BB564" s="386">
        <f t="shared" si="42"/>
        <v>2820.5806451612902</v>
      </c>
      <c r="BC564" s="386">
        <f t="shared" si="43"/>
        <v>5641.1612903225805</v>
      </c>
      <c r="BD564" s="80">
        <f>日報入力!AU564</f>
        <v>0</v>
      </c>
      <c r="BE564" s="534" t="str">
        <f>IF(日報入力!AV564,日報入力!AV564,"")</f>
        <v/>
      </c>
      <c r="BF564" s="534" t="str">
        <f>IF(日報入力!AW564,日報入力!AW564,"")</f>
        <v/>
      </c>
      <c r="BG564" s="398">
        <f>IF(日報入力!G564,日報入力!K564*日報入力!D564*日報入力!BC564,"")</f>
        <v>0</v>
      </c>
    </row>
    <row r="565" spans="1:59" ht="20.25" customHeight="1" x14ac:dyDescent="0.15">
      <c r="A565" s="302">
        <v>44459</v>
      </c>
      <c r="B565" s="291">
        <v>32</v>
      </c>
      <c r="C565" s="291">
        <v>26</v>
      </c>
      <c r="D565" s="291">
        <v>386</v>
      </c>
      <c r="E565" s="291">
        <v>0</v>
      </c>
      <c r="F565" s="291">
        <v>30</v>
      </c>
      <c r="G565" s="291">
        <v>0</v>
      </c>
      <c r="H565" s="291">
        <v>30</v>
      </c>
      <c r="I565" s="291"/>
      <c r="J565" s="291">
        <v>30</v>
      </c>
      <c r="K565" s="291"/>
      <c r="L565" s="291"/>
      <c r="M565" s="291"/>
      <c r="N565" s="291"/>
      <c r="O565" s="291"/>
      <c r="P565" s="291"/>
      <c r="Q565" s="291"/>
      <c r="R565" s="291"/>
      <c r="S565" s="291"/>
      <c r="T565" s="291"/>
      <c r="U565" s="291"/>
      <c r="V565" s="378">
        <v>0</v>
      </c>
      <c r="W565" s="291"/>
      <c r="X565" s="291"/>
      <c r="Y565" s="291"/>
      <c r="Z565" s="291"/>
      <c r="AA565" s="291"/>
      <c r="AB565" s="291"/>
      <c r="AC565" s="291"/>
      <c r="AD565" s="291"/>
      <c r="AE565" s="292">
        <v>0</v>
      </c>
      <c r="AF565" s="293" t="s">
        <v>129</v>
      </c>
      <c r="AG565" s="293">
        <v>0.69</v>
      </c>
      <c r="AH565" s="293">
        <v>95</v>
      </c>
      <c r="AI565" s="294">
        <v>0</v>
      </c>
      <c r="AJ565" s="294">
        <v>0</v>
      </c>
      <c r="AK565" s="294">
        <v>0</v>
      </c>
      <c r="AL565" s="292">
        <v>0</v>
      </c>
      <c r="AM565" s="292">
        <v>0</v>
      </c>
      <c r="AN565" s="68" t="s">
        <v>2035</v>
      </c>
      <c r="AO565" s="68" t="str">
        <f>日報入力!B565</f>
        <v>平</v>
      </c>
      <c r="AP565" s="68" t="str">
        <f>IF(日報入力!AQ565,日報入力!BA565,"")</f>
        <v/>
      </c>
      <c r="AQ565" s="68" t="str">
        <f>IF(日報入力!AR565,日報入力!BB565,"")</f>
        <v/>
      </c>
      <c r="AR565" s="68" t="str">
        <f>IF(日報入力!AS565,"N勤","")</f>
        <v/>
      </c>
      <c r="AS565" s="295" t="e">
        <f t="shared" si="41"/>
        <v>#DIV/0!</v>
      </c>
      <c r="AT565" s="439">
        <f>日報入力!AY565</f>
        <v>94</v>
      </c>
      <c r="AU565" s="518" t="e">
        <f>IF(日報入力!G565,G565*60/E565,"")</f>
        <v>#DIV/0!</v>
      </c>
      <c r="AV565" s="528" t="str">
        <f>IF(日報入力!AT565,日報入力!AT565,"")</f>
        <v/>
      </c>
      <c r="AW565" s="529" t="str">
        <f>IF(日報入力!AT565,AE565/日報入力!AT565,"")</f>
        <v/>
      </c>
      <c r="AX565" s="530" t="e">
        <f>IF(1&lt;日報集計!AT565,AT565/(((F565-I565-J565-N565-O565)*60)/(E565)),"")</f>
        <v>#DIV/0!</v>
      </c>
      <c r="AY565" s="664" t="e">
        <f>IF(日報入力!H565,AT565/(((F565-J565)*60)/E565),"")</f>
        <v>#DIV/0!</v>
      </c>
      <c r="AZ565" s="664" t="e">
        <f>IF(日報入力!I565,AT565/((G565*60)/E565),"")</f>
        <v>#DIV/0!</v>
      </c>
      <c r="BA565" s="296">
        <f>IF(日報入力!G565,G565/F565,"")</f>
        <v>0</v>
      </c>
      <c r="BB565" s="386">
        <f t="shared" si="42"/>
        <v>0</v>
      </c>
      <c r="BC565" s="386">
        <f t="shared" si="43"/>
        <v>0</v>
      </c>
      <c r="BD565" s="80">
        <f>日報入力!AU565</f>
        <v>0</v>
      </c>
      <c r="BE565" s="534" t="str">
        <f>IF(日報入力!AV565,日報入力!AV565,"")</f>
        <v/>
      </c>
      <c r="BF565" s="534" t="str">
        <f>IF(日報入力!AW565,日報入力!AW565,"")</f>
        <v/>
      </c>
      <c r="BG565" s="398">
        <f>IF(日報入力!G565,日報入力!K565*日報入力!D565*日報入力!BC565,"")</f>
        <v>0</v>
      </c>
    </row>
    <row r="566" spans="1:59" ht="20.25" customHeight="1" x14ac:dyDescent="0.15">
      <c r="A566" s="302">
        <v>44459</v>
      </c>
      <c r="B566" s="291">
        <v>32</v>
      </c>
      <c r="C566" s="291">
        <v>14</v>
      </c>
      <c r="D566" s="291">
        <v>386</v>
      </c>
      <c r="E566" s="291">
        <v>78</v>
      </c>
      <c r="F566" s="291">
        <v>165</v>
      </c>
      <c r="G566" s="291">
        <v>155</v>
      </c>
      <c r="H566" s="291">
        <v>82.5</v>
      </c>
      <c r="I566" s="291"/>
      <c r="J566" s="291"/>
      <c r="K566" s="291"/>
      <c r="L566" s="291"/>
      <c r="M566" s="291"/>
      <c r="N566" s="291"/>
      <c r="O566" s="291">
        <v>10</v>
      </c>
      <c r="P566" s="291"/>
      <c r="Q566" s="291"/>
      <c r="R566" s="291"/>
      <c r="S566" s="291"/>
      <c r="T566" s="291"/>
      <c r="U566" s="291"/>
      <c r="V566" s="378">
        <v>2</v>
      </c>
      <c r="W566" s="291"/>
      <c r="X566" s="291"/>
      <c r="Y566" s="291"/>
      <c r="Z566" s="291"/>
      <c r="AA566" s="291"/>
      <c r="AB566" s="291">
        <v>2</v>
      </c>
      <c r="AC566" s="291"/>
      <c r="AD566" s="291"/>
      <c r="AE566" s="292">
        <v>76</v>
      </c>
      <c r="AF566" s="293" t="s">
        <v>129</v>
      </c>
      <c r="AG566" s="293">
        <v>0.69</v>
      </c>
      <c r="AH566" s="293">
        <v>95</v>
      </c>
      <c r="AI566" s="294">
        <v>53.819999999999993</v>
      </c>
      <c r="AJ566" s="294">
        <v>52.44</v>
      </c>
      <c r="AK566" s="294">
        <v>1.3799999999999955</v>
      </c>
      <c r="AL566" s="292">
        <v>7220</v>
      </c>
      <c r="AM566" s="292">
        <v>190</v>
      </c>
      <c r="AN566" s="68" t="s">
        <v>2035</v>
      </c>
      <c r="AO566" s="68" t="str">
        <f>日報入力!B566</f>
        <v>恩田</v>
      </c>
      <c r="AP566" s="68" t="str">
        <f>IF(日報入力!AQ566,日報入力!BA566,"")</f>
        <v/>
      </c>
      <c r="AQ566" s="68" t="str">
        <f>IF(日報入力!AR566,日報入力!BB566,"")</f>
        <v/>
      </c>
      <c r="AR566" s="68" t="str">
        <f>IF(日報入力!AS566,"N勤","")</f>
        <v/>
      </c>
      <c r="AS566" s="295">
        <f t="shared" si="41"/>
        <v>2.564102564102564E-2</v>
      </c>
      <c r="AT566" s="439">
        <f>日報入力!AY566</f>
        <v>94</v>
      </c>
      <c r="AU566" s="518">
        <f>IF(日報入力!G566,G566*60/E566,"")</f>
        <v>119.23076923076923</v>
      </c>
      <c r="AV566" s="528" t="str">
        <f>IF(日報入力!AT566,日報入力!AT566,"")</f>
        <v/>
      </c>
      <c r="AW566" s="529" t="str">
        <f>IF(日報入力!AT566,AE566/日報入力!AT566,"")</f>
        <v/>
      </c>
      <c r="AX566" s="530">
        <f>IF(1&lt;日報集計!AT566,AT566/(((F566-I566-J566-N566-O566)*60)/(E566)),"")</f>
        <v>0.78838709677419361</v>
      </c>
      <c r="AY566" s="664">
        <f>IF(日報入力!H566,AT566/(((F566-J566)*60)/E566),"")</f>
        <v>0.7406060606060606</v>
      </c>
      <c r="AZ566" s="664">
        <f>IF(日報入力!I566,AT566/((G566*60)/E566),"")</f>
        <v>0.78838709677419361</v>
      </c>
      <c r="BA566" s="296">
        <f>IF(日報入力!G566,G566/F566,"")</f>
        <v>0.93939393939393945</v>
      </c>
      <c r="BB566" s="386">
        <f t="shared" si="42"/>
        <v>2625.4545454545455</v>
      </c>
      <c r="BC566" s="386">
        <f t="shared" si="43"/>
        <v>5250.909090909091</v>
      </c>
      <c r="BD566" s="80">
        <f>日報入力!AU566</f>
        <v>0</v>
      </c>
      <c r="BE566" s="534" t="str">
        <f>IF(日報入力!AV566,日報入力!AV566,"")</f>
        <v/>
      </c>
      <c r="BF566" s="534" t="str">
        <f>IF(日報入力!AW566,日報入力!AW566,"")</f>
        <v/>
      </c>
      <c r="BG566" s="398">
        <f>IF(日報入力!G566,日報入力!K566*日報入力!D566*日報入力!BC566,"")</f>
        <v>0</v>
      </c>
    </row>
    <row r="567" spans="1:59" ht="20.25" customHeight="1" x14ac:dyDescent="0.15">
      <c r="A567" s="302">
        <v>44459</v>
      </c>
      <c r="B567" s="291">
        <v>31</v>
      </c>
      <c r="C567" s="291">
        <v>14</v>
      </c>
      <c r="D567" s="291">
        <v>582</v>
      </c>
      <c r="E567" s="291">
        <v>391</v>
      </c>
      <c r="F567" s="291">
        <v>540</v>
      </c>
      <c r="G567" s="291">
        <v>530</v>
      </c>
      <c r="H567" s="291">
        <v>270</v>
      </c>
      <c r="I567" s="291"/>
      <c r="J567" s="291"/>
      <c r="K567" s="291"/>
      <c r="L567" s="291"/>
      <c r="M567" s="291"/>
      <c r="N567" s="291"/>
      <c r="O567" s="291">
        <v>10</v>
      </c>
      <c r="P567" s="291"/>
      <c r="Q567" s="291"/>
      <c r="R567" s="291"/>
      <c r="S567" s="291"/>
      <c r="T567" s="291"/>
      <c r="U567" s="291"/>
      <c r="V567" s="378">
        <v>1</v>
      </c>
      <c r="W567" s="291"/>
      <c r="X567" s="291"/>
      <c r="Y567" s="291"/>
      <c r="Z567" s="291"/>
      <c r="AA567" s="291"/>
      <c r="AB567" s="291"/>
      <c r="AC567" s="291"/>
      <c r="AD567" s="291">
        <v>1</v>
      </c>
      <c r="AE567" s="292">
        <v>781</v>
      </c>
      <c r="AF567" s="293" t="s">
        <v>129</v>
      </c>
      <c r="AG567" s="293">
        <v>0.95</v>
      </c>
      <c r="AH567" s="293">
        <v>85</v>
      </c>
      <c r="AI567" s="294">
        <v>742.9</v>
      </c>
      <c r="AJ567" s="294">
        <v>741.94999999999993</v>
      </c>
      <c r="AK567" s="294">
        <v>0.95000000000004547</v>
      </c>
      <c r="AL567" s="292">
        <v>66385</v>
      </c>
      <c r="AM567" s="292">
        <v>85</v>
      </c>
      <c r="AN567" s="68" t="s">
        <v>1971</v>
      </c>
      <c r="AO567" s="68" t="str">
        <f>日報入力!B567</f>
        <v>恩田</v>
      </c>
      <c r="AP567" s="68" t="str">
        <f>IF(日報入力!AQ567,日報入力!BA567,"")</f>
        <v/>
      </c>
      <c r="AQ567" s="68" t="str">
        <f>IF(日報入力!AR567,日報入力!BB567,"")</f>
        <v/>
      </c>
      <c r="AR567" s="68" t="str">
        <f>IF(日報入力!AS567,"N勤","")</f>
        <v/>
      </c>
      <c r="AS567" s="295">
        <f t="shared" si="41"/>
        <v>1.2787723785166241E-3</v>
      </c>
      <c r="AT567" s="439">
        <f>日報入力!AY567</f>
        <v>85</v>
      </c>
      <c r="AU567" s="518">
        <f>IF(日報入力!G567,G567*60/E567,"")</f>
        <v>81.329923273657286</v>
      </c>
      <c r="AV567" s="528" t="str">
        <f>IF(日報入力!AT567,日報入力!AT567,"")</f>
        <v/>
      </c>
      <c r="AW567" s="529" t="str">
        <f>IF(日報入力!AT567,AE567/日報入力!AT567,"")</f>
        <v/>
      </c>
      <c r="AX567" s="530">
        <f>IF(1&lt;日報集計!AT567,AT567/(((F567-I567-J567-N567-O567)*60)/(E567)),"")</f>
        <v>1.0451257861635221</v>
      </c>
      <c r="AY567" s="664">
        <f>IF(日報入力!H567,AT567/(((F567-J567)*60)/E567),"")</f>
        <v>1.0257716049382717</v>
      </c>
      <c r="AZ567" s="664">
        <f>IF(日報入力!I567,AT567/((G567*60)/E567),"")</f>
        <v>1.0451257861635221</v>
      </c>
      <c r="BA567" s="296">
        <f>IF(日報入力!G567,G567/F567,"")</f>
        <v>0.98148148148148151</v>
      </c>
      <c r="BB567" s="386">
        <f t="shared" si="42"/>
        <v>7376.1111111111113</v>
      </c>
      <c r="BC567" s="386">
        <f t="shared" si="43"/>
        <v>14752.222222222223</v>
      </c>
      <c r="BD567" s="80">
        <f>日報入力!AU567</f>
        <v>0</v>
      </c>
      <c r="BE567" s="534" t="str">
        <f>IF(日報入力!AV567,日報入力!AV567,"")</f>
        <v/>
      </c>
      <c r="BF567" s="534" t="str">
        <f>IF(日報入力!AW567,日報入力!AW567,"")</f>
        <v/>
      </c>
      <c r="BG567" s="398">
        <f>IF(日報入力!G567,日報入力!K567*日報入力!D567*日報入力!BC567,"")</f>
        <v>0</v>
      </c>
    </row>
    <row r="568" spans="1:59" ht="20.25" customHeight="1" x14ac:dyDescent="0.15">
      <c r="A568" s="302">
        <v>44459</v>
      </c>
      <c r="B568" s="291">
        <v>28</v>
      </c>
      <c r="C568" s="291">
        <v>3</v>
      </c>
      <c r="D568" s="291">
        <v>3061</v>
      </c>
      <c r="E568" s="291">
        <v>177</v>
      </c>
      <c r="F568" s="291">
        <v>355</v>
      </c>
      <c r="G568" s="291">
        <v>270</v>
      </c>
      <c r="H568" s="291">
        <v>177.5</v>
      </c>
      <c r="I568" s="291">
        <v>10</v>
      </c>
      <c r="J568" s="291"/>
      <c r="K568" s="291"/>
      <c r="L568" s="291">
        <v>35</v>
      </c>
      <c r="M568" s="291"/>
      <c r="N568" s="291">
        <v>30</v>
      </c>
      <c r="O568" s="291">
        <v>10</v>
      </c>
      <c r="P568" s="291"/>
      <c r="Q568" s="291"/>
      <c r="R568" s="291"/>
      <c r="S568" s="291"/>
      <c r="T568" s="291"/>
      <c r="U568" s="291"/>
      <c r="V568" s="378">
        <v>53</v>
      </c>
      <c r="W568" s="291"/>
      <c r="X568" s="291"/>
      <c r="Y568" s="291"/>
      <c r="Z568" s="291"/>
      <c r="AA568" s="291"/>
      <c r="AB568" s="291">
        <v>53</v>
      </c>
      <c r="AC568" s="291"/>
      <c r="AD568" s="291"/>
      <c r="AE568" s="292">
        <v>1009</v>
      </c>
      <c r="AF568" s="293" t="s">
        <v>1678</v>
      </c>
      <c r="AG568" s="293">
        <v>3.9E-2</v>
      </c>
      <c r="AH568" s="293">
        <v>35</v>
      </c>
      <c r="AI568" s="294">
        <v>41.417999999999999</v>
      </c>
      <c r="AJ568" s="294">
        <v>39.350999999999999</v>
      </c>
      <c r="AK568" s="294">
        <v>2.0670000000000002</v>
      </c>
      <c r="AL568" s="292">
        <v>35315</v>
      </c>
      <c r="AM568" s="292">
        <v>1855</v>
      </c>
      <c r="AN568" s="68" t="s">
        <v>1707</v>
      </c>
      <c r="AO568" s="68" t="str">
        <f>日報入力!B568</f>
        <v>長島</v>
      </c>
      <c r="AP568" s="68" t="str">
        <f>IF(日報入力!AQ568,日報入力!BA568,"")</f>
        <v/>
      </c>
      <c r="AQ568" s="68" t="str">
        <f>IF(日報入力!AR568,日報入力!BB568,"")</f>
        <v/>
      </c>
      <c r="AR568" s="68" t="str">
        <f>IF(日報入力!AS568,"N勤","")</f>
        <v/>
      </c>
      <c r="AS568" s="295">
        <f t="shared" si="41"/>
        <v>4.9905838041431262E-2</v>
      </c>
      <c r="AT568" s="439">
        <f>日報入力!AY568</f>
        <v>100</v>
      </c>
      <c r="AU568" s="518">
        <f>IF(日報入力!G568,G568*60/E568,"")</f>
        <v>91.525423728813564</v>
      </c>
      <c r="AV568" s="528" t="str">
        <f>IF(日報入力!AT568,日報入力!AT568,"")</f>
        <v/>
      </c>
      <c r="AW568" s="529" t="str">
        <f>IF(日報入力!AT568,AE568/日報入力!AT568,"")</f>
        <v/>
      </c>
      <c r="AX568" s="530">
        <f>IF(1&lt;日報集計!AT568,AT568/(((F568-I568-J568-N568-O568)*60)/(E568)),"")</f>
        <v>0.96721311475409832</v>
      </c>
      <c r="AY568" s="664">
        <f>IF(日報入力!H568,AT568/(((F568-J568)*60)/E568),"")</f>
        <v>0.83098591549295775</v>
      </c>
      <c r="AZ568" s="664">
        <f>IF(日報入力!I568,AT568/((G568*60)/E568),"")</f>
        <v>1.0925925925925926</v>
      </c>
      <c r="BA568" s="296">
        <f>IF(日報入力!G568,G568/F568,"")</f>
        <v>0.76056338028169013</v>
      </c>
      <c r="BB568" s="386">
        <f t="shared" si="42"/>
        <v>5968.7323943661977</v>
      </c>
      <c r="BC568" s="386">
        <f t="shared" si="43"/>
        <v>11937.464788732395</v>
      </c>
      <c r="BD568" s="80">
        <f>日報入力!AU568</f>
        <v>0</v>
      </c>
      <c r="BE568" s="534" t="str">
        <f>IF(日報入力!AV568,日報入力!AV568,"")</f>
        <v/>
      </c>
      <c r="BF568" s="534" t="str">
        <f>IF(日報入力!AW568,日報入力!AW568,"")</f>
        <v/>
      </c>
      <c r="BG568" s="398">
        <f>IF(日報入力!G568,日報入力!K568*日報入力!D568*日報入力!BC568,"")</f>
        <v>0</v>
      </c>
    </row>
    <row r="569" spans="1:59" ht="20.25" customHeight="1" x14ac:dyDescent="0.15">
      <c r="A569" s="302">
        <v>44459</v>
      </c>
      <c r="B569" s="291">
        <v>998</v>
      </c>
      <c r="C569" s="291">
        <v>3</v>
      </c>
      <c r="D569" s="291">
        <v>987</v>
      </c>
      <c r="E569" s="291">
        <v>0</v>
      </c>
      <c r="F569" s="291">
        <v>60</v>
      </c>
      <c r="G569" s="291">
        <v>60</v>
      </c>
      <c r="H569" s="291">
        <v>60</v>
      </c>
      <c r="I569" s="291"/>
      <c r="J569" s="291"/>
      <c r="K569" s="291"/>
      <c r="L569" s="291"/>
      <c r="M569" s="291"/>
      <c r="N569" s="291"/>
      <c r="O569" s="291"/>
      <c r="P569" s="291"/>
      <c r="Q569" s="291"/>
      <c r="R569" s="291"/>
      <c r="S569" s="291"/>
      <c r="T569" s="291"/>
      <c r="U569" s="291"/>
      <c r="V569" s="378">
        <v>0</v>
      </c>
      <c r="W569" s="291"/>
      <c r="X569" s="291"/>
      <c r="Y569" s="291"/>
      <c r="Z569" s="291"/>
      <c r="AA569" s="291"/>
      <c r="AB569" s="291"/>
      <c r="AC569" s="291"/>
      <c r="AD569" s="291"/>
      <c r="AE569" s="292">
        <v>0</v>
      </c>
      <c r="AF569" s="293">
        <v>0</v>
      </c>
      <c r="AG569" s="293">
        <v>0</v>
      </c>
      <c r="AH569" s="293">
        <v>0</v>
      </c>
      <c r="AI569" s="294">
        <v>0</v>
      </c>
      <c r="AJ569" s="294">
        <v>0</v>
      </c>
      <c r="AK569" s="294">
        <v>0</v>
      </c>
      <c r="AL569" s="292">
        <v>0</v>
      </c>
      <c r="AM569" s="292">
        <v>0</v>
      </c>
      <c r="AN569" s="68" t="s">
        <v>69</v>
      </c>
      <c r="AO569" s="68" t="str">
        <f>日報入力!B569</f>
        <v>長島</v>
      </c>
      <c r="AP569" s="68" t="str">
        <f>IF(日報入力!AQ569,日報入力!BA569,"")</f>
        <v/>
      </c>
      <c r="AQ569" s="68" t="str">
        <f>IF(日報入力!AR569,日報入力!BB569,"")</f>
        <v/>
      </c>
      <c r="AR569" s="68" t="str">
        <f>IF(日報入力!AS569,"N勤","")</f>
        <v/>
      </c>
      <c r="AS569" s="295" t="e">
        <f t="shared" si="41"/>
        <v>#DIV/0!</v>
      </c>
      <c r="AT569" s="439">
        <f>日報入力!AY569</f>
        <v>0</v>
      </c>
      <c r="AU569" s="518" t="e">
        <f>IF(日報入力!G569,G569*60/E569,"")</f>
        <v>#DIV/0!</v>
      </c>
      <c r="AV569" s="528" t="str">
        <f>IF(日報入力!AT569,日報入力!AT569,"")</f>
        <v/>
      </c>
      <c r="AW569" s="529" t="str">
        <f>IF(日報入力!AT569,AE569/日報入力!AT569,"")</f>
        <v/>
      </c>
      <c r="AX569" s="530" t="str">
        <f>IF(1&lt;日報集計!AT569,AT569/(((F569-I569-J569-N569-O569)*60)/(E569)),"")</f>
        <v/>
      </c>
      <c r="AY569" s="664" t="e">
        <f>IF(日報入力!H569,AT569/(((F569-J569)*60)/E569),"")</f>
        <v>#DIV/0!</v>
      </c>
      <c r="AZ569" s="664" t="e">
        <f>IF(日報入力!I569,AT569/((G569*60)/E569),"")</f>
        <v>#DIV/0!</v>
      </c>
      <c r="BA569" s="296">
        <f>IF(日報入力!G569,G569/F569,"")</f>
        <v>1</v>
      </c>
      <c r="BB569" s="386">
        <f t="shared" si="42"/>
        <v>0</v>
      </c>
      <c r="BC569" s="386">
        <f t="shared" si="43"/>
        <v>0</v>
      </c>
      <c r="BD569" s="80" t="str">
        <f>日報入力!AU569</f>
        <v>美化活動（5S）</v>
      </c>
      <c r="BE569" s="534" t="str">
        <f>IF(日報入力!AV569,日報入力!AV569,"")</f>
        <v/>
      </c>
      <c r="BF569" s="534" t="str">
        <f>IF(日報入力!AW569,日報入力!AW569,"")</f>
        <v/>
      </c>
      <c r="BG569" s="398">
        <f>IF(日報入力!G569,日報入力!K569*日報入力!D569*日報入力!BC569,"")</f>
        <v>0</v>
      </c>
    </row>
    <row r="570" spans="1:59" ht="20.25" customHeight="1" x14ac:dyDescent="0.15">
      <c r="A570" s="302">
        <v>44459</v>
      </c>
      <c r="B570" s="291">
        <v>26</v>
      </c>
      <c r="C570" s="291">
        <v>3</v>
      </c>
      <c r="D570" s="291">
        <v>503</v>
      </c>
      <c r="E570" s="291">
        <v>130</v>
      </c>
      <c r="F570" s="291">
        <v>385</v>
      </c>
      <c r="G570" s="291">
        <v>330</v>
      </c>
      <c r="H570" s="291">
        <v>192.5</v>
      </c>
      <c r="I570" s="291">
        <v>10</v>
      </c>
      <c r="J570" s="291"/>
      <c r="K570" s="291"/>
      <c r="L570" s="291"/>
      <c r="M570" s="291"/>
      <c r="N570" s="291">
        <v>20</v>
      </c>
      <c r="O570" s="291">
        <v>10</v>
      </c>
      <c r="P570" s="291">
        <v>15</v>
      </c>
      <c r="Q570" s="291"/>
      <c r="R570" s="291"/>
      <c r="S570" s="291"/>
      <c r="T570" s="291"/>
      <c r="U570" s="291"/>
      <c r="V570" s="378">
        <v>22</v>
      </c>
      <c r="W570" s="291"/>
      <c r="X570" s="291"/>
      <c r="Y570" s="291">
        <v>2</v>
      </c>
      <c r="Z570" s="291">
        <v>10</v>
      </c>
      <c r="AA570" s="291"/>
      <c r="AB570" s="291">
        <v>2</v>
      </c>
      <c r="AC570" s="291">
        <v>8</v>
      </c>
      <c r="AD570" s="291"/>
      <c r="AE570" s="292">
        <v>238</v>
      </c>
      <c r="AF570" s="293" t="s">
        <v>1972</v>
      </c>
      <c r="AG570" s="293">
        <v>0.44</v>
      </c>
      <c r="AH570" s="293">
        <v>75</v>
      </c>
      <c r="AI570" s="294">
        <v>114.4</v>
      </c>
      <c r="AJ570" s="294">
        <v>104.72</v>
      </c>
      <c r="AK570" s="294">
        <v>9.6800000000000068</v>
      </c>
      <c r="AL570" s="292">
        <v>17850</v>
      </c>
      <c r="AM570" s="292">
        <v>1650</v>
      </c>
      <c r="AN570" s="68" t="s">
        <v>1973</v>
      </c>
      <c r="AO570" s="68" t="str">
        <f>日報入力!B570</f>
        <v>長島</v>
      </c>
      <c r="AP570" s="68" t="str">
        <f>IF(日報入力!AQ570,日報入力!BA570,"")</f>
        <v/>
      </c>
      <c r="AQ570" s="68" t="str">
        <f>IF(日報入力!AR570,日報入力!BB570,"")</f>
        <v/>
      </c>
      <c r="AR570" s="68" t="str">
        <f>IF(日報入力!AS570,"N勤","")</f>
        <v/>
      </c>
      <c r="AS570" s="295">
        <f t="shared" si="41"/>
        <v>8.461538461538462E-2</v>
      </c>
      <c r="AT570" s="439">
        <f>日報入力!AY570</f>
        <v>120</v>
      </c>
      <c r="AU570" s="518">
        <f>IF(日報入力!G570,G570*60/E570,"")</f>
        <v>152.30769230769232</v>
      </c>
      <c r="AV570" s="528" t="str">
        <f>IF(日報入力!AT570,日報入力!AT570,"")</f>
        <v/>
      </c>
      <c r="AW570" s="529" t="str">
        <f>IF(日報入力!AT570,AE570/日報入力!AT570,"")</f>
        <v/>
      </c>
      <c r="AX570" s="530">
        <f>IF(1&lt;日報集計!AT570,AT570/(((F570-I570-J570-N570-O570)*60)/(E570)),"")</f>
        <v>0.75362318840579712</v>
      </c>
      <c r="AY570" s="664">
        <f>IF(日報入力!H570,AT570/(((F570-J570)*60)/E570),"")</f>
        <v>0.67532467532467533</v>
      </c>
      <c r="AZ570" s="664">
        <f>IF(日報入力!I570,AT570/((G570*60)/E570),"")</f>
        <v>0.78787878787878785</v>
      </c>
      <c r="BA570" s="296">
        <f>IF(日報入力!G570,G570/F570,"")</f>
        <v>0.8571428571428571</v>
      </c>
      <c r="BB570" s="386">
        <f t="shared" si="42"/>
        <v>2781.818181818182</v>
      </c>
      <c r="BC570" s="386">
        <f t="shared" si="43"/>
        <v>5563.636363636364</v>
      </c>
      <c r="BD570" s="80">
        <f>日報入力!AU570</f>
        <v>0</v>
      </c>
      <c r="BE570" s="534" t="str">
        <f>IF(日報入力!AV570,日報入力!AV570,"")</f>
        <v/>
      </c>
      <c r="BF570" s="534" t="str">
        <f>IF(日報入力!AW570,日報入力!AW570,"")</f>
        <v/>
      </c>
      <c r="BG570" s="398">
        <f>IF(日報入力!G570,日報入力!K570*日報入力!D570*日報入力!BC570,"")</f>
        <v>13</v>
      </c>
    </row>
    <row r="571" spans="1:59" ht="20.25" customHeight="1" x14ac:dyDescent="0.15">
      <c r="A571" s="302">
        <v>44459</v>
      </c>
      <c r="B571" s="291">
        <v>997</v>
      </c>
      <c r="C571" s="291">
        <v>1</v>
      </c>
      <c r="D571" s="291">
        <v>920</v>
      </c>
      <c r="E571" s="291">
        <v>12</v>
      </c>
      <c r="F571" s="291">
        <v>120</v>
      </c>
      <c r="G571" s="291">
        <v>120</v>
      </c>
      <c r="H571" s="291">
        <v>120</v>
      </c>
      <c r="I571" s="291"/>
      <c r="J571" s="291"/>
      <c r="K571" s="291"/>
      <c r="L571" s="291"/>
      <c r="M571" s="291"/>
      <c r="N571" s="291"/>
      <c r="O571" s="291"/>
      <c r="P571" s="291"/>
      <c r="Q571" s="291"/>
      <c r="R571" s="291"/>
      <c r="S571" s="291"/>
      <c r="T571" s="291"/>
      <c r="U571" s="291"/>
      <c r="V571" s="378">
        <v>0</v>
      </c>
      <c r="W571" s="291"/>
      <c r="X571" s="291"/>
      <c r="Y571" s="291"/>
      <c r="Z571" s="291"/>
      <c r="AA571" s="291"/>
      <c r="AB571" s="291"/>
      <c r="AC571" s="291"/>
      <c r="AD571" s="291"/>
      <c r="AE571" s="292">
        <v>12</v>
      </c>
      <c r="AF571" s="293">
        <v>0</v>
      </c>
      <c r="AG571" s="293">
        <v>0</v>
      </c>
      <c r="AH571" s="293">
        <v>530</v>
      </c>
      <c r="AI571" s="294">
        <v>0</v>
      </c>
      <c r="AJ571" s="294">
        <v>0</v>
      </c>
      <c r="AK571" s="294">
        <v>0</v>
      </c>
      <c r="AL571" s="292">
        <v>6360</v>
      </c>
      <c r="AM571" s="292">
        <v>0</v>
      </c>
      <c r="AN571" s="68" t="s">
        <v>1368</v>
      </c>
      <c r="AO571" s="68" t="str">
        <f>日報入力!B571</f>
        <v>吉田</v>
      </c>
      <c r="AP571" s="68" t="str">
        <f>IF(日報入力!AQ571,日報入力!BA571,"")</f>
        <v/>
      </c>
      <c r="AQ571" s="68" t="str">
        <f>IF(日報入力!AR571,日報入力!BB571,"")</f>
        <v/>
      </c>
      <c r="AR571" s="68" t="str">
        <f>IF(日報入力!AS571,"N勤","")</f>
        <v/>
      </c>
      <c r="AS571" s="295">
        <f t="shared" si="41"/>
        <v>0</v>
      </c>
      <c r="AT571" s="439">
        <f>日報入力!AY571</f>
        <v>600</v>
      </c>
      <c r="AU571" s="518">
        <f>IF(日報入力!G571,G571*60/E571,"")</f>
        <v>600</v>
      </c>
      <c r="AV571" s="528" t="str">
        <f>IF(日報入力!AT571,日報入力!AT571,"")</f>
        <v/>
      </c>
      <c r="AW571" s="529" t="str">
        <f>IF(日報入力!AT571,AE571/日報入力!AT571,"")</f>
        <v/>
      </c>
      <c r="AX571" s="530">
        <f>IF(1&lt;日報集計!AT571,AT571/(((F571-I571-J571-N571-O571)*60)/(E571)),"")</f>
        <v>1</v>
      </c>
      <c r="AY571" s="664">
        <f>IF(日報入力!H571,AT571/(((F571-J571)*60)/E571),"")</f>
        <v>1</v>
      </c>
      <c r="AZ571" s="664">
        <f>IF(日報入力!I571,AT571/((G571*60)/E571),"")</f>
        <v>1</v>
      </c>
      <c r="BA571" s="296">
        <f>IF(日報入力!G571,G571/F571,"")</f>
        <v>1</v>
      </c>
      <c r="BB571" s="386">
        <f t="shared" si="42"/>
        <v>3180</v>
      </c>
      <c r="BC571" s="386">
        <f t="shared" si="43"/>
        <v>3180</v>
      </c>
      <c r="BD571" s="80">
        <f>日報入力!AU571</f>
        <v>0</v>
      </c>
      <c r="BE571" s="534" t="str">
        <f>IF(日報入力!AV571,日報入力!AV571,"")</f>
        <v/>
      </c>
      <c r="BF571" s="534" t="str">
        <f>IF(日報入力!AW571,日報入力!AW571,"")</f>
        <v/>
      </c>
      <c r="BG571" s="398">
        <f>IF(日報入力!G571,日報入力!K571*日報入力!D571*日報入力!BC571,"")</f>
        <v>0</v>
      </c>
    </row>
    <row r="572" spans="1:59" ht="20.25" customHeight="1" x14ac:dyDescent="0.15">
      <c r="A572" s="302">
        <v>44459</v>
      </c>
      <c r="B572" s="291">
        <v>997</v>
      </c>
      <c r="C572" s="291">
        <v>1</v>
      </c>
      <c r="D572" s="291">
        <v>916</v>
      </c>
      <c r="E572" s="291">
        <v>12</v>
      </c>
      <c r="F572" s="291">
        <v>40</v>
      </c>
      <c r="G572" s="291">
        <v>40</v>
      </c>
      <c r="H572" s="291">
        <v>40</v>
      </c>
      <c r="I572" s="291"/>
      <c r="J572" s="291"/>
      <c r="K572" s="291"/>
      <c r="L572" s="291"/>
      <c r="M572" s="291"/>
      <c r="N572" s="291"/>
      <c r="O572" s="291"/>
      <c r="P572" s="291"/>
      <c r="Q572" s="291"/>
      <c r="R572" s="291"/>
      <c r="S572" s="291"/>
      <c r="T572" s="291"/>
      <c r="U572" s="291"/>
      <c r="V572" s="378">
        <v>0</v>
      </c>
      <c r="W572" s="291"/>
      <c r="X572" s="291"/>
      <c r="Y572" s="291"/>
      <c r="Z572" s="291"/>
      <c r="AA572" s="291"/>
      <c r="AB572" s="291"/>
      <c r="AC572" s="291"/>
      <c r="AD572" s="291"/>
      <c r="AE572" s="292">
        <v>12</v>
      </c>
      <c r="AF572" s="293">
        <v>0</v>
      </c>
      <c r="AG572" s="293">
        <v>0</v>
      </c>
      <c r="AH572" s="293">
        <v>330</v>
      </c>
      <c r="AI572" s="294">
        <v>0</v>
      </c>
      <c r="AJ572" s="294">
        <v>0</v>
      </c>
      <c r="AK572" s="294">
        <v>0</v>
      </c>
      <c r="AL572" s="292">
        <v>3960</v>
      </c>
      <c r="AM572" s="292">
        <v>0</v>
      </c>
      <c r="AN572" s="68" t="s">
        <v>1997</v>
      </c>
      <c r="AO572" s="68" t="str">
        <f>日報入力!B572</f>
        <v>吉田</v>
      </c>
      <c r="AP572" s="68" t="str">
        <f>IF(日報入力!AQ572,日報入力!BA572,"")</f>
        <v/>
      </c>
      <c r="AQ572" s="68" t="str">
        <f>IF(日報入力!AR572,日報入力!BB572,"")</f>
        <v/>
      </c>
      <c r="AR572" s="68" t="str">
        <f>IF(日報入力!AS572,"N勤","")</f>
        <v/>
      </c>
      <c r="AS572" s="295">
        <f t="shared" si="41"/>
        <v>0</v>
      </c>
      <c r="AT572" s="439">
        <f>日報入力!AY572</f>
        <v>180</v>
      </c>
      <c r="AU572" s="518">
        <f>IF(日報入力!G572,G572*60/E572,"")</f>
        <v>200</v>
      </c>
      <c r="AV572" s="528" t="str">
        <f>IF(日報入力!AT572,日報入力!AT572,"")</f>
        <v/>
      </c>
      <c r="AW572" s="529" t="str">
        <f>IF(日報入力!AT572,AE572/日報入力!AT572,"")</f>
        <v/>
      </c>
      <c r="AX572" s="530">
        <f>IF(1&lt;日報集計!AT572,AT572/(((F572-I572-J572-N572-O572)*60)/(E572)),"")</f>
        <v>0.9</v>
      </c>
      <c r="AY572" s="664">
        <f>IF(日報入力!H572,AT572/(((F572-J572)*60)/E572),"")</f>
        <v>0.9</v>
      </c>
      <c r="AZ572" s="664">
        <f>IF(日報入力!I572,AT572/((G572*60)/E572),"")</f>
        <v>0.9</v>
      </c>
      <c r="BA572" s="296">
        <f>IF(日報入力!G572,G572/F572,"")</f>
        <v>1</v>
      </c>
      <c r="BB572" s="386">
        <f t="shared" si="42"/>
        <v>5940</v>
      </c>
      <c r="BC572" s="386">
        <f t="shared" si="43"/>
        <v>5940</v>
      </c>
      <c r="BD572" s="80">
        <f>日報入力!AU572</f>
        <v>0</v>
      </c>
      <c r="BE572" s="534" t="str">
        <f>IF(日報入力!AV572,日報入力!AV572,"")</f>
        <v/>
      </c>
      <c r="BF572" s="534" t="str">
        <f>IF(日報入力!AW572,日報入力!AW572,"")</f>
        <v/>
      </c>
      <c r="BG572" s="398">
        <f>IF(日報入力!G572,日報入力!K572*日報入力!D572*日報入力!BC572,"")</f>
        <v>0</v>
      </c>
    </row>
    <row r="573" spans="1:59" ht="20.25" customHeight="1" x14ac:dyDescent="0.15">
      <c r="A573" s="302">
        <v>44459</v>
      </c>
      <c r="B573" s="291">
        <v>997</v>
      </c>
      <c r="C573" s="291">
        <v>1</v>
      </c>
      <c r="D573" s="291">
        <v>905</v>
      </c>
      <c r="E573" s="291">
        <v>20</v>
      </c>
      <c r="F573" s="291">
        <v>90</v>
      </c>
      <c r="G573" s="291">
        <v>90</v>
      </c>
      <c r="H573" s="291">
        <v>90</v>
      </c>
      <c r="I573" s="291"/>
      <c r="J573" s="291"/>
      <c r="K573" s="291"/>
      <c r="L573" s="291"/>
      <c r="M573" s="291"/>
      <c r="N573" s="291"/>
      <c r="O573" s="291"/>
      <c r="P573" s="291"/>
      <c r="Q573" s="291"/>
      <c r="R573" s="291"/>
      <c r="S573" s="291"/>
      <c r="T573" s="291"/>
      <c r="U573" s="291"/>
      <c r="V573" s="378">
        <v>0</v>
      </c>
      <c r="W573" s="291"/>
      <c r="X573" s="291"/>
      <c r="Y573" s="291"/>
      <c r="Z573" s="291"/>
      <c r="AA573" s="291"/>
      <c r="AB573" s="291"/>
      <c r="AC573" s="291"/>
      <c r="AD573" s="291"/>
      <c r="AE573" s="292">
        <v>20</v>
      </c>
      <c r="AF573" s="293">
        <v>0</v>
      </c>
      <c r="AG573" s="293">
        <v>0</v>
      </c>
      <c r="AH573" s="293">
        <v>0</v>
      </c>
      <c r="AI573" s="294">
        <v>0</v>
      </c>
      <c r="AJ573" s="294">
        <v>0</v>
      </c>
      <c r="AK573" s="294">
        <v>0</v>
      </c>
      <c r="AL573" s="292">
        <v>0</v>
      </c>
      <c r="AM573" s="292">
        <v>0</v>
      </c>
      <c r="AN573" s="68" t="s">
        <v>1520</v>
      </c>
      <c r="AO573" s="68" t="str">
        <f>日報入力!B573</f>
        <v>吉田</v>
      </c>
      <c r="AP573" s="68" t="str">
        <f>IF(日報入力!AQ573,日報入力!BA573,"")</f>
        <v/>
      </c>
      <c r="AQ573" s="68" t="str">
        <f>IF(日報入力!AR573,日報入力!BB573,"")</f>
        <v/>
      </c>
      <c r="AR573" s="68" t="str">
        <f>IF(日報入力!AS573,"N勤","")</f>
        <v/>
      </c>
      <c r="AS573" s="295">
        <f t="shared" si="41"/>
        <v>0</v>
      </c>
      <c r="AT573" s="439">
        <f>日報入力!AY573</f>
        <v>300</v>
      </c>
      <c r="AU573" s="518">
        <f>IF(日報入力!G573,G573*60/E573,"")</f>
        <v>270</v>
      </c>
      <c r="AV573" s="528" t="str">
        <f>IF(日報入力!AT573,日報入力!AT573,"")</f>
        <v/>
      </c>
      <c r="AW573" s="529" t="str">
        <f>IF(日報入力!AT573,AE573/日報入力!AT573,"")</f>
        <v/>
      </c>
      <c r="AX573" s="530">
        <f>IF(1&lt;日報集計!AT573,AT573/(((F573-I573-J573-N573-O573)*60)/(E573)),"")</f>
        <v>1.1111111111111112</v>
      </c>
      <c r="AY573" s="664">
        <f>IF(日報入力!H573,AT573/(((F573-J573)*60)/E573),"")</f>
        <v>1.1111111111111112</v>
      </c>
      <c r="AZ573" s="664">
        <f>IF(日報入力!I573,AT573/((G573*60)/E573),"")</f>
        <v>1.1111111111111112</v>
      </c>
      <c r="BA573" s="296">
        <f>IF(日報入力!G573,G573/F573,"")</f>
        <v>1</v>
      </c>
      <c r="BB573" s="386">
        <f t="shared" si="42"/>
        <v>0</v>
      </c>
      <c r="BC573" s="386">
        <f t="shared" si="43"/>
        <v>0</v>
      </c>
      <c r="BD573" s="80">
        <f>日報入力!AU573</f>
        <v>0</v>
      </c>
      <c r="BE573" s="534" t="str">
        <f>IF(日報入力!AV573,日報入力!AV573,"")</f>
        <v/>
      </c>
      <c r="BF573" s="534" t="str">
        <f>IF(日報入力!AW573,日報入力!AW573,"")</f>
        <v/>
      </c>
      <c r="BG573" s="398">
        <f>IF(日報入力!G573,日報入力!K573*日報入力!D573*日報入力!BC573,"")</f>
        <v>0</v>
      </c>
    </row>
    <row r="574" spans="1:59" ht="20.25" customHeight="1" x14ac:dyDescent="0.15">
      <c r="A574" s="302">
        <v>44459</v>
      </c>
      <c r="B574" s="291">
        <v>997</v>
      </c>
      <c r="C574" s="291">
        <v>1</v>
      </c>
      <c r="D574" s="291">
        <v>991</v>
      </c>
      <c r="E574" s="291">
        <v>0</v>
      </c>
      <c r="F574" s="291">
        <v>140</v>
      </c>
      <c r="G574" s="291">
        <v>140</v>
      </c>
      <c r="H574" s="291">
        <v>140</v>
      </c>
      <c r="I574" s="291"/>
      <c r="J574" s="291"/>
      <c r="K574" s="291"/>
      <c r="L574" s="291"/>
      <c r="M574" s="291"/>
      <c r="N574" s="291"/>
      <c r="O574" s="291"/>
      <c r="P574" s="291"/>
      <c r="Q574" s="291"/>
      <c r="R574" s="291"/>
      <c r="S574" s="291"/>
      <c r="T574" s="291"/>
      <c r="U574" s="291"/>
      <c r="V574" s="378">
        <v>0</v>
      </c>
      <c r="W574" s="291"/>
      <c r="X574" s="291"/>
      <c r="Y574" s="291"/>
      <c r="Z574" s="291"/>
      <c r="AA574" s="291"/>
      <c r="AB574" s="291"/>
      <c r="AC574" s="291"/>
      <c r="AD574" s="291"/>
      <c r="AE574" s="292">
        <v>0</v>
      </c>
      <c r="AF574" s="293">
        <v>0</v>
      </c>
      <c r="AG574" s="293">
        <v>0</v>
      </c>
      <c r="AH574" s="293">
        <v>0</v>
      </c>
      <c r="AI574" s="294">
        <v>0</v>
      </c>
      <c r="AJ574" s="294">
        <v>0</v>
      </c>
      <c r="AK574" s="294">
        <v>0</v>
      </c>
      <c r="AL574" s="292">
        <v>0</v>
      </c>
      <c r="AM574" s="292">
        <v>0</v>
      </c>
      <c r="AN574" s="68" t="s">
        <v>1343</v>
      </c>
      <c r="AO574" s="68" t="str">
        <f>日報入力!B574</f>
        <v>吉田</v>
      </c>
      <c r="AP574" s="68" t="str">
        <f>IF(日報入力!AQ574,日報入力!BA574,"")</f>
        <v/>
      </c>
      <c r="AQ574" s="68" t="str">
        <f>IF(日報入力!AR574,日報入力!BB574,"")</f>
        <v/>
      </c>
      <c r="AR574" s="68" t="str">
        <f>IF(日報入力!AS574,"N勤","")</f>
        <v/>
      </c>
      <c r="AS574" s="295" t="e">
        <f t="shared" si="41"/>
        <v>#DIV/0!</v>
      </c>
      <c r="AT574" s="439">
        <f>日報入力!AY574</f>
        <v>0</v>
      </c>
      <c r="AU574" s="518" t="e">
        <f>IF(日報入力!G574,G574*60/E574,"")</f>
        <v>#DIV/0!</v>
      </c>
      <c r="AV574" s="528" t="str">
        <f>IF(日報入力!AT574,日報入力!AT574,"")</f>
        <v/>
      </c>
      <c r="AW574" s="529" t="str">
        <f>IF(日報入力!AT574,AE574/日報入力!AT574,"")</f>
        <v/>
      </c>
      <c r="AX574" s="530" t="str">
        <f>IF(1&lt;日報集計!AT574,AT574/(((F574-I574-J574-N574-O574)*60)/(E574)),"")</f>
        <v/>
      </c>
      <c r="AY574" s="664" t="e">
        <f>IF(日報入力!H574,AT574/(((F574-J574)*60)/E574),"")</f>
        <v>#DIV/0!</v>
      </c>
      <c r="AZ574" s="664" t="e">
        <f>IF(日報入力!I574,AT574/((G574*60)/E574),"")</f>
        <v>#DIV/0!</v>
      </c>
      <c r="BA574" s="296">
        <f>IF(日報入力!G574,G574/F574,"")</f>
        <v>1</v>
      </c>
      <c r="BB574" s="386">
        <f t="shared" si="42"/>
        <v>0</v>
      </c>
      <c r="BC574" s="386">
        <f t="shared" si="43"/>
        <v>0</v>
      </c>
      <c r="BD574" s="80" t="str">
        <f>日報入力!AU574</f>
        <v>シェルネック他</v>
      </c>
      <c r="BE574" s="534" t="str">
        <f>IF(日報入力!AV574,日報入力!AV574,"")</f>
        <v/>
      </c>
      <c r="BF574" s="534" t="str">
        <f>IF(日報入力!AW574,日報入力!AW574,"")</f>
        <v/>
      </c>
      <c r="BG574" s="398">
        <f>IF(日報入力!G574,日報入力!K574*日報入力!D574*日報入力!BC574,"")</f>
        <v>0</v>
      </c>
    </row>
    <row r="575" spans="1:59" ht="20.25" hidden="1" customHeight="1" x14ac:dyDescent="0.15">
      <c r="A575" s="302"/>
      <c r="B575" s="291"/>
      <c r="C575" s="291"/>
      <c r="D575" s="291"/>
      <c r="E575" s="291"/>
      <c r="F575" s="291"/>
      <c r="G575" s="291"/>
      <c r="H575" s="291"/>
      <c r="I575" s="291"/>
      <c r="J575" s="291"/>
      <c r="K575" s="291"/>
      <c r="L575" s="291"/>
      <c r="M575" s="291"/>
      <c r="N575" s="291"/>
      <c r="O575" s="291"/>
      <c r="P575" s="291"/>
      <c r="Q575" s="291"/>
      <c r="R575" s="291"/>
      <c r="S575" s="291"/>
      <c r="T575" s="291"/>
      <c r="U575" s="291"/>
      <c r="V575" s="378"/>
      <c r="W575" s="291"/>
      <c r="X575" s="291"/>
      <c r="Y575" s="291"/>
      <c r="Z575" s="291"/>
      <c r="AA575" s="291"/>
      <c r="AB575" s="291"/>
      <c r="AC575" s="291"/>
      <c r="AD575" s="291"/>
      <c r="AE575" s="292"/>
      <c r="AF575" s="293"/>
      <c r="AG575" s="293"/>
      <c r="AH575" s="293"/>
      <c r="AI575" s="294"/>
      <c r="AJ575" s="294"/>
      <c r="AK575" s="294"/>
      <c r="AL575" s="292"/>
      <c r="AM575" s="292"/>
      <c r="AN575" s="68"/>
      <c r="AO575" s="68" t="str">
        <f>日報入力!B575</f>
        <v/>
      </c>
      <c r="AP575" s="68" t="str">
        <f>IF(日報入力!AQ575,日報入力!BA575,"")</f>
        <v/>
      </c>
      <c r="AQ575" s="68" t="str">
        <f>IF(日報入力!AR575,日報入力!BB575,"")</f>
        <v/>
      </c>
      <c r="AR575" s="68" t="str">
        <f>IF(日報入力!AS575,"N勤","")</f>
        <v/>
      </c>
      <c r="AS575" s="295" t="str">
        <f t="shared" si="41"/>
        <v/>
      </c>
      <c r="AT575" s="439" t="str">
        <f>日報入力!AY575</f>
        <v/>
      </c>
      <c r="AU575" s="518" t="str">
        <f>IF(日報入力!G575,G575*60/E575,"")</f>
        <v/>
      </c>
      <c r="AV575" s="528" t="str">
        <f>IF(日報入力!AT575,日報入力!AT575,"")</f>
        <v/>
      </c>
      <c r="AW575" s="529" t="str">
        <f>IF(日報入力!AT575,AE575/日報入力!AT575,"")</f>
        <v/>
      </c>
      <c r="AX575" s="530" t="e">
        <f>IF(1&lt;日報集計!AT575,AT575/(((F575-I575-J575-N575-O575)*60)/(E575)),"")</f>
        <v>#VALUE!</v>
      </c>
      <c r="AY575" s="664" t="str">
        <f>IF(日報入力!H575,AT575/(((F575-J575)*60)/E575),"")</f>
        <v/>
      </c>
      <c r="AZ575" s="664" t="str">
        <f>IF(日報入力!I575,AT575/((G575*60)/E575),"")</f>
        <v/>
      </c>
      <c r="BA575" s="296" t="str">
        <f>IF(日報入力!G575,G575/F575,"")</f>
        <v/>
      </c>
      <c r="BB575" s="386" t="e">
        <f t="shared" si="42"/>
        <v>#DIV/0!</v>
      </c>
      <c r="BC575" s="386" t="e">
        <f t="shared" si="43"/>
        <v>#DIV/0!</v>
      </c>
      <c r="BD575" s="80">
        <f>日報入力!AU575</f>
        <v>0</v>
      </c>
      <c r="BE575" s="534" t="str">
        <f>IF(日報入力!AV575,日報入力!AV575,"")</f>
        <v/>
      </c>
      <c r="BF575" s="534" t="str">
        <f>IF(日報入力!AW575,日報入力!AW575,"")</f>
        <v/>
      </c>
      <c r="BG575" s="398" t="str">
        <f>IF(日報入力!G575,日報入力!K575*日報入力!D575*日報入力!BC575,"")</f>
        <v/>
      </c>
    </row>
    <row r="576" spans="1:59" ht="20.25" hidden="1" customHeight="1" x14ac:dyDescent="0.15">
      <c r="A576" s="302"/>
      <c r="B576" s="291"/>
      <c r="C576" s="291"/>
      <c r="D576" s="291"/>
      <c r="E576" s="291"/>
      <c r="F576" s="291"/>
      <c r="G576" s="291"/>
      <c r="H576" s="291"/>
      <c r="I576" s="291"/>
      <c r="J576" s="291"/>
      <c r="K576" s="291"/>
      <c r="L576" s="291"/>
      <c r="M576" s="291"/>
      <c r="N576" s="291"/>
      <c r="O576" s="291"/>
      <c r="P576" s="291"/>
      <c r="Q576" s="291"/>
      <c r="R576" s="291"/>
      <c r="S576" s="291"/>
      <c r="T576" s="291"/>
      <c r="U576" s="291"/>
      <c r="V576" s="378"/>
      <c r="W576" s="291"/>
      <c r="X576" s="291"/>
      <c r="Y576" s="291"/>
      <c r="Z576" s="291"/>
      <c r="AA576" s="291"/>
      <c r="AB576" s="291"/>
      <c r="AC576" s="291"/>
      <c r="AD576" s="291"/>
      <c r="AE576" s="292"/>
      <c r="AF576" s="293"/>
      <c r="AG576" s="293"/>
      <c r="AH576" s="293"/>
      <c r="AI576" s="294"/>
      <c r="AJ576" s="294"/>
      <c r="AK576" s="294"/>
      <c r="AL576" s="292"/>
      <c r="AM576" s="292"/>
      <c r="AN576" s="68"/>
      <c r="AO576" s="68" t="str">
        <f>日報入力!B576</f>
        <v/>
      </c>
      <c r="AP576" s="68" t="str">
        <f>IF(日報入力!AQ576,日報入力!BA576,"")</f>
        <v/>
      </c>
      <c r="AQ576" s="68" t="str">
        <f>IF(日報入力!AR576,日報入力!BB576,"")</f>
        <v/>
      </c>
      <c r="AR576" s="68" t="str">
        <f>IF(日報入力!AS576,"N勤","")</f>
        <v/>
      </c>
      <c r="AS576" s="295" t="str">
        <f t="shared" si="41"/>
        <v/>
      </c>
      <c r="AT576" s="439" t="str">
        <f>日報入力!AY576</f>
        <v/>
      </c>
      <c r="AU576" s="518" t="str">
        <f>IF(日報入力!G576,G576*60/E576,"")</f>
        <v/>
      </c>
      <c r="AV576" s="528" t="str">
        <f>IF(日報入力!AT576,日報入力!AT576,"")</f>
        <v/>
      </c>
      <c r="AW576" s="529" t="str">
        <f>IF(日報入力!AT576,AE576/日報入力!AT576,"")</f>
        <v/>
      </c>
      <c r="AX576" s="530" t="e">
        <f>IF(1&lt;日報集計!AT576,AT576/(((F576-I576-J576-N576-O576)*60)/(E576)),"")</f>
        <v>#VALUE!</v>
      </c>
      <c r="AY576" s="664" t="str">
        <f>IF(日報入力!H576,AT576/(((F576-J576)*60)/E576),"")</f>
        <v/>
      </c>
      <c r="AZ576" s="664" t="str">
        <f>IF(日報入力!I576,AT576/((G576*60)/E576),"")</f>
        <v/>
      </c>
      <c r="BA576" s="296" t="str">
        <f>IF(日報入力!G576,G576/F576,"")</f>
        <v/>
      </c>
      <c r="BB576" s="386" t="e">
        <f t="shared" si="42"/>
        <v>#DIV/0!</v>
      </c>
      <c r="BC576" s="386" t="e">
        <f t="shared" si="43"/>
        <v>#DIV/0!</v>
      </c>
      <c r="BD576" s="80">
        <f>日報入力!AU576</f>
        <v>0</v>
      </c>
      <c r="BE576" s="534" t="str">
        <f>IF(日報入力!AV576,日報入力!AV576,"")</f>
        <v/>
      </c>
      <c r="BF576" s="534" t="str">
        <f>IF(日報入力!AW576,日報入力!AW576,"")</f>
        <v/>
      </c>
      <c r="BG576" s="398" t="str">
        <f>IF(日報入力!G576,日報入力!K576*日報入力!D576*日報入力!BC576,"")</f>
        <v/>
      </c>
    </row>
    <row r="577" spans="1:59" ht="20.25" hidden="1" customHeight="1" x14ac:dyDescent="0.15">
      <c r="A577" s="302"/>
      <c r="B577" s="291"/>
      <c r="C577" s="291"/>
      <c r="D577" s="291"/>
      <c r="E577" s="291"/>
      <c r="F577" s="291"/>
      <c r="G577" s="291"/>
      <c r="H577" s="291"/>
      <c r="I577" s="291"/>
      <c r="J577" s="291"/>
      <c r="K577" s="291"/>
      <c r="L577" s="291"/>
      <c r="M577" s="291"/>
      <c r="N577" s="291"/>
      <c r="O577" s="291"/>
      <c r="P577" s="291"/>
      <c r="Q577" s="291"/>
      <c r="R577" s="291"/>
      <c r="S577" s="291"/>
      <c r="T577" s="291"/>
      <c r="U577" s="291"/>
      <c r="V577" s="378"/>
      <c r="W577" s="291"/>
      <c r="X577" s="291"/>
      <c r="Y577" s="291"/>
      <c r="Z577" s="291"/>
      <c r="AA577" s="291"/>
      <c r="AB577" s="291"/>
      <c r="AC577" s="291"/>
      <c r="AD577" s="291"/>
      <c r="AE577" s="292"/>
      <c r="AF577" s="293"/>
      <c r="AG577" s="293"/>
      <c r="AH577" s="293"/>
      <c r="AI577" s="294"/>
      <c r="AJ577" s="294"/>
      <c r="AK577" s="294"/>
      <c r="AL577" s="292"/>
      <c r="AM577" s="292"/>
      <c r="AN577" s="68"/>
      <c r="AO577" s="68" t="str">
        <f>日報入力!B577</f>
        <v/>
      </c>
      <c r="AP577" s="68" t="str">
        <f>IF(日報入力!AQ577,日報入力!BA577,"")</f>
        <v/>
      </c>
      <c r="AQ577" s="68" t="str">
        <f>IF(日報入力!AR577,日報入力!BB577,"")</f>
        <v/>
      </c>
      <c r="AR577" s="68" t="str">
        <f>IF(日報入力!AS577,"N勤","")</f>
        <v/>
      </c>
      <c r="AS577" s="295" t="str">
        <f t="shared" si="41"/>
        <v/>
      </c>
      <c r="AT577" s="439" t="str">
        <f>日報入力!AY577</f>
        <v/>
      </c>
      <c r="AU577" s="518" t="str">
        <f>IF(日報入力!G577,G577*60/E577,"")</f>
        <v/>
      </c>
      <c r="AV577" s="528" t="str">
        <f>IF(日報入力!AT577,日報入力!AT577,"")</f>
        <v/>
      </c>
      <c r="AW577" s="529" t="str">
        <f>IF(日報入力!AT577,AE577/日報入力!AT577,"")</f>
        <v/>
      </c>
      <c r="AX577" s="530" t="e">
        <f>IF(1&lt;日報集計!AT577,AT577/(((F577-I577-J577-N577-O577)*60)/(E577)),"")</f>
        <v>#VALUE!</v>
      </c>
      <c r="AY577" s="664" t="str">
        <f>IF(日報入力!H577,AT577/(((F577-J577)*60)/E577),"")</f>
        <v/>
      </c>
      <c r="AZ577" s="664" t="str">
        <f>IF(日報入力!I577,AT577/((G577*60)/E577),"")</f>
        <v/>
      </c>
      <c r="BA577" s="296" t="str">
        <f>IF(日報入力!G577,G577/F577,"")</f>
        <v/>
      </c>
      <c r="BB577" s="386" t="e">
        <f t="shared" si="42"/>
        <v>#DIV/0!</v>
      </c>
      <c r="BC577" s="386" t="e">
        <f t="shared" si="43"/>
        <v>#DIV/0!</v>
      </c>
      <c r="BD577" s="80">
        <f>日報入力!AU577</f>
        <v>0</v>
      </c>
      <c r="BE577" s="534" t="str">
        <f>IF(日報入力!AV577,日報入力!AV577,"")</f>
        <v/>
      </c>
      <c r="BF577" s="534" t="str">
        <f>IF(日報入力!AW577,日報入力!AW577,"")</f>
        <v/>
      </c>
      <c r="BG577" s="398" t="str">
        <f>IF(日報入力!G577,日報入力!K577*日報入力!D577*日報入力!BC577,"")</f>
        <v/>
      </c>
    </row>
    <row r="578" spans="1:59" ht="20.25" hidden="1" customHeight="1" x14ac:dyDescent="0.15">
      <c r="A578" s="302"/>
      <c r="B578" s="291"/>
      <c r="C578" s="291"/>
      <c r="D578" s="291"/>
      <c r="E578" s="291"/>
      <c r="F578" s="291"/>
      <c r="G578" s="291"/>
      <c r="H578" s="291"/>
      <c r="I578" s="291"/>
      <c r="J578" s="291"/>
      <c r="K578" s="291"/>
      <c r="L578" s="291"/>
      <c r="M578" s="291"/>
      <c r="N578" s="291"/>
      <c r="O578" s="291"/>
      <c r="P578" s="291"/>
      <c r="Q578" s="291"/>
      <c r="R578" s="291"/>
      <c r="S578" s="291"/>
      <c r="T578" s="291"/>
      <c r="U578" s="291"/>
      <c r="V578" s="378"/>
      <c r="W578" s="291"/>
      <c r="X578" s="291"/>
      <c r="Y578" s="291"/>
      <c r="Z578" s="291"/>
      <c r="AA578" s="291"/>
      <c r="AB578" s="291"/>
      <c r="AC578" s="291"/>
      <c r="AD578" s="291"/>
      <c r="AE578" s="292"/>
      <c r="AF578" s="293"/>
      <c r="AG578" s="293"/>
      <c r="AH578" s="293"/>
      <c r="AI578" s="294"/>
      <c r="AJ578" s="294"/>
      <c r="AK578" s="294"/>
      <c r="AL578" s="292"/>
      <c r="AM578" s="292"/>
      <c r="AN578" s="68"/>
      <c r="AO578" s="68" t="str">
        <f>日報入力!B578</f>
        <v/>
      </c>
      <c r="AP578" s="68" t="str">
        <f>IF(日報入力!AQ578,日報入力!BA578,"")</f>
        <v/>
      </c>
      <c r="AQ578" s="68" t="str">
        <f>IF(日報入力!AR578,日報入力!BB578,"")</f>
        <v/>
      </c>
      <c r="AR578" s="68" t="str">
        <f>IF(日報入力!AS578,"N勤","")</f>
        <v/>
      </c>
      <c r="AS578" s="295" t="str">
        <f t="shared" si="41"/>
        <v/>
      </c>
      <c r="AT578" s="439" t="str">
        <f>日報入力!AY578</f>
        <v/>
      </c>
      <c r="AU578" s="518" t="str">
        <f>IF(日報入力!G578,G578*60/E578,"")</f>
        <v/>
      </c>
      <c r="AV578" s="528" t="str">
        <f>IF(日報入力!AT578,日報入力!AT578,"")</f>
        <v/>
      </c>
      <c r="AW578" s="529" t="str">
        <f>IF(日報入力!AT578,AE578/日報入力!AT578,"")</f>
        <v/>
      </c>
      <c r="AX578" s="530" t="e">
        <f>IF(1&lt;日報集計!AT578,AT578/(((F578-I578-J578-N578-O578)*60)/(E578)),"")</f>
        <v>#VALUE!</v>
      </c>
      <c r="AY578" s="664" t="str">
        <f>IF(日報入力!H578,AT578/(((F578-J578)*60)/E578),"")</f>
        <v/>
      </c>
      <c r="AZ578" s="664" t="str">
        <f>IF(日報入力!I578,AT578/((G578*60)/E578),"")</f>
        <v/>
      </c>
      <c r="BA578" s="296" t="str">
        <f>IF(日報入力!G578,G578/F578,"")</f>
        <v/>
      </c>
      <c r="BB578" s="386" t="e">
        <f t="shared" si="42"/>
        <v>#DIV/0!</v>
      </c>
      <c r="BC578" s="386" t="e">
        <f t="shared" si="43"/>
        <v>#DIV/0!</v>
      </c>
      <c r="BD578" s="80">
        <f>日報入力!AU578</f>
        <v>0</v>
      </c>
      <c r="BE578" s="534" t="str">
        <f>IF(日報入力!AV578,日報入力!AV578,"")</f>
        <v/>
      </c>
      <c r="BF578" s="534" t="str">
        <f>IF(日報入力!AW578,日報入力!AW578,"")</f>
        <v/>
      </c>
      <c r="BG578" s="398" t="str">
        <f>IF(日報入力!G578,日報入力!K578*日報入力!D578*日報入力!BC578,"")</f>
        <v/>
      </c>
    </row>
    <row r="579" spans="1:59" ht="20.25" hidden="1" customHeight="1" x14ac:dyDescent="0.15">
      <c r="A579" s="302"/>
      <c r="B579" s="291"/>
      <c r="C579" s="291"/>
      <c r="D579" s="291"/>
      <c r="E579" s="291"/>
      <c r="F579" s="291"/>
      <c r="G579" s="291"/>
      <c r="H579" s="291"/>
      <c r="I579" s="291"/>
      <c r="J579" s="291"/>
      <c r="K579" s="291"/>
      <c r="L579" s="291"/>
      <c r="M579" s="291"/>
      <c r="N579" s="291"/>
      <c r="O579" s="291"/>
      <c r="P579" s="291"/>
      <c r="Q579" s="291"/>
      <c r="R579" s="291"/>
      <c r="S579" s="291"/>
      <c r="T579" s="291"/>
      <c r="U579" s="291"/>
      <c r="V579" s="378"/>
      <c r="W579" s="291"/>
      <c r="X579" s="291"/>
      <c r="Y579" s="291"/>
      <c r="Z579" s="291"/>
      <c r="AA579" s="291"/>
      <c r="AB579" s="291"/>
      <c r="AC579" s="291"/>
      <c r="AD579" s="291"/>
      <c r="AE579" s="292"/>
      <c r="AF579" s="293"/>
      <c r="AG579" s="293"/>
      <c r="AH579" s="293"/>
      <c r="AI579" s="294"/>
      <c r="AJ579" s="294"/>
      <c r="AK579" s="294"/>
      <c r="AL579" s="292"/>
      <c r="AM579" s="292"/>
      <c r="AN579" s="68"/>
      <c r="AO579" s="68" t="str">
        <f>日報入力!B579</f>
        <v/>
      </c>
      <c r="AP579" s="68" t="str">
        <f>IF(日報入力!AQ579,日報入力!BA579,"")</f>
        <v/>
      </c>
      <c r="AQ579" s="68" t="str">
        <f>IF(日報入力!AR579,日報入力!BB579,"")</f>
        <v/>
      </c>
      <c r="AR579" s="68" t="str">
        <f>IF(日報入力!AS579,"N勤","")</f>
        <v/>
      </c>
      <c r="AS579" s="295" t="str">
        <f t="shared" si="41"/>
        <v/>
      </c>
      <c r="AT579" s="439" t="str">
        <f>日報入力!AY579</f>
        <v/>
      </c>
      <c r="AU579" s="518" t="str">
        <f>IF(日報入力!G579,G579*60/E579,"")</f>
        <v/>
      </c>
      <c r="AV579" s="528" t="str">
        <f>IF(日報入力!AT579,日報入力!AT579,"")</f>
        <v/>
      </c>
      <c r="AW579" s="529" t="str">
        <f>IF(日報入力!AT579,AE579/日報入力!AT579,"")</f>
        <v/>
      </c>
      <c r="AX579" s="530" t="e">
        <f>IF(1&lt;日報集計!AT579,AT579/(((F579-I579-J579-N579-O579)*60)/(E579)),"")</f>
        <v>#VALUE!</v>
      </c>
      <c r="AY579" s="664" t="str">
        <f>IF(日報入力!H579,AT579/(((F579-J579)*60)/E579),"")</f>
        <v/>
      </c>
      <c r="AZ579" s="664" t="str">
        <f>IF(日報入力!I579,AT579/((G579*60)/E579),"")</f>
        <v/>
      </c>
      <c r="BA579" s="296" t="str">
        <f>IF(日報入力!G579,G579/F579,"")</f>
        <v/>
      </c>
      <c r="BB579" s="386" t="e">
        <f t="shared" si="42"/>
        <v>#DIV/0!</v>
      </c>
      <c r="BC579" s="386" t="e">
        <f t="shared" si="43"/>
        <v>#DIV/0!</v>
      </c>
      <c r="BD579" s="80">
        <f>日報入力!AU579</f>
        <v>0</v>
      </c>
      <c r="BE579" s="534" t="str">
        <f>IF(日報入力!AV579,日報入力!AV579,"")</f>
        <v/>
      </c>
      <c r="BF579" s="534" t="str">
        <f>IF(日報入力!AW579,日報入力!AW579,"")</f>
        <v/>
      </c>
      <c r="BG579" s="398" t="str">
        <f>IF(日報入力!G579,日報入力!K579*日報入力!D579*日報入力!BC579,"")</f>
        <v/>
      </c>
    </row>
    <row r="580" spans="1:59" ht="20.25" hidden="1" customHeight="1" x14ac:dyDescent="0.15">
      <c r="A580" s="302"/>
      <c r="B580" s="291"/>
      <c r="C580" s="291"/>
      <c r="D580" s="291"/>
      <c r="E580" s="291"/>
      <c r="F580" s="291"/>
      <c r="G580" s="291"/>
      <c r="H580" s="291"/>
      <c r="I580" s="291"/>
      <c r="J580" s="291"/>
      <c r="K580" s="291"/>
      <c r="L580" s="291"/>
      <c r="M580" s="291"/>
      <c r="N580" s="291"/>
      <c r="O580" s="291"/>
      <c r="P580" s="291"/>
      <c r="Q580" s="291"/>
      <c r="R580" s="291"/>
      <c r="S580" s="291"/>
      <c r="T580" s="291"/>
      <c r="U580" s="291"/>
      <c r="V580" s="378"/>
      <c r="W580" s="291"/>
      <c r="X580" s="291"/>
      <c r="Y580" s="291"/>
      <c r="Z580" s="291"/>
      <c r="AA580" s="291"/>
      <c r="AB580" s="291"/>
      <c r="AC580" s="291"/>
      <c r="AD580" s="291"/>
      <c r="AE580" s="292"/>
      <c r="AF580" s="293"/>
      <c r="AG580" s="293"/>
      <c r="AH580" s="293"/>
      <c r="AI580" s="294"/>
      <c r="AJ580" s="294"/>
      <c r="AK580" s="294"/>
      <c r="AL580" s="292"/>
      <c r="AM580" s="292"/>
      <c r="AN580" s="68"/>
      <c r="AO580" s="68" t="str">
        <f>日報入力!B580</f>
        <v/>
      </c>
      <c r="AP580" s="68" t="str">
        <f>IF(日報入力!AQ580,日報入力!BA580,"")</f>
        <v/>
      </c>
      <c r="AQ580" s="68" t="str">
        <f>IF(日報入力!AR580,日報入力!BB580,"")</f>
        <v/>
      </c>
      <c r="AR580" s="68" t="str">
        <f>IF(日報入力!AS580,"N勤","")</f>
        <v/>
      </c>
      <c r="AS580" s="295" t="str">
        <f t="shared" si="41"/>
        <v/>
      </c>
      <c r="AT580" s="439" t="str">
        <f>日報入力!AY580</f>
        <v/>
      </c>
      <c r="AU580" s="518" t="str">
        <f>IF(日報入力!G580,G580*60/E580,"")</f>
        <v/>
      </c>
      <c r="AV580" s="528" t="str">
        <f>IF(日報入力!AT580,日報入力!AT580,"")</f>
        <v/>
      </c>
      <c r="AW580" s="529" t="str">
        <f>IF(日報入力!AT580,AE580/日報入力!AT580,"")</f>
        <v/>
      </c>
      <c r="AX580" s="530" t="e">
        <f>IF(1&lt;日報集計!AT580,AT580/(((F580-I580-J580-N580-O580)*60)/(E580)),"")</f>
        <v>#VALUE!</v>
      </c>
      <c r="AY580" s="664" t="str">
        <f>IF(日報入力!H580,AT580/(((F580-J580)*60)/E580),"")</f>
        <v/>
      </c>
      <c r="AZ580" s="664" t="str">
        <f>IF(日報入力!I580,AT580/((G580*60)/E580),"")</f>
        <v/>
      </c>
      <c r="BA580" s="296" t="str">
        <f>IF(日報入力!G580,G580/F580,"")</f>
        <v/>
      </c>
      <c r="BB580" s="386" t="e">
        <f t="shared" si="42"/>
        <v>#DIV/0!</v>
      </c>
      <c r="BC580" s="386" t="e">
        <f t="shared" si="43"/>
        <v>#DIV/0!</v>
      </c>
      <c r="BD580" s="80">
        <f>日報入力!AU580</f>
        <v>0</v>
      </c>
      <c r="BE580" s="534" t="str">
        <f>IF(日報入力!AV580,日報入力!AV580,"")</f>
        <v/>
      </c>
      <c r="BF580" s="534" t="str">
        <f>IF(日報入力!AW580,日報入力!AW580,"")</f>
        <v/>
      </c>
      <c r="BG580" s="398" t="str">
        <f>IF(日報入力!G580,日報入力!K580*日報入力!D580*日報入力!BC580,"")</f>
        <v/>
      </c>
    </row>
    <row r="581" spans="1:59" ht="20.25" hidden="1" customHeight="1" x14ac:dyDescent="0.15">
      <c r="A581" s="302"/>
      <c r="B581" s="291"/>
      <c r="C581" s="291"/>
      <c r="D581" s="291"/>
      <c r="E581" s="291"/>
      <c r="F581" s="291"/>
      <c r="G581" s="291"/>
      <c r="H581" s="291"/>
      <c r="I581" s="291"/>
      <c r="J581" s="291"/>
      <c r="K581" s="291"/>
      <c r="L581" s="291"/>
      <c r="M581" s="291"/>
      <c r="N581" s="291"/>
      <c r="O581" s="291"/>
      <c r="P581" s="291"/>
      <c r="Q581" s="291"/>
      <c r="R581" s="291"/>
      <c r="S581" s="291"/>
      <c r="T581" s="291"/>
      <c r="U581" s="291"/>
      <c r="V581" s="378"/>
      <c r="W581" s="291"/>
      <c r="X581" s="291"/>
      <c r="Y581" s="291"/>
      <c r="Z581" s="291"/>
      <c r="AA581" s="291"/>
      <c r="AB581" s="291"/>
      <c r="AC581" s="291"/>
      <c r="AD581" s="291"/>
      <c r="AE581" s="292"/>
      <c r="AF581" s="293"/>
      <c r="AG581" s="293"/>
      <c r="AH581" s="293"/>
      <c r="AI581" s="294"/>
      <c r="AJ581" s="294"/>
      <c r="AK581" s="294"/>
      <c r="AL581" s="292"/>
      <c r="AM581" s="292"/>
      <c r="AN581" s="68"/>
      <c r="AO581" s="68" t="str">
        <f>日報入力!B581</f>
        <v/>
      </c>
      <c r="AP581" s="68" t="str">
        <f>IF(日報入力!AQ581,日報入力!BA581,"")</f>
        <v/>
      </c>
      <c r="AQ581" s="68" t="str">
        <f>IF(日報入力!AR581,日報入力!BB581,"")</f>
        <v/>
      </c>
      <c r="AR581" s="68" t="str">
        <f>IF(日報入力!AS581,"N勤","")</f>
        <v/>
      </c>
      <c r="AS581" s="295" t="str">
        <f t="shared" si="41"/>
        <v/>
      </c>
      <c r="AT581" s="439" t="str">
        <f>日報入力!AY581</f>
        <v/>
      </c>
      <c r="AU581" s="518" t="str">
        <f>IF(日報入力!G581,G581*60/E581,"")</f>
        <v/>
      </c>
      <c r="AV581" s="528" t="str">
        <f>IF(日報入力!AT581,日報入力!AT581,"")</f>
        <v/>
      </c>
      <c r="AW581" s="529" t="str">
        <f>IF(日報入力!AT581,AE581/日報入力!AT581,"")</f>
        <v/>
      </c>
      <c r="AX581" s="530" t="e">
        <f>IF(1&lt;日報集計!AT581,AT581/(((F581-I581-J581-N581-O581)*60)/(E581)),"")</f>
        <v>#VALUE!</v>
      </c>
      <c r="AY581" s="664" t="str">
        <f>IF(日報入力!H581,AT581/(((F581-J581)*60)/E581),"")</f>
        <v/>
      </c>
      <c r="AZ581" s="664" t="str">
        <f>IF(日報入力!I581,AT581/((G581*60)/E581),"")</f>
        <v/>
      </c>
      <c r="BA581" s="296" t="str">
        <f>IF(日報入力!G581,G581/F581,"")</f>
        <v/>
      </c>
      <c r="BB581" s="386" t="e">
        <f t="shared" si="42"/>
        <v>#DIV/0!</v>
      </c>
      <c r="BC581" s="386" t="e">
        <f t="shared" si="43"/>
        <v>#DIV/0!</v>
      </c>
      <c r="BD581" s="80">
        <f>日報入力!AU581</f>
        <v>0</v>
      </c>
      <c r="BE581" s="534" t="str">
        <f>IF(日報入力!AV581,日報入力!AV581,"")</f>
        <v/>
      </c>
      <c r="BF581" s="534" t="str">
        <f>IF(日報入力!AW581,日報入力!AW581,"")</f>
        <v/>
      </c>
      <c r="BG581" s="398" t="str">
        <f>IF(日報入力!G581,日報入力!K581*日報入力!D581*日報入力!BC581,"")</f>
        <v/>
      </c>
    </row>
    <row r="582" spans="1:59" ht="20.25" hidden="1" customHeight="1" x14ac:dyDescent="0.15">
      <c r="A582" s="302"/>
      <c r="B582" s="291"/>
      <c r="C582" s="291"/>
      <c r="D582" s="291"/>
      <c r="E582" s="291"/>
      <c r="F582" s="291"/>
      <c r="G582" s="291"/>
      <c r="H582" s="291"/>
      <c r="I582" s="291"/>
      <c r="J582" s="291"/>
      <c r="K582" s="291"/>
      <c r="L582" s="291"/>
      <c r="M582" s="291"/>
      <c r="N582" s="291"/>
      <c r="O582" s="291"/>
      <c r="P582" s="291"/>
      <c r="Q582" s="291"/>
      <c r="R582" s="291"/>
      <c r="S582" s="291"/>
      <c r="T582" s="291"/>
      <c r="U582" s="291"/>
      <c r="V582" s="378"/>
      <c r="W582" s="291"/>
      <c r="X582" s="291"/>
      <c r="Y582" s="291"/>
      <c r="Z582" s="291"/>
      <c r="AA582" s="291"/>
      <c r="AB582" s="291"/>
      <c r="AC582" s="291"/>
      <c r="AD582" s="291"/>
      <c r="AE582" s="292"/>
      <c r="AF582" s="293"/>
      <c r="AG582" s="293"/>
      <c r="AH582" s="293"/>
      <c r="AI582" s="294"/>
      <c r="AJ582" s="294"/>
      <c r="AK582" s="294"/>
      <c r="AL582" s="292"/>
      <c r="AM582" s="292"/>
      <c r="AN582" s="68"/>
      <c r="AO582" s="68" t="str">
        <f>日報入力!B582</f>
        <v/>
      </c>
      <c r="AP582" s="68" t="str">
        <f>IF(日報入力!AQ582,日報入力!BA582,"")</f>
        <v/>
      </c>
      <c r="AQ582" s="68" t="str">
        <f>IF(日報入力!AR582,日報入力!BB582,"")</f>
        <v/>
      </c>
      <c r="AR582" s="68" t="str">
        <f>IF(日報入力!AS582,"N勤","")</f>
        <v/>
      </c>
      <c r="AS582" s="295" t="str">
        <f t="shared" ref="AS582:AS645" si="44">IF(A582,V582/(AE582+V582),"")</f>
        <v/>
      </c>
      <c r="AT582" s="439" t="str">
        <f>日報入力!AY582</f>
        <v/>
      </c>
      <c r="AU582" s="518" t="str">
        <f>IF(日報入力!G582,G582*60/E582,"")</f>
        <v/>
      </c>
      <c r="AV582" s="528" t="str">
        <f>IF(日報入力!AT582,日報入力!AT582,"")</f>
        <v/>
      </c>
      <c r="AW582" s="529" t="str">
        <f>IF(日報入力!AT582,AE582/日報入力!AT582,"")</f>
        <v/>
      </c>
      <c r="AX582" s="530" t="e">
        <f>IF(1&lt;日報集計!AT582,AT582/(((F582-I582-J582-N582-O582)*60)/(E582)),"")</f>
        <v>#VALUE!</v>
      </c>
      <c r="AY582" s="664" t="str">
        <f>IF(日報入力!H582,AT582/(((F582-J582)*60)/E582),"")</f>
        <v/>
      </c>
      <c r="AZ582" s="664" t="str">
        <f>IF(日報入力!I582,AT582/((G582*60)/E582),"")</f>
        <v/>
      </c>
      <c r="BA582" s="296" t="str">
        <f>IF(日報入力!G582,G582/F582,"")</f>
        <v/>
      </c>
      <c r="BB582" s="386" t="e">
        <f t="shared" ref="BB582:BB645" si="45">AL582/F582*60</f>
        <v>#DIV/0!</v>
      </c>
      <c r="BC582" s="386" t="e">
        <f t="shared" ref="BC582:BC645" si="46">AL582/H582*60</f>
        <v>#DIV/0!</v>
      </c>
      <c r="BD582" s="80">
        <f>日報入力!AU582</f>
        <v>0</v>
      </c>
      <c r="BE582" s="534" t="str">
        <f>IF(日報入力!AV582,日報入力!AV582,"")</f>
        <v/>
      </c>
      <c r="BF582" s="534" t="str">
        <f>IF(日報入力!AW582,日報入力!AW582,"")</f>
        <v/>
      </c>
      <c r="BG582" s="398" t="str">
        <f>IF(日報入力!G582,日報入力!K582*日報入力!D582*日報入力!BC582,"")</f>
        <v/>
      </c>
    </row>
    <row r="583" spans="1:59" ht="20.25" hidden="1" customHeight="1" x14ac:dyDescent="0.15">
      <c r="A583" s="302"/>
      <c r="B583" s="291"/>
      <c r="C583" s="291"/>
      <c r="D583" s="291"/>
      <c r="E583" s="291"/>
      <c r="F583" s="291"/>
      <c r="G583" s="291"/>
      <c r="H583" s="291"/>
      <c r="I583" s="291"/>
      <c r="J583" s="291"/>
      <c r="K583" s="291"/>
      <c r="L583" s="291"/>
      <c r="M583" s="291"/>
      <c r="N583" s="291"/>
      <c r="O583" s="291"/>
      <c r="P583" s="291"/>
      <c r="Q583" s="291"/>
      <c r="R583" s="291"/>
      <c r="S583" s="291"/>
      <c r="T583" s="291"/>
      <c r="U583" s="291"/>
      <c r="V583" s="378"/>
      <c r="W583" s="291"/>
      <c r="X583" s="291"/>
      <c r="Y583" s="291"/>
      <c r="Z583" s="291"/>
      <c r="AA583" s="291"/>
      <c r="AB583" s="291"/>
      <c r="AC583" s="291"/>
      <c r="AD583" s="291"/>
      <c r="AE583" s="292"/>
      <c r="AF583" s="293"/>
      <c r="AG583" s="293"/>
      <c r="AH583" s="293"/>
      <c r="AI583" s="294"/>
      <c r="AJ583" s="294"/>
      <c r="AK583" s="294"/>
      <c r="AL583" s="292"/>
      <c r="AM583" s="292"/>
      <c r="AN583" s="68"/>
      <c r="AO583" s="68" t="str">
        <f>日報入力!B583</f>
        <v/>
      </c>
      <c r="AP583" s="68" t="str">
        <f>IF(日報入力!AQ583,日報入力!BA583,"")</f>
        <v/>
      </c>
      <c r="AQ583" s="68" t="str">
        <f>IF(日報入力!AR583,日報入力!BB583,"")</f>
        <v/>
      </c>
      <c r="AR583" s="68" t="str">
        <f>IF(日報入力!AS583,"N勤","")</f>
        <v/>
      </c>
      <c r="AS583" s="295" t="str">
        <f t="shared" si="44"/>
        <v/>
      </c>
      <c r="AT583" s="439" t="str">
        <f>日報入力!AY583</f>
        <v/>
      </c>
      <c r="AU583" s="518" t="str">
        <f>IF(日報入力!G583,G583*60/E583,"")</f>
        <v/>
      </c>
      <c r="AV583" s="528" t="str">
        <f>IF(日報入力!AT583,日報入力!AT583,"")</f>
        <v/>
      </c>
      <c r="AW583" s="529" t="str">
        <f>IF(日報入力!AT583,AE583/日報入力!AT583,"")</f>
        <v/>
      </c>
      <c r="AX583" s="530" t="e">
        <f>IF(1&lt;日報集計!AT583,AT583/(((F583-I583-J583-N583-O583)*60)/(E583)),"")</f>
        <v>#VALUE!</v>
      </c>
      <c r="AY583" s="664" t="str">
        <f>IF(日報入力!H583,AT583/(((F583-J583)*60)/E583),"")</f>
        <v/>
      </c>
      <c r="AZ583" s="664" t="str">
        <f>IF(日報入力!I583,AT583/((G583*60)/E583),"")</f>
        <v/>
      </c>
      <c r="BA583" s="296" t="str">
        <f>IF(日報入力!G583,G583/F583,"")</f>
        <v/>
      </c>
      <c r="BB583" s="386" t="e">
        <f t="shared" si="45"/>
        <v>#DIV/0!</v>
      </c>
      <c r="BC583" s="386" t="e">
        <f t="shared" si="46"/>
        <v>#DIV/0!</v>
      </c>
      <c r="BD583" s="80">
        <f>日報入力!AU583</f>
        <v>0</v>
      </c>
      <c r="BE583" s="534" t="str">
        <f>IF(日報入力!AV583,日報入力!AV583,"")</f>
        <v/>
      </c>
      <c r="BF583" s="534" t="str">
        <f>IF(日報入力!AW583,日報入力!AW583,"")</f>
        <v/>
      </c>
      <c r="BG583" s="398" t="str">
        <f>IF(日報入力!G583,日報入力!K583*日報入力!D583*日報入力!BC583,"")</f>
        <v/>
      </c>
    </row>
    <row r="584" spans="1:59" ht="20.25" hidden="1" customHeight="1" x14ac:dyDescent="0.15">
      <c r="A584" s="302"/>
      <c r="B584" s="291"/>
      <c r="C584" s="291"/>
      <c r="D584" s="291"/>
      <c r="E584" s="291"/>
      <c r="F584" s="291"/>
      <c r="G584" s="291"/>
      <c r="H584" s="291"/>
      <c r="I584" s="291"/>
      <c r="J584" s="291"/>
      <c r="K584" s="291"/>
      <c r="L584" s="291"/>
      <c r="M584" s="291"/>
      <c r="N584" s="291"/>
      <c r="O584" s="291"/>
      <c r="P584" s="291"/>
      <c r="Q584" s="291"/>
      <c r="R584" s="291"/>
      <c r="S584" s="291"/>
      <c r="T584" s="291"/>
      <c r="U584" s="291"/>
      <c r="V584" s="378"/>
      <c r="W584" s="291"/>
      <c r="X584" s="291"/>
      <c r="Y584" s="291"/>
      <c r="Z584" s="291"/>
      <c r="AA584" s="291"/>
      <c r="AB584" s="291"/>
      <c r="AC584" s="291"/>
      <c r="AD584" s="291"/>
      <c r="AE584" s="292"/>
      <c r="AF584" s="293"/>
      <c r="AG584" s="293"/>
      <c r="AH584" s="293"/>
      <c r="AI584" s="294"/>
      <c r="AJ584" s="294"/>
      <c r="AK584" s="294"/>
      <c r="AL584" s="292"/>
      <c r="AM584" s="292"/>
      <c r="AN584" s="68"/>
      <c r="AO584" s="68" t="str">
        <f>日報入力!B584</f>
        <v/>
      </c>
      <c r="AP584" s="68" t="str">
        <f>IF(日報入力!AQ584,日報入力!BA584,"")</f>
        <v/>
      </c>
      <c r="AQ584" s="68" t="str">
        <f>IF(日報入力!AR584,日報入力!BB584,"")</f>
        <v/>
      </c>
      <c r="AR584" s="68" t="str">
        <f>IF(日報入力!AS584,"N勤","")</f>
        <v/>
      </c>
      <c r="AS584" s="295" t="str">
        <f t="shared" si="44"/>
        <v/>
      </c>
      <c r="AT584" s="439" t="str">
        <f>日報入力!AY584</f>
        <v/>
      </c>
      <c r="AU584" s="518" t="str">
        <f>IF(日報入力!G584,G584*60/E584,"")</f>
        <v/>
      </c>
      <c r="AV584" s="528" t="str">
        <f>IF(日報入力!AT584,日報入力!AT584,"")</f>
        <v/>
      </c>
      <c r="AW584" s="529" t="str">
        <f>IF(日報入力!AT584,AE584/日報入力!AT584,"")</f>
        <v/>
      </c>
      <c r="AX584" s="530" t="e">
        <f>IF(1&lt;日報集計!AT584,AT584/(((F584-I584-J584-N584-O584)*60)/(E584)),"")</f>
        <v>#VALUE!</v>
      </c>
      <c r="AY584" s="664" t="str">
        <f>IF(日報入力!H584,AT584/(((F584-J584)*60)/E584),"")</f>
        <v/>
      </c>
      <c r="AZ584" s="664" t="str">
        <f>IF(日報入力!I584,AT584/((G584*60)/E584),"")</f>
        <v/>
      </c>
      <c r="BA584" s="296" t="str">
        <f>IF(日報入力!G584,G584/F584,"")</f>
        <v/>
      </c>
      <c r="BB584" s="386" t="e">
        <f t="shared" si="45"/>
        <v>#DIV/0!</v>
      </c>
      <c r="BC584" s="386" t="e">
        <f t="shared" si="46"/>
        <v>#DIV/0!</v>
      </c>
      <c r="BD584" s="80">
        <f>日報入力!AU584</f>
        <v>0</v>
      </c>
      <c r="BE584" s="534" t="str">
        <f>IF(日報入力!AV584,日報入力!AV584,"")</f>
        <v/>
      </c>
      <c r="BF584" s="534" t="str">
        <f>IF(日報入力!AW584,日報入力!AW584,"")</f>
        <v/>
      </c>
      <c r="BG584" s="398" t="str">
        <f>IF(日報入力!G584,日報入力!K584*日報入力!D584*日報入力!BC584,"")</f>
        <v/>
      </c>
    </row>
    <row r="585" spans="1:59" ht="20.25" hidden="1" customHeight="1" x14ac:dyDescent="0.15">
      <c r="A585" s="302"/>
      <c r="B585" s="291"/>
      <c r="C585" s="291"/>
      <c r="D585" s="291"/>
      <c r="E585" s="291"/>
      <c r="F585" s="291"/>
      <c r="G585" s="291"/>
      <c r="H585" s="291"/>
      <c r="I585" s="291"/>
      <c r="J585" s="291"/>
      <c r="K585" s="291"/>
      <c r="L585" s="291"/>
      <c r="M585" s="291"/>
      <c r="N585" s="291"/>
      <c r="O585" s="291"/>
      <c r="P585" s="291"/>
      <c r="Q585" s="291"/>
      <c r="R585" s="291"/>
      <c r="S585" s="291"/>
      <c r="T585" s="291"/>
      <c r="U585" s="291"/>
      <c r="V585" s="378"/>
      <c r="W585" s="291"/>
      <c r="X585" s="291"/>
      <c r="Y585" s="291"/>
      <c r="Z585" s="291"/>
      <c r="AA585" s="291"/>
      <c r="AB585" s="291"/>
      <c r="AC585" s="291"/>
      <c r="AD585" s="291"/>
      <c r="AE585" s="292"/>
      <c r="AF585" s="293"/>
      <c r="AG585" s="293"/>
      <c r="AH585" s="293"/>
      <c r="AI585" s="294"/>
      <c r="AJ585" s="294"/>
      <c r="AK585" s="294"/>
      <c r="AL585" s="292"/>
      <c r="AM585" s="292"/>
      <c r="AN585" s="68"/>
      <c r="AO585" s="68" t="str">
        <f>日報入力!B585</f>
        <v/>
      </c>
      <c r="AP585" s="68" t="str">
        <f>IF(日報入力!AQ585,日報入力!BA585,"")</f>
        <v/>
      </c>
      <c r="AQ585" s="68" t="str">
        <f>IF(日報入力!AR585,日報入力!BB585,"")</f>
        <v/>
      </c>
      <c r="AR585" s="68" t="str">
        <f>IF(日報入力!AS585,"N勤","")</f>
        <v/>
      </c>
      <c r="AS585" s="295" t="str">
        <f t="shared" si="44"/>
        <v/>
      </c>
      <c r="AT585" s="439" t="str">
        <f>日報入力!AY585</f>
        <v/>
      </c>
      <c r="AU585" s="518" t="str">
        <f>IF(日報入力!G585,G585*60/E585,"")</f>
        <v/>
      </c>
      <c r="AV585" s="528" t="str">
        <f>IF(日報入力!AT585,日報入力!AT585,"")</f>
        <v/>
      </c>
      <c r="AW585" s="529" t="str">
        <f>IF(日報入力!AT585,AE585/日報入力!AT585,"")</f>
        <v/>
      </c>
      <c r="AX585" s="530" t="e">
        <f>IF(1&lt;日報集計!AT585,AT585/(((F585-I585-J585-N585-O585)*60)/(E585)),"")</f>
        <v>#VALUE!</v>
      </c>
      <c r="AY585" s="664" t="str">
        <f>IF(日報入力!H585,AT585/(((F585-J585)*60)/E585),"")</f>
        <v/>
      </c>
      <c r="AZ585" s="664" t="str">
        <f>IF(日報入力!I585,AT585/((G585*60)/E585),"")</f>
        <v/>
      </c>
      <c r="BA585" s="296" t="str">
        <f>IF(日報入力!G585,G585/F585,"")</f>
        <v/>
      </c>
      <c r="BB585" s="386" t="e">
        <f t="shared" si="45"/>
        <v>#DIV/0!</v>
      </c>
      <c r="BC585" s="386" t="e">
        <f t="shared" si="46"/>
        <v>#DIV/0!</v>
      </c>
      <c r="BD585" s="80">
        <f>日報入力!AU585</f>
        <v>0</v>
      </c>
      <c r="BE585" s="534" t="str">
        <f>IF(日報入力!AV585,日報入力!AV585,"")</f>
        <v/>
      </c>
      <c r="BF585" s="534" t="str">
        <f>IF(日報入力!AW585,日報入力!AW585,"")</f>
        <v/>
      </c>
      <c r="BG585" s="398" t="str">
        <f>IF(日報入力!G585,日報入力!K585*日報入力!D585*日報入力!BC585,"")</f>
        <v/>
      </c>
    </row>
    <row r="586" spans="1:59" ht="20.25" hidden="1" customHeight="1" x14ac:dyDescent="0.15">
      <c r="A586" s="302"/>
      <c r="B586" s="291"/>
      <c r="C586" s="291"/>
      <c r="D586" s="291"/>
      <c r="E586" s="291"/>
      <c r="F586" s="291"/>
      <c r="G586" s="291"/>
      <c r="H586" s="291"/>
      <c r="I586" s="291"/>
      <c r="J586" s="291"/>
      <c r="K586" s="291"/>
      <c r="L586" s="291"/>
      <c r="M586" s="291"/>
      <c r="N586" s="291"/>
      <c r="O586" s="291"/>
      <c r="P586" s="291"/>
      <c r="Q586" s="291"/>
      <c r="R586" s="291"/>
      <c r="S586" s="291"/>
      <c r="T586" s="291"/>
      <c r="U586" s="291"/>
      <c r="V586" s="378"/>
      <c r="W586" s="291"/>
      <c r="X586" s="291"/>
      <c r="Y586" s="291"/>
      <c r="Z586" s="291"/>
      <c r="AA586" s="291"/>
      <c r="AB586" s="291"/>
      <c r="AC586" s="291"/>
      <c r="AD586" s="291"/>
      <c r="AE586" s="292"/>
      <c r="AF586" s="293"/>
      <c r="AG586" s="293"/>
      <c r="AH586" s="293"/>
      <c r="AI586" s="294"/>
      <c r="AJ586" s="294"/>
      <c r="AK586" s="294"/>
      <c r="AL586" s="292"/>
      <c r="AM586" s="292"/>
      <c r="AN586" s="68"/>
      <c r="AO586" s="68" t="str">
        <f>日報入力!B586</f>
        <v/>
      </c>
      <c r="AP586" s="68" t="str">
        <f>IF(日報入力!AQ586,日報入力!BA586,"")</f>
        <v/>
      </c>
      <c r="AQ586" s="68" t="str">
        <f>IF(日報入力!AR586,日報入力!BB586,"")</f>
        <v/>
      </c>
      <c r="AR586" s="68" t="str">
        <f>IF(日報入力!AS586,"N勤","")</f>
        <v/>
      </c>
      <c r="AS586" s="295" t="str">
        <f t="shared" si="44"/>
        <v/>
      </c>
      <c r="AT586" s="439" t="str">
        <f>日報入力!AY586</f>
        <v/>
      </c>
      <c r="AU586" s="518" t="str">
        <f>IF(日報入力!G586,G586*60/E586,"")</f>
        <v/>
      </c>
      <c r="AV586" s="528" t="str">
        <f>IF(日報入力!AT586,日報入力!AT586,"")</f>
        <v/>
      </c>
      <c r="AW586" s="529" t="str">
        <f>IF(日報入力!AT586,AE586/日報入力!AT586,"")</f>
        <v/>
      </c>
      <c r="AX586" s="530" t="e">
        <f>IF(1&lt;日報集計!AT586,AT586/(((F586-I586-J586-N586-O586)*60)/(E586)),"")</f>
        <v>#VALUE!</v>
      </c>
      <c r="AY586" s="664" t="str">
        <f>IF(日報入力!H586,AT586/(((F586-J586)*60)/E586),"")</f>
        <v/>
      </c>
      <c r="AZ586" s="664" t="str">
        <f>IF(日報入力!I586,AT586/((G586*60)/E586),"")</f>
        <v/>
      </c>
      <c r="BA586" s="296" t="str">
        <f>IF(日報入力!G586,G586/F586,"")</f>
        <v/>
      </c>
      <c r="BB586" s="386" t="e">
        <f t="shared" si="45"/>
        <v>#DIV/0!</v>
      </c>
      <c r="BC586" s="386" t="e">
        <f t="shared" si="46"/>
        <v>#DIV/0!</v>
      </c>
      <c r="BD586" s="80">
        <f>日報入力!AU586</f>
        <v>0</v>
      </c>
      <c r="BE586" s="534" t="str">
        <f>IF(日報入力!AV586,日報入力!AV586,"")</f>
        <v/>
      </c>
      <c r="BF586" s="534" t="str">
        <f>IF(日報入力!AW586,日報入力!AW586,"")</f>
        <v/>
      </c>
      <c r="BG586" s="398" t="str">
        <f>IF(日報入力!G586,日報入力!K586*日報入力!D586*日報入力!BC586,"")</f>
        <v/>
      </c>
    </row>
    <row r="587" spans="1:59" ht="20.25" hidden="1" customHeight="1" x14ac:dyDescent="0.15">
      <c r="A587" s="302"/>
      <c r="B587" s="291"/>
      <c r="C587" s="291"/>
      <c r="D587" s="291"/>
      <c r="E587" s="291"/>
      <c r="F587" s="291"/>
      <c r="G587" s="291"/>
      <c r="H587" s="291"/>
      <c r="I587" s="291"/>
      <c r="J587" s="291"/>
      <c r="K587" s="291"/>
      <c r="L587" s="291"/>
      <c r="M587" s="291"/>
      <c r="N587" s="291"/>
      <c r="O587" s="291"/>
      <c r="P587" s="291"/>
      <c r="Q587" s="291"/>
      <c r="R587" s="291"/>
      <c r="S587" s="291"/>
      <c r="T587" s="291"/>
      <c r="U587" s="291"/>
      <c r="V587" s="378"/>
      <c r="W587" s="291"/>
      <c r="X587" s="291"/>
      <c r="Y587" s="291"/>
      <c r="Z587" s="291"/>
      <c r="AA587" s="291"/>
      <c r="AB587" s="291"/>
      <c r="AC587" s="291"/>
      <c r="AD587" s="291"/>
      <c r="AE587" s="292"/>
      <c r="AF587" s="293"/>
      <c r="AG587" s="293"/>
      <c r="AH587" s="293"/>
      <c r="AI587" s="294"/>
      <c r="AJ587" s="294"/>
      <c r="AK587" s="294"/>
      <c r="AL587" s="292"/>
      <c r="AM587" s="292"/>
      <c r="AN587" s="68"/>
      <c r="AO587" s="68" t="str">
        <f>日報入力!B587</f>
        <v/>
      </c>
      <c r="AP587" s="68" t="str">
        <f>IF(日報入力!AQ587,日報入力!BA587,"")</f>
        <v/>
      </c>
      <c r="AQ587" s="68" t="str">
        <f>IF(日報入力!AR587,日報入力!BB587,"")</f>
        <v/>
      </c>
      <c r="AR587" s="68" t="str">
        <f>IF(日報入力!AS587,"N勤","")</f>
        <v/>
      </c>
      <c r="AS587" s="295" t="str">
        <f t="shared" si="44"/>
        <v/>
      </c>
      <c r="AT587" s="439" t="str">
        <f>日報入力!AY587</f>
        <v/>
      </c>
      <c r="AU587" s="518" t="str">
        <f>IF(日報入力!G587,G587*60/E587,"")</f>
        <v/>
      </c>
      <c r="AV587" s="528" t="str">
        <f>IF(日報入力!AT587,日報入力!AT587,"")</f>
        <v/>
      </c>
      <c r="AW587" s="529" t="str">
        <f>IF(日報入力!AT587,AE587/日報入力!AT587,"")</f>
        <v/>
      </c>
      <c r="AX587" s="530" t="e">
        <f>IF(1&lt;日報集計!AT587,AT587/(((F587-I587-J587-N587-O587)*60)/(E587)),"")</f>
        <v>#VALUE!</v>
      </c>
      <c r="AY587" s="664" t="str">
        <f>IF(日報入力!H587,AT587/(((F587-J587)*60)/E587),"")</f>
        <v/>
      </c>
      <c r="AZ587" s="664" t="str">
        <f>IF(日報入力!I587,AT587/((G587*60)/E587),"")</f>
        <v/>
      </c>
      <c r="BA587" s="296" t="str">
        <f>IF(日報入力!G587,G587/F587,"")</f>
        <v/>
      </c>
      <c r="BB587" s="386" t="e">
        <f t="shared" si="45"/>
        <v>#DIV/0!</v>
      </c>
      <c r="BC587" s="386" t="e">
        <f t="shared" si="46"/>
        <v>#DIV/0!</v>
      </c>
      <c r="BD587" s="80">
        <f>日報入力!AU587</f>
        <v>0</v>
      </c>
      <c r="BE587" s="534" t="str">
        <f>IF(日報入力!AV587,日報入力!AV587,"")</f>
        <v/>
      </c>
      <c r="BF587" s="534" t="str">
        <f>IF(日報入力!AW587,日報入力!AW587,"")</f>
        <v/>
      </c>
      <c r="BG587" s="398" t="str">
        <f>IF(日報入力!G587,日報入力!K587*日報入力!D587*日報入力!BC587,"")</f>
        <v/>
      </c>
    </row>
    <row r="588" spans="1:59" ht="20.25" hidden="1" customHeight="1" x14ac:dyDescent="0.15">
      <c r="A588" s="302"/>
      <c r="B588" s="291"/>
      <c r="C588" s="291"/>
      <c r="D588" s="291"/>
      <c r="E588" s="291"/>
      <c r="F588" s="291"/>
      <c r="G588" s="291"/>
      <c r="H588" s="291"/>
      <c r="I588" s="291"/>
      <c r="J588" s="291"/>
      <c r="K588" s="291"/>
      <c r="L588" s="291"/>
      <c r="M588" s="291"/>
      <c r="N588" s="291"/>
      <c r="O588" s="291"/>
      <c r="P588" s="291"/>
      <c r="Q588" s="291"/>
      <c r="R588" s="291"/>
      <c r="S588" s="291"/>
      <c r="T588" s="291"/>
      <c r="U588" s="291"/>
      <c r="V588" s="378"/>
      <c r="W588" s="291"/>
      <c r="X588" s="291"/>
      <c r="Y588" s="291"/>
      <c r="Z588" s="291"/>
      <c r="AA588" s="291"/>
      <c r="AB588" s="291"/>
      <c r="AC588" s="291"/>
      <c r="AD588" s="291"/>
      <c r="AE588" s="292"/>
      <c r="AF588" s="293"/>
      <c r="AG588" s="293"/>
      <c r="AH588" s="293"/>
      <c r="AI588" s="294"/>
      <c r="AJ588" s="294"/>
      <c r="AK588" s="294"/>
      <c r="AL588" s="292"/>
      <c r="AM588" s="292"/>
      <c r="AN588" s="68"/>
      <c r="AO588" s="68" t="str">
        <f>日報入力!B588</f>
        <v/>
      </c>
      <c r="AP588" s="68" t="str">
        <f>IF(日報入力!AQ588,日報入力!BA588,"")</f>
        <v/>
      </c>
      <c r="AQ588" s="68" t="str">
        <f>IF(日報入力!AR588,日報入力!BB588,"")</f>
        <v/>
      </c>
      <c r="AR588" s="68" t="str">
        <f>IF(日報入力!AS588,"N勤","")</f>
        <v/>
      </c>
      <c r="AS588" s="295" t="str">
        <f t="shared" si="44"/>
        <v/>
      </c>
      <c r="AT588" s="439" t="str">
        <f>日報入力!AY588</f>
        <v/>
      </c>
      <c r="AU588" s="518" t="str">
        <f>IF(日報入力!G588,G588*60/E588,"")</f>
        <v/>
      </c>
      <c r="AV588" s="528" t="str">
        <f>IF(日報入力!AT588,日報入力!AT588,"")</f>
        <v/>
      </c>
      <c r="AW588" s="529" t="str">
        <f>IF(日報入力!AT588,AE588/日報入力!AT588,"")</f>
        <v/>
      </c>
      <c r="AX588" s="530" t="e">
        <f>IF(1&lt;日報集計!AT588,AT588/(((F588-I588-J588-N588-O588)*60)/(E588)),"")</f>
        <v>#VALUE!</v>
      </c>
      <c r="AY588" s="664" t="str">
        <f>IF(日報入力!H588,AT588/(((F588-J588)*60)/E588),"")</f>
        <v/>
      </c>
      <c r="AZ588" s="664" t="str">
        <f>IF(日報入力!I588,AT588/((G588*60)/E588),"")</f>
        <v/>
      </c>
      <c r="BA588" s="296" t="str">
        <f>IF(日報入力!G588,G588/F588,"")</f>
        <v/>
      </c>
      <c r="BB588" s="386" t="e">
        <f t="shared" si="45"/>
        <v>#DIV/0!</v>
      </c>
      <c r="BC588" s="386" t="e">
        <f t="shared" si="46"/>
        <v>#DIV/0!</v>
      </c>
      <c r="BD588" s="80">
        <f>日報入力!AU588</f>
        <v>0</v>
      </c>
      <c r="BE588" s="534" t="str">
        <f>IF(日報入力!AV588,日報入力!AV588,"")</f>
        <v/>
      </c>
      <c r="BF588" s="534" t="str">
        <f>IF(日報入力!AW588,日報入力!AW588,"")</f>
        <v/>
      </c>
      <c r="BG588" s="398" t="str">
        <f>IF(日報入力!G588,日報入力!K588*日報入力!D588*日報入力!BC588,"")</f>
        <v/>
      </c>
    </row>
    <row r="589" spans="1:59" ht="20.25" hidden="1" customHeight="1" x14ac:dyDescent="0.15">
      <c r="A589" s="302"/>
      <c r="B589" s="291"/>
      <c r="C589" s="291"/>
      <c r="D589" s="291"/>
      <c r="E589" s="291"/>
      <c r="F589" s="291"/>
      <c r="G589" s="291"/>
      <c r="H589" s="291"/>
      <c r="I589" s="291"/>
      <c r="J589" s="291"/>
      <c r="K589" s="291"/>
      <c r="L589" s="291"/>
      <c r="M589" s="291"/>
      <c r="N589" s="291"/>
      <c r="O589" s="291"/>
      <c r="P589" s="291"/>
      <c r="Q589" s="291"/>
      <c r="R589" s="291"/>
      <c r="S589" s="291"/>
      <c r="T589" s="291"/>
      <c r="U589" s="291"/>
      <c r="V589" s="378"/>
      <c r="W589" s="291"/>
      <c r="X589" s="291"/>
      <c r="Y589" s="291"/>
      <c r="Z589" s="291"/>
      <c r="AA589" s="291"/>
      <c r="AB589" s="291"/>
      <c r="AC589" s="291"/>
      <c r="AD589" s="291"/>
      <c r="AE589" s="292"/>
      <c r="AF589" s="293"/>
      <c r="AG589" s="293"/>
      <c r="AH589" s="293"/>
      <c r="AI589" s="294"/>
      <c r="AJ589" s="294"/>
      <c r="AK589" s="294"/>
      <c r="AL589" s="292"/>
      <c r="AM589" s="292"/>
      <c r="AN589" s="68"/>
      <c r="AO589" s="68" t="str">
        <f>日報入力!B589</f>
        <v/>
      </c>
      <c r="AP589" s="68" t="str">
        <f>IF(日報入力!AQ589,日報入力!BA589,"")</f>
        <v/>
      </c>
      <c r="AQ589" s="68" t="str">
        <f>IF(日報入力!AR589,日報入力!BB589,"")</f>
        <v/>
      </c>
      <c r="AR589" s="68" t="str">
        <f>IF(日報入力!AS589,"N勤","")</f>
        <v/>
      </c>
      <c r="AS589" s="295" t="str">
        <f t="shared" si="44"/>
        <v/>
      </c>
      <c r="AT589" s="439" t="str">
        <f>日報入力!AY589</f>
        <v/>
      </c>
      <c r="AU589" s="518" t="str">
        <f>IF(日報入力!G589,G589*60/E589,"")</f>
        <v/>
      </c>
      <c r="AV589" s="528" t="str">
        <f>IF(日報入力!AT589,日報入力!AT589,"")</f>
        <v/>
      </c>
      <c r="AW589" s="529" t="str">
        <f>IF(日報入力!AT589,AE589/日報入力!AT589,"")</f>
        <v/>
      </c>
      <c r="AX589" s="530" t="e">
        <f>IF(1&lt;日報集計!AT589,AT589/(((F589-I589-J589-N589-O589)*60)/(E589)),"")</f>
        <v>#VALUE!</v>
      </c>
      <c r="AY589" s="664" t="str">
        <f>IF(日報入力!H589,AT589/(((F589-J589)*60)/E589),"")</f>
        <v/>
      </c>
      <c r="AZ589" s="664" t="str">
        <f>IF(日報入力!I589,AT589/((G589*60)/E589),"")</f>
        <v/>
      </c>
      <c r="BA589" s="296" t="str">
        <f>IF(日報入力!G589,G589/F589,"")</f>
        <v/>
      </c>
      <c r="BB589" s="386" t="e">
        <f t="shared" si="45"/>
        <v>#DIV/0!</v>
      </c>
      <c r="BC589" s="386" t="e">
        <f t="shared" si="46"/>
        <v>#DIV/0!</v>
      </c>
      <c r="BD589" s="80">
        <f>日報入力!AU589</f>
        <v>0</v>
      </c>
      <c r="BE589" s="534" t="str">
        <f>IF(日報入力!AV589,日報入力!AV589,"")</f>
        <v/>
      </c>
      <c r="BF589" s="534" t="str">
        <f>IF(日報入力!AW589,日報入力!AW589,"")</f>
        <v/>
      </c>
      <c r="BG589" s="398" t="str">
        <f>IF(日報入力!G589,日報入力!K589*日報入力!D589*日報入力!BC589,"")</f>
        <v/>
      </c>
    </row>
    <row r="590" spans="1:59" ht="20.25" hidden="1" customHeight="1" x14ac:dyDescent="0.15">
      <c r="A590" s="302"/>
      <c r="B590" s="291"/>
      <c r="C590" s="291"/>
      <c r="D590" s="291"/>
      <c r="E590" s="291"/>
      <c r="F590" s="291"/>
      <c r="G590" s="291"/>
      <c r="H590" s="291"/>
      <c r="I590" s="291"/>
      <c r="J590" s="291"/>
      <c r="K590" s="291"/>
      <c r="L590" s="291"/>
      <c r="M590" s="291"/>
      <c r="N590" s="291"/>
      <c r="O590" s="291"/>
      <c r="P590" s="291"/>
      <c r="Q590" s="291"/>
      <c r="R590" s="291"/>
      <c r="S590" s="291"/>
      <c r="T590" s="291"/>
      <c r="U590" s="291"/>
      <c r="V590" s="378"/>
      <c r="W590" s="291"/>
      <c r="X590" s="291"/>
      <c r="Y590" s="291"/>
      <c r="Z590" s="291"/>
      <c r="AA590" s="291"/>
      <c r="AB590" s="291"/>
      <c r="AC590" s="291"/>
      <c r="AD590" s="291"/>
      <c r="AE590" s="292"/>
      <c r="AF590" s="293"/>
      <c r="AG590" s="293"/>
      <c r="AH590" s="293"/>
      <c r="AI590" s="294"/>
      <c r="AJ590" s="294"/>
      <c r="AK590" s="294"/>
      <c r="AL590" s="292"/>
      <c r="AM590" s="292"/>
      <c r="AN590" s="68"/>
      <c r="AO590" s="68" t="str">
        <f>日報入力!B590</f>
        <v/>
      </c>
      <c r="AP590" s="68" t="str">
        <f>IF(日報入力!AQ590,日報入力!BA590,"")</f>
        <v/>
      </c>
      <c r="AQ590" s="68" t="str">
        <f>IF(日報入力!AR590,日報入力!BB590,"")</f>
        <v/>
      </c>
      <c r="AR590" s="68" t="str">
        <f>IF(日報入力!AS590,"N勤","")</f>
        <v/>
      </c>
      <c r="AS590" s="295" t="str">
        <f t="shared" si="44"/>
        <v/>
      </c>
      <c r="AT590" s="439" t="str">
        <f>日報入力!AY590</f>
        <v/>
      </c>
      <c r="AU590" s="518" t="str">
        <f>IF(日報入力!G590,G590*60/E590,"")</f>
        <v/>
      </c>
      <c r="AV590" s="528" t="str">
        <f>IF(日報入力!AT590,日報入力!AT590,"")</f>
        <v/>
      </c>
      <c r="AW590" s="529" t="str">
        <f>IF(日報入力!AT590,AE590/日報入力!AT590,"")</f>
        <v/>
      </c>
      <c r="AX590" s="530" t="e">
        <f>IF(1&lt;日報集計!AT590,AT590/(((F590-I590-J590-N590-O590)*60)/(E590)),"")</f>
        <v>#VALUE!</v>
      </c>
      <c r="AY590" s="664" t="str">
        <f>IF(日報入力!H590,AT590/(((F590-J590)*60)/E590),"")</f>
        <v/>
      </c>
      <c r="AZ590" s="664" t="str">
        <f>IF(日報入力!I590,AT590/((G590*60)/E590),"")</f>
        <v/>
      </c>
      <c r="BA590" s="296" t="str">
        <f>IF(日報入力!G590,G590/F590,"")</f>
        <v/>
      </c>
      <c r="BB590" s="386" t="e">
        <f t="shared" si="45"/>
        <v>#DIV/0!</v>
      </c>
      <c r="BC590" s="386" t="e">
        <f t="shared" si="46"/>
        <v>#DIV/0!</v>
      </c>
      <c r="BD590" s="80">
        <f>日報入力!AU590</f>
        <v>0</v>
      </c>
      <c r="BE590" s="534" t="str">
        <f>IF(日報入力!AV590,日報入力!AV590,"")</f>
        <v/>
      </c>
      <c r="BF590" s="534" t="str">
        <f>IF(日報入力!AW590,日報入力!AW590,"")</f>
        <v/>
      </c>
      <c r="BG590" s="398" t="str">
        <f>IF(日報入力!G590,日報入力!K590*日報入力!D590*日報入力!BC590,"")</f>
        <v/>
      </c>
    </row>
    <row r="591" spans="1:59" ht="20.25" hidden="1" customHeight="1" x14ac:dyDescent="0.15">
      <c r="A591" s="302"/>
      <c r="B591" s="291"/>
      <c r="C591" s="291"/>
      <c r="D591" s="291"/>
      <c r="E591" s="291"/>
      <c r="F591" s="291"/>
      <c r="G591" s="291"/>
      <c r="H591" s="291"/>
      <c r="I591" s="291"/>
      <c r="J591" s="291"/>
      <c r="K591" s="291"/>
      <c r="L591" s="291"/>
      <c r="M591" s="291"/>
      <c r="N591" s="291"/>
      <c r="O591" s="291"/>
      <c r="P591" s="291"/>
      <c r="Q591" s="291"/>
      <c r="R591" s="291"/>
      <c r="S591" s="291"/>
      <c r="T591" s="291"/>
      <c r="U591" s="291"/>
      <c r="V591" s="378"/>
      <c r="W591" s="291"/>
      <c r="X591" s="291"/>
      <c r="Y591" s="291"/>
      <c r="Z591" s="291"/>
      <c r="AA591" s="291"/>
      <c r="AB591" s="291"/>
      <c r="AC591" s="291"/>
      <c r="AD591" s="291"/>
      <c r="AE591" s="292"/>
      <c r="AF591" s="293"/>
      <c r="AG591" s="293"/>
      <c r="AH591" s="293"/>
      <c r="AI591" s="294"/>
      <c r="AJ591" s="294"/>
      <c r="AK591" s="294"/>
      <c r="AL591" s="292"/>
      <c r="AM591" s="292"/>
      <c r="AN591" s="68"/>
      <c r="AO591" s="68" t="str">
        <f>日報入力!B591</f>
        <v/>
      </c>
      <c r="AP591" s="68" t="str">
        <f>IF(日報入力!AQ591,日報入力!BA591,"")</f>
        <v/>
      </c>
      <c r="AQ591" s="68" t="str">
        <f>IF(日報入力!AR591,日報入力!BB591,"")</f>
        <v/>
      </c>
      <c r="AR591" s="68" t="str">
        <f>IF(日報入力!AS591,"N勤","")</f>
        <v/>
      </c>
      <c r="AS591" s="295" t="str">
        <f t="shared" si="44"/>
        <v/>
      </c>
      <c r="AT591" s="439" t="str">
        <f>日報入力!AY591</f>
        <v/>
      </c>
      <c r="AU591" s="518" t="str">
        <f>IF(日報入力!G591,G591*60/E591,"")</f>
        <v/>
      </c>
      <c r="AV591" s="528" t="str">
        <f>IF(日報入力!AT591,日報入力!AT591,"")</f>
        <v/>
      </c>
      <c r="AW591" s="529" t="str">
        <f>IF(日報入力!AT591,AE591/日報入力!AT591,"")</f>
        <v/>
      </c>
      <c r="AX591" s="530" t="e">
        <f>IF(1&lt;日報集計!AT591,AT591/(((F591-I591-J591-N591-O591)*60)/(E591)),"")</f>
        <v>#VALUE!</v>
      </c>
      <c r="AY591" s="664" t="str">
        <f>IF(日報入力!H591,AT591/(((F591-J591)*60)/E591),"")</f>
        <v/>
      </c>
      <c r="AZ591" s="664" t="str">
        <f>IF(日報入力!I591,AT591/((G591*60)/E591),"")</f>
        <v/>
      </c>
      <c r="BA591" s="296" t="str">
        <f>IF(日報入力!G591,G591/F591,"")</f>
        <v/>
      </c>
      <c r="BB591" s="386" t="e">
        <f t="shared" si="45"/>
        <v>#DIV/0!</v>
      </c>
      <c r="BC591" s="386" t="e">
        <f t="shared" si="46"/>
        <v>#DIV/0!</v>
      </c>
      <c r="BD591" s="80">
        <f>日報入力!AU591</f>
        <v>0</v>
      </c>
      <c r="BE591" s="534" t="str">
        <f>IF(日報入力!AV591,日報入力!AV591,"")</f>
        <v/>
      </c>
      <c r="BF591" s="534" t="str">
        <f>IF(日報入力!AW591,日報入力!AW591,"")</f>
        <v/>
      </c>
      <c r="BG591" s="398" t="str">
        <f>IF(日報入力!G591,日報入力!K591*日報入力!D591*日報入力!BC591,"")</f>
        <v/>
      </c>
    </row>
    <row r="592" spans="1:59" ht="20.25" hidden="1" customHeight="1" x14ac:dyDescent="0.15">
      <c r="A592" s="302"/>
      <c r="B592" s="291"/>
      <c r="C592" s="291"/>
      <c r="D592" s="291"/>
      <c r="E592" s="291"/>
      <c r="F592" s="291"/>
      <c r="G592" s="291"/>
      <c r="H592" s="291"/>
      <c r="I592" s="291"/>
      <c r="J592" s="291"/>
      <c r="K592" s="291"/>
      <c r="L592" s="291"/>
      <c r="M592" s="291"/>
      <c r="N592" s="291"/>
      <c r="O592" s="291"/>
      <c r="P592" s="291"/>
      <c r="Q592" s="291"/>
      <c r="R592" s="291"/>
      <c r="S592" s="291"/>
      <c r="T592" s="291"/>
      <c r="U592" s="291"/>
      <c r="V592" s="378"/>
      <c r="W592" s="291"/>
      <c r="X592" s="291"/>
      <c r="Y592" s="291"/>
      <c r="Z592" s="291"/>
      <c r="AA592" s="291"/>
      <c r="AB592" s="291"/>
      <c r="AC592" s="291"/>
      <c r="AD592" s="291"/>
      <c r="AE592" s="292"/>
      <c r="AF592" s="293"/>
      <c r="AG592" s="293"/>
      <c r="AH592" s="293"/>
      <c r="AI592" s="294"/>
      <c r="AJ592" s="294"/>
      <c r="AK592" s="294"/>
      <c r="AL592" s="292"/>
      <c r="AM592" s="292"/>
      <c r="AN592" s="68"/>
      <c r="AO592" s="68" t="str">
        <f>日報入力!B592</f>
        <v/>
      </c>
      <c r="AP592" s="68" t="str">
        <f>IF(日報入力!AQ592,日報入力!BA592,"")</f>
        <v/>
      </c>
      <c r="AQ592" s="68" t="str">
        <f>IF(日報入力!AR592,日報入力!BB592,"")</f>
        <v/>
      </c>
      <c r="AR592" s="68" t="str">
        <f>IF(日報入力!AS592,"N勤","")</f>
        <v/>
      </c>
      <c r="AS592" s="295" t="str">
        <f t="shared" si="44"/>
        <v/>
      </c>
      <c r="AT592" s="439" t="str">
        <f>日報入力!AY592</f>
        <v/>
      </c>
      <c r="AU592" s="518" t="str">
        <f>IF(日報入力!G592,G592*60/E592,"")</f>
        <v/>
      </c>
      <c r="AV592" s="528" t="str">
        <f>IF(日報入力!AT592,日報入力!AT592,"")</f>
        <v/>
      </c>
      <c r="AW592" s="529" t="str">
        <f>IF(日報入力!AT592,AE592/日報入力!AT592,"")</f>
        <v/>
      </c>
      <c r="AX592" s="530" t="e">
        <f>IF(1&lt;日報集計!AT592,AT592/(((F592-I592-J592-N592-O592)*60)/(E592)),"")</f>
        <v>#VALUE!</v>
      </c>
      <c r="AY592" s="664" t="str">
        <f>IF(日報入力!H592,AT592/(((F592-J592)*60)/E592),"")</f>
        <v/>
      </c>
      <c r="AZ592" s="664" t="str">
        <f>IF(日報入力!I592,AT592/((G592*60)/E592),"")</f>
        <v/>
      </c>
      <c r="BA592" s="296" t="str">
        <f>IF(日報入力!G592,G592/F592,"")</f>
        <v/>
      </c>
      <c r="BB592" s="386" t="e">
        <f t="shared" si="45"/>
        <v>#DIV/0!</v>
      </c>
      <c r="BC592" s="386" t="e">
        <f t="shared" si="46"/>
        <v>#DIV/0!</v>
      </c>
      <c r="BD592" s="80">
        <f>日報入力!AU592</f>
        <v>0</v>
      </c>
      <c r="BE592" s="534" t="str">
        <f>IF(日報入力!AV592,日報入力!AV592,"")</f>
        <v/>
      </c>
      <c r="BF592" s="534" t="str">
        <f>IF(日報入力!AW592,日報入力!AW592,"")</f>
        <v/>
      </c>
      <c r="BG592" s="398" t="str">
        <f>IF(日報入力!G592,日報入力!K592*日報入力!D592*日報入力!BC592,"")</f>
        <v/>
      </c>
    </row>
    <row r="593" spans="1:59" ht="20.25" hidden="1" customHeight="1" x14ac:dyDescent="0.15">
      <c r="A593" s="302"/>
      <c r="B593" s="291"/>
      <c r="C593" s="291"/>
      <c r="D593" s="291"/>
      <c r="E593" s="291"/>
      <c r="F593" s="291"/>
      <c r="G593" s="291"/>
      <c r="H593" s="291"/>
      <c r="I593" s="291"/>
      <c r="J593" s="291"/>
      <c r="K593" s="291"/>
      <c r="L593" s="291"/>
      <c r="M593" s="291"/>
      <c r="N593" s="291"/>
      <c r="O593" s="291"/>
      <c r="P593" s="291"/>
      <c r="Q593" s="291"/>
      <c r="R593" s="291"/>
      <c r="S593" s="291"/>
      <c r="T593" s="291"/>
      <c r="U593" s="291"/>
      <c r="V593" s="378"/>
      <c r="W593" s="291"/>
      <c r="X593" s="291"/>
      <c r="Y593" s="291"/>
      <c r="Z593" s="291"/>
      <c r="AA593" s="291"/>
      <c r="AB593" s="291"/>
      <c r="AC593" s="291"/>
      <c r="AD593" s="291"/>
      <c r="AE593" s="292"/>
      <c r="AF593" s="293"/>
      <c r="AG593" s="293"/>
      <c r="AH593" s="293"/>
      <c r="AI593" s="294"/>
      <c r="AJ593" s="294"/>
      <c r="AK593" s="294"/>
      <c r="AL593" s="292"/>
      <c r="AM593" s="292"/>
      <c r="AN593" s="68"/>
      <c r="AO593" s="68" t="str">
        <f>日報入力!B593</f>
        <v/>
      </c>
      <c r="AP593" s="68" t="str">
        <f>IF(日報入力!AQ593,日報入力!BA593,"")</f>
        <v/>
      </c>
      <c r="AQ593" s="68" t="str">
        <f>IF(日報入力!AR593,日報入力!BB593,"")</f>
        <v/>
      </c>
      <c r="AR593" s="68" t="str">
        <f>IF(日報入力!AS593,"N勤","")</f>
        <v/>
      </c>
      <c r="AS593" s="295" t="str">
        <f t="shared" si="44"/>
        <v/>
      </c>
      <c r="AT593" s="439" t="str">
        <f>日報入力!AY593</f>
        <v/>
      </c>
      <c r="AU593" s="518" t="str">
        <f>IF(日報入力!G593,G593*60/E593,"")</f>
        <v/>
      </c>
      <c r="AV593" s="528" t="str">
        <f>IF(日報入力!AT593,日報入力!AT593,"")</f>
        <v/>
      </c>
      <c r="AW593" s="529" t="str">
        <f>IF(日報入力!AT593,AE593/日報入力!AT593,"")</f>
        <v/>
      </c>
      <c r="AX593" s="530" t="e">
        <f>IF(1&lt;日報集計!AT593,AT593/(((F593-I593-J593-N593-O593)*60)/(E593)),"")</f>
        <v>#VALUE!</v>
      </c>
      <c r="AY593" s="664" t="str">
        <f>IF(日報入力!H593,AT593/(((F593-J593)*60)/E593),"")</f>
        <v/>
      </c>
      <c r="AZ593" s="664" t="str">
        <f>IF(日報入力!I593,AT593/((G593*60)/E593),"")</f>
        <v/>
      </c>
      <c r="BA593" s="296" t="str">
        <f>IF(日報入力!G593,G593/F593,"")</f>
        <v/>
      </c>
      <c r="BB593" s="386" t="e">
        <f t="shared" si="45"/>
        <v>#DIV/0!</v>
      </c>
      <c r="BC593" s="386" t="e">
        <f t="shared" si="46"/>
        <v>#DIV/0!</v>
      </c>
      <c r="BD593" s="80">
        <f>日報入力!AU593</f>
        <v>0</v>
      </c>
      <c r="BE593" s="534" t="str">
        <f>IF(日報入力!AV593,日報入力!AV593,"")</f>
        <v/>
      </c>
      <c r="BF593" s="534" t="str">
        <f>IF(日報入力!AW593,日報入力!AW593,"")</f>
        <v/>
      </c>
      <c r="BG593" s="398" t="str">
        <f>IF(日報入力!G593,日報入力!K593*日報入力!D593*日報入力!BC593,"")</f>
        <v/>
      </c>
    </row>
    <row r="594" spans="1:59" ht="20.25" hidden="1" customHeight="1" x14ac:dyDescent="0.15">
      <c r="A594" s="302"/>
      <c r="B594" s="291"/>
      <c r="C594" s="291"/>
      <c r="D594" s="291"/>
      <c r="E594" s="291"/>
      <c r="F594" s="291"/>
      <c r="G594" s="291"/>
      <c r="H594" s="291"/>
      <c r="I594" s="291"/>
      <c r="J594" s="291"/>
      <c r="K594" s="291"/>
      <c r="L594" s="291"/>
      <c r="M594" s="291"/>
      <c r="N594" s="291"/>
      <c r="O594" s="291"/>
      <c r="P594" s="291"/>
      <c r="Q594" s="291"/>
      <c r="R594" s="291"/>
      <c r="S594" s="291"/>
      <c r="T594" s="291"/>
      <c r="U594" s="291"/>
      <c r="V594" s="378"/>
      <c r="W594" s="291"/>
      <c r="X594" s="291"/>
      <c r="Y594" s="291"/>
      <c r="Z594" s="291"/>
      <c r="AA594" s="291"/>
      <c r="AB594" s="291"/>
      <c r="AC594" s="291"/>
      <c r="AD594" s="291"/>
      <c r="AE594" s="292"/>
      <c r="AF594" s="293"/>
      <c r="AG594" s="293"/>
      <c r="AH594" s="293"/>
      <c r="AI594" s="294"/>
      <c r="AJ594" s="294"/>
      <c r="AK594" s="294"/>
      <c r="AL594" s="292"/>
      <c r="AM594" s="292"/>
      <c r="AN594" s="68"/>
      <c r="AO594" s="68" t="str">
        <f>日報入力!B594</f>
        <v/>
      </c>
      <c r="AP594" s="68" t="str">
        <f>IF(日報入力!AQ594,日報入力!BA594,"")</f>
        <v/>
      </c>
      <c r="AQ594" s="68" t="str">
        <f>IF(日報入力!AR594,日報入力!BB594,"")</f>
        <v/>
      </c>
      <c r="AR594" s="68" t="str">
        <f>IF(日報入力!AS594,"N勤","")</f>
        <v/>
      </c>
      <c r="AS594" s="295" t="str">
        <f t="shared" si="44"/>
        <v/>
      </c>
      <c r="AT594" s="439" t="str">
        <f>日報入力!AY594</f>
        <v/>
      </c>
      <c r="AU594" s="518" t="str">
        <f>IF(日報入力!G594,G594*60/E594,"")</f>
        <v/>
      </c>
      <c r="AV594" s="528" t="str">
        <f>IF(日報入力!AT594,日報入力!AT594,"")</f>
        <v/>
      </c>
      <c r="AW594" s="529" t="str">
        <f>IF(日報入力!AT594,AE594/日報入力!AT594,"")</f>
        <v/>
      </c>
      <c r="AX594" s="530" t="e">
        <f>IF(1&lt;日報集計!AT594,AT594/(((F594-I594-J594-N594-O594)*60)/(E594)),"")</f>
        <v>#VALUE!</v>
      </c>
      <c r="AY594" s="664" t="str">
        <f>IF(日報入力!H594,AT594/(((F594-J594)*60)/E594),"")</f>
        <v/>
      </c>
      <c r="AZ594" s="664" t="str">
        <f>IF(日報入力!I594,AT594/((G594*60)/E594),"")</f>
        <v/>
      </c>
      <c r="BA594" s="296" t="str">
        <f>IF(日報入力!G594,G594/F594,"")</f>
        <v/>
      </c>
      <c r="BB594" s="386" t="e">
        <f t="shared" si="45"/>
        <v>#DIV/0!</v>
      </c>
      <c r="BC594" s="386" t="e">
        <f t="shared" si="46"/>
        <v>#DIV/0!</v>
      </c>
      <c r="BD594" s="80">
        <f>日報入力!AU594</f>
        <v>0</v>
      </c>
      <c r="BE594" s="534" t="str">
        <f>IF(日報入力!AV594,日報入力!AV594,"")</f>
        <v/>
      </c>
      <c r="BF594" s="534" t="str">
        <f>IF(日報入力!AW594,日報入力!AW594,"")</f>
        <v/>
      </c>
      <c r="BG594" s="398" t="str">
        <f>IF(日報入力!G594,日報入力!K594*日報入力!D594*日報入力!BC594,"")</f>
        <v/>
      </c>
    </row>
    <row r="595" spans="1:59" ht="20.25" hidden="1" customHeight="1" x14ac:dyDescent="0.15">
      <c r="A595" s="302"/>
      <c r="B595" s="291"/>
      <c r="C595" s="291"/>
      <c r="D595" s="291"/>
      <c r="E595" s="291"/>
      <c r="F595" s="291"/>
      <c r="G595" s="291"/>
      <c r="H595" s="291"/>
      <c r="I595" s="291"/>
      <c r="J595" s="291"/>
      <c r="K595" s="291"/>
      <c r="L595" s="291"/>
      <c r="M595" s="291"/>
      <c r="N595" s="291"/>
      <c r="O595" s="291"/>
      <c r="P595" s="291"/>
      <c r="Q595" s="291"/>
      <c r="R595" s="291"/>
      <c r="S595" s="291"/>
      <c r="T595" s="291"/>
      <c r="U595" s="291"/>
      <c r="V595" s="378"/>
      <c r="W595" s="291"/>
      <c r="X595" s="291"/>
      <c r="Y595" s="291"/>
      <c r="Z595" s="291"/>
      <c r="AA595" s="291"/>
      <c r="AB595" s="291"/>
      <c r="AC595" s="291"/>
      <c r="AD595" s="291"/>
      <c r="AE595" s="292"/>
      <c r="AF595" s="293"/>
      <c r="AG595" s="293"/>
      <c r="AH595" s="293"/>
      <c r="AI595" s="294"/>
      <c r="AJ595" s="294"/>
      <c r="AK595" s="294"/>
      <c r="AL595" s="292"/>
      <c r="AM595" s="292"/>
      <c r="AN595" s="68"/>
      <c r="AO595" s="68" t="str">
        <f>日報入力!B595</f>
        <v/>
      </c>
      <c r="AP595" s="68" t="str">
        <f>IF(日報入力!AQ595,日報入力!BA595,"")</f>
        <v/>
      </c>
      <c r="AQ595" s="68" t="str">
        <f>IF(日報入力!AR595,日報入力!BB595,"")</f>
        <v/>
      </c>
      <c r="AR595" s="68" t="str">
        <f>IF(日報入力!AS595,"N勤","")</f>
        <v/>
      </c>
      <c r="AS595" s="295" t="str">
        <f t="shared" si="44"/>
        <v/>
      </c>
      <c r="AT595" s="439" t="str">
        <f>日報入力!AY595</f>
        <v/>
      </c>
      <c r="AU595" s="518" t="str">
        <f>IF(日報入力!G595,G595*60/E595,"")</f>
        <v/>
      </c>
      <c r="AV595" s="528" t="str">
        <f>IF(日報入力!AT595,日報入力!AT595,"")</f>
        <v/>
      </c>
      <c r="AW595" s="529" t="str">
        <f>IF(日報入力!AT595,AE595/日報入力!AT595,"")</f>
        <v/>
      </c>
      <c r="AX595" s="530" t="e">
        <f>IF(1&lt;日報集計!AT595,AT595/(((F595-I595-J595-N595-O595)*60)/(E595)),"")</f>
        <v>#VALUE!</v>
      </c>
      <c r="AY595" s="664" t="str">
        <f>IF(日報入力!H595,AT595/(((F595-J595)*60)/E595),"")</f>
        <v/>
      </c>
      <c r="AZ595" s="664" t="str">
        <f>IF(日報入力!I595,AT595/((G595*60)/E595),"")</f>
        <v/>
      </c>
      <c r="BA595" s="296" t="str">
        <f>IF(日報入力!G595,G595/F595,"")</f>
        <v/>
      </c>
      <c r="BB595" s="386" t="e">
        <f t="shared" si="45"/>
        <v>#DIV/0!</v>
      </c>
      <c r="BC595" s="386" t="e">
        <f t="shared" si="46"/>
        <v>#DIV/0!</v>
      </c>
      <c r="BD595" s="80">
        <f>日報入力!AU595</f>
        <v>0</v>
      </c>
      <c r="BE595" s="534" t="str">
        <f>IF(日報入力!AV595,日報入力!AV595,"")</f>
        <v/>
      </c>
      <c r="BF595" s="534" t="str">
        <f>IF(日報入力!AW595,日報入力!AW595,"")</f>
        <v/>
      </c>
      <c r="BG595" s="398" t="str">
        <f>IF(日報入力!G595,日報入力!K595*日報入力!D595*日報入力!BC595,"")</f>
        <v/>
      </c>
    </row>
    <row r="596" spans="1:59" ht="20.25" hidden="1" customHeight="1" x14ac:dyDescent="0.15">
      <c r="A596" s="302"/>
      <c r="B596" s="291"/>
      <c r="C596" s="291"/>
      <c r="D596" s="291"/>
      <c r="E596" s="291"/>
      <c r="F596" s="291"/>
      <c r="G596" s="291"/>
      <c r="H596" s="291"/>
      <c r="I596" s="291"/>
      <c r="J596" s="291"/>
      <c r="K596" s="291"/>
      <c r="L596" s="291"/>
      <c r="M596" s="291"/>
      <c r="N596" s="291"/>
      <c r="O596" s="291"/>
      <c r="P596" s="291"/>
      <c r="Q596" s="291"/>
      <c r="R596" s="291"/>
      <c r="S596" s="291"/>
      <c r="T596" s="291"/>
      <c r="U596" s="291"/>
      <c r="V596" s="378"/>
      <c r="W596" s="291"/>
      <c r="X596" s="291"/>
      <c r="Y596" s="291"/>
      <c r="Z596" s="291"/>
      <c r="AA596" s="291"/>
      <c r="AB596" s="291"/>
      <c r="AC596" s="291"/>
      <c r="AD596" s="291"/>
      <c r="AE596" s="292"/>
      <c r="AF596" s="293"/>
      <c r="AG596" s="293"/>
      <c r="AH596" s="293"/>
      <c r="AI596" s="294"/>
      <c r="AJ596" s="294"/>
      <c r="AK596" s="294"/>
      <c r="AL596" s="292"/>
      <c r="AM596" s="292"/>
      <c r="AN596" s="68"/>
      <c r="AO596" s="68" t="str">
        <f>日報入力!B596</f>
        <v/>
      </c>
      <c r="AP596" s="68" t="str">
        <f>IF(日報入力!AQ596,日報入力!BA596,"")</f>
        <v/>
      </c>
      <c r="AQ596" s="68" t="str">
        <f>IF(日報入力!AR596,日報入力!BB596,"")</f>
        <v/>
      </c>
      <c r="AR596" s="68" t="str">
        <f>IF(日報入力!AS596,"N勤","")</f>
        <v/>
      </c>
      <c r="AS596" s="295" t="str">
        <f t="shared" si="44"/>
        <v/>
      </c>
      <c r="AT596" s="439" t="str">
        <f>日報入力!AY596</f>
        <v/>
      </c>
      <c r="AU596" s="518" t="str">
        <f>IF(日報入力!G596,G596*60/E596,"")</f>
        <v/>
      </c>
      <c r="AV596" s="528" t="str">
        <f>IF(日報入力!AT596,日報入力!AT596,"")</f>
        <v/>
      </c>
      <c r="AW596" s="529" t="str">
        <f>IF(日報入力!AT596,AE596/日報入力!AT596,"")</f>
        <v/>
      </c>
      <c r="AX596" s="530" t="e">
        <f>IF(1&lt;日報集計!AT596,AT596/(((F596-I596-J596-N596-O596)*60)/(E596)),"")</f>
        <v>#VALUE!</v>
      </c>
      <c r="AY596" s="664" t="str">
        <f>IF(日報入力!H596,AT596/(((F596-J596)*60)/E596),"")</f>
        <v/>
      </c>
      <c r="AZ596" s="664" t="str">
        <f>IF(日報入力!I596,AT596/((G596*60)/E596),"")</f>
        <v/>
      </c>
      <c r="BA596" s="296" t="str">
        <f>IF(日報入力!G596,G596/F596,"")</f>
        <v/>
      </c>
      <c r="BB596" s="386" t="e">
        <f t="shared" si="45"/>
        <v>#DIV/0!</v>
      </c>
      <c r="BC596" s="386" t="e">
        <f t="shared" si="46"/>
        <v>#DIV/0!</v>
      </c>
      <c r="BD596" s="80">
        <f>日報入力!AU596</f>
        <v>0</v>
      </c>
      <c r="BE596" s="534" t="str">
        <f>IF(日報入力!AV596,日報入力!AV596,"")</f>
        <v/>
      </c>
      <c r="BF596" s="534" t="str">
        <f>IF(日報入力!AW596,日報入力!AW596,"")</f>
        <v/>
      </c>
      <c r="BG596" s="398" t="str">
        <f>IF(日報入力!G596,日報入力!K596*日報入力!D596*日報入力!BC596,"")</f>
        <v/>
      </c>
    </row>
    <row r="597" spans="1:59" ht="20.25" hidden="1" customHeight="1" x14ac:dyDescent="0.15">
      <c r="A597" s="302"/>
      <c r="B597" s="291"/>
      <c r="C597" s="291"/>
      <c r="D597" s="291"/>
      <c r="E597" s="291"/>
      <c r="F597" s="291"/>
      <c r="G597" s="291"/>
      <c r="H597" s="291"/>
      <c r="I597" s="291"/>
      <c r="J597" s="291"/>
      <c r="K597" s="291"/>
      <c r="L597" s="291"/>
      <c r="M597" s="291"/>
      <c r="N597" s="291"/>
      <c r="O597" s="291"/>
      <c r="P597" s="291"/>
      <c r="Q597" s="291"/>
      <c r="R597" s="291"/>
      <c r="S597" s="291"/>
      <c r="T597" s="291"/>
      <c r="U597" s="291"/>
      <c r="V597" s="378"/>
      <c r="W597" s="291"/>
      <c r="X597" s="291"/>
      <c r="Y597" s="291"/>
      <c r="Z597" s="291"/>
      <c r="AA597" s="291"/>
      <c r="AB597" s="291"/>
      <c r="AC597" s="291"/>
      <c r="AD597" s="291"/>
      <c r="AE597" s="292"/>
      <c r="AF597" s="293"/>
      <c r="AG597" s="293"/>
      <c r="AH597" s="293"/>
      <c r="AI597" s="294"/>
      <c r="AJ597" s="294"/>
      <c r="AK597" s="294"/>
      <c r="AL597" s="292"/>
      <c r="AM597" s="292"/>
      <c r="AN597" s="68"/>
      <c r="AO597" s="68" t="str">
        <f>日報入力!B597</f>
        <v/>
      </c>
      <c r="AP597" s="68" t="str">
        <f>IF(日報入力!AQ597,日報入力!BA597,"")</f>
        <v/>
      </c>
      <c r="AQ597" s="68" t="str">
        <f>IF(日報入力!AR597,日報入力!BB597,"")</f>
        <v/>
      </c>
      <c r="AR597" s="68" t="str">
        <f>IF(日報入力!AS597,"N勤","")</f>
        <v/>
      </c>
      <c r="AS597" s="295" t="str">
        <f t="shared" si="44"/>
        <v/>
      </c>
      <c r="AT597" s="439" t="str">
        <f>日報入力!AY597</f>
        <v/>
      </c>
      <c r="AU597" s="518" t="str">
        <f>IF(日報入力!G597,G597*60/E597,"")</f>
        <v/>
      </c>
      <c r="AV597" s="528" t="str">
        <f>IF(日報入力!AT597,日報入力!AT597,"")</f>
        <v/>
      </c>
      <c r="AW597" s="529" t="str">
        <f>IF(日報入力!AT597,AE597/日報入力!AT597,"")</f>
        <v/>
      </c>
      <c r="AX597" s="530" t="e">
        <f>IF(1&lt;日報集計!AT597,AT597/(((F597-I597-J597-N597-O597)*60)/(E597)),"")</f>
        <v>#VALUE!</v>
      </c>
      <c r="AY597" s="664" t="str">
        <f>IF(日報入力!H597,AT597/(((F597-J597)*60)/E597),"")</f>
        <v/>
      </c>
      <c r="AZ597" s="664" t="str">
        <f>IF(日報入力!I597,AT597/((G597*60)/E597),"")</f>
        <v/>
      </c>
      <c r="BA597" s="296" t="str">
        <f>IF(日報入力!G597,G597/F597,"")</f>
        <v/>
      </c>
      <c r="BB597" s="386" t="e">
        <f t="shared" si="45"/>
        <v>#DIV/0!</v>
      </c>
      <c r="BC597" s="386" t="e">
        <f t="shared" si="46"/>
        <v>#DIV/0!</v>
      </c>
      <c r="BD597" s="80">
        <f>日報入力!AU597</f>
        <v>0</v>
      </c>
      <c r="BE597" s="534" t="str">
        <f>IF(日報入力!AV597,日報入力!AV597,"")</f>
        <v/>
      </c>
      <c r="BF597" s="534" t="str">
        <f>IF(日報入力!AW597,日報入力!AW597,"")</f>
        <v/>
      </c>
      <c r="BG597" s="398" t="str">
        <f>IF(日報入力!G597,日報入力!K597*日報入力!D597*日報入力!BC597,"")</f>
        <v/>
      </c>
    </row>
    <row r="598" spans="1:59" ht="20.25" hidden="1" customHeight="1" x14ac:dyDescent="0.15">
      <c r="A598" s="302"/>
      <c r="B598" s="291"/>
      <c r="C598" s="291"/>
      <c r="D598" s="291"/>
      <c r="E598" s="291"/>
      <c r="F598" s="291"/>
      <c r="G598" s="291"/>
      <c r="H598" s="291"/>
      <c r="I598" s="291"/>
      <c r="J598" s="291"/>
      <c r="K598" s="291"/>
      <c r="L598" s="291"/>
      <c r="M598" s="291"/>
      <c r="N598" s="291"/>
      <c r="O598" s="291"/>
      <c r="P598" s="291"/>
      <c r="Q598" s="291"/>
      <c r="R598" s="291"/>
      <c r="S598" s="291"/>
      <c r="T598" s="291"/>
      <c r="U598" s="291"/>
      <c r="V598" s="378"/>
      <c r="W598" s="291"/>
      <c r="X598" s="291"/>
      <c r="Y598" s="291"/>
      <c r="Z598" s="291"/>
      <c r="AA598" s="291"/>
      <c r="AB598" s="291"/>
      <c r="AC598" s="291"/>
      <c r="AD598" s="291"/>
      <c r="AE598" s="292"/>
      <c r="AF598" s="293"/>
      <c r="AG598" s="293"/>
      <c r="AH598" s="293"/>
      <c r="AI598" s="294"/>
      <c r="AJ598" s="294"/>
      <c r="AK598" s="294"/>
      <c r="AL598" s="292"/>
      <c r="AM598" s="292"/>
      <c r="AN598" s="68"/>
      <c r="AO598" s="68" t="str">
        <f>日報入力!B598</f>
        <v/>
      </c>
      <c r="AP598" s="68" t="str">
        <f>IF(日報入力!AQ598,日報入力!BA598,"")</f>
        <v/>
      </c>
      <c r="AQ598" s="68" t="str">
        <f>IF(日報入力!AR598,日報入力!BB598,"")</f>
        <v/>
      </c>
      <c r="AR598" s="68" t="str">
        <f>IF(日報入力!AS598,"N勤","")</f>
        <v/>
      </c>
      <c r="AS598" s="295" t="str">
        <f t="shared" si="44"/>
        <v/>
      </c>
      <c r="AT598" s="439" t="str">
        <f>日報入力!AY598</f>
        <v/>
      </c>
      <c r="AU598" s="518" t="str">
        <f>IF(日報入力!G598,G598*60/E598,"")</f>
        <v/>
      </c>
      <c r="AV598" s="528" t="str">
        <f>IF(日報入力!AT598,日報入力!AT598,"")</f>
        <v/>
      </c>
      <c r="AW598" s="529" t="str">
        <f>IF(日報入力!AT598,AE598/日報入力!AT598,"")</f>
        <v/>
      </c>
      <c r="AX598" s="530" t="e">
        <f>IF(1&lt;日報集計!AT598,AT598/(((F598-I598-J598-N598-O598)*60)/(E598)),"")</f>
        <v>#VALUE!</v>
      </c>
      <c r="AY598" s="664" t="str">
        <f>IF(日報入力!H598,AT598/(((F598-J598)*60)/E598),"")</f>
        <v/>
      </c>
      <c r="AZ598" s="664" t="str">
        <f>IF(日報入力!I598,AT598/((G598*60)/E598),"")</f>
        <v/>
      </c>
      <c r="BA598" s="296" t="str">
        <f>IF(日報入力!G598,G598/F598,"")</f>
        <v/>
      </c>
      <c r="BB598" s="386" t="e">
        <f t="shared" si="45"/>
        <v>#DIV/0!</v>
      </c>
      <c r="BC598" s="386" t="e">
        <f t="shared" si="46"/>
        <v>#DIV/0!</v>
      </c>
      <c r="BD598" s="80">
        <f>日報入力!AU598</f>
        <v>0</v>
      </c>
      <c r="BE598" s="534" t="str">
        <f>IF(日報入力!AV598,日報入力!AV598,"")</f>
        <v/>
      </c>
      <c r="BF598" s="534" t="str">
        <f>IF(日報入力!AW598,日報入力!AW598,"")</f>
        <v/>
      </c>
      <c r="BG598" s="398" t="str">
        <f>IF(日報入力!G598,日報入力!K598*日報入力!D598*日報入力!BC598,"")</f>
        <v/>
      </c>
    </row>
    <row r="599" spans="1:59" ht="20.25" hidden="1" customHeight="1" x14ac:dyDescent="0.15">
      <c r="A599" s="302"/>
      <c r="B599" s="291"/>
      <c r="C599" s="291"/>
      <c r="D599" s="291"/>
      <c r="E599" s="291"/>
      <c r="F599" s="291"/>
      <c r="G599" s="291"/>
      <c r="H599" s="291"/>
      <c r="I599" s="291"/>
      <c r="J599" s="291"/>
      <c r="K599" s="291"/>
      <c r="L599" s="291"/>
      <c r="M599" s="291"/>
      <c r="N599" s="291"/>
      <c r="O599" s="291"/>
      <c r="P599" s="291"/>
      <c r="Q599" s="291"/>
      <c r="R599" s="291"/>
      <c r="S599" s="291"/>
      <c r="T599" s="291"/>
      <c r="U599" s="291"/>
      <c r="V599" s="378"/>
      <c r="W599" s="291"/>
      <c r="X599" s="291"/>
      <c r="Y599" s="291"/>
      <c r="Z599" s="291"/>
      <c r="AA599" s="291"/>
      <c r="AB599" s="291"/>
      <c r="AC599" s="291"/>
      <c r="AD599" s="291"/>
      <c r="AE599" s="292"/>
      <c r="AF599" s="293"/>
      <c r="AG599" s="293"/>
      <c r="AH599" s="293"/>
      <c r="AI599" s="294"/>
      <c r="AJ599" s="294"/>
      <c r="AK599" s="294"/>
      <c r="AL599" s="292"/>
      <c r="AM599" s="292"/>
      <c r="AN599" s="68"/>
      <c r="AO599" s="68" t="str">
        <f>日報入力!B599</f>
        <v/>
      </c>
      <c r="AP599" s="68" t="str">
        <f>IF(日報入力!AQ599,日報入力!BA599,"")</f>
        <v/>
      </c>
      <c r="AQ599" s="68" t="str">
        <f>IF(日報入力!AR599,日報入力!BB599,"")</f>
        <v/>
      </c>
      <c r="AR599" s="68" t="str">
        <f>IF(日報入力!AS599,"N勤","")</f>
        <v/>
      </c>
      <c r="AS599" s="295" t="str">
        <f t="shared" si="44"/>
        <v/>
      </c>
      <c r="AT599" s="439" t="str">
        <f>日報入力!AY599</f>
        <v/>
      </c>
      <c r="AU599" s="518" t="str">
        <f>IF(日報入力!G599,G599*60/E599,"")</f>
        <v/>
      </c>
      <c r="AV599" s="528" t="str">
        <f>IF(日報入力!AT599,日報入力!AT599,"")</f>
        <v/>
      </c>
      <c r="AW599" s="529" t="str">
        <f>IF(日報入力!AT599,AE599/日報入力!AT599,"")</f>
        <v/>
      </c>
      <c r="AX599" s="530" t="e">
        <f>IF(1&lt;日報集計!AT599,AT599/(((F599-I599-J599-N599-O599)*60)/(E599)),"")</f>
        <v>#VALUE!</v>
      </c>
      <c r="AY599" s="664" t="str">
        <f>IF(日報入力!H599,AT599/(((F599-J599)*60)/E599),"")</f>
        <v/>
      </c>
      <c r="AZ599" s="664" t="str">
        <f>IF(日報入力!I599,AT599/((G599*60)/E599),"")</f>
        <v/>
      </c>
      <c r="BA599" s="296" t="str">
        <f>IF(日報入力!G599,G599/F599,"")</f>
        <v/>
      </c>
      <c r="BB599" s="386" t="e">
        <f t="shared" si="45"/>
        <v>#DIV/0!</v>
      </c>
      <c r="BC599" s="386" t="e">
        <f t="shared" si="46"/>
        <v>#DIV/0!</v>
      </c>
      <c r="BD599" s="80">
        <f>日報入力!AU599</f>
        <v>0</v>
      </c>
      <c r="BE599" s="534" t="str">
        <f>IF(日報入力!AV599,日報入力!AV599,"")</f>
        <v/>
      </c>
      <c r="BF599" s="534" t="str">
        <f>IF(日報入力!AW599,日報入力!AW599,"")</f>
        <v/>
      </c>
      <c r="BG599" s="398" t="str">
        <f>IF(日報入力!G599,日報入力!K599*日報入力!D599*日報入力!BC599,"")</f>
        <v/>
      </c>
    </row>
    <row r="600" spans="1:59" ht="20.25" hidden="1" customHeight="1" x14ac:dyDescent="0.15">
      <c r="A600" s="302"/>
      <c r="B600" s="291"/>
      <c r="C600" s="291"/>
      <c r="D600" s="291"/>
      <c r="E600" s="291"/>
      <c r="F600" s="291"/>
      <c r="G600" s="291"/>
      <c r="H600" s="291"/>
      <c r="I600" s="291"/>
      <c r="J600" s="291"/>
      <c r="K600" s="291"/>
      <c r="L600" s="291"/>
      <c r="M600" s="291"/>
      <c r="N600" s="291"/>
      <c r="O600" s="291"/>
      <c r="P600" s="291"/>
      <c r="Q600" s="291"/>
      <c r="R600" s="291"/>
      <c r="S600" s="291"/>
      <c r="T600" s="291"/>
      <c r="U600" s="291"/>
      <c r="V600" s="378"/>
      <c r="W600" s="291"/>
      <c r="X600" s="291"/>
      <c r="Y600" s="291"/>
      <c r="Z600" s="291"/>
      <c r="AA600" s="291"/>
      <c r="AB600" s="291"/>
      <c r="AC600" s="291"/>
      <c r="AD600" s="291"/>
      <c r="AE600" s="292"/>
      <c r="AF600" s="293"/>
      <c r="AG600" s="293"/>
      <c r="AH600" s="293"/>
      <c r="AI600" s="294"/>
      <c r="AJ600" s="294"/>
      <c r="AK600" s="294"/>
      <c r="AL600" s="292"/>
      <c r="AM600" s="292"/>
      <c r="AN600" s="68"/>
      <c r="AO600" s="68" t="str">
        <f>日報入力!B600</f>
        <v/>
      </c>
      <c r="AP600" s="68" t="str">
        <f>IF(日報入力!AQ600,日報入力!BA600,"")</f>
        <v/>
      </c>
      <c r="AQ600" s="68" t="str">
        <f>IF(日報入力!AR600,日報入力!BB600,"")</f>
        <v/>
      </c>
      <c r="AR600" s="68" t="str">
        <f>IF(日報入力!AS600,"N勤","")</f>
        <v/>
      </c>
      <c r="AS600" s="295" t="str">
        <f t="shared" si="44"/>
        <v/>
      </c>
      <c r="AT600" s="439" t="str">
        <f>日報入力!AY600</f>
        <v/>
      </c>
      <c r="AU600" s="518" t="str">
        <f>IF(日報入力!G600,G600*60/E600,"")</f>
        <v/>
      </c>
      <c r="AV600" s="528" t="str">
        <f>IF(日報入力!AT600,日報入力!AT600,"")</f>
        <v/>
      </c>
      <c r="AW600" s="529" t="str">
        <f>IF(日報入力!AT600,AE600/日報入力!AT600,"")</f>
        <v/>
      </c>
      <c r="AX600" s="530" t="e">
        <f>IF(1&lt;日報集計!AT600,AT600/(((F600-I600-J600-N600-O600)*60)/(E600)),"")</f>
        <v>#VALUE!</v>
      </c>
      <c r="AY600" s="664" t="str">
        <f>IF(日報入力!H600,AT600/(((F600-J600)*60)/E600),"")</f>
        <v/>
      </c>
      <c r="AZ600" s="664" t="str">
        <f>IF(日報入力!I600,AT600/((G600*60)/E600),"")</f>
        <v/>
      </c>
      <c r="BA600" s="296" t="str">
        <f>IF(日報入力!G600,G600/F600,"")</f>
        <v/>
      </c>
      <c r="BB600" s="386" t="e">
        <f t="shared" si="45"/>
        <v>#DIV/0!</v>
      </c>
      <c r="BC600" s="386" t="e">
        <f t="shared" si="46"/>
        <v>#DIV/0!</v>
      </c>
      <c r="BD600" s="80">
        <f>日報入力!AU600</f>
        <v>0</v>
      </c>
      <c r="BE600" s="534" t="str">
        <f>IF(日報入力!AV600,日報入力!AV600,"")</f>
        <v/>
      </c>
      <c r="BF600" s="534" t="str">
        <f>IF(日報入力!AW600,日報入力!AW600,"")</f>
        <v/>
      </c>
      <c r="BG600" s="398" t="str">
        <f>IF(日報入力!G600,日報入力!K600*日報入力!D600*日報入力!BC600,"")</f>
        <v/>
      </c>
    </row>
    <row r="601" spans="1:59" ht="20.25" hidden="1" customHeight="1" x14ac:dyDescent="0.15">
      <c r="A601" s="302" t="str">
        <f>IF(日報入力!G601="","",日報入力!G601)</f>
        <v/>
      </c>
      <c r="B601" s="291" t="str">
        <f>IF(日報入力!G601="","",日報入力!H601)</f>
        <v/>
      </c>
      <c r="C601" s="291" t="str">
        <f>IF(日報入力!G601="","",日報入力!I601)</f>
        <v/>
      </c>
      <c r="D601" s="291" t="str">
        <f>IF(日報入力!G601="","",日報入力!J601)</f>
        <v/>
      </c>
      <c r="E601" s="291" t="str">
        <f>IF(日報入力!G601="","",日報入力!K601)</f>
        <v/>
      </c>
      <c r="F601" s="291" t="str">
        <f>IF(日報入力!G601="","",日報入力!L601)</f>
        <v/>
      </c>
      <c r="G601" s="291" t="str">
        <f>IF(日報入力!G601="","",日報入力!L601-日報入力!O601-日報入力!P601-日報入力!Q601-日報入力!R601-日報入力!S601-日報入力!T601-日報入力!U601-日報入力!V601-日報入力!W601-日報入力!X601-日報入力!Y601-日報入力!Z601)</f>
        <v/>
      </c>
      <c r="H601" s="291" t="str">
        <f>IF(日報入力!G601="","",IF(日報入力!M601&gt;=0,日報入力!M601*F601,F601))</f>
        <v/>
      </c>
      <c r="I601" s="291" t="str">
        <f>IF(日報入力!G601="","",日報入力!O601)</f>
        <v/>
      </c>
      <c r="J601" s="291" t="str">
        <f>IF(日報入力!G601="","",日報入力!P601)</f>
        <v/>
      </c>
      <c r="K601" s="291" t="str">
        <f>IF(日報入力!G601="","",日報入力!Q601)</f>
        <v/>
      </c>
      <c r="L601" s="291" t="str">
        <f>IF(日報入力!G601="","",日報入力!R601)</f>
        <v/>
      </c>
      <c r="M601" s="291" t="str">
        <f>IF(日報入力!G601="","",日報入力!S601)</f>
        <v/>
      </c>
      <c r="N601" s="291" t="str">
        <f>IF(日報入力!G601="","",日報入力!T601)</f>
        <v/>
      </c>
      <c r="O601" s="291" t="str">
        <f>IF(日報入力!G601="","",日報入力!U601)</f>
        <v/>
      </c>
      <c r="P601" s="291" t="str">
        <f>IF(日報入力!G601="","",日報入力!V601)</f>
        <v/>
      </c>
      <c r="Q601" s="291" t="str">
        <f>IF(日報入力!G601="","",日報入力!W601)</f>
        <v/>
      </c>
      <c r="R601" s="291" t="str">
        <f>IF(日報入力!G601="","",日報入力!X601)</f>
        <v/>
      </c>
      <c r="S601" s="291" t="str">
        <f>IF(日報入力!G601="","",日報入力!Y601)</f>
        <v/>
      </c>
      <c r="T601" s="291" t="str">
        <f>IF(日報入力!G601="","",日報入力!Z601)</f>
        <v/>
      </c>
      <c r="U601" s="291" t="str">
        <f>IF(日報入力!G601="","",日報入力!AA601)</f>
        <v/>
      </c>
      <c r="V601" s="378" t="str">
        <f>IF(日報入力!G601="","",日報入力!AB601)</f>
        <v/>
      </c>
      <c r="W601" s="291" t="str">
        <f>IF(日報入力!G601="","",日報入力!AC601)</f>
        <v/>
      </c>
      <c r="X601" s="291" t="str">
        <f>IF(日報入力!G601="","",日報入力!AD601)</f>
        <v/>
      </c>
      <c r="Y601" s="291" t="str">
        <f>IF(日報入力!G601="","",日報入力!AE601)</f>
        <v/>
      </c>
      <c r="Z601" s="291" t="str">
        <f>IF(日報入力!G601="","",日報入力!AF601)</f>
        <v/>
      </c>
      <c r="AA601" s="291" t="str">
        <f>IF(日報入力!G601="","",日報入力!AG601)</f>
        <v/>
      </c>
      <c r="AB601" s="291" t="str">
        <f>IF(日報入力!G601="","",日報入力!AH601)</f>
        <v/>
      </c>
      <c r="AC601" s="291" t="str">
        <f>IF(日報入力!G601="","",日報入力!AI601)</f>
        <v/>
      </c>
      <c r="AD601" s="291" t="str">
        <f>IF(日報入力!G601="","",日報入力!AJ601)</f>
        <v/>
      </c>
      <c r="AE601" s="292" t="str">
        <f>IF(日報入力!G601="","",日報入力!E601)</f>
        <v/>
      </c>
      <c r="AF601" s="293" t="str">
        <f>IF(日報入力!G601="","",日報入力!AK601)</f>
        <v/>
      </c>
      <c r="AG601" s="293" t="str">
        <f>IF(日報入力!G601="","",日報入力!AL601)</f>
        <v/>
      </c>
      <c r="AH601" s="293" t="str">
        <f>IF(日報入力!G601="","",日報入力!AM601)</f>
        <v/>
      </c>
      <c r="AI601" s="294" t="str">
        <f>IF(日報入力!G601&gt;0,日報入力!D601*日報入力!K601*日報入力!AL601,"")</f>
        <v/>
      </c>
      <c r="AJ601" s="294" t="str">
        <f>IF(日報入力!G601&gt;0,日報入力!E601*日報入力!AL601,"")</f>
        <v/>
      </c>
      <c r="AK601" s="294" t="str">
        <f>IF(日報入力!G601&gt;0,AI601-AJ601,"")</f>
        <v/>
      </c>
      <c r="AL601" s="292" t="str">
        <f>IF(日報入力!G601&gt;0,日報入力!E601*日報入力!AM601,"")</f>
        <v/>
      </c>
      <c r="AM601" s="292" t="str">
        <f>IF(日報入力!G601&gt;0,日報入力!AB601*日報入力!AM601,"")</f>
        <v/>
      </c>
      <c r="AN601" s="68" t="str">
        <f>IF(日報入力!G601&gt;0,日報入力!C601,"")</f>
        <v/>
      </c>
      <c r="AO601" s="68" t="str">
        <f>日報入力!B601</f>
        <v/>
      </c>
      <c r="AP601" s="68" t="str">
        <f>IF(日報入力!AQ601,日報入力!BA601,"")</f>
        <v/>
      </c>
      <c r="AQ601" s="68" t="str">
        <f>IF(日報入力!AR601,日報入力!BB601,"")</f>
        <v/>
      </c>
      <c r="AR601" s="68" t="str">
        <f>IF(日報入力!AS601,"N勤","")</f>
        <v/>
      </c>
      <c r="AS601" s="295" t="e">
        <f t="shared" si="44"/>
        <v>#VALUE!</v>
      </c>
      <c r="AT601" s="439" t="str">
        <f>日報入力!AY601</f>
        <v/>
      </c>
      <c r="AU601" s="518" t="str">
        <f>IF(日報入力!G601,G601*60/E601,"")</f>
        <v/>
      </c>
      <c r="AV601" s="528" t="str">
        <f>IF(日報入力!AT601,日報入力!AT601,"")</f>
        <v/>
      </c>
      <c r="AW601" s="529" t="str">
        <f>IF(日報入力!AT601,AE601/日報入力!AT601,"")</f>
        <v/>
      </c>
      <c r="AX601" s="530" t="e">
        <f>IF(1&lt;日報集計!AT601,AT601/(((F601-I601-J601-N601-O601)*60)/(E601)),"")</f>
        <v>#VALUE!</v>
      </c>
      <c r="AY601" s="664" t="str">
        <f>IF(日報入力!H601,AT601/(((F601-J601)*60)/E601),"")</f>
        <v/>
      </c>
      <c r="AZ601" s="664" t="str">
        <f>IF(日報入力!I601,AT601/((G601*60)/E601),"")</f>
        <v/>
      </c>
      <c r="BA601" s="296" t="str">
        <f>IF(日報入力!G601,G601/F601,"")</f>
        <v/>
      </c>
      <c r="BB601" s="386" t="e">
        <f t="shared" si="45"/>
        <v>#VALUE!</v>
      </c>
      <c r="BC601" s="386" t="e">
        <f t="shared" si="46"/>
        <v>#VALUE!</v>
      </c>
      <c r="BD601" s="80">
        <f>日報入力!AU601</f>
        <v>0</v>
      </c>
      <c r="BE601" s="534" t="str">
        <f>IF(日報入力!AV601,日報入力!AV601,"")</f>
        <v/>
      </c>
      <c r="BF601" s="534" t="str">
        <f>IF(日報入力!AW601,日報入力!AW601,"")</f>
        <v/>
      </c>
      <c r="BG601" s="398" t="str">
        <f>IF(日報入力!G601,日報入力!K601*日報入力!D601*日報入力!BC601,"")</f>
        <v/>
      </c>
    </row>
    <row r="602" spans="1:59" ht="20.25" hidden="1" customHeight="1" x14ac:dyDescent="0.15">
      <c r="A602" s="302" t="str">
        <f>IF(日報入力!G602="","",日報入力!G602)</f>
        <v/>
      </c>
      <c r="B602" s="291" t="str">
        <f>IF(日報入力!G602="","",日報入力!H602)</f>
        <v/>
      </c>
      <c r="C602" s="291" t="str">
        <f>IF(日報入力!G602="","",日報入力!I602)</f>
        <v/>
      </c>
      <c r="D602" s="291" t="str">
        <f>IF(日報入力!G602="","",日報入力!J602)</f>
        <v/>
      </c>
      <c r="E602" s="291" t="str">
        <f>IF(日報入力!G602="","",日報入力!K602)</f>
        <v/>
      </c>
      <c r="F602" s="291" t="str">
        <f>IF(日報入力!G602="","",日報入力!L602)</f>
        <v/>
      </c>
      <c r="G602" s="291" t="str">
        <f>IF(日報入力!G602="","",日報入力!L602-日報入力!O602-日報入力!P602-日報入力!Q602-日報入力!R602-日報入力!S602-日報入力!T602-日報入力!U602-日報入力!V602-日報入力!W602-日報入力!X602-日報入力!Y602-日報入力!Z602)</f>
        <v/>
      </c>
      <c r="H602" s="291" t="str">
        <f>IF(日報入力!G602="","",IF(日報入力!M602&gt;=0,日報入力!M602*F602,F602))</f>
        <v/>
      </c>
      <c r="I602" s="291" t="str">
        <f>IF(日報入力!G602="","",日報入力!O602)</f>
        <v/>
      </c>
      <c r="J602" s="291" t="str">
        <f>IF(日報入力!G602="","",日報入力!P602)</f>
        <v/>
      </c>
      <c r="K602" s="291" t="str">
        <f>IF(日報入力!G602="","",日報入力!Q602)</f>
        <v/>
      </c>
      <c r="L602" s="291" t="str">
        <f>IF(日報入力!G602="","",日報入力!R602)</f>
        <v/>
      </c>
      <c r="M602" s="291" t="str">
        <f>IF(日報入力!G602="","",日報入力!S602)</f>
        <v/>
      </c>
      <c r="N602" s="291" t="str">
        <f>IF(日報入力!G602="","",日報入力!T602)</f>
        <v/>
      </c>
      <c r="O602" s="291" t="str">
        <f>IF(日報入力!G602="","",日報入力!U602)</f>
        <v/>
      </c>
      <c r="P602" s="291" t="str">
        <f>IF(日報入力!G602="","",日報入力!V602)</f>
        <v/>
      </c>
      <c r="Q602" s="291" t="str">
        <f>IF(日報入力!G602="","",日報入力!W602)</f>
        <v/>
      </c>
      <c r="R602" s="291" t="str">
        <f>IF(日報入力!G602="","",日報入力!X602)</f>
        <v/>
      </c>
      <c r="S602" s="291" t="str">
        <f>IF(日報入力!G602="","",日報入力!Y602)</f>
        <v/>
      </c>
      <c r="T602" s="291" t="str">
        <f>IF(日報入力!G602="","",日報入力!Z602)</f>
        <v/>
      </c>
      <c r="U602" s="291" t="str">
        <f>IF(日報入力!G602="","",日報入力!AA602)</f>
        <v/>
      </c>
      <c r="V602" s="378" t="str">
        <f>IF(日報入力!G602="","",日報入力!AB602)</f>
        <v/>
      </c>
      <c r="W602" s="291" t="str">
        <f>IF(日報入力!G602="","",日報入力!AC602)</f>
        <v/>
      </c>
      <c r="X602" s="291" t="str">
        <f>IF(日報入力!G602="","",日報入力!AD602)</f>
        <v/>
      </c>
      <c r="Y602" s="291" t="str">
        <f>IF(日報入力!G602="","",日報入力!AE602)</f>
        <v/>
      </c>
      <c r="Z602" s="291" t="str">
        <f>IF(日報入力!G602="","",日報入力!AF602)</f>
        <v/>
      </c>
      <c r="AA602" s="291" t="str">
        <f>IF(日報入力!G602="","",日報入力!AG602)</f>
        <v/>
      </c>
      <c r="AB602" s="291" t="str">
        <f>IF(日報入力!G602="","",日報入力!AH602)</f>
        <v/>
      </c>
      <c r="AC602" s="291" t="str">
        <f>IF(日報入力!G602="","",日報入力!AI602)</f>
        <v/>
      </c>
      <c r="AD602" s="291" t="str">
        <f>IF(日報入力!G602="","",日報入力!AJ602)</f>
        <v/>
      </c>
      <c r="AE602" s="292" t="str">
        <f>IF(日報入力!G602="","",日報入力!E602)</f>
        <v/>
      </c>
      <c r="AF602" s="293" t="str">
        <f>IF(日報入力!G602="","",日報入力!AK602)</f>
        <v/>
      </c>
      <c r="AG602" s="293" t="str">
        <f>IF(日報入力!G602="","",日報入力!AL602)</f>
        <v/>
      </c>
      <c r="AH602" s="293" t="str">
        <f>IF(日報入力!G602="","",日報入力!AM602)</f>
        <v/>
      </c>
      <c r="AI602" s="294" t="str">
        <f>IF(日報入力!G602&gt;0,日報入力!D602*日報入力!K602*日報入力!AL602,"")</f>
        <v/>
      </c>
      <c r="AJ602" s="294" t="str">
        <f>IF(日報入力!G602&gt;0,日報入力!E602*日報入力!AL602,"")</f>
        <v/>
      </c>
      <c r="AK602" s="294" t="str">
        <f>IF(日報入力!G602&gt;0,AI602-AJ602,"")</f>
        <v/>
      </c>
      <c r="AL602" s="292" t="str">
        <f>IF(日報入力!G602&gt;0,日報入力!E602*日報入力!AM602,"")</f>
        <v/>
      </c>
      <c r="AM602" s="292" t="str">
        <f>IF(日報入力!G602&gt;0,日報入力!AB602*日報入力!AM602,"")</f>
        <v/>
      </c>
      <c r="AN602" s="68" t="str">
        <f>IF(日報入力!G602&gt;0,日報入力!C602,"")</f>
        <v/>
      </c>
      <c r="AO602" s="68" t="str">
        <f>日報入力!B602</f>
        <v/>
      </c>
      <c r="AP602" s="68" t="str">
        <f>IF(日報入力!AQ602,日報入力!BA602,"")</f>
        <v/>
      </c>
      <c r="AQ602" s="68" t="str">
        <f>IF(日報入力!AR602,日報入力!BB602,"")</f>
        <v/>
      </c>
      <c r="AR602" s="68" t="str">
        <f>IF(日報入力!AS602,"N勤","")</f>
        <v/>
      </c>
      <c r="AS602" s="295" t="e">
        <f t="shared" si="44"/>
        <v>#VALUE!</v>
      </c>
      <c r="AT602" s="439" t="str">
        <f>日報入力!AY602</f>
        <v/>
      </c>
      <c r="AU602" s="518" t="str">
        <f>IF(日報入力!G602,G602*60/E602,"")</f>
        <v/>
      </c>
      <c r="AV602" s="528" t="str">
        <f>IF(日報入力!AT602,日報入力!AT602,"")</f>
        <v/>
      </c>
      <c r="AW602" s="529" t="str">
        <f>IF(日報入力!AT602,AE602/日報入力!AT602,"")</f>
        <v/>
      </c>
      <c r="AX602" s="530" t="e">
        <f>IF(1&lt;日報集計!AT602,AT602/(((F602-I602-J602-N602-O602)*60)/(E602)),"")</f>
        <v>#VALUE!</v>
      </c>
      <c r="AY602" s="664" t="str">
        <f>IF(日報入力!H602,AT602/(((F602-J602)*60)/E602),"")</f>
        <v/>
      </c>
      <c r="AZ602" s="664" t="str">
        <f>IF(日報入力!I602,AT602/((G602*60)/E602),"")</f>
        <v/>
      </c>
      <c r="BA602" s="296" t="str">
        <f>IF(日報入力!G602,G602/F602,"")</f>
        <v/>
      </c>
      <c r="BB602" s="386" t="e">
        <f t="shared" si="45"/>
        <v>#VALUE!</v>
      </c>
      <c r="BC602" s="386" t="e">
        <f t="shared" si="46"/>
        <v>#VALUE!</v>
      </c>
      <c r="BD602" s="80">
        <f>日報入力!AU602</f>
        <v>0</v>
      </c>
      <c r="BE602" s="534" t="str">
        <f>IF(日報入力!AV602,日報入力!AV602,"")</f>
        <v/>
      </c>
      <c r="BF602" s="534" t="str">
        <f>IF(日報入力!AW602,日報入力!AW602,"")</f>
        <v/>
      </c>
      <c r="BG602" s="398" t="str">
        <f>IF(日報入力!G602,日報入力!K602*日報入力!D602*日報入力!BC602,"")</f>
        <v/>
      </c>
    </row>
    <row r="603" spans="1:59" ht="20.25" hidden="1" customHeight="1" x14ac:dyDescent="0.15">
      <c r="A603" s="302" t="str">
        <f>IF(日報入力!G603="","",日報入力!G603)</f>
        <v/>
      </c>
      <c r="B603" s="291" t="str">
        <f>IF(日報入力!G603="","",日報入力!H603)</f>
        <v/>
      </c>
      <c r="C603" s="291" t="str">
        <f>IF(日報入力!G603="","",日報入力!I603)</f>
        <v/>
      </c>
      <c r="D603" s="291" t="str">
        <f>IF(日報入力!G603="","",日報入力!J603)</f>
        <v/>
      </c>
      <c r="E603" s="291" t="str">
        <f>IF(日報入力!G603="","",日報入力!K603)</f>
        <v/>
      </c>
      <c r="F603" s="291" t="str">
        <f>IF(日報入力!G603="","",日報入力!L603)</f>
        <v/>
      </c>
      <c r="G603" s="291" t="str">
        <f>IF(日報入力!G603="","",日報入力!L603-日報入力!O603-日報入力!P603-日報入力!Q603-日報入力!R603-日報入力!S603-日報入力!T603-日報入力!U603-日報入力!V603-日報入力!W603-日報入力!X603-日報入力!Y603-日報入力!Z603)</f>
        <v/>
      </c>
      <c r="H603" s="291" t="str">
        <f>IF(日報入力!G603="","",IF(日報入力!M603&gt;=0,日報入力!M603*F603,F603))</f>
        <v/>
      </c>
      <c r="I603" s="291" t="str">
        <f>IF(日報入力!G603="","",日報入力!O603)</f>
        <v/>
      </c>
      <c r="J603" s="291" t="str">
        <f>IF(日報入力!G603="","",日報入力!P603)</f>
        <v/>
      </c>
      <c r="K603" s="291" t="str">
        <f>IF(日報入力!G603="","",日報入力!Q603)</f>
        <v/>
      </c>
      <c r="L603" s="291" t="str">
        <f>IF(日報入力!G603="","",日報入力!R603)</f>
        <v/>
      </c>
      <c r="M603" s="291" t="str">
        <f>IF(日報入力!G603="","",日報入力!S603)</f>
        <v/>
      </c>
      <c r="N603" s="291" t="str">
        <f>IF(日報入力!G603="","",日報入力!T603)</f>
        <v/>
      </c>
      <c r="O603" s="291" t="str">
        <f>IF(日報入力!G603="","",日報入力!U603)</f>
        <v/>
      </c>
      <c r="P603" s="291" t="str">
        <f>IF(日報入力!G603="","",日報入力!V603)</f>
        <v/>
      </c>
      <c r="Q603" s="291" t="str">
        <f>IF(日報入力!G603="","",日報入力!W603)</f>
        <v/>
      </c>
      <c r="R603" s="291" t="str">
        <f>IF(日報入力!G603="","",日報入力!X603)</f>
        <v/>
      </c>
      <c r="S603" s="291" t="str">
        <f>IF(日報入力!G603="","",日報入力!Y603)</f>
        <v/>
      </c>
      <c r="T603" s="291" t="str">
        <f>IF(日報入力!G603="","",日報入力!Z603)</f>
        <v/>
      </c>
      <c r="U603" s="291" t="str">
        <f>IF(日報入力!G603="","",日報入力!AA603)</f>
        <v/>
      </c>
      <c r="V603" s="378" t="str">
        <f>IF(日報入力!G603="","",日報入力!AB603)</f>
        <v/>
      </c>
      <c r="W603" s="291" t="str">
        <f>IF(日報入力!G603="","",日報入力!AC603)</f>
        <v/>
      </c>
      <c r="X603" s="291" t="str">
        <f>IF(日報入力!G603="","",日報入力!AD603)</f>
        <v/>
      </c>
      <c r="Y603" s="291" t="str">
        <f>IF(日報入力!G603="","",日報入力!AE603)</f>
        <v/>
      </c>
      <c r="Z603" s="291" t="str">
        <f>IF(日報入力!G603="","",日報入力!AF603)</f>
        <v/>
      </c>
      <c r="AA603" s="291" t="str">
        <f>IF(日報入力!G603="","",日報入力!AG603)</f>
        <v/>
      </c>
      <c r="AB603" s="291" t="str">
        <f>IF(日報入力!G603="","",日報入力!AH603)</f>
        <v/>
      </c>
      <c r="AC603" s="291" t="str">
        <f>IF(日報入力!G603="","",日報入力!AI603)</f>
        <v/>
      </c>
      <c r="AD603" s="291" t="str">
        <f>IF(日報入力!G603="","",日報入力!AJ603)</f>
        <v/>
      </c>
      <c r="AE603" s="292" t="str">
        <f>IF(日報入力!G603="","",日報入力!E603)</f>
        <v/>
      </c>
      <c r="AF603" s="293" t="str">
        <f>IF(日報入力!G603="","",日報入力!AK603)</f>
        <v/>
      </c>
      <c r="AG603" s="293" t="str">
        <f>IF(日報入力!G603="","",日報入力!AL603)</f>
        <v/>
      </c>
      <c r="AH603" s="293" t="str">
        <f>IF(日報入力!G603="","",日報入力!AM603)</f>
        <v/>
      </c>
      <c r="AI603" s="294" t="str">
        <f>IF(日報入力!G603&gt;0,日報入力!D603*日報入力!K603*日報入力!AL603,"")</f>
        <v/>
      </c>
      <c r="AJ603" s="294" t="str">
        <f>IF(日報入力!G603&gt;0,日報入力!E603*日報入力!AL603,"")</f>
        <v/>
      </c>
      <c r="AK603" s="294" t="str">
        <f>IF(日報入力!G603&gt;0,AI603-AJ603,"")</f>
        <v/>
      </c>
      <c r="AL603" s="292" t="str">
        <f>IF(日報入力!G603&gt;0,日報入力!E603*日報入力!AM603,"")</f>
        <v/>
      </c>
      <c r="AM603" s="292" t="str">
        <f>IF(日報入力!G603&gt;0,日報入力!AB603*日報入力!AM603,"")</f>
        <v/>
      </c>
      <c r="AN603" s="68" t="str">
        <f>IF(日報入力!G603&gt;0,日報入力!C603,"")</f>
        <v/>
      </c>
      <c r="AO603" s="68" t="str">
        <f>日報入力!B603</f>
        <v/>
      </c>
      <c r="AP603" s="68" t="str">
        <f>IF(日報入力!AQ603,日報入力!BA603,"")</f>
        <v/>
      </c>
      <c r="AQ603" s="68" t="str">
        <f>IF(日報入力!AR603,日報入力!BB603,"")</f>
        <v/>
      </c>
      <c r="AR603" s="68" t="str">
        <f>IF(日報入力!AS603,"N勤","")</f>
        <v/>
      </c>
      <c r="AS603" s="295" t="e">
        <f t="shared" si="44"/>
        <v>#VALUE!</v>
      </c>
      <c r="AT603" s="439" t="str">
        <f>日報入力!AY603</f>
        <v/>
      </c>
      <c r="AU603" s="518" t="str">
        <f>IF(日報入力!G603,G603*60/E603,"")</f>
        <v/>
      </c>
      <c r="AV603" s="528" t="str">
        <f>IF(日報入力!AT603,日報入力!AT603,"")</f>
        <v/>
      </c>
      <c r="AW603" s="529" t="str">
        <f>IF(日報入力!AT603,AE603/日報入力!AT603,"")</f>
        <v/>
      </c>
      <c r="AX603" s="530" t="e">
        <f>IF(1&lt;日報集計!AT603,AT603/(((F603-I603-J603-N603-O603)*60)/(E603)),"")</f>
        <v>#VALUE!</v>
      </c>
      <c r="AY603" s="664" t="str">
        <f>IF(日報入力!H603,AT603/(((F603-J603)*60)/E603),"")</f>
        <v/>
      </c>
      <c r="AZ603" s="664" t="str">
        <f>IF(日報入力!I603,AT603/((G603*60)/E603),"")</f>
        <v/>
      </c>
      <c r="BA603" s="296" t="str">
        <f>IF(日報入力!G603,G603/F603,"")</f>
        <v/>
      </c>
      <c r="BB603" s="386" t="e">
        <f t="shared" si="45"/>
        <v>#VALUE!</v>
      </c>
      <c r="BC603" s="386" t="e">
        <f t="shared" si="46"/>
        <v>#VALUE!</v>
      </c>
      <c r="BD603" s="80">
        <f>日報入力!AU603</f>
        <v>0</v>
      </c>
      <c r="BE603" s="534" t="str">
        <f>IF(日報入力!AV603,日報入力!AV603,"")</f>
        <v/>
      </c>
      <c r="BF603" s="534" t="str">
        <f>IF(日報入力!AW603,日報入力!AW603,"")</f>
        <v/>
      </c>
      <c r="BG603" s="398" t="str">
        <f>IF(日報入力!G603,日報入力!K603*日報入力!D603*日報入力!BC603,"")</f>
        <v/>
      </c>
    </row>
    <row r="604" spans="1:59" ht="20.25" hidden="1" customHeight="1" x14ac:dyDescent="0.15">
      <c r="A604" s="302" t="str">
        <f>IF(日報入力!G604="","",日報入力!G604)</f>
        <v/>
      </c>
      <c r="B604" s="291" t="str">
        <f>IF(日報入力!G604="","",日報入力!H604)</f>
        <v/>
      </c>
      <c r="C604" s="291" t="str">
        <f>IF(日報入力!G604="","",日報入力!I604)</f>
        <v/>
      </c>
      <c r="D604" s="291" t="str">
        <f>IF(日報入力!G604="","",日報入力!J604)</f>
        <v/>
      </c>
      <c r="E604" s="291" t="str">
        <f>IF(日報入力!G604="","",日報入力!K604)</f>
        <v/>
      </c>
      <c r="F604" s="291" t="str">
        <f>IF(日報入力!G604="","",日報入力!L604)</f>
        <v/>
      </c>
      <c r="G604" s="291" t="str">
        <f>IF(日報入力!G604="","",日報入力!L604-日報入力!O604-日報入力!P604-日報入力!Q604-日報入力!R604-日報入力!S604-日報入力!T604-日報入力!U604-日報入力!V604-日報入力!W604-日報入力!X604-日報入力!Y604-日報入力!Z604)</f>
        <v/>
      </c>
      <c r="H604" s="291" t="str">
        <f>IF(日報入力!G604="","",IF(日報入力!M604&gt;=0,日報入力!M604*F604,F604))</f>
        <v/>
      </c>
      <c r="I604" s="291" t="str">
        <f>IF(日報入力!G604="","",日報入力!O604)</f>
        <v/>
      </c>
      <c r="J604" s="291" t="str">
        <f>IF(日報入力!G604="","",日報入力!P604)</f>
        <v/>
      </c>
      <c r="K604" s="291" t="str">
        <f>IF(日報入力!G604="","",日報入力!Q604)</f>
        <v/>
      </c>
      <c r="L604" s="291" t="str">
        <f>IF(日報入力!G604="","",日報入力!R604)</f>
        <v/>
      </c>
      <c r="M604" s="291" t="str">
        <f>IF(日報入力!G604="","",日報入力!S604)</f>
        <v/>
      </c>
      <c r="N604" s="291" t="str">
        <f>IF(日報入力!G604="","",日報入力!T604)</f>
        <v/>
      </c>
      <c r="O604" s="291" t="str">
        <f>IF(日報入力!G604="","",日報入力!U604)</f>
        <v/>
      </c>
      <c r="P604" s="291" t="str">
        <f>IF(日報入力!G604="","",日報入力!V604)</f>
        <v/>
      </c>
      <c r="Q604" s="291" t="str">
        <f>IF(日報入力!G604="","",日報入力!W604)</f>
        <v/>
      </c>
      <c r="R604" s="291" t="str">
        <f>IF(日報入力!G604="","",日報入力!X604)</f>
        <v/>
      </c>
      <c r="S604" s="291" t="str">
        <f>IF(日報入力!G604="","",日報入力!Y604)</f>
        <v/>
      </c>
      <c r="T604" s="291" t="str">
        <f>IF(日報入力!G604="","",日報入力!Z604)</f>
        <v/>
      </c>
      <c r="U604" s="291" t="str">
        <f>IF(日報入力!G604="","",日報入力!AA604)</f>
        <v/>
      </c>
      <c r="V604" s="378" t="str">
        <f>IF(日報入力!G604="","",日報入力!AB604)</f>
        <v/>
      </c>
      <c r="W604" s="291" t="str">
        <f>IF(日報入力!G604="","",日報入力!AC604)</f>
        <v/>
      </c>
      <c r="X604" s="291" t="str">
        <f>IF(日報入力!G604="","",日報入力!AD604)</f>
        <v/>
      </c>
      <c r="Y604" s="291" t="str">
        <f>IF(日報入力!G604="","",日報入力!AE604)</f>
        <v/>
      </c>
      <c r="Z604" s="291" t="str">
        <f>IF(日報入力!G604="","",日報入力!AF604)</f>
        <v/>
      </c>
      <c r="AA604" s="291" t="str">
        <f>IF(日報入力!G604="","",日報入力!AG604)</f>
        <v/>
      </c>
      <c r="AB604" s="291" t="str">
        <f>IF(日報入力!G604="","",日報入力!AH604)</f>
        <v/>
      </c>
      <c r="AC604" s="291" t="str">
        <f>IF(日報入力!G604="","",日報入力!AI604)</f>
        <v/>
      </c>
      <c r="AD604" s="291" t="str">
        <f>IF(日報入力!G604="","",日報入力!AJ604)</f>
        <v/>
      </c>
      <c r="AE604" s="292" t="str">
        <f>IF(日報入力!G604="","",日報入力!E604)</f>
        <v/>
      </c>
      <c r="AF604" s="293" t="str">
        <f>IF(日報入力!G604="","",日報入力!AK604)</f>
        <v/>
      </c>
      <c r="AG604" s="293" t="str">
        <f>IF(日報入力!G604="","",日報入力!AL604)</f>
        <v/>
      </c>
      <c r="AH604" s="293" t="str">
        <f>IF(日報入力!G604="","",日報入力!AM604)</f>
        <v/>
      </c>
      <c r="AI604" s="294" t="str">
        <f>IF(日報入力!G604&gt;0,日報入力!D604*日報入力!K604*日報入力!AL604,"")</f>
        <v/>
      </c>
      <c r="AJ604" s="294" t="str">
        <f>IF(日報入力!G604&gt;0,日報入力!E604*日報入力!AL604,"")</f>
        <v/>
      </c>
      <c r="AK604" s="294" t="str">
        <f>IF(日報入力!G604&gt;0,AI604-AJ604,"")</f>
        <v/>
      </c>
      <c r="AL604" s="292" t="str">
        <f>IF(日報入力!G604&gt;0,日報入力!E604*日報入力!AM604,"")</f>
        <v/>
      </c>
      <c r="AM604" s="292" t="str">
        <f>IF(日報入力!G604&gt;0,日報入力!AB604*日報入力!AM604,"")</f>
        <v/>
      </c>
      <c r="AN604" s="68" t="str">
        <f>IF(日報入力!G604&gt;0,日報入力!C604,"")</f>
        <v/>
      </c>
      <c r="AO604" s="68" t="str">
        <f>日報入力!B604</f>
        <v/>
      </c>
      <c r="AP604" s="68" t="str">
        <f>IF(日報入力!AQ604,日報入力!BA604,"")</f>
        <v/>
      </c>
      <c r="AQ604" s="68" t="str">
        <f>IF(日報入力!AR604,日報入力!BB604,"")</f>
        <v/>
      </c>
      <c r="AR604" s="68" t="str">
        <f>IF(日報入力!AS604,"N勤","")</f>
        <v/>
      </c>
      <c r="AS604" s="295" t="e">
        <f t="shared" si="44"/>
        <v>#VALUE!</v>
      </c>
      <c r="AT604" s="439" t="str">
        <f>日報入力!AY604</f>
        <v/>
      </c>
      <c r="AU604" s="518" t="str">
        <f>IF(日報入力!G604,G604*60/E604,"")</f>
        <v/>
      </c>
      <c r="AV604" s="528" t="str">
        <f>IF(日報入力!AT604,日報入力!AT604,"")</f>
        <v/>
      </c>
      <c r="AW604" s="529" t="str">
        <f>IF(日報入力!AT604,AE604/日報入力!AT604,"")</f>
        <v/>
      </c>
      <c r="AX604" s="530" t="e">
        <f>IF(1&lt;日報集計!AT604,AT604/(((F604-I604-J604-N604-O604)*60)/(E604)),"")</f>
        <v>#VALUE!</v>
      </c>
      <c r="AY604" s="664" t="str">
        <f>IF(日報入力!H604,AT604/(((F604-J604)*60)/E604),"")</f>
        <v/>
      </c>
      <c r="AZ604" s="664" t="str">
        <f>IF(日報入力!I604,AT604/((G604*60)/E604),"")</f>
        <v/>
      </c>
      <c r="BA604" s="296" t="str">
        <f>IF(日報入力!G604,G604/F604,"")</f>
        <v/>
      </c>
      <c r="BB604" s="386" t="e">
        <f t="shared" si="45"/>
        <v>#VALUE!</v>
      </c>
      <c r="BC604" s="386" t="e">
        <f t="shared" si="46"/>
        <v>#VALUE!</v>
      </c>
      <c r="BD604" s="80">
        <f>日報入力!AU604</f>
        <v>0</v>
      </c>
      <c r="BE604" s="534" t="str">
        <f>IF(日報入力!AV604,日報入力!AV604,"")</f>
        <v/>
      </c>
      <c r="BF604" s="534" t="str">
        <f>IF(日報入力!AW604,日報入力!AW604,"")</f>
        <v/>
      </c>
      <c r="BG604" s="398" t="str">
        <f>IF(日報入力!G604,日報入力!K604*日報入力!D604*日報入力!BC604,"")</f>
        <v/>
      </c>
    </row>
    <row r="605" spans="1:59" ht="20.25" hidden="1" customHeight="1" x14ac:dyDescent="0.15">
      <c r="A605" s="302" t="str">
        <f>IF(日報入力!G605="","",日報入力!G605)</f>
        <v/>
      </c>
      <c r="B605" s="291" t="str">
        <f>IF(日報入力!G605="","",日報入力!H605)</f>
        <v/>
      </c>
      <c r="C605" s="291" t="str">
        <f>IF(日報入力!G605="","",日報入力!I605)</f>
        <v/>
      </c>
      <c r="D605" s="291" t="str">
        <f>IF(日報入力!G605="","",日報入力!J605)</f>
        <v/>
      </c>
      <c r="E605" s="291" t="str">
        <f>IF(日報入力!G605="","",日報入力!K605)</f>
        <v/>
      </c>
      <c r="F605" s="291" t="str">
        <f>IF(日報入力!G605="","",日報入力!L605)</f>
        <v/>
      </c>
      <c r="G605" s="291" t="str">
        <f>IF(日報入力!G605="","",日報入力!L605-日報入力!O605-日報入力!P605-日報入力!Q605-日報入力!R605-日報入力!S605-日報入力!T605-日報入力!U605-日報入力!V605-日報入力!W605-日報入力!X605-日報入力!Y605-日報入力!Z605)</f>
        <v/>
      </c>
      <c r="H605" s="291" t="str">
        <f>IF(日報入力!G605="","",IF(日報入力!M605&gt;=0,日報入力!M605*F605,F605))</f>
        <v/>
      </c>
      <c r="I605" s="291" t="str">
        <f>IF(日報入力!G605="","",日報入力!O605)</f>
        <v/>
      </c>
      <c r="J605" s="291" t="str">
        <f>IF(日報入力!G605="","",日報入力!P605)</f>
        <v/>
      </c>
      <c r="K605" s="291" t="str">
        <f>IF(日報入力!G605="","",日報入力!Q605)</f>
        <v/>
      </c>
      <c r="L605" s="291" t="str">
        <f>IF(日報入力!G605="","",日報入力!R605)</f>
        <v/>
      </c>
      <c r="M605" s="291" t="str">
        <f>IF(日報入力!G605="","",日報入力!S605)</f>
        <v/>
      </c>
      <c r="N605" s="291" t="str">
        <f>IF(日報入力!G605="","",日報入力!T605)</f>
        <v/>
      </c>
      <c r="O605" s="291" t="str">
        <f>IF(日報入力!G605="","",日報入力!U605)</f>
        <v/>
      </c>
      <c r="P605" s="291" t="str">
        <f>IF(日報入力!G605="","",日報入力!V605)</f>
        <v/>
      </c>
      <c r="Q605" s="291" t="str">
        <f>IF(日報入力!G605="","",日報入力!W605)</f>
        <v/>
      </c>
      <c r="R605" s="291" t="str">
        <f>IF(日報入力!G605="","",日報入力!X605)</f>
        <v/>
      </c>
      <c r="S605" s="291" t="str">
        <f>IF(日報入力!G605="","",日報入力!Y605)</f>
        <v/>
      </c>
      <c r="T605" s="291" t="str">
        <f>IF(日報入力!G605="","",日報入力!Z605)</f>
        <v/>
      </c>
      <c r="U605" s="291" t="str">
        <f>IF(日報入力!G605="","",日報入力!AA605)</f>
        <v/>
      </c>
      <c r="V605" s="378" t="str">
        <f>IF(日報入力!G605="","",日報入力!AB605)</f>
        <v/>
      </c>
      <c r="W605" s="291" t="str">
        <f>IF(日報入力!G605="","",日報入力!AC605)</f>
        <v/>
      </c>
      <c r="X605" s="291" t="str">
        <f>IF(日報入力!G605="","",日報入力!AD605)</f>
        <v/>
      </c>
      <c r="Y605" s="291" t="str">
        <f>IF(日報入力!G605="","",日報入力!AE605)</f>
        <v/>
      </c>
      <c r="Z605" s="291" t="str">
        <f>IF(日報入力!G605="","",日報入力!AF605)</f>
        <v/>
      </c>
      <c r="AA605" s="291" t="str">
        <f>IF(日報入力!G605="","",日報入力!AG605)</f>
        <v/>
      </c>
      <c r="AB605" s="291" t="str">
        <f>IF(日報入力!G605="","",日報入力!AH605)</f>
        <v/>
      </c>
      <c r="AC605" s="291" t="str">
        <f>IF(日報入力!G605="","",日報入力!AI605)</f>
        <v/>
      </c>
      <c r="AD605" s="291" t="str">
        <f>IF(日報入力!G605="","",日報入力!AJ605)</f>
        <v/>
      </c>
      <c r="AE605" s="292" t="str">
        <f>IF(日報入力!G605="","",日報入力!E605)</f>
        <v/>
      </c>
      <c r="AF605" s="293" t="str">
        <f>IF(日報入力!G605="","",日報入力!AK605)</f>
        <v/>
      </c>
      <c r="AG605" s="293" t="str">
        <f>IF(日報入力!G605="","",日報入力!AL605)</f>
        <v/>
      </c>
      <c r="AH605" s="293" t="str">
        <f>IF(日報入力!G605="","",日報入力!AM605)</f>
        <v/>
      </c>
      <c r="AI605" s="294" t="str">
        <f>IF(日報入力!G605&gt;0,日報入力!D605*日報入力!K605*日報入力!AL605,"")</f>
        <v/>
      </c>
      <c r="AJ605" s="294" t="str">
        <f>IF(日報入力!G605&gt;0,日報入力!E605*日報入力!AL605,"")</f>
        <v/>
      </c>
      <c r="AK605" s="294" t="str">
        <f>IF(日報入力!G605&gt;0,AI605-AJ605,"")</f>
        <v/>
      </c>
      <c r="AL605" s="292" t="str">
        <f>IF(日報入力!G605&gt;0,日報入力!E605*日報入力!AM605,"")</f>
        <v/>
      </c>
      <c r="AM605" s="292" t="str">
        <f>IF(日報入力!G605&gt;0,日報入力!AB605*日報入力!AM605,"")</f>
        <v/>
      </c>
      <c r="AN605" s="68" t="str">
        <f>IF(日報入力!G605&gt;0,日報入力!C605,"")</f>
        <v/>
      </c>
      <c r="AO605" s="68" t="str">
        <f>日報入力!B605</f>
        <v/>
      </c>
      <c r="AP605" s="68" t="str">
        <f>IF(日報入力!AQ605,日報入力!BA605,"")</f>
        <v/>
      </c>
      <c r="AQ605" s="68" t="str">
        <f>IF(日報入力!AR605,日報入力!BB605,"")</f>
        <v/>
      </c>
      <c r="AR605" s="68" t="str">
        <f>IF(日報入力!AS605,"N勤","")</f>
        <v/>
      </c>
      <c r="AS605" s="295" t="e">
        <f t="shared" si="44"/>
        <v>#VALUE!</v>
      </c>
      <c r="AT605" s="439" t="str">
        <f>日報入力!AY605</f>
        <v/>
      </c>
      <c r="AU605" s="518" t="str">
        <f>IF(日報入力!G605,G605*60/E605,"")</f>
        <v/>
      </c>
      <c r="AV605" s="528" t="str">
        <f>IF(日報入力!AT605,日報入力!AT605,"")</f>
        <v/>
      </c>
      <c r="AW605" s="529" t="str">
        <f>IF(日報入力!AT605,AE605/日報入力!AT605,"")</f>
        <v/>
      </c>
      <c r="AX605" s="530" t="e">
        <f>IF(1&lt;日報集計!AT605,AT605/(((F605-I605-J605-N605-O605)*60)/(E605)),"")</f>
        <v>#VALUE!</v>
      </c>
      <c r="AY605" s="664" t="str">
        <f>IF(日報入力!H605,AT605/(((F605-J605)*60)/E605),"")</f>
        <v/>
      </c>
      <c r="AZ605" s="664" t="str">
        <f>IF(日報入力!I605,AT605/((G605*60)/E605),"")</f>
        <v/>
      </c>
      <c r="BA605" s="296" t="str">
        <f>IF(日報入力!G605,G605/F605,"")</f>
        <v/>
      </c>
      <c r="BB605" s="386" t="e">
        <f t="shared" si="45"/>
        <v>#VALUE!</v>
      </c>
      <c r="BC605" s="386" t="e">
        <f t="shared" si="46"/>
        <v>#VALUE!</v>
      </c>
      <c r="BD605" s="80">
        <f>日報入力!AU605</f>
        <v>0</v>
      </c>
      <c r="BE605" s="534" t="str">
        <f>IF(日報入力!AV605,日報入力!AV605,"")</f>
        <v/>
      </c>
      <c r="BF605" s="534" t="str">
        <f>IF(日報入力!AW605,日報入力!AW605,"")</f>
        <v/>
      </c>
      <c r="BG605" s="398" t="str">
        <f>IF(日報入力!G605,日報入力!K605*日報入力!D605*日報入力!BC605,"")</f>
        <v/>
      </c>
    </row>
    <row r="606" spans="1:59" ht="20.25" hidden="1" customHeight="1" x14ac:dyDescent="0.15">
      <c r="A606" s="302" t="str">
        <f>IF(日報入力!G606="","",日報入力!G606)</f>
        <v/>
      </c>
      <c r="B606" s="291" t="str">
        <f>IF(日報入力!G606="","",日報入力!H606)</f>
        <v/>
      </c>
      <c r="C606" s="291" t="str">
        <f>IF(日報入力!G606="","",日報入力!I606)</f>
        <v/>
      </c>
      <c r="D606" s="291" t="str">
        <f>IF(日報入力!G606="","",日報入力!J606)</f>
        <v/>
      </c>
      <c r="E606" s="291" t="str">
        <f>IF(日報入力!G606="","",日報入力!K606)</f>
        <v/>
      </c>
      <c r="F606" s="291" t="str">
        <f>IF(日報入力!G606="","",日報入力!L606)</f>
        <v/>
      </c>
      <c r="G606" s="291" t="str">
        <f>IF(日報入力!G606="","",日報入力!L606-日報入力!O606-日報入力!P606-日報入力!Q606-日報入力!R606-日報入力!S606-日報入力!T606-日報入力!U606-日報入力!V606-日報入力!W606-日報入力!X606-日報入力!Y606-日報入力!Z606)</f>
        <v/>
      </c>
      <c r="H606" s="291" t="str">
        <f>IF(日報入力!G606="","",IF(日報入力!M606&gt;=0,日報入力!M606*F606,F606))</f>
        <v/>
      </c>
      <c r="I606" s="291" t="str">
        <f>IF(日報入力!G606="","",日報入力!O606)</f>
        <v/>
      </c>
      <c r="J606" s="291" t="str">
        <f>IF(日報入力!G606="","",日報入力!P606)</f>
        <v/>
      </c>
      <c r="K606" s="291" t="str">
        <f>IF(日報入力!G606="","",日報入力!Q606)</f>
        <v/>
      </c>
      <c r="L606" s="291" t="str">
        <f>IF(日報入力!G606="","",日報入力!R606)</f>
        <v/>
      </c>
      <c r="M606" s="291" t="str">
        <f>IF(日報入力!G606="","",日報入力!S606)</f>
        <v/>
      </c>
      <c r="N606" s="291" t="str">
        <f>IF(日報入力!G606="","",日報入力!T606)</f>
        <v/>
      </c>
      <c r="O606" s="291" t="str">
        <f>IF(日報入力!G606="","",日報入力!U606)</f>
        <v/>
      </c>
      <c r="P606" s="291" t="str">
        <f>IF(日報入力!G606="","",日報入力!V606)</f>
        <v/>
      </c>
      <c r="Q606" s="291" t="str">
        <f>IF(日報入力!G606="","",日報入力!W606)</f>
        <v/>
      </c>
      <c r="R606" s="291" t="str">
        <f>IF(日報入力!G606="","",日報入力!X606)</f>
        <v/>
      </c>
      <c r="S606" s="291" t="str">
        <f>IF(日報入力!G606="","",日報入力!Y606)</f>
        <v/>
      </c>
      <c r="T606" s="291" t="str">
        <f>IF(日報入力!G606="","",日報入力!Z606)</f>
        <v/>
      </c>
      <c r="U606" s="291" t="str">
        <f>IF(日報入力!G606="","",日報入力!AA606)</f>
        <v/>
      </c>
      <c r="V606" s="378" t="str">
        <f>IF(日報入力!G606="","",日報入力!AB606)</f>
        <v/>
      </c>
      <c r="W606" s="291" t="str">
        <f>IF(日報入力!G606="","",日報入力!AC606)</f>
        <v/>
      </c>
      <c r="X606" s="291" t="str">
        <f>IF(日報入力!G606="","",日報入力!AD606)</f>
        <v/>
      </c>
      <c r="Y606" s="291" t="str">
        <f>IF(日報入力!G606="","",日報入力!AE606)</f>
        <v/>
      </c>
      <c r="Z606" s="291" t="str">
        <f>IF(日報入力!G606="","",日報入力!AF606)</f>
        <v/>
      </c>
      <c r="AA606" s="291" t="str">
        <f>IF(日報入力!G606="","",日報入力!AG606)</f>
        <v/>
      </c>
      <c r="AB606" s="291" t="str">
        <f>IF(日報入力!G606="","",日報入力!AH606)</f>
        <v/>
      </c>
      <c r="AC606" s="291" t="str">
        <f>IF(日報入力!G606="","",日報入力!AI606)</f>
        <v/>
      </c>
      <c r="AD606" s="291" t="str">
        <f>IF(日報入力!G606="","",日報入力!AJ606)</f>
        <v/>
      </c>
      <c r="AE606" s="292" t="str">
        <f>IF(日報入力!G606="","",日報入力!E606)</f>
        <v/>
      </c>
      <c r="AF606" s="293" t="str">
        <f>IF(日報入力!G606="","",日報入力!AK606)</f>
        <v/>
      </c>
      <c r="AG606" s="293" t="str">
        <f>IF(日報入力!G606="","",日報入力!AL606)</f>
        <v/>
      </c>
      <c r="AH606" s="293" t="str">
        <f>IF(日報入力!G606="","",日報入力!AM606)</f>
        <v/>
      </c>
      <c r="AI606" s="294" t="str">
        <f>IF(日報入力!G606&gt;0,日報入力!D606*日報入力!K606*日報入力!AL606,"")</f>
        <v/>
      </c>
      <c r="AJ606" s="294" t="str">
        <f>IF(日報入力!G606&gt;0,日報入力!E606*日報入力!AL606,"")</f>
        <v/>
      </c>
      <c r="AK606" s="294" t="str">
        <f>IF(日報入力!G606&gt;0,AI606-AJ606,"")</f>
        <v/>
      </c>
      <c r="AL606" s="292" t="str">
        <f>IF(日報入力!G606&gt;0,日報入力!E606*日報入力!AM606,"")</f>
        <v/>
      </c>
      <c r="AM606" s="292" t="str">
        <f>IF(日報入力!G606&gt;0,日報入力!AB606*日報入力!AM606,"")</f>
        <v/>
      </c>
      <c r="AN606" s="68" t="str">
        <f>IF(日報入力!G606&gt;0,日報入力!C606,"")</f>
        <v/>
      </c>
      <c r="AO606" s="68" t="str">
        <f>日報入力!B606</f>
        <v/>
      </c>
      <c r="AP606" s="68" t="str">
        <f>IF(日報入力!AQ606,日報入力!BA606,"")</f>
        <v/>
      </c>
      <c r="AQ606" s="68" t="str">
        <f>IF(日報入力!AR606,日報入力!BB606,"")</f>
        <v/>
      </c>
      <c r="AR606" s="68" t="str">
        <f>IF(日報入力!AS606,"N勤","")</f>
        <v/>
      </c>
      <c r="AS606" s="295" t="e">
        <f t="shared" si="44"/>
        <v>#VALUE!</v>
      </c>
      <c r="AT606" s="439" t="str">
        <f>日報入力!AY606</f>
        <v/>
      </c>
      <c r="AU606" s="518" t="str">
        <f>IF(日報入力!G606,G606*60/E606,"")</f>
        <v/>
      </c>
      <c r="AV606" s="528" t="str">
        <f>IF(日報入力!AT606,日報入力!AT606,"")</f>
        <v/>
      </c>
      <c r="AW606" s="529" t="str">
        <f>IF(日報入力!AT606,AE606/日報入力!AT606,"")</f>
        <v/>
      </c>
      <c r="AX606" s="530" t="e">
        <f>IF(1&lt;日報集計!AT606,AT606/(((F606-I606-J606-N606-O606)*60)/(E606)),"")</f>
        <v>#VALUE!</v>
      </c>
      <c r="AY606" s="664" t="str">
        <f>IF(日報入力!H606,AT606/(((F606-J606)*60)/E606),"")</f>
        <v/>
      </c>
      <c r="AZ606" s="664" t="str">
        <f>IF(日報入力!I606,AT606/((G606*60)/E606),"")</f>
        <v/>
      </c>
      <c r="BA606" s="296" t="str">
        <f>IF(日報入力!G606,G606/F606,"")</f>
        <v/>
      </c>
      <c r="BB606" s="386" t="e">
        <f t="shared" si="45"/>
        <v>#VALUE!</v>
      </c>
      <c r="BC606" s="386" t="e">
        <f t="shared" si="46"/>
        <v>#VALUE!</v>
      </c>
      <c r="BD606" s="80">
        <f>日報入力!AU606</f>
        <v>0</v>
      </c>
      <c r="BE606" s="534" t="str">
        <f>IF(日報入力!AV606,日報入力!AV606,"")</f>
        <v/>
      </c>
      <c r="BF606" s="534" t="str">
        <f>IF(日報入力!AW606,日報入力!AW606,"")</f>
        <v/>
      </c>
      <c r="BG606" s="398" t="str">
        <f>IF(日報入力!G606,日報入力!K606*日報入力!D606*日報入力!BC606,"")</f>
        <v/>
      </c>
    </row>
    <row r="607" spans="1:59" ht="20.25" hidden="1" customHeight="1" x14ac:dyDescent="0.15">
      <c r="A607" s="302" t="str">
        <f>IF(日報入力!G607="","",日報入力!G607)</f>
        <v/>
      </c>
      <c r="B607" s="291" t="str">
        <f>IF(日報入力!G607="","",日報入力!H607)</f>
        <v/>
      </c>
      <c r="C607" s="291" t="str">
        <f>IF(日報入力!G607="","",日報入力!I607)</f>
        <v/>
      </c>
      <c r="D607" s="291" t="str">
        <f>IF(日報入力!G607="","",日報入力!J607)</f>
        <v/>
      </c>
      <c r="E607" s="291" t="str">
        <f>IF(日報入力!G607="","",日報入力!K607)</f>
        <v/>
      </c>
      <c r="F607" s="291" t="str">
        <f>IF(日報入力!G607="","",日報入力!L607)</f>
        <v/>
      </c>
      <c r="G607" s="291" t="str">
        <f>IF(日報入力!G607="","",日報入力!L607-日報入力!O607-日報入力!P607-日報入力!Q607-日報入力!R607-日報入力!S607-日報入力!T607-日報入力!U607-日報入力!V607-日報入力!W607-日報入力!X607-日報入力!Y607-日報入力!Z607)</f>
        <v/>
      </c>
      <c r="H607" s="291" t="str">
        <f>IF(日報入力!G607="","",IF(日報入力!M607&gt;=0,日報入力!M607*F607,F607))</f>
        <v/>
      </c>
      <c r="I607" s="291" t="str">
        <f>IF(日報入力!G607="","",日報入力!O607)</f>
        <v/>
      </c>
      <c r="J607" s="291" t="str">
        <f>IF(日報入力!G607="","",日報入力!P607)</f>
        <v/>
      </c>
      <c r="K607" s="291" t="str">
        <f>IF(日報入力!G607="","",日報入力!Q607)</f>
        <v/>
      </c>
      <c r="L607" s="291" t="str">
        <f>IF(日報入力!G607="","",日報入力!R607)</f>
        <v/>
      </c>
      <c r="M607" s="291" t="str">
        <f>IF(日報入力!G607="","",日報入力!S607)</f>
        <v/>
      </c>
      <c r="N607" s="291" t="str">
        <f>IF(日報入力!G607="","",日報入力!T607)</f>
        <v/>
      </c>
      <c r="O607" s="291" t="str">
        <f>IF(日報入力!G607="","",日報入力!U607)</f>
        <v/>
      </c>
      <c r="P607" s="291" t="str">
        <f>IF(日報入力!G607="","",日報入力!V607)</f>
        <v/>
      </c>
      <c r="Q607" s="291" t="str">
        <f>IF(日報入力!G607="","",日報入力!W607)</f>
        <v/>
      </c>
      <c r="R607" s="291" t="str">
        <f>IF(日報入力!G607="","",日報入力!X607)</f>
        <v/>
      </c>
      <c r="S607" s="291" t="str">
        <f>IF(日報入力!G607="","",日報入力!Y607)</f>
        <v/>
      </c>
      <c r="T607" s="291" t="str">
        <f>IF(日報入力!G607="","",日報入力!Z607)</f>
        <v/>
      </c>
      <c r="U607" s="291" t="str">
        <f>IF(日報入力!G607="","",日報入力!AA607)</f>
        <v/>
      </c>
      <c r="V607" s="378" t="str">
        <f>IF(日報入力!G607="","",日報入力!AB607)</f>
        <v/>
      </c>
      <c r="W607" s="291" t="str">
        <f>IF(日報入力!G607="","",日報入力!AC607)</f>
        <v/>
      </c>
      <c r="X607" s="291" t="str">
        <f>IF(日報入力!G607="","",日報入力!AD607)</f>
        <v/>
      </c>
      <c r="Y607" s="291" t="str">
        <f>IF(日報入力!G607="","",日報入力!AE607)</f>
        <v/>
      </c>
      <c r="Z607" s="291" t="str">
        <f>IF(日報入力!G607="","",日報入力!AF607)</f>
        <v/>
      </c>
      <c r="AA607" s="291" t="str">
        <f>IF(日報入力!G607="","",日報入力!AG607)</f>
        <v/>
      </c>
      <c r="AB607" s="291" t="str">
        <f>IF(日報入力!G607="","",日報入力!AH607)</f>
        <v/>
      </c>
      <c r="AC607" s="291" t="str">
        <f>IF(日報入力!G607="","",日報入力!AI607)</f>
        <v/>
      </c>
      <c r="AD607" s="291" t="str">
        <f>IF(日報入力!G607="","",日報入力!AJ607)</f>
        <v/>
      </c>
      <c r="AE607" s="292" t="str">
        <f>IF(日報入力!G607="","",日報入力!E607)</f>
        <v/>
      </c>
      <c r="AF607" s="293" t="str">
        <f>IF(日報入力!G607="","",日報入力!AK607)</f>
        <v/>
      </c>
      <c r="AG607" s="293" t="str">
        <f>IF(日報入力!G607="","",日報入力!AL607)</f>
        <v/>
      </c>
      <c r="AH607" s="293" t="str">
        <f>IF(日報入力!G607="","",日報入力!AM607)</f>
        <v/>
      </c>
      <c r="AI607" s="294" t="str">
        <f>IF(日報入力!G607&gt;0,日報入力!D607*日報入力!K607*日報入力!AL607,"")</f>
        <v/>
      </c>
      <c r="AJ607" s="294" t="str">
        <f>IF(日報入力!G607&gt;0,日報入力!E607*日報入力!AL607,"")</f>
        <v/>
      </c>
      <c r="AK607" s="294" t="str">
        <f>IF(日報入力!G607&gt;0,AI607-AJ607,"")</f>
        <v/>
      </c>
      <c r="AL607" s="292" t="str">
        <f>IF(日報入力!G607&gt;0,日報入力!E607*日報入力!AM607,"")</f>
        <v/>
      </c>
      <c r="AM607" s="292" t="str">
        <f>IF(日報入力!G607&gt;0,日報入力!AB607*日報入力!AM607,"")</f>
        <v/>
      </c>
      <c r="AN607" s="68" t="str">
        <f>IF(日報入力!G607&gt;0,日報入力!C607,"")</f>
        <v/>
      </c>
      <c r="AO607" s="68" t="str">
        <f>日報入力!B607</f>
        <v/>
      </c>
      <c r="AP607" s="68" t="str">
        <f>IF(日報入力!AQ607,日報入力!BA607,"")</f>
        <v/>
      </c>
      <c r="AQ607" s="68" t="str">
        <f>IF(日報入力!AR607,日報入力!BB607,"")</f>
        <v/>
      </c>
      <c r="AR607" s="68" t="str">
        <f>IF(日報入力!AS607,"N勤","")</f>
        <v/>
      </c>
      <c r="AS607" s="295" t="e">
        <f t="shared" si="44"/>
        <v>#VALUE!</v>
      </c>
      <c r="AT607" s="439" t="str">
        <f>日報入力!AY607</f>
        <v/>
      </c>
      <c r="AU607" s="518" t="str">
        <f>IF(日報入力!G607,G607*60/E607,"")</f>
        <v/>
      </c>
      <c r="AV607" s="528" t="str">
        <f>IF(日報入力!AT607,日報入力!AT607,"")</f>
        <v/>
      </c>
      <c r="AW607" s="529" t="str">
        <f>IF(日報入力!AT607,AE607/日報入力!AT607,"")</f>
        <v/>
      </c>
      <c r="AX607" s="530" t="e">
        <f>IF(1&lt;日報集計!AT607,AT607/(((F607-I607-J607-N607-O607)*60)/(E607)),"")</f>
        <v>#VALUE!</v>
      </c>
      <c r="AY607" s="664" t="str">
        <f>IF(日報入力!H607,AT607/(((F607-J607)*60)/E607),"")</f>
        <v/>
      </c>
      <c r="AZ607" s="664" t="str">
        <f>IF(日報入力!I607,AT607/((G607*60)/E607),"")</f>
        <v/>
      </c>
      <c r="BA607" s="296" t="str">
        <f>IF(日報入力!G607,G607/F607,"")</f>
        <v/>
      </c>
      <c r="BB607" s="386" t="e">
        <f t="shared" si="45"/>
        <v>#VALUE!</v>
      </c>
      <c r="BC607" s="386" t="e">
        <f t="shared" si="46"/>
        <v>#VALUE!</v>
      </c>
      <c r="BD607" s="80">
        <f>日報入力!AU607</f>
        <v>0</v>
      </c>
      <c r="BE607" s="534" t="str">
        <f>IF(日報入力!AV607,日報入力!AV607,"")</f>
        <v/>
      </c>
      <c r="BF607" s="534" t="str">
        <f>IF(日報入力!AW607,日報入力!AW607,"")</f>
        <v/>
      </c>
      <c r="BG607" s="398" t="str">
        <f>IF(日報入力!G607,日報入力!K607*日報入力!D607*日報入力!BC607,"")</f>
        <v/>
      </c>
    </row>
    <row r="608" spans="1:59" ht="20.25" hidden="1" customHeight="1" x14ac:dyDescent="0.15">
      <c r="A608" s="302" t="str">
        <f>IF(日報入力!G608="","",日報入力!G608)</f>
        <v/>
      </c>
      <c r="B608" s="291" t="str">
        <f>IF(日報入力!G608="","",日報入力!H608)</f>
        <v/>
      </c>
      <c r="C608" s="291" t="str">
        <f>IF(日報入力!G608="","",日報入力!I608)</f>
        <v/>
      </c>
      <c r="D608" s="291" t="str">
        <f>IF(日報入力!G608="","",日報入力!J608)</f>
        <v/>
      </c>
      <c r="E608" s="291" t="str">
        <f>IF(日報入力!G608="","",日報入力!K608)</f>
        <v/>
      </c>
      <c r="F608" s="291" t="str">
        <f>IF(日報入力!G608="","",日報入力!L608)</f>
        <v/>
      </c>
      <c r="G608" s="291" t="str">
        <f>IF(日報入力!G608="","",日報入力!L608-日報入力!O608-日報入力!P608-日報入力!Q608-日報入力!R608-日報入力!S608-日報入力!T608-日報入力!U608-日報入力!V608-日報入力!W608-日報入力!X608-日報入力!Y608-日報入力!Z608)</f>
        <v/>
      </c>
      <c r="H608" s="291" t="str">
        <f>IF(日報入力!G608="","",IF(日報入力!M608&gt;=0,日報入力!M608*F608,F608))</f>
        <v/>
      </c>
      <c r="I608" s="291" t="str">
        <f>IF(日報入力!G608="","",日報入力!O608)</f>
        <v/>
      </c>
      <c r="J608" s="291" t="str">
        <f>IF(日報入力!G608="","",日報入力!P608)</f>
        <v/>
      </c>
      <c r="K608" s="291" t="str">
        <f>IF(日報入力!G608="","",日報入力!Q608)</f>
        <v/>
      </c>
      <c r="L608" s="291" t="str">
        <f>IF(日報入力!G608="","",日報入力!R608)</f>
        <v/>
      </c>
      <c r="M608" s="291" t="str">
        <f>IF(日報入力!G608="","",日報入力!S608)</f>
        <v/>
      </c>
      <c r="N608" s="291" t="str">
        <f>IF(日報入力!G608="","",日報入力!T608)</f>
        <v/>
      </c>
      <c r="O608" s="291" t="str">
        <f>IF(日報入力!G608="","",日報入力!U608)</f>
        <v/>
      </c>
      <c r="P608" s="291" t="str">
        <f>IF(日報入力!G608="","",日報入力!V608)</f>
        <v/>
      </c>
      <c r="Q608" s="291" t="str">
        <f>IF(日報入力!G608="","",日報入力!W608)</f>
        <v/>
      </c>
      <c r="R608" s="291" t="str">
        <f>IF(日報入力!G608="","",日報入力!X608)</f>
        <v/>
      </c>
      <c r="S608" s="291" t="str">
        <f>IF(日報入力!G608="","",日報入力!Y608)</f>
        <v/>
      </c>
      <c r="T608" s="291" t="str">
        <f>IF(日報入力!G608="","",日報入力!Z608)</f>
        <v/>
      </c>
      <c r="U608" s="291" t="str">
        <f>IF(日報入力!G608="","",日報入力!AA608)</f>
        <v/>
      </c>
      <c r="V608" s="378" t="str">
        <f>IF(日報入力!G608="","",日報入力!AB608)</f>
        <v/>
      </c>
      <c r="W608" s="291" t="str">
        <f>IF(日報入力!G608="","",日報入力!AC608)</f>
        <v/>
      </c>
      <c r="X608" s="291" t="str">
        <f>IF(日報入力!G608="","",日報入力!AD608)</f>
        <v/>
      </c>
      <c r="Y608" s="291" t="str">
        <f>IF(日報入力!G608="","",日報入力!AE608)</f>
        <v/>
      </c>
      <c r="Z608" s="291" t="str">
        <f>IF(日報入力!G608="","",日報入力!AF608)</f>
        <v/>
      </c>
      <c r="AA608" s="291" t="str">
        <f>IF(日報入力!G608="","",日報入力!AG608)</f>
        <v/>
      </c>
      <c r="AB608" s="291" t="str">
        <f>IF(日報入力!G608="","",日報入力!AH608)</f>
        <v/>
      </c>
      <c r="AC608" s="291" t="str">
        <f>IF(日報入力!G608="","",日報入力!AI608)</f>
        <v/>
      </c>
      <c r="AD608" s="291" t="str">
        <f>IF(日報入力!G608="","",日報入力!AJ608)</f>
        <v/>
      </c>
      <c r="AE608" s="292" t="str">
        <f>IF(日報入力!G608="","",日報入力!E608)</f>
        <v/>
      </c>
      <c r="AF608" s="293" t="str">
        <f>IF(日報入力!G608="","",日報入力!AK608)</f>
        <v/>
      </c>
      <c r="AG608" s="293" t="str">
        <f>IF(日報入力!G608="","",日報入力!AL608)</f>
        <v/>
      </c>
      <c r="AH608" s="293" t="str">
        <f>IF(日報入力!G608="","",日報入力!AM608)</f>
        <v/>
      </c>
      <c r="AI608" s="294" t="str">
        <f>IF(日報入力!G608&gt;0,日報入力!D608*日報入力!K608*日報入力!AL608,"")</f>
        <v/>
      </c>
      <c r="AJ608" s="294" t="str">
        <f>IF(日報入力!G608&gt;0,日報入力!E608*日報入力!AL608,"")</f>
        <v/>
      </c>
      <c r="AK608" s="294" t="str">
        <f>IF(日報入力!G608&gt;0,AI608-AJ608,"")</f>
        <v/>
      </c>
      <c r="AL608" s="292" t="str">
        <f>IF(日報入力!G608&gt;0,日報入力!E608*日報入力!AM608,"")</f>
        <v/>
      </c>
      <c r="AM608" s="292" t="str">
        <f>IF(日報入力!G608&gt;0,日報入力!AB608*日報入力!AM608,"")</f>
        <v/>
      </c>
      <c r="AN608" s="68" t="str">
        <f>IF(日報入力!G608&gt;0,日報入力!C608,"")</f>
        <v/>
      </c>
      <c r="AO608" s="68" t="str">
        <f>日報入力!B608</f>
        <v/>
      </c>
      <c r="AP608" s="68" t="str">
        <f>IF(日報入力!AQ608,日報入力!BA608,"")</f>
        <v/>
      </c>
      <c r="AQ608" s="68" t="str">
        <f>IF(日報入力!AR608,日報入力!BB608,"")</f>
        <v/>
      </c>
      <c r="AR608" s="68" t="str">
        <f>IF(日報入力!AS608,"N勤","")</f>
        <v/>
      </c>
      <c r="AS608" s="295" t="e">
        <f t="shared" si="44"/>
        <v>#VALUE!</v>
      </c>
      <c r="AT608" s="439" t="str">
        <f>日報入力!AY608</f>
        <v/>
      </c>
      <c r="AU608" s="518" t="str">
        <f>IF(日報入力!G608,G608*60/E608,"")</f>
        <v/>
      </c>
      <c r="AV608" s="528" t="str">
        <f>IF(日報入力!AT608,日報入力!AT608,"")</f>
        <v/>
      </c>
      <c r="AW608" s="529" t="str">
        <f>IF(日報入力!AT608,AE608/日報入力!AT608,"")</f>
        <v/>
      </c>
      <c r="AX608" s="530" t="e">
        <f>IF(1&lt;日報集計!AT608,AT608/(((F608-I608-J608-N608-O608)*60)/(E608)),"")</f>
        <v>#VALUE!</v>
      </c>
      <c r="AY608" s="664" t="str">
        <f>IF(日報入力!H608,AT608/(((F608-J608)*60)/E608),"")</f>
        <v/>
      </c>
      <c r="AZ608" s="664" t="str">
        <f>IF(日報入力!I608,AT608/((G608*60)/E608),"")</f>
        <v/>
      </c>
      <c r="BA608" s="296" t="str">
        <f>IF(日報入力!G608,G608/F608,"")</f>
        <v/>
      </c>
      <c r="BB608" s="386" t="e">
        <f t="shared" si="45"/>
        <v>#VALUE!</v>
      </c>
      <c r="BC608" s="386" t="e">
        <f t="shared" si="46"/>
        <v>#VALUE!</v>
      </c>
      <c r="BD608" s="80">
        <f>日報入力!AU608</f>
        <v>0</v>
      </c>
      <c r="BE608" s="534" t="str">
        <f>IF(日報入力!AV608,日報入力!AV608,"")</f>
        <v/>
      </c>
      <c r="BF608" s="534" t="str">
        <f>IF(日報入力!AW608,日報入力!AW608,"")</f>
        <v/>
      </c>
      <c r="BG608" s="398" t="str">
        <f>IF(日報入力!G608,日報入力!K608*日報入力!D608*日報入力!BC608,"")</f>
        <v/>
      </c>
    </row>
    <row r="609" spans="1:59" ht="20.25" hidden="1" customHeight="1" x14ac:dyDescent="0.15">
      <c r="A609" s="302" t="str">
        <f>IF(日報入力!G609="","",日報入力!G609)</f>
        <v/>
      </c>
      <c r="B609" s="291" t="str">
        <f>IF(日報入力!G609="","",日報入力!H609)</f>
        <v/>
      </c>
      <c r="C609" s="291" t="str">
        <f>IF(日報入力!G609="","",日報入力!I609)</f>
        <v/>
      </c>
      <c r="D609" s="291" t="str">
        <f>IF(日報入力!G609="","",日報入力!J609)</f>
        <v/>
      </c>
      <c r="E609" s="291" t="str">
        <f>IF(日報入力!G609="","",日報入力!K609)</f>
        <v/>
      </c>
      <c r="F609" s="291" t="str">
        <f>IF(日報入力!G609="","",日報入力!L609)</f>
        <v/>
      </c>
      <c r="G609" s="291" t="str">
        <f>IF(日報入力!G609="","",日報入力!L609-日報入力!O609-日報入力!P609-日報入力!Q609-日報入力!R609-日報入力!S609-日報入力!T609-日報入力!U609-日報入力!V609-日報入力!W609-日報入力!X609-日報入力!Y609-日報入力!Z609)</f>
        <v/>
      </c>
      <c r="H609" s="291" t="str">
        <f>IF(日報入力!G609="","",IF(日報入力!M609&gt;=0,日報入力!M609*F609,F609))</f>
        <v/>
      </c>
      <c r="I609" s="291" t="str">
        <f>IF(日報入力!G609="","",日報入力!O609)</f>
        <v/>
      </c>
      <c r="J609" s="291" t="str">
        <f>IF(日報入力!G609="","",日報入力!P609)</f>
        <v/>
      </c>
      <c r="K609" s="291" t="str">
        <f>IF(日報入力!G609="","",日報入力!Q609)</f>
        <v/>
      </c>
      <c r="L609" s="291" t="str">
        <f>IF(日報入力!G609="","",日報入力!R609)</f>
        <v/>
      </c>
      <c r="M609" s="291" t="str">
        <f>IF(日報入力!G609="","",日報入力!S609)</f>
        <v/>
      </c>
      <c r="N609" s="291" t="str">
        <f>IF(日報入力!G609="","",日報入力!T609)</f>
        <v/>
      </c>
      <c r="O609" s="291" t="str">
        <f>IF(日報入力!G609="","",日報入力!U609)</f>
        <v/>
      </c>
      <c r="P609" s="291" t="str">
        <f>IF(日報入力!G609="","",日報入力!V609)</f>
        <v/>
      </c>
      <c r="Q609" s="291" t="str">
        <f>IF(日報入力!G609="","",日報入力!W609)</f>
        <v/>
      </c>
      <c r="R609" s="291" t="str">
        <f>IF(日報入力!G609="","",日報入力!X609)</f>
        <v/>
      </c>
      <c r="S609" s="291" t="str">
        <f>IF(日報入力!G609="","",日報入力!Y609)</f>
        <v/>
      </c>
      <c r="T609" s="291" t="str">
        <f>IF(日報入力!G609="","",日報入力!Z609)</f>
        <v/>
      </c>
      <c r="U609" s="291" t="str">
        <f>IF(日報入力!G609="","",日報入力!AA609)</f>
        <v/>
      </c>
      <c r="V609" s="378" t="str">
        <f>IF(日報入力!G609="","",日報入力!AB609)</f>
        <v/>
      </c>
      <c r="W609" s="291" t="str">
        <f>IF(日報入力!G609="","",日報入力!AC609)</f>
        <v/>
      </c>
      <c r="X609" s="291" t="str">
        <f>IF(日報入力!G609="","",日報入力!AD609)</f>
        <v/>
      </c>
      <c r="Y609" s="291" t="str">
        <f>IF(日報入力!G609="","",日報入力!AE609)</f>
        <v/>
      </c>
      <c r="Z609" s="291" t="str">
        <f>IF(日報入力!G609="","",日報入力!AF609)</f>
        <v/>
      </c>
      <c r="AA609" s="291" t="str">
        <f>IF(日報入力!G609="","",日報入力!AG609)</f>
        <v/>
      </c>
      <c r="AB609" s="291" t="str">
        <f>IF(日報入力!G609="","",日報入力!AH609)</f>
        <v/>
      </c>
      <c r="AC609" s="291" t="str">
        <f>IF(日報入力!G609="","",日報入力!AI609)</f>
        <v/>
      </c>
      <c r="AD609" s="291" t="str">
        <f>IF(日報入力!G609="","",日報入力!AJ609)</f>
        <v/>
      </c>
      <c r="AE609" s="292" t="str">
        <f>IF(日報入力!G609="","",日報入力!E609)</f>
        <v/>
      </c>
      <c r="AF609" s="293" t="str">
        <f>IF(日報入力!G609="","",日報入力!AK609)</f>
        <v/>
      </c>
      <c r="AG609" s="293" t="str">
        <f>IF(日報入力!G609="","",日報入力!AL609)</f>
        <v/>
      </c>
      <c r="AH609" s="293" t="str">
        <f>IF(日報入力!G609="","",日報入力!AM609)</f>
        <v/>
      </c>
      <c r="AI609" s="294" t="str">
        <f>IF(日報入力!G609&gt;0,日報入力!D609*日報入力!K609*日報入力!AL609,"")</f>
        <v/>
      </c>
      <c r="AJ609" s="294" t="str">
        <f>IF(日報入力!G609&gt;0,日報入力!E609*日報入力!AL609,"")</f>
        <v/>
      </c>
      <c r="AK609" s="294" t="str">
        <f>IF(日報入力!G609&gt;0,AI609-AJ609,"")</f>
        <v/>
      </c>
      <c r="AL609" s="292" t="str">
        <f>IF(日報入力!G609&gt;0,日報入力!E609*日報入力!AM609,"")</f>
        <v/>
      </c>
      <c r="AM609" s="292" t="str">
        <f>IF(日報入力!G609&gt;0,日報入力!AB609*日報入力!AM609,"")</f>
        <v/>
      </c>
      <c r="AN609" s="68" t="str">
        <f>IF(日報入力!G609&gt;0,日報入力!C609,"")</f>
        <v/>
      </c>
      <c r="AO609" s="68" t="str">
        <f>日報入力!B609</f>
        <v/>
      </c>
      <c r="AP609" s="68" t="str">
        <f>IF(日報入力!AQ609,日報入力!BA609,"")</f>
        <v/>
      </c>
      <c r="AQ609" s="68" t="str">
        <f>IF(日報入力!AR609,日報入力!BB609,"")</f>
        <v/>
      </c>
      <c r="AR609" s="68" t="str">
        <f>IF(日報入力!AS609,"N勤","")</f>
        <v/>
      </c>
      <c r="AS609" s="295" t="e">
        <f t="shared" si="44"/>
        <v>#VALUE!</v>
      </c>
      <c r="AT609" s="439" t="str">
        <f>日報入力!AY609</f>
        <v/>
      </c>
      <c r="AU609" s="518" t="str">
        <f>IF(日報入力!G609,G609*60/E609,"")</f>
        <v/>
      </c>
      <c r="AV609" s="528" t="str">
        <f>IF(日報入力!AT609,日報入力!AT609,"")</f>
        <v/>
      </c>
      <c r="AW609" s="529" t="str">
        <f>IF(日報入力!AT609,AE609/日報入力!AT609,"")</f>
        <v/>
      </c>
      <c r="AX609" s="530" t="e">
        <f>IF(1&lt;日報集計!AT609,AT609/(((F609-I609-J609-N609-O609)*60)/(E609)),"")</f>
        <v>#VALUE!</v>
      </c>
      <c r="AY609" s="664" t="str">
        <f>IF(日報入力!H609,AT609/(((F609-J609)*60)/E609),"")</f>
        <v/>
      </c>
      <c r="AZ609" s="664" t="str">
        <f>IF(日報入力!I609,AT609/((G609*60)/E609),"")</f>
        <v/>
      </c>
      <c r="BA609" s="296" t="str">
        <f>IF(日報入力!G609,G609/F609,"")</f>
        <v/>
      </c>
      <c r="BB609" s="386" t="e">
        <f t="shared" si="45"/>
        <v>#VALUE!</v>
      </c>
      <c r="BC609" s="386" t="e">
        <f t="shared" si="46"/>
        <v>#VALUE!</v>
      </c>
      <c r="BD609" s="80">
        <f>日報入力!AU609</f>
        <v>0</v>
      </c>
      <c r="BE609" s="534" t="str">
        <f>IF(日報入力!AV609,日報入力!AV609,"")</f>
        <v/>
      </c>
      <c r="BF609" s="534" t="str">
        <f>IF(日報入力!AW609,日報入力!AW609,"")</f>
        <v/>
      </c>
      <c r="BG609" s="398" t="str">
        <f>IF(日報入力!G609,日報入力!K609*日報入力!D609*日報入力!BC609,"")</f>
        <v/>
      </c>
    </row>
    <row r="610" spans="1:59" ht="20.25" hidden="1" customHeight="1" x14ac:dyDescent="0.15">
      <c r="A610" s="302" t="str">
        <f>IF(日報入力!G610="","",日報入力!G610)</f>
        <v/>
      </c>
      <c r="B610" s="291" t="str">
        <f>IF(日報入力!G610="","",日報入力!H610)</f>
        <v/>
      </c>
      <c r="C610" s="291" t="str">
        <f>IF(日報入力!G610="","",日報入力!I610)</f>
        <v/>
      </c>
      <c r="D610" s="291" t="str">
        <f>IF(日報入力!G610="","",日報入力!J610)</f>
        <v/>
      </c>
      <c r="E610" s="291" t="str">
        <f>IF(日報入力!G610="","",日報入力!K610)</f>
        <v/>
      </c>
      <c r="F610" s="291" t="str">
        <f>IF(日報入力!G610="","",日報入力!L610)</f>
        <v/>
      </c>
      <c r="G610" s="291" t="str">
        <f>IF(日報入力!G610="","",日報入力!L610-日報入力!O610-日報入力!P610-日報入力!Q610-日報入力!R610-日報入力!S610-日報入力!T610-日報入力!U610-日報入力!V610-日報入力!W610-日報入力!X610-日報入力!Y610-日報入力!Z610)</f>
        <v/>
      </c>
      <c r="H610" s="291" t="str">
        <f>IF(日報入力!G610="","",IF(日報入力!M610&gt;=0,日報入力!M610*F610,F610))</f>
        <v/>
      </c>
      <c r="I610" s="291" t="str">
        <f>IF(日報入力!G610="","",日報入力!O610)</f>
        <v/>
      </c>
      <c r="J610" s="291" t="str">
        <f>IF(日報入力!G610="","",日報入力!P610)</f>
        <v/>
      </c>
      <c r="K610" s="291" t="str">
        <f>IF(日報入力!G610="","",日報入力!Q610)</f>
        <v/>
      </c>
      <c r="L610" s="291" t="str">
        <f>IF(日報入力!G610="","",日報入力!R610)</f>
        <v/>
      </c>
      <c r="M610" s="291" t="str">
        <f>IF(日報入力!G610="","",日報入力!S610)</f>
        <v/>
      </c>
      <c r="N610" s="291" t="str">
        <f>IF(日報入力!G610="","",日報入力!T610)</f>
        <v/>
      </c>
      <c r="O610" s="291" t="str">
        <f>IF(日報入力!G610="","",日報入力!U610)</f>
        <v/>
      </c>
      <c r="P610" s="291" t="str">
        <f>IF(日報入力!G610="","",日報入力!V610)</f>
        <v/>
      </c>
      <c r="Q610" s="291" t="str">
        <f>IF(日報入力!G610="","",日報入力!W610)</f>
        <v/>
      </c>
      <c r="R610" s="291" t="str">
        <f>IF(日報入力!G610="","",日報入力!X610)</f>
        <v/>
      </c>
      <c r="S610" s="291" t="str">
        <f>IF(日報入力!G610="","",日報入力!Y610)</f>
        <v/>
      </c>
      <c r="T610" s="291" t="str">
        <f>IF(日報入力!G610="","",日報入力!Z610)</f>
        <v/>
      </c>
      <c r="U610" s="291" t="str">
        <f>IF(日報入力!G610="","",日報入力!AA610)</f>
        <v/>
      </c>
      <c r="V610" s="378" t="str">
        <f>IF(日報入力!G610="","",日報入力!AB610)</f>
        <v/>
      </c>
      <c r="W610" s="291" t="str">
        <f>IF(日報入力!G610="","",日報入力!AC610)</f>
        <v/>
      </c>
      <c r="X610" s="291" t="str">
        <f>IF(日報入力!G610="","",日報入力!AD610)</f>
        <v/>
      </c>
      <c r="Y610" s="291" t="str">
        <f>IF(日報入力!G610="","",日報入力!AE610)</f>
        <v/>
      </c>
      <c r="Z610" s="291" t="str">
        <f>IF(日報入力!G610="","",日報入力!AF610)</f>
        <v/>
      </c>
      <c r="AA610" s="291" t="str">
        <f>IF(日報入力!G610="","",日報入力!AG610)</f>
        <v/>
      </c>
      <c r="AB610" s="291" t="str">
        <f>IF(日報入力!G610="","",日報入力!AH610)</f>
        <v/>
      </c>
      <c r="AC610" s="291" t="str">
        <f>IF(日報入力!G610="","",日報入力!AI610)</f>
        <v/>
      </c>
      <c r="AD610" s="291" t="str">
        <f>IF(日報入力!G610="","",日報入力!AJ610)</f>
        <v/>
      </c>
      <c r="AE610" s="292" t="str">
        <f>IF(日報入力!G610="","",日報入力!E610)</f>
        <v/>
      </c>
      <c r="AF610" s="293" t="str">
        <f>IF(日報入力!G610="","",日報入力!AK610)</f>
        <v/>
      </c>
      <c r="AG610" s="293" t="str">
        <f>IF(日報入力!G610="","",日報入力!AL610)</f>
        <v/>
      </c>
      <c r="AH610" s="293" t="str">
        <f>IF(日報入力!G610="","",日報入力!AM610)</f>
        <v/>
      </c>
      <c r="AI610" s="294" t="str">
        <f>IF(日報入力!G610&gt;0,日報入力!D610*日報入力!K610*日報入力!AL610,"")</f>
        <v/>
      </c>
      <c r="AJ610" s="294" t="str">
        <f>IF(日報入力!G610&gt;0,日報入力!E610*日報入力!AL610,"")</f>
        <v/>
      </c>
      <c r="AK610" s="294" t="str">
        <f>IF(日報入力!G610&gt;0,AI610-AJ610,"")</f>
        <v/>
      </c>
      <c r="AL610" s="292" t="str">
        <f>IF(日報入力!G610&gt;0,日報入力!E610*日報入力!AM610,"")</f>
        <v/>
      </c>
      <c r="AM610" s="292" t="str">
        <f>IF(日報入力!G610&gt;0,日報入力!AB610*日報入力!AM610,"")</f>
        <v/>
      </c>
      <c r="AN610" s="68" t="str">
        <f>IF(日報入力!G610&gt;0,日報入力!C610,"")</f>
        <v/>
      </c>
      <c r="AO610" s="68" t="str">
        <f>日報入力!B610</f>
        <v/>
      </c>
      <c r="AP610" s="68" t="str">
        <f>IF(日報入力!AQ610,日報入力!BA610,"")</f>
        <v/>
      </c>
      <c r="AQ610" s="68" t="str">
        <f>IF(日報入力!AR610,日報入力!BB610,"")</f>
        <v/>
      </c>
      <c r="AR610" s="68" t="str">
        <f>IF(日報入力!AS610,"N勤","")</f>
        <v/>
      </c>
      <c r="AS610" s="295" t="e">
        <f t="shared" si="44"/>
        <v>#VALUE!</v>
      </c>
      <c r="AT610" s="439" t="str">
        <f>日報入力!AY610</f>
        <v/>
      </c>
      <c r="AU610" s="518" t="str">
        <f>IF(日報入力!G610,G610*60/E610,"")</f>
        <v/>
      </c>
      <c r="AV610" s="528" t="str">
        <f>IF(日報入力!AT610,日報入力!AT610,"")</f>
        <v/>
      </c>
      <c r="AW610" s="529" t="str">
        <f>IF(日報入力!AT610,AE610/日報入力!AT610,"")</f>
        <v/>
      </c>
      <c r="AX610" s="530" t="e">
        <f>IF(1&lt;日報集計!AT610,AT610/(((F610-I610-J610-N610-O610)*60)/(E610)),"")</f>
        <v>#VALUE!</v>
      </c>
      <c r="AY610" s="664" t="str">
        <f>IF(日報入力!H610,AT610/(((F610-J610)*60)/E610),"")</f>
        <v/>
      </c>
      <c r="AZ610" s="664" t="str">
        <f>IF(日報入力!I610,AT610/((G610*60)/E610),"")</f>
        <v/>
      </c>
      <c r="BA610" s="296" t="str">
        <f>IF(日報入力!G610,G610/F610,"")</f>
        <v/>
      </c>
      <c r="BB610" s="386" t="e">
        <f t="shared" si="45"/>
        <v>#VALUE!</v>
      </c>
      <c r="BC610" s="386" t="e">
        <f t="shared" si="46"/>
        <v>#VALUE!</v>
      </c>
      <c r="BD610" s="80">
        <f>日報入力!AU610</f>
        <v>0</v>
      </c>
      <c r="BE610" s="534" t="str">
        <f>IF(日報入力!AV610,日報入力!AV610,"")</f>
        <v/>
      </c>
      <c r="BF610" s="534" t="str">
        <f>IF(日報入力!AW610,日報入力!AW610,"")</f>
        <v/>
      </c>
      <c r="BG610" s="398" t="str">
        <f>IF(日報入力!G610,日報入力!K610*日報入力!D610*日報入力!BC610,"")</f>
        <v/>
      </c>
    </row>
    <row r="611" spans="1:59" ht="20.25" hidden="1" customHeight="1" x14ac:dyDescent="0.15">
      <c r="A611" s="302" t="str">
        <f>IF(日報入力!G611="","",日報入力!G611)</f>
        <v/>
      </c>
      <c r="B611" s="291" t="str">
        <f>IF(日報入力!G611="","",日報入力!H611)</f>
        <v/>
      </c>
      <c r="C611" s="291" t="str">
        <f>IF(日報入力!G611="","",日報入力!I611)</f>
        <v/>
      </c>
      <c r="D611" s="291" t="str">
        <f>IF(日報入力!G611="","",日報入力!J611)</f>
        <v/>
      </c>
      <c r="E611" s="291" t="str">
        <f>IF(日報入力!G611="","",日報入力!K611)</f>
        <v/>
      </c>
      <c r="F611" s="291" t="str">
        <f>IF(日報入力!G611="","",日報入力!L611)</f>
        <v/>
      </c>
      <c r="G611" s="291" t="str">
        <f>IF(日報入力!G611="","",日報入力!L611-日報入力!O611-日報入力!P611-日報入力!Q611-日報入力!R611-日報入力!S611-日報入力!T611-日報入力!U611-日報入力!V611-日報入力!W611-日報入力!X611-日報入力!Y611-日報入力!Z611)</f>
        <v/>
      </c>
      <c r="H611" s="291" t="str">
        <f>IF(日報入力!G611="","",IF(日報入力!M611&gt;=0,日報入力!M611*F611,F611))</f>
        <v/>
      </c>
      <c r="I611" s="291" t="str">
        <f>IF(日報入力!G611="","",日報入力!O611)</f>
        <v/>
      </c>
      <c r="J611" s="291" t="str">
        <f>IF(日報入力!G611="","",日報入力!P611)</f>
        <v/>
      </c>
      <c r="K611" s="291" t="str">
        <f>IF(日報入力!G611="","",日報入力!Q611)</f>
        <v/>
      </c>
      <c r="L611" s="291" t="str">
        <f>IF(日報入力!G611="","",日報入力!R611)</f>
        <v/>
      </c>
      <c r="M611" s="291" t="str">
        <f>IF(日報入力!G611="","",日報入力!S611)</f>
        <v/>
      </c>
      <c r="N611" s="291" t="str">
        <f>IF(日報入力!G611="","",日報入力!T611)</f>
        <v/>
      </c>
      <c r="O611" s="291" t="str">
        <f>IF(日報入力!G611="","",日報入力!U611)</f>
        <v/>
      </c>
      <c r="P611" s="291" t="str">
        <f>IF(日報入力!G611="","",日報入力!V611)</f>
        <v/>
      </c>
      <c r="Q611" s="291" t="str">
        <f>IF(日報入力!G611="","",日報入力!W611)</f>
        <v/>
      </c>
      <c r="R611" s="291" t="str">
        <f>IF(日報入力!G611="","",日報入力!X611)</f>
        <v/>
      </c>
      <c r="S611" s="291" t="str">
        <f>IF(日報入力!G611="","",日報入力!Y611)</f>
        <v/>
      </c>
      <c r="T611" s="291" t="str">
        <f>IF(日報入力!G611="","",日報入力!Z611)</f>
        <v/>
      </c>
      <c r="U611" s="291" t="str">
        <f>IF(日報入力!G611="","",日報入力!AA611)</f>
        <v/>
      </c>
      <c r="V611" s="378" t="str">
        <f>IF(日報入力!G611="","",日報入力!AB611)</f>
        <v/>
      </c>
      <c r="W611" s="291" t="str">
        <f>IF(日報入力!G611="","",日報入力!AC611)</f>
        <v/>
      </c>
      <c r="X611" s="291" t="str">
        <f>IF(日報入力!G611="","",日報入力!AD611)</f>
        <v/>
      </c>
      <c r="Y611" s="291" t="str">
        <f>IF(日報入力!G611="","",日報入力!AE611)</f>
        <v/>
      </c>
      <c r="Z611" s="291" t="str">
        <f>IF(日報入力!G611="","",日報入力!AF611)</f>
        <v/>
      </c>
      <c r="AA611" s="291" t="str">
        <f>IF(日報入力!G611="","",日報入力!AG611)</f>
        <v/>
      </c>
      <c r="AB611" s="291" t="str">
        <f>IF(日報入力!G611="","",日報入力!AH611)</f>
        <v/>
      </c>
      <c r="AC611" s="291" t="str">
        <f>IF(日報入力!G611="","",日報入力!AI611)</f>
        <v/>
      </c>
      <c r="AD611" s="291" t="str">
        <f>IF(日報入力!G611="","",日報入力!AJ611)</f>
        <v/>
      </c>
      <c r="AE611" s="292" t="str">
        <f>IF(日報入力!G611="","",日報入力!E611)</f>
        <v/>
      </c>
      <c r="AF611" s="293" t="str">
        <f>IF(日報入力!G611="","",日報入力!AK611)</f>
        <v/>
      </c>
      <c r="AG611" s="293" t="str">
        <f>IF(日報入力!G611="","",日報入力!AL611)</f>
        <v/>
      </c>
      <c r="AH611" s="293" t="str">
        <f>IF(日報入力!G611="","",日報入力!AM611)</f>
        <v/>
      </c>
      <c r="AI611" s="294" t="str">
        <f>IF(日報入力!G611&gt;0,日報入力!D611*日報入力!K611*日報入力!AL611,"")</f>
        <v/>
      </c>
      <c r="AJ611" s="294" t="str">
        <f>IF(日報入力!G611&gt;0,日報入力!E611*日報入力!AL611,"")</f>
        <v/>
      </c>
      <c r="AK611" s="294" t="str">
        <f>IF(日報入力!G611&gt;0,AI611-AJ611,"")</f>
        <v/>
      </c>
      <c r="AL611" s="292" t="str">
        <f>IF(日報入力!G611&gt;0,日報入力!E611*日報入力!AM611,"")</f>
        <v/>
      </c>
      <c r="AM611" s="292" t="str">
        <f>IF(日報入力!G611&gt;0,日報入力!AB611*日報入力!AM611,"")</f>
        <v/>
      </c>
      <c r="AN611" s="68" t="str">
        <f>IF(日報入力!G611&gt;0,日報入力!C611,"")</f>
        <v/>
      </c>
      <c r="AO611" s="68" t="str">
        <f>日報入力!B611</f>
        <v/>
      </c>
      <c r="AP611" s="68" t="str">
        <f>IF(日報入力!AQ611,日報入力!BA611,"")</f>
        <v/>
      </c>
      <c r="AQ611" s="68" t="str">
        <f>IF(日報入力!AR611,日報入力!BB611,"")</f>
        <v/>
      </c>
      <c r="AR611" s="68" t="str">
        <f>IF(日報入力!AS611,"N勤","")</f>
        <v/>
      </c>
      <c r="AS611" s="295" t="e">
        <f t="shared" si="44"/>
        <v>#VALUE!</v>
      </c>
      <c r="AT611" s="439" t="str">
        <f>日報入力!AY611</f>
        <v/>
      </c>
      <c r="AU611" s="518" t="str">
        <f>IF(日報入力!G611,G611*60/E611,"")</f>
        <v/>
      </c>
      <c r="AV611" s="528" t="str">
        <f>IF(日報入力!AT611,日報入力!AT611,"")</f>
        <v/>
      </c>
      <c r="AW611" s="529" t="str">
        <f>IF(日報入力!AT611,AE611/日報入力!AT611,"")</f>
        <v/>
      </c>
      <c r="AX611" s="530" t="e">
        <f>IF(1&lt;日報集計!AT611,AT611/(((F611-I611-J611-N611-O611)*60)/(E611)),"")</f>
        <v>#VALUE!</v>
      </c>
      <c r="AY611" s="664" t="str">
        <f>IF(日報入力!H611,AT611/(((F611-J611)*60)/E611),"")</f>
        <v/>
      </c>
      <c r="AZ611" s="664" t="str">
        <f>IF(日報入力!I611,AT611/((G611*60)/E611),"")</f>
        <v/>
      </c>
      <c r="BA611" s="296" t="str">
        <f>IF(日報入力!G611,G611/F611,"")</f>
        <v/>
      </c>
      <c r="BB611" s="386" t="e">
        <f t="shared" si="45"/>
        <v>#VALUE!</v>
      </c>
      <c r="BC611" s="386" t="e">
        <f t="shared" si="46"/>
        <v>#VALUE!</v>
      </c>
      <c r="BD611" s="80">
        <f>日報入力!AU611</f>
        <v>0</v>
      </c>
      <c r="BE611" s="534" t="str">
        <f>IF(日報入力!AV611,日報入力!AV611,"")</f>
        <v/>
      </c>
      <c r="BF611" s="534" t="str">
        <f>IF(日報入力!AW611,日報入力!AW611,"")</f>
        <v/>
      </c>
      <c r="BG611" s="398" t="str">
        <f>IF(日報入力!G611,日報入力!K611*日報入力!D611*日報入力!BC611,"")</f>
        <v/>
      </c>
    </row>
    <row r="612" spans="1:59" ht="20.25" hidden="1" customHeight="1" x14ac:dyDescent="0.15">
      <c r="A612" s="302" t="str">
        <f>IF(日報入力!G612="","",日報入力!G612)</f>
        <v/>
      </c>
      <c r="B612" s="291" t="str">
        <f>IF(日報入力!G612="","",日報入力!H612)</f>
        <v/>
      </c>
      <c r="C612" s="291" t="str">
        <f>IF(日報入力!G612="","",日報入力!I612)</f>
        <v/>
      </c>
      <c r="D612" s="291" t="str">
        <f>IF(日報入力!G612="","",日報入力!J612)</f>
        <v/>
      </c>
      <c r="E612" s="291" t="str">
        <f>IF(日報入力!G612="","",日報入力!K612)</f>
        <v/>
      </c>
      <c r="F612" s="291" t="str">
        <f>IF(日報入力!G612="","",日報入力!L612)</f>
        <v/>
      </c>
      <c r="G612" s="291" t="str">
        <f>IF(日報入力!G612="","",日報入力!L612-日報入力!O612-日報入力!P612-日報入力!Q612-日報入力!R612-日報入力!S612-日報入力!T612-日報入力!U612-日報入力!V612-日報入力!W612-日報入力!X612-日報入力!Y612-日報入力!Z612)</f>
        <v/>
      </c>
      <c r="H612" s="291" t="str">
        <f>IF(日報入力!G612="","",IF(日報入力!M612&gt;=0,日報入力!M612*F612,F612))</f>
        <v/>
      </c>
      <c r="I612" s="291" t="str">
        <f>IF(日報入力!G612="","",日報入力!O612)</f>
        <v/>
      </c>
      <c r="J612" s="291" t="str">
        <f>IF(日報入力!G612="","",日報入力!P612)</f>
        <v/>
      </c>
      <c r="K612" s="291" t="str">
        <f>IF(日報入力!G612="","",日報入力!Q612)</f>
        <v/>
      </c>
      <c r="L612" s="291" t="str">
        <f>IF(日報入力!G612="","",日報入力!R612)</f>
        <v/>
      </c>
      <c r="M612" s="291" t="str">
        <f>IF(日報入力!G612="","",日報入力!S612)</f>
        <v/>
      </c>
      <c r="N612" s="291" t="str">
        <f>IF(日報入力!G612="","",日報入力!T612)</f>
        <v/>
      </c>
      <c r="O612" s="291" t="str">
        <f>IF(日報入力!G612="","",日報入力!U612)</f>
        <v/>
      </c>
      <c r="P612" s="291" t="str">
        <f>IF(日報入力!G612="","",日報入力!V612)</f>
        <v/>
      </c>
      <c r="Q612" s="291" t="str">
        <f>IF(日報入力!G612="","",日報入力!W612)</f>
        <v/>
      </c>
      <c r="R612" s="291" t="str">
        <f>IF(日報入力!G612="","",日報入力!X612)</f>
        <v/>
      </c>
      <c r="S612" s="291" t="str">
        <f>IF(日報入力!G612="","",日報入力!Y612)</f>
        <v/>
      </c>
      <c r="T612" s="291" t="str">
        <f>IF(日報入力!G612="","",日報入力!Z612)</f>
        <v/>
      </c>
      <c r="U612" s="291" t="str">
        <f>IF(日報入力!G612="","",日報入力!AA612)</f>
        <v/>
      </c>
      <c r="V612" s="378" t="str">
        <f>IF(日報入力!G612="","",日報入力!AB612)</f>
        <v/>
      </c>
      <c r="W612" s="291" t="str">
        <f>IF(日報入力!G612="","",日報入力!AC612)</f>
        <v/>
      </c>
      <c r="X612" s="291" t="str">
        <f>IF(日報入力!G612="","",日報入力!AD612)</f>
        <v/>
      </c>
      <c r="Y612" s="291" t="str">
        <f>IF(日報入力!G612="","",日報入力!AE612)</f>
        <v/>
      </c>
      <c r="Z612" s="291" t="str">
        <f>IF(日報入力!G612="","",日報入力!AF612)</f>
        <v/>
      </c>
      <c r="AA612" s="291" t="str">
        <f>IF(日報入力!G612="","",日報入力!AG612)</f>
        <v/>
      </c>
      <c r="AB612" s="291" t="str">
        <f>IF(日報入力!G612="","",日報入力!AH612)</f>
        <v/>
      </c>
      <c r="AC612" s="291" t="str">
        <f>IF(日報入力!G612="","",日報入力!AI612)</f>
        <v/>
      </c>
      <c r="AD612" s="291" t="str">
        <f>IF(日報入力!G612="","",日報入力!AJ612)</f>
        <v/>
      </c>
      <c r="AE612" s="292" t="str">
        <f>IF(日報入力!G612="","",日報入力!E612)</f>
        <v/>
      </c>
      <c r="AF612" s="293" t="str">
        <f>IF(日報入力!G612="","",日報入力!AK612)</f>
        <v/>
      </c>
      <c r="AG612" s="293" t="str">
        <f>IF(日報入力!G612="","",日報入力!AL612)</f>
        <v/>
      </c>
      <c r="AH612" s="293" t="str">
        <f>IF(日報入力!G612="","",日報入力!AM612)</f>
        <v/>
      </c>
      <c r="AI612" s="294" t="str">
        <f>IF(日報入力!G612&gt;0,日報入力!D612*日報入力!K612*日報入力!AL612,"")</f>
        <v/>
      </c>
      <c r="AJ612" s="294" t="str">
        <f>IF(日報入力!G612&gt;0,日報入力!E612*日報入力!AL612,"")</f>
        <v/>
      </c>
      <c r="AK612" s="294" t="str">
        <f>IF(日報入力!G612&gt;0,AI612-AJ612,"")</f>
        <v/>
      </c>
      <c r="AL612" s="292" t="str">
        <f>IF(日報入力!G612&gt;0,日報入力!E612*日報入力!AM612,"")</f>
        <v/>
      </c>
      <c r="AM612" s="292" t="str">
        <f>IF(日報入力!G612&gt;0,日報入力!AB612*日報入力!AM612,"")</f>
        <v/>
      </c>
      <c r="AN612" s="68" t="str">
        <f>IF(日報入力!G612&gt;0,日報入力!C612,"")</f>
        <v/>
      </c>
      <c r="AO612" s="68" t="str">
        <f>日報入力!B612</f>
        <v/>
      </c>
      <c r="AP612" s="68" t="str">
        <f>IF(日報入力!AQ612,日報入力!BA612,"")</f>
        <v/>
      </c>
      <c r="AQ612" s="68" t="str">
        <f>IF(日報入力!AR612,日報入力!BB612,"")</f>
        <v/>
      </c>
      <c r="AR612" s="68" t="str">
        <f>IF(日報入力!AS612,"N勤","")</f>
        <v/>
      </c>
      <c r="AS612" s="295" t="e">
        <f t="shared" si="44"/>
        <v>#VALUE!</v>
      </c>
      <c r="AT612" s="439" t="str">
        <f>日報入力!AY612</f>
        <v/>
      </c>
      <c r="AU612" s="518" t="str">
        <f>IF(日報入力!G612,G612*60/E612,"")</f>
        <v/>
      </c>
      <c r="AV612" s="528" t="str">
        <f>IF(日報入力!AT612,日報入力!AT612,"")</f>
        <v/>
      </c>
      <c r="AW612" s="529" t="str">
        <f>IF(日報入力!AT612,AE612/日報入力!AT612,"")</f>
        <v/>
      </c>
      <c r="AX612" s="530" t="e">
        <f>IF(1&lt;日報集計!AT612,AT612/(((F612-I612-J612-N612-O612)*60)/(E612)),"")</f>
        <v>#VALUE!</v>
      </c>
      <c r="AY612" s="664" t="str">
        <f>IF(日報入力!H612,AT612/(((F612-J612)*60)/E612),"")</f>
        <v/>
      </c>
      <c r="AZ612" s="664" t="str">
        <f>IF(日報入力!I612,AT612/((G612*60)/E612),"")</f>
        <v/>
      </c>
      <c r="BA612" s="296" t="str">
        <f>IF(日報入力!G612,G612/F612,"")</f>
        <v/>
      </c>
      <c r="BB612" s="386" t="e">
        <f t="shared" si="45"/>
        <v>#VALUE!</v>
      </c>
      <c r="BC612" s="386" t="e">
        <f t="shared" si="46"/>
        <v>#VALUE!</v>
      </c>
      <c r="BD612" s="80">
        <f>日報入力!AU612</f>
        <v>0</v>
      </c>
      <c r="BE612" s="534" t="str">
        <f>IF(日報入力!AV612,日報入力!AV612,"")</f>
        <v/>
      </c>
      <c r="BF612" s="534" t="str">
        <f>IF(日報入力!AW612,日報入力!AW612,"")</f>
        <v/>
      </c>
      <c r="BG612" s="398" t="str">
        <f>IF(日報入力!G612,日報入力!K612*日報入力!D612*日報入力!BC612,"")</f>
        <v/>
      </c>
    </row>
    <row r="613" spans="1:59" ht="20.25" hidden="1" customHeight="1" x14ac:dyDescent="0.15">
      <c r="A613" s="302" t="str">
        <f>IF(日報入力!G613="","",日報入力!G613)</f>
        <v/>
      </c>
      <c r="B613" s="291" t="str">
        <f>IF(日報入力!G613="","",日報入力!H613)</f>
        <v/>
      </c>
      <c r="C613" s="291" t="str">
        <f>IF(日報入力!G613="","",日報入力!I613)</f>
        <v/>
      </c>
      <c r="D613" s="291" t="str">
        <f>IF(日報入力!G613="","",日報入力!J613)</f>
        <v/>
      </c>
      <c r="E613" s="291" t="str">
        <f>IF(日報入力!G613="","",日報入力!K613)</f>
        <v/>
      </c>
      <c r="F613" s="291" t="str">
        <f>IF(日報入力!G613="","",日報入力!L613)</f>
        <v/>
      </c>
      <c r="G613" s="291" t="str">
        <f>IF(日報入力!G613="","",日報入力!L613-日報入力!O613-日報入力!P613-日報入力!Q613-日報入力!R613-日報入力!S613-日報入力!T613-日報入力!U613-日報入力!V613-日報入力!W613-日報入力!X613-日報入力!Y613-日報入力!Z613)</f>
        <v/>
      </c>
      <c r="H613" s="291" t="str">
        <f>IF(日報入力!G613="","",IF(日報入力!M613&gt;=0,日報入力!M613*F613,F613))</f>
        <v/>
      </c>
      <c r="I613" s="291" t="str">
        <f>IF(日報入力!G613="","",日報入力!O613)</f>
        <v/>
      </c>
      <c r="J613" s="291" t="str">
        <f>IF(日報入力!G613="","",日報入力!P613)</f>
        <v/>
      </c>
      <c r="K613" s="291" t="str">
        <f>IF(日報入力!G613="","",日報入力!Q613)</f>
        <v/>
      </c>
      <c r="L613" s="291" t="str">
        <f>IF(日報入力!G613="","",日報入力!R613)</f>
        <v/>
      </c>
      <c r="M613" s="291" t="str">
        <f>IF(日報入力!G613="","",日報入力!S613)</f>
        <v/>
      </c>
      <c r="N613" s="291" t="str">
        <f>IF(日報入力!G613="","",日報入力!T613)</f>
        <v/>
      </c>
      <c r="O613" s="291" t="str">
        <f>IF(日報入力!G613="","",日報入力!U613)</f>
        <v/>
      </c>
      <c r="P613" s="291" t="str">
        <f>IF(日報入力!G613="","",日報入力!V613)</f>
        <v/>
      </c>
      <c r="Q613" s="291" t="str">
        <f>IF(日報入力!G613="","",日報入力!W613)</f>
        <v/>
      </c>
      <c r="R613" s="291" t="str">
        <f>IF(日報入力!G613="","",日報入力!X613)</f>
        <v/>
      </c>
      <c r="S613" s="291" t="str">
        <f>IF(日報入力!G613="","",日報入力!Y613)</f>
        <v/>
      </c>
      <c r="T613" s="291" t="str">
        <f>IF(日報入力!G613="","",日報入力!Z613)</f>
        <v/>
      </c>
      <c r="U613" s="291" t="str">
        <f>IF(日報入力!G613="","",日報入力!AA613)</f>
        <v/>
      </c>
      <c r="V613" s="378" t="str">
        <f>IF(日報入力!G613="","",日報入力!AB613)</f>
        <v/>
      </c>
      <c r="W613" s="291" t="str">
        <f>IF(日報入力!G613="","",日報入力!AC613)</f>
        <v/>
      </c>
      <c r="X613" s="291" t="str">
        <f>IF(日報入力!G613="","",日報入力!AD613)</f>
        <v/>
      </c>
      <c r="Y613" s="291" t="str">
        <f>IF(日報入力!G613="","",日報入力!AE613)</f>
        <v/>
      </c>
      <c r="Z613" s="291" t="str">
        <f>IF(日報入力!G613="","",日報入力!AF613)</f>
        <v/>
      </c>
      <c r="AA613" s="291" t="str">
        <f>IF(日報入力!G613="","",日報入力!AG613)</f>
        <v/>
      </c>
      <c r="AB613" s="291" t="str">
        <f>IF(日報入力!G613="","",日報入力!AH613)</f>
        <v/>
      </c>
      <c r="AC613" s="291" t="str">
        <f>IF(日報入力!G613="","",日報入力!AI613)</f>
        <v/>
      </c>
      <c r="AD613" s="291" t="str">
        <f>IF(日報入力!G613="","",日報入力!AJ613)</f>
        <v/>
      </c>
      <c r="AE613" s="292" t="str">
        <f>IF(日報入力!G613="","",日報入力!E613)</f>
        <v/>
      </c>
      <c r="AF613" s="293" t="str">
        <f>IF(日報入力!G613="","",日報入力!AK613)</f>
        <v/>
      </c>
      <c r="AG613" s="293" t="str">
        <f>IF(日報入力!G613="","",日報入力!AL613)</f>
        <v/>
      </c>
      <c r="AH613" s="293" t="str">
        <f>IF(日報入力!G613="","",日報入力!AM613)</f>
        <v/>
      </c>
      <c r="AI613" s="294" t="str">
        <f>IF(日報入力!G613&gt;0,日報入力!D613*日報入力!K613*日報入力!AL613,"")</f>
        <v/>
      </c>
      <c r="AJ613" s="294" t="str">
        <f>IF(日報入力!G613&gt;0,日報入力!E613*日報入力!AL613,"")</f>
        <v/>
      </c>
      <c r="AK613" s="294" t="str">
        <f>IF(日報入力!G613&gt;0,AI613-AJ613,"")</f>
        <v/>
      </c>
      <c r="AL613" s="292" t="str">
        <f>IF(日報入力!G613&gt;0,日報入力!E613*日報入力!AM613,"")</f>
        <v/>
      </c>
      <c r="AM613" s="292" t="str">
        <f>IF(日報入力!G613&gt;0,日報入力!AB613*日報入力!AM613,"")</f>
        <v/>
      </c>
      <c r="AN613" s="68" t="str">
        <f>IF(日報入力!G613&gt;0,日報入力!C613,"")</f>
        <v/>
      </c>
      <c r="AO613" s="68" t="str">
        <f>日報入力!B613</f>
        <v/>
      </c>
      <c r="AP613" s="68" t="str">
        <f>IF(日報入力!AQ613,日報入力!BA613,"")</f>
        <v/>
      </c>
      <c r="AQ613" s="68" t="str">
        <f>IF(日報入力!AR613,日報入力!BB613,"")</f>
        <v/>
      </c>
      <c r="AR613" s="68" t="str">
        <f>IF(日報入力!AS613,"N勤","")</f>
        <v/>
      </c>
      <c r="AS613" s="295" t="e">
        <f t="shared" si="44"/>
        <v>#VALUE!</v>
      </c>
      <c r="AT613" s="439" t="str">
        <f>日報入力!AY613</f>
        <v/>
      </c>
      <c r="AU613" s="518" t="str">
        <f>IF(日報入力!G613,G613*60/E613,"")</f>
        <v/>
      </c>
      <c r="AV613" s="528" t="str">
        <f>IF(日報入力!AT613,日報入力!AT613,"")</f>
        <v/>
      </c>
      <c r="AW613" s="529" t="str">
        <f>IF(日報入力!AT613,AE613/日報入力!AT613,"")</f>
        <v/>
      </c>
      <c r="AX613" s="530" t="e">
        <f>IF(1&lt;日報集計!AT613,AT613/(((F613-I613-J613-N613-O613)*60)/(E613)),"")</f>
        <v>#VALUE!</v>
      </c>
      <c r="AY613" s="664" t="str">
        <f>IF(日報入力!H613,AT613/(((F613-J613)*60)/E613),"")</f>
        <v/>
      </c>
      <c r="AZ613" s="664" t="str">
        <f>IF(日報入力!I613,AT613/((G613*60)/E613),"")</f>
        <v/>
      </c>
      <c r="BA613" s="296" t="str">
        <f>IF(日報入力!G613,G613/F613,"")</f>
        <v/>
      </c>
      <c r="BB613" s="386" t="e">
        <f t="shared" si="45"/>
        <v>#VALUE!</v>
      </c>
      <c r="BC613" s="386" t="e">
        <f t="shared" si="46"/>
        <v>#VALUE!</v>
      </c>
      <c r="BD613" s="80">
        <f>日報入力!AU613</f>
        <v>0</v>
      </c>
      <c r="BE613" s="534" t="str">
        <f>IF(日報入力!AV613,日報入力!AV613,"")</f>
        <v/>
      </c>
      <c r="BF613" s="534" t="str">
        <f>IF(日報入力!AW613,日報入力!AW613,"")</f>
        <v/>
      </c>
      <c r="BG613" s="398" t="str">
        <f>IF(日報入力!G613,日報入力!K613*日報入力!D613*日報入力!BC613,"")</f>
        <v/>
      </c>
    </row>
    <row r="614" spans="1:59" ht="20.25" hidden="1" customHeight="1" x14ac:dyDescent="0.15">
      <c r="A614" s="302" t="str">
        <f>IF(日報入力!G614="","",日報入力!G614)</f>
        <v/>
      </c>
      <c r="B614" s="291" t="str">
        <f>IF(日報入力!G614="","",日報入力!H614)</f>
        <v/>
      </c>
      <c r="C614" s="291" t="str">
        <f>IF(日報入力!G614="","",日報入力!I614)</f>
        <v/>
      </c>
      <c r="D614" s="291" t="str">
        <f>IF(日報入力!G614="","",日報入力!J614)</f>
        <v/>
      </c>
      <c r="E614" s="291" t="str">
        <f>IF(日報入力!G614="","",日報入力!K614)</f>
        <v/>
      </c>
      <c r="F614" s="291" t="str">
        <f>IF(日報入力!G614="","",日報入力!L614)</f>
        <v/>
      </c>
      <c r="G614" s="291" t="str">
        <f>IF(日報入力!G614="","",日報入力!L614-日報入力!O614-日報入力!P614-日報入力!Q614-日報入力!R614-日報入力!S614-日報入力!T614-日報入力!U614-日報入力!V614-日報入力!W614-日報入力!X614-日報入力!Y614-日報入力!Z614)</f>
        <v/>
      </c>
      <c r="H614" s="291" t="str">
        <f>IF(日報入力!G614="","",IF(日報入力!M614&gt;=0,日報入力!M614*F614,F614))</f>
        <v/>
      </c>
      <c r="I614" s="291" t="str">
        <f>IF(日報入力!G614="","",日報入力!O614)</f>
        <v/>
      </c>
      <c r="J614" s="291" t="str">
        <f>IF(日報入力!G614="","",日報入力!P614)</f>
        <v/>
      </c>
      <c r="K614" s="291" t="str">
        <f>IF(日報入力!G614="","",日報入力!Q614)</f>
        <v/>
      </c>
      <c r="L614" s="291" t="str">
        <f>IF(日報入力!G614="","",日報入力!R614)</f>
        <v/>
      </c>
      <c r="M614" s="291" t="str">
        <f>IF(日報入力!G614="","",日報入力!S614)</f>
        <v/>
      </c>
      <c r="N614" s="291" t="str">
        <f>IF(日報入力!G614="","",日報入力!T614)</f>
        <v/>
      </c>
      <c r="O614" s="291" t="str">
        <f>IF(日報入力!G614="","",日報入力!U614)</f>
        <v/>
      </c>
      <c r="P614" s="291" t="str">
        <f>IF(日報入力!G614="","",日報入力!V614)</f>
        <v/>
      </c>
      <c r="Q614" s="291" t="str">
        <f>IF(日報入力!G614="","",日報入力!W614)</f>
        <v/>
      </c>
      <c r="R614" s="291" t="str">
        <f>IF(日報入力!G614="","",日報入力!X614)</f>
        <v/>
      </c>
      <c r="S614" s="291" t="str">
        <f>IF(日報入力!G614="","",日報入力!Y614)</f>
        <v/>
      </c>
      <c r="T614" s="291" t="str">
        <f>IF(日報入力!G614="","",日報入力!Z614)</f>
        <v/>
      </c>
      <c r="U614" s="291" t="str">
        <f>IF(日報入力!G614="","",日報入力!AA614)</f>
        <v/>
      </c>
      <c r="V614" s="378" t="str">
        <f>IF(日報入力!G614="","",日報入力!AB614)</f>
        <v/>
      </c>
      <c r="W614" s="291" t="str">
        <f>IF(日報入力!G614="","",日報入力!AC614)</f>
        <v/>
      </c>
      <c r="X614" s="291" t="str">
        <f>IF(日報入力!G614="","",日報入力!AD614)</f>
        <v/>
      </c>
      <c r="Y614" s="291" t="str">
        <f>IF(日報入力!G614="","",日報入力!AE614)</f>
        <v/>
      </c>
      <c r="Z614" s="291" t="str">
        <f>IF(日報入力!G614="","",日報入力!AF614)</f>
        <v/>
      </c>
      <c r="AA614" s="291" t="str">
        <f>IF(日報入力!G614="","",日報入力!AG614)</f>
        <v/>
      </c>
      <c r="AB614" s="291" t="str">
        <f>IF(日報入力!G614="","",日報入力!AH614)</f>
        <v/>
      </c>
      <c r="AC614" s="291" t="str">
        <f>IF(日報入力!G614="","",日報入力!AI614)</f>
        <v/>
      </c>
      <c r="AD614" s="291" t="str">
        <f>IF(日報入力!G614="","",日報入力!AJ614)</f>
        <v/>
      </c>
      <c r="AE614" s="292" t="str">
        <f>IF(日報入力!G614="","",日報入力!E614)</f>
        <v/>
      </c>
      <c r="AF614" s="293" t="str">
        <f>IF(日報入力!G614="","",日報入力!AK614)</f>
        <v/>
      </c>
      <c r="AG614" s="293" t="str">
        <f>IF(日報入力!G614="","",日報入力!AL614)</f>
        <v/>
      </c>
      <c r="AH614" s="293" t="str">
        <f>IF(日報入力!G614="","",日報入力!AM614)</f>
        <v/>
      </c>
      <c r="AI614" s="294" t="str">
        <f>IF(日報入力!G614&gt;0,日報入力!D614*日報入力!K614*日報入力!AL614,"")</f>
        <v/>
      </c>
      <c r="AJ614" s="294" t="str">
        <f>IF(日報入力!G614&gt;0,日報入力!E614*日報入力!AL614,"")</f>
        <v/>
      </c>
      <c r="AK614" s="294" t="str">
        <f>IF(日報入力!G614&gt;0,AI614-AJ614,"")</f>
        <v/>
      </c>
      <c r="AL614" s="292" t="str">
        <f>IF(日報入力!G614&gt;0,日報入力!E614*日報入力!AM614,"")</f>
        <v/>
      </c>
      <c r="AM614" s="292" t="str">
        <f>IF(日報入力!G614&gt;0,日報入力!AB614*日報入力!AM614,"")</f>
        <v/>
      </c>
      <c r="AN614" s="68" t="str">
        <f>IF(日報入力!G614&gt;0,日報入力!C614,"")</f>
        <v/>
      </c>
      <c r="AO614" s="68" t="str">
        <f>日報入力!B614</f>
        <v/>
      </c>
      <c r="AP614" s="68" t="str">
        <f>IF(日報入力!AQ614,日報入力!BA614,"")</f>
        <v/>
      </c>
      <c r="AQ614" s="68" t="str">
        <f>IF(日報入力!AR614,日報入力!BB614,"")</f>
        <v/>
      </c>
      <c r="AR614" s="68" t="str">
        <f>IF(日報入力!AS614,"N勤","")</f>
        <v/>
      </c>
      <c r="AS614" s="295" t="e">
        <f t="shared" si="44"/>
        <v>#VALUE!</v>
      </c>
      <c r="AT614" s="439" t="str">
        <f>日報入力!AY614</f>
        <v/>
      </c>
      <c r="AU614" s="518" t="str">
        <f>IF(日報入力!G614,G614*60/E614,"")</f>
        <v/>
      </c>
      <c r="AV614" s="528" t="str">
        <f>IF(日報入力!AT614,日報入力!AT614,"")</f>
        <v/>
      </c>
      <c r="AW614" s="529" t="str">
        <f>IF(日報入力!AT614,AE614/日報入力!AT614,"")</f>
        <v/>
      </c>
      <c r="AX614" s="530" t="e">
        <f>IF(1&lt;日報集計!AT614,AT614/(((F614-I614-J614-N614-O614)*60)/(E614)),"")</f>
        <v>#VALUE!</v>
      </c>
      <c r="AY614" s="664" t="str">
        <f>IF(日報入力!H614,AT614/(((F614-J614)*60)/E614),"")</f>
        <v/>
      </c>
      <c r="AZ614" s="664" t="str">
        <f>IF(日報入力!I614,AT614/((G614*60)/E614),"")</f>
        <v/>
      </c>
      <c r="BA614" s="296" t="str">
        <f>IF(日報入力!G614,G614/F614,"")</f>
        <v/>
      </c>
      <c r="BB614" s="386" t="e">
        <f t="shared" si="45"/>
        <v>#VALUE!</v>
      </c>
      <c r="BC614" s="386" t="e">
        <f t="shared" si="46"/>
        <v>#VALUE!</v>
      </c>
      <c r="BD614" s="80">
        <f>日報入力!AU614</f>
        <v>0</v>
      </c>
      <c r="BE614" s="534" t="str">
        <f>IF(日報入力!AV614,日報入力!AV614,"")</f>
        <v/>
      </c>
      <c r="BF614" s="534" t="str">
        <f>IF(日報入力!AW614,日報入力!AW614,"")</f>
        <v/>
      </c>
      <c r="BG614" s="398" t="str">
        <f>IF(日報入力!G614,日報入力!K614*日報入力!D614*日報入力!BC614,"")</f>
        <v/>
      </c>
    </row>
    <row r="615" spans="1:59" ht="20.25" hidden="1" customHeight="1" x14ac:dyDescent="0.15">
      <c r="A615" s="302" t="str">
        <f>IF(日報入力!G615="","",日報入力!G615)</f>
        <v/>
      </c>
      <c r="B615" s="291" t="str">
        <f>IF(日報入力!G615="","",日報入力!H615)</f>
        <v/>
      </c>
      <c r="C615" s="291" t="str">
        <f>IF(日報入力!G615="","",日報入力!I615)</f>
        <v/>
      </c>
      <c r="D615" s="291" t="str">
        <f>IF(日報入力!G615="","",日報入力!J615)</f>
        <v/>
      </c>
      <c r="E615" s="291" t="str">
        <f>IF(日報入力!G615="","",日報入力!K615)</f>
        <v/>
      </c>
      <c r="F615" s="291" t="str">
        <f>IF(日報入力!G615="","",日報入力!L615)</f>
        <v/>
      </c>
      <c r="G615" s="291" t="str">
        <f>IF(日報入力!G615="","",日報入力!L615-日報入力!O615-日報入力!P615-日報入力!Q615-日報入力!R615-日報入力!S615-日報入力!T615-日報入力!U615-日報入力!V615-日報入力!W615-日報入力!X615-日報入力!Y615-日報入力!Z615)</f>
        <v/>
      </c>
      <c r="H615" s="291" t="str">
        <f>IF(日報入力!G615="","",IF(日報入力!M615&gt;=0,日報入力!M615*F615,F615))</f>
        <v/>
      </c>
      <c r="I615" s="291" t="str">
        <f>IF(日報入力!G615="","",日報入力!O615)</f>
        <v/>
      </c>
      <c r="J615" s="291" t="str">
        <f>IF(日報入力!G615="","",日報入力!P615)</f>
        <v/>
      </c>
      <c r="K615" s="291" t="str">
        <f>IF(日報入力!G615="","",日報入力!Q615)</f>
        <v/>
      </c>
      <c r="L615" s="291" t="str">
        <f>IF(日報入力!G615="","",日報入力!R615)</f>
        <v/>
      </c>
      <c r="M615" s="291" t="str">
        <f>IF(日報入力!G615="","",日報入力!S615)</f>
        <v/>
      </c>
      <c r="N615" s="291" t="str">
        <f>IF(日報入力!G615="","",日報入力!T615)</f>
        <v/>
      </c>
      <c r="O615" s="291" t="str">
        <f>IF(日報入力!G615="","",日報入力!U615)</f>
        <v/>
      </c>
      <c r="P615" s="291" t="str">
        <f>IF(日報入力!G615="","",日報入力!V615)</f>
        <v/>
      </c>
      <c r="Q615" s="291" t="str">
        <f>IF(日報入力!G615="","",日報入力!W615)</f>
        <v/>
      </c>
      <c r="R615" s="291" t="str">
        <f>IF(日報入力!G615="","",日報入力!X615)</f>
        <v/>
      </c>
      <c r="S615" s="291" t="str">
        <f>IF(日報入力!G615="","",日報入力!Y615)</f>
        <v/>
      </c>
      <c r="T615" s="291" t="str">
        <f>IF(日報入力!G615="","",日報入力!Z615)</f>
        <v/>
      </c>
      <c r="U615" s="291" t="str">
        <f>IF(日報入力!G615="","",日報入力!AA615)</f>
        <v/>
      </c>
      <c r="V615" s="378" t="str">
        <f>IF(日報入力!G615="","",日報入力!AB615)</f>
        <v/>
      </c>
      <c r="W615" s="291" t="str">
        <f>IF(日報入力!G615="","",日報入力!AC615)</f>
        <v/>
      </c>
      <c r="X615" s="291" t="str">
        <f>IF(日報入力!G615="","",日報入力!AD615)</f>
        <v/>
      </c>
      <c r="Y615" s="291" t="str">
        <f>IF(日報入力!G615="","",日報入力!AE615)</f>
        <v/>
      </c>
      <c r="Z615" s="291" t="str">
        <f>IF(日報入力!G615="","",日報入力!AF615)</f>
        <v/>
      </c>
      <c r="AA615" s="291" t="str">
        <f>IF(日報入力!G615="","",日報入力!AG615)</f>
        <v/>
      </c>
      <c r="AB615" s="291" t="str">
        <f>IF(日報入力!G615="","",日報入力!AH615)</f>
        <v/>
      </c>
      <c r="AC615" s="291" t="str">
        <f>IF(日報入力!G615="","",日報入力!AI615)</f>
        <v/>
      </c>
      <c r="AD615" s="291" t="str">
        <f>IF(日報入力!G615="","",日報入力!AJ615)</f>
        <v/>
      </c>
      <c r="AE615" s="292" t="str">
        <f>IF(日報入力!G615="","",日報入力!E615)</f>
        <v/>
      </c>
      <c r="AF615" s="293" t="str">
        <f>IF(日報入力!G615="","",日報入力!AK615)</f>
        <v/>
      </c>
      <c r="AG615" s="293" t="str">
        <f>IF(日報入力!G615="","",日報入力!AL615)</f>
        <v/>
      </c>
      <c r="AH615" s="293" t="str">
        <f>IF(日報入力!G615="","",日報入力!AM615)</f>
        <v/>
      </c>
      <c r="AI615" s="294" t="str">
        <f>IF(日報入力!G615&gt;0,日報入力!D615*日報入力!K615*日報入力!AL615,"")</f>
        <v/>
      </c>
      <c r="AJ615" s="294" t="str">
        <f>IF(日報入力!G615&gt;0,日報入力!E615*日報入力!AL615,"")</f>
        <v/>
      </c>
      <c r="AK615" s="294" t="str">
        <f>IF(日報入力!G615&gt;0,AI615-AJ615,"")</f>
        <v/>
      </c>
      <c r="AL615" s="292" t="str">
        <f>IF(日報入力!G615&gt;0,日報入力!E615*日報入力!AM615,"")</f>
        <v/>
      </c>
      <c r="AM615" s="292" t="str">
        <f>IF(日報入力!G615&gt;0,日報入力!AB615*日報入力!AM615,"")</f>
        <v/>
      </c>
      <c r="AN615" s="68" t="str">
        <f>IF(日報入力!G615&gt;0,日報入力!C615,"")</f>
        <v/>
      </c>
      <c r="AO615" s="68" t="str">
        <f>日報入力!B615</f>
        <v/>
      </c>
      <c r="AP615" s="68" t="str">
        <f>IF(日報入力!AQ615,日報入力!BA615,"")</f>
        <v/>
      </c>
      <c r="AQ615" s="68" t="str">
        <f>IF(日報入力!AR615,日報入力!BB615,"")</f>
        <v/>
      </c>
      <c r="AR615" s="68" t="str">
        <f>IF(日報入力!AS615,"N勤","")</f>
        <v/>
      </c>
      <c r="AS615" s="295" t="e">
        <f t="shared" si="44"/>
        <v>#VALUE!</v>
      </c>
      <c r="AT615" s="439" t="str">
        <f>日報入力!AY615</f>
        <v/>
      </c>
      <c r="AU615" s="518" t="str">
        <f>IF(日報入力!G615,G615*60/E615,"")</f>
        <v/>
      </c>
      <c r="AV615" s="528" t="str">
        <f>IF(日報入力!AT615,日報入力!AT615,"")</f>
        <v/>
      </c>
      <c r="AW615" s="529" t="str">
        <f>IF(日報入力!AT615,AE615/日報入力!AT615,"")</f>
        <v/>
      </c>
      <c r="AX615" s="530" t="e">
        <f>IF(1&lt;日報集計!AT615,AT615/(((F615-I615-J615-N615-O615)*60)/(E615)),"")</f>
        <v>#VALUE!</v>
      </c>
      <c r="AY615" s="664" t="str">
        <f>IF(日報入力!H615,AT615/(((F615-J615)*60)/E615),"")</f>
        <v/>
      </c>
      <c r="AZ615" s="664" t="str">
        <f>IF(日報入力!I615,AT615/((G615*60)/E615),"")</f>
        <v/>
      </c>
      <c r="BA615" s="296" t="str">
        <f>IF(日報入力!G615,G615/F615,"")</f>
        <v/>
      </c>
      <c r="BB615" s="386" t="e">
        <f t="shared" si="45"/>
        <v>#VALUE!</v>
      </c>
      <c r="BC615" s="386" t="e">
        <f t="shared" si="46"/>
        <v>#VALUE!</v>
      </c>
      <c r="BD615" s="80">
        <f>日報入力!AU615</f>
        <v>0</v>
      </c>
      <c r="BE615" s="534" t="str">
        <f>IF(日報入力!AV615,日報入力!AV615,"")</f>
        <v/>
      </c>
      <c r="BF615" s="534" t="str">
        <f>IF(日報入力!AW615,日報入力!AW615,"")</f>
        <v/>
      </c>
      <c r="BG615" s="398" t="str">
        <f>IF(日報入力!G615,日報入力!K615*日報入力!D615*日報入力!BC615,"")</f>
        <v/>
      </c>
    </row>
    <row r="616" spans="1:59" ht="20.25" hidden="1" customHeight="1" x14ac:dyDescent="0.15">
      <c r="A616" s="302" t="str">
        <f>IF(日報入力!G616="","",日報入力!G616)</f>
        <v/>
      </c>
      <c r="B616" s="291" t="str">
        <f>IF(日報入力!G616="","",日報入力!H616)</f>
        <v/>
      </c>
      <c r="C616" s="291" t="str">
        <f>IF(日報入力!G616="","",日報入力!I616)</f>
        <v/>
      </c>
      <c r="D616" s="291" t="str">
        <f>IF(日報入力!G616="","",日報入力!J616)</f>
        <v/>
      </c>
      <c r="E616" s="291" t="str">
        <f>IF(日報入力!G616="","",日報入力!K616)</f>
        <v/>
      </c>
      <c r="F616" s="291" t="str">
        <f>IF(日報入力!G616="","",日報入力!L616)</f>
        <v/>
      </c>
      <c r="G616" s="291" t="str">
        <f>IF(日報入力!G616="","",日報入力!L616-日報入力!O616-日報入力!P616-日報入力!Q616-日報入力!R616-日報入力!S616-日報入力!T616-日報入力!U616-日報入力!V616-日報入力!W616-日報入力!X616-日報入力!Y616-日報入力!Z616)</f>
        <v/>
      </c>
      <c r="H616" s="291" t="str">
        <f>IF(日報入力!G616="","",IF(日報入力!M616&gt;=0,日報入力!M616*F616,F616))</f>
        <v/>
      </c>
      <c r="I616" s="291" t="str">
        <f>IF(日報入力!G616="","",日報入力!O616)</f>
        <v/>
      </c>
      <c r="J616" s="291" t="str">
        <f>IF(日報入力!G616="","",日報入力!P616)</f>
        <v/>
      </c>
      <c r="K616" s="291" t="str">
        <f>IF(日報入力!G616="","",日報入力!Q616)</f>
        <v/>
      </c>
      <c r="L616" s="291" t="str">
        <f>IF(日報入力!G616="","",日報入力!R616)</f>
        <v/>
      </c>
      <c r="M616" s="291" t="str">
        <f>IF(日報入力!G616="","",日報入力!S616)</f>
        <v/>
      </c>
      <c r="N616" s="291" t="str">
        <f>IF(日報入力!G616="","",日報入力!T616)</f>
        <v/>
      </c>
      <c r="O616" s="291" t="str">
        <f>IF(日報入力!G616="","",日報入力!U616)</f>
        <v/>
      </c>
      <c r="P616" s="291" t="str">
        <f>IF(日報入力!G616="","",日報入力!V616)</f>
        <v/>
      </c>
      <c r="Q616" s="291" t="str">
        <f>IF(日報入力!G616="","",日報入力!W616)</f>
        <v/>
      </c>
      <c r="R616" s="291" t="str">
        <f>IF(日報入力!G616="","",日報入力!X616)</f>
        <v/>
      </c>
      <c r="S616" s="291" t="str">
        <f>IF(日報入力!G616="","",日報入力!Y616)</f>
        <v/>
      </c>
      <c r="T616" s="291" t="str">
        <f>IF(日報入力!G616="","",日報入力!Z616)</f>
        <v/>
      </c>
      <c r="U616" s="291" t="str">
        <f>IF(日報入力!G616="","",日報入力!AA616)</f>
        <v/>
      </c>
      <c r="V616" s="378" t="str">
        <f>IF(日報入力!G616="","",日報入力!AB616)</f>
        <v/>
      </c>
      <c r="W616" s="291" t="str">
        <f>IF(日報入力!G616="","",日報入力!AC616)</f>
        <v/>
      </c>
      <c r="X616" s="291" t="str">
        <f>IF(日報入力!G616="","",日報入力!AD616)</f>
        <v/>
      </c>
      <c r="Y616" s="291" t="str">
        <f>IF(日報入力!G616="","",日報入力!AE616)</f>
        <v/>
      </c>
      <c r="Z616" s="291" t="str">
        <f>IF(日報入力!G616="","",日報入力!AF616)</f>
        <v/>
      </c>
      <c r="AA616" s="291" t="str">
        <f>IF(日報入力!G616="","",日報入力!AG616)</f>
        <v/>
      </c>
      <c r="AB616" s="291" t="str">
        <f>IF(日報入力!G616="","",日報入力!AH616)</f>
        <v/>
      </c>
      <c r="AC616" s="291" t="str">
        <f>IF(日報入力!G616="","",日報入力!AI616)</f>
        <v/>
      </c>
      <c r="AD616" s="291" t="str">
        <f>IF(日報入力!G616="","",日報入力!AJ616)</f>
        <v/>
      </c>
      <c r="AE616" s="292" t="str">
        <f>IF(日報入力!G616="","",日報入力!E616)</f>
        <v/>
      </c>
      <c r="AF616" s="293" t="str">
        <f>IF(日報入力!G616="","",日報入力!AK616)</f>
        <v/>
      </c>
      <c r="AG616" s="293" t="str">
        <f>IF(日報入力!G616="","",日報入力!AL616)</f>
        <v/>
      </c>
      <c r="AH616" s="293" t="str">
        <f>IF(日報入力!G616="","",日報入力!AM616)</f>
        <v/>
      </c>
      <c r="AI616" s="294" t="str">
        <f>IF(日報入力!G616&gt;0,日報入力!D616*日報入力!K616*日報入力!AL616,"")</f>
        <v/>
      </c>
      <c r="AJ616" s="294" t="str">
        <f>IF(日報入力!G616&gt;0,日報入力!E616*日報入力!AL616,"")</f>
        <v/>
      </c>
      <c r="AK616" s="294" t="str">
        <f>IF(日報入力!G616&gt;0,AI616-AJ616,"")</f>
        <v/>
      </c>
      <c r="AL616" s="292" t="str">
        <f>IF(日報入力!G616&gt;0,日報入力!E616*日報入力!AM616,"")</f>
        <v/>
      </c>
      <c r="AM616" s="292" t="str">
        <f>IF(日報入力!G616&gt;0,日報入力!AB616*日報入力!AM616,"")</f>
        <v/>
      </c>
      <c r="AN616" s="68" t="str">
        <f>IF(日報入力!G616&gt;0,日報入力!C616,"")</f>
        <v/>
      </c>
      <c r="AO616" s="68" t="str">
        <f>日報入力!B616</f>
        <v/>
      </c>
      <c r="AP616" s="68" t="str">
        <f>IF(日報入力!AQ616,日報入力!BA616,"")</f>
        <v/>
      </c>
      <c r="AQ616" s="68" t="str">
        <f>IF(日報入力!AR616,日報入力!BB616,"")</f>
        <v/>
      </c>
      <c r="AR616" s="68" t="str">
        <f>IF(日報入力!AS616,"N勤","")</f>
        <v/>
      </c>
      <c r="AS616" s="295" t="e">
        <f t="shared" si="44"/>
        <v>#VALUE!</v>
      </c>
      <c r="AT616" s="439" t="str">
        <f>日報入力!AY616</f>
        <v/>
      </c>
      <c r="AU616" s="518" t="str">
        <f>IF(日報入力!G616,G616*60/E616,"")</f>
        <v/>
      </c>
      <c r="AV616" s="528" t="str">
        <f>IF(日報入力!AT616,日報入力!AT616,"")</f>
        <v/>
      </c>
      <c r="AW616" s="529" t="str">
        <f>IF(日報入力!AT616,AE616/日報入力!AT616,"")</f>
        <v/>
      </c>
      <c r="AX616" s="530" t="e">
        <f>IF(1&lt;日報集計!AT616,AT616/(((F616-I616-J616-N616-O616)*60)/(E616)),"")</f>
        <v>#VALUE!</v>
      </c>
      <c r="AY616" s="664" t="str">
        <f>IF(日報入力!H616,AT616/(((F616-J616)*60)/E616),"")</f>
        <v/>
      </c>
      <c r="AZ616" s="664" t="str">
        <f>IF(日報入力!I616,AT616/((G616*60)/E616),"")</f>
        <v/>
      </c>
      <c r="BA616" s="296" t="str">
        <f>IF(日報入力!G616,G616/F616,"")</f>
        <v/>
      </c>
      <c r="BB616" s="386" t="e">
        <f t="shared" si="45"/>
        <v>#VALUE!</v>
      </c>
      <c r="BC616" s="386" t="e">
        <f t="shared" si="46"/>
        <v>#VALUE!</v>
      </c>
      <c r="BD616" s="80">
        <f>日報入力!AU616</f>
        <v>0</v>
      </c>
      <c r="BE616" s="534" t="str">
        <f>IF(日報入力!AV616,日報入力!AV616,"")</f>
        <v/>
      </c>
      <c r="BF616" s="534" t="str">
        <f>IF(日報入力!AW616,日報入力!AW616,"")</f>
        <v/>
      </c>
      <c r="BG616" s="398" t="str">
        <f>IF(日報入力!G616,日報入力!K616*日報入力!D616*日報入力!BC616,"")</f>
        <v/>
      </c>
    </row>
    <row r="617" spans="1:59" ht="20.25" hidden="1" customHeight="1" x14ac:dyDescent="0.15">
      <c r="A617" s="302" t="str">
        <f>IF(日報入力!G617="","",日報入力!G617)</f>
        <v/>
      </c>
      <c r="B617" s="291" t="str">
        <f>IF(日報入力!G617="","",日報入力!H617)</f>
        <v/>
      </c>
      <c r="C617" s="291" t="str">
        <f>IF(日報入力!G617="","",日報入力!I617)</f>
        <v/>
      </c>
      <c r="D617" s="291" t="str">
        <f>IF(日報入力!G617="","",日報入力!J617)</f>
        <v/>
      </c>
      <c r="E617" s="291" t="str">
        <f>IF(日報入力!G617="","",日報入力!K617)</f>
        <v/>
      </c>
      <c r="F617" s="291" t="str">
        <f>IF(日報入力!G617="","",日報入力!L617)</f>
        <v/>
      </c>
      <c r="G617" s="291" t="str">
        <f>IF(日報入力!G617="","",日報入力!L617-日報入力!O617-日報入力!P617-日報入力!Q617-日報入力!R617-日報入力!S617-日報入力!T617-日報入力!U617-日報入力!V617-日報入力!W617-日報入力!X617-日報入力!Y617-日報入力!Z617)</f>
        <v/>
      </c>
      <c r="H617" s="291" t="str">
        <f>IF(日報入力!G617="","",IF(日報入力!M617&gt;=0,日報入力!M617*F617,F617))</f>
        <v/>
      </c>
      <c r="I617" s="291" t="str">
        <f>IF(日報入力!G617="","",日報入力!O617)</f>
        <v/>
      </c>
      <c r="J617" s="291" t="str">
        <f>IF(日報入力!G617="","",日報入力!P617)</f>
        <v/>
      </c>
      <c r="K617" s="291" t="str">
        <f>IF(日報入力!G617="","",日報入力!Q617)</f>
        <v/>
      </c>
      <c r="L617" s="291" t="str">
        <f>IF(日報入力!G617="","",日報入力!R617)</f>
        <v/>
      </c>
      <c r="M617" s="291" t="str">
        <f>IF(日報入力!G617="","",日報入力!S617)</f>
        <v/>
      </c>
      <c r="N617" s="291" t="str">
        <f>IF(日報入力!G617="","",日報入力!T617)</f>
        <v/>
      </c>
      <c r="O617" s="291" t="str">
        <f>IF(日報入力!G617="","",日報入力!U617)</f>
        <v/>
      </c>
      <c r="P617" s="291" t="str">
        <f>IF(日報入力!G617="","",日報入力!V617)</f>
        <v/>
      </c>
      <c r="Q617" s="291" t="str">
        <f>IF(日報入力!G617="","",日報入力!W617)</f>
        <v/>
      </c>
      <c r="R617" s="291" t="str">
        <f>IF(日報入力!G617="","",日報入力!X617)</f>
        <v/>
      </c>
      <c r="S617" s="291" t="str">
        <f>IF(日報入力!G617="","",日報入力!Y617)</f>
        <v/>
      </c>
      <c r="T617" s="291" t="str">
        <f>IF(日報入力!G617="","",日報入力!Z617)</f>
        <v/>
      </c>
      <c r="U617" s="291" t="str">
        <f>IF(日報入力!G617="","",日報入力!AA617)</f>
        <v/>
      </c>
      <c r="V617" s="378" t="str">
        <f>IF(日報入力!G617="","",日報入力!AB617)</f>
        <v/>
      </c>
      <c r="W617" s="291" t="str">
        <f>IF(日報入力!G617="","",日報入力!AC617)</f>
        <v/>
      </c>
      <c r="X617" s="291" t="str">
        <f>IF(日報入力!G617="","",日報入力!AD617)</f>
        <v/>
      </c>
      <c r="Y617" s="291" t="str">
        <f>IF(日報入力!G617="","",日報入力!AE617)</f>
        <v/>
      </c>
      <c r="Z617" s="291" t="str">
        <f>IF(日報入力!G617="","",日報入力!AF617)</f>
        <v/>
      </c>
      <c r="AA617" s="291" t="str">
        <f>IF(日報入力!G617="","",日報入力!AG617)</f>
        <v/>
      </c>
      <c r="AB617" s="291" t="str">
        <f>IF(日報入力!G617="","",日報入力!AH617)</f>
        <v/>
      </c>
      <c r="AC617" s="291" t="str">
        <f>IF(日報入力!G617="","",日報入力!AI617)</f>
        <v/>
      </c>
      <c r="AD617" s="291" t="str">
        <f>IF(日報入力!G617="","",日報入力!AJ617)</f>
        <v/>
      </c>
      <c r="AE617" s="292" t="str">
        <f>IF(日報入力!G617="","",日報入力!E617)</f>
        <v/>
      </c>
      <c r="AF617" s="293" t="str">
        <f>IF(日報入力!G617="","",日報入力!AK617)</f>
        <v/>
      </c>
      <c r="AG617" s="293" t="str">
        <f>IF(日報入力!G617="","",日報入力!AL617)</f>
        <v/>
      </c>
      <c r="AH617" s="293" t="str">
        <f>IF(日報入力!G617="","",日報入力!AM617)</f>
        <v/>
      </c>
      <c r="AI617" s="294" t="str">
        <f>IF(日報入力!G617&gt;0,日報入力!D617*日報入力!K617*日報入力!AL617,"")</f>
        <v/>
      </c>
      <c r="AJ617" s="294" t="str">
        <f>IF(日報入力!G617&gt;0,日報入力!E617*日報入力!AL617,"")</f>
        <v/>
      </c>
      <c r="AK617" s="294" t="str">
        <f>IF(日報入力!G617&gt;0,AI617-AJ617,"")</f>
        <v/>
      </c>
      <c r="AL617" s="292" t="str">
        <f>IF(日報入力!G617&gt;0,日報入力!E617*日報入力!AM617,"")</f>
        <v/>
      </c>
      <c r="AM617" s="292" t="str">
        <f>IF(日報入力!G617&gt;0,日報入力!AB617*日報入力!AM617,"")</f>
        <v/>
      </c>
      <c r="AN617" s="68" t="str">
        <f>IF(日報入力!G617&gt;0,日報入力!C617,"")</f>
        <v/>
      </c>
      <c r="AO617" s="68" t="str">
        <f>日報入力!B617</f>
        <v/>
      </c>
      <c r="AP617" s="68" t="str">
        <f>IF(日報入力!AQ617,日報入力!BA617,"")</f>
        <v/>
      </c>
      <c r="AQ617" s="68" t="str">
        <f>IF(日報入力!AR617,日報入力!BB617,"")</f>
        <v/>
      </c>
      <c r="AR617" s="68" t="str">
        <f>IF(日報入力!AS617,"N勤","")</f>
        <v/>
      </c>
      <c r="AS617" s="295" t="e">
        <f t="shared" si="44"/>
        <v>#VALUE!</v>
      </c>
      <c r="AT617" s="439" t="str">
        <f>日報入力!AY617</f>
        <v/>
      </c>
      <c r="AU617" s="518" t="str">
        <f>IF(日報入力!G617,G617*60/E617,"")</f>
        <v/>
      </c>
      <c r="AV617" s="528" t="str">
        <f>IF(日報入力!AT617,日報入力!AT617,"")</f>
        <v/>
      </c>
      <c r="AW617" s="529" t="str">
        <f>IF(日報入力!AT617,AE617/日報入力!AT617,"")</f>
        <v/>
      </c>
      <c r="AX617" s="530" t="e">
        <f>IF(1&lt;日報集計!AT617,AT617/(((F617-I617-J617-N617-O617)*60)/(E617)),"")</f>
        <v>#VALUE!</v>
      </c>
      <c r="AY617" s="664" t="str">
        <f>IF(日報入力!H617,AT617/(((F617-J617)*60)/E617),"")</f>
        <v/>
      </c>
      <c r="AZ617" s="664" t="str">
        <f>IF(日報入力!I617,AT617/((G617*60)/E617),"")</f>
        <v/>
      </c>
      <c r="BA617" s="296" t="str">
        <f>IF(日報入力!G617,G617/F617,"")</f>
        <v/>
      </c>
      <c r="BB617" s="386" t="e">
        <f t="shared" si="45"/>
        <v>#VALUE!</v>
      </c>
      <c r="BC617" s="386" t="e">
        <f t="shared" si="46"/>
        <v>#VALUE!</v>
      </c>
      <c r="BD617" s="80">
        <f>日報入力!AU617</f>
        <v>0</v>
      </c>
      <c r="BE617" s="534" t="str">
        <f>IF(日報入力!AV617,日報入力!AV617,"")</f>
        <v/>
      </c>
      <c r="BF617" s="534" t="str">
        <f>IF(日報入力!AW617,日報入力!AW617,"")</f>
        <v/>
      </c>
      <c r="BG617" s="398" t="str">
        <f>IF(日報入力!G617,日報入力!K617*日報入力!D617*日報入力!BC617,"")</f>
        <v/>
      </c>
    </row>
    <row r="618" spans="1:59" ht="20.25" hidden="1" customHeight="1" x14ac:dyDescent="0.15">
      <c r="A618" s="302" t="str">
        <f>IF(日報入力!G618="","",日報入力!G618)</f>
        <v/>
      </c>
      <c r="B618" s="291" t="str">
        <f>IF(日報入力!G618="","",日報入力!H618)</f>
        <v/>
      </c>
      <c r="C618" s="291" t="str">
        <f>IF(日報入力!G618="","",日報入力!I618)</f>
        <v/>
      </c>
      <c r="D618" s="291" t="str">
        <f>IF(日報入力!G618="","",日報入力!J618)</f>
        <v/>
      </c>
      <c r="E618" s="291" t="str">
        <f>IF(日報入力!G618="","",日報入力!K618)</f>
        <v/>
      </c>
      <c r="F618" s="291" t="str">
        <f>IF(日報入力!G618="","",日報入力!L618)</f>
        <v/>
      </c>
      <c r="G618" s="291" t="str">
        <f>IF(日報入力!G618="","",日報入力!L618-日報入力!O618-日報入力!P618-日報入力!Q618-日報入力!R618-日報入力!S618-日報入力!T618-日報入力!U618-日報入力!V618-日報入力!W618-日報入力!X618-日報入力!Y618-日報入力!Z618)</f>
        <v/>
      </c>
      <c r="H618" s="291" t="str">
        <f>IF(日報入力!G618="","",IF(日報入力!M618&gt;=0,日報入力!M618*F618,F618))</f>
        <v/>
      </c>
      <c r="I618" s="291" t="str">
        <f>IF(日報入力!G618="","",日報入力!O618)</f>
        <v/>
      </c>
      <c r="J618" s="291" t="str">
        <f>IF(日報入力!G618="","",日報入力!P618)</f>
        <v/>
      </c>
      <c r="K618" s="291" t="str">
        <f>IF(日報入力!G618="","",日報入力!Q618)</f>
        <v/>
      </c>
      <c r="L618" s="291" t="str">
        <f>IF(日報入力!G618="","",日報入力!R618)</f>
        <v/>
      </c>
      <c r="M618" s="291" t="str">
        <f>IF(日報入力!G618="","",日報入力!S618)</f>
        <v/>
      </c>
      <c r="N618" s="291" t="str">
        <f>IF(日報入力!G618="","",日報入力!T618)</f>
        <v/>
      </c>
      <c r="O618" s="291" t="str">
        <f>IF(日報入力!G618="","",日報入力!U618)</f>
        <v/>
      </c>
      <c r="P618" s="291" t="str">
        <f>IF(日報入力!G618="","",日報入力!V618)</f>
        <v/>
      </c>
      <c r="Q618" s="291" t="str">
        <f>IF(日報入力!G618="","",日報入力!W618)</f>
        <v/>
      </c>
      <c r="R618" s="291" t="str">
        <f>IF(日報入力!G618="","",日報入力!X618)</f>
        <v/>
      </c>
      <c r="S618" s="291" t="str">
        <f>IF(日報入力!G618="","",日報入力!Y618)</f>
        <v/>
      </c>
      <c r="T618" s="291" t="str">
        <f>IF(日報入力!G618="","",日報入力!Z618)</f>
        <v/>
      </c>
      <c r="U618" s="291" t="str">
        <f>IF(日報入力!G618="","",日報入力!AA618)</f>
        <v/>
      </c>
      <c r="V618" s="378" t="str">
        <f>IF(日報入力!G618="","",日報入力!AB618)</f>
        <v/>
      </c>
      <c r="W618" s="291" t="str">
        <f>IF(日報入力!G618="","",日報入力!AC618)</f>
        <v/>
      </c>
      <c r="X618" s="291" t="str">
        <f>IF(日報入力!G618="","",日報入力!AD618)</f>
        <v/>
      </c>
      <c r="Y618" s="291" t="str">
        <f>IF(日報入力!G618="","",日報入力!AE618)</f>
        <v/>
      </c>
      <c r="Z618" s="291" t="str">
        <f>IF(日報入力!G618="","",日報入力!AF618)</f>
        <v/>
      </c>
      <c r="AA618" s="291" t="str">
        <f>IF(日報入力!G618="","",日報入力!AG618)</f>
        <v/>
      </c>
      <c r="AB618" s="291" t="str">
        <f>IF(日報入力!G618="","",日報入力!AH618)</f>
        <v/>
      </c>
      <c r="AC618" s="291" t="str">
        <f>IF(日報入力!G618="","",日報入力!AI618)</f>
        <v/>
      </c>
      <c r="AD618" s="291" t="str">
        <f>IF(日報入力!G618="","",日報入力!AJ618)</f>
        <v/>
      </c>
      <c r="AE618" s="292" t="str">
        <f>IF(日報入力!G618="","",日報入力!E618)</f>
        <v/>
      </c>
      <c r="AF618" s="293" t="str">
        <f>IF(日報入力!G618="","",日報入力!AK618)</f>
        <v/>
      </c>
      <c r="AG618" s="293" t="str">
        <f>IF(日報入力!G618="","",日報入力!AL618)</f>
        <v/>
      </c>
      <c r="AH618" s="293" t="str">
        <f>IF(日報入力!G618="","",日報入力!AM618)</f>
        <v/>
      </c>
      <c r="AI618" s="294" t="str">
        <f>IF(日報入力!G618&gt;0,日報入力!D618*日報入力!K618*日報入力!AL618,"")</f>
        <v/>
      </c>
      <c r="AJ618" s="294" t="str">
        <f>IF(日報入力!G618&gt;0,日報入力!E618*日報入力!AL618,"")</f>
        <v/>
      </c>
      <c r="AK618" s="294" t="str">
        <f>IF(日報入力!G618&gt;0,AI618-AJ618,"")</f>
        <v/>
      </c>
      <c r="AL618" s="292" t="str">
        <f>IF(日報入力!G618&gt;0,日報入力!E618*日報入力!AM618,"")</f>
        <v/>
      </c>
      <c r="AM618" s="292" t="str">
        <f>IF(日報入力!G618&gt;0,日報入力!AB618*日報入力!AM618,"")</f>
        <v/>
      </c>
      <c r="AN618" s="68" t="str">
        <f>IF(日報入力!G618&gt;0,日報入力!C618,"")</f>
        <v/>
      </c>
      <c r="AO618" s="68" t="str">
        <f>日報入力!B618</f>
        <v/>
      </c>
      <c r="AP618" s="68" t="str">
        <f>IF(日報入力!AQ618,日報入力!BA618,"")</f>
        <v/>
      </c>
      <c r="AQ618" s="68" t="str">
        <f>IF(日報入力!AR618,日報入力!BB618,"")</f>
        <v/>
      </c>
      <c r="AR618" s="68" t="str">
        <f>IF(日報入力!AS618,"N勤","")</f>
        <v/>
      </c>
      <c r="AS618" s="295" t="e">
        <f t="shared" si="44"/>
        <v>#VALUE!</v>
      </c>
      <c r="AT618" s="439" t="str">
        <f>日報入力!AY618</f>
        <v/>
      </c>
      <c r="AU618" s="518" t="str">
        <f>IF(日報入力!G618,G618*60/E618,"")</f>
        <v/>
      </c>
      <c r="AV618" s="528" t="str">
        <f>IF(日報入力!AT618,日報入力!AT618,"")</f>
        <v/>
      </c>
      <c r="AW618" s="529" t="str">
        <f>IF(日報入力!AT618,AE618/日報入力!AT618,"")</f>
        <v/>
      </c>
      <c r="AX618" s="530" t="e">
        <f>IF(1&lt;日報集計!AT618,AT618/(((F618-I618-J618-N618-O618)*60)/(E618)),"")</f>
        <v>#VALUE!</v>
      </c>
      <c r="AY618" s="664" t="str">
        <f>IF(日報入力!H618,AT618/(((F618-J618)*60)/E618),"")</f>
        <v/>
      </c>
      <c r="AZ618" s="664" t="str">
        <f>IF(日報入力!I618,AT618/((G618*60)/E618),"")</f>
        <v/>
      </c>
      <c r="BA618" s="296" t="str">
        <f>IF(日報入力!G618,G618/F618,"")</f>
        <v/>
      </c>
      <c r="BB618" s="386" t="e">
        <f t="shared" si="45"/>
        <v>#VALUE!</v>
      </c>
      <c r="BC618" s="386" t="e">
        <f t="shared" si="46"/>
        <v>#VALUE!</v>
      </c>
      <c r="BD618" s="80">
        <f>日報入力!AU618</f>
        <v>0</v>
      </c>
      <c r="BE618" s="534" t="str">
        <f>IF(日報入力!AV618,日報入力!AV618,"")</f>
        <v/>
      </c>
      <c r="BF618" s="534" t="str">
        <f>IF(日報入力!AW618,日報入力!AW618,"")</f>
        <v/>
      </c>
      <c r="BG618" s="398" t="str">
        <f>IF(日報入力!G618,日報入力!K618*日報入力!D618*日報入力!BC618,"")</f>
        <v/>
      </c>
    </row>
    <row r="619" spans="1:59" ht="20.25" hidden="1" customHeight="1" x14ac:dyDescent="0.15">
      <c r="A619" s="302" t="str">
        <f>IF(日報入力!G619="","",日報入力!G619)</f>
        <v/>
      </c>
      <c r="B619" s="291" t="str">
        <f>IF(日報入力!G619="","",日報入力!H619)</f>
        <v/>
      </c>
      <c r="C619" s="291" t="str">
        <f>IF(日報入力!G619="","",日報入力!I619)</f>
        <v/>
      </c>
      <c r="D619" s="291" t="str">
        <f>IF(日報入力!G619="","",日報入力!J619)</f>
        <v/>
      </c>
      <c r="E619" s="291" t="str">
        <f>IF(日報入力!G619="","",日報入力!K619)</f>
        <v/>
      </c>
      <c r="F619" s="291" t="str">
        <f>IF(日報入力!G619="","",日報入力!L619)</f>
        <v/>
      </c>
      <c r="G619" s="291" t="str">
        <f>IF(日報入力!G619="","",日報入力!L619-日報入力!O619-日報入力!P619-日報入力!Q619-日報入力!R619-日報入力!S619-日報入力!T619-日報入力!U619-日報入力!V619-日報入力!W619-日報入力!X619-日報入力!Y619-日報入力!Z619)</f>
        <v/>
      </c>
      <c r="H619" s="291" t="str">
        <f>IF(日報入力!G619="","",IF(日報入力!M619&gt;=0,日報入力!M619*F619,F619))</f>
        <v/>
      </c>
      <c r="I619" s="291" t="str">
        <f>IF(日報入力!G619="","",日報入力!O619)</f>
        <v/>
      </c>
      <c r="J619" s="291" t="str">
        <f>IF(日報入力!G619="","",日報入力!P619)</f>
        <v/>
      </c>
      <c r="K619" s="291" t="str">
        <f>IF(日報入力!G619="","",日報入力!Q619)</f>
        <v/>
      </c>
      <c r="L619" s="291" t="str">
        <f>IF(日報入力!G619="","",日報入力!R619)</f>
        <v/>
      </c>
      <c r="M619" s="291" t="str">
        <f>IF(日報入力!G619="","",日報入力!S619)</f>
        <v/>
      </c>
      <c r="N619" s="291" t="str">
        <f>IF(日報入力!G619="","",日報入力!T619)</f>
        <v/>
      </c>
      <c r="O619" s="291" t="str">
        <f>IF(日報入力!G619="","",日報入力!U619)</f>
        <v/>
      </c>
      <c r="P619" s="291" t="str">
        <f>IF(日報入力!G619="","",日報入力!V619)</f>
        <v/>
      </c>
      <c r="Q619" s="291" t="str">
        <f>IF(日報入力!G619="","",日報入力!W619)</f>
        <v/>
      </c>
      <c r="R619" s="291" t="str">
        <f>IF(日報入力!G619="","",日報入力!X619)</f>
        <v/>
      </c>
      <c r="S619" s="291" t="str">
        <f>IF(日報入力!G619="","",日報入力!Y619)</f>
        <v/>
      </c>
      <c r="T619" s="291" t="str">
        <f>IF(日報入力!G619="","",日報入力!Z619)</f>
        <v/>
      </c>
      <c r="U619" s="291" t="str">
        <f>IF(日報入力!G619="","",日報入力!AA619)</f>
        <v/>
      </c>
      <c r="V619" s="378" t="str">
        <f>IF(日報入力!G619="","",日報入力!AB619)</f>
        <v/>
      </c>
      <c r="W619" s="291" t="str">
        <f>IF(日報入力!G619="","",日報入力!AC619)</f>
        <v/>
      </c>
      <c r="X619" s="291" t="str">
        <f>IF(日報入力!G619="","",日報入力!AD619)</f>
        <v/>
      </c>
      <c r="Y619" s="291" t="str">
        <f>IF(日報入力!G619="","",日報入力!AE619)</f>
        <v/>
      </c>
      <c r="Z619" s="291" t="str">
        <f>IF(日報入力!G619="","",日報入力!AF619)</f>
        <v/>
      </c>
      <c r="AA619" s="291" t="str">
        <f>IF(日報入力!G619="","",日報入力!AG619)</f>
        <v/>
      </c>
      <c r="AB619" s="291" t="str">
        <f>IF(日報入力!G619="","",日報入力!AH619)</f>
        <v/>
      </c>
      <c r="AC619" s="291" t="str">
        <f>IF(日報入力!G619="","",日報入力!AI619)</f>
        <v/>
      </c>
      <c r="AD619" s="291" t="str">
        <f>IF(日報入力!G619="","",日報入力!AJ619)</f>
        <v/>
      </c>
      <c r="AE619" s="292" t="str">
        <f>IF(日報入力!G619="","",日報入力!E619)</f>
        <v/>
      </c>
      <c r="AF619" s="293" t="str">
        <f>IF(日報入力!G619="","",日報入力!AK619)</f>
        <v/>
      </c>
      <c r="AG619" s="293" t="str">
        <f>IF(日報入力!G619="","",日報入力!AL619)</f>
        <v/>
      </c>
      <c r="AH619" s="293" t="str">
        <f>IF(日報入力!G619="","",日報入力!AM619)</f>
        <v/>
      </c>
      <c r="AI619" s="294" t="str">
        <f>IF(日報入力!G619&gt;0,日報入力!D619*日報入力!K619*日報入力!AL619,"")</f>
        <v/>
      </c>
      <c r="AJ619" s="294" t="str">
        <f>IF(日報入力!G619&gt;0,日報入力!E619*日報入力!AL619,"")</f>
        <v/>
      </c>
      <c r="AK619" s="294" t="str">
        <f>IF(日報入力!G619&gt;0,AI619-AJ619,"")</f>
        <v/>
      </c>
      <c r="AL619" s="292" t="str">
        <f>IF(日報入力!G619&gt;0,日報入力!E619*日報入力!AM619,"")</f>
        <v/>
      </c>
      <c r="AM619" s="292" t="str">
        <f>IF(日報入力!G619&gt;0,日報入力!AB619*日報入力!AM619,"")</f>
        <v/>
      </c>
      <c r="AN619" s="68" t="str">
        <f>IF(日報入力!G619&gt;0,日報入力!C619,"")</f>
        <v/>
      </c>
      <c r="AO619" s="68" t="str">
        <f>日報入力!B619</f>
        <v/>
      </c>
      <c r="AP619" s="68" t="str">
        <f>IF(日報入力!AQ619,日報入力!BA619,"")</f>
        <v/>
      </c>
      <c r="AQ619" s="68" t="str">
        <f>IF(日報入力!AR619,日報入力!BB619,"")</f>
        <v/>
      </c>
      <c r="AR619" s="68" t="str">
        <f>IF(日報入力!AS619,"N勤","")</f>
        <v/>
      </c>
      <c r="AS619" s="295" t="e">
        <f t="shared" si="44"/>
        <v>#VALUE!</v>
      </c>
      <c r="AT619" s="439" t="str">
        <f>日報入力!AY619</f>
        <v/>
      </c>
      <c r="AU619" s="518" t="str">
        <f>IF(日報入力!G619,G619*60/E619,"")</f>
        <v/>
      </c>
      <c r="AV619" s="528" t="str">
        <f>IF(日報入力!AT619,日報入力!AT619,"")</f>
        <v/>
      </c>
      <c r="AW619" s="529" t="str">
        <f>IF(日報入力!AT619,AE619/日報入力!AT619,"")</f>
        <v/>
      </c>
      <c r="AX619" s="530" t="e">
        <f>IF(1&lt;日報集計!AT619,AT619/(((F619-I619-J619-N619-O619)*60)/(E619)),"")</f>
        <v>#VALUE!</v>
      </c>
      <c r="AY619" s="664" t="str">
        <f>IF(日報入力!H619,AT619/(((F619-J619)*60)/E619),"")</f>
        <v/>
      </c>
      <c r="AZ619" s="664" t="str">
        <f>IF(日報入力!I619,AT619/((G619*60)/E619),"")</f>
        <v/>
      </c>
      <c r="BA619" s="296" t="str">
        <f>IF(日報入力!G619,G619/F619,"")</f>
        <v/>
      </c>
      <c r="BB619" s="386" t="e">
        <f t="shared" si="45"/>
        <v>#VALUE!</v>
      </c>
      <c r="BC619" s="386" t="e">
        <f t="shared" si="46"/>
        <v>#VALUE!</v>
      </c>
      <c r="BD619" s="80">
        <f>日報入力!AU619</f>
        <v>0</v>
      </c>
      <c r="BE619" s="534" t="str">
        <f>IF(日報入力!AV619,日報入力!AV619,"")</f>
        <v/>
      </c>
      <c r="BF619" s="534" t="str">
        <f>IF(日報入力!AW619,日報入力!AW619,"")</f>
        <v/>
      </c>
      <c r="BG619" s="398" t="str">
        <f>IF(日報入力!G619,日報入力!K619*日報入力!D619*日報入力!BC619,"")</f>
        <v/>
      </c>
    </row>
    <row r="620" spans="1:59" ht="20.25" hidden="1" customHeight="1" x14ac:dyDescent="0.15">
      <c r="A620" s="302" t="str">
        <f>IF(日報入力!G620="","",日報入力!G620)</f>
        <v/>
      </c>
      <c r="B620" s="291" t="str">
        <f>IF(日報入力!G620="","",日報入力!H620)</f>
        <v/>
      </c>
      <c r="C620" s="291" t="str">
        <f>IF(日報入力!G620="","",日報入力!I620)</f>
        <v/>
      </c>
      <c r="D620" s="291" t="str">
        <f>IF(日報入力!G620="","",日報入力!J620)</f>
        <v/>
      </c>
      <c r="E620" s="291" t="str">
        <f>IF(日報入力!G620="","",日報入力!K620)</f>
        <v/>
      </c>
      <c r="F620" s="291" t="str">
        <f>IF(日報入力!G620="","",日報入力!L620)</f>
        <v/>
      </c>
      <c r="G620" s="291" t="str">
        <f>IF(日報入力!G620="","",日報入力!L620-日報入力!O620-日報入力!P620-日報入力!Q620-日報入力!R620-日報入力!S620-日報入力!T620-日報入力!U620-日報入力!V620-日報入力!W620-日報入力!X620-日報入力!Y620-日報入力!Z620)</f>
        <v/>
      </c>
      <c r="H620" s="291" t="str">
        <f>IF(日報入力!G620="","",IF(日報入力!M620&gt;=0,日報入力!M620*F620,F620))</f>
        <v/>
      </c>
      <c r="I620" s="291" t="str">
        <f>IF(日報入力!G620="","",日報入力!O620)</f>
        <v/>
      </c>
      <c r="J620" s="291" t="str">
        <f>IF(日報入力!G620="","",日報入力!P620)</f>
        <v/>
      </c>
      <c r="K620" s="291" t="str">
        <f>IF(日報入力!G620="","",日報入力!Q620)</f>
        <v/>
      </c>
      <c r="L620" s="291" t="str">
        <f>IF(日報入力!G620="","",日報入力!R620)</f>
        <v/>
      </c>
      <c r="M620" s="291" t="str">
        <f>IF(日報入力!G620="","",日報入力!S620)</f>
        <v/>
      </c>
      <c r="N620" s="291" t="str">
        <f>IF(日報入力!G620="","",日報入力!T620)</f>
        <v/>
      </c>
      <c r="O620" s="291" t="str">
        <f>IF(日報入力!G620="","",日報入力!U620)</f>
        <v/>
      </c>
      <c r="P620" s="291" t="str">
        <f>IF(日報入力!G620="","",日報入力!V620)</f>
        <v/>
      </c>
      <c r="Q620" s="291" t="str">
        <f>IF(日報入力!G620="","",日報入力!W620)</f>
        <v/>
      </c>
      <c r="R620" s="291" t="str">
        <f>IF(日報入力!G620="","",日報入力!X620)</f>
        <v/>
      </c>
      <c r="S620" s="291" t="str">
        <f>IF(日報入力!G620="","",日報入力!Y620)</f>
        <v/>
      </c>
      <c r="T620" s="291" t="str">
        <f>IF(日報入力!G620="","",日報入力!Z620)</f>
        <v/>
      </c>
      <c r="U620" s="291" t="str">
        <f>IF(日報入力!G620="","",日報入力!AA620)</f>
        <v/>
      </c>
      <c r="V620" s="378" t="str">
        <f>IF(日報入力!G620="","",日報入力!AB620)</f>
        <v/>
      </c>
      <c r="W620" s="291" t="str">
        <f>IF(日報入力!G620="","",日報入力!AC620)</f>
        <v/>
      </c>
      <c r="X620" s="291" t="str">
        <f>IF(日報入力!G620="","",日報入力!AD620)</f>
        <v/>
      </c>
      <c r="Y620" s="291" t="str">
        <f>IF(日報入力!G620="","",日報入力!AE620)</f>
        <v/>
      </c>
      <c r="Z620" s="291" t="str">
        <f>IF(日報入力!G620="","",日報入力!AF620)</f>
        <v/>
      </c>
      <c r="AA620" s="291" t="str">
        <f>IF(日報入力!G620="","",日報入力!AG620)</f>
        <v/>
      </c>
      <c r="AB620" s="291" t="str">
        <f>IF(日報入力!G620="","",日報入力!AH620)</f>
        <v/>
      </c>
      <c r="AC620" s="291" t="str">
        <f>IF(日報入力!G620="","",日報入力!AI620)</f>
        <v/>
      </c>
      <c r="AD620" s="291" t="str">
        <f>IF(日報入力!G620="","",日報入力!AJ620)</f>
        <v/>
      </c>
      <c r="AE620" s="292" t="str">
        <f>IF(日報入力!G620="","",日報入力!E620)</f>
        <v/>
      </c>
      <c r="AF620" s="293" t="str">
        <f>IF(日報入力!G620="","",日報入力!AK620)</f>
        <v/>
      </c>
      <c r="AG620" s="293" t="str">
        <f>IF(日報入力!G620="","",日報入力!AL620)</f>
        <v/>
      </c>
      <c r="AH620" s="293" t="str">
        <f>IF(日報入力!G620="","",日報入力!AM620)</f>
        <v/>
      </c>
      <c r="AI620" s="294" t="str">
        <f>IF(日報入力!G620&gt;0,日報入力!D620*日報入力!K620*日報入力!AL620,"")</f>
        <v/>
      </c>
      <c r="AJ620" s="294" t="str">
        <f>IF(日報入力!G620&gt;0,日報入力!E620*日報入力!AL620,"")</f>
        <v/>
      </c>
      <c r="AK620" s="294" t="str">
        <f>IF(日報入力!G620&gt;0,AI620-AJ620,"")</f>
        <v/>
      </c>
      <c r="AL620" s="292" t="str">
        <f>IF(日報入力!G620&gt;0,日報入力!E620*日報入力!AM620,"")</f>
        <v/>
      </c>
      <c r="AM620" s="292" t="str">
        <f>IF(日報入力!G620&gt;0,日報入力!AB620*日報入力!AM620,"")</f>
        <v/>
      </c>
      <c r="AN620" s="68" t="str">
        <f>IF(日報入力!G620&gt;0,日報入力!C620,"")</f>
        <v/>
      </c>
      <c r="AO620" s="68" t="str">
        <f>日報入力!B620</f>
        <v/>
      </c>
      <c r="AP620" s="68" t="str">
        <f>IF(日報入力!AQ620,日報入力!BA620,"")</f>
        <v/>
      </c>
      <c r="AQ620" s="68" t="str">
        <f>IF(日報入力!AR620,日報入力!BB620,"")</f>
        <v/>
      </c>
      <c r="AR620" s="68" t="str">
        <f>IF(日報入力!AS620,"N勤","")</f>
        <v/>
      </c>
      <c r="AS620" s="295" t="e">
        <f t="shared" si="44"/>
        <v>#VALUE!</v>
      </c>
      <c r="AT620" s="439" t="str">
        <f>日報入力!AY620</f>
        <v/>
      </c>
      <c r="AU620" s="518" t="str">
        <f>IF(日報入力!G620,G620*60/E620,"")</f>
        <v/>
      </c>
      <c r="AV620" s="528" t="str">
        <f>IF(日報入力!AT620,日報入力!AT620,"")</f>
        <v/>
      </c>
      <c r="AW620" s="529" t="str">
        <f>IF(日報入力!AT620,AE620/日報入力!AT620,"")</f>
        <v/>
      </c>
      <c r="AX620" s="530" t="e">
        <f>IF(1&lt;日報集計!AT620,AT620/(((F620-I620-J620-N620-O620)*60)/(E620)),"")</f>
        <v>#VALUE!</v>
      </c>
      <c r="AY620" s="664" t="str">
        <f>IF(日報入力!H620,AT620/(((F620-J620)*60)/E620),"")</f>
        <v/>
      </c>
      <c r="AZ620" s="664" t="str">
        <f>IF(日報入力!I620,AT620/((G620*60)/E620),"")</f>
        <v/>
      </c>
      <c r="BA620" s="296" t="str">
        <f>IF(日報入力!G620,G620/F620,"")</f>
        <v/>
      </c>
      <c r="BB620" s="386" t="e">
        <f t="shared" si="45"/>
        <v>#VALUE!</v>
      </c>
      <c r="BC620" s="386" t="e">
        <f t="shared" si="46"/>
        <v>#VALUE!</v>
      </c>
      <c r="BD620" s="80">
        <f>日報入力!AU620</f>
        <v>0</v>
      </c>
      <c r="BE620" s="534" t="str">
        <f>IF(日報入力!AV620,日報入力!AV620,"")</f>
        <v/>
      </c>
      <c r="BF620" s="534" t="str">
        <f>IF(日報入力!AW620,日報入力!AW620,"")</f>
        <v/>
      </c>
      <c r="BG620" s="398" t="str">
        <f>IF(日報入力!G620,日報入力!K620*日報入力!D620*日報入力!BC620,"")</f>
        <v/>
      </c>
    </row>
    <row r="621" spans="1:59" ht="20.25" hidden="1" customHeight="1" x14ac:dyDescent="0.15">
      <c r="A621" s="302" t="str">
        <f>IF(日報入力!G621="","",日報入力!G621)</f>
        <v/>
      </c>
      <c r="B621" s="291" t="str">
        <f>IF(日報入力!G621="","",日報入力!H621)</f>
        <v/>
      </c>
      <c r="C621" s="291" t="str">
        <f>IF(日報入力!G621="","",日報入力!I621)</f>
        <v/>
      </c>
      <c r="D621" s="291" t="str">
        <f>IF(日報入力!G621="","",日報入力!J621)</f>
        <v/>
      </c>
      <c r="E621" s="291" t="str">
        <f>IF(日報入力!G621="","",日報入力!K621)</f>
        <v/>
      </c>
      <c r="F621" s="291" t="str">
        <f>IF(日報入力!G621="","",日報入力!L621)</f>
        <v/>
      </c>
      <c r="G621" s="291" t="str">
        <f>IF(日報入力!G621="","",日報入力!L621-日報入力!O621-日報入力!P621-日報入力!Q621-日報入力!R621-日報入力!S621-日報入力!T621-日報入力!U621-日報入力!V621-日報入力!W621-日報入力!X621-日報入力!Y621-日報入力!Z621)</f>
        <v/>
      </c>
      <c r="H621" s="291" t="str">
        <f>IF(日報入力!G621="","",IF(日報入力!M621&gt;=0,日報入力!M621*F621,F621))</f>
        <v/>
      </c>
      <c r="I621" s="291" t="str">
        <f>IF(日報入力!G621="","",日報入力!O621)</f>
        <v/>
      </c>
      <c r="J621" s="291" t="str">
        <f>IF(日報入力!G621="","",日報入力!P621)</f>
        <v/>
      </c>
      <c r="K621" s="291" t="str">
        <f>IF(日報入力!G621="","",日報入力!Q621)</f>
        <v/>
      </c>
      <c r="L621" s="291" t="str">
        <f>IF(日報入力!G621="","",日報入力!R621)</f>
        <v/>
      </c>
      <c r="M621" s="291" t="str">
        <f>IF(日報入力!G621="","",日報入力!S621)</f>
        <v/>
      </c>
      <c r="N621" s="291" t="str">
        <f>IF(日報入力!G621="","",日報入力!T621)</f>
        <v/>
      </c>
      <c r="O621" s="291" t="str">
        <f>IF(日報入力!G621="","",日報入力!U621)</f>
        <v/>
      </c>
      <c r="P621" s="291" t="str">
        <f>IF(日報入力!G621="","",日報入力!V621)</f>
        <v/>
      </c>
      <c r="Q621" s="291" t="str">
        <f>IF(日報入力!G621="","",日報入力!W621)</f>
        <v/>
      </c>
      <c r="R621" s="291" t="str">
        <f>IF(日報入力!G621="","",日報入力!X621)</f>
        <v/>
      </c>
      <c r="S621" s="291" t="str">
        <f>IF(日報入力!G621="","",日報入力!Y621)</f>
        <v/>
      </c>
      <c r="T621" s="291" t="str">
        <f>IF(日報入力!G621="","",日報入力!Z621)</f>
        <v/>
      </c>
      <c r="U621" s="291" t="str">
        <f>IF(日報入力!G621="","",日報入力!AA621)</f>
        <v/>
      </c>
      <c r="V621" s="378" t="str">
        <f>IF(日報入力!G621="","",日報入力!AB621)</f>
        <v/>
      </c>
      <c r="W621" s="291" t="str">
        <f>IF(日報入力!G621="","",日報入力!AC621)</f>
        <v/>
      </c>
      <c r="X621" s="291" t="str">
        <f>IF(日報入力!G621="","",日報入力!AD621)</f>
        <v/>
      </c>
      <c r="Y621" s="291" t="str">
        <f>IF(日報入力!G621="","",日報入力!AE621)</f>
        <v/>
      </c>
      <c r="Z621" s="291" t="str">
        <f>IF(日報入力!G621="","",日報入力!AF621)</f>
        <v/>
      </c>
      <c r="AA621" s="291" t="str">
        <f>IF(日報入力!G621="","",日報入力!AG621)</f>
        <v/>
      </c>
      <c r="AB621" s="291" t="str">
        <f>IF(日報入力!G621="","",日報入力!AH621)</f>
        <v/>
      </c>
      <c r="AC621" s="291" t="str">
        <f>IF(日報入力!G621="","",日報入力!AI621)</f>
        <v/>
      </c>
      <c r="AD621" s="291" t="str">
        <f>IF(日報入力!G621="","",日報入力!AJ621)</f>
        <v/>
      </c>
      <c r="AE621" s="292" t="str">
        <f>IF(日報入力!G621="","",日報入力!E621)</f>
        <v/>
      </c>
      <c r="AF621" s="293" t="str">
        <f>IF(日報入力!G621="","",日報入力!AK621)</f>
        <v/>
      </c>
      <c r="AG621" s="293" t="str">
        <f>IF(日報入力!G621="","",日報入力!AL621)</f>
        <v/>
      </c>
      <c r="AH621" s="293" t="str">
        <f>IF(日報入力!G621="","",日報入力!AM621)</f>
        <v/>
      </c>
      <c r="AI621" s="294" t="str">
        <f>IF(日報入力!G621&gt;0,日報入力!D621*日報入力!K621*日報入力!AL621,"")</f>
        <v/>
      </c>
      <c r="AJ621" s="294" t="str">
        <f>IF(日報入力!G621&gt;0,日報入力!E621*日報入力!AL621,"")</f>
        <v/>
      </c>
      <c r="AK621" s="294" t="str">
        <f>IF(日報入力!G621&gt;0,AI621-AJ621,"")</f>
        <v/>
      </c>
      <c r="AL621" s="292" t="str">
        <f>IF(日報入力!G621&gt;0,日報入力!E621*日報入力!AM621,"")</f>
        <v/>
      </c>
      <c r="AM621" s="292" t="str">
        <f>IF(日報入力!G621&gt;0,日報入力!AB621*日報入力!AM621,"")</f>
        <v/>
      </c>
      <c r="AN621" s="68" t="str">
        <f>IF(日報入力!G621&gt;0,日報入力!C621,"")</f>
        <v/>
      </c>
      <c r="AO621" s="68" t="str">
        <f>日報入力!B621</f>
        <v/>
      </c>
      <c r="AP621" s="68" t="str">
        <f>IF(日報入力!AQ621,日報入力!BA621,"")</f>
        <v/>
      </c>
      <c r="AQ621" s="68" t="str">
        <f>IF(日報入力!AR621,日報入力!BB621,"")</f>
        <v/>
      </c>
      <c r="AR621" s="68" t="str">
        <f>IF(日報入力!AS621,"N勤","")</f>
        <v/>
      </c>
      <c r="AS621" s="295" t="e">
        <f t="shared" si="44"/>
        <v>#VALUE!</v>
      </c>
      <c r="AT621" s="439" t="str">
        <f>日報入力!AY621</f>
        <v/>
      </c>
      <c r="AU621" s="518" t="str">
        <f>IF(日報入力!G621,G621*60/E621,"")</f>
        <v/>
      </c>
      <c r="AV621" s="528" t="str">
        <f>IF(日報入力!AT621,日報入力!AT621,"")</f>
        <v/>
      </c>
      <c r="AW621" s="529" t="str">
        <f>IF(日報入力!AT621,AE621/日報入力!AT621,"")</f>
        <v/>
      </c>
      <c r="AX621" s="530" t="e">
        <f>IF(1&lt;日報集計!AT621,AT621/(((F621-I621-J621-N621-O621)*60)/(E621)),"")</f>
        <v>#VALUE!</v>
      </c>
      <c r="AY621" s="664" t="str">
        <f>IF(日報入力!H621,AT621/(((F621-J621)*60)/E621),"")</f>
        <v/>
      </c>
      <c r="AZ621" s="664" t="str">
        <f>IF(日報入力!I621,AT621/((G621*60)/E621),"")</f>
        <v/>
      </c>
      <c r="BA621" s="296" t="str">
        <f>IF(日報入力!G621,G621/F621,"")</f>
        <v/>
      </c>
      <c r="BB621" s="386" t="e">
        <f t="shared" si="45"/>
        <v>#VALUE!</v>
      </c>
      <c r="BC621" s="386" t="e">
        <f t="shared" si="46"/>
        <v>#VALUE!</v>
      </c>
      <c r="BD621" s="80">
        <f>日報入力!AU621</f>
        <v>0</v>
      </c>
      <c r="BE621" s="534" t="str">
        <f>IF(日報入力!AV621,日報入力!AV621,"")</f>
        <v/>
      </c>
      <c r="BF621" s="534" t="str">
        <f>IF(日報入力!AW621,日報入力!AW621,"")</f>
        <v/>
      </c>
      <c r="BG621" s="398" t="str">
        <f>IF(日報入力!G621,日報入力!K621*日報入力!D621*日報入力!BC621,"")</f>
        <v/>
      </c>
    </row>
    <row r="622" spans="1:59" ht="20.25" hidden="1" customHeight="1" x14ac:dyDescent="0.15">
      <c r="A622" s="302" t="str">
        <f>IF(日報入力!G622="","",日報入力!G622)</f>
        <v/>
      </c>
      <c r="B622" s="291" t="str">
        <f>IF(日報入力!G622="","",日報入力!H622)</f>
        <v/>
      </c>
      <c r="C622" s="291" t="str">
        <f>IF(日報入力!G622="","",日報入力!I622)</f>
        <v/>
      </c>
      <c r="D622" s="291" t="str">
        <f>IF(日報入力!G622="","",日報入力!J622)</f>
        <v/>
      </c>
      <c r="E622" s="291" t="str">
        <f>IF(日報入力!G622="","",日報入力!K622)</f>
        <v/>
      </c>
      <c r="F622" s="291" t="str">
        <f>IF(日報入力!G622="","",日報入力!L622)</f>
        <v/>
      </c>
      <c r="G622" s="291" t="str">
        <f>IF(日報入力!G622="","",日報入力!L622-日報入力!O622-日報入力!P622-日報入力!Q622-日報入力!R622-日報入力!S622-日報入力!T622-日報入力!U622-日報入力!V622-日報入力!W622-日報入力!X622-日報入力!Y622-日報入力!Z622)</f>
        <v/>
      </c>
      <c r="H622" s="291" t="str">
        <f>IF(日報入力!G622="","",IF(日報入力!M622&gt;=0,日報入力!M622*F622,F622))</f>
        <v/>
      </c>
      <c r="I622" s="291" t="str">
        <f>IF(日報入力!G622="","",日報入力!O622)</f>
        <v/>
      </c>
      <c r="J622" s="291" t="str">
        <f>IF(日報入力!G622="","",日報入力!P622)</f>
        <v/>
      </c>
      <c r="K622" s="291" t="str">
        <f>IF(日報入力!G622="","",日報入力!Q622)</f>
        <v/>
      </c>
      <c r="L622" s="291" t="str">
        <f>IF(日報入力!G622="","",日報入力!R622)</f>
        <v/>
      </c>
      <c r="M622" s="291" t="str">
        <f>IF(日報入力!G622="","",日報入力!S622)</f>
        <v/>
      </c>
      <c r="N622" s="291" t="str">
        <f>IF(日報入力!G622="","",日報入力!T622)</f>
        <v/>
      </c>
      <c r="O622" s="291" t="str">
        <f>IF(日報入力!G622="","",日報入力!U622)</f>
        <v/>
      </c>
      <c r="P622" s="291" t="str">
        <f>IF(日報入力!G622="","",日報入力!V622)</f>
        <v/>
      </c>
      <c r="Q622" s="291" t="str">
        <f>IF(日報入力!G622="","",日報入力!W622)</f>
        <v/>
      </c>
      <c r="R622" s="291" t="str">
        <f>IF(日報入力!G622="","",日報入力!X622)</f>
        <v/>
      </c>
      <c r="S622" s="291" t="str">
        <f>IF(日報入力!G622="","",日報入力!Y622)</f>
        <v/>
      </c>
      <c r="T622" s="291" t="str">
        <f>IF(日報入力!G622="","",日報入力!Z622)</f>
        <v/>
      </c>
      <c r="U622" s="291" t="str">
        <f>IF(日報入力!G622="","",日報入力!AA622)</f>
        <v/>
      </c>
      <c r="V622" s="378" t="str">
        <f>IF(日報入力!G622="","",日報入力!AB622)</f>
        <v/>
      </c>
      <c r="W622" s="291" t="str">
        <f>IF(日報入力!G622="","",日報入力!AC622)</f>
        <v/>
      </c>
      <c r="X622" s="291" t="str">
        <f>IF(日報入力!G622="","",日報入力!AD622)</f>
        <v/>
      </c>
      <c r="Y622" s="291" t="str">
        <f>IF(日報入力!G622="","",日報入力!AE622)</f>
        <v/>
      </c>
      <c r="Z622" s="291" t="str">
        <f>IF(日報入力!G622="","",日報入力!AF622)</f>
        <v/>
      </c>
      <c r="AA622" s="291" t="str">
        <f>IF(日報入力!G622="","",日報入力!AG622)</f>
        <v/>
      </c>
      <c r="AB622" s="291" t="str">
        <f>IF(日報入力!G622="","",日報入力!AH622)</f>
        <v/>
      </c>
      <c r="AC622" s="291" t="str">
        <f>IF(日報入力!G622="","",日報入力!AI622)</f>
        <v/>
      </c>
      <c r="AD622" s="291" t="str">
        <f>IF(日報入力!G622="","",日報入力!AJ622)</f>
        <v/>
      </c>
      <c r="AE622" s="292" t="str">
        <f>IF(日報入力!G622="","",日報入力!E622)</f>
        <v/>
      </c>
      <c r="AF622" s="293" t="str">
        <f>IF(日報入力!G622="","",日報入力!AK622)</f>
        <v/>
      </c>
      <c r="AG622" s="293" t="str">
        <f>IF(日報入力!G622="","",日報入力!AL622)</f>
        <v/>
      </c>
      <c r="AH622" s="293" t="str">
        <f>IF(日報入力!G622="","",日報入力!AM622)</f>
        <v/>
      </c>
      <c r="AI622" s="294" t="str">
        <f>IF(日報入力!G622&gt;0,日報入力!D622*日報入力!K622*日報入力!AL622,"")</f>
        <v/>
      </c>
      <c r="AJ622" s="294" t="str">
        <f>IF(日報入力!G622&gt;0,日報入力!E622*日報入力!AL622,"")</f>
        <v/>
      </c>
      <c r="AK622" s="294" t="str">
        <f>IF(日報入力!G622&gt;0,AI622-AJ622,"")</f>
        <v/>
      </c>
      <c r="AL622" s="292" t="str">
        <f>IF(日報入力!G622&gt;0,日報入力!E622*日報入力!AM622,"")</f>
        <v/>
      </c>
      <c r="AM622" s="292" t="str">
        <f>IF(日報入力!G622&gt;0,日報入力!AB622*日報入力!AM622,"")</f>
        <v/>
      </c>
      <c r="AN622" s="68" t="str">
        <f>IF(日報入力!G622&gt;0,日報入力!C622,"")</f>
        <v/>
      </c>
      <c r="AO622" s="68" t="str">
        <f>日報入力!B622</f>
        <v/>
      </c>
      <c r="AP622" s="68" t="str">
        <f>IF(日報入力!AQ622,日報入力!BA622,"")</f>
        <v/>
      </c>
      <c r="AQ622" s="68" t="str">
        <f>IF(日報入力!AR622,日報入力!BB622,"")</f>
        <v/>
      </c>
      <c r="AR622" s="68" t="str">
        <f>IF(日報入力!AS622,"N勤","")</f>
        <v/>
      </c>
      <c r="AS622" s="295" t="e">
        <f t="shared" si="44"/>
        <v>#VALUE!</v>
      </c>
      <c r="AT622" s="439" t="str">
        <f>日報入力!AY622</f>
        <v/>
      </c>
      <c r="AU622" s="518" t="str">
        <f>IF(日報入力!G622,G622*60/E622,"")</f>
        <v/>
      </c>
      <c r="AV622" s="528" t="str">
        <f>IF(日報入力!AT622,日報入力!AT622,"")</f>
        <v/>
      </c>
      <c r="AW622" s="529" t="str">
        <f>IF(日報入力!AT622,AE622/日報入力!AT622,"")</f>
        <v/>
      </c>
      <c r="AX622" s="530" t="e">
        <f>IF(1&lt;日報集計!AT622,AT622/(((F622-I622-J622-N622-O622)*60)/(E622)),"")</f>
        <v>#VALUE!</v>
      </c>
      <c r="AY622" s="664" t="str">
        <f>IF(日報入力!H622,AT622/(((F622-J622)*60)/E622),"")</f>
        <v/>
      </c>
      <c r="AZ622" s="664" t="str">
        <f>IF(日報入力!I622,AT622/((G622*60)/E622),"")</f>
        <v/>
      </c>
      <c r="BA622" s="296" t="str">
        <f>IF(日報入力!G622,G622/F622,"")</f>
        <v/>
      </c>
      <c r="BB622" s="386" t="e">
        <f t="shared" si="45"/>
        <v>#VALUE!</v>
      </c>
      <c r="BC622" s="386" t="e">
        <f t="shared" si="46"/>
        <v>#VALUE!</v>
      </c>
      <c r="BD622" s="80">
        <f>日報入力!AU622</f>
        <v>0</v>
      </c>
      <c r="BE622" s="534" t="str">
        <f>IF(日報入力!AV622,日報入力!AV622,"")</f>
        <v/>
      </c>
      <c r="BF622" s="534" t="str">
        <f>IF(日報入力!AW622,日報入力!AW622,"")</f>
        <v/>
      </c>
      <c r="BG622" s="398" t="str">
        <f>IF(日報入力!G622,日報入力!K622*日報入力!D622*日報入力!BC622,"")</f>
        <v/>
      </c>
    </row>
    <row r="623" spans="1:59" ht="20.25" hidden="1" customHeight="1" x14ac:dyDescent="0.15">
      <c r="A623" s="302" t="str">
        <f>IF(日報入力!G623="","",日報入力!G623)</f>
        <v/>
      </c>
      <c r="B623" s="291" t="str">
        <f>IF(日報入力!G623="","",日報入力!H623)</f>
        <v/>
      </c>
      <c r="C623" s="291" t="str">
        <f>IF(日報入力!G623="","",日報入力!I623)</f>
        <v/>
      </c>
      <c r="D623" s="291" t="str">
        <f>IF(日報入力!G623="","",日報入力!J623)</f>
        <v/>
      </c>
      <c r="E623" s="291" t="str">
        <f>IF(日報入力!G623="","",日報入力!K623)</f>
        <v/>
      </c>
      <c r="F623" s="291" t="str">
        <f>IF(日報入力!G623="","",日報入力!L623)</f>
        <v/>
      </c>
      <c r="G623" s="291" t="str">
        <f>IF(日報入力!G623="","",日報入力!L623-日報入力!O623-日報入力!P623-日報入力!Q623-日報入力!R623-日報入力!S623-日報入力!T623-日報入力!U623-日報入力!V623-日報入力!W623-日報入力!X623-日報入力!Y623-日報入力!Z623)</f>
        <v/>
      </c>
      <c r="H623" s="291" t="str">
        <f>IF(日報入力!G623="","",IF(日報入力!M623&gt;=0,日報入力!M623*F623,F623))</f>
        <v/>
      </c>
      <c r="I623" s="291" t="str">
        <f>IF(日報入力!G623="","",日報入力!O623)</f>
        <v/>
      </c>
      <c r="J623" s="291" t="str">
        <f>IF(日報入力!G623="","",日報入力!P623)</f>
        <v/>
      </c>
      <c r="K623" s="291" t="str">
        <f>IF(日報入力!G623="","",日報入力!Q623)</f>
        <v/>
      </c>
      <c r="L623" s="291" t="str">
        <f>IF(日報入力!G623="","",日報入力!R623)</f>
        <v/>
      </c>
      <c r="M623" s="291" t="str">
        <f>IF(日報入力!G623="","",日報入力!S623)</f>
        <v/>
      </c>
      <c r="N623" s="291" t="str">
        <f>IF(日報入力!G623="","",日報入力!T623)</f>
        <v/>
      </c>
      <c r="O623" s="291" t="str">
        <f>IF(日報入力!G623="","",日報入力!U623)</f>
        <v/>
      </c>
      <c r="P623" s="291" t="str">
        <f>IF(日報入力!G623="","",日報入力!V623)</f>
        <v/>
      </c>
      <c r="Q623" s="291" t="str">
        <f>IF(日報入力!G623="","",日報入力!W623)</f>
        <v/>
      </c>
      <c r="R623" s="291" t="str">
        <f>IF(日報入力!G623="","",日報入力!X623)</f>
        <v/>
      </c>
      <c r="S623" s="291" t="str">
        <f>IF(日報入力!G623="","",日報入力!Y623)</f>
        <v/>
      </c>
      <c r="T623" s="291" t="str">
        <f>IF(日報入力!G623="","",日報入力!Z623)</f>
        <v/>
      </c>
      <c r="U623" s="291" t="str">
        <f>IF(日報入力!G623="","",日報入力!AA623)</f>
        <v/>
      </c>
      <c r="V623" s="378" t="str">
        <f>IF(日報入力!G623="","",日報入力!AB623)</f>
        <v/>
      </c>
      <c r="W623" s="291" t="str">
        <f>IF(日報入力!G623="","",日報入力!AC623)</f>
        <v/>
      </c>
      <c r="X623" s="291" t="str">
        <f>IF(日報入力!G623="","",日報入力!AD623)</f>
        <v/>
      </c>
      <c r="Y623" s="291" t="str">
        <f>IF(日報入力!G623="","",日報入力!AE623)</f>
        <v/>
      </c>
      <c r="Z623" s="291" t="str">
        <f>IF(日報入力!G623="","",日報入力!AF623)</f>
        <v/>
      </c>
      <c r="AA623" s="291" t="str">
        <f>IF(日報入力!G623="","",日報入力!AG623)</f>
        <v/>
      </c>
      <c r="AB623" s="291" t="str">
        <f>IF(日報入力!G623="","",日報入力!AH623)</f>
        <v/>
      </c>
      <c r="AC623" s="291" t="str">
        <f>IF(日報入力!G623="","",日報入力!AI623)</f>
        <v/>
      </c>
      <c r="AD623" s="291" t="str">
        <f>IF(日報入力!G623="","",日報入力!AJ623)</f>
        <v/>
      </c>
      <c r="AE623" s="292" t="str">
        <f>IF(日報入力!G623="","",日報入力!E623)</f>
        <v/>
      </c>
      <c r="AF623" s="293" t="str">
        <f>IF(日報入力!G623="","",日報入力!AK623)</f>
        <v/>
      </c>
      <c r="AG623" s="293" t="str">
        <f>IF(日報入力!G623="","",日報入力!AL623)</f>
        <v/>
      </c>
      <c r="AH623" s="293" t="str">
        <f>IF(日報入力!G623="","",日報入力!AM623)</f>
        <v/>
      </c>
      <c r="AI623" s="294" t="str">
        <f>IF(日報入力!G623&gt;0,日報入力!D623*日報入力!K623*日報入力!AL623,"")</f>
        <v/>
      </c>
      <c r="AJ623" s="294" t="str">
        <f>IF(日報入力!G623&gt;0,日報入力!E623*日報入力!AL623,"")</f>
        <v/>
      </c>
      <c r="AK623" s="294" t="str">
        <f>IF(日報入力!G623&gt;0,AI623-AJ623,"")</f>
        <v/>
      </c>
      <c r="AL623" s="292" t="str">
        <f>IF(日報入力!G623&gt;0,日報入力!E623*日報入力!AM623,"")</f>
        <v/>
      </c>
      <c r="AM623" s="292" t="str">
        <f>IF(日報入力!G623&gt;0,日報入力!AB623*日報入力!AM623,"")</f>
        <v/>
      </c>
      <c r="AN623" s="68" t="str">
        <f>IF(日報入力!G623&gt;0,日報入力!C623,"")</f>
        <v/>
      </c>
      <c r="AO623" s="68" t="str">
        <f>日報入力!B623</f>
        <v/>
      </c>
      <c r="AP623" s="68" t="str">
        <f>IF(日報入力!AQ623,日報入力!BA623,"")</f>
        <v/>
      </c>
      <c r="AQ623" s="68" t="str">
        <f>IF(日報入力!AR623,日報入力!BB623,"")</f>
        <v/>
      </c>
      <c r="AR623" s="68" t="str">
        <f>IF(日報入力!AS623,"N勤","")</f>
        <v/>
      </c>
      <c r="AS623" s="295" t="e">
        <f t="shared" si="44"/>
        <v>#VALUE!</v>
      </c>
      <c r="AT623" s="439" t="str">
        <f>日報入力!AY623</f>
        <v/>
      </c>
      <c r="AU623" s="518" t="str">
        <f>IF(日報入力!G623,G623*60/E623,"")</f>
        <v/>
      </c>
      <c r="AV623" s="528" t="str">
        <f>IF(日報入力!AT623,日報入力!AT623,"")</f>
        <v/>
      </c>
      <c r="AW623" s="529" t="str">
        <f>IF(日報入力!AT623,AE623/日報入力!AT623,"")</f>
        <v/>
      </c>
      <c r="AX623" s="530" t="e">
        <f>IF(1&lt;日報集計!AT623,AT623/(((F623-I623-J623-N623-O623)*60)/(E623)),"")</f>
        <v>#VALUE!</v>
      </c>
      <c r="AY623" s="664" t="str">
        <f>IF(日報入力!H623,AT623/(((F623-J623)*60)/E623),"")</f>
        <v/>
      </c>
      <c r="AZ623" s="664" t="str">
        <f>IF(日報入力!I623,AT623/((G623*60)/E623),"")</f>
        <v/>
      </c>
      <c r="BA623" s="296" t="str">
        <f>IF(日報入力!G623,G623/F623,"")</f>
        <v/>
      </c>
      <c r="BB623" s="386" t="e">
        <f t="shared" si="45"/>
        <v>#VALUE!</v>
      </c>
      <c r="BC623" s="386" t="e">
        <f t="shared" si="46"/>
        <v>#VALUE!</v>
      </c>
      <c r="BD623" s="80">
        <f>日報入力!AU623</f>
        <v>0</v>
      </c>
      <c r="BE623" s="534" t="str">
        <f>IF(日報入力!AV623,日報入力!AV623,"")</f>
        <v/>
      </c>
      <c r="BF623" s="534" t="str">
        <f>IF(日報入力!AW623,日報入力!AW623,"")</f>
        <v/>
      </c>
      <c r="BG623" s="398" t="str">
        <f>IF(日報入力!G623,日報入力!K623*日報入力!D623*日報入力!BC623,"")</f>
        <v/>
      </c>
    </row>
    <row r="624" spans="1:59" ht="20.25" hidden="1" customHeight="1" x14ac:dyDescent="0.15">
      <c r="A624" s="302" t="str">
        <f>IF(日報入力!G624="","",日報入力!G624)</f>
        <v/>
      </c>
      <c r="B624" s="291" t="str">
        <f>IF(日報入力!G624="","",日報入力!H624)</f>
        <v/>
      </c>
      <c r="C624" s="291" t="str">
        <f>IF(日報入力!G624="","",日報入力!I624)</f>
        <v/>
      </c>
      <c r="D624" s="291" t="str">
        <f>IF(日報入力!G624="","",日報入力!J624)</f>
        <v/>
      </c>
      <c r="E624" s="291" t="str">
        <f>IF(日報入力!G624="","",日報入力!K624)</f>
        <v/>
      </c>
      <c r="F624" s="291" t="str">
        <f>IF(日報入力!G624="","",日報入力!L624)</f>
        <v/>
      </c>
      <c r="G624" s="291" t="str">
        <f>IF(日報入力!G624="","",日報入力!L624-日報入力!O624-日報入力!P624-日報入力!Q624-日報入力!R624-日報入力!S624-日報入力!T624-日報入力!U624-日報入力!V624-日報入力!W624-日報入力!X624-日報入力!Y624-日報入力!Z624)</f>
        <v/>
      </c>
      <c r="H624" s="291" t="str">
        <f>IF(日報入力!G624="","",IF(日報入力!M624&gt;=0,日報入力!M624*F624,F624))</f>
        <v/>
      </c>
      <c r="I624" s="291" t="str">
        <f>IF(日報入力!G624="","",日報入力!O624)</f>
        <v/>
      </c>
      <c r="J624" s="291" t="str">
        <f>IF(日報入力!G624="","",日報入力!P624)</f>
        <v/>
      </c>
      <c r="K624" s="291" t="str">
        <f>IF(日報入力!G624="","",日報入力!Q624)</f>
        <v/>
      </c>
      <c r="L624" s="291" t="str">
        <f>IF(日報入力!G624="","",日報入力!R624)</f>
        <v/>
      </c>
      <c r="M624" s="291" t="str">
        <f>IF(日報入力!G624="","",日報入力!S624)</f>
        <v/>
      </c>
      <c r="N624" s="291" t="str">
        <f>IF(日報入力!G624="","",日報入力!T624)</f>
        <v/>
      </c>
      <c r="O624" s="291" t="str">
        <f>IF(日報入力!G624="","",日報入力!U624)</f>
        <v/>
      </c>
      <c r="P624" s="291" t="str">
        <f>IF(日報入力!G624="","",日報入力!V624)</f>
        <v/>
      </c>
      <c r="Q624" s="291" t="str">
        <f>IF(日報入力!G624="","",日報入力!W624)</f>
        <v/>
      </c>
      <c r="R624" s="291" t="str">
        <f>IF(日報入力!G624="","",日報入力!X624)</f>
        <v/>
      </c>
      <c r="S624" s="291" t="str">
        <f>IF(日報入力!G624="","",日報入力!Y624)</f>
        <v/>
      </c>
      <c r="T624" s="291" t="str">
        <f>IF(日報入力!G624="","",日報入力!Z624)</f>
        <v/>
      </c>
      <c r="U624" s="291" t="str">
        <f>IF(日報入力!G624="","",日報入力!AA624)</f>
        <v/>
      </c>
      <c r="V624" s="378" t="str">
        <f>IF(日報入力!G624="","",日報入力!AB624)</f>
        <v/>
      </c>
      <c r="W624" s="291" t="str">
        <f>IF(日報入力!G624="","",日報入力!AC624)</f>
        <v/>
      </c>
      <c r="X624" s="291" t="str">
        <f>IF(日報入力!G624="","",日報入力!AD624)</f>
        <v/>
      </c>
      <c r="Y624" s="291" t="str">
        <f>IF(日報入力!G624="","",日報入力!AE624)</f>
        <v/>
      </c>
      <c r="Z624" s="291" t="str">
        <f>IF(日報入力!G624="","",日報入力!AF624)</f>
        <v/>
      </c>
      <c r="AA624" s="291" t="str">
        <f>IF(日報入力!G624="","",日報入力!AG624)</f>
        <v/>
      </c>
      <c r="AB624" s="291" t="str">
        <f>IF(日報入力!G624="","",日報入力!AH624)</f>
        <v/>
      </c>
      <c r="AC624" s="291" t="str">
        <f>IF(日報入力!G624="","",日報入力!AI624)</f>
        <v/>
      </c>
      <c r="AD624" s="291" t="str">
        <f>IF(日報入力!G624="","",日報入力!AJ624)</f>
        <v/>
      </c>
      <c r="AE624" s="292" t="str">
        <f>IF(日報入力!G624="","",日報入力!E624)</f>
        <v/>
      </c>
      <c r="AF624" s="293" t="str">
        <f>IF(日報入力!G624="","",日報入力!AK624)</f>
        <v/>
      </c>
      <c r="AG624" s="293" t="str">
        <f>IF(日報入力!G624="","",日報入力!AL624)</f>
        <v/>
      </c>
      <c r="AH624" s="293" t="str">
        <f>IF(日報入力!G624="","",日報入力!AM624)</f>
        <v/>
      </c>
      <c r="AI624" s="294" t="str">
        <f>IF(日報入力!G624&gt;0,日報入力!D624*日報入力!K624*日報入力!AL624,"")</f>
        <v/>
      </c>
      <c r="AJ624" s="294" t="str">
        <f>IF(日報入力!G624&gt;0,日報入力!E624*日報入力!AL624,"")</f>
        <v/>
      </c>
      <c r="AK624" s="294" t="str">
        <f>IF(日報入力!G624&gt;0,AI624-AJ624,"")</f>
        <v/>
      </c>
      <c r="AL624" s="292" t="str">
        <f>IF(日報入力!G624&gt;0,日報入力!E624*日報入力!AM624,"")</f>
        <v/>
      </c>
      <c r="AM624" s="292" t="str">
        <f>IF(日報入力!G624&gt;0,日報入力!AB624*日報入力!AM624,"")</f>
        <v/>
      </c>
      <c r="AN624" s="68" t="str">
        <f>IF(日報入力!G624&gt;0,日報入力!C624,"")</f>
        <v/>
      </c>
      <c r="AO624" s="68" t="str">
        <f>日報入力!B624</f>
        <v/>
      </c>
      <c r="AP624" s="68" t="str">
        <f>IF(日報入力!AQ624,日報入力!BA624,"")</f>
        <v/>
      </c>
      <c r="AQ624" s="68" t="str">
        <f>IF(日報入力!AR624,日報入力!BB624,"")</f>
        <v/>
      </c>
      <c r="AR624" s="68" t="str">
        <f>IF(日報入力!AS624,"N勤","")</f>
        <v/>
      </c>
      <c r="AS624" s="295" t="e">
        <f t="shared" si="44"/>
        <v>#VALUE!</v>
      </c>
      <c r="AT624" s="439" t="str">
        <f>日報入力!AY624</f>
        <v/>
      </c>
      <c r="AU624" s="518" t="str">
        <f>IF(日報入力!G624,G624*60/E624,"")</f>
        <v/>
      </c>
      <c r="AV624" s="528" t="str">
        <f>IF(日報入力!AT624,日報入力!AT624,"")</f>
        <v/>
      </c>
      <c r="AW624" s="529" t="str">
        <f>IF(日報入力!AT624,AE624/日報入力!AT624,"")</f>
        <v/>
      </c>
      <c r="AX624" s="530" t="e">
        <f>IF(1&lt;日報集計!AT624,AT624/(((F624-I624-J624-N624-O624)*60)/(E624)),"")</f>
        <v>#VALUE!</v>
      </c>
      <c r="AY624" s="664" t="str">
        <f>IF(日報入力!H624,AT624/(((F624-J624)*60)/E624),"")</f>
        <v/>
      </c>
      <c r="AZ624" s="664" t="str">
        <f>IF(日報入力!I624,AT624/((G624*60)/E624),"")</f>
        <v/>
      </c>
      <c r="BA624" s="296" t="str">
        <f>IF(日報入力!G624,G624/F624,"")</f>
        <v/>
      </c>
      <c r="BB624" s="386" t="e">
        <f t="shared" si="45"/>
        <v>#VALUE!</v>
      </c>
      <c r="BC624" s="386" t="e">
        <f t="shared" si="46"/>
        <v>#VALUE!</v>
      </c>
      <c r="BD624" s="80">
        <f>日報入力!AU624</f>
        <v>0</v>
      </c>
      <c r="BE624" s="534" t="str">
        <f>IF(日報入力!AV624,日報入力!AV624,"")</f>
        <v/>
      </c>
      <c r="BF624" s="534" t="str">
        <f>IF(日報入力!AW624,日報入力!AW624,"")</f>
        <v/>
      </c>
      <c r="BG624" s="398" t="str">
        <f>IF(日報入力!G624,日報入力!K624*日報入力!D624*日報入力!BC624,"")</f>
        <v/>
      </c>
    </row>
    <row r="625" spans="1:59" ht="20.25" hidden="1" customHeight="1" x14ac:dyDescent="0.15">
      <c r="A625" s="302" t="str">
        <f>IF(日報入力!G625="","",日報入力!G625)</f>
        <v/>
      </c>
      <c r="B625" s="291" t="str">
        <f>IF(日報入力!G625="","",日報入力!H625)</f>
        <v/>
      </c>
      <c r="C625" s="291" t="str">
        <f>IF(日報入力!G625="","",日報入力!I625)</f>
        <v/>
      </c>
      <c r="D625" s="291" t="str">
        <f>IF(日報入力!G625="","",日報入力!J625)</f>
        <v/>
      </c>
      <c r="E625" s="291" t="str">
        <f>IF(日報入力!G625="","",日報入力!K625)</f>
        <v/>
      </c>
      <c r="F625" s="291" t="str">
        <f>IF(日報入力!G625="","",日報入力!L625)</f>
        <v/>
      </c>
      <c r="G625" s="291" t="str">
        <f>IF(日報入力!G625="","",日報入力!L625-日報入力!O625-日報入力!P625-日報入力!Q625-日報入力!R625-日報入力!S625-日報入力!T625-日報入力!U625-日報入力!V625-日報入力!W625-日報入力!X625-日報入力!Y625-日報入力!Z625)</f>
        <v/>
      </c>
      <c r="H625" s="291" t="str">
        <f>IF(日報入力!G625="","",IF(日報入力!M625&gt;=0,日報入力!M625*F625,F625))</f>
        <v/>
      </c>
      <c r="I625" s="291" t="str">
        <f>IF(日報入力!G625="","",日報入力!O625)</f>
        <v/>
      </c>
      <c r="J625" s="291" t="str">
        <f>IF(日報入力!G625="","",日報入力!P625)</f>
        <v/>
      </c>
      <c r="K625" s="291" t="str">
        <f>IF(日報入力!G625="","",日報入力!Q625)</f>
        <v/>
      </c>
      <c r="L625" s="291" t="str">
        <f>IF(日報入力!G625="","",日報入力!R625)</f>
        <v/>
      </c>
      <c r="M625" s="291" t="str">
        <f>IF(日報入力!G625="","",日報入力!S625)</f>
        <v/>
      </c>
      <c r="N625" s="291" t="str">
        <f>IF(日報入力!G625="","",日報入力!T625)</f>
        <v/>
      </c>
      <c r="O625" s="291" t="str">
        <f>IF(日報入力!G625="","",日報入力!U625)</f>
        <v/>
      </c>
      <c r="P625" s="291" t="str">
        <f>IF(日報入力!G625="","",日報入力!V625)</f>
        <v/>
      </c>
      <c r="Q625" s="291" t="str">
        <f>IF(日報入力!G625="","",日報入力!W625)</f>
        <v/>
      </c>
      <c r="R625" s="291" t="str">
        <f>IF(日報入力!G625="","",日報入力!X625)</f>
        <v/>
      </c>
      <c r="S625" s="291" t="str">
        <f>IF(日報入力!G625="","",日報入力!Y625)</f>
        <v/>
      </c>
      <c r="T625" s="291" t="str">
        <f>IF(日報入力!G625="","",日報入力!Z625)</f>
        <v/>
      </c>
      <c r="U625" s="291" t="str">
        <f>IF(日報入力!G625="","",日報入力!AA625)</f>
        <v/>
      </c>
      <c r="V625" s="378" t="str">
        <f>IF(日報入力!G625="","",日報入力!AB625)</f>
        <v/>
      </c>
      <c r="W625" s="291" t="str">
        <f>IF(日報入力!G625="","",日報入力!AC625)</f>
        <v/>
      </c>
      <c r="X625" s="291" t="str">
        <f>IF(日報入力!G625="","",日報入力!AD625)</f>
        <v/>
      </c>
      <c r="Y625" s="291" t="str">
        <f>IF(日報入力!G625="","",日報入力!AE625)</f>
        <v/>
      </c>
      <c r="Z625" s="291" t="str">
        <f>IF(日報入力!G625="","",日報入力!AF625)</f>
        <v/>
      </c>
      <c r="AA625" s="291" t="str">
        <f>IF(日報入力!G625="","",日報入力!AG625)</f>
        <v/>
      </c>
      <c r="AB625" s="291" t="str">
        <f>IF(日報入力!G625="","",日報入力!AH625)</f>
        <v/>
      </c>
      <c r="AC625" s="291" t="str">
        <f>IF(日報入力!G625="","",日報入力!AI625)</f>
        <v/>
      </c>
      <c r="AD625" s="291" t="str">
        <f>IF(日報入力!G625="","",日報入力!AJ625)</f>
        <v/>
      </c>
      <c r="AE625" s="292" t="str">
        <f>IF(日報入力!G625="","",日報入力!E625)</f>
        <v/>
      </c>
      <c r="AF625" s="293" t="str">
        <f>IF(日報入力!G625="","",日報入力!AK625)</f>
        <v/>
      </c>
      <c r="AG625" s="293" t="str">
        <f>IF(日報入力!G625="","",日報入力!AL625)</f>
        <v/>
      </c>
      <c r="AH625" s="293" t="str">
        <f>IF(日報入力!G625="","",日報入力!AM625)</f>
        <v/>
      </c>
      <c r="AI625" s="294" t="str">
        <f>IF(日報入力!G625&gt;0,日報入力!D625*日報入力!K625*日報入力!AL625,"")</f>
        <v/>
      </c>
      <c r="AJ625" s="294" t="str">
        <f>IF(日報入力!G625&gt;0,日報入力!E625*日報入力!AL625,"")</f>
        <v/>
      </c>
      <c r="AK625" s="294" t="str">
        <f>IF(日報入力!G625&gt;0,AI625-AJ625,"")</f>
        <v/>
      </c>
      <c r="AL625" s="292" t="str">
        <f>IF(日報入力!G625&gt;0,日報入力!E625*日報入力!AM625,"")</f>
        <v/>
      </c>
      <c r="AM625" s="292" t="str">
        <f>IF(日報入力!G625&gt;0,日報入力!AB625*日報入力!AM625,"")</f>
        <v/>
      </c>
      <c r="AN625" s="68" t="str">
        <f>IF(日報入力!G625&gt;0,日報入力!C625,"")</f>
        <v/>
      </c>
      <c r="AO625" s="68" t="str">
        <f>日報入力!B625</f>
        <v/>
      </c>
      <c r="AP625" s="68" t="str">
        <f>IF(日報入力!AQ625,日報入力!BA625,"")</f>
        <v/>
      </c>
      <c r="AQ625" s="68" t="str">
        <f>IF(日報入力!AR625,日報入力!BB625,"")</f>
        <v/>
      </c>
      <c r="AR625" s="68" t="str">
        <f>IF(日報入力!AS625,"N勤","")</f>
        <v/>
      </c>
      <c r="AS625" s="295" t="e">
        <f t="shared" si="44"/>
        <v>#VALUE!</v>
      </c>
      <c r="AT625" s="439" t="str">
        <f>日報入力!AY625</f>
        <v/>
      </c>
      <c r="AU625" s="518" t="str">
        <f>IF(日報入力!G625,G625*60/E625,"")</f>
        <v/>
      </c>
      <c r="AV625" s="528" t="str">
        <f>IF(日報入力!AT625,日報入力!AT625,"")</f>
        <v/>
      </c>
      <c r="AW625" s="529" t="str">
        <f>IF(日報入力!AT625,AE625/日報入力!AT625,"")</f>
        <v/>
      </c>
      <c r="AX625" s="530" t="e">
        <f>IF(1&lt;日報集計!AT625,AT625/(((F625-I625-J625-N625-O625)*60)/(E625)),"")</f>
        <v>#VALUE!</v>
      </c>
      <c r="AY625" s="664" t="str">
        <f>IF(日報入力!H625,AT625/(((F625-J625)*60)/E625),"")</f>
        <v/>
      </c>
      <c r="AZ625" s="664" t="str">
        <f>IF(日報入力!I625,AT625/((G625*60)/E625),"")</f>
        <v/>
      </c>
      <c r="BA625" s="296" t="str">
        <f>IF(日報入力!G625,G625/F625,"")</f>
        <v/>
      </c>
      <c r="BB625" s="386" t="e">
        <f t="shared" si="45"/>
        <v>#VALUE!</v>
      </c>
      <c r="BC625" s="386" t="e">
        <f t="shared" si="46"/>
        <v>#VALUE!</v>
      </c>
      <c r="BD625" s="80">
        <f>日報入力!AU625</f>
        <v>0</v>
      </c>
      <c r="BE625" s="534" t="str">
        <f>IF(日報入力!AV625,日報入力!AV625,"")</f>
        <v/>
      </c>
      <c r="BF625" s="534" t="str">
        <f>IF(日報入力!AW625,日報入力!AW625,"")</f>
        <v/>
      </c>
      <c r="BG625" s="398" t="str">
        <f>IF(日報入力!G625,日報入力!K625*日報入力!D625*日報入力!BC625,"")</f>
        <v/>
      </c>
    </row>
    <row r="626" spans="1:59" ht="20.25" hidden="1" customHeight="1" x14ac:dyDescent="0.15">
      <c r="A626" s="302" t="str">
        <f>IF(日報入力!G626="","",日報入力!G626)</f>
        <v/>
      </c>
      <c r="B626" s="291" t="str">
        <f>IF(日報入力!G626="","",日報入力!H626)</f>
        <v/>
      </c>
      <c r="C626" s="291" t="str">
        <f>IF(日報入力!G626="","",日報入力!I626)</f>
        <v/>
      </c>
      <c r="D626" s="291" t="str">
        <f>IF(日報入力!G626="","",日報入力!J626)</f>
        <v/>
      </c>
      <c r="E626" s="291" t="str">
        <f>IF(日報入力!G626="","",日報入力!K626)</f>
        <v/>
      </c>
      <c r="F626" s="291" t="str">
        <f>IF(日報入力!G626="","",日報入力!L626)</f>
        <v/>
      </c>
      <c r="G626" s="291" t="str">
        <f>IF(日報入力!G626="","",日報入力!L626-日報入力!O626-日報入力!P626-日報入力!Q626-日報入力!R626-日報入力!S626-日報入力!T626-日報入力!U626-日報入力!V626-日報入力!W626-日報入力!X626-日報入力!Y626-日報入力!Z626)</f>
        <v/>
      </c>
      <c r="H626" s="291" t="str">
        <f>IF(日報入力!G626="","",IF(日報入力!M626&gt;=0,日報入力!M626*F626,F626))</f>
        <v/>
      </c>
      <c r="I626" s="291" t="str">
        <f>IF(日報入力!G626="","",日報入力!O626)</f>
        <v/>
      </c>
      <c r="J626" s="291" t="str">
        <f>IF(日報入力!G626="","",日報入力!P626)</f>
        <v/>
      </c>
      <c r="K626" s="291" t="str">
        <f>IF(日報入力!G626="","",日報入力!Q626)</f>
        <v/>
      </c>
      <c r="L626" s="291" t="str">
        <f>IF(日報入力!G626="","",日報入力!R626)</f>
        <v/>
      </c>
      <c r="M626" s="291" t="str">
        <f>IF(日報入力!G626="","",日報入力!S626)</f>
        <v/>
      </c>
      <c r="N626" s="291" t="str">
        <f>IF(日報入力!G626="","",日報入力!T626)</f>
        <v/>
      </c>
      <c r="O626" s="291" t="str">
        <f>IF(日報入力!G626="","",日報入力!U626)</f>
        <v/>
      </c>
      <c r="P626" s="291" t="str">
        <f>IF(日報入力!G626="","",日報入力!V626)</f>
        <v/>
      </c>
      <c r="Q626" s="291" t="str">
        <f>IF(日報入力!G626="","",日報入力!W626)</f>
        <v/>
      </c>
      <c r="R626" s="291" t="str">
        <f>IF(日報入力!G626="","",日報入力!X626)</f>
        <v/>
      </c>
      <c r="S626" s="291" t="str">
        <f>IF(日報入力!G626="","",日報入力!Y626)</f>
        <v/>
      </c>
      <c r="T626" s="291" t="str">
        <f>IF(日報入力!G626="","",日報入力!Z626)</f>
        <v/>
      </c>
      <c r="U626" s="291" t="str">
        <f>IF(日報入力!G626="","",日報入力!AA626)</f>
        <v/>
      </c>
      <c r="V626" s="378" t="str">
        <f>IF(日報入力!G626="","",日報入力!AB626)</f>
        <v/>
      </c>
      <c r="W626" s="291" t="str">
        <f>IF(日報入力!G626="","",日報入力!AC626)</f>
        <v/>
      </c>
      <c r="X626" s="291" t="str">
        <f>IF(日報入力!G626="","",日報入力!AD626)</f>
        <v/>
      </c>
      <c r="Y626" s="291" t="str">
        <f>IF(日報入力!G626="","",日報入力!AE626)</f>
        <v/>
      </c>
      <c r="Z626" s="291" t="str">
        <f>IF(日報入力!G626="","",日報入力!AF626)</f>
        <v/>
      </c>
      <c r="AA626" s="291" t="str">
        <f>IF(日報入力!G626="","",日報入力!AG626)</f>
        <v/>
      </c>
      <c r="AB626" s="291" t="str">
        <f>IF(日報入力!G626="","",日報入力!AH626)</f>
        <v/>
      </c>
      <c r="AC626" s="291" t="str">
        <f>IF(日報入力!G626="","",日報入力!AI626)</f>
        <v/>
      </c>
      <c r="AD626" s="291" t="str">
        <f>IF(日報入力!G626="","",日報入力!AJ626)</f>
        <v/>
      </c>
      <c r="AE626" s="292" t="str">
        <f>IF(日報入力!G626="","",日報入力!E626)</f>
        <v/>
      </c>
      <c r="AF626" s="293" t="str">
        <f>IF(日報入力!G626="","",日報入力!AK626)</f>
        <v/>
      </c>
      <c r="AG626" s="293" t="str">
        <f>IF(日報入力!G626="","",日報入力!AL626)</f>
        <v/>
      </c>
      <c r="AH626" s="293" t="str">
        <f>IF(日報入力!G626="","",日報入力!AM626)</f>
        <v/>
      </c>
      <c r="AI626" s="294" t="str">
        <f>IF(日報入力!G626&gt;0,日報入力!D626*日報入力!K626*日報入力!AL626,"")</f>
        <v/>
      </c>
      <c r="AJ626" s="294" t="str">
        <f>IF(日報入力!G626&gt;0,日報入力!E626*日報入力!AL626,"")</f>
        <v/>
      </c>
      <c r="AK626" s="294" t="str">
        <f>IF(日報入力!G626&gt;0,AI626-AJ626,"")</f>
        <v/>
      </c>
      <c r="AL626" s="292" t="str">
        <f>IF(日報入力!G626&gt;0,日報入力!E626*日報入力!AM626,"")</f>
        <v/>
      </c>
      <c r="AM626" s="292" t="str">
        <f>IF(日報入力!G626&gt;0,日報入力!AB626*日報入力!AM626,"")</f>
        <v/>
      </c>
      <c r="AN626" s="68" t="str">
        <f>IF(日報入力!G626&gt;0,日報入力!C626,"")</f>
        <v/>
      </c>
      <c r="AO626" s="68" t="str">
        <f>日報入力!B626</f>
        <v/>
      </c>
      <c r="AP626" s="68" t="str">
        <f>IF(日報入力!AQ626,日報入力!BA626,"")</f>
        <v/>
      </c>
      <c r="AQ626" s="68" t="str">
        <f>IF(日報入力!AR626,日報入力!BB626,"")</f>
        <v/>
      </c>
      <c r="AR626" s="68" t="str">
        <f>IF(日報入力!AS626,"N勤","")</f>
        <v/>
      </c>
      <c r="AS626" s="295" t="e">
        <f t="shared" si="44"/>
        <v>#VALUE!</v>
      </c>
      <c r="AT626" s="439" t="str">
        <f>日報入力!AY626</f>
        <v/>
      </c>
      <c r="AU626" s="518" t="str">
        <f>IF(日報入力!G626,G626*60/E626,"")</f>
        <v/>
      </c>
      <c r="AV626" s="528" t="str">
        <f>IF(日報入力!AT626,日報入力!AT626,"")</f>
        <v/>
      </c>
      <c r="AW626" s="529" t="str">
        <f>IF(日報入力!AT626,AE626/日報入力!AT626,"")</f>
        <v/>
      </c>
      <c r="AX626" s="530" t="e">
        <f>IF(1&lt;日報集計!AT626,AT626/(((F626-I626-J626-N626-O626)*60)/(E626)),"")</f>
        <v>#VALUE!</v>
      </c>
      <c r="AY626" s="664" t="str">
        <f>IF(日報入力!H626,AT626/(((F626-J626)*60)/E626),"")</f>
        <v/>
      </c>
      <c r="AZ626" s="664" t="str">
        <f>IF(日報入力!I626,AT626/((G626*60)/E626),"")</f>
        <v/>
      </c>
      <c r="BA626" s="296" t="str">
        <f>IF(日報入力!G626,G626/F626,"")</f>
        <v/>
      </c>
      <c r="BB626" s="386" t="e">
        <f t="shared" si="45"/>
        <v>#VALUE!</v>
      </c>
      <c r="BC626" s="386" t="e">
        <f t="shared" si="46"/>
        <v>#VALUE!</v>
      </c>
      <c r="BD626" s="80">
        <f>日報入力!AU626</f>
        <v>0</v>
      </c>
      <c r="BE626" s="534" t="str">
        <f>IF(日報入力!AV626,日報入力!AV626,"")</f>
        <v/>
      </c>
      <c r="BF626" s="534" t="str">
        <f>IF(日報入力!AW626,日報入力!AW626,"")</f>
        <v/>
      </c>
      <c r="BG626" s="398" t="str">
        <f>IF(日報入力!G626,日報入力!K626*日報入力!D626*日報入力!BC626,"")</f>
        <v/>
      </c>
    </row>
    <row r="627" spans="1:59" ht="20.25" hidden="1" customHeight="1" x14ac:dyDescent="0.15">
      <c r="A627" s="302" t="str">
        <f>IF(日報入力!G627="","",日報入力!G627)</f>
        <v/>
      </c>
      <c r="B627" s="291" t="str">
        <f>IF(日報入力!G627="","",日報入力!H627)</f>
        <v/>
      </c>
      <c r="C627" s="291" t="str">
        <f>IF(日報入力!G627="","",日報入力!I627)</f>
        <v/>
      </c>
      <c r="D627" s="291" t="str">
        <f>IF(日報入力!G627="","",日報入力!J627)</f>
        <v/>
      </c>
      <c r="E627" s="291" t="str">
        <f>IF(日報入力!G627="","",日報入力!K627)</f>
        <v/>
      </c>
      <c r="F627" s="291" t="str">
        <f>IF(日報入力!G627="","",日報入力!L627)</f>
        <v/>
      </c>
      <c r="G627" s="291" t="str">
        <f>IF(日報入力!G627="","",日報入力!L627-日報入力!O627-日報入力!P627-日報入力!Q627-日報入力!R627-日報入力!S627-日報入力!T627-日報入力!U627-日報入力!V627-日報入力!W627-日報入力!X627-日報入力!Y627-日報入力!Z627)</f>
        <v/>
      </c>
      <c r="H627" s="291" t="str">
        <f>IF(日報入力!G627="","",IF(日報入力!M627&gt;=0,日報入力!M627*F627,F627))</f>
        <v/>
      </c>
      <c r="I627" s="291" t="str">
        <f>IF(日報入力!G627="","",日報入力!O627)</f>
        <v/>
      </c>
      <c r="J627" s="291" t="str">
        <f>IF(日報入力!G627="","",日報入力!P627)</f>
        <v/>
      </c>
      <c r="K627" s="291" t="str">
        <f>IF(日報入力!G627="","",日報入力!Q627)</f>
        <v/>
      </c>
      <c r="L627" s="291" t="str">
        <f>IF(日報入力!G627="","",日報入力!R627)</f>
        <v/>
      </c>
      <c r="M627" s="291" t="str">
        <f>IF(日報入力!G627="","",日報入力!S627)</f>
        <v/>
      </c>
      <c r="N627" s="291" t="str">
        <f>IF(日報入力!G627="","",日報入力!T627)</f>
        <v/>
      </c>
      <c r="O627" s="291" t="str">
        <f>IF(日報入力!G627="","",日報入力!U627)</f>
        <v/>
      </c>
      <c r="P627" s="291" t="str">
        <f>IF(日報入力!G627="","",日報入力!V627)</f>
        <v/>
      </c>
      <c r="Q627" s="291" t="str">
        <f>IF(日報入力!G627="","",日報入力!W627)</f>
        <v/>
      </c>
      <c r="R627" s="291" t="str">
        <f>IF(日報入力!G627="","",日報入力!X627)</f>
        <v/>
      </c>
      <c r="S627" s="291" t="str">
        <f>IF(日報入力!G627="","",日報入力!Y627)</f>
        <v/>
      </c>
      <c r="T627" s="291" t="str">
        <f>IF(日報入力!G627="","",日報入力!Z627)</f>
        <v/>
      </c>
      <c r="U627" s="291" t="str">
        <f>IF(日報入力!G627="","",日報入力!AA627)</f>
        <v/>
      </c>
      <c r="V627" s="378" t="str">
        <f>IF(日報入力!G627="","",日報入力!AB627)</f>
        <v/>
      </c>
      <c r="W627" s="291" t="str">
        <f>IF(日報入力!G627="","",日報入力!AC627)</f>
        <v/>
      </c>
      <c r="X627" s="291" t="str">
        <f>IF(日報入力!G627="","",日報入力!AD627)</f>
        <v/>
      </c>
      <c r="Y627" s="291" t="str">
        <f>IF(日報入力!G627="","",日報入力!AE627)</f>
        <v/>
      </c>
      <c r="Z627" s="291" t="str">
        <f>IF(日報入力!G627="","",日報入力!AF627)</f>
        <v/>
      </c>
      <c r="AA627" s="291" t="str">
        <f>IF(日報入力!G627="","",日報入力!AG627)</f>
        <v/>
      </c>
      <c r="AB627" s="291" t="str">
        <f>IF(日報入力!G627="","",日報入力!AH627)</f>
        <v/>
      </c>
      <c r="AC627" s="291" t="str">
        <f>IF(日報入力!G627="","",日報入力!AI627)</f>
        <v/>
      </c>
      <c r="AD627" s="291" t="str">
        <f>IF(日報入力!G627="","",日報入力!AJ627)</f>
        <v/>
      </c>
      <c r="AE627" s="292" t="str">
        <f>IF(日報入力!G627="","",日報入力!E627)</f>
        <v/>
      </c>
      <c r="AF627" s="293" t="str">
        <f>IF(日報入力!G627="","",日報入力!AK627)</f>
        <v/>
      </c>
      <c r="AG627" s="293" t="str">
        <f>IF(日報入力!G627="","",日報入力!AL627)</f>
        <v/>
      </c>
      <c r="AH627" s="293" t="str">
        <f>IF(日報入力!G627="","",日報入力!AM627)</f>
        <v/>
      </c>
      <c r="AI627" s="294" t="str">
        <f>IF(日報入力!G627&gt;0,日報入力!D627*日報入力!K627*日報入力!AL627,"")</f>
        <v/>
      </c>
      <c r="AJ627" s="294" t="str">
        <f>IF(日報入力!G627&gt;0,日報入力!E627*日報入力!AL627,"")</f>
        <v/>
      </c>
      <c r="AK627" s="294" t="str">
        <f>IF(日報入力!G627&gt;0,AI627-AJ627,"")</f>
        <v/>
      </c>
      <c r="AL627" s="292" t="str">
        <f>IF(日報入力!G627&gt;0,日報入力!E627*日報入力!AM627,"")</f>
        <v/>
      </c>
      <c r="AM627" s="292" t="str">
        <f>IF(日報入力!G627&gt;0,日報入力!AB627*日報入力!AM627,"")</f>
        <v/>
      </c>
      <c r="AN627" s="68" t="str">
        <f>IF(日報入力!G627&gt;0,日報入力!C627,"")</f>
        <v/>
      </c>
      <c r="AO627" s="68" t="str">
        <f>日報入力!B627</f>
        <v/>
      </c>
      <c r="AP627" s="68" t="str">
        <f>IF(日報入力!AQ627,日報入力!BA627,"")</f>
        <v/>
      </c>
      <c r="AQ627" s="68" t="str">
        <f>IF(日報入力!AR627,日報入力!BB627,"")</f>
        <v/>
      </c>
      <c r="AR627" s="68" t="str">
        <f>IF(日報入力!AS627,"N勤","")</f>
        <v/>
      </c>
      <c r="AS627" s="295" t="e">
        <f t="shared" si="44"/>
        <v>#VALUE!</v>
      </c>
      <c r="AT627" s="439" t="str">
        <f>日報入力!AY627</f>
        <v/>
      </c>
      <c r="AU627" s="518" t="str">
        <f>IF(日報入力!G627,G627*60/E627,"")</f>
        <v/>
      </c>
      <c r="AV627" s="528" t="str">
        <f>IF(日報入力!AT627,日報入力!AT627,"")</f>
        <v/>
      </c>
      <c r="AW627" s="529" t="str">
        <f>IF(日報入力!AT627,AE627/日報入力!AT627,"")</f>
        <v/>
      </c>
      <c r="AX627" s="530" t="e">
        <f>IF(1&lt;日報集計!AT627,AT627/(((F627-I627-J627-N627-O627)*60)/(E627)),"")</f>
        <v>#VALUE!</v>
      </c>
      <c r="AY627" s="664" t="str">
        <f>IF(日報入力!H627,AT627/(((F627-J627)*60)/E627),"")</f>
        <v/>
      </c>
      <c r="AZ627" s="664" t="str">
        <f>IF(日報入力!I627,AT627/((G627*60)/E627),"")</f>
        <v/>
      </c>
      <c r="BA627" s="296" t="str">
        <f>IF(日報入力!G627,G627/F627,"")</f>
        <v/>
      </c>
      <c r="BB627" s="386" t="e">
        <f t="shared" si="45"/>
        <v>#VALUE!</v>
      </c>
      <c r="BC627" s="386" t="e">
        <f t="shared" si="46"/>
        <v>#VALUE!</v>
      </c>
      <c r="BD627" s="80">
        <f>日報入力!AU627</f>
        <v>0</v>
      </c>
      <c r="BE627" s="534" t="str">
        <f>IF(日報入力!AV627,日報入力!AV627,"")</f>
        <v/>
      </c>
      <c r="BF627" s="534" t="str">
        <f>IF(日報入力!AW627,日報入力!AW627,"")</f>
        <v/>
      </c>
      <c r="BG627" s="398" t="str">
        <f>IF(日報入力!G627,日報入力!K627*日報入力!D627*日報入力!BC627,"")</f>
        <v/>
      </c>
    </row>
    <row r="628" spans="1:59" ht="20.25" hidden="1" customHeight="1" x14ac:dyDescent="0.15">
      <c r="A628" s="302" t="str">
        <f>IF(日報入力!G628="","",日報入力!G628)</f>
        <v/>
      </c>
      <c r="B628" s="291" t="str">
        <f>IF(日報入力!G628="","",日報入力!H628)</f>
        <v/>
      </c>
      <c r="C628" s="291" t="str">
        <f>IF(日報入力!G628="","",日報入力!I628)</f>
        <v/>
      </c>
      <c r="D628" s="291" t="str">
        <f>IF(日報入力!G628="","",日報入力!J628)</f>
        <v/>
      </c>
      <c r="E628" s="291" t="str">
        <f>IF(日報入力!G628="","",日報入力!K628)</f>
        <v/>
      </c>
      <c r="F628" s="291" t="str">
        <f>IF(日報入力!G628="","",日報入力!L628)</f>
        <v/>
      </c>
      <c r="G628" s="291" t="str">
        <f>IF(日報入力!G628="","",日報入力!L628-日報入力!O628-日報入力!P628-日報入力!Q628-日報入力!R628-日報入力!S628-日報入力!T628-日報入力!U628-日報入力!V628-日報入力!W628-日報入力!X628-日報入力!Y628-日報入力!Z628)</f>
        <v/>
      </c>
      <c r="H628" s="291" t="str">
        <f>IF(日報入力!G628="","",IF(日報入力!M628&gt;=0,日報入力!M628*F628,F628))</f>
        <v/>
      </c>
      <c r="I628" s="291" t="str">
        <f>IF(日報入力!G628="","",日報入力!O628)</f>
        <v/>
      </c>
      <c r="J628" s="291" t="str">
        <f>IF(日報入力!G628="","",日報入力!P628)</f>
        <v/>
      </c>
      <c r="K628" s="291" t="str">
        <f>IF(日報入力!G628="","",日報入力!Q628)</f>
        <v/>
      </c>
      <c r="L628" s="291" t="str">
        <f>IF(日報入力!G628="","",日報入力!R628)</f>
        <v/>
      </c>
      <c r="M628" s="291" t="str">
        <f>IF(日報入力!G628="","",日報入力!S628)</f>
        <v/>
      </c>
      <c r="N628" s="291" t="str">
        <f>IF(日報入力!G628="","",日報入力!T628)</f>
        <v/>
      </c>
      <c r="O628" s="291" t="str">
        <f>IF(日報入力!G628="","",日報入力!U628)</f>
        <v/>
      </c>
      <c r="P628" s="291" t="str">
        <f>IF(日報入力!G628="","",日報入力!V628)</f>
        <v/>
      </c>
      <c r="Q628" s="291" t="str">
        <f>IF(日報入力!G628="","",日報入力!W628)</f>
        <v/>
      </c>
      <c r="R628" s="291" t="str">
        <f>IF(日報入力!G628="","",日報入力!X628)</f>
        <v/>
      </c>
      <c r="S628" s="291" t="str">
        <f>IF(日報入力!G628="","",日報入力!Y628)</f>
        <v/>
      </c>
      <c r="T628" s="291" t="str">
        <f>IF(日報入力!G628="","",日報入力!Z628)</f>
        <v/>
      </c>
      <c r="U628" s="291" t="str">
        <f>IF(日報入力!G628="","",日報入力!AA628)</f>
        <v/>
      </c>
      <c r="V628" s="378" t="str">
        <f>IF(日報入力!G628="","",日報入力!AB628)</f>
        <v/>
      </c>
      <c r="W628" s="291" t="str">
        <f>IF(日報入力!G628="","",日報入力!AC628)</f>
        <v/>
      </c>
      <c r="X628" s="291" t="str">
        <f>IF(日報入力!G628="","",日報入力!AD628)</f>
        <v/>
      </c>
      <c r="Y628" s="291" t="str">
        <f>IF(日報入力!G628="","",日報入力!AE628)</f>
        <v/>
      </c>
      <c r="Z628" s="291" t="str">
        <f>IF(日報入力!G628="","",日報入力!AF628)</f>
        <v/>
      </c>
      <c r="AA628" s="291" t="str">
        <f>IF(日報入力!G628="","",日報入力!AG628)</f>
        <v/>
      </c>
      <c r="AB628" s="291" t="str">
        <f>IF(日報入力!G628="","",日報入力!AH628)</f>
        <v/>
      </c>
      <c r="AC628" s="291" t="str">
        <f>IF(日報入力!G628="","",日報入力!AI628)</f>
        <v/>
      </c>
      <c r="AD628" s="291" t="str">
        <f>IF(日報入力!G628="","",日報入力!AJ628)</f>
        <v/>
      </c>
      <c r="AE628" s="292" t="str">
        <f>IF(日報入力!G628="","",日報入力!E628)</f>
        <v/>
      </c>
      <c r="AF628" s="293" t="str">
        <f>IF(日報入力!G628="","",日報入力!AK628)</f>
        <v/>
      </c>
      <c r="AG628" s="293" t="str">
        <f>IF(日報入力!G628="","",日報入力!AL628)</f>
        <v/>
      </c>
      <c r="AH628" s="293" t="str">
        <f>IF(日報入力!G628="","",日報入力!AM628)</f>
        <v/>
      </c>
      <c r="AI628" s="294" t="str">
        <f>IF(日報入力!G628&gt;0,日報入力!D628*日報入力!K628*日報入力!AL628,"")</f>
        <v/>
      </c>
      <c r="AJ628" s="294" t="str">
        <f>IF(日報入力!G628&gt;0,日報入力!E628*日報入力!AL628,"")</f>
        <v/>
      </c>
      <c r="AK628" s="294" t="str">
        <f>IF(日報入力!G628&gt;0,AI628-AJ628,"")</f>
        <v/>
      </c>
      <c r="AL628" s="292" t="str">
        <f>IF(日報入力!G628&gt;0,日報入力!E628*日報入力!AM628,"")</f>
        <v/>
      </c>
      <c r="AM628" s="292" t="str">
        <f>IF(日報入力!G628&gt;0,日報入力!AB628*日報入力!AM628,"")</f>
        <v/>
      </c>
      <c r="AN628" s="68" t="str">
        <f>IF(日報入力!G628&gt;0,日報入力!C628,"")</f>
        <v/>
      </c>
      <c r="AO628" s="68" t="str">
        <f>日報入力!B628</f>
        <v/>
      </c>
      <c r="AP628" s="68" t="str">
        <f>IF(日報入力!AQ628,日報入力!BA628,"")</f>
        <v/>
      </c>
      <c r="AQ628" s="68" t="str">
        <f>IF(日報入力!AR628,日報入力!BB628,"")</f>
        <v/>
      </c>
      <c r="AR628" s="68" t="str">
        <f>IF(日報入力!AS628,"N勤","")</f>
        <v/>
      </c>
      <c r="AS628" s="295" t="e">
        <f t="shared" si="44"/>
        <v>#VALUE!</v>
      </c>
      <c r="AT628" s="439" t="str">
        <f>日報入力!AY628</f>
        <v/>
      </c>
      <c r="AU628" s="518" t="str">
        <f>IF(日報入力!G628,G628*60/E628,"")</f>
        <v/>
      </c>
      <c r="AV628" s="528" t="str">
        <f>IF(日報入力!AT628,日報入力!AT628,"")</f>
        <v/>
      </c>
      <c r="AW628" s="529" t="str">
        <f>IF(日報入力!AT628,AE628/日報入力!AT628,"")</f>
        <v/>
      </c>
      <c r="AX628" s="530" t="e">
        <f>IF(1&lt;日報集計!AT628,AT628/(((F628-I628-J628-N628-O628)*60)/(E628)),"")</f>
        <v>#VALUE!</v>
      </c>
      <c r="AY628" s="664" t="str">
        <f>IF(日報入力!H628,AT628/(((F628-J628)*60)/E628),"")</f>
        <v/>
      </c>
      <c r="AZ628" s="664" t="str">
        <f>IF(日報入力!I628,AT628/((G628*60)/E628),"")</f>
        <v/>
      </c>
      <c r="BA628" s="296" t="str">
        <f>IF(日報入力!G628,G628/F628,"")</f>
        <v/>
      </c>
      <c r="BB628" s="386" t="e">
        <f t="shared" si="45"/>
        <v>#VALUE!</v>
      </c>
      <c r="BC628" s="386" t="e">
        <f t="shared" si="46"/>
        <v>#VALUE!</v>
      </c>
      <c r="BD628" s="80">
        <f>日報入力!AU628</f>
        <v>0</v>
      </c>
      <c r="BE628" s="534" t="str">
        <f>IF(日報入力!AV628,日報入力!AV628,"")</f>
        <v/>
      </c>
      <c r="BF628" s="534" t="str">
        <f>IF(日報入力!AW628,日報入力!AW628,"")</f>
        <v/>
      </c>
      <c r="BG628" s="398" t="str">
        <f>IF(日報入力!G628,日報入力!K628*日報入力!D628*日報入力!BC628,"")</f>
        <v/>
      </c>
    </row>
    <row r="629" spans="1:59" ht="20.25" hidden="1" customHeight="1" x14ac:dyDescent="0.15">
      <c r="A629" s="302" t="str">
        <f>IF(日報入力!G629="","",日報入力!G629)</f>
        <v/>
      </c>
      <c r="B629" s="291" t="str">
        <f>IF(日報入力!G629="","",日報入力!H629)</f>
        <v/>
      </c>
      <c r="C629" s="291" t="str">
        <f>IF(日報入力!G629="","",日報入力!I629)</f>
        <v/>
      </c>
      <c r="D629" s="291" t="str">
        <f>IF(日報入力!G629="","",日報入力!J629)</f>
        <v/>
      </c>
      <c r="E629" s="291" t="str">
        <f>IF(日報入力!G629="","",日報入力!K629)</f>
        <v/>
      </c>
      <c r="F629" s="291" t="str">
        <f>IF(日報入力!G629="","",日報入力!L629)</f>
        <v/>
      </c>
      <c r="G629" s="291" t="str">
        <f>IF(日報入力!G629="","",日報入力!L629-日報入力!O629-日報入力!P629-日報入力!Q629-日報入力!R629-日報入力!S629-日報入力!T629-日報入力!U629-日報入力!V629-日報入力!W629-日報入力!X629-日報入力!Y629-日報入力!Z629)</f>
        <v/>
      </c>
      <c r="H629" s="291" t="str">
        <f>IF(日報入力!G629="","",IF(日報入力!M629&gt;=0,日報入力!M629*F629,F629))</f>
        <v/>
      </c>
      <c r="I629" s="291" t="str">
        <f>IF(日報入力!G629="","",日報入力!O629)</f>
        <v/>
      </c>
      <c r="J629" s="291" t="str">
        <f>IF(日報入力!G629="","",日報入力!P629)</f>
        <v/>
      </c>
      <c r="K629" s="291" t="str">
        <f>IF(日報入力!G629="","",日報入力!Q629)</f>
        <v/>
      </c>
      <c r="L629" s="291" t="str">
        <f>IF(日報入力!G629="","",日報入力!R629)</f>
        <v/>
      </c>
      <c r="M629" s="291" t="str">
        <f>IF(日報入力!G629="","",日報入力!S629)</f>
        <v/>
      </c>
      <c r="N629" s="291" t="str">
        <f>IF(日報入力!G629="","",日報入力!T629)</f>
        <v/>
      </c>
      <c r="O629" s="291" t="str">
        <f>IF(日報入力!G629="","",日報入力!U629)</f>
        <v/>
      </c>
      <c r="P629" s="291" t="str">
        <f>IF(日報入力!G629="","",日報入力!V629)</f>
        <v/>
      </c>
      <c r="Q629" s="291" t="str">
        <f>IF(日報入力!G629="","",日報入力!W629)</f>
        <v/>
      </c>
      <c r="R629" s="291" t="str">
        <f>IF(日報入力!G629="","",日報入力!X629)</f>
        <v/>
      </c>
      <c r="S629" s="291" t="str">
        <f>IF(日報入力!G629="","",日報入力!Y629)</f>
        <v/>
      </c>
      <c r="T629" s="291" t="str">
        <f>IF(日報入力!G629="","",日報入力!Z629)</f>
        <v/>
      </c>
      <c r="U629" s="291" t="str">
        <f>IF(日報入力!G629="","",日報入力!AA629)</f>
        <v/>
      </c>
      <c r="V629" s="378" t="str">
        <f>IF(日報入力!G629="","",日報入力!AB629)</f>
        <v/>
      </c>
      <c r="W629" s="291" t="str">
        <f>IF(日報入力!G629="","",日報入力!AC629)</f>
        <v/>
      </c>
      <c r="X629" s="291" t="str">
        <f>IF(日報入力!G629="","",日報入力!AD629)</f>
        <v/>
      </c>
      <c r="Y629" s="291" t="str">
        <f>IF(日報入力!G629="","",日報入力!AE629)</f>
        <v/>
      </c>
      <c r="Z629" s="291" t="str">
        <f>IF(日報入力!G629="","",日報入力!AF629)</f>
        <v/>
      </c>
      <c r="AA629" s="291" t="str">
        <f>IF(日報入力!G629="","",日報入力!AG629)</f>
        <v/>
      </c>
      <c r="AB629" s="291" t="str">
        <f>IF(日報入力!G629="","",日報入力!AH629)</f>
        <v/>
      </c>
      <c r="AC629" s="291" t="str">
        <f>IF(日報入力!G629="","",日報入力!AI629)</f>
        <v/>
      </c>
      <c r="AD629" s="291" t="str">
        <f>IF(日報入力!G629="","",日報入力!AJ629)</f>
        <v/>
      </c>
      <c r="AE629" s="292" t="str">
        <f>IF(日報入力!G629="","",日報入力!E629)</f>
        <v/>
      </c>
      <c r="AF629" s="293" t="str">
        <f>IF(日報入力!G629="","",日報入力!AK629)</f>
        <v/>
      </c>
      <c r="AG629" s="293" t="str">
        <f>IF(日報入力!G629="","",日報入力!AL629)</f>
        <v/>
      </c>
      <c r="AH629" s="293" t="str">
        <f>IF(日報入力!G629="","",日報入力!AM629)</f>
        <v/>
      </c>
      <c r="AI629" s="294" t="str">
        <f>IF(日報入力!G629&gt;0,日報入力!D629*日報入力!K629*日報入力!AL629,"")</f>
        <v/>
      </c>
      <c r="AJ629" s="294" t="str">
        <f>IF(日報入力!G629&gt;0,日報入力!E629*日報入力!AL629,"")</f>
        <v/>
      </c>
      <c r="AK629" s="294" t="str">
        <f>IF(日報入力!G629&gt;0,AI629-AJ629,"")</f>
        <v/>
      </c>
      <c r="AL629" s="292" t="str">
        <f>IF(日報入力!G629&gt;0,日報入力!E629*日報入力!AM629,"")</f>
        <v/>
      </c>
      <c r="AM629" s="292" t="str">
        <f>IF(日報入力!G629&gt;0,日報入力!AB629*日報入力!AM629,"")</f>
        <v/>
      </c>
      <c r="AN629" s="68" t="str">
        <f>IF(日報入力!G629&gt;0,日報入力!C629,"")</f>
        <v/>
      </c>
      <c r="AO629" s="68" t="str">
        <f>日報入力!B629</f>
        <v/>
      </c>
      <c r="AP629" s="68" t="str">
        <f>IF(日報入力!AQ629,日報入力!BA629,"")</f>
        <v/>
      </c>
      <c r="AQ629" s="68" t="str">
        <f>IF(日報入力!AR629,日報入力!BB629,"")</f>
        <v/>
      </c>
      <c r="AR629" s="68" t="str">
        <f>IF(日報入力!AS629,"N勤","")</f>
        <v/>
      </c>
      <c r="AS629" s="295" t="e">
        <f t="shared" si="44"/>
        <v>#VALUE!</v>
      </c>
      <c r="AT629" s="439" t="str">
        <f>日報入力!AY629</f>
        <v/>
      </c>
      <c r="AU629" s="518" t="str">
        <f>IF(日報入力!G629,G629*60/E629,"")</f>
        <v/>
      </c>
      <c r="AV629" s="528" t="str">
        <f>IF(日報入力!AT629,日報入力!AT629,"")</f>
        <v/>
      </c>
      <c r="AW629" s="529" t="str">
        <f>IF(日報入力!AT629,AE629/日報入力!AT629,"")</f>
        <v/>
      </c>
      <c r="AX629" s="530" t="e">
        <f>IF(1&lt;日報集計!AT629,AT629/(((F629-I629-J629-N629-O629)*60)/(E629)),"")</f>
        <v>#VALUE!</v>
      </c>
      <c r="AY629" s="664" t="str">
        <f>IF(日報入力!H629,AT629/(((F629-J629)*60)/E629),"")</f>
        <v/>
      </c>
      <c r="AZ629" s="664" t="str">
        <f>IF(日報入力!I629,AT629/((G629*60)/E629),"")</f>
        <v/>
      </c>
      <c r="BA629" s="296" t="str">
        <f>IF(日報入力!G629,G629/F629,"")</f>
        <v/>
      </c>
      <c r="BB629" s="386" t="e">
        <f t="shared" si="45"/>
        <v>#VALUE!</v>
      </c>
      <c r="BC629" s="386" t="e">
        <f t="shared" si="46"/>
        <v>#VALUE!</v>
      </c>
      <c r="BD629" s="80">
        <f>日報入力!AU629</f>
        <v>0</v>
      </c>
      <c r="BE629" s="534" t="str">
        <f>IF(日報入力!AV629,日報入力!AV629,"")</f>
        <v/>
      </c>
      <c r="BF629" s="534" t="str">
        <f>IF(日報入力!AW629,日報入力!AW629,"")</f>
        <v/>
      </c>
      <c r="BG629" s="398" t="str">
        <f>IF(日報入力!G629,日報入力!K629*日報入力!D629*日報入力!BC629,"")</f>
        <v/>
      </c>
    </row>
    <row r="630" spans="1:59" ht="20.25" hidden="1" customHeight="1" x14ac:dyDescent="0.15">
      <c r="A630" s="302" t="str">
        <f>IF(日報入力!G630="","",日報入力!G630)</f>
        <v/>
      </c>
      <c r="B630" s="291" t="str">
        <f>IF(日報入力!G630="","",日報入力!H630)</f>
        <v/>
      </c>
      <c r="C630" s="291" t="str">
        <f>IF(日報入力!G630="","",日報入力!I630)</f>
        <v/>
      </c>
      <c r="D630" s="291" t="str">
        <f>IF(日報入力!G630="","",日報入力!J630)</f>
        <v/>
      </c>
      <c r="E630" s="291" t="str">
        <f>IF(日報入力!G630="","",日報入力!K630)</f>
        <v/>
      </c>
      <c r="F630" s="291" t="str">
        <f>IF(日報入力!G630="","",日報入力!L630)</f>
        <v/>
      </c>
      <c r="G630" s="291" t="str">
        <f>IF(日報入力!G630="","",日報入力!L630-日報入力!O630-日報入力!P630-日報入力!Q630-日報入力!R630-日報入力!S630-日報入力!T630-日報入力!U630-日報入力!V630-日報入力!W630-日報入力!X630-日報入力!Y630-日報入力!Z630)</f>
        <v/>
      </c>
      <c r="H630" s="291" t="str">
        <f>IF(日報入力!G630="","",IF(日報入力!M630&gt;=0,日報入力!M630*F630,F630))</f>
        <v/>
      </c>
      <c r="I630" s="291" t="str">
        <f>IF(日報入力!G630="","",日報入力!O630)</f>
        <v/>
      </c>
      <c r="J630" s="291" t="str">
        <f>IF(日報入力!G630="","",日報入力!P630)</f>
        <v/>
      </c>
      <c r="K630" s="291" t="str">
        <f>IF(日報入力!G630="","",日報入力!Q630)</f>
        <v/>
      </c>
      <c r="L630" s="291" t="str">
        <f>IF(日報入力!G630="","",日報入力!R630)</f>
        <v/>
      </c>
      <c r="M630" s="291" t="str">
        <f>IF(日報入力!G630="","",日報入力!S630)</f>
        <v/>
      </c>
      <c r="N630" s="291" t="str">
        <f>IF(日報入力!G630="","",日報入力!T630)</f>
        <v/>
      </c>
      <c r="O630" s="291" t="str">
        <f>IF(日報入力!G630="","",日報入力!U630)</f>
        <v/>
      </c>
      <c r="P630" s="291" t="str">
        <f>IF(日報入力!G630="","",日報入力!V630)</f>
        <v/>
      </c>
      <c r="Q630" s="291" t="str">
        <f>IF(日報入力!G630="","",日報入力!W630)</f>
        <v/>
      </c>
      <c r="R630" s="291" t="str">
        <f>IF(日報入力!G630="","",日報入力!X630)</f>
        <v/>
      </c>
      <c r="S630" s="291" t="str">
        <f>IF(日報入力!G630="","",日報入力!Y630)</f>
        <v/>
      </c>
      <c r="T630" s="291" t="str">
        <f>IF(日報入力!G630="","",日報入力!Z630)</f>
        <v/>
      </c>
      <c r="U630" s="291" t="str">
        <f>IF(日報入力!G630="","",日報入力!AA630)</f>
        <v/>
      </c>
      <c r="V630" s="378" t="str">
        <f>IF(日報入力!G630="","",日報入力!AB630)</f>
        <v/>
      </c>
      <c r="W630" s="291" t="str">
        <f>IF(日報入力!G630="","",日報入力!AC630)</f>
        <v/>
      </c>
      <c r="X630" s="291" t="str">
        <f>IF(日報入力!G630="","",日報入力!AD630)</f>
        <v/>
      </c>
      <c r="Y630" s="291" t="str">
        <f>IF(日報入力!G630="","",日報入力!AE630)</f>
        <v/>
      </c>
      <c r="Z630" s="291" t="str">
        <f>IF(日報入力!G630="","",日報入力!AF630)</f>
        <v/>
      </c>
      <c r="AA630" s="291" t="str">
        <f>IF(日報入力!G630="","",日報入力!AG630)</f>
        <v/>
      </c>
      <c r="AB630" s="291" t="str">
        <f>IF(日報入力!G630="","",日報入力!AH630)</f>
        <v/>
      </c>
      <c r="AC630" s="291" t="str">
        <f>IF(日報入力!G630="","",日報入力!AI630)</f>
        <v/>
      </c>
      <c r="AD630" s="291" t="str">
        <f>IF(日報入力!G630="","",日報入力!AJ630)</f>
        <v/>
      </c>
      <c r="AE630" s="292" t="str">
        <f>IF(日報入力!G630="","",日報入力!E630)</f>
        <v/>
      </c>
      <c r="AF630" s="293" t="str">
        <f>IF(日報入力!G630="","",日報入力!AK630)</f>
        <v/>
      </c>
      <c r="AG630" s="293" t="str">
        <f>IF(日報入力!G630="","",日報入力!AL630)</f>
        <v/>
      </c>
      <c r="AH630" s="293" t="str">
        <f>IF(日報入力!G630="","",日報入力!AM630)</f>
        <v/>
      </c>
      <c r="AI630" s="294" t="str">
        <f>IF(日報入力!G630&gt;0,日報入力!D630*日報入力!K630*日報入力!AL630,"")</f>
        <v/>
      </c>
      <c r="AJ630" s="294" t="str">
        <f>IF(日報入力!G630&gt;0,日報入力!E630*日報入力!AL630,"")</f>
        <v/>
      </c>
      <c r="AK630" s="294" t="str">
        <f>IF(日報入力!G630&gt;0,AI630-AJ630,"")</f>
        <v/>
      </c>
      <c r="AL630" s="292" t="str">
        <f>IF(日報入力!G630&gt;0,日報入力!E630*日報入力!AM630,"")</f>
        <v/>
      </c>
      <c r="AM630" s="292" t="str">
        <f>IF(日報入力!G630&gt;0,日報入力!AB630*日報入力!AM630,"")</f>
        <v/>
      </c>
      <c r="AN630" s="68" t="str">
        <f>IF(日報入力!G630&gt;0,日報入力!C630,"")</f>
        <v/>
      </c>
      <c r="AO630" s="68" t="str">
        <f>日報入力!B630</f>
        <v/>
      </c>
      <c r="AP630" s="68" t="str">
        <f>IF(日報入力!AQ630,日報入力!BA630,"")</f>
        <v/>
      </c>
      <c r="AQ630" s="68" t="str">
        <f>IF(日報入力!AR630,日報入力!BB630,"")</f>
        <v/>
      </c>
      <c r="AR630" s="68" t="str">
        <f>IF(日報入力!AS630,"N勤","")</f>
        <v/>
      </c>
      <c r="AS630" s="295" t="e">
        <f t="shared" si="44"/>
        <v>#VALUE!</v>
      </c>
      <c r="AT630" s="439" t="str">
        <f>日報入力!AY630</f>
        <v/>
      </c>
      <c r="AU630" s="518" t="str">
        <f>IF(日報入力!G630,G630*60/E630,"")</f>
        <v/>
      </c>
      <c r="AV630" s="528" t="str">
        <f>IF(日報入力!AT630,日報入力!AT630,"")</f>
        <v/>
      </c>
      <c r="AW630" s="529" t="str">
        <f>IF(日報入力!AT630,AE630/日報入力!AT630,"")</f>
        <v/>
      </c>
      <c r="AX630" s="530" t="e">
        <f>IF(1&lt;日報集計!AT630,AT630/(((F630-I630-J630-N630-O630)*60)/(E630)),"")</f>
        <v>#VALUE!</v>
      </c>
      <c r="AY630" s="664" t="str">
        <f>IF(日報入力!H630,AT630/(((F630-J630)*60)/E630),"")</f>
        <v/>
      </c>
      <c r="AZ630" s="664" t="str">
        <f>IF(日報入力!I630,AT630/((G630*60)/E630),"")</f>
        <v/>
      </c>
      <c r="BA630" s="296" t="str">
        <f>IF(日報入力!G630,G630/F630,"")</f>
        <v/>
      </c>
      <c r="BB630" s="386" t="e">
        <f t="shared" si="45"/>
        <v>#VALUE!</v>
      </c>
      <c r="BC630" s="386" t="e">
        <f t="shared" si="46"/>
        <v>#VALUE!</v>
      </c>
      <c r="BD630" s="80">
        <f>日報入力!AU630</f>
        <v>0</v>
      </c>
      <c r="BE630" s="534" t="str">
        <f>IF(日報入力!AV630,日報入力!AV630,"")</f>
        <v/>
      </c>
      <c r="BF630" s="534" t="str">
        <f>IF(日報入力!AW630,日報入力!AW630,"")</f>
        <v/>
      </c>
      <c r="BG630" s="398" t="str">
        <f>IF(日報入力!G630,日報入力!K630*日報入力!D630*日報入力!BC630,"")</f>
        <v/>
      </c>
    </row>
    <row r="631" spans="1:59" ht="20.25" hidden="1" customHeight="1" x14ac:dyDescent="0.15">
      <c r="A631" s="302" t="str">
        <f>IF(日報入力!G631="","",日報入力!G631)</f>
        <v/>
      </c>
      <c r="B631" s="291" t="str">
        <f>IF(日報入力!G631="","",日報入力!H631)</f>
        <v/>
      </c>
      <c r="C631" s="291" t="str">
        <f>IF(日報入力!G631="","",日報入力!I631)</f>
        <v/>
      </c>
      <c r="D631" s="291" t="str">
        <f>IF(日報入力!G631="","",日報入力!J631)</f>
        <v/>
      </c>
      <c r="E631" s="291" t="str">
        <f>IF(日報入力!G631="","",日報入力!K631)</f>
        <v/>
      </c>
      <c r="F631" s="291" t="str">
        <f>IF(日報入力!G631="","",日報入力!L631)</f>
        <v/>
      </c>
      <c r="G631" s="291" t="str">
        <f>IF(日報入力!G631="","",日報入力!L631-日報入力!O631-日報入力!P631-日報入力!Q631-日報入力!R631-日報入力!S631-日報入力!T631-日報入力!U631-日報入力!V631-日報入力!W631-日報入力!X631-日報入力!Y631-日報入力!Z631)</f>
        <v/>
      </c>
      <c r="H631" s="291" t="str">
        <f>IF(日報入力!G631="","",IF(日報入力!M631&gt;=0,日報入力!M631*F631,F631))</f>
        <v/>
      </c>
      <c r="I631" s="291" t="str">
        <f>IF(日報入力!G631="","",日報入力!O631)</f>
        <v/>
      </c>
      <c r="J631" s="291" t="str">
        <f>IF(日報入力!G631="","",日報入力!P631)</f>
        <v/>
      </c>
      <c r="K631" s="291" t="str">
        <f>IF(日報入力!G631="","",日報入力!Q631)</f>
        <v/>
      </c>
      <c r="L631" s="291" t="str">
        <f>IF(日報入力!G631="","",日報入力!R631)</f>
        <v/>
      </c>
      <c r="M631" s="291" t="str">
        <f>IF(日報入力!G631="","",日報入力!S631)</f>
        <v/>
      </c>
      <c r="N631" s="291" t="str">
        <f>IF(日報入力!G631="","",日報入力!T631)</f>
        <v/>
      </c>
      <c r="O631" s="291" t="str">
        <f>IF(日報入力!G631="","",日報入力!U631)</f>
        <v/>
      </c>
      <c r="P631" s="291" t="str">
        <f>IF(日報入力!G631="","",日報入力!V631)</f>
        <v/>
      </c>
      <c r="Q631" s="291" t="str">
        <f>IF(日報入力!G631="","",日報入力!W631)</f>
        <v/>
      </c>
      <c r="R631" s="291" t="str">
        <f>IF(日報入力!G631="","",日報入力!X631)</f>
        <v/>
      </c>
      <c r="S631" s="291" t="str">
        <f>IF(日報入力!G631="","",日報入力!Y631)</f>
        <v/>
      </c>
      <c r="T631" s="291" t="str">
        <f>IF(日報入力!G631="","",日報入力!Z631)</f>
        <v/>
      </c>
      <c r="U631" s="291" t="str">
        <f>IF(日報入力!G631="","",日報入力!AA631)</f>
        <v/>
      </c>
      <c r="V631" s="378" t="str">
        <f>IF(日報入力!G631="","",日報入力!AB631)</f>
        <v/>
      </c>
      <c r="W631" s="291" t="str">
        <f>IF(日報入力!G631="","",日報入力!AC631)</f>
        <v/>
      </c>
      <c r="X631" s="291" t="str">
        <f>IF(日報入力!G631="","",日報入力!AD631)</f>
        <v/>
      </c>
      <c r="Y631" s="291" t="str">
        <f>IF(日報入力!G631="","",日報入力!AE631)</f>
        <v/>
      </c>
      <c r="Z631" s="291" t="str">
        <f>IF(日報入力!G631="","",日報入力!AF631)</f>
        <v/>
      </c>
      <c r="AA631" s="291" t="str">
        <f>IF(日報入力!G631="","",日報入力!AG631)</f>
        <v/>
      </c>
      <c r="AB631" s="291" t="str">
        <f>IF(日報入力!G631="","",日報入力!AH631)</f>
        <v/>
      </c>
      <c r="AC631" s="291" t="str">
        <f>IF(日報入力!G631="","",日報入力!AI631)</f>
        <v/>
      </c>
      <c r="AD631" s="291" t="str">
        <f>IF(日報入力!G631="","",日報入力!AJ631)</f>
        <v/>
      </c>
      <c r="AE631" s="292" t="str">
        <f>IF(日報入力!G631="","",日報入力!E631)</f>
        <v/>
      </c>
      <c r="AF631" s="293" t="str">
        <f>IF(日報入力!G631="","",日報入力!AK631)</f>
        <v/>
      </c>
      <c r="AG631" s="293" t="str">
        <f>IF(日報入力!G631="","",日報入力!AL631)</f>
        <v/>
      </c>
      <c r="AH631" s="293" t="str">
        <f>IF(日報入力!G631="","",日報入力!AM631)</f>
        <v/>
      </c>
      <c r="AI631" s="294" t="str">
        <f>IF(日報入力!G631&gt;0,日報入力!D631*日報入力!K631*日報入力!AL631,"")</f>
        <v/>
      </c>
      <c r="AJ631" s="294" t="str">
        <f>IF(日報入力!G631&gt;0,日報入力!E631*日報入力!AL631,"")</f>
        <v/>
      </c>
      <c r="AK631" s="294" t="str">
        <f>IF(日報入力!G631&gt;0,AI631-AJ631,"")</f>
        <v/>
      </c>
      <c r="AL631" s="292" t="str">
        <f>IF(日報入力!G631&gt;0,日報入力!E631*日報入力!AM631,"")</f>
        <v/>
      </c>
      <c r="AM631" s="292" t="str">
        <f>IF(日報入力!G631&gt;0,日報入力!AB631*日報入力!AM631,"")</f>
        <v/>
      </c>
      <c r="AN631" s="68" t="str">
        <f>IF(日報入力!G631&gt;0,日報入力!C631,"")</f>
        <v/>
      </c>
      <c r="AO631" s="68" t="str">
        <f>日報入力!B631</f>
        <v/>
      </c>
      <c r="AP631" s="68" t="str">
        <f>IF(日報入力!AQ631,日報入力!BA631,"")</f>
        <v/>
      </c>
      <c r="AQ631" s="68" t="str">
        <f>IF(日報入力!AR631,日報入力!BB631,"")</f>
        <v/>
      </c>
      <c r="AR631" s="68" t="str">
        <f>IF(日報入力!AS631,"N勤","")</f>
        <v/>
      </c>
      <c r="AS631" s="295" t="e">
        <f t="shared" si="44"/>
        <v>#VALUE!</v>
      </c>
      <c r="AT631" s="439" t="str">
        <f>日報入力!AY631</f>
        <v/>
      </c>
      <c r="AU631" s="518" t="str">
        <f>IF(日報入力!G631,G631*60/E631,"")</f>
        <v/>
      </c>
      <c r="AV631" s="528" t="str">
        <f>IF(日報入力!AT631,日報入力!AT631,"")</f>
        <v/>
      </c>
      <c r="AW631" s="529" t="str">
        <f>IF(日報入力!AT631,AE631/日報入力!AT631,"")</f>
        <v/>
      </c>
      <c r="AX631" s="530" t="e">
        <f>IF(1&lt;日報集計!AT631,AT631/(((F631-I631-J631-N631-O631)*60)/(E631)),"")</f>
        <v>#VALUE!</v>
      </c>
      <c r="AY631" s="664" t="str">
        <f>IF(日報入力!H631,AT631/(((F631-J631)*60)/E631),"")</f>
        <v/>
      </c>
      <c r="AZ631" s="664" t="str">
        <f>IF(日報入力!I631,AT631/((G631*60)/E631),"")</f>
        <v/>
      </c>
      <c r="BA631" s="296" t="str">
        <f>IF(日報入力!G631,G631/F631,"")</f>
        <v/>
      </c>
      <c r="BB631" s="386" t="e">
        <f t="shared" si="45"/>
        <v>#VALUE!</v>
      </c>
      <c r="BC631" s="386" t="e">
        <f t="shared" si="46"/>
        <v>#VALUE!</v>
      </c>
      <c r="BD631" s="80">
        <f>日報入力!AU631</f>
        <v>0</v>
      </c>
      <c r="BE631" s="534" t="str">
        <f>IF(日報入力!AV631,日報入力!AV631,"")</f>
        <v/>
      </c>
      <c r="BF631" s="534" t="str">
        <f>IF(日報入力!AW631,日報入力!AW631,"")</f>
        <v/>
      </c>
      <c r="BG631" s="398" t="str">
        <f>IF(日報入力!G631,日報入力!K631*日報入力!D631*日報入力!BC631,"")</f>
        <v/>
      </c>
    </row>
    <row r="632" spans="1:59" ht="20.25" hidden="1" customHeight="1" x14ac:dyDescent="0.15">
      <c r="A632" s="302" t="str">
        <f>IF(日報入力!G632="","",日報入力!G632)</f>
        <v/>
      </c>
      <c r="B632" s="291" t="str">
        <f>IF(日報入力!G632="","",日報入力!H632)</f>
        <v/>
      </c>
      <c r="C632" s="291" t="str">
        <f>IF(日報入力!G632="","",日報入力!I632)</f>
        <v/>
      </c>
      <c r="D632" s="291" t="str">
        <f>IF(日報入力!G632="","",日報入力!J632)</f>
        <v/>
      </c>
      <c r="E632" s="291" t="str">
        <f>IF(日報入力!G632="","",日報入力!K632)</f>
        <v/>
      </c>
      <c r="F632" s="291" t="str">
        <f>IF(日報入力!G632="","",日報入力!L632)</f>
        <v/>
      </c>
      <c r="G632" s="291" t="str">
        <f>IF(日報入力!G632="","",日報入力!L632-日報入力!O632-日報入力!P632-日報入力!Q632-日報入力!R632-日報入力!S632-日報入力!T632-日報入力!U632-日報入力!V632-日報入力!W632-日報入力!X632-日報入力!Y632-日報入力!Z632)</f>
        <v/>
      </c>
      <c r="H632" s="291" t="str">
        <f>IF(日報入力!G632="","",IF(日報入力!M632&gt;=0,日報入力!M632*F632,F632))</f>
        <v/>
      </c>
      <c r="I632" s="291" t="str">
        <f>IF(日報入力!G632="","",日報入力!O632)</f>
        <v/>
      </c>
      <c r="J632" s="291" t="str">
        <f>IF(日報入力!G632="","",日報入力!P632)</f>
        <v/>
      </c>
      <c r="K632" s="291" t="str">
        <f>IF(日報入力!G632="","",日報入力!Q632)</f>
        <v/>
      </c>
      <c r="L632" s="291" t="str">
        <f>IF(日報入力!G632="","",日報入力!R632)</f>
        <v/>
      </c>
      <c r="M632" s="291" t="str">
        <f>IF(日報入力!G632="","",日報入力!S632)</f>
        <v/>
      </c>
      <c r="N632" s="291" t="str">
        <f>IF(日報入力!G632="","",日報入力!T632)</f>
        <v/>
      </c>
      <c r="O632" s="291" t="str">
        <f>IF(日報入力!G632="","",日報入力!U632)</f>
        <v/>
      </c>
      <c r="P632" s="291" t="str">
        <f>IF(日報入力!G632="","",日報入力!V632)</f>
        <v/>
      </c>
      <c r="Q632" s="291" t="str">
        <f>IF(日報入力!G632="","",日報入力!W632)</f>
        <v/>
      </c>
      <c r="R632" s="291" t="str">
        <f>IF(日報入力!G632="","",日報入力!X632)</f>
        <v/>
      </c>
      <c r="S632" s="291" t="str">
        <f>IF(日報入力!G632="","",日報入力!Y632)</f>
        <v/>
      </c>
      <c r="T632" s="291" t="str">
        <f>IF(日報入力!G632="","",日報入力!Z632)</f>
        <v/>
      </c>
      <c r="U632" s="291" t="str">
        <f>IF(日報入力!G632="","",日報入力!AA632)</f>
        <v/>
      </c>
      <c r="V632" s="378" t="str">
        <f>IF(日報入力!G632="","",日報入力!AB632)</f>
        <v/>
      </c>
      <c r="W632" s="291" t="str">
        <f>IF(日報入力!G632="","",日報入力!AC632)</f>
        <v/>
      </c>
      <c r="X632" s="291" t="str">
        <f>IF(日報入力!G632="","",日報入力!AD632)</f>
        <v/>
      </c>
      <c r="Y632" s="291" t="str">
        <f>IF(日報入力!G632="","",日報入力!AE632)</f>
        <v/>
      </c>
      <c r="Z632" s="291" t="str">
        <f>IF(日報入力!G632="","",日報入力!AF632)</f>
        <v/>
      </c>
      <c r="AA632" s="291" t="str">
        <f>IF(日報入力!G632="","",日報入力!AG632)</f>
        <v/>
      </c>
      <c r="AB632" s="291" t="str">
        <f>IF(日報入力!G632="","",日報入力!AH632)</f>
        <v/>
      </c>
      <c r="AC632" s="291" t="str">
        <f>IF(日報入力!G632="","",日報入力!AI632)</f>
        <v/>
      </c>
      <c r="AD632" s="291" t="str">
        <f>IF(日報入力!G632="","",日報入力!AJ632)</f>
        <v/>
      </c>
      <c r="AE632" s="292" t="str">
        <f>IF(日報入力!G632="","",日報入力!E632)</f>
        <v/>
      </c>
      <c r="AF632" s="293" t="str">
        <f>IF(日報入力!G632="","",日報入力!AK632)</f>
        <v/>
      </c>
      <c r="AG632" s="293" t="str">
        <f>IF(日報入力!G632="","",日報入力!AL632)</f>
        <v/>
      </c>
      <c r="AH632" s="293" t="str">
        <f>IF(日報入力!G632="","",日報入力!AM632)</f>
        <v/>
      </c>
      <c r="AI632" s="294" t="str">
        <f>IF(日報入力!G632&gt;0,日報入力!D632*日報入力!K632*日報入力!AL632,"")</f>
        <v/>
      </c>
      <c r="AJ632" s="294" t="str">
        <f>IF(日報入力!G632&gt;0,日報入力!E632*日報入力!AL632,"")</f>
        <v/>
      </c>
      <c r="AK632" s="294" t="str">
        <f>IF(日報入力!G632&gt;0,AI632-AJ632,"")</f>
        <v/>
      </c>
      <c r="AL632" s="292" t="str">
        <f>IF(日報入力!G632&gt;0,日報入力!E632*日報入力!AM632,"")</f>
        <v/>
      </c>
      <c r="AM632" s="292" t="str">
        <f>IF(日報入力!G632&gt;0,日報入力!AB632*日報入力!AM632,"")</f>
        <v/>
      </c>
      <c r="AN632" s="68" t="str">
        <f>IF(日報入力!G632&gt;0,日報入力!C632,"")</f>
        <v/>
      </c>
      <c r="AO632" s="68" t="str">
        <f>日報入力!B632</f>
        <v/>
      </c>
      <c r="AP632" s="68" t="str">
        <f>IF(日報入力!AQ632,日報入力!BA632,"")</f>
        <v/>
      </c>
      <c r="AQ632" s="68" t="str">
        <f>IF(日報入力!AR632,日報入力!BB632,"")</f>
        <v/>
      </c>
      <c r="AR632" s="68" t="str">
        <f>IF(日報入力!AS632,"N勤","")</f>
        <v/>
      </c>
      <c r="AS632" s="295" t="e">
        <f t="shared" si="44"/>
        <v>#VALUE!</v>
      </c>
      <c r="AT632" s="439" t="str">
        <f>日報入力!AY632</f>
        <v/>
      </c>
      <c r="AU632" s="518" t="str">
        <f>IF(日報入力!G632,G632*60/E632,"")</f>
        <v/>
      </c>
      <c r="AV632" s="528" t="str">
        <f>IF(日報入力!AT632,日報入力!AT632,"")</f>
        <v/>
      </c>
      <c r="AW632" s="529" t="str">
        <f>IF(日報入力!AT632,AE632/日報入力!AT632,"")</f>
        <v/>
      </c>
      <c r="AX632" s="530" t="e">
        <f>IF(1&lt;日報集計!AT632,AT632/(((F632-I632-J632-N632-O632)*60)/(E632)),"")</f>
        <v>#VALUE!</v>
      </c>
      <c r="AY632" s="664" t="str">
        <f>IF(日報入力!H632,AT632/(((F632-J632)*60)/E632),"")</f>
        <v/>
      </c>
      <c r="AZ632" s="664" t="str">
        <f>IF(日報入力!I632,AT632/((G632*60)/E632),"")</f>
        <v/>
      </c>
      <c r="BA632" s="296" t="str">
        <f>IF(日報入力!G632,G632/F632,"")</f>
        <v/>
      </c>
      <c r="BB632" s="386" t="e">
        <f t="shared" si="45"/>
        <v>#VALUE!</v>
      </c>
      <c r="BC632" s="386" t="e">
        <f t="shared" si="46"/>
        <v>#VALUE!</v>
      </c>
      <c r="BD632" s="80">
        <f>日報入力!AU632</f>
        <v>0</v>
      </c>
      <c r="BE632" s="534" t="str">
        <f>IF(日報入力!AV632,日報入力!AV632,"")</f>
        <v/>
      </c>
      <c r="BF632" s="534" t="str">
        <f>IF(日報入力!AW632,日報入力!AW632,"")</f>
        <v/>
      </c>
      <c r="BG632" s="398" t="str">
        <f>IF(日報入力!G632,日報入力!K632*日報入力!D632*日報入力!BC632,"")</f>
        <v/>
      </c>
    </row>
    <row r="633" spans="1:59" ht="20.25" hidden="1" customHeight="1" x14ac:dyDescent="0.15">
      <c r="A633" s="302" t="str">
        <f>IF(日報入力!G633="","",日報入力!G633)</f>
        <v/>
      </c>
      <c r="B633" s="291" t="str">
        <f>IF(日報入力!G633="","",日報入力!H633)</f>
        <v/>
      </c>
      <c r="C633" s="291" t="str">
        <f>IF(日報入力!G633="","",日報入力!I633)</f>
        <v/>
      </c>
      <c r="D633" s="291" t="str">
        <f>IF(日報入力!G633="","",日報入力!J633)</f>
        <v/>
      </c>
      <c r="E633" s="291" t="str">
        <f>IF(日報入力!G633="","",日報入力!K633)</f>
        <v/>
      </c>
      <c r="F633" s="291" t="str">
        <f>IF(日報入力!G633="","",日報入力!L633)</f>
        <v/>
      </c>
      <c r="G633" s="291" t="str">
        <f>IF(日報入力!G633="","",日報入力!L633-日報入力!O633-日報入力!P633-日報入力!Q633-日報入力!R633-日報入力!S633-日報入力!T633-日報入力!U633-日報入力!V633-日報入力!W633-日報入力!X633-日報入力!Y633-日報入力!Z633)</f>
        <v/>
      </c>
      <c r="H633" s="291" t="str">
        <f>IF(日報入力!G633="","",IF(日報入力!M633&gt;=0,日報入力!M633*F633,F633))</f>
        <v/>
      </c>
      <c r="I633" s="291" t="str">
        <f>IF(日報入力!G633="","",日報入力!O633)</f>
        <v/>
      </c>
      <c r="J633" s="291" t="str">
        <f>IF(日報入力!G633="","",日報入力!P633)</f>
        <v/>
      </c>
      <c r="K633" s="291" t="str">
        <f>IF(日報入力!G633="","",日報入力!Q633)</f>
        <v/>
      </c>
      <c r="L633" s="291" t="str">
        <f>IF(日報入力!G633="","",日報入力!R633)</f>
        <v/>
      </c>
      <c r="M633" s="291" t="str">
        <f>IF(日報入力!G633="","",日報入力!S633)</f>
        <v/>
      </c>
      <c r="N633" s="291" t="str">
        <f>IF(日報入力!G633="","",日報入力!T633)</f>
        <v/>
      </c>
      <c r="O633" s="291" t="str">
        <f>IF(日報入力!G633="","",日報入力!U633)</f>
        <v/>
      </c>
      <c r="P633" s="291" t="str">
        <f>IF(日報入力!G633="","",日報入力!V633)</f>
        <v/>
      </c>
      <c r="Q633" s="291" t="str">
        <f>IF(日報入力!G633="","",日報入力!W633)</f>
        <v/>
      </c>
      <c r="R633" s="291" t="str">
        <f>IF(日報入力!G633="","",日報入力!X633)</f>
        <v/>
      </c>
      <c r="S633" s="291" t="str">
        <f>IF(日報入力!G633="","",日報入力!Y633)</f>
        <v/>
      </c>
      <c r="T633" s="291" t="str">
        <f>IF(日報入力!G633="","",日報入力!Z633)</f>
        <v/>
      </c>
      <c r="U633" s="291" t="str">
        <f>IF(日報入力!G633="","",日報入力!AA633)</f>
        <v/>
      </c>
      <c r="V633" s="378" t="str">
        <f>IF(日報入力!G633="","",日報入力!AB633)</f>
        <v/>
      </c>
      <c r="W633" s="291" t="str">
        <f>IF(日報入力!G633="","",日報入力!AC633)</f>
        <v/>
      </c>
      <c r="X633" s="291" t="str">
        <f>IF(日報入力!G633="","",日報入力!AD633)</f>
        <v/>
      </c>
      <c r="Y633" s="291" t="str">
        <f>IF(日報入力!G633="","",日報入力!AE633)</f>
        <v/>
      </c>
      <c r="Z633" s="291" t="str">
        <f>IF(日報入力!G633="","",日報入力!AF633)</f>
        <v/>
      </c>
      <c r="AA633" s="291" t="str">
        <f>IF(日報入力!G633="","",日報入力!AG633)</f>
        <v/>
      </c>
      <c r="AB633" s="291" t="str">
        <f>IF(日報入力!G633="","",日報入力!AH633)</f>
        <v/>
      </c>
      <c r="AC633" s="291" t="str">
        <f>IF(日報入力!G633="","",日報入力!AI633)</f>
        <v/>
      </c>
      <c r="AD633" s="291" t="str">
        <f>IF(日報入力!G633="","",日報入力!AJ633)</f>
        <v/>
      </c>
      <c r="AE633" s="292" t="str">
        <f>IF(日報入力!G633="","",日報入力!E633)</f>
        <v/>
      </c>
      <c r="AF633" s="293" t="str">
        <f>IF(日報入力!G633="","",日報入力!AK633)</f>
        <v/>
      </c>
      <c r="AG633" s="293" t="str">
        <f>IF(日報入力!G633="","",日報入力!AL633)</f>
        <v/>
      </c>
      <c r="AH633" s="293" t="str">
        <f>IF(日報入力!G633="","",日報入力!AM633)</f>
        <v/>
      </c>
      <c r="AI633" s="294" t="str">
        <f>IF(日報入力!G633&gt;0,日報入力!D633*日報入力!K633*日報入力!AL633,"")</f>
        <v/>
      </c>
      <c r="AJ633" s="294" t="str">
        <f>IF(日報入力!G633&gt;0,日報入力!E633*日報入力!AL633,"")</f>
        <v/>
      </c>
      <c r="AK633" s="294" t="str">
        <f>IF(日報入力!G633&gt;0,AI633-AJ633,"")</f>
        <v/>
      </c>
      <c r="AL633" s="292" t="str">
        <f>IF(日報入力!G633&gt;0,日報入力!E633*日報入力!AM633,"")</f>
        <v/>
      </c>
      <c r="AM633" s="292" t="str">
        <f>IF(日報入力!G633&gt;0,日報入力!AB633*日報入力!AM633,"")</f>
        <v/>
      </c>
      <c r="AN633" s="68" t="str">
        <f>IF(日報入力!G633&gt;0,日報入力!C633,"")</f>
        <v/>
      </c>
      <c r="AO633" s="68" t="str">
        <f>日報入力!B633</f>
        <v/>
      </c>
      <c r="AP633" s="68" t="str">
        <f>IF(日報入力!AQ633,日報入力!BA633,"")</f>
        <v/>
      </c>
      <c r="AQ633" s="68" t="str">
        <f>IF(日報入力!AR633,日報入力!BB633,"")</f>
        <v/>
      </c>
      <c r="AR633" s="68" t="str">
        <f>IF(日報入力!AS633,"N勤","")</f>
        <v/>
      </c>
      <c r="AS633" s="295" t="e">
        <f t="shared" si="44"/>
        <v>#VALUE!</v>
      </c>
      <c r="AT633" s="439" t="str">
        <f>日報入力!AY633</f>
        <v/>
      </c>
      <c r="AU633" s="518" t="str">
        <f>IF(日報入力!G633,G633*60/E633,"")</f>
        <v/>
      </c>
      <c r="AV633" s="528" t="str">
        <f>IF(日報入力!AT633,日報入力!AT633,"")</f>
        <v/>
      </c>
      <c r="AW633" s="529" t="str">
        <f>IF(日報入力!AT633,AE633/日報入力!AT633,"")</f>
        <v/>
      </c>
      <c r="AX633" s="530" t="e">
        <f>IF(1&lt;日報集計!AT633,AT633/(((F633-I633-J633-N633-O633)*60)/(E633)),"")</f>
        <v>#VALUE!</v>
      </c>
      <c r="AY633" s="664" t="str">
        <f>IF(日報入力!H633,AT633/(((F633-J633)*60)/E633),"")</f>
        <v/>
      </c>
      <c r="AZ633" s="664" t="str">
        <f>IF(日報入力!I633,AT633/((G633*60)/E633),"")</f>
        <v/>
      </c>
      <c r="BA633" s="296" t="str">
        <f>IF(日報入力!G633,G633/F633,"")</f>
        <v/>
      </c>
      <c r="BB633" s="386" t="e">
        <f t="shared" si="45"/>
        <v>#VALUE!</v>
      </c>
      <c r="BC633" s="386" t="e">
        <f t="shared" si="46"/>
        <v>#VALUE!</v>
      </c>
      <c r="BD633" s="80">
        <f>日報入力!AU633</f>
        <v>0</v>
      </c>
      <c r="BE633" s="534" t="str">
        <f>IF(日報入力!AV633,日報入力!AV633,"")</f>
        <v/>
      </c>
      <c r="BF633" s="534" t="str">
        <f>IF(日報入力!AW633,日報入力!AW633,"")</f>
        <v/>
      </c>
      <c r="BG633" s="398" t="str">
        <f>IF(日報入力!G633,日報入力!K633*日報入力!D633*日報入力!BC633,"")</f>
        <v/>
      </c>
    </row>
    <row r="634" spans="1:59" ht="20.25" hidden="1" customHeight="1" x14ac:dyDescent="0.15">
      <c r="A634" s="302" t="str">
        <f>IF(日報入力!G634="","",日報入力!G634)</f>
        <v/>
      </c>
      <c r="B634" s="291" t="str">
        <f>IF(日報入力!G634="","",日報入力!H634)</f>
        <v/>
      </c>
      <c r="C634" s="291" t="str">
        <f>IF(日報入力!G634="","",日報入力!I634)</f>
        <v/>
      </c>
      <c r="D634" s="291" t="str">
        <f>IF(日報入力!G634="","",日報入力!J634)</f>
        <v/>
      </c>
      <c r="E634" s="291" t="str">
        <f>IF(日報入力!G634="","",日報入力!K634)</f>
        <v/>
      </c>
      <c r="F634" s="291" t="str">
        <f>IF(日報入力!G634="","",日報入力!L634)</f>
        <v/>
      </c>
      <c r="G634" s="291" t="str">
        <f>IF(日報入力!G634="","",日報入力!L634-日報入力!O634-日報入力!P634-日報入力!Q634-日報入力!R634-日報入力!S634-日報入力!T634-日報入力!U634-日報入力!V634-日報入力!W634-日報入力!X634-日報入力!Y634-日報入力!Z634)</f>
        <v/>
      </c>
      <c r="H634" s="291" t="str">
        <f>IF(日報入力!G634="","",IF(日報入力!M634&gt;=0,日報入力!M634*F634,F634))</f>
        <v/>
      </c>
      <c r="I634" s="291" t="str">
        <f>IF(日報入力!G634="","",日報入力!O634)</f>
        <v/>
      </c>
      <c r="J634" s="291" t="str">
        <f>IF(日報入力!G634="","",日報入力!P634)</f>
        <v/>
      </c>
      <c r="K634" s="291" t="str">
        <f>IF(日報入力!G634="","",日報入力!Q634)</f>
        <v/>
      </c>
      <c r="L634" s="291" t="str">
        <f>IF(日報入力!G634="","",日報入力!R634)</f>
        <v/>
      </c>
      <c r="M634" s="291" t="str">
        <f>IF(日報入力!G634="","",日報入力!S634)</f>
        <v/>
      </c>
      <c r="N634" s="291" t="str">
        <f>IF(日報入力!G634="","",日報入力!T634)</f>
        <v/>
      </c>
      <c r="O634" s="291" t="str">
        <f>IF(日報入力!G634="","",日報入力!U634)</f>
        <v/>
      </c>
      <c r="P634" s="291" t="str">
        <f>IF(日報入力!G634="","",日報入力!V634)</f>
        <v/>
      </c>
      <c r="Q634" s="291" t="str">
        <f>IF(日報入力!G634="","",日報入力!W634)</f>
        <v/>
      </c>
      <c r="R634" s="291" t="str">
        <f>IF(日報入力!G634="","",日報入力!X634)</f>
        <v/>
      </c>
      <c r="S634" s="291" t="str">
        <f>IF(日報入力!G634="","",日報入力!Y634)</f>
        <v/>
      </c>
      <c r="T634" s="291" t="str">
        <f>IF(日報入力!G634="","",日報入力!Z634)</f>
        <v/>
      </c>
      <c r="U634" s="291" t="str">
        <f>IF(日報入力!G634="","",日報入力!AA634)</f>
        <v/>
      </c>
      <c r="V634" s="378" t="str">
        <f>IF(日報入力!G634="","",日報入力!AB634)</f>
        <v/>
      </c>
      <c r="W634" s="291" t="str">
        <f>IF(日報入力!G634="","",日報入力!AC634)</f>
        <v/>
      </c>
      <c r="X634" s="291" t="str">
        <f>IF(日報入力!G634="","",日報入力!AD634)</f>
        <v/>
      </c>
      <c r="Y634" s="291" t="str">
        <f>IF(日報入力!G634="","",日報入力!AE634)</f>
        <v/>
      </c>
      <c r="Z634" s="291" t="str">
        <f>IF(日報入力!G634="","",日報入力!AF634)</f>
        <v/>
      </c>
      <c r="AA634" s="291" t="str">
        <f>IF(日報入力!G634="","",日報入力!AG634)</f>
        <v/>
      </c>
      <c r="AB634" s="291" t="str">
        <f>IF(日報入力!G634="","",日報入力!AH634)</f>
        <v/>
      </c>
      <c r="AC634" s="291" t="str">
        <f>IF(日報入力!G634="","",日報入力!AI634)</f>
        <v/>
      </c>
      <c r="AD634" s="291" t="str">
        <f>IF(日報入力!G634="","",日報入力!AJ634)</f>
        <v/>
      </c>
      <c r="AE634" s="292" t="str">
        <f>IF(日報入力!G634="","",日報入力!E634)</f>
        <v/>
      </c>
      <c r="AF634" s="293" t="str">
        <f>IF(日報入力!G634="","",日報入力!AK634)</f>
        <v/>
      </c>
      <c r="AG634" s="293" t="str">
        <f>IF(日報入力!G634="","",日報入力!AL634)</f>
        <v/>
      </c>
      <c r="AH634" s="293" t="str">
        <f>IF(日報入力!G634="","",日報入力!AM634)</f>
        <v/>
      </c>
      <c r="AI634" s="294" t="str">
        <f>IF(日報入力!G634&gt;0,日報入力!D634*日報入力!K634*日報入力!AL634,"")</f>
        <v/>
      </c>
      <c r="AJ634" s="294" t="str">
        <f>IF(日報入力!G634&gt;0,日報入力!E634*日報入力!AL634,"")</f>
        <v/>
      </c>
      <c r="AK634" s="294" t="str">
        <f>IF(日報入力!G634&gt;0,AI634-AJ634,"")</f>
        <v/>
      </c>
      <c r="AL634" s="292" t="str">
        <f>IF(日報入力!G634&gt;0,日報入力!E634*日報入力!AM634,"")</f>
        <v/>
      </c>
      <c r="AM634" s="292" t="str">
        <f>IF(日報入力!G634&gt;0,日報入力!AB634*日報入力!AM634,"")</f>
        <v/>
      </c>
      <c r="AN634" s="68" t="str">
        <f>IF(日報入力!G634&gt;0,日報入力!C634,"")</f>
        <v/>
      </c>
      <c r="AO634" s="68" t="str">
        <f>日報入力!B634</f>
        <v/>
      </c>
      <c r="AP634" s="68" t="str">
        <f>IF(日報入力!AQ634,日報入力!BA634,"")</f>
        <v/>
      </c>
      <c r="AQ634" s="68" t="str">
        <f>IF(日報入力!AR634,日報入力!BB634,"")</f>
        <v/>
      </c>
      <c r="AR634" s="68" t="str">
        <f>IF(日報入力!AS634,"N勤","")</f>
        <v/>
      </c>
      <c r="AS634" s="295" t="e">
        <f t="shared" si="44"/>
        <v>#VALUE!</v>
      </c>
      <c r="AT634" s="439" t="str">
        <f>日報入力!AY634</f>
        <v/>
      </c>
      <c r="AU634" s="518" t="str">
        <f>IF(日報入力!G634,G634*60/E634,"")</f>
        <v/>
      </c>
      <c r="AV634" s="528" t="str">
        <f>IF(日報入力!AT634,日報入力!AT634,"")</f>
        <v/>
      </c>
      <c r="AW634" s="529" t="str">
        <f>IF(日報入力!AT634,AE634/日報入力!AT634,"")</f>
        <v/>
      </c>
      <c r="AX634" s="530" t="e">
        <f>IF(1&lt;日報集計!AT634,AT634/(((F634-I634-J634-N634-O634)*60)/(E634)),"")</f>
        <v>#VALUE!</v>
      </c>
      <c r="AY634" s="664" t="str">
        <f>IF(日報入力!H634,AT634/(((F634-J634)*60)/E634),"")</f>
        <v/>
      </c>
      <c r="AZ634" s="664" t="str">
        <f>IF(日報入力!I634,AT634/((G634*60)/E634),"")</f>
        <v/>
      </c>
      <c r="BA634" s="296" t="str">
        <f>IF(日報入力!G634,G634/F634,"")</f>
        <v/>
      </c>
      <c r="BB634" s="386" t="e">
        <f t="shared" si="45"/>
        <v>#VALUE!</v>
      </c>
      <c r="BC634" s="386" t="e">
        <f t="shared" si="46"/>
        <v>#VALUE!</v>
      </c>
      <c r="BD634" s="80">
        <f>日報入力!AU634</f>
        <v>0</v>
      </c>
      <c r="BE634" s="534" t="str">
        <f>IF(日報入力!AV634,日報入力!AV634,"")</f>
        <v/>
      </c>
      <c r="BF634" s="534" t="str">
        <f>IF(日報入力!AW634,日報入力!AW634,"")</f>
        <v/>
      </c>
      <c r="BG634" s="398" t="str">
        <f>IF(日報入力!G634,日報入力!K634*日報入力!D634*日報入力!BC634,"")</f>
        <v/>
      </c>
    </row>
    <row r="635" spans="1:59" ht="20.25" hidden="1" customHeight="1" x14ac:dyDescent="0.15">
      <c r="A635" s="302" t="str">
        <f>IF(日報入力!G635="","",日報入力!G635)</f>
        <v/>
      </c>
      <c r="B635" s="291" t="str">
        <f>IF(日報入力!G635="","",日報入力!H635)</f>
        <v/>
      </c>
      <c r="C635" s="291" t="str">
        <f>IF(日報入力!G635="","",日報入力!I635)</f>
        <v/>
      </c>
      <c r="D635" s="291" t="str">
        <f>IF(日報入力!G635="","",日報入力!J635)</f>
        <v/>
      </c>
      <c r="E635" s="291" t="str">
        <f>IF(日報入力!G635="","",日報入力!K635)</f>
        <v/>
      </c>
      <c r="F635" s="291" t="str">
        <f>IF(日報入力!G635="","",日報入力!L635)</f>
        <v/>
      </c>
      <c r="G635" s="291" t="str">
        <f>IF(日報入力!G635="","",日報入力!L635-日報入力!O635-日報入力!P635-日報入力!Q635-日報入力!R635-日報入力!S635-日報入力!T635-日報入力!U635-日報入力!V635-日報入力!W635-日報入力!X635-日報入力!Y635-日報入力!Z635)</f>
        <v/>
      </c>
      <c r="H635" s="291" t="str">
        <f>IF(日報入力!G635="","",IF(日報入力!M635&gt;=0,日報入力!M635*F635,F635))</f>
        <v/>
      </c>
      <c r="I635" s="291" t="str">
        <f>IF(日報入力!G635="","",日報入力!O635)</f>
        <v/>
      </c>
      <c r="J635" s="291" t="str">
        <f>IF(日報入力!G635="","",日報入力!P635)</f>
        <v/>
      </c>
      <c r="K635" s="291" t="str">
        <f>IF(日報入力!G635="","",日報入力!Q635)</f>
        <v/>
      </c>
      <c r="L635" s="291" t="str">
        <f>IF(日報入力!G635="","",日報入力!R635)</f>
        <v/>
      </c>
      <c r="M635" s="291" t="str">
        <f>IF(日報入力!G635="","",日報入力!S635)</f>
        <v/>
      </c>
      <c r="N635" s="291" t="str">
        <f>IF(日報入力!G635="","",日報入力!T635)</f>
        <v/>
      </c>
      <c r="O635" s="291" t="str">
        <f>IF(日報入力!G635="","",日報入力!U635)</f>
        <v/>
      </c>
      <c r="P635" s="291" t="str">
        <f>IF(日報入力!G635="","",日報入力!V635)</f>
        <v/>
      </c>
      <c r="Q635" s="291" t="str">
        <f>IF(日報入力!G635="","",日報入力!W635)</f>
        <v/>
      </c>
      <c r="R635" s="291" t="str">
        <f>IF(日報入力!G635="","",日報入力!X635)</f>
        <v/>
      </c>
      <c r="S635" s="291" t="str">
        <f>IF(日報入力!G635="","",日報入力!Y635)</f>
        <v/>
      </c>
      <c r="T635" s="291" t="str">
        <f>IF(日報入力!G635="","",日報入力!Z635)</f>
        <v/>
      </c>
      <c r="U635" s="291" t="str">
        <f>IF(日報入力!G635="","",日報入力!AA635)</f>
        <v/>
      </c>
      <c r="V635" s="378" t="str">
        <f>IF(日報入力!G635="","",日報入力!AB635)</f>
        <v/>
      </c>
      <c r="W635" s="291" t="str">
        <f>IF(日報入力!G635="","",日報入力!AC635)</f>
        <v/>
      </c>
      <c r="X635" s="291" t="str">
        <f>IF(日報入力!G635="","",日報入力!AD635)</f>
        <v/>
      </c>
      <c r="Y635" s="291" t="str">
        <f>IF(日報入力!G635="","",日報入力!AE635)</f>
        <v/>
      </c>
      <c r="Z635" s="291" t="str">
        <f>IF(日報入力!G635="","",日報入力!AF635)</f>
        <v/>
      </c>
      <c r="AA635" s="291" t="str">
        <f>IF(日報入力!G635="","",日報入力!AG635)</f>
        <v/>
      </c>
      <c r="AB635" s="291" t="str">
        <f>IF(日報入力!G635="","",日報入力!AH635)</f>
        <v/>
      </c>
      <c r="AC635" s="291" t="str">
        <f>IF(日報入力!G635="","",日報入力!AI635)</f>
        <v/>
      </c>
      <c r="AD635" s="291" t="str">
        <f>IF(日報入力!G635="","",日報入力!AJ635)</f>
        <v/>
      </c>
      <c r="AE635" s="292" t="str">
        <f>IF(日報入力!G635="","",日報入力!E635)</f>
        <v/>
      </c>
      <c r="AF635" s="293" t="str">
        <f>IF(日報入力!G635="","",日報入力!AK635)</f>
        <v/>
      </c>
      <c r="AG635" s="293" t="str">
        <f>IF(日報入力!G635="","",日報入力!AL635)</f>
        <v/>
      </c>
      <c r="AH635" s="293" t="str">
        <f>IF(日報入力!G635="","",日報入力!AM635)</f>
        <v/>
      </c>
      <c r="AI635" s="294" t="str">
        <f>IF(日報入力!G635&gt;0,日報入力!D635*日報入力!K635*日報入力!AL635,"")</f>
        <v/>
      </c>
      <c r="AJ635" s="294" t="str">
        <f>IF(日報入力!G635&gt;0,日報入力!E635*日報入力!AL635,"")</f>
        <v/>
      </c>
      <c r="AK635" s="294" t="str">
        <f>IF(日報入力!G635&gt;0,AI635-AJ635,"")</f>
        <v/>
      </c>
      <c r="AL635" s="292" t="str">
        <f>IF(日報入力!G635&gt;0,日報入力!E635*日報入力!AM635,"")</f>
        <v/>
      </c>
      <c r="AM635" s="292" t="str">
        <f>IF(日報入力!G635&gt;0,日報入力!AB635*日報入力!AM635,"")</f>
        <v/>
      </c>
      <c r="AN635" s="68" t="str">
        <f>IF(日報入力!G635&gt;0,日報入力!C635,"")</f>
        <v/>
      </c>
      <c r="AO635" s="68" t="str">
        <f>日報入力!B635</f>
        <v/>
      </c>
      <c r="AP635" s="68" t="str">
        <f>IF(日報入力!AQ635,日報入力!BA635,"")</f>
        <v/>
      </c>
      <c r="AQ635" s="68" t="str">
        <f>IF(日報入力!AR635,日報入力!BB635,"")</f>
        <v/>
      </c>
      <c r="AR635" s="68" t="str">
        <f>IF(日報入力!AS635,"N勤","")</f>
        <v/>
      </c>
      <c r="AS635" s="295" t="e">
        <f t="shared" si="44"/>
        <v>#VALUE!</v>
      </c>
      <c r="AT635" s="439" t="str">
        <f>日報入力!AY635</f>
        <v/>
      </c>
      <c r="AU635" s="518" t="str">
        <f>IF(日報入力!G635,G635*60/E635,"")</f>
        <v/>
      </c>
      <c r="AV635" s="528" t="str">
        <f>IF(日報入力!AT635,日報入力!AT635,"")</f>
        <v/>
      </c>
      <c r="AW635" s="529" t="str">
        <f>IF(日報入力!AT635,AE635/日報入力!AT635,"")</f>
        <v/>
      </c>
      <c r="AX635" s="530" t="e">
        <f>IF(1&lt;日報集計!AT635,AT635/(((F635-I635-J635-N635-O635)*60)/(E635)),"")</f>
        <v>#VALUE!</v>
      </c>
      <c r="AY635" s="664" t="str">
        <f>IF(日報入力!H635,AT635/(((F635-J635)*60)/E635),"")</f>
        <v/>
      </c>
      <c r="AZ635" s="664" t="str">
        <f>IF(日報入力!I635,AT635/((G635*60)/E635),"")</f>
        <v/>
      </c>
      <c r="BA635" s="296" t="str">
        <f>IF(日報入力!G635,G635/F635,"")</f>
        <v/>
      </c>
      <c r="BB635" s="386" t="e">
        <f t="shared" si="45"/>
        <v>#VALUE!</v>
      </c>
      <c r="BC635" s="386" t="e">
        <f t="shared" si="46"/>
        <v>#VALUE!</v>
      </c>
      <c r="BD635" s="80">
        <f>日報入力!AU635</f>
        <v>0</v>
      </c>
      <c r="BE635" s="534" t="str">
        <f>IF(日報入力!AV635,日報入力!AV635,"")</f>
        <v/>
      </c>
      <c r="BF635" s="534" t="str">
        <f>IF(日報入力!AW635,日報入力!AW635,"")</f>
        <v/>
      </c>
      <c r="BG635" s="398" t="str">
        <f>IF(日報入力!G635,日報入力!K635*日報入力!D635*日報入力!BC635,"")</f>
        <v/>
      </c>
    </row>
    <row r="636" spans="1:59" ht="20.25" hidden="1" customHeight="1" x14ac:dyDescent="0.15">
      <c r="A636" s="302" t="str">
        <f>IF(日報入力!G636="","",日報入力!G636)</f>
        <v/>
      </c>
      <c r="B636" s="291" t="str">
        <f>IF(日報入力!G636="","",日報入力!H636)</f>
        <v/>
      </c>
      <c r="C636" s="291" t="str">
        <f>IF(日報入力!G636="","",日報入力!I636)</f>
        <v/>
      </c>
      <c r="D636" s="291" t="str">
        <f>IF(日報入力!G636="","",日報入力!J636)</f>
        <v/>
      </c>
      <c r="E636" s="291" t="str">
        <f>IF(日報入力!G636="","",日報入力!K636)</f>
        <v/>
      </c>
      <c r="F636" s="291" t="str">
        <f>IF(日報入力!G636="","",日報入力!L636)</f>
        <v/>
      </c>
      <c r="G636" s="291" t="str">
        <f>IF(日報入力!G636="","",日報入力!L636-日報入力!O636-日報入力!P636-日報入力!Q636-日報入力!R636-日報入力!S636-日報入力!T636-日報入力!U636-日報入力!V636-日報入力!W636-日報入力!X636-日報入力!Y636-日報入力!Z636)</f>
        <v/>
      </c>
      <c r="H636" s="291" t="str">
        <f>IF(日報入力!G636="","",IF(日報入力!M636&gt;=0,日報入力!M636*F636,F636))</f>
        <v/>
      </c>
      <c r="I636" s="291" t="str">
        <f>IF(日報入力!G636="","",日報入力!O636)</f>
        <v/>
      </c>
      <c r="J636" s="291" t="str">
        <f>IF(日報入力!G636="","",日報入力!P636)</f>
        <v/>
      </c>
      <c r="K636" s="291" t="str">
        <f>IF(日報入力!G636="","",日報入力!Q636)</f>
        <v/>
      </c>
      <c r="L636" s="291" t="str">
        <f>IF(日報入力!G636="","",日報入力!R636)</f>
        <v/>
      </c>
      <c r="M636" s="291" t="str">
        <f>IF(日報入力!G636="","",日報入力!S636)</f>
        <v/>
      </c>
      <c r="N636" s="291" t="str">
        <f>IF(日報入力!G636="","",日報入力!T636)</f>
        <v/>
      </c>
      <c r="O636" s="291" t="str">
        <f>IF(日報入力!G636="","",日報入力!U636)</f>
        <v/>
      </c>
      <c r="P636" s="291" t="str">
        <f>IF(日報入力!G636="","",日報入力!V636)</f>
        <v/>
      </c>
      <c r="Q636" s="291" t="str">
        <f>IF(日報入力!G636="","",日報入力!W636)</f>
        <v/>
      </c>
      <c r="R636" s="291" t="str">
        <f>IF(日報入力!G636="","",日報入力!X636)</f>
        <v/>
      </c>
      <c r="S636" s="291" t="str">
        <f>IF(日報入力!G636="","",日報入力!Y636)</f>
        <v/>
      </c>
      <c r="T636" s="291" t="str">
        <f>IF(日報入力!G636="","",日報入力!Z636)</f>
        <v/>
      </c>
      <c r="U636" s="291" t="str">
        <f>IF(日報入力!G636="","",日報入力!AA636)</f>
        <v/>
      </c>
      <c r="V636" s="378" t="str">
        <f>IF(日報入力!G636="","",日報入力!AB636)</f>
        <v/>
      </c>
      <c r="W636" s="291" t="str">
        <f>IF(日報入力!G636="","",日報入力!AC636)</f>
        <v/>
      </c>
      <c r="X636" s="291" t="str">
        <f>IF(日報入力!G636="","",日報入力!AD636)</f>
        <v/>
      </c>
      <c r="Y636" s="291" t="str">
        <f>IF(日報入力!G636="","",日報入力!AE636)</f>
        <v/>
      </c>
      <c r="Z636" s="291" t="str">
        <f>IF(日報入力!G636="","",日報入力!AF636)</f>
        <v/>
      </c>
      <c r="AA636" s="291" t="str">
        <f>IF(日報入力!G636="","",日報入力!AG636)</f>
        <v/>
      </c>
      <c r="AB636" s="291" t="str">
        <f>IF(日報入力!G636="","",日報入力!AH636)</f>
        <v/>
      </c>
      <c r="AC636" s="291" t="str">
        <f>IF(日報入力!G636="","",日報入力!AI636)</f>
        <v/>
      </c>
      <c r="AD636" s="291" t="str">
        <f>IF(日報入力!G636="","",日報入力!AJ636)</f>
        <v/>
      </c>
      <c r="AE636" s="292" t="str">
        <f>IF(日報入力!G636="","",日報入力!E636)</f>
        <v/>
      </c>
      <c r="AF636" s="293" t="str">
        <f>IF(日報入力!G636="","",日報入力!AK636)</f>
        <v/>
      </c>
      <c r="AG636" s="293" t="str">
        <f>IF(日報入力!G636="","",日報入力!AL636)</f>
        <v/>
      </c>
      <c r="AH636" s="293" t="str">
        <f>IF(日報入力!G636="","",日報入力!AM636)</f>
        <v/>
      </c>
      <c r="AI636" s="294" t="str">
        <f>IF(日報入力!G636&gt;0,日報入力!D636*日報入力!K636*日報入力!AL636,"")</f>
        <v/>
      </c>
      <c r="AJ636" s="294" t="str">
        <f>IF(日報入力!G636&gt;0,日報入力!E636*日報入力!AL636,"")</f>
        <v/>
      </c>
      <c r="AK636" s="294" t="str">
        <f>IF(日報入力!G636&gt;0,AI636-AJ636,"")</f>
        <v/>
      </c>
      <c r="AL636" s="292" t="str">
        <f>IF(日報入力!G636&gt;0,日報入力!E636*日報入力!AM636,"")</f>
        <v/>
      </c>
      <c r="AM636" s="292" t="str">
        <f>IF(日報入力!G636&gt;0,日報入力!AB636*日報入力!AM636,"")</f>
        <v/>
      </c>
      <c r="AN636" s="68" t="str">
        <f>IF(日報入力!G636&gt;0,日報入力!C636,"")</f>
        <v/>
      </c>
      <c r="AO636" s="68" t="str">
        <f>日報入力!B636</f>
        <v/>
      </c>
      <c r="AP636" s="68" t="str">
        <f>IF(日報入力!AQ636,日報入力!BA636,"")</f>
        <v/>
      </c>
      <c r="AQ636" s="68" t="str">
        <f>IF(日報入力!AR636,日報入力!BB636,"")</f>
        <v/>
      </c>
      <c r="AR636" s="68" t="str">
        <f>IF(日報入力!AS636,"N勤","")</f>
        <v/>
      </c>
      <c r="AS636" s="295" t="e">
        <f t="shared" si="44"/>
        <v>#VALUE!</v>
      </c>
      <c r="AT636" s="439" t="str">
        <f>日報入力!AY636</f>
        <v/>
      </c>
      <c r="AU636" s="518" t="str">
        <f>IF(日報入力!G636,G636*60/E636,"")</f>
        <v/>
      </c>
      <c r="AV636" s="528" t="str">
        <f>IF(日報入力!AT636,日報入力!AT636,"")</f>
        <v/>
      </c>
      <c r="AW636" s="529" t="str">
        <f>IF(日報入力!AT636,AE636/日報入力!AT636,"")</f>
        <v/>
      </c>
      <c r="AX636" s="530" t="e">
        <f>IF(1&lt;日報集計!AT636,AT636/(((F636-I636-J636-N636-O636)*60)/(E636)),"")</f>
        <v>#VALUE!</v>
      </c>
      <c r="AY636" s="664" t="str">
        <f>IF(日報入力!H636,AT636/(((F636-J636)*60)/E636),"")</f>
        <v/>
      </c>
      <c r="AZ636" s="664" t="str">
        <f>IF(日報入力!I636,AT636/((G636*60)/E636),"")</f>
        <v/>
      </c>
      <c r="BA636" s="296" t="str">
        <f>IF(日報入力!G636,G636/F636,"")</f>
        <v/>
      </c>
      <c r="BB636" s="386" t="e">
        <f t="shared" si="45"/>
        <v>#VALUE!</v>
      </c>
      <c r="BC636" s="386" t="e">
        <f t="shared" si="46"/>
        <v>#VALUE!</v>
      </c>
      <c r="BD636" s="80">
        <f>日報入力!AU636</f>
        <v>0</v>
      </c>
      <c r="BE636" s="534" t="str">
        <f>IF(日報入力!AV636,日報入力!AV636,"")</f>
        <v/>
      </c>
      <c r="BF636" s="534" t="str">
        <f>IF(日報入力!AW636,日報入力!AW636,"")</f>
        <v/>
      </c>
      <c r="BG636" s="398" t="str">
        <f>IF(日報入力!G636,日報入力!K636*日報入力!D636*日報入力!BC636,"")</f>
        <v/>
      </c>
    </row>
    <row r="637" spans="1:59" ht="20.25" hidden="1" customHeight="1" x14ac:dyDescent="0.15">
      <c r="A637" s="302" t="str">
        <f>IF(日報入力!G637="","",日報入力!G637)</f>
        <v/>
      </c>
      <c r="B637" s="291" t="str">
        <f>IF(日報入力!G637="","",日報入力!H637)</f>
        <v/>
      </c>
      <c r="C637" s="291" t="str">
        <f>IF(日報入力!G637="","",日報入力!I637)</f>
        <v/>
      </c>
      <c r="D637" s="291" t="str">
        <f>IF(日報入力!G637="","",日報入力!J637)</f>
        <v/>
      </c>
      <c r="E637" s="291" t="str">
        <f>IF(日報入力!G637="","",日報入力!K637)</f>
        <v/>
      </c>
      <c r="F637" s="291" t="str">
        <f>IF(日報入力!G637="","",日報入力!L637)</f>
        <v/>
      </c>
      <c r="G637" s="291" t="str">
        <f>IF(日報入力!G637="","",日報入力!L637-日報入力!O637-日報入力!P637-日報入力!Q637-日報入力!R637-日報入力!S637-日報入力!T637-日報入力!U637-日報入力!V637-日報入力!W637-日報入力!X637-日報入力!Y637-日報入力!Z637)</f>
        <v/>
      </c>
      <c r="H637" s="291" t="str">
        <f>IF(日報入力!G637="","",IF(日報入力!M637&gt;=0,日報入力!M637*F637,F637))</f>
        <v/>
      </c>
      <c r="I637" s="291" t="str">
        <f>IF(日報入力!G637="","",日報入力!O637)</f>
        <v/>
      </c>
      <c r="J637" s="291" t="str">
        <f>IF(日報入力!G637="","",日報入力!P637)</f>
        <v/>
      </c>
      <c r="K637" s="291" t="str">
        <f>IF(日報入力!G637="","",日報入力!Q637)</f>
        <v/>
      </c>
      <c r="L637" s="291" t="str">
        <f>IF(日報入力!G637="","",日報入力!R637)</f>
        <v/>
      </c>
      <c r="M637" s="291" t="str">
        <f>IF(日報入力!G637="","",日報入力!S637)</f>
        <v/>
      </c>
      <c r="N637" s="291" t="str">
        <f>IF(日報入力!G637="","",日報入力!T637)</f>
        <v/>
      </c>
      <c r="O637" s="291" t="str">
        <f>IF(日報入力!G637="","",日報入力!U637)</f>
        <v/>
      </c>
      <c r="P637" s="291" t="str">
        <f>IF(日報入力!G637="","",日報入力!V637)</f>
        <v/>
      </c>
      <c r="Q637" s="291" t="str">
        <f>IF(日報入力!G637="","",日報入力!W637)</f>
        <v/>
      </c>
      <c r="R637" s="291" t="str">
        <f>IF(日報入力!G637="","",日報入力!X637)</f>
        <v/>
      </c>
      <c r="S637" s="291" t="str">
        <f>IF(日報入力!G637="","",日報入力!Y637)</f>
        <v/>
      </c>
      <c r="T637" s="291" t="str">
        <f>IF(日報入力!G637="","",日報入力!Z637)</f>
        <v/>
      </c>
      <c r="U637" s="291" t="str">
        <f>IF(日報入力!G637="","",日報入力!AA637)</f>
        <v/>
      </c>
      <c r="V637" s="378" t="str">
        <f>IF(日報入力!G637="","",日報入力!AB637)</f>
        <v/>
      </c>
      <c r="W637" s="291" t="str">
        <f>IF(日報入力!G637="","",日報入力!AC637)</f>
        <v/>
      </c>
      <c r="X637" s="291" t="str">
        <f>IF(日報入力!G637="","",日報入力!AD637)</f>
        <v/>
      </c>
      <c r="Y637" s="291" t="str">
        <f>IF(日報入力!G637="","",日報入力!AE637)</f>
        <v/>
      </c>
      <c r="Z637" s="291" t="str">
        <f>IF(日報入力!G637="","",日報入力!AF637)</f>
        <v/>
      </c>
      <c r="AA637" s="291" t="str">
        <f>IF(日報入力!G637="","",日報入力!AG637)</f>
        <v/>
      </c>
      <c r="AB637" s="291" t="str">
        <f>IF(日報入力!G637="","",日報入力!AH637)</f>
        <v/>
      </c>
      <c r="AC637" s="291" t="str">
        <f>IF(日報入力!G637="","",日報入力!AI637)</f>
        <v/>
      </c>
      <c r="AD637" s="291" t="str">
        <f>IF(日報入力!G637="","",日報入力!AJ637)</f>
        <v/>
      </c>
      <c r="AE637" s="292" t="str">
        <f>IF(日報入力!G637="","",日報入力!E637)</f>
        <v/>
      </c>
      <c r="AF637" s="293" t="str">
        <f>IF(日報入力!G637="","",日報入力!AK637)</f>
        <v/>
      </c>
      <c r="AG637" s="293" t="str">
        <f>IF(日報入力!G637="","",日報入力!AL637)</f>
        <v/>
      </c>
      <c r="AH637" s="293" t="str">
        <f>IF(日報入力!G637="","",日報入力!AM637)</f>
        <v/>
      </c>
      <c r="AI637" s="294" t="str">
        <f>IF(日報入力!G637&gt;0,日報入力!D637*日報入力!K637*日報入力!AL637,"")</f>
        <v/>
      </c>
      <c r="AJ637" s="294" t="str">
        <f>IF(日報入力!G637&gt;0,日報入力!E637*日報入力!AL637,"")</f>
        <v/>
      </c>
      <c r="AK637" s="294" t="str">
        <f>IF(日報入力!G637&gt;0,AI637-AJ637,"")</f>
        <v/>
      </c>
      <c r="AL637" s="292" t="str">
        <f>IF(日報入力!G637&gt;0,日報入力!E637*日報入力!AM637,"")</f>
        <v/>
      </c>
      <c r="AM637" s="292" t="str">
        <f>IF(日報入力!G637&gt;0,日報入力!AB637*日報入力!AM637,"")</f>
        <v/>
      </c>
      <c r="AN637" s="68" t="str">
        <f>IF(日報入力!G637&gt;0,日報入力!C637,"")</f>
        <v/>
      </c>
      <c r="AO637" s="68" t="str">
        <f>日報入力!B637</f>
        <v/>
      </c>
      <c r="AP637" s="68" t="str">
        <f>IF(日報入力!AQ637,日報入力!BA637,"")</f>
        <v/>
      </c>
      <c r="AQ637" s="68" t="str">
        <f>IF(日報入力!AR637,日報入力!BB637,"")</f>
        <v/>
      </c>
      <c r="AR637" s="68" t="str">
        <f>IF(日報入力!AS637,"N勤","")</f>
        <v/>
      </c>
      <c r="AS637" s="295" t="e">
        <f t="shared" si="44"/>
        <v>#VALUE!</v>
      </c>
      <c r="AT637" s="439" t="str">
        <f>日報入力!AY637</f>
        <v/>
      </c>
      <c r="AU637" s="518" t="str">
        <f>IF(日報入力!G637,G637*60/E637,"")</f>
        <v/>
      </c>
      <c r="AV637" s="528" t="str">
        <f>IF(日報入力!AT637,日報入力!AT637,"")</f>
        <v/>
      </c>
      <c r="AW637" s="529" t="str">
        <f>IF(日報入力!AT637,AE637/日報入力!AT637,"")</f>
        <v/>
      </c>
      <c r="AX637" s="530" t="e">
        <f>IF(1&lt;日報集計!AT637,AT637/(((F637-I637-J637-N637-O637)*60)/(E637)),"")</f>
        <v>#VALUE!</v>
      </c>
      <c r="AY637" s="664" t="str">
        <f>IF(日報入力!H637,AT637/(((F637-J637)*60)/E637),"")</f>
        <v/>
      </c>
      <c r="AZ637" s="664" t="str">
        <f>IF(日報入力!I637,AT637/((G637*60)/E637),"")</f>
        <v/>
      </c>
      <c r="BA637" s="296" t="str">
        <f>IF(日報入力!G637,G637/F637,"")</f>
        <v/>
      </c>
      <c r="BB637" s="386" t="e">
        <f t="shared" si="45"/>
        <v>#VALUE!</v>
      </c>
      <c r="BC637" s="386" t="e">
        <f t="shared" si="46"/>
        <v>#VALUE!</v>
      </c>
      <c r="BD637" s="80">
        <f>日報入力!AU637</f>
        <v>0</v>
      </c>
      <c r="BE637" s="534" t="str">
        <f>IF(日報入力!AV637,日報入力!AV637,"")</f>
        <v/>
      </c>
      <c r="BF637" s="534" t="str">
        <f>IF(日報入力!AW637,日報入力!AW637,"")</f>
        <v/>
      </c>
      <c r="BG637" s="398" t="str">
        <f>IF(日報入力!G637,日報入力!K637*日報入力!D637*日報入力!BC637,"")</f>
        <v/>
      </c>
    </row>
    <row r="638" spans="1:59" ht="20.25" hidden="1" customHeight="1" x14ac:dyDescent="0.15">
      <c r="A638" s="302" t="str">
        <f>IF(日報入力!G638="","",日報入力!G638)</f>
        <v/>
      </c>
      <c r="B638" s="291" t="str">
        <f>IF(日報入力!G638="","",日報入力!H638)</f>
        <v/>
      </c>
      <c r="C638" s="291" t="str">
        <f>IF(日報入力!G638="","",日報入力!I638)</f>
        <v/>
      </c>
      <c r="D638" s="291" t="str">
        <f>IF(日報入力!G638="","",日報入力!J638)</f>
        <v/>
      </c>
      <c r="E638" s="291" t="str">
        <f>IF(日報入力!G638="","",日報入力!K638)</f>
        <v/>
      </c>
      <c r="F638" s="291" t="str">
        <f>IF(日報入力!G638="","",日報入力!L638)</f>
        <v/>
      </c>
      <c r="G638" s="291" t="str">
        <f>IF(日報入力!G638="","",日報入力!L638-日報入力!O638-日報入力!P638-日報入力!Q638-日報入力!R638-日報入力!S638-日報入力!T638-日報入力!U638-日報入力!V638-日報入力!W638-日報入力!X638-日報入力!Y638-日報入力!Z638)</f>
        <v/>
      </c>
      <c r="H638" s="291" t="str">
        <f>IF(日報入力!G638="","",IF(日報入力!M638&gt;=0,日報入力!M638*F638,F638))</f>
        <v/>
      </c>
      <c r="I638" s="291" t="str">
        <f>IF(日報入力!G638="","",日報入力!O638)</f>
        <v/>
      </c>
      <c r="J638" s="291" t="str">
        <f>IF(日報入力!G638="","",日報入力!P638)</f>
        <v/>
      </c>
      <c r="K638" s="291" t="str">
        <f>IF(日報入力!G638="","",日報入力!Q638)</f>
        <v/>
      </c>
      <c r="L638" s="291" t="str">
        <f>IF(日報入力!G638="","",日報入力!R638)</f>
        <v/>
      </c>
      <c r="M638" s="291" t="str">
        <f>IF(日報入力!G638="","",日報入力!S638)</f>
        <v/>
      </c>
      <c r="N638" s="291" t="str">
        <f>IF(日報入力!G638="","",日報入力!T638)</f>
        <v/>
      </c>
      <c r="O638" s="291" t="str">
        <f>IF(日報入力!G638="","",日報入力!U638)</f>
        <v/>
      </c>
      <c r="P638" s="291" t="str">
        <f>IF(日報入力!G638="","",日報入力!V638)</f>
        <v/>
      </c>
      <c r="Q638" s="291" t="str">
        <f>IF(日報入力!G638="","",日報入力!W638)</f>
        <v/>
      </c>
      <c r="R638" s="291" t="str">
        <f>IF(日報入力!G638="","",日報入力!X638)</f>
        <v/>
      </c>
      <c r="S638" s="291" t="str">
        <f>IF(日報入力!G638="","",日報入力!Y638)</f>
        <v/>
      </c>
      <c r="T638" s="291" t="str">
        <f>IF(日報入力!G638="","",日報入力!Z638)</f>
        <v/>
      </c>
      <c r="U638" s="291" t="str">
        <f>IF(日報入力!G638="","",日報入力!AA638)</f>
        <v/>
      </c>
      <c r="V638" s="378" t="str">
        <f>IF(日報入力!G638="","",日報入力!AB638)</f>
        <v/>
      </c>
      <c r="W638" s="291" t="str">
        <f>IF(日報入力!G638="","",日報入力!AC638)</f>
        <v/>
      </c>
      <c r="X638" s="291" t="str">
        <f>IF(日報入力!G638="","",日報入力!AD638)</f>
        <v/>
      </c>
      <c r="Y638" s="291" t="str">
        <f>IF(日報入力!G638="","",日報入力!AE638)</f>
        <v/>
      </c>
      <c r="Z638" s="291" t="str">
        <f>IF(日報入力!G638="","",日報入力!AF638)</f>
        <v/>
      </c>
      <c r="AA638" s="291" t="str">
        <f>IF(日報入力!G638="","",日報入力!AG638)</f>
        <v/>
      </c>
      <c r="AB638" s="291" t="str">
        <f>IF(日報入力!G638="","",日報入力!AH638)</f>
        <v/>
      </c>
      <c r="AC638" s="291" t="str">
        <f>IF(日報入力!G638="","",日報入力!AI638)</f>
        <v/>
      </c>
      <c r="AD638" s="291" t="str">
        <f>IF(日報入力!G638="","",日報入力!AJ638)</f>
        <v/>
      </c>
      <c r="AE638" s="292" t="str">
        <f>IF(日報入力!G638="","",日報入力!E638)</f>
        <v/>
      </c>
      <c r="AF638" s="293" t="str">
        <f>IF(日報入力!G638="","",日報入力!AK638)</f>
        <v/>
      </c>
      <c r="AG638" s="293" t="str">
        <f>IF(日報入力!G638="","",日報入力!AL638)</f>
        <v/>
      </c>
      <c r="AH638" s="293" t="str">
        <f>IF(日報入力!G638="","",日報入力!AM638)</f>
        <v/>
      </c>
      <c r="AI638" s="294" t="str">
        <f>IF(日報入力!G638&gt;0,日報入力!D638*日報入力!K638*日報入力!AL638,"")</f>
        <v/>
      </c>
      <c r="AJ638" s="294" t="str">
        <f>IF(日報入力!G638&gt;0,日報入力!E638*日報入力!AL638,"")</f>
        <v/>
      </c>
      <c r="AK638" s="294" t="str">
        <f>IF(日報入力!G638&gt;0,AI638-AJ638,"")</f>
        <v/>
      </c>
      <c r="AL638" s="292" t="str">
        <f>IF(日報入力!G638&gt;0,日報入力!E638*日報入力!AM638,"")</f>
        <v/>
      </c>
      <c r="AM638" s="292" t="str">
        <f>IF(日報入力!G638&gt;0,日報入力!AB638*日報入力!AM638,"")</f>
        <v/>
      </c>
      <c r="AN638" s="68" t="str">
        <f>IF(日報入力!G638&gt;0,日報入力!C638,"")</f>
        <v/>
      </c>
      <c r="AO638" s="68" t="str">
        <f>日報入力!B638</f>
        <v/>
      </c>
      <c r="AP638" s="68" t="str">
        <f>IF(日報入力!AQ638,日報入力!BA638,"")</f>
        <v/>
      </c>
      <c r="AQ638" s="68" t="str">
        <f>IF(日報入力!AR638,日報入力!BB638,"")</f>
        <v/>
      </c>
      <c r="AR638" s="68" t="str">
        <f>IF(日報入力!AS638,"N勤","")</f>
        <v/>
      </c>
      <c r="AS638" s="295" t="e">
        <f t="shared" si="44"/>
        <v>#VALUE!</v>
      </c>
      <c r="AT638" s="439" t="str">
        <f>日報入力!AY638</f>
        <v/>
      </c>
      <c r="AU638" s="518" t="str">
        <f>IF(日報入力!G638,G638*60/E638,"")</f>
        <v/>
      </c>
      <c r="AV638" s="528" t="str">
        <f>IF(日報入力!AT638,日報入力!AT638,"")</f>
        <v/>
      </c>
      <c r="AW638" s="529" t="str">
        <f>IF(日報入力!AT638,AE638/日報入力!AT638,"")</f>
        <v/>
      </c>
      <c r="AX638" s="530" t="e">
        <f>IF(1&lt;日報集計!AT638,AT638/(((F638-I638-J638-N638-O638)*60)/(E638)),"")</f>
        <v>#VALUE!</v>
      </c>
      <c r="AY638" s="664" t="str">
        <f>IF(日報入力!H638,AT638/(((F638-J638)*60)/E638),"")</f>
        <v/>
      </c>
      <c r="AZ638" s="664" t="str">
        <f>IF(日報入力!I638,AT638/((G638*60)/E638),"")</f>
        <v/>
      </c>
      <c r="BA638" s="296" t="str">
        <f>IF(日報入力!G638,G638/F638,"")</f>
        <v/>
      </c>
      <c r="BB638" s="386" t="e">
        <f t="shared" si="45"/>
        <v>#VALUE!</v>
      </c>
      <c r="BC638" s="386" t="e">
        <f t="shared" si="46"/>
        <v>#VALUE!</v>
      </c>
      <c r="BD638" s="80">
        <f>日報入力!AU638</f>
        <v>0</v>
      </c>
      <c r="BE638" s="534" t="str">
        <f>IF(日報入力!AV638,日報入力!AV638,"")</f>
        <v/>
      </c>
      <c r="BF638" s="534" t="str">
        <f>IF(日報入力!AW638,日報入力!AW638,"")</f>
        <v/>
      </c>
      <c r="BG638" s="398" t="str">
        <f>IF(日報入力!G638,日報入力!K638*日報入力!D638*日報入力!BC638,"")</f>
        <v/>
      </c>
    </row>
    <row r="639" spans="1:59" ht="20.25" hidden="1" customHeight="1" x14ac:dyDescent="0.15">
      <c r="A639" s="302" t="str">
        <f>IF(日報入力!G639="","",日報入力!G639)</f>
        <v/>
      </c>
      <c r="B639" s="291" t="str">
        <f>IF(日報入力!G639="","",日報入力!H639)</f>
        <v/>
      </c>
      <c r="C639" s="291" t="str">
        <f>IF(日報入力!G639="","",日報入力!I639)</f>
        <v/>
      </c>
      <c r="D639" s="291" t="str">
        <f>IF(日報入力!G639="","",日報入力!J639)</f>
        <v/>
      </c>
      <c r="E639" s="291" t="str">
        <f>IF(日報入力!G639="","",日報入力!K639)</f>
        <v/>
      </c>
      <c r="F639" s="291" t="str">
        <f>IF(日報入力!G639="","",日報入力!L639)</f>
        <v/>
      </c>
      <c r="G639" s="291" t="str">
        <f>IF(日報入力!G639="","",日報入力!L639-日報入力!O639-日報入力!P639-日報入力!Q639-日報入力!R639-日報入力!S639-日報入力!T639-日報入力!U639-日報入力!V639-日報入力!W639-日報入力!X639-日報入力!Y639-日報入力!Z639)</f>
        <v/>
      </c>
      <c r="H639" s="291" t="str">
        <f>IF(日報入力!G639="","",IF(日報入力!M639&gt;=0,日報入力!M639*F639,F639))</f>
        <v/>
      </c>
      <c r="I639" s="291" t="str">
        <f>IF(日報入力!G639="","",日報入力!O639)</f>
        <v/>
      </c>
      <c r="J639" s="291" t="str">
        <f>IF(日報入力!G639="","",日報入力!P639)</f>
        <v/>
      </c>
      <c r="K639" s="291" t="str">
        <f>IF(日報入力!G639="","",日報入力!Q639)</f>
        <v/>
      </c>
      <c r="L639" s="291" t="str">
        <f>IF(日報入力!G639="","",日報入力!R639)</f>
        <v/>
      </c>
      <c r="M639" s="291" t="str">
        <f>IF(日報入力!G639="","",日報入力!S639)</f>
        <v/>
      </c>
      <c r="N639" s="291" t="str">
        <f>IF(日報入力!G639="","",日報入力!T639)</f>
        <v/>
      </c>
      <c r="O639" s="291" t="str">
        <f>IF(日報入力!G639="","",日報入力!U639)</f>
        <v/>
      </c>
      <c r="P639" s="291" t="str">
        <f>IF(日報入力!G639="","",日報入力!V639)</f>
        <v/>
      </c>
      <c r="Q639" s="291" t="str">
        <f>IF(日報入力!G639="","",日報入力!W639)</f>
        <v/>
      </c>
      <c r="R639" s="291" t="str">
        <f>IF(日報入力!G639="","",日報入力!X639)</f>
        <v/>
      </c>
      <c r="S639" s="291" t="str">
        <f>IF(日報入力!G639="","",日報入力!Y639)</f>
        <v/>
      </c>
      <c r="T639" s="291" t="str">
        <f>IF(日報入力!G639="","",日報入力!Z639)</f>
        <v/>
      </c>
      <c r="U639" s="291" t="str">
        <f>IF(日報入力!G639="","",日報入力!AA639)</f>
        <v/>
      </c>
      <c r="V639" s="378" t="str">
        <f>IF(日報入力!G639="","",日報入力!AB639)</f>
        <v/>
      </c>
      <c r="W639" s="291" t="str">
        <f>IF(日報入力!G639="","",日報入力!AC639)</f>
        <v/>
      </c>
      <c r="X639" s="291" t="str">
        <f>IF(日報入力!G639="","",日報入力!AD639)</f>
        <v/>
      </c>
      <c r="Y639" s="291" t="str">
        <f>IF(日報入力!G639="","",日報入力!AE639)</f>
        <v/>
      </c>
      <c r="Z639" s="291" t="str">
        <f>IF(日報入力!G639="","",日報入力!AF639)</f>
        <v/>
      </c>
      <c r="AA639" s="291" t="str">
        <f>IF(日報入力!G639="","",日報入力!AG639)</f>
        <v/>
      </c>
      <c r="AB639" s="291" t="str">
        <f>IF(日報入力!G639="","",日報入力!AH639)</f>
        <v/>
      </c>
      <c r="AC639" s="291" t="str">
        <f>IF(日報入力!G639="","",日報入力!AI639)</f>
        <v/>
      </c>
      <c r="AD639" s="291" t="str">
        <f>IF(日報入力!G639="","",日報入力!AJ639)</f>
        <v/>
      </c>
      <c r="AE639" s="292" t="str">
        <f>IF(日報入力!G639="","",日報入力!E639)</f>
        <v/>
      </c>
      <c r="AF639" s="293" t="str">
        <f>IF(日報入力!G639="","",日報入力!AK639)</f>
        <v/>
      </c>
      <c r="AG639" s="293" t="str">
        <f>IF(日報入力!G639="","",日報入力!AL639)</f>
        <v/>
      </c>
      <c r="AH639" s="293" t="str">
        <f>IF(日報入力!G639="","",日報入力!AM639)</f>
        <v/>
      </c>
      <c r="AI639" s="294" t="str">
        <f>IF(日報入力!G639&gt;0,日報入力!D639*日報入力!K639*日報入力!AL639,"")</f>
        <v/>
      </c>
      <c r="AJ639" s="294" t="str">
        <f>IF(日報入力!G639&gt;0,日報入力!E639*日報入力!AL639,"")</f>
        <v/>
      </c>
      <c r="AK639" s="294" t="str">
        <f>IF(日報入力!G639&gt;0,AI639-AJ639,"")</f>
        <v/>
      </c>
      <c r="AL639" s="292" t="str">
        <f>IF(日報入力!G639&gt;0,日報入力!E639*日報入力!AM639,"")</f>
        <v/>
      </c>
      <c r="AM639" s="292" t="str">
        <f>IF(日報入力!G639&gt;0,日報入力!AB639*日報入力!AM639,"")</f>
        <v/>
      </c>
      <c r="AN639" s="68" t="str">
        <f>IF(日報入力!G639&gt;0,日報入力!C639,"")</f>
        <v/>
      </c>
      <c r="AO639" s="68" t="str">
        <f>日報入力!B639</f>
        <v/>
      </c>
      <c r="AP639" s="68" t="str">
        <f>IF(日報入力!AQ639,日報入力!BA639,"")</f>
        <v/>
      </c>
      <c r="AQ639" s="68" t="str">
        <f>IF(日報入力!AR639,日報入力!BB639,"")</f>
        <v/>
      </c>
      <c r="AR639" s="68" t="str">
        <f>IF(日報入力!AS639,"N勤","")</f>
        <v/>
      </c>
      <c r="AS639" s="295" t="e">
        <f t="shared" si="44"/>
        <v>#VALUE!</v>
      </c>
      <c r="AT639" s="439" t="str">
        <f>日報入力!AY639</f>
        <v/>
      </c>
      <c r="AU639" s="518" t="str">
        <f>IF(日報入力!G639,G639*60/E639,"")</f>
        <v/>
      </c>
      <c r="AV639" s="528" t="str">
        <f>IF(日報入力!AT639,日報入力!AT639,"")</f>
        <v/>
      </c>
      <c r="AW639" s="529" t="str">
        <f>IF(日報入力!AT639,AE639/日報入力!AT639,"")</f>
        <v/>
      </c>
      <c r="AX639" s="530" t="e">
        <f>IF(1&lt;日報集計!AT639,AT639/(((F639-I639-J639-N639-O639)*60)/(E639)),"")</f>
        <v>#VALUE!</v>
      </c>
      <c r="AY639" s="664" t="str">
        <f>IF(日報入力!H639,AT639/(((F639-J639)*60)/E639),"")</f>
        <v/>
      </c>
      <c r="AZ639" s="664" t="str">
        <f>IF(日報入力!I639,AT639/((G639*60)/E639),"")</f>
        <v/>
      </c>
      <c r="BA639" s="296" t="str">
        <f>IF(日報入力!G639,G639/F639,"")</f>
        <v/>
      </c>
      <c r="BB639" s="386" t="e">
        <f t="shared" si="45"/>
        <v>#VALUE!</v>
      </c>
      <c r="BC639" s="386" t="e">
        <f t="shared" si="46"/>
        <v>#VALUE!</v>
      </c>
      <c r="BD639" s="80">
        <f>日報入力!AU639</f>
        <v>0</v>
      </c>
      <c r="BE639" s="534" t="str">
        <f>IF(日報入力!AV639,日報入力!AV639,"")</f>
        <v/>
      </c>
      <c r="BF639" s="534" t="str">
        <f>IF(日報入力!AW639,日報入力!AW639,"")</f>
        <v/>
      </c>
      <c r="BG639" s="398" t="str">
        <f>IF(日報入力!G639,日報入力!K639*日報入力!D639*日報入力!BC639,"")</f>
        <v/>
      </c>
    </row>
    <row r="640" spans="1:59" ht="20.25" hidden="1" customHeight="1" x14ac:dyDescent="0.15">
      <c r="A640" s="302" t="str">
        <f>IF(日報入力!G640="","",日報入力!G640)</f>
        <v/>
      </c>
      <c r="B640" s="291" t="str">
        <f>IF(日報入力!G640="","",日報入力!H640)</f>
        <v/>
      </c>
      <c r="C640" s="291" t="str">
        <f>IF(日報入力!G640="","",日報入力!I640)</f>
        <v/>
      </c>
      <c r="D640" s="291" t="str">
        <f>IF(日報入力!G640="","",日報入力!J640)</f>
        <v/>
      </c>
      <c r="E640" s="291" t="str">
        <f>IF(日報入力!G640="","",日報入力!K640)</f>
        <v/>
      </c>
      <c r="F640" s="291" t="str">
        <f>IF(日報入力!G640="","",日報入力!L640)</f>
        <v/>
      </c>
      <c r="G640" s="291" t="str">
        <f>IF(日報入力!G640="","",日報入力!L640-日報入力!O640-日報入力!P640-日報入力!Q640-日報入力!R640-日報入力!S640-日報入力!T640-日報入力!U640-日報入力!V640-日報入力!W640-日報入力!X640-日報入力!Y640-日報入力!Z640)</f>
        <v/>
      </c>
      <c r="H640" s="291" t="str">
        <f>IF(日報入力!G640="","",IF(日報入力!M640&gt;=0,日報入力!M640*F640,F640))</f>
        <v/>
      </c>
      <c r="I640" s="291" t="str">
        <f>IF(日報入力!G640="","",日報入力!O640)</f>
        <v/>
      </c>
      <c r="J640" s="291" t="str">
        <f>IF(日報入力!G640="","",日報入力!P640)</f>
        <v/>
      </c>
      <c r="K640" s="291" t="str">
        <f>IF(日報入力!G640="","",日報入力!Q640)</f>
        <v/>
      </c>
      <c r="L640" s="291" t="str">
        <f>IF(日報入力!G640="","",日報入力!R640)</f>
        <v/>
      </c>
      <c r="M640" s="291" t="str">
        <f>IF(日報入力!G640="","",日報入力!S640)</f>
        <v/>
      </c>
      <c r="N640" s="291" t="str">
        <f>IF(日報入力!G640="","",日報入力!T640)</f>
        <v/>
      </c>
      <c r="O640" s="291" t="str">
        <f>IF(日報入力!G640="","",日報入力!U640)</f>
        <v/>
      </c>
      <c r="P640" s="291" t="str">
        <f>IF(日報入力!G640="","",日報入力!V640)</f>
        <v/>
      </c>
      <c r="Q640" s="291" t="str">
        <f>IF(日報入力!G640="","",日報入力!W640)</f>
        <v/>
      </c>
      <c r="R640" s="291" t="str">
        <f>IF(日報入力!G640="","",日報入力!X640)</f>
        <v/>
      </c>
      <c r="S640" s="291" t="str">
        <f>IF(日報入力!G640="","",日報入力!Y640)</f>
        <v/>
      </c>
      <c r="T640" s="291" t="str">
        <f>IF(日報入力!G640="","",日報入力!Z640)</f>
        <v/>
      </c>
      <c r="U640" s="291" t="str">
        <f>IF(日報入力!G640="","",日報入力!AA640)</f>
        <v/>
      </c>
      <c r="V640" s="378" t="str">
        <f>IF(日報入力!G640="","",日報入力!AB640)</f>
        <v/>
      </c>
      <c r="W640" s="291" t="str">
        <f>IF(日報入力!G640="","",日報入力!AC640)</f>
        <v/>
      </c>
      <c r="X640" s="291" t="str">
        <f>IF(日報入力!G640="","",日報入力!AD640)</f>
        <v/>
      </c>
      <c r="Y640" s="291" t="str">
        <f>IF(日報入力!G640="","",日報入力!AE640)</f>
        <v/>
      </c>
      <c r="Z640" s="291" t="str">
        <f>IF(日報入力!G640="","",日報入力!AF640)</f>
        <v/>
      </c>
      <c r="AA640" s="291" t="str">
        <f>IF(日報入力!G640="","",日報入力!AG640)</f>
        <v/>
      </c>
      <c r="AB640" s="291" t="str">
        <f>IF(日報入力!G640="","",日報入力!AH640)</f>
        <v/>
      </c>
      <c r="AC640" s="291" t="str">
        <f>IF(日報入力!G640="","",日報入力!AI640)</f>
        <v/>
      </c>
      <c r="AD640" s="291" t="str">
        <f>IF(日報入力!G640="","",日報入力!AJ640)</f>
        <v/>
      </c>
      <c r="AE640" s="292" t="str">
        <f>IF(日報入力!G640="","",日報入力!E640)</f>
        <v/>
      </c>
      <c r="AF640" s="293" t="str">
        <f>IF(日報入力!G640="","",日報入力!AK640)</f>
        <v/>
      </c>
      <c r="AG640" s="293" t="str">
        <f>IF(日報入力!G640="","",日報入力!AL640)</f>
        <v/>
      </c>
      <c r="AH640" s="293" t="str">
        <f>IF(日報入力!G640="","",日報入力!AM640)</f>
        <v/>
      </c>
      <c r="AI640" s="294" t="str">
        <f>IF(日報入力!G640&gt;0,日報入力!D640*日報入力!K640*日報入力!AL640,"")</f>
        <v/>
      </c>
      <c r="AJ640" s="294" t="str">
        <f>IF(日報入力!G640&gt;0,日報入力!E640*日報入力!AL640,"")</f>
        <v/>
      </c>
      <c r="AK640" s="294" t="str">
        <f>IF(日報入力!G640&gt;0,AI640-AJ640,"")</f>
        <v/>
      </c>
      <c r="AL640" s="292" t="str">
        <f>IF(日報入力!G640&gt;0,日報入力!E640*日報入力!AM640,"")</f>
        <v/>
      </c>
      <c r="AM640" s="292" t="str">
        <f>IF(日報入力!G640&gt;0,日報入力!AB640*日報入力!AM640,"")</f>
        <v/>
      </c>
      <c r="AN640" s="68" t="str">
        <f>IF(日報入力!G640&gt;0,日報入力!C640,"")</f>
        <v/>
      </c>
      <c r="AO640" s="68" t="str">
        <f>日報入力!B640</f>
        <v/>
      </c>
      <c r="AP640" s="68" t="str">
        <f>IF(日報入力!AQ640,日報入力!BA640,"")</f>
        <v/>
      </c>
      <c r="AQ640" s="68" t="str">
        <f>IF(日報入力!AR640,日報入力!BB640,"")</f>
        <v/>
      </c>
      <c r="AR640" s="68" t="str">
        <f>IF(日報入力!AS640,"N勤","")</f>
        <v/>
      </c>
      <c r="AS640" s="295" t="e">
        <f t="shared" si="44"/>
        <v>#VALUE!</v>
      </c>
      <c r="AT640" s="439" t="str">
        <f>日報入力!AY640</f>
        <v/>
      </c>
      <c r="AU640" s="518" t="str">
        <f>IF(日報入力!G640,G640*60/E640,"")</f>
        <v/>
      </c>
      <c r="AV640" s="528" t="str">
        <f>IF(日報入力!AT640,日報入力!AT640,"")</f>
        <v/>
      </c>
      <c r="AW640" s="529" t="str">
        <f>IF(日報入力!AT640,AE640/日報入力!AT640,"")</f>
        <v/>
      </c>
      <c r="AX640" s="530" t="e">
        <f>IF(1&lt;日報集計!AT640,AT640/(((F640-I640-J640-N640-O640)*60)/(E640)),"")</f>
        <v>#VALUE!</v>
      </c>
      <c r="AY640" s="664" t="str">
        <f>IF(日報入力!H640,AT640/(((F640-J640)*60)/E640),"")</f>
        <v/>
      </c>
      <c r="AZ640" s="664" t="str">
        <f>IF(日報入力!I640,AT640/((G640*60)/E640),"")</f>
        <v/>
      </c>
      <c r="BA640" s="296" t="str">
        <f>IF(日報入力!G640,G640/F640,"")</f>
        <v/>
      </c>
      <c r="BB640" s="386" t="e">
        <f t="shared" si="45"/>
        <v>#VALUE!</v>
      </c>
      <c r="BC640" s="386" t="e">
        <f t="shared" si="46"/>
        <v>#VALUE!</v>
      </c>
      <c r="BD640" s="80">
        <f>日報入力!AU640</f>
        <v>0</v>
      </c>
      <c r="BE640" s="534" t="str">
        <f>IF(日報入力!AV640,日報入力!AV640,"")</f>
        <v/>
      </c>
      <c r="BF640" s="534" t="str">
        <f>IF(日報入力!AW640,日報入力!AW640,"")</f>
        <v/>
      </c>
      <c r="BG640" s="398" t="str">
        <f>IF(日報入力!G640,日報入力!K640*日報入力!D640*日報入力!BC640,"")</f>
        <v/>
      </c>
    </row>
    <row r="641" spans="1:59" ht="20.25" hidden="1" customHeight="1" x14ac:dyDescent="0.15">
      <c r="A641" s="302" t="str">
        <f>IF(日報入力!G641="","",日報入力!G641)</f>
        <v/>
      </c>
      <c r="B641" s="291" t="str">
        <f>IF(日報入力!G641="","",日報入力!H641)</f>
        <v/>
      </c>
      <c r="C641" s="291" t="str">
        <f>IF(日報入力!G641="","",日報入力!I641)</f>
        <v/>
      </c>
      <c r="D641" s="291" t="str">
        <f>IF(日報入力!G641="","",日報入力!J641)</f>
        <v/>
      </c>
      <c r="E641" s="291" t="str">
        <f>IF(日報入力!G641="","",日報入力!K641)</f>
        <v/>
      </c>
      <c r="F641" s="291" t="str">
        <f>IF(日報入力!G641="","",日報入力!L641)</f>
        <v/>
      </c>
      <c r="G641" s="291" t="str">
        <f>IF(日報入力!G641="","",日報入力!L641-日報入力!O641-日報入力!P641-日報入力!Q641-日報入力!R641-日報入力!S641-日報入力!T641-日報入力!U641-日報入力!V641-日報入力!W641-日報入力!X641-日報入力!Y641-日報入力!Z641)</f>
        <v/>
      </c>
      <c r="H641" s="291" t="str">
        <f>IF(日報入力!G641="","",IF(日報入力!M641&gt;=0,日報入力!M641*F641,F641))</f>
        <v/>
      </c>
      <c r="I641" s="291" t="str">
        <f>IF(日報入力!G641="","",日報入力!O641)</f>
        <v/>
      </c>
      <c r="J641" s="291" t="str">
        <f>IF(日報入力!G641="","",日報入力!P641)</f>
        <v/>
      </c>
      <c r="K641" s="291" t="str">
        <f>IF(日報入力!G641="","",日報入力!Q641)</f>
        <v/>
      </c>
      <c r="L641" s="291" t="str">
        <f>IF(日報入力!G641="","",日報入力!R641)</f>
        <v/>
      </c>
      <c r="M641" s="291" t="str">
        <f>IF(日報入力!G641="","",日報入力!S641)</f>
        <v/>
      </c>
      <c r="N641" s="291" t="str">
        <f>IF(日報入力!G641="","",日報入力!T641)</f>
        <v/>
      </c>
      <c r="O641" s="291" t="str">
        <f>IF(日報入力!G641="","",日報入力!U641)</f>
        <v/>
      </c>
      <c r="P641" s="291" t="str">
        <f>IF(日報入力!G641="","",日報入力!V641)</f>
        <v/>
      </c>
      <c r="Q641" s="291" t="str">
        <f>IF(日報入力!G641="","",日報入力!W641)</f>
        <v/>
      </c>
      <c r="R641" s="291" t="str">
        <f>IF(日報入力!G641="","",日報入力!X641)</f>
        <v/>
      </c>
      <c r="S641" s="291" t="str">
        <f>IF(日報入力!G641="","",日報入力!Y641)</f>
        <v/>
      </c>
      <c r="T641" s="291" t="str">
        <f>IF(日報入力!G641="","",日報入力!Z641)</f>
        <v/>
      </c>
      <c r="U641" s="291" t="str">
        <f>IF(日報入力!G641="","",日報入力!AA641)</f>
        <v/>
      </c>
      <c r="V641" s="378" t="str">
        <f>IF(日報入力!G641="","",日報入力!AB641)</f>
        <v/>
      </c>
      <c r="W641" s="291" t="str">
        <f>IF(日報入力!G641="","",日報入力!AC641)</f>
        <v/>
      </c>
      <c r="X641" s="291" t="str">
        <f>IF(日報入力!G641="","",日報入力!AD641)</f>
        <v/>
      </c>
      <c r="Y641" s="291" t="str">
        <f>IF(日報入力!G641="","",日報入力!AE641)</f>
        <v/>
      </c>
      <c r="Z641" s="291" t="str">
        <f>IF(日報入力!G641="","",日報入力!AF641)</f>
        <v/>
      </c>
      <c r="AA641" s="291" t="str">
        <f>IF(日報入力!G641="","",日報入力!AG641)</f>
        <v/>
      </c>
      <c r="AB641" s="291" t="str">
        <f>IF(日報入力!G641="","",日報入力!AH641)</f>
        <v/>
      </c>
      <c r="AC641" s="291" t="str">
        <f>IF(日報入力!G641="","",日報入力!AI641)</f>
        <v/>
      </c>
      <c r="AD641" s="291" t="str">
        <f>IF(日報入力!G641="","",日報入力!AJ641)</f>
        <v/>
      </c>
      <c r="AE641" s="292" t="str">
        <f>IF(日報入力!G641="","",日報入力!E641)</f>
        <v/>
      </c>
      <c r="AF641" s="293" t="str">
        <f>IF(日報入力!G641="","",日報入力!AK641)</f>
        <v/>
      </c>
      <c r="AG641" s="293" t="str">
        <f>IF(日報入力!G641="","",日報入力!AL641)</f>
        <v/>
      </c>
      <c r="AH641" s="293" t="str">
        <f>IF(日報入力!G641="","",日報入力!AM641)</f>
        <v/>
      </c>
      <c r="AI641" s="294" t="str">
        <f>IF(日報入力!G641&gt;0,日報入力!D641*日報入力!K641*日報入力!AL641,"")</f>
        <v/>
      </c>
      <c r="AJ641" s="294" t="str">
        <f>IF(日報入力!G641&gt;0,日報入力!E641*日報入力!AL641,"")</f>
        <v/>
      </c>
      <c r="AK641" s="294" t="str">
        <f>IF(日報入力!G641&gt;0,AI641-AJ641,"")</f>
        <v/>
      </c>
      <c r="AL641" s="292" t="str">
        <f>IF(日報入力!G641&gt;0,日報入力!E641*日報入力!AM641,"")</f>
        <v/>
      </c>
      <c r="AM641" s="292" t="str">
        <f>IF(日報入力!G641&gt;0,日報入力!AB641*日報入力!AM641,"")</f>
        <v/>
      </c>
      <c r="AN641" s="68" t="str">
        <f>IF(日報入力!G641&gt;0,日報入力!C641,"")</f>
        <v/>
      </c>
      <c r="AO641" s="68" t="str">
        <f>日報入力!B641</f>
        <v/>
      </c>
      <c r="AP641" s="68" t="str">
        <f>IF(日報入力!AQ641,日報入力!BA641,"")</f>
        <v/>
      </c>
      <c r="AQ641" s="68" t="str">
        <f>IF(日報入力!AR641,日報入力!BB641,"")</f>
        <v/>
      </c>
      <c r="AR641" s="68" t="str">
        <f>IF(日報入力!AS641,"N勤","")</f>
        <v/>
      </c>
      <c r="AS641" s="295" t="e">
        <f t="shared" si="44"/>
        <v>#VALUE!</v>
      </c>
      <c r="AT641" s="439" t="str">
        <f>日報入力!AY641</f>
        <v/>
      </c>
      <c r="AU641" s="518" t="str">
        <f>IF(日報入力!G641,G641*60/E641,"")</f>
        <v/>
      </c>
      <c r="AV641" s="528" t="str">
        <f>IF(日報入力!AT641,日報入力!AT641,"")</f>
        <v/>
      </c>
      <c r="AW641" s="529" t="str">
        <f>IF(日報入力!AT641,AE641/日報入力!AT641,"")</f>
        <v/>
      </c>
      <c r="AX641" s="530" t="e">
        <f>IF(1&lt;日報集計!AT641,AT641/(((F641-I641-J641-N641-O641)*60)/(E641)),"")</f>
        <v>#VALUE!</v>
      </c>
      <c r="AY641" s="664" t="str">
        <f>IF(日報入力!H641,AT641/(((F641-J641)*60)/E641),"")</f>
        <v/>
      </c>
      <c r="AZ641" s="664" t="str">
        <f>IF(日報入力!I641,AT641/((G641*60)/E641),"")</f>
        <v/>
      </c>
      <c r="BA641" s="296" t="str">
        <f>IF(日報入力!G641,G641/F641,"")</f>
        <v/>
      </c>
      <c r="BB641" s="386" t="e">
        <f t="shared" si="45"/>
        <v>#VALUE!</v>
      </c>
      <c r="BC641" s="386" t="e">
        <f t="shared" si="46"/>
        <v>#VALUE!</v>
      </c>
      <c r="BD641" s="80">
        <f>日報入力!AU641</f>
        <v>0</v>
      </c>
      <c r="BE641" s="534" t="str">
        <f>IF(日報入力!AV641,日報入力!AV641,"")</f>
        <v/>
      </c>
      <c r="BF641" s="534" t="str">
        <f>IF(日報入力!AW641,日報入力!AW641,"")</f>
        <v/>
      </c>
      <c r="BG641" s="398" t="str">
        <f>IF(日報入力!G641,日報入力!K641*日報入力!D641*日報入力!BC641,"")</f>
        <v/>
      </c>
    </row>
    <row r="642" spans="1:59" ht="20.25" hidden="1" customHeight="1" x14ac:dyDescent="0.15">
      <c r="A642" s="302" t="str">
        <f>IF(日報入力!G642="","",日報入力!G642)</f>
        <v/>
      </c>
      <c r="B642" s="291" t="str">
        <f>IF(日報入力!G642="","",日報入力!H642)</f>
        <v/>
      </c>
      <c r="C642" s="291" t="str">
        <f>IF(日報入力!G642="","",日報入力!I642)</f>
        <v/>
      </c>
      <c r="D642" s="291" t="str">
        <f>IF(日報入力!G642="","",日報入力!J642)</f>
        <v/>
      </c>
      <c r="E642" s="291" t="str">
        <f>IF(日報入力!G642="","",日報入力!K642)</f>
        <v/>
      </c>
      <c r="F642" s="291" t="str">
        <f>IF(日報入力!G642="","",日報入力!L642)</f>
        <v/>
      </c>
      <c r="G642" s="291" t="str">
        <f>IF(日報入力!G642="","",日報入力!L642-日報入力!O642-日報入力!P642-日報入力!Q642-日報入力!R642-日報入力!S642-日報入力!T642-日報入力!U642-日報入力!V642-日報入力!W642-日報入力!X642-日報入力!Y642-日報入力!Z642)</f>
        <v/>
      </c>
      <c r="H642" s="291" t="str">
        <f>IF(日報入力!G642="","",IF(日報入力!M642&gt;=0,日報入力!M642*F642,F642))</f>
        <v/>
      </c>
      <c r="I642" s="291" t="str">
        <f>IF(日報入力!G642="","",日報入力!O642)</f>
        <v/>
      </c>
      <c r="J642" s="291" t="str">
        <f>IF(日報入力!G642="","",日報入力!P642)</f>
        <v/>
      </c>
      <c r="K642" s="291" t="str">
        <f>IF(日報入力!G642="","",日報入力!Q642)</f>
        <v/>
      </c>
      <c r="L642" s="291" t="str">
        <f>IF(日報入力!G642="","",日報入力!R642)</f>
        <v/>
      </c>
      <c r="M642" s="291" t="str">
        <f>IF(日報入力!G642="","",日報入力!S642)</f>
        <v/>
      </c>
      <c r="N642" s="291" t="str">
        <f>IF(日報入力!G642="","",日報入力!T642)</f>
        <v/>
      </c>
      <c r="O642" s="291" t="str">
        <f>IF(日報入力!G642="","",日報入力!U642)</f>
        <v/>
      </c>
      <c r="P642" s="291" t="str">
        <f>IF(日報入力!G642="","",日報入力!V642)</f>
        <v/>
      </c>
      <c r="Q642" s="291" t="str">
        <f>IF(日報入力!G642="","",日報入力!W642)</f>
        <v/>
      </c>
      <c r="R642" s="291" t="str">
        <f>IF(日報入力!G642="","",日報入力!X642)</f>
        <v/>
      </c>
      <c r="S642" s="291" t="str">
        <f>IF(日報入力!G642="","",日報入力!Y642)</f>
        <v/>
      </c>
      <c r="T642" s="291" t="str">
        <f>IF(日報入力!G642="","",日報入力!Z642)</f>
        <v/>
      </c>
      <c r="U642" s="291" t="str">
        <f>IF(日報入力!G642="","",日報入力!AA642)</f>
        <v/>
      </c>
      <c r="V642" s="378" t="str">
        <f>IF(日報入力!G642="","",日報入力!AB642)</f>
        <v/>
      </c>
      <c r="W642" s="291" t="str">
        <f>IF(日報入力!G642="","",日報入力!AC642)</f>
        <v/>
      </c>
      <c r="X642" s="291" t="str">
        <f>IF(日報入力!G642="","",日報入力!AD642)</f>
        <v/>
      </c>
      <c r="Y642" s="291" t="str">
        <f>IF(日報入力!G642="","",日報入力!AE642)</f>
        <v/>
      </c>
      <c r="Z642" s="291" t="str">
        <f>IF(日報入力!G642="","",日報入力!AF642)</f>
        <v/>
      </c>
      <c r="AA642" s="291" t="str">
        <f>IF(日報入力!G642="","",日報入力!AG642)</f>
        <v/>
      </c>
      <c r="AB642" s="291" t="str">
        <f>IF(日報入力!G642="","",日報入力!AH642)</f>
        <v/>
      </c>
      <c r="AC642" s="291" t="str">
        <f>IF(日報入力!G642="","",日報入力!AI642)</f>
        <v/>
      </c>
      <c r="AD642" s="291" t="str">
        <f>IF(日報入力!G642="","",日報入力!AJ642)</f>
        <v/>
      </c>
      <c r="AE642" s="292" t="str">
        <f>IF(日報入力!G642="","",日報入力!E642)</f>
        <v/>
      </c>
      <c r="AF642" s="293" t="str">
        <f>IF(日報入力!G642="","",日報入力!AK642)</f>
        <v/>
      </c>
      <c r="AG642" s="293" t="str">
        <f>IF(日報入力!G642="","",日報入力!AL642)</f>
        <v/>
      </c>
      <c r="AH642" s="293" t="str">
        <f>IF(日報入力!G642="","",日報入力!AM642)</f>
        <v/>
      </c>
      <c r="AI642" s="294" t="str">
        <f>IF(日報入力!G642&gt;0,日報入力!D642*日報入力!K642*日報入力!AL642,"")</f>
        <v/>
      </c>
      <c r="AJ642" s="294" t="str">
        <f>IF(日報入力!G642&gt;0,日報入力!E642*日報入力!AL642,"")</f>
        <v/>
      </c>
      <c r="AK642" s="294" t="str">
        <f>IF(日報入力!G642&gt;0,AI642-AJ642,"")</f>
        <v/>
      </c>
      <c r="AL642" s="292" t="str">
        <f>IF(日報入力!G642&gt;0,日報入力!E642*日報入力!AM642,"")</f>
        <v/>
      </c>
      <c r="AM642" s="292" t="str">
        <f>IF(日報入力!G642&gt;0,日報入力!AB642*日報入力!AM642,"")</f>
        <v/>
      </c>
      <c r="AN642" s="68" t="str">
        <f>IF(日報入力!G642&gt;0,日報入力!C642,"")</f>
        <v/>
      </c>
      <c r="AO642" s="68" t="str">
        <f>日報入力!B642</f>
        <v/>
      </c>
      <c r="AP642" s="68" t="str">
        <f>IF(日報入力!AQ642,日報入力!BA642,"")</f>
        <v/>
      </c>
      <c r="AQ642" s="68" t="str">
        <f>IF(日報入力!AR642,日報入力!BB642,"")</f>
        <v/>
      </c>
      <c r="AR642" s="68" t="str">
        <f>IF(日報入力!AS642,"N勤","")</f>
        <v/>
      </c>
      <c r="AS642" s="295" t="e">
        <f t="shared" si="44"/>
        <v>#VALUE!</v>
      </c>
      <c r="AT642" s="439" t="str">
        <f>日報入力!AY642</f>
        <v/>
      </c>
      <c r="AU642" s="518" t="str">
        <f>IF(日報入力!G642,G642*60/E642,"")</f>
        <v/>
      </c>
      <c r="AV642" s="528" t="str">
        <f>IF(日報入力!AT642,日報入力!AT642,"")</f>
        <v/>
      </c>
      <c r="AW642" s="529" t="str">
        <f>IF(日報入力!AT642,AE642/日報入力!AT642,"")</f>
        <v/>
      </c>
      <c r="AX642" s="530" t="e">
        <f>IF(1&lt;日報集計!AT642,AT642/(((F642-I642-J642-N642-O642)*60)/(E642)),"")</f>
        <v>#VALUE!</v>
      </c>
      <c r="AY642" s="664" t="str">
        <f>IF(日報入力!H642,AT642/(((F642-J642)*60)/E642),"")</f>
        <v/>
      </c>
      <c r="AZ642" s="664" t="str">
        <f>IF(日報入力!I642,AT642/((G642*60)/E642),"")</f>
        <v/>
      </c>
      <c r="BA642" s="296" t="str">
        <f>IF(日報入力!G642,G642/F642,"")</f>
        <v/>
      </c>
      <c r="BB642" s="386" t="e">
        <f t="shared" si="45"/>
        <v>#VALUE!</v>
      </c>
      <c r="BC642" s="386" t="e">
        <f t="shared" si="46"/>
        <v>#VALUE!</v>
      </c>
      <c r="BD642" s="80">
        <f>日報入力!AU642</f>
        <v>0</v>
      </c>
      <c r="BE642" s="534" t="str">
        <f>IF(日報入力!AV642,日報入力!AV642,"")</f>
        <v/>
      </c>
      <c r="BF642" s="534" t="str">
        <f>IF(日報入力!AW642,日報入力!AW642,"")</f>
        <v/>
      </c>
      <c r="BG642" s="398" t="str">
        <f>IF(日報入力!G642,日報入力!K642*日報入力!D642*日報入力!BC642,"")</f>
        <v/>
      </c>
    </row>
    <row r="643" spans="1:59" ht="20.25" hidden="1" customHeight="1" x14ac:dyDescent="0.15">
      <c r="A643" s="302" t="str">
        <f>IF(日報入力!G643="","",日報入力!G643)</f>
        <v/>
      </c>
      <c r="B643" s="291" t="str">
        <f>IF(日報入力!G643="","",日報入力!H643)</f>
        <v/>
      </c>
      <c r="C643" s="291" t="str">
        <f>IF(日報入力!G643="","",日報入力!I643)</f>
        <v/>
      </c>
      <c r="D643" s="291" t="str">
        <f>IF(日報入力!G643="","",日報入力!J643)</f>
        <v/>
      </c>
      <c r="E643" s="291" t="str">
        <f>IF(日報入力!G643="","",日報入力!K643)</f>
        <v/>
      </c>
      <c r="F643" s="291" t="str">
        <f>IF(日報入力!G643="","",日報入力!L643)</f>
        <v/>
      </c>
      <c r="G643" s="291" t="str">
        <f>IF(日報入力!G643="","",日報入力!L643-日報入力!O643-日報入力!P643-日報入力!Q643-日報入力!R643-日報入力!S643-日報入力!T643-日報入力!U643-日報入力!V643-日報入力!W643-日報入力!X643-日報入力!Y643-日報入力!Z643)</f>
        <v/>
      </c>
      <c r="H643" s="291" t="str">
        <f>IF(日報入力!G643="","",IF(日報入力!M643&gt;=0,日報入力!M643*F643,F643))</f>
        <v/>
      </c>
      <c r="I643" s="291" t="str">
        <f>IF(日報入力!G643="","",日報入力!O643)</f>
        <v/>
      </c>
      <c r="J643" s="291" t="str">
        <f>IF(日報入力!G643="","",日報入力!P643)</f>
        <v/>
      </c>
      <c r="K643" s="291" t="str">
        <f>IF(日報入力!G643="","",日報入力!Q643)</f>
        <v/>
      </c>
      <c r="L643" s="291" t="str">
        <f>IF(日報入力!G643="","",日報入力!R643)</f>
        <v/>
      </c>
      <c r="M643" s="291" t="str">
        <f>IF(日報入力!G643="","",日報入力!S643)</f>
        <v/>
      </c>
      <c r="N643" s="291" t="str">
        <f>IF(日報入力!G643="","",日報入力!T643)</f>
        <v/>
      </c>
      <c r="O643" s="291" t="str">
        <f>IF(日報入力!G643="","",日報入力!U643)</f>
        <v/>
      </c>
      <c r="P643" s="291" t="str">
        <f>IF(日報入力!G643="","",日報入力!V643)</f>
        <v/>
      </c>
      <c r="Q643" s="291" t="str">
        <f>IF(日報入力!G643="","",日報入力!W643)</f>
        <v/>
      </c>
      <c r="R643" s="291" t="str">
        <f>IF(日報入力!G643="","",日報入力!X643)</f>
        <v/>
      </c>
      <c r="S643" s="291" t="str">
        <f>IF(日報入力!G643="","",日報入力!Y643)</f>
        <v/>
      </c>
      <c r="T643" s="291" t="str">
        <f>IF(日報入力!G643="","",日報入力!Z643)</f>
        <v/>
      </c>
      <c r="U643" s="291" t="str">
        <f>IF(日報入力!G643="","",日報入力!AA643)</f>
        <v/>
      </c>
      <c r="V643" s="378" t="str">
        <f>IF(日報入力!G643="","",日報入力!AB643)</f>
        <v/>
      </c>
      <c r="W643" s="291" t="str">
        <f>IF(日報入力!G643="","",日報入力!AC643)</f>
        <v/>
      </c>
      <c r="X643" s="291" t="str">
        <f>IF(日報入力!G643="","",日報入力!AD643)</f>
        <v/>
      </c>
      <c r="Y643" s="291" t="str">
        <f>IF(日報入力!G643="","",日報入力!AE643)</f>
        <v/>
      </c>
      <c r="Z643" s="291" t="str">
        <f>IF(日報入力!G643="","",日報入力!AF643)</f>
        <v/>
      </c>
      <c r="AA643" s="291" t="str">
        <f>IF(日報入力!G643="","",日報入力!AG643)</f>
        <v/>
      </c>
      <c r="AB643" s="291" t="str">
        <f>IF(日報入力!G643="","",日報入力!AH643)</f>
        <v/>
      </c>
      <c r="AC643" s="291" t="str">
        <f>IF(日報入力!G643="","",日報入力!AI643)</f>
        <v/>
      </c>
      <c r="AD643" s="291" t="str">
        <f>IF(日報入力!G643="","",日報入力!AJ643)</f>
        <v/>
      </c>
      <c r="AE643" s="292" t="str">
        <f>IF(日報入力!G643="","",日報入力!E643)</f>
        <v/>
      </c>
      <c r="AF643" s="293" t="str">
        <f>IF(日報入力!G643="","",日報入力!AK643)</f>
        <v/>
      </c>
      <c r="AG643" s="293" t="str">
        <f>IF(日報入力!G643="","",日報入力!AL643)</f>
        <v/>
      </c>
      <c r="AH643" s="293" t="str">
        <f>IF(日報入力!G643="","",日報入力!AM643)</f>
        <v/>
      </c>
      <c r="AI643" s="294" t="str">
        <f>IF(日報入力!G643&gt;0,日報入力!D643*日報入力!K643*日報入力!AL643,"")</f>
        <v/>
      </c>
      <c r="AJ643" s="294" t="str">
        <f>IF(日報入力!G643&gt;0,日報入力!E643*日報入力!AL643,"")</f>
        <v/>
      </c>
      <c r="AK643" s="294" t="str">
        <f>IF(日報入力!G643&gt;0,AI643-AJ643,"")</f>
        <v/>
      </c>
      <c r="AL643" s="292" t="str">
        <f>IF(日報入力!G643&gt;0,日報入力!E643*日報入力!AM643,"")</f>
        <v/>
      </c>
      <c r="AM643" s="292" t="str">
        <f>IF(日報入力!G643&gt;0,日報入力!AB643*日報入力!AM643,"")</f>
        <v/>
      </c>
      <c r="AN643" s="68" t="str">
        <f>IF(日報入力!G643&gt;0,日報入力!C643,"")</f>
        <v/>
      </c>
      <c r="AO643" s="68" t="str">
        <f>日報入力!B643</f>
        <v/>
      </c>
      <c r="AP643" s="68" t="str">
        <f>IF(日報入力!AQ643,日報入力!BA643,"")</f>
        <v/>
      </c>
      <c r="AQ643" s="68" t="str">
        <f>IF(日報入力!AR643,日報入力!BB643,"")</f>
        <v/>
      </c>
      <c r="AR643" s="68" t="str">
        <f>IF(日報入力!AS643,"N勤","")</f>
        <v/>
      </c>
      <c r="AS643" s="295" t="e">
        <f t="shared" si="44"/>
        <v>#VALUE!</v>
      </c>
      <c r="AT643" s="439" t="str">
        <f>日報入力!AY643</f>
        <v/>
      </c>
      <c r="AU643" s="518" t="str">
        <f>IF(日報入力!G643,G643*60/E643,"")</f>
        <v/>
      </c>
      <c r="AV643" s="528" t="str">
        <f>IF(日報入力!AT643,日報入力!AT643,"")</f>
        <v/>
      </c>
      <c r="AW643" s="529" t="str">
        <f>IF(日報入力!AT643,AE643/日報入力!AT643,"")</f>
        <v/>
      </c>
      <c r="AX643" s="530" t="e">
        <f>IF(1&lt;日報集計!AT643,AT643/(((F643-I643-J643-N643-O643)*60)/(E643)),"")</f>
        <v>#VALUE!</v>
      </c>
      <c r="AY643" s="664" t="str">
        <f>IF(日報入力!H643,AT643/(((F643-J643)*60)/E643),"")</f>
        <v/>
      </c>
      <c r="AZ643" s="664" t="str">
        <f>IF(日報入力!I643,AT643/((G643*60)/E643),"")</f>
        <v/>
      </c>
      <c r="BA643" s="296" t="str">
        <f>IF(日報入力!G643,G643/F643,"")</f>
        <v/>
      </c>
      <c r="BB643" s="386" t="e">
        <f t="shared" si="45"/>
        <v>#VALUE!</v>
      </c>
      <c r="BC643" s="386" t="e">
        <f t="shared" si="46"/>
        <v>#VALUE!</v>
      </c>
      <c r="BD643" s="80">
        <f>日報入力!AU643</f>
        <v>0</v>
      </c>
      <c r="BE643" s="534" t="str">
        <f>IF(日報入力!AV643,日報入力!AV643,"")</f>
        <v/>
      </c>
      <c r="BF643" s="534" t="str">
        <f>IF(日報入力!AW643,日報入力!AW643,"")</f>
        <v/>
      </c>
      <c r="BG643" s="398" t="str">
        <f>IF(日報入力!G643,日報入力!K643*日報入力!D643*日報入力!BC643,"")</f>
        <v/>
      </c>
    </row>
    <row r="644" spans="1:59" ht="20.25" hidden="1" customHeight="1" x14ac:dyDescent="0.15">
      <c r="A644" s="302" t="str">
        <f>IF(日報入力!G644="","",日報入力!G644)</f>
        <v/>
      </c>
      <c r="B644" s="291" t="str">
        <f>IF(日報入力!G644="","",日報入力!H644)</f>
        <v/>
      </c>
      <c r="C644" s="291" t="str">
        <f>IF(日報入力!G644="","",日報入力!I644)</f>
        <v/>
      </c>
      <c r="D644" s="291" t="str">
        <f>IF(日報入力!G644="","",日報入力!J644)</f>
        <v/>
      </c>
      <c r="E644" s="291" t="str">
        <f>IF(日報入力!G644="","",日報入力!K644)</f>
        <v/>
      </c>
      <c r="F644" s="291" t="str">
        <f>IF(日報入力!G644="","",日報入力!L644)</f>
        <v/>
      </c>
      <c r="G644" s="291" t="str">
        <f>IF(日報入力!G644="","",日報入力!L644-日報入力!O644-日報入力!P644-日報入力!Q644-日報入力!R644-日報入力!S644-日報入力!T644-日報入力!U644-日報入力!V644-日報入力!W644-日報入力!X644-日報入力!Y644-日報入力!Z644)</f>
        <v/>
      </c>
      <c r="H644" s="291" t="str">
        <f>IF(日報入力!G644="","",IF(日報入力!M644&gt;=0,日報入力!M644*F644,F644))</f>
        <v/>
      </c>
      <c r="I644" s="291" t="str">
        <f>IF(日報入力!G644="","",日報入力!O644)</f>
        <v/>
      </c>
      <c r="J644" s="291" t="str">
        <f>IF(日報入力!G644="","",日報入力!P644)</f>
        <v/>
      </c>
      <c r="K644" s="291" t="str">
        <f>IF(日報入力!G644="","",日報入力!Q644)</f>
        <v/>
      </c>
      <c r="L644" s="291" t="str">
        <f>IF(日報入力!G644="","",日報入力!R644)</f>
        <v/>
      </c>
      <c r="M644" s="291" t="str">
        <f>IF(日報入力!G644="","",日報入力!S644)</f>
        <v/>
      </c>
      <c r="N644" s="291" t="str">
        <f>IF(日報入力!G644="","",日報入力!T644)</f>
        <v/>
      </c>
      <c r="O644" s="291" t="str">
        <f>IF(日報入力!G644="","",日報入力!U644)</f>
        <v/>
      </c>
      <c r="P644" s="291" t="str">
        <f>IF(日報入力!G644="","",日報入力!V644)</f>
        <v/>
      </c>
      <c r="Q644" s="291" t="str">
        <f>IF(日報入力!G644="","",日報入力!W644)</f>
        <v/>
      </c>
      <c r="R644" s="291" t="str">
        <f>IF(日報入力!G644="","",日報入力!X644)</f>
        <v/>
      </c>
      <c r="S644" s="291" t="str">
        <f>IF(日報入力!G644="","",日報入力!Y644)</f>
        <v/>
      </c>
      <c r="T644" s="291" t="str">
        <f>IF(日報入力!G644="","",日報入力!Z644)</f>
        <v/>
      </c>
      <c r="U644" s="291" t="str">
        <f>IF(日報入力!G644="","",日報入力!AA644)</f>
        <v/>
      </c>
      <c r="V644" s="378" t="str">
        <f>IF(日報入力!G644="","",日報入力!AB644)</f>
        <v/>
      </c>
      <c r="W644" s="291" t="str">
        <f>IF(日報入力!G644="","",日報入力!AC644)</f>
        <v/>
      </c>
      <c r="X644" s="291" t="str">
        <f>IF(日報入力!G644="","",日報入力!AD644)</f>
        <v/>
      </c>
      <c r="Y644" s="291" t="str">
        <f>IF(日報入力!G644="","",日報入力!AE644)</f>
        <v/>
      </c>
      <c r="Z644" s="291" t="str">
        <f>IF(日報入力!G644="","",日報入力!AF644)</f>
        <v/>
      </c>
      <c r="AA644" s="291" t="str">
        <f>IF(日報入力!G644="","",日報入力!AG644)</f>
        <v/>
      </c>
      <c r="AB644" s="291" t="str">
        <f>IF(日報入力!G644="","",日報入力!AH644)</f>
        <v/>
      </c>
      <c r="AC644" s="291" t="str">
        <f>IF(日報入力!G644="","",日報入力!AI644)</f>
        <v/>
      </c>
      <c r="AD644" s="291" t="str">
        <f>IF(日報入力!G644="","",日報入力!AJ644)</f>
        <v/>
      </c>
      <c r="AE644" s="292" t="str">
        <f>IF(日報入力!G644="","",日報入力!E644)</f>
        <v/>
      </c>
      <c r="AF644" s="293" t="str">
        <f>IF(日報入力!G644="","",日報入力!AK644)</f>
        <v/>
      </c>
      <c r="AG644" s="293" t="str">
        <f>IF(日報入力!G644="","",日報入力!AL644)</f>
        <v/>
      </c>
      <c r="AH644" s="293" t="str">
        <f>IF(日報入力!G644="","",日報入力!AM644)</f>
        <v/>
      </c>
      <c r="AI644" s="294" t="str">
        <f>IF(日報入力!G644&gt;0,日報入力!D644*日報入力!K644*日報入力!AL644,"")</f>
        <v/>
      </c>
      <c r="AJ644" s="294" t="str">
        <f>IF(日報入力!G644&gt;0,日報入力!E644*日報入力!AL644,"")</f>
        <v/>
      </c>
      <c r="AK644" s="294" t="str">
        <f>IF(日報入力!G644&gt;0,AI644-AJ644,"")</f>
        <v/>
      </c>
      <c r="AL644" s="292" t="str">
        <f>IF(日報入力!G644&gt;0,日報入力!E644*日報入力!AM644,"")</f>
        <v/>
      </c>
      <c r="AM644" s="292" t="str">
        <f>IF(日報入力!G644&gt;0,日報入力!AB644*日報入力!AM644,"")</f>
        <v/>
      </c>
      <c r="AN644" s="68" t="str">
        <f>IF(日報入力!G644&gt;0,日報入力!C644,"")</f>
        <v/>
      </c>
      <c r="AO644" s="68" t="str">
        <f>日報入力!B644</f>
        <v/>
      </c>
      <c r="AP644" s="68" t="str">
        <f>IF(日報入力!AQ644,日報入力!BA644,"")</f>
        <v/>
      </c>
      <c r="AQ644" s="68" t="str">
        <f>IF(日報入力!AR644,日報入力!BB644,"")</f>
        <v/>
      </c>
      <c r="AR644" s="68" t="str">
        <f>IF(日報入力!AS644,"N勤","")</f>
        <v/>
      </c>
      <c r="AS644" s="295" t="e">
        <f t="shared" si="44"/>
        <v>#VALUE!</v>
      </c>
      <c r="AT644" s="439" t="str">
        <f>日報入力!AY644</f>
        <v/>
      </c>
      <c r="AU644" s="518" t="str">
        <f>IF(日報入力!G644,G644*60/E644,"")</f>
        <v/>
      </c>
      <c r="AV644" s="528" t="str">
        <f>IF(日報入力!AT644,日報入力!AT644,"")</f>
        <v/>
      </c>
      <c r="AW644" s="529" t="str">
        <f>IF(日報入力!AT644,AE644/日報入力!AT644,"")</f>
        <v/>
      </c>
      <c r="AX644" s="530" t="e">
        <f>IF(1&lt;日報集計!AT644,AT644/(((F644-I644-J644-N644-O644)*60)/(E644)),"")</f>
        <v>#VALUE!</v>
      </c>
      <c r="AY644" s="664" t="str">
        <f>IF(日報入力!H644,AT644/(((F644-J644)*60)/E644),"")</f>
        <v/>
      </c>
      <c r="AZ644" s="664" t="str">
        <f>IF(日報入力!I644,AT644/((G644*60)/E644),"")</f>
        <v/>
      </c>
      <c r="BA644" s="296" t="str">
        <f>IF(日報入力!G644,G644/F644,"")</f>
        <v/>
      </c>
      <c r="BB644" s="386" t="e">
        <f t="shared" si="45"/>
        <v>#VALUE!</v>
      </c>
      <c r="BC644" s="386" t="e">
        <f t="shared" si="46"/>
        <v>#VALUE!</v>
      </c>
      <c r="BD644" s="80">
        <f>日報入力!AU644</f>
        <v>0</v>
      </c>
      <c r="BE644" s="534" t="str">
        <f>IF(日報入力!AV644,日報入力!AV644,"")</f>
        <v/>
      </c>
      <c r="BF644" s="534" t="str">
        <f>IF(日報入力!AW644,日報入力!AW644,"")</f>
        <v/>
      </c>
      <c r="BG644" s="398" t="str">
        <f>IF(日報入力!G644,日報入力!K644*日報入力!D644*日報入力!BC644,"")</f>
        <v/>
      </c>
    </row>
    <row r="645" spans="1:59" ht="20.25" hidden="1" customHeight="1" x14ac:dyDescent="0.15">
      <c r="A645" s="302" t="str">
        <f>IF(日報入力!G645="","",日報入力!G645)</f>
        <v/>
      </c>
      <c r="B645" s="291" t="str">
        <f>IF(日報入力!G645="","",日報入力!H645)</f>
        <v/>
      </c>
      <c r="C645" s="291" t="str">
        <f>IF(日報入力!G645="","",日報入力!I645)</f>
        <v/>
      </c>
      <c r="D645" s="291" t="str">
        <f>IF(日報入力!G645="","",日報入力!J645)</f>
        <v/>
      </c>
      <c r="E645" s="291" t="str">
        <f>IF(日報入力!G645="","",日報入力!K645)</f>
        <v/>
      </c>
      <c r="F645" s="291" t="str">
        <f>IF(日報入力!G645="","",日報入力!L645)</f>
        <v/>
      </c>
      <c r="G645" s="291" t="str">
        <f>IF(日報入力!G645="","",日報入力!L645-日報入力!O645-日報入力!P645-日報入力!Q645-日報入力!R645-日報入力!S645-日報入力!T645-日報入力!U645-日報入力!V645-日報入力!W645-日報入力!X645-日報入力!Y645-日報入力!Z645)</f>
        <v/>
      </c>
      <c r="H645" s="291" t="str">
        <f>IF(日報入力!G645="","",IF(日報入力!M645&gt;=0,日報入力!M645*F645,F645))</f>
        <v/>
      </c>
      <c r="I645" s="291" t="str">
        <f>IF(日報入力!G645="","",日報入力!O645)</f>
        <v/>
      </c>
      <c r="J645" s="291" t="str">
        <f>IF(日報入力!G645="","",日報入力!P645)</f>
        <v/>
      </c>
      <c r="K645" s="291" t="str">
        <f>IF(日報入力!G645="","",日報入力!Q645)</f>
        <v/>
      </c>
      <c r="L645" s="291" t="str">
        <f>IF(日報入力!G645="","",日報入力!R645)</f>
        <v/>
      </c>
      <c r="M645" s="291" t="str">
        <f>IF(日報入力!G645="","",日報入力!S645)</f>
        <v/>
      </c>
      <c r="N645" s="291" t="str">
        <f>IF(日報入力!G645="","",日報入力!T645)</f>
        <v/>
      </c>
      <c r="O645" s="291" t="str">
        <f>IF(日報入力!G645="","",日報入力!U645)</f>
        <v/>
      </c>
      <c r="P645" s="291" t="str">
        <f>IF(日報入力!G645="","",日報入力!V645)</f>
        <v/>
      </c>
      <c r="Q645" s="291" t="str">
        <f>IF(日報入力!G645="","",日報入力!W645)</f>
        <v/>
      </c>
      <c r="R645" s="291" t="str">
        <f>IF(日報入力!G645="","",日報入力!X645)</f>
        <v/>
      </c>
      <c r="S645" s="291" t="str">
        <f>IF(日報入力!G645="","",日報入力!Y645)</f>
        <v/>
      </c>
      <c r="T645" s="291" t="str">
        <f>IF(日報入力!G645="","",日報入力!Z645)</f>
        <v/>
      </c>
      <c r="U645" s="291" t="str">
        <f>IF(日報入力!G645="","",日報入力!AA645)</f>
        <v/>
      </c>
      <c r="V645" s="378" t="str">
        <f>IF(日報入力!G645="","",日報入力!AB645)</f>
        <v/>
      </c>
      <c r="W645" s="291" t="str">
        <f>IF(日報入力!G645="","",日報入力!AC645)</f>
        <v/>
      </c>
      <c r="X645" s="291" t="str">
        <f>IF(日報入力!G645="","",日報入力!AD645)</f>
        <v/>
      </c>
      <c r="Y645" s="291" t="str">
        <f>IF(日報入力!G645="","",日報入力!AE645)</f>
        <v/>
      </c>
      <c r="Z645" s="291" t="str">
        <f>IF(日報入力!G645="","",日報入力!AF645)</f>
        <v/>
      </c>
      <c r="AA645" s="291" t="str">
        <f>IF(日報入力!G645="","",日報入力!AG645)</f>
        <v/>
      </c>
      <c r="AB645" s="291" t="str">
        <f>IF(日報入力!G645="","",日報入力!AH645)</f>
        <v/>
      </c>
      <c r="AC645" s="291" t="str">
        <f>IF(日報入力!G645="","",日報入力!AI645)</f>
        <v/>
      </c>
      <c r="AD645" s="291" t="str">
        <f>IF(日報入力!G645="","",日報入力!AJ645)</f>
        <v/>
      </c>
      <c r="AE645" s="292" t="str">
        <f>IF(日報入力!G645="","",日報入力!E645)</f>
        <v/>
      </c>
      <c r="AF645" s="293" t="str">
        <f>IF(日報入力!G645="","",日報入力!AK645)</f>
        <v/>
      </c>
      <c r="AG645" s="293" t="str">
        <f>IF(日報入力!G645="","",日報入力!AL645)</f>
        <v/>
      </c>
      <c r="AH645" s="293" t="str">
        <f>IF(日報入力!G645="","",日報入力!AM645)</f>
        <v/>
      </c>
      <c r="AI645" s="294" t="str">
        <f>IF(日報入力!G645&gt;0,日報入力!D645*日報入力!K645*日報入力!AL645,"")</f>
        <v/>
      </c>
      <c r="AJ645" s="294" t="str">
        <f>IF(日報入力!G645&gt;0,日報入力!E645*日報入力!AL645,"")</f>
        <v/>
      </c>
      <c r="AK645" s="294" t="str">
        <f>IF(日報入力!G645&gt;0,AI645-AJ645,"")</f>
        <v/>
      </c>
      <c r="AL645" s="292" t="str">
        <f>IF(日報入力!G645&gt;0,日報入力!E645*日報入力!AM645,"")</f>
        <v/>
      </c>
      <c r="AM645" s="292" t="str">
        <f>IF(日報入力!G645&gt;0,日報入力!AB645*日報入力!AM645,"")</f>
        <v/>
      </c>
      <c r="AN645" s="68" t="str">
        <f>IF(日報入力!G645&gt;0,日報入力!C645,"")</f>
        <v/>
      </c>
      <c r="AO645" s="68" t="str">
        <f>日報入力!B645</f>
        <v/>
      </c>
      <c r="AP645" s="68" t="str">
        <f>IF(日報入力!AQ645,日報入力!BA645,"")</f>
        <v/>
      </c>
      <c r="AQ645" s="68" t="str">
        <f>IF(日報入力!AR645,日報入力!BB645,"")</f>
        <v/>
      </c>
      <c r="AR645" s="68" t="str">
        <f>IF(日報入力!AS645,"N勤","")</f>
        <v/>
      </c>
      <c r="AS645" s="295" t="e">
        <f t="shared" si="44"/>
        <v>#VALUE!</v>
      </c>
      <c r="AT645" s="439" t="str">
        <f>日報入力!AY645</f>
        <v/>
      </c>
      <c r="AU645" s="518" t="str">
        <f>IF(日報入力!G645,G645*60/E645,"")</f>
        <v/>
      </c>
      <c r="AV645" s="528" t="str">
        <f>IF(日報入力!AT645,日報入力!AT645,"")</f>
        <v/>
      </c>
      <c r="AW645" s="529" t="str">
        <f>IF(日報入力!AT645,AE645/日報入力!AT645,"")</f>
        <v/>
      </c>
      <c r="AX645" s="530" t="e">
        <f>IF(1&lt;日報集計!AT645,AT645/(((F645-I645-J645-N645-O645)*60)/(E645)),"")</f>
        <v>#VALUE!</v>
      </c>
      <c r="AY645" s="664" t="str">
        <f>IF(日報入力!H645,AT645/(((F645-J645)*60)/E645),"")</f>
        <v/>
      </c>
      <c r="AZ645" s="664" t="str">
        <f>IF(日報入力!I645,AT645/((G645*60)/E645),"")</f>
        <v/>
      </c>
      <c r="BA645" s="296" t="str">
        <f>IF(日報入力!G645,G645/F645,"")</f>
        <v/>
      </c>
      <c r="BB645" s="386" t="e">
        <f t="shared" si="45"/>
        <v>#VALUE!</v>
      </c>
      <c r="BC645" s="386" t="e">
        <f t="shared" si="46"/>
        <v>#VALUE!</v>
      </c>
      <c r="BD645" s="80">
        <f>日報入力!AU645</f>
        <v>0</v>
      </c>
      <c r="BE645" s="534" t="str">
        <f>IF(日報入力!AV645,日報入力!AV645,"")</f>
        <v/>
      </c>
      <c r="BF645" s="534" t="str">
        <f>IF(日報入力!AW645,日報入力!AW645,"")</f>
        <v/>
      </c>
      <c r="BG645" s="398" t="str">
        <f>IF(日報入力!G645,日報入力!K645*日報入力!D645*日報入力!BC645,"")</f>
        <v/>
      </c>
    </row>
    <row r="646" spans="1:59" ht="20.25" hidden="1" customHeight="1" x14ac:dyDescent="0.15">
      <c r="A646" s="302" t="str">
        <f>IF(日報入力!G646="","",日報入力!G646)</f>
        <v/>
      </c>
      <c r="B646" s="291" t="str">
        <f>IF(日報入力!G646="","",日報入力!H646)</f>
        <v/>
      </c>
      <c r="C646" s="291" t="str">
        <f>IF(日報入力!G646="","",日報入力!I646)</f>
        <v/>
      </c>
      <c r="D646" s="291" t="str">
        <f>IF(日報入力!G646="","",日報入力!J646)</f>
        <v/>
      </c>
      <c r="E646" s="291" t="str">
        <f>IF(日報入力!G646="","",日報入力!K646)</f>
        <v/>
      </c>
      <c r="F646" s="291" t="str">
        <f>IF(日報入力!G646="","",日報入力!L646)</f>
        <v/>
      </c>
      <c r="G646" s="291" t="str">
        <f>IF(日報入力!G646="","",日報入力!L646-日報入力!O646-日報入力!P646-日報入力!Q646-日報入力!R646-日報入力!S646-日報入力!T646-日報入力!U646-日報入力!V646-日報入力!W646-日報入力!X646-日報入力!Y646-日報入力!Z646)</f>
        <v/>
      </c>
      <c r="H646" s="291" t="str">
        <f>IF(日報入力!G646="","",IF(日報入力!M646&gt;=0,日報入力!M646*F646,F646))</f>
        <v/>
      </c>
      <c r="I646" s="291" t="str">
        <f>IF(日報入力!G646="","",日報入力!O646)</f>
        <v/>
      </c>
      <c r="J646" s="291" t="str">
        <f>IF(日報入力!G646="","",日報入力!P646)</f>
        <v/>
      </c>
      <c r="K646" s="291" t="str">
        <f>IF(日報入力!G646="","",日報入力!Q646)</f>
        <v/>
      </c>
      <c r="L646" s="291" t="str">
        <f>IF(日報入力!G646="","",日報入力!R646)</f>
        <v/>
      </c>
      <c r="M646" s="291" t="str">
        <f>IF(日報入力!G646="","",日報入力!S646)</f>
        <v/>
      </c>
      <c r="N646" s="291" t="str">
        <f>IF(日報入力!G646="","",日報入力!T646)</f>
        <v/>
      </c>
      <c r="O646" s="291" t="str">
        <f>IF(日報入力!G646="","",日報入力!U646)</f>
        <v/>
      </c>
      <c r="P646" s="291" t="str">
        <f>IF(日報入力!G646="","",日報入力!V646)</f>
        <v/>
      </c>
      <c r="Q646" s="291" t="str">
        <f>IF(日報入力!G646="","",日報入力!W646)</f>
        <v/>
      </c>
      <c r="R646" s="291" t="str">
        <f>IF(日報入力!G646="","",日報入力!X646)</f>
        <v/>
      </c>
      <c r="S646" s="291" t="str">
        <f>IF(日報入力!G646="","",日報入力!Y646)</f>
        <v/>
      </c>
      <c r="T646" s="291" t="str">
        <f>IF(日報入力!G646="","",日報入力!Z646)</f>
        <v/>
      </c>
      <c r="U646" s="291" t="str">
        <f>IF(日報入力!G646="","",日報入力!AA646)</f>
        <v/>
      </c>
      <c r="V646" s="378" t="str">
        <f>IF(日報入力!G646="","",日報入力!AB646)</f>
        <v/>
      </c>
      <c r="W646" s="291" t="str">
        <f>IF(日報入力!G646="","",日報入力!AC646)</f>
        <v/>
      </c>
      <c r="X646" s="291" t="str">
        <f>IF(日報入力!G646="","",日報入力!AD646)</f>
        <v/>
      </c>
      <c r="Y646" s="291" t="str">
        <f>IF(日報入力!G646="","",日報入力!AE646)</f>
        <v/>
      </c>
      <c r="Z646" s="291" t="str">
        <f>IF(日報入力!G646="","",日報入力!AF646)</f>
        <v/>
      </c>
      <c r="AA646" s="291" t="str">
        <f>IF(日報入力!G646="","",日報入力!AG646)</f>
        <v/>
      </c>
      <c r="AB646" s="291" t="str">
        <f>IF(日報入力!G646="","",日報入力!AH646)</f>
        <v/>
      </c>
      <c r="AC646" s="291" t="str">
        <f>IF(日報入力!G646="","",日報入力!AI646)</f>
        <v/>
      </c>
      <c r="AD646" s="291" t="str">
        <f>IF(日報入力!G646="","",日報入力!AJ646)</f>
        <v/>
      </c>
      <c r="AE646" s="292" t="str">
        <f>IF(日報入力!G646="","",日報入力!E646)</f>
        <v/>
      </c>
      <c r="AF646" s="293" t="str">
        <f>IF(日報入力!G646="","",日報入力!AK646)</f>
        <v/>
      </c>
      <c r="AG646" s="293" t="str">
        <f>IF(日報入力!G646="","",日報入力!AL646)</f>
        <v/>
      </c>
      <c r="AH646" s="293" t="str">
        <f>IF(日報入力!G646="","",日報入力!AM646)</f>
        <v/>
      </c>
      <c r="AI646" s="294" t="str">
        <f>IF(日報入力!G646&gt;0,日報入力!D646*日報入力!K646*日報入力!AL646,"")</f>
        <v/>
      </c>
      <c r="AJ646" s="294" t="str">
        <f>IF(日報入力!G646&gt;0,日報入力!E646*日報入力!AL646,"")</f>
        <v/>
      </c>
      <c r="AK646" s="294" t="str">
        <f>IF(日報入力!G646&gt;0,AI646-AJ646,"")</f>
        <v/>
      </c>
      <c r="AL646" s="292" t="str">
        <f>IF(日報入力!G646&gt;0,日報入力!E646*日報入力!AM646,"")</f>
        <v/>
      </c>
      <c r="AM646" s="292" t="str">
        <f>IF(日報入力!G646&gt;0,日報入力!AB646*日報入力!AM646,"")</f>
        <v/>
      </c>
      <c r="AN646" s="68" t="str">
        <f>IF(日報入力!G646&gt;0,日報入力!C646,"")</f>
        <v/>
      </c>
      <c r="AO646" s="68" t="str">
        <f>日報入力!B646</f>
        <v/>
      </c>
      <c r="AP646" s="68" t="str">
        <f>IF(日報入力!AQ646,日報入力!BA646,"")</f>
        <v/>
      </c>
      <c r="AQ646" s="68" t="str">
        <f>IF(日報入力!AR646,日報入力!BB646,"")</f>
        <v/>
      </c>
      <c r="AR646" s="68" t="str">
        <f>IF(日報入力!AS646,"N勤","")</f>
        <v/>
      </c>
      <c r="AS646" s="295" t="e">
        <f t="shared" ref="AS646:AS694" si="47">IF(A646,V646/(AE646+V646),"")</f>
        <v>#VALUE!</v>
      </c>
      <c r="AT646" s="439" t="str">
        <f>日報入力!AY646</f>
        <v/>
      </c>
      <c r="AU646" s="518" t="str">
        <f>IF(日報入力!G646,G646*60/E646,"")</f>
        <v/>
      </c>
      <c r="AV646" s="528" t="str">
        <f>IF(日報入力!AT646,日報入力!AT646,"")</f>
        <v/>
      </c>
      <c r="AW646" s="529" t="str">
        <f>IF(日報入力!AT646,AE646/日報入力!AT646,"")</f>
        <v/>
      </c>
      <c r="AX646" s="530" t="e">
        <f>IF(1&lt;日報集計!AT646,AT646/(((F646-I646-J646-N646-O646)*60)/(E646)),"")</f>
        <v>#VALUE!</v>
      </c>
      <c r="AY646" s="664" t="str">
        <f>IF(日報入力!H646,AT646/(((F646-J646)*60)/E646),"")</f>
        <v/>
      </c>
      <c r="AZ646" s="664" t="str">
        <f>IF(日報入力!I646,AT646/((G646*60)/E646),"")</f>
        <v/>
      </c>
      <c r="BA646" s="296" t="str">
        <f>IF(日報入力!G646,G646/F646,"")</f>
        <v/>
      </c>
      <c r="BB646" s="386" t="e">
        <f t="shared" ref="BB646:BB694" si="48">AL646/F646*60</f>
        <v>#VALUE!</v>
      </c>
      <c r="BC646" s="386" t="e">
        <f t="shared" ref="BC646:BC694" si="49">AL646/H646*60</f>
        <v>#VALUE!</v>
      </c>
      <c r="BD646" s="80">
        <f>日報入力!AU646</f>
        <v>0</v>
      </c>
      <c r="BE646" s="534" t="str">
        <f>IF(日報入力!AV646,日報入力!AV646,"")</f>
        <v/>
      </c>
      <c r="BF646" s="534" t="str">
        <f>IF(日報入力!AW646,日報入力!AW646,"")</f>
        <v/>
      </c>
      <c r="BG646" s="398" t="str">
        <f>IF(日報入力!G646,日報入力!K646*日報入力!D646*日報入力!BC646,"")</f>
        <v/>
      </c>
    </row>
    <row r="647" spans="1:59" ht="20.25" hidden="1" customHeight="1" x14ac:dyDescent="0.15">
      <c r="A647" s="302" t="str">
        <f>IF(日報入力!G647="","",日報入力!G647)</f>
        <v/>
      </c>
      <c r="B647" s="291" t="str">
        <f>IF(日報入力!G647="","",日報入力!H647)</f>
        <v/>
      </c>
      <c r="C647" s="291" t="str">
        <f>IF(日報入力!G647="","",日報入力!I647)</f>
        <v/>
      </c>
      <c r="D647" s="291" t="str">
        <f>IF(日報入力!G647="","",日報入力!J647)</f>
        <v/>
      </c>
      <c r="E647" s="291" t="str">
        <f>IF(日報入力!G647="","",日報入力!K647)</f>
        <v/>
      </c>
      <c r="F647" s="291" t="str">
        <f>IF(日報入力!G647="","",日報入力!L647)</f>
        <v/>
      </c>
      <c r="G647" s="291" t="str">
        <f>IF(日報入力!G647="","",日報入力!L647-日報入力!O647-日報入力!P647-日報入力!Q647-日報入力!R647-日報入力!S647-日報入力!T647-日報入力!U647-日報入力!V647-日報入力!W647-日報入力!X647-日報入力!Y647-日報入力!Z647)</f>
        <v/>
      </c>
      <c r="H647" s="291" t="str">
        <f>IF(日報入力!G647="","",IF(日報入力!M647&gt;=0,日報入力!M647*F647,F647))</f>
        <v/>
      </c>
      <c r="I647" s="291" t="str">
        <f>IF(日報入力!G647="","",日報入力!O647)</f>
        <v/>
      </c>
      <c r="J647" s="291" t="str">
        <f>IF(日報入力!G647="","",日報入力!P647)</f>
        <v/>
      </c>
      <c r="K647" s="291" t="str">
        <f>IF(日報入力!G647="","",日報入力!Q647)</f>
        <v/>
      </c>
      <c r="L647" s="291" t="str">
        <f>IF(日報入力!G647="","",日報入力!R647)</f>
        <v/>
      </c>
      <c r="M647" s="291" t="str">
        <f>IF(日報入力!G647="","",日報入力!S647)</f>
        <v/>
      </c>
      <c r="N647" s="291" t="str">
        <f>IF(日報入力!G647="","",日報入力!T647)</f>
        <v/>
      </c>
      <c r="O647" s="291" t="str">
        <f>IF(日報入力!G647="","",日報入力!U647)</f>
        <v/>
      </c>
      <c r="P647" s="291" t="str">
        <f>IF(日報入力!G647="","",日報入力!V647)</f>
        <v/>
      </c>
      <c r="Q647" s="291" t="str">
        <f>IF(日報入力!G647="","",日報入力!W647)</f>
        <v/>
      </c>
      <c r="R647" s="291" t="str">
        <f>IF(日報入力!G647="","",日報入力!X647)</f>
        <v/>
      </c>
      <c r="S647" s="291" t="str">
        <f>IF(日報入力!G647="","",日報入力!Y647)</f>
        <v/>
      </c>
      <c r="T647" s="291" t="str">
        <f>IF(日報入力!G647="","",日報入力!Z647)</f>
        <v/>
      </c>
      <c r="U647" s="291" t="str">
        <f>IF(日報入力!G647="","",日報入力!AA647)</f>
        <v/>
      </c>
      <c r="V647" s="378" t="str">
        <f>IF(日報入力!G647="","",日報入力!AB647)</f>
        <v/>
      </c>
      <c r="W647" s="291" t="str">
        <f>IF(日報入力!G647="","",日報入力!AC647)</f>
        <v/>
      </c>
      <c r="X647" s="291" t="str">
        <f>IF(日報入力!G647="","",日報入力!AD647)</f>
        <v/>
      </c>
      <c r="Y647" s="291" t="str">
        <f>IF(日報入力!G647="","",日報入力!AE647)</f>
        <v/>
      </c>
      <c r="Z647" s="291" t="str">
        <f>IF(日報入力!G647="","",日報入力!AF647)</f>
        <v/>
      </c>
      <c r="AA647" s="291" t="str">
        <f>IF(日報入力!G647="","",日報入力!AG647)</f>
        <v/>
      </c>
      <c r="AB647" s="291" t="str">
        <f>IF(日報入力!G647="","",日報入力!AH647)</f>
        <v/>
      </c>
      <c r="AC647" s="291" t="str">
        <f>IF(日報入力!G647="","",日報入力!AI647)</f>
        <v/>
      </c>
      <c r="AD647" s="291" t="str">
        <f>IF(日報入力!G647="","",日報入力!AJ647)</f>
        <v/>
      </c>
      <c r="AE647" s="292" t="str">
        <f>IF(日報入力!G647="","",日報入力!E647)</f>
        <v/>
      </c>
      <c r="AF647" s="293" t="str">
        <f>IF(日報入力!G647="","",日報入力!AK647)</f>
        <v/>
      </c>
      <c r="AG647" s="293" t="str">
        <f>IF(日報入力!G647="","",日報入力!AL647)</f>
        <v/>
      </c>
      <c r="AH647" s="293" t="str">
        <f>IF(日報入力!G647="","",日報入力!AM647)</f>
        <v/>
      </c>
      <c r="AI647" s="294" t="str">
        <f>IF(日報入力!G647&gt;0,日報入力!D647*日報入力!K647*日報入力!AL647,"")</f>
        <v/>
      </c>
      <c r="AJ647" s="294" t="str">
        <f>IF(日報入力!G647&gt;0,日報入力!E647*日報入力!AL647,"")</f>
        <v/>
      </c>
      <c r="AK647" s="294" t="str">
        <f>IF(日報入力!G647&gt;0,AI647-AJ647,"")</f>
        <v/>
      </c>
      <c r="AL647" s="292" t="str">
        <f>IF(日報入力!G647&gt;0,日報入力!E647*日報入力!AM647,"")</f>
        <v/>
      </c>
      <c r="AM647" s="292" t="str">
        <f>IF(日報入力!G647&gt;0,日報入力!AB647*日報入力!AM647,"")</f>
        <v/>
      </c>
      <c r="AN647" s="68" t="str">
        <f>IF(日報入力!G647&gt;0,日報入力!C647,"")</f>
        <v/>
      </c>
      <c r="AO647" s="68" t="str">
        <f>日報入力!B647</f>
        <v/>
      </c>
      <c r="AP647" s="68" t="str">
        <f>IF(日報入力!AQ647,日報入力!BA647,"")</f>
        <v/>
      </c>
      <c r="AQ647" s="68" t="str">
        <f>IF(日報入力!AR647,日報入力!BB647,"")</f>
        <v/>
      </c>
      <c r="AR647" s="68" t="str">
        <f>IF(日報入力!AS647,"N勤","")</f>
        <v/>
      </c>
      <c r="AS647" s="295" t="e">
        <f t="shared" si="47"/>
        <v>#VALUE!</v>
      </c>
      <c r="AT647" s="439" t="str">
        <f>日報入力!AY647</f>
        <v/>
      </c>
      <c r="AU647" s="518" t="str">
        <f>IF(日報入力!G647,G647*60/E647,"")</f>
        <v/>
      </c>
      <c r="AV647" s="528" t="str">
        <f>IF(日報入力!AT647,日報入力!AT647,"")</f>
        <v/>
      </c>
      <c r="AW647" s="529" t="str">
        <f>IF(日報入力!AT647,AE647/日報入力!AT647,"")</f>
        <v/>
      </c>
      <c r="AX647" s="530" t="e">
        <f>IF(1&lt;日報集計!AT647,AT647/(((F647-I647-J647-N647-O647)*60)/(E647)),"")</f>
        <v>#VALUE!</v>
      </c>
      <c r="AY647" s="664" t="str">
        <f>IF(日報入力!H647,AT647/(((F647-J647)*60)/E647),"")</f>
        <v/>
      </c>
      <c r="AZ647" s="664" t="str">
        <f>IF(日報入力!I647,AT647/((G647*60)/E647),"")</f>
        <v/>
      </c>
      <c r="BA647" s="296" t="str">
        <f>IF(日報入力!G647,G647/F647,"")</f>
        <v/>
      </c>
      <c r="BB647" s="386" t="e">
        <f t="shared" si="48"/>
        <v>#VALUE!</v>
      </c>
      <c r="BC647" s="386" t="e">
        <f t="shared" si="49"/>
        <v>#VALUE!</v>
      </c>
      <c r="BD647" s="80">
        <f>日報入力!AU647</f>
        <v>0</v>
      </c>
      <c r="BE647" s="534" t="str">
        <f>IF(日報入力!AV647,日報入力!AV647,"")</f>
        <v/>
      </c>
      <c r="BF647" s="534" t="str">
        <f>IF(日報入力!AW647,日報入力!AW647,"")</f>
        <v/>
      </c>
      <c r="BG647" s="398" t="str">
        <f>IF(日報入力!G647,日報入力!K647*日報入力!D647*日報入力!BC647,"")</f>
        <v/>
      </c>
    </row>
    <row r="648" spans="1:59" ht="20.25" hidden="1" customHeight="1" x14ac:dyDescent="0.15">
      <c r="A648" s="302" t="str">
        <f>IF(日報入力!G648="","",日報入力!G648)</f>
        <v/>
      </c>
      <c r="B648" s="291" t="str">
        <f>IF(日報入力!G648="","",日報入力!H648)</f>
        <v/>
      </c>
      <c r="C648" s="291" t="str">
        <f>IF(日報入力!G648="","",日報入力!I648)</f>
        <v/>
      </c>
      <c r="D648" s="291" t="str">
        <f>IF(日報入力!G648="","",日報入力!J648)</f>
        <v/>
      </c>
      <c r="E648" s="291" t="str">
        <f>IF(日報入力!G648="","",日報入力!K648)</f>
        <v/>
      </c>
      <c r="F648" s="291" t="str">
        <f>IF(日報入力!G648="","",日報入力!L648)</f>
        <v/>
      </c>
      <c r="G648" s="291" t="str">
        <f>IF(日報入力!G648="","",日報入力!L648-日報入力!O648-日報入力!P648-日報入力!Q648-日報入力!R648-日報入力!S648-日報入力!T648-日報入力!U648-日報入力!V648-日報入力!W648-日報入力!X648-日報入力!Y648-日報入力!Z648)</f>
        <v/>
      </c>
      <c r="H648" s="291" t="str">
        <f>IF(日報入力!G648="","",IF(日報入力!M648&gt;=0,日報入力!M648*F648,F648))</f>
        <v/>
      </c>
      <c r="I648" s="291" t="str">
        <f>IF(日報入力!G648="","",日報入力!O648)</f>
        <v/>
      </c>
      <c r="J648" s="291" t="str">
        <f>IF(日報入力!G648="","",日報入力!P648)</f>
        <v/>
      </c>
      <c r="K648" s="291" t="str">
        <f>IF(日報入力!G648="","",日報入力!Q648)</f>
        <v/>
      </c>
      <c r="L648" s="291" t="str">
        <f>IF(日報入力!G648="","",日報入力!R648)</f>
        <v/>
      </c>
      <c r="M648" s="291" t="str">
        <f>IF(日報入力!G648="","",日報入力!S648)</f>
        <v/>
      </c>
      <c r="N648" s="291" t="str">
        <f>IF(日報入力!G648="","",日報入力!T648)</f>
        <v/>
      </c>
      <c r="O648" s="291" t="str">
        <f>IF(日報入力!G648="","",日報入力!U648)</f>
        <v/>
      </c>
      <c r="P648" s="291" t="str">
        <f>IF(日報入力!G648="","",日報入力!V648)</f>
        <v/>
      </c>
      <c r="Q648" s="291" t="str">
        <f>IF(日報入力!G648="","",日報入力!W648)</f>
        <v/>
      </c>
      <c r="R648" s="291" t="str">
        <f>IF(日報入力!G648="","",日報入力!X648)</f>
        <v/>
      </c>
      <c r="S648" s="291" t="str">
        <f>IF(日報入力!G648="","",日報入力!Y648)</f>
        <v/>
      </c>
      <c r="T648" s="291" t="str">
        <f>IF(日報入力!G648="","",日報入力!Z648)</f>
        <v/>
      </c>
      <c r="U648" s="291" t="str">
        <f>IF(日報入力!G648="","",日報入力!AA648)</f>
        <v/>
      </c>
      <c r="V648" s="378" t="str">
        <f>IF(日報入力!G648="","",日報入力!AB648)</f>
        <v/>
      </c>
      <c r="W648" s="291" t="str">
        <f>IF(日報入力!G648="","",日報入力!AC648)</f>
        <v/>
      </c>
      <c r="X648" s="291" t="str">
        <f>IF(日報入力!G648="","",日報入力!AD648)</f>
        <v/>
      </c>
      <c r="Y648" s="291" t="str">
        <f>IF(日報入力!G648="","",日報入力!AE648)</f>
        <v/>
      </c>
      <c r="Z648" s="291" t="str">
        <f>IF(日報入力!G648="","",日報入力!AF648)</f>
        <v/>
      </c>
      <c r="AA648" s="291" t="str">
        <f>IF(日報入力!G648="","",日報入力!AG648)</f>
        <v/>
      </c>
      <c r="AB648" s="291" t="str">
        <f>IF(日報入力!G648="","",日報入力!AH648)</f>
        <v/>
      </c>
      <c r="AC648" s="291" t="str">
        <f>IF(日報入力!G648="","",日報入力!AI648)</f>
        <v/>
      </c>
      <c r="AD648" s="291" t="str">
        <f>IF(日報入力!G648="","",日報入力!AJ648)</f>
        <v/>
      </c>
      <c r="AE648" s="292" t="str">
        <f>IF(日報入力!G648="","",日報入力!E648)</f>
        <v/>
      </c>
      <c r="AF648" s="293" t="str">
        <f>IF(日報入力!G648="","",日報入力!AK648)</f>
        <v/>
      </c>
      <c r="AG648" s="293" t="str">
        <f>IF(日報入力!G648="","",日報入力!AL648)</f>
        <v/>
      </c>
      <c r="AH648" s="293" t="str">
        <f>IF(日報入力!G648="","",日報入力!AM648)</f>
        <v/>
      </c>
      <c r="AI648" s="294" t="str">
        <f>IF(日報入力!G648&gt;0,日報入力!D648*日報入力!K648*日報入力!AL648,"")</f>
        <v/>
      </c>
      <c r="AJ648" s="294" t="str">
        <f>IF(日報入力!G648&gt;0,日報入力!E648*日報入力!AL648,"")</f>
        <v/>
      </c>
      <c r="AK648" s="294" t="str">
        <f>IF(日報入力!G648&gt;0,AI648-AJ648,"")</f>
        <v/>
      </c>
      <c r="AL648" s="292" t="str">
        <f>IF(日報入力!G648&gt;0,日報入力!E648*日報入力!AM648,"")</f>
        <v/>
      </c>
      <c r="AM648" s="292" t="str">
        <f>IF(日報入力!G648&gt;0,日報入力!AB648*日報入力!AM648,"")</f>
        <v/>
      </c>
      <c r="AN648" s="68" t="str">
        <f>IF(日報入力!G648&gt;0,日報入力!C648,"")</f>
        <v/>
      </c>
      <c r="AO648" s="68" t="str">
        <f>日報入力!B648</f>
        <v/>
      </c>
      <c r="AP648" s="68" t="str">
        <f>IF(日報入力!AQ648,日報入力!BA648,"")</f>
        <v/>
      </c>
      <c r="AQ648" s="68" t="str">
        <f>IF(日報入力!AR648,日報入力!BB648,"")</f>
        <v/>
      </c>
      <c r="AR648" s="68" t="str">
        <f>IF(日報入力!AS648,"N勤","")</f>
        <v/>
      </c>
      <c r="AS648" s="295" t="e">
        <f t="shared" si="47"/>
        <v>#VALUE!</v>
      </c>
      <c r="AT648" s="439" t="str">
        <f>日報入力!AY648</f>
        <v/>
      </c>
      <c r="AU648" s="518" t="str">
        <f>IF(日報入力!G648,G648*60/E648,"")</f>
        <v/>
      </c>
      <c r="AV648" s="528" t="str">
        <f>IF(日報入力!AT648,日報入力!AT648,"")</f>
        <v/>
      </c>
      <c r="AW648" s="529" t="str">
        <f>IF(日報入力!AT648,AE648/日報入力!AT648,"")</f>
        <v/>
      </c>
      <c r="AX648" s="530" t="e">
        <f>IF(1&lt;日報集計!AT648,AT648/(((F648-I648-J648-N648-O648)*60)/(E648)),"")</f>
        <v>#VALUE!</v>
      </c>
      <c r="AY648" s="664" t="str">
        <f>IF(日報入力!H648,AT648/(((F648-J648)*60)/E648),"")</f>
        <v/>
      </c>
      <c r="AZ648" s="664" t="str">
        <f>IF(日報入力!I648,AT648/((G648*60)/E648),"")</f>
        <v/>
      </c>
      <c r="BA648" s="296" t="str">
        <f>IF(日報入力!G648,G648/F648,"")</f>
        <v/>
      </c>
      <c r="BB648" s="386" t="e">
        <f t="shared" si="48"/>
        <v>#VALUE!</v>
      </c>
      <c r="BC648" s="386" t="e">
        <f t="shared" si="49"/>
        <v>#VALUE!</v>
      </c>
      <c r="BD648" s="80">
        <f>日報入力!AU648</f>
        <v>0</v>
      </c>
      <c r="BE648" s="534" t="str">
        <f>IF(日報入力!AV648,日報入力!AV648,"")</f>
        <v/>
      </c>
      <c r="BF648" s="534" t="str">
        <f>IF(日報入力!AW648,日報入力!AW648,"")</f>
        <v/>
      </c>
      <c r="BG648" s="398" t="str">
        <f>IF(日報入力!G648,日報入力!K648*日報入力!D648*日報入力!BC648,"")</f>
        <v/>
      </c>
    </row>
    <row r="649" spans="1:59" ht="20.25" hidden="1" customHeight="1" x14ac:dyDescent="0.15">
      <c r="A649" s="302" t="str">
        <f>IF(日報入力!G649="","",日報入力!G649)</f>
        <v/>
      </c>
      <c r="B649" s="291" t="str">
        <f>IF(日報入力!G649="","",日報入力!H649)</f>
        <v/>
      </c>
      <c r="C649" s="291" t="str">
        <f>IF(日報入力!G649="","",日報入力!I649)</f>
        <v/>
      </c>
      <c r="D649" s="291" t="str">
        <f>IF(日報入力!G649="","",日報入力!J649)</f>
        <v/>
      </c>
      <c r="E649" s="291" t="str">
        <f>IF(日報入力!G649="","",日報入力!K649)</f>
        <v/>
      </c>
      <c r="F649" s="291" t="str">
        <f>IF(日報入力!G649="","",日報入力!L649)</f>
        <v/>
      </c>
      <c r="G649" s="291" t="str">
        <f>IF(日報入力!G649="","",日報入力!L649-日報入力!O649-日報入力!P649-日報入力!Q649-日報入力!R649-日報入力!S649-日報入力!T649-日報入力!U649-日報入力!V649-日報入力!W649-日報入力!X649-日報入力!Y649-日報入力!Z649)</f>
        <v/>
      </c>
      <c r="H649" s="291" t="str">
        <f>IF(日報入力!G649="","",IF(日報入力!M649&gt;=0,日報入力!M649*F649,F649))</f>
        <v/>
      </c>
      <c r="I649" s="291" t="str">
        <f>IF(日報入力!G649="","",日報入力!O649)</f>
        <v/>
      </c>
      <c r="J649" s="291" t="str">
        <f>IF(日報入力!G649="","",日報入力!P649)</f>
        <v/>
      </c>
      <c r="K649" s="291" t="str">
        <f>IF(日報入力!G649="","",日報入力!Q649)</f>
        <v/>
      </c>
      <c r="L649" s="291" t="str">
        <f>IF(日報入力!G649="","",日報入力!R649)</f>
        <v/>
      </c>
      <c r="M649" s="291" t="str">
        <f>IF(日報入力!G649="","",日報入力!S649)</f>
        <v/>
      </c>
      <c r="N649" s="291" t="str">
        <f>IF(日報入力!G649="","",日報入力!T649)</f>
        <v/>
      </c>
      <c r="O649" s="291" t="str">
        <f>IF(日報入力!G649="","",日報入力!U649)</f>
        <v/>
      </c>
      <c r="P649" s="291" t="str">
        <f>IF(日報入力!G649="","",日報入力!V649)</f>
        <v/>
      </c>
      <c r="Q649" s="291" t="str">
        <f>IF(日報入力!G649="","",日報入力!W649)</f>
        <v/>
      </c>
      <c r="R649" s="291" t="str">
        <f>IF(日報入力!G649="","",日報入力!X649)</f>
        <v/>
      </c>
      <c r="S649" s="291" t="str">
        <f>IF(日報入力!G649="","",日報入力!Y649)</f>
        <v/>
      </c>
      <c r="T649" s="291" t="str">
        <f>IF(日報入力!G649="","",日報入力!Z649)</f>
        <v/>
      </c>
      <c r="U649" s="291" t="str">
        <f>IF(日報入力!G649="","",日報入力!AA649)</f>
        <v/>
      </c>
      <c r="V649" s="378" t="str">
        <f>IF(日報入力!G649="","",日報入力!AB649)</f>
        <v/>
      </c>
      <c r="W649" s="291" t="str">
        <f>IF(日報入力!G649="","",日報入力!AC649)</f>
        <v/>
      </c>
      <c r="X649" s="291" t="str">
        <f>IF(日報入力!G649="","",日報入力!AD649)</f>
        <v/>
      </c>
      <c r="Y649" s="291" t="str">
        <f>IF(日報入力!G649="","",日報入力!AE649)</f>
        <v/>
      </c>
      <c r="Z649" s="291" t="str">
        <f>IF(日報入力!G649="","",日報入力!AF649)</f>
        <v/>
      </c>
      <c r="AA649" s="291" t="str">
        <f>IF(日報入力!G649="","",日報入力!AG649)</f>
        <v/>
      </c>
      <c r="AB649" s="291" t="str">
        <f>IF(日報入力!G649="","",日報入力!AH649)</f>
        <v/>
      </c>
      <c r="AC649" s="291" t="str">
        <f>IF(日報入力!G649="","",日報入力!AI649)</f>
        <v/>
      </c>
      <c r="AD649" s="291" t="str">
        <f>IF(日報入力!G649="","",日報入力!AJ649)</f>
        <v/>
      </c>
      <c r="AE649" s="292" t="str">
        <f>IF(日報入力!G649="","",日報入力!E649)</f>
        <v/>
      </c>
      <c r="AF649" s="293" t="str">
        <f>IF(日報入力!G649="","",日報入力!AK649)</f>
        <v/>
      </c>
      <c r="AG649" s="293" t="str">
        <f>IF(日報入力!G649="","",日報入力!AL649)</f>
        <v/>
      </c>
      <c r="AH649" s="293" t="str">
        <f>IF(日報入力!G649="","",日報入力!AM649)</f>
        <v/>
      </c>
      <c r="AI649" s="294" t="str">
        <f>IF(日報入力!G649&gt;0,日報入力!D649*日報入力!K649*日報入力!AL649,"")</f>
        <v/>
      </c>
      <c r="AJ649" s="294" t="str">
        <f>IF(日報入力!G649&gt;0,日報入力!E649*日報入力!AL649,"")</f>
        <v/>
      </c>
      <c r="AK649" s="294" t="str">
        <f>IF(日報入力!G649&gt;0,AI649-AJ649,"")</f>
        <v/>
      </c>
      <c r="AL649" s="292" t="str">
        <f>IF(日報入力!G649&gt;0,日報入力!E649*日報入力!AM649,"")</f>
        <v/>
      </c>
      <c r="AM649" s="292" t="str">
        <f>IF(日報入力!G649&gt;0,日報入力!AB649*日報入力!AM649,"")</f>
        <v/>
      </c>
      <c r="AN649" s="68" t="str">
        <f>IF(日報入力!G649&gt;0,日報入力!C649,"")</f>
        <v/>
      </c>
      <c r="AO649" s="68" t="str">
        <f>日報入力!B649</f>
        <v/>
      </c>
      <c r="AP649" s="68" t="str">
        <f>IF(日報入力!AQ649,日報入力!BA649,"")</f>
        <v/>
      </c>
      <c r="AQ649" s="68" t="str">
        <f>IF(日報入力!AR649,日報入力!BB649,"")</f>
        <v/>
      </c>
      <c r="AR649" s="68" t="str">
        <f>IF(日報入力!AS649,"N勤","")</f>
        <v/>
      </c>
      <c r="AS649" s="295" t="e">
        <f t="shared" si="47"/>
        <v>#VALUE!</v>
      </c>
      <c r="AT649" s="439" t="str">
        <f>日報入力!AY649</f>
        <v/>
      </c>
      <c r="AU649" s="518" t="str">
        <f>IF(日報入力!G649,G649*60/E649,"")</f>
        <v/>
      </c>
      <c r="AV649" s="528" t="str">
        <f>IF(日報入力!AT649,日報入力!AT649,"")</f>
        <v/>
      </c>
      <c r="AW649" s="529" t="str">
        <f>IF(日報入力!AT649,AE649/日報入力!AT649,"")</f>
        <v/>
      </c>
      <c r="AX649" s="530" t="e">
        <f>IF(1&lt;日報集計!AT649,AT649/(((F649-I649-J649-N649-O649)*60)/(E649)),"")</f>
        <v>#VALUE!</v>
      </c>
      <c r="AY649" s="664" t="str">
        <f>IF(日報入力!H649,AT649/(((F649-J649)*60)/E649),"")</f>
        <v/>
      </c>
      <c r="AZ649" s="664" t="str">
        <f>IF(日報入力!I649,AT649/((G649*60)/E649),"")</f>
        <v/>
      </c>
      <c r="BA649" s="296" t="str">
        <f>IF(日報入力!G649,G649/F649,"")</f>
        <v/>
      </c>
      <c r="BB649" s="386" t="e">
        <f t="shared" si="48"/>
        <v>#VALUE!</v>
      </c>
      <c r="BC649" s="386" t="e">
        <f t="shared" si="49"/>
        <v>#VALUE!</v>
      </c>
      <c r="BD649" s="80">
        <f>日報入力!AU649</f>
        <v>0</v>
      </c>
      <c r="BE649" s="534" t="str">
        <f>IF(日報入力!AV649,日報入力!AV649,"")</f>
        <v/>
      </c>
      <c r="BF649" s="534" t="str">
        <f>IF(日報入力!AW649,日報入力!AW649,"")</f>
        <v/>
      </c>
      <c r="BG649" s="398" t="str">
        <f>IF(日報入力!G649,日報入力!K649*日報入力!D649*日報入力!BC649,"")</f>
        <v/>
      </c>
    </row>
    <row r="650" spans="1:59" ht="20.25" hidden="1" customHeight="1" x14ac:dyDescent="0.15">
      <c r="A650" s="302" t="str">
        <f>IF(日報入力!G650="","",日報入力!G650)</f>
        <v/>
      </c>
      <c r="B650" s="291" t="str">
        <f>IF(日報入力!G650="","",日報入力!H650)</f>
        <v/>
      </c>
      <c r="C650" s="291" t="str">
        <f>IF(日報入力!G650="","",日報入力!I650)</f>
        <v/>
      </c>
      <c r="D650" s="291" t="str">
        <f>IF(日報入力!G650="","",日報入力!J650)</f>
        <v/>
      </c>
      <c r="E650" s="291" t="str">
        <f>IF(日報入力!G650="","",日報入力!K650)</f>
        <v/>
      </c>
      <c r="F650" s="291" t="str">
        <f>IF(日報入力!G650="","",日報入力!L650)</f>
        <v/>
      </c>
      <c r="G650" s="291" t="str">
        <f>IF(日報入力!G650="","",日報入力!L650-日報入力!O650-日報入力!P650-日報入力!Q650-日報入力!R650-日報入力!S650-日報入力!T650-日報入力!U650-日報入力!V650-日報入力!W650-日報入力!X650-日報入力!Y650-日報入力!Z650)</f>
        <v/>
      </c>
      <c r="H650" s="291" t="str">
        <f>IF(日報入力!G650="","",IF(日報入力!M650&gt;=0,日報入力!M650*F650,F650))</f>
        <v/>
      </c>
      <c r="I650" s="291" t="str">
        <f>IF(日報入力!G650="","",日報入力!O650)</f>
        <v/>
      </c>
      <c r="J650" s="291" t="str">
        <f>IF(日報入力!G650="","",日報入力!P650)</f>
        <v/>
      </c>
      <c r="K650" s="291" t="str">
        <f>IF(日報入力!G650="","",日報入力!Q650)</f>
        <v/>
      </c>
      <c r="L650" s="291" t="str">
        <f>IF(日報入力!G650="","",日報入力!R650)</f>
        <v/>
      </c>
      <c r="M650" s="291" t="str">
        <f>IF(日報入力!G650="","",日報入力!S650)</f>
        <v/>
      </c>
      <c r="N650" s="291" t="str">
        <f>IF(日報入力!G650="","",日報入力!T650)</f>
        <v/>
      </c>
      <c r="O650" s="291" t="str">
        <f>IF(日報入力!G650="","",日報入力!U650)</f>
        <v/>
      </c>
      <c r="P650" s="291" t="str">
        <f>IF(日報入力!G650="","",日報入力!V650)</f>
        <v/>
      </c>
      <c r="Q650" s="291" t="str">
        <f>IF(日報入力!G650="","",日報入力!W650)</f>
        <v/>
      </c>
      <c r="R650" s="291" t="str">
        <f>IF(日報入力!G650="","",日報入力!X650)</f>
        <v/>
      </c>
      <c r="S650" s="291" t="str">
        <f>IF(日報入力!G650="","",日報入力!Y650)</f>
        <v/>
      </c>
      <c r="T650" s="291" t="str">
        <f>IF(日報入力!G650="","",日報入力!Z650)</f>
        <v/>
      </c>
      <c r="U650" s="291" t="str">
        <f>IF(日報入力!G650="","",日報入力!AA650)</f>
        <v/>
      </c>
      <c r="V650" s="378" t="str">
        <f>IF(日報入力!G650="","",日報入力!AB650)</f>
        <v/>
      </c>
      <c r="W650" s="291" t="str">
        <f>IF(日報入力!G650="","",日報入力!AC650)</f>
        <v/>
      </c>
      <c r="X650" s="291" t="str">
        <f>IF(日報入力!G650="","",日報入力!AD650)</f>
        <v/>
      </c>
      <c r="Y650" s="291" t="str">
        <f>IF(日報入力!G650="","",日報入力!AE650)</f>
        <v/>
      </c>
      <c r="Z650" s="291" t="str">
        <f>IF(日報入力!G650="","",日報入力!AF650)</f>
        <v/>
      </c>
      <c r="AA650" s="291" t="str">
        <f>IF(日報入力!G650="","",日報入力!AG650)</f>
        <v/>
      </c>
      <c r="AB650" s="291" t="str">
        <f>IF(日報入力!G650="","",日報入力!AH650)</f>
        <v/>
      </c>
      <c r="AC650" s="291" t="str">
        <f>IF(日報入力!G650="","",日報入力!AI650)</f>
        <v/>
      </c>
      <c r="AD650" s="291" t="str">
        <f>IF(日報入力!G650="","",日報入力!AJ650)</f>
        <v/>
      </c>
      <c r="AE650" s="292" t="str">
        <f>IF(日報入力!G650="","",日報入力!E650)</f>
        <v/>
      </c>
      <c r="AF650" s="293" t="str">
        <f>IF(日報入力!G650="","",日報入力!AK650)</f>
        <v/>
      </c>
      <c r="AG650" s="293" t="str">
        <f>IF(日報入力!G650="","",日報入力!AL650)</f>
        <v/>
      </c>
      <c r="AH650" s="293" t="str">
        <f>IF(日報入力!G650="","",日報入力!AM650)</f>
        <v/>
      </c>
      <c r="AI650" s="294" t="str">
        <f>IF(日報入力!G650&gt;0,日報入力!D650*日報入力!K650*日報入力!AL650,"")</f>
        <v/>
      </c>
      <c r="AJ650" s="294" t="str">
        <f>IF(日報入力!G650&gt;0,日報入力!E650*日報入力!AL650,"")</f>
        <v/>
      </c>
      <c r="AK650" s="294" t="str">
        <f>IF(日報入力!G650&gt;0,AI650-AJ650,"")</f>
        <v/>
      </c>
      <c r="AL650" s="292" t="str">
        <f>IF(日報入力!G650&gt;0,日報入力!E650*日報入力!AM650,"")</f>
        <v/>
      </c>
      <c r="AM650" s="292" t="str">
        <f>IF(日報入力!G650&gt;0,日報入力!AB650*日報入力!AM650,"")</f>
        <v/>
      </c>
      <c r="AN650" s="68" t="str">
        <f>IF(日報入力!G650&gt;0,日報入力!C650,"")</f>
        <v/>
      </c>
      <c r="AO650" s="68" t="str">
        <f>日報入力!B650</f>
        <v/>
      </c>
      <c r="AP650" s="68" t="str">
        <f>IF(日報入力!AQ650,日報入力!BA650,"")</f>
        <v/>
      </c>
      <c r="AQ650" s="68" t="str">
        <f>IF(日報入力!AR650,日報入力!BB650,"")</f>
        <v/>
      </c>
      <c r="AR650" s="68" t="str">
        <f>IF(日報入力!AS650,"N勤","")</f>
        <v/>
      </c>
      <c r="AS650" s="295" t="e">
        <f t="shared" si="47"/>
        <v>#VALUE!</v>
      </c>
      <c r="AT650" s="439" t="str">
        <f>日報入力!AY650</f>
        <v/>
      </c>
      <c r="AU650" s="518" t="str">
        <f>IF(日報入力!G650,G650*60/E650,"")</f>
        <v/>
      </c>
      <c r="AV650" s="528" t="str">
        <f>IF(日報入力!AT650,日報入力!AT650,"")</f>
        <v/>
      </c>
      <c r="AW650" s="529" t="str">
        <f>IF(日報入力!AT650,AE650/日報入力!AT650,"")</f>
        <v/>
      </c>
      <c r="AX650" s="530" t="e">
        <f>IF(1&lt;日報集計!AT650,AT650/(((F650-I650-J650-N650-O650)*60)/(E650)),"")</f>
        <v>#VALUE!</v>
      </c>
      <c r="AY650" s="664" t="str">
        <f>IF(日報入力!H650,AT650/(((F650-J650)*60)/E650),"")</f>
        <v/>
      </c>
      <c r="AZ650" s="664" t="str">
        <f>IF(日報入力!I650,AT650/((G650*60)/E650),"")</f>
        <v/>
      </c>
      <c r="BA650" s="296" t="str">
        <f>IF(日報入力!G650,G650/F650,"")</f>
        <v/>
      </c>
      <c r="BB650" s="386" t="e">
        <f t="shared" si="48"/>
        <v>#VALUE!</v>
      </c>
      <c r="BC650" s="386" t="e">
        <f t="shared" si="49"/>
        <v>#VALUE!</v>
      </c>
      <c r="BD650" s="80">
        <f>日報入力!AU650</f>
        <v>0</v>
      </c>
      <c r="BE650" s="534" t="str">
        <f>IF(日報入力!AV650,日報入力!AV650,"")</f>
        <v/>
      </c>
      <c r="BF650" s="534" t="str">
        <f>IF(日報入力!AW650,日報入力!AW650,"")</f>
        <v/>
      </c>
      <c r="BG650" s="398" t="str">
        <f>IF(日報入力!G650,日報入力!K650*日報入力!D650*日報入力!BC650,"")</f>
        <v/>
      </c>
    </row>
    <row r="651" spans="1:59" ht="20.25" hidden="1" customHeight="1" x14ac:dyDescent="0.15">
      <c r="A651" s="302" t="str">
        <f>IF(日報入力!G651="","",日報入力!G651)</f>
        <v/>
      </c>
      <c r="B651" s="291" t="str">
        <f>IF(日報入力!G651="","",日報入力!H651)</f>
        <v/>
      </c>
      <c r="C651" s="291" t="str">
        <f>IF(日報入力!G651="","",日報入力!I651)</f>
        <v/>
      </c>
      <c r="D651" s="291" t="str">
        <f>IF(日報入力!G651="","",日報入力!J651)</f>
        <v/>
      </c>
      <c r="E651" s="291" t="str">
        <f>IF(日報入力!G651="","",日報入力!K651)</f>
        <v/>
      </c>
      <c r="F651" s="291" t="str">
        <f>IF(日報入力!G651="","",日報入力!L651)</f>
        <v/>
      </c>
      <c r="G651" s="291" t="str">
        <f>IF(日報入力!G651="","",日報入力!L651-日報入力!O651-日報入力!P651-日報入力!Q651-日報入力!R651-日報入力!S651-日報入力!T651-日報入力!U651-日報入力!V651-日報入力!W651-日報入力!X651-日報入力!Y651-日報入力!Z651)</f>
        <v/>
      </c>
      <c r="H651" s="291" t="str">
        <f>IF(日報入力!G651="","",IF(日報入力!M651&gt;=0,日報入力!M651*F651,F651))</f>
        <v/>
      </c>
      <c r="I651" s="291" t="str">
        <f>IF(日報入力!G651="","",日報入力!O651)</f>
        <v/>
      </c>
      <c r="J651" s="291" t="str">
        <f>IF(日報入力!G651="","",日報入力!P651)</f>
        <v/>
      </c>
      <c r="K651" s="291" t="str">
        <f>IF(日報入力!G651="","",日報入力!Q651)</f>
        <v/>
      </c>
      <c r="L651" s="291" t="str">
        <f>IF(日報入力!G651="","",日報入力!R651)</f>
        <v/>
      </c>
      <c r="M651" s="291" t="str">
        <f>IF(日報入力!G651="","",日報入力!S651)</f>
        <v/>
      </c>
      <c r="N651" s="291" t="str">
        <f>IF(日報入力!G651="","",日報入力!T651)</f>
        <v/>
      </c>
      <c r="O651" s="291" t="str">
        <f>IF(日報入力!G651="","",日報入力!U651)</f>
        <v/>
      </c>
      <c r="P651" s="291" t="str">
        <f>IF(日報入力!G651="","",日報入力!V651)</f>
        <v/>
      </c>
      <c r="Q651" s="291" t="str">
        <f>IF(日報入力!G651="","",日報入力!W651)</f>
        <v/>
      </c>
      <c r="R651" s="291" t="str">
        <f>IF(日報入力!G651="","",日報入力!X651)</f>
        <v/>
      </c>
      <c r="S651" s="291" t="str">
        <f>IF(日報入力!G651="","",日報入力!Y651)</f>
        <v/>
      </c>
      <c r="T651" s="291" t="str">
        <f>IF(日報入力!G651="","",日報入力!Z651)</f>
        <v/>
      </c>
      <c r="U651" s="291" t="str">
        <f>IF(日報入力!G651="","",日報入力!AA651)</f>
        <v/>
      </c>
      <c r="V651" s="378" t="str">
        <f>IF(日報入力!G651="","",日報入力!AB651)</f>
        <v/>
      </c>
      <c r="W651" s="291" t="str">
        <f>IF(日報入力!G651="","",日報入力!AC651)</f>
        <v/>
      </c>
      <c r="X651" s="291" t="str">
        <f>IF(日報入力!G651="","",日報入力!AD651)</f>
        <v/>
      </c>
      <c r="Y651" s="291" t="str">
        <f>IF(日報入力!G651="","",日報入力!AE651)</f>
        <v/>
      </c>
      <c r="Z651" s="291" t="str">
        <f>IF(日報入力!G651="","",日報入力!AF651)</f>
        <v/>
      </c>
      <c r="AA651" s="291" t="str">
        <f>IF(日報入力!G651="","",日報入力!AG651)</f>
        <v/>
      </c>
      <c r="AB651" s="291" t="str">
        <f>IF(日報入力!G651="","",日報入力!AH651)</f>
        <v/>
      </c>
      <c r="AC651" s="291" t="str">
        <f>IF(日報入力!G651="","",日報入力!AI651)</f>
        <v/>
      </c>
      <c r="AD651" s="291" t="str">
        <f>IF(日報入力!G651="","",日報入力!AJ651)</f>
        <v/>
      </c>
      <c r="AE651" s="292" t="str">
        <f>IF(日報入力!G651="","",日報入力!E651)</f>
        <v/>
      </c>
      <c r="AF651" s="293" t="str">
        <f>IF(日報入力!G651="","",日報入力!AK651)</f>
        <v/>
      </c>
      <c r="AG651" s="293" t="str">
        <f>IF(日報入力!G651="","",日報入力!AL651)</f>
        <v/>
      </c>
      <c r="AH651" s="293" t="str">
        <f>IF(日報入力!G651="","",日報入力!AM651)</f>
        <v/>
      </c>
      <c r="AI651" s="294" t="str">
        <f>IF(日報入力!G651&gt;0,日報入力!D651*日報入力!K651*日報入力!AL651,"")</f>
        <v/>
      </c>
      <c r="AJ651" s="294" t="str">
        <f>IF(日報入力!G651&gt;0,日報入力!E651*日報入力!AL651,"")</f>
        <v/>
      </c>
      <c r="AK651" s="294" t="str">
        <f>IF(日報入力!G651&gt;0,AI651-AJ651,"")</f>
        <v/>
      </c>
      <c r="AL651" s="292" t="str">
        <f>IF(日報入力!G651&gt;0,日報入力!E651*日報入力!AM651,"")</f>
        <v/>
      </c>
      <c r="AM651" s="292" t="str">
        <f>IF(日報入力!G651&gt;0,日報入力!AB651*日報入力!AM651,"")</f>
        <v/>
      </c>
      <c r="AN651" s="68" t="str">
        <f>IF(日報入力!G651&gt;0,日報入力!C651,"")</f>
        <v/>
      </c>
      <c r="AO651" s="68" t="str">
        <f>日報入力!B651</f>
        <v/>
      </c>
      <c r="AP651" s="68" t="str">
        <f>IF(日報入力!AQ651,日報入力!BA651,"")</f>
        <v/>
      </c>
      <c r="AQ651" s="68" t="str">
        <f>IF(日報入力!AR651,日報入力!BB651,"")</f>
        <v/>
      </c>
      <c r="AR651" s="68" t="str">
        <f>IF(日報入力!AS651,"N勤","")</f>
        <v/>
      </c>
      <c r="AS651" s="295" t="e">
        <f t="shared" si="47"/>
        <v>#VALUE!</v>
      </c>
      <c r="AT651" s="439" t="str">
        <f>日報入力!AY651</f>
        <v/>
      </c>
      <c r="AU651" s="518" t="str">
        <f>IF(日報入力!G651,G651*60/E651,"")</f>
        <v/>
      </c>
      <c r="AV651" s="528" t="str">
        <f>IF(日報入力!AT651,日報入力!AT651,"")</f>
        <v/>
      </c>
      <c r="AW651" s="529" t="str">
        <f>IF(日報入力!AT651,AE651/日報入力!AT651,"")</f>
        <v/>
      </c>
      <c r="AX651" s="530" t="e">
        <f>IF(1&lt;日報集計!AT651,AT651/(((F651-I651-J651-N651-O651)*60)/(E651)),"")</f>
        <v>#VALUE!</v>
      </c>
      <c r="AY651" s="664" t="str">
        <f>IF(日報入力!H651,AT651/(((F651-J651)*60)/E651),"")</f>
        <v/>
      </c>
      <c r="AZ651" s="664" t="str">
        <f>IF(日報入力!I651,AT651/((G651*60)/E651),"")</f>
        <v/>
      </c>
      <c r="BA651" s="296" t="str">
        <f>IF(日報入力!G651,G651/F651,"")</f>
        <v/>
      </c>
      <c r="BB651" s="386" t="e">
        <f t="shared" si="48"/>
        <v>#VALUE!</v>
      </c>
      <c r="BC651" s="386" t="e">
        <f t="shared" si="49"/>
        <v>#VALUE!</v>
      </c>
      <c r="BD651" s="80">
        <f>日報入力!AU651</f>
        <v>0</v>
      </c>
      <c r="BE651" s="534" t="str">
        <f>IF(日報入力!AV651,日報入力!AV651,"")</f>
        <v/>
      </c>
      <c r="BF651" s="534" t="str">
        <f>IF(日報入力!AW651,日報入力!AW651,"")</f>
        <v/>
      </c>
      <c r="BG651" s="398" t="str">
        <f>IF(日報入力!G651,日報入力!K651*日報入力!D651*日報入力!BC651,"")</f>
        <v/>
      </c>
    </row>
    <row r="652" spans="1:59" ht="20.25" hidden="1" customHeight="1" x14ac:dyDescent="0.15">
      <c r="A652" s="302" t="str">
        <f>IF(日報入力!G652="","",日報入力!G652)</f>
        <v/>
      </c>
      <c r="B652" s="291" t="str">
        <f>IF(日報入力!G652="","",日報入力!H652)</f>
        <v/>
      </c>
      <c r="C652" s="291" t="str">
        <f>IF(日報入力!G652="","",日報入力!I652)</f>
        <v/>
      </c>
      <c r="D652" s="291" t="str">
        <f>IF(日報入力!G652="","",日報入力!J652)</f>
        <v/>
      </c>
      <c r="E652" s="291" t="str">
        <f>IF(日報入力!G652="","",日報入力!K652)</f>
        <v/>
      </c>
      <c r="F652" s="291" t="str">
        <f>IF(日報入力!G652="","",日報入力!L652)</f>
        <v/>
      </c>
      <c r="G652" s="291" t="str">
        <f>IF(日報入力!G652="","",日報入力!L652-日報入力!O652-日報入力!P652-日報入力!Q652-日報入力!R652-日報入力!S652-日報入力!T652-日報入力!U652-日報入力!V652-日報入力!W652-日報入力!X652-日報入力!Y652-日報入力!Z652)</f>
        <v/>
      </c>
      <c r="H652" s="291" t="str">
        <f>IF(日報入力!G652="","",IF(日報入力!M652&gt;=0,日報入力!M652*F652,F652))</f>
        <v/>
      </c>
      <c r="I652" s="291" t="str">
        <f>IF(日報入力!G652="","",日報入力!O652)</f>
        <v/>
      </c>
      <c r="J652" s="291" t="str">
        <f>IF(日報入力!G652="","",日報入力!P652)</f>
        <v/>
      </c>
      <c r="K652" s="291" t="str">
        <f>IF(日報入力!G652="","",日報入力!Q652)</f>
        <v/>
      </c>
      <c r="L652" s="291" t="str">
        <f>IF(日報入力!G652="","",日報入力!R652)</f>
        <v/>
      </c>
      <c r="M652" s="291" t="str">
        <f>IF(日報入力!G652="","",日報入力!S652)</f>
        <v/>
      </c>
      <c r="N652" s="291" t="str">
        <f>IF(日報入力!G652="","",日報入力!T652)</f>
        <v/>
      </c>
      <c r="O652" s="291" t="str">
        <f>IF(日報入力!G652="","",日報入力!U652)</f>
        <v/>
      </c>
      <c r="P652" s="291" t="str">
        <f>IF(日報入力!G652="","",日報入力!V652)</f>
        <v/>
      </c>
      <c r="Q652" s="291" t="str">
        <f>IF(日報入力!G652="","",日報入力!W652)</f>
        <v/>
      </c>
      <c r="R652" s="291" t="str">
        <f>IF(日報入力!G652="","",日報入力!X652)</f>
        <v/>
      </c>
      <c r="S652" s="291" t="str">
        <f>IF(日報入力!G652="","",日報入力!Y652)</f>
        <v/>
      </c>
      <c r="T652" s="291" t="str">
        <f>IF(日報入力!G652="","",日報入力!Z652)</f>
        <v/>
      </c>
      <c r="U652" s="291" t="str">
        <f>IF(日報入力!G652="","",日報入力!AA652)</f>
        <v/>
      </c>
      <c r="V652" s="378" t="str">
        <f>IF(日報入力!G652="","",日報入力!AB652)</f>
        <v/>
      </c>
      <c r="W652" s="291" t="str">
        <f>IF(日報入力!G652="","",日報入力!AC652)</f>
        <v/>
      </c>
      <c r="X652" s="291" t="str">
        <f>IF(日報入力!G652="","",日報入力!AD652)</f>
        <v/>
      </c>
      <c r="Y652" s="291" t="str">
        <f>IF(日報入力!G652="","",日報入力!AE652)</f>
        <v/>
      </c>
      <c r="Z652" s="291" t="str">
        <f>IF(日報入力!G652="","",日報入力!AF652)</f>
        <v/>
      </c>
      <c r="AA652" s="291" t="str">
        <f>IF(日報入力!G652="","",日報入力!AG652)</f>
        <v/>
      </c>
      <c r="AB652" s="291" t="str">
        <f>IF(日報入力!G652="","",日報入力!AH652)</f>
        <v/>
      </c>
      <c r="AC652" s="291" t="str">
        <f>IF(日報入力!G652="","",日報入力!AI652)</f>
        <v/>
      </c>
      <c r="AD652" s="291" t="str">
        <f>IF(日報入力!G652="","",日報入力!AJ652)</f>
        <v/>
      </c>
      <c r="AE652" s="292" t="str">
        <f>IF(日報入力!G652="","",日報入力!E652)</f>
        <v/>
      </c>
      <c r="AF652" s="293" t="str">
        <f>IF(日報入力!G652="","",日報入力!AK652)</f>
        <v/>
      </c>
      <c r="AG652" s="293" t="str">
        <f>IF(日報入力!G652="","",日報入力!AL652)</f>
        <v/>
      </c>
      <c r="AH652" s="293" t="str">
        <f>IF(日報入力!G652="","",日報入力!AM652)</f>
        <v/>
      </c>
      <c r="AI652" s="294" t="str">
        <f>IF(日報入力!G652&gt;0,日報入力!D652*日報入力!K652*日報入力!AL652,"")</f>
        <v/>
      </c>
      <c r="AJ652" s="294" t="str">
        <f>IF(日報入力!G652&gt;0,日報入力!E652*日報入力!AL652,"")</f>
        <v/>
      </c>
      <c r="AK652" s="294" t="str">
        <f>IF(日報入力!G652&gt;0,AI652-AJ652,"")</f>
        <v/>
      </c>
      <c r="AL652" s="292" t="str">
        <f>IF(日報入力!G652&gt;0,日報入力!E652*日報入力!AM652,"")</f>
        <v/>
      </c>
      <c r="AM652" s="292" t="str">
        <f>IF(日報入力!G652&gt;0,日報入力!AB652*日報入力!AM652,"")</f>
        <v/>
      </c>
      <c r="AN652" s="68" t="str">
        <f>IF(日報入力!G652&gt;0,日報入力!C652,"")</f>
        <v/>
      </c>
      <c r="AO652" s="68" t="str">
        <f>日報入力!B652</f>
        <v/>
      </c>
      <c r="AP652" s="68" t="str">
        <f>IF(日報入力!AQ652,日報入力!BA652,"")</f>
        <v/>
      </c>
      <c r="AQ652" s="68" t="str">
        <f>IF(日報入力!AR652,日報入力!BB652,"")</f>
        <v/>
      </c>
      <c r="AR652" s="68" t="str">
        <f>IF(日報入力!AS652,"N勤","")</f>
        <v/>
      </c>
      <c r="AS652" s="295" t="e">
        <f t="shared" si="47"/>
        <v>#VALUE!</v>
      </c>
      <c r="AT652" s="439" t="str">
        <f>日報入力!AY652</f>
        <v/>
      </c>
      <c r="AU652" s="518" t="str">
        <f>IF(日報入力!G652,G652*60/E652,"")</f>
        <v/>
      </c>
      <c r="AV652" s="528" t="str">
        <f>IF(日報入力!AT652,日報入力!AT652,"")</f>
        <v/>
      </c>
      <c r="AW652" s="529" t="str">
        <f>IF(日報入力!AT652,AE652/日報入力!AT652,"")</f>
        <v/>
      </c>
      <c r="AX652" s="530" t="e">
        <f>IF(1&lt;日報集計!AT652,AT652/(((F652-I652-J652-N652-O652)*60)/(E652)),"")</f>
        <v>#VALUE!</v>
      </c>
      <c r="AY652" s="664" t="str">
        <f>IF(日報入力!H652,AT652/(((F652-J652)*60)/E652),"")</f>
        <v/>
      </c>
      <c r="AZ652" s="664" t="str">
        <f>IF(日報入力!I652,AT652/((G652*60)/E652),"")</f>
        <v/>
      </c>
      <c r="BA652" s="296" t="str">
        <f>IF(日報入力!G652,G652/F652,"")</f>
        <v/>
      </c>
      <c r="BB652" s="386" t="e">
        <f t="shared" si="48"/>
        <v>#VALUE!</v>
      </c>
      <c r="BC652" s="386" t="e">
        <f t="shared" si="49"/>
        <v>#VALUE!</v>
      </c>
      <c r="BD652" s="80">
        <f>日報入力!AU652</f>
        <v>0</v>
      </c>
      <c r="BE652" s="534" t="str">
        <f>IF(日報入力!AV652,日報入力!AV652,"")</f>
        <v/>
      </c>
      <c r="BF652" s="534" t="str">
        <f>IF(日報入力!AW652,日報入力!AW652,"")</f>
        <v/>
      </c>
      <c r="BG652" s="398" t="str">
        <f>IF(日報入力!G652,日報入力!K652*日報入力!D652*日報入力!BC652,"")</f>
        <v/>
      </c>
    </row>
    <row r="653" spans="1:59" ht="20.25" hidden="1" customHeight="1" x14ac:dyDescent="0.15">
      <c r="A653" s="302" t="str">
        <f>IF(日報入力!G653="","",日報入力!G653)</f>
        <v/>
      </c>
      <c r="B653" s="291" t="str">
        <f>IF(日報入力!G653="","",日報入力!H653)</f>
        <v/>
      </c>
      <c r="C653" s="291" t="str">
        <f>IF(日報入力!G653="","",日報入力!I653)</f>
        <v/>
      </c>
      <c r="D653" s="291" t="str">
        <f>IF(日報入力!G653="","",日報入力!J653)</f>
        <v/>
      </c>
      <c r="E653" s="291" t="str">
        <f>IF(日報入力!G653="","",日報入力!K653)</f>
        <v/>
      </c>
      <c r="F653" s="291" t="str">
        <f>IF(日報入力!G653="","",日報入力!L653)</f>
        <v/>
      </c>
      <c r="G653" s="291" t="str">
        <f>IF(日報入力!G653="","",日報入力!L653-日報入力!O653-日報入力!P653-日報入力!Q653-日報入力!R653-日報入力!S653-日報入力!T653-日報入力!U653-日報入力!V653-日報入力!W653-日報入力!X653-日報入力!Y653-日報入力!Z653)</f>
        <v/>
      </c>
      <c r="H653" s="291" t="str">
        <f>IF(日報入力!G653="","",IF(日報入力!M653&gt;=0,日報入力!M653*F653,F653))</f>
        <v/>
      </c>
      <c r="I653" s="291" t="str">
        <f>IF(日報入力!G653="","",日報入力!O653)</f>
        <v/>
      </c>
      <c r="J653" s="291" t="str">
        <f>IF(日報入力!G653="","",日報入力!P653)</f>
        <v/>
      </c>
      <c r="K653" s="291" t="str">
        <f>IF(日報入力!G653="","",日報入力!Q653)</f>
        <v/>
      </c>
      <c r="L653" s="291" t="str">
        <f>IF(日報入力!G653="","",日報入力!R653)</f>
        <v/>
      </c>
      <c r="M653" s="291" t="str">
        <f>IF(日報入力!G653="","",日報入力!S653)</f>
        <v/>
      </c>
      <c r="N653" s="291" t="str">
        <f>IF(日報入力!G653="","",日報入力!T653)</f>
        <v/>
      </c>
      <c r="O653" s="291" t="str">
        <f>IF(日報入力!G653="","",日報入力!U653)</f>
        <v/>
      </c>
      <c r="P653" s="291" t="str">
        <f>IF(日報入力!G653="","",日報入力!V653)</f>
        <v/>
      </c>
      <c r="Q653" s="291" t="str">
        <f>IF(日報入力!G653="","",日報入力!W653)</f>
        <v/>
      </c>
      <c r="R653" s="291" t="str">
        <f>IF(日報入力!G653="","",日報入力!X653)</f>
        <v/>
      </c>
      <c r="S653" s="291" t="str">
        <f>IF(日報入力!G653="","",日報入力!Y653)</f>
        <v/>
      </c>
      <c r="T653" s="291" t="str">
        <f>IF(日報入力!G653="","",日報入力!Z653)</f>
        <v/>
      </c>
      <c r="U653" s="291" t="str">
        <f>IF(日報入力!G653="","",日報入力!AA653)</f>
        <v/>
      </c>
      <c r="V653" s="378" t="str">
        <f>IF(日報入力!G653="","",日報入力!AB653)</f>
        <v/>
      </c>
      <c r="W653" s="291" t="str">
        <f>IF(日報入力!G653="","",日報入力!AC653)</f>
        <v/>
      </c>
      <c r="X653" s="291" t="str">
        <f>IF(日報入力!G653="","",日報入力!AD653)</f>
        <v/>
      </c>
      <c r="Y653" s="291" t="str">
        <f>IF(日報入力!G653="","",日報入力!AE653)</f>
        <v/>
      </c>
      <c r="Z653" s="291" t="str">
        <f>IF(日報入力!G653="","",日報入力!AF653)</f>
        <v/>
      </c>
      <c r="AA653" s="291" t="str">
        <f>IF(日報入力!G653="","",日報入力!AG653)</f>
        <v/>
      </c>
      <c r="AB653" s="291" t="str">
        <f>IF(日報入力!G653="","",日報入力!AH653)</f>
        <v/>
      </c>
      <c r="AC653" s="291" t="str">
        <f>IF(日報入力!G653="","",日報入力!AI653)</f>
        <v/>
      </c>
      <c r="AD653" s="291" t="str">
        <f>IF(日報入力!G653="","",日報入力!AJ653)</f>
        <v/>
      </c>
      <c r="AE653" s="292" t="str">
        <f>IF(日報入力!G653="","",日報入力!E653)</f>
        <v/>
      </c>
      <c r="AF653" s="293" t="str">
        <f>IF(日報入力!G653="","",日報入力!AK653)</f>
        <v/>
      </c>
      <c r="AG653" s="293" t="str">
        <f>IF(日報入力!G653="","",日報入力!AL653)</f>
        <v/>
      </c>
      <c r="AH653" s="293" t="str">
        <f>IF(日報入力!G653="","",日報入力!AM653)</f>
        <v/>
      </c>
      <c r="AI653" s="294" t="str">
        <f>IF(日報入力!G653&gt;0,日報入力!D653*日報入力!K653*日報入力!AL653,"")</f>
        <v/>
      </c>
      <c r="AJ653" s="294" t="str">
        <f>IF(日報入力!G653&gt;0,日報入力!E653*日報入力!AL653,"")</f>
        <v/>
      </c>
      <c r="AK653" s="294" t="str">
        <f>IF(日報入力!G653&gt;0,AI653-AJ653,"")</f>
        <v/>
      </c>
      <c r="AL653" s="292" t="str">
        <f>IF(日報入力!G653&gt;0,日報入力!E653*日報入力!AM653,"")</f>
        <v/>
      </c>
      <c r="AM653" s="292" t="str">
        <f>IF(日報入力!G653&gt;0,日報入力!AB653*日報入力!AM653,"")</f>
        <v/>
      </c>
      <c r="AN653" s="68" t="str">
        <f>IF(日報入力!G653&gt;0,日報入力!C653,"")</f>
        <v/>
      </c>
      <c r="AO653" s="68" t="str">
        <f>日報入力!B653</f>
        <v/>
      </c>
      <c r="AP653" s="68" t="str">
        <f>IF(日報入力!AQ653,日報入力!BA653,"")</f>
        <v/>
      </c>
      <c r="AQ653" s="68" t="str">
        <f>IF(日報入力!AR653,日報入力!BB653,"")</f>
        <v/>
      </c>
      <c r="AR653" s="68" t="str">
        <f>IF(日報入力!AS653,"N勤","")</f>
        <v/>
      </c>
      <c r="AS653" s="295" t="e">
        <f t="shared" si="47"/>
        <v>#VALUE!</v>
      </c>
      <c r="AT653" s="439" t="str">
        <f>日報入力!AY653</f>
        <v/>
      </c>
      <c r="AU653" s="518" t="str">
        <f>IF(日報入力!G653,G653*60/E653,"")</f>
        <v/>
      </c>
      <c r="AV653" s="528" t="str">
        <f>IF(日報入力!AT653,日報入力!AT653,"")</f>
        <v/>
      </c>
      <c r="AW653" s="529" t="str">
        <f>IF(日報入力!AT653,AE653/日報入力!AT653,"")</f>
        <v/>
      </c>
      <c r="AX653" s="530" t="e">
        <f>IF(1&lt;日報集計!AT653,AT653/(((F653-I653-J653-N653-O653)*60)/(E653)),"")</f>
        <v>#VALUE!</v>
      </c>
      <c r="AY653" s="664" t="str">
        <f>IF(日報入力!H653,AT653/(((F653-J653)*60)/E653),"")</f>
        <v/>
      </c>
      <c r="AZ653" s="664" t="str">
        <f>IF(日報入力!I653,AT653/((G653*60)/E653),"")</f>
        <v/>
      </c>
      <c r="BA653" s="296" t="str">
        <f>IF(日報入力!G653,G653/F653,"")</f>
        <v/>
      </c>
      <c r="BB653" s="386" t="e">
        <f t="shared" si="48"/>
        <v>#VALUE!</v>
      </c>
      <c r="BC653" s="386" t="e">
        <f t="shared" si="49"/>
        <v>#VALUE!</v>
      </c>
      <c r="BD653" s="80">
        <f>日報入力!AU653</f>
        <v>0</v>
      </c>
      <c r="BE653" s="534" t="str">
        <f>IF(日報入力!AV653,日報入力!AV653,"")</f>
        <v/>
      </c>
      <c r="BF653" s="534" t="str">
        <f>IF(日報入力!AW653,日報入力!AW653,"")</f>
        <v/>
      </c>
      <c r="BG653" s="398" t="str">
        <f>IF(日報入力!G653,日報入力!K653*日報入力!D653*日報入力!BC653,"")</f>
        <v/>
      </c>
    </row>
    <row r="654" spans="1:59" ht="20.25" hidden="1" customHeight="1" x14ac:dyDescent="0.15">
      <c r="A654" s="302" t="str">
        <f>IF(日報入力!G654="","",日報入力!G654)</f>
        <v/>
      </c>
      <c r="B654" s="291" t="str">
        <f>IF(日報入力!G654="","",日報入力!H654)</f>
        <v/>
      </c>
      <c r="C654" s="291" t="str">
        <f>IF(日報入力!G654="","",日報入力!I654)</f>
        <v/>
      </c>
      <c r="D654" s="291" t="str">
        <f>IF(日報入力!G654="","",日報入力!J654)</f>
        <v/>
      </c>
      <c r="E654" s="291" t="str">
        <f>IF(日報入力!G654="","",日報入力!K654)</f>
        <v/>
      </c>
      <c r="F654" s="291" t="str">
        <f>IF(日報入力!G654="","",日報入力!L654)</f>
        <v/>
      </c>
      <c r="G654" s="291" t="str">
        <f>IF(日報入力!G654="","",日報入力!L654-日報入力!O654-日報入力!P654-日報入力!Q654-日報入力!R654-日報入力!S654-日報入力!T654-日報入力!U654-日報入力!V654-日報入力!W654-日報入力!X654-日報入力!Y654-日報入力!Z654)</f>
        <v/>
      </c>
      <c r="H654" s="291" t="str">
        <f>IF(日報入力!G654="","",IF(日報入力!M654&gt;=0,日報入力!M654*F654,F654))</f>
        <v/>
      </c>
      <c r="I654" s="291" t="str">
        <f>IF(日報入力!G654="","",日報入力!O654)</f>
        <v/>
      </c>
      <c r="J654" s="291" t="str">
        <f>IF(日報入力!G654="","",日報入力!P654)</f>
        <v/>
      </c>
      <c r="K654" s="291" t="str">
        <f>IF(日報入力!G654="","",日報入力!Q654)</f>
        <v/>
      </c>
      <c r="L654" s="291" t="str">
        <f>IF(日報入力!G654="","",日報入力!R654)</f>
        <v/>
      </c>
      <c r="M654" s="291" t="str">
        <f>IF(日報入力!G654="","",日報入力!S654)</f>
        <v/>
      </c>
      <c r="N654" s="291" t="str">
        <f>IF(日報入力!G654="","",日報入力!T654)</f>
        <v/>
      </c>
      <c r="O654" s="291" t="str">
        <f>IF(日報入力!G654="","",日報入力!U654)</f>
        <v/>
      </c>
      <c r="P654" s="291" t="str">
        <f>IF(日報入力!G654="","",日報入力!V654)</f>
        <v/>
      </c>
      <c r="Q654" s="291" t="str">
        <f>IF(日報入力!G654="","",日報入力!W654)</f>
        <v/>
      </c>
      <c r="R654" s="291" t="str">
        <f>IF(日報入力!G654="","",日報入力!X654)</f>
        <v/>
      </c>
      <c r="S654" s="291" t="str">
        <f>IF(日報入力!G654="","",日報入力!Y654)</f>
        <v/>
      </c>
      <c r="T654" s="291" t="str">
        <f>IF(日報入力!G654="","",日報入力!Z654)</f>
        <v/>
      </c>
      <c r="U654" s="291" t="str">
        <f>IF(日報入力!G654="","",日報入力!AA654)</f>
        <v/>
      </c>
      <c r="V654" s="378" t="str">
        <f>IF(日報入力!G654="","",日報入力!AB654)</f>
        <v/>
      </c>
      <c r="W654" s="291" t="str">
        <f>IF(日報入力!G654="","",日報入力!AC654)</f>
        <v/>
      </c>
      <c r="X654" s="291" t="str">
        <f>IF(日報入力!G654="","",日報入力!AD654)</f>
        <v/>
      </c>
      <c r="Y654" s="291" t="str">
        <f>IF(日報入力!G654="","",日報入力!AE654)</f>
        <v/>
      </c>
      <c r="Z654" s="291" t="str">
        <f>IF(日報入力!G654="","",日報入力!AF654)</f>
        <v/>
      </c>
      <c r="AA654" s="291" t="str">
        <f>IF(日報入力!G654="","",日報入力!AG654)</f>
        <v/>
      </c>
      <c r="AB654" s="291" t="str">
        <f>IF(日報入力!G654="","",日報入力!AH654)</f>
        <v/>
      </c>
      <c r="AC654" s="291" t="str">
        <f>IF(日報入力!G654="","",日報入力!AI654)</f>
        <v/>
      </c>
      <c r="AD654" s="291" t="str">
        <f>IF(日報入力!G654="","",日報入力!AJ654)</f>
        <v/>
      </c>
      <c r="AE654" s="292" t="str">
        <f>IF(日報入力!G654="","",日報入力!E654)</f>
        <v/>
      </c>
      <c r="AF654" s="293" t="str">
        <f>IF(日報入力!G654="","",日報入力!AK654)</f>
        <v/>
      </c>
      <c r="AG654" s="293" t="str">
        <f>IF(日報入力!G654="","",日報入力!AL654)</f>
        <v/>
      </c>
      <c r="AH654" s="293" t="str">
        <f>IF(日報入力!G654="","",日報入力!AM654)</f>
        <v/>
      </c>
      <c r="AI654" s="294" t="str">
        <f>IF(日報入力!G654&gt;0,日報入力!D654*日報入力!K654*日報入力!AL654,"")</f>
        <v/>
      </c>
      <c r="AJ654" s="294" t="str">
        <f>IF(日報入力!G654&gt;0,日報入力!E654*日報入力!AL654,"")</f>
        <v/>
      </c>
      <c r="AK654" s="294" t="str">
        <f>IF(日報入力!G654&gt;0,AI654-AJ654,"")</f>
        <v/>
      </c>
      <c r="AL654" s="292" t="str">
        <f>IF(日報入力!G654&gt;0,日報入力!E654*日報入力!AM654,"")</f>
        <v/>
      </c>
      <c r="AM654" s="292" t="str">
        <f>IF(日報入力!G654&gt;0,日報入力!AB654*日報入力!AM654,"")</f>
        <v/>
      </c>
      <c r="AN654" s="68" t="str">
        <f>IF(日報入力!G654&gt;0,日報入力!C654,"")</f>
        <v/>
      </c>
      <c r="AO654" s="68" t="str">
        <f>日報入力!B654</f>
        <v/>
      </c>
      <c r="AP654" s="68" t="str">
        <f>IF(日報入力!AQ654,日報入力!BA654,"")</f>
        <v/>
      </c>
      <c r="AQ654" s="68" t="str">
        <f>IF(日報入力!AR654,日報入力!BB654,"")</f>
        <v/>
      </c>
      <c r="AR654" s="68" t="str">
        <f>IF(日報入力!AS654,"N勤","")</f>
        <v/>
      </c>
      <c r="AS654" s="295" t="e">
        <f t="shared" si="47"/>
        <v>#VALUE!</v>
      </c>
      <c r="AT654" s="439" t="str">
        <f>日報入力!AY654</f>
        <v/>
      </c>
      <c r="AU654" s="518" t="str">
        <f>IF(日報入力!G654,G654*60/E654,"")</f>
        <v/>
      </c>
      <c r="AV654" s="528" t="str">
        <f>IF(日報入力!AT654,日報入力!AT654,"")</f>
        <v/>
      </c>
      <c r="AW654" s="529" t="str">
        <f>IF(日報入力!AT654,AE654/日報入力!AT654,"")</f>
        <v/>
      </c>
      <c r="AX654" s="530" t="e">
        <f>IF(1&lt;日報集計!AT654,AT654/(((F654-I654-J654-N654-O654)*60)/(E654)),"")</f>
        <v>#VALUE!</v>
      </c>
      <c r="AY654" s="664" t="str">
        <f>IF(日報入力!H654,AT654/(((F654-J654)*60)/E654),"")</f>
        <v/>
      </c>
      <c r="AZ654" s="664" t="str">
        <f>IF(日報入力!I654,AT654/((G654*60)/E654),"")</f>
        <v/>
      </c>
      <c r="BA654" s="296" t="str">
        <f>IF(日報入力!G654,G654/F654,"")</f>
        <v/>
      </c>
      <c r="BB654" s="386" t="e">
        <f t="shared" si="48"/>
        <v>#VALUE!</v>
      </c>
      <c r="BC654" s="386" t="e">
        <f t="shared" si="49"/>
        <v>#VALUE!</v>
      </c>
      <c r="BD654" s="80">
        <f>日報入力!AU654</f>
        <v>0</v>
      </c>
      <c r="BE654" s="534" t="str">
        <f>IF(日報入力!AV654,日報入力!AV654,"")</f>
        <v/>
      </c>
      <c r="BF654" s="534" t="str">
        <f>IF(日報入力!AW654,日報入力!AW654,"")</f>
        <v/>
      </c>
      <c r="BG654" s="398" t="str">
        <f>IF(日報入力!G654,日報入力!K654*日報入力!D654*日報入力!BC654,"")</f>
        <v/>
      </c>
    </row>
    <row r="655" spans="1:59" ht="20.25" hidden="1" customHeight="1" x14ac:dyDescent="0.15">
      <c r="A655" s="302" t="str">
        <f>IF(日報入力!G655="","",日報入力!G655)</f>
        <v/>
      </c>
      <c r="B655" s="291" t="str">
        <f>IF(日報入力!G655="","",日報入力!H655)</f>
        <v/>
      </c>
      <c r="C655" s="291" t="str">
        <f>IF(日報入力!G655="","",日報入力!I655)</f>
        <v/>
      </c>
      <c r="D655" s="291" t="str">
        <f>IF(日報入力!G655="","",日報入力!J655)</f>
        <v/>
      </c>
      <c r="E655" s="291" t="str">
        <f>IF(日報入力!G655="","",日報入力!K655)</f>
        <v/>
      </c>
      <c r="F655" s="291" t="str">
        <f>IF(日報入力!G655="","",日報入力!L655)</f>
        <v/>
      </c>
      <c r="G655" s="291" t="str">
        <f>IF(日報入力!G655="","",日報入力!L655-日報入力!O655-日報入力!P655-日報入力!Q655-日報入力!R655-日報入力!S655-日報入力!T655-日報入力!U655-日報入力!V655-日報入力!W655-日報入力!X655-日報入力!Y655-日報入力!Z655)</f>
        <v/>
      </c>
      <c r="H655" s="291" t="str">
        <f>IF(日報入力!G655="","",IF(日報入力!M655&gt;=0,日報入力!M655*F655,F655))</f>
        <v/>
      </c>
      <c r="I655" s="291" t="str">
        <f>IF(日報入力!G655="","",日報入力!O655)</f>
        <v/>
      </c>
      <c r="J655" s="291" t="str">
        <f>IF(日報入力!G655="","",日報入力!P655)</f>
        <v/>
      </c>
      <c r="K655" s="291" t="str">
        <f>IF(日報入力!G655="","",日報入力!Q655)</f>
        <v/>
      </c>
      <c r="L655" s="291" t="str">
        <f>IF(日報入力!G655="","",日報入力!R655)</f>
        <v/>
      </c>
      <c r="M655" s="291" t="str">
        <f>IF(日報入力!G655="","",日報入力!S655)</f>
        <v/>
      </c>
      <c r="N655" s="291" t="str">
        <f>IF(日報入力!G655="","",日報入力!T655)</f>
        <v/>
      </c>
      <c r="O655" s="291" t="str">
        <f>IF(日報入力!G655="","",日報入力!U655)</f>
        <v/>
      </c>
      <c r="P655" s="291" t="str">
        <f>IF(日報入力!G655="","",日報入力!V655)</f>
        <v/>
      </c>
      <c r="Q655" s="291" t="str">
        <f>IF(日報入力!G655="","",日報入力!W655)</f>
        <v/>
      </c>
      <c r="R655" s="291" t="str">
        <f>IF(日報入力!G655="","",日報入力!X655)</f>
        <v/>
      </c>
      <c r="S655" s="291" t="str">
        <f>IF(日報入力!G655="","",日報入力!Y655)</f>
        <v/>
      </c>
      <c r="T655" s="291" t="str">
        <f>IF(日報入力!G655="","",日報入力!Z655)</f>
        <v/>
      </c>
      <c r="U655" s="291" t="str">
        <f>IF(日報入力!G655="","",日報入力!AA655)</f>
        <v/>
      </c>
      <c r="V655" s="378" t="str">
        <f>IF(日報入力!G655="","",日報入力!AB655)</f>
        <v/>
      </c>
      <c r="W655" s="291" t="str">
        <f>IF(日報入力!G655="","",日報入力!AC655)</f>
        <v/>
      </c>
      <c r="X655" s="291" t="str">
        <f>IF(日報入力!G655="","",日報入力!AD655)</f>
        <v/>
      </c>
      <c r="Y655" s="291" t="str">
        <f>IF(日報入力!G655="","",日報入力!AE655)</f>
        <v/>
      </c>
      <c r="Z655" s="291" t="str">
        <f>IF(日報入力!G655="","",日報入力!AF655)</f>
        <v/>
      </c>
      <c r="AA655" s="291" t="str">
        <f>IF(日報入力!G655="","",日報入力!AG655)</f>
        <v/>
      </c>
      <c r="AB655" s="291" t="str">
        <f>IF(日報入力!G655="","",日報入力!AH655)</f>
        <v/>
      </c>
      <c r="AC655" s="291" t="str">
        <f>IF(日報入力!G655="","",日報入力!AI655)</f>
        <v/>
      </c>
      <c r="AD655" s="291" t="str">
        <f>IF(日報入力!G655="","",日報入力!AJ655)</f>
        <v/>
      </c>
      <c r="AE655" s="292" t="str">
        <f>IF(日報入力!G655="","",日報入力!E655)</f>
        <v/>
      </c>
      <c r="AF655" s="293" t="str">
        <f>IF(日報入力!G655="","",日報入力!AK655)</f>
        <v/>
      </c>
      <c r="AG655" s="293" t="str">
        <f>IF(日報入力!G655="","",日報入力!AL655)</f>
        <v/>
      </c>
      <c r="AH655" s="293" t="str">
        <f>IF(日報入力!G655="","",日報入力!AM655)</f>
        <v/>
      </c>
      <c r="AI655" s="294" t="str">
        <f>IF(日報入力!G655&gt;0,日報入力!D655*日報入力!K655*日報入力!AL655,"")</f>
        <v/>
      </c>
      <c r="AJ655" s="294" t="str">
        <f>IF(日報入力!G655&gt;0,日報入力!E655*日報入力!AL655,"")</f>
        <v/>
      </c>
      <c r="AK655" s="294" t="str">
        <f>IF(日報入力!G655&gt;0,AI655-AJ655,"")</f>
        <v/>
      </c>
      <c r="AL655" s="292" t="str">
        <f>IF(日報入力!G655&gt;0,日報入力!E655*日報入力!AM655,"")</f>
        <v/>
      </c>
      <c r="AM655" s="292" t="str">
        <f>IF(日報入力!G655&gt;0,日報入力!AB655*日報入力!AM655,"")</f>
        <v/>
      </c>
      <c r="AN655" s="68" t="str">
        <f>IF(日報入力!G655&gt;0,日報入力!C655,"")</f>
        <v/>
      </c>
      <c r="AO655" s="68" t="str">
        <f>日報入力!B655</f>
        <v/>
      </c>
      <c r="AP655" s="68" t="str">
        <f>IF(日報入力!AQ655,日報入力!BA655,"")</f>
        <v/>
      </c>
      <c r="AQ655" s="68" t="str">
        <f>IF(日報入力!AR655,日報入力!BB655,"")</f>
        <v/>
      </c>
      <c r="AR655" s="68" t="str">
        <f>IF(日報入力!AS655,"N勤","")</f>
        <v/>
      </c>
      <c r="AS655" s="295" t="e">
        <f t="shared" si="47"/>
        <v>#VALUE!</v>
      </c>
      <c r="AT655" s="439" t="str">
        <f>日報入力!AY655</f>
        <v/>
      </c>
      <c r="AU655" s="518" t="str">
        <f>IF(日報入力!G655,G655*60/E655,"")</f>
        <v/>
      </c>
      <c r="AV655" s="528" t="str">
        <f>IF(日報入力!AT655,日報入力!AT655,"")</f>
        <v/>
      </c>
      <c r="AW655" s="529" t="str">
        <f>IF(日報入力!AT655,AE655/日報入力!AT655,"")</f>
        <v/>
      </c>
      <c r="AX655" s="530" t="e">
        <f>IF(1&lt;日報集計!AT655,AT655/(((F655-I655-J655-N655-O655)*60)/(E655)),"")</f>
        <v>#VALUE!</v>
      </c>
      <c r="AY655" s="664" t="str">
        <f>IF(日報入力!H655,AT655/(((F655-J655)*60)/E655),"")</f>
        <v/>
      </c>
      <c r="AZ655" s="664" t="str">
        <f>IF(日報入力!I655,AT655/((G655*60)/E655),"")</f>
        <v/>
      </c>
      <c r="BA655" s="296" t="str">
        <f>IF(日報入力!G655,G655/F655,"")</f>
        <v/>
      </c>
      <c r="BB655" s="386" t="e">
        <f t="shared" si="48"/>
        <v>#VALUE!</v>
      </c>
      <c r="BC655" s="386" t="e">
        <f t="shared" si="49"/>
        <v>#VALUE!</v>
      </c>
      <c r="BD655" s="80">
        <f>日報入力!AU655</f>
        <v>0</v>
      </c>
      <c r="BE655" s="534" t="str">
        <f>IF(日報入力!AV655,日報入力!AV655,"")</f>
        <v/>
      </c>
      <c r="BF655" s="534" t="str">
        <f>IF(日報入力!AW655,日報入力!AW655,"")</f>
        <v/>
      </c>
      <c r="BG655" s="398" t="str">
        <f>IF(日報入力!G655,日報入力!K655*日報入力!D655*日報入力!BC655,"")</f>
        <v/>
      </c>
    </row>
    <row r="656" spans="1:59" ht="20.25" hidden="1" customHeight="1" x14ac:dyDescent="0.15">
      <c r="A656" s="302" t="str">
        <f>IF(日報入力!G656="","",日報入力!G656)</f>
        <v/>
      </c>
      <c r="B656" s="291" t="str">
        <f>IF(日報入力!G656="","",日報入力!H656)</f>
        <v/>
      </c>
      <c r="C656" s="291" t="str">
        <f>IF(日報入力!G656="","",日報入力!I656)</f>
        <v/>
      </c>
      <c r="D656" s="291" t="str">
        <f>IF(日報入力!G656="","",日報入力!J656)</f>
        <v/>
      </c>
      <c r="E656" s="291" t="str">
        <f>IF(日報入力!G656="","",日報入力!K656)</f>
        <v/>
      </c>
      <c r="F656" s="291" t="str">
        <f>IF(日報入力!G656="","",日報入力!L656)</f>
        <v/>
      </c>
      <c r="G656" s="291" t="str">
        <f>IF(日報入力!G656="","",日報入力!L656-日報入力!O656-日報入力!P656-日報入力!Q656-日報入力!R656-日報入力!S656-日報入力!T656-日報入力!U656-日報入力!V656-日報入力!W656-日報入力!X656-日報入力!Y656-日報入力!Z656)</f>
        <v/>
      </c>
      <c r="H656" s="291" t="str">
        <f>IF(日報入力!G656="","",IF(日報入力!M656&gt;=0,日報入力!M656*F656,F656))</f>
        <v/>
      </c>
      <c r="I656" s="291" t="str">
        <f>IF(日報入力!G656="","",日報入力!O656)</f>
        <v/>
      </c>
      <c r="J656" s="291" t="str">
        <f>IF(日報入力!G656="","",日報入力!P656)</f>
        <v/>
      </c>
      <c r="K656" s="291" t="str">
        <f>IF(日報入力!G656="","",日報入力!Q656)</f>
        <v/>
      </c>
      <c r="L656" s="291" t="str">
        <f>IF(日報入力!G656="","",日報入力!R656)</f>
        <v/>
      </c>
      <c r="M656" s="291" t="str">
        <f>IF(日報入力!G656="","",日報入力!S656)</f>
        <v/>
      </c>
      <c r="N656" s="291" t="str">
        <f>IF(日報入力!G656="","",日報入力!T656)</f>
        <v/>
      </c>
      <c r="O656" s="291" t="str">
        <f>IF(日報入力!G656="","",日報入力!U656)</f>
        <v/>
      </c>
      <c r="P656" s="291" t="str">
        <f>IF(日報入力!G656="","",日報入力!V656)</f>
        <v/>
      </c>
      <c r="Q656" s="291" t="str">
        <f>IF(日報入力!G656="","",日報入力!W656)</f>
        <v/>
      </c>
      <c r="R656" s="291" t="str">
        <f>IF(日報入力!G656="","",日報入力!X656)</f>
        <v/>
      </c>
      <c r="S656" s="291" t="str">
        <f>IF(日報入力!G656="","",日報入力!Y656)</f>
        <v/>
      </c>
      <c r="T656" s="291" t="str">
        <f>IF(日報入力!G656="","",日報入力!Z656)</f>
        <v/>
      </c>
      <c r="U656" s="291" t="str">
        <f>IF(日報入力!G656="","",日報入力!AA656)</f>
        <v/>
      </c>
      <c r="V656" s="378" t="str">
        <f>IF(日報入力!G656="","",日報入力!AB656)</f>
        <v/>
      </c>
      <c r="W656" s="291" t="str">
        <f>IF(日報入力!G656="","",日報入力!AC656)</f>
        <v/>
      </c>
      <c r="X656" s="291" t="str">
        <f>IF(日報入力!G656="","",日報入力!AD656)</f>
        <v/>
      </c>
      <c r="Y656" s="291" t="str">
        <f>IF(日報入力!G656="","",日報入力!AE656)</f>
        <v/>
      </c>
      <c r="Z656" s="291" t="str">
        <f>IF(日報入力!G656="","",日報入力!AF656)</f>
        <v/>
      </c>
      <c r="AA656" s="291" t="str">
        <f>IF(日報入力!G656="","",日報入力!AG656)</f>
        <v/>
      </c>
      <c r="AB656" s="291" t="str">
        <f>IF(日報入力!G656="","",日報入力!AH656)</f>
        <v/>
      </c>
      <c r="AC656" s="291" t="str">
        <f>IF(日報入力!G656="","",日報入力!AI656)</f>
        <v/>
      </c>
      <c r="AD656" s="291" t="str">
        <f>IF(日報入力!G656="","",日報入力!AJ656)</f>
        <v/>
      </c>
      <c r="AE656" s="292" t="str">
        <f>IF(日報入力!G656="","",日報入力!E656)</f>
        <v/>
      </c>
      <c r="AF656" s="293" t="str">
        <f>IF(日報入力!G656="","",日報入力!AK656)</f>
        <v/>
      </c>
      <c r="AG656" s="293" t="str">
        <f>IF(日報入力!G656="","",日報入力!AL656)</f>
        <v/>
      </c>
      <c r="AH656" s="293" t="str">
        <f>IF(日報入力!G656="","",日報入力!AM656)</f>
        <v/>
      </c>
      <c r="AI656" s="294" t="str">
        <f>IF(日報入力!G656&gt;0,日報入力!D656*日報入力!K656*日報入力!AL656,"")</f>
        <v/>
      </c>
      <c r="AJ656" s="294" t="str">
        <f>IF(日報入力!G656&gt;0,日報入力!E656*日報入力!AL656,"")</f>
        <v/>
      </c>
      <c r="AK656" s="294" t="str">
        <f>IF(日報入力!G656&gt;0,AI656-AJ656,"")</f>
        <v/>
      </c>
      <c r="AL656" s="292" t="str">
        <f>IF(日報入力!G656&gt;0,日報入力!E656*日報入力!AM656,"")</f>
        <v/>
      </c>
      <c r="AM656" s="292" t="str">
        <f>IF(日報入力!G656&gt;0,日報入力!AB656*日報入力!AM656,"")</f>
        <v/>
      </c>
      <c r="AN656" s="68" t="str">
        <f>IF(日報入力!G656&gt;0,日報入力!C656,"")</f>
        <v/>
      </c>
      <c r="AO656" s="68" t="str">
        <f>日報入力!B656</f>
        <v/>
      </c>
      <c r="AP656" s="68" t="str">
        <f>IF(日報入力!AQ656,日報入力!BA656,"")</f>
        <v/>
      </c>
      <c r="AQ656" s="68" t="str">
        <f>IF(日報入力!AR656,日報入力!BB656,"")</f>
        <v/>
      </c>
      <c r="AR656" s="68" t="str">
        <f>IF(日報入力!AS656,"N勤","")</f>
        <v/>
      </c>
      <c r="AS656" s="295" t="e">
        <f t="shared" si="47"/>
        <v>#VALUE!</v>
      </c>
      <c r="AT656" s="439" t="str">
        <f>日報入力!AY656</f>
        <v/>
      </c>
      <c r="AU656" s="518" t="str">
        <f>IF(日報入力!G656,G656*60/E656,"")</f>
        <v/>
      </c>
      <c r="AV656" s="528" t="str">
        <f>IF(日報入力!AT656,日報入力!AT656,"")</f>
        <v/>
      </c>
      <c r="AW656" s="529" t="str">
        <f>IF(日報入力!AT656,AE656/日報入力!AT656,"")</f>
        <v/>
      </c>
      <c r="AX656" s="530" t="e">
        <f>IF(1&lt;日報集計!AT656,AT656/(((F656-I656-J656-N656-O656)*60)/(E656)),"")</f>
        <v>#VALUE!</v>
      </c>
      <c r="AY656" s="664" t="str">
        <f>IF(日報入力!H656,AT656/(((F656-J656)*60)/E656),"")</f>
        <v/>
      </c>
      <c r="AZ656" s="664" t="str">
        <f>IF(日報入力!I656,AT656/((G656*60)/E656),"")</f>
        <v/>
      </c>
      <c r="BA656" s="296" t="str">
        <f>IF(日報入力!G656,G656/F656,"")</f>
        <v/>
      </c>
      <c r="BB656" s="386" t="e">
        <f t="shared" si="48"/>
        <v>#VALUE!</v>
      </c>
      <c r="BC656" s="386" t="e">
        <f t="shared" si="49"/>
        <v>#VALUE!</v>
      </c>
      <c r="BD656" s="80">
        <f>日報入力!AU656</f>
        <v>0</v>
      </c>
      <c r="BE656" s="534" t="str">
        <f>IF(日報入力!AV656,日報入力!AV656,"")</f>
        <v/>
      </c>
      <c r="BF656" s="534" t="str">
        <f>IF(日報入力!AW656,日報入力!AW656,"")</f>
        <v/>
      </c>
      <c r="BG656" s="398" t="str">
        <f>IF(日報入力!G656,日報入力!K656*日報入力!D656*日報入力!BC656,"")</f>
        <v/>
      </c>
    </row>
    <row r="657" spans="1:59" ht="20.25" hidden="1" customHeight="1" x14ac:dyDescent="0.15">
      <c r="A657" s="302" t="str">
        <f>IF(日報入力!G657="","",日報入力!G657)</f>
        <v/>
      </c>
      <c r="B657" s="291" t="str">
        <f>IF(日報入力!G657="","",日報入力!H657)</f>
        <v/>
      </c>
      <c r="C657" s="291" t="str">
        <f>IF(日報入力!G657="","",日報入力!I657)</f>
        <v/>
      </c>
      <c r="D657" s="291" t="str">
        <f>IF(日報入力!G657="","",日報入力!J657)</f>
        <v/>
      </c>
      <c r="E657" s="291" t="str">
        <f>IF(日報入力!G657="","",日報入力!K657)</f>
        <v/>
      </c>
      <c r="F657" s="291" t="str">
        <f>IF(日報入力!G657="","",日報入力!L657)</f>
        <v/>
      </c>
      <c r="G657" s="291" t="str">
        <f>IF(日報入力!G657="","",日報入力!L657-日報入力!O657-日報入力!P657-日報入力!Q657-日報入力!R657-日報入力!S657-日報入力!T657-日報入力!U657-日報入力!V657-日報入力!W657-日報入力!X657-日報入力!Y657-日報入力!Z657)</f>
        <v/>
      </c>
      <c r="H657" s="291" t="str">
        <f>IF(日報入力!G657="","",IF(日報入力!M657&gt;=0,日報入力!M657*F657,F657))</f>
        <v/>
      </c>
      <c r="I657" s="291" t="str">
        <f>IF(日報入力!G657="","",日報入力!O657)</f>
        <v/>
      </c>
      <c r="J657" s="291" t="str">
        <f>IF(日報入力!G657="","",日報入力!P657)</f>
        <v/>
      </c>
      <c r="K657" s="291" t="str">
        <f>IF(日報入力!G657="","",日報入力!Q657)</f>
        <v/>
      </c>
      <c r="L657" s="291" t="str">
        <f>IF(日報入力!G657="","",日報入力!R657)</f>
        <v/>
      </c>
      <c r="M657" s="291" t="str">
        <f>IF(日報入力!G657="","",日報入力!S657)</f>
        <v/>
      </c>
      <c r="N657" s="291" t="str">
        <f>IF(日報入力!G657="","",日報入力!T657)</f>
        <v/>
      </c>
      <c r="O657" s="291" t="str">
        <f>IF(日報入力!G657="","",日報入力!U657)</f>
        <v/>
      </c>
      <c r="P657" s="291" t="str">
        <f>IF(日報入力!G657="","",日報入力!V657)</f>
        <v/>
      </c>
      <c r="Q657" s="291" t="str">
        <f>IF(日報入力!G657="","",日報入力!W657)</f>
        <v/>
      </c>
      <c r="R657" s="291" t="str">
        <f>IF(日報入力!G657="","",日報入力!X657)</f>
        <v/>
      </c>
      <c r="S657" s="291" t="str">
        <f>IF(日報入力!G657="","",日報入力!Y657)</f>
        <v/>
      </c>
      <c r="T657" s="291" t="str">
        <f>IF(日報入力!G657="","",日報入力!Z657)</f>
        <v/>
      </c>
      <c r="U657" s="291" t="str">
        <f>IF(日報入力!G657="","",日報入力!AA657)</f>
        <v/>
      </c>
      <c r="V657" s="378" t="str">
        <f>IF(日報入力!G657="","",日報入力!AB657)</f>
        <v/>
      </c>
      <c r="W657" s="291" t="str">
        <f>IF(日報入力!G657="","",日報入力!AC657)</f>
        <v/>
      </c>
      <c r="X657" s="291" t="str">
        <f>IF(日報入力!G657="","",日報入力!AD657)</f>
        <v/>
      </c>
      <c r="Y657" s="291" t="str">
        <f>IF(日報入力!G657="","",日報入力!AE657)</f>
        <v/>
      </c>
      <c r="Z657" s="291" t="str">
        <f>IF(日報入力!G657="","",日報入力!AF657)</f>
        <v/>
      </c>
      <c r="AA657" s="291" t="str">
        <f>IF(日報入力!G657="","",日報入力!AG657)</f>
        <v/>
      </c>
      <c r="AB657" s="291" t="str">
        <f>IF(日報入力!G657="","",日報入力!AH657)</f>
        <v/>
      </c>
      <c r="AC657" s="291" t="str">
        <f>IF(日報入力!G657="","",日報入力!AI657)</f>
        <v/>
      </c>
      <c r="AD657" s="291" t="str">
        <f>IF(日報入力!G657="","",日報入力!AJ657)</f>
        <v/>
      </c>
      <c r="AE657" s="292" t="str">
        <f>IF(日報入力!G657="","",日報入力!E657)</f>
        <v/>
      </c>
      <c r="AF657" s="293" t="str">
        <f>IF(日報入力!G657="","",日報入力!AK657)</f>
        <v/>
      </c>
      <c r="AG657" s="293" t="str">
        <f>IF(日報入力!G657="","",日報入力!AL657)</f>
        <v/>
      </c>
      <c r="AH657" s="293" t="str">
        <f>IF(日報入力!G657="","",日報入力!AM657)</f>
        <v/>
      </c>
      <c r="AI657" s="294" t="str">
        <f>IF(日報入力!G657&gt;0,日報入力!D657*日報入力!K657*日報入力!AL657,"")</f>
        <v/>
      </c>
      <c r="AJ657" s="294" t="str">
        <f>IF(日報入力!G657&gt;0,日報入力!E657*日報入力!AL657,"")</f>
        <v/>
      </c>
      <c r="AK657" s="294" t="str">
        <f>IF(日報入力!G657&gt;0,AI657-AJ657,"")</f>
        <v/>
      </c>
      <c r="AL657" s="292" t="str">
        <f>IF(日報入力!G657&gt;0,日報入力!E657*日報入力!AM657,"")</f>
        <v/>
      </c>
      <c r="AM657" s="292" t="str">
        <f>IF(日報入力!G657&gt;0,日報入力!AB657*日報入力!AM657,"")</f>
        <v/>
      </c>
      <c r="AN657" s="68" t="str">
        <f>IF(日報入力!G657&gt;0,日報入力!C657,"")</f>
        <v/>
      </c>
      <c r="AO657" s="68" t="str">
        <f>日報入力!B657</f>
        <v/>
      </c>
      <c r="AP657" s="68" t="str">
        <f>IF(日報入力!AQ657,日報入力!BA657,"")</f>
        <v/>
      </c>
      <c r="AQ657" s="68" t="str">
        <f>IF(日報入力!AR657,日報入力!BB657,"")</f>
        <v/>
      </c>
      <c r="AR657" s="68" t="str">
        <f>IF(日報入力!AS657,"N勤","")</f>
        <v/>
      </c>
      <c r="AS657" s="295" t="e">
        <f t="shared" si="47"/>
        <v>#VALUE!</v>
      </c>
      <c r="AT657" s="439" t="str">
        <f>日報入力!AY657</f>
        <v/>
      </c>
      <c r="AU657" s="518" t="str">
        <f>IF(日報入力!G657,G657*60/E657,"")</f>
        <v/>
      </c>
      <c r="AV657" s="528" t="str">
        <f>IF(日報入力!AT657,日報入力!AT657,"")</f>
        <v/>
      </c>
      <c r="AW657" s="529" t="str">
        <f>IF(日報入力!AT657,AE657/日報入力!AT657,"")</f>
        <v/>
      </c>
      <c r="AX657" s="530" t="e">
        <f>IF(1&lt;日報集計!AT657,AT657/(((F657-I657-J657-N657-O657)*60)/(E657)),"")</f>
        <v>#VALUE!</v>
      </c>
      <c r="AY657" s="664" t="str">
        <f>IF(日報入力!H657,AT657/(((F657-J657)*60)/E657),"")</f>
        <v/>
      </c>
      <c r="AZ657" s="664" t="str">
        <f>IF(日報入力!I657,AT657/((G657*60)/E657),"")</f>
        <v/>
      </c>
      <c r="BA657" s="296" t="str">
        <f>IF(日報入力!G657,G657/F657,"")</f>
        <v/>
      </c>
      <c r="BB657" s="386" t="e">
        <f t="shared" si="48"/>
        <v>#VALUE!</v>
      </c>
      <c r="BC657" s="386" t="e">
        <f t="shared" si="49"/>
        <v>#VALUE!</v>
      </c>
      <c r="BD657" s="80">
        <f>日報入力!AU657</f>
        <v>0</v>
      </c>
      <c r="BE657" s="534" t="str">
        <f>IF(日報入力!AV657,日報入力!AV657,"")</f>
        <v/>
      </c>
      <c r="BF657" s="534" t="str">
        <f>IF(日報入力!AW657,日報入力!AW657,"")</f>
        <v/>
      </c>
      <c r="BG657" s="398" t="str">
        <f>IF(日報入力!G657,日報入力!K657*日報入力!D657*日報入力!BC657,"")</f>
        <v/>
      </c>
    </row>
    <row r="658" spans="1:59" ht="20.25" hidden="1" customHeight="1" x14ac:dyDescent="0.15">
      <c r="A658" s="302" t="str">
        <f>IF(日報入力!G658="","",日報入力!G658)</f>
        <v/>
      </c>
      <c r="B658" s="291" t="str">
        <f>IF(日報入力!G658="","",日報入力!H658)</f>
        <v/>
      </c>
      <c r="C658" s="291" t="str">
        <f>IF(日報入力!G658="","",日報入力!I658)</f>
        <v/>
      </c>
      <c r="D658" s="291" t="str">
        <f>IF(日報入力!G658="","",日報入力!J658)</f>
        <v/>
      </c>
      <c r="E658" s="291" t="str">
        <f>IF(日報入力!G658="","",日報入力!K658)</f>
        <v/>
      </c>
      <c r="F658" s="291" t="str">
        <f>IF(日報入力!G658="","",日報入力!L658)</f>
        <v/>
      </c>
      <c r="G658" s="291" t="str">
        <f>IF(日報入力!G658="","",日報入力!L658-日報入力!O658-日報入力!P658-日報入力!Q658-日報入力!R658-日報入力!S658-日報入力!T658-日報入力!U658-日報入力!V658-日報入力!W658-日報入力!X658-日報入力!Y658-日報入力!Z658)</f>
        <v/>
      </c>
      <c r="H658" s="291" t="str">
        <f>IF(日報入力!G658="","",IF(日報入力!M658&gt;=0,日報入力!M658*F658,F658))</f>
        <v/>
      </c>
      <c r="I658" s="291" t="str">
        <f>IF(日報入力!G658="","",日報入力!O658)</f>
        <v/>
      </c>
      <c r="J658" s="291" t="str">
        <f>IF(日報入力!G658="","",日報入力!P658)</f>
        <v/>
      </c>
      <c r="K658" s="291" t="str">
        <f>IF(日報入力!G658="","",日報入力!Q658)</f>
        <v/>
      </c>
      <c r="L658" s="291" t="str">
        <f>IF(日報入力!G658="","",日報入力!R658)</f>
        <v/>
      </c>
      <c r="M658" s="291" t="str">
        <f>IF(日報入力!G658="","",日報入力!S658)</f>
        <v/>
      </c>
      <c r="N658" s="291" t="str">
        <f>IF(日報入力!G658="","",日報入力!T658)</f>
        <v/>
      </c>
      <c r="O658" s="291" t="str">
        <f>IF(日報入力!G658="","",日報入力!U658)</f>
        <v/>
      </c>
      <c r="P658" s="291" t="str">
        <f>IF(日報入力!G658="","",日報入力!V658)</f>
        <v/>
      </c>
      <c r="Q658" s="291" t="str">
        <f>IF(日報入力!G658="","",日報入力!W658)</f>
        <v/>
      </c>
      <c r="R658" s="291" t="str">
        <f>IF(日報入力!G658="","",日報入力!X658)</f>
        <v/>
      </c>
      <c r="S658" s="291" t="str">
        <f>IF(日報入力!G658="","",日報入力!Y658)</f>
        <v/>
      </c>
      <c r="T658" s="291" t="str">
        <f>IF(日報入力!G658="","",日報入力!Z658)</f>
        <v/>
      </c>
      <c r="U658" s="291" t="str">
        <f>IF(日報入力!G658="","",日報入力!AA658)</f>
        <v/>
      </c>
      <c r="V658" s="378" t="str">
        <f>IF(日報入力!G658="","",日報入力!AB658)</f>
        <v/>
      </c>
      <c r="W658" s="291" t="str">
        <f>IF(日報入力!G658="","",日報入力!AC658)</f>
        <v/>
      </c>
      <c r="X658" s="291" t="str">
        <f>IF(日報入力!G658="","",日報入力!AD658)</f>
        <v/>
      </c>
      <c r="Y658" s="291" t="str">
        <f>IF(日報入力!G658="","",日報入力!AE658)</f>
        <v/>
      </c>
      <c r="Z658" s="291" t="str">
        <f>IF(日報入力!G658="","",日報入力!AF658)</f>
        <v/>
      </c>
      <c r="AA658" s="291" t="str">
        <f>IF(日報入力!G658="","",日報入力!AG658)</f>
        <v/>
      </c>
      <c r="AB658" s="291" t="str">
        <f>IF(日報入力!G658="","",日報入力!AH658)</f>
        <v/>
      </c>
      <c r="AC658" s="291" t="str">
        <f>IF(日報入力!G658="","",日報入力!AI658)</f>
        <v/>
      </c>
      <c r="AD658" s="291" t="str">
        <f>IF(日報入力!G658="","",日報入力!AJ658)</f>
        <v/>
      </c>
      <c r="AE658" s="292" t="str">
        <f>IF(日報入力!G658="","",日報入力!E658)</f>
        <v/>
      </c>
      <c r="AF658" s="293" t="str">
        <f>IF(日報入力!G658="","",日報入力!AK658)</f>
        <v/>
      </c>
      <c r="AG658" s="293" t="str">
        <f>IF(日報入力!G658="","",日報入力!AL658)</f>
        <v/>
      </c>
      <c r="AH658" s="293" t="str">
        <f>IF(日報入力!G658="","",日報入力!AM658)</f>
        <v/>
      </c>
      <c r="AI658" s="294" t="str">
        <f>IF(日報入力!G658&gt;0,日報入力!D658*日報入力!K658*日報入力!AL658,"")</f>
        <v/>
      </c>
      <c r="AJ658" s="294" t="str">
        <f>IF(日報入力!G658&gt;0,日報入力!E658*日報入力!AL658,"")</f>
        <v/>
      </c>
      <c r="AK658" s="294" t="str">
        <f>IF(日報入力!G658&gt;0,AI658-AJ658,"")</f>
        <v/>
      </c>
      <c r="AL658" s="292" t="str">
        <f>IF(日報入力!G658&gt;0,日報入力!E658*日報入力!AM658,"")</f>
        <v/>
      </c>
      <c r="AM658" s="292" t="str">
        <f>IF(日報入力!G658&gt;0,日報入力!AB658*日報入力!AM658,"")</f>
        <v/>
      </c>
      <c r="AN658" s="68" t="str">
        <f>IF(日報入力!G658&gt;0,日報入力!C658,"")</f>
        <v/>
      </c>
      <c r="AO658" s="68" t="str">
        <f>日報入力!B658</f>
        <v/>
      </c>
      <c r="AP658" s="68" t="str">
        <f>IF(日報入力!AQ658,日報入力!BA658,"")</f>
        <v/>
      </c>
      <c r="AQ658" s="68" t="str">
        <f>IF(日報入力!AR658,日報入力!BB658,"")</f>
        <v/>
      </c>
      <c r="AR658" s="68" t="str">
        <f>IF(日報入力!AS658,"N勤","")</f>
        <v/>
      </c>
      <c r="AS658" s="295" t="e">
        <f t="shared" si="47"/>
        <v>#VALUE!</v>
      </c>
      <c r="AT658" s="439" t="str">
        <f>日報入力!AY658</f>
        <v/>
      </c>
      <c r="AU658" s="518" t="str">
        <f>IF(日報入力!G658,G658*60/E658,"")</f>
        <v/>
      </c>
      <c r="AV658" s="528" t="str">
        <f>IF(日報入力!AT658,日報入力!AT658,"")</f>
        <v/>
      </c>
      <c r="AW658" s="529" t="str">
        <f>IF(日報入力!AT658,AE658/日報入力!AT658,"")</f>
        <v/>
      </c>
      <c r="AX658" s="530" t="e">
        <f>IF(1&lt;日報集計!AT658,AT658/(((F658-I658-J658-N658-O658)*60)/(E658)),"")</f>
        <v>#VALUE!</v>
      </c>
      <c r="AY658" s="664" t="str">
        <f>IF(日報入力!H658,AT658/(((F658-J658)*60)/E658),"")</f>
        <v/>
      </c>
      <c r="AZ658" s="664" t="str">
        <f>IF(日報入力!I658,AT658/((G658*60)/E658),"")</f>
        <v/>
      </c>
      <c r="BA658" s="296" t="str">
        <f>IF(日報入力!G658,G658/F658,"")</f>
        <v/>
      </c>
      <c r="BB658" s="386" t="e">
        <f t="shared" si="48"/>
        <v>#VALUE!</v>
      </c>
      <c r="BC658" s="386" t="e">
        <f t="shared" si="49"/>
        <v>#VALUE!</v>
      </c>
      <c r="BD658" s="80">
        <f>日報入力!AU658</f>
        <v>0</v>
      </c>
      <c r="BE658" s="534" t="str">
        <f>IF(日報入力!AV658,日報入力!AV658,"")</f>
        <v/>
      </c>
      <c r="BF658" s="534" t="str">
        <f>IF(日報入力!AW658,日報入力!AW658,"")</f>
        <v/>
      </c>
      <c r="BG658" s="398" t="str">
        <f>IF(日報入力!G658,日報入力!K658*日報入力!D658*日報入力!BC658,"")</f>
        <v/>
      </c>
    </row>
    <row r="659" spans="1:59" ht="20.25" hidden="1" customHeight="1" x14ac:dyDescent="0.15">
      <c r="A659" s="302" t="str">
        <f>IF(日報入力!G659="","",日報入力!G659)</f>
        <v/>
      </c>
      <c r="B659" s="291" t="str">
        <f>IF(日報入力!G659="","",日報入力!H659)</f>
        <v/>
      </c>
      <c r="C659" s="291" t="str">
        <f>IF(日報入力!G659="","",日報入力!I659)</f>
        <v/>
      </c>
      <c r="D659" s="291" t="str">
        <f>IF(日報入力!G659="","",日報入力!J659)</f>
        <v/>
      </c>
      <c r="E659" s="291" t="str">
        <f>IF(日報入力!G659="","",日報入力!K659)</f>
        <v/>
      </c>
      <c r="F659" s="291" t="str">
        <f>IF(日報入力!G659="","",日報入力!L659)</f>
        <v/>
      </c>
      <c r="G659" s="291" t="str">
        <f>IF(日報入力!G659="","",日報入力!L659-日報入力!O659-日報入力!P659-日報入力!Q659-日報入力!R659-日報入力!S659-日報入力!T659-日報入力!U659-日報入力!V659-日報入力!W659-日報入力!X659-日報入力!Y659-日報入力!Z659)</f>
        <v/>
      </c>
      <c r="H659" s="291" t="str">
        <f>IF(日報入力!G659="","",IF(日報入力!M659&gt;=0,日報入力!M659*F659,F659))</f>
        <v/>
      </c>
      <c r="I659" s="291" t="str">
        <f>IF(日報入力!G659="","",日報入力!O659)</f>
        <v/>
      </c>
      <c r="J659" s="291" t="str">
        <f>IF(日報入力!G659="","",日報入力!P659)</f>
        <v/>
      </c>
      <c r="K659" s="291" t="str">
        <f>IF(日報入力!G659="","",日報入力!Q659)</f>
        <v/>
      </c>
      <c r="L659" s="291" t="str">
        <f>IF(日報入力!G659="","",日報入力!R659)</f>
        <v/>
      </c>
      <c r="M659" s="291" t="str">
        <f>IF(日報入力!G659="","",日報入力!S659)</f>
        <v/>
      </c>
      <c r="N659" s="291" t="str">
        <f>IF(日報入力!G659="","",日報入力!T659)</f>
        <v/>
      </c>
      <c r="O659" s="291" t="str">
        <f>IF(日報入力!G659="","",日報入力!U659)</f>
        <v/>
      </c>
      <c r="P659" s="291" t="str">
        <f>IF(日報入力!G659="","",日報入力!V659)</f>
        <v/>
      </c>
      <c r="Q659" s="291" t="str">
        <f>IF(日報入力!G659="","",日報入力!W659)</f>
        <v/>
      </c>
      <c r="R659" s="291" t="str">
        <f>IF(日報入力!G659="","",日報入力!X659)</f>
        <v/>
      </c>
      <c r="S659" s="291" t="str">
        <f>IF(日報入力!G659="","",日報入力!Y659)</f>
        <v/>
      </c>
      <c r="T659" s="291" t="str">
        <f>IF(日報入力!G659="","",日報入力!Z659)</f>
        <v/>
      </c>
      <c r="U659" s="291" t="str">
        <f>IF(日報入力!G659="","",日報入力!AA659)</f>
        <v/>
      </c>
      <c r="V659" s="378" t="str">
        <f>IF(日報入力!G659="","",日報入力!AB659)</f>
        <v/>
      </c>
      <c r="W659" s="291" t="str">
        <f>IF(日報入力!G659="","",日報入力!AC659)</f>
        <v/>
      </c>
      <c r="X659" s="291" t="str">
        <f>IF(日報入力!G659="","",日報入力!AD659)</f>
        <v/>
      </c>
      <c r="Y659" s="291" t="str">
        <f>IF(日報入力!G659="","",日報入力!AE659)</f>
        <v/>
      </c>
      <c r="Z659" s="291" t="str">
        <f>IF(日報入力!G659="","",日報入力!AF659)</f>
        <v/>
      </c>
      <c r="AA659" s="291" t="str">
        <f>IF(日報入力!G659="","",日報入力!AG659)</f>
        <v/>
      </c>
      <c r="AB659" s="291" t="str">
        <f>IF(日報入力!G659="","",日報入力!AH659)</f>
        <v/>
      </c>
      <c r="AC659" s="291" t="str">
        <f>IF(日報入力!G659="","",日報入力!AI659)</f>
        <v/>
      </c>
      <c r="AD659" s="291" t="str">
        <f>IF(日報入力!G659="","",日報入力!AJ659)</f>
        <v/>
      </c>
      <c r="AE659" s="292" t="str">
        <f>IF(日報入力!G659="","",日報入力!E659)</f>
        <v/>
      </c>
      <c r="AF659" s="293" t="str">
        <f>IF(日報入力!G659="","",日報入力!AK659)</f>
        <v/>
      </c>
      <c r="AG659" s="293" t="str">
        <f>IF(日報入力!G659="","",日報入力!AL659)</f>
        <v/>
      </c>
      <c r="AH659" s="293" t="str">
        <f>IF(日報入力!G659="","",日報入力!AM659)</f>
        <v/>
      </c>
      <c r="AI659" s="294" t="str">
        <f>IF(日報入力!G659&gt;0,日報入力!D659*日報入力!K659*日報入力!AL659,"")</f>
        <v/>
      </c>
      <c r="AJ659" s="294" t="str">
        <f>IF(日報入力!G659&gt;0,日報入力!E659*日報入力!AL659,"")</f>
        <v/>
      </c>
      <c r="AK659" s="294" t="str">
        <f>IF(日報入力!G659&gt;0,AI659-AJ659,"")</f>
        <v/>
      </c>
      <c r="AL659" s="292" t="str">
        <f>IF(日報入力!G659&gt;0,日報入力!E659*日報入力!AM659,"")</f>
        <v/>
      </c>
      <c r="AM659" s="292" t="str">
        <f>IF(日報入力!G659&gt;0,日報入力!AB659*日報入力!AM659,"")</f>
        <v/>
      </c>
      <c r="AN659" s="68" t="str">
        <f>IF(日報入力!G659&gt;0,日報入力!C659,"")</f>
        <v/>
      </c>
      <c r="AO659" s="68" t="str">
        <f>日報入力!B659</f>
        <v/>
      </c>
      <c r="AP659" s="68" t="str">
        <f>IF(日報入力!AQ659,日報入力!BA659,"")</f>
        <v/>
      </c>
      <c r="AQ659" s="68" t="str">
        <f>IF(日報入力!AR659,日報入力!BB659,"")</f>
        <v/>
      </c>
      <c r="AR659" s="68" t="str">
        <f>IF(日報入力!AS659,"N勤","")</f>
        <v/>
      </c>
      <c r="AS659" s="295" t="e">
        <f t="shared" si="47"/>
        <v>#VALUE!</v>
      </c>
      <c r="AT659" s="439" t="str">
        <f>日報入力!AY659</f>
        <v/>
      </c>
      <c r="AU659" s="518" t="str">
        <f>IF(日報入力!G659,G659*60/E659,"")</f>
        <v/>
      </c>
      <c r="AV659" s="528" t="str">
        <f>IF(日報入力!AT659,日報入力!AT659,"")</f>
        <v/>
      </c>
      <c r="AW659" s="529" t="str">
        <f>IF(日報入力!AT659,AE659/日報入力!AT659,"")</f>
        <v/>
      </c>
      <c r="AX659" s="530" t="e">
        <f>IF(1&lt;日報集計!AT659,AT659/(((F659-I659-J659-N659-O659)*60)/(E659)),"")</f>
        <v>#VALUE!</v>
      </c>
      <c r="AY659" s="664" t="str">
        <f>IF(日報入力!H659,AT659/(((F659-J659)*60)/E659),"")</f>
        <v/>
      </c>
      <c r="AZ659" s="664" t="str">
        <f>IF(日報入力!I659,AT659/((G659*60)/E659),"")</f>
        <v/>
      </c>
      <c r="BA659" s="296" t="str">
        <f>IF(日報入力!G659,G659/F659,"")</f>
        <v/>
      </c>
      <c r="BB659" s="386" t="e">
        <f t="shared" si="48"/>
        <v>#VALUE!</v>
      </c>
      <c r="BC659" s="386" t="e">
        <f t="shared" si="49"/>
        <v>#VALUE!</v>
      </c>
      <c r="BD659" s="80">
        <f>日報入力!AU659</f>
        <v>0</v>
      </c>
      <c r="BE659" s="534" t="str">
        <f>IF(日報入力!AV659,日報入力!AV659,"")</f>
        <v/>
      </c>
      <c r="BF659" s="534" t="str">
        <f>IF(日報入力!AW659,日報入力!AW659,"")</f>
        <v/>
      </c>
      <c r="BG659" s="398" t="str">
        <f>IF(日報入力!G659,日報入力!K659*日報入力!D659*日報入力!BC659,"")</f>
        <v/>
      </c>
    </row>
    <row r="660" spans="1:59" ht="20.25" hidden="1" customHeight="1" x14ac:dyDescent="0.15">
      <c r="A660" s="302" t="str">
        <f>IF(日報入力!G660="","",日報入力!G660)</f>
        <v/>
      </c>
      <c r="B660" s="291" t="str">
        <f>IF(日報入力!G660="","",日報入力!H660)</f>
        <v/>
      </c>
      <c r="C660" s="291" t="str">
        <f>IF(日報入力!G660="","",日報入力!I660)</f>
        <v/>
      </c>
      <c r="D660" s="291" t="str">
        <f>IF(日報入力!G660="","",日報入力!J660)</f>
        <v/>
      </c>
      <c r="E660" s="291" t="str">
        <f>IF(日報入力!G660="","",日報入力!K660)</f>
        <v/>
      </c>
      <c r="F660" s="291" t="str">
        <f>IF(日報入力!G660="","",日報入力!L660)</f>
        <v/>
      </c>
      <c r="G660" s="291" t="str">
        <f>IF(日報入力!G660="","",日報入力!L660-日報入力!O660-日報入力!P660-日報入力!Q660-日報入力!R660-日報入力!S660-日報入力!T660-日報入力!U660-日報入力!V660-日報入力!W660-日報入力!X660-日報入力!Y660-日報入力!Z660)</f>
        <v/>
      </c>
      <c r="H660" s="291" t="str">
        <f>IF(日報入力!G660="","",IF(日報入力!M660&gt;=0,日報入力!M660*F660,F660))</f>
        <v/>
      </c>
      <c r="I660" s="291" t="str">
        <f>IF(日報入力!G660="","",日報入力!O660)</f>
        <v/>
      </c>
      <c r="J660" s="291" t="str">
        <f>IF(日報入力!G660="","",日報入力!P660)</f>
        <v/>
      </c>
      <c r="K660" s="291" t="str">
        <f>IF(日報入力!G660="","",日報入力!Q660)</f>
        <v/>
      </c>
      <c r="L660" s="291" t="str">
        <f>IF(日報入力!G660="","",日報入力!R660)</f>
        <v/>
      </c>
      <c r="M660" s="291" t="str">
        <f>IF(日報入力!G660="","",日報入力!S660)</f>
        <v/>
      </c>
      <c r="N660" s="291" t="str">
        <f>IF(日報入力!G660="","",日報入力!T660)</f>
        <v/>
      </c>
      <c r="O660" s="291" t="str">
        <f>IF(日報入力!G660="","",日報入力!U660)</f>
        <v/>
      </c>
      <c r="P660" s="291" t="str">
        <f>IF(日報入力!G660="","",日報入力!V660)</f>
        <v/>
      </c>
      <c r="Q660" s="291" t="str">
        <f>IF(日報入力!G660="","",日報入力!W660)</f>
        <v/>
      </c>
      <c r="R660" s="291" t="str">
        <f>IF(日報入力!G660="","",日報入力!X660)</f>
        <v/>
      </c>
      <c r="S660" s="291" t="str">
        <f>IF(日報入力!G660="","",日報入力!Y660)</f>
        <v/>
      </c>
      <c r="T660" s="291" t="str">
        <f>IF(日報入力!G660="","",日報入力!Z660)</f>
        <v/>
      </c>
      <c r="U660" s="291" t="str">
        <f>IF(日報入力!G660="","",日報入力!AA660)</f>
        <v/>
      </c>
      <c r="V660" s="378" t="str">
        <f>IF(日報入力!G660="","",日報入力!AB660)</f>
        <v/>
      </c>
      <c r="W660" s="291" t="str">
        <f>IF(日報入力!G660="","",日報入力!AC660)</f>
        <v/>
      </c>
      <c r="X660" s="291" t="str">
        <f>IF(日報入力!G660="","",日報入力!AD660)</f>
        <v/>
      </c>
      <c r="Y660" s="291" t="str">
        <f>IF(日報入力!G660="","",日報入力!AE660)</f>
        <v/>
      </c>
      <c r="Z660" s="291" t="str">
        <f>IF(日報入力!G660="","",日報入力!AF660)</f>
        <v/>
      </c>
      <c r="AA660" s="291" t="str">
        <f>IF(日報入力!G660="","",日報入力!AG660)</f>
        <v/>
      </c>
      <c r="AB660" s="291" t="str">
        <f>IF(日報入力!G660="","",日報入力!AH660)</f>
        <v/>
      </c>
      <c r="AC660" s="291" t="str">
        <f>IF(日報入力!G660="","",日報入力!AI660)</f>
        <v/>
      </c>
      <c r="AD660" s="291" t="str">
        <f>IF(日報入力!G660="","",日報入力!AJ660)</f>
        <v/>
      </c>
      <c r="AE660" s="292" t="str">
        <f>IF(日報入力!G660="","",日報入力!E660)</f>
        <v/>
      </c>
      <c r="AF660" s="293" t="str">
        <f>IF(日報入力!G660="","",日報入力!AK660)</f>
        <v/>
      </c>
      <c r="AG660" s="293" t="str">
        <f>IF(日報入力!G660="","",日報入力!AL660)</f>
        <v/>
      </c>
      <c r="AH660" s="293" t="str">
        <f>IF(日報入力!G660="","",日報入力!AM660)</f>
        <v/>
      </c>
      <c r="AI660" s="294" t="str">
        <f>IF(日報入力!G660&gt;0,日報入力!D660*日報入力!K660*日報入力!AL660,"")</f>
        <v/>
      </c>
      <c r="AJ660" s="294" t="str">
        <f>IF(日報入力!G660&gt;0,日報入力!E660*日報入力!AL660,"")</f>
        <v/>
      </c>
      <c r="AK660" s="294" t="str">
        <f>IF(日報入力!G660&gt;0,AI660-AJ660,"")</f>
        <v/>
      </c>
      <c r="AL660" s="292" t="str">
        <f>IF(日報入力!G660&gt;0,日報入力!E660*日報入力!AM660,"")</f>
        <v/>
      </c>
      <c r="AM660" s="292" t="str">
        <f>IF(日報入力!G660&gt;0,日報入力!AB660*日報入力!AM660,"")</f>
        <v/>
      </c>
      <c r="AN660" s="68" t="str">
        <f>IF(日報入力!G660&gt;0,日報入力!C660,"")</f>
        <v/>
      </c>
      <c r="AO660" s="68" t="str">
        <f>日報入力!B660</f>
        <v/>
      </c>
      <c r="AP660" s="68" t="str">
        <f>IF(日報入力!AQ660,日報入力!BA660,"")</f>
        <v/>
      </c>
      <c r="AQ660" s="68" t="str">
        <f>IF(日報入力!AR660,日報入力!BB660,"")</f>
        <v/>
      </c>
      <c r="AR660" s="68" t="str">
        <f>IF(日報入力!AS660,"N勤","")</f>
        <v/>
      </c>
      <c r="AS660" s="295" t="e">
        <f t="shared" si="47"/>
        <v>#VALUE!</v>
      </c>
      <c r="AT660" s="439" t="str">
        <f>日報入力!AY660</f>
        <v/>
      </c>
      <c r="AU660" s="518" t="str">
        <f>IF(日報入力!G660,G660*60/E660,"")</f>
        <v/>
      </c>
      <c r="AV660" s="528" t="str">
        <f>IF(日報入力!AT660,日報入力!AT660,"")</f>
        <v/>
      </c>
      <c r="AW660" s="529" t="str">
        <f>IF(日報入力!AT660,AE660/日報入力!AT660,"")</f>
        <v/>
      </c>
      <c r="AX660" s="530" t="e">
        <f>IF(1&lt;日報集計!AT660,AT660/(((F660-I660-J660-N660-O660)*60)/(E660)),"")</f>
        <v>#VALUE!</v>
      </c>
      <c r="AY660" s="664" t="str">
        <f>IF(日報入力!H660,AT660/(((F660-J660)*60)/E660),"")</f>
        <v/>
      </c>
      <c r="AZ660" s="664" t="str">
        <f>IF(日報入力!I660,AT660/((G660*60)/E660),"")</f>
        <v/>
      </c>
      <c r="BA660" s="296" t="str">
        <f>IF(日報入力!G660,G660/F660,"")</f>
        <v/>
      </c>
      <c r="BB660" s="386" t="e">
        <f t="shared" si="48"/>
        <v>#VALUE!</v>
      </c>
      <c r="BC660" s="386" t="e">
        <f t="shared" si="49"/>
        <v>#VALUE!</v>
      </c>
      <c r="BD660" s="80">
        <f>日報入力!AU660</f>
        <v>0</v>
      </c>
      <c r="BE660" s="534" t="str">
        <f>IF(日報入力!AV660,日報入力!AV660,"")</f>
        <v/>
      </c>
      <c r="BF660" s="534" t="str">
        <f>IF(日報入力!AW660,日報入力!AW660,"")</f>
        <v/>
      </c>
      <c r="BG660" s="398" t="str">
        <f>IF(日報入力!G660,日報入力!K660*日報入力!D660*日報入力!BC660,"")</f>
        <v/>
      </c>
    </row>
    <row r="661" spans="1:59" ht="20.25" hidden="1" customHeight="1" x14ac:dyDescent="0.15">
      <c r="A661" s="302" t="str">
        <f>IF(日報入力!G661="","",日報入力!G661)</f>
        <v/>
      </c>
      <c r="B661" s="291" t="str">
        <f>IF(日報入力!G661="","",日報入力!H661)</f>
        <v/>
      </c>
      <c r="C661" s="291" t="str">
        <f>IF(日報入力!G661="","",日報入力!I661)</f>
        <v/>
      </c>
      <c r="D661" s="291" t="str">
        <f>IF(日報入力!G661="","",日報入力!J661)</f>
        <v/>
      </c>
      <c r="E661" s="291" t="str">
        <f>IF(日報入力!G661="","",日報入力!K661)</f>
        <v/>
      </c>
      <c r="F661" s="291" t="str">
        <f>IF(日報入力!G661="","",日報入力!L661)</f>
        <v/>
      </c>
      <c r="G661" s="291" t="str">
        <f>IF(日報入力!G661="","",日報入力!L661-日報入力!O661-日報入力!P661-日報入力!Q661-日報入力!R661-日報入力!S661-日報入力!T661-日報入力!U661-日報入力!V661-日報入力!W661-日報入力!X661-日報入力!Y661-日報入力!Z661)</f>
        <v/>
      </c>
      <c r="H661" s="291" t="str">
        <f>IF(日報入力!G661="","",IF(日報入力!M661&gt;=0,日報入力!M661*F661,F661))</f>
        <v/>
      </c>
      <c r="I661" s="291" t="str">
        <f>IF(日報入力!G661="","",日報入力!O661)</f>
        <v/>
      </c>
      <c r="J661" s="291" t="str">
        <f>IF(日報入力!G661="","",日報入力!P661)</f>
        <v/>
      </c>
      <c r="K661" s="291" t="str">
        <f>IF(日報入力!G661="","",日報入力!Q661)</f>
        <v/>
      </c>
      <c r="L661" s="291" t="str">
        <f>IF(日報入力!G661="","",日報入力!R661)</f>
        <v/>
      </c>
      <c r="M661" s="291" t="str">
        <f>IF(日報入力!G661="","",日報入力!S661)</f>
        <v/>
      </c>
      <c r="N661" s="291" t="str">
        <f>IF(日報入力!G661="","",日報入力!T661)</f>
        <v/>
      </c>
      <c r="O661" s="291" t="str">
        <f>IF(日報入力!G661="","",日報入力!U661)</f>
        <v/>
      </c>
      <c r="P661" s="291" t="str">
        <f>IF(日報入力!G661="","",日報入力!V661)</f>
        <v/>
      </c>
      <c r="Q661" s="291" t="str">
        <f>IF(日報入力!G661="","",日報入力!W661)</f>
        <v/>
      </c>
      <c r="R661" s="291" t="str">
        <f>IF(日報入力!G661="","",日報入力!X661)</f>
        <v/>
      </c>
      <c r="S661" s="291" t="str">
        <f>IF(日報入力!G661="","",日報入力!Y661)</f>
        <v/>
      </c>
      <c r="T661" s="291" t="str">
        <f>IF(日報入力!G661="","",日報入力!Z661)</f>
        <v/>
      </c>
      <c r="U661" s="291" t="str">
        <f>IF(日報入力!G661="","",日報入力!AA661)</f>
        <v/>
      </c>
      <c r="V661" s="378" t="str">
        <f>IF(日報入力!G661="","",日報入力!AB661)</f>
        <v/>
      </c>
      <c r="W661" s="291" t="str">
        <f>IF(日報入力!G661="","",日報入力!AC661)</f>
        <v/>
      </c>
      <c r="X661" s="291" t="str">
        <f>IF(日報入力!G661="","",日報入力!AD661)</f>
        <v/>
      </c>
      <c r="Y661" s="291" t="str">
        <f>IF(日報入力!G661="","",日報入力!AE661)</f>
        <v/>
      </c>
      <c r="Z661" s="291" t="str">
        <f>IF(日報入力!G661="","",日報入力!AF661)</f>
        <v/>
      </c>
      <c r="AA661" s="291" t="str">
        <f>IF(日報入力!G661="","",日報入力!AG661)</f>
        <v/>
      </c>
      <c r="AB661" s="291" t="str">
        <f>IF(日報入力!G661="","",日報入力!AH661)</f>
        <v/>
      </c>
      <c r="AC661" s="291" t="str">
        <f>IF(日報入力!G661="","",日報入力!AI661)</f>
        <v/>
      </c>
      <c r="AD661" s="291" t="str">
        <f>IF(日報入力!G661="","",日報入力!AJ661)</f>
        <v/>
      </c>
      <c r="AE661" s="292" t="str">
        <f>IF(日報入力!G661="","",日報入力!E661)</f>
        <v/>
      </c>
      <c r="AF661" s="293" t="str">
        <f>IF(日報入力!G661="","",日報入力!AK661)</f>
        <v/>
      </c>
      <c r="AG661" s="293" t="str">
        <f>IF(日報入力!G661="","",日報入力!AL661)</f>
        <v/>
      </c>
      <c r="AH661" s="293" t="str">
        <f>IF(日報入力!G661="","",日報入力!AM661)</f>
        <v/>
      </c>
      <c r="AI661" s="294" t="str">
        <f>IF(日報入力!G661&gt;0,日報入力!D661*日報入力!K661*日報入力!AL661,"")</f>
        <v/>
      </c>
      <c r="AJ661" s="294" t="str">
        <f>IF(日報入力!G661&gt;0,日報入力!E661*日報入力!AL661,"")</f>
        <v/>
      </c>
      <c r="AK661" s="294" t="str">
        <f>IF(日報入力!G661&gt;0,AI661-AJ661,"")</f>
        <v/>
      </c>
      <c r="AL661" s="292" t="str">
        <f>IF(日報入力!G661&gt;0,日報入力!E661*日報入力!AM661,"")</f>
        <v/>
      </c>
      <c r="AM661" s="292" t="str">
        <f>IF(日報入力!G661&gt;0,日報入力!AB661*日報入力!AM661,"")</f>
        <v/>
      </c>
      <c r="AN661" s="68" t="str">
        <f>IF(日報入力!G661&gt;0,日報入力!C661,"")</f>
        <v/>
      </c>
      <c r="AO661" s="68" t="str">
        <f>日報入力!B661</f>
        <v/>
      </c>
      <c r="AP661" s="68" t="str">
        <f>IF(日報入力!AQ661,日報入力!BA661,"")</f>
        <v/>
      </c>
      <c r="AQ661" s="68" t="str">
        <f>IF(日報入力!AR661,日報入力!BB661,"")</f>
        <v/>
      </c>
      <c r="AR661" s="68" t="str">
        <f>IF(日報入力!AS661,"N勤","")</f>
        <v/>
      </c>
      <c r="AS661" s="295" t="e">
        <f t="shared" si="47"/>
        <v>#VALUE!</v>
      </c>
      <c r="AT661" s="439" t="str">
        <f>日報入力!AY661</f>
        <v/>
      </c>
      <c r="AU661" s="518" t="str">
        <f>IF(日報入力!G661,G661*60/E661,"")</f>
        <v/>
      </c>
      <c r="AV661" s="528" t="str">
        <f>IF(日報入力!AT661,日報入力!AT661,"")</f>
        <v/>
      </c>
      <c r="AW661" s="529" t="str">
        <f>IF(日報入力!AT661,AE661/日報入力!AT661,"")</f>
        <v/>
      </c>
      <c r="AX661" s="530" t="e">
        <f>IF(1&lt;日報集計!AT661,AT661/(((F661-I661-J661-N661-O661)*60)/(E661)),"")</f>
        <v>#VALUE!</v>
      </c>
      <c r="AY661" s="664" t="str">
        <f>IF(日報入力!H661,AT661/(((F661-J661)*60)/E661),"")</f>
        <v/>
      </c>
      <c r="AZ661" s="664" t="str">
        <f>IF(日報入力!I661,AT661/((G661*60)/E661),"")</f>
        <v/>
      </c>
      <c r="BA661" s="296" t="str">
        <f>IF(日報入力!G661,G661/F661,"")</f>
        <v/>
      </c>
      <c r="BB661" s="386" t="e">
        <f t="shared" si="48"/>
        <v>#VALUE!</v>
      </c>
      <c r="BC661" s="386" t="e">
        <f t="shared" si="49"/>
        <v>#VALUE!</v>
      </c>
      <c r="BD661" s="80">
        <f>日報入力!AU661</f>
        <v>0</v>
      </c>
      <c r="BE661" s="534" t="str">
        <f>IF(日報入力!AV661,日報入力!AV661,"")</f>
        <v/>
      </c>
      <c r="BF661" s="534" t="str">
        <f>IF(日報入力!AW661,日報入力!AW661,"")</f>
        <v/>
      </c>
      <c r="BG661" s="398" t="str">
        <f>IF(日報入力!G661,日報入力!K661*日報入力!D661*日報入力!BC661,"")</f>
        <v/>
      </c>
    </row>
    <row r="662" spans="1:59" ht="20.25" hidden="1" customHeight="1" x14ac:dyDescent="0.15">
      <c r="A662" s="302" t="str">
        <f>IF(日報入力!G662="","",日報入力!G662)</f>
        <v/>
      </c>
      <c r="B662" s="291" t="str">
        <f>IF(日報入力!G662="","",日報入力!H662)</f>
        <v/>
      </c>
      <c r="C662" s="291" t="str">
        <f>IF(日報入力!G662="","",日報入力!I662)</f>
        <v/>
      </c>
      <c r="D662" s="291" t="str">
        <f>IF(日報入力!G662="","",日報入力!J662)</f>
        <v/>
      </c>
      <c r="E662" s="291" t="str">
        <f>IF(日報入力!G662="","",日報入力!K662)</f>
        <v/>
      </c>
      <c r="F662" s="291" t="str">
        <f>IF(日報入力!G662="","",日報入力!L662)</f>
        <v/>
      </c>
      <c r="G662" s="291" t="str">
        <f>IF(日報入力!G662="","",日報入力!L662-日報入力!O662-日報入力!P662-日報入力!Q662-日報入力!R662-日報入力!S662-日報入力!T662-日報入力!U662-日報入力!V662-日報入力!W662-日報入力!X662-日報入力!Y662-日報入力!Z662)</f>
        <v/>
      </c>
      <c r="H662" s="291" t="str">
        <f>IF(日報入力!G662="","",IF(日報入力!M662&gt;=0,日報入力!M662*F662,F662))</f>
        <v/>
      </c>
      <c r="I662" s="291" t="str">
        <f>IF(日報入力!G662="","",日報入力!O662)</f>
        <v/>
      </c>
      <c r="J662" s="291" t="str">
        <f>IF(日報入力!G662="","",日報入力!P662)</f>
        <v/>
      </c>
      <c r="K662" s="291" t="str">
        <f>IF(日報入力!G662="","",日報入力!Q662)</f>
        <v/>
      </c>
      <c r="L662" s="291" t="str">
        <f>IF(日報入力!G662="","",日報入力!R662)</f>
        <v/>
      </c>
      <c r="M662" s="291" t="str">
        <f>IF(日報入力!G662="","",日報入力!S662)</f>
        <v/>
      </c>
      <c r="N662" s="291" t="str">
        <f>IF(日報入力!G662="","",日報入力!T662)</f>
        <v/>
      </c>
      <c r="O662" s="291" t="str">
        <f>IF(日報入力!G662="","",日報入力!U662)</f>
        <v/>
      </c>
      <c r="P662" s="291" t="str">
        <f>IF(日報入力!G662="","",日報入力!V662)</f>
        <v/>
      </c>
      <c r="Q662" s="291" t="str">
        <f>IF(日報入力!G662="","",日報入力!W662)</f>
        <v/>
      </c>
      <c r="R662" s="291" t="str">
        <f>IF(日報入力!G662="","",日報入力!X662)</f>
        <v/>
      </c>
      <c r="S662" s="291" t="str">
        <f>IF(日報入力!G662="","",日報入力!Y662)</f>
        <v/>
      </c>
      <c r="T662" s="291" t="str">
        <f>IF(日報入力!G662="","",日報入力!Z662)</f>
        <v/>
      </c>
      <c r="U662" s="291" t="str">
        <f>IF(日報入力!G662="","",日報入力!AA662)</f>
        <v/>
      </c>
      <c r="V662" s="378" t="str">
        <f>IF(日報入力!G662="","",日報入力!AB662)</f>
        <v/>
      </c>
      <c r="W662" s="291" t="str">
        <f>IF(日報入力!G662="","",日報入力!AC662)</f>
        <v/>
      </c>
      <c r="X662" s="291" t="str">
        <f>IF(日報入力!G662="","",日報入力!AD662)</f>
        <v/>
      </c>
      <c r="Y662" s="291" t="str">
        <f>IF(日報入力!G662="","",日報入力!AE662)</f>
        <v/>
      </c>
      <c r="Z662" s="291" t="str">
        <f>IF(日報入力!G662="","",日報入力!AF662)</f>
        <v/>
      </c>
      <c r="AA662" s="291" t="str">
        <f>IF(日報入力!G662="","",日報入力!AG662)</f>
        <v/>
      </c>
      <c r="AB662" s="291" t="str">
        <f>IF(日報入力!G662="","",日報入力!AH662)</f>
        <v/>
      </c>
      <c r="AC662" s="291" t="str">
        <f>IF(日報入力!G662="","",日報入力!AI662)</f>
        <v/>
      </c>
      <c r="AD662" s="291" t="str">
        <f>IF(日報入力!G662="","",日報入力!AJ662)</f>
        <v/>
      </c>
      <c r="AE662" s="292" t="str">
        <f>IF(日報入力!G662="","",日報入力!E662)</f>
        <v/>
      </c>
      <c r="AF662" s="293" t="str">
        <f>IF(日報入力!G662="","",日報入力!AK662)</f>
        <v/>
      </c>
      <c r="AG662" s="293" t="str">
        <f>IF(日報入力!G662="","",日報入力!AL662)</f>
        <v/>
      </c>
      <c r="AH662" s="293" t="str">
        <f>IF(日報入力!G662="","",日報入力!AM662)</f>
        <v/>
      </c>
      <c r="AI662" s="294" t="str">
        <f>IF(日報入力!G662&gt;0,日報入力!D662*日報入力!K662*日報入力!AL662,"")</f>
        <v/>
      </c>
      <c r="AJ662" s="294" t="str">
        <f>IF(日報入力!G662&gt;0,日報入力!E662*日報入力!AL662,"")</f>
        <v/>
      </c>
      <c r="AK662" s="294" t="str">
        <f>IF(日報入力!G662&gt;0,AI662-AJ662,"")</f>
        <v/>
      </c>
      <c r="AL662" s="292" t="str">
        <f>IF(日報入力!G662&gt;0,日報入力!E662*日報入力!AM662,"")</f>
        <v/>
      </c>
      <c r="AM662" s="292" t="str">
        <f>IF(日報入力!G662&gt;0,日報入力!AB662*日報入力!AM662,"")</f>
        <v/>
      </c>
      <c r="AN662" s="68" t="str">
        <f>IF(日報入力!G662&gt;0,日報入力!C662,"")</f>
        <v/>
      </c>
      <c r="AO662" s="68" t="str">
        <f>日報入力!B662</f>
        <v/>
      </c>
      <c r="AP662" s="68" t="str">
        <f>IF(日報入力!AQ662,日報入力!BA662,"")</f>
        <v/>
      </c>
      <c r="AQ662" s="68" t="str">
        <f>IF(日報入力!AR662,日報入力!BB662,"")</f>
        <v/>
      </c>
      <c r="AR662" s="68" t="str">
        <f>IF(日報入力!AS662,"N勤","")</f>
        <v/>
      </c>
      <c r="AS662" s="295" t="e">
        <f t="shared" si="47"/>
        <v>#VALUE!</v>
      </c>
      <c r="AT662" s="439" t="str">
        <f>日報入力!AY662</f>
        <v/>
      </c>
      <c r="AU662" s="518" t="str">
        <f>IF(日報入力!G662,G662*60/E662,"")</f>
        <v/>
      </c>
      <c r="AV662" s="528" t="str">
        <f>IF(日報入力!AT662,日報入力!AT662,"")</f>
        <v/>
      </c>
      <c r="AW662" s="529" t="str">
        <f>IF(日報入力!AT662,AE662/日報入力!AT662,"")</f>
        <v/>
      </c>
      <c r="AX662" s="530" t="e">
        <f>IF(1&lt;日報集計!AT662,AT662/(((F662-I662-J662-N662-O662)*60)/(E662)),"")</f>
        <v>#VALUE!</v>
      </c>
      <c r="AY662" s="664" t="str">
        <f>IF(日報入力!H662,AT662/(((F662-J662)*60)/E662),"")</f>
        <v/>
      </c>
      <c r="AZ662" s="664" t="str">
        <f>IF(日報入力!I662,AT662/((G662*60)/E662),"")</f>
        <v/>
      </c>
      <c r="BA662" s="296" t="str">
        <f>IF(日報入力!G662,G662/F662,"")</f>
        <v/>
      </c>
      <c r="BB662" s="386" t="e">
        <f t="shared" si="48"/>
        <v>#VALUE!</v>
      </c>
      <c r="BC662" s="386" t="e">
        <f t="shared" si="49"/>
        <v>#VALUE!</v>
      </c>
      <c r="BD662" s="80">
        <f>日報入力!AU662</f>
        <v>0</v>
      </c>
      <c r="BE662" s="534" t="str">
        <f>IF(日報入力!AV662,日報入力!AV662,"")</f>
        <v/>
      </c>
      <c r="BF662" s="534" t="str">
        <f>IF(日報入力!AW662,日報入力!AW662,"")</f>
        <v/>
      </c>
      <c r="BG662" s="398" t="str">
        <f>IF(日報入力!G662,日報入力!K662*日報入力!D662*日報入力!BC662,"")</f>
        <v/>
      </c>
    </row>
    <row r="663" spans="1:59" ht="20.25" hidden="1" customHeight="1" x14ac:dyDescent="0.15">
      <c r="A663" s="302" t="str">
        <f>IF(日報入力!G663="","",日報入力!G663)</f>
        <v/>
      </c>
      <c r="B663" s="291" t="str">
        <f>IF(日報入力!G663="","",日報入力!H663)</f>
        <v/>
      </c>
      <c r="C663" s="291" t="str">
        <f>IF(日報入力!G663="","",日報入力!I663)</f>
        <v/>
      </c>
      <c r="D663" s="291" t="str">
        <f>IF(日報入力!G663="","",日報入力!J663)</f>
        <v/>
      </c>
      <c r="E663" s="291" t="str">
        <f>IF(日報入力!G663="","",日報入力!K663)</f>
        <v/>
      </c>
      <c r="F663" s="291" t="str">
        <f>IF(日報入力!G663="","",日報入力!L663)</f>
        <v/>
      </c>
      <c r="G663" s="291" t="str">
        <f>IF(日報入力!G663="","",日報入力!L663-日報入力!O663-日報入力!P663-日報入力!Q663-日報入力!R663-日報入力!S663-日報入力!T663-日報入力!U663-日報入力!V663-日報入力!W663-日報入力!X663-日報入力!Y663-日報入力!Z663)</f>
        <v/>
      </c>
      <c r="H663" s="291" t="str">
        <f>IF(日報入力!G663="","",IF(日報入力!M663&gt;=0,日報入力!M663*F663,F663))</f>
        <v/>
      </c>
      <c r="I663" s="291" t="str">
        <f>IF(日報入力!G663="","",日報入力!O663)</f>
        <v/>
      </c>
      <c r="J663" s="291" t="str">
        <f>IF(日報入力!G663="","",日報入力!P663)</f>
        <v/>
      </c>
      <c r="K663" s="291" t="str">
        <f>IF(日報入力!G663="","",日報入力!Q663)</f>
        <v/>
      </c>
      <c r="L663" s="291" t="str">
        <f>IF(日報入力!G663="","",日報入力!R663)</f>
        <v/>
      </c>
      <c r="M663" s="291" t="str">
        <f>IF(日報入力!G663="","",日報入力!S663)</f>
        <v/>
      </c>
      <c r="N663" s="291" t="str">
        <f>IF(日報入力!G663="","",日報入力!T663)</f>
        <v/>
      </c>
      <c r="O663" s="291" t="str">
        <f>IF(日報入力!G663="","",日報入力!U663)</f>
        <v/>
      </c>
      <c r="P663" s="291" t="str">
        <f>IF(日報入力!G663="","",日報入力!V663)</f>
        <v/>
      </c>
      <c r="Q663" s="291" t="str">
        <f>IF(日報入力!G663="","",日報入力!W663)</f>
        <v/>
      </c>
      <c r="R663" s="291" t="str">
        <f>IF(日報入力!G663="","",日報入力!X663)</f>
        <v/>
      </c>
      <c r="S663" s="291" t="str">
        <f>IF(日報入力!G663="","",日報入力!Y663)</f>
        <v/>
      </c>
      <c r="T663" s="291" t="str">
        <f>IF(日報入力!G663="","",日報入力!Z663)</f>
        <v/>
      </c>
      <c r="U663" s="291" t="str">
        <f>IF(日報入力!G663="","",日報入力!AA663)</f>
        <v/>
      </c>
      <c r="V663" s="378" t="str">
        <f>IF(日報入力!G663="","",日報入力!AB663)</f>
        <v/>
      </c>
      <c r="W663" s="291" t="str">
        <f>IF(日報入力!G663="","",日報入力!AC663)</f>
        <v/>
      </c>
      <c r="X663" s="291" t="str">
        <f>IF(日報入力!G663="","",日報入力!AD663)</f>
        <v/>
      </c>
      <c r="Y663" s="291" t="str">
        <f>IF(日報入力!G663="","",日報入力!AE663)</f>
        <v/>
      </c>
      <c r="Z663" s="291" t="str">
        <f>IF(日報入力!G663="","",日報入力!AF663)</f>
        <v/>
      </c>
      <c r="AA663" s="291" t="str">
        <f>IF(日報入力!G663="","",日報入力!AG663)</f>
        <v/>
      </c>
      <c r="AB663" s="291" t="str">
        <f>IF(日報入力!G663="","",日報入力!AH663)</f>
        <v/>
      </c>
      <c r="AC663" s="291" t="str">
        <f>IF(日報入力!G663="","",日報入力!AI663)</f>
        <v/>
      </c>
      <c r="AD663" s="291" t="str">
        <f>IF(日報入力!G663="","",日報入力!AJ663)</f>
        <v/>
      </c>
      <c r="AE663" s="292" t="str">
        <f>IF(日報入力!G663="","",日報入力!E663)</f>
        <v/>
      </c>
      <c r="AF663" s="293" t="str">
        <f>IF(日報入力!G663="","",日報入力!AK663)</f>
        <v/>
      </c>
      <c r="AG663" s="293" t="str">
        <f>IF(日報入力!G663="","",日報入力!AL663)</f>
        <v/>
      </c>
      <c r="AH663" s="293" t="str">
        <f>IF(日報入力!G663="","",日報入力!AM663)</f>
        <v/>
      </c>
      <c r="AI663" s="294" t="str">
        <f>IF(日報入力!G663&gt;0,日報入力!D663*日報入力!K663*日報入力!AL663,"")</f>
        <v/>
      </c>
      <c r="AJ663" s="294" t="str">
        <f>IF(日報入力!G663&gt;0,日報入力!E663*日報入力!AL663,"")</f>
        <v/>
      </c>
      <c r="AK663" s="294" t="str">
        <f>IF(日報入力!G663&gt;0,AI663-AJ663,"")</f>
        <v/>
      </c>
      <c r="AL663" s="292" t="str">
        <f>IF(日報入力!G663&gt;0,日報入力!E663*日報入力!AM663,"")</f>
        <v/>
      </c>
      <c r="AM663" s="292" t="str">
        <f>IF(日報入力!G663&gt;0,日報入力!AB663*日報入力!AM663,"")</f>
        <v/>
      </c>
      <c r="AN663" s="68" t="str">
        <f>IF(日報入力!G663&gt;0,日報入力!C663,"")</f>
        <v/>
      </c>
      <c r="AO663" s="68" t="str">
        <f>日報入力!B663</f>
        <v/>
      </c>
      <c r="AP663" s="68" t="str">
        <f>IF(日報入力!AQ663,日報入力!BA663,"")</f>
        <v/>
      </c>
      <c r="AQ663" s="68" t="str">
        <f>IF(日報入力!AR663,日報入力!BB663,"")</f>
        <v/>
      </c>
      <c r="AR663" s="68" t="str">
        <f>IF(日報入力!AS663,"N勤","")</f>
        <v/>
      </c>
      <c r="AS663" s="295" t="e">
        <f t="shared" si="47"/>
        <v>#VALUE!</v>
      </c>
      <c r="AT663" s="439" t="str">
        <f>日報入力!AY663</f>
        <v/>
      </c>
      <c r="AU663" s="518" t="str">
        <f>IF(日報入力!G663,G663*60/E663,"")</f>
        <v/>
      </c>
      <c r="AV663" s="528" t="str">
        <f>IF(日報入力!AT663,日報入力!AT663,"")</f>
        <v/>
      </c>
      <c r="AW663" s="529" t="str">
        <f>IF(日報入力!AT663,AE663/日報入力!AT663,"")</f>
        <v/>
      </c>
      <c r="AX663" s="530" t="e">
        <f>IF(1&lt;日報集計!AT663,AT663/(((F663-I663-J663-N663-O663)*60)/(E663)),"")</f>
        <v>#VALUE!</v>
      </c>
      <c r="AY663" s="664" t="str">
        <f>IF(日報入力!H663,AT663/(((F663-J663)*60)/E663),"")</f>
        <v/>
      </c>
      <c r="AZ663" s="664" t="str">
        <f>IF(日報入力!I663,AT663/((G663*60)/E663),"")</f>
        <v/>
      </c>
      <c r="BA663" s="296" t="str">
        <f>IF(日報入力!G663,G663/F663,"")</f>
        <v/>
      </c>
      <c r="BB663" s="386" t="e">
        <f t="shared" si="48"/>
        <v>#VALUE!</v>
      </c>
      <c r="BC663" s="386" t="e">
        <f t="shared" si="49"/>
        <v>#VALUE!</v>
      </c>
      <c r="BD663" s="80">
        <f>日報入力!AU663</f>
        <v>0</v>
      </c>
      <c r="BE663" s="534" t="str">
        <f>IF(日報入力!AV663,日報入力!AV663,"")</f>
        <v/>
      </c>
      <c r="BF663" s="534" t="str">
        <f>IF(日報入力!AW663,日報入力!AW663,"")</f>
        <v/>
      </c>
      <c r="BG663" s="398" t="str">
        <f>IF(日報入力!G663,日報入力!K663*日報入力!D663*日報入力!BC663,"")</f>
        <v/>
      </c>
    </row>
    <row r="664" spans="1:59" ht="20.25" hidden="1" customHeight="1" x14ac:dyDescent="0.15">
      <c r="A664" s="302" t="str">
        <f>IF(日報入力!G664="","",日報入力!G664)</f>
        <v/>
      </c>
      <c r="B664" s="291" t="str">
        <f>IF(日報入力!G664="","",日報入力!H664)</f>
        <v/>
      </c>
      <c r="C664" s="291" t="str">
        <f>IF(日報入力!G664="","",日報入力!I664)</f>
        <v/>
      </c>
      <c r="D664" s="291" t="str">
        <f>IF(日報入力!G664="","",日報入力!J664)</f>
        <v/>
      </c>
      <c r="E664" s="291" t="str">
        <f>IF(日報入力!G664="","",日報入力!K664)</f>
        <v/>
      </c>
      <c r="F664" s="291" t="str">
        <f>IF(日報入力!G664="","",日報入力!L664)</f>
        <v/>
      </c>
      <c r="G664" s="291" t="str">
        <f>IF(日報入力!G664="","",日報入力!L664-日報入力!O664-日報入力!P664-日報入力!Q664-日報入力!R664-日報入力!S664-日報入力!T664-日報入力!U664-日報入力!V664-日報入力!W664-日報入力!X664-日報入力!Y664-日報入力!Z664)</f>
        <v/>
      </c>
      <c r="H664" s="291" t="str">
        <f>IF(日報入力!G664="","",IF(日報入力!M664&gt;=0,日報入力!M664*F664,F664))</f>
        <v/>
      </c>
      <c r="I664" s="291" t="str">
        <f>IF(日報入力!G664="","",日報入力!O664)</f>
        <v/>
      </c>
      <c r="J664" s="291" t="str">
        <f>IF(日報入力!G664="","",日報入力!P664)</f>
        <v/>
      </c>
      <c r="K664" s="291" t="str">
        <f>IF(日報入力!G664="","",日報入力!Q664)</f>
        <v/>
      </c>
      <c r="L664" s="291" t="str">
        <f>IF(日報入力!G664="","",日報入力!R664)</f>
        <v/>
      </c>
      <c r="M664" s="291" t="str">
        <f>IF(日報入力!G664="","",日報入力!S664)</f>
        <v/>
      </c>
      <c r="N664" s="291" t="str">
        <f>IF(日報入力!G664="","",日報入力!T664)</f>
        <v/>
      </c>
      <c r="O664" s="291" t="str">
        <f>IF(日報入力!G664="","",日報入力!U664)</f>
        <v/>
      </c>
      <c r="P664" s="291" t="str">
        <f>IF(日報入力!G664="","",日報入力!V664)</f>
        <v/>
      </c>
      <c r="Q664" s="291" t="str">
        <f>IF(日報入力!G664="","",日報入力!W664)</f>
        <v/>
      </c>
      <c r="R664" s="291" t="str">
        <f>IF(日報入力!G664="","",日報入力!X664)</f>
        <v/>
      </c>
      <c r="S664" s="291" t="str">
        <f>IF(日報入力!G664="","",日報入力!Y664)</f>
        <v/>
      </c>
      <c r="T664" s="291" t="str">
        <f>IF(日報入力!G664="","",日報入力!Z664)</f>
        <v/>
      </c>
      <c r="U664" s="291" t="str">
        <f>IF(日報入力!G664="","",日報入力!AA664)</f>
        <v/>
      </c>
      <c r="V664" s="378" t="str">
        <f>IF(日報入力!G664="","",日報入力!AB664)</f>
        <v/>
      </c>
      <c r="W664" s="291" t="str">
        <f>IF(日報入力!G664="","",日報入力!AC664)</f>
        <v/>
      </c>
      <c r="X664" s="291" t="str">
        <f>IF(日報入力!G664="","",日報入力!AD664)</f>
        <v/>
      </c>
      <c r="Y664" s="291" t="str">
        <f>IF(日報入力!G664="","",日報入力!AE664)</f>
        <v/>
      </c>
      <c r="Z664" s="291" t="str">
        <f>IF(日報入力!G664="","",日報入力!AF664)</f>
        <v/>
      </c>
      <c r="AA664" s="291" t="str">
        <f>IF(日報入力!G664="","",日報入力!AG664)</f>
        <v/>
      </c>
      <c r="AB664" s="291" t="str">
        <f>IF(日報入力!G664="","",日報入力!AH664)</f>
        <v/>
      </c>
      <c r="AC664" s="291" t="str">
        <f>IF(日報入力!G664="","",日報入力!AI664)</f>
        <v/>
      </c>
      <c r="AD664" s="291" t="str">
        <f>IF(日報入力!G664="","",日報入力!AJ664)</f>
        <v/>
      </c>
      <c r="AE664" s="292" t="str">
        <f>IF(日報入力!G664="","",日報入力!E664)</f>
        <v/>
      </c>
      <c r="AF664" s="293" t="str">
        <f>IF(日報入力!G664="","",日報入力!AK664)</f>
        <v/>
      </c>
      <c r="AG664" s="293" t="str">
        <f>IF(日報入力!G664="","",日報入力!AL664)</f>
        <v/>
      </c>
      <c r="AH664" s="293" t="str">
        <f>IF(日報入力!G664="","",日報入力!AM664)</f>
        <v/>
      </c>
      <c r="AI664" s="294" t="str">
        <f>IF(日報入力!G664&gt;0,日報入力!D664*日報入力!K664*日報入力!AL664,"")</f>
        <v/>
      </c>
      <c r="AJ664" s="294" t="str">
        <f>IF(日報入力!G664&gt;0,日報入力!E664*日報入力!AL664,"")</f>
        <v/>
      </c>
      <c r="AK664" s="294" t="str">
        <f>IF(日報入力!G664&gt;0,AI664-AJ664,"")</f>
        <v/>
      </c>
      <c r="AL664" s="292" t="str">
        <f>IF(日報入力!G664&gt;0,日報入力!E664*日報入力!AM664,"")</f>
        <v/>
      </c>
      <c r="AM664" s="292" t="str">
        <f>IF(日報入力!G664&gt;0,日報入力!AB664*日報入力!AM664,"")</f>
        <v/>
      </c>
      <c r="AN664" s="68" t="str">
        <f>IF(日報入力!G664&gt;0,日報入力!C664,"")</f>
        <v/>
      </c>
      <c r="AO664" s="68" t="str">
        <f>日報入力!B664</f>
        <v/>
      </c>
      <c r="AP664" s="68" t="str">
        <f>IF(日報入力!AQ664,日報入力!BA664,"")</f>
        <v/>
      </c>
      <c r="AQ664" s="68" t="str">
        <f>IF(日報入力!AR664,日報入力!BB664,"")</f>
        <v/>
      </c>
      <c r="AR664" s="68" t="str">
        <f>IF(日報入力!AS664,"N勤","")</f>
        <v/>
      </c>
      <c r="AS664" s="295" t="e">
        <f t="shared" si="47"/>
        <v>#VALUE!</v>
      </c>
      <c r="AT664" s="439" t="str">
        <f>日報入力!AY664</f>
        <v/>
      </c>
      <c r="AU664" s="518" t="str">
        <f>IF(日報入力!G664,G664*60/E664,"")</f>
        <v/>
      </c>
      <c r="AV664" s="528" t="str">
        <f>IF(日報入力!AT664,日報入力!AT664,"")</f>
        <v/>
      </c>
      <c r="AW664" s="529" t="str">
        <f>IF(日報入力!AT664,AE664/日報入力!AT664,"")</f>
        <v/>
      </c>
      <c r="AX664" s="530" t="e">
        <f>IF(1&lt;日報集計!AT664,AT664/(((F664-I664-J664-N664-O664)*60)/(E664)),"")</f>
        <v>#VALUE!</v>
      </c>
      <c r="AY664" s="664" t="str">
        <f>IF(日報入力!H664,AT664/(((F664-J664)*60)/E664),"")</f>
        <v/>
      </c>
      <c r="AZ664" s="664" t="str">
        <f>IF(日報入力!I664,AT664/((G664*60)/E664),"")</f>
        <v/>
      </c>
      <c r="BA664" s="296" t="str">
        <f>IF(日報入力!G664,G664/F664,"")</f>
        <v/>
      </c>
      <c r="BB664" s="386" t="e">
        <f t="shared" si="48"/>
        <v>#VALUE!</v>
      </c>
      <c r="BC664" s="386" t="e">
        <f t="shared" si="49"/>
        <v>#VALUE!</v>
      </c>
      <c r="BD664" s="80">
        <f>日報入力!AU664</f>
        <v>0</v>
      </c>
      <c r="BE664" s="534" t="str">
        <f>IF(日報入力!AV664,日報入力!AV664,"")</f>
        <v/>
      </c>
      <c r="BF664" s="534" t="str">
        <f>IF(日報入力!AW664,日報入力!AW664,"")</f>
        <v/>
      </c>
      <c r="BG664" s="398" t="str">
        <f>IF(日報入力!G664,日報入力!K664*日報入力!D664*日報入力!BC664,"")</f>
        <v/>
      </c>
    </row>
    <row r="665" spans="1:59" ht="20.25" hidden="1" customHeight="1" x14ac:dyDescent="0.15">
      <c r="A665" s="302" t="str">
        <f>IF(日報入力!G665="","",日報入力!G665)</f>
        <v/>
      </c>
      <c r="B665" s="291" t="str">
        <f>IF(日報入力!G665="","",日報入力!H665)</f>
        <v/>
      </c>
      <c r="C665" s="291" t="str">
        <f>IF(日報入力!G665="","",日報入力!I665)</f>
        <v/>
      </c>
      <c r="D665" s="291" t="str">
        <f>IF(日報入力!G665="","",日報入力!J665)</f>
        <v/>
      </c>
      <c r="E665" s="291" t="str">
        <f>IF(日報入力!G665="","",日報入力!K665)</f>
        <v/>
      </c>
      <c r="F665" s="291" t="str">
        <f>IF(日報入力!G665="","",日報入力!L665)</f>
        <v/>
      </c>
      <c r="G665" s="291" t="str">
        <f>IF(日報入力!G665="","",日報入力!L665-日報入力!O665-日報入力!P665-日報入力!Q665-日報入力!R665-日報入力!S665-日報入力!T665-日報入力!U665-日報入力!V665-日報入力!W665-日報入力!X665-日報入力!Y665-日報入力!Z665)</f>
        <v/>
      </c>
      <c r="H665" s="291" t="str">
        <f>IF(日報入力!G665="","",IF(日報入力!M665&gt;=0,日報入力!M665*F665,F665))</f>
        <v/>
      </c>
      <c r="I665" s="291" t="str">
        <f>IF(日報入力!G665="","",日報入力!O665)</f>
        <v/>
      </c>
      <c r="J665" s="291" t="str">
        <f>IF(日報入力!G665="","",日報入力!P665)</f>
        <v/>
      </c>
      <c r="K665" s="291" t="str">
        <f>IF(日報入力!G665="","",日報入力!Q665)</f>
        <v/>
      </c>
      <c r="L665" s="291" t="str">
        <f>IF(日報入力!G665="","",日報入力!R665)</f>
        <v/>
      </c>
      <c r="M665" s="291" t="str">
        <f>IF(日報入力!G665="","",日報入力!S665)</f>
        <v/>
      </c>
      <c r="N665" s="291" t="str">
        <f>IF(日報入力!G665="","",日報入力!T665)</f>
        <v/>
      </c>
      <c r="O665" s="291" t="str">
        <f>IF(日報入力!G665="","",日報入力!U665)</f>
        <v/>
      </c>
      <c r="P665" s="291" t="str">
        <f>IF(日報入力!G665="","",日報入力!V665)</f>
        <v/>
      </c>
      <c r="Q665" s="291" t="str">
        <f>IF(日報入力!G665="","",日報入力!W665)</f>
        <v/>
      </c>
      <c r="R665" s="291" t="str">
        <f>IF(日報入力!G665="","",日報入力!X665)</f>
        <v/>
      </c>
      <c r="S665" s="291" t="str">
        <f>IF(日報入力!G665="","",日報入力!Y665)</f>
        <v/>
      </c>
      <c r="T665" s="291" t="str">
        <f>IF(日報入力!G665="","",日報入力!Z665)</f>
        <v/>
      </c>
      <c r="U665" s="291" t="str">
        <f>IF(日報入力!G665="","",日報入力!AA665)</f>
        <v/>
      </c>
      <c r="V665" s="378" t="str">
        <f>IF(日報入力!G665="","",日報入力!AB665)</f>
        <v/>
      </c>
      <c r="W665" s="291" t="str">
        <f>IF(日報入力!G665="","",日報入力!AC665)</f>
        <v/>
      </c>
      <c r="X665" s="291" t="str">
        <f>IF(日報入力!G665="","",日報入力!AD665)</f>
        <v/>
      </c>
      <c r="Y665" s="291" t="str">
        <f>IF(日報入力!G665="","",日報入力!AE665)</f>
        <v/>
      </c>
      <c r="Z665" s="291" t="str">
        <f>IF(日報入力!G665="","",日報入力!AF665)</f>
        <v/>
      </c>
      <c r="AA665" s="291" t="str">
        <f>IF(日報入力!G665="","",日報入力!AG665)</f>
        <v/>
      </c>
      <c r="AB665" s="291" t="str">
        <f>IF(日報入力!G665="","",日報入力!AH665)</f>
        <v/>
      </c>
      <c r="AC665" s="291" t="str">
        <f>IF(日報入力!G665="","",日報入力!AI665)</f>
        <v/>
      </c>
      <c r="AD665" s="291" t="str">
        <f>IF(日報入力!G665="","",日報入力!AJ665)</f>
        <v/>
      </c>
      <c r="AE665" s="292" t="str">
        <f>IF(日報入力!G665="","",日報入力!E665)</f>
        <v/>
      </c>
      <c r="AF665" s="293" t="str">
        <f>IF(日報入力!G665="","",日報入力!AK665)</f>
        <v/>
      </c>
      <c r="AG665" s="293" t="str">
        <f>IF(日報入力!G665="","",日報入力!AL665)</f>
        <v/>
      </c>
      <c r="AH665" s="293" t="str">
        <f>IF(日報入力!G665="","",日報入力!AM665)</f>
        <v/>
      </c>
      <c r="AI665" s="294" t="str">
        <f>IF(日報入力!G665&gt;0,日報入力!D665*日報入力!K665*日報入力!AL665,"")</f>
        <v/>
      </c>
      <c r="AJ665" s="294" t="str">
        <f>IF(日報入力!G665&gt;0,日報入力!E665*日報入力!AL665,"")</f>
        <v/>
      </c>
      <c r="AK665" s="294" t="str">
        <f>IF(日報入力!G665&gt;0,AI665-AJ665,"")</f>
        <v/>
      </c>
      <c r="AL665" s="292" t="str">
        <f>IF(日報入力!G665&gt;0,日報入力!E665*日報入力!AM665,"")</f>
        <v/>
      </c>
      <c r="AM665" s="292" t="str">
        <f>IF(日報入力!G665&gt;0,日報入力!AB665*日報入力!AM665,"")</f>
        <v/>
      </c>
      <c r="AN665" s="68" t="str">
        <f>IF(日報入力!G665&gt;0,日報入力!C665,"")</f>
        <v/>
      </c>
      <c r="AO665" s="68" t="str">
        <f>日報入力!B665</f>
        <v/>
      </c>
      <c r="AP665" s="68" t="str">
        <f>IF(日報入力!AQ665,日報入力!BA665,"")</f>
        <v/>
      </c>
      <c r="AQ665" s="68" t="str">
        <f>IF(日報入力!AR665,日報入力!BB665,"")</f>
        <v/>
      </c>
      <c r="AR665" s="68" t="str">
        <f>IF(日報入力!AS665,"N勤","")</f>
        <v/>
      </c>
      <c r="AS665" s="295" t="e">
        <f t="shared" si="47"/>
        <v>#VALUE!</v>
      </c>
      <c r="AT665" s="439" t="str">
        <f>日報入力!AY665</f>
        <v/>
      </c>
      <c r="AU665" s="518" t="str">
        <f>IF(日報入力!G665,G665*60/E665,"")</f>
        <v/>
      </c>
      <c r="AV665" s="528" t="str">
        <f>IF(日報入力!AT665,日報入力!AT665,"")</f>
        <v/>
      </c>
      <c r="AW665" s="529" t="str">
        <f>IF(日報入力!AT665,AE665/日報入力!AT665,"")</f>
        <v/>
      </c>
      <c r="AX665" s="530" t="e">
        <f>IF(1&lt;日報集計!AT665,AT665/(((F665-I665-J665-N665-O665)*60)/(E665)),"")</f>
        <v>#VALUE!</v>
      </c>
      <c r="AY665" s="664" t="str">
        <f>IF(日報入力!H665,AT665/(((F665-J665)*60)/E665),"")</f>
        <v/>
      </c>
      <c r="AZ665" s="664" t="str">
        <f>IF(日報入力!I665,AT665/((G665*60)/E665),"")</f>
        <v/>
      </c>
      <c r="BA665" s="296" t="str">
        <f>IF(日報入力!G665,G665/F665,"")</f>
        <v/>
      </c>
      <c r="BB665" s="386" t="e">
        <f t="shared" si="48"/>
        <v>#VALUE!</v>
      </c>
      <c r="BC665" s="386" t="e">
        <f t="shared" si="49"/>
        <v>#VALUE!</v>
      </c>
      <c r="BD665" s="80">
        <f>日報入力!AU665</f>
        <v>0</v>
      </c>
      <c r="BE665" s="534" t="str">
        <f>IF(日報入力!AV665,日報入力!AV665,"")</f>
        <v/>
      </c>
      <c r="BF665" s="534" t="str">
        <f>IF(日報入力!AW665,日報入力!AW665,"")</f>
        <v/>
      </c>
      <c r="BG665" s="398" t="str">
        <f>IF(日報入力!G665,日報入力!K665*日報入力!D665*日報入力!BC665,"")</f>
        <v/>
      </c>
    </row>
    <row r="666" spans="1:59" ht="20.25" hidden="1" customHeight="1" x14ac:dyDescent="0.15">
      <c r="A666" s="302" t="str">
        <f>IF(日報入力!G666="","",日報入力!G666)</f>
        <v/>
      </c>
      <c r="B666" s="291" t="str">
        <f>IF(日報入力!G666="","",日報入力!H666)</f>
        <v/>
      </c>
      <c r="C666" s="291" t="str">
        <f>IF(日報入力!G666="","",日報入力!I666)</f>
        <v/>
      </c>
      <c r="D666" s="291" t="str">
        <f>IF(日報入力!G666="","",日報入力!J666)</f>
        <v/>
      </c>
      <c r="E666" s="291" t="str">
        <f>IF(日報入力!G666="","",日報入力!K666)</f>
        <v/>
      </c>
      <c r="F666" s="291" t="str">
        <f>IF(日報入力!G666="","",日報入力!L666)</f>
        <v/>
      </c>
      <c r="G666" s="291" t="str">
        <f>IF(日報入力!G666="","",日報入力!L666-日報入力!O666-日報入力!P666-日報入力!Q666-日報入力!R666-日報入力!S666-日報入力!T666-日報入力!U666-日報入力!V666-日報入力!W666-日報入力!X666-日報入力!Y666-日報入力!Z666)</f>
        <v/>
      </c>
      <c r="H666" s="291" t="str">
        <f>IF(日報入力!G666="","",IF(日報入力!M666&gt;=0,日報入力!M666*F666,F666))</f>
        <v/>
      </c>
      <c r="I666" s="291" t="str">
        <f>IF(日報入力!G666="","",日報入力!O666)</f>
        <v/>
      </c>
      <c r="J666" s="291" t="str">
        <f>IF(日報入力!G666="","",日報入力!P666)</f>
        <v/>
      </c>
      <c r="K666" s="291" t="str">
        <f>IF(日報入力!G666="","",日報入力!Q666)</f>
        <v/>
      </c>
      <c r="L666" s="291" t="str">
        <f>IF(日報入力!G666="","",日報入力!R666)</f>
        <v/>
      </c>
      <c r="M666" s="291" t="str">
        <f>IF(日報入力!G666="","",日報入力!S666)</f>
        <v/>
      </c>
      <c r="N666" s="291" t="str">
        <f>IF(日報入力!G666="","",日報入力!T666)</f>
        <v/>
      </c>
      <c r="O666" s="291" t="str">
        <f>IF(日報入力!G666="","",日報入力!U666)</f>
        <v/>
      </c>
      <c r="P666" s="291" t="str">
        <f>IF(日報入力!G666="","",日報入力!V666)</f>
        <v/>
      </c>
      <c r="Q666" s="291" t="str">
        <f>IF(日報入力!G666="","",日報入力!W666)</f>
        <v/>
      </c>
      <c r="R666" s="291" t="str">
        <f>IF(日報入力!G666="","",日報入力!X666)</f>
        <v/>
      </c>
      <c r="S666" s="291" t="str">
        <f>IF(日報入力!G666="","",日報入力!Y666)</f>
        <v/>
      </c>
      <c r="T666" s="291" t="str">
        <f>IF(日報入力!G666="","",日報入力!Z666)</f>
        <v/>
      </c>
      <c r="U666" s="291" t="str">
        <f>IF(日報入力!G666="","",日報入力!AA666)</f>
        <v/>
      </c>
      <c r="V666" s="378" t="str">
        <f>IF(日報入力!G666="","",日報入力!AB666)</f>
        <v/>
      </c>
      <c r="W666" s="291" t="str">
        <f>IF(日報入力!G666="","",日報入力!AC666)</f>
        <v/>
      </c>
      <c r="X666" s="291" t="str">
        <f>IF(日報入力!G666="","",日報入力!AD666)</f>
        <v/>
      </c>
      <c r="Y666" s="291" t="str">
        <f>IF(日報入力!G666="","",日報入力!AE666)</f>
        <v/>
      </c>
      <c r="Z666" s="291" t="str">
        <f>IF(日報入力!G666="","",日報入力!AF666)</f>
        <v/>
      </c>
      <c r="AA666" s="291" t="str">
        <f>IF(日報入力!G666="","",日報入力!AG666)</f>
        <v/>
      </c>
      <c r="AB666" s="291" t="str">
        <f>IF(日報入力!G666="","",日報入力!AH666)</f>
        <v/>
      </c>
      <c r="AC666" s="291" t="str">
        <f>IF(日報入力!G666="","",日報入力!AI666)</f>
        <v/>
      </c>
      <c r="AD666" s="291" t="str">
        <f>IF(日報入力!G666="","",日報入力!AJ666)</f>
        <v/>
      </c>
      <c r="AE666" s="292" t="str">
        <f>IF(日報入力!G666="","",日報入力!E666)</f>
        <v/>
      </c>
      <c r="AF666" s="293" t="str">
        <f>IF(日報入力!G666="","",日報入力!AK666)</f>
        <v/>
      </c>
      <c r="AG666" s="293" t="str">
        <f>IF(日報入力!G666="","",日報入力!AL666)</f>
        <v/>
      </c>
      <c r="AH666" s="293" t="str">
        <f>IF(日報入力!G666="","",日報入力!AM666)</f>
        <v/>
      </c>
      <c r="AI666" s="294" t="str">
        <f>IF(日報入力!G666&gt;0,日報入力!D666*日報入力!K666*日報入力!AL666,"")</f>
        <v/>
      </c>
      <c r="AJ666" s="294" t="str">
        <f>IF(日報入力!G666&gt;0,日報入力!E666*日報入力!AL666,"")</f>
        <v/>
      </c>
      <c r="AK666" s="294" t="str">
        <f>IF(日報入力!G666&gt;0,AI666-AJ666,"")</f>
        <v/>
      </c>
      <c r="AL666" s="292" t="str">
        <f>IF(日報入力!G666&gt;0,日報入力!E666*日報入力!AM666,"")</f>
        <v/>
      </c>
      <c r="AM666" s="292" t="str">
        <f>IF(日報入力!G666&gt;0,日報入力!AB666*日報入力!AM666,"")</f>
        <v/>
      </c>
      <c r="AN666" s="68" t="str">
        <f>IF(日報入力!G666&gt;0,日報入力!C666,"")</f>
        <v/>
      </c>
      <c r="AO666" s="68" t="str">
        <f>日報入力!B666</f>
        <v/>
      </c>
      <c r="AP666" s="68" t="str">
        <f>IF(日報入力!AQ666,日報入力!BA666,"")</f>
        <v/>
      </c>
      <c r="AQ666" s="68" t="str">
        <f>IF(日報入力!AR666,日報入力!BB666,"")</f>
        <v/>
      </c>
      <c r="AR666" s="68" t="str">
        <f>IF(日報入力!AS666,"N勤","")</f>
        <v/>
      </c>
      <c r="AS666" s="295" t="e">
        <f t="shared" si="47"/>
        <v>#VALUE!</v>
      </c>
      <c r="AT666" s="439" t="str">
        <f>日報入力!AY666</f>
        <v/>
      </c>
      <c r="AU666" s="518" t="str">
        <f>IF(日報入力!G666,G666*60/E666,"")</f>
        <v/>
      </c>
      <c r="AV666" s="528" t="str">
        <f>IF(日報入力!AT666,日報入力!AT666,"")</f>
        <v/>
      </c>
      <c r="AW666" s="529" t="str">
        <f>IF(日報入力!AT666,AE666/日報入力!AT666,"")</f>
        <v/>
      </c>
      <c r="AX666" s="530" t="e">
        <f>IF(1&lt;日報集計!AT666,AT666/(((F666-I666-J666-N666-O666)*60)/(E666)),"")</f>
        <v>#VALUE!</v>
      </c>
      <c r="AY666" s="664" t="str">
        <f>IF(日報入力!H666,AT666/(((F666-J666)*60)/E666),"")</f>
        <v/>
      </c>
      <c r="AZ666" s="664" t="str">
        <f>IF(日報入力!I666,AT666/((G666*60)/E666),"")</f>
        <v/>
      </c>
      <c r="BA666" s="296" t="str">
        <f>IF(日報入力!G666,G666/F666,"")</f>
        <v/>
      </c>
      <c r="BB666" s="386" t="e">
        <f t="shared" si="48"/>
        <v>#VALUE!</v>
      </c>
      <c r="BC666" s="386" t="e">
        <f t="shared" si="49"/>
        <v>#VALUE!</v>
      </c>
      <c r="BD666" s="80">
        <f>日報入力!AU666</f>
        <v>0</v>
      </c>
      <c r="BE666" s="534" t="str">
        <f>IF(日報入力!AV666,日報入力!AV666,"")</f>
        <v/>
      </c>
      <c r="BF666" s="534" t="str">
        <f>IF(日報入力!AW666,日報入力!AW666,"")</f>
        <v/>
      </c>
      <c r="BG666" s="398" t="str">
        <f>IF(日報入力!G666,日報入力!K666*日報入力!D666*日報入力!BC666,"")</f>
        <v/>
      </c>
    </row>
    <row r="667" spans="1:59" ht="20.25" hidden="1" customHeight="1" x14ac:dyDescent="0.15">
      <c r="A667" s="302" t="str">
        <f>IF(日報入力!G667="","",日報入力!G667)</f>
        <v/>
      </c>
      <c r="B667" s="291" t="str">
        <f>IF(日報入力!G667="","",日報入力!H667)</f>
        <v/>
      </c>
      <c r="C667" s="291" t="str">
        <f>IF(日報入力!G667="","",日報入力!I667)</f>
        <v/>
      </c>
      <c r="D667" s="291" t="str">
        <f>IF(日報入力!G667="","",日報入力!J667)</f>
        <v/>
      </c>
      <c r="E667" s="291" t="str">
        <f>IF(日報入力!G667="","",日報入力!K667)</f>
        <v/>
      </c>
      <c r="F667" s="291" t="str">
        <f>IF(日報入力!G667="","",日報入力!L667)</f>
        <v/>
      </c>
      <c r="G667" s="291" t="str">
        <f>IF(日報入力!G667="","",日報入力!L667-日報入力!O667-日報入力!P667-日報入力!Q667-日報入力!R667-日報入力!S667-日報入力!T667-日報入力!U667-日報入力!V667-日報入力!W667-日報入力!X667-日報入力!Y667-日報入力!Z667)</f>
        <v/>
      </c>
      <c r="H667" s="291" t="str">
        <f>IF(日報入力!G667="","",IF(日報入力!M667&gt;=0,日報入力!M667*F667,F667))</f>
        <v/>
      </c>
      <c r="I667" s="291" t="str">
        <f>IF(日報入力!G667="","",日報入力!O667)</f>
        <v/>
      </c>
      <c r="J667" s="291" t="str">
        <f>IF(日報入力!G667="","",日報入力!P667)</f>
        <v/>
      </c>
      <c r="K667" s="291" t="str">
        <f>IF(日報入力!G667="","",日報入力!Q667)</f>
        <v/>
      </c>
      <c r="L667" s="291" t="str">
        <f>IF(日報入力!G667="","",日報入力!R667)</f>
        <v/>
      </c>
      <c r="M667" s="291" t="str">
        <f>IF(日報入力!G667="","",日報入力!S667)</f>
        <v/>
      </c>
      <c r="N667" s="291" t="str">
        <f>IF(日報入力!G667="","",日報入力!T667)</f>
        <v/>
      </c>
      <c r="O667" s="291" t="str">
        <f>IF(日報入力!G667="","",日報入力!U667)</f>
        <v/>
      </c>
      <c r="P667" s="291" t="str">
        <f>IF(日報入力!G667="","",日報入力!V667)</f>
        <v/>
      </c>
      <c r="Q667" s="291" t="str">
        <f>IF(日報入力!G667="","",日報入力!W667)</f>
        <v/>
      </c>
      <c r="R667" s="291" t="str">
        <f>IF(日報入力!G667="","",日報入力!X667)</f>
        <v/>
      </c>
      <c r="S667" s="291" t="str">
        <f>IF(日報入力!G667="","",日報入力!Y667)</f>
        <v/>
      </c>
      <c r="T667" s="291" t="str">
        <f>IF(日報入力!G667="","",日報入力!Z667)</f>
        <v/>
      </c>
      <c r="U667" s="291" t="str">
        <f>IF(日報入力!G667="","",日報入力!AA667)</f>
        <v/>
      </c>
      <c r="V667" s="378" t="str">
        <f>IF(日報入力!G667="","",日報入力!AB667)</f>
        <v/>
      </c>
      <c r="W667" s="291" t="str">
        <f>IF(日報入力!G667="","",日報入力!AC667)</f>
        <v/>
      </c>
      <c r="X667" s="291" t="str">
        <f>IF(日報入力!G667="","",日報入力!AD667)</f>
        <v/>
      </c>
      <c r="Y667" s="291" t="str">
        <f>IF(日報入力!G667="","",日報入力!AE667)</f>
        <v/>
      </c>
      <c r="Z667" s="291" t="str">
        <f>IF(日報入力!G667="","",日報入力!AF667)</f>
        <v/>
      </c>
      <c r="AA667" s="291" t="str">
        <f>IF(日報入力!G667="","",日報入力!AG667)</f>
        <v/>
      </c>
      <c r="AB667" s="291" t="str">
        <f>IF(日報入力!G667="","",日報入力!AH667)</f>
        <v/>
      </c>
      <c r="AC667" s="291" t="str">
        <f>IF(日報入力!G667="","",日報入力!AI667)</f>
        <v/>
      </c>
      <c r="AD667" s="291" t="str">
        <f>IF(日報入力!G667="","",日報入力!AJ667)</f>
        <v/>
      </c>
      <c r="AE667" s="292" t="str">
        <f>IF(日報入力!G667="","",日報入力!E667)</f>
        <v/>
      </c>
      <c r="AF667" s="293" t="str">
        <f>IF(日報入力!G667="","",日報入力!AK667)</f>
        <v/>
      </c>
      <c r="AG667" s="293" t="str">
        <f>IF(日報入力!G667="","",日報入力!AL667)</f>
        <v/>
      </c>
      <c r="AH667" s="293" t="str">
        <f>IF(日報入力!G667="","",日報入力!AM667)</f>
        <v/>
      </c>
      <c r="AI667" s="294" t="str">
        <f>IF(日報入力!G667&gt;0,日報入力!D667*日報入力!K667*日報入力!AL667,"")</f>
        <v/>
      </c>
      <c r="AJ667" s="294" t="str">
        <f>IF(日報入力!G667&gt;0,日報入力!E667*日報入力!AL667,"")</f>
        <v/>
      </c>
      <c r="AK667" s="294" t="str">
        <f>IF(日報入力!G667&gt;0,AI667-AJ667,"")</f>
        <v/>
      </c>
      <c r="AL667" s="292" t="str">
        <f>IF(日報入力!G667&gt;0,日報入力!E667*日報入力!AM667,"")</f>
        <v/>
      </c>
      <c r="AM667" s="292" t="str">
        <f>IF(日報入力!G667&gt;0,日報入力!AB667*日報入力!AM667,"")</f>
        <v/>
      </c>
      <c r="AN667" s="68" t="str">
        <f>IF(日報入力!G667&gt;0,日報入力!C667,"")</f>
        <v/>
      </c>
      <c r="AO667" s="68" t="str">
        <f>日報入力!B667</f>
        <v/>
      </c>
      <c r="AP667" s="68" t="str">
        <f>IF(日報入力!AQ667,日報入力!BA667,"")</f>
        <v/>
      </c>
      <c r="AQ667" s="68" t="str">
        <f>IF(日報入力!AR667,日報入力!BB667,"")</f>
        <v/>
      </c>
      <c r="AR667" s="68" t="str">
        <f>IF(日報入力!AS667,"N勤","")</f>
        <v/>
      </c>
      <c r="AS667" s="295" t="e">
        <f t="shared" si="47"/>
        <v>#VALUE!</v>
      </c>
      <c r="AT667" s="439" t="str">
        <f>日報入力!AY667</f>
        <v/>
      </c>
      <c r="AU667" s="518" t="str">
        <f>IF(日報入力!G667,G667*60/E667,"")</f>
        <v/>
      </c>
      <c r="AV667" s="528" t="str">
        <f>IF(日報入力!AT667,日報入力!AT667,"")</f>
        <v/>
      </c>
      <c r="AW667" s="529" t="str">
        <f>IF(日報入力!AT667,AE667/日報入力!AT667,"")</f>
        <v/>
      </c>
      <c r="AX667" s="530" t="e">
        <f>IF(1&lt;日報集計!AT667,AT667/(((F667-I667-J667-N667-O667)*60)/(E667)),"")</f>
        <v>#VALUE!</v>
      </c>
      <c r="AY667" s="664" t="str">
        <f>IF(日報入力!H667,AT667/(((F667-J667)*60)/E667),"")</f>
        <v/>
      </c>
      <c r="AZ667" s="664" t="str">
        <f>IF(日報入力!I667,AT667/((G667*60)/E667),"")</f>
        <v/>
      </c>
      <c r="BA667" s="296" t="str">
        <f>IF(日報入力!G667,G667/F667,"")</f>
        <v/>
      </c>
      <c r="BB667" s="386" t="e">
        <f t="shared" si="48"/>
        <v>#VALUE!</v>
      </c>
      <c r="BC667" s="386" t="e">
        <f t="shared" si="49"/>
        <v>#VALUE!</v>
      </c>
      <c r="BD667" s="80">
        <f>日報入力!AU667</f>
        <v>0</v>
      </c>
      <c r="BE667" s="534" t="str">
        <f>IF(日報入力!AV667,日報入力!AV667,"")</f>
        <v/>
      </c>
      <c r="BF667" s="534" t="str">
        <f>IF(日報入力!AW667,日報入力!AW667,"")</f>
        <v/>
      </c>
      <c r="BG667" s="398" t="str">
        <f>IF(日報入力!G667,日報入力!K667*日報入力!D667*日報入力!BC667,"")</f>
        <v/>
      </c>
    </row>
    <row r="668" spans="1:59" ht="20.25" hidden="1" customHeight="1" x14ac:dyDescent="0.15">
      <c r="A668" s="302" t="str">
        <f>IF(日報入力!G668="","",日報入力!G668)</f>
        <v/>
      </c>
      <c r="B668" s="291" t="str">
        <f>IF(日報入力!G668="","",日報入力!H668)</f>
        <v/>
      </c>
      <c r="C668" s="291" t="str">
        <f>IF(日報入力!G668="","",日報入力!I668)</f>
        <v/>
      </c>
      <c r="D668" s="291" t="str">
        <f>IF(日報入力!G668="","",日報入力!J668)</f>
        <v/>
      </c>
      <c r="E668" s="291" t="str">
        <f>IF(日報入力!G668="","",日報入力!K668)</f>
        <v/>
      </c>
      <c r="F668" s="291" t="str">
        <f>IF(日報入力!G668="","",日報入力!L668)</f>
        <v/>
      </c>
      <c r="G668" s="291" t="str">
        <f>IF(日報入力!G668="","",日報入力!L668-日報入力!O668-日報入力!P668-日報入力!Q668-日報入力!R668-日報入力!S668-日報入力!T668-日報入力!U668-日報入力!V668-日報入力!W668-日報入力!X668-日報入力!Y668-日報入力!Z668)</f>
        <v/>
      </c>
      <c r="H668" s="291" t="str">
        <f>IF(日報入力!G668="","",IF(日報入力!M668&gt;=0,日報入力!M668*F668,F668))</f>
        <v/>
      </c>
      <c r="I668" s="291" t="str">
        <f>IF(日報入力!G668="","",日報入力!O668)</f>
        <v/>
      </c>
      <c r="J668" s="291" t="str">
        <f>IF(日報入力!G668="","",日報入力!P668)</f>
        <v/>
      </c>
      <c r="K668" s="291" t="str">
        <f>IF(日報入力!G668="","",日報入力!Q668)</f>
        <v/>
      </c>
      <c r="L668" s="291" t="str">
        <f>IF(日報入力!G668="","",日報入力!R668)</f>
        <v/>
      </c>
      <c r="M668" s="291" t="str">
        <f>IF(日報入力!G668="","",日報入力!S668)</f>
        <v/>
      </c>
      <c r="N668" s="291" t="str">
        <f>IF(日報入力!G668="","",日報入力!T668)</f>
        <v/>
      </c>
      <c r="O668" s="291" t="str">
        <f>IF(日報入力!G668="","",日報入力!U668)</f>
        <v/>
      </c>
      <c r="P668" s="291" t="str">
        <f>IF(日報入力!G668="","",日報入力!V668)</f>
        <v/>
      </c>
      <c r="Q668" s="291" t="str">
        <f>IF(日報入力!G668="","",日報入力!W668)</f>
        <v/>
      </c>
      <c r="R668" s="291" t="str">
        <f>IF(日報入力!G668="","",日報入力!X668)</f>
        <v/>
      </c>
      <c r="S668" s="291" t="str">
        <f>IF(日報入力!G668="","",日報入力!Y668)</f>
        <v/>
      </c>
      <c r="T668" s="291" t="str">
        <f>IF(日報入力!G668="","",日報入力!Z668)</f>
        <v/>
      </c>
      <c r="U668" s="291" t="str">
        <f>IF(日報入力!G668="","",日報入力!AA668)</f>
        <v/>
      </c>
      <c r="V668" s="378" t="str">
        <f>IF(日報入力!G668="","",日報入力!AB668)</f>
        <v/>
      </c>
      <c r="W668" s="291" t="str">
        <f>IF(日報入力!G668="","",日報入力!AC668)</f>
        <v/>
      </c>
      <c r="X668" s="291" t="str">
        <f>IF(日報入力!G668="","",日報入力!AD668)</f>
        <v/>
      </c>
      <c r="Y668" s="291" t="str">
        <f>IF(日報入力!G668="","",日報入力!AE668)</f>
        <v/>
      </c>
      <c r="Z668" s="291" t="str">
        <f>IF(日報入力!G668="","",日報入力!AF668)</f>
        <v/>
      </c>
      <c r="AA668" s="291" t="str">
        <f>IF(日報入力!G668="","",日報入力!AG668)</f>
        <v/>
      </c>
      <c r="AB668" s="291" t="str">
        <f>IF(日報入力!G668="","",日報入力!AH668)</f>
        <v/>
      </c>
      <c r="AC668" s="291" t="str">
        <f>IF(日報入力!G668="","",日報入力!AI668)</f>
        <v/>
      </c>
      <c r="AD668" s="291" t="str">
        <f>IF(日報入力!G668="","",日報入力!AJ668)</f>
        <v/>
      </c>
      <c r="AE668" s="292" t="str">
        <f>IF(日報入力!G668="","",日報入力!E668)</f>
        <v/>
      </c>
      <c r="AF668" s="293" t="str">
        <f>IF(日報入力!G668="","",日報入力!AK668)</f>
        <v/>
      </c>
      <c r="AG668" s="293" t="str">
        <f>IF(日報入力!G668="","",日報入力!AL668)</f>
        <v/>
      </c>
      <c r="AH668" s="293" t="str">
        <f>IF(日報入力!G668="","",日報入力!AM668)</f>
        <v/>
      </c>
      <c r="AI668" s="294" t="str">
        <f>IF(日報入力!G668&gt;0,日報入力!D668*日報入力!K668*日報入力!AL668,"")</f>
        <v/>
      </c>
      <c r="AJ668" s="294" t="str">
        <f>IF(日報入力!G668&gt;0,日報入力!E668*日報入力!AL668,"")</f>
        <v/>
      </c>
      <c r="AK668" s="294" t="str">
        <f>IF(日報入力!G668&gt;0,AI668-AJ668,"")</f>
        <v/>
      </c>
      <c r="AL668" s="292" t="str">
        <f>IF(日報入力!G668&gt;0,日報入力!E668*日報入力!AM668,"")</f>
        <v/>
      </c>
      <c r="AM668" s="292" t="str">
        <f>IF(日報入力!G668&gt;0,日報入力!AB668*日報入力!AM668,"")</f>
        <v/>
      </c>
      <c r="AN668" s="68" t="str">
        <f>IF(日報入力!G668&gt;0,日報入力!C668,"")</f>
        <v/>
      </c>
      <c r="AO668" s="68" t="str">
        <f>日報入力!B668</f>
        <v/>
      </c>
      <c r="AP668" s="68" t="str">
        <f>IF(日報入力!AQ668,日報入力!BA668,"")</f>
        <v/>
      </c>
      <c r="AQ668" s="68" t="str">
        <f>IF(日報入力!AR668,日報入力!BB668,"")</f>
        <v/>
      </c>
      <c r="AR668" s="68" t="str">
        <f>IF(日報入力!AS668,"N勤","")</f>
        <v/>
      </c>
      <c r="AS668" s="295" t="e">
        <f t="shared" si="47"/>
        <v>#VALUE!</v>
      </c>
      <c r="AT668" s="439" t="str">
        <f>日報入力!AY668</f>
        <v/>
      </c>
      <c r="AU668" s="518" t="str">
        <f>IF(日報入力!G668,G668*60/E668,"")</f>
        <v/>
      </c>
      <c r="AV668" s="528" t="str">
        <f>IF(日報入力!AT668,日報入力!AT668,"")</f>
        <v/>
      </c>
      <c r="AW668" s="529" t="str">
        <f>IF(日報入力!AT668,AE668/日報入力!AT668,"")</f>
        <v/>
      </c>
      <c r="AX668" s="530" t="e">
        <f>IF(1&lt;日報集計!AT668,AT668/(((F668-I668-J668-N668-O668)*60)/(E668)),"")</f>
        <v>#VALUE!</v>
      </c>
      <c r="AY668" s="664" t="str">
        <f>IF(日報入力!H668,AT668/(((F668-J668)*60)/E668),"")</f>
        <v/>
      </c>
      <c r="AZ668" s="664" t="str">
        <f>IF(日報入力!I668,AT668/((G668*60)/E668),"")</f>
        <v/>
      </c>
      <c r="BA668" s="296" t="str">
        <f>IF(日報入力!G668,G668/F668,"")</f>
        <v/>
      </c>
      <c r="BB668" s="386" t="e">
        <f t="shared" si="48"/>
        <v>#VALUE!</v>
      </c>
      <c r="BC668" s="386" t="e">
        <f t="shared" si="49"/>
        <v>#VALUE!</v>
      </c>
      <c r="BD668" s="80">
        <f>日報入力!AU668</f>
        <v>0</v>
      </c>
      <c r="BE668" s="534" t="str">
        <f>IF(日報入力!AV668,日報入力!AV668,"")</f>
        <v/>
      </c>
      <c r="BF668" s="534" t="str">
        <f>IF(日報入力!AW668,日報入力!AW668,"")</f>
        <v/>
      </c>
      <c r="BG668" s="398" t="str">
        <f>IF(日報入力!G668,日報入力!K668*日報入力!D668*日報入力!BC668,"")</f>
        <v/>
      </c>
    </row>
    <row r="669" spans="1:59" ht="20.25" hidden="1" customHeight="1" x14ac:dyDescent="0.15">
      <c r="A669" s="302" t="str">
        <f>IF(日報入力!G669="","",日報入力!G669)</f>
        <v/>
      </c>
      <c r="B669" s="291" t="str">
        <f>IF(日報入力!G669="","",日報入力!H669)</f>
        <v/>
      </c>
      <c r="C669" s="291" t="str">
        <f>IF(日報入力!G669="","",日報入力!I669)</f>
        <v/>
      </c>
      <c r="D669" s="291" t="str">
        <f>IF(日報入力!G669="","",日報入力!J669)</f>
        <v/>
      </c>
      <c r="E669" s="291" t="str">
        <f>IF(日報入力!G669="","",日報入力!K669)</f>
        <v/>
      </c>
      <c r="F669" s="291" t="str">
        <f>IF(日報入力!G669="","",日報入力!L669)</f>
        <v/>
      </c>
      <c r="G669" s="291" t="str">
        <f>IF(日報入力!G669="","",日報入力!L669-日報入力!O669-日報入力!P669-日報入力!Q669-日報入力!R669-日報入力!S669-日報入力!T669-日報入力!U669-日報入力!V669-日報入力!W669-日報入力!X669-日報入力!Y669-日報入力!Z669)</f>
        <v/>
      </c>
      <c r="H669" s="291" t="str">
        <f>IF(日報入力!G669="","",IF(日報入力!M669&gt;=0,日報入力!M669*F669,F669))</f>
        <v/>
      </c>
      <c r="I669" s="291" t="str">
        <f>IF(日報入力!G669="","",日報入力!O669)</f>
        <v/>
      </c>
      <c r="J669" s="291" t="str">
        <f>IF(日報入力!G669="","",日報入力!P669)</f>
        <v/>
      </c>
      <c r="K669" s="291" t="str">
        <f>IF(日報入力!G669="","",日報入力!Q669)</f>
        <v/>
      </c>
      <c r="L669" s="291" t="str">
        <f>IF(日報入力!G669="","",日報入力!R669)</f>
        <v/>
      </c>
      <c r="M669" s="291" t="str">
        <f>IF(日報入力!G669="","",日報入力!S669)</f>
        <v/>
      </c>
      <c r="N669" s="291" t="str">
        <f>IF(日報入力!G669="","",日報入力!T669)</f>
        <v/>
      </c>
      <c r="O669" s="291" t="str">
        <f>IF(日報入力!G669="","",日報入力!U669)</f>
        <v/>
      </c>
      <c r="P669" s="291" t="str">
        <f>IF(日報入力!G669="","",日報入力!V669)</f>
        <v/>
      </c>
      <c r="Q669" s="291" t="str">
        <f>IF(日報入力!G669="","",日報入力!W669)</f>
        <v/>
      </c>
      <c r="R669" s="291" t="str">
        <f>IF(日報入力!G669="","",日報入力!X669)</f>
        <v/>
      </c>
      <c r="S669" s="291" t="str">
        <f>IF(日報入力!G669="","",日報入力!Y669)</f>
        <v/>
      </c>
      <c r="T669" s="291" t="str">
        <f>IF(日報入力!G669="","",日報入力!Z669)</f>
        <v/>
      </c>
      <c r="U669" s="291" t="str">
        <f>IF(日報入力!G669="","",日報入力!AA669)</f>
        <v/>
      </c>
      <c r="V669" s="378" t="str">
        <f>IF(日報入力!G669="","",日報入力!AB669)</f>
        <v/>
      </c>
      <c r="W669" s="291" t="str">
        <f>IF(日報入力!G669="","",日報入力!AC669)</f>
        <v/>
      </c>
      <c r="X669" s="291" t="str">
        <f>IF(日報入力!G669="","",日報入力!AD669)</f>
        <v/>
      </c>
      <c r="Y669" s="291" t="str">
        <f>IF(日報入力!G669="","",日報入力!AE669)</f>
        <v/>
      </c>
      <c r="Z669" s="291" t="str">
        <f>IF(日報入力!G669="","",日報入力!AF669)</f>
        <v/>
      </c>
      <c r="AA669" s="291" t="str">
        <f>IF(日報入力!G669="","",日報入力!AG669)</f>
        <v/>
      </c>
      <c r="AB669" s="291" t="str">
        <f>IF(日報入力!G669="","",日報入力!AH669)</f>
        <v/>
      </c>
      <c r="AC669" s="291" t="str">
        <f>IF(日報入力!G669="","",日報入力!AI669)</f>
        <v/>
      </c>
      <c r="AD669" s="291" t="str">
        <f>IF(日報入力!G669="","",日報入力!AJ669)</f>
        <v/>
      </c>
      <c r="AE669" s="292" t="str">
        <f>IF(日報入力!G669="","",日報入力!E669)</f>
        <v/>
      </c>
      <c r="AF669" s="293" t="str">
        <f>IF(日報入力!G669="","",日報入力!AK669)</f>
        <v/>
      </c>
      <c r="AG669" s="293" t="str">
        <f>IF(日報入力!G669="","",日報入力!AL669)</f>
        <v/>
      </c>
      <c r="AH669" s="293" t="str">
        <f>IF(日報入力!G669="","",日報入力!AM669)</f>
        <v/>
      </c>
      <c r="AI669" s="294" t="str">
        <f>IF(日報入力!G669&gt;0,日報入力!D669*日報入力!K669*日報入力!AL669,"")</f>
        <v/>
      </c>
      <c r="AJ669" s="294" t="str">
        <f>IF(日報入力!G669&gt;0,日報入力!E669*日報入力!AL669,"")</f>
        <v/>
      </c>
      <c r="AK669" s="294" t="str">
        <f>IF(日報入力!G669&gt;0,AI669-AJ669,"")</f>
        <v/>
      </c>
      <c r="AL669" s="292" t="str">
        <f>IF(日報入力!G669&gt;0,日報入力!E669*日報入力!AM669,"")</f>
        <v/>
      </c>
      <c r="AM669" s="292" t="str">
        <f>IF(日報入力!G669&gt;0,日報入力!AB669*日報入力!AM669,"")</f>
        <v/>
      </c>
      <c r="AN669" s="68" t="str">
        <f>IF(日報入力!G669&gt;0,日報入力!C669,"")</f>
        <v/>
      </c>
      <c r="AO669" s="68" t="str">
        <f>日報入力!B669</f>
        <v/>
      </c>
      <c r="AP669" s="68" t="str">
        <f>IF(日報入力!AQ669,日報入力!BA669,"")</f>
        <v/>
      </c>
      <c r="AQ669" s="68" t="str">
        <f>IF(日報入力!AR669,日報入力!BB669,"")</f>
        <v/>
      </c>
      <c r="AR669" s="68" t="str">
        <f>IF(日報入力!AS669,"N勤","")</f>
        <v/>
      </c>
      <c r="AS669" s="295" t="e">
        <f t="shared" si="47"/>
        <v>#VALUE!</v>
      </c>
      <c r="AT669" s="439" t="str">
        <f>日報入力!AY669</f>
        <v/>
      </c>
      <c r="AU669" s="518" t="str">
        <f>IF(日報入力!G669,G669*60/E669,"")</f>
        <v/>
      </c>
      <c r="AV669" s="528" t="str">
        <f>IF(日報入力!AT669,日報入力!AT669,"")</f>
        <v/>
      </c>
      <c r="AW669" s="529" t="str">
        <f>IF(日報入力!AT669,AE669/日報入力!AT669,"")</f>
        <v/>
      </c>
      <c r="AX669" s="530" t="e">
        <f>IF(1&lt;日報集計!AT669,AT669/(((F669-I669-J669-N669-O669)*60)/(E669)),"")</f>
        <v>#VALUE!</v>
      </c>
      <c r="AY669" s="664" t="str">
        <f>IF(日報入力!H669,AT669/(((F669-J669)*60)/E669),"")</f>
        <v/>
      </c>
      <c r="AZ669" s="664" t="str">
        <f>IF(日報入力!I669,AT669/((G669*60)/E669),"")</f>
        <v/>
      </c>
      <c r="BA669" s="296" t="str">
        <f>IF(日報入力!G669,G669/F669,"")</f>
        <v/>
      </c>
      <c r="BB669" s="386" t="e">
        <f t="shared" si="48"/>
        <v>#VALUE!</v>
      </c>
      <c r="BC669" s="386" t="e">
        <f t="shared" si="49"/>
        <v>#VALUE!</v>
      </c>
      <c r="BD669" s="80">
        <f>日報入力!AU669</f>
        <v>0</v>
      </c>
      <c r="BE669" s="534" t="str">
        <f>IF(日報入力!AV669,日報入力!AV669,"")</f>
        <v/>
      </c>
      <c r="BF669" s="534" t="str">
        <f>IF(日報入力!AW669,日報入力!AW669,"")</f>
        <v/>
      </c>
      <c r="BG669" s="398" t="str">
        <f>IF(日報入力!G669,日報入力!K669*日報入力!D669*日報入力!BC669,"")</f>
        <v/>
      </c>
    </row>
    <row r="670" spans="1:59" ht="20.25" hidden="1" customHeight="1" x14ac:dyDescent="0.15">
      <c r="A670" s="302" t="str">
        <f>IF(日報入力!G670="","",日報入力!G670)</f>
        <v/>
      </c>
      <c r="B670" s="291" t="str">
        <f>IF(日報入力!G670="","",日報入力!H670)</f>
        <v/>
      </c>
      <c r="C670" s="291" t="str">
        <f>IF(日報入力!G670="","",日報入力!I670)</f>
        <v/>
      </c>
      <c r="D670" s="291" t="str">
        <f>IF(日報入力!G670="","",日報入力!J670)</f>
        <v/>
      </c>
      <c r="E670" s="291" t="str">
        <f>IF(日報入力!G670="","",日報入力!K670)</f>
        <v/>
      </c>
      <c r="F670" s="291" t="str">
        <f>IF(日報入力!G670="","",日報入力!L670)</f>
        <v/>
      </c>
      <c r="G670" s="291" t="str">
        <f>IF(日報入力!G670="","",日報入力!L670-日報入力!O670-日報入力!P670-日報入力!Q670-日報入力!R670-日報入力!S670-日報入力!T670-日報入力!U670-日報入力!V670-日報入力!W670-日報入力!X670-日報入力!Y670-日報入力!Z670)</f>
        <v/>
      </c>
      <c r="H670" s="291" t="str">
        <f>IF(日報入力!G670="","",IF(日報入力!M670&gt;=0,日報入力!M670*F670,F670))</f>
        <v/>
      </c>
      <c r="I670" s="291" t="str">
        <f>IF(日報入力!G670="","",日報入力!O670)</f>
        <v/>
      </c>
      <c r="J670" s="291" t="str">
        <f>IF(日報入力!G670="","",日報入力!P670)</f>
        <v/>
      </c>
      <c r="K670" s="291" t="str">
        <f>IF(日報入力!G670="","",日報入力!Q670)</f>
        <v/>
      </c>
      <c r="L670" s="291" t="str">
        <f>IF(日報入力!G670="","",日報入力!R670)</f>
        <v/>
      </c>
      <c r="M670" s="291" t="str">
        <f>IF(日報入力!G670="","",日報入力!S670)</f>
        <v/>
      </c>
      <c r="N670" s="291" t="str">
        <f>IF(日報入力!G670="","",日報入力!T670)</f>
        <v/>
      </c>
      <c r="O670" s="291" t="str">
        <f>IF(日報入力!G670="","",日報入力!U670)</f>
        <v/>
      </c>
      <c r="P670" s="291" t="str">
        <f>IF(日報入力!G670="","",日報入力!V670)</f>
        <v/>
      </c>
      <c r="Q670" s="291" t="str">
        <f>IF(日報入力!G670="","",日報入力!W670)</f>
        <v/>
      </c>
      <c r="R670" s="291" t="str">
        <f>IF(日報入力!G670="","",日報入力!X670)</f>
        <v/>
      </c>
      <c r="S670" s="291" t="str">
        <f>IF(日報入力!G670="","",日報入力!Y670)</f>
        <v/>
      </c>
      <c r="T670" s="291" t="str">
        <f>IF(日報入力!G670="","",日報入力!Z670)</f>
        <v/>
      </c>
      <c r="U670" s="291" t="str">
        <f>IF(日報入力!G670="","",日報入力!AA670)</f>
        <v/>
      </c>
      <c r="V670" s="378" t="str">
        <f>IF(日報入力!G670="","",日報入力!AB670)</f>
        <v/>
      </c>
      <c r="W670" s="291" t="str">
        <f>IF(日報入力!G670="","",日報入力!AC670)</f>
        <v/>
      </c>
      <c r="X670" s="291" t="str">
        <f>IF(日報入力!G670="","",日報入力!AD670)</f>
        <v/>
      </c>
      <c r="Y670" s="291" t="str">
        <f>IF(日報入力!G670="","",日報入力!AE670)</f>
        <v/>
      </c>
      <c r="Z670" s="291" t="str">
        <f>IF(日報入力!G670="","",日報入力!AF670)</f>
        <v/>
      </c>
      <c r="AA670" s="291" t="str">
        <f>IF(日報入力!G670="","",日報入力!AG670)</f>
        <v/>
      </c>
      <c r="AB670" s="291" t="str">
        <f>IF(日報入力!G670="","",日報入力!AH670)</f>
        <v/>
      </c>
      <c r="AC670" s="291" t="str">
        <f>IF(日報入力!G670="","",日報入力!AI670)</f>
        <v/>
      </c>
      <c r="AD670" s="291" t="str">
        <f>IF(日報入力!G670="","",日報入力!AJ670)</f>
        <v/>
      </c>
      <c r="AE670" s="292" t="str">
        <f>IF(日報入力!G670="","",日報入力!E670)</f>
        <v/>
      </c>
      <c r="AF670" s="293" t="str">
        <f>IF(日報入力!G670="","",日報入力!AK670)</f>
        <v/>
      </c>
      <c r="AG670" s="293" t="str">
        <f>IF(日報入力!G670="","",日報入力!AL670)</f>
        <v/>
      </c>
      <c r="AH670" s="293" t="str">
        <f>IF(日報入力!G670="","",日報入力!AM670)</f>
        <v/>
      </c>
      <c r="AI670" s="294" t="str">
        <f>IF(日報入力!G670&gt;0,日報入力!D670*日報入力!K670*日報入力!AL670,"")</f>
        <v/>
      </c>
      <c r="AJ670" s="294" t="str">
        <f>IF(日報入力!G670&gt;0,日報入力!E670*日報入力!AL670,"")</f>
        <v/>
      </c>
      <c r="AK670" s="294" t="str">
        <f>IF(日報入力!G670&gt;0,AI670-AJ670,"")</f>
        <v/>
      </c>
      <c r="AL670" s="292" t="str">
        <f>IF(日報入力!G670&gt;0,日報入力!E670*日報入力!AM670,"")</f>
        <v/>
      </c>
      <c r="AM670" s="292" t="str">
        <f>IF(日報入力!G670&gt;0,日報入力!AB670*日報入力!AM670,"")</f>
        <v/>
      </c>
      <c r="AN670" s="68" t="str">
        <f>IF(日報入力!G670&gt;0,日報入力!C670,"")</f>
        <v/>
      </c>
      <c r="AO670" s="68" t="str">
        <f>日報入力!B670</f>
        <v/>
      </c>
      <c r="AP670" s="68" t="str">
        <f>IF(日報入力!AQ670,日報入力!BA670,"")</f>
        <v/>
      </c>
      <c r="AQ670" s="68" t="str">
        <f>IF(日報入力!AR670,日報入力!BB670,"")</f>
        <v/>
      </c>
      <c r="AR670" s="68" t="str">
        <f>IF(日報入力!AS670,"N勤","")</f>
        <v/>
      </c>
      <c r="AS670" s="295" t="e">
        <f t="shared" si="47"/>
        <v>#VALUE!</v>
      </c>
      <c r="AT670" s="439" t="str">
        <f>日報入力!AY670</f>
        <v/>
      </c>
      <c r="AU670" s="518" t="str">
        <f>IF(日報入力!G670,G670*60/E670,"")</f>
        <v/>
      </c>
      <c r="AV670" s="528" t="str">
        <f>IF(日報入力!AT670,日報入力!AT670,"")</f>
        <v/>
      </c>
      <c r="AW670" s="529" t="str">
        <f>IF(日報入力!AT670,AE670/日報入力!AT670,"")</f>
        <v/>
      </c>
      <c r="AX670" s="530" t="e">
        <f>IF(1&lt;日報集計!AT670,AT670/(((F670-I670-J670-N670-O670)*60)/(E670)),"")</f>
        <v>#VALUE!</v>
      </c>
      <c r="AY670" s="664" t="str">
        <f>IF(日報入力!H670,AT670/(((F670-J670)*60)/E670),"")</f>
        <v/>
      </c>
      <c r="AZ670" s="664" t="str">
        <f>IF(日報入力!I670,AT670/((G670*60)/E670),"")</f>
        <v/>
      </c>
      <c r="BA670" s="296" t="str">
        <f>IF(日報入力!G670,G670/F670,"")</f>
        <v/>
      </c>
      <c r="BB670" s="386" t="e">
        <f t="shared" si="48"/>
        <v>#VALUE!</v>
      </c>
      <c r="BC670" s="386" t="e">
        <f t="shared" si="49"/>
        <v>#VALUE!</v>
      </c>
      <c r="BD670" s="80">
        <f>日報入力!AU670</f>
        <v>0</v>
      </c>
      <c r="BE670" s="534" t="str">
        <f>IF(日報入力!AV670,日報入力!AV670,"")</f>
        <v/>
      </c>
      <c r="BF670" s="534" t="str">
        <f>IF(日報入力!AW670,日報入力!AW670,"")</f>
        <v/>
      </c>
      <c r="BG670" s="398" t="str">
        <f>IF(日報入力!G670,日報入力!K670*日報入力!D670*日報入力!BC670,"")</f>
        <v/>
      </c>
    </row>
    <row r="671" spans="1:59" ht="20.25" hidden="1" customHeight="1" x14ac:dyDescent="0.15">
      <c r="A671" s="302" t="str">
        <f>IF(日報入力!G671="","",日報入力!G671)</f>
        <v/>
      </c>
      <c r="B671" s="291" t="str">
        <f>IF(日報入力!G671="","",日報入力!H671)</f>
        <v/>
      </c>
      <c r="C671" s="291" t="str">
        <f>IF(日報入力!G671="","",日報入力!I671)</f>
        <v/>
      </c>
      <c r="D671" s="291" t="str">
        <f>IF(日報入力!G671="","",日報入力!J671)</f>
        <v/>
      </c>
      <c r="E671" s="291" t="str">
        <f>IF(日報入力!G671="","",日報入力!K671)</f>
        <v/>
      </c>
      <c r="F671" s="291" t="str">
        <f>IF(日報入力!G671="","",日報入力!L671)</f>
        <v/>
      </c>
      <c r="G671" s="291" t="str">
        <f>IF(日報入力!G671="","",日報入力!L671-日報入力!O671-日報入力!P671-日報入力!Q671-日報入力!R671-日報入力!S671-日報入力!T671-日報入力!U671-日報入力!V671-日報入力!W671-日報入力!X671-日報入力!Y671-日報入力!Z671)</f>
        <v/>
      </c>
      <c r="H671" s="291" t="str">
        <f>IF(日報入力!G671="","",IF(日報入力!M671&gt;=0,日報入力!M671*F671,F671))</f>
        <v/>
      </c>
      <c r="I671" s="291" t="str">
        <f>IF(日報入力!G671="","",日報入力!O671)</f>
        <v/>
      </c>
      <c r="J671" s="291" t="str">
        <f>IF(日報入力!G671="","",日報入力!P671)</f>
        <v/>
      </c>
      <c r="K671" s="291" t="str">
        <f>IF(日報入力!G671="","",日報入力!Q671)</f>
        <v/>
      </c>
      <c r="L671" s="291" t="str">
        <f>IF(日報入力!G671="","",日報入力!R671)</f>
        <v/>
      </c>
      <c r="M671" s="291" t="str">
        <f>IF(日報入力!G671="","",日報入力!S671)</f>
        <v/>
      </c>
      <c r="N671" s="291" t="str">
        <f>IF(日報入力!G671="","",日報入力!T671)</f>
        <v/>
      </c>
      <c r="O671" s="291" t="str">
        <f>IF(日報入力!G671="","",日報入力!U671)</f>
        <v/>
      </c>
      <c r="P671" s="291" t="str">
        <f>IF(日報入力!G671="","",日報入力!V671)</f>
        <v/>
      </c>
      <c r="Q671" s="291" t="str">
        <f>IF(日報入力!G671="","",日報入力!W671)</f>
        <v/>
      </c>
      <c r="R671" s="291" t="str">
        <f>IF(日報入力!G671="","",日報入力!X671)</f>
        <v/>
      </c>
      <c r="S671" s="291" t="str">
        <f>IF(日報入力!G671="","",日報入力!Y671)</f>
        <v/>
      </c>
      <c r="T671" s="291" t="str">
        <f>IF(日報入力!G671="","",日報入力!Z671)</f>
        <v/>
      </c>
      <c r="U671" s="291" t="str">
        <f>IF(日報入力!G671="","",日報入力!AA671)</f>
        <v/>
      </c>
      <c r="V671" s="378" t="str">
        <f>IF(日報入力!G671="","",日報入力!AB671)</f>
        <v/>
      </c>
      <c r="W671" s="291" t="str">
        <f>IF(日報入力!G671="","",日報入力!AC671)</f>
        <v/>
      </c>
      <c r="X671" s="291" t="str">
        <f>IF(日報入力!G671="","",日報入力!AD671)</f>
        <v/>
      </c>
      <c r="Y671" s="291" t="str">
        <f>IF(日報入力!G671="","",日報入力!AE671)</f>
        <v/>
      </c>
      <c r="Z671" s="291" t="str">
        <f>IF(日報入力!G671="","",日報入力!AF671)</f>
        <v/>
      </c>
      <c r="AA671" s="291" t="str">
        <f>IF(日報入力!G671="","",日報入力!AG671)</f>
        <v/>
      </c>
      <c r="AB671" s="291" t="str">
        <f>IF(日報入力!G671="","",日報入力!AH671)</f>
        <v/>
      </c>
      <c r="AC671" s="291" t="str">
        <f>IF(日報入力!G671="","",日報入力!AI671)</f>
        <v/>
      </c>
      <c r="AD671" s="291" t="str">
        <f>IF(日報入力!G671="","",日報入力!AJ671)</f>
        <v/>
      </c>
      <c r="AE671" s="292" t="str">
        <f>IF(日報入力!G671="","",日報入力!E671)</f>
        <v/>
      </c>
      <c r="AF671" s="293" t="str">
        <f>IF(日報入力!G671="","",日報入力!AK671)</f>
        <v/>
      </c>
      <c r="AG671" s="293" t="str">
        <f>IF(日報入力!G671="","",日報入力!AL671)</f>
        <v/>
      </c>
      <c r="AH671" s="293" t="str">
        <f>IF(日報入力!G671="","",日報入力!AM671)</f>
        <v/>
      </c>
      <c r="AI671" s="294" t="str">
        <f>IF(日報入力!G671&gt;0,日報入力!D671*日報入力!K671*日報入力!AL671,"")</f>
        <v/>
      </c>
      <c r="AJ671" s="294" t="str">
        <f>IF(日報入力!G671&gt;0,日報入力!E671*日報入力!AL671,"")</f>
        <v/>
      </c>
      <c r="AK671" s="294" t="str">
        <f>IF(日報入力!G671&gt;0,AI671-AJ671,"")</f>
        <v/>
      </c>
      <c r="AL671" s="292" t="str">
        <f>IF(日報入力!G671&gt;0,日報入力!E671*日報入力!AM671,"")</f>
        <v/>
      </c>
      <c r="AM671" s="292" t="str">
        <f>IF(日報入力!G671&gt;0,日報入力!AB671*日報入力!AM671,"")</f>
        <v/>
      </c>
      <c r="AN671" s="68" t="str">
        <f>IF(日報入力!G671&gt;0,日報入力!C671,"")</f>
        <v/>
      </c>
      <c r="AO671" s="68" t="str">
        <f>日報入力!B671</f>
        <v/>
      </c>
      <c r="AP671" s="68" t="str">
        <f>IF(日報入力!AQ671,日報入力!BA671,"")</f>
        <v/>
      </c>
      <c r="AQ671" s="68" t="str">
        <f>IF(日報入力!AR671,日報入力!BB671,"")</f>
        <v/>
      </c>
      <c r="AR671" s="68" t="str">
        <f>IF(日報入力!AS671,"N勤","")</f>
        <v/>
      </c>
      <c r="AS671" s="295" t="e">
        <f t="shared" si="47"/>
        <v>#VALUE!</v>
      </c>
      <c r="AT671" s="439" t="str">
        <f>日報入力!AY671</f>
        <v/>
      </c>
      <c r="AU671" s="518" t="str">
        <f>IF(日報入力!G671,G671*60/E671,"")</f>
        <v/>
      </c>
      <c r="AV671" s="528" t="str">
        <f>IF(日報入力!AT671,日報入力!AT671,"")</f>
        <v/>
      </c>
      <c r="AW671" s="529" t="str">
        <f>IF(日報入力!AT671,AE671/日報入力!AT671,"")</f>
        <v/>
      </c>
      <c r="AX671" s="530" t="e">
        <f>IF(1&lt;日報集計!AT671,AT671/(((F671-I671-J671-N671-O671)*60)/(E671)),"")</f>
        <v>#VALUE!</v>
      </c>
      <c r="AY671" s="664" t="str">
        <f>IF(日報入力!H671,AT671/(((F671-J671)*60)/E671),"")</f>
        <v/>
      </c>
      <c r="AZ671" s="664" t="str">
        <f>IF(日報入力!I671,AT671/((G671*60)/E671),"")</f>
        <v/>
      </c>
      <c r="BA671" s="296" t="str">
        <f>IF(日報入力!G671,G671/F671,"")</f>
        <v/>
      </c>
      <c r="BB671" s="386" t="e">
        <f t="shared" si="48"/>
        <v>#VALUE!</v>
      </c>
      <c r="BC671" s="386" t="e">
        <f t="shared" si="49"/>
        <v>#VALUE!</v>
      </c>
      <c r="BD671" s="80">
        <f>日報入力!AU671</f>
        <v>0</v>
      </c>
      <c r="BE671" s="534" t="str">
        <f>IF(日報入力!AV671,日報入力!AV671,"")</f>
        <v/>
      </c>
      <c r="BF671" s="534" t="str">
        <f>IF(日報入力!AW671,日報入力!AW671,"")</f>
        <v/>
      </c>
      <c r="BG671" s="398" t="str">
        <f>IF(日報入力!G671,日報入力!K671*日報入力!D671*日報入力!BC671,"")</f>
        <v/>
      </c>
    </row>
    <row r="672" spans="1:59" ht="20.25" hidden="1" customHeight="1" x14ac:dyDescent="0.15">
      <c r="A672" s="302" t="str">
        <f>IF(日報入力!G672="","",日報入力!G672)</f>
        <v/>
      </c>
      <c r="B672" s="291" t="str">
        <f>IF(日報入力!G672="","",日報入力!H672)</f>
        <v/>
      </c>
      <c r="C672" s="291" t="str">
        <f>IF(日報入力!G672="","",日報入力!I672)</f>
        <v/>
      </c>
      <c r="D672" s="291" t="str">
        <f>IF(日報入力!G672="","",日報入力!J672)</f>
        <v/>
      </c>
      <c r="E672" s="291" t="str">
        <f>IF(日報入力!G672="","",日報入力!K672)</f>
        <v/>
      </c>
      <c r="F672" s="291" t="str">
        <f>IF(日報入力!G672="","",日報入力!L672)</f>
        <v/>
      </c>
      <c r="G672" s="291" t="str">
        <f>IF(日報入力!G672="","",日報入力!L672-日報入力!O672-日報入力!P672-日報入力!Q672-日報入力!R672-日報入力!S672-日報入力!T672-日報入力!U672-日報入力!V672-日報入力!W672-日報入力!X672-日報入力!Y672-日報入力!Z672)</f>
        <v/>
      </c>
      <c r="H672" s="291" t="str">
        <f>IF(日報入力!G672="","",IF(日報入力!M672&gt;=0,日報入力!M672*F672,F672))</f>
        <v/>
      </c>
      <c r="I672" s="291" t="str">
        <f>IF(日報入力!G672="","",日報入力!O672)</f>
        <v/>
      </c>
      <c r="J672" s="291" t="str">
        <f>IF(日報入力!G672="","",日報入力!P672)</f>
        <v/>
      </c>
      <c r="K672" s="291" t="str">
        <f>IF(日報入力!G672="","",日報入力!Q672)</f>
        <v/>
      </c>
      <c r="L672" s="291" t="str">
        <f>IF(日報入力!G672="","",日報入力!R672)</f>
        <v/>
      </c>
      <c r="M672" s="291" t="str">
        <f>IF(日報入力!G672="","",日報入力!S672)</f>
        <v/>
      </c>
      <c r="N672" s="291" t="str">
        <f>IF(日報入力!G672="","",日報入力!T672)</f>
        <v/>
      </c>
      <c r="O672" s="291" t="str">
        <f>IF(日報入力!G672="","",日報入力!U672)</f>
        <v/>
      </c>
      <c r="P672" s="291" t="str">
        <f>IF(日報入力!G672="","",日報入力!V672)</f>
        <v/>
      </c>
      <c r="Q672" s="291" t="str">
        <f>IF(日報入力!G672="","",日報入力!W672)</f>
        <v/>
      </c>
      <c r="R672" s="291" t="str">
        <f>IF(日報入力!G672="","",日報入力!X672)</f>
        <v/>
      </c>
      <c r="S672" s="291" t="str">
        <f>IF(日報入力!G672="","",日報入力!Y672)</f>
        <v/>
      </c>
      <c r="T672" s="291" t="str">
        <f>IF(日報入力!G672="","",日報入力!Z672)</f>
        <v/>
      </c>
      <c r="U672" s="291" t="str">
        <f>IF(日報入力!G672="","",日報入力!AA672)</f>
        <v/>
      </c>
      <c r="V672" s="378" t="str">
        <f>IF(日報入力!G672="","",日報入力!AB672)</f>
        <v/>
      </c>
      <c r="W672" s="291" t="str">
        <f>IF(日報入力!G672="","",日報入力!AC672)</f>
        <v/>
      </c>
      <c r="X672" s="291" t="str">
        <f>IF(日報入力!G672="","",日報入力!AD672)</f>
        <v/>
      </c>
      <c r="Y672" s="291" t="str">
        <f>IF(日報入力!G672="","",日報入力!AE672)</f>
        <v/>
      </c>
      <c r="Z672" s="291" t="str">
        <f>IF(日報入力!G672="","",日報入力!AF672)</f>
        <v/>
      </c>
      <c r="AA672" s="291" t="str">
        <f>IF(日報入力!G672="","",日報入力!AG672)</f>
        <v/>
      </c>
      <c r="AB672" s="291" t="str">
        <f>IF(日報入力!G672="","",日報入力!AH672)</f>
        <v/>
      </c>
      <c r="AC672" s="291" t="str">
        <f>IF(日報入力!G672="","",日報入力!AI672)</f>
        <v/>
      </c>
      <c r="AD672" s="291" t="str">
        <f>IF(日報入力!G672="","",日報入力!AJ672)</f>
        <v/>
      </c>
      <c r="AE672" s="292" t="str">
        <f>IF(日報入力!G672="","",日報入力!E672)</f>
        <v/>
      </c>
      <c r="AF672" s="293" t="str">
        <f>IF(日報入力!G672="","",日報入力!AK672)</f>
        <v/>
      </c>
      <c r="AG672" s="293" t="str">
        <f>IF(日報入力!G672="","",日報入力!AL672)</f>
        <v/>
      </c>
      <c r="AH672" s="293" t="str">
        <f>IF(日報入力!G672="","",日報入力!AM672)</f>
        <v/>
      </c>
      <c r="AI672" s="294" t="str">
        <f>IF(日報入力!G672&gt;0,日報入力!D672*日報入力!K672*日報入力!AL672,"")</f>
        <v/>
      </c>
      <c r="AJ672" s="294" t="str">
        <f>IF(日報入力!G672&gt;0,日報入力!E672*日報入力!AL672,"")</f>
        <v/>
      </c>
      <c r="AK672" s="294" t="str">
        <f>IF(日報入力!G672&gt;0,AI672-AJ672,"")</f>
        <v/>
      </c>
      <c r="AL672" s="292" t="str">
        <f>IF(日報入力!G672&gt;0,日報入力!E672*日報入力!AM672,"")</f>
        <v/>
      </c>
      <c r="AM672" s="292" t="str">
        <f>IF(日報入力!G672&gt;0,日報入力!AB672*日報入力!AM672,"")</f>
        <v/>
      </c>
      <c r="AN672" s="68" t="str">
        <f>IF(日報入力!G672&gt;0,日報入力!C672,"")</f>
        <v/>
      </c>
      <c r="AO672" s="68" t="str">
        <f>日報入力!B672</f>
        <v/>
      </c>
      <c r="AP672" s="68" t="str">
        <f>IF(日報入力!AQ672,日報入力!BA672,"")</f>
        <v/>
      </c>
      <c r="AQ672" s="68" t="str">
        <f>IF(日報入力!AR672,日報入力!BB672,"")</f>
        <v/>
      </c>
      <c r="AR672" s="68" t="str">
        <f>IF(日報入力!AS672,"N勤","")</f>
        <v/>
      </c>
      <c r="AS672" s="295" t="e">
        <f t="shared" si="47"/>
        <v>#VALUE!</v>
      </c>
      <c r="AT672" s="439" t="str">
        <f>日報入力!AY672</f>
        <v/>
      </c>
      <c r="AU672" s="518" t="str">
        <f>IF(日報入力!G672,G672*60/E672,"")</f>
        <v/>
      </c>
      <c r="AV672" s="528" t="str">
        <f>IF(日報入力!AT672,日報入力!AT672,"")</f>
        <v/>
      </c>
      <c r="AW672" s="529" t="str">
        <f>IF(日報入力!AT672,AE672/日報入力!AT672,"")</f>
        <v/>
      </c>
      <c r="AX672" s="530" t="e">
        <f>IF(1&lt;日報集計!AT672,AT672/(((F672-I672-J672-N672-O672)*60)/(E672)),"")</f>
        <v>#VALUE!</v>
      </c>
      <c r="AY672" s="664" t="str">
        <f>IF(日報入力!H672,AT672/(((F672-J672)*60)/E672),"")</f>
        <v/>
      </c>
      <c r="AZ672" s="664" t="str">
        <f>IF(日報入力!I672,AT672/((G672*60)/E672),"")</f>
        <v/>
      </c>
      <c r="BA672" s="296" t="str">
        <f>IF(日報入力!G672,G672/F672,"")</f>
        <v/>
      </c>
      <c r="BB672" s="386" t="e">
        <f t="shared" si="48"/>
        <v>#VALUE!</v>
      </c>
      <c r="BC672" s="386" t="e">
        <f t="shared" si="49"/>
        <v>#VALUE!</v>
      </c>
      <c r="BD672" s="80">
        <f>日報入力!AU672</f>
        <v>0</v>
      </c>
      <c r="BE672" s="534" t="str">
        <f>IF(日報入力!AV672,日報入力!AV672,"")</f>
        <v/>
      </c>
      <c r="BF672" s="534" t="str">
        <f>IF(日報入力!AW672,日報入力!AW672,"")</f>
        <v/>
      </c>
      <c r="BG672" s="398" t="str">
        <f>IF(日報入力!G672,日報入力!K672*日報入力!D672*日報入力!BC672,"")</f>
        <v/>
      </c>
    </row>
    <row r="673" spans="1:59" ht="20.25" hidden="1" customHeight="1" x14ac:dyDescent="0.15">
      <c r="A673" s="302" t="str">
        <f>IF(日報入力!G673="","",日報入力!G673)</f>
        <v/>
      </c>
      <c r="B673" s="291" t="str">
        <f>IF(日報入力!G673="","",日報入力!H673)</f>
        <v/>
      </c>
      <c r="C673" s="291" t="str">
        <f>IF(日報入力!G673="","",日報入力!I673)</f>
        <v/>
      </c>
      <c r="D673" s="291" t="str">
        <f>IF(日報入力!G673="","",日報入力!J673)</f>
        <v/>
      </c>
      <c r="E673" s="291" t="str">
        <f>IF(日報入力!G673="","",日報入力!K673)</f>
        <v/>
      </c>
      <c r="F673" s="291" t="str">
        <f>IF(日報入力!G673="","",日報入力!L673)</f>
        <v/>
      </c>
      <c r="G673" s="291" t="str">
        <f>IF(日報入力!G673="","",日報入力!L673-日報入力!O673-日報入力!P673-日報入力!Q673-日報入力!R673-日報入力!S673-日報入力!T673-日報入力!U673-日報入力!V673-日報入力!W673-日報入力!X673-日報入力!Y673-日報入力!Z673)</f>
        <v/>
      </c>
      <c r="H673" s="291" t="str">
        <f>IF(日報入力!G673="","",IF(日報入力!M673&gt;=0,日報入力!M673*F673,F673))</f>
        <v/>
      </c>
      <c r="I673" s="291" t="str">
        <f>IF(日報入力!G673="","",日報入力!O673)</f>
        <v/>
      </c>
      <c r="J673" s="291" t="str">
        <f>IF(日報入力!G673="","",日報入力!P673)</f>
        <v/>
      </c>
      <c r="K673" s="291" t="str">
        <f>IF(日報入力!G673="","",日報入力!Q673)</f>
        <v/>
      </c>
      <c r="L673" s="291" t="str">
        <f>IF(日報入力!G673="","",日報入力!R673)</f>
        <v/>
      </c>
      <c r="M673" s="291" t="str">
        <f>IF(日報入力!G673="","",日報入力!S673)</f>
        <v/>
      </c>
      <c r="N673" s="291" t="str">
        <f>IF(日報入力!G673="","",日報入力!T673)</f>
        <v/>
      </c>
      <c r="O673" s="291" t="str">
        <f>IF(日報入力!G673="","",日報入力!U673)</f>
        <v/>
      </c>
      <c r="P673" s="291" t="str">
        <f>IF(日報入力!G673="","",日報入力!V673)</f>
        <v/>
      </c>
      <c r="Q673" s="291" t="str">
        <f>IF(日報入力!G673="","",日報入力!W673)</f>
        <v/>
      </c>
      <c r="R673" s="291" t="str">
        <f>IF(日報入力!G673="","",日報入力!X673)</f>
        <v/>
      </c>
      <c r="S673" s="291" t="str">
        <f>IF(日報入力!G673="","",日報入力!Y673)</f>
        <v/>
      </c>
      <c r="T673" s="291" t="str">
        <f>IF(日報入力!G673="","",日報入力!Z673)</f>
        <v/>
      </c>
      <c r="U673" s="291" t="str">
        <f>IF(日報入力!G673="","",日報入力!AA673)</f>
        <v/>
      </c>
      <c r="V673" s="378" t="str">
        <f>IF(日報入力!G673="","",日報入力!AB673)</f>
        <v/>
      </c>
      <c r="W673" s="291" t="str">
        <f>IF(日報入力!G673="","",日報入力!AC673)</f>
        <v/>
      </c>
      <c r="X673" s="291" t="str">
        <f>IF(日報入力!G673="","",日報入力!AD673)</f>
        <v/>
      </c>
      <c r="Y673" s="291" t="str">
        <f>IF(日報入力!G673="","",日報入力!AE673)</f>
        <v/>
      </c>
      <c r="Z673" s="291" t="str">
        <f>IF(日報入力!G673="","",日報入力!AF673)</f>
        <v/>
      </c>
      <c r="AA673" s="291" t="str">
        <f>IF(日報入力!G673="","",日報入力!AG673)</f>
        <v/>
      </c>
      <c r="AB673" s="291" t="str">
        <f>IF(日報入力!G673="","",日報入力!AH673)</f>
        <v/>
      </c>
      <c r="AC673" s="291" t="str">
        <f>IF(日報入力!G673="","",日報入力!AI673)</f>
        <v/>
      </c>
      <c r="AD673" s="291" t="str">
        <f>IF(日報入力!G673="","",日報入力!AJ673)</f>
        <v/>
      </c>
      <c r="AE673" s="292" t="str">
        <f>IF(日報入力!G673="","",日報入力!E673)</f>
        <v/>
      </c>
      <c r="AF673" s="293" t="str">
        <f>IF(日報入力!G673="","",日報入力!AK673)</f>
        <v/>
      </c>
      <c r="AG673" s="293" t="str">
        <f>IF(日報入力!G673="","",日報入力!AL673)</f>
        <v/>
      </c>
      <c r="AH673" s="293" t="str">
        <f>IF(日報入力!G673="","",日報入力!AM673)</f>
        <v/>
      </c>
      <c r="AI673" s="294" t="str">
        <f>IF(日報入力!G673&gt;0,日報入力!D673*日報入力!K673*日報入力!AL673,"")</f>
        <v/>
      </c>
      <c r="AJ673" s="294" t="str">
        <f>IF(日報入力!G673&gt;0,日報入力!E673*日報入力!AL673,"")</f>
        <v/>
      </c>
      <c r="AK673" s="294" t="str">
        <f>IF(日報入力!G673&gt;0,AI673-AJ673,"")</f>
        <v/>
      </c>
      <c r="AL673" s="292" t="str">
        <f>IF(日報入力!G673&gt;0,日報入力!E673*日報入力!AM673,"")</f>
        <v/>
      </c>
      <c r="AM673" s="292" t="str">
        <f>IF(日報入力!G673&gt;0,日報入力!AB673*日報入力!AM673,"")</f>
        <v/>
      </c>
      <c r="AN673" s="68" t="str">
        <f>IF(日報入力!G673&gt;0,日報入力!C673,"")</f>
        <v/>
      </c>
      <c r="AO673" s="68" t="str">
        <f>日報入力!B673</f>
        <v/>
      </c>
      <c r="AP673" s="68" t="str">
        <f>IF(日報入力!AQ673,日報入力!BA673,"")</f>
        <v/>
      </c>
      <c r="AQ673" s="68" t="str">
        <f>IF(日報入力!AR673,日報入力!BB673,"")</f>
        <v/>
      </c>
      <c r="AR673" s="68" t="str">
        <f>IF(日報入力!AS673,"N勤","")</f>
        <v/>
      </c>
      <c r="AS673" s="295" t="e">
        <f t="shared" si="47"/>
        <v>#VALUE!</v>
      </c>
      <c r="AT673" s="439" t="str">
        <f>日報入力!AY673</f>
        <v/>
      </c>
      <c r="AU673" s="518" t="str">
        <f>IF(日報入力!G673,G673*60/E673,"")</f>
        <v/>
      </c>
      <c r="AV673" s="528" t="str">
        <f>IF(日報入力!AT673,日報入力!AT673,"")</f>
        <v/>
      </c>
      <c r="AW673" s="529" t="str">
        <f>IF(日報入力!AT673,AE673/日報入力!AT673,"")</f>
        <v/>
      </c>
      <c r="AX673" s="530" t="e">
        <f>IF(1&lt;日報集計!AT673,AT673/(((F673-I673-J673-N673-O673)*60)/(E673)),"")</f>
        <v>#VALUE!</v>
      </c>
      <c r="AY673" s="664" t="str">
        <f>IF(日報入力!H673,AT673/(((F673-J673)*60)/E673),"")</f>
        <v/>
      </c>
      <c r="AZ673" s="664" t="str">
        <f>IF(日報入力!I673,AT673/((G673*60)/E673),"")</f>
        <v/>
      </c>
      <c r="BA673" s="296" t="str">
        <f>IF(日報入力!G673,G673/F673,"")</f>
        <v/>
      </c>
      <c r="BB673" s="386" t="e">
        <f t="shared" si="48"/>
        <v>#VALUE!</v>
      </c>
      <c r="BC673" s="386" t="e">
        <f t="shared" si="49"/>
        <v>#VALUE!</v>
      </c>
      <c r="BD673" s="80">
        <f>日報入力!AU673</f>
        <v>0</v>
      </c>
      <c r="BE673" s="534" t="str">
        <f>IF(日報入力!AV673,日報入力!AV673,"")</f>
        <v/>
      </c>
      <c r="BF673" s="534" t="str">
        <f>IF(日報入力!AW673,日報入力!AW673,"")</f>
        <v/>
      </c>
      <c r="BG673" s="398" t="str">
        <f>IF(日報入力!G673,日報入力!K673*日報入力!D673*日報入力!BC673,"")</f>
        <v/>
      </c>
    </row>
    <row r="674" spans="1:59" ht="20.25" hidden="1" customHeight="1" x14ac:dyDescent="0.15">
      <c r="A674" s="302" t="str">
        <f>IF(日報入力!G674="","",日報入力!G674)</f>
        <v/>
      </c>
      <c r="B674" s="291" t="str">
        <f>IF(日報入力!G674="","",日報入力!H674)</f>
        <v/>
      </c>
      <c r="C674" s="291" t="str">
        <f>IF(日報入力!G674="","",日報入力!I674)</f>
        <v/>
      </c>
      <c r="D674" s="291" t="str">
        <f>IF(日報入力!G674="","",日報入力!J674)</f>
        <v/>
      </c>
      <c r="E674" s="291" t="str">
        <f>IF(日報入力!G674="","",日報入力!K674)</f>
        <v/>
      </c>
      <c r="F674" s="291" t="str">
        <f>IF(日報入力!G674="","",日報入力!L674)</f>
        <v/>
      </c>
      <c r="G674" s="291" t="str">
        <f>IF(日報入力!G674="","",日報入力!L674-日報入力!O674-日報入力!P674-日報入力!Q674-日報入力!R674-日報入力!S674-日報入力!T674-日報入力!U674-日報入力!V674-日報入力!W674-日報入力!X674-日報入力!Y674-日報入力!Z674)</f>
        <v/>
      </c>
      <c r="H674" s="291" t="str">
        <f>IF(日報入力!G674="","",IF(日報入力!M674&gt;=0,日報入力!M674*F674,F674))</f>
        <v/>
      </c>
      <c r="I674" s="291" t="str">
        <f>IF(日報入力!G674="","",日報入力!O674)</f>
        <v/>
      </c>
      <c r="J674" s="291" t="str">
        <f>IF(日報入力!G674="","",日報入力!P674)</f>
        <v/>
      </c>
      <c r="K674" s="291" t="str">
        <f>IF(日報入力!G674="","",日報入力!Q674)</f>
        <v/>
      </c>
      <c r="L674" s="291" t="str">
        <f>IF(日報入力!G674="","",日報入力!R674)</f>
        <v/>
      </c>
      <c r="M674" s="291" t="str">
        <f>IF(日報入力!G674="","",日報入力!S674)</f>
        <v/>
      </c>
      <c r="N674" s="291" t="str">
        <f>IF(日報入力!G674="","",日報入力!T674)</f>
        <v/>
      </c>
      <c r="O674" s="291" t="str">
        <f>IF(日報入力!G674="","",日報入力!U674)</f>
        <v/>
      </c>
      <c r="P674" s="291" t="str">
        <f>IF(日報入力!G674="","",日報入力!V674)</f>
        <v/>
      </c>
      <c r="Q674" s="291" t="str">
        <f>IF(日報入力!G674="","",日報入力!W674)</f>
        <v/>
      </c>
      <c r="R674" s="291" t="str">
        <f>IF(日報入力!G674="","",日報入力!X674)</f>
        <v/>
      </c>
      <c r="S674" s="291" t="str">
        <f>IF(日報入力!G674="","",日報入力!Y674)</f>
        <v/>
      </c>
      <c r="T674" s="291" t="str">
        <f>IF(日報入力!G674="","",日報入力!Z674)</f>
        <v/>
      </c>
      <c r="U674" s="291" t="str">
        <f>IF(日報入力!G674="","",日報入力!AA674)</f>
        <v/>
      </c>
      <c r="V674" s="378" t="str">
        <f>IF(日報入力!G674="","",日報入力!AB674)</f>
        <v/>
      </c>
      <c r="W674" s="291" t="str">
        <f>IF(日報入力!G674="","",日報入力!AC674)</f>
        <v/>
      </c>
      <c r="X674" s="291" t="str">
        <f>IF(日報入力!G674="","",日報入力!AD674)</f>
        <v/>
      </c>
      <c r="Y674" s="291" t="str">
        <f>IF(日報入力!G674="","",日報入力!AE674)</f>
        <v/>
      </c>
      <c r="Z674" s="291" t="str">
        <f>IF(日報入力!G674="","",日報入力!AF674)</f>
        <v/>
      </c>
      <c r="AA674" s="291" t="str">
        <f>IF(日報入力!G674="","",日報入力!AG674)</f>
        <v/>
      </c>
      <c r="AB674" s="291" t="str">
        <f>IF(日報入力!G674="","",日報入力!AH674)</f>
        <v/>
      </c>
      <c r="AC674" s="291" t="str">
        <f>IF(日報入力!G674="","",日報入力!AI674)</f>
        <v/>
      </c>
      <c r="AD674" s="291" t="str">
        <f>IF(日報入力!G674="","",日報入力!AJ674)</f>
        <v/>
      </c>
      <c r="AE674" s="292" t="str">
        <f>IF(日報入力!G674="","",日報入力!E674)</f>
        <v/>
      </c>
      <c r="AF674" s="293" t="str">
        <f>IF(日報入力!G674="","",日報入力!AK674)</f>
        <v/>
      </c>
      <c r="AG674" s="293" t="str">
        <f>IF(日報入力!G674="","",日報入力!AL674)</f>
        <v/>
      </c>
      <c r="AH674" s="293" t="str">
        <f>IF(日報入力!G674="","",日報入力!AM674)</f>
        <v/>
      </c>
      <c r="AI674" s="294" t="str">
        <f>IF(日報入力!G674&gt;0,日報入力!D674*日報入力!K674*日報入力!AL674,"")</f>
        <v/>
      </c>
      <c r="AJ674" s="294" t="str">
        <f>IF(日報入力!G674&gt;0,日報入力!E674*日報入力!AL674,"")</f>
        <v/>
      </c>
      <c r="AK674" s="294" t="str">
        <f>IF(日報入力!G674&gt;0,AI674-AJ674,"")</f>
        <v/>
      </c>
      <c r="AL674" s="292" t="str">
        <f>IF(日報入力!G674&gt;0,日報入力!E674*日報入力!AM674,"")</f>
        <v/>
      </c>
      <c r="AM674" s="292" t="str">
        <f>IF(日報入力!G674&gt;0,日報入力!AB674*日報入力!AM674,"")</f>
        <v/>
      </c>
      <c r="AN674" s="68" t="str">
        <f>IF(日報入力!G674&gt;0,日報入力!C674,"")</f>
        <v/>
      </c>
      <c r="AO674" s="68" t="str">
        <f>日報入力!B674</f>
        <v/>
      </c>
      <c r="AP674" s="68" t="str">
        <f>IF(日報入力!AQ674,日報入力!BA674,"")</f>
        <v/>
      </c>
      <c r="AQ674" s="68" t="str">
        <f>IF(日報入力!AR674,日報入力!BB674,"")</f>
        <v/>
      </c>
      <c r="AR674" s="68" t="str">
        <f>IF(日報入力!AS674,"N勤","")</f>
        <v/>
      </c>
      <c r="AS674" s="295" t="e">
        <f t="shared" si="47"/>
        <v>#VALUE!</v>
      </c>
      <c r="AT674" s="439" t="str">
        <f>日報入力!AY674</f>
        <v/>
      </c>
      <c r="AU674" s="518" t="str">
        <f>IF(日報入力!G674,G674*60/E674,"")</f>
        <v/>
      </c>
      <c r="AV674" s="528" t="str">
        <f>IF(日報入力!AT674,日報入力!AT674,"")</f>
        <v/>
      </c>
      <c r="AW674" s="529" t="str">
        <f>IF(日報入力!AT674,AE674/日報入力!AT674,"")</f>
        <v/>
      </c>
      <c r="AX674" s="530" t="e">
        <f>IF(1&lt;日報集計!AT674,AT674/(((F674-I674-J674-N674-O674)*60)/(E674)),"")</f>
        <v>#VALUE!</v>
      </c>
      <c r="AY674" s="664" t="str">
        <f>IF(日報入力!H674,AT674/(((F674-J674)*60)/E674),"")</f>
        <v/>
      </c>
      <c r="AZ674" s="664" t="str">
        <f>IF(日報入力!I674,AT674/((G674*60)/E674),"")</f>
        <v/>
      </c>
      <c r="BA674" s="296" t="str">
        <f>IF(日報入力!G674,G674/F674,"")</f>
        <v/>
      </c>
      <c r="BB674" s="386" t="e">
        <f t="shared" si="48"/>
        <v>#VALUE!</v>
      </c>
      <c r="BC674" s="386" t="e">
        <f t="shared" si="49"/>
        <v>#VALUE!</v>
      </c>
      <c r="BD674" s="80">
        <f>日報入力!AU674</f>
        <v>0</v>
      </c>
      <c r="BE674" s="534" t="str">
        <f>IF(日報入力!AV674,日報入力!AV674,"")</f>
        <v/>
      </c>
      <c r="BF674" s="534" t="str">
        <f>IF(日報入力!AW674,日報入力!AW674,"")</f>
        <v/>
      </c>
      <c r="BG674" s="398" t="str">
        <f>IF(日報入力!G674,日報入力!K674*日報入力!D674*日報入力!BC674,"")</f>
        <v/>
      </c>
    </row>
    <row r="675" spans="1:59" ht="20.25" hidden="1" customHeight="1" x14ac:dyDescent="0.15">
      <c r="A675" s="302" t="str">
        <f>IF(日報入力!G675="","",日報入力!G675)</f>
        <v/>
      </c>
      <c r="B675" s="291" t="str">
        <f>IF(日報入力!G675="","",日報入力!H675)</f>
        <v/>
      </c>
      <c r="C675" s="291" t="str">
        <f>IF(日報入力!G675="","",日報入力!I675)</f>
        <v/>
      </c>
      <c r="D675" s="291" t="str">
        <f>IF(日報入力!G675="","",日報入力!J675)</f>
        <v/>
      </c>
      <c r="E675" s="291" t="str">
        <f>IF(日報入力!G675="","",日報入力!K675)</f>
        <v/>
      </c>
      <c r="F675" s="291" t="str">
        <f>IF(日報入力!G675="","",日報入力!L675)</f>
        <v/>
      </c>
      <c r="G675" s="291" t="str">
        <f>IF(日報入力!G675="","",日報入力!L675-日報入力!O675-日報入力!P675-日報入力!Q675-日報入力!R675-日報入力!S675-日報入力!T675-日報入力!U675-日報入力!V675-日報入力!W675-日報入力!X675-日報入力!Y675-日報入力!Z675)</f>
        <v/>
      </c>
      <c r="H675" s="291" t="str">
        <f>IF(日報入力!G675="","",IF(日報入力!M675&gt;=0,日報入力!M675*F675,F675))</f>
        <v/>
      </c>
      <c r="I675" s="291" t="str">
        <f>IF(日報入力!G675="","",日報入力!O675)</f>
        <v/>
      </c>
      <c r="J675" s="291" t="str">
        <f>IF(日報入力!G675="","",日報入力!P675)</f>
        <v/>
      </c>
      <c r="K675" s="291" t="str">
        <f>IF(日報入力!G675="","",日報入力!Q675)</f>
        <v/>
      </c>
      <c r="L675" s="291" t="str">
        <f>IF(日報入力!G675="","",日報入力!R675)</f>
        <v/>
      </c>
      <c r="M675" s="291" t="str">
        <f>IF(日報入力!G675="","",日報入力!S675)</f>
        <v/>
      </c>
      <c r="N675" s="291" t="str">
        <f>IF(日報入力!G675="","",日報入力!T675)</f>
        <v/>
      </c>
      <c r="O675" s="291" t="str">
        <f>IF(日報入力!G675="","",日報入力!U675)</f>
        <v/>
      </c>
      <c r="P675" s="291" t="str">
        <f>IF(日報入力!G675="","",日報入力!V675)</f>
        <v/>
      </c>
      <c r="Q675" s="291" t="str">
        <f>IF(日報入力!G675="","",日報入力!W675)</f>
        <v/>
      </c>
      <c r="R675" s="291" t="str">
        <f>IF(日報入力!G675="","",日報入力!X675)</f>
        <v/>
      </c>
      <c r="S675" s="291" t="str">
        <f>IF(日報入力!G675="","",日報入力!Y675)</f>
        <v/>
      </c>
      <c r="T675" s="291" t="str">
        <f>IF(日報入力!G675="","",日報入力!Z675)</f>
        <v/>
      </c>
      <c r="U675" s="291" t="str">
        <f>IF(日報入力!G675="","",日報入力!AA675)</f>
        <v/>
      </c>
      <c r="V675" s="378" t="str">
        <f>IF(日報入力!G675="","",日報入力!AB675)</f>
        <v/>
      </c>
      <c r="W675" s="291" t="str">
        <f>IF(日報入力!G675="","",日報入力!AC675)</f>
        <v/>
      </c>
      <c r="X675" s="291" t="str">
        <f>IF(日報入力!G675="","",日報入力!AD675)</f>
        <v/>
      </c>
      <c r="Y675" s="291" t="str">
        <f>IF(日報入力!G675="","",日報入力!AE675)</f>
        <v/>
      </c>
      <c r="Z675" s="291" t="str">
        <f>IF(日報入力!G675="","",日報入力!AF675)</f>
        <v/>
      </c>
      <c r="AA675" s="291" t="str">
        <f>IF(日報入力!G675="","",日報入力!AG675)</f>
        <v/>
      </c>
      <c r="AB675" s="291" t="str">
        <f>IF(日報入力!G675="","",日報入力!AH675)</f>
        <v/>
      </c>
      <c r="AC675" s="291" t="str">
        <f>IF(日報入力!G675="","",日報入力!AI675)</f>
        <v/>
      </c>
      <c r="AD675" s="291" t="str">
        <f>IF(日報入力!G675="","",日報入力!AJ675)</f>
        <v/>
      </c>
      <c r="AE675" s="292" t="str">
        <f>IF(日報入力!G675="","",日報入力!E675)</f>
        <v/>
      </c>
      <c r="AF675" s="293" t="str">
        <f>IF(日報入力!G675="","",日報入力!AK675)</f>
        <v/>
      </c>
      <c r="AG675" s="293" t="str">
        <f>IF(日報入力!G675="","",日報入力!AL675)</f>
        <v/>
      </c>
      <c r="AH675" s="293" t="str">
        <f>IF(日報入力!G675="","",日報入力!AM675)</f>
        <v/>
      </c>
      <c r="AI675" s="294" t="str">
        <f>IF(日報入力!G675&gt;0,日報入力!D675*日報入力!K675*日報入力!AL675,"")</f>
        <v/>
      </c>
      <c r="AJ675" s="294" t="str">
        <f>IF(日報入力!G675&gt;0,日報入力!E675*日報入力!AL675,"")</f>
        <v/>
      </c>
      <c r="AK675" s="294" t="str">
        <f>IF(日報入力!G675&gt;0,AI675-AJ675,"")</f>
        <v/>
      </c>
      <c r="AL675" s="292" t="str">
        <f>IF(日報入力!G675&gt;0,日報入力!E675*日報入力!AM675,"")</f>
        <v/>
      </c>
      <c r="AM675" s="292" t="str">
        <f>IF(日報入力!G675&gt;0,日報入力!AB675*日報入力!AM675,"")</f>
        <v/>
      </c>
      <c r="AN675" s="68" t="str">
        <f>IF(日報入力!G675&gt;0,日報入力!C675,"")</f>
        <v/>
      </c>
      <c r="AO675" s="68" t="str">
        <f>日報入力!B675</f>
        <v/>
      </c>
      <c r="AP675" s="68" t="str">
        <f>IF(日報入力!AQ675,日報入力!BA675,"")</f>
        <v/>
      </c>
      <c r="AQ675" s="68" t="str">
        <f>IF(日報入力!AR675,日報入力!BB675,"")</f>
        <v/>
      </c>
      <c r="AR675" s="68" t="str">
        <f>IF(日報入力!AS675,"N勤","")</f>
        <v/>
      </c>
      <c r="AS675" s="295" t="e">
        <f t="shared" si="47"/>
        <v>#VALUE!</v>
      </c>
      <c r="AT675" s="439" t="str">
        <f>日報入力!AY675</f>
        <v/>
      </c>
      <c r="AU675" s="518" t="str">
        <f>IF(日報入力!G675,G675*60/E675,"")</f>
        <v/>
      </c>
      <c r="AV675" s="528" t="str">
        <f>IF(日報入力!AT675,日報入力!AT675,"")</f>
        <v/>
      </c>
      <c r="AW675" s="529" t="str">
        <f>IF(日報入力!AT675,AE675/日報入力!AT675,"")</f>
        <v/>
      </c>
      <c r="AX675" s="530" t="e">
        <f>IF(1&lt;日報集計!AT675,AT675/(((F675-I675-J675-N675-O675)*60)/(E675)),"")</f>
        <v>#VALUE!</v>
      </c>
      <c r="AY675" s="664" t="str">
        <f>IF(日報入力!H675,AT675/(((F675-J675)*60)/E675),"")</f>
        <v/>
      </c>
      <c r="AZ675" s="664" t="str">
        <f>IF(日報入力!I675,AT675/((G675*60)/E675),"")</f>
        <v/>
      </c>
      <c r="BA675" s="296" t="str">
        <f>IF(日報入力!G675,G675/F675,"")</f>
        <v/>
      </c>
      <c r="BB675" s="386" t="e">
        <f t="shared" si="48"/>
        <v>#VALUE!</v>
      </c>
      <c r="BC675" s="386" t="e">
        <f t="shared" si="49"/>
        <v>#VALUE!</v>
      </c>
      <c r="BD675" s="80">
        <f>日報入力!AU675</f>
        <v>0</v>
      </c>
      <c r="BE675" s="534" t="str">
        <f>IF(日報入力!AV675,日報入力!AV675,"")</f>
        <v/>
      </c>
      <c r="BF675" s="534" t="str">
        <f>IF(日報入力!AW675,日報入力!AW675,"")</f>
        <v/>
      </c>
      <c r="BG675" s="398" t="str">
        <f>IF(日報入力!G675,日報入力!K675*日報入力!D675*日報入力!BC675,"")</f>
        <v/>
      </c>
    </row>
    <row r="676" spans="1:59" ht="20.25" hidden="1" customHeight="1" x14ac:dyDescent="0.15">
      <c r="A676" s="302" t="str">
        <f>IF(日報入力!G676="","",日報入力!G676)</f>
        <v/>
      </c>
      <c r="B676" s="291" t="str">
        <f>IF(日報入力!G676="","",日報入力!H676)</f>
        <v/>
      </c>
      <c r="C676" s="291" t="str">
        <f>IF(日報入力!G676="","",日報入力!I676)</f>
        <v/>
      </c>
      <c r="D676" s="291" t="str">
        <f>IF(日報入力!G676="","",日報入力!J676)</f>
        <v/>
      </c>
      <c r="E676" s="291" t="str">
        <f>IF(日報入力!G676="","",日報入力!K676)</f>
        <v/>
      </c>
      <c r="F676" s="291" t="str">
        <f>IF(日報入力!G676="","",日報入力!L676)</f>
        <v/>
      </c>
      <c r="G676" s="291" t="str">
        <f>IF(日報入力!G676="","",日報入力!L676-日報入力!O676-日報入力!P676-日報入力!Q676-日報入力!R676-日報入力!S676-日報入力!T676-日報入力!U676-日報入力!V676-日報入力!W676-日報入力!X676-日報入力!Y676-日報入力!Z676)</f>
        <v/>
      </c>
      <c r="H676" s="291" t="str">
        <f>IF(日報入力!G676="","",IF(日報入力!M676&gt;=0,日報入力!M676*F676,F676))</f>
        <v/>
      </c>
      <c r="I676" s="291" t="str">
        <f>IF(日報入力!G676="","",日報入力!O676)</f>
        <v/>
      </c>
      <c r="J676" s="291" t="str">
        <f>IF(日報入力!G676="","",日報入力!P676)</f>
        <v/>
      </c>
      <c r="K676" s="291" t="str">
        <f>IF(日報入力!G676="","",日報入力!Q676)</f>
        <v/>
      </c>
      <c r="L676" s="291" t="str">
        <f>IF(日報入力!G676="","",日報入力!R676)</f>
        <v/>
      </c>
      <c r="M676" s="291" t="str">
        <f>IF(日報入力!G676="","",日報入力!S676)</f>
        <v/>
      </c>
      <c r="N676" s="291" t="str">
        <f>IF(日報入力!G676="","",日報入力!T676)</f>
        <v/>
      </c>
      <c r="O676" s="291" t="str">
        <f>IF(日報入力!G676="","",日報入力!U676)</f>
        <v/>
      </c>
      <c r="P676" s="291" t="str">
        <f>IF(日報入力!G676="","",日報入力!V676)</f>
        <v/>
      </c>
      <c r="Q676" s="291" t="str">
        <f>IF(日報入力!G676="","",日報入力!W676)</f>
        <v/>
      </c>
      <c r="R676" s="291" t="str">
        <f>IF(日報入力!G676="","",日報入力!X676)</f>
        <v/>
      </c>
      <c r="S676" s="291" t="str">
        <f>IF(日報入力!G676="","",日報入力!Y676)</f>
        <v/>
      </c>
      <c r="T676" s="291" t="str">
        <f>IF(日報入力!G676="","",日報入力!Z676)</f>
        <v/>
      </c>
      <c r="U676" s="291" t="str">
        <f>IF(日報入力!G676="","",日報入力!AA676)</f>
        <v/>
      </c>
      <c r="V676" s="378" t="str">
        <f>IF(日報入力!G676="","",日報入力!AB676)</f>
        <v/>
      </c>
      <c r="W676" s="291" t="str">
        <f>IF(日報入力!G676="","",日報入力!AC676)</f>
        <v/>
      </c>
      <c r="X676" s="291" t="str">
        <f>IF(日報入力!G676="","",日報入力!AD676)</f>
        <v/>
      </c>
      <c r="Y676" s="291" t="str">
        <f>IF(日報入力!G676="","",日報入力!AE676)</f>
        <v/>
      </c>
      <c r="Z676" s="291" t="str">
        <f>IF(日報入力!G676="","",日報入力!AF676)</f>
        <v/>
      </c>
      <c r="AA676" s="291" t="str">
        <f>IF(日報入力!G676="","",日報入力!AG676)</f>
        <v/>
      </c>
      <c r="AB676" s="291" t="str">
        <f>IF(日報入力!G676="","",日報入力!AH676)</f>
        <v/>
      </c>
      <c r="AC676" s="291" t="str">
        <f>IF(日報入力!G676="","",日報入力!AI676)</f>
        <v/>
      </c>
      <c r="AD676" s="291" t="str">
        <f>IF(日報入力!G676="","",日報入力!AJ676)</f>
        <v/>
      </c>
      <c r="AE676" s="292" t="str">
        <f>IF(日報入力!G676="","",日報入力!E676)</f>
        <v/>
      </c>
      <c r="AF676" s="293" t="str">
        <f>IF(日報入力!G676="","",日報入力!AK676)</f>
        <v/>
      </c>
      <c r="AG676" s="293" t="str">
        <f>IF(日報入力!G676="","",日報入力!AL676)</f>
        <v/>
      </c>
      <c r="AH676" s="293" t="str">
        <f>IF(日報入力!G676="","",日報入力!AM676)</f>
        <v/>
      </c>
      <c r="AI676" s="294" t="str">
        <f>IF(日報入力!G676&gt;0,日報入力!D676*日報入力!K676*日報入力!AL676,"")</f>
        <v/>
      </c>
      <c r="AJ676" s="294" t="str">
        <f>IF(日報入力!G676&gt;0,日報入力!E676*日報入力!AL676,"")</f>
        <v/>
      </c>
      <c r="AK676" s="294" t="str">
        <f>IF(日報入力!G676&gt;0,AI676-AJ676,"")</f>
        <v/>
      </c>
      <c r="AL676" s="292" t="str">
        <f>IF(日報入力!G676&gt;0,日報入力!E676*日報入力!AM676,"")</f>
        <v/>
      </c>
      <c r="AM676" s="292" t="str">
        <f>IF(日報入力!G676&gt;0,日報入力!AB676*日報入力!AM676,"")</f>
        <v/>
      </c>
      <c r="AN676" s="68" t="str">
        <f>IF(日報入力!G676&gt;0,日報入力!C676,"")</f>
        <v/>
      </c>
      <c r="AO676" s="68" t="str">
        <f>日報入力!B676</f>
        <v/>
      </c>
      <c r="AP676" s="68" t="str">
        <f>IF(日報入力!AQ676,日報入力!BA676,"")</f>
        <v/>
      </c>
      <c r="AQ676" s="68" t="str">
        <f>IF(日報入力!AR676,日報入力!BB676,"")</f>
        <v/>
      </c>
      <c r="AR676" s="68" t="str">
        <f>IF(日報入力!AS676,"N勤","")</f>
        <v/>
      </c>
      <c r="AS676" s="295" t="e">
        <f t="shared" si="47"/>
        <v>#VALUE!</v>
      </c>
      <c r="AT676" s="439" t="str">
        <f>日報入力!AY676</f>
        <v/>
      </c>
      <c r="AU676" s="518" t="str">
        <f>IF(日報入力!G676,G676*60/E676,"")</f>
        <v/>
      </c>
      <c r="AV676" s="528" t="str">
        <f>IF(日報入力!AT676,日報入力!AT676,"")</f>
        <v/>
      </c>
      <c r="AW676" s="529" t="str">
        <f>IF(日報入力!AT676,AE676/日報入力!AT676,"")</f>
        <v/>
      </c>
      <c r="AX676" s="530" t="e">
        <f>IF(1&lt;日報集計!AT676,AT676/(((F676-I676-J676-N676-O676)*60)/(E676)),"")</f>
        <v>#VALUE!</v>
      </c>
      <c r="AY676" s="664" t="str">
        <f>IF(日報入力!H676,AT676/(((F676-J676)*60)/E676),"")</f>
        <v/>
      </c>
      <c r="AZ676" s="664" t="str">
        <f>IF(日報入力!I676,AT676/((G676*60)/E676),"")</f>
        <v/>
      </c>
      <c r="BA676" s="296" t="str">
        <f>IF(日報入力!G676,G676/F676,"")</f>
        <v/>
      </c>
      <c r="BB676" s="386" t="e">
        <f t="shared" si="48"/>
        <v>#VALUE!</v>
      </c>
      <c r="BC676" s="386" t="e">
        <f t="shared" si="49"/>
        <v>#VALUE!</v>
      </c>
      <c r="BD676" s="80">
        <f>日報入力!AU676</f>
        <v>0</v>
      </c>
      <c r="BE676" s="534" t="str">
        <f>IF(日報入力!AV676,日報入力!AV676,"")</f>
        <v/>
      </c>
      <c r="BF676" s="534" t="str">
        <f>IF(日報入力!AW676,日報入力!AW676,"")</f>
        <v/>
      </c>
      <c r="BG676" s="398" t="str">
        <f>IF(日報入力!G676,日報入力!K676*日報入力!D676*日報入力!BC676,"")</f>
        <v/>
      </c>
    </row>
    <row r="677" spans="1:59" ht="20.25" hidden="1" customHeight="1" x14ac:dyDescent="0.15">
      <c r="A677" s="302" t="str">
        <f>IF(日報入力!G677="","",日報入力!G677)</f>
        <v/>
      </c>
      <c r="B677" s="291" t="str">
        <f>IF(日報入力!G677="","",日報入力!H677)</f>
        <v/>
      </c>
      <c r="C677" s="291" t="str">
        <f>IF(日報入力!G677="","",日報入力!I677)</f>
        <v/>
      </c>
      <c r="D677" s="291" t="str">
        <f>IF(日報入力!G677="","",日報入力!J677)</f>
        <v/>
      </c>
      <c r="E677" s="291" t="str">
        <f>IF(日報入力!G677="","",日報入力!K677)</f>
        <v/>
      </c>
      <c r="F677" s="291" t="str">
        <f>IF(日報入力!G677="","",日報入力!L677)</f>
        <v/>
      </c>
      <c r="G677" s="291" t="str">
        <f>IF(日報入力!G677="","",日報入力!L677-日報入力!O677-日報入力!P677-日報入力!Q677-日報入力!R677-日報入力!S677-日報入力!T677-日報入力!U677-日報入力!V677-日報入力!W677-日報入力!X677-日報入力!Y677-日報入力!Z677)</f>
        <v/>
      </c>
      <c r="H677" s="291" t="str">
        <f>IF(日報入力!G677="","",IF(日報入力!M677&gt;=0,日報入力!M677*F677,F677))</f>
        <v/>
      </c>
      <c r="I677" s="291" t="str">
        <f>IF(日報入力!G677="","",日報入力!O677)</f>
        <v/>
      </c>
      <c r="J677" s="291" t="str">
        <f>IF(日報入力!G677="","",日報入力!P677)</f>
        <v/>
      </c>
      <c r="K677" s="291" t="str">
        <f>IF(日報入力!G677="","",日報入力!Q677)</f>
        <v/>
      </c>
      <c r="L677" s="291" t="str">
        <f>IF(日報入力!G677="","",日報入力!R677)</f>
        <v/>
      </c>
      <c r="M677" s="291" t="str">
        <f>IF(日報入力!G677="","",日報入力!S677)</f>
        <v/>
      </c>
      <c r="N677" s="291" t="str">
        <f>IF(日報入力!G677="","",日報入力!T677)</f>
        <v/>
      </c>
      <c r="O677" s="291" t="str">
        <f>IF(日報入力!G677="","",日報入力!U677)</f>
        <v/>
      </c>
      <c r="P677" s="291" t="str">
        <f>IF(日報入力!G677="","",日報入力!V677)</f>
        <v/>
      </c>
      <c r="Q677" s="291" t="str">
        <f>IF(日報入力!G677="","",日報入力!W677)</f>
        <v/>
      </c>
      <c r="R677" s="291" t="str">
        <f>IF(日報入力!G677="","",日報入力!X677)</f>
        <v/>
      </c>
      <c r="S677" s="291" t="str">
        <f>IF(日報入力!G677="","",日報入力!Y677)</f>
        <v/>
      </c>
      <c r="T677" s="291" t="str">
        <f>IF(日報入力!G677="","",日報入力!Z677)</f>
        <v/>
      </c>
      <c r="U677" s="291" t="str">
        <f>IF(日報入力!G677="","",日報入力!AA677)</f>
        <v/>
      </c>
      <c r="V677" s="378" t="str">
        <f>IF(日報入力!G677="","",日報入力!AB677)</f>
        <v/>
      </c>
      <c r="W677" s="291" t="str">
        <f>IF(日報入力!G677="","",日報入力!AC677)</f>
        <v/>
      </c>
      <c r="X677" s="291" t="str">
        <f>IF(日報入力!G677="","",日報入力!AD677)</f>
        <v/>
      </c>
      <c r="Y677" s="291" t="str">
        <f>IF(日報入力!G677="","",日報入力!AE677)</f>
        <v/>
      </c>
      <c r="Z677" s="291" t="str">
        <f>IF(日報入力!G677="","",日報入力!AF677)</f>
        <v/>
      </c>
      <c r="AA677" s="291" t="str">
        <f>IF(日報入力!G677="","",日報入力!AG677)</f>
        <v/>
      </c>
      <c r="AB677" s="291" t="str">
        <f>IF(日報入力!G677="","",日報入力!AH677)</f>
        <v/>
      </c>
      <c r="AC677" s="291" t="str">
        <f>IF(日報入力!G677="","",日報入力!AI677)</f>
        <v/>
      </c>
      <c r="AD677" s="291" t="str">
        <f>IF(日報入力!G677="","",日報入力!AJ677)</f>
        <v/>
      </c>
      <c r="AE677" s="292" t="str">
        <f>IF(日報入力!G677="","",日報入力!E677)</f>
        <v/>
      </c>
      <c r="AF677" s="293" t="str">
        <f>IF(日報入力!G677="","",日報入力!AK677)</f>
        <v/>
      </c>
      <c r="AG677" s="293" t="str">
        <f>IF(日報入力!G677="","",日報入力!AL677)</f>
        <v/>
      </c>
      <c r="AH677" s="293" t="str">
        <f>IF(日報入力!G677="","",日報入力!AM677)</f>
        <v/>
      </c>
      <c r="AI677" s="294" t="str">
        <f>IF(日報入力!G677&gt;0,日報入力!D677*日報入力!K677*日報入力!AL677,"")</f>
        <v/>
      </c>
      <c r="AJ677" s="294" t="str">
        <f>IF(日報入力!G677&gt;0,日報入力!E677*日報入力!AL677,"")</f>
        <v/>
      </c>
      <c r="AK677" s="294" t="str">
        <f>IF(日報入力!G677&gt;0,AI677-AJ677,"")</f>
        <v/>
      </c>
      <c r="AL677" s="292" t="str">
        <f>IF(日報入力!G677&gt;0,日報入力!E677*日報入力!AM677,"")</f>
        <v/>
      </c>
      <c r="AM677" s="292" t="str">
        <f>IF(日報入力!G677&gt;0,日報入力!AB677*日報入力!AM677,"")</f>
        <v/>
      </c>
      <c r="AN677" s="68" t="str">
        <f>IF(日報入力!G677&gt;0,日報入力!C677,"")</f>
        <v/>
      </c>
      <c r="AO677" s="68" t="str">
        <f>日報入力!B677</f>
        <v/>
      </c>
      <c r="AP677" s="68" t="str">
        <f>IF(日報入力!AQ677,日報入力!BA677,"")</f>
        <v/>
      </c>
      <c r="AQ677" s="68" t="str">
        <f>IF(日報入力!AR677,日報入力!BB677,"")</f>
        <v/>
      </c>
      <c r="AR677" s="68" t="str">
        <f>IF(日報入力!AS677,"N勤","")</f>
        <v/>
      </c>
      <c r="AS677" s="295" t="e">
        <f t="shared" si="47"/>
        <v>#VALUE!</v>
      </c>
      <c r="AT677" s="439" t="str">
        <f>日報入力!AY677</f>
        <v/>
      </c>
      <c r="AU677" s="518" t="str">
        <f>IF(日報入力!G677,G677*60/E677,"")</f>
        <v/>
      </c>
      <c r="AV677" s="528" t="str">
        <f>IF(日報入力!AT677,日報入力!AT677,"")</f>
        <v/>
      </c>
      <c r="AW677" s="529" t="str">
        <f>IF(日報入力!AT677,AE677/日報入力!AT677,"")</f>
        <v/>
      </c>
      <c r="AX677" s="530" t="e">
        <f>IF(1&lt;日報集計!AT677,AT677/(((F677-I677-J677-N677-O677)*60)/(E677)),"")</f>
        <v>#VALUE!</v>
      </c>
      <c r="AY677" s="664" t="str">
        <f>IF(日報入力!H677,AT677/(((F677-J677)*60)/E677),"")</f>
        <v/>
      </c>
      <c r="AZ677" s="664" t="str">
        <f>IF(日報入力!I677,AT677/((G677*60)/E677),"")</f>
        <v/>
      </c>
      <c r="BA677" s="296" t="str">
        <f>IF(日報入力!G677,G677/F677,"")</f>
        <v/>
      </c>
      <c r="BB677" s="386" t="e">
        <f t="shared" si="48"/>
        <v>#VALUE!</v>
      </c>
      <c r="BC677" s="386" t="e">
        <f t="shared" si="49"/>
        <v>#VALUE!</v>
      </c>
      <c r="BD677" s="80">
        <f>日報入力!AU677</f>
        <v>0</v>
      </c>
      <c r="BE677" s="534" t="str">
        <f>IF(日報入力!AV677,日報入力!AV677,"")</f>
        <v/>
      </c>
      <c r="BF677" s="534" t="str">
        <f>IF(日報入力!AW677,日報入力!AW677,"")</f>
        <v/>
      </c>
      <c r="BG677" s="398" t="str">
        <f>IF(日報入力!G677,日報入力!K677*日報入力!D677*日報入力!BC677,"")</f>
        <v/>
      </c>
    </row>
    <row r="678" spans="1:59" ht="20.25" hidden="1" customHeight="1" x14ac:dyDescent="0.15">
      <c r="A678" s="302" t="str">
        <f>IF(日報入力!G678="","",日報入力!G678)</f>
        <v/>
      </c>
      <c r="B678" s="291" t="str">
        <f>IF(日報入力!G678="","",日報入力!H678)</f>
        <v/>
      </c>
      <c r="C678" s="291" t="str">
        <f>IF(日報入力!G678="","",日報入力!I678)</f>
        <v/>
      </c>
      <c r="D678" s="291" t="str">
        <f>IF(日報入力!G678="","",日報入力!J678)</f>
        <v/>
      </c>
      <c r="E678" s="291" t="str">
        <f>IF(日報入力!G678="","",日報入力!K678)</f>
        <v/>
      </c>
      <c r="F678" s="291" t="str">
        <f>IF(日報入力!G678="","",日報入力!L678)</f>
        <v/>
      </c>
      <c r="G678" s="291" t="str">
        <f>IF(日報入力!G678="","",日報入力!L678-日報入力!O678-日報入力!P678-日報入力!Q678-日報入力!R678-日報入力!S678-日報入力!T678-日報入力!U678-日報入力!V678-日報入力!W678-日報入力!X678-日報入力!Y678-日報入力!Z678)</f>
        <v/>
      </c>
      <c r="H678" s="291" t="str">
        <f>IF(日報入力!G678="","",IF(日報入力!M678&gt;=0,日報入力!M678*F678,F678))</f>
        <v/>
      </c>
      <c r="I678" s="291" t="str">
        <f>IF(日報入力!G678="","",日報入力!O678)</f>
        <v/>
      </c>
      <c r="J678" s="291" t="str">
        <f>IF(日報入力!G678="","",日報入力!P678)</f>
        <v/>
      </c>
      <c r="K678" s="291" t="str">
        <f>IF(日報入力!G678="","",日報入力!Q678)</f>
        <v/>
      </c>
      <c r="L678" s="291" t="str">
        <f>IF(日報入力!G678="","",日報入力!R678)</f>
        <v/>
      </c>
      <c r="M678" s="291" t="str">
        <f>IF(日報入力!G678="","",日報入力!S678)</f>
        <v/>
      </c>
      <c r="N678" s="291" t="str">
        <f>IF(日報入力!G678="","",日報入力!T678)</f>
        <v/>
      </c>
      <c r="O678" s="291" t="str">
        <f>IF(日報入力!G678="","",日報入力!U678)</f>
        <v/>
      </c>
      <c r="P678" s="291" t="str">
        <f>IF(日報入力!G678="","",日報入力!V678)</f>
        <v/>
      </c>
      <c r="Q678" s="291" t="str">
        <f>IF(日報入力!G678="","",日報入力!W678)</f>
        <v/>
      </c>
      <c r="R678" s="291" t="str">
        <f>IF(日報入力!G678="","",日報入力!X678)</f>
        <v/>
      </c>
      <c r="S678" s="291" t="str">
        <f>IF(日報入力!G678="","",日報入力!Y678)</f>
        <v/>
      </c>
      <c r="T678" s="291" t="str">
        <f>IF(日報入力!G678="","",日報入力!Z678)</f>
        <v/>
      </c>
      <c r="U678" s="291" t="str">
        <f>IF(日報入力!G678="","",日報入力!AA678)</f>
        <v/>
      </c>
      <c r="V678" s="378" t="str">
        <f>IF(日報入力!G678="","",日報入力!AB678)</f>
        <v/>
      </c>
      <c r="W678" s="291" t="str">
        <f>IF(日報入力!G678="","",日報入力!AC678)</f>
        <v/>
      </c>
      <c r="X678" s="291" t="str">
        <f>IF(日報入力!G678="","",日報入力!AD678)</f>
        <v/>
      </c>
      <c r="Y678" s="291" t="str">
        <f>IF(日報入力!G678="","",日報入力!AE678)</f>
        <v/>
      </c>
      <c r="Z678" s="291" t="str">
        <f>IF(日報入力!G678="","",日報入力!AF678)</f>
        <v/>
      </c>
      <c r="AA678" s="291" t="str">
        <f>IF(日報入力!G678="","",日報入力!AG678)</f>
        <v/>
      </c>
      <c r="AB678" s="291" t="str">
        <f>IF(日報入力!G678="","",日報入力!AH678)</f>
        <v/>
      </c>
      <c r="AC678" s="291" t="str">
        <f>IF(日報入力!G678="","",日報入力!AI678)</f>
        <v/>
      </c>
      <c r="AD678" s="291" t="str">
        <f>IF(日報入力!G678="","",日報入力!AJ678)</f>
        <v/>
      </c>
      <c r="AE678" s="292" t="str">
        <f>IF(日報入力!G678="","",日報入力!E678)</f>
        <v/>
      </c>
      <c r="AF678" s="293" t="str">
        <f>IF(日報入力!G678="","",日報入力!AK678)</f>
        <v/>
      </c>
      <c r="AG678" s="293" t="str">
        <f>IF(日報入力!G678="","",日報入力!AL678)</f>
        <v/>
      </c>
      <c r="AH678" s="293" t="str">
        <f>IF(日報入力!G678="","",日報入力!AM678)</f>
        <v/>
      </c>
      <c r="AI678" s="294" t="str">
        <f>IF(日報入力!G678&gt;0,日報入力!D678*日報入力!K678*日報入力!AL678,"")</f>
        <v/>
      </c>
      <c r="AJ678" s="294" t="str">
        <f>IF(日報入力!G678&gt;0,日報入力!E678*日報入力!AL678,"")</f>
        <v/>
      </c>
      <c r="AK678" s="294" t="str">
        <f>IF(日報入力!G678&gt;0,AI678-AJ678,"")</f>
        <v/>
      </c>
      <c r="AL678" s="292" t="str">
        <f>IF(日報入力!G678&gt;0,日報入力!E678*日報入力!AM678,"")</f>
        <v/>
      </c>
      <c r="AM678" s="292" t="str">
        <f>IF(日報入力!G678&gt;0,日報入力!AB678*日報入力!AM678,"")</f>
        <v/>
      </c>
      <c r="AN678" s="68" t="str">
        <f>IF(日報入力!G678&gt;0,日報入力!C678,"")</f>
        <v/>
      </c>
      <c r="AO678" s="68" t="str">
        <f>日報入力!B678</f>
        <v/>
      </c>
      <c r="AP678" s="68" t="str">
        <f>IF(日報入力!AQ678,日報入力!BA678,"")</f>
        <v/>
      </c>
      <c r="AQ678" s="68" t="str">
        <f>IF(日報入力!AR678,日報入力!BB678,"")</f>
        <v/>
      </c>
      <c r="AR678" s="68" t="str">
        <f>IF(日報入力!AS678,"N勤","")</f>
        <v/>
      </c>
      <c r="AS678" s="295" t="e">
        <f t="shared" si="47"/>
        <v>#VALUE!</v>
      </c>
      <c r="AT678" s="439" t="str">
        <f>日報入力!AY678</f>
        <v/>
      </c>
      <c r="AU678" s="518" t="str">
        <f>IF(日報入力!G678,G678*60/E678,"")</f>
        <v/>
      </c>
      <c r="AV678" s="528" t="str">
        <f>IF(日報入力!AT678,日報入力!AT678,"")</f>
        <v/>
      </c>
      <c r="AW678" s="529" t="str">
        <f>IF(日報入力!AT678,AE678/日報入力!AT678,"")</f>
        <v/>
      </c>
      <c r="AX678" s="530" t="e">
        <f>IF(1&lt;日報集計!AT678,AT678/(((F678-I678-J678-N678-O678)*60)/(E678)),"")</f>
        <v>#VALUE!</v>
      </c>
      <c r="AY678" s="664" t="str">
        <f>IF(日報入力!H678,AT678/(((F678-J678)*60)/E678),"")</f>
        <v/>
      </c>
      <c r="AZ678" s="664" t="str">
        <f>IF(日報入力!I678,AT678/((G678*60)/E678),"")</f>
        <v/>
      </c>
      <c r="BA678" s="296" t="str">
        <f>IF(日報入力!G678,G678/F678,"")</f>
        <v/>
      </c>
      <c r="BB678" s="386" t="e">
        <f t="shared" si="48"/>
        <v>#VALUE!</v>
      </c>
      <c r="BC678" s="386" t="e">
        <f t="shared" si="49"/>
        <v>#VALUE!</v>
      </c>
      <c r="BD678" s="80">
        <f>日報入力!AU678</f>
        <v>0</v>
      </c>
      <c r="BE678" s="534" t="str">
        <f>IF(日報入力!AV678,日報入力!AV678,"")</f>
        <v/>
      </c>
      <c r="BF678" s="534" t="str">
        <f>IF(日報入力!AW678,日報入力!AW678,"")</f>
        <v/>
      </c>
      <c r="BG678" s="398" t="str">
        <f>IF(日報入力!G678,日報入力!K678*日報入力!D678*日報入力!BC678,"")</f>
        <v/>
      </c>
    </row>
    <row r="679" spans="1:59" ht="20.25" hidden="1" customHeight="1" x14ac:dyDescent="0.15">
      <c r="A679" s="302" t="str">
        <f>IF(日報入力!G679="","",日報入力!G679)</f>
        <v/>
      </c>
      <c r="B679" s="291" t="str">
        <f>IF(日報入力!G679="","",日報入力!H679)</f>
        <v/>
      </c>
      <c r="C679" s="291" t="str">
        <f>IF(日報入力!G679="","",日報入力!I679)</f>
        <v/>
      </c>
      <c r="D679" s="291" t="str">
        <f>IF(日報入力!G679="","",日報入力!J679)</f>
        <v/>
      </c>
      <c r="E679" s="291" t="str">
        <f>IF(日報入力!G679="","",日報入力!K679)</f>
        <v/>
      </c>
      <c r="F679" s="291" t="str">
        <f>IF(日報入力!G679="","",日報入力!L679)</f>
        <v/>
      </c>
      <c r="G679" s="291" t="str">
        <f>IF(日報入力!G679="","",日報入力!L679-日報入力!O679-日報入力!P679-日報入力!Q679-日報入力!R679-日報入力!S679-日報入力!T679-日報入力!U679-日報入力!V679-日報入力!W679-日報入力!X679-日報入力!Y679-日報入力!Z679)</f>
        <v/>
      </c>
      <c r="H679" s="291" t="str">
        <f>IF(日報入力!G679="","",IF(日報入力!M679&gt;=0,日報入力!M679*F679,F679))</f>
        <v/>
      </c>
      <c r="I679" s="291" t="str">
        <f>IF(日報入力!G679="","",日報入力!O679)</f>
        <v/>
      </c>
      <c r="J679" s="291" t="str">
        <f>IF(日報入力!G679="","",日報入力!P679)</f>
        <v/>
      </c>
      <c r="K679" s="291" t="str">
        <f>IF(日報入力!G679="","",日報入力!Q679)</f>
        <v/>
      </c>
      <c r="L679" s="291" t="str">
        <f>IF(日報入力!G679="","",日報入力!R679)</f>
        <v/>
      </c>
      <c r="M679" s="291" t="str">
        <f>IF(日報入力!G679="","",日報入力!S679)</f>
        <v/>
      </c>
      <c r="N679" s="291" t="str">
        <f>IF(日報入力!G679="","",日報入力!T679)</f>
        <v/>
      </c>
      <c r="O679" s="291" t="str">
        <f>IF(日報入力!G679="","",日報入力!U679)</f>
        <v/>
      </c>
      <c r="P679" s="291" t="str">
        <f>IF(日報入力!G679="","",日報入力!V679)</f>
        <v/>
      </c>
      <c r="Q679" s="291" t="str">
        <f>IF(日報入力!G679="","",日報入力!W679)</f>
        <v/>
      </c>
      <c r="R679" s="291" t="str">
        <f>IF(日報入力!G679="","",日報入力!X679)</f>
        <v/>
      </c>
      <c r="S679" s="291" t="str">
        <f>IF(日報入力!G679="","",日報入力!Y679)</f>
        <v/>
      </c>
      <c r="T679" s="291" t="str">
        <f>IF(日報入力!G679="","",日報入力!Z679)</f>
        <v/>
      </c>
      <c r="U679" s="291" t="str">
        <f>IF(日報入力!G679="","",日報入力!AA679)</f>
        <v/>
      </c>
      <c r="V679" s="378" t="str">
        <f>IF(日報入力!G679="","",日報入力!AB679)</f>
        <v/>
      </c>
      <c r="W679" s="291" t="str">
        <f>IF(日報入力!G679="","",日報入力!AC679)</f>
        <v/>
      </c>
      <c r="X679" s="291" t="str">
        <f>IF(日報入力!G679="","",日報入力!AD679)</f>
        <v/>
      </c>
      <c r="Y679" s="291" t="str">
        <f>IF(日報入力!G679="","",日報入力!AE679)</f>
        <v/>
      </c>
      <c r="Z679" s="291" t="str">
        <f>IF(日報入力!G679="","",日報入力!AF679)</f>
        <v/>
      </c>
      <c r="AA679" s="291" t="str">
        <f>IF(日報入力!G679="","",日報入力!AG679)</f>
        <v/>
      </c>
      <c r="AB679" s="291" t="str">
        <f>IF(日報入力!G679="","",日報入力!AH679)</f>
        <v/>
      </c>
      <c r="AC679" s="291" t="str">
        <f>IF(日報入力!G679="","",日報入力!AI679)</f>
        <v/>
      </c>
      <c r="AD679" s="291" t="str">
        <f>IF(日報入力!G679="","",日報入力!AJ679)</f>
        <v/>
      </c>
      <c r="AE679" s="292" t="str">
        <f>IF(日報入力!G679="","",日報入力!E679)</f>
        <v/>
      </c>
      <c r="AF679" s="293" t="str">
        <f>IF(日報入力!G679="","",日報入力!AK679)</f>
        <v/>
      </c>
      <c r="AG679" s="293" t="str">
        <f>IF(日報入力!G679="","",日報入力!AL679)</f>
        <v/>
      </c>
      <c r="AH679" s="293" t="str">
        <f>IF(日報入力!G679="","",日報入力!AM679)</f>
        <v/>
      </c>
      <c r="AI679" s="294" t="str">
        <f>IF(日報入力!G679&gt;0,日報入力!D679*日報入力!K679*日報入力!AL679,"")</f>
        <v/>
      </c>
      <c r="AJ679" s="294" t="str">
        <f>IF(日報入力!G679&gt;0,日報入力!E679*日報入力!AL679,"")</f>
        <v/>
      </c>
      <c r="AK679" s="294" t="str">
        <f>IF(日報入力!G679&gt;0,AI679-AJ679,"")</f>
        <v/>
      </c>
      <c r="AL679" s="292" t="str">
        <f>IF(日報入力!G679&gt;0,日報入力!E679*日報入力!AM679,"")</f>
        <v/>
      </c>
      <c r="AM679" s="292" t="str">
        <f>IF(日報入力!G679&gt;0,日報入力!AB679*日報入力!AM679,"")</f>
        <v/>
      </c>
      <c r="AN679" s="68" t="str">
        <f>IF(日報入力!G679&gt;0,日報入力!C679,"")</f>
        <v/>
      </c>
      <c r="AO679" s="68" t="str">
        <f>日報入力!B679</f>
        <v/>
      </c>
      <c r="AP679" s="68" t="str">
        <f>IF(日報入力!AQ679,日報入力!BA679,"")</f>
        <v/>
      </c>
      <c r="AQ679" s="68" t="str">
        <f>IF(日報入力!AR679,日報入力!BB679,"")</f>
        <v/>
      </c>
      <c r="AR679" s="68" t="str">
        <f>IF(日報入力!AS679,"N勤","")</f>
        <v/>
      </c>
      <c r="AS679" s="295" t="e">
        <f t="shared" si="47"/>
        <v>#VALUE!</v>
      </c>
      <c r="AT679" s="439" t="str">
        <f>日報入力!AY679</f>
        <v/>
      </c>
      <c r="AU679" s="518" t="str">
        <f>IF(日報入力!G679,G679*60/E679,"")</f>
        <v/>
      </c>
      <c r="AV679" s="528" t="str">
        <f>IF(日報入力!AT679,日報入力!AT679,"")</f>
        <v/>
      </c>
      <c r="AW679" s="529" t="str">
        <f>IF(日報入力!AT679,AE679/日報入力!AT679,"")</f>
        <v/>
      </c>
      <c r="AX679" s="530" t="e">
        <f>IF(1&lt;日報集計!AT679,AT679/(((F679-I679-J679-N679-O679)*60)/(E679)),"")</f>
        <v>#VALUE!</v>
      </c>
      <c r="AY679" s="664" t="str">
        <f>IF(日報入力!H679,AT679/(((F679-J679)*60)/E679),"")</f>
        <v/>
      </c>
      <c r="AZ679" s="664" t="str">
        <f>IF(日報入力!I679,AT679/((G679*60)/E679),"")</f>
        <v/>
      </c>
      <c r="BA679" s="296" t="str">
        <f>IF(日報入力!G679,G679/F679,"")</f>
        <v/>
      </c>
      <c r="BB679" s="386" t="e">
        <f t="shared" si="48"/>
        <v>#VALUE!</v>
      </c>
      <c r="BC679" s="386" t="e">
        <f t="shared" si="49"/>
        <v>#VALUE!</v>
      </c>
      <c r="BD679" s="80">
        <f>日報入力!AU679</f>
        <v>0</v>
      </c>
      <c r="BE679" s="534" t="str">
        <f>IF(日報入力!AV679,日報入力!AV679,"")</f>
        <v/>
      </c>
      <c r="BF679" s="534" t="str">
        <f>IF(日報入力!AW679,日報入力!AW679,"")</f>
        <v/>
      </c>
      <c r="BG679" s="398" t="str">
        <f>IF(日報入力!G679,日報入力!K679*日報入力!D679*日報入力!BC679,"")</f>
        <v/>
      </c>
    </row>
    <row r="680" spans="1:59" ht="20.25" hidden="1" customHeight="1" x14ac:dyDescent="0.15">
      <c r="A680" s="302" t="str">
        <f>IF(日報入力!G680="","",日報入力!G680)</f>
        <v/>
      </c>
      <c r="B680" s="291" t="str">
        <f>IF(日報入力!G680="","",日報入力!H680)</f>
        <v/>
      </c>
      <c r="C680" s="291" t="str">
        <f>IF(日報入力!G680="","",日報入力!I680)</f>
        <v/>
      </c>
      <c r="D680" s="291" t="str">
        <f>IF(日報入力!G680="","",日報入力!J680)</f>
        <v/>
      </c>
      <c r="E680" s="291" t="str">
        <f>IF(日報入力!G680="","",日報入力!K680)</f>
        <v/>
      </c>
      <c r="F680" s="291" t="str">
        <f>IF(日報入力!G680="","",日報入力!L680)</f>
        <v/>
      </c>
      <c r="G680" s="291" t="str">
        <f>IF(日報入力!G680="","",日報入力!L680-日報入力!O680-日報入力!P680-日報入力!Q680-日報入力!R680-日報入力!S680-日報入力!T680-日報入力!U680-日報入力!V680-日報入力!W680-日報入力!X680-日報入力!Y680-日報入力!Z680)</f>
        <v/>
      </c>
      <c r="H680" s="291" t="str">
        <f>IF(日報入力!G680="","",IF(日報入力!M680&gt;=0,日報入力!M680*F680,F680))</f>
        <v/>
      </c>
      <c r="I680" s="291" t="str">
        <f>IF(日報入力!G680="","",日報入力!O680)</f>
        <v/>
      </c>
      <c r="J680" s="291" t="str">
        <f>IF(日報入力!G680="","",日報入力!P680)</f>
        <v/>
      </c>
      <c r="K680" s="291" t="str">
        <f>IF(日報入力!G680="","",日報入力!Q680)</f>
        <v/>
      </c>
      <c r="L680" s="291" t="str">
        <f>IF(日報入力!G680="","",日報入力!R680)</f>
        <v/>
      </c>
      <c r="M680" s="291" t="str">
        <f>IF(日報入力!G680="","",日報入力!S680)</f>
        <v/>
      </c>
      <c r="N680" s="291" t="str">
        <f>IF(日報入力!G680="","",日報入力!T680)</f>
        <v/>
      </c>
      <c r="O680" s="291" t="str">
        <f>IF(日報入力!G680="","",日報入力!U680)</f>
        <v/>
      </c>
      <c r="P680" s="291" t="str">
        <f>IF(日報入力!G680="","",日報入力!V680)</f>
        <v/>
      </c>
      <c r="Q680" s="291" t="str">
        <f>IF(日報入力!G680="","",日報入力!W680)</f>
        <v/>
      </c>
      <c r="R680" s="291" t="str">
        <f>IF(日報入力!G680="","",日報入力!X680)</f>
        <v/>
      </c>
      <c r="S680" s="291" t="str">
        <f>IF(日報入力!G680="","",日報入力!Y680)</f>
        <v/>
      </c>
      <c r="T680" s="291" t="str">
        <f>IF(日報入力!G680="","",日報入力!Z680)</f>
        <v/>
      </c>
      <c r="U680" s="291" t="str">
        <f>IF(日報入力!G680="","",日報入力!AA680)</f>
        <v/>
      </c>
      <c r="V680" s="378" t="str">
        <f>IF(日報入力!G680="","",日報入力!AB680)</f>
        <v/>
      </c>
      <c r="W680" s="291" t="str">
        <f>IF(日報入力!G680="","",日報入力!AC680)</f>
        <v/>
      </c>
      <c r="X680" s="291" t="str">
        <f>IF(日報入力!G680="","",日報入力!AD680)</f>
        <v/>
      </c>
      <c r="Y680" s="291" t="str">
        <f>IF(日報入力!G680="","",日報入力!AE680)</f>
        <v/>
      </c>
      <c r="Z680" s="291" t="str">
        <f>IF(日報入力!G680="","",日報入力!AF680)</f>
        <v/>
      </c>
      <c r="AA680" s="291" t="str">
        <f>IF(日報入力!G680="","",日報入力!AG680)</f>
        <v/>
      </c>
      <c r="AB680" s="291" t="str">
        <f>IF(日報入力!G680="","",日報入力!AH680)</f>
        <v/>
      </c>
      <c r="AC680" s="291" t="str">
        <f>IF(日報入力!G680="","",日報入力!AI680)</f>
        <v/>
      </c>
      <c r="AD680" s="291" t="str">
        <f>IF(日報入力!G680="","",日報入力!AJ680)</f>
        <v/>
      </c>
      <c r="AE680" s="292" t="str">
        <f>IF(日報入力!G680="","",日報入力!E680)</f>
        <v/>
      </c>
      <c r="AF680" s="293" t="str">
        <f>IF(日報入力!G680="","",日報入力!AK680)</f>
        <v/>
      </c>
      <c r="AG680" s="293" t="str">
        <f>IF(日報入力!G680="","",日報入力!AL680)</f>
        <v/>
      </c>
      <c r="AH680" s="293" t="str">
        <f>IF(日報入力!G680="","",日報入力!AM680)</f>
        <v/>
      </c>
      <c r="AI680" s="294" t="str">
        <f>IF(日報入力!G680&gt;0,日報入力!D680*日報入力!K680*日報入力!AL680,"")</f>
        <v/>
      </c>
      <c r="AJ680" s="294" t="str">
        <f>IF(日報入力!G680&gt;0,日報入力!E680*日報入力!AL680,"")</f>
        <v/>
      </c>
      <c r="AK680" s="294" t="str">
        <f>IF(日報入力!G680&gt;0,AI680-AJ680,"")</f>
        <v/>
      </c>
      <c r="AL680" s="292" t="str">
        <f>IF(日報入力!G680&gt;0,日報入力!E680*日報入力!AM680,"")</f>
        <v/>
      </c>
      <c r="AM680" s="292" t="str">
        <f>IF(日報入力!G680&gt;0,日報入力!AB680*日報入力!AM680,"")</f>
        <v/>
      </c>
      <c r="AN680" s="68" t="str">
        <f>IF(日報入力!G680&gt;0,日報入力!C680,"")</f>
        <v/>
      </c>
      <c r="AO680" s="68" t="str">
        <f>日報入力!B680</f>
        <v/>
      </c>
      <c r="AP680" s="68" t="str">
        <f>IF(日報入力!AQ680,日報入力!BA680,"")</f>
        <v/>
      </c>
      <c r="AQ680" s="68" t="str">
        <f>IF(日報入力!AR680,日報入力!BB680,"")</f>
        <v/>
      </c>
      <c r="AR680" s="68" t="str">
        <f>IF(日報入力!AS680,"N勤","")</f>
        <v/>
      </c>
      <c r="AS680" s="295" t="e">
        <f t="shared" si="47"/>
        <v>#VALUE!</v>
      </c>
      <c r="AT680" s="439" t="str">
        <f>日報入力!AY680</f>
        <v/>
      </c>
      <c r="AU680" s="518" t="str">
        <f>IF(日報入力!G680,G680*60/E680,"")</f>
        <v/>
      </c>
      <c r="AV680" s="528" t="str">
        <f>IF(日報入力!AT680,日報入力!AT680,"")</f>
        <v/>
      </c>
      <c r="AW680" s="529" t="str">
        <f>IF(日報入力!AT680,AE680/日報入力!AT680,"")</f>
        <v/>
      </c>
      <c r="AX680" s="530" t="e">
        <f>IF(1&lt;日報集計!AT680,AT680/(((F680-I680-J680-N680-O680)*60)/(E680)),"")</f>
        <v>#VALUE!</v>
      </c>
      <c r="AY680" s="664" t="str">
        <f>IF(日報入力!H680,AT680/(((F680-J680)*60)/E680),"")</f>
        <v/>
      </c>
      <c r="AZ680" s="664" t="str">
        <f>IF(日報入力!I680,AT680/((G680*60)/E680),"")</f>
        <v/>
      </c>
      <c r="BA680" s="296" t="str">
        <f>IF(日報入力!G680,G680/F680,"")</f>
        <v/>
      </c>
      <c r="BB680" s="386" t="e">
        <f t="shared" si="48"/>
        <v>#VALUE!</v>
      </c>
      <c r="BC680" s="386" t="e">
        <f t="shared" si="49"/>
        <v>#VALUE!</v>
      </c>
      <c r="BD680" s="80">
        <f>日報入力!AU680</f>
        <v>0</v>
      </c>
      <c r="BE680" s="534" t="str">
        <f>IF(日報入力!AV680,日報入力!AV680,"")</f>
        <v/>
      </c>
      <c r="BF680" s="534" t="str">
        <f>IF(日報入力!AW680,日報入力!AW680,"")</f>
        <v/>
      </c>
      <c r="BG680" s="398" t="str">
        <f>IF(日報入力!G680,日報入力!K680*日報入力!D680*日報入力!BC680,"")</f>
        <v/>
      </c>
    </row>
    <row r="681" spans="1:59" ht="20.25" hidden="1" customHeight="1" x14ac:dyDescent="0.15">
      <c r="A681" s="302" t="str">
        <f>IF(日報入力!G681="","",日報入力!G681)</f>
        <v/>
      </c>
      <c r="B681" s="291" t="str">
        <f>IF(日報入力!G681="","",日報入力!H681)</f>
        <v/>
      </c>
      <c r="C681" s="291" t="str">
        <f>IF(日報入力!G681="","",日報入力!I681)</f>
        <v/>
      </c>
      <c r="D681" s="291" t="str">
        <f>IF(日報入力!G681="","",日報入力!J681)</f>
        <v/>
      </c>
      <c r="E681" s="291" t="str">
        <f>IF(日報入力!G681="","",日報入力!K681)</f>
        <v/>
      </c>
      <c r="F681" s="291" t="str">
        <f>IF(日報入力!G681="","",日報入力!L681)</f>
        <v/>
      </c>
      <c r="G681" s="291" t="str">
        <f>IF(日報入力!G681="","",日報入力!L681-日報入力!O681-日報入力!P681-日報入力!Q681-日報入力!R681-日報入力!S681-日報入力!T681-日報入力!U681-日報入力!V681-日報入力!W681-日報入力!X681-日報入力!Y681-日報入力!Z681)</f>
        <v/>
      </c>
      <c r="H681" s="291" t="str">
        <f>IF(日報入力!G681="","",IF(日報入力!M681&gt;=0,日報入力!M681*F681,F681))</f>
        <v/>
      </c>
      <c r="I681" s="291" t="str">
        <f>IF(日報入力!G681="","",日報入力!O681)</f>
        <v/>
      </c>
      <c r="J681" s="291" t="str">
        <f>IF(日報入力!G681="","",日報入力!P681)</f>
        <v/>
      </c>
      <c r="K681" s="291" t="str">
        <f>IF(日報入力!G681="","",日報入力!Q681)</f>
        <v/>
      </c>
      <c r="L681" s="291" t="str">
        <f>IF(日報入力!G681="","",日報入力!R681)</f>
        <v/>
      </c>
      <c r="M681" s="291" t="str">
        <f>IF(日報入力!G681="","",日報入力!S681)</f>
        <v/>
      </c>
      <c r="N681" s="291" t="str">
        <f>IF(日報入力!G681="","",日報入力!T681)</f>
        <v/>
      </c>
      <c r="O681" s="291" t="str">
        <f>IF(日報入力!G681="","",日報入力!U681)</f>
        <v/>
      </c>
      <c r="P681" s="291" t="str">
        <f>IF(日報入力!G681="","",日報入力!V681)</f>
        <v/>
      </c>
      <c r="Q681" s="291" t="str">
        <f>IF(日報入力!G681="","",日報入力!W681)</f>
        <v/>
      </c>
      <c r="R681" s="291" t="str">
        <f>IF(日報入力!G681="","",日報入力!X681)</f>
        <v/>
      </c>
      <c r="S681" s="291" t="str">
        <f>IF(日報入力!G681="","",日報入力!Y681)</f>
        <v/>
      </c>
      <c r="T681" s="291" t="str">
        <f>IF(日報入力!G681="","",日報入力!Z681)</f>
        <v/>
      </c>
      <c r="U681" s="291" t="str">
        <f>IF(日報入力!G681="","",日報入力!AA681)</f>
        <v/>
      </c>
      <c r="V681" s="378" t="str">
        <f>IF(日報入力!G681="","",日報入力!AB681)</f>
        <v/>
      </c>
      <c r="W681" s="291" t="str">
        <f>IF(日報入力!G681="","",日報入力!AC681)</f>
        <v/>
      </c>
      <c r="X681" s="291" t="str">
        <f>IF(日報入力!G681="","",日報入力!AD681)</f>
        <v/>
      </c>
      <c r="Y681" s="291" t="str">
        <f>IF(日報入力!G681="","",日報入力!AE681)</f>
        <v/>
      </c>
      <c r="Z681" s="291" t="str">
        <f>IF(日報入力!G681="","",日報入力!AF681)</f>
        <v/>
      </c>
      <c r="AA681" s="291" t="str">
        <f>IF(日報入力!G681="","",日報入力!AG681)</f>
        <v/>
      </c>
      <c r="AB681" s="291" t="str">
        <f>IF(日報入力!G681="","",日報入力!AH681)</f>
        <v/>
      </c>
      <c r="AC681" s="291" t="str">
        <f>IF(日報入力!G681="","",日報入力!AI681)</f>
        <v/>
      </c>
      <c r="AD681" s="291" t="str">
        <f>IF(日報入力!G681="","",日報入力!AJ681)</f>
        <v/>
      </c>
      <c r="AE681" s="292" t="str">
        <f>IF(日報入力!G681="","",日報入力!E681)</f>
        <v/>
      </c>
      <c r="AF681" s="293" t="str">
        <f>IF(日報入力!G681="","",日報入力!AK681)</f>
        <v/>
      </c>
      <c r="AG681" s="293" t="str">
        <f>IF(日報入力!G681="","",日報入力!AL681)</f>
        <v/>
      </c>
      <c r="AH681" s="293" t="str">
        <f>IF(日報入力!G681="","",日報入力!AM681)</f>
        <v/>
      </c>
      <c r="AI681" s="294" t="str">
        <f>IF(日報入力!G681&gt;0,日報入力!D681*日報入力!K681*日報入力!AL681,"")</f>
        <v/>
      </c>
      <c r="AJ681" s="294" t="str">
        <f>IF(日報入力!G681&gt;0,日報入力!E681*日報入力!AL681,"")</f>
        <v/>
      </c>
      <c r="AK681" s="294" t="str">
        <f>IF(日報入力!G681&gt;0,AI681-AJ681,"")</f>
        <v/>
      </c>
      <c r="AL681" s="292" t="str">
        <f>IF(日報入力!G681&gt;0,日報入力!E681*日報入力!AM681,"")</f>
        <v/>
      </c>
      <c r="AM681" s="292" t="str">
        <f>IF(日報入力!G681&gt;0,日報入力!AB681*日報入力!AM681,"")</f>
        <v/>
      </c>
      <c r="AN681" s="68" t="str">
        <f>IF(日報入力!G681&gt;0,日報入力!C681,"")</f>
        <v/>
      </c>
      <c r="AO681" s="68" t="str">
        <f>日報入力!B681</f>
        <v/>
      </c>
      <c r="AP681" s="68" t="str">
        <f>IF(日報入力!AQ681,日報入力!BA681,"")</f>
        <v/>
      </c>
      <c r="AQ681" s="68" t="str">
        <f>IF(日報入力!AR681,日報入力!BB681,"")</f>
        <v/>
      </c>
      <c r="AR681" s="68" t="str">
        <f>IF(日報入力!AS681,"N勤","")</f>
        <v/>
      </c>
      <c r="AS681" s="295" t="e">
        <f t="shared" si="47"/>
        <v>#VALUE!</v>
      </c>
      <c r="AT681" s="439" t="str">
        <f>日報入力!AY681</f>
        <v/>
      </c>
      <c r="AU681" s="518" t="str">
        <f>IF(日報入力!G681,G681*60/E681,"")</f>
        <v/>
      </c>
      <c r="AV681" s="528" t="str">
        <f>IF(日報入力!AT681,日報入力!AT681,"")</f>
        <v/>
      </c>
      <c r="AW681" s="529" t="str">
        <f>IF(日報入力!AT681,AE681/日報入力!AT681,"")</f>
        <v/>
      </c>
      <c r="AX681" s="530" t="e">
        <f>IF(1&lt;日報集計!AT681,AT681/(((F681-I681-J681-N681-O681)*60)/(E681)),"")</f>
        <v>#VALUE!</v>
      </c>
      <c r="AY681" s="664" t="str">
        <f>IF(日報入力!H681,AT681/(((F681-J681)*60)/E681),"")</f>
        <v/>
      </c>
      <c r="AZ681" s="664" t="str">
        <f>IF(日報入力!I681,AT681/((G681*60)/E681),"")</f>
        <v/>
      </c>
      <c r="BA681" s="296" t="str">
        <f>IF(日報入力!G681,G681/F681,"")</f>
        <v/>
      </c>
      <c r="BB681" s="386" t="e">
        <f t="shared" si="48"/>
        <v>#VALUE!</v>
      </c>
      <c r="BC681" s="386" t="e">
        <f t="shared" si="49"/>
        <v>#VALUE!</v>
      </c>
      <c r="BD681" s="80">
        <f>日報入力!AU681</f>
        <v>0</v>
      </c>
      <c r="BE681" s="534" t="str">
        <f>IF(日報入力!AV681,日報入力!AV681,"")</f>
        <v/>
      </c>
      <c r="BF681" s="534" t="str">
        <f>IF(日報入力!AW681,日報入力!AW681,"")</f>
        <v/>
      </c>
      <c r="BG681" s="398" t="str">
        <f>IF(日報入力!G681,日報入力!K681*日報入力!D681*日報入力!BC681,"")</f>
        <v/>
      </c>
    </row>
    <row r="682" spans="1:59" ht="20.25" hidden="1" customHeight="1" x14ac:dyDescent="0.15">
      <c r="A682" s="302" t="str">
        <f>IF(日報入力!G682="","",日報入力!G682)</f>
        <v/>
      </c>
      <c r="B682" s="291" t="str">
        <f>IF(日報入力!G682="","",日報入力!H682)</f>
        <v/>
      </c>
      <c r="C682" s="291" t="str">
        <f>IF(日報入力!G682="","",日報入力!I682)</f>
        <v/>
      </c>
      <c r="D682" s="291" t="str">
        <f>IF(日報入力!G682="","",日報入力!J682)</f>
        <v/>
      </c>
      <c r="E682" s="291" t="str">
        <f>IF(日報入力!G682="","",日報入力!K682)</f>
        <v/>
      </c>
      <c r="F682" s="291" t="str">
        <f>IF(日報入力!G682="","",日報入力!L682)</f>
        <v/>
      </c>
      <c r="G682" s="291" t="str">
        <f>IF(日報入力!G682="","",日報入力!L682-日報入力!O682-日報入力!P682-日報入力!Q682-日報入力!R682-日報入力!S682-日報入力!T682-日報入力!U682-日報入力!V682-日報入力!W682-日報入力!X682-日報入力!Y682-日報入力!Z682)</f>
        <v/>
      </c>
      <c r="H682" s="291" t="str">
        <f>IF(日報入力!G682="","",IF(日報入力!M682&gt;=0,日報入力!M682*F682,F682))</f>
        <v/>
      </c>
      <c r="I682" s="291" t="str">
        <f>IF(日報入力!G682="","",日報入力!O682)</f>
        <v/>
      </c>
      <c r="J682" s="291" t="str">
        <f>IF(日報入力!G682="","",日報入力!P682)</f>
        <v/>
      </c>
      <c r="K682" s="291" t="str">
        <f>IF(日報入力!G682="","",日報入力!Q682)</f>
        <v/>
      </c>
      <c r="L682" s="291" t="str">
        <f>IF(日報入力!G682="","",日報入力!R682)</f>
        <v/>
      </c>
      <c r="M682" s="291" t="str">
        <f>IF(日報入力!G682="","",日報入力!S682)</f>
        <v/>
      </c>
      <c r="N682" s="291" t="str">
        <f>IF(日報入力!G682="","",日報入力!T682)</f>
        <v/>
      </c>
      <c r="O682" s="291" t="str">
        <f>IF(日報入力!G682="","",日報入力!U682)</f>
        <v/>
      </c>
      <c r="P682" s="291" t="str">
        <f>IF(日報入力!G682="","",日報入力!V682)</f>
        <v/>
      </c>
      <c r="Q682" s="291" t="str">
        <f>IF(日報入力!G682="","",日報入力!W682)</f>
        <v/>
      </c>
      <c r="R682" s="291" t="str">
        <f>IF(日報入力!G682="","",日報入力!X682)</f>
        <v/>
      </c>
      <c r="S682" s="291" t="str">
        <f>IF(日報入力!G682="","",日報入力!Y682)</f>
        <v/>
      </c>
      <c r="T682" s="291" t="str">
        <f>IF(日報入力!G682="","",日報入力!Z682)</f>
        <v/>
      </c>
      <c r="U682" s="291" t="str">
        <f>IF(日報入力!G682="","",日報入力!AA682)</f>
        <v/>
      </c>
      <c r="V682" s="378" t="str">
        <f>IF(日報入力!G682="","",日報入力!AB682)</f>
        <v/>
      </c>
      <c r="W682" s="291" t="str">
        <f>IF(日報入力!G682="","",日報入力!AC682)</f>
        <v/>
      </c>
      <c r="X682" s="291" t="str">
        <f>IF(日報入力!G682="","",日報入力!AD682)</f>
        <v/>
      </c>
      <c r="Y682" s="291" t="str">
        <f>IF(日報入力!G682="","",日報入力!AE682)</f>
        <v/>
      </c>
      <c r="Z682" s="291" t="str">
        <f>IF(日報入力!G682="","",日報入力!AF682)</f>
        <v/>
      </c>
      <c r="AA682" s="291" t="str">
        <f>IF(日報入力!G682="","",日報入力!AG682)</f>
        <v/>
      </c>
      <c r="AB682" s="291" t="str">
        <f>IF(日報入力!G682="","",日報入力!AH682)</f>
        <v/>
      </c>
      <c r="AC682" s="291" t="str">
        <f>IF(日報入力!G682="","",日報入力!AI682)</f>
        <v/>
      </c>
      <c r="AD682" s="291" t="str">
        <f>IF(日報入力!G682="","",日報入力!AJ682)</f>
        <v/>
      </c>
      <c r="AE682" s="292" t="str">
        <f>IF(日報入力!G682="","",日報入力!E682)</f>
        <v/>
      </c>
      <c r="AF682" s="293" t="str">
        <f>IF(日報入力!G682="","",日報入力!AK682)</f>
        <v/>
      </c>
      <c r="AG682" s="293" t="str">
        <f>IF(日報入力!G682="","",日報入力!AL682)</f>
        <v/>
      </c>
      <c r="AH682" s="293" t="str">
        <f>IF(日報入力!G682="","",日報入力!AM682)</f>
        <v/>
      </c>
      <c r="AI682" s="294" t="str">
        <f>IF(日報入力!G682&gt;0,日報入力!D682*日報入力!K682*日報入力!AL682,"")</f>
        <v/>
      </c>
      <c r="AJ682" s="294" t="str">
        <f>IF(日報入力!G682&gt;0,日報入力!E682*日報入力!AL682,"")</f>
        <v/>
      </c>
      <c r="AK682" s="294" t="str">
        <f>IF(日報入力!G682&gt;0,AI682-AJ682,"")</f>
        <v/>
      </c>
      <c r="AL682" s="292" t="str">
        <f>IF(日報入力!G682&gt;0,日報入力!E682*日報入力!AM682,"")</f>
        <v/>
      </c>
      <c r="AM682" s="292" t="str">
        <f>IF(日報入力!G682&gt;0,日報入力!AB682*日報入力!AM682,"")</f>
        <v/>
      </c>
      <c r="AN682" s="68" t="str">
        <f>IF(日報入力!G682&gt;0,日報入力!C682,"")</f>
        <v/>
      </c>
      <c r="AO682" s="68" t="str">
        <f>日報入力!B682</f>
        <v/>
      </c>
      <c r="AP682" s="68" t="str">
        <f>IF(日報入力!AQ682,日報入力!BA682,"")</f>
        <v/>
      </c>
      <c r="AQ682" s="68" t="str">
        <f>IF(日報入力!AR682,日報入力!BB682,"")</f>
        <v/>
      </c>
      <c r="AR682" s="68" t="str">
        <f>IF(日報入力!AS682,"N勤","")</f>
        <v/>
      </c>
      <c r="AS682" s="295" t="e">
        <f t="shared" si="47"/>
        <v>#VALUE!</v>
      </c>
      <c r="AT682" s="439" t="str">
        <f>日報入力!AY682</f>
        <v/>
      </c>
      <c r="AU682" s="518" t="str">
        <f>IF(日報入力!G682,G682*60/E682,"")</f>
        <v/>
      </c>
      <c r="AV682" s="528" t="str">
        <f>IF(日報入力!AT682,日報入力!AT682,"")</f>
        <v/>
      </c>
      <c r="AW682" s="529" t="str">
        <f>IF(日報入力!AT682,AE682/日報入力!AT682,"")</f>
        <v/>
      </c>
      <c r="AX682" s="530" t="e">
        <f>IF(1&lt;日報集計!AT682,AT682/(((F682-I682-J682-N682-O682)*60)/(E682)),"")</f>
        <v>#VALUE!</v>
      </c>
      <c r="AY682" s="664" t="str">
        <f>IF(日報入力!H682,AT682/(((F682-J682)*60)/E682),"")</f>
        <v/>
      </c>
      <c r="AZ682" s="664" t="str">
        <f>IF(日報入力!I682,AT682/((G682*60)/E682),"")</f>
        <v/>
      </c>
      <c r="BA682" s="296" t="str">
        <f>IF(日報入力!G682,G682/F682,"")</f>
        <v/>
      </c>
      <c r="BB682" s="386" t="e">
        <f t="shared" si="48"/>
        <v>#VALUE!</v>
      </c>
      <c r="BC682" s="386" t="e">
        <f t="shared" si="49"/>
        <v>#VALUE!</v>
      </c>
      <c r="BD682" s="80">
        <f>日報入力!AU682</f>
        <v>0</v>
      </c>
      <c r="BE682" s="534" t="str">
        <f>IF(日報入力!AV682,日報入力!AV682,"")</f>
        <v/>
      </c>
      <c r="BF682" s="534" t="str">
        <f>IF(日報入力!AW682,日報入力!AW682,"")</f>
        <v/>
      </c>
      <c r="BG682" s="398" t="str">
        <f>IF(日報入力!G682,日報入力!K682*日報入力!D682*日報入力!BC682,"")</f>
        <v/>
      </c>
    </row>
    <row r="683" spans="1:59" ht="20.25" hidden="1" customHeight="1" x14ac:dyDescent="0.15">
      <c r="A683" s="302" t="str">
        <f>IF(日報入力!G683="","",日報入力!G683)</f>
        <v/>
      </c>
      <c r="B683" s="291" t="str">
        <f>IF(日報入力!G683="","",日報入力!H683)</f>
        <v/>
      </c>
      <c r="C683" s="291" t="str">
        <f>IF(日報入力!G683="","",日報入力!I683)</f>
        <v/>
      </c>
      <c r="D683" s="291" t="str">
        <f>IF(日報入力!G683="","",日報入力!J683)</f>
        <v/>
      </c>
      <c r="E683" s="291" t="str">
        <f>IF(日報入力!G683="","",日報入力!K683)</f>
        <v/>
      </c>
      <c r="F683" s="291" t="str">
        <f>IF(日報入力!G683="","",日報入力!L683)</f>
        <v/>
      </c>
      <c r="G683" s="291" t="str">
        <f>IF(日報入力!G683="","",日報入力!L683-日報入力!O683-日報入力!P683-日報入力!Q683-日報入力!R683-日報入力!S683-日報入力!T683-日報入力!U683-日報入力!V683-日報入力!W683-日報入力!X683-日報入力!Y683-日報入力!Z683)</f>
        <v/>
      </c>
      <c r="H683" s="291" t="str">
        <f>IF(日報入力!G683="","",IF(日報入力!M683&gt;=0,日報入力!M683*F683,F683))</f>
        <v/>
      </c>
      <c r="I683" s="291" t="str">
        <f>IF(日報入力!G683="","",日報入力!O683)</f>
        <v/>
      </c>
      <c r="J683" s="291" t="str">
        <f>IF(日報入力!G683="","",日報入力!P683)</f>
        <v/>
      </c>
      <c r="K683" s="291" t="str">
        <f>IF(日報入力!G683="","",日報入力!Q683)</f>
        <v/>
      </c>
      <c r="L683" s="291" t="str">
        <f>IF(日報入力!G683="","",日報入力!R683)</f>
        <v/>
      </c>
      <c r="M683" s="291" t="str">
        <f>IF(日報入力!G683="","",日報入力!S683)</f>
        <v/>
      </c>
      <c r="N683" s="291" t="str">
        <f>IF(日報入力!G683="","",日報入力!T683)</f>
        <v/>
      </c>
      <c r="O683" s="291" t="str">
        <f>IF(日報入力!G683="","",日報入力!U683)</f>
        <v/>
      </c>
      <c r="P683" s="291" t="str">
        <f>IF(日報入力!G683="","",日報入力!V683)</f>
        <v/>
      </c>
      <c r="Q683" s="291" t="str">
        <f>IF(日報入力!G683="","",日報入力!W683)</f>
        <v/>
      </c>
      <c r="R683" s="291" t="str">
        <f>IF(日報入力!G683="","",日報入力!X683)</f>
        <v/>
      </c>
      <c r="S683" s="291" t="str">
        <f>IF(日報入力!G683="","",日報入力!Y683)</f>
        <v/>
      </c>
      <c r="T683" s="291" t="str">
        <f>IF(日報入力!G683="","",日報入力!Z683)</f>
        <v/>
      </c>
      <c r="U683" s="291" t="str">
        <f>IF(日報入力!G683="","",日報入力!AA683)</f>
        <v/>
      </c>
      <c r="V683" s="378" t="str">
        <f>IF(日報入力!G683="","",日報入力!AB683)</f>
        <v/>
      </c>
      <c r="W683" s="291" t="str">
        <f>IF(日報入力!G683="","",日報入力!AC683)</f>
        <v/>
      </c>
      <c r="X683" s="291" t="str">
        <f>IF(日報入力!G683="","",日報入力!AD683)</f>
        <v/>
      </c>
      <c r="Y683" s="291" t="str">
        <f>IF(日報入力!G683="","",日報入力!AE683)</f>
        <v/>
      </c>
      <c r="Z683" s="291" t="str">
        <f>IF(日報入力!G683="","",日報入力!AF683)</f>
        <v/>
      </c>
      <c r="AA683" s="291" t="str">
        <f>IF(日報入力!G683="","",日報入力!AG683)</f>
        <v/>
      </c>
      <c r="AB683" s="291" t="str">
        <f>IF(日報入力!G683="","",日報入力!AH683)</f>
        <v/>
      </c>
      <c r="AC683" s="291" t="str">
        <f>IF(日報入力!G683="","",日報入力!AI683)</f>
        <v/>
      </c>
      <c r="AD683" s="291" t="str">
        <f>IF(日報入力!G683="","",日報入力!AJ683)</f>
        <v/>
      </c>
      <c r="AE683" s="292" t="str">
        <f>IF(日報入力!G683="","",日報入力!E683)</f>
        <v/>
      </c>
      <c r="AF683" s="293" t="str">
        <f>IF(日報入力!G683="","",日報入力!AK683)</f>
        <v/>
      </c>
      <c r="AG683" s="293" t="str">
        <f>IF(日報入力!G683="","",日報入力!AL683)</f>
        <v/>
      </c>
      <c r="AH683" s="293" t="str">
        <f>IF(日報入力!G683="","",日報入力!AM683)</f>
        <v/>
      </c>
      <c r="AI683" s="294" t="str">
        <f>IF(日報入力!G683&gt;0,日報入力!D683*日報入力!K683*日報入力!AL683,"")</f>
        <v/>
      </c>
      <c r="AJ683" s="294" t="str">
        <f>IF(日報入力!G683&gt;0,日報入力!E683*日報入力!AL683,"")</f>
        <v/>
      </c>
      <c r="AK683" s="294" t="str">
        <f>IF(日報入力!G683&gt;0,AI683-AJ683,"")</f>
        <v/>
      </c>
      <c r="AL683" s="292" t="str">
        <f>IF(日報入力!G683&gt;0,日報入力!E683*日報入力!AM683,"")</f>
        <v/>
      </c>
      <c r="AM683" s="292" t="str">
        <f>IF(日報入力!G683&gt;0,日報入力!AB683*日報入力!AM683,"")</f>
        <v/>
      </c>
      <c r="AN683" s="68" t="str">
        <f>IF(日報入力!G683&gt;0,日報入力!C683,"")</f>
        <v/>
      </c>
      <c r="AO683" s="68" t="str">
        <f>日報入力!B683</f>
        <v/>
      </c>
      <c r="AP683" s="68" t="str">
        <f>IF(日報入力!AQ683,日報入力!BA683,"")</f>
        <v/>
      </c>
      <c r="AQ683" s="68" t="str">
        <f>IF(日報入力!AR683,日報入力!BB683,"")</f>
        <v/>
      </c>
      <c r="AR683" s="68" t="str">
        <f>IF(日報入力!AS683,"N勤","")</f>
        <v/>
      </c>
      <c r="AS683" s="295" t="e">
        <f t="shared" si="47"/>
        <v>#VALUE!</v>
      </c>
      <c r="AT683" s="439" t="str">
        <f>日報入力!AY683</f>
        <v/>
      </c>
      <c r="AU683" s="518" t="str">
        <f>IF(日報入力!G683,G683*60/E683,"")</f>
        <v/>
      </c>
      <c r="AV683" s="528" t="str">
        <f>IF(日報入力!AT683,日報入力!AT683,"")</f>
        <v/>
      </c>
      <c r="AW683" s="529" t="str">
        <f>IF(日報入力!AT683,AE683/日報入力!AT683,"")</f>
        <v/>
      </c>
      <c r="AX683" s="530" t="e">
        <f>IF(1&lt;日報集計!AT683,AT683/(((F683-I683-J683-N683-O683)*60)/(E683)),"")</f>
        <v>#VALUE!</v>
      </c>
      <c r="AY683" s="664" t="str">
        <f>IF(日報入力!H683,AT683/(((F683-J683)*60)/E683),"")</f>
        <v/>
      </c>
      <c r="AZ683" s="664" t="str">
        <f>IF(日報入力!I683,AT683/((G683*60)/E683),"")</f>
        <v/>
      </c>
      <c r="BA683" s="296" t="str">
        <f>IF(日報入力!G683,G683/F683,"")</f>
        <v/>
      </c>
      <c r="BB683" s="386" t="e">
        <f t="shared" si="48"/>
        <v>#VALUE!</v>
      </c>
      <c r="BC683" s="386" t="e">
        <f t="shared" si="49"/>
        <v>#VALUE!</v>
      </c>
      <c r="BD683" s="80">
        <f>日報入力!AU683</f>
        <v>0</v>
      </c>
      <c r="BE683" s="534" t="str">
        <f>IF(日報入力!AV683,日報入力!AV683,"")</f>
        <v/>
      </c>
      <c r="BF683" s="534" t="str">
        <f>IF(日報入力!AW683,日報入力!AW683,"")</f>
        <v/>
      </c>
      <c r="BG683" s="398" t="str">
        <f>IF(日報入力!G683,日報入力!K683*日報入力!D683*日報入力!BC683,"")</f>
        <v/>
      </c>
    </row>
    <row r="684" spans="1:59" ht="20.25" hidden="1" customHeight="1" x14ac:dyDescent="0.15">
      <c r="A684" s="302" t="str">
        <f>IF(日報入力!G684="","",日報入力!G684)</f>
        <v/>
      </c>
      <c r="B684" s="291" t="str">
        <f>IF(日報入力!G684="","",日報入力!H684)</f>
        <v/>
      </c>
      <c r="C684" s="291" t="str">
        <f>IF(日報入力!G684="","",日報入力!I684)</f>
        <v/>
      </c>
      <c r="D684" s="291" t="str">
        <f>IF(日報入力!G684="","",日報入力!J684)</f>
        <v/>
      </c>
      <c r="E684" s="291" t="str">
        <f>IF(日報入力!G684="","",日報入力!K684)</f>
        <v/>
      </c>
      <c r="F684" s="291" t="str">
        <f>IF(日報入力!G684="","",日報入力!L684)</f>
        <v/>
      </c>
      <c r="G684" s="291" t="str">
        <f>IF(日報入力!G684="","",日報入力!L684-日報入力!O684-日報入力!P684-日報入力!Q684-日報入力!R684-日報入力!S684-日報入力!T684-日報入力!U684-日報入力!V684-日報入力!W684-日報入力!X684-日報入力!Y684-日報入力!Z684)</f>
        <v/>
      </c>
      <c r="H684" s="291" t="str">
        <f>IF(日報入力!G684="","",IF(日報入力!M684&gt;=0,日報入力!M684*F684,F684))</f>
        <v/>
      </c>
      <c r="I684" s="291" t="str">
        <f>IF(日報入力!G684="","",日報入力!O684)</f>
        <v/>
      </c>
      <c r="J684" s="291" t="str">
        <f>IF(日報入力!G684="","",日報入力!P684)</f>
        <v/>
      </c>
      <c r="K684" s="291" t="str">
        <f>IF(日報入力!G684="","",日報入力!Q684)</f>
        <v/>
      </c>
      <c r="L684" s="291" t="str">
        <f>IF(日報入力!G684="","",日報入力!R684)</f>
        <v/>
      </c>
      <c r="M684" s="291" t="str">
        <f>IF(日報入力!G684="","",日報入力!S684)</f>
        <v/>
      </c>
      <c r="N684" s="291" t="str">
        <f>IF(日報入力!G684="","",日報入力!T684)</f>
        <v/>
      </c>
      <c r="O684" s="291" t="str">
        <f>IF(日報入力!G684="","",日報入力!U684)</f>
        <v/>
      </c>
      <c r="P684" s="291" t="str">
        <f>IF(日報入力!G684="","",日報入力!V684)</f>
        <v/>
      </c>
      <c r="Q684" s="291" t="str">
        <f>IF(日報入力!G684="","",日報入力!W684)</f>
        <v/>
      </c>
      <c r="R684" s="291" t="str">
        <f>IF(日報入力!G684="","",日報入力!X684)</f>
        <v/>
      </c>
      <c r="S684" s="291" t="str">
        <f>IF(日報入力!G684="","",日報入力!Y684)</f>
        <v/>
      </c>
      <c r="T684" s="291" t="str">
        <f>IF(日報入力!G684="","",日報入力!Z684)</f>
        <v/>
      </c>
      <c r="U684" s="291" t="str">
        <f>IF(日報入力!G684="","",日報入力!AA684)</f>
        <v/>
      </c>
      <c r="V684" s="378" t="str">
        <f>IF(日報入力!G684="","",日報入力!AB684)</f>
        <v/>
      </c>
      <c r="W684" s="291" t="str">
        <f>IF(日報入力!G684="","",日報入力!AC684)</f>
        <v/>
      </c>
      <c r="X684" s="291" t="str">
        <f>IF(日報入力!G684="","",日報入力!AD684)</f>
        <v/>
      </c>
      <c r="Y684" s="291" t="str">
        <f>IF(日報入力!G684="","",日報入力!AE684)</f>
        <v/>
      </c>
      <c r="Z684" s="291" t="str">
        <f>IF(日報入力!G684="","",日報入力!AF684)</f>
        <v/>
      </c>
      <c r="AA684" s="291" t="str">
        <f>IF(日報入力!G684="","",日報入力!AG684)</f>
        <v/>
      </c>
      <c r="AB684" s="291" t="str">
        <f>IF(日報入力!G684="","",日報入力!AH684)</f>
        <v/>
      </c>
      <c r="AC684" s="291" t="str">
        <f>IF(日報入力!G684="","",日報入力!AI684)</f>
        <v/>
      </c>
      <c r="AD684" s="291" t="str">
        <f>IF(日報入力!G684="","",日報入力!AJ684)</f>
        <v/>
      </c>
      <c r="AE684" s="292" t="str">
        <f>IF(日報入力!G684="","",日報入力!E684)</f>
        <v/>
      </c>
      <c r="AF684" s="293" t="str">
        <f>IF(日報入力!G684="","",日報入力!AK684)</f>
        <v/>
      </c>
      <c r="AG684" s="293" t="str">
        <f>IF(日報入力!G684="","",日報入力!AL684)</f>
        <v/>
      </c>
      <c r="AH684" s="293" t="str">
        <f>IF(日報入力!G684="","",日報入力!AM684)</f>
        <v/>
      </c>
      <c r="AI684" s="294" t="str">
        <f>IF(日報入力!G684&gt;0,日報入力!D684*日報入力!K684*日報入力!AL684,"")</f>
        <v/>
      </c>
      <c r="AJ684" s="294" t="str">
        <f>IF(日報入力!G684&gt;0,日報入力!E684*日報入力!AL684,"")</f>
        <v/>
      </c>
      <c r="AK684" s="294" t="str">
        <f>IF(日報入力!G684&gt;0,AI684-AJ684,"")</f>
        <v/>
      </c>
      <c r="AL684" s="292" t="str">
        <f>IF(日報入力!G684&gt;0,日報入力!E684*日報入力!AM684,"")</f>
        <v/>
      </c>
      <c r="AM684" s="292" t="str">
        <f>IF(日報入力!G684&gt;0,日報入力!AB684*日報入力!AM684,"")</f>
        <v/>
      </c>
      <c r="AN684" s="68" t="str">
        <f>IF(日報入力!G684&gt;0,日報入力!C684,"")</f>
        <v/>
      </c>
      <c r="AO684" s="68" t="str">
        <f>日報入力!B684</f>
        <v/>
      </c>
      <c r="AP684" s="68" t="str">
        <f>IF(日報入力!AQ684,日報入力!BA684,"")</f>
        <v/>
      </c>
      <c r="AQ684" s="68" t="str">
        <f>IF(日報入力!AR684,日報入力!BB684,"")</f>
        <v/>
      </c>
      <c r="AR684" s="68" t="str">
        <f>IF(日報入力!AS684,"N勤","")</f>
        <v/>
      </c>
      <c r="AS684" s="295" t="e">
        <f t="shared" si="47"/>
        <v>#VALUE!</v>
      </c>
      <c r="AT684" s="439" t="str">
        <f>日報入力!AY684</f>
        <v/>
      </c>
      <c r="AU684" s="518" t="str">
        <f>IF(日報入力!G684,G684*60/E684,"")</f>
        <v/>
      </c>
      <c r="AV684" s="528" t="str">
        <f>IF(日報入力!AT684,日報入力!AT684,"")</f>
        <v/>
      </c>
      <c r="AW684" s="529" t="str">
        <f>IF(日報入力!AT684,AE684/日報入力!AT684,"")</f>
        <v/>
      </c>
      <c r="AX684" s="530" t="e">
        <f>IF(1&lt;日報集計!AT684,AT684/(((F684-I684-J684-N684-O684)*60)/(E684)),"")</f>
        <v>#VALUE!</v>
      </c>
      <c r="AY684" s="664" t="str">
        <f>IF(日報入力!H684,AT684/(((F684-J684)*60)/E684),"")</f>
        <v/>
      </c>
      <c r="AZ684" s="664" t="str">
        <f>IF(日報入力!I684,AT684/((G684*60)/E684),"")</f>
        <v/>
      </c>
      <c r="BA684" s="296" t="str">
        <f>IF(日報入力!G684,G684/F684,"")</f>
        <v/>
      </c>
      <c r="BB684" s="386" t="e">
        <f t="shared" si="48"/>
        <v>#VALUE!</v>
      </c>
      <c r="BC684" s="386" t="e">
        <f t="shared" si="49"/>
        <v>#VALUE!</v>
      </c>
      <c r="BD684" s="80">
        <f>日報入力!AU684</f>
        <v>0</v>
      </c>
      <c r="BE684" s="534" t="str">
        <f>IF(日報入力!AV684,日報入力!AV684,"")</f>
        <v/>
      </c>
      <c r="BF684" s="534" t="str">
        <f>IF(日報入力!AW684,日報入力!AW684,"")</f>
        <v/>
      </c>
      <c r="BG684" s="398" t="str">
        <f>IF(日報入力!G684,日報入力!K684*日報入力!D684*日報入力!BC684,"")</f>
        <v/>
      </c>
    </row>
    <row r="685" spans="1:59" ht="20.25" hidden="1" customHeight="1" x14ac:dyDescent="0.15">
      <c r="A685" s="302" t="str">
        <f>IF(日報入力!G685="","",日報入力!G685)</f>
        <v/>
      </c>
      <c r="B685" s="291" t="str">
        <f>IF(日報入力!G685="","",日報入力!H685)</f>
        <v/>
      </c>
      <c r="C685" s="291" t="str">
        <f>IF(日報入力!G685="","",日報入力!I685)</f>
        <v/>
      </c>
      <c r="D685" s="291" t="str">
        <f>IF(日報入力!G685="","",日報入力!J685)</f>
        <v/>
      </c>
      <c r="E685" s="291" t="str">
        <f>IF(日報入力!G685="","",日報入力!K685)</f>
        <v/>
      </c>
      <c r="F685" s="291" t="str">
        <f>IF(日報入力!G685="","",日報入力!L685)</f>
        <v/>
      </c>
      <c r="G685" s="291" t="str">
        <f>IF(日報入力!G685="","",日報入力!L685-日報入力!O685-日報入力!P685-日報入力!Q685-日報入力!R685-日報入力!S685-日報入力!T685-日報入力!U685-日報入力!V685-日報入力!W685-日報入力!X685-日報入力!Y685-日報入力!Z685)</f>
        <v/>
      </c>
      <c r="H685" s="291" t="str">
        <f>IF(日報入力!G685="","",IF(日報入力!M685&gt;=0,日報入力!M685*F685,F685))</f>
        <v/>
      </c>
      <c r="I685" s="291" t="str">
        <f>IF(日報入力!G685="","",日報入力!O685)</f>
        <v/>
      </c>
      <c r="J685" s="291" t="str">
        <f>IF(日報入力!G685="","",日報入力!P685)</f>
        <v/>
      </c>
      <c r="K685" s="291" t="str">
        <f>IF(日報入力!G685="","",日報入力!Q685)</f>
        <v/>
      </c>
      <c r="L685" s="291" t="str">
        <f>IF(日報入力!G685="","",日報入力!R685)</f>
        <v/>
      </c>
      <c r="M685" s="291" t="str">
        <f>IF(日報入力!G685="","",日報入力!S685)</f>
        <v/>
      </c>
      <c r="N685" s="291" t="str">
        <f>IF(日報入力!G685="","",日報入力!T685)</f>
        <v/>
      </c>
      <c r="O685" s="291" t="str">
        <f>IF(日報入力!G685="","",日報入力!U685)</f>
        <v/>
      </c>
      <c r="P685" s="291" t="str">
        <f>IF(日報入力!G685="","",日報入力!V685)</f>
        <v/>
      </c>
      <c r="Q685" s="291" t="str">
        <f>IF(日報入力!G685="","",日報入力!W685)</f>
        <v/>
      </c>
      <c r="R685" s="291" t="str">
        <f>IF(日報入力!G685="","",日報入力!X685)</f>
        <v/>
      </c>
      <c r="S685" s="291" t="str">
        <f>IF(日報入力!G685="","",日報入力!Y685)</f>
        <v/>
      </c>
      <c r="T685" s="291" t="str">
        <f>IF(日報入力!G685="","",日報入力!Z685)</f>
        <v/>
      </c>
      <c r="U685" s="291" t="str">
        <f>IF(日報入力!G685="","",日報入力!AA685)</f>
        <v/>
      </c>
      <c r="V685" s="378" t="str">
        <f>IF(日報入力!G685="","",日報入力!AB685)</f>
        <v/>
      </c>
      <c r="W685" s="291" t="str">
        <f>IF(日報入力!G685="","",日報入力!AC685)</f>
        <v/>
      </c>
      <c r="X685" s="291" t="str">
        <f>IF(日報入力!G685="","",日報入力!AD685)</f>
        <v/>
      </c>
      <c r="Y685" s="291" t="str">
        <f>IF(日報入力!G685="","",日報入力!AE685)</f>
        <v/>
      </c>
      <c r="Z685" s="291" t="str">
        <f>IF(日報入力!G685="","",日報入力!AF685)</f>
        <v/>
      </c>
      <c r="AA685" s="291" t="str">
        <f>IF(日報入力!G685="","",日報入力!AG685)</f>
        <v/>
      </c>
      <c r="AB685" s="291" t="str">
        <f>IF(日報入力!G685="","",日報入力!AH685)</f>
        <v/>
      </c>
      <c r="AC685" s="291" t="str">
        <f>IF(日報入力!G685="","",日報入力!AI685)</f>
        <v/>
      </c>
      <c r="AD685" s="291" t="str">
        <f>IF(日報入力!G685="","",日報入力!AJ685)</f>
        <v/>
      </c>
      <c r="AE685" s="292" t="str">
        <f>IF(日報入力!G685="","",日報入力!E685)</f>
        <v/>
      </c>
      <c r="AF685" s="293" t="str">
        <f>IF(日報入力!G685="","",日報入力!AK685)</f>
        <v/>
      </c>
      <c r="AG685" s="293" t="str">
        <f>IF(日報入力!G685="","",日報入力!AL685)</f>
        <v/>
      </c>
      <c r="AH685" s="293" t="str">
        <f>IF(日報入力!G685="","",日報入力!AM685)</f>
        <v/>
      </c>
      <c r="AI685" s="294" t="str">
        <f>IF(日報入力!G685&gt;0,日報入力!D685*日報入力!K685*日報入力!AL685,"")</f>
        <v/>
      </c>
      <c r="AJ685" s="294" t="str">
        <f>IF(日報入力!G685&gt;0,日報入力!E685*日報入力!AL685,"")</f>
        <v/>
      </c>
      <c r="AK685" s="294" t="str">
        <f>IF(日報入力!G685&gt;0,AI685-AJ685,"")</f>
        <v/>
      </c>
      <c r="AL685" s="292" t="str">
        <f>IF(日報入力!G685&gt;0,日報入力!E685*日報入力!AM685,"")</f>
        <v/>
      </c>
      <c r="AM685" s="292" t="str">
        <f>IF(日報入力!G685&gt;0,日報入力!AB685*日報入力!AM685,"")</f>
        <v/>
      </c>
      <c r="AN685" s="68" t="str">
        <f>IF(日報入力!G685&gt;0,日報入力!C685,"")</f>
        <v/>
      </c>
      <c r="AO685" s="68" t="str">
        <f>日報入力!B685</f>
        <v/>
      </c>
      <c r="AP685" s="68" t="str">
        <f>IF(日報入力!AQ685,日報入力!BA685,"")</f>
        <v/>
      </c>
      <c r="AQ685" s="68" t="str">
        <f>IF(日報入力!AR685,日報入力!BB685,"")</f>
        <v/>
      </c>
      <c r="AR685" s="68" t="str">
        <f>IF(日報入力!AS685,"N勤","")</f>
        <v/>
      </c>
      <c r="AS685" s="295" t="e">
        <f t="shared" si="47"/>
        <v>#VALUE!</v>
      </c>
      <c r="AT685" s="439" t="str">
        <f>日報入力!AY685</f>
        <v/>
      </c>
      <c r="AU685" s="518" t="str">
        <f>IF(日報入力!G685,G685*60/E685,"")</f>
        <v/>
      </c>
      <c r="AV685" s="528" t="str">
        <f>IF(日報入力!AT685,日報入力!AT685,"")</f>
        <v/>
      </c>
      <c r="AW685" s="529" t="str">
        <f>IF(日報入力!AT685,AE685/日報入力!AT685,"")</f>
        <v/>
      </c>
      <c r="AX685" s="530" t="e">
        <f>IF(1&lt;日報集計!AT685,AT685/(((F685-I685-J685-N685-O685)*60)/(E685)),"")</f>
        <v>#VALUE!</v>
      </c>
      <c r="AY685" s="664" t="str">
        <f>IF(日報入力!H685,AT685/(((F685-J685)*60)/E685),"")</f>
        <v/>
      </c>
      <c r="AZ685" s="664" t="str">
        <f>IF(日報入力!I685,AT685/((G685*60)/E685),"")</f>
        <v/>
      </c>
      <c r="BA685" s="296" t="str">
        <f>IF(日報入力!G685,G685/F685,"")</f>
        <v/>
      </c>
      <c r="BB685" s="386" t="e">
        <f t="shared" si="48"/>
        <v>#VALUE!</v>
      </c>
      <c r="BC685" s="386" t="e">
        <f t="shared" si="49"/>
        <v>#VALUE!</v>
      </c>
      <c r="BD685" s="80">
        <f>日報入力!AU685</f>
        <v>0</v>
      </c>
      <c r="BE685" s="534" t="str">
        <f>IF(日報入力!AV685,日報入力!AV685,"")</f>
        <v/>
      </c>
      <c r="BF685" s="534" t="str">
        <f>IF(日報入力!AW685,日報入力!AW685,"")</f>
        <v/>
      </c>
      <c r="BG685" s="398" t="str">
        <f>IF(日報入力!G685,日報入力!K685*日報入力!D685*日報入力!BC685,"")</f>
        <v/>
      </c>
    </row>
    <row r="686" spans="1:59" ht="20.25" hidden="1" customHeight="1" x14ac:dyDescent="0.15">
      <c r="A686" s="302" t="str">
        <f>IF(日報入力!G686="","",日報入力!G686)</f>
        <v/>
      </c>
      <c r="B686" s="291" t="str">
        <f>IF(日報入力!G686="","",日報入力!H686)</f>
        <v/>
      </c>
      <c r="C686" s="291" t="str">
        <f>IF(日報入力!G686="","",日報入力!I686)</f>
        <v/>
      </c>
      <c r="D686" s="291" t="str">
        <f>IF(日報入力!G686="","",日報入力!J686)</f>
        <v/>
      </c>
      <c r="E686" s="291" t="str">
        <f>IF(日報入力!G686="","",日報入力!K686)</f>
        <v/>
      </c>
      <c r="F686" s="291" t="str">
        <f>IF(日報入力!G686="","",日報入力!L686)</f>
        <v/>
      </c>
      <c r="G686" s="291" t="str">
        <f>IF(日報入力!G686="","",日報入力!L686-日報入力!O686-日報入力!P686-日報入力!Q686-日報入力!R686-日報入力!S686-日報入力!T686-日報入力!U686-日報入力!V686-日報入力!W686-日報入力!X686-日報入力!Y686-日報入力!Z686)</f>
        <v/>
      </c>
      <c r="H686" s="291" t="str">
        <f>IF(日報入力!G686="","",IF(日報入力!M686&gt;=0,日報入力!M686*F686,F686))</f>
        <v/>
      </c>
      <c r="I686" s="291" t="str">
        <f>IF(日報入力!G686="","",日報入力!O686)</f>
        <v/>
      </c>
      <c r="J686" s="291" t="str">
        <f>IF(日報入力!G686="","",日報入力!P686)</f>
        <v/>
      </c>
      <c r="K686" s="291" t="str">
        <f>IF(日報入力!G686="","",日報入力!Q686)</f>
        <v/>
      </c>
      <c r="L686" s="291" t="str">
        <f>IF(日報入力!G686="","",日報入力!R686)</f>
        <v/>
      </c>
      <c r="M686" s="291" t="str">
        <f>IF(日報入力!G686="","",日報入力!S686)</f>
        <v/>
      </c>
      <c r="N686" s="291" t="str">
        <f>IF(日報入力!G686="","",日報入力!T686)</f>
        <v/>
      </c>
      <c r="O686" s="291" t="str">
        <f>IF(日報入力!G686="","",日報入力!U686)</f>
        <v/>
      </c>
      <c r="P686" s="291" t="str">
        <f>IF(日報入力!G686="","",日報入力!V686)</f>
        <v/>
      </c>
      <c r="Q686" s="291" t="str">
        <f>IF(日報入力!G686="","",日報入力!W686)</f>
        <v/>
      </c>
      <c r="R686" s="291" t="str">
        <f>IF(日報入力!G686="","",日報入力!X686)</f>
        <v/>
      </c>
      <c r="S686" s="291" t="str">
        <f>IF(日報入力!G686="","",日報入力!Y686)</f>
        <v/>
      </c>
      <c r="T686" s="291" t="str">
        <f>IF(日報入力!G686="","",日報入力!Z686)</f>
        <v/>
      </c>
      <c r="U686" s="291" t="str">
        <f>IF(日報入力!G686="","",日報入力!AA686)</f>
        <v/>
      </c>
      <c r="V686" s="378" t="str">
        <f>IF(日報入力!G686="","",日報入力!AB686)</f>
        <v/>
      </c>
      <c r="W686" s="291" t="str">
        <f>IF(日報入力!G686="","",日報入力!AC686)</f>
        <v/>
      </c>
      <c r="X686" s="291" t="str">
        <f>IF(日報入力!G686="","",日報入力!AD686)</f>
        <v/>
      </c>
      <c r="Y686" s="291" t="str">
        <f>IF(日報入力!G686="","",日報入力!AE686)</f>
        <v/>
      </c>
      <c r="Z686" s="291" t="str">
        <f>IF(日報入力!G686="","",日報入力!AF686)</f>
        <v/>
      </c>
      <c r="AA686" s="291" t="str">
        <f>IF(日報入力!G686="","",日報入力!AG686)</f>
        <v/>
      </c>
      <c r="AB686" s="291" t="str">
        <f>IF(日報入力!G686="","",日報入力!AH686)</f>
        <v/>
      </c>
      <c r="AC686" s="291" t="str">
        <f>IF(日報入力!G686="","",日報入力!AI686)</f>
        <v/>
      </c>
      <c r="AD686" s="291" t="str">
        <f>IF(日報入力!G686="","",日報入力!AJ686)</f>
        <v/>
      </c>
      <c r="AE686" s="292" t="str">
        <f>IF(日報入力!G686="","",日報入力!E686)</f>
        <v/>
      </c>
      <c r="AF686" s="293" t="str">
        <f>IF(日報入力!G686="","",日報入力!AK686)</f>
        <v/>
      </c>
      <c r="AG686" s="293" t="str">
        <f>IF(日報入力!G686="","",日報入力!AL686)</f>
        <v/>
      </c>
      <c r="AH686" s="293" t="str">
        <f>IF(日報入力!G686="","",日報入力!AM686)</f>
        <v/>
      </c>
      <c r="AI686" s="294" t="str">
        <f>IF(日報入力!G686&gt;0,日報入力!D686*日報入力!K686*日報入力!AL686,"")</f>
        <v/>
      </c>
      <c r="AJ686" s="294" t="str">
        <f>IF(日報入力!G686&gt;0,日報入力!E686*日報入力!AL686,"")</f>
        <v/>
      </c>
      <c r="AK686" s="294" t="str">
        <f>IF(日報入力!G686&gt;0,AI686-AJ686,"")</f>
        <v/>
      </c>
      <c r="AL686" s="292" t="str">
        <f>IF(日報入力!G686&gt;0,日報入力!E686*日報入力!AM686,"")</f>
        <v/>
      </c>
      <c r="AM686" s="292" t="str">
        <f>IF(日報入力!G686&gt;0,日報入力!AB686*日報入力!AM686,"")</f>
        <v/>
      </c>
      <c r="AN686" s="68" t="str">
        <f>IF(日報入力!G686&gt;0,日報入力!C686,"")</f>
        <v/>
      </c>
      <c r="AO686" s="68" t="str">
        <f>日報入力!B686</f>
        <v/>
      </c>
      <c r="AP686" s="68" t="str">
        <f>IF(日報入力!AQ686,日報入力!BA686,"")</f>
        <v/>
      </c>
      <c r="AQ686" s="68" t="str">
        <f>IF(日報入力!AR686,日報入力!BB686,"")</f>
        <v/>
      </c>
      <c r="AR686" s="68" t="str">
        <f>IF(日報入力!AS686,"N勤","")</f>
        <v/>
      </c>
      <c r="AS686" s="295" t="e">
        <f t="shared" si="47"/>
        <v>#VALUE!</v>
      </c>
      <c r="AT686" s="439" t="str">
        <f>日報入力!AY686</f>
        <v/>
      </c>
      <c r="AU686" s="518" t="str">
        <f>IF(日報入力!G686,G686*60/E686,"")</f>
        <v/>
      </c>
      <c r="AV686" s="528" t="str">
        <f>IF(日報入力!AT686,日報入力!AT686,"")</f>
        <v/>
      </c>
      <c r="AW686" s="529" t="str">
        <f>IF(日報入力!AT686,AE686/日報入力!AT686,"")</f>
        <v/>
      </c>
      <c r="AX686" s="530" t="e">
        <f>IF(1&lt;日報集計!AT686,AT686/(((F686-I686-J686-N686-O686)*60)/(E686)),"")</f>
        <v>#VALUE!</v>
      </c>
      <c r="AY686" s="664" t="str">
        <f>IF(日報入力!H686,AT686/(((F686-J686)*60)/E686),"")</f>
        <v/>
      </c>
      <c r="AZ686" s="664" t="str">
        <f>IF(日報入力!I686,AT686/((G686*60)/E686),"")</f>
        <v/>
      </c>
      <c r="BA686" s="296" t="str">
        <f>IF(日報入力!G686,G686/F686,"")</f>
        <v/>
      </c>
      <c r="BB686" s="386" t="e">
        <f t="shared" si="48"/>
        <v>#VALUE!</v>
      </c>
      <c r="BC686" s="386" t="e">
        <f t="shared" si="49"/>
        <v>#VALUE!</v>
      </c>
      <c r="BD686" s="80">
        <f>日報入力!AU686</f>
        <v>0</v>
      </c>
      <c r="BE686" s="534" t="str">
        <f>IF(日報入力!AV686,日報入力!AV686,"")</f>
        <v/>
      </c>
      <c r="BF686" s="534" t="str">
        <f>IF(日報入力!AW686,日報入力!AW686,"")</f>
        <v/>
      </c>
      <c r="BG686" s="398" t="str">
        <f>IF(日報入力!G686,日報入力!K686*日報入力!D686*日報入力!BC686,"")</f>
        <v/>
      </c>
    </row>
    <row r="687" spans="1:59" ht="20.25" hidden="1" customHeight="1" x14ac:dyDescent="0.15">
      <c r="A687" s="302" t="str">
        <f>IF(日報入力!G687="","",日報入力!G687)</f>
        <v/>
      </c>
      <c r="B687" s="291" t="str">
        <f>IF(日報入力!G687="","",日報入力!H687)</f>
        <v/>
      </c>
      <c r="C687" s="291" t="str">
        <f>IF(日報入力!G687="","",日報入力!I687)</f>
        <v/>
      </c>
      <c r="D687" s="291" t="str">
        <f>IF(日報入力!G687="","",日報入力!J687)</f>
        <v/>
      </c>
      <c r="E687" s="291" t="str">
        <f>IF(日報入力!G687="","",日報入力!K687)</f>
        <v/>
      </c>
      <c r="F687" s="291" t="str">
        <f>IF(日報入力!G687="","",日報入力!L687)</f>
        <v/>
      </c>
      <c r="G687" s="291" t="str">
        <f>IF(日報入力!G687="","",日報入力!L687-日報入力!O687-日報入力!P687-日報入力!Q687-日報入力!R687-日報入力!S687-日報入力!T687-日報入力!U687-日報入力!V687-日報入力!W687-日報入力!X687-日報入力!Y687-日報入力!Z687)</f>
        <v/>
      </c>
      <c r="H687" s="291" t="str">
        <f>IF(日報入力!G687="","",IF(日報入力!M687&gt;=0,日報入力!M687*F687,F687))</f>
        <v/>
      </c>
      <c r="I687" s="291" t="str">
        <f>IF(日報入力!G687="","",日報入力!O687)</f>
        <v/>
      </c>
      <c r="J687" s="291" t="str">
        <f>IF(日報入力!G687="","",日報入力!P687)</f>
        <v/>
      </c>
      <c r="K687" s="291" t="str">
        <f>IF(日報入力!G687="","",日報入力!Q687)</f>
        <v/>
      </c>
      <c r="L687" s="291" t="str">
        <f>IF(日報入力!G687="","",日報入力!R687)</f>
        <v/>
      </c>
      <c r="M687" s="291" t="str">
        <f>IF(日報入力!G687="","",日報入力!S687)</f>
        <v/>
      </c>
      <c r="N687" s="291" t="str">
        <f>IF(日報入力!G687="","",日報入力!T687)</f>
        <v/>
      </c>
      <c r="O687" s="291" t="str">
        <f>IF(日報入力!G687="","",日報入力!U687)</f>
        <v/>
      </c>
      <c r="P687" s="291" t="str">
        <f>IF(日報入力!G687="","",日報入力!V687)</f>
        <v/>
      </c>
      <c r="Q687" s="291" t="str">
        <f>IF(日報入力!G687="","",日報入力!W687)</f>
        <v/>
      </c>
      <c r="R687" s="291" t="str">
        <f>IF(日報入力!G687="","",日報入力!X687)</f>
        <v/>
      </c>
      <c r="S687" s="291" t="str">
        <f>IF(日報入力!G687="","",日報入力!Y687)</f>
        <v/>
      </c>
      <c r="T687" s="291" t="str">
        <f>IF(日報入力!G687="","",日報入力!Z687)</f>
        <v/>
      </c>
      <c r="U687" s="291" t="str">
        <f>IF(日報入力!G687="","",日報入力!AA687)</f>
        <v/>
      </c>
      <c r="V687" s="378" t="str">
        <f>IF(日報入力!G687="","",日報入力!AB687)</f>
        <v/>
      </c>
      <c r="W687" s="291" t="str">
        <f>IF(日報入力!G687="","",日報入力!AC687)</f>
        <v/>
      </c>
      <c r="X687" s="291" t="str">
        <f>IF(日報入力!G687="","",日報入力!AD687)</f>
        <v/>
      </c>
      <c r="Y687" s="291" t="str">
        <f>IF(日報入力!G687="","",日報入力!AE687)</f>
        <v/>
      </c>
      <c r="Z687" s="291" t="str">
        <f>IF(日報入力!G687="","",日報入力!AF687)</f>
        <v/>
      </c>
      <c r="AA687" s="291" t="str">
        <f>IF(日報入力!G687="","",日報入力!AG687)</f>
        <v/>
      </c>
      <c r="AB687" s="291" t="str">
        <f>IF(日報入力!G687="","",日報入力!AH687)</f>
        <v/>
      </c>
      <c r="AC687" s="291" t="str">
        <f>IF(日報入力!G687="","",日報入力!AI687)</f>
        <v/>
      </c>
      <c r="AD687" s="291" t="str">
        <f>IF(日報入力!G687="","",日報入力!AJ687)</f>
        <v/>
      </c>
      <c r="AE687" s="292" t="str">
        <f>IF(日報入力!G687="","",日報入力!E687)</f>
        <v/>
      </c>
      <c r="AF687" s="293" t="str">
        <f>IF(日報入力!G687="","",日報入力!AK687)</f>
        <v/>
      </c>
      <c r="AG687" s="293" t="str">
        <f>IF(日報入力!G687="","",日報入力!AL687)</f>
        <v/>
      </c>
      <c r="AH687" s="293" t="str">
        <f>IF(日報入力!G687="","",日報入力!AM687)</f>
        <v/>
      </c>
      <c r="AI687" s="294" t="str">
        <f>IF(日報入力!G687&gt;0,日報入力!D687*日報入力!K687*日報入力!AL687,"")</f>
        <v/>
      </c>
      <c r="AJ687" s="294" t="str">
        <f>IF(日報入力!G687&gt;0,日報入力!E687*日報入力!AL687,"")</f>
        <v/>
      </c>
      <c r="AK687" s="294" t="str">
        <f>IF(日報入力!G687&gt;0,AI687-AJ687,"")</f>
        <v/>
      </c>
      <c r="AL687" s="292" t="str">
        <f>IF(日報入力!G687&gt;0,日報入力!E687*日報入力!AM687,"")</f>
        <v/>
      </c>
      <c r="AM687" s="292" t="str">
        <f>IF(日報入力!G687&gt;0,日報入力!AB687*日報入力!AM687,"")</f>
        <v/>
      </c>
      <c r="AN687" s="68" t="str">
        <f>IF(日報入力!G687&gt;0,日報入力!C687,"")</f>
        <v/>
      </c>
      <c r="AO687" s="68" t="str">
        <f>日報入力!B687</f>
        <v/>
      </c>
      <c r="AP687" s="68" t="str">
        <f>IF(日報入力!AQ687,日報入力!BA687,"")</f>
        <v/>
      </c>
      <c r="AQ687" s="68" t="str">
        <f>IF(日報入力!AR687,日報入力!BB687,"")</f>
        <v/>
      </c>
      <c r="AR687" s="68" t="str">
        <f>IF(日報入力!AS687,"N勤","")</f>
        <v/>
      </c>
      <c r="AS687" s="295" t="e">
        <f t="shared" si="47"/>
        <v>#VALUE!</v>
      </c>
      <c r="AT687" s="439" t="str">
        <f>日報入力!AY687</f>
        <v/>
      </c>
      <c r="AU687" s="518" t="str">
        <f>IF(日報入力!G687,G687*60/E687,"")</f>
        <v/>
      </c>
      <c r="AV687" s="528" t="str">
        <f>IF(日報入力!AT687,日報入力!AT687,"")</f>
        <v/>
      </c>
      <c r="AW687" s="529" t="str">
        <f>IF(日報入力!AT687,AE687/日報入力!AT687,"")</f>
        <v/>
      </c>
      <c r="AX687" s="530" t="e">
        <f>IF(1&lt;日報集計!AT687,AT687/(((F687-I687-J687-N687-O687)*60)/(E687)),"")</f>
        <v>#VALUE!</v>
      </c>
      <c r="AY687" s="664" t="str">
        <f>IF(日報入力!H687,AT687/(((F687-J687)*60)/E687),"")</f>
        <v/>
      </c>
      <c r="AZ687" s="664" t="str">
        <f>IF(日報入力!I687,AT687/((G687*60)/E687),"")</f>
        <v/>
      </c>
      <c r="BA687" s="296" t="str">
        <f>IF(日報入力!G687,G687/F687,"")</f>
        <v/>
      </c>
      <c r="BB687" s="386" t="e">
        <f t="shared" si="48"/>
        <v>#VALUE!</v>
      </c>
      <c r="BC687" s="386" t="e">
        <f t="shared" si="49"/>
        <v>#VALUE!</v>
      </c>
      <c r="BD687" s="80">
        <f>日報入力!AU687</f>
        <v>0</v>
      </c>
      <c r="BE687" s="534" t="str">
        <f>IF(日報入力!AV687,日報入力!AV687,"")</f>
        <v/>
      </c>
      <c r="BF687" s="534" t="str">
        <f>IF(日報入力!AW687,日報入力!AW687,"")</f>
        <v/>
      </c>
      <c r="BG687" s="398" t="str">
        <f>IF(日報入力!G687,日報入力!K687*日報入力!D687*日報入力!BC687,"")</f>
        <v/>
      </c>
    </row>
    <row r="688" spans="1:59" ht="20.25" hidden="1" customHeight="1" x14ac:dyDescent="0.15">
      <c r="A688" s="302" t="str">
        <f>IF(日報入力!G688="","",日報入力!G688)</f>
        <v/>
      </c>
      <c r="B688" s="291" t="str">
        <f>IF(日報入力!G688="","",日報入力!H688)</f>
        <v/>
      </c>
      <c r="C688" s="291" t="str">
        <f>IF(日報入力!G688="","",日報入力!I688)</f>
        <v/>
      </c>
      <c r="D688" s="291" t="str">
        <f>IF(日報入力!G688="","",日報入力!J688)</f>
        <v/>
      </c>
      <c r="E688" s="291" t="str">
        <f>IF(日報入力!G688="","",日報入力!K688)</f>
        <v/>
      </c>
      <c r="F688" s="291" t="str">
        <f>IF(日報入力!G688="","",日報入力!L688)</f>
        <v/>
      </c>
      <c r="G688" s="291" t="str">
        <f>IF(日報入力!G688="","",日報入力!L688-日報入力!O688-日報入力!P688-日報入力!Q688-日報入力!R688-日報入力!S688-日報入力!T688-日報入力!U688-日報入力!V688-日報入力!W688-日報入力!X688-日報入力!Y688-日報入力!Z688)</f>
        <v/>
      </c>
      <c r="H688" s="291" t="str">
        <f>IF(日報入力!G688="","",IF(日報入力!M688&gt;=0,日報入力!M688*F688,F688))</f>
        <v/>
      </c>
      <c r="I688" s="291" t="str">
        <f>IF(日報入力!G688="","",日報入力!O688)</f>
        <v/>
      </c>
      <c r="J688" s="291" t="str">
        <f>IF(日報入力!G688="","",日報入力!P688)</f>
        <v/>
      </c>
      <c r="K688" s="291" t="str">
        <f>IF(日報入力!G688="","",日報入力!Q688)</f>
        <v/>
      </c>
      <c r="L688" s="291" t="str">
        <f>IF(日報入力!G688="","",日報入力!R688)</f>
        <v/>
      </c>
      <c r="M688" s="291" t="str">
        <f>IF(日報入力!G688="","",日報入力!S688)</f>
        <v/>
      </c>
      <c r="N688" s="291" t="str">
        <f>IF(日報入力!G688="","",日報入力!T688)</f>
        <v/>
      </c>
      <c r="O688" s="291" t="str">
        <f>IF(日報入力!G688="","",日報入力!U688)</f>
        <v/>
      </c>
      <c r="P688" s="291" t="str">
        <f>IF(日報入力!G688="","",日報入力!V688)</f>
        <v/>
      </c>
      <c r="Q688" s="291" t="str">
        <f>IF(日報入力!G688="","",日報入力!W688)</f>
        <v/>
      </c>
      <c r="R688" s="291" t="str">
        <f>IF(日報入力!G688="","",日報入力!X688)</f>
        <v/>
      </c>
      <c r="S688" s="291" t="str">
        <f>IF(日報入力!G688="","",日報入力!Y688)</f>
        <v/>
      </c>
      <c r="T688" s="291" t="str">
        <f>IF(日報入力!G688="","",日報入力!Z688)</f>
        <v/>
      </c>
      <c r="U688" s="291" t="str">
        <f>IF(日報入力!G688="","",日報入力!AA688)</f>
        <v/>
      </c>
      <c r="V688" s="378" t="str">
        <f>IF(日報入力!G688="","",日報入力!AB688)</f>
        <v/>
      </c>
      <c r="W688" s="291" t="str">
        <f>IF(日報入力!G688="","",日報入力!AC688)</f>
        <v/>
      </c>
      <c r="X688" s="291" t="str">
        <f>IF(日報入力!G688="","",日報入力!AD688)</f>
        <v/>
      </c>
      <c r="Y688" s="291" t="str">
        <f>IF(日報入力!G688="","",日報入力!AE688)</f>
        <v/>
      </c>
      <c r="Z688" s="291" t="str">
        <f>IF(日報入力!G688="","",日報入力!AF688)</f>
        <v/>
      </c>
      <c r="AA688" s="291" t="str">
        <f>IF(日報入力!G688="","",日報入力!AG688)</f>
        <v/>
      </c>
      <c r="AB688" s="291" t="str">
        <f>IF(日報入力!G688="","",日報入力!AH688)</f>
        <v/>
      </c>
      <c r="AC688" s="291" t="str">
        <f>IF(日報入力!G688="","",日報入力!AI688)</f>
        <v/>
      </c>
      <c r="AD688" s="291" t="str">
        <f>IF(日報入力!G688="","",日報入力!AJ688)</f>
        <v/>
      </c>
      <c r="AE688" s="292" t="str">
        <f>IF(日報入力!G688="","",日報入力!E688)</f>
        <v/>
      </c>
      <c r="AF688" s="293" t="str">
        <f>IF(日報入力!G688="","",日報入力!AK688)</f>
        <v/>
      </c>
      <c r="AG688" s="293" t="str">
        <f>IF(日報入力!G688="","",日報入力!AL688)</f>
        <v/>
      </c>
      <c r="AH688" s="293" t="str">
        <f>IF(日報入力!G688="","",日報入力!AM688)</f>
        <v/>
      </c>
      <c r="AI688" s="294" t="str">
        <f>IF(日報入力!G688&gt;0,日報入力!D688*日報入力!K688*日報入力!AL688,"")</f>
        <v/>
      </c>
      <c r="AJ688" s="294" t="str">
        <f>IF(日報入力!G688&gt;0,日報入力!E688*日報入力!AL688,"")</f>
        <v/>
      </c>
      <c r="AK688" s="294" t="str">
        <f>IF(日報入力!G688&gt;0,AI688-AJ688,"")</f>
        <v/>
      </c>
      <c r="AL688" s="292" t="str">
        <f>IF(日報入力!G688&gt;0,日報入力!E688*日報入力!AM688,"")</f>
        <v/>
      </c>
      <c r="AM688" s="292" t="str">
        <f>IF(日報入力!G688&gt;0,日報入力!AB688*日報入力!AM688,"")</f>
        <v/>
      </c>
      <c r="AN688" s="68" t="str">
        <f>IF(日報入力!G688&gt;0,日報入力!C688,"")</f>
        <v/>
      </c>
      <c r="AO688" s="68" t="str">
        <f>日報入力!B688</f>
        <v/>
      </c>
      <c r="AP688" s="68" t="str">
        <f>IF(日報入力!AQ688,日報入力!BA688,"")</f>
        <v/>
      </c>
      <c r="AQ688" s="68" t="str">
        <f>IF(日報入力!AR688,日報入力!BB688,"")</f>
        <v/>
      </c>
      <c r="AR688" s="68" t="str">
        <f>IF(日報入力!AS688,"N勤","")</f>
        <v/>
      </c>
      <c r="AS688" s="295" t="e">
        <f t="shared" si="47"/>
        <v>#VALUE!</v>
      </c>
      <c r="AT688" s="439" t="str">
        <f>日報入力!AY688</f>
        <v/>
      </c>
      <c r="AU688" s="518" t="str">
        <f>IF(日報入力!G688,G688*60/E688,"")</f>
        <v/>
      </c>
      <c r="AV688" s="528" t="str">
        <f>IF(日報入力!AT688,日報入力!AT688,"")</f>
        <v/>
      </c>
      <c r="AW688" s="529" t="str">
        <f>IF(日報入力!AT688,AE688/日報入力!AT688,"")</f>
        <v/>
      </c>
      <c r="AX688" s="530" t="e">
        <f>IF(1&lt;日報集計!AT688,AT688/(((F688-I688-J688-N688-O688)*60)/(E688)),"")</f>
        <v>#VALUE!</v>
      </c>
      <c r="AY688" s="664" t="str">
        <f>IF(日報入力!H688,AT688/(((F688-J688)*60)/E688),"")</f>
        <v/>
      </c>
      <c r="AZ688" s="664" t="str">
        <f>IF(日報入力!I688,AT688/((G688*60)/E688),"")</f>
        <v/>
      </c>
      <c r="BA688" s="296" t="str">
        <f>IF(日報入力!G688,G688/F688,"")</f>
        <v/>
      </c>
      <c r="BB688" s="386" t="e">
        <f t="shared" si="48"/>
        <v>#VALUE!</v>
      </c>
      <c r="BC688" s="386" t="e">
        <f t="shared" si="49"/>
        <v>#VALUE!</v>
      </c>
      <c r="BD688" s="80">
        <f>日報入力!AU688</f>
        <v>0</v>
      </c>
      <c r="BE688" s="534" t="str">
        <f>IF(日報入力!AV688,日報入力!AV688,"")</f>
        <v/>
      </c>
      <c r="BF688" s="534" t="str">
        <f>IF(日報入力!AW688,日報入力!AW688,"")</f>
        <v/>
      </c>
      <c r="BG688" s="398" t="str">
        <f>IF(日報入力!G688,日報入力!K688*日報入力!D688*日報入力!BC688,"")</f>
        <v/>
      </c>
    </row>
    <row r="689" spans="1:59" ht="20.25" hidden="1" customHeight="1" x14ac:dyDescent="0.15">
      <c r="A689" s="302" t="str">
        <f>IF(日報入力!G689="","",日報入力!G689)</f>
        <v/>
      </c>
      <c r="B689" s="291" t="str">
        <f>IF(日報入力!G689="","",日報入力!H689)</f>
        <v/>
      </c>
      <c r="C689" s="291" t="str">
        <f>IF(日報入力!G689="","",日報入力!I689)</f>
        <v/>
      </c>
      <c r="D689" s="291" t="str">
        <f>IF(日報入力!G689="","",日報入力!J689)</f>
        <v/>
      </c>
      <c r="E689" s="291" t="str">
        <f>IF(日報入力!G689="","",日報入力!K689)</f>
        <v/>
      </c>
      <c r="F689" s="291" t="str">
        <f>IF(日報入力!G689="","",日報入力!L689)</f>
        <v/>
      </c>
      <c r="G689" s="291" t="str">
        <f>IF(日報入力!G689="","",日報入力!L689-日報入力!O689-日報入力!P689-日報入力!Q689-日報入力!R689-日報入力!S689-日報入力!T689-日報入力!U689-日報入力!V689-日報入力!W689-日報入力!X689-日報入力!Y689-日報入力!Z689)</f>
        <v/>
      </c>
      <c r="H689" s="291" t="str">
        <f>IF(日報入力!G689="","",IF(日報入力!M689&gt;=0,日報入力!M689*F689,F689))</f>
        <v/>
      </c>
      <c r="I689" s="291" t="str">
        <f>IF(日報入力!G689="","",日報入力!O689)</f>
        <v/>
      </c>
      <c r="J689" s="291" t="str">
        <f>IF(日報入力!G689="","",日報入力!P689)</f>
        <v/>
      </c>
      <c r="K689" s="291" t="str">
        <f>IF(日報入力!G689="","",日報入力!Q689)</f>
        <v/>
      </c>
      <c r="L689" s="291" t="str">
        <f>IF(日報入力!G689="","",日報入力!R689)</f>
        <v/>
      </c>
      <c r="M689" s="291" t="str">
        <f>IF(日報入力!G689="","",日報入力!S689)</f>
        <v/>
      </c>
      <c r="N689" s="291" t="str">
        <f>IF(日報入力!G689="","",日報入力!T689)</f>
        <v/>
      </c>
      <c r="O689" s="291" t="str">
        <f>IF(日報入力!G689="","",日報入力!U689)</f>
        <v/>
      </c>
      <c r="P689" s="291" t="str">
        <f>IF(日報入力!G689="","",日報入力!V689)</f>
        <v/>
      </c>
      <c r="Q689" s="291" t="str">
        <f>IF(日報入力!G689="","",日報入力!W689)</f>
        <v/>
      </c>
      <c r="R689" s="291" t="str">
        <f>IF(日報入力!G689="","",日報入力!X689)</f>
        <v/>
      </c>
      <c r="S689" s="291" t="str">
        <f>IF(日報入力!G689="","",日報入力!Y689)</f>
        <v/>
      </c>
      <c r="T689" s="291" t="str">
        <f>IF(日報入力!G689="","",日報入力!Z689)</f>
        <v/>
      </c>
      <c r="U689" s="291" t="str">
        <f>IF(日報入力!G689="","",日報入力!AA689)</f>
        <v/>
      </c>
      <c r="V689" s="378" t="str">
        <f>IF(日報入力!G689="","",日報入力!AB689)</f>
        <v/>
      </c>
      <c r="W689" s="291" t="str">
        <f>IF(日報入力!G689="","",日報入力!AC689)</f>
        <v/>
      </c>
      <c r="X689" s="291" t="str">
        <f>IF(日報入力!G689="","",日報入力!AD689)</f>
        <v/>
      </c>
      <c r="Y689" s="291" t="str">
        <f>IF(日報入力!G689="","",日報入力!AE689)</f>
        <v/>
      </c>
      <c r="Z689" s="291" t="str">
        <f>IF(日報入力!G689="","",日報入力!AF689)</f>
        <v/>
      </c>
      <c r="AA689" s="291" t="str">
        <f>IF(日報入力!G689="","",日報入力!AG689)</f>
        <v/>
      </c>
      <c r="AB689" s="291" t="str">
        <f>IF(日報入力!G689="","",日報入力!AH689)</f>
        <v/>
      </c>
      <c r="AC689" s="291" t="str">
        <f>IF(日報入力!G689="","",日報入力!AI689)</f>
        <v/>
      </c>
      <c r="AD689" s="291" t="str">
        <f>IF(日報入力!G689="","",日報入力!AJ689)</f>
        <v/>
      </c>
      <c r="AE689" s="292" t="str">
        <f>IF(日報入力!G689="","",日報入力!E689)</f>
        <v/>
      </c>
      <c r="AF689" s="293" t="str">
        <f>IF(日報入力!G689="","",日報入力!AK689)</f>
        <v/>
      </c>
      <c r="AG689" s="293" t="str">
        <f>IF(日報入力!G689="","",日報入力!AL689)</f>
        <v/>
      </c>
      <c r="AH689" s="293" t="str">
        <f>IF(日報入力!G689="","",日報入力!AM689)</f>
        <v/>
      </c>
      <c r="AI689" s="294" t="str">
        <f>IF(日報入力!G689&gt;0,日報入力!D689*日報入力!K689*日報入力!AL689,"")</f>
        <v/>
      </c>
      <c r="AJ689" s="294" t="str">
        <f>IF(日報入力!G689&gt;0,日報入力!E689*日報入力!AL689,"")</f>
        <v/>
      </c>
      <c r="AK689" s="294" t="str">
        <f>IF(日報入力!G689&gt;0,AI689-AJ689,"")</f>
        <v/>
      </c>
      <c r="AL689" s="292" t="str">
        <f>IF(日報入力!G689&gt;0,日報入力!E689*日報入力!AM689,"")</f>
        <v/>
      </c>
      <c r="AM689" s="292" t="str">
        <f>IF(日報入力!G689&gt;0,日報入力!AB689*日報入力!AM689,"")</f>
        <v/>
      </c>
      <c r="AN689" s="68" t="str">
        <f>IF(日報入力!G689&gt;0,日報入力!C689,"")</f>
        <v/>
      </c>
      <c r="AO689" s="68" t="str">
        <f>日報入力!B689</f>
        <v/>
      </c>
      <c r="AP689" s="68" t="str">
        <f>IF(日報入力!AQ689,日報入力!BA689,"")</f>
        <v/>
      </c>
      <c r="AQ689" s="68" t="str">
        <f>IF(日報入力!AR689,日報入力!BB689,"")</f>
        <v/>
      </c>
      <c r="AR689" s="68" t="str">
        <f>IF(日報入力!AS689,"N勤","")</f>
        <v/>
      </c>
      <c r="AS689" s="295" t="e">
        <f t="shared" si="47"/>
        <v>#VALUE!</v>
      </c>
      <c r="AT689" s="439" t="str">
        <f>日報入力!AY689</f>
        <v/>
      </c>
      <c r="AU689" s="518" t="str">
        <f>IF(日報入力!G689,G689*60/E689,"")</f>
        <v/>
      </c>
      <c r="AV689" s="528" t="str">
        <f>IF(日報入力!AT689,日報入力!AT689,"")</f>
        <v/>
      </c>
      <c r="AW689" s="529" t="str">
        <f>IF(日報入力!AT689,AE689/日報入力!AT689,"")</f>
        <v/>
      </c>
      <c r="AX689" s="530" t="e">
        <f>IF(1&lt;日報集計!AT689,AT689/(((F689-I689-J689-N689-O689)*60)/(E689)),"")</f>
        <v>#VALUE!</v>
      </c>
      <c r="AY689" s="664" t="str">
        <f>IF(日報入力!H689,AT689/(((F689-J689)*60)/E689),"")</f>
        <v/>
      </c>
      <c r="AZ689" s="664" t="str">
        <f>IF(日報入力!I689,AT689/((G689*60)/E689),"")</f>
        <v/>
      </c>
      <c r="BA689" s="296" t="str">
        <f>IF(日報入力!G689,G689/F689,"")</f>
        <v/>
      </c>
      <c r="BB689" s="386" t="e">
        <f t="shared" si="48"/>
        <v>#VALUE!</v>
      </c>
      <c r="BC689" s="386" t="e">
        <f t="shared" si="49"/>
        <v>#VALUE!</v>
      </c>
      <c r="BD689" s="80">
        <f>日報入力!AU689</f>
        <v>0</v>
      </c>
      <c r="BE689" s="534" t="str">
        <f>IF(日報入力!AV689,日報入力!AV689,"")</f>
        <v/>
      </c>
      <c r="BF689" s="534" t="str">
        <f>IF(日報入力!AW689,日報入力!AW689,"")</f>
        <v/>
      </c>
      <c r="BG689" s="398" t="str">
        <f>IF(日報入力!G689,日報入力!K689*日報入力!D689*日報入力!BC689,"")</f>
        <v/>
      </c>
    </row>
    <row r="690" spans="1:59" ht="20.25" hidden="1" customHeight="1" x14ac:dyDescent="0.15">
      <c r="A690" s="302" t="str">
        <f>IF(日報入力!G690="","",日報入力!G690)</f>
        <v/>
      </c>
      <c r="B690" s="291" t="str">
        <f>IF(日報入力!G690="","",日報入力!H690)</f>
        <v/>
      </c>
      <c r="C690" s="291" t="str">
        <f>IF(日報入力!G690="","",日報入力!I690)</f>
        <v/>
      </c>
      <c r="D690" s="291" t="str">
        <f>IF(日報入力!G690="","",日報入力!J690)</f>
        <v/>
      </c>
      <c r="E690" s="291" t="str">
        <f>IF(日報入力!G690="","",日報入力!K690)</f>
        <v/>
      </c>
      <c r="F690" s="291" t="str">
        <f>IF(日報入力!G690="","",日報入力!L690)</f>
        <v/>
      </c>
      <c r="G690" s="291" t="str">
        <f>IF(日報入力!G690="","",日報入力!L690-日報入力!O690-日報入力!P690-日報入力!Q690-日報入力!R690-日報入力!S690-日報入力!T690-日報入力!U690-日報入力!V690-日報入力!W690-日報入力!X690-日報入力!Y690-日報入力!Z690)</f>
        <v/>
      </c>
      <c r="H690" s="291" t="str">
        <f>IF(日報入力!G690="","",IF(日報入力!M690&gt;=0,日報入力!M690*F690,F690))</f>
        <v/>
      </c>
      <c r="I690" s="291" t="str">
        <f>IF(日報入力!G690="","",日報入力!O690)</f>
        <v/>
      </c>
      <c r="J690" s="291" t="str">
        <f>IF(日報入力!G690="","",日報入力!P690)</f>
        <v/>
      </c>
      <c r="K690" s="291" t="str">
        <f>IF(日報入力!G690="","",日報入力!Q690)</f>
        <v/>
      </c>
      <c r="L690" s="291" t="str">
        <f>IF(日報入力!G690="","",日報入力!R690)</f>
        <v/>
      </c>
      <c r="M690" s="291" t="str">
        <f>IF(日報入力!G690="","",日報入力!S690)</f>
        <v/>
      </c>
      <c r="N690" s="291" t="str">
        <f>IF(日報入力!G690="","",日報入力!T690)</f>
        <v/>
      </c>
      <c r="O690" s="291" t="str">
        <f>IF(日報入力!G690="","",日報入力!U690)</f>
        <v/>
      </c>
      <c r="P690" s="291" t="str">
        <f>IF(日報入力!G690="","",日報入力!V690)</f>
        <v/>
      </c>
      <c r="Q690" s="291" t="str">
        <f>IF(日報入力!G690="","",日報入力!W690)</f>
        <v/>
      </c>
      <c r="R690" s="291" t="str">
        <f>IF(日報入力!G690="","",日報入力!X690)</f>
        <v/>
      </c>
      <c r="S690" s="291" t="str">
        <f>IF(日報入力!G690="","",日報入力!Y690)</f>
        <v/>
      </c>
      <c r="T690" s="291" t="str">
        <f>IF(日報入力!G690="","",日報入力!Z690)</f>
        <v/>
      </c>
      <c r="U690" s="291" t="str">
        <f>IF(日報入力!G690="","",日報入力!AA690)</f>
        <v/>
      </c>
      <c r="V690" s="378" t="str">
        <f>IF(日報入力!G690="","",日報入力!AB690)</f>
        <v/>
      </c>
      <c r="W690" s="291" t="str">
        <f>IF(日報入力!G690="","",日報入力!AC690)</f>
        <v/>
      </c>
      <c r="X690" s="291" t="str">
        <f>IF(日報入力!G690="","",日報入力!AD690)</f>
        <v/>
      </c>
      <c r="Y690" s="291" t="str">
        <f>IF(日報入力!G690="","",日報入力!AE690)</f>
        <v/>
      </c>
      <c r="Z690" s="291" t="str">
        <f>IF(日報入力!G690="","",日報入力!AF690)</f>
        <v/>
      </c>
      <c r="AA690" s="291" t="str">
        <f>IF(日報入力!G690="","",日報入力!AG690)</f>
        <v/>
      </c>
      <c r="AB690" s="291" t="str">
        <f>IF(日報入力!G690="","",日報入力!AH690)</f>
        <v/>
      </c>
      <c r="AC690" s="291" t="str">
        <f>IF(日報入力!G690="","",日報入力!AI690)</f>
        <v/>
      </c>
      <c r="AD690" s="291" t="str">
        <f>IF(日報入力!G690="","",日報入力!AJ690)</f>
        <v/>
      </c>
      <c r="AE690" s="292" t="str">
        <f>IF(日報入力!G690="","",日報入力!E690)</f>
        <v/>
      </c>
      <c r="AF690" s="293" t="str">
        <f>IF(日報入力!G690="","",日報入力!AK690)</f>
        <v/>
      </c>
      <c r="AG690" s="293" t="str">
        <f>IF(日報入力!G690="","",日報入力!AL690)</f>
        <v/>
      </c>
      <c r="AH690" s="293" t="str">
        <f>IF(日報入力!G690="","",日報入力!AM690)</f>
        <v/>
      </c>
      <c r="AI690" s="294" t="str">
        <f>IF(日報入力!G690&gt;0,日報入力!D690*日報入力!K690*日報入力!AL690,"")</f>
        <v/>
      </c>
      <c r="AJ690" s="294" t="str">
        <f>IF(日報入力!G690&gt;0,日報入力!E690*日報入力!AL690,"")</f>
        <v/>
      </c>
      <c r="AK690" s="294" t="str">
        <f>IF(日報入力!G690&gt;0,AI690-AJ690,"")</f>
        <v/>
      </c>
      <c r="AL690" s="292" t="str">
        <f>IF(日報入力!G690&gt;0,日報入力!E690*日報入力!AM690,"")</f>
        <v/>
      </c>
      <c r="AM690" s="292" t="str">
        <f>IF(日報入力!G690&gt;0,日報入力!AB690*日報入力!AM690,"")</f>
        <v/>
      </c>
      <c r="AN690" s="68" t="str">
        <f>IF(日報入力!G690&gt;0,日報入力!C690,"")</f>
        <v/>
      </c>
      <c r="AO690" s="68" t="str">
        <f>日報入力!B690</f>
        <v/>
      </c>
      <c r="AP690" s="68" t="str">
        <f>IF(日報入力!AQ690,日報入力!BA690,"")</f>
        <v/>
      </c>
      <c r="AQ690" s="68" t="str">
        <f>IF(日報入力!AR690,日報入力!BB690,"")</f>
        <v/>
      </c>
      <c r="AR690" s="68" t="str">
        <f>IF(日報入力!AS690,"N勤","")</f>
        <v/>
      </c>
      <c r="AS690" s="295" t="e">
        <f t="shared" si="47"/>
        <v>#VALUE!</v>
      </c>
      <c r="AT690" s="439" t="str">
        <f>日報入力!AY690</f>
        <v/>
      </c>
      <c r="AU690" s="518" t="str">
        <f>IF(日報入力!G690,G690*60/E690,"")</f>
        <v/>
      </c>
      <c r="AV690" s="528" t="str">
        <f>IF(日報入力!AT690,日報入力!AT690,"")</f>
        <v/>
      </c>
      <c r="AW690" s="529" t="str">
        <f>IF(日報入力!AT690,AE690/日報入力!AT690,"")</f>
        <v/>
      </c>
      <c r="AX690" s="530" t="e">
        <f>IF(1&lt;日報集計!AT690,AT690/(((F690-I690-J690-N690-O690)*60)/(E690)),"")</f>
        <v>#VALUE!</v>
      </c>
      <c r="AY690" s="664" t="str">
        <f>IF(日報入力!H690,AT690/(((F690-J690)*60)/E690),"")</f>
        <v/>
      </c>
      <c r="AZ690" s="664" t="str">
        <f>IF(日報入力!I690,AT690/((G690*60)/E690),"")</f>
        <v/>
      </c>
      <c r="BA690" s="296" t="str">
        <f>IF(日報入力!G690,G690/F690,"")</f>
        <v/>
      </c>
      <c r="BB690" s="386" t="e">
        <f t="shared" si="48"/>
        <v>#VALUE!</v>
      </c>
      <c r="BC690" s="386" t="e">
        <f t="shared" si="49"/>
        <v>#VALUE!</v>
      </c>
      <c r="BD690" s="80">
        <f>日報入力!AU690</f>
        <v>0</v>
      </c>
      <c r="BE690" s="534" t="str">
        <f>IF(日報入力!AV690,日報入力!AV690,"")</f>
        <v/>
      </c>
      <c r="BF690" s="534" t="str">
        <f>IF(日報入力!AW690,日報入力!AW690,"")</f>
        <v/>
      </c>
      <c r="BG690" s="398" t="str">
        <f>IF(日報入力!G690,日報入力!K690*日報入力!D690*日報入力!BC690,"")</f>
        <v/>
      </c>
    </row>
    <row r="691" spans="1:59" ht="20.25" hidden="1" customHeight="1" x14ac:dyDescent="0.15">
      <c r="A691" s="302" t="str">
        <f>IF(日報入力!G691="","",日報入力!G691)</f>
        <v/>
      </c>
      <c r="B691" s="291" t="str">
        <f>IF(日報入力!G691="","",日報入力!H691)</f>
        <v/>
      </c>
      <c r="C691" s="291" t="str">
        <f>IF(日報入力!G691="","",日報入力!I691)</f>
        <v/>
      </c>
      <c r="D691" s="291" t="str">
        <f>IF(日報入力!G691="","",日報入力!J691)</f>
        <v/>
      </c>
      <c r="E691" s="291" t="str">
        <f>IF(日報入力!G691="","",日報入力!K691)</f>
        <v/>
      </c>
      <c r="F691" s="291" t="str">
        <f>IF(日報入力!G691="","",日報入力!L691)</f>
        <v/>
      </c>
      <c r="G691" s="291" t="str">
        <f>IF(日報入力!G691="","",日報入力!L691-日報入力!O691-日報入力!P691-日報入力!Q691-日報入力!R691-日報入力!S691-日報入力!T691-日報入力!U691-日報入力!V691-日報入力!W691-日報入力!X691-日報入力!Y691-日報入力!Z691)</f>
        <v/>
      </c>
      <c r="H691" s="291" t="str">
        <f>IF(日報入力!G691="","",IF(日報入力!M691&gt;=0,日報入力!M691*F691,F691))</f>
        <v/>
      </c>
      <c r="I691" s="291" t="str">
        <f>IF(日報入力!G691="","",日報入力!O691)</f>
        <v/>
      </c>
      <c r="J691" s="291" t="str">
        <f>IF(日報入力!G691="","",日報入力!P691)</f>
        <v/>
      </c>
      <c r="K691" s="291" t="str">
        <f>IF(日報入力!G691="","",日報入力!Q691)</f>
        <v/>
      </c>
      <c r="L691" s="291" t="str">
        <f>IF(日報入力!G691="","",日報入力!R691)</f>
        <v/>
      </c>
      <c r="M691" s="291" t="str">
        <f>IF(日報入力!G691="","",日報入力!S691)</f>
        <v/>
      </c>
      <c r="N691" s="291" t="str">
        <f>IF(日報入力!G691="","",日報入力!T691)</f>
        <v/>
      </c>
      <c r="O691" s="291" t="str">
        <f>IF(日報入力!G691="","",日報入力!U691)</f>
        <v/>
      </c>
      <c r="P691" s="291" t="str">
        <f>IF(日報入力!G691="","",日報入力!V691)</f>
        <v/>
      </c>
      <c r="Q691" s="291" t="str">
        <f>IF(日報入力!G691="","",日報入力!W691)</f>
        <v/>
      </c>
      <c r="R691" s="291" t="str">
        <f>IF(日報入力!G691="","",日報入力!X691)</f>
        <v/>
      </c>
      <c r="S691" s="291" t="str">
        <f>IF(日報入力!G691="","",日報入力!Y691)</f>
        <v/>
      </c>
      <c r="T691" s="291" t="str">
        <f>IF(日報入力!G691="","",日報入力!Z691)</f>
        <v/>
      </c>
      <c r="U691" s="291" t="str">
        <f>IF(日報入力!G691="","",日報入力!AA691)</f>
        <v/>
      </c>
      <c r="V691" s="378" t="str">
        <f>IF(日報入力!G691="","",日報入力!AB691)</f>
        <v/>
      </c>
      <c r="W691" s="291" t="str">
        <f>IF(日報入力!G691="","",日報入力!AC691)</f>
        <v/>
      </c>
      <c r="X691" s="291" t="str">
        <f>IF(日報入力!G691="","",日報入力!AD691)</f>
        <v/>
      </c>
      <c r="Y691" s="291" t="str">
        <f>IF(日報入力!G691="","",日報入力!AE691)</f>
        <v/>
      </c>
      <c r="Z691" s="291" t="str">
        <f>IF(日報入力!G691="","",日報入力!AF691)</f>
        <v/>
      </c>
      <c r="AA691" s="291" t="str">
        <f>IF(日報入力!G691="","",日報入力!AG691)</f>
        <v/>
      </c>
      <c r="AB691" s="291" t="str">
        <f>IF(日報入力!G691="","",日報入力!AH691)</f>
        <v/>
      </c>
      <c r="AC691" s="291" t="str">
        <f>IF(日報入力!G691="","",日報入力!AI691)</f>
        <v/>
      </c>
      <c r="AD691" s="291" t="str">
        <f>IF(日報入力!G691="","",日報入力!AJ691)</f>
        <v/>
      </c>
      <c r="AE691" s="292" t="str">
        <f>IF(日報入力!G691="","",日報入力!E691)</f>
        <v/>
      </c>
      <c r="AF691" s="293" t="str">
        <f>IF(日報入力!G691="","",日報入力!AK691)</f>
        <v/>
      </c>
      <c r="AG691" s="293" t="str">
        <f>IF(日報入力!G691="","",日報入力!AL691)</f>
        <v/>
      </c>
      <c r="AH691" s="293" t="str">
        <f>IF(日報入力!G691="","",日報入力!AM691)</f>
        <v/>
      </c>
      <c r="AI691" s="294" t="str">
        <f>IF(日報入力!G691&gt;0,日報入力!D691*日報入力!K691*日報入力!AL691,"")</f>
        <v/>
      </c>
      <c r="AJ691" s="294" t="str">
        <f>IF(日報入力!G691&gt;0,日報入力!E691*日報入力!AL691,"")</f>
        <v/>
      </c>
      <c r="AK691" s="294" t="str">
        <f>IF(日報入力!G691&gt;0,AI691-AJ691,"")</f>
        <v/>
      </c>
      <c r="AL691" s="292" t="str">
        <f>IF(日報入力!G691&gt;0,日報入力!E691*日報入力!AM691,"")</f>
        <v/>
      </c>
      <c r="AM691" s="292" t="str">
        <f>IF(日報入力!G691&gt;0,日報入力!AB691*日報入力!AM691,"")</f>
        <v/>
      </c>
      <c r="AN691" s="68" t="str">
        <f>IF(日報入力!G691&gt;0,日報入力!C691,"")</f>
        <v/>
      </c>
      <c r="AO691" s="68" t="str">
        <f>日報入力!B691</f>
        <v/>
      </c>
      <c r="AP691" s="68" t="str">
        <f>IF(日報入力!AQ691,日報入力!BA691,"")</f>
        <v/>
      </c>
      <c r="AQ691" s="68" t="str">
        <f>IF(日報入力!AR691,日報入力!BB691,"")</f>
        <v/>
      </c>
      <c r="AR691" s="68" t="str">
        <f>IF(日報入力!AS691,"N勤","")</f>
        <v/>
      </c>
      <c r="AS691" s="295" t="e">
        <f t="shared" si="47"/>
        <v>#VALUE!</v>
      </c>
      <c r="AT691" s="439" t="str">
        <f>日報入力!AY691</f>
        <v/>
      </c>
      <c r="AU691" s="518" t="str">
        <f>IF(日報入力!G691,G691*60/E691,"")</f>
        <v/>
      </c>
      <c r="AV691" s="528" t="str">
        <f>IF(日報入力!AT691,日報入力!AT691,"")</f>
        <v/>
      </c>
      <c r="AW691" s="529" t="str">
        <f>IF(日報入力!AT691,AE691/日報入力!AT691,"")</f>
        <v/>
      </c>
      <c r="AX691" s="530" t="e">
        <f>IF(1&lt;日報集計!AT691,AT691/(((F691-I691-J691-N691-O691)*60)/(E691)),"")</f>
        <v>#VALUE!</v>
      </c>
      <c r="AY691" s="664" t="str">
        <f>IF(日報入力!H691,AT691/(((F691-J691)*60)/E691),"")</f>
        <v/>
      </c>
      <c r="AZ691" s="664" t="str">
        <f>IF(日報入力!I691,AT691/((G691*60)/E691),"")</f>
        <v/>
      </c>
      <c r="BA691" s="296" t="str">
        <f>IF(日報入力!G691,G691/F691,"")</f>
        <v/>
      </c>
      <c r="BB691" s="386" t="e">
        <f t="shared" si="48"/>
        <v>#VALUE!</v>
      </c>
      <c r="BC691" s="386" t="e">
        <f t="shared" si="49"/>
        <v>#VALUE!</v>
      </c>
      <c r="BD691" s="80">
        <f>日報入力!AU691</f>
        <v>0</v>
      </c>
      <c r="BE691" s="534" t="str">
        <f>IF(日報入力!AV691,日報入力!AV691,"")</f>
        <v/>
      </c>
      <c r="BF691" s="534" t="str">
        <f>IF(日報入力!AW691,日報入力!AW691,"")</f>
        <v/>
      </c>
      <c r="BG691" s="398" t="str">
        <f>IF(日報入力!G691,日報入力!K691*日報入力!D691*日報入力!BC691,"")</f>
        <v/>
      </c>
    </row>
    <row r="692" spans="1:59" ht="20.25" hidden="1" customHeight="1" x14ac:dyDescent="0.15">
      <c r="A692" s="302" t="str">
        <f>IF(日報入力!G692="","",日報入力!G692)</f>
        <v/>
      </c>
      <c r="B692" s="291" t="str">
        <f>IF(日報入力!G692="","",日報入力!H692)</f>
        <v/>
      </c>
      <c r="C692" s="291" t="str">
        <f>IF(日報入力!G692="","",日報入力!I692)</f>
        <v/>
      </c>
      <c r="D692" s="291" t="str">
        <f>IF(日報入力!G692="","",日報入力!J692)</f>
        <v/>
      </c>
      <c r="E692" s="291" t="str">
        <f>IF(日報入力!G692="","",日報入力!K692)</f>
        <v/>
      </c>
      <c r="F692" s="291" t="str">
        <f>IF(日報入力!G692="","",日報入力!L692)</f>
        <v/>
      </c>
      <c r="G692" s="291" t="str">
        <f>IF(日報入力!G692="","",日報入力!L692-日報入力!O692-日報入力!P692-日報入力!Q692-日報入力!R692-日報入力!S692-日報入力!T692-日報入力!U692-日報入力!V692-日報入力!W692-日報入力!X692-日報入力!Y692-日報入力!Z692)</f>
        <v/>
      </c>
      <c r="H692" s="291" t="str">
        <f>IF(日報入力!G692="","",IF(日報入力!M692&gt;=0,日報入力!M692*F692,F692))</f>
        <v/>
      </c>
      <c r="I692" s="291" t="str">
        <f>IF(日報入力!G692="","",日報入力!O692)</f>
        <v/>
      </c>
      <c r="J692" s="291" t="str">
        <f>IF(日報入力!G692="","",日報入力!P692)</f>
        <v/>
      </c>
      <c r="K692" s="291" t="str">
        <f>IF(日報入力!G692="","",日報入力!Q692)</f>
        <v/>
      </c>
      <c r="L692" s="291" t="str">
        <f>IF(日報入力!G692="","",日報入力!R692)</f>
        <v/>
      </c>
      <c r="M692" s="291" t="str">
        <f>IF(日報入力!G692="","",日報入力!S692)</f>
        <v/>
      </c>
      <c r="N692" s="291" t="str">
        <f>IF(日報入力!G692="","",日報入力!T692)</f>
        <v/>
      </c>
      <c r="O692" s="291" t="str">
        <f>IF(日報入力!G692="","",日報入力!U692)</f>
        <v/>
      </c>
      <c r="P692" s="291" t="str">
        <f>IF(日報入力!G692="","",日報入力!V692)</f>
        <v/>
      </c>
      <c r="Q692" s="291" t="str">
        <f>IF(日報入力!G692="","",日報入力!W692)</f>
        <v/>
      </c>
      <c r="R692" s="291" t="str">
        <f>IF(日報入力!G692="","",日報入力!X692)</f>
        <v/>
      </c>
      <c r="S692" s="291" t="str">
        <f>IF(日報入力!G692="","",日報入力!Y692)</f>
        <v/>
      </c>
      <c r="T692" s="291" t="str">
        <f>IF(日報入力!G692="","",日報入力!Z692)</f>
        <v/>
      </c>
      <c r="U692" s="291" t="str">
        <f>IF(日報入力!G692="","",日報入力!AA692)</f>
        <v/>
      </c>
      <c r="V692" s="378" t="str">
        <f>IF(日報入力!G692="","",日報入力!AB692)</f>
        <v/>
      </c>
      <c r="W692" s="291" t="str">
        <f>IF(日報入力!G692="","",日報入力!AC692)</f>
        <v/>
      </c>
      <c r="X692" s="291" t="str">
        <f>IF(日報入力!G692="","",日報入力!AD692)</f>
        <v/>
      </c>
      <c r="Y692" s="291" t="str">
        <f>IF(日報入力!G692="","",日報入力!AE692)</f>
        <v/>
      </c>
      <c r="Z692" s="291" t="str">
        <f>IF(日報入力!G692="","",日報入力!AF692)</f>
        <v/>
      </c>
      <c r="AA692" s="291" t="str">
        <f>IF(日報入力!G692="","",日報入力!AG692)</f>
        <v/>
      </c>
      <c r="AB692" s="291" t="str">
        <f>IF(日報入力!G692="","",日報入力!AH692)</f>
        <v/>
      </c>
      <c r="AC692" s="291" t="str">
        <f>IF(日報入力!G692="","",日報入力!AI692)</f>
        <v/>
      </c>
      <c r="AD692" s="291" t="str">
        <f>IF(日報入力!G692="","",日報入力!AJ692)</f>
        <v/>
      </c>
      <c r="AE692" s="292" t="str">
        <f>IF(日報入力!G692="","",日報入力!E692)</f>
        <v/>
      </c>
      <c r="AF692" s="293" t="str">
        <f>IF(日報入力!G692="","",日報入力!AK692)</f>
        <v/>
      </c>
      <c r="AG692" s="293" t="str">
        <f>IF(日報入力!G692="","",日報入力!AL692)</f>
        <v/>
      </c>
      <c r="AH692" s="293" t="str">
        <f>IF(日報入力!G692="","",日報入力!AM692)</f>
        <v/>
      </c>
      <c r="AI692" s="294" t="str">
        <f>IF(日報入力!G692&gt;0,日報入力!D692*日報入力!K692*日報入力!AL692,"")</f>
        <v/>
      </c>
      <c r="AJ692" s="294" t="str">
        <f>IF(日報入力!G692&gt;0,日報入力!E692*日報入力!AL692,"")</f>
        <v/>
      </c>
      <c r="AK692" s="294" t="str">
        <f>IF(日報入力!G692&gt;0,AI692-AJ692,"")</f>
        <v/>
      </c>
      <c r="AL692" s="292" t="str">
        <f>IF(日報入力!G692&gt;0,日報入力!E692*日報入力!AM692,"")</f>
        <v/>
      </c>
      <c r="AM692" s="292" t="str">
        <f>IF(日報入力!G692&gt;0,日報入力!AB692*日報入力!AM692,"")</f>
        <v/>
      </c>
      <c r="AN692" s="68" t="str">
        <f>IF(日報入力!G692&gt;0,日報入力!C692,"")</f>
        <v/>
      </c>
      <c r="AO692" s="68" t="str">
        <f>日報入力!B692</f>
        <v/>
      </c>
      <c r="AP692" s="68" t="str">
        <f>IF(日報入力!AQ692,日報入力!BA692,"")</f>
        <v/>
      </c>
      <c r="AQ692" s="68" t="str">
        <f>IF(日報入力!AR692,日報入力!BB692,"")</f>
        <v/>
      </c>
      <c r="AR692" s="68" t="str">
        <f>IF(日報入力!AS692,"N勤","")</f>
        <v/>
      </c>
      <c r="AS692" s="295" t="e">
        <f t="shared" si="47"/>
        <v>#VALUE!</v>
      </c>
      <c r="AT692" s="439" t="str">
        <f>日報入力!AY692</f>
        <v/>
      </c>
      <c r="AU692" s="518" t="str">
        <f>IF(日報入力!G692,G692*60/E692,"")</f>
        <v/>
      </c>
      <c r="AV692" s="528" t="str">
        <f>IF(日報入力!AT692,日報入力!AT692,"")</f>
        <v/>
      </c>
      <c r="AW692" s="529" t="str">
        <f>IF(日報入力!AT692,AE692/日報入力!AT692,"")</f>
        <v/>
      </c>
      <c r="AX692" s="530" t="e">
        <f>IF(1&lt;日報集計!AT692,AT692/(((F692-I692-J692-N692-O692)*60)/(E692)),"")</f>
        <v>#VALUE!</v>
      </c>
      <c r="AY692" s="664" t="str">
        <f>IF(日報入力!H692,AT692/(((F692-J692)*60)/E692),"")</f>
        <v/>
      </c>
      <c r="AZ692" s="664" t="str">
        <f>IF(日報入力!I692,AT692/((G692*60)/E692),"")</f>
        <v/>
      </c>
      <c r="BA692" s="296" t="str">
        <f>IF(日報入力!G692,G692/F692,"")</f>
        <v/>
      </c>
      <c r="BB692" s="386" t="e">
        <f t="shared" si="48"/>
        <v>#VALUE!</v>
      </c>
      <c r="BC692" s="386" t="e">
        <f t="shared" si="49"/>
        <v>#VALUE!</v>
      </c>
      <c r="BD692" s="80">
        <f>日報入力!AU692</f>
        <v>0</v>
      </c>
      <c r="BE692" s="534" t="str">
        <f>IF(日報入力!AV692,日報入力!AV692,"")</f>
        <v/>
      </c>
      <c r="BF692" s="534" t="str">
        <f>IF(日報入力!AW692,日報入力!AW692,"")</f>
        <v/>
      </c>
      <c r="BG692" s="398" t="str">
        <f>IF(日報入力!G692,日報入力!K692*日報入力!D692*日報入力!BC692,"")</f>
        <v/>
      </c>
    </row>
    <row r="693" spans="1:59" ht="20.25" hidden="1" customHeight="1" x14ac:dyDescent="0.15">
      <c r="A693" s="302" t="str">
        <f>IF(日報入力!G693="","",日報入力!G693)</f>
        <v/>
      </c>
      <c r="B693" s="291" t="str">
        <f>IF(日報入力!G693="","",日報入力!H693)</f>
        <v/>
      </c>
      <c r="C693" s="291" t="str">
        <f>IF(日報入力!G693="","",日報入力!I693)</f>
        <v/>
      </c>
      <c r="D693" s="291" t="str">
        <f>IF(日報入力!G693="","",日報入力!J693)</f>
        <v/>
      </c>
      <c r="E693" s="291" t="str">
        <f>IF(日報入力!G693="","",日報入力!K693)</f>
        <v/>
      </c>
      <c r="F693" s="291" t="str">
        <f>IF(日報入力!G693="","",日報入力!L693)</f>
        <v/>
      </c>
      <c r="G693" s="291" t="str">
        <f>IF(日報入力!G693="","",日報入力!L693-日報入力!O693-日報入力!P693-日報入力!Q693-日報入力!R693-日報入力!S693-日報入力!T693-日報入力!U693-日報入力!V693-日報入力!W693-日報入力!X693-日報入力!Y693-日報入力!Z693)</f>
        <v/>
      </c>
      <c r="H693" s="291" t="str">
        <f>IF(日報入力!G693="","",IF(日報入力!M693&gt;=0,日報入力!M693*F693,F693))</f>
        <v/>
      </c>
      <c r="I693" s="291" t="str">
        <f>IF(日報入力!G693="","",日報入力!O693)</f>
        <v/>
      </c>
      <c r="J693" s="291" t="str">
        <f>IF(日報入力!G693="","",日報入力!P693)</f>
        <v/>
      </c>
      <c r="K693" s="291" t="str">
        <f>IF(日報入力!G693="","",日報入力!Q693)</f>
        <v/>
      </c>
      <c r="L693" s="291" t="str">
        <f>IF(日報入力!G693="","",日報入力!R693)</f>
        <v/>
      </c>
      <c r="M693" s="291" t="str">
        <f>IF(日報入力!G693="","",日報入力!S693)</f>
        <v/>
      </c>
      <c r="N693" s="291" t="str">
        <f>IF(日報入力!G693="","",日報入力!T693)</f>
        <v/>
      </c>
      <c r="O693" s="291" t="str">
        <f>IF(日報入力!G693="","",日報入力!U693)</f>
        <v/>
      </c>
      <c r="P693" s="291" t="str">
        <f>IF(日報入力!G693="","",日報入力!V693)</f>
        <v/>
      </c>
      <c r="Q693" s="291" t="str">
        <f>IF(日報入力!G693="","",日報入力!W693)</f>
        <v/>
      </c>
      <c r="R693" s="291" t="str">
        <f>IF(日報入力!G693="","",日報入力!X693)</f>
        <v/>
      </c>
      <c r="S693" s="291" t="str">
        <f>IF(日報入力!G693="","",日報入力!Y693)</f>
        <v/>
      </c>
      <c r="T693" s="291" t="str">
        <f>IF(日報入力!G693="","",日報入力!Z693)</f>
        <v/>
      </c>
      <c r="U693" s="291" t="str">
        <f>IF(日報入力!G693="","",日報入力!AA693)</f>
        <v/>
      </c>
      <c r="V693" s="378" t="str">
        <f>IF(日報入力!G693="","",日報入力!AB693)</f>
        <v/>
      </c>
      <c r="W693" s="291" t="str">
        <f>IF(日報入力!G693="","",日報入力!AC693)</f>
        <v/>
      </c>
      <c r="X693" s="291" t="str">
        <f>IF(日報入力!G693="","",日報入力!AD693)</f>
        <v/>
      </c>
      <c r="Y693" s="291" t="str">
        <f>IF(日報入力!G693="","",日報入力!AE693)</f>
        <v/>
      </c>
      <c r="Z693" s="291" t="str">
        <f>IF(日報入力!G693="","",日報入力!AF693)</f>
        <v/>
      </c>
      <c r="AA693" s="291" t="str">
        <f>IF(日報入力!G693="","",日報入力!AG693)</f>
        <v/>
      </c>
      <c r="AB693" s="291" t="str">
        <f>IF(日報入力!G693="","",日報入力!AH693)</f>
        <v/>
      </c>
      <c r="AC693" s="291" t="str">
        <f>IF(日報入力!G693="","",日報入力!AI693)</f>
        <v/>
      </c>
      <c r="AD693" s="291" t="str">
        <f>IF(日報入力!G693="","",日報入力!AJ693)</f>
        <v/>
      </c>
      <c r="AE693" s="292" t="str">
        <f>IF(日報入力!G693="","",日報入力!E693)</f>
        <v/>
      </c>
      <c r="AF693" s="293" t="str">
        <f>IF(日報入力!G693="","",日報入力!AK693)</f>
        <v/>
      </c>
      <c r="AG693" s="293" t="str">
        <f>IF(日報入力!G693="","",日報入力!AL693)</f>
        <v/>
      </c>
      <c r="AH693" s="293" t="str">
        <f>IF(日報入力!G693="","",日報入力!AM693)</f>
        <v/>
      </c>
      <c r="AI693" s="294" t="str">
        <f>IF(日報入力!G693&gt;0,日報入力!D693*日報入力!K693*日報入力!AL693,"")</f>
        <v/>
      </c>
      <c r="AJ693" s="294" t="str">
        <f>IF(日報入力!G693&gt;0,日報入力!E693*日報入力!AL693,"")</f>
        <v/>
      </c>
      <c r="AK693" s="294" t="str">
        <f>IF(日報入力!G693&gt;0,AI693-AJ693,"")</f>
        <v/>
      </c>
      <c r="AL693" s="292" t="str">
        <f>IF(日報入力!G693&gt;0,日報入力!E693*日報入力!AM693,"")</f>
        <v/>
      </c>
      <c r="AM693" s="292" t="str">
        <f>IF(日報入力!G693&gt;0,日報入力!AB693*日報入力!AM693,"")</f>
        <v/>
      </c>
      <c r="AN693" s="68" t="str">
        <f>IF(日報入力!G693&gt;0,日報入力!C693,"")</f>
        <v/>
      </c>
      <c r="AO693" s="68" t="str">
        <f>日報入力!B693</f>
        <v/>
      </c>
      <c r="AP693" s="68" t="str">
        <f>IF(日報入力!AQ693,日報入力!BA693,"")</f>
        <v/>
      </c>
      <c r="AQ693" s="68" t="str">
        <f>IF(日報入力!AR693,日報入力!BB693,"")</f>
        <v/>
      </c>
      <c r="AR693" s="68" t="str">
        <f>IF(日報入力!AS693,"N勤","")</f>
        <v/>
      </c>
      <c r="AS693" s="295" t="e">
        <f t="shared" si="47"/>
        <v>#VALUE!</v>
      </c>
      <c r="AT693" s="439" t="str">
        <f>日報入力!AY693</f>
        <v/>
      </c>
      <c r="AU693" s="518" t="str">
        <f>IF(日報入力!G693,G693*60/E693,"")</f>
        <v/>
      </c>
      <c r="AV693" s="528" t="str">
        <f>IF(日報入力!AT693,日報入力!AT693,"")</f>
        <v/>
      </c>
      <c r="AW693" s="529" t="str">
        <f>IF(日報入力!AT693,AE693/日報入力!AT693,"")</f>
        <v/>
      </c>
      <c r="AX693" s="530" t="e">
        <f>IF(1&lt;日報集計!AT693,AT693/(((F693-I693-J693-N693-O693)*60)/(E693)),"")</f>
        <v>#VALUE!</v>
      </c>
      <c r="AY693" s="664" t="str">
        <f>IF(日報入力!H693,AT693/(((F693-J693)*60)/E693),"")</f>
        <v/>
      </c>
      <c r="AZ693" s="664" t="str">
        <f>IF(日報入力!I693,AT693/((G693*60)/E693),"")</f>
        <v/>
      </c>
      <c r="BA693" s="296" t="str">
        <f>IF(日報入力!G693,G693/F693,"")</f>
        <v/>
      </c>
      <c r="BB693" s="386" t="e">
        <f t="shared" si="48"/>
        <v>#VALUE!</v>
      </c>
      <c r="BC693" s="386" t="e">
        <f t="shared" si="49"/>
        <v>#VALUE!</v>
      </c>
      <c r="BD693" s="80">
        <f>日報入力!AU693</f>
        <v>0</v>
      </c>
      <c r="BE693" s="534" t="str">
        <f>IF(日報入力!AV693,日報入力!AV693,"")</f>
        <v/>
      </c>
      <c r="BF693" s="534" t="str">
        <f>IF(日報入力!AW693,日報入力!AW693,"")</f>
        <v/>
      </c>
      <c r="BG693" s="398" t="str">
        <f>IF(日報入力!G693,日報入力!K693*日報入力!D693*日報入力!BC693,"")</f>
        <v/>
      </c>
    </row>
    <row r="694" spans="1:59" ht="20.25" hidden="1" customHeight="1" x14ac:dyDescent="0.15">
      <c r="A694" s="302" t="str">
        <f>IF(日報入力!G694="","",日報入力!G694)</f>
        <v/>
      </c>
      <c r="B694" s="291" t="str">
        <f>IF(日報入力!G694="","",日報入力!H694)</f>
        <v/>
      </c>
      <c r="C694" s="291" t="str">
        <f>IF(日報入力!G694="","",日報入力!I694)</f>
        <v/>
      </c>
      <c r="D694" s="291" t="str">
        <f>IF(日報入力!G694="","",日報入力!J694)</f>
        <v/>
      </c>
      <c r="E694" s="291" t="str">
        <f>IF(日報入力!G694="","",日報入力!K694)</f>
        <v/>
      </c>
      <c r="F694" s="291" t="str">
        <f>IF(日報入力!G694="","",日報入力!L694)</f>
        <v/>
      </c>
      <c r="G694" s="291" t="str">
        <f>IF(日報入力!G694="","",日報入力!L694-日報入力!O694-日報入力!P694-日報入力!Q694-日報入力!R694-日報入力!S694-日報入力!T694-日報入力!U694-日報入力!V694-日報入力!W694-日報入力!X694-日報入力!Y694-日報入力!Z694)</f>
        <v/>
      </c>
      <c r="H694" s="291" t="str">
        <f>IF(日報入力!G694="","",IF(日報入力!M694&gt;=0,日報入力!M694*F694,F694))</f>
        <v/>
      </c>
      <c r="I694" s="291" t="str">
        <f>IF(日報入力!G694="","",日報入力!O694)</f>
        <v/>
      </c>
      <c r="J694" s="291" t="str">
        <f>IF(日報入力!G694="","",日報入力!P694)</f>
        <v/>
      </c>
      <c r="K694" s="291" t="str">
        <f>IF(日報入力!G694="","",日報入力!Q694)</f>
        <v/>
      </c>
      <c r="L694" s="291" t="str">
        <f>IF(日報入力!G694="","",日報入力!R694)</f>
        <v/>
      </c>
      <c r="M694" s="291" t="str">
        <f>IF(日報入力!G694="","",日報入力!S694)</f>
        <v/>
      </c>
      <c r="N694" s="291" t="str">
        <f>IF(日報入力!G694="","",日報入力!T694)</f>
        <v/>
      </c>
      <c r="O694" s="291" t="str">
        <f>IF(日報入力!G694="","",日報入力!U694)</f>
        <v/>
      </c>
      <c r="P694" s="291" t="str">
        <f>IF(日報入力!G694="","",日報入力!V694)</f>
        <v/>
      </c>
      <c r="Q694" s="291" t="str">
        <f>IF(日報入力!G694="","",日報入力!W694)</f>
        <v/>
      </c>
      <c r="R694" s="291" t="str">
        <f>IF(日報入力!G694="","",日報入力!X694)</f>
        <v/>
      </c>
      <c r="S694" s="291" t="str">
        <f>IF(日報入力!G694="","",日報入力!Y694)</f>
        <v/>
      </c>
      <c r="T694" s="291" t="str">
        <f>IF(日報入力!G694="","",日報入力!Z694)</f>
        <v/>
      </c>
      <c r="U694" s="291" t="str">
        <f>IF(日報入力!G694="","",日報入力!AA694)</f>
        <v/>
      </c>
      <c r="V694" s="378" t="str">
        <f>IF(日報入力!G694="","",日報入力!AB694)</f>
        <v/>
      </c>
      <c r="W694" s="291" t="str">
        <f>IF(日報入力!G694="","",日報入力!AC694)</f>
        <v/>
      </c>
      <c r="X694" s="291" t="str">
        <f>IF(日報入力!G694="","",日報入力!AD694)</f>
        <v/>
      </c>
      <c r="Y694" s="291" t="str">
        <f>IF(日報入力!G694="","",日報入力!AE694)</f>
        <v/>
      </c>
      <c r="Z694" s="291" t="str">
        <f>IF(日報入力!G694="","",日報入力!AF694)</f>
        <v/>
      </c>
      <c r="AA694" s="291" t="str">
        <f>IF(日報入力!G694="","",日報入力!AG694)</f>
        <v/>
      </c>
      <c r="AB694" s="291" t="str">
        <f>IF(日報入力!G694="","",日報入力!AH694)</f>
        <v/>
      </c>
      <c r="AC694" s="291" t="str">
        <f>IF(日報入力!G694="","",日報入力!AI694)</f>
        <v/>
      </c>
      <c r="AD694" s="291" t="str">
        <f>IF(日報入力!G694="","",日報入力!AJ694)</f>
        <v/>
      </c>
      <c r="AE694" s="292" t="str">
        <f>IF(日報入力!G694="","",日報入力!E694)</f>
        <v/>
      </c>
      <c r="AF694" s="293" t="str">
        <f>IF(日報入力!G694="","",日報入力!AK694)</f>
        <v/>
      </c>
      <c r="AG694" s="293" t="str">
        <f>IF(日報入力!G694="","",日報入力!AL694)</f>
        <v/>
      </c>
      <c r="AH694" s="293" t="str">
        <f>IF(日報入力!G694="","",日報入力!AM694)</f>
        <v/>
      </c>
      <c r="AI694" s="294" t="str">
        <f>IF(日報入力!G694&gt;0,日報入力!D694*日報入力!K694*日報入力!AL694,"")</f>
        <v/>
      </c>
      <c r="AJ694" s="294" t="str">
        <f>IF(日報入力!G694&gt;0,日報入力!E694*日報入力!AL694,"")</f>
        <v/>
      </c>
      <c r="AK694" s="294" t="str">
        <f>IF(日報入力!G694&gt;0,AI694-AJ694,"")</f>
        <v/>
      </c>
      <c r="AL694" s="292" t="str">
        <f>IF(日報入力!G694&gt;0,日報入力!E694*日報入力!AM694,"")</f>
        <v/>
      </c>
      <c r="AM694" s="292" t="str">
        <f>IF(日報入力!G694&gt;0,日報入力!AB694*日報入力!AM694,"")</f>
        <v/>
      </c>
      <c r="AN694" s="68" t="str">
        <f>IF(日報入力!G694&gt;0,日報入力!C694,"")</f>
        <v/>
      </c>
      <c r="AO694" s="68" t="str">
        <f>日報入力!B694</f>
        <v/>
      </c>
      <c r="AP694" s="68" t="str">
        <f>IF(日報入力!AQ694,日報入力!BA694,"")</f>
        <v/>
      </c>
      <c r="AQ694" s="68" t="str">
        <f>IF(日報入力!AR694,日報入力!BB694,"")</f>
        <v/>
      </c>
      <c r="AR694" s="68" t="str">
        <f>IF(日報入力!AS694,"N勤","")</f>
        <v/>
      </c>
      <c r="AS694" s="295" t="e">
        <f t="shared" si="47"/>
        <v>#VALUE!</v>
      </c>
      <c r="AT694" s="439" t="str">
        <f>日報入力!AY694</f>
        <v/>
      </c>
      <c r="AU694" s="518" t="str">
        <f>IF(日報入力!G694,G694*60/E694,"")</f>
        <v/>
      </c>
      <c r="AV694" s="528" t="str">
        <f>IF(日報入力!AT694,日報入力!AT694,"")</f>
        <v/>
      </c>
      <c r="AW694" s="529" t="str">
        <f>IF(日報入力!AT694,AE694/日報入力!AT694,"")</f>
        <v/>
      </c>
      <c r="AX694" s="530" t="e">
        <f>IF(1&lt;日報集計!AT694,AT694/(((F694-I694-J694-N694-O694)*60)/(E694)),"")</f>
        <v>#VALUE!</v>
      </c>
      <c r="AY694" s="664" t="str">
        <f>IF(日報入力!H694,AT694/(((F694-J694)*60)/E694),"")</f>
        <v/>
      </c>
      <c r="AZ694" s="664" t="str">
        <f>IF(日報入力!I694,AT694/((G694*60)/E694),"")</f>
        <v/>
      </c>
      <c r="BA694" s="296" t="str">
        <f>IF(日報入力!G694,G694/F694,"")</f>
        <v/>
      </c>
      <c r="BB694" s="386" t="e">
        <f t="shared" si="48"/>
        <v>#VALUE!</v>
      </c>
      <c r="BC694" s="386" t="e">
        <f t="shared" si="49"/>
        <v>#VALUE!</v>
      </c>
      <c r="BD694" s="80">
        <f>日報入力!AU694</f>
        <v>0</v>
      </c>
      <c r="BE694" s="534" t="str">
        <f>IF(日報入力!AV694,日報入力!AV694,"")</f>
        <v/>
      </c>
      <c r="BF694" s="534" t="str">
        <f>IF(日報入力!AW694,日報入力!AW694,"")</f>
        <v/>
      </c>
      <c r="BG694" s="398" t="str">
        <f>IF(日報入力!G694,日報入力!K694*日報入力!D694*日報入力!BC694,"")</f>
        <v/>
      </c>
    </row>
    <row r="695" spans="1:59" ht="20.25" hidden="1" customHeight="1" x14ac:dyDescent="0.15">
      <c r="A695" s="302" t="str">
        <f>IF(日報入力!G695="","",日報入力!G695)</f>
        <v/>
      </c>
      <c r="B695" s="291" t="str">
        <f>IF(日報入力!G695="","",日報入力!H695)</f>
        <v/>
      </c>
      <c r="C695" s="291" t="str">
        <f>IF(日報入力!G695="","",日報入力!I695)</f>
        <v/>
      </c>
      <c r="D695" s="291" t="str">
        <f>IF(日報入力!G695="","",日報入力!J695)</f>
        <v/>
      </c>
      <c r="E695" s="291" t="str">
        <f>IF(日報入力!G695="","",日報入力!K695)</f>
        <v/>
      </c>
      <c r="F695" s="291" t="str">
        <f>IF(日報入力!G695="","",日報入力!L695)</f>
        <v/>
      </c>
      <c r="G695" s="291" t="str">
        <f>IF(日報入力!G695="","",日報入力!L695-日報入力!O695-日報入力!P695-日報入力!Q695-日報入力!R695-日報入力!S695-日報入力!T695-日報入力!U695-日報入力!V695-日報入力!W695-日報入力!X695-日報入力!Y695-日報入力!Z695)</f>
        <v/>
      </c>
      <c r="H695" s="291" t="str">
        <f>IF(日報入力!G695="","",IF(日報入力!M695&gt;=0,日報入力!M695*F695,F695))</f>
        <v/>
      </c>
      <c r="I695" s="291" t="str">
        <f>IF(日報入力!G695="","",日報入力!O695)</f>
        <v/>
      </c>
      <c r="J695" s="291" t="str">
        <f>IF(日報入力!G695="","",日報入力!P695)</f>
        <v/>
      </c>
      <c r="K695" s="291" t="str">
        <f>IF(日報入力!G695="","",日報入力!Q695)</f>
        <v/>
      </c>
      <c r="L695" s="291" t="str">
        <f>IF(日報入力!G695="","",日報入力!R695)</f>
        <v/>
      </c>
      <c r="M695" s="291" t="str">
        <f>IF(日報入力!G695="","",日報入力!S695)</f>
        <v/>
      </c>
      <c r="N695" s="291" t="str">
        <f>IF(日報入力!G695="","",日報入力!T695)</f>
        <v/>
      </c>
      <c r="O695" s="291" t="str">
        <f>IF(日報入力!G695="","",日報入力!U695)</f>
        <v/>
      </c>
      <c r="P695" s="291" t="str">
        <f>IF(日報入力!G695="","",日報入力!V695)</f>
        <v/>
      </c>
      <c r="Q695" s="291" t="str">
        <f>IF(日報入力!G695="","",日報入力!W695)</f>
        <v/>
      </c>
      <c r="R695" s="291" t="str">
        <f>IF(日報入力!G695="","",日報入力!X695)</f>
        <v/>
      </c>
      <c r="S695" s="291" t="str">
        <f>IF(日報入力!G695="","",日報入力!Y695)</f>
        <v/>
      </c>
      <c r="T695" s="291" t="str">
        <f>IF(日報入力!G695="","",日報入力!Z695)</f>
        <v/>
      </c>
      <c r="U695" s="291" t="str">
        <f>IF(日報入力!G695="","",日報入力!AA695)</f>
        <v/>
      </c>
      <c r="V695" s="378" t="str">
        <f>IF(日報入力!G695="","",日報入力!AB695)</f>
        <v/>
      </c>
      <c r="W695" s="291" t="str">
        <f>IF(日報入力!G695="","",日報入力!AC695)</f>
        <v/>
      </c>
      <c r="X695" s="291" t="str">
        <f>IF(日報入力!G695="","",日報入力!AD695)</f>
        <v/>
      </c>
      <c r="Y695" s="291" t="str">
        <f>IF(日報入力!G695="","",日報入力!AE695)</f>
        <v/>
      </c>
      <c r="Z695" s="291" t="str">
        <f>IF(日報入力!G695="","",日報入力!AF695)</f>
        <v/>
      </c>
      <c r="AA695" s="291" t="str">
        <f>IF(日報入力!G695="","",日報入力!AG695)</f>
        <v/>
      </c>
      <c r="AB695" s="291" t="str">
        <f>IF(日報入力!G695="","",日報入力!AH695)</f>
        <v/>
      </c>
      <c r="AC695" s="291" t="str">
        <f>IF(日報入力!G695="","",日報入力!AI695)</f>
        <v/>
      </c>
      <c r="AD695" s="291" t="str">
        <f>IF(日報入力!G695="","",日報入力!AJ695)</f>
        <v/>
      </c>
      <c r="AE695" s="292" t="str">
        <f>IF(日報入力!G695="","",日報入力!E695)</f>
        <v/>
      </c>
      <c r="AF695" s="293" t="str">
        <f>IF(日報入力!G695="","",日報入力!AK695)</f>
        <v/>
      </c>
      <c r="AG695" s="293" t="str">
        <f>IF(日報入力!G695="","",日報入力!AL695)</f>
        <v/>
      </c>
      <c r="AH695" s="293" t="str">
        <f>IF(日報入力!G695="","",日報入力!AM695)</f>
        <v/>
      </c>
      <c r="AI695" s="294" t="str">
        <f>IF(日報入力!G695&gt;0,日報入力!D695*日報入力!K695*日報入力!AL695,"")</f>
        <v/>
      </c>
      <c r="AJ695" s="294" t="str">
        <f>IF(日報入力!G695&gt;0,日報入力!E695*日報入力!AL695,"")</f>
        <v/>
      </c>
      <c r="AK695" s="294" t="str">
        <f>IF(日報入力!G695&gt;0,AI695-AJ695,"")</f>
        <v/>
      </c>
      <c r="AL695" s="292" t="str">
        <f>IF(日報入力!G695&gt;0,日報入力!E695*日報入力!AM695,"")</f>
        <v/>
      </c>
      <c r="AM695" s="292" t="str">
        <f>IF(日報入力!G695&gt;0,日報入力!AB695*日報入力!AM695,"")</f>
        <v/>
      </c>
      <c r="AN695" s="68" t="str">
        <f>IF(日報入力!G695&gt;0,日報入力!C695,"")</f>
        <v/>
      </c>
      <c r="AO695" s="68" t="str">
        <f>日報入力!B695</f>
        <v/>
      </c>
      <c r="AP695" s="68" t="str">
        <f>IF(日報入力!AQ695,日報入力!BA695,"")</f>
        <v/>
      </c>
      <c r="AQ695" s="68" t="str">
        <f>IF(日報入力!AR695,日報入力!BB695,"")</f>
        <v/>
      </c>
      <c r="AR695" s="68" t="str">
        <f>IF(日報入力!AS695,"N勤","")</f>
        <v/>
      </c>
      <c r="AS695" s="295" t="e">
        <f t="shared" ref="AS695:AS744" si="50">IF(A695,V695/(AE695+V695),"")</f>
        <v>#VALUE!</v>
      </c>
      <c r="AT695" s="439" t="str">
        <f>日報入力!AY695</f>
        <v/>
      </c>
      <c r="AU695" s="518" t="str">
        <f>IF(日報入力!G695,G695*60/E695,"")</f>
        <v/>
      </c>
      <c r="AV695" s="528" t="str">
        <f>IF(日報入力!AT695,日報入力!AT695,"")</f>
        <v/>
      </c>
      <c r="AW695" s="529" t="str">
        <f>IF(日報入力!AT695,AE695/日報入力!AT695,"")</f>
        <v/>
      </c>
      <c r="AX695" s="530" t="e">
        <f>IF(1&lt;日報集計!AT695,AT695/(((F695-I695-J695-N695-O695)*60)/(E695)),"")</f>
        <v>#VALUE!</v>
      </c>
      <c r="AY695" s="664" t="str">
        <f>IF(日報入力!H695,AT695/(((F695-J695)*60)/E695),"")</f>
        <v/>
      </c>
      <c r="AZ695" s="664" t="str">
        <f>IF(日報入力!I695,AT695/((G695*60)/E695),"")</f>
        <v/>
      </c>
      <c r="BA695" s="296" t="str">
        <f>IF(日報入力!G695,G695/F695,"")</f>
        <v/>
      </c>
      <c r="BB695" s="386" t="e">
        <f t="shared" ref="BB695:BB744" si="51">AL695/F695*60</f>
        <v>#VALUE!</v>
      </c>
      <c r="BC695" s="386" t="e">
        <f t="shared" ref="BC695:BC744" si="52">AL695/H695*60</f>
        <v>#VALUE!</v>
      </c>
      <c r="BD695" s="80">
        <f>日報入力!AU695</f>
        <v>0</v>
      </c>
      <c r="BE695" s="534" t="str">
        <f>IF(日報入力!AV695,日報入力!AV695,"")</f>
        <v/>
      </c>
      <c r="BF695" s="534" t="str">
        <f>IF(日報入力!AW695,日報入力!AW695,"")</f>
        <v/>
      </c>
      <c r="BG695" s="398" t="str">
        <f>IF(日報入力!G695,日報入力!K695*日報入力!D695*日報入力!BC695,"")</f>
        <v/>
      </c>
    </row>
    <row r="696" spans="1:59" ht="20.25" hidden="1" customHeight="1" x14ac:dyDescent="0.15">
      <c r="A696" s="302" t="str">
        <f>IF(日報入力!G696="","",日報入力!G696)</f>
        <v/>
      </c>
      <c r="B696" s="291" t="str">
        <f>IF(日報入力!G696="","",日報入力!H696)</f>
        <v/>
      </c>
      <c r="C696" s="291" t="str">
        <f>IF(日報入力!G696="","",日報入力!I696)</f>
        <v/>
      </c>
      <c r="D696" s="291" t="str">
        <f>IF(日報入力!G696="","",日報入力!J696)</f>
        <v/>
      </c>
      <c r="E696" s="291" t="str">
        <f>IF(日報入力!G696="","",日報入力!K696)</f>
        <v/>
      </c>
      <c r="F696" s="291" t="str">
        <f>IF(日報入力!G696="","",日報入力!L696)</f>
        <v/>
      </c>
      <c r="G696" s="291" t="str">
        <f>IF(日報入力!G696="","",日報入力!L696-日報入力!O696-日報入力!P696-日報入力!Q696-日報入力!R696-日報入力!S696-日報入力!T696-日報入力!U696-日報入力!V696-日報入力!W696-日報入力!X696-日報入力!Y696-日報入力!Z696)</f>
        <v/>
      </c>
      <c r="H696" s="291" t="str">
        <f>IF(日報入力!G696="","",IF(日報入力!M696&gt;=0,日報入力!M696*F696,F696))</f>
        <v/>
      </c>
      <c r="I696" s="291" t="str">
        <f>IF(日報入力!G696="","",日報入力!O696)</f>
        <v/>
      </c>
      <c r="J696" s="291" t="str">
        <f>IF(日報入力!G696="","",日報入力!P696)</f>
        <v/>
      </c>
      <c r="K696" s="291" t="str">
        <f>IF(日報入力!G696="","",日報入力!Q696)</f>
        <v/>
      </c>
      <c r="L696" s="291" t="str">
        <f>IF(日報入力!G696="","",日報入力!R696)</f>
        <v/>
      </c>
      <c r="M696" s="291" t="str">
        <f>IF(日報入力!G696="","",日報入力!S696)</f>
        <v/>
      </c>
      <c r="N696" s="291" t="str">
        <f>IF(日報入力!G696="","",日報入力!T696)</f>
        <v/>
      </c>
      <c r="O696" s="291" t="str">
        <f>IF(日報入力!G696="","",日報入力!U696)</f>
        <v/>
      </c>
      <c r="P696" s="291" t="str">
        <f>IF(日報入力!G696="","",日報入力!V696)</f>
        <v/>
      </c>
      <c r="Q696" s="291" t="str">
        <f>IF(日報入力!G696="","",日報入力!W696)</f>
        <v/>
      </c>
      <c r="R696" s="291" t="str">
        <f>IF(日報入力!G696="","",日報入力!X696)</f>
        <v/>
      </c>
      <c r="S696" s="291" t="str">
        <f>IF(日報入力!G696="","",日報入力!Y696)</f>
        <v/>
      </c>
      <c r="T696" s="291" t="str">
        <f>IF(日報入力!G696="","",日報入力!Z696)</f>
        <v/>
      </c>
      <c r="U696" s="291" t="str">
        <f>IF(日報入力!G696="","",日報入力!AA696)</f>
        <v/>
      </c>
      <c r="V696" s="378" t="str">
        <f>IF(日報入力!G696="","",日報入力!AB696)</f>
        <v/>
      </c>
      <c r="W696" s="291" t="str">
        <f>IF(日報入力!G696="","",日報入力!AC696)</f>
        <v/>
      </c>
      <c r="X696" s="291" t="str">
        <f>IF(日報入力!G696="","",日報入力!AD696)</f>
        <v/>
      </c>
      <c r="Y696" s="291" t="str">
        <f>IF(日報入力!G696="","",日報入力!AE696)</f>
        <v/>
      </c>
      <c r="Z696" s="291" t="str">
        <f>IF(日報入力!G696="","",日報入力!AF696)</f>
        <v/>
      </c>
      <c r="AA696" s="291" t="str">
        <f>IF(日報入力!G696="","",日報入力!AG696)</f>
        <v/>
      </c>
      <c r="AB696" s="291" t="str">
        <f>IF(日報入力!G696="","",日報入力!AH696)</f>
        <v/>
      </c>
      <c r="AC696" s="291" t="str">
        <f>IF(日報入力!G696="","",日報入力!AI696)</f>
        <v/>
      </c>
      <c r="AD696" s="291" t="str">
        <f>IF(日報入力!G696="","",日報入力!AJ696)</f>
        <v/>
      </c>
      <c r="AE696" s="292" t="str">
        <f>IF(日報入力!G696="","",日報入力!E696)</f>
        <v/>
      </c>
      <c r="AF696" s="293" t="str">
        <f>IF(日報入力!G696="","",日報入力!AK696)</f>
        <v/>
      </c>
      <c r="AG696" s="293" t="str">
        <f>IF(日報入力!G696="","",日報入力!AL696)</f>
        <v/>
      </c>
      <c r="AH696" s="293" t="str">
        <f>IF(日報入力!G696="","",日報入力!AM696)</f>
        <v/>
      </c>
      <c r="AI696" s="294" t="str">
        <f>IF(日報入力!G696&gt;0,日報入力!D696*日報入力!K696*日報入力!AL696,"")</f>
        <v/>
      </c>
      <c r="AJ696" s="294" t="str">
        <f>IF(日報入力!G696&gt;0,日報入力!E696*日報入力!AL696,"")</f>
        <v/>
      </c>
      <c r="AK696" s="294" t="str">
        <f>IF(日報入力!G696&gt;0,AI696-AJ696,"")</f>
        <v/>
      </c>
      <c r="AL696" s="292" t="str">
        <f>IF(日報入力!G696&gt;0,日報入力!E696*日報入力!AM696,"")</f>
        <v/>
      </c>
      <c r="AM696" s="292" t="str">
        <f>IF(日報入力!G696&gt;0,日報入力!AB696*日報入力!AM696,"")</f>
        <v/>
      </c>
      <c r="AN696" s="68" t="str">
        <f>IF(日報入力!G696&gt;0,日報入力!C696,"")</f>
        <v/>
      </c>
      <c r="AO696" s="68" t="str">
        <f>日報入力!B696</f>
        <v/>
      </c>
      <c r="AP696" s="68" t="str">
        <f>IF(日報入力!AQ696,日報入力!BA696,"")</f>
        <v/>
      </c>
      <c r="AQ696" s="68" t="str">
        <f>IF(日報入力!AR696,日報入力!BB696,"")</f>
        <v/>
      </c>
      <c r="AR696" s="68" t="str">
        <f>IF(日報入力!AS696,"N勤","")</f>
        <v/>
      </c>
      <c r="AS696" s="295" t="e">
        <f t="shared" si="50"/>
        <v>#VALUE!</v>
      </c>
      <c r="AT696" s="439" t="str">
        <f>日報入力!AY696</f>
        <v/>
      </c>
      <c r="AU696" s="518" t="str">
        <f>IF(日報入力!G696,G696*60/E696,"")</f>
        <v/>
      </c>
      <c r="AV696" s="528" t="str">
        <f>IF(日報入力!AT696,日報入力!AT696,"")</f>
        <v/>
      </c>
      <c r="AW696" s="529" t="str">
        <f>IF(日報入力!AT696,AE696/日報入力!AT696,"")</f>
        <v/>
      </c>
      <c r="AX696" s="530" t="e">
        <f>IF(1&lt;日報集計!AT696,AT696/(((F696-I696-J696-N696-O696)*60)/(E696)),"")</f>
        <v>#VALUE!</v>
      </c>
      <c r="AY696" s="664" t="str">
        <f>IF(日報入力!H696,AT696/(((F696-J696)*60)/E696),"")</f>
        <v/>
      </c>
      <c r="AZ696" s="664" t="str">
        <f>IF(日報入力!I696,AT696/((G696*60)/E696),"")</f>
        <v/>
      </c>
      <c r="BA696" s="296" t="str">
        <f>IF(日報入力!G696,G696/F696,"")</f>
        <v/>
      </c>
      <c r="BB696" s="386" t="e">
        <f t="shared" si="51"/>
        <v>#VALUE!</v>
      </c>
      <c r="BC696" s="386" t="e">
        <f t="shared" si="52"/>
        <v>#VALUE!</v>
      </c>
      <c r="BD696" s="80">
        <f>日報入力!AU696</f>
        <v>0</v>
      </c>
      <c r="BE696" s="534" t="str">
        <f>IF(日報入力!AV696,日報入力!AV696,"")</f>
        <v/>
      </c>
      <c r="BF696" s="534" t="str">
        <f>IF(日報入力!AW696,日報入力!AW696,"")</f>
        <v/>
      </c>
      <c r="BG696" s="398" t="str">
        <f>IF(日報入力!G696,日報入力!K696*日報入力!D696*日報入力!BC696,"")</f>
        <v/>
      </c>
    </row>
    <row r="697" spans="1:59" ht="20.25" hidden="1" customHeight="1" x14ac:dyDescent="0.15">
      <c r="A697" s="302" t="str">
        <f>IF(日報入力!G697="","",日報入力!G697)</f>
        <v/>
      </c>
      <c r="B697" s="291" t="str">
        <f>IF(日報入力!G697="","",日報入力!H697)</f>
        <v/>
      </c>
      <c r="C697" s="291" t="str">
        <f>IF(日報入力!G697="","",日報入力!I697)</f>
        <v/>
      </c>
      <c r="D697" s="291" t="str">
        <f>IF(日報入力!G697="","",日報入力!J697)</f>
        <v/>
      </c>
      <c r="E697" s="291" t="str">
        <f>IF(日報入力!G697="","",日報入力!K697)</f>
        <v/>
      </c>
      <c r="F697" s="291" t="str">
        <f>IF(日報入力!G697="","",日報入力!L697)</f>
        <v/>
      </c>
      <c r="G697" s="291" t="str">
        <f>IF(日報入力!G697="","",日報入力!L697-日報入力!O697-日報入力!P697-日報入力!Q697-日報入力!R697-日報入力!S697-日報入力!T697-日報入力!U697-日報入力!V697-日報入力!W697-日報入力!X697-日報入力!Y697-日報入力!Z697)</f>
        <v/>
      </c>
      <c r="H697" s="291" t="str">
        <f>IF(日報入力!G697="","",IF(日報入力!M697&gt;=0,日報入力!M697*F697,F697))</f>
        <v/>
      </c>
      <c r="I697" s="291" t="str">
        <f>IF(日報入力!G697="","",日報入力!O697)</f>
        <v/>
      </c>
      <c r="J697" s="291" t="str">
        <f>IF(日報入力!G697="","",日報入力!P697)</f>
        <v/>
      </c>
      <c r="K697" s="291" t="str">
        <f>IF(日報入力!G697="","",日報入力!Q697)</f>
        <v/>
      </c>
      <c r="L697" s="291" t="str">
        <f>IF(日報入力!G697="","",日報入力!R697)</f>
        <v/>
      </c>
      <c r="M697" s="291" t="str">
        <f>IF(日報入力!G697="","",日報入力!S697)</f>
        <v/>
      </c>
      <c r="N697" s="291" t="str">
        <f>IF(日報入力!G697="","",日報入力!T697)</f>
        <v/>
      </c>
      <c r="O697" s="291" t="str">
        <f>IF(日報入力!G697="","",日報入力!U697)</f>
        <v/>
      </c>
      <c r="P697" s="291" t="str">
        <f>IF(日報入力!G697="","",日報入力!V697)</f>
        <v/>
      </c>
      <c r="Q697" s="291" t="str">
        <f>IF(日報入力!G697="","",日報入力!W697)</f>
        <v/>
      </c>
      <c r="R697" s="291" t="str">
        <f>IF(日報入力!G697="","",日報入力!X697)</f>
        <v/>
      </c>
      <c r="S697" s="291" t="str">
        <f>IF(日報入力!G697="","",日報入力!Y697)</f>
        <v/>
      </c>
      <c r="T697" s="291" t="str">
        <f>IF(日報入力!G697="","",日報入力!Z697)</f>
        <v/>
      </c>
      <c r="U697" s="291" t="str">
        <f>IF(日報入力!G697="","",日報入力!AA697)</f>
        <v/>
      </c>
      <c r="V697" s="378" t="str">
        <f>IF(日報入力!G697="","",日報入力!AB697)</f>
        <v/>
      </c>
      <c r="W697" s="291" t="str">
        <f>IF(日報入力!G697="","",日報入力!AC697)</f>
        <v/>
      </c>
      <c r="X697" s="291" t="str">
        <f>IF(日報入力!G697="","",日報入力!AD697)</f>
        <v/>
      </c>
      <c r="Y697" s="291" t="str">
        <f>IF(日報入力!G697="","",日報入力!AE697)</f>
        <v/>
      </c>
      <c r="Z697" s="291" t="str">
        <f>IF(日報入力!G697="","",日報入力!AF697)</f>
        <v/>
      </c>
      <c r="AA697" s="291" t="str">
        <f>IF(日報入力!G697="","",日報入力!AG697)</f>
        <v/>
      </c>
      <c r="AB697" s="291" t="str">
        <f>IF(日報入力!G697="","",日報入力!AH697)</f>
        <v/>
      </c>
      <c r="AC697" s="291" t="str">
        <f>IF(日報入力!G697="","",日報入力!AI697)</f>
        <v/>
      </c>
      <c r="AD697" s="291" t="str">
        <f>IF(日報入力!G697="","",日報入力!AJ697)</f>
        <v/>
      </c>
      <c r="AE697" s="292" t="str">
        <f>IF(日報入力!G697="","",日報入力!E697)</f>
        <v/>
      </c>
      <c r="AF697" s="293" t="str">
        <f>IF(日報入力!G697="","",日報入力!AK697)</f>
        <v/>
      </c>
      <c r="AG697" s="293" t="str">
        <f>IF(日報入力!G697="","",日報入力!AL697)</f>
        <v/>
      </c>
      <c r="AH697" s="293" t="str">
        <f>IF(日報入力!G697="","",日報入力!AM697)</f>
        <v/>
      </c>
      <c r="AI697" s="294" t="str">
        <f>IF(日報入力!G697&gt;0,日報入力!D697*日報入力!K697*日報入力!AL697,"")</f>
        <v/>
      </c>
      <c r="AJ697" s="294" t="str">
        <f>IF(日報入力!G697&gt;0,日報入力!E697*日報入力!AL697,"")</f>
        <v/>
      </c>
      <c r="AK697" s="294" t="str">
        <f>IF(日報入力!G697&gt;0,AI697-AJ697,"")</f>
        <v/>
      </c>
      <c r="AL697" s="292" t="str">
        <f>IF(日報入力!G697&gt;0,日報入力!E697*日報入力!AM697,"")</f>
        <v/>
      </c>
      <c r="AM697" s="292" t="str">
        <f>IF(日報入力!G697&gt;0,日報入力!AB697*日報入力!AM697,"")</f>
        <v/>
      </c>
      <c r="AN697" s="68" t="str">
        <f>IF(日報入力!G697&gt;0,日報入力!C697,"")</f>
        <v/>
      </c>
      <c r="AO697" s="68" t="str">
        <f>日報入力!B697</f>
        <v/>
      </c>
      <c r="AP697" s="68" t="str">
        <f>IF(日報入力!AQ697,日報入力!BA697,"")</f>
        <v/>
      </c>
      <c r="AQ697" s="68" t="str">
        <f>IF(日報入力!AR697,日報入力!BB697,"")</f>
        <v/>
      </c>
      <c r="AR697" s="68" t="str">
        <f>IF(日報入力!AS697,"N勤","")</f>
        <v/>
      </c>
      <c r="AS697" s="295" t="e">
        <f t="shared" si="50"/>
        <v>#VALUE!</v>
      </c>
      <c r="AT697" s="439" t="str">
        <f>日報入力!AY697</f>
        <v/>
      </c>
      <c r="AU697" s="518" t="str">
        <f>IF(日報入力!G697,G697*60/E697,"")</f>
        <v/>
      </c>
      <c r="AV697" s="528" t="str">
        <f>IF(日報入力!AT697,日報入力!AT697,"")</f>
        <v/>
      </c>
      <c r="AW697" s="529" t="str">
        <f>IF(日報入力!AT697,AE697/日報入力!AT697,"")</f>
        <v/>
      </c>
      <c r="AX697" s="530" t="e">
        <f>IF(1&lt;日報集計!AT697,AT697/(((F697-I697-J697-N697-O697)*60)/(E697)),"")</f>
        <v>#VALUE!</v>
      </c>
      <c r="AY697" s="664" t="str">
        <f>IF(日報入力!H697,AT697/(((F697-J697)*60)/E697),"")</f>
        <v/>
      </c>
      <c r="AZ697" s="664" t="str">
        <f>IF(日報入力!I697,AT697/((G697*60)/E697),"")</f>
        <v/>
      </c>
      <c r="BA697" s="296" t="str">
        <f>IF(日報入力!G697,G697/F697,"")</f>
        <v/>
      </c>
      <c r="BB697" s="386" t="e">
        <f t="shared" si="51"/>
        <v>#VALUE!</v>
      </c>
      <c r="BC697" s="386" t="e">
        <f t="shared" si="52"/>
        <v>#VALUE!</v>
      </c>
      <c r="BD697" s="80">
        <f>日報入力!AU697</f>
        <v>0</v>
      </c>
      <c r="BE697" s="534" t="str">
        <f>IF(日報入力!AV697,日報入力!AV697,"")</f>
        <v/>
      </c>
      <c r="BF697" s="534" t="str">
        <f>IF(日報入力!AW697,日報入力!AW697,"")</f>
        <v/>
      </c>
      <c r="BG697" s="398" t="str">
        <f>IF(日報入力!G697,日報入力!K697*日報入力!D697*日報入力!BC697,"")</f>
        <v/>
      </c>
    </row>
    <row r="698" spans="1:59" ht="20.25" hidden="1" customHeight="1" x14ac:dyDescent="0.15">
      <c r="A698" s="302" t="str">
        <f>IF(日報入力!G698="","",日報入力!G698)</f>
        <v/>
      </c>
      <c r="B698" s="291" t="str">
        <f>IF(日報入力!G698="","",日報入力!H698)</f>
        <v/>
      </c>
      <c r="C698" s="291" t="str">
        <f>IF(日報入力!G698="","",日報入力!I698)</f>
        <v/>
      </c>
      <c r="D698" s="291" t="str">
        <f>IF(日報入力!G698="","",日報入力!J698)</f>
        <v/>
      </c>
      <c r="E698" s="291" t="str">
        <f>IF(日報入力!G698="","",日報入力!K698)</f>
        <v/>
      </c>
      <c r="F698" s="291" t="str">
        <f>IF(日報入力!G698="","",日報入力!L698)</f>
        <v/>
      </c>
      <c r="G698" s="291" t="str">
        <f>IF(日報入力!G698="","",日報入力!L698-日報入力!O698-日報入力!P698-日報入力!Q698-日報入力!R698-日報入力!S698-日報入力!T698-日報入力!U698-日報入力!V698-日報入力!W698-日報入力!X698-日報入力!Y698-日報入力!Z698)</f>
        <v/>
      </c>
      <c r="H698" s="291" t="str">
        <f>IF(日報入力!G698="","",IF(日報入力!M698&gt;=0,日報入力!M698*F698,F698))</f>
        <v/>
      </c>
      <c r="I698" s="291" t="str">
        <f>IF(日報入力!G698="","",日報入力!O698)</f>
        <v/>
      </c>
      <c r="J698" s="291" t="str">
        <f>IF(日報入力!G698="","",日報入力!P698)</f>
        <v/>
      </c>
      <c r="K698" s="291" t="str">
        <f>IF(日報入力!G698="","",日報入力!Q698)</f>
        <v/>
      </c>
      <c r="L698" s="291" t="str">
        <f>IF(日報入力!G698="","",日報入力!R698)</f>
        <v/>
      </c>
      <c r="M698" s="291" t="str">
        <f>IF(日報入力!G698="","",日報入力!S698)</f>
        <v/>
      </c>
      <c r="N698" s="291" t="str">
        <f>IF(日報入力!G698="","",日報入力!T698)</f>
        <v/>
      </c>
      <c r="O698" s="291" t="str">
        <f>IF(日報入力!G698="","",日報入力!U698)</f>
        <v/>
      </c>
      <c r="P698" s="291" t="str">
        <f>IF(日報入力!G698="","",日報入力!V698)</f>
        <v/>
      </c>
      <c r="Q698" s="291" t="str">
        <f>IF(日報入力!G698="","",日報入力!W698)</f>
        <v/>
      </c>
      <c r="R698" s="291" t="str">
        <f>IF(日報入力!G698="","",日報入力!X698)</f>
        <v/>
      </c>
      <c r="S698" s="291" t="str">
        <f>IF(日報入力!G698="","",日報入力!Y698)</f>
        <v/>
      </c>
      <c r="T698" s="291" t="str">
        <f>IF(日報入力!G698="","",日報入力!Z698)</f>
        <v/>
      </c>
      <c r="U698" s="291" t="str">
        <f>IF(日報入力!G698="","",日報入力!AA698)</f>
        <v/>
      </c>
      <c r="V698" s="378" t="str">
        <f>IF(日報入力!G698="","",日報入力!AB698)</f>
        <v/>
      </c>
      <c r="W698" s="291" t="str">
        <f>IF(日報入力!G698="","",日報入力!AC698)</f>
        <v/>
      </c>
      <c r="X698" s="291" t="str">
        <f>IF(日報入力!G698="","",日報入力!AD698)</f>
        <v/>
      </c>
      <c r="Y698" s="291" t="str">
        <f>IF(日報入力!G698="","",日報入力!AE698)</f>
        <v/>
      </c>
      <c r="Z698" s="291" t="str">
        <f>IF(日報入力!G698="","",日報入力!AF698)</f>
        <v/>
      </c>
      <c r="AA698" s="291" t="str">
        <f>IF(日報入力!G698="","",日報入力!AG698)</f>
        <v/>
      </c>
      <c r="AB698" s="291" t="str">
        <f>IF(日報入力!G698="","",日報入力!AH698)</f>
        <v/>
      </c>
      <c r="AC698" s="291" t="str">
        <f>IF(日報入力!G698="","",日報入力!AI698)</f>
        <v/>
      </c>
      <c r="AD698" s="291" t="str">
        <f>IF(日報入力!G698="","",日報入力!AJ698)</f>
        <v/>
      </c>
      <c r="AE698" s="292" t="str">
        <f>IF(日報入力!G698="","",日報入力!E698)</f>
        <v/>
      </c>
      <c r="AF698" s="293" t="str">
        <f>IF(日報入力!G698="","",日報入力!AK698)</f>
        <v/>
      </c>
      <c r="AG698" s="293" t="str">
        <f>IF(日報入力!G698="","",日報入力!AL698)</f>
        <v/>
      </c>
      <c r="AH698" s="293" t="str">
        <f>IF(日報入力!G698="","",日報入力!AM698)</f>
        <v/>
      </c>
      <c r="AI698" s="294" t="str">
        <f>IF(日報入力!G698&gt;0,日報入力!D698*日報入力!K698*日報入力!AL698,"")</f>
        <v/>
      </c>
      <c r="AJ698" s="294" t="str">
        <f>IF(日報入力!G698&gt;0,日報入力!E698*日報入力!AL698,"")</f>
        <v/>
      </c>
      <c r="AK698" s="294" t="str">
        <f>IF(日報入力!G698&gt;0,AI698-AJ698,"")</f>
        <v/>
      </c>
      <c r="AL698" s="292" t="str">
        <f>IF(日報入力!G698&gt;0,日報入力!E698*日報入力!AM698,"")</f>
        <v/>
      </c>
      <c r="AM698" s="292" t="str">
        <f>IF(日報入力!G698&gt;0,日報入力!AB698*日報入力!AM698,"")</f>
        <v/>
      </c>
      <c r="AN698" s="68" t="str">
        <f>IF(日報入力!G698&gt;0,日報入力!C698,"")</f>
        <v/>
      </c>
      <c r="AO698" s="68" t="str">
        <f>日報入力!B698</f>
        <v/>
      </c>
      <c r="AP698" s="68" t="str">
        <f>IF(日報入力!AQ698,日報入力!BA698,"")</f>
        <v/>
      </c>
      <c r="AQ698" s="68" t="str">
        <f>IF(日報入力!AR698,日報入力!BB698,"")</f>
        <v/>
      </c>
      <c r="AR698" s="68" t="str">
        <f>IF(日報入力!AS698,"N勤","")</f>
        <v/>
      </c>
      <c r="AS698" s="295" t="e">
        <f t="shared" si="50"/>
        <v>#VALUE!</v>
      </c>
      <c r="AT698" s="439" t="str">
        <f>日報入力!AY698</f>
        <v/>
      </c>
      <c r="AU698" s="518" t="str">
        <f>IF(日報入力!G698,G698*60/E698,"")</f>
        <v/>
      </c>
      <c r="AV698" s="528" t="str">
        <f>IF(日報入力!AT698,日報入力!AT698,"")</f>
        <v/>
      </c>
      <c r="AW698" s="529" t="str">
        <f>IF(日報入力!AT698,AE698/日報入力!AT698,"")</f>
        <v/>
      </c>
      <c r="AX698" s="530" t="e">
        <f>IF(1&lt;日報集計!AT698,AT698/(((F698-I698-J698-N698-O698)*60)/(E698)),"")</f>
        <v>#VALUE!</v>
      </c>
      <c r="AY698" s="664" t="str">
        <f>IF(日報入力!H698,AT698/(((F698-J698)*60)/E698),"")</f>
        <v/>
      </c>
      <c r="AZ698" s="664" t="str">
        <f>IF(日報入力!I698,AT698/((G698*60)/E698),"")</f>
        <v/>
      </c>
      <c r="BA698" s="296" t="str">
        <f>IF(日報入力!G698,G698/F698,"")</f>
        <v/>
      </c>
      <c r="BB698" s="386" t="e">
        <f t="shared" si="51"/>
        <v>#VALUE!</v>
      </c>
      <c r="BC698" s="386" t="e">
        <f t="shared" si="52"/>
        <v>#VALUE!</v>
      </c>
      <c r="BD698" s="80">
        <f>日報入力!AU698</f>
        <v>0</v>
      </c>
      <c r="BE698" s="534" t="str">
        <f>IF(日報入力!AV698,日報入力!AV698,"")</f>
        <v/>
      </c>
      <c r="BF698" s="534" t="str">
        <f>IF(日報入力!AW698,日報入力!AW698,"")</f>
        <v/>
      </c>
      <c r="BG698" s="398" t="str">
        <f>IF(日報入力!G698,日報入力!K698*日報入力!D698*日報入力!BC698,"")</f>
        <v/>
      </c>
    </row>
    <row r="699" spans="1:59" ht="20.25" hidden="1" customHeight="1" x14ac:dyDescent="0.15">
      <c r="A699" s="302" t="str">
        <f>IF(日報入力!G699="","",日報入力!G699)</f>
        <v/>
      </c>
      <c r="B699" s="291" t="str">
        <f>IF(日報入力!G699="","",日報入力!H699)</f>
        <v/>
      </c>
      <c r="C699" s="291" t="str">
        <f>IF(日報入力!G699="","",日報入力!I699)</f>
        <v/>
      </c>
      <c r="D699" s="291" t="str">
        <f>IF(日報入力!G699="","",日報入力!J699)</f>
        <v/>
      </c>
      <c r="E699" s="291" t="str">
        <f>IF(日報入力!G699="","",日報入力!K699)</f>
        <v/>
      </c>
      <c r="F699" s="291" t="str">
        <f>IF(日報入力!G699="","",日報入力!L699)</f>
        <v/>
      </c>
      <c r="G699" s="291" t="str">
        <f>IF(日報入力!G699="","",日報入力!L699-日報入力!O699-日報入力!P699-日報入力!Q699-日報入力!R699-日報入力!S699-日報入力!T699-日報入力!U699-日報入力!V699-日報入力!W699-日報入力!X699-日報入力!Y699-日報入力!Z699)</f>
        <v/>
      </c>
      <c r="H699" s="291" t="str">
        <f>IF(日報入力!G699="","",IF(日報入力!M699&gt;=0,日報入力!M699*F699,F699))</f>
        <v/>
      </c>
      <c r="I699" s="291" t="str">
        <f>IF(日報入力!G699="","",日報入力!O699)</f>
        <v/>
      </c>
      <c r="J699" s="291" t="str">
        <f>IF(日報入力!G699="","",日報入力!P699)</f>
        <v/>
      </c>
      <c r="K699" s="291" t="str">
        <f>IF(日報入力!G699="","",日報入力!Q699)</f>
        <v/>
      </c>
      <c r="L699" s="291" t="str">
        <f>IF(日報入力!G699="","",日報入力!R699)</f>
        <v/>
      </c>
      <c r="M699" s="291" t="str">
        <f>IF(日報入力!G699="","",日報入力!S699)</f>
        <v/>
      </c>
      <c r="N699" s="291" t="str">
        <f>IF(日報入力!G699="","",日報入力!T699)</f>
        <v/>
      </c>
      <c r="O699" s="291" t="str">
        <f>IF(日報入力!G699="","",日報入力!U699)</f>
        <v/>
      </c>
      <c r="P699" s="291" t="str">
        <f>IF(日報入力!G699="","",日報入力!V699)</f>
        <v/>
      </c>
      <c r="Q699" s="291" t="str">
        <f>IF(日報入力!G699="","",日報入力!W699)</f>
        <v/>
      </c>
      <c r="R699" s="291" t="str">
        <f>IF(日報入力!G699="","",日報入力!X699)</f>
        <v/>
      </c>
      <c r="S699" s="291" t="str">
        <f>IF(日報入力!G699="","",日報入力!Y699)</f>
        <v/>
      </c>
      <c r="T699" s="291" t="str">
        <f>IF(日報入力!G699="","",日報入力!Z699)</f>
        <v/>
      </c>
      <c r="U699" s="291" t="str">
        <f>IF(日報入力!G699="","",日報入力!AA699)</f>
        <v/>
      </c>
      <c r="V699" s="378" t="str">
        <f>IF(日報入力!G699="","",日報入力!AB699)</f>
        <v/>
      </c>
      <c r="W699" s="291" t="str">
        <f>IF(日報入力!G699="","",日報入力!AC699)</f>
        <v/>
      </c>
      <c r="X699" s="291" t="str">
        <f>IF(日報入力!G699="","",日報入力!AD699)</f>
        <v/>
      </c>
      <c r="Y699" s="291" t="str">
        <f>IF(日報入力!G699="","",日報入力!AE699)</f>
        <v/>
      </c>
      <c r="Z699" s="291" t="str">
        <f>IF(日報入力!G699="","",日報入力!AF699)</f>
        <v/>
      </c>
      <c r="AA699" s="291" t="str">
        <f>IF(日報入力!G699="","",日報入力!AG699)</f>
        <v/>
      </c>
      <c r="AB699" s="291" t="str">
        <f>IF(日報入力!G699="","",日報入力!AH699)</f>
        <v/>
      </c>
      <c r="AC699" s="291" t="str">
        <f>IF(日報入力!G699="","",日報入力!AI699)</f>
        <v/>
      </c>
      <c r="AD699" s="291" t="str">
        <f>IF(日報入力!G699="","",日報入力!AJ699)</f>
        <v/>
      </c>
      <c r="AE699" s="292" t="str">
        <f>IF(日報入力!G699="","",日報入力!E699)</f>
        <v/>
      </c>
      <c r="AF699" s="293" t="str">
        <f>IF(日報入力!G699="","",日報入力!AK699)</f>
        <v/>
      </c>
      <c r="AG699" s="293" t="str">
        <f>IF(日報入力!G699="","",日報入力!AL699)</f>
        <v/>
      </c>
      <c r="AH699" s="293" t="str">
        <f>IF(日報入力!G699="","",日報入力!AM699)</f>
        <v/>
      </c>
      <c r="AI699" s="294" t="str">
        <f>IF(日報入力!G699&gt;0,日報入力!D699*日報入力!K699*日報入力!AL699,"")</f>
        <v/>
      </c>
      <c r="AJ699" s="294" t="str">
        <f>IF(日報入力!G699&gt;0,日報入力!E699*日報入力!AL699,"")</f>
        <v/>
      </c>
      <c r="AK699" s="294" t="str">
        <f>IF(日報入力!G699&gt;0,AI699-AJ699,"")</f>
        <v/>
      </c>
      <c r="AL699" s="292" t="str">
        <f>IF(日報入力!G699&gt;0,日報入力!E699*日報入力!AM699,"")</f>
        <v/>
      </c>
      <c r="AM699" s="292" t="str">
        <f>IF(日報入力!G699&gt;0,日報入力!AB699*日報入力!AM699,"")</f>
        <v/>
      </c>
      <c r="AN699" s="68" t="str">
        <f>IF(日報入力!G699&gt;0,日報入力!C699,"")</f>
        <v/>
      </c>
      <c r="AO699" s="68" t="str">
        <f>日報入力!B699</f>
        <v/>
      </c>
      <c r="AP699" s="68" t="str">
        <f>IF(日報入力!AQ699,日報入力!BA699,"")</f>
        <v/>
      </c>
      <c r="AQ699" s="68" t="str">
        <f>IF(日報入力!AR699,日報入力!BB699,"")</f>
        <v/>
      </c>
      <c r="AR699" s="68" t="str">
        <f>IF(日報入力!AS699,"N勤","")</f>
        <v/>
      </c>
      <c r="AS699" s="295" t="e">
        <f t="shared" si="50"/>
        <v>#VALUE!</v>
      </c>
      <c r="AT699" s="439" t="str">
        <f>日報入力!AY699</f>
        <v/>
      </c>
      <c r="AU699" s="518" t="str">
        <f>IF(日報入力!G699,G699*60/E699,"")</f>
        <v/>
      </c>
      <c r="AV699" s="528" t="str">
        <f>IF(日報入力!AT699,日報入力!AT699,"")</f>
        <v/>
      </c>
      <c r="AW699" s="529" t="str">
        <f>IF(日報入力!AT699,AE699/日報入力!AT699,"")</f>
        <v/>
      </c>
      <c r="AX699" s="530" t="e">
        <f>IF(1&lt;日報集計!AT699,AT699/(((F699-I699-J699-N699-O699)*60)/(E699)),"")</f>
        <v>#VALUE!</v>
      </c>
      <c r="AY699" s="664" t="str">
        <f>IF(日報入力!H699,AT699/(((F699-J699)*60)/E699),"")</f>
        <v/>
      </c>
      <c r="AZ699" s="664" t="str">
        <f>IF(日報入力!I699,AT699/((G699*60)/E699),"")</f>
        <v/>
      </c>
      <c r="BA699" s="296" t="str">
        <f>IF(日報入力!G699,G699/F699,"")</f>
        <v/>
      </c>
      <c r="BB699" s="386" t="e">
        <f t="shared" si="51"/>
        <v>#VALUE!</v>
      </c>
      <c r="BC699" s="386" t="e">
        <f t="shared" si="52"/>
        <v>#VALUE!</v>
      </c>
      <c r="BD699" s="80">
        <f>日報入力!AU699</f>
        <v>0</v>
      </c>
      <c r="BE699" s="534" t="str">
        <f>IF(日報入力!AV699,日報入力!AV699,"")</f>
        <v/>
      </c>
      <c r="BF699" s="534" t="str">
        <f>IF(日報入力!AW699,日報入力!AW699,"")</f>
        <v/>
      </c>
      <c r="BG699" s="398" t="str">
        <f>IF(日報入力!G699,日報入力!K699*日報入力!D699*日報入力!BC699,"")</f>
        <v/>
      </c>
    </row>
    <row r="700" spans="1:59" ht="20.25" hidden="1" customHeight="1" x14ac:dyDescent="0.15">
      <c r="A700" s="302" t="str">
        <f>IF(日報入力!G700="","",日報入力!G700)</f>
        <v/>
      </c>
      <c r="B700" s="291" t="str">
        <f>IF(日報入力!G700="","",日報入力!H700)</f>
        <v/>
      </c>
      <c r="C700" s="291" t="str">
        <f>IF(日報入力!G700="","",日報入力!I700)</f>
        <v/>
      </c>
      <c r="D700" s="291" t="str">
        <f>IF(日報入力!G700="","",日報入力!J700)</f>
        <v/>
      </c>
      <c r="E700" s="291" t="str">
        <f>IF(日報入力!G700="","",日報入力!K700)</f>
        <v/>
      </c>
      <c r="F700" s="291" t="str">
        <f>IF(日報入力!G700="","",日報入力!L700)</f>
        <v/>
      </c>
      <c r="G700" s="291" t="str">
        <f>IF(日報入力!G700="","",日報入力!L700-日報入力!O700-日報入力!P700-日報入力!Q700-日報入力!R700-日報入力!S700-日報入力!T700-日報入力!U700-日報入力!V700-日報入力!W700-日報入力!X700-日報入力!Y700-日報入力!Z700)</f>
        <v/>
      </c>
      <c r="H700" s="291" t="str">
        <f>IF(日報入力!G700="","",IF(日報入力!M700&gt;=0,日報入力!M700*F700,F700))</f>
        <v/>
      </c>
      <c r="I700" s="291" t="str">
        <f>IF(日報入力!G700="","",日報入力!O700)</f>
        <v/>
      </c>
      <c r="J700" s="291" t="str">
        <f>IF(日報入力!G700="","",日報入力!P700)</f>
        <v/>
      </c>
      <c r="K700" s="291" t="str">
        <f>IF(日報入力!G700="","",日報入力!Q700)</f>
        <v/>
      </c>
      <c r="L700" s="291" t="str">
        <f>IF(日報入力!G700="","",日報入力!R700)</f>
        <v/>
      </c>
      <c r="M700" s="291" t="str">
        <f>IF(日報入力!G700="","",日報入力!S700)</f>
        <v/>
      </c>
      <c r="N700" s="291" t="str">
        <f>IF(日報入力!G700="","",日報入力!T700)</f>
        <v/>
      </c>
      <c r="O700" s="291" t="str">
        <f>IF(日報入力!G700="","",日報入力!U700)</f>
        <v/>
      </c>
      <c r="P700" s="291" t="str">
        <f>IF(日報入力!G700="","",日報入力!V700)</f>
        <v/>
      </c>
      <c r="Q700" s="291" t="str">
        <f>IF(日報入力!G700="","",日報入力!W700)</f>
        <v/>
      </c>
      <c r="R700" s="291" t="str">
        <f>IF(日報入力!G700="","",日報入力!X700)</f>
        <v/>
      </c>
      <c r="S700" s="291" t="str">
        <f>IF(日報入力!G700="","",日報入力!Y700)</f>
        <v/>
      </c>
      <c r="T700" s="291" t="str">
        <f>IF(日報入力!G700="","",日報入力!Z700)</f>
        <v/>
      </c>
      <c r="U700" s="291" t="str">
        <f>IF(日報入力!G700="","",日報入力!AA700)</f>
        <v/>
      </c>
      <c r="V700" s="378" t="str">
        <f>IF(日報入力!G700="","",日報入力!AB700)</f>
        <v/>
      </c>
      <c r="W700" s="291" t="str">
        <f>IF(日報入力!G700="","",日報入力!AC700)</f>
        <v/>
      </c>
      <c r="X700" s="291" t="str">
        <f>IF(日報入力!G700="","",日報入力!AD700)</f>
        <v/>
      </c>
      <c r="Y700" s="291" t="str">
        <f>IF(日報入力!G700="","",日報入力!AE700)</f>
        <v/>
      </c>
      <c r="Z700" s="291" t="str">
        <f>IF(日報入力!G700="","",日報入力!AF700)</f>
        <v/>
      </c>
      <c r="AA700" s="291" t="str">
        <f>IF(日報入力!G700="","",日報入力!AG700)</f>
        <v/>
      </c>
      <c r="AB700" s="291" t="str">
        <f>IF(日報入力!G700="","",日報入力!AH700)</f>
        <v/>
      </c>
      <c r="AC700" s="291" t="str">
        <f>IF(日報入力!G700="","",日報入力!AI700)</f>
        <v/>
      </c>
      <c r="AD700" s="291" t="str">
        <f>IF(日報入力!G700="","",日報入力!AJ700)</f>
        <v/>
      </c>
      <c r="AE700" s="292" t="str">
        <f>IF(日報入力!G700="","",日報入力!E700)</f>
        <v/>
      </c>
      <c r="AF700" s="293" t="str">
        <f>IF(日報入力!G700="","",日報入力!AK700)</f>
        <v/>
      </c>
      <c r="AG700" s="293" t="str">
        <f>IF(日報入力!G700="","",日報入力!AL700)</f>
        <v/>
      </c>
      <c r="AH700" s="293" t="str">
        <f>IF(日報入力!G700="","",日報入力!AM700)</f>
        <v/>
      </c>
      <c r="AI700" s="294" t="str">
        <f>IF(日報入力!G700&gt;0,日報入力!D700*日報入力!K700*日報入力!AL700,"")</f>
        <v/>
      </c>
      <c r="AJ700" s="294" t="str">
        <f>IF(日報入力!G700&gt;0,日報入力!E700*日報入力!AL700,"")</f>
        <v/>
      </c>
      <c r="AK700" s="294" t="str">
        <f>IF(日報入力!G700&gt;0,AI700-AJ700,"")</f>
        <v/>
      </c>
      <c r="AL700" s="292" t="str">
        <f>IF(日報入力!G700&gt;0,日報入力!E700*日報入力!AM700,"")</f>
        <v/>
      </c>
      <c r="AM700" s="292" t="str">
        <f>IF(日報入力!G700&gt;0,日報入力!AB700*日報入力!AM700,"")</f>
        <v/>
      </c>
      <c r="AN700" s="68" t="str">
        <f>IF(日報入力!G700&gt;0,日報入力!C700,"")</f>
        <v/>
      </c>
      <c r="AO700" s="68" t="str">
        <f>日報入力!B700</f>
        <v/>
      </c>
      <c r="AP700" s="68" t="str">
        <f>IF(日報入力!AQ700,日報入力!BA700,"")</f>
        <v/>
      </c>
      <c r="AQ700" s="68" t="str">
        <f>IF(日報入力!AR700,日報入力!BB700,"")</f>
        <v/>
      </c>
      <c r="AR700" s="68" t="str">
        <f>IF(日報入力!AS700,"N勤","")</f>
        <v/>
      </c>
      <c r="AS700" s="295" t="e">
        <f t="shared" si="50"/>
        <v>#VALUE!</v>
      </c>
      <c r="AT700" s="439" t="str">
        <f>日報入力!AY700</f>
        <v/>
      </c>
      <c r="AU700" s="518" t="str">
        <f>IF(日報入力!G700,G700*60/E700,"")</f>
        <v/>
      </c>
      <c r="AV700" s="528" t="str">
        <f>IF(日報入力!AT700,日報入力!AT700,"")</f>
        <v/>
      </c>
      <c r="AW700" s="529" t="str">
        <f>IF(日報入力!AT700,AE700/日報入力!AT700,"")</f>
        <v/>
      </c>
      <c r="AX700" s="530" t="e">
        <f>IF(1&lt;日報集計!AT700,AT700/(((F700-I700-J700-N700-O700)*60)/(E700)),"")</f>
        <v>#VALUE!</v>
      </c>
      <c r="AY700" s="664" t="str">
        <f>IF(日報入力!H700,AT700/(((F700-J700)*60)/E700),"")</f>
        <v/>
      </c>
      <c r="AZ700" s="664" t="str">
        <f>IF(日報入力!I700,AT700/((G700*60)/E700),"")</f>
        <v/>
      </c>
      <c r="BA700" s="296" t="str">
        <f>IF(日報入力!G700,G700/F700,"")</f>
        <v/>
      </c>
      <c r="BB700" s="386" t="e">
        <f t="shared" si="51"/>
        <v>#VALUE!</v>
      </c>
      <c r="BC700" s="386" t="e">
        <f t="shared" si="52"/>
        <v>#VALUE!</v>
      </c>
      <c r="BD700" s="80">
        <f>日報入力!AU700</f>
        <v>0</v>
      </c>
      <c r="BE700" s="534" t="str">
        <f>IF(日報入力!AV700,日報入力!AV700,"")</f>
        <v/>
      </c>
      <c r="BF700" s="534" t="str">
        <f>IF(日報入力!AW700,日報入力!AW700,"")</f>
        <v/>
      </c>
      <c r="BG700" s="398" t="str">
        <f>IF(日報入力!G700,日報入力!K700*日報入力!D700*日報入力!BC700,"")</f>
        <v/>
      </c>
    </row>
    <row r="701" spans="1:59" ht="20.25" hidden="1" customHeight="1" x14ac:dyDescent="0.15">
      <c r="A701" s="302" t="str">
        <f>IF(日報入力!G701="","",日報入力!G701)</f>
        <v/>
      </c>
      <c r="B701" s="291" t="str">
        <f>IF(日報入力!G701="","",日報入力!H701)</f>
        <v/>
      </c>
      <c r="C701" s="291" t="str">
        <f>IF(日報入力!G701="","",日報入力!I701)</f>
        <v/>
      </c>
      <c r="D701" s="291" t="str">
        <f>IF(日報入力!G701="","",日報入力!J701)</f>
        <v/>
      </c>
      <c r="E701" s="291" t="str">
        <f>IF(日報入力!G701="","",日報入力!K701)</f>
        <v/>
      </c>
      <c r="F701" s="291" t="str">
        <f>IF(日報入力!G701="","",日報入力!L701)</f>
        <v/>
      </c>
      <c r="G701" s="291" t="str">
        <f>IF(日報入力!G701="","",日報入力!L701-日報入力!O701-日報入力!P701-日報入力!Q701-日報入力!R701-日報入力!S701-日報入力!T701-日報入力!U701-日報入力!V701-日報入力!W701-日報入力!X701-日報入力!Y701-日報入力!Z701)</f>
        <v/>
      </c>
      <c r="H701" s="291" t="str">
        <f>IF(日報入力!G701="","",IF(日報入力!M701&gt;=0,日報入力!M701*F701,F701))</f>
        <v/>
      </c>
      <c r="I701" s="291" t="str">
        <f>IF(日報入力!G701="","",日報入力!O701)</f>
        <v/>
      </c>
      <c r="J701" s="291" t="str">
        <f>IF(日報入力!G701="","",日報入力!P701)</f>
        <v/>
      </c>
      <c r="K701" s="291" t="str">
        <f>IF(日報入力!G701="","",日報入力!Q701)</f>
        <v/>
      </c>
      <c r="L701" s="291" t="str">
        <f>IF(日報入力!G701="","",日報入力!R701)</f>
        <v/>
      </c>
      <c r="M701" s="291" t="str">
        <f>IF(日報入力!G701="","",日報入力!S701)</f>
        <v/>
      </c>
      <c r="N701" s="291" t="str">
        <f>IF(日報入力!G701="","",日報入力!T701)</f>
        <v/>
      </c>
      <c r="O701" s="291" t="str">
        <f>IF(日報入力!G701="","",日報入力!U701)</f>
        <v/>
      </c>
      <c r="P701" s="291" t="str">
        <f>IF(日報入力!G701="","",日報入力!V701)</f>
        <v/>
      </c>
      <c r="Q701" s="291" t="str">
        <f>IF(日報入力!G701="","",日報入力!W701)</f>
        <v/>
      </c>
      <c r="R701" s="291" t="str">
        <f>IF(日報入力!G701="","",日報入力!X701)</f>
        <v/>
      </c>
      <c r="S701" s="291" t="str">
        <f>IF(日報入力!G701="","",日報入力!Y701)</f>
        <v/>
      </c>
      <c r="T701" s="291" t="str">
        <f>IF(日報入力!G701="","",日報入力!Z701)</f>
        <v/>
      </c>
      <c r="U701" s="291" t="str">
        <f>IF(日報入力!G701="","",日報入力!AA701)</f>
        <v/>
      </c>
      <c r="V701" s="378" t="str">
        <f>IF(日報入力!G701="","",日報入力!AB701)</f>
        <v/>
      </c>
      <c r="W701" s="291" t="str">
        <f>IF(日報入力!G701="","",日報入力!AC701)</f>
        <v/>
      </c>
      <c r="X701" s="291" t="str">
        <f>IF(日報入力!G701="","",日報入力!AD701)</f>
        <v/>
      </c>
      <c r="Y701" s="291" t="str">
        <f>IF(日報入力!G701="","",日報入力!AE701)</f>
        <v/>
      </c>
      <c r="Z701" s="291" t="str">
        <f>IF(日報入力!G701="","",日報入力!AF701)</f>
        <v/>
      </c>
      <c r="AA701" s="291" t="str">
        <f>IF(日報入力!G701="","",日報入力!AG701)</f>
        <v/>
      </c>
      <c r="AB701" s="291" t="str">
        <f>IF(日報入力!G701="","",日報入力!AH701)</f>
        <v/>
      </c>
      <c r="AC701" s="291" t="str">
        <f>IF(日報入力!G701="","",日報入力!AI701)</f>
        <v/>
      </c>
      <c r="AD701" s="291" t="str">
        <f>IF(日報入力!G701="","",日報入力!AJ701)</f>
        <v/>
      </c>
      <c r="AE701" s="292" t="str">
        <f>IF(日報入力!G701="","",日報入力!E701)</f>
        <v/>
      </c>
      <c r="AF701" s="293" t="str">
        <f>IF(日報入力!G701="","",日報入力!AK701)</f>
        <v/>
      </c>
      <c r="AG701" s="293" t="str">
        <f>IF(日報入力!G701="","",日報入力!AL701)</f>
        <v/>
      </c>
      <c r="AH701" s="293" t="str">
        <f>IF(日報入力!G701="","",日報入力!AM701)</f>
        <v/>
      </c>
      <c r="AI701" s="294" t="str">
        <f>IF(日報入力!G701&gt;0,日報入力!D701*日報入力!K701*日報入力!AL701,"")</f>
        <v/>
      </c>
      <c r="AJ701" s="294" t="str">
        <f>IF(日報入力!G701&gt;0,日報入力!E701*日報入力!AL701,"")</f>
        <v/>
      </c>
      <c r="AK701" s="294" t="str">
        <f>IF(日報入力!G701&gt;0,AI701-AJ701,"")</f>
        <v/>
      </c>
      <c r="AL701" s="292" t="str">
        <f>IF(日報入力!G701&gt;0,日報入力!E701*日報入力!AM701,"")</f>
        <v/>
      </c>
      <c r="AM701" s="292" t="str">
        <f>IF(日報入力!G701&gt;0,日報入力!AB701*日報入力!AM701,"")</f>
        <v/>
      </c>
      <c r="AN701" s="68" t="str">
        <f>IF(日報入力!G701&gt;0,日報入力!C701,"")</f>
        <v/>
      </c>
      <c r="AO701" s="68" t="str">
        <f>日報入力!B701</f>
        <v/>
      </c>
      <c r="AP701" s="68" t="str">
        <f>IF(日報入力!AQ701,日報入力!BA701,"")</f>
        <v/>
      </c>
      <c r="AQ701" s="68" t="str">
        <f>IF(日報入力!AR701,日報入力!BB701,"")</f>
        <v/>
      </c>
      <c r="AR701" s="68" t="str">
        <f>IF(日報入力!AS701,"N勤","")</f>
        <v/>
      </c>
      <c r="AS701" s="295" t="e">
        <f t="shared" si="50"/>
        <v>#VALUE!</v>
      </c>
      <c r="AT701" s="439" t="str">
        <f>日報入力!AY701</f>
        <v/>
      </c>
      <c r="AU701" s="518" t="str">
        <f>IF(日報入力!G701,G701*60/E701,"")</f>
        <v/>
      </c>
      <c r="AV701" s="528" t="str">
        <f>IF(日報入力!AT701,日報入力!AT701,"")</f>
        <v/>
      </c>
      <c r="AW701" s="529" t="str">
        <f>IF(日報入力!AT701,AE701/日報入力!AT701,"")</f>
        <v/>
      </c>
      <c r="AX701" s="530" t="e">
        <f>IF(1&lt;日報集計!AT701,AT701/(((F701-I701-J701-N701-O701)*60)/(E701)),"")</f>
        <v>#VALUE!</v>
      </c>
      <c r="AY701" s="664" t="str">
        <f>IF(日報入力!H701,AT701/(((F701-J701)*60)/E701),"")</f>
        <v/>
      </c>
      <c r="AZ701" s="664" t="str">
        <f>IF(日報入力!I701,AT701/((G701*60)/E701),"")</f>
        <v/>
      </c>
      <c r="BA701" s="296" t="str">
        <f>IF(日報入力!G701,G701/F701,"")</f>
        <v/>
      </c>
      <c r="BB701" s="386" t="e">
        <f t="shared" si="51"/>
        <v>#VALUE!</v>
      </c>
      <c r="BC701" s="386" t="e">
        <f t="shared" si="52"/>
        <v>#VALUE!</v>
      </c>
      <c r="BD701" s="80">
        <f>日報入力!AU701</f>
        <v>0</v>
      </c>
      <c r="BE701" s="534" t="str">
        <f>IF(日報入力!AV701,日報入力!AV701,"")</f>
        <v/>
      </c>
      <c r="BF701" s="534" t="str">
        <f>IF(日報入力!AW701,日報入力!AW701,"")</f>
        <v/>
      </c>
      <c r="BG701" s="398" t="str">
        <f>IF(日報入力!G701,日報入力!K701*日報入力!D701*日報入力!BC701,"")</f>
        <v/>
      </c>
    </row>
    <row r="702" spans="1:59" ht="20.25" hidden="1" customHeight="1" x14ac:dyDescent="0.15">
      <c r="A702" s="302" t="str">
        <f>IF(日報入力!G702="","",日報入力!G702)</f>
        <v/>
      </c>
      <c r="B702" s="291" t="str">
        <f>IF(日報入力!G702="","",日報入力!H702)</f>
        <v/>
      </c>
      <c r="C702" s="291" t="str">
        <f>IF(日報入力!G702="","",日報入力!I702)</f>
        <v/>
      </c>
      <c r="D702" s="291" t="str">
        <f>IF(日報入力!G702="","",日報入力!J702)</f>
        <v/>
      </c>
      <c r="E702" s="291" t="str">
        <f>IF(日報入力!G702="","",日報入力!K702)</f>
        <v/>
      </c>
      <c r="F702" s="291" t="str">
        <f>IF(日報入力!G702="","",日報入力!L702)</f>
        <v/>
      </c>
      <c r="G702" s="291" t="str">
        <f>IF(日報入力!G702="","",日報入力!L702-日報入力!O702-日報入力!P702-日報入力!Q702-日報入力!R702-日報入力!S702-日報入力!T702-日報入力!U702-日報入力!V702-日報入力!W702-日報入力!X702-日報入力!Y702-日報入力!Z702)</f>
        <v/>
      </c>
      <c r="H702" s="291" t="str">
        <f>IF(日報入力!G702="","",IF(日報入力!M702&gt;=0,日報入力!M702*F702,F702))</f>
        <v/>
      </c>
      <c r="I702" s="291" t="str">
        <f>IF(日報入力!G702="","",日報入力!O702)</f>
        <v/>
      </c>
      <c r="J702" s="291" t="str">
        <f>IF(日報入力!G702="","",日報入力!P702)</f>
        <v/>
      </c>
      <c r="K702" s="291" t="str">
        <f>IF(日報入力!G702="","",日報入力!Q702)</f>
        <v/>
      </c>
      <c r="L702" s="291" t="str">
        <f>IF(日報入力!G702="","",日報入力!R702)</f>
        <v/>
      </c>
      <c r="M702" s="291" t="str">
        <f>IF(日報入力!G702="","",日報入力!S702)</f>
        <v/>
      </c>
      <c r="N702" s="291" t="str">
        <f>IF(日報入力!G702="","",日報入力!T702)</f>
        <v/>
      </c>
      <c r="O702" s="291" t="str">
        <f>IF(日報入力!G702="","",日報入力!U702)</f>
        <v/>
      </c>
      <c r="P702" s="291" t="str">
        <f>IF(日報入力!G702="","",日報入力!V702)</f>
        <v/>
      </c>
      <c r="Q702" s="291" t="str">
        <f>IF(日報入力!G702="","",日報入力!W702)</f>
        <v/>
      </c>
      <c r="R702" s="291" t="str">
        <f>IF(日報入力!G702="","",日報入力!X702)</f>
        <v/>
      </c>
      <c r="S702" s="291" t="str">
        <f>IF(日報入力!G702="","",日報入力!Y702)</f>
        <v/>
      </c>
      <c r="T702" s="291" t="str">
        <f>IF(日報入力!G702="","",日報入力!Z702)</f>
        <v/>
      </c>
      <c r="U702" s="291" t="str">
        <f>IF(日報入力!G702="","",日報入力!AA702)</f>
        <v/>
      </c>
      <c r="V702" s="378" t="str">
        <f>IF(日報入力!G702="","",日報入力!AB702)</f>
        <v/>
      </c>
      <c r="W702" s="291" t="str">
        <f>IF(日報入力!G702="","",日報入力!AC702)</f>
        <v/>
      </c>
      <c r="X702" s="291" t="str">
        <f>IF(日報入力!G702="","",日報入力!AD702)</f>
        <v/>
      </c>
      <c r="Y702" s="291" t="str">
        <f>IF(日報入力!G702="","",日報入力!AE702)</f>
        <v/>
      </c>
      <c r="Z702" s="291" t="str">
        <f>IF(日報入力!G702="","",日報入力!AF702)</f>
        <v/>
      </c>
      <c r="AA702" s="291" t="str">
        <f>IF(日報入力!G702="","",日報入力!AG702)</f>
        <v/>
      </c>
      <c r="AB702" s="291" t="str">
        <f>IF(日報入力!G702="","",日報入力!AH702)</f>
        <v/>
      </c>
      <c r="AC702" s="291" t="str">
        <f>IF(日報入力!G702="","",日報入力!AI702)</f>
        <v/>
      </c>
      <c r="AD702" s="291" t="str">
        <f>IF(日報入力!G702="","",日報入力!AJ702)</f>
        <v/>
      </c>
      <c r="AE702" s="292" t="str">
        <f>IF(日報入力!G702="","",日報入力!E702)</f>
        <v/>
      </c>
      <c r="AF702" s="293" t="str">
        <f>IF(日報入力!G702="","",日報入力!AK702)</f>
        <v/>
      </c>
      <c r="AG702" s="293" t="str">
        <f>IF(日報入力!G702="","",日報入力!AL702)</f>
        <v/>
      </c>
      <c r="AH702" s="293" t="str">
        <f>IF(日報入力!G702="","",日報入力!AM702)</f>
        <v/>
      </c>
      <c r="AI702" s="294" t="str">
        <f>IF(日報入力!G702&gt;0,日報入力!D702*日報入力!K702*日報入力!AL702,"")</f>
        <v/>
      </c>
      <c r="AJ702" s="294" t="str">
        <f>IF(日報入力!G702&gt;0,日報入力!E702*日報入力!AL702,"")</f>
        <v/>
      </c>
      <c r="AK702" s="294" t="str">
        <f>IF(日報入力!G702&gt;0,AI702-AJ702,"")</f>
        <v/>
      </c>
      <c r="AL702" s="292" t="str">
        <f>IF(日報入力!G702&gt;0,日報入力!E702*日報入力!AM702,"")</f>
        <v/>
      </c>
      <c r="AM702" s="292" t="str">
        <f>IF(日報入力!G702&gt;0,日報入力!AB702*日報入力!AM702,"")</f>
        <v/>
      </c>
      <c r="AN702" s="68" t="str">
        <f>IF(日報入力!G702&gt;0,日報入力!C702,"")</f>
        <v/>
      </c>
      <c r="AO702" s="68" t="str">
        <f>日報入力!B702</f>
        <v/>
      </c>
      <c r="AP702" s="68" t="str">
        <f>IF(日報入力!AQ702,日報入力!BA702,"")</f>
        <v/>
      </c>
      <c r="AQ702" s="68" t="str">
        <f>IF(日報入力!AR702,日報入力!BB702,"")</f>
        <v/>
      </c>
      <c r="AR702" s="68" t="str">
        <f>IF(日報入力!AS702,"N勤","")</f>
        <v/>
      </c>
      <c r="AS702" s="295" t="e">
        <f t="shared" si="50"/>
        <v>#VALUE!</v>
      </c>
      <c r="AT702" s="439" t="str">
        <f>日報入力!AY702</f>
        <v/>
      </c>
      <c r="AU702" s="518" t="str">
        <f>IF(日報入力!G702,G702*60/E702,"")</f>
        <v/>
      </c>
      <c r="AV702" s="528" t="str">
        <f>IF(日報入力!AT702,日報入力!AT702,"")</f>
        <v/>
      </c>
      <c r="AW702" s="529" t="str">
        <f>IF(日報入力!AT702,AE702/日報入力!AT702,"")</f>
        <v/>
      </c>
      <c r="AX702" s="530" t="e">
        <f>IF(1&lt;日報集計!AT702,AT702/(((F702-I702-J702-N702-O702)*60)/(E702)),"")</f>
        <v>#VALUE!</v>
      </c>
      <c r="AY702" s="664" t="str">
        <f>IF(日報入力!H702,AT702/(((F702-J702)*60)/E702),"")</f>
        <v/>
      </c>
      <c r="AZ702" s="664" t="str">
        <f>IF(日報入力!I702,AT702/((G702*60)/E702),"")</f>
        <v/>
      </c>
      <c r="BA702" s="296" t="str">
        <f>IF(日報入力!G702,G702/F702,"")</f>
        <v/>
      </c>
      <c r="BB702" s="386" t="e">
        <f t="shared" si="51"/>
        <v>#VALUE!</v>
      </c>
      <c r="BC702" s="386" t="e">
        <f t="shared" si="52"/>
        <v>#VALUE!</v>
      </c>
      <c r="BD702" s="80">
        <f>日報入力!AU702</f>
        <v>0</v>
      </c>
      <c r="BE702" s="534" t="str">
        <f>IF(日報入力!AV702,日報入力!AV702,"")</f>
        <v/>
      </c>
      <c r="BF702" s="534" t="str">
        <f>IF(日報入力!AW702,日報入力!AW702,"")</f>
        <v/>
      </c>
      <c r="BG702" s="398" t="str">
        <f>IF(日報入力!G702,日報入力!K702*日報入力!D702*日報入力!BC702,"")</f>
        <v/>
      </c>
    </row>
    <row r="703" spans="1:59" ht="20.25" hidden="1" customHeight="1" x14ac:dyDescent="0.15">
      <c r="A703" s="302" t="str">
        <f>IF(日報入力!G703="","",日報入力!G703)</f>
        <v/>
      </c>
      <c r="B703" s="291" t="str">
        <f>IF(日報入力!G703="","",日報入力!H703)</f>
        <v/>
      </c>
      <c r="C703" s="291" t="str">
        <f>IF(日報入力!G703="","",日報入力!I703)</f>
        <v/>
      </c>
      <c r="D703" s="291" t="str">
        <f>IF(日報入力!G703="","",日報入力!J703)</f>
        <v/>
      </c>
      <c r="E703" s="291" t="str">
        <f>IF(日報入力!G703="","",日報入力!K703)</f>
        <v/>
      </c>
      <c r="F703" s="291" t="str">
        <f>IF(日報入力!G703="","",日報入力!L703)</f>
        <v/>
      </c>
      <c r="G703" s="291" t="str">
        <f>IF(日報入力!G703="","",日報入力!L703-日報入力!O703-日報入力!P703-日報入力!Q703-日報入力!R703-日報入力!S703-日報入力!T703-日報入力!U703-日報入力!V703-日報入力!W703-日報入力!X703-日報入力!Y703-日報入力!Z703)</f>
        <v/>
      </c>
      <c r="H703" s="291" t="str">
        <f>IF(日報入力!G703="","",IF(日報入力!M703&gt;=0,日報入力!M703*F703,F703))</f>
        <v/>
      </c>
      <c r="I703" s="291" t="str">
        <f>IF(日報入力!G703="","",日報入力!O703)</f>
        <v/>
      </c>
      <c r="J703" s="291" t="str">
        <f>IF(日報入力!G703="","",日報入力!P703)</f>
        <v/>
      </c>
      <c r="K703" s="291" t="str">
        <f>IF(日報入力!G703="","",日報入力!Q703)</f>
        <v/>
      </c>
      <c r="L703" s="291" t="str">
        <f>IF(日報入力!G703="","",日報入力!R703)</f>
        <v/>
      </c>
      <c r="M703" s="291" t="str">
        <f>IF(日報入力!G703="","",日報入力!S703)</f>
        <v/>
      </c>
      <c r="N703" s="291" t="str">
        <f>IF(日報入力!G703="","",日報入力!T703)</f>
        <v/>
      </c>
      <c r="O703" s="291" t="str">
        <f>IF(日報入力!G703="","",日報入力!U703)</f>
        <v/>
      </c>
      <c r="P703" s="291" t="str">
        <f>IF(日報入力!G703="","",日報入力!V703)</f>
        <v/>
      </c>
      <c r="Q703" s="291" t="str">
        <f>IF(日報入力!G703="","",日報入力!W703)</f>
        <v/>
      </c>
      <c r="R703" s="291" t="str">
        <f>IF(日報入力!G703="","",日報入力!X703)</f>
        <v/>
      </c>
      <c r="S703" s="291" t="str">
        <f>IF(日報入力!G703="","",日報入力!Y703)</f>
        <v/>
      </c>
      <c r="T703" s="291" t="str">
        <f>IF(日報入力!G703="","",日報入力!Z703)</f>
        <v/>
      </c>
      <c r="U703" s="291" t="str">
        <f>IF(日報入力!G703="","",日報入力!AA703)</f>
        <v/>
      </c>
      <c r="V703" s="378" t="str">
        <f>IF(日報入力!G703="","",日報入力!AB703)</f>
        <v/>
      </c>
      <c r="W703" s="291" t="str">
        <f>IF(日報入力!G703="","",日報入力!AC703)</f>
        <v/>
      </c>
      <c r="X703" s="291" t="str">
        <f>IF(日報入力!G703="","",日報入力!AD703)</f>
        <v/>
      </c>
      <c r="Y703" s="291" t="str">
        <f>IF(日報入力!G703="","",日報入力!AE703)</f>
        <v/>
      </c>
      <c r="Z703" s="291" t="str">
        <f>IF(日報入力!G703="","",日報入力!AF703)</f>
        <v/>
      </c>
      <c r="AA703" s="291" t="str">
        <f>IF(日報入力!G703="","",日報入力!AG703)</f>
        <v/>
      </c>
      <c r="AB703" s="291" t="str">
        <f>IF(日報入力!G703="","",日報入力!AH703)</f>
        <v/>
      </c>
      <c r="AC703" s="291" t="str">
        <f>IF(日報入力!G703="","",日報入力!AI703)</f>
        <v/>
      </c>
      <c r="AD703" s="291" t="str">
        <f>IF(日報入力!G703="","",日報入力!AJ703)</f>
        <v/>
      </c>
      <c r="AE703" s="292" t="str">
        <f>IF(日報入力!G703="","",日報入力!E703)</f>
        <v/>
      </c>
      <c r="AF703" s="293" t="str">
        <f>IF(日報入力!G703="","",日報入力!AK703)</f>
        <v/>
      </c>
      <c r="AG703" s="293" t="str">
        <f>IF(日報入力!G703="","",日報入力!AL703)</f>
        <v/>
      </c>
      <c r="AH703" s="293" t="str">
        <f>IF(日報入力!G703="","",日報入力!AM703)</f>
        <v/>
      </c>
      <c r="AI703" s="294" t="str">
        <f>IF(日報入力!G703&gt;0,日報入力!D703*日報入力!K703*日報入力!AL703,"")</f>
        <v/>
      </c>
      <c r="AJ703" s="294" t="str">
        <f>IF(日報入力!G703&gt;0,日報入力!E703*日報入力!AL703,"")</f>
        <v/>
      </c>
      <c r="AK703" s="294" t="str">
        <f>IF(日報入力!G703&gt;0,AI703-AJ703,"")</f>
        <v/>
      </c>
      <c r="AL703" s="292" t="str">
        <f>IF(日報入力!G703&gt;0,日報入力!E703*日報入力!AM703,"")</f>
        <v/>
      </c>
      <c r="AM703" s="292" t="str">
        <f>IF(日報入力!G703&gt;0,日報入力!AB703*日報入力!AM703,"")</f>
        <v/>
      </c>
      <c r="AN703" s="68" t="str">
        <f>IF(日報入力!G703&gt;0,日報入力!C703,"")</f>
        <v/>
      </c>
      <c r="AO703" s="68" t="str">
        <f>日報入力!B703</f>
        <v/>
      </c>
      <c r="AP703" s="68" t="str">
        <f>IF(日報入力!AQ703,日報入力!BA703,"")</f>
        <v/>
      </c>
      <c r="AQ703" s="68" t="str">
        <f>IF(日報入力!AR703,日報入力!BB703,"")</f>
        <v/>
      </c>
      <c r="AR703" s="68" t="str">
        <f>IF(日報入力!AS703,"N勤","")</f>
        <v/>
      </c>
      <c r="AS703" s="295" t="e">
        <f t="shared" si="50"/>
        <v>#VALUE!</v>
      </c>
      <c r="AT703" s="439" t="str">
        <f>日報入力!AY703</f>
        <v/>
      </c>
      <c r="AU703" s="518" t="str">
        <f>IF(日報入力!G703,G703*60/E703,"")</f>
        <v/>
      </c>
      <c r="AV703" s="528" t="str">
        <f>IF(日報入力!AT703,日報入力!AT703,"")</f>
        <v/>
      </c>
      <c r="AW703" s="529" t="str">
        <f>IF(日報入力!AT703,AE703/日報入力!AT703,"")</f>
        <v/>
      </c>
      <c r="AX703" s="530" t="e">
        <f>IF(1&lt;日報集計!AT703,AT703/(((F703-I703-J703-N703-O703)*60)/(E703)),"")</f>
        <v>#VALUE!</v>
      </c>
      <c r="AY703" s="664" t="str">
        <f>IF(日報入力!H703,AT703/(((F703-J703)*60)/E703),"")</f>
        <v/>
      </c>
      <c r="AZ703" s="664" t="str">
        <f>IF(日報入力!I703,AT703/((G703*60)/E703),"")</f>
        <v/>
      </c>
      <c r="BA703" s="296" t="str">
        <f>IF(日報入力!G703,G703/F703,"")</f>
        <v/>
      </c>
      <c r="BB703" s="386" t="e">
        <f t="shared" si="51"/>
        <v>#VALUE!</v>
      </c>
      <c r="BC703" s="386" t="e">
        <f t="shared" si="52"/>
        <v>#VALUE!</v>
      </c>
      <c r="BD703" s="80">
        <f>日報入力!AU703</f>
        <v>0</v>
      </c>
      <c r="BE703" s="534" t="str">
        <f>IF(日報入力!AV703,日報入力!AV703,"")</f>
        <v/>
      </c>
      <c r="BF703" s="534" t="str">
        <f>IF(日報入力!AW703,日報入力!AW703,"")</f>
        <v/>
      </c>
      <c r="BG703" s="398" t="str">
        <f>IF(日報入力!G703,日報入力!K703*日報入力!D703*日報入力!BC703,"")</f>
        <v/>
      </c>
    </row>
    <row r="704" spans="1:59" ht="20.25" hidden="1" customHeight="1" x14ac:dyDescent="0.15">
      <c r="A704" s="302" t="str">
        <f>IF(日報入力!G704="","",日報入力!G704)</f>
        <v/>
      </c>
      <c r="B704" s="291" t="str">
        <f>IF(日報入力!G704="","",日報入力!H704)</f>
        <v/>
      </c>
      <c r="C704" s="291" t="str">
        <f>IF(日報入力!G704="","",日報入力!I704)</f>
        <v/>
      </c>
      <c r="D704" s="291" t="str">
        <f>IF(日報入力!G704="","",日報入力!J704)</f>
        <v/>
      </c>
      <c r="E704" s="291" t="str">
        <f>IF(日報入力!G704="","",日報入力!K704)</f>
        <v/>
      </c>
      <c r="F704" s="291" t="str">
        <f>IF(日報入力!G704="","",日報入力!L704)</f>
        <v/>
      </c>
      <c r="G704" s="291" t="str">
        <f>IF(日報入力!G704="","",日報入力!L704-日報入力!O704-日報入力!P704-日報入力!Q704-日報入力!R704-日報入力!S704-日報入力!T704-日報入力!U704-日報入力!V704-日報入力!W704-日報入力!X704-日報入力!Y704-日報入力!Z704)</f>
        <v/>
      </c>
      <c r="H704" s="291" t="str">
        <f>IF(日報入力!G704="","",IF(日報入力!M704&gt;=0,日報入力!M704*F704,F704))</f>
        <v/>
      </c>
      <c r="I704" s="291" t="str">
        <f>IF(日報入力!G704="","",日報入力!O704)</f>
        <v/>
      </c>
      <c r="J704" s="291" t="str">
        <f>IF(日報入力!G704="","",日報入力!P704)</f>
        <v/>
      </c>
      <c r="K704" s="291" t="str">
        <f>IF(日報入力!G704="","",日報入力!Q704)</f>
        <v/>
      </c>
      <c r="L704" s="291" t="str">
        <f>IF(日報入力!G704="","",日報入力!R704)</f>
        <v/>
      </c>
      <c r="M704" s="291" t="str">
        <f>IF(日報入力!G704="","",日報入力!S704)</f>
        <v/>
      </c>
      <c r="N704" s="291" t="str">
        <f>IF(日報入力!G704="","",日報入力!T704)</f>
        <v/>
      </c>
      <c r="O704" s="291" t="str">
        <f>IF(日報入力!G704="","",日報入力!U704)</f>
        <v/>
      </c>
      <c r="P704" s="291" t="str">
        <f>IF(日報入力!G704="","",日報入力!V704)</f>
        <v/>
      </c>
      <c r="Q704" s="291" t="str">
        <f>IF(日報入力!G704="","",日報入力!W704)</f>
        <v/>
      </c>
      <c r="R704" s="291" t="str">
        <f>IF(日報入力!G704="","",日報入力!X704)</f>
        <v/>
      </c>
      <c r="S704" s="291" t="str">
        <f>IF(日報入力!G704="","",日報入力!Y704)</f>
        <v/>
      </c>
      <c r="T704" s="291" t="str">
        <f>IF(日報入力!G704="","",日報入力!Z704)</f>
        <v/>
      </c>
      <c r="U704" s="291" t="str">
        <f>IF(日報入力!G704="","",日報入力!AA704)</f>
        <v/>
      </c>
      <c r="V704" s="378" t="str">
        <f>IF(日報入力!G704="","",日報入力!AB704)</f>
        <v/>
      </c>
      <c r="W704" s="291" t="str">
        <f>IF(日報入力!G704="","",日報入力!AC704)</f>
        <v/>
      </c>
      <c r="X704" s="291" t="str">
        <f>IF(日報入力!G704="","",日報入力!AD704)</f>
        <v/>
      </c>
      <c r="Y704" s="291" t="str">
        <f>IF(日報入力!G704="","",日報入力!AE704)</f>
        <v/>
      </c>
      <c r="Z704" s="291" t="str">
        <f>IF(日報入力!G704="","",日報入力!AF704)</f>
        <v/>
      </c>
      <c r="AA704" s="291" t="str">
        <f>IF(日報入力!G704="","",日報入力!AG704)</f>
        <v/>
      </c>
      <c r="AB704" s="291" t="str">
        <f>IF(日報入力!G704="","",日報入力!AH704)</f>
        <v/>
      </c>
      <c r="AC704" s="291" t="str">
        <f>IF(日報入力!G704="","",日報入力!AI704)</f>
        <v/>
      </c>
      <c r="AD704" s="291" t="str">
        <f>IF(日報入力!G704="","",日報入力!AJ704)</f>
        <v/>
      </c>
      <c r="AE704" s="292" t="str">
        <f>IF(日報入力!G704="","",日報入力!E704)</f>
        <v/>
      </c>
      <c r="AF704" s="293" t="str">
        <f>IF(日報入力!G704="","",日報入力!AK704)</f>
        <v/>
      </c>
      <c r="AG704" s="293" t="str">
        <f>IF(日報入力!G704="","",日報入力!AL704)</f>
        <v/>
      </c>
      <c r="AH704" s="293" t="str">
        <f>IF(日報入力!G704="","",日報入力!AM704)</f>
        <v/>
      </c>
      <c r="AI704" s="294" t="str">
        <f>IF(日報入力!G704&gt;0,日報入力!D704*日報入力!K704*日報入力!AL704,"")</f>
        <v/>
      </c>
      <c r="AJ704" s="294" t="str">
        <f>IF(日報入力!G704&gt;0,日報入力!E704*日報入力!AL704,"")</f>
        <v/>
      </c>
      <c r="AK704" s="294" t="str">
        <f>IF(日報入力!G704&gt;0,AI704-AJ704,"")</f>
        <v/>
      </c>
      <c r="AL704" s="292" t="str">
        <f>IF(日報入力!G704&gt;0,日報入力!E704*日報入力!AM704,"")</f>
        <v/>
      </c>
      <c r="AM704" s="292" t="str">
        <f>IF(日報入力!G704&gt;0,日報入力!AB704*日報入力!AM704,"")</f>
        <v/>
      </c>
      <c r="AN704" s="68" t="str">
        <f>IF(日報入力!G704&gt;0,日報入力!C704,"")</f>
        <v/>
      </c>
      <c r="AO704" s="68" t="str">
        <f>日報入力!B704</f>
        <v/>
      </c>
      <c r="AP704" s="68" t="str">
        <f>IF(日報入力!AQ704,日報入力!BA704,"")</f>
        <v/>
      </c>
      <c r="AQ704" s="68" t="str">
        <f>IF(日報入力!AR704,日報入力!BB704,"")</f>
        <v/>
      </c>
      <c r="AR704" s="68" t="str">
        <f>IF(日報入力!AS704,"N勤","")</f>
        <v/>
      </c>
      <c r="AS704" s="295" t="e">
        <f t="shared" si="50"/>
        <v>#VALUE!</v>
      </c>
      <c r="AT704" s="439" t="str">
        <f>日報入力!AY704</f>
        <v/>
      </c>
      <c r="AU704" s="518" t="str">
        <f>IF(日報入力!G704,G704*60/E704,"")</f>
        <v/>
      </c>
      <c r="AV704" s="528" t="str">
        <f>IF(日報入力!AT704,日報入力!AT704,"")</f>
        <v/>
      </c>
      <c r="AW704" s="529" t="str">
        <f>IF(日報入力!AT704,AE704/日報入力!AT704,"")</f>
        <v/>
      </c>
      <c r="AX704" s="530" t="e">
        <f>IF(1&lt;日報集計!AT704,AT704/(((F704-I704-J704-N704-O704)*60)/(E704)),"")</f>
        <v>#VALUE!</v>
      </c>
      <c r="AY704" s="664" t="str">
        <f>IF(日報入力!H704,AT704/(((F704-J704)*60)/E704),"")</f>
        <v/>
      </c>
      <c r="AZ704" s="664" t="str">
        <f>IF(日報入力!I704,AT704/((G704*60)/E704),"")</f>
        <v/>
      </c>
      <c r="BA704" s="296" t="str">
        <f>IF(日報入力!G704,G704/F704,"")</f>
        <v/>
      </c>
      <c r="BB704" s="386" t="e">
        <f t="shared" si="51"/>
        <v>#VALUE!</v>
      </c>
      <c r="BC704" s="386" t="e">
        <f t="shared" si="52"/>
        <v>#VALUE!</v>
      </c>
      <c r="BD704" s="80">
        <f>日報入力!AU704</f>
        <v>0</v>
      </c>
      <c r="BE704" s="534" t="str">
        <f>IF(日報入力!AV704,日報入力!AV704,"")</f>
        <v/>
      </c>
      <c r="BF704" s="534" t="str">
        <f>IF(日報入力!AW704,日報入力!AW704,"")</f>
        <v/>
      </c>
      <c r="BG704" s="398" t="str">
        <f>IF(日報入力!G704,日報入力!K704*日報入力!D704*日報入力!BC704,"")</f>
        <v/>
      </c>
    </row>
    <row r="705" spans="1:59" ht="20.25" hidden="1" customHeight="1" x14ac:dyDescent="0.15">
      <c r="A705" s="302" t="str">
        <f>IF(日報入力!G705="","",日報入力!G705)</f>
        <v/>
      </c>
      <c r="B705" s="291" t="str">
        <f>IF(日報入力!G705="","",日報入力!H705)</f>
        <v/>
      </c>
      <c r="C705" s="291" t="str">
        <f>IF(日報入力!G705="","",日報入力!I705)</f>
        <v/>
      </c>
      <c r="D705" s="291" t="str">
        <f>IF(日報入力!G705="","",日報入力!J705)</f>
        <v/>
      </c>
      <c r="E705" s="291" t="str">
        <f>IF(日報入力!G705="","",日報入力!K705)</f>
        <v/>
      </c>
      <c r="F705" s="291" t="str">
        <f>IF(日報入力!G705="","",日報入力!L705)</f>
        <v/>
      </c>
      <c r="G705" s="291" t="str">
        <f>IF(日報入力!G705="","",日報入力!L705-日報入力!O705-日報入力!P705-日報入力!Q705-日報入力!R705-日報入力!S705-日報入力!T705-日報入力!U705-日報入力!V705-日報入力!W705-日報入力!X705-日報入力!Y705-日報入力!Z705)</f>
        <v/>
      </c>
      <c r="H705" s="291" t="str">
        <f>IF(日報入力!G705="","",IF(日報入力!M705&gt;=0,日報入力!M705*F705,F705))</f>
        <v/>
      </c>
      <c r="I705" s="291" t="str">
        <f>IF(日報入力!G705="","",日報入力!O705)</f>
        <v/>
      </c>
      <c r="J705" s="291" t="str">
        <f>IF(日報入力!G705="","",日報入力!P705)</f>
        <v/>
      </c>
      <c r="K705" s="291" t="str">
        <f>IF(日報入力!G705="","",日報入力!Q705)</f>
        <v/>
      </c>
      <c r="L705" s="291" t="str">
        <f>IF(日報入力!G705="","",日報入力!R705)</f>
        <v/>
      </c>
      <c r="M705" s="291" t="str">
        <f>IF(日報入力!G705="","",日報入力!S705)</f>
        <v/>
      </c>
      <c r="N705" s="291" t="str">
        <f>IF(日報入力!G705="","",日報入力!T705)</f>
        <v/>
      </c>
      <c r="O705" s="291" t="str">
        <f>IF(日報入力!G705="","",日報入力!U705)</f>
        <v/>
      </c>
      <c r="P705" s="291" t="str">
        <f>IF(日報入力!G705="","",日報入力!V705)</f>
        <v/>
      </c>
      <c r="Q705" s="291" t="str">
        <f>IF(日報入力!G705="","",日報入力!W705)</f>
        <v/>
      </c>
      <c r="R705" s="291" t="str">
        <f>IF(日報入力!G705="","",日報入力!X705)</f>
        <v/>
      </c>
      <c r="S705" s="291" t="str">
        <f>IF(日報入力!G705="","",日報入力!Y705)</f>
        <v/>
      </c>
      <c r="T705" s="291" t="str">
        <f>IF(日報入力!G705="","",日報入力!Z705)</f>
        <v/>
      </c>
      <c r="U705" s="291" t="str">
        <f>IF(日報入力!G705="","",日報入力!AA705)</f>
        <v/>
      </c>
      <c r="V705" s="378" t="str">
        <f>IF(日報入力!G705="","",日報入力!AB705)</f>
        <v/>
      </c>
      <c r="W705" s="291" t="str">
        <f>IF(日報入力!G705="","",日報入力!AC705)</f>
        <v/>
      </c>
      <c r="X705" s="291" t="str">
        <f>IF(日報入力!G705="","",日報入力!AD705)</f>
        <v/>
      </c>
      <c r="Y705" s="291" t="str">
        <f>IF(日報入力!G705="","",日報入力!AE705)</f>
        <v/>
      </c>
      <c r="Z705" s="291" t="str">
        <f>IF(日報入力!G705="","",日報入力!AF705)</f>
        <v/>
      </c>
      <c r="AA705" s="291" t="str">
        <f>IF(日報入力!G705="","",日報入力!AG705)</f>
        <v/>
      </c>
      <c r="AB705" s="291" t="str">
        <f>IF(日報入力!G705="","",日報入力!AH705)</f>
        <v/>
      </c>
      <c r="AC705" s="291" t="str">
        <f>IF(日報入力!G705="","",日報入力!AI705)</f>
        <v/>
      </c>
      <c r="AD705" s="291" t="str">
        <f>IF(日報入力!G705="","",日報入力!AJ705)</f>
        <v/>
      </c>
      <c r="AE705" s="292" t="str">
        <f>IF(日報入力!G705="","",日報入力!E705)</f>
        <v/>
      </c>
      <c r="AF705" s="293" t="str">
        <f>IF(日報入力!G705="","",日報入力!AK705)</f>
        <v/>
      </c>
      <c r="AG705" s="293" t="str">
        <f>IF(日報入力!G705="","",日報入力!AL705)</f>
        <v/>
      </c>
      <c r="AH705" s="293" t="str">
        <f>IF(日報入力!G705="","",日報入力!AM705)</f>
        <v/>
      </c>
      <c r="AI705" s="294" t="str">
        <f>IF(日報入力!G705&gt;0,日報入力!D705*日報入力!K705*日報入力!AL705,"")</f>
        <v/>
      </c>
      <c r="AJ705" s="294" t="str">
        <f>IF(日報入力!G705&gt;0,日報入力!E705*日報入力!AL705,"")</f>
        <v/>
      </c>
      <c r="AK705" s="294" t="str">
        <f>IF(日報入力!G705&gt;0,AI705-AJ705,"")</f>
        <v/>
      </c>
      <c r="AL705" s="292" t="str">
        <f>IF(日報入力!G705&gt;0,日報入力!E705*日報入力!AM705,"")</f>
        <v/>
      </c>
      <c r="AM705" s="292" t="str">
        <f>IF(日報入力!G705&gt;0,日報入力!AB705*日報入力!AM705,"")</f>
        <v/>
      </c>
      <c r="AN705" s="68" t="str">
        <f>IF(日報入力!G705&gt;0,日報入力!C705,"")</f>
        <v/>
      </c>
      <c r="AO705" s="68" t="str">
        <f>日報入力!B705</f>
        <v/>
      </c>
      <c r="AP705" s="68" t="str">
        <f>IF(日報入力!AQ705,日報入力!BA705,"")</f>
        <v/>
      </c>
      <c r="AQ705" s="68" t="str">
        <f>IF(日報入力!AR705,日報入力!BB705,"")</f>
        <v/>
      </c>
      <c r="AR705" s="68" t="str">
        <f>IF(日報入力!AS705,"N勤","")</f>
        <v/>
      </c>
      <c r="AS705" s="295" t="e">
        <f t="shared" si="50"/>
        <v>#VALUE!</v>
      </c>
      <c r="AT705" s="439" t="str">
        <f>日報入力!AY705</f>
        <v/>
      </c>
      <c r="AU705" s="518" t="str">
        <f>IF(日報入力!G705,G705*60/E705,"")</f>
        <v/>
      </c>
      <c r="AV705" s="528" t="str">
        <f>IF(日報入力!AT705,日報入力!AT705,"")</f>
        <v/>
      </c>
      <c r="AW705" s="529" t="str">
        <f>IF(日報入力!AT705,AE705/日報入力!AT705,"")</f>
        <v/>
      </c>
      <c r="AX705" s="530" t="e">
        <f>IF(1&lt;日報集計!AT705,AT705/(((F705-I705-J705-N705-O705)*60)/(E705)),"")</f>
        <v>#VALUE!</v>
      </c>
      <c r="AY705" s="664" t="str">
        <f>IF(日報入力!H705,AT705/(((F705-J705)*60)/E705),"")</f>
        <v/>
      </c>
      <c r="AZ705" s="664" t="str">
        <f>IF(日報入力!I705,AT705/((G705*60)/E705),"")</f>
        <v/>
      </c>
      <c r="BA705" s="296" t="str">
        <f>IF(日報入力!G705,G705/F705,"")</f>
        <v/>
      </c>
      <c r="BB705" s="386" t="e">
        <f t="shared" si="51"/>
        <v>#VALUE!</v>
      </c>
      <c r="BC705" s="386" t="e">
        <f t="shared" si="52"/>
        <v>#VALUE!</v>
      </c>
      <c r="BD705" s="80">
        <f>日報入力!AU705</f>
        <v>0</v>
      </c>
      <c r="BE705" s="534" t="str">
        <f>IF(日報入力!AV705,日報入力!AV705,"")</f>
        <v/>
      </c>
      <c r="BF705" s="534" t="str">
        <f>IF(日報入力!AW705,日報入力!AW705,"")</f>
        <v/>
      </c>
      <c r="BG705" s="398" t="str">
        <f>IF(日報入力!G705,日報入力!K705*日報入力!D705*日報入力!BC705,"")</f>
        <v/>
      </c>
    </row>
    <row r="706" spans="1:59" ht="20.25" hidden="1" customHeight="1" x14ac:dyDescent="0.15">
      <c r="A706" s="302" t="str">
        <f>IF(日報入力!G706="","",日報入力!G706)</f>
        <v/>
      </c>
      <c r="B706" s="291" t="str">
        <f>IF(日報入力!G706="","",日報入力!H706)</f>
        <v/>
      </c>
      <c r="C706" s="291" t="str">
        <f>IF(日報入力!G706="","",日報入力!I706)</f>
        <v/>
      </c>
      <c r="D706" s="291" t="str">
        <f>IF(日報入力!G706="","",日報入力!J706)</f>
        <v/>
      </c>
      <c r="E706" s="291" t="str">
        <f>IF(日報入力!G706="","",日報入力!K706)</f>
        <v/>
      </c>
      <c r="F706" s="291" t="str">
        <f>IF(日報入力!G706="","",日報入力!L706)</f>
        <v/>
      </c>
      <c r="G706" s="291" t="str">
        <f>IF(日報入力!G706="","",日報入力!L706-日報入力!O706-日報入力!P706-日報入力!Q706-日報入力!R706-日報入力!S706-日報入力!T706-日報入力!U706-日報入力!V706-日報入力!W706-日報入力!X706-日報入力!Y706-日報入力!Z706)</f>
        <v/>
      </c>
      <c r="H706" s="291" t="str">
        <f>IF(日報入力!G706="","",IF(日報入力!M706&gt;=0,日報入力!M706*F706,F706))</f>
        <v/>
      </c>
      <c r="I706" s="291" t="str">
        <f>IF(日報入力!G706="","",日報入力!O706)</f>
        <v/>
      </c>
      <c r="J706" s="291" t="str">
        <f>IF(日報入力!G706="","",日報入力!P706)</f>
        <v/>
      </c>
      <c r="K706" s="291" t="str">
        <f>IF(日報入力!G706="","",日報入力!Q706)</f>
        <v/>
      </c>
      <c r="L706" s="291" t="str">
        <f>IF(日報入力!G706="","",日報入力!R706)</f>
        <v/>
      </c>
      <c r="M706" s="291" t="str">
        <f>IF(日報入力!G706="","",日報入力!S706)</f>
        <v/>
      </c>
      <c r="N706" s="291" t="str">
        <f>IF(日報入力!G706="","",日報入力!T706)</f>
        <v/>
      </c>
      <c r="O706" s="291" t="str">
        <f>IF(日報入力!G706="","",日報入力!U706)</f>
        <v/>
      </c>
      <c r="P706" s="291" t="str">
        <f>IF(日報入力!G706="","",日報入力!V706)</f>
        <v/>
      </c>
      <c r="Q706" s="291" t="str">
        <f>IF(日報入力!G706="","",日報入力!W706)</f>
        <v/>
      </c>
      <c r="R706" s="291" t="str">
        <f>IF(日報入力!G706="","",日報入力!X706)</f>
        <v/>
      </c>
      <c r="S706" s="291" t="str">
        <f>IF(日報入力!G706="","",日報入力!Y706)</f>
        <v/>
      </c>
      <c r="T706" s="291" t="str">
        <f>IF(日報入力!G706="","",日報入力!Z706)</f>
        <v/>
      </c>
      <c r="U706" s="291" t="str">
        <f>IF(日報入力!G706="","",日報入力!AA706)</f>
        <v/>
      </c>
      <c r="V706" s="378" t="str">
        <f>IF(日報入力!G706="","",日報入力!AB706)</f>
        <v/>
      </c>
      <c r="W706" s="291" t="str">
        <f>IF(日報入力!G706="","",日報入力!AC706)</f>
        <v/>
      </c>
      <c r="X706" s="291" t="str">
        <f>IF(日報入力!G706="","",日報入力!AD706)</f>
        <v/>
      </c>
      <c r="Y706" s="291" t="str">
        <f>IF(日報入力!G706="","",日報入力!AE706)</f>
        <v/>
      </c>
      <c r="Z706" s="291" t="str">
        <f>IF(日報入力!G706="","",日報入力!AF706)</f>
        <v/>
      </c>
      <c r="AA706" s="291" t="str">
        <f>IF(日報入力!G706="","",日報入力!AG706)</f>
        <v/>
      </c>
      <c r="AB706" s="291" t="str">
        <f>IF(日報入力!G706="","",日報入力!AH706)</f>
        <v/>
      </c>
      <c r="AC706" s="291" t="str">
        <f>IF(日報入力!G706="","",日報入力!AI706)</f>
        <v/>
      </c>
      <c r="AD706" s="291" t="str">
        <f>IF(日報入力!G706="","",日報入力!AJ706)</f>
        <v/>
      </c>
      <c r="AE706" s="292" t="str">
        <f>IF(日報入力!G706="","",日報入力!E706)</f>
        <v/>
      </c>
      <c r="AF706" s="293" t="str">
        <f>IF(日報入力!G706="","",日報入力!AK706)</f>
        <v/>
      </c>
      <c r="AG706" s="293" t="str">
        <f>IF(日報入力!G706="","",日報入力!AL706)</f>
        <v/>
      </c>
      <c r="AH706" s="293" t="str">
        <f>IF(日報入力!G706="","",日報入力!AM706)</f>
        <v/>
      </c>
      <c r="AI706" s="294" t="str">
        <f>IF(日報入力!G706&gt;0,日報入力!D706*日報入力!K706*日報入力!AL706,"")</f>
        <v/>
      </c>
      <c r="AJ706" s="294" t="str">
        <f>IF(日報入力!G706&gt;0,日報入力!E706*日報入力!AL706,"")</f>
        <v/>
      </c>
      <c r="AK706" s="294" t="str">
        <f>IF(日報入力!G706&gt;0,AI706-AJ706,"")</f>
        <v/>
      </c>
      <c r="AL706" s="292" t="str">
        <f>IF(日報入力!G706&gt;0,日報入力!E706*日報入力!AM706,"")</f>
        <v/>
      </c>
      <c r="AM706" s="292" t="str">
        <f>IF(日報入力!G706&gt;0,日報入力!AB706*日報入力!AM706,"")</f>
        <v/>
      </c>
      <c r="AN706" s="68" t="str">
        <f>IF(日報入力!G706&gt;0,日報入力!C706,"")</f>
        <v/>
      </c>
      <c r="AO706" s="68" t="str">
        <f>日報入力!B706</f>
        <v/>
      </c>
      <c r="AP706" s="68" t="str">
        <f>IF(日報入力!AQ706,日報入力!BA706,"")</f>
        <v/>
      </c>
      <c r="AQ706" s="68" t="str">
        <f>IF(日報入力!AR706,日報入力!BB706,"")</f>
        <v/>
      </c>
      <c r="AR706" s="68" t="str">
        <f>IF(日報入力!AS706,"N勤","")</f>
        <v/>
      </c>
      <c r="AS706" s="295" t="e">
        <f t="shared" si="50"/>
        <v>#VALUE!</v>
      </c>
      <c r="AT706" s="439" t="str">
        <f>日報入力!AY706</f>
        <v/>
      </c>
      <c r="AU706" s="518" t="str">
        <f>IF(日報入力!G706,G706*60/E706,"")</f>
        <v/>
      </c>
      <c r="AV706" s="528" t="str">
        <f>IF(日報入力!AT706,日報入力!AT706,"")</f>
        <v/>
      </c>
      <c r="AW706" s="529" t="str">
        <f>IF(日報入力!AT706,AE706/日報入力!AT706,"")</f>
        <v/>
      </c>
      <c r="AX706" s="530" t="e">
        <f>IF(1&lt;日報集計!AT706,AT706/(((F706-I706-J706-N706-O706)*60)/(E706)),"")</f>
        <v>#VALUE!</v>
      </c>
      <c r="AY706" s="664" t="str">
        <f>IF(日報入力!H706,AT706/(((F706-J706)*60)/E706),"")</f>
        <v/>
      </c>
      <c r="AZ706" s="664" t="str">
        <f>IF(日報入力!I706,AT706/((G706*60)/E706),"")</f>
        <v/>
      </c>
      <c r="BA706" s="296" t="str">
        <f>IF(日報入力!G706,G706/F706,"")</f>
        <v/>
      </c>
      <c r="BB706" s="386" t="e">
        <f t="shared" si="51"/>
        <v>#VALUE!</v>
      </c>
      <c r="BC706" s="386" t="e">
        <f t="shared" si="52"/>
        <v>#VALUE!</v>
      </c>
      <c r="BD706" s="80">
        <f>日報入力!AU706</f>
        <v>0</v>
      </c>
      <c r="BE706" s="534" t="str">
        <f>IF(日報入力!AV706,日報入力!AV706,"")</f>
        <v/>
      </c>
      <c r="BF706" s="534" t="str">
        <f>IF(日報入力!AW706,日報入力!AW706,"")</f>
        <v/>
      </c>
      <c r="BG706" s="398" t="str">
        <f>IF(日報入力!G706,日報入力!K706*日報入力!D706*日報入力!BC706,"")</f>
        <v/>
      </c>
    </row>
    <row r="707" spans="1:59" ht="20.25" hidden="1" customHeight="1" x14ac:dyDescent="0.15">
      <c r="A707" s="302" t="str">
        <f>IF(日報入力!G707="","",日報入力!G707)</f>
        <v/>
      </c>
      <c r="B707" s="291" t="str">
        <f>IF(日報入力!G707="","",日報入力!H707)</f>
        <v/>
      </c>
      <c r="C707" s="291" t="str">
        <f>IF(日報入力!G707="","",日報入力!I707)</f>
        <v/>
      </c>
      <c r="D707" s="291" t="str">
        <f>IF(日報入力!G707="","",日報入力!J707)</f>
        <v/>
      </c>
      <c r="E707" s="291" t="str">
        <f>IF(日報入力!G707="","",日報入力!K707)</f>
        <v/>
      </c>
      <c r="F707" s="291" t="str">
        <f>IF(日報入力!G707="","",日報入力!L707)</f>
        <v/>
      </c>
      <c r="G707" s="291" t="str">
        <f>IF(日報入力!G707="","",日報入力!L707-日報入力!O707-日報入力!P707-日報入力!Q707-日報入力!R707-日報入力!S707-日報入力!T707-日報入力!U707-日報入力!V707-日報入力!W707-日報入力!X707-日報入力!Y707-日報入力!Z707)</f>
        <v/>
      </c>
      <c r="H707" s="291" t="str">
        <f>IF(日報入力!G707="","",IF(日報入力!M707&gt;=0,日報入力!M707*F707,F707))</f>
        <v/>
      </c>
      <c r="I707" s="291" t="str">
        <f>IF(日報入力!G707="","",日報入力!O707)</f>
        <v/>
      </c>
      <c r="J707" s="291" t="str">
        <f>IF(日報入力!G707="","",日報入力!P707)</f>
        <v/>
      </c>
      <c r="K707" s="291" t="str">
        <f>IF(日報入力!G707="","",日報入力!Q707)</f>
        <v/>
      </c>
      <c r="L707" s="291" t="str">
        <f>IF(日報入力!G707="","",日報入力!R707)</f>
        <v/>
      </c>
      <c r="M707" s="291" t="str">
        <f>IF(日報入力!G707="","",日報入力!S707)</f>
        <v/>
      </c>
      <c r="N707" s="291" t="str">
        <f>IF(日報入力!G707="","",日報入力!T707)</f>
        <v/>
      </c>
      <c r="O707" s="291" t="str">
        <f>IF(日報入力!G707="","",日報入力!U707)</f>
        <v/>
      </c>
      <c r="P707" s="291" t="str">
        <f>IF(日報入力!G707="","",日報入力!V707)</f>
        <v/>
      </c>
      <c r="Q707" s="291" t="str">
        <f>IF(日報入力!G707="","",日報入力!W707)</f>
        <v/>
      </c>
      <c r="R707" s="291" t="str">
        <f>IF(日報入力!G707="","",日報入力!X707)</f>
        <v/>
      </c>
      <c r="S707" s="291" t="str">
        <f>IF(日報入力!G707="","",日報入力!Y707)</f>
        <v/>
      </c>
      <c r="T707" s="291" t="str">
        <f>IF(日報入力!G707="","",日報入力!Z707)</f>
        <v/>
      </c>
      <c r="U707" s="291" t="str">
        <f>IF(日報入力!G707="","",日報入力!AA707)</f>
        <v/>
      </c>
      <c r="V707" s="378" t="str">
        <f>IF(日報入力!G707="","",日報入力!AB707)</f>
        <v/>
      </c>
      <c r="W707" s="291" t="str">
        <f>IF(日報入力!G707="","",日報入力!AC707)</f>
        <v/>
      </c>
      <c r="X707" s="291" t="str">
        <f>IF(日報入力!G707="","",日報入力!AD707)</f>
        <v/>
      </c>
      <c r="Y707" s="291" t="str">
        <f>IF(日報入力!G707="","",日報入力!AE707)</f>
        <v/>
      </c>
      <c r="Z707" s="291" t="str">
        <f>IF(日報入力!G707="","",日報入力!AF707)</f>
        <v/>
      </c>
      <c r="AA707" s="291" t="str">
        <f>IF(日報入力!G707="","",日報入力!AG707)</f>
        <v/>
      </c>
      <c r="AB707" s="291" t="str">
        <f>IF(日報入力!G707="","",日報入力!AH707)</f>
        <v/>
      </c>
      <c r="AC707" s="291" t="str">
        <f>IF(日報入力!G707="","",日報入力!AI707)</f>
        <v/>
      </c>
      <c r="AD707" s="291" t="str">
        <f>IF(日報入力!G707="","",日報入力!AJ707)</f>
        <v/>
      </c>
      <c r="AE707" s="292" t="str">
        <f>IF(日報入力!G707="","",日報入力!E707)</f>
        <v/>
      </c>
      <c r="AF707" s="293" t="str">
        <f>IF(日報入力!G707="","",日報入力!AK707)</f>
        <v/>
      </c>
      <c r="AG707" s="293" t="str">
        <f>IF(日報入力!G707="","",日報入力!AL707)</f>
        <v/>
      </c>
      <c r="AH707" s="293" t="str">
        <f>IF(日報入力!G707="","",日報入力!AM707)</f>
        <v/>
      </c>
      <c r="AI707" s="294" t="str">
        <f>IF(日報入力!G707&gt;0,日報入力!D707*日報入力!K707*日報入力!AL707,"")</f>
        <v/>
      </c>
      <c r="AJ707" s="294" t="str">
        <f>IF(日報入力!G707&gt;0,日報入力!E707*日報入力!AL707,"")</f>
        <v/>
      </c>
      <c r="AK707" s="294" t="str">
        <f>IF(日報入力!G707&gt;0,AI707-AJ707,"")</f>
        <v/>
      </c>
      <c r="AL707" s="292" t="str">
        <f>IF(日報入力!G707&gt;0,日報入力!E707*日報入力!AM707,"")</f>
        <v/>
      </c>
      <c r="AM707" s="292" t="str">
        <f>IF(日報入力!G707&gt;0,日報入力!AB707*日報入力!AM707,"")</f>
        <v/>
      </c>
      <c r="AN707" s="68" t="str">
        <f>IF(日報入力!G707&gt;0,日報入力!C707,"")</f>
        <v/>
      </c>
      <c r="AO707" s="68" t="str">
        <f>日報入力!B707</f>
        <v/>
      </c>
      <c r="AP707" s="68" t="str">
        <f>IF(日報入力!AQ707,日報入力!BA707,"")</f>
        <v/>
      </c>
      <c r="AQ707" s="68" t="str">
        <f>IF(日報入力!AR707,日報入力!BB707,"")</f>
        <v/>
      </c>
      <c r="AR707" s="68" t="str">
        <f>IF(日報入力!AS707,"N勤","")</f>
        <v/>
      </c>
      <c r="AS707" s="295" t="e">
        <f t="shared" si="50"/>
        <v>#VALUE!</v>
      </c>
      <c r="AT707" s="439" t="str">
        <f>日報入力!AY707</f>
        <v/>
      </c>
      <c r="AU707" s="518" t="str">
        <f>IF(日報入力!G707,G707*60/E707,"")</f>
        <v/>
      </c>
      <c r="AV707" s="528" t="str">
        <f>IF(日報入力!AT707,日報入力!AT707,"")</f>
        <v/>
      </c>
      <c r="AW707" s="529" t="str">
        <f>IF(日報入力!AT707,AE707/日報入力!AT707,"")</f>
        <v/>
      </c>
      <c r="AX707" s="530" t="e">
        <f>IF(1&lt;日報集計!AT707,AT707/(((F707-I707-J707-N707-O707)*60)/(E707)),"")</f>
        <v>#VALUE!</v>
      </c>
      <c r="AY707" s="664" t="str">
        <f>IF(日報入力!H707,AT707/(((F707-J707)*60)/E707),"")</f>
        <v/>
      </c>
      <c r="AZ707" s="664" t="str">
        <f>IF(日報入力!I707,AT707/((G707*60)/E707),"")</f>
        <v/>
      </c>
      <c r="BA707" s="296" t="str">
        <f>IF(日報入力!G707,G707/F707,"")</f>
        <v/>
      </c>
      <c r="BB707" s="386" t="e">
        <f t="shared" si="51"/>
        <v>#VALUE!</v>
      </c>
      <c r="BC707" s="386" t="e">
        <f t="shared" si="52"/>
        <v>#VALUE!</v>
      </c>
      <c r="BD707" s="80">
        <f>日報入力!AU707</f>
        <v>0</v>
      </c>
      <c r="BE707" s="534" t="str">
        <f>IF(日報入力!AV707,日報入力!AV707,"")</f>
        <v/>
      </c>
      <c r="BF707" s="534" t="str">
        <f>IF(日報入力!AW707,日報入力!AW707,"")</f>
        <v/>
      </c>
      <c r="BG707" s="398" t="str">
        <f>IF(日報入力!G707,日報入力!K707*日報入力!D707*日報入力!BC707,"")</f>
        <v/>
      </c>
    </row>
    <row r="708" spans="1:59" ht="20.25" hidden="1" customHeight="1" x14ac:dyDescent="0.15">
      <c r="A708" s="302" t="str">
        <f>IF(日報入力!G708="","",日報入力!G708)</f>
        <v/>
      </c>
      <c r="B708" s="291" t="str">
        <f>IF(日報入力!G708="","",日報入力!H708)</f>
        <v/>
      </c>
      <c r="C708" s="291" t="str">
        <f>IF(日報入力!G708="","",日報入力!I708)</f>
        <v/>
      </c>
      <c r="D708" s="291" t="str">
        <f>IF(日報入力!G708="","",日報入力!J708)</f>
        <v/>
      </c>
      <c r="E708" s="291" t="str">
        <f>IF(日報入力!G708="","",日報入力!K708)</f>
        <v/>
      </c>
      <c r="F708" s="291" t="str">
        <f>IF(日報入力!G708="","",日報入力!L708)</f>
        <v/>
      </c>
      <c r="G708" s="291" t="str">
        <f>IF(日報入力!G708="","",日報入力!L708-日報入力!O708-日報入力!P708-日報入力!Q708-日報入力!R708-日報入力!S708-日報入力!T708-日報入力!U708-日報入力!V708-日報入力!W708-日報入力!X708-日報入力!Y708-日報入力!Z708)</f>
        <v/>
      </c>
      <c r="H708" s="291" t="str">
        <f>IF(日報入力!G708="","",IF(日報入力!M708&gt;=0,日報入力!M708*F708,F708))</f>
        <v/>
      </c>
      <c r="I708" s="291" t="str">
        <f>IF(日報入力!G708="","",日報入力!O708)</f>
        <v/>
      </c>
      <c r="J708" s="291" t="str">
        <f>IF(日報入力!G708="","",日報入力!P708)</f>
        <v/>
      </c>
      <c r="K708" s="291" t="str">
        <f>IF(日報入力!G708="","",日報入力!Q708)</f>
        <v/>
      </c>
      <c r="L708" s="291" t="str">
        <f>IF(日報入力!G708="","",日報入力!R708)</f>
        <v/>
      </c>
      <c r="M708" s="291" t="str">
        <f>IF(日報入力!G708="","",日報入力!S708)</f>
        <v/>
      </c>
      <c r="N708" s="291" t="str">
        <f>IF(日報入力!G708="","",日報入力!T708)</f>
        <v/>
      </c>
      <c r="O708" s="291" t="str">
        <f>IF(日報入力!G708="","",日報入力!U708)</f>
        <v/>
      </c>
      <c r="P708" s="291" t="str">
        <f>IF(日報入力!G708="","",日報入力!V708)</f>
        <v/>
      </c>
      <c r="Q708" s="291" t="str">
        <f>IF(日報入力!G708="","",日報入力!W708)</f>
        <v/>
      </c>
      <c r="R708" s="291" t="str">
        <f>IF(日報入力!G708="","",日報入力!X708)</f>
        <v/>
      </c>
      <c r="S708" s="291" t="str">
        <f>IF(日報入力!G708="","",日報入力!Y708)</f>
        <v/>
      </c>
      <c r="T708" s="291" t="str">
        <f>IF(日報入力!G708="","",日報入力!Z708)</f>
        <v/>
      </c>
      <c r="U708" s="291" t="str">
        <f>IF(日報入力!G708="","",日報入力!AA708)</f>
        <v/>
      </c>
      <c r="V708" s="378" t="str">
        <f>IF(日報入力!G708="","",日報入力!AB708)</f>
        <v/>
      </c>
      <c r="W708" s="291" t="str">
        <f>IF(日報入力!G708="","",日報入力!AC708)</f>
        <v/>
      </c>
      <c r="X708" s="291" t="str">
        <f>IF(日報入力!G708="","",日報入力!AD708)</f>
        <v/>
      </c>
      <c r="Y708" s="291" t="str">
        <f>IF(日報入力!G708="","",日報入力!AE708)</f>
        <v/>
      </c>
      <c r="Z708" s="291" t="str">
        <f>IF(日報入力!G708="","",日報入力!AF708)</f>
        <v/>
      </c>
      <c r="AA708" s="291" t="str">
        <f>IF(日報入力!G708="","",日報入力!AG708)</f>
        <v/>
      </c>
      <c r="AB708" s="291" t="str">
        <f>IF(日報入力!G708="","",日報入力!AH708)</f>
        <v/>
      </c>
      <c r="AC708" s="291" t="str">
        <f>IF(日報入力!G708="","",日報入力!AI708)</f>
        <v/>
      </c>
      <c r="AD708" s="291" t="str">
        <f>IF(日報入力!G708="","",日報入力!AJ708)</f>
        <v/>
      </c>
      <c r="AE708" s="292" t="str">
        <f>IF(日報入力!G708="","",日報入力!E708)</f>
        <v/>
      </c>
      <c r="AF708" s="293" t="str">
        <f>IF(日報入力!G708="","",日報入力!AK708)</f>
        <v/>
      </c>
      <c r="AG708" s="293" t="str">
        <f>IF(日報入力!G708="","",日報入力!AL708)</f>
        <v/>
      </c>
      <c r="AH708" s="293" t="str">
        <f>IF(日報入力!G708="","",日報入力!AM708)</f>
        <v/>
      </c>
      <c r="AI708" s="294" t="str">
        <f>IF(日報入力!G708&gt;0,日報入力!D708*日報入力!K708*日報入力!AL708,"")</f>
        <v/>
      </c>
      <c r="AJ708" s="294" t="str">
        <f>IF(日報入力!G708&gt;0,日報入力!E708*日報入力!AL708,"")</f>
        <v/>
      </c>
      <c r="AK708" s="294" t="str">
        <f>IF(日報入力!G708&gt;0,AI708-AJ708,"")</f>
        <v/>
      </c>
      <c r="AL708" s="292" t="str">
        <f>IF(日報入力!G708&gt;0,日報入力!E708*日報入力!AM708,"")</f>
        <v/>
      </c>
      <c r="AM708" s="292" t="str">
        <f>IF(日報入力!G708&gt;0,日報入力!AB708*日報入力!AM708,"")</f>
        <v/>
      </c>
      <c r="AN708" s="68" t="str">
        <f>IF(日報入力!G708&gt;0,日報入力!C708,"")</f>
        <v/>
      </c>
      <c r="AO708" s="68" t="str">
        <f>日報入力!B708</f>
        <v/>
      </c>
      <c r="AP708" s="68" t="str">
        <f>IF(日報入力!AQ708,日報入力!BA708,"")</f>
        <v/>
      </c>
      <c r="AQ708" s="68" t="str">
        <f>IF(日報入力!AR708,日報入力!BB708,"")</f>
        <v/>
      </c>
      <c r="AR708" s="68" t="str">
        <f>IF(日報入力!AS708,"N勤","")</f>
        <v/>
      </c>
      <c r="AS708" s="295" t="e">
        <f t="shared" si="50"/>
        <v>#VALUE!</v>
      </c>
      <c r="AT708" s="439" t="str">
        <f>日報入力!AY708</f>
        <v/>
      </c>
      <c r="AU708" s="518" t="str">
        <f>IF(日報入力!G708,G708*60/E708,"")</f>
        <v/>
      </c>
      <c r="AV708" s="528" t="str">
        <f>IF(日報入力!AT708,日報入力!AT708,"")</f>
        <v/>
      </c>
      <c r="AW708" s="529" t="str">
        <f>IF(日報入力!AT708,AE708/日報入力!AT708,"")</f>
        <v/>
      </c>
      <c r="AX708" s="530" t="e">
        <f>IF(1&lt;日報集計!AT708,AT708/(((F708-I708-J708-N708-O708)*60)/(E708)),"")</f>
        <v>#VALUE!</v>
      </c>
      <c r="AY708" s="664" t="str">
        <f>IF(日報入力!H708,AT708/(((F708-J708)*60)/E708),"")</f>
        <v/>
      </c>
      <c r="AZ708" s="664" t="str">
        <f>IF(日報入力!I708,AT708/((G708*60)/E708),"")</f>
        <v/>
      </c>
      <c r="BA708" s="296" t="str">
        <f>IF(日報入力!G708,G708/F708,"")</f>
        <v/>
      </c>
      <c r="BB708" s="386" t="e">
        <f t="shared" si="51"/>
        <v>#VALUE!</v>
      </c>
      <c r="BC708" s="386" t="e">
        <f t="shared" si="52"/>
        <v>#VALUE!</v>
      </c>
      <c r="BD708" s="80">
        <f>日報入力!AU708</f>
        <v>0</v>
      </c>
      <c r="BE708" s="534" t="str">
        <f>IF(日報入力!AV708,日報入力!AV708,"")</f>
        <v/>
      </c>
      <c r="BF708" s="534" t="str">
        <f>IF(日報入力!AW708,日報入力!AW708,"")</f>
        <v/>
      </c>
      <c r="BG708" s="398" t="str">
        <f>IF(日報入力!G708,日報入力!K708*日報入力!D708*日報入力!BC708,"")</f>
        <v/>
      </c>
    </row>
    <row r="709" spans="1:59" ht="20.25" hidden="1" customHeight="1" x14ac:dyDescent="0.15">
      <c r="A709" s="302" t="str">
        <f>IF(日報入力!G709="","",日報入力!G709)</f>
        <v/>
      </c>
      <c r="B709" s="291" t="str">
        <f>IF(日報入力!G709="","",日報入力!H709)</f>
        <v/>
      </c>
      <c r="C709" s="291" t="str">
        <f>IF(日報入力!G709="","",日報入力!I709)</f>
        <v/>
      </c>
      <c r="D709" s="291" t="str">
        <f>IF(日報入力!G709="","",日報入力!J709)</f>
        <v/>
      </c>
      <c r="E709" s="291" t="str">
        <f>IF(日報入力!G709="","",日報入力!K709)</f>
        <v/>
      </c>
      <c r="F709" s="291" t="str">
        <f>IF(日報入力!G709="","",日報入力!L709)</f>
        <v/>
      </c>
      <c r="G709" s="291" t="str">
        <f>IF(日報入力!G709="","",日報入力!L709-日報入力!O709-日報入力!P709-日報入力!Q709-日報入力!R709-日報入力!S709-日報入力!T709-日報入力!U709-日報入力!V709-日報入力!W709-日報入力!X709-日報入力!Y709-日報入力!Z709)</f>
        <v/>
      </c>
      <c r="H709" s="291" t="str">
        <f>IF(日報入力!G709="","",IF(日報入力!M709&gt;=0,日報入力!M709*F709,F709))</f>
        <v/>
      </c>
      <c r="I709" s="291" t="str">
        <f>IF(日報入力!G709="","",日報入力!O709)</f>
        <v/>
      </c>
      <c r="J709" s="291" t="str">
        <f>IF(日報入力!G709="","",日報入力!P709)</f>
        <v/>
      </c>
      <c r="K709" s="291" t="str">
        <f>IF(日報入力!G709="","",日報入力!Q709)</f>
        <v/>
      </c>
      <c r="L709" s="291" t="str">
        <f>IF(日報入力!G709="","",日報入力!R709)</f>
        <v/>
      </c>
      <c r="M709" s="291" t="str">
        <f>IF(日報入力!G709="","",日報入力!S709)</f>
        <v/>
      </c>
      <c r="N709" s="291" t="str">
        <f>IF(日報入力!G709="","",日報入力!T709)</f>
        <v/>
      </c>
      <c r="O709" s="291" t="str">
        <f>IF(日報入力!G709="","",日報入力!U709)</f>
        <v/>
      </c>
      <c r="P709" s="291" t="str">
        <f>IF(日報入力!G709="","",日報入力!V709)</f>
        <v/>
      </c>
      <c r="Q709" s="291" t="str">
        <f>IF(日報入力!G709="","",日報入力!W709)</f>
        <v/>
      </c>
      <c r="R709" s="291" t="str">
        <f>IF(日報入力!G709="","",日報入力!X709)</f>
        <v/>
      </c>
      <c r="S709" s="291" t="str">
        <f>IF(日報入力!G709="","",日報入力!Y709)</f>
        <v/>
      </c>
      <c r="T709" s="291" t="str">
        <f>IF(日報入力!G709="","",日報入力!Z709)</f>
        <v/>
      </c>
      <c r="U709" s="291" t="str">
        <f>IF(日報入力!G709="","",日報入力!AA709)</f>
        <v/>
      </c>
      <c r="V709" s="378" t="str">
        <f>IF(日報入力!G709="","",日報入力!AB709)</f>
        <v/>
      </c>
      <c r="W709" s="291" t="str">
        <f>IF(日報入力!G709="","",日報入力!AC709)</f>
        <v/>
      </c>
      <c r="X709" s="291" t="str">
        <f>IF(日報入力!G709="","",日報入力!AD709)</f>
        <v/>
      </c>
      <c r="Y709" s="291" t="str">
        <f>IF(日報入力!G709="","",日報入力!AE709)</f>
        <v/>
      </c>
      <c r="Z709" s="291" t="str">
        <f>IF(日報入力!G709="","",日報入力!AF709)</f>
        <v/>
      </c>
      <c r="AA709" s="291" t="str">
        <f>IF(日報入力!G709="","",日報入力!AG709)</f>
        <v/>
      </c>
      <c r="AB709" s="291" t="str">
        <f>IF(日報入力!G709="","",日報入力!AH709)</f>
        <v/>
      </c>
      <c r="AC709" s="291" t="str">
        <f>IF(日報入力!G709="","",日報入力!AI709)</f>
        <v/>
      </c>
      <c r="AD709" s="291" t="str">
        <f>IF(日報入力!G709="","",日報入力!AJ709)</f>
        <v/>
      </c>
      <c r="AE709" s="292" t="str">
        <f>IF(日報入力!G709="","",日報入力!E709)</f>
        <v/>
      </c>
      <c r="AF709" s="293" t="str">
        <f>IF(日報入力!G709="","",日報入力!AK709)</f>
        <v/>
      </c>
      <c r="AG709" s="293" t="str">
        <f>IF(日報入力!G709="","",日報入力!AL709)</f>
        <v/>
      </c>
      <c r="AH709" s="293" t="str">
        <f>IF(日報入力!G709="","",日報入力!AM709)</f>
        <v/>
      </c>
      <c r="AI709" s="294" t="str">
        <f>IF(日報入力!G709&gt;0,日報入力!D709*日報入力!K709*日報入力!AL709,"")</f>
        <v/>
      </c>
      <c r="AJ709" s="294" t="str">
        <f>IF(日報入力!G709&gt;0,日報入力!E709*日報入力!AL709,"")</f>
        <v/>
      </c>
      <c r="AK709" s="294" t="str">
        <f>IF(日報入力!G709&gt;0,AI709-AJ709,"")</f>
        <v/>
      </c>
      <c r="AL709" s="292" t="str">
        <f>IF(日報入力!G709&gt;0,日報入力!E709*日報入力!AM709,"")</f>
        <v/>
      </c>
      <c r="AM709" s="292" t="str">
        <f>IF(日報入力!G709&gt;0,日報入力!AB709*日報入力!AM709,"")</f>
        <v/>
      </c>
      <c r="AN709" s="68" t="str">
        <f>IF(日報入力!G709&gt;0,日報入力!C709,"")</f>
        <v/>
      </c>
      <c r="AO709" s="68" t="str">
        <f>日報入力!B709</f>
        <v/>
      </c>
      <c r="AP709" s="68" t="str">
        <f>IF(日報入力!AQ709,日報入力!BA709,"")</f>
        <v/>
      </c>
      <c r="AQ709" s="68" t="str">
        <f>IF(日報入力!AR709,日報入力!BB709,"")</f>
        <v/>
      </c>
      <c r="AR709" s="68" t="str">
        <f>IF(日報入力!AS709,"N勤","")</f>
        <v/>
      </c>
      <c r="AS709" s="295" t="e">
        <f t="shared" si="50"/>
        <v>#VALUE!</v>
      </c>
      <c r="AT709" s="439" t="str">
        <f>日報入力!AY709</f>
        <v/>
      </c>
      <c r="AU709" s="518" t="str">
        <f>IF(日報入力!G709,G709*60/E709,"")</f>
        <v/>
      </c>
      <c r="AV709" s="528" t="str">
        <f>IF(日報入力!AT709,日報入力!AT709,"")</f>
        <v/>
      </c>
      <c r="AW709" s="529" t="str">
        <f>IF(日報入力!AT709,AE709/日報入力!AT709,"")</f>
        <v/>
      </c>
      <c r="AX709" s="530" t="e">
        <f>IF(1&lt;日報集計!AT709,AT709/(((F709-I709-J709-N709-O709)*60)/(E709)),"")</f>
        <v>#VALUE!</v>
      </c>
      <c r="AY709" s="664" t="str">
        <f>IF(日報入力!H709,AT709/(((F709-J709)*60)/E709),"")</f>
        <v/>
      </c>
      <c r="AZ709" s="664" t="str">
        <f>IF(日報入力!I709,AT709/((G709*60)/E709),"")</f>
        <v/>
      </c>
      <c r="BA709" s="296" t="str">
        <f>IF(日報入力!G709,G709/F709,"")</f>
        <v/>
      </c>
      <c r="BB709" s="386" t="e">
        <f t="shared" si="51"/>
        <v>#VALUE!</v>
      </c>
      <c r="BC709" s="386" t="e">
        <f t="shared" si="52"/>
        <v>#VALUE!</v>
      </c>
      <c r="BD709" s="80">
        <f>日報入力!AU709</f>
        <v>0</v>
      </c>
      <c r="BE709" s="534" t="str">
        <f>IF(日報入力!AV709,日報入力!AV709,"")</f>
        <v/>
      </c>
      <c r="BF709" s="534" t="str">
        <f>IF(日報入力!AW709,日報入力!AW709,"")</f>
        <v/>
      </c>
      <c r="BG709" s="398" t="str">
        <f>IF(日報入力!G709,日報入力!K709*日報入力!D709*日報入力!BC709,"")</f>
        <v/>
      </c>
    </row>
    <row r="710" spans="1:59" ht="20.25" hidden="1" customHeight="1" x14ac:dyDescent="0.15">
      <c r="A710" s="302" t="str">
        <f>IF(日報入力!G710="","",日報入力!G710)</f>
        <v/>
      </c>
      <c r="B710" s="291" t="str">
        <f>IF(日報入力!G710="","",日報入力!H710)</f>
        <v/>
      </c>
      <c r="C710" s="291" t="str">
        <f>IF(日報入力!G710="","",日報入力!I710)</f>
        <v/>
      </c>
      <c r="D710" s="291" t="str">
        <f>IF(日報入力!G710="","",日報入力!J710)</f>
        <v/>
      </c>
      <c r="E710" s="291" t="str">
        <f>IF(日報入力!G710="","",日報入力!K710)</f>
        <v/>
      </c>
      <c r="F710" s="291" t="str">
        <f>IF(日報入力!G710="","",日報入力!L710)</f>
        <v/>
      </c>
      <c r="G710" s="291" t="str">
        <f>IF(日報入力!G710="","",日報入力!L710-日報入力!O710-日報入力!P710-日報入力!Q710-日報入力!R710-日報入力!S710-日報入力!T710-日報入力!U710-日報入力!V710-日報入力!W710-日報入力!X710-日報入力!Y710-日報入力!Z710)</f>
        <v/>
      </c>
      <c r="H710" s="291" t="str">
        <f>IF(日報入力!G710="","",IF(日報入力!M710&gt;=0,日報入力!M710*F710,F710))</f>
        <v/>
      </c>
      <c r="I710" s="291" t="str">
        <f>IF(日報入力!G710="","",日報入力!O710)</f>
        <v/>
      </c>
      <c r="J710" s="291" t="str">
        <f>IF(日報入力!G710="","",日報入力!P710)</f>
        <v/>
      </c>
      <c r="K710" s="291" t="str">
        <f>IF(日報入力!G710="","",日報入力!Q710)</f>
        <v/>
      </c>
      <c r="L710" s="291" t="str">
        <f>IF(日報入力!G710="","",日報入力!R710)</f>
        <v/>
      </c>
      <c r="M710" s="291" t="str">
        <f>IF(日報入力!G710="","",日報入力!S710)</f>
        <v/>
      </c>
      <c r="N710" s="291" t="str">
        <f>IF(日報入力!G710="","",日報入力!T710)</f>
        <v/>
      </c>
      <c r="O710" s="291" t="str">
        <f>IF(日報入力!G710="","",日報入力!U710)</f>
        <v/>
      </c>
      <c r="P710" s="291" t="str">
        <f>IF(日報入力!G710="","",日報入力!V710)</f>
        <v/>
      </c>
      <c r="Q710" s="291" t="str">
        <f>IF(日報入力!G710="","",日報入力!W710)</f>
        <v/>
      </c>
      <c r="R710" s="291" t="str">
        <f>IF(日報入力!G710="","",日報入力!X710)</f>
        <v/>
      </c>
      <c r="S710" s="291" t="str">
        <f>IF(日報入力!G710="","",日報入力!Y710)</f>
        <v/>
      </c>
      <c r="T710" s="291" t="str">
        <f>IF(日報入力!G710="","",日報入力!Z710)</f>
        <v/>
      </c>
      <c r="U710" s="291" t="str">
        <f>IF(日報入力!G710="","",日報入力!AA710)</f>
        <v/>
      </c>
      <c r="V710" s="378" t="str">
        <f>IF(日報入力!G710="","",日報入力!AB710)</f>
        <v/>
      </c>
      <c r="W710" s="291" t="str">
        <f>IF(日報入力!G710="","",日報入力!AC710)</f>
        <v/>
      </c>
      <c r="X710" s="291" t="str">
        <f>IF(日報入力!G710="","",日報入力!AD710)</f>
        <v/>
      </c>
      <c r="Y710" s="291" t="str">
        <f>IF(日報入力!G710="","",日報入力!AE710)</f>
        <v/>
      </c>
      <c r="Z710" s="291" t="str">
        <f>IF(日報入力!G710="","",日報入力!AF710)</f>
        <v/>
      </c>
      <c r="AA710" s="291" t="str">
        <f>IF(日報入力!G710="","",日報入力!AG710)</f>
        <v/>
      </c>
      <c r="AB710" s="291" t="str">
        <f>IF(日報入力!G710="","",日報入力!AH710)</f>
        <v/>
      </c>
      <c r="AC710" s="291" t="str">
        <f>IF(日報入力!G710="","",日報入力!AI710)</f>
        <v/>
      </c>
      <c r="AD710" s="291" t="str">
        <f>IF(日報入力!G710="","",日報入力!AJ710)</f>
        <v/>
      </c>
      <c r="AE710" s="292" t="str">
        <f>IF(日報入力!G710="","",日報入力!E710)</f>
        <v/>
      </c>
      <c r="AF710" s="293" t="str">
        <f>IF(日報入力!G710="","",日報入力!AK710)</f>
        <v/>
      </c>
      <c r="AG710" s="293" t="str">
        <f>IF(日報入力!G710="","",日報入力!AL710)</f>
        <v/>
      </c>
      <c r="AH710" s="293" t="str">
        <f>IF(日報入力!G710="","",日報入力!AM710)</f>
        <v/>
      </c>
      <c r="AI710" s="294" t="str">
        <f>IF(日報入力!G710&gt;0,日報入力!D710*日報入力!K710*日報入力!AL710,"")</f>
        <v/>
      </c>
      <c r="AJ710" s="294" t="str">
        <f>IF(日報入力!G710&gt;0,日報入力!E710*日報入力!AL710,"")</f>
        <v/>
      </c>
      <c r="AK710" s="294" t="str">
        <f>IF(日報入力!G710&gt;0,AI710-AJ710,"")</f>
        <v/>
      </c>
      <c r="AL710" s="292" t="str">
        <f>IF(日報入力!G710&gt;0,日報入力!E710*日報入力!AM710,"")</f>
        <v/>
      </c>
      <c r="AM710" s="292" t="str">
        <f>IF(日報入力!G710&gt;0,日報入力!AB710*日報入力!AM710,"")</f>
        <v/>
      </c>
      <c r="AN710" s="68" t="str">
        <f>IF(日報入力!G710&gt;0,日報入力!C710,"")</f>
        <v/>
      </c>
      <c r="AO710" s="68" t="str">
        <f>日報入力!B710</f>
        <v/>
      </c>
      <c r="AP710" s="68" t="str">
        <f>IF(日報入力!AQ710,日報入力!BA710,"")</f>
        <v/>
      </c>
      <c r="AQ710" s="68" t="str">
        <f>IF(日報入力!AR710,日報入力!BB710,"")</f>
        <v/>
      </c>
      <c r="AR710" s="68" t="str">
        <f>IF(日報入力!AS710,"N勤","")</f>
        <v/>
      </c>
      <c r="AS710" s="295" t="e">
        <f t="shared" si="50"/>
        <v>#VALUE!</v>
      </c>
      <c r="AT710" s="439" t="str">
        <f>日報入力!AY710</f>
        <v/>
      </c>
      <c r="AU710" s="518" t="str">
        <f>IF(日報入力!G710,G710*60/E710,"")</f>
        <v/>
      </c>
      <c r="AV710" s="528" t="str">
        <f>IF(日報入力!AT710,日報入力!AT710,"")</f>
        <v/>
      </c>
      <c r="AW710" s="529" t="str">
        <f>IF(日報入力!AT710,AE710/日報入力!AT710,"")</f>
        <v/>
      </c>
      <c r="AX710" s="530" t="e">
        <f>IF(1&lt;日報集計!AT710,AT710/(((F710-I710-J710-N710-O710)*60)/(E710)),"")</f>
        <v>#VALUE!</v>
      </c>
      <c r="AY710" s="664" t="str">
        <f>IF(日報入力!H710,AT710/(((F710-J710)*60)/E710),"")</f>
        <v/>
      </c>
      <c r="AZ710" s="664" t="str">
        <f>IF(日報入力!I710,AT710/((G710*60)/E710),"")</f>
        <v/>
      </c>
      <c r="BA710" s="296" t="str">
        <f>IF(日報入力!G710,G710/F710,"")</f>
        <v/>
      </c>
      <c r="BB710" s="386" t="e">
        <f t="shared" si="51"/>
        <v>#VALUE!</v>
      </c>
      <c r="BC710" s="386" t="e">
        <f t="shared" si="52"/>
        <v>#VALUE!</v>
      </c>
      <c r="BD710" s="80">
        <f>日報入力!AU710</f>
        <v>0</v>
      </c>
      <c r="BE710" s="534" t="str">
        <f>IF(日報入力!AV710,日報入力!AV710,"")</f>
        <v/>
      </c>
      <c r="BF710" s="534" t="str">
        <f>IF(日報入力!AW710,日報入力!AW710,"")</f>
        <v/>
      </c>
      <c r="BG710" s="398" t="str">
        <f>IF(日報入力!G710,日報入力!K710*日報入力!D710*日報入力!BC710,"")</f>
        <v/>
      </c>
    </row>
    <row r="711" spans="1:59" ht="20.25" hidden="1" customHeight="1" x14ac:dyDescent="0.15">
      <c r="A711" s="302" t="str">
        <f>IF(日報入力!G711="","",日報入力!G711)</f>
        <v/>
      </c>
      <c r="B711" s="291" t="str">
        <f>IF(日報入力!G711="","",日報入力!H711)</f>
        <v/>
      </c>
      <c r="C711" s="291" t="str">
        <f>IF(日報入力!G711="","",日報入力!I711)</f>
        <v/>
      </c>
      <c r="D711" s="291" t="str">
        <f>IF(日報入力!G711="","",日報入力!J711)</f>
        <v/>
      </c>
      <c r="E711" s="291" t="str">
        <f>IF(日報入力!G711="","",日報入力!K711)</f>
        <v/>
      </c>
      <c r="F711" s="291" t="str">
        <f>IF(日報入力!G711="","",日報入力!L711)</f>
        <v/>
      </c>
      <c r="G711" s="291" t="str">
        <f>IF(日報入力!G711="","",日報入力!L711-日報入力!O711-日報入力!P711-日報入力!Q711-日報入力!R711-日報入力!S711-日報入力!T711-日報入力!U711-日報入力!V711-日報入力!W711-日報入力!X711-日報入力!Y711-日報入力!Z711)</f>
        <v/>
      </c>
      <c r="H711" s="291" t="str">
        <f>IF(日報入力!G711="","",IF(日報入力!M711&gt;=0,日報入力!M711*F711,F711))</f>
        <v/>
      </c>
      <c r="I711" s="291" t="str">
        <f>IF(日報入力!G711="","",日報入力!O711)</f>
        <v/>
      </c>
      <c r="J711" s="291" t="str">
        <f>IF(日報入力!G711="","",日報入力!P711)</f>
        <v/>
      </c>
      <c r="K711" s="291" t="str">
        <f>IF(日報入力!G711="","",日報入力!Q711)</f>
        <v/>
      </c>
      <c r="L711" s="291" t="str">
        <f>IF(日報入力!G711="","",日報入力!R711)</f>
        <v/>
      </c>
      <c r="M711" s="291" t="str">
        <f>IF(日報入力!G711="","",日報入力!S711)</f>
        <v/>
      </c>
      <c r="N711" s="291" t="str">
        <f>IF(日報入力!G711="","",日報入力!T711)</f>
        <v/>
      </c>
      <c r="O711" s="291" t="str">
        <f>IF(日報入力!G711="","",日報入力!U711)</f>
        <v/>
      </c>
      <c r="P711" s="291" t="str">
        <f>IF(日報入力!G711="","",日報入力!V711)</f>
        <v/>
      </c>
      <c r="Q711" s="291" t="str">
        <f>IF(日報入力!G711="","",日報入力!W711)</f>
        <v/>
      </c>
      <c r="R711" s="291" t="str">
        <f>IF(日報入力!G711="","",日報入力!X711)</f>
        <v/>
      </c>
      <c r="S711" s="291" t="str">
        <f>IF(日報入力!G711="","",日報入力!Y711)</f>
        <v/>
      </c>
      <c r="T711" s="291" t="str">
        <f>IF(日報入力!G711="","",日報入力!Z711)</f>
        <v/>
      </c>
      <c r="U711" s="291" t="str">
        <f>IF(日報入力!G711="","",日報入力!AA711)</f>
        <v/>
      </c>
      <c r="V711" s="378" t="str">
        <f>IF(日報入力!G711="","",日報入力!AB711)</f>
        <v/>
      </c>
      <c r="W711" s="291" t="str">
        <f>IF(日報入力!G711="","",日報入力!AC711)</f>
        <v/>
      </c>
      <c r="X711" s="291" t="str">
        <f>IF(日報入力!G711="","",日報入力!AD711)</f>
        <v/>
      </c>
      <c r="Y711" s="291" t="str">
        <f>IF(日報入力!G711="","",日報入力!AE711)</f>
        <v/>
      </c>
      <c r="Z711" s="291" t="str">
        <f>IF(日報入力!G711="","",日報入力!AF711)</f>
        <v/>
      </c>
      <c r="AA711" s="291" t="str">
        <f>IF(日報入力!G711="","",日報入力!AG711)</f>
        <v/>
      </c>
      <c r="AB711" s="291" t="str">
        <f>IF(日報入力!G711="","",日報入力!AH711)</f>
        <v/>
      </c>
      <c r="AC711" s="291" t="str">
        <f>IF(日報入力!G711="","",日報入力!AI711)</f>
        <v/>
      </c>
      <c r="AD711" s="291" t="str">
        <f>IF(日報入力!G711="","",日報入力!AJ711)</f>
        <v/>
      </c>
      <c r="AE711" s="292" t="str">
        <f>IF(日報入力!G711="","",日報入力!E711)</f>
        <v/>
      </c>
      <c r="AF711" s="293" t="str">
        <f>IF(日報入力!G711="","",日報入力!AK711)</f>
        <v/>
      </c>
      <c r="AG711" s="293" t="str">
        <f>IF(日報入力!G711="","",日報入力!AL711)</f>
        <v/>
      </c>
      <c r="AH711" s="293" t="str">
        <f>IF(日報入力!G711="","",日報入力!AM711)</f>
        <v/>
      </c>
      <c r="AI711" s="294" t="str">
        <f>IF(日報入力!G711&gt;0,日報入力!D711*日報入力!K711*日報入力!AL711,"")</f>
        <v/>
      </c>
      <c r="AJ711" s="294" t="str">
        <f>IF(日報入力!G711&gt;0,日報入力!E711*日報入力!AL711,"")</f>
        <v/>
      </c>
      <c r="AK711" s="294" t="str">
        <f>IF(日報入力!G711&gt;0,AI711-AJ711,"")</f>
        <v/>
      </c>
      <c r="AL711" s="292" t="str">
        <f>IF(日報入力!G711&gt;0,日報入力!E711*日報入力!AM711,"")</f>
        <v/>
      </c>
      <c r="AM711" s="292" t="str">
        <f>IF(日報入力!G711&gt;0,日報入力!AB711*日報入力!AM711,"")</f>
        <v/>
      </c>
      <c r="AN711" s="68" t="str">
        <f>IF(日報入力!G711&gt;0,日報入力!C711,"")</f>
        <v/>
      </c>
      <c r="AO711" s="68" t="str">
        <f>日報入力!B711</f>
        <v/>
      </c>
      <c r="AP711" s="68" t="str">
        <f>IF(日報入力!AQ711,日報入力!BA711,"")</f>
        <v/>
      </c>
      <c r="AQ711" s="68" t="str">
        <f>IF(日報入力!AR711,日報入力!BB711,"")</f>
        <v/>
      </c>
      <c r="AR711" s="68" t="str">
        <f>IF(日報入力!AS711,"N勤","")</f>
        <v/>
      </c>
      <c r="AS711" s="295" t="e">
        <f t="shared" si="50"/>
        <v>#VALUE!</v>
      </c>
      <c r="AT711" s="439" t="str">
        <f>日報入力!AY711</f>
        <v/>
      </c>
      <c r="AU711" s="518" t="str">
        <f>IF(日報入力!G711,G711*60/E711,"")</f>
        <v/>
      </c>
      <c r="AV711" s="528" t="str">
        <f>IF(日報入力!AT711,日報入力!AT711,"")</f>
        <v/>
      </c>
      <c r="AW711" s="529" t="str">
        <f>IF(日報入力!AT711,AE711/日報入力!AT711,"")</f>
        <v/>
      </c>
      <c r="AX711" s="530" t="e">
        <f>IF(1&lt;日報集計!AT711,AT711/(((F711-I711-J711-N711-O711)*60)/(E711)),"")</f>
        <v>#VALUE!</v>
      </c>
      <c r="AY711" s="664" t="str">
        <f>IF(日報入力!H711,AT711/(((F711-J711)*60)/E711),"")</f>
        <v/>
      </c>
      <c r="AZ711" s="664" t="str">
        <f>IF(日報入力!I711,AT711/((G711*60)/E711),"")</f>
        <v/>
      </c>
      <c r="BA711" s="296" t="str">
        <f>IF(日報入力!G711,G711/F711,"")</f>
        <v/>
      </c>
      <c r="BB711" s="386" t="e">
        <f t="shared" si="51"/>
        <v>#VALUE!</v>
      </c>
      <c r="BC711" s="386" t="e">
        <f t="shared" si="52"/>
        <v>#VALUE!</v>
      </c>
      <c r="BD711" s="80">
        <f>日報入力!AU711</f>
        <v>0</v>
      </c>
      <c r="BE711" s="534" t="str">
        <f>IF(日報入力!AV711,日報入力!AV711,"")</f>
        <v/>
      </c>
      <c r="BF711" s="534" t="str">
        <f>IF(日報入力!AW711,日報入力!AW711,"")</f>
        <v/>
      </c>
      <c r="BG711" s="398" t="str">
        <f>IF(日報入力!G711,日報入力!K711*日報入力!D711*日報入力!BC711,"")</f>
        <v/>
      </c>
    </row>
    <row r="712" spans="1:59" ht="20.25" hidden="1" customHeight="1" x14ac:dyDescent="0.15">
      <c r="A712" s="302" t="str">
        <f>IF(日報入力!G712="","",日報入力!G712)</f>
        <v/>
      </c>
      <c r="B712" s="291" t="str">
        <f>IF(日報入力!G712="","",日報入力!H712)</f>
        <v/>
      </c>
      <c r="C712" s="291" t="str">
        <f>IF(日報入力!G712="","",日報入力!I712)</f>
        <v/>
      </c>
      <c r="D712" s="291" t="str">
        <f>IF(日報入力!G712="","",日報入力!J712)</f>
        <v/>
      </c>
      <c r="E712" s="291" t="str">
        <f>IF(日報入力!G712="","",日報入力!K712)</f>
        <v/>
      </c>
      <c r="F712" s="291" t="str">
        <f>IF(日報入力!G712="","",日報入力!L712)</f>
        <v/>
      </c>
      <c r="G712" s="291" t="str">
        <f>IF(日報入力!G712="","",日報入力!L712-日報入力!O712-日報入力!P712-日報入力!Q712-日報入力!R712-日報入力!S712-日報入力!T712-日報入力!U712-日報入力!V712-日報入力!W712-日報入力!X712-日報入力!Y712-日報入力!Z712)</f>
        <v/>
      </c>
      <c r="H712" s="291" t="str">
        <f>IF(日報入力!G712="","",IF(日報入力!M712&gt;=0,日報入力!M712*F712,F712))</f>
        <v/>
      </c>
      <c r="I712" s="291" t="str">
        <f>IF(日報入力!G712="","",日報入力!O712)</f>
        <v/>
      </c>
      <c r="J712" s="291" t="str">
        <f>IF(日報入力!G712="","",日報入力!P712)</f>
        <v/>
      </c>
      <c r="K712" s="291" t="str">
        <f>IF(日報入力!G712="","",日報入力!Q712)</f>
        <v/>
      </c>
      <c r="L712" s="291" t="str">
        <f>IF(日報入力!G712="","",日報入力!R712)</f>
        <v/>
      </c>
      <c r="M712" s="291" t="str">
        <f>IF(日報入力!G712="","",日報入力!S712)</f>
        <v/>
      </c>
      <c r="N712" s="291" t="str">
        <f>IF(日報入力!G712="","",日報入力!T712)</f>
        <v/>
      </c>
      <c r="O712" s="291" t="str">
        <f>IF(日報入力!G712="","",日報入力!U712)</f>
        <v/>
      </c>
      <c r="P712" s="291" t="str">
        <f>IF(日報入力!G712="","",日報入力!V712)</f>
        <v/>
      </c>
      <c r="Q712" s="291" t="str">
        <f>IF(日報入力!G712="","",日報入力!W712)</f>
        <v/>
      </c>
      <c r="R712" s="291" t="str">
        <f>IF(日報入力!G712="","",日報入力!X712)</f>
        <v/>
      </c>
      <c r="S712" s="291" t="str">
        <f>IF(日報入力!G712="","",日報入力!Y712)</f>
        <v/>
      </c>
      <c r="T712" s="291" t="str">
        <f>IF(日報入力!G712="","",日報入力!Z712)</f>
        <v/>
      </c>
      <c r="U712" s="291" t="str">
        <f>IF(日報入力!G712="","",日報入力!AA712)</f>
        <v/>
      </c>
      <c r="V712" s="378" t="str">
        <f>IF(日報入力!G712="","",日報入力!AB712)</f>
        <v/>
      </c>
      <c r="W712" s="291" t="str">
        <f>IF(日報入力!G712="","",日報入力!AC712)</f>
        <v/>
      </c>
      <c r="X712" s="291" t="str">
        <f>IF(日報入力!G712="","",日報入力!AD712)</f>
        <v/>
      </c>
      <c r="Y712" s="291" t="str">
        <f>IF(日報入力!G712="","",日報入力!AE712)</f>
        <v/>
      </c>
      <c r="Z712" s="291" t="str">
        <f>IF(日報入力!G712="","",日報入力!AF712)</f>
        <v/>
      </c>
      <c r="AA712" s="291" t="str">
        <f>IF(日報入力!G712="","",日報入力!AG712)</f>
        <v/>
      </c>
      <c r="AB712" s="291" t="str">
        <f>IF(日報入力!G712="","",日報入力!AH712)</f>
        <v/>
      </c>
      <c r="AC712" s="291" t="str">
        <f>IF(日報入力!G712="","",日報入力!AI712)</f>
        <v/>
      </c>
      <c r="AD712" s="291" t="str">
        <f>IF(日報入力!G712="","",日報入力!AJ712)</f>
        <v/>
      </c>
      <c r="AE712" s="292" t="str">
        <f>IF(日報入力!G712="","",日報入力!E712)</f>
        <v/>
      </c>
      <c r="AF712" s="293" t="str">
        <f>IF(日報入力!G712="","",日報入力!AK712)</f>
        <v/>
      </c>
      <c r="AG712" s="293" t="str">
        <f>IF(日報入力!G712="","",日報入力!AL712)</f>
        <v/>
      </c>
      <c r="AH712" s="293" t="str">
        <f>IF(日報入力!G712="","",日報入力!AM712)</f>
        <v/>
      </c>
      <c r="AI712" s="294" t="str">
        <f>IF(日報入力!G712&gt;0,日報入力!D712*日報入力!K712*日報入力!AL712,"")</f>
        <v/>
      </c>
      <c r="AJ712" s="294" t="str">
        <f>IF(日報入力!G712&gt;0,日報入力!E712*日報入力!AL712,"")</f>
        <v/>
      </c>
      <c r="AK712" s="294" t="str">
        <f>IF(日報入力!G712&gt;0,AI712-AJ712,"")</f>
        <v/>
      </c>
      <c r="AL712" s="292" t="str">
        <f>IF(日報入力!G712&gt;0,日報入力!E712*日報入力!AM712,"")</f>
        <v/>
      </c>
      <c r="AM712" s="292" t="str">
        <f>IF(日報入力!G712&gt;0,日報入力!AB712*日報入力!AM712,"")</f>
        <v/>
      </c>
      <c r="AN712" s="68" t="str">
        <f>IF(日報入力!G712&gt;0,日報入力!C712,"")</f>
        <v/>
      </c>
      <c r="AO712" s="68" t="str">
        <f>日報入力!B712</f>
        <v/>
      </c>
      <c r="AP712" s="68" t="str">
        <f>IF(日報入力!AQ712,日報入力!BA712,"")</f>
        <v/>
      </c>
      <c r="AQ712" s="68" t="str">
        <f>IF(日報入力!AR712,日報入力!BB712,"")</f>
        <v/>
      </c>
      <c r="AR712" s="68" t="str">
        <f>IF(日報入力!AS712,"N勤","")</f>
        <v/>
      </c>
      <c r="AS712" s="295" t="e">
        <f t="shared" si="50"/>
        <v>#VALUE!</v>
      </c>
      <c r="AT712" s="439" t="str">
        <f>日報入力!AY712</f>
        <v/>
      </c>
      <c r="AU712" s="518" t="str">
        <f>IF(日報入力!G712,G712*60/E712,"")</f>
        <v/>
      </c>
      <c r="AV712" s="528" t="str">
        <f>IF(日報入力!AT712,日報入力!AT712,"")</f>
        <v/>
      </c>
      <c r="AW712" s="529" t="str">
        <f>IF(日報入力!AT712,AE712/日報入力!AT712,"")</f>
        <v/>
      </c>
      <c r="AX712" s="530" t="e">
        <f>IF(1&lt;日報集計!AT712,AT712/(((F712-I712-J712-N712-O712)*60)/(E712)),"")</f>
        <v>#VALUE!</v>
      </c>
      <c r="AY712" s="664" t="str">
        <f>IF(日報入力!H712,AT712/(((F712-J712)*60)/E712),"")</f>
        <v/>
      </c>
      <c r="AZ712" s="664" t="str">
        <f>IF(日報入力!I712,AT712/((G712*60)/E712),"")</f>
        <v/>
      </c>
      <c r="BA712" s="296" t="str">
        <f>IF(日報入力!G712,G712/F712,"")</f>
        <v/>
      </c>
      <c r="BB712" s="386" t="e">
        <f t="shared" si="51"/>
        <v>#VALUE!</v>
      </c>
      <c r="BC712" s="386" t="e">
        <f t="shared" si="52"/>
        <v>#VALUE!</v>
      </c>
      <c r="BD712" s="80">
        <f>日報入力!AU712</f>
        <v>0</v>
      </c>
      <c r="BE712" s="534" t="str">
        <f>IF(日報入力!AV712,日報入力!AV712,"")</f>
        <v/>
      </c>
      <c r="BF712" s="534" t="str">
        <f>IF(日報入力!AW712,日報入力!AW712,"")</f>
        <v/>
      </c>
      <c r="BG712" s="398" t="str">
        <f>IF(日報入力!G712,日報入力!K712*日報入力!D712*日報入力!BC712,"")</f>
        <v/>
      </c>
    </row>
    <row r="713" spans="1:59" ht="20.25" hidden="1" customHeight="1" x14ac:dyDescent="0.15">
      <c r="A713" s="302" t="str">
        <f>IF(日報入力!G713="","",日報入力!G713)</f>
        <v/>
      </c>
      <c r="B713" s="291" t="str">
        <f>IF(日報入力!G713="","",日報入力!H713)</f>
        <v/>
      </c>
      <c r="C713" s="291" t="str">
        <f>IF(日報入力!G713="","",日報入力!I713)</f>
        <v/>
      </c>
      <c r="D713" s="291" t="str">
        <f>IF(日報入力!G713="","",日報入力!J713)</f>
        <v/>
      </c>
      <c r="E713" s="291" t="str">
        <f>IF(日報入力!G713="","",日報入力!K713)</f>
        <v/>
      </c>
      <c r="F713" s="291" t="str">
        <f>IF(日報入力!G713="","",日報入力!L713)</f>
        <v/>
      </c>
      <c r="G713" s="291" t="str">
        <f>IF(日報入力!G713="","",日報入力!L713-日報入力!O713-日報入力!P713-日報入力!Q713-日報入力!R713-日報入力!S713-日報入力!T713-日報入力!U713-日報入力!V713-日報入力!W713-日報入力!X713-日報入力!Y713-日報入力!Z713)</f>
        <v/>
      </c>
      <c r="H713" s="291" t="str">
        <f>IF(日報入力!G713="","",IF(日報入力!M713&gt;=0,日報入力!M713*F713,F713))</f>
        <v/>
      </c>
      <c r="I713" s="291" t="str">
        <f>IF(日報入力!G713="","",日報入力!O713)</f>
        <v/>
      </c>
      <c r="J713" s="291" t="str">
        <f>IF(日報入力!G713="","",日報入力!P713)</f>
        <v/>
      </c>
      <c r="K713" s="291" t="str">
        <f>IF(日報入力!G713="","",日報入力!Q713)</f>
        <v/>
      </c>
      <c r="L713" s="291" t="str">
        <f>IF(日報入力!G713="","",日報入力!R713)</f>
        <v/>
      </c>
      <c r="M713" s="291" t="str">
        <f>IF(日報入力!G713="","",日報入力!S713)</f>
        <v/>
      </c>
      <c r="N713" s="291" t="str">
        <f>IF(日報入力!G713="","",日報入力!T713)</f>
        <v/>
      </c>
      <c r="O713" s="291" t="str">
        <f>IF(日報入力!G713="","",日報入力!U713)</f>
        <v/>
      </c>
      <c r="P713" s="291" t="str">
        <f>IF(日報入力!G713="","",日報入力!V713)</f>
        <v/>
      </c>
      <c r="Q713" s="291" t="str">
        <f>IF(日報入力!G713="","",日報入力!W713)</f>
        <v/>
      </c>
      <c r="R713" s="291" t="str">
        <f>IF(日報入力!G713="","",日報入力!X713)</f>
        <v/>
      </c>
      <c r="S713" s="291" t="str">
        <f>IF(日報入力!G713="","",日報入力!Y713)</f>
        <v/>
      </c>
      <c r="T713" s="291" t="str">
        <f>IF(日報入力!G713="","",日報入力!Z713)</f>
        <v/>
      </c>
      <c r="U713" s="291" t="str">
        <f>IF(日報入力!G713="","",日報入力!AA713)</f>
        <v/>
      </c>
      <c r="V713" s="378" t="str">
        <f>IF(日報入力!G713="","",日報入力!AB713)</f>
        <v/>
      </c>
      <c r="W713" s="291" t="str">
        <f>IF(日報入力!G713="","",日報入力!AC713)</f>
        <v/>
      </c>
      <c r="X713" s="291" t="str">
        <f>IF(日報入力!G713="","",日報入力!AD713)</f>
        <v/>
      </c>
      <c r="Y713" s="291" t="str">
        <f>IF(日報入力!G713="","",日報入力!AE713)</f>
        <v/>
      </c>
      <c r="Z713" s="291" t="str">
        <f>IF(日報入力!G713="","",日報入力!AF713)</f>
        <v/>
      </c>
      <c r="AA713" s="291" t="str">
        <f>IF(日報入力!G713="","",日報入力!AG713)</f>
        <v/>
      </c>
      <c r="AB713" s="291" t="str">
        <f>IF(日報入力!G713="","",日報入力!AH713)</f>
        <v/>
      </c>
      <c r="AC713" s="291" t="str">
        <f>IF(日報入力!G713="","",日報入力!AI713)</f>
        <v/>
      </c>
      <c r="AD713" s="291" t="str">
        <f>IF(日報入力!G713="","",日報入力!AJ713)</f>
        <v/>
      </c>
      <c r="AE713" s="292" t="str">
        <f>IF(日報入力!G713="","",日報入力!E713)</f>
        <v/>
      </c>
      <c r="AF713" s="293" t="str">
        <f>IF(日報入力!G713="","",日報入力!AK713)</f>
        <v/>
      </c>
      <c r="AG713" s="293" t="str">
        <f>IF(日報入力!G713="","",日報入力!AL713)</f>
        <v/>
      </c>
      <c r="AH713" s="293" t="str">
        <f>IF(日報入力!G713="","",日報入力!AM713)</f>
        <v/>
      </c>
      <c r="AI713" s="294" t="str">
        <f>IF(日報入力!G713&gt;0,日報入力!D713*日報入力!K713*日報入力!AL713,"")</f>
        <v/>
      </c>
      <c r="AJ713" s="294" t="str">
        <f>IF(日報入力!G713&gt;0,日報入力!E713*日報入力!AL713,"")</f>
        <v/>
      </c>
      <c r="AK713" s="294" t="str">
        <f>IF(日報入力!G713&gt;0,AI713-AJ713,"")</f>
        <v/>
      </c>
      <c r="AL713" s="292" t="str">
        <f>IF(日報入力!G713&gt;0,日報入力!E713*日報入力!AM713,"")</f>
        <v/>
      </c>
      <c r="AM713" s="292" t="str">
        <f>IF(日報入力!G713&gt;0,日報入力!AB713*日報入力!AM713,"")</f>
        <v/>
      </c>
      <c r="AN713" s="68" t="str">
        <f>IF(日報入力!G713&gt;0,日報入力!C713,"")</f>
        <v/>
      </c>
      <c r="AO713" s="68" t="str">
        <f>日報入力!B713</f>
        <v/>
      </c>
      <c r="AP713" s="68" t="str">
        <f>IF(日報入力!AQ713,日報入力!BA713,"")</f>
        <v/>
      </c>
      <c r="AQ713" s="68" t="str">
        <f>IF(日報入力!AR713,日報入力!BB713,"")</f>
        <v/>
      </c>
      <c r="AR713" s="68" t="str">
        <f>IF(日報入力!AS713,"N勤","")</f>
        <v/>
      </c>
      <c r="AS713" s="295" t="e">
        <f t="shared" si="50"/>
        <v>#VALUE!</v>
      </c>
      <c r="AT713" s="439" t="str">
        <f>日報入力!AY713</f>
        <v/>
      </c>
      <c r="AU713" s="518" t="str">
        <f>IF(日報入力!G713,G713*60/E713,"")</f>
        <v/>
      </c>
      <c r="AV713" s="528" t="str">
        <f>IF(日報入力!AT713,日報入力!AT713,"")</f>
        <v/>
      </c>
      <c r="AW713" s="529" t="str">
        <f>IF(日報入力!AT713,AE713/日報入力!AT713,"")</f>
        <v/>
      </c>
      <c r="AX713" s="530" t="e">
        <f>IF(1&lt;日報集計!AT713,AT713/(((F713-I713-J713-N713-O713)*60)/(E713)),"")</f>
        <v>#VALUE!</v>
      </c>
      <c r="AY713" s="664" t="str">
        <f>IF(日報入力!H713,AT713/(((F713-J713)*60)/E713),"")</f>
        <v/>
      </c>
      <c r="AZ713" s="664" t="str">
        <f>IF(日報入力!I713,AT713/((G713*60)/E713),"")</f>
        <v/>
      </c>
      <c r="BA713" s="296" t="str">
        <f>IF(日報入力!G713,G713/F713,"")</f>
        <v/>
      </c>
      <c r="BB713" s="386" t="e">
        <f t="shared" si="51"/>
        <v>#VALUE!</v>
      </c>
      <c r="BC713" s="386" t="e">
        <f t="shared" si="52"/>
        <v>#VALUE!</v>
      </c>
      <c r="BD713" s="80">
        <f>日報入力!AU713</f>
        <v>0</v>
      </c>
      <c r="BE713" s="534" t="str">
        <f>IF(日報入力!AV713,日報入力!AV713,"")</f>
        <v/>
      </c>
      <c r="BF713" s="534" t="str">
        <f>IF(日報入力!AW713,日報入力!AW713,"")</f>
        <v/>
      </c>
      <c r="BG713" s="398" t="str">
        <f>IF(日報入力!G713,日報入力!K713*日報入力!D713*日報入力!BC713,"")</f>
        <v/>
      </c>
    </row>
    <row r="714" spans="1:59" ht="20.25" hidden="1" customHeight="1" x14ac:dyDescent="0.15">
      <c r="A714" s="302" t="str">
        <f>IF(日報入力!G714="","",日報入力!G714)</f>
        <v/>
      </c>
      <c r="B714" s="291" t="str">
        <f>IF(日報入力!G714="","",日報入力!H714)</f>
        <v/>
      </c>
      <c r="C714" s="291" t="str">
        <f>IF(日報入力!G714="","",日報入力!I714)</f>
        <v/>
      </c>
      <c r="D714" s="291" t="str">
        <f>IF(日報入力!G714="","",日報入力!J714)</f>
        <v/>
      </c>
      <c r="E714" s="291" t="str">
        <f>IF(日報入力!G714="","",日報入力!K714)</f>
        <v/>
      </c>
      <c r="F714" s="291" t="str">
        <f>IF(日報入力!G714="","",日報入力!L714)</f>
        <v/>
      </c>
      <c r="G714" s="291" t="str">
        <f>IF(日報入力!G714="","",日報入力!L714-日報入力!O714-日報入力!P714-日報入力!Q714-日報入力!R714-日報入力!S714-日報入力!T714-日報入力!U714-日報入力!V714-日報入力!W714-日報入力!X714-日報入力!Y714-日報入力!Z714)</f>
        <v/>
      </c>
      <c r="H714" s="291" t="str">
        <f>IF(日報入力!G714="","",IF(日報入力!M714&gt;=0,日報入力!M714*F714,F714))</f>
        <v/>
      </c>
      <c r="I714" s="291" t="str">
        <f>IF(日報入力!G714="","",日報入力!O714)</f>
        <v/>
      </c>
      <c r="J714" s="291" t="str">
        <f>IF(日報入力!G714="","",日報入力!P714)</f>
        <v/>
      </c>
      <c r="K714" s="291" t="str">
        <f>IF(日報入力!G714="","",日報入力!Q714)</f>
        <v/>
      </c>
      <c r="L714" s="291" t="str">
        <f>IF(日報入力!G714="","",日報入力!R714)</f>
        <v/>
      </c>
      <c r="M714" s="291" t="str">
        <f>IF(日報入力!G714="","",日報入力!S714)</f>
        <v/>
      </c>
      <c r="N714" s="291" t="str">
        <f>IF(日報入力!G714="","",日報入力!T714)</f>
        <v/>
      </c>
      <c r="O714" s="291" t="str">
        <f>IF(日報入力!G714="","",日報入力!U714)</f>
        <v/>
      </c>
      <c r="P714" s="291" t="str">
        <f>IF(日報入力!G714="","",日報入力!V714)</f>
        <v/>
      </c>
      <c r="Q714" s="291" t="str">
        <f>IF(日報入力!G714="","",日報入力!W714)</f>
        <v/>
      </c>
      <c r="R714" s="291" t="str">
        <f>IF(日報入力!G714="","",日報入力!X714)</f>
        <v/>
      </c>
      <c r="S714" s="291" t="str">
        <f>IF(日報入力!G714="","",日報入力!Y714)</f>
        <v/>
      </c>
      <c r="T714" s="291" t="str">
        <f>IF(日報入力!G714="","",日報入力!Z714)</f>
        <v/>
      </c>
      <c r="U714" s="291" t="str">
        <f>IF(日報入力!G714="","",日報入力!AA714)</f>
        <v/>
      </c>
      <c r="V714" s="378" t="str">
        <f>IF(日報入力!G714="","",日報入力!AB714)</f>
        <v/>
      </c>
      <c r="W714" s="291" t="str">
        <f>IF(日報入力!G714="","",日報入力!AC714)</f>
        <v/>
      </c>
      <c r="X714" s="291" t="str">
        <f>IF(日報入力!G714="","",日報入力!AD714)</f>
        <v/>
      </c>
      <c r="Y714" s="291" t="str">
        <f>IF(日報入力!G714="","",日報入力!AE714)</f>
        <v/>
      </c>
      <c r="Z714" s="291" t="str">
        <f>IF(日報入力!G714="","",日報入力!AF714)</f>
        <v/>
      </c>
      <c r="AA714" s="291" t="str">
        <f>IF(日報入力!G714="","",日報入力!AG714)</f>
        <v/>
      </c>
      <c r="AB714" s="291" t="str">
        <f>IF(日報入力!G714="","",日報入力!AH714)</f>
        <v/>
      </c>
      <c r="AC714" s="291" t="str">
        <f>IF(日報入力!G714="","",日報入力!AI714)</f>
        <v/>
      </c>
      <c r="AD714" s="291" t="str">
        <f>IF(日報入力!G714="","",日報入力!AJ714)</f>
        <v/>
      </c>
      <c r="AE714" s="292" t="str">
        <f>IF(日報入力!G714="","",日報入力!E714)</f>
        <v/>
      </c>
      <c r="AF714" s="293" t="str">
        <f>IF(日報入力!G714="","",日報入力!AK714)</f>
        <v/>
      </c>
      <c r="AG714" s="293" t="str">
        <f>IF(日報入力!G714="","",日報入力!AL714)</f>
        <v/>
      </c>
      <c r="AH714" s="293" t="str">
        <f>IF(日報入力!G714="","",日報入力!AM714)</f>
        <v/>
      </c>
      <c r="AI714" s="294" t="str">
        <f>IF(日報入力!G714&gt;0,日報入力!D714*日報入力!K714*日報入力!AL714,"")</f>
        <v/>
      </c>
      <c r="AJ714" s="294" t="str">
        <f>IF(日報入力!G714&gt;0,日報入力!E714*日報入力!AL714,"")</f>
        <v/>
      </c>
      <c r="AK714" s="294" t="str">
        <f>IF(日報入力!G714&gt;0,AI714-AJ714,"")</f>
        <v/>
      </c>
      <c r="AL714" s="292" t="str">
        <f>IF(日報入力!G714&gt;0,日報入力!E714*日報入力!AM714,"")</f>
        <v/>
      </c>
      <c r="AM714" s="292" t="str">
        <f>IF(日報入力!G714&gt;0,日報入力!AB714*日報入力!AM714,"")</f>
        <v/>
      </c>
      <c r="AN714" s="68" t="str">
        <f>IF(日報入力!G714&gt;0,日報入力!C714,"")</f>
        <v/>
      </c>
      <c r="AO714" s="68" t="str">
        <f>日報入力!B714</f>
        <v/>
      </c>
      <c r="AP714" s="68" t="str">
        <f>IF(日報入力!AQ714,日報入力!BA714,"")</f>
        <v/>
      </c>
      <c r="AQ714" s="68" t="str">
        <f>IF(日報入力!AR714,日報入力!BB714,"")</f>
        <v/>
      </c>
      <c r="AR714" s="68" t="str">
        <f>IF(日報入力!AS714,"N勤","")</f>
        <v/>
      </c>
      <c r="AS714" s="295" t="e">
        <f t="shared" si="50"/>
        <v>#VALUE!</v>
      </c>
      <c r="AT714" s="439" t="str">
        <f>日報入力!AY714</f>
        <v/>
      </c>
      <c r="AU714" s="518" t="str">
        <f>IF(日報入力!G714,G714*60/E714,"")</f>
        <v/>
      </c>
      <c r="AV714" s="528" t="str">
        <f>IF(日報入力!AT714,日報入力!AT714,"")</f>
        <v/>
      </c>
      <c r="AW714" s="529" t="str">
        <f>IF(日報入力!AT714,AE714/日報入力!AT714,"")</f>
        <v/>
      </c>
      <c r="AX714" s="530" t="e">
        <f>IF(1&lt;日報集計!AT714,AT714/(((F714-I714-J714-N714-O714)*60)/(E714)),"")</f>
        <v>#VALUE!</v>
      </c>
      <c r="AY714" s="664" t="str">
        <f>IF(日報入力!H714,AT714/(((F714-J714)*60)/E714),"")</f>
        <v/>
      </c>
      <c r="AZ714" s="664" t="str">
        <f>IF(日報入力!I714,AT714/((G714*60)/E714),"")</f>
        <v/>
      </c>
      <c r="BA714" s="296" t="str">
        <f>IF(日報入力!G714,G714/F714,"")</f>
        <v/>
      </c>
      <c r="BB714" s="386" t="e">
        <f t="shared" si="51"/>
        <v>#VALUE!</v>
      </c>
      <c r="BC714" s="386" t="e">
        <f t="shared" si="52"/>
        <v>#VALUE!</v>
      </c>
      <c r="BD714" s="80">
        <f>日報入力!AU714</f>
        <v>0</v>
      </c>
      <c r="BE714" s="534" t="str">
        <f>IF(日報入力!AV714,日報入力!AV714,"")</f>
        <v/>
      </c>
      <c r="BF714" s="534" t="str">
        <f>IF(日報入力!AW714,日報入力!AW714,"")</f>
        <v/>
      </c>
      <c r="BG714" s="398" t="str">
        <f>IF(日報入力!G714,日報入力!K714*日報入力!D714*日報入力!BC714,"")</f>
        <v/>
      </c>
    </row>
    <row r="715" spans="1:59" ht="20.25" hidden="1" customHeight="1" x14ac:dyDescent="0.15">
      <c r="A715" s="302" t="str">
        <f>IF(日報入力!G715="","",日報入力!G715)</f>
        <v/>
      </c>
      <c r="B715" s="291" t="str">
        <f>IF(日報入力!G715="","",日報入力!H715)</f>
        <v/>
      </c>
      <c r="C715" s="291" t="str">
        <f>IF(日報入力!G715="","",日報入力!I715)</f>
        <v/>
      </c>
      <c r="D715" s="291" t="str">
        <f>IF(日報入力!G715="","",日報入力!J715)</f>
        <v/>
      </c>
      <c r="E715" s="291" t="str">
        <f>IF(日報入力!G715="","",日報入力!K715)</f>
        <v/>
      </c>
      <c r="F715" s="291" t="str">
        <f>IF(日報入力!G715="","",日報入力!L715)</f>
        <v/>
      </c>
      <c r="G715" s="291" t="str">
        <f>IF(日報入力!G715="","",日報入力!L715-日報入力!O715-日報入力!P715-日報入力!Q715-日報入力!R715-日報入力!S715-日報入力!T715-日報入力!U715-日報入力!V715-日報入力!W715-日報入力!X715-日報入力!Y715-日報入力!Z715)</f>
        <v/>
      </c>
      <c r="H715" s="291" t="str">
        <f>IF(日報入力!G715="","",IF(日報入力!M715&gt;=0,日報入力!M715*F715,F715))</f>
        <v/>
      </c>
      <c r="I715" s="291" t="str">
        <f>IF(日報入力!G715="","",日報入力!O715)</f>
        <v/>
      </c>
      <c r="J715" s="291" t="str">
        <f>IF(日報入力!G715="","",日報入力!P715)</f>
        <v/>
      </c>
      <c r="K715" s="291" t="str">
        <f>IF(日報入力!G715="","",日報入力!Q715)</f>
        <v/>
      </c>
      <c r="L715" s="291" t="str">
        <f>IF(日報入力!G715="","",日報入力!R715)</f>
        <v/>
      </c>
      <c r="M715" s="291" t="str">
        <f>IF(日報入力!G715="","",日報入力!S715)</f>
        <v/>
      </c>
      <c r="N715" s="291" t="str">
        <f>IF(日報入力!G715="","",日報入力!T715)</f>
        <v/>
      </c>
      <c r="O715" s="291" t="str">
        <f>IF(日報入力!G715="","",日報入力!U715)</f>
        <v/>
      </c>
      <c r="P715" s="291" t="str">
        <f>IF(日報入力!G715="","",日報入力!V715)</f>
        <v/>
      </c>
      <c r="Q715" s="291" t="str">
        <f>IF(日報入力!G715="","",日報入力!W715)</f>
        <v/>
      </c>
      <c r="R715" s="291" t="str">
        <f>IF(日報入力!G715="","",日報入力!X715)</f>
        <v/>
      </c>
      <c r="S715" s="291" t="str">
        <f>IF(日報入力!G715="","",日報入力!Y715)</f>
        <v/>
      </c>
      <c r="T715" s="291" t="str">
        <f>IF(日報入力!G715="","",日報入力!Z715)</f>
        <v/>
      </c>
      <c r="U715" s="291" t="str">
        <f>IF(日報入力!G715="","",日報入力!AA715)</f>
        <v/>
      </c>
      <c r="V715" s="378" t="str">
        <f>IF(日報入力!G715="","",日報入力!AB715)</f>
        <v/>
      </c>
      <c r="W715" s="291" t="str">
        <f>IF(日報入力!G715="","",日報入力!AC715)</f>
        <v/>
      </c>
      <c r="X715" s="291" t="str">
        <f>IF(日報入力!G715="","",日報入力!AD715)</f>
        <v/>
      </c>
      <c r="Y715" s="291" t="str">
        <f>IF(日報入力!G715="","",日報入力!AE715)</f>
        <v/>
      </c>
      <c r="Z715" s="291" t="str">
        <f>IF(日報入力!G715="","",日報入力!AF715)</f>
        <v/>
      </c>
      <c r="AA715" s="291" t="str">
        <f>IF(日報入力!G715="","",日報入力!AG715)</f>
        <v/>
      </c>
      <c r="AB715" s="291" t="str">
        <f>IF(日報入力!G715="","",日報入力!AH715)</f>
        <v/>
      </c>
      <c r="AC715" s="291" t="str">
        <f>IF(日報入力!G715="","",日報入力!AI715)</f>
        <v/>
      </c>
      <c r="AD715" s="291" t="str">
        <f>IF(日報入力!G715="","",日報入力!AJ715)</f>
        <v/>
      </c>
      <c r="AE715" s="292" t="str">
        <f>IF(日報入力!G715="","",日報入力!E715)</f>
        <v/>
      </c>
      <c r="AF715" s="293" t="str">
        <f>IF(日報入力!G715="","",日報入力!AK715)</f>
        <v/>
      </c>
      <c r="AG715" s="293" t="str">
        <f>IF(日報入力!G715="","",日報入力!AL715)</f>
        <v/>
      </c>
      <c r="AH715" s="293" t="str">
        <f>IF(日報入力!G715="","",日報入力!AM715)</f>
        <v/>
      </c>
      <c r="AI715" s="294" t="str">
        <f>IF(日報入力!G715&gt;0,日報入力!D715*日報入力!K715*日報入力!AL715,"")</f>
        <v/>
      </c>
      <c r="AJ715" s="294" t="str">
        <f>IF(日報入力!G715&gt;0,日報入力!E715*日報入力!AL715,"")</f>
        <v/>
      </c>
      <c r="AK715" s="294" t="str">
        <f>IF(日報入力!G715&gt;0,AI715-AJ715,"")</f>
        <v/>
      </c>
      <c r="AL715" s="292" t="str">
        <f>IF(日報入力!G715&gt;0,日報入力!E715*日報入力!AM715,"")</f>
        <v/>
      </c>
      <c r="AM715" s="292" t="str">
        <f>IF(日報入力!G715&gt;0,日報入力!AB715*日報入力!AM715,"")</f>
        <v/>
      </c>
      <c r="AN715" s="68" t="str">
        <f>IF(日報入力!G715&gt;0,日報入力!C715,"")</f>
        <v/>
      </c>
      <c r="AO715" s="68" t="str">
        <f>日報入力!B715</f>
        <v/>
      </c>
      <c r="AP715" s="68" t="str">
        <f>IF(日報入力!AQ715,日報入力!BA715,"")</f>
        <v/>
      </c>
      <c r="AQ715" s="68" t="str">
        <f>IF(日報入力!AR715,日報入力!BB715,"")</f>
        <v/>
      </c>
      <c r="AR715" s="68" t="str">
        <f>IF(日報入力!AS715,"N勤","")</f>
        <v/>
      </c>
      <c r="AS715" s="295" t="e">
        <f t="shared" si="50"/>
        <v>#VALUE!</v>
      </c>
      <c r="AT715" s="439" t="str">
        <f>日報入力!AY715</f>
        <v/>
      </c>
      <c r="AU715" s="518" t="str">
        <f>IF(日報入力!G715,G715*60/E715,"")</f>
        <v/>
      </c>
      <c r="AV715" s="528" t="str">
        <f>IF(日報入力!AT715,日報入力!AT715,"")</f>
        <v/>
      </c>
      <c r="AW715" s="529" t="str">
        <f>IF(日報入力!AT715,AE715/日報入力!AT715,"")</f>
        <v/>
      </c>
      <c r="AX715" s="530" t="e">
        <f>IF(1&lt;日報集計!AT715,AT715/(((F715-I715-J715-N715-O715)*60)/(E715)),"")</f>
        <v>#VALUE!</v>
      </c>
      <c r="AY715" s="664" t="str">
        <f>IF(日報入力!H715,AT715/(((F715-J715)*60)/E715),"")</f>
        <v/>
      </c>
      <c r="AZ715" s="664" t="str">
        <f>IF(日報入力!I715,AT715/((G715*60)/E715),"")</f>
        <v/>
      </c>
      <c r="BA715" s="296" t="str">
        <f>IF(日報入力!G715,G715/F715,"")</f>
        <v/>
      </c>
      <c r="BB715" s="386" t="e">
        <f t="shared" si="51"/>
        <v>#VALUE!</v>
      </c>
      <c r="BC715" s="386" t="e">
        <f t="shared" si="52"/>
        <v>#VALUE!</v>
      </c>
      <c r="BD715" s="80">
        <f>日報入力!AU715</f>
        <v>0</v>
      </c>
      <c r="BE715" s="534" t="str">
        <f>IF(日報入力!AV715,日報入力!AV715,"")</f>
        <v/>
      </c>
      <c r="BF715" s="534" t="str">
        <f>IF(日報入力!AW715,日報入力!AW715,"")</f>
        <v/>
      </c>
      <c r="BG715" s="398" t="str">
        <f>IF(日報入力!G715,日報入力!K715*日報入力!D715*日報入力!BC715,"")</f>
        <v/>
      </c>
    </row>
    <row r="716" spans="1:59" ht="20.25" hidden="1" customHeight="1" x14ac:dyDescent="0.15">
      <c r="A716" s="302" t="str">
        <f>IF(日報入力!G716="","",日報入力!G716)</f>
        <v/>
      </c>
      <c r="B716" s="291" t="str">
        <f>IF(日報入力!G716="","",日報入力!H716)</f>
        <v/>
      </c>
      <c r="C716" s="291" t="str">
        <f>IF(日報入力!G716="","",日報入力!I716)</f>
        <v/>
      </c>
      <c r="D716" s="291" t="str">
        <f>IF(日報入力!G716="","",日報入力!J716)</f>
        <v/>
      </c>
      <c r="E716" s="291" t="str">
        <f>IF(日報入力!G716="","",日報入力!K716)</f>
        <v/>
      </c>
      <c r="F716" s="291" t="str">
        <f>IF(日報入力!G716="","",日報入力!L716)</f>
        <v/>
      </c>
      <c r="G716" s="291" t="str">
        <f>IF(日報入力!G716="","",日報入力!L716-日報入力!O716-日報入力!P716-日報入力!Q716-日報入力!R716-日報入力!S716-日報入力!T716-日報入力!U716-日報入力!V716-日報入力!W716-日報入力!X716-日報入力!Y716-日報入力!Z716)</f>
        <v/>
      </c>
      <c r="H716" s="291" t="str">
        <f>IF(日報入力!G716="","",IF(日報入力!M716&gt;=0,日報入力!M716*F716,F716))</f>
        <v/>
      </c>
      <c r="I716" s="291" t="str">
        <f>IF(日報入力!G716="","",日報入力!O716)</f>
        <v/>
      </c>
      <c r="J716" s="291" t="str">
        <f>IF(日報入力!G716="","",日報入力!P716)</f>
        <v/>
      </c>
      <c r="K716" s="291" t="str">
        <f>IF(日報入力!G716="","",日報入力!Q716)</f>
        <v/>
      </c>
      <c r="L716" s="291" t="str">
        <f>IF(日報入力!G716="","",日報入力!R716)</f>
        <v/>
      </c>
      <c r="M716" s="291" t="str">
        <f>IF(日報入力!G716="","",日報入力!S716)</f>
        <v/>
      </c>
      <c r="N716" s="291" t="str">
        <f>IF(日報入力!G716="","",日報入力!T716)</f>
        <v/>
      </c>
      <c r="O716" s="291" t="str">
        <f>IF(日報入力!G716="","",日報入力!U716)</f>
        <v/>
      </c>
      <c r="P716" s="291" t="str">
        <f>IF(日報入力!G716="","",日報入力!V716)</f>
        <v/>
      </c>
      <c r="Q716" s="291" t="str">
        <f>IF(日報入力!G716="","",日報入力!W716)</f>
        <v/>
      </c>
      <c r="R716" s="291" t="str">
        <f>IF(日報入力!G716="","",日報入力!X716)</f>
        <v/>
      </c>
      <c r="S716" s="291" t="str">
        <f>IF(日報入力!G716="","",日報入力!Y716)</f>
        <v/>
      </c>
      <c r="T716" s="291" t="str">
        <f>IF(日報入力!G716="","",日報入力!Z716)</f>
        <v/>
      </c>
      <c r="U716" s="291" t="str">
        <f>IF(日報入力!G716="","",日報入力!AA716)</f>
        <v/>
      </c>
      <c r="V716" s="378" t="str">
        <f>IF(日報入力!G716="","",日報入力!AB716)</f>
        <v/>
      </c>
      <c r="W716" s="291" t="str">
        <f>IF(日報入力!G716="","",日報入力!AC716)</f>
        <v/>
      </c>
      <c r="X716" s="291" t="str">
        <f>IF(日報入力!G716="","",日報入力!AD716)</f>
        <v/>
      </c>
      <c r="Y716" s="291" t="str">
        <f>IF(日報入力!G716="","",日報入力!AE716)</f>
        <v/>
      </c>
      <c r="Z716" s="291" t="str">
        <f>IF(日報入力!G716="","",日報入力!AF716)</f>
        <v/>
      </c>
      <c r="AA716" s="291" t="str">
        <f>IF(日報入力!G716="","",日報入力!AG716)</f>
        <v/>
      </c>
      <c r="AB716" s="291" t="str">
        <f>IF(日報入力!G716="","",日報入力!AH716)</f>
        <v/>
      </c>
      <c r="AC716" s="291" t="str">
        <f>IF(日報入力!G716="","",日報入力!AI716)</f>
        <v/>
      </c>
      <c r="AD716" s="291" t="str">
        <f>IF(日報入力!G716="","",日報入力!AJ716)</f>
        <v/>
      </c>
      <c r="AE716" s="292" t="str">
        <f>IF(日報入力!G716="","",日報入力!E716)</f>
        <v/>
      </c>
      <c r="AF716" s="293" t="str">
        <f>IF(日報入力!G716="","",日報入力!AK716)</f>
        <v/>
      </c>
      <c r="AG716" s="293" t="str">
        <f>IF(日報入力!G716="","",日報入力!AL716)</f>
        <v/>
      </c>
      <c r="AH716" s="293" t="str">
        <f>IF(日報入力!G716="","",日報入力!AM716)</f>
        <v/>
      </c>
      <c r="AI716" s="294" t="str">
        <f>IF(日報入力!G716&gt;0,日報入力!D716*日報入力!K716*日報入力!AL716,"")</f>
        <v/>
      </c>
      <c r="AJ716" s="294" t="str">
        <f>IF(日報入力!G716&gt;0,日報入力!E716*日報入力!AL716,"")</f>
        <v/>
      </c>
      <c r="AK716" s="294" t="str">
        <f>IF(日報入力!G716&gt;0,AI716-AJ716,"")</f>
        <v/>
      </c>
      <c r="AL716" s="292" t="str">
        <f>IF(日報入力!G716&gt;0,日報入力!E716*日報入力!AM716,"")</f>
        <v/>
      </c>
      <c r="AM716" s="292" t="str">
        <f>IF(日報入力!G716&gt;0,日報入力!AB716*日報入力!AM716,"")</f>
        <v/>
      </c>
      <c r="AN716" s="68" t="str">
        <f>IF(日報入力!G716&gt;0,日報入力!C716,"")</f>
        <v/>
      </c>
      <c r="AO716" s="68" t="str">
        <f>日報入力!B716</f>
        <v/>
      </c>
      <c r="AP716" s="68" t="str">
        <f>IF(日報入力!AQ716,日報入力!BA716,"")</f>
        <v/>
      </c>
      <c r="AQ716" s="68" t="str">
        <f>IF(日報入力!AR716,日報入力!BB716,"")</f>
        <v/>
      </c>
      <c r="AR716" s="68" t="str">
        <f>IF(日報入力!AS716,"N勤","")</f>
        <v/>
      </c>
      <c r="AS716" s="295" t="e">
        <f t="shared" si="50"/>
        <v>#VALUE!</v>
      </c>
      <c r="AT716" s="439" t="str">
        <f>日報入力!AY716</f>
        <v/>
      </c>
      <c r="AU716" s="518" t="str">
        <f>IF(日報入力!G716,G716*60/E716,"")</f>
        <v/>
      </c>
      <c r="AV716" s="528" t="str">
        <f>IF(日報入力!AT716,日報入力!AT716,"")</f>
        <v/>
      </c>
      <c r="AW716" s="529" t="str">
        <f>IF(日報入力!AT716,AE716/日報入力!AT716,"")</f>
        <v/>
      </c>
      <c r="AX716" s="530" t="e">
        <f>IF(1&lt;日報集計!AT716,AT716/(((F716-I716-J716-N716-O716)*60)/(E716)),"")</f>
        <v>#VALUE!</v>
      </c>
      <c r="AY716" s="664" t="str">
        <f>IF(日報入力!H716,AT716/(((F716-J716)*60)/E716),"")</f>
        <v/>
      </c>
      <c r="AZ716" s="664" t="str">
        <f>IF(日報入力!I716,AT716/((G716*60)/E716),"")</f>
        <v/>
      </c>
      <c r="BA716" s="296" t="str">
        <f>IF(日報入力!G716,G716/F716,"")</f>
        <v/>
      </c>
      <c r="BB716" s="386" t="e">
        <f t="shared" si="51"/>
        <v>#VALUE!</v>
      </c>
      <c r="BC716" s="386" t="e">
        <f t="shared" si="52"/>
        <v>#VALUE!</v>
      </c>
      <c r="BD716" s="80">
        <f>日報入力!AU716</f>
        <v>0</v>
      </c>
      <c r="BE716" s="534" t="str">
        <f>IF(日報入力!AV716,日報入力!AV716,"")</f>
        <v/>
      </c>
      <c r="BF716" s="534" t="str">
        <f>IF(日報入力!AW716,日報入力!AW716,"")</f>
        <v/>
      </c>
      <c r="BG716" s="398" t="str">
        <f>IF(日報入力!G716,日報入力!K716*日報入力!D716*日報入力!BC716,"")</f>
        <v/>
      </c>
    </row>
    <row r="717" spans="1:59" ht="20.25" hidden="1" customHeight="1" x14ac:dyDescent="0.15">
      <c r="A717" s="302" t="str">
        <f>IF(日報入力!G717="","",日報入力!G717)</f>
        <v/>
      </c>
      <c r="B717" s="291" t="str">
        <f>IF(日報入力!G717="","",日報入力!H717)</f>
        <v/>
      </c>
      <c r="C717" s="291" t="str">
        <f>IF(日報入力!G717="","",日報入力!I717)</f>
        <v/>
      </c>
      <c r="D717" s="291" t="str">
        <f>IF(日報入力!G717="","",日報入力!J717)</f>
        <v/>
      </c>
      <c r="E717" s="291" t="str">
        <f>IF(日報入力!G717="","",日報入力!K717)</f>
        <v/>
      </c>
      <c r="F717" s="291" t="str">
        <f>IF(日報入力!G717="","",日報入力!L717)</f>
        <v/>
      </c>
      <c r="G717" s="291" t="str">
        <f>IF(日報入力!G717="","",日報入力!L717-日報入力!O717-日報入力!P717-日報入力!Q717-日報入力!R717-日報入力!S717-日報入力!T717-日報入力!U717-日報入力!V717-日報入力!W717-日報入力!X717-日報入力!Y717-日報入力!Z717)</f>
        <v/>
      </c>
      <c r="H717" s="291" t="str">
        <f>IF(日報入力!G717="","",IF(日報入力!M717&gt;=0,日報入力!M717*F717,F717))</f>
        <v/>
      </c>
      <c r="I717" s="291" t="str">
        <f>IF(日報入力!G717="","",日報入力!O717)</f>
        <v/>
      </c>
      <c r="J717" s="291" t="str">
        <f>IF(日報入力!G717="","",日報入力!P717)</f>
        <v/>
      </c>
      <c r="K717" s="291" t="str">
        <f>IF(日報入力!G717="","",日報入力!Q717)</f>
        <v/>
      </c>
      <c r="L717" s="291" t="str">
        <f>IF(日報入力!G717="","",日報入力!R717)</f>
        <v/>
      </c>
      <c r="M717" s="291" t="str">
        <f>IF(日報入力!G717="","",日報入力!S717)</f>
        <v/>
      </c>
      <c r="N717" s="291" t="str">
        <f>IF(日報入力!G717="","",日報入力!T717)</f>
        <v/>
      </c>
      <c r="O717" s="291" t="str">
        <f>IF(日報入力!G717="","",日報入力!U717)</f>
        <v/>
      </c>
      <c r="P717" s="291" t="str">
        <f>IF(日報入力!G717="","",日報入力!V717)</f>
        <v/>
      </c>
      <c r="Q717" s="291" t="str">
        <f>IF(日報入力!G717="","",日報入力!W717)</f>
        <v/>
      </c>
      <c r="R717" s="291" t="str">
        <f>IF(日報入力!G717="","",日報入力!X717)</f>
        <v/>
      </c>
      <c r="S717" s="291" t="str">
        <f>IF(日報入力!G717="","",日報入力!Y717)</f>
        <v/>
      </c>
      <c r="T717" s="291" t="str">
        <f>IF(日報入力!G717="","",日報入力!Z717)</f>
        <v/>
      </c>
      <c r="U717" s="291" t="str">
        <f>IF(日報入力!G717="","",日報入力!AA717)</f>
        <v/>
      </c>
      <c r="V717" s="378" t="str">
        <f>IF(日報入力!G717="","",日報入力!AB717)</f>
        <v/>
      </c>
      <c r="W717" s="291" t="str">
        <f>IF(日報入力!G717="","",日報入力!AC717)</f>
        <v/>
      </c>
      <c r="X717" s="291" t="str">
        <f>IF(日報入力!G717="","",日報入力!AD717)</f>
        <v/>
      </c>
      <c r="Y717" s="291" t="str">
        <f>IF(日報入力!G717="","",日報入力!AE717)</f>
        <v/>
      </c>
      <c r="Z717" s="291" t="str">
        <f>IF(日報入力!G717="","",日報入力!AF717)</f>
        <v/>
      </c>
      <c r="AA717" s="291" t="str">
        <f>IF(日報入力!G717="","",日報入力!AG717)</f>
        <v/>
      </c>
      <c r="AB717" s="291" t="str">
        <f>IF(日報入力!G717="","",日報入力!AH717)</f>
        <v/>
      </c>
      <c r="AC717" s="291" t="str">
        <f>IF(日報入力!G717="","",日報入力!AI717)</f>
        <v/>
      </c>
      <c r="AD717" s="291" t="str">
        <f>IF(日報入力!G717="","",日報入力!AJ717)</f>
        <v/>
      </c>
      <c r="AE717" s="292" t="str">
        <f>IF(日報入力!G717="","",日報入力!E717)</f>
        <v/>
      </c>
      <c r="AF717" s="293" t="str">
        <f>IF(日報入力!G717="","",日報入力!AK717)</f>
        <v/>
      </c>
      <c r="AG717" s="293" t="str">
        <f>IF(日報入力!G717="","",日報入力!AL717)</f>
        <v/>
      </c>
      <c r="AH717" s="293" t="str">
        <f>IF(日報入力!G717="","",日報入力!AM717)</f>
        <v/>
      </c>
      <c r="AI717" s="294" t="str">
        <f>IF(日報入力!G717&gt;0,日報入力!D717*日報入力!K717*日報入力!AL717,"")</f>
        <v/>
      </c>
      <c r="AJ717" s="294" t="str">
        <f>IF(日報入力!G717&gt;0,日報入力!E717*日報入力!AL717,"")</f>
        <v/>
      </c>
      <c r="AK717" s="294" t="str">
        <f>IF(日報入力!G717&gt;0,AI717-AJ717,"")</f>
        <v/>
      </c>
      <c r="AL717" s="292" t="str">
        <f>IF(日報入力!G717&gt;0,日報入力!E717*日報入力!AM717,"")</f>
        <v/>
      </c>
      <c r="AM717" s="292" t="str">
        <f>IF(日報入力!G717&gt;0,日報入力!AB717*日報入力!AM717,"")</f>
        <v/>
      </c>
      <c r="AN717" s="68" t="str">
        <f>IF(日報入力!G717&gt;0,日報入力!C717,"")</f>
        <v/>
      </c>
      <c r="AO717" s="68" t="str">
        <f>日報入力!B717</f>
        <v/>
      </c>
      <c r="AP717" s="68" t="str">
        <f>IF(日報入力!AQ717,日報入力!BA717,"")</f>
        <v/>
      </c>
      <c r="AQ717" s="68" t="str">
        <f>IF(日報入力!AR717,日報入力!BB717,"")</f>
        <v/>
      </c>
      <c r="AR717" s="68" t="str">
        <f>IF(日報入力!AS717,"N勤","")</f>
        <v/>
      </c>
      <c r="AS717" s="295" t="e">
        <f t="shared" si="50"/>
        <v>#VALUE!</v>
      </c>
      <c r="AT717" s="439" t="str">
        <f>日報入力!AY717</f>
        <v/>
      </c>
      <c r="AU717" s="518" t="str">
        <f>IF(日報入力!G717,G717*60/E717,"")</f>
        <v/>
      </c>
      <c r="AV717" s="528" t="str">
        <f>IF(日報入力!AT717,日報入力!AT717,"")</f>
        <v/>
      </c>
      <c r="AW717" s="529" t="str">
        <f>IF(日報入力!AT717,AE717/日報入力!AT717,"")</f>
        <v/>
      </c>
      <c r="AX717" s="530" t="e">
        <f>IF(1&lt;日報集計!AT717,AT717/(((F717-I717-J717-N717-O717)*60)/(E717)),"")</f>
        <v>#VALUE!</v>
      </c>
      <c r="AY717" s="664" t="str">
        <f>IF(日報入力!H717,AT717/(((F717-J717)*60)/E717),"")</f>
        <v/>
      </c>
      <c r="AZ717" s="664" t="str">
        <f>IF(日報入力!I717,AT717/((G717*60)/E717),"")</f>
        <v/>
      </c>
      <c r="BA717" s="296" t="str">
        <f>IF(日報入力!G717,G717/F717,"")</f>
        <v/>
      </c>
      <c r="BB717" s="386" t="e">
        <f t="shared" si="51"/>
        <v>#VALUE!</v>
      </c>
      <c r="BC717" s="386" t="e">
        <f t="shared" si="52"/>
        <v>#VALUE!</v>
      </c>
      <c r="BD717" s="80">
        <f>日報入力!AU717</f>
        <v>0</v>
      </c>
      <c r="BE717" s="534" t="str">
        <f>IF(日報入力!AV717,日報入力!AV717,"")</f>
        <v/>
      </c>
      <c r="BF717" s="534" t="str">
        <f>IF(日報入力!AW717,日報入力!AW717,"")</f>
        <v/>
      </c>
      <c r="BG717" s="398" t="str">
        <f>IF(日報入力!G717,日報入力!K717*日報入力!D717*日報入力!BC717,"")</f>
        <v/>
      </c>
    </row>
    <row r="718" spans="1:59" ht="20.25" hidden="1" customHeight="1" x14ac:dyDescent="0.15">
      <c r="A718" s="302" t="str">
        <f>IF(日報入力!G718="","",日報入力!G718)</f>
        <v/>
      </c>
      <c r="B718" s="291" t="str">
        <f>IF(日報入力!G718="","",日報入力!H718)</f>
        <v/>
      </c>
      <c r="C718" s="291" t="str">
        <f>IF(日報入力!G718="","",日報入力!I718)</f>
        <v/>
      </c>
      <c r="D718" s="291" t="str">
        <f>IF(日報入力!G718="","",日報入力!J718)</f>
        <v/>
      </c>
      <c r="E718" s="291" t="str">
        <f>IF(日報入力!G718="","",日報入力!K718)</f>
        <v/>
      </c>
      <c r="F718" s="291" t="str">
        <f>IF(日報入力!G718="","",日報入力!L718)</f>
        <v/>
      </c>
      <c r="G718" s="291" t="str">
        <f>IF(日報入力!G718="","",日報入力!L718-日報入力!O718-日報入力!P718-日報入力!Q718-日報入力!R718-日報入力!S718-日報入力!T718-日報入力!U718-日報入力!V718-日報入力!W718-日報入力!X718-日報入力!Y718-日報入力!Z718)</f>
        <v/>
      </c>
      <c r="H718" s="291" t="str">
        <f>IF(日報入力!G718="","",IF(日報入力!M718&gt;=0,日報入力!M718*F718,F718))</f>
        <v/>
      </c>
      <c r="I718" s="291" t="str">
        <f>IF(日報入力!G718="","",日報入力!O718)</f>
        <v/>
      </c>
      <c r="J718" s="291" t="str">
        <f>IF(日報入力!G718="","",日報入力!P718)</f>
        <v/>
      </c>
      <c r="K718" s="291" t="str">
        <f>IF(日報入力!G718="","",日報入力!Q718)</f>
        <v/>
      </c>
      <c r="L718" s="291" t="str">
        <f>IF(日報入力!G718="","",日報入力!R718)</f>
        <v/>
      </c>
      <c r="M718" s="291" t="str">
        <f>IF(日報入力!G718="","",日報入力!S718)</f>
        <v/>
      </c>
      <c r="N718" s="291" t="str">
        <f>IF(日報入力!G718="","",日報入力!T718)</f>
        <v/>
      </c>
      <c r="O718" s="291" t="str">
        <f>IF(日報入力!G718="","",日報入力!U718)</f>
        <v/>
      </c>
      <c r="P718" s="291" t="str">
        <f>IF(日報入力!G718="","",日報入力!V718)</f>
        <v/>
      </c>
      <c r="Q718" s="291" t="str">
        <f>IF(日報入力!G718="","",日報入力!W718)</f>
        <v/>
      </c>
      <c r="R718" s="291" t="str">
        <f>IF(日報入力!G718="","",日報入力!X718)</f>
        <v/>
      </c>
      <c r="S718" s="291" t="str">
        <f>IF(日報入力!G718="","",日報入力!Y718)</f>
        <v/>
      </c>
      <c r="T718" s="291" t="str">
        <f>IF(日報入力!G718="","",日報入力!Z718)</f>
        <v/>
      </c>
      <c r="U718" s="291" t="str">
        <f>IF(日報入力!G718="","",日報入力!AA718)</f>
        <v/>
      </c>
      <c r="V718" s="378" t="str">
        <f>IF(日報入力!G718="","",日報入力!AB718)</f>
        <v/>
      </c>
      <c r="W718" s="291" t="str">
        <f>IF(日報入力!G718="","",日報入力!AC718)</f>
        <v/>
      </c>
      <c r="X718" s="291" t="str">
        <f>IF(日報入力!G718="","",日報入力!AD718)</f>
        <v/>
      </c>
      <c r="Y718" s="291" t="str">
        <f>IF(日報入力!G718="","",日報入力!AE718)</f>
        <v/>
      </c>
      <c r="Z718" s="291" t="str">
        <f>IF(日報入力!G718="","",日報入力!AF718)</f>
        <v/>
      </c>
      <c r="AA718" s="291" t="str">
        <f>IF(日報入力!G718="","",日報入力!AG718)</f>
        <v/>
      </c>
      <c r="AB718" s="291" t="str">
        <f>IF(日報入力!G718="","",日報入力!AH718)</f>
        <v/>
      </c>
      <c r="AC718" s="291" t="str">
        <f>IF(日報入力!G718="","",日報入力!AI718)</f>
        <v/>
      </c>
      <c r="AD718" s="291" t="str">
        <f>IF(日報入力!G718="","",日報入力!AJ718)</f>
        <v/>
      </c>
      <c r="AE718" s="292" t="str">
        <f>IF(日報入力!G718="","",日報入力!E718)</f>
        <v/>
      </c>
      <c r="AF718" s="293" t="str">
        <f>IF(日報入力!G718="","",日報入力!AK718)</f>
        <v/>
      </c>
      <c r="AG718" s="293" t="str">
        <f>IF(日報入力!G718="","",日報入力!AL718)</f>
        <v/>
      </c>
      <c r="AH718" s="293" t="str">
        <f>IF(日報入力!G718="","",日報入力!AM718)</f>
        <v/>
      </c>
      <c r="AI718" s="294" t="str">
        <f>IF(日報入力!G718&gt;0,日報入力!D718*日報入力!K718*日報入力!AL718,"")</f>
        <v/>
      </c>
      <c r="AJ718" s="294" t="str">
        <f>IF(日報入力!G718&gt;0,日報入力!E718*日報入力!AL718,"")</f>
        <v/>
      </c>
      <c r="AK718" s="294" t="str">
        <f>IF(日報入力!G718&gt;0,AI718-AJ718,"")</f>
        <v/>
      </c>
      <c r="AL718" s="292" t="str">
        <f>IF(日報入力!G718&gt;0,日報入力!E718*日報入力!AM718,"")</f>
        <v/>
      </c>
      <c r="AM718" s="292" t="str">
        <f>IF(日報入力!G718&gt;0,日報入力!AB718*日報入力!AM718,"")</f>
        <v/>
      </c>
      <c r="AN718" s="68" t="str">
        <f>IF(日報入力!G718&gt;0,日報入力!C718,"")</f>
        <v/>
      </c>
      <c r="AO718" s="68" t="str">
        <f>日報入力!B718</f>
        <v/>
      </c>
      <c r="AP718" s="68" t="str">
        <f>IF(日報入力!AQ718,日報入力!BA718,"")</f>
        <v/>
      </c>
      <c r="AQ718" s="68" t="str">
        <f>IF(日報入力!AR718,日報入力!BB718,"")</f>
        <v/>
      </c>
      <c r="AR718" s="68" t="str">
        <f>IF(日報入力!AS718,"N勤","")</f>
        <v/>
      </c>
      <c r="AS718" s="295" t="e">
        <f t="shared" si="50"/>
        <v>#VALUE!</v>
      </c>
      <c r="AT718" s="439" t="str">
        <f>日報入力!AY718</f>
        <v/>
      </c>
      <c r="AU718" s="518" t="str">
        <f>IF(日報入力!G718,G718*60/E718,"")</f>
        <v/>
      </c>
      <c r="AV718" s="528" t="str">
        <f>IF(日報入力!AT718,日報入力!AT718,"")</f>
        <v/>
      </c>
      <c r="AW718" s="529" t="str">
        <f>IF(日報入力!AT718,AE718/日報入力!AT718,"")</f>
        <v/>
      </c>
      <c r="AX718" s="530" t="e">
        <f>IF(1&lt;日報集計!AT718,AT718/(((F718-I718-J718-N718-O718)*60)/(E718)),"")</f>
        <v>#VALUE!</v>
      </c>
      <c r="AY718" s="664" t="str">
        <f>IF(日報入力!H718,AT718/(((F718-J718)*60)/E718),"")</f>
        <v/>
      </c>
      <c r="AZ718" s="664" t="str">
        <f>IF(日報入力!I718,AT718/((G718*60)/E718),"")</f>
        <v/>
      </c>
      <c r="BA718" s="296" t="str">
        <f>IF(日報入力!G718,G718/F718,"")</f>
        <v/>
      </c>
      <c r="BB718" s="386" t="e">
        <f t="shared" si="51"/>
        <v>#VALUE!</v>
      </c>
      <c r="BC718" s="386" t="e">
        <f t="shared" si="52"/>
        <v>#VALUE!</v>
      </c>
      <c r="BD718" s="80">
        <f>日報入力!AU718</f>
        <v>0</v>
      </c>
      <c r="BE718" s="534" t="str">
        <f>IF(日報入力!AV718,日報入力!AV718,"")</f>
        <v/>
      </c>
      <c r="BF718" s="534" t="str">
        <f>IF(日報入力!AW718,日報入力!AW718,"")</f>
        <v/>
      </c>
      <c r="BG718" s="398" t="str">
        <f>IF(日報入力!G718,日報入力!K718*日報入力!D718*日報入力!BC718,"")</f>
        <v/>
      </c>
    </row>
    <row r="719" spans="1:59" ht="20.25" hidden="1" customHeight="1" x14ac:dyDescent="0.15">
      <c r="A719" s="302" t="str">
        <f>IF(日報入力!G719="","",日報入力!G719)</f>
        <v/>
      </c>
      <c r="B719" s="291" t="str">
        <f>IF(日報入力!G719="","",日報入力!H719)</f>
        <v/>
      </c>
      <c r="C719" s="291" t="str">
        <f>IF(日報入力!G719="","",日報入力!I719)</f>
        <v/>
      </c>
      <c r="D719" s="291" t="str">
        <f>IF(日報入力!G719="","",日報入力!J719)</f>
        <v/>
      </c>
      <c r="E719" s="291" t="str">
        <f>IF(日報入力!G719="","",日報入力!K719)</f>
        <v/>
      </c>
      <c r="F719" s="291" t="str">
        <f>IF(日報入力!G719="","",日報入力!L719)</f>
        <v/>
      </c>
      <c r="G719" s="291" t="str">
        <f>IF(日報入力!G719="","",日報入力!L719-日報入力!O719-日報入力!P719-日報入力!Q719-日報入力!R719-日報入力!S719-日報入力!T719-日報入力!U719-日報入力!V719-日報入力!W719-日報入力!X719-日報入力!Y719-日報入力!Z719)</f>
        <v/>
      </c>
      <c r="H719" s="291" t="str">
        <f>IF(日報入力!G719="","",IF(日報入力!M719&gt;=0,日報入力!M719*F719,F719))</f>
        <v/>
      </c>
      <c r="I719" s="291" t="str">
        <f>IF(日報入力!G719="","",日報入力!O719)</f>
        <v/>
      </c>
      <c r="J719" s="291" t="str">
        <f>IF(日報入力!G719="","",日報入力!P719)</f>
        <v/>
      </c>
      <c r="K719" s="291" t="str">
        <f>IF(日報入力!G719="","",日報入力!Q719)</f>
        <v/>
      </c>
      <c r="L719" s="291" t="str">
        <f>IF(日報入力!G719="","",日報入力!R719)</f>
        <v/>
      </c>
      <c r="M719" s="291" t="str">
        <f>IF(日報入力!G719="","",日報入力!S719)</f>
        <v/>
      </c>
      <c r="N719" s="291" t="str">
        <f>IF(日報入力!G719="","",日報入力!T719)</f>
        <v/>
      </c>
      <c r="O719" s="291" t="str">
        <f>IF(日報入力!G719="","",日報入力!U719)</f>
        <v/>
      </c>
      <c r="P719" s="291" t="str">
        <f>IF(日報入力!G719="","",日報入力!V719)</f>
        <v/>
      </c>
      <c r="Q719" s="291" t="str">
        <f>IF(日報入力!G719="","",日報入力!W719)</f>
        <v/>
      </c>
      <c r="R719" s="291" t="str">
        <f>IF(日報入力!G719="","",日報入力!X719)</f>
        <v/>
      </c>
      <c r="S719" s="291" t="str">
        <f>IF(日報入力!G719="","",日報入力!Y719)</f>
        <v/>
      </c>
      <c r="T719" s="291" t="str">
        <f>IF(日報入力!G719="","",日報入力!Z719)</f>
        <v/>
      </c>
      <c r="U719" s="291" t="str">
        <f>IF(日報入力!G719="","",日報入力!AA719)</f>
        <v/>
      </c>
      <c r="V719" s="378" t="str">
        <f>IF(日報入力!G719="","",日報入力!AB719)</f>
        <v/>
      </c>
      <c r="W719" s="291" t="str">
        <f>IF(日報入力!G719="","",日報入力!AC719)</f>
        <v/>
      </c>
      <c r="X719" s="291" t="str">
        <f>IF(日報入力!G719="","",日報入力!AD719)</f>
        <v/>
      </c>
      <c r="Y719" s="291" t="str">
        <f>IF(日報入力!G719="","",日報入力!AE719)</f>
        <v/>
      </c>
      <c r="Z719" s="291" t="str">
        <f>IF(日報入力!G719="","",日報入力!AF719)</f>
        <v/>
      </c>
      <c r="AA719" s="291" t="str">
        <f>IF(日報入力!G719="","",日報入力!AG719)</f>
        <v/>
      </c>
      <c r="AB719" s="291" t="str">
        <f>IF(日報入力!G719="","",日報入力!AH719)</f>
        <v/>
      </c>
      <c r="AC719" s="291" t="str">
        <f>IF(日報入力!G719="","",日報入力!AI719)</f>
        <v/>
      </c>
      <c r="AD719" s="291" t="str">
        <f>IF(日報入力!G719="","",日報入力!AJ719)</f>
        <v/>
      </c>
      <c r="AE719" s="292" t="str">
        <f>IF(日報入力!G719="","",日報入力!E719)</f>
        <v/>
      </c>
      <c r="AF719" s="293" t="str">
        <f>IF(日報入力!G719="","",日報入力!AK719)</f>
        <v/>
      </c>
      <c r="AG719" s="293" t="str">
        <f>IF(日報入力!G719="","",日報入力!AL719)</f>
        <v/>
      </c>
      <c r="AH719" s="293" t="str">
        <f>IF(日報入力!G719="","",日報入力!AM719)</f>
        <v/>
      </c>
      <c r="AI719" s="294" t="str">
        <f>IF(日報入力!G719&gt;0,日報入力!D719*日報入力!K719*日報入力!AL719,"")</f>
        <v/>
      </c>
      <c r="AJ719" s="294" t="str">
        <f>IF(日報入力!G719&gt;0,日報入力!E719*日報入力!AL719,"")</f>
        <v/>
      </c>
      <c r="AK719" s="294" t="str">
        <f>IF(日報入力!G719&gt;0,AI719-AJ719,"")</f>
        <v/>
      </c>
      <c r="AL719" s="292" t="str">
        <f>IF(日報入力!G719&gt;0,日報入力!E719*日報入力!AM719,"")</f>
        <v/>
      </c>
      <c r="AM719" s="292" t="str">
        <f>IF(日報入力!G719&gt;0,日報入力!AB719*日報入力!AM719,"")</f>
        <v/>
      </c>
      <c r="AN719" s="68" t="str">
        <f>IF(日報入力!G719&gt;0,日報入力!C719,"")</f>
        <v/>
      </c>
      <c r="AO719" s="68" t="str">
        <f>日報入力!B719</f>
        <v/>
      </c>
      <c r="AP719" s="68" t="str">
        <f>IF(日報入力!AQ719,日報入力!BA719,"")</f>
        <v/>
      </c>
      <c r="AQ719" s="68" t="str">
        <f>IF(日報入力!AR719,日報入力!BB719,"")</f>
        <v/>
      </c>
      <c r="AR719" s="68" t="str">
        <f>IF(日報入力!AS719,"N勤","")</f>
        <v/>
      </c>
      <c r="AS719" s="295" t="e">
        <f t="shared" si="50"/>
        <v>#VALUE!</v>
      </c>
      <c r="AT719" s="439" t="str">
        <f>日報入力!AY719</f>
        <v/>
      </c>
      <c r="AU719" s="518" t="str">
        <f>IF(日報入力!G719,G719*60/E719,"")</f>
        <v/>
      </c>
      <c r="AV719" s="528" t="str">
        <f>IF(日報入力!AT719,日報入力!AT719,"")</f>
        <v/>
      </c>
      <c r="AW719" s="529" t="str">
        <f>IF(日報入力!AT719,AE719/日報入力!AT719,"")</f>
        <v/>
      </c>
      <c r="AX719" s="530" t="e">
        <f>IF(1&lt;日報集計!AT719,AT719/(((F719-I719-J719-N719-O719)*60)/(E719)),"")</f>
        <v>#VALUE!</v>
      </c>
      <c r="AY719" s="664" t="str">
        <f>IF(日報入力!H719,AT719/(((F719-J719)*60)/E719),"")</f>
        <v/>
      </c>
      <c r="AZ719" s="664" t="str">
        <f>IF(日報入力!I719,AT719/((G719*60)/E719),"")</f>
        <v/>
      </c>
      <c r="BA719" s="296" t="str">
        <f>IF(日報入力!G719,G719/F719,"")</f>
        <v/>
      </c>
      <c r="BB719" s="386" t="e">
        <f t="shared" si="51"/>
        <v>#VALUE!</v>
      </c>
      <c r="BC719" s="386" t="e">
        <f t="shared" si="52"/>
        <v>#VALUE!</v>
      </c>
      <c r="BD719" s="80">
        <f>日報入力!AU719</f>
        <v>0</v>
      </c>
      <c r="BE719" s="534" t="str">
        <f>IF(日報入力!AV719,日報入力!AV719,"")</f>
        <v/>
      </c>
      <c r="BF719" s="534" t="str">
        <f>IF(日報入力!AW719,日報入力!AW719,"")</f>
        <v/>
      </c>
      <c r="BG719" s="398" t="str">
        <f>IF(日報入力!G719,日報入力!K719*日報入力!D719*日報入力!BC719,"")</f>
        <v/>
      </c>
    </row>
    <row r="720" spans="1:59" ht="20.25" hidden="1" customHeight="1" x14ac:dyDescent="0.15">
      <c r="A720" s="302" t="str">
        <f>IF(日報入力!G720="","",日報入力!G720)</f>
        <v/>
      </c>
      <c r="B720" s="291" t="str">
        <f>IF(日報入力!G720="","",日報入力!H720)</f>
        <v/>
      </c>
      <c r="C720" s="291" t="str">
        <f>IF(日報入力!G720="","",日報入力!I720)</f>
        <v/>
      </c>
      <c r="D720" s="291" t="str">
        <f>IF(日報入力!G720="","",日報入力!J720)</f>
        <v/>
      </c>
      <c r="E720" s="291" t="str">
        <f>IF(日報入力!G720="","",日報入力!K720)</f>
        <v/>
      </c>
      <c r="F720" s="291" t="str">
        <f>IF(日報入力!G720="","",日報入力!L720)</f>
        <v/>
      </c>
      <c r="G720" s="291" t="str">
        <f>IF(日報入力!G720="","",日報入力!L720-日報入力!O720-日報入力!P720-日報入力!Q720-日報入力!R720-日報入力!S720-日報入力!T720-日報入力!U720-日報入力!V720-日報入力!W720-日報入力!X720-日報入力!Y720-日報入力!Z720)</f>
        <v/>
      </c>
      <c r="H720" s="291" t="str">
        <f>IF(日報入力!G720="","",IF(日報入力!M720&gt;=0,日報入力!M720*F720,F720))</f>
        <v/>
      </c>
      <c r="I720" s="291" t="str">
        <f>IF(日報入力!G720="","",日報入力!O720)</f>
        <v/>
      </c>
      <c r="J720" s="291" t="str">
        <f>IF(日報入力!G720="","",日報入力!P720)</f>
        <v/>
      </c>
      <c r="K720" s="291" t="str">
        <f>IF(日報入力!G720="","",日報入力!Q720)</f>
        <v/>
      </c>
      <c r="L720" s="291" t="str">
        <f>IF(日報入力!G720="","",日報入力!R720)</f>
        <v/>
      </c>
      <c r="M720" s="291" t="str">
        <f>IF(日報入力!G720="","",日報入力!S720)</f>
        <v/>
      </c>
      <c r="N720" s="291" t="str">
        <f>IF(日報入力!G720="","",日報入力!T720)</f>
        <v/>
      </c>
      <c r="O720" s="291" t="str">
        <f>IF(日報入力!G720="","",日報入力!U720)</f>
        <v/>
      </c>
      <c r="P720" s="291" t="str">
        <f>IF(日報入力!G720="","",日報入力!V720)</f>
        <v/>
      </c>
      <c r="Q720" s="291" t="str">
        <f>IF(日報入力!G720="","",日報入力!W720)</f>
        <v/>
      </c>
      <c r="R720" s="291" t="str">
        <f>IF(日報入力!G720="","",日報入力!X720)</f>
        <v/>
      </c>
      <c r="S720" s="291" t="str">
        <f>IF(日報入力!G720="","",日報入力!Y720)</f>
        <v/>
      </c>
      <c r="T720" s="291" t="str">
        <f>IF(日報入力!G720="","",日報入力!Z720)</f>
        <v/>
      </c>
      <c r="U720" s="291" t="str">
        <f>IF(日報入力!G720="","",日報入力!AA720)</f>
        <v/>
      </c>
      <c r="V720" s="378" t="str">
        <f>IF(日報入力!G720="","",日報入力!AB720)</f>
        <v/>
      </c>
      <c r="W720" s="291" t="str">
        <f>IF(日報入力!G720="","",日報入力!AC720)</f>
        <v/>
      </c>
      <c r="X720" s="291" t="str">
        <f>IF(日報入力!G720="","",日報入力!AD720)</f>
        <v/>
      </c>
      <c r="Y720" s="291" t="str">
        <f>IF(日報入力!G720="","",日報入力!AE720)</f>
        <v/>
      </c>
      <c r="Z720" s="291" t="str">
        <f>IF(日報入力!G720="","",日報入力!AF720)</f>
        <v/>
      </c>
      <c r="AA720" s="291" t="str">
        <f>IF(日報入力!G720="","",日報入力!AG720)</f>
        <v/>
      </c>
      <c r="AB720" s="291" t="str">
        <f>IF(日報入力!G720="","",日報入力!AH720)</f>
        <v/>
      </c>
      <c r="AC720" s="291" t="str">
        <f>IF(日報入力!G720="","",日報入力!AI720)</f>
        <v/>
      </c>
      <c r="AD720" s="291" t="str">
        <f>IF(日報入力!G720="","",日報入力!AJ720)</f>
        <v/>
      </c>
      <c r="AE720" s="292" t="str">
        <f>IF(日報入力!G720="","",日報入力!E720)</f>
        <v/>
      </c>
      <c r="AF720" s="293" t="str">
        <f>IF(日報入力!G720="","",日報入力!AK720)</f>
        <v/>
      </c>
      <c r="AG720" s="293" t="str">
        <f>IF(日報入力!G720="","",日報入力!AL720)</f>
        <v/>
      </c>
      <c r="AH720" s="293" t="str">
        <f>IF(日報入力!G720="","",日報入力!AM720)</f>
        <v/>
      </c>
      <c r="AI720" s="294" t="str">
        <f>IF(日報入力!G720&gt;0,日報入力!D720*日報入力!K720*日報入力!AL720,"")</f>
        <v/>
      </c>
      <c r="AJ720" s="294" t="str">
        <f>IF(日報入力!G720&gt;0,日報入力!E720*日報入力!AL720,"")</f>
        <v/>
      </c>
      <c r="AK720" s="294" t="str">
        <f>IF(日報入力!G720&gt;0,AI720-AJ720,"")</f>
        <v/>
      </c>
      <c r="AL720" s="292" t="str">
        <f>IF(日報入力!G720&gt;0,日報入力!E720*日報入力!AM720,"")</f>
        <v/>
      </c>
      <c r="AM720" s="292" t="str">
        <f>IF(日報入力!G720&gt;0,日報入力!AB720*日報入力!AM720,"")</f>
        <v/>
      </c>
      <c r="AN720" s="68" t="str">
        <f>IF(日報入力!G720&gt;0,日報入力!C720,"")</f>
        <v/>
      </c>
      <c r="AO720" s="68" t="str">
        <f>日報入力!B720</f>
        <v/>
      </c>
      <c r="AP720" s="68" t="str">
        <f>IF(日報入力!AQ720,日報入力!BA720,"")</f>
        <v/>
      </c>
      <c r="AQ720" s="68" t="str">
        <f>IF(日報入力!AR720,日報入力!BB720,"")</f>
        <v/>
      </c>
      <c r="AR720" s="68" t="str">
        <f>IF(日報入力!AS720,"N勤","")</f>
        <v/>
      </c>
      <c r="AS720" s="295" t="e">
        <f t="shared" si="50"/>
        <v>#VALUE!</v>
      </c>
      <c r="AT720" s="439" t="str">
        <f>日報入力!AY720</f>
        <v/>
      </c>
      <c r="AU720" s="518" t="str">
        <f>IF(日報入力!G720,G720*60/E720,"")</f>
        <v/>
      </c>
      <c r="AV720" s="528" t="str">
        <f>IF(日報入力!AT720,日報入力!AT720,"")</f>
        <v/>
      </c>
      <c r="AW720" s="529" t="str">
        <f>IF(日報入力!AT720,AE720/日報入力!AT720,"")</f>
        <v/>
      </c>
      <c r="AX720" s="530" t="e">
        <f>IF(1&lt;日報集計!AT720,AT720/(((F720-I720-J720-N720-O720)*60)/(E720)),"")</f>
        <v>#VALUE!</v>
      </c>
      <c r="AY720" s="664" t="str">
        <f>IF(日報入力!H720,AT720/(((F720-J720)*60)/E720),"")</f>
        <v/>
      </c>
      <c r="AZ720" s="664" t="str">
        <f>IF(日報入力!I720,AT720/((G720*60)/E720),"")</f>
        <v/>
      </c>
      <c r="BA720" s="296" t="str">
        <f>IF(日報入力!G720,G720/F720,"")</f>
        <v/>
      </c>
      <c r="BB720" s="386" t="e">
        <f t="shared" si="51"/>
        <v>#VALUE!</v>
      </c>
      <c r="BC720" s="386" t="e">
        <f t="shared" si="52"/>
        <v>#VALUE!</v>
      </c>
      <c r="BD720" s="80">
        <f>日報入力!AU720</f>
        <v>0</v>
      </c>
      <c r="BE720" s="534" t="str">
        <f>IF(日報入力!AV720,日報入力!AV720,"")</f>
        <v/>
      </c>
      <c r="BF720" s="534" t="str">
        <f>IF(日報入力!AW720,日報入力!AW720,"")</f>
        <v/>
      </c>
      <c r="BG720" s="398" t="str">
        <f>IF(日報入力!G720,日報入力!K720*日報入力!D720*日報入力!BC720,"")</f>
        <v/>
      </c>
    </row>
    <row r="721" spans="1:59" ht="20.25" hidden="1" customHeight="1" x14ac:dyDescent="0.15">
      <c r="A721" s="302" t="str">
        <f>IF(日報入力!G721="","",日報入力!G721)</f>
        <v/>
      </c>
      <c r="B721" s="291" t="str">
        <f>IF(日報入力!G721="","",日報入力!H721)</f>
        <v/>
      </c>
      <c r="C721" s="291" t="str">
        <f>IF(日報入力!G721="","",日報入力!I721)</f>
        <v/>
      </c>
      <c r="D721" s="291" t="str">
        <f>IF(日報入力!G721="","",日報入力!J721)</f>
        <v/>
      </c>
      <c r="E721" s="291" t="str">
        <f>IF(日報入力!G721="","",日報入力!K721)</f>
        <v/>
      </c>
      <c r="F721" s="291" t="str">
        <f>IF(日報入力!G721="","",日報入力!L721)</f>
        <v/>
      </c>
      <c r="G721" s="291" t="str">
        <f>IF(日報入力!G721="","",日報入力!L721-日報入力!O721-日報入力!P721-日報入力!Q721-日報入力!R721-日報入力!S721-日報入力!T721-日報入力!U721-日報入力!V721-日報入力!W721-日報入力!X721-日報入力!Y721-日報入力!Z721)</f>
        <v/>
      </c>
      <c r="H721" s="291" t="str">
        <f>IF(日報入力!G721="","",IF(日報入力!M721&gt;=0,日報入力!M721*F721,F721))</f>
        <v/>
      </c>
      <c r="I721" s="291" t="str">
        <f>IF(日報入力!G721="","",日報入力!O721)</f>
        <v/>
      </c>
      <c r="J721" s="291" t="str">
        <f>IF(日報入力!G721="","",日報入力!P721)</f>
        <v/>
      </c>
      <c r="K721" s="291" t="str">
        <f>IF(日報入力!G721="","",日報入力!Q721)</f>
        <v/>
      </c>
      <c r="L721" s="291" t="str">
        <f>IF(日報入力!G721="","",日報入力!R721)</f>
        <v/>
      </c>
      <c r="M721" s="291" t="str">
        <f>IF(日報入力!G721="","",日報入力!S721)</f>
        <v/>
      </c>
      <c r="N721" s="291" t="str">
        <f>IF(日報入力!G721="","",日報入力!T721)</f>
        <v/>
      </c>
      <c r="O721" s="291" t="str">
        <f>IF(日報入力!G721="","",日報入力!U721)</f>
        <v/>
      </c>
      <c r="P721" s="291" t="str">
        <f>IF(日報入力!G721="","",日報入力!V721)</f>
        <v/>
      </c>
      <c r="Q721" s="291" t="str">
        <f>IF(日報入力!G721="","",日報入力!W721)</f>
        <v/>
      </c>
      <c r="R721" s="291" t="str">
        <f>IF(日報入力!G721="","",日報入力!X721)</f>
        <v/>
      </c>
      <c r="S721" s="291" t="str">
        <f>IF(日報入力!G721="","",日報入力!Y721)</f>
        <v/>
      </c>
      <c r="T721" s="291" t="str">
        <f>IF(日報入力!G721="","",日報入力!Z721)</f>
        <v/>
      </c>
      <c r="U721" s="291" t="str">
        <f>IF(日報入力!G721="","",日報入力!AA721)</f>
        <v/>
      </c>
      <c r="V721" s="378" t="str">
        <f>IF(日報入力!G721="","",日報入力!AB721)</f>
        <v/>
      </c>
      <c r="W721" s="291" t="str">
        <f>IF(日報入力!G721="","",日報入力!AC721)</f>
        <v/>
      </c>
      <c r="X721" s="291" t="str">
        <f>IF(日報入力!G721="","",日報入力!AD721)</f>
        <v/>
      </c>
      <c r="Y721" s="291" t="str">
        <f>IF(日報入力!G721="","",日報入力!AE721)</f>
        <v/>
      </c>
      <c r="Z721" s="291" t="str">
        <f>IF(日報入力!G721="","",日報入力!AF721)</f>
        <v/>
      </c>
      <c r="AA721" s="291" t="str">
        <f>IF(日報入力!G721="","",日報入力!AG721)</f>
        <v/>
      </c>
      <c r="AB721" s="291" t="str">
        <f>IF(日報入力!G721="","",日報入力!AH721)</f>
        <v/>
      </c>
      <c r="AC721" s="291" t="str">
        <f>IF(日報入力!G721="","",日報入力!AI721)</f>
        <v/>
      </c>
      <c r="AD721" s="291" t="str">
        <f>IF(日報入力!G721="","",日報入力!AJ721)</f>
        <v/>
      </c>
      <c r="AE721" s="292" t="str">
        <f>IF(日報入力!G721="","",日報入力!E721)</f>
        <v/>
      </c>
      <c r="AF721" s="293" t="str">
        <f>IF(日報入力!G721="","",日報入力!AK721)</f>
        <v/>
      </c>
      <c r="AG721" s="293" t="str">
        <f>IF(日報入力!G721="","",日報入力!AL721)</f>
        <v/>
      </c>
      <c r="AH721" s="293" t="str">
        <f>IF(日報入力!G721="","",日報入力!AM721)</f>
        <v/>
      </c>
      <c r="AI721" s="294" t="str">
        <f>IF(日報入力!G721&gt;0,日報入力!D721*日報入力!K721*日報入力!AL721,"")</f>
        <v/>
      </c>
      <c r="AJ721" s="294" t="str">
        <f>IF(日報入力!G721&gt;0,日報入力!E721*日報入力!AL721,"")</f>
        <v/>
      </c>
      <c r="AK721" s="294" t="str">
        <f>IF(日報入力!G721&gt;0,AI721-AJ721,"")</f>
        <v/>
      </c>
      <c r="AL721" s="292" t="str">
        <f>IF(日報入力!G721&gt;0,日報入力!E721*日報入力!AM721,"")</f>
        <v/>
      </c>
      <c r="AM721" s="292" t="str">
        <f>IF(日報入力!G721&gt;0,日報入力!AB721*日報入力!AM721,"")</f>
        <v/>
      </c>
      <c r="AN721" s="68" t="str">
        <f>IF(日報入力!G721&gt;0,日報入力!C721,"")</f>
        <v/>
      </c>
      <c r="AO721" s="68" t="str">
        <f>日報入力!B721</f>
        <v/>
      </c>
      <c r="AP721" s="68" t="str">
        <f>IF(日報入力!AQ721,日報入力!BA721,"")</f>
        <v/>
      </c>
      <c r="AQ721" s="68" t="str">
        <f>IF(日報入力!AR721,日報入力!BB721,"")</f>
        <v/>
      </c>
      <c r="AR721" s="68" t="str">
        <f>IF(日報入力!AS721,"N勤","")</f>
        <v/>
      </c>
      <c r="AS721" s="295" t="e">
        <f t="shared" si="50"/>
        <v>#VALUE!</v>
      </c>
      <c r="AT721" s="439" t="str">
        <f>日報入力!AY721</f>
        <v/>
      </c>
      <c r="AU721" s="518" t="str">
        <f>IF(日報入力!G721,G721*60/E721,"")</f>
        <v/>
      </c>
      <c r="AV721" s="528" t="str">
        <f>IF(日報入力!AT721,日報入力!AT721,"")</f>
        <v/>
      </c>
      <c r="AW721" s="529" t="str">
        <f>IF(日報入力!AT721,AE721/日報入力!AT721,"")</f>
        <v/>
      </c>
      <c r="AX721" s="530" t="e">
        <f>IF(1&lt;日報集計!AT721,AT721/(((F721-I721-J721-N721-O721)*60)/(E721)),"")</f>
        <v>#VALUE!</v>
      </c>
      <c r="AY721" s="664" t="str">
        <f>IF(日報入力!H721,AT721/(((F721-J721)*60)/E721),"")</f>
        <v/>
      </c>
      <c r="AZ721" s="664" t="str">
        <f>IF(日報入力!I721,AT721/((G721*60)/E721),"")</f>
        <v/>
      </c>
      <c r="BA721" s="296" t="str">
        <f>IF(日報入力!G721,G721/F721,"")</f>
        <v/>
      </c>
      <c r="BB721" s="386" t="e">
        <f t="shared" si="51"/>
        <v>#VALUE!</v>
      </c>
      <c r="BC721" s="386" t="e">
        <f t="shared" si="52"/>
        <v>#VALUE!</v>
      </c>
      <c r="BD721" s="80">
        <f>日報入力!AU721</f>
        <v>0</v>
      </c>
      <c r="BE721" s="534" t="str">
        <f>IF(日報入力!AV721,日報入力!AV721,"")</f>
        <v/>
      </c>
      <c r="BF721" s="534" t="str">
        <f>IF(日報入力!AW721,日報入力!AW721,"")</f>
        <v/>
      </c>
      <c r="BG721" s="398" t="str">
        <f>IF(日報入力!G721,日報入力!K721*日報入力!D721*日報入力!BC721,"")</f>
        <v/>
      </c>
    </row>
    <row r="722" spans="1:59" ht="20.25" hidden="1" customHeight="1" x14ac:dyDescent="0.15">
      <c r="A722" s="302" t="str">
        <f>IF(日報入力!G722="","",日報入力!G722)</f>
        <v/>
      </c>
      <c r="B722" s="291" t="str">
        <f>IF(日報入力!G722="","",日報入力!H722)</f>
        <v/>
      </c>
      <c r="C722" s="291" t="str">
        <f>IF(日報入力!G722="","",日報入力!I722)</f>
        <v/>
      </c>
      <c r="D722" s="291" t="str">
        <f>IF(日報入力!G722="","",日報入力!J722)</f>
        <v/>
      </c>
      <c r="E722" s="291" t="str">
        <f>IF(日報入力!G722="","",日報入力!K722)</f>
        <v/>
      </c>
      <c r="F722" s="291" t="str">
        <f>IF(日報入力!G722="","",日報入力!L722)</f>
        <v/>
      </c>
      <c r="G722" s="291" t="str">
        <f>IF(日報入力!G722="","",日報入力!L722-日報入力!O722-日報入力!P722-日報入力!Q722-日報入力!R722-日報入力!S722-日報入力!T722-日報入力!U722-日報入力!V722-日報入力!W722-日報入力!X722-日報入力!Y722-日報入力!Z722)</f>
        <v/>
      </c>
      <c r="H722" s="291" t="str">
        <f>IF(日報入力!G722="","",IF(日報入力!M722&gt;=0,日報入力!M722*F722,F722))</f>
        <v/>
      </c>
      <c r="I722" s="291" t="str">
        <f>IF(日報入力!G722="","",日報入力!O722)</f>
        <v/>
      </c>
      <c r="J722" s="291" t="str">
        <f>IF(日報入力!G722="","",日報入力!P722)</f>
        <v/>
      </c>
      <c r="K722" s="291" t="str">
        <f>IF(日報入力!G722="","",日報入力!Q722)</f>
        <v/>
      </c>
      <c r="L722" s="291" t="str">
        <f>IF(日報入力!G722="","",日報入力!R722)</f>
        <v/>
      </c>
      <c r="M722" s="291" t="str">
        <f>IF(日報入力!G722="","",日報入力!S722)</f>
        <v/>
      </c>
      <c r="N722" s="291" t="str">
        <f>IF(日報入力!G722="","",日報入力!T722)</f>
        <v/>
      </c>
      <c r="O722" s="291" t="str">
        <f>IF(日報入力!G722="","",日報入力!U722)</f>
        <v/>
      </c>
      <c r="P722" s="291" t="str">
        <f>IF(日報入力!G722="","",日報入力!V722)</f>
        <v/>
      </c>
      <c r="Q722" s="291" t="str">
        <f>IF(日報入力!G722="","",日報入力!W722)</f>
        <v/>
      </c>
      <c r="R722" s="291" t="str">
        <f>IF(日報入力!G722="","",日報入力!X722)</f>
        <v/>
      </c>
      <c r="S722" s="291" t="str">
        <f>IF(日報入力!G722="","",日報入力!Y722)</f>
        <v/>
      </c>
      <c r="T722" s="291" t="str">
        <f>IF(日報入力!G722="","",日報入力!Z722)</f>
        <v/>
      </c>
      <c r="U722" s="291" t="str">
        <f>IF(日報入力!G722="","",日報入力!AA722)</f>
        <v/>
      </c>
      <c r="V722" s="378" t="str">
        <f>IF(日報入力!G722="","",日報入力!AB722)</f>
        <v/>
      </c>
      <c r="W722" s="291" t="str">
        <f>IF(日報入力!G722="","",日報入力!AC722)</f>
        <v/>
      </c>
      <c r="X722" s="291" t="str">
        <f>IF(日報入力!G722="","",日報入力!AD722)</f>
        <v/>
      </c>
      <c r="Y722" s="291" t="str">
        <f>IF(日報入力!G722="","",日報入力!AE722)</f>
        <v/>
      </c>
      <c r="Z722" s="291" t="str">
        <f>IF(日報入力!G722="","",日報入力!AF722)</f>
        <v/>
      </c>
      <c r="AA722" s="291" t="str">
        <f>IF(日報入力!G722="","",日報入力!AG722)</f>
        <v/>
      </c>
      <c r="AB722" s="291" t="str">
        <f>IF(日報入力!G722="","",日報入力!AH722)</f>
        <v/>
      </c>
      <c r="AC722" s="291" t="str">
        <f>IF(日報入力!G722="","",日報入力!AI722)</f>
        <v/>
      </c>
      <c r="AD722" s="291" t="str">
        <f>IF(日報入力!G722="","",日報入力!AJ722)</f>
        <v/>
      </c>
      <c r="AE722" s="292" t="str">
        <f>IF(日報入力!G722="","",日報入力!E722)</f>
        <v/>
      </c>
      <c r="AF722" s="293" t="str">
        <f>IF(日報入力!G722="","",日報入力!AK722)</f>
        <v/>
      </c>
      <c r="AG722" s="293" t="str">
        <f>IF(日報入力!G722="","",日報入力!AL722)</f>
        <v/>
      </c>
      <c r="AH722" s="293" t="str">
        <f>IF(日報入力!G722="","",日報入力!AM722)</f>
        <v/>
      </c>
      <c r="AI722" s="294" t="str">
        <f>IF(日報入力!G722&gt;0,日報入力!D722*日報入力!K722*日報入力!AL722,"")</f>
        <v/>
      </c>
      <c r="AJ722" s="294" t="str">
        <f>IF(日報入力!G722&gt;0,日報入力!E722*日報入力!AL722,"")</f>
        <v/>
      </c>
      <c r="AK722" s="294" t="str">
        <f>IF(日報入力!G722&gt;0,AI722-AJ722,"")</f>
        <v/>
      </c>
      <c r="AL722" s="292" t="str">
        <f>IF(日報入力!G722&gt;0,日報入力!E722*日報入力!AM722,"")</f>
        <v/>
      </c>
      <c r="AM722" s="292" t="str">
        <f>IF(日報入力!G722&gt;0,日報入力!AB722*日報入力!AM722,"")</f>
        <v/>
      </c>
      <c r="AN722" s="68" t="str">
        <f>IF(日報入力!G722&gt;0,日報入力!C722,"")</f>
        <v/>
      </c>
      <c r="AO722" s="68" t="str">
        <f>日報入力!B722</f>
        <v/>
      </c>
      <c r="AP722" s="68" t="str">
        <f>IF(日報入力!AQ722,日報入力!BA722,"")</f>
        <v/>
      </c>
      <c r="AQ722" s="68" t="str">
        <f>IF(日報入力!AR722,日報入力!BB722,"")</f>
        <v/>
      </c>
      <c r="AR722" s="68" t="str">
        <f>IF(日報入力!AS722,"N勤","")</f>
        <v/>
      </c>
      <c r="AS722" s="295" t="e">
        <f t="shared" si="50"/>
        <v>#VALUE!</v>
      </c>
      <c r="AT722" s="439" t="str">
        <f>日報入力!AY722</f>
        <v/>
      </c>
      <c r="AU722" s="518" t="str">
        <f>IF(日報入力!G722,G722*60/E722,"")</f>
        <v/>
      </c>
      <c r="AV722" s="528" t="str">
        <f>IF(日報入力!AT722,日報入力!AT722,"")</f>
        <v/>
      </c>
      <c r="AW722" s="529" t="str">
        <f>IF(日報入力!AT722,AE722/日報入力!AT722,"")</f>
        <v/>
      </c>
      <c r="AX722" s="530" t="e">
        <f>IF(1&lt;日報集計!AT722,AT722/(((F722-I722-J722-N722-O722)*60)/(E722)),"")</f>
        <v>#VALUE!</v>
      </c>
      <c r="AY722" s="664" t="str">
        <f>IF(日報入力!H722,AT722/(((F722-J722)*60)/E722),"")</f>
        <v/>
      </c>
      <c r="AZ722" s="664" t="str">
        <f>IF(日報入力!I722,AT722/((G722*60)/E722),"")</f>
        <v/>
      </c>
      <c r="BA722" s="296" t="str">
        <f>IF(日報入力!G722,G722/F722,"")</f>
        <v/>
      </c>
      <c r="BB722" s="386" t="e">
        <f t="shared" si="51"/>
        <v>#VALUE!</v>
      </c>
      <c r="BC722" s="386" t="e">
        <f t="shared" si="52"/>
        <v>#VALUE!</v>
      </c>
      <c r="BD722" s="80">
        <f>日報入力!AU722</f>
        <v>0</v>
      </c>
      <c r="BE722" s="534" t="str">
        <f>IF(日報入力!AV722,日報入力!AV722,"")</f>
        <v/>
      </c>
      <c r="BF722" s="534" t="str">
        <f>IF(日報入力!AW722,日報入力!AW722,"")</f>
        <v/>
      </c>
      <c r="BG722" s="398" t="str">
        <f>IF(日報入力!G722,日報入力!K722*日報入力!D722*日報入力!BC722,"")</f>
        <v/>
      </c>
    </row>
    <row r="723" spans="1:59" ht="20.25" hidden="1" customHeight="1" x14ac:dyDescent="0.15">
      <c r="A723" s="302" t="str">
        <f>IF(日報入力!G723="","",日報入力!G723)</f>
        <v/>
      </c>
      <c r="B723" s="291" t="str">
        <f>IF(日報入力!G723="","",日報入力!H723)</f>
        <v/>
      </c>
      <c r="C723" s="291" t="str">
        <f>IF(日報入力!G723="","",日報入力!I723)</f>
        <v/>
      </c>
      <c r="D723" s="291" t="str">
        <f>IF(日報入力!G723="","",日報入力!J723)</f>
        <v/>
      </c>
      <c r="E723" s="291" t="str">
        <f>IF(日報入力!G723="","",日報入力!K723)</f>
        <v/>
      </c>
      <c r="F723" s="291" t="str">
        <f>IF(日報入力!G723="","",日報入力!L723)</f>
        <v/>
      </c>
      <c r="G723" s="291" t="str">
        <f>IF(日報入力!G723="","",日報入力!L723-日報入力!O723-日報入力!P723-日報入力!Q723-日報入力!R723-日報入力!S723-日報入力!T723-日報入力!U723-日報入力!V723-日報入力!W723-日報入力!X723-日報入力!Y723-日報入力!Z723)</f>
        <v/>
      </c>
      <c r="H723" s="291" t="str">
        <f>IF(日報入力!G723="","",IF(日報入力!M723&gt;=0,日報入力!M723*F723,F723))</f>
        <v/>
      </c>
      <c r="I723" s="291" t="str">
        <f>IF(日報入力!G723="","",日報入力!O723)</f>
        <v/>
      </c>
      <c r="J723" s="291" t="str">
        <f>IF(日報入力!G723="","",日報入力!P723)</f>
        <v/>
      </c>
      <c r="K723" s="291" t="str">
        <f>IF(日報入力!G723="","",日報入力!Q723)</f>
        <v/>
      </c>
      <c r="L723" s="291" t="str">
        <f>IF(日報入力!G723="","",日報入力!R723)</f>
        <v/>
      </c>
      <c r="M723" s="291" t="str">
        <f>IF(日報入力!G723="","",日報入力!S723)</f>
        <v/>
      </c>
      <c r="N723" s="291" t="str">
        <f>IF(日報入力!G723="","",日報入力!T723)</f>
        <v/>
      </c>
      <c r="O723" s="291" t="str">
        <f>IF(日報入力!G723="","",日報入力!U723)</f>
        <v/>
      </c>
      <c r="P723" s="291" t="str">
        <f>IF(日報入力!G723="","",日報入力!V723)</f>
        <v/>
      </c>
      <c r="Q723" s="291" t="str">
        <f>IF(日報入力!G723="","",日報入力!W723)</f>
        <v/>
      </c>
      <c r="R723" s="291" t="str">
        <f>IF(日報入力!G723="","",日報入力!X723)</f>
        <v/>
      </c>
      <c r="S723" s="291" t="str">
        <f>IF(日報入力!G723="","",日報入力!Y723)</f>
        <v/>
      </c>
      <c r="T723" s="291" t="str">
        <f>IF(日報入力!G723="","",日報入力!Z723)</f>
        <v/>
      </c>
      <c r="U723" s="291" t="str">
        <f>IF(日報入力!G723="","",日報入力!AA723)</f>
        <v/>
      </c>
      <c r="V723" s="378" t="str">
        <f>IF(日報入力!G723="","",日報入力!AB723)</f>
        <v/>
      </c>
      <c r="W723" s="291" t="str">
        <f>IF(日報入力!G723="","",日報入力!AC723)</f>
        <v/>
      </c>
      <c r="X723" s="291" t="str">
        <f>IF(日報入力!G723="","",日報入力!AD723)</f>
        <v/>
      </c>
      <c r="Y723" s="291" t="str">
        <f>IF(日報入力!G723="","",日報入力!AE723)</f>
        <v/>
      </c>
      <c r="Z723" s="291" t="str">
        <f>IF(日報入力!G723="","",日報入力!AF723)</f>
        <v/>
      </c>
      <c r="AA723" s="291" t="str">
        <f>IF(日報入力!G723="","",日報入力!AG723)</f>
        <v/>
      </c>
      <c r="AB723" s="291" t="str">
        <f>IF(日報入力!G723="","",日報入力!AH723)</f>
        <v/>
      </c>
      <c r="AC723" s="291" t="str">
        <f>IF(日報入力!G723="","",日報入力!AI723)</f>
        <v/>
      </c>
      <c r="AD723" s="291" t="str">
        <f>IF(日報入力!G723="","",日報入力!AJ723)</f>
        <v/>
      </c>
      <c r="AE723" s="292" t="str">
        <f>IF(日報入力!G723="","",日報入力!E723)</f>
        <v/>
      </c>
      <c r="AF723" s="293" t="str">
        <f>IF(日報入力!G723="","",日報入力!AK723)</f>
        <v/>
      </c>
      <c r="AG723" s="293" t="str">
        <f>IF(日報入力!G723="","",日報入力!AL723)</f>
        <v/>
      </c>
      <c r="AH723" s="293" t="str">
        <f>IF(日報入力!G723="","",日報入力!AM723)</f>
        <v/>
      </c>
      <c r="AI723" s="294" t="str">
        <f>IF(日報入力!G723&gt;0,日報入力!D723*日報入力!K723*日報入力!AL723,"")</f>
        <v/>
      </c>
      <c r="AJ723" s="294" t="str">
        <f>IF(日報入力!G723&gt;0,日報入力!E723*日報入力!AL723,"")</f>
        <v/>
      </c>
      <c r="AK723" s="294" t="str">
        <f>IF(日報入力!G723&gt;0,AI723-AJ723,"")</f>
        <v/>
      </c>
      <c r="AL723" s="292" t="str">
        <f>IF(日報入力!G723&gt;0,日報入力!E723*日報入力!AM723,"")</f>
        <v/>
      </c>
      <c r="AM723" s="292" t="str">
        <f>IF(日報入力!G723&gt;0,日報入力!AB723*日報入力!AM723,"")</f>
        <v/>
      </c>
      <c r="AN723" s="68" t="str">
        <f>IF(日報入力!G723&gt;0,日報入力!C723,"")</f>
        <v/>
      </c>
      <c r="AO723" s="68" t="str">
        <f>日報入力!B723</f>
        <v/>
      </c>
      <c r="AP723" s="68" t="str">
        <f>IF(日報入力!AQ723,日報入力!BA723,"")</f>
        <v/>
      </c>
      <c r="AQ723" s="68" t="str">
        <f>IF(日報入力!AR723,日報入力!BB723,"")</f>
        <v/>
      </c>
      <c r="AR723" s="68" t="str">
        <f>IF(日報入力!AS723,"N勤","")</f>
        <v/>
      </c>
      <c r="AS723" s="295" t="e">
        <f t="shared" si="50"/>
        <v>#VALUE!</v>
      </c>
      <c r="AT723" s="439" t="str">
        <f>日報入力!AY723</f>
        <v/>
      </c>
      <c r="AU723" s="518" t="str">
        <f>IF(日報入力!G723,G723*60/E723,"")</f>
        <v/>
      </c>
      <c r="AV723" s="528" t="str">
        <f>IF(日報入力!AT723,日報入力!AT723,"")</f>
        <v/>
      </c>
      <c r="AW723" s="529" t="str">
        <f>IF(日報入力!AT723,AE723/日報入力!AT723,"")</f>
        <v/>
      </c>
      <c r="AX723" s="530" t="e">
        <f>IF(1&lt;日報集計!AT723,AT723/(((F723-I723-J723-N723-O723)*60)/(E723)),"")</f>
        <v>#VALUE!</v>
      </c>
      <c r="AY723" s="664" t="str">
        <f>IF(日報入力!H723,AT723/(((F723-J723)*60)/E723),"")</f>
        <v/>
      </c>
      <c r="AZ723" s="664" t="str">
        <f>IF(日報入力!I723,AT723/((G723*60)/E723),"")</f>
        <v/>
      </c>
      <c r="BA723" s="296" t="str">
        <f>IF(日報入力!G723,G723/F723,"")</f>
        <v/>
      </c>
      <c r="BB723" s="386" t="e">
        <f t="shared" si="51"/>
        <v>#VALUE!</v>
      </c>
      <c r="BC723" s="386" t="e">
        <f t="shared" si="52"/>
        <v>#VALUE!</v>
      </c>
      <c r="BD723" s="80">
        <f>日報入力!AU723</f>
        <v>0</v>
      </c>
      <c r="BE723" s="534" t="str">
        <f>IF(日報入力!AV723,日報入力!AV723,"")</f>
        <v/>
      </c>
      <c r="BF723" s="534" t="str">
        <f>IF(日報入力!AW723,日報入力!AW723,"")</f>
        <v/>
      </c>
      <c r="BG723" s="398" t="str">
        <f>IF(日報入力!G723,日報入力!K723*日報入力!D723*日報入力!BC723,"")</f>
        <v/>
      </c>
    </row>
    <row r="724" spans="1:59" ht="20.25" hidden="1" customHeight="1" x14ac:dyDescent="0.15">
      <c r="A724" s="302" t="str">
        <f>IF(日報入力!G724="","",日報入力!G724)</f>
        <v/>
      </c>
      <c r="B724" s="291" t="str">
        <f>IF(日報入力!G724="","",日報入力!H724)</f>
        <v/>
      </c>
      <c r="C724" s="291" t="str">
        <f>IF(日報入力!G724="","",日報入力!I724)</f>
        <v/>
      </c>
      <c r="D724" s="291" t="str">
        <f>IF(日報入力!G724="","",日報入力!J724)</f>
        <v/>
      </c>
      <c r="E724" s="291" t="str">
        <f>IF(日報入力!G724="","",日報入力!K724)</f>
        <v/>
      </c>
      <c r="F724" s="291" t="str">
        <f>IF(日報入力!G724="","",日報入力!L724)</f>
        <v/>
      </c>
      <c r="G724" s="291" t="str">
        <f>IF(日報入力!G724="","",日報入力!L724-日報入力!O724-日報入力!P724-日報入力!Q724-日報入力!R724-日報入力!S724-日報入力!T724-日報入力!U724-日報入力!V724-日報入力!W724-日報入力!X724-日報入力!Y724-日報入力!Z724)</f>
        <v/>
      </c>
      <c r="H724" s="291" t="str">
        <f>IF(日報入力!G724="","",IF(日報入力!M724&gt;=0,日報入力!M724*F724,F724))</f>
        <v/>
      </c>
      <c r="I724" s="291" t="str">
        <f>IF(日報入力!G724="","",日報入力!O724)</f>
        <v/>
      </c>
      <c r="J724" s="291" t="str">
        <f>IF(日報入力!G724="","",日報入力!P724)</f>
        <v/>
      </c>
      <c r="K724" s="291" t="str">
        <f>IF(日報入力!G724="","",日報入力!Q724)</f>
        <v/>
      </c>
      <c r="L724" s="291" t="str">
        <f>IF(日報入力!G724="","",日報入力!R724)</f>
        <v/>
      </c>
      <c r="M724" s="291" t="str">
        <f>IF(日報入力!G724="","",日報入力!S724)</f>
        <v/>
      </c>
      <c r="N724" s="291" t="str">
        <f>IF(日報入力!G724="","",日報入力!T724)</f>
        <v/>
      </c>
      <c r="O724" s="291" t="str">
        <f>IF(日報入力!G724="","",日報入力!U724)</f>
        <v/>
      </c>
      <c r="P724" s="291" t="str">
        <f>IF(日報入力!G724="","",日報入力!V724)</f>
        <v/>
      </c>
      <c r="Q724" s="291" t="str">
        <f>IF(日報入力!G724="","",日報入力!W724)</f>
        <v/>
      </c>
      <c r="R724" s="291" t="str">
        <f>IF(日報入力!G724="","",日報入力!X724)</f>
        <v/>
      </c>
      <c r="S724" s="291" t="str">
        <f>IF(日報入力!G724="","",日報入力!Y724)</f>
        <v/>
      </c>
      <c r="T724" s="291" t="str">
        <f>IF(日報入力!G724="","",日報入力!Z724)</f>
        <v/>
      </c>
      <c r="U724" s="291" t="str">
        <f>IF(日報入力!G724="","",日報入力!AA724)</f>
        <v/>
      </c>
      <c r="V724" s="378" t="str">
        <f>IF(日報入力!G724="","",日報入力!AB724)</f>
        <v/>
      </c>
      <c r="W724" s="291" t="str">
        <f>IF(日報入力!G724="","",日報入力!AC724)</f>
        <v/>
      </c>
      <c r="X724" s="291" t="str">
        <f>IF(日報入力!G724="","",日報入力!AD724)</f>
        <v/>
      </c>
      <c r="Y724" s="291" t="str">
        <f>IF(日報入力!G724="","",日報入力!AE724)</f>
        <v/>
      </c>
      <c r="Z724" s="291" t="str">
        <f>IF(日報入力!G724="","",日報入力!AF724)</f>
        <v/>
      </c>
      <c r="AA724" s="291" t="str">
        <f>IF(日報入力!G724="","",日報入力!AG724)</f>
        <v/>
      </c>
      <c r="AB724" s="291" t="str">
        <f>IF(日報入力!G724="","",日報入力!AH724)</f>
        <v/>
      </c>
      <c r="AC724" s="291" t="str">
        <f>IF(日報入力!G724="","",日報入力!AI724)</f>
        <v/>
      </c>
      <c r="AD724" s="291" t="str">
        <f>IF(日報入力!G724="","",日報入力!AJ724)</f>
        <v/>
      </c>
      <c r="AE724" s="292" t="str">
        <f>IF(日報入力!G724="","",日報入力!E724)</f>
        <v/>
      </c>
      <c r="AF724" s="293" t="str">
        <f>IF(日報入力!G724="","",日報入力!AK724)</f>
        <v/>
      </c>
      <c r="AG724" s="293" t="str">
        <f>IF(日報入力!G724="","",日報入力!AL724)</f>
        <v/>
      </c>
      <c r="AH724" s="293" t="str">
        <f>IF(日報入力!G724="","",日報入力!AM724)</f>
        <v/>
      </c>
      <c r="AI724" s="294" t="str">
        <f>IF(日報入力!G724&gt;0,日報入力!D724*日報入力!K724*日報入力!AL724,"")</f>
        <v/>
      </c>
      <c r="AJ724" s="294" t="str">
        <f>IF(日報入力!G724&gt;0,日報入力!E724*日報入力!AL724,"")</f>
        <v/>
      </c>
      <c r="AK724" s="294" t="str">
        <f>IF(日報入力!G724&gt;0,AI724-AJ724,"")</f>
        <v/>
      </c>
      <c r="AL724" s="292" t="str">
        <f>IF(日報入力!G724&gt;0,日報入力!E724*日報入力!AM724,"")</f>
        <v/>
      </c>
      <c r="AM724" s="292" t="str">
        <f>IF(日報入力!G724&gt;0,日報入力!AB724*日報入力!AM724,"")</f>
        <v/>
      </c>
      <c r="AN724" s="68" t="str">
        <f>IF(日報入力!G724&gt;0,日報入力!C724,"")</f>
        <v/>
      </c>
      <c r="AO724" s="68" t="str">
        <f>日報入力!B724</f>
        <v/>
      </c>
      <c r="AP724" s="68" t="str">
        <f>IF(日報入力!AQ724,日報入力!BA724,"")</f>
        <v/>
      </c>
      <c r="AQ724" s="68" t="str">
        <f>IF(日報入力!AR724,日報入力!BB724,"")</f>
        <v/>
      </c>
      <c r="AR724" s="68" t="str">
        <f>IF(日報入力!AS724,"N勤","")</f>
        <v/>
      </c>
      <c r="AS724" s="295" t="e">
        <f t="shared" si="50"/>
        <v>#VALUE!</v>
      </c>
      <c r="AT724" s="439" t="str">
        <f>日報入力!AY724</f>
        <v/>
      </c>
      <c r="AU724" s="518" t="str">
        <f>IF(日報入力!G724,G724*60/E724,"")</f>
        <v/>
      </c>
      <c r="AV724" s="528" t="str">
        <f>IF(日報入力!AT724,日報入力!AT724,"")</f>
        <v/>
      </c>
      <c r="AW724" s="529" t="str">
        <f>IF(日報入力!AT724,AE724/日報入力!AT724,"")</f>
        <v/>
      </c>
      <c r="AX724" s="530" t="e">
        <f>IF(1&lt;日報集計!AT724,AT724/(((F724-I724-J724-N724-O724)*60)/(E724)),"")</f>
        <v>#VALUE!</v>
      </c>
      <c r="AY724" s="664" t="str">
        <f>IF(日報入力!H724,AT724/(((F724-J724)*60)/E724),"")</f>
        <v/>
      </c>
      <c r="AZ724" s="664" t="str">
        <f>IF(日報入力!I724,AT724/((G724*60)/E724),"")</f>
        <v/>
      </c>
      <c r="BA724" s="296" t="str">
        <f>IF(日報入力!G724,G724/F724,"")</f>
        <v/>
      </c>
      <c r="BB724" s="386" t="e">
        <f t="shared" si="51"/>
        <v>#VALUE!</v>
      </c>
      <c r="BC724" s="386" t="e">
        <f t="shared" si="52"/>
        <v>#VALUE!</v>
      </c>
      <c r="BD724" s="80">
        <f>日報入力!AU724</f>
        <v>0</v>
      </c>
      <c r="BE724" s="534" t="str">
        <f>IF(日報入力!AV724,日報入力!AV724,"")</f>
        <v/>
      </c>
      <c r="BF724" s="534" t="str">
        <f>IF(日報入力!AW724,日報入力!AW724,"")</f>
        <v/>
      </c>
      <c r="BG724" s="398" t="str">
        <f>IF(日報入力!G724,日報入力!K724*日報入力!D724*日報入力!BC724,"")</f>
        <v/>
      </c>
    </row>
    <row r="725" spans="1:59" ht="20.25" hidden="1" customHeight="1" x14ac:dyDescent="0.15">
      <c r="A725" s="302" t="str">
        <f>IF(日報入力!G725="","",日報入力!G725)</f>
        <v/>
      </c>
      <c r="B725" s="291" t="str">
        <f>IF(日報入力!G725="","",日報入力!H725)</f>
        <v/>
      </c>
      <c r="C725" s="291" t="str">
        <f>IF(日報入力!G725="","",日報入力!I725)</f>
        <v/>
      </c>
      <c r="D725" s="291" t="str">
        <f>IF(日報入力!G725="","",日報入力!J725)</f>
        <v/>
      </c>
      <c r="E725" s="291" t="str">
        <f>IF(日報入力!G725="","",日報入力!K725)</f>
        <v/>
      </c>
      <c r="F725" s="291" t="str">
        <f>IF(日報入力!G725="","",日報入力!L725)</f>
        <v/>
      </c>
      <c r="G725" s="291" t="str">
        <f>IF(日報入力!G725="","",日報入力!L725-日報入力!O725-日報入力!P725-日報入力!Q725-日報入力!R725-日報入力!S725-日報入力!T725-日報入力!U725-日報入力!V725-日報入力!W725-日報入力!X725-日報入力!Y725-日報入力!Z725)</f>
        <v/>
      </c>
      <c r="H725" s="291" t="str">
        <f>IF(日報入力!G725="","",IF(日報入力!M725&gt;=0,日報入力!M725*F725,F725))</f>
        <v/>
      </c>
      <c r="I725" s="291" t="str">
        <f>IF(日報入力!G725="","",日報入力!O725)</f>
        <v/>
      </c>
      <c r="J725" s="291" t="str">
        <f>IF(日報入力!G725="","",日報入力!P725)</f>
        <v/>
      </c>
      <c r="K725" s="291" t="str">
        <f>IF(日報入力!G725="","",日報入力!Q725)</f>
        <v/>
      </c>
      <c r="L725" s="291" t="str">
        <f>IF(日報入力!G725="","",日報入力!R725)</f>
        <v/>
      </c>
      <c r="M725" s="291" t="str">
        <f>IF(日報入力!G725="","",日報入力!S725)</f>
        <v/>
      </c>
      <c r="N725" s="291" t="str">
        <f>IF(日報入力!G725="","",日報入力!T725)</f>
        <v/>
      </c>
      <c r="O725" s="291" t="str">
        <f>IF(日報入力!G725="","",日報入力!U725)</f>
        <v/>
      </c>
      <c r="P725" s="291" t="str">
        <f>IF(日報入力!G725="","",日報入力!V725)</f>
        <v/>
      </c>
      <c r="Q725" s="291" t="str">
        <f>IF(日報入力!G725="","",日報入力!W725)</f>
        <v/>
      </c>
      <c r="R725" s="291" t="str">
        <f>IF(日報入力!G725="","",日報入力!X725)</f>
        <v/>
      </c>
      <c r="S725" s="291" t="str">
        <f>IF(日報入力!G725="","",日報入力!Y725)</f>
        <v/>
      </c>
      <c r="T725" s="291" t="str">
        <f>IF(日報入力!G725="","",日報入力!Z725)</f>
        <v/>
      </c>
      <c r="U725" s="291" t="str">
        <f>IF(日報入力!G725="","",日報入力!AA725)</f>
        <v/>
      </c>
      <c r="V725" s="378" t="str">
        <f>IF(日報入力!G725="","",日報入力!AB725)</f>
        <v/>
      </c>
      <c r="W725" s="291" t="str">
        <f>IF(日報入力!G725="","",日報入力!AC725)</f>
        <v/>
      </c>
      <c r="X725" s="291" t="str">
        <f>IF(日報入力!G725="","",日報入力!AD725)</f>
        <v/>
      </c>
      <c r="Y725" s="291" t="str">
        <f>IF(日報入力!G725="","",日報入力!AE725)</f>
        <v/>
      </c>
      <c r="Z725" s="291" t="str">
        <f>IF(日報入力!G725="","",日報入力!AF725)</f>
        <v/>
      </c>
      <c r="AA725" s="291" t="str">
        <f>IF(日報入力!G725="","",日報入力!AG725)</f>
        <v/>
      </c>
      <c r="AB725" s="291" t="str">
        <f>IF(日報入力!G725="","",日報入力!AH725)</f>
        <v/>
      </c>
      <c r="AC725" s="291" t="str">
        <f>IF(日報入力!G725="","",日報入力!AI725)</f>
        <v/>
      </c>
      <c r="AD725" s="291" t="str">
        <f>IF(日報入力!G725="","",日報入力!AJ725)</f>
        <v/>
      </c>
      <c r="AE725" s="292" t="str">
        <f>IF(日報入力!G725="","",日報入力!E725)</f>
        <v/>
      </c>
      <c r="AF725" s="293" t="str">
        <f>IF(日報入力!G725="","",日報入力!AK725)</f>
        <v/>
      </c>
      <c r="AG725" s="293" t="str">
        <f>IF(日報入力!G725="","",日報入力!AL725)</f>
        <v/>
      </c>
      <c r="AH725" s="293" t="str">
        <f>IF(日報入力!G725="","",日報入力!AM725)</f>
        <v/>
      </c>
      <c r="AI725" s="294" t="str">
        <f>IF(日報入力!G725&gt;0,日報入力!D725*日報入力!K725*日報入力!AL725,"")</f>
        <v/>
      </c>
      <c r="AJ725" s="294" t="str">
        <f>IF(日報入力!G725&gt;0,日報入力!E725*日報入力!AL725,"")</f>
        <v/>
      </c>
      <c r="AK725" s="294" t="str">
        <f>IF(日報入力!G725&gt;0,AI725-AJ725,"")</f>
        <v/>
      </c>
      <c r="AL725" s="292" t="str">
        <f>IF(日報入力!G725&gt;0,日報入力!E725*日報入力!AM725,"")</f>
        <v/>
      </c>
      <c r="AM725" s="292" t="str">
        <f>IF(日報入力!G725&gt;0,日報入力!AB725*日報入力!AM725,"")</f>
        <v/>
      </c>
      <c r="AN725" s="68" t="str">
        <f>IF(日報入力!G725&gt;0,日報入力!C725,"")</f>
        <v/>
      </c>
      <c r="AO725" s="68" t="str">
        <f>日報入力!B725</f>
        <v/>
      </c>
      <c r="AP725" s="68" t="str">
        <f>IF(日報入力!AQ725,日報入力!BA725,"")</f>
        <v/>
      </c>
      <c r="AQ725" s="68" t="str">
        <f>IF(日報入力!AR725,日報入力!BB725,"")</f>
        <v/>
      </c>
      <c r="AR725" s="68" t="str">
        <f>IF(日報入力!AS725,"N勤","")</f>
        <v/>
      </c>
      <c r="AS725" s="295" t="e">
        <f t="shared" si="50"/>
        <v>#VALUE!</v>
      </c>
      <c r="AT725" s="439" t="str">
        <f>日報入力!AY725</f>
        <v/>
      </c>
      <c r="AU725" s="518" t="str">
        <f>IF(日報入力!G725,G725*60/E725,"")</f>
        <v/>
      </c>
      <c r="AV725" s="528" t="str">
        <f>IF(日報入力!AT725,日報入力!AT725,"")</f>
        <v/>
      </c>
      <c r="AW725" s="529" t="str">
        <f>IF(日報入力!AT725,AE725/日報入力!AT725,"")</f>
        <v/>
      </c>
      <c r="AX725" s="530" t="e">
        <f>IF(1&lt;日報集計!AT725,AT725/(((F725-I725-J725-N725-O725)*60)/(E725)),"")</f>
        <v>#VALUE!</v>
      </c>
      <c r="AY725" s="664" t="str">
        <f>IF(日報入力!H725,AT725/(((F725-J725)*60)/E725),"")</f>
        <v/>
      </c>
      <c r="AZ725" s="664" t="str">
        <f>IF(日報入力!I725,AT725/((G725*60)/E725),"")</f>
        <v/>
      </c>
      <c r="BA725" s="296" t="str">
        <f>IF(日報入力!G725,G725/F725,"")</f>
        <v/>
      </c>
      <c r="BB725" s="386" t="e">
        <f t="shared" si="51"/>
        <v>#VALUE!</v>
      </c>
      <c r="BC725" s="386" t="e">
        <f t="shared" si="52"/>
        <v>#VALUE!</v>
      </c>
      <c r="BD725" s="80">
        <f>日報入力!AU725</f>
        <v>0</v>
      </c>
      <c r="BE725" s="534" t="str">
        <f>IF(日報入力!AV725,日報入力!AV725,"")</f>
        <v/>
      </c>
      <c r="BF725" s="534" t="str">
        <f>IF(日報入力!AW725,日報入力!AW725,"")</f>
        <v/>
      </c>
      <c r="BG725" s="398" t="str">
        <f>IF(日報入力!G725,日報入力!K725*日報入力!D725*日報入力!BC725,"")</f>
        <v/>
      </c>
    </row>
    <row r="726" spans="1:59" ht="20.25" hidden="1" customHeight="1" x14ac:dyDescent="0.15">
      <c r="A726" s="302" t="str">
        <f>IF(日報入力!G726="","",日報入力!G726)</f>
        <v/>
      </c>
      <c r="B726" s="291" t="str">
        <f>IF(日報入力!G726="","",日報入力!H726)</f>
        <v/>
      </c>
      <c r="C726" s="291" t="str">
        <f>IF(日報入力!G726="","",日報入力!I726)</f>
        <v/>
      </c>
      <c r="D726" s="291" t="str">
        <f>IF(日報入力!G726="","",日報入力!J726)</f>
        <v/>
      </c>
      <c r="E726" s="291" t="str">
        <f>IF(日報入力!G726="","",日報入力!K726)</f>
        <v/>
      </c>
      <c r="F726" s="291" t="str">
        <f>IF(日報入力!G726="","",日報入力!L726)</f>
        <v/>
      </c>
      <c r="G726" s="291" t="str">
        <f>IF(日報入力!G726="","",日報入力!L726-日報入力!O726-日報入力!P726-日報入力!Q726-日報入力!R726-日報入力!S726-日報入力!T726-日報入力!U726-日報入力!V726-日報入力!W726-日報入力!X726-日報入力!Y726-日報入力!Z726)</f>
        <v/>
      </c>
      <c r="H726" s="291" t="str">
        <f>IF(日報入力!G726="","",IF(日報入力!M726&gt;=0,日報入力!M726*F726,F726))</f>
        <v/>
      </c>
      <c r="I726" s="291" t="str">
        <f>IF(日報入力!G726="","",日報入力!O726)</f>
        <v/>
      </c>
      <c r="J726" s="291" t="str">
        <f>IF(日報入力!G726="","",日報入力!P726)</f>
        <v/>
      </c>
      <c r="K726" s="291" t="str">
        <f>IF(日報入力!G726="","",日報入力!Q726)</f>
        <v/>
      </c>
      <c r="L726" s="291" t="str">
        <f>IF(日報入力!G726="","",日報入力!R726)</f>
        <v/>
      </c>
      <c r="M726" s="291" t="str">
        <f>IF(日報入力!G726="","",日報入力!S726)</f>
        <v/>
      </c>
      <c r="N726" s="291" t="str">
        <f>IF(日報入力!G726="","",日報入力!T726)</f>
        <v/>
      </c>
      <c r="O726" s="291" t="str">
        <f>IF(日報入力!G726="","",日報入力!U726)</f>
        <v/>
      </c>
      <c r="P726" s="291" t="str">
        <f>IF(日報入力!G726="","",日報入力!V726)</f>
        <v/>
      </c>
      <c r="Q726" s="291" t="str">
        <f>IF(日報入力!G726="","",日報入力!W726)</f>
        <v/>
      </c>
      <c r="R726" s="291" t="str">
        <f>IF(日報入力!G726="","",日報入力!X726)</f>
        <v/>
      </c>
      <c r="S726" s="291" t="str">
        <f>IF(日報入力!G726="","",日報入力!Y726)</f>
        <v/>
      </c>
      <c r="T726" s="291" t="str">
        <f>IF(日報入力!G726="","",日報入力!Z726)</f>
        <v/>
      </c>
      <c r="U726" s="291" t="str">
        <f>IF(日報入力!G726="","",日報入力!AA726)</f>
        <v/>
      </c>
      <c r="V726" s="378" t="str">
        <f>IF(日報入力!G726="","",日報入力!AB726)</f>
        <v/>
      </c>
      <c r="W726" s="291" t="str">
        <f>IF(日報入力!G726="","",日報入力!AC726)</f>
        <v/>
      </c>
      <c r="X726" s="291" t="str">
        <f>IF(日報入力!G726="","",日報入力!AD726)</f>
        <v/>
      </c>
      <c r="Y726" s="291" t="str">
        <f>IF(日報入力!G726="","",日報入力!AE726)</f>
        <v/>
      </c>
      <c r="Z726" s="291" t="str">
        <f>IF(日報入力!G726="","",日報入力!AF726)</f>
        <v/>
      </c>
      <c r="AA726" s="291" t="str">
        <f>IF(日報入力!G726="","",日報入力!AG726)</f>
        <v/>
      </c>
      <c r="AB726" s="291" t="str">
        <f>IF(日報入力!G726="","",日報入力!AH726)</f>
        <v/>
      </c>
      <c r="AC726" s="291" t="str">
        <f>IF(日報入力!G726="","",日報入力!AI726)</f>
        <v/>
      </c>
      <c r="AD726" s="291" t="str">
        <f>IF(日報入力!G726="","",日報入力!AJ726)</f>
        <v/>
      </c>
      <c r="AE726" s="292" t="str">
        <f>IF(日報入力!G726="","",日報入力!E726)</f>
        <v/>
      </c>
      <c r="AF726" s="293" t="str">
        <f>IF(日報入力!G726="","",日報入力!AK726)</f>
        <v/>
      </c>
      <c r="AG726" s="293" t="str">
        <f>IF(日報入力!G726="","",日報入力!AL726)</f>
        <v/>
      </c>
      <c r="AH726" s="293" t="str">
        <f>IF(日報入力!G726="","",日報入力!AM726)</f>
        <v/>
      </c>
      <c r="AI726" s="294" t="str">
        <f>IF(日報入力!G726&gt;0,日報入力!D726*日報入力!K726*日報入力!AL726,"")</f>
        <v/>
      </c>
      <c r="AJ726" s="294" t="str">
        <f>IF(日報入力!G726&gt;0,日報入力!E726*日報入力!AL726,"")</f>
        <v/>
      </c>
      <c r="AK726" s="294" t="str">
        <f>IF(日報入力!G726&gt;0,AI726-AJ726,"")</f>
        <v/>
      </c>
      <c r="AL726" s="292" t="str">
        <f>IF(日報入力!G726&gt;0,日報入力!E726*日報入力!AM726,"")</f>
        <v/>
      </c>
      <c r="AM726" s="292" t="str">
        <f>IF(日報入力!G726&gt;0,日報入力!AB726*日報入力!AM726,"")</f>
        <v/>
      </c>
      <c r="AN726" s="68" t="str">
        <f>IF(日報入力!G726&gt;0,日報入力!C726,"")</f>
        <v/>
      </c>
      <c r="AO726" s="68" t="str">
        <f>日報入力!B726</f>
        <v/>
      </c>
      <c r="AP726" s="68" t="str">
        <f>IF(日報入力!AQ726,日報入力!BA726,"")</f>
        <v/>
      </c>
      <c r="AQ726" s="68" t="str">
        <f>IF(日報入力!AR726,日報入力!BB726,"")</f>
        <v/>
      </c>
      <c r="AR726" s="68" t="str">
        <f>IF(日報入力!AS726,"N勤","")</f>
        <v/>
      </c>
      <c r="AS726" s="295" t="e">
        <f t="shared" si="50"/>
        <v>#VALUE!</v>
      </c>
      <c r="AT726" s="439" t="str">
        <f>日報入力!AY726</f>
        <v/>
      </c>
      <c r="AU726" s="518" t="str">
        <f>IF(日報入力!G726,G726*60/E726,"")</f>
        <v/>
      </c>
      <c r="AV726" s="528" t="str">
        <f>IF(日報入力!AT726,日報入力!AT726,"")</f>
        <v/>
      </c>
      <c r="AW726" s="529" t="str">
        <f>IF(日報入力!AT726,AE726/日報入力!AT726,"")</f>
        <v/>
      </c>
      <c r="AX726" s="530" t="e">
        <f>IF(1&lt;日報集計!AT726,AT726/(((F726-I726-J726-N726-O726)*60)/(E726)),"")</f>
        <v>#VALUE!</v>
      </c>
      <c r="AY726" s="664" t="str">
        <f>IF(日報入力!H726,AT726/(((F726-J726)*60)/E726),"")</f>
        <v/>
      </c>
      <c r="AZ726" s="664" t="str">
        <f>IF(日報入力!I726,AT726/((G726*60)/E726),"")</f>
        <v/>
      </c>
      <c r="BA726" s="296" t="str">
        <f>IF(日報入力!G726,G726/F726,"")</f>
        <v/>
      </c>
      <c r="BB726" s="386" t="e">
        <f t="shared" si="51"/>
        <v>#VALUE!</v>
      </c>
      <c r="BC726" s="386" t="e">
        <f t="shared" si="52"/>
        <v>#VALUE!</v>
      </c>
      <c r="BD726" s="80">
        <f>日報入力!AU726</f>
        <v>0</v>
      </c>
      <c r="BE726" s="534" t="str">
        <f>IF(日報入力!AV726,日報入力!AV726,"")</f>
        <v/>
      </c>
      <c r="BF726" s="534" t="str">
        <f>IF(日報入力!AW726,日報入力!AW726,"")</f>
        <v/>
      </c>
      <c r="BG726" s="398" t="str">
        <f>IF(日報入力!G726,日報入力!K726*日報入力!D726*日報入力!BC726,"")</f>
        <v/>
      </c>
    </row>
    <row r="727" spans="1:59" ht="20.25" hidden="1" customHeight="1" x14ac:dyDescent="0.15">
      <c r="A727" s="302" t="str">
        <f>IF(日報入力!G727="","",日報入力!G727)</f>
        <v/>
      </c>
      <c r="B727" s="291" t="str">
        <f>IF(日報入力!G727="","",日報入力!H727)</f>
        <v/>
      </c>
      <c r="C727" s="291" t="str">
        <f>IF(日報入力!G727="","",日報入力!I727)</f>
        <v/>
      </c>
      <c r="D727" s="291" t="str">
        <f>IF(日報入力!G727="","",日報入力!J727)</f>
        <v/>
      </c>
      <c r="E727" s="291" t="str">
        <f>IF(日報入力!G727="","",日報入力!K727)</f>
        <v/>
      </c>
      <c r="F727" s="291" t="str">
        <f>IF(日報入力!G727="","",日報入力!L727)</f>
        <v/>
      </c>
      <c r="G727" s="291" t="str">
        <f>IF(日報入力!G727="","",日報入力!L727-日報入力!O727-日報入力!P727-日報入力!Q727-日報入力!R727-日報入力!S727-日報入力!T727-日報入力!U727-日報入力!V727-日報入力!W727-日報入力!X727-日報入力!Y727-日報入力!Z727)</f>
        <v/>
      </c>
      <c r="H727" s="291" t="str">
        <f>IF(日報入力!G727="","",IF(日報入力!M727&gt;=0,日報入力!M727*F727,F727))</f>
        <v/>
      </c>
      <c r="I727" s="291" t="str">
        <f>IF(日報入力!G727="","",日報入力!O727)</f>
        <v/>
      </c>
      <c r="J727" s="291" t="str">
        <f>IF(日報入力!G727="","",日報入力!P727)</f>
        <v/>
      </c>
      <c r="K727" s="291" t="str">
        <f>IF(日報入力!G727="","",日報入力!Q727)</f>
        <v/>
      </c>
      <c r="L727" s="291" t="str">
        <f>IF(日報入力!G727="","",日報入力!R727)</f>
        <v/>
      </c>
      <c r="M727" s="291" t="str">
        <f>IF(日報入力!G727="","",日報入力!S727)</f>
        <v/>
      </c>
      <c r="N727" s="291" t="str">
        <f>IF(日報入力!G727="","",日報入力!T727)</f>
        <v/>
      </c>
      <c r="O727" s="291" t="str">
        <f>IF(日報入力!G727="","",日報入力!U727)</f>
        <v/>
      </c>
      <c r="P727" s="291" t="str">
        <f>IF(日報入力!G727="","",日報入力!V727)</f>
        <v/>
      </c>
      <c r="Q727" s="291" t="str">
        <f>IF(日報入力!G727="","",日報入力!W727)</f>
        <v/>
      </c>
      <c r="R727" s="291" t="str">
        <f>IF(日報入力!G727="","",日報入力!X727)</f>
        <v/>
      </c>
      <c r="S727" s="291" t="str">
        <f>IF(日報入力!G727="","",日報入力!Y727)</f>
        <v/>
      </c>
      <c r="T727" s="291" t="str">
        <f>IF(日報入力!G727="","",日報入力!Z727)</f>
        <v/>
      </c>
      <c r="U727" s="291" t="str">
        <f>IF(日報入力!G727="","",日報入力!AA727)</f>
        <v/>
      </c>
      <c r="V727" s="378" t="str">
        <f>IF(日報入力!G727="","",日報入力!AB727)</f>
        <v/>
      </c>
      <c r="W727" s="291" t="str">
        <f>IF(日報入力!G727="","",日報入力!AC727)</f>
        <v/>
      </c>
      <c r="X727" s="291" t="str">
        <f>IF(日報入力!G727="","",日報入力!AD727)</f>
        <v/>
      </c>
      <c r="Y727" s="291" t="str">
        <f>IF(日報入力!G727="","",日報入力!AE727)</f>
        <v/>
      </c>
      <c r="Z727" s="291" t="str">
        <f>IF(日報入力!G727="","",日報入力!AF727)</f>
        <v/>
      </c>
      <c r="AA727" s="291" t="str">
        <f>IF(日報入力!G727="","",日報入力!AG727)</f>
        <v/>
      </c>
      <c r="AB727" s="291" t="str">
        <f>IF(日報入力!G727="","",日報入力!AH727)</f>
        <v/>
      </c>
      <c r="AC727" s="291" t="str">
        <f>IF(日報入力!G727="","",日報入力!AI727)</f>
        <v/>
      </c>
      <c r="AD727" s="291" t="str">
        <f>IF(日報入力!G727="","",日報入力!AJ727)</f>
        <v/>
      </c>
      <c r="AE727" s="292" t="str">
        <f>IF(日報入力!G727="","",日報入力!E727)</f>
        <v/>
      </c>
      <c r="AF727" s="293" t="str">
        <f>IF(日報入力!G727="","",日報入力!AK727)</f>
        <v/>
      </c>
      <c r="AG727" s="293" t="str">
        <f>IF(日報入力!G727="","",日報入力!AL727)</f>
        <v/>
      </c>
      <c r="AH727" s="293" t="str">
        <f>IF(日報入力!G727="","",日報入力!AM727)</f>
        <v/>
      </c>
      <c r="AI727" s="294" t="str">
        <f>IF(日報入力!G727&gt;0,日報入力!D727*日報入力!K727*日報入力!AL727,"")</f>
        <v/>
      </c>
      <c r="AJ727" s="294" t="str">
        <f>IF(日報入力!G727&gt;0,日報入力!E727*日報入力!AL727,"")</f>
        <v/>
      </c>
      <c r="AK727" s="294" t="str">
        <f>IF(日報入力!G727&gt;0,AI727-AJ727,"")</f>
        <v/>
      </c>
      <c r="AL727" s="292" t="str">
        <f>IF(日報入力!G727&gt;0,日報入力!E727*日報入力!AM727,"")</f>
        <v/>
      </c>
      <c r="AM727" s="292" t="str">
        <f>IF(日報入力!G727&gt;0,日報入力!AB727*日報入力!AM727,"")</f>
        <v/>
      </c>
      <c r="AN727" s="68" t="str">
        <f>IF(日報入力!G727&gt;0,日報入力!C727,"")</f>
        <v/>
      </c>
      <c r="AO727" s="68" t="str">
        <f>日報入力!B727</f>
        <v/>
      </c>
      <c r="AP727" s="68" t="str">
        <f>IF(日報入力!AQ727,日報入力!BA727,"")</f>
        <v/>
      </c>
      <c r="AQ727" s="68" t="str">
        <f>IF(日報入力!AR727,日報入力!BB727,"")</f>
        <v/>
      </c>
      <c r="AR727" s="68" t="str">
        <f>IF(日報入力!AS727,"N勤","")</f>
        <v/>
      </c>
      <c r="AS727" s="295" t="e">
        <f t="shared" si="50"/>
        <v>#VALUE!</v>
      </c>
      <c r="AT727" s="439" t="str">
        <f>日報入力!AY727</f>
        <v/>
      </c>
      <c r="AU727" s="518" t="str">
        <f>IF(日報入力!G727,G727*60/E727,"")</f>
        <v/>
      </c>
      <c r="AV727" s="528" t="str">
        <f>IF(日報入力!AT727,日報入力!AT727,"")</f>
        <v/>
      </c>
      <c r="AW727" s="529" t="str">
        <f>IF(日報入力!AT727,AE727/日報入力!AT727,"")</f>
        <v/>
      </c>
      <c r="AX727" s="530" t="e">
        <f>IF(1&lt;日報集計!AT727,AT727/(((F727-I727-J727-N727-O727)*60)/(E727)),"")</f>
        <v>#VALUE!</v>
      </c>
      <c r="AY727" s="664" t="str">
        <f>IF(日報入力!H727,AT727/(((F727-J727)*60)/E727),"")</f>
        <v/>
      </c>
      <c r="AZ727" s="664" t="str">
        <f>IF(日報入力!I727,AT727/((G727*60)/E727),"")</f>
        <v/>
      </c>
      <c r="BA727" s="296" t="str">
        <f>IF(日報入力!G727,G727/F727,"")</f>
        <v/>
      </c>
      <c r="BB727" s="386" t="e">
        <f t="shared" si="51"/>
        <v>#VALUE!</v>
      </c>
      <c r="BC727" s="386" t="e">
        <f t="shared" si="52"/>
        <v>#VALUE!</v>
      </c>
      <c r="BD727" s="80">
        <f>日報入力!AU727</f>
        <v>0</v>
      </c>
      <c r="BE727" s="534" t="str">
        <f>IF(日報入力!AV727,日報入力!AV727,"")</f>
        <v/>
      </c>
      <c r="BF727" s="534" t="str">
        <f>IF(日報入力!AW727,日報入力!AW727,"")</f>
        <v/>
      </c>
      <c r="BG727" s="398" t="str">
        <f>IF(日報入力!G727,日報入力!K727*日報入力!D727*日報入力!BC727,"")</f>
        <v/>
      </c>
    </row>
    <row r="728" spans="1:59" ht="20.25" hidden="1" customHeight="1" x14ac:dyDescent="0.15">
      <c r="A728" s="302" t="str">
        <f>IF(日報入力!G728="","",日報入力!G728)</f>
        <v/>
      </c>
      <c r="B728" s="291" t="str">
        <f>IF(日報入力!G728="","",日報入力!H728)</f>
        <v/>
      </c>
      <c r="C728" s="291" t="str">
        <f>IF(日報入力!G728="","",日報入力!I728)</f>
        <v/>
      </c>
      <c r="D728" s="291" t="str">
        <f>IF(日報入力!G728="","",日報入力!J728)</f>
        <v/>
      </c>
      <c r="E728" s="291" t="str">
        <f>IF(日報入力!G728="","",日報入力!K728)</f>
        <v/>
      </c>
      <c r="F728" s="291" t="str">
        <f>IF(日報入力!G728="","",日報入力!L728)</f>
        <v/>
      </c>
      <c r="G728" s="291" t="str">
        <f>IF(日報入力!G728="","",日報入力!L728-日報入力!O728-日報入力!P728-日報入力!Q728-日報入力!R728-日報入力!S728-日報入力!T728-日報入力!U728-日報入力!V728-日報入力!W728-日報入力!X728-日報入力!Y728-日報入力!Z728)</f>
        <v/>
      </c>
      <c r="H728" s="291" t="str">
        <f>IF(日報入力!G728="","",IF(日報入力!M728&gt;=0,日報入力!M728*F728,F728))</f>
        <v/>
      </c>
      <c r="I728" s="291" t="str">
        <f>IF(日報入力!G728="","",日報入力!O728)</f>
        <v/>
      </c>
      <c r="J728" s="291" t="str">
        <f>IF(日報入力!G728="","",日報入力!P728)</f>
        <v/>
      </c>
      <c r="K728" s="291" t="str">
        <f>IF(日報入力!G728="","",日報入力!Q728)</f>
        <v/>
      </c>
      <c r="L728" s="291" t="str">
        <f>IF(日報入力!G728="","",日報入力!R728)</f>
        <v/>
      </c>
      <c r="M728" s="291" t="str">
        <f>IF(日報入力!G728="","",日報入力!S728)</f>
        <v/>
      </c>
      <c r="N728" s="291" t="str">
        <f>IF(日報入力!G728="","",日報入力!T728)</f>
        <v/>
      </c>
      <c r="O728" s="291" t="str">
        <f>IF(日報入力!G728="","",日報入力!U728)</f>
        <v/>
      </c>
      <c r="P728" s="291" t="str">
        <f>IF(日報入力!G728="","",日報入力!V728)</f>
        <v/>
      </c>
      <c r="Q728" s="291" t="str">
        <f>IF(日報入力!G728="","",日報入力!W728)</f>
        <v/>
      </c>
      <c r="R728" s="291" t="str">
        <f>IF(日報入力!G728="","",日報入力!X728)</f>
        <v/>
      </c>
      <c r="S728" s="291" t="str">
        <f>IF(日報入力!G728="","",日報入力!Y728)</f>
        <v/>
      </c>
      <c r="T728" s="291" t="str">
        <f>IF(日報入力!G728="","",日報入力!Z728)</f>
        <v/>
      </c>
      <c r="U728" s="291" t="str">
        <f>IF(日報入力!G728="","",日報入力!AA728)</f>
        <v/>
      </c>
      <c r="V728" s="378" t="str">
        <f>IF(日報入力!G728="","",日報入力!AB728)</f>
        <v/>
      </c>
      <c r="W728" s="291" t="str">
        <f>IF(日報入力!G728="","",日報入力!AC728)</f>
        <v/>
      </c>
      <c r="X728" s="291" t="str">
        <f>IF(日報入力!G728="","",日報入力!AD728)</f>
        <v/>
      </c>
      <c r="Y728" s="291" t="str">
        <f>IF(日報入力!G728="","",日報入力!AE728)</f>
        <v/>
      </c>
      <c r="Z728" s="291" t="str">
        <f>IF(日報入力!G728="","",日報入力!AF728)</f>
        <v/>
      </c>
      <c r="AA728" s="291" t="str">
        <f>IF(日報入力!G728="","",日報入力!AG728)</f>
        <v/>
      </c>
      <c r="AB728" s="291" t="str">
        <f>IF(日報入力!G728="","",日報入力!AH728)</f>
        <v/>
      </c>
      <c r="AC728" s="291" t="str">
        <f>IF(日報入力!G728="","",日報入力!AI728)</f>
        <v/>
      </c>
      <c r="AD728" s="291" t="str">
        <f>IF(日報入力!G728="","",日報入力!AJ728)</f>
        <v/>
      </c>
      <c r="AE728" s="292" t="str">
        <f>IF(日報入力!G728="","",日報入力!E728)</f>
        <v/>
      </c>
      <c r="AF728" s="293" t="str">
        <f>IF(日報入力!G728="","",日報入力!AK728)</f>
        <v/>
      </c>
      <c r="AG728" s="293" t="str">
        <f>IF(日報入力!G728="","",日報入力!AL728)</f>
        <v/>
      </c>
      <c r="AH728" s="293" t="str">
        <f>IF(日報入力!G728="","",日報入力!AM728)</f>
        <v/>
      </c>
      <c r="AI728" s="294" t="str">
        <f>IF(日報入力!G728&gt;0,日報入力!D728*日報入力!K728*日報入力!AL728,"")</f>
        <v/>
      </c>
      <c r="AJ728" s="294" t="str">
        <f>IF(日報入力!G728&gt;0,日報入力!E728*日報入力!AL728,"")</f>
        <v/>
      </c>
      <c r="AK728" s="294" t="str">
        <f>IF(日報入力!G728&gt;0,AI728-AJ728,"")</f>
        <v/>
      </c>
      <c r="AL728" s="292" t="str">
        <f>IF(日報入力!G728&gt;0,日報入力!E728*日報入力!AM728,"")</f>
        <v/>
      </c>
      <c r="AM728" s="292" t="str">
        <f>IF(日報入力!G728&gt;0,日報入力!AB728*日報入力!AM728,"")</f>
        <v/>
      </c>
      <c r="AN728" s="68" t="str">
        <f>IF(日報入力!G728&gt;0,日報入力!C728,"")</f>
        <v/>
      </c>
      <c r="AO728" s="68" t="str">
        <f>日報入力!B728</f>
        <v/>
      </c>
      <c r="AP728" s="68" t="str">
        <f>IF(日報入力!AQ728,日報入力!BA728,"")</f>
        <v/>
      </c>
      <c r="AQ728" s="68" t="str">
        <f>IF(日報入力!AR728,日報入力!BB728,"")</f>
        <v/>
      </c>
      <c r="AR728" s="68" t="str">
        <f>IF(日報入力!AS728,"N勤","")</f>
        <v/>
      </c>
      <c r="AS728" s="295" t="e">
        <f t="shared" si="50"/>
        <v>#VALUE!</v>
      </c>
      <c r="AT728" s="439" t="str">
        <f>日報入力!AY728</f>
        <v/>
      </c>
      <c r="AU728" s="518" t="str">
        <f>IF(日報入力!G728,G728*60/E728,"")</f>
        <v/>
      </c>
      <c r="AV728" s="528" t="str">
        <f>IF(日報入力!AT728,日報入力!AT728,"")</f>
        <v/>
      </c>
      <c r="AW728" s="529" t="str">
        <f>IF(日報入力!AT728,AE728/日報入力!AT728,"")</f>
        <v/>
      </c>
      <c r="AX728" s="530" t="e">
        <f>IF(1&lt;日報集計!AT728,AT728/(((F728-I728-J728-N728-O728)*60)/(E728)),"")</f>
        <v>#VALUE!</v>
      </c>
      <c r="AY728" s="664" t="str">
        <f>IF(日報入力!H728,AT728/(((F728-J728)*60)/E728),"")</f>
        <v/>
      </c>
      <c r="AZ728" s="664" t="str">
        <f>IF(日報入力!I728,AT728/((G728*60)/E728),"")</f>
        <v/>
      </c>
      <c r="BA728" s="296" t="str">
        <f>IF(日報入力!G728,G728/F728,"")</f>
        <v/>
      </c>
      <c r="BB728" s="386" t="e">
        <f t="shared" si="51"/>
        <v>#VALUE!</v>
      </c>
      <c r="BC728" s="386" t="e">
        <f t="shared" si="52"/>
        <v>#VALUE!</v>
      </c>
      <c r="BD728" s="80">
        <f>日報入力!AU728</f>
        <v>0</v>
      </c>
      <c r="BE728" s="534" t="str">
        <f>IF(日報入力!AV728,日報入力!AV728,"")</f>
        <v/>
      </c>
      <c r="BF728" s="534" t="str">
        <f>IF(日報入力!AW728,日報入力!AW728,"")</f>
        <v/>
      </c>
      <c r="BG728" s="398" t="str">
        <f>IF(日報入力!G728,日報入力!K728*日報入力!D728*日報入力!BC728,"")</f>
        <v/>
      </c>
    </row>
    <row r="729" spans="1:59" ht="20.25" hidden="1" customHeight="1" x14ac:dyDescent="0.15">
      <c r="A729" s="302" t="str">
        <f>IF(日報入力!G729="","",日報入力!G729)</f>
        <v/>
      </c>
      <c r="B729" s="291" t="str">
        <f>IF(日報入力!G729="","",日報入力!H729)</f>
        <v/>
      </c>
      <c r="C729" s="291" t="str">
        <f>IF(日報入力!G729="","",日報入力!I729)</f>
        <v/>
      </c>
      <c r="D729" s="291" t="str">
        <f>IF(日報入力!G729="","",日報入力!J729)</f>
        <v/>
      </c>
      <c r="E729" s="291" t="str">
        <f>IF(日報入力!G729="","",日報入力!K729)</f>
        <v/>
      </c>
      <c r="F729" s="291" t="str">
        <f>IF(日報入力!G729="","",日報入力!L729)</f>
        <v/>
      </c>
      <c r="G729" s="291" t="str">
        <f>IF(日報入力!G729="","",日報入力!L729-日報入力!O729-日報入力!P729-日報入力!Q729-日報入力!R729-日報入力!S729-日報入力!T729-日報入力!U729-日報入力!V729-日報入力!W729-日報入力!X729-日報入力!Y729-日報入力!Z729)</f>
        <v/>
      </c>
      <c r="H729" s="291" t="str">
        <f>IF(日報入力!G729="","",IF(日報入力!M729&gt;=0,日報入力!M729*F729,F729))</f>
        <v/>
      </c>
      <c r="I729" s="291" t="str">
        <f>IF(日報入力!G729="","",日報入力!O729)</f>
        <v/>
      </c>
      <c r="J729" s="291" t="str">
        <f>IF(日報入力!G729="","",日報入力!P729)</f>
        <v/>
      </c>
      <c r="K729" s="291" t="str">
        <f>IF(日報入力!G729="","",日報入力!Q729)</f>
        <v/>
      </c>
      <c r="L729" s="291" t="str">
        <f>IF(日報入力!G729="","",日報入力!R729)</f>
        <v/>
      </c>
      <c r="M729" s="291" t="str">
        <f>IF(日報入力!G729="","",日報入力!S729)</f>
        <v/>
      </c>
      <c r="N729" s="291" t="str">
        <f>IF(日報入力!G729="","",日報入力!T729)</f>
        <v/>
      </c>
      <c r="O729" s="291" t="str">
        <f>IF(日報入力!G729="","",日報入力!U729)</f>
        <v/>
      </c>
      <c r="P729" s="291" t="str">
        <f>IF(日報入力!G729="","",日報入力!V729)</f>
        <v/>
      </c>
      <c r="Q729" s="291" t="str">
        <f>IF(日報入力!G729="","",日報入力!W729)</f>
        <v/>
      </c>
      <c r="R729" s="291" t="str">
        <f>IF(日報入力!G729="","",日報入力!X729)</f>
        <v/>
      </c>
      <c r="S729" s="291" t="str">
        <f>IF(日報入力!G729="","",日報入力!Y729)</f>
        <v/>
      </c>
      <c r="T729" s="291" t="str">
        <f>IF(日報入力!G729="","",日報入力!Z729)</f>
        <v/>
      </c>
      <c r="U729" s="291" t="str">
        <f>IF(日報入力!G729="","",日報入力!AA729)</f>
        <v/>
      </c>
      <c r="V729" s="378" t="str">
        <f>IF(日報入力!G729="","",日報入力!AB729)</f>
        <v/>
      </c>
      <c r="W729" s="291" t="str">
        <f>IF(日報入力!G729="","",日報入力!AC729)</f>
        <v/>
      </c>
      <c r="X729" s="291" t="str">
        <f>IF(日報入力!G729="","",日報入力!AD729)</f>
        <v/>
      </c>
      <c r="Y729" s="291" t="str">
        <f>IF(日報入力!G729="","",日報入力!AE729)</f>
        <v/>
      </c>
      <c r="Z729" s="291" t="str">
        <f>IF(日報入力!G729="","",日報入力!AF729)</f>
        <v/>
      </c>
      <c r="AA729" s="291" t="str">
        <f>IF(日報入力!G729="","",日報入力!AG729)</f>
        <v/>
      </c>
      <c r="AB729" s="291" t="str">
        <f>IF(日報入力!G729="","",日報入力!AH729)</f>
        <v/>
      </c>
      <c r="AC729" s="291" t="str">
        <f>IF(日報入力!G729="","",日報入力!AI729)</f>
        <v/>
      </c>
      <c r="AD729" s="291" t="str">
        <f>IF(日報入力!G729="","",日報入力!AJ729)</f>
        <v/>
      </c>
      <c r="AE729" s="292" t="str">
        <f>IF(日報入力!G729="","",日報入力!E729)</f>
        <v/>
      </c>
      <c r="AF729" s="293" t="str">
        <f>IF(日報入力!G729="","",日報入力!AK729)</f>
        <v/>
      </c>
      <c r="AG729" s="293" t="str">
        <f>IF(日報入力!G729="","",日報入力!AL729)</f>
        <v/>
      </c>
      <c r="AH729" s="293" t="str">
        <f>IF(日報入力!G729="","",日報入力!AM729)</f>
        <v/>
      </c>
      <c r="AI729" s="294" t="str">
        <f>IF(日報入力!G729&gt;0,日報入力!D729*日報入力!K729*日報入力!AL729,"")</f>
        <v/>
      </c>
      <c r="AJ729" s="294" t="str">
        <f>IF(日報入力!G729&gt;0,日報入力!E729*日報入力!AL729,"")</f>
        <v/>
      </c>
      <c r="AK729" s="294" t="str">
        <f>IF(日報入力!G729&gt;0,AI729-AJ729,"")</f>
        <v/>
      </c>
      <c r="AL729" s="292" t="str">
        <f>IF(日報入力!G729&gt;0,日報入力!E729*日報入力!AM729,"")</f>
        <v/>
      </c>
      <c r="AM729" s="292" t="str">
        <f>IF(日報入力!G729&gt;0,日報入力!AB729*日報入力!AM729,"")</f>
        <v/>
      </c>
      <c r="AN729" s="68" t="str">
        <f>IF(日報入力!G729&gt;0,日報入力!C729,"")</f>
        <v/>
      </c>
      <c r="AO729" s="68" t="str">
        <f>日報入力!B729</f>
        <v/>
      </c>
      <c r="AP729" s="68" t="str">
        <f>IF(日報入力!AQ729,日報入力!BA729,"")</f>
        <v/>
      </c>
      <c r="AQ729" s="68" t="str">
        <f>IF(日報入力!AR729,日報入力!BB729,"")</f>
        <v/>
      </c>
      <c r="AR729" s="68" t="str">
        <f>IF(日報入力!AS729,"N勤","")</f>
        <v/>
      </c>
      <c r="AS729" s="295" t="e">
        <f t="shared" si="50"/>
        <v>#VALUE!</v>
      </c>
      <c r="AT729" s="439" t="str">
        <f>日報入力!AY729</f>
        <v/>
      </c>
      <c r="AU729" s="518" t="str">
        <f>IF(日報入力!G729,G729*60/E729,"")</f>
        <v/>
      </c>
      <c r="AV729" s="528" t="str">
        <f>IF(日報入力!AT729,日報入力!AT729,"")</f>
        <v/>
      </c>
      <c r="AW729" s="529" t="str">
        <f>IF(日報入力!AT729,AE729/日報入力!AT729,"")</f>
        <v/>
      </c>
      <c r="AX729" s="530" t="e">
        <f>IF(1&lt;日報集計!AT729,AT729/(((F729-I729-J729-N729-O729)*60)/(E729)),"")</f>
        <v>#VALUE!</v>
      </c>
      <c r="AY729" s="664" t="str">
        <f>IF(日報入力!H729,AT729/(((F729-J729)*60)/E729),"")</f>
        <v/>
      </c>
      <c r="AZ729" s="664" t="str">
        <f>IF(日報入力!I729,AT729/((G729*60)/E729),"")</f>
        <v/>
      </c>
      <c r="BA729" s="296" t="str">
        <f>IF(日報入力!G729,G729/F729,"")</f>
        <v/>
      </c>
      <c r="BB729" s="386" t="e">
        <f t="shared" si="51"/>
        <v>#VALUE!</v>
      </c>
      <c r="BC729" s="386" t="e">
        <f t="shared" si="52"/>
        <v>#VALUE!</v>
      </c>
      <c r="BD729" s="80">
        <f>日報入力!AU729</f>
        <v>0</v>
      </c>
      <c r="BE729" s="534" t="str">
        <f>IF(日報入力!AV729,日報入力!AV729,"")</f>
        <v/>
      </c>
      <c r="BF729" s="534" t="str">
        <f>IF(日報入力!AW729,日報入力!AW729,"")</f>
        <v/>
      </c>
      <c r="BG729" s="398" t="str">
        <f>IF(日報入力!G729,日報入力!K729*日報入力!D729*日報入力!BC729,"")</f>
        <v/>
      </c>
    </row>
    <row r="730" spans="1:59" ht="20.25" hidden="1" customHeight="1" x14ac:dyDescent="0.15">
      <c r="A730" s="302" t="str">
        <f>IF(日報入力!G730="","",日報入力!G730)</f>
        <v/>
      </c>
      <c r="B730" s="291" t="str">
        <f>IF(日報入力!G730="","",日報入力!H730)</f>
        <v/>
      </c>
      <c r="C730" s="291" t="str">
        <f>IF(日報入力!G730="","",日報入力!I730)</f>
        <v/>
      </c>
      <c r="D730" s="291" t="str">
        <f>IF(日報入力!G730="","",日報入力!J730)</f>
        <v/>
      </c>
      <c r="E730" s="291" t="str">
        <f>IF(日報入力!G730="","",日報入力!K730)</f>
        <v/>
      </c>
      <c r="F730" s="291" t="str">
        <f>IF(日報入力!G730="","",日報入力!L730)</f>
        <v/>
      </c>
      <c r="G730" s="291" t="str">
        <f>IF(日報入力!G730="","",日報入力!L730-日報入力!O730-日報入力!P730-日報入力!Q730-日報入力!R730-日報入力!S730-日報入力!T730-日報入力!U730-日報入力!V730-日報入力!W730-日報入力!X730-日報入力!Y730-日報入力!Z730)</f>
        <v/>
      </c>
      <c r="H730" s="291" t="str">
        <f>IF(日報入力!G730="","",IF(日報入力!M730&gt;=0,日報入力!M730*F730,F730))</f>
        <v/>
      </c>
      <c r="I730" s="291" t="str">
        <f>IF(日報入力!G730="","",日報入力!O730)</f>
        <v/>
      </c>
      <c r="J730" s="291" t="str">
        <f>IF(日報入力!G730="","",日報入力!P730)</f>
        <v/>
      </c>
      <c r="K730" s="291" t="str">
        <f>IF(日報入力!G730="","",日報入力!Q730)</f>
        <v/>
      </c>
      <c r="L730" s="291" t="str">
        <f>IF(日報入力!G730="","",日報入力!R730)</f>
        <v/>
      </c>
      <c r="M730" s="291" t="str">
        <f>IF(日報入力!G730="","",日報入力!S730)</f>
        <v/>
      </c>
      <c r="N730" s="291" t="str">
        <f>IF(日報入力!G730="","",日報入力!T730)</f>
        <v/>
      </c>
      <c r="O730" s="291" t="str">
        <f>IF(日報入力!G730="","",日報入力!U730)</f>
        <v/>
      </c>
      <c r="P730" s="291" t="str">
        <f>IF(日報入力!G730="","",日報入力!V730)</f>
        <v/>
      </c>
      <c r="Q730" s="291" t="str">
        <f>IF(日報入力!G730="","",日報入力!W730)</f>
        <v/>
      </c>
      <c r="R730" s="291" t="str">
        <f>IF(日報入力!G730="","",日報入力!X730)</f>
        <v/>
      </c>
      <c r="S730" s="291" t="str">
        <f>IF(日報入力!G730="","",日報入力!Y730)</f>
        <v/>
      </c>
      <c r="T730" s="291" t="str">
        <f>IF(日報入力!G730="","",日報入力!Z730)</f>
        <v/>
      </c>
      <c r="U730" s="291" t="str">
        <f>IF(日報入力!G730="","",日報入力!AA730)</f>
        <v/>
      </c>
      <c r="V730" s="378" t="str">
        <f>IF(日報入力!G730="","",日報入力!AB730)</f>
        <v/>
      </c>
      <c r="W730" s="291" t="str">
        <f>IF(日報入力!G730="","",日報入力!AC730)</f>
        <v/>
      </c>
      <c r="X730" s="291" t="str">
        <f>IF(日報入力!G730="","",日報入力!AD730)</f>
        <v/>
      </c>
      <c r="Y730" s="291" t="str">
        <f>IF(日報入力!G730="","",日報入力!AE730)</f>
        <v/>
      </c>
      <c r="Z730" s="291" t="str">
        <f>IF(日報入力!G730="","",日報入力!AF730)</f>
        <v/>
      </c>
      <c r="AA730" s="291" t="str">
        <f>IF(日報入力!G730="","",日報入力!AG730)</f>
        <v/>
      </c>
      <c r="AB730" s="291" t="str">
        <f>IF(日報入力!G730="","",日報入力!AH730)</f>
        <v/>
      </c>
      <c r="AC730" s="291" t="str">
        <f>IF(日報入力!G730="","",日報入力!AI730)</f>
        <v/>
      </c>
      <c r="AD730" s="291" t="str">
        <f>IF(日報入力!G730="","",日報入力!AJ730)</f>
        <v/>
      </c>
      <c r="AE730" s="292" t="str">
        <f>IF(日報入力!G730="","",日報入力!E730)</f>
        <v/>
      </c>
      <c r="AF730" s="293" t="str">
        <f>IF(日報入力!G730="","",日報入力!AK730)</f>
        <v/>
      </c>
      <c r="AG730" s="293" t="str">
        <f>IF(日報入力!G730="","",日報入力!AL730)</f>
        <v/>
      </c>
      <c r="AH730" s="293" t="str">
        <f>IF(日報入力!G730="","",日報入力!AM730)</f>
        <v/>
      </c>
      <c r="AI730" s="294" t="str">
        <f>IF(日報入力!G730&gt;0,日報入力!D730*日報入力!K730*日報入力!AL730,"")</f>
        <v/>
      </c>
      <c r="AJ730" s="294" t="str">
        <f>IF(日報入力!G730&gt;0,日報入力!E730*日報入力!AL730,"")</f>
        <v/>
      </c>
      <c r="AK730" s="294" t="str">
        <f>IF(日報入力!G730&gt;0,AI730-AJ730,"")</f>
        <v/>
      </c>
      <c r="AL730" s="292" t="str">
        <f>IF(日報入力!G730&gt;0,日報入力!E730*日報入力!AM730,"")</f>
        <v/>
      </c>
      <c r="AM730" s="292" t="str">
        <f>IF(日報入力!G730&gt;0,日報入力!AB730*日報入力!AM730,"")</f>
        <v/>
      </c>
      <c r="AN730" s="68" t="str">
        <f>IF(日報入力!G730&gt;0,日報入力!C730,"")</f>
        <v/>
      </c>
      <c r="AO730" s="68" t="str">
        <f>日報入力!B730</f>
        <v/>
      </c>
      <c r="AP730" s="68" t="str">
        <f>IF(日報入力!AQ730,日報入力!BA730,"")</f>
        <v/>
      </c>
      <c r="AQ730" s="68" t="str">
        <f>IF(日報入力!AR730,日報入力!BB730,"")</f>
        <v/>
      </c>
      <c r="AR730" s="68" t="str">
        <f>IF(日報入力!AS730,"N勤","")</f>
        <v/>
      </c>
      <c r="AS730" s="295" t="e">
        <f t="shared" si="50"/>
        <v>#VALUE!</v>
      </c>
      <c r="AT730" s="439" t="str">
        <f>日報入力!AY730</f>
        <v/>
      </c>
      <c r="AU730" s="518" t="str">
        <f>IF(日報入力!G730,G730*60/E730,"")</f>
        <v/>
      </c>
      <c r="AV730" s="528" t="str">
        <f>IF(日報入力!AT730,日報入力!AT730,"")</f>
        <v/>
      </c>
      <c r="AW730" s="529" t="str">
        <f>IF(日報入力!AT730,AE730/日報入力!AT730,"")</f>
        <v/>
      </c>
      <c r="AX730" s="530" t="e">
        <f>IF(1&lt;日報集計!AT730,AT730/(((F730-I730-J730-N730-O730)*60)/(E730)),"")</f>
        <v>#VALUE!</v>
      </c>
      <c r="AY730" s="664" t="str">
        <f>IF(日報入力!H730,AT730/(((F730-J730)*60)/E730),"")</f>
        <v/>
      </c>
      <c r="AZ730" s="664" t="str">
        <f>IF(日報入力!I730,AT730/((G730*60)/E730),"")</f>
        <v/>
      </c>
      <c r="BA730" s="296" t="str">
        <f>IF(日報入力!G730,G730/F730,"")</f>
        <v/>
      </c>
      <c r="BB730" s="386" t="e">
        <f t="shared" si="51"/>
        <v>#VALUE!</v>
      </c>
      <c r="BC730" s="386" t="e">
        <f t="shared" si="52"/>
        <v>#VALUE!</v>
      </c>
      <c r="BD730" s="80">
        <f>日報入力!AU730</f>
        <v>0</v>
      </c>
      <c r="BE730" s="534" t="str">
        <f>IF(日報入力!AV730,日報入力!AV730,"")</f>
        <v/>
      </c>
      <c r="BF730" s="534" t="str">
        <f>IF(日報入力!AW730,日報入力!AW730,"")</f>
        <v/>
      </c>
      <c r="BG730" s="398" t="str">
        <f>IF(日報入力!G730,日報入力!K730*日報入力!D730*日報入力!BC730,"")</f>
        <v/>
      </c>
    </row>
    <row r="731" spans="1:59" ht="20.25" hidden="1" customHeight="1" x14ac:dyDescent="0.15">
      <c r="A731" s="302" t="str">
        <f>IF(日報入力!G731="","",日報入力!G731)</f>
        <v/>
      </c>
      <c r="B731" s="291" t="str">
        <f>IF(日報入力!G731="","",日報入力!H731)</f>
        <v/>
      </c>
      <c r="C731" s="291" t="str">
        <f>IF(日報入力!G731="","",日報入力!I731)</f>
        <v/>
      </c>
      <c r="D731" s="291" t="str">
        <f>IF(日報入力!G731="","",日報入力!J731)</f>
        <v/>
      </c>
      <c r="E731" s="291" t="str">
        <f>IF(日報入力!G731="","",日報入力!K731)</f>
        <v/>
      </c>
      <c r="F731" s="291" t="str">
        <f>IF(日報入力!G731="","",日報入力!L731)</f>
        <v/>
      </c>
      <c r="G731" s="291" t="str">
        <f>IF(日報入力!G731="","",日報入力!L731-日報入力!O731-日報入力!P731-日報入力!Q731-日報入力!R731-日報入力!S731-日報入力!T731-日報入力!U731-日報入力!V731-日報入力!W731-日報入力!X731-日報入力!Y731-日報入力!Z731)</f>
        <v/>
      </c>
      <c r="H731" s="291" t="str">
        <f>IF(日報入力!G731="","",IF(日報入力!M731&gt;=0,日報入力!M731*F731,F731))</f>
        <v/>
      </c>
      <c r="I731" s="291" t="str">
        <f>IF(日報入力!G731="","",日報入力!O731)</f>
        <v/>
      </c>
      <c r="J731" s="291" t="str">
        <f>IF(日報入力!G731="","",日報入力!P731)</f>
        <v/>
      </c>
      <c r="K731" s="291" t="str">
        <f>IF(日報入力!G731="","",日報入力!Q731)</f>
        <v/>
      </c>
      <c r="L731" s="291" t="str">
        <f>IF(日報入力!G731="","",日報入力!R731)</f>
        <v/>
      </c>
      <c r="M731" s="291" t="str">
        <f>IF(日報入力!G731="","",日報入力!S731)</f>
        <v/>
      </c>
      <c r="N731" s="291" t="str">
        <f>IF(日報入力!G731="","",日報入力!T731)</f>
        <v/>
      </c>
      <c r="O731" s="291" t="str">
        <f>IF(日報入力!G731="","",日報入力!U731)</f>
        <v/>
      </c>
      <c r="P731" s="291" t="str">
        <f>IF(日報入力!G731="","",日報入力!V731)</f>
        <v/>
      </c>
      <c r="Q731" s="291" t="str">
        <f>IF(日報入力!G731="","",日報入力!W731)</f>
        <v/>
      </c>
      <c r="R731" s="291" t="str">
        <f>IF(日報入力!G731="","",日報入力!X731)</f>
        <v/>
      </c>
      <c r="S731" s="291" t="str">
        <f>IF(日報入力!G731="","",日報入力!Y731)</f>
        <v/>
      </c>
      <c r="T731" s="291" t="str">
        <f>IF(日報入力!G731="","",日報入力!Z731)</f>
        <v/>
      </c>
      <c r="U731" s="291" t="str">
        <f>IF(日報入力!G731="","",日報入力!AA731)</f>
        <v/>
      </c>
      <c r="V731" s="378" t="str">
        <f>IF(日報入力!G731="","",日報入力!AB731)</f>
        <v/>
      </c>
      <c r="W731" s="291" t="str">
        <f>IF(日報入力!G731="","",日報入力!AC731)</f>
        <v/>
      </c>
      <c r="X731" s="291" t="str">
        <f>IF(日報入力!G731="","",日報入力!AD731)</f>
        <v/>
      </c>
      <c r="Y731" s="291" t="str">
        <f>IF(日報入力!G731="","",日報入力!AE731)</f>
        <v/>
      </c>
      <c r="Z731" s="291" t="str">
        <f>IF(日報入力!G731="","",日報入力!AF731)</f>
        <v/>
      </c>
      <c r="AA731" s="291" t="str">
        <f>IF(日報入力!G731="","",日報入力!AG731)</f>
        <v/>
      </c>
      <c r="AB731" s="291" t="str">
        <f>IF(日報入力!G731="","",日報入力!AH731)</f>
        <v/>
      </c>
      <c r="AC731" s="291" t="str">
        <f>IF(日報入力!G731="","",日報入力!AI731)</f>
        <v/>
      </c>
      <c r="AD731" s="291" t="str">
        <f>IF(日報入力!G731="","",日報入力!AJ731)</f>
        <v/>
      </c>
      <c r="AE731" s="292" t="str">
        <f>IF(日報入力!G731="","",日報入力!E731)</f>
        <v/>
      </c>
      <c r="AF731" s="293" t="str">
        <f>IF(日報入力!G731="","",日報入力!AK731)</f>
        <v/>
      </c>
      <c r="AG731" s="293" t="str">
        <f>IF(日報入力!G731="","",日報入力!AL731)</f>
        <v/>
      </c>
      <c r="AH731" s="293" t="str">
        <f>IF(日報入力!G731="","",日報入力!AM731)</f>
        <v/>
      </c>
      <c r="AI731" s="294" t="str">
        <f>IF(日報入力!G731&gt;0,日報入力!D731*日報入力!K731*日報入力!AL731,"")</f>
        <v/>
      </c>
      <c r="AJ731" s="294" t="str">
        <f>IF(日報入力!G731&gt;0,日報入力!E731*日報入力!AL731,"")</f>
        <v/>
      </c>
      <c r="AK731" s="294" t="str">
        <f>IF(日報入力!G731&gt;0,AI731-AJ731,"")</f>
        <v/>
      </c>
      <c r="AL731" s="292" t="str">
        <f>IF(日報入力!G731&gt;0,日報入力!E731*日報入力!AM731,"")</f>
        <v/>
      </c>
      <c r="AM731" s="292" t="str">
        <f>IF(日報入力!G731&gt;0,日報入力!AB731*日報入力!AM731,"")</f>
        <v/>
      </c>
      <c r="AN731" s="68" t="str">
        <f>IF(日報入力!G731&gt;0,日報入力!C731,"")</f>
        <v/>
      </c>
      <c r="AO731" s="68" t="str">
        <f>日報入力!B731</f>
        <v/>
      </c>
      <c r="AP731" s="68" t="str">
        <f>IF(日報入力!AQ731,日報入力!BA731,"")</f>
        <v/>
      </c>
      <c r="AQ731" s="68" t="str">
        <f>IF(日報入力!AR731,日報入力!BB731,"")</f>
        <v/>
      </c>
      <c r="AR731" s="68" t="str">
        <f>IF(日報入力!AS731,"N勤","")</f>
        <v/>
      </c>
      <c r="AS731" s="295" t="e">
        <f t="shared" si="50"/>
        <v>#VALUE!</v>
      </c>
      <c r="AT731" s="439" t="str">
        <f>日報入力!AY731</f>
        <v/>
      </c>
      <c r="AU731" s="518" t="str">
        <f>IF(日報入力!G731,G731*60/E731,"")</f>
        <v/>
      </c>
      <c r="AV731" s="528" t="str">
        <f>IF(日報入力!AT731,日報入力!AT731,"")</f>
        <v/>
      </c>
      <c r="AW731" s="529" t="str">
        <f>IF(日報入力!AT731,AE731/日報入力!AT731,"")</f>
        <v/>
      </c>
      <c r="AX731" s="530" t="e">
        <f>IF(1&lt;日報集計!AT731,AT731/(((F731-I731-J731-N731-O731)*60)/(E731)),"")</f>
        <v>#VALUE!</v>
      </c>
      <c r="AY731" s="664" t="str">
        <f>IF(日報入力!H731,AT731/(((F731-J731)*60)/E731),"")</f>
        <v/>
      </c>
      <c r="AZ731" s="664" t="str">
        <f>IF(日報入力!I731,AT731/((G731*60)/E731),"")</f>
        <v/>
      </c>
      <c r="BA731" s="296" t="str">
        <f>IF(日報入力!G731,G731/F731,"")</f>
        <v/>
      </c>
      <c r="BB731" s="386" t="e">
        <f t="shared" si="51"/>
        <v>#VALUE!</v>
      </c>
      <c r="BC731" s="386" t="e">
        <f t="shared" si="52"/>
        <v>#VALUE!</v>
      </c>
      <c r="BD731" s="80">
        <f>日報入力!AU731</f>
        <v>0</v>
      </c>
      <c r="BE731" s="534" t="str">
        <f>IF(日報入力!AV731,日報入力!AV731,"")</f>
        <v/>
      </c>
      <c r="BF731" s="534" t="str">
        <f>IF(日報入力!AW731,日報入力!AW731,"")</f>
        <v/>
      </c>
      <c r="BG731" s="398" t="str">
        <f>IF(日報入力!G731,日報入力!K731*日報入力!D731*日報入力!BC731,"")</f>
        <v/>
      </c>
    </row>
    <row r="732" spans="1:59" ht="20.25" hidden="1" customHeight="1" x14ac:dyDescent="0.15">
      <c r="A732" s="302" t="str">
        <f>IF(日報入力!G732="","",日報入力!G732)</f>
        <v/>
      </c>
      <c r="B732" s="291" t="str">
        <f>IF(日報入力!G732="","",日報入力!H732)</f>
        <v/>
      </c>
      <c r="C732" s="291" t="str">
        <f>IF(日報入力!G732="","",日報入力!I732)</f>
        <v/>
      </c>
      <c r="D732" s="291" t="str">
        <f>IF(日報入力!G732="","",日報入力!J732)</f>
        <v/>
      </c>
      <c r="E732" s="291" t="str">
        <f>IF(日報入力!G732="","",日報入力!K732)</f>
        <v/>
      </c>
      <c r="F732" s="291" t="str">
        <f>IF(日報入力!G732="","",日報入力!L732)</f>
        <v/>
      </c>
      <c r="G732" s="291" t="str">
        <f>IF(日報入力!G732="","",日報入力!L732-日報入力!O732-日報入力!P732-日報入力!Q732-日報入力!R732-日報入力!S732-日報入力!T732-日報入力!U732-日報入力!V732-日報入力!W732-日報入力!X732-日報入力!Y732-日報入力!Z732)</f>
        <v/>
      </c>
      <c r="H732" s="291" t="str">
        <f>IF(日報入力!G732="","",IF(日報入力!M732&gt;=0,日報入力!M732*F732,F732))</f>
        <v/>
      </c>
      <c r="I732" s="291" t="str">
        <f>IF(日報入力!G732="","",日報入力!O732)</f>
        <v/>
      </c>
      <c r="J732" s="291" t="str">
        <f>IF(日報入力!G732="","",日報入力!P732)</f>
        <v/>
      </c>
      <c r="K732" s="291" t="str">
        <f>IF(日報入力!G732="","",日報入力!Q732)</f>
        <v/>
      </c>
      <c r="L732" s="291" t="str">
        <f>IF(日報入力!G732="","",日報入力!R732)</f>
        <v/>
      </c>
      <c r="M732" s="291" t="str">
        <f>IF(日報入力!G732="","",日報入力!S732)</f>
        <v/>
      </c>
      <c r="N732" s="291" t="str">
        <f>IF(日報入力!G732="","",日報入力!T732)</f>
        <v/>
      </c>
      <c r="O732" s="291" t="str">
        <f>IF(日報入力!G732="","",日報入力!U732)</f>
        <v/>
      </c>
      <c r="P732" s="291" t="str">
        <f>IF(日報入力!G732="","",日報入力!V732)</f>
        <v/>
      </c>
      <c r="Q732" s="291" t="str">
        <f>IF(日報入力!G732="","",日報入力!W732)</f>
        <v/>
      </c>
      <c r="R732" s="291" t="str">
        <f>IF(日報入力!G732="","",日報入力!X732)</f>
        <v/>
      </c>
      <c r="S732" s="291" t="str">
        <f>IF(日報入力!G732="","",日報入力!Y732)</f>
        <v/>
      </c>
      <c r="T732" s="291" t="str">
        <f>IF(日報入力!G732="","",日報入力!Z732)</f>
        <v/>
      </c>
      <c r="U732" s="291" t="str">
        <f>IF(日報入力!G732="","",日報入力!AA732)</f>
        <v/>
      </c>
      <c r="V732" s="378" t="str">
        <f>IF(日報入力!G732="","",日報入力!AB732)</f>
        <v/>
      </c>
      <c r="W732" s="291" t="str">
        <f>IF(日報入力!G732="","",日報入力!AC732)</f>
        <v/>
      </c>
      <c r="X732" s="291" t="str">
        <f>IF(日報入力!G732="","",日報入力!AD732)</f>
        <v/>
      </c>
      <c r="Y732" s="291" t="str">
        <f>IF(日報入力!G732="","",日報入力!AE732)</f>
        <v/>
      </c>
      <c r="Z732" s="291" t="str">
        <f>IF(日報入力!G732="","",日報入力!AF732)</f>
        <v/>
      </c>
      <c r="AA732" s="291" t="str">
        <f>IF(日報入力!G732="","",日報入力!AG732)</f>
        <v/>
      </c>
      <c r="AB732" s="291" t="str">
        <f>IF(日報入力!G732="","",日報入力!AH732)</f>
        <v/>
      </c>
      <c r="AC732" s="291" t="str">
        <f>IF(日報入力!G732="","",日報入力!AI732)</f>
        <v/>
      </c>
      <c r="AD732" s="291" t="str">
        <f>IF(日報入力!G732="","",日報入力!AJ732)</f>
        <v/>
      </c>
      <c r="AE732" s="292" t="str">
        <f>IF(日報入力!G732="","",日報入力!E732)</f>
        <v/>
      </c>
      <c r="AF732" s="293" t="str">
        <f>IF(日報入力!G732="","",日報入力!AK732)</f>
        <v/>
      </c>
      <c r="AG732" s="293" t="str">
        <f>IF(日報入力!G732="","",日報入力!AL732)</f>
        <v/>
      </c>
      <c r="AH732" s="293" t="str">
        <f>IF(日報入力!G732="","",日報入力!AM732)</f>
        <v/>
      </c>
      <c r="AI732" s="294" t="str">
        <f>IF(日報入力!G732&gt;0,日報入力!D732*日報入力!K732*日報入力!AL732,"")</f>
        <v/>
      </c>
      <c r="AJ732" s="294" t="str">
        <f>IF(日報入力!G732&gt;0,日報入力!E732*日報入力!AL732,"")</f>
        <v/>
      </c>
      <c r="AK732" s="294" t="str">
        <f>IF(日報入力!G732&gt;0,AI732-AJ732,"")</f>
        <v/>
      </c>
      <c r="AL732" s="292" t="str">
        <f>IF(日報入力!G732&gt;0,日報入力!E732*日報入力!AM732,"")</f>
        <v/>
      </c>
      <c r="AM732" s="292" t="str">
        <f>IF(日報入力!G732&gt;0,日報入力!AB732*日報入力!AM732,"")</f>
        <v/>
      </c>
      <c r="AN732" s="68" t="str">
        <f>IF(日報入力!G732&gt;0,日報入力!C732,"")</f>
        <v/>
      </c>
      <c r="AO732" s="68" t="str">
        <f>日報入力!B732</f>
        <v/>
      </c>
      <c r="AP732" s="68" t="str">
        <f>IF(日報入力!AQ732,日報入力!BA732,"")</f>
        <v/>
      </c>
      <c r="AQ732" s="68" t="str">
        <f>IF(日報入力!AR732,日報入力!BB732,"")</f>
        <v/>
      </c>
      <c r="AR732" s="68" t="str">
        <f>IF(日報入力!AS732,"N勤","")</f>
        <v/>
      </c>
      <c r="AS732" s="295" t="e">
        <f t="shared" si="50"/>
        <v>#VALUE!</v>
      </c>
      <c r="AT732" s="439" t="str">
        <f>日報入力!AY732</f>
        <v/>
      </c>
      <c r="AU732" s="518" t="str">
        <f>IF(日報入力!G732,G732*60/E732,"")</f>
        <v/>
      </c>
      <c r="AV732" s="528" t="str">
        <f>IF(日報入力!AT732,日報入力!AT732,"")</f>
        <v/>
      </c>
      <c r="AW732" s="529" t="str">
        <f>IF(日報入力!AT732,AE732/日報入力!AT732,"")</f>
        <v/>
      </c>
      <c r="AX732" s="530" t="e">
        <f>IF(1&lt;日報集計!AT732,AT732/(((F732-I732-J732-N732-O732)*60)/(E732)),"")</f>
        <v>#VALUE!</v>
      </c>
      <c r="AY732" s="664" t="str">
        <f>IF(日報入力!H732,AT732/(((F732-J732)*60)/E732),"")</f>
        <v/>
      </c>
      <c r="AZ732" s="664" t="str">
        <f>IF(日報入力!I732,AT732/((G732*60)/E732),"")</f>
        <v/>
      </c>
      <c r="BA732" s="296" t="str">
        <f>IF(日報入力!G732,G732/F732,"")</f>
        <v/>
      </c>
      <c r="BB732" s="386" t="e">
        <f t="shared" si="51"/>
        <v>#VALUE!</v>
      </c>
      <c r="BC732" s="386" t="e">
        <f t="shared" si="52"/>
        <v>#VALUE!</v>
      </c>
      <c r="BD732" s="80">
        <f>日報入力!AU732</f>
        <v>0</v>
      </c>
      <c r="BE732" s="534" t="str">
        <f>IF(日報入力!AV732,日報入力!AV732,"")</f>
        <v/>
      </c>
      <c r="BF732" s="534" t="str">
        <f>IF(日報入力!AW732,日報入力!AW732,"")</f>
        <v/>
      </c>
      <c r="BG732" s="398" t="str">
        <f>IF(日報入力!G732,日報入力!K732*日報入力!D732*日報入力!BC732,"")</f>
        <v/>
      </c>
    </row>
    <row r="733" spans="1:59" ht="20.25" hidden="1" customHeight="1" x14ac:dyDescent="0.15">
      <c r="A733" s="302" t="str">
        <f>IF(日報入力!G733="","",日報入力!G733)</f>
        <v/>
      </c>
      <c r="B733" s="291" t="str">
        <f>IF(日報入力!G733="","",日報入力!H733)</f>
        <v/>
      </c>
      <c r="C733" s="291" t="str">
        <f>IF(日報入力!G733="","",日報入力!I733)</f>
        <v/>
      </c>
      <c r="D733" s="291" t="str">
        <f>IF(日報入力!G733="","",日報入力!J733)</f>
        <v/>
      </c>
      <c r="E733" s="291" t="str">
        <f>IF(日報入力!G733="","",日報入力!K733)</f>
        <v/>
      </c>
      <c r="F733" s="291" t="str">
        <f>IF(日報入力!G733="","",日報入力!L733)</f>
        <v/>
      </c>
      <c r="G733" s="291" t="str">
        <f>IF(日報入力!G733="","",日報入力!L733-日報入力!O733-日報入力!P733-日報入力!Q733-日報入力!R733-日報入力!S733-日報入力!T733-日報入力!U733-日報入力!V733-日報入力!W733-日報入力!X733-日報入力!Y733-日報入力!Z733)</f>
        <v/>
      </c>
      <c r="H733" s="291" t="str">
        <f>IF(日報入力!G733="","",IF(日報入力!M733&gt;=0,日報入力!M733*F733,F733))</f>
        <v/>
      </c>
      <c r="I733" s="291" t="str">
        <f>IF(日報入力!G733="","",日報入力!O733)</f>
        <v/>
      </c>
      <c r="J733" s="291" t="str">
        <f>IF(日報入力!G733="","",日報入力!P733)</f>
        <v/>
      </c>
      <c r="K733" s="291" t="str">
        <f>IF(日報入力!G733="","",日報入力!Q733)</f>
        <v/>
      </c>
      <c r="L733" s="291" t="str">
        <f>IF(日報入力!G733="","",日報入力!R733)</f>
        <v/>
      </c>
      <c r="M733" s="291" t="str">
        <f>IF(日報入力!G733="","",日報入力!S733)</f>
        <v/>
      </c>
      <c r="N733" s="291" t="str">
        <f>IF(日報入力!G733="","",日報入力!T733)</f>
        <v/>
      </c>
      <c r="O733" s="291" t="str">
        <f>IF(日報入力!G733="","",日報入力!U733)</f>
        <v/>
      </c>
      <c r="P733" s="291" t="str">
        <f>IF(日報入力!G733="","",日報入力!V733)</f>
        <v/>
      </c>
      <c r="Q733" s="291" t="str">
        <f>IF(日報入力!G733="","",日報入力!W733)</f>
        <v/>
      </c>
      <c r="R733" s="291" t="str">
        <f>IF(日報入力!G733="","",日報入力!X733)</f>
        <v/>
      </c>
      <c r="S733" s="291" t="str">
        <f>IF(日報入力!G733="","",日報入力!Y733)</f>
        <v/>
      </c>
      <c r="T733" s="291" t="str">
        <f>IF(日報入力!G733="","",日報入力!Z733)</f>
        <v/>
      </c>
      <c r="U733" s="291" t="str">
        <f>IF(日報入力!G733="","",日報入力!AA733)</f>
        <v/>
      </c>
      <c r="V733" s="378" t="str">
        <f>IF(日報入力!G733="","",日報入力!AB733)</f>
        <v/>
      </c>
      <c r="W733" s="291" t="str">
        <f>IF(日報入力!G733="","",日報入力!AC733)</f>
        <v/>
      </c>
      <c r="X733" s="291" t="str">
        <f>IF(日報入力!G733="","",日報入力!AD733)</f>
        <v/>
      </c>
      <c r="Y733" s="291" t="str">
        <f>IF(日報入力!G733="","",日報入力!AE733)</f>
        <v/>
      </c>
      <c r="Z733" s="291" t="str">
        <f>IF(日報入力!G733="","",日報入力!AF733)</f>
        <v/>
      </c>
      <c r="AA733" s="291" t="str">
        <f>IF(日報入力!G733="","",日報入力!AG733)</f>
        <v/>
      </c>
      <c r="AB733" s="291" t="str">
        <f>IF(日報入力!G733="","",日報入力!AH733)</f>
        <v/>
      </c>
      <c r="AC733" s="291" t="str">
        <f>IF(日報入力!G733="","",日報入力!AI733)</f>
        <v/>
      </c>
      <c r="AD733" s="291" t="str">
        <f>IF(日報入力!G733="","",日報入力!AJ733)</f>
        <v/>
      </c>
      <c r="AE733" s="292" t="str">
        <f>IF(日報入力!G733="","",日報入力!E733)</f>
        <v/>
      </c>
      <c r="AF733" s="293" t="str">
        <f>IF(日報入力!G733="","",日報入力!AK733)</f>
        <v/>
      </c>
      <c r="AG733" s="293" t="str">
        <f>IF(日報入力!G733="","",日報入力!AL733)</f>
        <v/>
      </c>
      <c r="AH733" s="293" t="str">
        <f>IF(日報入力!G733="","",日報入力!AM733)</f>
        <v/>
      </c>
      <c r="AI733" s="294" t="str">
        <f>IF(日報入力!G733&gt;0,日報入力!D733*日報入力!K733*日報入力!AL733,"")</f>
        <v/>
      </c>
      <c r="AJ733" s="294" t="str">
        <f>IF(日報入力!G733&gt;0,日報入力!E733*日報入力!AL733,"")</f>
        <v/>
      </c>
      <c r="AK733" s="294" t="str">
        <f>IF(日報入力!G733&gt;0,AI733-AJ733,"")</f>
        <v/>
      </c>
      <c r="AL733" s="292" t="str">
        <f>IF(日報入力!G733&gt;0,日報入力!E733*日報入力!AM733,"")</f>
        <v/>
      </c>
      <c r="AM733" s="292" t="str">
        <f>IF(日報入力!G733&gt;0,日報入力!AB733*日報入力!AM733,"")</f>
        <v/>
      </c>
      <c r="AN733" s="68" t="str">
        <f>IF(日報入力!G733&gt;0,日報入力!C733,"")</f>
        <v/>
      </c>
      <c r="AO733" s="68" t="str">
        <f>日報入力!B733</f>
        <v/>
      </c>
      <c r="AP733" s="68" t="str">
        <f>IF(日報入力!AQ733,日報入力!BA733,"")</f>
        <v/>
      </c>
      <c r="AQ733" s="68" t="str">
        <f>IF(日報入力!AR733,日報入力!BB733,"")</f>
        <v/>
      </c>
      <c r="AR733" s="68" t="str">
        <f>IF(日報入力!AS733,"N勤","")</f>
        <v/>
      </c>
      <c r="AS733" s="295" t="e">
        <f t="shared" si="50"/>
        <v>#VALUE!</v>
      </c>
      <c r="AT733" s="439" t="str">
        <f>日報入力!AY733</f>
        <v/>
      </c>
      <c r="AU733" s="518" t="str">
        <f>IF(日報入力!G733,G733*60/E733,"")</f>
        <v/>
      </c>
      <c r="AV733" s="528" t="str">
        <f>IF(日報入力!AT733,日報入力!AT733,"")</f>
        <v/>
      </c>
      <c r="AW733" s="529" t="str">
        <f>IF(日報入力!AT733,AE733/日報入力!AT733,"")</f>
        <v/>
      </c>
      <c r="AX733" s="530" t="e">
        <f>IF(1&lt;日報集計!AT733,AT733/(((F733-I733-J733-N733-O733)*60)/(E733)),"")</f>
        <v>#VALUE!</v>
      </c>
      <c r="AY733" s="664" t="str">
        <f>IF(日報入力!H733,AT733/(((F733-J733)*60)/E733),"")</f>
        <v/>
      </c>
      <c r="AZ733" s="664" t="str">
        <f>IF(日報入力!I733,AT733/((G733*60)/E733),"")</f>
        <v/>
      </c>
      <c r="BA733" s="296" t="str">
        <f>IF(日報入力!G733,G733/F733,"")</f>
        <v/>
      </c>
      <c r="BB733" s="386" t="e">
        <f t="shared" si="51"/>
        <v>#VALUE!</v>
      </c>
      <c r="BC733" s="386" t="e">
        <f t="shared" si="52"/>
        <v>#VALUE!</v>
      </c>
      <c r="BD733" s="80">
        <f>日報入力!AU733</f>
        <v>0</v>
      </c>
      <c r="BE733" s="534" t="str">
        <f>IF(日報入力!AV733,日報入力!AV733,"")</f>
        <v/>
      </c>
      <c r="BF733" s="534" t="str">
        <f>IF(日報入力!AW733,日報入力!AW733,"")</f>
        <v/>
      </c>
      <c r="BG733" s="398" t="str">
        <f>IF(日報入力!G733,日報入力!K733*日報入力!D733*日報入力!BC733,"")</f>
        <v/>
      </c>
    </row>
    <row r="734" spans="1:59" ht="20.25" hidden="1" customHeight="1" x14ac:dyDescent="0.15">
      <c r="A734" s="302" t="str">
        <f>IF(日報入力!G734="","",日報入力!G734)</f>
        <v/>
      </c>
      <c r="B734" s="291" t="str">
        <f>IF(日報入力!G734="","",日報入力!H734)</f>
        <v/>
      </c>
      <c r="C734" s="291" t="str">
        <f>IF(日報入力!G734="","",日報入力!I734)</f>
        <v/>
      </c>
      <c r="D734" s="291" t="str">
        <f>IF(日報入力!G734="","",日報入力!J734)</f>
        <v/>
      </c>
      <c r="E734" s="291" t="str">
        <f>IF(日報入力!G734="","",日報入力!K734)</f>
        <v/>
      </c>
      <c r="F734" s="291" t="str">
        <f>IF(日報入力!G734="","",日報入力!L734)</f>
        <v/>
      </c>
      <c r="G734" s="291" t="str">
        <f>IF(日報入力!G734="","",日報入力!L734-日報入力!O734-日報入力!P734-日報入力!Q734-日報入力!R734-日報入力!S734-日報入力!T734-日報入力!U734-日報入力!V734-日報入力!W734-日報入力!X734-日報入力!Y734-日報入力!Z734)</f>
        <v/>
      </c>
      <c r="H734" s="291" t="str">
        <f>IF(日報入力!G734="","",IF(日報入力!M734&gt;=0,日報入力!M734*F734,F734))</f>
        <v/>
      </c>
      <c r="I734" s="291" t="str">
        <f>IF(日報入力!G734="","",日報入力!O734)</f>
        <v/>
      </c>
      <c r="J734" s="291" t="str">
        <f>IF(日報入力!G734="","",日報入力!P734)</f>
        <v/>
      </c>
      <c r="K734" s="291" t="str">
        <f>IF(日報入力!G734="","",日報入力!Q734)</f>
        <v/>
      </c>
      <c r="L734" s="291" t="str">
        <f>IF(日報入力!G734="","",日報入力!R734)</f>
        <v/>
      </c>
      <c r="M734" s="291" t="str">
        <f>IF(日報入力!G734="","",日報入力!S734)</f>
        <v/>
      </c>
      <c r="N734" s="291" t="str">
        <f>IF(日報入力!G734="","",日報入力!T734)</f>
        <v/>
      </c>
      <c r="O734" s="291" t="str">
        <f>IF(日報入力!G734="","",日報入力!U734)</f>
        <v/>
      </c>
      <c r="P734" s="291" t="str">
        <f>IF(日報入力!G734="","",日報入力!V734)</f>
        <v/>
      </c>
      <c r="Q734" s="291" t="str">
        <f>IF(日報入力!G734="","",日報入力!W734)</f>
        <v/>
      </c>
      <c r="R734" s="291" t="str">
        <f>IF(日報入力!G734="","",日報入力!X734)</f>
        <v/>
      </c>
      <c r="S734" s="291" t="str">
        <f>IF(日報入力!G734="","",日報入力!Y734)</f>
        <v/>
      </c>
      <c r="T734" s="291" t="str">
        <f>IF(日報入力!G734="","",日報入力!Z734)</f>
        <v/>
      </c>
      <c r="U734" s="291" t="str">
        <f>IF(日報入力!G734="","",日報入力!AA734)</f>
        <v/>
      </c>
      <c r="V734" s="378" t="str">
        <f>IF(日報入力!G734="","",日報入力!AB734)</f>
        <v/>
      </c>
      <c r="W734" s="291" t="str">
        <f>IF(日報入力!G734="","",日報入力!AC734)</f>
        <v/>
      </c>
      <c r="X734" s="291" t="str">
        <f>IF(日報入力!G734="","",日報入力!AD734)</f>
        <v/>
      </c>
      <c r="Y734" s="291" t="str">
        <f>IF(日報入力!G734="","",日報入力!AE734)</f>
        <v/>
      </c>
      <c r="Z734" s="291" t="str">
        <f>IF(日報入力!G734="","",日報入力!AF734)</f>
        <v/>
      </c>
      <c r="AA734" s="291" t="str">
        <f>IF(日報入力!G734="","",日報入力!AG734)</f>
        <v/>
      </c>
      <c r="AB734" s="291" t="str">
        <f>IF(日報入力!G734="","",日報入力!AH734)</f>
        <v/>
      </c>
      <c r="AC734" s="291" t="str">
        <f>IF(日報入力!G734="","",日報入力!AI734)</f>
        <v/>
      </c>
      <c r="AD734" s="291" t="str">
        <f>IF(日報入力!G734="","",日報入力!AJ734)</f>
        <v/>
      </c>
      <c r="AE734" s="292" t="str">
        <f>IF(日報入力!G734="","",日報入力!E734)</f>
        <v/>
      </c>
      <c r="AF734" s="293" t="str">
        <f>IF(日報入力!G734="","",日報入力!AK734)</f>
        <v/>
      </c>
      <c r="AG734" s="293" t="str">
        <f>IF(日報入力!G734="","",日報入力!AL734)</f>
        <v/>
      </c>
      <c r="AH734" s="293" t="str">
        <f>IF(日報入力!G734="","",日報入力!AM734)</f>
        <v/>
      </c>
      <c r="AI734" s="294" t="str">
        <f>IF(日報入力!G734&gt;0,日報入力!D734*日報入力!K734*日報入力!AL734,"")</f>
        <v/>
      </c>
      <c r="AJ734" s="294" t="str">
        <f>IF(日報入力!G734&gt;0,日報入力!E734*日報入力!AL734,"")</f>
        <v/>
      </c>
      <c r="AK734" s="294" t="str">
        <f>IF(日報入力!G734&gt;0,AI734-AJ734,"")</f>
        <v/>
      </c>
      <c r="AL734" s="292" t="str">
        <f>IF(日報入力!G734&gt;0,日報入力!E734*日報入力!AM734,"")</f>
        <v/>
      </c>
      <c r="AM734" s="292" t="str">
        <f>IF(日報入力!G734&gt;0,日報入力!AB734*日報入力!AM734,"")</f>
        <v/>
      </c>
      <c r="AN734" s="68" t="str">
        <f>IF(日報入力!G734&gt;0,日報入力!C734,"")</f>
        <v/>
      </c>
      <c r="AO734" s="68" t="str">
        <f>日報入力!B734</f>
        <v/>
      </c>
      <c r="AP734" s="68" t="str">
        <f>IF(日報入力!AQ734,日報入力!BA734,"")</f>
        <v/>
      </c>
      <c r="AQ734" s="68" t="str">
        <f>IF(日報入力!AR734,日報入力!BB734,"")</f>
        <v/>
      </c>
      <c r="AR734" s="68" t="str">
        <f>IF(日報入力!AS734,"N勤","")</f>
        <v/>
      </c>
      <c r="AS734" s="295" t="e">
        <f t="shared" si="50"/>
        <v>#VALUE!</v>
      </c>
      <c r="AT734" s="439" t="str">
        <f>日報入力!AY734</f>
        <v/>
      </c>
      <c r="AU734" s="518" t="str">
        <f>IF(日報入力!G734,G734*60/E734,"")</f>
        <v/>
      </c>
      <c r="AV734" s="528" t="str">
        <f>IF(日報入力!AT734,日報入力!AT734,"")</f>
        <v/>
      </c>
      <c r="AW734" s="529" t="str">
        <f>IF(日報入力!AT734,AE734/日報入力!AT734,"")</f>
        <v/>
      </c>
      <c r="AX734" s="530" t="e">
        <f>IF(1&lt;日報集計!AT734,AT734/(((F734-I734-J734-N734-O734)*60)/(E734)),"")</f>
        <v>#VALUE!</v>
      </c>
      <c r="AY734" s="664" t="str">
        <f>IF(日報入力!H734,AT734/(((F734-J734)*60)/E734),"")</f>
        <v/>
      </c>
      <c r="AZ734" s="664" t="str">
        <f>IF(日報入力!I734,AT734/((G734*60)/E734),"")</f>
        <v/>
      </c>
      <c r="BA734" s="296" t="str">
        <f>IF(日報入力!G734,G734/F734,"")</f>
        <v/>
      </c>
      <c r="BB734" s="386" t="e">
        <f t="shared" si="51"/>
        <v>#VALUE!</v>
      </c>
      <c r="BC734" s="386" t="e">
        <f t="shared" si="52"/>
        <v>#VALUE!</v>
      </c>
      <c r="BD734" s="80">
        <f>日報入力!AU734</f>
        <v>0</v>
      </c>
      <c r="BE734" s="534" t="str">
        <f>IF(日報入力!AV734,日報入力!AV734,"")</f>
        <v/>
      </c>
      <c r="BF734" s="534" t="str">
        <f>IF(日報入力!AW734,日報入力!AW734,"")</f>
        <v/>
      </c>
      <c r="BG734" s="398" t="str">
        <f>IF(日報入力!G734,日報入力!K734*日報入力!D734*日報入力!BC734,"")</f>
        <v/>
      </c>
    </row>
    <row r="735" spans="1:59" ht="20.25" hidden="1" customHeight="1" x14ac:dyDescent="0.15">
      <c r="A735" s="302" t="str">
        <f>IF(日報入力!G735="","",日報入力!G735)</f>
        <v/>
      </c>
      <c r="B735" s="291" t="str">
        <f>IF(日報入力!G735="","",日報入力!H735)</f>
        <v/>
      </c>
      <c r="C735" s="291" t="str">
        <f>IF(日報入力!G735="","",日報入力!I735)</f>
        <v/>
      </c>
      <c r="D735" s="291" t="str">
        <f>IF(日報入力!G735="","",日報入力!J735)</f>
        <v/>
      </c>
      <c r="E735" s="291" t="str">
        <f>IF(日報入力!G735="","",日報入力!K735)</f>
        <v/>
      </c>
      <c r="F735" s="291" t="str">
        <f>IF(日報入力!G735="","",日報入力!L735)</f>
        <v/>
      </c>
      <c r="G735" s="291" t="str">
        <f>IF(日報入力!G735="","",日報入力!L735-日報入力!O735-日報入力!P735-日報入力!Q735-日報入力!R735-日報入力!S735-日報入力!T735-日報入力!U735-日報入力!V735-日報入力!W735-日報入力!X735-日報入力!Y735-日報入力!Z735)</f>
        <v/>
      </c>
      <c r="H735" s="291" t="str">
        <f>IF(日報入力!G735="","",IF(日報入力!M735&gt;=0,日報入力!M735*F735,F735))</f>
        <v/>
      </c>
      <c r="I735" s="291" t="str">
        <f>IF(日報入力!G735="","",日報入力!O735)</f>
        <v/>
      </c>
      <c r="J735" s="291" t="str">
        <f>IF(日報入力!G735="","",日報入力!P735)</f>
        <v/>
      </c>
      <c r="K735" s="291" t="str">
        <f>IF(日報入力!G735="","",日報入力!Q735)</f>
        <v/>
      </c>
      <c r="L735" s="291" t="str">
        <f>IF(日報入力!G735="","",日報入力!R735)</f>
        <v/>
      </c>
      <c r="M735" s="291" t="str">
        <f>IF(日報入力!G735="","",日報入力!S735)</f>
        <v/>
      </c>
      <c r="N735" s="291" t="str">
        <f>IF(日報入力!G735="","",日報入力!T735)</f>
        <v/>
      </c>
      <c r="O735" s="291" t="str">
        <f>IF(日報入力!G735="","",日報入力!U735)</f>
        <v/>
      </c>
      <c r="P735" s="291" t="str">
        <f>IF(日報入力!G735="","",日報入力!V735)</f>
        <v/>
      </c>
      <c r="Q735" s="291" t="str">
        <f>IF(日報入力!G735="","",日報入力!W735)</f>
        <v/>
      </c>
      <c r="R735" s="291" t="str">
        <f>IF(日報入力!G735="","",日報入力!X735)</f>
        <v/>
      </c>
      <c r="S735" s="291" t="str">
        <f>IF(日報入力!G735="","",日報入力!Y735)</f>
        <v/>
      </c>
      <c r="T735" s="291" t="str">
        <f>IF(日報入力!G735="","",日報入力!Z735)</f>
        <v/>
      </c>
      <c r="U735" s="291" t="str">
        <f>IF(日報入力!G735="","",日報入力!AA735)</f>
        <v/>
      </c>
      <c r="V735" s="378" t="str">
        <f>IF(日報入力!G735="","",日報入力!AB735)</f>
        <v/>
      </c>
      <c r="W735" s="291" t="str">
        <f>IF(日報入力!G735="","",日報入力!AC735)</f>
        <v/>
      </c>
      <c r="X735" s="291" t="str">
        <f>IF(日報入力!G735="","",日報入力!AD735)</f>
        <v/>
      </c>
      <c r="Y735" s="291" t="str">
        <f>IF(日報入力!G735="","",日報入力!AE735)</f>
        <v/>
      </c>
      <c r="Z735" s="291" t="str">
        <f>IF(日報入力!G735="","",日報入力!AF735)</f>
        <v/>
      </c>
      <c r="AA735" s="291" t="str">
        <f>IF(日報入力!G735="","",日報入力!AG735)</f>
        <v/>
      </c>
      <c r="AB735" s="291" t="str">
        <f>IF(日報入力!G735="","",日報入力!AH735)</f>
        <v/>
      </c>
      <c r="AC735" s="291" t="str">
        <f>IF(日報入力!G735="","",日報入力!AI735)</f>
        <v/>
      </c>
      <c r="AD735" s="291" t="str">
        <f>IF(日報入力!G735="","",日報入力!AJ735)</f>
        <v/>
      </c>
      <c r="AE735" s="292" t="str">
        <f>IF(日報入力!G735="","",日報入力!E735)</f>
        <v/>
      </c>
      <c r="AF735" s="293" t="str">
        <f>IF(日報入力!G735="","",日報入力!AK735)</f>
        <v/>
      </c>
      <c r="AG735" s="293" t="str">
        <f>IF(日報入力!G735="","",日報入力!AL735)</f>
        <v/>
      </c>
      <c r="AH735" s="293" t="str">
        <f>IF(日報入力!G735="","",日報入力!AM735)</f>
        <v/>
      </c>
      <c r="AI735" s="294" t="str">
        <f>IF(日報入力!G735&gt;0,日報入力!D735*日報入力!K735*日報入力!AL735,"")</f>
        <v/>
      </c>
      <c r="AJ735" s="294" t="str">
        <f>IF(日報入力!G735&gt;0,日報入力!E735*日報入力!AL735,"")</f>
        <v/>
      </c>
      <c r="AK735" s="294" t="str">
        <f>IF(日報入力!G735&gt;0,AI735-AJ735,"")</f>
        <v/>
      </c>
      <c r="AL735" s="292" t="str">
        <f>IF(日報入力!G735&gt;0,日報入力!E735*日報入力!AM735,"")</f>
        <v/>
      </c>
      <c r="AM735" s="292" t="str">
        <f>IF(日報入力!G735&gt;0,日報入力!AB735*日報入力!AM735,"")</f>
        <v/>
      </c>
      <c r="AN735" s="68" t="str">
        <f>IF(日報入力!G735&gt;0,日報入力!C735,"")</f>
        <v/>
      </c>
      <c r="AO735" s="68" t="str">
        <f>日報入力!B735</f>
        <v/>
      </c>
      <c r="AP735" s="68" t="str">
        <f>IF(日報入力!AQ735,日報入力!BA735,"")</f>
        <v/>
      </c>
      <c r="AQ735" s="68" t="str">
        <f>IF(日報入力!AR735,日報入力!BB735,"")</f>
        <v/>
      </c>
      <c r="AR735" s="68" t="str">
        <f>IF(日報入力!AS735,"N勤","")</f>
        <v/>
      </c>
      <c r="AS735" s="295" t="e">
        <f t="shared" si="50"/>
        <v>#VALUE!</v>
      </c>
      <c r="AT735" s="439" t="str">
        <f>日報入力!AY735</f>
        <v/>
      </c>
      <c r="AU735" s="518" t="str">
        <f>IF(日報入力!G735,G735*60/E735,"")</f>
        <v/>
      </c>
      <c r="AV735" s="528" t="str">
        <f>IF(日報入力!AT735,日報入力!AT735,"")</f>
        <v/>
      </c>
      <c r="AW735" s="529" t="str">
        <f>IF(日報入力!AT735,AE735/日報入力!AT735,"")</f>
        <v/>
      </c>
      <c r="AX735" s="530" t="e">
        <f>IF(1&lt;日報集計!AT735,AT735/(((F735-I735-J735-N735-O735)*60)/(E735)),"")</f>
        <v>#VALUE!</v>
      </c>
      <c r="AY735" s="664" t="str">
        <f>IF(日報入力!H735,AT735/(((F735-J735)*60)/E735),"")</f>
        <v/>
      </c>
      <c r="AZ735" s="664" t="str">
        <f>IF(日報入力!I735,AT735/((G735*60)/E735),"")</f>
        <v/>
      </c>
      <c r="BA735" s="296" t="str">
        <f>IF(日報入力!G735,G735/F735,"")</f>
        <v/>
      </c>
      <c r="BB735" s="386" t="e">
        <f t="shared" si="51"/>
        <v>#VALUE!</v>
      </c>
      <c r="BC735" s="386" t="e">
        <f t="shared" si="52"/>
        <v>#VALUE!</v>
      </c>
      <c r="BD735" s="80">
        <f>日報入力!AU735</f>
        <v>0</v>
      </c>
      <c r="BE735" s="534" t="str">
        <f>IF(日報入力!AV735,日報入力!AV735,"")</f>
        <v/>
      </c>
      <c r="BF735" s="534" t="str">
        <f>IF(日報入力!AW735,日報入力!AW735,"")</f>
        <v/>
      </c>
      <c r="BG735" s="398" t="str">
        <f>IF(日報入力!G735,日報入力!K735*日報入力!D735*日報入力!BC735,"")</f>
        <v/>
      </c>
    </row>
    <row r="736" spans="1:59" ht="20.25" hidden="1" customHeight="1" x14ac:dyDescent="0.15">
      <c r="A736" s="302" t="str">
        <f>IF(日報入力!G736="","",日報入力!G736)</f>
        <v/>
      </c>
      <c r="B736" s="291" t="str">
        <f>IF(日報入力!G736="","",日報入力!H736)</f>
        <v/>
      </c>
      <c r="C736" s="291" t="str">
        <f>IF(日報入力!G736="","",日報入力!I736)</f>
        <v/>
      </c>
      <c r="D736" s="291" t="str">
        <f>IF(日報入力!G736="","",日報入力!J736)</f>
        <v/>
      </c>
      <c r="E736" s="291" t="str">
        <f>IF(日報入力!G736="","",日報入力!K736)</f>
        <v/>
      </c>
      <c r="F736" s="291" t="str">
        <f>IF(日報入力!G736="","",日報入力!L736)</f>
        <v/>
      </c>
      <c r="G736" s="291" t="str">
        <f>IF(日報入力!G736="","",日報入力!L736-日報入力!O736-日報入力!P736-日報入力!Q736-日報入力!R736-日報入力!S736-日報入力!T736-日報入力!U736-日報入力!V736-日報入力!W736-日報入力!X736-日報入力!Y736-日報入力!Z736)</f>
        <v/>
      </c>
      <c r="H736" s="291" t="str">
        <f>IF(日報入力!G736="","",IF(日報入力!M736&gt;=0,日報入力!M736*F736,F736))</f>
        <v/>
      </c>
      <c r="I736" s="291" t="str">
        <f>IF(日報入力!G736="","",日報入力!O736)</f>
        <v/>
      </c>
      <c r="J736" s="291" t="str">
        <f>IF(日報入力!G736="","",日報入力!P736)</f>
        <v/>
      </c>
      <c r="K736" s="291" t="str">
        <f>IF(日報入力!G736="","",日報入力!Q736)</f>
        <v/>
      </c>
      <c r="L736" s="291" t="str">
        <f>IF(日報入力!G736="","",日報入力!R736)</f>
        <v/>
      </c>
      <c r="M736" s="291" t="str">
        <f>IF(日報入力!G736="","",日報入力!S736)</f>
        <v/>
      </c>
      <c r="N736" s="291" t="str">
        <f>IF(日報入力!G736="","",日報入力!T736)</f>
        <v/>
      </c>
      <c r="O736" s="291" t="str">
        <f>IF(日報入力!G736="","",日報入力!U736)</f>
        <v/>
      </c>
      <c r="P736" s="291" t="str">
        <f>IF(日報入力!G736="","",日報入力!V736)</f>
        <v/>
      </c>
      <c r="Q736" s="291" t="str">
        <f>IF(日報入力!G736="","",日報入力!W736)</f>
        <v/>
      </c>
      <c r="R736" s="291" t="str">
        <f>IF(日報入力!G736="","",日報入力!X736)</f>
        <v/>
      </c>
      <c r="S736" s="291" t="str">
        <f>IF(日報入力!G736="","",日報入力!Y736)</f>
        <v/>
      </c>
      <c r="T736" s="291" t="str">
        <f>IF(日報入力!G736="","",日報入力!Z736)</f>
        <v/>
      </c>
      <c r="U736" s="291" t="str">
        <f>IF(日報入力!G736="","",日報入力!AA736)</f>
        <v/>
      </c>
      <c r="V736" s="378" t="str">
        <f>IF(日報入力!G736="","",日報入力!AB736)</f>
        <v/>
      </c>
      <c r="W736" s="291" t="str">
        <f>IF(日報入力!G736="","",日報入力!AC736)</f>
        <v/>
      </c>
      <c r="X736" s="291" t="str">
        <f>IF(日報入力!G736="","",日報入力!AD736)</f>
        <v/>
      </c>
      <c r="Y736" s="291" t="str">
        <f>IF(日報入力!G736="","",日報入力!AE736)</f>
        <v/>
      </c>
      <c r="Z736" s="291" t="str">
        <f>IF(日報入力!G736="","",日報入力!AF736)</f>
        <v/>
      </c>
      <c r="AA736" s="291" t="str">
        <f>IF(日報入力!G736="","",日報入力!AG736)</f>
        <v/>
      </c>
      <c r="AB736" s="291" t="str">
        <f>IF(日報入力!G736="","",日報入力!AH736)</f>
        <v/>
      </c>
      <c r="AC736" s="291" t="str">
        <f>IF(日報入力!G736="","",日報入力!AI736)</f>
        <v/>
      </c>
      <c r="AD736" s="291" t="str">
        <f>IF(日報入力!G736="","",日報入力!AJ736)</f>
        <v/>
      </c>
      <c r="AE736" s="292" t="str">
        <f>IF(日報入力!G736="","",日報入力!E736)</f>
        <v/>
      </c>
      <c r="AF736" s="293" t="str">
        <f>IF(日報入力!G736="","",日報入力!AK736)</f>
        <v/>
      </c>
      <c r="AG736" s="293" t="str">
        <f>IF(日報入力!G736="","",日報入力!AL736)</f>
        <v/>
      </c>
      <c r="AH736" s="293" t="str">
        <f>IF(日報入力!G736="","",日報入力!AM736)</f>
        <v/>
      </c>
      <c r="AI736" s="294" t="str">
        <f>IF(日報入力!G736&gt;0,日報入力!D736*日報入力!K736*日報入力!AL736,"")</f>
        <v/>
      </c>
      <c r="AJ736" s="294" t="str">
        <f>IF(日報入力!G736&gt;0,日報入力!E736*日報入力!AL736,"")</f>
        <v/>
      </c>
      <c r="AK736" s="294" t="str">
        <f>IF(日報入力!G736&gt;0,AI736-AJ736,"")</f>
        <v/>
      </c>
      <c r="AL736" s="292" t="str">
        <f>IF(日報入力!G736&gt;0,日報入力!E736*日報入力!AM736,"")</f>
        <v/>
      </c>
      <c r="AM736" s="292" t="str">
        <f>IF(日報入力!G736&gt;0,日報入力!AB736*日報入力!AM736,"")</f>
        <v/>
      </c>
      <c r="AN736" s="68" t="str">
        <f>IF(日報入力!G736&gt;0,日報入力!C736,"")</f>
        <v/>
      </c>
      <c r="AO736" s="68" t="str">
        <f>日報入力!B736</f>
        <v/>
      </c>
      <c r="AP736" s="68" t="str">
        <f>IF(日報入力!AQ736,日報入力!BA736,"")</f>
        <v/>
      </c>
      <c r="AQ736" s="68" t="str">
        <f>IF(日報入力!AR736,日報入力!BB736,"")</f>
        <v/>
      </c>
      <c r="AR736" s="68" t="str">
        <f>IF(日報入力!AS736,"N勤","")</f>
        <v/>
      </c>
      <c r="AS736" s="295" t="e">
        <f t="shared" si="50"/>
        <v>#VALUE!</v>
      </c>
      <c r="AT736" s="439" t="str">
        <f>日報入力!AY736</f>
        <v/>
      </c>
      <c r="AU736" s="518" t="str">
        <f>IF(日報入力!G736,G736*60/E736,"")</f>
        <v/>
      </c>
      <c r="AV736" s="528" t="str">
        <f>IF(日報入力!AT736,日報入力!AT736,"")</f>
        <v/>
      </c>
      <c r="AW736" s="529" t="str">
        <f>IF(日報入力!AT736,AE736/日報入力!AT736,"")</f>
        <v/>
      </c>
      <c r="AX736" s="530" t="e">
        <f>IF(1&lt;日報集計!AT736,AT736/(((F736-I736-J736-N736-O736)*60)/(E736)),"")</f>
        <v>#VALUE!</v>
      </c>
      <c r="AY736" s="664" t="str">
        <f>IF(日報入力!H736,AT736/(((F736-J736)*60)/E736),"")</f>
        <v/>
      </c>
      <c r="AZ736" s="664" t="str">
        <f>IF(日報入力!I736,AT736/((G736*60)/E736),"")</f>
        <v/>
      </c>
      <c r="BA736" s="296" t="str">
        <f>IF(日報入力!G736,G736/F736,"")</f>
        <v/>
      </c>
      <c r="BB736" s="386" t="e">
        <f t="shared" si="51"/>
        <v>#VALUE!</v>
      </c>
      <c r="BC736" s="386" t="e">
        <f t="shared" si="52"/>
        <v>#VALUE!</v>
      </c>
      <c r="BD736" s="80">
        <f>日報入力!AU736</f>
        <v>0</v>
      </c>
      <c r="BE736" s="534" t="str">
        <f>IF(日報入力!AV736,日報入力!AV736,"")</f>
        <v/>
      </c>
      <c r="BF736" s="534" t="str">
        <f>IF(日報入力!AW736,日報入力!AW736,"")</f>
        <v/>
      </c>
      <c r="BG736" s="398" t="str">
        <f>IF(日報入力!G736,日報入力!K736*日報入力!D736*日報入力!BC736,"")</f>
        <v/>
      </c>
    </row>
    <row r="737" spans="1:59" ht="20.25" hidden="1" customHeight="1" x14ac:dyDescent="0.15">
      <c r="A737" s="302" t="str">
        <f>IF(日報入力!G737="","",日報入力!G737)</f>
        <v/>
      </c>
      <c r="B737" s="291" t="str">
        <f>IF(日報入力!G737="","",日報入力!H737)</f>
        <v/>
      </c>
      <c r="C737" s="291" t="str">
        <f>IF(日報入力!G737="","",日報入力!I737)</f>
        <v/>
      </c>
      <c r="D737" s="291" t="str">
        <f>IF(日報入力!G737="","",日報入力!J737)</f>
        <v/>
      </c>
      <c r="E737" s="291" t="str">
        <f>IF(日報入力!G737="","",日報入力!K737)</f>
        <v/>
      </c>
      <c r="F737" s="291" t="str">
        <f>IF(日報入力!G737="","",日報入力!L737)</f>
        <v/>
      </c>
      <c r="G737" s="291" t="str">
        <f>IF(日報入力!G737="","",日報入力!L737-日報入力!O737-日報入力!P737-日報入力!Q737-日報入力!R737-日報入力!S737-日報入力!T737-日報入力!U737-日報入力!V737-日報入力!W737-日報入力!X737-日報入力!Y737-日報入力!Z737)</f>
        <v/>
      </c>
      <c r="H737" s="291" t="str">
        <f>IF(日報入力!G737="","",IF(日報入力!M737&gt;=0,日報入力!M737*F737,F737))</f>
        <v/>
      </c>
      <c r="I737" s="291" t="str">
        <f>IF(日報入力!G737="","",日報入力!O737)</f>
        <v/>
      </c>
      <c r="J737" s="291" t="str">
        <f>IF(日報入力!G737="","",日報入力!P737)</f>
        <v/>
      </c>
      <c r="K737" s="291" t="str">
        <f>IF(日報入力!G737="","",日報入力!Q737)</f>
        <v/>
      </c>
      <c r="L737" s="291" t="str">
        <f>IF(日報入力!G737="","",日報入力!R737)</f>
        <v/>
      </c>
      <c r="M737" s="291" t="str">
        <f>IF(日報入力!G737="","",日報入力!S737)</f>
        <v/>
      </c>
      <c r="N737" s="291" t="str">
        <f>IF(日報入力!G737="","",日報入力!T737)</f>
        <v/>
      </c>
      <c r="O737" s="291" t="str">
        <f>IF(日報入力!G737="","",日報入力!U737)</f>
        <v/>
      </c>
      <c r="P737" s="291" t="str">
        <f>IF(日報入力!G737="","",日報入力!V737)</f>
        <v/>
      </c>
      <c r="Q737" s="291" t="str">
        <f>IF(日報入力!G737="","",日報入力!W737)</f>
        <v/>
      </c>
      <c r="R737" s="291" t="str">
        <f>IF(日報入力!G737="","",日報入力!X737)</f>
        <v/>
      </c>
      <c r="S737" s="291" t="str">
        <f>IF(日報入力!G737="","",日報入力!Y737)</f>
        <v/>
      </c>
      <c r="T737" s="291" t="str">
        <f>IF(日報入力!G737="","",日報入力!Z737)</f>
        <v/>
      </c>
      <c r="U737" s="291" t="str">
        <f>IF(日報入力!G737="","",日報入力!AA737)</f>
        <v/>
      </c>
      <c r="V737" s="378" t="str">
        <f>IF(日報入力!G737="","",日報入力!AB737)</f>
        <v/>
      </c>
      <c r="W737" s="291" t="str">
        <f>IF(日報入力!G737="","",日報入力!AC737)</f>
        <v/>
      </c>
      <c r="X737" s="291" t="str">
        <f>IF(日報入力!G737="","",日報入力!AD737)</f>
        <v/>
      </c>
      <c r="Y737" s="291" t="str">
        <f>IF(日報入力!G737="","",日報入力!AE737)</f>
        <v/>
      </c>
      <c r="Z737" s="291" t="str">
        <f>IF(日報入力!G737="","",日報入力!AF737)</f>
        <v/>
      </c>
      <c r="AA737" s="291" t="str">
        <f>IF(日報入力!G737="","",日報入力!AG737)</f>
        <v/>
      </c>
      <c r="AB737" s="291" t="str">
        <f>IF(日報入力!G737="","",日報入力!AH737)</f>
        <v/>
      </c>
      <c r="AC737" s="291" t="str">
        <f>IF(日報入力!G737="","",日報入力!AI737)</f>
        <v/>
      </c>
      <c r="AD737" s="291" t="str">
        <f>IF(日報入力!G737="","",日報入力!AJ737)</f>
        <v/>
      </c>
      <c r="AE737" s="292" t="str">
        <f>IF(日報入力!G737="","",日報入力!E737)</f>
        <v/>
      </c>
      <c r="AF737" s="293" t="str">
        <f>IF(日報入力!G737="","",日報入力!AK737)</f>
        <v/>
      </c>
      <c r="AG737" s="293" t="str">
        <f>IF(日報入力!G737="","",日報入力!AL737)</f>
        <v/>
      </c>
      <c r="AH737" s="293" t="str">
        <f>IF(日報入力!G737="","",日報入力!AM737)</f>
        <v/>
      </c>
      <c r="AI737" s="294" t="str">
        <f>IF(日報入力!G737&gt;0,日報入力!D737*日報入力!K737*日報入力!AL737,"")</f>
        <v/>
      </c>
      <c r="AJ737" s="294" t="str">
        <f>IF(日報入力!G737&gt;0,日報入力!E737*日報入力!AL737,"")</f>
        <v/>
      </c>
      <c r="AK737" s="294" t="str">
        <f>IF(日報入力!G737&gt;0,AI737-AJ737,"")</f>
        <v/>
      </c>
      <c r="AL737" s="292" t="str">
        <f>IF(日報入力!G737&gt;0,日報入力!E737*日報入力!AM737,"")</f>
        <v/>
      </c>
      <c r="AM737" s="292" t="str">
        <f>IF(日報入力!G737&gt;0,日報入力!AB737*日報入力!AM737,"")</f>
        <v/>
      </c>
      <c r="AN737" s="68" t="str">
        <f>IF(日報入力!G737&gt;0,日報入力!C737,"")</f>
        <v/>
      </c>
      <c r="AO737" s="68" t="str">
        <f>日報入力!B737</f>
        <v/>
      </c>
      <c r="AP737" s="68" t="str">
        <f>IF(日報入力!AQ737,日報入力!BA737,"")</f>
        <v/>
      </c>
      <c r="AQ737" s="68" t="str">
        <f>IF(日報入力!AR737,日報入力!BB737,"")</f>
        <v/>
      </c>
      <c r="AR737" s="68" t="str">
        <f>IF(日報入力!AS737,"N勤","")</f>
        <v/>
      </c>
      <c r="AS737" s="295" t="e">
        <f t="shared" si="50"/>
        <v>#VALUE!</v>
      </c>
      <c r="AT737" s="439" t="str">
        <f>日報入力!AY737</f>
        <v/>
      </c>
      <c r="AU737" s="518" t="str">
        <f>IF(日報入力!G737,G737*60/E737,"")</f>
        <v/>
      </c>
      <c r="AV737" s="528" t="str">
        <f>IF(日報入力!AT737,日報入力!AT737,"")</f>
        <v/>
      </c>
      <c r="AW737" s="529" t="str">
        <f>IF(日報入力!AT737,AE737/日報入力!AT737,"")</f>
        <v/>
      </c>
      <c r="AX737" s="530" t="e">
        <f>IF(1&lt;日報集計!AT737,AT737/(((F737-I737-J737-N737-O737)*60)/(E737)),"")</f>
        <v>#VALUE!</v>
      </c>
      <c r="AY737" s="664" t="str">
        <f>IF(日報入力!H737,AT737/(((F737-J737)*60)/E737),"")</f>
        <v/>
      </c>
      <c r="AZ737" s="664" t="str">
        <f>IF(日報入力!I737,AT737/((G737*60)/E737),"")</f>
        <v/>
      </c>
      <c r="BA737" s="296" t="str">
        <f>IF(日報入力!G737,G737/F737,"")</f>
        <v/>
      </c>
      <c r="BB737" s="386" t="e">
        <f t="shared" si="51"/>
        <v>#VALUE!</v>
      </c>
      <c r="BC737" s="386" t="e">
        <f t="shared" si="52"/>
        <v>#VALUE!</v>
      </c>
      <c r="BD737" s="80">
        <f>日報入力!AU737</f>
        <v>0</v>
      </c>
      <c r="BE737" s="534" t="str">
        <f>IF(日報入力!AV737,日報入力!AV737,"")</f>
        <v/>
      </c>
      <c r="BF737" s="534" t="str">
        <f>IF(日報入力!AW737,日報入力!AW737,"")</f>
        <v/>
      </c>
      <c r="BG737" s="398" t="str">
        <f>IF(日報入力!G737,日報入力!K737*日報入力!D737*日報入力!BC737,"")</f>
        <v/>
      </c>
    </row>
    <row r="738" spans="1:59" ht="20.25" hidden="1" customHeight="1" x14ac:dyDescent="0.15">
      <c r="A738" s="302" t="str">
        <f>IF(日報入力!G738="","",日報入力!G738)</f>
        <v/>
      </c>
      <c r="B738" s="291" t="str">
        <f>IF(日報入力!G738="","",日報入力!H738)</f>
        <v/>
      </c>
      <c r="C738" s="291" t="str">
        <f>IF(日報入力!G738="","",日報入力!I738)</f>
        <v/>
      </c>
      <c r="D738" s="291" t="str">
        <f>IF(日報入力!G738="","",日報入力!J738)</f>
        <v/>
      </c>
      <c r="E738" s="291" t="str">
        <f>IF(日報入力!G738="","",日報入力!K738)</f>
        <v/>
      </c>
      <c r="F738" s="291" t="str">
        <f>IF(日報入力!G738="","",日報入力!L738)</f>
        <v/>
      </c>
      <c r="G738" s="291" t="str">
        <f>IF(日報入力!G738="","",日報入力!L738-日報入力!O738-日報入力!P738-日報入力!Q738-日報入力!R738-日報入力!S738-日報入力!T738-日報入力!U738-日報入力!V738-日報入力!W738-日報入力!X738-日報入力!Y738-日報入力!Z738)</f>
        <v/>
      </c>
      <c r="H738" s="291" t="str">
        <f>IF(日報入力!G738="","",IF(日報入力!M738&gt;=0,日報入力!M738*F738,F738))</f>
        <v/>
      </c>
      <c r="I738" s="291" t="str">
        <f>IF(日報入力!G738="","",日報入力!O738)</f>
        <v/>
      </c>
      <c r="J738" s="291" t="str">
        <f>IF(日報入力!G738="","",日報入力!P738)</f>
        <v/>
      </c>
      <c r="K738" s="291" t="str">
        <f>IF(日報入力!G738="","",日報入力!Q738)</f>
        <v/>
      </c>
      <c r="L738" s="291" t="str">
        <f>IF(日報入力!G738="","",日報入力!R738)</f>
        <v/>
      </c>
      <c r="M738" s="291" t="str">
        <f>IF(日報入力!G738="","",日報入力!S738)</f>
        <v/>
      </c>
      <c r="N738" s="291" t="str">
        <f>IF(日報入力!G738="","",日報入力!T738)</f>
        <v/>
      </c>
      <c r="O738" s="291" t="str">
        <f>IF(日報入力!G738="","",日報入力!U738)</f>
        <v/>
      </c>
      <c r="P738" s="291" t="str">
        <f>IF(日報入力!G738="","",日報入力!V738)</f>
        <v/>
      </c>
      <c r="Q738" s="291" t="str">
        <f>IF(日報入力!G738="","",日報入力!W738)</f>
        <v/>
      </c>
      <c r="R738" s="291" t="str">
        <f>IF(日報入力!G738="","",日報入力!X738)</f>
        <v/>
      </c>
      <c r="S738" s="291" t="str">
        <f>IF(日報入力!G738="","",日報入力!Y738)</f>
        <v/>
      </c>
      <c r="T738" s="291" t="str">
        <f>IF(日報入力!G738="","",日報入力!Z738)</f>
        <v/>
      </c>
      <c r="U738" s="291" t="str">
        <f>IF(日報入力!G738="","",日報入力!AA738)</f>
        <v/>
      </c>
      <c r="V738" s="378" t="str">
        <f>IF(日報入力!G738="","",日報入力!AB738)</f>
        <v/>
      </c>
      <c r="W738" s="291" t="str">
        <f>IF(日報入力!G738="","",日報入力!AC738)</f>
        <v/>
      </c>
      <c r="X738" s="291" t="str">
        <f>IF(日報入力!G738="","",日報入力!AD738)</f>
        <v/>
      </c>
      <c r="Y738" s="291" t="str">
        <f>IF(日報入力!G738="","",日報入力!AE738)</f>
        <v/>
      </c>
      <c r="Z738" s="291" t="str">
        <f>IF(日報入力!G738="","",日報入力!AF738)</f>
        <v/>
      </c>
      <c r="AA738" s="291" t="str">
        <f>IF(日報入力!G738="","",日報入力!AG738)</f>
        <v/>
      </c>
      <c r="AB738" s="291" t="str">
        <f>IF(日報入力!G738="","",日報入力!AH738)</f>
        <v/>
      </c>
      <c r="AC738" s="291" t="str">
        <f>IF(日報入力!G738="","",日報入力!AI738)</f>
        <v/>
      </c>
      <c r="AD738" s="291" t="str">
        <f>IF(日報入力!G738="","",日報入力!AJ738)</f>
        <v/>
      </c>
      <c r="AE738" s="292" t="str">
        <f>IF(日報入力!G738="","",日報入力!E738)</f>
        <v/>
      </c>
      <c r="AF738" s="293" t="str">
        <f>IF(日報入力!G738="","",日報入力!AK738)</f>
        <v/>
      </c>
      <c r="AG738" s="293" t="str">
        <f>IF(日報入力!G738="","",日報入力!AL738)</f>
        <v/>
      </c>
      <c r="AH738" s="293" t="str">
        <f>IF(日報入力!G738="","",日報入力!AM738)</f>
        <v/>
      </c>
      <c r="AI738" s="294" t="str">
        <f>IF(日報入力!G738&gt;0,日報入力!D738*日報入力!K738*日報入力!AL738,"")</f>
        <v/>
      </c>
      <c r="AJ738" s="294" t="str">
        <f>IF(日報入力!G738&gt;0,日報入力!E738*日報入力!AL738,"")</f>
        <v/>
      </c>
      <c r="AK738" s="294" t="str">
        <f>IF(日報入力!G738&gt;0,AI738-AJ738,"")</f>
        <v/>
      </c>
      <c r="AL738" s="292" t="str">
        <f>IF(日報入力!G738&gt;0,日報入力!E738*日報入力!AM738,"")</f>
        <v/>
      </c>
      <c r="AM738" s="292" t="str">
        <f>IF(日報入力!G738&gt;0,日報入力!AB738*日報入力!AM738,"")</f>
        <v/>
      </c>
      <c r="AN738" s="68" t="str">
        <f>IF(日報入力!G738&gt;0,日報入力!C738,"")</f>
        <v/>
      </c>
      <c r="AO738" s="68" t="str">
        <f>日報入力!B738</f>
        <v/>
      </c>
      <c r="AP738" s="68" t="str">
        <f>IF(日報入力!AQ738,日報入力!BA738,"")</f>
        <v/>
      </c>
      <c r="AQ738" s="68" t="str">
        <f>IF(日報入力!AR738,日報入力!BB738,"")</f>
        <v/>
      </c>
      <c r="AR738" s="68" t="str">
        <f>IF(日報入力!AS738,"N勤","")</f>
        <v/>
      </c>
      <c r="AS738" s="295" t="e">
        <f t="shared" si="50"/>
        <v>#VALUE!</v>
      </c>
      <c r="AT738" s="439" t="str">
        <f>日報入力!AY738</f>
        <v/>
      </c>
      <c r="AU738" s="518" t="str">
        <f>IF(日報入力!G738,G738*60/E738,"")</f>
        <v/>
      </c>
      <c r="AV738" s="528" t="str">
        <f>IF(日報入力!AT738,日報入力!AT738,"")</f>
        <v/>
      </c>
      <c r="AW738" s="529" t="str">
        <f>IF(日報入力!AT738,AE738/日報入力!AT738,"")</f>
        <v/>
      </c>
      <c r="AX738" s="530" t="e">
        <f>IF(1&lt;日報集計!AT738,AT738/(((F738-I738-J738-N738-O738)*60)/(E738)),"")</f>
        <v>#VALUE!</v>
      </c>
      <c r="AY738" s="664" t="str">
        <f>IF(日報入力!H738,AT738/(((F738-J738)*60)/E738),"")</f>
        <v/>
      </c>
      <c r="AZ738" s="664" t="str">
        <f>IF(日報入力!I738,AT738/((G738*60)/E738),"")</f>
        <v/>
      </c>
      <c r="BA738" s="296" t="str">
        <f>IF(日報入力!G738,G738/F738,"")</f>
        <v/>
      </c>
      <c r="BB738" s="386" t="e">
        <f t="shared" si="51"/>
        <v>#VALUE!</v>
      </c>
      <c r="BC738" s="386" t="e">
        <f t="shared" si="52"/>
        <v>#VALUE!</v>
      </c>
      <c r="BD738" s="80">
        <f>日報入力!AU738</f>
        <v>0</v>
      </c>
      <c r="BE738" s="534" t="str">
        <f>IF(日報入力!AV738,日報入力!AV738,"")</f>
        <v/>
      </c>
      <c r="BF738" s="534" t="str">
        <f>IF(日報入力!AW738,日報入力!AW738,"")</f>
        <v/>
      </c>
      <c r="BG738" s="398" t="str">
        <f>IF(日報入力!G738,日報入力!K738*日報入力!D738*日報入力!BC738,"")</f>
        <v/>
      </c>
    </row>
    <row r="739" spans="1:59" ht="20.25" hidden="1" customHeight="1" x14ac:dyDescent="0.15">
      <c r="A739" s="302" t="str">
        <f>IF(日報入力!G739="","",日報入力!G739)</f>
        <v/>
      </c>
      <c r="B739" s="291" t="str">
        <f>IF(日報入力!G739="","",日報入力!H739)</f>
        <v/>
      </c>
      <c r="C739" s="291" t="str">
        <f>IF(日報入力!G739="","",日報入力!I739)</f>
        <v/>
      </c>
      <c r="D739" s="291" t="str">
        <f>IF(日報入力!G739="","",日報入力!J739)</f>
        <v/>
      </c>
      <c r="E739" s="291" t="str">
        <f>IF(日報入力!G739="","",日報入力!K739)</f>
        <v/>
      </c>
      <c r="F739" s="291" t="str">
        <f>IF(日報入力!G739="","",日報入力!L739)</f>
        <v/>
      </c>
      <c r="G739" s="291" t="str">
        <f>IF(日報入力!G739="","",日報入力!L739-日報入力!O739-日報入力!P739-日報入力!Q739-日報入力!R739-日報入力!S739-日報入力!T739-日報入力!U739-日報入力!V739-日報入力!W739-日報入力!X739-日報入力!Y739-日報入力!Z739)</f>
        <v/>
      </c>
      <c r="H739" s="291" t="str">
        <f>IF(日報入力!G739="","",IF(日報入力!M739&gt;=0,日報入力!M739*F739,F739))</f>
        <v/>
      </c>
      <c r="I739" s="291" t="str">
        <f>IF(日報入力!G739="","",日報入力!O739)</f>
        <v/>
      </c>
      <c r="J739" s="291" t="str">
        <f>IF(日報入力!G739="","",日報入力!P739)</f>
        <v/>
      </c>
      <c r="K739" s="291" t="str">
        <f>IF(日報入力!G739="","",日報入力!Q739)</f>
        <v/>
      </c>
      <c r="L739" s="291" t="str">
        <f>IF(日報入力!G739="","",日報入力!R739)</f>
        <v/>
      </c>
      <c r="M739" s="291" t="str">
        <f>IF(日報入力!G739="","",日報入力!S739)</f>
        <v/>
      </c>
      <c r="N739" s="291" t="str">
        <f>IF(日報入力!G739="","",日報入力!T739)</f>
        <v/>
      </c>
      <c r="O739" s="291" t="str">
        <f>IF(日報入力!G739="","",日報入力!U739)</f>
        <v/>
      </c>
      <c r="P739" s="291" t="str">
        <f>IF(日報入力!G739="","",日報入力!V739)</f>
        <v/>
      </c>
      <c r="Q739" s="291" t="str">
        <f>IF(日報入力!G739="","",日報入力!W739)</f>
        <v/>
      </c>
      <c r="R739" s="291" t="str">
        <f>IF(日報入力!G739="","",日報入力!X739)</f>
        <v/>
      </c>
      <c r="S739" s="291" t="str">
        <f>IF(日報入力!G739="","",日報入力!Y739)</f>
        <v/>
      </c>
      <c r="T739" s="291" t="str">
        <f>IF(日報入力!G739="","",日報入力!Z739)</f>
        <v/>
      </c>
      <c r="U739" s="291" t="str">
        <f>IF(日報入力!G739="","",日報入力!AA739)</f>
        <v/>
      </c>
      <c r="V739" s="378" t="str">
        <f>IF(日報入力!G739="","",日報入力!AB739)</f>
        <v/>
      </c>
      <c r="W739" s="291" t="str">
        <f>IF(日報入力!G739="","",日報入力!AC739)</f>
        <v/>
      </c>
      <c r="X739" s="291" t="str">
        <f>IF(日報入力!G739="","",日報入力!AD739)</f>
        <v/>
      </c>
      <c r="Y739" s="291" t="str">
        <f>IF(日報入力!G739="","",日報入力!AE739)</f>
        <v/>
      </c>
      <c r="Z739" s="291" t="str">
        <f>IF(日報入力!G739="","",日報入力!AF739)</f>
        <v/>
      </c>
      <c r="AA739" s="291" t="str">
        <f>IF(日報入力!G739="","",日報入力!AG739)</f>
        <v/>
      </c>
      <c r="AB739" s="291" t="str">
        <f>IF(日報入力!G739="","",日報入力!AH739)</f>
        <v/>
      </c>
      <c r="AC739" s="291" t="str">
        <f>IF(日報入力!G739="","",日報入力!AI739)</f>
        <v/>
      </c>
      <c r="AD739" s="291" t="str">
        <f>IF(日報入力!G739="","",日報入力!AJ739)</f>
        <v/>
      </c>
      <c r="AE739" s="292" t="str">
        <f>IF(日報入力!G739="","",日報入力!E739)</f>
        <v/>
      </c>
      <c r="AF739" s="293" t="str">
        <f>IF(日報入力!G739="","",日報入力!AK739)</f>
        <v/>
      </c>
      <c r="AG739" s="293" t="str">
        <f>IF(日報入力!G739="","",日報入力!AL739)</f>
        <v/>
      </c>
      <c r="AH739" s="293" t="str">
        <f>IF(日報入力!G739="","",日報入力!AM739)</f>
        <v/>
      </c>
      <c r="AI739" s="294" t="str">
        <f>IF(日報入力!G739&gt;0,日報入力!D739*日報入力!K739*日報入力!AL739,"")</f>
        <v/>
      </c>
      <c r="AJ739" s="294" t="str">
        <f>IF(日報入力!G739&gt;0,日報入力!E739*日報入力!AL739,"")</f>
        <v/>
      </c>
      <c r="AK739" s="294" t="str">
        <f>IF(日報入力!G739&gt;0,AI739-AJ739,"")</f>
        <v/>
      </c>
      <c r="AL739" s="292" t="str">
        <f>IF(日報入力!G739&gt;0,日報入力!E739*日報入力!AM739,"")</f>
        <v/>
      </c>
      <c r="AM739" s="292" t="str">
        <f>IF(日報入力!G739&gt;0,日報入力!AB739*日報入力!AM739,"")</f>
        <v/>
      </c>
      <c r="AN739" s="68" t="str">
        <f>IF(日報入力!G739&gt;0,日報入力!C739,"")</f>
        <v/>
      </c>
      <c r="AO739" s="68" t="str">
        <f>日報入力!B739</f>
        <v/>
      </c>
      <c r="AP739" s="68" t="str">
        <f>IF(日報入力!AQ739,日報入力!BA739,"")</f>
        <v/>
      </c>
      <c r="AQ739" s="68" t="str">
        <f>IF(日報入力!AR739,日報入力!BB739,"")</f>
        <v/>
      </c>
      <c r="AR739" s="68" t="str">
        <f>IF(日報入力!AS739,"N勤","")</f>
        <v/>
      </c>
      <c r="AS739" s="295" t="e">
        <f t="shared" si="50"/>
        <v>#VALUE!</v>
      </c>
      <c r="AT739" s="439" t="str">
        <f>日報入力!AY739</f>
        <v/>
      </c>
      <c r="AU739" s="518" t="str">
        <f>IF(日報入力!G739,G739*60/E739,"")</f>
        <v/>
      </c>
      <c r="AV739" s="528" t="str">
        <f>IF(日報入力!AT739,日報入力!AT739,"")</f>
        <v/>
      </c>
      <c r="AW739" s="529" t="str">
        <f>IF(日報入力!AT739,AE739/日報入力!AT739,"")</f>
        <v/>
      </c>
      <c r="AX739" s="530" t="e">
        <f>IF(1&lt;日報集計!AT739,AT739/(((F739-I739-J739-N739-O739)*60)/(E739)),"")</f>
        <v>#VALUE!</v>
      </c>
      <c r="AY739" s="664" t="str">
        <f>IF(日報入力!H739,AT739/(((F739-J739)*60)/E739),"")</f>
        <v/>
      </c>
      <c r="AZ739" s="664" t="str">
        <f>IF(日報入力!I739,AT739/((G739*60)/E739),"")</f>
        <v/>
      </c>
      <c r="BA739" s="296" t="str">
        <f>IF(日報入力!G739,G739/F739,"")</f>
        <v/>
      </c>
      <c r="BB739" s="386" t="e">
        <f t="shared" si="51"/>
        <v>#VALUE!</v>
      </c>
      <c r="BC739" s="386" t="e">
        <f t="shared" si="52"/>
        <v>#VALUE!</v>
      </c>
      <c r="BD739" s="80">
        <f>日報入力!AU739</f>
        <v>0</v>
      </c>
      <c r="BE739" s="534" t="str">
        <f>IF(日報入力!AV739,日報入力!AV739,"")</f>
        <v/>
      </c>
      <c r="BF739" s="534" t="str">
        <f>IF(日報入力!AW739,日報入力!AW739,"")</f>
        <v/>
      </c>
      <c r="BG739" s="398" t="str">
        <f>IF(日報入力!G739,日報入力!K739*日報入力!D739*日報入力!BC739,"")</f>
        <v/>
      </c>
    </row>
    <row r="740" spans="1:59" ht="20.25" hidden="1" customHeight="1" x14ac:dyDescent="0.15">
      <c r="A740" s="302" t="str">
        <f>IF(日報入力!G740="","",日報入力!G740)</f>
        <v/>
      </c>
      <c r="B740" s="291" t="str">
        <f>IF(日報入力!G740="","",日報入力!H740)</f>
        <v/>
      </c>
      <c r="C740" s="291" t="str">
        <f>IF(日報入力!G740="","",日報入力!I740)</f>
        <v/>
      </c>
      <c r="D740" s="291" t="str">
        <f>IF(日報入力!G740="","",日報入力!J740)</f>
        <v/>
      </c>
      <c r="E740" s="291" t="str">
        <f>IF(日報入力!G740="","",日報入力!K740)</f>
        <v/>
      </c>
      <c r="F740" s="291" t="str">
        <f>IF(日報入力!G740="","",日報入力!L740)</f>
        <v/>
      </c>
      <c r="G740" s="291" t="str">
        <f>IF(日報入力!G740="","",日報入力!L740-日報入力!O740-日報入力!P740-日報入力!Q740-日報入力!R740-日報入力!S740-日報入力!T740-日報入力!U740-日報入力!V740-日報入力!W740-日報入力!X740-日報入力!Y740-日報入力!Z740)</f>
        <v/>
      </c>
      <c r="H740" s="291" t="str">
        <f>IF(日報入力!G740="","",IF(日報入力!M740&gt;=0,日報入力!M740*F740,F740))</f>
        <v/>
      </c>
      <c r="I740" s="291" t="str">
        <f>IF(日報入力!G740="","",日報入力!O740)</f>
        <v/>
      </c>
      <c r="J740" s="291" t="str">
        <f>IF(日報入力!G740="","",日報入力!P740)</f>
        <v/>
      </c>
      <c r="K740" s="291" t="str">
        <f>IF(日報入力!G740="","",日報入力!Q740)</f>
        <v/>
      </c>
      <c r="L740" s="291" t="str">
        <f>IF(日報入力!G740="","",日報入力!R740)</f>
        <v/>
      </c>
      <c r="M740" s="291" t="str">
        <f>IF(日報入力!G740="","",日報入力!S740)</f>
        <v/>
      </c>
      <c r="N740" s="291" t="str">
        <f>IF(日報入力!G740="","",日報入力!T740)</f>
        <v/>
      </c>
      <c r="O740" s="291" t="str">
        <f>IF(日報入力!G740="","",日報入力!U740)</f>
        <v/>
      </c>
      <c r="P740" s="291" t="str">
        <f>IF(日報入力!G740="","",日報入力!V740)</f>
        <v/>
      </c>
      <c r="Q740" s="291" t="str">
        <f>IF(日報入力!G740="","",日報入力!W740)</f>
        <v/>
      </c>
      <c r="R740" s="291" t="str">
        <f>IF(日報入力!G740="","",日報入力!X740)</f>
        <v/>
      </c>
      <c r="S740" s="291" t="str">
        <f>IF(日報入力!G740="","",日報入力!Y740)</f>
        <v/>
      </c>
      <c r="T740" s="291" t="str">
        <f>IF(日報入力!G740="","",日報入力!Z740)</f>
        <v/>
      </c>
      <c r="U740" s="291" t="str">
        <f>IF(日報入力!G740="","",日報入力!AA740)</f>
        <v/>
      </c>
      <c r="V740" s="378" t="str">
        <f>IF(日報入力!G740="","",日報入力!AB740)</f>
        <v/>
      </c>
      <c r="W740" s="291" t="str">
        <f>IF(日報入力!G740="","",日報入力!AC740)</f>
        <v/>
      </c>
      <c r="X740" s="291" t="str">
        <f>IF(日報入力!G740="","",日報入力!AD740)</f>
        <v/>
      </c>
      <c r="Y740" s="291" t="str">
        <f>IF(日報入力!G740="","",日報入力!AE740)</f>
        <v/>
      </c>
      <c r="Z740" s="291" t="str">
        <f>IF(日報入力!G740="","",日報入力!AF740)</f>
        <v/>
      </c>
      <c r="AA740" s="291" t="str">
        <f>IF(日報入力!G740="","",日報入力!AG740)</f>
        <v/>
      </c>
      <c r="AB740" s="291" t="str">
        <f>IF(日報入力!G740="","",日報入力!AH740)</f>
        <v/>
      </c>
      <c r="AC740" s="291" t="str">
        <f>IF(日報入力!G740="","",日報入力!AI740)</f>
        <v/>
      </c>
      <c r="AD740" s="291" t="str">
        <f>IF(日報入力!G740="","",日報入力!AJ740)</f>
        <v/>
      </c>
      <c r="AE740" s="292" t="str">
        <f>IF(日報入力!G740="","",日報入力!E740)</f>
        <v/>
      </c>
      <c r="AF740" s="293" t="str">
        <f>IF(日報入力!G740="","",日報入力!AK740)</f>
        <v/>
      </c>
      <c r="AG740" s="293" t="str">
        <f>IF(日報入力!G740="","",日報入力!AL740)</f>
        <v/>
      </c>
      <c r="AH740" s="293" t="str">
        <f>IF(日報入力!G740="","",日報入力!AM740)</f>
        <v/>
      </c>
      <c r="AI740" s="294" t="str">
        <f>IF(日報入力!G740&gt;0,日報入力!D740*日報入力!K740*日報入力!AL740,"")</f>
        <v/>
      </c>
      <c r="AJ740" s="294" t="str">
        <f>IF(日報入力!G740&gt;0,日報入力!E740*日報入力!AL740,"")</f>
        <v/>
      </c>
      <c r="AK740" s="294" t="str">
        <f>IF(日報入力!G740&gt;0,AI740-AJ740,"")</f>
        <v/>
      </c>
      <c r="AL740" s="292" t="str">
        <f>IF(日報入力!G740&gt;0,日報入力!E740*日報入力!AM740,"")</f>
        <v/>
      </c>
      <c r="AM740" s="292" t="str">
        <f>IF(日報入力!G740&gt;0,日報入力!AB740*日報入力!AM740,"")</f>
        <v/>
      </c>
      <c r="AN740" s="68" t="str">
        <f>IF(日報入力!G740&gt;0,日報入力!C740,"")</f>
        <v/>
      </c>
      <c r="AO740" s="68" t="str">
        <f>日報入力!B740</f>
        <v/>
      </c>
      <c r="AP740" s="68" t="str">
        <f>IF(日報入力!AQ740,日報入力!BA740,"")</f>
        <v/>
      </c>
      <c r="AQ740" s="68" t="str">
        <f>IF(日報入力!AR740,日報入力!BB740,"")</f>
        <v/>
      </c>
      <c r="AR740" s="68" t="str">
        <f>IF(日報入力!AS740,"N勤","")</f>
        <v/>
      </c>
      <c r="AS740" s="295" t="e">
        <f t="shared" si="50"/>
        <v>#VALUE!</v>
      </c>
      <c r="AT740" s="439" t="str">
        <f>日報入力!AY740</f>
        <v/>
      </c>
      <c r="AU740" s="518" t="str">
        <f>IF(日報入力!G740,G740*60/E740,"")</f>
        <v/>
      </c>
      <c r="AV740" s="528" t="str">
        <f>IF(日報入力!AT740,日報入力!AT740,"")</f>
        <v/>
      </c>
      <c r="AW740" s="529" t="str">
        <f>IF(日報入力!AT740,AE740/日報入力!AT740,"")</f>
        <v/>
      </c>
      <c r="AX740" s="530" t="e">
        <f>IF(1&lt;日報集計!AT740,AT740/(((F740-I740-J740-N740-O740)*60)/(E740)),"")</f>
        <v>#VALUE!</v>
      </c>
      <c r="AY740" s="664" t="str">
        <f>IF(日報入力!H740,AT740/(((F740-J740)*60)/E740),"")</f>
        <v/>
      </c>
      <c r="AZ740" s="664" t="str">
        <f>IF(日報入力!I740,AT740/((G740*60)/E740),"")</f>
        <v/>
      </c>
      <c r="BA740" s="296" t="str">
        <f>IF(日報入力!G740,G740/F740,"")</f>
        <v/>
      </c>
      <c r="BB740" s="386" t="e">
        <f t="shared" si="51"/>
        <v>#VALUE!</v>
      </c>
      <c r="BC740" s="386" t="e">
        <f t="shared" si="52"/>
        <v>#VALUE!</v>
      </c>
      <c r="BD740" s="80">
        <f>日報入力!AU740</f>
        <v>0</v>
      </c>
      <c r="BE740" s="534" t="str">
        <f>IF(日報入力!AV740,日報入力!AV740,"")</f>
        <v/>
      </c>
      <c r="BF740" s="534" t="str">
        <f>IF(日報入力!AW740,日報入力!AW740,"")</f>
        <v/>
      </c>
      <c r="BG740" s="398" t="str">
        <f>IF(日報入力!G740,日報入力!K740*日報入力!D740*日報入力!BC740,"")</f>
        <v/>
      </c>
    </row>
    <row r="741" spans="1:59" ht="20.25" hidden="1" customHeight="1" x14ac:dyDescent="0.15">
      <c r="A741" s="302" t="str">
        <f>IF(日報入力!G741="","",日報入力!G741)</f>
        <v/>
      </c>
      <c r="B741" s="291" t="str">
        <f>IF(日報入力!G741="","",日報入力!H741)</f>
        <v/>
      </c>
      <c r="C741" s="291" t="str">
        <f>IF(日報入力!G741="","",日報入力!I741)</f>
        <v/>
      </c>
      <c r="D741" s="291" t="str">
        <f>IF(日報入力!G741="","",日報入力!J741)</f>
        <v/>
      </c>
      <c r="E741" s="291" t="str">
        <f>IF(日報入力!G741="","",日報入力!K741)</f>
        <v/>
      </c>
      <c r="F741" s="291" t="str">
        <f>IF(日報入力!G741="","",日報入力!L741)</f>
        <v/>
      </c>
      <c r="G741" s="291" t="str">
        <f>IF(日報入力!G741="","",日報入力!L741-日報入力!O741-日報入力!P741-日報入力!Q741-日報入力!R741-日報入力!S741-日報入力!T741-日報入力!U741-日報入力!V741-日報入力!W741-日報入力!X741-日報入力!Y741-日報入力!Z741)</f>
        <v/>
      </c>
      <c r="H741" s="291" t="str">
        <f>IF(日報入力!G741="","",IF(日報入力!M741&gt;=0,日報入力!M741*F741,F741))</f>
        <v/>
      </c>
      <c r="I741" s="291" t="str">
        <f>IF(日報入力!G741="","",日報入力!O741)</f>
        <v/>
      </c>
      <c r="J741" s="291" t="str">
        <f>IF(日報入力!G741="","",日報入力!P741)</f>
        <v/>
      </c>
      <c r="K741" s="291" t="str">
        <f>IF(日報入力!G741="","",日報入力!Q741)</f>
        <v/>
      </c>
      <c r="L741" s="291" t="str">
        <f>IF(日報入力!G741="","",日報入力!R741)</f>
        <v/>
      </c>
      <c r="M741" s="291" t="str">
        <f>IF(日報入力!G741="","",日報入力!S741)</f>
        <v/>
      </c>
      <c r="N741" s="291" t="str">
        <f>IF(日報入力!G741="","",日報入力!T741)</f>
        <v/>
      </c>
      <c r="O741" s="291" t="str">
        <f>IF(日報入力!G741="","",日報入力!U741)</f>
        <v/>
      </c>
      <c r="P741" s="291" t="str">
        <f>IF(日報入力!G741="","",日報入力!V741)</f>
        <v/>
      </c>
      <c r="Q741" s="291" t="str">
        <f>IF(日報入力!G741="","",日報入力!W741)</f>
        <v/>
      </c>
      <c r="R741" s="291" t="str">
        <f>IF(日報入力!G741="","",日報入力!X741)</f>
        <v/>
      </c>
      <c r="S741" s="291" t="str">
        <f>IF(日報入力!G741="","",日報入力!Y741)</f>
        <v/>
      </c>
      <c r="T741" s="291" t="str">
        <f>IF(日報入力!G741="","",日報入力!Z741)</f>
        <v/>
      </c>
      <c r="U741" s="291" t="str">
        <f>IF(日報入力!G741="","",日報入力!AA741)</f>
        <v/>
      </c>
      <c r="V741" s="378" t="str">
        <f>IF(日報入力!G741="","",日報入力!AB741)</f>
        <v/>
      </c>
      <c r="W741" s="291" t="str">
        <f>IF(日報入力!G741="","",日報入力!AC741)</f>
        <v/>
      </c>
      <c r="X741" s="291" t="str">
        <f>IF(日報入力!G741="","",日報入力!AD741)</f>
        <v/>
      </c>
      <c r="Y741" s="291" t="str">
        <f>IF(日報入力!G741="","",日報入力!AE741)</f>
        <v/>
      </c>
      <c r="Z741" s="291" t="str">
        <f>IF(日報入力!G741="","",日報入力!AF741)</f>
        <v/>
      </c>
      <c r="AA741" s="291" t="str">
        <f>IF(日報入力!G741="","",日報入力!AG741)</f>
        <v/>
      </c>
      <c r="AB741" s="291" t="str">
        <f>IF(日報入力!G741="","",日報入力!AH741)</f>
        <v/>
      </c>
      <c r="AC741" s="291" t="str">
        <f>IF(日報入力!G741="","",日報入力!AI741)</f>
        <v/>
      </c>
      <c r="AD741" s="291" t="str">
        <f>IF(日報入力!G741="","",日報入力!AJ741)</f>
        <v/>
      </c>
      <c r="AE741" s="292" t="str">
        <f>IF(日報入力!G741="","",日報入力!E741)</f>
        <v/>
      </c>
      <c r="AF741" s="293" t="str">
        <f>IF(日報入力!G741="","",日報入力!AK741)</f>
        <v/>
      </c>
      <c r="AG741" s="293" t="str">
        <f>IF(日報入力!G741="","",日報入力!AL741)</f>
        <v/>
      </c>
      <c r="AH741" s="293" t="str">
        <f>IF(日報入力!G741="","",日報入力!AM741)</f>
        <v/>
      </c>
      <c r="AI741" s="294" t="str">
        <f>IF(日報入力!G741&gt;0,日報入力!D741*日報入力!K741*日報入力!AL741,"")</f>
        <v/>
      </c>
      <c r="AJ741" s="294" t="str">
        <f>IF(日報入力!G741&gt;0,日報入力!E741*日報入力!AL741,"")</f>
        <v/>
      </c>
      <c r="AK741" s="294" t="str">
        <f>IF(日報入力!G741&gt;0,AI741-AJ741,"")</f>
        <v/>
      </c>
      <c r="AL741" s="292" t="str">
        <f>IF(日報入力!G741&gt;0,日報入力!E741*日報入力!AM741,"")</f>
        <v/>
      </c>
      <c r="AM741" s="292" t="str">
        <f>IF(日報入力!G741&gt;0,日報入力!AB741*日報入力!AM741,"")</f>
        <v/>
      </c>
      <c r="AN741" s="68" t="str">
        <f>IF(日報入力!G741&gt;0,日報入力!C741,"")</f>
        <v/>
      </c>
      <c r="AO741" s="68" t="str">
        <f>日報入力!B741</f>
        <v/>
      </c>
      <c r="AP741" s="68" t="str">
        <f>IF(日報入力!AQ741,日報入力!BA741,"")</f>
        <v/>
      </c>
      <c r="AQ741" s="68" t="str">
        <f>IF(日報入力!AR741,日報入力!BB741,"")</f>
        <v/>
      </c>
      <c r="AR741" s="68" t="str">
        <f>IF(日報入力!AS741,"N勤","")</f>
        <v/>
      </c>
      <c r="AS741" s="295" t="e">
        <f t="shared" si="50"/>
        <v>#VALUE!</v>
      </c>
      <c r="AT741" s="439" t="str">
        <f>日報入力!AY741</f>
        <v/>
      </c>
      <c r="AU741" s="518" t="str">
        <f>IF(日報入力!G741,G741*60/E741,"")</f>
        <v/>
      </c>
      <c r="AV741" s="528" t="str">
        <f>IF(日報入力!AT741,日報入力!AT741,"")</f>
        <v/>
      </c>
      <c r="AW741" s="529" t="str">
        <f>IF(日報入力!AT741,AE741/日報入力!AT741,"")</f>
        <v/>
      </c>
      <c r="AX741" s="530" t="e">
        <f>IF(1&lt;日報集計!AT741,AT741/(((F741-I741-J741-N741-O741)*60)/(E741)),"")</f>
        <v>#VALUE!</v>
      </c>
      <c r="AY741" s="664" t="str">
        <f>IF(日報入力!H741,AT741/(((F741-J741)*60)/E741),"")</f>
        <v/>
      </c>
      <c r="AZ741" s="664" t="str">
        <f>IF(日報入力!I741,AT741/((G741*60)/E741),"")</f>
        <v/>
      </c>
      <c r="BA741" s="296" t="str">
        <f>IF(日報入力!G741,G741/F741,"")</f>
        <v/>
      </c>
      <c r="BB741" s="386" t="e">
        <f t="shared" si="51"/>
        <v>#VALUE!</v>
      </c>
      <c r="BC741" s="386" t="e">
        <f t="shared" si="52"/>
        <v>#VALUE!</v>
      </c>
      <c r="BD741" s="80">
        <f>日報入力!AU741</f>
        <v>0</v>
      </c>
      <c r="BE741" s="534" t="str">
        <f>IF(日報入力!AV741,日報入力!AV741,"")</f>
        <v/>
      </c>
      <c r="BF741" s="534" t="str">
        <f>IF(日報入力!AW741,日報入力!AW741,"")</f>
        <v/>
      </c>
      <c r="BG741" s="398" t="str">
        <f>IF(日報入力!G741,日報入力!K741*日報入力!D741*日報入力!BC741,"")</f>
        <v/>
      </c>
    </row>
    <row r="742" spans="1:59" ht="20.25" hidden="1" customHeight="1" x14ac:dyDescent="0.15">
      <c r="A742" s="302" t="str">
        <f>IF(日報入力!G742="","",日報入力!G742)</f>
        <v/>
      </c>
      <c r="B742" s="291" t="str">
        <f>IF(日報入力!G742="","",日報入力!H742)</f>
        <v/>
      </c>
      <c r="C742" s="291" t="str">
        <f>IF(日報入力!G742="","",日報入力!I742)</f>
        <v/>
      </c>
      <c r="D742" s="291" t="str">
        <f>IF(日報入力!G742="","",日報入力!J742)</f>
        <v/>
      </c>
      <c r="E742" s="291" t="str">
        <f>IF(日報入力!G742="","",日報入力!K742)</f>
        <v/>
      </c>
      <c r="F742" s="291" t="str">
        <f>IF(日報入力!G742="","",日報入力!L742)</f>
        <v/>
      </c>
      <c r="G742" s="291" t="str">
        <f>IF(日報入力!G742="","",日報入力!L742-日報入力!O742-日報入力!P742-日報入力!Q742-日報入力!R742-日報入力!S742-日報入力!T742-日報入力!U742-日報入力!V742-日報入力!W742-日報入力!X742-日報入力!Y742-日報入力!Z742)</f>
        <v/>
      </c>
      <c r="H742" s="291" t="str">
        <f>IF(日報入力!G742="","",IF(日報入力!M742&gt;=0,日報入力!M742*F742,F742))</f>
        <v/>
      </c>
      <c r="I742" s="291" t="str">
        <f>IF(日報入力!G742="","",日報入力!O742)</f>
        <v/>
      </c>
      <c r="J742" s="291" t="str">
        <f>IF(日報入力!G742="","",日報入力!P742)</f>
        <v/>
      </c>
      <c r="K742" s="291" t="str">
        <f>IF(日報入力!G742="","",日報入力!Q742)</f>
        <v/>
      </c>
      <c r="L742" s="291" t="str">
        <f>IF(日報入力!G742="","",日報入力!R742)</f>
        <v/>
      </c>
      <c r="M742" s="291" t="str">
        <f>IF(日報入力!G742="","",日報入力!S742)</f>
        <v/>
      </c>
      <c r="N742" s="291" t="str">
        <f>IF(日報入力!G742="","",日報入力!T742)</f>
        <v/>
      </c>
      <c r="O742" s="291" t="str">
        <f>IF(日報入力!G742="","",日報入力!U742)</f>
        <v/>
      </c>
      <c r="P742" s="291" t="str">
        <f>IF(日報入力!G742="","",日報入力!V742)</f>
        <v/>
      </c>
      <c r="Q742" s="291" t="str">
        <f>IF(日報入力!G742="","",日報入力!W742)</f>
        <v/>
      </c>
      <c r="R742" s="291" t="str">
        <f>IF(日報入力!G742="","",日報入力!X742)</f>
        <v/>
      </c>
      <c r="S742" s="291" t="str">
        <f>IF(日報入力!G742="","",日報入力!Y742)</f>
        <v/>
      </c>
      <c r="T742" s="291" t="str">
        <f>IF(日報入力!G742="","",日報入力!Z742)</f>
        <v/>
      </c>
      <c r="U742" s="291" t="str">
        <f>IF(日報入力!G742="","",日報入力!AA742)</f>
        <v/>
      </c>
      <c r="V742" s="378" t="str">
        <f>IF(日報入力!G742="","",日報入力!AB742)</f>
        <v/>
      </c>
      <c r="W742" s="291" t="str">
        <f>IF(日報入力!G742="","",日報入力!AC742)</f>
        <v/>
      </c>
      <c r="X742" s="291" t="str">
        <f>IF(日報入力!G742="","",日報入力!AD742)</f>
        <v/>
      </c>
      <c r="Y742" s="291" t="str">
        <f>IF(日報入力!G742="","",日報入力!AE742)</f>
        <v/>
      </c>
      <c r="Z742" s="291" t="str">
        <f>IF(日報入力!G742="","",日報入力!AF742)</f>
        <v/>
      </c>
      <c r="AA742" s="291" t="str">
        <f>IF(日報入力!G742="","",日報入力!AG742)</f>
        <v/>
      </c>
      <c r="AB742" s="291" t="str">
        <f>IF(日報入力!G742="","",日報入力!AH742)</f>
        <v/>
      </c>
      <c r="AC742" s="291" t="str">
        <f>IF(日報入力!G742="","",日報入力!AI742)</f>
        <v/>
      </c>
      <c r="AD742" s="291" t="str">
        <f>IF(日報入力!G742="","",日報入力!AJ742)</f>
        <v/>
      </c>
      <c r="AE742" s="292" t="str">
        <f>IF(日報入力!G742="","",日報入力!E742)</f>
        <v/>
      </c>
      <c r="AF742" s="293" t="str">
        <f>IF(日報入力!G742="","",日報入力!AK742)</f>
        <v/>
      </c>
      <c r="AG742" s="293" t="str">
        <f>IF(日報入力!G742="","",日報入力!AL742)</f>
        <v/>
      </c>
      <c r="AH742" s="293" t="str">
        <f>IF(日報入力!G742="","",日報入力!AM742)</f>
        <v/>
      </c>
      <c r="AI742" s="294" t="str">
        <f>IF(日報入力!G742&gt;0,日報入力!D742*日報入力!K742*日報入力!AL742,"")</f>
        <v/>
      </c>
      <c r="AJ742" s="294" t="str">
        <f>IF(日報入力!G742&gt;0,日報入力!E742*日報入力!AL742,"")</f>
        <v/>
      </c>
      <c r="AK742" s="294" t="str">
        <f>IF(日報入力!G742&gt;0,AI742-AJ742,"")</f>
        <v/>
      </c>
      <c r="AL742" s="292" t="str">
        <f>IF(日報入力!G742&gt;0,日報入力!E742*日報入力!AM742,"")</f>
        <v/>
      </c>
      <c r="AM742" s="292" t="str">
        <f>IF(日報入力!G742&gt;0,日報入力!AB742*日報入力!AM742,"")</f>
        <v/>
      </c>
      <c r="AN742" s="68" t="str">
        <f>IF(日報入力!G742&gt;0,日報入力!C742,"")</f>
        <v/>
      </c>
      <c r="AO742" s="68" t="str">
        <f>日報入力!B742</f>
        <v/>
      </c>
      <c r="AP742" s="68" t="str">
        <f>IF(日報入力!AQ742,日報入力!BA742,"")</f>
        <v/>
      </c>
      <c r="AQ742" s="68" t="str">
        <f>IF(日報入力!AR742,日報入力!BB742,"")</f>
        <v/>
      </c>
      <c r="AR742" s="68" t="str">
        <f>IF(日報入力!AS742,"N勤","")</f>
        <v/>
      </c>
      <c r="AS742" s="295" t="e">
        <f t="shared" si="50"/>
        <v>#VALUE!</v>
      </c>
      <c r="AT742" s="439" t="str">
        <f>日報入力!AY742</f>
        <v/>
      </c>
      <c r="AU742" s="518" t="str">
        <f>IF(日報入力!G742,G742*60/E742,"")</f>
        <v/>
      </c>
      <c r="AV742" s="528" t="str">
        <f>IF(日報入力!AT742,日報入力!AT742,"")</f>
        <v/>
      </c>
      <c r="AW742" s="529" t="str">
        <f>IF(日報入力!AT742,AE742/日報入力!AT742,"")</f>
        <v/>
      </c>
      <c r="AX742" s="530" t="e">
        <f>IF(1&lt;日報集計!AT742,AT742/(((F742-I742-J742-N742-O742)*60)/(E742)),"")</f>
        <v>#VALUE!</v>
      </c>
      <c r="AY742" s="664" t="str">
        <f>IF(日報入力!H742,AT742/(((F742-J742)*60)/E742),"")</f>
        <v/>
      </c>
      <c r="AZ742" s="664" t="str">
        <f>IF(日報入力!I742,AT742/((G742*60)/E742),"")</f>
        <v/>
      </c>
      <c r="BA742" s="296" t="str">
        <f>IF(日報入力!G742,G742/F742,"")</f>
        <v/>
      </c>
      <c r="BB742" s="386" t="e">
        <f t="shared" si="51"/>
        <v>#VALUE!</v>
      </c>
      <c r="BC742" s="386" t="e">
        <f t="shared" si="52"/>
        <v>#VALUE!</v>
      </c>
      <c r="BD742" s="80">
        <f>日報入力!AU742</f>
        <v>0</v>
      </c>
      <c r="BE742" s="534" t="str">
        <f>IF(日報入力!AV742,日報入力!AV742,"")</f>
        <v/>
      </c>
      <c r="BF742" s="534" t="str">
        <f>IF(日報入力!AW742,日報入力!AW742,"")</f>
        <v/>
      </c>
      <c r="BG742" s="398" t="str">
        <f>IF(日報入力!G742,日報入力!K742*日報入力!D742*日報入力!BC742,"")</f>
        <v/>
      </c>
    </row>
    <row r="743" spans="1:59" ht="20.25" hidden="1" customHeight="1" x14ac:dyDescent="0.15">
      <c r="A743" s="302" t="str">
        <f>IF(日報入力!G743="","",日報入力!G743)</f>
        <v/>
      </c>
      <c r="B743" s="291" t="str">
        <f>IF(日報入力!G743="","",日報入力!H743)</f>
        <v/>
      </c>
      <c r="C743" s="291" t="str">
        <f>IF(日報入力!G743="","",日報入力!I743)</f>
        <v/>
      </c>
      <c r="D743" s="291" t="str">
        <f>IF(日報入力!G743="","",日報入力!J743)</f>
        <v/>
      </c>
      <c r="E743" s="291" t="str">
        <f>IF(日報入力!G743="","",日報入力!K743)</f>
        <v/>
      </c>
      <c r="F743" s="291" t="str">
        <f>IF(日報入力!G743="","",日報入力!L743)</f>
        <v/>
      </c>
      <c r="G743" s="291" t="str">
        <f>IF(日報入力!G743="","",日報入力!L743-日報入力!O743-日報入力!P743-日報入力!Q743-日報入力!R743-日報入力!S743-日報入力!T743-日報入力!U743-日報入力!V743-日報入力!W743-日報入力!X743-日報入力!Y743-日報入力!Z743)</f>
        <v/>
      </c>
      <c r="H743" s="291" t="str">
        <f>IF(日報入力!G743="","",IF(日報入力!M743&gt;=0,日報入力!M743*F743,F743))</f>
        <v/>
      </c>
      <c r="I743" s="291" t="str">
        <f>IF(日報入力!G743="","",日報入力!O743)</f>
        <v/>
      </c>
      <c r="J743" s="291" t="str">
        <f>IF(日報入力!G743="","",日報入力!P743)</f>
        <v/>
      </c>
      <c r="K743" s="291" t="str">
        <f>IF(日報入力!G743="","",日報入力!Q743)</f>
        <v/>
      </c>
      <c r="L743" s="291" t="str">
        <f>IF(日報入力!G743="","",日報入力!R743)</f>
        <v/>
      </c>
      <c r="M743" s="291" t="str">
        <f>IF(日報入力!G743="","",日報入力!S743)</f>
        <v/>
      </c>
      <c r="N743" s="291" t="str">
        <f>IF(日報入力!G743="","",日報入力!T743)</f>
        <v/>
      </c>
      <c r="O743" s="291" t="str">
        <f>IF(日報入力!G743="","",日報入力!U743)</f>
        <v/>
      </c>
      <c r="P743" s="291" t="str">
        <f>IF(日報入力!G743="","",日報入力!V743)</f>
        <v/>
      </c>
      <c r="Q743" s="291" t="str">
        <f>IF(日報入力!G743="","",日報入力!W743)</f>
        <v/>
      </c>
      <c r="R743" s="291" t="str">
        <f>IF(日報入力!G743="","",日報入力!X743)</f>
        <v/>
      </c>
      <c r="S743" s="291" t="str">
        <f>IF(日報入力!G743="","",日報入力!Y743)</f>
        <v/>
      </c>
      <c r="T743" s="291" t="str">
        <f>IF(日報入力!G743="","",日報入力!Z743)</f>
        <v/>
      </c>
      <c r="U743" s="291" t="str">
        <f>IF(日報入力!G743="","",日報入力!AA743)</f>
        <v/>
      </c>
      <c r="V743" s="378" t="str">
        <f>IF(日報入力!G743="","",日報入力!AB743)</f>
        <v/>
      </c>
      <c r="W743" s="291" t="str">
        <f>IF(日報入力!G743="","",日報入力!AC743)</f>
        <v/>
      </c>
      <c r="X743" s="291" t="str">
        <f>IF(日報入力!G743="","",日報入力!AD743)</f>
        <v/>
      </c>
      <c r="Y743" s="291" t="str">
        <f>IF(日報入力!G743="","",日報入力!AE743)</f>
        <v/>
      </c>
      <c r="Z743" s="291" t="str">
        <f>IF(日報入力!G743="","",日報入力!AF743)</f>
        <v/>
      </c>
      <c r="AA743" s="291" t="str">
        <f>IF(日報入力!G743="","",日報入力!AG743)</f>
        <v/>
      </c>
      <c r="AB743" s="291" t="str">
        <f>IF(日報入力!G743="","",日報入力!AH743)</f>
        <v/>
      </c>
      <c r="AC743" s="291" t="str">
        <f>IF(日報入力!G743="","",日報入力!AI743)</f>
        <v/>
      </c>
      <c r="AD743" s="291" t="str">
        <f>IF(日報入力!G743="","",日報入力!AJ743)</f>
        <v/>
      </c>
      <c r="AE743" s="292" t="str">
        <f>IF(日報入力!G743="","",日報入力!E743)</f>
        <v/>
      </c>
      <c r="AF743" s="293" t="str">
        <f>IF(日報入力!G743="","",日報入力!AK743)</f>
        <v/>
      </c>
      <c r="AG743" s="293" t="str">
        <f>IF(日報入力!G743="","",日報入力!AL743)</f>
        <v/>
      </c>
      <c r="AH743" s="293" t="str">
        <f>IF(日報入力!G743="","",日報入力!AM743)</f>
        <v/>
      </c>
      <c r="AI743" s="294" t="str">
        <f>IF(日報入力!G743&gt;0,日報入力!D743*日報入力!K743*日報入力!AL743,"")</f>
        <v/>
      </c>
      <c r="AJ743" s="294" t="str">
        <f>IF(日報入力!G743&gt;0,日報入力!E743*日報入力!AL743,"")</f>
        <v/>
      </c>
      <c r="AK743" s="294" t="str">
        <f>IF(日報入力!G743&gt;0,AI743-AJ743,"")</f>
        <v/>
      </c>
      <c r="AL743" s="292" t="str">
        <f>IF(日報入力!G743&gt;0,日報入力!E743*日報入力!AM743,"")</f>
        <v/>
      </c>
      <c r="AM743" s="292" t="str">
        <f>IF(日報入力!G743&gt;0,日報入力!AB743*日報入力!AM743,"")</f>
        <v/>
      </c>
      <c r="AN743" s="68" t="str">
        <f>IF(日報入力!G743&gt;0,日報入力!C743,"")</f>
        <v/>
      </c>
      <c r="AO743" s="68" t="str">
        <f>日報入力!B743</f>
        <v/>
      </c>
      <c r="AP743" s="68" t="str">
        <f>IF(日報入力!AQ743,日報入力!BA743,"")</f>
        <v/>
      </c>
      <c r="AQ743" s="68" t="str">
        <f>IF(日報入力!AR743,日報入力!BB743,"")</f>
        <v/>
      </c>
      <c r="AR743" s="68" t="str">
        <f>IF(日報入力!AS743,"N勤","")</f>
        <v/>
      </c>
      <c r="AS743" s="295" t="e">
        <f t="shared" si="50"/>
        <v>#VALUE!</v>
      </c>
      <c r="AT743" s="439" t="str">
        <f>日報入力!AY743</f>
        <v/>
      </c>
      <c r="AU743" s="518" t="str">
        <f>IF(日報入力!G743,G743*60/E743,"")</f>
        <v/>
      </c>
      <c r="AV743" s="528" t="str">
        <f>IF(日報入力!AT743,日報入力!AT743,"")</f>
        <v/>
      </c>
      <c r="AW743" s="529" t="str">
        <f>IF(日報入力!AT743,AE743/日報入力!AT743,"")</f>
        <v/>
      </c>
      <c r="AX743" s="530" t="e">
        <f>IF(1&lt;日報集計!AT743,AT743/(((F743-I743-J743-N743-O743)*60)/(E743)),"")</f>
        <v>#VALUE!</v>
      </c>
      <c r="AY743" s="664" t="str">
        <f>IF(日報入力!H743,AT743/(((F743-J743)*60)/E743),"")</f>
        <v/>
      </c>
      <c r="AZ743" s="664" t="str">
        <f>IF(日報入力!I743,AT743/((G743*60)/E743),"")</f>
        <v/>
      </c>
      <c r="BA743" s="296" t="str">
        <f>IF(日報入力!G743,G743/F743,"")</f>
        <v/>
      </c>
      <c r="BB743" s="386" t="e">
        <f t="shared" si="51"/>
        <v>#VALUE!</v>
      </c>
      <c r="BC743" s="386" t="e">
        <f t="shared" si="52"/>
        <v>#VALUE!</v>
      </c>
      <c r="BD743" s="80">
        <f>日報入力!AU743</f>
        <v>0</v>
      </c>
      <c r="BE743" s="534" t="str">
        <f>IF(日報入力!AV743,日報入力!AV743,"")</f>
        <v/>
      </c>
      <c r="BF743" s="534" t="str">
        <f>IF(日報入力!AW743,日報入力!AW743,"")</f>
        <v/>
      </c>
      <c r="BG743" s="398" t="str">
        <f>IF(日報入力!G743,日報入力!K743*日報入力!D743*日報入力!BC743,"")</f>
        <v/>
      </c>
    </row>
    <row r="744" spans="1:59" ht="20.25" hidden="1" customHeight="1" x14ac:dyDescent="0.15">
      <c r="A744" s="302" t="str">
        <f>IF(日報入力!G744="","",日報入力!G744)</f>
        <v/>
      </c>
      <c r="B744" s="291" t="str">
        <f>IF(日報入力!G744="","",日報入力!H744)</f>
        <v/>
      </c>
      <c r="C744" s="291" t="str">
        <f>IF(日報入力!G744="","",日報入力!I744)</f>
        <v/>
      </c>
      <c r="D744" s="291" t="str">
        <f>IF(日報入力!G744="","",日報入力!J744)</f>
        <v/>
      </c>
      <c r="E744" s="291" t="str">
        <f>IF(日報入力!G744="","",日報入力!K744)</f>
        <v/>
      </c>
      <c r="F744" s="291" t="str">
        <f>IF(日報入力!G744="","",日報入力!L744)</f>
        <v/>
      </c>
      <c r="G744" s="291" t="str">
        <f>IF(日報入力!G744="","",日報入力!L744-日報入力!O744-日報入力!P744-日報入力!Q744-日報入力!R744-日報入力!S744-日報入力!T744-日報入力!U744-日報入力!V744-日報入力!W744-日報入力!X744-日報入力!Y744-日報入力!Z744)</f>
        <v/>
      </c>
      <c r="H744" s="291" t="str">
        <f>IF(日報入力!G744="","",IF(日報入力!M744&gt;=0,日報入力!M744*F744,F744))</f>
        <v/>
      </c>
      <c r="I744" s="291" t="str">
        <f>IF(日報入力!G744="","",日報入力!O744)</f>
        <v/>
      </c>
      <c r="J744" s="291" t="str">
        <f>IF(日報入力!G744="","",日報入力!P744)</f>
        <v/>
      </c>
      <c r="K744" s="291" t="str">
        <f>IF(日報入力!G744="","",日報入力!Q744)</f>
        <v/>
      </c>
      <c r="L744" s="291" t="str">
        <f>IF(日報入力!G744="","",日報入力!R744)</f>
        <v/>
      </c>
      <c r="M744" s="291" t="str">
        <f>IF(日報入力!G744="","",日報入力!S744)</f>
        <v/>
      </c>
      <c r="N744" s="291" t="str">
        <f>IF(日報入力!G744="","",日報入力!T744)</f>
        <v/>
      </c>
      <c r="O744" s="291" t="str">
        <f>IF(日報入力!G744="","",日報入力!U744)</f>
        <v/>
      </c>
      <c r="P744" s="291" t="str">
        <f>IF(日報入力!G744="","",日報入力!V744)</f>
        <v/>
      </c>
      <c r="Q744" s="291" t="str">
        <f>IF(日報入力!G744="","",日報入力!W744)</f>
        <v/>
      </c>
      <c r="R744" s="291" t="str">
        <f>IF(日報入力!G744="","",日報入力!X744)</f>
        <v/>
      </c>
      <c r="S744" s="291" t="str">
        <f>IF(日報入力!G744="","",日報入力!Y744)</f>
        <v/>
      </c>
      <c r="T744" s="291" t="str">
        <f>IF(日報入力!G744="","",日報入力!Z744)</f>
        <v/>
      </c>
      <c r="U744" s="291" t="str">
        <f>IF(日報入力!G744="","",日報入力!AA744)</f>
        <v/>
      </c>
      <c r="V744" s="378" t="str">
        <f>IF(日報入力!G744="","",日報入力!AB744)</f>
        <v/>
      </c>
      <c r="W744" s="291" t="str">
        <f>IF(日報入力!G744="","",日報入力!AC744)</f>
        <v/>
      </c>
      <c r="X744" s="291" t="str">
        <f>IF(日報入力!G744="","",日報入力!AD744)</f>
        <v/>
      </c>
      <c r="Y744" s="291" t="str">
        <f>IF(日報入力!G744="","",日報入力!AE744)</f>
        <v/>
      </c>
      <c r="Z744" s="291" t="str">
        <f>IF(日報入力!G744="","",日報入力!AF744)</f>
        <v/>
      </c>
      <c r="AA744" s="291" t="str">
        <f>IF(日報入力!G744="","",日報入力!AG744)</f>
        <v/>
      </c>
      <c r="AB744" s="291" t="str">
        <f>IF(日報入力!G744="","",日報入力!AH744)</f>
        <v/>
      </c>
      <c r="AC744" s="291" t="str">
        <f>IF(日報入力!G744="","",日報入力!AI744)</f>
        <v/>
      </c>
      <c r="AD744" s="291" t="str">
        <f>IF(日報入力!G744="","",日報入力!AJ744)</f>
        <v/>
      </c>
      <c r="AE744" s="292" t="str">
        <f>IF(日報入力!G744="","",日報入力!E744)</f>
        <v/>
      </c>
      <c r="AF744" s="293" t="str">
        <f>IF(日報入力!G744="","",日報入力!AK744)</f>
        <v/>
      </c>
      <c r="AG744" s="293" t="str">
        <f>IF(日報入力!G744="","",日報入力!AL744)</f>
        <v/>
      </c>
      <c r="AH744" s="293" t="str">
        <f>IF(日報入力!G744="","",日報入力!AM744)</f>
        <v/>
      </c>
      <c r="AI744" s="294" t="str">
        <f>IF(日報入力!G744&gt;0,日報入力!D744*日報入力!K744*日報入力!AL744,"")</f>
        <v/>
      </c>
      <c r="AJ744" s="294" t="str">
        <f>IF(日報入力!G744&gt;0,日報入力!E744*日報入力!AL744,"")</f>
        <v/>
      </c>
      <c r="AK744" s="294" t="str">
        <f>IF(日報入力!G744&gt;0,AI744-AJ744,"")</f>
        <v/>
      </c>
      <c r="AL744" s="292" t="str">
        <f>IF(日報入力!G744&gt;0,日報入力!E744*日報入力!AM744,"")</f>
        <v/>
      </c>
      <c r="AM744" s="292" t="str">
        <f>IF(日報入力!G744&gt;0,日報入力!AB744*日報入力!AM744,"")</f>
        <v/>
      </c>
      <c r="AN744" s="68" t="str">
        <f>IF(日報入力!G744&gt;0,日報入力!C744,"")</f>
        <v/>
      </c>
      <c r="AO744" s="68" t="str">
        <f>日報入力!B744</f>
        <v/>
      </c>
      <c r="AP744" s="68" t="str">
        <f>IF(日報入力!AQ744,日報入力!BA744,"")</f>
        <v/>
      </c>
      <c r="AQ744" s="68" t="str">
        <f>IF(日報入力!AR744,日報入力!BB744,"")</f>
        <v/>
      </c>
      <c r="AR744" s="68" t="str">
        <f>IF(日報入力!AS744,"N勤","")</f>
        <v/>
      </c>
      <c r="AS744" s="295" t="e">
        <f t="shared" si="50"/>
        <v>#VALUE!</v>
      </c>
      <c r="AT744" s="439" t="str">
        <f>日報入力!AY744</f>
        <v/>
      </c>
      <c r="AU744" s="518" t="str">
        <f>IF(日報入力!G744,G744*60/E744,"")</f>
        <v/>
      </c>
      <c r="AV744" s="528" t="str">
        <f>IF(日報入力!AT744,日報入力!AT744,"")</f>
        <v/>
      </c>
      <c r="AW744" s="529" t="str">
        <f>IF(日報入力!AT744,AE744/日報入力!AT744,"")</f>
        <v/>
      </c>
      <c r="AX744" s="530" t="e">
        <f>IF(1&lt;日報集計!AT744,AT744/(((F744-I744-J744-N744-O744)*60)/(E744)),"")</f>
        <v>#VALUE!</v>
      </c>
      <c r="AY744" s="664" t="str">
        <f>IF(日報入力!H744,AT744/(((F744-J744)*60)/E744),"")</f>
        <v/>
      </c>
      <c r="AZ744" s="664" t="str">
        <f>IF(日報入力!I744,AT744/((G744*60)/E744),"")</f>
        <v/>
      </c>
      <c r="BA744" s="296" t="str">
        <f>IF(日報入力!G744,G744/F744,"")</f>
        <v/>
      </c>
      <c r="BB744" s="386" t="e">
        <f t="shared" si="51"/>
        <v>#VALUE!</v>
      </c>
      <c r="BC744" s="386" t="e">
        <f t="shared" si="52"/>
        <v>#VALUE!</v>
      </c>
      <c r="BD744" s="80">
        <f>日報入力!AU744</f>
        <v>0</v>
      </c>
      <c r="BE744" s="534" t="str">
        <f>IF(日報入力!AV744,日報入力!AV744,"")</f>
        <v/>
      </c>
      <c r="BF744" s="534" t="str">
        <f>IF(日報入力!AW744,日報入力!AW744,"")</f>
        <v/>
      </c>
      <c r="BG744" s="398" t="str">
        <f>IF(日報入力!G744,日報入力!K744*日報入力!D744*日報入力!BC744,"")</f>
        <v/>
      </c>
    </row>
    <row r="745" spans="1:59" ht="20.25" hidden="1" customHeight="1" x14ac:dyDescent="0.15">
      <c r="A745" s="302" t="str">
        <f>IF(日報入力!G745="","",日報入力!G745)</f>
        <v/>
      </c>
      <c r="B745" s="291" t="str">
        <f>IF(日報入力!G745="","",日報入力!H745)</f>
        <v/>
      </c>
      <c r="C745" s="291" t="str">
        <f>IF(日報入力!G745="","",日報入力!I745)</f>
        <v/>
      </c>
      <c r="D745" s="291" t="str">
        <f>IF(日報入力!G745="","",日報入力!J745)</f>
        <v/>
      </c>
      <c r="E745" s="291" t="str">
        <f>IF(日報入力!G745="","",日報入力!K745)</f>
        <v/>
      </c>
      <c r="F745" s="291" t="str">
        <f>IF(日報入力!G745="","",日報入力!L745)</f>
        <v/>
      </c>
      <c r="G745" s="291" t="str">
        <f>IF(日報入力!G745="","",日報入力!L745-日報入力!O745-日報入力!P745-日報入力!Q745-日報入力!R745-日報入力!S745-日報入力!T745-日報入力!U745-日報入力!V745-日報入力!W745-日報入力!X745-日報入力!Y745-日報入力!Z745)</f>
        <v/>
      </c>
      <c r="H745" s="291" t="str">
        <f>IF(日報入力!G745="","",IF(日報入力!M745&gt;=0,日報入力!M745*F745,F745))</f>
        <v/>
      </c>
      <c r="I745" s="291" t="str">
        <f>IF(日報入力!G745="","",日報入力!O745)</f>
        <v/>
      </c>
      <c r="J745" s="291" t="str">
        <f>IF(日報入力!G745="","",日報入力!P745)</f>
        <v/>
      </c>
      <c r="K745" s="291" t="str">
        <f>IF(日報入力!G745="","",日報入力!Q745)</f>
        <v/>
      </c>
      <c r="L745" s="291" t="str">
        <f>IF(日報入力!G745="","",日報入力!R745)</f>
        <v/>
      </c>
      <c r="M745" s="291" t="str">
        <f>IF(日報入力!G745="","",日報入力!S745)</f>
        <v/>
      </c>
      <c r="N745" s="291" t="str">
        <f>IF(日報入力!G745="","",日報入力!T745)</f>
        <v/>
      </c>
      <c r="O745" s="291" t="str">
        <f>IF(日報入力!G745="","",日報入力!U745)</f>
        <v/>
      </c>
      <c r="P745" s="291" t="str">
        <f>IF(日報入力!G745="","",日報入力!V745)</f>
        <v/>
      </c>
      <c r="Q745" s="291" t="str">
        <f>IF(日報入力!G745="","",日報入力!W745)</f>
        <v/>
      </c>
      <c r="R745" s="291" t="str">
        <f>IF(日報入力!G745="","",日報入力!X745)</f>
        <v/>
      </c>
      <c r="S745" s="291" t="str">
        <f>IF(日報入力!G745="","",日報入力!Y745)</f>
        <v/>
      </c>
      <c r="T745" s="291" t="str">
        <f>IF(日報入力!G745="","",日報入力!Z745)</f>
        <v/>
      </c>
      <c r="U745" s="291" t="str">
        <f>IF(日報入力!G745="","",日報入力!AA745)</f>
        <v/>
      </c>
      <c r="V745" s="378" t="str">
        <f>IF(日報入力!G745="","",日報入力!AB745)</f>
        <v/>
      </c>
      <c r="W745" s="291" t="str">
        <f>IF(日報入力!G745="","",日報入力!AC745)</f>
        <v/>
      </c>
      <c r="X745" s="291" t="str">
        <f>IF(日報入力!G745="","",日報入力!AD745)</f>
        <v/>
      </c>
      <c r="Y745" s="291" t="str">
        <f>IF(日報入力!G745="","",日報入力!AE745)</f>
        <v/>
      </c>
      <c r="Z745" s="291" t="str">
        <f>IF(日報入力!G745="","",日報入力!AF745)</f>
        <v/>
      </c>
      <c r="AA745" s="291" t="str">
        <f>IF(日報入力!G745="","",日報入力!AG745)</f>
        <v/>
      </c>
      <c r="AB745" s="291" t="str">
        <f>IF(日報入力!G745="","",日報入力!AH745)</f>
        <v/>
      </c>
      <c r="AC745" s="291" t="str">
        <f>IF(日報入力!G745="","",日報入力!AI745)</f>
        <v/>
      </c>
      <c r="AD745" s="291" t="str">
        <f>IF(日報入力!G745="","",日報入力!AJ745)</f>
        <v/>
      </c>
      <c r="AE745" s="292" t="str">
        <f>IF(日報入力!G745="","",日報入力!E745)</f>
        <v/>
      </c>
      <c r="AF745" s="293" t="str">
        <f>IF(日報入力!G745="","",日報入力!AK745)</f>
        <v/>
      </c>
      <c r="AG745" s="293" t="str">
        <f>IF(日報入力!G745="","",日報入力!AL745)</f>
        <v/>
      </c>
      <c r="AH745" s="293" t="str">
        <f>IF(日報入力!G745="","",日報入力!AM745)</f>
        <v/>
      </c>
      <c r="AI745" s="294" t="str">
        <f>IF(日報入力!G745&gt;0,日報入力!D745*日報入力!K745*日報入力!AL745,"")</f>
        <v/>
      </c>
      <c r="AJ745" s="294" t="str">
        <f>IF(日報入力!G745&gt;0,日報入力!E745*日報入力!AL745,"")</f>
        <v/>
      </c>
      <c r="AK745" s="294" t="str">
        <f>IF(日報入力!G745&gt;0,AI745-AJ745,"")</f>
        <v/>
      </c>
      <c r="AL745" s="292" t="str">
        <f>IF(日報入力!G745&gt;0,日報入力!E745*日報入力!AM745,"")</f>
        <v/>
      </c>
      <c r="AM745" s="292" t="str">
        <f>IF(日報入力!G745&gt;0,日報入力!AB745*日報入力!AM745,"")</f>
        <v/>
      </c>
      <c r="AN745" s="68" t="str">
        <f>IF(日報入力!G745&gt;0,日報入力!C745,"")</f>
        <v/>
      </c>
      <c r="AO745" s="68" t="str">
        <f>日報入力!B745</f>
        <v/>
      </c>
      <c r="AP745" s="68" t="str">
        <f>IF(日報入力!AQ745,日報入力!BA745,"")</f>
        <v/>
      </c>
      <c r="AQ745" s="68" t="str">
        <f>IF(日報入力!AR745,日報入力!BB745,"")</f>
        <v/>
      </c>
      <c r="AR745" s="68" t="str">
        <f>IF(日報入力!AS745,"N勤","")</f>
        <v/>
      </c>
      <c r="AS745" s="295" t="e">
        <f t="shared" ref="AS745:AS808" si="53">IF(A745,V745/(AE745+V745),"")</f>
        <v>#VALUE!</v>
      </c>
      <c r="AT745" s="439" t="str">
        <f>日報入力!AY745</f>
        <v/>
      </c>
      <c r="AU745" s="518" t="str">
        <f>IF(日報入力!G745,G745*60/E745,"")</f>
        <v/>
      </c>
      <c r="AV745" s="528" t="str">
        <f>IF(日報入力!AT745,日報入力!AT745,"")</f>
        <v/>
      </c>
      <c r="AW745" s="529" t="str">
        <f>IF(日報入力!AT745,AE745/日報入力!AT745,"")</f>
        <v/>
      </c>
      <c r="AX745" s="530" t="e">
        <f>IF(1&lt;日報集計!AT745,AT745/(((F745-I745-J745-N745-O745)*60)/(E745)),"")</f>
        <v>#VALUE!</v>
      </c>
      <c r="AY745" s="664" t="str">
        <f>IF(日報入力!H745,AT745/(((F745-J745)*60)/E745),"")</f>
        <v/>
      </c>
      <c r="AZ745" s="664" t="str">
        <f>IF(日報入力!I745,AT745/((G745*60)/E745),"")</f>
        <v/>
      </c>
      <c r="BA745" s="296" t="str">
        <f>IF(日報入力!G745,G745/F745,"")</f>
        <v/>
      </c>
      <c r="BB745" s="386" t="e">
        <f t="shared" ref="BB745:BB808" si="54">AL745/F745*60</f>
        <v>#VALUE!</v>
      </c>
      <c r="BC745" s="386" t="e">
        <f t="shared" ref="BC745:BC808" si="55">AL745/H745*60</f>
        <v>#VALUE!</v>
      </c>
      <c r="BD745" s="80">
        <f>日報入力!AU745</f>
        <v>0</v>
      </c>
      <c r="BE745" s="534" t="str">
        <f>IF(日報入力!AV745,日報入力!AV745,"")</f>
        <v/>
      </c>
      <c r="BF745" s="534" t="str">
        <f>IF(日報入力!AW745,日報入力!AW745,"")</f>
        <v/>
      </c>
      <c r="BG745" s="398" t="str">
        <f>IF(日報入力!G745,日報入力!K745*日報入力!D745*日報入力!BC745,"")</f>
        <v/>
      </c>
    </row>
    <row r="746" spans="1:59" ht="20.25" hidden="1" customHeight="1" x14ac:dyDescent="0.15">
      <c r="A746" s="302" t="str">
        <f>IF(日報入力!G746="","",日報入力!G746)</f>
        <v/>
      </c>
      <c r="B746" s="291" t="str">
        <f>IF(日報入力!G746="","",日報入力!H746)</f>
        <v/>
      </c>
      <c r="C746" s="291" t="str">
        <f>IF(日報入力!G746="","",日報入力!I746)</f>
        <v/>
      </c>
      <c r="D746" s="291" t="str">
        <f>IF(日報入力!G746="","",日報入力!J746)</f>
        <v/>
      </c>
      <c r="E746" s="291" t="str">
        <f>IF(日報入力!G746="","",日報入力!K746)</f>
        <v/>
      </c>
      <c r="F746" s="291" t="str">
        <f>IF(日報入力!G746="","",日報入力!L746)</f>
        <v/>
      </c>
      <c r="G746" s="291" t="str">
        <f>IF(日報入力!G746="","",日報入力!L746-日報入力!O746-日報入力!P746-日報入力!Q746-日報入力!R746-日報入力!S746-日報入力!T746-日報入力!U746-日報入力!V746-日報入力!W746-日報入力!X746-日報入力!Y746-日報入力!Z746)</f>
        <v/>
      </c>
      <c r="H746" s="291" t="str">
        <f>IF(日報入力!G746="","",IF(日報入力!M746&gt;=0,日報入力!M746*F746,F746))</f>
        <v/>
      </c>
      <c r="I746" s="291" t="str">
        <f>IF(日報入力!G746="","",日報入力!O746)</f>
        <v/>
      </c>
      <c r="J746" s="291" t="str">
        <f>IF(日報入力!G746="","",日報入力!P746)</f>
        <v/>
      </c>
      <c r="K746" s="291" t="str">
        <f>IF(日報入力!G746="","",日報入力!Q746)</f>
        <v/>
      </c>
      <c r="L746" s="291" t="str">
        <f>IF(日報入力!G746="","",日報入力!R746)</f>
        <v/>
      </c>
      <c r="M746" s="291" t="str">
        <f>IF(日報入力!G746="","",日報入力!S746)</f>
        <v/>
      </c>
      <c r="N746" s="291" t="str">
        <f>IF(日報入力!G746="","",日報入力!T746)</f>
        <v/>
      </c>
      <c r="O746" s="291" t="str">
        <f>IF(日報入力!G746="","",日報入力!U746)</f>
        <v/>
      </c>
      <c r="P746" s="291" t="str">
        <f>IF(日報入力!G746="","",日報入力!V746)</f>
        <v/>
      </c>
      <c r="Q746" s="291" t="str">
        <f>IF(日報入力!G746="","",日報入力!W746)</f>
        <v/>
      </c>
      <c r="R746" s="291" t="str">
        <f>IF(日報入力!G746="","",日報入力!X746)</f>
        <v/>
      </c>
      <c r="S746" s="291" t="str">
        <f>IF(日報入力!G746="","",日報入力!Y746)</f>
        <v/>
      </c>
      <c r="T746" s="291" t="str">
        <f>IF(日報入力!G746="","",日報入力!Z746)</f>
        <v/>
      </c>
      <c r="U746" s="291" t="str">
        <f>IF(日報入力!G746="","",日報入力!AA746)</f>
        <v/>
      </c>
      <c r="V746" s="378" t="str">
        <f>IF(日報入力!G746="","",日報入力!AB746)</f>
        <v/>
      </c>
      <c r="W746" s="291" t="str">
        <f>IF(日報入力!G746="","",日報入力!AC746)</f>
        <v/>
      </c>
      <c r="X746" s="291" t="str">
        <f>IF(日報入力!G746="","",日報入力!AD746)</f>
        <v/>
      </c>
      <c r="Y746" s="291" t="str">
        <f>IF(日報入力!G746="","",日報入力!AE746)</f>
        <v/>
      </c>
      <c r="Z746" s="291" t="str">
        <f>IF(日報入力!G746="","",日報入力!AF746)</f>
        <v/>
      </c>
      <c r="AA746" s="291" t="str">
        <f>IF(日報入力!G746="","",日報入力!AG746)</f>
        <v/>
      </c>
      <c r="AB746" s="291" t="str">
        <f>IF(日報入力!G746="","",日報入力!AH746)</f>
        <v/>
      </c>
      <c r="AC746" s="291" t="str">
        <f>IF(日報入力!G746="","",日報入力!AI746)</f>
        <v/>
      </c>
      <c r="AD746" s="291" t="str">
        <f>IF(日報入力!G746="","",日報入力!AJ746)</f>
        <v/>
      </c>
      <c r="AE746" s="292" t="str">
        <f>IF(日報入力!G746="","",日報入力!E746)</f>
        <v/>
      </c>
      <c r="AF746" s="293" t="str">
        <f>IF(日報入力!G746="","",日報入力!AK746)</f>
        <v/>
      </c>
      <c r="AG746" s="293" t="str">
        <f>IF(日報入力!G746="","",日報入力!AL746)</f>
        <v/>
      </c>
      <c r="AH746" s="293" t="str">
        <f>IF(日報入力!G746="","",日報入力!AM746)</f>
        <v/>
      </c>
      <c r="AI746" s="294" t="str">
        <f>IF(日報入力!G746&gt;0,日報入力!D746*日報入力!K746*日報入力!AL746,"")</f>
        <v/>
      </c>
      <c r="AJ746" s="294" t="str">
        <f>IF(日報入力!G746&gt;0,日報入力!E746*日報入力!AL746,"")</f>
        <v/>
      </c>
      <c r="AK746" s="294" t="str">
        <f>IF(日報入力!G746&gt;0,AI746-AJ746,"")</f>
        <v/>
      </c>
      <c r="AL746" s="292" t="str">
        <f>IF(日報入力!G746&gt;0,日報入力!E746*日報入力!AM746,"")</f>
        <v/>
      </c>
      <c r="AM746" s="292" t="str">
        <f>IF(日報入力!G746&gt;0,日報入力!AB746*日報入力!AM746,"")</f>
        <v/>
      </c>
      <c r="AN746" s="68" t="str">
        <f>IF(日報入力!G746&gt;0,日報入力!C746,"")</f>
        <v/>
      </c>
      <c r="AO746" s="68" t="str">
        <f>日報入力!B746</f>
        <v/>
      </c>
      <c r="AP746" s="68" t="str">
        <f>IF(日報入力!AQ746,日報入力!BA746,"")</f>
        <v/>
      </c>
      <c r="AQ746" s="68" t="str">
        <f>IF(日報入力!AR746,日報入力!BB746,"")</f>
        <v/>
      </c>
      <c r="AR746" s="68" t="str">
        <f>IF(日報入力!AS746,"N勤","")</f>
        <v/>
      </c>
      <c r="AS746" s="295" t="e">
        <f t="shared" si="53"/>
        <v>#VALUE!</v>
      </c>
      <c r="AT746" s="439" t="str">
        <f>日報入力!AY746</f>
        <v/>
      </c>
      <c r="AU746" s="518" t="str">
        <f>IF(日報入力!G746,G746*60/E746,"")</f>
        <v/>
      </c>
      <c r="AV746" s="528" t="str">
        <f>IF(日報入力!AT746,日報入力!AT746,"")</f>
        <v/>
      </c>
      <c r="AW746" s="529" t="str">
        <f>IF(日報入力!AT746,AE746/日報入力!AT746,"")</f>
        <v/>
      </c>
      <c r="AX746" s="530" t="e">
        <f>IF(1&lt;日報集計!AT746,AT746/(((F746-I746-J746-N746-O746)*60)/(E746)),"")</f>
        <v>#VALUE!</v>
      </c>
      <c r="AY746" s="664" t="str">
        <f>IF(日報入力!H746,AT746/(((F746-J746)*60)/E746),"")</f>
        <v/>
      </c>
      <c r="AZ746" s="664" t="str">
        <f>IF(日報入力!I746,AT746/((G746*60)/E746),"")</f>
        <v/>
      </c>
      <c r="BA746" s="296" t="str">
        <f>IF(日報入力!G746,G746/F746,"")</f>
        <v/>
      </c>
      <c r="BB746" s="386" t="e">
        <f t="shared" si="54"/>
        <v>#VALUE!</v>
      </c>
      <c r="BC746" s="386" t="e">
        <f t="shared" si="55"/>
        <v>#VALUE!</v>
      </c>
      <c r="BD746" s="80">
        <f>日報入力!AU746</f>
        <v>0</v>
      </c>
      <c r="BE746" s="534" t="str">
        <f>IF(日報入力!AV746,日報入力!AV746,"")</f>
        <v/>
      </c>
      <c r="BF746" s="534" t="str">
        <f>IF(日報入力!AW746,日報入力!AW746,"")</f>
        <v/>
      </c>
      <c r="BG746" s="398" t="str">
        <f>IF(日報入力!G746,日報入力!K746*日報入力!D746*日報入力!BC746,"")</f>
        <v/>
      </c>
    </row>
    <row r="747" spans="1:59" ht="20.25" hidden="1" customHeight="1" x14ac:dyDescent="0.15">
      <c r="A747" s="302" t="str">
        <f>IF(日報入力!G747="","",日報入力!G747)</f>
        <v/>
      </c>
      <c r="B747" s="291" t="str">
        <f>IF(日報入力!G747="","",日報入力!H747)</f>
        <v/>
      </c>
      <c r="C747" s="291" t="str">
        <f>IF(日報入力!G747="","",日報入力!I747)</f>
        <v/>
      </c>
      <c r="D747" s="291" t="str">
        <f>IF(日報入力!G747="","",日報入力!J747)</f>
        <v/>
      </c>
      <c r="E747" s="291" t="str">
        <f>IF(日報入力!G747="","",日報入力!K747)</f>
        <v/>
      </c>
      <c r="F747" s="291" t="str">
        <f>IF(日報入力!G747="","",日報入力!L747)</f>
        <v/>
      </c>
      <c r="G747" s="291" t="str">
        <f>IF(日報入力!G747="","",日報入力!L747-日報入力!O747-日報入力!P747-日報入力!Q747-日報入力!R747-日報入力!S747-日報入力!T747-日報入力!U747-日報入力!V747-日報入力!W747-日報入力!X747-日報入力!Y747-日報入力!Z747)</f>
        <v/>
      </c>
      <c r="H747" s="291" t="str">
        <f>IF(日報入力!G747="","",IF(日報入力!M747&gt;=0,日報入力!M747*F747,F747))</f>
        <v/>
      </c>
      <c r="I747" s="291" t="str">
        <f>IF(日報入力!G747="","",日報入力!O747)</f>
        <v/>
      </c>
      <c r="J747" s="291" t="str">
        <f>IF(日報入力!G747="","",日報入力!P747)</f>
        <v/>
      </c>
      <c r="K747" s="291" t="str">
        <f>IF(日報入力!G747="","",日報入力!Q747)</f>
        <v/>
      </c>
      <c r="L747" s="291" t="str">
        <f>IF(日報入力!G747="","",日報入力!R747)</f>
        <v/>
      </c>
      <c r="M747" s="291" t="str">
        <f>IF(日報入力!G747="","",日報入力!S747)</f>
        <v/>
      </c>
      <c r="N747" s="291" t="str">
        <f>IF(日報入力!G747="","",日報入力!T747)</f>
        <v/>
      </c>
      <c r="O747" s="291" t="str">
        <f>IF(日報入力!G747="","",日報入力!U747)</f>
        <v/>
      </c>
      <c r="P747" s="291" t="str">
        <f>IF(日報入力!G747="","",日報入力!V747)</f>
        <v/>
      </c>
      <c r="Q747" s="291" t="str">
        <f>IF(日報入力!G747="","",日報入力!W747)</f>
        <v/>
      </c>
      <c r="R747" s="291" t="str">
        <f>IF(日報入力!G747="","",日報入力!X747)</f>
        <v/>
      </c>
      <c r="S747" s="291" t="str">
        <f>IF(日報入力!G747="","",日報入力!Y747)</f>
        <v/>
      </c>
      <c r="T747" s="291" t="str">
        <f>IF(日報入力!G747="","",日報入力!Z747)</f>
        <v/>
      </c>
      <c r="U747" s="291" t="str">
        <f>IF(日報入力!G747="","",日報入力!AA747)</f>
        <v/>
      </c>
      <c r="V747" s="378" t="str">
        <f>IF(日報入力!G747="","",日報入力!AB747)</f>
        <v/>
      </c>
      <c r="W747" s="291" t="str">
        <f>IF(日報入力!G747="","",日報入力!AC747)</f>
        <v/>
      </c>
      <c r="X747" s="291" t="str">
        <f>IF(日報入力!G747="","",日報入力!AD747)</f>
        <v/>
      </c>
      <c r="Y747" s="291" t="str">
        <f>IF(日報入力!G747="","",日報入力!AE747)</f>
        <v/>
      </c>
      <c r="Z747" s="291" t="str">
        <f>IF(日報入力!G747="","",日報入力!AF747)</f>
        <v/>
      </c>
      <c r="AA747" s="291" t="str">
        <f>IF(日報入力!G747="","",日報入力!AG747)</f>
        <v/>
      </c>
      <c r="AB747" s="291" t="str">
        <f>IF(日報入力!G747="","",日報入力!AH747)</f>
        <v/>
      </c>
      <c r="AC747" s="291" t="str">
        <f>IF(日報入力!G747="","",日報入力!AI747)</f>
        <v/>
      </c>
      <c r="AD747" s="291" t="str">
        <f>IF(日報入力!G747="","",日報入力!AJ747)</f>
        <v/>
      </c>
      <c r="AE747" s="292" t="str">
        <f>IF(日報入力!G747="","",日報入力!E747)</f>
        <v/>
      </c>
      <c r="AF747" s="293" t="str">
        <f>IF(日報入力!G747="","",日報入力!AK747)</f>
        <v/>
      </c>
      <c r="AG747" s="293" t="str">
        <f>IF(日報入力!G747="","",日報入力!AL747)</f>
        <v/>
      </c>
      <c r="AH747" s="293" t="str">
        <f>IF(日報入力!G747="","",日報入力!AM747)</f>
        <v/>
      </c>
      <c r="AI747" s="294" t="str">
        <f>IF(日報入力!G747&gt;0,日報入力!D747*日報入力!K747*日報入力!AL747,"")</f>
        <v/>
      </c>
      <c r="AJ747" s="294" t="str">
        <f>IF(日報入力!G747&gt;0,日報入力!E747*日報入力!AL747,"")</f>
        <v/>
      </c>
      <c r="AK747" s="294" t="str">
        <f>IF(日報入力!G747&gt;0,AI747-AJ747,"")</f>
        <v/>
      </c>
      <c r="AL747" s="292" t="str">
        <f>IF(日報入力!G747&gt;0,日報入力!E747*日報入力!AM747,"")</f>
        <v/>
      </c>
      <c r="AM747" s="292" t="str">
        <f>IF(日報入力!G747&gt;0,日報入力!AB747*日報入力!AM747,"")</f>
        <v/>
      </c>
      <c r="AN747" s="68" t="str">
        <f>IF(日報入力!G747&gt;0,日報入力!C747,"")</f>
        <v/>
      </c>
      <c r="AO747" s="68" t="str">
        <f>日報入力!B747</f>
        <v/>
      </c>
      <c r="AP747" s="68" t="str">
        <f>IF(日報入力!AQ747,日報入力!BA747,"")</f>
        <v/>
      </c>
      <c r="AQ747" s="68" t="str">
        <f>IF(日報入力!AR747,日報入力!BB747,"")</f>
        <v/>
      </c>
      <c r="AR747" s="68" t="str">
        <f>IF(日報入力!AS747,"N勤","")</f>
        <v/>
      </c>
      <c r="AS747" s="295" t="e">
        <f t="shared" si="53"/>
        <v>#VALUE!</v>
      </c>
      <c r="AT747" s="439" t="str">
        <f>日報入力!AY747</f>
        <v/>
      </c>
      <c r="AU747" s="518" t="str">
        <f>IF(日報入力!G747,G747*60/E747,"")</f>
        <v/>
      </c>
      <c r="AV747" s="528" t="str">
        <f>IF(日報入力!AT747,日報入力!AT747,"")</f>
        <v/>
      </c>
      <c r="AW747" s="529" t="str">
        <f>IF(日報入力!AT747,AE747/日報入力!AT747,"")</f>
        <v/>
      </c>
      <c r="AX747" s="530" t="e">
        <f>IF(1&lt;日報集計!AT747,AT747/(((F747-I747-J747-N747-O747)*60)/(E747)),"")</f>
        <v>#VALUE!</v>
      </c>
      <c r="AY747" s="664" t="str">
        <f>IF(日報入力!H747,AT747/(((F747-J747)*60)/E747),"")</f>
        <v/>
      </c>
      <c r="AZ747" s="664" t="str">
        <f>IF(日報入力!I747,AT747/((G747*60)/E747),"")</f>
        <v/>
      </c>
      <c r="BA747" s="296" t="str">
        <f>IF(日報入力!G747,G747/F747,"")</f>
        <v/>
      </c>
      <c r="BB747" s="386" t="e">
        <f t="shared" si="54"/>
        <v>#VALUE!</v>
      </c>
      <c r="BC747" s="386" t="e">
        <f t="shared" si="55"/>
        <v>#VALUE!</v>
      </c>
      <c r="BD747" s="80">
        <f>日報入力!AU747</f>
        <v>0</v>
      </c>
      <c r="BE747" s="534" t="str">
        <f>IF(日報入力!AV747,日報入力!AV747,"")</f>
        <v/>
      </c>
      <c r="BF747" s="534" t="str">
        <f>IF(日報入力!AW747,日報入力!AW747,"")</f>
        <v/>
      </c>
      <c r="BG747" s="398" t="str">
        <f>IF(日報入力!G747,日報入力!K747*日報入力!D747*日報入力!BC747,"")</f>
        <v/>
      </c>
    </row>
    <row r="748" spans="1:59" ht="20.25" hidden="1" customHeight="1" x14ac:dyDescent="0.15">
      <c r="A748" s="302" t="str">
        <f>IF(日報入力!G748="","",日報入力!G748)</f>
        <v/>
      </c>
      <c r="B748" s="291" t="str">
        <f>IF(日報入力!G748="","",日報入力!H748)</f>
        <v/>
      </c>
      <c r="C748" s="291" t="str">
        <f>IF(日報入力!G748="","",日報入力!I748)</f>
        <v/>
      </c>
      <c r="D748" s="291" t="str">
        <f>IF(日報入力!G748="","",日報入力!J748)</f>
        <v/>
      </c>
      <c r="E748" s="291" t="str">
        <f>IF(日報入力!G748="","",日報入力!K748)</f>
        <v/>
      </c>
      <c r="F748" s="291" t="str">
        <f>IF(日報入力!G748="","",日報入力!L748)</f>
        <v/>
      </c>
      <c r="G748" s="291" t="str">
        <f>IF(日報入力!G748="","",日報入力!L748-日報入力!O748-日報入力!P748-日報入力!Q748-日報入力!R748-日報入力!S748-日報入力!T748-日報入力!U748-日報入力!V748-日報入力!W748-日報入力!X748-日報入力!Y748-日報入力!Z748)</f>
        <v/>
      </c>
      <c r="H748" s="291" t="str">
        <f>IF(日報入力!G748="","",IF(日報入力!M748&gt;=0,日報入力!M748*F748,F748))</f>
        <v/>
      </c>
      <c r="I748" s="291" t="str">
        <f>IF(日報入力!G748="","",日報入力!O748)</f>
        <v/>
      </c>
      <c r="J748" s="291" t="str">
        <f>IF(日報入力!G748="","",日報入力!P748)</f>
        <v/>
      </c>
      <c r="K748" s="291" t="str">
        <f>IF(日報入力!G748="","",日報入力!Q748)</f>
        <v/>
      </c>
      <c r="L748" s="291" t="str">
        <f>IF(日報入力!G748="","",日報入力!R748)</f>
        <v/>
      </c>
      <c r="M748" s="291" t="str">
        <f>IF(日報入力!G748="","",日報入力!S748)</f>
        <v/>
      </c>
      <c r="N748" s="291" t="str">
        <f>IF(日報入力!G748="","",日報入力!T748)</f>
        <v/>
      </c>
      <c r="O748" s="291" t="str">
        <f>IF(日報入力!G748="","",日報入力!U748)</f>
        <v/>
      </c>
      <c r="P748" s="291" t="str">
        <f>IF(日報入力!G748="","",日報入力!V748)</f>
        <v/>
      </c>
      <c r="Q748" s="291" t="str">
        <f>IF(日報入力!G748="","",日報入力!W748)</f>
        <v/>
      </c>
      <c r="R748" s="291" t="str">
        <f>IF(日報入力!G748="","",日報入力!X748)</f>
        <v/>
      </c>
      <c r="S748" s="291" t="str">
        <f>IF(日報入力!G748="","",日報入力!Y748)</f>
        <v/>
      </c>
      <c r="T748" s="291" t="str">
        <f>IF(日報入力!G748="","",日報入力!Z748)</f>
        <v/>
      </c>
      <c r="U748" s="291" t="str">
        <f>IF(日報入力!G748="","",日報入力!AA748)</f>
        <v/>
      </c>
      <c r="V748" s="378" t="str">
        <f>IF(日報入力!G748="","",日報入力!AB748)</f>
        <v/>
      </c>
      <c r="W748" s="291" t="str">
        <f>IF(日報入力!G748="","",日報入力!AC748)</f>
        <v/>
      </c>
      <c r="X748" s="291" t="str">
        <f>IF(日報入力!G748="","",日報入力!AD748)</f>
        <v/>
      </c>
      <c r="Y748" s="291" t="str">
        <f>IF(日報入力!G748="","",日報入力!AE748)</f>
        <v/>
      </c>
      <c r="Z748" s="291" t="str">
        <f>IF(日報入力!G748="","",日報入力!AF748)</f>
        <v/>
      </c>
      <c r="AA748" s="291" t="str">
        <f>IF(日報入力!G748="","",日報入力!AG748)</f>
        <v/>
      </c>
      <c r="AB748" s="291" t="str">
        <f>IF(日報入力!G748="","",日報入力!AH748)</f>
        <v/>
      </c>
      <c r="AC748" s="291" t="str">
        <f>IF(日報入力!G748="","",日報入力!AI748)</f>
        <v/>
      </c>
      <c r="AD748" s="291" t="str">
        <f>IF(日報入力!G748="","",日報入力!AJ748)</f>
        <v/>
      </c>
      <c r="AE748" s="292" t="str">
        <f>IF(日報入力!G748="","",日報入力!E748)</f>
        <v/>
      </c>
      <c r="AF748" s="293" t="str">
        <f>IF(日報入力!G748="","",日報入力!AK748)</f>
        <v/>
      </c>
      <c r="AG748" s="293" t="str">
        <f>IF(日報入力!G748="","",日報入力!AL748)</f>
        <v/>
      </c>
      <c r="AH748" s="293" t="str">
        <f>IF(日報入力!G748="","",日報入力!AM748)</f>
        <v/>
      </c>
      <c r="AI748" s="294" t="str">
        <f>IF(日報入力!G748&gt;0,日報入力!D748*日報入力!K748*日報入力!AL748,"")</f>
        <v/>
      </c>
      <c r="AJ748" s="294" t="str">
        <f>IF(日報入力!G748&gt;0,日報入力!E748*日報入力!AL748,"")</f>
        <v/>
      </c>
      <c r="AK748" s="294" t="str">
        <f>IF(日報入力!G748&gt;0,AI748-AJ748,"")</f>
        <v/>
      </c>
      <c r="AL748" s="292" t="str">
        <f>IF(日報入力!G748&gt;0,日報入力!E748*日報入力!AM748,"")</f>
        <v/>
      </c>
      <c r="AM748" s="292" t="str">
        <f>IF(日報入力!G748&gt;0,日報入力!AB748*日報入力!AM748,"")</f>
        <v/>
      </c>
      <c r="AN748" s="68" t="str">
        <f>IF(日報入力!G748&gt;0,日報入力!C748,"")</f>
        <v/>
      </c>
      <c r="AO748" s="68" t="str">
        <f>日報入力!B748</f>
        <v/>
      </c>
      <c r="AP748" s="68" t="str">
        <f>IF(日報入力!AQ748,日報入力!BA748,"")</f>
        <v/>
      </c>
      <c r="AQ748" s="68" t="str">
        <f>IF(日報入力!AR748,日報入力!BB748,"")</f>
        <v/>
      </c>
      <c r="AR748" s="68" t="str">
        <f>IF(日報入力!AS748,"N勤","")</f>
        <v/>
      </c>
      <c r="AS748" s="295" t="e">
        <f t="shared" si="53"/>
        <v>#VALUE!</v>
      </c>
      <c r="AT748" s="439" t="str">
        <f>日報入力!AY748</f>
        <v/>
      </c>
      <c r="AU748" s="518" t="str">
        <f>IF(日報入力!G748,G748*60/E748,"")</f>
        <v/>
      </c>
      <c r="AV748" s="528" t="str">
        <f>IF(日報入力!AT748,日報入力!AT748,"")</f>
        <v/>
      </c>
      <c r="AW748" s="529" t="str">
        <f>IF(日報入力!AT748,AE748/日報入力!AT748,"")</f>
        <v/>
      </c>
      <c r="AX748" s="530" t="e">
        <f>IF(1&lt;日報集計!AT748,AT748/(((F748-I748-J748-N748-O748)*60)/(E748)),"")</f>
        <v>#VALUE!</v>
      </c>
      <c r="AY748" s="664" t="str">
        <f>IF(日報入力!H748,AT748/(((F748-J748)*60)/E748),"")</f>
        <v/>
      </c>
      <c r="AZ748" s="664" t="str">
        <f>IF(日報入力!I748,AT748/((G748*60)/E748),"")</f>
        <v/>
      </c>
      <c r="BA748" s="296" t="str">
        <f>IF(日報入力!G748,G748/F748,"")</f>
        <v/>
      </c>
      <c r="BB748" s="386" t="e">
        <f t="shared" si="54"/>
        <v>#VALUE!</v>
      </c>
      <c r="BC748" s="386" t="e">
        <f t="shared" si="55"/>
        <v>#VALUE!</v>
      </c>
      <c r="BD748" s="80">
        <f>日報入力!AU748</f>
        <v>0</v>
      </c>
      <c r="BE748" s="534" t="str">
        <f>IF(日報入力!AV748,日報入力!AV748,"")</f>
        <v/>
      </c>
      <c r="BF748" s="534" t="str">
        <f>IF(日報入力!AW748,日報入力!AW748,"")</f>
        <v/>
      </c>
      <c r="BG748" s="398" t="str">
        <f>IF(日報入力!G748,日報入力!K748*日報入力!D748*日報入力!BC748,"")</f>
        <v/>
      </c>
    </row>
    <row r="749" spans="1:59" ht="20.25" hidden="1" customHeight="1" x14ac:dyDescent="0.15">
      <c r="A749" s="302" t="str">
        <f>IF(日報入力!G749="","",日報入力!G749)</f>
        <v/>
      </c>
      <c r="B749" s="291" t="str">
        <f>IF(日報入力!G749="","",日報入力!H749)</f>
        <v/>
      </c>
      <c r="C749" s="291" t="str">
        <f>IF(日報入力!G749="","",日報入力!I749)</f>
        <v/>
      </c>
      <c r="D749" s="291" t="str">
        <f>IF(日報入力!G749="","",日報入力!J749)</f>
        <v/>
      </c>
      <c r="E749" s="291" t="str">
        <f>IF(日報入力!G749="","",日報入力!K749)</f>
        <v/>
      </c>
      <c r="F749" s="291" t="str">
        <f>IF(日報入力!G749="","",日報入力!L749)</f>
        <v/>
      </c>
      <c r="G749" s="291" t="str">
        <f>IF(日報入力!G749="","",日報入力!L749-日報入力!O749-日報入力!P749-日報入力!Q749-日報入力!R749-日報入力!S749-日報入力!T749-日報入力!U749-日報入力!V749-日報入力!W749-日報入力!X749-日報入力!Y749-日報入力!Z749)</f>
        <v/>
      </c>
      <c r="H749" s="291" t="str">
        <f>IF(日報入力!G749="","",IF(日報入力!M749&gt;=0,日報入力!M749*F749,F749))</f>
        <v/>
      </c>
      <c r="I749" s="291" t="str">
        <f>IF(日報入力!G749="","",日報入力!O749)</f>
        <v/>
      </c>
      <c r="J749" s="291" t="str">
        <f>IF(日報入力!G749="","",日報入力!P749)</f>
        <v/>
      </c>
      <c r="K749" s="291" t="str">
        <f>IF(日報入力!G749="","",日報入力!Q749)</f>
        <v/>
      </c>
      <c r="L749" s="291" t="str">
        <f>IF(日報入力!G749="","",日報入力!R749)</f>
        <v/>
      </c>
      <c r="M749" s="291" t="str">
        <f>IF(日報入力!G749="","",日報入力!S749)</f>
        <v/>
      </c>
      <c r="N749" s="291" t="str">
        <f>IF(日報入力!G749="","",日報入力!T749)</f>
        <v/>
      </c>
      <c r="O749" s="291" t="str">
        <f>IF(日報入力!G749="","",日報入力!U749)</f>
        <v/>
      </c>
      <c r="P749" s="291" t="str">
        <f>IF(日報入力!G749="","",日報入力!V749)</f>
        <v/>
      </c>
      <c r="Q749" s="291" t="str">
        <f>IF(日報入力!G749="","",日報入力!W749)</f>
        <v/>
      </c>
      <c r="R749" s="291" t="str">
        <f>IF(日報入力!G749="","",日報入力!X749)</f>
        <v/>
      </c>
      <c r="S749" s="291" t="str">
        <f>IF(日報入力!G749="","",日報入力!Y749)</f>
        <v/>
      </c>
      <c r="T749" s="291" t="str">
        <f>IF(日報入力!G749="","",日報入力!Z749)</f>
        <v/>
      </c>
      <c r="U749" s="291" t="str">
        <f>IF(日報入力!G749="","",日報入力!AA749)</f>
        <v/>
      </c>
      <c r="V749" s="378" t="str">
        <f>IF(日報入力!G749="","",日報入力!AB749)</f>
        <v/>
      </c>
      <c r="W749" s="291" t="str">
        <f>IF(日報入力!G749="","",日報入力!AC749)</f>
        <v/>
      </c>
      <c r="X749" s="291" t="str">
        <f>IF(日報入力!G749="","",日報入力!AD749)</f>
        <v/>
      </c>
      <c r="Y749" s="291" t="str">
        <f>IF(日報入力!G749="","",日報入力!AE749)</f>
        <v/>
      </c>
      <c r="Z749" s="291" t="str">
        <f>IF(日報入力!G749="","",日報入力!AF749)</f>
        <v/>
      </c>
      <c r="AA749" s="291" t="str">
        <f>IF(日報入力!G749="","",日報入力!AG749)</f>
        <v/>
      </c>
      <c r="AB749" s="291" t="str">
        <f>IF(日報入力!G749="","",日報入力!AH749)</f>
        <v/>
      </c>
      <c r="AC749" s="291" t="str">
        <f>IF(日報入力!G749="","",日報入力!AI749)</f>
        <v/>
      </c>
      <c r="AD749" s="291" t="str">
        <f>IF(日報入力!G749="","",日報入力!AJ749)</f>
        <v/>
      </c>
      <c r="AE749" s="292" t="str">
        <f>IF(日報入力!G749="","",日報入力!E749)</f>
        <v/>
      </c>
      <c r="AF749" s="293" t="str">
        <f>IF(日報入力!G749="","",日報入力!AK749)</f>
        <v/>
      </c>
      <c r="AG749" s="293" t="str">
        <f>IF(日報入力!G749="","",日報入力!AL749)</f>
        <v/>
      </c>
      <c r="AH749" s="293" t="str">
        <f>IF(日報入力!G749="","",日報入力!AM749)</f>
        <v/>
      </c>
      <c r="AI749" s="294" t="str">
        <f>IF(日報入力!G749&gt;0,日報入力!D749*日報入力!K749*日報入力!AL749,"")</f>
        <v/>
      </c>
      <c r="AJ749" s="294" t="str">
        <f>IF(日報入力!G749&gt;0,日報入力!E749*日報入力!AL749,"")</f>
        <v/>
      </c>
      <c r="AK749" s="294" t="str">
        <f>IF(日報入力!G749&gt;0,AI749-AJ749,"")</f>
        <v/>
      </c>
      <c r="AL749" s="292" t="str">
        <f>IF(日報入力!G749&gt;0,日報入力!E749*日報入力!AM749,"")</f>
        <v/>
      </c>
      <c r="AM749" s="292" t="str">
        <f>IF(日報入力!G749&gt;0,日報入力!AB749*日報入力!AM749,"")</f>
        <v/>
      </c>
      <c r="AN749" s="68" t="str">
        <f>IF(日報入力!G749&gt;0,日報入力!C749,"")</f>
        <v/>
      </c>
      <c r="AO749" s="68" t="str">
        <f>日報入力!B749</f>
        <v/>
      </c>
      <c r="AP749" s="68" t="str">
        <f>IF(日報入力!AQ749,日報入力!BA749,"")</f>
        <v/>
      </c>
      <c r="AQ749" s="68" t="str">
        <f>IF(日報入力!AR749,日報入力!BB749,"")</f>
        <v/>
      </c>
      <c r="AR749" s="68" t="str">
        <f>IF(日報入力!AS749,"N勤","")</f>
        <v/>
      </c>
      <c r="AS749" s="295" t="e">
        <f t="shared" si="53"/>
        <v>#VALUE!</v>
      </c>
      <c r="AT749" s="439" t="str">
        <f>日報入力!AY749</f>
        <v/>
      </c>
      <c r="AU749" s="518" t="str">
        <f>IF(日報入力!G749,G749*60/E749,"")</f>
        <v/>
      </c>
      <c r="AV749" s="528" t="str">
        <f>IF(日報入力!AT749,日報入力!AT749,"")</f>
        <v/>
      </c>
      <c r="AW749" s="529" t="str">
        <f>IF(日報入力!AT749,AE749/日報入力!AT749,"")</f>
        <v/>
      </c>
      <c r="AX749" s="530" t="e">
        <f>IF(1&lt;日報集計!AT749,AT749/(((F749-I749-J749-N749-O749)*60)/(E749)),"")</f>
        <v>#VALUE!</v>
      </c>
      <c r="AY749" s="664" t="str">
        <f>IF(日報入力!H749,AT749/(((F749-J749)*60)/E749),"")</f>
        <v/>
      </c>
      <c r="AZ749" s="664" t="str">
        <f>IF(日報入力!I749,AT749/((G749*60)/E749),"")</f>
        <v/>
      </c>
      <c r="BA749" s="296" t="str">
        <f>IF(日報入力!G749,G749/F749,"")</f>
        <v/>
      </c>
      <c r="BB749" s="386" t="e">
        <f t="shared" si="54"/>
        <v>#VALUE!</v>
      </c>
      <c r="BC749" s="386" t="e">
        <f t="shared" si="55"/>
        <v>#VALUE!</v>
      </c>
      <c r="BD749" s="80">
        <f>日報入力!AU749</f>
        <v>0</v>
      </c>
      <c r="BE749" s="534" t="str">
        <f>IF(日報入力!AV749,日報入力!AV749,"")</f>
        <v/>
      </c>
      <c r="BF749" s="534" t="str">
        <f>IF(日報入力!AW749,日報入力!AW749,"")</f>
        <v/>
      </c>
      <c r="BG749" s="398" t="str">
        <f>IF(日報入力!G749,日報入力!K749*日報入力!D749*日報入力!BC749,"")</f>
        <v/>
      </c>
    </row>
    <row r="750" spans="1:59" ht="20.25" hidden="1" customHeight="1" x14ac:dyDescent="0.15">
      <c r="A750" s="302" t="str">
        <f>IF(日報入力!G750="","",日報入力!G750)</f>
        <v/>
      </c>
      <c r="B750" s="291" t="str">
        <f>IF(日報入力!G750="","",日報入力!H750)</f>
        <v/>
      </c>
      <c r="C750" s="291" t="str">
        <f>IF(日報入力!G750="","",日報入力!I750)</f>
        <v/>
      </c>
      <c r="D750" s="291" t="str">
        <f>IF(日報入力!G750="","",日報入力!J750)</f>
        <v/>
      </c>
      <c r="E750" s="291" t="str">
        <f>IF(日報入力!G750="","",日報入力!K750)</f>
        <v/>
      </c>
      <c r="F750" s="291" t="str">
        <f>IF(日報入力!G750="","",日報入力!L750)</f>
        <v/>
      </c>
      <c r="G750" s="291" t="str">
        <f>IF(日報入力!G750="","",日報入力!L750-日報入力!O750-日報入力!P750-日報入力!Q750-日報入力!R750-日報入力!S750-日報入力!T750-日報入力!U750-日報入力!V750-日報入力!W750-日報入力!X750-日報入力!Y750-日報入力!Z750)</f>
        <v/>
      </c>
      <c r="H750" s="291" t="str">
        <f>IF(日報入力!G750="","",IF(日報入力!M750&gt;=0,日報入力!M750*F750,F750))</f>
        <v/>
      </c>
      <c r="I750" s="291" t="str">
        <f>IF(日報入力!G750="","",日報入力!O750)</f>
        <v/>
      </c>
      <c r="J750" s="291" t="str">
        <f>IF(日報入力!G750="","",日報入力!P750)</f>
        <v/>
      </c>
      <c r="K750" s="291" t="str">
        <f>IF(日報入力!G750="","",日報入力!Q750)</f>
        <v/>
      </c>
      <c r="L750" s="291" t="str">
        <f>IF(日報入力!G750="","",日報入力!R750)</f>
        <v/>
      </c>
      <c r="M750" s="291" t="str">
        <f>IF(日報入力!G750="","",日報入力!S750)</f>
        <v/>
      </c>
      <c r="N750" s="291" t="str">
        <f>IF(日報入力!G750="","",日報入力!T750)</f>
        <v/>
      </c>
      <c r="O750" s="291" t="str">
        <f>IF(日報入力!G750="","",日報入力!U750)</f>
        <v/>
      </c>
      <c r="P750" s="291" t="str">
        <f>IF(日報入力!G750="","",日報入力!V750)</f>
        <v/>
      </c>
      <c r="Q750" s="291" t="str">
        <f>IF(日報入力!G750="","",日報入力!W750)</f>
        <v/>
      </c>
      <c r="R750" s="291" t="str">
        <f>IF(日報入力!G750="","",日報入力!X750)</f>
        <v/>
      </c>
      <c r="S750" s="291" t="str">
        <f>IF(日報入力!G750="","",日報入力!Y750)</f>
        <v/>
      </c>
      <c r="T750" s="291" t="str">
        <f>IF(日報入力!G750="","",日報入力!Z750)</f>
        <v/>
      </c>
      <c r="U750" s="291" t="str">
        <f>IF(日報入力!G750="","",日報入力!AA750)</f>
        <v/>
      </c>
      <c r="V750" s="378" t="str">
        <f>IF(日報入力!G750="","",日報入力!AB750)</f>
        <v/>
      </c>
      <c r="W750" s="291" t="str">
        <f>IF(日報入力!G750="","",日報入力!AC750)</f>
        <v/>
      </c>
      <c r="X750" s="291" t="str">
        <f>IF(日報入力!G750="","",日報入力!AD750)</f>
        <v/>
      </c>
      <c r="Y750" s="291" t="str">
        <f>IF(日報入力!G750="","",日報入力!AE750)</f>
        <v/>
      </c>
      <c r="Z750" s="291" t="str">
        <f>IF(日報入力!G750="","",日報入力!AF750)</f>
        <v/>
      </c>
      <c r="AA750" s="291" t="str">
        <f>IF(日報入力!G750="","",日報入力!AG750)</f>
        <v/>
      </c>
      <c r="AB750" s="291" t="str">
        <f>IF(日報入力!G750="","",日報入力!AH750)</f>
        <v/>
      </c>
      <c r="AC750" s="291" t="str">
        <f>IF(日報入力!G750="","",日報入力!AI750)</f>
        <v/>
      </c>
      <c r="AD750" s="291" t="str">
        <f>IF(日報入力!G750="","",日報入力!AJ750)</f>
        <v/>
      </c>
      <c r="AE750" s="292" t="str">
        <f>IF(日報入力!G750="","",日報入力!E750)</f>
        <v/>
      </c>
      <c r="AF750" s="293" t="str">
        <f>IF(日報入力!G750="","",日報入力!AK750)</f>
        <v/>
      </c>
      <c r="AG750" s="293" t="str">
        <f>IF(日報入力!G750="","",日報入力!AL750)</f>
        <v/>
      </c>
      <c r="AH750" s="293" t="str">
        <f>IF(日報入力!G750="","",日報入力!AM750)</f>
        <v/>
      </c>
      <c r="AI750" s="294" t="str">
        <f>IF(日報入力!G750&gt;0,日報入力!D750*日報入力!K750*日報入力!AL750,"")</f>
        <v/>
      </c>
      <c r="AJ750" s="294" t="str">
        <f>IF(日報入力!G750&gt;0,日報入力!E750*日報入力!AL750,"")</f>
        <v/>
      </c>
      <c r="AK750" s="294" t="str">
        <f>IF(日報入力!G750&gt;0,AI750-AJ750,"")</f>
        <v/>
      </c>
      <c r="AL750" s="292" t="str">
        <f>IF(日報入力!G750&gt;0,日報入力!E750*日報入力!AM750,"")</f>
        <v/>
      </c>
      <c r="AM750" s="292" t="str">
        <f>IF(日報入力!G750&gt;0,日報入力!AB750*日報入力!AM750,"")</f>
        <v/>
      </c>
      <c r="AN750" s="68" t="str">
        <f>IF(日報入力!G750&gt;0,日報入力!C750,"")</f>
        <v/>
      </c>
      <c r="AO750" s="68" t="str">
        <f>日報入力!B750</f>
        <v/>
      </c>
      <c r="AP750" s="68" t="str">
        <f>IF(日報入力!AQ750,日報入力!BA750,"")</f>
        <v/>
      </c>
      <c r="AQ750" s="68" t="str">
        <f>IF(日報入力!AR750,日報入力!BB750,"")</f>
        <v/>
      </c>
      <c r="AR750" s="68" t="str">
        <f>IF(日報入力!AS750,"N勤","")</f>
        <v/>
      </c>
      <c r="AS750" s="295" t="e">
        <f t="shared" si="53"/>
        <v>#VALUE!</v>
      </c>
      <c r="AT750" s="439" t="str">
        <f>日報入力!AY750</f>
        <v/>
      </c>
      <c r="AU750" s="518" t="str">
        <f>IF(日報入力!G750,G750*60/E750,"")</f>
        <v/>
      </c>
      <c r="AV750" s="528" t="str">
        <f>IF(日報入力!AT750,日報入力!AT750,"")</f>
        <v/>
      </c>
      <c r="AW750" s="529" t="str">
        <f>IF(日報入力!AT750,AE750/日報入力!AT750,"")</f>
        <v/>
      </c>
      <c r="AX750" s="530" t="e">
        <f>IF(1&lt;日報集計!AT750,AT750/(((F750-I750-J750-N750-O750)*60)/(E750)),"")</f>
        <v>#VALUE!</v>
      </c>
      <c r="AY750" s="664" t="str">
        <f>IF(日報入力!H750,AT750/(((F750-J750)*60)/E750),"")</f>
        <v/>
      </c>
      <c r="AZ750" s="664" t="str">
        <f>IF(日報入力!I750,AT750/((G750*60)/E750),"")</f>
        <v/>
      </c>
      <c r="BA750" s="296" t="str">
        <f>IF(日報入力!G750,G750/F750,"")</f>
        <v/>
      </c>
      <c r="BB750" s="386" t="e">
        <f t="shared" si="54"/>
        <v>#VALUE!</v>
      </c>
      <c r="BC750" s="386" t="e">
        <f t="shared" si="55"/>
        <v>#VALUE!</v>
      </c>
      <c r="BD750" s="80">
        <f>日報入力!AU750</f>
        <v>0</v>
      </c>
      <c r="BE750" s="534" t="str">
        <f>IF(日報入力!AV750,日報入力!AV750,"")</f>
        <v/>
      </c>
      <c r="BF750" s="534" t="str">
        <f>IF(日報入力!AW750,日報入力!AW750,"")</f>
        <v/>
      </c>
      <c r="BG750" s="398" t="str">
        <f>IF(日報入力!G750,日報入力!K750*日報入力!D750*日報入力!BC750,"")</f>
        <v/>
      </c>
    </row>
    <row r="751" spans="1:59" ht="20.25" hidden="1" customHeight="1" x14ac:dyDescent="0.15">
      <c r="A751" s="302" t="str">
        <f>IF(日報入力!G751="","",日報入力!G751)</f>
        <v/>
      </c>
      <c r="B751" s="291" t="str">
        <f>IF(日報入力!G751="","",日報入力!H751)</f>
        <v/>
      </c>
      <c r="C751" s="291" t="str">
        <f>IF(日報入力!G751="","",日報入力!I751)</f>
        <v/>
      </c>
      <c r="D751" s="291" t="str">
        <f>IF(日報入力!G751="","",日報入力!J751)</f>
        <v/>
      </c>
      <c r="E751" s="291" t="str">
        <f>IF(日報入力!G751="","",日報入力!K751)</f>
        <v/>
      </c>
      <c r="F751" s="291" t="str">
        <f>IF(日報入力!G751="","",日報入力!L751)</f>
        <v/>
      </c>
      <c r="G751" s="291" t="str">
        <f>IF(日報入力!G751="","",日報入力!L751-日報入力!O751-日報入力!P751-日報入力!Q751-日報入力!R751-日報入力!S751-日報入力!T751-日報入力!U751-日報入力!V751-日報入力!W751-日報入力!X751-日報入力!Y751-日報入力!Z751)</f>
        <v/>
      </c>
      <c r="H751" s="291" t="str">
        <f>IF(日報入力!G751="","",IF(日報入力!M751&gt;=0,日報入力!M751*F751,F751))</f>
        <v/>
      </c>
      <c r="I751" s="291" t="str">
        <f>IF(日報入力!G751="","",日報入力!O751)</f>
        <v/>
      </c>
      <c r="J751" s="291" t="str">
        <f>IF(日報入力!G751="","",日報入力!P751)</f>
        <v/>
      </c>
      <c r="K751" s="291" t="str">
        <f>IF(日報入力!G751="","",日報入力!Q751)</f>
        <v/>
      </c>
      <c r="L751" s="291" t="str">
        <f>IF(日報入力!G751="","",日報入力!R751)</f>
        <v/>
      </c>
      <c r="M751" s="291" t="str">
        <f>IF(日報入力!G751="","",日報入力!S751)</f>
        <v/>
      </c>
      <c r="N751" s="291" t="str">
        <f>IF(日報入力!G751="","",日報入力!T751)</f>
        <v/>
      </c>
      <c r="O751" s="291" t="str">
        <f>IF(日報入力!G751="","",日報入力!U751)</f>
        <v/>
      </c>
      <c r="P751" s="291" t="str">
        <f>IF(日報入力!G751="","",日報入力!V751)</f>
        <v/>
      </c>
      <c r="Q751" s="291" t="str">
        <f>IF(日報入力!G751="","",日報入力!W751)</f>
        <v/>
      </c>
      <c r="R751" s="291" t="str">
        <f>IF(日報入力!G751="","",日報入力!X751)</f>
        <v/>
      </c>
      <c r="S751" s="291" t="str">
        <f>IF(日報入力!G751="","",日報入力!Y751)</f>
        <v/>
      </c>
      <c r="T751" s="291" t="str">
        <f>IF(日報入力!G751="","",日報入力!Z751)</f>
        <v/>
      </c>
      <c r="U751" s="291" t="str">
        <f>IF(日報入力!G751="","",日報入力!AA751)</f>
        <v/>
      </c>
      <c r="V751" s="378" t="str">
        <f>IF(日報入力!G751="","",日報入力!AB751)</f>
        <v/>
      </c>
      <c r="W751" s="291" t="str">
        <f>IF(日報入力!G751="","",日報入力!AC751)</f>
        <v/>
      </c>
      <c r="X751" s="291" t="str">
        <f>IF(日報入力!G751="","",日報入力!AD751)</f>
        <v/>
      </c>
      <c r="Y751" s="291" t="str">
        <f>IF(日報入力!G751="","",日報入力!AE751)</f>
        <v/>
      </c>
      <c r="Z751" s="291" t="str">
        <f>IF(日報入力!G751="","",日報入力!AF751)</f>
        <v/>
      </c>
      <c r="AA751" s="291" t="str">
        <f>IF(日報入力!G751="","",日報入力!AG751)</f>
        <v/>
      </c>
      <c r="AB751" s="291" t="str">
        <f>IF(日報入力!G751="","",日報入力!AH751)</f>
        <v/>
      </c>
      <c r="AC751" s="291" t="str">
        <f>IF(日報入力!G751="","",日報入力!AI751)</f>
        <v/>
      </c>
      <c r="AD751" s="291" t="str">
        <f>IF(日報入力!G751="","",日報入力!AJ751)</f>
        <v/>
      </c>
      <c r="AE751" s="292" t="str">
        <f>IF(日報入力!G751="","",日報入力!E751)</f>
        <v/>
      </c>
      <c r="AF751" s="293" t="str">
        <f>IF(日報入力!G751="","",日報入力!AK751)</f>
        <v/>
      </c>
      <c r="AG751" s="293" t="str">
        <f>IF(日報入力!G751="","",日報入力!AL751)</f>
        <v/>
      </c>
      <c r="AH751" s="293" t="str">
        <f>IF(日報入力!G751="","",日報入力!AM751)</f>
        <v/>
      </c>
      <c r="AI751" s="294" t="str">
        <f>IF(日報入力!G751&gt;0,日報入力!D751*日報入力!K751*日報入力!AL751,"")</f>
        <v/>
      </c>
      <c r="AJ751" s="294" t="str">
        <f>IF(日報入力!G751&gt;0,日報入力!E751*日報入力!AL751,"")</f>
        <v/>
      </c>
      <c r="AK751" s="294" t="str">
        <f>IF(日報入力!G751&gt;0,AI751-AJ751,"")</f>
        <v/>
      </c>
      <c r="AL751" s="292" t="str">
        <f>IF(日報入力!G751&gt;0,日報入力!E751*日報入力!AM751,"")</f>
        <v/>
      </c>
      <c r="AM751" s="292" t="str">
        <f>IF(日報入力!G751&gt;0,日報入力!AB751*日報入力!AM751,"")</f>
        <v/>
      </c>
      <c r="AN751" s="68" t="str">
        <f>IF(日報入力!G751&gt;0,日報入力!C751,"")</f>
        <v/>
      </c>
      <c r="AO751" s="68" t="str">
        <f>日報入力!B751</f>
        <v/>
      </c>
      <c r="AP751" s="68" t="str">
        <f>IF(日報入力!AQ751,日報入力!BA751,"")</f>
        <v/>
      </c>
      <c r="AQ751" s="68" t="str">
        <f>IF(日報入力!AR751,日報入力!BB751,"")</f>
        <v/>
      </c>
      <c r="AR751" s="68" t="str">
        <f>IF(日報入力!AS751,"N勤","")</f>
        <v/>
      </c>
      <c r="AS751" s="295" t="e">
        <f t="shared" si="53"/>
        <v>#VALUE!</v>
      </c>
      <c r="AT751" s="439" t="str">
        <f>日報入力!AY751</f>
        <v/>
      </c>
      <c r="AU751" s="518" t="str">
        <f>IF(日報入力!G751,G751*60/E751,"")</f>
        <v/>
      </c>
      <c r="AV751" s="528" t="str">
        <f>IF(日報入力!AT751,日報入力!AT751,"")</f>
        <v/>
      </c>
      <c r="AW751" s="529" t="str">
        <f>IF(日報入力!AT751,AE751/日報入力!AT751,"")</f>
        <v/>
      </c>
      <c r="AX751" s="530" t="e">
        <f>IF(1&lt;日報集計!AT751,AT751/(((F751-I751-J751-N751-O751)*60)/(E751)),"")</f>
        <v>#VALUE!</v>
      </c>
      <c r="AY751" s="664" t="str">
        <f>IF(日報入力!H751,AT751/(((F751-J751)*60)/E751),"")</f>
        <v/>
      </c>
      <c r="AZ751" s="664" t="str">
        <f>IF(日報入力!I751,AT751/((G751*60)/E751),"")</f>
        <v/>
      </c>
      <c r="BA751" s="296" t="str">
        <f>IF(日報入力!G751,G751/F751,"")</f>
        <v/>
      </c>
      <c r="BB751" s="386" t="e">
        <f t="shared" si="54"/>
        <v>#VALUE!</v>
      </c>
      <c r="BC751" s="386" t="e">
        <f t="shared" si="55"/>
        <v>#VALUE!</v>
      </c>
      <c r="BD751" s="80">
        <f>日報入力!AU751</f>
        <v>0</v>
      </c>
      <c r="BE751" s="534" t="str">
        <f>IF(日報入力!AV751,日報入力!AV751,"")</f>
        <v/>
      </c>
      <c r="BF751" s="534" t="str">
        <f>IF(日報入力!AW751,日報入力!AW751,"")</f>
        <v/>
      </c>
      <c r="BG751" s="398" t="str">
        <f>IF(日報入力!G751,日報入力!K751*日報入力!D751*日報入力!BC751,"")</f>
        <v/>
      </c>
    </row>
    <row r="752" spans="1:59" ht="20.25" hidden="1" customHeight="1" x14ac:dyDescent="0.15">
      <c r="A752" s="302" t="str">
        <f>IF(日報入力!G752="","",日報入力!G752)</f>
        <v/>
      </c>
      <c r="B752" s="291" t="str">
        <f>IF(日報入力!G752="","",日報入力!H752)</f>
        <v/>
      </c>
      <c r="C752" s="291" t="str">
        <f>IF(日報入力!G752="","",日報入力!I752)</f>
        <v/>
      </c>
      <c r="D752" s="291" t="str">
        <f>IF(日報入力!G752="","",日報入力!J752)</f>
        <v/>
      </c>
      <c r="E752" s="291" t="str">
        <f>IF(日報入力!G752="","",日報入力!K752)</f>
        <v/>
      </c>
      <c r="F752" s="291" t="str">
        <f>IF(日報入力!G752="","",日報入力!L752)</f>
        <v/>
      </c>
      <c r="G752" s="291" t="str">
        <f>IF(日報入力!G752="","",日報入力!L752-日報入力!O752-日報入力!P752-日報入力!Q752-日報入力!R752-日報入力!S752-日報入力!T752-日報入力!U752-日報入力!V752-日報入力!W752-日報入力!X752-日報入力!Y752-日報入力!Z752)</f>
        <v/>
      </c>
      <c r="H752" s="291" t="str">
        <f>IF(日報入力!G752="","",IF(日報入力!M752&gt;=0,日報入力!M752*F752,F752))</f>
        <v/>
      </c>
      <c r="I752" s="291" t="str">
        <f>IF(日報入力!G752="","",日報入力!O752)</f>
        <v/>
      </c>
      <c r="J752" s="291" t="str">
        <f>IF(日報入力!G752="","",日報入力!P752)</f>
        <v/>
      </c>
      <c r="K752" s="291" t="str">
        <f>IF(日報入力!G752="","",日報入力!Q752)</f>
        <v/>
      </c>
      <c r="L752" s="291" t="str">
        <f>IF(日報入力!G752="","",日報入力!R752)</f>
        <v/>
      </c>
      <c r="M752" s="291" t="str">
        <f>IF(日報入力!G752="","",日報入力!S752)</f>
        <v/>
      </c>
      <c r="N752" s="291" t="str">
        <f>IF(日報入力!G752="","",日報入力!T752)</f>
        <v/>
      </c>
      <c r="O752" s="291" t="str">
        <f>IF(日報入力!G752="","",日報入力!U752)</f>
        <v/>
      </c>
      <c r="P752" s="291" t="str">
        <f>IF(日報入力!G752="","",日報入力!V752)</f>
        <v/>
      </c>
      <c r="Q752" s="291" t="str">
        <f>IF(日報入力!G752="","",日報入力!W752)</f>
        <v/>
      </c>
      <c r="R752" s="291" t="str">
        <f>IF(日報入力!G752="","",日報入力!X752)</f>
        <v/>
      </c>
      <c r="S752" s="291" t="str">
        <f>IF(日報入力!G752="","",日報入力!Y752)</f>
        <v/>
      </c>
      <c r="T752" s="291" t="str">
        <f>IF(日報入力!G752="","",日報入力!Z752)</f>
        <v/>
      </c>
      <c r="U752" s="291" t="str">
        <f>IF(日報入力!G752="","",日報入力!AA752)</f>
        <v/>
      </c>
      <c r="V752" s="378" t="str">
        <f>IF(日報入力!G752="","",日報入力!AB752)</f>
        <v/>
      </c>
      <c r="W752" s="291" t="str">
        <f>IF(日報入力!G752="","",日報入力!AC752)</f>
        <v/>
      </c>
      <c r="X752" s="291" t="str">
        <f>IF(日報入力!G752="","",日報入力!AD752)</f>
        <v/>
      </c>
      <c r="Y752" s="291" t="str">
        <f>IF(日報入力!G752="","",日報入力!AE752)</f>
        <v/>
      </c>
      <c r="Z752" s="291" t="str">
        <f>IF(日報入力!G752="","",日報入力!AF752)</f>
        <v/>
      </c>
      <c r="AA752" s="291" t="str">
        <f>IF(日報入力!G752="","",日報入力!AG752)</f>
        <v/>
      </c>
      <c r="AB752" s="291" t="str">
        <f>IF(日報入力!G752="","",日報入力!AH752)</f>
        <v/>
      </c>
      <c r="AC752" s="291" t="str">
        <f>IF(日報入力!G752="","",日報入力!AI752)</f>
        <v/>
      </c>
      <c r="AD752" s="291" t="str">
        <f>IF(日報入力!G752="","",日報入力!AJ752)</f>
        <v/>
      </c>
      <c r="AE752" s="292" t="str">
        <f>IF(日報入力!G752="","",日報入力!E752)</f>
        <v/>
      </c>
      <c r="AF752" s="293" t="str">
        <f>IF(日報入力!G752="","",日報入力!AK752)</f>
        <v/>
      </c>
      <c r="AG752" s="293" t="str">
        <f>IF(日報入力!G752="","",日報入力!AL752)</f>
        <v/>
      </c>
      <c r="AH752" s="293" t="str">
        <f>IF(日報入力!G752="","",日報入力!AM752)</f>
        <v/>
      </c>
      <c r="AI752" s="294" t="str">
        <f>IF(日報入力!G752&gt;0,日報入力!D752*日報入力!K752*日報入力!AL752,"")</f>
        <v/>
      </c>
      <c r="AJ752" s="294" t="str">
        <f>IF(日報入力!G752&gt;0,日報入力!E752*日報入力!AL752,"")</f>
        <v/>
      </c>
      <c r="AK752" s="294" t="str">
        <f>IF(日報入力!G752&gt;0,AI752-AJ752,"")</f>
        <v/>
      </c>
      <c r="AL752" s="292" t="str">
        <f>IF(日報入力!G752&gt;0,日報入力!E752*日報入力!AM752,"")</f>
        <v/>
      </c>
      <c r="AM752" s="292" t="str">
        <f>IF(日報入力!G752&gt;0,日報入力!AB752*日報入力!AM752,"")</f>
        <v/>
      </c>
      <c r="AN752" s="68" t="str">
        <f>IF(日報入力!G752&gt;0,日報入力!C752,"")</f>
        <v/>
      </c>
      <c r="AO752" s="68" t="str">
        <f>日報入力!B752</f>
        <v/>
      </c>
      <c r="AP752" s="68" t="str">
        <f>IF(日報入力!AQ752,日報入力!BA752,"")</f>
        <v/>
      </c>
      <c r="AQ752" s="68" t="str">
        <f>IF(日報入力!AR752,日報入力!BB752,"")</f>
        <v/>
      </c>
      <c r="AR752" s="68" t="str">
        <f>IF(日報入力!AS752,"N勤","")</f>
        <v/>
      </c>
      <c r="AS752" s="295" t="e">
        <f t="shared" si="53"/>
        <v>#VALUE!</v>
      </c>
      <c r="AT752" s="439" t="str">
        <f>日報入力!AY752</f>
        <v/>
      </c>
      <c r="AU752" s="518" t="str">
        <f>IF(日報入力!G752,G752*60/E752,"")</f>
        <v/>
      </c>
      <c r="AV752" s="528" t="str">
        <f>IF(日報入力!AT752,日報入力!AT752,"")</f>
        <v/>
      </c>
      <c r="AW752" s="529" t="str">
        <f>IF(日報入力!AT752,AE752/日報入力!AT752,"")</f>
        <v/>
      </c>
      <c r="AX752" s="530" t="e">
        <f>IF(1&lt;日報集計!AT752,AT752/(((F752-I752-J752-N752-O752)*60)/(E752)),"")</f>
        <v>#VALUE!</v>
      </c>
      <c r="AY752" s="664" t="str">
        <f>IF(日報入力!H752,AT752/(((F752-J752)*60)/E752),"")</f>
        <v/>
      </c>
      <c r="AZ752" s="664" t="str">
        <f>IF(日報入力!I752,AT752/((G752*60)/E752),"")</f>
        <v/>
      </c>
      <c r="BA752" s="296" t="str">
        <f>IF(日報入力!G752,G752/F752,"")</f>
        <v/>
      </c>
      <c r="BB752" s="386" t="e">
        <f t="shared" si="54"/>
        <v>#VALUE!</v>
      </c>
      <c r="BC752" s="386" t="e">
        <f t="shared" si="55"/>
        <v>#VALUE!</v>
      </c>
      <c r="BD752" s="80">
        <f>日報入力!AU752</f>
        <v>0</v>
      </c>
      <c r="BE752" s="534" t="str">
        <f>IF(日報入力!AV752,日報入力!AV752,"")</f>
        <v/>
      </c>
      <c r="BF752" s="534" t="str">
        <f>IF(日報入力!AW752,日報入力!AW752,"")</f>
        <v/>
      </c>
      <c r="BG752" s="398" t="str">
        <f>IF(日報入力!G752,日報入力!K752*日報入力!D752*日報入力!BC752,"")</f>
        <v/>
      </c>
    </row>
    <row r="753" spans="1:59" ht="20.25" hidden="1" customHeight="1" x14ac:dyDescent="0.15">
      <c r="A753" s="302" t="str">
        <f>IF(日報入力!G753="","",日報入力!G753)</f>
        <v/>
      </c>
      <c r="B753" s="291" t="str">
        <f>IF(日報入力!G753="","",日報入力!H753)</f>
        <v/>
      </c>
      <c r="C753" s="291" t="str">
        <f>IF(日報入力!G753="","",日報入力!I753)</f>
        <v/>
      </c>
      <c r="D753" s="291" t="str">
        <f>IF(日報入力!G753="","",日報入力!J753)</f>
        <v/>
      </c>
      <c r="E753" s="291" t="str">
        <f>IF(日報入力!G753="","",日報入力!K753)</f>
        <v/>
      </c>
      <c r="F753" s="291" t="str">
        <f>IF(日報入力!G753="","",日報入力!L753)</f>
        <v/>
      </c>
      <c r="G753" s="291" t="str">
        <f>IF(日報入力!G753="","",日報入力!L753-日報入力!O753-日報入力!P753-日報入力!Q753-日報入力!R753-日報入力!S753-日報入力!T753-日報入力!U753-日報入力!V753-日報入力!W753-日報入力!X753-日報入力!Y753-日報入力!Z753)</f>
        <v/>
      </c>
      <c r="H753" s="291" t="str">
        <f>IF(日報入力!G753="","",IF(日報入力!M753&gt;=0,日報入力!M753*F753,F753))</f>
        <v/>
      </c>
      <c r="I753" s="291" t="str">
        <f>IF(日報入力!G753="","",日報入力!O753)</f>
        <v/>
      </c>
      <c r="J753" s="291" t="str">
        <f>IF(日報入力!G753="","",日報入力!P753)</f>
        <v/>
      </c>
      <c r="K753" s="291" t="str">
        <f>IF(日報入力!G753="","",日報入力!Q753)</f>
        <v/>
      </c>
      <c r="L753" s="291" t="str">
        <f>IF(日報入力!G753="","",日報入力!R753)</f>
        <v/>
      </c>
      <c r="M753" s="291" t="str">
        <f>IF(日報入力!G753="","",日報入力!S753)</f>
        <v/>
      </c>
      <c r="N753" s="291" t="str">
        <f>IF(日報入力!G753="","",日報入力!T753)</f>
        <v/>
      </c>
      <c r="O753" s="291" t="str">
        <f>IF(日報入力!G753="","",日報入力!U753)</f>
        <v/>
      </c>
      <c r="P753" s="291" t="str">
        <f>IF(日報入力!G753="","",日報入力!V753)</f>
        <v/>
      </c>
      <c r="Q753" s="291" t="str">
        <f>IF(日報入力!G753="","",日報入力!W753)</f>
        <v/>
      </c>
      <c r="R753" s="291" t="str">
        <f>IF(日報入力!G753="","",日報入力!X753)</f>
        <v/>
      </c>
      <c r="S753" s="291" t="str">
        <f>IF(日報入力!G753="","",日報入力!Y753)</f>
        <v/>
      </c>
      <c r="T753" s="291" t="str">
        <f>IF(日報入力!G753="","",日報入力!Z753)</f>
        <v/>
      </c>
      <c r="U753" s="291" t="str">
        <f>IF(日報入力!G753="","",日報入力!AA753)</f>
        <v/>
      </c>
      <c r="V753" s="378" t="str">
        <f>IF(日報入力!G753="","",日報入力!AB753)</f>
        <v/>
      </c>
      <c r="W753" s="291" t="str">
        <f>IF(日報入力!G753="","",日報入力!AC753)</f>
        <v/>
      </c>
      <c r="X753" s="291" t="str">
        <f>IF(日報入力!G753="","",日報入力!AD753)</f>
        <v/>
      </c>
      <c r="Y753" s="291" t="str">
        <f>IF(日報入力!G753="","",日報入力!AE753)</f>
        <v/>
      </c>
      <c r="Z753" s="291" t="str">
        <f>IF(日報入力!G753="","",日報入力!AF753)</f>
        <v/>
      </c>
      <c r="AA753" s="291" t="str">
        <f>IF(日報入力!G753="","",日報入力!AG753)</f>
        <v/>
      </c>
      <c r="AB753" s="291" t="str">
        <f>IF(日報入力!G753="","",日報入力!AH753)</f>
        <v/>
      </c>
      <c r="AC753" s="291" t="str">
        <f>IF(日報入力!G753="","",日報入力!AI753)</f>
        <v/>
      </c>
      <c r="AD753" s="291" t="str">
        <f>IF(日報入力!G753="","",日報入力!AJ753)</f>
        <v/>
      </c>
      <c r="AE753" s="292" t="str">
        <f>IF(日報入力!G753="","",日報入力!E753)</f>
        <v/>
      </c>
      <c r="AF753" s="293" t="str">
        <f>IF(日報入力!G753="","",日報入力!AK753)</f>
        <v/>
      </c>
      <c r="AG753" s="293" t="str">
        <f>IF(日報入力!G753="","",日報入力!AL753)</f>
        <v/>
      </c>
      <c r="AH753" s="293" t="str">
        <f>IF(日報入力!G753="","",日報入力!AM753)</f>
        <v/>
      </c>
      <c r="AI753" s="294" t="str">
        <f>IF(日報入力!G753&gt;0,日報入力!D753*日報入力!K753*日報入力!AL753,"")</f>
        <v/>
      </c>
      <c r="AJ753" s="294" t="str">
        <f>IF(日報入力!G753&gt;0,日報入力!E753*日報入力!AL753,"")</f>
        <v/>
      </c>
      <c r="AK753" s="294" t="str">
        <f>IF(日報入力!G753&gt;0,AI753-AJ753,"")</f>
        <v/>
      </c>
      <c r="AL753" s="292" t="str">
        <f>IF(日報入力!G753&gt;0,日報入力!E753*日報入力!AM753,"")</f>
        <v/>
      </c>
      <c r="AM753" s="292" t="str">
        <f>IF(日報入力!G753&gt;0,日報入力!AB753*日報入力!AM753,"")</f>
        <v/>
      </c>
      <c r="AN753" s="68" t="str">
        <f>IF(日報入力!G753&gt;0,日報入力!C753,"")</f>
        <v/>
      </c>
      <c r="AO753" s="68" t="str">
        <f>日報入力!B753</f>
        <v/>
      </c>
      <c r="AP753" s="68" t="str">
        <f>IF(日報入力!AQ753,日報入力!BA753,"")</f>
        <v/>
      </c>
      <c r="AQ753" s="68" t="str">
        <f>IF(日報入力!AR753,日報入力!BB753,"")</f>
        <v/>
      </c>
      <c r="AR753" s="68" t="str">
        <f>IF(日報入力!AS753,"N勤","")</f>
        <v/>
      </c>
      <c r="AS753" s="295" t="e">
        <f t="shared" si="53"/>
        <v>#VALUE!</v>
      </c>
      <c r="AT753" s="439" t="str">
        <f>日報入力!AY753</f>
        <v/>
      </c>
      <c r="AU753" s="518" t="str">
        <f>IF(日報入力!G753,G753*60/E753,"")</f>
        <v/>
      </c>
      <c r="AV753" s="528" t="str">
        <f>IF(日報入力!AT753,日報入力!AT753,"")</f>
        <v/>
      </c>
      <c r="AW753" s="529" t="str">
        <f>IF(日報入力!AT753,AE753/日報入力!AT753,"")</f>
        <v/>
      </c>
      <c r="AX753" s="530" t="e">
        <f>IF(1&lt;日報集計!AT753,AT753/(((F753-I753-J753-N753-O753)*60)/(E753)),"")</f>
        <v>#VALUE!</v>
      </c>
      <c r="AY753" s="664" t="str">
        <f>IF(日報入力!H753,AT753/(((F753-J753)*60)/E753),"")</f>
        <v/>
      </c>
      <c r="AZ753" s="664" t="str">
        <f>IF(日報入力!I753,AT753/((G753*60)/E753),"")</f>
        <v/>
      </c>
      <c r="BA753" s="296" t="str">
        <f>IF(日報入力!G753,G753/F753,"")</f>
        <v/>
      </c>
      <c r="BB753" s="386" t="e">
        <f t="shared" si="54"/>
        <v>#VALUE!</v>
      </c>
      <c r="BC753" s="386" t="e">
        <f t="shared" si="55"/>
        <v>#VALUE!</v>
      </c>
      <c r="BD753" s="80">
        <f>日報入力!AU753</f>
        <v>0</v>
      </c>
      <c r="BE753" s="534" t="str">
        <f>IF(日報入力!AV753,日報入力!AV753,"")</f>
        <v/>
      </c>
      <c r="BF753" s="534" t="str">
        <f>IF(日報入力!AW753,日報入力!AW753,"")</f>
        <v/>
      </c>
      <c r="BG753" s="398" t="str">
        <f>IF(日報入力!G753,日報入力!K753*日報入力!D753*日報入力!BC753,"")</f>
        <v/>
      </c>
    </row>
    <row r="754" spans="1:59" ht="20.25" hidden="1" customHeight="1" x14ac:dyDescent="0.15">
      <c r="A754" s="302" t="str">
        <f>IF(日報入力!G754="","",日報入力!G754)</f>
        <v/>
      </c>
      <c r="B754" s="291" t="str">
        <f>IF(日報入力!G754="","",日報入力!H754)</f>
        <v/>
      </c>
      <c r="C754" s="291" t="str">
        <f>IF(日報入力!G754="","",日報入力!I754)</f>
        <v/>
      </c>
      <c r="D754" s="291" t="str">
        <f>IF(日報入力!G754="","",日報入力!J754)</f>
        <v/>
      </c>
      <c r="E754" s="291" t="str">
        <f>IF(日報入力!G754="","",日報入力!K754)</f>
        <v/>
      </c>
      <c r="F754" s="291" t="str">
        <f>IF(日報入力!G754="","",日報入力!L754)</f>
        <v/>
      </c>
      <c r="G754" s="291" t="str">
        <f>IF(日報入力!G754="","",日報入力!L754-日報入力!O754-日報入力!P754-日報入力!Q754-日報入力!R754-日報入力!S754-日報入力!T754-日報入力!U754-日報入力!V754-日報入力!W754-日報入力!X754-日報入力!Y754-日報入力!Z754)</f>
        <v/>
      </c>
      <c r="H754" s="291" t="str">
        <f>IF(日報入力!G754="","",IF(日報入力!M754&gt;=0,日報入力!M754*F754,F754))</f>
        <v/>
      </c>
      <c r="I754" s="291" t="str">
        <f>IF(日報入力!G754="","",日報入力!O754)</f>
        <v/>
      </c>
      <c r="J754" s="291" t="str">
        <f>IF(日報入力!G754="","",日報入力!P754)</f>
        <v/>
      </c>
      <c r="K754" s="291" t="str">
        <f>IF(日報入力!G754="","",日報入力!Q754)</f>
        <v/>
      </c>
      <c r="L754" s="291" t="str">
        <f>IF(日報入力!G754="","",日報入力!R754)</f>
        <v/>
      </c>
      <c r="M754" s="291" t="str">
        <f>IF(日報入力!G754="","",日報入力!S754)</f>
        <v/>
      </c>
      <c r="N754" s="291" t="str">
        <f>IF(日報入力!G754="","",日報入力!T754)</f>
        <v/>
      </c>
      <c r="O754" s="291" t="str">
        <f>IF(日報入力!G754="","",日報入力!U754)</f>
        <v/>
      </c>
      <c r="P754" s="291" t="str">
        <f>IF(日報入力!G754="","",日報入力!V754)</f>
        <v/>
      </c>
      <c r="Q754" s="291" t="str">
        <f>IF(日報入力!G754="","",日報入力!W754)</f>
        <v/>
      </c>
      <c r="R754" s="291" t="str">
        <f>IF(日報入力!G754="","",日報入力!X754)</f>
        <v/>
      </c>
      <c r="S754" s="291" t="str">
        <f>IF(日報入力!G754="","",日報入力!Y754)</f>
        <v/>
      </c>
      <c r="T754" s="291" t="str">
        <f>IF(日報入力!G754="","",日報入力!Z754)</f>
        <v/>
      </c>
      <c r="U754" s="291" t="str">
        <f>IF(日報入力!G754="","",日報入力!AA754)</f>
        <v/>
      </c>
      <c r="V754" s="378" t="str">
        <f>IF(日報入力!G754="","",日報入力!AB754)</f>
        <v/>
      </c>
      <c r="W754" s="291" t="str">
        <f>IF(日報入力!G754="","",日報入力!AC754)</f>
        <v/>
      </c>
      <c r="X754" s="291" t="str">
        <f>IF(日報入力!G754="","",日報入力!AD754)</f>
        <v/>
      </c>
      <c r="Y754" s="291" t="str">
        <f>IF(日報入力!G754="","",日報入力!AE754)</f>
        <v/>
      </c>
      <c r="Z754" s="291" t="str">
        <f>IF(日報入力!G754="","",日報入力!AF754)</f>
        <v/>
      </c>
      <c r="AA754" s="291" t="str">
        <f>IF(日報入力!G754="","",日報入力!AG754)</f>
        <v/>
      </c>
      <c r="AB754" s="291" t="str">
        <f>IF(日報入力!G754="","",日報入力!AH754)</f>
        <v/>
      </c>
      <c r="AC754" s="291" t="str">
        <f>IF(日報入力!G754="","",日報入力!AI754)</f>
        <v/>
      </c>
      <c r="AD754" s="291" t="str">
        <f>IF(日報入力!G754="","",日報入力!AJ754)</f>
        <v/>
      </c>
      <c r="AE754" s="292" t="str">
        <f>IF(日報入力!G754="","",日報入力!E754)</f>
        <v/>
      </c>
      <c r="AF754" s="293" t="str">
        <f>IF(日報入力!G754="","",日報入力!AK754)</f>
        <v/>
      </c>
      <c r="AG754" s="293" t="str">
        <f>IF(日報入力!G754="","",日報入力!AL754)</f>
        <v/>
      </c>
      <c r="AH754" s="293" t="str">
        <f>IF(日報入力!G754="","",日報入力!AM754)</f>
        <v/>
      </c>
      <c r="AI754" s="294" t="str">
        <f>IF(日報入力!G754&gt;0,日報入力!D754*日報入力!K754*日報入力!AL754,"")</f>
        <v/>
      </c>
      <c r="AJ754" s="294" t="str">
        <f>IF(日報入力!G754&gt;0,日報入力!E754*日報入力!AL754,"")</f>
        <v/>
      </c>
      <c r="AK754" s="294" t="str">
        <f>IF(日報入力!G754&gt;0,AI754-AJ754,"")</f>
        <v/>
      </c>
      <c r="AL754" s="292" t="str">
        <f>IF(日報入力!G754&gt;0,日報入力!E754*日報入力!AM754,"")</f>
        <v/>
      </c>
      <c r="AM754" s="292" t="str">
        <f>IF(日報入力!G754&gt;0,日報入力!AB754*日報入力!AM754,"")</f>
        <v/>
      </c>
      <c r="AN754" s="68" t="str">
        <f>IF(日報入力!G754&gt;0,日報入力!C754,"")</f>
        <v/>
      </c>
      <c r="AO754" s="68" t="str">
        <f>日報入力!B754</f>
        <v/>
      </c>
      <c r="AP754" s="68" t="str">
        <f>IF(日報入力!AQ754,日報入力!BA754,"")</f>
        <v/>
      </c>
      <c r="AQ754" s="68" t="str">
        <f>IF(日報入力!AR754,日報入力!BB754,"")</f>
        <v/>
      </c>
      <c r="AR754" s="68" t="str">
        <f>IF(日報入力!AS754,"N勤","")</f>
        <v/>
      </c>
      <c r="AS754" s="295" t="e">
        <f t="shared" si="53"/>
        <v>#VALUE!</v>
      </c>
      <c r="AT754" s="439" t="str">
        <f>日報入力!AY754</f>
        <v/>
      </c>
      <c r="AU754" s="518" t="str">
        <f>IF(日報入力!G754,G754*60/E754,"")</f>
        <v/>
      </c>
      <c r="AV754" s="528" t="str">
        <f>IF(日報入力!AT754,日報入力!AT754,"")</f>
        <v/>
      </c>
      <c r="AW754" s="529" t="str">
        <f>IF(日報入力!AT754,AE754/日報入力!AT754,"")</f>
        <v/>
      </c>
      <c r="AX754" s="530" t="e">
        <f>IF(1&lt;日報集計!AT754,AT754/(((F754-I754-J754-N754-O754)*60)/(E754)),"")</f>
        <v>#VALUE!</v>
      </c>
      <c r="AY754" s="664" t="str">
        <f>IF(日報入力!H754,AT754/(((F754-J754)*60)/E754),"")</f>
        <v/>
      </c>
      <c r="AZ754" s="664" t="str">
        <f>IF(日報入力!I754,AT754/((G754*60)/E754),"")</f>
        <v/>
      </c>
      <c r="BA754" s="296" t="str">
        <f>IF(日報入力!G754,G754/F754,"")</f>
        <v/>
      </c>
      <c r="BB754" s="386" t="e">
        <f t="shared" si="54"/>
        <v>#VALUE!</v>
      </c>
      <c r="BC754" s="386" t="e">
        <f t="shared" si="55"/>
        <v>#VALUE!</v>
      </c>
      <c r="BD754" s="80">
        <f>日報入力!AU754</f>
        <v>0</v>
      </c>
      <c r="BE754" s="534" t="str">
        <f>IF(日報入力!AV754,日報入力!AV754,"")</f>
        <v/>
      </c>
      <c r="BF754" s="534" t="str">
        <f>IF(日報入力!AW754,日報入力!AW754,"")</f>
        <v/>
      </c>
      <c r="BG754" s="398" t="str">
        <f>IF(日報入力!G754,日報入力!K754*日報入力!D754*日報入力!BC754,"")</f>
        <v/>
      </c>
    </row>
    <row r="755" spans="1:59" ht="20.25" hidden="1" customHeight="1" x14ac:dyDescent="0.15">
      <c r="A755" s="302" t="str">
        <f>IF(日報入力!G755="","",日報入力!G755)</f>
        <v/>
      </c>
      <c r="B755" s="291" t="str">
        <f>IF(日報入力!G755="","",日報入力!H755)</f>
        <v/>
      </c>
      <c r="C755" s="291" t="str">
        <f>IF(日報入力!G755="","",日報入力!I755)</f>
        <v/>
      </c>
      <c r="D755" s="291" t="str">
        <f>IF(日報入力!G755="","",日報入力!J755)</f>
        <v/>
      </c>
      <c r="E755" s="291" t="str">
        <f>IF(日報入力!G755="","",日報入力!K755)</f>
        <v/>
      </c>
      <c r="F755" s="291" t="str">
        <f>IF(日報入力!G755="","",日報入力!L755)</f>
        <v/>
      </c>
      <c r="G755" s="291" t="str">
        <f>IF(日報入力!G755="","",日報入力!L755-日報入力!O755-日報入力!P755-日報入力!Q755-日報入力!R755-日報入力!S755-日報入力!T755-日報入力!U755-日報入力!V755-日報入力!W755-日報入力!X755-日報入力!Y755-日報入力!Z755)</f>
        <v/>
      </c>
      <c r="H755" s="291" t="str">
        <f>IF(日報入力!G755="","",IF(日報入力!M755&gt;=0,日報入力!M755*F755,F755))</f>
        <v/>
      </c>
      <c r="I755" s="291" t="str">
        <f>IF(日報入力!G755="","",日報入力!O755)</f>
        <v/>
      </c>
      <c r="J755" s="291" t="str">
        <f>IF(日報入力!G755="","",日報入力!P755)</f>
        <v/>
      </c>
      <c r="K755" s="291" t="str">
        <f>IF(日報入力!G755="","",日報入力!Q755)</f>
        <v/>
      </c>
      <c r="L755" s="291" t="str">
        <f>IF(日報入力!G755="","",日報入力!R755)</f>
        <v/>
      </c>
      <c r="M755" s="291" t="str">
        <f>IF(日報入力!G755="","",日報入力!S755)</f>
        <v/>
      </c>
      <c r="N755" s="291" t="str">
        <f>IF(日報入力!G755="","",日報入力!T755)</f>
        <v/>
      </c>
      <c r="O755" s="291" t="str">
        <f>IF(日報入力!G755="","",日報入力!U755)</f>
        <v/>
      </c>
      <c r="P755" s="291" t="str">
        <f>IF(日報入力!G755="","",日報入力!V755)</f>
        <v/>
      </c>
      <c r="Q755" s="291" t="str">
        <f>IF(日報入力!G755="","",日報入力!W755)</f>
        <v/>
      </c>
      <c r="R755" s="291" t="str">
        <f>IF(日報入力!G755="","",日報入力!X755)</f>
        <v/>
      </c>
      <c r="S755" s="291" t="str">
        <f>IF(日報入力!G755="","",日報入力!Y755)</f>
        <v/>
      </c>
      <c r="T755" s="291" t="str">
        <f>IF(日報入力!G755="","",日報入力!Z755)</f>
        <v/>
      </c>
      <c r="U755" s="291" t="str">
        <f>IF(日報入力!G755="","",日報入力!AA755)</f>
        <v/>
      </c>
      <c r="V755" s="378" t="str">
        <f>IF(日報入力!G755="","",日報入力!AB755)</f>
        <v/>
      </c>
      <c r="W755" s="291" t="str">
        <f>IF(日報入力!G755="","",日報入力!AC755)</f>
        <v/>
      </c>
      <c r="X755" s="291" t="str">
        <f>IF(日報入力!G755="","",日報入力!AD755)</f>
        <v/>
      </c>
      <c r="Y755" s="291" t="str">
        <f>IF(日報入力!G755="","",日報入力!AE755)</f>
        <v/>
      </c>
      <c r="Z755" s="291" t="str">
        <f>IF(日報入力!G755="","",日報入力!AF755)</f>
        <v/>
      </c>
      <c r="AA755" s="291" t="str">
        <f>IF(日報入力!G755="","",日報入力!AG755)</f>
        <v/>
      </c>
      <c r="AB755" s="291" t="str">
        <f>IF(日報入力!G755="","",日報入力!AH755)</f>
        <v/>
      </c>
      <c r="AC755" s="291" t="str">
        <f>IF(日報入力!G755="","",日報入力!AI755)</f>
        <v/>
      </c>
      <c r="AD755" s="291" t="str">
        <f>IF(日報入力!G755="","",日報入力!AJ755)</f>
        <v/>
      </c>
      <c r="AE755" s="292" t="str">
        <f>IF(日報入力!G755="","",日報入力!E755)</f>
        <v/>
      </c>
      <c r="AF755" s="293" t="str">
        <f>IF(日報入力!G755="","",日報入力!AK755)</f>
        <v/>
      </c>
      <c r="AG755" s="293" t="str">
        <f>IF(日報入力!G755="","",日報入力!AL755)</f>
        <v/>
      </c>
      <c r="AH755" s="293" t="str">
        <f>IF(日報入力!G755="","",日報入力!AM755)</f>
        <v/>
      </c>
      <c r="AI755" s="294" t="str">
        <f>IF(日報入力!G755&gt;0,日報入力!D755*日報入力!K755*日報入力!AL755,"")</f>
        <v/>
      </c>
      <c r="AJ755" s="294" t="str">
        <f>IF(日報入力!G755&gt;0,日報入力!E755*日報入力!AL755,"")</f>
        <v/>
      </c>
      <c r="AK755" s="294" t="str">
        <f>IF(日報入力!G755&gt;0,AI755-AJ755,"")</f>
        <v/>
      </c>
      <c r="AL755" s="292" t="str">
        <f>IF(日報入力!G755&gt;0,日報入力!E755*日報入力!AM755,"")</f>
        <v/>
      </c>
      <c r="AM755" s="292" t="str">
        <f>IF(日報入力!G755&gt;0,日報入力!AB755*日報入力!AM755,"")</f>
        <v/>
      </c>
      <c r="AN755" s="68" t="str">
        <f>IF(日報入力!G755&gt;0,日報入力!C755,"")</f>
        <v/>
      </c>
      <c r="AO755" s="68" t="str">
        <f>日報入力!B755</f>
        <v/>
      </c>
      <c r="AP755" s="68" t="str">
        <f>IF(日報入力!AQ755,日報入力!BA755,"")</f>
        <v/>
      </c>
      <c r="AQ755" s="68" t="str">
        <f>IF(日報入力!AR755,日報入力!BB755,"")</f>
        <v/>
      </c>
      <c r="AR755" s="68" t="str">
        <f>IF(日報入力!AS755,"N勤","")</f>
        <v/>
      </c>
      <c r="AS755" s="295" t="e">
        <f t="shared" si="53"/>
        <v>#VALUE!</v>
      </c>
      <c r="AT755" s="439" t="str">
        <f>日報入力!AY755</f>
        <v/>
      </c>
      <c r="AU755" s="518" t="str">
        <f>IF(日報入力!G755,G755*60/E755,"")</f>
        <v/>
      </c>
      <c r="AV755" s="528" t="str">
        <f>IF(日報入力!AT755,日報入力!AT755,"")</f>
        <v/>
      </c>
      <c r="AW755" s="529" t="str">
        <f>IF(日報入力!AT755,AE755/日報入力!AT755,"")</f>
        <v/>
      </c>
      <c r="AX755" s="530" t="e">
        <f>IF(1&lt;日報集計!AT755,AT755/(((F755-I755-J755-N755-O755)*60)/(E755)),"")</f>
        <v>#VALUE!</v>
      </c>
      <c r="AY755" s="664" t="str">
        <f>IF(日報入力!H755,AT755/(((F755-J755)*60)/E755),"")</f>
        <v/>
      </c>
      <c r="AZ755" s="664" t="str">
        <f>IF(日報入力!I755,AT755/((G755*60)/E755),"")</f>
        <v/>
      </c>
      <c r="BA755" s="296" t="str">
        <f>IF(日報入力!G755,G755/F755,"")</f>
        <v/>
      </c>
      <c r="BB755" s="386" t="e">
        <f t="shared" si="54"/>
        <v>#VALUE!</v>
      </c>
      <c r="BC755" s="386" t="e">
        <f t="shared" si="55"/>
        <v>#VALUE!</v>
      </c>
      <c r="BD755" s="80">
        <f>日報入力!AU755</f>
        <v>0</v>
      </c>
      <c r="BE755" s="534" t="str">
        <f>IF(日報入力!AV755,日報入力!AV755,"")</f>
        <v/>
      </c>
      <c r="BF755" s="534" t="str">
        <f>IF(日報入力!AW755,日報入力!AW755,"")</f>
        <v/>
      </c>
      <c r="BG755" s="398" t="str">
        <f>IF(日報入力!G755,日報入力!K755*日報入力!D755*日報入力!BC755,"")</f>
        <v/>
      </c>
    </row>
    <row r="756" spans="1:59" ht="20.25" hidden="1" customHeight="1" x14ac:dyDescent="0.15">
      <c r="A756" s="302" t="str">
        <f>IF(日報入力!G756="","",日報入力!G756)</f>
        <v/>
      </c>
      <c r="B756" s="291" t="str">
        <f>IF(日報入力!G756="","",日報入力!H756)</f>
        <v/>
      </c>
      <c r="C756" s="291" t="str">
        <f>IF(日報入力!G756="","",日報入力!I756)</f>
        <v/>
      </c>
      <c r="D756" s="291" t="str">
        <f>IF(日報入力!G756="","",日報入力!J756)</f>
        <v/>
      </c>
      <c r="E756" s="291" t="str">
        <f>IF(日報入力!G756="","",日報入力!K756)</f>
        <v/>
      </c>
      <c r="F756" s="291" t="str">
        <f>IF(日報入力!G756="","",日報入力!L756)</f>
        <v/>
      </c>
      <c r="G756" s="291" t="str">
        <f>IF(日報入力!G756="","",日報入力!L756-日報入力!O756-日報入力!P756-日報入力!Q756-日報入力!R756-日報入力!S756-日報入力!T756-日報入力!U756-日報入力!V756-日報入力!W756-日報入力!X756-日報入力!Y756-日報入力!Z756)</f>
        <v/>
      </c>
      <c r="H756" s="291" t="str">
        <f>IF(日報入力!G756="","",IF(日報入力!M756&gt;=0,日報入力!M756*F756,F756))</f>
        <v/>
      </c>
      <c r="I756" s="291" t="str">
        <f>IF(日報入力!G756="","",日報入力!O756)</f>
        <v/>
      </c>
      <c r="J756" s="291" t="str">
        <f>IF(日報入力!G756="","",日報入力!P756)</f>
        <v/>
      </c>
      <c r="K756" s="291" t="str">
        <f>IF(日報入力!G756="","",日報入力!Q756)</f>
        <v/>
      </c>
      <c r="L756" s="291" t="str">
        <f>IF(日報入力!G756="","",日報入力!R756)</f>
        <v/>
      </c>
      <c r="M756" s="291" t="str">
        <f>IF(日報入力!G756="","",日報入力!S756)</f>
        <v/>
      </c>
      <c r="N756" s="291" t="str">
        <f>IF(日報入力!G756="","",日報入力!T756)</f>
        <v/>
      </c>
      <c r="O756" s="291" t="str">
        <f>IF(日報入力!G756="","",日報入力!U756)</f>
        <v/>
      </c>
      <c r="P756" s="291" t="str">
        <f>IF(日報入力!G756="","",日報入力!V756)</f>
        <v/>
      </c>
      <c r="Q756" s="291" t="str">
        <f>IF(日報入力!G756="","",日報入力!W756)</f>
        <v/>
      </c>
      <c r="R756" s="291" t="str">
        <f>IF(日報入力!G756="","",日報入力!X756)</f>
        <v/>
      </c>
      <c r="S756" s="291" t="str">
        <f>IF(日報入力!G756="","",日報入力!Y756)</f>
        <v/>
      </c>
      <c r="T756" s="291" t="str">
        <f>IF(日報入力!G756="","",日報入力!Z756)</f>
        <v/>
      </c>
      <c r="U756" s="291" t="str">
        <f>IF(日報入力!G756="","",日報入力!AA756)</f>
        <v/>
      </c>
      <c r="V756" s="378" t="str">
        <f>IF(日報入力!G756="","",日報入力!AB756)</f>
        <v/>
      </c>
      <c r="W756" s="291" t="str">
        <f>IF(日報入力!G756="","",日報入力!AC756)</f>
        <v/>
      </c>
      <c r="X756" s="291" t="str">
        <f>IF(日報入力!G756="","",日報入力!AD756)</f>
        <v/>
      </c>
      <c r="Y756" s="291" t="str">
        <f>IF(日報入力!G756="","",日報入力!AE756)</f>
        <v/>
      </c>
      <c r="Z756" s="291" t="str">
        <f>IF(日報入力!G756="","",日報入力!AF756)</f>
        <v/>
      </c>
      <c r="AA756" s="291" t="str">
        <f>IF(日報入力!G756="","",日報入力!AG756)</f>
        <v/>
      </c>
      <c r="AB756" s="291" t="str">
        <f>IF(日報入力!G756="","",日報入力!AH756)</f>
        <v/>
      </c>
      <c r="AC756" s="291" t="str">
        <f>IF(日報入力!G756="","",日報入力!AI756)</f>
        <v/>
      </c>
      <c r="AD756" s="291" t="str">
        <f>IF(日報入力!G756="","",日報入力!AJ756)</f>
        <v/>
      </c>
      <c r="AE756" s="292" t="str">
        <f>IF(日報入力!G756="","",日報入力!E756)</f>
        <v/>
      </c>
      <c r="AF756" s="293" t="str">
        <f>IF(日報入力!G756="","",日報入力!AK756)</f>
        <v/>
      </c>
      <c r="AG756" s="293" t="str">
        <f>IF(日報入力!G756="","",日報入力!AL756)</f>
        <v/>
      </c>
      <c r="AH756" s="293" t="str">
        <f>IF(日報入力!G756="","",日報入力!AM756)</f>
        <v/>
      </c>
      <c r="AI756" s="294" t="str">
        <f>IF(日報入力!G756&gt;0,日報入力!D756*日報入力!K756*日報入力!AL756,"")</f>
        <v/>
      </c>
      <c r="AJ756" s="294" t="str">
        <f>IF(日報入力!G756&gt;0,日報入力!E756*日報入力!AL756,"")</f>
        <v/>
      </c>
      <c r="AK756" s="294" t="str">
        <f>IF(日報入力!G756&gt;0,AI756-AJ756,"")</f>
        <v/>
      </c>
      <c r="AL756" s="292" t="str">
        <f>IF(日報入力!G756&gt;0,日報入力!E756*日報入力!AM756,"")</f>
        <v/>
      </c>
      <c r="AM756" s="292" t="str">
        <f>IF(日報入力!G756&gt;0,日報入力!AB756*日報入力!AM756,"")</f>
        <v/>
      </c>
      <c r="AN756" s="68" t="str">
        <f>IF(日報入力!G756&gt;0,日報入力!C756,"")</f>
        <v/>
      </c>
      <c r="AO756" s="68" t="str">
        <f>日報入力!B756</f>
        <v/>
      </c>
      <c r="AP756" s="68" t="str">
        <f>IF(日報入力!AQ756,日報入力!BA756,"")</f>
        <v/>
      </c>
      <c r="AQ756" s="68" t="str">
        <f>IF(日報入力!AR756,日報入力!BB756,"")</f>
        <v/>
      </c>
      <c r="AR756" s="68" t="str">
        <f>IF(日報入力!AS756,"N勤","")</f>
        <v/>
      </c>
      <c r="AS756" s="295" t="e">
        <f t="shared" si="53"/>
        <v>#VALUE!</v>
      </c>
      <c r="AT756" s="439" t="str">
        <f>日報入力!AY756</f>
        <v/>
      </c>
      <c r="AU756" s="518" t="str">
        <f>IF(日報入力!G756,G756*60/E756,"")</f>
        <v/>
      </c>
      <c r="AV756" s="528" t="str">
        <f>IF(日報入力!AT756,日報入力!AT756,"")</f>
        <v/>
      </c>
      <c r="AW756" s="529" t="str">
        <f>IF(日報入力!AT756,AE756/日報入力!AT756,"")</f>
        <v/>
      </c>
      <c r="AX756" s="530" t="e">
        <f>IF(1&lt;日報集計!AT756,AT756/(((F756-I756-J756-N756-O756)*60)/(E756)),"")</f>
        <v>#VALUE!</v>
      </c>
      <c r="AY756" s="664" t="str">
        <f>IF(日報入力!H756,AT756/(((F756-J756)*60)/E756),"")</f>
        <v/>
      </c>
      <c r="AZ756" s="664" t="str">
        <f>IF(日報入力!I756,AT756/((G756*60)/E756),"")</f>
        <v/>
      </c>
      <c r="BA756" s="296" t="str">
        <f>IF(日報入力!G756,G756/F756,"")</f>
        <v/>
      </c>
      <c r="BB756" s="386" t="e">
        <f t="shared" si="54"/>
        <v>#VALUE!</v>
      </c>
      <c r="BC756" s="386" t="e">
        <f t="shared" si="55"/>
        <v>#VALUE!</v>
      </c>
      <c r="BD756" s="80">
        <f>日報入力!AU756</f>
        <v>0</v>
      </c>
      <c r="BE756" s="534" t="str">
        <f>IF(日報入力!AV756,日報入力!AV756,"")</f>
        <v/>
      </c>
      <c r="BF756" s="534" t="str">
        <f>IF(日報入力!AW756,日報入力!AW756,"")</f>
        <v/>
      </c>
      <c r="BG756" s="398" t="str">
        <f>IF(日報入力!G756,日報入力!K756*日報入力!D756*日報入力!BC756,"")</f>
        <v/>
      </c>
    </row>
    <row r="757" spans="1:59" ht="20.25" hidden="1" customHeight="1" x14ac:dyDescent="0.15">
      <c r="A757" s="302" t="str">
        <f>IF(日報入力!G757="","",日報入力!G757)</f>
        <v/>
      </c>
      <c r="B757" s="291" t="str">
        <f>IF(日報入力!G757="","",日報入力!H757)</f>
        <v/>
      </c>
      <c r="C757" s="291" t="str">
        <f>IF(日報入力!G757="","",日報入力!I757)</f>
        <v/>
      </c>
      <c r="D757" s="291" t="str">
        <f>IF(日報入力!G757="","",日報入力!J757)</f>
        <v/>
      </c>
      <c r="E757" s="291" t="str">
        <f>IF(日報入力!G757="","",日報入力!K757)</f>
        <v/>
      </c>
      <c r="F757" s="291" t="str">
        <f>IF(日報入力!G757="","",日報入力!L757)</f>
        <v/>
      </c>
      <c r="G757" s="291" t="str">
        <f>IF(日報入力!G757="","",日報入力!L757-日報入力!O757-日報入力!P757-日報入力!Q757-日報入力!R757-日報入力!S757-日報入力!T757-日報入力!U757-日報入力!V757-日報入力!W757-日報入力!X757-日報入力!Y757-日報入力!Z757)</f>
        <v/>
      </c>
      <c r="H757" s="291" t="str">
        <f>IF(日報入力!G757="","",IF(日報入力!M757&gt;=0,日報入力!M757*F757,F757))</f>
        <v/>
      </c>
      <c r="I757" s="291" t="str">
        <f>IF(日報入力!G757="","",日報入力!O757)</f>
        <v/>
      </c>
      <c r="J757" s="291" t="str">
        <f>IF(日報入力!G757="","",日報入力!P757)</f>
        <v/>
      </c>
      <c r="K757" s="291" t="str">
        <f>IF(日報入力!G757="","",日報入力!Q757)</f>
        <v/>
      </c>
      <c r="L757" s="291" t="str">
        <f>IF(日報入力!G757="","",日報入力!R757)</f>
        <v/>
      </c>
      <c r="M757" s="291" t="str">
        <f>IF(日報入力!G757="","",日報入力!S757)</f>
        <v/>
      </c>
      <c r="N757" s="291" t="str">
        <f>IF(日報入力!G757="","",日報入力!T757)</f>
        <v/>
      </c>
      <c r="O757" s="291" t="str">
        <f>IF(日報入力!G757="","",日報入力!U757)</f>
        <v/>
      </c>
      <c r="P757" s="291" t="str">
        <f>IF(日報入力!G757="","",日報入力!V757)</f>
        <v/>
      </c>
      <c r="Q757" s="291" t="str">
        <f>IF(日報入力!G757="","",日報入力!W757)</f>
        <v/>
      </c>
      <c r="R757" s="291" t="str">
        <f>IF(日報入力!G757="","",日報入力!X757)</f>
        <v/>
      </c>
      <c r="S757" s="291" t="str">
        <f>IF(日報入力!G757="","",日報入力!Y757)</f>
        <v/>
      </c>
      <c r="T757" s="291" t="str">
        <f>IF(日報入力!G757="","",日報入力!Z757)</f>
        <v/>
      </c>
      <c r="U757" s="291" t="str">
        <f>IF(日報入力!G757="","",日報入力!AA757)</f>
        <v/>
      </c>
      <c r="V757" s="378" t="str">
        <f>IF(日報入力!G757="","",日報入力!AB757)</f>
        <v/>
      </c>
      <c r="W757" s="291" t="str">
        <f>IF(日報入力!G757="","",日報入力!AC757)</f>
        <v/>
      </c>
      <c r="X757" s="291" t="str">
        <f>IF(日報入力!G757="","",日報入力!AD757)</f>
        <v/>
      </c>
      <c r="Y757" s="291" t="str">
        <f>IF(日報入力!G757="","",日報入力!AE757)</f>
        <v/>
      </c>
      <c r="Z757" s="291" t="str">
        <f>IF(日報入力!G757="","",日報入力!AF757)</f>
        <v/>
      </c>
      <c r="AA757" s="291" t="str">
        <f>IF(日報入力!G757="","",日報入力!AG757)</f>
        <v/>
      </c>
      <c r="AB757" s="291" t="str">
        <f>IF(日報入力!G757="","",日報入力!AH757)</f>
        <v/>
      </c>
      <c r="AC757" s="291" t="str">
        <f>IF(日報入力!G757="","",日報入力!AI757)</f>
        <v/>
      </c>
      <c r="AD757" s="291" t="str">
        <f>IF(日報入力!G757="","",日報入力!AJ757)</f>
        <v/>
      </c>
      <c r="AE757" s="292" t="str">
        <f>IF(日報入力!G757="","",日報入力!E757)</f>
        <v/>
      </c>
      <c r="AF757" s="293" t="str">
        <f>IF(日報入力!G757="","",日報入力!AK757)</f>
        <v/>
      </c>
      <c r="AG757" s="293" t="str">
        <f>IF(日報入力!G757="","",日報入力!AL757)</f>
        <v/>
      </c>
      <c r="AH757" s="293" t="str">
        <f>IF(日報入力!G757="","",日報入力!AM757)</f>
        <v/>
      </c>
      <c r="AI757" s="294" t="str">
        <f>IF(日報入力!G757&gt;0,日報入力!D757*日報入力!K757*日報入力!AL757,"")</f>
        <v/>
      </c>
      <c r="AJ757" s="294" t="str">
        <f>IF(日報入力!G757&gt;0,日報入力!E757*日報入力!AL757,"")</f>
        <v/>
      </c>
      <c r="AK757" s="294" t="str">
        <f>IF(日報入力!G757&gt;0,AI757-AJ757,"")</f>
        <v/>
      </c>
      <c r="AL757" s="292" t="str">
        <f>IF(日報入力!G757&gt;0,日報入力!E757*日報入力!AM757,"")</f>
        <v/>
      </c>
      <c r="AM757" s="292" t="str">
        <f>IF(日報入力!G757&gt;0,日報入力!AB757*日報入力!AM757,"")</f>
        <v/>
      </c>
      <c r="AN757" s="68" t="str">
        <f>IF(日報入力!G757&gt;0,日報入力!C757,"")</f>
        <v/>
      </c>
      <c r="AO757" s="68" t="str">
        <f>日報入力!B757</f>
        <v/>
      </c>
      <c r="AP757" s="68" t="str">
        <f>IF(日報入力!AQ757,日報入力!BA757,"")</f>
        <v/>
      </c>
      <c r="AQ757" s="68" t="str">
        <f>IF(日報入力!AR757,日報入力!BB757,"")</f>
        <v/>
      </c>
      <c r="AR757" s="68" t="str">
        <f>IF(日報入力!AS757,"N勤","")</f>
        <v/>
      </c>
      <c r="AS757" s="295" t="e">
        <f t="shared" si="53"/>
        <v>#VALUE!</v>
      </c>
      <c r="AT757" s="439" t="str">
        <f>日報入力!AY757</f>
        <v/>
      </c>
      <c r="AU757" s="518" t="str">
        <f>IF(日報入力!G757,G757*60/E757,"")</f>
        <v/>
      </c>
      <c r="AV757" s="528" t="str">
        <f>IF(日報入力!AT757,日報入力!AT757,"")</f>
        <v/>
      </c>
      <c r="AW757" s="529" t="str">
        <f>IF(日報入力!AT757,AE757/日報入力!AT757,"")</f>
        <v/>
      </c>
      <c r="AX757" s="530" t="e">
        <f>IF(1&lt;日報集計!AT757,AT757/(((F757-I757-J757-N757-O757)*60)/(E757)),"")</f>
        <v>#VALUE!</v>
      </c>
      <c r="AY757" s="664" t="str">
        <f>IF(日報入力!H757,AT757/(((F757-J757)*60)/E757),"")</f>
        <v/>
      </c>
      <c r="AZ757" s="664" t="str">
        <f>IF(日報入力!I757,AT757/((G757*60)/E757),"")</f>
        <v/>
      </c>
      <c r="BA757" s="296" t="str">
        <f>IF(日報入力!G757,G757/F757,"")</f>
        <v/>
      </c>
      <c r="BB757" s="386" t="e">
        <f t="shared" si="54"/>
        <v>#VALUE!</v>
      </c>
      <c r="BC757" s="386" t="e">
        <f t="shared" si="55"/>
        <v>#VALUE!</v>
      </c>
      <c r="BD757" s="80">
        <f>日報入力!AU757</f>
        <v>0</v>
      </c>
      <c r="BE757" s="534" t="str">
        <f>IF(日報入力!AV757,日報入力!AV757,"")</f>
        <v/>
      </c>
      <c r="BF757" s="534" t="str">
        <f>IF(日報入力!AW757,日報入力!AW757,"")</f>
        <v/>
      </c>
      <c r="BG757" s="398" t="str">
        <f>IF(日報入力!G757,日報入力!K757*日報入力!D757*日報入力!BC757,"")</f>
        <v/>
      </c>
    </row>
    <row r="758" spans="1:59" ht="20.25" hidden="1" customHeight="1" x14ac:dyDescent="0.15">
      <c r="A758" s="302" t="str">
        <f>IF(日報入力!G758="","",日報入力!G758)</f>
        <v/>
      </c>
      <c r="B758" s="291" t="str">
        <f>IF(日報入力!G758="","",日報入力!H758)</f>
        <v/>
      </c>
      <c r="C758" s="291" t="str">
        <f>IF(日報入力!G758="","",日報入力!I758)</f>
        <v/>
      </c>
      <c r="D758" s="291" t="str">
        <f>IF(日報入力!G758="","",日報入力!J758)</f>
        <v/>
      </c>
      <c r="E758" s="291" t="str">
        <f>IF(日報入力!G758="","",日報入力!K758)</f>
        <v/>
      </c>
      <c r="F758" s="291" t="str">
        <f>IF(日報入力!G758="","",日報入力!L758)</f>
        <v/>
      </c>
      <c r="G758" s="291" t="str">
        <f>IF(日報入力!G758="","",日報入力!L758-日報入力!O758-日報入力!P758-日報入力!Q758-日報入力!R758-日報入力!S758-日報入力!T758-日報入力!U758-日報入力!V758-日報入力!W758-日報入力!X758-日報入力!Y758-日報入力!Z758)</f>
        <v/>
      </c>
      <c r="H758" s="291" t="str">
        <f>IF(日報入力!G758="","",IF(日報入力!M758&gt;=0,日報入力!M758*F758,F758))</f>
        <v/>
      </c>
      <c r="I758" s="291" t="str">
        <f>IF(日報入力!G758="","",日報入力!O758)</f>
        <v/>
      </c>
      <c r="J758" s="291" t="str">
        <f>IF(日報入力!G758="","",日報入力!P758)</f>
        <v/>
      </c>
      <c r="K758" s="291" t="str">
        <f>IF(日報入力!G758="","",日報入力!Q758)</f>
        <v/>
      </c>
      <c r="L758" s="291" t="str">
        <f>IF(日報入力!G758="","",日報入力!R758)</f>
        <v/>
      </c>
      <c r="M758" s="291" t="str">
        <f>IF(日報入力!G758="","",日報入力!S758)</f>
        <v/>
      </c>
      <c r="N758" s="291" t="str">
        <f>IF(日報入力!G758="","",日報入力!T758)</f>
        <v/>
      </c>
      <c r="O758" s="291" t="str">
        <f>IF(日報入力!G758="","",日報入力!U758)</f>
        <v/>
      </c>
      <c r="P758" s="291" t="str">
        <f>IF(日報入力!G758="","",日報入力!V758)</f>
        <v/>
      </c>
      <c r="Q758" s="291" t="str">
        <f>IF(日報入力!G758="","",日報入力!W758)</f>
        <v/>
      </c>
      <c r="R758" s="291" t="str">
        <f>IF(日報入力!G758="","",日報入力!X758)</f>
        <v/>
      </c>
      <c r="S758" s="291" t="str">
        <f>IF(日報入力!G758="","",日報入力!Y758)</f>
        <v/>
      </c>
      <c r="T758" s="291" t="str">
        <f>IF(日報入力!G758="","",日報入力!Z758)</f>
        <v/>
      </c>
      <c r="U758" s="291" t="str">
        <f>IF(日報入力!G758="","",日報入力!AA758)</f>
        <v/>
      </c>
      <c r="V758" s="378" t="str">
        <f>IF(日報入力!G758="","",日報入力!AB758)</f>
        <v/>
      </c>
      <c r="W758" s="291" t="str">
        <f>IF(日報入力!G758="","",日報入力!AC758)</f>
        <v/>
      </c>
      <c r="X758" s="291" t="str">
        <f>IF(日報入力!G758="","",日報入力!AD758)</f>
        <v/>
      </c>
      <c r="Y758" s="291" t="str">
        <f>IF(日報入力!G758="","",日報入力!AE758)</f>
        <v/>
      </c>
      <c r="Z758" s="291" t="str">
        <f>IF(日報入力!G758="","",日報入力!AF758)</f>
        <v/>
      </c>
      <c r="AA758" s="291" t="str">
        <f>IF(日報入力!G758="","",日報入力!AG758)</f>
        <v/>
      </c>
      <c r="AB758" s="291" t="str">
        <f>IF(日報入力!G758="","",日報入力!AH758)</f>
        <v/>
      </c>
      <c r="AC758" s="291" t="str">
        <f>IF(日報入力!G758="","",日報入力!AI758)</f>
        <v/>
      </c>
      <c r="AD758" s="291" t="str">
        <f>IF(日報入力!G758="","",日報入力!AJ758)</f>
        <v/>
      </c>
      <c r="AE758" s="292" t="str">
        <f>IF(日報入力!G758="","",日報入力!E758)</f>
        <v/>
      </c>
      <c r="AF758" s="293" t="str">
        <f>IF(日報入力!G758="","",日報入力!AK758)</f>
        <v/>
      </c>
      <c r="AG758" s="293" t="str">
        <f>IF(日報入力!G758="","",日報入力!AL758)</f>
        <v/>
      </c>
      <c r="AH758" s="293" t="str">
        <f>IF(日報入力!G758="","",日報入力!AM758)</f>
        <v/>
      </c>
      <c r="AI758" s="294" t="str">
        <f>IF(日報入力!G758&gt;0,日報入力!D758*日報入力!K758*日報入力!AL758,"")</f>
        <v/>
      </c>
      <c r="AJ758" s="294" t="str">
        <f>IF(日報入力!G758&gt;0,日報入力!E758*日報入力!AL758,"")</f>
        <v/>
      </c>
      <c r="AK758" s="294" t="str">
        <f>IF(日報入力!G758&gt;0,AI758-AJ758,"")</f>
        <v/>
      </c>
      <c r="AL758" s="292" t="str">
        <f>IF(日報入力!G758&gt;0,日報入力!E758*日報入力!AM758,"")</f>
        <v/>
      </c>
      <c r="AM758" s="292" t="str">
        <f>IF(日報入力!G758&gt;0,日報入力!AB758*日報入力!AM758,"")</f>
        <v/>
      </c>
      <c r="AN758" s="68" t="str">
        <f>IF(日報入力!G758&gt;0,日報入力!C758,"")</f>
        <v/>
      </c>
      <c r="AO758" s="68" t="str">
        <f>日報入力!B758</f>
        <v/>
      </c>
      <c r="AP758" s="68" t="str">
        <f>IF(日報入力!AQ758,日報入力!BA758,"")</f>
        <v/>
      </c>
      <c r="AQ758" s="68" t="str">
        <f>IF(日報入力!AR758,日報入力!BB758,"")</f>
        <v/>
      </c>
      <c r="AR758" s="68" t="str">
        <f>IF(日報入力!AS758,"N勤","")</f>
        <v/>
      </c>
      <c r="AS758" s="295" t="e">
        <f t="shared" si="53"/>
        <v>#VALUE!</v>
      </c>
      <c r="AT758" s="439" t="str">
        <f>日報入力!AY758</f>
        <v/>
      </c>
      <c r="AU758" s="518" t="str">
        <f>IF(日報入力!G758,G758*60/E758,"")</f>
        <v/>
      </c>
      <c r="AV758" s="528" t="str">
        <f>IF(日報入力!AT758,日報入力!AT758,"")</f>
        <v/>
      </c>
      <c r="AW758" s="529" t="str">
        <f>IF(日報入力!AT758,AE758/日報入力!AT758,"")</f>
        <v/>
      </c>
      <c r="AX758" s="530" t="e">
        <f>IF(1&lt;日報集計!AT758,AT758/(((F758-I758-J758-N758-O758)*60)/(E758)),"")</f>
        <v>#VALUE!</v>
      </c>
      <c r="AY758" s="664" t="str">
        <f>IF(日報入力!H758,AT758/(((F758-J758)*60)/E758),"")</f>
        <v/>
      </c>
      <c r="AZ758" s="664" t="str">
        <f>IF(日報入力!I758,AT758/((G758*60)/E758),"")</f>
        <v/>
      </c>
      <c r="BA758" s="296" t="str">
        <f>IF(日報入力!G758,G758/F758,"")</f>
        <v/>
      </c>
      <c r="BB758" s="386" t="e">
        <f t="shared" si="54"/>
        <v>#VALUE!</v>
      </c>
      <c r="BC758" s="386" t="e">
        <f t="shared" si="55"/>
        <v>#VALUE!</v>
      </c>
      <c r="BD758" s="80">
        <f>日報入力!AU758</f>
        <v>0</v>
      </c>
      <c r="BE758" s="534" t="str">
        <f>IF(日報入力!AV758,日報入力!AV758,"")</f>
        <v/>
      </c>
      <c r="BF758" s="534" t="str">
        <f>IF(日報入力!AW758,日報入力!AW758,"")</f>
        <v/>
      </c>
      <c r="BG758" s="398" t="str">
        <f>IF(日報入力!G758,日報入力!K758*日報入力!D758*日報入力!BC758,"")</f>
        <v/>
      </c>
    </row>
    <row r="759" spans="1:59" ht="20.25" hidden="1" customHeight="1" x14ac:dyDescent="0.15">
      <c r="A759" s="302" t="str">
        <f>IF(日報入力!G759="","",日報入力!G759)</f>
        <v/>
      </c>
      <c r="B759" s="291" t="str">
        <f>IF(日報入力!G759="","",日報入力!H759)</f>
        <v/>
      </c>
      <c r="C759" s="291" t="str">
        <f>IF(日報入力!G759="","",日報入力!I759)</f>
        <v/>
      </c>
      <c r="D759" s="291" t="str">
        <f>IF(日報入力!G759="","",日報入力!J759)</f>
        <v/>
      </c>
      <c r="E759" s="291" t="str">
        <f>IF(日報入力!G759="","",日報入力!K759)</f>
        <v/>
      </c>
      <c r="F759" s="291" t="str">
        <f>IF(日報入力!G759="","",日報入力!L759)</f>
        <v/>
      </c>
      <c r="G759" s="291" t="str">
        <f>IF(日報入力!G759="","",日報入力!L759-日報入力!O759-日報入力!P759-日報入力!Q759-日報入力!R759-日報入力!S759-日報入力!T759-日報入力!U759-日報入力!V759-日報入力!W759-日報入力!X759-日報入力!Y759-日報入力!Z759)</f>
        <v/>
      </c>
      <c r="H759" s="291" t="str">
        <f>IF(日報入力!G759="","",IF(日報入力!M759&gt;=0,日報入力!M759*F759,F759))</f>
        <v/>
      </c>
      <c r="I759" s="291" t="str">
        <f>IF(日報入力!G759="","",日報入力!O759)</f>
        <v/>
      </c>
      <c r="J759" s="291" t="str">
        <f>IF(日報入力!G759="","",日報入力!P759)</f>
        <v/>
      </c>
      <c r="K759" s="291" t="str">
        <f>IF(日報入力!G759="","",日報入力!Q759)</f>
        <v/>
      </c>
      <c r="L759" s="291" t="str">
        <f>IF(日報入力!G759="","",日報入力!R759)</f>
        <v/>
      </c>
      <c r="M759" s="291" t="str">
        <f>IF(日報入力!G759="","",日報入力!S759)</f>
        <v/>
      </c>
      <c r="N759" s="291" t="str">
        <f>IF(日報入力!G759="","",日報入力!T759)</f>
        <v/>
      </c>
      <c r="O759" s="291" t="str">
        <f>IF(日報入力!G759="","",日報入力!U759)</f>
        <v/>
      </c>
      <c r="P759" s="291" t="str">
        <f>IF(日報入力!G759="","",日報入力!V759)</f>
        <v/>
      </c>
      <c r="Q759" s="291" t="str">
        <f>IF(日報入力!G759="","",日報入力!W759)</f>
        <v/>
      </c>
      <c r="R759" s="291" t="str">
        <f>IF(日報入力!G759="","",日報入力!X759)</f>
        <v/>
      </c>
      <c r="S759" s="291" t="str">
        <f>IF(日報入力!G759="","",日報入力!Y759)</f>
        <v/>
      </c>
      <c r="T759" s="291" t="str">
        <f>IF(日報入力!G759="","",日報入力!Z759)</f>
        <v/>
      </c>
      <c r="U759" s="291" t="str">
        <f>IF(日報入力!G759="","",日報入力!AA759)</f>
        <v/>
      </c>
      <c r="V759" s="378" t="str">
        <f>IF(日報入力!G759="","",日報入力!AB759)</f>
        <v/>
      </c>
      <c r="W759" s="291" t="str">
        <f>IF(日報入力!G759="","",日報入力!AC759)</f>
        <v/>
      </c>
      <c r="X759" s="291" t="str">
        <f>IF(日報入力!G759="","",日報入力!AD759)</f>
        <v/>
      </c>
      <c r="Y759" s="291" t="str">
        <f>IF(日報入力!G759="","",日報入力!AE759)</f>
        <v/>
      </c>
      <c r="Z759" s="291" t="str">
        <f>IF(日報入力!G759="","",日報入力!AF759)</f>
        <v/>
      </c>
      <c r="AA759" s="291" t="str">
        <f>IF(日報入力!G759="","",日報入力!AG759)</f>
        <v/>
      </c>
      <c r="AB759" s="291" t="str">
        <f>IF(日報入力!G759="","",日報入力!AH759)</f>
        <v/>
      </c>
      <c r="AC759" s="291" t="str">
        <f>IF(日報入力!G759="","",日報入力!AI759)</f>
        <v/>
      </c>
      <c r="AD759" s="291" t="str">
        <f>IF(日報入力!G759="","",日報入力!AJ759)</f>
        <v/>
      </c>
      <c r="AE759" s="292" t="str">
        <f>IF(日報入力!G759="","",日報入力!E759)</f>
        <v/>
      </c>
      <c r="AF759" s="293" t="str">
        <f>IF(日報入力!G759="","",日報入力!AK759)</f>
        <v/>
      </c>
      <c r="AG759" s="293" t="str">
        <f>IF(日報入力!G759="","",日報入力!AL759)</f>
        <v/>
      </c>
      <c r="AH759" s="293" t="str">
        <f>IF(日報入力!G759="","",日報入力!AM759)</f>
        <v/>
      </c>
      <c r="AI759" s="294" t="str">
        <f>IF(日報入力!G759&gt;0,日報入力!D759*日報入力!K759*日報入力!AL759,"")</f>
        <v/>
      </c>
      <c r="AJ759" s="294" t="str">
        <f>IF(日報入力!G759&gt;0,日報入力!E759*日報入力!AL759,"")</f>
        <v/>
      </c>
      <c r="AK759" s="294" t="str">
        <f>IF(日報入力!G759&gt;0,AI759-AJ759,"")</f>
        <v/>
      </c>
      <c r="AL759" s="292" t="str">
        <f>IF(日報入力!G759&gt;0,日報入力!E759*日報入力!AM759,"")</f>
        <v/>
      </c>
      <c r="AM759" s="292" t="str">
        <f>IF(日報入力!G759&gt;0,日報入力!AB759*日報入力!AM759,"")</f>
        <v/>
      </c>
      <c r="AN759" s="68" t="str">
        <f>IF(日報入力!G759&gt;0,日報入力!C759,"")</f>
        <v/>
      </c>
      <c r="AO759" s="68" t="str">
        <f>日報入力!B759</f>
        <v/>
      </c>
      <c r="AP759" s="68" t="str">
        <f>IF(日報入力!AQ759,日報入力!BA759,"")</f>
        <v/>
      </c>
      <c r="AQ759" s="68" t="str">
        <f>IF(日報入力!AR759,日報入力!BB759,"")</f>
        <v/>
      </c>
      <c r="AR759" s="68" t="str">
        <f>IF(日報入力!AS759,"N勤","")</f>
        <v/>
      </c>
      <c r="AS759" s="295" t="e">
        <f t="shared" si="53"/>
        <v>#VALUE!</v>
      </c>
      <c r="AT759" s="439" t="str">
        <f>日報入力!AY759</f>
        <v/>
      </c>
      <c r="AU759" s="518" t="str">
        <f>IF(日報入力!G759,G759*60/E759,"")</f>
        <v/>
      </c>
      <c r="AV759" s="528" t="str">
        <f>IF(日報入力!AT759,日報入力!AT759,"")</f>
        <v/>
      </c>
      <c r="AW759" s="529" t="str">
        <f>IF(日報入力!AT759,AE759/日報入力!AT759,"")</f>
        <v/>
      </c>
      <c r="AX759" s="530" t="e">
        <f>IF(1&lt;日報集計!AT759,AT759/(((F759-I759-J759-N759-O759)*60)/(E759)),"")</f>
        <v>#VALUE!</v>
      </c>
      <c r="AY759" s="664" t="str">
        <f>IF(日報入力!H759,AT759/(((F759-J759)*60)/E759),"")</f>
        <v/>
      </c>
      <c r="AZ759" s="664" t="str">
        <f>IF(日報入力!I759,AT759/((G759*60)/E759),"")</f>
        <v/>
      </c>
      <c r="BA759" s="296" t="str">
        <f>IF(日報入力!G759,G759/F759,"")</f>
        <v/>
      </c>
      <c r="BB759" s="386" t="e">
        <f t="shared" si="54"/>
        <v>#VALUE!</v>
      </c>
      <c r="BC759" s="386" t="e">
        <f t="shared" si="55"/>
        <v>#VALUE!</v>
      </c>
      <c r="BD759" s="80">
        <f>日報入力!AU759</f>
        <v>0</v>
      </c>
      <c r="BE759" s="534" t="str">
        <f>IF(日報入力!AV759,日報入力!AV759,"")</f>
        <v/>
      </c>
      <c r="BF759" s="534" t="str">
        <f>IF(日報入力!AW759,日報入力!AW759,"")</f>
        <v/>
      </c>
      <c r="BG759" s="398" t="str">
        <f>IF(日報入力!G759,日報入力!K759*日報入力!D759*日報入力!BC759,"")</f>
        <v/>
      </c>
    </row>
    <row r="760" spans="1:59" ht="20.25" hidden="1" customHeight="1" x14ac:dyDescent="0.15">
      <c r="A760" s="302" t="str">
        <f>IF(日報入力!G760="","",日報入力!G760)</f>
        <v/>
      </c>
      <c r="B760" s="291" t="str">
        <f>IF(日報入力!G760="","",日報入力!H760)</f>
        <v/>
      </c>
      <c r="C760" s="291" t="str">
        <f>IF(日報入力!G760="","",日報入力!I760)</f>
        <v/>
      </c>
      <c r="D760" s="291" t="str">
        <f>IF(日報入力!G760="","",日報入力!J760)</f>
        <v/>
      </c>
      <c r="E760" s="291" t="str">
        <f>IF(日報入力!G760="","",日報入力!K760)</f>
        <v/>
      </c>
      <c r="F760" s="291" t="str">
        <f>IF(日報入力!G760="","",日報入力!L760)</f>
        <v/>
      </c>
      <c r="G760" s="291" t="str">
        <f>IF(日報入力!G760="","",日報入力!L760-日報入力!O760-日報入力!P760-日報入力!Q760-日報入力!R760-日報入力!S760-日報入力!T760-日報入力!U760-日報入力!V760-日報入力!W760-日報入力!X760-日報入力!Y760-日報入力!Z760)</f>
        <v/>
      </c>
      <c r="H760" s="291" t="str">
        <f>IF(日報入力!G760="","",IF(日報入力!M760&gt;=0,日報入力!M760*F760,F760))</f>
        <v/>
      </c>
      <c r="I760" s="291" t="str">
        <f>IF(日報入力!G760="","",日報入力!O760)</f>
        <v/>
      </c>
      <c r="J760" s="291" t="str">
        <f>IF(日報入力!G760="","",日報入力!P760)</f>
        <v/>
      </c>
      <c r="K760" s="291" t="str">
        <f>IF(日報入力!G760="","",日報入力!Q760)</f>
        <v/>
      </c>
      <c r="L760" s="291" t="str">
        <f>IF(日報入力!G760="","",日報入力!R760)</f>
        <v/>
      </c>
      <c r="M760" s="291" t="str">
        <f>IF(日報入力!G760="","",日報入力!S760)</f>
        <v/>
      </c>
      <c r="N760" s="291" t="str">
        <f>IF(日報入力!G760="","",日報入力!T760)</f>
        <v/>
      </c>
      <c r="O760" s="291" t="str">
        <f>IF(日報入力!G760="","",日報入力!U760)</f>
        <v/>
      </c>
      <c r="P760" s="291" t="str">
        <f>IF(日報入力!G760="","",日報入力!V760)</f>
        <v/>
      </c>
      <c r="Q760" s="291" t="str">
        <f>IF(日報入力!G760="","",日報入力!W760)</f>
        <v/>
      </c>
      <c r="R760" s="291" t="str">
        <f>IF(日報入力!G760="","",日報入力!X760)</f>
        <v/>
      </c>
      <c r="S760" s="291" t="str">
        <f>IF(日報入力!G760="","",日報入力!Y760)</f>
        <v/>
      </c>
      <c r="T760" s="291" t="str">
        <f>IF(日報入力!G760="","",日報入力!Z760)</f>
        <v/>
      </c>
      <c r="U760" s="291" t="str">
        <f>IF(日報入力!G760="","",日報入力!AA760)</f>
        <v/>
      </c>
      <c r="V760" s="378" t="str">
        <f>IF(日報入力!G760="","",日報入力!AB760)</f>
        <v/>
      </c>
      <c r="W760" s="291" t="str">
        <f>IF(日報入力!G760="","",日報入力!AC760)</f>
        <v/>
      </c>
      <c r="X760" s="291" t="str">
        <f>IF(日報入力!G760="","",日報入力!AD760)</f>
        <v/>
      </c>
      <c r="Y760" s="291" t="str">
        <f>IF(日報入力!G760="","",日報入力!AE760)</f>
        <v/>
      </c>
      <c r="Z760" s="291" t="str">
        <f>IF(日報入力!G760="","",日報入力!AF760)</f>
        <v/>
      </c>
      <c r="AA760" s="291" t="str">
        <f>IF(日報入力!G760="","",日報入力!AG760)</f>
        <v/>
      </c>
      <c r="AB760" s="291" t="str">
        <f>IF(日報入力!G760="","",日報入力!AH760)</f>
        <v/>
      </c>
      <c r="AC760" s="291" t="str">
        <f>IF(日報入力!G760="","",日報入力!AI760)</f>
        <v/>
      </c>
      <c r="AD760" s="291" t="str">
        <f>IF(日報入力!G760="","",日報入力!AJ760)</f>
        <v/>
      </c>
      <c r="AE760" s="292" t="str">
        <f>IF(日報入力!G760="","",日報入力!E760)</f>
        <v/>
      </c>
      <c r="AF760" s="293" t="str">
        <f>IF(日報入力!G760="","",日報入力!AK760)</f>
        <v/>
      </c>
      <c r="AG760" s="293" t="str">
        <f>IF(日報入力!G760="","",日報入力!AL760)</f>
        <v/>
      </c>
      <c r="AH760" s="293" t="str">
        <f>IF(日報入力!G760="","",日報入力!AM760)</f>
        <v/>
      </c>
      <c r="AI760" s="294" t="str">
        <f>IF(日報入力!G760&gt;0,日報入力!D760*日報入力!K760*日報入力!AL760,"")</f>
        <v/>
      </c>
      <c r="AJ760" s="294" t="str">
        <f>IF(日報入力!G760&gt;0,日報入力!E760*日報入力!AL760,"")</f>
        <v/>
      </c>
      <c r="AK760" s="294" t="str">
        <f>IF(日報入力!G760&gt;0,AI760-AJ760,"")</f>
        <v/>
      </c>
      <c r="AL760" s="292" t="str">
        <f>IF(日報入力!G760&gt;0,日報入力!E760*日報入力!AM760,"")</f>
        <v/>
      </c>
      <c r="AM760" s="292" t="str">
        <f>IF(日報入力!G760&gt;0,日報入力!AB760*日報入力!AM760,"")</f>
        <v/>
      </c>
      <c r="AN760" s="68" t="str">
        <f>IF(日報入力!G760&gt;0,日報入力!C760,"")</f>
        <v/>
      </c>
      <c r="AO760" s="68" t="str">
        <f>日報入力!B760</f>
        <v/>
      </c>
      <c r="AP760" s="68" t="str">
        <f>IF(日報入力!AQ760,日報入力!BA760,"")</f>
        <v/>
      </c>
      <c r="AQ760" s="68" t="str">
        <f>IF(日報入力!AR760,日報入力!BB760,"")</f>
        <v/>
      </c>
      <c r="AR760" s="68" t="str">
        <f>IF(日報入力!AS760,"N勤","")</f>
        <v/>
      </c>
      <c r="AS760" s="295" t="e">
        <f t="shared" si="53"/>
        <v>#VALUE!</v>
      </c>
      <c r="AT760" s="439" t="str">
        <f>日報入力!AY760</f>
        <v/>
      </c>
      <c r="AU760" s="518" t="str">
        <f>IF(日報入力!G760,G760*60/E760,"")</f>
        <v/>
      </c>
      <c r="AV760" s="528" t="str">
        <f>IF(日報入力!AT760,日報入力!AT760,"")</f>
        <v/>
      </c>
      <c r="AW760" s="529" t="str">
        <f>IF(日報入力!AT760,AE760/日報入力!AT760,"")</f>
        <v/>
      </c>
      <c r="AX760" s="530" t="e">
        <f>IF(1&lt;日報集計!AT760,AT760/(((F760-I760-J760-N760-O760)*60)/(E760)),"")</f>
        <v>#VALUE!</v>
      </c>
      <c r="AY760" s="664" t="str">
        <f>IF(日報入力!H760,AT760/(((F760-J760)*60)/E760),"")</f>
        <v/>
      </c>
      <c r="AZ760" s="664" t="str">
        <f>IF(日報入力!I760,AT760/((G760*60)/E760),"")</f>
        <v/>
      </c>
      <c r="BA760" s="296" t="str">
        <f>IF(日報入力!G760,G760/F760,"")</f>
        <v/>
      </c>
      <c r="BB760" s="386" t="e">
        <f t="shared" si="54"/>
        <v>#VALUE!</v>
      </c>
      <c r="BC760" s="386" t="e">
        <f t="shared" si="55"/>
        <v>#VALUE!</v>
      </c>
      <c r="BD760" s="80">
        <f>日報入力!AU760</f>
        <v>0</v>
      </c>
      <c r="BE760" s="534" t="str">
        <f>IF(日報入力!AV760,日報入力!AV760,"")</f>
        <v/>
      </c>
      <c r="BF760" s="534" t="str">
        <f>IF(日報入力!AW760,日報入力!AW760,"")</f>
        <v/>
      </c>
      <c r="BG760" s="398" t="str">
        <f>IF(日報入力!G760,日報入力!K760*日報入力!D760*日報入力!BC760,"")</f>
        <v/>
      </c>
    </row>
    <row r="761" spans="1:59" ht="20.25" hidden="1" customHeight="1" x14ac:dyDescent="0.15">
      <c r="A761" s="302" t="str">
        <f>IF(日報入力!G761="","",日報入力!G761)</f>
        <v/>
      </c>
      <c r="B761" s="291" t="str">
        <f>IF(日報入力!G761="","",日報入力!H761)</f>
        <v/>
      </c>
      <c r="C761" s="291" t="str">
        <f>IF(日報入力!G761="","",日報入力!I761)</f>
        <v/>
      </c>
      <c r="D761" s="291" t="str">
        <f>IF(日報入力!G761="","",日報入力!J761)</f>
        <v/>
      </c>
      <c r="E761" s="291" t="str">
        <f>IF(日報入力!G761="","",日報入力!K761)</f>
        <v/>
      </c>
      <c r="F761" s="291" t="str">
        <f>IF(日報入力!G761="","",日報入力!L761)</f>
        <v/>
      </c>
      <c r="G761" s="291" t="str">
        <f>IF(日報入力!G761="","",日報入力!L761-日報入力!O761-日報入力!P761-日報入力!Q761-日報入力!R761-日報入力!S761-日報入力!T761-日報入力!U761-日報入力!V761-日報入力!W761-日報入力!X761-日報入力!Y761-日報入力!Z761)</f>
        <v/>
      </c>
      <c r="H761" s="291" t="str">
        <f>IF(日報入力!G761="","",IF(日報入力!M761&gt;=0,日報入力!M761*F761,F761))</f>
        <v/>
      </c>
      <c r="I761" s="291" t="str">
        <f>IF(日報入力!G761="","",日報入力!O761)</f>
        <v/>
      </c>
      <c r="J761" s="291" t="str">
        <f>IF(日報入力!G761="","",日報入力!P761)</f>
        <v/>
      </c>
      <c r="K761" s="291" t="str">
        <f>IF(日報入力!G761="","",日報入力!Q761)</f>
        <v/>
      </c>
      <c r="L761" s="291" t="str">
        <f>IF(日報入力!G761="","",日報入力!R761)</f>
        <v/>
      </c>
      <c r="M761" s="291" t="str">
        <f>IF(日報入力!G761="","",日報入力!S761)</f>
        <v/>
      </c>
      <c r="N761" s="291" t="str">
        <f>IF(日報入力!G761="","",日報入力!T761)</f>
        <v/>
      </c>
      <c r="O761" s="291" t="str">
        <f>IF(日報入力!G761="","",日報入力!U761)</f>
        <v/>
      </c>
      <c r="P761" s="291" t="str">
        <f>IF(日報入力!G761="","",日報入力!V761)</f>
        <v/>
      </c>
      <c r="Q761" s="291" t="str">
        <f>IF(日報入力!G761="","",日報入力!W761)</f>
        <v/>
      </c>
      <c r="R761" s="291" t="str">
        <f>IF(日報入力!G761="","",日報入力!X761)</f>
        <v/>
      </c>
      <c r="S761" s="291" t="str">
        <f>IF(日報入力!G761="","",日報入力!Y761)</f>
        <v/>
      </c>
      <c r="T761" s="291" t="str">
        <f>IF(日報入力!G761="","",日報入力!Z761)</f>
        <v/>
      </c>
      <c r="U761" s="291" t="str">
        <f>IF(日報入力!G761="","",日報入力!AA761)</f>
        <v/>
      </c>
      <c r="V761" s="378" t="str">
        <f>IF(日報入力!G761="","",日報入力!AB761)</f>
        <v/>
      </c>
      <c r="W761" s="291" t="str">
        <f>IF(日報入力!G761="","",日報入力!AC761)</f>
        <v/>
      </c>
      <c r="X761" s="291" t="str">
        <f>IF(日報入力!G761="","",日報入力!AD761)</f>
        <v/>
      </c>
      <c r="Y761" s="291" t="str">
        <f>IF(日報入力!G761="","",日報入力!AE761)</f>
        <v/>
      </c>
      <c r="Z761" s="291" t="str">
        <f>IF(日報入力!G761="","",日報入力!AF761)</f>
        <v/>
      </c>
      <c r="AA761" s="291" t="str">
        <f>IF(日報入力!G761="","",日報入力!AG761)</f>
        <v/>
      </c>
      <c r="AB761" s="291" t="str">
        <f>IF(日報入力!G761="","",日報入力!AH761)</f>
        <v/>
      </c>
      <c r="AC761" s="291" t="str">
        <f>IF(日報入力!G761="","",日報入力!AI761)</f>
        <v/>
      </c>
      <c r="AD761" s="291" t="str">
        <f>IF(日報入力!G761="","",日報入力!AJ761)</f>
        <v/>
      </c>
      <c r="AE761" s="292" t="str">
        <f>IF(日報入力!G761="","",日報入力!E761)</f>
        <v/>
      </c>
      <c r="AF761" s="293" t="str">
        <f>IF(日報入力!G761="","",日報入力!AK761)</f>
        <v/>
      </c>
      <c r="AG761" s="293" t="str">
        <f>IF(日報入力!G761="","",日報入力!AL761)</f>
        <v/>
      </c>
      <c r="AH761" s="293" t="str">
        <f>IF(日報入力!G761="","",日報入力!AM761)</f>
        <v/>
      </c>
      <c r="AI761" s="294" t="str">
        <f>IF(日報入力!G761&gt;0,日報入力!D761*日報入力!K761*日報入力!AL761,"")</f>
        <v/>
      </c>
      <c r="AJ761" s="294" t="str">
        <f>IF(日報入力!G761&gt;0,日報入力!E761*日報入力!AL761,"")</f>
        <v/>
      </c>
      <c r="AK761" s="294" t="str">
        <f>IF(日報入力!G761&gt;0,AI761-AJ761,"")</f>
        <v/>
      </c>
      <c r="AL761" s="292" t="str">
        <f>IF(日報入力!G761&gt;0,日報入力!E761*日報入力!AM761,"")</f>
        <v/>
      </c>
      <c r="AM761" s="292" t="str">
        <f>IF(日報入力!G761&gt;0,日報入力!AB761*日報入力!AM761,"")</f>
        <v/>
      </c>
      <c r="AN761" s="68" t="str">
        <f>IF(日報入力!G761&gt;0,日報入力!C761,"")</f>
        <v/>
      </c>
      <c r="AO761" s="68" t="str">
        <f>日報入力!B761</f>
        <v/>
      </c>
      <c r="AP761" s="68" t="str">
        <f>IF(日報入力!AQ761,日報入力!BA761,"")</f>
        <v/>
      </c>
      <c r="AQ761" s="68" t="str">
        <f>IF(日報入力!AR761,日報入力!BB761,"")</f>
        <v/>
      </c>
      <c r="AR761" s="68" t="str">
        <f>IF(日報入力!AS761,"N勤","")</f>
        <v/>
      </c>
      <c r="AS761" s="295" t="e">
        <f t="shared" si="53"/>
        <v>#VALUE!</v>
      </c>
      <c r="AT761" s="439" t="str">
        <f>日報入力!AY761</f>
        <v/>
      </c>
      <c r="AU761" s="518" t="str">
        <f>IF(日報入力!G761,G761*60/E761,"")</f>
        <v/>
      </c>
      <c r="AV761" s="528" t="str">
        <f>IF(日報入力!AT761,日報入力!AT761,"")</f>
        <v/>
      </c>
      <c r="AW761" s="529" t="str">
        <f>IF(日報入力!AT761,AE761/日報入力!AT761,"")</f>
        <v/>
      </c>
      <c r="AX761" s="530" t="e">
        <f>IF(1&lt;日報集計!AT761,AT761/(((F761-I761-J761-N761-O761)*60)/(E761)),"")</f>
        <v>#VALUE!</v>
      </c>
      <c r="AY761" s="664" t="str">
        <f>IF(日報入力!H761,AT761/(((F761-J761)*60)/E761),"")</f>
        <v/>
      </c>
      <c r="AZ761" s="664" t="str">
        <f>IF(日報入力!I761,AT761/((G761*60)/E761),"")</f>
        <v/>
      </c>
      <c r="BA761" s="296" t="str">
        <f>IF(日報入力!G761,G761/F761,"")</f>
        <v/>
      </c>
      <c r="BB761" s="386" t="e">
        <f t="shared" si="54"/>
        <v>#VALUE!</v>
      </c>
      <c r="BC761" s="386" t="e">
        <f t="shared" si="55"/>
        <v>#VALUE!</v>
      </c>
      <c r="BD761" s="80">
        <f>日報入力!AU761</f>
        <v>0</v>
      </c>
      <c r="BE761" s="534" t="str">
        <f>IF(日報入力!AV761,日報入力!AV761,"")</f>
        <v/>
      </c>
      <c r="BF761" s="534" t="str">
        <f>IF(日報入力!AW761,日報入力!AW761,"")</f>
        <v/>
      </c>
      <c r="BG761" s="398" t="str">
        <f>IF(日報入力!G761,日報入力!K761*日報入力!D761*日報入力!BC761,"")</f>
        <v/>
      </c>
    </row>
    <row r="762" spans="1:59" ht="20.25" hidden="1" customHeight="1" x14ac:dyDescent="0.15">
      <c r="A762" s="302" t="str">
        <f>IF(日報入力!G762="","",日報入力!G762)</f>
        <v/>
      </c>
      <c r="B762" s="291" t="str">
        <f>IF(日報入力!G762="","",日報入力!H762)</f>
        <v/>
      </c>
      <c r="C762" s="291" t="str">
        <f>IF(日報入力!G762="","",日報入力!I762)</f>
        <v/>
      </c>
      <c r="D762" s="291" t="str">
        <f>IF(日報入力!G762="","",日報入力!J762)</f>
        <v/>
      </c>
      <c r="E762" s="291" t="str">
        <f>IF(日報入力!G762="","",日報入力!K762)</f>
        <v/>
      </c>
      <c r="F762" s="291" t="str">
        <f>IF(日報入力!G762="","",日報入力!L762)</f>
        <v/>
      </c>
      <c r="G762" s="291" t="str">
        <f>IF(日報入力!G762="","",日報入力!L762-日報入力!O762-日報入力!P762-日報入力!Q762-日報入力!R762-日報入力!S762-日報入力!T762-日報入力!U762-日報入力!V762-日報入力!W762-日報入力!X762-日報入力!Y762-日報入力!Z762)</f>
        <v/>
      </c>
      <c r="H762" s="291" t="str">
        <f>IF(日報入力!G762="","",IF(日報入力!M762&gt;=0,日報入力!M762*F762,F762))</f>
        <v/>
      </c>
      <c r="I762" s="291" t="str">
        <f>IF(日報入力!G762="","",日報入力!O762)</f>
        <v/>
      </c>
      <c r="J762" s="291" t="str">
        <f>IF(日報入力!G762="","",日報入力!P762)</f>
        <v/>
      </c>
      <c r="K762" s="291" t="str">
        <f>IF(日報入力!G762="","",日報入力!Q762)</f>
        <v/>
      </c>
      <c r="L762" s="291" t="str">
        <f>IF(日報入力!G762="","",日報入力!R762)</f>
        <v/>
      </c>
      <c r="M762" s="291" t="str">
        <f>IF(日報入力!G762="","",日報入力!S762)</f>
        <v/>
      </c>
      <c r="N762" s="291" t="str">
        <f>IF(日報入力!G762="","",日報入力!T762)</f>
        <v/>
      </c>
      <c r="O762" s="291" t="str">
        <f>IF(日報入力!G762="","",日報入力!U762)</f>
        <v/>
      </c>
      <c r="P762" s="291" t="str">
        <f>IF(日報入力!G762="","",日報入力!V762)</f>
        <v/>
      </c>
      <c r="Q762" s="291" t="str">
        <f>IF(日報入力!G762="","",日報入力!W762)</f>
        <v/>
      </c>
      <c r="R762" s="291" t="str">
        <f>IF(日報入力!G762="","",日報入力!X762)</f>
        <v/>
      </c>
      <c r="S762" s="291" t="str">
        <f>IF(日報入力!G762="","",日報入力!Y762)</f>
        <v/>
      </c>
      <c r="T762" s="291" t="str">
        <f>IF(日報入力!G762="","",日報入力!Z762)</f>
        <v/>
      </c>
      <c r="U762" s="291" t="str">
        <f>IF(日報入力!G762="","",日報入力!AA762)</f>
        <v/>
      </c>
      <c r="V762" s="378" t="str">
        <f>IF(日報入力!G762="","",日報入力!AB762)</f>
        <v/>
      </c>
      <c r="W762" s="291" t="str">
        <f>IF(日報入力!G762="","",日報入力!AC762)</f>
        <v/>
      </c>
      <c r="X762" s="291" t="str">
        <f>IF(日報入力!G762="","",日報入力!AD762)</f>
        <v/>
      </c>
      <c r="Y762" s="291" t="str">
        <f>IF(日報入力!G762="","",日報入力!AE762)</f>
        <v/>
      </c>
      <c r="Z762" s="291" t="str">
        <f>IF(日報入力!G762="","",日報入力!AF762)</f>
        <v/>
      </c>
      <c r="AA762" s="291" t="str">
        <f>IF(日報入力!G762="","",日報入力!AG762)</f>
        <v/>
      </c>
      <c r="AB762" s="291" t="str">
        <f>IF(日報入力!G762="","",日報入力!AH762)</f>
        <v/>
      </c>
      <c r="AC762" s="291" t="str">
        <f>IF(日報入力!G762="","",日報入力!AI762)</f>
        <v/>
      </c>
      <c r="AD762" s="291" t="str">
        <f>IF(日報入力!G762="","",日報入力!AJ762)</f>
        <v/>
      </c>
      <c r="AE762" s="292" t="str">
        <f>IF(日報入力!G762="","",日報入力!E762)</f>
        <v/>
      </c>
      <c r="AF762" s="293" t="str">
        <f>IF(日報入力!G762="","",日報入力!AK762)</f>
        <v/>
      </c>
      <c r="AG762" s="293" t="str">
        <f>IF(日報入力!G762="","",日報入力!AL762)</f>
        <v/>
      </c>
      <c r="AH762" s="293" t="str">
        <f>IF(日報入力!G762="","",日報入力!AM762)</f>
        <v/>
      </c>
      <c r="AI762" s="294" t="str">
        <f>IF(日報入力!G762&gt;0,日報入力!D762*日報入力!K762*日報入力!AL762,"")</f>
        <v/>
      </c>
      <c r="AJ762" s="294" t="str">
        <f>IF(日報入力!G762&gt;0,日報入力!E762*日報入力!AL762,"")</f>
        <v/>
      </c>
      <c r="AK762" s="294" t="str">
        <f>IF(日報入力!G762&gt;0,AI762-AJ762,"")</f>
        <v/>
      </c>
      <c r="AL762" s="292" t="str">
        <f>IF(日報入力!G762&gt;0,日報入力!E762*日報入力!AM762,"")</f>
        <v/>
      </c>
      <c r="AM762" s="292" t="str">
        <f>IF(日報入力!G762&gt;0,日報入力!AB762*日報入力!AM762,"")</f>
        <v/>
      </c>
      <c r="AN762" s="68" t="str">
        <f>IF(日報入力!G762&gt;0,日報入力!C762,"")</f>
        <v/>
      </c>
      <c r="AO762" s="68" t="str">
        <f>日報入力!B762</f>
        <v/>
      </c>
      <c r="AP762" s="68" t="str">
        <f>IF(日報入力!AQ762,日報入力!BA762,"")</f>
        <v/>
      </c>
      <c r="AQ762" s="68" t="str">
        <f>IF(日報入力!AR762,日報入力!BB762,"")</f>
        <v/>
      </c>
      <c r="AR762" s="68" t="str">
        <f>IF(日報入力!AS762,"N勤","")</f>
        <v/>
      </c>
      <c r="AS762" s="295" t="e">
        <f t="shared" si="53"/>
        <v>#VALUE!</v>
      </c>
      <c r="AT762" s="439" t="str">
        <f>日報入力!AY762</f>
        <v/>
      </c>
      <c r="AU762" s="518" t="str">
        <f>IF(日報入力!G762,G762*60/E762,"")</f>
        <v/>
      </c>
      <c r="AV762" s="528" t="str">
        <f>IF(日報入力!AT762,日報入力!AT762,"")</f>
        <v/>
      </c>
      <c r="AW762" s="529" t="str">
        <f>IF(日報入力!AT762,AE762/日報入力!AT762,"")</f>
        <v/>
      </c>
      <c r="AX762" s="530" t="e">
        <f>IF(1&lt;日報集計!AT762,AT762/(((F762-I762-J762-N762-O762)*60)/(E762)),"")</f>
        <v>#VALUE!</v>
      </c>
      <c r="AY762" s="664" t="str">
        <f>IF(日報入力!H762,AT762/(((F762-J762)*60)/E762),"")</f>
        <v/>
      </c>
      <c r="AZ762" s="664" t="str">
        <f>IF(日報入力!I762,AT762/((G762*60)/E762),"")</f>
        <v/>
      </c>
      <c r="BA762" s="296" t="str">
        <f>IF(日報入力!G762,G762/F762,"")</f>
        <v/>
      </c>
      <c r="BB762" s="386" t="e">
        <f t="shared" si="54"/>
        <v>#VALUE!</v>
      </c>
      <c r="BC762" s="386" t="e">
        <f t="shared" si="55"/>
        <v>#VALUE!</v>
      </c>
      <c r="BD762" s="80">
        <f>日報入力!AU762</f>
        <v>0</v>
      </c>
      <c r="BE762" s="534" t="str">
        <f>IF(日報入力!AV762,日報入力!AV762,"")</f>
        <v/>
      </c>
      <c r="BF762" s="534" t="str">
        <f>IF(日報入力!AW762,日報入力!AW762,"")</f>
        <v/>
      </c>
      <c r="BG762" s="398" t="str">
        <f>IF(日報入力!G762,日報入力!K762*日報入力!D762*日報入力!BC762,"")</f>
        <v/>
      </c>
    </row>
    <row r="763" spans="1:59" ht="20.25" hidden="1" customHeight="1" x14ac:dyDescent="0.15">
      <c r="A763" s="302" t="str">
        <f>IF(日報入力!G763="","",日報入力!G763)</f>
        <v/>
      </c>
      <c r="B763" s="291" t="str">
        <f>IF(日報入力!G763="","",日報入力!H763)</f>
        <v/>
      </c>
      <c r="C763" s="291" t="str">
        <f>IF(日報入力!G763="","",日報入力!I763)</f>
        <v/>
      </c>
      <c r="D763" s="291" t="str">
        <f>IF(日報入力!G763="","",日報入力!J763)</f>
        <v/>
      </c>
      <c r="E763" s="291" t="str">
        <f>IF(日報入力!G763="","",日報入力!K763)</f>
        <v/>
      </c>
      <c r="F763" s="291" t="str">
        <f>IF(日報入力!G763="","",日報入力!L763)</f>
        <v/>
      </c>
      <c r="G763" s="291" t="str">
        <f>IF(日報入力!G763="","",日報入力!L763-日報入力!O763-日報入力!P763-日報入力!Q763-日報入力!R763-日報入力!S763-日報入力!T763-日報入力!U763-日報入力!V763-日報入力!W763-日報入力!X763-日報入力!Y763-日報入力!Z763)</f>
        <v/>
      </c>
      <c r="H763" s="291" t="str">
        <f>IF(日報入力!G763="","",IF(日報入力!M763&gt;=0,日報入力!M763*F763,F763))</f>
        <v/>
      </c>
      <c r="I763" s="291" t="str">
        <f>IF(日報入力!G763="","",日報入力!O763)</f>
        <v/>
      </c>
      <c r="J763" s="291" t="str">
        <f>IF(日報入力!G763="","",日報入力!P763)</f>
        <v/>
      </c>
      <c r="K763" s="291" t="str">
        <f>IF(日報入力!G763="","",日報入力!Q763)</f>
        <v/>
      </c>
      <c r="L763" s="291" t="str">
        <f>IF(日報入力!G763="","",日報入力!R763)</f>
        <v/>
      </c>
      <c r="M763" s="291" t="str">
        <f>IF(日報入力!G763="","",日報入力!S763)</f>
        <v/>
      </c>
      <c r="N763" s="291" t="str">
        <f>IF(日報入力!G763="","",日報入力!T763)</f>
        <v/>
      </c>
      <c r="O763" s="291" t="str">
        <f>IF(日報入力!G763="","",日報入力!U763)</f>
        <v/>
      </c>
      <c r="P763" s="291" t="str">
        <f>IF(日報入力!G763="","",日報入力!V763)</f>
        <v/>
      </c>
      <c r="Q763" s="291" t="str">
        <f>IF(日報入力!G763="","",日報入力!W763)</f>
        <v/>
      </c>
      <c r="R763" s="291" t="str">
        <f>IF(日報入力!G763="","",日報入力!X763)</f>
        <v/>
      </c>
      <c r="S763" s="291" t="str">
        <f>IF(日報入力!G763="","",日報入力!Y763)</f>
        <v/>
      </c>
      <c r="T763" s="291" t="str">
        <f>IF(日報入力!G763="","",日報入力!Z763)</f>
        <v/>
      </c>
      <c r="U763" s="291" t="str">
        <f>IF(日報入力!G763="","",日報入力!AA763)</f>
        <v/>
      </c>
      <c r="V763" s="378" t="str">
        <f>IF(日報入力!G763="","",日報入力!AB763)</f>
        <v/>
      </c>
      <c r="W763" s="291" t="str">
        <f>IF(日報入力!G763="","",日報入力!AC763)</f>
        <v/>
      </c>
      <c r="X763" s="291" t="str">
        <f>IF(日報入力!G763="","",日報入力!AD763)</f>
        <v/>
      </c>
      <c r="Y763" s="291" t="str">
        <f>IF(日報入力!G763="","",日報入力!AE763)</f>
        <v/>
      </c>
      <c r="Z763" s="291" t="str">
        <f>IF(日報入力!G763="","",日報入力!AF763)</f>
        <v/>
      </c>
      <c r="AA763" s="291" t="str">
        <f>IF(日報入力!G763="","",日報入力!AG763)</f>
        <v/>
      </c>
      <c r="AB763" s="291" t="str">
        <f>IF(日報入力!G763="","",日報入力!AH763)</f>
        <v/>
      </c>
      <c r="AC763" s="291" t="str">
        <f>IF(日報入力!G763="","",日報入力!AI763)</f>
        <v/>
      </c>
      <c r="AD763" s="291" t="str">
        <f>IF(日報入力!G763="","",日報入力!AJ763)</f>
        <v/>
      </c>
      <c r="AE763" s="292" t="str">
        <f>IF(日報入力!G763="","",日報入力!E763)</f>
        <v/>
      </c>
      <c r="AF763" s="293" t="str">
        <f>IF(日報入力!G763="","",日報入力!AK763)</f>
        <v/>
      </c>
      <c r="AG763" s="293" t="str">
        <f>IF(日報入力!G763="","",日報入力!AL763)</f>
        <v/>
      </c>
      <c r="AH763" s="293" t="str">
        <f>IF(日報入力!G763="","",日報入力!AM763)</f>
        <v/>
      </c>
      <c r="AI763" s="294" t="str">
        <f>IF(日報入力!G763&gt;0,日報入力!D763*日報入力!K763*日報入力!AL763,"")</f>
        <v/>
      </c>
      <c r="AJ763" s="294" t="str">
        <f>IF(日報入力!G763&gt;0,日報入力!E763*日報入力!AL763,"")</f>
        <v/>
      </c>
      <c r="AK763" s="294" t="str">
        <f>IF(日報入力!G763&gt;0,AI763-AJ763,"")</f>
        <v/>
      </c>
      <c r="AL763" s="292" t="str">
        <f>IF(日報入力!G763&gt;0,日報入力!E763*日報入力!AM763,"")</f>
        <v/>
      </c>
      <c r="AM763" s="292" t="str">
        <f>IF(日報入力!G763&gt;0,日報入力!AB763*日報入力!AM763,"")</f>
        <v/>
      </c>
      <c r="AN763" s="68" t="str">
        <f>IF(日報入力!G763&gt;0,日報入力!C763,"")</f>
        <v/>
      </c>
      <c r="AO763" s="68" t="str">
        <f>日報入力!B763</f>
        <v/>
      </c>
      <c r="AP763" s="68" t="str">
        <f>IF(日報入力!AQ763,日報入力!BA763,"")</f>
        <v/>
      </c>
      <c r="AQ763" s="68" t="str">
        <f>IF(日報入力!AR763,日報入力!BB763,"")</f>
        <v/>
      </c>
      <c r="AR763" s="68" t="str">
        <f>IF(日報入力!AS763,"N勤","")</f>
        <v/>
      </c>
      <c r="AS763" s="295" t="e">
        <f t="shared" si="53"/>
        <v>#VALUE!</v>
      </c>
      <c r="AT763" s="439" t="str">
        <f>日報入力!AY763</f>
        <v/>
      </c>
      <c r="AU763" s="518" t="str">
        <f>IF(日報入力!G763,G763*60/E763,"")</f>
        <v/>
      </c>
      <c r="AV763" s="528" t="str">
        <f>IF(日報入力!AT763,日報入力!AT763,"")</f>
        <v/>
      </c>
      <c r="AW763" s="529" t="str">
        <f>IF(日報入力!AT763,AE763/日報入力!AT763,"")</f>
        <v/>
      </c>
      <c r="AX763" s="530" t="e">
        <f>IF(1&lt;日報集計!AT763,AT763/(((F763-I763-J763-N763-O763)*60)/(E763)),"")</f>
        <v>#VALUE!</v>
      </c>
      <c r="AY763" s="664" t="str">
        <f>IF(日報入力!H763,AT763/(((F763-J763)*60)/E763),"")</f>
        <v/>
      </c>
      <c r="AZ763" s="664" t="str">
        <f>IF(日報入力!I763,AT763/((G763*60)/E763),"")</f>
        <v/>
      </c>
      <c r="BA763" s="296" t="str">
        <f>IF(日報入力!G763,G763/F763,"")</f>
        <v/>
      </c>
      <c r="BB763" s="386" t="e">
        <f t="shared" si="54"/>
        <v>#VALUE!</v>
      </c>
      <c r="BC763" s="386" t="e">
        <f t="shared" si="55"/>
        <v>#VALUE!</v>
      </c>
      <c r="BD763" s="80">
        <f>日報入力!AU763</f>
        <v>0</v>
      </c>
      <c r="BE763" s="534" t="str">
        <f>IF(日報入力!AV763,日報入力!AV763,"")</f>
        <v/>
      </c>
      <c r="BF763" s="534" t="str">
        <f>IF(日報入力!AW763,日報入力!AW763,"")</f>
        <v/>
      </c>
      <c r="BG763" s="398" t="str">
        <f>IF(日報入力!G763,日報入力!K763*日報入力!D763*日報入力!BC763,"")</f>
        <v/>
      </c>
    </row>
    <row r="764" spans="1:59" ht="20.25" hidden="1" customHeight="1" x14ac:dyDescent="0.15">
      <c r="A764" s="302" t="str">
        <f>IF(日報入力!G764="","",日報入力!G764)</f>
        <v/>
      </c>
      <c r="B764" s="291" t="str">
        <f>IF(日報入力!G764="","",日報入力!H764)</f>
        <v/>
      </c>
      <c r="C764" s="291" t="str">
        <f>IF(日報入力!G764="","",日報入力!I764)</f>
        <v/>
      </c>
      <c r="D764" s="291" t="str">
        <f>IF(日報入力!G764="","",日報入力!J764)</f>
        <v/>
      </c>
      <c r="E764" s="291" t="str">
        <f>IF(日報入力!G764="","",日報入力!K764)</f>
        <v/>
      </c>
      <c r="F764" s="291" t="str">
        <f>IF(日報入力!G764="","",日報入力!L764)</f>
        <v/>
      </c>
      <c r="G764" s="291" t="str">
        <f>IF(日報入力!G764="","",日報入力!L764-日報入力!O764-日報入力!P764-日報入力!Q764-日報入力!R764-日報入力!S764-日報入力!T764-日報入力!U764-日報入力!V764-日報入力!W764-日報入力!X764-日報入力!Y764-日報入力!Z764)</f>
        <v/>
      </c>
      <c r="H764" s="291" t="str">
        <f>IF(日報入力!G764="","",IF(日報入力!M764&gt;=0,日報入力!M764*F764,F764))</f>
        <v/>
      </c>
      <c r="I764" s="291" t="str">
        <f>IF(日報入力!G764="","",日報入力!O764)</f>
        <v/>
      </c>
      <c r="J764" s="291" t="str">
        <f>IF(日報入力!G764="","",日報入力!P764)</f>
        <v/>
      </c>
      <c r="K764" s="291" t="str">
        <f>IF(日報入力!G764="","",日報入力!Q764)</f>
        <v/>
      </c>
      <c r="L764" s="291" t="str">
        <f>IF(日報入力!G764="","",日報入力!R764)</f>
        <v/>
      </c>
      <c r="M764" s="291" t="str">
        <f>IF(日報入力!G764="","",日報入力!S764)</f>
        <v/>
      </c>
      <c r="N764" s="291" t="str">
        <f>IF(日報入力!G764="","",日報入力!T764)</f>
        <v/>
      </c>
      <c r="O764" s="291" t="str">
        <f>IF(日報入力!G764="","",日報入力!U764)</f>
        <v/>
      </c>
      <c r="P764" s="291" t="str">
        <f>IF(日報入力!G764="","",日報入力!V764)</f>
        <v/>
      </c>
      <c r="Q764" s="291" t="str">
        <f>IF(日報入力!G764="","",日報入力!W764)</f>
        <v/>
      </c>
      <c r="R764" s="291" t="str">
        <f>IF(日報入力!G764="","",日報入力!X764)</f>
        <v/>
      </c>
      <c r="S764" s="291" t="str">
        <f>IF(日報入力!G764="","",日報入力!Y764)</f>
        <v/>
      </c>
      <c r="T764" s="291" t="str">
        <f>IF(日報入力!G764="","",日報入力!Z764)</f>
        <v/>
      </c>
      <c r="U764" s="291" t="str">
        <f>IF(日報入力!G764="","",日報入力!AA764)</f>
        <v/>
      </c>
      <c r="V764" s="378" t="str">
        <f>IF(日報入力!G764="","",日報入力!AB764)</f>
        <v/>
      </c>
      <c r="W764" s="291" t="str">
        <f>IF(日報入力!G764="","",日報入力!AC764)</f>
        <v/>
      </c>
      <c r="X764" s="291" t="str">
        <f>IF(日報入力!G764="","",日報入力!AD764)</f>
        <v/>
      </c>
      <c r="Y764" s="291" t="str">
        <f>IF(日報入力!G764="","",日報入力!AE764)</f>
        <v/>
      </c>
      <c r="Z764" s="291" t="str">
        <f>IF(日報入力!G764="","",日報入力!AF764)</f>
        <v/>
      </c>
      <c r="AA764" s="291" t="str">
        <f>IF(日報入力!G764="","",日報入力!AG764)</f>
        <v/>
      </c>
      <c r="AB764" s="291" t="str">
        <f>IF(日報入力!G764="","",日報入力!AH764)</f>
        <v/>
      </c>
      <c r="AC764" s="291" t="str">
        <f>IF(日報入力!G764="","",日報入力!AI764)</f>
        <v/>
      </c>
      <c r="AD764" s="291" t="str">
        <f>IF(日報入力!G764="","",日報入力!AJ764)</f>
        <v/>
      </c>
      <c r="AE764" s="292" t="str">
        <f>IF(日報入力!G764="","",日報入力!E764)</f>
        <v/>
      </c>
      <c r="AF764" s="293" t="str">
        <f>IF(日報入力!G764="","",日報入力!AK764)</f>
        <v/>
      </c>
      <c r="AG764" s="293" t="str">
        <f>IF(日報入力!G764="","",日報入力!AL764)</f>
        <v/>
      </c>
      <c r="AH764" s="293" t="str">
        <f>IF(日報入力!G764="","",日報入力!AM764)</f>
        <v/>
      </c>
      <c r="AI764" s="294" t="str">
        <f>IF(日報入力!G764&gt;0,日報入力!D764*日報入力!K764*日報入力!AL764,"")</f>
        <v/>
      </c>
      <c r="AJ764" s="294" t="str">
        <f>IF(日報入力!G764&gt;0,日報入力!E764*日報入力!AL764,"")</f>
        <v/>
      </c>
      <c r="AK764" s="294" t="str">
        <f>IF(日報入力!G764&gt;0,AI764-AJ764,"")</f>
        <v/>
      </c>
      <c r="AL764" s="292" t="str">
        <f>IF(日報入力!G764&gt;0,日報入力!E764*日報入力!AM764,"")</f>
        <v/>
      </c>
      <c r="AM764" s="292" t="str">
        <f>IF(日報入力!G764&gt;0,日報入力!AB764*日報入力!AM764,"")</f>
        <v/>
      </c>
      <c r="AN764" s="68" t="str">
        <f>IF(日報入力!G764&gt;0,日報入力!C764,"")</f>
        <v/>
      </c>
      <c r="AO764" s="68" t="str">
        <f>日報入力!B764</f>
        <v/>
      </c>
      <c r="AP764" s="68" t="str">
        <f>IF(日報入力!AQ764,日報入力!BA764,"")</f>
        <v/>
      </c>
      <c r="AQ764" s="68" t="str">
        <f>IF(日報入力!AR764,日報入力!BB764,"")</f>
        <v/>
      </c>
      <c r="AR764" s="68" t="str">
        <f>IF(日報入力!AS764,"N勤","")</f>
        <v/>
      </c>
      <c r="AS764" s="295" t="e">
        <f t="shared" si="53"/>
        <v>#VALUE!</v>
      </c>
      <c r="AT764" s="439" t="str">
        <f>日報入力!AY764</f>
        <v/>
      </c>
      <c r="AU764" s="518" t="str">
        <f>IF(日報入力!G764,G764*60/E764,"")</f>
        <v/>
      </c>
      <c r="AV764" s="528" t="str">
        <f>IF(日報入力!AT764,日報入力!AT764,"")</f>
        <v/>
      </c>
      <c r="AW764" s="529" t="str">
        <f>IF(日報入力!AT764,AE764/日報入力!AT764,"")</f>
        <v/>
      </c>
      <c r="AX764" s="530" t="e">
        <f>IF(1&lt;日報集計!AT764,AT764/(((F764-I764-J764-N764-O764)*60)/(E764)),"")</f>
        <v>#VALUE!</v>
      </c>
      <c r="AY764" s="664" t="str">
        <f>IF(日報入力!H764,AT764/(((F764-J764)*60)/E764),"")</f>
        <v/>
      </c>
      <c r="AZ764" s="664" t="str">
        <f>IF(日報入力!I764,AT764/((G764*60)/E764),"")</f>
        <v/>
      </c>
      <c r="BA764" s="296" t="str">
        <f>IF(日報入力!G764,G764/F764,"")</f>
        <v/>
      </c>
      <c r="BB764" s="386" t="e">
        <f t="shared" si="54"/>
        <v>#VALUE!</v>
      </c>
      <c r="BC764" s="386" t="e">
        <f t="shared" si="55"/>
        <v>#VALUE!</v>
      </c>
      <c r="BD764" s="80">
        <f>日報入力!AU764</f>
        <v>0</v>
      </c>
      <c r="BE764" s="534" t="str">
        <f>IF(日報入力!AV764,日報入力!AV764,"")</f>
        <v/>
      </c>
      <c r="BF764" s="534" t="str">
        <f>IF(日報入力!AW764,日報入力!AW764,"")</f>
        <v/>
      </c>
      <c r="BG764" s="398" t="str">
        <f>IF(日報入力!G764,日報入力!K764*日報入力!D764*日報入力!BC764,"")</f>
        <v/>
      </c>
    </row>
    <row r="765" spans="1:59" ht="20.25" hidden="1" customHeight="1" x14ac:dyDescent="0.15">
      <c r="A765" s="302" t="str">
        <f>IF(日報入力!G765="","",日報入力!G765)</f>
        <v/>
      </c>
      <c r="B765" s="291" t="str">
        <f>IF(日報入力!G765="","",日報入力!H765)</f>
        <v/>
      </c>
      <c r="C765" s="291" t="str">
        <f>IF(日報入力!G765="","",日報入力!I765)</f>
        <v/>
      </c>
      <c r="D765" s="291" t="str">
        <f>IF(日報入力!G765="","",日報入力!J765)</f>
        <v/>
      </c>
      <c r="E765" s="291" t="str">
        <f>IF(日報入力!G765="","",日報入力!K765)</f>
        <v/>
      </c>
      <c r="F765" s="291" t="str">
        <f>IF(日報入力!G765="","",日報入力!L765)</f>
        <v/>
      </c>
      <c r="G765" s="291" t="str">
        <f>IF(日報入力!G765="","",日報入力!L765-日報入力!O765-日報入力!P765-日報入力!Q765-日報入力!R765-日報入力!S765-日報入力!T765-日報入力!U765-日報入力!V765-日報入力!W765-日報入力!X765-日報入力!Y765-日報入力!Z765)</f>
        <v/>
      </c>
      <c r="H765" s="291" t="str">
        <f>IF(日報入力!G765="","",IF(日報入力!M765&gt;=0,日報入力!M765*F765,F765))</f>
        <v/>
      </c>
      <c r="I765" s="291" t="str">
        <f>IF(日報入力!G765="","",日報入力!O765)</f>
        <v/>
      </c>
      <c r="J765" s="291" t="str">
        <f>IF(日報入力!G765="","",日報入力!P765)</f>
        <v/>
      </c>
      <c r="K765" s="291" t="str">
        <f>IF(日報入力!G765="","",日報入力!Q765)</f>
        <v/>
      </c>
      <c r="L765" s="291" t="str">
        <f>IF(日報入力!G765="","",日報入力!R765)</f>
        <v/>
      </c>
      <c r="M765" s="291" t="str">
        <f>IF(日報入力!G765="","",日報入力!S765)</f>
        <v/>
      </c>
      <c r="N765" s="291" t="str">
        <f>IF(日報入力!G765="","",日報入力!T765)</f>
        <v/>
      </c>
      <c r="O765" s="291" t="str">
        <f>IF(日報入力!G765="","",日報入力!U765)</f>
        <v/>
      </c>
      <c r="P765" s="291" t="str">
        <f>IF(日報入力!G765="","",日報入力!V765)</f>
        <v/>
      </c>
      <c r="Q765" s="291" t="str">
        <f>IF(日報入力!G765="","",日報入力!W765)</f>
        <v/>
      </c>
      <c r="R765" s="291" t="str">
        <f>IF(日報入力!G765="","",日報入力!X765)</f>
        <v/>
      </c>
      <c r="S765" s="291" t="str">
        <f>IF(日報入力!G765="","",日報入力!Y765)</f>
        <v/>
      </c>
      <c r="T765" s="291" t="str">
        <f>IF(日報入力!G765="","",日報入力!Z765)</f>
        <v/>
      </c>
      <c r="U765" s="291" t="str">
        <f>IF(日報入力!G765="","",日報入力!AA765)</f>
        <v/>
      </c>
      <c r="V765" s="378" t="str">
        <f>IF(日報入力!G765="","",日報入力!AB765)</f>
        <v/>
      </c>
      <c r="W765" s="291" t="str">
        <f>IF(日報入力!G765="","",日報入力!AC765)</f>
        <v/>
      </c>
      <c r="X765" s="291" t="str">
        <f>IF(日報入力!G765="","",日報入力!AD765)</f>
        <v/>
      </c>
      <c r="Y765" s="291" t="str">
        <f>IF(日報入力!G765="","",日報入力!AE765)</f>
        <v/>
      </c>
      <c r="Z765" s="291" t="str">
        <f>IF(日報入力!G765="","",日報入力!AF765)</f>
        <v/>
      </c>
      <c r="AA765" s="291" t="str">
        <f>IF(日報入力!G765="","",日報入力!AG765)</f>
        <v/>
      </c>
      <c r="AB765" s="291" t="str">
        <f>IF(日報入力!G765="","",日報入力!AH765)</f>
        <v/>
      </c>
      <c r="AC765" s="291" t="str">
        <f>IF(日報入力!G765="","",日報入力!AI765)</f>
        <v/>
      </c>
      <c r="AD765" s="291" t="str">
        <f>IF(日報入力!G765="","",日報入力!AJ765)</f>
        <v/>
      </c>
      <c r="AE765" s="292" t="str">
        <f>IF(日報入力!G765="","",日報入力!E765)</f>
        <v/>
      </c>
      <c r="AF765" s="293" t="str">
        <f>IF(日報入力!G765="","",日報入力!AK765)</f>
        <v/>
      </c>
      <c r="AG765" s="293" t="str">
        <f>IF(日報入力!G765="","",日報入力!AL765)</f>
        <v/>
      </c>
      <c r="AH765" s="293" t="str">
        <f>IF(日報入力!G765="","",日報入力!AM765)</f>
        <v/>
      </c>
      <c r="AI765" s="294" t="str">
        <f>IF(日報入力!G765&gt;0,日報入力!D765*日報入力!K765*日報入力!AL765,"")</f>
        <v/>
      </c>
      <c r="AJ765" s="294" t="str">
        <f>IF(日報入力!G765&gt;0,日報入力!E765*日報入力!AL765,"")</f>
        <v/>
      </c>
      <c r="AK765" s="294" t="str">
        <f>IF(日報入力!G765&gt;0,AI765-AJ765,"")</f>
        <v/>
      </c>
      <c r="AL765" s="292" t="str">
        <f>IF(日報入力!G765&gt;0,日報入力!E765*日報入力!AM765,"")</f>
        <v/>
      </c>
      <c r="AM765" s="292" t="str">
        <f>IF(日報入力!G765&gt;0,日報入力!AB765*日報入力!AM765,"")</f>
        <v/>
      </c>
      <c r="AN765" s="68" t="str">
        <f>IF(日報入力!G765&gt;0,日報入力!C765,"")</f>
        <v/>
      </c>
      <c r="AO765" s="68" t="str">
        <f>日報入力!B765</f>
        <v/>
      </c>
      <c r="AP765" s="68" t="str">
        <f>IF(日報入力!AQ765,日報入力!BA765,"")</f>
        <v/>
      </c>
      <c r="AQ765" s="68" t="str">
        <f>IF(日報入力!AR765,日報入力!BB765,"")</f>
        <v/>
      </c>
      <c r="AR765" s="68" t="str">
        <f>IF(日報入力!AS765,"N勤","")</f>
        <v/>
      </c>
      <c r="AS765" s="295" t="e">
        <f t="shared" si="53"/>
        <v>#VALUE!</v>
      </c>
      <c r="AT765" s="439" t="str">
        <f>日報入力!AY765</f>
        <v/>
      </c>
      <c r="AU765" s="518" t="str">
        <f>IF(日報入力!G765,G765*60/E765,"")</f>
        <v/>
      </c>
      <c r="AV765" s="528" t="str">
        <f>IF(日報入力!AT765,日報入力!AT765,"")</f>
        <v/>
      </c>
      <c r="AW765" s="529" t="str">
        <f>IF(日報入力!AT765,AE765/日報入力!AT765,"")</f>
        <v/>
      </c>
      <c r="AX765" s="530" t="e">
        <f>IF(1&lt;日報集計!AT765,AT765/(((F765-I765-J765-N765-O765)*60)/(E765)),"")</f>
        <v>#VALUE!</v>
      </c>
      <c r="AY765" s="664" t="str">
        <f>IF(日報入力!H765,AT765/(((F765-J765)*60)/E765),"")</f>
        <v/>
      </c>
      <c r="AZ765" s="664" t="str">
        <f>IF(日報入力!I765,AT765/((G765*60)/E765),"")</f>
        <v/>
      </c>
      <c r="BA765" s="296" t="str">
        <f>IF(日報入力!G765,G765/F765,"")</f>
        <v/>
      </c>
      <c r="BB765" s="386" t="e">
        <f t="shared" si="54"/>
        <v>#VALUE!</v>
      </c>
      <c r="BC765" s="386" t="e">
        <f t="shared" si="55"/>
        <v>#VALUE!</v>
      </c>
      <c r="BD765" s="80">
        <f>日報入力!AU765</f>
        <v>0</v>
      </c>
      <c r="BE765" s="534" t="str">
        <f>IF(日報入力!AV765,日報入力!AV765,"")</f>
        <v/>
      </c>
      <c r="BF765" s="534" t="str">
        <f>IF(日報入力!AW765,日報入力!AW765,"")</f>
        <v/>
      </c>
      <c r="BG765" s="398" t="str">
        <f>IF(日報入力!G765,日報入力!K765*日報入力!D765*日報入力!BC765,"")</f>
        <v/>
      </c>
    </row>
    <row r="766" spans="1:59" ht="20.25" hidden="1" customHeight="1" x14ac:dyDescent="0.15">
      <c r="A766" s="302" t="str">
        <f>IF(日報入力!G766="","",日報入力!G766)</f>
        <v/>
      </c>
      <c r="B766" s="291" t="str">
        <f>IF(日報入力!G766="","",日報入力!H766)</f>
        <v/>
      </c>
      <c r="C766" s="291" t="str">
        <f>IF(日報入力!G766="","",日報入力!I766)</f>
        <v/>
      </c>
      <c r="D766" s="291" t="str">
        <f>IF(日報入力!G766="","",日報入力!J766)</f>
        <v/>
      </c>
      <c r="E766" s="291" t="str">
        <f>IF(日報入力!G766="","",日報入力!K766)</f>
        <v/>
      </c>
      <c r="F766" s="291" t="str">
        <f>IF(日報入力!G766="","",日報入力!L766)</f>
        <v/>
      </c>
      <c r="G766" s="291" t="str">
        <f>IF(日報入力!G766="","",日報入力!L766-日報入力!O766-日報入力!P766-日報入力!Q766-日報入力!R766-日報入力!S766-日報入力!T766-日報入力!U766-日報入力!V766-日報入力!W766-日報入力!X766-日報入力!Y766-日報入力!Z766)</f>
        <v/>
      </c>
      <c r="H766" s="291" t="str">
        <f>IF(日報入力!G766="","",IF(日報入力!M766&gt;=0,日報入力!M766*F766,F766))</f>
        <v/>
      </c>
      <c r="I766" s="291" t="str">
        <f>IF(日報入力!G766="","",日報入力!O766)</f>
        <v/>
      </c>
      <c r="J766" s="291" t="str">
        <f>IF(日報入力!G766="","",日報入力!P766)</f>
        <v/>
      </c>
      <c r="K766" s="291" t="str">
        <f>IF(日報入力!G766="","",日報入力!Q766)</f>
        <v/>
      </c>
      <c r="L766" s="291" t="str">
        <f>IF(日報入力!G766="","",日報入力!R766)</f>
        <v/>
      </c>
      <c r="M766" s="291" t="str">
        <f>IF(日報入力!G766="","",日報入力!S766)</f>
        <v/>
      </c>
      <c r="N766" s="291" t="str">
        <f>IF(日報入力!G766="","",日報入力!T766)</f>
        <v/>
      </c>
      <c r="O766" s="291" t="str">
        <f>IF(日報入力!G766="","",日報入力!U766)</f>
        <v/>
      </c>
      <c r="P766" s="291" t="str">
        <f>IF(日報入力!G766="","",日報入力!V766)</f>
        <v/>
      </c>
      <c r="Q766" s="291" t="str">
        <f>IF(日報入力!G766="","",日報入力!W766)</f>
        <v/>
      </c>
      <c r="R766" s="291" t="str">
        <f>IF(日報入力!G766="","",日報入力!X766)</f>
        <v/>
      </c>
      <c r="S766" s="291" t="str">
        <f>IF(日報入力!G766="","",日報入力!Y766)</f>
        <v/>
      </c>
      <c r="T766" s="291" t="str">
        <f>IF(日報入力!G766="","",日報入力!Z766)</f>
        <v/>
      </c>
      <c r="U766" s="291" t="str">
        <f>IF(日報入力!G766="","",日報入力!AA766)</f>
        <v/>
      </c>
      <c r="V766" s="378" t="str">
        <f>IF(日報入力!G766="","",日報入力!AB766)</f>
        <v/>
      </c>
      <c r="W766" s="291" t="str">
        <f>IF(日報入力!G766="","",日報入力!AC766)</f>
        <v/>
      </c>
      <c r="X766" s="291" t="str">
        <f>IF(日報入力!G766="","",日報入力!AD766)</f>
        <v/>
      </c>
      <c r="Y766" s="291" t="str">
        <f>IF(日報入力!G766="","",日報入力!AE766)</f>
        <v/>
      </c>
      <c r="Z766" s="291" t="str">
        <f>IF(日報入力!G766="","",日報入力!AF766)</f>
        <v/>
      </c>
      <c r="AA766" s="291" t="str">
        <f>IF(日報入力!G766="","",日報入力!AG766)</f>
        <v/>
      </c>
      <c r="AB766" s="291" t="str">
        <f>IF(日報入力!G766="","",日報入力!AH766)</f>
        <v/>
      </c>
      <c r="AC766" s="291" t="str">
        <f>IF(日報入力!G766="","",日報入力!AI766)</f>
        <v/>
      </c>
      <c r="AD766" s="291" t="str">
        <f>IF(日報入力!G766="","",日報入力!AJ766)</f>
        <v/>
      </c>
      <c r="AE766" s="292" t="str">
        <f>IF(日報入力!G766="","",日報入力!E766)</f>
        <v/>
      </c>
      <c r="AF766" s="293" t="str">
        <f>IF(日報入力!G766="","",日報入力!AK766)</f>
        <v/>
      </c>
      <c r="AG766" s="293" t="str">
        <f>IF(日報入力!G766="","",日報入力!AL766)</f>
        <v/>
      </c>
      <c r="AH766" s="293" t="str">
        <f>IF(日報入力!G766="","",日報入力!AM766)</f>
        <v/>
      </c>
      <c r="AI766" s="294" t="str">
        <f>IF(日報入力!G766&gt;0,日報入力!D766*日報入力!K766*日報入力!AL766,"")</f>
        <v/>
      </c>
      <c r="AJ766" s="294" t="str">
        <f>IF(日報入力!G766&gt;0,日報入力!E766*日報入力!AL766,"")</f>
        <v/>
      </c>
      <c r="AK766" s="294" t="str">
        <f>IF(日報入力!G766&gt;0,AI766-AJ766,"")</f>
        <v/>
      </c>
      <c r="AL766" s="292" t="str">
        <f>IF(日報入力!G766&gt;0,日報入力!E766*日報入力!AM766,"")</f>
        <v/>
      </c>
      <c r="AM766" s="292" t="str">
        <f>IF(日報入力!G766&gt;0,日報入力!AB766*日報入力!AM766,"")</f>
        <v/>
      </c>
      <c r="AN766" s="68" t="str">
        <f>IF(日報入力!G766&gt;0,日報入力!C766,"")</f>
        <v/>
      </c>
      <c r="AO766" s="68" t="str">
        <f>日報入力!B766</f>
        <v/>
      </c>
      <c r="AP766" s="68" t="str">
        <f>IF(日報入力!AQ766,日報入力!BA766,"")</f>
        <v/>
      </c>
      <c r="AQ766" s="68" t="str">
        <f>IF(日報入力!AR766,日報入力!BB766,"")</f>
        <v/>
      </c>
      <c r="AR766" s="68" t="str">
        <f>IF(日報入力!AS766,"N勤","")</f>
        <v/>
      </c>
      <c r="AS766" s="295" t="e">
        <f t="shared" si="53"/>
        <v>#VALUE!</v>
      </c>
      <c r="AT766" s="439" t="str">
        <f>日報入力!AY766</f>
        <v/>
      </c>
      <c r="AU766" s="518" t="str">
        <f>IF(日報入力!G766,G766*60/E766,"")</f>
        <v/>
      </c>
      <c r="AV766" s="528" t="str">
        <f>IF(日報入力!AT766,日報入力!AT766,"")</f>
        <v/>
      </c>
      <c r="AW766" s="529" t="str">
        <f>IF(日報入力!AT766,AE766/日報入力!AT766,"")</f>
        <v/>
      </c>
      <c r="AX766" s="530" t="e">
        <f>IF(1&lt;日報集計!AT766,AT766/(((F766-I766-J766-N766-O766)*60)/(E766)),"")</f>
        <v>#VALUE!</v>
      </c>
      <c r="AY766" s="664" t="str">
        <f>IF(日報入力!H766,AT766/(((F766-J766)*60)/E766),"")</f>
        <v/>
      </c>
      <c r="AZ766" s="664" t="str">
        <f>IF(日報入力!I766,AT766/((G766*60)/E766),"")</f>
        <v/>
      </c>
      <c r="BA766" s="296" t="str">
        <f>IF(日報入力!G766,G766/F766,"")</f>
        <v/>
      </c>
      <c r="BB766" s="386" t="e">
        <f t="shared" si="54"/>
        <v>#VALUE!</v>
      </c>
      <c r="BC766" s="386" t="e">
        <f t="shared" si="55"/>
        <v>#VALUE!</v>
      </c>
      <c r="BD766" s="80">
        <f>日報入力!AU766</f>
        <v>0</v>
      </c>
      <c r="BE766" s="534" t="str">
        <f>IF(日報入力!AV766,日報入力!AV766,"")</f>
        <v/>
      </c>
      <c r="BF766" s="534" t="str">
        <f>IF(日報入力!AW766,日報入力!AW766,"")</f>
        <v/>
      </c>
      <c r="BG766" s="398" t="str">
        <f>IF(日報入力!G766,日報入力!K766*日報入力!D766*日報入力!BC766,"")</f>
        <v/>
      </c>
    </row>
    <row r="767" spans="1:59" ht="20.25" hidden="1" customHeight="1" x14ac:dyDescent="0.15">
      <c r="A767" s="302" t="str">
        <f>IF(日報入力!G767="","",日報入力!G767)</f>
        <v/>
      </c>
      <c r="B767" s="291" t="str">
        <f>IF(日報入力!G767="","",日報入力!H767)</f>
        <v/>
      </c>
      <c r="C767" s="291" t="str">
        <f>IF(日報入力!G767="","",日報入力!I767)</f>
        <v/>
      </c>
      <c r="D767" s="291" t="str">
        <f>IF(日報入力!G767="","",日報入力!J767)</f>
        <v/>
      </c>
      <c r="E767" s="291" t="str">
        <f>IF(日報入力!G767="","",日報入力!K767)</f>
        <v/>
      </c>
      <c r="F767" s="291" t="str">
        <f>IF(日報入力!G767="","",日報入力!L767)</f>
        <v/>
      </c>
      <c r="G767" s="291" t="str">
        <f>IF(日報入力!G767="","",日報入力!L767-日報入力!O767-日報入力!P767-日報入力!Q767-日報入力!R767-日報入力!S767-日報入力!T767-日報入力!U767-日報入力!V767-日報入力!W767-日報入力!X767-日報入力!Y767-日報入力!Z767)</f>
        <v/>
      </c>
      <c r="H767" s="291" t="str">
        <f>IF(日報入力!G767="","",IF(日報入力!M767&gt;=0,日報入力!M767*F767,F767))</f>
        <v/>
      </c>
      <c r="I767" s="291" t="str">
        <f>IF(日報入力!G767="","",日報入力!O767)</f>
        <v/>
      </c>
      <c r="J767" s="291" t="str">
        <f>IF(日報入力!G767="","",日報入力!P767)</f>
        <v/>
      </c>
      <c r="K767" s="291" t="str">
        <f>IF(日報入力!G767="","",日報入力!Q767)</f>
        <v/>
      </c>
      <c r="L767" s="291" t="str">
        <f>IF(日報入力!G767="","",日報入力!R767)</f>
        <v/>
      </c>
      <c r="M767" s="291" t="str">
        <f>IF(日報入力!G767="","",日報入力!S767)</f>
        <v/>
      </c>
      <c r="N767" s="291" t="str">
        <f>IF(日報入力!G767="","",日報入力!T767)</f>
        <v/>
      </c>
      <c r="O767" s="291" t="str">
        <f>IF(日報入力!G767="","",日報入力!U767)</f>
        <v/>
      </c>
      <c r="P767" s="291" t="str">
        <f>IF(日報入力!G767="","",日報入力!V767)</f>
        <v/>
      </c>
      <c r="Q767" s="291" t="str">
        <f>IF(日報入力!G767="","",日報入力!W767)</f>
        <v/>
      </c>
      <c r="R767" s="291" t="str">
        <f>IF(日報入力!G767="","",日報入力!X767)</f>
        <v/>
      </c>
      <c r="S767" s="291" t="str">
        <f>IF(日報入力!G767="","",日報入力!Y767)</f>
        <v/>
      </c>
      <c r="T767" s="291" t="str">
        <f>IF(日報入力!G767="","",日報入力!Z767)</f>
        <v/>
      </c>
      <c r="U767" s="291" t="str">
        <f>IF(日報入力!G767="","",日報入力!AA767)</f>
        <v/>
      </c>
      <c r="V767" s="378" t="str">
        <f>IF(日報入力!G767="","",日報入力!AB767)</f>
        <v/>
      </c>
      <c r="W767" s="291" t="str">
        <f>IF(日報入力!G767="","",日報入力!AC767)</f>
        <v/>
      </c>
      <c r="X767" s="291" t="str">
        <f>IF(日報入力!G767="","",日報入力!AD767)</f>
        <v/>
      </c>
      <c r="Y767" s="291" t="str">
        <f>IF(日報入力!G767="","",日報入力!AE767)</f>
        <v/>
      </c>
      <c r="Z767" s="291" t="str">
        <f>IF(日報入力!G767="","",日報入力!AF767)</f>
        <v/>
      </c>
      <c r="AA767" s="291" t="str">
        <f>IF(日報入力!G767="","",日報入力!AG767)</f>
        <v/>
      </c>
      <c r="AB767" s="291" t="str">
        <f>IF(日報入力!G767="","",日報入力!AH767)</f>
        <v/>
      </c>
      <c r="AC767" s="291" t="str">
        <f>IF(日報入力!G767="","",日報入力!AI767)</f>
        <v/>
      </c>
      <c r="AD767" s="291" t="str">
        <f>IF(日報入力!G767="","",日報入力!AJ767)</f>
        <v/>
      </c>
      <c r="AE767" s="292" t="str">
        <f>IF(日報入力!G767="","",日報入力!E767)</f>
        <v/>
      </c>
      <c r="AF767" s="293" t="str">
        <f>IF(日報入力!G767="","",日報入力!AK767)</f>
        <v/>
      </c>
      <c r="AG767" s="293" t="str">
        <f>IF(日報入力!G767="","",日報入力!AL767)</f>
        <v/>
      </c>
      <c r="AH767" s="293" t="str">
        <f>IF(日報入力!G767="","",日報入力!AM767)</f>
        <v/>
      </c>
      <c r="AI767" s="294" t="str">
        <f>IF(日報入力!G767&gt;0,日報入力!D767*日報入力!K767*日報入力!AL767,"")</f>
        <v/>
      </c>
      <c r="AJ767" s="294" t="str">
        <f>IF(日報入力!G767&gt;0,日報入力!E767*日報入力!AL767,"")</f>
        <v/>
      </c>
      <c r="AK767" s="294" t="str">
        <f>IF(日報入力!G767&gt;0,AI767-AJ767,"")</f>
        <v/>
      </c>
      <c r="AL767" s="292" t="str">
        <f>IF(日報入力!G767&gt;0,日報入力!E767*日報入力!AM767,"")</f>
        <v/>
      </c>
      <c r="AM767" s="292" t="str">
        <f>IF(日報入力!G767&gt;0,日報入力!AB767*日報入力!AM767,"")</f>
        <v/>
      </c>
      <c r="AN767" s="68" t="str">
        <f>IF(日報入力!G767&gt;0,日報入力!C767,"")</f>
        <v/>
      </c>
      <c r="AO767" s="68" t="str">
        <f>日報入力!B767</f>
        <v/>
      </c>
      <c r="AP767" s="68" t="str">
        <f>IF(日報入力!AQ767,日報入力!BA767,"")</f>
        <v/>
      </c>
      <c r="AQ767" s="68" t="str">
        <f>IF(日報入力!AR767,日報入力!BB767,"")</f>
        <v/>
      </c>
      <c r="AR767" s="68" t="str">
        <f>IF(日報入力!AS767,"N勤","")</f>
        <v/>
      </c>
      <c r="AS767" s="295" t="e">
        <f t="shared" si="53"/>
        <v>#VALUE!</v>
      </c>
      <c r="AT767" s="439" t="str">
        <f>日報入力!AY767</f>
        <v/>
      </c>
      <c r="AU767" s="518" t="str">
        <f>IF(日報入力!G767,G767*60/E767,"")</f>
        <v/>
      </c>
      <c r="AV767" s="528" t="str">
        <f>IF(日報入力!AT767,日報入力!AT767,"")</f>
        <v/>
      </c>
      <c r="AW767" s="529" t="str">
        <f>IF(日報入力!AT767,AE767/日報入力!AT767,"")</f>
        <v/>
      </c>
      <c r="AX767" s="530" t="e">
        <f>IF(1&lt;日報集計!AT767,AT767/(((F767-I767-J767-N767-O767)*60)/(E767)),"")</f>
        <v>#VALUE!</v>
      </c>
      <c r="AY767" s="664" t="str">
        <f>IF(日報入力!H767,AT767/(((F767-J767)*60)/E767),"")</f>
        <v/>
      </c>
      <c r="AZ767" s="664" t="str">
        <f>IF(日報入力!I767,AT767/((G767*60)/E767),"")</f>
        <v/>
      </c>
      <c r="BA767" s="296" t="str">
        <f>IF(日報入力!G767,G767/F767,"")</f>
        <v/>
      </c>
      <c r="BB767" s="386" t="e">
        <f t="shared" si="54"/>
        <v>#VALUE!</v>
      </c>
      <c r="BC767" s="386" t="e">
        <f t="shared" si="55"/>
        <v>#VALUE!</v>
      </c>
      <c r="BD767" s="80">
        <f>日報入力!AU767</f>
        <v>0</v>
      </c>
      <c r="BE767" s="534" t="str">
        <f>IF(日報入力!AV767,日報入力!AV767,"")</f>
        <v/>
      </c>
      <c r="BF767" s="534" t="str">
        <f>IF(日報入力!AW767,日報入力!AW767,"")</f>
        <v/>
      </c>
      <c r="BG767" s="398" t="str">
        <f>IF(日報入力!G767,日報入力!K767*日報入力!D767*日報入力!BC767,"")</f>
        <v/>
      </c>
    </row>
    <row r="768" spans="1:59" ht="20.25" hidden="1" customHeight="1" x14ac:dyDescent="0.15">
      <c r="A768" s="302" t="str">
        <f>IF(日報入力!G768="","",日報入力!G768)</f>
        <v/>
      </c>
      <c r="B768" s="291" t="str">
        <f>IF(日報入力!G768="","",日報入力!H768)</f>
        <v/>
      </c>
      <c r="C768" s="291" t="str">
        <f>IF(日報入力!G768="","",日報入力!I768)</f>
        <v/>
      </c>
      <c r="D768" s="291" t="str">
        <f>IF(日報入力!G768="","",日報入力!J768)</f>
        <v/>
      </c>
      <c r="E768" s="291" t="str">
        <f>IF(日報入力!G768="","",日報入力!K768)</f>
        <v/>
      </c>
      <c r="F768" s="291" t="str">
        <f>IF(日報入力!G768="","",日報入力!L768)</f>
        <v/>
      </c>
      <c r="G768" s="291" t="str">
        <f>IF(日報入力!G768="","",日報入力!L768-日報入力!O768-日報入力!P768-日報入力!Q768-日報入力!R768-日報入力!S768-日報入力!T768-日報入力!U768-日報入力!V768-日報入力!W768-日報入力!X768-日報入力!Y768-日報入力!Z768)</f>
        <v/>
      </c>
      <c r="H768" s="291" t="str">
        <f>IF(日報入力!G768="","",IF(日報入力!M768&gt;=0,日報入力!M768*F768,F768))</f>
        <v/>
      </c>
      <c r="I768" s="291" t="str">
        <f>IF(日報入力!G768="","",日報入力!O768)</f>
        <v/>
      </c>
      <c r="J768" s="291" t="str">
        <f>IF(日報入力!G768="","",日報入力!P768)</f>
        <v/>
      </c>
      <c r="K768" s="291" t="str">
        <f>IF(日報入力!G768="","",日報入力!Q768)</f>
        <v/>
      </c>
      <c r="L768" s="291" t="str">
        <f>IF(日報入力!G768="","",日報入力!R768)</f>
        <v/>
      </c>
      <c r="M768" s="291" t="str">
        <f>IF(日報入力!G768="","",日報入力!S768)</f>
        <v/>
      </c>
      <c r="N768" s="291" t="str">
        <f>IF(日報入力!G768="","",日報入力!T768)</f>
        <v/>
      </c>
      <c r="O768" s="291" t="str">
        <f>IF(日報入力!G768="","",日報入力!U768)</f>
        <v/>
      </c>
      <c r="P768" s="291" t="str">
        <f>IF(日報入力!G768="","",日報入力!V768)</f>
        <v/>
      </c>
      <c r="Q768" s="291" t="str">
        <f>IF(日報入力!G768="","",日報入力!W768)</f>
        <v/>
      </c>
      <c r="R768" s="291" t="str">
        <f>IF(日報入力!G768="","",日報入力!X768)</f>
        <v/>
      </c>
      <c r="S768" s="291" t="str">
        <f>IF(日報入力!G768="","",日報入力!Y768)</f>
        <v/>
      </c>
      <c r="T768" s="291" t="str">
        <f>IF(日報入力!G768="","",日報入力!Z768)</f>
        <v/>
      </c>
      <c r="U768" s="291" t="str">
        <f>IF(日報入力!G768="","",日報入力!AA768)</f>
        <v/>
      </c>
      <c r="V768" s="378" t="str">
        <f>IF(日報入力!G768="","",日報入力!AB768)</f>
        <v/>
      </c>
      <c r="W768" s="291" t="str">
        <f>IF(日報入力!G768="","",日報入力!AC768)</f>
        <v/>
      </c>
      <c r="X768" s="291" t="str">
        <f>IF(日報入力!G768="","",日報入力!AD768)</f>
        <v/>
      </c>
      <c r="Y768" s="291" t="str">
        <f>IF(日報入力!G768="","",日報入力!AE768)</f>
        <v/>
      </c>
      <c r="Z768" s="291" t="str">
        <f>IF(日報入力!G768="","",日報入力!AF768)</f>
        <v/>
      </c>
      <c r="AA768" s="291" t="str">
        <f>IF(日報入力!G768="","",日報入力!AG768)</f>
        <v/>
      </c>
      <c r="AB768" s="291" t="str">
        <f>IF(日報入力!G768="","",日報入力!AH768)</f>
        <v/>
      </c>
      <c r="AC768" s="291" t="str">
        <f>IF(日報入力!G768="","",日報入力!AI768)</f>
        <v/>
      </c>
      <c r="AD768" s="291" t="str">
        <f>IF(日報入力!G768="","",日報入力!AJ768)</f>
        <v/>
      </c>
      <c r="AE768" s="292" t="str">
        <f>IF(日報入力!G768="","",日報入力!E768)</f>
        <v/>
      </c>
      <c r="AF768" s="293" t="str">
        <f>IF(日報入力!G768="","",日報入力!AK768)</f>
        <v/>
      </c>
      <c r="AG768" s="293" t="str">
        <f>IF(日報入力!G768="","",日報入力!AL768)</f>
        <v/>
      </c>
      <c r="AH768" s="293" t="str">
        <f>IF(日報入力!G768="","",日報入力!AM768)</f>
        <v/>
      </c>
      <c r="AI768" s="294" t="str">
        <f>IF(日報入力!G768&gt;0,日報入力!D768*日報入力!K768*日報入力!AL768,"")</f>
        <v/>
      </c>
      <c r="AJ768" s="294" t="str">
        <f>IF(日報入力!G768&gt;0,日報入力!E768*日報入力!AL768,"")</f>
        <v/>
      </c>
      <c r="AK768" s="294" t="str">
        <f>IF(日報入力!G768&gt;0,AI768-AJ768,"")</f>
        <v/>
      </c>
      <c r="AL768" s="292" t="str">
        <f>IF(日報入力!G768&gt;0,日報入力!E768*日報入力!AM768,"")</f>
        <v/>
      </c>
      <c r="AM768" s="292" t="str">
        <f>IF(日報入力!G768&gt;0,日報入力!AB768*日報入力!AM768,"")</f>
        <v/>
      </c>
      <c r="AN768" s="68" t="str">
        <f>IF(日報入力!G768&gt;0,日報入力!C768,"")</f>
        <v/>
      </c>
      <c r="AO768" s="68" t="str">
        <f>日報入力!B768</f>
        <v/>
      </c>
      <c r="AP768" s="68" t="str">
        <f>IF(日報入力!AQ768,日報入力!BA768,"")</f>
        <v/>
      </c>
      <c r="AQ768" s="68" t="str">
        <f>IF(日報入力!AR768,日報入力!BB768,"")</f>
        <v/>
      </c>
      <c r="AR768" s="68" t="str">
        <f>IF(日報入力!AS768,"N勤","")</f>
        <v/>
      </c>
      <c r="AS768" s="295" t="e">
        <f t="shared" si="53"/>
        <v>#VALUE!</v>
      </c>
      <c r="AT768" s="439" t="str">
        <f>日報入力!AY768</f>
        <v/>
      </c>
      <c r="AU768" s="518" t="str">
        <f>IF(日報入力!G768,G768*60/E768,"")</f>
        <v/>
      </c>
      <c r="AV768" s="528" t="str">
        <f>IF(日報入力!AT768,日報入力!AT768,"")</f>
        <v/>
      </c>
      <c r="AW768" s="529" t="str">
        <f>IF(日報入力!AT768,AE768/日報入力!AT768,"")</f>
        <v/>
      </c>
      <c r="AX768" s="530" t="e">
        <f>IF(1&lt;日報集計!AT768,AT768/(((F768-I768-J768-N768-O768)*60)/(E768)),"")</f>
        <v>#VALUE!</v>
      </c>
      <c r="AY768" s="664" t="str">
        <f>IF(日報入力!H768,AT768/(((F768-J768)*60)/E768),"")</f>
        <v/>
      </c>
      <c r="AZ768" s="664" t="str">
        <f>IF(日報入力!I768,AT768/((G768*60)/E768),"")</f>
        <v/>
      </c>
      <c r="BA768" s="296" t="str">
        <f>IF(日報入力!G768,G768/F768,"")</f>
        <v/>
      </c>
      <c r="BB768" s="386" t="e">
        <f t="shared" si="54"/>
        <v>#VALUE!</v>
      </c>
      <c r="BC768" s="386" t="e">
        <f t="shared" si="55"/>
        <v>#VALUE!</v>
      </c>
      <c r="BD768" s="80">
        <f>日報入力!AU768</f>
        <v>0</v>
      </c>
      <c r="BE768" s="534" t="str">
        <f>IF(日報入力!AV768,日報入力!AV768,"")</f>
        <v/>
      </c>
      <c r="BF768" s="534" t="str">
        <f>IF(日報入力!AW768,日報入力!AW768,"")</f>
        <v/>
      </c>
      <c r="BG768" s="398" t="str">
        <f>IF(日報入力!G768,日報入力!K768*日報入力!D768*日報入力!BC768,"")</f>
        <v/>
      </c>
    </row>
    <row r="769" spans="1:59" ht="20.25" hidden="1" customHeight="1" x14ac:dyDescent="0.15">
      <c r="A769" s="302" t="str">
        <f>IF(日報入力!G769="","",日報入力!G769)</f>
        <v/>
      </c>
      <c r="B769" s="291" t="str">
        <f>IF(日報入力!G769="","",日報入力!H769)</f>
        <v/>
      </c>
      <c r="C769" s="291" t="str">
        <f>IF(日報入力!G769="","",日報入力!I769)</f>
        <v/>
      </c>
      <c r="D769" s="291" t="str">
        <f>IF(日報入力!G769="","",日報入力!J769)</f>
        <v/>
      </c>
      <c r="E769" s="291" t="str">
        <f>IF(日報入力!G769="","",日報入力!K769)</f>
        <v/>
      </c>
      <c r="F769" s="291" t="str">
        <f>IF(日報入力!G769="","",日報入力!L769)</f>
        <v/>
      </c>
      <c r="G769" s="291" t="str">
        <f>IF(日報入力!G769="","",日報入力!L769-日報入力!O769-日報入力!P769-日報入力!Q769-日報入力!R769-日報入力!S769-日報入力!T769-日報入力!U769-日報入力!V769-日報入力!W769-日報入力!X769-日報入力!Y769-日報入力!Z769)</f>
        <v/>
      </c>
      <c r="H769" s="291" t="str">
        <f>IF(日報入力!G769="","",IF(日報入力!M769&gt;=0,日報入力!M769*F769,F769))</f>
        <v/>
      </c>
      <c r="I769" s="291" t="str">
        <f>IF(日報入力!G769="","",日報入力!O769)</f>
        <v/>
      </c>
      <c r="J769" s="291" t="str">
        <f>IF(日報入力!G769="","",日報入力!P769)</f>
        <v/>
      </c>
      <c r="K769" s="291" t="str">
        <f>IF(日報入力!G769="","",日報入力!Q769)</f>
        <v/>
      </c>
      <c r="L769" s="291" t="str">
        <f>IF(日報入力!G769="","",日報入力!R769)</f>
        <v/>
      </c>
      <c r="M769" s="291" t="str">
        <f>IF(日報入力!G769="","",日報入力!S769)</f>
        <v/>
      </c>
      <c r="N769" s="291" t="str">
        <f>IF(日報入力!G769="","",日報入力!T769)</f>
        <v/>
      </c>
      <c r="O769" s="291" t="str">
        <f>IF(日報入力!G769="","",日報入力!U769)</f>
        <v/>
      </c>
      <c r="P769" s="291" t="str">
        <f>IF(日報入力!G769="","",日報入力!V769)</f>
        <v/>
      </c>
      <c r="Q769" s="291" t="str">
        <f>IF(日報入力!G769="","",日報入力!W769)</f>
        <v/>
      </c>
      <c r="R769" s="291" t="str">
        <f>IF(日報入力!G769="","",日報入力!X769)</f>
        <v/>
      </c>
      <c r="S769" s="291" t="str">
        <f>IF(日報入力!G769="","",日報入力!Y769)</f>
        <v/>
      </c>
      <c r="T769" s="291" t="str">
        <f>IF(日報入力!G769="","",日報入力!Z769)</f>
        <v/>
      </c>
      <c r="U769" s="291" t="str">
        <f>IF(日報入力!G769="","",日報入力!AA769)</f>
        <v/>
      </c>
      <c r="V769" s="378" t="str">
        <f>IF(日報入力!G769="","",日報入力!AB769)</f>
        <v/>
      </c>
      <c r="W769" s="291" t="str">
        <f>IF(日報入力!G769="","",日報入力!AC769)</f>
        <v/>
      </c>
      <c r="X769" s="291" t="str">
        <f>IF(日報入力!G769="","",日報入力!AD769)</f>
        <v/>
      </c>
      <c r="Y769" s="291" t="str">
        <f>IF(日報入力!G769="","",日報入力!AE769)</f>
        <v/>
      </c>
      <c r="Z769" s="291" t="str">
        <f>IF(日報入力!G769="","",日報入力!AF769)</f>
        <v/>
      </c>
      <c r="AA769" s="291" t="str">
        <f>IF(日報入力!G769="","",日報入力!AG769)</f>
        <v/>
      </c>
      <c r="AB769" s="291" t="str">
        <f>IF(日報入力!G769="","",日報入力!AH769)</f>
        <v/>
      </c>
      <c r="AC769" s="291" t="str">
        <f>IF(日報入力!G769="","",日報入力!AI769)</f>
        <v/>
      </c>
      <c r="AD769" s="291" t="str">
        <f>IF(日報入力!G769="","",日報入力!AJ769)</f>
        <v/>
      </c>
      <c r="AE769" s="292" t="str">
        <f>IF(日報入力!G769="","",日報入力!E769)</f>
        <v/>
      </c>
      <c r="AF769" s="293" t="str">
        <f>IF(日報入力!G769="","",日報入力!AK769)</f>
        <v/>
      </c>
      <c r="AG769" s="293" t="str">
        <f>IF(日報入力!G769="","",日報入力!AL769)</f>
        <v/>
      </c>
      <c r="AH769" s="293" t="str">
        <f>IF(日報入力!G769="","",日報入力!AM769)</f>
        <v/>
      </c>
      <c r="AI769" s="294" t="str">
        <f>IF(日報入力!G769&gt;0,日報入力!D769*日報入力!K769*日報入力!AL769,"")</f>
        <v/>
      </c>
      <c r="AJ769" s="294" t="str">
        <f>IF(日報入力!G769&gt;0,日報入力!E769*日報入力!AL769,"")</f>
        <v/>
      </c>
      <c r="AK769" s="294" t="str">
        <f>IF(日報入力!G769&gt;0,AI769-AJ769,"")</f>
        <v/>
      </c>
      <c r="AL769" s="292" t="str">
        <f>IF(日報入力!G769&gt;0,日報入力!E769*日報入力!AM769,"")</f>
        <v/>
      </c>
      <c r="AM769" s="292" t="str">
        <f>IF(日報入力!G769&gt;0,日報入力!AB769*日報入力!AM769,"")</f>
        <v/>
      </c>
      <c r="AN769" s="68" t="str">
        <f>IF(日報入力!G769&gt;0,日報入力!C769,"")</f>
        <v/>
      </c>
      <c r="AO769" s="68" t="str">
        <f>日報入力!B769</f>
        <v/>
      </c>
      <c r="AP769" s="68" t="str">
        <f>IF(日報入力!AQ769,日報入力!BA769,"")</f>
        <v/>
      </c>
      <c r="AQ769" s="68" t="str">
        <f>IF(日報入力!AR769,日報入力!BB769,"")</f>
        <v/>
      </c>
      <c r="AR769" s="68" t="str">
        <f>IF(日報入力!AS769,"N勤","")</f>
        <v/>
      </c>
      <c r="AS769" s="295" t="e">
        <f t="shared" si="53"/>
        <v>#VALUE!</v>
      </c>
      <c r="AT769" s="439" t="str">
        <f>日報入力!AY769</f>
        <v/>
      </c>
      <c r="AU769" s="518" t="str">
        <f>IF(日報入力!G769,G769*60/E769,"")</f>
        <v/>
      </c>
      <c r="AV769" s="528" t="str">
        <f>IF(日報入力!AT769,日報入力!AT769,"")</f>
        <v/>
      </c>
      <c r="AW769" s="529" t="str">
        <f>IF(日報入力!AT769,AE769/日報入力!AT769,"")</f>
        <v/>
      </c>
      <c r="AX769" s="530" t="e">
        <f>IF(1&lt;日報集計!AT769,AT769/(((F769-I769-J769-N769-O769)*60)/(E769)),"")</f>
        <v>#VALUE!</v>
      </c>
      <c r="AY769" s="664" t="str">
        <f>IF(日報入力!H769,AT769/(((F769-J769)*60)/E769),"")</f>
        <v/>
      </c>
      <c r="AZ769" s="664" t="str">
        <f>IF(日報入力!I769,AT769/((G769*60)/E769),"")</f>
        <v/>
      </c>
      <c r="BA769" s="296" t="str">
        <f>IF(日報入力!G769,G769/F769,"")</f>
        <v/>
      </c>
      <c r="BB769" s="386" t="e">
        <f t="shared" si="54"/>
        <v>#VALUE!</v>
      </c>
      <c r="BC769" s="386" t="e">
        <f t="shared" si="55"/>
        <v>#VALUE!</v>
      </c>
      <c r="BD769" s="80">
        <f>日報入力!AU769</f>
        <v>0</v>
      </c>
      <c r="BE769" s="534" t="str">
        <f>IF(日報入力!AV769,日報入力!AV769,"")</f>
        <v/>
      </c>
      <c r="BF769" s="534" t="str">
        <f>IF(日報入力!AW769,日報入力!AW769,"")</f>
        <v/>
      </c>
      <c r="BG769" s="398" t="str">
        <f>IF(日報入力!G769,日報入力!K769*日報入力!D769*日報入力!BC769,"")</f>
        <v/>
      </c>
    </row>
    <row r="770" spans="1:59" ht="20.25" hidden="1" customHeight="1" x14ac:dyDescent="0.15">
      <c r="A770" s="302" t="str">
        <f>IF(日報入力!G770="","",日報入力!G770)</f>
        <v/>
      </c>
      <c r="B770" s="291" t="str">
        <f>IF(日報入力!G770="","",日報入力!H770)</f>
        <v/>
      </c>
      <c r="C770" s="291" t="str">
        <f>IF(日報入力!G770="","",日報入力!I770)</f>
        <v/>
      </c>
      <c r="D770" s="291" t="str">
        <f>IF(日報入力!G770="","",日報入力!J770)</f>
        <v/>
      </c>
      <c r="E770" s="291" t="str">
        <f>IF(日報入力!G770="","",日報入力!K770)</f>
        <v/>
      </c>
      <c r="F770" s="291" t="str">
        <f>IF(日報入力!G770="","",日報入力!L770)</f>
        <v/>
      </c>
      <c r="G770" s="291" t="str">
        <f>IF(日報入力!G770="","",日報入力!L770-日報入力!O770-日報入力!P770-日報入力!Q770-日報入力!R770-日報入力!S770-日報入力!T770-日報入力!U770-日報入力!V770-日報入力!W770-日報入力!X770-日報入力!Y770-日報入力!Z770)</f>
        <v/>
      </c>
      <c r="H770" s="291" t="str">
        <f>IF(日報入力!G770="","",IF(日報入力!M770&gt;=0,日報入力!M770*F770,F770))</f>
        <v/>
      </c>
      <c r="I770" s="291" t="str">
        <f>IF(日報入力!G770="","",日報入力!O770)</f>
        <v/>
      </c>
      <c r="J770" s="291" t="str">
        <f>IF(日報入力!G770="","",日報入力!P770)</f>
        <v/>
      </c>
      <c r="K770" s="291" t="str">
        <f>IF(日報入力!G770="","",日報入力!Q770)</f>
        <v/>
      </c>
      <c r="L770" s="291" t="str">
        <f>IF(日報入力!G770="","",日報入力!R770)</f>
        <v/>
      </c>
      <c r="M770" s="291" t="str">
        <f>IF(日報入力!G770="","",日報入力!S770)</f>
        <v/>
      </c>
      <c r="N770" s="291" t="str">
        <f>IF(日報入力!G770="","",日報入力!T770)</f>
        <v/>
      </c>
      <c r="O770" s="291" t="str">
        <f>IF(日報入力!G770="","",日報入力!U770)</f>
        <v/>
      </c>
      <c r="P770" s="291" t="str">
        <f>IF(日報入力!G770="","",日報入力!V770)</f>
        <v/>
      </c>
      <c r="Q770" s="291" t="str">
        <f>IF(日報入力!G770="","",日報入力!W770)</f>
        <v/>
      </c>
      <c r="R770" s="291" t="str">
        <f>IF(日報入力!G770="","",日報入力!X770)</f>
        <v/>
      </c>
      <c r="S770" s="291" t="str">
        <f>IF(日報入力!G770="","",日報入力!Y770)</f>
        <v/>
      </c>
      <c r="T770" s="291" t="str">
        <f>IF(日報入力!G770="","",日報入力!Z770)</f>
        <v/>
      </c>
      <c r="U770" s="291" t="str">
        <f>IF(日報入力!G770="","",日報入力!AA770)</f>
        <v/>
      </c>
      <c r="V770" s="378" t="str">
        <f>IF(日報入力!G770="","",日報入力!AB770)</f>
        <v/>
      </c>
      <c r="W770" s="291" t="str">
        <f>IF(日報入力!G770="","",日報入力!AC770)</f>
        <v/>
      </c>
      <c r="X770" s="291" t="str">
        <f>IF(日報入力!G770="","",日報入力!AD770)</f>
        <v/>
      </c>
      <c r="Y770" s="291" t="str">
        <f>IF(日報入力!G770="","",日報入力!AE770)</f>
        <v/>
      </c>
      <c r="Z770" s="291" t="str">
        <f>IF(日報入力!G770="","",日報入力!AF770)</f>
        <v/>
      </c>
      <c r="AA770" s="291" t="str">
        <f>IF(日報入力!G770="","",日報入力!AG770)</f>
        <v/>
      </c>
      <c r="AB770" s="291" t="str">
        <f>IF(日報入力!G770="","",日報入力!AH770)</f>
        <v/>
      </c>
      <c r="AC770" s="291" t="str">
        <f>IF(日報入力!G770="","",日報入力!AI770)</f>
        <v/>
      </c>
      <c r="AD770" s="291" t="str">
        <f>IF(日報入力!G770="","",日報入力!AJ770)</f>
        <v/>
      </c>
      <c r="AE770" s="292" t="str">
        <f>IF(日報入力!G770="","",日報入力!E770)</f>
        <v/>
      </c>
      <c r="AF770" s="293" t="str">
        <f>IF(日報入力!G770="","",日報入力!AK770)</f>
        <v/>
      </c>
      <c r="AG770" s="293" t="str">
        <f>IF(日報入力!G770="","",日報入力!AL770)</f>
        <v/>
      </c>
      <c r="AH770" s="293" t="str">
        <f>IF(日報入力!G770="","",日報入力!AM770)</f>
        <v/>
      </c>
      <c r="AI770" s="294" t="str">
        <f>IF(日報入力!G770&gt;0,日報入力!D770*日報入力!K770*日報入力!AL770,"")</f>
        <v/>
      </c>
      <c r="AJ770" s="294" t="str">
        <f>IF(日報入力!G770&gt;0,日報入力!E770*日報入力!AL770,"")</f>
        <v/>
      </c>
      <c r="AK770" s="294" t="str">
        <f>IF(日報入力!G770&gt;0,AI770-AJ770,"")</f>
        <v/>
      </c>
      <c r="AL770" s="292" t="str">
        <f>IF(日報入力!G770&gt;0,日報入力!E770*日報入力!AM770,"")</f>
        <v/>
      </c>
      <c r="AM770" s="292" t="str">
        <f>IF(日報入力!G770&gt;0,日報入力!AB770*日報入力!AM770,"")</f>
        <v/>
      </c>
      <c r="AN770" s="68" t="str">
        <f>IF(日報入力!G770&gt;0,日報入力!C770,"")</f>
        <v/>
      </c>
      <c r="AO770" s="68" t="str">
        <f>日報入力!B770</f>
        <v/>
      </c>
      <c r="AP770" s="68" t="str">
        <f>IF(日報入力!AQ770,日報入力!BA770,"")</f>
        <v/>
      </c>
      <c r="AQ770" s="68" t="str">
        <f>IF(日報入力!AR770,日報入力!BB770,"")</f>
        <v/>
      </c>
      <c r="AR770" s="68" t="str">
        <f>IF(日報入力!AS770,"N勤","")</f>
        <v/>
      </c>
      <c r="AS770" s="295" t="e">
        <f t="shared" si="53"/>
        <v>#VALUE!</v>
      </c>
      <c r="AT770" s="439" t="str">
        <f>日報入力!AY770</f>
        <v/>
      </c>
      <c r="AU770" s="518" t="str">
        <f>IF(日報入力!G770,G770*60/E770,"")</f>
        <v/>
      </c>
      <c r="AV770" s="528" t="str">
        <f>IF(日報入力!AT770,日報入力!AT770,"")</f>
        <v/>
      </c>
      <c r="AW770" s="529" t="str">
        <f>IF(日報入力!AT770,AE770/日報入力!AT770,"")</f>
        <v/>
      </c>
      <c r="AX770" s="530" t="e">
        <f>IF(1&lt;日報集計!AT770,AT770/(((F770-I770-J770-N770-O770)*60)/(E770)),"")</f>
        <v>#VALUE!</v>
      </c>
      <c r="AY770" s="664" t="str">
        <f>IF(日報入力!H770,AT770/(((F770-J770)*60)/E770),"")</f>
        <v/>
      </c>
      <c r="AZ770" s="664" t="str">
        <f>IF(日報入力!I770,AT770/((G770*60)/E770),"")</f>
        <v/>
      </c>
      <c r="BA770" s="296" t="str">
        <f>IF(日報入力!G770,G770/F770,"")</f>
        <v/>
      </c>
      <c r="BB770" s="386" t="e">
        <f t="shared" si="54"/>
        <v>#VALUE!</v>
      </c>
      <c r="BC770" s="386" t="e">
        <f t="shared" si="55"/>
        <v>#VALUE!</v>
      </c>
      <c r="BD770" s="80">
        <f>日報入力!AU770</f>
        <v>0</v>
      </c>
      <c r="BE770" s="534" t="str">
        <f>IF(日報入力!AV770,日報入力!AV770,"")</f>
        <v/>
      </c>
      <c r="BF770" s="534" t="str">
        <f>IF(日報入力!AW770,日報入力!AW770,"")</f>
        <v/>
      </c>
      <c r="BG770" s="398" t="str">
        <f>IF(日報入力!G770,日報入力!K770*日報入力!D770*日報入力!BC770,"")</f>
        <v/>
      </c>
    </row>
    <row r="771" spans="1:59" ht="20.25" hidden="1" customHeight="1" x14ac:dyDescent="0.15">
      <c r="A771" s="302" t="str">
        <f>IF(日報入力!G771="","",日報入力!G771)</f>
        <v/>
      </c>
      <c r="B771" s="291" t="str">
        <f>IF(日報入力!G771="","",日報入力!H771)</f>
        <v/>
      </c>
      <c r="C771" s="291" t="str">
        <f>IF(日報入力!G771="","",日報入力!I771)</f>
        <v/>
      </c>
      <c r="D771" s="291" t="str">
        <f>IF(日報入力!G771="","",日報入力!J771)</f>
        <v/>
      </c>
      <c r="E771" s="291" t="str">
        <f>IF(日報入力!G771="","",日報入力!K771)</f>
        <v/>
      </c>
      <c r="F771" s="291" t="str">
        <f>IF(日報入力!G771="","",日報入力!L771)</f>
        <v/>
      </c>
      <c r="G771" s="291" t="str">
        <f>IF(日報入力!G771="","",日報入力!L771-日報入力!O771-日報入力!P771-日報入力!Q771-日報入力!R771-日報入力!S771-日報入力!T771-日報入力!U771-日報入力!V771-日報入力!W771-日報入力!X771-日報入力!Y771-日報入力!Z771)</f>
        <v/>
      </c>
      <c r="H771" s="291" t="str">
        <f>IF(日報入力!G771="","",IF(日報入力!M771&gt;=0,日報入力!M771*F771,F771))</f>
        <v/>
      </c>
      <c r="I771" s="291" t="str">
        <f>IF(日報入力!G771="","",日報入力!O771)</f>
        <v/>
      </c>
      <c r="J771" s="291" t="str">
        <f>IF(日報入力!G771="","",日報入力!P771)</f>
        <v/>
      </c>
      <c r="K771" s="291" t="str">
        <f>IF(日報入力!G771="","",日報入力!Q771)</f>
        <v/>
      </c>
      <c r="L771" s="291" t="str">
        <f>IF(日報入力!G771="","",日報入力!R771)</f>
        <v/>
      </c>
      <c r="M771" s="291" t="str">
        <f>IF(日報入力!G771="","",日報入力!S771)</f>
        <v/>
      </c>
      <c r="N771" s="291" t="str">
        <f>IF(日報入力!G771="","",日報入力!T771)</f>
        <v/>
      </c>
      <c r="O771" s="291" t="str">
        <f>IF(日報入力!G771="","",日報入力!U771)</f>
        <v/>
      </c>
      <c r="P771" s="291" t="str">
        <f>IF(日報入力!G771="","",日報入力!V771)</f>
        <v/>
      </c>
      <c r="Q771" s="291" t="str">
        <f>IF(日報入力!G771="","",日報入力!W771)</f>
        <v/>
      </c>
      <c r="R771" s="291" t="str">
        <f>IF(日報入力!G771="","",日報入力!X771)</f>
        <v/>
      </c>
      <c r="S771" s="291" t="str">
        <f>IF(日報入力!G771="","",日報入力!Y771)</f>
        <v/>
      </c>
      <c r="T771" s="291" t="str">
        <f>IF(日報入力!G771="","",日報入力!Z771)</f>
        <v/>
      </c>
      <c r="U771" s="291" t="str">
        <f>IF(日報入力!G771="","",日報入力!AA771)</f>
        <v/>
      </c>
      <c r="V771" s="378" t="str">
        <f>IF(日報入力!G771="","",日報入力!AB771)</f>
        <v/>
      </c>
      <c r="W771" s="291" t="str">
        <f>IF(日報入力!G771="","",日報入力!AC771)</f>
        <v/>
      </c>
      <c r="X771" s="291" t="str">
        <f>IF(日報入力!G771="","",日報入力!AD771)</f>
        <v/>
      </c>
      <c r="Y771" s="291" t="str">
        <f>IF(日報入力!G771="","",日報入力!AE771)</f>
        <v/>
      </c>
      <c r="Z771" s="291" t="str">
        <f>IF(日報入力!G771="","",日報入力!AF771)</f>
        <v/>
      </c>
      <c r="AA771" s="291" t="str">
        <f>IF(日報入力!G771="","",日報入力!AG771)</f>
        <v/>
      </c>
      <c r="AB771" s="291" t="str">
        <f>IF(日報入力!G771="","",日報入力!AH771)</f>
        <v/>
      </c>
      <c r="AC771" s="291" t="str">
        <f>IF(日報入力!G771="","",日報入力!AI771)</f>
        <v/>
      </c>
      <c r="AD771" s="291" t="str">
        <f>IF(日報入力!G771="","",日報入力!AJ771)</f>
        <v/>
      </c>
      <c r="AE771" s="292" t="str">
        <f>IF(日報入力!G771="","",日報入力!E771)</f>
        <v/>
      </c>
      <c r="AF771" s="293" t="str">
        <f>IF(日報入力!G771="","",日報入力!AK771)</f>
        <v/>
      </c>
      <c r="AG771" s="293" t="str">
        <f>IF(日報入力!G771="","",日報入力!AL771)</f>
        <v/>
      </c>
      <c r="AH771" s="293" t="str">
        <f>IF(日報入力!G771="","",日報入力!AM771)</f>
        <v/>
      </c>
      <c r="AI771" s="294" t="str">
        <f>IF(日報入力!G771&gt;0,日報入力!D771*日報入力!K771*日報入力!AL771,"")</f>
        <v/>
      </c>
      <c r="AJ771" s="294" t="str">
        <f>IF(日報入力!G771&gt;0,日報入力!E771*日報入力!AL771,"")</f>
        <v/>
      </c>
      <c r="AK771" s="294" t="str">
        <f>IF(日報入力!G771&gt;0,AI771-AJ771,"")</f>
        <v/>
      </c>
      <c r="AL771" s="292" t="str">
        <f>IF(日報入力!G771&gt;0,日報入力!E771*日報入力!AM771,"")</f>
        <v/>
      </c>
      <c r="AM771" s="292" t="str">
        <f>IF(日報入力!G771&gt;0,日報入力!AB771*日報入力!AM771,"")</f>
        <v/>
      </c>
      <c r="AN771" s="68" t="str">
        <f>IF(日報入力!G771&gt;0,日報入力!C771,"")</f>
        <v/>
      </c>
      <c r="AO771" s="68" t="str">
        <f>日報入力!B771</f>
        <v/>
      </c>
      <c r="AP771" s="68" t="str">
        <f>IF(日報入力!AQ771,日報入力!BA771,"")</f>
        <v/>
      </c>
      <c r="AQ771" s="68" t="str">
        <f>IF(日報入力!AR771,日報入力!BB771,"")</f>
        <v/>
      </c>
      <c r="AR771" s="68" t="str">
        <f>IF(日報入力!AS771,"N勤","")</f>
        <v/>
      </c>
      <c r="AS771" s="295" t="e">
        <f t="shared" si="53"/>
        <v>#VALUE!</v>
      </c>
      <c r="AT771" s="439" t="str">
        <f>日報入力!AY771</f>
        <v/>
      </c>
      <c r="AU771" s="518" t="str">
        <f>IF(日報入力!G771,G771*60/E771,"")</f>
        <v/>
      </c>
      <c r="AV771" s="528" t="str">
        <f>IF(日報入力!AT771,日報入力!AT771,"")</f>
        <v/>
      </c>
      <c r="AW771" s="529" t="str">
        <f>IF(日報入力!AT771,AE771/日報入力!AT771,"")</f>
        <v/>
      </c>
      <c r="AX771" s="530" t="e">
        <f>IF(1&lt;日報集計!AT771,AT771/(((F771-I771-J771-N771-O771)*60)/(E771)),"")</f>
        <v>#VALUE!</v>
      </c>
      <c r="AY771" s="664" t="str">
        <f>IF(日報入力!H771,AT771/(((F771-J771)*60)/E771),"")</f>
        <v/>
      </c>
      <c r="AZ771" s="664" t="str">
        <f>IF(日報入力!I771,AT771/((G771*60)/E771),"")</f>
        <v/>
      </c>
      <c r="BA771" s="296" t="str">
        <f>IF(日報入力!G771,G771/F771,"")</f>
        <v/>
      </c>
      <c r="BB771" s="386" t="e">
        <f t="shared" si="54"/>
        <v>#VALUE!</v>
      </c>
      <c r="BC771" s="386" t="e">
        <f t="shared" si="55"/>
        <v>#VALUE!</v>
      </c>
      <c r="BD771" s="80">
        <f>日報入力!AU771</f>
        <v>0</v>
      </c>
      <c r="BE771" s="534" t="str">
        <f>IF(日報入力!AV771,日報入力!AV771,"")</f>
        <v/>
      </c>
      <c r="BF771" s="534" t="str">
        <f>IF(日報入力!AW771,日報入力!AW771,"")</f>
        <v/>
      </c>
      <c r="BG771" s="398" t="str">
        <f>IF(日報入力!G771,日報入力!K771*日報入力!D771*日報入力!BC771,"")</f>
        <v/>
      </c>
    </row>
    <row r="772" spans="1:59" ht="20.25" hidden="1" customHeight="1" x14ac:dyDescent="0.15">
      <c r="A772" s="302" t="str">
        <f>IF(日報入力!G772="","",日報入力!G772)</f>
        <v/>
      </c>
      <c r="B772" s="291" t="str">
        <f>IF(日報入力!G772="","",日報入力!H772)</f>
        <v/>
      </c>
      <c r="C772" s="291" t="str">
        <f>IF(日報入力!G772="","",日報入力!I772)</f>
        <v/>
      </c>
      <c r="D772" s="291" t="str">
        <f>IF(日報入力!G772="","",日報入力!J772)</f>
        <v/>
      </c>
      <c r="E772" s="291" t="str">
        <f>IF(日報入力!G772="","",日報入力!K772)</f>
        <v/>
      </c>
      <c r="F772" s="291" t="str">
        <f>IF(日報入力!G772="","",日報入力!L772)</f>
        <v/>
      </c>
      <c r="G772" s="291" t="str">
        <f>IF(日報入力!G772="","",日報入力!L772-日報入力!O772-日報入力!P772-日報入力!Q772-日報入力!R772-日報入力!S772-日報入力!T772-日報入力!U772-日報入力!V772-日報入力!W772-日報入力!X772-日報入力!Y772-日報入力!Z772)</f>
        <v/>
      </c>
      <c r="H772" s="291" t="str">
        <f>IF(日報入力!G772="","",IF(日報入力!M772&gt;=0,日報入力!M772*F772,F772))</f>
        <v/>
      </c>
      <c r="I772" s="291" t="str">
        <f>IF(日報入力!G772="","",日報入力!O772)</f>
        <v/>
      </c>
      <c r="J772" s="291" t="str">
        <f>IF(日報入力!G772="","",日報入力!P772)</f>
        <v/>
      </c>
      <c r="K772" s="291" t="str">
        <f>IF(日報入力!G772="","",日報入力!Q772)</f>
        <v/>
      </c>
      <c r="L772" s="291" t="str">
        <f>IF(日報入力!G772="","",日報入力!R772)</f>
        <v/>
      </c>
      <c r="M772" s="291" t="str">
        <f>IF(日報入力!G772="","",日報入力!S772)</f>
        <v/>
      </c>
      <c r="N772" s="291" t="str">
        <f>IF(日報入力!G772="","",日報入力!T772)</f>
        <v/>
      </c>
      <c r="O772" s="291" t="str">
        <f>IF(日報入力!G772="","",日報入力!U772)</f>
        <v/>
      </c>
      <c r="P772" s="291" t="str">
        <f>IF(日報入力!G772="","",日報入力!V772)</f>
        <v/>
      </c>
      <c r="Q772" s="291" t="str">
        <f>IF(日報入力!G772="","",日報入力!W772)</f>
        <v/>
      </c>
      <c r="R772" s="291" t="str">
        <f>IF(日報入力!G772="","",日報入力!X772)</f>
        <v/>
      </c>
      <c r="S772" s="291" t="str">
        <f>IF(日報入力!G772="","",日報入力!Y772)</f>
        <v/>
      </c>
      <c r="T772" s="291" t="str">
        <f>IF(日報入力!G772="","",日報入力!Z772)</f>
        <v/>
      </c>
      <c r="U772" s="291" t="str">
        <f>IF(日報入力!G772="","",日報入力!AA772)</f>
        <v/>
      </c>
      <c r="V772" s="378" t="str">
        <f>IF(日報入力!G772="","",日報入力!AB772)</f>
        <v/>
      </c>
      <c r="W772" s="291" t="str">
        <f>IF(日報入力!G772="","",日報入力!AC772)</f>
        <v/>
      </c>
      <c r="X772" s="291" t="str">
        <f>IF(日報入力!G772="","",日報入力!AD772)</f>
        <v/>
      </c>
      <c r="Y772" s="291" t="str">
        <f>IF(日報入力!G772="","",日報入力!AE772)</f>
        <v/>
      </c>
      <c r="Z772" s="291" t="str">
        <f>IF(日報入力!G772="","",日報入力!AF772)</f>
        <v/>
      </c>
      <c r="AA772" s="291" t="str">
        <f>IF(日報入力!G772="","",日報入力!AG772)</f>
        <v/>
      </c>
      <c r="AB772" s="291" t="str">
        <f>IF(日報入力!G772="","",日報入力!AH772)</f>
        <v/>
      </c>
      <c r="AC772" s="291" t="str">
        <f>IF(日報入力!G772="","",日報入力!AI772)</f>
        <v/>
      </c>
      <c r="AD772" s="291" t="str">
        <f>IF(日報入力!G772="","",日報入力!AJ772)</f>
        <v/>
      </c>
      <c r="AE772" s="292" t="str">
        <f>IF(日報入力!G772="","",日報入力!E772)</f>
        <v/>
      </c>
      <c r="AF772" s="293" t="str">
        <f>IF(日報入力!G772="","",日報入力!AK772)</f>
        <v/>
      </c>
      <c r="AG772" s="293" t="str">
        <f>IF(日報入力!G772="","",日報入力!AL772)</f>
        <v/>
      </c>
      <c r="AH772" s="293" t="str">
        <f>IF(日報入力!G772="","",日報入力!AM772)</f>
        <v/>
      </c>
      <c r="AI772" s="294" t="str">
        <f>IF(日報入力!G772&gt;0,日報入力!D772*日報入力!K772*日報入力!AL772,"")</f>
        <v/>
      </c>
      <c r="AJ772" s="294" t="str">
        <f>IF(日報入力!G772&gt;0,日報入力!E772*日報入力!AL772,"")</f>
        <v/>
      </c>
      <c r="AK772" s="294" t="str">
        <f>IF(日報入力!G772&gt;0,AI772-AJ772,"")</f>
        <v/>
      </c>
      <c r="AL772" s="292" t="str">
        <f>IF(日報入力!G772&gt;0,日報入力!E772*日報入力!AM772,"")</f>
        <v/>
      </c>
      <c r="AM772" s="292" t="str">
        <f>IF(日報入力!G772&gt;0,日報入力!AB772*日報入力!AM772,"")</f>
        <v/>
      </c>
      <c r="AN772" s="68" t="str">
        <f>IF(日報入力!G772&gt;0,日報入力!C772,"")</f>
        <v/>
      </c>
      <c r="AO772" s="68" t="str">
        <f>日報入力!B772</f>
        <v/>
      </c>
      <c r="AP772" s="68" t="str">
        <f>IF(日報入力!AQ772,日報入力!BA772,"")</f>
        <v/>
      </c>
      <c r="AQ772" s="68" t="str">
        <f>IF(日報入力!AR772,日報入力!BB772,"")</f>
        <v/>
      </c>
      <c r="AR772" s="68" t="str">
        <f>IF(日報入力!AS772,"N勤","")</f>
        <v/>
      </c>
      <c r="AS772" s="295" t="e">
        <f t="shared" si="53"/>
        <v>#VALUE!</v>
      </c>
      <c r="AT772" s="439" t="str">
        <f>日報入力!AY772</f>
        <v/>
      </c>
      <c r="AU772" s="518" t="str">
        <f>IF(日報入力!G772,G772*60/E772,"")</f>
        <v/>
      </c>
      <c r="AV772" s="528" t="str">
        <f>IF(日報入力!AT772,日報入力!AT772,"")</f>
        <v/>
      </c>
      <c r="AW772" s="529" t="str">
        <f>IF(日報入力!AT772,AE772/日報入力!AT772,"")</f>
        <v/>
      </c>
      <c r="AX772" s="530" t="e">
        <f>IF(1&lt;日報集計!AT772,AT772/(((F772-I772-J772-N772-O772)*60)/(E772)),"")</f>
        <v>#VALUE!</v>
      </c>
      <c r="AY772" s="664" t="str">
        <f>IF(日報入力!H772,AT772/(((F772-J772)*60)/E772),"")</f>
        <v/>
      </c>
      <c r="AZ772" s="664" t="str">
        <f>IF(日報入力!I772,AT772/((G772*60)/E772),"")</f>
        <v/>
      </c>
      <c r="BA772" s="296" t="str">
        <f>IF(日報入力!G772,G772/F772,"")</f>
        <v/>
      </c>
      <c r="BB772" s="386" t="e">
        <f t="shared" si="54"/>
        <v>#VALUE!</v>
      </c>
      <c r="BC772" s="386" t="e">
        <f t="shared" si="55"/>
        <v>#VALUE!</v>
      </c>
      <c r="BD772" s="80">
        <f>日報入力!AU772</f>
        <v>0</v>
      </c>
      <c r="BE772" s="534" t="str">
        <f>IF(日報入力!AV772,日報入力!AV772,"")</f>
        <v/>
      </c>
      <c r="BF772" s="534" t="str">
        <f>IF(日報入力!AW772,日報入力!AW772,"")</f>
        <v/>
      </c>
      <c r="BG772" s="398" t="str">
        <f>IF(日報入力!G772,日報入力!K772*日報入力!D772*日報入力!BC772,"")</f>
        <v/>
      </c>
    </row>
    <row r="773" spans="1:59" ht="20.25" hidden="1" customHeight="1" x14ac:dyDescent="0.15">
      <c r="A773" s="302" t="str">
        <f>IF(日報入力!G773="","",日報入力!G773)</f>
        <v/>
      </c>
      <c r="B773" s="291" t="str">
        <f>IF(日報入力!G773="","",日報入力!H773)</f>
        <v/>
      </c>
      <c r="C773" s="291" t="str">
        <f>IF(日報入力!G773="","",日報入力!I773)</f>
        <v/>
      </c>
      <c r="D773" s="291" t="str">
        <f>IF(日報入力!G773="","",日報入力!J773)</f>
        <v/>
      </c>
      <c r="E773" s="291" t="str">
        <f>IF(日報入力!G773="","",日報入力!K773)</f>
        <v/>
      </c>
      <c r="F773" s="291" t="str">
        <f>IF(日報入力!G773="","",日報入力!L773)</f>
        <v/>
      </c>
      <c r="G773" s="291" t="str">
        <f>IF(日報入力!G773="","",日報入力!L773-日報入力!O773-日報入力!P773-日報入力!Q773-日報入力!R773-日報入力!S773-日報入力!T773-日報入力!U773-日報入力!V773-日報入力!W773-日報入力!X773-日報入力!Y773-日報入力!Z773)</f>
        <v/>
      </c>
      <c r="H773" s="291" t="str">
        <f>IF(日報入力!G773="","",IF(日報入力!M773&gt;=0,日報入力!M773*F773,F773))</f>
        <v/>
      </c>
      <c r="I773" s="291" t="str">
        <f>IF(日報入力!G773="","",日報入力!O773)</f>
        <v/>
      </c>
      <c r="J773" s="291" t="str">
        <f>IF(日報入力!G773="","",日報入力!P773)</f>
        <v/>
      </c>
      <c r="K773" s="291" t="str">
        <f>IF(日報入力!G773="","",日報入力!Q773)</f>
        <v/>
      </c>
      <c r="L773" s="291" t="str">
        <f>IF(日報入力!G773="","",日報入力!R773)</f>
        <v/>
      </c>
      <c r="M773" s="291" t="str">
        <f>IF(日報入力!G773="","",日報入力!S773)</f>
        <v/>
      </c>
      <c r="N773" s="291" t="str">
        <f>IF(日報入力!G773="","",日報入力!T773)</f>
        <v/>
      </c>
      <c r="O773" s="291" t="str">
        <f>IF(日報入力!G773="","",日報入力!U773)</f>
        <v/>
      </c>
      <c r="P773" s="291" t="str">
        <f>IF(日報入力!G773="","",日報入力!V773)</f>
        <v/>
      </c>
      <c r="Q773" s="291" t="str">
        <f>IF(日報入力!G773="","",日報入力!W773)</f>
        <v/>
      </c>
      <c r="R773" s="291" t="str">
        <f>IF(日報入力!G773="","",日報入力!X773)</f>
        <v/>
      </c>
      <c r="S773" s="291" t="str">
        <f>IF(日報入力!G773="","",日報入力!Y773)</f>
        <v/>
      </c>
      <c r="T773" s="291" t="str">
        <f>IF(日報入力!G773="","",日報入力!Z773)</f>
        <v/>
      </c>
      <c r="U773" s="291" t="str">
        <f>IF(日報入力!G773="","",日報入力!AA773)</f>
        <v/>
      </c>
      <c r="V773" s="378" t="str">
        <f>IF(日報入力!G773="","",日報入力!AB773)</f>
        <v/>
      </c>
      <c r="W773" s="291" t="str">
        <f>IF(日報入力!G773="","",日報入力!AC773)</f>
        <v/>
      </c>
      <c r="X773" s="291" t="str">
        <f>IF(日報入力!G773="","",日報入力!AD773)</f>
        <v/>
      </c>
      <c r="Y773" s="291" t="str">
        <f>IF(日報入力!G773="","",日報入力!AE773)</f>
        <v/>
      </c>
      <c r="Z773" s="291" t="str">
        <f>IF(日報入力!G773="","",日報入力!AF773)</f>
        <v/>
      </c>
      <c r="AA773" s="291" t="str">
        <f>IF(日報入力!G773="","",日報入力!AG773)</f>
        <v/>
      </c>
      <c r="AB773" s="291" t="str">
        <f>IF(日報入力!G773="","",日報入力!AH773)</f>
        <v/>
      </c>
      <c r="AC773" s="291" t="str">
        <f>IF(日報入力!G773="","",日報入力!AI773)</f>
        <v/>
      </c>
      <c r="AD773" s="291" t="str">
        <f>IF(日報入力!G773="","",日報入力!AJ773)</f>
        <v/>
      </c>
      <c r="AE773" s="292" t="str">
        <f>IF(日報入力!G773="","",日報入力!E773)</f>
        <v/>
      </c>
      <c r="AF773" s="293" t="str">
        <f>IF(日報入力!G773="","",日報入力!AK773)</f>
        <v/>
      </c>
      <c r="AG773" s="293" t="str">
        <f>IF(日報入力!G773="","",日報入力!AL773)</f>
        <v/>
      </c>
      <c r="AH773" s="293" t="str">
        <f>IF(日報入力!G773="","",日報入力!AM773)</f>
        <v/>
      </c>
      <c r="AI773" s="294" t="str">
        <f>IF(日報入力!G773&gt;0,日報入力!D773*日報入力!K773*日報入力!AL773,"")</f>
        <v/>
      </c>
      <c r="AJ773" s="294" t="str">
        <f>IF(日報入力!G773&gt;0,日報入力!E773*日報入力!AL773,"")</f>
        <v/>
      </c>
      <c r="AK773" s="294" t="str">
        <f>IF(日報入力!G773&gt;0,AI773-AJ773,"")</f>
        <v/>
      </c>
      <c r="AL773" s="292" t="str">
        <f>IF(日報入力!G773&gt;0,日報入力!E773*日報入力!AM773,"")</f>
        <v/>
      </c>
      <c r="AM773" s="292" t="str">
        <f>IF(日報入力!G773&gt;0,日報入力!AB773*日報入力!AM773,"")</f>
        <v/>
      </c>
      <c r="AN773" s="68" t="str">
        <f>IF(日報入力!G773&gt;0,日報入力!C773,"")</f>
        <v/>
      </c>
      <c r="AO773" s="68" t="str">
        <f>日報入力!B773</f>
        <v/>
      </c>
      <c r="AP773" s="68" t="str">
        <f>IF(日報入力!AQ773,日報入力!BA773,"")</f>
        <v/>
      </c>
      <c r="AQ773" s="68" t="str">
        <f>IF(日報入力!AR773,日報入力!BB773,"")</f>
        <v/>
      </c>
      <c r="AR773" s="68" t="str">
        <f>IF(日報入力!AS773,"N勤","")</f>
        <v/>
      </c>
      <c r="AS773" s="295" t="e">
        <f t="shared" si="53"/>
        <v>#VALUE!</v>
      </c>
      <c r="AT773" s="439" t="str">
        <f>日報入力!AY773</f>
        <v/>
      </c>
      <c r="AU773" s="518" t="str">
        <f>IF(日報入力!G773,G773*60/E773,"")</f>
        <v/>
      </c>
      <c r="AV773" s="528" t="str">
        <f>IF(日報入力!AT773,日報入力!AT773,"")</f>
        <v/>
      </c>
      <c r="AW773" s="529" t="str">
        <f>IF(日報入力!AT773,AE773/日報入力!AT773,"")</f>
        <v/>
      </c>
      <c r="AX773" s="530" t="e">
        <f>IF(1&lt;日報集計!AT773,AT773/(((F773-I773-J773-N773-O773)*60)/(E773)),"")</f>
        <v>#VALUE!</v>
      </c>
      <c r="AY773" s="664" t="str">
        <f>IF(日報入力!H773,AT773/(((F773-J773)*60)/E773),"")</f>
        <v/>
      </c>
      <c r="AZ773" s="664" t="str">
        <f>IF(日報入力!I773,AT773/((G773*60)/E773),"")</f>
        <v/>
      </c>
      <c r="BA773" s="296" t="str">
        <f>IF(日報入力!G773,G773/F773,"")</f>
        <v/>
      </c>
      <c r="BB773" s="386" t="e">
        <f t="shared" si="54"/>
        <v>#VALUE!</v>
      </c>
      <c r="BC773" s="386" t="e">
        <f t="shared" si="55"/>
        <v>#VALUE!</v>
      </c>
      <c r="BD773" s="80">
        <f>日報入力!AU773</f>
        <v>0</v>
      </c>
      <c r="BE773" s="534" t="str">
        <f>IF(日報入力!AV773,日報入力!AV773,"")</f>
        <v/>
      </c>
      <c r="BF773" s="534" t="str">
        <f>IF(日報入力!AW773,日報入力!AW773,"")</f>
        <v/>
      </c>
      <c r="BG773" s="398" t="str">
        <f>IF(日報入力!G773,日報入力!K773*日報入力!D773*日報入力!BC773,"")</f>
        <v/>
      </c>
    </row>
    <row r="774" spans="1:59" ht="20.25" hidden="1" customHeight="1" x14ac:dyDescent="0.15">
      <c r="A774" s="302" t="str">
        <f>IF(日報入力!G774="","",日報入力!G774)</f>
        <v/>
      </c>
      <c r="B774" s="291" t="str">
        <f>IF(日報入力!G774="","",日報入力!H774)</f>
        <v/>
      </c>
      <c r="C774" s="291" t="str">
        <f>IF(日報入力!G774="","",日報入力!I774)</f>
        <v/>
      </c>
      <c r="D774" s="291" t="str">
        <f>IF(日報入力!G774="","",日報入力!J774)</f>
        <v/>
      </c>
      <c r="E774" s="291" t="str">
        <f>IF(日報入力!G774="","",日報入力!K774)</f>
        <v/>
      </c>
      <c r="F774" s="291" t="str">
        <f>IF(日報入力!G774="","",日報入力!L774)</f>
        <v/>
      </c>
      <c r="G774" s="291" t="str">
        <f>IF(日報入力!G774="","",日報入力!L774-日報入力!O774-日報入力!P774-日報入力!Q774-日報入力!R774-日報入力!S774-日報入力!T774-日報入力!U774-日報入力!V774-日報入力!W774-日報入力!X774-日報入力!Y774-日報入力!Z774)</f>
        <v/>
      </c>
      <c r="H774" s="291" t="str">
        <f>IF(日報入力!G774="","",IF(日報入力!M774&gt;=0,日報入力!M774*F774,F774))</f>
        <v/>
      </c>
      <c r="I774" s="291" t="str">
        <f>IF(日報入力!G774="","",日報入力!O774)</f>
        <v/>
      </c>
      <c r="J774" s="291" t="str">
        <f>IF(日報入力!G774="","",日報入力!P774)</f>
        <v/>
      </c>
      <c r="K774" s="291" t="str">
        <f>IF(日報入力!G774="","",日報入力!Q774)</f>
        <v/>
      </c>
      <c r="L774" s="291" t="str">
        <f>IF(日報入力!G774="","",日報入力!R774)</f>
        <v/>
      </c>
      <c r="M774" s="291" t="str">
        <f>IF(日報入力!G774="","",日報入力!S774)</f>
        <v/>
      </c>
      <c r="N774" s="291" t="str">
        <f>IF(日報入力!G774="","",日報入力!T774)</f>
        <v/>
      </c>
      <c r="O774" s="291" t="str">
        <f>IF(日報入力!G774="","",日報入力!U774)</f>
        <v/>
      </c>
      <c r="P774" s="291" t="str">
        <f>IF(日報入力!G774="","",日報入力!V774)</f>
        <v/>
      </c>
      <c r="Q774" s="291" t="str">
        <f>IF(日報入力!G774="","",日報入力!W774)</f>
        <v/>
      </c>
      <c r="R774" s="291" t="str">
        <f>IF(日報入力!G774="","",日報入力!X774)</f>
        <v/>
      </c>
      <c r="S774" s="291" t="str">
        <f>IF(日報入力!G774="","",日報入力!Y774)</f>
        <v/>
      </c>
      <c r="T774" s="291" t="str">
        <f>IF(日報入力!G774="","",日報入力!Z774)</f>
        <v/>
      </c>
      <c r="U774" s="291" t="str">
        <f>IF(日報入力!G774="","",日報入力!AA774)</f>
        <v/>
      </c>
      <c r="V774" s="378" t="str">
        <f>IF(日報入力!G774="","",日報入力!AB774)</f>
        <v/>
      </c>
      <c r="W774" s="291" t="str">
        <f>IF(日報入力!G774="","",日報入力!AC774)</f>
        <v/>
      </c>
      <c r="X774" s="291" t="str">
        <f>IF(日報入力!G774="","",日報入力!AD774)</f>
        <v/>
      </c>
      <c r="Y774" s="291" t="str">
        <f>IF(日報入力!G774="","",日報入力!AE774)</f>
        <v/>
      </c>
      <c r="Z774" s="291" t="str">
        <f>IF(日報入力!G774="","",日報入力!AF774)</f>
        <v/>
      </c>
      <c r="AA774" s="291" t="str">
        <f>IF(日報入力!G774="","",日報入力!AG774)</f>
        <v/>
      </c>
      <c r="AB774" s="291" t="str">
        <f>IF(日報入力!G774="","",日報入力!AH774)</f>
        <v/>
      </c>
      <c r="AC774" s="291" t="str">
        <f>IF(日報入力!G774="","",日報入力!AI774)</f>
        <v/>
      </c>
      <c r="AD774" s="291" t="str">
        <f>IF(日報入力!G774="","",日報入力!AJ774)</f>
        <v/>
      </c>
      <c r="AE774" s="292" t="str">
        <f>IF(日報入力!G774="","",日報入力!E774)</f>
        <v/>
      </c>
      <c r="AF774" s="293" t="str">
        <f>IF(日報入力!G774="","",日報入力!AK774)</f>
        <v/>
      </c>
      <c r="AG774" s="293" t="str">
        <f>IF(日報入力!G774="","",日報入力!AL774)</f>
        <v/>
      </c>
      <c r="AH774" s="293" t="str">
        <f>IF(日報入力!G774="","",日報入力!AM774)</f>
        <v/>
      </c>
      <c r="AI774" s="294" t="str">
        <f>IF(日報入力!G774&gt;0,日報入力!D774*日報入力!K774*日報入力!AL774,"")</f>
        <v/>
      </c>
      <c r="AJ774" s="294" t="str">
        <f>IF(日報入力!G774&gt;0,日報入力!E774*日報入力!AL774,"")</f>
        <v/>
      </c>
      <c r="AK774" s="294" t="str">
        <f>IF(日報入力!G774&gt;0,AI774-AJ774,"")</f>
        <v/>
      </c>
      <c r="AL774" s="292" t="str">
        <f>IF(日報入力!G774&gt;0,日報入力!E774*日報入力!AM774,"")</f>
        <v/>
      </c>
      <c r="AM774" s="292" t="str">
        <f>IF(日報入力!G774&gt;0,日報入力!AB774*日報入力!AM774,"")</f>
        <v/>
      </c>
      <c r="AN774" s="68" t="str">
        <f>IF(日報入力!G774&gt;0,日報入力!C774,"")</f>
        <v/>
      </c>
      <c r="AO774" s="68" t="str">
        <f>日報入力!B774</f>
        <v/>
      </c>
      <c r="AP774" s="68" t="str">
        <f>IF(日報入力!AQ774,日報入力!BA774,"")</f>
        <v/>
      </c>
      <c r="AQ774" s="68" t="str">
        <f>IF(日報入力!AR774,日報入力!BB774,"")</f>
        <v/>
      </c>
      <c r="AR774" s="68" t="str">
        <f>IF(日報入力!AS774,"N勤","")</f>
        <v/>
      </c>
      <c r="AS774" s="295" t="e">
        <f t="shared" si="53"/>
        <v>#VALUE!</v>
      </c>
      <c r="AT774" s="439" t="str">
        <f>日報入力!AY774</f>
        <v/>
      </c>
      <c r="AU774" s="518" t="str">
        <f>IF(日報入力!G774,G774*60/E774,"")</f>
        <v/>
      </c>
      <c r="AV774" s="528" t="str">
        <f>IF(日報入力!AT774,日報入力!AT774,"")</f>
        <v/>
      </c>
      <c r="AW774" s="529" t="str">
        <f>IF(日報入力!AT774,AE774/日報入力!AT774,"")</f>
        <v/>
      </c>
      <c r="AX774" s="530" t="e">
        <f>IF(1&lt;日報集計!AT774,AT774/(((F774-I774-J774-N774-O774)*60)/(E774)),"")</f>
        <v>#VALUE!</v>
      </c>
      <c r="AY774" s="664" t="str">
        <f>IF(日報入力!H774,AT774/(((F774-J774)*60)/E774),"")</f>
        <v/>
      </c>
      <c r="AZ774" s="664" t="str">
        <f>IF(日報入力!I774,AT774/((G774*60)/E774),"")</f>
        <v/>
      </c>
      <c r="BA774" s="296" t="str">
        <f>IF(日報入力!G774,G774/F774,"")</f>
        <v/>
      </c>
      <c r="BB774" s="386" t="e">
        <f t="shared" si="54"/>
        <v>#VALUE!</v>
      </c>
      <c r="BC774" s="386" t="e">
        <f t="shared" si="55"/>
        <v>#VALUE!</v>
      </c>
      <c r="BD774" s="80">
        <f>日報入力!AU774</f>
        <v>0</v>
      </c>
      <c r="BE774" s="534" t="str">
        <f>IF(日報入力!AV774,日報入力!AV774,"")</f>
        <v/>
      </c>
      <c r="BF774" s="534" t="str">
        <f>IF(日報入力!AW774,日報入力!AW774,"")</f>
        <v/>
      </c>
      <c r="BG774" s="398" t="str">
        <f>IF(日報入力!G774,日報入力!K774*日報入力!D774*日報入力!BC774,"")</f>
        <v/>
      </c>
    </row>
    <row r="775" spans="1:59" ht="20.25" hidden="1" customHeight="1" x14ac:dyDescent="0.15">
      <c r="A775" s="302" t="str">
        <f>IF(日報入力!G775="","",日報入力!G775)</f>
        <v/>
      </c>
      <c r="B775" s="291" t="str">
        <f>IF(日報入力!G775="","",日報入力!H775)</f>
        <v/>
      </c>
      <c r="C775" s="291" t="str">
        <f>IF(日報入力!G775="","",日報入力!I775)</f>
        <v/>
      </c>
      <c r="D775" s="291" t="str">
        <f>IF(日報入力!G775="","",日報入力!J775)</f>
        <v/>
      </c>
      <c r="E775" s="291" t="str">
        <f>IF(日報入力!G775="","",日報入力!K775)</f>
        <v/>
      </c>
      <c r="F775" s="291" t="str">
        <f>IF(日報入力!G775="","",日報入力!L775)</f>
        <v/>
      </c>
      <c r="G775" s="291" t="str">
        <f>IF(日報入力!G775="","",日報入力!L775-日報入力!O775-日報入力!P775-日報入力!Q775-日報入力!R775-日報入力!S775-日報入力!T775-日報入力!U775-日報入力!V775-日報入力!W775-日報入力!X775-日報入力!Y775-日報入力!Z775)</f>
        <v/>
      </c>
      <c r="H775" s="291" t="str">
        <f>IF(日報入力!G775="","",IF(日報入力!M775&gt;=0,日報入力!M775*F775,F775))</f>
        <v/>
      </c>
      <c r="I775" s="291" t="str">
        <f>IF(日報入力!G775="","",日報入力!O775)</f>
        <v/>
      </c>
      <c r="J775" s="291" t="str">
        <f>IF(日報入力!G775="","",日報入力!P775)</f>
        <v/>
      </c>
      <c r="K775" s="291" t="str">
        <f>IF(日報入力!G775="","",日報入力!Q775)</f>
        <v/>
      </c>
      <c r="L775" s="291" t="str">
        <f>IF(日報入力!G775="","",日報入力!R775)</f>
        <v/>
      </c>
      <c r="M775" s="291" t="str">
        <f>IF(日報入力!G775="","",日報入力!S775)</f>
        <v/>
      </c>
      <c r="N775" s="291" t="str">
        <f>IF(日報入力!G775="","",日報入力!T775)</f>
        <v/>
      </c>
      <c r="O775" s="291" t="str">
        <f>IF(日報入力!G775="","",日報入力!U775)</f>
        <v/>
      </c>
      <c r="P775" s="291" t="str">
        <f>IF(日報入力!G775="","",日報入力!V775)</f>
        <v/>
      </c>
      <c r="Q775" s="291" t="str">
        <f>IF(日報入力!G775="","",日報入力!W775)</f>
        <v/>
      </c>
      <c r="R775" s="291" t="str">
        <f>IF(日報入力!G775="","",日報入力!X775)</f>
        <v/>
      </c>
      <c r="S775" s="291" t="str">
        <f>IF(日報入力!G775="","",日報入力!Y775)</f>
        <v/>
      </c>
      <c r="T775" s="291" t="str">
        <f>IF(日報入力!G775="","",日報入力!Z775)</f>
        <v/>
      </c>
      <c r="U775" s="291" t="str">
        <f>IF(日報入力!G775="","",日報入力!AA775)</f>
        <v/>
      </c>
      <c r="V775" s="378" t="str">
        <f>IF(日報入力!G775="","",日報入力!AB775)</f>
        <v/>
      </c>
      <c r="W775" s="291" t="str">
        <f>IF(日報入力!G775="","",日報入力!AC775)</f>
        <v/>
      </c>
      <c r="X775" s="291" t="str">
        <f>IF(日報入力!G775="","",日報入力!AD775)</f>
        <v/>
      </c>
      <c r="Y775" s="291" t="str">
        <f>IF(日報入力!G775="","",日報入力!AE775)</f>
        <v/>
      </c>
      <c r="Z775" s="291" t="str">
        <f>IF(日報入力!G775="","",日報入力!AF775)</f>
        <v/>
      </c>
      <c r="AA775" s="291" t="str">
        <f>IF(日報入力!G775="","",日報入力!AG775)</f>
        <v/>
      </c>
      <c r="AB775" s="291" t="str">
        <f>IF(日報入力!G775="","",日報入力!AH775)</f>
        <v/>
      </c>
      <c r="AC775" s="291" t="str">
        <f>IF(日報入力!G775="","",日報入力!AI775)</f>
        <v/>
      </c>
      <c r="AD775" s="291" t="str">
        <f>IF(日報入力!G775="","",日報入力!AJ775)</f>
        <v/>
      </c>
      <c r="AE775" s="292" t="str">
        <f>IF(日報入力!G775="","",日報入力!E775)</f>
        <v/>
      </c>
      <c r="AF775" s="293" t="str">
        <f>IF(日報入力!G775="","",日報入力!AK775)</f>
        <v/>
      </c>
      <c r="AG775" s="293" t="str">
        <f>IF(日報入力!G775="","",日報入力!AL775)</f>
        <v/>
      </c>
      <c r="AH775" s="293" t="str">
        <f>IF(日報入力!G775="","",日報入力!AM775)</f>
        <v/>
      </c>
      <c r="AI775" s="294" t="str">
        <f>IF(日報入力!G775&gt;0,日報入力!D775*日報入力!K775*日報入力!AL775,"")</f>
        <v/>
      </c>
      <c r="AJ775" s="294" t="str">
        <f>IF(日報入力!G775&gt;0,日報入力!E775*日報入力!AL775,"")</f>
        <v/>
      </c>
      <c r="AK775" s="294" t="str">
        <f>IF(日報入力!G775&gt;0,AI775-AJ775,"")</f>
        <v/>
      </c>
      <c r="AL775" s="292" t="str">
        <f>IF(日報入力!G775&gt;0,日報入力!E775*日報入力!AM775,"")</f>
        <v/>
      </c>
      <c r="AM775" s="292" t="str">
        <f>IF(日報入力!G775&gt;0,日報入力!AB775*日報入力!AM775,"")</f>
        <v/>
      </c>
      <c r="AN775" s="68" t="str">
        <f>IF(日報入力!G775&gt;0,日報入力!C775,"")</f>
        <v/>
      </c>
      <c r="AO775" s="68" t="str">
        <f>日報入力!B775</f>
        <v/>
      </c>
      <c r="AP775" s="68" t="str">
        <f>IF(日報入力!AQ775,日報入力!BA775,"")</f>
        <v/>
      </c>
      <c r="AQ775" s="68" t="str">
        <f>IF(日報入力!AR775,日報入力!BB775,"")</f>
        <v/>
      </c>
      <c r="AR775" s="68" t="str">
        <f>IF(日報入力!AS775,"N勤","")</f>
        <v/>
      </c>
      <c r="AS775" s="295" t="e">
        <f t="shared" si="53"/>
        <v>#VALUE!</v>
      </c>
      <c r="AT775" s="439" t="str">
        <f>日報入力!AY775</f>
        <v/>
      </c>
      <c r="AU775" s="518" t="str">
        <f>IF(日報入力!G775,G775*60/E775,"")</f>
        <v/>
      </c>
      <c r="AV775" s="528" t="str">
        <f>IF(日報入力!AT775,日報入力!AT775,"")</f>
        <v/>
      </c>
      <c r="AW775" s="529" t="str">
        <f>IF(日報入力!AT775,AE775/日報入力!AT775,"")</f>
        <v/>
      </c>
      <c r="AX775" s="530" t="e">
        <f>IF(1&lt;日報集計!AT775,AT775/(((F775-I775-J775-N775-O775)*60)/(E775)),"")</f>
        <v>#VALUE!</v>
      </c>
      <c r="AY775" s="664" t="str">
        <f>IF(日報入力!H775,AT775/(((F775-J775)*60)/E775),"")</f>
        <v/>
      </c>
      <c r="AZ775" s="664" t="str">
        <f>IF(日報入力!I775,AT775/((G775*60)/E775),"")</f>
        <v/>
      </c>
      <c r="BA775" s="296" t="str">
        <f>IF(日報入力!G775,G775/F775,"")</f>
        <v/>
      </c>
      <c r="BB775" s="386" t="e">
        <f t="shared" si="54"/>
        <v>#VALUE!</v>
      </c>
      <c r="BC775" s="386" t="e">
        <f t="shared" si="55"/>
        <v>#VALUE!</v>
      </c>
      <c r="BD775" s="80">
        <f>日報入力!AU775</f>
        <v>0</v>
      </c>
      <c r="BE775" s="534" t="str">
        <f>IF(日報入力!AV775,日報入力!AV775,"")</f>
        <v/>
      </c>
      <c r="BF775" s="534" t="str">
        <f>IF(日報入力!AW775,日報入力!AW775,"")</f>
        <v/>
      </c>
      <c r="BG775" s="398" t="str">
        <f>IF(日報入力!G775,日報入力!K775*日報入力!D775*日報入力!BC775,"")</f>
        <v/>
      </c>
    </row>
    <row r="776" spans="1:59" ht="20.25" hidden="1" customHeight="1" x14ac:dyDescent="0.15">
      <c r="A776" s="302" t="str">
        <f>IF(日報入力!G776="","",日報入力!G776)</f>
        <v/>
      </c>
      <c r="B776" s="291" t="str">
        <f>IF(日報入力!G776="","",日報入力!H776)</f>
        <v/>
      </c>
      <c r="C776" s="291" t="str">
        <f>IF(日報入力!G776="","",日報入力!I776)</f>
        <v/>
      </c>
      <c r="D776" s="291" t="str">
        <f>IF(日報入力!G776="","",日報入力!J776)</f>
        <v/>
      </c>
      <c r="E776" s="291" t="str">
        <f>IF(日報入力!G776="","",日報入力!K776)</f>
        <v/>
      </c>
      <c r="F776" s="291" t="str">
        <f>IF(日報入力!G776="","",日報入力!L776)</f>
        <v/>
      </c>
      <c r="G776" s="291" t="str">
        <f>IF(日報入力!G776="","",日報入力!L776-日報入力!O776-日報入力!P776-日報入力!Q776-日報入力!R776-日報入力!S776-日報入力!T776-日報入力!U776-日報入力!V776-日報入力!W776-日報入力!X776-日報入力!Y776-日報入力!Z776)</f>
        <v/>
      </c>
      <c r="H776" s="291" t="str">
        <f>IF(日報入力!G776="","",IF(日報入力!M776&gt;=0,日報入力!M776*F776,F776))</f>
        <v/>
      </c>
      <c r="I776" s="291" t="str">
        <f>IF(日報入力!G776="","",日報入力!O776)</f>
        <v/>
      </c>
      <c r="J776" s="291" t="str">
        <f>IF(日報入力!G776="","",日報入力!P776)</f>
        <v/>
      </c>
      <c r="K776" s="291" t="str">
        <f>IF(日報入力!G776="","",日報入力!Q776)</f>
        <v/>
      </c>
      <c r="L776" s="291" t="str">
        <f>IF(日報入力!G776="","",日報入力!R776)</f>
        <v/>
      </c>
      <c r="M776" s="291" t="str">
        <f>IF(日報入力!G776="","",日報入力!S776)</f>
        <v/>
      </c>
      <c r="N776" s="291" t="str">
        <f>IF(日報入力!G776="","",日報入力!T776)</f>
        <v/>
      </c>
      <c r="O776" s="291" t="str">
        <f>IF(日報入力!G776="","",日報入力!U776)</f>
        <v/>
      </c>
      <c r="P776" s="291" t="str">
        <f>IF(日報入力!G776="","",日報入力!V776)</f>
        <v/>
      </c>
      <c r="Q776" s="291" t="str">
        <f>IF(日報入力!G776="","",日報入力!W776)</f>
        <v/>
      </c>
      <c r="R776" s="291" t="str">
        <f>IF(日報入力!G776="","",日報入力!X776)</f>
        <v/>
      </c>
      <c r="S776" s="291" t="str">
        <f>IF(日報入力!G776="","",日報入力!Y776)</f>
        <v/>
      </c>
      <c r="T776" s="291" t="str">
        <f>IF(日報入力!G776="","",日報入力!Z776)</f>
        <v/>
      </c>
      <c r="U776" s="291" t="str">
        <f>IF(日報入力!G776="","",日報入力!AA776)</f>
        <v/>
      </c>
      <c r="V776" s="378" t="str">
        <f>IF(日報入力!G776="","",日報入力!AB776)</f>
        <v/>
      </c>
      <c r="W776" s="291" t="str">
        <f>IF(日報入力!G776="","",日報入力!AC776)</f>
        <v/>
      </c>
      <c r="X776" s="291" t="str">
        <f>IF(日報入力!G776="","",日報入力!AD776)</f>
        <v/>
      </c>
      <c r="Y776" s="291" t="str">
        <f>IF(日報入力!G776="","",日報入力!AE776)</f>
        <v/>
      </c>
      <c r="Z776" s="291" t="str">
        <f>IF(日報入力!G776="","",日報入力!AF776)</f>
        <v/>
      </c>
      <c r="AA776" s="291" t="str">
        <f>IF(日報入力!G776="","",日報入力!AG776)</f>
        <v/>
      </c>
      <c r="AB776" s="291" t="str">
        <f>IF(日報入力!G776="","",日報入力!AH776)</f>
        <v/>
      </c>
      <c r="AC776" s="291" t="str">
        <f>IF(日報入力!G776="","",日報入力!AI776)</f>
        <v/>
      </c>
      <c r="AD776" s="291" t="str">
        <f>IF(日報入力!G776="","",日報入力!AJ776)</f>
        <v/>
      </c>
      <c r="AE776" s="292" t="str">
        <f>IF(日報入力!G776="","",日報入力!E776)</f>
        <v/>
      </c>
      <c r="AF776" s="293" t="str">
        <f>IF(日報入力!G776="","",日報入力!AK776)</f>
        <v/>
      </c>
      <c r="AG776" s="293" t="str">
        <f>IF(日報入力!G776="","",日報入力!AL776)</f>
        <v/>
      </c>
      <c r="AH776" s="293" t="str">
        <f>IF(日報入力!G776="","",日報入力!AM776)</f>
        <v/>
      </c>
      <c r="AI776" s="294" t="str">
        <f>IF(日報入力!G776&gt;0,日報入力!D776*日報入力!K776*日報入力!AL776,"")</f>
        <v/>
      </c>
      <c r="AJ776" s="294" t="str">
        <f>IF(日報入力!G776&gt;0,日報入力!E776*日報入力!AL776,"")</f>
        <v/>
      </c>
      <c r="AK776" s="294" t="str">
        <f>IF(日報入力!G776&gt;0,AI776-AJ776,"")</f>
        <v/>
      </c>
      <c r="AL776" s="292" t="str">
        <f>IF(日報入力!G776&gt;0,日報入力!E776*日報入力!AM776,"")</f>
        <v/>
      </c>
      <c r="AM776" s="292" t="str">
        <f>IF(日報入力!G776&gt;0,日報入力!AB776*日報入力!AM776,"")</f>
        <v/>
      </c>
      <c r="AN776" s="68" t="str">
        <f>IF(日報入力!G776&gt;0,日報入力!C776,"")</f>
        <v/>
      </c>
      <c r="AO776" s="68" t="str">
        <f>日報入力!B776</f>
        <v/>
      </c>
      <c r="AP776" s="68" t="str">
        <f>IF(日報入力!AQ776,日報入力!BA776,"")</f>
        <v/>
      </c>
      <c r="AQ776" s="68" t="str">
        <f>IF(日報入力!AR776,日報入力!BB776,"")</f>
        <v/>
      </c>
      <c r="AR776" s="68" t="str">
        <f>IF(日報入力!AS776,"N勤","")</f>
        <v/>
      </c>
      <c r="AS776" s="295" t="e">
        <f t="shared" si="53"/>
        <v>#VALUE!</v>
      </c>
      <c r="AT776" s="439" t="str">
        <f>日報入力!AY776</f>
        <v/>
      </c>
      <c r="AU776" s="518" t="str">
        <f>IF(日報入力!G776,G776*60/E776,"")</f>
        <v/>
      </c>
      <c r="AV776" s="528" t="str">
        <f>IF(日報入力!AT776,日報入力!AT776,"")</f>
        <v/>
      </c>
      <c r="AW776" s="529" t="str">
        <f>IF(日報入力!AT776,AE776/日報入力!AT776,"")</f>
        <v/>
      </c>
      <c r="AX776" s="530" t="e">
        <f>IF(1&lt;日報集計!AT776,AT776/(((F776-I776-J776-N776-O776)*60)/(E776)),"")</f>
        <v>#VALUE!</v>
      </c>
      <c r="AY776" s="664" t="str">
        <f>IF(日報入力!H776,AT776/(((F776-J776)*60)/E776),"")</f>
        <v/>
      </c>
      <c r="AZ776" s="664" t="str">
        <f>IF(日報入力!I776,AT776/((G776*60)/E776),"")</f>
        <v/>
      </c>
      <c r="BA776" s="296" t="str">
        <f>IF(日報入力!G776,G776/F776,"")</f>
        <v/>
      </c>
      <c r="BB776" s="386" t="e">
        <f t="shared" si="54"/>
        <v>#VALUE!</v>
      </c>
      <c r="BC776" s="386" t="e">
        <f t="shared" si="55"/>
        <v>#VALUE!</v>
      </c>
      <c r="BD776" s="80">
        <f>日報入力!AU776</f>
        <v>0</v>
      </c>
      <c r="BE776" s="534" t="str">
        <f>IF(日報入力!AV776,日報入力!AV776,"")</f>
        <v/>
      </c>
      <c r="BF776" s="534" t="str">
        <f>IF(日報入力!AW776,日報入力!AW776,"")</f>
        <v/>
      </c>
      <c r="BG776" s="398" t="str">
        <f>IF(日報入力!G776,日報入力!K776*日報入力!D776*日報入力!BC776,"")</f>
        <v/>
      </c>
    </row>
    <row r="777" spans="1:59" ht="20.25" hidden="1" customHeight="1" x14ac:dyDescent="0.15">
      <c r="A777" s="302" t="str">
        <f>IF(日報入力!G777="","",日報入力!G777)</f>
        <v/>
      </c>
      <c r="B777" s="291" t="str">
        <f>IF(日報入力!G777="","",日報入力!H777)</f>
        <v/>
      </c>
      <c r="C777" s="291" t="str">
        <f>IF(日報入力!G777="","",日報入力!I777)</f>
        <v/>
      </c>
      <c r="D777" s="291" t="str">
        <f>IF(日報入力!G777="","",日報入力!J777)</f>
        <v/>
      </c>
      <c r="E777" s="291" t="str">
        <f>IF(日報入力!G777="","",日報入力!K777)</f>
        <v/>
      </c>
      <c r="F777" s="291" t="str">
        <f>IF(日報入力!G777="","",日報入力!L777)</f>
        <v/>
      </c>
      <c r="G777" s="291" t="str">
        <f>IF(日報入力!G777="","",日報入力!L777-日報入力!O777-日報入力!P777-日報入力!Q777-日報入力!R777-日報入力!S777-日報入力!T777-日報入力!U777-日報入力!V777-日報入力!W777-日報入力!X777-日報入力!Y777-日報入力!Z777)</f>
        <v/>
      </c>
      <c r="H777" s="291" t="str">
        <f>IF(日報入力!G777="","",IF(日報入力!M777&gt;=0,日報入力!M777*F777,F777))</f>
        <v/>
      </c>
      <c r="I777" s="291" t="str">
        <f>IF(日報入力!G777="","",日報入力!O777)</f>
        <v/>
      </c>
      <c r="J777" s="291" t="str">
        <f>IF(日報入力!G777="","",日報入力!P777)</f>
        <v/>
      </c>
      <c r="K777" s="291" t="str">
        <f>IF(日報入力!G777="","",日報入力!Q777)</f>
        <v/>
      </c>
      <c r="L777" s="291" t="str">
        <f>IF(日報入力!G777="","",日報入力!R777)</f>
        <v/>
      </c>
      <c r="M777" s="291" t="str">
        <f>IF(日報入力!G777="","",日報入力!S777)</f>
        <v/>
      </c>
      <c r="N777" s="291" t="str">
        <f>IF(日報入力!G777="","",日報入力!T777)</f>
        <v/>
      </c>
      <c r="O777" s="291" t="str">
        <f>IF(日報入力!G777="","",日報入力!U777)</f>
        <v/>
      </c>
      <c r="P777" s="291" t="str">
        <f>IF(日報入力!G777="","",日報入力!V777)</f>
        <v/>
      </c>
      <c r="Q777" s="291" t="str">
        <f>IF(日報入力!G777="","",日報入力!W777)</f>
        <v/>
      </c>
      <c r="R777" s="291" t="str">
        <f>IF(日報入力!G777="","",日報入力!X777)</f>
        <v/>
      </c>
      <c r="S777" s="291" t="str">
        <f>IF(日報入力!G777="","",日報入力!Y777)</f>
        <v/>
      </c>
      <c r="T777" s="291" t="str">
        <f>IF(日報入力!G777="","",日報入力!Z777)</f>
        <v/>
      </c>
      <c r="U777" s="291" t="str">
        <f>IF(日報入力!G777="","",日報入力!AA777)</f>
        <v/>
      </c>
      <c r="V777" s="378" t="str">
        <f>IF(日報入力!G777="","",日報入力!AB777)</f>
        <v/>
      </c>
      <c r="W777" s="291" t="str">
        <f>IF(日報入力!G777="","",日報入力!AC777)</f>
        <v/>
      </c>
      <c r="X777" s="291" t="str">
        <f>IF(日報入力!G777="","",日報入力!AD777)</f>
        <v/>
      </c>
      <c r="Y777" s="291" t="str">
        <f>IF(日報入力!G777="","",日報入力!AE777)</f>
        <v/>
      </c>
      <c r="Z777" s="291" t="str">
        <f>IF(日報入力!G777="","",日報入力!AF777)</f>
        <v/>
      </c>
      <c r="AA777" s="291" t="str">
        <f>IF(日報入力!G777="","",日報入力!AG777)</f>
        <v/>
      </c>
      <c r="AB777" s="291" t="str">
        <f>IF(日報入力!G777="","",日報入力!AH777)</f>
        <v/>
      </c>
      <c r="AC777" s="291" t="str">
        <f>IF(日報入力!G777="","",日報入力!AI777)</f>
        <v/>
      </c>
      <c r="AD777" s="291" t="str">
        <f>IF(日報入力!G777="","",日報入力!AJ777)</f>
        <v/>
      </c>
      <c r="AE777" s="292" t="str">
        <f>IF(日報入力!G777="","",日報入力!E777)</f>
        <v/>
      </c>
      <c r="AF777" s="293" t="str">
        <f>IF(日報入力!G777="","",日報入力!AK777)</f>
        <v/>
      </c>
      <c r="AG777" s="293" t="str">
        <f>IF(日報入力!G777="","",日報入力!AL777)</f>
        <v/>
      </c>
      <c r="AH777" s="293" t="str">
        <f>IF(日報入力!G777="","",日報入力!AM777)</f>
        <v/>
      </c>
      <c r="AI777" s="294" t="str">
        <f>IF(日報入力!G777&gt;0,日報入力!D777*日報入力!K777*日報入力!AL777,"")</f>
        <v/>
      </c>
      <c r="AJ777" s="294" t="str">
        <f>IF(日報入力!G777&gt;0,日報入力!E777*日報入力!AL777,"")</f>
        <v/>
      </c>
      <c r="AK777" s="294" t="str">
        <f>IF(日報入力!G777&gt;0,AI777-AJ777,"")</f>
        <v/>
      </c>
      <c r="AL777" s="292" t="str">
        <f>IF(日報入力!G777&gt;0,日報入力!E777*日報入力!AM777,"")</f>
        <v/>
      </c>
      <c r="AM777" s="292" t="str">
        <f>IF(日報入力!G777&gt;0,日報入力!AB777*日報入力!AM777,"")</f>
        <v/>
      </c>
      <c r="AN777" s="68" t="str">
        <f>IF(日報入力!G777&gt;0,日報入力!C777,"")</f>
        <v/>
      </c>
      <c r="AO777" s="68" t="str">
        <f>日報入力!B777</f>
        <v/>
      </c>
      <c r="AP777" s="68" t="str">
        <f>IF(日報入力!AQ777,日報入力!BA777,"")</f>
        <v/>
      </c>
      <c r="AQ777" s="68" t="str">
        <f>IF(日報入力!AR777,日報入力!BB777,"")</f>
        <v/>
      </c>
      <c r="AR777" s="68" t="str">
        <f>IF(日報入力!AS777,"N勤","")</f>
        <v/>
      </c>
      <c r="AS777" s="295" t="e">
        <f t="shared" si="53"/>
        <v>#VALUE!</v>
      </c>
      <c r="AT777" s="439" t="str">
        <f>日報入力!AY777</f>
        <v/>
      </c>
      <c r="AU777" s="518" t="str">
        <f>IF(日報入力!G777,G777*60/E777,"")</f>
        <v/>
      </c>
      <c r="AV777" s="528" t="str">
        <f>IF(日報入力!AT777,日報入力!AT777,"")</f>
        <v/>
      </c>
      <c r="AW777" s="529" t="str">
        <f>IF(日報入力!AT777,AE777/日報入力!AT777,"")</f>
        <v/>
      </c>
      <c r="AX777" s="530" t="e">
        <f>IF(1&lt;日報集計!AT777,AT777/(((F777-I777-J777-N777-O777)*60)/(E777)),"")</f>
        <v>#VALUE!</v>
      </c>
      <c r="AY777" s="664" t="str">
        <f>IF(日報入力!H777,AT777/(((F777-J777)*60)/E777),"")</f>
        <v/>
      </c>
      <c r="AZ777" s="664" t="str">
        <f>IF(日報入力!I777,AT777/((G777*60)/E777),"")</f>
        <v/>
      </c>
      <c r="BA777" s="296" t="str">
        <f>IF(日報入力!G777,G777/F777,"")</f>
        <v/>
      </c>
      <c r="BB777" s="386" t="e">
        <f t="shared" si="54"/>
        <v>#VALUE!</v>
      </c>
      <c r="BC777" s="386" t="e">
        <f t="shared" si="55"/>
        <v>#VALUE!</v>
      </c>
      <c r="BD777" s="80">
        <f>日報入力!AU777</f>
        <v>0</v>
      </c>
      <c r="BE777" s="534" t="str">
        <f>IF(日報入力!AV777,日報入力!AV777,"")</f>
        <v/>
      </c>
      <c r="BF777" s="534" t="str">
        <f>IF(日報入力!AW777,日報入力!AW777,"")</f>
        <v/>
      </c>
      <c r="BG777" s="398" t="str">
        <f>IF(日報入力!G777,日報入力!K777*日報入力!D777*日報入力!BC777,"")</f>
        <v/>
      </c>
    </row>
    <row r="778" spans="1:59" ht="20.25" hidden="1" customHeight="1" x14ac:dyDescent="0.15">
      <c r="A778" s="302" t="str">
        <f>IF(日報入力!G778="","",日報入力!G778)</f>
        <v/>
      </c>
      <c r="B778" s="291" t="str">
        <f>IF(日報入力!G778="","",日報入力!H778)</f>
        <v/>
      </c>
      <c r="C778" s="291" t="str">
        <f>IF(日報入力!G778="","",日報入力!I778)</f>
        <v/>
      </c>
      <c r="D778" s="291" t="str">
        <f>IF(日報入力!G778="","",日報入力!J778)</f>
        <v/>
      </c>
      <c r="E778" s="291" t="str">
        <f>IF(日報入力!G778="","",日報入力!K778)</f>
        <v/>
      </c>
      <c r="F778" s="291" t="str">
        <f>IF(日報入力!G778="","",日報入力!L778)</f>
        <v/>
      </c>
      <c r="G778" s="291" t="str">
        <f>IF(日報入力!G778="","",日報入力!L778-日報入力!O778-日報入力!P778-日報入力!Q778-日報入力!R778-日報入力!S778-日報入力!T778-日報入力!U778-日報入力!V778-日報入力!W778-日報入力!X778-日報入力!Y778-日報入力!Z778)</f>
        <v/>
      </c>
      <c r="H778" s="291" t="str">
        <f>IF(日報入力!G778="","",IF(日報入力!M778&gt;=0,日報入力!M778*F778,F778))</f>
        <v/>
      </c>
      <c r="I778" s="291" t="str">
        <f>IF(日報入力!G778="","",日報入力!O778)</f>
        <v/>
      </c>
      <c r="J778" s="291" t="str">
        <f>IF(日報入力!G778="","",日報入力!P778)</f>
        <v/>
      </c>
      <c r="K778" s="291" t="str">
        <f>IF(日報入力!G778="","",日報入力!Q778)</f>
        <v/>
      </c>
      <c r="L778" s="291" t="str">
        <f>IF(日報入力!G778="","",日報入力!R778)</f>
        <v/>
      </c>
      <c r="M778" s="291" t="str">
        <f>IF(日報入力!G778="","",日報入力!S778)</f>
        <v/>
      </c>
      <c r="N778" s="291" t="str">
        <f>IF(日報入力!G778="","",日報入力!T778)</f>
        <v/>
      </c>
      <c r="O778" s="291" t="str">
        <f>IF(日報入力!G778="","",日報入力!U778)</f>
        <v/>
      </c>
      <c r="P778" s="291" t="str">
        <f>IF(日報入力!G778="","",日報入力!V778)</f>
        <v/>
      </c>
      <c r="Q778" s="291" t="str">
        <f>IF(日報入力!G778="","",日報入力!W778)</f>
        <v/>
      </c>
      <c r="R778" s="291" t="str">
        <f>IF(日報入力!G778="","",日報入力!X778)</f>
        <v/>
      </c>
      <c r="S778" s="291" t="str">
        <f>IF(日報入力!G778="","",日報入力!Y778)</f>
        <v/>
      </c>
      <c r="T778" s="291" t="str">
        <f>IF(日報入力!G778="","",日報入力!Z778)</f>
        <v/>
      </c>
      <c r="U778" s="291" t="str">
        <f>IF(日報入力!G778="","",日報入力!AA778)</f>
        <v/>
      </c>
      <c r="V778" s="378" t="str">
        <f>IF(日報入力!G778="","",日報入力!AB778)</f>
        <v/>
      </c>
      <c r="W778" s="291" t="str">
        <f>IF(日報入力!G778="","",日報入力!AC778)</f>
        <v/>
      </c>
      <c r="X778" s="291" t="str">
        <f>IF(日報入力!G778="","",日報入力!AD778)</f>
        <v/>
      </c>
      <c r="Y778" s="291" t="str">
        <f>IF(日報入力!G778="","",日報入力!AE778)</f>
        <v/>
      </c>
      <c r="Z778" s="291" t="str">
        <f>IF(日報入力!G778="","",日報入力!AF778)</f>
        <v/>
      </c>
      <c r="AA778" s="291" t="str">
        <f>IF(日報入力!G778="","",日報入力!AG778)</f>
        <v/>
      </c>
      <c r="AB778" s="291" t="str">
        <f>IF(日報入力!G778="","",日報入力!AH778)</f>
        <v/>
      </c>
      <c r="AC778" s="291" t="str">
        <f>IF(日報入力!G778="","",日報入力!AI778)</f>
        <v/>
      </c>
      <c r="AD778" s="291" t="str">
        <f>IF(日報入力!G778="","",日報入力!AJ778)</f>
        <v/>
      </c>
      <c r="AE778" s="292" t="str">
        <f>IF(日報入力!G778="","",日報入力!E778)</f>
        <v/>
      </c>
      <c r="AF778" s="293" t="str">
        <f>IF(日報入力!G778="","",日報入力!AK778)</f>
        <v/>
      </c>
      <c r="AG778" s="293" t="str">
        <f>IF(日報入力!G778="","",日報入力!AL778)</f>
        <v/>
      </c>
      <c r="AH778" s="293" t="str">
        <f>IF(日報入力!G778="","",日報入力!AM778)</f>
        <v/>
      </c>
      <c r="AI778" s="294" t="str">
        <f>IF(日報入力!G778&gt;0,日報入力!D778*日報入力!K778*日報入力!AL778,"")</f>
        <v/>
      </c>
      <c r="AJ778" s="294" t="str">
        <f>IF(日報入力!G778&gt;0,日報入力!E778*日報入力!AL778,"")</f>
        <v/>
      </c>
      <c r="AK778" s="294" t="str">
        <f>IF(日報入力!G778&gt;0,AI778-AJ778,"")</f>
        <v/>
      </c>
      <c r="AL778" s="292" t="str">
        <f>IF(日報入力!G778&gt;0,日報入力!E778*日報入力!AM778,"")</f>
        <v/>
      </c>
      <c r="AM778" s="292" t="str">
        <f>IF(日報入力!G778&gt;0,日報入力!AB778*日報入力!AM778,"")</f>
        <v/>
      </c>
      <c r="AN778" s="68" t="str">
        <f>IF(日報入力!G778&gt;0,日報入力!C778,"")</f>
        <v/>
      </c>
      <c r="AO778" s="68" t="str">
        <f>日報入力!B778</f>
        <v/>
      </c>
      <c r="AP778" s="68" t="str">
        <f>IF(日報入力!AQ778,日報入力!BA778,"")</f>
        <v/>
      </c>
      <c r="AQ778" s="68" t="str">
        <f>IF(日報入力!AR778,日報入力!BB778,"")</f>
        <v/>
      </c>
      <c r="AR778" s="68" t="str">
        <f>IF(日報入力!AS778,"N勤","")</f>
        <v/>
      </c>
      <c r="AS778" s="295" t="e">
        <f t="shared" si="53"/>
        <v>#VALUE!</v>
      </c>
      <c r="AT778" s="439" t="str">
        <f>日報入力!AY778</f>
        <v/>
      </c>
      <c r="AU778" s="518" t="str">
        <f>IF(日報入力!G778,G778*60/E778,"")</f>
        <v/>
      </c>
      <c r="AV778" s="528" t="str">
        <f>IF(日報入力!AT778,日報入力!AT778,"")</f>
        <v/>
      </c>
      <c r="AW778" s="529" t="str">
        <f>IF(日報入力!AT778,AE778/日報入力!AT778,"")</f>
        <v/>
      </c>
      <c r="AX778" s="530" t="e">
        <f>IF(1&lt;日報集計!AT778,AT778/(((F778-I778-J778-N778-O778)*60)/(E778)),"")</f>
        <v>#VALUE!</v>
      </c>
      <c r="AY778" s="664" t="str">
        <f>IF(日報入力!H778,AT778/(((F778-J778)*60)/E778),"")</f>
        <v/>
      </c>
      <c r="AZ778" s="664" t="str">
        <f>IF(日報入力!I778,AT778/((G778*60)/E778),"")</f>
        <v/>
      </c>
      <c r="BA778" s="296" t="str">
        <f>IF(日報入力!G778,G778/F778,"")</f>
        <v/>
      </c>
      <c r="BB778" s="386" t="e">
        <f t="shared" si="54"/>
        <v>#VALUE!</v>
      </c>
      <c r="BC778" s="386" t="e">
        <f t="shared" si="55"/>
        <v>#VALUE!</v>
      </c>
      <c r="BD778" s="80">
        <f>日報入力!AU778</f>
        <v>0</v>
      </c>
      <c r="BE778" s="534" t="str">
        <f>IF(日報入力!AV778,日報入力!AV778,"")</f>
        <v/>
      </c>
      <c r="BF778" s="534" t="str">
        <f>IF(日報入力!AW778,日報入力!AW778,"")</f>
        <v/>
      </c>
      <c r="BG778" s="398" t="str">
        <f>IF(日報入力!G778,日報入力!K778*日報入力!D778*日報入力!BC778,"")</f>
        <v/>
      </c>
    </row>
    <row r="779" spans="1:59" ht="20.25" hidden="1" customHeight="1" x14ac:dyDescent="0.15">
      <c r="A779" s="302" t="str">
        <f>IF(日報入力!G779="","",日報入力!G779)</f>
        <v/>
      </c>
      <c r="B779" s="291" t="str">
        <f>IF(日報入力!G779="","",日報入力!H779)</f>
        <v/>
      </c>
      <c r="C779" s="291" t="str">
        <f>IF(日報入力!G779="","",日報入力!I779)</f>
        <v/>
      </c>
      <c r="D779" s="291" t="str">
        <f>IF(日報入力!G779="","",日報入力!J779)</f>
        <v/>
      </c>
      <c r="E779" s="291" t="str">
        <f>IF(日報入力!G779="","",日報入力!K779)</f>
        <v/>
      </c>
      <c r="F779" s="291" t="str">
        <f>IF(日報入力!G779="","",日報入力!L779)</f>
        <v/>
      </c>
      <c r="G779" s="291" t="str">
        <f>IF(日報入力!G779="","",日報入力!L779-日報入力!O779-日報入力!P779-日報入力!Q779-日報入力!R779-日報入力!S779-日報入力!T779-日報入力!U779-日報入力!V779-日報入力!W779-日報入力!X779-日報入力!Y779-日報入力!Z779)</f>
        <v/>
      </c>
      <c r="H779" s="291" t="str">
        <f>IF(日報入力!G779="","",IF(日報入力!M779&gt;=0,日報入力!M779*F779,F779))</f>
        <v/>
      </c>
      <c r="I779" s="291" t="str">
        <f>IF(日報入力!G779="","",日報入力!O779)</f>
        <v/>
      </c>
      <c r="J779" s="291" t="str">
        <f>IF(日報入力!G779="","",日報入力!P779)</f>
        <v/>
      </c>
      <c r="K779" s="291" t="str">
        <f>IF(日報入力!G779="","",日報入力!Q779)</f>
        <v/>
      </c>
      <c r="L779" s="291" t="str">
        <f>IF(日報入力!G779="","",日報入力!R779)</f>
        <v/>
      </c>
      <c r="M779" s="291" t="str">
        <f>IF(日報入力!G779="","",日報入力!S779)</f>
        <v/>
      </c>
      <c r="N779" s="291" t="str">
        <f>IF(日報入力!G779="","",日報入力!T779)</f>
        <v/>
      </c>
      <c r="O779" s="291" t="str">
        <f>IF(日報入力!G779="","",日報入力!U779)</f>
        <v/>
      </c>
      <c r="P779" s="291" t="str">
        <f>IF(日報入力!G779="","",日報入力!V779)</f>
        <v/>
      </c>
      <c r="Q779" s="291" t="str">
        <f>IF(日報入力!G779="","",日報入力!W779)</f>
        <v/>
      </c>
      <c r="R779" s="291" t="str">
        <f>IF(日報入力!G779="","",日報入力!X779)</f>
        <v/>
      </c>
      <c r="S779" s="291" t="str">
        <f>IF(日報入力!G779="","",日報入力!Y779)</f>
        <v/>
      </c>
      <c r="T779" s="291" t="str">
        <f>IF(日報入力!G779="","",日報入力!Z779)</f>
        <v/>
      </c>
      <c r="U779" s="291" t="str">
        <f>IF(日報入力!G779="","",日報入力!AA779)</f>
        <v/>
      </c>
      <c r="V779" s="378" t="str">
        <f>IF(日報入力!G779="","",日報入力!AB779)</f>
        <v/>
      </c>
      <c r="W779" s="291" t="str">
        <f>IF(日報入力!G779="","",日報入力!AC779)</f>
        <v/>
      </c>
      <c r="X779" s="291" t="str">
        <f>IF(日報入力!G779="","",日報入力!AD779)</f>
        <v/>
      </c>
      <c r="Y779" s="291" t="str">
        <f>IF(日報入力!G779="","",日報入力!AE779)</f>
        <v/>
      </c>
      <c r="Z779" s="291" t="str">
        <f>IF(日報入力!G779="","",日報入力!AF779)</f>
        <v/>
      </c>
      <c r="AA779" s="291" t="str">
        <f>IF(日報入力!G779="","",日報入力!AG779)</f>
        <v/>
      </c>
      <c r="AB779" s="291" t="str">
        <f>IF(日報入力!G779="","",日報入力!AH779)</f>
        <v/>
      </c>
      <c r="AC779" s="291" t="str">
        <f>IF(日報入力!G779="","",日報入力!AI779)</f>
        <v/>
      </c>
      <c r="AD779" s="291" t="str">
        <f>IF(日報入力!G779="","",日報入力!AJ779)</f>
        <v/>
      </c>
      <c r="AE779" s="292" t="str">
        <f>IF(日報入力!G779="","",日報入力!E779)</f>
        <v/>
      </c>
      <c r="AF779" s="293" t="str">
        <f>IF(日報入力!G779="","",日報入力!AK779)</f>
        <v/>
      </c>
      <c r="AG779" s="293" t="str">
        <f>IF(日報入力!G779="","",日報入力!AL779)</f>
        <v/>
      </c>
      <c r="AH779" s="293" t="str">
        <f>IF(日報入力!G779="","",日報入力!AM779)</f>
        <v/>
      </c>
      <c r="AI779" s="294" t="str">
        <f>IF(日報入力!G779&gt;0,日報入力!D779*日報入力!K779*日報入力!AL779,"")</f>
        <v/>
      </c>
      <c r="AJ779" s="294" t="str">
        <f>IF(日報入力!G779&gt;0,日報入力!E779*日報入力!AL779,"")</f>
        <v/>
      </c>
      <c r="AK779" s="294" t="str">
        <f>IF(日報入力!G779&gt;0,AI779-AJ779,"")</f>
        <v/>
      </c>
      <c r="AL779" s="292" t="str">
        <f>IF(日報入力!G779&gt;0,日報入力!E779*日報入力!AM779,"")</f>
        <v/>
      </c>
      <c r="AM779" s="292" t="str">
        <f>IF(日報入力!G779&gt;0,日報入力!AB779*日報入力!AM779,"")</f>
        <v/>
      </c>
      <c r="AN779" s="68" t="str">
        <f>IF(日報入力!G779&gt;0,日報入力!C779,"")</f>
        <v/>
      </c>
      <c r="AO779" s="68" t="str">
        <f>日報入力!B779</f>
        <v/>
      </c>
      <c r="AP779" s="68" t="str">
        <f>IF(日報入力!AQ779,日報入力!BA779,"")</f>
        <v/>
      </c>
      <c r="AQ779" s="68" t="str">
        <f>IF(日報入力!AR779,日報入力!BB779,"")</f>
        <v/>
      </c>
      <c r="AR779" s="68" t="str">
        <f>IF(日報入力!AS779,"N勤","")</f>
        <v/>
      </c>
      <c r="AS779" s="295" t="e">
        <f t="shared" si="53"/>
        <v>#VALUE!</v>
      </c>
      <c r="AT779" s="439" t="str">
        <f>日報入力!AY779</f>
        <v/>
      </c>
      <c r="AU779" s="518" t="str">
        <f>IF(日報入力!G779,G779*60/E779,"")</f>
        <v/>
      </c>
      <c r="AV779" s="528" t="str">
        <f>IF(日報入力!AT779,日報入力!AT779,"")</f>
        <v/>
      </c>
      <c r="AW779" s="529" t="str">
        <f>IF(日報入力!AT779,AE779/日報入力!AT779,"")</f>
        <v/>
      </c>
      <c r="AX779" s="530" t="e">
        <f>IF(1&lt;日報集計!AT779,AT779/(((F779-I779-J779-N779-O779)*60)/(E779)),"")</f>
        <v>#VALUE!</v>
      </c>
      <c r="AY779" s="664" t="str">
        <f>IF(日報入力!H779,AT779/(((F779-J779)*60)/E779),"")</f>
        <v/>
      </c>
      <c r="AZ779" s="664" t="str">
        <f>IF(日報入力!I779,AT779/((G779*60)/E779),"")</f>
        <v/>
      </c>
      <c r="BA779" s="296" t="str">
        <f>IF(日報入力!G779,G779/F779,"")</f>
        <v/>
      </c>
      <c r="BB779" s="386" t="e">
        <f t="shared" si="54"/>
        <v>#VALUE!</v>
      </c>
      <c r="BC779" s="386" t="e">
        <f t="shared" si="55"/>
        <v>#VALUE!</v>
      </c>
      <c r="BD779" s="80">
        <f>日報入力!AU779</f>
        <v>0</v>
      </c>
      <c r="BE779" s="534" t="str">
        <f>IF(日報入力!AV779,日報入力!AV779,"")</f>
        <v/>
      </c>
      <c r="BF779" s="534" t="str">
        <f>IF(日報入力!AW779,日報入力!AW779,"")</f>
        <v/>
      </c>
      <c r="BG779" s="398" t="str">
        <f>IF(日報入力!G779,日報入力!K779*日報入力!D779*日報入力!BC779,"")</f>
        <v/>
      </c>
    </row>
    <row r="780" spans="1:59" ht="20.25" hidden="1" customHeight="1" x14ac:dyDescent="0.15">
      <c r="A780" s="302" t="str">
        <f>IF(日報入力!G780="","",日報入力!G780)</f>
        <v/>
      </c>
      <c r="B780" s="291" t="str">
        <f>IF(日報入力!G780="","",日報入力!H780)</f>
        <v/>
      </c>
      <c r="C780" s="291" t="str">
        <f>IF(日報入力!G780="","",日報入力!I780)</f>
        <v/>
      </c>
      <c r="D780" s="291" t="str">
        <f>IF(日報入力!G780="","",日報入力!J780)</f>
        <v/>
      </c>
      <c r="E780" s="291" t="str">
        <f>IF(日報入力!G780="","",日報入力!K780)</f>
        <v/>
      </c>
      <c r="F780" s="291" t="str">
        <f>IF(日報入力!G780="","",日報入力!L780)</f>
        <v/>
      </c>
      <c r="G780" s="291" t="str">
        <f>IF(日報入力!G780="","",日報入力!L780-日報入力!O780-日報入力!P780-日報入力!Q780-日報入力!R780-日報入力!S780-日報入力!T780-日報入力!U780-日報入力!V780-日報入力!W780-日報入力!X780-日報入力!Y780-日報入力!Z780)</f>
        <v/>
      </c>
      <c r="H780" s="291" t="str">
        <f>IF(日報入力!G780="","",IF(日報入力!M780&gt;=0,日報入力!M780*F780,F780))</f>
        <v/>
      </c>
      <c r="I780" s="291" t="str">
        <f>IF(日報入力!G780="","",日報入力!O780)</f>
        <v/>
      </c>
      <c r="J780" s="291" t="str">
        <f>IF(日報入力!G780="","",日報入力!P780)</f>
        <v/>
      </c>
      <c r="K780" s="291" t="str">
        <f>IF(日報入力!G780="","",日報入力!Q780)</f>
        <v/>
      </c>
      <c r="L780" s="291" t="str">
        <f>IF(日報入力!G780="","",日報入力!R780)</f>
        <v/>
      </c>
      <c r="M780" s="291" t="str">
        <f>IF(日報入力!G780="","",日報入力!S780)</f>
        <v/>
      </c>
      <c r="N780" s="291" t="str">
        <f>IF(日報入力!G780="","",日報入力!T780)</f>
        <v/>
      </c>
      <c r="O780" s="291" t="str">
        <f>IF(日報入力!G780="","",日報入力!U780)</f>
        <v/>
      </c>
      <c r="P780" s="291" t="str">
        <f>IF(日報入力!G780="","",日報入力!V780)</f>
        <v/>
      </c>
      <c r="Q780" s="291" t="str">
        <f>IF(日報入力!G780="","",日報入力!W780)</f>
        <v/>
      </c>
      <c r="R780" s="291" t="str">
        <f>IF(日報入力!G780="","",日報入力!X780)</f>
        <v/>
      </c>
      <c r="S780" s="291" t="str">
        <f>IF(日報入力!G780="","",日報入力!Y780)</f>
        <v/>
      </c>
      <c r="T780" s="291" t="str">
        <f>IF(日報入力!G780="","",日報入力!Z780)</f>
        <v/>
      </c>
      <c r="U780" s="291" t="str">
        <f>IF(日報入力!G780="","",日報入力!AA780)</f>
        <v/>
      </c>
      <c r="V780" s="378" t="str">
        <f>IF(日報入力!G780="","",日報入力!AB780)</f>
        <v/>
      </c>
      <c r="W780" s="291" t="str">
        <f>IF(日報入力!G780="","",日報入力!AC780)</f>
        <v/>
      </c>
      <c r="X780" s="291" t="str">
        <f>IF(日報入力!G780="","",日報入力!AD780)</f>
        <v/>
      </c>
      <c r="Y780" s="291" t="str">
        <f>IF(日報入力!G780="","",日報入力!AE780)</f>
        <v/>
      </c>
      <c r="Z780" s="291" t="str">
        <f>IF(日報入力!G780="","",日報入力!AF780)</f>
        <v/>
      </c>
      <c r="AA780" s="291" t="str">
        <f>IF(日報入力!G780="","",日報入力!AG780)</f>
        <v/>
      </c>
      <c r="AB780" s="291" t="str">
        <f>IF(日報入力!G780="","",日報入力!AH780)</f>
        <v/>
      </c>
      <c r="AC780" s="291" t="str">
        <f>IF(日報入力!G780="","",日報入力!AI780)</f>
        <v/>
      </c>
      <c r="AD780" s="291" t="str">
        <f>IF(日報入力!G780="","",日報入力!AJ780)</f>
        <v/>
      </c>
      <c r="AE780" s="292" t="str">
        <f>IF(日報入力!G780="","",日報入力!E780)</f>
        <v/>
      </c>
      <c r="AF780" s="293" t="str">
        <f>IF(日報入力!G780="","",日報入力!AK780)</f>
        <v/>
      </c>
      <c r="AG780" s="293" t="str">
        <f>IF(日報入力!G780="","",日報入力!AL780)</f>
        <v/>
      </c>
      <c r="AH780" s="293" t="str">
        <f>IF(日報入力!G780="","",日報入力!AM780)</f>
        <v/>
      </c>
      <c r="AI780" s="294" t="str">
        <f>IF(日報入力!G780&gt;0,日報入力!D780*日報入力!K780*日報入力!AL780,"")</f>
        <v/>
      </c>
      <c r="AJ780" s="294" t="str">
        <f>IF(日報入力!G780&gt;0,日報入力!E780*日報入力!AL780,"")</f>
        <v/>
      </c>
      <c r="AK780" s="294" t="str">
        <f>IF(日報入力!G780&gt;0,AI780-AJ780,"")</f>
        <v/>
      </c>
      <c r="AL780" s="292" t="str">
        <f>IF(日報入力!G780&gt;0,日報入力!E780*日報入力!AM780,"")</f>
        <v/>
      </c>
      <c r="AM780" s="292" t="str">
        <f>IF(日報入力!G780&gt;0,日報入力!AB780*日報入力!AM780,"")</f>
        <v/>
      </c>
      <c r="AN780" s="68" t="str">
        <f>IF(日報入力!G780&gt;0,日報入力!C780,"")</f>
        <v/>
      </c>
      <c r="AO780" s="68" t="str">
        <f>日報入力!B780</f>
        <v/>
      </c>
      <c r="AP780" s="68" t="str">
        <f>IF(日報入力!AQ780,日報入力!BA780,"")</f>
        <v/>
      </c>
      <c r="AQ780" s="68" t="str">
        <f>IF(日報入力!AR780,日報入力!BB780,"")</f>
        <v/>
      </c>
      <c r="AR780" s="68" t="str">
        <f>IF(日報入力!AS780,"N勤","")</f>
        <v/>
      </c>
      <c r="AS780" s="295" t="e">
        <f t="shared" si="53"/>
        <v>#VALUE!</v>
      </c>
      <c r="AT780" s="439" t="str">
        <f>日報入力!AY780</f>
        <v/>
      </c>
      <c r="AU780" s="518" t="str">
        <f>IF(日報入力!G780,G780*60/E780,"")</f>
        <v/>
      </c>
      <c r="AV780" s="528" t="str">
        <f>IF(日報入力!AT780,日報入力!AT780,"")</f>
        <v/>
      </c>
      <c r="AW780" s="529" t="str">
        <f>IF(日報入力!AT780,AE780/日報入力!AT780,"")</f>
        <v/>
      </c>
      <c r="AX780" s="530" t="e">
        <f>IF(1&lt;日報集計!AT780,AT780/(((F780-I780-J780-N780-O780)*60)/(E780)),"")</f>
        <v>#VALUE!</v>
      </c>
      <c r="AY780" s="664" t="str">
        <f>IF(日報入力!H780,AT780/(((F780-J780)*60)/E780),"")</f>
        <v/>
      </c>
      <c r="AZ780" s="664" t="str">
        <f>IF(日報入力!I780,AT780/((G780*60)/E780),"")</f>
        <v/>
      </c>
      <c r="BA780" s="296" t="str">
        <f>IF(日報入力!G780,G780/F780,"")</f>
        <v/>
      </c>
      <c r="BB780" s="386" t="e">
        <f t="shared" si="54"/>
        <v>#VALUE!</v>
      </c>
      <c r="BC780" s="386" t="e">
        <f t="shared" si="55"/>
        <v>#VALUE!</v>
      </c>
      <c r="BD780" s="80">
        <f>日報入力!AU780</f>
        <v>0</v>
      </c>
      <c r="BE780" s="534" t="str">
        <f>IF(日報入力!AV780,日報入力!AV780,"")</f>
        <v/>
      </c>
      <c r="BF780" s="534" t="str">
        <f>IF(日報入力!AW780,日報入力!AW780,"")</f>
        <v/>
      </c>
      <c r="BG780" s="398" t="str">
        <f>IF(日報入力!G780,日報入力!K780*日報入力!D780*日報入力!BC780,"")</f>
        <v/>
      </c>
    </row>
    <row r="781" spans="1:59" ht="20.25" hidden="1" customHeight="1" x14ac:dyDescent="0.15">
      <c r="A781" s="302" t="str">
        <f>IF(日報入力!G781="","",日報入力!G781)</f>
        <v/>
      </c>
      <c r="B781" s="291" t="str">
        <f>IF(日報入力!G781="","",日報入力!H781)</f>
        <v/>
      </c>
      <c r="C781" s="291" t="str">
        <f>IF(日報入力!G781="","",日報入力!I781)</f>
        <v/>
      </c>
      <c r="D781" s="291" t="str">
        <f>IF(日報入力!G781="","",日報入力!J781)</f>
        <v/>
      </c>
      <c r="E781" s="291" t="str">
        <f>IF(日報入力!G781="","",日報入力!K781)</f>
        <v/>
      </c>
      <c r="F781" s="291" t="str">
        <f>IF(日報入力!G781="","",日報入力!L781)</f>
        <v/>
      </c>
      <c r="G781" s="291" t="str">
        <f>IF(日報入力!G781="","",日報入力!L781-日報入力!O781-日報入力!P781-日報入力!Q781-日報入力!R781-日報入力!S781-日報入力!T781-日報入力!U781-日報入力!V781-日報入力!W781-日報入力!X781-日報入力!Y781-日報入力!Z781)</f>
        <v/>
      </c>
      <c r="H781" s="291" t="str">
        <f>IF(日報入力!G781="","",IF(日報入力!M781&gt;=0,日報入力!M781*F781,F781))</f>
        <v/>
      </c>
      <c r="I781" s="291" t="str">
        <f>IF(日報入力!G781="","",日報入力!O781)</f>
        <v/>
      </c>
      <c r="J781" s="291" t="str">
        <f>IF(日報入力!G781="","",日報入力!P781)</f>
        <v/>
      </c>
      <c r="K781" s="291" t="str">
        <f>IF(日報入力!G781="","",日報入力!Q781)</f>
        <v/>
      </c>
      <c r="L781" s="291" t="str">
        <f>IF(日報入力!G781="","",日報入力!R781)</f>
        <v/>
      </c>
      <c r="M781" s="291" t="str">
        <f>IF(日報入力!G781="","",日報入力!S781)</f>
        <v/>
      </c>
      <c r="N781" s="291" t="str">
        <f>IF(日報入力!G781="","",日報入力!T781)</f>
        <v/>
      </c>
      <c r="O781" s="291" t="str">
        <f>IF(日報入力!G781="","",日報入力!U781)</f>
        <v/>
      </c>
      <c r="P781" s="291" t="str">
        <f>IF(日報入力!G781="","",日報入力!V781)</f>
        <v/>
      </c>
      <c r="Q781" s="291" t="str">
        <f>IF(日報入力!G781="","",日報入力!W781)</f>
        <v/>
      </c>
      <c r="R781" s="291" t="str">
        <f>IF(日報入力!G781="","",日報入力!X781)</f>
        <v/>
      </c>
      <c r="S781" s="291" t="str">
        <f>IF(日報入力!G781="","",日報入力!Y781)</f>
        <v/>
      </c>
      <c r="T781" s="291" t="str">
        <f>IF(日報入力!G781="","",日報入力!Z781)</f>
        <v/>
      </c>
      <c r="U781" s="291" t="str">
        <f>IF(日報入力!G781="","",日報入力!AA781)</f>
        <v/>
      </c>
      <c r="V781" s="378" t="str">
        <f>IF(日報入力!G781="","",日報入力!AB781)</f>
        <v/>
      </c>
      <c r="W781" s="291" t="str">
        <f>IF(日報入力!G781="","",日報入力!AC781)</f>
        <v/>
      </c>
      <c r="X781" s="291" t="str">
        <f>IF(日報入力!G781="","",日報入力!AD781)</f>
        <v/>
      </c>
      <c r="Y781" s="291" t="str">
        <f>IF(日報入力!G781="","",日報入力!AE781)</f>
        <v/>
      </c>
      <c r="Z781" s="291" t="str">
        <f>IF(日報入力!G781="","",日報入力!AF781)</f>
        <v/>
      </c>
      <c r="AA781" s="291" t="str">
        <f>IF(日報入力!G781="","",日報入力!AG781)</f>
        <v/>
      </c>
      <c r="AB781" s="291" t="str">
        <f>IF(日報入力!G781="","",日報入力!AH781)</f>
        <v/>
      </c>
      <c r="AC781" s="291" t="str">
        <f>IF(日報入力!G781="","",日報入力!AI781)</f>
        <v/>
      </c>
      <c r="AD781" s="291" t="str">
        <f>IF(日報入力!G781="","",日報入力!AJ781)</f>
        <v/>
      </c>
      <c r="AE781" s="292" t="str">
        <f>IF(日報入力!G781="","",日報入力!E781)</f>
        <v/>
      </c>
      <c r="AF781" s="293" t="str">
        <f>IF(日報入力!G781="","",日報入力!AK781)</f>
        <v/>
      </c>
      <c r="AG781" s="293" t="str">
        <f>IF(日報入力!G781="","",日報入力!AL781)</f>
        <v/>
      </c>
      <c r="AH781" s="293" t="str">
        <f>IF(日報入力!G781="","",日報入力!AM781)</f>
        <v/>
      </c>
      <c r="AI781" s="294" t="str">
        <f>IF(日報入力!G781&gt;0,日報入力!D781*日報入力!K781*日報入力!AL781,"")</f>
        <v/>
      </c>
      <c r="AJ781" s="294" t="str">
        <f>IF(日報入力!G781&gt;0,日報入力!E781*日報入力!AL781,"")</f>
        <v/>
      </c>
      <c r="AK781" s="294" t="str">
        <f>IF(日報入力!G781&gt;0,AI781-AJ781,"")</f>
        <v/>
      </c>
      <c r="AL781" s="292" t="str">
        <f>IF(日報入力!G781&gt;0,日報入力!E781*日報入力!AM781,"")</f>
        <v/>
      </c>
      <c r="AM781" s="292" t="str">
        <f>IF(日報入力!G781&gt;0,日報入力!AB781*日報入力!AM781,"")</f>
        <v/>
      </c>
      <c r="AN781" s="68" t="str">
        <f>IF(日報入力!G781&gt;0,日報入力!C781,"")</f>
        <v/>
      </c>
      <c r="AO781" s="68" t="str">
        <f>日報入力!B781</f>
        <v/>
      </c>
      <c r="AP781" s="68" t="str">
        <f>IF(日報入力!AQ781,日報入力!BA781,"")</f>
        <v/>
      </c>
      <c r="AQ781" s="68" t="str">
        <f>IF(日報入力!AR781,日報入力!BB781,"")</f>
        <v/>
      </c>
      <c r="AR781" s="68" t="str">
        <f>IF(日報入力!AS781,"N勤","")</f>
        <v/>
      </c>
      <c r="AS781" s="295" t="e">
        <f t="shared" si="53"/>
        <v>#VALUE!</v>
      </c>
      <c r="AT781" s="439" t="str">
        <f>日報入力!AY781</f>
        <v/>
      </c>
      <c r="AU781" s="518" t="str">
        <f>IF(日報入力!G781,G781*60/E781,"")</f>
        <v/>
      </c>
      <c r="AV781" s="528" t="str">
        <f>IF(日報入力!AT781,日報入力!AT781,"")</f>
        <v/>
      </c>
      <c r="AW781" s="529" t="str">
        <f>IF(日報入力!AT781,AE781/日報入力!AT781,"")</f>
        <v/>
      </c>
      <c r="AX781" s="530" t="e">
        <f>IF(1&lt;日報集計!AT781,AT781/(((F781-I781-J781-N781-O781)*60)/(E781)),"")</f>
        <v>#VALUE!</v>
      </c>
      <c r="AY781" s="664" t="str">
        <f>IF(日報入力!H781,AT781/(((F781-J781)*60)/E781),"")</f>
        <v/>
      </c>
      <c r="AZ781" s="664" t="str">
        <f>IF(日報入力!I781,AT781/((G781*60)/E781),"")</f>
        <v/>
      </c>
      <c r="BA781" s="296" t="str">
        <f>IF(日報入力!G781,G781/F781,"")</f>
        <v/>
      </c>
      <c r="BB781" s="386" t="e">
        <f t="shared" si="54"/>
        <v>#VALUE!</v>
      </c>
      <c r="BC781" s="386" t="e">
        <f t="shared" si="55"/>
        <v>#VALUE!</v>
      </c>
      <c r="BD781" s="80">
        <f>日報入力!AU781</f>
        <v>0</v>
      </c>
      <c r="BE781" s="534" t="str">
        <f>IF(日報入力!AV781,日報入力!AV781,"")</f>
        <v/>
      </c>
      <c r="BF781" s="534" t="str">
        <f>IF(日報入力!AW781,日報入力!AW781,"")</f>
        <v/>
      </c>
      <c r="BG781" s="398" t="str">
        <f>IF(日報入力!G781,日報入力!K781*日報入力!D781*日報入力!BC781,"")</f>
        <v/>
      </c>
    </row>
    <row r="782" spans="1:59" ht="20.25" hidden="1" customHeight="1" x14ac:dyDescent="0.15">
      <c r="A782" s="302" t="str">
        <f>IF(日報入力!G782="","",日報入力!G782)</f>
        <v/>
      </c>
      <c r="B782" s="291" t="str">
        <f>IF(日報入力!G782="","",日報入力!H782)</f>
        <v/>
      </c>
      <c r="C782" s="291" t="str">
        <f>IF(日報入力!G782="","",日報入力!I782)</f>
        <v/>
      </c>
      <c r="D782" s="291" t="str">
        <f>IF(日報入力!G782="","",日報入力!J782)</f>
        <v/>
      </c>
      <c r="E782" s="291" t="str">
        <f>IF(日報入力!G782="","",日報入力!K782)</f>
        <v/>
      </c>
      <c r="F782" s="291" t="str">
        <f>IF(日報入力!G782="","",日報入力!L782)</f>
        <v/>
      </c>
      <c r="G782" s="291" t="str">
        <f>IF(日報入力!G782="","",日報入力!L782-日報入力!O782-日報入力!P782-日報入力!Q782-日報入力!R782-日報入力!S782-日報入力!T782-日報入力!U782-日報入力!V782-日報入力!W782-日報入力!X782-日報入力!Y782-日報入力!Z782)</f>
        <v/>
      </c>
      <c r="H782" s="291" t="str">
        <f>IF(日報入力!G782="","",IF(日報入力!M782&gt;=0,日報入力!M782*F782,F782))</f>
        <v/>
      </c>
      <c r="I782" s="291" t="str">
        <f>IF(日報入力!G782="","",日報入力!O782)</f>
        <v/>
      </c>
      <c r="J782" s="291" t="str">
        <f>IF(日報入力!G782="","",日報入力!P782)</f>
        <v/>
      </c>
      <c r="K782" s="291" t="str">
        <f>IF(日報入力!G782="","",日報入力!Q782)</f>
        <v/>
      </c>
      <c r="L782" s="291" t="str">
        <f>IF(日報入力!G782="","",日報入力!R782)</f>
        <v/>
      </c>
      <c r="M782" s="291" t="str">
        <f>IF(日報入力!G782="","",日報入力!S782)</f>
        <v/>
      </c>
      <c r="N782" s="291" t="str">
        <f>IF(日報入力!G782="","",日報入力!T782)</f>
        <v/>
      </c>
      <c r="O782" s="291" t="str">
        <f>IF(日報入力!G782="","",日報入力!U782)</f>
        <v/>
      </c>
      <c r="P782" s="291" t="str">
        <f>IF(日報入力!G782="","",日報入力!V782)</f>
        <v/>
      </c>
      <c r="Q782" s="291" t="str">
        <f>IF(日報入力!G782="","",日報入力!W782)</f>
        <v/>
      </c>
      <c r="R782" s="291" t="str">
        <f>IF(日報入力!G782="","",日報入力!X782)</f>
        <v/>
      </c>
      <c r="S782" s="291" t="str">
        <f>IF(日報入力!G782="","",日報入力!Y782)</f>
        <v/>
      </c>
      <c r="T782" s="291" t="str">
        <f>IF(日報入力!G782="","",日報入力!Z782)</f>
        <v/>
      </c>
      <c r="U782" s="291" t="str">
        <f>IF(日報入力!G782="","",日報入力!AA782)</f>
        <v/>
      </c>
      <c r="V782" s="378" t="str">
        <f>IF(日報入力!G782="","",日報入力!AB782)</f>
        <v/>
      </c>
      <c r="W782" s="291" t="str">
        <f>IF(日報入力!G782="","",日報入力!AC782)</f>
        <v/>
      </c>
      <c r="X782" s="291" t="str">
        <f>IF(日報入力!G782="","",日報入力!AD782)</f>
        <v/>
      </c>
      <c r="Y782" s="291" t="str">
        <f>IF(日報入力!G782="","",日報入力!AE782)</f>
        <v/>
      </c>
      <c r="Z782" s="291" t="str">
        <f>IF(日報入力!G782="","",日報入力!AF782)</f>
        <v/>
      </c>
      <c r="AA782" s="291" t="str">
        <f>IF(日報入力!G782="","",日報入力!AG782)</f>
        <v/>
      </c>
      <c r="AB782" s="291" t="str">
        <f>IF(日報入力!G782="","",日報入力!AH782)</f>
        <v/>
      </c>
      <c r="AC782" s="291" t="str">
        <f>IF(日報入力!G782="","",日報入力!AI782)</f>
        <v/>
      </c>
      <c r="AD782" s="291" t="str">
        <f>IF(日報入力!G782="","",日報入力!AJ782)</f>
        <v/>
      </c>
      <c r="AE782" s="292" t="str">
        <f>IF(日報入力!G782="","",日報入力!E782)</f>
        <v/>
      </c>
      <c r="AF782" s="293" t="str">
        <f>IF(日報入力!G782="","",日報入力!AK782)</f>
        <v/>
      </c>
      <c r="AG782" s="293" t="str">
        <f>IF(日報入力!G782="","",日報入力!AL782)</f>
        <v/>
      </c>
      <c r="AH782" s="293" t="str">
        <f>IF(日報入力!G782="","",日報入力!AM782)</f>
        <v/>
      </c>
      <c r="AI782" s="294" t="str">
        <f>IF(日報入力!G782&gt;0,日報入力!D782*日報入力!K782*日報入力!AL782,"")</f>
        <v/>
      </c>
      <c r="AJ782" s="294" t="str">
        <f>IF(日報入力!G782&gt;0,日報入力!E782*日報入力!AL782,"")</f>
        <v/>
      </c>
      <c r="AK782" s="294" t="str">
        <f>IF(日報入力!G782&gt;0,AI782-AJ782,"")</f>
        <v/>
      </c>
      <c r="AL782" s="292" t="str">
        <f>IF(日報入力!G782&gt;0,日報入力!E782*日報入力!AM782,"")</f>
        <v/>
      </c>
      <c r="AM782" s="292" t="str">
        <f>IF(日報入力!G782&gt;0,日報入力!AB782*日報入力!AM782,"")</f>
        <v/>
      </c>
      <c r="AN782" s="68" t="str">
        <f>IF(日報入力!G782&gt;0,日報入力!C782,"")</f>
        <v/>
      </c>
      <c r="AO782" s="68" t="str">
        <f>日報入力!B782</f>
        <v/>
      </c>
      <c r="AP782" s="68" t="str">
        <f>IF(日報入力!AQ782,日報入力!BA782,"")</f>
        <v/>
      </c>
      <c r="AQ782" s="68" t="str">
        <f>IF(日報入力!AR782,日報入力!BB782,"")</f>
        <v/>
      </c>
      <c r="AR782" s="68" t="str">
        <f>IF(日報入力!AS782,"N勤","")</f>
        <v/>
      </c>
      <c r="AS782" s="295" t="e">
        <f t="shared" si="53"/>
        <v>#VALUE!</v>
      </c>
      <c r="AT782" s="439" t="str">
        <f>日報入力!AY782</f>
        <v/>
      </c>
      <c r="AU782" s="518" t="str">
        <f>IF(日報入力!G782,G782*60/E782,"")</f>
        <v/>
      </c>
      <c r="AV782" s="528" t="str">
        <f>IF(日報入力!AT782,日報入力!AT782,"")</f>
        <v/>
      </c>
      <c r="AW782" s="529" t="str">
        <f>IF(日報入力!AT782,AE782/日報入力!AT782,"")</f>
        <v/>
      </c>
      <c r="AX782" s="530" t="e">
        <f>IF(1&lt;日報集計!AT782,AT782/(((F782-I782-J782-N782-O782)*60)/(E782)),"")</f>
        <v>#VALUE!</v>
      </c>
      <c r="AY782" s="664" t="str">
        <f>IF(日報入力!H782,AT782/(((F782-J782)*60)/E782),"")</f>
        <v/>
      </c>
      <c r="AZ782" s="664" t="str">
        <f>IF(日報入力!I782,AT782/((G782*60)/E782),"")</f>
        <v/>
      </c>
      <c r="BA782" s="296" t="str">
        <f>IF(日報入力!G782,G782/F782,"")</f>
        <v/>
      </c>
      <c r="BB782" s="386" t="e">
        <f t="shared" si="54"/>
        <v>#VALUE!</v>
      </c>
      <c r="BC782" s="386" t="e">
        <f t="shared" si="55"/>
        <v>#VALUE!</v>
      </c>
      <c r="BD782" s="80">
        <f>日報入力!AU782</f>
        <v>0</v>
      </c>
      <c r="BE782" s="534" t="str">
        <f>IF(日報入力!AV782,日報入力!AV782,"")</f>
        <v/>
      </c>
      <c r="BF782" s="534" t="str">
        <f>IF(日報入力!AW782,日報入力!AW782,"")</f>
        <v/>
      </c>
      <c r="BG782" s="398" t="str">
        <f>IF(日報入力!G782,日報入力!K782*日報入力!D782*日報入力!BC782,"")</f>
        <v/>
      </c>
    </row>
    <row r="783" spans="1:59" ht="20.25" hidden="1" customHeight="1" x14ac:dyDescent="0.15">
      <c r="A783" s="302" t="str">
        <f>IF(日報入力!G783="","",日報入力!G783)</f>
        <v/>
      </c>
      <c r="B783" s="291" t="str">
        <f>IF(日報入力!G783="","",日報入力!H783)</f>
        <v/>
      </c>
      <c r="C783" s="291" t="str">
        <f>IF(日報入力!G783="","",日報入力!I783)</f>
        <v/>
      </c>
      <c r="D783" s="291" t="str">
        <f>IF(日報入力!G783="","",日報入力!J783)</f>
        <v/>
      </c>
      <c r="E783" s="291" t="str">
        <f>IF(日報入力!G783="","",日報入力!K783)</f>
        <v/>
      </c>
      <c r="F783" s="291" t="str">
        <f>IF(日報入力!G783="","",日報入力!L783)</f>
        <v/>
      </c>
      <c r="G783" s="291" t="str">
        <f>IF(日報入力!G783="","",日報入力!L783-日報入力!O783-日報入力!P783-日報入力!Q783-日報入力!R783-日報入力!S783-日報入力!T783-日報入力!U783-日報入力!V783-日報入力!W783-日報入力!X783-日報入力!Y783-日報入力!Z783)</f>
        <v/>
      </c>
      <c r="H783" s="291" t="str">
        <f>IF(日報入力!G783="","",IF(日報入力!M783&gt;=0,日報入力!M783*F783,F783))</f>
        <v/>
      </c>
      <c r="I783" s="291" t="str">
        <f>IF(日報入力!G783="","",日報入力!O783)</f>
        <v/>
      </c>
      <c r="J783" s="291" t="str">
        <f>IF(日報入力!G783="","",日報入力!P783)</f>
        <v/>
      </c>
      <c r="K783" s="291" t="str">
        <f>IF(日報入力!G783="","",日報入力!Q783)</f>
        <v/>
      </c>
      <c r="L783" s="291" t="str">
        <f>IF(日報入力!G783="","",日報入力!R783)</f>
        <v/>
      </c>
      <c r="M783" s="291" t="str">
        <f>IF(日報入力!G783="","",日報入力!S783)</f>
        <v/>
      </c>
      <c r="N783" s="291" t="str">
        <f>IF(日報入力!G783="","",日報入力!T783)</f>
        <v/>
      </c>
      <c r="O783" s="291" t="str">
        <f>IF(日報入力!G783="","",日報入力!U783)</f>
        <v/>
      </c>
      <c r="P783" s="291" t="str">
        <f>IF(日報入力!G783="","",日報入力!V783)</f>
        <v/>
      </c>
      <c r="Q783" s="291" t="str">
        <f>IF(日報入力!G783="","",日報入力!W783)</f>
        <v/>
      </c>
      <c r="R783" s="291" t="str">
        <f>IF(日報入力!G783="","",日報入力!X783)</f>
        <v/>
      </c>
      <c r="S783" s="291" t="str">
        <f>IF(日報入力!G783="","",日報入力!Y783)</f>
        <v/>
      </c>
      <c r="T783" s="291" t="str">
        <f>IF(日報入力!G783="","",日報入力!Z783)</f>
        <v/>
      </c>
      <c r="U783" s="291" t="str">
        <f>IF(日報入力!G783="","",日報入力!AA783)</f>
        <v/>
      </c>
      <c r="V783" s="378" t="str">
        <f>IF(日報入力!G783="","",日報入力!AB783)</f>
        <v/>
      </c>
      <c r="W783" s="291" t="str">
        <f>IF(日報入力!G783="","",日報入力!AC783)</f>
        <v/>
      </c>
      <c r="X783" s="291" t="str">
        <f>IF(日報入力!G783="","",日報入力!AD783)</f>
        <v/>
      </c>
      <c r="Y783" s="291" t="str">
        <f>IF(日報入力!G783="","",日報入力!AE783)</f>
        <v/>
      </c>
      <c r="Z783" s="291" t="str">
        <f>IF(日報入力!G783="","",日報入力!AF783)</f>
        <v/>
      </c>
      <c r="AA783" s="291" t="str">
        <f>IF(日報入力!G783="","",日報入力!AG783)</f>
        <v/>
      </c>
      <c r="AB783" s="291" t="str">
        <f>IF(日報入力!G783="","",日報入力!AH783)</f>
        <v/>
      </c>
      <c r="AC783" s="291" t="str">
        <f>IF(日報入力!G783="","",日報入力!AI783)</f>
        <v/>
      </c>
      <c r="AD783" s="291" t="str">
        <f>IF(日報入力!G783="","",日報入力!AJ783)</f>
        <v/>
      </c>
      <c r="AE783" s="292" t="str">
        <f>IF(日報入力!G783="","",日報入力!E783)</f>
        <v/>
      </c>
      <c r="AF783" s="293" t="str">
        <f>IF(日報入力!G783="","",日報入力!AK783)</f>
        <v/>
      </c>
      <c r="AG783" s="293" t="str">
        <f>IF(日報入力!G783="","",日報入力!AL783)</f>
        <v/>
      </c>
      <c r="AH783" s="293" t="str">
        <f>IF(日報入力!G783="","",日報入力!AM783)</f>
        <v/>
      </c>
      <c r="AI783" s="294" t="str">
        <f>IF(日報入力!G783&gt;0,日報入力!D783*日報入力!K783*日報入力!AL783,"")</f>
        <v/>
      </c>
      <c r="AJ783" s="294" t="str">
        <f>IF(日報入力!G783&gt;0,日報入力!E783*日報入力!AL783,"")</f>
        <v/>
      </c>
      <c r="AK783" s="294" t="str">
        <f>IF(日報入力!G783&gt;0,AI783-AJ783,"")</f>
        <v/>
      </c>
      <c r="AL783" s="292" t="str">
        <f>IF(日報入力!G783&gt;0,日報入力!E783*日報入力!AM783,"")</f>
        <v/>
      </c>
      <c r="AM783" s="292" t="str">
        <f>IF(日報入力!G783&gt;0,日報入力!AB783*日報入力!AM783,"")</f>
        <v/>
      </c>
      <c r="AN783" s="68" t="str">
        <f>IF(日報入力!G783&gt;0,日報入力!C783,"")</f>
        <v/>
      </c>
      <c r="AO783" s="68" t="str">
        <f>日報入力!B783</f>
        <v/>
      </c>
      <c r="AP783" s="68" t="str">
        <f>IF(日報入力!AQ783,日報入力!BA783,"")</f>
        <v/>
      </c>
      <c r="AQ783" s="68" t="str">
        <f>IF(日報入力!AR783,日報入力!BB783,"")</f>
        <v/>
      </c>
      <c r="AR783" s="68" t="str">
        <f>IF(日報入力!AS783,"N勤","")</f>
        <v/>
      </c>
      <c r="AS783" s="295" t="e">
        <f t="shared" si="53"/>
        <v>#VALUE!</v>
      </c>
      <c r="AT783" s="439" t="str">
        <f>日報入力!AY783</f>
        <v/>
      </c>
      <c r="AU783" s="518" t="str">
        <f>IF(日報入力!G783,G783*60/E783,"")</f>
        <v/>
      </c>
      <c r="AV783" s="528" t="str">
        <f>IF(日報入力!AT783,日報入力!AT783,"")</f>
        <v/>
      </c>
      <c r="AW783" s="529" t="str">
        <f>IF(日報入力!AT783,AE783/日報入力!AT783,"")</f>
        <v/>
      </c>
      <c r="AX783" s="530" t="e">
        <f>IF(1&lt;日報集計!AT783,AT783/(((F783-I783-J783-N783-O783)*60)/(E783)),"")</f>
        <v>#VALUE!</v>
      </c>
      <c r="AY783" s="664" t="str">
        <f>IF(日報入力!H783,AT783/(((F783-J783)*60)/E783),"")</f>
        <v/>
      </c>
      <c r="AZ783" s="664" t="str">
        <f>IF(日報入力!I783,AT783/((G783*60)/E783),"")</f>
        <v/>
      </c>
      <c r="BA783" s="296" t="str">
        <f>IF(日報入力!G783,G783/F783,"")</f>
        <v/>
      </c>
      <c r="BB783" s="386" t="e">
        <f t="shared" si="54"/>
        <v>#VALUE!</v>
      </c>
      <c r="BC783" s="386" t="e">
        <f t="shared" si="55"/>
        <v>#VALUE!</v>
      </c>
      <c r="BD783" s="80">
        <f>日報入力!AU783</f>
        <v>0</v>
      </c>
      <c r="BE783" s="534" t="str">
        <f>IF(日報入力!AV783,日報入力!AV783,"")</f>
        <v/>
      </c>
      <c r="BF783" s="534" t="str">
        <f>IF(日報入力!AW783,日報入力!AW783,"")</f>
        <v/>
      </c>
      <c r="BG783" s="398" t="str">
        <f>IF(日報入力!G783,日報入力!K783*日報入力!D783*日報入力!BC783,"")</f>
        <v/>
      </c>
    </row>
    <row r="784" spans="1:59" ht="20.25" hidden="1" customHeight="1" x14ac:dyDescent="0.15">
      <c r="A784" s="302" t="str">
        <f>IF(日報入力!G784="","",日報入力!G784)</f>
        <v/>
      </c>
      <c r="B784" s="291" t="str">
        <f>IF(日報入力!G784="","",日報入力!H784)</f>
        <v/>
      </c>
      <c r="C784" s="291" t="str">
        <f>IF(日報入力!G784="","",日報入力!I784)</f>
        <v/>
      </c>
      <c r="D784" s="291" t="str">
        <f>IF(日報入力!G784="","",日報入力!J784)</f>
        <v/>
      </c>
      <c r="E784" s="291" t="str">
        <f>IF(日報入力!G784="","",日報入力!K784)</f>
        <v/>
      </c>
      <c r="F784" s="291" t="str">
        <f>IF(日報入力!G784="","",日報入力!L784)</f>
        <v/>
      </c>
      <c r="G784" s="291" t="str">
        <f>IF(日報入力!G784="","",日報入力!L784-日報入力!O784-日報入力!P784-日報入力!Q784-日報入力!R784-日報入力!S784-日報入力!T784-日報入力!U784-日報入力!V784-日報入力!W784-日報入力!X784-日報入力!Y784-日報入力!Z784)</f>
        <v/>
      </c>
      <c r="H784" s="291" t="str">
        <f>IF(日報入力!G784="","",IF(日報入力!M784&gt;=0,日報入力!M784*F784,F784))</f>
        <v/>
      </c>
      <c r="I784" s="291" t="str">
        <f>IF(日報入力!G784="","",日報入力!O784)</f>
        <v/>
      </c>
      <c r="J784" s="291" t="str">
        <f>IF(日報入力!G784="","",日報入力!P784)</f>
        <v/>
      </c>
      <c r="K784" s="291" t="str">
        <f>IF(日報入力!G784="","",日報入力!Q784)</f>
        <v/>
      </c>
      <c r="L784" s="291" t="str">
        <f>IF(日報入力!G784="","",日報入力!R784)</f>
        <v/>
      </c>
      <c r="M784" s="291" t="str">
        <f>IF(日報入力!G784="","",日報入力!S784)</f>
        <v/>
      </c>
      <c r="N784" s="291" t="str">
        <f>IF(日報入力!G784="","",日報入力!T784)</f>
        <v/>
      </c>
      <c r="O784" s="291" t="str">
        <f>IF(日報入力!G784="","",日報入力!U784)</f>
        <v/>
      </c>
      <c r="P784" s="291" t="str">
        <f>IF(日報入力!G784="","",日報入力!V784)</f>
        <v/>
      </c>
      <c r="Q784" s="291" t="str">
        <f>IF(日報入力!G784="","",日報入力!W784)</f>
        <v/>
      </c>
      <c r="R784" s="291" t="str">
        <f>IF(日報入力!G784="","",日報入力!X784)</f>
        <v/>
      </c>
      <c r="S784" s="291" t="str">
        <f>IF(日報入力!G784="","",日報入力!Y784)</f>
        <v/>
      </c>
      <c r="T784" s="291" t="str">
        <f>IF(日報入力!G784="","",日報入力!Z784)</f>
        <v/>
      </c>
      <c r="U784" s="291" t="str">
        <f>IF(日報入力!G784="","",日報入力!AA784)</f>
        <v/>
      </c>
      <c r="V784" s="378" t="str">
        <f>IF(日報入力!G784="","",日報入力!AB784)</f>
        <v/>
      </c>
      <c r="W784" s="291" t="str">
        <f>IF(日報入力!G784="","",日報入力!AC784)</f>
        <v/>
      </c>
      <c r="X784" s="291" t="str">
        <f>IF(日報入力!G784="","",日報入力!AD784)</f>
        <v/>
      </c>
      <c r="Y784" s="291" t="str">
        <f>IF(日報入力!G784="","",日報入力!AE784)</f>
        <v/>
      </c>
      <c r="Z784" s="291" t="str">
        <f>IF(日報入力!G784="","",日報入力!AF784)</f>
        <v/>
      </c>
      <c r="AA784" s="291" t="str">
        <f>IF(日報入力!G784="","",日報入力!AG784)</f>
        <v/>
      </c>
      <c r="AB784" s="291" t="str">
        <f>IF(日報入力!G784="","",日報入力!AH784)</f>
        <v/>
      </c>
      <c r="AC784" s="291" t="str">
        <f>IF(日報入力!G784="","",日報入力!AI784)</f>
        <v/>
      </c>
      <c r="AD784" s="291" t="str">
        <f>IF(日報入力!G784="","",日報入力!AJ784)</f>
        <v/>
      </c>
      <c r="AE784" s="292" t="str">
        <f>IF(日報入力!G784="","",日報入力!E784)</f>
        <v/>
      </c>
      <c r="AF784" s="293" t="str">
        <f>IF(日報入力!G784="","",日報入力!AK784)</f>
        <v/>
      </c>
      <c r="AG784" s="293" t="str">
        <f>IF(日報入力!G784="","",日報入力!AL784)</f>
        <v/>
      </c>
      <c r="AH784" s="293" t="str">
        <f>IF(日報入力!G784="","",日報入力!AM784)</f>
        <v/>
      </c>
      <c r="AI784" s="294" t="str">
        <f>IF(日報入力!G784&gt;0,日報入力!D784*日報入力!K784*日報入力!AL784,"")</f>
        <v/>
      </c>
      <c r="AJ784" s="294" t="str">
        <f>IF(日報入力!G784&gt;0,日報入力!E784*日報入力!AL784,"")</f>
        <v/>
      </c>
      <c r="AK784" s="294" t="str">
        <f>IF(日報入力!G784&gt;0,AI784-AJ784,"")</f>
        <v/>
      </c>
      <c r="AL784" s="292" t="str">
        <f>IF(日報入力!G784&gt;0,日報入力!E784*日報入力!AM784,"")</f>
        <v/>
      </c>
      <c r="AM784" s="292" t="str">
        <f>IF(日報入力!G784&gt;0,日報入力!AB784*日報入力!AM784,"")</f>
        <v/>
      </c>
      <c r="AN784" s="68" t="str">
        <f>IF(日報入力!G784&gt;0,日報入力!C784,"")</f>
        <v/>
      </c>
      <c r="AO784" s="68" t="str">
        <f>日報入力!B784</f>
        <v/>
      </c>
      <c r="AP784" s="68" t="str">
        <f>IF(日報入力!AQ784,日報入力!BA784,"")</f>
        <v/>
      </c>
      <c r="AQ784" s="68" t="str">
        <f>IF(日報入力!AR784,日報入力!BB784,"")</f>
        <v/>
      </c>
      <c r="AR784" s="68" t="str">
        <f>IF(日報入力!AS784,"N勤","")</f>
        <v/>
      </c>
      <c r="AS784" s="295" t="e">
        <f t="shared" si="53"/>
        <v>#VALUE!</v>
      </c>
      <c r="AT784" s="439" t="str">
        <f>日報入力!AY784</f>
        <v/>
      </c>
      <c r="AU784" s="518" t="str">
        <f>IF(日報入力!G784,G784*60/E784,"")</f>
        <v/>
      </c>
      <c r="AV784" s="528" t="str">
        <f>IF(日報入力!AT784,日報入力!AT784,"")</f>
        <v/>
      </c>
      <c r="AW784" s="529" t="str">
        <f>IF(日報入力!AT784,AE784/日報入力!AT784,"")</f>
        <v/>
      </c>
      <c r="AX784" s="530" t="e">
        <f>IF(1&lt;日報集計!AT784,AT784/(((F784-I784-J784-N784-O784)*60)/(E784)),"")</f>
        <v>#VALUE!</v>
      </c>
      <c r="AY784" s="664" t="str">
        <f>IF(日報入力!H784,AT784/(((F784-J784)*60)/E784),"")</f>
        <v/>
      </c>
      <c r="AZ784" s="664" t="str">
        <f>IF(日報入力!I784,AT784/((G784*60)/E784),"")</f>
        <v/>
      </c>
      <c r="BA784" s="296" t="str">
        <f>IF(日報入力!G784,G784/F784,"")</f>
        <v/>
      </c>
      <c r="BB784" s="386" t="e">
        <f t="shared" si="54"/>
        <v>#VALUE!</v>
      </c>
      <c r="BC784" s="386" t="e">
        <f t="shared" si="55"/>
        <v>#VALUE!</v>
      </c>
      <c r="BD784" s="80">
        <f>日報入力!AU784</f>
        <v>0</v>
      </c>
      <c r="BE784" s="534" t="str">
        <f>IF(日報入力!AV784,日報入力!AV784,"")</f>
        <v/>
      </c>
      <c r="BF784" s="534" t="str">
        <f>IF(日報入力!AW784,日報入力!AW784,"")</f>
        <v/>
      </c>
      <c r="BG784" s="398" t="str">
        <f>IF(日報入力!G784,日報入力!K784*日報入力!D784*日報入力!BC784,"")</f>
        <v/>
      </c>
    </row>
    <row r="785" spans="1:59" ht="20.25" hidden="1" customHeight="1" x14ac:dyDescent="0.15">
      <c r="A785" s="302" t="str">
        <f>IF(日報入力!G785="","",日報入力!G785)</f>
        <v/>
      </c>
      <c r="B785" s="291" t="str">
        <f>IF(日報入力!G785="","",日報入力!H785)</f>
        <v/>
      </c>
      <c r="C785" s="291" t="str">
        <f>IF(日報入力!G785="","",日報入力!I785)</f>
        <v/>
      </c>
      <c r="D785" s="291" t="str">
        <f>IF(日報入力!G785="","",日報入力!J785)</f>
        <v/>
      </c>
      <c r="E785" s="291" t="str">
        <f>IF(日報入力!G785="","",日報入力!K785)</f>
        <v/>
      </c>
      <c r="F785" s="291" t="str">
        <f>IF(日報入力!G785="","",日報入力!L785)</f>
        <v/>
      </c>
      <c r="G785" s="291" t="str">
        <f>IF(日報入力!G785="","",日報入力!L785-日報入力!O785-日報入力!P785-日報入力!Q785-日報入力!R785-日報入力!S785-日報入力!T785-日報入力!U785-日報入力!V785-日報入力!W785-日報入力!X785-日報入力!Y785-日報入力!Z785)</f>
        <v/>
      </c>
      <c r="H785" s="291" t="str">
        <f>IF(日報入力!G785="","",IF(日報入力!M785&gt;=0,日報入力!M785*F785,F785))</f>
        <v/>
      </c>
      <c r="I785" s="291" t="str">
        <f>IF(日報入力!G785="","",日報入力!O785)</f>
        <v/>
      </c>
      <c r="J785" s="291" t="str">
        <f>IF(日報入力!G785="","",日報入力!P785)</f>
        <v/>
      </c>
      <c r="K785" s="291" t="str">
        <f>IF(日報入力!G785="","",日報入力!Q785)</f>
        <v/>
      </c>
      <c r="L785" s="291" t="str">
        <f>IF(日報入力!G785="","",日報入力!R785)</f>
        <v/>
      </c>
      <c r="M785" s="291" t="str">
        <f>IF(日報入力!G785="","",日報入力!S785)</f>
        <v/>
      </c>
      <c r="N785" s="291" t="str">
        <f>IF(日報入力!G785="","",日報入力!T785)</f>
        <v/>
      </c>
      <c r="O785" s="291" t="str">
        <f>IF(日報入力!G785="","",日報入力!U785)</f>
        <v/>
      </c>
      <c r="P785" s="291" t="str">
        <f>IF(日報入力!G785="","",日報入力!V785)</f>
        <v/>
      </c>
      <c r="Q785" s="291" t="str">
        <f>IF(日報入力!G785="","",日報入力!W785)</f>
        <v/>
      </c>
      <c r="R785" s="291" t="str">
        <f>IF(日報入力!G785="","",日報入力!X785)</f>
        <v/>
      </c>
      <c r="S785" s="291" t="str">
        <f>IF(日報入力!G785="","",日報入力!Y785)</f>
        <v/>
      </c>
      <c r="T785" s="291" t="str">
        <f>IF(日報入力!G785="","",日報入力!Z785)</f>
        <v/>
      </c>
      <c r="U785" s="291" t="str">
        <f>IF(日報入力!G785="","",日報入力!AA785)</f>
        <v/>
      </c>
      <c r="V785" s="378" t="str">
        <f>IF(日報入力!G785="","",日報入力!AB785)</f>
        <v/>
      </c>
      <c r="W785" s="291" t="str">
        <f>IF(日報入力!G785="","",日報入力!AC785)</f>
        <v/>
      </c>
      <c r="X785" s="291" t="str">
        <f>IF(日報入力!G785="","",日報入力!AD785)</f>
        <v/>
      </c>
      <c r="Y785" s="291" t="str">
        <f>IF(日報入力!G785="","",日報入力!AE785)</f>
        <v/>
      </c>
      <c r="Z785" s="291" t="str">
        <f>IF(日報入力!G785="","",日報入力!AF785)</f>
        <v/>
      </c>
      <c r="AA785" s="291" t="str">
        <f>IF(日報入力!G785="","",日報入力!AG785)</f>
        <v/>
      </c>
      <c r="AB785" s="291" t="str">
        <f>IF(日報入力!G785="","",日報入力!AH785)</f>
        <v/>
      </c>
      <c r="AC785" s="291" t="str">
        <f>IF(日報入力!G785="","",日報入力!AI785)</f>
        <v/>
      </c>
      <c r="AD785" s="291" t="str">
        <f>IF(日報入力!G785="","",日報入力!AJ785)</f>
        <v/>
      </c>
      <c r="AE785" s="292" t="str">
        <f>IF(日報入力!G785="","",日報入力!E785)</f>
        <v/>
      </c>
      <c r="AF785" s="293" t="str">
        <f>IF(日報入力!G785="","",日報入力!AK785)</f>
        <v/>
      </c>
      <c r="AG785" s="293" t="str">
        <f>IF(日報入力!G785="","",日報入力!AL785)</f>
        <v/>
      </c>
      <c r="AH785" s="293" t="str">
        <f>IF(日報入力!G785="","",日報入力!AM785)</f>
        <v/>
      </c>
      <c r="AI785" s="294" t="str">
        <f>IF(日報入力!G785&gt;0,日報入力!D785*日報入力!K785*日報入力!AL785,"")</f>
        <v/>
      </c>
      <c r="AJ785" s="294" t="str">
        <f>IF(日報入力!G785&gt;0,日報入力!E785*日報入力!AL785,"")</f>
        <v/>
      </c>
      <c r="AK785" s="294" t="str">
        <f>IF(日報入力!G785&gt;0,AI785-AJ785,"")</f>
        <v/>
      </c>
      <c r="AL785" s="292" t="str">
        <f>IF(日報入力!G785&gt;0,日報入力!E785*日報入力!AM785,"")</f>
        <v/>
      </c>
      <c r="AM785" s="292" t="str">
        <f>IF(日報入力!G785&gt;0,日報入力!AB785*日報入力!AM785,"")</f>
        <v/>
      </c>
      <c r="AN785" s="68" t="str">
        <f>IF(日報入力!G785&gt;0,日報入力!C785,"")</f>
        <v/>
      </c>
      <c r="AO785" s="68" t="str">
        <f>日報入力!B785</f>
        <v/>
      </c>
      <c r="AP785" s="68" t="str">
        <f>IF(日報入力!AQ785,日報入力!BA785,"")</f>
        <v/>
      </c>
      <c r="AQ785" s="68" t="str">
        <f>IF(日報入力!AR785,日報入力!BB785,"")</f>
        <v/>
      </c>
      <c r="AR785" s="68" t="str">
        <f>IF(日報入力!AS785,"N勤","")</f>
        <v/>
      </c>
      <c r="AS785" s="295" t="e">
        <f t="shared" si="53"/>
        <v>#VALUE!</v>
      </c>
      <c r="AT785" s="439" t="str">
        <f>日報入力!AY785</f>
        <v/>
      </c>
      <c r="AU785" s="518" t="str">
        <f>IF(日報入力!G785,G785*60/E785,"")</f>
        <v/>
      </c>
      <c r="AV785" s="528" t="str">
        <f>IF(日報入力!AT785,日報入力!AT785,"")</f>
        <v/>
      </c>
      <c r="AW785" s="529" t="str">
        <f>IF(日報入力!AT785,AE785/日報入力!AT785,"")</f>
        <v/>
      </c>
      <c r="AX785" s="530" t="e">
        <f>IF(1&lt;日報集計!AT785,AT785/(((F785-I785-J785-N785-O785)*60)/(E785)),"")</f>
        <v>#VALUE!</v>
      </c>
      <c r="AY785" s="664" t="str">
        <f>IF(日報入力!H785,AT785/(((F785-J785)*60)/E785),"")</f>
        <v/>
      </c>
      <c r="AZ785" s="664" t="str">
        <f>IF(日報入力!I785,AT785/((G785*60)/E785),"")</f>
        <v/>
      </c>
      <c r="BA785" s="296" t="str">
        <f>IF(日報入力!G785,G785/F785,"")</f>
        <v/>
      </c>
      <c r="BB785" s="386" t="e">
        <f t="shared" si="54"/>
        <v>#VALUE!</v>
      </c>
      <c r="BC785" s="386" t="e">
        <f t="shared" si="55"/>
        <v>#VALUE!</v>
      </c>
      <c r="BD785" s="80">
        <f>日報入力!AU785</f>
        <v>0</v>
      </c>
      <c r="BE785" s="534" t="str">
        <f>IF(日報入力!AV785,日報入力!AV785,"")</f>
        <v/>
      </c>
      <c r="BF785" s="534" t="str">
        <f>IF(日報入力!AW785,日報入力!AW785,"")</f>
        <v/>
      </c>
      <c r="BG785" s="398" t="str">
        <f>IF(日報入力!G785,日報入力!K785*日報入力!D785*日報入力!BC785,"")</f>
        <v/>
      </c>
    </row>
    <row r="786" spans="1:59" ht="20.25" hidden="1" customHeight="1" x14ac:dyDescent="0.15">
      <c r="A786" s="302" t="str">
        <f>IF(日報入力!G786="","",日報入力!G786)</f>
        <v/>
      </c>
      <c r="B786" s="291" t="str">
        <f>IF(日報入力!G786="","",日報入力!H786)</f>
        <v/>
      </c>
      <c r="C786" s="291" t="str">
        <f>IF(日報入力!G786="","",日報入力!I786)</f>
        <v/>
      </c>
      <c r="D786" s="291" t="str">
        <f>IF(日報入力!G786="","",日報入力!J786)</f>
        <v/>
      </c>
      <c r="E786" s="291" t="str">
        <f>IF(日報入力!G786="","",日報入力!K786)</f>
        <v/>
      </c>
      <c r="F786" s="291" t="str">
        <f>IF(日報入力!G786="","",日報入力!L786)</f>
        <v/>
      </c>
      <c r="G786" s="291" t="str">
        <f>IF(日報入力!G786="","",日報入力!L786-日報入力!O786-日報入力!P786-日報入力!Q786-日報入力!R786-日報入力!S786-日報入力!T786-日報入力!U786-日報入力!V786-日報入力!W786-日報入力!X786-日報入力!Y786-日報入力!Z786)</f>
        <v/>
      </c>
      <c r="H786" s="291" t="str">
        <f>IF(日報入力!G786="","",IF(日報入力!M786&gt;=0,日報入力!M786*F786,F786))</f>
        <v/>
      </c>
      <c r="I786" s="291" t="str">
        <f>IF(日報入力!G786="","",日報入力!O786)</f>
        <v/>
      </c>
      <c r="J786" s="291" t="str">
        <f>IF(日報入力!G786="","",日報入力!P786)</f>
        <v/>
      </c>
      <c r="K786" s="291" t="str">
        <f>IF(日報入力!G786="","",日報入力!Q786)</f>
        <v/>
      </c>
      <c r="L786" s="291" t="str">
        <f>IF(日報入力!G786="","",日報入力!R786)</f>
        <v/>
      </c>
      <c r="M786" s="291" t="str">
        <f>IF(日報入力!G786="","",日報入力!S786)</f>
        <v/>
      </c>
      <c r="N786" s="291" t="str">
        <f>IF(日報入力!G786="","",日報入力!T786)</f>
        <v/>
      </c>
      <c r="O786" s="291" t="str">
        <f>IF(日報入力!G786="","",日報入力!U786)</f>
        <v/>
      </c>
      <c r="P786" s="291" t="str">
        <f>IF(日報入力!G786="","",日報入力!V786)</f>
        <v/>
      </c>
      <c r="Q786" s="291" t="str">
        <f>IF(日報入力!G786="","",日報入力!W786)</f>
        <v/>
      </c>
      <c r="R786" s="291" t="str">
        <f>IF(日報入力!G786="","",日報入力!X786)</f>
        <v/>
      </c>
      <c r="S786" s="291" t="str">
        <f>IF(日報入力!G786="","",日報入力!Y786)</f>
        <v/>
      </c>
      <c r="T786" s="291" t="str">
        <f>IF(日報入力!G786="","",日報入力!Z786)</f>
        <v/>
      </c>
      <c r="U786" s="291" t="str">
        <f>IF(日報入力!G786="","",日報入力!AA786)</f>
        <v/>
      </c>
      <c r="V786" s="378" t="str">
        <f>IF(日報入力!G786="","",日報入力!AB786)</f>
        <v/>
      </c>
      <c r="W786" s="291" t="str">
        <f>IF(日報入力!G786="","",日報入力!AC786)</f>
        <v/>
      </c>
      <c r="X786" s="291" t="str">
        <f>IF(日報入力!G786="","",日報入力!AD786)</f>
        <v/>
      </c>
      <c r="Y786" s="291" t="str">
        <f>IF(日報入力!G786="","",日報入力!AE786)</f>
        <v/>
      </c>
      <c r="Z786" s="291" t="str">
        <f>IF(日報入力!G786="","",日報入力!AF786)</f>
        <v/>
      </c>
      <c r="AA786" s="291" t="str">
        <f>IF(日報入力!G786="","",日報入力!AG786)</f>
        <v/>
      </c>
      <c r="AB786" s="291" t="str">
        <f>IF(日報入力!G786="","",日報入力!AH786)</f>
        <v/>
      </c>
      <c r="AC786" s="291" t="str">
        <f>IF(日報入力!G786="","",日報入力!AI786)</f>
        <v/>
      </c>
      <c r="AD786" s="291" t="str">
        <f>IF(日報入力!G786="","",日報入力!AJ786)</f>
        <v/>
      </c>
      <c r="AE786" s="292" t="str">
        <f>IF(日報入力!G786="","",日報入力!E786)</f>
        <v/>
      </c>
      <c r="AF786" s="293" t="str">
        <f>IF(日報入力!G786="","",日報入力!AK786)</f>
        <v/>
      </c>
      <c r="AG786" s="293" t="str">
        <f>IF(日報入力!G786="","",日報入力!AL786)</f>
        <v/>
      </c>
      <c r="AH786" s="293" t="str">
        <f>IF(日報入力!G786="","",日報入力!AM786)</f>
        <v/>
      </c>
      <c r="AI786" s="294" t="str">
        <f>IF(日報入力!G786&gt;0,日報入力!D786*日報入力!K786*日報入力!AL786,"")</f>
        <v/>
      </c>
      <c r="AJ786" s="294" t="str">
        <f>IF(日報入力!G786&gt;0,日報入力!E786*日報入力!AL786,"")</f>
        <v/>
      </c>
      <c r="AK786" s="294" t="str">
        <f>IF(日報入力!G786&gt;0,AI786-AJ786,"")</f>
        <v/>
      </c>
      <c r="AL786" s="292" t="str">
        <f>IF(日報入力!G786&gt;0,日報入力!E786*日報入力!AM786,"")</f>
        <v/>
      </c>
      <c r="AM786" s="292" t="str">
        <f>IF(日報入力!G786&gt;0,日報入力!AB786*日報入力!AM786,"")</f>
        <v/>
      </c>
      <c r="AN786" s="68" t="str">
        <f>IF(日報入力!G786&gt;0,日報入力!C786,"")</f>
        <v/>
      </c>
      <c r="AO786" s="68" t="str">
        <f>日報入力!B786</f>
        <v/>
      </c>
      <c r="AP786" s="68" t="str">
        <f>IF(日報入力!AQ786,日報入力!BA786,"")</f>
        <v/>
      </c>
      <c r="AQ786" s="68" t="str">
        <f>IF(日報入力!AR786,日報入力!BB786,"")</f>
        <v/>
      </c>
      <c r="AR786" s="68" t="str">
        <f>IF(日報入力!AS786,"N勤","")</f>
        <v/>
      </c>
      <c r="AS786" s="295" t="e">
        <f t="shared" si="53"/>
        <v>#VALUE!</v>
      </c>
      <c r="AT786" s="439" t="str">
        <f>日報入力!AY786</f>
        <v/>
      </c>
      <c r="AU786" s="518" t="str">
        <f>IF(日報入力!G786,G786*60/E786,"")</f>
        <v/>
      </c>
      <c r="AV786" s="528" t="str">
        <f>IF(日報入力!AT786,日報入力!AT786,"")</f>
        <v/>
      </c>
      <c r="AW786" s="529" t="str">
        <f>IF(日報入力!AT786,AE786/日報入力!AT786,"")</f>
        <v/>
      </c>
      <c r="AX786" s="530" t="e">
        <f>IF(1&lt;日報集計!AT786,AT786/(((F786-I786-J786-N786-O786)*60)/(E786)),"")</f>
        <v>#VALUE!</v>
      </c>
      <c r="AY786" s="664" t="str">
        <f>IF(日報入力!H786,AT786/(((F786-J786)*60)/E786),"")</f>
        <v/>
      </c>
      <c r="AZ786" s="664" t="str">
        <f>IF(日報入力!I786,AT786/((G786*60)/E786),"")</f>
        <v/>
      </c>
      <c r="BA786" s="296" t="str">
        <f>IF(日報入力!G786,G786/F786,"")</f>
        <v/>
      </c>
      <c r="BB786" s="386" t="e">
        <f t="shared" si="54"/>
        <v>#VALUE!</v>
      </c>
      <c r="BC786" s="386" t="e">
        <f t="shared" si="55"/>
        <v>#VALUE!</v>
      </c>
      <c r="BD786" s="80">
        <f>日報入力!AU786</f>
        <v>0</v>
      </c>
      <c r="BE786" s="534" t="str">
        <f>IF(日報入力!AV786,日報入力!AV786,"")</f>
        <v/>
      </c>
      <c r="BF786" s="534" t="str">
        <f>IF(日報入力!AW786,日報入力!AW786,"")</f>
        <v/>
      </c>
      <c r="BG786" s="398" t="str">
        <f>IF(日報入力!G786,日報入力!K786*日報入力!D786*日報入力!BC786,"")</f>
        <v/>
      </c>
    </row>
    <row r="787" spans="1:59" ht="20.25" hidden="1" customHeight="1" x14ac:dyDescent="0.15">
      <c r="A787" s="302" t="str">
        <f>IF(日報入力!G787="","",日報入力!G787)</f>
        <v/>
      </c>
      <c r="B787" s="291" t="str">
        <f>IF(日報入力!G787="","",日報入力!H787)</f>
        <v/>
      </c>
      <c r="C787" s="291" t="str">
        <f>IF(日報入力!G787="","",日報入力!I787)</f>
        <v/>
      </c>
      <c r="D787" s="291" t="str">
        <f>IF(日報入力!G787="","",日報入力!J787)</f>
        <v/>
      </c>
      <c r="E787" s="291" t="str">
        <f>IF(日報入力!G787="","",日報入力!K787)</f>
        <v/>
      </c>
      <c r="F787" s="291" t="str">
        <f>IF(日報入力!G787="","",日報入力!L787)</f>
        <v/>
      </c>
      <c r="G787" s="291" t="str">
        <f>IF(日報入力!G787="","",日報入力!L787-日報入力!O787-日報入力!P787-日報入力!Q787-日報入力!R787-日報入力!S787-日報入力!T787-日報入力!U787-日報入力!V787-日報入力!W787-日報入力!X787-日報入力!Y787-日報入力!Z787)</f>
        <v/>
      </c>
      <c r="H787" s="291" t="str">
        <f>IF(日報入力!G787="","",IF(日報入力!M787&gt;=0,日報入力!M787*F787,F787))</f>
        <v/>
      </c>
      <c r="I787" s="291" t="str">
        <f>IF(日報入力!G787="","",日報入力!O787)</f>
        <v/>
      </c>
      <c r="J787" s="291" t="str">
        <f>IF(日報入力!G787="","",日報入力!P787)</f>
        <v/>
      </c>
      <c r="K787" s="291" t="str">
        <f>IF(日報入力!G787="","",日報入力!Q787)</f>
        <v/>
      </c>
      <c r="L787" s="291" t="str">
        <f>IF(日報入力!G787="","",日報入力!R787)</f>
        <v/>
      </c>
      <c r="M787" s="291" t="str">
        <f>IF(日報入力!G787="","",日報入力!S787)</f>
        <v/>
      </c>
      <c r="N787" s="291" t="str">
        <f>IF(日報入力!G787="","",日報入力!T787)</f>
        <v/>
      </c>
      <c r="O787" s="291" t="str">
        <f>IF(日報入力!G787="","",日報入力!U787)</f>
        <v/>
      </c>
      <c r="P787" s="291" t="str">
        <f>IF(日報入力!G787="","",日報入力!V787)</f>
        <v/>
      </c>
      <c r="Q787" s="291" t="str">
        <f>IF(日報入力!G787="","",日報入力!W787)</f>
        <v/>
      </c>
      <c r="R787" s="291" t="str">
        <f>IF(日報入力!G787="","",日報入力!X787)</f>
        <v/>
      </c>
      <c r="S787" s="291" t="str">
        <f>IF(日報入力!G787="","",日報入力!Y787)</f>
        <v/>
      </c>
      <c r="T787" s="291" t="str">
        <f>IF(日報入力!G787="","",日報入力!Z787)</f>
        <v/>
      </c>
      <c r="U787" s="291" t="str">
        <f>IF(日報入力!G787="","",日報入力!AA787)</f>
        <v/>
      </c>
      <c r="V787" s="378" t="str">
        <f>IF(日報入力!G787="","",日報入力!AB787)</f>
        <v/>
      </c>
      <c r="W787" s="291" t="str">
        <f>IF(日報入力!G787="","",日報入力!AC787)</f>
        <v/>
      </c>
      <c r="X787" s="291" t="str">
        <f>IF(日報入力!G787="","",日報入力!AD787)</f>
        <v/>
      </c>
      <c r="Y787" s="291" t="str">
        <f>IF(日報入力!G787="","",日報入力!AE787)</f>
        <v/>
      </c>
      <c r="Z787" s="291" t="str">
        <f>IF(日報入力!G787="","",日報入力!AF787)</f>
        <v/>
      </c>
      <c r="AA787" s="291" t="str">
        <f>IF(日報入力!G787="","",日報入力!AG787)</f>
        <v/>
      </c>
      <c r="AB787" s="291" t="str">
        <f>IF(日報入力!G787="","",日報入力!AH787)</f>
        <v/>
      </c>
      <c r="AC787" s="291" t="str">
        <f>IF(日報入力!G787="","",日報入力!AI787)</f>
        <v/>
      </c>
      <c r="AD787" s="291" t="str">
        <f>IF(日報入力!G787="","",日報入力!AJ787)</f>
        <v/>
      </c>
      <c r="AE787" s="292" t="str">
        <f>IF(日報入力!G787="","",日報入力!E787)</f>
        <v/>
      </c>
      <c r="AF787" s="293" t="str">
        <f>IF(日報入力!G787="","",日報入力!AK787)</f>
        <v/>
      </c>
      <c r="AG787" s="293" t="str">
        <f>IF(日報入力!G787="","",日報入力!AL787)</f>
        <v/>
      </c>
      <c r="AH787" s="293" t="str">
        <f>IF(日報入力!G787="","",日報入力!AM787)</f>
        <v/>
      </c>
      <c r="AI787" s="294" t="str">
        <f>IF(日報入力!G787&gt;0,日報入力!D787*日報入力!K787*日報入力!AL787,"")</f>
        <v/>
      </c>
      <c r="AJ787" s="294" t="str">
        <f>IF(日報入力!G787&gt;0,日報入力!E787*日報入力!AL787,"")</f>
        <v/>
      </c>
      <c r="AK787" s="294" t="str">
        <f>IF(日報入力!G787&gt;0,AI787-AJ787,"")</f>
        <v/>
      </c>
      <c r="AL787" s="292" t="str">
        <f>IF(日報入力!G787&gt;0,日報入力!E787*日報入力!AM787,"")</f>
        <v/>
      </c>
      <c r="AM787" s="292" t="str">
        <f>IF(日報入力!G787&gt;0,日報入力!AB787*日報入力!AM787,"")</f>
        <v/>
      </c>
      <c r="AN787" s="68" t="str">
        <f>IF(日報入力!G787&gt;0,日報入力!C787,"")</f>
        <v/>
      </c>
      <c r="AO787" s="68" t="str">
        <f>日報入力!B787</f>
        <v/>
      </c>
      <c r="AP787" s="68" t="str">
        <f>IF(日報入力!AQ787,日報入力!BA787,"")</f>
        <v/>
      </c>
      <c r="AQ787" s="68" t="str">
        <f>IF(日報入力!AR787,日報入力!BB787,"")</f>
        <v/>
      </c>
      <c r="AR787" s="68" t="str">
        <f>IF(日報入力!AS787,"N勤","")</f>
        <v/>
      </c>
      <c r="AS787" s="295" t="e">
        <f t="shared" si="53"/>
        <v>#VALUE!</v>
      </c>
      <c r="AT787" s="439" t="str">
        <f>日報入力!AY787</f>
        <v/>
      </c>
      <c r="AU787" s="518" t="str">
        <f>IF(日報入力!G787,G787*60/E787,"")</f>
        <v/>
      </c>
      <c r="AV787" s="528" t="str">
        <f>IF(日報入力!AT787,日報入力!AT787,"")</f>
        <v/>
      </c>
      <c r="AW787" s="529" t="str">
        <f>IF(日報入力!AT787,AE787/日報入力!AT787,"")</f>
        <v/>
      </c>
      <c r="AX787" s="530" t="e">
        <f>IF(1&lt;日報集計!AT787,AT787/(((F787-I787-J787-N787-O787)*60)/(E787)),"")</f>
        <v>#VALUE!</v>
      </c>
      <c r="AY787" s="664" t="str">
        <f>IF(日報入力!H787,AT787/(((F787-J787)*60)/E787),"")</f>
        <v/>
      </c>
      <c r="AZ787" s="664" t="str">
        <f>IF(日報入力!I787,AT787/((G787*60)/E787),"")</f>
        <v/>
      </c>
      <c r="BA787" s="296" t="str">
        <f>IF(日報入力!G787,G787/F787,"")</f>
        <v/>
      </c>
      <c r="BB787" s="386" t="e">
        <f t="shared" si="54"/>
        <v>#VALUE!</v>
      </c>
      <c r="BC787" s="386" t="e">
        <f t="shared" si="55"/>
        <v>#VALUE!</v>
      </c>
      <c r="BD787" s="80">
        <f>日報入力!AU787</f>
        <v>0</v>
      </c>
      <c r="BE787" s="534" t="str">
        <f>IF(日報入力!AV787,日報入力!AV787,"")</f>
        <v/>
      </c>
      <c r="BF787" s="534" t="str">
        <f>IF(日報入力!AW787,日報入力!AW787,"")</f>
        <v/>
      </c>
      <c r="BG787" s="398" t="str">
        <f>IF(日報入力!G787,日報入力!K787*日報入力!D787*日報入力!BC787,"")</f>
        <v/>
      </c>
    </row>
    <row r="788" spans="1:59" ht="20.25" hidden="1" customHeight="1" x14ac:dyDescent="0.15">
      <c r="A788" s="302" t="str">
        <f>IF(日報入力!G788="","",日報入力!G788)</f>
        <v/>
      </c>
      <c r="B788" s="291" t="str">
        <f>IF(日報入力!G788="","",日報入力!H788)</f>
        <v/>
      </c>
      <c r="C788" s="291" t="str">
        <f>IF(日報入力!G788="","",日報入力!I788)</f>
        <v/>
      </c>
      <c r="D788" s="291" t="str">
        <f>IF(日報入力!G788="","",日報入力!J788)</f>
        <v/>
      </c>
      <c r="E788" s="291" t="str">
        <f>IF(日報入力!G788="","",日報入力!K788)</f>
        <v/>
      </c>
      <c r="F788" s="291" t="str">
        <f>IF(日報入力!G788="","",日報入力!L788)</f>
        <v/>
      </c>
      <c r="G788" s="291" t="str">
        <f>IF(日報入力!G788="","",日報入力!L788-日報入力!O788-日報入力!P788-日報入力!Q788-日報入力!R788-日報入力!S788-日報入力!T788-日報入力!U788-日報入力!V788-日報入力!W788-日報入力!X788-日報入力!Y788-日報入力!Z788)</f>
        <v/>
      </c>
      <c r="H788" s="291" t="str">
        <f>IF(日報入力!G788="","",IF(日報入力!M788&gt;=0,日報入力!M788*F788,F788))</f>
        <v/>
      </c>
      <c r="I788" s="291" t="str">
        <f>IF(日報入力!G788="","",日報入力!O788)</f>
        <v/>
      </c>
      <c r="J788" s="291" t="str">
        <f>IF(日報入力!G788="","",日報入力!P788)</f>
        <v/>
      </c>
      <c r="K788" s="291" t="str">
        <f>IF(日報入力!G788="","",日報入力!Q788)</f>
        <v/>
      </c>
      <c r="L788" s="291" t="str">
        <f>IF(日報入力!G788="","",日報入力!R788)</f>
        <v/>
      </c>
      <c r="M788" s="291" t="str">
        <f>IF(日報入力!G788="","",日報入力!S788)</f>
        <v/>
      </c>
      <c r="N788" s="291" t="str">
        <f>IF(日報入力!G788="","",日報入力!T788)</f>
        <v/>
      </c>
      <c r="O788" s="291" t="str">
        <f>IF(日報入力!G788="","",日報入力!U788)</f>
        <v/>
      </c>
      <c r="P788" s="291" t="str">
        <f>IF(日報入力!G788="","",日報入力!V788)</f>
        <v/>
      </c>
      <c r="Q788" s="291" t="str">
        <f>IF(日報入力!G788="","",日報入力!W788)</f>
        <v/>
      </c>
      <c r="R788" s="291" t="str">
        <f>IF(日報入力!G788="","",日報入力!X788)</f>
        <v/>
      </c>
      <c r="S788" s="291" t="str">
        <f>IF(日報入力!G788="","",日報入力!Y788)</f>
        <v/>
      </c>
      <c r="T788" s="291" t="str">
        <f>IF(日報入力!G788="","",日報入力!Z788)</f>
        <v/>
      </c>
      <c r="U788" s="291" t="str">
        <f>IF(日報入力!G788="","",日報入力!AA788)</f>
        <v/>
      </c>
      <c r="V788" s="378" t="str">
        <f>IF(日報入力!G788="","",日報入力!AB788)</f>
        <v/>
      </c>
      <c r="W788" s="291" t="str">
        <f>IF(日報入力!G788="","",日報入力!AC788)</f>
        <v/>
      </c>
      <c r="X788" s="291" t="str">
        <f>IF(日報入力!G788="","",日報入力!AD788)</f>
        <v/>
      </c>
      <c r="Y788" s="291" t="str">
        <f>IF(日報入力!G788="","",日報入力!AE788)</f>
        <v/>
      </c>
      <c r="Z788" s="291" t="str">
        <f>IF(日報入力!G788="","",日報入力!AF788)</f>
        <v/>
      </c>
      <c r="AA788" s="291" t="str">
        <f>IF(日報入力!G788="","",日報入力!AG788)</f>
        <v/>
      </c>
      <c r="AB788" s="291" t="str">
        <f>IF(日報入力!G788="","",日報入力!AH788)</f>
        <v/>
      </c>
      <c r="AC788" s="291" t="str">
        <f>IF(日報入力!G788="","",日報入力!AI788)</f>
        <v/>
      </c>
      <c r="AD788" s="291" t="str">
        <f>IF(日報入力!G788="","",日報入力!AJ788)</f>
        <v/>
      </c>
      <c r="AE788" s="292" t="str">
        <f>IF(日報入力!G788="","",日報入力!E788)</f>
        <v/>
      </c>
      <c r="AF788" s="293" t="str">
        <f>IF(日報入力!G788="","",日報入力!AK788)</f>
        <v/>
      </c>
      <c r="AG788" s="293" t="str">
        <f>IF(日報入力!G788="","",日報入力!AL788)</f>
        <v/>
      </c>
      <c r="AH788" s="293" t="str">
        <f>IF(日報入力!G788="","",日報入力!AM788)</f>
        <v/>
      </c>
      <c r="AI788" s="294" t="str">
        <f>IF(日報入力!G788&gt;0,日報入力!D788*日報入力!K788*日報入力!AL788,"")</f>
        <v/>
      </c>
      <c r="AJ788" s="294" t="str">
        <f>IF(日報入力!G788&gt;0,日報入力!E788*日報入力!AL788,"")</f>
        <v/>
      </c>
      <c r="AK788" s="294" t="str">
        <f>IF(日報入力!G788&gt;0,AI788-AJ788,"")</f>
        <v/>
      </c>
      <c r="AL788" s="292" t="str">
        <f>IF(日報入力!G788&gt;0,日報入力!E788*日報入力!AM788,"")</f>
        <v/>
      </c>
      <c r="AM788" s="292" t="str">
        <f>IF(日報入力!G788&gt;0,日報入力!AB788*日報入力!AM788,"")</f>
        <v/>
      </c>
      <c r="AN788" s="68" t="str">
        <f>IF(日報入力!G788&gt;0,日報入力!C788,"")</f>
        <v/>
      </c>
      <c r="AO788" s="68" t="str">
        <f>日報入力!B788</f>
        <v/>
      </c>
      <c r="AP788" s="68" t="str">
        <f>IF(日報入力!AQ788,日報入力!BA788,"")</f>
        <v/>
      </c>
      <c r="AQ788" s="68" t="str">
        <f>IF(日報入力!AR788,日報入力!BB788,"")</f>
        <v/>
      </c>
      <c r="AR788" s="68" t="str">
        <f>IF(日報入力!AS788,"N勤","")</f>
        <v/>
      </c>
      <c r="AS788" s="295" t="e">
        <f t="shared" si="53"/>
        <v>#VALUE!</v>
      </c>
      <c r="AT788" s="439" t="str">
        <f>日報入力!AY788</f>
        <v/>
      </c>
      <c r="AU788" s="518" t="str">
        <f>IF(日報入力!G788,G788*60/E788,"")</f>
        <v/>
      </c>
      <c r="AV788" s="528" t="str">
        <f>IF(日報入力!AT788,日報入力!AT788,"")</f>
        <v/>
      </c>
      <c r="AW788" s="529" t="str">
        <f>IF(日報入力!AT788,AE788/日報入力!AT788,"")</f>
        <v/>
      </c>
      <c r="AX788" s="530" t="e">
        <f>IF(1&lt;日報集計!AT788,AT788/(((F788-I788-J788-N788-O788)*60)/(E788)),"")</f>
        <v>#VALUE!</v>
      </c>
      <c r="AY788" s="664" t="str">
        <f>IF(日報入力!H788,AT788/(((F788-J788)*60)/E788),"")</f>
        <v/>
      </c>
      <c r="AZ788" s="664" t="str">
        <f>IF(日報入力!I788,AT788/((G788*60)/E788),"")</f>
        <v/>
      </c>
      <c r="BA788" s="296" t="str">
        <f>IF(日報入力!G788,G788/F788,"")</f>
        <v/>
      </c>
      <c r="BB788" s="386" t="e">
        <f t="shared" si="54"/>
        <v>#VALUE!</v>
      </c>
      <c r="BC788" s="386" t="e">
        <f t="shared" si="55"/>
        <v>#VALUE!</v>
      </c>
      <c r="BD788" s="80">
        <f>日報入力!AU788</f>
        <v>0</v>
      </c>
      <c r="BE788" s="534" t="str">
        <f>IF(日報入力!AV788,日報入力!AV788,"")</f>
        <v/>
      </c>
      <c r="BF788" s="534" t="str">
        <f>IF(日報入力!AW788,日報入力!AW788,"")</f>
        <v/>
      </c>
      <c r="BG788" s="398" t="str">
        <f>IF(日報入力!G788,日報入力!K788*日報入力!D788*日報入力!BC788,"")</f>
        <v/>
      </c>
    </row>
    <row r="789" spans="1:59" ht="20.25" hidden="1" customHeight="1" x14ac:dyDescent="0.15">
      <c r="A789" s="302" t="str">
        <f>IF(日報入力!G789="","",日報入力!G789)</f>
        <v/>
      </c>
      <c r="B789" s="291" t="str">
        <f>IF(日報入力!G789="","",日報入力!H789)</f>
        <v/>
      </c>
      <c r="C789" s="291" t="str">
        <f>IF(日報入力!G789="","",日報入力!I789)</f>
        <v/>
      </c>
      <c r="D789" s="291" t="str">
        <f>IF(日報入力!G789="","",日報入力!J789)</f>
        <v/>
      </c>
      <c r="E789" s="291" t="str">
        <f>IF(日報入力!G789="","",日報入力!K789)</f>
        <v/>
      </c>
      <c r="F789" s="291" t="str">
        <f>IF(日報入力!G789="","",日報入力!L789)</f>
        <v/>
      </c>
      <c r="G789" s="291" t="str">
        <f>IF(日報入力!G789="","",日報入力!L789-日報入力!O789-日報入力!P789-日報入力!Q789-日報入力!R789-日報入力!S789-日報入力!T789-日報入力!U789-日報入力!V789-日報入力!W789-日報入力!X789-日報入力!Y789-日報入力!Z789)</f>
        <v/>
      </c>
      <c r="H789" s="291" t="str">
        <f>IF(日報入力!G789="","",IF(日報入力!M789&gt;=0,日報入力!M789*F789,F789))</f>
        <v/>
      </c>
      <c r="I789" s="291" t="str">
        <f>IF(日報入力!G789="","",日報入力!O789)</f>
        <v/>
      </c>
      <c r="J789" s="291" t="str">
        <f>IF(日報入力!G789="","",日報入力!P789)</f>
        <v/>
      </c>
      <c r="K789" s="291" t="str">
        <f>IF(日報入力!G789="","",日報入力!Q789)</f>
        <v/>
      </c>
      <c r="L789" s="291" t="str">
        <f>IF(日報入力!G789="","",日報入力!R789)</f>
        <v/>
      </c>
      <c r="M789" s="291" t="str">
        <f>IF(日報入力!G789="","",日報入力!S789)</f>
        <v/>
      </c>
      <c r="N789" s="291" t="str">
        <f>IF(日報入力!G789="","",日報入力!T789)</f>
        <v/>
      </c>
      <c r="O789" s="291" t="str">
        <f>IF(日報入力!G789="","",日報入力!U789)</f>
        <v/>
      </c>
      <c r="P789" s="291" t="str">
        <f>IF(日報入力!G789="","",日報入力!V789)</f>
        <v/>
      </c>
      <c r="Q789" s="291" t="str">
        <f>IF(日報入力!G789="","",日報入力!W789)</f>
        <v/>
      </c>
      <c r="R789" s="291" t="str">
        <f>IF(日報入力!G789="","",日報入力!X789)</f>
        <v/>
      </c>
      <c r="S789" s="291" t="str">
        <f>IF(日報入力!G789="","",日報入力!Y789)</f>
        <v/>
      </c>
      <c r="T789" s="291" t="str">
        <f>IF(日報入力!G789="","",日報入力!Z789)</f>
        <v/>
      </c>
      <c r="U789" s="291" t="str">
        <f>IF(日報入力!G789="","",日報入力!AA789)</f>
        <v/>
      </c>
      <c r="V789" s="378" t="str">
        <f>IF(日報入力!G789="","",日報入力!AB789)</f>
        <v/>
      </c>
      <c r="W789" s="291" t="str">
        <f>IF(日報入力!G789="","",日報入力!AC789)</f>
        <v/>
      </c>
      <c r="X789" s="291" t="str">
        <f>IF(日報入力!G789="","",日報入力!AD789)</f>
        <v/>
      </c>
      <c r="Y789" s="291" t="str">
        <f>IF(日報入力!G789="","",日報入力!AE789)</f>
        <v/>
      </c>
      <c r="Z789" s="291" t="str">
        <f>IF(日報入力!G789="","",日報入力!AF789)</f>
        <v/>
      </c>
      <c r="AA789" s="291" t="str">
        <f>IF(日報入力!G789="","",日報入力!AG789)</f>
        <v/>
      </c>
      <c r="AB789" s="291" t="str">
        <f>IF(日報入力!G789="","",日報入力!AH789)</f>
        <v/>
      </c>
      <c r="AC789" s="291" t="str">
        <f>IF(日報入力!G789="","",日報入力!AI789)</f>
        <v/>
      </c>
      <c r="AD789" s="291" t="str">
        <f>IF(日報入力!G789="","",日報入力!AJ789)</f>
        <v/>
      </c>
      <c r="AE789" s="292" t="str">
        <f>IF(日報入力!G789="","",日報入力!E789)</f>
        <v/>
      </c>
      <c r="AF789" s="293" t="str">
        <f>IF(日報入力!G789="","",日報入力!AK789)</f>
        <v/>
      </c>
      <c r="AG789" s="293" t="str">
        <f>IF(日報入力!G789="","",日報入力!AL789)</f>
        <v/>
      </c>
      <c r="AH789" s="293" t="str">
        <f>IF(日報入力!G789="","",日報入力!AM789)</f>
        <v/>
      </c>
      <c r="AI789" s="294" t="str">
        <f>IF(日報入力!G789&gt;0,日報入力!D789*日報入力!K789*日報入力!AL789,"")</f>
        <v/>
      </c>
      <c r="AJ789" s="294" t="str">
        <f>IF(日報入力!G789&gt;0,日報入力!E789*日報入力!AL789,"")</f>
        <v/>
      </c>
      <c r="AK789" s="294" t="str">
        <f>IF(日報入力!G789&gt;0,AI789-AJ789,"")</f>
        <v/>
      </c>
      <c r="AL789" s="292" t="str">
        <f>IF(日報入力!G789&gt;0,日報入力!E789*日報入力!AM789,"")</f>
        <v/>
      </c>
      <c r="AM789" s="292" t="str">
        <f>IF(日報入力!G789&gt;0,日報入力!AB789*日報入力!AM789,"")</f>
        <v/>
      </c>
      <c r="AN789" s="68" t="str">
        <f>IF(日報入力!G789&gt;0,日報入力!C789,"")</f>
        <v/>
      </c>
      <c r="AO789" s="68" t="str">
        <f>日報入力!B789</f>
        <v/>
      </c>
      <c r="AP789" s="68" t="str">
        <f>IF(日報入力!AQ789,日報入力!BA789,"")</f>
        <v/>
      </c>
      <c r="AQ789" s="68" t="str">
        <f>IF(日報入力!AR789,日報入力!BB789,"")</f>
        <v/>
      </c>
      <c r="AR789" s="68" t="str">
        <f>IF(日報入力!AS789,"N勤","")</f>
        <v/>
      </c>
      <c r="AS789" s="295" t="e">
        <f t="shared" si="53"/>
        <v>#VALUE!</v>
      </c>
      <c r="AT789" s="439" t="str">
        <f>日報入力!AY789</f>
        <v/>
      </c>
      <c r="AU789" s="518" t="str">
        <f>IF(日報入力!G789,G789*60/E789,"")</f>
        <v/>
      </c>
      <c r="AV789" s="528" t="str">
        <f>IF(日報入力!AT789,日報入力!AT789,"")</f>
        <v/>
      </c>
      <c r="AW789" s="529" t="str">
        <f>IF(日報入力!AT789,AE789/日報入力!AT789,"")</f>
        <v/>
      </c>
      <c r="AX789" s="530" t="e">
        <f>IF(1&lt;日報集計!AT789,AT789/(((F789-I789-J789-N789-O789)*60)/(E789)),"")</f>
        <v>#VALUE!</v>
      </c>
      <c r="AY789" s="664" t="str">
        <f>IF(日報入力!H789,AT789/(((F789-J789)*60)/E789),"")</f>
        <v/>
      </c>
      <c r="AZ789" s="664" t="str">
        <f>IF(日報入力!I789,AT789/((G789*60)/E789),"")</f>
        <v/>
      </c>
      <c r="BA789" s="296" t="str">
        <f>IF(日報入力!G789,G789/F789,"")</f>
        <v/>
      </c>
      <c r="BB789" s="386" t="e">
        <f t="shared" si="54"/>
        <v>#VALUE!</v>
      </c>
      <c r="BC789" s="386" t="e">
        <f t="shared" si="55"/>
        <v>#VALUE!</v>
      </c>
      <c r="BD789" s="80">
        <f>日報入力!AU789</f>
        <v>0</v>
      </c>
      <c r="BE789" s="534" t="str">
        <f>IF(日報入力!AV789,日報入力!AV789,"")</f>
        <v/>
      </c>
      <c r="BF789" s="534" t="str">
        <f>IF(日報入力!AW789,日報入力!AW789,"")</f>
        <v/>
      </c>
      <c r="BG789" s="398" t="str">
        <f>IF(日報入力!G789,日報入力!K789*日報入力!D789*日報入力!BC789,"")</f>
        <v/>
      </c>
    </row>
    <row r="790" spans="1:59" ht="20.25" hidden="1" customHeight="1" x14ac:dyDescent="0.15">
      <c r="A790" s="302" t="str">
        <f>IF(日報入力!G790="","",日報入力!G790)</f>
        <v/>
      </c>
      <c r="B790" s="291" t="str">
        <f>IF(日報入力!G790="","",日報入力!H790)</f>
        <v/>
      </c>
      <c r="C790" s="291" t="str">
        <f>IF(日報入力!G790="","",日報入力!I790)</f>
        <v/>
      </c>
      <c r="D790" s="291" t="str">
        <f>IF(日報入力!G790="","",日報入力!J790)</f>
        <v/>
      </c>
      <c r="E790" s="291" t="str">
        <f>IF(日報入力!G790="","",日報入力!K790)</f>
        <v/>
      </c>
      <c r="F790" s="291" t="str">
        <f>IF(日報入力!G790="","",日報入力!L790)</f>
        <v/>
      </c>
      <c r="G790" s="291" t="str">
        <f>IF(日報入力!G790="","",日報入力!L790-日報入力!O790-日報入力!P790-日報入力!Q790-日報入力!R790-日報入力!S790-日報入力!T790-日報入力!U790-日報入力!V790-日報入力!W790-日報入力!X790-日報入力!Y790-日報入力!Z790)</f>
        <v/>
      </c>
      <c r="H790" s="291" t="str">
        <f>IF(日報入力!G790="","",IF(日報入力!M790&gt;=0,日報入力!M790*F790,F790))</f>
        <v/>
      </c>
      <c r="I790" s="291" t="str">
        <f>IF(日報入力!G790="","",日報入力!O790)</f>
        <v/>
      </c>
      <c r="J790" s="291" t="str">
        <f>IF(日報入力!G790="","",日報入力!P790)</f>
        <v/>
      </c>
      <c r="K790" s="291" t="str">
        <f>IF(日報入力!G790="","",日報入力!Q790)</f>
        <v/>
      </c>
      <c r="L790" s="291" t="str">
        <f>IF(日報入力!G790="","",日報入力!R790)</f>
        <v/>
      </c>
      <c r="M790" s="291" t="str">
        <f>IF(日報入力!G790="","",日報入力!S790)</f>
        <v/>
      </c>
      <c r="N790" s="291" t="str">
        <f>IF(日報入力!G790="","",日報入力!T790)</f>
        <v/>
      </c>
      <c r="O790" s="291" t="str">
        <f>IF(日報入力!G790="","",日報入力!U790)</f>
        <v/>
      </c>
      <c r="P790" s="291" t="str">
        <f>IF(日報入力!G790="","",日報入力!V790)</f>
        <v/>
      </c>
      <c r="Q790" s="291" t="str">
        <f>IF(日報入力!G790="","",日報入力!W790)</f>
        <v/>
      </c>
      <c r="R790" s="291" t="str">
        <f>IF(日報入力!G790="","",日報入力!X790)</f>
        <v/>
      </c>
      <c r="S790" s="291" t="str">
        <f>IF(日報入力!G790="","",日報入力!Y790)</f>
        <v/>
      </c>
      <c r="T790" s="291" t="str">
        <f>IF(日報入力!G790="","",日報入力!Z790)</f>
        <v/>
      </c>
      <c r="U790" s="291" t="str">
        <f>IF(日報入力!G790="","",日報入力!AA790)</f>
        <v/>
      </c>
      <c r="V790" s="378" t="str">
        <f>IF(日報入力!G790="","",日報入力!AB790)</f>
        <v/>
      </c>
      <c r="W790" s="291" t="str">
        <f>IF(日報入力!G790="","",日報入力!AC790)</f>
        <v/>
      </c>
      <c r="X790" s="291" t="str">
        <f>IF(日報入力!G790="","",日報入力!AD790)</f>
        <v/>
      </c>
      <c r="Y790" s="291" t="str">
        <f>IF(日報入力!G790="","",日報入力!AE790)</f>
        <v/>
      </c>
      <c r="Z790" s="291" t="str">
        <f>IF(日報入力!G790="","",日報入力!AF790)</f>
        <v/>
      </c>
      <c r="AA790" s="291" t="str">
        <f>IF(日報入力!G790="","",日報入力!AG790)</f>
        <v/>
      </c>
      <c r="AB790" s="291" t="str">
        <f>IF(日報入力!G790="","",日報入力!AH790)</f>
        <v/>
      </c>
      <c r="AC790" s="291" t="str">
        <f>IF(日報入力!G790="","",日報入力!AI790)</f>
        <v/>
      </c>
      <c r="AD790" s="291" t="str">
        <f>IF(日報入力!G790="","",日報入力!AJ790)</f>
        <v/>
      </c>
      <c r="AE790" s="292" t="str">
        <f>IF(日報入力!G790="","",日報入力!E790)</f>
        <v/>
      </c>
      <c r="AF790" s="293" t="str">
        <f>IF(日報入力!G790="","",日報入力!AK790)</f>
        <v/>
      </c>
      <c r="AG790" s="293" t="str">
        <f>IF(日報入力!G790="","",日報入力!AL790)</f>
        <v/>
      </c>
      <c r="AH790" s="293" t="str">
        <f>IF(日報入力!G790="","",日報入力!AM790)</f>
        <v/>
      </c>
      <c r="AI790" s="294" t="str">
        <f>IF(日報入力!G790&gt;0,日報入力!D790*日報入力!K790*日報入力!AL790,"")</f>
        <v/>
      </c>
      <c r="AJ790" s="294" t="str">
        <f>IF(日報入力!G790&gt;0,日報入力!E790*日報入力!AL790,"")</f>
        <v/>
      </c>
      <c r="AK790" s="294" t="str">
        <f>IF(日報入力!G790&gt;0,AI790-AJ790,"")</f>
        <v/>
      </c>
      <c r="AL790" s="292" t="str">
        <f>IF(日報入力!G790&gt;0,日報入力!E790*日報入力!AM790,"")</f>
        <v/>
      </c>
      <c r="AM790" s="292" t="str">
        <f>IF(日報入力!G790&gt;0,日報入力!AB790*日報入力!AM790,"")</f>
        <v/>
      </c>
      <c r="AN790" s="68" t="str">
        <f>IF(日報入力!G790&gt;0,日報入力!C790,"")</f>
        <v/>
      </c>
      <c r="AO790" s="68" t="str">
        <f>日報入力!B790</f>
        <v/>
      </c>
      <c r="AP790" s="68" t="str">
        <f>IF(日報入力!AQ790,日報入力!BA790,"")</f>
        <v/>
      </c>
      <c r="AQ790" s="68" t="str">
        <f>IF(日報入力!AR790,日報入力!BB790,"")</f>
        <v/>
      </c>
      <c r="AR790" s="68" t="str">
        <f>IF(日報入力!AS790,"N勤","")</f>
        <v/>
      </c>
      <c r="AS790" s="295" t="e">
        <f t="shared" si="53"/>
        <v>#VALUE!</v>
      </c>
      <c r="AT790" s="439" t="str">
        <f>日報入力!AY790</f>
        <v/>
      </c>
      <c r="AU790" s="518" t="str">
        <f>IF(日報入力!G790,G790*60/E790,"")</f>
        <v/>
      </c>
      <c r="AV790" s="528" t="str">
        <f>IF(日報入力!AT790,日報入力!AT790,"")</f>
        <v/>
      </c>
      <c r="AW790" s="529" t="str">
        <f>IF(日報入力!AT790,AE790/日報入力!AT790,"")</f>
        <v/>
      </c>
      <c r="AX790" s="530" t="e">
        <f>IF(1&lt;日報集計!AT790,AT790/(((F790-I790-J790-N790-O790)*60)/(E790)),"")</f>
        <v>#VALUE!</v>
      </c>
      <c r="AY790" s="664" t="str">
        <f>IF(日報入力!H790,AT790/(((F790-J790)*60)/E790),"")</f>
        <v/>
      </c>
      <c r="AZ790" s="664" t="str">
        <f>IF(日報入力!I790,AT790/((G790*60)/E790),"")</f>
        <v/>
      </c>
      <c r="BA790" s="296" t="str">
        <f>IF(日報入力!G790,G790/F790,"")</f>
        <v/>
      </c>
      <c r="BB790" s="386" t="e">
        <f t="shared" si="54"/>
        <v>#VALUE!</v>
      </c>
      <c r="BC790" s="386" t="e">
        <f t="shared" si="55"/>
        <v>#VALUE!</v>
      </c>
      <c r="BD790" s="80">
        <f>日報入力!AU790</f>
        <v>0</v>
      </c>
      <c r="BE790" s="534" t="str">
        <f>IF(日報入力!AV790,日報入力!AV790,"")</f>
        <v/>
      </c>
      <c r="BF790" s="534" t="str">
        <f>IF(日報入力!AW790,日報入力!AW790,"")</f>
        <v/>
      </c>
      <c r="BG790" s="398" t="str">
        <f>IF(日報入力!G790,日報入力!K790*日報入力!D790*日報入力!BC790,"")</f>
        <v/>
      </c>
    </row>
    <row r="791" spans="1:59" ht="20.25" hidden="1" customHeight="1" x14ac:dyDescent="0.15">
      <c r="A791" s="302" t="str">
        <f>IF(日報入力!G791="","",日報入力!G791)</f>
        <v/>
      </c>
      <c r="B791" s="291" t="str">
        <f>IF(日報入力!G791="","",日報入力!H791)</f>
        <v/>
      </c>
      <c r="C791" s="291" t="str">
        <f>IF(日報入力!G791="","",日報入力!I791)</f>
        <v/>
      </c>
      <c r="D791" s="291" t="str">
        <f>IF(日報入力!G791="","",日報入力!J791)</f>
        <v/>
      </c>
      <c r="E791" s="291" t="str">
        <f>IF(日報入力!G791="","",日報入力!K791)</f>
        <v/>
      </c>
      <c r="F791" s="291" t="str">
        <f>IF(日報入力!G791="","",日報入力!L791)</f>
        <v/>
      </c>
      <c r="G791" s="291" t="str">
        <f>IF(日報入力!G791="","",日報入力!L791-日報入力!O791-日報入力!P791-日報入力!Q791-日報入力!R791-日報入力!S791-日報入力!T791-日報入力!U791-日報入力!V791-日報入力!W791-日報入力!X791-日報入力!Y791-日報入力!Z791)</f>
        <v/>
      </c>
      <c r="H791" s="291" t="str">
        <f>IF(日報入力!G791="","",IF(日報入力!M791&gt;=0,日報入力!M791*F791,F791))</f>
        <v/>
      </c>
      <c r="I791" s="291" t="str">
        <f>IF(日報入力!G791="","",日報入力!O791)</f>
        <v/>
      </c>
      <c r="J791" s="291" t="str">
        <f>IF(日報入力!G791="","",日報入力!P791)</f>
        <v/>
      </c>
      <c r="K791" s="291" t="str">
        <f>IF(日報入力!G791="","",日報入力!Q791)</f>
        <v/>
      </c>
      <c r="L791" s="291" t="str">
        <f>IF(日報入力!G791="","",日報入力!R791)</f>
        <v/>
      </c>
      <c r="M791" s="291" t="str">
        <f>IF(日報入力!G791="","",日報入力!S791)</f>
        <v/>
      </c>
      <c r="N791" s="291" t="str">
        <f>IF(日報入力!G791="","",日報入力!T791)</f>
        <v/>
      </c>
      <c r="O791" s="291" t="str">
        <f>IF(日報入力!G791="","",日報入力!U791)</f>
        <v/>
      </c>
      <c r="P791" s="291" t="str">
        <f>IF(日報入力!G791="","",日報入力!V791)</f>
        <v/>
      </c>
      <c r="Q791" s="291" t="str">
        <f>IF(日報入力!G791="","",日報入力!W791)</f>
        <v/>
      </c>
      <c r="R791" s="291" t="str">
        <f>IF(日報入力!G791="","",日報入力!X791)</f>
        <v/>
      </c>
      <c r="S791" s="291" t="str">
        <f>IF(日報入力!G791="","",日報入力!Y791)</f>
        <v/>
      </c>
      <c r="T791" s="291" t="str">
        <f>IF(日報入力!G791="","",日報入力!Z791)</f>
        <v/>
      </c>
      <c r="U791" s="291" t="str">
        <f>IF(日報入力!G791="","",日報入力!AA791)</f>
        <v/>
      </c>
      <c r="V791" s="378" t="str">
        <f>IF(日報入力!G791="","",日報入力!AB791)</f>
        <v/>
      </c>
      <c r="W791" s="291" t="str">
        <f>IF(日報入力!G791="","",日報入力!AC791)</f>
        <v/>
      </c>
      <c r="X791" s="291" t="str">
        <f>IF(日報入力!G791="","",日報入力!AD791)</f>
        <v/>
      </c>
      <c r="Y791" s="291" t="str">
        <f>IF(日報入力!G791="","",日報入力!AE791)</f>
        <v/>
      </c>
      <c r="Z791" s="291" t="str">
        <f>IF(日報入力!G791="","",日報入力!AF791)</f>
        <v/>
      </c>
      <c r="AA791" s="291" t="str">
        <f>IF(日報入力!G791="","",日報入力!AG791)</f>
        <v/>
      </c>
      <c r="AB791" s="291" t="str">
        <f>IF(日報入力!G791="","",日報入力!AH791)</f>
        <v/>
      </c>
      <c r="AC791" s="291" t="str">
        <f>IF(日報入力!G791="","",日報入力!AI791)</f>
        <v/>
      </c>
      <c r="AD791" s="291" t="str">
        <f>IF(日報入力!G791="","",日報入力!AJ791)</f>
        <v/>
      </c>
      <c r="AE791" s="292" t="str">
        <f>IF(日報入力!G791="","",日報入力!E791)</f>
        <v/>
      </c>
      <c r="AF791" s="293" t="str">
        <f>IF(日報入力!G791="","",日報入力!AK791)</f>
        <v/>
      </c>
      <c r="AG791" s="293" t="str">
        <f>IF(日報入力!G791="","",日報入力!AL791)</f>
        <v/>
      </c>
      <c r="AH791" s="293" t="str">
        <f>IF(日報入力!G791="","",日報入力!AM791)</f>
        <v/>
      </c>
      <c r="AI791" s="294" t="str">
        <f>IF(日報入力!G791&gt;0,日報入力!D791*日報入力!K791*日報入力!AL791,"")</f>
        <v/>
      </c>
      <c r="AJ791" s="294" t="str">
        <f>IF(日報入力!G791&gt;0,日報入力!E791*日報入力!AL791,"")</f>
        <v/>
      </c>
      <c r="AK791" s="294" t="str">
        <f>IF(日報入力!G791&gt;0,AI791-AJ791,"")</f>
        <v/>
      </c>
      <c r="AL791" s="292" t="str">
        <f>IF(日報入力!G791&gt;0,日報入力!E791*日報入力!AM791,"")</f>
        <v/>
      </c>
      <c r="AM791" s="292" t="str">
        <f>IF(日報入力!G791&gt;0,日報入力!AB791*日報入力!AM791,"")</f>
        <v/>
      </c>
      <c r="AN791" s="68" t="str">
        <f>IF(日報入力!G791&gt;0,日報入力!C791,"")</f>
        <v/>
      </c>
      <c r="AO791" s="68" t="str">
        <f>日報入力!B791</f>
        <v/>
      </c>
      <c r="AP791" s="68" t="str">
        <f>IF(日報入力!AQ791,日報入力!BA791,"")</f>
        <v/>
      </c>
      <c r="AQ791" s="68" t="str">
        <f>IF(日報入力!AR791,日報入力!BB791,"")</f>
        <v/>
      </c>
      <c r="AR791" s="68" t="str">
        <f>IF(日報入力!AS791,"N勤","")</f>
        <v/>
      </c>
      <c r="AS791" s="295" t="e">
        <f t="shared" si="53"/>
        <v>#VALUE!</v>
      </c>
      <c r="AT791" s="439" t="str">
        <f>日報入力!AY791</f>
        <v/>
      </c>
      <c r="AU791" s="518" t="str">
        <f>IF(日報入力!G791,G791*60/E791,"")</f>
        <v/>
      </c>
      <c r="AV791" s="528" t="str">
        <f>IF(日報入力!AT791,日報入力!AT791,"")</f>
        <v/>
      </c>
      <c r="AW791" s="529" t="str">
        <f>IF(日報入力!AT791,AE791/日報入力!AT791,"")</f>
        <v/>
      </c>
      <c r="AX791" s="530" t="e">
        <f>IF(1&lt;日報集計!AT791,AT791/(((F791-I791-J791-N791-O791)*60)/(E791)),"")</f>
        <v>#VALUE!</v>
      </c>
      <c r="AY791" s="664" t="str">
        <f>IF(日報入力!H791,AT791/(((F791-J791)*60)/E791),"")</f>
        <v/>
      </c>
      <c r="AZ791" s="664" t="str">
        <f>IF(日報入力!I791,AT791/((G791*60)/E791),"")</f>
        <v/>
      </c>
      <c r="BA791" s="296" t="str">
        <f>IF(日報入力!G791,G791/F791,"")</f>
        <v/>
      </c>
      <c r="BB791" s="386" t="e">
        <f t="shared" si="54"/>
        <v>#VALUE!</v>
      </c>
      <c r="BC791" s="386" t="e">
        <f t="shared" si="55"/>
        <v>#VALUE!</v>
      </c>
      <c r="BD791" s="80">
        <f>日報入力!AU791</f>
        <v>0</v>
      </c>
      <c r="BE791" s="534" t="str">
        <f>IF(日報入力!AV791,日報入力!AV791,"")</f>
        <v/>
      </c>
      <c r="BF791" s="534" t="str">
        <f>IF(日報入力!AW791,日報入力!AW791,"")</f>
        <v/>
      </c>
      <c r="BG791" s="398" t="str">
        <f>IF(日報入力!G791,日報入力!K791*日報入力!D791*日報入力!BC791,"")</f>
        <v/>
      </c>
    </row>
    <row r="792" spans="1:59" ht="20.25" hidden="1" customHeight="1" x14ac:dyDescent="0.15">
      <c r="A792" s="302" t="str">
        <f>IF(日報入力!G792="","",日報入力!G792)</f>
        <v/>
      </c>
      <c r="B792" s="291" t="str">
        <f>IF(日報入力!G792="","",日報入力!H792)</f>
        <v/>
      </c>
      <c r="C792" s="291" t="str">
        <f>IF(日報入力!G792="","",日報入力!I792)</f>
        <v/>
      </c>
      <c r="D792" s="291" t="str">
        <f>IF(日報入力!G792="","",日報入力!J792)</f>
        <v/>
      </c>
      <c r="E792" s="291" t="str">
        <f>IF(日報入力!G792="","",日報入力!K792)</f>
        <v/>
      </c>
      <c r="F792" s="291" t="str">
        <f>IF(日報入力!G792="","",日報入力!L792)</f>
        <v/>
      </c>
      <c r="G792" s="291" t="str">
        <f>IF(日報入力!G792="","",日報入力!L792-日報入力!O792-日報入力!P792-日報入力!Q792-日報入力!R792-日報入力!S792-日報入力!T792-日報入力!U792-日報入力!V792-日報入力!W792-日報入力!X792-日報入力!Y792-日報入力!Z792)</f>
        <v/>
      </c>
      <c r="H792" s="291" t="str">
        <f>IF(日報入力!G792="","",IF(日報入力!M792&gt;=0,日報入力!M792*F792,F792))</f>
        <v/>
      </c>
      <c r="I792" s="291" t="str">
        <f>IF(日報入力!G792="","",日報入力!O792)</f>
        <v/>
      </c>
      <c r="J792" s="291" t="str">
        <f>IF(日報入力!G792="","",日報入力!P792)</f>
        <v/>
      </c>
      <c r="K792" s="291" t="str">
        <f>IF(日報入力!G792="","",日報入力!Q792)</f>
        <v/>
      </c>
      <c r="L792" s="291" t="str">
        <f>IF(日報入力!G792="","",日報入力!R792)</f>
        <v/>
      </c>
      <c r="M792" s="291" t="str">
        <f>IF(日報入力!G792="","",日報入力!S792)</f>
        <v/>
      </c>
      <c r="N792" s="291" t="str">
        <f>IF(日報入力!G792="","",日報入力!T792)</f>
        <v/>
      </c>
      <c r="O792" s="291" t="str">
        <f>IF(日報入力!G792="","",日報入力!U792)</f>
        <v/>
      </c>
      <c r="P792" s="291" t="str">
        <f>IF(日報入力!G792="","",日報入力!V792)</f>
        <v/>
      </c>
      <c r="Q792" s="291" t="str">
        <f>IF(日報入力!G792="","",日報入力!W792)</f>
        <v/>
      </c>
      <c r="R792" s="291" t="str">
        <f>IF(日報入力!G792="","",日報入力!X792)</f>
        <v/>
      </c>
      <c r="S792" s="291" t="str">
        <f>IF(日報入力!G792="","",日報入力!Y792)</f>
        <v/>
      </c>
      <c r="T792" s="291" t="str">
        <f>IF(日報入力!G792="","",日報入力!Z792)</f>
        <v/>
      </c>
      <c r="U792" s="291" t="str">
        <f>IF(日報入力!G792="","",日報入力!AA792)</f>
        <v/>
      </c>
      <c r="V792" s="378" t="str">
        <f>IF(日報入力!G792="","",日報入力!AB792)</f>
        <v/>
      </c>
      <c r="W792" s="291" t="str">
        <f>IF(日報入力!G792="","",日報入力!AC792)</f>
        <v/>
      </c>
      <c r="X792" s="291" t="str">
        <f>IF(日報入力!G792="","",日報入力!AD792)</f>
        <v/>
      </c>
      <c r="Y792" s="291" t="str">
        <f>IF(日報入力!G792="","",日報入力!AE792)</f>
        <v/>
      </c>
      <c r="Z792" s="291" t="str">
        <f>IF(日報入力!G792="","",日報入力!AF792)</f>
        <v/>
      </c>
      <c r="AA792" s="291" t="str">
        <f>IF(日報入力!G792="","",日報入力!AG792)</f>
        <v/>
      </c>
      <c r="AB792" s="291" t="str">
        <f>IF(日報入力!G792="","",日報入力!AH792)</f>
        <v/>
      </c>
      <c r="AC792" s="291" t="str">
        <f>IF(日報入力!G792="","",日報入力!AI792)</f>
        <v/>
      </c>
      <c r="AD792" s="291" t="str">
        <f>IF(日報入力!G792="","",日報入力!AJ792)</f>
        <v/>
      </c>
      <c r="AE792" s="292" t="str">
        <f>IF(日報入力!G792="","",日報入力!E792)</f>
        <v/>
      </c>
      <c r="AF792" s="293" t="str">
        <f>IF(日報入力!G792="","",日報入力!AK792)</f>
        <v/>
      </c>
      <c r="AG792" s="293" t="str">
        <f>IF(日報入力!G792="","",日報入力!AL792)</f>
        <v/>
      </c>
      <c r="AH792" s="293" t="str">
        <f>IF(日報入力!G792="","",日報入力!AM792)</f>
        <v/>
      </c>
      <c r="AI792" s="294" t="str">
        <f>IF(日報入力!G792&gt;0,日報入力!D792*日報入力!K792*日報入力!AL792,"")</f>
        <v/>
      </c>
      <c r="AJ792" s="294" t="str">
        <f>IF(日報入力!G792&gt;0,日報入力!E792*日報入力!AL792,"")</f>
        <v/>
      </c>
      <c r="AK792" s="294" t="str">
        <f>IF(日報入力!G792&gt;0,AI792-AJ792,"")</f>
        <v/>
      </c>
      <c r="AL792" s="292" t="str">
        <f>IF(日報入力!G792&gt;0,日報入力!E792*日報入力!AM792,"")</f>
        <v/>
      </c>
      <c r="AM792" s="292" t="str">
        <f>IF(日報入力!G792&gt;0,日報入力!AB792*日報入力!AM792,"")</f>
        <v/>
      </c>
      <c r="AN792" s="68" t="str">
        <f>IF(日報入力!G792&gt;0,日報入力!C792,"")</f>
        <v/>
      </c>
      <c r="AO792" s="68" t="str">
        <f>日報入力!B792</f>
        <v/>
      </c>
      <c r="AP792" s="68" t="str">
        <f>IF(日報入力!AQ792,日報入力!BA792,"")</f>
        <v/>
      </c>
      <c r="AQ792" s="68" t="str">
        <f>IF(日報入力!AR792,日報入力!BB792,"")</f>
        <v/>
      </c>
      <c r="AR792" s="68" t="str">
        <f>IF(日報入力!AS792,"N勤","")</f>
        <v/>
      </c>
      <c r="AS792" s="295" t="e">
        <f t="shared" si="53"/>
        <v>#VALUE!</v>
      </c>
      <c r="AT792" s="439" t="str">
        <f>日報入力!AY792</f>
        <v/>
      </c>
      <c r="AU792" s="518" t="str">
        <f>IF(日報入力!G792,G792*60/E792,"")</f>
        <v/>
      </c>
      <c r="AV792" s="528" t="str">
        <f>IF(日報入力!AT792,日報入力!AT792,"")</f>
        <v/>
      </c>
      <c r="AW792" s="529" t="str">
        <f>IF(日報入力!AT792,AE792/日報入力!AT792,"")</f>
        <v/>
      </c>
      <c r="AX792" s="530" t="e">
        <f>IF(1&lt;日報集計!AT792,AT792/(((F792-I792-J792-N792-O792)*60)/(E792)),"")</f>
        <v>#VALUE!</v>
      </c>
      <c r="AY792" s="664" t="str">
        <f>IF(日報入力!H792,AT792/(((F792-J792)*60)/E792),"")</f>
        <v/>
      </c>
      <c r="AZ792" s="664" t="str">
        <f>IF(日報入力!I792,AT792/((G792*60)/E792),"")</f>
        <v/>
      </c>
      <c r="BA792" s="296" t="str">
        <f>IF(日報入力!G792,G792/F792,"")</f>
        <v/>
      </c>
      <c r="BB792" s="386" t="e">
        <f t="shared" si="54"/>
        <v>#VALUE!</v>
      </c>
      <c r="BC792" s="386" t="e">
        <f t="shared" si="55"/>
        <v>#VALUE!</v>
      </c>
      <c r="BD792" s="80">
        <f>日報入力!AU792</f>
        <v>0</v>
      </c>
      <c r="BE792" s="534" t="str">
        <f>IF(日報入力!AV792,日報入力!AV792,"")</f>
        <v/>
      </c>
      <c r="BF792" s="534" t="str">
        <f>IF(日報入力!AW792,日報入力!AW792,"")</f>
        <v/>
      </c>
      <c r="BG792" s="398" t="str">
        <f>IF(日報入力!G792,日報入力!K792*日報入力!D792*日報入力!BC792,"")</f>
        <v/>
      </c>
    </row>
    <row r="793" spans="1:59" ht="20.25" hidden="1" customHeight="1" x14ac:dyDescent="0.15">
      <c r="A793" s="302" t="str">
        <f>IF(日報入力!G793="","",日報入力!G793)</f>
        <v/>
      </c>
      <c r="B793" s="291" t="str">
        <f>IF(日報入力!G793="","",日報入力!H793)</f>
        <v/>
      </c>
      <c r="C793" s="291" t="str">
        <f>IF(日報入力!G793="","",日報入力!I793)</f>
        <v/>
      </c>
      <c r="D793" s="291" t="str">
        <f>IF(日報入力!G793="","",日報入力!J793)</f>
        <v/>
      </c>
      <c r="E793" s="291" t="str">
        <f>IF(日報入力!G793="","",日報入力!K793)</f>
        <v/>
      </c>
      <c r="F793" s="291" t="str">
        <f>IF(日報入力!G793="","",日報入力!L793)</f>
        <v/>
      </c>
      <c r="G793" s="291" t="str">
        <f>IF(日報入力!G793="","",日報入力!L793-日報入力!O793-日報入力!P793-日報入力!Q793-日報入力!R793-日報入力!S793-日報入力!T793-日報入力!U793-日報入力!V793-日報入力!W793-日報入力!X793-日報入力!Y793-日報入力!Z793)</f>
        <v/>
      </c>
      <c r="H793" s="291" t="str">
        <f>IF(日報入力!G793="","",IF(日報入力!M793&gt;=0,日報入力!M793*F793,F793))</f>
        <v/>
      </c>
      <c r="I793" s="291" t="str">
        <f>IF(日報入力!G793="","",日報入力!O793)</f>
        <v/>
      </c>
      <c r="J793" s="291" t="str">
        <f>IF(日報入力!G793="","",日報入力!P793)</f>
        <v/>
      </c>
      <c r="K793" s="291" t="str">
        <f>IF(日報入力!G793="","",日報入力!Q793)</f>
        <v/>
      </c>
      <c r="L793" s="291" t="str">
        <f>IF(日報入力!G793="","",日報入力!R793)</f>
        <v/>
      </c>
      <c r="M793" s="291" t="str">
        <f>IF(日報入力!G793="","",日報入力!S793)</f>
        <v/>
      </c>
      <c r="N793" s="291" t="str">
        <f>IF(日報入力!G793="","",日報入力!T793)</f>
        <v/>
      </c>
      <c r="O793" s="291" t="str">
        <f>IF(日報入力!G793="","",日報入力!U793)</f>
        <v/>
      </c>
      <c r="P793" s="291" t="str">
        <f>IF(日報入力!G793="","",日報入力!V793)</f>
        <v/>
      </c>
      <c r="Q793" s="291" t="str">
        <f>IF(日報入力!G793="","",日報入力!W793)</f>
        <v/>
      </c>
      <c r="R793" s="291" t="str">
        <f>IF(日報入力!G793="","",日報入力!X793)</f>
        <v/>
      </c>
      <c r="S793" s="291" t="str">
        <f>IF(日報入力!G793="","",日報入力!Y793)</f>
        <v/>
      </c>
      <c r="T793" s="291" t="str">
        <f>IF(日報入力!G793="","",日報入力!Z793)</f>
        <v/>
      </c>
      <c r="U793" s="291" t="str">
        <f>IF(日報入力!G793="","",日報入力!AA793)</f>
        <v/>
      </c>
      <c r="V793" s="378" t="str">
        <f>IF(日報入力!G793="","",日報入力!AB793)</f>
        <v/>
      </c>
      <c r="W793" s="291" t="str">
        <f>IF(日報入力!G793="","",日報入力!AC793)</f>
        <v/>
      </c>
      <c r="X793" s="291" t="str">
        <f>IF(日報入力!G793="","",日報入力!AD793)</f>
        <v/>
      </c>
      <c r="Y793" s="291" t="str">
        <f>IF(日報入力!G793="","",日報入力!AE793)</f>
        <v/>
      </c>
      <c r="Z793" s="291" t="str">
        <f>IF(日報入力!G793="","",日報入力!AF793)</f>
        <v/>
      </c>
      <c r="AA793" s="291" t="str">
        <f>IF(日報入力!G793="","",日報入力!AG793)</f>
        <v/>
      </c>
      <c r="AB793" s="291" t="str">
        <f>IF(日報入力!G793="","",日報入力!AH793)</f>
        <v/>
      </c>
      <c r="AC793" s="291" t="str">
        <f>IF(日報入力!G793="","",日報入力!AI793)</f>
        <v/>
      </c>
      <c r="AD793" s="291" t="str">
        <f>IF(日報入力!G793="","",日報入力!AJ793)</f>
        <v/>
      </c>
      <c r="AE793" s="292" t="str">
        <f>IF(日報入力!G793="","",日報入力!E793)</f>
        <v/>
      </c>
      <c r="AF793" s="293" t="str">
        <f>IF(日報入力!G793="","",日報入力!AK793)</f>
        <v/>
      </c>
      <c r="AG793" s="293" t="str">
        <f>IF(日報入力!G793="","",日報入力!AL793)</f>
        <v/>
      </c>
      <c r="AH793" s="293" t="str">
        <f>IF(日報入力!G793="","",日報入力!AM793)</f>
        <v/>
      </c>
      <c r="AI793" s="294" t="str">
        <f>IF(日報入力!G793&gt;0,日報入力!D793*日報入力!K793*日報入力!AL793,"")</f>
        <v/>
      </c>
      <c r="AJ793" s="294" t="str">
        <f>IF(日報入力!G793&gt;0,日報入力!E793*日報入力!AL793,"")</f>
        <v/>
      </c>
      <c r="AK793" s="294" t="str">
        <f>IF(日報入力!G793&gt;0,AI793-AJ793,"")</f>
        <v/>
      </c>
      <c r="AL793" s="292" t="str">
        <f>IF(日報入力!G793&gt;0,日報入力!E793*日報入力!AM793,"")</f>
        <v/>
      </c>
      <c r="AM793" s="292" t="str">
        <f>IF(日報入力!G793&gt;0,日報入力!AB793*日報入力!AM793,"")</f>
        <v/>
      </c>
      <c r="AN793" s="68" t="str">
        <f>IF(日報入力!G793&gt;0,日報入力!C793,"")</f>
        <v/>
      </c>
      <c r="AO793" s="68" t="str">
        <f>日報入力!B793</f>
        <v/>
      </c>
      <c r="AP793" s="68" t="str">
        <f>IF(日報入力!AQ793,日報入力!BA793,"")</f>
        <v/>
      </c>
      <c r="AQ793" s="68" t="str">
        <f>IF(日報入力!AR793,日報入力!BB793,"")</f>
        <v/>
      </c>
      <c r="AR793" s="68" t="str">
        <f>IF(日報入力!AS793,"N勤","")</f>
        <v/>
      </c>
      <c r="AS793" s="295" t="e">
        <f t="shared" si="53"/>
        <v>#VALUE!</v>
      </c>
      <c r="AT793" s="439" t="str">
        <f>日報入力!AY793</f>
        <v/>
      </c>
      <c r="AU793" s="518" t="str">
        <f>IF(日報入力!G793,G793*60/E793,"")</f>
        <v/>
      </c>
      <c r="AV793" s="528" t="str">
        <f>IF(日報入力!AT793,日報入力!AT793,"")</f>
        <v/>
      </c>
      <c r="AW793" s="529" t="str">
        <f>IF(日報入力!AT793,AE793/日報入力!AT793,"")</f>
        <v/>
      </c>
      <c r="AX793" s="530" t="e">
        <f>IF(1&lt;日報集計!AT793,AT793/(((F793-I793-J793-N793-O793)*60)/(E793)),"")</f>
        <v>#VALUE!</v>
      </c>
      <c r="AY793" s="664" t="str">
        <f>IF(日報入力!H793,AT793/(((F793-J793)*60)/E793),"")</f>
        <v/>
      </c>
      <c r="AZ793" s="664" t="str">
        <f>IF(日報入力!I793,AT793/((G793*60)/E793),"")</f>
        <v/>
      </c>
      <c r="BA793" s="296" t="str">
        <f>IF(日報入力!G793,G793/F793,"")</f>
        <v/>
      </c>
      <c r="BB793" s="386" t="e">
        <f t="shared" si="54"/>
        <v>#VALUE!</v>
      </c>
      <c r="BC793" s="386" t="e">
        <f t="shared" si="55"/>
        <v>#VALUE!</v>
      </c>
      <c r="BD793" s="80">
        <f>日報入力!AU793</f>
        <v>0</v>
      </c>
      <c r="BE793" s="534" t="str">
        <f>IF(日報入力!AV793,日報入力!AV793,"")</f>
        <v/>
      </c>
      <c r="BF793" s="534" t="str">
        <f>IF(日報入力!AW793,日報入力!AW793,"")</f>
        <v/>
      </c>
      <c r="BG793" s="398" t="str">
        <f>IF(日報入力!G793,日報入力!K793*日報入力!D793*日報入力!BC793,"")</f>
        <v/>
      </c>
    </row>
    <row r="794" spans="1:59" ht="20.25" hidden="1" customHeight="1" x14ac:dyDescent="0.15">
      <c r="A794" s="302" t="str">
        <f>IF(日報入力!G794="","",日報入力!G794)</f>
        <v/>
      </c>
      <c r="B794" s="291" t="str">
        <f>IF(日報入力!G794="","",日報入力!H794)</f>
        <v/>
      </c>
      <c r="C794" s="291" t="str">
        <f>IF(日報入力!G794="","",日報入力!I794)</f>
        <v/>
      </c>
      <c r="D794" s="291" t="str">
        <f>IF(日報入力!G794="","",日報入力!J794)</f>
        <v/>
      </c>
      <c r="E794" s="291" t="str">
        <f>IF(日報入力!G794="","",日報入力!K794)</f>
        <v/>
      </c>
      <c r="F794" s="291" t="str">
        <f>IF(日報入力!G794="","",日報入力!L794)</f>
        <v/>
      </c>
      <c r="G794" s="291" t="str">
        <f>IF(日報入力!G794="","",日報入力!L794-日報入力!O794-日報入力!P794-日報入力!Q794-日報入力!R794-日報入力!S794-日報入力!T794-日報入力!U794-日報入力!V794-日報入力!W794-日報入力!X794-日報入力!Y794-日報入力!Z794)</f>
        <v/>
      </c>
      <c r="H794" s="291" t="str">
        <f>IF(日報入力!G794="","",IF(日報入力!M794&gt;=0,日報入力!M794*F794,F794))</f>
        <v/>
      </c>
      <c r="I794" s="291" t="str">
        <f>IF(日報入力!G794="","",日報入力!O794)</f>
        <v/>
      </c>
      <c r="J794" s="291" t="str">
        <f>IF(日報入力!G794="","",日報入力!P794)</f>
        <v/>
      </c>
      <c r="K794" s="291" t="str">
        <f>IF(日報入力!G794="","",日報入力!Q794)</f>
        <v/>
      </c>
      <c r="L794" s="291" t="str">
        <f>IF(日報入力!G794="","",日報入力!R794)</f>
        <v/>
      </c>
      <c r="M794" s="291" t="str">
        <f>IF(日報入力!G794="","",日報入力!S794)</f>
        <v/>
      </c>
      <c r="N794" s="291" t="str">
        <f>IF(日報入力!G794="","",日報入力!T794)</f>
        <v/>
      </c>
      <c r="O794" s="291" t="str">
        <f>IF(日報入力!G794="","",日報入力!U794)</f>
        <v/>
      </c>
      <c r="P794" s="291" t="str">
        <f>IF(日報入力!G794="","",日報入力!V794)</f>
        <v/>
      </c>
      <c r="Q794" s="291" t="str">
        <f>IF(日報入力!G794="","",日報入力!W794)</f>
        <v/>
      </c>
      <c r="R794" s="291" t="str">
        <f>IF(日報入力!G794="","",日報入力!X794)</f>
        <v/>
      </c>
      <c r="S794" s="291" t="str">
        <f>IF(日報入力!G794="","",日報入力!Y794)</f>
        <v/>
      </c>
      <c r="T794" s="291" t="str">
        <f>IF(日報入力!G794="","",日報入力!Z794)</f>
        <v/>
      </c>
      <c r="U794" s="291" t="str">
        <f>IF(日報入力!G794="","",日報入力!AA794)</f>
        <v/>
      </c>
      <c r="V794" s="378" t="str">
        <f>IF(日報入力!G794="","",日報入力!AB794)</f>
        <v/>
      </c>
      <c r="W794" s="291" t="str">
        <f>IF(日報入力!G794="","",日報入力!AC794)</f>
        <v/>
      </c>
      <c r="X794" s="291" t="str">
        <f>IF(日報入力!G794="","",日報入力!AD794)</f>
        <v/>
      </c>
      <c r="Y794" s="291" t="str">
        <f>IF(日報入力!G794="","",日報入力!AE794)</f>
        <v/>
      </c>
      <c r="Z794" s="291" t="str">
        <f>IF(日報入力!G794="","",日報入力!AF794)</f>
        <v/>
      </c>
      <c r="AA794" s="291" t="str">
        <f>IF(日報入力!G794="","",日報入力!AG794)</f>
        <v/>
      </c>
      <c r="AB794" s="291" t="str">
        <f>IF(日報入力!G794="","",日報入力!AH794)</f>
        <v/>
      </c>
      <c r="AC794" s="291" t="str">
        <f>IF(日報入力!G794="","",日報入力!AI794)</f>
        <v/>
      </c>
      <c r="AD794" s="291" t="str">
        <f>IF(日報入力!G794="","",日報入力!AJ794)</f>
        <v/>
      </c>
      <c r="AE794" s="292" t="str">
        <f>IF(日報入力!G794="","",日報入力!E794)</f>
        <v/>
      </c>
      <c r="AF794" s="293" t="str">
        <f>IF(日報入力!G794="","",日報入力!AK794)</f>
        <v/>
      </c>
      <c r="AG794" s="293" t="str">
        <f>IF(日報入力!G794="","",日報入力!AL794)</f>
        <v/>
      </c>
      <c r="AH794" s="293" t="str">
        <f>IF(日報入力!G794="","",日報入力!AM794)</f>
        <v/>
      </c>
      <c r="AI794" s="294" t="str">
        <f>IF(日報入力!G794&gt;0,日報入力!D794*日報入力!K794*日報入力!AL794,"")</f>
        <v/>
      </c>
      <c r="AJ794" s="294" t="str">
        <f>IF(日報入力!G794&gt;0,日報入力!E794*日報入力!AL794,"")</f>
        <v/>
      </c>
      <c r="AK794" s="294" t="str">
        <f>IF(日報入力!G794&gt;0,AI794-AJ794,"")</f>
        <v/>
      </c>
      <c r="AL794" s="292" t="str">
        <f>IF(日報入力!G794&gt;0,日報入力!E794*日報入力!AM794,"")</f>
        <v/>
      </c>
      <c r="AM794" s="292" t="str">
        <f>IF(日報入力!G794&gt;0,日報入力!AB794*日報入力!AM794,"")</f>
        <v/>
      </c>
      <c r="AN794" s="68" t="str">
        <f>IF(日報入力!G794&gt;0,日報入力!C794,"")</f>
        <v/>
      </c>
      <c r="AO794" s="68" t="str">
        <f>日報入力!B794</f>
        <v/>
      </c>
      <c r="AP794" s="68" t="str">
        <f>IF(日報入力!AQ794,日報入力!BA794,"")</f>
        <v/>
      </c>
      <c r="AQ794" s="68" t="str">
        <f>IF(日報入力!AR794,日報入力!BB794,"")</f>
        <v/>
      </c>
      <c r="AR794" s="68" t="str">
        <f>IF(日報入力!AS794,"N勤","")</f>
        <v/>
      </c>
      <c r="AS794" s="295" t="e">
        <f t="shared" si="53"/>
        <v>#VALUE!</v>
      </c>
      <c r="AT794" s="439" t="str">
        <f>日報入力!AY794</f>
        <v/>
      </c>
      <c r="AU794" s="518" t="str">
        <f>IF(日報入力!G794,G794*60/E794,"")</f>
        <v/>
      </c>
      <c r="AV794" s="528" t="str">
        <f>IF(日報入力!AT794,日報入力!AT794,"")</f>
        <v/>
      </c>
      <c r="AW794" s="529" t="str">
        <f>IF(日報入力!AT794,AE794/日報入力!AT794,"")</f>
        <v/>
      </c>
      <c r="AX794" s="530" t="e">
        <f>IF(1&lt;日報集計!AT794,AT794/(((F794-I794-J794-N794-O794)*60)/(E794)),"")</f>
        <v>#VALUE!</v>
      </c>
      <c r="AY794" s="664" t="str">
        <f>IF(日報入力!H794,AT794/(((F794-J794)*60)/E794),"")</f>
        <v/>
      </c>
      <c r="AZ794" s="664" t="str">
        <f>IF(日報入力!I794,AT794/((G794*60)/E794),"")</f>
        <v/>
      </c>
      <c r="BA794" s="296" t="str">
        <f>IF(日報入力!G794,G794/F794,"")</f>
        <v/>
      </c>
      <c r="BB794" s="386" t="e">
        <f t="shared" si="54"/>
        <v>#VALUE!</v>
      </c>
      <c r="BC794" s="386" t="e">
        <f t="shared" si="55"/>
        <v>#VALUE!</v>
      </c>
      <c r="BD794" s="80">
        <f>日報入力!AU794</f>
        <v>0</v>
      </c>
      <c r="BE794" s="534" t="str">
        <f>IF(日報入力!AV794,日報入力!AV794,"")</f>
        <v/>
      </c>
      <c r="BF794" s="534" t="str">
        <f>IF(日報入力!AW794,日報入力!AW794,"")</f>
        <v/>
      </c>
      <c r="BG794" s="398" t="str">
        <f>IF(日報入力!G794,日報入力!K794*日報入力!D794*日報入力!BC794,"")</f>
        <v/>
      </c>
    </row>
    <row r="795" spans="1:59" ht="20.25" hidden="1" customHeight="1" x14ac:dyDescent="0.15">
      <c r="A795" s="302" t="str">
        <f>IF(日報入力!G795="","",日報入力!G795)</f>
        <v/>
      </c>
      <c r="B795" s="291" t="str">
        <f>IF(日報入力!G795="","",日報入力!H795)</f>
        <v/>
      </c>
      <c r="C795" s="291" t="str">
        <f>IF(日報入力!G795="","",日報入力!I795)</f>
        <v/>
      </c>
      <c r="D795" s="291" t="str">
        <f>IF(日報入力!G795="","",日報入力!J795)</f>
        <v/>
      </c>
      <c r="E795" s="291" t="str">
        <f>IF(日報入力!G795="","",日報入力!K795)</f>
        <v/>
      </c>
      <c r="F795" s="291" t="str">
        <f>IF(日報入力!G795="","",日報入力!L795)</f>
        <v/>
      </c>
      <c r="G795" s="291" t="str">
        <f>IF(日報入力!G795="","",日報入力!L795-日報入力!O795-日報入力!P795-日報入力!Q795-日報入力!R795-日報入力!S795-日報入力!T795-日報入力!U795-日報入力!V795-日報入力!W795-日報入力!X795-日報入力!Y795-日報入力!Z795)</f>
        <v/>
      </c>
      <c r="H795" s="291" t="str">
        <f>IF(日報入力!G795="","",IF(日報入力!M795&gt;=0,日報入力!M795*F795,F795))</f>
        <v/>
      </c>
      <c r="I795" s="291" t="str">
        <f>IF(日報入力!G795="","",日報入力!O795)</f>
        <v/>
      </c>
      <c r="J795" s="291" t="str">
        <f>IF(日報入力!G795="","",日報入力!P795)</f>
        <v/>
      </c>
      <c r="K795" s="291" t="str">
        <f>IF(日報入力!G795="","",日報入力!Q795)</f>
        <v/>
      </c>
      <c r="L795" s="291" t="str">
        <f>IF(日報入力!G795="","",日報入力!R795)</f>
        <v/>
      </c>
      <c r="M795" s="291" t="str">
        <f>IF(日報入力!G795="","",日報入力!S795)</f>
        <v/>
      </c>
      <c r="N795" s="291" t="str">
        <f>IF(日報入力!G795="","",日報入力!T795)</f>
        <v/>
      </c>
      <c r="O795" s="291" t="str">
        <f>IF(日報入力!G795="","",日報入力!U795)</f>
        <v/>
      </c>
      <c r="P795" s="291" t="str">
        <f>IF(日報入力!G795="","",日報入力!V795)</f>
        <v/>
      </c>
      <c r="Q795" s="291" t="str">
        <f>IF(日報入力!G795="","",日報入力!W795)</f>
        <v/>
      </c>
      <c r="R795" s="291" t="str">
        <f>IF(日報入力!G795="","",日報入力!X795)</f>
        <v/>
      </c>
      <c r="S795" s="291" t="str">
        <f>IF(日報入力!G795="","",日報入力!Y795)</f>
        <v/>
      </c>
      <c r="T795" s="291" t="str">
        <f>IF(日報入力!G795="","",日報入力!Z795)</f>
        <v/>
      </c>
      <c r="U795" s="291" t="str">
        <f>IF(日報入力!G795="","",日報入力!AA795)</f>
        <v/>
      </c>
      <c r="V795" s="378" t="str">
        <f>IF(日報入力!G795="","",日報入力!AB795)</f>
        <v/>
      </c>
      <c r="W795" s="291" t="str">
        <f>IF(日報入力!G795="","",日報入力!AC795)</f>
        <v/>
      </c>
      <c r="X795" s="291" t="str">
        <f>IF(日報入力!G795="","",日報入力!AD795)</f>
        <v/>
      </c>
      <c r="Y795" s="291" t="str">
        <f>IF(日報入力!G795="","",日報入力!AE795)</f>
        <v/>
      </c>
      <c r="Z795" s="291" t="str">
        <f>IF(日報入力!G795="","",日報入力!AF795)</f>
        <v/>
      </c>
      <c r="AA795" s="291" t="str">
        <f>IF(日報入力!G795="","",日報入力!AG795)</f>
        <v/>
      </c>
      <c r="AB795" s="291" t="str">
        <f>IF(日報入力!G795="","",日報入力!AH795)</f>
        <v/>
      </c>
      <c r="AC795" s="291" t="str">
        <f>IF(日報入力!G795="","",日報入力!AI795)</f>
        <v/>
      </c>
      <c r="AD795" s="291" t="str">
        <f>IF(日報入力!G795="","",日報入力!AJ795)</f>
        <v/>
      </c>
      <c r="AE795" s="292" t="str">
        <f>IF(日報入力!G795="","",日報入力!E795)</f>
        <v/>
      </c>
      <c r="AF795" s="293" t="str">
        <f>IF(日報入力!G795="","",日報入力!AK795)</f>
        <v/>
      </c>
      <c r="AG795" s="293" t="str">
        <f>IF(日報入力!G795="","",日報入力!AL795)</f>
        <v/>
      </c>
      <c r="AH795" s="293" t="str">
        <f>IF(日報入力!G795="","",日報入力!AM795)</f>
        <v/>
      </c>
      <c r="AI795" s="294" t="str">
        <f>IF(日報入力!G795&gt;0,日報入力!D795*日報入力!K795*日報入力!AL795,"")</f>
        <v/>
      </c>
      <c r="AJ795" s="294" t="str">
        <f>IF(日報入力!G795&gt;0,日報入力!E795*日報入力!AL795,"")</f>
        <v/>
      </c>
      <c r="AK795" s="294" t="str">
        <f>IF(日報入力!G795&gt;0,AI795-AJ795,"")</f>
        <v/>
      </c>
      <c r="AL795" s="292" t="str">
        <f>IF(日報入力!G795&gt;0,日報入力!E795*日報入力!AM795,"")</f>
        <v/>
      </c>
      <c r="AM795" s="292" t="str">
        <f>IF(日報入力!G795&gt;0,日報入力!AB795*日報入力!AM795,"")</f>
        <v/>
      </c>
      <c r="AN795" s="68" t="str">
        <f>IF(日報入力!G795&gt;0,日報入力!C795,"")</f>
        <v/>
      </c>
      <c r="AO795" s="68" t="str">
        <f>日報入力!B795</f>
        <v/>
      </c>
      <c r="AP795" s="68" t="str">
        <f>IF(日報入力!AQ795,日報入力!BA795,"")</f>
        <v/>
      </c>
      <c r="AQ795" s="68" t="str">
        <f>IF(日報入力!AR795,日報入力!BB795,"")</f>
        <v/>
      </c>
      <c r="AR795" s="68" t="str">
        <f>IF(日報入力!AS795,"N勤","")</f>
        <v/>
      </c>
      <c r="AS795" s="295" t="e">
        <f t="shared" si="53"/>
        <v>#VALUE!</v>
      </c>
      <c r="AT795" s="439" t="str">
        <f>日報入力!AY795</f>
        <v/>
      </c>
      <c r="AU795" s="518" t="str">
        <f>IF(日報入力!G795,G795*60/E795,"")</f>
        <v/>
      </c>
      <c r="AV795" s="528" t="str">
        <f>IF(日報入力!AT795,日報入力!AT795,"")</f>
        <v/>
      </c>
      <c r="AW795" s="529" t="str">
        <f>IF(日報入力!AT795,AE795/日報入力!AT795,"")</f>
        <v/>
      </c>
      <c r="AX795" s="530" t="e">
        <f>IF(1&lt;日報集計!AT795,AT795/(((F795-I795-J795-N795-O795)*60)/(E795)),"")</f>
        <v>#VALUE!</v>
      </c>
      <c r="AY795" s="664" t="str">
        <f>IF(日報入力!H795,AT795/(((F795-J795)*60)/E795),"")</f>
        <v/>
      </c>
      <c r="AZ795" s="664" t="str">
        <f>IF(日報入力!I795,AT795/((G795*60)/E795),"")</f>
        <v/>
      </c>
      <c r="BA795" s="296" t="str">
        <f>IF(日報入力!G795,G795/F795,"")</f>
        <v/>
      </c>
      <c r="BB795" s="386" t="e">
        <f t="shared" si="54"/>
        <v>#VALUE!</v>
      </c>
      <c r="BC795" s="386" t="e">
        <f t="shared" si="55"/>
        <v>#VALUE!</v>
      </c>
      <c r="BD795" s="80">
        <f>日報入力!AU795</f>
        <v>0</v>
      </c>
      <c r="BE795" s="534" t="str">
        <f>IF(日報入力!AV795,日報入力!AV795,"")</f>
        <v/>
      </c>
      <c r="BF795" s="534" t="str">
        <f>IF(日報入力!AW795,日報入力!AW795,"")</f>
        <v/>
      </c>
      <c r="BG795" s="398" t="str">
        <f>IF(日報入力!G795,日報入力!K795*日報入力!D795*日報入力!BC795,"")</f>
        <v/>
      </c>
    </row>
    <row r="796" spans="1:59" ht="20.25" hidden="1" customHeight="1" x14ac:dyDescent="0.15">
      <c r="A796" s="302" t="str">
        <f>IF(日報入力!G796="","",日報入力!G796)</f>
        <v/>
      </c>
      <c r="B796" s="291" t="str">
        <f>IF(日報入力!G796="","",日報入力!H796)</f>
        <v/>
      </c>
      <c r="C796" s="291" t="str">
        <f>IF(日報入力!G796="","",日報入力!I796)</f>
        <v/>
      </c>
      <c r="D796" s="291" t="str">
        <f>IF(日報入力!G796="","",日報入力!J796)</f>
        <v/>
      </c>
      <c r="E796" s="291" t="str">
        <f>IF(日報入力!G796="","",日報入力!K796)</f>
        <v/>
      </c>
      <c r="F796" s="291" t="str">
        <f>IF(日報入力!G796="","",日報入力!L796)</f>
        <v/>
      </c>
      <c r="G796" s="291" t="str">
        <f>IF(日報入力!G796="","",日報入力!L796-日報入力!O796-日報入力!P796-日報入力!Q796-日報入力!R796-日報入力!S796-日報入力!T796-日報入力!U796-日報入力!V796-日報入力!W796-日報入力!X796-日報入力!Y796-日報入力!Z796)</f>
        <v/>
      </c>
      <c r="H796" s="291" t="str">
        <f>IF(日報入力!G796="","",IF(日報入力!M796&gt;=0,日報入力!M796*F796,F796))</f>
        <v/>
      </c>
      <c r="I796" s="291" t="str">
        <f>IF(日報入力!G796="","",日報入力!O796)</f>
        <v/>
      </c>
      <c r="J796" s="291" t="str">
        <f>IF(日報入力!G796="","",日報入力!P796)</f>
        <v/>
      </c>
      <c r="K796" s="291" t="str">
        <f>IF(日報入力!G796="","",日報入力!Q796)</f>
        <v/>
      </c>
      <c r="L796" s="291" t="str">
        <f>IF(日報入力!G796="","",日報入力!R796)</f>
        <v/>
      </c>
      <c r="M796" s="291" t="str">
        <f>IF(日報入力!G796="","",日報入力!S796)</f>
        <v/>
      </c>
      <c r="N796" s="291" t="str">
        <f>IF(日報入力!G796="","",日報入力!T796)</f>
        <v/>
      </c>
      <c r="O796" s="291" t="str">
        <f>IF(日報入力!G796="","",日報入力!U796)</f>
        <v/>
      </c>
      <c r="P796" s="291" t="str">
        <f>IF(日報入力!G796="","",日報入力!V796)</f>
        <v/>
      </c>
      <c r="Q796" s="291" t="str">
        <f>IF(日報入力!G796="","",日報入力!W796)</f>
        <v/>
      </c>
      <c r="R796" s="291" t="str">
        <f>IF(日報入力!G796="","",日報入力!X796)</f>
        <v/>
      </c>
      <c r="S796" s="291" t="str">
        <f>IF(日報入力!G796="","",日報入力!Y796)</f>
        <v/>
      </c>
      <c r="T796" s="291" t="str">
        <f>IF(日報入力!G796="","",日報入力!Z796)</f>
        <v/>
      </c>
      <c r="U796" s="291" t="str">
        <f>IF(日報入力!G796="","",日報入力!AA796)</f>
        <v/>
      </c>
      <c r="V796" s="378" t="str">
        <f>IF(日報入力!G796="","",日報入力!AB796)</f>
        <v/>
      </c>
      <c r="W796" s="291" t="str">
        <f>IF(日報入力!G796="","",日報入力!AC796)</f>
        <v/>
      </c>
      <c r="X796" s="291" t="str">
        <f>IF(日報入力!G796="","",日報入力!AD796)</f>
        <v/>
      </c>
      <c r="Y796" s="291" t="str">
        <f>IF(日報入力!G796="","",日報入力!AE796)</f>
        <v/>
      </c>
      <c r="Z796" s="291" t="str">
        <f>IF(日報入力!G796="","",日報入力!AF796)</f>
        <v/>
      </c>
      <c r="AA796" s="291" t="str">
        <f>IF(日報入力!G796="","",日報入力!AG796)</f>
        <v/>
      </c>
      <c r="AB796" s="291" t="str">
        <f>IF(日報入力!G796="","",日報入力!AH796)</f>
        <v/>
      </c>
      <c r="AC796" s="291" t="str">
        <f>IF(日報入力!G796="","",日報入力!AI796)</f>
        <v/>
      </c>
      <c r="AD796" s="291" t="str">
        <f>IF(日報入力!G796="","",日報入力!AJ796)</f>
        <v/>
      </c>
      <c r="AE796" s="292" t="str">
        <f>IF(日報入力!G796="","",日報入力!E796)</f>
        <v/>
      </c>
      <c r="AF796" s="293" t="str">
        <f>IF(日報入力!G796="","",日報入力!AK796)</f>
        <v/>
      </c>
      <c r="AG796" s="293" t="str">
        <f>IF(日報入力!G796="","",日報入力!AL796)</f>
        <v/>
      </c>
      <c r="AH796" s="293" t="str">
        <f>IF(日報入力!G796="","",日報入力!AM796)</f>
        <v/>
      </c>
      <c r="AI796" s="294" t="str">
        <f>IF(日報入力!G796&gt;0,日報入力!D796*日報入力!K796*日報入力!AL796,"")</f>
        <v/>
      </c>
      <c r="AJ796" s="294" t="str">
        <f>IF(日報入力!G796&gt;0,日報入力!E796*日報入力!AL796,"")</f>
        <v/>
      </c>
      <c r="AK796" s="294" t="str">
        <f>IF(日報入力!G796&gt;0,AI796-AJ796,"")</f>
        <v/>
      </c>
      <c r="AL796" s="292" t="str">
        <f>IF(日報入力!G796&gt;0,日報入力!E796*日報入力!AM796,"")</f>
        <v/>
      </c>
      <c r="AM796" s="292" t="str">
        <f>IF(日報入力!G796&gt;0,日報入力!AB796*日報入力!AM796,"")</f>
        <v/>
      </c>
      <c r="AN796" s="68" t="str">
        <f>IF(日報入力!G796&gt;0,日報入力!C796,"")</f>
        <v/>
      </c>
      <c r="AO796" s="68" t="str">
        <f>日報入力!B796</f>
        <v/>
      </c>
      <c r="AP796" s="68" t="str">
        <f>IF(日報入力!AQ796,日報入力!BA796,"")</f>
        <v/>
      </c>
      <c r="AQ796" s="68" t="str">
        <f>IF(日報入力!AR796,日報入力!BB796,"")</f>
        <v/>
      </c>
      <c r="AR796" s="68" t="str">
        <f>IF(日報入力!AS796,"N勤","")</f>
        <v/>
      </c>
      <c r="AS796" s="295" t="e">
        <f t="shared" si="53"/>
        <v>#VALUE!</v>
      </c>
      <c r="AT796" s="439" t="str">
        <f>日報入力!AY796</f>
        <v/>
      </c>
      <c r="AU796" s="518" t="str">
        <f>IF(日報入力!G796,G796*60/E796,"")</f>
        <v/>
      </c>
      <c r="AV796" s="528" t="str">
        <f>IF(日報入力!AT796,日報入力!AT796,"")</f>
        <v/>
      </c>
      <c r="AW796" s="529" t="str">
        <f>IF(日報入力!AT796,AE796/日報入力!AT796,"")</f>
        <v/>
      </c>
      <c r="AX796" s="530" t="e">
        <f>IF(1&lt;日報集計!AT796,AT796/(((F796-I796-J796-N796-O796)*60)/(E796)),"")</f>
        <v>#VALUE!</v>
      </c>
      <c r="AY796" s="664" t="str">
        <f>IF(日報入力!H796,AT796/(((F796-J796)*60)/E796),"")</f>
        <v/>
      </c>
      <c r="AZ796" s="664" t="str">
        <f>IF(日報入力!I796,AT796/((G796*60)/E796),"")</f>
        <v/>
      </c>
      <c r="BA796" s="296" t="str">
        <f>IF(日報入力!G796,G796/F796,"")</f>
        <v/>
      </c>
      <c r="BB796" s="386" t="e">
        <f t="shared" si="54"/>
        <v>#VALUE!</v>
      </c>
      <c r="BC796" s="386" t="e">
        <f t="shared" si="55"/>
        <v>#VALUE!</v>
      </c>
      <c r="BD796" s="80">
        <f>日報入力!AU796</f>
        <v>0</v>
      </c>
      <c r="BE796" s="534" t="str">
        <f>IF(日報入力!AV796,日報入力!AV796,"")</f>
        <v/>
      </c>
      <c r="BF796" s="534" t="str">
        <f>IF(日報入力!AW796,日報入力!AW796,"")</f>
        <v/>
      </c>
      <c r="BG796" s="398" t="str">
        <f>IF(日報入力!G796,日報入力!K796*日報入力!D796*日報入力!BC796,"")</f>
        <v/>
      </c>
    </row>
    <row r="797" spans="1:59" ht="20.25" hidden="1" customHeight="1" x14ac:dyDescent="0.15">
      <c r="A797" s="302" t="str">
        <f>IF(日報入力!G797="","",日報入力!G797)</f>
        <v/>
      </c>
      <c r="B797" s="291" t="str">
        <f>IF(日報入力!G797="","",日報入力!H797)</f>
        <v/>
      </c>
      <c r="C797" s="291" t="str">
        <f>IF(日報入力!G797="","",日報入力!I797)</f>
        <v/>
      </c>
      <c r="D797" s="291" t="str">
        <f>IF(日報入力!G797="","",日報入力!J797)</f>
        <v/>
      </c>
      <c r="E797" s="291" t="str">
        <f>IF(日報入力!G797="","",日報入力!K797)</f>
        <v/>
      </c>
      <c r="F797" s="291" t="str">
        <f>IF(日報入力!G797="","",日報入力!L797)</f>
        <v/>
      </c>
      <c r="G797" s="291" t="str">
        <f>IF(日報入力!G797="","",日報入力!L797-日報入力!O797-日報入力!P797-日報入力!Q797-日報入力!R797-日報入力!S797-日報入力!T797-日報入力!U797-日報入力!V797-日報入力!W797-日報入力!X797-日報入力!Y797-日報入力!Z797)</f>
        <v/>
      </c>
      <c r="H797" s="291" t="str">
        <f>IF(日報入力!G797="","",IF(日報入力!M797&gt;=0,日報入力!M797*F797,F797))</f>
        <v/>
      </c>
      <c r="I797" s="291" t="str">
        <f>IF(日報入力!G797="","",日報入力!O797)</f>
        <v/>
      </c>
      <c r="J797" s="291" t="str">
        <f>IF(日報入力!G797="","",日報入力!P797)</f>
        <v/>
      </c>
      <c r="K797" s="291" t="str">
        <f>IF(日報入力!G797="","",日報入力!Q797)</f>
        <v/>
      </c>
      <c r="L797" s="291" t="str">
        <f>IF(日報入力!G797="","",日報入力!R797)</f>
        <v/>
      </c>
      <c r="M797" s="291" t="str">
        <f>IF(日報入力!G797="","",日報入力!S797)</f>
        <v/>
      </c>
      <c r="N797" s="291" t="str">
        <f>IF(日報入力!G797="","",日報入力!T797)</f>
        <v/>
      </c>
      <c r="O797" s="291" t="str">
        <f>IF(日報入力!G797="","",日報入力!U797)</f>
        <v/>
      </c>
      <c r="P797" s="291" t="str">
        <f>IF(日報入力!G797="","",日報入力!V797)</f>
        <v/>
      </c>
      <c r="Q797" s="291" t="str">
        <f>IF(日報入力!G797="","",日報入力!W797)</f>
        <v/>
      </c>
      <c r="R797" s="291" t="str">
        <f>IF(日報入力!G797="","",日報入力!X797)</f>
        <v/>
      </c>
      <c r="S797" s="291" t="str">
        <f>IF(日報入力!G797="","",日報入力!Y797)</f>
        <v/>
      </c>
      <c r="T797" s="291" t="str">
        <f>IF(日報入力!G797="","",日報入力!Z797)</f>
        <v/>
      </c>
      <c r="U797" s="291" t="str">
        <f>IF(日報入力!G797="","",日報入力!AA797)</f>
        <v/>
      </c>
      <c r="V797" s="378" t="str">
        <f>IF(日報入力!G797="","",日報入力!AB797)</f>
        <v/>
      </c>
      <c r="W797" s="291" t="str">
        <f>IF(日報入力!G797="","",日報入力!AC797)</f>
        <v/>
      </c>
      <c r="X797" s="291" t="str">
        <f>IF(日報入力!G797="","",日報入力!AD797)</f>
        <v/>
      </c>
      <c r="Y797" s="291" t="str">
        <f>IF(日報入力!G797="","",日報入力!AE797)</f>
        <v/>
      </c>
      <c r="Z797" s="291" t="str">
        <f>IF(日報入力!G797="","",日報入力!AF797)</f>
        <v/>
      </c>
      <c r="AA797" s="291" t="str">
        <f>IF(日報入力!G797="","",日報入力!AG797)</f>
        <v/>
      </c>
      <c r="AB797" s="291" t="str">
        <f>IF(日報入力!G797="","",日報入力!AH797)</f>
        <v/>
      </c>
      <c r="AC797" s="291" t="str">
        <f>IF(日報入力!G797="","",日報入力!AI797)</f>
        <v/>
      </c>
      <c r="AD797" s="291" t="str">
        <f>IF(日報入力!G797="","",日報入力!AJ797)</f>
        <v/>
      </c>
      <c r="AE797" s="292" t="str">
        <f>IF(日報入力!G797="","",日報入力!E797)</f>
        <v/>
      </c>
      <c r="AF797" s="293" t="str">
        <f>IF(日報入力!G797="","",日報入力!AK797)</f>
        <v/>
      </c>
      <c r="AG797" s="293" t="str">
        <f>IF(日報入力!G797="","",日報入力!AL797)</f>
        <v/>
      </c>
      <c r="AH797" s="293" t="str">
        <f>IF(日報入力!G797="","",日報入力!AM797)</f>
        <v/>
      </c>
      <c r="AI797" s="294" t="str">
        <f>IF(日報入力!G797&gt;0,日報入力!D797*日報入力!K797*日報入力!AL797,"")</f>
        <v/>
      </c>
      <c r="AJ797" s="294" t="str">
        <f>IF(日報入力!G797&gt;0,日報入力!E797*日報入力!AL797,"")</f>
        <v/>
      </c>
      <c r="AK797" s="294" t="str">
        <f>IF(日報入力!G797&gt;0,AI797-AJ797,"")</f>
        <v/>
      </c>
      <c r="AL797" s="292" t="str">
        <f>IF(日報入力!G797&gt;0,日報入力!E797*日報入力!AM797,"")</f>
        <v/>
      </c>
      <c r="AM797" s="292" t="str">
        <f>IF(日報入力!G797&gt;0,日報入力!AB797*日報入力!AM797,"")</f>
        <v/>
      </c>
      <c r="AN797" s="68" t="str">
        <f>IF(日報入力!G797&gt;0,日報入力!C797,"")</f>
        <v/>
      </c>
      <c r="AO797" s="68" t="str">
        <f>日報入力!B797</f>
        <v/>
      </c>
      <c r="AP797" s="68" t="str">
        <f>IF(日報入力!AQ797,日報入力!BA797,"")</f>
        <v/>
      </c>
      <c r="AQ797" s="68" t="str">
        <f>IF(日報入力!AR797,日報入力!BB797,"")</f>
        <v/>
      </c>
      <c r="AR797" s="68" t="str">
        <f>IF(日報入力!AS797,"N勤","")</f>
        <v/>
      </c>
      <c r="AS797" s="295" t="e">
        <f t="shared" si="53"/>
        <v>#VALUE!</v>
      </c>
      <c r="AT797" s="439" t="str">
        <f>日報入力!AY797</f>
        <v/>
      </c>
      <c r="AU797" s="518" t="str">
        <f>IF(日報入力!G797,G797*60/E797,"")</f>
        <v/>
      </c>
      <c r="AV797" s="528" t="str">
        <f>IF(日報入力!AT797,日報入力!AT797,"")</f>
        <v/>
      </c>
      <c r="AW797" s="529" t="str">
        <f>IF(日報入力!AT797,AE797/日報入力!AT797,"")</f>
        <v/>
      </c>
      <c r="AX797" s="530" t="e">
        <f>IF(1&lt;日報集計!AT797,AT797/(((F797-I797-J797-N797-O797)*60)/(E797)),"")</f>
        <v>#VALUE!</v>
      </c>
      <c r="AY797" s="664" t="str">
        <f>IF(日報入力!H797,AT797/(((F797-J797)*60)/E797),"")</f>
        <v/>
      </c>
      <c r="AZ797" s="664" t="str">
        <f>IF(日報入力!I797,AT797/((G797*60)/E797),"")</f>
        <v/>
      </c>
      <c r="BA797" s="296" t="str">
        <f>IF(日報入力!G797,G797/F797,"")</f>
        <v/>
      </c>
      <c r="BB797" s="386" t="e">
        <f t="shared" si="54"/>
        <v>#VALUE!</v>
      </c>
      <c r="BC797" s="386" t="e">
        <f t="shared" si="55"/>
        <v>#VALUE!</v>
      </c>
      <c r="BD797" s="80">
        <f>日報入力!AU797</f>
        <v>0</v>
      </c>
      <c r="BE797" s="534" t="str">
        <f>IF(日報入力!AV797,日報入力!AV797,"")</f>
        <v/>
      </c>
      <c r="BF797" s="534" t="str">
        <f>IF(日報入力!AW797,日報入力!AW797,"")</f>
        <v/>
      </c>
      <c r="BG797" s="398" t="str">
        <f>IF(日報入力!G797,日報入力!K797*日報入力!D797*日報入力!BC797,"")</f>
        <v/>
      </c>
    </row>
    <row r="798" spans="1:59" ht="20.25" hidden="1" customHeight="1" x14ac:dyDescent="0.15">
      <c r="A798" s="302" t="str">
        <f>IF(日報入力!G798="","",日報入力!G798)</f>
        <v/>
      </c>
      <c r="B798" s="291" t="str">
        <f>IF(日報入力!G798="","",日報入力!H798)</f>
        <v/>
      </c>
      <c r="C798" s="291" t="str">
        <f>IF(日報入力!G798="","",日報入力!I798)</f>
        <v/>
      </c>
      <c r="D798" s="291" t="str">
        <f>IF(日報入力!G798="","",日報入力!J798)</f>
        <v/>
      </c>
      <c r="E798" s="291" t="str">
        <f>IF(日報入力!G798="","",日報入力!K798)</f>
        <v/>
      </c>
      <c r="F798" s="291" t="str">
        <f>IF(日報入力!G798="","",日報入力!L798)</f>
        <v/>
      </c>
      <c r="G798" s="291" t="str">
        <f>IF(日報入力!G798="","",日報入力!L798-日報入力!O798-日報入力!P798-日報入力!Q798-日報入力!R798-日報入力!S798-日報入力!T798-日報入力!U798-日報入力!V798-日報入力!W798-日報入力!X798-日報入力!Y798-日報入力!Z798)</f>
        <v/>
      </c>
      <c r="H798" s="291" t="str">
        <f>IF(日報入力!G798="","",IF(日報入力!M798&gt;=0,日報入力!M798*F798,F798))</f>
        <v/>
      </c>
      <c r="I798" s="291" t="str">
        <f>IF(日報入力!G798="","",日報入力!O798)</f>
        <v/>
      </c>
      <c r="J798" s="291" t="str">
        <f>IF(日報入力!G798="","",日報入力!P798)</f>
        <v/>
      </c>
      <c r="K798" s="291" t="str">
        <f>IF(日報入力!G798="","",日報入力!Q798)</f>
        <v/>
      </c>
      <c r="L798" s="291" t="str">
        <f>IF(日報入力!G798="","",日報入力!R798)</f>
        <v/>
      </c>
      <c r="M798" s="291" t="str">
        <f>IF(日報入力!G798="","",日報入力!S798)</f>
        <v/>
      </c>
      <c r="N798" s="291" t="str">
        <f>IF(日報入力!G798="","",日報入力!T798)</f>
        <v/>
      </c>
      <c r="O798" s="291" t="str">
        <f>IF(日報入力!G798="","",日報入力!U798)</f>
        <v/>
      </c>
      <c r="P798" s="291" t="str">
        <f>IF(日報入力!G798="","",日報入力!V798)</f>
        <v/>
      </c>
      <c r="Q798" s="291" t="str">
        <f>IF(日報入力!G798="","",日報入力!W798)</f>
        <v/>
      </c>
      <c r="R798" s="291" t="str">
        <f>IF(日報入力!G798="","",日報入力!X798)</f>
        <v/>
      </c>
      <c r="S798" s="291" t="str">
        <f>IF(日報入力!G798="","",日報入力!Y798)</f>
        <v/>
      </c>
      <c r="T798" s="291" t="str">
        <f>IF(日報入力!G798="","",日報入力!Z798)</f>
        <v/>
      </c>
      <c r="U798" s="291" t="str">
        <f>IF(日報入力!G798="","",日報入力!AA798)</f>
        <v/>
      </c>
      <c r="V798" s="378" t="str">
        <f>IF(日報入力!G798="","",日報入力!AB798)</f>
        <v/>
      </c>
      <c r="W798" s="291" t="str">
        <f>IF(日報入力!G798="","",日報入力!AC798)</f>
        <v/>
      </c>
      <c r="X798" s="291" t="str">
        <f>IF(日報入力!G798="","",日報入力!AD798)</f>
        <v/>
      </c>
      <c r="Y798" s="291" t="str">
        <f>IF(日報入力!G798="","",日報入力!AE798)</f>
        <v/>
      </c>
      <c r="Z798" s="291" t="str">
        <f>IF(日報入力!G798="","",日報入力!AF798)</f>
        <v/>
      </c>
      <c r="AA798" s="291" t="str">
        <f>IF(日報入力!G798="","",日報入力!AG798)</f>
        <v/>
      </c>
      <c r="AB798" s="291" t="str">
        <f>IF(日報入力!G798="","",日報入力!AH798)</f>
        <v/>
      </c>
      <c r="AC798" s="291" t="str">
        <f>IF(日報入力!G798="","",日報入力!AI798)</f>
        <v/>
      </c>
      <c r="AD798" s="291" t="str">
        <f>IF(日報入力!G798="","",日報入力!AJ798)</f>
        <v/>
      </c>
      <c r="AE798" s="292" t="str">
        <f>IF(日報入力!G798="","",日報入力!E798)</f>
        <v/>
      </c>
      <c r="AF798" s="293" t="str">
        <f>IF(日報入力!G798="","",日報入力!AK798)</f>
        <v/>
      </c>
      <c r="AG798" s="293" t="str">
        <f>IF(日報入力!G798="","",日報入力!AL798)</f>
        <v/>
      </c>
      <c r="AH798" s="293" t="str">
        <f>IF(日報入力!G798="","",日報入力!AM798)</f>
        <v/>
      </c>
      <c r="AI798" s="294" t="str">
        <f>IF(日報入力!G798&gt;0,日報入力!D798*日報入力!K798*日報入力!AL798,"")</f>
        <v/>
      </c>
      <c r="AJ798" s="294" t="str">
        <f>IF(日報入力!G798&gt;0,日報入力!E798*日報入力!AL798,"")</f>
        <v/>
      </c>
      <c r="AK798" s="294" t="str">
        <f>IF(日報入力!G798&gt;0,AI798-AJ798,"")</f>
        <v/>
      </c>
      <c r="AL798" s="292" t="str">
        <f>IF(日報入力!G798&gt;0,日報入力!E798*日報入力!AM798,"")</f>
        <v/>
      </c>
      <c r="AM798" s="292" t="str">
        <f>IF(日報入力!G798&gt;0,日報入力!AB798*日報入力!AM798,"")</f>
        <v/>
      </c>
      <c r="AN798" s="68" t="str">
        <f>IF(日報入力!G798&gt;0,日報入力!C798,"")</f>
        <v/>
      </c>
      <c r="AO798" s="68" t="str">
        <f>日報入力!B798</f>
        <v/>
      </c>
      <c r="AP798" s="68" t="str">
        <f>IF(日報入力!AQ798,日報入力!BA798,"")</f>
        <v/>
      </c>
      <c r="AQ798" s="68" t="str">
        <f>IF(日報入力!AR798,日報入力!BB798,"")</f>
        <v/>
      </c>
      <c r="AR798" s="68" t="str">
        <f>IF(日報入力!AS798,"N勤","")</f>
        <v/>
      </c>
      <c r="AS798" s="295" t="e">
        <f t="shared" si="53"/>
        <v>#VALUE!</v>
      </c>
      <c r="AT798" s="439" t="str">
        <f>日報入力!AY798</f>
        <v/>
      </c>
      <c r="AU798" s="518" t="str">
        <f>IF(日報入力!G798,G798*60/E798,"")</f>
        <v/>
      </c>
      <c r="AV798" s="528" t="str">
        <f>IF(日報入力!AT798,日報入力!AT798,"")</f>
        <v/>
      </c>
      <c r="AW798" s="529" t="str">
        <f>IF(日報入力!AT798,AE798/日報入力!AT798,"")</f>
        <v/>
      </c>
      <c r="AX798" s="530" t="e">
        <f>IF(1&lt;日報集計!AT798,AT798/(((F798-I798-J798-N798-O798)*60)/(E798)),"")</f>
        <v>#VALUE!</v>
      </c>
      <c r="AY798" s="664" t="str">
        <f>IF(日報入力!H798,AT798/(((F798-J798)*60)/E798),"")</f>
        <v/>
      </c>
      <c r="AZ798" s="664" t="str">
        <f>IF(日報入力!I798,AT798/((G798*60)/E798),"")</f>
        <v/>
      </c>
      <c r="BA798" s="296" t="str">
        <f>IF(日報入力!G798,G798/F798,"")</f>
        <v/>
      </c>
      <c r="BB798" s="386" t="e">
        <f t="shared" si="54"/>
        <v>#VALUE!</v>
      </c>
      <c r="BC798" s="386" t="e">
        <f t="shared" si="55"/>
        <v>#VALUE!</v>
      </c>
      <c r="BD798" s="80">
        <f>日報入力!AU798</f>
        <v>0</v>
      </c>
      <c r="BE798" s="534" t="str">
        <f>IF(日報入力!AV798,日報入力!AV798,"")</f>
        <v/>
      </c>
      <c r="BF798" s="534" t="str">
        <f>IF(日報入力!AW798,日報入力!AW798,"")</f>
        <v/>
      </c>
      <c r="BG798" s="398" t="str">
        <f>IF(日報入力!G798,日報入力!K798*日報入力!D798*日報入力!BC798,"")</f>
        <v/>
      </c>
    </row>
    <row r="799" spans="1:59" ht="20.25" hidden="1" customHeight="1" x14ac:dyDescent="0.15">
      <c r="A799" s="302" t="str">
        <f>IF(日報入力!G799="","",日報入力!G799)</f>
        <v/>
      </c>
      <c r="B799" s="291" t="str">
        <f>IF(日報入力!G799="","",日報入力!H799)</f>
        <v/>
      </c>
      <c r="C799" s="291" t="str">
        <f>IF(日報入力!G799="","",日報入力!I799)</f>
        <v/>
      </c>
      <c r="D799" s="291" t="str">
        <f>IF(日報入力!G799="","",日報入力!J799)</f>
        <v/>
      </c>
      <c r="E799" s="291" t="str">
        <f>IF(日報入力!G799="","",日報入力!K799)</f>
        <v/>
      </c>
      <c r="F799" s="291" t="str">
        <f>IF(日報入力!G799="","",日報入力!L799)</f>
        <v/>
      </c>
      <c r="G799" s="291" t="str">
        <f>IF(日報入力!G799="","",日報入力!L799-日報入力!O799-日報入力!P799-日報入力!Q799-日報入力!R799-日報入力!S799-日報入力!T799-日報入力!U799-日報入力!V799-日報入力!W799-日報入力!X799-日報入力!Y799-日報入力!Z799)</f>
        <v/>
      </c>
      <c r="H799" s="291" t="str">
        <f>IF(日報入力!G799="","",IF(日報入力!M799&gt;=0,日報入力!M799*F799,F799))</f>
        <v/>
      </c>
      <c r="I799" s="291" t="str">
        <f>IF(日報入力!G799="","",日報入力!O799)</f>
        <v/>
      </c>
      <c r="J799" s="291" t="str">
        <f>IF(日報入力!G799="","",日報入力!P799)</f>
        <v/>
      </c>
      <c r="K799" s="291" t="str">
        <f>IF(日報入力!G799="","",日報入力!Q799)</f>
        <v/>
      </c>
      <c r="L799" s="291" t="str">
        <f>IF(日報入力!G799="","",日報入力!R799)</f>
        <v/>
      </c>
      <c r="M799" s="291" t="str">
        <f>IF(日報入力!G799="","",日報入力!S799)</f>
        <v/>
      </c>
      <c r="N799" s="291" t="str">
        <f>IF(日報入力!G799="","",日報入力!T799)</f>
        <v/>
      </c>
      <c r="O799" s="291" t="str">
        <f>IF(日報入力!G799="","",日報入力!U799)</f>
        <v/>
      </c>
      <c r="P799" s="291" t="str">
        <f>IF(日報入力!G799="","",日報入力!V799)</f>
        <v/>
      </c>
      <c r="Q799" s="291" t="str">
        <f>IF(日報入力!G799="","",日報入力!W799)</f>
        <v/>
      </c>
      <c r="R799" s="291" t="str">
        <f>IF(日報入力!G799="","",日報入力!X799)</f>
        <v/>
      </c>
      <c r="S799" s="291" t="str">
        <f>IF(日報入力!G799="","",日報入力!Y799)</f>
        <v/>
      </c>
      <c r="T799" s="291" t="str">
        <f>IF(日報入力!G799="","",日報入力!Z799)</f>
        <v/>
      </c>
      <c r="U799" s="291" t="str">
        <f>IF(日報入力!G799="","",日報入力!AA799)</f>
        <v/>
      </c>
      <c r="V799" s="378" t="str">
        <f>IF(日報入力!G799="","",日報入力!AB799)</f>
        <v/>
      </c>
      <c r="W799" s="291" t="str">
        <f>IF(日報入力!G799="","",日報入力!AC799)</f>
        <v/>
      </c>
      <c r="X799" s="291" t="str">
        <f>IF(日報入力!G799="","",日報入力!AD799)</f>
        <v/>
      </c>
      <c r="Y799" s="291" t="str">
        <f>IF(日報入力!G799="","",日報入力!AE799)</f>
        <v/>
      </c>
      <c r="Z799" s="291" t="str">
        <f>IF(日報入力!G799="","",日報入力!AF799)</f>
        <v/>
      </c>
      <c r="AA799" s="291" t="str">
        <f>IF(日報入力!G799="","",日報入力!AG799)</f>
        <v/>
      </c>
      <c r="AB799" s="291" t="str">
        <f>IF(日報入力!G799="","",日報入力!AH799)</f>
        <v/>
      </c>
      <c r="AC799" s="291" t="str">
        <f>IF(日報入力!G799="","",日報入力!AI799)</f>
        <v/>
      </c>
      <c r="AD799" s="291" t="str">
        <f>IF(日報入力!G799="","",日報入力!AJ799)</f>
        <v/>
      </c>
      <c r="AE799" s="292" t="str">
        <f>IF(日報入力!G799="","",日報入力!E799)</f>
        <v/>
      </c>
      <c r="AF799" s="293" t="str">
        <f>IF(日報入力!G799="","",日報入力!AK799)</f>
        <v/>
      </c>
      <c r="AG799" s="293" t="str">
        <f>IF(日報入力!G799="","",日報入力!AL799)</f>
        <v/>
      </c>
      <c r="AH799" s="293" t="str">
        <f>IF(日報入力!G799="","",日報入力!AM799)</f>
        <v/>
      </c>
      <c r="AI799" s="294" t="str">
        <f>IF(日報入力!G799&gt;0,日報入力!D799*日報入力!K799*日報入力!AL799,"")</f>
        <v/>
      </c>
      <c r="AJ799" s="294" t="str">
        <f>IF(日報入力!G799&gt;0,日報入力!E799*日報入力!AL799,"")</f>
        <v/>
      </c>
      <c r="AK799" s="294" t="str">
        <f>IF(日報入力!G799&gt;0,AI799-AJ799,"")</f>
        <v/>
      </c>
      <c r="AL799" s="292" t="str">
        <f>IF(日報入力!G799&gt;0,日報入力!E799*日報入力!AM799,"")</f>
        <v/>
      </c>
      <c r="AM799" s="292" t="str">
        <f>IF(日報入力!G799&gt;0,日報入力!AB799*日報入力!AM799,"")</f>
        <v/>
      </c>
      <c r="AN799" s="68" t="str">
        <f>IF(日報入力!G799&gt;0,日報入力!C799,"")</f>
        <v/>
      </c>
      <c r="AO799" s="68" t="str">
        <f>日報入力!B799</f>
        <v/>
      </c>
      <c r="AP799" s="68" t="str">
        <f>IF(日報入力!AQ799,日報入力!BA799,"")</f>
        <v/>
      </c>
      <c r="AQ799" s="68" t="str">
        <f>IF(日報入力!AR799,日報入力!BB799,"")</f>
        <v/>
      </c>
      <c r="AR799" s="68" t="str">
        <f>IF(日報入力!AS799,"N勤","")</f>
        <v/>
      </c>
      <c r="AS799" s="295" t="e">
        <f t="shared" si="53"/>
        <v>#VALUE!</v>
      </c>
      <c r="AT799" s="439" t="str">
        <f>日報入力!AY799</f>
        <v/>
      </c>
      <c r="AU799" s="518" t="str">
        <f>IF(日報入力!G799,G799*60/E799,"")</f>
        <v/>
      </c>
      <c r="AV799" s="528" t="str">
        <f>IF(日報入力!AT799,日報入力!AT799,"")</f>
        <v/>
      </c>
      <c r="AW799" s="529" t="str">
        <f>IF(日報入力!AT799,AE799/日報入力!AT799,"")</f>
        <v/>
      </c>
      <c r="AX799" s="530" t="e">
        <f>IF(1&lt;日報集計!AT799,AT799/(((F799-I799-J799-N799-O799)*60)/(E799)),"")</f>
        <v>#VALUE!</v>
      </c>
      <c r="AY799" s="664" t="str">
        <f>IF(日報入力!H799,AT799/(((F799-J799)*60)/E799),"")</f>
        <v/>
      </c>
      <c r="AZ799" s="664" t="str">
        <f>IF(日報入力!I799,AT799/((G799*60)/E799),"")</f>
        <v/>
      </c>
      <c r="BA799" s="296" t="str">
        <f>IF(日報入力!G799,G799/F799,"")</f>
        <v/>
      </c>
      <c r="BB799" s="386" t="e">
        <f t="shared" si="54"/>
        <v>#VALUE!</v>
      </c>
      <c r="BC799" s="386" t="e">
        <f t="shared" si="55"/>
        <v>#VALUE!</v>
      </c>
      <c r="BD799" s="80">
        <f>日報入力!AU799</f>
        <v>0</v>
      </c>
      <c r="BE799" s="534" t="str">
        <f>IF(日報入力!AV799,日報入力!AV799,"")</f>
        <v/>
      </c>
      <c r="BF799" s="534" t="str">
        <f>IF(日報入力!AW799,日報入力!AW799,"")</f>
        <v/>
      </c>
      <c r="BG799" s="398" t="str">
        <f>IF(日報入力!G799,日報入力!K799*日報入力!D799*日報入力!BC799,"")</f>
        <v/>
      </c>
    </row>
    <row r="800" spans="1:59" ht="20.25" hidden="1" customHeight="1" x14ac:dyDescent="0.15">
      <c r="A800" s="302" t="str">
        <f>IF(日報入力!G800="","",日報入力!G800)</f>
        <v/>
      </c>
      <c r="B800" s="291" t="str">
        <f>IF(日報入力!G800="","",日報入力!H800)</f>
        <v/>
      </c>
      <c r="C800" s="291" t="str">
        <f>IF(日報入力!G800="","",日報入力!I800)</f>
        <v/>
      </c>
      <c r="D800" s="291" t="str">
        <f>IF(日報入力!G800="","",日報入力!J800)</f>
        <v/>
      </c>
      <c r="E800" s="291" t="str">
        <f>IF(日報入力!G800="","",日報入力!K800)</f>
        <v/>
      </c>
      <c r="F800" s="291" t="str">
        <f>IF(日報入力!G800="","",日報入力!L800)</f>
        <v/>
      </c>
      <c r="G800" s="291" t="str">
        <f>IF(日報入力!G800="","",日報入力!L800-日報入力!O800-日報入力!P800-日報入力!Q800-日報入力!R800-日報入力!S800-日報入力!T800-日報入力!U800-日報入力!V800-日報入力!W800-日報入力!X800-日報入力!Y800-日報入力!Z800)</f>
        <v/>
      </c>
      <c r="H800" s="291" t="str">
        <f>IF(日報入力!G800="","",IF(日報入力!M800&gt;=0,日報入力!M800*F800,F800))</f>
        <v/>
      </c>
      <c r="I800" s="291" t="str">
        <f>IF(日報入力!G800="","",日報入力!O800)</f>
        <v/>
      </c>
      <c r="J800" s="291" t="str">
        <f>IF(日報入力!G800="","",日報入力!P800)</f>
        <v/>
      </c>
      <c r="K800" s="291" t="str">
        <f>IF(日報入力!G800="","",日報入力!Q800)</f>
        <v/>
      </c>
      <c r="L800" s="291" t="str">
        <f>IF(日報入力!G800="","",日報入力!R800)</f>
        <v/>
      </c>
      <c r="M800" s="291" t="str">
        <f>IF(日報入力!G800="","",日報入力!S800)</f>
        <v/>
      </c>
      <c r="N800" s="291" t="str">
        <f>IF(日報入力!G800="","",日報入力!T800)</f>
        <v/>
      </c>
      <c r="O800" s="291" t="str">
        <f>IF(日報入力!G800="","",日報入力!U800)</f>
        <v/>
      </c>
      <c r="P800" s="291" t="str">
        <f>IF(日報入力!G800="","",日報入力!V800)</f>
        <v/>
      </c>
      <c r="Q800" s="291" t="str">
        <f>IF(日報入力!G800="","",日報入力!W800)</f>
        <v/>
      </c>
      <c r="R800" s="291" t="str">
        <f>IF(日報入力!G800="","",日報入力!X800)</f>
        <v/>
      </c>
      <c r="S800" s="291" t="str">
        <f>IF(日報入力!G800="","",日報入力!Y800)</f>
        <v/>
      </c>
      <c r="T800" s="291" t="str">
        <f>IF(日報入力!G800="","",日報入力!Z800)</f>
        <v/>
      </c>
      <c r="U800" s="291" t="str">
        <f>IF(日報入力!G800="","",日報入力!AA800)</f>
        <v/>
      </c>
      <c r="V800" s="378" t="str">
        <f>IF(日報入力!G800="","",日報入力!AB800)</f>
        <v/>
      </c>
      <c r="W800" s="291" t="str">
        <f>IF(日報入力!G800="","",日報入力!AC800)</f>
        <v/>
      </c>
      <c r="X800" s="291" t="str">
        <f>IF(日報入力!G800="","",日報入力!AD800)</f>
        <v/>
      </c>
      <c r="Y800" s="291" t="str">
        <f>IF(日報入力!G800="","",日報入力!AE800)</f>
        <v/>
      </c>
      <c r="Z800" s="291" t="str">
        <f>IF(日報入力!G800="","",日報入力!AF800)</f>
        <v/>
      </c>
      <c r="AA800" s="291" t="str">
        <f>IF(日報入力!G800="","",日報入力!AG800)</f>
        <v/>
      </c>
      <c r="AB800" s="291" t="str">
        <f>IF(日報入力!G800="","",日報入力!AH800)</f>
        <v/>
      </c>
      <c r="AC800" s="291" t="str">
        <f>IF(日報入力!G800="","",日報入力!AI800)</f>
        <v/>
      </c>
      <c r="AD800" s="291" t="str">
        <f>IF(日報入力!G800="","",日報入力!AJ800)</f>
        <v/>
      </c>
      <c r="AE800" s="292" t="str">
        <f>IF(日報入力!G800="","",日報入力!E800)</f>
        <v/>
      </c>
      <c r="AF800" s="293" t="str">
        <f>IF(日報入力!G800="","",日報入力!AK800)</f>
        <v/>
      </c>
      <c r="AG800" s="293" t="str">
        <f>IF(日報入力!G800="","",日報入力!AL800)</f>
        <v/>
      </c>
      <c r="AH800" s="293" t="str">
        <f>IF(日報入力!G800="","",日報入力!AM800)</f>
        <v/>
      </c>
      <c r="AI800" s="294" t="str">
        <f>IF(日報入力!G800&gt;0,日報入力!D800*日報入力!K800*日報入力!AL800,"")</f>
        <v/>
      </c>
      <c r="AJ800" s="294" t="str">
        <f>IF(日報入力!G800&gt;0,日報入力!E800*日報入力!AL800,"")</f>
        <v/>
      </c>
      <c r="AK800" s="294" t="str">
        <f>IF(日報入力!G800&gt;0,AI800-AJ800,"")</f>
        <v/>
      </c>
      <c r="AL800" s="292" t="str">
        <f>IF(日報入力!G800&gt;0,日報入力!E800*日報入力!AM800,"")</f>
        <v/>
      </c>
      <c r="AM800" s="292" t="str">
        <f>IF(日報入力!G800&gt;0,日報入力!AB800*日報入力!AM800,"")</f>
        <v/>
      </c>
      <c r="AN800" s="68" t="str">
        <f>IF(日報入力!G800&gt;0,日報入力!C800,"")</f>
        <v/>
      </c>
      <c r="AO800" s="68" t="str">
        <f>日報入力!B800</f>
        <v/>
      </c>
      <c r="AP800" s="68" t="str">
        <f>IF(日報入力!AQ800,日報入力!BA800,"")</f>
        <v/>
      </c>
      <c r="AQ800" s="68" t="str">
        <f>IF(日報入力!AR800,日報入力!BB800,"")</f>
        <v/>
      </c>
      <c r="AR800" s="68" t="str">
        <f>IF(日報入力!AS800,"N勤","")</f>
        <v/>
      </c>
      <c r="AS800" s="295" t="e">
        <f t="shared" si="53"/>
        <v>#VALUE!</v>
      </c>
      <c r="AT800" s="439" t="str">
        <f>日報入力!AY800</f>
        <v/>
      </c>
      <c r="AU800" s="518" t="str">
        <f>IF(日報入力!G800,G800*60/E800,"")</f>
        <v/>
      </c>
      <c r="AV800" s="528" t="str">
        <f>IF(日報入力!AT800,日報入力!AT800,"")</f>
        <v/>
      </c>
      <c r="AW800" s="529" t="str">
        <f>IF(日報入力!AT800,AE800/日報入力!AT800,"")</f>
        <v/>
      </c>
      <c r="AX800" s="530" t="e">
        <f>IF(1&lt;日報集計!AT800,AT800/(((F800-I800-J800-N800-O800)*60)/(E800)),"")</f>
        <v>#VALUE!</v>
      </c>
      <c r="AY800" s="664" t="str">
        <f>IF(日報入力!H800,AT800/(((F800-J800)*60)/E800),"")</f>
        <v/>
      </c>
      <c r="AZ800" s="664" t="str">
        <f>IF(日報入力!I800,AT800/((G800*60)/E800),"")</f>
        <v/>
      </c>
      <c r="BA800" s="296" t="str">
        <f>IF(日報入力!G800,G800/F800,"")</f>
        <v/>
      </c>
      <c r="BB800" s="386" t="e">
        <f t="shared" si="54"/>
        <v>#VALUE!</v>
      </c>
      <c r="BC800" s="386" t="e">
        <f t="shared" si="55"/>
        <v>#VALUE!</v>
      </c>
      <c r="BD800" s="80">
        <f>日報入力!AU800</f>
        <v>0</v>
      </c>
      <c r="BE800" s="534" t="str">
        <f>IF(日報入力!AV800,日報入力!AV800,"")</f>
        <v/>
      </c>
      <c r="BF800" s="534" t="str">
        <f>IF(日報入力!AW800,日報入力!AW800,"")</f>
        <v/>
      </c>
      <c r="BG800" s="398" t="str">
        <f>IF(日報入力!G800,日報入力!K800*日報入力!D800*日報入力!BC800,"")</f>
        <v/>
      </c>
    </row>
    <row r="801" spans="1:59" ht="20.25" hidden="1" customHeight="1" x14ac:dyDescent="0.15">
      <c r="A801" s="302" t="str">
        <f>IF(日報入力!G801="","",日報入力!G801)</f>
        <v/>
      </c>
      <c r="B801" s="291" t="str">
        <f>IF(日報入力!G801="","",日報入力!H801)</f>
        <v/>
      </c>
      <c r="C801" s="291" t="str">
        <f>IF(日報入力!G801="","",日報入力!I801)</f>
        <v/>
      </c>
      <c r="D801" s="291" t="str">
        <f>IF(日報入力!G801="","",日報入力!J801)</f>
        <v/>
      </c>
      <c r="E801" s="291" t="str">
        <f>IF(日報入力!G801="","",日報入力!K801)</f>
        <v/>
      </c>
      <c r="F801" s="291" t="str">
        <f>IF(日報入力!G801="","",日報入力!L801)</f>
        <v/>
      </c>
      <c r="G801" s="291" t="str">
        <f>IF(日報入力!G801="","",日報入力!L801-日報入力!O801-日報入力!P801-日報入力!Q801-日報入力!R801-日報入力!S801-日報入力!T801-日報入力!U801-日報入力!V801-日報入力!W801-日報入力!X801-日報入力!Y801-日報入力!Z801)</f>
        <v/>
      </c>
      <c r="H801" s="291" t="str">
        <f>IF(日報入力!G801="","",IF(日報入力!M801&gt;=0,日報入力!M801*F801,F801))</f>
        <v/>
      </c>
      <c r="I801" s="291" t="str">
        <f>IF(日報入力!G801="","",日報入力!O801)</f>
        <v/>
      </c>
      <c r="J801" s="291" t="str">
        <f>IF(日報入力!G801="","",日報入力!P801)</f>
        <v/>
      </c>
      <c r="K801" s="291" t="str">
        <f>IF(日報入力!G801="","",日報入力!Q801)</f>
        <v/>
      </c>
      <c r="L801" s="291" t="str">
        <f>IF(日報入力!G801="","",日報入力!R801)</f>
        <v/>
      </c>
      <c r="M801" s="291" t="str">
        <f>IF(日報入力!G801="","",日報入力!S801)</f>
        <v/>
      </c>
      <c r="N801" s="291" t="str">
        <f>IF(日報入力!G801="","",日報入力!T801)</f>
        <v/>
      </c>
      <c r="O801" s="291" t="str">
        <f>IF(日報入力!G801="","",日報入力!U801)</f>
        <v/>
      </c>
      <c r="P801" s="291" t="str">
        <f>IF(日報入力!G801="","",日報入力!V801)</f>
        <v/>
      </c>
      <c r="Q801" s="291" t="str">
        <f>IF(日報入力!G801="","",日報入力!W801)</f>
        <v/>
      </c>
      <c r="R801" s="291" t="str">
        <f>IF(日報入力!G801="","",日報入力!X801)</f>
        <v/>
      </c>
      <c r="S801" s="291" t="str">
        <f>IF(日報入力!G801="","",日報入力!Y801)</f>
        <v/>
      </c>
      <c r="T801" s="291" t="str">
        <f>IF(日報入力!G801="","",日報入力!Z801)</f>
        <v/>
      </c>
      <c r="U801" s="291" t="str">
        <f>IF(日報入力!G801="","",日報入力!AA801)</f>
        <v/>
      </c>
      <c r="V801" s="378" t="str">
        <f>IF(日報入力!G801="","",日報入力!AB801)</f>
        <v/>
      </c>
      <c r="W801" s="291" t="str">
        <f>IF(日報入力!G801="","",日報入力!AC801)</f>
        <v/>
      </c>
      <c r="X801" s="291" t="str">
        <f>IF(日報入力!G801="","",日報入力!AD801)</f>
        <v/>
      </c>
      <c r="Y801" s="291" t="str">
        <f>IF(日報入力!G801="","",日報入力!AE801)</f>
        <v/>
      </c>
      <c r="Z801" s="291" t="str">
        <f>IF(日報入力!G801="","",日報入力!AF801)</f>
        <v/>
      </c>
      <c r="AA801" s="291" t="str">
        <f>IF(日報入力!G801="","",日報入力!AG801)</f>
        <v/>
      </c>
      <c r="AB801" s="291" t="str">
        <f>IF(日報入力!G801="","",日報入力!AH801)</f>
        <v/>
      </c>
      <c r="AC801" s="291" t="str">
        <f>IF(日報入力!G801="","",日報入力!AI801)</f>
        <v/>
      </c>
      <c r="AD801" s="291" t="str">
        <f>IF(日報入力!G801="","",日報入力!AJ801)</f>
        <v/>
      </c>
      <c r="AE801" s="292" t="str">
        <f>IF(日報入力!G801="","",日報入力!E801)</f>
        <v/>
      </c>
      <c r="AF801" s="293" t="str">
        <f>IF(日報入力!G801="","",日報入力!AK801)</f>
        <v/>
      </c>
      <c r="AG801" s="293" t="str">
        <f>IF(日報入力!G801="","",日報入力!AL801)</f>
        <v/>
      </c>
      <c r="AH801" s="293" t="str">
        <f>IF(日報入力!G801="","",日報入力!AM801)</f>
        <v/>
      </c>
      <c r="AI801" s="294" t="str">
        <f>IF(日報入力!G801&gt;0,日報入力!D801*日報入力!K801*日報入力!AL801,"")</f>
        <v/>
      </c>
      <c r="AJ801" s="294" t="str">
        <f>IF(日報入力!G801&gt;0,日報入力!E801*日報入力!AL801,"")</f>
        <v/>
      </c>
      <c r="AK801" s="294" t="str">
        <f>IF(日報入力!G801&gt;0,AI801-AJ801,"")</f>
        <v/>
      </c>
      <c r="AL801" s="292" t="str">
        <f>IF(日報入力!G801&gt;0,日報入力!E801*日報入力!AM801,"")</f>
        <v/>
      </c>
      <c r="AM801" s="292" t="str">
        <f>IF(日報入力!G801&gt;0,日報入力!AB801*日報入力!AM801,"")</f>
        <v/>
      </c>
      <c r="AN801" s="68" t="str">
        <f>IF(日報入力!G801&gt;0,日報入力!C801,"")</f>
        <v/>
      </c>
      <c r="AO801" s="68" t="str">
        <f>日報入力!B801</f>
        <v/>
      </c>
      <c r="AP801" s="68" t="str">
        <f>IF(日報入力!AQ801,日報入力!BA801,"")</f>
        <v/>
      </c>
      <c r="AQ801" s="68" t="str">
        <f>IF(日報入力!AR801,日報入力!BB801,"")</f>
        <v/>
      </c>
      <c r="AR801" s="68" t="str">
        <f>IF(日報入力!AS801,"N勤","")</f>
        <v/>
      </c>
      <c r="AS801" s="295" t="e">
        <f t="shared" si="53"/>
        <v>#VALUE!</v>
      </c>
      <c r="AT801" s="439" t="str">
        <f>日報入力!AY801</f>
        <v/>
      </c>
      <c r="AU801" s="518" t="str">
        <f>IF(日報入力!G801,G801*60/E801,"")</f>
        <v/>
      </c>
      <c r="AV801" s="528" t="str">
        <f>IF(日報入力!AT801,日報入力!AT801,"")</f>
        <v/>
      </c>
      <c r="AW801" s="529" t="str">
        <f>IF(日報入力!AT801,AE801/日報入力!AT801,"")</f>
        <v/>
      </c>
      <c r="AX801" s="530" t="e">
        <f>IF(1&lt;日報集計!AT801,AT801/(((F801-I801-J801-N801-O801)*60)/(E801)),"")</f>
        <v>#VALUE!</v>
      </c>
      <c r="AY801" s="664" t="str">
        <f>IF(日報入力!H801,AT801/(((F801-J801)*60)/E801),"")</f>
        <v/>
      </c>
      <c r="AZ801" s="664" t="str">
        <f>IF(日報入力!I801,AT801/((G801*60)/E801),"")</f>
        <v/>
      </c>
      <c r="BA801" s="296" t="str">
        <f>IF(日報入力!G801,G801/F801,"")</f>
        <v/>
      </c>
      <c r="BB801" s="386" t="e">
        <f t="shared" si="54"/>
        <v>#VALUE!</v>
      </c>
      <c r="BC801" s="386" t="e">
        <f t="shared" si="55"/>
        <v>#VALUE!</v>
      </c>
      <c r="BD801" s="80">
        <f>日報入力!AU801</f>
        <v>0</v>
      </c>
      <c r="BE801" s="534" t="str">
        <f>IF(日報入力!AV801,日報入力!AV801,"")</f>
        <v/>
      </c>
      <c r="BF801" s="534" t="str">
        <f>IF(日報入力!AW801,日報入力!AW801,"")</f>
        <v/>
      </c>
      <c r="BG801" s="398" t="str">
        <f>IF(日報入力!G801,日報入力!K801*日報入力!D801*日報入力!BC801,"")</f>
        <v/>
      </c>
    </row>
    <row r="802" spans="1:59" ht="20.25" hidden="1" customHeight="1" x14ac:dyDescent="0.15">
      <c r="A802" s="302" t="str">
        <f>IF(日報入力!G802="","",日報入力!G802)</f>
        <v/>
      </c>
      <c r="B802" s="291" t="str">
        <f>IF(日報入力!G802="","",日報入力!H802)</f>
        <v/>
      </c>
      <c r="C802" s="291" t="str">
        <f>IF(日報入力!G802="","",日報入力!I802)</f>
        <v/>
      </c>
      <c r="D802" s="291" t="str">
        <f>IF(日報入力!G802="","",日報入力!J802)</f>
        <v/>
      </c>
      <c r="E802" s="291" t="str">
        <f>IF(日報入力!G802="","",日報入力!K802)</f>
        <v/>
      </c>
      <c r="F802" s="291" t="str">
        <f>IF(日報入力!G802="","",日報入力!L802)</f>
        <v/>
      </c>
      <c r="G802" s="291" t="str">
        <f>IF(日報入力!G802="","",日報入力!L802-日報入力!O802-日報入力!P802-日報入力!Q802-日報入力!R802-日報入力!S802-日報入力!T802-日報入力!U802-日報入力!V802-日報入力!W802-日報入力!X802-日報入力!Y802-日報入力!Z802)</f>
        <v/>
      </c>
      <c r="H802" s="291" t="str">
        <f>IF(日報入力!G802="","",IF(日報入力!M802&gt;=0,日報入力!M802*F802,F802))</f>
        <v/>
      </c>
      <c r="I802" s="291" t="str">
        <f>IF(日報入力!G802="","",日報入力!O802)</f>
        <v/>
      </c>
      <c r="J802" s="291" t="str">
        <f>IF(日報入力!G802="","",日報入力!P802)</f>
        <v/>
      </c>
      <c r="K802" s="291" t="str">
        <f>IF(日報入力!G802="","",日報入力!Q802)</f>
        <v/>
      </c>
      <c r="L802" s="291" t="str">
        <f>IF(日報入力!G802="","",日報入力!R802)</f>
        <v/>
      </c>
      <c r="M802" s="291" t="str">
        <f>IF(日報入力!G802="","",日報入力!S802)</f>
        <v/>
      </c>
      <c r="N802" s="291" t="str">
        <f>IF(日報入力!G802="","",日報入力!T802)</f>
        <v/>
      </c>
      <c r="O802" s="291" t="str">
        <f>IF(日報入力!G802="","",日報入力!U802)</f>
        <v/>
      </c>
      <c r="P802" s="291" t="str">
        <f>IF(日報入力!G802="","",日報入力!V802)</f>
        <v/>
      </c>
      <c r="Q802" s="291" t="str">
        <f>IF(日報入力!G802="","",日報入力!W802)</f>
        <v/>
      </c>
      <c r="R802" s="291" t="str">
        <f>IF(日報入力!G802="","",日報入力!X802)</f>
        <v/>
      </c>
      <c r="S802" s="291" t="str">
        <f>IF(日報入力!G802="","",日報入力!Y802)</f>
        <v/>
      </c>
      <c r="T802" s="291" t="str">
        <f>IF(日報入力!G802="","",日報入力!Z802)</f>
        <v/>
      </c>
      <c r="U802" s="291" t="str">
        <f>IF(日報入力!G802="","",日報入力!AA802)</f>
        <v/>
      </c>
      <c r="V802" s="378" t="str">
        <f>IF(日報入力!G802="","",日報入力!AB802)</f>
        <v/>
      </c>
      <c r="W802" s="291" t="str">
        <f>IF(日報入力!G802="","",日報入力!AC802)</f>
        <v/>
      </c>
      <c r="X802" s="291" t="str">
        <f>IF(日報入力!G802="","",日報入力!AD802)</f>
        <v/>
      </c>
      <c r="Y802" s="291" t="str">
        <f>IF(日報入力!G802="","",日報入力!AE802)</f>
        <v/>
      </c>
      <c r="Z802" s="291" t="str">
        <f>IF(日報入力!G802="","",日報入力!AF802)</f>
        <v/>
      </c>
      <c r="AA802" s="291" t="str">
        <f>IF(日報入力!G802="","",日報入力!AG802)</f>
        <v/>
      </c>
      <c r="AB802" s="291" t="str">
        <f>IF(日報入力!G802="","",日報入力!AH802)</f>
        <v/>
      </c>
      <c r="AC802" s="291" t="str">
        <f>IF(日報入力!G802="","",日報入力!AI802)</f>
        <v/>
      </c>
      <c r="AD802" s="291" t="str">
        <f>IF(日報入力!G802="","",日報入力!AJ802)</f>
        <v/>
      </c>
      <c r="AE802" s="292" t="str">
        <f>IF(日報入力!G802="","",日報入力!E802)</f>
        <v/>
      </c>
      <c r="AF802" s="293" t="str">
        <f>IF(日報入力!G802="","",日報入力!AK802)</f>
        <v/>
      </c>
      <c r="AG802" s="293" t="str">
        <f>IF(日報入力!G802="","",日報入力!AL802)</f>
        <v/>
      </c>
      <c r="AH802" s="293" t="str">
        <f>IF(日報入力!G802="","",日報入力!AM802)</f>
        <v/>
      </c>
      <c r="AI802" s="294" t="str">
        <f>IF(日報入力!G802&gt;0,日報入力!D802*日報入力!K802*日報入力!AL802,"")</f>
        <v/>
      </c>
      <c r="AJ802" s="294" t="str">
        <f>IF(日報入力!G802&gt;0,日報入力!E802*日報入力!AL802,"")</f>
        <v/>
      </c>
      <c r="AK802" s="294" t="str">
        <f>IF(日報入力!G802&gt;0,AI802-AJ802,"")</f>
        <v/>
      </c>
      <c r="AL802" s="292" t="str">
        <f>IF(日報入力!G802&gt;0,日報入力!E802*日報入力!AM802,"")</f>
        <v/>
      </c>
      <c r="AM802" s="292" t="str">
        <f>IF(日報入力!G802&gt;0,日報入力!AB802*日報入力!AM802,"")</f>
        <v/>
      </c>
      <c r="AN802" s="68" t="str">
        <f>IF(日報入力!G802&gt;0,日報入力!C802,"")</f>
        <v/>
      </c>
      <c r="AO802" s="68" t="str">
        <f>日報入力!B802</f>
        <v/>
      </c>
      <c r="AP802" s="68" t="str">
        <f>IF(日報入力!AQ802,日報入力!BA802,"")</f>
        <v/>
      </c>
      <c r="AQ802" s="68" t="str">
        <f>IF(日報入力!AR802,日報入力!BB802,"")</f>
        <v/>
      </c>
      <c r="AR802" s="68" t="str">
        <f>IF(日報入力!AS802,"N勤","")</f>
        <v/>
      </c>
      <c r="AS802" s="295" t="e">
        <f t="shared" si="53"/>
        <v>#VALUE!</v>
      </c>
      <c r="AT802" s="439" t="str">
        <f>日報入力!AY802</f>
        <v/>
      </c>
      <c r="AU802" s="518" t="str">
        <f>IF(日報入力!G802,G802*60/E802,"")</f>
        <v/>
      </c>
      <c r="AV802" s="528" t="str">
        <f>IF(日報入力!AT802,日報入力!AT802,"")</f>
        <v/>
      </c>
      <c r="AW802" s="529" t="str">
        <f>IF(日報入力!AT802,AE802/日報入力!AT802,"")</f>
        <v/>
      </c>
      <c r="AX802" s="530" t="e">
        <f>IF(1&lt;日報集計!AT802,AT802/(((F802-I802-J802-N802-O802)*60)/(E802)),"")</f>
        <v>#VALUE!</v>
      </c>
      <c r="AY802" s="664" t="str">
        <f>IF(日報入力!H802,AT802/(((F802-J802)*60)/E802),"")</f>
        <v/>
      </c>
      <c r="AZ802" s="664" t="str">
        <f>IF(日報入力!I802,AT802/((G802*60)/E802),"")</f>
        <v/>
      </c>
      <c r="BA802" s="296" t="str">
        <f>IF(日報入力!G802,G802/F802,"")</f>
        <v/>
      </c>
      <c r="BB802" s="386" t="e">
        <f t="shared" si="54"/>
        <v>#VALUE!</v>
      </c>
      <c r="BC802" s="386" t="e">
        <f t="shared" si="55"/>
        <v>#VALUE!</v>
      </c>
      <c r="BD802" s="80">
        <f>日報入力!AU802</f>
        <v>0</v>
      </c>
      <c r="BE802" s="534" t="str">
        <f>IF(日報入力!AV802,日報入力!AV802,"")</f>
        <v/>
      </c>
      <c r="BF802" s="534" t="str">
        <f>IF(日報入力!AW802,日報入力!AW802,"")</f>
        <v/>
      </c>
      <c r="BG802" s="398" t="str">
        <f>IF(日報入力!G802,日報入力!K802*日報入力!D802*日報入力!BC802,"")</f>
        <v/>
      </c>
    </row>
    <row r="803" spans="1:59" ht="20.25" hidden="1" customHeight="1" x14ac:dyDescent="0.15">
      <c r="A803" s="302" t="str">
        <f>IF(日報入力!G803="","",日報入力!G803)</f>
        <v/>
      </c>
      <c r="B803" s="291" t="str">
        <f>IF(日報入力!G803="","",日報入力!H803)</f>
        <v/>
      </c>
      <c r="C803" s="291" t="str">
        <f>IF(日報入力!G803="","",日報入力!I803)</f>
        <v/>
      </c>
      <c r="D803" s="291" t="str">
        <f>IF(日報入力!G803="","",日報入力!J803)</f>
        <v/>
      </c>
      <c r="E803" s="291" t="str">
        <f>IF(日報入力!G803="","",日報入力!K803)</f>
        <v/>
      </c>
      <c r="F803" s="291" t="str">
        <f>IF(日報入力!G803="","",日報入力!L803)</f>
        <v/>
      </c>
      <c r="G803" s="291" t="str">
        <f>IF(日報入力!G803="","",日報入力!L803-日報入力!O803-日報入力!P803-日報入力!Q803-日報入力!R803-日報入力!S803-日報入力!T803-日報入力!U803-日報入力!V803-日報入力!W803-日報入力!X803-日報入力!Y803-日報入力!Z803)</f>
        <v/>
      </c>
      <c r="H803" s="291" t="str">
        <f>IF(日報入力!G803="","",IF(日報入力!M803&gt;=0,日報入力!M803*F803,F803))</f>
        <v/>
      </c>
      <c r="I803" s="291" t="str">
        <f>IF(日報入力!G803="","",日報入力!O803)</f>
        <v/>
      </c>
      <c r="J803" s="291" t="str">
        <f>IF(日報入力!G803="","",日報入力!P803)</f>
        <v/>
      </c>
      <c r="K803" s="291" t="str">
        <f>IF(日報入力!G803="","",日報入力!Q803)</f>
        <v/>
      </c>
      <c r="L803" s="291" t="str">
        <f>IF(日報入力!G803="","",日報入力!R803)</f>
        <v/>
      </c>
      <c r="M803" s="291" t="str">
        <f>IF(日報入力!G803="","",日報入力!S803)</f>
        <v/>
      </c>
      <c r="N803" s="291" t="str">
        <f>IF(日報入力!G803="","",日報入力!T803)</f>
        <v/>
      </c>
      <c r="O803" s="291" t="str">
        <f>IF(日報入力!G803="","",日報入力!U803)</f>
        <v/>
      </c>
      <c r="P803" s="291" t="str">
        <f>IF(日報入力!G803="","",日報入力!V803)</f>
        <v/>
      </c>
      <c r="Q803" s="291" t="str">
        <f>IF(日報入力!G803="","",日報入力!W803)</f>
        <v/>
      </c>
      <c r="R803" s="291" t="str">
        <f>IF(日報入力!G803="","",日報入力!X803)</f>
        <v/>
      </c>
      <c r="S803" s="291" t="str">
        <f>IF(日報入力!G803="","",日報入力!Y803)</f>
        <v/>
      </c>
      <c r="T803" s="291" t="str">
        <f>IF(日報入力!G803="","",日報入力!Z803)</f>
        <v/>
      </c>
      <c r="U803" s="291" t="str">
        <f>IF(日報入力!G803="","",日報入力!AA803)</f>
        <v/>
      </c>
      <c r="V803" s="378" t="str">
        <f>IF(日報入力!G803="","",日報入力!AB803)</f>
        <v/>
      </c>
      <c r="W803" s="291" t="str">
        <f>IF(日報入力!G803="","",日報入力!AC803)</f>
        <v/>
      </c>
      <c r="X803" s="291" t="str">
        <f>IF(日報入力!G803="","",日報入力!AD803)</f>
        <v/>
      </c>
      <c r="Y803" s="291" t="str">
        <f>IF(日報入力!G803="","",日報入力!AE803)</f>
        <v/>
      </c>
      <c r="Z803" s="291" t="str">
        <f>IF(日報入力!G803="","",日報入力!AF803)</f>
        <v/>
      </c>
      <c r="AA803" s="291" t="str">
        <f>IF(日報入力!G803="","",日報入力!AG803)</f>
        <v/>
      </c>
      <c r="AB803" s="291" t="str">
        <f>IF(日報入力!G803="","",日報入力!AH803)</f>
        <v/>
      </c>
      <c r="AC803" s="291" t="str">
        <f>IF(日報入力!G803="","",日報入力!AI803)</f>
        <v/>
      </c>
      <c r="AD803" s="291" t="str">
        <f>IF(日報入力!G803="","",日報入力!AJ803)</f>
        <v/>
      </c>
      <c r="AE803" s="292" t="str">
        <f>IF(日報入力!G803="","",日報入力!E803)</f>
        <v/>
      </c>
      <c r="AF803" s="293" t="str">
        <f>IF(日報入力!G803="","",日報入力!AK803)</f>
        <v/>
      </c>
      <c r="AG803" s="293" t="str">
        <f>IF(日報入力!G803="","",日報入力!AL803)</f>
        <v/>
      </c>
      <c r="AH803" s="293" t="str">
        <f>IF(日報入力!G803="","",日報入力!AM803)</f>
        <v/>
      </c>
      <c r="AI803" s="294" t="str">
        <f>IF(日報入力!G803&gt;0,日報入力!D803*日報入力!K803*日報入力!AL803,"")</f>
        <v/>
      </c>
      <c r="AJ803" s="294" t="str">
        <f>IF(日報入力!G803&gt;0,日報入力!E803*日報入力!AL803,"")</f>
        <v/>
      </c>
      <c r="AK803" s="294" t="str">
        <f>IF(日報入力!G803&gt;0,AI803-AJ803,"")</f>
        <v/>
      </c>
      <c r="AL803" s="292" t="str">
        <f>IF(日報入力!G803&gt;0,日報入力!E803*日報入力!AM803,"")</f>
        <v/>
      </c>
      <c r="AM803" s="292" t="str">
        <f>IF(日報入力!G803&gt;0,日報入力!AB803*日報入力!AM803,"")</f>
        <v/>
      </c>
      <c r="AN803" s="68" t="str">
        <f>IF(日報入力!G803&gt;0,日報入力!C803,"")</f>
        <v/>
      </c>
      <c r="AO803" s="68" t="str">
        <f>日報入力!B803</f>
        <v/>
      </c>
      <c r="AP803" s="68" t="str">
        <f>IF(日報入力!AQ803,日報入力!BA803,"")</f>
        <v/>
      </c>
      <c r="AQ803" s="68" t="str">
        <f>IF(日報入力!AR803,日報入力!BB803,"")</f>
        <v/>
      </c>
      <c r="AR803" s="68" t="str">
        <f>IF(日報入力!AS803,"N勤","")</f>
        <v/>
      </c>
      <c r="AS803" s="295" t="e">
        <f t="shared" si="53"/>
        <v>#VALUE!</v>
      </c>
      <c r="AT803" s="439" t="str">
        <f>日報入力!AY803</f>
        <v/>
      </c>
      <c r="AU803" s="518" t="str">
        <f>IF(日報入力!G803,G803*60/E803,"")</f>
        <v/>
      </c>
      <c r="AV803" s="528" t="str">
        <f>IF(日報入力!AT803,日報入力!AT803,"")</f>
        <v/>
      </c>
      <c r="AW803" s="529" t="str">
        <f>IF(日報入力!AT803,AE803/日報入力!AT803,"")</f>
        <v/>
      </c>
      <c r="AX803" s="530" t="e">
        <f>IF(1&lt;日報集計!AT803,AT803/(((F803-I803-J803-N803-O803)*60)/(E803)),"")</f>
        <v>#VALUE!</v>
      </c>
      <c r="AY803" s="664" t="str">
        <f>IF(日報入力!H803,AT803/(((F803-J803)*60)/E803),"")</f>
        <v/>
      </c>
      <c r="AZ803" s="664" t="str">
        <f>IF(日報入力!I803,AT803/((G803*60)/E803),"")</f>
        <v/>
      </c>
      <c r="BA803" s="296" t="str">
        <f>IF(日報入力!G803,G803/F803,"")</f>
        <v/>
      </c>
      <c r="BB803" s="386" t="e">
        <f t="shared" si="54"/>
        <v>#VALUE!</v>
      </c>
      <c r="BC803" s="386" t="e">
        <f t="shared" si="55"/>
        <v>#VALUE!</v>
      </c>
      <c r="BD803" s="80">
        <f>日報入力!AU803</f>
        <v>0</v>
      </c>
      <c r="BE803" s="534" t="str">
        <f>IF(日報入力!AV803,日報入力!AV803,"")</f>
        <v/>
      </c>
      <c r="BF803" s="534" t="str">
        <f>IF(日報入力!AW803,日報入力!AW803,"")</f>
        <v/>
      </c>
      <c r="BG803" s="398" t="str">
        <f>IF(日報入力!G803,日報入力!K803*日報入力!D803*日報入力!BC803,"")</f>
        <v/>
      </c>
    </row>
    <row r="804" spans="1:59" ht="20.25" hidden="1" customHeight="1" x14ac:dyDescent="0.15">
      <c r="A804" s="302" t="str">
        <f>IF(日報入力!G804="","",日報入力!G804)</f>
        <v/>
      </c>
      <c r="B804" s="291" t="str">
        <f>IF(日報入力!G804="","",日報入力!H804)</f>
        <v/>
      </c>
      <c r="C804" s="291" t="str">
        <f>IF(日報入力!G804="","",日報入力!I804)</f>
        <v/>
      </c>
      <c r="D804" s="291" t="str">
        <f>IF(日報入力!G804="","",日報入力!J804)</f>
        <v/>
      </c>
      <c r="E804" s="291" t="str">
        <f>IF(日報入力!G804="","",日報入力!K804)</f>
        <v/>
      </c>
      <c r="F804" s="291" t="str">
        <f>IF(日報入力!G804="","",日報入力!L804)</f>
        <v/>
      </c>
      <c r="G804" s="291" t="str">
        <f>IF(日報入力!G804="","",日報入力!L804-日報入力!O804-日報入力!P804-日報入力!Q804-日報入力!R804-日報入力!S804-日報入力!T804-日報入力!U804-日報入力!V804-日報入力!W804-日報入力!X804-日報入力!Y804-日報入力!Z804)</f>
        <v/>
      </c>
      <c r="H804" s="291" t="str">
        <f>IF(日報入力!G804="","",IF(日報入力!M804&gt;=0,日報入力!M804*F804,F804))</f>
        <v/>
      </c>
      <c r="I804" s="291" t="str">
        <f>IF(日報入力!G804="","",日報入力!O804)</f>
        <v/>
      </c>
      <c r="J804" s="291" t="str">
        <f>IF(日報入力!G804="","",日報入力!P804)</f>
        <v/>
      </c>
      <c r="K804" s="291" t="str">
        <f>IF(日報入力!G804="","",日報入力!Q804)</f>
        <v/>
      </c>
      <c r="L804" s="291" t="str">
        <f>IF(日報入力!G804="","",日報入力!R804)</f>
        <v/>
      </c>
      <c r="M804" s="291" t="str">
        <f>IF(日報入力!G804="","",日報入力!S804)</f>
        <v/>
      </c>
      <c r="N804" s="291" t="str">
        <f>IF(日報入力!G804="","",日報入力!T804)</f>
        <v/>
      </c>
      <c r="O804" s="291" t="str">
        <f>IF(日報入力!G804="","",日報入力!U804)</f>
        <v/>
      </c>
      <c r="P804" s="291" t="str">
        <f>IF(日報入力!G804="","",日報入力!V804)</f>
        <v/>
      </c>
      <c r="Q804" s="291" t="str">
        <f>IF(日報入力!G804="","",日報入力!W804)</f>
        <v/>
      </c>
      <c r="R804" s="291" t="str">
        <f>IF(日報入力!G804="","",日報入力!X804)</f>
        <v/>
      </c>
      <c r="S804" s="291" t="str">
        <f>IF(日報入力!G804="","",日報入力!Y804)</f>
        <v/>
      </c>
      <c r="T804" s="291" t="str">
        <f>IF(日報入力!G804="","",日報入力!Z804)</f>
        <v/>
      </c>
      <c r="U804" s="291" t="str">
        <f>IF(日報入力!G804="","",日報入力!AA804)</f>
        <v/>
      </c>
      <c r="V804" s="378" t="str">
        <f>IF(日報入力!G804="","",日報入力!AB804)</f>
        <v/>
      </c>
      <c r="W804" s="291" t="str">
        <f>IF(日報入力!G804="","",日報入力!AC804)</f>
        <v/>
      </c>
      <c r="X804" s="291" t="str">
        <f>IF(日報入力!G804="","",日報入力!AD804)</f>
        <v/>
      </c>
      <c r="Y804" s="291" t="str">
        <f>IF(日報入力!G804="","",日報入力!AE804)</f>
        <v/>
      </c>
      <c r="Z804" s="291" t="str">
        <f>IF(日報入力!G804="","",日報入力!AF804)</f>
        <v/>
      </c>
      <c r="AA804" s="291" t="str">
        <f>IF(日報入力!G804="","",日報入力!AG804)</f>
        <v/>
      </c>
      <c r="AB804" s="291" t="str">
        <f>IF(日報入力!G804="","",日報入力!AH804)</f>
        <v/>
      </c>
      <c r="AC804" s="291" t="str">
        <f>IF(日報入力!G804="","",日報入力!AI804)</f>
        <v/>
      </c>
      <c r="AD804" s="291" t="str">
        <f>IF(日報入力!G804="","",日報入力!AJ804)</f>
        <v/>
      </c>
      <c r="AE804" s="292" t="str">
        <f>IF(日報入力!G804="","",日報入力!E804)</f>
        <v/>
      </c>
      <c r="AF804" s="293" t="str">
        <f>IF(日報入力!G804="","",日報入力!AK804)</f>
        <v/>
      </c>
      <c r="AG804" s="293" t="str">
        <f>IF(日報入力!G804="","",日報入力!AL804)</f>
        <v/>
      </c>
      <c r="AH804" s="293" t="str">
        <f>IF(日報入力!G804="","",日報入力!AM804)</f>
        <v/>
      </c>
      <c r="AI804" s="294" t="str">
        <f>IF(日報入力!G804&gt;0,日報入力!D804*日報入力!K804*日報入力!AL804,"")</f>
        <v/>
      </c>
      <c r="AJ804" s="294" t="str">
        <f>IF(日報入力!G804&gt;0,日報入力!E804*日報入力!AL804,"")</f>
        <v/>
      </c>
      <c r="AK804" s="294" t="str">
        <f>IF(日報入力!G804&gt;0,AI804-AJ804,"")</f>
        <v/>
      </c>
      <c r="AL804" s="292" t="str">
        <f>IF(日報入力!G804&gt;0,日報入力!E804*日報入力!AM804,"")</f>
        <v/>
      </c>
      <c r="AM804" s="292" t="str">
        <f>IF(日報入力!G804&gt;0,日報入力!AB804*日報入力!AM804,"")</f>
        <v/>
      </c>
      <c r="AN804" s="68" t="str">
        <f>IF(日報入力!G804&gt;0,日報入力!C804,"")</f>
        <v/>
      </c>
      <c r="AO804" s="68" t="str">
        <f>日報入力!B804</f>
        <v/>
      </c>
      <c r="AP804" s="68" t="str">
        <f>IF(日報入力!AQ804,日報入力!BA804,"")</f>
        <v/>
      </c>
      <c r="AQ804" s="68" t="str">
        <f>IF(日報入力!AR804,日報入力!BB804,"")</f>
        <v/>
      </c>
      <c r="AR804" s="68" t="str">
        <f>IF(日報入力!AS804,"N勤","")</f>
        <v/>
      </c>
      <c r="AS804" s="295" t="e">
        <f t="shared" si="53"/>
        <v>#VALUE!</v>
      </c>
      <c r="AT804" s="439" t="str">
        <f>日報入力!AY804</f>
        <v/>
      </c>
      <c r="AU804" s="518" t="str">
        <f>IF(日報入力!G804,G804*60/E804,"")</f>
        <v/>
      </c>
      <c r="AV804" s="528" t="str">
        <f>IF(日報入力!AT804,日報入力!AT804,"")</f>
        <v/>
      </c>
      <c r="AW804" s="529" t="str">
        <f>IF(日報入力!AT804,AE804/日報入力!AT804,"")</f>
        <v/>
      </c>
      <c r="AX804" s="530" t="e">
        <f>IF(1&lt;日報集計!AT804,AT804/(((F804-I804-J804-N804-O804)*60)/(E804)),"")</f>
        <v>#VALUE!</v>
      </c>
      <c r="AY804" s="664" t="str">
        <f>IF(日報入力!H804,AT804/(((F804-J804)*60)/E804),"")</f>
        <v/>
      </c>
      <c r="AZ804" s="664" t="str">
        <f>IF(日報入力!I804,AT804/((G804*60)/E804),"")</f>
        <v/>
      </c>
      <c r="BA804" s="296" t="str">
        <f>IF(日報入力!G804,G804/F804,"")</f>
        <v/>
      </c>
      <c r="BB804" s="386" t="e">
        <f t="shared" si="54"/>
        <v>#VALUE!</v>
      </c>
      <c r="BC804" s="386" t="e">
        <f t="shared" si="55"/>
        <v>#VALUE!</v>
      </c>
      <c r="BD804" s="80">
        <f>日報入力!AU804</f>
        <v>0</v>
      </c>
      <c r="BE804" s="534" t="str">
        <f>IF(日報入力!AV804,日報入力!AV804,"")</f>
        <v/>
      </c>
      <c r="BF804" s="534" t="str">
        <f>IF(日報入力!AW804,日報入力!AW804,"")</f>
        <v/>
      </c>
      <c r="BG804" s="398" t="str">
        <f>IF(日報入力!G804,日報入力!K804*日報入力!D804*日報入力!BC804,"")</f>
        <v/>
      </c>
    </row>
    <row r="805" spans="1:59" ht="20.25" hidden="1" customHeight="1" x14ac:dyDescent="0.15">
      <c r="A805" s="302" t="str">
        <f>IF(日報入力!G805="","",日報入力!G805)</f>
        <v/>
      </c>
      <c r="B805" s="291" t="str">
        <f>IF(日報入力!G805="","",日報入力!H805)</f>
        <v/>
      </c>
      <c r="C805" s="291" t="str">
        <f>IF(日報入力!G805="","",日報入力!I805)</f>
        <v/>
      </c>
      <c r="D805" s="291" t="str">
        <f>IF(日報入力!G805="","",日報入力!J805)</f>
        <v/>
      </c>
      <c r="E805" s="291" t="str">
        <f>IF(日報入力!G805="","",日報入力!K805)</f>
        <v/>
      </c>
      <c r="F805" s="291" t="str">
        <f>IF(日報入力!G805="","",日報入力!L805)</f>
        <v/>
      </c>
      <c r="G805" s="291" t="str">
        <f>IF(日報入力!G805="","",日報入力!L805-日報入力!O805-日報入力!P805-日報入力!Q805-日報入力!R805-日報入力!S805-日報入力!T805-日報入力!U805-日報入力!V805-日報入力!W805-日報入力!X805-日報入力!Y805-日報入力!Z805)</f>
        <v/>
      </c>
      <c r="H805" s="291" t="str">
        <f>IF(日報入力!G805="","",IF(日報入力!M805&gt;=0,日報入力!M805*F805,F805))</f>
        <v/>
      </c>
      <c r="I805" s="291" t="str">
        <f>IF(日報入力!G805="","",日報入力!O805)</f>
        <v/>
      </c>
      <c r="J805" s="291" t="str">
        <f>IF(日報入力!G805="","",日報入力!P805)</f>
        <v/>
      </c>
      <c r="K805" s="291" t="str">
        <f>IF(日報入力!G805="","",日報入力!Q805)</f>
        <v/>
      </c>
      <c r="L805" s="291" t="str">
        <f>IF(日報入力!G805="","",日報入力!R805)</f>
        <v/>
      </c>
      <c r="M805" s="291" t="str">
        <f>IF(日報入力!G805="","",日報入力!S805)</f>
        <v/>
      </c>
      <c r="N805" s="291" t="str">
        <f>IF(日報入力!G805="","",日報入力!T805)</f>
        <v/>
      </c>
      <c r="O805" s="291" t="str">
        <f>IF(日報入力!G805="","",日報入力!U805)</f>
        <v/>
      </c>
      <c r="P805" s="291" t="str">
        <f>IF(日報入力!G805="","",日報入力!V805)</f>
        <v/>
      </c>
      <c r="Q805" s="291" t="str">
        <f>IF(日報入力!G805="","",日報入力!W805)</f>
        <v/>
      </c>
      <c r="R805" s="291" t="str">
        <f>IF(日報入力!G805="","",日報入力!X805)</f>
        <v/>
      </c>
      <c r="S805" s="291" t="str">
        <f>IF(日報入力!G805="","",日報入力!Y805)</f>
        <v/>
      </c>
      <c r="T805" s="291" t="str">
        <f>IF(日報入力!G805="","",日報入力!Z805)</f>
        <v/>
      </c>
      <c r="U805" s="291" t="str">
        <f>IF(日報入力!G805="","",日報入力!AA805)</f>
        <v/>
      </c>
      <c r="V805" s="378" t="str">
        <f>IF(日報入力!G805="","",日報入力!AB805)</f>
        <v/>
      </c>
      <c r="W805" s="291" t="str">
        <f>IF(日報入力!G805="","",日報入力!AC805)</f>
        <v/>
      </c>
      <c r="X805" s="291" t="str">
        <f>IF(日報入力!G805="","",日報入力!AD805)</f>
        <v/>
      </c>
      <c r="Y805" s="291" t="str">
        <f>IF(日報入力!G805="","",日報入力!AE805)</f>
        <v/>
      </c>
      <c r="Z805" s="291" t="str">
        <f>IF(日報入力!G805="","",日報入力!AF805)</f>
        <v/>
      </c>
      <c r="AA805" s="291" t="str">
        <f>IF(日報入力!G805="","",日報入力!AG805)</f>
        <v/>
      </c>
      <c r="AB805" s="291" t="str">
        <f>IF(日報入力!G805="","",日報入力!AH805)</f>
        <v/>
      </c>
      <c r="AC805" s="291" t="str">
        <f>IF(日報入力!G805="","",日報入力!AI805)</f>
        <v/>
      </c>
      <c r="AD805" s="291" t="str">
        <f>IF(日報入力!G805="","",日報入力!AJ805)</f>
        <v/>
      </c>
      <c r="AE805" s="292" t="str">
        <f>IF(日報入力!G805="","",日報入力!E805)</f>
        <v/>
      </c>
      <c r="AF805" s="293" t="str">
        <f>IF(日報入力!G805="","",日報入力!AK805)</f>
        <v/>
      </c>
      <c r="AG805" s="293" t="str">
        <f>IF(日報入力!G805="","",日報入力!AL805)</f>
        <v/>
      </c>
      <c r="AH805" s="293" t="str">
        <f>IF(日報入力!G805="","",日報入力!AM805)</f>
        <v/>
      </c>
      <c r="AI805" s="294" t="str">
        <f>IF(日報入力!G805&gt;0,日報入力!D805*日報入力!K805*日報入力!AL805,"")</f>
        <v/>
      </c>
      <c r="AJ805" s="294" t="str">
        <f>IF(日報入力!G805&gt;0,日報入力!E805*日報入力!AL805,"")</f>
        <v/>
      </c>
      <c r="AK805" s="294" t="str">
        <f>IF(日報入力!G805&gt;0,AI805-AJ805,"")</f>
        <v/>
      </c>
      <c r="AL805" s="292" t="str">
        <f>IF(日報入力!G805&gt;0,日報入力!E805*日報入力!AM805,"")</f>
        <v/>
      </c>
      <c r="AM805" s="292" t="str">
        <f>IF(日報入力!G805&gt;0,日報入力!AB805*日報入力!AM805,"")</f>
        <v/>
      </c>
      <c r="AN805" s="68" t="str">
        <f>IF(日報入力!G805&gt;0,日報入力!C805,"")</f>
        <v/>
      </c>
      <c r="AO805" s="68" t="str">
        <f>日報入力!B805</f>
        <v/>
      </c>
      <c r="AP805" s="68" t="str">
        <f>IF(日報入力!AQ805,日報入力!BA805,"")</f>
        <v/>
      </c>
      <c r="AQ805" s="68" t="str">
        <f>IF(日報入力!AR805,日報入力!BB805,"")</f>
        <v/>
      </c>
      <c r="AR805" s="68" t="str">
        <f>IF(日報入力!AS805,"N勤","")</f>
        <v/>
      </c>
      <c r="AS805" s="295" t="e">
        <f t="shared" si="53"/>
        <v>#VALUE!</v>
      </c>
      <c r="AT805" s="439" t="str">
        <f>日報入力!AY805</f>
        <v/>
      </c>
      <c r="AU805" s="518" t="str">
        <f>IF(日報入力!G805,G805*60/E805,"")</f>
        <v/>
      </c>
      <c r="AV805" s="528" t="str">
        <f>IF(日報入力!AT805,日報入力!AT805,"")</f>
        <v/>
      </c>
      <c r="AW805" s="529" t="str">
        <f>IF(日報入力!AT805,AE805/日報入力!AT805,"")</f>
        <v/>
      </c>
      <c r="AX805" s="530" t="e">
        <f>IF(1&lt;日報集計!AT805,AT805/(((F805-I805-J805-N805-O805)*60)/(E805)),"")</f>
        <v>#VALUE!</v>
      </c>
      <c r="AY805" s="664" t="str">
        <f>IF(日報入力!H805,AT805/(((F805-J805)*60)/E805),"")</f>
        <v/>
      </c>
      <c r="AZ805" s="664" t="str">
        <f>IF(日報入力!I805,AT805/((G805*60)/E805),"")</f>
        <v/>
      </c>
      <c r="BA805" s="296" t="str">
        <f>IF(日報入力!G805,G805/F805,"")</f>
        <v/>
      </c>
      <c r="BB805" s="386" t="e">
        <f t="shared" si="54"/>
        <v>#VALUE!</v>
      </c>
      <c r="BC805" s="386" t="e">
        <f t="shared" si="55"/>
        <v>#VALUE!</v>
      </c>
      <c r="BD805" s="80">
        <f>日報入力!AU805</f>
        <v>0</v>
      </c>
      <c r="BE805" s="534" t="str">
        <f>IF(日報入力!AV805,日報入力!AV805,"")</f>
        <v/>
      </c>
      <c r="BF805" s="534" t="str">
        <f>IF(日報入力!AW805,日報入力!AW805,"")</f>
        <v/>
      </c>
      <c r="BG805" s="398" t="str">
        <f>IF(日報入力!G805,日報入力!K805*日報入力!D805*日報入力!BC805,"")</f>
        <v/>
      </c>
    </row>
    <row r="806" spans="1:59" ht="20.25" hidden="1" customHeight="1" x14ac:dyDescent="0.15">
      <c r="A806" s="302" t="str">
        <f>IF(日報入力!G806="","",日報入力!G806)</f>
        <v/>
      </c>
      <c r="B806" s="291" t="str">
        <f>IF(日報入力!G806="","",日報入力!H806)</f>
        <v/>
      </c>
      <c r="C806" s="291" t="str">
        <f>IF(日報入力!G806="","",日報入力!I806)</f>
        <v/>
      </c>
      <c r="D806" s="291" t="str">
        <f>IF(日報入力!G806="","",日報入力!J806)</f>
        <v/>
      </c>
      <c r="E806" s="291" t="str">
        <f>IF(日報入力!G806="","",日報入力!K806)</f>
        <v/>
      </c>
      <c r="F806" s="291" t="str">
        <f>IF(日報入力!G806="","",日報入力!L806)</f>
        <v/>
      </c>
      <c r="G806" s="291" t="str">
        <f>IF(日報入力!G806="","",日報入力!L806-日報入力!O806-日報入力!P806-日報入力!Q806-日報入力!R806-日報入力!S806-日報入力!T806-日報入力!U806-日報入力!V806-日報入力!W806-日報入力!X806-日報入力!Y806-日報入力!Z806)</f>
        <v/>
      </c>
      <c r="H806" s="291" t="str">
        <f>IF(日報入力!G806="","",IF(日報入力!M806&gt;=0,日報入力!M806*F806,F806))</f>
        <v/>
      </c>
      <c r="I806" s="291" t="str">
        <f>IF(日報入力!G806="","",日報入力!O806)</f>
        <v/>
      </c>
      <c r="J806" s="291" t="str">
        <f>IF(日報入力!G806="","",日報入力!P806)</f>
        <v/>
      </c>
      <c r="K806" s="291" t="str">
        <f>IF(日報入力!G806="","",日報入力!Q806)</f>
        <v/>
      </c>
      <c r="L806" s="291" t="str">
        <f>IF(日報入力!G806="","",日報入力!R806)</f>
        <v/>
      </c>
      <c r="M806" s="291" t="str">
        <f>IF(日報入力!G806="","",日報入力!S806)</f>
        <v/>
      </c>
      <c r="N806" s="291" t="str">
        <f>IF(日報入力!G806="","",日報入力!T806)</f>
        <v/>
      </c>
      <c r="O806" s="291" t="str">
        <f>IF(日報入力!G806="","",日報入力!U806)</f>
        <v/>
      </c>
      <c r="P806" s="291" t="str">
        <f>IF(日報入力!G806="","",日報入力!V806)</f>
        <v/>
      </c>
      <c r="Q806" s="291" t="str">
        <f>IF(日報入力!G806="","",日報入力!W806)</f>
        <v/>
      </c>
      <c r="R806" s="291" t="str">
        <f>IF(日報入力!G806="","",日報入力!X806)</f>
        <v/>
      </c>
      <c r="S806" s="291" t="str">
        <f>IF(日報入力!G806="","",日報入力!Y806)</f>
        <v/>
      </c>
      <c r="T806" s="291" t="str">
        <f>IF(日報入力!G806="","",日報入力!Z806)</f>
        <v/>
      </c>
      <c r="U806" s="291" t="str">
        <f>IF(日報入力!G806="","",日報入力!AA806)</f>
        <v/>
      </c>
      <c r="V806" s="378" t="str">
        <f>IF(日報入力!G806="","",日報入力!AB806)</f>
        <v/>
      </c>
      <c r="W806" s="291" t="str">
        <f>IF(日報入力!G806="","",日報入力!AC806)</f>
        <v/>
      </c>
      <c r="X806" s="291" t="str">
        <f>IF(日報入力!G806="","",日報入力!AD806)</f>
        <v/>
      </c>
      <c r="Y806" s="291" t="str">
        <f>IF(日報入力!G806="","",日報入力!AE806)</f>
        <v/>
      </c>
      <c r="Z806" s="291" t="str">
        <f>IF(日報入力!G806="","",日報入力!AF806)</f>
        <v/>
      </c>
      <c r="AA806" s="291" t="str">
        <f>IF(日報入力!G806="","",日報入力!AG806)</f>
        <v/>
      </c>
      <c r="AB806" s="291" t="str">
        <f>IF(日報入力!G806="","",日報入力!AH806)</f>
        <v/>
      </c>
      <c r="AC806" s="291" t="str">
        <f>IF(日報入力!G806="","",日報入力!AI806)</f>
        <v/>
      </c>
      <c r="AD806" s="291" t="str">
        <f>IF(日報入力!G806="","",日報入力!AJ806)</f>
        <v/>
      </c>
      <c r="AE806" s="292" t="str">
        <f>IF(日報入力!G806="","",日報入力!E806)</f>
        <v/>
      </c>
      <c r="AF806" s="293" t="str">
        <f>IF(日報入力!G806="","",日報入力!AK806)</f>
        <v/>
      </c>
      <c r="AG806" s="293" t="str">
        <f>IF(日報入力!G806="","",日報入力!AL806)</f>
        <v/>
      </c>
      <c r="AH806" s="293" t="str">
        <f>IF(日報入力!G806="","",日報入力!AM806)</f>
        <v/>
      </c>
      <c r="AI806" s="294" t="str">
        <f>IF(日報入力!G806&gt;0,日報入力!D806*日報入力!K806*日報入力!AL806,"")</f>
        <v/>
      </c>
      <c r="AJ806" s="294" t="str">
        <f>IF(日報入力!G806&gt;0,日報入力!E806*日報入力!AL806,"")</f>
        <v/>
      </c>
      <c r="AK806" s="294" t="str">
        <f>IF(日報入力!G806&gt;0,AI806-AJ806,"")</f>
        <v/>
      </c>
      <c r="AL806" s="292" t="str">
        <f>IF(日報入力!G806&gt;0,日報入力!E806*日報入力!AM806,"")</f>
        <v/>
      </c>
      <c r="AM806" s="292" t="str">
        <f>IF(日報入力!G806&gt;0,日報入力!AB806*日報入力!AM806,"")</f>
        <v/>
      </c>
      <c r="AN806" s="68" t="str">
        <f>IF(日報入力!G806&gt;0,日報入力!C806,"")</f>
        <v/>
      </c>
      <c r="AO806" s="68" t="str">
        <f>日報入力!B806</f>
        <v/>
      </c>
      <c r="AP806" s="68" t="str">
        <f>IF(日報入力!AQ806,日報入力!BA806,"")</f>
        <v/>
      </c>
      <c r="AQ806" s="68" t="str">
        <f>IF(日報入力!AR806,日報入力!BB806,"")</f>
        <v/>
      </c>
      <c r="AR806" s="68" t="str">
        <f>IF(日報入力!AS806,"N勤","")</f>
        <v/>
      </c>
      <c r="AS806" s="295" t="e">
        <f t="shared" si="53"/>
        <v>#VALUE!</v>
      </c>
      <c r="AT806" s="439" t="str">
        <f>日報入力!AY806</f>
        <v/>
      </c>
      <c r="AU806" s="518" t="str">
        <f>IF(日報入力!G806,G806*60/E806,"")</f>
        <v/>
      </c>
      <c r="AV806" s="528" t="str">
        <f>IF(日報入力!AT806,日報入力!AT806,"")</f>
        <v/>
      </c>
      <c r="AW806" s="529" t="str">
        <f>IF(日報入力!AT806,AE806/日報入力!AT806,"")</f>
        <v/>
      </c>
      <c r="AX806" s="530" t="e">
        <f>IF(1&lt;日報集計!AT806,AT806/(((F806-I806-J806-N806-O806)*60)/(E806)),"")</f>
        <v>#VALUE!</v>
      </c>
      <c r="AY806" s="664" t="str">
        <f>IF(日報入力!H806,AT806/(((F806-J806)*60)/E806),"")</f>
        <v/>
      </c>
      <c r="AZ806" s="664" t="str">
        <f>IF(日報入力!I806,AT806/((G806*60)/E806),"")</f>
        <v/>
      </c>
      <c r="BA806" s="296" t="str">
        <f>IF(日報入力!G806,G806/F806,"")</f>
        <v/>
      </c>
      <c r="BB806" s="386" t="e">
        <f t="shared" si="54"/>
        <v>#VALUE!</v>
      </c>
      <c r="BC806" s="386" t="e">
        <f t="shared" si="55"/>
        <v>#VALUE!</v>
      </c>
      <c r="BD806" s="80">
        <f>日報入力!AU806</f>
        <v>0</v>
      </c>
      <c r="BE806" s="534" t="str">
        <f>IF(日報入力!AV806,日報入力!AV806,"")</f>
        <v/>
      </c>
      <c r="BF806" s="534" t="str">
        <f>IF(日報入力!AW806,日報入力!AW806,"")</f>
        <v/>
      </c>
      <c r="BG806" s="398" t="str">
        <f>IF(日報入力!G806,日報入力!K806*日報入力!D806*日報入力!BC806,"")</f>
        <v/>
      </c>
    </row>
    <row r="807" spans="1:59" ht="20.25" hidden="1" customHeight="1" x14ac:dyDescent="0.15">
      <c r="A807" s="302" t="str">
        <f>IF(日報入力!G807="","",日報入力!G807)</f>
        <v/>
      </c>
      <c r="B807" s="291" t="str">
        <f>IF(日報入力!G807="","",日報入力!H807)</f>
        <v/>
      </c>
      <c r="C807" s="291" t="str">
        <f>IF(日報入力!G807="","",日報入力!I807)</f>
        <v/>
      </c>
      <c r="D807" s="291" t="str">
        <f>IF(日報入力!G807="","",日報入力!J807)</f>
        <v/>
      </c>
      <c r="E807" s="291" t="str">
        <f>IF(日報入力!G807="","",日報入力!K807)</f>
        <v/>
      </c>
      <c r="F807" s="291" t="str">
        <f>IF(日報入力!G807="","",日報入力!L807)</f>
        <v/>
      </c>
      <c r="G807" s="291" t="str">
        <f>IF(日報入力!G807="","",日報入力!L807-日報入力!O807-日報入力!P807-日報入力!Q807-日報入力!R807-日報入力!S807-日報入力!T807-日報入力!U807-日報入力!V807-日報入力!W807-日報入力!X807-日報入力!Y807-日報入力!Z807)</f>
        <v/>
      </c>
      <c r="H807" s="291" t="str">
        <f>IF(日報入力!G807="","",IF(日報入力!M807&gt;=0,日報入力!M807*F807,F807))</f>
        <v/>
      </c>
      <c r="I807" s="291" t="str">
        <f>IF(日報入力!G807="","",日報入力!O807)</f>
        <v/>
      </c>
      <c r="J807" s="291" t="str">
        <f>IF(日報入力!G807="","",日報入力!P807)</f>
        <v/>
      </c>
      <c r="K807" s="291" t="str">
        <f>IF(日報入力!G807="","",日報入力!Q807)</f>
        <v/>
      </c>
      <c r="L807" s="291" t="str">
        <f>IF(日報入力!G807="","",日報入力!R807)</f>
        <v/>
      </c>
      <c r="M807" s="291" t="str">
        <f>IF(日報入力!G807="","",日報入力!S807)</f>
        <v/>
      </c>
      <c r="N807" s="291" t="str">
        <f>IF(日報入力!G807="","",日報入力!T807)</f>
        <v/>
      </c>
      <c r="O807" s="291" t="str">
        <f>IF(日報入力!G807="","",日報入力!U807)</f>
        <v/>
      </c>
      <c r="P807" s="291" t="str">
        <f>IF(日報入力!G807="","",日報入力!V807)</f>
        <v/>
      </c>
      <c r="Q807" s="291" t="str">
        <f>IF(日報入力!G807="","",日報入力!W807)</f>
        <v/>
      </c>
      <c r="R807" s="291" t="str">
        <f>IF(日報入力!G807="","",日報入力!X807)</f>
        <v/>
      </c>
      <c r="S807" s="291" t="str">
        <f>IF(日報入力!G807="","",日報入力!Y807)</f>
        <v/>
      </c>
      <c r="T807" s="291" t="str">
        <f>IF(日報入力!G807="","",日報入力!Z807)</f>
        <v/>
      </c>
      <c r="U807" s="291" t="str">
        <f>IF(日報入力!G807="","",日報入力!AA807)</f>
        <v/>
      </c>
      <c r="V807" s="378" t="str">
        <f>IF(日報入力!G807="","",日報入力!AB807)</f>
        <v/>
      </c>
      <c r="W807" s="291" t="str">
        <f>IF(日報入力!G807="","",日報入力!AC807)</f>
        <v/>
      </c>
      <c r="X807" s="291" t="str">
        <f>IF(日報入力!G807="","",日報入力!AD807)</f>
        <v/>
      </c>
      <c r="Y807" s="291" t="str">
        <f>IF(日報入力!G807="","",日報入力!AE807)</f>
        <v/>
      </c>
      <c r="Z807" s="291" t="str">
        <f>IF(日報入力!G807="","",日報入力!AF807)</f>
        <v/>
      </c>
      <c r="AA807" s="291" t="str">
        <f>IF(日報入力!G807="","",日報入力!AG807)</f>
        <v/>
      </c>
      <c r="AB807" s="291" t="str">
        <f>IF(日報入力!G807="","",日報入力!AH807)</f>
        <v/>
      </c>
      <c r="AC807" s="291" t="str">
        <f>IF(日報入力!G807="","",日報入力!AI807)</f>
        <v/>
      </c>
      <c r="AD807" s="291" t="str">
        <f>IF(日報入力!G807="","",日報入力!AJ807)</f>
        <v/>
      </c>
      <c r="AE807" s="292" t="str">
        <f>IF(日報入力!G807="","",日報入力!E807)</f>
        <v/>
      </c>
      <c r="AF807" s="293" t="str">
        <f>IF(日報入力!G807="","",日報入力!AK807)</f>
        <v/>
      </c>
      <c r="AG807" s="293" t="str">
        <f>IF(日報入力!G807="","",日報入力!AL807)</f>
        <v/>
      </c>
      <c r="AH807" s="293" t="str">
        <f>IF(日報入力!G807="","",日報入力!AM807)</f>
        <v/>
      </c>
      <c r="AI807" s="294" t="str">
        <f>IF(日報入力!G807&gt;0,日報入力!D807*日報入力!K807*日報入力!AL807,"")</f>
        <v/>
      </c>
      <c r="AJ807" s="294" t="str">
        <f>IF(日報入力!G807&gt;0,日報入力!E807*日報入力!AL807,"")</f>
        <v/>
      </c>
      <c r="AK807" s="294" t="str">
        <f>IF(日報入力!G807&gt;0,AI807-AJ807,"")</f>
        <v/>
      </c>
      <c r="AL807" s="292" t="str">
        <f>IF(日報入力!G807&gt;0,日報入力!E807*日報入力!AM807,"")</f>
        <v/>
      </c>
      <c r="AM807" s="292" t="str">
        <f>IF(日報入力!G807&gt;0,日報入力!AB807*日報入力!AM807,"")</f>
        <v/>
      </c>
      <c r="AN807" s="68" t="str">
        <f>IF(日報入力!G807&gt;0,日報入力!C807,"")</f>
        <v/>
      </c>
      <c r="AO807" s="68" t="str">
        <f>日報入力!B807</f>
        <v/>
      </c>
      <c r="AP807" s="68" t="str">
        <f>IF(日報入力!AQ807,日報入力!BA807,"")</f>
        <v/>
      </c>
      <c r="AQ807" s="68" t="str">
        <f>IF(日報入力!AR807,日報入力!BB807,"")</f>
        <v/>
      </c>
      <c r="AR807" s="68" t="str">
        <f>IF(日報入力!AS807,"N勤","")</f>
        <v/>
      </c>
      <c r="AS807" s="295" t="e">
        <f t="shared" si="53"/>
        <v>#VALUE!</v>
      </c>
      <c r="AT807" s="439" t="str">
        <f>日報入力!AY807</f>
        <v/>
      </c>
      <c r="AU807" s="518" t="str">
        <f>IF(日報入力!G807,G807*60/E807,"")</f>
        <v/>
      </c>
      <c r="AV807" s="528" t="str">
        <f>IF(日報入力!AT807,日報入力!AT807,"")</f>
        <v/>
      </c>
      <c r="AW807" s="529" t="str">
        <f>IF(日報入力!AT807,AE807/日報入力!AT807,"")</f>
        <v/>
      </c>
      <c r="AX807" s="530" t="e">
        <f>IF(1&lt;日報集計!AT807,AT807/(((F807-I807-J807-N807-O807)*60)/(E807)),"")</f>
        <v>#VALUE!</v>
      </c>
      <c r="AY807" s="664" t="str">
        <f>IF(日報入力!H807,AT807/(((F807-J807)*60)/E807),"")</f>
        <v/>
      </c>
      <c r="AZ807" s="664" t="str">
        <f>IF(日報入力!I807,AT807/((G807*60)/E807),"")</f>
        <v/>
      </c>
      <c r="BA807" s="296" t="str">
        <f>IF(日報入力!G807,G807/F807,"")</f>
        <v/>
      </c>
      <c r="BB807" s="386" t="e">
        <f t="shared" si="54"/>
        <v>#VALUE!</v>
      </c>
      <c r="BC807" s="386" t="e">
        <f t="shared" si="55"/>
        <v>#VALUE!</v>
      </c>
      <c r="BD807" s="80">
        <f>日報入力!AU807</f>
        <v>0</v>
      </c>
      <c r="BE807" s="534" t="str">
        <f>IF(日報入力!AV807,日報入力!AV807,"")</f>
        <v/>
      </c>
      <c r="BF807" s="534" t="str">
        <f>IF(日報入力!AW807,日報入力!AW807,"")</f>
        <v/>
      </c>
      <c r="BG807" s="398" t="str">
        <f>IF(日報入力!G807,日報入力!K807*日報入力!D807*日報入力!BC807,"")</f>
        <v/>
      </c>
    </row>
    <row r="808" spans="1:59" ht="20.25" hidden="1" customHeight="1" x14ac:dyDescent="0.15">
      <c r="A808" s="302" t="str">
        <f>IF(日報入力!G808="","",日報入力!G808)</f>
        <v/>
      </c>
      <c r="B808" s="291" t="str">
        <f>IF(日報入力!G808="","",日報入力!H808)</f>
        <v/>
      </c>
      <c r="C808" s="291" t="str">
        <f>IF(日報入力!G808="","",日報入力!I808)</f>
        <v/>
      </c>
      <c r="D808" s="291" t="str">
        <f>IF(日報入力!G808="","",日報入力!J808)</f>
        <v/>
      </c>
      <c r="E808" s="291" t="str">
        <f>IF(日報入力!G808="","",日報入力!K808)</f>
        <v/>
      </c>
      <c r="F808" s="291" t="str">
        <f>IF(日報入力!G808="","",日報入力!L808)</f>
        <v/>
      </c>
      <c r="G808" s="291" t="str">
        <f>IF(日報入力!G808="","",日報入力!L808-日報入力!O808-日報入力!P808-日報入力!Q808-日報入力!R808-日報入力!S808-日報入力!T808-日報入力!U808-日報入力!V808-日報入力!W808-日報入力!X808-日報入力!Y808-日報入力!Z808)</f>
        <v/>
      </c>
      <c r="H808" s="291" t="str">
        <f>IF(日報入力!G808="","",IF(日報入力!M808&gt;=0,日報入力!M808*F808,F808))</f>
        <v/>
      </c>
      <c r="I808" s="291" t="str">
        <f>IF(日報入力!G808="","",日報入力!O808)</f>
        <v/>
      </c>
      <c r="J808" s="291" t="str">
        <f>IF(日報入力!G808="","",日報入力!P808)</f>
        <v/>
      </c>
      <c r="K808" s="291" t="str">
        <f>IF(日報入力!G808="","",日報入力!Q808)</f>
        <v/>
      </c>
      <c r="L808" s="291" t="str">
        <f>IF(日報入力!G808="","",日報入力!R808)</f>
        <v/>
      </c>
      <c r="M808" s="291" t="str">
        <f>IF(日報入力!G808="","",日報入力!S808)</f>
        <v/>
      </c>
      <c r="N808" s="291" t="str">
        <f>IF(日報入力!G808="","",日報入力!T808)</f>
        <v/>
      </c>
      <c r="O808" s="291" t="str">
        <f>IF(日報入力!G808="","",日報入力!U808)</f>
        <v/>
      </c>
      <c r="P808" s="291" t="str">
        <f>IF(日報入力!G808="","",日報入力!V808)</f>
        <v/>
      </c>
      <c r="Q808" s="291" t="str">
        <f>IF(日報入力!G808="","",日報入力!W808)</f>
        <v/>
      </c>
      <c r="R808" s="291" t="str">
        <f>IF(日報入力!G808="","",日報入力!X808)</f>
        <v/>
      </c>
      <c r="S808" s="291" t="str">
        <f>IF(日報入力!G808="","",日報入力!Y808)</f>
        <v/>
      </c>
      <c r="T808" s="291" t="str">
        <f>IF(日報入力!G808="","",日報入力!Z808)</f>
        <v/>
      </c>
      <c r="U808" s="291" t="str">
        <f>IF(日報入力!G808="","",日報入力!AA808)</f>
        <v/>
      </c>
      <c r="V808" s="378" t="str">
        <f>IF(日報入力!G808="","",日報入力!AB808)</f>
        <v/>
      </c>
      <c r="W808" s="291" t="str">
        <f>IF(日報入力!G808="","",日報入力!AC808)</f>
        <v/>
      </c>
      <c r="X808" s="291" t="str">
        <f>IF(日報入力!G808="","",日報入力!AD808)</f>
        <v/>
      </c>
      <c r="Y808" s="291" t="str">
        <f>IF(日報入力!G808="","",日報入力!AE808)</f>
        <v/>
      </c>
      <c r="Z808" s="291" t="str">
        <f>IF(日報入力!G808="","",日報入力!AF808)</f>
        <v/>
      </c>
      <c r="AA808" s="291" t="str">
        <f>IF(日報入力!G808="","",日報入力!AG808)</f>
        <v/>
      </c>
      <c r="AB808" s="291" t="str">
        <f>IF(日報入力!G808="","",日報入力!AH808)</f>
        <v/>
      </c>
      <c r="AC808" s="291" t="str">
        <f>IF(日報入力!G808="","",日報入力!AI808)</f>
        <v/>
      </c>
      <c r="AD808" s="291" t="str">
        <f>IF(日報入力!G808="","",日報入力!AJ808)</f>
        <v/>
      </c>
      <c r="AE808" s="292" t="str">
        <f>IF(日報入力!G808="","",日報入力!E808)</f>
        <v/>
      </c>
      <c r="AF808" s="293" t="str">
        <f>IF(日報入力!G808="","",日報入力!AK808)</f>
        <v/>
      </c>
      <c r="AG808" s="293" t="str">
        <f>IF(日報入力!G808="","",日報入力!AL808)</f>
        <v/>
      </c>
      <c r="AH808" s="293" t="str">
        <f>IF(日報入力!G808="","",日報入力!AM808)</f>
        <v/>
      </c>
      <c r="AI808" s="294" t="str">
        <f>IF(日報入力!G808&gt;0,日報入力!D808*日報入力!K808*日報入力!AL808,"")</f>
        <v/>
      </c>
      <c r="AJ808" s="294" t="str">
        <f>IF(日報入力!G808&gt;0,日報入力!E808*日報入力!AL808,"")</f>
        <v/>
      </c>
      <c r="AK808" s="294" t="str">
        <f>IF(日報入力!G808&gt;0,AI808-AJ808,"")</f>
        <v/>
      </c>
      <c r="AL808" s="292" t="str">
        <f>IF(日報入力!G808&gt;0,日報入力!E808*日報入力!AM808,"")</f>
        <v/>
      </c>
      <c r="AM808" s="292" t="str">
        <f>IF(日報入力!G808&gt;0,日報入力!AB808*日報入力!AM808,"")</f>
        <v/>
      </c>
      <c r="AN808" s="68" t="str">
        <f>IF(日報入力!G808&gt;0,日報入力!C808,"")</f>
        <v/>
      </c>
      <c r="AO808" s="68" t="str">
        <f>日報入力!B808</f>
        <v/>
      </c>
      <c r="AP808" s="68" t="str">
        <f>IF(日報入力!AQ808,日報入力!BA808,"")</f>
        <v/>
      </c>
      <c r="AQ808" s="68" t="str">
        <f>IF(日報入力!AR808,日報入力!BB808,"")</f>
        <v/>
      </c>
      <c r="AR808" s="68" t="str">
        <f>IF(日報入力!AS808,"N勤","")</f>
        <v/>
      </c>
      <c r="AS808" s="295" t="e">
        <f t="shared" si="53"/>
        <v>#VALUE!</v>
      </c>
      <c r="AT808" s="439" t="str">
        <f>日報入力!AY808</f>
        <v/>
      </c>
      <c r="AU808" s="518" t="str">
        <f>IF(日報入力!G808,G808*60/E808,"")</f>
        <v/>
      </c>
      <c r="AV808" s="528" t="str">
        <f>IF(日報入力!AT808,日報入力!AT808,"")</f>
        <v/>
      </c>
      <c r="AW808" s="529" t="str">
        <f>IF(日報入力!AT808,AE808/日報入力!AT808,"")</f>
        <v/>
      </c>
      <c r="AX808" s="530" t="e">
        <f>IF(1&lt;日報集計!AT808,AT808/(((F808-I808-J808-N808-O808)*60)/(E808)),"")</f>
        <v>#VALUE!</v>
      </c>
      <c r="AY808" s="664" t="str">
        <f>IF(日報入力!H808,AT808/(((F808-J808)*60)/E808),"")</f>
        <v/>
      </c>
      <c r="AZ808" s="664" t="str">
        <f>IF(日報入力!I808,AT808/((G808*60)/E808),"")</f>
        <v/>
      </c>
      <c r="BA808" s="296" t="str">
        <f>IF(日報入力!G808,G808/F808,"")</f>
        <v/>
      </c>
      <c r="BB808" s="386" t="e">
        <f t="shared" si="54"/>
        <v>#VALUE!</v>
      </c>
      <c r="BC808" s="386" t="e">
        <f t="shared" si="55"/>
        <v>#VALUE!</v>
      </c>
      <c r="BD808" s="80">
        <f>日報入力!AU808</f>
        <v>0</v>
      </c>
      <c r="BE808" s="534" t="str">
        <f>IF(日報入力!AV808,日報入力!AV808,"")</f>
        <v/>
      </c>
      <c r="BF808" s="534" t="str">
        <f>IF(日報入力!AW808,日報入力!AW808,"")</f>
        <v/>
      </c>
      <c r="BG808" s="398" t="str">
        <f>IF(日報入力!G808,日報入力!K808*日報入力!D808*日報入力!BC808,"")</f>
        <v/>
      </c>
    </row>
    <row r="809" spans="1:59" ht="20.25" hidden="1" customHeight="1" x14ac:dyDescent="0.15">
      <c r="A809" s="302" t="str">
        <f>IF(日報入力!G809="","",日報入力!G809)</f>
        <v/>
      </c>
      <c r="B809" s="291" t="str">
        <f>IF(日報入力!G809="","",日報入力!H809)</f>
        <v/>
      </c>
      <c r="C809" s="291" t="str">
        <f>IF(日報入力!G809="","",日報入力!I809)</f>
        <v/>
      </c>
      <c r="D809" s="291" t="str">
        <f>IF(日報入力!G809="","",日報入力!J809)</f>
        <v/>
      </c>
      <c r="E809" s="291" t="str">
        <f>IF(日報入力!G809="","",日報入力!K809)</f>
        <v/>
      </c>
      <c r="F809" s="291" t="str">
        <f>IF(日報入力!G809="","",日報入力!L809)</f>
        <v/>
      </c>
      <c r="G809" s="291" t="str">
        <f>IF(日報入力!G809="","",日報入力!L809-日報入力!O809-日報入力!P809-日報入力!Q809-日報入力!R809-日報入力!S809-日報入力!T809-日報入力!U809-日報入力!V809-日報入力!W809-日報入力!X809-日報入力!Y809-日報入力!Z809)</f>
        <v/>
      </c>
      <c r="H809" s="291" t="str">
        <f>IF(日報入力!G809="","",IF(日報入力!M809&gt;=0,日報入力!M809*F809,F809))</f>
        <v/>
      </c>
      <c r="I809" s="291" t="str">
        <f>IF(日報入力!G809="","",日報入力!O809)</f>
        <v/>
      </c>
      <c r="J809" s="291" t="str">
        <f>IF(日報入力!G809="","",日報入力!P809)</f>
        <v/>
      </c>
      <c r="K809" s="291" t="str">
        <f>IF(日報入力!G809="","",日報入力!Q809)</f>
        <v/>
      </c>
      <c r="L809" s="291" t="str">
        <f>IF(日報入力!G809="","",日報入力!R809)</f>
        <v/>
      </c>
      <c r="M809" s="291" t="str">
        <f>IF(日報入力!G809="","",日報入力!S809)</f>
        <v/>
      </c>
      <c r="N809" s="291" t="str">
        <f>IF(日報入力!G809="","",日報入力!T809)</f>
        <v/>
      </c>
      <c r="O809" s="291" t="str">
        <f>IF(日報入力!G809="","",日報入力!U809)</f>
        <v/>
      </c>
      <c r="P809" s="291" t="str">
        <f>IF(日報入力!G809="","",日報入力!V809)</f>
        <v/>
      </c>
      <c r="Q809" s="291" t="str">
        <f>IF(日報入力!G809="","",日報入力!W809)</f>
        <v/>
      </c>
      <c r="R809" s="291" t="str">
        <f>IF(日報入力!G809="","",日報入力!X809)</f>
        <v/>
      </c>
      <c r="S809" s="291" t="str">
        <f>IF(日報入力!G809="","",日報入力!Y809)</f>
        <v/>
      </c>
      <c r="T809" s="291" t="str">
        <f>IF(日報入力!G809="","",日報入力!Z809)</f>
        <v/>
      </c>
      <c r="U809" s="291" t="str">
        <f>IF(日報入力!G809="","",日報入力!AA809)</f>
        <v/>
      </c>
      <c r="V809" s="378" t="str">
        <f>IF(日報入力!G809="","",日報入力!AB809)</f>
        <v/>
      </c>
      <c r="W809" s="291" t="str">
        <f>IF(日報入力!G809="","",日報入力!AC809)</f>
        <v/>
      </c>
      <c r="X809" s="291" t="str">
        <f>IF(日報入力!G809="","",日報入力!AD809)</f>
        <v/>
      </c>
      <c r="Y809" s="291" t="str">
        <f>IF(日報入力!G809="","",日報入力!AE809)</f>
        <v/>
      </c>
      <c r="Z809" s="291" t="str">
        <f>IF(日報入力!G809="","",日報入力!AF809)</f>
        <v/>
      </c>
      <c r="AA809" s="291" t="str">
        <f>IF(日報入力!G809="","",日報入力!AG809)</f>
        <v/>
      </c>
      <c r="AB809" s="291" t="str">
        <f>IF(日報入力!G809="","",日報入力!AH809)</f>
        <v/>
      </c>
      <c r="AC809" s="291" t="str">
        <f>IF(日報入力!G809="","",日報入力!AI809)</f>
        <v/>
      </c>
      <c r="AD809" s="291" t="str">
        <f>IF(日報入力!G809="","",日報入力!AJ809)</f>
        <v/>
      </c>
      <c r="AE809" s="292" t="str">
        <f>IF(日報入力!G809="","",日報入力!E809)</f>
        <v/>
      </c>
      <c r="AF809" s="293" t="str">
        <f>IF(日報入力!G809="","",日報入力!AK809)</f>
        <v/>
      </c>
      <c r="AG809" s="293" t="str">
        <f>IF(日報入力!G809="","",日報入力!AL809)</f>
        <v/>
      </c>
      <c r="AH809" s="293" t="str">
        <f>IF(日報入力!G809="","",日報入力!AM809)</f>
        <v/>
      </c>
      <c r="AI809" s="294" t="str">
        <f>IF(日報入力!G809&gt;0,日報入力!D809*日報入力!K809*日報入力!AL809,"")</f>
        <v/>
      </c>
      <c r="AJ809" s="294" t="str">
        <f>IF(日報入力!G809&gt;0,日報入力!E809*日報入力!AL809,"")</f>
        <v/>
      </c>
      <c r="AK809" s="294" t="str">
        <f>IF(日報入力!G809&gt;0,AI809-AJ809,"")</f>
        <v/>
      </c>
      <c r="AL809" s="292" t="str">
        <f>IF(日報入力!G809&gt;0,日報入力!E809*日報入力!AM809,"")</f>
        <v/>
      </c>
      <c r="AM809" s="292" t="str">
        <f>IF(日報入力!G809&gt;0,日報入力!AB809*日報入力!AM809,"")</f>
        <v/>
      </c>
      <c r="AN809" s="68" t="str">
        <f>IF(日報入力!G809&gt;0,日報入力!C809,"")</f>
        <v/>
      </c>
      <c r="AO809" s="68" t="str">
        <f>日報入力!B809</f>
        <v/>
      </c>
      <c r="AP809" s="68" t="str">
        <f>IF(日報入力!AQ809,日報入力!BA809,"")</f>
        <v/>
      </c>
      <c r="AQ809" s="68" t="str">
        <f>IF(日報入力!AR809,日報入力!BB809,"")</f>
        <v/>
      </c>
      <c r="AR809" s="68" t="str">
        <f>IF(日報入力!AS809,"N勤","")</f>
        <v/>
      </c>
      <c r="AS809" s="295" t="e">
        <f t="shared" ref="AS809:AS872" si="56">IF(A809,V809/(AE809+V809),"")</f>
        <v>#VALUE!</v>
      </c>
      <c r="AT809" s="439" t="str">
        <f>日報入力!AY809</f>
        <v/>
      </c>
      <c r="AU809" s="518" t="str">
        <f>IF(日報入力!G809,G809*60/E809,"")</f>
        <v/>
      </c>
      <c r="AV809" s="528" t="str">
        <f>IF(日報入力!AT809,日報入力!AT809,"")</f>
        <v/>
      </c>
      <c r="AW809" s="529" t="str">
        <f>IF(日報入力!AT809,AE809/日報入力!AT809,"")</f>
        <v/>
      </c>
      <c r="AX809" s="530" t="e">
        <f>IF(1&lt;日報集計!AT809,AT809/(((F809-I809-J809-N809-O809)*60)/(E809)),"")</f>
        <v>#VALUE!</v>
      </c>
      <c r="AY809" s="664" t="str">
        <f>IF(日報入力!H809,AT809/(((F809-J809)*60)/E809),"")</f>
        <v/>
      </c>
      <c r="AZ809" s="664" t="str">
        <f>IF(日報入力!I809,AT809/((G809*60)/E809),"")</f>
        <v/>
      </c>
      <c r="BA809" s="296" t="str">
        <f>IF(日報入力!G809,G809/F809,"")</f>
        <v/>
      </c>
      <c r="BB809" s="386" t="e">
        <f t="shared" ref="BB809:BB872" si="57">AL809/F809*60</f>
        <v>#VALUE!</v>
      </c>
      <c r="BC809" s="386" t="e">
        <f t="shared" ref="BC809:BC872" si="58">AL809/H809*60</f>
        <v>#VALUE!</v>
      </c>
      <c r="BD809" s="80">
        <f>日報入力!AU809</f>
        <v>0</v>
      </c>
      <c r="BE809" s="534" t="str">
        <f>IF(日報入力!AV809,日報入力!AV809,"")</f>
        <v/>
      </c>
      <c r="BF809" s="534" t="str">
        <f>IF(日報入力!AW809,日報入力!AW809,"")</f>
        <v/>
      </c>
      <c r="BG809" s="398" t="str">
        <f>IF(日報入力!G809,日報入力!K809*日報入力!D809*日報入力!BC809,"")</f>
        <v/>
      </c>
    </row>
    <row r="810" spans="1:59" ht="20.25" hidden="1" customHeight="1" x14ac:dyDescent="0.15">
      <c r="A810" s="302" t="str">
        <f>IF(日報入力!G810="","",日報入力!G810)</f>
        <v/>
      </c>
      <c r="B810" s="291" t="str">
        <f>IF(日報入力!G810="","",日報入力!H810)</f>
        <v/>
      </c>
      <c r="C810" s="291" t="str">
        <f>IF(日報入力!G810="","",日報入力!I810)</f>
        <v/>
      </c>
      <c r="D810" s="291" t="str">
        <f>IF(日報入力!G810="","",日報入力!J810)</f>
        <v/>
      </c>
      <c r="E810" s="291" t="str">
        <f>IF(日報入力!G810="","",日報入力!K810)</f>
        <v/>
      </c>
      <c r="F810" s="291" t="str">
        <f>IF(日報入力!G810="","",日報入力!L810)</f>
        <v/>
      </c>
      <c r="G810" s="291" t="str">
        <f>IF(日報入力!G810="","",日報入力!L810-日報入力!O810-日報入力!P810-日報入力!Q810-日報入力!R810-日報入力!S810-日報入力!T810-日報入力!U810-日報入力!V810-日報入力!W810-日報入力!X810-日報入力!Y810-日報入力!Z810)</f>
        <v/>
      </c>
      <c r="H810" s="291" t="str">
        <f>IF(日報入力!G810="","",IF(日報入力!M810&gt;=0,日報入力!M810*F810,F810))</f>
        <v/>
      </c>
      <c r="I810" s="291" t="str">
        <f>IF(日報入力!G810="","",日報入力!O810)</f>
        <v/>
      </c>
      <c r="J810" s="291" t="str">
        <f>IF(日報入力!G810="","",日報入力!P810)</f>
        <v/>
      </c>
      <c r="K810" s="291" t="str">
        <f>IF(日報入力!G810="","",日報入力!Q810)</f>
        <v/>
      </c>
      <c r="L810" s="291" t="str">
        <f>IF(日報入力!G810="","",日報入力!R810)</f>
        <v/>
      </c>
      <c r="M810" s="291" t="str">
        <f>IF(日報入力!G810="","",日報入力!S810)</f>
        <v/>
      </c>
      <c r="N810" s="291" t="str">
        <f>IF(日報入力!G810="","",日報入力!T810)</f>
        <v/>
      </c>
      <c r="O810" s="291" t="str">
        <f>IF(日報入力!G810="","",日報入力!U810)</f>
        <v/>
      </c>
      <c r="P810" s="291" t="str">
        <f>IF(日報入力!G810="","",日報入力!V810)</f>
        <v/>
      </c>
      <c r="Q810" s="291" t="str">
        <f>IF(日報入力!G810="","",日報入力!W810)</f>
        <v/>
      </c>
      <c r="R810" s="291" t="str">
        <f>IF(日報入力!G810="","",日報入力!X810)</f>
        <v/>
      </c>
      <c r="S810" s="291" t="str">
        <f>IF(日報入力!G810="","",日報入力!Y810)</f>
        <v/>
      </c>
      <c r="T810" s="291" t="str">
        <f>IF(日報入力!G810="","",日報入力!Z810)</f>
        <v/>
      </c>
      <c r="U810" s="291" t="str">
        <f>IF(日報入力!G810="","",日報入力!AA810)</f>
        <v/>
      </c>
      <c r="V810" s="378" t="str">
        <f>IF(日報入力!G810="","",日報入力!AB810)</f>
        <v/>
      </c>
      <c r="W810" s="291" t="str">
        <f>IF(日報入力!G810="","",日報入力!AC810)</f>
        <v/>
      </c>
      <c r="X810" s="291" t="str">
        <f>IF(日報入力!G810="","",日報入力!AD810)</f>
        <v/>
      </c>
      <c r="Y810" s="291" t="str">
        <f>IF(日報入力!G810="","",日報入力!AE810)</f>
        <v/>
      </c>
      <c r="Z810" s="291" t="str">
        <f>IF(日報入力!G810="","",日報入力!AF810)</f>
        <v/>
      </c>
      <c r="AA810" s="291" t="str">
        <f>IF(日報入力!G810="","",日報入力!AG810)</f>
        <v/>
      </c>
      <c r="AB810" s="291" t="str">
        <f>IF(日報入力!G810="","",日報入力!AH810)</f>
        <v/>
      </c>
      <c r="AC810" s="291" t="str">
        <f>IF(日報入力!G810="","",日報入力!AI810)</f>
        <v/>
      </c>
      <c r="AD810" s="291" t="str">
        <f>IF(日報入力!G810="","",日報入力!AJ810)</f>
        <v/>
      </c>
      <c r="AE810" s="292" t="str">
        <f>IF(日報入力!G810="","",日報入力!E810)</f>
        <v/>
      </c>
      <c r="AF810" s="293" t="str">
        <f>IF(日報入力!G810="","",日報入力!AK810)</f>
        <v/>
      </c>
      <c r="AG810" s="293" t="str">
        <f>IF(日報入力!G810="","",日報入力!AL810)</f>
        <v/>
      </c>
      <c r="AH810" s="293" t="str">
        <f>IF(日報入力!G810="","",日報入力!AM810)</f>
        <v/>
      </c>
      <c r="AI810" s="294" t="str">
        <f>IF(日報入力!G810&gt;0,日報入力!D810*日報入力!K810*日報入力!AL810,"")</f>
        <v/>
      </c>
      <c r="AJ810" s="294" t="str">
        <f>IF(日報入力!G810&gt;0,日報入力!E810*日報入力!AL810,"")</f>
        <v/>
      </c>
      <c r="AK810" s="294" t="str">
        <f>IF(日報入力!G810&gt;0,AI810-AJ810,"")</f>
        <v/>
      </c>
      <c r="AL810" s="292" t="str">
        <f>IF(日報入力!G810&gt;0,日報入力!E810*日報入力!AM810,"")</f>
        <v/>
      </c>
      <c r="AM810" s="292" t="str">
        <f>IF(日報入力!G810&gt;0,日報入力!AB810*日報入力!AM810,"")</f>
        <v/>
      </c>
      <c r="AN810" s="68" t="str">
        <f>IF(日報入力!G810&gt;0,日報入力!C810,"")</f>
        <v/>
      </c>
      <c r="AO810" s="68" t="str">
        <f>日報入力!B810</f>
        <v/>
      </c>
      <c r="AP810" s="68" t="str">
        <f>IF(日報入力!AQ810,日報入力!BA810,"")</f>
        <v/>
      </c>
      <c r="AQ810" s="68" t="str">
        <f>IF(日報入力!AR810,日報入力!BB810,"")</f>
        <v/>
      </c>
      <c r="AR810" s="68" t="str">
        <f>IF(日報入力!AS810,"N勤","")</f>
        <v/>
      </c>
      <c r="AS810" s="295" t="e">
        <f t="shared" si="56"/>
        <v>#VALUE!</v>
      </c>
      <c r="AT810" s="439" t="str">
        <f>日報入力!AY810</f>
        <v/>
      </c>
      <c r="AU810" s="518" t="str">
        <f>IF(日報入力!G810,G810*60/E810,"")</f>
        <v/>
      </c>
      <c r="AV810" s="528" t="str">
        <f>IF(日報入力!AT810,日報入力!AT810,"")</f>
        <v/>
      </c>
      <c r="AW810" s="529" t="str">
        <f>IF(日報入力!AT810,AE810/日報入力!AT810,"")</f>
        <v/>
      </c>
      <c r="AX810" s="530" t="e">
        <f>IF(1&lt;日報集計!AT810,AT810/(((F810-I810-J810-N810-O810)*60)/(E810)),"")</f>
        <v>#VALUE!</v>
      </c>
      <c r="AY810" s="664" t="str">
        <f>IF(日報入力!H810,AT810/(((F810-J810)*60)/E810),"")</f>
        <v/>
      </c>
      <c r="AZ810" s="664" t="str">
        <f>IF(日報入力!I810,AT810/((G810*60)/E810),"")</f>
        <v/>
      </c>
      <c r="BA810" s="296" t="str">
        <f>IF(日報入力!G810,G810/F810,"")</f>
        <v/>
      </c>
      <c r="BB810" s="386" t="e">
        <f t="shared" si="57"/>
        <v>#VALUE!</v>
      </c>
      <c r="BC810" s="386" t="e">
        <f t="shared" si="58"/>
        <v>#VALUE!</v>
      </c>
      <c r="BD810" s="80">
        <f>日報入力!AU810</f>
        <v>0</v>
      </c>
      <c r="BE810" s="534" t="str">
        <f>IF(日報入力!AV810,日報入力!AV810,"")</f>
        <v/>
      </c>
      <c r="BF810" s="534" t="str">
        <f>IF(日報入力!AW810,日報入力!AW810,"")</f>
        <v/>
      </c>
      <c r="BG810" s="398" t="str">
        <f>IF(日報入力!G810,日報入力!K810*日報入力!D810*日報入力!BC810,"")</f>
        <v/>
      </c>
    </row>
    <row r="811" spans="1:59" ht="20.25" hidden="1" customHeight="1" x14ac:dyDescent="0.15">
      <c r="A811" s="302" t="str">
        <f>IF(日報入力!G811="","",日報入力!G811)</f>
        <v/>
      </c>
      <c r="B811" s="291" t="str">
        <f>IF(日報入力!G811="","",日報入力!H811)</f>
        <v/>
      </c>
      <c r="C811" s="291" t="str">
        <f>IF(日報入力!G811="","",日報入力!I811)</f>
        <v/>
      </c>
      <c r="D811" s="291" t="str">
        <f>IF(日報入力!G811="","",日報入力!J811)</f>
        <v/>
      </c>
      <c r="E811" s="291" t="str">
        <f>IF(日報入力!G811="","",日報入力!K811)</f>
        <v/>
      </c>
      <c r="F811" s="291" t="str">
        <f>IF(日報入力!G811="","",日報入力!L811)</f>
        <v/>
      </c>
      <c r="G811" s="291" t="str">
        <f>IF(日報入力!G811="","",日報入力!L811-日報入力!O811-日報入力!P811-日報入力!Q811-日報入力!R811-日報入力!S811-日報入力!T811-日報入力!U811-日報入力!V811-日報入力!W811-日報入力!X811-日報入力!Y811-日報入力!Z811)</f>
        <v/>
      </c>
      <c r="H811" s="291" t="str">
        <f>IF(日報入力!G811="","",IF(日報入力!M811&gt;=0,日報入力!M811*F811,F811))</f>
        <v/>
      </c>
      <c r="I811" s="291" t="str">
        <f>IF(日報入力!G811="","",日報入力!O811)</f>
        <v/>
      </c>
      <c r="J811" s="291" t="str">
        <f>IF(日報入力!G811="","",日報入力!P811)</f>
        <v/>
      </c>
      <c r="K811" s="291" t="str">
        <f>IF(日報入力!G811="","",日報入力!Q811)</f>
        <v/>
      </c>
      <c r="L811" s="291" t="str">
        <f>IF(日報入力!G811="","",日報入力!R811)</f>
        <v/>
      </c>
      <c r="M811" s="291" t="str">
        <f>IF(日報入力!G811="","",日報入力!S811)</f>
        <v/>
      </c>
      <c r="N811" s="291" t="str">
        <f>IF(日報入力!G811="","",日報入力!T811)</f>
        <v/>
      </c>
      <c r="O811" s="291" t="str">
        <f>IF(日報入力!G811="","",日報入力!U811)</f>
        <v/>
      </c>
      <c r="P811" s="291" t="str">
        <f>IF(日報入力!G811="","",日報入力!V811)</f>
        <v/>
      </c>
      <c r="Q811" s="291" t="str">
        <f>IF(日報入力!G811="","",日報入力!W811)</f>
        <v/>
      </c>
      <c r="R811" s="291" t="str">
        <f>IF(日報入力!G811="","",日報入力!X811)</f>
        <v/>
      </c>
      <c r="S811" s="291" t="str">
        <f>IF(日報入力!G811="","",日報入力!Y811)</f>
        <v/>
      </c>
      <c r="T811" s="291" t="str">
        <f>IF(日報入力!G811="","",日報入力!Z811)</f>
        <v/>
      </c>
      <c r="U811" s="291" t="str">
        <f>IF(日報入力!G811="","",日報入力!AA811)</f>
        <v/>
      </c>
      <c r="V811" s="378" t="str">
        <f>IF(日報入力!G811="","",日報入力!AB811)</f>
        <v/>
      </c>
      <c r="W811" s="291" t="str">
        <f>IF(日報入力!G811="","",日報入力!AC811)</f>
        <v/>
      </c>
      <c r="X811" s="291" t="str">
        <f>IF(日報入力!G811="","",日報入力!AD811)</f>
        <v/>
      </c>
      <c r="Y811" s="291" t="str">
        <f>IF(日報入力!G811="","",日報入力!AE811)</f>
        <v/>
      </c>
      <c r="Z811" s="291" t="str">
        <f>IF(日報入力!G811="","",日報入力!AF811)</f>
        <v/>
      </c>
      <c r="AA811" s="291" t="str">
        <f>IF(日報入力!G811="","",日報入力!AG811)</f>
        <v/>
      </c>
      <c r="AB811" s="291" t="str">
        <f>IF(日報入力!G811="","",日報入力!AH811)</f>
        <v/>
      </c>
      <c r="AC811" s="291" t="str">
        <f>IF(日報入力!G811="","",日報入力!AI811)</f>
        <v/>
      </c>
      <c r="AD811" s="291" t="str">
        <f>IF(日報入力!G811="","",日報入力!AJ811)</f>
        <v/>
      </c>
      <c r="AE811" s="292" t="str">
        <f>IF(日報入力!G811="","",日報入力!E811)</f>
        <v/>
      </c>
      <c r="AF811" s="293" t="str">
        <f>IF(日報入力!G811="","",日報入力!AK811)</f>
        <v/>
      </c>
      <c r="AG811" s="293" t="str">
        <f>IF(日報入力!G811="","",日報入力!AL811)</f>
        <v/>
      </c>
      <c r="AH811" s="293" t="str">
        <f>IF(日報入力!G811="","",日報入力!AM811)</f>
        <v/>
      </c>
      <c r="AI811" s="294" t="str">
        <f>IF(日報入力!G811&gt;0,日報入力!D811*日報入力!K811*日報入力!AL811,"")</f>
        <v/>
      </c>
      <c r="AJ811" s="294" t="str">
        <f>IF(日報入力!G811&gt;0,日報入力!E811*日報入力!AL811,"")</f>
        <v/>
      </c>
      <c r="AK811" s="294" t="str">
        <f>IF(日報入力!G811&gt;0,AI811-AJ811,"")</f>
        <v/>
      </c>
      <c r="AL811" s="292" t="str">
        <f>IF(日報入力!G811&gt;0,日報入力!E811*日報入力!AM811,"")</f>
        <v/>
      </c>
      <c r="AM811" s="292" t="str">
        <f>IF(日報入力!G811&gt;0,日報入力!AB811*日報入力!AM811,"")</f>
        <v/>
      </c>
      <c r="AN811" s="68" t="str">
        <f>IF(日報入力!G811&gt;0,日報入力!C811,"")</f>
        <v/>
      </c>
      <c r="AO811" s="68" t="str">
        <f>日報入力!B811</f>
        <v/>
      </c>
      <c r="AP811" s="68" t="str">
        <f>IF(日報入力!AQ811,日報入力!BA811,"")</f>
        <v/>
      </c>
      <c r="AQ811" s="68" t="str">
        <f>IF(日報入力!AR811,日報入力!BB811,"")</f>
        <v/>
      </c>
      <c r="AR811" s="68" t="str">
        <f>IF(日報入力!AS811,"N勤","")</f>
        <v/>
      </c>
      <c r="AS811" s="295" t="e">
        <f t="shared" si="56"/>
        <v>#VALUE!</v>
      </c>
      <c r="AT811" s="439" t="str">
        <f>日報入力!AY811</f>
        <v/>
      </c>
      <c r="AU811" s="518" t="str">
        <f>IF(日報入力!G811,G811*60/E811,"")</f>
        <v/>
      </c>
      <c r="AV811" s="528" t="str">
        <f>IF(日報入力!AT811,日報入力!AT811,"")</f>
        <v/>
      </c>
      <c r="AW811" s="529" t="str">
        <f>IF(日報入力!AT811,AE811/日報入力!AT811,"")</f>
        <v/>
      </c>
      <c r="AX811" s="530" t="e">
        <f>IF(1&lt;日報集計!AT811,AT811/(((F811-I811-J811-N811-O811)*60)/(E811)),"")</f>
        <v>#VALUE!</v>
      </c>
      <c r="AY811" s="664" t="str">
        <f>IF(日報入力!H811,AT811/(((F811-J811)*60)/E811),"")</f>
        <v/>
      </c>
      <c r="AZ811" s="664" t="str">
        <f>IF(日報入力!I811,AT811/((G811*60)/E811),"")</f>
        <v/>
      </c>
      <c r="BA811" s="296" t="str">
        <f>IF(日報入力!G811,G811/F811,"")</f>
        <v/>
      </c>
      <c r="BB811" s="386" t="e">
        <f t="shared" si="57"/>
        <v>#VALUE!</v>
      </c>
      <c r="BC811" s="386" t="e">
        <f t="shared" si="58"/>
        <v>#VALUE!</v>
      </c>
      <c r="BD811" s="80">
        <f>日報入力!AU811</f>
        <v>0</v>
      </c>
      <c r="BE811" s="534" t="str">
        <f>IF(日報入力!AV811,日報入力!AV811,"")</f>
        <v/>
      </c>
      <c r="BF811" s="534" t="str">
        <f>IF(日報入力!AW811,日報入力!AW811,"")</f>
        <v/>
      </c>
      <c r="BG811" s="398" t="str">
        <f>IF(日報入力!G811,日報入力!K811*日報入力!D811*日報入力!BC811,"")</f>
        <v/>
      </c>
    </row>
    <row r="812" spans="1:59" ht="20.25" hidden="1" customHeight="1" x14ac:dyDescent="0.15">
      <c r="A812" s="302" t="str">
        <f>IF(日報入力!G812="","",日報入力!G812)</f>
        <v/>
      </c>
      <c r="B812" s="291" t="str">
        <f>IF(日報入力!G812="","",日報入力!H812)</f>
        <v/>
      </c>
      <c r="C812" s="291" t="str">
        <f>IF(日報入力!G812="","",日報入力!I812)</f>
        <v/>
      </c>
      <c r="D812" s="291" t="str">
        <f>IF(日報入力!G812="","",日報入力!J812)</f>
        <v/>
      </c>
      <c r="E812" s="291" t="str">
        <f>IF(日報入力!G812="","",日報入力!K812)</f>
        <v/>
      </c>
      <c r="F812" s="291" t="str">
        <f>IF(日報入力!G812="","",日報入力!L812)</f>
        <v/>
      </c>
      <c r="G812" s="291" t="str">
        <f>IF(日報入力!G812="","",日報入力!L812-日報入力!O812-日報入力!P812-日報入力!Q812-日報入力!R812-日報入力!S812-日報入力!T812-日報入力!U812-日報入力!V812-日報入力!W812-日報入力!X812-日報入力!Y812-日報入力!Z812)</f>
        <v/>
      </c>
      <c r="H812" s="291" t="str">
        <f>IF(日報入力!G812="","",IF(日報入力!M812&gt;=0,日報入力!M812*F812,F812))</f>
        <v/>
      </c>
      <c r="I812" s="291" t="str">
        <f>IF(日報入力!G812="","",日報入力!O812)</f>
        <v/>
      </c>
      <c r="J812" s="291" t="str">
        <f>IF(日報入力!G812="","",日報入力!P812)</f>
        <v/>
      </c>
      <c r="K812" s="291" t="str">
        <f>IF(日報入力!G812="","",日報入力!Q812)</f>
        <v/>
      </c>
      <c r="L812" s="291" t="str">
        <f>IF(日報入力!G812="","",日報入力!R812)</f>
        <v/>
      </c>
      <c r="M812" s="291" t="str">
        <f>IF(日報入力!G812="","",日報入力!S812)</f>
        <v/>
      </c>
      <c r="N812" s="291" t="str">
        <f>IF(日報入力!G812="","",日報入力!T812)</f>
        <v/>
      </c>
      <c r="O812" s="291" t="str">
        <f>IF(日報入力!G812="","",日報入力!U812)</f>
        <v/>
      </c>
      <c r="P812" s="291" t="str">
        <f>IF(日報入力!G812="","",日報入力!V812)</f>
        <v/>
      </c>
      <c r="Q812" s="291" t="str">
        <f>IF(日報入力!G812="","",日報入力!W812)</f>
        <v/>
      </c>
      <c r="R812" s="291" t="str">
        <f>IF(日報入力!G812="","",日報入力!X812)</f>
        <v/>
      </c>
      <c r="S812" s="291" t="str">
        <f>IF(日報入力!G812="","",日報入力!Y812)</f>
        <v/>
      </c>
      <c r="T812" s="291" t="str">
        <f>IF(日報入力!G812="","",日報入力!Z812)</f>
        <v/>
      </c>
      <c r="U812" s="291" t="str">
        <f>IF(日報入力!G812="","",日報入力!AA812)</f>
        <v/>
      </c>
      <c r="V812" s="378" t="str">
        <f>IF(日報入力!G812="","",日報入力!AB812)</f>
        <v/>
      </c>
      <c r="W812" s="291" t="str">
        <f>IF(日報入力!G812="","",日報入力!AC812)</f>
        <v/>
      </c>
      <c r="X812" s="291" t="str">
        <f>IF(日報入力!G812="","",日報入力!AD812)</f>
        <v/>
      </c>
      <c r="Y812" s="291" t="str">
        <f>IF(日報入力!G812="","",日報入力!AE812)</f>
        <v/>
      </c>
      <c r="Z812" s="291" t="str">
        <f>IF(日報入力!G812="","",日報入力!AF812)</f>
        <v/>
      </c>
      <c r="AA812" s="291" t="str">
        <f>IF(日報入力!G812="","",日報入力!AG812)</f>
        <v/>
      </c>
      <c r="AB812" s="291" t="str">
        <f>IF(日報入力!G812="","",日報入力!AH812)</f>
        <v/>
      </c>
      <c r="AC812" s="291" t="str">
        <f>IF(日報入力!G812="","",日報入力!AI812)</f>
        <v/>
      </c>
      <c r="AD812" s="291" t="str">
        <f>IF(日報入力!G812="","",日報入力!AJ812)</f>
        <v/>
      </c>
      <c r="AE812" s="292" t="str">
        <f>IF(日報入力!G812="","",日報入力!E812)</f>
        <v/>
      </c>
      <c r="AF812" s="293" t="str">
        <f>IF(日報入力!G812="","",日報入力!AK812)</f>
        <v/>
      </c>
      <c r="AG812" s="293" t="str">
        <f>IF(日報入力!G812="","",日報入力!AL812)</f>
        <v/>
      </c>
      <c r="AH812" s="293" t="str">
        <f>IF(日報入力!G812="","",日報入力!AM812)</f>
        <v/>
      </c>
      <c r="AI812" s="294" t="str">
        <f>IF(日報入力!G812&gt;0,日報入力!D812*日報入力!K812*日報入力!AL812,"")</f>
        <v/>
      </c>
      <c r="AJ812" s="294" t="str">
        <f>IF(日報入力!G812&gt;0,日報入力!E812*日報入力!AL812,"")</f>
        <v/>
      </c>
      <c r="AK812" s="294" t="str">
        <f>IF(日報入力!G812&gt;0,AI812-AJ812,"")</f>
        <v/>
      </c>
      <c r="AL812" s="292" t="str">
        <f>IF(日報入力!G812&gt;0,日報入力!E812*日報入力!AM812,"")</f>
        <v/>
      </c>
      <c r="AM812" s="292" t="str">
        <f>IF(日報入力!G812&gt;0,日報入力!AB812*日報入力!AM812,"")</f>
        <v/>
      </c>
      <c r="AN812" s="68" t="str">
        <f>IF(日報入力!G812&gt;0,日報入力!C812,"")</f>
        <v/>
      </c>
      <c r="AO812" s="68" t="str">
        <f>日報入力!B812</f>
        <v/>
      </c>
      <c r="AP812" s="68" t="str">
        <f>IF(日報入力!AQ812,日報入力!BA812,"")</f>
        <v/>
      </c>
      <c r="AQ812" s="68" t="str">
        <f>IF(日報入力!AR812,日報入力!BB812,"")</f>
        <v/>
      </c>
      <c r="AR812" s="68" t="str">
        <f>IF(日報入力!AS812,"N勤","")</f>
        <v/>
      </c>
      <c r="AS812" s="295" t="e">
        <f t="shared" si="56"/>
        <v>#VALUE!</v>
      </c>
      <c r="AT812" s="439" t="str">
        <f>日報入力!AY812</f>
        <v/>
      </c>
      <c r="AU812" s="518" t="str">
        <f>IF(日報入力!G812,G812*60/E812,"")</f>
        <v/>
      </c>
      <c r="AV812" s="528" t="str">
        <f>IF(日報入力!AT812,日報入力!AT812,"")</f>
        <v/>
      </c>
      <c r="AW812" s="529" t="str">
        <f>IF(日報入力!AT812,AE812/日報入力!AT812,"")</f>
        <v/>
      </c>
      <c r="AX812" s="530" t="e">
        <f>IF(1&lt;日報集計!AT812,AT812/(((F812-I812-J812-N812-O812)*60)/(E812)),"")</f>
        <v>#VALUE!</v>
      </c>
      <c r="AY812" s="664" t="str">
        <f>IF(日報入力!H812,AT812/(((F812-J812)*60)/E812),"")</f>
        <v/>
      </c>
      <c r="AZ812" s="664" t="str">
        <f>IF(日報入力!I812,AT812/((G812*60)/E812),"")</f>
        <v/>
      </c>
      <c r="BA812" s="296" t="str">
        <f>IF(日報入力!G812,G812/F812,"")</f>
        <v/>
      </c>
      <c r="BB812" s="386" t="e">
        <f t="shared" si="57"/>
        <v>#VALUE!</v>
      </c>
      <c r="BC812" s="386" t="e">
        <f t="shared" si="58"/>
        <v>#VALUE!</v>
      </c>
      <c r="BD812" s="80">
        <f>日報入力!AU812</f>
        <v>0</v>
      </c>
      <c r="BE812" s="534" t="str">
        <f>IF(日報入力!AV812,日報入力!AV812,"")</f>
        <v/>
      </c>
      <c r="BF812" s="534" t="str">
        <f>IF(日報入力!AW812,日報入力!AW812,"")</f>
        <v/>
      </c>
      <c r="BG812" s="398" t="str">
        <f>IF(日報入力!G812,日報入力!K812*日報入力!D812*日報入力!BC812,"")</f>
        <v/>
      </c>
    </row>
    <row r="813" spans="1:59" ht="20.25" hidden="1" customHeight="1" x14ac:dyDescent="0.15">
      <c r="A813" s="302" t="str">
        <f>IF(日報入力!G813="","",日報入力!G813)</f>
        <v/>
      </c>
      <c r="B813" s="291" t="str">
        <f>IF(日報入力!G813="","",日報入力!H813)</f>
        <v/>
      </c>
      <c r="C813" s="291" t="str">
        <f>IF(日報入力!G813="","",日報入力!I813)</f>
        <v/>
      </c>
      <c r="D813" s="291" t="str">
        <f>IF(日報入力!G813="","",日報入力!J813)</f>
        <v/>
      </c>
      <c r="E813" s="291" t="str">
        <f>IF(日報入力!G813="","",日報入力!K813)</f>
        <v/>
      </c>
      <c r="F813" s="291" t="str">
        <f>IF(日報入力!G813="","",日報入力!L813)</f>
        <v/>
      </c>
      <c r="G813" s="291" t="str">
        <f>IF(日報入力!G813="","",日報入力!L813-日報入力!O813-日報入力!P813-日報入力!Q813-日報入力!R813-日報入力!S813-日報入力!T813-日報入力!U813-日報入力!V813-日報入力!W813-日報入力!X813-日報入力!Y813-日報入力!Z813)</f>
        <v/>
      </c>
      <c r="H813" s="291" t="str">
        <f>IF(日報入力!G813="","",IF(日報入力!M813&gt;=0,日報入力!M813*F813,F813))</f>
        <v/>
      </c>
      <c r="I813" s="291" t="str">
        <f>IF(日報入力!G813="","",日報入力!O813)</f>
        <v/>
      </c>
      <c r="J813" s="291" t="str">
        <f>IF(日報入力!G813="","",日報入力!P813)</f>
        <v/>
      </c>
      <c r="K813" s="291" t="str">
        <f>IF(日報入力!G813="","",日報入力!Q813)</f>
        <v/>
      </c>
      <c r="L813" s="291" t="str">
        <f>IF(日報入力!G813="","",日報入力!R813)</f>
        <v/>
      </c>
      <c r="M813" s="291" t="str">
        <f>IF(日報入力!G813="","",日報入力!S813)</f>
        <v/>
      </c>
      <c r="N813" s="291" t="str">
        <f>IF(日報入力!G813="","",日報入力!T813)</f>
        <v/>
      </c>
      <c r="O813" s="291" t="str">
        <f>IF(日報入力!G813="","",日報入力!U813)</f>
        <v/>
      </c>
      <c r="P813" s="291" t="str">
        <f>IF(日報入力!G813="","",日報入力!V813)</f>
        <v/>
      </c>
      <c r="Q813" s="291" t="str">
        <f>IF(日報入力!G813="","",日報入力!W813)</f>
        <v/>
      </c>
      <c r="R813" s="291" t="str">
        <f>IF(日報入力!G813="","",日報入力!X813)</f>
        <v/>
      </c>
      <c r="S813" s="291" t="str">
        <f>IF(日報入力!G813="","",日報入力!Y813)</f>
        <v/>
      </c>
      <c r="T813" s="291" t="str">
        <f>IF(日報入力!G813="","",日報入力!Z813)</f>
        <v/>
      </c>
      <c r="U813" s="291" t="str">
        <f>IF(日報入力!G813="","",日報入力!AA813)</f>
        <v/>
      </c>
      <c r="V813" s="378" t="str">
        <f>IF(日報入力!G813="","",日報入力!AB813)</f>
        <v/>
      </c>
      <c r="W813" s="291" t="str">
        <f>IF(日報入力!G813="","",日報入力!AC813)</f>
        <v/>
      </c>
      <c r="X813" s="291" t="str">
        <f>IF(日報入力!G813="","",日報入力!AD813)</f>
        <v/>
      </c>
      <c r="Y813" s="291" t="str">
        <f>IF(日報入力!G813="","",日報入力!AE813)</f>
        <v/>
      </c>
      <c r="Z813" s="291" t="str">
        <f>IF(日報入力!G813="","",日報入力!AF813)</f>
        <v/>
      </c>
      <c r="AA813" s="291" t="str">
        <f>IF(日報入力!G813="","",日報入力!AG813)</f>
        <v/>
      </c>
      <c r="AB813" s="291" t="str">
        <f>IF(日報入力!G813="","",日報入力!AH813)</f>
        <v/>
      </c>
      <c r="AC813" s="291" t="str">
        <f>IF(日報入力!G813="","",日報入力!AI813)</f>
        <v/>
      </c>
      <c r="AD813" s="291" t="str">
        <f>IF(日報入力!G813="","",日報入力!AJ813)</f>
        <v/>
      </c>
      <c r="AE813" s="292" t="str">
        <f>IF(日報入力!G813="","",日報入力!E813)</f>
        <v/>
      </c>
      <c r="AF813" s="293" t="str">
        <f>IF(日報入力!G813="","",日報入力!AK813)</f>
        <v/>
      </c>
      <c r="AG813" s="293" t="str">
        <f>IF(日報入力!G813="","",日報入力!AL813)</f>
        <v/>
      </c>
      <c r="AH813" s="293" t="str">
        <f>IF(日報入力!G813="","",日報入力!AM813)</f>
        <v/>
      </c>
      <c r="AI813" s="294" t="str">
        <f>IF(日報入力!G813&gt;0,日報入力!D813*日報入力!K813*日報入力!AL813,"")</f>
        <v/>
      </c>
      <c r="AJ813" s="294" t="str">
        <f>IF(日報入力!G813&gt;0,日報入力!E813*日報入力!AL813,"")</f>
        <v/>
      </c>
      <c r="AK813" s="294" t="str">
        <f>IF(日報入力!G813&gt;0,AI813-AJ813,"")</f>
        <v/>
      </c>
      <c r="AL813" s="292" t="str">
        <f>IF(日報入力!G813&gt;0,日報入力!E813*日報入力!AM813,"")</f>
        <v/>
      </c>
      <c r="AM813" s="292" t="str">
        <f>IF(日報入力!G813&gt;0,日報入力!AB813*日報入力!AM813,"")</f>
        <v/>
      </c>
      <c r="AN813" s="68" t="str">
        <f>IF(日報入力!G813&gt;0,日報入力!C813,"")</f>
        <v/>
      </c>
      <c r="AO813" s="68" t="str">
        <f>日報入力!B813</f>
        <v/>
      </c>
      <c r="AP813" s="68" t="str">
        <f>IF(日報入力!AQ813,日報入力!BA813,"")</f>
        <v/>
      </c>
      <c r="AQ813" s="68" t="str">
        <f>IF(日報入力!AR813,日報入力!BB813,"")</f>
        <v/>
      </c>
      <c r="AR813" s="68" t="str">
        <f>IF(日報入力!AS813,"N勤","")</f>
        <v/>
      </c>
      <c r="AS813" s="295" t="e">
        <f t="shared" si="56"/>
        <v>#VALUE!</v>
      </c>
      <c r="AT813" s="439" t="str">
        <f>日報入力!AY813</f>
        <v/>
      </c>
      <c r="AU813" s="518" t="str">
        <f>IF(日報入力!G813,G813*60/E813,"")</f>
        <v/>
      </c>
      <c r="AV813" s="528" t="str">
        <f>IF(日報入力!AT813,日報入力!AT813,"")</f>
        <v/>
      </c>
      <c r="AW813" s="529" t="str">
        <f>IF(日報入力!AT813,AE813/日報入力!AT813,"")</f>
        <v/>
      </c>
      <c r="AX813" s="530" t="e">
        <f>IF(1&lt;日報集計!AT813,AT813/(((F813-I813-J813-N813-O813)*60)/(E813)),"")</f>
        <v>#VALUE!</v>
      </c>
      <c r="AY813" s="664" t="str">
        <f>IF(日報入力!H813,AT813/(((F813-J813)*60)/E813),"")</f>
        <v/>
      </c>
      <c r="AZ813" s="664" t="str">
        <f>IF(日報入力!I813,AT813/((G813*60)/E813),"")</f>
        <v/>
      </c>
      <c r="BA813" s="296" t="str">
        <f>IF(日報入力!G813,G813/F813,"")</f>
        <v/>
      </c>
      <c r="BB813" s="386" t="e">
        <f t="shared" si="57"/>
        <v>#VALUE!</v>
      </c>
      <c r="BC813" s="386" t="e">
        <f t="shared" si="58"/>
        <v>#VALUE!</v>
      </c>
      <c r="BD813" s="80">
        <f>日報入力!AU813</f>
        <v>0</v>
      </c>
      <c r="BE813" s="534" t="str">
        <f>IF(日報入力!AV813,日報入力!AV813,"")</f>
        <v/>
      </c>
      <c r="BF813" s="534" t="str">
        <f>IF(日報入力!AW813,日報入力!AW813,"")</f>
        <v/>
      </c>
      <c r="BG813" s="398" t="str">
        <f>IF(日報入力!G813,日報入力!K813*日報入力!D813*日報入力!BC813,"")</f>
        <v/>
      </c>
    </row>
    <row r="814" spans="1:59" ht="20.25" hidden="1" customHeight="1" x14ac:dyDescent="0.15">
      <c r="A814" s="302" t="str">
        <f>IF(日報入力!G814="","",日報入力!G814)</f>
        <v/>
      </c>
      <c r="B814" s="291" t="str">
        <f>IF(日報入力!G814="","",日報入力!H814)</f>
        <v/>
      </c>
      <c r="C814" s="291" t="str">
        <f>IF(日報入力!G814="","",日報入力!I814)</f>
        <v/>
      </c>
      <c r="D814" s="291" t="str">
        <f>IF(日報入力!G814="","",日報入力!J814)</f>
        <v/>
      </c>
      <c r="E814" s="291" t="str">
        <f>IF(日報入力!G814="","",日報入力!K814)</f>
        <v/>
      </c>
      <c r="F814" s="291" t="str">
        <f>IF(日報入力!G814="","",日報入力!L814)</f>
        <v/>
      </c>
      <c r="G814" s="291" t="str">
        <f>IF(日報入力!G814="","",日報入力!L814-日報入力!O814-日報入力!P814-日報入力!Q814-日報入力!R814-日報入力!S814-日報入力!T814-日報入力!U814-日報入力!V814-日報入力!W814-日報入力!X814-日報入力!Y814-日報入力!Z814)</f>
        <v/>
      </c>
      <c r="H814" s="291" t="str">
        <f>IF(日報入力!G814="","",IF(日報入力!M814&gt;=0,日報入力!M814*F814,F814))</f>
        <v/>
      </c>
      <c r="I814" s="291" t="str">
        <f>IF(日報入力!G814="","",日報入力!O814)</f>
        <v/>
      </c>
      <c r="J814" s="291" t="str">
        <f>IF(日報入力!G814="","",日報入力!P814)</f>
        <v/>
      </c>
      <c r="K814" s="291" t="str">
        <f>IF(日報入力!G814="","",日報入力!Q814)</f>
        <v/>
      </c>
      <c r="L814" s="291" t="str">
        <f>IF(日報入力!G814="","",日報入力!R814)</f>
        <v/>
      </c>
      <c r="M814" s="291" t="str">
        <f>IF(日報入力!G814="","",日報入力!S814)</f>
        <v/>
      </c>
      <c r="N814" s="291" t="str">
        <f>IF(日報入力!G814="","",日報入力!T814)</f>
        <v/>
      </c>
      <c r="O814" s="291" t="str">
        <f>IF(日報入力!G814="","",日報入力!U814)</f>
        <v/>
      </c>
      <c r="P814" s="291" t="str">
        <f>IF(日報入力!G814="","",日報入力!V814)</f>
        <v/>
      </c>
      <c r="Q814" s="291" t="str">
        <f>IF(日報入力!G814="","",日報入力!W814)</f>
        <v/>
      </c>
      <c r="R814" s="291" t="str">
        <f>IF(日報入力!G814="","",日報入力!X814)</f>
        <v/>
      </c>
      <c r="S814" s="291" t="str">
        <f>IF(日報入力!G814="","",日報入力!Y814)</f>
        <v/>
      </c>
      <c r="T814" s="291" t="str">
        <f>IF(日報入力!G814="","",日報入力!Z814)</f>
        <v/>
      </c>
      <c r="U814" s="291" t="str">
        <f>IF(日報入力!G814="","",日報入力!AA814)</f>
        <v/>
      </c>
      <c r="V814" s="378" t="str">
        <f>IF(日報入力!G814="","",日報入力!AB814)</f>
        <v/>
      </c>
      <c r="W814" s="291" t="str">
        <f>IF(日報入力!G814="","",日報入力!AC814)</f>
        <v/>
      </c>
      <c r="X814" s="291" t="str">
        <f>IF(日報入力!G814="","",日報入力!AD814)</f>
        <v/>
      </c>
      <c r="Y814" s="291" t="str">
        <f>IF(日報入力!G814="","",日報入力!AE814)</f>
        <v/>
      </c>
      <c r="Z814" s="291" t="str">
        <f>IF(日報入力!G814="","",日報入力!AF814)</f>
        <v/>
      </c>
      <c r="AA814" s="291" t="str">
        <f>IF(日報入力!G814="","",日報入力!AG814)</f>
        <v/>
      </c>
      <c r="AB814" s="291" t="str">
        <f>IF(日報入力!G814="","",日報入力!AH814)</f>
        <v/>
      </c>
      <c r="AC814" s="291" t="str">
        <f>IF(日報入力!G814="","",日報入力!AI814)</f>
        <v/>
      </c>
      <c r="AD814" s="291" t="str">
        <f>IF(日報入力!G814="","",日報入力!AJ814)</f>
        <v/>
      </c>
      <c r="AE814" s="292" t="str">
        <f>IF(日報入力!G814="","",日報入力!E814)</f>
        <v/>
      </c>
      <c r="AF814" s="293" t="str">
        <f>IF(日報入力!G814="","",日報入力!AK814)</f>
        <v/>
      </c>
      <c r="AG814" s="293" t="str">
        <f>IF(日報入力!G814="","",日報入力!AL814)</f>
        <v/>
      </c>
      <c r="AH814" s="293" t="str">
        <f>IF(日報入力!G814="","",日報入力!AM814)</f>
        <v/>
      </c>
      <c r="AI814" s="294" t="str">
        <f>IF(日報入力!G814&gt;0,日報入力!D814*日報入力!K814*日報入力!AL814,"")</f>
        <v/>
      </c>
      <c r="AJ814" s="294" t="str">
        <f>IF(日報入力!G814&gt;0,日報入力!E814*日報入力!AL814,"")</f>
        <v/>
      </c>
      <c r="AK814" s="294" t="str">
        <f>IF(日報入力!G814&gt;0,AI814-AJ814,"")</f>
        <v/>
      </c>
      <c r="AL814" s="292" t="str">
        <f>IF(日報入力!G814&gt;0,日報入力!E814*日報入力!AM814,"")</f>
        <v/>
      </c>
      <c r="AM814" s="292" t="str">
        <f>IF(日報入力!G814&gt;0,日報入力!AB814*日報入力!AM814,"")</f>
        <v/>
      </c>
      <c r="AN814" s="68" t="str">
        <f>IF(日報入力!G814&gt;0,日報入力!C814,"")</f>
        <v/>
      </c>
      <c r="AO814" s="68" t="str">
        <f>日報入力!B814</f>
        <v/>
      </c>
      <c r="AP814" s="68" t="str">
        <f>IF(日報入力!AQ814,日報入力!BA814,"")</f>
        <v/>
      </c>
      <c r="AQ814" s="68" t="str">
        <f>IF(日報入力!AR814,日報入力!BB814,"")</f>
        <v/>
      </c>
      <c r="AR814" s="68" t="str">
        <f>IF(日報入力!AS814,"N勤","")</f>
        <v/>
      </c>
      <c r="AS814" s="295" t="e">
        <f t="shared" si="56"/>
        <v>#VALUE!</v>
      </c>
      <c r="AT814" s="439" t="str">
        <f>日報入力!AY814</f>
        <v/>
      </c>
      <c r="AU814" s="518" t="str">
        <f>IF(日報入力!G814,G814*60/E814,"")</f>
        <v/>
      </c>
      <c r="AV814" s="528" t="str">
        <f>IF(日報入力!AT814,日報入力!AT814,"")</f>
        <v/>
      </c>
      <c r="AW814" s="529" t="str">
        <f>IF(日報入力!AT814,AE814/日報入力!AT814,"")</f>
        <v/>
      </c>
      <c r="AX814" s="530" t="e">
        <f>IF(1&lt;日報集計!AT814,AT814/(((F814-I814-J814-N814-O814)*60)/(E814)),"")</f>
        <v>#VALUE!</v>
      </c>
      <c r="AY814" s="664" t="str">
        <f>IF(日報入力!H814,AT814/(((F814-J814)*60)/E814),"")</f>
        <v/>
      </c>
      <c r="AZ814" s="664" t="str">
        <f>IF(日報入力!I814,AT814/((G814*60)/E814),"")</f>
        <v/>
      </c>
      <c r="BA814" s="296" t="str">
        <f>IF(日報入力!G814,G814/F814,"")</f>
        <v/>
      </c>
      <c r="BB814" s="386" t="e">
        <f t="shared" si="57"/>
        <v>#VALUE!</v>
      </c>
      <c r="BC814" s="386" t="e">
        <f t="shared" si="58"/>
        <v>#VALUE!</v>
      </c>
      <c r="BD814" s="80">
        <f>日報入力!AU814</f>
        <v>0</v>
      </c>
      <c r="BE814" s="534" t="str">
        <f>IF(日報入力!AV814,日報入力!AV814,"")</f>
        <v/>
      </c>
      <c r="BF814" s="534" t="str">
        <f>IF(日報入力!AW814,日報入力!AW814,"")</f>
        <v/>
      </c>
      <c r="BG814" s="398" t="str">
        <f>IF(日報入力!G814,日報入力!K814*日報入力!D814*日報入力!BC814,"")</f>
        <v/>
      </c>
    </row>
    <row r="815" spans="1:59" ht="20.25" hidden="1" customHeight="1" x14ac:dyDescent="0.15">
      <c r="A815" s="302" t="str">
        <f>IF(日報入力!G815="","",日報入力!G815)</f>
        <v/>
      </c>
      <c r="B815" s="291" t="str">
        <f>IF(日報入力!G815="","",日報入力!H815)</f>
        <v/>
      </c>
      <c r="C815" s="291" t="str">
        <f>IF(日報入力!G815="","",日報入力!I815)</f>
        <v/>
      </c>
      <c r="D815" s="291" t="str">
        <f>IF(日報入力!G815="","",日報入力!J815)</f>
        <v/>
      </c>
      <c r="E815" s="291" t="str">
        <f>IF(日報入力!G815="","",日報入力!K815)</f>
        <v/>
      </c>
      <c r="F815" s="291" t="str">
        <f>IF(日報入力!G815="","",日報入力!L815)</f>
        <v/>
      </c>
      <c r="G815" s="291" t="str">
        <f>IF(日報入力!G815="","",日報入力!L815-日報入力!O815-日報入力!P815-日報入力!Q815-日報入力!R815-日報入力!S815-日報入力!T815-日報入力!U815-日報入力!V815-日報入力!W815-日報入力!X815-日報入力!Y815-日報入力!Z815)</f>
        <v/>
      </c>
      <c r="H815" s="291" t="str">
        <f>IF(日報入力!G815="","",IF(日報入力!M815&gt;=0,日報入力!M815*F815,F815))</f>
        <v/>
      </c>
      <c r="I815" s="291" t="str">
        <f>IF(日報入力!G815="","",日報入力!O815)</f>
        <v/>
      </c>
      <c r="J815" s="291" t="str">
        <f>IF(日報入力!G815="","",日報入力!P815)</f>
        <v/>
      </c>
      <c r="K815" s="291" t="str">
        <f>IF(日報入力!G815="","",日報入力!Q815)</f>
        <v/>
      </c>
      <c r="L815" s="291" t="str">
        <f>IF(日報入力!G815="","",日報入力!R815)</f>
        <v/>
      </c>
      <c r="M815" s="291" t="str">
        <f>IF(日報入力!G815="","",日報入力!S815)</f>
        <v/>
      </c>
      <c r="N815" s="291" t="str">
        <f>IF(日報入力!G815="","",日報入力!T815)</f>
        <v/>
      </c>
      <c r="O815" s="291" t="str">
        <f>IF(日報入力!G815="","",日報入力!U815)</f>
        <v/>
      </c>
      <c r="P815" s="291" t="str">
        <f>IF(日報入力!G815="","",日報入力!V815)</f>
        <v/>
      </c>
      <c r="Q815" s="291" t="str">
        <f>IF(日報入力!G815="","",日報入力!W815)</f>
        <v/>
      </c>
      <c r="R815" s="291" t="str">
        <f>IF(日報入力!G815="","",日報入力!X815)</f>
        <v/>
      </c>
      <c r="S815" s="291" t="str">
        <f>IF(日報入力!G815="","",日報入力!Y815)</f>
        <v/>
      </c>
      <c r="T815" s="291" t="str">
        <f>IF(日報入力!G815="","",日報入力!Z815)</f>
        <v/>
      </c>
      <c r="U815" s="291" t="str">
        <f>IF(日報入力!G815="","",日報入力!AA815)</f>
        <v/>
      </c>
      <c r="V815" s="378" t="str">
        <f>IF(日報入力!G815="","",日報入力!AB815)</f>
        <v/>
      </c>
      <c r="W815" s="291" t="str">
        <f>IF(日報入力!G815="","",日報入力!AC815)</f>
        <v/>
      </c>
      <c r="X815" s="291" t="str">
        <f>IF(日報入力!G815="","",日報入力!AD815)</f>
        <v/>
      </c>
      <c r="Y815" s="291" t="str">
        <f>IF(日報入力!G815="","",日報入力!AE815)</f>
        <v/>
      </c>
      <c r="Z815" s="291" t="str">
        <f>IF(日報入力!G815="","",日報入力!AF815)</f>
        <v/>
      </c>
      <c r="AA815" s="291" t="str">
        <f>IF(日報入力!G815="","",日報入力!AG815)</f>
        <v/>
      </c>
      <c r="AB815" s="291" t="str">
        <f>IF(日報入力!G815="","",日報入力!AH815)</f>
        <v/>
      </c>
      <c r="AC815" s="291" t="str">
        <f>IF(日報入力!G815="","",日報入力!AI815)</f>
        <v/>
      </c>
      <c r="AD815" s="291" t="str">
        <f>IF(日報入力!G815="","",日報入力!AJ815)</f>
        <v/>
      </c>
      <c r="AE815" s="292" t="str">
        <f>IF(日報入力!G815="","",日報入力!E815)</f>
        <v/>
      </c>
      <c r="AF815" s="293" t="str">
        <f>IF(日報入力!G815="","",日報入力!AK815)</f>
        <v/>
      </c>
      <c r="AG815" s="293" t="str">
        <f>IF(日報入力!G815="","",日報入力!AL815)</f>
        <v/>
      </c>
      <c r="AH815" s="293" t="str">
        <f>IF(日報入力!G815="","",日報入力!AM815)</f>
        <v/>
      </c>
      <c r="AI815" s="294" t="str">
        <f>IF(日報入力!G815&gt;0,日報入力!D815*日報入力!K815*日報入力!AL815,"")</f>
        <v/>
      </c>
      <c r="AJ815" s="294" t="str">
        <f>IF(日報入力!G815&gt;0,日報入力!E815*日報入力!AL815,"")</f>
        <v/>
      </c>
      <c r="AK815" s="294" t="str">
        <f>IF(日報入力!G815&gt;0,AI815-AJ815,"")</f>
        <v/>
      </c>
      <c r="AL815" s="292" t="str">
        <f>IF(日報入力!G815&gt;0,日報入力!E815*日報入力!AM815,"")</f>
        <v/>
      </c>
      <c r="AM815" s="292" t="str">
        <f>IF(日報入力!G815&gt;0,日報入力!AB815*日報入力!AM815,"")</f>
        <v/>
      </c>
      <c r="AN815" s="68" t="str">
        <f>IF(日報入力!G815&gt;0,日報入力!C815,"")</f>
        <v/>
      </c>
      <c r="AO815" s="68" t="str">
        <f>日報入力!B815</f>
        <v/>
      </c>
      <c r="AP815" s="68" t="str">
        <f>IF(日報入力!AQ815,日報入力!BA815,"")</f>
        <v/>
      </c>
      <c r="AQ815" s="68" t="str">
        <f>IF(日報入力!AR815,日報入力!BB815,"")</f>
        <v/>
      </c>
      <c r="AR815" s="68" t="str">
        <f>IF(日報入力!AS815,"N勤","")</f>
        <v/>
      </c>
      <c r="AS815" s="295" t="e">
        <f t="shared" si="56"/>
        <v>#VALUE!</v>
      </c>
      <c r="AT815" s="439" t="str">
        <f>日報入力!AY815</f>
        <v/>
      </c>
      <c r="AU815" s="518" t="str">
        <f>IF(日報入力!G815,G815*60/E815,"")</f>
        <v/>
      </c>
      <c r="AV815" s="528" t="str">
        <f>IF(日報入力!AT815,日報入力!AT815,"")</f>
        <v/>
      </c>
      <c r="AW815" s="529" t="str">
        <f>IF(日報入力!AT815,AE815/日報入力!AT815,"")</f>
        <v/>
      </c>
      <c r="AX815" s="530" t="e">
        <f>IF(1&lt;日報集計!AT815,AT815/(((F815-I815-J815-N815-O815)*60)/(E815)),"")</f>
        <v>#VALUE!</v>
      </c>
      <c r="AY815" s="664" t="str">
        <f>IF(日報入力!H815,AT815/(((F815-J815)*60)/E815),"")</f>
        <v/>
      </c>
      <c r="AZ815" s="664" t="str">
        <f>IF(日報入力!I815,AT815/((G815*60)/E815),"")</f>
        <v/>
      </c>
      <c r="BA815" s="296" t="str">
        <f>IF(日報入力!G815,G815/F815,"")</f>
        <v/>
      </c>
      <c r="BB815" s="386" t="e">
        <f t="shared" si="57"/>
        <v>#VALUE!</v>
      </c>
      <c r="BC815" s="386" t="e">
        <f t="shared" si="58"/>
        <v>#VALUE!</v>
      </c>
      <c r="BD815" s="80">
        <f>日報入力!AU815</f>
        <v>0</v>
      </c>
      <c r="BE815" s="534" t="str">
        <f>IF(日報入力!AV815,日報入力!AV815,"")</f>
        <v/>
      </c>
      <c r="BF815" s="534" t="str">
        <f>IF(日報入力!AW815,日報入力!AW815,"")</f>
        <v/>
      </c>
      <c r="BG815" s="398" t="str">
        <f>IF(日報入力!G815,日報入力!K815*日報入力!D815*日報入力!BC815,"")</f>
        <v/>
      </c>
    </row>
    <row r="816" spans="1:59" ht="20.25" hidden="1" customHeight="1" x14ac:dyDescent="0.15">
      <c r="A816" s="302" t="str">
        <f>IF(日報入力!G816="","",日報入力!G816)</f>
        <v/>
      </c>
      <c r="B816" s="291" t="str">
        <f>IF(日報入力!G816="","",日報入力!H816)</f>
        <v/>
      </c>
      <c r="C816" s="291" t="str">
        <f>IF(日報入力!G816="","",日報入力!I816)</f>
        <v/>
      </c>
      <c r="D816" s="291" t="str">
        <f>IF(日報入力!G816="","",日報入力!J816)</f>
        <v/>
      </c>
      <c r="E816" s="291" t="str">
        <f>IF(日報入力!G816="","",日報入力!K816)</f>
        <v/>
      </c>
      <c r="F816" s="291" t="str">
        <f>IF(日報入力!G816="","",日報入力!L816)</f>
        <v/>
      </c>
      <c r="G816" s="291" t="str">
        <f>IF(日報入力!G816="","",日報入力!L816-日報入力!O816-日報入力!P816-日報入力!Q816-日報入力!R816-日報入力!S816-日報入力!T816-日報入力!U816-日報入力!V816-日報入力!W816-日報入力!X816-日報入力!Y816-日報入力!Z816)</f>
        <v/>
      </c>
      <c r="H816" s="291" t="str">
        <f>IF(日報入力!G816="","",IF(日報入力!M816&gt;=0,日報入力!M816*F816,F816))</f>
        <v/>
      </c>
      <c r="I816" s="291" t="str">
        <f>IF(日報入力!G816="","",日報入力!O816)</f>
        <v/>
      </c>
      <c r="J816" s="291" t="str">
        <f>IF(日報入力!G816="","",日報入力!P816)</f>
        <v/>
      </c>
      <c r="K816" s="291" t="str">
        <f>IF(日報入力!G816="","",日報入力!Q816)</f>
        <v/>
      </c>
      <c r="L816" s="291" t="str">
        <f>IF(日報入力!G816="","",日報入力!R816)</f>
        <v/>
      </c>
      <c r="M816" s="291" t="str">
        <f>IF(日報入力!G816="","",日報入力!S816)</f>
        <v/>
      </c>
      <c r="N816" s="291" t="str">
        <f>IF(日報入力!G816="","",日報入力!T816)</f>
        <v/>
      </c>
      <c r="O816" s="291" t="str">
        <f>IF(日報入力!G816="","",日報入力!U816)</f>
        <v/>
      </c>
      <c r="P816" s="291" t="str">
        <f>IF(日報入力!G816="","",日報入力!V816)</f>
        <v/>
      </c>
      <c r="Q816" s="291" t="str">
        <f>IF(日報入力!G816="","",日報入力!W816)</f>
        <v/>
      </c>
      <c r="R816" s="291" t="str">
        <f>IF(日報入力!G816="","",日報入力!X816)</f>
        <v/>
      </c>
      <c r="S816" s="291" t="str">
        <f>IF(日報入力!G816="","",日報入力!Y816)</f>
        <v/>
      </c>
      <c r="T816" s="291" t="str">
        <f>IF(日報入力!G816="","",日報入力!Z816)</f>
        <v/>
      </c>
      <c r="U816" s="291" t="str">
        <f>IF(日報入力!G816="","",日報入力!AA816)</f>
        <v/>
      </c>
      <c r="V816" s="378" t="str">
        <f>IF(日報入力!G816="","",日報入力!AB816)</f>
        <v/>
      </c>
      <c r="W816" s="291" t="str">
        <f>IF(日報入力!G816="","",日報入力!AC816)</f>
        <v/>
      </c>
      <c r="X816" s="291" t="str">
        <f>IF(日報入力!G816="","",日報入力!AD816)</f>
        <v/>
      </c>
      <c r="Y816" s="291" t="str">
        <f>IF(日報入力!G816="","",日報入力!AE816)</f>
        <v/>
      </c>
      <c r="Z816" s="291" t="str">
        <f>IF(日報入力!G816="","",日報入力!AF816)</f>
        <v/>
      </c>
      <c r="AA816" s="291" t="str">
        <f>IF(日報入力!G816="","",日報入力!AG816)</f>
        <v/>
      </c>
      <c r="AB816" s="291" t="str">
        <f>IF(日報入力!G816="","",日報入力!AH816)</f>
        <v/>
      </c>
      <c r="AC816" s="291" t="str">
        <f>IF(日報入力!G816="","",日報入力!AI816)</f>
        <v/>
      </c>
      <c r="AD816" s="291" t="str">
        <f>IF(日報入力!G816="","",日報入力!AJ816)</f>
        <v/>
      </c>
      <c r="AE816" s="292" t="str">
        <f>IF(日報入力!G816="","",日報入力!E816)</f>
        <v/>
      </c>
      <c r="AF816" s="293" t="str">
        <f>IF(日報入力!G816="","",日報入力!AK816)</f>
        <v/>
      </c>
      <c r="AG816" s="293" t="str">
        <f>IF(日報入力!G816="","",日報入力!AL816)</f>
        <v/>
      </c>
      <c r="AH816" s="293" t="str">
        <f>IF(日報入力!G816="","",日報入力!AM816)</f>
        <v/>
      </c>
      <c r="AI816" s="294" t="str">
        <f>IF(日報入力!G816&gt;0,日報入力!D816*日報入力!K816*日報入力!AL816,"")</f>
        <v/>
      </c>
      <c r="AJ816" s="294" t="str">
        <f>IF(日報入力!G816&gt;0,日報入力!E816*日報入力!AL816,"")</f>
        <v/>
      </c>
      <c r="AK816" s="294" t="str">
        <f>IF(日報入力!G816&gt;0,AI816-AJ816,"")</f>
        <v/>
      </c>
      <c r="AL816" s="292" t="str">
        <f>IF(日報入力!G816&gt;0,日報入力!E816*日報入力!AM816,"")</f>
        <v/>
      </c>
      <c r="AM816" s="292" t="str">
        <f>IF(日報入力!G816&gt;0,日報入力!AB816*日報入力!AM816,"")</f>
        <v/>
      </c>
      <c r="AN816" s="68" t="str">
        <f>IF(日報入力!G816&gt;0,日報入力!C816,"")</f>
        <v/>
      </c>
      <c r="AO816" s="68" t="str">
        <f>日報入力!B816</f>
        <v/>
      </c>
      <c r="AP816" s="68" t="str">
        <f>IF(日報入力!AQ816,日報入力!BA816,"")</f>
        <v/>
      </c>
      <c r="AQ816" s="68" t="str">
        <f>IF(日報入力!AR816,日報入力!BB816,"")</f>
        <v/>
      </c>
      <c r="AR816" s="68" t="str">
        <f>IF(日報入力!AS816,"N勤","")</f>
        <v/>
      </c>
      <c r="AS816" s="295" t="e">
        <f t="shared" si="56"/>
        <v>#VALUE!</v>
      </c>
      <c r="AT816" s="439" t="str">
        <f>日報入力!AY816</f>
        <v/>
      </c>
      <c r="AU816" s="518" t="str">
        <f>IF(日報入力!G816,G816*60/E816,"")</f>
        <v/>
      </c>
      <c r="AV816" s="528" t="str">
        <f>IF(日報入力!AT816,日報入力!AT816,"")</f>
        <v/>
      </c>
      <c r="AW816" s="529" t="str">
        <f>IF(日報入力!AT816,AE816/日報入力!AT816,"")</f>
        <v/>
      </c>
      <c r="AX816" s="530" t="e">
        <f>IF(1&lt;日報集計!AT816,AT816/(((F816-I816-J816-N816-O816)*60)/(E816)),"")</f>
        <v>#VALUE!</v>
      </c>
      <c r="AY816" s="664" t="str">
        <f>IF(日報入力!H816,AT816/(((F816-J816)*60)/E816),"")</f>
        <v/>
      </c>
      <c r="AZ816" s="664" t="str">
        <f>IF(日報入力!I816,AT816/((G816*60)/E816),"")</f>
        <v/>
      </c>
      <c r="BA816" s="296" t="str">
        <f>IF(日報入力!G816,G816/F816,"")</f>
        <v/>
      </c>
      <c r="BB816" s="386" t="e">
        <f t="shared" si="57"/>
        <v>#VALUE!</v>
      </c>
      <c r="BC816" s="386" t="e">
        <f t="shared" si="58"/>
        <v>#VALUE!</v>
      </c>
      <c r="BD816" s="80">
        <f>日報入力!AU816</f>
        <v>0</v>
      </c>
      <c r="BE816" s="534" t="str">
        <f>IF(日報入力!AV816,日報入力!AV816,"")</f>
        <v/>
      </c>
      <c r="BF816" s="534" t="str">
        <f>IF(日報入力!AW816,日報入力!AW816,"")</f>
        <v/>
      </c>
      <c r="BG816" s="398" t="str">
        <f>IF(日報入力!G816,日報入力!K816*日報入力!D816*日報入力!BC816,"")</f>
        <v/>
      </c>
    </row>
    <row r="817" spans="1:59" ht="20.25" hidden="1" customHeight="1" x14ac:dyDescent="0.15">
      <c r="A817" s="302" t="str">
        <f>IF(日報入力!G817="","",日報入力!G817)</f>
        <v/>
      </c>
      <c r="B817" s="291" t="str">
        <f>IF(日報入力!G817="","",日報入力!H817)</f>
        <v/>
      </c>
      <c r="C817" s="291" t="str">
        <f>IF(日報入力!G817="","",日報入力!I817)</f>
        <v/>
      </c>
      <c r="D817" s="291" t="str">
        <f>IF(日報入力!G817="","",日報入力!J817)</f>
        <v/>
      </c>
      <c r="E817" s="291" t="str">
        <f>IF(日報入力!G817="","",日報入力!K817)</f>
        <v/>
      </c>
      <c r="F817" s="291" t="str">
        <f>IF(日報入力!G817="","",日報入力!L817)</f>
        <v/>
      </c>
      <c r="G817" s="291" t="str">
        <f>IF(日報入力!G817="","",日報入力!L817-日報入力!O817-日報入力!P817-日報入力!Q817-日報入力!R817-日報入力!S817-日報入力!T817-日報入力!U817-日報入力!V817-日報入力!W817-日報入力!X817-日報入力!Y817-日報入力!Z817)</f>
        <v/>
      </c>
      <c r="H817" s="291" t="str">
        <f>IF(日報入力!G817="","",IF(日報入力!M817&gt;=0,日報入力!M817*F817,F817))</f>
        <v/>
      </c>
      <c r="I817" s="291" t="str">
        <f>IF(日報入力!G817="","",日報入力!O817)</f>
        <v/>
      </c>
      <c r="J817" s="291" t="str">
        <f>IF(日報入力!G817="","",日報入力!P817)</f>
        <v/>
      </c>
      <c r="K817" s="291" t="str">
        <f>IF(日報入力!G817="","",日報入力!Q817)</f>
        <v/>
      </c>
      <c r="L817" s="291" t="str">
        <f>IF(日報入力!G817="","",日報入力!R817)</f>
        <v/>
      </c>
      <c r="M817" s="291" t="str">
        <f>IF(日報入力!G817="","",日報入力!S817)</f>
        <v/>
      </c>
      <c r="N817" s="291" t="str">
        <f>IF(日報入力!G817="","",日報入力!T817)</f>
        <v/>
      </c>
      <c r="O817" s="291" t="str">
        <f>IF(日報入力!G817="","",日報入力!U817)</f>
        <v/>
      </c>
      <c r="P817" s="291" t="str">
        <f>IF(日報入力!G817="","",日報入力!V817)</f>
        <v/>
      </c>
      <c r="Q817" s="291" t="str">
        <f>IF(日報入力!G817="","",日報入力!W817)</f>
        <v/>
      </c>
      <c r="R817" s="291" t="str">
        <f>IF(日報入力!G817="","",日報入力!X817)</f>
        <v/>
      </c>
      <c r="S817" s="291" t="str">
        <f>IF(日報入力!G817="","",日報入力!Y817)</f>
        <v/>
      </c>
      <c r="T817" s="291" t="str">
        <f>IF(日報入力!G817="","",日報入力!Z817)</f>
        <v/>
      </c>
      <c r="U817" s="291" t="str">
        <f>IF(日報入力!G817="","",日報入力!AA817)</f>
        <v/>
      </c>
      <c r="V817" s="378" t="str">
        <f>IF(日報入力!G817="","",日報入力!AB817)</f>
        <v/>
      </c>
      <c r="W817" s="291" t="str">
        <f>IF(日報入力!G817="","",日報入力!AC817)</f>
        <v/>
      </c>
      <c r="X817" s="291" t="str">
        <f>IF(日報入力!G817="","",日報入力!AD817)</f>
        <v/>
      </c>
      <c r="Y817" s="291" t="str">
        <f>IF(日報入力!G817="","",日報入力!AE817)</f>
        <v/>
      </c>
      <c r="Z817" s="291" t="str">
        <f>IF(日報入力!G817="","",日報入力!AF817)</f>
        <v/>
      </c>
      <c r="AA817" s="291" t="str">
        <f>IF(日報入力!G817="","",日報入力!AG817)</f>
        <v/>
      </c>
      <c r="AB817" s="291" t="str">
        <f>IF(日報入力!G817="","",日報入力!AH817)</f>
        <v/>
      </c>
      <c r="AC817" s="291" t="str">
        <f>IF(日報入力!G817="","",日報入力!AI817)</f>
        <v/>
      </c>
      <c r="AD817" s="291" t="str">
        <f>IF(日報入力!G817="","",日報入力!AJ817)</f>
        <v/>
      </c>
      <c r="AE817" s="292" t="str">
        <f>IF(日報入力!G817="","",日報入力!E817)</f>
        <v/>
      </c>
      <c r="AF817" s="293" t="str">
        <f>IF(日報入力!G817="","",日報入力!AK817)</f>
        <v/>
      </c>
      <c r="AG817" s="293" t="str">
        <f>IF(日報入力!G817="","",日報入力!AL817)</f>
        <v/>
      </c>
      <c r="AH817" s="293" t="str">
        <f>IF(日報入力!G817="","",日報入力!AM817)</f>
        <v/>
      </c>
      <c r="AI817" s="294" t="str">
        <f>IF(日報入力!G817&gt;0,日報入力!D817*日報入力!K817*日報入力!AL817,"")</f>
        <v/>
      </c>
      <c r="AJ817" s="294" t="str">
        <f>IF(日報入力!G817&gt;0,日報入力!E817*日報入力!AL817,"")</f>
        <v/>
      </c>
      <c r="AK817" s="294" t="str">
        <f>IF(日報入力!G817&gt;0,AI817-AJ817,"")</f>
        <v/>
      </c>
      <c r="AL817" s="292" t="str">
        <f>IF(日報入力!G817&gt;0,日報入力!E817*日報入力!AM817,"")</f>
        <v/>
      </c>
      <c r="AM817" s="292" t="str">
        <f>IF(日報入力!G817&gt;0,日報入力!AB817*日報入力!AM817,"")</f>
        <v/>
      </c>
      <c r="AN817" s="68" t="str">
        <f>IF(日報入力!G817&gt;0,日報入力!C817,"")</f>
        <v/>
      </c>
      <c r="AO817" s="68" t="str">
        <f>日報入力!B817</f>
        <v/>
      </c>
      <c r="AP817" s="68" t="str">
        <f>IF(日報入力!AQ817,日報入力!BA817,"")</f>
        <v/>
      </c>
      <c r="AQ817" s="68" t="str">
        <f>IF(日報入力!AR817,日報入力!BB817,"")</f>
        <v/>
      </c>
      <c r="AR817" s="68" t="str">
        <f>IF(日報入力!AS817,"N勤","")</f>
        <v/>
      </c>
      <c r="AS817" s="295" t="e">
        <f t="shared" si="56"/>
        <v>#VALUE!</v>
      </c>
      <c r="AT817" s="439" t="str">
        <f>日報入力!AY817</f>
        <v/>
      </c>
      <c r="AU817" s="518" t="str">
        <f>IF(日報入力!G817,G817*60/E817,"")</f>
        <v/>
      </c>
      <c r="AV817" s="528" t="str">
        <f>IF(日報入力!AT817,日報入力!AT817,"")</f>
        <v/>
      </c>
      <c r="AW817" s="529" t="str">
        <f>IF(日報入力!AT817,AE817/日報入力!AT817,"")</f>
        <v/>
      </c>
      <c r="AX817" s="530" t="e">
        <f>IF(1&lt;日報集計!AT817,AT817/(((F817-I817-J817-N817-O817)*60)/(E817)),"")</f>
        <v>#VALUE!</v>
      </c>
      <c r="AY817" s="664" t="str">
        <f>IF(日報入力!H817,AT817/(((F817-J817)*60)/E817),"")</f>
        <v/>
      </c>
      <c r="AZ817" s="664" t="str">
        <f>IF(日報入力!I817,AT817/((G817*60)/E817),"")</f>
        <v/>
      </c>
      <c r="BA817" s="296" t="str">
        <f>IF(日報入力!G817,G817/F817,"")</f>
        <v/>
      </c>
      <c r="BB817" s="386" t="e">
        <f t="shared" si="57"/>
        <v>#VALUE!</v>
      </c>
      <c r="BC817" s="386" t="e">
        <f t="shared" si="58"/>
        <v>#VALUE!</v>
      </c>
      <c r="BD817" s="80">
        <f>日報入力!AU817</f>
        <v>0</v>
      </c>
      <c r="BE817" s="534" t="str">
        <f>IF(日報入力!AV817,日報入力!AV817,"")</f>
        <v/>
      </c>
      <c r="BF817" s="534" t="str">
        <f>IF(日報入力!AW817,日報入力!AW817,"")</f>
        <v/>
      </c>
      <c r="BG817" s="398" t="str">
        <f>IF(日報入力!G817,日報入力!K817*日報入力!D817*日報入力!BC817,"")</f>
        <v/>
      </c>
    </row>
    <row r="818" spans="1:59" ht="20.25" hidden="1" customHeight="1" x14ac:dyDescent="0.15">
      <c r="A818" s="302" t="str">
        <f>IF(日報入力!G818="","",日報入力!G818)</f>
        <v/>
      </c>
      <c r="B818" s="291" t="str">
        <f>IF(日報入力!G818="","",日報入力!H818)</f>
        <v/>
      </c>
      <c r="C818" s="291" t="str">
        <f>IF(日報入力!G818="","",日報入力!I818)</f>
        <v/>
      </c>
      <c r="D818" s="291" t="str">
        <f>IF(日報入力!G818="","",日報入力!J818)</f>
        <v/>
      </c>
      <c r="E818" s="291" t="str">
        <f>IF(日報入力!G818="","",日報入力!K818)</f>
        <v/>
      </c>
      <c r="F818" s="291" t="str">
        <f>IF(日報入力!G818="","",日報入力!L818)</f>
        <v/>
      </c>
      <c r="G818" s="291" t="str">
        <f>IF(日報入力!G818="","",日報入力!L818-日報入力!O818-日報入力!P818-日報入力!Q818-日報入力!R818-日報入力!S818-日報入力!T818-日報入力!U818-日報入力!V818-日報入力!W818-日報入力!X818-日報入力!Y818-日報入力!Z818)</f>
        <v/>
      </c>
      <c r="H818" s="291" t="str">
        <f>IF(日報入力!G818="","",IF(日報入力!M818&gt;=0,日報入力!M818*F818,F818))</f>
        <v/>
      </c>
      <c r="I818" s="291" t="str">
        <f>IF(日報入力!G818="","",日報入力!O818)</f>
        <v/>
      </c>
      <c r="J818" s="291" t="str">
        <f>IF(日報入力!G818="","",日報入力!P818)</f>
        <v/>
      </c>
      <c r="K818" s="291" t="str">
        <f>IF(日報入力!G818="","",日報入力!Q818)</f>
        <v/>
      </c>
      <c r="L818" s="291" t="str">
        <f>IF(日報入力!G818="","",日報入力!R818)</f>
        <v/>
      </c>
      <c r="M818" s="291" t="str">
        <f>IF(日報入力!G818="","",日報入力!S818)</f>
        <v/>
      </c>
      <c r="N818" s="291" t="str">
        <f>IF(日報入力!G818="","",日報入力!T818)</f>
        <v/>
      </c>
      <c r="O818" s="291" t="str">
        <f>IF(日報入力!G818="","",日報入力!U818)</f>
        <v/>
      </c>
      <c r="P818" s="291" t="str">
        <f>IF(日報入力!G818="","",日報入力!V818)</f>
        <v/>
      </c>
      <c r="Q818" s="291" t="str">
        <f>IF(日報入力!G818="","",日報入力!W818)</f>
        <v/>
      </c>
      <c r="R818" s="291" t="str">
        <f>IF(日報入力!G818="","",日報入力!X818)</f>
        <v/>
      </c>
      <c r="S818" s="291" t="str">
        <f>IF(日報入力!G818="","",日報入力!Y818)</f>
        <v/>
      </c>
      <c r="T818" s="291" t="str">
        <f>IF(日報入力!G818="","",日報入力!Z818)</f>
        <v/>
      </c>
      <c r="U818" s="291" t="str">
        <f>IF(日報入力!G818="","",日報入力!AA818)</f>
        <v/>
      </c>
      <c r="V818" s="378" t="str">
        <f>IF(日報入力!G818="","",日報入力!AB818)</f>
        <v/>
      </c>
      <c r="W818" s="291" t="str">
        <f>IF(日報入力!G818="","",日報入力!AC818)</f>
        <v/>
      </c>
      <c r="X818" s="291" t="str">
        <f>IF(日報入力!G818="","",日報入力!AD818)</f>
        <v/>
      </c>
      <c r="Y818" s="291" t="str">
        <f>IF(日報入力!G818="","",日報入力!AE818)</f>
        <v/>
      </c>
      <c r="Z818" s="291" t="str">
        <f>IF(日報入力!G818="","",日報入力!AF818)</f>
        <v/>
      </c>
      <c r="AA818" s="291" t="str">
        <f>IF(日報入力!G818="","",日報入力!AG818)</f>
        <v/>
      </c>
      <c r="AB818" s="291" t="str">
        <f>IF(日報入力!G818="","",日報入力!AH818)</f>
        <v/>
      </c>
      <c r="AC818" s="291" t="str">
        <f>IF(日報入力!G818="","",日報入力!AI818)</f>
        <v/>
      </c>
      <c r="AD818" s="291" t="str">
        <f>IF(日報入力!G818="","",日報入力!AJ818)</f>
        <v/>
      </c>
      <c r="AE818" s="292" t="str">
        <f>IF(日報入力!G818="","",日報入力!E818)</f>
        <v/>
      </c>
      <c r="AF818" s="293" t="str">
        <f>IF(日報入力!G818="","",日報入力!AK818)</f>
        <v/>
      </c>
      <c r="AG818" s="293" t="str">
        <f>IF(日報入力!G818="","",日報入力!AL818)</f>
        <v/>
      </c>
      <c r="AH818" s="293" t="str">
        <f>IF(日報入力!G818="","",日報入力!AM818)</f>
        <v/>
      </c>
      <c r="AI818" s="294" t="str">
        <f>IF(日報入力!G818&gt;0,日報入力!D818*日報入力!K818*日報入力!AL818,"")</f>
        <v/>
      </c>
      <c r="AJ818" s="294" t="str">
        <f>IF(日報入力!G818&gt;0,日報入力!E818*日報入力!AL818,"")</f>
        <v/>
      </c>
      <c r="AK818" s="294" t="str">
        <f>IF(日報入力!G818&gt;0,AI818-AJ818,"")</f>
        <v/>
      </c>
      <c r="AL818" s="292" t="str">
        <f>IF(日報入力!G818&gt;0,日報入力!E818*日報入力!AM818,"")</f>
        <v/>
      </c>
      <c r="AM818" s="292" t="str">
        <f>IF(日報入力!G818&gt;0,日報入力!AB818*日報入力!AM818,"")</f>
        <v/>
      </c>
      <c r="AN818" s="68" t="str">
        <f>IF(日報入力!G818&gt;0,日報入力!C818,"")</f>
        <v/>
      </c>
      <c r="AO818" s="68" t="str">
        <f>日報入力!B818</f>
        <v/>
      </c>
      <c r="AP818" s="68" t="str">
        <f>IF(日報入力!AQ818,日報入力!BA818,"")</f>
        <v/>
      </c>
      <c r="AQ818" s="68" t="str">
        <f>IF(日報入力!AR818,日報入力!BB818,"")</f>
        <v/>
      </c>
      <c r="AR818" s="68" t="str">
        <f>IF(日報入力!AS818,"N勤","")</f>
        <v/>
      </c>
      <c r="AS818" s="295" t="e">
        <f t="shared" si="56"/>
        <v>#VALUE!</v>
      </c>
      <c r="AT818" s="439" t="str">
        <f>日報入力!AY818</f>
        <v/>
      </c>
      <c r="AU818" s="518" t="str">
        <f>IF(日報入力!G818,G818*60/E818,"")</f>
        <v/>
      </c>
      <c r="AV818" s="528" t="str">
        <f>IF(日報入力!AT818,日報入力!AT818,"")</f>
        <v/>
      </c>
      <c r="AW818" s="529" t="str">
        <f>IF(日報入力!AT818,AE818/日報入力!AT818,"")</f>
        <v/>
      </c>
      <c r="AX818" s="530" t="e">
        <f>IF(1&lt;日報集計!AT818,AT818/(((F818-I818-J818-N818-O818)*60)/(E818)),"")</f>
        <v>#VALUE!</v>
      </c>
      <c r="AY818" s="664" t="str">
        <f>IF(日報入力!H818,AT818/(((F818-J818)*60)/E818),"")</f>
        <v/>
      </c>
      <c r="AZ818" s="664" t="str">
        <f>IF(日報入力!I818,AT818/((G818*60)/E818),"")</f>
        <v/>
      </c>
      <c r="BA818" s="296" t="str">
        <f>IF(日報入力!G818,G818/F818,"")</f>
        <v/>
      </c>
      <c r="BB818" s="386" t="e">
        <f t="shared" si="57"/>
        <v>#VALUE!</v>
      </c>
      <c r="BC818" s="386" t="e">
        <f t="shared" si="58"/>
        <v>#VALUE!</v>
      </c>
      <c r="BD818" s="80">
        <f>日報入力!AU818</f>
        <v>0</v>
      </c>
      <c r="BE818" s="534" t="str">
        <f>IF(日報入力!AV818,日報入力!AV818,"")</f>
        <v/>
      </c>
      <c r="BF818" s="534" t="str">
        <f>IF(日報入力!AW818,日報入力!AW818,"")</f>
        <v/>
      </c>
      <c r="BG818" s="398" t="str">
        <f>IF(日報入力!G818,日報入力!K818*日報入力!D818*日報入力!BC818,"")</f>
        <v/>
      </c>
    </row>
    <row r="819" spans="1:59" ht="20.25" hidden="1" customHeight="1" x14ac:dyDescent="0.15">
      <c r="A819" s="302" t="str">
        <f>IF(日報入力!G819="","",日報入力!G819)</f>
        <v/>
      </c>
      <c r="B819" s="291" t="str">
        <f>IF(日報入力!G819="","",日報入力!H819)</f>
        <v/>
      </c>
      <c r="C819" s="291" t="str">
        <f>IF(日報入力!G819="","",日報入力!I819)</f>
        <v/>
      </c>
      <c r="D819" s="291" t="str">
        <f>IF(日報入力!G819="","",日報入力!J819)</f>
        <v/>
      </c>
      <c r="E819" s="291" t="str">
        <f>IF(日報入力!G819="","",日報入力!K819)</f>
        <v/>
      </c>
      <c r="F819" s="291" t="str">
        <f>IF(日報入力!G819="","",日報入力!L819)</f>
        <v/>
      </c>
      <c r="G819" s="291" t="str">
        <f>IF(日報入力!G819="","",日報入力!L819-日報入力!O819-日報入力!P819-日報入力!Q819-日報入力!R819-日報入力!S819-日報入力!T819-日報入力!U819-日報入力!V819-日報入力!W819-日報入力!X819-日報入力!Y819-日報入力!Z819)</f>
        <v/>
      </c>
      <c r="H819" s="291" t="str">
        <f>IF(日報入力!G819="","",IF(日報入力!M819&gt;=0,日報入力!M819*F819,F819))</f>
        <v/>
      </c>
      <c r="I819" s="291" t="str">
        <f>IF(日報入力!G819="","",日報入力!O819)</f>
        <v/>
      </c>
      <c r="J819" s="291" t="str">
        <f>IF(日報入力!G819="","",日報入力!P819)</f>
        <v/>
      </c>
      <c r="K819" s="291" t="str">
        <f>IF(日報入力!G819="","",日報入力!Q819)</f>
        <v/>
      </c>
      <c r="L819" s="291" t="str">
        <f>IF(日報入力!G819="","",日報入力!R819)</f>
        <v/>
      </c>
      <c r="M819" s="291" t="str">
        <f>IF(日報入力!G819="","",日報入力!S819)</f>
        <v/>
      </c>
      <c r="N819" s="291" t="str">
        <f>IF(日報入力!G819="","",日報入力!T819)</f>
        <v/>
      </c>
      <c r="O819" s="291" t="str">
        <f>IF(日報入力!G819="","",日報入力!U819)</f>
        <v/>
      </c>
      <c r="P819" s="291" t="str">
        <f>IF(日報入力!G819="","",日報入力!V819)</f>
        <v/>
      </c>
      <c r="Q819" s="291" t="str">
        <f>IF(日報入力!G819="","",日報入力!W819)</f>
        <v/>
      </c>
      <c r="R819" s="291" t="str">
        <f>IF(日報入力!G819="","",日報入力!X819)</f>
        <v/>
      </c>
      <c r="S819" s="291" t="str">
        <f>IF(日報入力!G819="","",日報入力!Y819)</f>
        <v/>
      </c>
      <c r="T819" s="291" t="str">
        <f>IF(日報入力!G819="","",日報入力!Z819)</f>
        <v/>
      </c>
      <c r="U819" s="291" t="str">
        <f>IF(日報入力!G819="","",日報入力!AA819)</f>
        <v/>
      </c>
      <c r="V819" s="378" t="str">
        <f>IF(日報入力!G819="","",日報入力!AB819)</f>
        <v/>
      </c>
      <c r="W819" s="291" t="str">
        <f>IF(日報入力!G819="","",日報入力!AC819)</f>
        <v/>
      </c>
      <c r="X819" s="291" t="str">
        <f>IF(日報入力!G819="","",日報入力!AD819)</f>
        <v/>
      </c>
      <c r="Y819" s="291" t="str">
        <f>IF(日報入力!G819="","",日報入力!AE819)</f>
        <v/>
      </c>
      <c r="Z819" s="291" t="str">
        <f>IF(日報入力!G819="","",日報入力!AF819)</f>
        <v/>
      </c>
      <c r="AA819" s="291" t="str">
        <f>IF(日報入力!G819="","",日報入力!AG819)</f>
        <v/>
      </c>
      <c r="AB819" s="291" t="str">
        <f>IF(日報入力!G819="","",日報入力!AH819)</f>
        <v/>
      </c>
      <c r="AC819" s="291" t="str">
        <f>IF(日報入力!G819="","",日報入力!AI819)</f>
        <v/>
      </c>
      <c r="AD819" s="291" t="str">
        <f>IF(日報入力!G819="","",日報入力!AJ819)</f>
        <v/>
      </c>
      <c r="AE819" s="292" t="str">
        <f>IF(日報入力!G819="","",日報入力!E819)</f>
        <v/>
      </c>
      <c r="AF819" s="293" t="str">
        <f>IF(日報入力!G819="","",日報入力!AK819)</f>
        <v/>
      </c>
      <c r="AG819" s="293" t="str">
        <f>IF(日報入力!G819="","",日報入力!AL819)</f>
        <v/>
      </c>
      <c r="AH819" s="293" t="str">
        <f>IF(日報入力!G819="","",日報入力!AM819)</f>
        <v/>
      </c>
      <c r="AI819" s="294" t="str">
        <f>IF(日報入力!G819&gt;0,日報入力!D819*日報入力!K819*日報入力!AL819,"")</f>
        <v/>
      </c>
      <c r="AJ819" s="294" t="str">
        <f>IF(日報入力!G819&gt;0,日報入力!E819*日報入力!AL819,"")</f>
        <v/>
      </c>
      <c r="AK819" s="294" t="str">
        <f>IF(日報入力!G819&gt;0,AI819-AJ819,"")</f>
        <v/>
      </c>
      <c r="AL819" s="292" t="str">
        <f>IF(日報入力!G819&gt;0,日報入力!E819*日報入力!AM819,"")</f>
        <v/>
      </c>
      <c r="AM819" s="292" t="str">
        <f>IF(日報入力!G819&gt;0,日報入力!AB819*日報入力!AM819,"")</f>
        <v/>
      </c>
      <c r="AN819" s="68" t="str">
        <f>IF(日報入力!G819&gt;0,日報入力!C819,"")</f>
        <v/>
      </c>
      <c r="AO819" s="68" t="str">
        <f>日報入力!B819</f>
        <v/>
      </c>
      <c r="AP819" s="68" t="str">
        <f>IF(日報入力!AQ819,日報入力!BA819,"")</f>
        <v/>
      </c>
      <c r="AQ819" s="68" t="str">
        <f>IF(日報入力!AR819,日報入力!BB819,"")</f>
        <v/>
      </c>
      <c r="AR819" s="68" t="str">
        <f>IF(日報入力!AS819,"N勤","")</f>
        <v/>
      </c>
      <c r="AS819" s="295" t="e">
        <f t="shared" si="56"/>
        <v>#VALUE!</v>
      </c>
      <c r="AT819" s="439" t="str">
        <f>日報入力!AY819</f>
        <v/>
      </c>
      <c r="AU819" s="518" t="str">
        <f>IF(日報入力!G819,G819*60/E819,"")</f>
        <v/>
      </c>
      <c r="AV819" s="528" t="str">
        <f>IF(日報入力!AT819,日報入力!AT819,"")</f>
        <v/>
      </c>
      <c r="AW819" s="529" t="str">
        <f>IF(日報入力!AT819,AE819/日報入力!AT819,"")</f>
        <v/>
      </c>
      <c r="AX819" s="530" t="e">
        <f>IF(1&lt;日報集計!AT819,AT819/(((F819-I819-J819-N819-O819)*60)/(E819)),"")</f>
        <v>#VALUE!</v>
      </c>
      <c r="AY819" s="664" t="str">
        <f>IF(日報入力!H819,AT819/(((F819-J819)*60)/E819),"")</f>
        <v/>
      </c>
      <c r="AZ819" s="664" t="str">
        <f>IF(日報入力!I819,AT819/((G819*60)/E819),"")</f>
        <v/>
      </c>
      <c r="BA819" s="296" t="str">
        <f>IF(日報入力!G819,G819/F819,"")</f>
        <v/>
      </c>
      <c r="BB819" s="386" t="e">
        <f t="shared" si="57"/>
        <v>#VALUE!</v>
      </c>
      <c r="BC819" s="386" t="e">
        <f t="shared" si="58"/>
        <v>#VALUE!</v>
      </c>
      <c r="BD819" s="80">
        <f>日報入力!AU819</f>
        <v>0</v>
      </c>
      <c r="BE819" s="534" t="str">
        <f>IF(日報入力!AV819,日報入力!AV819,"")</f>
        <v/>
      </c>
      <c r="BF819" s="534" t="str">
        <f>IF(日報入力!AW819,日報入力!AW819,"")</f>
        <v/>
      </c>
      <c r="BG819" s="398" t="str">
        <f>IF(日報入力!G819,日報入力!K819*日報入力!D819*日報入力!BC819,"")</f>
        <v/>
      </c>
    </row>
    <row r="820" spans="1:59" ht="20.25" hidden="1" customHeight="1" x14ac:dyDescent="0.15">
      <c r="A820" s="302" t="str">
        <f>IF(日報入力!G820="","",日報入力!G820)</f>
        <v/>
      </c>
      <c r="B820" s="291" t="str">
        <f>IF(日報入力!G820="","",日報入力!H820)</f>
        <v/>
      </c>
      <c r="C820" s="291" t="str">
        <f>IF(日報入力!G820="","",日報入力!I820)</f>
        <v/>
      </c>
      <c r="D820" s="291" t="str">
        <f>IF(日報入力!G820="","",日報入力!J820)</f>
        <v/>
      </c>
      <c r="E820" s="291" t="str">
        <f>IF(日報入力!G820="","",日報入力!K820)</f>
        <v/>
      </c>
      <c r="F820" s="291" t="str">
        <f>IF(日報入力!G820="","",日報入力!L820)</f>
        <v/>
      </c>
      <c r="G820" s="291" t="str">
        <f>IF(日報入力!G820="","",日報入力!L820-日報入力!O820-日報入力!P820-日報入力!Q820-日報入力!R820-日報入力!S820-日報入力!T820-日報入力!U820-日報入力!V820-日報入力!W820-日報入力!X820-日報入力!Y820-日報入力!Z820)</f>
        <v/>
      </c>
      <c r="H820" s="291" t="str">
        <f>IF(日報入力!G820="","",IF(日報入力!M820&gt;=0,日報入力!M820*F820,F820))</f>
        <v/>
      </c>
      <c r="I820" s="291" t="str">
        <f>IF(日報入力!G820="","",日報入力!O820)</f>
        <v/>
      </c>
      <c r="J820" s="291" t="str">
        <f>IF(日報入力!G820="","",日報入力!P820)</f>
        <v/>
      </c>
      <c r="K820" s="291" t="str">
        <f>IF(日報入力!G820="","",日報入力!Q820)</f>
        <v/>
      </c>
      <c r="L820" s="291" t="str">
        <f>IF(日報入力!G820="","",日報入力!R820)</f>
        <v/>
      </c>
      <c r="M820" s="291" t="str">
        <f>IF(日報入力!G820="","",日報入力!S820)</f>
        <v/>
      </c>
      <c r="N820" s="291" t="str">
        <f>IF(日報入力!G820="","",日報入力!T820)</f>
        <v/>
      </c>
      <c r="O820" s="291" t="str">
        <f>IF(日報入力!G820="","",日報入力!U820)</f>
        <v/>
      </c>
      <c r="P820" s="291" t="str">
        <f>IF(日報入力!G820="","",日報入力!V820)</f>
        <v/>
      </c>
      <c r="Q820" s="291" t="str">
        <f>IF(日報入力!G820="","",日報入力!W820)</f>
        <v/>
      </c>
      <c r="R820" s="291" t="str">
        <f>IF(日報入力!G820="","",日報入力!X820)</f>
        <v/>
      </c>
      <c r="S820" s="291" t="str">
        <f>IF(日報入力!G820="","",日報入力!Y820)</f>
        <v/>
      </c>
      <c r="T820" s="291" t="str">
        <f>IF(日報入力!G820="","",日報入力!Z820)</f>
        <v/>
      </c>
      <c r="U820" s="291" t="str">
        <f>IF(日報入力!G820="","",日報入力!AA820)</f>
        <v/>
      </c>
      <c r="V820" s="378" t="str">
        <f>IF(日報入力!G820="","",日報入力!AB820)</f>
        <v/>
      </c>
      <c r="W820" s="291" t="str">
        <f>IF(日報入力!G820="","",日報入力!AC820)</f>
        <v/>
      </c>
      <c r="X820" s="291" t="str">
        <f>IF(日報入力!G820="","",日報入力!AD820)</f>
        <v/>
      </c>
      <c r="Y820" s="291" t="str">
        <f>IF(日報入力!G820="","",日報入力!AE820)</f>
        <v/>
      </c>
      <c r="Z820" s="291" t="str">
        <f>IF(日報入力!G820="","",日報入力!AF820)</f>
        <v/>
      </c>
      <c r="AA820" s="291" t="str">
        <f>IF(日報入力!G820="","",日報入力!AG820)</f>
        <v/>
      </c>
      <c r="AB820" s="291" t="str">
        <f>IF(日報入力!G820="","",日報入力!AH820)</f>
        <v/>
      </c>
      <c r="AC820" s="291" t="str">
        <f>IF(日報入力!G820="","",日報入力!AI820)</f>
        <v/>
      </c>
      <c r="AD820" s="291" t="str">
        <f>IF(日報入力!G820="","",日報入力!AJ820)</f>
        <v/>
      </c>
      <c r="AE820" s="292" t="str">
        <f>IF(日報入力!G820="","",日報入力!E820)</f>
        <v/>
      </c>
      <c r="AF820" s="293" t="str">
        <f>IF(日報入力!G820="","",日報入力!AK820)</f>
        <v/>
      </c>
      <c r="AG820" s="293" t="str">
        <f>IF(日報入力!G820="","",日報入力!AL820)</f>
        <v/>
      </c>
      <c r="AH820" s="293" t="str">
        <f>IF(日報入力!G820="","",日報入力!AM820)</f>
        <v/>
      </c>
      <c r="AI820" s="294" t="str">
        <f>IF(日報入力!G820&gt;0,日報入力!D820*日報入力!K820*日報入力!AL820,"")</f>
        <v/>
      </c>
      <c r="AJ820" s="294" t="str">
        <f>IF(日報入力!G820&gt;0,日報入力!E820*日報入力!AL820,"")</f>
        <v/>
      </c>
      <c r="AK820" s="294" t="str">
        <f>IF(日報入力!G820&gt;0,AI820-AJ820,"")</f>
        <v/>
      </c>
      <c r="AL820" s="292" t="str">
        <f>IF(日報入力!G820&gt;0,日報入力!E820*日報入力!AM820,"")</f>
        <v/>
      </c>
      <c r="AM820" s="292" t="str">
        <f>IF(日報入力!G820&gt;0,日報入力!AB820*日報入力!AM820,"")</f>
        <v/>
      </c>
      <c r="AN820" s="68" t="str">
        <f>IF(日報入力!G820&gt;0,日報入力!C820,"")</f>
        <v/>
      </c>
      <c r="AO820" s="68" t="str">
        <f>日報入力!B820</f>
        <v/>
      </c>
      <c r="AP820" s="68" t="str">
        <f>IF(日報入力!AQ820,日報入力!BA820,"")</f>
        <v/>
      </c>
      <c r="AQ820" s="68" t="str">
        <f>IF(日報入力!AR820,日報入力!BB820,"")</f>
        <v/>
      </c>
      <c r="AR820" s="68" t="str">
        <f>IF(日報入力!AS820,"N勤","")</f>
        <v/>
      </c>
      <c r="AS820" s="295" t="e">
        <f t="shared" si="56"/>
        <v>#VALUE!</v>
      </c>
      <c r="AT820" s="439" t="str">
        <f>日報入力!AY820</f>
        <v/>
      </c>
      <c r="AU820" s="518" t="str">
        <f>IF(日報入力!G820,G820*60/E820,"")</f>
        <v/>
      </c>
      <c r="AV820" s="528" t="str">
        <f>IF(日報入力!AT820,日報入力!AT820,"")</f>
        <v/>
      </c>
      <c r="AW820" s="529" t="str">
        <f>IF(日報入力!AT820,AE820/日報入力!AT820,"")</f>
        <v/>
      </c>
      <c r="AX820" s="530" t="e">
        <f>IF(1&lt;日報集計!AT820,AT820/(((F820-I820-J820-N820-O820)*60)/(E820)),"")</f>
        <v>#VALUE!</v>
      </c>
      <c r="AY820" s="664" t="str">
        <f>IF(日報入力!H820,AT820/(((F820-J820)*60)/E820),"")</f>
        <v/>
      </c>
      <c r="AZ820" s="664" t="str">
        <f>IF(日報入力!I820,AT820/((G820*60)/E820),"")</f>
        <v/>
      </c>
      <c r="BA820" s="296" t="str">
        <f>IF(日報入力!G820,G820/F820,"")</f>
        <v/>
      </c>
      <c r="BB820" s="386" t="e">
        <f t="shared" si="57"/>
        <v>#VALUE!</v>
      </c>
      <c r="BC820" s="386" t="e">
        <f t="shared" si="58"/>
        <v>#VALUE!</v>
      </c>
      <c r="BD820" s="80">
        <f>日報入力!AU820</f>
        <v>0</v>
      </c>
      <c r="BE820" s="534" t="str">
        <f>IF(日報入力!AV820,日報入力!AV820,"")</f>
        <v/>
      </c>
      <c r="BF820" s="534" t="str">
        <f>IF(日報入力!AW820,日報入力!AW820,"")</f>
        <v/>
      </c>
      <c r="BG820" s="398" t="str">
        <f>IF(日報入力!G820,日報入力!K820*日報入力!D820*日報入力!BC820,"")</f>
        <v/>
      </c>
    </row>
    <row r="821" spans="1:59" ht="20.25" hidden="1" customHeight="1" x14ac:dyDescent="0.15">
      <c r="A821" s="302" t="str">
        <f>IF(日報入力!G821="","",日報入力!G821)</f>
        <v/>
      </c>
      <c r="B821" s="291" t="str">
        <f>IF(日報入力!G821="","",日報入力!H821)</f>
        <v/>
      </c>
      <c r="C821" s="291" t="str">
        <f>IF(日報入力!G821="","",日報入力!I821)</f>
        <v/>
      </c>
      <c r="D821" s="291" t="str">
        <f>IF(日報入力!G821="","",日報入力!J821)</f>
        <v/>
      </c>
      <c r="E821" s="291" t="str">
        <f>IF(日報入力!G821="","",日報入力!K821)</f>
        <v/>
      </c>
      <c r="F821" s="291" t="str">
        <f>IF(日報入力!G821="","",日報入力!L821)</f>
        <v/>
      </c>
      <c r="G821" s="291" t="str">
        <f>IF(日報入力!G821="","",日報入力!L821-日報入力!O821-日報入力!P821-日報入力!Q821-日報入力!R821-日報入力!S821-日報入力!T821-日報入力!U821-日報入力!V821-日報入力!W821-日報入力!X821-日報入力!Y821-日報入力!Z821)</f>
        <v/>
      </c>
      <c r="H821" s="291" t="str">
        <f>IF(日報入力!G821="","",IF(日報入力!M821&gt;=0,日報入力!M821*F821,F821))</f>
        <v/>
      </c>
      <c r="I821" s="291" t="str">
        <f>IF(日報入力!G821="","",日報入力!O821)</f>
        <v/>
      </c>
      <c r="J821" s="291" t="str">
        <f>IF(日報入力!G821="","",日報入力!P821)</f>
        <v/>
      </c>
      <c r="K821" s="291" t="str">
        <f>IF(日報入力!G821="","",日報入力!Q821)</f>
        <v/>
      </c>
      <c r="L821" s="291" t="str">
        <f>IF(日報入力!G821="","",日報入力!R821)</f>
        <v/>
      </c>
      <c r="M821" s="291" t="str">
        <f>IF(日報入力!G821="","",日報入力!S821)</f>
        <v/>
      </c>
      <c r="N821" s="291" t="str">
        <f>IF(日報入力!G821="","",日報入力!T821)</f>
        <v/>
      </c>
      <c r="O821" s="291" t="str">
        <f>IF(日報入力!G821="","",日報入力!U821)</f>
        <v/>
      </c>
      <c r="P821" s="291" t="str">
        <f>IF(日報入力!G821="","",日報入力!V821)</f>
        <v/>
      </c>
      <c r="Q821" s="291" t="str">
        <f>IF(日報入力!G821="","",日報入力!W821)</f>
        <v/>
      </c>
      <c r="R821" s="291" t="str">
        <f>IF(日報入力!G821="","",日報入力!X821)</f>
        <v/>
      </c>
      <c r="S821" s="291" t="str">
        <f>IF(日報入力!G821="","",日報入力!Y821)</f>
        <v/>
      </c>
      <c r="T821" s="291" t="str">
        <f>IF(日報入力!G821="","",日報入力!Z821)</f>
        <v/>
      </c>
      <c r="U821" s="291" t="str">
        <f>IF(日報入力!G821="","",日報入力!AA821)</f>
        <v/>
      </c>
      <c r="V821" s="378" t="str">
        <f>IF(日報入力!G821="","",日報入力!AB821)</f>
        <v/>
      </c>
      <c r="W821" s="291" t="str">
        <f>IF(日報入力!G821="","",日報入力!AC821)</f>
        <v/>
      </c>
      <c r="X821" s="291" t="str">
        <f>IF(日報入力!G821="","",日報入力!AD821)</f>
        <v/>
      </c>
      <c r="Y821" s="291" t="str">
        <f>IF(日報入力!G821="","",日報入力!AE821)</f>
        <v/>
      </c>
      <c r="Z821" s="291" t="str">
        <f>IF(日報入力!G821="","",日報入力!AF821)</f>
        <v/>
      </c>
      <c r="AA821" s="291" t="str">
        <f>IF(日報入力!G821="","",日報入力!AG821)</f>
        <v/>
      </c>
      <c r="AB821" s="291" t="str">
        <f>IF(日報入力!G821="","",日報入力!AH821)</f>
        <v/>
      </c>
      <c r="AC821" s="291" t="str">
        <f>IF(日報入力!G821="","",日報入力!AI821)</f>
        <v/>
      </c>
      <c r="AD821" s="291" t="str">
        <f>IF(日報入力!G821="","",日報入力!AJ821)</f>
        <v/>
      </c>
      <c r="AE821" s="292" t="str">
        <f>IF(日報入力!G821="","",日報入力!E821)</f>
        <v/>
      </c>
      <c r="AF821" s="293" t="str">
        <f>IF(日報入力!G821="","",日報入力!AK821)</f>
        <v/>
      </c>
      <c r="AG821" s="293" t="str">
        <f>IF(日報入力!G821="","",日報入力!AL821)</f>
        <v/>
      </c>
      <c r="AH821" s="293" t="str">
        <f>IF(日報入力!G821="","",日報入力!AM821)</f>
        <v/>
      </c>
      <c r="AI821" s="294" t="str">
        <f>IF(日報入力!G821&gt;0,日報入力!D821*日報入力!K821*日報入力!AL821,"")</f>
        <v/>
      </c>
      <c r="AJ821" s="294" t="str">
        <f>IF(日報入力!G821&gt;0,日報入力!E821*日報入力!AL821,"")</f>
        <v/>
      </c>
      <c r="AK821" s="294" t="str">
        <f>IF(日報入力!G821&gt;0,AI821-AJ821,"")</f>
        <v/>
      </c>
      <c r="AL821" s="292" t="str">
        <f>IF(日報入力!G821&gt;0,日報入力!E821*日報入力!AM821,"")</f>
        <v/>
      </c>
      <c r="AM821" s="292" t="str">
        <f>IF(日報入力!G821&gt;0,日報入力!AB821*日報入力!AM821,"")</f>
        <v/>
      </c>
      <c r="AN821" s="68" t="str">
        <f>IF(日報入力!G821&gt;0,日報入力!C821,"")</f>
        <v/>
      </c>
      <c r="AO821" s="68" t="str">
        <f>日報入力!B821</f>
        <v/>
      </c>
      <c r="AP821" s="68" t="str">
        <f>IF(日報入力!AQ821,日報入力!BA821,"")</f>
        <v/>
      </c>
      <c r="AQ821" s="68" t="str">
        <f>IF(日報入力!AR821,日報入力!BB821,"")</f>
        <v/>
      </c>
      <c r="AR821" s="68" t="str">
        <f>IF(日報入力!AS821,"N勤","")</f>
        <v/>
      </c>
      <c r="AS821" s="295" t="e">
        <f t="shared" si="56"/>
        <v>#VALUE!</v>
      </c>
      <c r="AT821" s="439" t="str">
        <f>日報入力!AY821</f>
        <v/>
      </c>
      <c r="AU821" s="518" t="str">
        <f>IF(日報入力!G821,G821*60/E821,"")</f>
        <v/>
      </c>
      <c r="AV821" s="528" t="str">
        <f>IF(日報入力!AT821,日報入力!AT821,"")</f>
        <v/>
      </c>
      <c r="AW821" s="529" t="str">
        <f>IF(日報入力!AT821,AE821/日報入力!AT821,"")</f>
        <v/>
      </c>
      <c r="AX821" s="530" t="e">
        <f>IF(1&lt;日報集計!AT821,AT821/(((F821-I821-J821-N821-O821)*60)/(E821)),"")</f>
        <v>#VALUE!</v>
      </c>
      <c r="AY821" s="664" t="str">
        <f>IF(日報入力!H821,AT821/(((F821-J821)*60)/E821),"")</f>
        <v/>
      </c>
      <c r="AZ821" s="664" t="str">
        <f>IF(日報入力!I821,AT821/((G821*60)/E821),"")</f>
        <v/>
      </c>
      <c r="BA821" s="296" t="str">
        <f>IF(日報入力!G821,G821/F821,"")</f>
        <v/>
      </c>
      <c r="BB821" s="386" t="e">
        <f t="shared" si="57"/>
        <v>#VALUE!</v>
      </c>
      <c r="BC821" s="386" t="e">
        <f t="shared" si="58"/>
        <v>#VALUE!</v>
      </c>
      <c r="BD821" s="80">
        <f>日報入力!AU821</f>
        <v>0</v>
      </c>
      <c r="BE821" s="534" t="str">
        <f>IF(日報入力!AV821,日報入力!AV821,"")</f>
        <v/>
      </c>
      <c r="BF821" s="534" t="str">
        <f>IF(日報入力!AW821,日報入力!AW821,"")</f>
        <v/>
      </c>
      <c r="BG821" s="398" t="str">
        <f>IF(日報入力!G821,日報入力!K821*日報入力!D821*日報入力!BC821,"")</f>
        <v/>
      </c>
    </row>
    <row r="822" spans="1:59" ht="20.25" hidden="1" customHeight="1" x14ac:dyDescent="0.15">
      <c r="A822" s="302" t="str">
        <f>IF(日報入力!G822="","",日報入力!G822)</f>
        <v/>
      </c>
      <c r="B822" s="291" t="str">
        <f>IF(日報入力!G822="","",日報入力!H822)</f>
        <v/>
      </c>
      <c r="C822" s="291" t="str">
        <f>IF(日報入力!G822="","",日報入力!I822)</f>
        <v/>
      </c>
      <c r="D822" s="291" t="str">
        <f>IF(日報入力!G822="","",日報入力!J822)</f>
        <v/>
      </c>
      <c r="E822" s="291" t="str">
        <f>IF(日報入力!G822="","",日報入力!K822)</f>
        <v/>
      </c>
      <c r="F822" s="291" t="str">
        <f>IF(日報入力!G822="","",日報入力!L822)</f>
        <v/>
      </c>
      <c r="G822" s="291" t="str">
        <f>IF(日報入力!G822="","",日報入力!L822-日報入力!O822-日報入力!P822-日報入力!Q822-日報入力!R822-日報入力!S822-日報入力!T822-日報入力!U822-日報入力!V822-日報入力!W822-日報入力!X822-日報入力!Y822-日報入力!Z822)</f>
        <v/>
      </c>
      <c r="H822" s="291" t="str">
        <f>IF(日報入力!G822="","",IF(日報入力!M822&gt;=0,日報入力!M822*F822,F822))</f>
        <v/>
      </c>
      <c r="I822" s="291" t="str">
        <f>IF(日報入力!G822="","",日報入力!O822)</f>
        <v/>
      </c>
      <c r="J822" s="291" t="str">
        <f>IF(日報入力!G822="","",日報入力!P822)</f>
        <v/>
      </c>
      <c r="K822" s="291" t="str">
        <f>IF(日報入力!G822="","",日報入力!Q822)</f>
        <v/>
      </c>
      <c r="L822" s="291" t="str">
        <f>IF(日報入力!G822="","",日報入力!R822)</f>
        <v/>
      </c>
      <c r="M822" s="291" t="str">
        <f>IF(日報入力!G822="","",日報入力!S822)</f>
        <v/>
      </c>
      <c r="N822" s="291" t="str">
        <f>IF(日報入力!G822="","",日報入力!T822)</f>
        <v/>
      </c>
      <c r="O822" s="291" t="str">
        <f>IF(日報入力!G822="","",日報入力!U822)</f>
        <v/>
      </c>
      <c r="P822" s="291" t="str">
        <f>IF(日報入力!G822="","",日報入力!V822)</f>
        <v/>
      </c>
      <c r="Q822" s="291" t="str">
        <f>IF(日報入力!G822="","",日報入力!W822)</f>
        <v/>
      </c>
      <c r="R822" s="291" t="str">
        <f>IF(日報入力!G822="","",日報入力!X822)</f>
        <v/>
      </c>
      <c r="S822" s="291" t="str">
        <f>IF(日報入力!G822="","",日報入力!Y822)</f>
        <v/>
      </c>
      <c r="T822" s="291" t="str">
        <f>IF(日報入力!G822="","",日報入力!Z822)</f>
        <v/>
      </c>
      <c r="U822" s="291" t="str">
        <f>IF(日報入力!G822="","",日報入力!AA822)</f>
        <v/>
      </c>
      <c r="V822" s="378" t="str">
        <f>IF(日報入力!G822="","",日報入力!AB822)</f>
        <v/>
      </c>
      <c r="W822" s="291" t="str">
        <f>IF(日報入力!G822="","",日報入力!AC822)</f>
        <v/>
      </c>
      <c r="X822" s="291" t="str">
        <f>IF(日報入力!G822="","",日報入力!AD822)</f>
        <v/>
      </c>
      <c r="Y822" s="291" t="str">
        <f>IF(日報入力!G822="","",日報入力!AE822)</f>
        <v/>
      </c>
      <c r="Z822" s="291" t="str">
        <f>IF(日報入力!G822="","",日報入力!AF822)</f>
        <v/>
      </c>
      <c r="AA822" s="291" t="str">
        <f>IF(日報入力!G822="","",日報入力!AG822)</f>
        <v/>
      </c>
      <c r="AB822" s="291" t="str">
        <f>IF(日報入力!G822="","",日報入力!AH822)</f>
        <v/>
      </c>
      <c r="AC822" s="291" t="str">
        <f>IF(日報入力!G822="","",日報入力!AI822)</f>
        <v/>
      </c>
      <c r="AD822" s="291" t="str">
        <f>IF(日報入力!G822="","",日報入力!AJ822)</f>
        <v/>
      </c>
      <c r="AE822" s="292" t="str">
        <f>IF(日報入力!G822="","",日報入力!E822)</f>
        <v/>
      </c>
      <c r="AF822" s="293" t="str">
        <f>IF(日報入力!G822="","",日報入力!AK822)</f>
        <v/>
      </c>
      <c r="AG822" s="293" t="str">
        <f>IF(日報入力!G822="","",日報入力!AL822)</f>
        <v/>
      </c>
      <c r="AH822" s="293" t="str">
        <f>IF(日報入力!G822="","",日報入力!AM822)</f>
        <v/>
      </c>
      <c r="AI822" s="294" t="str">
        <f>IF(日報入力!G822&gt;0,日報入力!D822*日報入力!K822*日報入力!AL822,"")</f>
        <v/>
      </c>
      <c r="AJ822" s="294" t="str">
        <f>IF(日報入力!G822&gt;0,日報入力!E822*日報入力!AL822,"")</f>
        <v/>
      </c>
      <c r="AK822" s="294" t="str">
        <f>IF(日報入力!G822&gt;0,AI822-AJ822,"")</f>
        <v/>
      </c>
      <c r="AL822" s="292" t="str">
        <f>IF(日報入力!G822&gt;0,日報入力!E822*日報入力!AM822,"")</f>
        <v/>
      </c>
      <c r="AM822" s="292" t="str">
        <f>IF(日報入力!G822&gt;0,日報入力!AB822*日報入力!AM822,"")</f>
        <v/>
      </c>
      <c r="AN822" s="68" t="str">
        <f>IF(日報入力!G822&gt;0,日報入力!C822,"")</f>
        <v/>
      </c>
      <c r="AO822" s="68" t="str">
        <f>日報入力!B822</f>
        <v/>
      </c>
      <c r="AP822" s="68" t="str">
        <f>IF(日報入力!AQ822,日報入力!BA822,"")</f>
        <v/>
      </c>
      <c r="AQ822" s="68" t="str">
        <f>IF(日報入力!AR822,日報入力!BB822,"")</f>
        <v/>
      </c>
      <c r="AR822" s="68" t="str">
        <f>IF(日報入力!AS822,"N勤","")</f>
        <v/>
      </c>
      <c r="AS822" s="295" t="e">
        <f t="shared" si="56"/>
        <v>#VALUE!</v>
      </c>
      <c r="AT822" s="439" t="str">
        <f>日報入力!AY822</f>
        <v/>
      </c>
      <c r="AU822" s="518" t="str">
        <f>IF(日報入力!G822,G822*60/E822,"")</f>
        <v/>
      </c>
      <c r="AV822" s="528" t="str">
        <f>IF(日報入力!AT822,日報入力!AT822,"")</f>
        <v/>
      </c>
      <c r="AW822" s="529" t="str">
        <f>IF(日報入力!AT822,AE822/日報入力!AT822,"")</f>
        <v/>
      </c>
      <c r="AX822" s="530" t="e">
        <f>IF(1&lt;日報集計!AT822,AT822/(((F822-I822-J822-N822-O822)*60)/(E822)),"")</f>
        <v>#VALUE!</v>
      </c>
      <c r="AY822" s="664" t="str">
        <f>IF(日報入力!H822,AT822/(((F822-J822)*60)/E822),"")</f>
        <v/>
      </c>
      <c r="AZ822" s="664" t="str">
        <f>IF(日報入力!I822,AT822/((G822*60)/E822),"")</f>
        <v/>
      </c>
      <c r="BA822" s="296" t="str">
        <f>IF(日報入力!G822,G822/F822,"")</f>
        <v/>
      </c>
      <c r="BB822" s="386" t="e">
        <f t="shared" si="57"/>
        <v>#VALUE!</v>
      </c>
      <c r="BC822" s="386" t="e">
        <f t="shared" si="58"/>
        <v>#VALUE!</v>
      </c>
      <c r="BD822" s="80">
        <f>日報入力!AU822</f>
        <v>0</v>
      </c>
      <c r="BE822" s="534" t="str">
        <f>IF(日報入力!AV822,日報入力!AV822,"")</f>
        <v/>
      </c>
      <c r="BF822" s="534" t="str">
        <f>IF(日報入力!AW822,日報入力!AW822,"")</f>
        <v/>
      </c>
      <c r="BG822" s="398" t="str">
        <f>IF(日報入力!G822,日報入力!K822*日報入力!D822*日報入力!BC822,"")</f>
        <v/>
      </c>
    </row>
    <row r="823" spans="1:59" ht="20.25" hidden="1" customHeight="1" x14ac:dyDescent="0.15">
      <c r="A823" s="302" t="str">
        <f>IF(日報入力!G823="","",日報入力!G823)</f>
        <v/>
      </c>
      <c r="B823" s="291" t="str">
        <f>IF(日報入力!G823="","",日報入力!H823)</f>
        <v/>
      </c>
      <c r="C823" s="291" t="str">
        <f>IF(日報入力!G823="","",日報入力!I823)</f>
        <v/>
      </c>
      <c r="D823" s="291" t="str">
        <f>IF(日報入力!G823="","",日報入力!J823)</f>
        <v/>
      </c>
      <c r="E823" s="291" t="str">
        <f>IF(日報入力!G823="","",日報入力!K823)</f>
        <v/>
      </c>
      <c r="F823" s="291" t="str">
        <f>IF(日報入力!G823="","",日報入力!L823)</f>
        <v/>
      </c>
      <c r="G823" s="291" t="str">
        <f>IF(日報入力!G823="","",日報入力!L823-日報入力!O823-日報入力!P823-日報入力!Q823-日報入力!R823-日報入力!S823-日報入力!T823-日報入力!U823-日報入力!V823-日報入力!W823-日報入力!X823-日報入力!Y823-日報入力!Z823)</f>
        <v/>
      </c>
      <c r="H823" s="291" t="str">
        <f>IF(日報入力!G823="","",IF(日報入力!M823&gt;=0,日報入力!M823*F823,F823))</f>
        <v/>
      </c>
      <c r="I823" s="291" t="str">
        <f>IF(日報入力!G823="","",日報入力!O823)</f>
        <v/>
      </c>
      <c r="J823" s="291" t="str">
        <f>IF(日報入力!G823="","",日報入力!P823)</f>
        <v/>
      </c>
      <c r="K823" s="291" t="str">
        <f>IF(日報入力!G823="","",日報入力!Q823)</f>
        <v/>
      </c>
      <c r="L823" s="291" t="str">
        <f>IF(日報入力!G823="","",日報入力!R823)</f>
        <v/>
      </c>
      <c r="M823" s="291" t="str">
        <f>IF(日報入力!G823="","",日報入力!S823)</f>
        <v/>
      </c>
      <c r="N823" s="291" t="str">
        <f>IF(日報入力!G823="","",日報入力!T823)</f>
        <v/>
      </c>
      <c r="O823" s="291" t="str">
        <f>IF(日報入力!G823="","",日報入力!U823)</f>
        <v/>
      </c>
      <c r="P823" s="291" t="str">
        <f>IF(日報入力!G823="","",日報入力!V823)</f>
        <v/>
      </c>
      <c r="Q823" s="291" t="str">
        <f>IF(日報入力!G823="","",日報入力!W823)</f>
        <v/>
      </c>
      <c r="R823" s="291" t="str">
        <f>IF(日報入力!G823="","",日報入力!X823)</f>
        <v/>
      </c>
      <c r="S823" s="291" t="str">
        <f>IF(日報入力!G823="","",日報入力!Y823)</f>
        <v/>
      </c>
      <c r="T823" s="291" t="str">
        <f>IF(日報入力!G823="","",日報入力!Z823)</f>
        <v/>
      </c>
      <c r="U823" s="291" t="str">
        <f>IF(日報入力!G823="","",日報入力!AA823)</f>
        <v/>
      </c>
      <c r="V823" s="378" t="str">
        <f>IF(日報入力!G823="","",日報入力!AB823)</f>
        <v/>
      </c>
      <c r="W823" s="291" t="str">
        <f>IF(日報入力!G823="","",日報入力!AC823)</f>
        <v/>
      </c>
      <c r="X823" s="291" t="str">
        <f>IF(日報入力!G823="","",日報入力!AD823)</f>
        <v/>
      </c>
      <c r="Y823" s="291" t="str">
        <f>IF(日報入力!G823="","",日報入力!AE823)</f>
        <v/>
      </c>
      <c r="Z823" s="291" t="str">
        <f>IF(日報入力!G823="","",日報入力!AF823)</f>
        <v/>
      </c>
      <c r="AA823" s="291" t="str">
        <f>IF(日報入力!G823="","",日報入力!AG823)</f>
        <v/>
      </c>
      <c r="AB823" s="291" t="str">
        <f>IF(日報入力!G823="","",日報入力!AH823)</f>
        <v/>
      </c>
      <c r="AC823" s="291" t="str">
        <f>IF(日報入力!G823="","",日報入力!AI823)</f>
        <v/>
      </c>
      <c r="AD823" s="291" t="str">
        <f>IF(日報入力!G823="","",日報入力!AJ823)</f>
        <v/>
      </c>
      <c r="AE823" s="292" t="str">
        <f>IF(日報入力!G823="","",日報入力!E823)</f>
        <v/>
      </c>
      <c r="AF823" s="293" t="str">
        <f>IF(日報入力!G823="","",日報入力!AK823)</f>
        <v/>
      </c>
      <c r="AG823" s="293" t="str">
        <f>IF(日報入力!G823="","",日報入力!AL823)</f>
        <v/>
      </c>
      <c r="AH823" s="293" t="str">
        <f>IF(日報入力!G823="","",日報入力!AM823)</f>
        <v/>
      </c>
      <c r="AI823" s="294" t="str">
        <f>IF(日報入力!G823&gt;0,日報入力!D823*日報入力!K823*日報入力!AL823,"")</f>
        <v/>
      </c>
      <c r="AJ823" s="294" t="str">
        <f>IF(日報入力!G823&gt;0,日報入力!E823*日報入力!AL823,"")</f>
        <v/>
      </c>
      <c r="AK823" s="294" t="str">
        <f>IF(日報入力!G823&gt;0,AI823-AJ823,"")</f>
        <v/>
      </c>
      <c r="AL823" s="292" t="str">
        <f>IF(日報入力!G823&gt;0,日報入力!E823*日報入力!AM823,"")</f>
        <v/>
      </c>
      <c r="AM823" s="292" t="str">
        <f>IF(日報入力!G823&gt;0,日報入力!AB823*日報入力!AM823,"")</f>
        <v/>
      </c>
      <c r="AN823" s="68" t="str">
        <f>IF(日報入力!G823&gt;0,日報入力!C823,"")</f>
        <v/>
      </c>
      <c r="AO823" s="68" t="str">
        <f>日報入力!B823</f>
        <v/>
      </c>
      <c r="AP823" s="68" t="str">
        <f>IF(日報入力!AQ823,日報入力!BA823,"")</f>
        <v/>
      </c>
      <c r="AQ823" s="68" t="str">
        <f>IF(日報入力!AR823,日報入力!BB823,"")</f>
        <v/>
      </c>
      <c r="AR823" s="68" t="str">
        <f>IF(日報入力!AS823,"N勤","")</f>
        <v/>
      </c>
      <c r="AS823" s="295" t="e">
        <f t="shared" si="56"/>
        <v>#VALUE!</v>
      </c>
      <c r="AT823" s="439" t="str">
        <f>日報入力!AY823</f>
        <v/>
      </c>
      <c r="AU823" s="518" t="str">
        <f>IF(日報入力!G823,G823*60/E823,"")</f>
        <v/>
      </c>
      <c r="AV823" s="528" t="str">
        <f>IF(日報入力!AT823,日報入力!AT823,"")</f>
        <v/>
      </c>
      <c r="AW823" s="529" t="str">
        <f>IF(日報入力!AT823,AE823/日報入力!AT823,"")</f>
        <v/>
      </c>
      <c r="AX823" s="530" t="e">
        <f>IF(1&lt;日報集計!AT823,AT823/(((F823-I823-J823-N823-O823)*60)/(E823)),"")</f>
        <v>#VALUE!</v>
      </c>
      <c r="AY823" s="664" t="str">
        <f>IF(日報入力!H823,AT823/(((F823-J823)*60)/E823),"")</f>
        <v/>
      </c>
      <c r="AZ823" s="664" t="str">
        <f>IF(日報入力!I823,AT823/((G823*60)/E823),"")</f>
        <v/>
      </c>
      <c r="BA823" s="296" t="str">
        <f>IF(日報入力!G823,G823/F823,"")</f>
        <v/>
      </c>
      <c r="BB823" s="386" t="e">
        <f t="shared" si="57"/>
        <v>#VALUE!</v>
      </c>
      <c r="BC823" s="386" t="e">
        <f t="shared" si="58"/>
        <v>#VALUE!</v>
      </c>
      <c r="BD823" s="80">
        <f>日報入力!AU823</f>
        <v>0</v>
      </c>
      <c r="BE823" s="534" t="str">
        <f>IF(日報入力!AV823,日報入力!AV823,"")</f>
        <v/>
      </c>
      <c r="BF823" s="534" t="str">
        <f>IF(日報入力!AW823,日報入力!AW823,"")</f>
        <v/>
      </c>
      <c r="BG823" s="398" t="str">
        <f>IF(日報入力!G823,日報入力!K823*日報入力!D823*日報入力!BC823,"")</f>
        <v/>
      </c>
    </row>
    <row r="824" spans="1:59" ht="20.25" hidden="1" customHeight="1" x14ac:dyDescent="0.15">
      <c r="A824" s="302" t="str">
        <f>IF(日報入力!G824="","",日報入力!G824)</f>
        <v/>
      </c>
      <c r="B824" s="291" t="str">
        <f>IF(日報入力!G824="","",日報入力!H824)</f>
        <v/>
      </c>
      <c r="C824" s="291" t="str">
        <f>IF(日報入力!G824="","",日報入力!I824)</f>
        <v/>
      </c>
      <c r="D824" s="291" t="str">
        <f>IF(日報入力!G824="","",日報入力!J824)</f>
        <v/>
      </c>
      <c r="E824" s="291" t="str">
        <f>IF(日報入力!G824="","",日報入力!K824)</f>
        <v/>
      </c>
      <c r="F824" s="291" t="str">
        <f>IF(日報入力!G824="","",日報入力!L824)</f>
        <v/>
      </c>
      <c r="G824" s="291" t="str">
        <f>IF(日報入力!G824="","",日報入力!L824-日報入力!O824-日報入力!P824-日報入力!Q824-日報入力!R824-日報入力!S824-日報入力!T824-日報入力!U824-日報入力!V824-日報入力!W824-日報入力!X824-日報入力!Y824-日報入力!Z824)</f>
        <v/>
      </c>
      <c r="H824" s="291" t="str">
        <f>IF(日報入力!G824="","",IF(日報入力!M824&gt;=0,日報入力!M824*F824,F824))</f>
        <v/>
      </c>
      <c r="I824" s="291" t="str">
        <f>IF(日報入力!G824="","",日報入力!O824)</f>
        <v/>
      </c>
      <c r="J824" s="291" t="str">
        <f>IF(日報入力!G824="","",日報入力!P824)</f>
        <v/>
      </c>
      <c r="K824" s="291" t="str">
        <f>IF(日報入力!G824="","",日報入力!Q824)</f>
        <v/>
      </c>
      <c r="L824" s="291" t="str">
        <f>IF(日報入力!G824="","",日報入力!R824)</f>
        <v/>
      </c>
      <c r="M824" s="291" t="str">
        <f>IF(日報入力!G824="","",日報入力!S824)</f>
        <v/>
      </c>
      <c r="N824" s="291" t="str">
        <f>IF(日報入力!G824="","",日報入力!T824)</f>
        <v/>
      </c>
      <c r="O824" s="291" t="str">
        <f>IF(日報入力!G824="","",日報入力!U824)</f>
        <v/>
      </c>
      <c r="P824" s="291" t="str">
        <f>IF(日報入力!G824="","",日報入力!V824)</f>
        <v/>
      </c>
      <c r="Q824" s="291" t="str">
        <f>IF(日報入力!G824="","",日報入力!W824)</f>
        <v/>
      </c>
      <c r="R824" s="291" t="str">
        <f>IF(日報入力!G824="","",日報入力!X824)</f>
        <v/>
      </c>
      <c r="S824" s="291" t="str">
        <f>IF(日報入力!G824="","",日報入力!Y824)</f>
        <v/>
      </c>
      <c r="T824" s="291" t="str">
        <f>IF(日報入力!G824="","",日報入力!Z824)</f>
        <v/>
      </c>
      <c r="U824" s="291" t="str">
        <f>IF(日報入力!G824="","",日報入力!AA824)</f>
        <v/>
      </c>
      <c r="V824" s="378" t="str">
        <f>IF(日報入力!G824="","",日報入力!AB824)</f>
        <v/>
      </c>
      <c r="W824" s="291" t="str">
        <f>IF(日報入力!G824="","",日報入力!AC824)</f>
        <v/>
      </c>
      <c r="X824" s="291" t="str">
        <f>IF(日報入力!G824="","",日報入力!AD824)</f>
        <v/>
      </c>
      <c r="Y824" s="291" t="str">
        <f>IF(日報入力!G824="","",日報入力!AE824)</f>
        <v/>
      </c>
      <c r="Z824" s="291" t="str">
        <f>IF(日報入力!G824="","",日報入力!AF824)</f>
        <v/>
      </c>
      <c r="AA824" s="291" t="str">
        <f>IF(日報入力!G824="","",日報入力!AG824)</f>
        <v/>
      </c>
      <c r="AB824" s="291" t="str">
        <f>IF(日報入力!G824="","",日報入力!AH824)</f>
        <v/>
      </c>
      <c r="AC824" s="291" t="str">
        <f>IF(日報入力!G824="","",日報入力!AI824)</f>
        <v/>
      </c>
      <c r="AD824" s="291" t="str">
        <f>IF(日報入力!G824="","",日報入力!AJ824)</f>
        <v/>
      </c>
      <c r="AE824" s="292" t="str">
        <f>IF(日報入力!G824="","",日報入力!E824)</f>
        <v/>
      </c>
      <c r="AF824" s="293" t="str">
        <f>IF(日報入力!G824="","",日報入力!AK824)</f>
        <v/>
      </c>
      <c r="AG824" s="293" t="str">
        <f>IF(日報入力!G824="","",日報入力!AL824)</f>
        <v/>
      </c>
      <c r="AH824" s="293" t="str">
        <f>IF(日報入力!G824="","",日報入力!AM824)</f>
        <v/>
      </c>
      <c r="AI824" s="294" t="str">
        <f>IF(日報入力!G824&gt;0,日報入力!D824*日報入力!K824*日報入力!AL824,"")</f>
        <v/>
      </c>
      <c r="AJ824" s="294" t="str">
        <f>IF(日報入力!G824&gt;0,日報入力!E824*日報入力!AL824,"")</f>
        <v/>
      </c>
      <c r="AK824" s="294" t="str">
        <f>IF(日報入力!G824&gt;0,AI824-AJ824,"")</f>
        <v/>
      </c>
      <c r="AL824" s="292" t="str">
        <f>IF(日報入力!G824&gt;0,日報入力!E824*日報入力!AM824,"")</f>
        <v/>
      </c>
      <c r="AM824" s="292" t="str">
        <f>IF(日報入力!G824&gt;0,日報入力!AB824*日報入力!AM824,"")</f>
        <v/>
      </c>
      <c r="AN824" s="68" t="str">
        <f>IF(日報入力!G824&gt;0,日報入力!C824,"")</f>
        <v/>
      </c>
      <c r="AO824" s="68" t="str">
        <f>日報入力!B824</f>
        <v/>
      </c>
      <c r="AP824" s="68" t="str">
        <f>IF(日報入力!AQ824,日報入力!BA824,"")</f>
        <v/>
      </c>
      <c r="AQ824" s="68" t="str">
        <f>IF(日報入力!AR824,日報入力!BB824,"")</f>
        <v/>
      </c>
      <c r="AR824" s="68" t="str">
        <f>IF(日報入力!AS824,"N勤","")</f>
        <v/>
      </c>
      <c r="AS824" s="295" t="e">
        <f t="shared" si="56"/>
        <v>#VALUE!</v>
      </c>
      <c r="AT824" s="439" t="str">
        <f>日報入力!AY824</f>
        <v/>
      </c>
      <c r="AU824" s="518" t="str">
        <f>IF(日報入力!G824,G824*60/E824,"")</f>
        <v/>
      </c>
      <c r="AV824" s="528" t="str">
        <f>IF(日報入力!AT824,日報入力!AT824,"")</f>
        <v/>
      </c>
      <c r="AW824" s="529" t="str">
        <f>IF(日報入力!AT824,AE824/日報入力!AT824,"")</f>
        <v/>
      </c>
      <c r="AX824" s="530" t="e">
        <f>IF(1&lt;日報集計!AT824,AT824/(((F824-I824-J824-N824-O824)*60)/(E824)),"")</f>
        <v>#VALUE!</v>
      </c>
      <c r="AY824" s="664" t="str">
        <f>IF(日報入力!H824,AT824/(((F824-J824)*60)/E824),"")</f>
        <v/>
      </c>
      <c r="AZ824" s="664" t="str">
        <f>IF(日報入力!I824,AT824/((G824*60)/E824),"")</f>
        <v/>
      </c>
      <c r="BA824" s="296" t="str">
        <f>IF(日報入力!G824,G824/F824,"")</f>
        <v/>
      </c>
      <c r="BB824" s="386" t="e">
        <f t="shared" si="57"/>
        <v>#VALUE!</v>
      </c>
      <c r="BC824" s="386" t="e">
        <f t="shared" si="58"/>
        <v>#VALUE!</v>
      </c>
      <c r="BD824" s="80">
        <f>日報入力!AU824</f>
        <v>0</v>
      </c>
      <c r="BE824" s="534" t="str">
        <f>IF(日報入力!AV824,日報入力!AV824,"")</f>
        <v/>
      </c>
      <c r="BF824" s="534" t="str">
        <f>IF(日報入力!AW824,日報入力!AW824,"")</f>
        <v/>
      </c>
      <c r="BG824" s="398" t="str">
        <f>IF(日報入力!G824,日報入力!K824*日報入力!D824*日報入力!BC824,"")</f>
        <v/>
      </c>
    </row>
    <row r="825" spans="1:59" ht="20.25" hidden="1" customHeight="1" x14ac:dyDescent="0.15">
      <c r="A825" s="302" t="str">
        <f>IF(日報入力!G825="","",日報入力!G825)</f>
        <v/>
      </c>
      <c r="B825" s="291" t="str">
        <f>IF(日報入力!G825="","",日報入力!H825)</f>
        <v/>
      </c>
      <c r="C825" s="291" t="str">
        <f>IF(日報入力!G825="","",日報入力!I825)</f>
        <v/>
      </c>
      <c r="D825" s="291" t="str">
        <f>IF(日報入力!G825="","",日報入力!J825)</f>
        <v/>
      </c>
      <c r="E825" s="291" t="str">
        <f>IF(日報入力!G825="","",日報入力!K825)</f>
        <v/>
      </c>
      <c r="F825" s="291" t="str">
        <f>IF(日報入力!G825="","",日報入力!L825)</f>
        <v/>
      </c>
      <c r="G825" s="291" t="str">
        <f>IF(日報入力!G825="","",日報入力!L825-日報入力!O825-日報入力!P825-日報入力!Q825-日報入力!R825-日報入力!S825-日報入力!T825-日報入力!U825-日報入力!V825-日報入力!W825-日報入力!X825-日報入力!Y825-日報入力!Z825)</f>
        <v/>
      </c>
      <c r="H825" s="291" t="str">
        <f>IF(日報入力!G825="","",IF(日報入力!M825&gt;=0,日報入力!M825*F825,F825))</f>
        <v/>
      </c>
      <c r="I825" s="291" t="str">
        <f>IF(日報入力!G825="","",日報入力!O825)</f>
        <v/>
      </c>
      <c r="J825" s="291" t="str">
        <f>IF(日報入力!G825="","",日報入力!P825)</f>
        <v/>
      </c>
      <c r="K825" s="291" t="str">
        <f>IF(日報入力!G825="","",日報入力!Q825)</f>
        <v/>
      </c>
      <c r="L825" s="291" t="str">
        <f>IF(日報入力!G825="","",日報入力!R825)</f>
        <v/>
      </c>
      <c r="M825" s="291" t="str">
        <f>IF(日報入力!G825="","",日報入力!S825)</f>
        <v/>
      </c>
      <c r="N825" s="291" t="str">
        <f>IF(日報入力!G825="","",日報入力!T825)</f>
        <v/>
      </c>
      <c r="O825" s="291" t="str">
        <f>IF(日報入力!G825="","",日報入力!U825)</f>
        <v/>
      </c>
      <c r="P825" s="291" t="str">
        <f>IF(日報入力!G825="","",日報入力!V825)</f>
        <v/>
      </c>
      <c r="Q825" s="291" t="str">
        <f>IF(日報入力!G825="","",日報入力!W825)</f>
        <v/>
      </c>
      <c r="R825" s="291" t="str">
        <f>IF(日報入力!G825="","",日報入力!X825)</f>
        <v/>
      </c>
      <c r="S825" s="291" t="str">
        <f>IF(日報入力!G825="","",日報入力!Y825)</f>
        <v/>
      </c>
      <c r="T825" s="291" t="str">
        <f>IF(日報入力!G825="","",日報入力!Z825)</f>
        <v/>
      </c>
      <c r="U825" s="291" t="str">
        <f>IF(日報入力!G825="","",日報入力!AA825)</f>
        <v/>
      </c>
      <c r="V825" s="378" t="str">
        <f>IF(日報入力!G825="","",日報入力!AB825)</f>
        <v/>
      </c>
      <c r="W825" s="291" t="str">
        <f>IF(日報入力!G825="","",日報入力!AC825)</f>
        <v/>
      </c>
      <c r="X825" s="291" t="str">
        <f>IF(日報入力!G825="","",日報入力!AD825)</f>
        <v/>
      </c>
      <c r="Y825" s="291" t="str">
        <f>IF(日報入力!G825="","",日報入力!AE825)</f>
        <v/>
      </c>
      <c r="Z825" s="291" t="str">
        <f>IF(日報入力!G825="","",日報入力!AF825)</f>
        <v/>
      </c>
      <c r="AA825" s="291" t="str">
        <f>IF(日報入力!G825="","",日報入力!AG825)</f>
        <v/>
      </c>
      <c r="AB825" s="291" t="str">
        <f>IF(日報入力!G825="","",日報入力!AH825)</f>
        <v/>
      </c>
      <c r="AC825" s="291" t="str">
        <f>IF(日報入力!G825="","",日報入力!AI825)</f>
        <v/>
      </c>
      <c r="AD825" s="291" t="str">
        <f>IF(日報入力!G825="","",日報入力!AJ825)</f>
        <v/>
      </c>
      <c r="AE825" s="292" t="str">
        <f>IF(日報入力!G825="","",日報入力!E825)</f>
        <v/>
      </c>
      <c r="AF825" s="293" t="str">
        <f>IF(日報入力!G825="","",日報入力!AK825)</f>
        <v/>
      </c>
      <c r="AG825" s="293" t="str">
        <f>IF(日報入力!G825="","",日報入力!AL825)</f>
        <v/>
      </c>
      <c r="AH825" s="293" t="str">
        <f>IF(日報入力!G825="","",日報入力!AM825)</f>
        <v/>
      </c>
      <c r="AI825" s="294" t="str">
        <f>IF(日報入力!G825&gt;0,日報入力!D825*日報入力!K825*日報入力!AL825,"")</f>
        <v/>
      </c>
      <c r="AJ825" s="294" t="str">
        <f>IF(日報入力!G825&gt;0,日報入力!E825*日報入力!AL825,"")</f>
        <v/>
      </c>
      <c r="AK825" s="294" t="str">
        <f>IF(日報入力!G825&gt;0,AI825-AJ825,"")</f>
        <v/>
      </c>
      <c r="AL825" s="292" t="str">
        <f>IF(日報入力!G825&gt;0,日報入力!E825*日報入力!AM825,"")</f>
        <v/>
      </c>
      <c r="AM825" s="292" t="str">
        <f>IF(日報入力!G825&gt;0,日報入力!AB825*日報入力!AM825,"")</f>
        <v/>
      </c>
      <c r="AN825" s="68" t="str">
        <f>IF(日報入力!G825&gt;0,日報入力!C825,"")</f>
        <v/>
      </c>
      <c r="AO825" s="68" t="str">
        <f>日報入力!B825</f>
        <v/>
      </c>
      <c r="AP825" s="68" t="str">
        <f>IF(日報入力!AQ825,日報入力!BA825,"")</f>
        <v/>
      </c>
      <c r="AQ825" s="68" t="str">
        <f>IF(日報入力!AR825,日報入力!BB825,"")</f>
        <v/>
      </c>
      <c r="AR825" s="68" t="str">
        <f>IF(日報入力!AS825,"N勤","")</f>
        <v/>
      </c>
      <c r="AS825" s="295" t="e">
        <f t="shared" si="56"/>
        <v>#VALUE!</v>
      </c>
      <c r="AT825" s="439" t="str">
        <f>日報入力!AY825</f>
        <v/>
      </c>
      <c r="AU825" s="518" t="str">
        <f>IF(日報入力!G825,G825*60/E825,"")</f>
        <v/>
      </c>
      <c r="AV825" s="528" t="str">
        <f>IF(日報入力!AT825,日報入力!AT825,"")</f>
        <v/>
      </c>
      <c r="AW825" s="529" t="str">
        <f>IF(日報入力!AT825,AE825/日報入力!AT825,"")</f>
        <v/>
      </c>
      <c r="AX825" s="530" t="e">
        <f>IF(1&lt;日報集計!AT825,AT825/(((F825-I825-J825-N825-O825)*60)/(E825)),"")</f>
        <v>#VALUE!</v>
      </c>
      <c r="AY825" s="664" t="str">
        <f>IF(日報入力!H825,AT825/(((F825-J825)*60)/E825),"")</f>
        <v/>
      </c>
      <c r="AZ825" s="664" t="str">
        <f>IF(日報入力!I825,AT825/((G825*60)/E825),"")</f>
        <v/>
      </c>
      <c r="BA825" s="296" t="str">
        <f>IF(日報入力!G825,G825/F825,"")</f>
        <v/>
      </c>
      <c r="BB825" s="386" t="e">
        <f t="shared" si="57"/>
        <v>#VALUE!</v>
      </c>
      <c r="BC825" s="386" t="e">
        <f t="shared" si="58"/>
        <v>#VALUE!</v>
      </c>
      <c r="BD825" s="80">
        <f>日報入力!AU825</f>
        <v>0</v>
      </c>
      <c r="BE825" s="534" t="str">
        <f>IF(日報入力!AV825,日報入力!AV825,"")</f>
        <v/>
      </c>
      <c r="BF825" s="534" t="str">
        <f>IF(日報入力!AW825,日報入力!AW825,"")</f>
        <v/>
      </c>
      <c r="BG825" s="398" t="str">
        <f>IF(日報入力!G825,日報入力!K825*日報入力!D825*日報入力!BC825,"")</f>
        <v/>
      </c>
    </row>
    <row r="826" spans="1:59" ht="20.25" hidden="1" customHeight="1" x14ac:dyDescent="0.15">
      <c r="A826" s="302" t="str">
        <f>IF(日報入力!G826="","",日報入力!G826)</f>
        <v/>
      </c>
      <c r="B826" s="291" t="str">
        <f>IF(日報入力!G826="","",日報入力!H826)</f>
        <v/>
      </c>
      <c r="C826" s="291" t="str">
        <f>IF(日報入力!G826="","",日報入力!I826)</f>
        <v/>
      </c>
      <c r="D826" s="291" t="str">
        <f>IF(日報入力!G826="","",日報入力!J826)</f>
        <v/>
      </c>
      <c r="E826" s="291" t="str">
        <f>IF(日報入力!G826="","",日報入力!K826)</f>
        <v/>
      </c>
      <c r="F826" s="291" t="str">
        <f>IF(日報入力!G826="","",日報入力!L826)</f>
        <v/>
      </c>
      <c r="G826" s="291" t="str">
        <f>IF(日報入力!G826="","",日報入力!L826-日報入力!O826-日報入力!P826-日報入力!Q826-日報入力!R826-日報入力!S826-日報入力!T826-日報入力!U826-日報入力!V826-日報入力!W826-日報入力!X826-日報入力!Y826-日報入力!Z826)</f>
        <v/>
      </c>
      <c r="H826" s="291" t="str">
        <f>IF(日報入力!G826="","",IF(日報入力!M826&gt;=0,日報入力!M826*F826,F826))</f>
        <v/>
      </c>
      <c r="I826" s="291" t="str">
        <f>IF(日報入力!G826="","",日報入力!O826)</f>
        <v/>
      </c>
      <c r="J826" s="291" t="str">
        <f>IF(日報入力!G826="","",日報入力!P826)</f>
        <v/>
      </c>
      <c r="K826" s="291" t="str">
        <f>IF(日報入力!G826="","",日報入力!Q826)</f>
        <v/>
      </c>
      <c r="L826" s="291" t="str">
        <f>IF(日報入力!G826="","",日報入力!R826)</f>
        <v/>
      </c>
      <c r="M826" s="291" t="str">
        <f>IF(日報入力!G826="","",日報入力!S826)</f>
        <v/>
      </c>
      <c r="N826" s="291" t="str">
        <f>IF(日報入力!G826="","",日報入力!T826)</f>
        <v/>
      </c>
      <c r="O826" s="291" t="str">
        <f>IF(日報入力!G826="","",日報入力!U826)</f>
        <v/>
      </c>
      <c r="P826" s="291" t="str">
        <f>IF(日報入力!G826="","",日報入力!V826)</f>
        <v/>
      </c>
      <c r="Q826" s="291" t="str">
        <f>IF(日報入力!G826="","",日報入力!W826)</f>
        <v/>
      </c>
      <c r="R826" s="291" t="str">
        <f>IF(日報入力!G826="","",日報入力!X826)</f>
        <v/>
      </c>
      <c r="S826" s="291" t="str">
        <f>IF(日報入力!G826="","",日報入力!Y826)</f>
        <v/>
      </c>
      <c r="T826" s="291" t="str">
        <f>IF(日報入力!G826="","",日報入力!Z826)</f>
        <v/>
      </c>
      <c r="U826" s="291" t="str">
        <f>IF(日報入力!G826="","",日報入力!AA826)</f>
        <v/>
      </c>
      <c r="V826" s="378" t="str">
        <f>IF(日報入力!G826="","",日報入力!AB826)</f>
        <v/>
      </c>
      <c r="W826" s="291" t="str">
        <f>IF(日報入力!G826="","",日報入力!AC826)</f>
        <v/>
      </c>
      <c r="X826" s="291" t="str">
        <f>IF(日報入力!G826="","",日報入力!AD826)</f>
        <v/>
      </c>
      <c r="Y826" s="291" t="str">
        <f>IF(日報入力!G826="","",日報入力!AE826)</f>
        <v/>
      </c>
      <c r="Z826" s="291" t="str">
        <f>IF(日報入力!G826="","",日報入力!AF826)</f>
        <v/>
      </c>
      <c r="AA826" s="291" t="str">
        <f>IF(日報入力!G826="","",日報入力!AG826)</f>
        <v/>
      </c>
      <c r="AB826" s="291" t="str">
        <f>IF(日報入力!G826="","",日報入力!AH826)</f>
        <v/>
      </c>
      <c r="AC826" s="291" t="str">
        <f>IF(日報入力!G826="","",日報入力!AI826)</f>
        <v/>
      </c>
      <c r="AD826" s="291" t="str">
        <f>IF(日報入力!G826="","",日報入力!AJ826)</f>
        <v/>
      </c>
      <c r="AE826" s="292" t="str">
        <f>IF(日報入力!G826="","",日報入力!E826)</f>
        <v/>
      </c>
      <c r="AF826" s="293" t="str">
        <f>IF(日報入力!G826="","",日報入力!AK826)</f>
        <v/>
      </c>
      <c r="AG826" s="293" t="str">
        <f>IF(日報入力!G826="","",日報入力!AL826)</f>
        <v/>
      </c>
      <c r="AH826" s="293" t="str">
        <f>IF(日報入力!G826="","",日報入力!AM826)</f>
        <v/>
      </c>
      <c r="AI826" s="294" t="str">
        <f>IF(日報入力!G826&gt;0,日報入力!D826*日報入力!K826*日報入力!AL826,"")</f>
        <v/>
      </c>
      <c r="AJ826" s="294" t="str">
        <f>IF(日報入力!G826&gt;0,日報入力!E826*日報入力!AL826,"")</f>
        <v/>
      </c>
      <c r="AK826" s="294" t="str">
        <f>IF(日報入力!G826&gt;0,AI826-AJ826,"")</f>
        <v/>
      </c>
      <c r="AL826" s="292" t="str">
        <f>IF(日報入力!G826&gt;0,日報入力!E826*日報入力!AM826,"")</f>
        <v/>
      </c>
      <c r="AM826" s="292" t="str">
        <f>IF(日報入力!G826&gt;0,日報入力!AB826*日報入力!AM826,"")</f>
        <v/>
      </c>
      <c r="AN826" s="68" t="str">
        <f>IF(日報入力!G826&gt;0,日報入力!C826,"")</f>
        <v/>
      </c>
      <c r="AO826" s="68" t="str">
        <f>日報入力!B826</f>
        <v/>
      </c>
      <c r="AP826" s="68" t="str">
        <f>IF(日報入力!AQ826,日報入力!BA826,"")</f>
        <v/>
      </c>
      <c r="AQ826" s="68" t="str">
        <f>IF(日報入力!AR826,日報入力!BB826,"")</f>
        <v/>
      </c>
      <c r="AR826" s="68" t="str">
        <f>IF(日報入力!AS826,"N勤","")</f>
        <v/>
      </c>
      <c r="AS826" s="295" t="e">
        <f t="shared" si="56"/>
        <v>#VALUE!</v>
      </c>
      <c r="AT826" s="439" t="str">
        <f>日報入力!AY826</f>
        <v/>
      </c>
      <c r="AU826" s="518" t="str">
        <f>IF(日報入力!G826,G826*60/E826,"")</f>
        <v/>
      </c>
      <c r="AV826" s="528" t="str">
        <f>IF(日報入力!AT826,日報入力!AT826,"")</f>
        <v/>
      </c>
      <c r="AW826" s="529" t="str">
        <f>IF(日報入力!AT826,AE826/日報入力!AT826,"")</f>
        <v/>
      </c>
      <c r="AX826" s="530" t="e">
        <f>IF(1&lt;日報集計!AT826,AT826/(((F826-I826-J826-N826-O826)*60)/(E826)),"")</f>
        <v>#VALUE!</v>
      </c>
      <c r="AY826" s="664" t="str">
        <f>IF(日報入力!H826,AT826/(((F826-J826)*60)/E826),"")</f>
        <v/>
      </c>
      <c r="AZ826" s="664" t="str">
        <f>IF(日報入力!I826,AT826/((G826*60)/E826),"")</f>
        <v/>
      </c>
      <c r="BA826" s="296" t="str">
        <f>IF(日報入力!G826,G826/F826,"")</f>
        <v/>
      </c>
      <c r="BB826" s="386" t="e">
        <f t="shared" si="57"/>
        <v>#VALUE!</v>
      </c>
      <c r="BC826" s="386" t="e">
        <f t="shared" si="58"/>
        <v>#VALUE!</v>
      </c>
      <c r="BD826" s="80">
        <f>日報入力!AU826</f>
        <v>0</v>
      </c>
      <c r="BE826" s="534" t="str">
        <f>IF(日報入力!AV826,日報入力!AV826,"")</f>
        <v/>
      </c>
      <c r="BF826" s="534" t="str">
        <f>IF(日報入力!AW826,日報入力!AW826,"")</f>
        <v/>
      </c>
      <c r="BG826" s="398" t="str">
        <f>IF(日報入力!G826,日報入力!K826*日報入力!D826*日報入力!BC826,"")</f>
        <v/>
      </c>
    </row>
    <row r="827" spans="1:59" ht="20.25" hidden="1" customHeight="1" x14ac:dyDescent="0.15">
      <c r="A827" s="302" t="str">
        <f>IF(日報入力!G827="","",日報入力!G827)</f>
        <v/>
      </c>
      <c r="B827" s="291" t="str">
        <f>IF(日報入力!G827="","",日報入力!H827)</f>
        <v/>
      </c>
      <c r="C827" s="291" t="str">
        <f>IF(日報入力!G827="","",日報入力!I827)</f>
        <v/>
      </c>
      <c r="D827" s="291" t="str">
        <f>IF(日報入力!G827="","",日報入力!J827)</f>
        <v/>
      </c>
      <c r="E827" s="291" t="str">
        <f>IF(日報入力!G827="","",日報入力!K827)</f>
        <v/>
      </c>
      <c r="F827" s="291" t="str">
        <f>IF(日報入力!G827="","",日報入力!L827)</f>
        <v/>
      </c>
      <c r="G827" s="291" t="str">
        <f>IF(日報入力!G827="","",日報入力!L827-日報入力!O827-日報入力!P827-日報入力!Q827-日報入力!R827-日報入力!S827-日報入力!T827-日報入力!U827-日報入力!V827-日報入力!W827-日報入力!X827-日報入力!Y827-日報入力!Z827)</f>
        <v/>
      </c>
      <c r="H827" s="291" t="str">
        <f>IF(日報入力!G827="","",IF(日報入力!M827&gt;=0,日報入力!M827*F827,F827))</f>
        <v/>
      </c>
      <c r="I827" s="291" t="str">
        <f>IF(日報入力!G827="","",日報入力!O827)</f>
        <v/>
      </c>
      <c r="J827" s="291" t="str">
        <f>IF(日報入力!G827="","",日報入力!P827)</f>
        <v/>
      </c>
      <c r="K827" s="291" t="str">
        <f>IF(日報入力!G827="","",日報入力!Q827)</f>
        <v/>
      </c>
      <c r="L827" s="291" t="str">
        <f>IF(日報入力!G827="","",日報入力!R827)</f>
        <v/>
      </c>
      <c r="M827" s="291" t="str">
        <f>IF(日報入力!G827="","",日報入力!S827)</f>
        <v/>
      </c>
      <c r="N827" s="291" t="str">
        <f>IF(日報入力!G827="","",日報入力!T827)</f>
        <v/>
      </c>
      <c r="O827" s="291" t="str">
        <f>IF(日報入力!G827="","",日報入力!U827)</f>
        <v/>
      </c>
      <c r="P827" s="291" t="str">
        <f>IF(日報入力!G827="","",日報入力!V827)</f>
        <v/>
      </c>
      <c r="Q827" s="291" t="str">
        <f>IF(日報入力!G827="","",日報入力!W827)</f>
        <v/>
      </c>
      <c r="R827" s="291" t="str">
        <f>IF(日報入力!G827="","",日報入力!X827)</f>
        <v/>
      </c>
      <c r="S827" s="291" t="str">
        <f>IF(日報入力!G827="","",日報入力!Y827)</f>
        <v/>
      </c>
      <c r="T827" s="291" t="str">
        <f>IF(日報入力!G827="","",日報入力!Z827)</f>
        <v/>
      </c>
      <c r="U827" s="291" t="str">
        <f>IF(日報入力!G827="","",日報入力!AA827)</f>
        <v/>
      </c>
      <c r="V827" s="378" t="str">
        <f>IF(日報入力!G827="","",日報入力!AB827)</f>
        <v/>
      </c>
      <c r="W827" s="291" t="str">
        <f>IF(日報入力!G827="","",日報入力!AC827)</f>
        <v/>
      </c>
      <c r="X827" s="291" t="str">
        <f>IF(日報入力!G827="","",日報入力!AD827)</f>
        <v/>
      </c>
      <c r="Y827" s="291" t="str">
        <f>IF(日報入力!G827="","",日報入力!AE827)</f>
        <v/>
      </c>
      <c r="Z827" s="291" t="str">
        <f>IF(日報入力!G827="","",日報入力!AF827)</f>
        <v/>
      </c>
      <c r="AA827" s="291" t="str">
        <f>IF(日報入力!G827="","",日報入力!AG827)</f>
        <v/>
      </c>
      <c r="AB827" s="291" t="str">
        <f>IF(日報入力!G827="","",日報入力!AH827)</f>
        <v/>
      </c>
      <c r="AC827" s="291" t="str">
        <f>IF(日報入力!G827="","",日報入力!AI827)</f>
        <v/>
      </c>
      <c r="AD827" s="291" t="str">
        <f>IF(日報入力!G827="","",日報入力!AJ827)</f>
        <v/>
      </c>
      <c r="AE827" s="292" t="str">
        <f>IF(日報入力!G827="","",日報入力!E827)</f>
        <v/>
      </c>
      <c r="AF827" s="293" t="str">
        <f>IF(日報入力!G827="","",日報入力!AK827)</f>
        <v/>
      </c>
      <c r="AG827" s="293" t="str">
        <f>IF(日報入力!G827="","",日報入力!AL827)</f>
        <v/>
      </c>
      <c r="AH827" s="293" t="str">
        <f>IF(日報入力!G827="","",日報入力!AM827)</f>
        <v/>
      </c>
      <c r="AI827" s="294" t="str">
        <f>IF(日報入力!G827&gt;0,日報入力!D827*日報入力!K827*日報入力!AL827,"")</f>
        <v/>
      </c>
      <c r="AJ827" s="294" t="str">
        <f>IF(日報入力!G827&gt;0,日報入力!E827*日報入力!AL827,"")</f>
        <v/>
      </c>
      <c r="AK827" s="294" t="str">
        <f>IF(日報入力!G827&gt;0,AI827-AJ827,"")</f>
        <v/>
      </c>
      <c r="AL827" s="292" t="str">
        <f>IF(日報入力!G827&gt;0,日報入力!E827*日報入力!AM827,"")</f>
        <v/>
      </c>
      <c r="AM827" s="292" t="str">
        <f>IF(日報入力!G827&gt;0,日報入力!AB827*日報入力!AM827,"")</f>
        <v/>
      </c>
      <c r="AN827" s="68" t="str">
        <f>IF(日報入力!G827&gt;0,日報入力!C827,"")</f>
        <v/>
      </c>
      <c r="AO827" s="68" t="str">
        <f>日報入力!B827</f>
        <v/>
      </c>
      <c r="AP827" s="68" t="str">
        <f>IF(日報入力!AQ827,日報入力!BA827,"")</f>
        <v/>
      </c>
      <c r="AQ827" s="68" t="str">
        <f>IF(日報入力!AR827,日報入力!BB827,"")</f>
        <v/>
      </c>
      <c r="AR827" s="68" t="str">
        <f>IF(日報入力!AS827,"N勤","")</f>
        <v/>
      </c>
      <c r="AS827" s="295" t="e">
        <f t="shared" si="56"/>
        <v>#VALUE!</v>
      </c>
      <c r="AT827" s="439" t="str">
        <f>日報入力!AY827</f>
        <v/>
      </c>
      <c r="AU827" s="518" t="str">
        <f>IF(日報入力!G827,G827*60/E827,"")</f>
        <v/>
      </c>
      <c r="AV827" s="528" t="str">
        <f>IF(日報入力!AT827,日報入力!AT827,"")</f>
        <v/>
      </c>
      <c r="AW827" s="529" t="str">
        <f>IF(日報入力!AT827,AE827/日報入力!AT827,"")</f>
        <v/>
      </c>
      <c r="AX827" s="530" t="e">
        <f>IF(1&lt;日報集計!AT827,AT827/(((F827-I827-J827-N827-O827)*60)/(E827)),"")</f>
        <v>#VALUE!</v>
      </c>
      <c r="AY827" s="664" t="str">
        <f>IF(日報入力!H827,AT827/(((F827-J827)*60)/E827),"")</f>
        <v/>
      </c>
      <c r="AZ827" s="664" t="str">
        <f>IF(日報入力!I827,AT827/((G827*60)/E827),"")</f>
        <v/>
      </c>
      <c r="BA827" s="296" t="str">
        <f>IF(日報入力!G827,G827/F827,"")</f>
        <v/>
      </c>
      <c r="BB827" s="386" t="e">
        <f t="shared" si="57"/>
        <v>#VALUE!</v>
      </c>
      <c r="BC827" s="386" t="e">
        <f t="shared" si="58"/>
        <v>#VALUE!</v>
      </c>
      <c r="BD827" s="80">
        <f>日報入力!AU827</f>
        <v>0</v>
      </c>
      <c r="BE827" s="534" t="str">
        <f>IF(日報入力!AV827,日報入力!AV827,"")</f>
        <v/>
      </c>
      <c r="BF827" s="534" t="str">
        <f>IF(日報入力!AW827,日報入力!AW827,"")</f>
        <v/>
      </c>
      <c r="BG827" s="398" t="str">
        <f>IF(日報入力!G827,日報入力!K827*日報入力!D827*日報入力!BC827,"")</f>
        <v/>
      </c>
    </row>
    <row r="828" spans="1:59" ht="20.25" hidden="1" customHeight="1" x14ac:dyDescent="0.15">
      <c r="A828" s="302" t="str">
        <f>IF(日報入力!G828="","",日報入力!G828)</f>
        <v/>
      </c>
      <c r="B828" s="291" t="str">
        <f>IF(日報入力!G828="","",日報入力!H828)</f>
        <v/>
      </c>
      <c r="C828" s="291" t="str">
        <f>IF(日報入力!G828="","",日報入力!I828)</f>
        <v/>
      </c>
      <c r="D828" s="291" t="str">
        <f>IF(日報入力!G828="","",日報入力!J828)</f>
        <v/>
      </c>
      <c r="E828" s="291" t="str">
        <f>IF(日報入力!G828="","",日報入力!K828)</f>
        <v/>
      </c>
      <c r="F828" s="291" t="str">
        <f>IF(日報入力!G828="","",日報入力!L828)</f>
        <v/>
      </c>
      <c r="G828" s="291" t="str">
        <f>IF(日報入力!G828="","",日報入力!L828-日報入力!O828-日報入力!P828-日報入力!Q828-日報入力!R828-日報入力!S828-日報入力!T828-日報入力!U828-日報入力!V828-日報入力!W828-日報入力!X828-日報入力!Y828-日報入力!Z828)</f>
        <v/>
      </c>
      <c r="H828" s="291" t="str">
        <f>IF(日報入力!G828="","",IF(日報入力!M828&gt;=0,日報入力!M828*F828,F828))</f>
        <v/>
      </c>
      <c r="I828" s="291" t="str">
        <f>IF(日報入力!G828="","",日報入力!O828)</f>
        <v/>
      </c>
      <c r="J828" s="291" t="str">
        <f>IF(日報入力!G828="","",日報入力!P828)</f>
        <v/>
      </c>
      <c r="K828" s="291" t="str">
        <f>IF(日報入力!G828="","",日報入力!Q828)</f>
        <v/>
      </c>
      <c r="L828" s="291" t="str">
        <f>IF(日報入力!G828="","",日報入力!R828)</f>
        <v/>
      </c>
      <c r="M828" s="291" t="str">
        <f>IF(日報入力!G828="","",日報入力!S828)</f>
        <v/>
      </c>
      <c r="N828" s="291" t="str">
        <f>IF(日報入力!G828="","",日報入力!T828)</f>
        <v/>
      </c>
      <c r="O828" s="291" t="str">
        <f>IF(日報入力!G828="","",日報入力!U828)</f>
        <v/>
      </c>
      <c r="P828" s="291" t="str">
        <f>IF(日報入力!G828="","",日報入力!V828)</f>
        <v/>
      </c>
      <c r="Q828" s="291" t="str">
        <f>IF(日報入力!G828="","",日報入力!W828)</f>
        <v/>
      </c>
      <c r="R828" s="291" t="str">
        <f>IF(日報入力!G828="","",日報入力!X828)</f>
        <v/>
      </c>
      <c r="S828" s="291" t="str">
        <f>IF(日報入力!G828="","",日報入力!Y828)</f>
        <v/>
      </c>
      <c r="T828" s="291" t="str">
        <f>IF(日報入力!G828="","",日報入力!Z828)</f>
        <v/>
      </c>
      <c r="U828" s="291" t="str">
        <f>IF(日報入力!G828="","",日報入力!AA828)</f>
        <v/>
      </c>
      <c r="V828" s="378" t="str">
        <f>IF(日報入力!G828="","",日報入力!AB828)</f>
        <v/>
      </c>
      <c r="W828" s="291" t="str">
        <f>IF(日報入力!G828="","",日報入力!AC828)</f>
        <v/>
      </c>
      <c r="X828" s="291" t="str">
        <f>IF(日報入力!G828="","",日報入力!AD828)</f>
        <v/>
      </c>
      <c r="Y828" s="291" t="str">
        <f>IF(日報入力!G828="","",日報入力!AE828)</f>
        <v/>
      </c>
      <c r="Z828" s="291" t="str">
        <f>IF(日報入力!G828="","",日報入力!AF828)</f>
        <v/>
      </c>
      <c r="AA828" s="291" t="str">
        <f>IF(日報入力!G828="","",日報入力!AG828)</f>
        <v/>
      </c>
      <c r="AB828" s="291" t="str">
        <f>IF(日報入力!G828="","",日報入力!AH828)</f>
        <v/>
      </c>
      <c r="AC828" s="291" t="str">
        <f>IF(日報入力!G828="","",日報入力!AI828)</f>
        <v/>
      </c>
      <c r="AD828" s="291" t="str">
        <f>IF(日報入力!G828="","",日報入力!AJ828)</f>
        <v/>
      </c>
      <c r="AE828" s="292" t="str">
        <f>IF(日報入力!G828="","",日報入力!E828)</f>
        <v/>
      </c>
      <c r="AF828" s="293" t="str">
        <f>IF(日報入力!G828="","",日報入力!AK828)</f>
        <v/>
      </c>
      <c r="AG828" s="293" t="str">
        <f>IF(日報入力!G828="","",日報入力!AL828)</f>
        <v/>
      </c>
      <c r="AH828" s="293" t="str">
        <f>IF(日報入力!G828="","",日報入力!AM828)</f>
        <v/>
      </c>
      <c r="AI828" s="294" t="str">
        <f>IF(日報入力!G828&gt;0,日報入力!D828*日報入力!K828*日報入力!AL828,"")</f>
        <v/>
      </c>
      <c r="AJ828" s="294" t="str">
        <f>IF(日報入力!G828&gt;0,日報入力!E828*日報入力!AL828,"")</f>
        <v/>
      </c>
      <c r="AK828" s="294" t="str">
        <f>IF(日報入力!G828&gt;0,AI828-AJ828,"")</f>
        <v/>
      </c>
      <c r="AL828" s="292" t="str">
        <f>IF(日報入力!G828&gt;0,日報入力!E828*日報入力!AM828,"")</f>
        <v/>
      </c>
      <c r="AM828" s="292" t="str">
        <f>IF(日報入力!G828&gt;0,日報入力!AB828*日報入力!AM828,"")</f>
        <v/>
      </c>
      <c r="AN828" s="68" t="str">
        <f>IF(日報入力!G828&gt;0,日報入力!C828,"")</f>
        <v/>
      </c>
      <c r="AO828" s="68" t="str">
        <f>日報入力!B828</f>
        <v/>
      </c>
      <c r="AP828" s="68" t="str">
        <f>IF(日報入力!AQ828,日報入力!BA828,"")</f>
        <v/>
      </c>
      <c r="AQ828" s="68" t="str">
        <f>IF(日報入力!AR828,日報入力!BB828,"")</f>
        <v/>
      </c>
      <c r="AR828" s="68" t="str">
        <f>IF(日報入力!AS828,"N勤","")</f>
        <v/>
      </c>
      <c r="AS828" s="295" t="e">
        <f t="shared" si="56"/>
        <v>#VALUE!</v>
      </c>
      <c r="AT828" s="439" t="str">
        <f>日報入力!AY828</f>
        <v/>
      </c>
      <c r="AU828" s="518" t="str">
        <f>IF(日報入力!G828,G828*60/E828,"")</f>
        <v/>
      </c>
      <c r="AV828" s="528" t="str">
        <f>IF(日報入力!AT828,日報入力!AT828,"")</f>
        <v/>
      </c>
      <c r="AW828" s="529" t="str">
        <f>IF(日報入力!AT828,AE828/日報入力!AT828,"")</f>
        <v/>
      </c>
      <c r="AX828" s="530" t="e">
        <f>IF(1&lt;日報集計!AT828,AT828/(((F828-I828-J828-N828-O828)*60)/(E828)),"")</f>
        <v>#VALUE!</v>
      </c>
      <c r="AY828" s="664" t="str">
        <f>IF(日報入力!H828,AT828/(((F828-J828)*60)/E828),"")</f>
        <v/>
      </c>
      <c r="AZ828" s="664" t="str">
        <f>IF(日報入力!I828,AT828/((G828*60)/E828),"")</f>
        <v/>
      </c>
      <c r="BA828" s="296" t="str">
        <f>IF(日報入力!G828,G828/F828,"")</f>
        <v/>
      </c>
      <c r="BB828" s="386" t="e">
        <f t="shared" si="57"/>
        <v>#VALUE!</v>
      </c>
      <c r="BC828" s="386" t="e">
        <f t="shared" si="58"/>
        <v>#VALUE!</v>
      </c>
      <c r="BD828" s="80">
        <f>日報入力!AU828</f>
        <v>0</v>
      </c>
      <c r="BE828" s="534" t="str">
        <f>IF(日報入力!AV828,日報入力!AV828,"")</f>
        <v/>
      </c>
      <c r="BF828" s="534" t="str">
        <f>IF(日報入力!AW828,日報入力!AW828,"")</f>
        <v/>
      </c>
      <c r="BG828" s="398" t="str">
        <f>IF(日報入力!G828,日報入力!K828*日報入力!D828*日報入力!BC828,"")</f>
        <v/>
      </c>
    </row>
    <row r="829" spans="1:59" ht="20.25" hidden="1" customHeight="1" x14ac:dyDescent="0.15">
      <c r="A829" s="302" t="str">
        <f>IF(日報入力!G829="","",日報入力!G829)</f>
        <v/>
      </c>
      <c r="B829" s="291" t="str">
        <f>IF(日報入力!G829="","",日報入力!H829)</f>
        <v/>
      </c>
      <c r="C829" s="291" t="str">
        <f>IF(日報入力!G829="","",日報入力!I829)</f>
        <v/>
      </c>
      <c r="D829" s="291" t="str">
        <f>IF(日報入力!G829="","",日報入力!J829)</f>
        <v/>
      </c>
      <c r="E829" s="291" t="str">
        <f>IF(日報入力!G829="","",日報入力!K829)</f>
        <v/>
      </c>
      <c r="F829" s="291" t="str">
        <f>IF(日報入力!G829="","",日報入力!L829)</f>
        <v/>
      </c>
      <c r="G829" s="291" t="str">
        <f>IF(日報入力!G829="","",日報入力!L829-日報入力!O829-日報入力!P829-日報入力!Q829-日報入力!R829-日報入力!S829-日報入力!T829-日報入力!U829-日報入力!V829-日報入力!W829-日報入力!X829-日報入力!Y829-日報入力!Z829)</f>
        <v/>
      </c>
      <c r="H829" s="291" t="str">
        <f>IF(日報入力!G829="","",IF(日報入力!M829&gt;=0,日報入力!M829*F829,F829))</f>
        <v/>
      </c>
      <c r="I829" s="291" t="str">
        <f>IF(日報入力!G829="","",日報入力!O829)</f>
        <v/>
      </c>
      <c r="J829" s="291" t="str">
        <f>IF(日報入力!G829="","",日報入力!P829)</f>
        <v/>
      </c>
      <c r="K829" s="291" t="str">
        <f>IF(日報入力!G829="","",日報入力!Q829)</f>
        <v/>
      </c>
      <c r="L829" s="291" t="str">
        <f>IF(日報入力!G829="","",日報入力!R829)</f>
        <v/>
      </c>
      <c r="M829" s="291" t="str">
        <f>IF(日報入力!G829="","",日報入力!S829)</f>
        <v/>
      </c>
      <c r="N829" s="291" t="str">
        <f>IF(日報入力!G829="","",日報入力!T829)</f>
        <v/>
      </c>
      <c r="O829" s="291" t="str">
        <f>IF(日報入力!G829="","",日報入力!U829)</f>
        <v/>
      </c>
      <c r="P829" s="291" t="str">
        <f>IF(日報入力!G829="","",日報入力!V829)</f>
        <v/>
      </c>
      <c r="Q829" s="291" t="str">
        <f>IF(日報入力!G829="","",日報入力!W829)</f>
        <v/>
      </c>
      <c r="R829" s="291" t="str">
        <f>IF(日報入力!G829="","",日報入力!X829)</f>
        <v/>
      </c>
      <c r="S829" s="291" t="str">
        <f>IF(日報入力!G829="","",日報入力!Y829)</f>
        <v/>
      </c>
      <c r="T829" s="291" t="str">
        <f>IF(日報入力!G829="","",日報入力!Z829)</f>
        <v/>
      </c>
      <c r="U829" s="291" t="str">
        <f>IF(日報入力!G829="","",日報入力!AA829)</f>
        <v/>
      </c>
      <c r="V829" s="378" t="str">
        <f>IF(日報入力!G829="","",日報入力!AB829)</f>
        <v/>
      </c>
      <c r="W829" s="291" t="str">
        <f>IF(日報入力!G829="","",日報入力!AC829)</f>
        <v/>
      </c>
      <c r="X829" s="291" t="str">
        <f>IF(日報入力!G829="","",日報入力!AD829)</f>
        <v/>
      </c>
      <c r="Y829" s="291" t="str">
        <f>IF(日報入力!G829="","",日報入力!AE829)</f>
        <v/>
      </c>
      <c r="Z829" s="291" t="str">
        <f>IF(日報入力!G829="","",日報入力!AF829)</f>
        <v/>
      </c>
      <c r="AA829" s="291" t="str">
        <f>IF(日報入力!G829="","",日報入力!AG829)</f>
        <v/>
      </c>
      <c r="AB829" s="291" t="str">
        <f>IF(日報入力!G829="","",日報入力!AH829)</f>
        <v/>
      </c>
      <c r="AC829" s="291" t="str">
        <f>IF(日報入力!G829="","",日報入力!AI829)</f>
        <v/>
      </c>
      <c r="AD829" s="291" t="str">
        <f>IF(日報入力!G829="","",日報入力!AJ829)</f>
        <v/>
      </c>
      <c r="AE829" s="292" t="str">
        <f>IF(日報入力!G829="","",日報入力!E829)</f>
        <v/>
      </c>
      <c r="AF829" s="293" t="str">
        <f>IF(日報入力!G829="","",日報入力!AK829)</f>
        <v/>
      </c>
      <c r="AG829" s="293" t="str">
        <f>IF(日報入力!G829="","",日報入力!AL829)</f>
        <v/>
      </c>
      <c r="AH829" s="293" t="str">
        <f>IF(日報入力!G829="","",日報入力!AM829)</f>
        <v/>
      </c>
      <c r="AI829" s="294" t="str">
        <f>IF(日報入力!G829&gt;0,日報入力!D829*日報入力!K829*日報入力!AL829,"")</f>
        <v/>
      </c>
      <c r="AJ829" s="294" t="str">
        <f>IF(日報入力!G829&gt;0,日報入力!E829*日報入力!AL829,"")</f>
        <v/>
      </c>
      <c r="AK829" s="294" t="str">
        <f>IF(日報入力!G829&gt;0,AI829-AJ829,"")</f>
        <v/>
      </c>
      <c r="AL829" s="292" t="str">
        <f>IF(日報入力!G829&gt;0,日報入力!E829*日報入力!AM829,"")</f>
        <v/>
      </c>
      <c r="AM829" s="292" t="str">
        <f>IF(日報入力!G829&gt;0,日報入力!AB829*日報入力!AM829,"")</f>
        <v/>
      </c>
      <c r="AN829" s="68" t="str">
        <f>IF(日報入力!G829&gt;0,日報入力!C829,"")</f>
        <v/>
      </c>
      <c r="AO829" s="68" t="str">
        <f>日報入力!B829</f>
        <v/>
      </c>
      <c r="AP829" s="68" t="str">
        <f>IF(日報入力!AQ829,日報入力!BA829,"")</f>
        <v/>
      </c>
      <c r="AQ829" s="68" t="str">
        <f>IF(日報入力!AR829,日報入力!BB829,"")</f>
        <v/>
      </c>
      <c r="AR829" s="68" t="str">
        <f>IF(日報入力!AS829,"N勤","")</f>
        <v/>
      </c>
      <c r="AS829" s="295" t="e">
        <f t="shared" si="56"/>
        <v>#VALUE!</v>
      </c>
      <c r="AT829" s="439" t="str">
        <f>日報入力!AY829</f>
        <v/>
      </c>
      <c r="AU829" s="518" t="str">
        <f>IF(日報入力!G829,G829*60/E829,"")</f>
        <v/>
      </c>
      <c r="AV829" s="528" t="str">
        <f>IF(日報入力!AT829,日報入力!AT829,"")</f>
        <v/>
      </c>
      <c r="AW829" s="529" t="str">
        <f>IF(日報入力!AT829,AE829/日報入力!AT829,"")</f>
        <v/>
      </c>
      <c r="AX829" s="530" t="e">
        <f>IF(1&lt;日報集計!AT829,AT829/(((F829-I829-J829-N829-O829)*60)/(E829)),"")</f>
        <v>#VALUE!</v>
      </c>
      <c r="AY829" s="664" t="str">
        <f>IF(日報入力!H829,AT829/(((F829-J829)*60)/E829),"")</f>
        <v/>
      </c>
      <c r="AZ829" s="664" t="str">
        <f>IF(日報入力!I829,AT829/((G829*60)/E829),"")</f>
        <v/>
      </c>
      <c r="BA829" s="296" t="str">
        <f>IF(日報入力!G829,G829/F829,"")</f>
        <v/>
      </c>
      <c r="BB829" s="386" t="e">
        <f t="shared" si="57"/>
        <v>#VALUE!</v>
      </c>
      <c r="BC829" s="386" t="e">
        <f t="shared" si="58"/>
        <v>#VALUE!</v>
      </c>
      <c r="BD829" s="80">
        <f>日報入力!AU829</f>
        <v>0</v>
      </c>
      <c r="BE829" s="534" t="str">
        <f>IF(日報入力!AV829,日報入力!AV829,"")</f>
        <v/>
      </c>
      <c r="BF829" s="534" t="str">
        <f>IF(日報入力!AW829,日報入力!AW829,"")</f>
        <v/>
      </c>
      <c r="BG829" s="398" t="str">
        <f>IF(日報入力!G829,日報入力!K829*日報入力!D829*日報入力!BC829,"")</f>
        <v/>
      </c>
    </row>
    <row r="830" spans="1:59" ht="20.25" hidden="1" customHeight="1" x14ac:dyDescent="0.15">
      <c r="A830" s="302" t="str">
        <f>IF(日報入力!G830="","",日報入力!G830)</f>
        <v/>
      </c>
      <c r="B830" s="291" t="str">
        <f>IF(日報入力!G830="","",日報入力!H830)</f>
        <v/>
      </c>
      <c r="C830" s="291" t="str">
        <f>IF(日報入力!G830="","",日報入力!I830)</f>
        <v/>
      </c>
      <c r="D830" s="291" t="str">
        <f>IF(日報入力!G830="","",日報入力!J830)</f>
        <v/>
      </c>
      <c r="E830" s="291" t="str">
        <f>IF(日報入力!G830="","",日報入力!K830)</f>
        <v/>
      </c>
      <c r="F830" s="291" t="str">
        <f>IF(日報入力!G830="","",日報入力!L830)</f>
        <v/>
      </c>
      <c r="G830" s="291" t="str">
        <f>IF(日報入力!G830="","",日報入力!L830-日報入力!O830-日報入力!P830-日報入力!Q830-日報入力!R830-日報入力!S830-日報入力!T830-日報入力!U830-日報入力!V830-日報入力!W830-日報入力!X830-日報入力!Y830-日報入力!Z830)</f>
        <v/>
      </c>
      <c r="H830" s="291" t="str">
        <f>IF(日報入力!G830="","",IF(日報入力!M830&gt;=0,日報入力!M830*F830,F830))</f>
        <v/>
      </c>
      <c r="I830" s="291" t="str">
        <f>IF(日報入力!G830="","",日報入力!O830)</f>
        <v/>
      </c>
      <c r="J830" s="291" t="str">
        <f>IF(日報入力!G830="","",日報入力!P830)</f>
        <v/>
      </c>
      <c r="K830" s="291" t="str">
        <f>IF(日報入力!G830="","",日報入力!Q830)</f>
        <v/>
      </c>
      <c r="L830" s="291" t="str">
        <f>IF(日報入力!G830="","",日報入力!R830)</f>
        <v/>
      </c>
      <c r="M830" s="291" t="str">
        <f>IF(日報入力!G830="","",日報入力!S830)</f>
        <v/>
      </c>
      <c r="N830" s="291" t="str">
        <f>IF(日報入力!G830="","",日報入力!T830)</f>
        <v/>
      </c>
      <c r="O830" s="291" t="str">
        <f>IF(日報入力!G830="","",日報入力!U830)</f>
        <v/>
      </c>
      <c r="P830" s="291" t="str">
        <f>IF(日報入力!G830="","",日報入力!V830)</f>
        <v/>
      </c>
      <c r="Q830" s="291" t="str">
        <f>IF(日報入力!G830="","",日報入力!W830)</f>
        <v/>
      </c>
      <c r="R830" s="291" t="str">
        <f>IF(日報入力!G830="","",日報入力!X830)</f>
        <v/>
      </c>
      <c r="S830" s="291" t="str">
        <f>IF(日報入力!G830="","",日報入力!Y830)</f>
        <v/>
      </c>
      <c r="T830" s="291" t="str">
        <f>IF(日報入力!G830="","",日報入力!Z830)</f>
        <v/>
      </c>
      <c r="U830" s="291" t="str">
        <f>IF(日報入力!G830="","",日報入力!AA830)</f>
        <v/>
      </c>
      <c r="V830" s="378" t="str">
        <f>IF(日報入力!G830="","",日報入力!AB830)</f>
        <v/>
      </c>
      <c r="W830" s="291" t="str">
        <f>IF(日報入力!G830="","",日報入力!AC830)</f>
        <v/>
      </c>
      <c r="X830" s="291" t="str">
        <f>IF(日報入力!G830="","",日報入力!AD830)</f>
        <v/>
      </c>
      <c r="Y830" s="291" t="str">
        <f>IF(日報入力!G830="","",日報入力!AE830)</f>
        <v/>
      </c>
      <c r="Z830" s="291" t="str">
        <f>IF(日報入力!G830="","",日報入力!AF830)</f>
        <v/>
      </c>
      <c r="AA830" s="291" t="str">
        <f>IF(日報入力!G830="","",日報入力!AG830)</f>
        <v/>
      </c>
      <c r="AB830" s="291" t="str">
        <f>IF(日報入力!G830="","",日報入力!AH830)</f>
        <v/>
      </c>
      <c r="AC830" s="291" t="str">
        <f>IF(日報入力!G830="","",日報入力!AI830)</f>
        <v/>
      </c>
      <c r="AD830" s="291" t="str">
        <f>IF(日報入力!G830="","",日報入力!AJ830)</f>
        <v/>
      </c>
      <c r="AE830" s="292" t="str">
        <f>IF(日報入力!G830="","",日報入力!E830)</f>
        <v/>
      </c>
      <c r="AF830" s="293" t="str">
        <f>IF(日報入力!G830="","",日報入力!AK830)</f>
        <v/>
      </c>
      <c r="AG830" s="293" t="str">
        <f>IF(日報入力!G830="","",日報入力!AL830)</f>
        <v/>
      </c>
      <c r="AH830" s="293" t="str">
        <f>IF(日報入力!G830="","",日報入力!AM830)</f>
        <v/>
      </c>
      <c r="AI830" s="294" t="str">
        <f>IF(日報入力!G830&gt;0,日報入力!D830*日報入力!K830*日報入力!AL830,"")</f>
        <v/>
      </c>
      <c r="AJ830" s="294" t="str">
        <f>IF(日報入力!G830&gt;0,日報入力!E830*日報入力!AL830,"")</f>
        <v/>
      </c>
      <c r="AK830" s="294" t="str">
        <f>IF(日報入力!G830&gt;0,AI830-AJ830,"")</f>
        <v/>
      </c>
      <c r="AL830" s="292" t="str">
        <f>IF(日報入力!G830&gt;0,日報入力!E830*日報入力!AM830,"")</f>
        <v/>
      </c>
      <c r="AM830" s="292" t="str">
        <f>IF(日報入力!G830&gt;0,日報入力!AB830*日報入力!AM830,"")</f>
        <v/>
      </c>
      <c r="AN830" s="68" t="str">
        <f>IF(日報入力!G830&gt;0,日報入力!C830,"")</f>
        <v/>
      </c>
      <c r="AO830" s="68" t="str">
        <f>日報入力!B830</f>
        <v/>
      </c>
      <c r="AP830" s="68" t="str">
        <f>IF(日報入力!AQ830,日報入力!BA830,"")</f>
        <v/>
      </c>
      <c r="AQ830" s="68" t="str">
        <f>IF(日報入力!AR830,日報入力!BB830,"")</f>
        <v/>
      </c>
      <c r="AR830" s="68" t="str">
        <f>IF(日報入力!AS830,"N勤","")</f>
        <v/>
      </c>
      <c r="AS830" s="295" t="e">
        <f t="shared" si="56"/>
        <v>#VALUE!</v>
      </c>
      <c r="AT830" s="439" t="str">
        <f>日報入力!AY830</f>
        <v/>
      </c>
      <c r="AU830" s="518" t="str">
        <f>IF(日報入力!G830,G830*60/E830,"")</f>
        <v/>
      </c>
      <c r="AV830" s="528" t="str">
        <f>IF(日報入力!AT830,日報入力!AT830,"")</f>
        <v/>
      </c>
      <c r="AW830" s="529" t="str">
        <f>IF(日報入力!AT830,AE830/日報入力!AT830,"")</f>
        <v/>
      </c>
      <c r="AX830" s="530" t="e">
        <f>IF(1&lt;日報集計!AT830,AT830/(((F830-I830-J830-N830-O830)*60)/(E830)),"")</f>
        <v>#VALUE!</v>
      </c>
      <c r="AY830" s="664" t="str">
        <f>IF(日報入力!H830,AT830/(((F830-J830)*60)/E830),"")</f>
        <v/>
      </c>
      <c r="AZ830" s="664" t="str">
        <f>IF(日報入力!I830,AT830/((G830*60)/E830),"")</f>
        <v/>
      </c>
      <c r="BA830" s="296" t="str">
        <f>IF(日報入力!G830,G830/F830,"")</f>
        <v/>
      </c>
      <c r="BB830" s="386" t="e">
        <f t="shared" si="57"/>
        <v>#VALUE!</v>
      </c>
      <c r="BC830" s="386" t="e">
        <f t="shared" si="58"/>
        <v>#VALUE!</v>
      </c>
      <c r="BD830" s="80">
        <f>日報入力!AU830</f>
        <v>0</v>
      </c>
      <c r="BE830" s="534" t="str">
        <f>IF(日報入力!AV830,日報入力!AV830,"")</f>
        <v/>
      </c>
      <c r="BF830" s="534" t="str">
        <f>IF(日報入力!AW830,日報入力!AW830,"")</f>
        <v/>
      </c>
      <c r="BG830" s="398" t="str">
        <f>IF(日報入力!G830,日報入力!K830*日報入力!D830*日報入力!BC830,"")</f>
        <v/>
      </c>
    </row>
    <row r="831" spans="1:59" ht="20.25" hidden="1" customHeight="1" x14ac:dyDescent="0.15">
      <c r="A831" s="302" t="str">
        <f>IF(日報入力!G831="","",日報入力!G831)</f>
        <v/>
      </c>
      <c r="B831" s="291" t="str">
        <f>IF(日報入力!G831="","",日報入力!H831)</f>
        <v/>
      </c>
      <c r="C831" s="291" t="str">
        <f>IF(日報入力!G831="","",日報入力!I831)</f>
        <v/>
      </c>
      <c r="D831" s="291" t="str">
        <f>IF(日報入力!G831="","",日報入力!J831)</f>
        <v/>
      </c>
      <c r="E831" s="291" t="str">
        <f>IF(日報入力!G831="","",日報入力!K831)</f>
        <v/>
      </c>
      <c r="F831" s="291" t="str">
        <f>IF(日報入力!G831="","",日報入力!L831)</f>
        <v/>
      </c>
      <c r="G831" s="291" t="str">
        <f>IF(日報入力!G831="","",日報入力!L831-日報入力!O831-日報入力!P831-日報入力!Q831-日報入力!R831-日報入力!S831-日報入力!T831-日報入力!U831-日報入力!V831-日報入力!W831-日報入力!X831-日報入力!Y831-日報入力!Z831)</f>
        <v/>
      </c>
      <c r="H831" s="291" t="str">
        <f>IF(日報入力!G831="","",IF(日報入力!M831&gt;=0,日報入力!M831*F831,F831))</f>
        <v/>
      </c>
      <c r="I831" s="291" t="str">
        <f>IF(日報入力!G831="","",日報入力!O831)</f>
        <v/>
      </c>
      <c r="J831" s="291" t="str">
        <f>IF(日報入力!G831="","",日報入力!P831)</f>
        <v/>
      </c>
      <c r="K831" s="291" t="str">
        <f>IF(日報入力!G831="","",日報入力!Q831)</f>
        <v/>
      </c>
      <c r="L831" s="291" t="str">
        <f>IF(日報入力!G831="","",日報入力!R831)</f>
        <v/>
      </c>
      <c r="M831" s="291" t="str">
        <f>IF(日報入力!G831="","",日報入力!S831)</f>
        <v/>
      </c>
      <c r="N831" s="291" t="str">
        <f>IF(日報入力!G831="","",日報入力!T831)</f>
        <v/>
      </c>
      <c r="O831" s="291" t="str">
        <f>IF(日報入力!G831="","",日報入力!U831)</f>
        <v/>
      </c>
      <c r="P831" s="291" t="str">
        <f>IF(日報入力!G831="","",日報入力!V831)</f>
        <v/>
      </c>
      <c r="Q831" s="291" t="str">
        <f>IF(日報入力!G831="","",日報入力!W831)</f>
        <v/>
      </c>
      <c r="R831" s="291" t="str">
        <f>IF(日報入力!G831="","",日報入力!X831)</f>
        <v/>
      </c>
      <c r="S831" s="291" t="str">
        <f>IF(日報入力!G831="","",日報入力!Y831)</f>
        <v/>
      </c>
      <c r="T831" s="291" t="str">
        <f>IF(日報入力!G831="","",日報入力!Z831)</f>
        <v/>
      </c>
      <c r="U831" s="291" t="str">
        <f>IF(日報入力!G831="","",日報入力!AA831)</f>
        <v/>
      </c>
      <c r="V831" s="378" t="str">
        <f>IF(日報入力!G831="","",日報入力!AB831)</f>
        <v/>
      </c>
      <c r="W831" s="291" t="str">
        <f>IF(日報入力!G831="","",日報入力!AC831)</f>
        <v/>
      </c>
      <c r="X831" s="291" t="str">
        <f>IF(日報入力!G831="","",日報入力!AD831)</f>
        <v/>
      </c>
      <c r="Y831" s="291" t="str">
        <f>IF(日報入力!G831="","",日報入力!AE831)</f>
        <v/>
      </c>
      <c r="Z831" s="291" t="str">
        <f>IF(日報入力!G831="","",日報入力!AF831)</f>
        <v/>
      </c>
      <c r="AA831" s="291" t="str">
        <f>IF(日報入力!G831="","",日報入力!AG831)</f>
        <v/>
      </c>
      <c r="AB831" s="291" t="str">
        <f>IF(日報入力!G831="","",日報入力!AH831)</f>
        <v/>
      </c>
      <c r="AC831" s="291" t="str">
        <f>IF(日報入力!G831="","",日報入力!AI831)</f>
        <v/>
      </c>
      <c r="AD831" s="291" t="str">
        <f>IF(日報入力!G831="","",日報入力!AJ831)</f>
        <v/>
      </c>
      <c r="AE831" s="292" t="str">
        <f>IF(日報入力!G831="","",日報入力!E831)</f>
        <v/>
      </c>
      <c r="AF831" s="293" t="str">
        <f>IF(日報入力!G831="","",日報入力!AK831)</f>
        <v/>
      </c>
      <c r="AG831" s="293" t="str">
        <f>IF(日報入力!G831="","",日報入力!AL831)</f>
        <v/>
      </c>
      <c r="AH831" s="293" t="str">
        <f>IF(日報入力!G831="","",日報入力!AM831)</f>
        <v/>
      </c>
      <c r="AI831" s="294" t="str">
        <f>IF(日報入力!G831&gt;0,日報入力!D831*日報入力!K831*日報入力!AL831,"")</f>
        <v/>
      </c>
      <c r="AJ831" s="294" t="str">
        <f>IF(日報入力!G831&gt;0,日報入力!E831*日報入力!AL831,"")</f>
        <v/>
      </c>
      <c r="AK831" s="294" t="str">
        <f>IF(日報入力!G831&gt;0,AI831-AJ831,"")</f>
        <v/>
      </c>
      <c r="AL831" s="292" t="str">
        <f>IF(日報入力!G831&gt;0,日報入力!E831*日報入力!AM831,"")</f>
        <v/>
      </c>
      <c r="AM831" s="292" t="str">
        <f>IF(日報入力!G831&gt;0,日報入力!AB831*日報入力!AM831,"")</f>
        <v/>
      </c>
      <c r="AN831" s="68" t="str">
        <f>IF(日報入力!G831&gt;0,日報入力!C831,"")</f>
        <v/>
      </c>
      <c r="AO831" s="68" t="str">
        <f>日報入力!B831</f>
        <v/>
      </c>
      <c r="AP831" s="68" t="str">
        <f>IF(日報入力!AQ831,日報入力!BA831,"")</f>
        <v/>
      </c>
      <c r="AQ831" s="68" t="str">
        <f>IF(日報入力!AR831,日報入力!BB831,"")</f>
        <v/>
      </c>
      <c r="AR831" s="68" t="str">
        <f>IF(日報入力!AS831,"N勤","")</f>
        <v/>
      </c>
      <c r="AS831" s="295" t="e">
        <f t="shared" si="56"/>
        <v>#VALUE!</v>
      </c>
      <c r="AT831" s="439" t="str">
        <f>日報入力!AY831</f>
        <v/>
      </c>
      <c r="AU831" s="518" t="str">
        <f>IF(日報入力!G831,G831*60/E831,"")</f>
        <v/>
      </c>
      <c r="AV831" s="528" t="str">
        <f>IF(日報入力!AT831,日報入力!AT831,"")</f>
        <v/>
      </c>
      <c r="AW831" s="529" t="str">
        <f>IF(日報入力!AT831,AE831/日報入力!AT831,"")</f>
        <v/>
      </c>
      <c r="AX831" s="530" t="e">
        <f>IF(1&lt;日報集計!AT831,AT831/(((F831-I831-J831-N831-O831)*60)/(E831)),"")</f>
        <v>#VALUE!</v>
      </c>
      <c r="AY831" s="664" t="str">
        <f>IF(日報入力!H831,AT831/(((F831-J831)*60)/E831),"")</f>
        <v/>
      </c>
      <c r="AZ831" s="664" t="str">
        <f>IF(日報入力!I831,AT831/((G831*60)/E831),"")</f>
        <v/>
      </c>
      <c r="BA831" s="296" t="str">
        <f>IF(日報入力!G831,G831/F831,"")</f>
        <v/>
      </c>
      <c r="BB831" s="386" t="e">
        <f t="shared" si="57"/>
        <v>#VALUE!</v>
      </c>
      <c r="BC831" s="386" t="e">
        <f t="shared" si="58"/>
        <v>#VALUE!</v>
      </c>
      <c r="BD831" s="80">
        <f>日報入力!AU831</f>
        <v>0</v>
      </c>
      <c r="BE831" s="534" t="str">
        <f>IF(日報入力!AV831,日報入力!AV831,"")</f>
        <v/>
      </c>
      <c r="BF831" s="534" t="str">
        <f>IF(日報入力!AW831,日報入力!AW831,"")</f>
        <v/>
      </c>
      <c r="BG831" s="398" t="str">
        <f>IF(日報入力!G831,日報入力!K831*日報入力!D831*日報入力!BC831,"")</f>
        <v/>
      </c>
    </row>
    <row r="832" spans="1:59" ht="20.25" hidden="1" customHeight="1" x14ac:dyDescent="0.15">
      <c r="A832" s="302" t="str">
        <f>IF(日報入力!G832="","",日報入力!G832)</f>
        <v/>
      </c>
      <c r="B832" s="291" t="str">
        <f>IF(日報入力!G832="","",日報入力!H832)</f>
        <v/>
      </c>
      <c r="C832" s="291" t="str">
        <f>IF(日報入力!G832="","",日報入力!I832)</f>
        <v/>
      </c>
      <c r="D832" s="291" t="str">
        <f>IF(日報入力!G832="","",日報入力!J832)</f>
        <v/>
      </c>
      <c r="E832" s="291" t="str">
        <f>IF(日報入力!G832="","",日報入力!K832)</f>
        <v/>
      </c>
      <c r="F832" s="291" t="str">
        <f>IF(日報入力!G832="","",日報入力!L832)</f>
        <v/>
      </c>
      <c r="G832" s="291" t="str">
        <f>IF(日報入力!G832="","",日報入力!L832-日報入力!O832-日報入力!P832-日報入力!Q832-日報入力!R832-日報入力!S832-日報入力!T832-日報入力!U832-日報入力!V832-日報入力!W832-日報入力!X832-日報入力!Y832-日報入力!Z832)</f>
        <v/>
      </c>
      <c r="H832" s="291" t="str">
        <f>IF(日報入力!G832="","",IF(日報入力!M832&gt;=0,日報入力!M832*F832,F832))</f>
        <v/>
      </c>
      <c r="I832" s="291" t="str">
        <f>IF(日報入力!G832="","",日報入力!O832)</f>
        <v/>
      </c>
      <c r="J832" s="291" t="str">
        <f>IF(日報入力!G832="","",日報入力!P832)</f>
        <v/>
      </c>
      <c r="K832" s="291" t="str">
        <f>IF(日報入力!G832="","",日報入力!Q832)</f>
        <v/>
      </c>
      <c r="L832" s="291" t="str">
        <f>IF(日報入力!G832="","",日報入力!R832)</f>
        <v/>
      </c>
      <c r="M832" s="291" t="str">
        <f>IF(日報入力!G832="","",日報入力!S832)</f>
        <v/>
      </c>
      <c r="N832" s="291" t="str">
        <f>IF(日報入力!G832="","",日報入力!T832)</f>
        <v/>
      </c>
      <c r="O832" s="291" t="str">
        <f>IF(日報入力!G832="","",日報入力!U832)</f>
        <v/>
      </c>
      <c r="P832" s="291" t="str">
        <f>IF(日報入力!G832="","",日報入力!V832)</f>
        <v/>
      </c>
      <c r="Q832" s="291" t="str">
        <f>IF(日報入力!G832="","",日報入力!W832)</f>
        <v/>
      </c>
      <c r="R832" s="291" t="str">
        <f>IF(日報入力!G832="","",日報入力!X832)</f>
        <v/>
      </c>
      <c r="S832" s="291" t="str">
        <f>IF(日報入力!G832="","",日報入力!Y832)</f>
        <v/>
      </c>
      <c r="T832" s="291" t="str">
        <f>IF(日報入力!G832="","",日報入力!Z832)</f>
        <v/>
      </c>
      <c r="U832" s="291" t="str">
        <f>IF(日報入力!G832="","",日報入力!AA832)</f>
        <v/>
      </c>
      <c r="V832" s="378" t="str">
        <f>IF(日報入力!G832="","",日報入力!AB832)</f>
        <v/>
      </c>
      <c r="W832" s="291" t="str">
        <f>IF(日報入力!G832="","",日報入力!AC832)</f>
        <v/>
      </c>
      <c r="X832" s="291" t="str">
        <f>IF(日報入力!G832="","",日報入力!AD832)</f>
        <v/>
      </c>
      <c r="Y832" s="291" t="str">
        <f>IF(日報入力!G832="","",日報入力!AE832)</f>
        <v/>
      </c>
      <c r="Z832" s="291" t="str">
        <f>IF(日報入力!G832="","",日報入力!AF832)</f>
        <v/>
      </c>
      <c r="AA832" s="291" t="str">
        <f>IF(日報入力!G832="","",日報入力!AG832)</f>
        <v/>
      </c>
      <c r="AB832" s="291" t="str">
        <f>IF(日報入力!G832="","",日報入力!AH832)</f>
        <v/>
      </c>
      <c r="AC832" s="291" t="str">
        <f>IF(日報入力!G832="","",日報入力!AI832)</f>
        <v/>
      </c>
      <c r="AD832" s="291" t="str">
        <f>IF(日報入力!G832="","",日報入力!AJ832)</f>
        <v/>
      </c>
      <c r="AE832" s="292" t="str">
        <f>IF(日報入力!G832="","",日報入力!E832)</f>
        <v/>
      </c>
      <c r="AF832" s="293" t="str">
        <f>IF(日報入力!G832="","",日報入力!AK832)</f>
        <v/>
      </c>
      <c r="AG832" s="293" t="str">
        <f>IF(日報入力!G832="","",日報入力!AL832)</f>
        <v/>
      </c>
      <c r="AH832" s="293" t="str">
        <f>IF(日報入力!G832="","",日報入力!AM832)</f>
        <v/>
      </c>
      <c r="AI832" s="294" t="str">
        <f>IF(日報入力!G832&gt;0,日報入力!D832*日報入力!K832*日報入力!AL832,"")</f>
        <v/>
      </c>
      <c r="AJ832" s="294" t="str">
        <f>IF(日報入力!G832&gt;0,日報入力!E832*日報入力!AL832,"")</f>
        <v/>
      </c>
      <c r="AK832" s="294" t="str">
        <f>IF(日報入力!G832&gt;0,AI832-AJ832,"")</f>
        <v/>
      </c>
      <c r="AL832" s="292" t="str">
        <f>IF(日報入力!G832&gt;0,日報入力!E832*日報入力!AM832,"")</f>
        <v/>
      </c>
      <c r="AM832" s="292" t="str">
        <f>IF(日報入力!G832&gt;0,日報入力!AB832*日報入力!AM832,"")</f>
        <v/>
      </c>
      <c r="AN832" s="68" t="str">
        <f>IF(日報入力!G832&gt;0,日報入力!C832,"")</f>
        <v/>
      </c>
      <c r="AO832" s="68" t="str">
        <f>日報入力!B832</f>
        <v/>
      </c>
      <c r="AP832" s="68" t="str">
        <f>IF(日報入力!AQ832,日報入力!BA832,"")</f>
        <v/>
      </c>
      <c r="AQ832" s="68" t="str">
        <f>IF(日報入力!AR832,日報入力!BB832,"")</f>
        <v/>
      </c>
      <c r="AR832" s="68" t="str">
        <f>IF(日報入力!AS832,"N勤","")</f>
        <v/>
      </c>
      <c r="AS832" s="295" t="e">
        <f t="shared" si="56"/>
        <v>#VALUE!</v>
      </c>
      <c r="AT832" s="439" t="str">
        <f>日報入力!AY832</f>
        <v/>
      </c>
      <c r="AU832" s="518" t="str">
        <f>IF(日報入力!G832,G832*60/E832,"")</f>
        <v/>
      </c>
      <c r="AV832" s="528" t="str">
        <f>IF(日報入力!AT832,日報入力!AT832,"")</f>
        <v/>
      </c>
      <c r="AW832" s="529" t="str">
        <f>IF(日報入力!AT832,AE832/日報入力!AT832,"")</f>
        <v/>
      </c>
      <c r="AX832" s="530" t="e">
        <f>IF(1&lt;日報集計!AT832,AT832/(((F832-I832-J832-N832-O832)*60)/(E832)),"")</f>
        <v>#VALUE!</v>
      </c>
      <c r="AY832" s="664" t="str">
        <f>IF(日報入力!H832,AT832/(((F832-J832)*60)/E832),"")</f>
        <v/>
      </c>
      <c r="AZ832" s="664" t="str">
        <f>IF(日報入力!I832,AT832/((G832*60)/E832),"")</f>
        <v/>
      </c>
      <c r="BA832" s="296" t="str">
        <f>IF(日報入力!G832,G832/F832,"")</f>
        <v/>
      </c>
      <c r="BB832" s="386" t="e">
        <f t="shared" si="57"/>
        <v>#VALUE!</v>
      </c>
      <c r="BC832" s="386" t="e">
        <f t="shared" si="58"/>
        <v>#VALUE!</v>
      </c>
      <c r="BD832" s="80">
        <f>日報入力!AU832</f>
        <v>0</v>
      </c>
      <c r="BE832" s="534" t="str">
        <f>IF(日報入力!AV832,日報入力!AV832,"")</f>
        <v/>
      </c>
      <c r="BF832" s="534" t="str">
        <f>IF(日報入力!AW832,日報入力!AW832,"")</f>
        <v/>
      </c>
      <c r="BG832" s="398" t="str">
        <f>IF(日報入力!G832,日報入力!K832*日報入力!D832*日報入力!BC832,"")</f>
        <v/>
      </c>
    </row>
    <row r="833" spans="1:59" ht="20.25" hidden="1" customHeight="1" x14ac:dyDescent="0.15">
      <c r="A833" s="302" t="str">
        <f>IF(日報入力!G833="","",日報入力!G833)</f>
        <v/>
      </c>
      <c r="B833" s="291" t="str">
        <f>IF(日報入力!G833="","",日報入力!H833)</f>
        <v/>
      </c>
      <c r="C833" s="291" t="str">
        <f>IF(日報入力!G833="","",日報入力!I833)</f>
        <v/>
      </c>
      <c r="D833" s="291" t="str">
        <f>IF(日報入力!G833="","",日報入力!J833)</f>
        <v/>
      </c>
      <c r="E833" s="291" t="str">
        <f>IF(日報入力!G833="","",日報入力!K833)</f>
        <v/>
      </c>
      <c r="F833" s="291" t="str">
        <f>IF(日報入力!G833="","",日報入力!L833)</f>
        <v/>
      </c>
      <c r="G833" s="291" t="str">
        <f>IF(日報入力!G833="","",日報入力!L833-日報入力!O833-日報入力!P833-日報入力!Q833-日報入力!R833-日報入力!S833-日報入力!T833-日報入力!U833-日報入力!V833-日報入力!W833-日報入力!X833-日報入力!Y833-日報入力!Z833)</f>
        <v/>
      </c>
      <c r="H833" s="291" t="str">
        <f>IF(日報入力!G833="","",IF(日報入力!M833&gt;=0,日報入力!M833*F833,F833))</f>
        <v/>
      </c>
      <c r="I833" s="291" t="str">
        <f>IF(日報入力!G833="","",日報入力!O833)</f>
        <v/>
      </c>
      <c r="J833" s="291" t="str">
        <f>IF(日報入力!G833="","",日報入力!P833)</f>
        <v/>
      </c>
      <c r="K833" s="291" t="str">
        <f>IF(日報入力!G833="","",日報入力!Q833)</f>
        <v/>
      </c>
      <c r="L833" s="291" t="str">
        <f>IF(日報入力!G833="","",日報入力!R833)</f>
        <v/>
      </c>
      <c r="M833" s="291" t="str">
        <f>IF(日報入力!G833="","",日報入力!S833)</f>
        <v/>
      </c>
      <c r="N833" s="291" t="str">
        <f>IF(日報入力!G833="","",日報入力!T833)</f>
        <v/>
      </c>
      <c r="O833" s="291" t="str">
        <f>IF(日報入力!G833="","",日報入力!U833)</f>
        <v/>
      </c>
      <c r="P833" s="291" t="str">
        <f>IF(日報入力!G833="","",日報入力!V833)</f>
        <v/>
      </c>
      <c r="Q833" s="291" t="str">
        <f>IF(日報入力!G833="","",日報入力!W833)</f>
        <v/>
      </c>
      <c r="R833" s="291" t="str">
        <f>IF(日報入力!G833="","",日報入力!X833)</f>
        <v/>
      </c>
      <c r="S833" s="291" t="str">
        <f>IF(日報入力!G833="","",日報入力!Y833)</f>
        <v/>
      </c>
      <c r="T833" s="291" t="str">
        <f>IF(日報入力!G833="","",日報入力!Z833)</f>
        <v/>
      </c>
      <c r="U833" s="291" t="str">
        <f>IF(日報入力!G833="","",日報入力!AA833)</f>
        <v/>
      </c>
      <c r="V833" s="378" t="str">
        <f>IF(日報入力!G833="","",日報入力!AB833)</f>
        <v/>
      </c>
      <c r="W833" s="291" t="str">
        <f>IF(日報入力!G833="","",日報入力!AC833)</f>
        <v/>
      </c>
      <c r="X833" s="291" t="str">
        <f>IF(日報入力!G833="","",日報入力!AD833)</f>
        <v/>
      </c>
      <c r="Y833" s="291" t="str">
        <f>IF(日報入力!G833="","",日報入力!AE833)</f>
        <v/>
      </c>
      <c r="Z833" s="291" t="str">
        <f>IF(日報入力!G833="","",日報入力!AF833)</f>
        <v/>
      </c>
      <c r="AA833" s="291" t="str">
        <f>IF(日報入力!G833="","",日報入力!AG833)</f>
        <v/>
      </c>
      <c r="AB833" s="291" t="str">
        <f>IF(日報入力!G833="","",日報入力!AH833)</f>
        <v/>
      </c>
      <c r="AC833" s="291" t="str">
        <f>IF(日報入力!G833="","",日報入力!AI833)</f>
        <v/>
      </c>
      <c r="AD833" s="291" t="str">
        <f>IF(日報入力!G833="","",日報入力!AJ833)</f>
        <v/>
      </c>
      <c r="AE833" s="292" t="str">
        <f>IF(日報入力!G833="","",日報入力!E833)</f>
        <v/>
      </c>
      <c r="AF833" s="293" t="str">
        <f>IF(日報入力!G833="","",日報入力!AK833)</f>
        <v/>
      </c>
      <c r="AG833" s="293" t="str">
        <f>IF(日報入力!G833="","",日報入力!AL833)</f>
        <v/>
      </c>
      <c r="AH833" s="293" t="str">
        <f>IF(日報入力!G833="","",日報入力!AM833)</f>
        <v/>
      </c>
      <c r="AI833" s="294" t="str">
        <f>IF(日報入力!G833&gt;0,日報入力!D833*日報入力!K833*日報入力!AL833,"")</f>
        <v/>
      </c>
      <c r="AJ833" s="294" t="str">
        <f>IF(日報入力!G833&gt;0,日報入力!E833*日報入力!AL833,"")</f>
        <v/>
      </c>
      <c r="AK833" s="294" t="str">
        <f>IF(日報入力!G833&gt;0,AI833-AJ833,"")</f>
        <v/>
      </c>
      <c r="AL833" s="292" t="str">
        <f>IF(日報入力!G833&gt;0,日報入力!E833*日報入力!AM833,"")</f>
        <v/>
      </c>
      <c r="AM833" s="292" t="str">
        <f>IF(日報入力!G833&gt;0,日報入力!AB833*日報入力!AM833,"")</f>
        <v/>
      </c>
      <c r="AN833" s="68" t="str">
        <f>IF(日報入力!G833&gt;0,日報入力!C833,"")</f>
        <v/>
      </c>
      <c r="AO833" s="68" t="str">
        <f>日報入力!B833</f>
        <v/>
      </c>
      <c r="AP833" s="68" t="str">
        <f>IF(日報入力!AQ833,日報入力!BA833,"")</f>
        <v/>
      </c>
      <c r="AQ833" s="68" t="str">
        <f>IF(日報入力!AR833,日報入力!BB833,"")</f>
        <v/>
      </c>
      <c r="AR833" s="68" t="str">
        <f>IF(日報入力!AS833,"N勤","")</f>
        <v/>
      </c>
      <c r="AS833" s="295" t="e">
        <f t="shared" si="56"/>
        <v>#VALUE!</v>
      </c>
      <c r="AT833" s="439" t="str">
        <f>日報入力!AY833</f>
        <v/>
      </c>
      <c r="AU833" s="518" t="str">
        <f>IF(日報入力!G833,G833*60/E833,"")</f>
        <v/>
      </c>
      <c r="AV833" s="528" t="str">
        <f>IF(日報入力!AT833,日報入力!AT833,"")</f>
        <v/>
      </c>
      <c r="AW833" s="529" t="str">
        <f>IF(日報入力!AT833,AE833/日報入力!AT833,"")</f>
        <v/>
      </c>
      <c r="AX833" s="530" t="e">
        <f>IF(1&lt;日報集計!AT833,AT833/(((F833-I833-J833-N833-O833)*60)/(E833)),"")</f>
        <v>#VALUE!</v>
      </c>
      <c r="AY833" s="664" t="str">
        <f>IF(日報入力!H833,AT833/(((F833-J833)*60)/E833),"")</f>
        <v/>
      </c>
      <c r="AZ833" s="664" t="str">
        <f>IF(日報入力!I833,AT833/((G833*60)/E833),"")</f>
        <v/>
      </c>
      <c r="BA833" s="296" t="str">
        <f>IF(日報入力!G833,G833/F833,"")</f>
        <v/>
      </c>
      <c r="BB833" s="386" t="e">
        <f t="shared" si="57"/>
        <v>#VALUE!</v>
      </c>
      <c r="BC833" s="386" t="e">
        <f t="shared" si="58"/>
        <v>#VALUE!</v>
      </c>
      <c r="BD833" s="80">
        <f>日報入力!AU833</f>
        <v>0</v>
      </c>
      <c r="BE833" s="534" t="str">
        <f>IF(日報入力!AV833,日報入力!AV833,"")</f>
        <v/>
      </c>
      <c r="BF833" s="534" t="str">
        <f>IF(日報入力!AW833,日報入力!AW833,"")</f>
        <v/>
      </c>
      <c r="BG833" s="398" t="str">
        <f>IF(日報入力!G833,日報入力!K833*日報入力!D833*日報入力!BC833,"")</f>
        <v/>
      </c>
    </row>
    <row r="834" spans="1:59" ht="20.25" hidden="1" customHeight="1" x14ac:dyDescent="0.15">
      <c r="A834" s="302" t="str">
        <f>IF(日報入力!G834="","",日報入力!G834)</f>
        <v/>
      </c>
      <c r="B834" s="291" t="str">
        <f>IF(日報入力!G834="","",日報入力!H834)</f>
        <v/>
      </c>
      <c r="C834" s="291" t="str">
        <f>IF(日報入力!G834="","",日報入力!I834)</f>
        <v/>
      </c>
      <c r="D834" s="291" t="str">
        <f>IF(日報入力!G834="","",日報入力!J834)</f>
        <v/>
      </c>
      <c r="E834" s="291" t="str">
        <f>IF(日報入力!G834="","",日報入力!K834)</f>
        <v/>
      </c>
      <c r="F834" s="291" t="str">
        <f>IF(日報入力!G834="","",日報入力!L834)</f>
        <v/>
      </c>
      <c r="G834" s="291" t="str">
        <f>IF(日報入力!G834="","",日報入力!L834-日報入力!O834-日報入力!P834-日報入力!Q834-日報入力!R834-日報入力!S834-日報入力!T834-日報入力!U834-日報入力!V834-日報入力!W834-日報入力!X834-日報入力!Y834-日報入力!Z834)</f>
        <v/>
      </c>
      <c r="H834" s="291" t="str">
        <f>IF(日報入力!G834="","",IF(日報入力!M834&gt;=0,日報入力!M834*F834,F834))</f>
        <v/>
      </c>
      <c r="I834" s="291" t="str">
        <f>IF(日報入力!G834="","",日報入力!O834)</f>
        <v/>
      </c>
      <c r="J834" s="291" t="str">
        <f>IF(日報入力!G834="","",日報入力!P834)</f>
        <v/>
      </c>
      <c r="K834" s="291" t="str">
        <f>IF(日報入力!G834="","",日報入力!Q834)</f>
        <v/>
      </c>
      <c r="L834" s="291" t="str">
        <f>IF(日報入力!G834="","",日報入力!R834)</f>
        <v/>
      </c>
      <c r="M834" s="291" t="str">
        <f>IF(日報入力!G834="","",日報入力!S834)</f>
        <v/>
      </c>
      <c r="N834" s="291" t="str">
        <f>IF(日報入力!G834="","",日報入力!T834)</f>
        <v/>
      </c>
      <c r="O834" s="291" t="str">
        <f>IF(日報入力!G834="","",日報入力!U834)</f>
        <v/>
      </c>
      <c r="P834" s="291" t="str">
        <f>IF(日報入力!G834="","",日報入力!V834)</f>
        <v/>
      </c>
      <c r="Q834" s="291" t="str">
        <f>IF(日報入力!G834="","",日報入力!W834)</f>
        <v/>
      </c>
      <c r="R834" s="291" t="str">
        <f>IF(日報入力!G834="","",日報入力!X834)</f>
        <v/>
      </c>
      <c r="S834" s="291" t="str">
        <f>IF(日報入力!G834="","",日報入力!Y834)</f>
        <v/>
      </c>
      <c r="T834" s="291" t="str">
        <f>IF(日報入力!G834="","",日報入力!Z834)</f>
        <v/>
      </c>
      <c r="U834" s="291" t="str">
        <f>IF(日報入力!G834="","",日報入力!AA834)</f>
        <v/>
      </c>
      <c r="V834" s="378" t="str">
        <f>IF(日報入力!G834="","",日報入力!AB834)</f>
        <v/>
      </c>
      <c r="W834" s="291" t="str">
        <f>IF(日報入力!G834="","",日報入力!AC834)</f>
        <v/>
      </c>
      <c r="X834" s="291" t="str">
        <f>IF(日報入力!G834="","",日報入力!AD834)</f>
        <v/>
      </c>
      <c r="Y834" s="291" t="str">
        <f>IF(日報入力!G834="","",日報入力!AE834)</f>
        <v/>
      </c>
      <c r="Z834" s="291" t="str">
        <f>IF(日報入力!G834="","",日報入力!AF834)</f>
        <v/>
      </c>
      <c r="AA834" s="291" t="str">
        <f>IF(日報入力!G834="","",日報入力!AG834)</f>
        <v/>
      </c>
      <c r="AB834" s="291" t="str">
        <f>IF(日報入力!G834="","",日報入力!AH834)</f>
        <v/>
      </c>
      <c r="AC834" s="291" t="str">
        <f>IF(日報入力!G834="","",日報入力!AI834)</f>
        <v/>
      </c>
      <c r="AD834" s="291" t="str">
        <f>IF(日報入力!G834="","",日報入力!AJ834)</f>
        <v/>
      </c>
      <c r="AE834" s="292" t="str">
        <f>IF(日報入力!G834="","",日報入力!E834)</f>
        <v/>
      </c>
      <c r="AF834" s="293" t="str">
        <f>IF(日報入力!G834="","",日報入力!AK834)</f>
        <v/>
      </c>
      <c r="AG834" s="293" t="str">
        <f>IF(日報入力!G834="","",日報入力!AL834)</f>
        <v/>
      </c>
      <c r="AH834" s="293" t="str">
        <f>IF(日報入力!G834="","",日報入力!AM834)</f>
        <v/>
      </c>
      <c r="AI834" s="294" t="str">
        <f>IF(日報入力!G834&gt;0,日報入力!D834*日報入力!K834*日報入力!AL834,"")</f>
        <v/>
      </c>
      <c r="AJ834" s="294" t="str">
        <f>IF(日報入力!G834&gt;0,日報入力!E834*日報入力!AL834,"")</f>
        <v/>
      </c>
      <c r="AK834" s="294" t="str">
        <f>IF(日報入力!G834&gt;0,AI834-AJ834,"")</f>
        <v/>
      </c>
      <c r="AL834" s="292" t="str">
        <f>IF(日報入力!G834&gt;0,日報入力!E834*日報入力!AM834,"")</f>
        <v/>
      </c>
      <c r="AM834" s="292" t="str">
        <f>IF(日報入力!G834&gt;0,日報入力!AB834*日報入力!AM834,"")</f>
        <v/>
      </c>
      <c r="AN834" s="68" t="str">
        <f>IF(日報入力!G834&gt;0,日報入力!C834,"")</f>
        <v/>
      </c>
      <c r="AO834" s="68" t="str">
        <f>日報入力!B834</f>
        <v/>
      </c>
      <c r="AP834" s="68" t="str">
        <f>IF(日報入力!AQ834,日報入力!BA834,"")</f>
        <v/>
      </c>
      <c r="AQ834" s="68" t="str">
        <f>IF(日報入力!AR834,日報入力!BB834,"")</f>
        <v/>
      </c>
      <c r="AR834" s="68" t="str">
        <f>IF(日報入力!AS834,"N勤","")</f>
        <v/>
      </c>
      <c r="AS834" s="295" t="e">
        <f t="shared" si="56"/>
        <v>#VALUE!</v>
      </c>
      <c r="AT834" s="439" t="str">
        <f>日報入力!AY834</f>
        <v/>
      </c>
      <c r="AU834" s="518" t="str">
        <f>IF(日報入力!G834,G834*60/E834,"")</f>
        <v/>
      </c>
      <c r="AV834" s="528" t="str">
        <f>IF(日報入力!AT834,日報入力!AT834,"")</f>
        <v/>
      </c>
      <c r="AW834" s="529" t="str">
        <f>IF(日報入力!AT834,AE834/日報入力!AT834,"")</f>
        <v/>
      </c>
      <c r="AX834" s="530" t="e">
        <f>IF(1&lt;日報集計!AT834,AT834/(((F834-I834-J834-N834-O834)*60)/(E834)),"")</f>
        <v>#VALUE!</v>
      </c>
      <c r="AY834" s="664" t="str">
        <f>IF(日報入力!H834,AT834/(((F834-J834)*60)/E834),"")</f>
        <v/>
      </c>
      <c r="AZ834" s="664" t="str">
        <f>IF(日報入力!I834,AT834/((G834*60)/E834),"")</f>
        <v/>
      </c>
      <c r="BA834" s="296" t="str">
        <f>IF(日報入力!G834,G834/F834,"")</f>
        <v/>
      </c>
      <c r="BB834" s="386" t="e">
        <f t="shared" si="57"/>
        <v>#VALUE!</v>
      </c>
      <c r="BC834" s="386" t="e">
        <f t="shared" si="58"/>
        <v>#VALUE!</v>
      </c>
      <c r="BD834" s="80">
        <f>日報入力!AU834</f>
        <v>0</v>
      </c>
      <c r="BE834" s="534" t="str">
        <f>IF(日報入力!AV834,日報入力!AV834,"")</f>
        <v/>
      </c>
      <c r="BF834" s="534" t="str">
        <f>IF(日報入力!AW834,日報入力!AW834,"")</f>
        <v/>
      </c>
      <c r="BG834" s="398" t="str">
        <f>IF(日報入力!G834,日報入力!K834*日報入力!D834*日報入力!BC834,"")</f>
        <v/>
      </c>
    </row>
    <row r="835" spans="1:59" ht="20.25" hidden="1" customHeight="1" x14ac:dyDescent="0.15">
      <c r="A835" s="302" t="str">
        <f>IF(日報入力!G835="","",日報入力!G835)</f>
        <v/>
      </c>
      <c r="B835" s="291" t="str">
        <f>IF(日報入力!G835="","",日報入力!H835)</f>
        <v/>
      </c>
      <c r="C835" s="291" t="str">
        <f>IF(日報入力!G835="","",日報入力!I835)</f>
        <v/>
      </c>
      <c r="D835" s="291" t="str">
        <f>IF(日報入力!G835="","",日報入力!J835)</f>
        <v/>
      </c>
      <c r="E835" s="291" t="str">
        <f>IF(日報入力!G835="","",日報入力!K835)</f>
        <v/>
      </c>
      <c r="F835" s="291" t="str">
        <f>IF(日報入力!G835="","",日報入力!L835)</f>
        <v/>
      </c>
      <c r="G835" s="291" t="str">
        <f>IF(日報入力!G835="","",日報入力!L835-日報入力!O835-日報入力!P835-日報入力!Q835-日報入力!R835-日報入力!S835-日報入力!T835-日報入力!U835-日報入力!V835-日報入力!W835-日報入力!X835-日報入力!Y835-日報入力!Z835)</f>
        <v/>
      </c>
      <c r="H835" s="291" t="str">
        <f>IF(日報入力!G835="","",IF(日報入力!M835&gt;=0,日報入力!M835*F835,F835))</f>
        <v/>
      </c>
      <c r="I835" s="291" t="str">
        <f>IF(日報入力!G835="","",日報入力!O835)</f>
        <v/>
      </c>
      <c r="J835" s="291" t="str">
        <f>IF(日報入力!G835="","",日報入力!P835)</f>
        <v/>
      </c>
      <c r="K835" s="291" t="str">
        <f>IF(日報入力!G835="","",日報入力!Q835)</f>
        <v/>
      </c>
      <c r="L835" s="291" t="str">
        <f>IF(日報入力!G835="","",日報入力!R835)</f>
        <v/>
      </c>
      <c r="M835" s="291" t="str">
        <f>IF(日報入力!G835="","",日報入力!S835)</f>
        <v/>
      </c>
      <c r="N835" s="291" t="str">
        <f>IF(日報入力!G835="","",日報入力!T835)</f>
        <v/>
      </c>
      <c r="O835" s="291" t="str">
        <f>IF(日報入力!G835="","",日報入力!U835)</f>
        <v/>
      </c>
      <c r="P835" s="291" t="str">
        <f>IF(日報入力!G835="","",日報入力!V835)</f>
        <v/>
      </c>
      <c r="Q835" s="291" t="str">
        <f>IF(日報入力!G835="","",日報入力!W835)</f>
        <v/>
      </c>
      <c r="R835" s="291" t="str">
        <f>IF(日報入力!G835="","",日報入力!X835)</f>
        <v/>
      </c>
      <c r="S835" s="291" t="str">
        <f>IF(日報入力!G835="","",日報入力!Y835)</f>
        <v/>
      </c>
      <c r="T835" s="291" t="str">
        <f>IF(日報入力!G835="","",日報入力!Z835)</f>
        <v/>
      </c>
      <c r="U835" s="291" t="str">
        <f>IF(日報入力!G835="","",日報入力!AA835)</f>
        <v/>
      </c>
      <c r="V835" s="378" t="str">
        <f>IF(日報入力!G835="","",日報入力!AB835)</f>
        <v/>
      </c>
      <c r="W835" s="291" t="str">
        <f>IF(日報入力!G835="","",日報入力!AC835)</f>
        <v/>
      </c>
      <c r="X835" s="291" t="str">
        <f>IF(日報入力!G835="","",日報入力!AD835)</f>
        <v/>
      </c>
      <c r="Y835" s="291" t="str">
        <f>IF(日報入力!G835="","",日報入力!AE835)</f>
        <v/>
      </c>
      <c r="Z835" s="291" t="str">
        <f>IF(日報入力!G835="","",日報入力!AF835)</f>
        <v/>
      </c>
      <c r="AA835" s="291" t="str">
        <f>IF(日報入力!G835="","",日報入力!AG835)</f>
        <v/>
      </c>
      <c r="AB835" s="291" t="str">
        <f>IF(日報入力!G835="","",日報入力!AH835)</f>
        <v/>
      </c>
      <c r="AC835" s="291" t="str">
        <f>IF(日報入力!G835="","",日報入力!AI835)</f>
        <v/>
      </c>
      <c r="AD835" s="291" t="str">
        <f>IF(日報入力!G835="","",日報入力!AJ835)</f>
        <v/>
      </c>
      <c r="AE835" s="292" t="str">
        <f>IF(日報入力!G835="","",日報入力!E835)</f>
        <v/>
      </c>
      <c r="AF835" s="293" t="str">
        <f>IF(日報入力!G835="","",日報入力!AK835)</f>
        <v/>
      </c>
      <c r="AG835" s="293" t="str">
        <f>IF(日報入力!G835="","",日報入力!AL835)</f>
        <v/>
      </c>
      <c r="AH835" s="293" t="str">
        <f>IF(日報入力!G835="","",日報入力!AM835)</f>
        <v/>
      </c>
      <c r="AI835" s="294" t="str">
        <f>IF(日報入力!G835&gt;0,日報入力!D835*日報入力!K835*日報入力!AL835,"")</f>
        <v/>
      </c>
      <c r="AJ835" s="294" t="str">
        <f>IF(日報入力!G835&gt;0,日報入力!E835*日報入力!AL835,"")</f>
        <v/>
      </c>
      <c r="AK835" s="294" t="str">
        <f>IF(日報入力!G835&gt;0,AI835-AJ835,"")</f>
        <v/>
      </c>
      <c r="AL835" s="292" t="str">
        <f>IF(日報入力!G835&gt;0,日報入力!E835*日報入力!AM835,"")</f>
        <v/>
      </c>
      <c r="AM835" s="292" t="str">
        <f>IF(日報入力!G835&gt;0,日報入力!AB835*日報入力!AM835,"")</f>
        <v/>
      </c>
      <c r="AN835" s="68" t="str">
        <f>IF(日報入力!G835&gt;0,日報入力!C835,"")</f>
        <v/>
      </c>
      <c r="AO835" s="68" t="str">
        <f>日報入力!B835</f>
        <v/>
      </c>
      <c r="AP835" s="68" t="str">
        <f>IF(日報入力!AQ835,日報入力!BA835,"")</f>
        <v/>
      </c>
      <c r="AQ835" s="68" t="str">
        <f>IF(日報入力!AR835,日報入力!BB835,"")</f>
        <v/>
      </c>
      <c r="AR835" s="68" t="str">
        <f>IF(日報入力!AS835,"N勤","")</f>
        <v/>
      </c>
      <c r="AS835" s="295" t="e">
        <f t="shared" si="56"/>
        <v>#VALUE!</v>
      </c>
      <c r="AT835" s="439" t="str">
        <f>日報入力!AY835</f>
        <v/>
      </c>
      <c r="AU835" s="518" t="str">
        <f>IF(日報入力!G835,G835*60/E835,"")</f>
        <v/>
      </c>
      <c r="AV835" s="528" t="str">
        <f>IF(日報入力!AT835,日報入力!AT835,"")</f>
        <v/>
      </c>
      <c r="AW835" s="529" t="str">
        <f>IF(日報入力!AT835,AE835/日報入力!AT835,"")</f>
        <v/>
      </c>
      <c r="AX835" s="530" t="e">
        <f>IF(1&lt;日報集計!AT835,AT835/(((F835-I835-J835-N835-O835)*60)/(E835)),"")</f>
        <v>#VALUE!</v>
      </c>
      <c r="AY835" s="664" t="str">
        <f>IF(日報入力!H835,AT835/(((F835-J835)*60)/E835),"")</f>
        <v/>
      </c>
      <c r="AZ835" s="664" t="str">
        <f>IF(日報入力!I835,AT835/((G835*60)/E835),"")</f>
        <v/>
      </c>
      <c r="BA835" s="296" t="str">
        <f>IF(日報入力!G835,G835/F835,"")</f>
        <v/>
      </c>
      <c r="BB835" s="386" t="e">
        <f t="shared" si="57"/>
        <v>#VALUE!</v>
      </c>
      <c r="BC835" s="386" t="e">
        <f t="shared" si="58"/>
        <v>#VALUE!</v>
      </c>
      <c r="BD835" s="80">
        <f>日報入力!AU835</f>
        <v>0</v>
      </c>
      <c r="BE835" s="534" t="str">
        <f>IF(日報入力!AV835,日報入力!AV835,"")</f>
        <v/>
      </c>
      <c r="BF835" s="534" t="str">
        <f>IF(日報入力!AW835,日報入力!AW835,"")</f>
        <v/>
      </c>
      <c r="BG835" s="398" t="str">
        <f>IF(日報入力!G835,日報入力!K835*日報入力!D835*日報入力!BC835,"")</f>
        <v/>
      </c>
    </row>
    <row r="836" spans="1:59" ht="20.25" hidden="1" customHeight="1" x14ac:dyDescent="0.15">
      <c r="A836" s="302" t="str">
        <f>IF(日報入力!G836="","",日報入力!G836)</f>
        <v/>
      </c>
      <c r="B836" s="291" t="str">
        <f>IF(日報入力!G836="","",日報入力!H836)</f>
        <v/>
      </c>
      <c r="C836" s="291" t="str">
        <f>IF(日報入力!G836="","",日報入力!I836)</f>
        <v/>
      </c>
      <c r="D836" s="291" t="str">
        <f>IF(日報入力!G836="","",日報入力!J836)</f>
        <v/>
      </c>
      <c r="E836" s="291" t="str">
        <f>IF(日報入力!G836="","",日報入力!K836)</f>
        <v/>
      </c>
      <c r="F836" s="291" t="str">
        <f>IF(日報入力!G836="","",日報入力!L836)</f>
        <v/>
      </c>
      <c r="G836" s="291" t="str">
        <f>IF(日報入力!G836="","",日報入力!L836-日報入力!O836-日報入力!P836-日報入力!Q836-日報入力!R836-日報入力!S836-日報入力!T836-日報入力!U836-日報入力!V836-日報入力!W836-日報入力!X836-日報入力!Y836-日報入力!Z836)</f>
        <v/>
      </c>
      <c r="H836" s="291" t="str">
        <f>IF(日報入力!G836="","",IF(日報入力!M836&gt;=0,日報入力!M836*F836,F836))</f>
        <v/>
      </c>
      <c r="I836" s="291" t="str">
        <f>IF(日報入力!G836="","",日報入力!O836)</f>
        <v/>
      </c>
      <c r="J836" s="291" t="str">
        <f>IF(日報入力!G836="","",日報入力!P836)</f>
        <v/>
      </c>
      <c r="K836" s="291" t="str">
        <f>IF(日報入力!G836="","",日報入力!Q836)</f>
        <v/>
      </c>
      <c r="L836" s="291" t="str">
        <f>IF(日報入力!G836="","",日報入力!R836)</f>
        <v/>
      </c>
      <c r="M836" s="291" t="str">
        <f>IF(日報入力!G836="","",日報入力!S836)</f>
        <v/>
      </c>
      <c r="N836" s="291" t="str">
        <f>IF(日報入力!G836="","",日報入力!T836)</f>
        <v/>
      </c>
      <c r="O836" s="291" t="str">
        <f>IF(日報入力!G836="","",日報入力!U836)</f>
        <v/>
      </c>
      <c r="P836" s="291" t="str">
        <f>IF(日報入力!G836="","",日報入力!V836)</f>
        <v/>
      </c>
      <c r="Q836" s="291" t="str">
        <f>IF(日報入力!G836="","",日報入力!W836)</f>
        <v/>
      </c>
      <c r="R836" s="291" t="str">
        <f>IF(日報入力!G836="","",日報入力!X836)</f>
        <v/>
      </c>
      <c r="S836" s="291" t="str">
        <f>IF(日報入力!G836="","",日報入力!Y836)</f>
        <v/>
      </c>
      <c r="T836" s="291" t="str">
        <f>IF(日報入力!G836="","",日報入力!Z836)</f>
        <v/>
      </c>
      <c r="U836" s="291" t="str">
        <f>IF(日報入力!G836="","",日報入力!AA836)</f>
        <v/>
      </c>
      <c r="V836" s="378" t="str">
        <f>IF(日報入力!G836="","",日報入力!AB836)</f>
        <v/>
      </c>
      <c r="W836" s="291" t="str">
        <f>IF(日報入力!G836="","",日報入力!AC836)</f>
        <v/>
      </c>
      <c r="X836" s="291" t="str">
        <f>IF(日報入力!G836="","",日報入力!AD836)</f>
        <v/>
      </c>
      <c r="Y836" s="291" t="str">
        <f>IF(日報入力!G836="","",日報入力!AE836)</f>
        <v/>
      </c>
      <c r="Z836" s="291" t="str">
        <f>IF(日報入力!G836="","",日報入力!AF836)</f>
        <v/>
      </c>
      <c r="AA836" s="291" t="str">
        <f>IF(日報入力!G836="","",日報入力!AG836)</f>
        <v/>
      </c>
      <c r="AB836" s="291" t="str">
        <f>IF(日報入力!G836="","",日報入力!AH836)</f>
        <v/>
      </c>
      <c r="AC836" s="291" t="str">
        <f>IF(日報入力!G836="","",日報入力!AI836)</f>
        <v/>
      </c>
      <c r="AD836" s="291" t="str">
        <f>IF(日報入力!G836="","",日報入力!AJ836)</f>
        <v/>
      </c>
      <c r="AE836" s="292" t="str">
        <f>IF(日報入力!G836="","",日報入力!E836)</f>
        <v/>
      </c>
      <c r="AF836" s="293" t="str">
        <f>IF(日報入力!G836="","",日報入力!AK836)</f>
        <v/>
      </c>
      <c r="AG836" s="293" t="str">
        <f>IF(日報入力!G836="","",日報入力!AL836)</f>
        <v/>
      </c>
      <c r="AH836" s="293" t="str">
        <f>IF(日報入力!G836="","",日報入力!AM836)</f>
        <v/>
      </c>
      <c r="AI836" s="294" t="str">
        <f>IF(日報入力!G836&gt;0,日報入力!D836*日報入力!K836*日報入力!AL836,"")</f>
        <v/>
      </c>
      <c r="AJ836" s="294" t="str">
        <f>IF(日報入力!G836&gt;0,日報入力!E836*日報入力!AL836,"")</f>
        <v/>
      </c>
      <c r="AK836" s="294" t="str">
        <f>IF(日報入力!G836&gt;0,AI836-AJ836,"")</f>
        <v/>
      </c>
      <c r="AL836" s="292" t="str">
        <f>IF(日報入力!G836&gt;0,日報入力!E836*日報入力!AM836,"")</f>
        <v/>
      </c>
      <c r="AM836" s="292" t="str">
        <f>IF(日報入力!G836&gt;0,日報入力!AB836*日報入力!AM836,"")</f>
        <v/>
      </c>
      <c r="AN836" s="68" t="str">
        <f>IF(日報入力!G836&gt;0,日報入力!C836,"")</f>
        <v/>
      </c>
      <c r="AO836" s="68" t="str">
        <f>日報入力!B836</f>
        <v/>
      </c>
      <c r="AP836" s="68" t="str">
        <f>IF(日報入力!AQ836,日報入力!BA836,"")</f>
        <v/>
      </c>
      <c r="AQ836" s="68" t="str">
        <f>IF(日報入力!AR836,日報入力!BB836,"")</f>
        <v/>
      </c>
      <c r="AR836" s="68" t="str">
        <f>IF(日報入力!AS836,"N勤","")</f>
        <v/>
      </c>
      <c r="AS836" s="295" t="e">
        <f t="shared" si="56"/>
        <v>#VALUE!</v>
      </c>
      <c r="AT836" s="439" t="str">
        <f>日報入力!AY836</f>
        <v/>
      </c>
      <c r="AU836" s="518" t="str">
        <f>IF(日報入力!G836,G836*60/E836,"")</f>
        <v/>
      </c>
      <c r="AV836" s="528" t="str">
        <f>IF(日報入力!AT836,日報入力!AT836,"")</f>
        <v/>
      </c>
      <c r="AW836" s="529" t="str">
        <f>IF(日報入力!AT836,AE836/日報入力!AT836,"")</f>
        <v/>
      </c>
      <c r="AX836" s="530" t="e">
        <f>IF(1&lt;日報集計!AT836,AT836/(((F836-I836-J836-N836-O836)*60)/(E836)),"")</f>
        <v>#VALUE!</v>
      </c>
      <c r="AY836" s="664" t="str">
        <f>IF(日報入力!H836,AT836/(((F836-J836)*60)/E836),"")</f>
        <v/>
      </c>
      <c r="AZ836" s="664" t="str">
        <f>IF(日報入力!I836,AT836/((G836*60)/E836),"")</f>
        <v/>
      </c>
      <c r="BA836" s="296" t="str">
        <f>IF(日報入力!G836,G836/F836,"")</f>
        <v/>
      </c>
      <c r="BB836" s="386" t="e">
        <f t="shared" si="57"/>
        <v>#VALUE!</v>
      </c>
      <c r="BC836" s="386" t="e">
        <f t="shared" si="58"/>
        <v>#VALUE!</v>
      </c>
      <c r="BD836" s="80">
        <f>日報入力!AU836</f>
        <v>0</v>
      </c>
      <c r="BE836" s="534" t="str">
        <f>IF(日報入力!AV836,日報入力!AV836,"")</f>
        <v/>
      </c>
      <c r="BF836" s="534" t="str">
        <f>IF(日報入力!AW836,日報入力!AW836,"")</f>
        <v/>
      </c>
      <c r="BG836" s="398" t="str">
        <f>IF(日報入力!G836,日報入力!K836*日報入力!D836*日報入力!BC836,"")</f>
        <v/>
      </c>
    </row>
    <row r="837" spans="1:59" ht="20.25" hidden="1" customHeight="1" x14ac:dyDescent="0.15">
      <c r="A837" s="302" t="str">
        <f>IF(日報入力!G837="","",日報入力!G837)</f>
        <v/>
      </c>
      <c r="B837" s="291" t="str">
        <f>IF(日報入力!G837="","",日報入力!H837)</f>
        <v/>
      </c>
      <c r="C837" s="291" t="str">
        <f>IF(日報入力!G837="","",日報入力!I837)</f>
        <v/>
      </c>
      <c r="D837" s="291" t="str">
        <f>IF(日報入力!G837="","",日報入力!J837)</f>
        <v/>
      </c>
      <c r="E837" s="291" t="str">
        <f>IF(日報入力!G837="","",日報入力!K837)</f>
        <v/>
      </c>
      <c r="F837" s="291" t="str">
        <f>IF(日報入力!G837="","",日報入力!L837)</f>
        <v/>
      </c>
      <c r="G837" s="291" t="str">
        <f>IF(日報入力!G837="","",日報入力!L837-日報入力!O837-日報入力!P837-日報入力!Q837-日報入力!R837-日報入力!S837-日報入力!T837-日報入力!U837-日報入力!V837-日報入力!W837-日報入力!X837-日報入力!Y837-日報入力!Z837)</f>
        <v/>
      </c>
      <c r="H837" s="291" t="str">
        <f>IF(日報入力!G837="","",IF(日報入力!M837&gt;=0,日報入力!M837*F837,F837))</f>
        <v/>
      </c>
      <c r="I837" s="291" t="str">
        <f>IF(日報入力!G837="","",日報入力!O837)</f>
        <v/>
      </c>
      <c r="J837" s="291" t="str">
        <f>IF(日報入力!G837="","",日報入力!P837)</f>
        <v/>
      </c>
      <c r="K837" s="291" t="str">
        <f>IF(日報入力!G837="","",日報入力!Q837)</f>
        <v/>
      </c>
      <c r="L837" s="291" t="str">
        <f>IF(日報入力!G837="","",日報入力!R837)</f>
        <v/>
      </c>
      <c r="M837" s="291" t="str">
        <f>IF(日報入力!G837="","",日報入力!S837)</f>
        <v/>
      </c>
      <c r="N837" s="291" t="str">
        <f>IF(日報入力!G837="","",日報入力!T837)</f>
        <v/>
      </c>
      <c r="O837" s="291" t="str">
        <f>IF(日報入力!G837="","",日報入力!U837)</f>
        <v/>
      </c>
      <c r="P837" s="291" t="str">
        <f>IF(日報入力!G837="","",日報入力!V837)</f>
        <v/>
      </c>
      <c r="Q837" s="291" t="str">
        <f>IF(日報入力!G837="","",日報入力!W837)</f>
        <v/>
      </c>
      <c r="R837" s="291" t="str">
        <f>IF(日報入力!G837="","",日報入力!X837)</f>
        <v/>
      </c>
      <c r="S837" s="291" t="str">
        <f>IF(日報入力!G837="","",日報入力!Y837)</f>
        <v/>
      </c>
      <c r="T837" s="291" t="str">
        <f>IF(日報入力!G837="","",日報入力!Z837)</f>
        <v/>
      </c>
      <c r="U837" s="291" t="str">
        <f>IF(日報入力!G837="","",日報入力!AA837)</f>
        <v/>
      </c>
      <c r="V837" s="378" t="str">
        <f>IF(日報入力!G837="","",日報入力!AB837)</f>
        <v/>
      </c>
      <c r="W837" s="291" t="str">
        <f>IF(日報入力!G837="","",日報入力!AC837)</f>
        <v/>
      </c>
      <c r="X837" s="291" t="str">
        <f>IF(日報入力!G837="","",日報入力!AD837)</f>
        <v/>
      </c>
      <c r="Y837" s="291" t="str">
        <f>IF(日報入力!G837="","",日報入力!AE837)</f>
        <v/>
      </c>
      <c r="Z837" s="291" t="str">
        <f>IF(日報入力!G837="","",日報入力!AF837)</f>
        <v/>
      </c>
      <c r="AA837" s="291" t="str">
        <f>IF(日報入力!G837="","",日報入力!AG837)</f>
        <v/>
      </c>
      <c r="AB837" s="291" t="str">
        <f>IF(日報入力!G837="","",日報入力!AH837)</f>
        <v/>
      </c>
      <c r="AC837" s="291" t="str">
        <f>IF(日報入力!G837="","",日報入力!AI837)</f>
        <v/>
      </c>
      <c r="AD837" s="291" t="str">
        <f>IF(日報入力!G837="","",日報入力!AJ837)</f>
        <v/>
      </c>
      <c r="AE837" s="292" t="str">
        <f>IF(日報入力!G837="","",日報入力!E837)</f>
        <v/>
      </c>
      <c r="AF837" s="293" t="str">
        <f>IF(日報入力!G837="","",日報入力!AK837)</f>
        <v/>
      </c>
      <c r="AG837" s="293" t="str">
        <f>IF(日報入力!G837="","",日報入力!AL837)</f>
        <v/>
      </c>
      <c r="AH837" s="293" t="str">
        <f>IF(日報入力!G837="","",日報入力!AM837)</f>
        <v/>
      </c>
      <c r="AI837" s="294" t="str">
        <f>IF(日報入力!G837&gt;0,日報入力!D837*日報入力!K837*日報入力!AL837,"")</f>
        <v/>
      </c>
      <c r="AJ837" s="294" t="str">
        <f>IF(日報入力!G837&gt;0,日報入力!E837*日報入力!AL837,"")</f>
        <v/>
      </c>
      <c r="AK837" s="294" t="str">
        <f>IF(日報入力!G837&gt;0,AI837-AJ837,"")</f>
        <v/>
      </c>
      <c r="AL837" s="292" t="str">
        <f>IF(日報入力!G837&gt;0,日報入力!E837*日報入力!AM837,"")</f>
        <v/>
      </c>
      <c r="AM837" s="292" t="str">
        <f>IF(日報入力!G837&gt;0,日報入力!AB837*日報入力!AM837,"")</f>
        <v/>
      </c>
      <c r="AN837" s="68" t="str">
        <f>IF(日報入力!G837&gt;0,日報入力!C837,"")</f>
        <v/>
      </c>
      <c r="AO837" s="68" t="str">
        <f>日報入力!B837</f>
        <v/>
      </c>
      <c r="AP837" s="68" t="str">
        <f>IF(日報入力!AQ837,日報入力!BA837,"")</f>
        <v/>
      </c>
      <c r="AQ837" s="68" t="str">
        <f>IF(日報入力!AR837,日報入力!BB837,"")</f>
        <v/>
      </c>
      <c r="AR837" s="68" t="str">
        <f>IF(日報入力!AS837,"N勤","")</f>
        <v/>
      </c>
      <c r="AS837" s="295" t="e">
        <f t="shared" si="56"/>
        <v>#VALUE!</v>
      </c>
      <c r="AT837" s="439" t="str">
        <f>日報入力!AY837</f>
        <v/>
      </c>
      <c r="AU837" s="518" t="str">
        <f>IF(日報入力!G837,G837*60/E837,"")</f>
        <v/>
      </c>
      <c r="AV837" s="528" t="str">
        <f>IF(日報入力!AT837,日報入力!AT837,"")</f>
        <v/>
      </c>
      <c r="AW837" s="529" t="str">
        <f>IF(日報入力!AT837,AE837/日報入力!AT837,"")</f>
        <v/>
      </c>
      <c r="AX837" s="530" t="e">
        <f>IF(1&lt;日報集計!AT837,AT837/(((F837-I837-J837-N837-O837)*60)/(E837)),"")</f>
        <v>#VALUE!</v>
      </c>
      <c r="AY837" s="664" t="str">
        <f>IF(日報入力!H837,AT837/(((F837-J837)*60)/E837),"")</f>
        <v/>
      </c>
      <c r="AZ837" s="664" t="str">
        <f>IF(日報入力!I837,AT837/((G837*60)/E837),"")</f>
        <v/>
      </c>
      <c r="BA837" s="296" t="str">
        <f>IF(日報入力!G837,G837/F837,"")</f>
        <v/>
      </c>
      <c r="BB837" s="386" t="e">
        <f t="shared" si="57"/>
        <v>#VALUE!</v>
      </c>
      <c r="BC837" s="386" t="e">
        <f t="shared" si="58"/>
        <v>#VALUE!</v>
      </c>
      <c r="BD837" s="80">
        <f>日報入力!AU837</f>
        <v>0</v>
      </c>
      <c r="BE837" s="534" t="str">
        <f>IF(日報入力!AV837,日報入力!AV837,"")</f>
        <v/>
      </c>
      <c r="BF837" s="534" t="str">
        <f>IF(日報入力!AW837,日報入力!AW837,"")</f>
        <v/>
      </c>
      <c r="BG837" s="398" t="str">
        <f>IF(日報入力!G837,日報入力!K837*日報入力!D837*日報入力!BC837,"")</f>
        <v/>
      </c>
    </row>
    <row r="838" spans="1:59" ht="20.25" hidden="1" customHeight="1" x14ac:dyDescent="0.15">
      <c r="A838" s="302" t="str">
        <f>IF(日報入力!G838="","",日報入力!G838)</f>
        <v/>
      </c>
      <c r="B838" s="291" t="str">
        <f>IF(日報入力!G838="","",日報入力!H838)</f>
        <v/>
      </c>
      <c r="C838" s="291" t="str">
        <f>IF(日報入力!G838="","",日報入力!I838)</f>
        <v/>
      </c>
      <c r="D838" s="291" t="str">
        <f>IF(日報入力!G838="","",日報入力!J838)</f>
        <v/>
      </c>
      <c r="E838" s="291" t="str">
        <f>IF(日報入力!G838="","",日報入力!K838)</f>
        <v/>
      </c>
      <c r="F838" s="291" t="str">
        <f>IF(日報入力!G838="","",日報入力!L838)</f>
        <v/>
      </c>
      <c r="G838" s="291" t="str">
        <f>IF(日報入力!G838="","",日報入力!L838-日報入力!O838-日報入力!P838-日報入力!Q838-日報入力!R838-日報入力!S838-日報入力!T838-日報入力!U838-日報入力!V838-日報入力!W838-日報入力!X838-日報入力!Y838-日報入力!Z838)</f>
        <v/>
      </c>
      <c r="H838" s="291" t="str">
        <f>IF(日報入力!G838="","",IF(日報入力!M838&gt;=0,日報入力!M838*F838,F838))</f>
        <v/>
      </c>
      <c r="I838" s="291" t="str">
        <f>IF(日報入力!G838="","",日報入力!O838)</f>
        <v/>
      </c>
      <c r="J838" s="291" t="str">
        <f>IF(日報入力!G838="","",日報入力!P838)</f>
        <v/>
      </c>
      <c r="K838" s="291" t="str">
        <f>IF(日報入力!G838="","",日報入力!Q838)</f>
        <v/>
      </c>
      <c r="L838" s="291" t="str">
        <f>IF(日報入力!G838="","",日報入力!R838)</f>
        <v/>
      </c>
      <c r="M838" s="291" t="str">
        <f>IF(日報入力!G838="","",日報入力!S838)</f>
        <v/>
      </c>
      <c r="N838" s="291" t="str">
        <f>IF(日報入力!G838="","",日報入力!T838)</f>
        <v/>
      </c>
      <c r="O838" s="291" t="str">
        <f>IF(日報入力!G838="","",日報入力!U838)</f>
        <v/>
      </c>
      <c r="P838" s="291" t="str">
        <f>IF(日報入力!G838="","",日報入力!V838)</f>
        <v/>
      </c>
      <c r="Q838" s="291" t="str">
        <f>IF(日報入力!G838="","",日報入力!W838)</f>
        <v/>
      </c>
      <c r="R838" s="291" t="str">
        <f>IF(日報入力!G838="","",日報入力!X838)</f>
        <v/>
      </c>
      <c r="S838" s="291" t="str">
        <f>IF(日報入力!G838="","",日報入力!Y838)</f>
        <v/>
      </c>
      <c r="T838" s="291" t="str">
        <f>IF(日報入力!G838="","",日報入力!Z838)</f>
        <v/>
      </c>
      <c r="U838" s="291" t="str">
        <f>IF(日報入力!G838="","",日報入力!AA838)</f>
        <v/>
      </c>
      <c r="V838" s="378" t="str">
        <f>IF(日報入力!G838="","",日報入力!AB838)</f>
        <v/>
      </c>
      <c r="W838" s="291" t="str">
        <f>IF(日報入力!G838="","",日報入力!AC838)</f>
        <v/>
      </c>
      <c r="X838" s="291" t="str">
        <f>IF(日報入力!G838="","",日報入力!AD838)</f>
        <v/>
      </c>
      <c r="Y838" s="291" t="str">
        <f>IF(日報入力!G838="","",日報入力!AE838)</f>
        <v/>
      </c>
      <c r="Z838" s="291" t="str">
        <f>IF(日報入力!G838="","",日報入力!AF838)</f>
        <v/>
      </c>
      <c r="AA838" s="291" t="str">
        <f>IF(日報入力!G838="","",日報入力!AG838)</f>
        <v/>
      </c>
      <c r="AB838" s="291" t="str">
        <f>IF(日報入力!G838="","",日報入力!AH838)</f>
        <v/>
      </c>
      <c r="AC838" s="291" t="str">
        <f>IF(日報入力!G838="","",日報入力!AI838)</f>
        <v/>
      </c>
      <c r="AD838" s="291" t="str">
        <f>IF(日報入力!G838="","",日報入力!AJ838)</f>
        <v/>
      </c>
      <c r="AE838" s="292" t="str">
        <f>IF(日報入力!G838="","",日報入力!E838)</f>
        <v/>
      </c>
      <c r="AF838" s="293" t="str">
        <f>IF(日報入力!G838="","",日報入力!AK838)</f>
        <v/>
      </c>
      <c r="AG838" s="293" t="str">
        <f>IF(日報入力!G838="","",日報入力!AL838)</f>
        <v/>
      </c>
      <c r="AH838" s="293" t="str">
        <f>IF(日報入力!G838="","",日報入力!AM838)</f>
        <v/>
      </c>
      <c r="AI838" s="294" t="str">
        <f>IF(日報入力!G838&gt;0,日報入力!D838*日報入力!K838*日報入力!AL838,"")</f>
        <v/>
      </c>
      <c r="AJ838" s="294" t="str">
        <f>IF(日報入力!G838&gt;0,日報入力!E838*日報入力!AL838,"")</f>
        <v/>
      </c>
      <c r="AK838" s="294" t="str">
        <f>IF(日報入力!G838&gt;0,AI838-AJ838,"")</f>
        <v/>
      </c>
      <c r="AL838" s="292" t="str">
        <f>IF(日報入力!G838&gt;0,日報入力!E838*日報入力!AM838,"")</f>
        <v/>
      </c>
      <c r="AM838" s="292" t="str">
        <f>IF(日報入力!G838&gt;0,日報入力!AB838*日報入力!AM838,"")</f>
        <v/>
      </c>
      <c r="AN838" s="68" t="str">
        <f>IF(日報入力!G838&gt;0,日報入力!C838,"")</f>
        <v/>
      </c>
      <c r="AO838" s="68" t="str">
        <f>日報入力!B838</f>
        <v/>
      </c>
      <c r="AP838" s="68" t="str">
        <f>IF(日報入力!AQ838,日報入力!BA838,"")</f>
        <v/>
      </c>
      <c r="AQ838" s="68" t="str">
        <f>IF(日報入力!AR838,日報入力!BB838,"")</f>
        <v/>
      </c>
      <c r="AR838" s="68" t="str">
        <f>IF(日報入力!AS838,"N勤","")</f>
        <v/>
      </c>
      <c r="AS838" s="295" t="e">
        <f t="shared" si="56"/>
        <v>#VALUE!</v>
      </c>
      <c r="AT838" s="439" t="str">
        <f>日報入力!AY838</f>
        <v/>
      </c>
      <c r="AU838" s="518" t="str">
        <f>IF(日報入力!G838,G838*60/E838,"")</f>
        <v/>
      </c>
      <c r="AV838" s="528" t="str">
        <f>IF(日報入力!AT838,日報入力!AT838,"")</f>
        <v/>
      </c>
      <c r="AW838" s="529" t="str">
        <f>IF(日報入力!AT838,AE838/日報入力!AT838,"")</f>
        <v/>
      </c>
      <c r="AX838" s="530" t="e">
        <f>IF(1&lt;日報集計!AT838,AT838/(((F838-I838-J838-N838-O838)*60)/(E838)),"")</f>
        <v>#VALUE!</v>
      </c>
      <c r="AY838" s="664" t="str">
        <f>IF(日報入力!H838,AT838/(((F838-J838)*60)/E838),"")</f>
        <v/>
      </c>
      <c r="AZ838" s="664" t="str">
        <f>IF(日報入力!I838,AT838/((G838*60)/E838),"")</f>
        <v/>
      </c>
      <c r="BA838" s="296" t="str">
        <f>IF(日報入力!G838,G838/F838,"")</f>
        <v/>
      </c>
      <c r="BB838" s="386" t="e">
        <f t="shared" si="57"/>
        <v>#VALUE!</v>
      </c>
      <c r="BC838" s="386" t="e">
        <f t="shared" si="58"/>
        <v>#VALUE!</v>
      </c>
      <c r="BD838" s="80">
        <f>日報入力!AU838</f>
        <v>0</v>
      </c>
      <c r="BE838" s="534" t="str">
        <f>IF(日報入力!AV838,日報入力!AV838,"")</f>
        <v/>
      </c>
      <c r="BF838" s="534" t="str">
        <f>IF(日報入力!AW838,日報入力!AW838,"")</f>
        <v/>
      </c>
      <c r="BG838" s="398" t="str">
        <f>IF(日報入力!G838,日報入力!K838*日報入力!D838*日報入力!BC838,"")</f>
        <v/>
      </c>
    </row>
    <row r="839" spans="1:59" ht="20.25" hidden="1" customHeight="1" x14ac:dyDescent="0.15">
      <c r="A839" s="302" t="str">
        <f>IF(日報入力!G839="","",日報入力!G839)</f>
        <v/>
      </c>
      <c r="B839" s="291" t="str">
        <f>IF(日報入力!G839="","",日報入力!H839)</f>
        <v/>
      </c>
      <c r="C839" s="291" t="str">
        <f>IF(日報入力!G839="","",日報入力!I839)</f>
        <v/>
      </c>
      <c r="D839" s="291" t="str">
        <f>IF(日報入力!G839="","",日報入力!J839)</f>
        <v/>
      </c>
      <c r="E839" s="291" t="str">
        <f>IF(日報入力!G839="","",日報入力!K839)</f>
        <v/>
      </c>
      <c r="F839" s="291" t="str">
        <f>IF(日報入力!G839="","",日報入力!L839)</f>
        <v/>
      </c>
      <c r="G839" s="291" t="str">
        <f>IF(日報入力!G839="","",日報入力!L839-日報入力!O839-日報入力!P839-日報入力!Q839-日報入力!R839-日報入力!S839-日報入力!T839-日報入力!U839-日報入力!V839-日報入力!W839-日報入力!X839-日報入力!Y839-日報入力!Z839)</f>
        <v/>
      </c>
      <c r="H839" s="291" t="str">
        <f>IF(日報入力!G839="","",IF(日報入力!M839&gt;=0,日報入力!M839*F839,F839))</f>
        <v/>
      </c>
      <c r="I839" s="291" t="str">
        <f>IF(日報入力!G839="","",日報入力!O839)</f>
        <v/>
      </c>
      <c r="J839" s="291" t="str">
        <f>IF(日報入力!G839="","",日報入力!P839)</f>
        <v/>
      </c>
      <c r="K839" s="291" t="str">
        <f>IF(日報入力!G839="","",日報入力!Q839)</f>
        <v/>
      </c>
      <c r="L839" s="291" t="str">
        <f>IF(日報入力!G839="","",日報入力!R839)</f>
        <v/>
      </c>
      <c r="M839" s="291" t="str">
        <f>IF(日報入力!G839="","",日報入力!S839)</f>
        <v/>
      </c>
      <c r="N839" s="291" t="str">
        <f>IF(日報入力!G839="","",日報入力!T839)</f>
        <v/>
      </c>
      <c r="O839" s="291" t="str">
        <f>IF(日報入力!G839="","",日報入力!U839)</f>
        <v/>
      </c>
      <c r="P839" s="291" t="str">
        <f>IF(日報入力!G839="","",日報入力!V839)</f>
        <v/>
      </c>
      <c r="Q839" s="291" t="str">
        <f>IF(日報入力!G839="","",日報入力!W839)</f>
        <v/>
      </c>
      <c r="R839" s="291" t="str">
        <f>IF(日報入力!G839="","",日報入力!X839)</f>
        <v/>
      </c>
      <c r="S839" s="291" t="str">
        <f>IF(日報入力!G839="","",日報入力!Y839)</f>
        <v/>
      </c>
      <c r="T839" s="291" t="str">
        <f>IF(日報入力!G839="","",日報入力!Z839)</f>
        <v/>
      </c>
      <c r="U839" s="291" t="str">
        <f>IF(日報入力!G839="","",日報入力!AA839)</f>
        <v/>
      </c>
      <c r="V839" s="378" t="str">
        <f>IF(日報入力!G839="","",日報入力!AB839)</f>
        <v/>
      </c>
      <c r="W839" s="291" t="str">
        <f>IF(日報入力!G839="","",日報入力!AC839)</f>
        <v/>
      </c>
      <c r="X839" s="291" t="str">
        <f>IF(日報入力!G839="","",日報入力!AD839)</f>
        <v/>
      </c>
      <c r="Y839" s="291" t="str">
        <f>IF(日報入力!G839="","",日報入力!AE839)</f>
        <v/>
      </c>
      <c r="Z839" s="291" t="str">
        <f>IF(日報入力!G839="","",日報入力!AF839)</f>
        <v/>
      </c>
      <c r="AA839" s="291" t="str">
        <f>IF(日報入力!G839="","",日報入力!AG839)</f>
        <v/>
      </c>
      <c r="AB839" s="291" t="str">
        <f>IF(日報入力!G839="","",日報入力!AH839)</f>
        <v/>
      </c>
      <c r="AC839" s="291" t="str">
        <f>IF(日報入力!G839="","",日報入力!AI839)</f>
        <v/>
      </c>
      <c r="AD839" s="291" t="str">
        <f>IF(日報入力!G839="","",日報入力!AJ839)</f>
        <v/>
      </c>
      <c r="AE839" s="292" t="str">
        <f>IF(日報入力!G839="","",日報入力!E839)</f>
        <v/>
      </c>
      <c r="AF839" s="293" t="str">
        <f>IF(日報入力!G839="","",日報入力!AK839)</f>
        <v/>
      </c>
      <c r="AG839" s="293" t="str">
        <f>IF(日報入力!G839="","",日報入力!AL839)</f>
        <v/>
      </c>
      <c r="AH839" s="293" t="str">
        <f>IF(日報入力!G839="","",日報入力!AM839)</f>
        <v/>
      </c>
      <c r="AI839" s="294" t="str">
        <f>IF(日報入力!G839&gt;0,日報入力!D839*日報入力!K839*日報入力!AL839,"")</f>
        <v/>
      </c>
      <c r="AJ839" s="294" t="str">
        <f>IF(日報入力!G839&gt;0,日報入力!E839*日報入力!AL839,"")</f>
        <v/>
      </c>
      <c r="AK839" s="294" t="str">
        <f>IF(日報入力!G839&gt;0,AI839-AJ839,"")</f>
        <v/>
      </c>
      <c r="AL839" s="292" t="str">
        <f>IF(日報入力!G839&gt;0,日報入力!E839*日報入力!AM839,"")</f>
        <v/>
      </c>
      <c r="AM839" s="292" t="str">
        <f>IF(日報入力!G839&gt;0,日報入力!AB839*日報入力!AM839,"")</f>
        <v/>
      </c>
      <c r="AN839" s="68" t="str">
        <f>IF(日報入力!G839&gt;0,日報入力!C839,"")</f>
        <v/>
      </c>
      <c r="AO839" s="68" t="str">
        <f>日報入力!B839</f>
        <v/>
      </c>
      <c r="AP839" s="68" t="str">
        <f>IF(日報入力!AQ839,日報入力!BA839,"")</f>
        <v/>
      </c>
      <c r="AQ839" s="68" t="str">
        <f>IF(日報入力!AR839,日報入力!BB839,"")</f>
        <v/>
      </c>
      <c r="AR839" s="68" t="str">
        <f>IF(日報入力!AS839,"N勤","")</f>
        <v/>
      </c>
      <c r="AS839" s="295" t="e">
        <f t="shared" si="56"/>
        <v>#VALUE!</v>
      </c>
      <c r="AT839" s="439" t="str">
        <f>日報入力!AY839</f>
        <v/>
      </c>
      <c r="AU839" s="518" t="str">
        <f>IF(日報入力!G839,G839*60/E839,"")</f>
        <v/>
      </c>
      <c r="AV839" s="528" t="str">
        <f>IF(日報入力!AT839,日報入力!AT839,"")</f>
        <v/>
      </c>
      <c r="AW839" s="529" t="str">
        <f>IF(日報入力!AT839,AE839/日報入力!AT839,"")</f>
        <v/>
      </c>
      <c r="AX839" s="530" t="e">
        <f>IF(1&lt;日報集計!AT839,AT839/(((F839-I839-J839-N839-O839)*60)/(E839)),"")</f>
        <v>#VALUE!</v>
      </c>
      <c r="AY839" s="664" t="str">
        <f>IF(日報入力!H839,AT839/(((F839-J839)*60)/E839),"")</f>
        <v/>
      </c>
      <c r="AZ839" s="664" t="str">
        <f>IF(日報入力!I839,AT839/((G839*60)/E839),"")</f>
        <v/>
      </c>
      <c r="BA839" s="296" t="str">
        <f>IF(日報入力!G839,G839/F839,"")</f>
        <v/>
      </c>
      <c r="BB839" s="386" t="e">
        <f t="shared" si="57"/>
        <v>#VALUE!</v>
      </c>
      <c r="BC839" s="386" t="e">
        <f t="shared" si="58"/>
        <v>#VALUE!</v>
      </c>
      <c r="BD839" s="80">
        <f>日報入力!AU839</f>
        <v>0</v>
      </c>
      <c r="BE839" s="534" t="str">
        <f>IF(日報入力!AV839,日報入力!AV839,"")</f>
        <v/>
      </c>
      <c r="BF839" s="534" t="str">
        <f>IF(日報入力!AW839,日報入力!AW839,"")</f>
        <v/>
      </c>
      <c r="BG839" s="398" t="str">
        <f>IF(日報入力!G839,日報入力!K839*日報入力!D839*日報入力!BC839,"")</f>
        <v/>
      </c>
    </row>
    <row r="840" spans="1:59" ht="20.25" hidden="1" customHeight="1" x14ac:dyDescent="0.15">
      <c r="A840" s="302" t="str">
        <f>IF(日報入力!G840="","",日報入力!G840)</f>
        <v/>
      </c>
      <c r="B840" s="291" t="str">
        <f>IF(日報入力!G840="","",日報入力!H840)</f>
        <v/>
      </c>
      <c r="C840" s="291" t="str">
        <f>IF(日報入力!G840="","",日報入力!I840)</f>
        <v/>
      </c>
      <c r="D840" s="291" t="str">
        <f>IF(日報入力!G840="","",日報入力!J840)</f>
        <v/>
      </c>
      <c r="E840" s="291" t="str">
        <f>IF(日報入力!G840="","",日報入力!K840)</f>
        <v/>
      </c>
      <c r="F840" s="291" t="str">
        <f>IF(日報入力!G840="","",日報入力!L840)</f>
        <v/>
      </c>
      <c r="G840" s="291" t="str">
        <f>IF(日報入力!G840="","",日報入力!L840-日報入力!O840-日報入力!P840-日報入力!Q840-日報入力!R840-日報入力!S840-日報入力!T840-日報入力!U840-日報入力!V840-日報入力!W840-日報入力!X840-日報入力!Y840-日報入力!Z840)</f>
        <v/>
      </c>
      <c r="H840" s="291" t="str">
        <f>IF(日報入力!G840="","",IF(日報入力!M840&gt;=0,日報入力!M840*F840,F840))</f>
        <v/>
      </c>
      <c r="I840" s="291" t="str">
        <f>IF(日報入力!G840="","",日報入力!O840)</f>
        <v/>
      </c>
      <c r="J840" s="291" t="str">
        <f>IF(日報入力!G840="","",日報入力!P840)</f>
        <v/>
      </c>
      <c r="K840" s="291" t="str">
        <f>IF(日報入力!G840="","",日報入力!Q840)</f>
        <v/>
      </c>
      <c r="L840" s="291" t="str">
        <f>IF(日報入力!G840="","",日報入力!R840)</f>
        <v/>
      </c>
      <c r="M840" s="291" t="str">
        <f>IF(日報入力!G840="","",日報入力!S840)</f>
        <v/>
      </c>
      <c r="N840" s="291" t="str">
        <f>IF(日報入力!G840="","",日報入力!T840)</f>
        <v/>
      </c>
      <c r="O840" s="291" t="str">
        <f>IF(日報入力!G840="","",日報入力!U840)</f>
        <v/>
      </c>
      <c r="P840" s="291" t="str">
        <f>IF(日報入力!G840="","",日報入力!V840)</f>
        <v/>
      </c>
      <c r="Q840" s="291" t="str">
        <f>IF(日報入力!G840="","",日報入力!W840)</f>
        <v/>
      </c>
      <c r="R840" s="291" t="str">
        <f>IF(日報入力!G840="","",日報入力!X840)</f>
        <v/>
      </c>
      <c r="S840" s="291" t="str">
        <f>IF(日報入力!G840="","",日報入力!Y840)</f>
        <v/>
      </c>
      <c r="T840" s="291" t="str">
        <f>IF(日報入力!G840="","",日報入力!Z840)</f>
        <v/>
      </c>
      <c r="U840" s="291" t="str">
        <f>IF(日報入力!G840="","",日報入力!AA840)</f>
        <v/>
      </c>
      <c r="V840" s="378" t="str">
        <f>IF(日報入力!G840="","",日報入力!AB840)</f>
        <v/>
      </c>
      <c r="W840" s="291" t="str">
        <f>IF(日報入力!G840="","",日報入力!AC840)</f>
        <v/>
      </c>
      <c r="X840" s="291" t="str">
        <f>IF(日報入力!G840="","",日報入力!AD840)</f>
        <v/>
      </c>
      <c r="Y840" s="291" t="str">
        <f>IF(日報入力!G840="","",日報入力!AE840)</f>
        <v/>
      </c>
      <c r="Z840" s="291" t="str">
        <f>IF(日報入力!G840="","",日報入力!AF840)</f>
        <v/>
      </c>
      <c r="AA840" s="291" t="str">
        <f>IF(日報入力!G840="","",日報入力!AG840)</f>
        <v/>
      </c>
      <c r="AB840" s="291" t="str">
        <f>IF(日報入力!G840="","",日報入力!AH840)</f>
        <v/>
      </c>
      <c r="AC840" s="291" t="str">
        <f>IF(日報入力!G840="","",日報入力!AI840)</f>
        <v/>
      </c>
      <c r="AD840" s="291" t="str">
        <f>IF(日報入力!G840="","",日報入力!AJ840)</f>
        <v/>
      </c>
      <c r="AE840" s="292" t="str">
        <f>IF(日報入力!G840="","",日報入力!E840)</f>
        <v/>
      </c>
      <c r="AF840" s="293" t="str">
        <f>IF(日報入力!G840="","",日報入力!AK840)</f>
        <v/>
      </c>
      <c r="AG840" s="293" t="str">
        <f>IF(日報入力!G840="","",日報入力!AL840)</f>
        <v/>
      </c>
      <c r="AH840" s="293" t="str">
        <f>IF(日報入力!G840="","",日報入力!AM840)</f>
        <v/>
      </c>
      <c r="AI840" s="294" t="str">
        <f>IF(日報入力!G840&gt;0,日報入力!D840*日報入力!K840*日報入力!AL840,"")</f>
        <v/>
      </c>
      <c r="AJ840" s="294" t="str">
        <f>IF(日報入力!G840&gt;0,日報入力!E840*日報入力!AL840,"")</f>
        <v/>
      </c>
      <c r="AK840" s="294" t="str">
        <f>IF(日報入力!G840&gt;0,AI840-AJ840,"")</f>
        <v/>
      </c>
      <c r="AL840" s="292" t="str">
        <f>IF(日報入力!G840&gt;0,日報入力!E840*日報入力!AM840,"")</f>
        <v/>
      </c>
      <c r="AM840" s="292" t="str">
        <f>IF(日報入力!G840&gt;0,日報入力!AB840*日報入力!AM840,"")</f>
        <v/>
      </c>
      <c r="AN840" s="68" t="str">
        <f>IF(日報入力!G840&gt;0,日報入力!C840,"")</f>
        <v/>
      </c>
      <c r="AO840" s="68" t="str">
        <f>日報入力!B840</f>
        <v/>
      </c>
      <c r="AP840" s="68" t="str">
        <f>IF(日報入力!AQ840,日報入力!BA840,"")</f>
        <v/>
      </c>
      <c r="AQ840" s="68" t="str">
        <f>IF(日報入力!AR840,日報入力!BB840,"")</f>
        <v/>
      </c>
      <c r="AR840" s="68" t="str">
        <f>IF(日報入力!AS840,"N勤","")</f>
        <v/>
      </c>
      <c r="AS840" s="295" t="e">
        <f t="shared" si="56"/>
        <v>#VALUE!</v>
      </c>
      <c r="AT840" s="439" t="str">
        <f>日報入力!AY840</f>
        <v/>
      </c>
      <c r="AU840" s="518" t="str">
        <f>IF(日報入力!G840,G840*60/E840,"")</f>
        <v/>
      </c>
      <c r="AV840" s="528" t="str">
        <f>IF(日報入力!AT840,日報入力!AT840,"")</f>
        <v/>
      </c>
      <c r="AW840" s="529" t="str">
        <f>IF(日報入力!AT840,AE840/日報入力!AT840,"")</f>
        <v/>
      </c>
      <c r="AX840" s="530" t="e">
        <f>IF(1&lt;日報集計!AT840,AT840/(((F840-I840-J840-N840-O840)*60)/(E840)),"")</f>
        <v>#VALUE!</v>
      </c>
      <c r="AY840" s="664" t="str">
        <f>IF(日報入力!H840,AT840/(((F840-J840)*60)/E840),"")</f>
        <v/>
      </c>
      <c r="AZ840" s="664" t="str">
        <f>IF(日報入力!I840,AT840/((G840*60)/E840),"")</f>
        <v/>
      </c>
      <c r="BA840" s="296" t="str">
        <f>IF(日報入力!G840,G840/F840,"")</f>
        <v/>
      </c>
      <c r="BB840" s="386" t="e">
        <f t="shared" si="57"/>
        <v>#VALUE!</v>
      </c>
      <c r="BC840" s="386" t="e">
        <f t="shared" si="58"/>
        <v>#VALUE!</v>
      </c>
      <c r="BD840" s="80">
        <f>日報入力!AU840</f>
        <v>0</v>
      </c>
      <c r="BE840" s="534" t="str">
        <f>IF(日報入力!AV840,日報入力!AV840,"")</f>
        <v/>
      </c>
      <c r="BF840" s="534" t="str">
        <f>IF(日報入力!AW840,日報入力!AW840,"")</f>
        <v/>
      </c>
      <c r="BG840" s="398" t="str">
        <f>IF(日報入力!G840,日報入力!K840*日報入力!D840*日報入力!BC840,"")</f>
        <v/>
      </c>
    </row>
    <row r="841" spans="1:59" ht="20.25" hidden="1" customHeight="1" x14ac:dyDescent="0.15">
      <c r="A841" s="302" t="str">
        <f>IF(日報入力!G841="","",日報入力!G841)</f>
        <v/>
      </c>
      <c r="B841" s="291" t="str">
        <f>IF(日報入力!G841="","",日報入力!H841)</f>
        <v/>
      </c>
      <c r="C841" s="291" t="str">
        <f>IF(日報入力!G841="","",日報入力!I841)</f>
        <v/>
      </c>
      <c r="D841" s="291" t="str">
        <f>IF(日報入力!G841="","",日報入力!J841)</f>
        <v/>
      </c>
      <c r="E841" s="291" t="str">
        <f>IF(日報入力!G841="","",日報入力!K841)</f>
        <v/>
      </c>
      <c r="F841" s="291" t="str">
        <f>IF(日報入力!G841="","",日報入力!L841)</f>
        <v/>
      </c>
      <c r="G841" s="291" t="str">
        <f>IF(日報入力!G841="","",日報入力!L841-日報入力!O841-日報入力!P841-日報入力!Q841-日報入力!R841-日報入力!S841-日報入力!T841-日報入力!U841-日報入力!V841-日報入力!W841-日報入力!X841-日報入力!Y841-日報入力!Z841)</f>
        <v/>
      </c>
      <c r="H841" s="291" t="str">
        <f>IF(日報入力!G841="","",IF(日報入力!M841&gt;=0,日報入力!M841*F841,F841))</f>
        <v/>
      </c>
      <c r="I841" s="291" t="str">
        <f>IF(日報入力!G841="","",日報入力!O841)</f>
        <v/>
      </c>
      <c r="J841" s="291" t="str">
        <f>IF(日報入力!G841="","",日報入力!P841)</f>
        <v/>
      </c>
      <c r="K841" s="291" t="str">
        <f>IF(日報入力!G841="","",日報入力!Q841)</f>
        <v/>
      </c>
      <c r="L841" s="291" t="str">
        <f>IF(日報入力!G841="","",日報入力!R841)</f>
        <v/>
      </c>
      <c r="M841" s="291" t="str">
        <f>IF(日報入力!G841="","",日報入力!S841)</f>
        <v/>
      </c>
      <c r="N841" s="291" t="str">
        <f>IF(日報入力!G841="","",日報入力!T841)</f>
        <v/>
      </c>
      <c r="O841" s="291" t="str">
        <f>IF(日報入力!G841="","",日報入力!U841)</f>
        <v/>
      </c>
      <c r="P841" s="291" t="str">
        <f>IF(日報入力!G841="","",日報入力!V841)</f>
        <v/>
      </c>
      <c r="Q841" s="291" t="str">
        <f>IF(日報入力!G841="","",日報入力!W841)</f>
        <v/>
      </c>
      <c r="R841" s="291" t="str">
        <f>IF(日報入力!G841="","",日報入力!X841)</f>
        <v/>
      </c>
      <c r="S841" s="291" t="str">
        <f>IF(日報入力!G841="","",日報入力!Y841)</f>
        <v/>
      </c>
      <c r="T841" s="291" t="str">
        <f>IF(日報入力!G841="","",日報入力!Z841)</f>
        <v/>
      </c>
      <c r="U841" s="291" t="str">
        <f>IF(日報入力!G841="","",日報入力!AA841)</f>
        <v/>
      </c>
      <c r="V841" s="378" t="str">
        <f>IF(日報入力!G841="","",日報入力!AB841)</f>
        <v/>
      </c>
      <c r="W841" s="291" t="str">
        <f>IF(日報入力!G841="","",日報入力!AC841)</f>
        <v/>
      </c>
      <c r="X841" s="291" t="str">
        <f>IF(日報入力!G841="","",日報入力!AD841)</f>
        <v/>
      </c>
      <c r="Y841" s="291" t="str">
        <f>IF(日報入力!G841="","",日報入力!AE841)</f>
        <v/>
      </c>
      <c r="Z841" s="291" t="str">
        <f>IF(日報入力!G841="","",日報入力!AF841)</f>
        <v/>
      </c>
      <c r="AA841" s="291" t="str">
        <f>IF(日報入力!G841="","",日報入力!AG841)</f>
        <v/>
      </c>
      <c r="AB841" s="291" t="str">
        <f>IF(日報入力!G841="","",日報入力!AH841)</f>
        <v/>
      </c>
      <c r="AC841" s="291" t="str">
        <f>IF(日報入力!G841="","",日報入力!AI841)</f>
        <v/>
      </c>
      <c r="AD841" s="291" t="str">
        <f>IF(日報入力!G841="","",日報入力!AJ841)</f>
        <v/>
      </c>
      <c r="AE841" s="292" t="str">
        <f>IF(日報入力!G841="","",日報入力!E841)</f>
        <v/>
      </c>
      <c r="AF841" s="293" t="str">
        <f>IF(日報入力!G841="","",日報入力!AK841)</f>
        <v/>
      </c>
      <c r="AG841" s="293" t="str">
        <f>IF(日報入力!G841="","",日報入力!AL841)</f>
        <v/>
      </c>
      <c r="AH841" s="293" t="str">
        <f>IF(日報入力!G841="","",日報入力!AM841)</f>
        <v/>
      </c>
      <c r="AI841" s="294" t="str">
        <f>IF(日報入力!G841&gt;0,日報入力!D841*日報入力!K841*日報入力!AL841,"")</f>
        <v/>
      </c>
      <c r="AJ841" s="294" t="str">
        <f>IF(日報入力!G841&gt;0,日報入力!E841*日報入力!AL841,"")</f>
        <v/>
      </c>
      <c r="AK841" s="294" t="str">
        <f>IF(日報入力!G841&gt;0,AI841-AJ841,"")</f>
        <v/>
      </c>
      <c r="AL841" s="292" t="str">
        <f>IF(日報入力!G841&gt;0,日報入力!E841*日報入力!AM841,"")</f>
        <v/>
      </c>
      <c r="AM841" s="292" t="str">
        <f>IF(日報入力!G841&gt;0,日報入力!AB841*日報入力!AM841,"")</f>
        <v/>
      </c>
      <c r="AN841" s="68" t="str">
        <f>IF(日報入力!G841&gt;0,日報入力!C841,"")</f>
        <v/>
      </c>
      <c r="AO841" s="68" t="str">
        <f>日報入力!B841</f>
        <v/>
      </c>
      <c r="AP841" s="68" t="str">
        <f>IF(日報入力!AQ841,日報入力!BA841,"")</f>
        <v/>
      </c>
      <c r="AQ841" s="68" t="str">
        <f>IF(日報入力!AR841,日報入力!BB841,"")</f>
        <v/>
      </c>
      <c r="AR841" s="68" t="str">
        <f>IF(日報入力!AS841,"N勤","")</f>
        <v/>
      </c>
      <c r="AS841" s="295" t="e">
        <f t="shared" si="56"/>
        <v>#VALUE!</v>
      </c>
      <c r="AT841" s="439" t="str">
        <f>日報入力!AY841</f>
        <v/>
      </c>
      <c r="AU841" s="518" t="str">
        <f>IF(日報入力!G841,G841*60/E841,"")</f>
        <v/>
      </c>
      <c r="AV841" s="528" t="str">
        <f>IF(日報入力!AT841,日報入力!AT841,"")</f>
        <v/>
      </c>
      <c r="AW841" s="529" t="str">
        <f>IF(日報入力!AT841,AE841/日報入力!AT841,"")</f>
        <v/>
      </c>
      <c r="AX841" s="530" t="e">
        <f>IF(1&lt;日報集計!AT841,AT841/(((F841-I841-J841-N841-O841)*60)/(E841)),"")</f>
        <v>#VALUE!</v>
      </c>
      <c r="AY841" s="664" t="str">
        <f>IF(日報入力!H841,AT841/(((F841-J841)*60)/E841),"")</f>
        <v/>
      </c>
      <c r="AZ841" s="664" t="str">
        <f>IF(日報入力!I841,AT841/((G841*60)/E841),"")</f>
        <v/>
      </c>
      <c r="BA841" s="296" t="str">
        <f>IF(日報入力!G841,G841/F841,"")</f>
        <v/>
      </c>
      <c r="BB841" s="386" t="e">
        <f t="shared" si="57"/>
        <v>#VALUE!</v>
      </c>
      <c r="BC841" s="386" t="e">
        <f t="shared" si="58"/>
        <v>#VALUE!</v>
      </c>
      <c r="BD841" s="80">
        <f>日報入力!AU841</f>
        <v>0</v>
      </c>
      <c r="BE841" s="534" t="str">
        <f>IF(日報入力!AV841,日報入力!AV841,"")</f>
        <v/>
      </c>
      <c r="BF841" s="534" t="str">
        <f>IF(日報入力!AW841,日報入力!AW841,"")</f>
        <v/>
      </c>
      <c r="BG841" s="398" t="str">
        <f>IF(日報入力!G841,日報入力!K841*日報入力!D841*日報入力!BC841,"")</f>
        <v/>
      </c>
    </row>
    <row r="842" spans="1:59" ht="20.25" hidden="1" customHeight="1" x14ac:dyDescent="0.15">
      <c r="A842" s="302" t="str">
        <f>IF(日報入力!G842="","",日報入力!G842)</f>
        <v/>
      </c>
      <c r="B842" s="291" t="str">
        <f>IF(日報入力!G842="","",日報入力!H842)</f>
        <v/>
      </c>
      <c r="C842" s="291" t="str">
        <f>IF(日報入力!G842="","",日報入力!I842)</f>
        <v/>
      </c>
      <c r="D842" s="291" t="str">
        <f>IF(日報入力!G842="","",日報入力!J842)</f>
        <v/>
      </c>
      <c r="E842" s="291" t="str">
        <f>IF(日報入力!G842="","",日報入力!K842)</f>
        <v/>
      </c>
      <c r="F842" s="291" t="str">
        <f>IF(日報入力!G842="","",日報入力!L842)</f>
        <v/>
      </c>
      <c r="G842" s="291" t="str">
        <f>IF(日報入力!G842="","",日報入力!L842-日報入力!O842-日報入力!P842-日報入力!Q842-日報入力!R842-日報入力!S842-日報入力!T842-日報入力!U842-日報入力!V842-日報入力!W842-日報入力!X842-日報入力!Y842-日報入力!Z842)</f>
        <v/>
      </c>
      <c r="H842" s="291" t="str">
        <f>IF(日報入力!G842="","",IF(日報入力!M842&gt;=0,日報入力!M842*F842,F842))</f>
        <v/>
      </c>
      <c r="I842" s="291" t="str">
        <f>IF(日報入力!G842="","",日報入力!O842)</f>
        <v/>
      </c>
      <c r="J842" s="291" t="str">
        <f>IF(日報入力!G842="","",日報入力!P842)</f>
        <v/>
      </c>
      <c r="K842" s="291" t="str">
        <f>IF(日報入力!G842="","",日報入力!Q842)</f>
        <v/>
      </c>
      <c r="L842" s="291" t="str">
        <f>IF(日報入力!G842="","",日報入力!R842)</f>
        <v/>
      </c>
      <c r="M842" s="291" t="str">
        <f>IF(日報入力!G842="","",日報入力!S842)</f>
        <v/>
      </c>
      <c r="N842" s="291" t="str">
        <f>IF(日報入力!G842="","",日報入力!T842)</f>
        <v/>
      </c>
      <c r="O842" s="291" t="str">
        <f>IF(日報入力!G842="","",日報入力!U842)</f>
        <v/>
      </c>
      <c r="P842" s="291" t="str">
        <f>IF(日報入力!G842="","",日報入力!V842)</f>
        <v/>
      </c>
      <c r="Q842" s="291" t="str">
        <f>IF(日報入力!G842="","",日報入力!W842)</f>
        <v/>
      </c>
      <c r="R842" s="291" t="str">
        <f>IF(日報入力!G842="","",日報入力!X842)</f>
        <v/>
      </c>
      <c r="S842" s="291" t="str">
        <f>IF(日報入力!G842="","",日報入力!Y842)</f>
        <v/>
      </c>
      <c r="T842" s="291" t="str">
        <f>IF(日報入力!G842="","",日報入力!Z842)</f>
        <v/>
      </c>
      <c r="U842" s="291" t="str">
        <f>IF(日報入力!G842="","",日報入力!AA842)</f>
        <v/>
      </c>
      <c r="V842" s="378" t="str">
        <f>IF(日報入力!G842="","",日報入力!AB842)</f>
        <v/>
      </c>
      <c r="W842" s="291" t="str">
        <f>IF(日報入力!G842="","",日報入力!AC842)</f>
        <v/>
      </c>
      <c r="X842" s="291" t="str">
        <f>IF(日報入力!G842="","",日報入力!AD842)</f>
        <v/>
      </c>
      <c r="Y842" s="291" t="str">
        <f>IF(日報入力!G842="","",日報入力!AE842)</f>
        <v/>
      </c>
      <c r="Z842" s="291" t="str">
        <f>IF(日報入力!G842="","",日報入力!AF842)</f>
        <v/>
      </c>
      <c r="AA842" s="291" t="str">
        <f>IF(日報入力!G842="","",日報入力!AG842)</f>
        <v/>
      </c>
      <c r="AB842" s="291" t="str">
        <f>IF(日報入力!G842="","",日報入力!AH842)</f>
        <v/>
      </c>
      <c r="AC842" s="291" t="str">
        <f>IF(日報入力!G842="","",日報入力!AI842)</f>
        <v/>
      </c>
      <c r="AD842" s="291" t="str">
        <f>IF(日報入力!G842="","",日報入力!AJ842)</f>
        <v/>
      </c>
      <c r="AE842" s="292" t="str">
        <f>IF(日報入力!G842="","",日報入力!E842)</f>
        <v/>
      </c>
      <c r="AF842" s="293" t="str">
        <f>IF(日報入力!G842="","",日報入力!AK842)</f>
        <v/>
      </c>
      <c r="AG842" s="293" t="str">
        <f>IF(日報入力!G842="","",日報入力!AL842)</f>
        <v/>
      </c>
      <c r="AH842" s="293" t="str">
        <f>IF(日報入力!G842="","",日報入力!AM842)</f>
        <v/>
      </c>
      <c r="AI842" s="294" t="str">
        <f>IF(日報入力!G842&gt;0,日報入力!D842*日報入力!K842*日報入力!AL842,"")</f>
        <v/>
      </c>
      <c r="AJ842" s="294" t="str">
        <f>IF(日報入力!G842&gt;0,日報入力!E842*日報入力!AL842,"")</f>
        <v/>
      </c>
      <c r="AK842" s="294" t="str">
        <f>IF(日報入力!G842&gt;0,AI842-AJ842,"")</f>
        <v/>
      </c>
      <c r="AL842" s="292" t="str">
        <f>IF(日報入力!G842&gt;0,日報入力!E842*日報入力!AM842,"")</f>
        <v/>
      </c>
      <c r="AM842" s="292" t="str">
        <f>IF(日報入力!G842&gt;0,日報入力!AB842*日報入力!AM842,"")</f>
        <v/>
      </c>
      <c r="AN842" s="68" t="str">
        <f>IF(日報入力!G842&gt;0,日報入力!C842,"")</f>
        <v/>
      </c>
      <c r="AO842" s="68" t="str">
        <f>日報入力!B842</f>
        <v/>
      </c>
      <c r="AP842" s="68" t="str">
        <f>IF(日報入力!AQ842,日報入力!BA842,"")</f>
        <v/>
      </c>
      <c r="AQ842" s="68" t="str">
        <f>IF(日報入力!AR842,日報入力!BB842,"")</f>
        <v/>
      </c>
      <c r="AR842" s="68" t="str">
        <f>IF(日報入力!AS842,"N勤","")</f>
        <v/>
      </c>
      <c r="AS842" s="295" t="e">
        <f t="shared" si="56"/>
        <v>#VALUE!</v>
      </c>
      <c r="AT842" s="439" t="str">
        <f>日報入力!AY842</f>
        <v/>
      </c>
      <c r="AU842" s="518" t="str">
        <f>IF(日報入力!G842,G842*60/E842,"")</f>
        <v/>
      </c>
      <c r="AV842" s="528" t="str">
        <f>IF(日報入力!AT842,日報入力!AT842,"")</f>
        <v/>
      </c>
      <c r="AW842" s="529" t="str">
        <f>IF(日報入力!AT842,AE842/日報入力!AT842,"")</f>
        <v/>
      </c>
      <c r="AX842" s="530" t="e">
        <f>IF(1&lt;日報集計!AT842,AT842/(((F842-I842-J842-N842-O842)*60)/(E842)),"")</f>
        <v>#VALUE!</v>
      </c>
      <c r="AY842" s="664" t="str">
        <f>IF(日報入力!H842,AT842/(((F842-J842)*60)/E842),"")</f>
        <v/>
      </c>
      <c r="AZ842" s="664" t="str">
        <f>IF(日報入力!I842,AT842/((G842*60)/E842),"")</f>
        <v/>
      </c>
      <c r="BA842" s="296" t="str">
        <f>IF(日報入力!G842,G842/F842,"")</f>
        <v/>
      </c>
      <c r="BB842" s="386" t="e">
        <f t="shared" si="57"/>
        <v>#VALUE!</v>
      </c>
      <c r="BC842" s="386" t="e">
        <f t="shared" si="58"/>
        <v>#VALUE!</v>
      </c>
      <c r="BD842" s="80">
        <f>日報入力!AU842</f>
        <v>0</v>
      </c>
      <c r="BE842" s="534" t="str">
        <f>IF(日報入力!AV842,日報入力!AV842,"")</f>
        <v/>
      </c>
      <c r="BF842" s="534" t="str">
        <f>IF(日報入力!AW842,日報入力!AW842,"")</f>
        <v/>
      </c>
      <c r="BG842" s="398" t="str">
        <f>IF(日報入力!G842,日報入力!K842*日報入力!D842*日報入力!BC842,"")</f>
        <v/>
      </c>
    </row>
    <row r="843" spans="1:59" ht="20.25" hidden="1" customHeight="1" x14ac:dyDescent="0.15">
      <c r="A843" s="302" t="str">
        <f>IF(日報入力!G843="","",日報入力!G843)</f>
        <v/>
      </c>
      <c r="B843" s="291" t="str">
        <f>IF(日報入力!G843="","",日報入力!H843)</f>
        <v/>
      </c>
      <c r="C843" s="291" t="str">
        <f>IF(日報入力!G843="","",日報入力!I843)</f>
        <v/>
      </c>
      <c r="D843" s="291" t="str">
        <f>IF(日報入力!G843="","",日報入力!J843)</f>
        <v/>
      </c>
      <c r="E843" s="291" t="str">
        <f>IF(日報入力!G843="","",日報入力!K843)</f>
        <v/>
      </c>
      <c r="F843" s="291" t="str">
        <f>IF(日報入力!G843="","",日報入力!L843)</f>
        <v/>
      </c>
      <c r="G843" s="291" t="str">
        <f>IF(日報入力!G843="","",日報入力!L843-日報入力!O843-日報入力!P843-日報入力!Q843-日報入力!R843-日報入力!S843-日報入力!T843-日報入力!U843-日報入力!V843-日報入力!W843-日報入力!X843-日報入力!Y843-日報入力!Z843)</f>
        <v/>
      </c>
      <c r="H843" s="291" t="str">
        <f>IF(日報入力!G843="","",IF(日報入力!M843&gt;=0,日報入力!M843*F843,F843))</f>
        <v/>
      </c>
      <c r="I843" s="291" t="str">
        <f>IF(日報入力!G843="","",日報入力!O843)</f>
        <v/>
      </c>
      <c r="J843" s="291" t="str">
        <f>IF(日報入力!G843="","",日報入力!P843)</f>
        <v/>
      </c>
      <c r="K843" s="291" t="str">
        <f>IF(日報入力!G843="","",日報入力!Q843)</f>
        <v/>
      </c>
      <c r="L843" s="291" t="str">
        <f>IF(日報入力!G843="","",日報入力!R843)</f>
        <v/>
      </c>
      <c r="M843" s="291" t="str">
        <f>IF(日報入力!G843="","",日報入力!S843)</f>
        <v/>
      </c>
      <c r="N843" s="291" t="str">
        <f>IF(日報入力!G843="","",日報入力!T843)</f>
        <v/>
      </c>
      <c r="O843" s="291" t="str">
        <f>IF(日報入力!G843="","",日報入力!U843)</f>
        <v/>
      </c>
      <c r="P843" s="291" t="str">
        <f>IF(日報入力!G843="","",日報入力!V843)</f>
        <v/>
      </c>
      <c r="Q843" s="291" t="str">
        <f>IF(日報入力!G843="","",日報入力!W843)</f>
        <v/>
      </c>
      <c r="R843" s="291" t="str">
        <f>IF(日報入力!G843="","",日報入力!X843)</f>
        <v/>
      </c>
      <c r="S843" s="291" t="str">
        <f>IF(日報入力!G843="","",日報入力!Y843)</f>
        <v/>
      </c>
      <c r="T843" s="291" t="str">
        <f>IF(日報入力!G843="","",日報入力!Z843)</f>
        <v/>
      </c>
      <c r="U843" s="291" t="str">
        <f>IF(日報入力!G843="","",日報入力!AA843)</f>
        <v/>
      </c>
      <c r="V843" s="378" t="str">
        <f>IF(日報入力!G843="","",日報入力!AB843)</f>
        <v/>
      </c>
      <c r="W843" s="291" t="str">
        <f>IF(日報入力!G843="","",日報入力!AC843)</f>
        <v/>
      </c>
      <c r="X843" s="291" t="str">
        <f>IF(日報入力!G843="","",日報入力!AD843)</f>
        <v/>
      </c>
      <c r="Y843" s="291" t="str">
        <f>IF(日報入力!G843="","",日報入力!AE843)</f>
        <v/>
      </c>
      <c r="Z843" s="291" t="str">
        <f>IF(日報入力!G843="","",日報入力!AF843)</f>
        <v/>
      </c>
      <c r="AA843" s="291" t="str">
        <f>IF(日報入力!G843="","",日報入力!AG843)</f>
        <v/>
      </c>
      <c r="AB843" s="291" t="str">
        <f>IF(日報入力!G843="","",日報入力!AH843)</f>
        <v/>
      </c>
      <c r="AC843" s="291" t="str">
        <f>IF(日報入力!G843="","",日報入力!AI843)</f>
        <v/>
      </c>
      <c r="AD843" s="291" t="str">
        <f>IF(日報入力!G843="","",日報入力!AJ843)</f>
        <v/>
      </c>
      <c r="AE843" s="292" t="str">
        <f>IF(日報入力!G843="","",日報入力!E843)</f>
        <v/>
      </c>
      <c r="AF843" s="293" t="str">
        <f>IF(日報入力!G843="","",日報入力!AK843)</f>
        <v/>
      </c>
      <c r="AG843" s="293" t="str">
        <f>IF(日報入力!G843="","",日報入力!AL843)</f>
        <v/>
      </c>
      <c r="AH843" s="293" t="str">
        <f>IF(日報入力!G843="","",日報入力!AM843)</f>
        <v/>
      </c>
      <c r="AI843" s="294" t="str">
        <f>IF(日報入力!G843&gt;0,日報入力!D843*日報入力!K843*日報入力!AL843,"")</f>
        <v/>
      </c>
      <c r="AJ843" s="294" t="str">
        <f>IF(日報入力!G843&gt;0,日報入力!E843*日報入力!AL843,"")</f>
        <v/>
      </c>
      <c r="AK843" s="294" t="str">
        <f>IF(日報入力!G843&gt;0,AI843-AJ843,"")</f>
        <v/>
      </c>
      <c r="AL843" s="292" t="str">
        <f>IF(日報入力!G843&gt;0,日報入力!E843*日報入力!AM843,"")</f>
        <v/>
      </c>
      <c r="AM843" s="292" t="str">
        <f>IF(日報入力!G843&gt;0,日報入力!AB843*日報入力!AM843,"")</f>
        <v/>
      </c>
      <c r="AN843" s="68" t="str">
        <f>IF(日報入力!G843&gt;0,日報入力!C843,"")</f>
        <v/>
      </c>
      <c r="AO843" s="68" t="str">
        <f>日報入力!B843</f>
        <v/>
      </c>
      <c r="AP843" s="68" t="str">
        <f>IF(日報入力!AQ843,日報入力!BA843,"")</f>
        <v/>
      </c>
      <c r="AQ843" s="68" t="str">
        <f>IF(日報入力!AR843,日報入力!BB843,"")</f>
        <v/>
      </c>
      <c r="AR843" s="68" t="str">
        <f>IF(日報入力!AS843,"N勤","")</f>
        <v/>
      </c>
      <c r="AS843" s="295" t="e">
        <f t="shared" si="56"/>
        <v>#VALUE!</v>
      </c>
      <c r="AT843" s="439" t="str">
        <f>日報入力!AY843</f>
        <v/>
      </c>
      <c r="AU843" s="518" t="str">
        <f>IF(日報入力!G843,G843*60/E843,"")</f>
        <v/>
      </c>
      <c r="AV843" s="528" t="str">
        <f>IF(日報入力!AT843,日報入力!AT843,"")</f>
        <v/>
      </c>
      <c r="AW843" s="529" t="str">
        <f>IF(日報入力!AT843,AE843/日報入力!AT843,"")</f>
        <v/>
      </c>
      <c r="AX843" s="530" t="e">
        <f>IF(1&lt;日報集計!AT843,AT843/(((F843-I843-J843-N843-O843)*60)/(E843)),"")</f>
        <v>#VALUE!</v>
      </c>
      <c r="AY843" s="664" t="str">
        <f>IF(日報入力!H843,AT843/(((F843-J843)*60)/E843),"")</f>
        <v/>
      </c>
      <c r="AZ843" s="664" t="str">
        <f>IF(日報入力!I843,AT843/((G843*60)/E843),"")</f>
        <v/>
      </c>
      <c r="BA843" s="296" t="str">
        <f>IF(日報入力!G843,G843/F843,"")</f>
        <v/>
      </c>
      <c r="BB843" s="386" t="e">
        <f t="shared" si="57"/>
        <v>#VALUE!</v>
      </c>
      <c r="BC843" s="386" t="e">
        <f t="shared" si="58"/>
        <v>#VALUE!</v>
      </c>
      <c r="BD843" s="80">
        <f>日報入力!AU843</f>
        <v>0</v>
      </c>
      <c r="BE843" s="534" t="str">
        <f>IF(日報入力!AV843,日報入力!AV843,"")</f>
        <v/>
      </c>
      <c r="BF843" s="534" t="str">
        <f>IF(日報入力!AW843,日報入力!AW843,"")</f>
        <v/>
      </c>
      <c r="BG843" s="398" t="str">
        <f>IF(日報入力!G843,日報入力!K843*日報入力!D843*日報入力!BC843,"")</f>
        <v/>
      </c>
    </row>
    <row r="844" spans="1:59" ht="20.25" hidden="1" customHeight="1" x14ac:dyDescent="0.15">
      <c r="A844" s="302" t="str">
        <f>IF(日報入力!G844="","",日報入力!G844)</f>
        <v/>
      </c>
      <c r="B844" s="291" t="str">
        <f>IF(日報入力!G844="","",日報入力!H844)</f>
        <v/>
      </c>
      <c r="C844" s="291" t="str">
        <f>IF(日報入力!G844="","",日報入力!I844)</f>
        <v/>
      </c>
      <c r="D844" s="291" t="str">
        <f>IF(日報入力!G844="","",日報入力!J844)</f>
        <v/>
      </c>
      <c r="E844" s="291" t="str">
        <f>IF(日報入力!G844="","",日報入力!K844)</f>
        <v/>
      </c>
      <c r="F844" s="291" t="str">
        <f>IF(日報入力!G844="","",日報入力!L844)</f>
        <v/>
      </c>
      <c r="G844" s="291" t="str">
        <f>IF(日報入力!G844="","",日報入力!L844-日報入力!O844-日報入力!P844-日報入力!Q844-日報入力!R844-日報入力!S844-日報入力!T844-日報入力!U844-日報入力!V844-日報入力!W844-日報入力!X844-日報入力!Y844-日報入力!Z844)</f>
        <v/>
      </c>
      <c r="H844" s="291" t="str">
        <f>IF(日報入力!G844="","",IF(日報入力!M844&gt;=0,日報入力!M844*F844,F844))</f>
        <v/>
      </c>
      <c r="I844" s="291" t="str">
        <f>IF(日報入力!G844="","",日報入力!O844)</f>
        <v/>
      </c>
      <c r="J844" s="291" t="str">
        <f>IF(日報入力!G844="","",日報入力!P844)</f>
        <v/>
      </c>
      <c r="K844" s="291" t="str">
        <f>IF(日報入力!G844="","",日報入力!Q844)</f>
        <v/>
      </c>
      <c r="L844" s="291" t="str">
        <f>IF(日報入力!G844="","",日報入力!R844)</f>
        <v/>
      </c>
      <c r="M844" s="291" t="str">
        <f>IF(日報入力!G844="","",日報入力!S844)</f>
        <v/>
      </c>
      <c r="N844" s="291" t="str">
        <f>IF(日報入力!G844="","",日報入力!T844)</f>
        <v/>
      </c>
      <c r="O844" s="291" t="str">
        <f>IF(日報入力!G844="","",日報入力!U844)</f>
        <v/>
      </c>
      <c r="P844" s="291" t="str">
        <f>IF(日報入力!G844="","",日報入力!V844)</f>
        <v/>
      </c>
      <c r="Q844" s="291" t="str">
        <f>IF(日報入力!G844="","",日報入力!W844)</f>
        <v/>
      </c>
      <c r="R844" s="291" t="str">
        <f>IF(日報入力!G844="","",日報入力!X844)</f>
        <v/>
      </c>
      <c r="S844" s="291" t="str">
        <f>IF(日報入力!G844="","",日報入力!Y844)</f>
        <v/>
      </c>
      <c r="T844" s="291" t="str">
        <f>IF(日報入力!G844="","",日報入力!Z844)</f>
        <v/>
      </c>
      <c r="U844" s="291" t="str">
        <f>IF(日報入力!G844="","",日報入力!AA844)</f>
        <v/>
      </c>
      <c r="V844" s="378" t="str">
        <f>IF(日報入力!G844="","",日報入力!AB844)</f>
        <v/>
      </c>
      <c r="W844" s="291" t="str">
        <f>IF(日報入力!G844="","",日報入力!AC844)</f>
        <v/>
      </c>
      <c r="X844" s="291" t="str">
        <f>IF(日報入力!G844="","",日報入力!AD844)</f>
        <v/>
      </c>
      <c r="Y844" s="291" t="str">
        <f>IF(日報入力!G844="","",日報入力!AE844)</f>
        <v/>
      </c>
      <c r="Z844" s="291" t="str">
        <f>IF(日報入力!G844="","",日報入力!AF844)</f>
        <v/>
      </c>
      <c r="AA844" s="291" t="str">
        <f>IF(日報入力!G844="","",日報入力!AG844)</f>
        <v/>
      </c>
      <c r="AB844" s="291" t="str">
        <f>IF(日報入力!G844="","",日報入力!AH844)</f>
        <v/>
      </c>
      <c r="AC844" s="291" t="str">
        <f>IF(日報入力!G844="","",日報入力!AI844)</f>
        <v/>
      </c>
      <c r="AD844" s="291" t="str">
        <f>IF(日報入力!G844="","",日報入力!AJ844)</f>
        <v/>
      </c>
      <c r="AE844" s="292" t="str">
        <f>IF(日報入力!G844="","",日報入力!E844)</f>
        <v/>
      </c>
      <c r="AF844" s="293" t="str">
        <f>IF(日報入力!G844="","",日報入力!AK844)</f>
        <v/>
      </c>
      <c r="AG844" s="293" t="str">
        <f>IF(日報入力!G844="","",日報入力!AL844)</f>
        <v/>
      </c>
      <c r="AH844" s="293" t="str">
        <f>IF(日報入力!G844="","",日報入力!AM844)</f>
        <v/>
      </c>
      <c r="AI844" s="294" t="str">
        <f>IF(日報入力!G844&gt;0,日報入力!D844*日報入力!K844*日報入力!AL844,"")</f>
        <v/>
      </c>
      <c r="AJ844" s="294" t="str">
        <f>IF(日報入力!G844&gt;0,日報入力!E844*日報入力!AL844,"")</f>
        <v/>
      </c>
      <c r="AK844" s="294" t="str">
        <f>IF(日報入力!G844&gt;0,AI844-AJ844,"")</f>
        <v/>
      </c>
      <c r="AL844" s="292" t="str">
        <f>IF(日報入力!G844&gt;0,日報入力!E844*日報入力!AM844,"")</f>
        <v/>
      </c>
      <c r="AM844" s="292" t="str">
        <f>IF(日報入力!G844&gt;0,日報入力!AB844*日報入力!AM844,"")</f>
        <v/>
      </c>
      <c r="AN844" s="68" t="str">
        <f>IF(日報入力!G844&gt;0,日報入力!C844,"")</f>
        <v/>
      </c>
      <c r="AO844" s="68" t="str">
        <f>日報入力!B844</f>
        <v/>
      </c>
      <c r="AP844" s="68" t="str">
        <f>IF(日報入力!AQ844,日報入力!BA844,"")</f>
        <v/>
      </c>
      <c r="AQ844" s="68" t="str">
        <f>IF(日報入力!AR844,日報入力!BB844,"")</f>
        <v/>
      </c>
      <c r="AR844" s="68" t="str">
        <f>IF(日報入力!AS844,"N勤","")</f>
        <v/>
      </c>
      <c r="AS844" s="295" t="e">
        <f t="shared" si="56"/>
        <v>#VALUE!</v>
      </c>
      <c r="AT844" s="439" t="str">
        <f>日報入力!AY844</f>
        <v/>
      </c>
      <c r="AU844" s="518" t="str">
        <f>IF(日報入力!G844,G844*60/E844,"")</f>
        <v/>
      </c>
      <c r="AV844" s="528" t="str">
        <f>IF(日報入力!AT844,日報入力!AT844,"")</f>
        <v/>
      </c>
      <c r="AW844" s="529" t="str">
        <f>IF(日報入力!AT844,AE844/日報入力!AT844,"")</f>
        <v/>
      </c>
      <c r="AX844" s="530" t="e">
        <f>IF(1&lt;日報集計!AT844,AT844/(((F844-I844-J844-N844-O844)*60)/(E844)),"")</f>
        <v>#VALUE!</v>
      </c>
      <c r="AY844" s="664" t="str">
        <f>IF(日報入力!H844,AT844/(((F844-J844)*60)/E844),"")</f>
        <v/>
      </c>
      <c r="AZ844" s="664" t="str">
        <f>IF(日報入力!I844,AT844/((G844*60)/E844),"")</f>
        <v/>
      </c>
      <c r="BA844" s="296" t="str">
        <f>IF(日報入力!G844,G844/F844,"")</f>
        <v/>
      </c>
      <c r="BB844" s="386" t="e">
        <f t="shared" si="57"/>
        <v>#VALUE!</v>
      </c>
      <c r="BC844" s="386" t="e">
        <f t="shared" si="58"/>
        <v>#VALUE!</v>
      </c>
      <c r="BD844" s="80">
        <f>日報入力!AU844</f>
        <v>0</v>
      </c>
      <c r="BE844" s="534" t="str">
        <f>IF(日報入力!AV844,日報入力!AV844,"")</f>
        <v/>
      </c>
      <c r="BF844" s="534" t="str">
        <f>IF(日報入力!AW844,日報入力!AW844,"")</f>
        <v/>
      </c>
      <c r="BG844" s="398" t="str">
        <f>IF(日報入力!G844,日報入力!K844*日報入力!D844*日報入力!BC844,"")</f>
        <v/>
      </c>
    </row>
    <row r="845" spans="1:59" ht="20.25" hidden="1" customHeight="1" x14ac:dyDescent="0.15">
      <c r="A845" s="302" t="str">
        <f>IF(日報入力!G845="","",日報入力!G845)</f>
        <v/>
      </c>
      <c r="B845" s="291" t="str">
        <f>IF(日報入力!G845="","",日報入力!H845)</f>
        <v/>
      </c>
      <c r="C845" s="291" t="str">
        <f>IF(日報入力!G845="","",日報入力!I845)</f>
        <v/>
      </c>
      <c r="D845" s="291" t="str">
        <f>IF(日報入力!G845="","",日報入力!J845)</f>
        <v/>
      </c>
      <c r="E845" s="291" t="str">
        <f>IF(日報入力!G845="","",日報入力!K845)</f>
        <v/>
      </c>
      <c r="F845" s="291" t="str">
        <f>IF(日報入力!G845="","",日報入力!L845)</f>
        <v/>
      </c>
      <c r="G845" s="291" t="str">
        <f>IF(日報入力!G845="","",日報入力!L845-日報入力!O845-日報入力!P845-日報入力!Q845-日報入力!R845-日報入力!S845-日報入力!T845-日報入力!U845-日報入力!V845-日報入力!W845-日報入力!X845-日報入力!Y845-日報入力!Z845)</f>
        <v/>
      </c>
      <c r="H845" s="291" t="str">
        <f>IF(日報入力!G845="","",IF(日報入力!M845&gt;=0,日報入力!M845*F845,F845))</f>
        <v/>
      </c>
      <c r="I845" s="291" t="str">
        <f>IF(日報入力!G845="","",日報入力!O845)</f>
        <v/>
      </c>
      <c r="J845" s="291" t="str">
        <f>IF(日報入力!G845="","",日報入力!P845)</f>
        <v/>
      </c>
      <c r="K845" s="291" t="str">
        <f>IF(日報入力!G845="","",日報入力!Q845)</f>
        <v/>
      </c>
      <c r="L845" s="291" t="str">
        <f>IF(日報入力!G845="","",日報入力!R845)</f>
        <v/>
      </c>
      <c r="M845" s="291" t="str">
        <f>IF(日報入力!G845="","",日報入力!S845)</f>
        <v/>
      </c>
      <c r="N845" s="291" t="str">
        <f>IF(日報入力!G845="","",日報入力!T845)</f>
        <v/>
      </c>
      <c r="O845" s="291" t="str">
        <f>IF(日報入力!G845="","",日報入力!U845)</f>
        <v/>
      </c>
      <c r="P845" s="291" t="str">
        <f>IF(日報入力!G845="","",日報入力!V845)</f>
        <v/>
      </c>
      <c r="Q845" s="291" t="str">
        <f>IF(日報入力!G845="","",日報入力!W845)</f>
        <v/>
      </c>
      <c r="R845" s="291" t="str">
        <f>IF(日報入力!G845="","",日報入力!X845)</f>
        <v/>
      </c>
      <c r="S845" s="291" t="str">
        <f>IF(日報入力!G845="","",日報入力!Y845)</f>
        <v/>
      </c>
      <c r="T845" s="291" t="str">
        <f>IF(日報入力!G845="","",日報入力!Z845)</f>
        <v/>
      </c>
      <c r="U845" s="291" t="str">
        <f>IF(日報入力!G845="","",日報入力!AA845)</f>
        <v/>
      </c>
      <c r="V845" s="378" t="str">
        <f>IF(日報入力!G845="","",日報入力!AB845)</f>
        <v/>
      </c>
      <c r="W845" s="291" t="str">
        <f>IF(日報入力!G845="","",日報入力!AC845)</f>
        <v/>
      </c>
      <c r="X845" s="291" t="str">
        <f>IF(日報入力!G845="","",日報入力!AD845)</f>
        <v/>
      </c>
      <c r="Y845" s="291" t="str">
        <f>IF(日報入力!G845="","",日報入力!AE845)</f>
        <v/>
      </c>
      <c r="Z845" s="291" t="str">
        <f>IF(日報入力!G845="","",日報入力!AF845)</f>
        <v/>
      </c>
      <c r="AA845" s="291" t="str">
        <f>IF(日報入力!G845="","",日報入力!AG845)</f>
        <v/>
      </c>
      <c r="AB845" s="291" t="str">
        <f>IF(日報入力!G845="","",日報入力!AH845)</f>
        <v/>
      </c>
      <c r="AC845" s="291" t="str">
        <f>IF(日報入力!G845="","",日報入力!AI845)</f>
        <v/>
      </c>
      <c r="AD845" s="291" t="str">
        <f>IF(日報入力!G845="","",日報入力!AJ845)</f>
        <v/>
      </c>
      <c r="AE845" s="292" t="str">
        <f>IF(日報入力!G845="","",日報入力!E845)</f>
        <v/>
      </c>
      <c r="AF845" s="293" t="str">
        <f>IF(日報入力!G845="","",日報入力!AK845)</f>
        <v/>
      </c>
      <c r="AG845" s="293" t="str">
        <f>IF(日報入力!G845="","",日報入力!AL845)</f>
        <v/>
      </c>
      <c r="AH845" s="293" t="str">
        <f>IF(日報入力!G845="","",日報入力!AM845)</f>
        <v/>
      </c>
      <c r="AI845" s="294" t="str">
        <f>IF(日報入力!G845&gt;0,日報入力!D845*日報入力!K845*日報入力!AL845,"")</f>
        <v/>
      </c>
      <c r="AJ845" s="294" t="str">
        <f>IF(日報入力!G845&gt;0,日報入力!E845*日報入力!AL845,"")</f>
        <v/>
      </c>
      <c r="AK845" s="294" t="str">
        <f>IF(日報入力!G845&gt;0,AI845-AJ845,"")</f>
        <v/>
      </c>
      <c r="AL845" s="292" t="str">
        <f>IF(日報入力!G845&gt;0,日報入力!E845*日報入力!AM845,"")</f>
        <v/>
      </c>
      <c r="AM845" s="292" t="str">
        <f>IF(日報入力!G845&gt;0,日報入力!AB845*日報入力!AM845,"")</f>
        <v/>
      </c>
      <c r="AN845" s="68" t="str">
        <f>IF(日報入力!G845&gt;0,日報入力!C845,"")</f>
        <v/>
      </c>
      <c r="AO845" s="68" t="str">
        <f>日報入力!B845</f>
        <v/>
      </c>
      <c r="AP845" s="68" t="str">
        <f>IF(日報入力!AQ845,日報入力!BA845,"")</f>
        <v/>
      </c>
      <c r="AQ845" s="68" t="str">
        <f>IF(日報入力!AR845,日報入力!BB845,"")</f>
        <v/>
      </c>
      <c r="AR845" s="68" t="str">
        <f>IF(日報入力!AS845,"N勤","")</f>
        <v/>
      </c>
      <c r="AS845" s="295" t="e">
        <f t="shared" si="56"/>
        <v>#VALUE!</v>
      </c>
      <c r="AT845" s="439" t="str">
        <f>日報入力!AY845</f>
        <v/>
      </c>
      <c r="AU845" s="518" t="str">
        <f>IF(日報入力!G845,G845*60/E845,"")</f>
        <v/>
      </c>
      <c r="AV845" s="528" t="str">
        <f>IF(日報入力!AT845,日報入力!AT845,"")</f>
        <v/>
      </c>
      <c r="AW845" s="529" t="str">
        <f>IF(日報入力!AT845,AE845/日報入力!AT845,"")</f>
        <v/>
      </c>
      <c r="AX845" s="530" t="e">
        <f>IF(1&lt;日報集計!AT845,AT845/(((F845-I845-J845-N845-O845)*60)/(E845)),"")</f>
        <v>#VALUE!</v>
      </c>
      <c r="AY845" s="664" t="str">
        <f>IF(日報入力!H845,AT845/(((F845-J845)*60)/E845),"")</f>
        <v/>
      </c>
      <c r="AZ845" s="664" t="str">
        <f>IF(日報入力!I845,AT845/((G845*60)/E845),"")</f>
        <v/>
      </c>
      <c r="BA845" s="296" t="str">
        <f>IF(日報入力!G845,G845/F845,"")</f>
        <v/>
      </c>
      <c r="BB845" s="386" t="e">
        <f t="shared" si="57"/>
        <v>#VALUE!</v>
      </c>
      <c r="BC845" s="386" t="e">
        <f t="shared" si="58"/>
        <v>#VALUE!</v>
      </c>
      <c r="BD845" s="80">
        <f>日報入力!AU845</f>
        <v>0</v>
      </c>
      <c r="BE845" s="534" t="str">
        <f>IF(日報入力!AV845,日報入力!AV845,"")</f>
        <v/>
      </c>
      <c r="BF845" s="534" t="str">
        <f>IF(日報入力!AW845,日報入力!AW845,"")</f>
        <v/>
      </c>
      <c r="BG845" s="398" t="str">
        <f>IF(日報入力!G845,日報入力!K845*日報入力!D845*日報入力!BC845,"")</f>
        <v/>
      </c>
    </row>
    <row r="846" spans="1:59" ht="20.25" hidden="1" customHeight="1" x14ac:dyDescent="0.15">
      <c r="A846" s="302" t="str">
        <f>IF(日報入力!G846="","",日報入力!G846)</f>
        <v/>
      </c>
      <c r="B846" s="291" t="str">
        <f>IF(日報入力!G846="","",日報入力!H846)</f>
        <v/>
      </c>
      <c r="C846" s="291" t="str">
        <f>IF(日報入力!G846="","",日報入力!I846)</f>
        <v/>
      </c>
      <c r="D846" s="291" t="str">
        <f>IF(日報入力!G846="","",日報入力!J846)</f>
        <v/>
      </c>
      <c r="E846" s="291" t="str">
        <f>IF(日報入力!G846="","",日報入力!K846)</f>
        <v/>
      </c>
      <c r="F846" s="291" t="str">
        <f>IF(日報入力!G846="","",日報入力!L846)</f>
        <v/>
      </c>
      <c r="G846" s="291" t="str">
        <f>IF(日報入力!G846="","",日報入力!L846-日報入力!O846-日報入力!P846-日報入力!Q846-日報入力!R846-日報入力!S846-日報入力!T846-日報入力!U846-日報入力!V846-日報入力!W846-日報入力!X846-日報入力!Y846-日報入力!Z846)</f>
        <v/>
      </c>
      <c r="H846" s="291" t="str">
        <f>IF(日報入力!G846="","",IF(日報入力!M846&gt;=0,日報入力!M846*F846,F846))</f>
        <v/>
      </c>
      <c r="I846" s="291" t="str">
        <f>IF(日報入力!G846="","",日報入力!O846)</f>
        <v/>
      </c>
      <c r="J846" s="291" t="str">
        <f>IF(日報入力!G846="","",日報入力!P846)</f>
        <v/>
      </c>
      <c r="K846" s="291" t="str">
        <f>IF(日報入力!G846="","",日報入力!Q846)</f>
        <v/>
      </c>
      <c r="L846" s="291" t="str">
        <f>IF(日報入力!G846="","",日報入力!R846)</f>
        <v/>
      </c>
      <c r="M846" s="291" t="str">
        <f>IF(日報入力!G846="","",日報入力!S846)</f>
        <v/>
      </c>
      <c r="N846" s="291" t="str">
        <f>IF(日報入力!G846="","",日報入力!T846)</f>
        <v/>
      </c>
      <c r="O846" s="291" t="str">
        <f>IF(日報入力!G846="","",日報入力!U846)</f>
        <v/>
      </c>
      <c r="P846" s="291" t="str">
        <f>IF(日報入力!G846="","",日報入力!V846)</f>
        <v/>
      </c>
      <c r="Q846" s="291" t="str">
        <f>IF(日報入力!G846="","",日報入力!W846)</f>
        <v/>
      </c>
      <c r="R846" s="291" t="str">
        <f>IF(日報入力!G846="","",日報入力!X846)</f>
        <v/>
      </c>
      <c r="S846" s="291" t="str">
        <f>IF(日報入力!G846="","",日報入力!Y846)</f>
        <v/>
      </c>
      <c r="T846" s="291" t="str">
        <f>IF(日報入力!G846="","",日報入力!Z846)</f>
        <v/>
      </c>
      <c r="U846" s="291" t="str">
        <f>IF(日報入力!G846="","",日報入力!AA846)</f>
        <v/>
      </c>
      <c r="V846" s="378" t="str">
        <f>IF(日報入力!G846="","",日報入力!AB846)</f>
        <v/>
      </c>
      <c r="W846" s="291" t="str">
        <f>IF(日報入力!G846="","",日報入力!AC846)</f>
        <v/>
      </c>
      <c r="X846" s="291" t="str">
        <f>IF(日報入力!G846="","",日報入力!AD846)</f>
        <v/>
      </c>
      <c r="Y846" s="291" t="str">
        <f>IF(日報入力!G846="","",日報入力!AE846)</f>
        <v/>
      </c>
      <c r="Z846" s="291" t="str">
        <f>IF(日報入力!G846="","",日報入力!AF846)</f>
        <v/>
      </c>
      <c r="AA846" s="291" t="str">
        <f>IF(日報入力!G846="","",日報入力!AG846)</f>
        <v/>
      </c>
      <c r="AB846" s="291" t="str">
        <f>IF(日報入力!G846="","",日報入力!AH846)</f>
        <v/>
      </c>
      <c r="AC846" s="291" t="str">
        <f>IF(日報入力!G846="","",日報入力!AI846)</f>
        <v/>
      </c>
      <c r="AD846" s="291" t="str">
        <f>IF(日報入力!G846="","",日報入力!AJ846)</f>
        <v/>
      </c>
      <c r="AE846" s="292" t="str">
        <f>IF(日報入力!G846="","",日報入力!E846)</f>
        <v/>
      </c>
      <c r="AF846" s="293" t="str">
        <f>IF(日報入力!G846="","",日報入力!AK846)</f>
        <v/>
      </c>
      <c r="AG846" s="293" t="str">
        <f>IF(日報入力!G846="","",日報入力!AL846)</f>
        <v/>
      </c>
      <c r="AH846" s="293" t="str">
        <f>IF(日報入力!G846="","",日報入力!AM846)</f>
        <v/>
      </c>
      <c r="AI846" s="294" t="str">
        <f>IF(日報入力!G846&gt;0,日報入力!D846*日報入力!K846*日報入力!AL846,"")</f>
        <v/>
      </c>
      <c r="AJ846" s="294" t="str">
        <f>IF(日報入力!G846&gt;0,日報入力!E846*日報入力!AL846,"")</f>
        <v/>
      </c>
      <c r="AK846" s="294" t="str">
        <f>IF(日報入力!G846&gt;0,AI846-AJ846,"")</f>
        <v/>
      </c>
      <c r="AL846" s="292" t="str">
        <f>IF(日報入力!G846&gt;0,日報入力!E846*日報入力!AM846,"")</f>
        <v/>
      </c>
      <c r="AM846" s="292" t="str">
        <f>IF(日報入力!G846&gt;0,日報入力!AB846*日報入力!AM846,"")</f>
        <v/>
      </c>
      <c r="AN846" s="68" t="str">
        <f>IF(日報入力!G846&gt;0,日報入力!C846,"")</f>
        <v/>
      </c>
      <c r="AO846" s="68" t="str">
        <f>日報入力!B846</f>
        <v/>
      </c>
      <c r="AP846" s="68" t="str">
        <f>IF(日報入力!AQ846,日報入力!BA846,"")</f>
        <v/>
      </c>
      <c r="AQ846" s="68" t="str">
        <f>IF(日報入力!AR846,日報入力!BB846,"")</f>
        <v/>
      </c>
      <c r="AR846" s="68" t="str">
        <f>IF(日報入力!AS846,"N勤","")</f>
        <v/>
      </c>
      <c r="AS846" s="295" t="e">
        <f t="shared" si="56"/>
        <v>#VALUE!</v>
      </c>
      <c r="AT846" s="439" t="str">
        <f>日報入力!AY846</f>
        <v/>
      </c>
      <c r="AU846" s="518" t="str">
        <f>IF(日報入力!G846,G846*60/E846,"")</f>
        <v/>
      </c>
      <c r="AV846" s="528" t="str">
        <f>IF(日報入力!AT846,日報入力!AT846,"")</f>
        <v/>
      </c>
      <c r="AW846" s="529" t="str">
        <f>IF(日報入力!AT846,AE846/日報入力!AT846,"")</f>
        <v/>
      </c>
      <c r="AX846" s="530" t="e">
        <f>IF(1&lt;日報集計!AT846,AT846/(((F846-I846-J846-N846-O846)*60)/(E846)),"")</f>
        <v>#VALUE!</v>
      </c>
      <c r="AY846" s="664" t="str">
        <f>IF(日報入力!H846,AT846/(((F846-J846)*60)/E846),"")</f>
        <v/>
      </c>
      <c r="AZ846" s="664" t="str">
        <f>IF(日報入力!I846,AT846/((G846*60)/E846),"")</f>
        <v/>
      </c>
      <c r="BA846" s="296" t="str">
        <f>IF(日報入力!G846,G846/F846,"")</f>
        <v/>
      </c>
      <c r="BB846" s="386" t="e">
        <f t="shared" si="57"/>
        <v>#VALUE!</v>
      </c>
      <c r="BC846" s="386" t="e">
        <f t="shared" si="58"/>
        <v>#VALUE!</v>
      </c>
      <c r="BD846" s="80">
        <f>日報入力!AU846</f>
        <v>0</v>
      </c>
      <c r="BE846" s="534" t="str">
        <f>IF(日報入力!AV846,日報入力!AV846,"")</f>
        <v/>
      </c>
      <c r="BF846" s="534" t="str">
        <f>IF(日報入力!AW846,日報入力!AW846,"")</f>
        <v/>
      </c>
      <c r="BG846" s="398" t="str">
        <f>IF(日報入力!G846,日報入力!K846*日報入力!D846*日報入力!BC846,"")</f>
        <v/>
      </c>
    </row>
    <row r="847" spans="1:59" ht="20.25" hidden="1" customHeight="1" x14ac:dyDescent="0.15">
      <c r="A847" s="302" t="str">
        <f>IF(日報入力!G847="","",日報入力!G847)</f>
        <v/>
      </c>
      <c r="B847" s="291" t="str">
        <f>IF(日報入力!G847="","",日報入力!H847)</f>
        <v/>
      </c>
      <c r="C847" s="291" t="str">
        <f>IF(日報入力!G847="","",日報入力!I847)</f>
        <v/>
      </c>
      <c r="D847" s="291" t="str">
        <f>IF(日報入力!G847="","",日報入力!J847)</f>
        <v/>
      </c>
      <c r="E847" s="291" t="str">
        <f>IF(日報入力!G847="","",日報入力!K847)</f>
        <v/>
      </c>
      <c r="F847" s="291" t="str">
        <f>IF(日報入力!G847="","",日報入力!L847)</f>
        <v/>
      </c>
      <c r="G847" s="291" t="str">
        <f>IF(日報入力!G847="","",日報入力!L847-日報入力!O847-日報入力!P847-日報入力!Q847-日報入力!R847-日報入力!S847-日報入力!T847-日報入力!U847-日報入力!V847-日報入力!W847-日報入力!X847-日報入力!Y847-日報入力!Z847)</f>
        <v/>
      </c>
      <c r="H847" s="291" t="str">
        <f>IF(日報入力!G847="","",IF(日報入力!M847&gt;=0,日報入力!M847*F847,F847))</f>
        <v/>
      </c>
      <c r="I847" s="291" t="str">
        <f>IF(日報入力!G847="","",日報入力!O847)</f>
        <v/>
      </c>
      <c r="J847" s="291" t="str">
        <f>IF(日報入力!G847="","",日報入力!P847)</f>
        <v/>
      </c>
      <c r="K847" s="291" t="str">
        <f>IF(日報入力!G847="","",日報入力!Q847)</f>
        <v/>
      </c>
      <c r="L847" s="291" t="str">
        <f>IF(日報入力!G847="","",日報入力!R847)</f>
        <v/>
      </c>
      <c r="M847" s="291" t="str">
        <f>IF(日報入力!G847="","",日報入力!S847)</f>
        <v/>
      </c>
      <c r="N847" s="291" t="str">
        <f>IF(日報入力!G847="","",日報入力!T847)</f>
        <v/>
      </c>
      <c r="O847" s="291" t="str">
        <f>IF(日報入力!G847="","",日報入力!U847)</f>
        <v/>
      </c>
      <c r="P847" s="291" t="str">
        <f>IF(日報入力!G847="","",日報入力!V847)</f>
        <v/>
      </c>
      <c r="Q847" s="291" t="str">
        <f>IF(日報入力!G847="","",日報入力!W847)</f>
        <v/>
      </c>
      <c r="R847" s="291" t="str">
        <f>IF(日報入力!G847="","",日報入力!X847)</f>
        <v/>
      </c>
      <c r="S847" s="291" t="str">
        <f>IF(日報入力!G847="","",日報入力!Y847)</f>
        <v/>
      </c>
      <c r="T847" s="291" t="str">
        <f>IF(日報入力!G847="","",日報入力!Z847)</f>
        <v/>
      </c>
      <c r="U847" s="291" t="str">
        <f>IF(日報入力!G847="","",日報入力!AA847)</f>
        <v/>
      </c>
      <c r="V847" s="378" t="str">
        <f>IF(日報入力!G847="","",日報入力!AB847)</f>
        <v/>
      </c>
      <c r="W847" s="291" t="str">
        <f>IF(日報入力!G847="","",日報入力!AC847)</f>
        <v/>
      </c>
      <c r="X847" s="291" t="str">
        <f>IF(日報入力!G847="","",日報入力!AD847)</f>
        <v/>
      </c>
      <c r="Y847" s="291" t="str">
        <f>IF(日報入力!G847="","",日報入力!AE847)</f>
        <v/>
      </c>
      <c r="Z847" s="291" t="str">
        <f>IF(日報入力!G847="","",日報入力!AF847)</f>
        <v/>
      </c>
      <c r="AA847" s="291" t="str">
        <f>IF(日報入力!G847="","",日報入力!AG847)</f>
        <v/>
      </c>
      <c r="AB847" s="291" t="str">
        <f>IF(日報入力!G847="","",日報入力!AH847)</f>
        <v/>
      </c>
      <c r="AC847" s="291" t="str">
        <f>IF(日報入力!G847="","",日報入力!AI847)</f>
        <v/>
      </c>
      <c r="AD847" s="291" t="str">
        <f>IF(日報入力!G847="","",日報入力!AJ847)</f>
        <v/>
      </c>
      <c r="AE847" s="292" t="str">
        <f>IF(日報入力!G847="","",日報入力!E847)</f>
        <v/>
      </c>
      <c r="AF847" s="293" t="str">
        <f>IF(日報入力!G847="","",日報入力!AK847)</f>
        <v/>
      </c>
      <c r="AG847" s="293" t="str">
        <f>IF(日報入力!G847="","",日報入力!AL847)</f>
        <v/>
      </c>
      <c r="AH847" s="293" t="str">
        <f>IF(日報入力!G847="","",日報入力!AM847)</f>
        <v/>
      </c>
      <c r="AI847" s="294" t="str">
        <f>IF(日報入力!G847&gt;0,日報入力!D847*日報入力!K847*日報入力!AL847,"")</f>
        <v/>
      </c>
      <c r="AJ847" s="294" t="str">
        <f>IF(日報入力!G847&gt;0,日報入力!E847*日報入力!AL847,"")</f>
        <v/>
      </c>
      <c r="AK847" s="294" t="str">
        <f>IF(日報入力!G847&gt;0,AI847-AJ847,"")</f>
        <v/>
      </c>
      <c r="AL847" s="292" t="str">
        <f>IF(日報入力!G847&gt;0,日報入力!E847*日報入力!AM847,"")</f>
        <v/>
      </c>
      <c r="AM847" s="292" t="str">
        <f>IF(日報入力!G847&gt;0,日報入力!AB847*日報入力!AM847,"")</f>
        <v/>
      </c>
      <c r="AN847" s="68" t="str">
        <f>IF(日報入力!G847&gt;0,日報入力!C847,"")</f>
        <v/>
      </c>
      <c r="AO847" s="68" t="str">
        <f>日報入力!B847</f>
        <v/>
      </c>
      <c r="AP847" s="68" t="str">
        <f>IF(日報入力!AQ847,日報入力!BA847,"")</f>
        <v/>
      </c>
      <c r="AQ847" s="68" t="str">
        <f>IF(日報入力!AR847,日報入力!BB847,"")</f>
        <v/>
      </c>
      <c r="AR847" s="68" t="str">
        <f>IF(日報入力!AS847,"N勤","")</f>
        <v/>
      </c>
      <c r="AS847" s="295" t="e">
        <f t="shared" si="56"/>
        <v>#VALUE!</v>
      </c>
      <c r="AT847" s="439" t="str">
        <f>日報入力!AY847</f>
        <v/>
      </c>
      <c r="AU847" s="518" t="str">
        <f>IF(日報入力!G847,G847*60/E847,"")</f>
        <v/>
      </c>
      <c r="AV847" s="528" t="str">
        <f>IF(日報入力!AT847,日報入力!AT847,"")</f>
        <v/>
      </c>
      <c r="AW847" s="529" t="str">
        <f>IF(日報入力!AT847,AE847/日報入力!AT847,"")</f>
        <v/>
      </c>
      <c r="AX847" s="530" t="e">
        <f>IF(1&lt;日報集計!AT847,AT847/(((F847-I847-J847-N847-O847)*60)/(E847)),"")</f>
        <v>#VALUE!</v>
      </c>
      <c r="AY847" s="664" t="str">
        <f>IF(日報入力!H847,AT847/(((F847-J847)*60)/E847),"")</f>
        <v/>
      </c>
      <c r="AZ847" s="664" t="str">
        <f>IF(日報入力!I847,AT847/((G847*60)/E847),"")</f>
        <v/>
      </c>
      <c r="BA847" s="296" t="str">
        <f>IF(日報入力!G847,G847/F847,"")</f>
        <v/>
      </c>
      <c r="BB847" s="386" t="e">
        <f t="shared" si="57"/>
        <v>#VALUE!</v>
      </c>
      <c r="BC847" s="386" t="e">
        <f t="shared" si="58"/>
        <v>#VALUE!</v>
      </c>
      <c r="BD847" s="80">
        <f>日報入力!AU847</f>
        <v>0</v>
      </c>
      <c r="BE847" s="534" t="str">
        <f>IF(日報入力!AV847,日報入力!AV847,"")</f>
        <v/>
      </c>
      <c r="BF847" s="534" t="str">
        <f>IF(日報入力!AW847,日報入力!AW847,"")</f>
        <v/>
      </c>
      <c r="BG847" s="398" t="str">
        <f>IF(日報入力!G847,日報入力!K847*日報入力!D847*日報入力!BC847,"")</f>
        <v/>
      </c>
    </row>
    <row r="848" spans="1:59" ht="20.25" hidden="1" customHeight="1" x14ac:dyDescent="0.15">
      <c r="A848" s="302" t="str">
        <f>IF(日報入力!G848="","",日報入力!G848)</f>
        <v/>
      </c>
      <c r="B848" s="291" t="str">
        <f>IF(日報入力!G848="","",日報入力!H848)</f>
        <v/>
      </c>
      <c r="C848" s="291" t="str">
        <f>IF(日報入力!G848="","",日報入力!I848)</f>
        <v/>
      </c>
      <c r="D848" s="291" t="str">
        <f>IF(日報入力!G848="","",日報入力!J848)</f>
        <v/>
      </c>
      <c r="E848" s="291" t="str">
        <f>IF(日報入力!G848="","",日報入力!K848)</f>
        <v/>
      </c>
      <c r="F848" s="291" t="str">
        <f>IF(日報入力!G848="","",日報入力!L848)</f>
        <v/>
      </c>
      <c r="G848" s="291" t="str">
        <f>IF(日報入力!G848="","",日報入力!L848-日報入力!O848-日報入力!P848-日報入力!Q848-日報入力!R848-日報入力!S848-日報入力!T848-日報入力!U848-日報入力!V848-日報入力!W848-日報入力!X848-日報入力!Y848-日報入力!Z848)</f>
        <v/>
      </c>
      <c r="H848" s="291" t="str">
        <f>IF(日報入力!G848="","",IF(日報入力!M848&gt;=0,日報入力!M848*F848,F848))</f>
        <v/>
      </c>
      <c r="I848" s="291" t="str">
        <f>IF(日報入力!G848="","",日報入力!O848)</f>
        <v/>
      </c>
      <c r="J848" s="291" t="str">
        <f>IF(日報入力!G848="","",日報入力!P848)</f>
        <v/>
      </c>
      <c r="K848" s="291" t="str">
        <f>IF(日報入力!G848="","",日報入力!Q848)</f>
        <v/>
      </c>
      <c r="L848" s="291" t="str">
        <f>IF(日報入力!G848="","",日報入力!R848)</f>
        <v/>
      </c>
      <c r="M848" s="291" t="str">
        <f>IF(日報入力!G848="","",日報入力!S848)</f>
        <v/>
      </c>
      <c r="N848" s="291" t="str">
        <f>IF(日報入力!G848="","",日報入力!T848)</f>
        <v/>
      </c>
      <c r="O848" s="291" t="str">
        <f>IF(日報入力!G848="","",日報入力!U848)</f>
        <v/>
      </c>
      <c r="P848" s="291" t="str">
        <f>IF(日報入力!G848="","",日報入力!V848)</f>
        <v/>
      </c>
      <c r="Q848" s="291" t="str">
        <f>IF(日報入力!G848="","",日報入力!W848)</f>
        <v/>
      </c>
      <c r="R848" s="291" t="str">
        <f>IF(日報入力!G848="","",日報入力!X848)</f>
        <v/>
      </c>
      <c r="S848" s="291" t="str">
        <f>IF(日報入力!G848="","",日報入力!Y848)</f>
        <v/>
      </c>
      <c r="T848" s="291" t="str">
        <f>IF(日報入力!G848="","",日報入力!Z848)</f>
        <v/>
      </c>
      <c r="U848" s="291" t="str">
        <f>IF(日報入力!G848="","",日報入力!AA848)</f>
        <v/>
      </c>
      <c r="V848" s="378" t="str">
        <f>IF(日報入力!G848="","",日報入力!AB848)</f>
        <v/>
      </c>
      <c r="W848" s="291" t="str">
        <f>IF(日報入力!G848="","",日報入力!AC848)</f>
        <v/>
      </c>
      <c r="X848" s="291" t="str">
        <f>IF(日報入力!G848="","",日報入力!AD848)</f>
        <v/>
      </c>
      <c r="Y848" s="291" t="str">
        <f>IF(日報入力!G848="","",日報入力!AE848)</f>
        <v/>
      </c>
      <c r="Z848" s="291" t="str">
        <f>IF(日報入力!G848="","",日報入力!AF848)</f>
        <v/>
      </c>
      <c r="AA848" s="291" t="str">
        <f>IF(日報入力!G848="","",日報入力!AG848)</f>
        <v/>
      </c>
      <c r="AB848" s="291" t="str">
        <f>IF(日報入力!G848="","",日報入力!AH848)</f>
        <v/>
      </c>
      <c r="AC848" s="291" t="str">
        <f>IF(日報入力!G848="","",日報入力!AI848)</f>
        <v/>
      </c>
      <c r="AD848" s="291" t="str">
        <f>IF(日報入力!G848="","",日報入力!AJ848)</f>
        <v/>
      </c>
      <c r="AE848" s="292" t="str">
        <f>IF(日報入力!G848="","",日報入力!E848)</f>
        <v/>
      </c>
      <c r="AF848" s="293" t="str">
        <f>IF(日報入力!G848="","",日報入力!AK848)</f>
        <v/>
      </c>
      <c r="AG848" s="293" t="str">
        <f>IF(日報入力!G848="","",日報入力!AL848)</f>
        <v/>
      </c>
      <c r="AH848" s="293" t="str">
        <f>IF(日報入力!G848="","",日報入力!AM848)</f>
        <v/>
      </c>
      <c r="AI848" s="294" t="str">
        <f>IF(日報入力!G848&gt;0,日報入力!D848*日報入力!K848*日報入力!AL848,"")</f>
        <v/>
      </c>
      <c r="AJ848" s="294" t="str">
        <f>IF(日報入力!G848&gt;0,日報入力!E848*日報入力!AL848,"")</f>
        <v/>
      </c>
      <c r="AK848" s="294" t="str">
        <f>IF(日報入力!G848&gt;0,AI848-AJ848,"")</f>
        <v/>
      </c>
      <c r="AL848" s="292" t="str">
        <f>IF(日報入力!G848&gt;0,日報入力!E848*日報入力!AM848,"")</f>
        <v/>
      </c>
      <c r="AM848" s="292" t="str">
        <f>IF(日報入力!G848&gt;0,日報入力!AB848*日報入力!AM848,"")</f>
        <v/>
      </c>
      <c r="AN848" s="68" t="str">
        <f>IF(日報入力!G848&gt;0,日報入力!C848,"")</f>
        <v/>
      </c>
      <c r="AO848" s="68" t="str">
        <f>日報入力!B848</f>
        <v/>
      </c>
      <c r="AP848" s="68" t="str">
        <f>IF(日報入力!AQ848,日報入力!BA848,"")</f>
        <v/>
      </c>
      <c r="AQ848" s="68" t="str">
        <f>IF(日報入力!AR848,日報入力!BB848,"")</f>
        <v/>
      </c>
      <c r="AR848" s="68" t="str">
        <f>IF(日報入力!AS848,"N勤","")</f>
        <v/>
      </c>
      <c r="AS848" s="295" t="e">
        <f t="shared" si="56"/>
        <v>#VALUE!</v>
      </c>
      <c r="AT848" s="439" t="str">
        <f>日報入力!AY848</f>
        <v/>
      </c>
      <c r="AU848" s="518" t="str">
        <f>IF(日報入力!G848,G848*60/E848,"")</f>
        <v/>
      </c>
      <c r="AV848" s="528" t="str">
        <f>IF(日報入力!AT848,日報入力!AT848,"")</f>
        <v/>
      </c>
      <c r="AW848" s="529" t="str">
        <f>IF(日報入力!AT848,AE848/日報入力!AT848,"")</f>
        <v/>
      </c>
      <c r="AX848" s="530" t="e">
        <f>IF(1&lt;日報集計!AT848,AT848/(((F848-I848-J848-N848-O848)*60)/(E848)),"")</f>
        <v>#VALUE!</v>
      </c>
      <c r="AY848" s="664" t="str">
        <f>IF(日報入力!H848,AT848/(((F848-J848)*60)/E848),"")</f>
        <v/>
      </c>
      <c r="AZ848" s="664" t="str">
        <f>IF(日報入力!I848,AT848/((G848*60)/E848),"")</f>
        <v/>
      </c>
      <c r="BA848" s="296" t="str">
        <f>IF(日報入力!G848,G848/F848,"")</f>
        <v/>
      </c>
      <c r="BB848" s="386" t="e">
        <f t="shared" si="57"/>
        <v>#VALUE!</v>
      </c>
      <c r="BC848" s="386" t="e">
        <f t="shared" si="58"/>
        <v>#VALUE!</v>
      </c>
      <c r="BD848" s="80">
        <f>日報入力!AU848</f>
        <v>0</v>
      </c>
      <c r="BE848" s="534" t="str">
        <f>IF(日報入力!AV848,日報入力!AV848,"")</f>
        <v/>
      </c>
      <c r="BF848" s="534" t="str">
        <f>IF(日報入力!AW848,日報入力!AW848,"")</f>
        <v/>
      </c>
      <c r="BG848" s="398" t="str">
        <f>IF(日報入力!G848,日報入力!K848*日報入力!D848*日報入力!BC848,"")</f>
        <v/>
      </c>
    </row>
    <row r="849" spans="1:59" ht="20.25" hidden="1" customHeight="1" x14ac:dyDescent="0.15">
      <c r="A849" s="302" t="str">
        <f>IF(日報入力!G849="","",日報入力!G849)</f>
        <v/>
      </c>
      <c r="B849" s="291" t="str">
        <f>IF(日報入力!G849="","",日報入力!H849)</f>
        <v/>
      </c>
      <c r="C849" s="291" t="str">
        <f>IF(日報入力!G849="","",日報入力!I849)</f>
        <v/>
      </c>
      <c r="D849" s="291" t="str">
        <f>IF(日報入力!G849="","",日報入力!J849)</f>
        <v/>
      </c>
      <c r="E849" s="291" t="str">
        <f>IF(日報入力!G849="","",日報入力!K849)</f>
        <v/>
      </c>
      <c r="F849" s="291" t="str">
        <f>IF(日報入力!G849="","",日報入力!L849)</f>
        <v/>
      </c>
      <c r="G849" s="291" t="str">
        <f>IF(日報入力!G849="","",日報入力!L849-日報入力!O849-日報入力!P849-日報入力!Q849-日報入力!R849-日報入力!S849-日報入力!T849-日報入力!U849-日報入力!V849-日報入力!W849-日報入力!X849-日報入力!Y849-日報入力!Z849)</f>
        <v/>
      </c>
      <c r="H849" s="291" t="str">
        <f>IF(日報入力!G849="","",IF(日報入力!M849&gt;=0,日報入力!M849*F849,F849))</f>
        <v/>
      </c>
      <c r="I849" s="291" t="str">
        <f>IF(日報入力!G849="","",日報入力!O849)</f>
        <v/>
      </c>
      <c r="J849" s="291" t="str">
        <f>IF(日報入力!G849="","",日報入力!P849)</f>
        <v/>
      </c>
      <c r="K849" s="291" t="str">
        <f>IF(日報入力!G849="","",日報入力!Q849)</f>
        <v/>
      </c>
      <c r="L849" s="291" t="str">
        <f>IF(日報入力!G849="","",日報入力!R849)</f>
        <v/>
      </c>
      <c r="M849" s="291" t="str">
        <f>IF(日報入力!G849="","",日報入力!S849)</f>
        <v/>
      </c>
      <c r="N849" s="291" t="str">
        <f>IF(日報入力!G849="","",日報入力!T849)</f>
        <v/>
      </c>
      <c r="O849" s="291" t="str">
        <f>IF(日報入力!G849="","",日報入力!U849)</f>
        <v/>
      </c>
      <c r="P849" s="291" t="str">
        <f>IF(日報入力!G849="","",日報入力!V849)</f>
        <v/>
      </c>
      <c r="Q849" s="291" t="str">
        <f>IF(日報入力!G849="","",日報入力!W849)</f>
        <v/>
      </c>
      <c r="R849" s="291" t="str">
        <f>IF(日報入力!G849="","",日報入力!X849)</f>
        <v/>
      </c>
      <c r="S849" s="291" t="str">
        <f>IF(日報入力!G849="","",日報入力!Y849)</f>
        <v/>
      </c>
      <c r="T849" s="291" t="str">
        <f>IF(日報入力!G849="","",日報入力!Z849)</f>
        <v/>
      </c>
      <c r="U849" s="291" t="str">
        <f>IF(日報入力!G849="","",日報入力!AA849)</f>
        <v/>
      </c>
      <c r="V849" s="378" t="str">
        <f>IF(日報入力!G849="","",日報入力!AB849)</f>
        <v/>
      </c>
      <c r="W849" s="291" t="str">
        <f>IF(日報入力!G849="","",日報入力!AC849)</f>
        <v/>
      </c>
      <c r="X849" s="291" t="str">
        <f>IF(日報入力!G849="","",日報入力!AD849)</f>
        <v/>
      </c>
      <c r="Y849" s="291" t="str">
        <f>IF(日報入力!G849="","",日報入力!AE849)</f>
        <v/>
      </c>
      <c r="Z849" s="291" t="str">
        <f>IF(日報入力!G849="","",日報入力!AF849)</f>
        <v/>
      </c>
      <c r="AA849" s="291" t="str">
        <f>IF(日報入力!G849="","",日報入力!AG849)</f>
        <v/>
      </c>
      <c r="AB849" s="291" t="str">
        <f>IF(日報入力!G849="","",日報入力!AH849)</f>
        <v/>
      </c>
      <c r="AC849" s="291" t="str">
        <f>IF(日報入力!G849="","",日報入力!AI849)</f>
        <v/>
      </c>
      <c r="AD849" s="291" t="str">
        <f>IF(日報入力!G849="","",日報入力!AJ849)</f>
        <v/>
      </c>
      <c r="AE849" s="292" t="str">
        <f>IF(日報入力!G849="","",日報入力!E849)</f>
        <v/>
      </c>
      <c r="AF849" s="293" t="str">
        <f>IF(日報入力!G849="","",日報入力!AK849)</f>
        <v/>
      </c>
      <c r="AG849" s="293" t="str">
        <f>IF(日報入力!G849="","",日報入力!AL849)</f>
        <v/>
      </c>
      <c r="AH849" s="293" t="str">
        <f>IF(日報入力!G849="","",日報入力!AM849)</f>
        <v/>
      </c>
      <c r="AI849" s="294" t="str">
        <f>IF(日報入力!G849&gt;0,日報入力!D849*日報入力!K849*日報入力!AL849,"")</f>
        <v/>
      </c>
      <c r="AJ849" s="294" t="str">
        <f>IF(日報入力!G849&gt;0,日報入力!E849*日報入力!AL849,"")</f>
        <v/>
      </c>
      <c r="AK849" s="294" t="str">
        <f>IF(日報入力!G849&gt;0,AI849-AJ849,"")</f>
        <v/>
      </c>
      <c r="AL849" s="292" t="str">
        <f>IF(日報入力!G849&gt;0,日報入力!E849*日報入力!AM849,"")</f>
        <v/>
      </c>
      <c r="AM849" s="292" t="str">
        <f>IF(日報入力!G849&gt;0,日報入力!AB849*日報入力!AM849,"")</f>
        <v/>
      </c>
      <c r="AN849" s="68" t="str">
        <f>IF(日報入力!G849&gt;0,日報入力!C849,"")</f>
        <v/>
      </c>
      <c r="AO849" s="68" t="str">
        <f>日報入力!B849</f>
        <v/>
      </c>
      <c r="AP849" s="68" t="str">
        <f>IF(日報入力!AQ849,日報入力!BA849,"")</f>
        <v/>
      </c>
      <c r="AQ849" s="68" t="str">
        <f>IF(日報入力!AR849,日報入力!BB849,"")</f>
        <v/>
      </c>
      <c r="AR849" s="68" t="str">
        <f>IF(日報入力!AS849,"N勤","")</f>
        <v/>
      </c>
      <c r="AS849" s="295" t="e">
        <f t="shared" si="56"/>
        <v>#VALUE!</v>
      </c>
      <c r="AT849" s="439" t="str">
        <f>日報入力!AY849</f>
        <v/>
      </c>
      <c r="AU849" s="518" t="str">
        <f>IF(日報入力!G849,G849*60/E849,"")</f>
        <v/>
      </c>
      <c r="AV849" s="528" t="str">
        <f>IF(日報入力!AT849,日報入力!AT849,"")</f>
        <v/>
      </c>
      <c r="AW849" s="529" t="str">
        <f>IF(日報入力!AT849,AE849/日報入力!AT849,"")</f>
        <v/>
      </c>
      <c r="AX849" s="530" t="e">
        <f>IF(1&lt;日報集計!AT849,AT849/(((F849-I849-J849-N849-O849)*60)/(E849)),"")</f>
        <v>#VALUE!</v>
      </c>
      <c r="AY849" s="664" t="str">
        <f>IF(日報入力!H849,AT849/(((F849-J849)*60)/E849),"")</f>
        <v/>
      </c>
      <c r="AZ849" s="664" t="str">
        <f>IF(日報入力!I849,AT849/((G849*60)/E849),"")</f>
        <v/>
      </c>
      <c r="BA849" s="296" t="str">
        <f>IF(日報入力!G849,G849/F849,"")</f>
        <v/>
      </c>
      <c r="BB849" s="386" t="e">
        <f t="shared" si="57"/>
        <v>#VALUE!</v>
      </c>
      <c r="BC849" s="386" t="e">
        <f t="shared" si="58"/>
        <v>#VALUE!</v>
      </c>
      <c r="BD849" s="80">
        <f>日報入力!AU849</f>
        <v>0</v>
      </c>
      <c r="BE849" s="534" t="str">
        <f>IF(日報入力!AV849,日報入力!AV849,"")</f>
        <v/>
      </c>
      <c r="BF849" s="534" t="str">
        <f>IF(日報入力!AW849,日報入力!AW849,"")</f>
        <v/>
      </c>
      <c r="BG849" s="398" t="str">
        <f>IF(日報入力!G849,日報入力!K849*日報入力!D849*日報入力!BC849,"")</f>
        <v/>
      </c>
    </row>
    <row r="850" spans="1:59" ht="20.25" hidden="1" customHeight="1" x14ac:dyDescent="0.15">
      <c r="A850" s="302" t="str">
        <f>IF(日報入力!G850="","",日報入力!G850)</f>
        <v/>
      </c>
      <c r="B850" s="291" t="str">
        <f>IF(日報入力!G850="","",日報入力!H850)</f>
        <v/>
      </c>
      <c r="C850" s="291" t="str">
        <f>IF(日報入力!G850="","",日報入力!I850)</f>
        <v/>
      </c>
      <c r="D850" s="291" t="str">
        <f>IF(日報入力!G850="","",日報入力!J850)</f>
        <v/>
      </c>
      <c r="E850" s="291" t="str">
        <f>IF(日報入力!G850="","",日報入力!K850)</f>
        <v/>
      </c>
      <c r="F850" s="291" t="str">
        <f>IF(日報入力!G850="","",日報入力!L850)</f>
        <v/>
      </c>
      <c r="G850" s="291" t="str">
        <f>IF(日報入力!G850="","",日報入力!L850-日報入力!O850-日報入力!P850-日報入力!Q850-日報入力!R850-日報入力!S850-日報入力!T850-日報入力!U850-日報入力!V850-日報入力!W850-日報入力!X850-日報入力!Y850-日報入力!Z850)</f>
        <v/>
      </c>
      <c r="H850" s="291" t="str">
        <f>IF(日報入力!G850="","",IF(日報入力!M850&gt;=0,日報入力!M850*F850,F850))</f>
        <v/>
      </c>
      <c r="I850" s="291" t="str">
        <f>IF(日報入力!G850="","",日報入力!O850)</f>
        <v/>
      </c>
      <c r="J850" s="291" t="str">
        <f>IF(日報入力!G850="","",日報入力!P850)</f>
        <v/>
      </c>
      <c r="K850" s="291" t="str">
        <f>IF(日報入力!G850="","",日報入力!Q850)</f>
        <v/>
      </c>
      <c r="L850" s="291" t="str">
        <f>IF(日報入力!G850="","",日報入力!R850)</f>
        <v/>
      </c>
      <c r="M850" s="291" t="str">
        <f>IF(日報入力!G850="","",日報入力!S850)</f>
        <v/>
      </c>
      <c r="N850" s="291" t="str">
        <f>IF(日報入力!G850="","",日報入力!T850)</f>
        <v/>
      </c>
      <c r="O850" s="291" t="str">
        <f>IF(日報入力!G850="","",日報入力!U850)</f>
        <v/>
      </c>
      <c r="P850" s="291" t="str">
        <f>IF(日報入力!G850="","",日報入力!V850)</f>
        <v/>
      </c>
      <c r="Q850" s="291" t="str">
        <f>IF(日報入力!G850="","",日報入力!W850)</f>
        <v/>
      </c>
      <c r="R850" s="291" t="str">
        <f>IF(日報入力!G850="","",日報入力!X850)</f>
        <v/>
      </c>
      <c r="S850" s="291" t="str">
        <f>IF(日報入力!G850="","",日報入力!Y850)</f>
        <v/>
      </c>
      <c r="T850" s="291" t="str">
        <f>IF(日報入力!G850="","",日報入力!Z850)</f>
        <v/>
      </c>
      <c r="U850" s="291" t="str">
        <f>IF(日報入力!G850="","",日報入力!AA850)</f>
        <v/>
      </c>
      <c r="V850" s="378" t="str">
        <f>IF(日報入力!G850="","",日報入力!AB850)</f>
        <v/>
      </c>
      <c r="W850" s="291" t="str">
        <f>IF(日報入力!G850="","",日報入力!AC850)</f>
        <v/>
      </c>
      <c r="X850" s="291" t="str">
        <f>IF(日報入力!G850="","",日報入力!AD850)</f>
        <v/>
      </c>
      <c r="Y850" s="291" t="str">
        <f>IF(日報入力!G850="","",日報入力!AE850)</f>
        <v/>
      </c>
      <c r="Z850" s="291" t="str">
        <f>IF(日報入力!G850="","",日報入力!AF850)</f>
        <v/>
      </c>
      <c r="AA850" s="291" t="str">
        <f>IF(日報入力!G850="","",日報入力!AG850)</f>
        <v/>
      </c>
      <c r="AB850" s="291" t="str">
        <f>IF(日報入力!G850="","",日報入力!AH850)</f>
        <v/>
      </c>
      <c r="AC850" s="291" t="str">
        <f>IF(日報入力!G850="","",日報入力!AI850)</f>
        <v/>
      </c>
      <c r="AD850" s="291" t="str">
        <f>IF(日報入力!G850="","",日報入力!AJ850)</f>
        <v/>
      </c>
      <c r="AE850" s="292" t="str">
        <f>IF(日報入力!G850="","",日報入力!E850)</f>
        <v/>
      </c>
      <c r="AF850" s="293" t="str">
        <f>IF(日報入力!G850="","",日報入力!AK850)</f>
        <v/>
      </c>
      <c r="AG850" s="293" t="str">
        <f>IF(日報入力!G850="","",日報入力!AL850)</f>
        <v/>
      </c>
      <c r="AH850" s="293" t="str">
        <f>IF(日報入力!G850="","",日報入力!AM850)</f>
        <v/>
      </c>
      <c r="AI850" s="294" t="str">
        <f>IF(日報入力!G850&gt;0,日報入力!D850*日報入力!K850*日報入力!AL850,"")</f>
        <v/>
      </c>
      <c r="AJ850" s="294" t="str">
        <f>IF(日報入力!G850&gt;0,日報入力!E850*日報入力!AL850,"")</f>
        <v/>
      </c>
      <c r="AK850" s="294" t="str">
        <f>IF(日報入力!G850&gt;0,AI850-AJ850,"")</f>
        <v/>
      </c>
      <c r="AL850" s="292" t="str">
        <f>IF(日報入力!G850&gt;0,日報入力!E850*日報入力!AM850,"")</f>
        <v/>
      </c>
      <c r="AM850" s="292" t="str">
        <f>IF(日報入力!G850&gt;0,日報入力!AB850*日報入力!AM850,"")</f>
        <v/>
      </c>
      <c r="AN850" s="68" t="str">
        <f>IF(日報入力!G850&gt;0,日報入力!C850,"")</f>
        <v/>
      </c>
      <c r="AO850" s="68" t="str">
        <f>日報入力!B850</f>
        <v/>
      </c>
      <c r="AP850" s="68" t="str">
        <f>IF(日報入力!AQ850,日報入力!BA850,"")</f>
        <v/>
      </c>
      <c r="AQ850" s="68" t="str">
        <f>IF(日報入力!AR850,日報入力!BB850,"")</f>
        <v/>
      </c>
      <c r="AR850" s="68" t="str">
        <f>IF(日報入力!AS850,"N勤","")</f>
        <v/>
      </c>
      <c r="AS850" s="295" t="e">
        <f t="shared" si="56"/>
        <v>#VALUE!</v>
      </c>
      <c r="AT850" s="439" t="str">
        <f>日報入力!AY850</f>
        <v/>
      </c>
      <c r="AU850" s="518" t="str">
        <f>IF(日報入力!G850,G850*60/E850,"")</f>
        <v/>
      </c>
      <c r="AV850" s="528" t="str">
        <f>IF(日報入力!AT850,日報入力!AT850,"")</f>
        <v/>
      </c>
      <c r="AW850" s="529" t="str">
        <f>IF(日報入力!AT850,AE850/日報入力!AT850,"")</f>
        <v/>
      </c>
      <c r="AX850" s="530" t="e">
        <f>IF(1&lt;日報集計!AT850,AT850/(((F850-I850-J850-N850-O850)*60)/(E850)),"")</f>
        <v>#VALUE!</v>
      </c>
      <c r="AY850" s="664" t="str">
        <f>IF(日報入力!H850,AT850/(((F850-J850)*60)/E850),"")</f>
        <v/>
      </c>
      <c r="AZ850" s="664" t="str">
        <f>IF(日報入力!I850,AT850/((G850*60)/E850),"")</f>
        <v/>
      </c>
      <c r="BA850" s="296" t="str">
        <f>IF(日報入力!G850,G850/F850,"")</f>
        <v/>
      </c>
      <c r="BB850" s="386" t="e">
        <f t="shared" si="57"/>
        <v>#VALUE!</v>
      </c>
      <c r="BC850" s="386" t="e">
        <f t="shared" si="58"/>
        <v>#VALUE!</v>
      </c>
      <c r="BD850" s="80">
        <f>日報入力!AU850</f>
        <v>0</v>
      </c>
      <c r="BE850" s="534" t="str">
        <f>IF(日報入力!AV850,日報入力!AV850,"")</f>
        <v/>
      </c>
      <c r="BF850" s="534" t="str">
        <f>IF(日報入力!AW850,日報入力!AW850,"")</f>
        <v/>
      </c>
      <c r="BG850" s="398" t="str">
        <f>IF(日報入力!G850,日報入力!K850*日報入力!D850*日報入力!BC850,"")</f>
        <v/>
      </c>
    </row>
    <row r="851" spans="1:59" ht="20.25" hidden="1" customHeight="1" x14ac:dyDescent="0.15">
      <c r="A851" s="302" t="str">
        <f>IF(日報入力!G851="","",日報入力!G851)</f>
        <v/>
      </c>
      <c r="B851" s="291" t="str">
        <f>IF(日報入力!G851="","",日報入力!H851)</f>
        <v/>
      </c>
      <c r="C851" s="291" t="str">
        <f>IF(日報入力!G851="","",日報入力!I851)</f>
        <v/>
      </c>
      <c r="D851" s="291" t="str">
        <f>IF(日報入力!G851="","",日報入力!J851)</f>
        <v/>
      </c>
      <c r="E851" s="291" t="str">
        <f>IF(日報入力!G851="","",日報入力!K851)</f>
        <v/>
      </c>
      <c r="F851" s="291" t="str">
        <f>IF(日報入力!G851="","",日報入力!L851)</f>
        <v/>
      </c>
      <c r="G851" s="291" t="str">
        <f>IF(日報入力!G851="","",日報入力!L851-日報入力!O851-日報入力!P851-日報入力!Q851-日報入力!R851-日報入力!S851-日報入力!T851-日報入力!U851-日報入力!V851-日報入力!W851-日報入力!X851-日報入力!Y851-日報入力!Z851)</f>
        <v/>
      </c>
      <c r="H851" s="291" t="str">
        <f>IF(日報入力!G851="","",IF(日報入力!M851&gt;=0,日報入力!M851*F851,F851))</f>
        <v/>
      </c>
      <c r="I851" s="291" t="str">
        <f>IF(日報入力!G851="","",日報入力!O851)</f>
        <v/>
      </c>
      <c r="J851" s="291" t="str">
        <f>IF(日報入力!G851="","",日報入力!P851)</f>
        <v/>
      </c>
      <c r="K851" s="291" t="str">
        <f>IF(日報入力!G851="","",日報入力!Q851)</f>
        <v/>
      </c>
      <c r="L851" s="291" t="str">
        <f>IF(日報入力!G851="","",日報入力!R851)</f>
        <v/>
      </c>
      <c r="M851" s="291" t="str">
        <f>IF(日報入力!G851="","",日報入力!S851)</f>
        <v/>
      </c>
      <c r="N851" s="291" t="str">
        <f>IF(日報入力!G851="","",日報入力!T851)</f>
        <v/>
      </c>
      <c r="O851" s="291" t="str">
        <f>IF(日報入力!G851="","",日報入力!U851)</f>
        <v/>
      </c>
      <c r="P851" s="291" t="str">
        <f>IF(日報入力!G851="","",日報入力!V851)</f>
        <v/>
      </c>
      <c r="Q851" s="291" t="str">
        <f>IF(日報入力!G851="","",日報入力!W851)</f>
        <v/>
      </c>
      <c r="R851" s="291" t="str">
        <f>IF(日報入力!G851="","",日報入力!X851)</f>
        <v/>
      </c>
      <c r="S851" s="291" t="str">
        <f>IF(日報入力!G851="","",日報入力!Y851)</f>
        <v/>
      </c>
      <c r="T851" s="291" t="str">
        <f>IF(日報入力!G851="","",日報入力!Z851)</f>
        <v/>
      </c>
      <c r="U851" s="291" t="str">
        <f>IF(日報入力!G851="","",日報入力!AA851)</f>
        <v/>
      </c>
      <c r="V851" s="378" t="str">
        <f>IF(日報入力!G851="","",日報入力!AB851)</f>
        <v/>
      </c>
      <c r="W851" s="291" t="str">
        <f>IF(日報入力!G851="","",日報入力!AC851)</f>
        <v/>
      </c>
      <c r="X851" s="291" t="str">
        <f>IF(日報入力!G851="","",日報入力!AD851)</f>
        <v/>
      </c>
      <c r="Y851" s="291" t="str">
        <f>IF(日報入力!G851="","",日報入力!AE851)</f>
        <v/>
      </c>
      <c r="Z851" s="291" t="str">
        <f>IF(日報入力!G851="","",日報入力!AF851)</f>
        <v/>
      </c>
      <c r="AA851" s="291" t="str">
        <f>IF(日報入力!G851="","",日報入力!AG851)</f>
        <v/>
      </c>
      <c r="AB851" s="291" t="str">
        <f>IF(日報入力!G851="","",日報入力!AH851)</f>
        <v/>
      </c>
      <c r="AC851" s="291" t="str">
        <f>IF(日報入力!G851="","",日報入力!AI851)</f>
        <v/>
      </c>
      <c r="AD851" s="291" t="str">
        <f>IF(日報入力!G851="","",日報入力!AJ851)</f>
        <v/>
      </c>
      <c r="AE851" s="292" t="str">
        <f>IF(日報入力!G851="","",日報入力!E851)</f>
        <v/>
      </c>
      <c r="AF851" s="293" t="str">
        <f>IF(日報入力!G851="","",日報入力!AK851)</f>
        <v/>
      </c>
      <c r="AG851" s="293" t="str">
        <f>IF(日報入力!G851="","",日報入力!AL851)</f>
        <v/>
      </c>
      <c r="AH851" s="293" t="str">
        <f>IF(日報入力!G851="","",日報入力!AM851)</f>
        <v/>
      </c>
      <c r="AI851" s="294" t="str">
        <f>IF(日報入力!G851&gt;0,日報入力!D851*日報入力!K851*日報入力!AL851,"")</f>
        <v/>
      </c>
      <c r="AJ851" s="294" t="str">
        <f>IF(日報入力!G851&gt;0,日報入力!E851*日報入力!AL851,"")</f>
        <v/>
      </c>
      <c r="AK851" s="294" t="str">
        <f>IF(日報入力!G851&gt;0,AI851-AJ851,"")</f>
        <v/>
      </c>
      <c r="AL851" s="292" t="str">
        <f>IF(日報入力!G851&gt;0,日報入力!E851*日報入力!AM851,"")</f>
        <v/>
      </c>
      <c r="AM851" s="292" t="str">
        <f>IF(日報入力!G851&gt;0,日報入力!AB851*日報入力!AM851,"")</f>
        <v/>
      </c>
      <c r="AN851" s="68" t="str">
        <f>IF(日報入力!G851&gt;0,日報入力!C851,"")</f>
        <v/>
      </c>
      <c r="AO851" s="68" t="str">
        <f>日報入力!B851</f>
        <v/>
      </c>
      <c r="AP851" s="68" t="str">
        <f>IF(日報入力!AQ851,日報入力!BA851,"")</f>
        <v/>
      </c>
      <c r="AQ851" s="68" t="str">
        <f>IF(日報入力!AR851,日報入力!BB851,"")</f>
        <v/>
      </c>
      <c r="AR851" s="68" t="str">
        <f>IF(日報入力!AS851,"N勤","")</f>
        <v/>
      </c>
      <c r="AS851" s="295" t="e">
        <f t="shared" si="56"/>
        <v>#VALUE!</v>
      </c>
      <c r="AT851" s="439" t="str">
        <f>日報入力!AY851</f>
        <v/>
      </c>
      <c r="AU851" s="518" t="str">
        <f>IF(日報入力!G851,G851*60/E851,"")</f>
        <v/>
      </c>
      <c r="AV851" s="528" t="str">
        <f>IF(日報入力!AT851,日報入力!AT851,"")</f>
        <v/>
      </c>
      <c r="AW851" s="529" t="str">
        <f>IF(日報入力!AT851,AE851/日報入力!AT851,"")</f>
        <v/>
      </c>
      <c r="AX851" s="530" t="e">
        <f>IF(1&lt;日報集計!AT851,AT851/(((F851-I851-J851-N851-O851)*60)/(E851)),"")</f>
        <v>#VALUE!</v>
      </c>
      <c r="AY851" s="664" t="str">
        <f>IF(日報入力!H851,AT851/(((F851-J851)*60)/E851),"")</f>
        <v/>
      </c>
      <c r="AZ851" s="664" t="str">
        <f>IF(日報入力!I851,AT851/((G851*60)/E851),"")</f>
        <v/>
      </c>
      <c r="BA851" s="296" t="str">
        <f>IF(日報入力!G851,G851/F851,"")</f>
        <v/>
      </c>
      <c r="BB851" s="386" t="e">
        <f t="shared" si="57"/>
        <v>#VALUE!</v>
      </c>
      <c r="BC851" s="386" t="e">
        <f t="shared" si="58"/>
        <v>#VALUE!</v>
      </c>
      <c r="BD851" s="80">
        <f>日報入力!AU851</f>
        <v>0</v>
      </c>
      <c r="BE851" s="534" t="str">
        <f>IF(日報入力!AV851,日報入力!AV851,"")</f>
        <v/>
      </c>
      <c r="BF851" s="534" t="str">
        <f>IF(日報入力!AW851,日報入力!AW851,"")</f>
        <v/>
      </c>
      <c r="BG851" s="398" t="str">
        <f>IF(日報入力!G851,日報入力!K851*日報入力!D851*日報入力!BC851,"")</f>
        <v/>
      </c>
    </row>
    <row r="852" spans="1:59" ht="20.25" hidden="1" customHeight="1" x14ac:dyDescent="0.15">
      <c r="A852" s="302" t="str">
        <f>IF(日報入力!G852="","",日報入力!G852)</f>
        <v/>
      </c>
      <c r="B852" s="291" t="str">
        <f>IF(日報入力!G852="","",日報入力!H852)</f>
        <v/>
      </c>
      <c r="C852" s="291" t="str">
        <f>IF(日報入力!G852="","",日報入力!I852)</f>
        <v/>
      </c>
      <c r="D852" s="291" t="str">
        <f>IF(日報入力!G852="","",日報入力!J852)</f>
        <v/>
      </c>
      <c r="E852" s="291" t="str">
        <f>IF(日報入力!G852="","",日報入力!K852)</f>
        <v/>
      </c>
      <c r="F852" s="291" t="str">
        <f>IF(日報入力!G852="","",日報入力!L852)</f>
        <v/>
      </c>
      <c r="G852" s="291" t="str">
        <f>IF(日報入力!G852="","",日報入力!L852-日報入力!O852-日報入力!P852-日報入力!Q852-日報入力!R852-日報入力!S852-日報入力!T852-日報入力!U852-日報入力!V852-日報入力!W852-日報入力!X852-日報入力!Y852-日報入力!Z852)</f>
        <v/>
      </c>
      <c r="H852" s="291" t="str">
        <f>IF(日報入力!G852="","",IF(日報入力!M852&gt;=0,日報入力!M852*F852,F852))</f>
        <v/>
      </c>
      <c r="I852" s="291" t="str">
        <f>IF(日報入力!G852="","",日報入力!O852)</f>
        <v/>
      </c>
      <c r="J852" s="291" t="str">
        <f>IF(日報入力!G852="","",日報入力!P852)</f>
        <v/>
      </c>
      <c r="K852" s="291" t="str">
        <f>IF(日報入力!G852="","",日報入力!Q852)</f>
        <v/>
      </c>
      <c r="L852" s="291" t="str">
        <f>IF(日報入力!G852="","",日報入力!R852)</f>
        <v/>
      </c>
      <c r="M852" s="291" t="str">
        <f>IF(日報入力!G852="","",日報入力!S852)</f>
        <v/>
      </c>
      <c r="N852" s="291" t="str">
        <f>IF(日報入力!G852="","",日報入力!T852)</f>
        <v/>
      </c>
      <c r="O852" s="291" t="str">
        <f>IF(日報入力!G852="","",日報入力!U852)</f>
        <v/>
      </c>
      <c r="P852" s="291" t="str">
        <f>IF(日報入力!G852="","",日報入力!V852)</f>
        <v/>
      </c>
      <c r="Q852" s="291" t="str">
        <f>IF(日報入力!G852="","",日報入力!W852)</f>
        <v/>
      </c>
      <c r="R852" s="291" t="str">
        <f>IF(日報入力!G852="","",日報入力!X852)</f>
        <v/>
      </c>
      <c r="S852" s="291" t="str">
        <f>IF(日報入力!G852="","",日報入力!Y852)</f>
        <v/>
      </c>
      <c r="T852" s="291" t="str">
        <f>IF(日報入力!G852="","",日報入力!Z852)</f>
        <v/>
      </c>
      <c r="U852" s="291" t="str">
        <f>IF(日報入力!G852="","",日報入力!AA852)</f>
        <v/>
      </c>
      <c r="V852" s="378" t="str">
        <f>IF(日報入力!G852="","",日報入力!AB852)</f>
        <v/>
      </c>
      <c r="W852" s="291" t="str">
        <f>IF(日報入力!G852="","",日報入力!AC852)</f>
        <v/>
      </c>
      <c r="X852" s="291" t="str">
        <f>IF(日報入力!G852="","",日報入力!AD852)</f>
        <v/>
      </c>
      <c r="Y852" s="291" t="str">
        <f>IF(日報入力!G852="","",日報入力!AE852)</f>
        <v/>
      </c>
      <c r="Z852" s="291" t="str">
        <f>IF(日報入力!G852="","",日報入力!AF852)</f>
        <v/>
      </c>
      <c r="AA852" s="291" t="str">
        <f>IF(日報入力!G852="","",日報入力!AG852)</f>
        <v/>
      </c>
      <c r="AB852" s="291" t="str">
        <f>IF(日報入力!G852="","",日報入力!AH852)</f>
        <v/>
      </c>
      <c r="AC852" s="291" t="str">
        <f>IF(日報入力!G852="","",日報入力!AI852)</f>
        <v/>
      </c>
      <c r="AD852" s="291" t="str">
        <f>IF(日報入力!G852="","",日報入力!AJ852)</f>
        <v/>
      </c>
      <c r="AE852" s="292" t="str">
        <f>IF(日報入力!G852="","",日報入力!E852)</f>
        <v/>
      </c>
      <c r="AF852" s="293" t="str">
        <f>IF(日報入力!G852="","",日報入力!AK852)</f>
        <v/>
      </c>
      <c r="AG852" s="293" t="str">
        <f>IF(日報入力!G852="","",日報入力!AL852)</f>
        <v/>
      </c>
      <c r="AH852" s="293" t="str">
        <f>IF(日報入力!G852="","",日報入力!AM852)</f>
        <v/>
      </c>
      <c r="AI852" s="294" t="str">
        <f>IF(日報入力!G852&gt;0,日報入力!D852*日報入力!K852*日報入力!AL852,"")</f>
        <v/>
      </c>
      <c r="AJ852" s="294" t="str">
        <f>IF(日報入力!G852&gt;0,日報入力!E852*日報入力!AL852,"")</f>
        <v/>
      </c>
      <c r="AK852" s="294" t="str">
        <f>IF(日報入力!G852&gt;0,AI852-AJ852,"")</f>
        <v/>
      </c>
      <c r="AL852" s="292" t="str">
        <f>IF(日報入力!G852&gt;0,日報入力!E852*日報入力!AM852,"")</f>
        <v/>
      </c>
      <c r="AM852" s="292" t="str">
        <f>IF(日報入力!G852&gt;0,日報入力!AB852*日報入力!AM852,"")</f>
        <v/>
      </c>
      <c r="AN852" s="68" t="str">
        <f>IF(日報入力!G852&gt;0,日報入力!C852,"")</f>
        <v/>
      </c>
      <c r="AO852" s="68" t="str">
        <f>日報入力!B852</f>
        <v/>
      </c>
      <c r="AP852" s="68" t="str">
        <f>IF(日報入力!AQ852,日報入力!BA852,"")</f>
        <v/>
      </c>
      <c r="AQ852" s="68" t="str">
        <f>IF(日報入力!AR852,日報入力!BB852,"")</f>
        <v/>
      </c>
      <c r="AR852" s="68" t="str">
        <f>IF(日報入力!AS852,"N勤","")</f>
        <v/>
      </c>
      <c r="AS852" s="295" t="e">
        <f t="shared" si="56"/>
        <v>#VALUE!</v>
      </c>
      <c r="AT852" s="439" t="str">
        <f>日報入力!AY852</f>
        <v/>
      </c>
      <c r="AU852" s="518" t="str">
        <f>IF(日報入力!G852,G852*60/E852,"")</f>
        <v/>
      </c>
      <c r="AV852" s="528" t="str">
        <f>IF(日報入力!AT852,日報入力!AT852,"")</f>
        <v/>
      </c>
      <c r="AW852" s="529" t="str">
        <f>IF(日報入力!AT852,AE852/日報入力!AT852,"")</f>
        <v/>
      </c>
      <c r="AX852" s="530" t="e">
        <f>IF(1&lt;日報集計!AT852,AT852/(((F852-I852-J852-N852-O852)*60)/(E852)),"")</f>
        <v>#VALUE!</v>
      </c>
      <c r="AY852" s="664" t="str">
        <f>IF(日報入力!H852,AT852/(((F852-J852)*60)/E852),"")</f>
        <v/>
      </c>
      <c r="AZ852" s="664" t="str">
        <f>IF(日報入力!I852,AT852/((G852*60)/E852),"")</f>
        <v/>
      </c>
      <c r="BA852" s="296" t="str">
        <f>IF(日報入力!G852,G852/F852,"")</f>
        <v/>
      </c>
      <c r="BB852" s="386" t="e">
        <f t="shared" si="57"/>
        <v>#VALUE!</v>
      </c>
      <c r="BC852" s="386" t="e">
        <f t="shared" si="58"/>
        <v>#VALUE!</v>
      </c>
      <c r="BD852" s="80">
        <f>日報入力!AU852</f>
        <v>0</v>
      </c>
      <c r="BE852" s="534" t="str">
        <f>IF(日報入力!AV852,日報入力!AV852,"")</f>
        <v/>
      </c>
      <c r="BF852" s="534" t="str">
        <f>IF(日報入力!AW852,日報入力!AW852,"")</f>
        <v/>
      </c>
      <c r="BG852" s="398" t="str">
        <f>IF(日報入力!G852,日報入力!K852*日報入力!D852*日報入力!BC852,"")</f>
        <v/>
      </c>
    </row>
    <row r="853" spans="1:59" ht="20.25" hidden="1" customHeight="1" x14ac:dyDescent="0.15">
      <c r="A853" s="302" t="str">
        <f>IF(日報入力!G853="","",日報入力!G853)</f>
        <v/>
      </c>
      <c r="B853" s="291" t="str">
        <f>IF(日報入力!G853="","",日報入力!H853)</f>
        <v/>
      </c>
      <c r="C853" s="291" t="str">
        <f>IF(日報入力!G853="","",日報入力!I853)</f>
        <v/>
      </c>
      <c r="D853" s="291" t="str">
        <f>IF(日報入力!G853="","",日報入力!J853)</f>
        <v/>
      </c>
      <c r="E853" s="291" t="str">
        <f>IF(日報入力!G853="","",日報入力!K853)</f>
        <v/>
      </c>
      <c r="F853" s="291" t="str">
        <f>IF(日報入力!G853="","",日報入力!L853)</f>
        <v/>
      </c>
      <c r="G853" s="291" t="str">
        <f>IF(日報入力!G853="","",日報入力!L853-日報入力!O853-日報入力!P853-日報入力!Q853-日報入力!R853-日報入力!S853-日報入力!T853-日報入力!U853-日報入力!V853-日報入力!W853-日報入力!X853-日報入力!Y853-日報入力!Z853)</f>
        <v/>
      </c>
      <c r="H853" s="291" t="str">
        <f>IF(日報入力!G853="","",IF(日報入力!M853&gt;=0,日報入力!M853*F853,F853))</f>
        <v/>
      </c>
      <c r="I853" s="291" t="str">
        <f>IF(日報入力!G853="","",日報入力!O853)</f>
        <v/>
      </c>
      <c r="J853" s="291" t="str">
        <f>IF(日報入力!G853="","",日報入力!P853)</f>
        <v/>
      </c>
      <c r="K853" s="291" t="str">
        <f>IF(日報入力!G853="","",日報入力!Q853)</f>
        <v/>
      </c>
      <c r="L853" s="291" t="str">
        <f>IF(日報入力!G853="","",日報入力!R853)</f>
        <v/>
      </c>
      <c r="M853" s="291" t="str">
        <f>IF(日報入力!G853="","",日報入力!S853)</f>
        <v/>
      </c>
      <c r="N853" s="291" t="str">
        <f>IF(日報入力!G853="","",日報入力!T853)</f>
        <v/>
      </c>
      <c r="O853" s="291" t="str">
        <f>IF(日報入力!G853="","",日報入力!U853)</f>
        <v/>
      </c>
      <c r="P853" s="291" t="str">
        <f>IF(日報入力!G853="","",日報入力!V853)</f>
        <v/>
      </c>
      <c r="Q853" s="291" t="str">
        <f>IF(日報入力!G853="","",日報入力!W853)</f>
        <v/>
      </c>
      <c r="R853" s="291" t="str">
        <f>IF(日報入力!G853="","",日報入力!X853)</f>
        <v/>
      </c>
      <c r="S853" s="291" t="str">
        <f>IF(日報入力!G853="","",日報入力!Y853)</f>
        <v/>
      </c>
      <c r="T853" s="291" t="str">
        <f>IF(日報入力!G853="","",日報入力!Z853)</f>
        <v/>
      </c>
      <c r="U853" s="291" t="str">
        <f>IF(日報入力!G853="","",日報入力!AA853)</f>
        <v/>
      </c>
      <c r="V853" s="378" t="str">
        <f>IF(日報入力!G853="","",日報入力!AB853)</f>
        <v/>
      </c>
      <c r="W853" s="291" t="str">
        <f>IF(日報入力!G853="","",日報入力!AC853)</f>
        <v/>
      </c>
      <c r="X853" s="291" t="str">
        <f>IF(日報入力!G853="","",日報入力!AD853)</f>
        <v/>
      </c>
      <c r="Y853" s="291" t="str">
        <f>IF(日報入力!G853="","",日報入力!AE853)</f>
        <v/>
      </c>
      <c r="Z853" s="291" t="str">
        <f>IF(日報入力!G853="","",日報入力!AF853)</f>
        <v/>
      </c>
      <c r="AA853" s="291" t="str">
        <f>IF(日報入力!G853="","",日報入力!AG853)</f>
        <v/>
      </c>
      <c r="AB853" s="291" t="str">
        <f>IF(日報入力!G853="","",日報入力!AH853)</f>
        <v/>
      </c>
      <c r="AC853" s="291" t="str">
        <f>IF(日報入力!G853="","",日報入力!AI853)</f>
        <v/>
      </c>
      <c r="AD853" s="291" t="str">
        <f>IF(日報入力!G853="","",日報入力!AJ853)</f>
        <v/>
      </c>
      <c r="AE853" s="292" t="str">
        <f>IF(日報入力!G853="","",日報入力!E853)</f>
        <v/>
      </c>
      <c r="AF853" s="293" t="str">
        <f>IF(日報入力!G853="","",日報入力!AK853)</f>
        <v/>
      </c>
      <c r="AG853" s="293" t="str">
        <f>IF(日報入力!G853="","",日報入力!AL853)</f>
        <v/>
      </c>
      <c r="AH853" s="293" t="str">
        <f>IF(日報入力!G853="","",日報入力!AM853)</f>
        <v/>
      </c>
      <c r="AI853" s="294" t="str">
        <f>IF(日報入力!G853&gt;0,日報入力!D853*日報入力!K853*日報入力!AL853,"")</f>
        <v/>
      </c>
      <c r="AJ853" s="294" t="str">
        <f>IF(日報入力!G853&gt;0,日報入力!E853*日報入力!AL853,"")</f>
        <v/>
      </c>
      <c r="AK853" s="294" t="str">
        <f>IF(日報入力!G853&gt;0,AI853-AJ853,"")</f>
        <v/>
      </c>
      <c r="AL853" s="292" t="str">
        <f>IF(日報入力!G853&gt;0,日報入力!E853*日報入力!AM853,"")</f>
        <v/>
      </c>
      <c r="AM853" s="292" t="str">
        <f>IF(日報入力!G853&gt;0,日報入力!AB853*日報入力!AM853,"")</f>
        <v/>
      </c>
      <c r="AN853" s="68" t="str">
        <f>IF(日報入力!G853&gt;0,日報入力!C853,"")</f>
        <v/>
      </c>
      <c r="AO853" s="68" t="str">
        <f>日報入力!B853</f>
        <v/>
      </c>
      <c r="AP853" s="68" t="str">
        <f>IF(日報入力!AQ853,日報入力!BA853,"")</f>
        <v/>
      </c>
      <c r="AQ853" s="68" t="str">
        <f>IF(日報入力!AR853,日報入力!BB853,"")</f>
        <v/>
      </c>
      <c r="AR853" s="68" t="str">
        <f>IF(日報入力!AS853,"N勤","")</f>
        <v/>
      </c>
      <c r="AS853" s="295" t="e">
        <f t="shared" si="56"/>
        <v>#VALUE!</v>
      </c>
      <c r="AT853" s="439" t="str">
        <f>日報入力!AY853</f>
        <v/>
      </c>
      <c r="AU853" s="518" t="str">
        <f>IF(日報入力!G853,G853*60/E853,"")</f>
        <v/>
      </c>
      <c r="AV853" s="528" t="str">
        <f>IF(日報入力!AT853,日報入力!AT853,"")</f>
        <v/>
      </c>
      <c r="AW853" s="529" t="str">
        <f>IF(日報入力!AT853,AE853/日報入力!AT853,"")</f>
        <v/>
      </c>
      <c r="AX853" s="530" t="e">
        <f>IF(1&lt;日報集計!AT853,AT853/(((F853-I853-J853-N853-O853)*60)/(E853)),"")</f>
        <v>#VALUE!</v>
      </c>
      <c r="AY853" s="664" t="str">
        <f>IF(日報入力!H853,AT853/(((F853-J853)*60)/E853),"")</f>
        <v/>
      </c>
      <c r="AZ853" s="664" t="str">
        <f>IF(日報入力!I853,AT853/((G853*60)/E853),"")</f>
        <v/>
      </c>
      <c r="BA853" s="296" t="str">
        <f>IF(日報入力!G853,G853/F853,"")</f>
        <v/>
      </c>
      <c r="BB853" s="386" t="e">
        <f t="shared" si="57"/>
        <v>#VALUE!</v>
      </c>
      <c r="BC853" s="386" t="e">
        <f t="shared" si="58"/>
        <v>#VALUE!</v>
      </c>
      <c r="BD853" s="80">
        <f>日報入力!AU853</f>
        <v>0</v>
      </c>
      <c r="BE853" s="534" t="str">
        <f>IF(日報入力!AV853,日報入力!AV853,"")</f>
        <v/>
      </c>
      <c r="BF853" s="534" t="str">
        <f>IF(日報入力!AW853,日報入力!AW853,"")</f>
        <v/>
      </c>
      <c r="BG853" s="398" t="str">
        <f>IF(日報入力!G853,日報入力!K853*日報入力!D853*日報入力!BC853,"")</f>
        <v/>
      </c>
    </row>
    <row r="854" spans="1:59" ht="20.25" hidden="1" customHeight="1" x14ac:dyDescent="0.15">
      <c r="A854" s="302" t="str">
        <f>IF(日報入力!G854="","",日報入力!G854)</f>
        <v/>
      </c>
      <c r="B854" s="291" t="str">
        <f>IF(日報入力!G854="","",日報入力!H854)</f>
        <v/>
      </c>
      <c r="C854" s="291" t="str">
        <f>IF(日報入力!G854="","",日報入力!I854)</f>
        <v/>
      </c>
      <c r="D854" s="291" t="str">
        <f>IF(日報入力!G854="","",日報入力!J854)</f>
        <v/>
      </c>
      <c r="E854" s="291" t="str">
        <f>IF(日報入力!G854="","",日報入力!K854)</f>
        <v/>
      </c>
      <c r="F854" s="291" t="str">
        <f>IF(日報入力!G854="","",日報入力!L854)</f>
        <v/>
      </c>
      <c r="G854" s="291" t="str">
        <f>IF(日報入力!G854="","",日報入力!L854-日報入力!O854-日報入力!P854-日報入力!Q854-日報入力!R854-日報入力!S854-日報入力!T854-日報入力!U854-日報入力!V854-日報入力!W854-日報入力!X854-日報入力!Y854-日報入力!Z854)</f>
        <v/>
      </c>
      <c r="H854" s="291" t="str">
        <f>IF(日報入力!G854="","",IF(日報入力!M854&gt;=0,日報入力!M854*F854,F854))</f>
        <v/>
      </c>
      <c r="I854" s="291" t="str">
        <f>IF(日報入力!G854="","",日報入力!O854)</f>
        <v/>
      </c>
      <c r="J854" s="291" t="str">
        <f>IF(日報入力!G854="","",日報入力!P854)</f>
        <v/>
      </c>
      <c r="K854" s="291" t="str">
        <f>IF(日報入力!G854="","",日報入力!Q854)</f>
        <v/>
      </c>
      <c r="L854" s="291" t="str">
        <f>IF(日報入力!G854="","",日報入力!R854)</f>
        <v/>
      </c>
      <c r="M854" s="291" t="str">
        <f>IF(日報入力!G854="","",日報入力!S854)</f>
        <v/>
      </c>
      <c r="N854" s="291" t="str">
        <f>IF(日報入力!G854="","",日報入力!T854)</f>
        <v/>
      </c>
      <c r="O854" s="291" t="str">
        <f>IF(日報入力!G854="","",日報入力!U854)</f>
        <v/>
      </c>
      <c r="P854" s="291" t="str">
        <f>IF(日報入力!G854="","",日報入力!V854)</f>
        <v/>
      </c>
      <c r="Q854" s="291" t="str">
        <f>IF(日報入力!G854="","",日報入力!W854)</f>
        <v/>
      </c>
      <c r="R854" s="291" t="str">
        <f>IF(日報入力!G854="","",日報入力!X854)</f>
        <v/>
      </c>
      <c r="S854" s="291" t="str">
        <f>IF(日報入力!G854="","",日報入力!Y854)</f>
        <v/>
      </c>
      <c r="T854" s="291" t="str">
        <f>IF(日報入力!G854="","",日報入力!Z854)</f>
        <v/>
      </c>
      <c r="U854" s="291" t="str">
        <f>IF(日報入力!G854="","",日報入力!AA854)</f>
        <v/>
      </c>
      <c r="V854" s="378" t="str">
        <f>IF(日報入力!G854="","",日報入力!AB854)</f>
        <v/>
      </c>
      <c r="W854" s="291" t="str">
        <f>IF(日報入力!G854="","",日報入力!AC854)</f>
        <v/>
      </c>
      <c r="X854" s="291" t="str">
        <f>IF(日報入力!G854="","",日報入力!AD854)</f>
        <v/>
      </c>
      <c r="Y854" s="291" t="str">
        <f>IF(日報入力!G854="","",日報入力!AE854)</f>
        <v/>
      </c>
      <c r="Z854" s="291" t="str">
        <f>IF(日報入力!G854="","",日報入力!AF854)</f>
        <v/>
      </c>
      <c r="AA854" s="291" t="str">
        <f>IF(日報入力!G854="","",日報入力!AG854)</f>
        <v/>
      </c>
      <c r="AB854" s="291" t="str">
        <f>IF(日報入力!G854="","",日報入力!AH854)</f>
        <v/>
      </c>
      <c r="AC854" s="291" t="str">
        <f>IF(日報入力!G854="","",日報入力!AI854)</f>
        <v/>
      </c>
      <c r="AD854" s="291" t="str">
        <f>IF(日報入力!G854="","",日報入力!AJ854)</f>
        <v/>
      </c>
      <c r="AE854" s="292" t="str">
        <f>IF(日報入力!G854="","",日報入力!E854)</f>
        <v/>
      </c>
      <c r="AF854" s="293" t="str">
        <f>IF(日報入力!G854="","",日報入力!AK854)</f>
        <v/>
      </c>
      <c r="AG854" s="293" t="str">
        <f>IF(日報入力!G854="","",日報入力!AL854)</f>
        <v/>
      </c>
      <c r="AH854" s="293" t="str">
        <f>IF(日報入力!G854="","",日報入力!AM854)</f>
        <v/>
      </c>
      <c r="AI854" s="294" t="str">
        <f>IF(日報入力!G854&gt;0,日報入力!D854*日報入力!K854*日報入力!AL854,"")</f>
        <v/>
      </c>
      <c r="AJ854" s="294" t="str">
        <f>IF(日報入力!G854&gt;0,日報入力!E854*日報入力!AL854,"")</f>
        <v/>
      </c>
      <c r="AK854" s="294" t="str">
        <f>IF(日報入力!G854&gt;0,AI854-AJ854,"")</f>
        <v/>
      </c>
      <c r="AL854" s="292" t="str">
        <f>IF(日報入力!G854&gt;0,日報入力!E854*日報入力!AM854,"")</f>
        <v/>
      </c>
      <c r="AM854" s="292" t="str">
        <f>IF(日報入力!G854&gt;0,日報入力!AB854*日報入力!AM854,"")</f>
        <v/>
      </c>
      <c r="AN854" s="68" t="str">
        <f>IF(日報入力!G854&gt;0,日報入力!C854,"")</f>
        <v/>
      </c>
      <c r="AO854" s="68" t="str">
        <f>日報入力!B854</f>
        <v/>
      </c>
      <c r="AP854" s="68" t="str">
        <f>IF(日報入力!AQ854,日報入力!BA854,"")</f>
        <v/>
      </c>
      <c r="AQ854" s="68" t="str">
        <f>IF(日報入力!AR854,日報入力!BB854,"")</f>
        <v/>
      </c>
      <c r="AR854" s="68" t="str">
        <f>IF(日報入力!AS854,"N勤","")</f>
        <v/>
      </c>
      <c r="AS854" s="295" t="e">
        <f t="shared" si="56"/>
        <v>#VALUE!</v>
      </c>
      <c r="AT854" s="439" t="str">
        <f>日報入力!AY854</f>
        <v/>
      </c>
      <c r="AU854" s="518" t="str">
        <f>IF(日報入力!G854,G854*60/E854,"")</f>
        <v/>
      </c>
      <c r="AV854" s="528" t="str">
        <f>IF(日報入力!AT854,日報入力!AT854,"")</f>
        <v/>
      </c>
      <c r="AW854" s="529" t="str">
        <f>IF(日報入力!AT854,AE854/日報入力!AT854,"")</f>
        <v/>
      </c>
      <c r="AX854" s="530" t="e">
        <f>IF(1&lt;日報集計!AT854,AT854/(((F854-I854-J854-N854-O854)*60)/(E854)),"")</f>
        <v>#VALUE!</v>
      </c>
      <c r="AY854" s="664" t="str">
        <f>IF(日報入力!H854,AT854/(((F854-J854)*60)/E854),"")</f>
        <v/>
      </c>
      <c r="AZ854" s="664" t="str">
        <f>IF(日報入力!I854,AT854/((G854*60)/E854),"")</f>
        <v/>
      </c>
      <c r="BA854" s="296" t="str">
        <f>IF(日報入力!G854,G854/F854,"")</f>
        <v/>
      </c>
      <c r="BB854" s="386" t="e">
        <f t="shared" si="57"/>
        <v>#VALUE!</v>
      </c>
      <c r="BC854" s="386" t="e">
        <f t="shared" si="58"/>
        <v>#VALUE!</v>
      </c>
      <c r="BD854" s="80">
        <f>日報入力!AU854</f>
        <v>0</v>
      </c>
      <c r="BE854" s="534" t="str">
        <f>IF(日報入力!AV854,日報入力!AV854,"")</f>
        <v/>
      </c>
      <c r="BF854" s="534" t="str">
        <f>IF(日報入力!AW854,日報入力!AW854,"")</f>
        <v/>
      </c>
      <c r="BG854" s="398" t="str">
        <f>IF(日報入力!G854,日報入力!K854*日報入力!D854*日報入力!BC854,"")</f>
        <v/>
      </c>
    </row>
    <row r="855" spans="1:59" ht="20.25" hidden="1" customHeight="1" x14ac:dyDescent="0.15">
      <c r="A855" s="302" t="str">
        <f>IF(日報入力!G855="","",日報入力!G855)</f>
        <v/>
      </c>
      <c r="B855" s="291" t="str">
        <f>IF(日報入力!G855="","",日報入力!H855)</f>
        <v/>
      </c>
      <c r="C855" s="291" t="str">
        <f>IF(日報入力!G855="","",日報入力!I855)</f>
        <v/>
      </c>
      <c r="D855" s="291" t="str">
        <f>IF(日報入力!G855="","",日報入力!J855)</f>
        <v/>
      </c>
      <c r="E855" s="291" t="str">
        <f>IF(日報入力!G855="","",日報入力!K855)</f>
        <v/>
      </c>
      <c r="F855" s="291" t="str">
        <f>IF(日報入力!G855="","",日報入力!L855)</f>
        <v/>
      </c>
      <c r="G855" s="291" t="str">
        <f>IF(日報入力!G855="","",日報入力!L855-日報入力!O855-日報入力!P855-日報入力!Q855-日報入力!R855-日報入力!S855-日報入力!T855-日報入力!U855-日報入力!V855-日報入力!W855-日報入力!X855-日報入力!Y855-日報入力!Z855)</f>
        <v/>
      </c>
      <c r="H855" s="291" t="str">
        <f>IF(日報入力!G855="","",IF(日報入力!M855&gt;=0,日報入力!M855*F855,F855))</f>
        <v/>
      </c>
      <c r="I855" s="291" t="str">
        <f>IF(日報入力!G855="","",日報入力!O855)</f>
        <v/>
      </c>
      <c r="J855" s="291" t="str">
        <f>IF(日報入力!G855="","",日報入力!P855)</f>
        <v/>
      </c>
      <c r="K855" s="291" t="str">
        <f>IF(日報入力!G855="","",日報入力!Q855)</f>
        <v/>
      </c>
      <c r="L855" s="291" t="str">
        <f>IF(日報入力!G855="","",日報入力!R855)</f>
        <v/>
      </c>
      <c r="M855" s="291" t="str">
        <f>IF(日報入力!G855="","",日報入力!S855)</f>
        <v/>
      </c>
      <c r="N855" s="291" t="str">
        <f>IF(日報入力!G855="","",日報入力!T855)</f>
        <v/>
      </c>
      <c r="O855" s="291" t="str">
        <f>IF(日報入力!G855="","",日報入力!U855)</f>
        <v/>
      </c>
      <c r="P855" s="291" t="str">
        <f>IF(日報入力!G855="","",日報入力!V855)</f>
        <v/>
      </c>
      <c r="Q855" s="291" t="str">
        <f>IF(日報入力!G855="","",日報入力!W855)</f>
        <v/>
      </c>
      <c r="R855" s="291" t="str">
        <f>IF(日報入力!G855="","",日報入力!X855)</f>
        <v/>
      </c>
      <c r="S855" s="291" t="str">
        <f>IF(日報入力!G855="","",日報入力!Y855)</f>
        <v/>
      </c>
      <c r="T855" s="291" t="str">
        <f>IF(日報入力!G855="","",日報入力!Z855)</f>
        <v/>
      </c>
      <c r="U855" s="291" t="str">
        <f>IF(日報入力!G855="","",日報入力!AA855)</f>
        <v/>
      </c>
      <c r="V855" s="378" t="str">
        <f>IF(日報入力!G855="","",日報入力!AB855)</f>
        <v/>
      </c>
      <c r="W855" s="291" t="str">
        <f>IF(日報入力!G855="","",日報入力!AC855)</f>
        <v/>
      </c>
      <c r="X855" s="291" t="str">
        <f>IF(日報入力!G855="","",日報入力!AD855)</f>
        <v/>
      </c>
      <c r="Y855" s="291" t="str">
        <f>IF(日報入力!G855="","",日報入力!AE855)</f>
        <v/>
      </c>
      <c r="Z855" s="291" t="str">
        <f>IF(日報入力!G855="","",日報入力!AF855)</f>
        <v/>
      </c>
      <c r="AA855" s="291" t="str">
        <f>IF(日報入力!G855="","",日報入力!AG855)</f>
        <v/>
      </c>
      <c r="AB855" s="291" t="str">
        <f>IF(日報入力!G855="","",日報入力!AH855)</f>
        <v/>
      </c>
      <c r="AC855" s="291" t="str">
        <f>IF(日報入力!G855="","",日報入力!AI855)</f>
        <v/>
      </c>
      <c r="AD855" s="291" t="str">
        <f>IF(日報入力!G855="","",日報入力!AJ855)</f>
        <v/>
      </c>
      <c r="AE855" s="292" t="str">
        <f>IF(日報入力!G855="","",日報入力!E855)</f>
        <v/>
      </c>
      <c r="AF855" s="293" t="str">
        <f>IF(日報入力!G855="","",日報入力!AK855)</f>
        <v/>
      </c>
      <c r="AG855" s="293" t="str">
        <f>IF(日報入力!G855="","",日報入力!AL855)</f>
        <v/>
      </c>
      <c r="AH855" s="293" t="str">
        <f>IF(日報入力!G855="","",日報入力!AM855)</f>
        <v/>
      </c>
      <c r="AI855" s="294" t="str">
        <f>IF(日報入力!G855&gt;0,日報入力!D855*日報入力!K855*日報入力!AL855,"")</f>
        <v/>
      </c>
      <c r="AJ855" s="294" t="str">
        <f>IF(日報入力!G855&gt;0,日報入力!E855*日報入力!AL855,"")</f>
        <v/>
      </c>
      <c r="AK855" s="294" t="str">
        <f>IF(日報入力!G855&gt;0,AI855-AJ855,"")</f>
        <v/>
      </c>
      <c r="AL855" s="292" t="str">
        <f>IF(日報入力!G855&gt;0,日報入力!E855*日報入力!AM855,"")</f>
        <v/>
      </c>
      <c r="AM855" s="292" t="str">
        <f>IF(日報入力!G855&gt;0,日報入力!AB855*日報入力!AM855,"")</f>
        <v/>
      </c>
      <c r="AN855" s="68" t="str">
        <f>IF(日報入力!G855&gt;0,日報入力!C855,"")</f>
        <v/>
      </c>
      <c r="AO855" s="68" t="str">
        <f>日報入力!B855</f>
        <v/>
      </c>
      <c r="AP855" s="68" t="str">
        <f>IF(日報入力!AQ855,日報入力!BA855,"")</f>
        <v/>
      </c>
      <c r="AQ855" s="68" t="str">
        <f>IF(日報入力!AR855,日報入力!BB855,"")</f>
        <v/>
      </c>
      <c r="AR855" s="68" t="str">
        <f>IF(日報入力!AS855,"N勤","")</f>
        <v/>
      </c>
      <c r="AS855" s="295" t="e">
        <f t="shared" si="56"/>
        <v>#VALUE!</v>
      </c>
      <c r="AT855" s="439" t="str">
        <f>日報入力!AY855</f>
        <v/>
      </c>
      <c r="AU855" s="518" t="str">
        <f>IF(日報入力!G855,G855*60/E855,"")</f>
        <v/>
      </c>
      <c r="AV855" s="528" t="str">
        <f>IF(日報入力!AT855,日報入力!AT855,"")</f>
        <v/>
      </c>
      <c r="AW855" s="529" t="str">
        <f>IF(日報入力!AT855,AE855/日報入力!AT855,"")</f>
        <v/>
      </c>
      <c r="AX855" s="530" t="e">
        <f>IF(1&lt;日報集計!AT855,AT855/(((F855-I855-J855-N855-O855)*60)/(E855)),"")</f>
        <v>#VALUE!</v>
      </c>
      <c r="AY855" s="664" t="str">
        <f>IF(日報入力!H855,AT855/(((F855-J855)*60)/E855),"")</f>
        <v/>
      </c>
      <c r="AZ855" s="664" t="str">
        <f>IF(日報入力!I855,AT855/((G855*60)/E855),"")</f>
        <v/>
      </c>
      <c r="BA855" s="296" t="str">
        <f>IF(日報入力!G855,G855/F855,"")</f>
        <v/>
      </c>
      <c r="BB855" s="386" t="e">
        <f t="shared" si="57"/>
        <v>#VALUE!</v>
      </c>
      <c r="BC855" s="386" t="e">
        <f t="shared" si="58"/>
        <v>#VALUE!</v>
      </c>
      <c r="BD855" s="80">
        <f>日報入力!AU855</f>
        <v>0</v>
      </c>
      <c r="BE855" s="534" t="str">
        <f>IF(日報入力!AV855,日報入力!AV855,"")</f>
        <v/>
      </c>
      <c r="BF855" s="534" t="str">
        <f>IF(日報入力!AW855,日報入力!AW855,"")</f>
        <v/>
      </c>
      <c r="BG855" s="398" t="str">
        <f>IF(日報入力!G855,日報入力!K855*日報入力!D855*日報入力!BC855,"")</f>
        <v/>
      </c>
    </row>
    <row r="856" spans="1:59" ht="20.25" hidden="1" customHeight="1" x14ac:dyDescent="0.15">
      <c r="A856" s="302" t="str">
        <f>IF(日報入力!G856="","",日報入力!G856)</f>
        <v/>
      </c>
      <c r="B856" s="291" t="str">
        <f>IF(日報入力!G856="","",日報入力!H856)</f>
        <v/>
      </c>
      <c r="C856" s="291" t="str">
        <f>IF(日報入力!G856="","",日報入力!I856)</f>
        <v/>
      </c>
      <c r="D856" s="291" t="str">
        <f>IF(日報入力!G856="","",日報入力!J856)</f>
        <v/>
      </c>
      <c r="E856" s="291" t="str">
        <f>IF(日報入力!G856="","",日報入力!K856)</f>
        <v/>
      </c>
      <c r="F856" s="291" t="str">
        <f>IF(日報入力!G856="","",日報入力!L856)</f>
        <v/>
      </c>
      <c r="G856" s="291" t="str">
        <f>IF(日報入力!G856="","",日報入力!L856-日報入力!O856-日報入力!P856-日報入力!Q856-日報入力!R856-日報入力!S856-日報入力!T856-日報入力!U856-日報入力!V856-日報入力!W856-日報入力!X856-日報入力!Y856-日報入力!Z856)</f>
        <v/>
      </c>
      <c r="H856" s="291" t="str">
        <f>IF(日報入力!G856="","",IF(日報入力!M856&gt;=0,日報入力!M856*F856,F856))</f>
        <v/>
      </c>
      <c r="I856" s="291" t="str">
        <f>IF(日報入力!G856="","",日報入力!O856)</f>
        <v/>
      </c>
      <c r="J856" s="291" t="str">
        <f>IF(日報入力!G856="","",日報入力!P856)</f>
        <v/>
      </c>
      <c r="K856" s="291" t="str">
        <f>IF(日報入力!G856="","",日報入力!Q856)</f>
        <v/>
      </c>
      <c r="L856" s="291" t="str">
        <f>IF(日報入力!G856="","",日報入力!R856)</f>
        <v/>
      </c>
      <c r="M856" s="291" t="str">
        <f>IF(日報入力!G856="","",日報入力!S856)</f>
        <v/>
      </c>
      <c r="N856" s="291" t="str">
        <f>IF(日報入力!G856="","",日報入力!T856)</f>
        <v/>
      </c>
      <c r="O856" s="291" t="str">
        <f>IF(日報入力!G856="","",日報入力!U856)</f>
        <v/>
      </c>
      <c r="P856" s="291" t="str">
        <f>IF(日報入力!G856="","",日報入力!V856)</f>
        <v/>
      </c>
      <c r="Q856" s="291" t="str">
        <f>IF(日報入力!G856="","",日報入力!W856)</f>
        <v/>
      </c>
      <c r="R856" s="291" t="str">
        <f>IF(日報入力!G856="","",日報入力!X856)</f>
        <v/>
      </c>
      <c r="S856" s="291" t="str">
        <f>IF(日報入力!G856="","",日報入力!Y856)</f>
        <v/>
      </c>
      <c r="T856" s="291" t="str">
        <f>IF(日報入力!G856="","",日報入力!Z856)</f>
        <v/>
      </c>
      <c r="U856" s="291" t="str">
        <f>IF(日報入力!G856="","",日報入力!AA856)</f>
        <v/>
      </c>
      <c r="V856" s="378" t="str">
        <f>IF(日報入力!G856="","",日報入力!AB856)</f>
        <v/>
      </c>
      <c r="W856" s="291" t="str">
        <f>IF(日報入力!G856="","",日報入力!AC856)</f>
        <v/>
      </c>
      <c r="X856" s="291" t="str">
        <f>IF(日報入力!G856="","",日報入力!AD856)</f>
        <v/>
      </c>
      <c r="Y856" s="291" t="str">
        <f>IF(日報入力!G856="","",日報入力!AE856)</f>
        <v/>
      </c>
      <c r="Z856" s="291" t="str">
        <f>IF(日報入力!G856="","",日報入力!AF856)</f>
        <v/>
      </c>
      <c r="AA856" s="291" t="str">
        <f>IF(日報入力!G856="","",日報入力!AG856)</f>
        <v/>
      </c>
      <c r="AB856" s="291" t="str">
        <f>IF(日報入力!G856="","",日報入力!AH856)</f>
        <v/>
      </c>
      <c r="AC856" s="291" t="str">
        <f>IF(日報入力!G856="","",日報入力!AI856)</f>
        <v/>
      </c>
      <c r="AD856" s="291" t="str">
        <f>IF(日報入力!G856="","",日報入力!AJ856)</f>
        <v/>
      </c>
      <c r="AE856" s="292" t="str">
        <f>IF(日報入力!G856="","",日報入力!E856)</f>
        <v/>
      </c>
      <c r="AF856" s="293" t="str">
        <f>IF(日報入力!G856="","",日報入力!AK856)</f>
        <v/>
      </c>
      <c r="AG856" s="293" t="str">
        <f>IF(日報入力!G856="","",日報入力!AL856)</f>
        <v/>
      </c>
      <c r="AH856" s="293" t="str">
        <f>IF(日報入力!G856="","",日報入力!AM856)</f>
        <v/>
      </c>
      <c r="AI856" s="294" t="str">
        <f>IF(日報入力!G856&gt;0,日報入力!D856*日報入力!K856*日報入力!AL856,"")</f>
        <v/>
      </c>
      <c r="AJ856" s="294" t="str">
        <f>IF(日報入力!G856&gt;0,日報入力!E856*日報入力!AL856,"")</f>
        <v/>
      </c>
      <c r="AK856" s="294" t="str">
        <f>IF(日報入力!G856&gt;0,AI856-AJ856,"")</f>
        <v/>
      </c>
      <c r="AL856" s="292" t="str">
        <f>IF(日報入力!G856&gt;0,日報入力!E856*日報入力!AM856,"")</f>
        <v/>
      </c>
      <c r="AM856" s="292" t="str">
        <f>IF(日報入力!G856&gt;0,日報入力!AB856*日報入力!AM856,"")</f>
        <v/>
      </c>
      <c r="AN856" s="68" t="str">
        <f>IF(日報入力!G856&gt;0,日報入力!C856,"")</f>
        <v/>
      </c>
      <c r="AO856" s="68" t="str">
        <f>日報入力!B856</f>
        <v/>
      </c>
      <c r="AP856" s="68" t="str">
        <f>IF(日報入力!AQ856,日報入力!BA856,"")</f>
        <v/>
      </c>
      <c r="AQ856" s="68" t="str">
        <f>IF(日報入力!AR856,日報入力!BB856,"")</f>
        <v/>
      </c>
      <c r="AR856" s="68" t="str">
        <f>IF(日報入力!AS856,"N勤","")</f>
        <v/>
      </c>
      <c r="AS856" s="295" t="e">
        <f t="shared" si="56"/>
        <v>#VALUE!</v>
      </c>
      <c r="AT856" s="439" t="str">
        <f>日報入力!AY856</f>
        <v/>
      </c>
      <c r="AU856" s="518" t="str">
        <f>IF(日報入力!G856,G856*60/E856,"")</f>
        <v/>
      </c>
      <c r="AV856" s="528" t="str">
        <f>IF(日報入力!AT856,日報入力!AT856,"")</f>
        <v/>
      </c>
      <c r="AW856" s="529" t="str">
        <f>IF(日報入力!AT856,AE856/日報入力!AT856,"")</f>
        <v/>
      </c>
      <c r="AX856" s="530" t="e">
        <f>IF(1&lt;日報集計!AT856,AT856/(((F856-I856-J856-N856-O856)*60)/(E856)),"")</f>
        <v>#VALUE!</v>
      </c>
      <c r="AY856" s="664" t="str">
        <f>IF(日報入力!H856,AT856/(((F856-J856)*60)/E856),"")</f>
        <v/>
      </c>
      <c r="AZ856" s="664" t="str">
        <f>IF(日報入力!I856,AT856/((G856*60)/E856),"")</f>
        <v/>
      </c>
      <c r="BA856" s="296" t="str">
        <f>IF(日報入力!G856,G856/F856,"")</f>
        <v/>
      </c>
      <c r="BB856" s="386" t="e">
        <f t="shared" si="57"/>
        <v>#VALUE!</v>
      </c>
      <c r="BC856" s="386" t="e">
        <f t="shared" si="58"/>
        <v>#VALUE!</v>
      </c>
      <c r="BD856" s="80">
        <f>日報入力!AU856</f>
        <v>0</v>
      </c>
      <c r="BE856" s="534" t="str">
        <f>IF(日報入力!AV856,日報入力!AV856,"")</f>
        <v/>
      </c>
      <c r="BF856" s="534" t="str">
        <f>IF(日報入力!AW856,日報入力!AW856,"")</f>
        <v/>
      </c>
      <c r="BG856" s="398" t="str">
        <f>IF(日報入力!G856,日報入力!K856*日報入力!D856*日報入力!BC856,"")</f>
        <v/>
      </c>
    </row>
    <row r="857" spans="1:59" ht="20.25" hidden="1" customHeight="1" x14ac:dyDescent="0.15">
      <c r="A857" s="302" t="str">
        <f>IF(日報入力!G857="","",日報入力!G857)</f>
        <v/>
      </c>
      <c r="B857" s="291" t="str">
        <f>IF(日報入力!G857="","",日報入力!H857)</f>
        <v/>
      </c>
      <c r="C857" s="291" t="str">
        <f>IF(日報入力!G857="","",日報入力!I857)</f>
        <v/>
      </c>
      <c r="D857" s="291" t="str">
        <f>IF(日報入力!G857="","",日報入力!J857)</f>
        <v/>
      </c>
      <c r="E857" s="291" t="str">
        <f>IF(日報入力!G857="","",日報入力!K857)</f>
        <v/>
      </c>
      <c r="F857" s="291" t="str">
        <f>IF(日報入力!G857="","",日報入力!L857)</f>
        <v/>
      </c>
      <c r="G857" s="291" t="str">
        <f>IF(日報入力!G857="","",日報入力!L857-日報入力!O857-日報入力!P857-日報入力!Q857-日報入力!R857-日報入力!S857-日報入力!T857-日報入力!U857-日報入力!V857-日報入力!W857-日報入力!X857-日報入力!Y857-日報入力!Z857)</f>
        <v/>
      </c>
      <c r="H857" s="291" t="str">
        <f>IF(日報入力!G857="","",IF(日報入力!M857&gt;=0,日報入力!M857*F857,F857))</f>
        <v/>
      </c>
      <c r="I857" s="291" t="str">
        <f>IF(日報入力!G857="","",日報入力!O857)</f>
        <v/>
      </c>
      <c r="J857" s="291" t="str">
        <f>IF(日報入力!G857="","",日報入力!P857)</f>
        <v/>
      </c>
      <c r="K857" s="291" t="str">
        <f>IF(日報入力!G857="","",日報入力!Q857)</f>
        <v/>
      </c>
      <c r="L857" s="291" t="str">
        <f>IF(日報入力!G857="","",日報入力!R857)</f>
        <v/>
      </c>
      <c r="M857" s="291" t="str">
        <f>IF(日報入力!G857="","",日報入力!S857)</f>
        <v/>
      </c>
      <c r="N857" s="291" t="str">
        <f>IF(日報入力!G857="","",日報入力!T857)</f>
        <v/>
      </c>
      <c r="O857" s="291" t="str">
        <f>IF(日報入力!G857="","",日報入力!U857)</f>
        <v/>
      </c>
      <c r="P857" s="291" t="str">
        <f>IF(日報入力!G857="","",日報入力!V857)</f>
        <v/>
      </c>
      <c r="Q857" s="291" t="str">
        <f>IF(日報入力!G857="","",日報入力!W857)</f>
        <v/>
      </c>
      <c r="R857" s="291" t="str">
        <f>IF(日報入力!G857="","",日報入力!X857)</f>
        <v/>
      </c>
      <c r="S857" s="291" t="str">
        <f>IF(日報入力!G857="","",日報入力!Y857)</f>
        <v/>
      </c>
      <c r="T857" s="291" t="str">
        <f>IF(日報入力!G857="","",日報入力!Z857)</f>
        <v/>
      </c>
      <c r="U857" s="291" t="str">
        <f>IF(日報入力!G857="","",日報入力!AA857)</f>
        <v/>
      </c>
      <c r="V857" s="378" t="str">
        <f>IF(日報入力!G857="","",日報入力!AB857)</f>
        <v/>
      </c>
      <c r="W857" s="291" t="str">
        <f>IF(日報入力!G857="","",日報入力!AC857)</f>
        <v/>
      </c>
      <c r="X857" s="291" t="str">
        <f>IF(日報入力!G857="","",日報入力!AD857)</f>
        <v/>
      </c>
      <c r="Y857" s="291" t="str">
        <f>IF(日報入力!G857="","",日報入力!AE857)</f>
        <v/>
      </c>
      <c r="Z857" s="291" t="str">
        <f>IF(日報入力!G857="","",日報入力!AF857)</f>
        <v/>
      </c>
      <c r="AA857" s="291" t="str">
        <f>IF(日報入力!G857="","",日報入力!AG857)</f>
        <v/>
      </c>
      <c r="AB857" s="291" t="str">
        <f>IF(日報入力!G857="","",日報入力!AH857)</f>
        <v/>
      </c>
      <c r="AC857" s="291" t="str">
        <f>IF(日報入力!G857="","",日報入力!AI857)</f>
        <v/>
      </c>
      <c r="AD857" s="291" t="str">
        <f>IF(日報入力!G857="","",日報入力!AJ857)</f>
        <v/>
      </c>
      <c r="AE857" s="292" t="str">
        <f>IF(日報入力!G857="","",日報入力!E857)</f>
        <v/>
      </c>
      <c r="AF857" s="293" t="str">
        <f>IF(日報入力!G857="","",日報入力!AK857)</f>
        <v/>
      </c>
      <c r="AG857" s="293" t="str">
        <f>IF(日報入力!G857="","",日報入力!AL857)</f>
        <v/>
      </c>
      <c r="AH857" s="293" t="str">
        <f>IF(日報入力!G857="","",日報入力!AM857)</f>
        <v/>
      </c>
      <c r="AI857" s="294" t="str">
        <f>IF(日報入力!G857&gt;0,日報入力!D857*日報入力!K857*日報入力!AL857,"")</f>
        <v/>
      </c>
      <c r="AJ857" s="294" t="str">
        <f>IF(日報入力!G857&gt;0,日報入力!E857*日報入力!AL857,"")</f>
        <v/>
      </c>
      <c r="AK857" s="294" t="str">
        <f>IF(日報入力!G857&gt;0,AI857-AJ857,"")</f>
        <v/>
      </c>
      <c r="AL857" s="292" t="str">
        <f>IF(日報入力!G857&gt;0,日報入力!E857*日報入力!AM857,"")</f>
        <v/>
      </c>
      <c r="AM857" s="292" t="str">
        <f>IF(日報入力!G857&gt;0,日報入力!AB857*日報入力!AM857,"")</f>
        <v/>
      </c>
      <c r="AN857" s="68" t="str">
        <f>IF(日報入力!G857&gt;0,日報入力!C857,"")</f>
        <v/>
      </c>
      <c r="AO857" s="68" t="str">
        <f>日報入力!B857</f>
        <v/>
      </c>
      <c r="AP857" s="68" t="str">
        <f>IF(日報入力!AQ857,日報入力!BA857,"")</f>
        <v/>
      </c>
      <c r="AQ857" s="68" t="str">
        <f>IF(日報入力!AR857,日報入力!BB857,"")</f>
        <v/>
      </c>
      <c r="AR857" s="68" t="str">
        <f>IF(日報入力!AS857,"N勤","")</f>
        <v/>
      </c>
      <c r="AS857" s="295" t="e">
        <f t="shared" si="56"/>
        <v>#VALUE!</v>
      </c>
      <c r="AT857" s="439" t="str">
        <f>日報入力!AY857</f>
        <v/>
      </c>
      <c r="AU857" s="518" t="str">
        <f>IF(日報入力!G857,G857*60/E857,"")</f>
        <v/>
      </c>
      <c r="AV857" s="528" t="str">
        <f>IF(日報入力!AT857,日報入力!AT857,"")</f>
        <v/>
      </c>
      <c r="AW857" s="529" t="str">
        <f>IF(日報入力!AT857,AE857/日報入力!AT857,"")</f>
        <v/>
      </c>
      <c r="AX857" s="530" t="e">
        <f>IF(1&lt;日報集計!AT857,AT857/(((F857-I857-J857-N857-O857)*60)/(E857)),"")</f>
        <v>#VALUE!</v>
      </c>
      <c r="AY857" s="664" t="str">
        <f>IF(日報入力!H857,AT857/(((F857-J857)*60)/E857),"")</f>
        <v/>
      </c>
      <c r="AZ857" s="664" t="str">
        <f>IF(日報入力!I857,AT857/((G857*60)/E857),"")</f>
        <v/>
      </c>
      <c r="BA857" s="296" t="str">
        <f>IF(日報入力!G857,G857/F857,"")</f>
        <v/>
      </c>
      <c r="BB857" s="386" t="e">
        <f t="shared" si="57"/>
        <v>#VALUE!</v>
      </c>
      <c r="BC857" s="386" t="e">
        <f t="shared" si="58"/>
        <v>#VALUE!</v>
      </c>
      <c r="BD857" s="80">
        <f>日報入力!AU857</f>
        <v>0</v>
      </c>
      <c r="BE857" s="534" t="str">
        <f>IF(日報入力!AV857,日報入力!AV857,"")</f>
        <v/>
      </c>
      <c r="BF857" s="534" t="str">
        <f>IF(日報入力!AW857,日報入力!AW857,"")</f>
        <v/>
      </c>
      <c r="BG857" s="398" t="str">
        <f>IF(日報入力!G857,日報入力!K857*日報入力!D857*日報入力!BC857,"")</f>
        <v/>
      </c>
    </row>
    <row r="858" spans="1:59" ht="20.25" hidden="1" customHeight="1" x14ac:dyDescent="0.15">
      <c r="A858" s="302" t="str">
        <f>IF(日報入力!G858="","",日報入力!G858)</f>
        <v/>
      </c>
      <c r="B858" s="291" t="str">
        <f>IF(日報入力!G858="","",日報入力!H858)</f>
        <v/>
      </c>
      <c r="C858" s="291" t="str">
        <f>IF(日報入力!G858="","",日報入力!I858)</f>
        <v/>
      </c>
      <c r="D858" s="291" t="str">
        <f>IF(日報入力!G858="","",日報入力!J858)</f>
        <v/>
      </c>
      <c r="E858" s="291" t="str">
        <f>IF(日報入力!G858="","",日報入力!K858)</f>
        <v/>
      </c>
      <c r="F858" s="291" t="str">
        <f>IF(日報入力!G858="","",日報入力!L858)</f>
        <v/>
      </c>
      <c r="G858" s="291" t="str">
        <f>IF(日報入力!G858="","",日報入力!L858-日報入力!O858-日報入力!P858-日報入力!Q858-日報入力!R858-日報入力!S858-日報入力!T858-日報入力!U858-日報入力!V858-日報入力!W858-日報入力!X858-日報入力!Y858-日報入力!Z858)</f>
        <v/>
      </c>
      <c r="H858" s="291" t="str">
        <f>IF(日報入力!G858="","",IF(日報入力!M858&gt;=0,日報入力!M858*F858,F858))</f>
        <v/>
      </c>
      <c r="I858" s="291" t="str">
        <f>IF(日報入力!G858="","",日報入力!O858)</f>
        <v/>
      </c>
      <c r="J858" s="291" t="str">
        <f>IF(日報入力!G858="","",日報入力!P858)</f>
        <v/>
      </c>
      <c r="K858" s="291" t="str">
        <f>IF(日報入力!G858="","",日報入力!Q858)</f>
        <v/>
      </c>
      <c r="L858" s="291" t="str">
        <f>IF(日報入力!G858="","",日報入力!R858)</f>
        <v/>
      </c>
      <c r="M858" s="291" t="str">
        <f>IF(日報入力!G858="","",日報入力!S858)</f>
        <v/>
      </c>
      <c r="N858" s="291" t="str">
        <f>IF(日報入力!G858="","",日報入力!T858)</f>
        <v/>
      </c>
      <c r="O858" s="291" t="str">
        <f>IF(日報入力!G858="","",日報入力!U858)</f>
        <v/>
      </c>
      <c r="P858" s="291" t="str">
        <f>IF(日報入力!G858="","",日報入力!V858)</f>
        <v/>
      </c>
      <c r="Q858" s="291" t="str">
        <f>IF(日報入力!G858="","",日報入力!W858)</f>
        <v/>
      </c>
      <c r="R858" s="291" t="str">
        <f>IF(日報入力!G858="","",日報入力!X858)</f>
        <v/>
      </c>
      <c r="S858" s="291" t="str">
        <f>IF(日報入力!G858="","",日報入力!Y858)</f>
        <v/>
      </c>
      <c r="T858" s="291" t="str">
        <f>IF(日報入力!G858="","",日報入力!Z858)</f>
        <v/>
      </c>
      <c r="U858" s="291" t="str">
        <f>IF(日報入力!G858="","",日報入力!AA858)</f>
        <v/>
      </c>
      <c r="V858" s="378" t="str">
        <f>IF(日報入力!G858="","",日報入力!AB858)</f>
        <v/>
      </c>
      <c r="W858" s="291" t="str">
        <f>IF(日報入力!G858="","",日報入力!AC858)</f>
        <v/>
      </c>
      <c r="X858" s="291" t="str">
        <f>IF(日報入力!G858="","",日報入力!AD858)</f>
        <v/>
      </c>
      <c r="Y858" s="291" t="str">
        <f>IF(日報入力!G858="","",日報入力!AE858)</f>
        <v/>
      </c>
      <c r="Z858" s="291" t="str">
        <f>IF(日報入力!G858="","",日報入力!AF858)</f>
        <v/>
      </c>
      <c r="AA858" s="291" t="str">
        <f>IF(日報入力!G858="","",日報入力!AG858)</f>
        <v/>
      </c>
      <c r="AB858" s="291" t="str">
        <f>IF(日報入力!G858="","",日報入力!AH858)</f>
        <v/>
      </c>
      <c r="AC858" s="291" t="str">
        <f>IF(日報入力!G858="","",日報入力!AI858)</f>
        <v/>
      </c>
      <c r="AD858" s="291" t="str">
        <f>IF(日報入力!G858="","",日報入力!AJ858)</f>
        <v/>
      </c>
      <c r="AE858" s="292" t="str">
        <f>IF(日報入力!G858="","",日報入力!E858)</f>
        <v/>
      </c>
      <c r="AF858" s="293" t="str">
        <f>IF(日報入力!G858="","",日報入力!AK858)</f>
        <v/>
      </c>
      <c r="AG858" s="293" t="str">
        <f>IF(日報入力!G858="","",日報入力!AL858)</f>
        <v/>
      </c>
      <c r="AH858" s="293" t="str">
        <f>IF(日報入力!G858="","",日報入力!AM858)</f>
        <v/>
      </c>
      <c r="AI858" s="294" t="str">
        <f>IF(日報入力!G858&gt;0,日報入力!D858*日報入力!K858*日報入力!AL858,"")</f>
        <v/>
      </c>
      <c r="AJ858" s="294" t="str">
        <f>IF(日報入力!G858&gt;0,日報入力!E858*日報入力!AL858,"")</f>
        <v/>
      </c>
      <c r="AK858" s="294" t="str">
        <f>IF(日報入力!G858&gt;0,AI858-AJ858,"")</f>
        <v/>
      </c>
      <c r="AL858" s="292" t="str">
        <f>IF(日報入力!G858&gt;0,日報入力!E858*日報入力!AM858,"")</f>
        <v/>
      </c>
      <c r="AM858" s="292" t="str">
        <f>IF(日報入力!G858&gt;0,日報入力!AB858*日報入力!AM858,"")</f>
        <v/>
      </c>
      <c r="AN858" s="68" t="str">
        <f>IF(日報入力!G858&gt;0,日報入力!C858,"")</f>
        <v/>
      </c>
      <c r="AO858" s="68" t="str">
        <f>日報入力!B858</f>
        <v/>
      </c>
      <c r="AP858" s="68" t="str">
        <f>IF(日報入力!AQ858,日報入力!BA858,"")</f>
        <v/>
      </c>
      <c r="AQ858" s="68" t="str">
        <f>IF(日報入力!AR858,日報入力!BB858,"")</f>
        <v/>
      </c>
      <c r="AR858" s="68" t="str">
        <f>IF(日報入力!AS858,"N勤","")</f>
        <v/>
      </c>
      <c r="AS858" s="295" t="e">
        <f t="shared" si="56"/>
        <v>#VALUE!</v>
      </c>
      <c r="AT858" s="439" t="str">
        <f>日報入力!AY858</f>
        <v/>
      </c>
      <c r="AU858" s="518" t="str">
        <f>IF(日報入力!G858,G858*60/E858,"")</f>
        <v/>
      </c>
      <c r="AV858" s="528" t="str">
        <f>IF(日報入力!AT858,日報入力!AT858,"")</f>
        <v/>
      </c>
      <c r="AW858" s="529" t="str">
        <f>IF(日報入力!AT858,AE858/日報入力!AT858,"")</f>
        <v/>
      </c>
      <c r="AX858" s="530" t="e">
        <f>IF(1&lt;日報集計!AT858,AT858/(((F858-I858-J858-N858-O858)*60)/(E858)),"")</f>
        <v>#VALUE!</v>
      </c>
      <c r="AY858" s="664" t="str">
        <f>IF(日報入力!H858,AT858/(((F858-J858)*60)/E858),"")</f>
        <v/>
      </c>
      <c r="AZ858" s="664" t="str">
        <f>IF(日報入力!I858,AT858/((G858*60)/E858),"")</f>
        <v/>
      </c>
      <c r="BA858" s="296" t="str">
        <f>IF(日報入力!G858,G858/F858,"")</f>
        <v/>
      </c>
      <c r="BB858" s="386" t="e">
        <f t="shared" si="57"/>
        <v>#VALUE!</v>
      </c>
      <c r="BC858" s="386" t="e">
        <f t="shared" si="58"/>
        <v>#VALUE!</v>
      </c>
      <c r="BD858" s="80">
        <f>日報入力!AU858</f>
        <v>0</v>
      </c>
      <c r="BE858" s="534" t="str">
        <f>IF(日報入力!AV858,日報入力!AV858,"")</f>
        <v/>
      </c>
      <c r="BF858" s="534" t="str">
        <f>IF(日報入力!AW858,日報入力!AW858,"")</f>
        <v/>
      </c>
      <c r="BG858" s="398" t="str">
        <f>IF(日報入力!G858,日報入力!K858*日報入力!D858*日報入力!BC858,"")</f>
        <v/>
      </c>
    </row>
    <row r="859" spans="1:59" ht="20.25" hidden="1" customHeight="1" x14ac:dyDescent="0.15">
      <c r="A859" s="302" t="str">
        <f>IF(日報入力!G859="","",日報入力!G859)</f>
        <v/>
      </c>
      <c r="B859" s="291" t="str">
        <f>IF(日報入力!G859="","",日報入力!H859)</f>
        <v/>
      </c>
      <c r="C859" s="291" t="str">
        <f>IF(日報入力!G859="","",日報入力!I859)</f>
        <v/>
      </c>
      <c r="D859" s="291" t="str">
        <f>IF(日報入力!G859="","",日報入力!J859)</f>
        <v/>
      </c>
      <c r="E859" s="291" t="str">
        <f>IF(日報入力!G859="","",日報入力!K859)</f>
        <v/>
      </c>
      <c r="F859" s="291" t="str">
        <f>IF(日報入力!G859="","",日報入力!L859)</f>
        <v/>
      </c>
      <c r="G859" s="291" t="str">
        <f>IF(日報入力!G859="","",日報入力!L859-日報入力!O859-日報入力!P859-日報入力!Q859-日報入力!R859-日報入力!S859-日報入力!T859-日報入力!U859-日報入力!V859-日報入力!W859-日報入力!X859-日報入力!Y859-日報入力!Z859)</f>
        <v/>
      </c>
      <c r="H859" s="291" t="str">
        <f>IF(日報入力!G859="","",IF(日報入力!M859&gt;=0,日報入力!M859*F859,F859))</f>
        <v/>
      </c>
      <c r="I859" s="291" t="str">
        <f>IF(日報入力!G859="","",日報入力!O859)</f>
        <v/>
      </c>
      <c r="J859" s="291" t="str">
        <f>IF(日報入力!G859="","",日報入力!P859)</f>
        <v/>
      </c>
      <c r="K859" s="291" t="str">
        <f>IF(日報入力!G859="","",日報入力!Q859)</f>
        <v/>
      </c>
      <c r="L859" s="291" t="str">
        <f>IF(日報入力!G859="","",日報入力!R859)</f>
        <v/>
      </c>
      <c r="M859" s="291" t="str">
        <f>IF(日報入力!G859="","",日報入力!S859)</f>
        <v/>
      </c>
      <c r="N859" s="291" t="str">
        <f>IF(日報入力!G859="","",日報入力!T859)</f>
        <v/>
      </c>
      <c r="O859" s="291" t="str">
        <f>IF(日報入力!G859="","",日報入力!U859)</f>
        <v/>
      </c>
      <c r="P859" s="291" t="str">
        <f>IF(日報入力!G859="","",日報入力!V859)</f>
        <v/>
      </c>
      <c r="Q859" s="291" t="str">
        <f>IF(日報入力!G859="","",日報入力!W859)</f>
        <v/>
      </c>
      <c r="R859" s="291" t="str">
        <f>IF(日報入力!G859="","",日報入力!X859)</f>
        <v/>
      </c>
      <c r="S859" s="291" t="str">
        <f>IF(日報入力!G859="","",日報入力!Y859)</f>
        <v/>
      </c>
      <c r="T859" s="291" t="str">
        <f>IF(日報入力!G859="","",日報入力!Z859)</f>
        <v/>
      </c>
      <c r="U859" s="291" t="str">
        <f>IF(日報入力!G859="","",日報入力!AA859)</f>
        <v/>
      </c>
      <c r="V859" s="378" t="str">
        <f>IF(日報入力!G859="","",日報入力!AB859)</f>
        <v/>
      </c>
      <c r="W859" s="291" t="str">
        <f>IF(日報入力!G859="","",日報入力!AC859)</f>
        <v/>
      </c>
      <c r="X859" s="291" t="str">
        <f>IF(日報入力!G859="","",日報入力!AD859)</f>
        <v/>
      </c>
      <c r="Y859" s="291" t="str">
        <f>IF(日報入力!G859="","",日報入力!AE859)</f>
        <v/>
      </c>
      <c r="Z859" s="291" t="str">
        <f>IF(日報入力!G859="","",日報入力!AF859)</f>
        <v/>
      </c>
      <c r="AA859" s="291" t="str">
        <f>IF(日報入力!G859="","",日報入力!AG859)</f>
        <v/>
      </c>
      <c r="AB859" s="291" t="str">
        <f>IF(日報入力!G859="","",日報入力!AH859)</f>
        <v/>
      </c>
      <c r="AC859" s="291" t="str">
        <f>IF(日報入力!G859="","",日報入力!AI859)</f>
        <v/>
      </c>
      <c r="AD859" s="291" t="str">
        <f>IF(日報入力!G859="","",日報入力!AJ859)</f>
        <v/>
      </c>
      <c r="AE859" s="292" t="str">
        <f>IF(日報入力!G859="","",日報入力!E859)</f>
        <v/>
      </c>
      <c r="AF859" s="293" t="str">
        <f>IF(日報入力!G859="","",日報入力!AK859)</f>
        <v/>
      </c>
      <c r="AG859" s="293" t="str">
        <f>IF(日報入力!G859="","",日報入力!AL859)</f>
        <v/>
      </c>
      <c r="AH859" s="293" t="str">
        <f>IF(日報入力!G859="","",日報入力!AM859)</f>
        <v/>
      </c>
      <c r="AI859" s="294" t="str">
        <f>IF(日報入力!G859&gt;0,日報入力!D859*日報入力!K859*日報入力!AL859,"")</f>
        <v/>
      </c>
      <c r="AJ859" s="294" t="str">
        <f>IF(日報入力!G859&gt;0,日報入力!E859*日報入力!AL859,"")</f>
        <v/>
      </c>
      <c r="AK859" s="294" t="str">
        <f>IF(日報入力!G859&gt;0,AI859-AJ859,"")</f>
        <v/>
      </c>
      <c r="AL859" s="292" t="str">
        <f>IF(日報入力!G859&gt;0,日報入力!E859*日報入力!AM859,"")</f>
        <v/>
      </c>
      <c r="AM859" s="292" t="str">
        <f>IF(日報入力!G859&gt;0,日報入力!AB859*日報入力!AM859,"")</f>
        <v/>
      </c>
      <c r="AN859" s="68" t="str">
        <f>IF(日報入力!G859&gt;0,日報入力!C859,"")</f>
        <v/>
      </c>
      <c r="AO859" s="68" t="str">
        <f>日報入力!B859</f>
        <v/>
      </c>
      <c r="AP859" s="68" t="str">
        <f>IF(日報入力!AQ859,日報入力!BA859,"")</f>
        <v/>
      </c>
      <c r="AQ859" s="68" t="str">
        <f>IF(日報入力!AR859,日報入力!BB859,"")</f>
        <v/>
      </c>
      <c r="AR859" s="68" t="str">
        <f>IF(日報入力!AS859,"N勤","")</f>
        <v/>
      </c>
      <c r="AS859" s="295" t="e">
        <f t="shared" si="56"/>
        <v>#VALUE!</v>
      </c>
      <c r="AT859" s="439" t="str">
        <f>日報入力!AY859</f>
        <v/>
      </c>
      <c r="AU859" s="518" t="str">
        <f>IF(日報入力!G859,G859*60/E859,"")</f>
        <v/>
      </c>
      <c r="AV859" s="528" t="str">
        <f>IF(日報入力!AT859,日報入力!AT859,"")</f>
        <v/>
      </c>
      <c r="AW859" s="529" t="str">
        <f>IF(日報入力!AT859,AE859/日報入力!AT859,"")</f>
        <v/>
      </c>
      <c r="AX859" s="530" t="e">
        <f>IF(1&lt;日報集計!AT859,AT859/(((F859-I859-J859-N859-O859)*60)/(E859)),"")</f>
        <v>#VALUE!</v>
      </c>
      <c r="AY859" s="664" t="str">
        <f>IF(日報入力!H859,AT859/(((F859-J859)*60)/E859),"")</f>
        <v/>
      </c>
      <c r="AZ859" s="664" t="str">
        <f>IF(日報入力!I859,AT859/((G859*60)/E859),"")</f>
        <v/>
      </c>
      <c r="BA859" s="296" t="str">
        <f>IF(日報入力!G859,G859/F859,"")</f>
        <v/>
      </c>
      <c r="BB859" s="386" t="e">
        <f t="shared" si="57"/>
        <v>#VALUE!</v>
      </c>
      <c r="BC859" s="386" t="e">
        <f t="shared" si="58"/>
        <v>#VALUE!</v>
      </c>
      <c r="BD859" s="80">
        <f>日報入力!AU859</f>
        <v>0</v>
      </c>
      <c r="BE859" s="534" t="str">
        <f>IF(日報入力!AV859,日報入力!AV859,"")</f>
        <v/>
      </c>
      <c r="BF859" s="534" t="str">
        <f>IF(日報入力!AW859,日報入力!AW859,"")</f>
        <v/>
      </c>
      <c r="BG859" s="398" t="str">
        <f>IF(日報入力!G859,日報入力!K859*日報入力!D859*日報入力!BC859,"")</f>
        <v/>
      </c>
    </row>
    <row r="860" spans="1:59" ht="20.25" hidden="1" customHeight="1" x14ac:dyDescent="0.15">
      <c r="A860" s="302" t="str">
        <f>IF(日報入力!G860="","",日報入力!G860)</f>
        <v/>
      </c>
      <c r="B860" s="291" t="str">
        <f>IF(日報入力!G860="","",日報入力!H860)</f>
        <v/>
      </c>
      <c r="C860" s="291" t="str">
        <f>IF(日報入力!G860="","",日報入力!I860)</f>
        <v/>
      </c>
      <c r="D860" s="291" t="str">
        <f>IF(日報入力!G860="","",日報入力!J860)</f>
        <v/>
      </c>
      <c r="E860" s="291" t="str">
        <f>IF(日報入力!G860="","",日報入力!K860)</f>
        <v/>
      </c>
      <c r="F860" s="291" t="str">
        <f>IF(日報入力!G860="","",日報入力!L860)</f>
        <v/>
      </c>
      <c r="G860" s="291" t="str">
        <f>IF(日報入力!G860="","",日報入力!L860-日報入力!O860-日報入力!P860-日報入力!Q860-日報入力!R860-日報入力!S860-日報入力!T860-日報入力!U860-日報入力!V860-日報入力!W860-日報入力!X860-日報入力!Y860-日報入力!Z860)</f>
        <v/>
      </c>
      <c r="H860" s="291" t="str">
        <f>IF(日報入力!G860="","",IF(日報入力!M860&gt;=0,日報入力!M860*F860,F860))</f>
        <v/>
      </c>
      <c r="I860" s="291" t="str">
        <f>IF(日報入力!G860="","",日報入力!O860)</f>
        <v/>
      </c>
      <c r="J860" s="291" t="str">
        <f>IF(日報入力!G860="","",日報入力!P860)</f>
        <v/>
      </c>
      <c r="K860" s="291" t="str">
        <f>IF(日報入力!G860="","",日報入力!Q860)</f>
        <v/>
      </c>
      <c r="L860" s="291" t="str">
        <f>IF(日報入力!G860="","",日報入力!R860)</f>
        <v/>
      </c>
      <c r="M860" s="291" t="str">
        <f>IF(日報入力!G860="","",日報入力!S860)</f>
        <v/>
      </c>
      <c r="N860" s="291" t="str">
        <f>IF(日報入力!G860="","",日報入力!T860)</f>
        <v/>
      </c>
      <c r="O860" s="291" t="str">
        <f>IF(日報入力!G860="","",日報入力!U860)</f>
        <v/>
      </c>
      <c r="P860" s="291" t="str">
        <f>IF(日報入力!G860="","",日報入力!V860)</f>
        <v/>
      </c>
      <c r="Q860" s="291" t="str">
        <f>IF(日報入力!G860="","",日報入力!W860)</f>
        <v/>
      </c>
      <c r="R860" s="291" t="str">
        <f>IF(日報入力!G860="","",日報入力!X860)</f>
        <v/>
      </c>
      <c r="S860" s="291" t="str">
        <f>IF(日報入力!G860="","",日報入力!Y860)</f>
        <v/>
      </c>
      <c r="T860" s="291" t="str">
        <f>IF(日報入力!G860="","",日報入力!Z860)</f>
        <v/>
      </c>
      <c r="U860" s="291" t="str">
        <f>IF(日報入力!G860="","",日報入力!AA860)</f>
        <v/>
      </c>
      <c r="V860" s="378" t="str">
        <f>IF(日報入力!G860="","",日報入力!AB860)</f>
        <v/>
      </c>
      <c r="W860" s="291" t="str">
        <f>IF(日報入力!G860="","",日報入力!AC860)</f>
        <v/>
      </c>
      <c r="X860" s="291" t="str">
        <f>IF(日報入力!G860="","",日報入力!AD860)</f>
        <v/>
      </c>
      <c r="Y860" s="291" t="str">
        <f>IF(日報入力!G860="","",日報入力!AE860)</f>
        <v/>
      </c>
      <c r="Z860" s="291" t="str">
        <f>IF(日報入力!G860="","",日報入力!AF860)</f>
        <v/>
      </c>
      <c r="AA860" s="291" t="str">
        <f>IF(日報入力!G860="","",日報入力!AG860)</f>
        <v/>
      </c>
      <c r="AB860" s="291" t="str">
        <f>IF(日報入力!G860="","",日報入力!AH860)</f>
        <v/>
      </c>
      <c r="AC860" s="291" t="str">
        <f>IF(日報入力!G860="","",日報入力!AI860)</f>
        <v/>
      </c>
      <c r="AD860" s="291" t="str">
        <f>IF(日報入力!G860="","",日報入力!AJ860)</f>
        <v/>
      </c>
      <c r="AE860" s="292" t="str">
        <f>IF(日報入力!G860="","",日報入力!E860)</f>
        <v/>
      </c>
      <c r="AF860" s="293" t="str">
        <f>IF(日報入力!G860="","",日報入力!AK860)</f>
        <v/>
      </c>
      <c r="AG860" s="293" t="str">
        <f>IF(日報入力!G860="","",日報入力!AL860)</f>
        <v/>
      </c>
      <c r="AH860" s="293" t="str">
        <f>IF(日報入力!G860="","",日報入力!AM860)</f>
        <v/>
      </c>
      <c r="AI860" s="294" t="str">
        <f>IF(日報入力!G860&gt;0,日報入力!D860*日報入力!K860*日報入力!AL860,"")</f>
        <v/>
      </c>
      <c r="AJ860" s="294" t="str">
        <f>IF(日報入力!G860&gt;0,日報入力!E860*日報入力!AL860,"")</f>
        <v/>
      </c>
      <c r="AK860" s="294" t="str">
        <f>IF(日報入力!G860&gt;0,AI860-AJ860,"")</f>
        <v/>
      </c>
      <c r="AL860" s="292" t="str">
        <f>IF(日報入力!G860&gt;0,日報入力!E860*日報入力!AM860,"")</f>
        <v/>
      </c>
      <c r="AM860" s="292" t="str">
        <f>IF(日報入力!G860&gt;0,日報入力!AB860*日報入力!AM860,"")</f>
        <v/>
      </c>
      <c r="AN860" s="68" t="str">
        <f>IF(日報入力!G860&gt;0,日報入力!C860,"")</f>
        <v/>
      </c>
      <c r="AO860" s="68" t="str">
        <f>日報入力!B860</f>
        <v/>
      </c>
      <c r="AP860" s="68" t="str">
        <f>IF(日報入力!AQ860,日報入力!BA860,"")</f>
        <v/>
      </c>
      <c r="AQ860" s="68" t="str">
        <f>IF(日報入力!AR860,日報入力!BB860,"")</f>
        <v/>
      </c>
      <c r="AR860" s="68" t="str">
        <f>IF(日報入力!AS860,"N勤","")</f>
        <v/>
      </c>
      <c r="AS860" s="295" t="e">
        <f t="shared" si="56"/>
        <v>#VALUE!</v>
      </c>
      <c r="AT860" s="439" t="str">
        <f>日報入力!AY860</f>
        <v/>
      </c>
      <c r="AU860" s="518" t="str">
        <f>IF(日報入力!G860,G860*60/E860,"")</f>
        <v/>
      </c>
      <c r="AV860" s="528" t="str">
        <f>IF(日報入力!AT860,日報入力!AT860,"")</f>
        <v/>
      </c>
      <c r="AW860" s="529" t="str">
        <f>IF(日報入力!AT860,AE860/日報入力!AT860,"")</f>
        <v/>
      </c>
      <c r="AX860" s="530" t="e">
        <f>IF(1&lt;日報集計!AT860,AT860/(((F860-I860-J860-N860-O860)*60)/(E860)),"")</f>
        <v>#VALUE!</v>
      </c>
      <c r="AY860" s="664" t="str">
        <f>IF(日報入力!H860,AT860/(((F860-J860)*60)/E860),"")</f>
        <v/>
      </c>
      <c r="AZ860" s="664" t="str">
        <f>IF(日報入力!I860,AT860/((G860*60)/E860),"")</f>
        <v/>
      </c>
      <c r="BA860" s="296" t="str">
        <f>IF(日報入力!G860,G860/F860,"")</f>
        <v/>
      </c>
      <c r="BB860" s="386" t="e">
        <f t="shared" si="57"/>
        <v>#VALUE!</v>
      </c>
      <c r="BC860" s="386" t="e">
        <f t="shared" si="58"/>
        <v>#VALUE!</v>
      </c>
      <c r="BD860" s="80">
        <f>日報入力!AU860</f>
        <v>0</v>
      </c>
      <c r="BE860" s="534" t="str">
        <f>IF(日報入力!AV860,日報入力!AV860,"")</f>
        <v/>
      </c>
      <c r="BF860" s="534" t="str">
        <f>IF(日報入力!AW860,日報入力!AW860,"")</f>
        <v/>
      </c>
      <c r="BG860" s="398" t="str">
        <f>IF(日報入力!G860,日報入力!K860*日報入力!D860*日報入力!BC860,"")</f>
        <v/>
      </c>
    </row>
    <row r="861" spans="1:59" ht="20.25" hidden="1" customHeight="1" x14ac:dyDescent="0.15">
      <c r="A861" s="302" t="str">
        <f>IF(日報入力!G861="","",日報入力!G861)</f>
        <v/>
      </c>
      <c r="B861" s="291" t="str">
        <f>IF(日報入力!G861="","",日報入力!H861)</f>
        <v/>
      </c>
      <c r="C861" s="291" t="str">
        <f>IF(日報入力!G861="","",日報入力!I861)</f>
        <v/>
      </c>
      <c r="D861" s="291" t="str">
        <f>IF(日報入力!G861="","",日報入力!J861)</f>
        <v/>
      </c>
      <c r="E861" s="291" t="str">
        <f>IF(日報入力!G861="","",日報入力!K861)</f>
        <v/>
      </c>
      <c r="F861" s="291" t="str">
        <f>IF(日報入力!G861="","",日報入力!L861)</f>
        <v/>
      </c>
      <c r="G861" s="291" t="str">
        <f>IF(日報入力!G861="","",日報入力!L861-日報入力!O861-日報入力!P861-日報入力!Q861-日報入力!R861-日報入力!S861-日報入力!T861-日報入力!U861-日報入力!V861-日報入力!W861-日報入力!X861-日報入力!Y861-日報入力!Z861)</f>
        <v/>
      </c>
      <c r="H861" s="291" t="str">
        <f>IF(日報入力!G861="","",IF(日報入力!M861&gt;=0,日報入力!M861*F861,F861))</f>
        <v/>
      </c>
      <c r="I861" s="291" t="str">
        <f>IF(日報入力!G861="","",日報入力!O861)</f>
        <v/>
      </c>
      <c r="J861" s="291" t="str">
        <f>IF(日報入力!G861="","",日報入力!P861)</f>
        <v/>
      </c>
      <c r="K861" s="291" t="str">
        <f>IF(日報入力!G861="","",日報入力!Q861)</f>
        <v/>
      </c>
      <c r="L861" s="291" t="str">
        <f>IF(日報入力!G861="","",日報入力!R861)</f>
        <v/>
      </c>
      <c r="M861" s="291" t="str">
        <f>IF(日報入力!G861="","",日報入力!S861)</f>
        <v/>
      </c>
      <c r="N861" s="291" t="str">
        <f>IF(日報入力!G861="","",日報入力!T861)</f>
        <v/>
      </c>
      <c r="O861" s="291" t="str">
        <f>IF(日報入力!G861="","",日報入力!U861)</f>
        <v/>
      </c>
      <c r="P861" s="291" t="str">
        <f>IF(日報入力!G861="","",日報入力!V861)</f>
        <v/>
      </c>
      <c r="Q861" s="291" t="str">
        <f>IF(日報入力!G861="","",日報入力!W861)</f>
        <v/>
      </c>
      <c r="R861" s="291" t="str">
        <f>IF(日報入力!G861="","",日報入力!X861)</f>
        <v/>
      </c>
      <c r="S861" s="291" t="str">
        <f>IF(日報入力!G861="","",日報入力!Y861)</f>
        <v/>
      </c>
      <c r="T861" s="291" t="str">
        <f>IF(日報入力!G861="","",日報入力!Z861)</f>
        <v/>
      </c>
      <c r="U861" s="291" t="str">
        <f>IF(日報入力!G861="","",日報入力!AA861)</f>
        <v/>
      </c>
      <c r="V861" s="378" t="str">
        <f>IF(日報入力!G861="","",日報入力!AB861)</f>
        <v/>
      </c>
      <c r="W861" s="291" t="str">
        <f>IF(日報入力!G861="","",日報入力!AC861)</f>
        <v/>
      </c>
      <c r="X861" s="291" t="str">
        <f>IF(日報入力!G861="","",日報入力!AD861)</f>
        <v/>
      </c>
      <c r="Y861" s="291" t="str">
        <f>IF(日報入力!G861="","",日報入力!AE861)</f>
        <v/>
      </c>
      <c r="Z861" s="291" t="str">
        <f>IF(日報入力!G861="","",日報入力!AF861)</f>
        <v/>
      </c>
      <c r="AA861" s="291" t="str">
        <f>IF(日報入力!G861="","",日報入力!AG861)</f>
        <v/>
      </c>
      <c r="AB861" s="291" t="str">
        <f>IF(日報入力!G861="","",日報入力!AH861)</f>
        <v/>
      </c>
      <c r="AC861" s="291" t="str">
        <f>IF(日報入力!G861="","",日報入力!AI861)</f>
        <v/>
      </c>
      <c r="AD861" s="291" t="str">
        <f>IF(日報入力!G861="","",日報入力!AJ861)</f>
        <v/>
      </c>
      <c r="AE861" s="292" t="str">
        <f>IF(日報入力!G861="","",日報入力!E861)</f>
        <v/>
      </c>
      <c r="AF861" s="293" t="str">
        <f>IF(日報入力!G861="","",日報入力!AK861)</f>
        <v/>
      </c>
      <c r="AG861" s="293" t="str">
        <f>IF(日報入力!G861="","",日報入力!AL861)</f>
        <v/>
      </c>
      <c r="AH861" s="293" t="str">
        <f>IF(日報入力!G861="","",日報入力!AM861)</f>
        <v/>
      </c>
      <c r="AI861" s="294" t="str">
        <f>IF(日報入力!G861&gt;0,日報入力!D861*日報入力!K861*日報入力!AL861,"")</f>
        <v/>
      </c>
      <c r="AJ861" s="294" t="str">
        <f>IF(日報入力!G861&gt;0,日報入力!E861*日報入力!AL861,"")</f>
        <v/>
      </c>
      <c r="AK861" s="294" t="str">
        <f>IF(日報入力!G861&gt;0,AI861-AJ861,"")</f>
        <v/>
      </c>
      <c r="AL861" s="292" t="str">
        <f>IF(日報入力!G861&gt;0,日報入力!E861*日報入力!AM861,"")</f>
        <v/>
      </c>
      <c r="AM861" s="292" t="str">
        <f>IF(日報入力!G861&gt;0,日報入力!AB861*日報入力!AM861,"")</f>
        <v/>
      </c>
      <c r="AN861" s="68" t="str">
        <f>IF(日報入力!G861&gt;0,日報入力!C861,"")</f>
        <v/>
      </c>
      <c r="AO861" s="68" t="str">
        <f>日報入力!B861</f>
        <v/>
      </c>
      <c r="AP861" s="68" t="str">
        <f>IF(日報入力!AQ861,日報入力!BA861,"")</f>
        <v/>
      </c>
      <c r="AQ861" s="68" t="str">
        <f>IF(日報入力!AR861,日報入力!BB861,"")</f>
        <v/>
      </c>
      <c r="AR861" s="68" t="str">
        <f>IF(日報入力!AS861,"N勤","")</f>
        <v/>
      </c>
      <c r="AS861" s="295" t="e">
        <f t="shared" si="56"/>
        <v>#VALUE!</v>
      </c>
      <c r="AT861" s="439" t="str">
        <f>日報入力!AY861</f>
        <v/>
      </c>
      <c r="AU861" s="518" t="str">
        <f>IF(日報入力!G861,G861*60/E861,"")</f>
        <v/>
      </c>
      <c r="AV861" s="528" t="str">
        <f>IF(日報入力!AT861,日報入力!AT861,"")</f>
        <v/>
      </c>
      <c r="AW861" s="529" t="str">
        <f>IF(日報入力!AT861,AE861/日報入力!AT861,"")</f>
        <v/>
      </c>
      <c r="AX861" s="530" t="e">
        <f>IF(1&lt;日報集計!AT861,AT861/(((F861-I861-J861-N861-O861)*60)/(E861)),"")</f>
        <v>#VALUE!</v>
      </c>
      <c r="AY861" s="664" t="str">
        <f>IF(日報入力!H861,AT861/(((F861-J861)*60)/E861),"")</f>
        <v/>
      </c>
      <c r="AZ861" s="664" t="str">
        <f>IF(日報入力!I861,AT861/((G861*60)/E861),"")</f>
        <v/>
      </c>
      <c r="BA861" s="296" t="str">
        <f>IF(日報入力!G861,G861/F861,"")</f>
        <v/>
      </c>
      <c r="BB861" s="386" t="e">
        <f t="shared" si="57"/>
        <v>#VALUE!</v>
      </c>
      <c r="BC861" s="386" t="e">
        <f t="shared" si="58"/>
        <v>#VALUE!</v>
      </c>
      <c r="BD861" s="80">
        <f>日報入力!AU861</f>
        <v>0</v>
      </c>
      <c r="BE861" s="534" t="str">
        <f>IF(日報入力!AV861,日報入力!AV861,"")</f>
        <v/>
      </c>
      <c r="BF861" s="534" t="str">
        <f>IF(日報入力!AW861,日報入力!AW861,"")</f>
        <v/>
      </c>
      <c r="BG861" s="398" t="str">
        <f>IF(日報入力!G861,日報入力!K861*日報入力!D861*日報入力!BC861,"")</f>
        <v/>
      </c>
    </row>
    <row r="862" spans="1:59" ht="20.25" hidden="1" customHeight="1" x14ac:dyDescent="0.15">
      <c r="A862" s="302" t="str">
        <f>IF(日報入力!G862="","",日報入力!G862)</f>
        <v/>
      </c>
      <c r="B862" s="291" t="str">
        <f>IF(日報入力!G862="","",日報入力!H862)</f>
        <v/>
      </c>
      <c r="C862" s="291" t="str">
        <f>IF(日報入力!G862="","",日報入力!I862)</f>
        <v/>
      </c>
      <c r="D862" s="291" t="str">
        <f>IF(日報入力!G862="","",日報入力!J862)</f>
        <v/>
      </c>
      <c r="E862" s="291" t="str">
        <f>IF(日報入力!G862="","",日報入力!K862)</f>
        <v/>
      </c>
      <c r="F862" s="291" t="str">
        <f>IF(日報入力!G862="","",日報入力!L862)</f>
        <v/>
      </c>
      <c r="G862" s="291" t="str">
        <f>IF(日報入力!G862="","",日報入力!L862-日報入力!O862-日報入力!P862-日報入力!Q862-日報入力!R862-日報入力!S862-日報入力!T862-日報入力!U862-日報入力!V862-日報入力!W862-日報入力!X862-日報入力!Y862-日報入力!Z862)</f>
        <v/>
      </c>
      <c r="H862" s="291" t="str">
        <f>IF(日報入力!G862="","",IF(日報入力!M862&gt;=0,日報入力!M862*F862,F862))</f>
        <v/>
      </c>
      <c r="I862" s="291" t="str">
        <f>IF(日報入力!G862="","",日報入力!O862)</f>
        <v/>
      </c>
      <c r="J862" s="291" t="str">
        <f>IF(日報入力!G862="","",日報入力!P862)</f>
        <v/>
      </c>
      <c r="K862" s="291" t="str">
        <f>IF(日報入力!G862="","",日報入力!Q862)</f>
        <v/>
      </c>
      <c r="L862" s="291" t="str">
        <f>IF(日報入力!G862="","",日報入力!R862)</f>
        <v/>
      </c>
      <c r="M862" s="291" t="str">
        <f>IF(日報入力!G862="","",日報入力!S862)</f>
        <v/>
      </c>
      <c r="N862" s="291" t="str">
        <f>IF(日報入力!G862="","",日報入力!T862)</f>
        <v/>
      </c>
      <c r="O862" s="291" t="str">
        <f>IF(日報入力!G862="","",日報入力!U862)</f>
        <v/>
      </c>
      <c r="P862" s="291" t="str">
        <f>IF(日報入力!G862="","",日報入力!V862)</f>
        <v/>
      </c>
      <c r="Q862" s="291" t="str">
        <f>IF(日報入力!G862="","",日報入力!W862)</f>
        <v/>
      </c>
      <c r="R862" s="291" t="str">
        <f>IF(日報入力!G862="","",日報入力!X862)</f>
        <v/>
      </c>
      <c r="S862" s="291" t="str">
        <f>IF(日報入力!G862="","",日報入力!Y862)</f>
        <v/>
      </c>
      <c r="T862" s="291" t="str">
        <f>IF(日報入力!G862="","",日報入力!Z862)</f>
        <v/>
      </c>
      <c r="U862" s="291" t="str">
        <f>IF(日報入力!G862="","",日報入力!AA862)</f>
        <v/>
      </c>
      <c r="V862" s="378" t="str">
        <f>IF(日報入力!G862="","",日報入力!AB862)</f>
        <v/>
      </c>
      <c r="W862" s="291" t="str">
        <f>IF(日報入力!G862="","",日報入力!AC862)</f>
        <v/>
      </c>
      <c r="X862" s="291" t="str">
        <f>IF(日報入力!G862="","",日報入力!AD862)</f>
        <v/>
      </c>
      <c r="Y862" s="291" t="str">
        <f>IF(日報入力!G862="","",日報入力!AE862)</f>
        <v/>
      </c>
      <c r="Z862" s="291" t="str">
        <f>IF(日報入力!G862="","",日報入力!AF862)</f>
        <v/>
      </c>
      <c r="AA862" s="291" t="str">
        <f>IF(日報入力!G862="","",日報入力!AG862)</f>
        <v/>
      </c>
      <c r="AB862" s="291" t="str">
        <f>IF(日報入力!G862="","",日報入力!AH862)</f>
        <v/>
      </c>
      <c r="AC862" s="291" t="str">
        <f>IF(日報入力!G862="","",日報入力!AI862)</f>
        <v/>
      </c>
      <c r="AD862" s="291" t="str">
        <f>IF(日報入力!G862="","",日報入力!AJ862)</f>
        <v/>
      </c>
      <c r="AE862" s="292" t="str">
        <f>IF(日報入力!G862="","",日報入力!E862)</f>
        <v/>
      </c>
      <c r="AF862" s="293" t="str">
        <f>IF(日報入力!G862="","",日報入力!AK862)</f>
        <v/>
      </c>
      <c r="AG862" s="293" t="str">
        <f>IF(日報入力!G862="","",日報入力!AL862)</f>
        <v/>
      </c>
      <c r="AH862" s="293" t="str">
        <f>IF(日報入力!G862="","",日報入力!AM862)</f>
        <v/>
      </c>
      <c r="AI862" s="294" t="str">
        <f>IF(日報入力!G862&gt;0,日報入力!D862*日報入力!K862*日報入力!AL862,"")</f>
        <v/>
      </c>
      <c r="AJ862" s="294" t="str">
        <f>IF(日報入力!G862&gt;0,日報入力!E862*日報入力!AL862,"")</f>
        <v/>
      </c>
      <c r="AK862" s="294" t="str">
        <f>IF(日報入力!G862&gt;0,AI862-AJ862,"")</f>
        <v/>
      </c>
      <c r="AL862" s="292" t="str">
        <f>IF(日報入力!G862&gt;0,日報入力!E862*日報入力!AM862,"")</f>
        <v/>
      </c>
      <c r="AM862" s="292" t="str">
        <f>IF(日報入力!G862&gt;0,日報入力!AB862*日報入力!AM862,"")</f>
        <v/>
      </c>
      <c r="AN862" s="68" t="str">
        <f>IF(日報入力!G862&gt;0,日報入力!C862,"")</f>
        <v/>
      </c>
      <c r="AO862" s="68" t="str">
        <f>日報入力!B862</f>
        <v/>
      </c>
      <c r="AP862" s="68" t="str">
        <f>IF(日報入力!AQ862,日報入力!BA862,"")</f>
        <v/>
      </c>
      <c r="AQ862" s="68" t="str">
        <f>IF(日報入力!AR862,日報入力!BB862,"")</f>
        <v/>
      </c>
      <c r="AR862" s="68" t="str">
        <f>IF(日報入力!AS862,"N勤","")</f>
        <v/>
      </c>
      <c r="AS862" s="295" t="e">
        <f t="shared" si="56"/>
        <v>#VALUE!</v>
      </c>
      <c r="AT862" s="439" t="str">
        <f>日報入力!AY862</f>
        <v/>
      </c>
      <c r="AU862" s="518" t="str">
        <f>IF(日報入力!G862,G862*60/E862,"")</f>
        <v/>
      </c>
      <c r="AV862" s="528" t="str">
        <f>IF(日報入力!AT862,日報入力!AT862,"")</f>
        <v/>
      </c>
      <c r="AW862" s="529" t="str">
        <f>IF(日報入力!AT862,AE862/日報入力!AT862,"")</f>
        <v/>
      </c>
      <c r="AX862" s="530" t="e">
        <f>IF(1&lt;日報集計!AT862,AT862/(((F862-I862-J862-N862-O862)*60)/(E862)),"")</f>
        <v>#VALUE!</v>
      </c>
      <c r="AY862" s="664" t="str">
        <f>IF(日報入力!H862,AT862/(((F862-J862)*60)/E862),"")</f>
        <v/>
      </c>
      <c r="AZ862" s="664" t="str">
        <f>IF(日報入力!I862,AT862/((G862*60)/E862),"")</f>
        <v/>
      </c>
      <c r="BA862" s="296" t="str">
        <f>IF(日報入力!G862,G862/F862,"")</f>
        <v/>
      </c>
      <c r="BB862" s="386" t="e">
        <f t="shared" si="57"/>
        <v>#VALUE!</v>
      </c>
      <c r="BC862" s="386" t="e">
        <f t="shared" si="58"/>
        <v>#VALUE!</v>
      </c>
      <c r="BD862" s="80">
        <f>日報入力!AU862</f>
        <v>0</v>
      </c>
      <c r="BE862" s="534" t="str">
        <f>IF(日報入力!AV862,日報入力!AV862,"")</f>
        <v/>
      </c>
      <c r="BF862" s="534" t="str">
        <f>IF(日報入力!AW862,日報入力!AW862,"")</f>
        <v/>
      </c>
      <c r="BG862" s="398" t="str">
        <f>IF(日報入力!G862,日報入力!K862*日報入力!D862*日報入力!BC862,"")</f>
        <v/>
      </c>
    </row>
    <row r="863" spans="1:59" ht="20.25" hidden="1" customHeight="1" x14ac:dyDescent="0.15">
      <c r="A863" s="302" t="str">
        <f>IF(日報入力!G863="","",日報入力!G863)</f>
        <v/>
      </c>
      <c r="B863" s="291" t="str">
        <f>IF(日報入力!G863="","",日報入力!H863)</f>
        <v/>
      </c>
      <c r="C863" s="291" t="str">
        <f>IF(日報入力!G863="","",日報入力!I863)</f>
        <v/>
      </c>
      <c r="D863" s="291" t="str">
        <f>IF(日報入力!G863="","",日報入力!J863)</f>
        <v/>
      </c>
      <c r="E863" s="291" t="str">
        <f>IF(日報入力!G863="","",日報入力!K863)</f>
        <v/>
      </c>
      <c r="F863" s="291" t="str">
        <f>IF(日報入力!G863="","",日報入力!L863)</f>
        <v/>
      </c>
      <c r="G863" s="291" t="str">
        <f>IF(日報入力!G863="","",日報入力!L863-日報入力!O863-日報入力!P863-日報入力!Q863-日報入力!R863-日報入力!S863-日報入力!T863-日報入力!U863-日報入力!V863-日報入力!W863-日報入力!X863-日報入力!Y863-日報入力!Z863)</f>
        <v/>
      </c>
      <c r="H863" s="291" t="str">
        <f>IF(日報入力!G863="","",IF(日報入力!M863&gt;=0,日報入力!M863*F863,F863))</f>
        <v/>
      </c>
      <c r="I863" s="291" t="str">
        <f>IF(日報入力!G863="","",日報入力!O863)</f>
        <v/>
      </c>
      <c r="J863" s="291" t="str">
        <f>IF(日報入力!G863="","",日報入力!P863)</f>
        <v/>
      </c>
      <c r="K863" s="291" t="str">
        <f>IF(日報入力!G863="","",日報入力!Q863)</f>
        <v/>
      </c>
      <c r="L863" s="291" t="str">
        <f>IF(日報入力!G863="","",日報入力!R863)</f>
        <v/>
      </c>
      <c r="M863" s="291" t="str">
        <f>IF(日報入力!G863="","",日報入力!S863)</f>
        <v/>
      </c>
      <c r="N863" s="291" t="str">
        <f>IF(日報入力!G863="","",日報入力!T863)</f>
        <v/>
      </c>
      <c r="O863" s="291" t="str">
        <f>IF(日報入力!G863="","",日報入力!U863)</f>
        <v/>
      </c>
      <c r="P863" s="291" t="str">
        <f>IF(日報入力!G863="","",日報入力!V863)</f>
        <v/>
      </c>
      <c r="Q863" s="291" t="str">
        <f>IF(日報入力!G863="","",日報入力!W863)</f>
        <v/>
      </c>
      <c r="R863" s="291" t="str">
        <f>IF(日報入力!G863="","",日報入力!X863)</f>
        <v/>
      </c>
      <c r="S863" s="291" t="str">
        <f>IF(日報入力!G863="","",日報入力!Y863)</f>
        <v/>
      </c>
      <c r="T863" s="291" t="str">
        <f>IF(日報入力!G863="","",日報入力!Z863)</f>
        <v/>
      </c>
      <c r="U863" s="291" t="str">
        <f>IF(日報入力!G863="","",日報入力!AA863)</f>
        <v/>
      </c>
      <c r="V863" s="378" t="str">
        <f>IF(日報入力!G863="","",日報入力!AB863)</f>
        <v/>
      </c>
      <c r="W863" s="291" t="str">
        <f>IF(日報入力!G863="","",日報入力!AC863)</f>
        <v/>
      </c>
      <c r="X863" s="291" t="str">
        <f>IF(日報入力!G863="","",日報入力!AD863)</f>
        <v/>
      </c>
      <c r="Y863" s="291" t="str">
        <f>IF(日報入力!G863="","",日報入力!AE863)</f>
        <v/>
      </c>
      <c r="Z863" s="291" t="str">
        <f>IF(日報入力!G863="","",日報入力!AF863)</f>
        <v/>
      </c>
      <c r="AA863" s="291" t="str">
        <f>IF(日報入力!G863="","",日報入力!AG863)</f>
        <v/>
      </c>
      <c r="AB863" s="291" t="str">
        <f>IF(日報入力!G863="","",日報入力!AH863)</f>
        <v/>
      </c>
      <c r="AC863" s="291" t="str">
        <f>IF(日報入力!G863="","",日報入力!AI863)</f>
        <v/>
      </c>
      <c r="AD863" s="291" t="str">
        <f>IF(日報入力!G863="","",日報入力!AJ863)</f>
        <v/>
      </c>
      <c r="AE863" s="292" t="str">
        <f>IF(日報入力!G863="","",日報入力!E863)</f>
        <v/>
      </c>
      <c r="AF863" s="293" t="str">
        <f>IF(日報入力!G863="","",日報入力!AK863)</f>
        <v/>
      </c>
      <c r="AG863" s="293" t="str">
        <f>IF(日報入力!G863="","",日報入力!AL863)</f>
        <v/>
      </c>
      <c r="AH863" s="293" t="str">
        <f>IF(日報入力!G863="","",日報入力!AM863)</f>
        <v/>
      </c>
      <c r="AI863" s="294" t="str">
        <f>IF(日報入力!G863&gt;0,日報入力!D863*日報入力!K863*日報入力!AL863,"")</f>
        <v/>
      </c>
      <c r="AJ863" s="294" t="str">
        <f>IF(日報入力!G863&gt;0,日報入力!E863*日報入力!AL863,"")</f>
        <v/>
      </c>
      <c r="AK863" s="294" t="str">
        <f>IF(日報入力!G863&gt;0,AI863-AJ863,"")</f>
        <v/>
      </c>
      <c r="AL863" s="292" t="str">
        <f>IF(日報入力!G863&gt;0,日報入力!E863*日報入力!AM863,"")</f>
        <v/>
      </c>
      <c r="AM863" s="292" t="str">
        <f>IF(日報入力!G863&gt;0,日報入力!AB863*日報入力!AM863,"")</f>
        <v/>
      </c>
      <c r="AN863" s="68" t="str">
        <f>IF(日報入力!G863&gt;0,日報入力!C863,"")</f>
        <v/>
      </c>
      <c r="AO863" s="68" t="str">
        <f>日報入力!B863</f>
        <v/>
      </c>
      <c r="AP863" s="68" t="str">
        <f>IF(日報入力!AQ863,日報入力!BA863,"")</f>
        <v/>
      </c>
      <c r="AQ863" s="68" t="str">
        <f>IF(日報入力!AR863,日報入力!BB863,"")</f>
        <v/>
      </c>
      <c r="AR863" s="68" t="str">
        <f>IF(日報入力!AS863,"N勤","")</f>
        <v/>
      </c>
      <c r="AS863" s="295" t="e">
        <f t="shared" si="56"/>
        <v>#VALUE!</v>
      </c>
      <c r="AT863" s="439" t="str">
        <f>日報入力!AY863</f>
        <v/>
      </c>
      <c r="AU863" s="518" t="str">
        <f>IF(日報入力!G863,G863*60/E863,"")</f>
        <v/>
      </c>
      <c r="AV863" s="528" t="str">
        <f>IF(日報入力!AT863,日報入力!AT863,"")</f>
        <v/>
      </c>
      <c r="AW863" s="529" t="str">
        <f>IF(日報入力!AT863,AE863/日報入力!AT863,"")</f>
        <v/>
      </c>
      <c r="AX863" s="530" t="e">
        <f>IF(1&lt;日報集計!AT863,AT863/(((F863-I863-J863-N863-O863)*60)/(E863)),"")</f>
        <v>#VALUE!</v>
      </c>
      <c r="AY863" s="664" t="str">
        <f>IF(日報入力!H863,AT863/(((F863-J863)*60)/E863),"")</f>
        <v/>
      </c>
      <c r="AZ863" s="664" t="str">
        <f>IF(日報入力!I863,AT863/((G863*60)/E863),"")</f>
        <v/>
      </c>
      <c r="BA863" s="296" t="str">
        <f>IF(日報入力!G863,G863/F863,"")</f>
        <v/>
      </c>
      <c r="BB863" s="386" t="e">
        <f t="shared" si="57"/>
        <v>#VALUE!</v>
      </c>
      <c r="BC863" s="386" t="e">
        <f t="shared" si="58"/>
        <v>#VALUE!</v>
      </c>
      <c r="BD863" s="80">
        <f>日報入力!AU863</f>
        <v>0</v>
      </c>
      <c r="BE863" s="534" t="str">
        <f>IF(日報入力!AV863,日報入力!AV863,"")</f>
        <v/>
      </c>
      <c r="BF863" s="534" t="str">
        <f>IF(日報入力!AW863,日報入力!AW863,"")</f>
        <v/>
      </c>
      <c r="BG863" s="398" t="str">
        <f>IF(日報入力!G863,日報入力!K863*日報入力!D863*日報入力!BC863,"")</f>
        <v/>
      </c>
    </row>
    <row r="864" spans="1:59" ht="20.25" hidden="1" customHeight="1" x14ac:dyDescent="0.15">
      <c r="A864" s="302" t="str">
        <f>IF(日報入力!G864="","",日報入力!G864)</f>
        <v/>
      </c>
      <c r="B864" s="291" t="str">
        <f>IF(日報入力!G864="","",日報入力!H864)</f>
        <v/>
      </c>
      <c r="C864" s="291" t="str">
        <f>IF(日報入力!G864="","",日報入力!I864)</f>
        <v/>
      </c>
      <c r="D864" s="291" t="str">
        <f>IF(日報入力!G864="","",日報入力!J864)</f>
        <v/>
      </c>
      <c r="E864" s="291" t="str">
        <f>IF(日報入力!G864="","",日報入力!K864)</f>
        <v/>
      </c>
      <c r="F864" s="291" t="str">
        <f>IF(日報入力!G864="","",日報入力!L864)</f>
        <v/>
      </c>
      <c r="G864" s="291" t="str">
        <f>IF(日報入力!G864="","",日報入力!L864-日報入力!O864-日報入力!P864-日報入力!Q864-日報入力!R864-日報入力!S864-日報入力!T864-日報入力!U864-日報入力!V864-日報入力!W864-日報入力!X864-日報入力!Y864-日報入力!Z864)</f>
        <v/>
      </c>
      <c r="H864" s="291" t="str">
        <f>IF(日報入力!G864="","",IF(日報入力!M864&gt;=0,日報入力!M864*F864,F864))</f>
        <v/>
      </c>
      <c r="I864" s="291" t="str">
        <f>IF(日報入力!G864="","",日報入力!O864)</f>
        <v/>
      </c>
      <c r="J864" s="291" t="str">
        <f>IF(日報入力!G864="","",日報入力!P864)</f>
        <v/>
      </c>
      <c r="K864" s="291" t="str">
        <f>IF(日報入力!G864="","",日報入力!Q864)</f>
        <v/>
      </c>
      <c r="L864" s="291" t="str">
        <f>IF(日報入力!G864="","",日報入力!R864)</f>
        <v/>
      </c>
      <c r="M864" s="291" t="str">
        <f>IF(日報入力!G864="","",日報入力!S864)</f>
        <v/>
      </c>
      <c r="N864" s="291" t="str">
        <f>IF(日報入力!G864="","",日報入力!T864)</f>
        <v/>
      </c>
      <c r="O864" s="291" t="str">
        <f>IF(日報入力!G864="","",日報入力!U864)</f>
        <v/>
      </c>
      <c r="P864" s="291" t="str">
        <f>IF(日報入力!G864="","",日報入力!V864)</f>
        <v/>
      </c>
      <c r="Q864" s="291" t="str">
        <f>IF(日報入力!G864="","",日報入力!W864)</f>
        <v/>
      </c>
      <c r="R864" s="291" t="str">
        <f>IF(日報入力!G864="","",日報入力!X864)</f>
        <v/>
      </c>
      <c r="S864" s="291" t="str">
        <f>IF(日報入力!G864="","",日報入力!Y864)</f>
        <v/>
      </c>
      <c r="T864" s="291" t="str">
        <f>IF(日報入力!G864="","",日報入力!Z864)</f>
        <v/>
      </c>
      <c r="U864" s="291" t="str">
        <f>IF(日報入力!G864="","",日報入力!AA864)</f>
        <v/>
      </c>
      <c r="V864" s="378" t="str">
        <f>IF(日報入力!G864="","",日報入力!AB864)</f>
        <v/>
      </c>
      <c r="W864" s="291" t="str">
        <f>IF(日報入力!G864="","",日報入力!AC864)</f>
        <v/>
      </c>
      <c r="X864" s="291" t="str">
        <f>IF(日報入力!G864="","",日報入力!AD864)</f>
        <v/>
      </c>
      <c r="Y864" s="291" t="str">
        <f>IF(日報入力!G864="","",日報入力!AE864)</f>
        <v/>
      </c>
      <c r="Z864" s="291" t="str">
        <f>IF(日報入力!G864="","",日報入力!AF864)</f>
        <v/>
      </c>
      <c r="AA864" s="291" t="str">
        <f>IF(日報入力!G864="","",日報入力!AG864)</f>
        <v/>
      </c>
      <c r="AB864" s="291" t="str">
        <f>IF(日報入力!G864="","",日報入力!AH864)</f>
        <v/>
      </c>
      <c r="AC864" s="291" t="str">
        <f>IF(日報入力!G864="","",日報入力!AI864)</f>
        <v/>
      </c>
      <c r="AD864" s="291" t="str">
        <f>IF(日報入力!G864="","",日報入力!AJ864)</f>
        <v/>
      </c>
      <c r="AE864" s="292" t="str">
        <f>IF(日報入力!G864="","",日報入力!E864)</f>
        <v/>
      </c>
      <c r="AF864" s="293" t="str">
        <f>IF(日報入力!G864="","",日報入力!AK864)</f>
        <v/>
      </c>
      <c r="AG864" s="293" t="str">
        <f>IF(日報入力!G864="","",日報入力!AL864)</f>
        <v/>
      </c>
      <c r="AH864" s="293" t="str">
        <f>IF(日報入力!G864="","",日報入力!AM864)</f>
        <v/>
      </c>
      <c r="AI864" s="294" t="str">
        <f>IF(日報入力!G864&gt;0,日報入力!D864*日報入力!K864*日報入力!AL864,"")</f>
        <v/>
      </c>
      <c r="AJ864" s="294" t="str">
        <f>IF(日報入力!G864&gt;0,日報入力!E864*日報入力!AL864,"")</f>
        <v/>
      </c>
      <c r="AK864" s="294" t="str">
        <f>IF(日報入力!G864&gt;0,AI864-AJ864,"")</f>
        <v/>
      </c>
      <c r="AL864" s="292" t="str">
        <f>IF(日報入力!G864&gt;0,日報入力!E864*日報入力!AM864,"")</f>
        <v/>
      </c>
      <c r="AM864" s="292" t="str">
        <f>IF(日報入力!G864&gt;0,日報入力!AB864*日報入力!AM864,"")</f>
        <v/>
      </c>
      <c r="AN864" s="68" t="str">
        <f>IF(日報入力!G864&gt;0,日報入力!C864,"")</f>
        <v/>
      </c>
      <c r="AO864" s="68" t="str">
        <f>日報入力!B864</f>
        <v/>
      </c>
      <c r="AP864" s="68" t="str">
        <f>IF(日報入力!AQ864,日報入力!BA864,"")</f>
        <v/>
      </c>
      <c r="AQ864" s="68" t="str">
        <f>IF(日報入力!AR864,日報入力!BB864,"")</f>
        <v/>
      </c>
      <c r="AR864" s="68" t="str">
        <f>IF(日報入力!AS864,"N勤","")</f>
        <v/>
      </c>
      <c r="AS864" s="295" t="e">
        <f t="shared" si="56"/>
        <v>#VALUE!</v>
      </c>
      <c r="AT864" s="439" t="str">
        <f>日報入力!AY864</f>
        <v/>
      </c>
      <c r="AU864" s="518" t="str">
        <f>IF(日報入力!G864,G864*60/E864,"")</f>
        <v/>
      </c>
      <c r="AV864" s="528" t="str">
        <f>IF(日報入力!AT864,日報入力!AT864,"")</f>
        <v/>
      </c>
      <c r="AW864" s="529" t="str">
        <f>IF(日報入力!AT864,AE864/日報入力!AT864,"")</f>
        <v/>
      </c>
      <c r="AX864" s="530" t="e">
        <f>IF(1&lt;日報集計!AT864,AT864/(((F864-I864-J864-N864-O864)*60)/(E864)),"")</f>
        <v>#VALUE!</v>
      </c>
      <c r="AY864" s="664" t="str">
        <f>IF(日報入力!H864,AT864/(((F864-J864)*60)/E864),"")</f>
        <v/>
      </c>
      <c r="AZ864" s="664" t="str">
        <f>IF(日報入力!I864,AT864/((G864*60)/E864),"")</f>
        <v/>
      </c>
      <c r="BA864" s="296" t="str">
        <f>IF(日報入力!G864,G864/F864,"")</f>
        <v/>
      </c>
      <c r="BB864" s="386" t="e">
        <f t="shared" si="57"/>
        <v>#VALUE!</v>
      </c>
      <c r="BC864" s="386" t="e">
        <f t="shared" si="58"/>
        <v>#VALUE!</v>
      </c>
      <c r="BD864" s="80">
        <f>日報入力!AU864</f>
        <v>0</v>
      </c>
      <c r="BE864" s="534" t="str">
        <f>IF(日報入力!AV864,日報入力!AV864,"")</f>
        <v/>
      </c>
      <c r="BF864" s="534" t="str">
        <f>IF(日報入力!AW864,日報入力!AW864,"")</f>
        <v/>
      </c>
      <c r="BG864" s="398" t="str">
        <f>IF(日報入力!G864,日報入力!K864*日報入力!D864*日報入力!BC864,"")</f>
        <v/>
      </c>
    </row>
    <row r="865" spans="1:59" ht="20.25" hidden="1" customHeight="1" x14ac:dyDescent="0.15">
      <c r="A865" s="302" t="str">
        <f>IF(日報入力!G865="","",日報入力!G865)</f>
        <v/>
      </c>
      <c r="B865" s="291" t="str">
        <f>IF(日報入力!G865="","",日報入力!H865)</f>
        <v/>
      </c>
      <c r="C865" s="291" t="str">
        <f>IF(日報入力!G865="","",日報入力!I865)</f>
        <v/>
      </c>
      <c r="D865" s="291" t="str">
        <f>IF(日報入力!G865="","",日報入力!J865)</f>
        <v/>
      </c>
      <c r="E865" s="291" t="str">
        <f>IF(日報入力!G865="","",日報入力!K865)</f>
        <v/>
      </c>
      <c r="F865" s="291" t="str">
        <f>IF(日報入力!G865="","",日報入力!L865)</f>
        <v/>
      </c>
      <c r="G865" s="291" t="str">
        <f>IF(日報入力!G865="","",日報入力!L865-日報入力!O865-日報入力!P865-日報入力!Q865-日報入力!R865-日報入力!S865-日報入力!T865-日報入力!U865-日報入力!V865-日報入力!W865-日報入力!X865-日報入力!Y865-日報入力!Z865)</f>
        <v/>
      </c>
      <c r="H865" s="291" t="str">
        <f>IF(日報入力!G865="","",IF(日報入力!M865&gt;=0,日報入力!M865*F865,F865))</f>
        <v/>
      </c>
      <c r="I865" s="291" t="str">
        <f>IF(日報入力!G865="","",日報入力!O865)</f>
        <v/>
      </c>
      <c r="J865" s="291" t="str">
        <f>IF(日報入力!G865="","",日報入力!P865)</f>
        <v/>
      </c>
      <c r="K865" s="291" t="str">
        <f>IF(日報入力!G865="","",日報入力!Q865)</f>
        <v/>
      </c>
      <c r="L865" s="291" t="str">
        <f>IF(日報入力!G865="","",日報入力!R865)</f>
        <v/>
      </c>
      <c r="M865" s="291" t="str">
        <f>IF(日報入力!G865="","",日報入力!S865)</f>
        <v/>
      </c>
      <c r="N865" s="291" t="str">
        <f>IF(日報入力!G865="","",日報入力!T865)</f>
        <v/>
      </c>
      <c r="O865" s="291" t="str">
        <f>IF(日報入力!G865="","",日報入力!U865)</f>
        <v/>
      </c>
      <c r="P865" s="291" t="str">
        <f>IF(日報入力!G865="","",日報入力!V865)</f>
        <v/>
      </c>
      <c r="Q865" s="291" t="str">
        <f>IF(日報入力!G865="","",日報入力!W865)</f>
        <v/>
      </c>
      <c r="R865" s="291" t="str">
        <f>IF(日報入力!G865="","",日報入力!X865)</f>
        <v/>
      </c>
      <c r="S865" s="291" t="str">
        <f>IF(日報入力!G865="","",日報入力!Y865)</f>
        <v/>
      </c>
      <c r="T865" s="291" t="str">
        <f>IF(日報入力!G865="","",日報入力!Z865)</f>
        <v/>
      </c>
      <c r="U865" s="291" t="str">
        <f>IF(日報入力!G865="","",日報入力!AA865)</f>
        <v/>
      </c>
      <c r="V865" s="378" t="str">
        <f>IF(日報入力!G865="","",日報入力!AB865)</f>
        <v/>
      </c>
      <c r="W865" s="291" t="str">
        <f>IF(日報入力!G865="","",日報入力!AC865)</f>
        <v/>
      </c>
      <c r="X865" s="291" t="str">
        <f>IF(日報入力!G865="","",日報入力!AD865)</f>
        <v/>
      </c>
      <c r="Y865" s="291" t="str">
        <f>IF(日報入力!G865="","",日報入力!AE865)</f>
        <v/>
      </c>
      <c r="Z865" s="291" t="str">
        <f>IF(日報入力!G865="","",日報入力!AF865)</f>
        <v/>
      </c>
      <c r="AA865" s="291" t="str">
        <f>IF(日報入力!G865="","",日報入力!AG865)</f>
        <v/>
      </c>
      <c r="AB865" s="291" t="str">
        <f>IF(日報入力!G865="","",日報入力!AH865)</f>
        <v/>
      </c>
      <c r="AC865" s="291" t="str">
        <f>IF(日報入力!G865="","",日報入力!AI865)</f>
        <v/>
      </c>
      <c r="AD865" s="291" t="str">
        <f>IF(日報入力!G865="","",日報入力!AJ865)</f>
        <v/>
      </c>
      <c r="AE865" s="292" t="str">
        <f>IF(日報入力!G865="","",日報入力!E865)</f>
        <v/>
      </c>
      <c r="AF865" s="293" t="str">
        <f>IF(日報入力!G865="","",日報入力!AK865)</f>
        <v/>
      </c>
      <c r="AG865" s="293" t="str">
        <f>IF(日報入力!G865="","",日報入力!AL865)</f>
        <v/>
      </c>
      <c r="AH865" s="293" t="str">
        <f>IF(日報入力!G865="","",日報入力!AM865)</f>
        <v/>
      </c>
      <c r="AI865" s="294" t="str">
        <f>IF(日報入力!G865&gt;0,日報入力!D865*日報入力!K865*日報入力!AL865,"")</f>
        <v/>
      </c>
      <c r="AJ865" s="294" t="str">
        <f>IF(日報入力!G865&gt;0,日報入力!E865*日報入力!AL865,"")</f>
        <v/>
      </c>
      <c r="AK865" s="294" t="str">
        <f>IF(日報入力!G865&gt;0,AI865-AJ865,"")</f>
        <v/>
      </c>
      <c r="AL865" s="292" t="str">
        <f>IF(日報入力!G865&gt;0,日報入力!E865*日報入力!AM865,"")</f>
        <v/>
      </c>
      <c r="AM865" s="292" t="str">
        <f>IF(日報入力!G865&gt;0,日報入力!AB865*日報入力!AM865,"")</f>
        <v/>
      </c>
      <c r="AN865" s="68" t="str">
        <f>IF(日報入力!G865&gt;0,日報入力!C865,"")</f>
        <v/>
      </c>
      <c r="AO865" s="68" t="str">
        <f>日報入力!B865</f>
        <v/>
      </c>
      <c r="AP865" s="68" t="str">
        <f>IF(日報入力!AQ865,日報入力!BA865,"")</f>
        <v/>
      </c>
      <c r="AQ865" s="68" t="str">
        <f>IF(日報入力!AR865,日報入力!BB865,"")</f>
        <v/>
      </c>
      <c r="AR865" s="68" t="str">
        <f>IF(日報入力!AS865,"N勤","")</f>
        <v/>
      </c>
      <c r="AS865" s="295" t="e">
        <f t="shared" si="56"/>
        <v>#VALUE!</v>
      </c>
      <c r="AT865" s="439" t="str">
        <f>日報入力!AY865</f>
        <v/>
      </c>
      <c r="AU865" s="518" t="str">
        <f>IF(日報入力!G865,G865*60/E865,"")</f>
        <v/>
      </c>
      <c r="AV865" s="528" t="str">
        <f>IF(日報入力!AT865,日報入力!AT865,"")</f>
        <v/>
      </c>
      <c r="AW865" s="529" t="str">
        <f>IF(日報入力!AT865,AE865/日報入力!AT865,"")</f>
        <v/>
      </c>
      <c r="AX865" s="530" t="e">
        <f>IF(1&lt;日報集計!AT865,AT865/(((F865-I865-J865-N865-O865)*60)/(E865)),"")</f>
        <v>#VALUE!</v>
      </c>
      <c r="AY865" s="664" t="str">
        <f>IF(日報入力!H865,AT865/(((F865-J865)*60)/E865),"")</f>
        <v/>
      </c>
      <c r="AZ865" s="664" t="str">
        <f>IF(日報入力!I865,AT865/((G865*60)/E865),"")</f>
        <v/>
      </c>
      <c r="BA865" s="296" t="str">
        <f>IF(日報入力!G865,G865/F865,"")</f>
        <v/>
      </c>
      <c r="BB865" s="386" t="e">
        <f t="shared" si="57"/>
        <v>#VALUE!</v>
      </c>
      <c r="BC865" s="386" t="e">
        <f t="shared" si="58"/>
        <v>#VALUE!</v>
      </c>
      <c r="BD865" s="80">
        <f>日報入力!AU865</f>
        <v>0</v>
      </c>
      <c r="BE865" s="534" t="str">
        <f>IF(日報入力!AV865,日報入力!AV865,"")</f>
        <v/>
      </c>
      <c r="BF865" s="534" t="str">
        <f>IF(日報入力!AW865,日報入力!AW865,"")</f>
        <v/>
      </c>
      <c r="BG865" s="398" t="str">
        <f>IF(日報入力!G865,日報入力!K865*日報入力!D865*日報入力!BC865,"")</f>
        <v/>
      </c>
    </row>
    <row r="866" spans="1:59" ht="20.25" hidden="1" customHeight="1" x14ac:dyDescent="0.15">
      <c r="A866" s="302" t="str">
        <f>IF(日報入力!G866="","",日報入力!G866)</f>
        <v/>
      </c>
      <c r="B866" s="291" t="str">
        <f>IF(日報入力!G866="","",日報入力!H866)</f>
        <v/>
      </c>
      <c r="C866" s="291" t="str">
        <f>IF(日報入力!G866="","",日報入力!I866)</f>
        <v/>
      </c>
      <c r="D866" s="291" t="str">
        <f>IF(日報入力!G866="","",日報入力!J866)</f>
        <v/>
      </c>
      <c r="E866" s="291" t="str">
        <f>IF(日報入力!G866="","",日報入力!K866)</f>
        <v/>
      </c>
      <c r="F866" s="291" t="str">
        <f>IF(日報入力!G866="","",日報入力!L866)</f>
        <v/>
      </c>
      <c r="G866" s="291" t="str">
        <f>IF(日報入力!G866="","",日報入力!L866-日報入力!O866-日報入力!P866-日報入力!Q866-日報入力!R866-日報入力!S866-日報入力!T866-日報入力!U866-日報入力!V866-日報入力!W866-日報入力!X866-日報入力!Y866-日報入力!Z866)</f>
        <v/>
      </c>
      <c r="H866" s="291" t="str">
        <f>IF(日報入力!G866="","",IF(日報入力!M866&gt;=0,日報入力!M866*F866,F866))</f>
        <v/>
      </c>
      <c r="I866" s="291" t="str">
        <f>IF(日報入力!G866="","",日報入力!O866)</f>
        <v/>
      </c>
      <c r="J866" s="291" t="str">
        <f>IF(日報入力!G866="","",日報入力!P866)</f>
        <v/>
      </c>
      <c r="K866" s="291" t="str">
        <f>IF(日報入力!G866="","",日報入力!Q866)</f>
        <v/>
      </c>
      <c r="L866" s="291" t="str">
        <f>IF(日報入力!G866="","",日報入力!R866)</f>
        <v/>
      </c>
      <c r="M866" s="291" t="str">
        <f>IF(日報入力!G866="","",日報入力!S866)</f>
        <v/>
      </c>
      <c r="N866" s="291" t="str">
        <f>IF(日報入力!G866="","",日報入力!T866)</f>
        <v/>
      </c>
      <c r="O866" s="291" t="str">
        <f>IF(日報入力!G866="","",日報入力!U866)</f>
        <v/>
      </c>
      <c r="P866" s="291" t="str">
        <f>IF(日報入力!G866="","",日報入力!V866)</f>
        <v/>
      </c>
      <c r="Q866" s="291" t="str">
        <f>IF(日報入力!G866="","",日報入力!W866)</f>
        <v/>
      </c>
      <c r="R866" s="291" t="str">
        <f>IF(日報入力!G866="","",日報入力!X866)</f>
        <v/>
      </c>
      <c r="S866" s="291" t="str">
        <f>IF(日報入力!G866="","",日報入力!Y866)</f>
        <v/>
      </c>
      <c r="T866" s="291" t="str">
        <f>IF(日報入力!G866="","",日報入力!Z866)</f>
        <v/>
      </c>
      <c r="U866" s="291" t="str">
        <f>IF(日報入力!G866="","",日報入力!AA866)</f>
        <v/>
      </c>
      <c r="V866" s="378" t="str">
        <f>IF(日報入力!G866="","",日報入力!AB866)</f>
        <v/>
      </c>
      <c r="W866" s="291" t="str">
        <f>IF(日報入力!G866="","",日報入力!AC866)</f>
        <v/>
      </c>
      <c r="X866" s="291" t="str">
        <f>IF(日報入力!G866="","",日報入力!AD866)</f>
        <v/>
      </c>
      <c r="Y866" s="291" t="str">
        <f>IF(日報入力!G866="","",日報入力!AE866)</f>
        <v/>
      </c>
      <c r="Z866" s="291" t="str">
        <f>IF(日報入力!G866="","",日報入力!AF866)</f>
        <v/>
      </c>
      <c r="AA866" s="291" t="str">
        <f>IF(日報入力!G866="","",日報入力!AG866)</f>
        <v/>
      </c>
      <c r="AB866" s="291" t="str">
        <f>IF(日報入力!G866="","",日報入力!AH866)</f>
        <v/>
      </c>
      <c r="AC866" s="291" t="str">
        <f>IF(日報入力!G866="","",日報入力!AI866)</f>
        <v/>
      </c>
      <c r="AD866" s="291" t="str">
        <f>IF(日報入力!G866="","",日報入力!AJ866)</f>
        <v/>
      </c>
      <c r="AE866" s="292" t="str">
        <f>IF(日報入力!G866="","",日報入力!E866)</f>
        <v/>
      </c>
      <c r="AF866" s="293" t="str">
        <f>IF(日報入力!G866="","",日報入力!AK866)</f>
        <v/>
      </c>
      <c r="AG866" s="293" t="str">
        <f>IF(日報入力!G866="","",日報入力!AL866)</f>
        <v/>
      </c>
      <c r="AH866" s="293" t="str">
        <f>IF(日報入力!G866="","",日報入力!AM866)</f>
        <v/>
      </c>
      <c r="AI866" s="294" t="str">
        <f>IF(日報入力!G866&gt;0,日報入力!D866*日報入力!K866*日報入力!AL866,"")</f>
        <v/>
      </c>
      <c r="AJ866" s="294" t="str">
        <f>IF(日報入力!G866&gt;0,日報入力!E866*日報入力!AL866,"")</f>
        <v/>
      </c>
      <c r="AK866" s="294" t="str">
        <f>IF(日報入力!G866&gt;0,AI866-AJ866,"")</f>
        <v/>
      </c>
      <c r="AL866" s="292" t="str">
        <f>IF(日報入力!G866&gt;0,日報入力!E866*日報入力!AM866,"")</f>
        <v/>
      </c>
      <c r="AM866" s="292" t="str">
        <f>IF(日報入力!G866&gt;0,日報入力!AB866*日報入力!AM866,"")</f>
        <v/>
      </c>
      <c r="AN866" s="68" t="str">
        <f>IF(日報入力!G866&gt;0,日報入力!C866,"")</f>
        <v/>
      </c>
      <c r="AO866" s="68" t="str">
        <f>日報入力!B866</f>
        <v/>
      </c>
      <c r="AP866" s="68" t="str">
        <f>IF(日報入力!AQ866,日報入力!BA866,"")</f>
        <v/>
      </c>
      <c r="AQ866" s="68" t="str">
        <f>IF(日報入力!AR866,日報入力!BB866,"")</f>
        <v/>
      </c>
      <c r="AR866" s="68" t="str">
        <f>IF(日報入力!AS866,"N勤","")</f>
        <v/>
      </c>
      <c r="AS866" s="295" t="e">
        <f t="shared" si="56"/>
        <v>#VALUE!</v>
      </c>
      <c r="AT866" s="439" t="str">
        <f>日報入力!AY866</f>
        <v/>
      </c>
      <c r="AU866" s="518" t="str">
        <f>IF(日報入力!G866,G866*60/E866,"")</f>
        <v/>
      </c>
      <c r="AV866" s="528" t="str">
        <f>IF(日報入力!AT866,日報入力!AT866,"")</f>
        <v/>
      </c>
      <c r="AW866" s="529" t="str">
        <f>IF(日報入力!AT866,AE866/日報入力!AT866,"")</f>
        <v/>
      </c>
      <c r="AX866" s="530" t="e">
        <f>IF(1&lt;日報集計!AT866,AT866/(((F866-I866-J866-N866-O866)*60)/(E866)),"")</f>
        <v>#VALUE!</v>
      </c>
      <c r="AY866" s="664" t="str">
        <f>IF(日報入力!H866,AT866/(((F866-J866)*60)/E866),"")</f>
        <v/>
      </c>
      <c r="AZ866" s="664" t="str">
        <f>IF(日報入力!I866,AT866/((G866*60)/E866),"")</f>
        <v/>
      </c>
      <c r="BA866" s="296" t="str">
        <f>IF(日報入力!G866,G866/F866,"")</f>
        <v/>
      </c>
      <c r="BB866" s="386" t="e">
        <f t="shared" si="57"/>
        <v>#VALUE!</v>
      </c>
      <c r="BC866" s="386" t="e">
        <f t="shared" si="58"/>
        <v>#VALUE!</v>
      </c>
      <c r="BD866" s="80">
        <f>日報入力!AU866</f>
        <v>0</v>
      </c>
      <c r="BE866" s="534" t="str">
        <f>IF(日報入力!AV866,日報入力!AV866,"")</f>
        <v/>
      </c>
      <c r="BF866" s="534" t="str">
        <f>IF(日報入力!AW866,日報入力!AW866,"")</f>
        <v/>
      </c>
      <c r="BG866" s="398" t="str">
        <f>IF(日報入力!G866,日報入力!K866*日報入力!D866*日報入力!BC866,"")</f>
        <v/>
      </c>
    </row>
    <row r="867" spans="1:59" ht="20.25" hidden="1" customHeight="1" x14ac:dyDescent="0.15">
      <c r="A867" s="302" t="str">
        <f>IF(日報入力!G867="","",日報入力!G867)</f>
        <v/>
      </c>
      <c r="B867" s="291" t="str">
        <f>IF(日報入力!G867="","",日報入力!H867)</f>
        <v/>
      </c>
      <c r="C867" s="291" t="str">
        <f>IF(日報入力!G867="","",日報入力!I867)</f>
        <v/>
      </c>
      <c r="D867" s="291" t="str">
        <f>IF(日報入力!G867="","",日報入力!J867)</f>
        <v/>
      </c>
      <c r="E867" s="291" t="str">
        <f>IF(日報入力!G867="","",日報入力!K867)</f>
        <v/>
      </c>
      <c r="F867" s="291" t="str">
        <f>IF(日報入力!G867="","",日報入力!L867)</f>
        <v/>
      </c>
      <c r="G867" s="291" t="str">
        <f>IF(日報入力!G867="","",日報入力!L867-日報入力!O867-日報入力!P867-日報入力!Q867-日報入力!R867-日報入力!S867-日報入力!T867-日報入力!U867-日報入力!V867-日報入力!W867-日報入力!X867-日報入力!Y867-日報入力!Z867)</f>
        <v/>
      </c>
      <c r="H867" s="291" t="str">
        <f>IF(日報入力!G867="","",IF(日報入力!M867&gt;=0,日報入力!M867*F867,F867))</f>
        <v/>
      </c>
      <c r="I867" s="291" t="str">
        <f>IF(日報入力!G867="","",日報入力!O867)</f>
        <v/>
      </c>
      <c r="J867" s="291" t="str">
        <f>IF(日報入力!G867="","",日報入力!P867)</f>
        <v/>
      </c>
      <c r="K867" s="291" t="str">
        <f>IF(日報入力!G867="","",日報入力!Q867)</f>
        <v/>
      </c>
      <c r="L867" s="291" t="str">
        <f>IF(日報入力!G867="","",日報入力!R867)</f>
        <v/>
      </c>
      <c r="M867" s="291" t="str">
        <f>IF(日報入力!G867="","",日報入力!S867)</f>
        <v/>
      </c>
      <c r="N867" s="291" t="str">
        <f>IF(日報入力!G867="","",日報入力!T867)</f>
        <v/>
      </c>
      <c r="O867" s="291" t="str">
        <f>IF(日報入力!G867="","",日報入力!U867)</f>
        <v/>
      </c>
      <c r="P867" s="291" t="str">
        <f>IF(日報入力!G867="","",日報入力!V867)</f>
        <v/>
      </c>
      <c r="Q867" s="291" t="str">
        <f>IF(日報入力!G867="","",日報入力!W867)</f>
        <v/>
      </c>
      <c r="R867" s="291" t="str">
        <f>IF(日報入力!G867="","",日報入力!X867)</f>
        <v/>
      </c>
      <c r="S867" s="291" t="str">
        <f>IF(日報入力!G867="","",日報入力!Y867)</f>
        <v/>
      </c>
      <c r="T867" s="291" t="str">
        <f>IF(日報入力!G867="","",日報入力!Z867)</f>
        <v/>
      </c>
      <c r="U867" s="291" t="str">
        <f>IF(日報入力!G867="","",日報入力!AA867)</f>
        <v/>
      </c>
      <c r="V867" s="378" t="str">
        <f>IF(日報入力!G867="","",日報入力!AB867)</f>
        <v/>
      </c>
      <c r="W867" s="291" t="str">
        <f>IF(日報入力!G867="","",日報入力!AC867)</f>
        <v/>
      </c>
      <c r="X867" s="291" t="str">
        <f>IF(日報入力!G867="","",日報入力!AD867)</f>
        <v/>
      </c>
      <c r="Y867" s="291" t="str">
        <f>IF(日報入力!G867="","",日報入力!AE867)</f>
        <v/>
      </c>
      <c r="Z867" s="291" t="str">
        <f>IF(日報入力!G867="","",日報入力!AF867)</f>
        <v/>
      </c>
      <c r="AA867" s="291" t="str">
        <f>IF(日報入力!G867="","",日報入力!AG867)</f>
        <v/>
      </c>
      <c r="AB867" s="291" t="str">
        <f>IF(日報入力!G867="","",日報入力!AH867)</f>
        <v/>
      </c>
      <c r="AC867" s="291" t="str">
        <f>IF(日報入力!G867="","",日報入力!AI867)</f>
        <v/>
      </c>
      <c r="AD867" s="291" t="str">
        <f>IF(日報入力!G867="","",日報入力!AJ867)</f>
        <v/>
      </c>
      <c r="AE867" s="292" t="str">
        <f>IF(日報入力!G867="","",日報入力!E867)</f>
        <v/>
      </c>
      <c r="AF867" s="293" t="str">
        <f>IF(日報入力!G867="","",日報入力!AK867)</f>
        <v/>
      </c>
      <c r="AG867" s="293" t="str">
        <f>IF(日報入力!G867="","",日報入力!AL867)</f>
        <v/>
      </c>
      <c r="AH867" s="293" t="str">
        <f>IF(日報入力!G867="","",日報入力!AM867)</f>
        <v/>
      </c>
      <c r="AI867" s="294" t="str">
        <f>IF(日報入力!G867&gt;0,日報入力!D867*日報入力!K867*日報入力!AL867,"")</f>
        <v/>
      </c>
      <c r="AJ867" s="294" t="str">
        <f>IF(日報入力!G867&gt;0,日報入力!E867*日報入力!AL867,"")</f>
        <v/>
      </c>
      <c r="AK867" s="294" t="str">
        <f>IF(日報入力!G867&gt;0,AI867-AJ867,"")</f>
        <v/>
      </c>
      <c r="AL867" s="292" t="str">
        <f>IF(日報入力!G867&gt;0,日報入力!E867*日報入力!AM867,"")</f>
        <v/>
      </c>
      <c r="AM867" s="292" t="str">
        <f>IF(日報入力!G867&gt;0,日報入力!AB867*日報入力!AM867,"")</f>
        <v/>
      </c>
      <c r="AN867" s="68" t="str">
        <f>IF(日報入力!G867&gt;0,日報入力!C867,"")</f>
        <v/>
      </c>
      <c r="AO867" s="68" t="str">
        <f>日報入力!B867</f>
        <v/>
      </c>
      <c r="AP867" s="68" t="str">
        <f>IF(日報入力!AQ867,日報入力!BA867,"")</f>
        <v/>
      </c>
      <c r="AQ867" s="68" t="str">
        <f>IF(日報入力!AR867,日報入力!BB867,"")</f>
        <v/>
      </c>
      <c r="AR867" s="68" t="str">
        <f>IF(日報入力!AS867,"N勤","")</f>
        <v/>
      </c>
      <c r="AS867" s="295" t="e">
        <f t="shared" si="56"/>
        <v>#VALUE!</v>
      </c>
      <c r="AT867" s="439" t="str">
        <f>日報入力!AY867</f>
        <v/>
      </c>
      <c r="AU867" s="518" t="str">
        <f>IF(日報入力!G867,G867*60/E867,"")</f>
        <v/>
      </c>
      <c r="AV867" s="528" t="str">
        <f>IF(日報入力!AT867,日報入力!AT867,"")</f>
        <v/>
      </c>
      <c r="AW867" s="529" t="str">
        <f>IF(日報入力!AT867,AE867/日報入力!AT867,"")</f>
        <v/>
      </c>
      <c r="AX867" s="530" t="e">
        <f>IF(1&lt;日報集計!AT867,AT867/(((F867-I867-J867-N867-O867)*60)/(E867)),"")</f>
        <v>#VALUE!</v>
      </c>
      <c r="AY867" s="664" t="str">
        <f>IF(日報入力!H867,AT867/(((F867-J867)*60)/E867),"")</f>
        <v/>
      </c>
      <c r="AZ867" s="664" t="str">
        <f>IF(日報入力!I867,AT867/((G867*60)/E867),"")</f>
        <v/>
      </c>
      <c r="BA867" s="296" t="str">
        <f>IF(日報入力!G867,G867/F867,"")</f>
        <v/>
      </c>
      <c r="BB867" s="386" t="e">
        <f t="shared" si="57"/>
        <v>#VALUE!</v>
      </c>
      <c r="BC867" s="386" t="e">
        <f t="shared" si="58"/>
        <v>#VALUE!</v>
      </c>
      <c r="BD867" s="80">
        <f>日報入力!AU867</f>
        <v>0</v>
      </c>
      <c r="BE867" s="534" t="str">
        <f>IF(日報入力!AV867,日報入力!AV867,"")</f>
        <v/>
      </c>
      <c r="BF867" s="534" t="str">
        <f>IF(日報入力!AW867,日報入力!AW867,"")</f>
        <v/>
      </c>
      <c r="BG867" s="398" t="str">
        <f>IF(日報入力!G867,日報入力!K867*日報入力!D867*日報入力!BC867,"")</f>
        <v/>
      </c>
    </row>
    <row r="868" spans="1:59" ht="20.25" hidden="1" customHeight="1" x14ac:dyDescent="0.15">
      <c r="A868" s="302" t="str">
        <f>IF(日報入力!G868="","",日報入力!G868)</f>
        <v/>
      </c>
      <c r="B868" s="291" t="str">
        <f>IF(日報入力!G868="","",日報入力!H868)</f>
        <v/>
      </c>
      <c r="C868" s="291" t="str">
        <f>IF(日報入力!G868="","",日報入力!I868)</f>
        <v/>
      </c>
      <c r="D868" s="291" t="str">
        <f>IF(日報入力!G868="","",日報入力!J868)</f>
        <v/>
      </c>
      <c r="E868" s="291" t="str">
        <f>IF(日報入力!G868="","",日報入力!K868)</f>
        <v/>
      </c>
      <c r="F868" s="291" t="str">
        <f>IF(日報入力!G868="","",日報入力!L868)</f>
        <v/>
      </c>
      <c r="G868" s="291" t="str">
        <f>IF(日報入力!G868="","",日報入力!L868-日報入力!O868-日報入力!P868-日報入力!Q868-日報入力!R868-日報入力!S868-日報入力!T868-日報入力!U868-日報入力!V868-日報入力!W868-日報入力!X868-日報入力!Y868-日報入力!Z868)</f>
        <v/>
      </c>
      <c r="H868" s="291" t="str">
        <f>IF(日報入力!G868="","",IF(日報入力!M868&gt;=0,日報入力!M868*F868,F868))</f>
        <v/>
      </c>
      <c r="I868" s="291" t="str">
        <f>IF(日報入力!G868="","",日報入力!O868)</f>
        <v/>
      </c>
      <c r="J868" s="291" t="str">
        <f>IF(日報入力!G868="","",日報入力!P868)</f>
        <v/>
      </c>
      <c r="K868" s="291" t="str">
        <f>IF(日報入力!G868="","",日報入力!Q868)</f>
        <v/>
      </c>
      <c r="L868" s="291" t="str">
        <f>IF(日報入力!G868="","",日報入力!R868)</f>
        <v/>
      </c>
      <c r="M868" s="291" t="str">
        <f>IF(日報入力!G868="","",日報入力!S868)</f>
        <v/>
      </c>
      <c r="N868" s="291" t="str">
        <f>IF(日報入力!G868="","",日報入力!T868)</f>
        <v/>
      </c>
      <c r="O868" s="291" t="str">
        <f>IF(日報入力!G868="","",日報入力!U868)</f>
        <v/>
      </c>
      <c r="P868" s="291" t="str">
        <f>IF(日報入力!G868="","",日報入力!V868)</f>
        <v/>
      </c>
      <c r="Q868" s="291" t="str">
        <f>IF(日報入力!G868="","",日報入力!W868)</f>
        <v/>
      </c>
      <c r="R868" s="291" t="str">
        <f>IF(日報入力!G868="","",日報入力!X868)</f>
        <v/>
      </c>
      <c r="S868" s="291" t="str">
        <f>IF(日報入力!G868="","",日報入力!Y868)</f>
        <v/>
      </c>
      <c r="T868" s="291" t="str">
        <f>IF(日報入力!G868="","",日報入力!Z868)</f>
        <v/>
      </c>
      <c r="U868" s="291" t="str">
        <f>IF(日報入力!G868="","",日報入力!AA868)</f>
        <v/>
      </c>
      <c r="V868" s="378" t="str">
        <f>IF(日報入力!G868="","",日報入力!AB868)</f>
        <v/>
      </c>
      <c r="W868" s="291" t="str">
        <f>IF(日報入力!G868="","",日報入力!AC868)</f>
        <v/>
      </c>
      <c r="X868" s="291" t="str">
        <f>IF(日報入力!G868="","",日報入力!AD868)</f>
        <v/>
      </c>
      <c r="Y868" s="291" t="str">
        <f>IF(日報入力!G868="","",日報入力!AE868)</f>
        <v/>
      </c>
      <c r="Z868" s="291" t="str">
        <f>IF(日報入力!G868="","",日報入力!AF868)</f>
        <v/>
      </c>
      <c r="AA868" s="291" t="str">
        <f>IF(日報入力!G868="","",日報入力!AG868)</f>
        <v/>
      </c>
      <c r="AB868" s="291" t="str">
        <f>IF(日報入力!G868="","",日報入力!AH868)</f>
        <v/>
      </c>
      <c r="AC868" s="291" t="str">
        <f>IF(日報入力!G868="","",日報入力!AI868)</f>
        <v/>
      </c>
      <c r="AD868" s="291" t="str">
        <f>IF(日報入力!G868="","",日報入力!AJ868)</f>
        <v/>
      </c>
      <c r="AE868" s="292" t="str">
        <f>IF(日報入力!G868="","",日報入力!E868)</f>
        <v/>
      </c>
      <c r="AF868" s="293" t="str">
        <f>IF(日報入力!G868="","",日報入力!AK868)</f>
        <v/>
      </c>
      <c r="AG868" s="293" t="str">
        <f>IF(日報入力!G868="","",日報入力!AL868)</f>
        <v/>
      </c>
      <c r="AH868" s="293" t="str">
        <f>IF(日報入力!G868="","",日報入力!AM868)</f>
        <v/>
      </c>
      <c r="AI868" s="294" t="str">
        <f>IF(日報入力!G868&gt;0,日報入力!D868*日報入力!K868*日報入力!AL868,"")</f>
        <v/>
      </c>
      <c r="AJ868" s="294" t="str">
        <f>IF(日報入力!G868&gt;0,日報入力!E868*日報入力!AL868,"")</f>
        <v/>
      </c>
      <c r="AK868" s="294" t="str">
        <f>IF(日報入力!G868&gt;0,AI868-AJ868,"")</f>
        <v/>
      </c>
      <c r="AL868" s="292" t="str">
        <f>IF(日報入力!G868&gt;0,日報入力!E868*日報入力!AM868,"")</f>
        <v/>
      </c>
      <c r="AM868" s="292" t="str">
        <f>IF(日報入力!G868&gt;0,日報入力!AB868*日報入力!AM868,"")</f>
        <v/>
      </c>
      <c r="AN868" s="68" t="str">
        <f>IF(日報入力!G868&gt;0,日報入力!C868,"")</f>
        <v/>
      </c>
      <c r="AO868" s="68" t="str">
        <f>日報入力!B868</f>
        <v/>
      </c>
      <c r="AP868" s="68" t="str">
        <f>IF(日報入力!AQ868,日報入力!BA868,"")</f>
        <v/>
      </c>
      <c r="AQ868" s="68" t="str">
        <f>IF(日報入力!AR868,日報入力!BB868,"")</f>
        <v/>
      </c>
      <c r="AR868" s="68" t="str">
        <f>IF(日報入力!AS868,"N勤","")</f>
        <v/>
      </c>
      <c r="AS868" s="295" t="e">
        <f t="shared" si="56"/>
        <v>#VALUE!</v>
      </c>
      <c r="AT868" s="439" t="str">
        <f>日報入力!AY868</f>
        <v/>
      </c>
      <c r="AU868" s="518" t="str">
        <f>IF(日報入力!G868,G868*60/E868,"")</f>
        <v/>
      </c>
      <c r="AV868" s="528" t="str">
        <f>IF(日報入力!AT868,日報入力!AT868,"")</f>
        <v/>
      </c>
      <c r="AW868" s="529" t="str">
        <f>IF(日報入力!AT868,AE868/日報入力!AT868,"")</f>
        <v/>
      </c>
      <c r="AX868" s="530" t="e">
        <f>IF(1&lt;日報集計!AT868,AT868/(((F868-I868-J868-N868-O868)*60)/(E868)),"")</f>
        <v>#VALUE!</v>
      </c>
      <c r="AY868" s="664" t="str">
        <f>IF(日報入力!H868,AT868/(((F868-J868)*60)/E868),"")</f>
        <v/>
      </c>
      <c r="AZ868" s="664" t="str">
        <f>IF(日報入力!I868,AT868/((G868*60)/E868),"")</f>
        <v/>
      </c>
      <c r="BA868" s="296" t="str">
        <f>IF(日報入力!G868,G868/F868,"")</f>
        <v/>
      </c>
      <c r="BB868" s="386" t="e">
        <f t="shared" si="57"/>
        <v>#VALUE!</v>
      </c>
      <c r="BC868" s="386" t="e">
        <f t="shared" si="58"/>
        <v>#VALUE!</v>
      </c>
      <c r="BD868" s="80">
        <f>日報入力!AU868</f>
        <v>0</v>
      </c>
      <c r="BE868" s="534" t="str">
        <f>IF(日報入力!AV868,日報入力!AV868,"")</f>
        <v/>
      </c>
      <c r="BF868" s="534" t="str">
        <f>IF(日報入力!AW868,日報入力!AW868,"")</f>
        <v/>
      </c>
      <c r="BG868" s="398" t="str">
        <f>IF(日報入力!G868,日報入力!K868*日報入力!D868*日報入力!BC868,"")</f>
        <v/>
      </c>
    </row>
    <row r="869" spans="1:59" ht="20.25" hidden="1" customHeight="1" x14ac:dyDescent="0.15">
      <c r="A869" s="302" t="str">
        <f>IF(日報入力!G869="","",日報入力!G869)</f>
        <v/>
      </c>
      <c r="B869" s="291" t="str">
        <f>IF(日報入力!G869="","",日報入力!H869)</f>
        <v/>
      </c>
      <c r="C869" s="291" t="str">
        <f>IF(日報入力!G869="","",日報入力!I869)</f>
        <v/>
      </c>
      <c r="D869" s="291" t="str">
        <f>IF(日報入力!G869="","",日報入力!J869)</f>
        <v/>
      </c>
      <c r="E869" s="291" t="str">
        <f>IF(日報入力!G869="","",日報入力!K869)</f>
        <v/>
      </c>
      <c r="F869" s="291" t="str">
        <f>IF(日報入力!G869="","",日報入力!L869)</f>
        <v/>
      </c>
      <c r="G869" s="291" t="str">
        <f>IF(日報入力!G869="","",日報入力!L869-日報入力!O869-日報入力!P869-日報入力!Q869-日報入力!R869-日報入力!S869-日報入力!T869-日報入力!U869-日報入力!V869-日報入力!W869-日報入力!X869-日報入力!Y869-日報入力!Z869)</f>
        <v/>
      </c>
      <c r="H869" s="291" t="str">
        <f>IF(日報入力!G869="","",IF(日報入力!M869&gt;=0,日報入力!M869*F869,F869))</f>
        <v/>
      </c>
      <c r="I869" s="291" t="str">
        <f>IF(日報入力!G869="","",日報入力!O869)</f>
        <v/>
      </c>
      <c r="J869" s="291" t="str">
        <f>IF(日報入力!G869="","",日報入力!P869)</f>
        <v/>
      </c>
      <c r="K869" s="291" t="str">
        <f>IF(日報入力!G869="","",日報入力!Q869)</f>
        <v/>
      </c>
      <c r="L869" s="291" t="str">
        <f>IF(日報入力!G869="","",日報入力!R869)</f>
        <v/>
      </c>
      <c r="M869" s="291" t="str">
        <f>IF(日報入力!G869="","",日報入力!S869)</f>
        <v/>
      </c>
      <c r="N869" s="291" t="str">
        <f>IF(日報入力!G869="","",日報入力!T869)</f>
        <v/>
      </c>
      <c r="O869" s="291" t="str">
        <f>IF(日報入力!G869="","",日報入力!U869)</f>
        <v/>
      </c>
      <c r="P869" s="291" t="str">
        <f>IF(日報入力!G869="","",日報入力!V869)</f>
        <v/>
      </c>
      <c r="Q869" s="291" t="str">
        <f>IF(日報入力!G869="","",日報入力!W869)</f>
        <v/>
      </c>
      <c r="R869" s="291" t="str">
        <f>IF(日報入力!G869="","",日報入力!X869)</f>
        <v/>
      </c>
      <c r="S869" s="291" t="str">
        <f>IF(日報入力!G869="","",日報入力!Y869)</f>
        <v/>
      </c>
      <c r="T869" s="291" t="str">
        <f>IF(日報入力!G869="","",日報入力!Z869)</f>
        <v/>
      </c>
      <c r="U869" s="291" t="str">
        <f>IF(日報入力!G869="","",日報入力!AA869)</f>
        <v/>
      </c>
      <c r="V869" s="378" t="str">
        <f>IF(日報入力!G869="","",日報入力!AB869)</f>
        <v/>
      </c>
      <c r="W869" s="291" t="str">
        <f>IF(日報入力!G869="","",日報入力!AC869)</f>
        <v/>
      </c>
      <c r="X869" s="291" t="str">
        <f>IF(日報入力!G869="","",日報入力!AD869)</f>
        <v/>
      </c>
      <c r="Y869" s="291" t="str">
        <f>IF(日報入力!G869="","",日報入力!AE869)</f>
        <v/>
      </c>
      <c r="Z869" s="291" t="str">
        <f>IF(日報入力!G869="","",日報入力!AF869)</f>
        <v/>
      </c>
      <c r="AA869" s="291" t="str">
        <f>IF(日報入力!G869="","",日報入力!AG869)</f>
        <v/>
      </c>
      <c r="AB869" s="291" t="str">
        <f>IF(日報入力!G869="","",日報入力!AH869)</f>
        <v/>
      </c>
      <c r="AC869" s="291" t="str">
        <f>IF(日報入力!G869="","",日報入力!AI869)</f>
        <v/>
      </c>
      <c r="AD869" s="291" t="str">
        <f>IF(日報入力!G869="","",日報入力!AJ869)</f>
        <v/>
      </c>
      <c r="AE869" s="292" t="str">
        <f>IF(日報入力!G869="","",日報入力!E869)</f>
        <v/>
      </c>
      <c r="AF869" s="293" t="str">
        <f>IF(日報入力!G869="","",日報入力!AK869)</f>
        <v/>
      </c>
      <c r="AG869" s="293" t="str">
        <f>IF(日報入力!G869="","",日報入力!AL869)</f>
        <v/>
      </c>
      <c r="AH869" s="293" t="str">
        <f>IF(日報入力!G869="","",日報入力!AM869)</f>
        <v/>
      </c>
      <c r="AI869" s="294" t="str">
        <f>IF(日報入力!G869&gt;0,日報入力!D869*日報入力!K869*日報入力!AL869,"")</f>
        <v/>
      </c>
      <c r="AJ869" s="294" t="str">
        <f>IF(日報入力!G869&gt;0,日報入力!E869*日報入力!AL869,"")</f>
        <v/>
      </c>
      <c r="AK869" s="294" t="str">
        <f>IF(日報入力!G869&gt;0,AI869-AJ869,"")</f>
        <v/>
      </c>
      <c r="AL869" s="292" t="str">
        <f>IF(日報入力!G869&gt;0,日報入力!E869*日報入力!AM869,"")</f>
        <v/>
      </c>
      <c r="AM869" s="292" t="str">
        <f>IF(日報入力!G869&gt;0,日報入力!AB869*日報入力!AM869,"")</f>
        <v/>
      </c>
      <c r="AN869" s="68" t="str">
        <f>IF(日報入力!G869&gt;0,日報入力!C869,"")</f>
        <v/>
      </c>
      <c r="AO869" s="68" t="str">
        <f>日報入力!B869</f>
        <v/>
      </c>
      <c r="AP869" s="68" t="str">
        <f>IF(日報入力!AQ869,日報入力!BA869,"")</f>
        <v/>
      </c>
      <c r="AQ869" s="68" t="str">
        <f>IF(日報入力!AR869,日報入力!BB869,"")</f>
        <v/>
      </c>
      <c r="AR869" s="68" t="str">
        <f>IF(日報入力!AS869,"N勤","")</f>
        <v/>
      </c>
      <c r="AS869" s="295" t="e">
        <f t="shared" si="56"/>
        <v>#VALUE!</v>
      </c>
      <c r="AT869" s="439" t="str">
        <f>日報入力!AY869</f>
        <v/>
      </c>
      <c r="AU869" s="518" t="str">
        <f>IF(日報入力!G869,G869*60/E869,"")</f>
        <v/>
      </c>
      <c r="AV869" s="528" t="str">
        <f>IF(日報入力!AT869,日報入力!AT869,"")</f>
        <v/>
      </c>
      <c r="AW869" s="529" t="str">
        <f>IF(日報入力!AT869,AE869/日報入力!AT869,"")</f>
        <v/>
      </c>
      <c r="AX869" s="530" t="e">
        <f>IF(1&lt;日報集計!AT869,AT869/(((F869-I869-J869-N869-O869)*60)/(E869)),"")</f>
        <v>#VALUE!</v>
      </c>
      <c r="AY869" s="664" t="str">
        <f>IF(日報入力!H869,AT869/(((F869-J869)*60)/E869),"")</f>
        <v/>
      </c>
      <c r="AZ869" s="664" t="str">
        <f>IF(日報入力!I869,AT869/((G869*60)/E869),"")</f>
        <v/>
      </c>
      <c r="BA869" s="296" t="str">
        <f>IF(日報入力!G869,G869/F869,"")</f>
        <v/>
      </c>
      <c r="BB869" s="386" t="e">
        <f t="shared" si="57"/>
        <v>#VALUE!</v>
      </c>
      <c r="BC869" s="386" t="e">
        <f t="shared" si="58"/>
        <v>#VALUE!</v>
      </c>
      <c r="BD869" s="80">
        <f>日報入力!AU869</f>
        <v>0</v>
      </c>
      <c r="BE869" s="534" t="str">
        <f>IF(日報入力!AV869,日報入力!AV869,"")</f>
        <v/>
      </c>
      <c r="BF869" s="534" t="str">
        <f>IF(日報入力!AW869,日報入力!AW869,"")</f>
        <v/>
      </c>
      <c r="BG869" s="398" t="str">
        <f>IF(日報入力!G869,日報入力!K869*日報入力!D869*日報入力!BC869,"")</f>
        <v/>
      </c>
    </row>
    <row r="870" spans="1:59" ht="20.25" hidden="1" customHeight="1" x14ac:dyDescent="0.15">
      <c r="A870" s="302" t="str">
        <f>IF(日報入力!G870="","",日報入力!G870)</f>
        <v/>
      </c>
      <c r="B870" s="291" t="str">
        <f>IF(日報入力!G870="","",日報入力!H870)</f>
        <v/>
      </c>
      <c r="C870" s="291" t="str">
        <f>IF(日報入力!G870="","",日報入力!I870)</f>
        <v/>
      </c>
      <c r="D870" s="291" t="str">
        <f>IF(日報入力!G870="","",日報入力!J870)</f>
        <v/>
      </c>
      <c r="E870" s="291" t="str">
        <f>IF(日報入力!G870="","",日報入力!K870)</f>
        <v/>
      </c>
      <c r="F870" s="291" t="str">
        <f>IF(日報入力!G870="","",日報入力!L870)</f>
        <v/>
      </c>
      <c r="G870" s="291" t="str">
        <f>IF(日報入力!G870="","",日報入力!L870-日報入力!O870-日報入力!P870-日報入力!Q870-日報入力!R870-日報入力!S870-日報入力!T870-日報入力!U870-日報入力!V870-日報入力!W870-日報入力!X870-日報入力!Y870-日報入力!Z870)</f>
        <v/>
      </c>
      <c r="H870" s="291" t="str">
        <f>IF(日報入力!G870="","",IF(日報入力!M870&gt;=0,日報入力!M870*F870,F870))</f>
        <v/>
      </c>
      <c r="I870" s="291" t="str">
        <f>IF(日報入力!G870="","",日報入力!O870)</f>
        <v/>
      </c>
      <c r="J870" s="291" t="str">
        <f>IF(日報入力!G870="","",日報入力!P870)</f>
        <v/>
      </c>
      <c r="K870" s="291" t="str">
        <f>IF(日報入力!G870="","",日報入力!Q870)</f>
        <v/>
      </c>
      <c r="L870" s="291" t="str">
        <f>IF(日報入力!G870="","",日報入力!R870)</f>
        <v/>
      </c>
      <c r="M870" s="291" t="str">
        <f>IF(日報入力!G870="","",日報入力!S870)</f>
        <v/>
      </c>
      <c r="N870" s="291" t="str">
        <f>IF(日報入力!G870="","",日報入力!T870)</f>
        <v/>
      </c>
      <c r="O870" s="291" t="str">
        <f>IF(日報入力!G870="","",日報入力!U870)</f>
        <v/>
      </c>
      <c r="P870" s="291" t="str">
        <f>IF(日報入力!G870="","",日報入力!V870)</f>
        <v/>
      </c>
      <c r="Q870" s="291" t="str">
        <f>IF(日報入力!G870="","",日報入力!W870)</f>
        <v/>
      </c>
      <c r="R870" s="291" t="str">
        <f>IF(日報入力!G870="","",日報入力!X870)</f>
        <v/>
      </c>
      <c r="S870" s="291" t="str">
        <f>IF(日報入力!G870="","",日報入力!Y870)</f>
        <v/>
      </c>
      <c r="T870" s="291" t="str">
        <f>IF(日報入力!G870="","",日報入力!Z870)</f>
        <v/>
      </c>
      <c r="U870" s="291" t="str">
        <f>IF(日報入力!G870="","",日報入力!AA870)</f>
        <v/>
      </c>
      <c r="V870" s="378" t="str">
        <f>IF(日報入力!G870="","",日報入力!AB870)</f>
        <v/>
      </c>
      <c r="W870" s="291" t="str">
        <f>IF(日報入力!G870="","",日報入力!AC870)</f>
        <v/>
      </c>
      <c r="X870" s="291" t="str">
        <f>IF(日報入力!G870="","",日報入力!AD870)</f>
        <v/>
      </c>
      <c r="Y870" s="291" t="str">
        <f>IF(日報入力!G870="","",日報入力!AE870)</f>
        <v/>
      </c>
      <c r="Z870" s="291" t="str">
        <f>IF(日報入力!G870="","",日報入力!AF870)</f>
        <v/>
      </c>
      <c r="AA870" s="291" t="str">
        <f>IF(日報入力!G870="","",日報入力!AG870)</f>
        <v/>
      </c>
      <c r="AB870" s="291" t="str">
        <f>IF(日報入力!G870="","",日報入力!AH870)</f>
        <v/>
      </c>
      <c r="AC870" s="291" t="str">
        <f>IF(日報入力!G870="","",日報入力!AI870)</f>
        <v/>
      </c>
      <c r="AD870" s="291" t="str">
        <f>IF(日報入力!G870="","",日報入力!AJ870)</f>
        <v/>
      </c>
      <c r="AE870" s="292" t="str">
        <f>IF(日報入力!G870="","",日報入力!E870)</f>
        <v/>
      </c>
      <c r="AF870" s="293" t="str">
        <f>IF(日報入力!G870="","",日報入力!AK870)</f>
        <v/>
      </c>
      <c r="AG870" s="293" t="str">
        <f>IF(日報入力!G870="","",日報入力!AL870)</f>
        <v/>
      </c>
      <c r="AH870" s="293" t="str">
        <f>IF(日報入力!G870="","",日報入力!AM870)</f>
        <v/>
      </c>
      <c r="AI870" s="294" t="str">
        <f>IF(日報入力!G870&gt;0,日報入力!D870*日報入力!K870*日報入力!AL870,"")</f>
        <v/>
      </c>
      <c r="AJ870" s="294" t="str">
        <f>IF(日報入力!G870&gt;0,日報入力!E870*日報入力!AL870,"")</f>
        <v/>
      </c>
      <c r="AK870" s="294" t="str">
        <f>IF(日報入力!G870&gt;0,AI870-AJ870,"")</f>
        <v/>
      </c>
      <c r="AL870" s="292" t="str">
        <f>IF(日報入力!G870&gt;0,日報入力!E870*日報入力!AM870,"")</f>
        <v/>
      </c>
      <c r="AM870" s="292" t="str">
        <f>IF(日報入力!G870&gt;0,日報入力!AB870*日報入力!AM870,"")</f>
        <v/>
      </c>
      <c r="AN870" s="68" t="str">
        <f>IF(日報入力!G870&gt;0,日報入力!C870,"")</f>
        <v/>
      </c>
      <c r="AO870" s="68" t="str">
        <f>日報入力!B870</f>
        <v/>
      </c>
      <c r="AP870" s="68" t="str">
        <f>IF(日報入力!AQ870,日報入力!BA870,"")</f>
        <v/>
      </c>
      <c r="AQ870" s="68" t="str">
        <f>IF(日報入力!AR870,日報入力!BB870,"")</f>
        <v/>
      </c>
      <c r="AR870" s="68" t="str">
        <f>IF(日報入力!AS870,"N勤","")</f>
        <v/>
      </c>
      <c r="AS870" s="295" t="e">
        <f t="shared" si="56"/>
        <v>#VALUE!</v>
      </c>
      <c r="AT870" s="439" t="str">
        <f>日報入力!AY870</f>
        <v/>
      </c>
      <c r="AU870" s="518" t="str">
        <f>IF(日報入力!G870,G870*60/E870,"")</f>
        <v/>
      </c>
      <c r="AV870" s="528" t="str">
        <f>IF(日報入力!AT870,日報入力!AT870,"")</f>
        <v/>
      </c>
      <c r="AW870" s="529" t="str">
        <f>IF(日報入力!AT870,AE870/日報入力!AT870,"")</f>
        <v/>
      </c>
      <c r="AX870" s="530" t="e">
        <f>IF(1&lt;日報集計!AT870,AT870/(((F870-I870-J870-N870-O870)*60)/(E870)),"")</f>
        <v>#VALUE!</v>
      </c>
      <c r="AY870" s="664" t="str">
        <f>IF(日報入力!H870,AT870/(((F870-J870)*60)/E870),"")</f>
        <v/>
      </c>
      <c r="AZ870" s="664" t="str">
        <f>IF(日報入力!I870,AT870/((G870*60)/E870),"")</f>
        <v/>
      </c>
      <c r="BA870" s="296" t="str">
        <f>IF(日報入力!G870,G870/F870,"")</f>
        <v/>
      </c>
      <c r="BB870" s="386" t="e">
        <f t="shared" si="57"/>
        <v>#VALUE!</v>
      </c>
      <c r="BC870" s="386" t="e">
        <f t="shared" si="58"/>
        <v>#VALUE!</v>
      </c>
      <c r="BD870" s="80">
        <f>日報入力!AU870</f>
        <v>0</v>
      </c>
      <c r="BE870" s="534" t="str">
        <f>IF(日報入力!AV870,日報入力!AV870,"")</f>
        <v/>
      </c>
      <c r="BF870" s="534" t="str">
        <f>IF(日報入力!AW870,日報入力!AW870,"")</f>
        <v/>
      </c>
      <c r="BG870" s="398" t="str">
        <f>IF(日報入力!G870,日報入力!K870*日報入力!D870*日報入力!BC870,"")</f>
        <v/>
      </c>
    </row>
    <row r="871" spans="1:59" ht="20.25" hidden="1" customHeight="1" x14ac:dyDescent="0.15">
      <c r="A871" s="302" t="str">
        <f>IF(日報入力!G871="","",日報入力!G871)</f>
        <v/>
      </c>
      <c r="B871" s="291" t="str">
        <f>IF(日報入力!G871="","",日報入力!H871)</f>
        <v/>
      </c>
      <c r="C871" s="291" t="str">
        <f>IF(日報入力!G871="","",日報入力!I871)</f>
        <v/>
      </c>
      <c r="D871" s="291" t="str">
        <f>IF(日報入力!G871="","",日報入力!J871)</f>
        <v/>
      </c>
      <c r="E871" s="291" t="str">
        <f>IF(日報入力!G871="","",日報入力!K871)</f>
        <v/>
      </c>
      <c r="F871" s="291" t="str">
        <f>IF(日報入力!G871="","",日報入力!L871)</f>
        <v/>
      </c>
      <c r="G871" s="291" t="str">
        <f>IF(日報入力!G871="","",日報入力!L871-日報入力!O871-日報入力!P871-日報入力!Q871-日報入力!R871-日報入力!S871-日報入力!T871-日報入力!U871-日報入力!V871-日報入力!W871-日報入力!X871-日報入力!Y871-日報入力!Z871)</f>
        <v/>
      </c>
      <c r="H871" s="291" t="str">
        <f>IF(日報入力!G871="","",IF(日報入力!M871&gt;=0,日報入力!M871*F871,F871))</f>
        <v/>
      </c>
      <c r="I871" s="291" t="str">
        <f>IF(日報入力!G871="","",日報入力!O871)</f>
        <v/>
      </c>
      <c r="J871" s="291" t="str">
        <f>IF(日報入力!G871="","",日報入力!P871)</f>
        <v/>
      </c>
      <c r="K871" s="291" t="str">
        <f>IF(日報入力!G871="","",日報入力!Q871)</f>
        <v/>
      </c>
      <c r="L871" s="291" t="str">
        <f>IF(日報入力!G871="","",日報入力!R871)</f>
        <v/>
      </c>
      <c r="M871" s="291" t="str">
        <f>IF(日報入力!G871="","",日報入力!S871)</f>
        <v/>
      </c>
      <c r="N871" s="291" t="str">
        <f>IF(日報入力!G871="","",日報入力!T871)</f>
        <v/>
      </c>
      <c r="O871" s="291" t="str">
        <f>IF(日報入力!G871="","",日報入力!U871)</f>
        <v/>
      </c>
      <c r="P871" s="291" t="str">
        <f>IF(日報入力!G871="","",日報入力!V871)</f>
        <v/>
      </c>
      <c r="Q871" s="291" t="str">
        <f>IF(日報入力!G871="","",日報入力!W871)</f>
        <v/>
      </c>
      <c r="R871" s="291" t="str">
        <f>IF(日報入力!G871="","",日報入力!X871)</f>
        <v/>
      </c>
      <c r="S871" s="291" t="str">
        <f>IF(日報入力!G871="","",日報入力!Y871)</f>
        <v/>
      </c>
      <c r="T871" s="291" t="str">
        <f>IF(日報入力!G871="","",日報入力!Z871)</f>
        <v/>
      </c>
      <c r="U871" s="291" t="str">
        <f>IF(日報入力!G871="","",日報入力!AA871)</f>
        <v/>
      </c>
      <c r="V871" s="378" t="str">
        <f>IF(日報入力!G871="","",日報入力!AB871)</f>
        <v/>
      </c>
      <c r="W871" s="291" t="str">
        <f>IF(日報入力!G871="","",日報入力!AC871)</f>
        <v/>
      </c>
      <c r="X871" s="291" t="str">
        <f>IF(日報入力!G871="","",日報入力!AD871)</f>
        <v/>
      </c>
      <c r="Y871" s="291" t="str">
        <f>IF(日報入力!G871="","",日報入力!AE871)</f>
        <v/>
      </c>
      <c r="Z871" s="291" t="str">
        <f>IF(日報入力!G871="","",日報入力!AF871)</f>
        <v/>
      </c>
      <c r="AA871" s="291" t="str">
        <f>IF(日報入力!G871="","",日報入力!AG871)</f>
        <v/>
      </c>
      <c r="AB871" s="291" t="str">
        <f>IF(日報入力!G871="","",日報入力!AH871)</f>
        <v/>
      </c>
      <c r="AC871" s="291" t="str">
        <f>IF(日報入力!G871="","",日報入力!AI871)</f>
        <v/>
      </c>
      <c r="AD871" s="291" t="str">
        <f>IF(日報入力!G871="","",日報入力!AJ871)</f>
        <v/>
      </c>
      <c r="AE871" s="292" t="str">
        <f>IF(日報入力!G871="","",日報入力!E871)</f>
        <v/>
      </c>
      <c r="AF871" s="293" t="str">
        <f>IF(日報入力!G871="","",日報入力!AK871)</f>
        <v/>
      </c>
      <c r="AG871" s="293" t="str">
        <f>IF(日報入力!G871="","",日報入力!AL871)</f>
        <v/>
      </c>
      <c r="AH871" s="293" t="str">
        <f>IF(日報入力!G871="","",日報入力!AM871)</f>
        <v/>
      </c>
      <c r="AI871" s="294" t="str">
        <f>IF(日報入力!G871&gt;0,日報入力!D871*日報入力!K871*日報入力!AL871,"")</f>
        <v/>
      </c>
      <c r="AJ871" s="294" t="str">
        <f>IF(日報入力!G871&gt;0,日報入力!E871*日報入力!AL871,"")</f>
        <v/>
      </c>
      <c r="AK871" s="294" t="str">
        <f>IF(日報入力!G871&gt;0,AI871-AJ871,"")</f>
        <v/>
      </c>
      <c r="AL871" s="292" t="str">
        <f>IF(日報入力!G871&gt;0,日報入力!E871*日報入力!AM871,"")</f>
        <v/>
      </c>
      <c r="AM871" s="292" t="str">
        <f>IF(日報入力!G871&gt;0,日報入力!AB871*日報入力!AM871,"")</f>
        <v/>
      </c>
      <c r="AN871" s="68" t="str">
        <f>IF(日報入力!G871&gt;0,日報入力!C871,"")</f>
        <v/>
      </c>
      <c r="AO871" s="68" t="str">
        <f>日報入力!B871</f>
        <v/>
      </c>
      <c r="AP871" s="68" t="str">
        <f>IF(日報入力!AQ871,日報入力!BA871,"")</f>
        <v/>
      </c>
      <c r="AQ871" s="68" t="str">
        <f>IF(日報入力!AR871,日報入力!BB871,"")</f>
        <v/>
      </c>
      <c r="AR871" s="68" t="str">
        <f>IF(日報入力!AS871,"N勤","")</f>
        <v/>
      </c>
      <c r="AS871" s="295" t="e">
        <f t="shared" si="56"/>
        <v>#VALUE!</v>
      </c>
      <c r="AT871" s="439" t="str">
        <f>日報入力!AY871</f>
        <v/>
      </c>
      <c r="AU871" s="518" t="str">
        <f>IF(日報入力!G871,G871*60/E871,"")</f>
        <v/>
      </c>
      <c r="AV871" s="528" t="str">
        <f>IF(日報入力!AT871,日報入力!AT871,"")</f>
        <v/>
      </c>
      <c r="AW871" s="529" t="str">
        <f>IF(日報入力!AT871,AE871/日報入力!AT871,"")</f>
        <v/>
      </c>
      <c r="AX871" s="530" t="e">
        <f>IF(1&lt;日報集計!AT871,AT871/(((F871-I871-J871-N871-O871)*60)/(E871)),"")</f>
        <v>#VALUE!</v>
      </c>
      <c r="AY871" s="664" t="str">
        <f>IF(日報入力!H871,AT871/(((F871-J871)*60)/E871),"")</f>
        <v/>
      </c>
      <c r="AZ871" s="664" t="str">
        <f>IF(日報入力!I871,AT871/((G871*60)/E871),"")</f>
        <v/>
      </c>
      <c r="BA871" s="296" t="str">
        <f>IF(日報入力!G871,G871/F871,"")</f>
        <v/>
      </c>
      <c r="BB871" s="386" t="e">
        <f t="shared" si="57"/>
        <v>#VALUE!</v>
      </c>
      <c r="BC871" s="386" t="e">
        <f t="shared" si="58"/>
        <v>#VALUE!</v>
      </c>
      <c r="BD871" s="80">
        <f>日報入力!AU871</f>
        <v>0</v>
      </c>
      <c r="BE871" s="534" t="str">
        <f>IF(日報入力!AV871,日報入力!AV871,"")</f>
        <v/>
      </c>
      <c r="BF871" s="534" t="str">
        <f>IF(日報入力!AW871,日報入力!AW871,"")</f>
        <v/>
      </c>
      <c r="BG871" s="398" t="str">
        <f>IF(日報入力!G871,日報入力!K871*日報入力!D871*日報入力!BC871,"")</f>
        <v/>
      </c>
    </row>
    <row r="872" spans="1:59" ht="20.25" hidden="1" customHeight="1" x14ac:dyDescent="0.15">
      <c r="A872" s="302" t="str">
        <f>IF(日報入力!G872="","",日報入力!G872)</f>
        <v/>
      </c>
      <c r="B872" s="291" t="str">
        <f>IF(日報入力!G872="","",日報入力!H872)</f>
        <v/>
      </c>
      <c r="C872" s="291" t="str">
        <f>IF(日報入力!G872="","",日報入力!I872)</f>
        <v/>
      </c>
      <c r="D872" s="291" t="str">
        <f>IF(日報入力!G872="","",日報入力!J872)</f>
        <v/>
      </c>
      <c r="E872" s="291" t="str">
        <f>IF(日報入力!G872="","",日報入力!K872)</f>
        <v/>
      </c>
      <c r="F872" s="291" t="str">
        <f>IF(日報入力!G872="","",日報入力!L872)</f>
        <v/>
      </c>
      <c r="G872" s="291" t="str">
        <f>IF(日報入力!G872="","",日報入力!L872-日報入力!O872-日報入力!P872-日報入力!Q872-日報入力!R872-日報入力!S872-日報入力!T872-日報入力!U872-日報入力!V872-日報入力!W872-日報入力!X872-日報入力!Y872-日報入力!Z872)</f>
        <v/>
      </c>
      <c r="H872" s="291" t="str">
        <f>IF(日報入力!G872="","",IF(日報入力!M872&gt;=0,日報入力!M872*F872,F872))</f>
        <v/>
      </c>
      <c r="I872" s="291" t="str">
        <f>IF(日報入力!G872="","",日報入力!O872)</f>
        <v/>
      </c>
      <c r="J872" s="291" t="str">
        <f>IF(日報入力!G872="","",日報入力!P872)</f>
        <v/>
      </c>
      <c r="K872" s="291" t="str">
        <f>IF(日報入力!G872="","",日報入力!Q872)</f>
        <v/>
      </c>
      <c r="L872" s="291" t="str">
        <f>IF(日報入力!G872="","",日報入力!R872)</f>
        <v/>
      </c>
      <c r="M872" s="291" t="str">
        <f>IF(日報入力!G872="","",日報入力!S872)</f>
        <v/>
      </c>
      <c r="N872" s="291" t="str">
        <f>IF(日報入力!G872="","",日報入力!T872)</f>
        <v/>
      </c>
      <c r="O872" s="291" t="str">
        <f>IF(日報入力!G872="","",日報入力!U872)</f>
        <v/>
      </c>
      <c r="P872" s="291" t="str">
        <f>IF(日報入力!G872="","",日報入力!V872)</f>
        <v/>
      </c>
      <c r="Q872" s="291" t="str">
        <f>IF(日報入力!G872="","",日報入力!W872)</f>
        <v/>
      </c>
      <c r="R872" s="291" t="str">
        <f>IF(日報入力!G872="","",日報入力!X872)</f>
        <v/>
      </c>
      <c r="S872" s="291" t="str">
        <f>IF(日報入力!G872="","",日報入力!Y872)</f>
        <v/>
      </c>
      <c r="T872" s="291" t="str">
        <f>IF(日報入力!G872="","",日報入力!Z872)</f>
        <v/>
      </c>
      <c r="U872" s="291" t="str">
        <f>IF(日報入力!G872="","",日報入力!AA872)</f>
        <v/>
      </c>
      <c r="V872" s="378" t="str">
        <f>IF(日報入力!G872="","",日報入力!AB872)</f>
        <v/>
      </c>
      <c r="W872" s="291" t="str">
        <f>IF(日報入力!G872="","",日報入力!AC872)</f>
        <v/>
      </c>
      <c r="X872" s="291" t="str">
        <f>IF(日報入力!G872="","",日報入力!AD872)</f>
        <v/>
      </c>
      <c r="Y872" s="291" t="str">
        <f>IF(日報入力!G872="","",日報入力!AE872)</f>
        <v/>
      </c>
      <c r="Z872" s="291" t="str">
        <f>IF(日報入力!G872="","",日報入力!AF872)</f>
        <v/>
      </c>
      <c r="AA872" s="291" t="str">
        <f>IF(日報入力!G872="","",日報入力!AG872)</f>
        <v/>
      </c>
      <c r="AB872" s="291" t="str">
        <f>IF(日報入力!G872="","",日報入力!AH872)</f>
        <v/>
      </c>
      <c r="AC872" s="291" t="str">
        <f>IF(日報入力!G872="","",日報入力!AI872)</f>
        <v/>
      </c>
      <c r="AD872" s="291" t="str">
        <f>IF(日報入力!G872="","",日報入力!AJ872)</f>
        <v/>
      </c>
      <c r="AE872" s="292" t="str">
        <f>IF(日報入力!G872="","",日報入力!E872)</f>
        <v/>
      </c>
      <c r="AF872" s="293" t="str">
        <f>IF(日報入力!G872="","",日報入力!AK872)</f>
        <v/>
      </c>
      <c r="AG872" s="293" t="str">
        <f>IF(日報入力!G872="","",日報入力!AL872)</f>
        <v/>
      </c>
      <c r="AH872" s="293" t="str">
        <f>IF(日報入力!G872="","",日報入力!AM872)</f>
        <v/>
      </c>
      <c r="AI872" s="294" t="str">
        <f>IF(日報入力!G872&gt;0,日報入力!D872*日報入力!K872*日報入力!AL872,"")</f>
        <v/>
      </c>
      <c r="AJ872" s="294" t="str">
        <f>IF(日報入力!G872&gt;0,日報入力!E872*日報入力!AL872,"")</f>
        <v/>
      </c>
      <c r="AK872" s="294" t="str">
        <f>IF(日報入力!G872&gt;0,AI872-AJ872,"")</f>
        <v/>
      </c>
      <c r="AL872" s="292" t="str">
        <f>IF(日報入力!G872&gt;0,日報入力!E872*日報入力!AM872,"")</f>
        <v/>
      </c>
      <c r="AM872" s="292" t="str">
        <f>IF(日報入力!G872&gt;0,日報入力!AB872*日報入力!AM872,"")</f>
        <v/>
      </c>
      <c r="AN872" s="68" t="str">
        <f>IF(日報入力!G872&gt;0,日報入力!C872,"")</f>
        <v/>
      </c>
      <c r="AO872" s="68" t="str">
        <f>日報入力!B872</f>
        <v/>
      </c>
      <c r="AP872" s="68" t="str">
        <f>IF(日報入力!AQ872,日報入力!BA872,"")</f>
        <v/>
      </c>
      <c r="AQ872" s="68" t="str">
        <f>IF(日報入力!AR872,日報入力!BB872,"")</f>
        <v/>
      </c>
      <c r="AR872" s="68" t="str">
        <f>IF(日報入力!AS872,"N勤","")</f>
        <v/>
      </c>
      <c r="AS872" s="295" t="e">
        <f t="shared" si="56"/>
        <v>#VALUE!</v>
      </c>
      <c r="AT872" s="439" t="str">
        <f>日報入力!AY872</f>
        <v/>
      </c>
      <c r="AU872" s="518" t="str">
        <f>IF(日報入力!G872,G872*60/E872,"")</f>
        <v/>
      </c>
      <c r="AV872" s="528" t="str">
        <f>IF(日報入力!AT872,日報入力!AT872,"")</f>
        <v/>
      </c>
      <c r="AW872" s="529" t="str">
        <f>IF(日報入力!AT872,AE872/日報入力!AT872,"")</f>
        <v/>
      </c>
      <c r="AX872" s="530" t="e">
        <f>IF(1&lt;日報集計!AT872,AT872/(((F872-I872-J872-N872-O872)*60)/(E872)),"")</f>
        <v>#VALUE!</v>
      </c>
      <c r="AY872" s="664" t="str">
        <f>IF(日報入力!H872,AT872/(((F872-J872)*60)/E872),"")</f>
        <v/>
      </c>
      <c r="AZ872" s="664" t="str">
        <f>IF(日報入力!I872,AT872/((G872*60)/E872),"")</f>
        <v/>
      </c>
      <c r="BA872" s="296" t="str">
        <f>IF(日報入力!G872,G872/F872,"")</f>
        <v/>
      </c>
      <c r="BB872" s="386" t="e">
        <f t="shared" si="57"/>
        <v>#VALUE!</v>
      </c>
      <c r="BC872" s="386" t="e">
        <f t="shared" si="58"/>
        <v>#VALUE!</v>
      </c>
      <c r="BD872" s="80">
        <f>日報入力!AU872</f>
        <v>0</v>
      </c>
      <c r="BE872" s="534" t="str">
        <f>IF(日報入力!AV872,日報入力!AV872,"")</f>
        <v/>
      </c>
      <c r="BF872" s="534" t="str">
        <f>IF(日報入力!AW872,日報入力!AW872,"")</f>
        <v/>
      </c>
      <c r="BG872" s="398" t="str">
        <f>IF(日報入力!G872,日報入力!K872*日報入力!D872*日報入力!BC872,"")</f>
        <v/>
      </c>
    </row>
    <row r="873" spans="1:59" ht="20.25" hidden="1" customHeight="1" x14ac:dyDescent="0.15">
      <c r="A873" s="302" t="str">
        <f>IF(日報入力!G873="","",日報入力!G873)</f>
        <v/>
      </c>
      <c r="B873" s="291" t="str">
        <f>IF(日報入力!G873="","",日報入力!H873)</f>
        <v/>
      </c>
      <c r="C873" s="291" t="str">
        <f>IF(日報入力!G873="","",日報入力!I873)</f>
        <v/>
      </c>
      <c r="D873" s="291" t="str">
        <f>IF(日報入力!G873="","",日報入力!J873)</f>
        <v/>
      </c>
      <c r="E873" s="291" t="str">
        <f>IF(日報入力!G873="","",日報入力!K873)</f>
        <v/>
      </c>
      <c r="F873" s="291" t="str">
        <f>IF(日報入力!G873="","",日報入力!L873)</f>
        <v/>
      </c>
      <c r="G873" s="291" t="str">
        <f>IF(日報入力!G873="","",日報入力!L873-日報入力!O873-日報入力!P873-日報入力!Q873-日報入力!R873-日報入力!S873-日報入力!T873-日報入力!U873-日報入力!V873-日報入力!W873-日報入力!X873-日報入力!Y873-日報入力!Z873)</f>
        <v/>
      </c>
      <c r="H873" s="291" t="str">
        <f>IF(日報入力!G873="","",IF(日報入力!M873&gt;=0,日報入力!M873*F873,F873))</f>
        <v/>
      </c>
      <c r="I873" s="291" t="str">
        <f>IF(日報入力!G873="","",日報入力!O873)</f>
        <v/>
      </c>
      <c r="J873" s="291" t="str">
        <f>IF(日報入力!G873="","",日報入力!P873)</f>
        <v/>
      </c>
      <c r="K873" s="291" t="str">
        <f>IF(日報入力!G873="","",日報入力!Q873)</f>
        <v/>
      </c>
      <c r="L873" s="291" t="str">
        <f>IF(日報入力!G873="","",日報入力!R873)</f>
        <v/>
      </c>
      <c r="M873" s="291" t="str">
        <f>IF(日報入力!G873="","",日報入力!S873)</f>
        <v/>
      </c>
      <c r="N873" s="291" t="str">
        <f>IF(日報入力!G873="","",日報入力!T873)</f>
        <v/>
      </c>
      <c r="O873" s="291" t="str">
        <f>IF(日報入力!G873="","",日報入力!U873)</f>
        <v/>
      </c>
      <c r="P873" s="291" t="str">
        <f>IF(日報入力!G873="","",日報入力!V873)</f>
        <v/>
      </c>
      <c r="Q873" s="291" t="str">
        <f>IF(日報入力!G873="","",日報入力!W873)</f>
        <v/>
      </c>
      <c r="R873" s="291" t="str">
        <f>IF(日報入力!G873="","",日報入力!X873)</f>
        <v/>
      </c>
      <c r="S873" s="291" t="str">
        <f>IF(日報入力!G873="","",日報入力!Y873)</f>
        <v/>
      </c>
      <c r="T873" s="291" t="str">
        <f>IF(日報入力!G873="","",日報入力!Z873)</f>
        <v/>
      </c>
      <c r="U873" s="291" t="str">
        <f>IF(日報入力!G873="","",日報入力!AA873)</f>
        <v/>
      </c>
      <c r="V873" s="378" t="str">
        <f>IF(日報入力!G873="","",日報入力!AB873)</f>
        <v/>
      </c>
      <c r="W873" s="291" t="str">
        <f>IF(日報入力!G873="","",日報入力!AC873)</f>
        <v/>
      </c>
      <c r="X873" s="291" t="str">
        <f>IF(日報入力!G873="","",日報入力!AD873)</f>
        <v/>
      </c>
      <c r="Y873" s="291" t="str">
        <f>IF(日報入力!G873="","",日報入力!AE873)</f>
        <v/>
      </c>
      <c r="Z873" s="291" t="str">
        <f>IF(日報入力!G873="","",日報入力!AF873)</f>
        <v/>
      </c>
      <c r="AA873" s="291" t="str">
        <f>IF(日報入力!G873="","",日報入力!AG873)</f>
        <v/>
      </c>
      <c r="AB873" s="291" t="str">
        <f>IF(日報入力!G873="","",日報入力!AH873)</f>
        <v/>
      </c>
      <c r="AC873" s="291" t="str">
        <f>IF(日報入力!G873="","",日報入力!AI873)</f>
        <v/>
      </c>
      <c r="AD873" s="291" t="str">
        <f>IF(日報入力!G873="","",日報入力!AJ873)</f>
        <v/>
      </c>
      <c r="AE873" s="292" t="str">
        <f>IF(日報入力!G873="","",日報入力!E873)</f>
        <v/>
      </c>
      <c r="AF873" s="293" t="str">
        <f>IF(日報入力!G873="","",日報入力!AK873)</f>
        <v/>
      </c>
      <c r="AG873" s="293" t="str">
        <f>IF(日報入力!G873="","",日報入力!AL873)</f>
        <v/>
      </c>
      <c r="AH873" s="293" t="str">
        <f>IF(日報入力!G873="","",日報入力!AM873)</f>
        <v/>
      </c>
      <c r="AI873" s="294" t="str">
        <f>IF(日報入力!G873&gt;0,日報入力!D873*日報入力!K873*日報入力!AL873,"")</f>
        <v/>
      </c>
      <c r="AJ873" s="294" t="str">
        <f>IF(日報入力!G873&gt;0,日報入力!E873*日報入力!AL873,"")</f>
        <v/>
      </c>
      <c r="AK873" s="294" t="str">
        <f>IF(日報入力!G873&gt;0,AI873-AJ873,"")</f>
        <v/>
      </c>
      <c r="AL873" s="292" t="str">
        <f>IF(日報入力!G873&gt;0,日報入力!E873*日報入力!AM873,"")</f>
        <v/>
      </c>
      <c r="AM873" s="292" t="str">
        <f>IF(日報入力!G873&gt;0,日報入力!AB873*日報入力!AM873,"")</f>
        <v/>
      </c>
      <c r="AN873" s="68" t="str">
        <f>IF(日報入力!G873&gt;0,日報入力!C873,"")</f>
        <v/>
      </c>
      <c r="AO873" s="68" t="str">
        <f>日報入力!B873</f>
        <v/>
      </c>
      <c r="AP873" s="68" t="str">
        <f>IF(日報入力!AQ873,日報入力!BA873,"")</f>
        <v/>
      </c>
      <c r="AQ873" s="68" t="str">
        <f>IF(日報入力!AR873,日報入力!BB873,"")</f>
        <v/>
      </c>
      <c r="AR873" s="68" t="str">
        <f>IF(日報入力!AS873,"N勤","")</f>
        <v/>
      </c>
      <c r="AS873" s="295" t="e">
        <f t="shared" ref="AS873:AS936" si="59">IF(A873,V873/(AE873+V873),"")</f>
        <v>#VALUE!</v>
      </c>
      <c r="AT873" s="439" t="str">
        <f>日報入力!AY873</f>
        <v/>
      </c>
      <c r="AU873" s="518" t="str">
        <f>IF(日報入力!G873,G873*60/E873,"")</f>
        <v/>
      </c>
      <c r="AV873" s="528" t="str">
        <f>IF(日報入力!AT873,日報入力!AT873,"")</f>
        <v/>
      </c>
      <c r="AW873" s="529" t="str">
        <f>IF(日報入力!AT873,AE873/日報入力!AT873,"")</f>
        <v/>
      </c>
      <c r="AX873" s="530" t="e">
        <f>IF(1&lt;日報集計!AT873,AT873/(((F873-I873-J873-N873-O873)*60)/(E873)),"")</f>
        <v>#VALUE!</v>
      </c>
      <c r="AY873" s="664" t="str">
        <f>IF(日報入力!H873,AT873/(((F873-J873)*60)/E873),"")</f>
        <v/>
      </c>
      <c r="AZ873" s="664" t="str">
        <f>IF(日報入力!I873,AT873/((G873*60)/E873),"")</f>
        <v/>
      </c>
      <c r="BA873" s="296" t="str">
        <f>IF(日報入力!G873,G873/F873,"")</f>
        <v/>
      </c>
      <c r="BB873" s="386" t="e">
        <f t="shared" ref="BB873:BB936" si="60">AL873/F873*60</f>
        <v>#VALUE!</v>
      </c>
      <c r="BC873" s="386" t="e">
        <f t="shared" ref="BC873:BC936" si="61">AL873/H873*60</f>
        <v>#VALUE!</v>
      </c>
      <c r="BD873" s="80">
        <f>日報入力!AU873</f>
        <v>0</v>
      </c>
      <c r="BE873" s="534" t="str">
        <f>IF(日報入力!AV873,日報入力!AV873,"")</f>
        <v/>
      </c>
      <c r="BF873" s="534" t="str">
        <f>IF(日報入力!AW873,日報入力!AW873,"")</f>
        <v/>
      </c>
      <c r="BG873" s="398" t="str">
        <f>IF(日報入力!G873,日報入力!K873*日報入力!D873*日報入力!BC873,"")</f>
        <v/>
      </c>
    </row>
    <row r="874" spans="1:59" ht="20.25" hidden="1" customHeight="1" x14ac:dyDescent="0.15">
      <c r="A874" s="302" t="str">
        <f>IF(日報入力!G874="","",日報入力!G874)</f>
        <v/>
      </c>
      <c r="B874" s="291" t="str">
        <f>IF(日報入力!G874="","",日報入力!H874)</f>
        <v/>
      </c>
      <c r="C874" s="291" t="str">
        <f>IF(日報入力!G874="","",日報入力!I874)</f>
        <v/>
      </c>
      <c r="D874" s="291" t="str">
        <f>IF(日報入力!G874="","",日報入力!J874)</f>
        <v/>
      </c>
      <c r="E874" s="291" t="str">
        <f>IF(日報入力!G874="","",日報入力!K874)</f>
        <v/>
      </c>
      <c r="F874" s="291" t="str">
        <f>IF(日報入力!G874="","",日報入力!L874)</f>
        <v/>
      </c>
      <c r="G874" s="291" t="str">
        <f>IF(日報入力!G874="","",日報入力!L874-日報入力!O874-日報入力!P874-日報入力!Q874-日報入力!R874-日報入力!S874-日報入力!T874-日報入力!U874-日報入力!V874-日報入力!W874-日報入力!X874-日報入力!Y874-日報入力!Z874)</f>
        <v/>
      </c>
      <c r="H874" s="291" t="str">
        <f>IF(日報入力!G874="","",IF(日報入力!M874&gt;=0,日報入力!M874*F874,F874))</f>
        <v/>
      </c>
      <c r="I874" s="291" t="str">
        <f>IF(日報入力!G874="","",日報入力!O874)</f>
        <v/>
      </c>
      <c r="J874" s="291" t="str">
        <f>IF(日報入力!G874="","",日報入力!P874)</f>
        <v/>
      </c>
      <c r="K874" s="291" t="str">
        <f>IF(日報入力!G874="","",日報入力!Q874)</f>
        <v/>
      </c>
      <c r="L874" s="291" t="str">
        <f>IF(日報入力!G874="","",日報入力!R874)</f>
        <v/>
      </c>
      <c r="M874" s="291" t="str">
        <f>IF(日報入力!G874="","",日報入力!S874)</f>
        <v/>
      </c>
      <c r="N874" s="291" t="str">
        <f>IF(日報入力!G874="","",日報入力!T874)</f>
        <v/>
      </c>
      <c r="O874" s="291" t="str">
        <f>IF(日報入力!G874="","",日報入力!U874)</f>
        <v/>
      </c>
      <c r="P874" s="291" t="str">
        <f>IF(日報入力!G874="","",日報入力!V874)</f>
        <v/>
      </c>
      <c r="Q874" s="291" t="str">
        <f>IF(日報入力!G874="","",日報入力!W874)</f>
        <v/>
      </c>
      <c r="R874" s="291" t="str">
        <f>IF(日報入力!G874="","",日報入力!X874)</f>
        <v/>
      </c>
      <c r="S874" s="291" t="str">
        <f>IF(日報入力!G874="","",日報入力!Y874)</f>
        <v/>
      </c>
      <c r="T874" s="291" t="str">
        <f>IF(日報入力!G874="","",日報入力!Z874)</f>
        <v/>
      </c>
      <c r="U874" s="291" t="str">
        <f>IF(日報入力!G874="","",日報入力!AA874)</f>
        <v/>
      </c>
      <c r="V874" s="378" t="str">
        <f>IF(日報入力!G874="","",日報入力!AB874)</f>
        <v/>
      </c>
      <c r="W874" s="291" t="str">
        <f>IF(日報入力!G874="","",日報入力!AC874)</f>
        <v/>
      </c>
      <c r="X874" s="291" t="str">
        <f>IF(日報入力!G874="","",日報入力!AD874)</f>
        <v/>
      </c>
      <c r="Y874" s="291" t="str">
        <f>IF(日報入力!G874="","",日報入力!AE874)</f>
        <v/>
      </c>
      <c r="Z874" s="291" t="str">
        <f>IF(日報入力!G874="","",日報入力!AF874)</f>
        <v/>
      </c>
      <c r="AA874" s="291" t="str">
        <f>IF(日報入力!G874="","",日報入力!AG874)</f>
        <v/>
      </c>
      <c r="AB874" s="291" t="str">
        <f>IF(日報入力!G874="","",日報入力!AH874)</f>
        <v/>
      </c>
      <c r="AC874" s="291" t="str">
        <f>IF(日報入力!G874="","",日報入力!AI874)</f>
        <v/>
      </c>
      <c r="AD874" s="291" t="str">
        <f>IF(日報入力!G874="","",日報入力!AJ874)</f>
        <v/>
      </c>
      <c r="AE874" s="292" t="str">
        <f>IF(日報入力!G874="","",日報入力!E874)</f>
        <v/>
      </c>
      <c r="AF874" s="293" t="str">
        <f>IF(日報入力!G874="","",日報入力!AK874)</f>
        <v/>
      </c>
      <c r="AG874" s="293" t="str">
        <f>IF(日報入力!G874="","",日報入力!AL874)</f>
        <v/>
      </c>
      <c r="AH874" s="293" t="str">
        <f>IF(日報入力!G874="","",日報入力!AM874)</f>
        <v/>
      </c>
      <c r="AI874" s="294" t="str">
        <f>IF(日報入力!G874&gt;0,日報入力!D874*日報入力!K874*日報入力!AL874,"")</f>
        <v/>
      </c>
      <c r="AJ874" s="294" t="str">
        <f>IF(日報入力!G874&gt;0,日報入力!E874*日報入力!AL874,"")</f>
        <v/>
      </c>
      <c r="AK874" s="294" t="str">
        <f>IF(日報入力!G874&gt;0,AI874-AJ874,"")</f>
        <v/>
      </c>
      <c r="AL874" s="292" t="str">
        <f>IF(日報入力!G874&gt;0,日報入力!E874*日報入力!AM874,"")</f>
        <v/>
      </c>
      <c r="AM874" s="292" t="str">
        <f>IF(日報入力!G874&gt;0,日報入力!AB874*日報入力!AM874,"")</f>
        <v/>
      </c>
      <c r="AN874" s="68" t="str">
        <f>IF(日報入力!G874&gt;0,日報入力!C874,"")</f>
        <v/>
      </c>
      <c r="AO874" s="68" t="str">
        <f>日報入力!B874</f>
        <v/>
      </c>
      <c r="AP874" s="68" t="str">
        <f>IF(日報入力!AQ874,日報入力!BA874,"")</f>
        <v/>
      </c>
      <c r="AQ874" s="68" t="str">
        <f>IF(日報入力!AR874,日報入力!BB874,"")</f>
        <v/>
      </c>
      <c r="AR874" s="68" t="str">
        <f>IF(日報入力!AS874,"N勤","")</f>
        <v/>
      </c>
      <c r="AS874" s="295" t="e">
        <f t="shared" si="59"/>
        <v>#VALUE!</v>
      </c>
      <c r="AT874" s="439" t="str">
        <f>日報入力!AY874</f>
        <v/>
      </c>
      <c r="AU874" s="518" t="str">
        <f>IF(日報入力!G874,G874*60/E874,"")</f>
        <v/>
      </c>
      <c r="AV874" s="528" t="str">
        <f>IF(日報入力!AT874,日報入力!AT874,"")</f>
        <v/>
      </c>
      <c r="AW874" s="529" t="str">
        <f>IF(日報入力!AT874,AE874/日報入力!AT874,"")</f>
        <v/>
      </c>
      <c r="AX874" s="530" t="e">
        <f>IF(1&lt;日報集計!AT874,AT874/(((F874-I874-J874-N874-O874)*60)/(E874)),"")</f>
        <v>#VALUE!</v>
      </c>
      <c r="AY874" s="664" t="str">
        <f>IF(日報入力!H874,AT874/(((F874-J874)*60)/E874),"")</f>
        <v/>
      </c>
      <c r="AZ874" s="664" t="str">
        <f>IF(日報入力!I874,AT874/((G874*60)/E874),"")</f>
        <v/>
      </c>
      <c r="BA874" s="296" t="str">
        <f>IF(日報入力!G874,G874/F874,"")</f>
        <v/>
      </c>
      <c r="BB874" s="386" t="e">
        <f t="shared" si="60"/>
        <v>#VALUE!</v>
      </c>
      <c r="BC874" s="386" t="e">
        <f t="shared" si="61"/>
        <v>#VALUE!</v>
      </c>
      <c r="BD874" s="80">
        <f>日報入力!AU874</f>
        <v>0</v>
      </c>
      <c r="BE874" s="534" t="str">
        <f>IF(日報入力!AV874,日報入力!AV874,"")</f>
        <v/>
      </c>
      <c r="BF874" s="534" t="str">
        <f>IF(日報入力!AW874,日報入力!AW874,"")</f>
        <v/>
      </c>
      <c r="BG874" s="398" t="str">
        <f>IF(日報入力!G874,日報入力!K874*日報入力!D874*日報入力!BC874,"")</f>
        <v/>
      </c>
    </row>
    <row r="875" spans="1:59" ht="20.25" hidden="1" customHeight="1" x14ac:dyDescent="0.15">
      <c r="A875" s="302" t="str">
        <f>IF(日報入力!G875="","",日報入力!G875)</f>
        <v/>
      </c>
      <c r="B875" s="291" t="str">
        <f>IF(日報入力!G875="","",日報入力!H875)</f>
        <v/>
      </c>
      <c r="C875" s="291" t="str">
        <f>IF(日報入力!G875="","",日報入力!I875)</f>
        <v/>
      </c>
      <c r="D875" s="291" t="str">
        <f>IF(日報入力!G875="","",日報入力!J875)</f>
        <v/>
      </c>
      <c r="E875" s="291" t="str">
        <f>IF(日報入力!G875="","",日報入力!K875)</f>
        <v/>
      </c>
      <c r="F875" s="291" t="str">
        <f>IF(日報入力!G875="","",日報入力!L875)</f>
        <v/>
      </c>
      <c r="G875" s="291" t="str">
        <f>IF(日報入力!G875="","",日報入力!L875-日報入力!O875-日報入力!P875-日報入力!Q875-日報入力!R875-日報入力!S875-日報入力!T875-日報入力!U875-日報入力!V875-日報入力!W875-日報入力!X875-日報入力!Y875-日報入力!Z875)</f>
        <v/>
      </c>
      <c r="H875" s="291" t="str">
        <f>IF(日報入力!G875="","",IF(日報入力!M875&gt;=0,日報入力!M875*F875,F875))</f>
        <v/>
      </c>
      <c r="I875" s="291" t="str">
        <f>IF(日報入力!G875="","",日報入力!O875)</f>
        <v/>
      </c>
      <c r="J875" s="291" t="str">
        <f>IF(日報入力!G875="","",日報入力!P875)</f>
        <v/>
      </c>
      <c r="K875" s="291" t="str">
        <f>IF(日報入力!G875="","",日報入力!Q875)</f>
        <v/>
      </c>
      <c r="L875" s="291" t="str">
        <f>IF(日報入力!G875="","",日報入力!R875)</f>
        <v/>
      </c>
      <c r="M875" s="291" t="str">
        <f>IF(日報入力!G875="","",日報入力!S875)</f>
        <v/>
      </c>
      <c r="N875" s="291" t="str">
        <f>IF(日報入力!G875="","",日報入力!T875)</f>
        <v/>
      </c>
      <c r="O875" s="291" t="str">
        <f>IF(日報入力!G875="","",日報入力!U875)</f>
        <v/>
      </c>
      <c r="P875" s="291" t="str">
        <f>IF(日報入力!G875="","",日報入力!V875)</f>
        <v/>
      </c>
      <c r="Q875" s="291" t="str">
        <f>IF(日報入力!G875="","",日報入力!W875)</f>
        <v/>
      </c>
      <c r="R875" s="291" t="str">
        <f>IF(日報入力!G875="","",日報入力!X875)</f>
        <v/>
      </c>
      <c r="S875" s="291" t="str">
        <f>IF(日報入力!G875="","",日報入力!Y875)</f>
        <v/>
      </c>
      <c r="T875" s="291" t="str">
        <f>IF(日報入力!G875="","",日報入力!Z875)</f>
        <v/>
      </c>
      <c r="U875" s="291" t="str">
        <f>IF(日報入力!G875="","",日報入力!AA875)</f>
        <v/>
      </c>
      <c r="V875" s="378" t="str">
        <f>IF(日報入力!G875="","",日報入力!AB875)</f>
        <v/>
      </c>
      <c r="W875" s="291" t="str">
        <f>IF(日報入力!G875="","",日報入力!AC875)</f>
        <v/>
      </c>
      <c r="X875" s="291" t="str">
        <f>IF(日報入力!G875="","",日報入力!AD875)</f>
        <v/>
      </c>
      <c r="Y875" s="291" t="str">
        <f>IF(日報入力!G875="","",日報入力!AE875)</f>
        <v/>
      </c>
      <c r="Z875" s="291" t="str">
        <f>IF(日報入力!G875="","",日報入力!AF875)</f>
        <v/>
      </c>
      <c r="AA875" s="291" t="str">
        <f>IF(日報入力!G875="","",日報入力!AG875)</f>
        <v/>
      </c>
      <c r="AB875" s="291" t="str">
        <f>IF(日報入力!G875="","",日報入力!AH875)</f>
        <v/>
      </c>
      <c r="AC875" s="291" t="str">
        <f>IF(日報入力!G875="","",日報入力!AI875)</f>
        <v/>
      </c>
      <c r="AD875" s="291" t="str">
        <f>IF(日報入力!G875="","",日報入力!AJ875)</f>
        <v/>
      </c>
      <c r="AE875" s="292" t="str">
        <f>IF(日報入力!G875="","",日報入力!E875)</f>
        <v/>
      </c>
      <c r="AF875" s="293" t="str">
        <f>IF(日報入力!G875="","",日報入力!AK875)</f>
        <v/>
      </c>
      <c r="AG875" s="293" t="str">
        <f>IF(日報入力!G875="","",日報入力!AL875)</f>
        <v/>
      </c>
      <c r="AH875" s="293" t="str">
        <f>IF(日報入力!G875="","",日報入力!AM875)</f>
        <v/>
      </c>
      <c r="AI875" s="294" t="str">
        <f>IF(日報入力!G875&gt;0,日報入力!D875*日報入力!K875*日報入力!AL875,"")</f>
        <v/>
      </c>
      <c r="AJ875" s="294" t="str">
        <f>IF(日報入力!G875&gt;0,日報入力!E875*日報入力!AL875,"")</f>
        <v/>
      </c>
      <c r="AK875" s="294" t="str">
        <f>IF(日報入力!G875&gt;0,AI875-AJ875,"")</f>
        <v/>
      </c>
      <c r="AL875" s="292" t="str">
        <f>IF(日報入力!G875&gt;0,日報入力!E875*日報入力!AM875,"")</f>
        <v/>
      </c>
      <c r="AM875" s="292" t="str">
        <f>IF(日報入力!G875&gt;0,日報入力!AB875*日報入力!AM875,"")</f>
        <v/>
      </c>
      <c r="AN875" s="68" t="str">
        <f>IF(日報入力!G875&gt;0,日報入力!C875,"")</f>
        <v/>
      </c>
      <c r="AO875" s="68" t="str">
        <f>日報入力!B875</f>
        <v/>
      </c>
      <c r="AP875" s="68" t="str">
        <f>IF(日報入力!AQ875,日報入力!BA875,"")</f>
        <v/>
      </c>
      <c r="AQ875" s="68" t="str">
        <f>IF(日報入力!AR875,日報入力!BB875,"")</f>
        <v/>
      </c>
      <c r="AR875" s="68" t="str">
        <f>IF(日報入力!AS875,"N勤","")</f>
        <v/>
      </c>
      <c r="AS875" s="295" t="e">
        <f t="shared" si="59"/>
        <v>#VALUE!</v>
      </c>
      <c r="AT875" s="439" t="str">
        <f>日報入力!AY875</f>
        <v/>
      </c>
      <c r="AU875" s="518" t="str">
        <f>IF(日報入力!G875,G875*60/E875,"")</f>
        <v/>
      </c>
      <c r="AV875" s="528" t="str">
        <f>IF(日報入力!AT875,日報入力!AT875,"")</f>
        <v/>
      </c>
      <c r="AW875" s="529" t="str">
        <f>IF(日報入力!AT875,AE875/日報入力!AT875,"")</f>
        <v/>
      </c>
      <c r="AX875" s="530" t="e">
        <f>IF(1&lt;日報集計!AT875,AT875/(((F875-I875-J875-N875-O875)*60)/(E875)),"")</f>
        <v>#VALUE!</v>
      </c>
      <c r="AY875" s="664" t="str">
        <f>IF(日報入力!H875,AT875/(((F875-J875)*60)/E875),"")</f>
        <v/>
      </c>
      <c r="AZ875" s="664" t="str">
        <f>IF(日報入力!I875,AT875/((G875*60)/E875),"")</f>
        <v/>
      </c>
      <c r="BA875" s="296" t="str">
        <f>IF(日報入力!G875,G875/F875,"")</f>
        <v/>
      </c>
      <c r="BB875" s="386" t="e">
        <f t="shared" si="60"/>
        <v>#VALUE!</v>
      </c>
      <c r="BC875" s="386" t="e">
        <f t="shared" si="61"/>
        <v>#VALUE!</v>
      </c>
      <c r="BD875" s="80">
        <f>日報入力!AU875</f>
        <v>0</v>
      </c>
      <c r="BE875" s="534" t="str">
        <f>IF(日報入力!AV875,日報入力!AV875,"")</f>
        <v/>
      </c>
      <c r="BF875" s="534" t="str">
        <f>IF(日報入力!AW875,日報入力!AW875,"")</f>
        <v/>
      </c>
      <c r="BG875" s="398" t="str">
        <f>IF(日報入力!G875,日報入力!K875*日報入力!D875*日報入力!BC875,"")</f>
        <v/>
      </c>
    </row>
    <row r="876" spans="1:59" ht="20.25" hidden="1" customHeight="1" x14ac:dyDescent="0.15">
      <c r="A876" s="302" t="str">
        <f>IF(日報入力!G876="","",日報入力!G876)</f>
        <v/>
      </c>
      <c r="B876" s="291" t="str">
        <f>IF(日報入力!G876="","",日報入力!H876)</f>
        <v/>
      </c>
      <c r="C876" s="291" t="str">
        <f>IF(日報入力!G876="","",日報入力!I876)</f>
        <v/>
      </c>
      <c r="D876" s="291" t="str">
        <f>IF(日報入力!G876="","",日報入力!J876)</f>
        <v/>
      </c>
      <c r="E876" s="291" t="str">
        <f>IF(日報入力!G876="","",日報入力!K876)</f>
        <v/>
      </c>
      <c r="F876" s="291" t="str">
        <f>IF(日報入力!G876="","",日報入力!L876)</f>
        <v/>
      </c>
      <c r="G876" s="291" t="str">
        <f>IF(日報入力!G876="","",日報入力!L876-日報入力!O876-日報入力!P876-日報入力!Q876-日報入力!R876-日報入力!S876-日報入力!T876-日報入力!U876-日報入力!V876-日報入力!W876-日報入力!X876-日報入力!Y876-日報入力!Z876)</f>
        <v/>
      </c>
      <c r="H876" s="291" t="str">
        <f>IF(日報入力!G876="","",IF(日報入力!M876&gt;=0,日報入力!M876*F876,F876))</f>
        <v/>
      </c>
      <c r="I876" s="291" t="str">
        <f>IF(日報入力!G876="","",日報入力!O876)</f>
        <v/>
      </c>
      <c r="J876" s="291" t="str">
        <f>IF(日報入力!G876="","",日報入力!P876)</f>
        <v/>
      </c>
      <c r="K876" s="291" t="str">
        <f>IF(日報入力!G876="","",日報入力!Q876)</f>
        <v/>
      </c>
      <c r="L876" s="291" t="str">
        <f>IF(日報入力!G876="","",日報入力!R876)</f>
        <v/>
      </c>
      <c r="M876" s="291" t="str">
        <f>IF(日報入力!G876="","",日報入力!S876)</f>
        <v/>
      </c>
      <c r="N876" s="291" t="str">
        <f>IF(日報入力!G876="","",日報入力!T876)</f>
        <v/>
      </c>
      <c r="O876" s="291" t="str">
        <f>IF(日報入力!G876="","",日報入力!U876)</f>
        <v/>
      </c>
      <c r="P876" s="291" t="str">
        <f>IF(日報入力!G876="","",日報入力!V876)</f>
        <v/>
      </c>
      <c r="Q876" s="291" t="str">
        <f>IF(日報入力!G876="","",日報入力!W876)</f>
        <v/>
      </c>
      <c r="R876" s="291" t="str">
        <f>IF(日報入力!G876="","",日報入力!X876)</f>
        <v/>
      </c>
      <c r="S876" s="291" t="str">
        <f>IF(日報入力!G876="","",日報入力!Y876)</f>
        <v/>
      </c>
      <c r="T876" s="291" t="str">
        <f>IF(日報入力!G876="","",日報入力!Z876)</f>
        <v/>
      </c>
      <c r="U876" s="291" t="str">
        <f>IF(日報入力!G876="","",日報入力!AA876)</f>
        <v/>
      </c>
      <c r="V876" s="378" t="str">
        <f>IF(日報入力!G876="","",日報入力!AB876)</f>
        <v/>
      </c>
      <c r="W876" s="291" t="str">
        <f>IF(日報入力!G876="","",日報入力!AC876)</f>
        <v/>
      </c>
      <c r="X876" s="291" t="str">
        <f>IF(日報入力!G876="","",日報入力!AD876)</f>
        <v/>
      </c>
      <c r="Y876" s="291" t="str">
        <f>IF(日報入力!G876="","",日報入力!AE876)</f>
        <v/>
      </c>
      <c r="Z876" s="291" t="str">
        <f>IF(日報入力!G876="","",日報入力!AF876)</f>
        <v/>
      </c>
      <c r="AA876" s="291" t="str">
        <f>IF(日報入力!G876="","",日報入力!AG876)</f>
        <v/>
      </c>
      <c r="AB876" s="291" t="str">
        <f>IF(日報入力!G876="","",日報入力!AH876)</f>
        <v/>
      </c>
      <c r="AC876" s="291" t="str">
        <f>IF(日報入力!G876="","",日報入力!AI876)</f>
        <v/>
      </c>
      <c r="AD876" s="291" t="str">
        <f>IF(日報入力!G876="","",日報入力!AJ876)</f>
        <v/>
      </c>
      <c r="AE876" s="292" t="str">
        <f>IF(日報入力!G876="","",日報入力!E876)</f>
        <v/>
      </c>
      <c r="AF876" s="293" t="str">
        <f>IF(日報入力!G876="","",日報入力!AK876)</f>
        <v/>
      </c>
      <c r="AG876" s="293" t="str">
        <f>IF(日報入力!G876="","",日報入力!AL876)</f>
        <v/>
      </c>
      <c r="AH876" s="293" t="str">
        <f>IF(日報入力!G876="","",日報入力!AM876)</f>
        <v/>
      </c>
      <c r="AI876" s="294" t="str">
        <f>IF(日報入力!G876&gt;0,日報入力!D876*日報入力!K876*日報入力!AL876,"")</f>
        <v/>
      </c>
      <c r="AJ876" s="294" t="str">
        <f>IF(日報入力!G876&gt;0,日報入力!E876*日報入力!AL876,"")</f>
        <v/>
      </c>
      <c r="AK876" s="294" t="str">
        <f>IF(日報入力!G876&gt;0,AI876-AJ876,"")</f>
        <v/>
      </c>
      <c r="AL876" s="292" t="str">
        <f>IF(日報入力!G876&gt;0,日報入力!E876*日報入力!AM876,"")</f>
        <v/>
      </c>
      <c r="AM876" s="292" t="str">
        <f>IF(日報入力!G876&gt;0,日報入力!AB876*日報入力!AM876,"")</f>
        <v/>
      </c>
      <c r="AN876" s="68" t="str">
        <f>IF(日報入力!G876&gt;0,日報入力!C876,"")</f>
        <v/>
      </c>
      <c r="AO876" s="68" t="str">
        <f>日報入力!B876</f>
        <v/>
      </c>
      <c r="AP876" s="68" t="str">
        <f>IF(日報入力!AQ876,日報入力!BA876,"")</f>
        <v/>
      </c>
      <c r="AQ876" s="68" t="str">
        <f>IF(日報入力!AR876,日報入力!BB876,"")</f>
        <v/>
      </c>
      <c r="AR876" s="68" t="str">
        <f>IF(日報入力!AS876,"N勤","")</f>
        <v/>
      </c>
      <c r="AS876" s="295" t="e">
        <f t="shared" si="59"/>
        <v>#VALUE!</v>
      </c>
      <c r="AT876" s="439" t="str">
        <f>日報入力!AY876</f>
        <v/>
      </c>
      <c r="AU876" s="518" t="str">
        <f>IF(日報入力!G876,G876*60/E876,"")</f>
        <v/>
      </c>
      <c r="AV876" s="528" t="str">
        <f>IF(日報入力!AT876,日報入力!AT876,"")</f>
        <v/>
      </c>
      <c r="AW876" s="529" t="str">
        <f>IF(日報入力!AT876,AE876/日報入力!AT876,"")</f>
        <v/>
      </c>
      <c r="AX876" s="530" t="e">
        <f>IF(1&lt;日報集計!AT876,AT876/(((F876-I876-J876-N876-O876)*60)/(E876)),"")</f>
        <v>#VALUE!</v>
      </c>
      <c r="AY876" s="664" t="str">
        <f>IF(日報入力!H876,AT876/(((F876-J876)*60)/E876),"")</f>
        <v/>
      </c>
      <c r="AZ876" s="664" t="str">
        <f>IF(日報入力!I876,AT876/((G876*60)/E876),"")</f>
        <v/>
      </c>
      <c r="BA876" s="296" t="str">
        <f>IF(日報入力!G876,G876/F876,"")</f>
        <v/>
      </c>
      <c r="BB876" s="386" t="e">
        <f t="shared" si="60"/>
        <v>#VALUE!</v>
      </c>
      <c r="BC876" s="386" t="e">
        <f t="shared" si="61"/>
        <v>#VALUE!</v>
      </c>
      <c r="BD876" s="80">
        <f>日報入力!AU876</f>
        <v>0</v>
      </c>
      <c r="BE876" s="534" t="str">
        <f>IF(日報入力!AV876,日報入力!AV876,"")</f>
        <v/>
      </c>
      <c r="BF876" s="534" t="str">
        <f>IF(日報入力!AW876,日報入力!AW876,"")</f>
        <v/>
      </c>
      <c r="BG876" s="398" t="str">
        <f>IF(日報入力!G876,日報入力!K876*日報入力!D876*日報入力!BC876,"")</f>
        <v/>
      </c>
    </row>
    <row r="877" spans="1:59" ht="20.25" hidden="1" customHeight="1" x14ac:dyDescent="0.15">
      <c r="A877" s="302" t="str">
        <f>IF(日報入力!G877="","",日報入力!G877)</f>
        <v/>
      </c>
      <c r="B877" s="291" t="str">
        <f>IF(日報入力!G877="","",日報入力!H877)</f>
        <v/>
      </c>
      <c r="C877" s="291" t="str">
        <f>IF(日報入力!G877="","",日報入力!I877)</f>
        <v/>
      </c>
      <c r="D877" s="291" t="str">
        <f>IF(日報入力!G877="","",日報入力!J877)</f>
        <v/>
      </c>
      <c r="E877" s="291" t="str">
        <f>IF(日報入力!G877="","",日報入力!K877)</f>
        <v/>
      </c>
      <c r="F877" s="291" t="str">
        <f>IF(日報入力!G877="","",日報入力!L877)</f>
        <v/>
      </c>
      <c r="G877" s="291" t="str">
        <f>IF(日報入力!G877="","",日報入力!L877-日報入力!O877-日報入力!P877-日報入力!Q877-日報入力!R877-日報入力!S877-日報入力!T877-日報入力!U877-日報入力!V877-日報入力!W877-日報入力!X877-日報入力!Y877-日報入力!Z877)</f>
        <v/>
      </c>
      <c r="H877" s="291" t="str">
        <f>IF(日報入力!G877="","",IF(日報入力!M877&gt;=0,日報入力!M877*F877,F877))</f>
        <v/>
      </c>
      <c r="I877" s="291" t="str">
        <f>IF(日報入力!G877="","",日報入力!O877)</f>
        <v/>
      </c>
      <c r="J877" s="291" t="str">
        <f>IF(日報入力!G877="","",日報入力!P877)</f>
        <v/>
      </c>
      <c r="K877" s="291" t="str">
        <f>IF(日報入力!G877="","",日報入力!Q877)</f>
        <v/>
      </c>
      <c r="L877" s="291" t="str">
        <f>IF(日報入力!G877="","",日報入力!R877)</f>
        <v/>
      </c>
      <c r="M877" s="291" t="str">
        <f>IF(日報入力!G877="","",日報入力!S877)</f>
        <v/>
      </c>
      <c r="N877" s="291" t="str">
        <f>IF(日報入力!G877="","",日報入力!T877)</f>
        <v/>
      </c>
      <c r="O877" s="291" t="str">
        <f>IF(日報入力!G877="","",日報入力!U877)</f>
        <v/>
      </c>
      <c r="P877" s="291" t="str">
        <f>IF(日報入力!G877="","",日報入力!V877)</f>
        <v/>
      </c>
      <c r="Q877" s="291" t="str">
        <f>IF(日報入力!G877="","",日報入力!W877)</f>
        <v/>
      </c>
      <c r="R877" s="291" t="str">
        <f>IF(日報入力!G877="","",日報入力!X877)</f>
        <v/>
      </c>
      <c r="S877" s="291" t="str">
        <f>IF(日報入力!G877="","",日報入力!Y877)</f>
        <v/>
      </c>
      <c r="T877" s="291" t="str">
        <f>IF(日報入力!G877="","",日報入力!Z877)</f>
        <v/>
      </c>
      <c r="U877" s="291" t="str">
        <f>IF(日報入力!G877="","",日報入力!AA877)</f>
        <v/>
      </c>
      <c r="V877" s="378" t="str">
        <f>IF(日報入力!G877="","",日報入力!AB877)</f>
        <v/>
      </c>
      <c r="W877" s="291" t="str">
        <f>IF(日報入力!G877="","",日報入力!AC877)</f>
        <v/>
      </c>
      <c r="X877" s="291" t="str">
        <f>IF(日報入力!G877="","",日報入力!AD877)</f>
        <v/>
      </c>
      <c r="Y877" s="291" t="str">
        <f>IF(日報入力!G877="","",日報入力!AE877)</f>
        <v/>
      </c>
      <c r="Z877" s="291" t="str">
        <f>IF(日報入力!G877="","",日報入力!AF877)</f>
        <v/>
      </c>
      <c r="AA877" s="291" t="str">
        <f>IF(日報入力!G877="","",日報入力!AG877)</f>
        <v/>
      </c>
      <c r="AB877" s="291" t="str">
        <f>IF(日報入力!G877="","",日報入力!AH877)</f>
        <v/>
      </c>
      <c r="AC877" s="291" t="str">
        <f>IF(日報入力!G877="","",日報入力!AI877)</f>
        <v/>
      </c>
      <c r="AD877" s="291" t="str">
        <f>IF(日報入力!G877="","",日報入力!AJ877)</f>
        <v/>
      </c>
      <c r="AE877" s="292" t="str">
        <f>IF(日報入力!G877="","",日報入力!E877)</f>
        <v/>
      </c>
      <c r="AF877" s="293" t="str">
        <f>IF(日報入力!G877="","",日報入力!AK877)</f>
        <v/>
      </c>
      <c r="AG877" s="293" t="str">
        <f>IF(日報入力!G877="","",日報入力!AL877)</f>
        <v/>
      </c>
      <c r="AH877" s="293" t="str">
        <f>IF(日報入力!G877="","",日報入力!AM877)</f>
        <v/>
      </c>
      <c r="AI877" s="294" t="str">
        <f>IF(日報入力!G877&gt;0,日報入力!D877*日報入力!K877*日報入力!AL877,"")</f>
        <v/>
      </c>
      <c r="AJ877" s="294" t="str">
        <f>IF(日報入力!G877&gt;0,日報入力!E877*日報入力!AL877,"")</f>
        <v/>
      </c>
      <c r="AK877" s="294" t="str">
        <f>IF(日報入力!G877&gt;0,AI877-AJ877,"")</f>
        <v/>
      </c>
      <c r="AL877" s="292" t="str">
        <f>IF(日報入力!G877&gt;0,日報入力!E877*日報入力!AM877,"")</f>
        <v/>
      </c>
      <c r="AM877" s="292" t="str">
        <f>IF(日報入力!G877&gt;0,日報入力!AB877*日報入力!AM877,"")</f>
        <v/>
      </c>
      <c r="AN877" s="68" t="str">
        <f>IF(日報入力!G877&gt;0,日報入力!C877,"")</f>
        <v/>
      </c>
      <c r="AO877" s="68" t="str">
        <f>日報入力!B877</f>
        <v/>
      </c>
      <c r="AP877" s="68" t="str">
        <f>IF(日報入力!AQ877,日報入力!BA877,"")</f>
        <v/>
      </c>
      <c r="AQ877" s="68" t="str">
        <f>IF(日報入力!AR877,日報入力!BB877,"")</f>
        <v/>
      </c>
      <c r="AR877" s="68" t="str">
        <f>IF(日報入力!AS877,"N勤","")</f>
        <v/>
      </c>
      <c r="AS877" s="295" t="e">
        <f t="shared" si="59"/>
        <v>#VALUE!</v>
      </c>
      <c r="AT877" s="439" t="str">
        <f>日報入力!AY877</f>
        <v/>
      </c>
      <c r="AU877" s="518" t="str">
        <f>IF(日報入力!G877,G877*60/E877,"")</f>
        <v/>
      </c>
      <c r="AV877" s="528" t="str">
        <f>IF(日報入力!AT877,日報入力!AT877,"")</f>
        <v/>
      </c>
      <c r="AW877" s="529" t="str">
        <f>IF(日報入力!AT877,AE877/日報入力!AT877,"")</f>
        <v/>
      </c>
      <c r="AX877" s="530" t="e">
        <f>IF(1&lt;日報集計!AT877,AT877/(((F877-I877-J877-N877-O877)*60)/(E877)),"")</f>
        <v>#VALUE!</v>
      </c>
      <c r="AY877" s="664" t="str">
        <f>IF(日報入力!H877,AT877/(((F877-J877)*60)/E877),"")</f>
        <v/>
      </c>
      <c r="AZ877" s="664" t="str">
        <f>IF(日報入力!I877,AT877/((G877*60)/E877),"")</f>
        <v/>
      </c>
      <c r="BA877" s="296" t="str">
        <f>IF(日報入力!G877,G877/F877,"")</f>
        <v/>
      </c>
      <c r="BB877" s="386" t="e">
        <f t="shared" si="60"/>
        <v>#VALUE!</v>
      </c>
      <c r="BC877" s="386" t="e">
        <f t="shared" si="61"/>
        <v>#VALUE!</v>
      </c>
      <c r="BD877" s="80">
        <f>日報入力!AU877</f>
        <v>0</v>
      </c>
      <c r="BE877" s="534" t="str">
        <f>IF(日報入力!AV877,日報入力!AV877,"")</f>
        <v/>
      </c>
      <c r="BF877" s="534" t="str">
        <f>IF(日報入力!AW877,日報入力!AW877,"")</f>
        <v/>
      </c>
      <c r="BG877" s="398" t="str">
        <f>IF(日報入力!G877,日報入力!K877*日報入力!D877*日報入力!BC877,"")</f>
        <v/>
      </c>
    </row>
    <row r="878" spans="1:59" ht="20.25" hidden="1" customHeight="1" x14ac:dyDescent="0.15">
      <c r="A878" s="302" t="str">
        <f>IF(日報入力!G878="","",日報入力!G878)</f>
        <v/>
      </c>
      <c r="B878" s="291" t="str">
        <f>IF(日報入力!G878="","",日報入力!H878)</f>
        <v/>
      </c>
      <c r="C878" s="291" t="str">
        <f>IF(日報入力!G878="","",日報入力!I878)</f>
        <v/>
      </c>
      <c r="D878" s="291" t="str">
        <f>IF(日報入力!G878="","",日報入力!J878)</f>
        <v/>
      </c>
      <c r="E878" s="291" t="str">
        <f>IF(日報入力!G878="","",日報入力!K878)</f>
        <v/>
      </c>
      <c r="F878" s="291" t="str">
        <f>IF(日報入力!G878="","",日報入力!L878)</f>
        <v/>
      </c>
      <c r="G878" s="291" t="str">
        <f>IF(日報入力!G878="","",日報入力!L878-日報入力!O878-日報入力!P878-日報入力!Q878-日報入力!R878-日報入力!S878-日報入力!T878-日報入力!U878-日報入力!V878-日報入力!W878-日報入力!X878-日報入力!Y878-日報入力!Z878)</f>
        <v/>
      </c>
      <c r="H878" s="291" t="str">
        <f>IF(日報入力!G878="","",IF(日報入力!M878&gt;=0,日報入力!M878*F878,F878))</f>
        <v/>
      </c>
      <c r="I878" s="291" t="str">
        <f>IF(日報入力!G878="","",日報入力!O878)</f>
        <v/>
      </c>
      <c r="J878" s="291" t="str">
        <f>IF(日報入力!G878="","",日報入力!P878)</f>
        <v/>
      </c>
      <c r="K878" s="291" t="str">
        <f>IF(日報入力!G878="","",日報入力!Q878)</f>
        <v/>
      </c>
      <c r="L878" s="291" t="str">
        <f>IF(日報入力!G878="","",日報入力!R878)</f>
        <v/>
      </c>
      <c r="M878" s="291" t="str">
        <f>IF(日報入力!G878="","",日報入力!S878)</f>
        <v/>
      </c>
      <c r="N878" s="291" t="str">
        <f>IF(日報入力!G878="","",日報入力!T878)</f>
        <v/>
      </c>
      <c r="O878" s="291" t="str">
        <f>IF(日報入力!G878="","",日報入力!U878)</f>
        <v/>
      </c>
      <c r="P878" s="291" t="str">
        <f>IF(日報入力!G878="","",日報入力!V878)</f>
        <v/>
      </c>
      <c r="Q878" s="291" t="str">
        <f>IF(日報入力!G878="","",日報入力!W878)</f>
        <v/>
      </c>
      <c r="R878" s="291" t="str">
        <f>IF(日報入力!G878="","",日報入力!X878)</f>
        <v/>
      </c>
      <c r="S878" s="291" t="str">
        <f>IF(日報入力!G878="","",日報入力!Y878)</f>
        <v/>
      </c>
      <c r="T878" s="291" t="str">
        <f>IF(日報入力!G878="","",日報入力!Z878)</f>
        <v/>
      </c>
      <c r="U878" s="291" t="str">
        <f>IF(日報入力!G878="","",日報入力!AA878)</f>
        <v/>
      </c>
      <c r="V878" s="378" t="str">
        <f>IF(日報入力!G878="","",日報入力!AB878)</f>
        <v/>
      </c>
      <c r="W878" s="291" t="str">
        <f>IF(日報入力!G878="","",日報入力!AC878)</f>
        <v/>
      </c>
      <c r="X878" s="291" t="str">
        <f>IF(日報入力!G878="","",日報入力!AD878)</f>
        <v/>
      </c>
      <c r="Y878" s="291" t="str">
        <f>IF(日報入力!G878="","",日報入力!AE878)</f>
        <v/>
      </c>
      <c r="Z878" s="291" t="str">
        <f>IF(日報入力!G878="","",日報入力!AF878)</f>
        <v/>
      </c>
      <c r="AA878" s="291" t="str">
        <f>IF(日報入力!G878="","",日報入力!AG878)</f>
        <v/>
      </c>
      <c r="AB878" s="291" t="str">
        <f>IF(日報入力!G878="","",日報入力!AH878)</f>
        <v/>
      </c>
      <c r="AC878" s="291" t="str">
        <f>IF(日報入力!G878="","",日報入力!AI878)</f>
        <v/>
      </c>
      <c r="AD878" s="291" t="str">
        <f>IF(日報入力!G878="","",日報入力!AJ878)</f>
        <v/>
      </c>
      <c r="AE878" s="292" t="str">
        <f>IF(日報入力!G878="","",日報入力!E878)</f>
        <v/>
      </c>
      <c r="AF878" s="293" t="str">
        <f>IF(日報入力!G878="","",日報入力!AK878)</f>
        <v/>
      </c>
      <c r="AG878" s="293" t="str">
        <f>IF(日報入力!G878="","",日報入力!AL878)</f>
        <v/>
      </c>
      <c r="AH878" s="293" t="str">
        <f>IF(日報入力!G878="","",日報入力!AM878)</f>
        <v/>
      </c>
      <c r="AI878" s="294" t="str">
        <f>IF(日報入力!G878&gt;0,日報入力!D878*日報入力!K878*日報入力!AL878,"")</f>
        <v/>
      </c>
      <c r="AJ878" s="294" t="str">
        <f>IF(日報入力!G878&gt;0,日報入力!E878*日報入力!AL878,"")</f>
        <v/>
      </c>
      <c r="AK878" s="294" t="str">
        <f>IF(日報入力!G878&gt;0,AI878-AJ878,"")</f>
        <v/>
      </c>
      <c r="AL878" s="292" t="str">
        <f>IF(日報入力!G878&gt;0,日報入力!E878*日報入力!AM878,"")</f>
        <v/>
      </c>
      <c r="AM878" s="292" t="str">
        <f>IF(日報入力!G878&gt;0,日報入力!AB878*日報入力!AM878,"")</f>
        <v/>
      </c>
      <c r="AN878" s="68" t="str">
        <f>IF(日報入力!G878&gt;0,日報入力!C878,"")</f>
        <v/>
      </c>
      <c r="AO878" s="68" t="str">
        <f>日報入力!B878</f>
        <v/>
      </c>
      <c r="AP878" s="68" t="str">
        <f>IF(日報入力!AQ878,日報入力!BA878,"")</f>
        <v/>
      </c>
      <c r="AQ878" s="68" t="str">
        <f>IF(日報入力!AR878,日報入力!BB878,"")</f>
        <v/>
      </c>
      <c r="AR878" s="68" t="str">
        <f>IF(日報入力!AS878,"N勤","")</f>
        <v/>
      </c>
      <c r="AS878" s="295" t="e">
        <f t="shared" si="59"/>
        <v>#VALUE!</v>
      </c>
      <c r="AT878" s="439" t="str">
        <f>日報入力!AY878</f>
        <v/>
      </c>
      <c r="AU878" s="518" t="str">
        <f>IF(日報入力!G878,G878*60/E878,"")</f>
        <v/>
      </c>
      <c r="AV878" s="528" t="str">
        <f>IF(日報入力!AT878,日報入力!AT878,"")</f>
        <v/>
      </c>
      <c r="AW878" s="529" t="str">
        <f>IF(日報入力!AT878,AE878/日報入力!AT878,"")</f>
        <v/>
      </c>
      <c r="AX878" s="530" t="e">
        <f>IF(1&lt;日報集計!AT878,AT878/(((F878-I878-J878-N878-O878)*60)/(E878)),"")</f>
        <v>#VALUE!</v>
      </c>
      <c r="AY878" s="664" t="str">
        <f>IF(日報入力!H878,AT878/(((F878-J878)*60)/E878),"")</f>
        <v/>
      </c>
      <c r="AZ878" s="664" t="str">
        <f>IF(日報入力!I878,AT878/((G878*60)/E878),"")</f>
        <v/>
      </c>
      <c r="BA878" s="296" t="str">
        <f>IF(日報入力!G878,G878/F878,"")</f>
        <v/>
      </c>
      <c r="BB878" s="386" t="e">
        <f t="shared" si="60"/>
        <v>#VALUE!</v>
      </c>
      <c r="BC878" s="386" t="e">
        <f t="shared" si="61"/>
        <v>#VALUE!</v>
      </c>
      <c r="BD878" s="80">
        <f>日報入力!AU878</f>
        <v>0</v>
      </c>
      <c r="BE878" s="534" t="str">
        <f>IF(日報入力!AV878,日報入力!AV878,"")</f>
        <v/>
      </c>
      <c r="BF878" s="534" t="str">
        <f>IF(日報入力!AW878,日報入力!AW878,"")</f>
        <v/>
      </c>
      <c r="BG878" s="398" t="str">
        <f>IF(日報入力!G878,日報入力!K878*日報入力!D878*日報入力!BC878,"")</f>
        <v/>
      </c>
    </row>
    <row r="879" spans="1:59" ht="20.25" hidden="1" customHeight="1" x14ac:dyDescent="0.15">
      <c r="A879" s="302" t="str">
        <f>IF(日報入力!G879="","",日報入力!G879)</f>
        <v/>
      </c>
      <c r="B879" s="291" t="str">
        <f>IF(日報入力!G879="","",日報入力!H879)</f>
        <v/>
      </c>
      <c r="C879" s="291" t="str">
        <f>IF(日報入力!G879="","",日報入力!I879)</f>
        <v/>
      </c>
      <c r="D879" s="291" t="str">
        <f>IF(日報入力!G879="","",日報入力!J879)</f>
        <v/>
      </c>
      <c r="E879" s="291" t="str">
        <f>IF(日報入力!G879="","",日報入力!K879)</f>
        <v/>
      </c>
      <c r="F879" s="291" t="str">
        <f>IF(日報入力!G879="","",日報入力!L879)</f>
        <v/>
      </c>
      <c r="G879" s="291" t="str">
        <f>IF(日報入力!G879="","",日報入力!L879-日報入力!O879-日報入力!P879-日報入力!Q879-日報入力!R879-日報入力!S879-日報入力!T879-日報入力!U879-日報入力!V879-日報入力!W879-日報入力!X879-日報入力!Y879-日報入力!Z879)</f>
        <v/>
      </c>
      <c r="H879" s="291" t="str">
        <f>IF(日報入力!G879="","",IF(日報入力!M879&gt;=0,日報入力!M879*F879,F879))</f>
        <v/>
      </c>
      <c r="I879" s="291" t="str">
        <f>IF(日報入力!G879="","",日報入力!O879)</f>
        <v/>
      </c>
      <c r="J879" s="291" t="str">
        <f>IF(日報入力!G879="","",日報入力!P879)</f>
        <v/>
      </c>
      <c r="K879" s="291" t="str">
        <f>IF(日報入力!G879="","",日報入力!Q879)</f>
        <v/>
      </c>
      <c r="L879" s="291" t="str">
        <f>IF(日報入力!G879="","",日報入力!R879)</f>
        <v/>
      </c>
      <c r="M879" s="291" t="str">
        <f>IF(日報入力!G879="","",日報入力!S879)</f>
        <v/>
      </c>
      <c r="N879" s="291" t="str">
        <f>IF(日報入力!G879="","",日報入力!T879)</f>
        <v/>
      </c>
      <c r="O879" s="291" t="str">
        <f>IF(日報入力!G879="","",日報入力!U879)</f>
        <v/>
      </c>
      <c r="P879" s="291" t="str">
        <f>IF(日報入力!G879="","",日報入力!V879)</f>
        <v/>
      </c>
      <c r="Q879" s="291" t="str">
        <f>IF(日報入力!G879="","",日報入力!W879)</f>
        <v/>
      </c>
      <c r="R879" s="291" t="str">
        <f>IF(日報入力!G879="","",日報入力!X879)</f>
        <v/>
      </c>
      <c r="S879" s="291" t="str">
        <f>IF(日報入力!G879="","",日報入力!Y879)</f>
        <v/>
      </c>
      <c r="T879" s="291" t="str">
        <f>IF(日報入力!G879="","",日報入力!Z879)</f>
        <v/>
      </c>
      <c r="U879" s="291" t="str">
        <f>IF(日報入力!G879="","",日報入力!AA879)</f>
        <v/>
      </c>
      <c r="V879" s="378" t="str">
        <f>IF(日報入力!G879="","",日報入力!AB879)</f>
        <v/>
      </c>
      <c r="W879" s="291" t="str">
        <f>IF(日報入力!G879="","",日報入力!AC879)</f>
        <v/>
      </c>
      <c r="X879" s="291" t="str">
        <f>IF(日報入力!G879="","",日報入力!AD879)</f>
        <v/>
      </c>
      <c r="Y879" s="291" t="str">
        <f>IF(日報入力!G879="","",日報入力!AE879)</f>
        <v/>
      </c>
      <c r="Z879" s="291" t="str">
        <f>IF(日報入力!G879="","",日報入力!AF879)</f>
        <v/>
      </c>
      <c r="AA879" s="291" t="str">
        <f>IF(日報入力!G879="","",日報入力!AG879)</f>
        <v/>
      </c>
      <c r="AB879" s="291" t="str">
        <f>IF(日報入力!G879="","",日報入力!AH879)</f>
        <v/>
      </c>
      <c r="AC879" s="291" t="str">
        <f>IF(日報入力!G879="","",日報入力!AI879)</f>
        <v/>
      </c>
      <c r="AD879" s="291" t="str">
        <f>IF(日報入力!G879="","",日報入力!AJ879)</f>
        <v/>
      </c>
      <c r="AE879" s="292" t="str">
        <f>IF(日報入力!G879="","",日報入力!E879)</f>
        <v/>
      </c>
      <c r="AF879" s="293" t="str">
        <f>IF(日報入力!G879="","",日報入力!AK879)</f>
        <v/>
      </c>
      <c r="AG879" s="293" t="str">
        <f>IF(日報入力!G879="","",日報入力!AL879)</f>
        <v/>
      </c>
      <c r="AH879" s="293" t="str">
        <f>IF(日報入力!G879="","",日報入力!AM879)</f>
        <v/>
      </c>
      <c r="AI879" s="294" t="str">
        <f>IF(日報入力!G879&gt;0,日報入力!D879*日報入力!K879*日報入力!AL879,"")</f>
        <v/>
      </c>
      <c r="AJ879" s="294" t="str">
        <f>IF(日報入力!G879&gt;0,日報入力!E879*日報入力!AL879,"")</f>
        <v/>
      </c>
      <c r="AK879" s="294" t="str">
        <f>IF(日報入力!G879&gt;0,AI879-AJ879,"")</f>
        <v/>
      </c>
      <c r="AL879" s="292" t="str">
        <f>IF(日報入力!G879&gt;0,日報入力!E879*日報入力!AM879,"")</f>
        <v/>
      </c>
      <c r="AM879" s="292" t="str">
        <f>IF(日報入力!G879&gt;0,日報入力!AB879*日報入力!AM879,"")</f>
        <v/>
      </c>
      <c r="AN879" s="68" t="str">
        <f>IF(日報入力!G879&gt;0,日報入力!C879,"")</f>
        <v/>
      </c>
      <c r="AO879" s="68" t="str">
        <f>日報入力!B879</f>
        <v/>
      </c>
      <c r="AP879" s="68" t="str">
        <f>IF(日報入力!AQ879,日報入力!BA879,"")</f>
        <v/>
      </c>
      <c r="AQ879" s="68" t="str">
        <f>IF(日報入力!AR879,日報入力!BB879,"")</f>
        <v/>
      </c>
      <c r="AR879" s="68" t="str">
        <f>IF(日報入力!AS879,"N勤","")</f>
        <v/>
      </c>
      <c r="AS879" s="295" t="e">
        <f t="shared" si="59"/>
        <v>#VALUE!</v>
      </c>
      <c r="AT879" s="439" t="str">
        <f>日報入力!AY879</f>
        <v/>
      </c>
      <c r="AU879" s="518" t="str">
        <f>IF(日報入力!G879,G879*60/E879,"")</f>
        <v/>
      </c>
      <c r="AV879" s="528" t="str">
        <f>IF(日報入力!AT879,日報入力!AT879,"")</f>
        <v/>
      </c>
      <c r="AW879" s="529" t="str">
        <f>IF(日報入力!AT879,AE879/日報入力!AT879,"")</f>
        <v/>
      </c>
      <c r="AX879" s="530" t="e">
        <f>IF(1&lt;日報集計!AT879,AT879/(((F879-I879-J879-N879-O879)*60)/(E879)),"")</f>
        <v>#VALUE!</v>
      </c>
      <c r="AY879" s="664" t="str">
        <f>IF(日報入力!H879,AT879/(((F879-J879)*60)/E879),"")</f>
        <v/>
      </c>
      <c r="AZ879" s="664" t="str">
        <f>IF(日報入力!I879,AT879/((G879*60)/E879),"")</f>
        <v/>
      </c>
      <c r="BA879" s="296" t="str">
        <f>IF(日報入力!G879,G879/F879,"")</f>
        <v/>
      </c>
      <c r="BB879" s="386" t="e">
        <f t="shared" si="60"/>
        <v>#VALUE!</v>
      </c>
      <c r="BC879" s="386" t="e">
        <f t="shared" si="61"/>
        <v>#VALUE!</v>
      </c>
      <c r="BD879" s="80">
        <f>日報入力!AU879</f>
        <v>0</v>
      </c>
      <c r="BE879" s="534" t="str">
        <f>IF(日報入力!AV879,日報入力!AV879,"")</f>
        <v/>
      </c>
      <c r="BF879" s="534" t="str">
        <f>IF(日報入力!AW879,日報入力!AW879,"")</f>
        <v/>
      </c>
      <c r="BG879" s="398" t="str">
        <f>IF(日報入力!G879,日報入力!K879*日報入力!D879*日報入力!BC879,"")</f>
        <v/>
      </c>
    </row>
    <row r="880" spans="1:59" ht="20.25" hidden="1" customHeight="1" x14ac:dyDescent="0.15">
      <c r="A880" s="302" t="str">
        <f>IF(日報入力!G880="","",日報入力!G880)</f>
        <v/>
      </c>
      <c r="B880" s="291" t="str">
        <f>IF(日報入力!G880="","",日報入力!H880)</f>
        <v/>
      </c>
      <c r="C880" s="291" t="str">
        <f>IF(日報入力!G880="","",日報入力!I880)</f>
        <v/>
      </c>
      <c r="D880" s="291" t="str">
        <f>IF(日報入力!G880="","",日報入力!J880)</f>
        <v/>
      </c>
      <c r="E880" s="291" t="str">
        <f>IF(日報入力!G880="","",日報入力!K880)</f>
        <v/>
      </c>
      <c r="F880" s="291" t="str">
        <f>IF(日報入力!G880="","",日報入力!L880)</f>
        <v/>
      </c>
      <c r="G880" s="291" t="str">
        <f>IF(日報入力!G880="","",日報入力!L880-日報入力!O880-日報入力!P880-日報入力!Q880-日報入力!R880-日報入力!S880-日報入力!T880-日報入力!U880-日報入力!V880-日報入力!W880-日報入力!X880-日報入力!Y880-日報入力!Z880)</f>
        <v/>
      </c>
      <c r="H880" s="291" t="str">
        <f>IF(日報入力!G880="","",IF(日報入力!M880&gt;=0,日報入力!M880*F880,F880))</f>
        <v/>
      </c>
      <c r="I880" s="291" t="str">
        <f>IF(日報入力!G880="","",日報入力!O880)</f>
        <v/>
      </c>
      <c r="J880" s="291" t="str">
        <f>IF(日報入力!G880="","",日報入力!P880)</f>
        <v/>
      </c>
      <c r="K880" s="291" t="str">
        <f>IF(日報入力!G880="","",日報入力!Q880)</f>
        <v/>
      </c>
      <c r="L880" s="291" t="str">
        <f>IF(日報入力!G880="","",日報入力!R880)</f>
        <v/>
      </c>
      <c r="M880" s="291" t="str">
        <f>IF(日報入力!G880="","",日報入力!S880)</f>
        <v/>
      </c>
      <c r="N880" s="291" t="str">
        <f>IF(日報入力!G880="","",日報入力!T880)</f>
        <v/>
      </c>
      <c r="O880" s="291" t="str">
        <f>IF(日報入力!G880="","",日報入力!U880)</f>
        <v/>
      </c>
      <c r="P880" s="291" t="str">
        <f>IF(日報入力!G880="","",日報入力!V880)</f>
        <v/>
      </c>
      <c r="Q880" s="291" t="str">
        <f>IF(日報入力!G880="","",日報入力!W880)</f>
        <v/>
      </c>
      <c r="R880" s="291" t="str">
        <f>IF(日報入力!G880="","",日報入力!X880)</f>
        <v/>
      </c>
      <c r="S880" s="291" t="str">
        <f>IF(日報入力!G880="","",日報入力!Y880)</f>
        <v/>
      </c>
      <c r="T880" s="291" t="str">
        <f>IF(日報入力!G880="","",日報入力!Z880)</f>
        <v/>
      </c>
      <c r="U880" s="291" t="str">
        <f>IF(日報入力!G880="","",日報入力!AA880)</f>
        <v/>
      </c>
      <c r="V880" s="378" t="str">
        <f>IF(日報入力!G880="","",日報入力!AB880)</f>
        <v/>
      </c>
      <c r="W880" s="291" t="str">
        <f>IF(日報入力!G880="","",日報入力!AC880)</f>
        <v/>
      </c>
      <c r="X880" s="291" t="str">
        <f>IF(日報入力!G880="","",日報入力!AD880)</f>
        <v/>
      </c>
      <c r="Y880" s="291" t="str">
        <f>IF(日報入力!G880="","",日報入力!AE880)</f>
        <v/>
      </c>
      <c r="Z880" s="291" t="str">
        <f>IF(日報入力!G880="","",日報入力!AF880)</f>
        <v/>
      </c>
      <c r="AA880" s="291" t="str">
        <f>IF(日報入力!G880="","",日報入力!AG880)</f>
        <v/>
      </c>
      <c r="AB880" s="291" t="str">
        <f>IF(日報入力!G880="","",日報入力!AH880)</f>
        <v/>
      </c>
      <c r="AC880" s="291" t="str">
        <f>IF(日報入力!G880="","",日報入力!AI880)</f>
        <v/>
      </c>
      <c r="AD880" s="291" t="str">
        <f>IF(日報入力!G880="","",日報入力!AJ880)</f>
        <v/>
      </c>
      <c r="AE880" s="292" t="str">
        <f>IF(日報入力!G880="","",日報入力!E880)</f>
        <v/>
      </c>
      <c r="AF880" s="293" t="str">
        <f>IF(日報入力!G880="","",日報入力!AK880)</f>
        <v/>
      </c>
      <c r="AG880" s="293" t="str">
        <f>IF(日報入力!G880="","",日報入力!AL880)</f>
        <v/>
      </c>
      <c r="AH880" s="293" t="str">
        <f>IF(日報入力!G880="","",日報入力!AM880)</f>
        <v/>
      </c>
      <c r="AI880" s="294" t="str">
        <f>IF(日報入力!G880&gt;0,日報入力!D880*日報入力!K880*日報入力!AL880,"")</f>
        <v/>
      </c>
      <c r="AJ880" s="294" t="str">
        <f>IF(日報入力!G880&gt;0,日報入力!E880*日報入力!AL880,"")</f>
        <v/>
      </c>
      <c r="AK880" s="294" t="str">
        <f>IF(日報入力!G880&gt;0,AI880-AJ880,"")</f>
        <v/>
      </c>
      <c r="AL880" s="292" t="str">
        <f>IF(日報入力!G880&gt;0,日報入力!E880*日報入力!AM880,"")</f>
        <v/>
      </c>
      <c r="AM880" s="292" t="str">
        <f>IF(日報入力!G880&gt;0,日報入力!AB880*日報入力!AM880,"")</f>
        <v/>
      </c>
      <c r="AN880" s="68" t="str">
        <f>IF(日報入力!G880&gt;0,日報入力!C880,"")</f>
        <v/>
      </c>
      <c r="AO880" s="68" t="str">
        <f>日報入力!B880</f>
        <v/>
      </c>
      <c r="AP880" s="68" t="str">
        <f>IF(日報入力!AQ880,日報入力!BA880,"")</f>
        <v/>
      </c>
      <c r="AQ880" s="68" t="str">
        <f>IF(日報入力!AR880,日報入力!BB880,"")</f>
        <v/>
      </c>
      <c r="AR880" s="68" t="str">
        <f>IF(日報入力!AS880,"N勤","")</f>
        <v/>
      </c>
      <c r="AS880" s="295" t="e">
        <f t="shared" si="59"/>
        <v>#VALUE!</v>
      </c>
      <c r="AT880" s="439" t="str">
        <f>日報入力!AY880</f>
        <v/>
      </c>
      <c r="AU880" s="518" t="str">
        <f>IF(日報入力!G880,G880*60/E880,"")</f>
        <v/>
      </c>
      <c r="AV880" s="528" t="str">
        <f>IF(日報入力!AT880,日報入力!AT880,"")</f>
        <v/>
      </c>
      <c r="AW880" s="529" t="str">
        <f>IF(日報入力!AT880,AE880/日報入力!AT880,"")</f>
        <v/>
      </c>
      <c r="AX880" s="530" t="e">
        <f>IF(1&lt;日報集計!AT880,AT880/(((F880-I880-J880-N880-O880)*60)/(E880)),"")</f>
        <v>#VALUE!</v>
      </c>
      <c r="AY880" s="664" t="str">
        <f>IF(日報入力!H880,AT880/(((F880-J880)*60)/E880),"")</f>
        <v/>
      </c>
      <c r="AZ880" s="664" t="str">
        <f>IF(日報入力!I880,AT880/((G880*60)/E880),"")</f>
        <v/>
      </c>
      <c r="BA880" s="296" t="str">
        <f>IF(日報入力!G880,G880/F880,"")</f>
        <v/>
      </c>
      <c r="BB880" s="386" t="e">
        <f t="shared" si="60"/>
        <v>#VALUE!</v>
      </c>
      <c r="BC880" s="386" t="e">
        <f t="shared" si="61"/>
        <v>#VALUE!</v>
      </c>
      <c r="BD880" s="80">
        <f>日報入力!AU880</f>
        <v>0</v>
      </c>
      <c r="BE880" s="534" t="str">
        <f>IF(日報入力!AV880,日報入力!AV880,"")</f>
        <v/>
      </c>
      <c r="BF880" s="534" t="str">
        <f>IF(日報入力!AW880,日報入力!AW880,"")</f>
        <v/>
      </c>
      <c r="BG880" s="398" t="str">
        <f>IF(日報入力!G880,日報入力!K880*日報入力!D880*日報入力!BC880,"")</f>
        <v/>
      </c>
    </row>
    <row r="881" spans="1:59" ht="20.25" hidden="1" customHeight="1" x14ac:dyDescent="0.15">
      <c r="A881" s="302" t="str">
        <f>IF(日報入力!G881="","",日報入力!G881)</f>
        <v/>
      </c>
      <c r="B881" s="291" t="str">
        <f>IF(日報入力!G881="","",日報入力!H881)</f>
        <v/>
      </c>
      <c r="C881" s="291" t="str">
        <f>IF(日報入力!G881="","",日報入力!I881)</f>
        <v/>
      </c>
      <c r="D881" s="291" t="str">
        <f>IF(日報入力!G881="","",日報入力!J881)</f>
        <v/>
      </c>
      <c r="E881" s="291" t="str">
        <f>IF(日報入力!G881="","",日報入力!K881)</f>
        <v/>
      </c>
      <c r="F881" s="291" t="str">
        <f>IF(日報入力!G881="","",日報入力!L881)</f>
        <v/>
      </c>
      <c r="G881" s="291" t="str">
        <f>IF(日報入力!G881="","",日報入力!L881-日報入力!O881-日報入力!P881-日報入力!Q881-日報入力!R881-日報入力!S881-日報入力!T881-日報入力!U881-日報入力!V881-日報入力!W881-日報入力!X881-日報入力!Y881-日報入力!Z881)</f>
        <v/>
      </c>
      <c r="H881" s="291" t="str">
        <f>IF(日報入力!G881="","",IF(日報入力!M881&gt;=0,日報入力!M881*F881,F881))</f>
        <v/>
      </c>
      <c r="I881" s="291" t="str">
        <f>IF(日報入力!G881="","",日報入力!O881)</f>
        <v/>
      </c>
      <c r="J881" s="291" t="str">
        <f>IF(日報入力!G881="","",日報入力!P881)</f>
        <v/>
      </c>
      <c r="K881" s="291" t="str">
        <f>IF(日報入力!G881="","",日報入力!Q881)</f>
        <v/>
      </c>
      <c r="L881" s="291" t="str">
        <f>IF(日報入力!G881="","",日報入力!R881)</f>
        <v/>
      </c>
      <c r="M881" s="291" t="str">
        <f>IF(日報入力!G881="","",日報入力!S881)</f>
        <v/>
      </c>
      <c r="N881" s="291" t="str">
        <f>IF(日報入力!G881="","",日報入力!T881)</f>
        <v/>
      </c>
      <c r="O881" s="291" t="str">
        <f>IF(日報入力!G881="","",日報入力!U881)</f>
        <v/>
      </c>
      <c r="P881" s="291" t="str">
        <f>IF(日報入力!G881="","",日報入力!V881)</f>
        <v/>
      </c>
      <c r="Q881" s="291" t="str">
        <f>IF(日報入力!G881="","",日報入力!W881)</f>
        <v/>
      </c>
      <c r="R881" s="291" t="str">
        <f>IF(日報入力!G881="","",日報入力!X881)</f>
        <v/>
      </c>
      <c r="S881" s="291" t="str">
        <f>IF(日報入力!G881="","",日報入力!Y881)</f>
        <v/>
      </c>
      <c r="T881" s="291" t="str">
        <f>IF(日報入力!G881="","",日報入力!Z881)</f>
        <v/>
      </c>
      <c r="U881" s="291" t="str">
        <f>IF(日報入力!G881="","",日報入力!AA881)</f>
        <v/>
      </c>
      <c r="V881" s="378" t="str">
        <f>IF(日報入力!G881="","",日報入力!AB881)</f>
        <v/>
      </c>
      <c r="W881" s="291" t="str">
        <f>IF(日報入力!G881="","",日報入力!AC881)</f>
        <v/>
      </c>
      <c r="X881" s="291" t="str">
        <f>IF(日報入力!G881="","",日報入力!AD881)</f>
        <v/>
      </c>
      <c r="Y881" s="291" t="str">
        <f>IF(日報入力!G881="","",日報入力!AE881)</f>
        <v/>
      </c>
      <c r="Z881" s="291" t="str">
        <f>IF(日報入力!G881="","",日報入力!AF881)</f>
        <v/>
      </c>
      <c r="AA881" s="291" t="str">
        <f>IF(日報入力!G881="","",日報入力!AG881)</f>
        <v/>
      </c>
      <c r="AB881" s="291" t="str">
        <f>IF(日報入力!G881="","",日報入力!AH881)</f>
        <v/>
      </c>
      <c r="AC881" s="291" t="str">
        <f>IF(日報入力!G881="","",日報入力!AI881)</f>
        <v/>
      </c>
      <c r="AD881" s="291" t="str">
        <f>IF(日報入力!G881="","",日報入力!AJ881)</f>
        <v/>
      </c>
      <c r="AE881" s="292" t="str">
        <f>IF(日報入力!G881="","",日報入力!E881)</f>
        <v/>
      </c>
      <c r="AF881" s="293" t="str">
        <f>IF(日報入力!G881="","",日報入力!AK881)</f>
        <v/>
      </c>
      <c r="AG881" s="293" t="str">
        <f>IF(日報入力!G881="","",日報入力!AL881)</f>
        <v/>
      </c>
      <c r="AH881" s="293" t="str">
        <f>IF(日報入力!G881="","",日報入力!AM881)</f>
        <v/>
      </c>
      <c r="AI881" s="294" t="str">
        <f>IF(日報入力!G881&gt;0,日報入力!D881*日報入力!K881*日報入力!AL881,"")</f>
        <v/>
      </c>
      <c r="AJ881" s="294" t="str">
        <f>IF(日報入力!G881&gt;0,日報入力!E881*日報入力!AL881,"")</f>
        <v/>
      </c>
      <c r="AK881" s="294" t="str">
        <f>IF(日報入力!G881&gt;0,AI881-AJ881,"")</f>
        <v/>
      </c>
      <c r="AL881" s="292" t="str">
        <f>IF(日報入力!G881&gt;0,日報入力!E881*日報入力!AM881,"")</f>
        <v/>
      </c>
      <c r="AM881" s="292" t="str">
        <f>IF(日報入力!G881&gt;0,日報入力!AB881*日報入力!AM881,"")</f>
        <v/>
      </c>
      <c r="AN881" s="68" t="str">
        <f>IF(日報入力!G881&gt;0,日報入力!C881,"")</f>
        <v/>
      </c>
      <c r="AO881" s="68" t="str">
        <f>日報入力!B881</f>
        <v/>
      </c>
      <c r="AP881" s="68" t="str">
        <f>IF(日報入力!AQ881,日報入力!BA881,"")</f>
        <v/>
      </c>
      <c r="AQ881" s="68" t="str">
        <f>IF(日報入力!AR881,日報入力!BB881,"")</f>
        <v/>
      </c>
      <c r="AR881" s="68" t="str">
        <f>IF(日報入力!AS881,"N勤","")</f>
        <v/>
      </c>
      <c r="AS881" s="295" t="e">
        <f t="shared" si="59"/>
        <v>#VALUE!</v>
      </c>
      <c r="AT881" s="439" t="str">
        <f>日報入力!AY881</f>
        <v/>
      </c>
      <c r="AU881" s="518" t="str">
        <f>IF(日報入力!G881,G881*60/E881,"")</f>
        <v/>
      </c>
      <c r="AV881" s="528" t="str">
        <f>IF(日報入力!AT881,日報入力!AT881,"")</f>
        <v/>
      </c>
      <c r="AW881" s="529" t="str">
        <f>IF(日報入力!AT881,AE881/日報入力!AT881,"")</f>
        <v/>
      </c>
      <c r="AX881" s="530" t="e">
        <f>IF(1&lt;日報集計!AT881,AT881/(((F881-I881-J881-N881-O881)*60)/(E881)),"")</f>
        <v>#VALUE!</v>
      </c>
      <c r="AY881" s="664" t="str">
        <f>IF(日報入力!H881,AT881/(((F881-J881)*60)/E881),"")</f>
        <v/>
      </c>
      <c r="AZ881" s="664" t="str">
        <f>IF(日報入力!I881,AT881/((G881*60)/E881),"")</f>
        <v/>
      </c>
      <c r="BA881" s="296" t="str">
        <f>IF(日報入力!G881,G881/F881,"")</f>
        <v/>
      </c>
      <c r="BB881" s="386" t="e">
        <f t="shared" si="60"/>
        <v>#VALUE!</v>
      </c>
      <c r="BC881" s="386" t="e">
        <f t="shared" si="61"/>
        <v>#VALUE!</v>
      </c>
      <c r="BD881" s="80">
        <f>日報入力!AU881</f>
        <v>0</v>
      </c>
      <c r="BE881" s="534" t="str">
        <f>IF(日報入力!AV881,日報入力!AV881,"")</f>
        <v/>
      </c>
      <c r="BF881" s="534" t="str">
        <f>IF(日報入力!AW881,日報入力!AW881,"")</f>
        <v/>
      </c>
      <c r="BG881" s="398" t="str">
        <f>IF(日報入力!G881,日報入力!K881*日報入力!D881*日報入力!BC881,"")</f>
        <v/>
      </c>
    </row>
    <row r="882" spans="1:59" ht="20.25" hidden="1" customHeight="1" x14ac:dyDescent="0.15">
      <c r="A882" s="302" t="str">
        <f>IF(日報入力!G882="","",日報入力!G882)</f>
        <v/>
      </c>
      <c r="B882" s="291" t="str">
        <f>IF(日報入力!G882="","",日報入力!H882)</f>
        <v/>
      </c>
      <c r="C882" s="291" t="str">
        <f>IF(日報入力!G882="","",日報入力!I882)</f>
        <v/>
      </c>
      <c r="D882" s="291" t="str">
        <f>IF(日報入力!G882="","",日報入力!J882)</f>
        <v/>
      </c>
      <c r="E882" s="291" t="str">
        <f>IF(日報入力!G882="","",日報入力!K882)</f>
        <v/>
      </c>
      <c r="F882" s="291" t="str">
        <f>IF(日報入力!G882="","",日報入力!L882)</f>
        <v/>
      </c>
      <c r="G882" s="291" t="str">
        <f>IF(日報入力!G882="","",日報入力!L882-日報入力!O882-日報入力!P882-日報入力!Q882-日報入力!R882-日報入力!S882-日報入力!T882-日報入力!U882-日報入力!V882-日報入力!W882-日報入力!X882-日報入力!Y882-日報入力!Z882)</f>
        <v/>
      </c>
      <c r="H882" s="291" t="str">
        <f>IF(日報入力!G882="","",IF(日報入力!M882&gt;=0,日報入力!M882*F882,F882))</f>
        <v/>
      </c>
      <c r="I882" s="291" t="str">
        <f>IF(日報入力!G882="","",日報入力!O882)</f>
        <v/>
      </c>
      <c r="J882" s="291" t="str">
        <f>IF(日報入力!G882="","",日報入力!P882)</f>
        <v/>
      </c>
      <c r="K882" s="291" t="str">
        <f>IF(日報入力!G882="","",日報入力!Q882)</f>
        <v/>
      </c>
      <c r="L882" s="291" t="str">
        <f>IF(日報入力!G882="","",日報入力!R882)</f>
        <v/>
      </c>
      <c r="M882" s="291" t="str">
        <f>IF(日報入力!G882="","",日報入力!S882)</f>
        <v/>
      </c>
      <c r="N882" s="291" t="str">
        <f>IF(日報入力!G882="","",日報入力!T882)</f>
        <v/>
      </c>
      <c r="O882" s="291" t="str">
        <f>IF(日報入力!G882="","",日報入力!U882)</f>
        <v/>
      </c>
      <c r="P882" s="291" t="str">
        <f>IF(日報入力!G882="","",日報入力!V882)</f>
        <v/>
      </c>
      <c r="Q882" s="291" t="str">
        <f>IF(日報入力!G882="","",日報入力!W882)</f>
        <v/>
      </c>
      <c r="R882" s="291" t="str">
        <f>IF(日報入力!G882="","",日報入力!X882)</f>
        <v/>
      </c>
      <c r="S882" s="291" t="str">
        <f>IF(日報入力!G882="","",日報入力!Y882)</f>
        <v/>
      </c>
      <c r="T882" s="291" t="str">
        <f>IF(日報入力!G882="","",日報入力!Z882)</f>
        <v/>
      </c>
      <c r="U882" s="291" t="str">
        <f>IF(日報入力!G882="","",日報入力!AA882)</f>
        <v/>
      </c>
      <c r="V882" s="378" t="str">
        <f>IF(日報入力!G882="","",日報入力!AB882)</f>
        <v/>
      </c>
      <c r="W882" s="291" t="str">
        <f>IF(日報入力!G882="","",日報入力!AC882)</f>
        <v/>
      </c>
      <c r="X882" s="291" t="str">
        <f>IF(日報入力!G882="","",日報入力!AD882)</f>
        <v/>
      </c>
      <c r="Y882" s="291" t="str">
        <f>IF(日報入力!G882="","",日報入力!AE882)</f>
        <v/>
      </c>
      <c r="Z882" s="291" t="str">
        <f>IF(日報入力!G882="","",日報入力!AF882)</f>
        <v/>
      </c>
      <c r="AA882" s="291" t="str">
        <f>IF(日報入力!G882="","",日報入力!AG882)</f>
        <v/>
      </c>
      <c r="AB882" s="291" t="str">
        <f>IF(日報入力!G882="","",日報入力!AH882)</f>
        <v/>
      </c>
      <c r="AC882" s="291" t="str">
        <f>IF(日報入力!G882="","",日報入力!AI882)</f>
        <v/>
      </c>
      <c r="AD882" s="291" t="str">
        <f>IF(日報入力!G882="","",日報入力!AJ882)</f>
        <v/>
      </c>
      <c r="AE882" s="292" t="str">
        <f>IF(日報入力!G882="","",日報入力!E882)</f>
        <v/>
      </c>
      <c r="AF882" s="293" t="str">
        <f>IF(日報入力!G882="","",日報入力!AK882)</f>
        <v/>
      </c>
      <c r="AG882" s="293" t="str">
        <f>IF(日報入力!G882="","",日報入力!AL882)</f>
        <v/>
      </c>
      <c r="AH882" s="293" t="str">
        <f>IF(日報入力!G882="","",日報入力!AM882)</f>
        <v/>
      </c>
      <c r="AI882" s="294" t="str">
        <f>IF(日報入力!G882&gt;0,日報入力!D882*日報入力!K882*日報入力!AL882,"")</f>
        <v/>
      </c>
      <c r="AJ882" s="294" t="str">
        <f>IF(日報入力!G882&gt;0,日報入力!E882*日報入力!AL882,"")</f>
        <v/>
      </c>
      <c r="AK882" s="294" t="str">
        <f>IF(日報入力!G882&gt;0,AI882-AJ882,"")</f>
        <v/>
      </c>
      <c r="AL882" s="292" t="str">
        <f>IF(日報入力!G882&gt;0,日報入力!E882*日報入力!AM882,"")</f>
        <v/>
      </c>
      <c r="AM882" s="292" t="str">
        <f>IF(日報入力!G882&gt;0,日報入力!AB882*日報入力!AM882,"")</f>
        <v/>
      </c>
      <c r="AN882" s="68" t="str">
        <f>IF(日報入力!G882&gt;0,日報入力!C882,"")</f>
        <v/>
      </c>
      <c r="AO882" s="68" t="str">
        <f>日報入力!B882</f>
        <v/>
      </c>
      <c r="AP882" s="68" t="str">
        <f>IF(日報入力!AQ882,日報入力!BA882,"")</f>
        <v/>
      </c>
      <c r="AQ882" s="68" t="str">
        <f>IF(日報入力!AR882,日報入力!BB882,"")</f>
        <v/>
      </c>
      <c r="AR882" s="68" t="str">
        <f>IF(日報入力!AS882,"N勤","")</f>
        <v/>
      </c>
      <c r="AS882" s="295" t="e">
        <f t="shared" si="59"/>
        <v>#VALUE!</v>
      </c>
      <c r="AT882" s="439" t="str">
        <f>日報入力!AY882</f>
        <v/>
      </c>
      <c r="AU882" s="518" t="str">
        <f>IF(日報入力!G882,G882*60/E882,"")</f>
        <v/>
      </c>
      <c r="AV882" s="528" t="str">
        <f>IF(日報入力!AT882,日報入力!AT882,"")</f>
        <v/>
      </c>
      <c r="AW882" s="529" t="str">
        <f>IF(日報入力!AT882,AE882/日報入力!AT882,"")</f>
        <v/>
      </c>
      <c r="AX882" s="530" t="e">
        <f>IF(1&lt;日報集計!AT882,AT882/(((F882-I882-J882-N882-O882)*60)/(E882)),"")</f>
        <v>#VALUE!</v>
      </c>
      <c r="AY882" s="664" t="str">
        <f>IF(日報入力!H882,AT882/(((F882-J882)*60)/E882),"")</f>
        <v/>
      </c>
      <c r="AZ882" s="664" t="str">
        <f>IF(日報入力!I882,AT882/((G882*60)/E882),"")</f>
        <v/>
      </c>
      <c r="BA882" s="296" t="str">
        <f>IF(日報入力!G882,G882/F882,"")</f>
        <v/>
      </c>
      <c r="BB882" s="386" t="e">
        <f t="shared" si="60"/>
        <v>#VALUE!</v>
      </c>
      <c r="BC882" s="386" t="e">
        <f t="shared" si="61"/>
        <v>#VALUE!</v>
      </c>
      <c r="BD882" s="80">
        <f>日報入力!AU882</f>
        <v>0</v>
      </c>
      <c r="BE882" s="534" t="str">
        <f>IF(日報入力!AV882,日報入力!AV882,"")</f>
        <v/>
      </c>
      <c r="BF882" s="534" t="str">
        <f>IF(日報入力!AW882,日報入力!AW882,"")</f>
        <v/>
      </c>
      <c r="BG882" s="398" t="str">
        <f>IF(日報入力!G882,日報入力!K882*日報入力!D882*日報入力!BC882,"")</f>
        <v/>
      </c>
    </row>
    <row r="883" spans="1:59" ht="20.25" hidden="1" customHeight="1" x14ac:dyDescent="0.15">
      <c r="A883" s="302" t="str">
        <f>IF(日報入力!G883="","",日報入力!G883)</f>
        <v/>
      </c>
      <c r="B883" s="291" t="str">
        <f>IF(日報入力!G883="","",日報入力!H883)</f>
        <v/>
      </c>
      <c r="C883" s="291" t="str">
        <f>IF(日報入力!G883="","",日報入力!I883)</f>
        <v/>
      </c>
      <c r="D883" s="291" t="str">
        <f>IF(日報入力!G883="","",日報入力!J883)</f>
        <v/>
      </c>
      <c r="E883" s="291" t="str">
        <f>IF(日報入力!G883="","",日報入力!K883)</f>
        <v/>
      </c>
      <c r="F883" s="291" t="str">
        <f>IF(日報入力!G883="","",日報入力!L883)</f>
        <v/>
      </c>
      <c r="G883" s="291" t="str">
        <f>IF(日報入力!G883="","",日報入力!L883-日報入力!O883-日報入力!P883-日報入力!Q883-日報入力!R883-日報入力!S883-日報入力!T883-日報入力!U883-日報入力!V883-日報入力!W883-日報入力!X883-日報入力!Y883-日報入力!Z883)</f>
        <v/>
      </c>
      <c r="H883" s="291" t="str">
        <f>IF(日報入力!G883="","",IF(日報入力!M883&gt;=0,日報入力!M883*F883,F883))</f>
        <v/>
      </c>
      <c r="I883" s="291" t="str">
        <f>IF(日報入力!G883="","",日報入力!O883)</f>
        <v/>
      </c>
      <c r="J883" s="291" t="str">
        <f>IF(日報入力!G883="","",日報入力!P883)</f>
        <v/>
      </c>
      <c r="K883" s="291" t="str">
        <f>IF(日報入力!G883="","",日報入力!Q883)</f>
        <v/>
      </c>
      <c r="L883" s="291" t="str">
        <f>IF(日報入力!G883="","",日報入力!R883)</f>
        <v/>
      </c>
      <c r="M883" s="291" t="str">
        <f>IF(日報入力!G883="","",日報入力!S883)</f>
        <v/>
      </c>
      <c r="N883" s="291" t="str">
        <f>IF(日報入力!G883="","",日報入力!T883)</f>
        <v/>
      </c>
      <c r="O883" s="291" t="str">
        <f>IF(日報入力!G883="","",日報入力!U883)</f>
        <v/>
      </c>
      <c r="P883" s="291" t="str">
        <f>IF(日報入力!G883="","",日報入力!V883)</f>
        <v/>
      </c>
      <c r="Q883" s="291" t="str">
        <f>IF(日報入力!G883="","",日報入力!W883)</f>
        <v/>
      </c>
      <c r="R883" s="291" t="str">
        <f>IF(日報入力!G883="","",日報入力!X883)</f>
        <v/>
      </c>
      <c r="S883" s="291" t="str">
        <f>IF(日報入力!G883="","",日報入力!Y883)</f>
        <v/>
      </c>
      <c r="T883" s="291" t="str">
        <f>IF(日報入力!G883="","",日報入力!Z883)</f>
        <v/>
      </c>
      <c r="U883" s="291" t="str">
        <f>IF(日報入力!G883="","",日報入力!AA883)</f>
        <v/>
      </c>
      <c r="V883" s="378" t="str">
        <f>IF(日報入力!G883="","",日報入力!AB883)</f>
        <v/>
      </c>
      <c r="W883" s="291" t="str">
        <f>IF(日報入力!G883="","",日報入力!AC883)</f>
        <v/>
      </c>
      <c r="X883" s="291" t="str">
        <f>IF(日報入力!G883="","",日報入力!AD883)</f>
        <v/>
      </c>
      <c r="Y883" s="291" t="str">
        <f>IF(日報入力!G883="","",日報入力!AE883)</f>
        <v/>
      </c>
      <c r="Z883" s="291" t="str">
        <f>IF(日報入力!G883="","",日報入力!AF883)</f>
        <v/>
      </c>
      <c r="AA883" s="291" t="str">
        <f>IF(日報入力!G883="","",日報入力!AG883)</f>
        <v/>
      </c>
      <c r="AB883" s="291" t="str">
        <f>IF(日報入力!G883="","",日報入力!AH883)</f>
        <v/>
      </c>
      <c r="AC883" s="291" t="str">
        <f>IF(日報入力!G883="","",日報入力!AI883)</f>
        <v/>
      </c>
      <c r="AD883" s="291" t="str">
        <f>IF(日報入力!G883="","",日報入力!AJ883)</f>
        <v/>
      </c>
      <c r="AE883" s="292" t="str">
        <f>IF(日報入力!G883="","",日報入力!E883)</f>
        <v/>
      </c>
      <c r="AF883" s="293" t="str">
        <f>IF(日報入力!G883="","",日報入力!AK883)</f>
        <v/>
      </c>
      <c r="AG883" s="293" t="str">
        <f>IF(日報入力!G883="","",日報入力!AL883)</f>
        <v/>
      </c>
      <c r="AH883" s="293" t="str">
        <f>IF(日報入力!G883="","",日報入力!AM883)</f>
        <v/>
      </c>
      <c r="AI883" s="294" t="str">
        <f>IF(日報入力!G883&gt;0,日報入力!D883*日報入力!K883*日報入力!AL883,"")</f>
        <v/>
      </c>
      <c r="AJ883" s="294" t="str">
        <f>IF(日報入力!G883&gt;0,日報入力!E883*日報入力!AL883,"")</f>
        <v/>
      </c>
      <c r="AK883" s="294" t="str">
        <f>IF(日報入力!G883&gt;0,AI883-AJ883,"")</f>
        <v/>
      </c>
      <c r="AL883" s="292" t="str">
        <f>IF(日報入力!G883&gt;0,日報入力!E883*日報入力!AM883,"")</f>
        <v/>
      </c>
      <c r="AM883" s="292" t="str">
        <f>IF(日報入力!G883&gt;0,日報入力!AB883*日報入力!AM883,"")</f>
        <v/>
      </c>
      <c r="AN883" s="68" t="str">
        <f>IF(日報入力!G883&gt;0,日報入力!C883,"")</f>
        <v/>
      </c>
      <c r="AO883" s="68" t="str">
        <f>日報入力!B883</f>
        <v/>
      </c>
      <c r="AP883" s="68" t="str">
        <f>IF(日報入力!AQ883,日報入力!BA883,"")</f>
        <v/>
      </c>
      <c r="AQ883" s="68" t="str">
        <f>IF(日報入力!AR883,日報入力!BB883,"")</f>
        <v/>
      </c>
      <c r="AR883" s="68" t="str">
        <f>IF(日報入力!AS883,"N勤","")</f>
        <v/>
      </c>
      <c r="AS883" s="295" t="e">
        <f t="shared" si="59"/>
        <v>#VALUE!</v>
      </c>
      <c r="AT883" s="439" t="str">
        <f>日報入力!AY883</f>
        <v/>
      </c>
      <c r="AU883" s="518" t="str">
        <f>IF(日報入力!G883,G883*60/E883,"")</f>
        <v/>
      </c>
      <c r="AV883" s="528" t="str">
        <f>IF(日報入力!AT883,日報入力!AT883,"")</f>
        <v/>
      </c>
      <c r="AW883" s="529" t="str">
        <f>IF(日報入力!AT883,AE883/日報入力!AT883,"")</f>
        <v/>
      </c>
      <c r="AX883" s="530" t="e">
        <f>IF(1&lt;日報集計!AT883,AT883/(((F883-I883-J883-N883-O883)*60)/(E883)),"")</f>
        <v>#VALUE!</v>
      </c>
      <c r="AY883" s="664" t="str">
        <f>IF(日報入力!H883,AT883/(((F883-J883)*60)/E883),"")</f>
        <v/>
      </c>
      <c r="AZ883" s="664" t="str">
        <f>IF(日報入力!I883,AT883/((G883*60)/E883),"")</f>
        <v/>
      </c>
      <c r="BA883" s="296" t="str">
        <f>IF(日報入力!G883,G883/F883,"")</f>
        <v/>
      </c>
      <c r="BB883" s="386" t="e">
        <f t="shared" si="60"/>
        <v>#VALUE!</v>
      </c>
      <c r="BC883" s="386" t="e">
        <f t="shared" si="61"/>
        <v>#VALUE!</v>
      </c>
      <c r="BD883" s="80">
        <f>日報入力!AU883</f>
        <v>0</v>
      </c>
      <c r="BE883" s="534" t="str">
        <f>IF(日報入力!AV883,日報入力!AV883,"")</f>
        <v/>
      </c>
      <c r="BF883" s="534" t="str">
        <f>IF(日報入力!AW883,日報入力!AW883,"")</f>
        <v/>
      </c>
      <c r="BG883" s="398" t="str">
        <f>IF(日報入力!G883,日報入力!K883*日報入力!D883*日報入力!BC883,"")</f>
        <v/>
      </c>
    </row>
    <row r="884" spans="1:59" ht="20.25" hidden="1" customHeight="1" x14ac:dyDescent="0.15">
      <c r="A884" s="302" t="str">
        <f>IF(日報入力!G884="","",日報入力!G884)</f>
        <v/>
      </c>
      <c r="B884" s="291" t="str">
        <f>IF(日報入力!G884="","",日報入力!H884)</f>
        <v/>
      </c>
      <c r="C884" s="291" t="str">
        <f>IF(日報入力!G884="","",日報入力!I884)</f>
        <v/>
      </c>
      <c r="D884" s="291" t="str">
        <f>IF(日報入力!G884="","",日報入力!J884)</f>
        <v/>
      </c>
      <c r="E884" s="291" t="str">
        <f>IF(日報入力!G884="","",日報入力!K884)</f>
        <v/>
      </c>
      <c r="F884" s="291" t="str">
        <f>IF(日報入力!G884="","",日報入力!L884)</f>
        <v/>
      </c>
      <c r="G884" s="291" t="str">
        <f>IF(日報入力!G884="","",日報入力!L884-日報入力!O884-日報入力!P884-日報入力!Q884-日報入力!R884-日報入力!S884-日報入力!T884-日報入力!U884-日報入力!V884-日報入力!W884-日報入力!X884-日報入力!Y884-日報入力!Z884)</f>
        <v/>
      </c>
      <c r="H884" s="291" t="str">
        <f>IF(日報入力!G884="","",IF(日報入力!M884&gt;=0,日報入力!M884*F884,F884))</f>
        <v/>
      </c>
      <c r="I884" s="291" t="str">
        <f>IF(日報入力!G884="","",日報入力!O884)</f>
        <v/>
      </c>
      <c r="J884" s="291" t="str">
        <f>IF(日報入力!G884="","",日報入力!P884)</f>
        <v/>
      </c>
      <c r="K884" s="291" t="str">
        <f>IF(日報入力!G884="","",日報入力!Q884)</f>
        <v/>
      </c>
      <c r="L884" s="291" t="str">
        <f>IF(日報入力!G884="","",日報入力!R884)</f>
        <v/>
      </c>
      <c r="M884" s="291" t="str">
        <f>IF(日報入力!G884="","",日報入力!S884)</f>
        <v/>
      </c>
      <c r="N884" s="291" t="str">
        <f>IF(日報入力!G884="","",日報入力!T884)</f>
        <v/>
      </c>
      <c r="O884" s="291" t="str">
        <f>IF(日報入力!G884="","",日報入力!U884)</f>
        <v/>
      </c>
      <c r="P884" s="291" t="str">
        <f>IF(日報入力!G884="","",日報入力!V884)</f>
        <v/>
      </c>
      <c r="Q884" s="291" t="str">
        <f>IF(日報入力!G884="","",日報入力!W884)</f>
        <v/>
      </c>
      <c r="R884" s="291" t="str">
        <f>IF(日報入力!G884="","",日報入力!X884)</f>
        <v/>
      </c>
      <c r="S884" s="291" t="str">
        <f>IF(日報入力!G884="","",日報入力!Y884)</f>
        <v/>
      </c>
      <c r="T884" s="291" t="str">
        <f>IF(日報入力!G884="","",日報入力!Z884)</f>
        <v/>
      </c>
      <c r="U884" s="291" t="str">
        <f>IF(日報入力!G884="","",日報入力!AA884)</f>
        <v/>
      </c>
      <c r="V884" s="378" t="str">
        <f>IF(日報入力!G884="","",日報入力!AB884)</f>
        <v/>
      </c>
      <c r="W884" s="291" t="str">
        <f>IF(日報入力!G884="","",日報入力!AC884)</f>
        <v/>
      </c>
      <c r="X884" s="291" t="str">
        <f>IF(日報入力!G884="","",日報入力!AD884)</f>
        <v/>
      </c>
      <c r="Y884" s="291" t="str">
        <f>IF(日報入力!G884="","",日報入力!AE884)</f>
        <v/>
      </c>
      <c r="Z884" s="291" t="str">
        <f>IF(日報入力!G884="","",日報入力!AF884)</f>
        <v/>
      </c>
      <c r="AA884" s="291" t="str">
        <f>IF(日報入力!G884="","",日報入力!AG884)</f>
        <v/>
      </c>
      <c r="AB884" s="291" t="str">
        <f>IF(日報入力!G884="","",日報入力!AH884)</f>
        <v/>
      </c>
      <c r="AC884" s="291" t="str">
        <f>IF(日報入力!G884="","",日報入力!AI884)</f>
        <v/>
      </c>
      <c r="AD884" s="291" t="str">
        <f>IF(日報入力!G884="","",日報入力!AJ884)</f>
        <v/>
      </c>
      <c r="AE884" s="292" t="str">
        <f>IF(日報入力!G884="","",日報入力!E884)</f>
        <v/>
      </c>
      <c r="AF884" s="293" t="str">
        <f>IF(日報入力!G884="","",日報入力!AK884)</f>
        <v/>
      </c>
      <c r="AG884" s="293" t="str">
        <f>IF(日報入力!G884="","",日報入力!AL884)</f>
        <v/>
      </c>
      <c r="AH884" s="293" t="str">
        <f>IF(日報入力!G884="","",日報入力!AM884)</f>
        <v/>
      </c>
      <c r="AI884" s="294" t="str">
        <f>IF(日報入力!G884&gt;0,日報入力!D884*日報入力!K884*日報入力!AL884,"")</f>
        <v/>
      </c>
      <c r="AJ884" s="294" t="str">
        <f>IF(日報入力!G884&gt;0,日報入力!E884*日報入力!AL884,"")</f>
        <v/>
      </c>
      <c r="AK884" s="294" t="str">
        <f>IF(日報入力!G884&gt;0,AI884-AJ884,"")</f>
        <v/>
      </c>
      <c r="AL884" s="292" t="str">
        <f>IF(日報入力!G884&gt;0,日報入力!E884*日報入力!AM884,"")</f>
        <v/>
      </c>
      <c r="AM884" s="292" t="str">
        <f>IF(日報入力!G884&gt;0,日報入力!AB884*日報入力!AM884,"")</f>
        <v/>
      </c>
      <c r="AN884" s="68" t="str">
        <f>IF(日報入力!G884&gt;0,日報入力!C884,"")</f>
        <v/>
      </c>
      <c r="AO884" s="68" t="str">
        <f>日報入力!B884</f>
        <v/>
      </c>
      <c r="AP884" s="68" t="str">
        <f>IF(日報入力!AQ884,日報入力!BA884,"")</f>
        <v/>
      </c>
      <c r="AQ884" s="68" t="str">
        <f>IF(日報入力!AR884,日報入力!BB884,"")</f>
        <v/>
      </c>
      <c r="AR884" s="68" t="str">
        <f>IF(日報入力!AS884,"N勤","")</f>
        <v/>
      </c>
      <c r="AS884" s="295" t="e">
        <f t="shared" si="59"/>
        <v>#VALUE!</v>
      </c>
      <c r="AT884" s="439" t="str">
        <f>日報入力!AY884</f>
        <v/>
      </c>
      <c r="AU884" s="518" t="str">
        <f>IF(日報入力!G884,G884*60/E884,"")</f>
        <v/>
      </c>
      <c r="AV884" s="528" t="str">
        <f>IF(日報入力!AT884,日報入力!AT884,"")</f>
        <v/>
      </c>
      <c r="AW884" s="529" t="str">
        <f>IF(日報入力!AT884,AE884/日報入力!AT884,"")</f>
        <v/>
      </c>
      <c r="AX884" s="530" t="e">
        <f>IF(1&lt;日報集計!AT884,AT884/(((F884-I884-J884-N884-O884)*60)/(E884)),"")</f>
        <v>#VALUE!</v>
      </c>
      <c r="AY884" s="664" t="str">
        <f>IF(日報入力!H884,AT884/(((F884-J884)*60)/E884),"")</f>
        <v/>
      </c>
      <c r="AZ884" s="664" t="str">
        <f>IF(日報入力!I884,AT884/((G884*60)/E884),"")</f>
        <v/>
      </c>
      <c r="BA884" s="296" t="str">
        <f>IF(日報入力!G884,G884/F884,"")</f>
        <v/>
      </c>
      <c r="BB884" s="386" t="e">
        <f t="shared" si="60"/>
        <v>#VALUE!</v>
      </c>
      <c r="BC884" s="386" t="e">
        <f t="shared" si="61"/>
        <v>#VALUE!</v>
      </c>
      <c r="BD884" s="80">
        <f>日報入力!AU884</f>
        <v>0</v>
      </c>
      <c r="BE884" s="534" t="str">
        <f>IF(日報入力!AV884,日報入力!AV884,"")</f>
        <v/>
      </c>
      <c r="BF884" s="534" t="str">
        <f>IF(日報入力!AW884,日報入力!AW884,"")</f>
        <v/>
      </c>
      <c r="BG884" s="398" t="str">
        <f>IF(日報入力!G884,日報入力!K884*日報入力!D884*日報入力!BC884,"")</f>
        <v/>
      </c>
    </row>
    <row r="885" spans="1:59" ht="20.25" hidden="1" customHeight="1" x14ac:dyDescent="0.15">
      <c r="A885" s="302" t="str">
        <f>IF(日報入力!G885="","",日報入力!G885)</f>
        <v/>
      </c>
      <c r="B885" s="291" t="str">
        <f>IF(日報入力!G885="","",日報入力!H885)</f>
        <v/>
      </c>
      <c r="C885" s="291" t="str">
        <f>IF(日報入力!G885="","",日報入力!I885)</f>
        <v/>
      </c>
      <c r="D885" s="291" t="str">
        <f>IF(日報入力!G885="","",日報入力!J885)</f>
        <v/>
      </c>
      <c r="E885" s="291" t="str">
        <f>IF(日報入力!G885="","",日報入力!K885)</f>
        <v/>
      </c>
      <c r="F885" s="291" t="str">
        <f>IF(日報入力!G885="","",日報入力!L885)</f>
        <v/>
      </c>
      <c r="G885" s="291" t="str">
        <f>IF(日報入力!G885="","",日報入力!L885-日報入力!O885-日報入力!P885-日報入力!Q885-日報入力!R885-日報入力!S885-日報入力!T885-日報入力!U885-日報入力!V885-日報入力!W885-日報入力!X885-日報入力!Y885-日報入力!Z885)</f>
        <v/>
      </c>
      <c r="H885" s="291" t="str">
        <f>IF(日報入力!G885="","",IF(日報入力!M885&gt;=0,日報入力!M885*F885,F885))</f>
        <v/>
      </c>
      <c r="I885" s="291" t="str">
        <f>IF(日報入力!G885="","",日報入力!O885)</f>
        <v/>
      </c>
      <c r="J885" s="291" t="str">
        <f>IF(日報入力!G885="","",日報入力!P885)</f>
        <v/>
      </c>
      <c r="K885" s="291" t="str">
        <f>IF(日報入力!G885="","",日報入力!Q885)</f>
        <v/>
      </c>
      <c r="L885" s="291" t="str">
        <f>IF(日報入力!G885="","",日報入力!R885)</f>
        <v/>
      </c>
      <c r="M885" s="291" t="str">
        <f>IF(日報入力!G885="","",日報入力!S885)</f>
        <v/>
      </c>
      <c r="N885" s="291" t="str">
        <f>IF(日報入力!G885="","",日報入力!T885)</f>
        <v/>
      </c>
      <c r="O885" s="291" t="str">
        <f>IF(日報入力!G885="","",日報入力!U885)</f>
        <v/>
      </c>
      <c r="P885" s="291" t="str">
        <f>IF(日報入力!G885="","",日報入力!V885)</f>
        <v/>
      </c>
      <c r="Q885" s="291" t="str">
        <f>IF(日報入力!G885="","",日報入力!W885)</f>
        <v/>
      </c>
      <c r="R885" s="291" t="str">
        <f>IF(日報入力!G885="","",日報入力!X885)</f>
        <v/>
      </c>
      <c r="S885" s="291" t="str">
        <f>IF(日報入力!G885="","",日報入力!Y885)</f>
        <v/>
      </c>
      <c r="T885" s="291" t="str">
        <f>IF(日報入力!G885="","",日報入力!Z885)</f>
        <v/>
      </c>
      <c r="U885" s="291" t="str">
        <f>IF(日報入力!G885="","",日報入力!AA885)</f>
        <v/>
      </c>
      <c r="V885" s="378" t="str">
        <f>IF(日報入力!G885="","",日報入力!AB885)</f>
        <v/>
      </c>
      <c r="W885" s="291" t="str">
        <f>IF(日報入力!G885="","",日報入力!AC885)</f>
        <v/>
      </c>
      <c r="X885" s="291" t="str">
        <f>IF(日報入力!G885="","",日報入力!AD885)</f>
        <v/>
      </c>
      <c r="Y885" s="291" t="str">
        <f>IF(日報入力!G885="","",日報入力!AE885)</f>
        <v/>
      </c>
      <c r="Z885" s="291" t="str">
        <f>IF(日報入力!G885="","",日報入力!AF885)</f>
        <v/>
      </c>
      <c r="AA885" s="291" t="str">
        <f>IF(日報入力!G885="","",日報入力!AG885)</f>
        <v/>
      </c>
      <c r="AB885" s="291" t="str">
        <f>IF(日報入力!G885="","",日報入力!AH885)</f>
        <v/>
      </c>
      <c r="AC885" s="291" t="str">
        <f>IF(日報入力!G885="","",日報入力!AI885)</f>
        <v/>
      </c>
      <c r="AD885" s="291" t="str">
        <f>IF(日報入力!G885="","",日報入力!AJ885)</f>
        <v/>
      </c>
      <c r="AE885" s="292" t="str">
        <f>IF(日報入力!G885="","",日報入力!E885)</f>
        <v/>
      </c>
      <c r="AF885" s="293" t="str">
        <f>IF(日報入力!G885="","",日報入力!AK885)</f>
        <v/>
      </c>
      <c r="AG885" s="293" t="str">
        <f>IF(日報入力!G885="","",日報入力!AL885)</f>
        <v/>
      </c>
      <c r="AH885" s="293" t="str">
        <f>IF(日報入力!G885="","",日報入力!AM885)</f>
        <v/>
      </c>
      <c r="AI885" s="294" t="str">
        <f>IF(日報入力!G885&gt;0,日報入力!D885*日報入力!K885*日報入力!AL885,"")</f>
        <v/>
      </c>
      <c r="AJ885" s="294" t="str">
        <f>IF(日報入力!G885&gt;0,日報入力!E885*日報入力!AL885,"")</f>
        <v/>
      </c>
      <c r="AK885" s="294" t="str">
        <f>IF(日報入力!G885&gt;0,AI885-AJ885,"")</f>
        <v/>
      </c>
      <c r="AL885" s="292" t="str">
        <f>IF(日報入力!G885&gt;0,日報入力!E885*日報入力!AM885,"")</f>
        <v/>
      </c>
      <c r="AM885" s="292" t="str">
        <f>IF(日報入力!G885&gt;0,日報入力!AB885*日報入力!AM885,"")</f>
        <v/>
      </c>
      <c r="AN885" s="68" t="str">
        <f>IF(日報入力!G885&gt;0,日報入力!C885,"")</f>
        <v/>
      </c>
      <c r="AO885" s="68" t="str">
        <f>日報入力!B885</f>
        <v/>
      </c>
      <c r="AP885" s="68" t="str">
        <f>IF(日報入力!AQ885,日報入力!BA885,"")</f>
        <v/>
      </c>
      <c r="AQ885" s="68" t="str">
        <f>IF(日報入力!AR885,日報入力!BB885,"")</f>
        <v/>
      </c>
      <c r="AR885" s="68" t="str">
        <f>IF(日報入力!AS885,"N勤","")</f>
        <v/>
      </c>
      <c r="AS885" s="295" t="e">
        <f t="shared" si="59"/>
        <v>#VALUE!</v>
      </c>
      <c r="AT885" s="439" t="str">
        <f>日報入力!AY885</f>
        <v/>
      </c>
      <c r="AU885" s="518" t="str">
        <f>IF(日報入力!G885,G885*60/E885,"")</f>
        <v/>
      </c>
      <c r="AV885" s="528" t="str">
        <f>IF(日報入力!AT885,日報入力!AT885,"")</f>
        <v/>
      </c>
      <c r="AW885" s="529" t="str">
        <f>IF(日報入力!AT885,AE885/日報入力!AT885,"")</f>
        <v/>
      </c>
      <c r="AX885" s="530" t="e">
        <f>IF(1&lt;日報集計!AT885,AT885/(((F885-I885-J885-N885-O885)*60)/(E885)),"")</f>
        <v>#VALUE!</v>
      </c>
      <c r="AY885" s="664" t="str">
        <f>IF(日報入力!H885,AT885/(((F885-J885)*60)/E885),"")</f>
        <v/>
      </c>
      <c r="AZ885" s="664" t="str">
        <f>IF(日報入力!I885,AT885/((G885*60)/E885),"")</f>
        <v/>
      </c>
      <c r="BA885" s="296" t="str">
        <f>IF(日報入力!G885,G885/F885,"")</f>
        <v/>
      </c>
      <c r="BB885" s="386" t="e">
        <f t="shared" si="60"/>
        <v>#VALUE!</v>
      </c>
      <c r="BC885" s="386" t="e">
        <f t="shared" si="61"/>
        <v>#VALUE!</v>
      </c>
      <c r="BD885" s="80">
        <f>日報入力!AU885</f>
        <v>0</v>
      </c>
      <c r="BE885" s="534" t="str">
        <f>IF(日報入力!AV885,日報入力!AV885,"")</f>
        <v/>
      </c>
      <c r="BF885" s="534" t="str">
        <f>IF(日報入力!AW885,日報入力!AW885,"")</f>
        <v/>
      </c>
      <c r="BG885" s="398" t="str">
        <f>IF(日報入力!G885,日報入力!K885*日報入力!D885*日報入力!BC885,"")</f>
        <v/>
      </c>
    </row>
    <row r="886" spans="1:59" ht="20.25" hidden="1" customHeight="1" x14ac:dyDescent="0.15">
      <c r="A886" s="302" t="str">
        <f>IF(日報入力!G886="","",日報入力!G886)</f>
        <v/>
      </c>
      <c r="B886" s="291" t="str">
        <f>IF(日報入力!G886="","",日報入力!H886)</f>
        <v/>
      </c>
      <c r="C886" s="291" t="str">
        <f>IF(日報入力!G886="","",日報入力!I886)</f>
        <v/>
      </c>
      <c r="D886" s="291" t="str">
        <f>IF(日報入力!G886="","",日報入力!J886)</f>
        <v/>
      </c>
      <c r="E886" s="291" t="str">
        <f>IF(日報入力!G886="","",日報入力!K886)</f>
        <v/>
      </c>
      <c r="F886" s="291" t="str">
        <f>IF(日報入力!G886="","",日報入力!L886)</f>
        <v/>
      </c>
      <c r="G886" s="291" t="str">
        <f>IF(日報入力!G886="","",日報入力!L886-日報入力!O886-日報入力!P886-日報入力!Q886-日報入力!R886-日報入力!S886-日報入力!T886-日報入力!U886-日報入力!V886-日報入力!W886-日報入力!X886-日報入力!Y886-日報入力!Z886)</f>
        <v/>
      </c>
      <c r="H886" s="291" t="str">
        <f>IF(日報入力!G886="","",IF(日報入力!M886&gt;=0,日報入力!M886*F886,F886))</f>
        <v/>
      </c>
      <c r="I886" s="291" t="str">
        <f>IF(日報入力!G886="","",日報入力!O886)</f>
        <v/>
      </c>
      <c r="J886" s="291" t="str">
        <f>IF(日報入力!G886="","",日報入力!P886)</f>
        <v/>
      </c>
      <c r="K886" s="291" t="str">
        <f>IF(日報入力!G886="","",日報入力!Q886)</f>
        <v/>
      </c>
      <c r="L886" s="291" t="str">
        <f>IF(日報入力!G886="","",日報入力!R886)</f>
        <v/>
      </c>
      <c r="M886" s="291" t="str">
        <f>IF(日報入力!G886="","",日報入力!S886)</f>
        <v/>
      </c>
      <c r="N886" s="291" t="str">
        <f>IF(日報入力!G886="","",日報入力!T886)</f>
        <v/>
      </c>
      <c r="O886" s="291" t="str">
        <f>IF(日報入力!G886="","",日報入力!U886)</f>
        <v/>
      </c>
      <c r="P886" s="291" t="str">
        <f>IF(日報入力!G886="","",日報入力!V886)</f>
        <v/>
      </c>
      <c r="Q886" s="291" t="str">
        <f>IF(日報入力!G886="","",日報入力!W886)</f>
        <v/>
      </c>
      <c r="R886" s="291" t="str">
        <f>IF(日報入力!G886="","",日報入力!X886)</f>
        <v/>
      </c>
      <c r="S886" s="291" t="str">
        <f>IF(日報入力!G886="","",日報入力!Y886)</f>
        <v/>
      </c>
      <c r="T886" s="291" t="str">
        <f>IF(日報入力!G886="","",日報入力!Z886)</f>
        <v/>
      </c>
      <c r="U886" s="291" t="str">
        <f>IF(日報入力!G886="","",日報入力!AA886)</f>
        <v/>
      </c>
      <c r="V886" s="378" t="str">
        <f>IF(日報入力!G886="","",日報入力!AB886)</f>
        <v/>
      </c>
      <c r="W886" s="291" t="str">
        <f>IF(日報入力!G886="","",日報入力!AC886)</f>
        <v/>
      </c>
      <c r="X886" s="291" t="str">
        <f>IF(日報入力!G886="","",日報入力!AD886)</f>
        <v/>
      </c>
      <c r="Y886" s="291" t="str">
        <f>IF(日報入力!G886="","",日報入力!AE886)</f>
        <v/>
      </c>
      <c r="Z886" s="291" t="str">
        <f>IF(日報入力!G886="","",日報入力!AF886)</f>
        <v/>
      </c>
      <c r="AA886" s="291" t="str">
        <f>IF(日報入力!G886="","",日報入力!AG886)</f>
        <v/>
      </c>
      <c r="AB886" s="291" t="str">
        <f>IF(日報入力!G886="","",日報入力!AH886)</f>
        <v/>
      </c>
      <c r="AC886" s="291" t="str">
        <f>IF(日報入力!G886="","",日報入力!AI886)</f>
        <v/>
      </c>
      <c r="AD886" s="291" t="str">
        <f>IF(日報入力!G886="","",日報入力!AJ886)</f>
        <v/>
      </c>
      <c r="AE886" s="292" t="str">
        <f>IF(日報入力!G886="","",日報入力!E886)</f>
        <v/>
      </c>
      <c r="AF886" s="293" t="str">
        <f>IF(日報入力!G886="","",日報入力!AK886)</f>
        <v/>
      </c>
      <c r="AG886" s="293" t="str">
        <f>IF(日報入力!G886="","",日報入力!AL886)</f>
        <v/>
      </c>
      <c r="AH886" s="293" t="str">
        <f>IF(日報入力!G886="","",日報入力!AM886)</f>
        <v/>
      </c>
      <c r="AI886" s="294" t="str">
        <f>IF(日報入力!G886&gt;0,日報入力!D886*日報入力!K886*日報入力!AL886,"")</f>
        <v/>
      </c>
      <c r="AJ886" s="294" t="str">
        <f>IF(日報入力!G886&gt;0,日報入力!E886*日報入力!AL886,"")</f>
        <v/>
      </c>
      <c r="AK886" s="294" t="str">
        <f>IF(日報入力!G886&gt;0,AI886-AJ886,"")</f>
        <v/>
      </c>
      <c r="AL886" s="292" t="str">
        <f>IF(日報入力!G886&gt;0,日報入力!E886*日報入力!AM886,"")</f>
        <v/>
      </c>
      <c r="AM886" s="292" t="str">
        <f>IF(日報入力!G886&gt;0,日報入力!AB886*日報入力!AM886,"")</f>
        <v/>
      </c>
      <c r="AN886" s="68" t="str">
        <f>IF(日報入力!G886&gt;0,日報入力!C886,"")</f>
        <v/>
      </c>
      <c r="AO886" s="68" t="str">
        <f>日報入力!B886</f>
        <v/>
      </c>
      <c r="AP886" s="68" t="str">
        <f>IF(日報入力!AQ886,日報入力!BA886,"")</f>
        <v/>
      </c>
      <c r="AQ886" s="68" t="str">
        <f>IF(日報入力!AR886,日報入力!BB886,"")</f>
        <v/>
      </c>
      <c r="AR886" s="68" t="str">
        <f>IF(日報入力!AS886,"N勤","")</f>
        <v/>
      </c>
      <c r="AS886" s="295" t="e">
        <f t="shared" si="59"/>
        <v>#VALUE!</v>
      </c>
      <c r="AT886" s="439" t="str">
        <f>日報入力!AY886</f>
        <v/>
      </c>
      <c r="AU886" s="518" t="str">
        <f>IF(日報入力!G886,G886*60/E886,"")</f>
        <v/>
      </c>
      <c r="AV886" s="528" t="str">
        <f>IF(日報入力!AT886,日報入力!AT886,"")</f>
        <v/>
      </c>
      <c r="AW886" s="529" t="str">
        <f>IF(日報入力!AT886,AE886/日報入力!AT886,"")</f>
        <v/>
      </c>
      <c r="AX886" s="530" t="e">
        <f>IF(1&lt;日報集計!AT886,AT886/(((F886-I886-J886-N886-O886)*60)/(E886)),"")</f>
        <v>#VALUE!</v>
      </c>
      <c r="AY886" s="664" t="str">
        <f>IF(日報入力!H886,AT886/(((F886-J886)*60)/E886),"")</f>
        <v/>
      </c>
      <c r="AZ886" s="664" t="str">
        <f>IF(日報入力!I886,AT886/((G886*60)/E886),"")</f>
        <v/>
      </c>
      <c r="BA886" s="296" t="str">
        <f>IF(日報入力!G886,G886/F886,"")</f>
        <v/>
      </c>
      <c r="BB886" s="386" t="e">
        <f t="shared" si="60"/>
        <v>#VALUE!</v>
      </c>
      <c r="BC886" s="386" t="e">
        <f t="shared" si="61"/>
        <v>#VALUE!</v>
      </c>
      <c r="BD886" s="80">
        <f>日報入力!AU886</f>
        <v>0</v>
      </c>
      <c r="BE886" s="534" t="str">
        <f>IF(日報入力!AV886,日報入力!AV886,"")</f>
        <v/>
      </c>
      <c r="BF886" s="534" t="str">
        <f>IF(日報入力!AW886,日報入力!AW886,"")</f>
        <v/>
      </c>
      <c r="BG886" s="398" t="str">
        <f>IF(日報入力!G886,日報入力!K886*日報入力!D886*日報入力!BC886,"")</f>
        <v/>
      </c>
    </row>
    <row r="887" spans="1:59" ht="20.25" hidden="1" customHeight="1" x14ac:dyDescent="0.15">
      <c r="A887" s="302" t="str">
        <f>IF(日報入力!G887="","",日報入力!G887)</f>
        <v/>
      </c>
      <c r="B887" s="291" t="str">
        <f>IF(日報入力!G887="","",日報入力!H887)</f>
        <v/>
      </c>
      <c r="C887" s="291" t="str">
        <f>IF(日報入力!G887="","",日報入力!I887)</f>
        <v/>
      </c>
      <c r="D887" s="291" t="str">
        <f>IF(日報入力!G887="","",日報入力!J887)</f>
        <v/>
      </c>
      <c r="E887" s="291" t="str">
        <f>IF(日報入力!G887="","",日報入力!K887)</f>
        <v/>
      </c>
      <c r="F887" s="291" t="str">
        <f>IF(日報入力!G887="","",日報入力!L887)</f>
        <v/>
      </c>
      <c r="G887" s="291" t="str">
        <f>IF(日報入力!G887="","",日報入力!L887-日報入力!O887-日報入力!P887-日報入力!Q887-日報入力!R887-日報入力!S887-日報入力!T887-日報入力!U887-日報入力!V887-日報入力!W887-日報入力!X887-日報入力!Y887-日報入力!Z887)</f>
        <v/>
      </c>
      <c r="H887" s="291" t="str">
        <f>IF(日報入力!G887="","",IF(日報入力!M887&gt;=0,日報入力!M887*F887,F887))</f>
        <v/>
      </c>
      <c r="I887" s="291" t="str">
        <f>IF(日報入力!G887="","",日報入力!O887)</f>
        <v/>
      </c>
      <c r="J887" s="291" t="str">
        <f>IF(日報入力!G887="","",日報入力!P887)</f>
        <v/>
      </c>
      <c r="K887" s="291" t="str">
        <f>IF(日報入力!G887="","",日報入力!Q887)</f>
        <v/>
      </c>
      <c r="L887" s="291" t="str">
        <f>IF(日報入力!G887="","",日報入力!R887)</f>
        <v/>
      </c>
      <c r="M887" s="291" t="str">
        <f>IF(日報入力!G887="","",日報入力!S887)</f>
        <v/>
      </c>
      <c r="N887" s="291" t="str">
        <f>IF(日報入力!G887="","",日報入力!T887)</f>
        <v/>
      </c>
      <c r="O887" s="291" t="str">
        <f>IF(日報入力!G887="","",日報入力!U887)</f>
        <v/>
      </c>
      <c r="P887" s="291" t="str">
        <f>IF(日報入力!G887="","",日報入力!V887)</f>
        <v/>
      </c>
      <c r="Q887" s="291" t="str">
        <f>IF(日報入力!G887="","",日報入力!W887)</f>
        <v/>
      </c>
      <c r="R887" s="291" t="str">
        <f>IF(日報入力!G887="","",日報入力!X887)</f>
        <v/>
      </c>
      <c r="S887" s="291" t="str">
        <f>IF(日報入力!G887="","",日報入力!Y887)</f>
        <v/>
      </c>
      <c r="T887" s="291" t="str">
        <f>IF(日報入力!G887="","",日報入力!Z887)</f>
        <v/>
      </c>
      <c r="U887" s="291" t="str">
        <f>IF(日報入力!G887="","",日報入力!AA887)</f>
        <v/>
      </c>
      <c r="V887" s="378" t="str">
        <f>IF(日報入力!G887="","",日報入力!AB887)</f>
        <v/>
      </c>
      <c r="W887" s="291" t="str">
        <f>IF(日報入力!G887="","",日報入力!AC887)</f>
        <v/>
      </c>
      <c r="X887" s="291" t="str">
        <f>IF(日報入力!G887="","",日報入力!AD887)</f>
        <v/>
      </c>
      <c r="Y887" s="291" t="str">
        <f>IF(日報入力!G887="","",日報入力!AE887)</f>
        <v/>
      </c>
      <c r="Z887" s="291" t="str">
        <f>IF(日報入力!G887="","",日報入力!AF887)</f>
        <v/>
      </c>
      <c r="AA887" s="291" t="str">
        <f>IF(日報入力!G887="","",日報入力!AG887)</f>
        <v/>
      </c>
      <c r="AB887" s="291" t="str">
        <f>IF(日報入力!G887="","",日報入力!AH887)</f>
        <v/>
      </c>
      <c r="AC887" s="291" t="str">
        <f>IF(日報入力!G887="","",日報入力!AI887)</f>
        <v/>
      </c>
      <c r="AD887" s="291" t="str">
        <f>IF(日報入力!G887="","",日報入力!AJ887)</f>
        <v/>
      </c>
      <c r="AE887" s="292" t="str">
        <f>IF(日報入力!G887="","",日報入力!E887)</f>
        <v/>
      </c>
      <c r="AF887" s="293" t="str">
        <f>IF(日報入力!G887="","",日報入力!AK887)</f>
        <v/>
      </c>
      <c r="AG887" s="293" t="str">
        <f>IF(日報入力!G887="","",日報入力!AL887)</f>
        <v/>
      </c>
      <c r="AH887" s="293" t="str">
        <f>IF(日報入力!G887="","",日報入力!AM887)</f>
        <v/>
      </c>
      <c r="AI887" s="294" t="str">
        <f>IF(日報入力!G887&gt;0,日報入力!D887*日報入力!K887*日報入力!AL887,"")</f>
        <v/>
      </c>
      <c r="AJ887" s="294" t="str">
        <f>IF(日報入力!G887&gt;0,日報入力!E887*日報入力!AL887,"")</f>
        <v/>
      </c>
      <c r="AK887" s="294" t="str">
        <f>IF(日報入力!G887&gt;0,AI887-AJ887,"")</f>
        <v/>
      </c>
      <c r="AL887" s="292" t="str">
        <f>IF(日報入力!G887&gt;0,日報入力!E887*日報入力!AM887,"")</f>
        <v/>
      </c>
      <c r="AM887" s="292" t="str">
        <f>IF(日報入力!G887&gt;0,日報入力!AB887*日報入力!AM887,"")</f>
        <v/>
      </c>
      <c r="AN887" s="68" t="str">
        <f>IF(日報入力!G887&gt;0,日報入力!C887,"")</f>
        <v/>
      </c>
      <c r="AO887" s="68" t="str">
        <f>日報入力!B887</f>
        <v/>
      </c>
      <c r="AP887" s="68" t="str">
        <f>IF(日報入力!AQ887,日報入力!BA887,"")</f>
        <v/>
      </c>
      <c r="AQ887" s="68" t="str">
        <f>IF(日報入力!AR887,日報入力!BB887,"")</f>
        <v/>
      </c>
      <c r="AR887" s="68" t="str">
        <f>IF(日報入力!AS887,"N勤","")</f>
        <v/>
      </c>
      <c r="AS887" s="295" t="e">
        <f t="shared" si="59"/>
        <v>#VALUE!</v>
      </c>
      <c r="AT887" s="439" t="str">
        <f>日報入力!AY887</f>
        <v/>
      </c>
      <c r="AU887" s="518" t="str">
        <f>IF(日報入力!G887,G887*60/E887,"")</f>
        <v/>
      </c>
      <c r="AV887" s="528" t="str">
        <f>IF(日報入力!AT887,日報入力!AT887,"")</f>
        <v/>
      </c>
      <c r="AW887" s="529" t="str">
        <f>IF(日報入力!AT887,AE887/日報入力!AT887,"")</f>
        <v/>
      </c>
      <c r="AX887" s="530" t="e">
        <f>IF(1&lt;日報集計!AT887,AT887/(((F887-I887-J887-N887-O887)*60)/(E887)),"")</f>
        <v>#VALUE!</v>
      </c>
      <c r="AY887" s="664" t="str">
        <f>IF(日報入力!H887,AT887/(((F887-J887)*60)/E887),"")</f>
        <v/>
      </c>
      <c r="AZ887" s="664" t="str">
        <f>IF(日報入力!I887,AT887/((G887*60)/E887),"")</f>
        <v/>
      </c>
      <c r="BA887" s="296" t="str">
        <f>IF(日報入力!G887,G887/F887,"")</f>
        <v/>
      </c>
      <c r="BB887" s="386" t="e">
        <f t="shared" si="60"/>
        <v>#VALUE!</v>
      </c>
      <c r="BC887" s="386" t="e">
        <f t="shared" si="61"/>
        <v>#VALUE!</v>
      </c>
      <c r="BD887" s="80">
        <f>日報入力!AU887</f>
        <v>0</v>
      </c>
      <c r="BE887" s="534" t="str">
        <f>IF(日報入力!AV887,日報入力!AV887,"")</f>
        <v/>
      </c>
      <c r="BF887" s="534" t="str">
        <f>IF(日報入力!AW887,日報入力!AW887,"")</f>
        <v/>
      </c>
      <c r="BG887" s="398" t="str">
        <f>IF(日報入力!G887,日報入力!K887*日報入力!D887*日報入力!BC887,"")</f>
        <v/>
      </c>
    </row>
    <row r="888" spans="1:59" ht="20.25" hidden="1" customHeight="1" x14ac:dyDescent="0.15">
      <c r="A888" s="302" t="str">
        <f>IF(日報入力!G888="","",日報入力!G888)</f>
        <v/>
      </c>
      <c r="B888" s="291" t="str">
        <f>IF(日報入力!G888="","",日報入力!H888)</f>
        <v/>
      </c>
      <c r="C888" s="291" t="str">
        <f>IF(日報入力!G888="","",日報入力!I888)</f>
        <v/>
      </c>
      <c r="D888" s="291" t="str">
        <f>IF(日報入力!G888="","",日報入力!J888)</f>
        <v/>
      </c>
      <c r="E888" s="291" t="str">
        <f>IF(日報入力!G888="","",日報入力!K888)</f>
        <v/>
      </c>
      <c r="F888" s="291" t="str">
        <f>IF(日報入力!G888="","",日報入力!L888)</f>
        <v/>
      </c>
      <c r="G888" s="291" t="str">
        <f>IF(日報入力!G888="","",日報入力!L888-日報入力!O888-日報入力!P888-日報入力!Q888-日報入力!R888-日報入力!S888-日報入力!T888-日報入力!U888-日報入力!V888-日報入力!W888-日報入力!X888-日報入力!Y888-日報入力!Z888)</f>
        <v/>
      </c>
      <c r="H888" s="291" t="str">
        <f>IF(日報入力!G888="","",IF(日報入力!M888&gt;=0,日報入力!M888*F888,F888))</f>
        <v/>
      </c>
      <c r="I888" s="291" t="str">
        <f>IF(日報入力!G888="","",日報入力!O888)</f>
        <v/>
      </c>
      <c r="J888" s="291" t="str">
        <f>IF(日報入力!G888="","",日報入力!P888)</f>
        <v/>
      </c>
      <c r="K888" s="291" t="str">
        <f>IF(日報入力!G888="","",日報入力!Q888)</f>
        <v/>
      </c>
      <c r="L888" s="291" t="str">
        <f>IF(日報入力!G888="","",日報入力!R888)</f>
        <v/>
      </c>
      <c r="M888" s="291" t="str">
        <f>IF(日報入力!G888="","",日報入力!S888)</f>
        <v/>
      </c>
      <c r="N888" s="291" t="str">
        <f>IF(日報入力!G888="","",日報入力!T888)</f>
        <v/>
      </c>
      <c r="O888" s="291" t="str">
        <f>IF(日報入力!G888="","",日報入力!U888)</f>
        <v/>
      </c>
      <c r="P888" s="291" t="str">
        <f>IF(日報入力!G888="","",日報入力!V888)</f>
        <v/>
      </c>
      <c r="Q888" s="291" t="str">
        <f>IF(日報入力!G888="","",日報入力!W888)</f>
        <v/>
      </c>
      <c r="R888" s="291" t="str">
        <f>IF(日報入力!G888="","",日報入力!X888)</f>
        <v/>
      </c>
      <c r="S888" s="291" t="str">
        <f>IF(日報入力!G888="","",日報入力!Y888)</f>
        <v/>
      </c>
      <c r="T888" s="291" t="str">
        <f>IF(日報入力!G888="","",日報入力!Z888)</f>
        <v/>
      </c>
      <c r="U888" s="291" t="str">
        <f>IF(日報入力!G888="","",日報入力!AA888)</f>
        <v/>
      </c>
      <c r="V888" s="378" t="str">
        <f>IF(日報入力!G888="","",日報入力!AB888)</f>
        <v/>
      </c>
      <c r="W888" s="291" t="str">
        <f>IF(日報入力!G888="","",日報入力!AC888)</f>
        <v/>
      </c>
      <c r="X888" s="291" t="str">
        <f>IF(日報入力!G888="","",日報入力!AD888)</f>
        <v/>
      </c>
      <c r="Y888" s="291" t="str">
        <f>IF(日報入力!G888="","",日報入力!AE888)</f>
        <v/>
      </c>
      <c r="Z888" s="291" t="str">
        <f>IF(日報入力!G888="","",日報入力!AF888)</f>
        <v/>
      </c>
      <c r="AA888" s="291" t="str">
        <f>IF(日報入力!G888="","",日報入力!AG888)</f>
        <v/>
      </c>
      <c r="AB888" s="291" t="str">
        <f>IF(日報入力!G888="","",日報入力!AH888)</f>
        <v/>
      </c>
      <c r="AC888" s="291" t="str">
        <f>IF(日報入力!G888="","",日報入力!AI888)</f>
        <v/>
      </c>
      <c r="AD888" s="291" t="str">
        <f>IF(日報入力!G888="","",日報入力!AJ888)</f>
        <v/>
      </c>
      <c r="AE888" s="292" t="str">
        <f>IF(日報入力!G888="","",日報入力!E888)</f>
        <v/>
      </c>
      <c r="AF888" s="293" t="str">
        <f>IF(日報入力!G888="","",日報入力!AK888)</f>
        <v/>
      </c>
      <c r="AG888" s="293" t="str">
        <f>IF(日報入力!G888="","",日報入力!AL888)</f>
        <v/>
      </c>
      <c r="AH888" s="293" t="str">
        <f>IF(日報入力!G888="","",日報入力!AM888)</f>
        <v/>
      </c>
      <c r="AI888" s="294" t="str">
        <f>IF(日報入力!G888&gt;0,日報入力!D888*日報入力!K888*日報入力!AL888,"")</f>
        <v/>
      </c>
      <c r="AJ888" s="294" t="str">
        <f>IF(日報入力!G888&gt;0,日報入力!E888*日報入力!AL888,"")</f>
        <v/>
      </c>
      <c r="AK888" s="294" t="str">
        <f>IF(日報入力!G888&gt;0,AI888-AJ888,"")</f>
        <v/>
      </c>
      <c r="AL888" s="292" t="str">
        <f>IF(日報入力!G888&gt;0,日報入力!E888*日報入力!AM888,"")</f>
        <v/>
      </c>
      <c r="AM888" s="292" t="str">
        <f>IF(日報入力!G888&gt;0,日報入力!AB888*日報入力!AM888,"")</f>
        <v/>
      </c>
      <c r="AN888" s="68" t="str">
        <f>IF(日報入力!G888&gt;0,日報入力!C888,"")</f>
        <v/>
      </c>
      <c r="AO888" s="68" t="str">
        <f>日報入力!B888</f>
        <v/>
      </c>
      <c r="AP888" s="68" t="str">
        <f>IF(日報入力!AQ888,日報入力!BA888,"")</f>
        <v/>
      </c>
      <c r="AQ888" s="68" t="str">
        <f>IF(日報入力!AR888,日報入力!BB888,"")</f>
        <v/>
      </c>
      <c r="AR888" s="68" t="str">
        <f>IF(日報入力!AS888,"N勤","")</f>
        <v/>
      </c>
      <c r="AS888" s="295" t="e">
        <f t="shared" si="59"/>
        <v>#VALUE!</v>
      </c>
      <c r="AT888" s="439" t="str">
        <f>日報入力!AY888</f>
        <v/>
      </c>
      <c r="AU888" s="518" t="str">
        <f>IF(日報入力!G888,G888*60/E888,"")</f>
        <v/>
      </c>
      <c r="AV888" s="528" t="str">
        <f>IF(日報入力!AT888,日報入力!AT888,"")</f>
        <v/>
      </c>
      <c r="AW888" s="529" t="str">
        <f>IF(日報入力!AT888,AE888/日報入力!AT888,"")</f>
        <v/>
      </c>
      <c r="AX888" s="530" t="e">
        <f>IF(1&lt;日報集計!AT888,AT888/(((F888-I888-J888-N888-O888)*60)/(E888)),"")</f>
        <v>#VALUE!</v>
      </c>
      <c r="AY888" s="664" t="str">
        <f>IF(日報入力!H888,AT888/(((F888-J888)*60)/E888),"")</f>
        <v/>
      </c>
      <c r="AZ888" s="664" t="str">
        <f>IF(日報入力!I888,AT888/((G888*60)/E888),"")</f>
        <v/>
      </c>
      <c r="BA888" s="296" t="str">
        <f>IF(日報入力!G888,G888/F888,"")</f>
        <v/>
      </c>
      <c r="BB888" s="386" t="e">
        <f t="shared" si="60"/>
        <v>#VALUE!</v>
      </c>
      <c r="BC888" s="386" t="e">
        <f t="shared" si="61"/>
        <v>#VALUE!</v>
      </c>
      <c r="BD888" s="80">
        <f>日報入力!AU888</f>
        <v>0</v>
      </c>
      <c r="BE888" s="534" t="str">
        <f>IF(日報入力!AV888,日報入力!AV888,"")</f>
        <v/>
      </c>
      <c r="BF888" s="534" t="str">
        <f>IF(日報入力!AW888,日報入力!AW888,"")</f>
        <v/>
      </c>
      <c r="BG888" s="398" t="str">
        <f>IF(日報入力!G888,日報入力!K888*日報入力!D888*日報入力!BC888,"")</f>
        <v/>
      </c>
    </row>
    <row r="889" spans="1:59" ht="20.25" hidden="1" customHeight="1" x14ac:dyDescent="0.15">
      <c r="A889" s="302" t="str">
        <f>IF(日報入力!G889="","",日報入力!G889)</f>
        <v/>
      </c>
      <c r="B889" s="291" t="str">
        <f>IF(日報入力!G889="","",日報入力!H889)</f>
        <v/>
      </c>
      <c r="C889" s="291" t="str">
        <f>IF(日報入力!G889="","",日報入力!I889)</f>
        <v/>
      </c>
      <c r="D889" s="291" t="str">
        <f>IF(日報入力!G889="","",日報入力!J889)</f>
        <v/>
      </c>
      <c r="E889" s="291" t="str">
        <f>IF(日報入力!G889="","",日報入力!K889)</f>
        <v/>
      </c>
      <c r="F889" s="291" t="str">
        <f>IF(日報入力!G889="","",日報入力!L889)</f>
        <v/>
      </c>
      <c r="G889" s="291" t="str">
        <f>IF(日報入力!G889="","",日報入力!L889-日報入力!O889-日報入力!P889-日報入力!Q889-日報入力!R889-日報入力!S889-日報入力!T889-日報入力!U889-日報入力!V889-日報入力!W889-日報入力!X889-日報入力!Y889-日報入力!Z889)</f>
        <v/>
      </c>
      <c r="H889" s="291" t="str">
        <f>IF(日報入力!G889="","",IF(日報入力!M889&gt;=0,日報入力!M889*F889,F889))</f>
        <v/>
      </c>
      <c r="I889" s="291" t="str">
        <f>IF(日報入力!G889="","",日報入力!O889)</f>
        <v/>
      </c>
      <c r="J889" s="291" t="str">
        <f>IF(日報入力!G889="","",日報入力!P889)</f>
        <v/>
      </c>
      <c r="K889" s="291" t="str">
        <f>IF(日報入力!G889="","",日報入力!Q889)</f>
        <v/>
      </c>
      <c r="L889" s="291" t="str">
        <f>IF(日報入力!G889="","",日報入力!R889)</f>
        <v/>
      </c>
      <c r="M889" s="291" t="str">
        <f>IF(日報入力!G889="","",日報入力!S889)</f>
        <v/>
      </c>
      <c r="N889" s="291" t="str">
        <f>IF(日報入力!G889="","",日報入力!T889)</f>
        <v/>
      </c>
      <c r="O889" s="291" t="str">
        <f>IF(日報入力!G889="","",日報入力!U889)</f>
        <v/>
      </c>
      <c r="P889" s="291" t="str">
        <f>IF(日報入力!G889="","",日報入力!V889)</f>
        <v/>
      </c>
      <c r="Q889" s="291" t="str">
        <f>IF(日報入力!G889="","",日報入力!W889)</f>
        <v/>
      </c>
      <c r="R889" s="291" t="str">
        <f>IF(日報入力!G889="","",日報入力!X889)</f>
        <v/>
      </c>
      <c r="S889" s="291" t="str">
        <f>IF(日報入力!G889="","",日報入力!Y889)</f>
        <v/>
      </c>
      <c r="T889" s="291" t="str">
        <f>IF(日報入力!G889="","",日報入力!Z889)</f>
        <v/>
      </c>
      <c r="U889" s="291" t="str">
        <f>IF(日報入力!G889="","",日報入力!AA889)</f>
        <v/>
      </c>
      <c r="V889" s="378" t="str">
        <f>IF(日報入力!G889="","",日報入力!AB889)</f>
        <v/>
      </c>
      <c r="W889" s="291" t="str">
        <f>IF(日報入力!G889="","",日報入力!AC889)</f>
        <v/>
      </c>
      <c r="X889" s="291" t="str">
        <f>IF(日報入力!G889="","",日報入力!AD889)</f>
        <v/>
      </c>
      <c r="Y889" s="291" t="str">
        <f>IF(日報入力!G889="","",日報入力!AE889)</f>
        <v/>
      </c>
      <c r="Z889" s="291" t="str">
        <f>IF(日報入力!G889="","",日報入力!AF889)</f>
        <v/>
      </c>
      <c r="AA889" s="291" t="str">
        <f>IF(日報入力!G889="","",日報入力!AG889)</f>
        <v/>
      </c>
      <c r="AB889" s="291" t="str">
        <f>IF(日報入力!G889="","",日報入力!AH889)</f>
        <v/>
      </c>
      <c r="AC889" s="291" t="str">
        <f>IF(日報入力!G889="","",日報入力!AI889)</f>
        <v/>
      </c>
      <c r="AD889" s="291" t="str">
        <f>IF(日報入力!G889="","",日報入力!AJ889)</f>
        <v/>
      </c>
      <c r="AE889" s="292" t="str">
        <f>IF(日報入力!G889="","",日報入力!E889)</f>
        <v/>
      </c>
      <c r="AF889" s="293" t="str">
        <f>IF(日報入力!G889="","",日報入力!AK889)</f>
        <v/>
      </c>
      <c r="AG889" s="293" t="str">
        <f>IF(日報入力!G889="","",日報入力!AL889)</f>
        <v/>
      </c>
      <c r="AH889" s="293" t="str">
        <f>IF(日報入力!G889="","",日報入力!AM889)</f>
        <v/>
      </c>
      <c r="AI889" s="294" t="str">
        <f>IF(日報入力!G889&gt;0,日報入力!D889*日報入力!K889*日報入力!AL889,"")</f>
        <v/>
      </c>
      <c r="AJ889" s="294" t="str">
        <f>IF(日報入力!G889&gt;0,日報入力!E889*日報入力!AL889,"")</f>
        <v/>
      </c>
      <c r="AK889" s="294" t="str">
        <f>IF(日報入力!G889&gt;0,AI889-AJ889,"")</f>
        <v/>
      </c>
      <c r="AL889" s="292" t="str">
        <f>IF(日報入力!G889&gt;0,日報入力!E889*日報入力!AM889,"")</f>
        <v/>
      </c>
      <c r="AM889" s="292" t="str">
        <f>IF(日報入力!G889&gt;0,日報入力!AB889*日報入力!AM889,"")</f>
        <v/>
      </c>
      <c r="AN889" s="68" t="str">
        <f>IF(日報入力!G889&gt;0,日報入力!C889,"")</f>
        <v/>
      </c>
      <c r="AO889" s="68" t="str">
        <f>日報入力!B889</f>
        <v/>
      </c>
      <c r="AP889" s="68" t="str">
        <f>IF(日報入力!AQ889,日報入力!BA889,"")</f>
        <v/>
      </c>
      <c r="AQ889" s="68" t="str">
        <f>IF(日報入力!AR889,日報入力!BB889,"")</f>
        <v/>
      </c>
      <c r="AR889" s="68" t="str">
        <f>IF(日報入力!AS889,"N勤","")</f>
        <v/>
      </c>
      <c r="AS889" s="295" t="e">
        <f t="shared" si="59"/>
        <v>#VALUE!</v>
      </c>
      <c r="AT889" s="439" t="str">
        <f>日報入力!AY889</f>
        <v/>
      </c>
      <c r="AU889" s="518" t="str">
        <f>IF(日報入力!G889,G889*60/E889,"")</f>
        <v/>
      </c>
      <c r="AV889" s="528" t="str">
        <f>IF(日報入力!AT889,日報入力!AT889,"")</f>
        <v/>
      </c>
      <c r="AW889" s="529" t="str">
        <f>IF(日報入力!AT889,AE889/日報入力!AT889,"")</f>
        <v/>
      </c>
      <c r="AX889" s="530" t="e">
        <f>IF(1&lt;日報集計!AT889,AT889/(((F889-I889-J889-N889-O889)*60)/(E889)),"")</f>
        <v>#VALUE!</v>
      </c>
      <c r="AY889" s="664" t="str">
        <f>IF(日報入力!H889,AT889/(((F889-J889)*60)/E889),"")</f>
        <v/>
      </c>
      <c r="AZ889" s="664" t="str">
        <f>IF(日報入力!I889,AT889/((G889*60)/E889),"")</f>
        <v/>
      </c>
      <c r="BA889" s="296" t="str">
        <f>IF(日報入力!G889,G889/F889,"")</f>
        <v/>
      </c>
      <c r="BB889" s="386" t="e">
        <f t="shared" si="60"/>
        <v>#VALUE!</v>
      </c>
      <c r="BC889" s="386" t="e">
        <f t="shared" si="61"/>
        <v>#VALUE!</v>
      </c>
      <c r="BD889" s="80">
        <f>日報入力!AU889</f>
        <v>0</v>
      </c>
      <c r="BE889" s="534" t="str">
        <f>IF(日報入力!AV889,日報入力!AV889,"")</f>
        <v/>
      </c>
      <c r="BF889" s="534" t="str">
        <f>IF(日報入力!AW889,日報入力!AW889,"")</f>
        <v/>
      </c>
      <c r="BG889" s="398" t="str">
        <f>IF(日報入力!G889,日報入力!K889*日報入力!D889*日報入力!BC889,"")</f>
        <v/>
      </c>
    </row>
    <row r="890" spans="1:59" ht="20.25" hidden="1" customHeight="1" x14ac:dyDescent="0.15">
      <c r="A890" s="302" t="str">
        <f>IF(日報入力!G890="","",日報入力!G890)</f>
        <v/>
      </c>
      <c r="B890" s="291" t="str">
        <f>IF(日報入力!G890="","",日報入力!H890)</f>
        <v/>
      </c>
      <c r="C890" s="291" t="str">
        <f>IF(日報入力!G890="","",日報入力!I890)</f>
        <v/>
      </c>
      <c r="D890" s="291" t="str">
        <f>IF(日報入力!G890="","",日報入力!J890)</f>
        <v/>
      </c>
      <c r="E890" s="291" t="str">
        <f>IF(日報入力!G890="","",日報入力!K890)</f>
        <v/>
      </c>
      <c r="F890" s="291" t="str">
        <f>IF(日報入力!G890="","",日報入力!L890)</f>
        <v/>
      </c>
      <c r="G890" s="291" t="str">
        <f>IF(日報入力!G890="","",日報入力!L890-日報入力!O890-日報入力!P890-日報入力!Q890-日報入力!R890-日報入力!S890-日報入力!T890-日報入力!U890-日報入力!V890-日報入力!W890-日報入力!X890-日報入力!Y890-日報入力!Z890)</f>
        <v/>
      </c>
      <c r="H890" s="291" t="str">
        <f>IF(日報入力!G890="","",IF(日報入力!M890&gt;=0,日報入力!M890*F890,F890))</f>
        <v/>
      </c>
      <c r="I890" s="291" t="str">
        <f>IF(日報入力!G890="","",日報入力!O890)</f>
        <v/>
      </c>
      <c r="J890" s="291" t="str">
        <f>IF(日報入力!G890="","",日報入力!P890)</f>
        <v/>
      </c>
      <c r="K890" s="291" t="str">
        <f>IF(日報入力!G890="","",日報入力!Q890)</f>
        <v/>
      </c>
      <c r="L890" s="291" t="str">
        <f>IF(日報入力!G890="","",日報入力!R890)</f>
        <v/>
      </c>
      <c r="M890" s="291" t="str">
        <f>IF(日報入力!G890="","",日報入力!S890)</f>
        <v/>
      </c>
      <c r="N890" s="291" t="str">
        <f>IF(日報入力!G890="","",日報入力!T890)</f>
        <v/>
      </c>
      <c r="O890" s="291" t="str">
        <f>IF(日報入力!G890="","",日報入力!U890)</f>
        <v/>
      </c>
      <c r="P890" s="291" t="str">
        <f>IF(日報入力!G890="","",日報入力!V890)</f>
        <v/>
      </c>
      <c r="Q890" s="291" t="str">
        <f>IF(日報入力!G890="","",日報入力!W890)</f>
        <v/>
      </c>
      <c r="R890" s="291" t="str">
        <f>IF(日報入力!G890="","",日報入力!X890)</f>
        <v/>
      </c>
      <c r="S890" s="291" t="str">
        <f>IF(日報入力!G890="","",日報入力!Y890)</f>
        <v/>
      </c>
      <c r="T890" s="291" t="str">
        <f>IF(日報入力!G890="","",日報入力!Z890)</f>
        <v/>
      </c>
      <c r="U890" s="291" t="str">
        <f>IF(日報入力!G890="","",日報入力!AA890)</f>
        <v/>
      </c>
      <c r="V890" s="378" t="str">
        <f>IF(日報入力!G890="","",日報入力!AB890)</f>
        <v/>
      </c>
      <c r="W890" s="291" t="str">
        <f>IF(日報入力!G890="","",日報入力!AC890)</f>
        <v/>
      </c>
      <c r="X890" s="291" t="str">
        <f>IF(日報入力!G890="","",日報入力!AD890)</f>
        <v/>
      </c>
      <c r="Y890" s="291" t="str">
        <f>IF(日報入力!G890="","",日報入力!AE890)</f>
        <v/>
      </c>
      <c r="Z890" s="291" t="str">
        <f>IF(日報入力!G890="","",日報入力!AF890)</f>
        <v/>
      </c>
      <c r="AA890" s="291" t="str">
        <f>IF(日報入力!G890="","",日報入力!AG890)</f>
        <v/>
      </c>
      <c r="AB890" s="291" t="str">
        <f>IF(日報入力!G890="","",日報入力!AH890)</f>
        <v/>
      </c>
      <c r="AC890" s="291" t="str">
        <f>IF(日報入力!G890="","",日報入力!AI890)</f>
        <v/>
      </c>
      <c r="AD890" s="291" t="str">
        <f>IF(日報入力!G890="","",日報入力!AJ890)</f>
        <v/>
      </c>
      <c r="AE890" s="292" t="str">
        <f>IF(日報入力!G890="","",日報入力!E890)</f>
        <v/>
      </c>
      <c r="AF890" s="293" t="str">
        <f>IF(日報入力!G890="","",日報入力!AK890)</f>
        <v/>
      </c>
      <c r="AG890" s="293" t="str">
        <f>IF(日報入力!G890="","",日報入力!AL890)</f>
        <v/>
      </c>
      <c r="AH890" s="293" t="str">
        <f>IF(日報入力!G890="","",日報入力!AM890)</f>
        <v/>
      </c>
      <c r="AI890" s="294" t="str">
        <f>IF(日報入力!G890&gt;0,日報入力!D890*日報入力!K890*日報入力!AL890,"")</f>
        <v/>
      </c>
      <c r="AJ890" s="294" t="str">
        <f>IF(日報入力!G890&gt;0,日報入力!E890*日報入力!AL890,"")</f>
        <v/>
      </c>
      <c r="AK890" s="294" t="str">
        <f>IF(日報入力!G890&gt;0,AI890-AJ890,"")</f>
        <v/>
      </c>
      <c r="AL890" s="292" t="str">
        <f>IF(日報入力!G890&gt;0,日報入力!E890*日報入力!AM890,"")</f>
        <v/>
      </c>
      <c r="AM890" s="292" t="str">
        <f>IF(日報入力!G890&gt;0,日報入力!AB890*日報入力!AM890,"")</f>
        <v/>
      </c>
      <c r="AN890" s="68" t="str">
        <f>IF(日報入力!G890&gt;0,日報入力!C890,"")</f>
        <v/>
      </c>
      <c r="AO890" s="68" t="str">
        <f>日報入力!B890</f>
        <v/>
      </c>
      <c r="AP890" s="68" t="str">
        <f>IF(日報入力!AQ890,日報入力!BA890,"")</f>
        <v/>
      </c>
      <c r="AQ890" s="68" t="str">
        <f>IF(日報入力!AR890,日報入力!BB890,"")</f>
        <v/>
      </c>
      <c r="AR890" s="68" t="str">
        <f>IF(日報入力!AS890,"N勤","")</f>
        <v/>
      </c>
      <c r="AS890" s="295" t="e">
        <f t="shared" si="59"/>
        <v>#VALUE!</v>
      </c>
      <c r="AT890" s="439" t="str">
        <f>日報入力!AY890</f>
        <v/>
      </c>
      <c r="AU890" s="518" t="str">
        <f>IF(日報入力!G890,G890*60/E890,"")</f>
        <v/>
      </c>
      <c r="AV890" s="528" t="str">
        <f>IF(日報入力!AT890,日報入力!AT890,"")</f>
        <v/>
      </c>
      <c r="AW890" s="529" t="str">
        <f>IF(日報入力!AT890,AE890/日報入力!AT890,"")</f>
        <v/>
      </c>
      <c r="AX890" s="530" t="e">
        <f>IF(1&lt;日報集計!AT890,AT890/(((F890-I890-J890-N890-O890)*60)/(E890)),"")</f>
        <v>#VALUE!</v>
      </c>
      <c r="AY890" s="664" t="str">
        <f>IF(日報入力!H890,AT890/(((F890-J890)*60)/E890),"")</f>
        <v/>
      </c>
      <c r="AZ890" s="664" t="str">
        <f>IF(日報入力!I890,AT890/((G890*60)/E890),"")</f>
        <v/>
      </c>
      <c r="BA890" s="296" t="str">
        <f>IF(日報入力!G890,G890/F890,"")</f>
        <v/>
      </c>
      <c r="BB890" s="386" t="e">
        <f t="shared" si="60"/>
        <v>#VALUE!</v>
      </c>
      <c r="BC890" s="386" t="e">
        <f t="shared" si="61"/>
        <v>#VALUE!</v>
      </c>
      <c r="BD890" s="80">
        <f>日報入力!AU890</f>
        <v>0</v>
      </c>
      <c r="BE890" s="534" t="str">
        <f>IF(日報入力!AV890,日報入力!AV890,"")</f>
        <v/>
      </c>
      <c r="BF890" s="534" t="str">
        <f>IF(日報入力!AW890,日報入力!AW890,"")</f>
        <v/>
      </c>
      <c r="BG890" s="398" t="str">
        <f>IF(日報入力!G890,日報入力!K890*日報入力!D890*日報入力!BC890,"")</f>
        <v/>
      </c>
    </row>
    <row r="891" spans="1:59" ht="20.25" hidden="1" customHeight="1" x14ac:dyDescent="0.15">
      <c r="A891" s="302" t="str">
        <f>IF(日報入力!G891="","",日報入力!G891)</f>
        <v/>
      </c>
      <c r="B891" s="291" t="str">
        <f>IF(日報入力!G891="","",日報入力!H891)</f>
        <v/>
      </c>
      <c r="C891" s="291" t="str">
        <f>IF(日報入力!G891="","",日報入力!I891)</f>
        <v/>
      </c>
      <c r="D891" s="291" t="str">
        <f>IF(日報入力!G891="","",日報入力!J891)</f>
        <v/>
      </c>
      <c r="E891" s="291" t="str">
        <f>IF(日報入力!G891="","",日報入力!K891)</f>
        <v/>
      </c>
      <c r="F891" s="291" t="str">
        <f>IF(日報入力!G891="","",日報入力!L891)</f>
        <v/>
      </c>
      <c r="G891" s="291" t="str">
        <f>IF(日報入力!G891="","",日報入力!L891-日報入力!O891-日報入力!P891-日報入力!Q891-日報入力!R891-日報入力!S891-日報入力!T891-日報入力!U891-日報入力!V891-日報入力!W891-日報入力!X891-日報入力!Y891-日報入力!Z891)</f>
        <v/>
      </c>
      <c r="H891" s="291" t="str">
        <f>IF(日報入力!G891="","",IF(日報入力!M891&gt;=0,日報入力!M891*F891,F891))</f>
        <v/>
      </c>
      <c r="I891" s="291" t="str">
        <f>IF(日報入力!G891="","",日報入力!O891)</f>
        <v/>
      </c>
      <c r="J891" s="291" t="str">
        <f>IF(日報入力!G891="","",日報入力!P891)</f>
        <v/>
      </c>
      <c r="K891" s="291" t="str">
        <f>IF(日報入力!G891="","",日報入力!Q891)</f>
        <v/>
      </c>
      <c r="L891" s="291" t="str">
        <f>IF(日報入力!G891="","",日報入力!R891)</f>
        <v/>
      </c>
      <c r="M891" s="291" t="str">
        <f>IF(日報入力!G891="","",日報入力!S891)</f>
        <v/>
      </c>
      <c r="N891" s="291" t="str">
        <f>IF(日報入力!G891="","",日報入力!T891)</f>
        <v/>
      </c>
      <c r="O891" s="291" t="str">
        <f>IF(日報入力!G891="","",日報入力!U891)</f>
        <v/>
      </c>
      <c r="P891" s="291" t="str">
        <f>IF(日報入力!G891="","",日報入力!V891)</f>
        <v/>
      </c>
      <c r="Q891" s="291" t="str">
        <f>IF(日報入力!G891="","",日報入力!W891)</f>
        <v/>
      </c>
      <c r="R891" s="291" t="str">
        <f>IF(日報入力!G891="","",日報入力!X891)</f>
        <v/>
      </c>
      <c r="S891" s="291" t="str">
        <f>IF(日報入力!G891="","",日報入力!Y891)</f>
        <v/>
      </c>
      <c r="T891" s="291" t="str">
        <f>IF(日報入力!G891="","",日報入力!Z891)</f>
        <v/>
      </c>
      <c r="U891" s="291" t="str">
        <f>IF(日報入力!G891="","",日報入力!AA891)</f>
        <v/>
      </c>
      <c r="V891" s="378" t="str">
        <f>IF(日報入力!G891="","",日報入力!AB891)</f>
        <v/>
      </c>
      <c r="W891" s="291" t="str">
        <f>IF(日報入力!G891="","",日報入力!AC891)</f>
        <v/>
      </c>
      <c r="X891" s="291" t="str">
        <f>IF(日報入力!G891="","",日報入力!AD891)</f>
        <v/>
      </c>
      <c r="Y891" s="291" t="str">
        <f>IF(日報入力!G891="","",日報入力!AE891)</f>
        <v/>
      </c>
      <c r="Z891" s="291" t="str">
        <f>IF(日報入力!G891="","",日報入力!AF891)</f>
        <v/>
      </c>
      <c r="AA891" s="291" t="str">
        <f>IF(日報入力!G891="","",日報入力!AG891)</f>
        <v/>
      </c>
      <c r="AB891" s="291" t="str">
        <f>IF(日報入力!G891="","",日報入力!AH891)</f>
        <v/>
      </c>
      <c r="AC891" s="291" t="str">
        <f>IF(日報入力!G891="","",日報入力!AI891)</f>
        <v/>
      </c>
      <c r="AD891" s="291" t="str">
        <f>IF(日報入力!G891="","",日報入力!AJ891)</f>
        <v/>
      </c>
      <c r="AE891" s="292" t="str">
        <f>IF(日報入力!G891="","",日報入力!E891)</f>
        <v/>
      </c>
      <c r="AF891" s="293" t="str">
        <f>IF(日報入力!G891="","",日報入力!AK891)</f>
        <v/>
      </c>
      <c r="AG891" s="293" t="str">
        <f>IF(日報入力!G891="","",日報入力!AL891)</f>
        <v/>
      </c>
      <c r="AH891" s="293" t="str">
        <f>IF(日報入力!G891="","",日報入力!AM891)</f>
        <v/>
      </c>
      <c r="AI891" s="294" t="str">
        <f>IF(日報入力!G891&gt;0,日報入力!D891*日報入力!K891*日報入力!AL891,"")</f>
        <v/>
      </c>
      <c r="AJ891" s="294" t="str">
        <f>IF(日報入力!G891&gt;0,日報入力!E891*日報入力!AL891,"")</f>
        <v/>
      </c>
      <c r="AK891" s="294" t="str">
        <f>IF(日報入力!G891&gt;0,AI891-AJ891,"")</f>
        <v/>
      </c>
      <c r="AL891" s="292" t="str">
        <f>IF(日報入力!G891&gt;0,日報入力!E891*日報入力!AM891,"")</f>
        <v/>
      </c>
      <c r="AM891" s="292" t="str">
        <f>IF(日報入力!G891&gt;0,日報入力!AB891*日報入力!AM891,"")</f>
        <v/>
      </c>
      <c r="AN891" s="68" t="str">
        <f>IF(日報入力!G891&gt;0,日報入力!C891,"")</f>
        <v/>
      </c>
      <c r="AO891" s="68" t="str">
        <f>日報入力!B891</f>
        <v/>
      </c>
      <c r="AP891" s="68" t="str">
        <f>IF(日報入力!AQ891,日報入力!BA891,"")</f>
        <v/>
      </c>
      <c r="AQ891" s="68" t="str">
        <f>IF(日報入力!AR891,日報入力!BB891,"")</f>
        <v/>
      </c>
      <c r="AR891" s="68" t="str">
        <f>IF(日報入力!AS891,"N勤","")</f>
        <v/>
      </c>
      <c r="AS891" s="295" t="e">
        <f t="shared" si="59"/>
        <v>#VALUE!</v>
      </c>
      <c r="AT891" s="439" t="str">
        <f>日報入力!AY891</f>
        <v/>
      </c>
      <c r="AU891" s="518" t="str">
        <f>IF(日報入力!G891,G891*60/E891,"")</f>
        <v/>
      </c>
      <c r="AV891" s="528" t="str">
        <f>IF(日報入力!AT891,日報入力!AT891,"")</f>
        <v/>
      </c>
      <c r="AW891" s="529" t="str">
        <f>IF(日報入力!AT891,AE891/日報入力!AT891,"")</f>
        <v/>
      </c>
      <c r="AX891" s="530" t="e">
        <f>IF(1&lt;日報集計!AT891,AT891/(((F891-I891-J891-N891-O891)*60)/(E891)),"")</f>
        <v>#VALUE!</v>
      </c>
      <c r="AY891" s="664" t="str">
        <f>IF(日報入力!H891,AT891/(((F891-J891)*60)/E891),"")</f>
        <v/>
      </c>
      <c r="AZ891" s="664" t="str">
        <f>IF(日報入力!I891,AT891/((G891*60)/E891),"")</f>
        <v/>
      </c>
      <c r="BA891" s="296" t="str">
        <f>IF(日報入力!G891,G891/F891,"")</f>
        <v/>
      </c>
      <c r="BB891" s="386" t="e">
        <f t="shared" si="60"/>
        <v>#VALUE!</v>
      </c>
      <c r="BC891" s="386" t="e">
        <f t="shared" si="61"/>
        <v>#VALUE!</v>
      </c>
      <c r="BD891" s="80">
        <f>日報入力!AU891</f>
        <v>0</v>
      </c>
      <c r="BE891" s="534" t="str">
        <f>IF(日報入力!AV891,日報入力!AV891,"")</f>
        <v/>
      </c>
      <c r="BF891" s="534" t="str">
        <f>IF(日報入力!AW891,日報入力!AW891,"")</f>
        <v/>
      </c>
      <c r="BG891" s="398" t="str">
        <f>IF(日報入力!G891,日報入力!K891*日報入力!D891*日報入力!BC891,"")</f>
        <v/>
      </c>
    </row>
    <row r="892" spans="1:59" ht="20.25" hidden="1" customHeight="1" x14ac:dyDescent="0.15">
      <c r="A892" s="302" t="str">
        <f>IF(日報入力!G892="","",日報入力!G892)</f>
        <v/>
      </c>
      <c r="B892" s="291" t="str">
        <f>IF(日報入力!G892="","",日報入力!H892)</f>
        <v/>
      </c>
      <c r="C892" s="291" t="str">
        <f>IF(日報入力!G892="","",日報入力!I892)</f>
        <v/>
      </c>
      <c r="D892" s="291" t="str">
        <f>IF(日報入力!G892="","",日報入力!J892)</f>
        <v/>
      </c>
      <c r="E892" s="291" t="str">
        <f>IF(日報入力!G892="","",日報入力!K892)</f>
        <v/>
      </c>
      <c r="F892" s="291" t="str">
        <f>IF(日報入力!G892="","",日報入力!L892)</f>
        <v/>
      </c>
      <c r="G892" s="291" t="str">
        <f>IF(日報入力!G892="","",日報入力!L892-日報入力!O892-日報入力!P892-日報入力!Q892-日報入力!R892-日報入力!S892-日報入力!T892-日報入力!U892-日報入力!V892-日報入力!W892-日報入力!X892-日報入力!Y892-日報入力!Z892)</f>
        <v/>
      </c>
      <c r="H892" s="291" t="str">
        <f>IF(日報入力!G892="","",IF(日報入力!M892&gt;=0,日報入力!M892*F892,F892))</f>
        <v/>
      </c>
      <c r="I892" s="291" t="str">
        <f>IF(日報入力!G892="","",日報入力!O892)</f>
        <v/>
      </c>
      <c r="J892" s="291" t="str">
        <f>IF(日報入力!G892="","",日報入力!P892)</f>
        <v/>
      </c>
      <c r="K892" s="291" t="str">
        <f>IF(日報入力!G892="","",日報入力!Q892)</f>
        <v/>
      </c>
      <c r="L892" s="291" t="str">
        <f>IF(日報入力!G892="","",日報入力!R892)</f>
        <v/>
      </c>
      <c r="M892" s="291" t="str">
        <f>IF(日報入力!G892="","",日報入力!S892)</f>
        <v/>
      </c>
      <c r="N892" s="291" t="str">
        <f>IF(日報入力!G892="","",日報入力!T892)</f>
        <v/>
      </c>
      <c r="O892" s="291" t="str">
        <f>IF(日報入力!G892="","",日報入力!U892)</f>
        <v/>
      </c>
      <c r="P892" s="291" t="str">
        <f>IF(日報入力!G892="","",日報入力!V892)</f>
        <v/>
      </c>
      <c r="Q892" s="291" t="str">
        <f>IF(日報入力!G892="","",日報入力!W892)</f>
        <v/>
      </c>
      <c r="R892" s="291" t="str">
        <f>IF(日報入力!G892="","",日報入力!X892)</f>
        <v/>
      </c>
      <c r="S892" s="291" t="str">
        <f>IF(日報入力!G892="","",日報入力!Y892)</f>
        <v/>
      </c>
      <c r="T892" s="291" t="str">
        <f>IF(日報入力!G892="","",日報入力!Z892)</f>
        <v/>
      </c>
      <c r="U892" s="291" t="str">
        <f>IF(日報入力!G892="","",日報入力!AA892)</f>
        <v/>
      </c>
      <c r="V892" s="378" t="str">
        <f>IF(日報入力!G892="","",日報入力!AB892)</f>
        <v/>
      </c>
      <c r="W892" s="291" t="str">
        <f>IF(日報入力!G892="","",日報入力!AC892)</f>
        <v/>
      </c>
      <c r="X892" s="291" t="str">
        <f>IF(日報入力!G892="","",日報入力!AD892)</f>
        <v/>
      </c>
      <c r="Y892" s="291" t="str">
        <f>IF(日報入力!G892="","",日報入力!AE892)</f>
        <v/>
      </c>
      <c r="Z892" s="291" t="str">
        <f>IF(日報入力!G892="","",日報入力!AF892)</f>
        <v/>
      </c>
      <c r="AA892" s="291" t="str">
        <f>IF(日報入力!G892="","",日報入力!AG892)</f>
        <v/>
      </c>
      <c r="AB892" s="291" t="str">
        <f>IF(日報入力!G892="","",日報入力!AH892)</f>
        <v/>
      </c>
      <c r="AC892" s="291" t="str">
        <f>IF(日報入力!G892="","",日報入力!AI892)</f>
        <v/>
      </c>
      <c r="AD892" s="291" t="str">
        <f>IF(日報入力!G892="","",日報入力!AJ892)</f>
        <v/>
      </c>
      <c r="AE892" s="292" t="str">
        <f>IF(日報入力!G892="","",日報入力!E892)</f>
        <v/>
      </c>
      <c r="AF892" s="293" t="str">
        <f>IF(日報入力!G892="","",日報入力!AK892)</f>
        <v/>
      </c>
      <c r="AG892" s="293" t="str">
        <f>IF(日報入力!G892="","",日報入力!AL892)</f>
        <v/>
      </c>
      <c r="AH892" s="293" t="str">
        <f>IF(日報入力!G892="","",日報入力!AM892)</f>
        <v/>
      </c>
      <c r="AI892" s="294" t="str">
        <f>IF(日報入力!G892&gt;0,日報入力!D892*日報入力!K892*日報入力!AL892,"")</f>
        <v/>
      </c>
      <c r="AJ892" s="294" t="str">
        <f>IF(日報入力!G892&gt;0,日報入力!E892*日報入力!AL892,"")</f>
        <v/>
      </c>
      <c r="AK892" s="294" t="str">
        <f>IF(日報入力!G892&gt;0,AI892-AJ892,"")</f>
        <v/>
      </c>
      <c r="AL892" s="292" t="str">
        <f>IF(日報入力!G892&gt;0,日報入力!E892*日報入力!AM892,"")</f>
        <v/>
      </c>
      <c r="AM892" s="292" t="str">
        <f>IF(日報入力!G892&gt;0,日報入力!AB892*日報入力!AM892,"")</f>
        <v/>
      </c>
      <c r="AN892" s="68" t="str">
        <f>IF(日報入力!G892&gt;0,日報入力!C892,"")</f>
        <v/>
      </c>
      <c r="AO892" s="68" t="str">
        <f>日報入力!B892</f>
        <v/>
      </c>
      <c r="AP892" s="68" t="str">
        <f>IF(日報入力!AQ892,日報入力!BA892,"")</f>
        <v/>
      </c>
      <c r="AQ892" s="68" t="str">
        <f>IF(日報入力!AR892,日報入力!BB892,"")</f>
        <v/>
      </c>
      <c r="AR892" s="68" t="str">
        <f>IF(日報入力!AS892,"N勤","")</f>
        <v/>
      </c>
      <c r="AS892" s="295" t="e">
        <f t="shared" si="59"/>
        <v>#VALUE!</v>
      </c>
      <c r="AT892" s="439" t="str">
        <f>日報入力!AY892</f>
        <v/>
      </c>
      <c r="AU892" s="518" t="str">
        <f>IF(日報入力!G892,G892*60/E892,"")</f>
        <v/>
      </c>
      <c r="AV892" s="528" t="str">
        <f>IF(日報入力!AT892,日報入力!AT892,"")</f>
        <v/>
      </c>
      <c r="AW892" s="529" t="str">
        <f>IF(日報入力!AT892,AE892/日報入力!AT892,"")</f>
        <v/>
      </c>
      <c r="AX892" s="530" t="e">
        <f>IF(1&lt;日報集計!AT892,AT892/(((F892-I892-J892-N892-O892)*60)/(E892)),"")</f>
        <v>#VALUE!</v>
      </c>
      <c r="AY892" s="664" t="str">
        <f>IF(日報入力!H892,AT892/(((F892-J892)*60)/E892),"")</f>
        <v/>
      </c>
      <c r="AZ892" s="664" t="str">
        <f>IF(日報入力!I892,AT892/((G892*60)/E892),"")</f>
        <v/>
      </c>
      <c r="BA892" s="296" t="str">
        <f>IF(日報入力!G892,G892/F892,"")</f>
        <v/>
      </c>
      <c r="BB892" s="386" t="e">
        <f t="shared" si="60"/>
        <v>#VALUE!</v>
      </c>
      <c r="BC892" s="386" t="e">
        <f t="shared" si="61"/>
        <v>#VALUE!</v>
      </c>
      <c r="BD892" s="80">
        <f>日報入力!AU892</f>
        <v>0</v>
      </c>
      <c r="BE892" s="534" t="str">
        <f>IF(日報入力!AV892,日報入力!AV892,"")</f>
        <v/>
      </c>
      <c r="BF892" s="534" t="str">
        <f>IF(日報入力!AW892,日報入力!AW892,"")</f>
        <v/>
      </c>
      <c r="BG892" s="398" t="str">
        <f>IF(日報入力!G892,日報入力!K892*日報入力!D892*日報入力!BC892,"")</f>
        <v/>
      </c>
    </row>
    <row r="893" spans="1:59" ht="20.25" hidden="1" customHeight="1" x14ac:dyDescent="0.15">
      <c r="A893" s="302" t="str">
        <f>IF(日報入力!G893="","",日報入力!G893)</f>
        <v/>
      </c>
      <c r="B893" s="291" t="str">
        <f>IF(日報入力!G893="","",日報入力!H893)</f>
        <v/>
      </c>
      <c r="C893" s="291" t="str">
        <f>IF(日報入力!G893="","",日報入力!I893)</f>
        <v/>
      </c>
      <c r="D893" s="291" t="str">
        <f>IF(日報入力!G893="","",日報入力!J893)</f>
        <v/>
      </c>
      <c r="E893" s="291" t="str">
        <f>IF(日報入力!G893="","",日報入力!K893)</f>
        <v/>
      </c>
      <c r="F893" s="291" t="str">
        <f>IF(日報入力!G893="","",日報入力!L893)</f>
        <v/>
      </c>
      <c r="G893" s="291" t="str">
        <f>IF(日報入力!G893="","",日報入力!L893-日報入力!O893-日報入力!P893-日報入力!Q893-日報入力!R893-日報入力!S893-日報入力!T893-日報入力!U893-日報入力!V893-日報入力!W893-日報入力!X893-日報入力!Y893-日報入力!Z893)</f>
        <v/>
      </c>
      <c r="H893" s="291" t="str">
        <f>IF(日報入力!G893="","",IF(日報入力!M893&gt;=0,日報入力!M893*F893,F893))</f>
        <v/>
      </c>
      <c r="I893" s="291" t="str">
        <f>IF(日報入力!G893="","",日報入力!O893)</f>
        <v/>
      </c>
      <c r="J893" s="291" t="str">
        <f>IF(日報入力!G893="","",日報入力!P893)</f>
        <v/>
      </c>
      <c r="K893" s="291" t="str">
        <f>IF(日報入力!G893="","",日報入力!Q893)</f>
        <v/>
      </c>
      <c r="L893" s="291" t="str">
        <f>IF(日報入力!G893="","",日報入力!R893)</f>
        <v/>
      </c>
      <c r="M893" s="291" t="str">
        <f>IF(日報入力!G893="","",日報入力!S893)</f>
        <v/>
      </c>
      <c r="N893" s="291" t="str">
        <f>IF(日報入力!G893="","",日報入力!T893)</f>
        <v/>
      </c>
      <c r="O893" s="291" t="str">
        <f>IF(日報入力!G893="","",日報入力!U893)</f>
        <v/>
      </c>
      <c r="P893" s="291" t="str">
        <f>IF(日報入力!G893="","",日報入力!V893)</f>
        <v/>
      </c>
      <c r="Q893" s="291" t="str">
        <f>IF(日報入力!G893="","",日報入力!W893)</f>
        <v/>
      </c>
      <c r="R893" s="291" t="str">
        <f>IF(日報入力!G893="","",日報入力!X893)</f>
        <v/>
      </c>
      <c r="S893" s="291" t="str">
        <f>IF(日報入力!G893="","",日報入力!Y893)</f>
        <v/>
      </c>
      <c r="T893" s="291" t="str">
        <f>IF(日報入力!G893="","",日報入力!Z893)</f>
        <v/>
      </c>
      <c r="U893" s="291" t="str">
        <f>IF(日報入力!G893="","",日報入力!AA893)</f>
        <v/>
      </c>
      <c r="V893" s="378" t="str">
        <f>IF(日報入力!G893="","",日報入力!AB893)</f>
        <v/>
      </c>
      <c r="W893" s="291" t="str">
        <f>IF(日報入力!G893="","",日報入力!AC893)</f>
        <v/>
      </c>
      <c r="X893" s="291" t="str">
        <f>IF(日報入力!G893="","",日報入力!AD893)</f>
        <v/>
      </c>
      <c r="Y893" s="291" t="str">
        <f>IF(日報入力!G893="","",日報入力!AE893)</f>
        <v/>
      </c>
      <c r="Z893" s="291" t="str">
        <f>IF(日報入力!G893="","",日報入力!AF893)</f>
        <v/>
      </c>
      <c r="AA893" s="291" t="str">
        <f>IF(日報入力!G893="","",日報入力!AG893)</f>
        <v/>
      </c>
      <c r="AB893" s="291" t="str">
        <f>IF(日報入力!G893="","",日報入力!AH893)</f>
        <v/>
      </c>
      <c r="AC893" s="291" t="str">
        <f>IF(日報入力!G893="","",日報入力!AI893)</f>
        <v/>
      </c>
      <c r="AD893" s="291" t="str">
        <f>IF(日報入力!G893="","",日報入力!AJ893)</f>
        <v/>
      </c>
      <c r="AE893" s="292" t="str">
        <f>IF(日報入力!G893="","",日報入力!E893)</f>
        <v/>
      </c>
      <c r="AF893" s="293" t="str">
        <f>IF(日報入力!G893="","",日報入力!AK893)</f>
        <v/>
      </c>
      <c r="AG893" s="293" t="str">
        <f>IF(日報入力!G893="","",日報入力!AL893)</f>
        <v/>
      </c>
      <c r="AH893" s="293" t="str">
        <f>IF(日報入力!G893="","",日報入力!AM893)</f>
        <v/>
      </c>
      <c r="AI893" s="294" t="str">
        <f>IF(日報入力!G893&gt;0,日報入力!D893*日報入力!K893*日報入力!AL893,"")</f>
        <v/>
      </c>
      <c r="AJ893" s="294" t="str">
        <f>IF(日報入力!G893&gt;0,日報入力!E893*日報入力!AL893,"")</f>
        <v/>
      </c>
      <c r="AK893" s="294" t="str">
        <f>IF(日報入力!G893&gt;0,AI893-AJ893,"")</f>
        <v/>
      </c>
      <c r="AL893" s="292" t="str">
        <f>IF(日報入力!G893&gt;0,日報入力!E893*日報入力!AM893,"")</f>
        <v/>
      </c>
      <c r="AM893" s="292" t="str">
        <f>IF(日報入力!G893&gt;0,日報入力!AB893*日報入力!AM893,"")</f>
        <v/>
      </c>
      <c r="AN893" s="68" t="str">
        <f>IF(日報入力!G893&gt;0,日報入力!C893,"")</f>
        <v/>
      </c>
      <c r="AO893" s="68" t="str">
        <f>日報入力!B893</f>
        <v/>
      </c>
      <c r="AP893" s="68" t="str">
        <f>IF(日報入力!AQ893,日報入力!BA893,"")</f>
        <v/>
      </c>
      <c r="AQ893" s="68" t="str">
        <f>IF(日報入力!AR893,日報入力!BB893,"")</f>
        <v/>
      </c>
      <c r="AR893" s="68" t="str">
        <f>IF(日報入力!AS893,"N勤","")</f>
        <v/>
      </c>
      <c r="AS893" s="295" t="e">
        <f t="shared" si="59"/>
        <v>#VALUE!</v>
      </c>
      <c r="AT893" s="439" t="str">
        <f>日報入力!AY893</f>
        <v/>
      </c>
      <c r="AU893" s="518" t="str">
        <f>IF(日報入力!G893,G893*60/E893,"")</f>
        <v/>
      </c>
      <c r="AV893" s="528" t="str">
        <f>IF(日報入力!AT893,日報入力!AT893,"")</f>
        <v/>
      </c>
      <c r="AW893" s="529" t="str">
        <f>IF(日報入力!AT893,AE893/日報入力!AT893,"")</f>
        <v/>
      </c>
      <c r="AX893" s="530" t="e">
        <f>IF(1&lt;日報集計!AT893,AT893/(((F893-I893-J893-N893-O893)*60)/(E893)),"")</f>
        <v>#VALUE!</v>
      </c>
      <c r="AY893" s="664" t="str">
        <f>IF(日報入力!H893,AT893/(((F893-J893)*60)/E893),"")</f>
        <v/>
      </c>
      <c r="AZ893" s="664" t="str">
        <f>IF(日報入力!I893,AT893/((G893*60)/E893),"")</f>
        <v/>
      </c>
      <c r="BA893" s="296" t="str">
        <f>IF(日報入力!G893,G893/F893,"")</f>
        <v/>
      </c>
      <c r="BB893" s="386" t="e">
        <f t="shared" si="60"/>
        <v>#VALUE!</v>
      </c>
      <c r="BC893" s="386" t="e">
        <f t="shared" si="61"/>
        <v>#VALUE!</v>
      </c>
      <c r="BD893" s="80">
        <f>日報入力!AU893</f>
        <v>0</v>
      </c>
      <c r="BE893" s="534" t="str">
        <f>IF(日報入力!AV893,日報入力!AV893,"")</f>
        <v/>
      </c>
      <c r="BF893" s="534" t="str">
        <f>IF(日報入力!AW893,日報入力!AW893,"")</f>
        <v/>
      </c>
      <c r="BG893" s="398" t="str">
        <f>IF(日報入力!G893,日報入力!K893*日報入力!D893*日報入力!BC893,"")</f>
        <v/>
      </c>
    </row>
    <row r="894" spans="1:59" ht="20.25" hidden="1" customHeight="1" x14ac:dyDescent="0.15">
      <c r="A894" s="302" t="str">
        <f>IF(日報入力!G894="","",日報入力!G894)</f>
        <v/>
      </c>
      <c r="B894" s="291" t="str">
        <f>IF(日報入力!G894="","",日報入力!H894)</f>
        <v/>
      </c>
      <c r="C894" s="291" t="str">
        <f>IF(日報入力!G894="","",日報入力!I894)</f>
        <v/>
      </c>
      <c r="D894" s="291" t="str">
        <f>IF(日報入力!G894="","",日報入力!J894)</f>
        <v/>
      </c>
      <c r="E894" s="291" t="str">
        <f>IF(日報入力!G894="","",日報入力!K894)</f>
        <v/>
      </c>
      <c r="F894" s="291" t="str">
        <f>IF(日報入力!G894="","",日報入力!L894)</f>
        <v/>
      </c>
      <c r="G894" s="291" t="str">
        <f>IF(日報入力!G894="","",日報入力!L894-日報入力!O894-日報入力!P894-日報入力!Q894-日報入力!R894-日報入力!S894-日報入力!T894-日報入力!U894-日報入力!V894-日報入力!W894-日報入力!X894-日報入力!Y894-日報入力!Z894)</f>
        <v/>
      </c>
      <c r="H894" s="291" t="str">
        <f>IF(日報入力!G894="","",IF(日報入力!M894&gt;=0,日報入力!M894*F894,F894))</f>
        <v/>
      </c>
      <c r="I894" s="291" t="str">
        <f>IF(日報入力!G894="","",日報入力!O894)</f>
        <v/>
      </c>
      <c r="J894" s="291" t="str">
        <f>IF(日報入力!G894="","",日報入力!P894)</f>
        <v/>
      </c>
      <c r="K894" s="291" t="str">
        <f>IF(日報入力!G894="","",日報入力!Q894)</f>
        <v/>
      </c>
      <c r="L894" s="291" t="str">
        <f>IF(日報入力!G894="","",日報入力!R894)</f>
        <v/>
      </c>
      <c r="M894" s="291" t="str">
        <f>IF(日報入力!G894="","",日報入力!S894)</f>
        <v/>
      </c>
      <c r="N894" s="291" t="str">
        <f>IF(日報入力!G894="","",日報入力!T894)</f>
        <v/>
      </c>
      <c r="O894" s="291" t="str">
        <f>IF(日報入力!G894="","",日報入力!U894)</f>
        <v/>
      </c>
      <c r="P894" s="291" t="str">
        <f>IF(日報入力!G894="","",日報入力!V894)</f>
        <v/>
      </c>
      <c r="Q894" s="291" t="str">
        <f>IF(日報入力!G894="","",日報入力!W894)</f>
        <v/>
      </c>
      <c r="R894" s="291" t="str">
        <f>IF(日報入力!G894="","",日報入力!X894)</f>
        <v/>
      </c>
      <c r="S894" s="291" t="str">
        <f>IF(日報入力!G894="","",日報入力!Y894)</f>
        <v/>
      </c>
      <c r="T894" s="291" t="str">
        <f>IF(日報入力!G894="","",日報入力!Z894)</f>
        <v/>
      </c>
      <c r="U894" s="291" t="str">
        <f>IF(日報入力!G894="","",日報入力!AA894)</f>
        <v/>
      </c>
      <c r="V894" s="378" t="str">
        <f>IF(日報入力!G894="","",日報入力!AB894)</f>
        <v/>
      </c>
      <c r="W894" s="291" t="str">
        <f>IF(日報入力!G894="","",日報入力!AC894)</f>
        <v/>
      </c>
      <c r="X894" s="291" t="str">
        <f>IF(日報入力!G894="","",日報入力!AD894)</f>
        <v/>
      </c>
      <c r="Y894" s="291" t="str">
        <f>IF(日報入力!G894="","",日報入力!AE894)</f>
        <v/>
      </c>
      <c r="Z894" s="291" t="str">
        <f>IF(日報入力!G894="","",日報入力!AF894)</f>
        <v/>
      </c>
      <c r="AA894" s="291" t="str">
        <f>IF(日報入力!G894="","",日報入力!AG894)</f>
        <v/>
      </c>
      <c r="AB894" s="291" t="str">
        <f>IF(日報入力!G894="","",日報入力!AH894)</f>
        <v/>
      </c>
      <c r="AC894" s="291" t="str">
        <f>IF(日報入力!G894="","",日報入力!AI894)</f>
        <v/>
      </c>
      <c r="AD894" s="291" t="str">
        <f>IF(日報入力!G894="","",日報入力!AJ894)</f>
        <v/>
      </c>
      <c r="AE894" s="292" t="str">
        <f>IF(日報入力!G894="","",日報入力!E894)</f>
        <v/>
      </c>
      <c r="AF894" s="293" t="str">
        <f>IF(日報入力!G894="","",日報入力!AK894)</f>
        <v/>
      </c>
      <c r="AG894" s="293" t="str">
        <f>IF(日報入力!G894="","",日報入力!AL894)</f>
        <v/>
      </c>
      <c r="AH894" s="293" t="str">
        <f>IF(日報入力!G894="","",日報入力!AM894)</f>
        <v/>
      </c>
      <c r="AI894" s="294" t="str">
        <f>IF(日報入力!G894&gt;0,日報入力!D894*日報入力!K894*日報入力!AL894,"")</f>
        <v/>
      </c>
      <c r="AJ894" s="294" t="str">
        <f>IF(日報入力!G894&gt;0,日報入力!E894*日報入力!AL894,"")</f>
        <v/>
      </c>
      <c r="AK894" s="294" t="str">
        <f>IF(日報入力!G894&gt;0,AI894-AJ894,"")</f>
        <v/>
      </c>
      <c r="AL894" s="292" t="str">
        <f>IF(日報入力!G894&gt;0,日報入力!E894*日報入力!AM894,"")</f>
        <v/>
      </c>
      <c r="AM894" s="292" t="str">
        <f>IF(日報入力!G894&gt;0,日報入力!AB894*日報入力!AM894,"")</f>
        <v/>
      </c>
      <c r="AN894" s="68" t="str">
        <f>IF(日報入力!G894&gt;0,日報入力!C894,"")</f>
        <v/>
      </c>
      <c r="AO894" s="68" t="str">
        <f>日報入力!B894</f>
        <v/>
      </c>
      <c r="AP894" s="68" t="str">
        <f>IF(日報入力!AQ894,日報入力!BA894,"")</f>
        <v/>
      </c>
      <c r="AQ894" s="68" t="str">
        <f>IF(日報入力!AR894,日報入力!BB894,"")</f>
        <v/>
      </c>
      <c r="AR894" s="68" t="str">
        <f>IF(日報入力!AS894,"N勤","")</f>
        <v/>
      </c>
      <c r="AS894" s="295" t="e">
        <f t="shared" si="59"/>
        <v>#VALUE!</v>
      </c>
      <c r="AT894" s="439" t="str">
        <f>日報入力!AY894</f>
        <v/>
      </c>
      <c r="AU894" s="518" t="str">
        <f>IF(日報入力!G894,G894*60/E894,"")</f>
        <v/>
      </c>
      <c r="AV894" s="528" t="str">
        <f>IF(日報入力!AT894,日報入力!AT894,"")</f>
        <v/>
      </c>
      <c r="AW894" s="529" t="str">
        <f>IF(日報入力!AT894,AE894/日報入力!AT894,"")</f>
        <v/>
      </c>
      <c r="AX894" s="530" t="e">
        <f>IF(1&lt;日報集計!AT894,AT894/(((F894-I894-J894-N894-O894)*60)/(E894)),"")</f>
        <v>#VALUE!</v>
      </c>
      <c r="AY894" s="664" t="str">
        <f>IF(日報入力!H894,AT894/(((F894-J894)*60)/E894),"")</f>
        <v/>
      </c>
      <c r="AZ894" s="664" t="str">
        <f>IF(日報入力!I894,AT894/((G894*60)/E894),"")</f>
        <v/>
      </c>
      <c r="BA894" s="296" t="str">
        <f>IF(日報入力!G894,G894/F894,"")</f>
        <v/>
      </c>
      <c r="BB894" s="386" t="e">
        <f t="shared" si="60"/>
        <v>#VALUE!</v>
      </c>
      <c r="BC894" s="386" t="e">
        <f t="shared" si="61"/>
        <v>#VALUE!</v>
      </c>
      <c r="BD894" s="80">
        <f>日報入力!AU894</f>
        <v>0</v>
      </c>
      <c r="BE894" s="534" t="str">
        <f>IF(日報入力!AV894,日報入力!AV894,"")</f>
        <v/>
      </c>
      <c r="BF894" s="534" t="str">
        <f>IF(日報入力!AW894,日報入力!AW894,"")</f>
        <v/>
      </c>
      <c r="BG894" s="398" t="str">
        <f>IF(日報入力!G894,日報入力!K894*日報入力!D894*日報入力!BC894,"")</f>
        <v/>
      </c>
    </row>
    <row r="895" spans="1:59" ht="20.25" hidden="1" customHeight="1" x14ac:dyDescent="0.15">
      <c r="A895" s="302" t="str">
        <f>IF(日報入力!G895="","",日報入力!G895)</f>
        <v/>
      </c>
      <c r="B895" s="291" t="str">
        <f>IF(日報入力!G895="","",日報入力!H895)</f>
        <v/>
      </c>
      <c r="C895" s="291" t="str">
        <f>IF(日報入力!G895="","",日報入力!I895)</f>
        <v/>
      </c>
      <c r="D895" s="291" t="str">
        <f>IF(日報入力!G895="","",日報入力!J895)</f>
        <v/>
      </c>
      <c r="E895" s="291" t="str">
        <f>IF(日報入力!G895="","",日報入力!K895)</f>
        <v/>
      </c>
      <c r="F895" s="291" t="str">
        <f>IF(日報入力!G895="","",日報入力!L895)</f>
        <v/>
      </c>
      <c r="G895" s="291" t="str">
        <f>IF(日報入力!G895="","",日報入力!L895-日報入力!O895-日報入力!P895-日報入力!Q895-日報入力!R895-日報入力!S895-日報入力!T895-日報入力!U895-日報入力!V895-日報入力!W895-日報入力!X895-日報入力!Y895-日報入力!Z895)</f>
        <v/>
      </c>
      <c r="H895" s="291" t="str">
        <f>IF(日報入力!G895="","",IF(日報入力!M895&gt;=0,日報入力!M895*F895,F895))</f>
        <v/>
      </c>
      <c r="I895" s="291" t="str">
        <f>IF(日報入力!G895="","",日報入力!O895)</f>
        <v/>
      </c>
      <c r="J895" s="291" t="str">
        <f>IF(日報入力!G895="","",日報入力!P895)</f>
        <v/>
      </c>
      <c r="K895" s="291" t="str">
        <f>IF(日報入力!G895="","",日報入力!Q895)</f>
        <v/>
      </c>
      <c r="L895" s="291" t="str">
        <f>IF(日報入力!G895="","",日報入力!R895)</f>
        <v/>
      </c>
      <c r="M895" s="291" t="str">
        <f>IF(日報入力!G895="","",日報入力!S895)</f>
        <v/>
      </c>
      <c r="N895" s="291" t="str">
        <f>IF(日報入力!G895="","",日報入力!T895)</f>
        <v/>
      </c>
      <c r="O895" s="291" t="str">
        <f>IF(日報入力!G895="","",日報入力!U895)</f>
        <v/>
      </c>
      <c r="P895" s="291" t="str">
        <f>IF(日報入力!G895="","",日報入力!V895)</f>
        <v/>
      </c>
      <c r="Q895" s="291" t="str">
        <f>IF(日報入力!G895="","",日報入力!W895)</f>
        <v/>
      </c>
      <c r="R895" s="291" t="str">
        <f>IF(日報入力!G895="","",日報入力!X895)</f>
        <v/>
      </c>
      <c r="S895" s="291" t="str">
        <f>IF(日報入力!G895="","",日報入力!Y895)</f>
        <v/>
      </c>
      <c r="T895" s="291" t="str">
        <f>IF(日報入力!G895="","",日報入力!Z895)</f>
        <v/>
      </c>
      <c r="U895" s="291" t="str">
        <f>IF(日報入力!G895="","",日報入力!AA895)</f>
        <v/>
      </c>
      <c r="V895" s="378" t="str">
        <f>IF(日報入力!G895="","",日報入力!AB895)</f>
        <v/>
      </c>
      <c r="W895" s="291" t="str">
        <f>IF(日報入力!G895="","",日報入力!AC895)</f>
        <v/>
      </c>
      <c r="X895" s="291" t="str">
        <f>IF(日報入力!G895="","",日報入力!AD895)</f>
        <v/>
      </c>
      <c r="Y895" s="291" t="str">
        <f>IF(日報入力!G895="","",日報入力!AE895)</f>
        <v/>
      </c>
      <c r="Z895" s="291" t="str">
        <f>IF(日報入力!G895="","",日報入力!AF895)</f>
        <v/>
      </c>
      <c r="AA895" s="291" t="str">
        <f>IF(日報入力!G895="","",日報入力!AG895)</f>
        <v/>
      </c>
      <c r="AB895" s="291" t="str">
        <f>IF(日報入力!G895="","",日報入力!AH895)</f>
        <v/>
      </c>
      <c r="AC895" s="291" t="str">
        <f>IF(日報入力!G895="","",日報入力!AI895)</f>
        <v/>
      </c>
      <c r="AD895" s="291" t="str">
        <f>IF(日報入力!G895="","",日報入力!AJ895)</f>
        <v/>
      </c>
      <c r="AE895" s="292" t="str">
        <f>IF(日報入力!G895="","",日報入力!E895)</f>
        <v/>
      </c>
      <c r="AF895" s="293" t="str">
        <f>IF(日報入力!G895="","",日報入力!AK895)</f>
        <v/>
      </c>
      <c r="AG895" s="293" t="str">
        <f>IF(日報入力!G895="","",日報入力!AL895)</f>
        <v/>
      </c>
      <c r="AH895" s="293" t="str">
        <f>IF(日報入力!G895="","",日報入力!AM895)</f>
        <v/>
      </c>
      <c r="AI895" s="294" t="str">
        <f>IF(日報入力!G895&gt;0,日報入力!D895*日報入力!K895*日報入力!AL895,"")</f>
        <v/>
      </c>
      <c r="AJ895" s="294" t="str">
        <f>IF(日報入力!G895&gt;0,日報入力!E895*日報入力!AL895,"")</f>
        <v/>
      </c>
      <c r="AK895" s="294" t="str">
        <f>IF(日報入力!G895&gt;0,AI895-AJ895,"")</f>
        <v/>
      </c>
      <c r="AL895" s="292" t="str">
        <f>IF(日報入力!G895&gt;0,日報入力!E895*日報入力!AM895,"")</f>
        <v/>
      </c>
      <c r="AM895" s="292" t="str">
        <f>IF(日報入力!G895&gt;0,日報入力!AB895*日報入力!AM895,"")</f>
        <v/>
      </c>
      <c r="AN895" s="68" t="str">
        <f>IF(日報入力!G895&gt;0,日報入力!C895,"")</f>
        <v/>
      </c>
      <c r="AO895" s="68" t="str">
        <f>日報入力!B895</f>
        <v/>
      </c>
      <c r="AP895" s="68" t="str">
        <f>IF(日報入力!AQ895,日報入力!BA895,"")</f>
        <v/>
      </c>
      <c r="AQ895" s="68" t="str">
        <f>IF(日報入力!AR895,日報入力!BB895,"")</f>
        <v/>
      </c>
      <c r="AR895" s="68" t="str">
        <f>IF(日報入力!AS895,"N勤","")</f>
        <v/>
      </c>
      <c r="AS895" s="295" t="e">
        <f t="shared" si="59"/>
        <v>#VALUE!</v>
      </c>
      <c r="AT895" s="439" t="str">
        <f>日報入力!AY895</f>
        <v/>
      </c>
      <c r="AU895" s="518" t="str">
        <f>IF(日報入力!G895,G895*60/E895,"")</f>
        <v/>
      </c>
      <c r="AV895" s="528" t="str">
        <f>IF(日報入力!AT895,日報入力!AT895,"")</f>
        <v/>
      </c>
      <c r="AW895" s="529" t="str">
        <f>IF(日報入力!AT895,AE895/日報入力!AT895,"")</f>
        <v/>
      </c>
      <c r="AX895" s="530" t="e">
        <f>IF(1&lt;日報集計!AT895,AT895/(((F895-I895-J895-N895-O895)*60)/(E895)),"")</f>
        <v>#VALUE!</v>
      </c>
      <c r="AY895" s="664" t="str">
        <f>IF(日報入力!H895,AT895/(((F895-J895)*60)/E895),"")</f>
        <v/>
      </c>
      <c r="AZ895" s="664" t="str">
        <f>IF(日報入力!I895,AT895/((G895*60)/E895),"")</f>
        <v/>
      </c>
      <c r="BA895" s="296" t="str">
        <f>IF(日報入力!G895,G895/F895,"")</f>
        <v/>
      </c>
      <c r="BB895" s="386" t="e">
        <f t="shared" si="60"/>
        <v>#VALUE!</v>
      </c>
      <c r="BC895" s="386" t="e">
        <f t="shared" si="61"/>
        <v>#VALUE!</v>
      </c>
      <c r="BD895" s="80">
        <f>日報入力!AU895</f>
        <v>0</v>
      </c>
      <c r="BE895" s="534" t="str">
        <f>IF(日報入力!AV895,日報入力!AV895,"")</f>
        <v/>
      </c>
      <c r="BF895" s="534" t="str">
        <f>IF(日報入力!AW895,日報入力!AW895,"")</f>
        <v/>
      </c>
      <c r="BG895" s="398" t="str">
        <f>IF(日報入力!G895,日報入力!K895*日報入力!D895*日報入力!BC895,"")</f>
        <v/>
      </c>
    </row>
    <row r="896" spans="1:59" ht="20.25" hidden="1" customHeight="1" x14ac:dyDescent="0.15">
      <c r="A896" s="302" t="str">
        <f>IF(日報入力!G896="","",日報入力!G896)</f>
        <v/>
      </c>
      <c r="B896" s="291" t="str">
        <f>IF(日報入力!G896="","",日報入力!H896)</f>
        <v/>
      </c>
      <c r="C896" s="291" t="str">
        <f>IF(日報入力!G896="","",日報入力!I896)</f>
        <v/>
      </c>
      <c r="D896" s="291" t="str">
        <f>IF(日報入力!G896="","",日報入力!J896)</f>
        <v/>
      </c>
      <c r="E896" s="291" t="str">
        <f>IF(日報入力!G896="","",日報入力!K896)</f>
        <v/>
      </c>
      <c r="F896" s="291" t="str">
        <f>IF(日報入力!G896="","",日報入力!L896)</f>
        <v/>
      </c>
      <c r="G896" s="291" t="str">
        <f>IF(日報入力!G896="","",日報入力!L896-日報入力!O896-日報入力!P896-日報入力!Q896-日報入力!R896-日報入力!S896-日報入力!T896-日報入力!U896-日報入力!V896-日報入力!W896-日報入力!X896-日報入力!Y896-日報入力!Z896)</f>
        <v/>
      </c>
      <c r="H896" s="291" t="str">
        <f>IF(日報入力!G896="","",IF(日報入力!M896&gt;=0,日報入力!M896*F896,F896))</f>
        <v/>
      </c>
      <c r="I896" s="291" t="str">
        <f>IF(日報入力!G896="","",日報入力!O896)</f>
        <v/>
      </c>
      <c r="J896" s="291" t="str">
        <f>IF(日報入力!G896="","",日報入力!P896)</f>
        <v/>
      </c>
      <c r="K896" s="291" t="str">
        <f>IF(日報入力!G896="","",日報入力!Q896)</f>
        <v/>
      </c>
      <c r="L896" s="291" t="str">
        <f>IF(日報入力!G896="","",日報入力!R896)</f>
        <v/>
      </c>
      <c r="M896" s="291" t="str">
        <f>IF(日報入力!G896="","",日報入力!S896)</f>
        <v/>
      </c>
      <c r="N896" s="291" t="str">
        <f>IF(日報入力!G896="","",日報入力!T896)</f>
        <v/>
      </c>
      <c r="O896" s="291" t="str">
        <f>IF(日報入力!G896="","",日報入力!U896)</f>
        <v/>
      </c>
      <c r="P896" s="291" t="str">
        <f>IF(日報入力!G896="","",日報入力!V896)</f>
        <v/>
      </c>
      <c r="Q896" s="291" t="str">
        <f>IF(日報入力!G896="","",日報入力!W896)</f>
        <v/>
      </c>
      <c r="R896" s="291" t="str">
        <f>IF(日報入力!G896="","",日報入力!X896)</f>
        <v/>
      </c>
      <c r="S896" s="291" t="str">
        <f>IF(日報入力!G896="","",日報入力!Y896)</f>
        <v/>
      </c>
      <c r="T896" s="291" t="str">
        <f>IF(日報入力!G896="","",日報入力!Z896)</f>
        <v/>
      </c>
      <c r="U896" s="291" t="str">
        <f>IF(日報入力!G896="","",日報入力!AA896)</f>
        <v/>
      </c>
      <c r="V896" s="378" t="str">
        <f>IF(日報入力!G896="","",日報入力!AB896)</f>
        <v/>
      </c>
      <c r="W896" s="291" t="str">
        <f>IF(日報入力!G896="","",日報入力!AC896)</f>
        <v/>
      </c>
      <c r="X896" s="291" t="str">
        <f>IF(日報入力!G896="","",日報入力!AD896)</f>
        <v/>
      </c>
      <c r="Y896" s="291" t="str">
        <f>IF(日報入力!G896="","",日報入力!AE896)</f>
        <v/>
      </c>
      <c r="Z896" s="291" t="str">
        <f>IF(日報入力!G896="","",日報入力!AF896)</f>
        <v/>
      </c>
      <c r="AA896" s="291" t="str">
        <f>IF(日報入力!G896="","",日報入力!AG896)</f>
        <v/>
      </c>
      <c r="AB896" s="291" t="str">
        <f>IF(日報入力!G896="","",日報入力!AH896)</f>
        <v/>
      </c>
      <c r="AC896" s="291" t="str">
        <f>IF(日報入力!G896="","",日報入力!AI896)</f>
        <v/>
      </c>
      <c r="AD896" s="291" t="str">
        <f>IF(日報入力!G896="","",日報入力!AJ896)</f>
        <v/>
      </c>
      <c r="AE896" s="292" t="str">
        <f>IF(日報入力!G896="","",日報入力!E896)</f>
        <v/>
      </c>
      <c r="AF896" s="293" t="str">
        <f>IF(日報入力!G896="","",日報入力!AK896)</f>
        <v/>
      </c>
      <c r="AG896" s="293" t="str">
        <f>IF(日報入力!G896="","",日報入力!AL896)</f>
        <v/>
      </c>
      <c r="AH896" s="293" t="str">
        <f>IF(日報入力!G896="","",日報入力!AM896)</f>
        <v/>
      </c>
      <c r="AI896" s="294" t="str">
        <f>IF(日報入力!G896&gt;0,日報入力!D896*日報入力!K896*日報入力!AL896,"")</f>
        <v/>
      </c>
      <c r="AJ896" s="294" t="str">
        <f>IF(日報入力!G896&gt;0,日報入力!E896*日報入力!AL896,"")</f>
        <v/>
      </c>
      <c r="AK896" s="294" t="str">
        <f>IF(日報入力!G896&gt;0,AI896-AJ896,"")</f>
        <v/>
      </c>
      <c r="AL896" s="292" t="str">
        <f>IF(日報入力!G896&gt;0,日報入力!E896*日報入力!AM896,"")</f>
        <v/>
      </c>
      <c r="AM896" s="292" t="str">
        <f>IF(日報入力!G896&gt;0,日報入力!AB896*日報入力!AM896,"")</f>
        <v/>
      </c>
      <c r="AN896" s="68" t="str">
        <f>IF(日報入力!G896&gt;0,日報入力!C896,"")</f>
        <v/>
      </c>
      <c r="AO896" s="68" t="str">
        <f>日報入力!B896</f>
        <v/>
      </c>
      <c r="AP896" s="68" t="str">
        <f>IF(日報入力!AQ896,日報入力!BA896,"")</f>
        <v/>
      </c>
      <c r="AQ896" s="68" t="str">
        <f>IF(日報入力!AR896,日報入力!BB896,"")</f>
        <v/>
      </c>
      <c r="AR896" s="68" t="str">
        <f>IF(日報入力!AS896,"N勤","")</f>
        <v/>
      </c>
      <c r="AS896" s="295" t="e">
        <f t="shared" si="59"/>
        <v>#VALUE!</v>
      </c>
      <c r="AT896" s="439" t="str">
        <f>日報入力!AY896</f>
        <v/>
      </c>
      <c r="AU896" s="518" t="str">
        <f>IF(日報入力!G896,G896*60/E896,"")</f>
        <v/>
      </c>
      <c r="AV896" s="528" t="str">
        <f>IF(日報入力!AT896,日報入力!AT896,"")</f>
        <v/>
      </c>
      <c r="AW896" s="529" t="str">
        <f>IF(日報入力!AT896,AE896/日報入力!AT896,"")</f>
        <v/>
      </c>
      <c r="AX896" s="530" t="e">
        <f>IF(1&lt;日報集計!AT896,AT896/(((F896-I896-J896-N896-O896)*60)/(E896)),"")</f>
        <v>#VALUE!</v>
      </c>
      <c r="AY896" s="664" t="str">
        <f>IF(日報入力!H896,AT896/(((F896-J896)*60)/E896),"")</f>
        <v/>
      </c>
      <c r="AZ896" s="664" t="str">
        <f>IF(日報入力!I896,AT896/((G896*60)/E896),"")</f>
        <v/>
      </c>
      <c r="BA896" s="296" t="str">
        <f>IF(日報入力!G896,G896/F896,"")</f>
        <v/>
      </c>
      <c r="BB896" s="386" t="e">
        <f t="shared" si="60"/>
        <v>#VALUE!</v>
      </c>
      <c r="BC896" s="386" t="e">
        <f t="shared" si="61"/>
        <v>#VALUE!</v>
      </c>
      <c r="BD896" s="80">
        <f>日報入力!AU896</f>
        <v>0</v>
      </c>
      <c r="BE896" s="534" t="str">
        <f>IF(日報入力!AV896,日報入力!AV896,"")</f>
        <v/>
      </c>
      <c r="BF896" s="534" t="str">
        <f>IF(日報入力!AW896,日報入力!AW896,"")</f>
        <v/>
      </c>
      <c r="BG896" s="398" t="str">
        <f>IF(日報入力!G896,日報入力!K896*日報入力!D896*日報入力!BC896,"")</f>
        <v/>
      </c>
    </row>
    <row r="897" spans="1:59" ht="20.25" hidden="1" customHeight="1" x14ac:dyDescent="0.15">
      <c r="A897" s="302" t="str">
        <f>IF(日報入力!G897="","",日報入力!G897)</f>
        <v/>
      </c>
      <c r="B897" s="291" t="str">
        <f>IF(日報入力!G897="","",日報入力!H897)</f>
        <v/>
      </c>
      <c r="C897" s="291" t="str">
        <f>IF(日報入力!G897="","",日報入力!I897)</f>
        <v/>
      </c>
      <c r="D897" s="291" t="str">
        <f>IF(日報入力!G897="","",日報入力!J897)</f>
        <v/>
      </c>
      <c r="E897" s="291" t="str">
        <f>IF(日報入力!G897="","",日報入力!K897)</f>
        <v/>
      </c>
      <c r="F897" s="291" t="str">
        <f>IF(日報入力!G897="","",日報入力!L897)</f>
        <v/>
      </c>
      <c r="G897" s="291" t="str">
        <f>IF(日報入力!G897="","",日報入力!L897-日報入力!O897-日報入力!P897-日報入力!Q897-日報入力!R897-日報入力!S897-日報入力!T897-日報入力!U897-日報入力!V897-日報入力!W897-日報入力!X897-日報入力!Y897-日報入力!Z897)</f>
        <v/>
      </c>
      <c r="H897" s="291" t="str">
        <f>IF(日報入力!G897="","",IF(日報入力!M897&gt;=0,日報入力!M897*F897,F897))</f>
        <v/>
      </c>
      <c r="I897" s="291" t="str">
        <f>IF(日報入力!G897="","",日報入力!O897)</f>
        <v/>
      </c>
      <c r="J897" s="291" t="str">
        <f>IF(日報入力!G897="","",日報入力!P897)</f>
        <v/>
      </c>
      <c r="K897" s="291" t="str">
        <f>IF(日報入力!G897="","",日報入力!Q897)</f>
        <v/>
      </c>
      <c r="L897" s="291" t="str">
        <f>IF(日報入力!G897="","",日報入力!R897)</f>
        <v/>
      </c>
      <c r="M897" s="291" t="str">
        <f>IF(日報入力!G897="","",日報入力!S897)</f>
        <v/>
      </c>
      <c r="N897" s="291" t="str">
        <f>IF(日報入力!G897="","",日報入力!T897)</f>
        <v/>
      </c>
      <c r="O897" s="291" t="str">
        <f>IF(日報入力!G897="","",日報入力!U897)</f>
        <v/>
      </c>
      <c r="P897" s="291" t="str">
        <f>IF(日報入力!G897="","",日報入力!V897)</f>
        <v/>
      </c>
      <c r="Q897" s="291" t="str">
        <f>IF(日報入力!G897="","",日報入力!W897)</f>
        <v/>
      </c>
      <c r="R897" s="291" t="str">
        <f>IF(日報入力!G897="","",日報入力!X897)</f>
        <v/>
      </c>
      <c r="S897" s="291" t="str">
        <f>IF(日報入力!G897="","",日報入力!Y897)</f>
        <v/>
      </c>
      <c r="T897" s="291" t="str">
        <f>IF(日報入力!G897="","",日報入力!Z897)</f>
        <v/>
      </c>
      <c r="U897" s="291" t="str">
        <f>IF(日報入力!G897="","",日報入力!AA897)</f>
        <v/>
      </c>
      <c r="V897" s="378" t="str">
        <f>IF(日報入力!G897="","",日報入力!AB897)</f>
        <v/>
      </c>
      <c r="W897" s="291" t="str">
        <f>IF(日報入力!G897="","",日報入力!AC897)</f>
        <v/>
      </c>
      <c r="X897" s="291" t="str">
        <f>IF(日報入力!G897="","",日報入力!AD897)</f>
        <v/>
      </c>
      <c r="Y897" s="291" t="str">
        <f>IF(日報入力!G897="","",日報入力!AE897)</f>
        <v/>
      </c>
      <c r="Z897" s="291" t="str">
        <f>IF(日報入力!G897="","",日報入力!AF897)</f>
        <v/>
      </c>
      <c r="AA897" s="291" t="str">
        <f>IF(日報入力!G897="","",日報入力!AG897)</f>
        <v/>
      </c>
      <c r="AB897" s="291" t="str">
        <f>IF(日報入力!G897="","",日報入力!AH897)</f>
        <v/>
      </c>
      <c r="AC897" s="291" t="str">
        <f>IF(日報入力!G897="","",日報入力!AI897)</f>
        <v/>
      </c>
      <c r="AD897" s="291" t="str">
        <f>IF(日報入力!G897="","",日報入力!AJ897)</f>
        <v/>
      </c>
      <c r="AE897" s="292" t="str">
        <f>IF(日報入力!G897="","",日報入力!E897)</f>
        <v/>
      </c>
      <c r="AF897" s="293" t="str">
        <f>IF(日報入力!G897="","",日報入力!AK897)</f>
        <v/>
      </c>
      <c r="AG897" s="293" t="str">
        <f>IF(日報入力!G897="","",日報入力!AL897)</f>
        <v/>
      </c>
      <c r="AH897" s="293" t="str">
        <f>IF(日報入力!G897="","",日報入力!AM897)</f>
        <v/>
      </c>
      <c r="AI897" s="294" t="str">
        <f>IF(日報入力!G897&gt;0,日報入力!D897*日報入力!K897*日報入力!AL897,"")</f>
        <v/>
      </c>
      <c r="AJ897" s="294" t="str">
        <f>IF(日報入力!G897&gt;0,日報入力!E897*日報入力!AL897,"")</f>
        <v/>
      </c>
      <c r="AK897" s="294" t="str">
        <f>IF(日報入力!G897&gt;0,AI897-AJ897,"")</f>
        <v/>
      </c>
      <c r="AL897" s="292" t="str">
        <f>IF(日報入力!G897&gt;0,日報入力!E897*日報入力!AM897,"")</f>
        <v/>
      </c>
      <c r="AM897" s="292" t="str">
        <f>IF(日報入力!G897&gt;0,日報入力!AB897*日報入力!AM897,"")</f>
        <v/>
      </c>
      <c r="AN897" s="68" t="str">
        <f>IF(日報入力!G897&gt;0,日報入力!C897,"")</f>
        <v/>
      </c>
      <c r="AO897" s="68" t="str">
        <f>日報入力!B897</f>
        <v/>
      </c>
      <c r="AP897" s="68" t="str">
        <f>IF(日報入力!AQ897,日報入力!BA897,"")</f>
        <v/>
      </c>
      <c r="AQ897" s="68" t="str">
        <f>IF(日報入力!AR897,日報入力!BB897,"")</f>
        <v/>
      </c>
      <c r="AR897" s="68" t="str">
        <f>IF(日報入力!AS897,"N勤","")</f>
        <v/>
      </c>
      <c r="AS897" s="295" t="e">
        <f t="shared" si="59"/>
        <v>#VALUE!</v>
      </c>
      <c r="AT897" s="439" t="str">
        <f>日報入力!AY897</f>
        <v/>
      </c>
      <c r="AU897" s="518" t="str">
        <f>IF(日報入力!G897,G897*60/E897,"")</f>
        <v/>
      </c>
      <c r="AV897" s="528" t="str">
        <f>IF(日報入力!AT897,日報入力!AT897,"")</f>
        <v/>
      </c>
      <c r="AW897" s="529" t="str">
        <f>IF(日報入力!AT897,AE897/日報入力!AT897,"")</f>
        <v/>
      </c>
      <c r="AX897" s="530" t="e">
        <f>IF(1&lt;日報集計!AT897,AT897/(((F897-I897-J897-N897-O897)*60)/(E897)),"")</f>
        <v>#VALUE!</v>
      </c>
      <c r="AY897" s="664" t="str">
        <f>IF(日報入力!H897,AT897/(((F897-J897)*60)/E897),"")</f>
        <v/>
      </c>
      <c r="AZ897" s="664" t="str">
        <f>IF(日報入力!I897,AT897/((G897*60)/E897),"")</f>
        <v/>
      </c>
      <c r="BA897" s="296" t="str">
        <f>IF(日報入力!G897,G897/F897,"")</f>
        <v/>
      </c>
      <c r="BB897" s="386" t="e">
        <f t="shared" si="60"/>
        <v>#VALUE!</v>
      </c>
      <c r="BC897" s="386" t="e">
        <f t="shared" si="61"/>
        <v>#VALUE!</v>
      </c>
      <c r="BD897" s="80">
        <f>日報入力!AU897</f>
        <v>0</v>
      </c>
      <c r="BE897" s="534" t="str">
        <f>IF(日報入力!AV897,日報入力!AV897,"")</f>
        <v/>
      </c>
      <c r="BF897" s="534" t="str">
        <f>IF(日報入力!AW897,日報入力!AW897,"")</f>
        <v/>
      </c>
      <c r="BG897" s="398" t="str">
        <f>IF(日報入力!G897,日報入力!K897*日報入力!D897*日報入力!BC897,"")</f>
        <v/>
      </c>
    </row>
    <row r="898" spans="1:59" ht="20.25" hidden="1" customHeight="1" x14ac:dyDescent="0.15">
      <c r="A898" s="302" t="str">
        <f>IF(日報入力!G898="","",日報入力!G898)</f>
        <v/>
      </c>
      <c r="B898" s="291" t="str">
        <f>IF(日報入力!G898="","",日報入力!H898)</f>
        <v/>
      </c>
      <c r="C898" s="291" t="str">
        <f>IF(日報入力!G898="","",日報入力!I898)</f>
        <v/>
      </c>
      <c r="D898" s="291" t="str">
        <f>IF(日報入力!G898="","",日報入力!J898)</f>
        <v/>
      </c>
      <c r="E898" s="291" t="str">
        <f>IF(日報入力!G898="","",日報入力!K898)</f>
        <v/>
      </c>
      <c r="F898" s="291" t="str">
        <f>IF(日報入力!G898="","",日報入力!L898)</f>
        <v/>
      </c>
      <c r="G898" s="291" t="str">
        <f>IF(日報入力!G898="","",日報入力!L898-日報入力!O898-日報入力!P898-日報入力!Q898-日報入力!R898-日報入力!S898-日報入力!T898-日報入力!U898-日報入力!V898-日報入力!W898-日報入力!X898-日報入力!Y898-日報入力!Z898)</f>
        <v/>
      </c>
      <c r="H898" s="291" t="str">
        <f>IF(日報入力!G898="","",IF(日報入力!M898&gt;=0,日報入力!M898*F898,F898))</f>
        <v/>
      </c>
      <c r="I898" s="291" t="str">
        <f>IF(日報入力!G898="","",日報入力!O898)</f>
        <v/>
      </c>
      <c r="J898" s="291" t="str">
        <f>IF(日報入力!G898="","",日報入力!P898)</f>
        <v/>
      </c>
      <c r="K898" s="291" t="str">
        <f>IF(日報入力!G898="","",日報入力!Q898)</f>
        <v/>
      </c>
      <c r="L898" s="291" t="str">
        <f>IF(日報入力!G898="","",日報入力!R898)</f>
        <v/>
      </c>
      <c r="M898" s="291" t="str">
        <f>IF(日報入力!G898="","",日報入力!S898)</f>
        <v/>
      </c>
      <c r="N898" s="291" t="str">
        <f>IF(日報入力!G898="","",日報入力!T898)</f>
        <v/>
      </c>
      <c r="O898" s="291" t="str">
        <f>IF(日報入力!G898="","",日報入力!U898)</f>
        <v/>
      </c>
      <c r="P898" s="291" t="str">
        <f>IF(日報入力!G898="","",日報入力!V898)</f>
        <v/>
      </c>
      <c r="Q898" s="291" t="str">
        <f>IF(日報入力!G898="","",日報入力!W898)</f>
        <v/>
      </c>
      <c r="R898" s="291" t="str">
        <f>IF(日報入力!G898="","",日報入力!X898)</f>
        <v/>
      </c>
      <c r="S898" s="291" t="str">
        <f>IF(日報入力!G898="","",日報入力!Y898)</f>
        <v/>
      </c>
      <c r="T898" s="291" t="str">
        <f>IF(日報入力!G898="","",日報入力!Z898)</f>
        <v/>
      </c>
      <c r="U898" s="291" t="str">
        <f>IF(日報入力!G898="","",日報入力!AA898)</f>
        <v/>
      </c>
      <c r="V898" s="378" t="str">
        <f>IF(日報入力!G898="","",日報入力!AB898)</f>
        <v/>
      </c>
      <c r="W898" s="291" t="str">
        <f>IF(日報入力!G898="","",日報入力!AC898)</f>
        <v/>
      </c>
      <c r="X898" s="291" t="str">
        <f>IF(日報入力!G898="","",日報入力!AD898)</f>
        <v/>
      </c>
      <c r="Y898" s="291" t="str">
        <f>IF(日報入力!G898="","",日報入力!AE898)</f>
        <v/>
      </c>
      <c r="Z898" s="291" t="str">
        <f>IF(日報入力!G898="","",日報入力!AF898)</f>
        <v/>
      </c>
      <c r="AA898" s="291" t="str">
        <f>IF(日報入力!G898="","",日報入力!AG898)</f>
        <v/>
      </c>
      <c r="AB898" s="291" t="str">
        <f>IF(日報入力!G898="","",日報入力!AH898)</f>
        <v/>
      </c>
      <c r="AC898" s="291" t="str">
        <f>IF(日報入力!G898="","",日報入力!AI898)</f>
        <v/>
      </c>
      <c r="AD898" s="291" t="str">
        <f>IF(日報入力!G898="","",日報入力!AJ898)</f>
        <v/>
      </c>
      <c r="AE898" s="292" t="str">
        <f>IF(日報入力!G898="","",日報入力!E898)</f>
        <v/>
      </c>
      <c r="AF898" s="293" t="str">
        <f>IF(日報入力!G898="","",日報入力!AK898)</f>
        <v/>
      </c>
      <c r="AG898" s="293" t="str">
        <f>IF(日報入力!G898="","",日報入力!AL898)</f>
        <v/>
      </c>
      <c r="AH898" s="293" t="str">
        <f>IF(日報入力!G898="","",日報入力!AM898)</f>
        <v/>
      </c>
      <c r="AI898" s="294" t="str">
        <f>IF(日報入力!G898&gt;0,日報入力!D898*日報入力!K898*日報入力!AL898,"")</f>
        <v/>
      </c>
      <c r="AJ898" s="294" t="str">
        <f>IF(日報入力!G898&gt;0,日報入力!E898*日報入力!AL898,"")</f>
        <v/>
      </c>
      <c r="AK898" s="294" t="str">
        <f>IF(日報入力!G898&gt;0,AI898-AJ898,"")</f>
        <v/>
      </c>
      <c r="AL898" s="292" t="str">
        <f>IF(日報入力!G898&gt;0,日報入力!E898*日報入力!AM898,"")</f>
        <v/>
      </c>
      <c r="AM898" s="292" t="str">
        <f>IF(日報入力!G898&gt;0,日報入力!AB898*日報入力!AM898,"")</f>
        <v/>
      </c>
      <c r="AN898" s="68" t="str">
        <f>IF(日報入力!G898&gt;0,日報入力!C898,"")</f>
        <v/>
      </c>
      <c r="AO898" s="68" t="str">
        <f>日報入力!B898</f>
        <v/>
      </c>
      <c r="AP898" s="68" t="str">
        <f>IF(日報入力!AQ898,日報入力!BA898,"")</f>
        <v/>
      </c>
      <c r="AQ898" s="68" t="str">
        <f>IF(日報入力!AR898,日報入力!BB898,"")</f>
        <v/>
      </c>
      <c r="AR898" s="68" t="str">
        <f>IF(日報入力!AS898,"N勤","")</f>
        <v/>
      </c>
      <c r="AS898" s="295" t="e">
        <f t="shared" si="59"/>
        <v>#VALUE!</v>
      </c>
      <c r="AT898" s="439" t="str">
        <f>日報入力!AY898</f>
        <v/>
      </c>
      <c r="AU898" s="518" t="str">
        <f>IF(日報入力!G898,G898*60/E898,"")</f>
        <v/>
      </c>
      <c r="AV898" s="528" t="str">
        <f>IF(日報入力!AT898,日報入力!AT898,"")</f>
        <v/>
      </c>
      <c r="AW898" s="529" t="str">
        <f>IF(日報入力!AT898,AE898/日報入力!AT898,"")</f>
        <v/>
      </c>
      <c r="AX898" s="530" t="e">
        <f>IF(1&lt;日報集計!AT898,AT898/(((F898-I898-J898-N898-O898)*60)/(E898)),"")</f>
        <v>#VALUE!</v>
      </c>
      <c r="AY898" s="664" t="str">
        <f>IF(日報入力!H898,AT898/(((F898-J898)*60)/E898),"")</f>
        <v/>
      </c>
      <c r="AZ898" s="664" t="str">
        <f>IF(日報入力!I898,AT898/((G898*60)/E898),"")</f>
        <v/>
      </c>
      <c r="BA898" s="296" t="str">
        <f>IF(日報入力!G898,G898/F898,"")</f>
        <v/>
      </c>
      <c r="BB898" s="386" t="e">
        <f t="shared" si="60"/>
        <v>#VALUE!</v>
      </c>
      <c r="BC898" s="386" t="e">
        <f t="shared" si="61"/>
        <v>#VALUE!</v>
      </c>
      <c r="BD898" s="80">
        <f>日報入力!AU898</f>
        <v>0</v>
      </c>
      <c r="BE898" s="534" t="str">
        <f>IF(日報入力!AV898,日報入力!AV898,"")</f>
        <v/>
      </c>
      <c r="BF898" s="534" t="str">
        <f>IF(日報入力!AW898,日報入力!AW898,"")</f>
        <v/>
      </c>
      <c r="BG898" s="398" t="str">
        <f>IF(日報入力!G898,日報入力!K898*日報入力!D898*日報入力!BC898,"")</f>
        <v/>
      </c>
    </row>
    <row r="899" spans="1:59" ht="20.25" hidden="1" customHeight="1" x14ac:dyDescent="0.15">
      <c r="A899" s="302" t="str">
        <f>IF(日報入力!G899="","",日報入力!G899)</f>
        <v/>
      </c>
      <c r="B899" s="291" t="str">
        <f>IF(日報入力!G899="","",日報入力!H899)</f>
        <v/>
      </c>
      <c r="C899" s="291" t="str">
        <f>IF(日報入力!G899="","",日報入力!I899)</f>
        <v/>
      </c>
      <c r="D899" s="291" t="str">
        <f>IF(日報入力!G899="","",日報入力!J899)</f>
        <v/>
      </c>
      <c r="E899" s="291" t="str">
        <f>IF(日報入力!G899="","",日報入力!K899)</f>
        <v/>
      </c>
      <c r="F899" s="291" t="str">
        <f>IF(日報入力!G899="","",日報入力!L899)</f>
        <v/>
      </c>
      <c r="G899" s="291" t="str">
        <f>IF(日報入力!G899="","",日報入力!L899-日報入力!O899-日報入力!P899-日報入力!Q899-日報入力!R899-日報入力!S899-日報入力!T899-日報入力!U899-日報入力!V899-日報入力!W899-日報入力!X899-日報入力!Y899-日報入力!Z899)</f>
        <v/>
      </c>
      <c r="H899" s="291" t="str">
        <f>IF(日報入力!G899="","",IF(日報入力!M899&gt;=0,日報入力!M899*F899,F899))</f>
        <v/>
      </c>
      <c r="I899" s="291" t="str">
        <f>IF(日報入力!G899="","",日報入力!O899)</f>
        <v/>
      </c>
      <c r="J899" s="291" t="str">
        <f>IF(日報入力!G899="","",日報入力!P899)</f>
        <v/>
      </c>
      <c r="K899" s="291" t="str">
        <f>IF(日報入力!G899="","",日報入力!Q899)</f>
        <v/>
      </c>
      <c r="L899" s="291" t="str">
        <f>IF(日報入力!G899="","",日報入力!R899)</f>
        <v/>
      </c>
      <c r="M899" s="291" t="str">
        <f>IF(日報入力!G899="","",日報入力!S899)</f>
        <v/>
      </c>
      <c r="N899" s="291" t="str">
        <f>IF(日報入力!G899="","",日報入力!T899)</f>
        <v/>
      </c>
      <c r="O899" s="291" t="str">
        <f>IF(日報入力!G899="","",日報入力!U899)</f>
        <v/>
      </c>
      <c r="P899" s="291" t="str">
        <f>IF(日報入力!G899="","",日報入力!V899)</f>
        <v/>
      </c>
      <c r="Q899" s="291" t="str">
        <f>IF(日報入力!G899="","",日報入力!W899)</f>
        <v/>
      </c>
      <c r="R899" s="291" t="str">
        <f>IF(日報入力!G899="","",日報入力!X899)</f>
        <v/>
      </c>
      <c r="S899" s="291" t="str">
        <f>IF(日報入力!G899="","",日報入力!Y899)</f>
        <v/>
      </c>
      <c r="T899" s="291" t="str">
        <f>IF(日報入力!G899="","",日報入力!Z899)</f>
        <v/>
      </c>
      <c r="U899" s="291" t="str">
        <f>IF(日報入力!G899="","",日報入力!AA899)</f>
        <v/>
      </c>
      <c r="V899" s="378" t="str">
        <f>IF(日報入力!G899="","",日報入力!AB899)</f>
        <v/>
      </c>
      <c r="W899" s="291" t="str">
        <f>IF(日報入力!G899="","",日報入力!AC899)</f>
        <v/>
      </c>
      <c r="X899" s="291" t="str">
        <f>IF(日報入力!G899="","",日報入力!AD899)</f>
        <v/>
      </c>
      <c r="Y899" s="291" t="str">
        <f>IF(日報入力!G899="","",日報入力!AE899)</f>
        <v/>
      </c>
      <c r="Z899" s="291" t="str">
        <f>IF(日報入力!G899="","",日報入力!AF899)</f>
        <v/>
      </c>
      <c r="AA899" s="291" t="str">
        <f>IF(日報入力!G899="","",日報入力!AG899)</f>
        <v/>
      </c>
      <c r="AB899" s="291" t="str">
        <f>IF(日報入力!G899="","",日報入力!AH899)</f>
        <v/>
      </c>
      <c r="AC899" s="291" t="str">
        <f>IF(日報入力!G899="","",日報入力!AI899)</f>
        <v/>
      </c>
      <c r="AD899" s="291" t="str">
        <f>IF(日報入力!G899="","",日報入力!AJ899)</f>
        <v/>
      </c>
      <c r="AE899" s="292" t="str">
        <f>IF(日報入力!G899="","",日報入力!E899)</f>
        <v/>
      </c>
      <c r="AF899" s="293" t="str">
        <f>IF(日報入力!G899="","",日報入力!AK899)</f>
        <v/>
      </c>
      <c r="AG899" s="293" t="str">
        <f>IF(日報入力!G899="","",日報入力!AL899)</f>
        <v/>
      </c>
      <c r="AH899" s="293" t="str">
        <f>IF(日報入力!G899="","",日報入力!AM899)</f>
        <v/>
      </c>
      <c r="AI899" s="294" t="str">
        <f>IF(日報入力!G899&gt;0,日報入力!D899*日報入力!K899*日報入力!AL899,"")</f>
        <v/>
      </c>
      <c r="AJ899" s="294" t="str">
        <f>IF(日報入力!G899&gt;0,日報入力!E899*日報入力!AL899,"")</f>
        <v/>
      </c>
      <c r="AK899" s="294" t="str">
        <f>IF(日報入力!G899&gt;0,AI899-AJ899,"")</f>
        <v/>
      </c>
      <c r="AL899" s="292" t="str">
        <f>IF(日報入力!G899&gt;0,日報入力!E899*日報入力!AM899,"")</f>
        <v/>
      </c>
      <c r="AM899" s="292" t="str">
        <f>IF(日報入力!G899&gt;0,日報入力!AB899*日報入力!AM899,"")</f>
        <v/>
      </c>
      <c r="AN899" s="68" t="str">
        <f>IF(日報入力!G899&gt;0,日報入力!C899,"")</f>
        <v/>
      </c>
      <c r="AO899" s="68" t="str">
        <f>日報入力!B899</f>
        <v/>
      </c>
      <c r="AP899" s="68" t="str">
        <f>IF(日報入力!AQ899,日報入力!BA899,"")</f>
        <v/>
      </c>
      <c r="AQ899" s="68" t="str">
        <f>IF(日報入力!AR899,日報入力!BB899,"")</f>
        <v/>
      </c>
      <c r="AR899" s="68" t="str">
        <f>IF(日報入力!AS899,"N勤","")</f>
        <v/>
      </c>
      <c r="AS899" s="295" t="e">
        <f t="shared" si="59"/>
        <v>#VALUE!</v>
      </c>
      <c r="AT899" s="439" t="str">
        <f>日報入力!AY899</f>
        <v/>
      </c>
      <c r="AU899" s="518" t="str">
        <f>IF(日報入力!G899,G899*60/E899,"")</f>
        <v/>
      </c>
      <c r="AV899" s="528" t="str">
        <f>IF(日報入力!AT899,日報入力!AT899,"")</f>
        <v/>
      </c>
      <c r="AW899" s="529" t="str">
        <f>IF(日報入力!AT899,AE899/日報入力!AT899,"")</f>
        <v/>
      </c>
      <c r="AX899" s="530" t="e">
        <f>IF(1&lt;日報集計!AT899,AT899/(((F899-I899-J899-N899-O899)*60)/(E899)),"")</f>
        <v>#VALUE!</v>
      </c>
      <c r="AY899" s="664" t="str">
        <f>IF(日報入力!H899,AT899/(((F899-J899)*60)/E899),"")</f>
        <v/>
      </c>
      <c r="AZ899" s="664" t="str">
        <f>IF(日報入力!I899,AT899/((G899*60)/E899),"")</f>
        <v/>
      </c>
      <c r="BA899" s="296" t="str">
        <f>IF(日報入力!G899,G899/F899,"")</f>
        <v/>
      </c>
      <c r="BB899" s="386" t="e">
        <f t="shared" si="60"/>
        <v>#VALUE!</v>
      </c>
      <c r="BC899" s="386" t="e">
        <f t="shared" si="61"/>
        <v>#VALUE!</v>
      </c>
      <c r="BD899" s="80">
        <f>日報入力!AU899</f>
        <v>0</v>
      </c>
      <c r="BE899" s="534" t="str">
        <f>IF(日報入力!AV899,日報入力!AV899,"")</f>
        <v/>
      </c>
      <c r="BF899" s="534" t="str">
        <f>IF(日報入力!AW899,日報入力!AW899,"")</f>
        <v/>
      </c>
      <c r="BG899" s="398" t="str">
        <f>IF(日報入力!G899,日報入力!K899*日報入力!D899*日報入力!BC899,"")</f>
        <v/>
      </c>
    </row>
    <row r="900" spans="1:59" ht="20.25" hidden="1" customHeight="1" x14ac:dyDescent="0.15">
      <c r="A900" s="302" t="str">
        <f>IF(日報入力!G900="","",日報入力!G900)</f>
        <v/>
      </c>
      <c r="B900" s="291" t="str">
        <f>IF(日報入力!G900="","",日報入力!H900)</f>
        <v/>
      </c>
      <c r="C900" s="291" t="str">
        <f>IF(日報入力!G900="","",日報入力!I900)</f>
        <v/>
      </c>
      <c r="D900" s="291" t="str">
        <f>IF(日報入力!G900="","",日報入力!J900)</f>
        <v/>
      </c>
      <c r="E900" s="291" t="str">
        <f>IF(日報入力!G900="","",日報入力!K900)</f>
        <v/>
      </c>
      <c r="F900" s="291" t="str">
        <f>IF(日報入力!G900="","",日報入力!L900)</f>
        <v/>
      </c>
      <c r="G900" s="291" t="str">
        <f>IF(日報入力!G900="","",日報入力!L900-日報入力!O900-日報入力!P900-日報入力!Q900-日報入力!R900-日報入力!S900-日報入力!T900-日報入力!U900-日報入力!V900-日報入力!W900-日報入力!X900-日報入力!Y900-日報入力!Z900)</f>
        <v/>
      </c>
      <c r="H900" s="291" t="str">
        <f>IF(日報入力!G900="","",IF(日報入力!M900&gt;=0,日報入力!M900*F900,F900))</f>
        <v/>
      </c>
      <c r="I900" s="291" t="str">
        <f>IF(日報入力!G900="","",日報入力!O900)</f>
        <v/>
      </c>
      <c r="J900" s="291" t="str">
        <f>IF(日報入力!G900="","",日報入力!P900)</f>
        <v/>
      </c>
      <c r="K900" s="291" t="str">
        <f>IF(日報入力!G900="","",日報入力!Q900)</f>
        <v/>
      </c>
      <c r="L900" s="291" t="str">
        <f>IF(日報入力!G900="","",日報入力!R900)</f>
        <v/>
      </c>
      <c r="M900" s="291" t="str">
        <f>IF(日報入力!G900="","",日報入力!S900)</f>
        <v/>
      </c>
      <c r="N900" s="291" t="str">
        <f>IF(日報入力!G900="","",日報入力!T900)</f>
        <v/>
      </c>
      <c r="O900" s="291" t="str">
        <f>IF(日報入力!G900="","",日報入力!U900)</f>
        <v/>
      </c>
      <c r="P900" s="291" t="str">
        <f>IF(日報入力!G900="","",日報入力!V900)</f>
        <v/>
      </c>
      <c r="Q900" s="291" t="str">
        <f>IF(日報入力!G900="","",日報入力!W900)</f>
        <v/>
      </c>
      <c r="R900" s="291" t="str">
        <f>IF(日報入力!G900="","",日報入力!X900)</f>
        <v/>
      </c>
      <c r="S900" s="291" t="str">
        <f>IF(日報入力!G900="","",日報入力!Y900)</f>
        <v/>
      </c>
      <c r="T900" s="291" t="str">
        <f>IF(日報入力!G900="","",日報入力!Z900)</f>
        <v/>
      </c>
      <c r="U900" s="291" t="str">
        <f>IF(日報入力!G900="","",日報入力!AA900)</f>
        <v/>
      </c>
      <c r="V900" s="378" t="str">
        <f>IF(日報入力!G900="","",日報入力!AB900)</f>
        <v/>
      </c>
      <c r="W900" s="291" t="str">
        <f>IF(日報入力!G900="","",日報入力!AC900)</f>
        <v/>
      </c>
      <c r="X900" s="291" t="str">
        <f>IF(日報入力!G900="","",日報入力!AD900)</f>
        <v/>
      </c>
      <c r="Y900" s="291" t="str">
        <f>IF(日報入力!G900="","",日報入力!AE900)</f>
        <v/>
      </c>
      <c r="Z900" s="291" t="str">
        <f>IF(日報入力!G900="","",日報入力!AF900)</f>
        <v/>
      </c>
      <c r="AA900" s="291" t="str">
        <f>IF(日報入力!G900="","",日報入力!AG900)</f>
        <v/>
      </c>
      <c r="AB900" s="291" t="str">
        <f>IF(日報入力!G900="","",日報入力!AH900)</f>
        <v/>
      </c>
      <c r="AC900" s="291" t="str">
        <f>IF(日報入力!G900="","",日報入力!AI900)</f>
        <v/>
      </c>
      <c r="AD900" s="291" t="str">
        <f>IF(日報入力!G900="","",日報入力!AJ900)</f>
        <v/>
      </c>
      <c r="AE900" s="292" t="str">
        <f>IF(日報入力!G900="","",日報入力!E900)</f>
        <v/>
      </c>
      <c r="AF900" s="293" t="str">
        <f>IF(日報入力!G900="","",日報入力!AK900)</f>
        <v/>
      </c>
      <c r="AG900" s="293" t="str">
        <f>IF(日報入力!G900="","",日報入力!AL900)</f>
        <v/>
      </c>
      <c r="AH900" s="293" t="str">
        <f>IF(日報入力!G900="","",日報入力!AM900)</f>
        <v/>
      </c>
      <c r="AI900" s="294" t="str">
        <f>IF(日報入力!G900&gt;0,日報入力!D900*日報入力!K900*日報入力!AL900,"")</f>
        <v/>
      </c>
      <c r="AJ900" s="294" t="str">
        <f>IF(日報入力!G900&gt;0,日報入力!E900*日報入力!AL900,"")</f>
        <v/>
      </c>
      <c r="AK900" s="294" t="str">
        <f>IF(日報入力!G900&gt;0,AI900-AJ900,"")</f>
        <v/>
      </c>
      <c r="AL900" s="292" t="str">
        <f>IF(日報入力!G900&gt;0,日報入力!E900*日報入力!AM900,"")</f>
        <v/>
      </c>
      <c r="AM900" s="292" t="str">
        <f>IF(日報入力!G900&gt;0,日報入力!AB900*日報入力!AM900,"")</f>
        <v/>
      </c>
      <c r="AN900" s="68" t="str">
        <f>IF(日報入力!G900&gt;0,日報入力!C900,"")</f>
        <v/>
      </c>
      <c r="AO900" s="68" t="str">
        <f>日報入力!B900</f>
        <v/>
      </c>
      <c r="AP900" s="68" t="str">
        <f>IF(日報入力!AQ900,日報入力!BA900,"")</f>
        <v/>
      </c>
      <c r="AQ900" s="68" t="str">
        <f>IF(日報入力!AR900,日報入力!BB900,"")</f>
        <v/>
      </c>
      <c r="AR900" s="68" t="str">
        <f>IF(日報入力!AS900,"N勤","")</f>
        <v/>
      </c>
      <c r="AS900" s="295" t="e">
        <f t="shared" si="59"/>
        <v>#VALUE!</v>
      </c>
      <c r="AT900" s="439" t="str">
        <f>日報入力!AY900</f>
        <v/>
      </c>
      <c r="AU900" s="518" t="str">
        <f>IF(日報入力!G900,G900*60/E900,"")</f>
        <v/>
      </c>
      <c r="AV900" s="528" t="str">
        <f>IF(日報入力!AT900,日報入力!AT900,"")</f>
        <v/>
      </c>
      <c r="AW900" s="529" t="str">
        <f>IF(日報入力!AT900,AE900/日報入力!AT900,"")</f>
        <v/>
      </c>
      <c r="AX900" s="530" t="e">
        <f>IF(1&lt;日報集計!AT900,AT900/(((F900-I900-J900-N900-O900)*60)/(E900)),"")</f>
        <v>#VALUE!</v>
      </c>
      <c r="AY900" s="664" t="str">
        <f>IF(日報入力!H900,AT900/(((F900-J900)*60)/E900),"")</f>
        <v/>
      </c>
      <c r="AZ900" s="664" t="str">
        <f>IF(日報入力!I900,AT900/((G900*60)/E900),"")</f>
        <v/>
      </c>
      <c r="BA900" s="296" t="str">
        <f>IF(日報入力!G900,G900/F900,"")</f>
        <v/>
      </c>
      <c r="BB900" s="386" t="e">
        <f t="shared" si="60"/>
        <v>#VALUE!</v>
      </c>
      <c r="BC900" s="386" t="e">
        <f t="shared" si="61"/>
        <v>#VALUE!</v>
      </c>
      <c r="BD900" s="80">
        <f>日報入力!AU900</f>
        <v>0</v>
      </c>
      <c r="BE900" s="534" t="str">
        <f>IF(日報入力!AV900,日報入力!AV900,"")</f>
        <v/>
      </c>
      <c r="BF900" s="534" t="str">
        <f>IF(日報入力!AW900,日報入力!AW900,"")</f>
        <v/>
      </c>
      <c r="BG900" s="398" t="str">
        <f>IF(日報入力!G900,日報入力!K900*日報入力!D900*日報入力!BC900,"")</f>
        <v/>
      </c>
    </row>
    <row r="901" spans="1:59" ht="20.25" hidden="1" customHeight="1" x14ac:dyDescent="0.15">
      <c r="A901" s="302" t="str">
        <f>IF(日報入力!G901="","",日報入力!G901)</f>
        <v/>
      </c>
      <c r="B901" s="291" t="str">
        <f>IF(日報入力!G901="","",日報入力!H901)</f>
        <v/>
      </c>
      <c r="C901" s="291" t="str">
        <f>IF(日報入力!G901="","",日報入力!I901)</f>
        <v/>
      </c>
      <c r="D901" s="291" t="str">
        <f>IF(日報入力!G901="","",日報入力!J901)</f>
        <v/>
      </c>
      <c r="E901" s="291" t="str">
        <f>IF(日報入力!G901="","",日報入力!K901)</f>
        <v/>
      </c>
      <c r="F901" s="291" t="str">
        <f>IF(日報入力!G901="","",日報入力!L901)</f>
        <v/>
      </c>
      <c r="G901" s="291" t="str">
        <f>IF(日報入力!G901="","",日報入力!L901-日報入力!O901-日報入力!P901-日報入力!Q901-日報入力!R901-日報入力!S901-日報入力!T901-日報入力!U901-日報入力!V901-日報入力!W901-日報入力!X901-日報入力!Y901-日報入力!Z901)</f>
        <v/>
      </c>
      <c r="H901" s="291" t="str">
        <f>IF(日報入力!G901="","",IF(日報入力!M901&gt;=0,日報入力!M901*F901,F901))</f>
        <v/>
      </c>
      <c r="I901" s="291" t="str">
        <f>IF(日報入力!G901="","",日報入力!O901)</f>
        <v/>
      </c>
      <c r="J901" s="291" t="str">
        <f>IF(日報入力!G901="","",日報入力!P901)</f>
        <v/>
      </c>
      <c r="K901" s="291" t="str">
        <f>IF(日報入力!G901="","",日報入力!Q901)</f>
        <v/>
      </c>
      <c r="L901" s="291" t="str">
        <f>IF(日報入力!G901="","",日報入力!R901)</f>
        <v/>
      </c>
      <c r="M901" s="291" t="str">
        <f>IF(日報入力!G901="","",日報入力!S901)</f>
        <v/>
      </c>
      <c r="N901" s="291" t="str">
        <f>IF(日報入力!G901="","",日報入力!T901)</f>
        <v/>
      </c>
      <c r="O901" s="291" t="str">
        <f>IF(日報入力!G901="","",日報入力!U901)</f>
        <v/>
      </c>
      <c r="P901" s="291" t="str">
        <f>IF(日報入力!G901="","",日報入力!V901)</f>
        <v/>
      </c>
      <c r="Q901" s="291" t="str">
        <f>IF(日報入力!G901="","",日報入力!W901)</f>
        <v/>
      </c>
      <c r="R901" s="291" t="str">
        <f>IF(日報入力!G901="","",日報入力!X901)</f>
        <v/>
      </c>
      <c r="S901" s="291" t="str">
        <f>IF(日報入力!G901="","",日報入力!Y901)</f>
        <v/>
      </c>
      <c r="T901" s="291" t="str">
        <f>IF(日報入力!G901="","",日報入力!Z901)</f>
        <v/>
      </c>
      <c r="U901" s="291" t="str">
        <f>IF(日報入力!G901="","",日報入力!AA901)</f>
        <v/>
      </c>
      <c r="V901" s="378" t="str">
        <f>IF(日報入力!G901="","",日報入力!AB901)</f>
        <v/>
      </c>
      <c r="W901" s="291" t="str">
        <f>IF(日報入力!G901="","",日報入力!AC901)</f>
        <v/>
      </c>
      <c r="X901" s="291" t="str">
        <f>IF(日報入力!G901="","",日報入力!AD901)</f>
        <v/>
      </c>
      <c r="Y901" s="291" t="str">
        <f>IF(日報入力!G901="","",日報入力!AE901)</f>
        <v/>
      </c>
      <c r="Z901" s="291" t="str">
        <f>IF(日報入力!G901="","",日報入力!AF901)</f>
        <v/>
      </c>
      <c r="AA901" s="291" t="str">
        <f>IF(日報入力!G901="","",日報入力!AG901)</f>
        <v/>
      </c>
      <c r="AB901" s="291" t="str">
        <f>IF(日報入力!G901="","",日報入力!AH901)</f>
        <v/>
      </c>
      <c r="AC901" s="291" t="str">
        <f>IF(日報入力!G901="","",日報入力!AI901)</f>
        <v/>
      </c>
      <c r="AD901" s="291" t="str">
        <f>IF(日報入力!G901="","",日報入力!AJ901)</f>
        <v/>
      </c>
      <c r="AE901" s="292" t="str">
        <f>IF(日報入力!G901="","",日報入力!E901)</f>
        <v/>
      </c>
      <c r="AF901" s="293" t="str">
        <f>IF(日報入力!G901="","",日報入力!AK901)</f>
        <v/>
      </c>
      <c r="AG901" s="293" t="str">
        <f>IF(日報入力!G901="","",日報入力!AL901)</f>
        <v/>
      </c>
      <c r="AH901" s="293" t="str">
        <f>IF(日報入力!G901="","",日報入力!AM901)</f>
        <v/>
      </c>
      <c r="AI901" s="294" t="str">
        <f>IF(日報入力!G901&gt;0,日報入力!D901*日報入力!K901*日報入力!AL901,"")</f>
        <v/>
      </c>
      <c r="AJ901" s="294" t="str">
        <f>IF(日報入力!G901&gt;0,日報入力!E901*日報入力!AL901,"")</f>
        <v/>
      </c>
      <c r="AK901" s="294" t="str">
        <f>IF(日報入力!G901&gt;0,AI901-AJ901,"")</f>
        <v/>
      </c>
      <c r="AL901" s="292" t="str">
        <f>IF(日報入力!G901&gt;0,日報入力!E901*日報入力!AM901,"")</f>
        <v/>
      </c>
      <c r="AM901" s="292" t="str">
        <f>IF(日報入力!G901&gt;0,日報入力!AB901*日報入力!AM901,"")</f>
        <v/>
      </c>
      <c r="AN901" s="68" t="str">
        <f>IF(日報入力!G901&gt;0,日報入力!C901,"")</f>
        <v/>
      </c>
      <c r="AO901" s="68" t="str">
        <f>日報入力!B901</f>
        <v/>
      </c>
      <c r="AP901" s="68" t="str">
        <f>IF(日報入力!AQ901,日報入力!BA901,"")</f>
        <v/>
      </c>
      <c r="AQ901" s="68" t="str">
        <f>IF(日報入力!AR901,日報入力!BB901,"")</f>
        <v/>
      </c>
      <c r="AR901" s="68" t="str">
        <f>IF(日報入力!AS901,"N勤","")</f>
        <v/>
      </c>
      <c r="AS901" s="295" t="e">
        <f t="shared" si="59"/>
        <v>#VALUE!</v>
      </c>
      <c r="AT901" s="439" t="str">
        <f>日報入力!AY901</f>
        <v/>
      </c>
      <c r="AU901" s="518" t="str">
        <f>IF(日報入力!G901,G901*60/E901,"")</f>
        <v/>
      </c>
      <c r="AV901" s="528" t="str">
        <f>IF(日報入力!AT901,日報入力!AT901,"")</f>
        <v/>
      </c>
      <c r="AW901" s="529" t="str">
        <f>IF(日報入力!AT901,AE901/日報入力!AT901,"")</f>
        <v/>
      </c>
      <c r="AX901" s="530" t="e">
        <f>IF(1&lt;日報集計!AT901,AT901/(((F901-I901-J901-N901-O901)*60)/(E901)),"")</f>
        <v>#VALUE!</v>
      </c>
      <c r="AY901" s="664" t="str">
        <f>IF(日報入力!H901,AT901/(((F901-J901)*60)/E901),"")</f>
        <v/>
      </c>
      <c r="AZ901" s="664" t="str">
        <f>IF(日報入力!I901,AT901/((G901*60)/E901),"")</f>
        <v/>
      </c>
      <c r="BA901" s="296" t="str">
        <f>IF(日報入力!G901,G901/F901,"")</f>
        <v/>
      </c>
      <c r="BB901" s="386" t="e">
        <f t="shared" si="60"/>
        <v>#VALUE!</v>
      </c>
      <c r="BC901" s="386" t="e">
        <f t="shared" si="61"/>
        <v>#VALUE!</v>
      </c>
      <c r="BD901" s="80">
        <f>日報入力!AU901</f>
        <v>0</v>
      </c>
      <c r="BE901" s="534" t="str">
        <f>IF(日報入力!AV901,日報入力!AV901,"")</f>
        <v/>
      </c>
      <c r="BF901" s="534" t="str">
        <f>IF(日報入力!AW901,日報入力!AW901,"")</f>
        <v/>
      </c>
      <c r="BG901" s="398" t="str">
        <f>IF(日報入力!G901,日報入力!K901*日報入力!D901*日報入力!BC901,"")</f>
        <v/>
      </c>
    </row>
    <row r="902" spans="1:59" ht="20.25" hidden="1" customHeight="1" x14ac:dyDescent="0.15">
      <c r="A902" s="302" t="str">
        <f>IF(日報入力!G902="","",日報入力!G902)</f>
        <v/>
      </c>
      <c r="B902" s="291" t="str">
        <f>IF(日報入力!G902="","",日報入力!H902)</f>
        <v/>
      </c>
      <c r="C902" s="291" t="str">
        <f>IF(日報入力!G902="","",日報入力!I902)</f>
        <v/>
      </c>
      <c r="D902" s="291" t="str">
        <f>IF(日報入力!G902="","",日報入力!J902)</f>
        <v/>
      </c>
      <c r="E902" s="291" t="str">
        <f>IF(日報入力!G902="","",日報入力!K902)</f>
        <v/>
      </c>
      <c r="F902" s="291" t="str">
        <f>IF(日報入力!G902="","",日報入力!L902)</f>
        <v/>
      </c>
      <c r="G902" s="291" t="str">
        <f>IF(日報入力!G902="","",日報入力!L902-日報入力!O902-日報入力!P902-日報入力!Q902-日報入力!R902-日報入力!S902-日報入力!T902-日報入力!U902-日報入力!V902-日報入力!W902-日報入力!X902-日報入力!Y902-日報入力!Z902)</f>
        <v/>
      </c>
      <c r="H902" s="291" t="str">
        <f>IF(日報入力!G902="","",IF(日報入力!M902&gt;=0,日報入力!M902*F902,F902))</f>
        <v/>
      </c>
      <c r="I902" s="291" t="str">
        <f>IF(日報入力!G902="","",日報入力!O902)</f>
        <v/>
      </c>
      <c r="J902" s="291" t="str">
        <f>IF(日報入力!G902="","",日報入力!P902)</f>
        <v/>
      </c>
      <c r="K902" s="291" t="str">
        <f>IF(日報入力!G902="","",日報入力!Q902)</f>
        <v/>
      </c>
      <c r="L902" s="291" t="str">
        <f>IF(日報入力!G902="","",日報入力!R902)</f>
        <v/>
      </c>
      <c r="M902" s="291" t="str">
        <f>IF(日報入力!G902="","",日報入力!S902)</f>
        <v/>
      </c>
      <c r="N902" s="291" t="str">
        <f>IF(日報入力!G902="","",日報入力!T902)</f>
        <v/>
      </c>
      <c r="O902" s="291" t="str">
        <f>IF(日報入力!G902="","",日報入力!U902)</f>
        <v/>
      </c>
      <c r="P902" s="291" t="str">
        <f>IF(日報入力!G902="","",日報入力!V902)</f>
        <v/>
      </c>
      <c r="Q902" s="291" t="str">
        <f>IF(日報入力!G902="","",日報入力!W902)</f>
        <v/>
      </c>
      <c r="R902" s="291" t="str">
        <f>IF(日報入力!G902="","",日報入力!X902)</f>
        <v/>
      </c>
      <c r="S902" s="291" t="str">
        <f>IF(日報入力!G902="","",日報入力!Y902)</f>
        <v/>
      </c>
      <c r="T902" s="291" t="str">
        <f>IF(日報入力!G902="","",日報入力!Z902)</f>
        <v/>
      </c>
      <c r="U902" s="291" t="str">
        <f>IF(日報入力!G902="","",日報入力!AA902)</f>
        <v/>
      </c>
      <c r="V902" s="378" t="str">
        <f>IF(日報入力!G902="","",日報入力!AB902)</f>
        <v/>
      </c>
      <c r="W902" s="291" t="str">
        <f>IF(日報入力!G902="","",日報入力!AC902)</f>
        <v/>
      </c>
      <c r="X902" s="291" t="str">
        <f>IF(日報入力!G902="","",日報入力!AD902)</f>
        <v/>
      </c>
      <c r="Y902" s="291" t="str">
        <f>IF(日報入力!G902="","",日報入力!AE902)</f>
        <v/>
      </c>
      <c r="Z902" s="291" t="str">
        <f>IF(日報入力!G902="","",日報入力!AF902)</f>
        <v/>
      </c>
      <c r="AA902" s="291" t="str">
        <f>IF(日報入力!G902="","",日報入力!AG902)</f>
        <v/>
      </c>
      <c r="AB902" s="291" t="str">
        <f>IF(日報入力!G902="","",日報入力!AH902)</f>
        <v/>
      </c>
      <c r="AC902" s="291" t="str">
        <f>IF(日報入力!G902="","",日報入力!AI902)</f>
        <v/>
      </c>
      <c r="AD902" s="291" t="str">
        <f>IF(日報入力!G902="","",日報入力!AJ902)</f>
        <v/>
      </c>
      <c r="AE902" s="292" t="str">
        <f>IF(日報入力!G902="","",日報入力!E902)</f>
        <v/>
      </c>
      <c r="AF902" s="293" t="str">
        <f>IF(日報入力!G902="","",日報入力!AK902)</f>
        <v/>
      </c>
      <c r="AG902" s="293" t="str">
        <f>IF(日報入力!G902="","",日報入力!AL902)</f>
        <v/>
      </c>
      <c r="AH902" s="293" t="str">
        <f>IF(日報入力!G902="","",日報入力!AM902)</f>
        <v/>
      </c>
      <c r="AI902" s="294" t="str">
        <f>IF(日報入力!G902&gt;0,日報入力!D902*日報入力!K902*日報入力!AL902,"")</f>
        <v/>
      </c>
      <c r="AJ902" s="294" t="str">
        <f>IF(日報入力!G902&gt;0,日報入力!E902*日報入力!AL902,"")</f>
        <v/>
      </c>
      <c r="AK902" s="294" t="str">
        <f>IF(日報入力!G902&gt;0,AI902-AJ902,"")</f>
        <v/>
      </c>
      <c r="AL902" s="292" t="str">
        <f>IF(日報入力!G902&gt;0,日報入力!E902*日報入力!AM902,"")</f>
        <v/>
      </c>
      <c r="AM902" s="292" t="str">
        <f>IF(日報入力!G902&gt;0,日報入力!AB902*日報入力!AM902,"")</f>
        <v/>
      </c>
      <c r="AN902" s="68" t="str">
        <f>IF(日報入力!G902&gt;0,日報入力!C902,"")</f>
        <v/>
      </c>
      <c r="AO902" s="68" t="str">
        <f>日報入力!B902</f>
        <v/>
      </c>
      <c r="AP902" s="68" t="str">
        <f>IF(日報入力!AQ902,日報入力!BA902,"")</f>
        <v/>
      </c>
      <c r="AQ902" s="68" t="str">
        <f>IF(日報入力!AR902,日報入力!BB902,"")</f>
        <v/>
      </c>
      <c r="AR902" s="68" t="str">
        <f>IF(日報入力!AS902,"N勤","")</f>
        <v/>
      </c>
      <c r="AS902" s="295" t="e">
        <f t="shared" si="59"/>
        <v>#VALUE!</v>
      </c>
      <c r="AT902" s="439" t="str">
        <f>日報入力!AY902</f>
        <v/>
      </c>
      <c r="AU902" s="518" t="str">
        <f>IF(日報入力!G902,G902*60/E902,"")</f>
        <v/>
      </c>
      <c r="AV902" s="528" t="str">
        <f>IF(日報入力!AT902,日報入力!AT902,"")</f>
        <v/>
      </c>
      <c r="AW902" s="529" t="str">
        <f>IF(日報入力!AT902,AE902/日報入力!AT902,"")</f>
        <v/>
      </c>
      <c r="AX902" s="530" t="e">
        <f>IF(1&lt;日報集計!AT902,AT902/(((F902-I902-J902-N902-O902)*60)/(E902)),"")</f>
        <v>#VALUE!</v>
      </c>
      <c r="AY902" s="664" t="str">
        <f>IF(日報入力!H902,AT902/(((F902-J902)*60)/E902),"")</f>
        <v/>
      </c>
      <c r="AZ902" s="664" t="str">
        <f>IF(日報入力!I902,AT902/((G902*60)/E902),"")</f>
        <v/>
      </c>
      <c r="BA902" s="296" t="str">
        <f>IF(日報入力!G902,G902/F902,"")</f>
        <v/>
      </c>
      <c r="BB902" s="386" t="e">
        <f t="shared" si="60"/>
        <v>#VALUE!</v>
      </c>
      <c r="BC902" s="386" t="e">
        <f t="shared" si="61"/>
        <v>#VALUE!</v>
      </c>
      <c r="BD902" s="80">
        <f>日報入力!AU902</f>
        <v>0</v>
      </c>
      <c r="BE902" s="534" t="str">
        <f>IF(日報入力!AV902,日報入力!AV902,"")</f>
        <v/>
      </c>
      <c r="BF902" s="534" t="str">
        <f>IF(日報入力!AW902,日報入力!AW902,"")</f>
        <v/>
      </c>
      <c r="BG902" s="398" t="str">
        <f>IF(日報入力!G902,日報入力!K902*日報入力!D902*日報入力!BC902,"")</f>
        <v/>
      </c>
    </row>
    <row r="903" spans="1:59" ht="20.25" hidden="1" customHeight="1" x14ac:dyDescent="0.15">
      <c r="A903" s="302" t="str">
        <f>IF(日報入力!G903="","",日報入力!G903)</f>
        <v/>
      </c>
      <c r="B903" s="291" t="str">
        <f>IF(日報入力!G903="","",日報入力!H903)</f>
        <v/>
      </c>
      <c r="C903" s="291" t="str">
        <f>IF(日報入力!G903="","",日報入力!I903)</f>
        <v/>
      </c>
      <c r="D903" s="291" t="str">
        <f>IF(日報入力!G903="","",日報入力!J903)</f>
        <v/>
      </c>
      <c r="E903" s="291" t="str">
        <f>IF(日報入力!G903="","",日報入力!K903)</f>
        <v/>
      </c>
      <c r="F903" s="291" t="str">
        <f>IF(日報入力!G903="","",日報入力!L903)</f>
        <v/>
      </c>
      <c r="G903" s="291" t="str">
        <f>IF(日報入力!G903="","",日報入力!L903-日報入力!O903-日報入力!P903-日報入力!Q903-日報入力!R903-日報入力!S903-日報入力!T903-日報入力!U903-日報入力!V903-日報入力!W903-日報入力!X903-日報入力!Y903-日報入力!Z903)</f>
        <v/>
      </c>
      <c r="H903" s="291" t="str">
        <f>IF(日報入力!G903="","",IF(日報入力!M903&gt;=0,日報入力!M903*F903,F903))</f>
        <v/>
      </c>
      <c r="I903" s="291" t="str">
        <f>IF(日報入力!G903="","",日報入力!O903)</f>
        <v/>
      </c>
      <c r="J903" s="291" t="str">
        <f>IF(日報入力!G903="","",日報入力!P903)</f>
        <v/>
      </c>
      <c r="K903" s="291" t="str">
        <f>IF(日報入力!G903="","",日報入力!Q903)</f>
        <v/>
      </c>
      <c r="L903" s="291" t="str">
        <f>IF(日報入力!G903="","",日報入力!R903)</f>
        <v/>
      </c>
      <c r="M903" s="291" t="str">
        <f>IF(日報入力!G903="","",日報入力!S903)</f>
        <v/>
      </c>
      <c r="N903" s="291" t="str">
        <f>IF(日報入力!G903="","",日報入力!T903)</f>
        <v/>
      </c>
      <c r="O903" s="291" t="str">
        <f>IF(日報入力!G903="","",日報入力!U903)</f>
        <v/>
      </c>
      <c r="P903" s="291" t="str">
        <f>IF(日報入力!G903="","",日報入力!V903)</f>
        <v/>
      </c>
      <c r="Q903" s="291" t="str">
        <f>IF(日報入力!G903="","",日報入力!W903)</f>
        <v/>
      </c>
      <c r="R903" s="291" t="str">
        <f>IF(日報入力!G903="","",日報入力!X903)</f>
        <v/>
      </c>
      <c r="S903" s="291" t="str">
        <f>IF(日報入力!G903="","",日報入力!Y903)</f>
        <v/>
      </c>
      <c r="T903" s="291" t="str">
        <f>IF(日報入力!G903="","",日報入力!Z903)</f>
        <v/>
      </c>
      <c r="U903" s="291" t="str">
        <f>IF(日報入力!G903="","",日報入力!AA903)</f>
        <v/>
      </c>
      <c r="V903" s="378" t="str">
        <f>IF(日報入力!G903="","",日報入力!AB903)</f>
        <v/>
      </c>
      <c r="W903" s="291" t="str">
        <f>IF(日報入力!G903="","",日報入力!AC903)</f>
        <v/>
      </c>
      <c r="X903" s="291" t="str">
        <f>IF(日報入力!G903="","",日報入力!AD903)</f>
        <v/>
      </c>
      <c r="Y903" s="291" t="str">
        <f>IF(日報入力!G903="","",日報入力!AE903)</f>
        <v/>
      </c>
      <c r="Z903" s="291" t="str">
        <f>IF(日報入力!G903="","",日報入力!AF903)</f>
        <v/>
      </c>
      <c r="AA903" s="291" t="str">
        <f>IF(日報入力!G903="","",日報入力!AG903)</f>
        <v/>
      </c>
      <c r="AB903" s="291" t="str">
        <f>IF(日報入力!G903="","",日報入力!AH903)</f>
        <v/>
      </c>
      <c r="AC903" s="291" t="str">
        <f>IF(日報入力!G903="","",日報入力!AI903)</f>
        <v/>
      </c>
      <c r="AD903" s="291" t="str">
        <f>IF(日報入力!G903="","",日報入力!AJ903)</f>
        <v/>
      </c>
      <c r="AE903" s="292" t="str">
        <f>IF(日報入力!G903="","",日報入力!E903)</f>
        <v/>
      </c>
      <c r="AF903" s="293" t="str">
        <f>IF(日報入力!G903="","",日報入力!AK903)</f>
        <v/>
      </c>
      <c r="AG903" s="293" t="str">
        <f>IF(日報入力!G903="","",日報入力!AL903)</f>
        <v/>
      </c>
      <c r="AH903" s="293" t="str">
        <f>IF(日報入力!G903="","",日報入力!AM903)</f>
        <v/>
      </c>
      <c r="AI903" s="294" t="str">
        <f>IF(日報入力!G903&gt;0,日報入力!D903*日報入力!K903*日報入力!AL903,"")</f>
        <v/>
      </c>
      <c r="AJ903" s="294" t="str">
        <f>IF(日報入力!G903&gt;0,日報入力!E903*日報入力!AL903,"")</f>
        <v/>
      </c>
      <c r="AK903" s="294" t="str">
        <f>IF(日報入力!G903&gt;0,AI903-AJ903,"")</f>
        <v/>
      </c>
      <c r="AL903" s="292" t="str">
        <f>IF(日報入力!G903&gt;0,日報入力!E903*日報入力!AM903,"")</f>
        <v/>
      </c>
      <c r="AM903" s="292" t="str">
        <f>IF(日報入力!G903&gt;0,日報入力!AB903*日報入力!AM903,"")</f>
        <v/>
      </c>
      <c r="AN903" s="68" t="str">
        <f>IF(日報入力!G903&gt;0,日報入力!C903,"")</f>
        <v/>
      </c>
      <c r="AO903" s="68" t="str">
        <f>日報入力!B903</f>
        <v/>
      </c>
      <c r="AP903" s="68" t="str">
        <f>IF(日報入力!AQ903,日報入力!BA903,"")</f>
        <v/>
      </c>
      <c r="AQ903" s="68" t="str">
        <f>IF(日報入力!AR903,日報入力!BB903,"")</f>
        <v/>
      </c>
      <c r="AR903" s="68" t="str">
        <f>IF(日報入力!AS903,"N勤","")</f>
        <v/>
      </c>
      <c r="AS903" s="295" t="e">
        <f t="shared" si="59"/>
        <v>#VALUE!</v>
      </c>
      <c r="AT903" s="439" t="str">
        <f>日報入力!AY903</f>
        <v/>
      </c>
      <c r="AU903" s="518" t="str">
        <f>IF(日報入力!G903,G903*60/E903,"")</f>
        <v/>
      </c>
      <c r="AV903" s="528" t="str">
        <f>IF(日報入力!AT903,日報入力!AT903,"")</f>
        <v/>
      </c>
      <c r="AW903" s="529" t="str">
        <f>IF(日報入力!AT903,AE903/日報入力!AT903,"")</f>
        <v/>
      </c>
      <c r="AX903" s="530" t="e">
        <f>IF(1&lt;日報集計!AT903,AT903/(((F903-I903-J903-N903-O903)*60)/(E903)),"")</f>
        <v>#VALUE!</v>
      </c>
      <c r="AY903" s="664" t="str">
        <f>IF(日報入力!H903,AT903/(((F903-J903)*60)/E903),"")</f>
        <v/>
      </c>
      <c r="AZ903" s="664" t="str">
        <f>IF(日報入力!I903,AT903/((G903*60)/E903),"")</f>
        <v/>
      </c>
      <c r="BA903" s="296" t="str">
        <f>IF(日報入力!G903,G903/F903,"")</f>
        <v/>
      </c>
      <c r="BB903" s="386" t="e">
        <f t="shared" si="60"/>
        <v>#VALUE!</v>
      </c>
      <c r="BC903" s="386" t="e">
        <f t="shared" si="61"/>
        <v>#VALUE!</v>
      </c>
      <c r="BD903" s="80">
        <f>日報入力!AU903</f>
        <v>0</v>
      </c>
      <c r="BE903" s="534" t="str">
        <f>IF(日報入力!AV903,日報入力!AV903,"")</f>
        <v/>
      </c>
      <c r="BF903" s="534" t="str">
        <f>IF(日報入力!AW903,日報入力!AW903,"")</f>
        <v/>
      </c>
      <c r="BG903" s="398" t="str">
        <f>IF(日報入力!G903,日報入力!K903*日報入力!D903*日報入力!BC903,"")</f>
        <v/>
      </c>
    </row>
    <row r="904" spans="1:59" ht="20.25" hidden="1" customHeight="1" x14ac:dyDescent="0.15">
      <c r="A904" s="302" t="str">
        <f>IF(日報入力!G904="","",日報入力!G904)</f>
        <v/>
      </c>
      <c r="B904" s="291" t="str">
        <f>IF(日報入力!G904="","",日報入力!H904)</f>
        <v/>
      </c>
      <c r="C904" s="291" t="str">
        <f>IF(日報入力!G904="","",日報入力!I904)</f>
        <v/>
      </c>
      <c r="D904" s="291" t="str">
        <f>IF(日報入力!G904="","",日報入力!J904)</f>
        <v/>
      </c>
      <c r="E904" s="291" t="str">
        <f>IF(日報入力!G904="","",日報入力!K904)</f>
        <v/>
      </c>
      <c r="F904" s="291" t="str">
        <f>IF(日報入力!G904="","",日報入力!L904)</f>
        <v/>
      </c>
      <c r="G904" s="291" t="str">
        <f>IF(日報入力!G904="","",日報入力!L904-日報入力!O904-日報入力!P904-日報入力!Q904-日報入力!R904-日報入力!S904-日報入力!T904-日報入力!U904-日報入力!V904-日報入力!W904-日報入力!X904-日報入力!Y904-日報入力!Z904)</f>
        <v/>
      </c>
      <c r="H904" s="291" t="str">
        <f>IF(日報入力!G904="","",IF(日報入力!M904&gt;=0,日報入力!M904*F904,F904))</f>
        <v/>
      </c>
      <c r="I904" s="291" t="str">
        <f>IF(日報入力!G904="","",日報入力!O904)</f>
        <v/>
      </c>
      <c r="J904" s="291" t="str">
        <f>IF(日報入力!G904="","",日報入力!P904)</f>
        <v/>
      </c>
      <c r="K904" s="291" t="str">
        <f>IF(日報入力!G904="","",日報入力!Q904)</f>
        <v/>
      </c>
      <c r="L904" s="291" t="str">
        <f>IF(日報入力!G904="","",日報入力!R904)</f>
        <v/>
      </c>
      <c r="M904" s="291" t="str">
        <f>IF(日報入力!G904="","",日報入力!S904)</f>
        <v/>
      </c>
      <c r="N904" s="291" t="str">
        <f>IF(日報入力!G904="","",日報入力!T904)</f>
        <v/>
      </c>
      <c r="O904" s="291" t="str">
        <f>IF(日報入力!G904="","",日報入力!U904)</f>
        <v/>
      </c>
      <c r="P904" s="291" t="str">
        <f>IF(日報入力!G904="","",日報入力!V904)</f>
        <v/>
      </c>
      <c r="Q904" s="291" t="str">
        <f>IF(日報入力!G904="","",日報入力!W904)</f>
        <v/>
      </c>
      <c r="R904" s="291" t="str">
        <f>IF(日報入力!G904="","",日報入力!X904)</f>
        <v/>
      </c>
      <c r="S904" s="291" t="str">
        <f>IF(日報入力!G904="","",日報入力!Y904)</f>
        <v/>
      </c>
      <c r="T904" s="291" t="str">
        <f>IF(日報入力!G904="","",日報入力!Z904)</f>
        <v/>
      </c>
      <c r="U904" s="291" t="str">
        <f>IF(日報入力!G904="","",日報入力!AA904)</f>
        <v/>
      </c>
      <c r="V904" s="378" t="str">
        <f>IF(日報入力!G904="","",日報入力!AB904)</f>
        <v/>
      </c>
      <c r="W904" s="291" t="str">
        <f>IF(日報入力!G904="","",日報入力!AC904)</f>
        <v/>
      </c>
      <c r="X904" s="291" t="str">
        <f>IF(日報入力!G904="","",日報入力!AD904)</f>
        <v/>
      </c>
      <c r="Y904" s="291" t="str">
        <f>IF(日報入力!G904="","",日報入力!AE904)</f>
        <v/>
      </c>
      <c r="Z904" s="291" t="str">
        <f>IF(日報入力!G904="","",日報入力!AF904)</f>
        <v/>
      </c>
      <c r="AA904" s="291" t="str">
        <f>IF(日報入力!G904="","",日報入力!AG904)</f>
        <v/>
      </c>
      <c r="AB904" s="291" t="str">
        <f>IF(日報入力!G904="","",日報入力!AH904)</f>
        <v/>
      </c>
      <c r="AC904" s="291" t="str">
        <f>IF(日報入力!G904="","",日報入力!AI904)</f>
        <v/>
      </c>
      <c r="AD904" s="291" t="str">
        <f>IF(日報入力!G904="","",日報入力!AJ904)</f>
        <v/>
      </c>
      <c r="AE904" s="292" t="str">
        <f>IF(日報入力!G904="","",日報入力!E904)</f>
        <v/>
      </c>
      <c r="AF904" s="293" t="str">
        <f>IF(日報入力!G904="","",日報入力!AK904)</f>
        <v/>
      </c>
      <c r="AG904" s="293" t="str">
        <f>IF(日報入力!G904="","",日報入力!AL904)</f>
        <v/>
      </c>
      <c r="AH904" s="293" t="str">
        <f>IF(日報入力!G904="","",日報入力!AM904)</f>
        <v/>
      </c>
      <c r="AI904" s="294" t="str">
        <f>IF(日報入力!G904&gt;0,日報入力!D904*日報入力!K904*日報入力!AL904,"")</f>
        <v/>
      </c>
      <c r="AJ904" s="294" t="str">
        <f>IF(日報入力!G904&gt;0,日報入力!E904*日報入力!AL904,"")</f>
        <v/>
      </c>
      <c r="AK904" s="294" t="str">
        <f>IF(日報入力!G904&gt;0,AI904-AJ904,"")</f>
        <v/>
      </c>
      <c r="AL904" s="292" t="str">
        <f>IF(日報入力!G904&gt;0,日報入力!E904*日報入力!AM904,"")</f>
        <v/>
      </c>
      <c r="AM904" s="292" t="str">
        <f>IF(日報入力!G904&gt;0,日報入力!AB904*日報入力!AM904,"")</f>
        <v/>
      </c>
      <c r="AN904" s="68" t="str">
        <f>IF(日報入力!G904&gt;0,日報入力!C904,"")</f>
        <v/>
      </c>
      <c r="AO904" s="68" t="str">
        <f>日報入力!B904</f>
        <v/>
      </c>
      <c r="AP904" s="68" t="str">
        <f>IF(日報入力!AQ904,日報入力!BA904,"")</f>
        <v/>
      </c>
      <c r="AQ904" s="68" t="str">
        <f>IF(日報入力!AR904,日報入力!BB904,"")</f>
        <v/>
      </c>
      <c r="AR904" s="68" t="str">
        <f>IF(日報入力!AS904,"N勤","")</f>
        <v/>
      </c>
      <c r="AS904" s="295" t="e">
        <f t="shared" si="59"/>
        <v>#VALUE!</v>
      </c>
      <c r="AT904" s="439" t="str">
        <f>日報入力!AY904</f>
        <v/>
      </c>
      <c r="AU904" s="518" t="str">
        <f>IF(日報入力!G904,G904*60/E904,"")</f>
        <v/>
      </c>
      <c r="AV904" s="528" t="str">
        <f>IF(日報入力!AT904,日報入力!AT904,"")</f>
        <v/>
      </c>
      <c r="AW904" s="529" t="str">
        <f>IF(日報入力!AT904,AE904/日報入力!AT904,"")</f>
        <v/>
      </c>
      <c r="AX904" s="530" t="e">
        <f>IF(1&lt;日報集計!AT904,AT904/(((F904-I904-J904-N904-O904)*60)/(E904)),"")</f>
        <v>#VALUE!</v>
      </c>
      <c r="AY904" s="664" t="str">
        <f>IF(日報入力!H904,AT904/(((F904-J904)*60)/E904),"")</f>
        <v/>
      </c>
      <c r="AZ904" s="664" t="str">
        <f>IF(日報入力!I904,AT904/((G904*60)/E904),"")</f>
        <v/>
      </c>
      <c r="BA904" s="296" t="str">
        <f>IF(日報入力!G904,G904/F904,"")</f>
        <v/>
      </c>
      <c r="BB904" s="386" t="e">
        <f t="shared" si="60"/>
        <v>#VALUE!</v>
      </c>
      <c r="BC904" s="386" t="e">
        <f t="shared" si="61"/>
        <v>#VALUE!</v>
      </c>
      <c r="BD904" s="80">
        <f>日報入力!AU904</f>
        <v>0</v>
      </c>
      <c r="BE904" s="534" t="str">
        <f>IF(日報入力!AV904,日報入力!AV904,"")</f>
        <v/>
      </c>
      <c r="BF904" s="534" t="str">
        <f>IF(日報入力!AW904,日報入力!AW904,"")</f>
        <v/>
      </c>
      <c r="BG904" s="398" t="str">
        <f>IF(日報入力!G904,日報入力!K904*日報入力!D904*日報入力!BC904,"")</f>
        <v/>
      </c>
    </row>
    <row r="905" spans="1:59" ht="20.25" hidden="1" customHeight="1" x14ac:dyDescent="0.15">
      <c r="A905" s="302" t="str">
        <f>IF(日報入力!G905="","",日報入力!G905)</f>
        <v/>
      </c>
      <c r="B905" s="291" t="str">
        <f>IF(日報入力!G905="","",日報入力!H905)</f>
        <v/>
      </c>
      <c r="C905" s="291" t="str">
        <f>IF(日報入力!G905="","",日報入力!I905)</f>
        <v/>
      </c>
      <c r="D905" s="291" t="str">
        <f>IF(日報入力!G905="","",日報入力!J905)</f>
        <v/>
      </c>
      <c r="E905" s="291" t="str">
        <f>IF(日報入力!G905="","",日報入力!K905)</f>
        <v/>
      </c>
      <c r="F905" s="291" t="str">
        <f>IF(日報入力!G905="","",日報入力!L905)</f>
        <v/>
      </c>
      <c r="G905" s="291" t="str">
        <f>IF(日報入力!G905="","",日報入力!L905-日報入力!O905-日報入力!P905-日報入力!Q905-日報入力!R905-日報入力!S905-日報入力!T905-日報入力!U905-日報入力!V905-日報入力!W905-日報入力!X905-日報入力!Y905-日報入力!Z905)</f>
        <v/>
      </c>
      <c r="H905" s="291" t="str">
        <f>IF(日報入力!G905="","",IF(日報入力!M905&gt;=0,日報入力!M905*F905,F905))</f>
        <v/>
      </c>
      <c r="I905" s="291" t="str">
        <f>IF(日報入力!G905="","",日報入力!O905)</f>
        <v/>
      </c>
      <c r="J905" s="291" t="str">
        <f>IF(日報入力!G905="","",日報入力!P905)</f>
        <v/>
      </c>
      <c r="K905" s="291" t="str">
        <f>IF(日報入力!G905="","",日報入力!Q905)</f>
        <v/>
      </c>
      <c r="L905" s="291" t="str">
        <f>IF(日報入力!G905="","",日報入力!R905)</f>
        <v/>
      </c>
      <c r="M905" s="291" t="str">
        <f>IF(日報入力!G905="","",日報入力!S905)</f>
        <v/>
      </c>
      <c r="N905" s="291" t="str">
        <f>IF(日報入力!G905="","",日報入力!T905)</f>
        <v/>
      </c>
      <c r="O905" s="291" t="str">
        <f>IF(日報入力!G905="","",日報入力!U905)</f>
        <v/>
      </c>
      <c r="P905" s="291" t="str">
        <f>IF(日報入力!G905="","",日報入力!V905)</f>
        <v/>
      </c>
      <c r="Q905" s="291" t="str">
        <f>IF(日報入力!G905="","",日報入力!W905)</f>
        <v/>
      </c>
      <c r="R905" s="291" t="str">
        <f>IF(日報入力!G905="","",日報入力!X905)</f>
        <v/>
      </c>
      <c r="S905" s="291" t="str">
        <f>IF(日報入力!G905="","",日報入力!Y905)</f>
        <v/>
      </c>
      <c r="T905" s="291" t="str">
        <f>IF(日報入力!G905="","",日報入力!Z905)</f>
        <v/>
      </c>
      <c r="U905" s="291" t="str">
        <f>IF(日報入力!G905="","",日報入力!AA905)</f>
        <v/>
      </c>
      <c r="V905" s="378" t="str">
        <f>IF(日報入力!G905="","",日報入力!AB905)</f>
        <v/>
      </c>
      <c r="W905" s="291" t="str">
        <f>IF(日報入力!G905="","",日報入力!AC905)</f>
        <v/>
      </c>
      <c r="X905" s="291" t="str">
        <f>IF(日報入力!G905="","",日報入力!AD905)</f>
        <v/>
      </c>
      <c r="Y905" s="291" t="str">
        <f>IF(日報入力!G905="","",日報入力!AE905)</f>
        <v/>
      </c>
      <c r="Z905" s="291" t="str">
        <f>IF(日報入力!G905="","",日報入力!AF905)</f>
        <v/>
      </c>
      <c r="AA905" s="291" t="str">
        <f>IF(日報入力!G905="","",日報入力!AG905)</f>
        <v/>
      </c>
      <c r="AB905" s="291" t="str">
        <f>IF(日報入力!G905="","",日報入力!AH905)</f>
        <v/>
      </c>
      <c r="AC905" s="291" t="str">
        <f>IF(日報入力!G905="","",日報入力!AI905)</f>
        <v/>
      </c>
      <c r="AD905" s="291" t="str">
        <f>IF(日報入力!G905="","",日報入力!AJ905)</f>
        <v/>
      </c>
      <c r="AE905" s="292" t="str">
        <f>IF(日報入力!G905="","",日報入力!E905)</f>
        <v/>
      </c>
      <c r="AF905" s="293" t="str">
        <f>IF(日報入力!G905="","",日報入力!AK905)</f>
        <v/>
      </c>
      <c r="AG905" s="293" t="str">
        <f>IF(日報入力!G905="","",日報入力!AL905)</f>
        <v/>
      </c>
      <c r="AH905" s="293" t="str">
        <f>IF(日報入力!G905="","",日報入力!AM905)</f>
        <v/>
      </c>
      <c r="AI905" s="294" t="str">
        <f>IF(日報入力!G905&gt;0,日報入力!D905*日報入力!K905*日報入力!AL905,"")</f>
        <v/>
      </c>
      <c r="AJ905" s="294" t="str">
        <f>IF(日報入力!G905&gt;0,日報入力!E905*日報入力!AL905,"")</f>
        <v/>
      </c>
      <c r="AK905" s="294" t="str">
        <f>IF(日報入力!G905&gt;0,AI905-AJ905,"")</f>
        <v/>
      </c>
      <c r="AL905" s="292" t="str">
        <f>IF(日報入力!G905&gt;0,日報入力!E905*日報入力!AM905,"")</f>
        <v/>
      </c>
      <c r="AM905" s="292" t="str">
        <f>IF(日報入力!G905&gt;0,日報入力!AB905*日報入力!AM905,"")</f>
        <v/>
      </c>
      <c r="AN905" s="68" t="str">
        <f>IF(日報入力!G905&gt;0,日報入力!C905,"")</f>
        <v/>
      </c>
      <c r="AO905" s="68" t="str">
        <f>日報入力!B905</f>
        <v/>
      </c>
      <c r="AP905" s="68" t="str">
        <f>IF(日報入力!AQ905,日報入力!BA905,"")</f>
        <v/>
      </c>
      <c r="AQ905" s="68" t="str">
        <f>IF(日報入力!AR905,日報入力!BB905,"")</f>
        <v/>
      </c>
      <c r="AR905" s="68" t="str">
        <f>IF(日報入力!AS905,"N勤","")</f>
        <v/>
      </c>
      <c r="AS905" s="295" t="e">
        <f t="shared" si="59"/>
        <v>#VALUE!</v>
      </c>
      <c r="AT905" s="439" t="str">
        <f>日報入力!AY905</f>
        <v/>
      </c>
      <c r="AU905" s="518" t="str">
        <f>IF(日報入力!G905,G905*60/E905,"")</f>
        <v/>
      </c>
      <c r="AV905" s="528" t="str">
        <f>IF(日報入力!AT905,日報入力!AT905,"")</f>
        <v/>
      </c>
      <c r="AW905" s="529" t="str">
        <f>IF(日報入力!AT905,AE905/日報入力!AT905,"")</f>
        <v/>
      </c>
      <c r="AX905" s="530" t="e">
        <f>IF(1&lt;日報集計!AT905,AT905/(((F905-I905-J905-N905-O905)*60)/(E905)),"")</f>
        <v>#VALUE!</v>
      </c>
      <c r="AY905" s="664" t="str">
        <f>IF(日報入力!H905,AT905/(((F905-J905)*60)/E905),"")</f>
        <v/>
      </c>
      <c r="AZ905" s="664" t="str">
        <f>IF(日報入力!I905,AT905/((G905*60)/E905),"")</f>
        <v/>
      </c>
      <c r="BA905" s="296" t="str">
        <f>IF(日報入力!G905,G905/F905,"")</f>
        <v/>
      </c>
      <c r="BB905" s="386" t="e">
        <f t="shared" si="60"/>
        <v>#VALUE!</v>
      </c>
      <c r="BC905" s="386" t="e">
        <f t="shared" si="61"/>
        <v>#VALUE!</v>
      </c>
      <c r="BD905" s="80">
        <f>日報入力!AU905</f>
        <v>0</v>
      </c>
      <c r="BE905" s="534" t="str">
        <f>IF(日報入力!AV905,日報入力!AV905,"")</f>
        <v/>
      </c>
      <c r="BF905" s="534" t="str">
        <f>IF(日報入力!AW905,日報入力!AW905,"")</f>
        <v/>
      </c>
      <c r="BG905" s="398" t="str">
        <f>IF(日報入力!G905,日報入力!K905*日報入力!D905*日報入力!BC905,"")</f>
        <v/>
      </c>
    </row>
    <row r="906" spans="1:59" ht="20.25" hidden="1" customHeight="1" x14ac:dyDescent="0.15">
      <c r="A906" s="302" t="str">
        <f>IF(日報入力!G906="","",日報入力!G906)</f>
        <v/>
      </c>
      <c r="B906" s="291" t="str">
        <f>IF(日報入力!G906="","",日報入力!H906)</f>
        <v/>
      </c>
      <c r="C906" s="291" t="str">
        <f>IF(日報入力!G906="","",日報入力!I906)</f>
        <v/>
      </c>
      <c r="D906" s="291" t="str">
        <f>IF(日報入力!G906="","",日報入力!J906)</f>
        <v/>
      </c>
      <c r="E906" s="291" t="str">
        <f>IF(日報入力!G906="","",日報入力!K906)</f>
        <v/>
      </c>
      <c r="F906" s="291" t="str">
        <f>IF(日報入力!G906="","",日報入力!L906)</f>
        <v/>
      </c>
      <c r="G906" s="291" t="str">
        <f>IF(日報入力!G906="","",日報入力!L906-日報入力!O906-日報入力!P906-日報入力!Q906-日報入力!R906-日報入力!S906-日報入力!T906-日報入力!U906-日報入力!V906-日報入力!W906-日報入力!X906-日報入力!Y906-日報入力!Z906)</f>
        <v/>
      </c>
      <c r="H906" s="291" t="str">
        <f>IF(日報入力!G906="","",IF(日報入力!M906&gt;=0,日報入力!M906*F906,F906))</f>
        <v/>
      </c>
      <c r="I906" s="291" t="str">
        <f>IF(日報入力!G906="","",日報入力!O906)</f>
        <v/>
      </c>
      <c r="J906" s="291" t="str">
        <f>IF(日報入力!G906="","",日報入力!P906)</f>
        <v/>
      </c>
      <c r="K906" s="291" t="str">
        <f>IF(日報入力!G906="","",日報入力!Q906)</f>
        <v/>
      </c>
      <c r="L906" s="291" t="str">
        <f>IF(日報入力!G906="","",日報入力!R906)</f>
        <v/>
      </c>
      <c r="M906" s="291" t="str">
        <f>IF(日報入力!G906="","",日報入力!S906)</f>
        <v/>
      </c>
      <c r="N906" s="291" t="str">
        <f>IF(日報入力!G906="","",日報入力!T906)</f>
        <v/>
      </c>
      <c r="O906" s="291" t="str">
        <f>IF(日報入力!G906="","",日報入力!U906)</f>
        <v/>
      </c>
      <c r="P906" s="291" t="str">
        <f>IF(日報入力!G906="","",日報入力!V906)</f>
        <v/>
      </c>
      <c r="Q906" s="291" t="str">
        <f>IF(日報入力!G906="","",日報入力!W906)</f>
        <v/>
      </c>
      <c r="R906" s="291" t="str">
        <f>IF(日報入力!G906="","",日報入力!X906)</f>
        <v/>
      </c>
      <c r="S906" s="291" t="str">
        <f>IF(日報入力!G906="","",日報入力!Y906)</f>
        <v/>
      </c>
      <c r="T906" s="291" t="str">
        <f>IF(日報入力!G906="","",日報入力!Z906)</f>
        <v/>
      </c>
      <c r="U906" s="291" t="str">
        <f>IF(日報入力!G906="","",日報入力!AA906)</f>
        <v/>
      </c>
      <c r="V906" s="378" t="str">
        <f>IF(日報入力!G906="","",日報入力!AB906)</f>
        <v/>
      </c>
      <c r="W906" s="291" t="str">
        <f>IF(日報入力!G906="","",日報入力!AC906)</f>
        <v/>
      </c>
      <c r="X906" s="291" t="str">
        <f>IF(日報入力!G906="","",日報入力!AD906)</f>
        <v/>
      </c>
      <c r="Y906" s="291" t="str">
        <f>IF(日報入力!G906="","",日報入力!AE906)</f>
        <v/>
      </c>
      <c r="Z906" s="291" t="str">
        <f>IF(日報入力!G906="","",日報入力!AF906)</f>
        <v/>
      </c>
      <c r="AA906" s="291" t="str">
        <f>IF(日報入力!G906="","",日報入力!AG906)</f>
        <v/>
      </c>
      <c r="AB906" s="291" t="str">
        <f>IF(日報入力!G906="","",日報入力!AH906)</f>
        <v/>
      </c>
      <c r="AC906" s="291" t="str">
        <f>IF(日報入力!G906="","",日報入力!AI906)</f>
        <v/>
      </c>
      <c r="AD906" s="291" t="str">
        <f>IF(日報入力!G906="","",日報入力!AJ906)</f>
        <v/>
      </c>
      <c r="AE906" s="292" t="str">
        <f>IF(日報入力!G906="","",日報入力!E906)</f>
        <v/>
      </c>
      <c r="AF906" s="293" t="str">
        <f>IF(日報入力!G906="","",日報入力!AK906)</f>
        <v/>
      </c>
      <c r="AG906" s="293" t="str">
        <f>IF(日報入力!G906="","",日報入力!AL906)</f>
        <v/>
      </c>
      <c r="AH906" s="293" t="str">
        <f>IF(日報入力!G906="","",日報入力!AM906)</f>
        <v/>
      </c>
      <c r="AI906" s="294" t="str">
        <f>IF(日報入力!G906&gt;0,日報入力!D906*日報入力!K906*日報入力!AL906,"")</f>
        <v/>
      </c>
      <c r="AJ906" s="294" t="str">
        <f>IF(日報入力!G906&gt;0,日報入力!E906*日報入力!AL906,"")</f>
        <v/>
      </c>
      <c r="AK906" s="294" t="str">
        <f>IF(日報入力!G906&gt;0,AI906-AJ906,"")</f>
        <v/>
      </c>
      <c r="AL906" s="292" t="str">
        <f>IF(日報入力!G906&gt;0,日報入力!E906*日報入力!AM906,"")</f>
        <v/>
      </c>
      <c r="AM906" s="292" t="str">
        <f>IF(日報入力!G906&gt;0,日報入力!AB906*日報入力!AM906,"")</f>
        <v/>
      </c>
      <c r="AN906" s="68" t="str">
        <f>IF(日報入力!G906&gt;0,日報入力!C906,"")</f>
        <v/>
      </c>
      <c r="AO906" s="68" t="str">
        <f>日報入力!B906</f>
        <v/>
      </c>
      <c r="AP906" s="68" t="str">
        <f>IF(日報入力!AQ906,日報入力!BA906,"")</f>
        <v/>
      </c>
      <c r="AQ906" s="68" t="str">
        <f>IF(日報入力!AR906,日報入力!BB906,"")</f>
        <v/>
      </c>
      <c r="AR906" s="68" t="str">
        <f>IF(日報入力!AS906,"N勤","")</f>
        <v/>
      </c>
      <c r="AS906" s="295" t="e">
        <f t="shared" si="59"/>
        <v>#VALUE!</v>
      </c>
      <c r="AT906" s="439" t="str">
        <f>日報入力!AY906</f>
        <v/>
      </c>
      <c r="AU906" s="518" t="str">
        <f>IF(日報入力!G906,G906*60/E906,"")</f>
        <v/>
      </c>
      <c r="AV906" s="528" t="str">
        <f>IF(日報入力!AT906,日報入力!AT906,"")</f>
        <v/>
      </c>
      <c r="AW906" s="529" t="str">
        <f>IF(日報入力!AT906,AE906/日報入力!AT906,"")</f>
        <v/>
      </c>
      <c r="AX906" s="530" t="e">
        <f>IF(1&lt;日報集計!AT906,AT906/(((F906-I906-J906-N906-O906)*60)/(E906)),"")</f>
        <v>#VALUE!</v>
      </c>
      <c r="AY906" s="664" t="str">
        <f>IF(日報入力!H906,AT906/(((F906-J906)*60)/E906),"")</f>
        <v/>
      </c>
      <c r="AZ906" s="664" t="str">
        <f>IF(日報入力!I906,AT906/((G906*60)/E906),"")</f>
        <v/>
      </c>
      <c r="BA906" s="296" t="str">
        <f>IF(日報入力!G906,G906/F906,"")</f>
        <v/>
      </c>
      <c r="BB906" s="386" t="e">
        <f t="shared" si="60"/>
        <v>#VALUE!</v>
      </c>
      <c r="BC906" s="386" t="e">
        <f t="shared" si="61"/>
        <v>#VALUE!</v>
      </c>
      <c r="BD906" s="80">
        <f>日報入力!AU906</f>
        <v>0</v>
      </c>
      <c r="BE906" s="534" t="str">
        <f>IF(日報入力!AV906,日報入力!AV906,"")</f>
        <v/>
      </c>
      <c r="BF906" s="534" t="str">
        <f>IF(日報入力!AW906,日報入力!AW906,"")</f>
        <v/>
      </c>
      <c r="BG906" s="398" t="str">
        <f>IF(日報入力!G906,日報入力!K906*日報入力!D906*日報入力!BC906,"")</f>
        <v/>
      </c>
    </row>
    <row r="907" spans="1:59" ht="20.25" hidden="1" customHeight="1" x14ac:dyDescent="0.15">
      <c r="A907" s="302" t="str">
        <f>IF(日報入力!G907="","",日報入力!G907)</f>
        <v/>
      </c>
      <c r="B907" s="291" t="str">
        <f>IF(日報入力!G907="","",日報入力!H907)</f>
        <v/>
      </c>
      <c r="C907" s="291" t="str">
        <f>IF(日報入力!G907="","",日報入力!I907)</f>
        <v/>
      </c>
      <c r="D907" s="291" t="str">
        <f>IF(日報入力!G907="","",日報入力!J907)</f>
        <v/>
      </c>
      <c r="E907" s="291" t="str">
        <f>IF(日報入力!G907="","",日報入力!K907)</f>
        <v/>
      </c>
      <c r="F907" s="291" t="str">
        <f>IF(日報入力!G907="","",日報入力!L907)</f>
        <v/>
      </c>
      <c r="G907" s="291" t="str">
        <f>IF(日報入力!G907="","",日報入力!L907-日報入力!O907-日報入力!P907-日報入力!Q907-日報入力!R907-日報入力!S907-日報入力!T907-日報入力!U907-日報入力!V907-日報入力!W907-日報入力!X907-日報入力!Y907-日報入力!Z907)</f>
        <v/>
      </c>
      <c r="H907" s="291" t="str">
        <f>IF(日報入力!G907="","",IF(日報入力!M907&gt;=0,日報入力!M907*F907,F907))</f>
        <v/>
      </c>
      <c r="I907" s="291" t="str">
        <f>IF(日報入力!G907="","",日報入力!O907)</f>
        <v/>
      </c>
      <c r="J907" s="291" t="str">
        <f>IF(日報入力!G907="","",日報入力!P907)</f>
        <v/>
      </c>
      <c r="K907" s="291" t="str">
        <f>IF(日報入力!G907="","",日報入力!Q907)</f>
        <v/>
      </c>
      <c r="L907" s="291" t="str">
        <f>IF(日報入力!G907="","",日報入力!R907)</f>
        <v/>
      </c>
      <c r="M907" s="291" t="str">
        <f>IF(日報入力!G907="","",日報入力!S907)</f>
        <v/>
      </c>
      <c r="N907" s="291" t="str">
        <f>IF(日報入力!G907="","",日報入力!T907)</f>
        <v/>
      </c>
      <c r="O907" s="291" t="str">
        <f>IF(日報入力!G907="","",日報入力!U907)</f>
        <v/>
      </c>
      <c r="P907" s="291" t="str">
        <f>IF(日報入力!G907="","",日報入力!V907)</f>
        <v/>
      </c>
      <c r="Q907" s="291" t="str">
        <f>IF(日報入力!G907="","",日報入力!W907)</f>
        <v/>
      </c>
      <c r="R907" s="291" t="str">
        <f>IF(日報入力!G907="","",日報入力!X907)</f>
        <v/>
      </c>
      <c r="S907" s="291" t="str">
        <f>IF(日報入力!G907="","",日報入力!Y907)</f>
        <v/>
      </c>
      <c r="T907" s="291" t="str">
        <f>IF(日報入力!G907="","",日報入力!Z907)</f>
        <v/>
      </c>
      <c r="U907" s="291" t="str">
        <f>IF(日報入力!G907="","",日報入力!AA907)</f>
        <v/>
      </c>
      <c r="V907" s="378" t="str">
        <f>IF(日報入力!G907="","",日報入力!AB907)</f>
        <v/>
      </c>
      <c r="W907" s="291" t="str">
        <f>IF(日報入力!G907="","",日報入力!AC907)</f>
        <v/>
      </c>
      <c r="X907" s="291" t="str">
        <f>IF(日報入力!G907="","",日報入力!AD907)</f>
        <v/>
      </c>
      <c r="Y907" s="291" t="str">
        <f>IF(日報入力!G907="","",日報入力!AE907)</f>
        <v/>
      </c>
      <c r="Z907" s="291" t="str">
        <f>IF(日報入力!G907="","",日報入力!AF907)</f>
        <v/>
      </c>
      <c r="AA907" s="291" t="str">
        <f>IF(日報入力!G907="","",日報入力!AG907)</f>
        <v/>
      </c>
      <c r="AB907" s="291" t="str">
        <f>IF(日報入力!G907="","",日報入力!AH907)</f>
        <v/>
      </c>
      <c r="AC907" s="291" t="str">
        <f>IF(日報入力!G907="","",日報入力!AI907)</f>
        <v/>
      </c>
      <c r="AD907" s="291" t="str">
        <f>IF(日報入力!G907="","",日報入力!AJ907)</f>
        <v/>
      </c>
      <c r="AE907" s="292" t="str">
        <f>IF(日報入力!G907="","",日報入力!E907)</f>
        <v/>
      </c>
      <c r="AF907" s="293" t="str">
        <f>IF(日報入力!G907="","",日報入力!AK907)</f>
        <v/>
      </c>
      <c r="AG907" s="293" t="str">
        <f>IF(日報入力!G907="","",日報入力!AL907)</f>
        <v/>
      </c>
      <c r="AH907" s="293" t="str">
        <f>IF(日報入力!G907="","",日報入力!AM907)</f>
        <v/>
      </c>
      <c r="AI907" s="294" t="str">
        <f>IF(日報入力!G907&gt;0,日報入力!D907*日報入力!K907*日報入力!AL907,"")</f>
        <v/>
      </c>
      <c r="AJ907" s="294" t="str">
        <f>IF(日報入力!G907&gt;0,日報入力!E907*日報入力!AL907,"")</f>
        <v/>
      </c>
      <c r="AK907" s="294" t="str">
        <f>IF(日報入力!G907&gt;0,AI907-AJ907,"")</f>
        <v/>
      </c>
      <c r="AL907" s="292" t="str">
        <f>IF(日報入力!G907&gt;0,日報入力!E907*日報入力!AM907,"")</f>
        <v/>
      </c>
      <c r="AM907" s="292" t="str">
        <f>IF(日報入力!G907&gt;0,日報入力!AB907*日報入力!AM907,"")</f>
        <v/>
      </c>
      <c r="AN907" s="68" t="str">
        <f>IF(日報入力!G907&gt;0,日報入力!C907,"")</f>
        <v/>
      </c>
      <c r="AO907" s="68" t="str">
        <f>日報入力!B907</f>
        <v/>
      </c>
      <c r="AP907" s="68" t="str">
        <f>IF(日報入力!AQ907,日報入力!BA907,"")</f>
        <v/>
      </c>
      <c r="AQ907" s="68" t="str">
        <f>IF(日報入力!AR907,日報入力!BB907,"")</f>
        <v/>
      </c>
      <c r="AR907" s="68" t="str">
        <f>IF(日報入力!AS907,"N勤","")</f>
        <v/>
      </c>
      <c r="AS907" s="295" t="e">
        <f t="shared" si="59"/>
        <v>#VALUE!</v>
      </c>
      <c r="AT907" s="439" t="str">
        <f>日報入力!AY907</f>
        <v/>
      </c>
      <c r="AU907" s="518" t="str">
        <f>IF(日報入力!G907,G907*60/E907,"")</f>
        <v/>
      </c>
      <c r="AV907" s="528" t="str">
        <f>IF(日報入力!AT907,日報入力!AT907,"")</f>
        <v/>
      </c>
      <c r="AW907" s="529" t="str">
        <f>IF(日報入力!AT907,AE907/日報入力!AT907,"")</f>
        <v/>
      </c>
      <c r="AX907" s="530" t="e">
        <f>IF(1&lt;日報集計!AT907,AT907/(((F907-I907-J907-N907-O907)*60)/(E907)),"")</f>
        <v>#VALUE!</v>
      </c>
      <c r="AY907" s="664" t="str">
        <f>IF(日報入力!H907,AT907/(((F907-J907)*60)/E907),"")</f>
        <v/>
      </c>
      <c r="AZ907" s="664" t="str">
        <f>IF(日報入力!I907,AT907/((G907*60)/E907),"")</f>
        <v/>
      </c>
      <c r="BA907" s="296" t="str">
        <f>IF(日報入力!G907,G907/F907,"")</f>
        <v/>
      </c>
      <c r="BB907" s="386" t="e">
        <f t="shared" si="60"/>
        <v>#VALUE!</v>
      </c>
      <c r="BC907" s="386" t="e">
        <f t="shared" si="61"/>
        <v>#VALUE!</v>
      </c>
      <c r="BD907" s="80">
        <f>日報入力!AU907</f>
        <v>0</v>
      </c>
      <c r="BE907" s="534" t="str">
        <f>IF(日報入力!AV907,日報入力!AV907,"")</f>
        <v/>
      </c>
      <c r="BF907" s="534" t="str">
        <f>IF(日報入力!AW907,日報入力!AW907,"")</f>
        <v/>
      </c>
      <c r="BG907" s="398" t="str">
        <f>IF(日報入力!G907,日報入力!K907*日報入力!D907*日報入力!BC907,"")</f>
        <v/>
      </c>
    </row>
    <row r="908" spans="1:59" ht="20.25" hidden="1" customHeight="1" x14ac:dyDescent="0.15">
      <c r="A908" s="302" t="str">
        <f>IF(日報入力!G908="","",日報入力!G908)</f>
        <v/>
      </c>
      <c r="B908" s="291" t="str">
        <f>IF(日報入力!G908="","",日報入力!H908)</f>
        <v/>
      </c>
      <c r="C908" s="291" t="str">
        <f>IF(日報入力!G908="","",日報入力!I908)</f>
        <v/>
      </c>
      <c r="D908" s="291" t="str">
        <f>IF(日報入力!G908="","",日報入力!J908)</f>
        <v/>
      </c>
      <c r="E908" s="291" t="str">
        <f>IF(日報入力!G908="","",日報入力!K908)</f>
        <v/>
      </c>
      <c r="F908" s="291" t="str">
        <f>IF(日報入力!G908="","",日報入力!L908)</f>
        <v/>
      </c>
      <c r="G908" s="291" t="str">
        <f>IF(日報入力!G908="","",日報入力!L908-日報入力!O908-日報入力!P908-日報入力!Q908-日報入力!R908-日報入力!S908-日報入力!T908-日報入力!U908-日報入力!V908-日報入力!W908-日報入力!X908-日報入力!Y908-日報入力!Z908)</f>
        <v/>
      </c>
      <c r="H908" s="291" t="str">
        <f>IF(日報入力!G908="","",IF(日報入力!M908&gt;=0,日報入力!M908*F908,F908))</f>
        <v/>
      </c>
      <c r="I908" s="291" t="str">
        <f>IF(日報入力!G908="","",日報入力!O908)</f>
        <v/>
      </c>
      <c r="J908" s="291" t="str">
        <f>IF(日報入力!G908="","",日報入力!P908)</f>
        <v/>
      </c>
      <c r="K908" s="291" t="str">
        <f>IF(日報入力!G908="","",日報入力!Q908)</f>
        <v/>
      </c>
      <c r="L908" s="291" t="str">
        <f>IF(日報入力!G908="","",日報入力!R908)</f>
        <v/>
      </c>
      <c r="M908" s="291" t="str">
        <f>IF(日報入力!G908="","",日報入力!S908)</f>
        <v/>
      </c>
      <c r="N908" s="291" t="str">
        <f>IF(日報入力!G908="","",日報入力!T908)</f>
        <v/>
      </c>
      <c r="O908" s="291" t="str">
        <f>IF(日報入力!G908="","",日報入力!U908)</f>
        <v/>
      </c>
      <c r="P908" s="291" t="str">
        <f>IF(日報入力!G908="","",日報入力!V908)</f>
        <v/>
      </c>
      <c r="Q908" s="291" t="str">
        <f>IF(日報入力!G908="","",日報入力!W908)</f>
        <v/>
      </c>
      <c r="R908" s="291" t="str">
        <f>IF(日報入力!G908="","",日報入力!X908)</f>
        <v/>
      </c>
      <c r="S908" s="291" t="str">
        <f>IF(日報入力!G908="","",日報入力!Y908)</f>
        <v/>
      </c>
      <c r="T908" s="291" t="str">
        <f>IF(日報入力!G908="","",日報入力!Z908)</f>
        <v/>
      </c>
      <c r="U908" s="291" t="str">
        <f>IF(日報入力!G908="","",日報入力!AA908)</f>
        <v/>
      </c>
      <c r="V908" s="378" t="str">
        <f>IF(日報入力!G908="","",日報入力!AB908)</f>
        <v/>
      </c>
      <c r="W908" s="291" t="str">
        <f>IF(日報入力!G908="","",日報入力!AC908)</f>
        <v/>
      </c>
      <c r="X908" s="291" t="str">
        <f>IF(日報入力!G908="","",日報入力!AD908)</f>
        <v/>
      </c>
      <c r="Y908" s="291" t="str">
        <f>IF(日報入力!G908="","",日報入力!AE908)</f>
        <v/>
      </c>
      <c r="Z908" s="291" t="str">
        <f>IF(日報入力!G908="","",日報入力!AF908)</f>
        <v/>
      </c>
      <c r="AA908" s="291" t="str">
        <f>IF(日報入力!G908="","",日報入力!AG908)</f>
        <v/>
      </c>
      <c r="AB908" s="291" t="str">
        <f>IF(日報入力!G908="","",日報入力!AH908)</f>
        <v/>
      </c>
      <c r="AC908" s="291" t="str">
        <f>IF(日報入力!G908="","",日報入力!AI908)</f>
        <v/>
      </c>
      <c r="AD908" s="291" t="str">
        <f>IF(日報入力!G908="","",日報入力!AJ908)</f>
        <v/>
      </c>
      <c r="AE908" s="292" t="str">
        <f>IF(日報入力!G908="","",日報入力!E908)</f>
        <v/>
      </c>
      <c r="AF908" s="293" t="str">
        <f>IF(日報入力!G908="","",日報入力!AK908)</f>
        <v/>
      </c>
      <c r="AG908" s="293" t="str">
        <f>IF(日報入力!G908="","",日報入力!AL908)</f>
        <v/>
      </c>
      <c r="AH908" s="293" t="str">
        <f>IF(日報入力!G908="","",日報入力!AM908)</f>
        <v/>
      </c>
      <c r="AI908" s="294" t="str">
        <f>IF(日報入力!G908&gt;0,日報入力!D908*日報入力!K908*日報入力!AL908,"")</f>
        <v/>
      </c>
      <c r="AJ908" s="294" t="str">
        <f>IF(日報入力!G908&gt;0,日報入力!E908*日報入力!AL908,"")</f>
        <v/>
      </c>
      <c r="AK908" s="294" t="str">
        <f>IF(日報入力!G908&gt;0,AI908-AJ908,"")</f>
        <v/>
      </c>
      <c r="AL908" s="292" t="str">
        <f>IF(日報入力!G908&gt;0,日報入力!E908*日報入力!AM908,"")</f>
        <v/>
      </c>
      <c r="AM908" s="292" t="str">
        <f>IF(日報入力!G908&gt;0,日報入力!AB908*日報入力!AM908,"")</f>
        <v/>
      </c>
      <c r="AN908" s="68" t="str">
        <f>IF(日報入力!G908&gt;0,日報入力!C908,"")</f>
        <v/>
      </c>
      <c r="AO908" s="68" t="str">
        <f>日報入力!B908</f>
        <v/>
      </c>
      <c r="AP908" s="68" t="str">
        <f>IF(日報入力!AQ908,日報入力!BA908,"")</f>
        <v/>
      </c>
      <c r="AQ908" s="68" t="str">
        <f>IF(日報入力!AR908,日報入力!BB908,"")</f>
        <v/>
      </c>
      <c r="AR908" s="68" t="str">
        <f>IF(日報入力!AS908,"N勤","")</f>
        <v/>
      </c>
      <c r="AS908" s="295" t="e">
        <f t="shared" si="59"/>
        <v>#VALUE!</v>
      </c>
      <c r="AT908" s="439" t="str">
        <f>日報入力!AY908</f>
        <v/>
      </c>
      <c r="AU908" s="518" t="str">
        <f>IF(日報入力!G908,G908*60/E908,"")</f>
        <v/>
      </c>
      <c r="AV908" s="528" t="str">
        <f>IF(日報入力!AT908,日報入力!AT908,"")</f>
        <v/>
      </c>
      <c r="AW908" s="529" t="str">
        <f>IF(日報入力!AT908,AE908/日報入力!AT908,"")</f>
        <v/>
      </c>
      <c r="AX908" s="530" t="e">
        <f>IF(1&lt;日報集計!AT908,AT908/(((F908-I908-J908-N908-O908)*60)/(E908)),"")</f>
        <v>#VALUE!</v>
      </c>
      <c r="AY908" s="664" t="str">
        <f>IF(日報入力!H908,AT908/(((F908-J908)*60)/E908),"")</f>
        <v/>
      </c>
      <c r="AZ908" s="664" t="str">
        <f>IF(日報入力!I908,AT908/((G908*60)/E908),"")</f>
        <v/>
      </c>
      <c r="BA908" s="296" t="str">
        <f>IF(日報入力!G908,G908/F908,"")</f>
        <v/>
      </c>
      <c r="BB908" s="386" t="e">
        <f t="shared" si="60"/>
        <v>#VALUE!</v>
      </c>
      <c r="BC908" s="386" t="e">
        <f t="shared" si="61"/>
        <v>#VALUE!</v>
      </c>
      <c r="BD908" s="80">
        <f>日報入力!AU908</f>
        <v>0</v>
      </c>
      <c r="BE908" s="534" t="str">
        <f>IF(日報入力!AV908,日報入力!AV908,"")</f>
        <v/>
      </c>
      <c r="BF908" s="534" t="str">
        <f>IF(日報入力!AW908,日報入力!AW908,"")</f>
        <v/>
      </c>
      <c r="BG908" s="398" t="str">
        <f>IF(日報入力!G908,日報入力!K908*日報入力!D908*日報入力!BC908,"")</f>
        <v/>
      </c>
    </row>
    <row r="909" spans="1:59" ht="20.25" hidden="1" customHeight="1" x14ac:dyDescent="0.15">
      <c r="A909" s="302" t="str">
        <f>IF(日報入力!G909="","",日報入力!G909)</f>
        <v/>
      </c>
      <c r="B909" s="291" t="str">
        <f>IF(日報入力!G909="","",日報入力!H909)</f>
        <v/>
      </c>
      <c r="C909" s="291" t="str">
        <f>IF(日報入力!G909="","",日報入力!I909)</f>
        <v/>
      </c>
      <c r="D909" s="291" t="str">
        <f>IF(日報入力!G909="","",日報入力!J909)</f>
        <v/>
      </c>
      <c r="E909" s="291" t="str">
        <f>IF(日報入力!G909="","",日報入力!K909)</f>
        <v/>
      </c>
      <c r="F909" s="291" t="str">
        <f>IF(日報入力!G909="","",日報入力!L909)</f>
        <v/>
      </c>
      <c r="G909" s="291" t="str">
        <f>IF(日報入力!G909="","",日報入力!L909-日報入力!O909-日報入力!P909-日報入力!Q909-日報入力!R909-日報入力!S909-日報入力!T909-日報入力!U909-日報入力!V909-日報入力!W909-日報入力!X909-日報入力!Y909-日報入力!Z909)</f>
        <v/>
      </c>
      <c r="H909" s="291" t="str">
        <f>IF(日報入力!G909="","",IF(日報入力!M909&gt;=0,日報入力!M909*F909,F909))</f>
        <v/>
      </c>
      <c r="I909" s="291" t="str">
        <f>IF(日報入力!G909="","",日報入力!O909)</f>
        <v/>
      </c>
      <c r="J909" s="291" t="str">
        <f>IF(日報入力!G909="","",日報入力!P909)</f>
        <v/>
      </c>
      <c r="K909" s="291" t="str">
        <f>IF(日報入力!G909="","",日報入力!Q909)</f>
        <v/>
      </c>
      <c r="L909" s="291" t="str">
        <f>IF(日報入力!G909="","",日報入力!R909)</f>
        <v/>
      </c>
      <c r="M909" s="291" t="str">
        <f>IF(日報入力!G909="","",日報入力!S909)</f>
        <v/>
      </c>
      <c r="N909" s="291" t="str">
        <f>IF(日報入力!G909="","",日報入力!T909)</f>
        <v/>
      </c>
      <c r="O909" s="291" t="str">
        <f>IF(日報入力!G909="","",日報入力!U909)</f>
        <v/>
      </c>
      <c r="P909" s="291" t="str">
        <f>IF(日報入力!G909="","",日報入力!V909)</f>
        <v/>
      </c>
      <c r="Q909" s="291" t="str">
        <f>IF(日報入力!G909="","",日報入力!W909)</f>
        <v/>
      </c>
      <c r="R909" s="291" t="str">
        <f>IF(日報入力!G909="","",日報入力!X909)</f>
        <v/>
      </c>
      <c r="S909" s="291" t="str">
        <f>IF(日報入力!G909="","",日報入力!Y909)</f>
        <v/>
      </c>
      <c r="T909" s="291" t="str">
        <f>IF(日報入力!G909="","",日報入力!Z909)</f>
        <v/>
      </c>
      <c r="U909" s="291" t="str">
        <f>IF(日報入力!G909="","",日報入力!AA909)</f>
        <v/>
      </c>
      <c r="V909" s="378" t="str">
        <f>IF(日報入力!G909="","",日報入力!AB909)</f>
        <v/>
      </c>
      <c r="W909" s="291" t="str">
        <f>IF(日報入力!G909="","",日報入力!AC909)</f>
        <v/>
      </c>
      <c r="X909" s="291" t="str">
        <f>IF(日報入力!G909="","",日報入力!AD909)</f>
        <v/>
      </c>
      <c r="Y909" s="291" t="str">
        <f>IF(日報入力!G909="","",日報入力!AE909)</f>
        <v/>
      </c>
      <c r="Z909" s="291" t="str">
        <f>IF(日報入力!G909="","",日報入力!AF909)</f>
        <v/>
      </c>
      <c r="AA909" s="291" t="str">
        <f>IF(日報入力!G909="","",日報入力!AG909)</f>
        <v/>
      </c>
      <c r="AB909" s="291" t="str">
        <f>IF(日報入力!G909="","",日報入力!AH909)</f>
        <v/>
      </c>
      <c r="AC909" s="291" t="str">
        <f>IF(日報入力!G909="","",日報入力!AI909)</f>
        <v/>
      </c>
      <c r="AD909" s="291" t="str">
        <f>IF(日報入力!G909="","",日報入力!AJ909)</f>
        <v/>
      </c>
      <c r="AE909" s="292" t="str">
        <f>IF(日報入力!G909="","",日報入力!E909)</f>
        <v/>
      </c>
      <c r="AF909" s="293" t="str">
        <f>IF(日報入力!G909="","",日報入力!AK909)</f>
        <v/>
      </c>
      <c r="AG909" s="293" t="str">
        <f>IF(日報入力!G909="","",日報入力!AL909)</f>
        <v/>
      </c>
      <c r="AH909" s="293" t="str">
        <f>IF(日報入力!G909="","",日報入力!AM909)</f>
        <v/>
      </c>
      <c r="AI909" s="294" t="str">
        <f>IF(日報入力!G909&gt;0,日報入力!D909*日報入力!K909*日報入力!AL909,"")</f>
        <v/>
      </c>
      <c r="AJ909" s="294" t="str">
        <f>IF(日報入力!G909&gt;0,日報入力!E909*日報入力!AL909,"")</f>
        <v/>
      </c>
      <c r="AK909" s="294" t="str">
        <f>IF(日報入力!G909&gt;0,AI909-AJ909,"")</f>
        <v/>
      </c>
      <c r="AL909" s="292" t="str">
        <f>IF(日報入力!G909&gt;0,日報入力!E909*日報入力!AM909,"")</f>
        <v/>
      </c>
      <c r="AM909" s="292" t="str">
        <f>IF(日報入力!G909&gt;0,日報入力!AB909*日報入力!AM909,"")</f>
        <v/>
      </c>
      <c r="AN909" s="68" t="str">
        <f>IF(日報入力!G909&gt;0,日報入力!C909,"")</f>
        <v/>
      </c>
      <c r="AO909" s="68" t="str">
        <f>日報入力!B909</f>
        <v/>
      </c>
      <c r="AP909" s="68" t="str">
        <f>IF(日報入力!AQ909,日報入力!BA909,"")</f>
        <v/>
      </c>
      <c r="AQ909" s="68" t="str">
        <f>IF(日報入力!AR909,日報入力!BB909,"")</f>
        <v/>
      </c>
      <c r="AR909" s="68" t="str">
        <f>IF(日報入力!AS909,"N勤","")</f>
        <v/>
      </c>
      <c r="AS909" s="295" t="e">
        <f t="shared" si="59"/>
        <v>#VALUE!</v>
      </c>
      <c r="AT909" s="439" t="str">
        <f>日報入力!AY909</f>
        <v/>
      </c>
      <c r="AU909" s="518" t="str">
        <f>IF(日報入力!G909,G909*60/E909,"")</f>
        <v/>
      </c>
      <c r="AV909" s="528" t="str">
        <f>IF(日報入力!AT909,日報入力!AT909,"")</f>
        <v/>
      </c>
      <c r="AW909" s="529" t="str">
        <f>IF(日報入力!AT909,AE909/日報入力!AT909,"")</f>
        <v/>
      </c>
      <c r="AX909" s="530" t="e">
        <f>IF(1&lt;日報集計!AT909,AT909/(((F909-I909-J909-N909-O909)*60)/(E909)),"")</f>
        <v>#VALUE!</v>
      </c>
      <c r="AY909" s="664" t="str">
        <f>IF(日報入力!H909,AT909/(((F909-J909)*60)/E909),"")</f>
        <v/>
      </c>
      <c r="AZ909" s="664" t="str">
        <f>IF(日報入力!I909,AT909/((G909*60)/E909),"")</f>
        <v/>
      </c>
      <c r="BA909" s="296" t="str">
        <f>IF(日報入力!G909,G909/F909,"")</f>
        <v/>
      </c>
      <c r="BB909" s="386" t="e">
        <f t="shared" si="60"/>
        <v>#VALUE!</v>
      </c>
      <c r="BC909" s="386" t="e">
        <f t="shared" si="61"/>
        <v>#VALUE!</v>
      </c>
      <c r="BD909" s="80">
        <f>日報入力!AU909</f>
        <v>0</v>
      </c>
      <c r="BE909" s="534" t="str">
        <f>IF(日報入力!AV909,日報入力!AV909,"")</f>
        <v/>
      </c>
      <c r="BF909" s="534" t="str">
        <f>IF(日報入力!AW909,日報入力!AW909,"")</f>
        <v/>
      </c>
      <c r="BG909" s="398" t="str">
        <f>IF(日報入力!G909,日報入力!K909*日報入力!D909*日報入力!BC909,"")</f>
        <v/>
      </c>
    </row>
    <row r="910" spans="1:59" ht="20.25" hidden="1" customHeight="1" x14ac:dyDescent="0.15">
      <c r="A910" s="302" t="str">
        <f>IF(日報入力!G910="","",日報入力!G910)</f>
        <v/>
      </c>
      <c r="B910" s="291" t="str">
        <f>IF(日報入力!G910="","",日報入力!H910)</f>
        <v/>
      </c>
      <c r="C910" s="291" t="str">
        <f>IF(日報入力!G910="","",日報入力!I910)</f>
        <v/>
      </c>
      <c r="D910" s="291" t="str">
        <f>IF(日報入力!G910="","",日報入力!J910)</f>
        <v/>
      </c>
      <c r="E910" s="291" t="str">
        <f>IF(日報入力!G910="","",日報入力!K910)</f>
        <v/>
      </c>
      <c r="F910" s="291" t="str">
        <f>IF(日報入力!G910="","",日報入力!L910)</f>
        <v/>
      </c>
      <c r="G910" s="291" t="str">
        <f>IF(日報入力!G910="","",日報入力!L910-日報入力!O910-日報入力!P910-日報入力!Q910-日報入力!R910-日報入力!S910-日報入力!T910-日報入力!U910-日報入力!V910-日報入力!W910-日報入力!X910-日報入力!Y910-日報入力!Z910)</f>
        <v/>
      </c>
      <c r="H910" s="291" t="str">
        <f>IF(日報入力!G910="","",IF(日報入力!M910&gt;=0,日報入力!M910*F910,F910))</f>
        <v/>
      </c>
      <c r="I910" s="291" t="str">
        <f>IF(日報入力!G910="","",日報入力!O910)</f>
        <v/>
      </c>
      <c r="J910" s="291" t="str">
        <f>IF(日報入力!G910="","",日報入力!P910)</f>
        <v/>
      </c>
      <c r="K910" s="291" t="str">
        <f>IF(日報入力!G910="","",日報入力!Q910)</f>
        <v/>
      </c>
      <c r="L910" s="291" t="str">
        <f>IF(日報入力!G910="","",日報入力!R910)</f>
        <v/>
      </c>
      <c r="M910" s="291" t="str">
        <f>IF(日報入力!G910="","",日報入力!S910)</f>
        <v/>
      </c>
      <c r="N910" s="291" t="str">
        <f>IF(日報入力!G910="","",日報入力!T910)</f>
        <v/>
      </c>
      <c r="O910" s="291" t="str">
        <f>IF(日報入力!G910="","",日報入力!U910)</f>
        <v/>
      </c>
      <c r="P910" s="291" t="str">
        <f>IF(日報入力!G910="","",日報入力!V910)</f>
        <v/>
      </c>
      <c r="Q910" s="291" t="str">
        <f>IF(日報入力!G910="","",日報入力!W910)</f>
        <v/>
      </c>
      <c r="R910" s="291" t="str">
        <f>IF(日報入力!G910="","",日報入力!X910)</f>
        <v/>
      </c>
      <c r="S910" s="291" t="str">
        <f>IF(日報入力!G910="","",日報入力!Y910)</f>
        <v/>
      </c>
      <c r="T910" s="291" t="str">
        <f>IF(日報入力!G910="","",日報入力!Z910)</f>
        <v/>
      </c>
      <c r="U910" s="291" t="str">
        <f>IF(日報入力!G910="","",日報入力!AA910)</f>
        <v/>
      </c>
      <c r="V910" s="378" t="str">
        <f>IF(日報入力!G910="","",日報入力!AB910)</f>
        <v/>
      </c>
      <c r="W910" s="291" t="str">
        <f>IF(日報入力!G910="","",日報入力!AC910)</f>
        <v/>
      </c>
      <c r="X910" s="291" t="str">
        <f>IF(日報入力!G910="","",日報入力!AD910)</f>
        <v/>
      </c>
      <c r="Y910" s="291" t="str">
        <f>IF(日報入力!G910="","",日報入力!AE910)</f>
        <v/>
      </c>
      <c r="Z910" s="291" t="str">
        <f>IF(日報入力!G910="","",日報入力!AF910)</f>
        <v/>
      </c>
      <c r="AA910" s="291" t="str">
        <f>IF(日報入力!G910="","",日報入力!AG910)</f>
        <v/>
      </c>
      <c r="AB910" s="291" t="str">
        <f>IF(日報入力!G910="","",日報入力!AH910)</f>
        <v/>
      </c>
      <c r="AC910" s="291" t="str">
        <f>IF(日報入力!G910="","",日報入力!AI910)</f>
        <v/>
      </c>
      <c r="AD910" s="291" t="str">
        <f>IF(日報入力!G910="","",日報入力!AJ910)</f>
        <v/>
      </c>
      <c r="AE910" s="292" t="str">
        <f>IF(日報入力!G910="","",日報入力!E910)</f>
        <v/>
      </c>
      <c r="AF910" s="293" t="str">
        <f>IF(日報入力!G910="","",日報入力!AK910)</f>
        <v/>
      </c>
      <c r="AG910" s="293" t="str">
        <f>IF(日報入力!G910="","",日報入力!AL910)</f>
        <v/>
      </c>
      <c r="AH910" s="293" t="str">
        <f>IF(日報入力!G910="","",日報入力!AM910)</f>
        <v/>
      </c>
      <c r="AI910" s="294" t="str">
        <f>IF(日報入力!G910&gt;0,日報入力!D910*日報入力!K910*日報入力!AL910,"")</f>
        <v/>
      </c>
      <c r="AJ910" s="294" t="str">
        <f>IF(日報入力!G910&gt;0,日報入力!E910*日報入力!AL910,"")</f>
        <v/>
      </c>
      <c r="AK910" s="294" t="str">
        <f>IF(日報入力!G910&gt;0,AI910-AJ910,"")</f>
        <v/>
      </c>
      <c r="AL910" s="292" t="str">
        <f>IF(日報入力!G910&gt;0,日報入力!E910*日報入力!AM910,"")</f>
        <v/>
      </c>
      <c r="AM910" s="292" t="str">
        <f>IF(日報入力!G910&gt;0,日報入力!AB910*日報入力!AM910,"")</f>
        <v/>
      </c>
      <c r="AN910" s="68" t="str">
        <f>IF(日報入力!G910&gt;0,日報入力!C910,"")</f>
        <v/>
      </c>
      <c r="AO910" s="68" t="str">
        <f>日報入力!B910</f>
        <v/>
      </c>
      <c r="AP910" s="68" t="str">
        <f>IF(日報入力!AQ910,日報入力!BA910,"")</f>
        <v/>
      </c>
      <c r="AQ910" s="68" t="str">
        <f>IF(日報入力!AR910,日報入力!BB910,"")</f>
        <v/>
      </c>
      <c r="AR910" s="68" t="str">
        <f>IF(日報入力!AS910,"N勤","")</f>
        <v/>
      </c>
      <c r="AS910" s="295" t="e">
        <f t="shared" si="59"/>
        <v>#VALUE!</v>
      </c>
      <c r="AT910" s="439" t="str">
        <f>日報入力!AY910</f>
        <v/>
      </c>
      <c r="AU910" s="518" t="str">
        <f>IF(日報入力!G910,G910*60/E910,"")</f>
        <v/>
      </c>
      <c r="AV910" s="528" t="str">
        <f>IF(日報入力!AT910,日報入力!AT910,"")</f>
        <v/>
      </c>
      <c r="AW910" s="529" t="str">
        <f>IF(日報入力!AT910,AE910/日報入力!AT910,"")</f>
        <v/>
      </c>
      <c r="AX910" s="530" t="e">
        <f>IF(1&lt;日報集計!AT910,AT910/(((F910-I910-J910-N910-O910)*60)/(E910)),"")</f>
        <v>#VALUE!</v>
      </c>
      <c r="AY910" s="664" t="str">
        <f>IF(日報入力!H910,AT910/(((F910-J910)*60)/E910),"")</f>
        <v/>
      </c>
      <c r="AZ910" s="664" t="str">
        <f>IF(日報入力!I910,AT910/((G910*60)/E910),"")</f>
        <v/>
      </c>
      <c r="BA910" s="296" t="str">
        <f>IF(日報入力!G910,G910/F910,"")</f>
        <v/>
      </c>
      <c r="BB910" s="386" t="e">
        <f t="shared" si="60"/>
        <v>#VALUE!</v>
      </c>
      <c r="BC910" s="386" t="e">
        <f t="shared" si="61"/>
        <v>#VALUE!</v>
      </c>
      <c r="BD910" s="80">
        <f>日報入力!AU910</f>
        <v>0</v>
      </c>
      <c r="BE910" s="534" t="str">
        <f>IF(日報入力!AV910,日報入力!AV910,"")</f>
        <v/>
      </c>
      <c r="BF910" s="534" t="str">
        <f>IF(日報入力!AW910,日報入力!AW910,"")</f>
        <v/>
      </c>
      <c r="BG910" s="398" t="str">
        <f>IF(日報入力!G910,日報入力!K910*日報入力!D910*日報入力!BC910,"")</f>
        <v/>
      </c>
    </row>
    <row r="911" spans="1:59" ht="20.25" hidden="1" customHeight="1" x14ac:dyDescent="0.15">
      <c r="A911" s="302" t="str">
        <f>IF(日報入力!G911="","",日報入力!G911)</f>
        <v/>
      </c>
      <c r="B911" s="291" t="str">
        <f>IF(日報入力!G911="","",日報入力!H911)</f>
        <v/>
      </c>
      <c r="C911" s="291" t="str">
        <f>IF(日報入力!G911="","",日報入力!I911)</f>
        <v/>
      </c>
      <c r="D911" s="291" t="str">
        <f>IF(日報入力!G911="","",日報入力!J911)</f>
        <v/>
      </c>
      <c r="E911" s="291" t="str">
        <f>IF(日報入力!G911="","",日報入力!K911)</f>
        <v/>
      </c>
      <c r="F911" s="291" t="str">
        <f>IF(日報入力!G911="","",日報入力!L911)</f>
        <v/>
      </c>
      <c r="G911" s="291" t="str">
        <f>IF(日報入力!G911="","",日報入力!L911-日報入力!O911-日報入力!P911-日報入力!Q911-日報入力!R911-日報入力!S911-日報入力!T911-日報入力!U911-日報入力!V911-日報入力!W911-日報入力!X911-日報入力!Y911-日報入力!Z911)</f>
        <v/>
      </c>
      <c r="H911" s="291" t="str">
        <f>IF(日報入力!G911="","",IF(日報入力!M911&gt;=0,日報入力!M911*F911,F911))</f>
        <v/>
      </c>
      <c r="I911" s="291" t="str">
        <f>IF(日報入力!G911="","",日報入力!O911)</f>
        <v/>
      </c>
      <c r="J911" s="291" t="str">
        <f>IF(日報入力!G911="","",日報入力!P911)</f>
        <v/>
      </c>
      <c r="K911" s="291" t="str">
        <f>IF(日報入力!G911="","",日報入力!Q911)</f>
        <v/>
      </c>
      <c r="L911" s="291" t="str">
        <f>IF(日報入力!G911="","",日報入力!R911)</f>
        <v/>
      </c>
      <c r="M911" s="291" t="str">
        <f>IF(日報入力!G911="","",日報入力!S911)</f>
        <v/>
      </c>
      <c r="N911" s="291" t="str">
        <f>IF(日報入力!G911="","",日報入力!T911)</f>
        <v/>
      </c>
      <c r="O911" s="291" t="str">
        <f>IF(日報入力!G911="","",日報入力!U911)</f>
        <v/>
      </c>
      <c r="P911" s="291" t="str">
        <f>IF(日報入力!G911="","",日報入力!V911)</f>
        <v/>
      </c>
      <c r="Q911" s="291" t="str">
        <f>IF(日報入力!G911="","",日報入力!W911)</f>
        <v/>
      </c>
      <c r="R911" s="291" t="str">
        <f>IF(日報入力!G911="","",日報入力!X911)</f>
        <v/>
      </c>
      <c r="S911" s="291" t="str">
        <f>IF(日報入力!G911="","",日報入力!Y911)</f>
        <v/>
      </c>
      <c r="T911" s="291" t="str">
        <f>IF(日報入力!G911="","",日報入力!Z911)</f>
        <v/>
      </c>
      <c r="U911" s="291" t="str">
        <f>IF(日報入力!G911="","",日報入力!AA911)</f>
        <v/>
      </c>
      <c r="V911" s="378" t="str">
        <f>IF(日報入力!G911="","",日報入力!AB911)</f>
        <v/>
      </c>
      <c r="W911" s="291" t="str">
        <f>IF(日報入力!G911="","",日報入力!AC911)</f>
        <v/>
      </c>
      <c r="X911" s="291" t="str">
        <f>IF(日報入力!G911="","",日報入力!AD911)</f>
        <v/>
      </c>
      <c r="Y911" s="291" t="str">
        <f>IF(日報入力!G911="","",日報入力!AE911)</f>
        <v/>
      </c>
      <c r="Z911" s="291" t="str">
        <f>IF(日報入力!G911="","",日報入力!AF911)</f>
        <v/>
      </c>
      <c r="AA911" s="291" t="str">
        <f>IF(日報入力!G911="","",日報入力!AG911)</f>
        <v/>
      </c>
      <c r="AB911" s="291" t="str">
        <f>IF(日報入力!G911="","",日報入力!AH911)</f>
        <v/>
      </c>
      <c r="AC911" s="291" t="str">
        <f>IF(日報入力!G911="","",日報入力!AI911)</f>
        <v/>
      </c>
      <c r="AD911" s="291" t="str">
        <f>IF(日報入力!G911="","",日報入力!AJ911)</f>
        <v/>
      </c>
      <c r="AE911" s="292" t="str">
        <f>IF(日報入力!G911="","",日報入力!E911)</f>
        <v/>
      </c>
      <c r="AF911" s="293" t="str">
        <f>IF(日報入力!G911="","",日報入力!AK911)</f>
        <v/>
      </c>
      <c r="AG911" s="293" t="str">
        <f>IF(日報入力!G911="","",日報入力!AL911)</f>
        <v/>
      </c>
      <c r="AH911" s="293" t="str">
        <f>IF(日報入力!G911="","",日報入力!AM911)</f>
        <v/>
      </c>
      <c r="AI911" s="294" t="str">
        <f>IF(日報入力!G911&gt;0,日報入力!D911*日報入力!K911*日報入力!AL911,"")</f>
        <v/>
      </c>
      <c r="AJ911" s="294" t="str">
        <f>IF(日報入力!G911&gt;0,日報入力!E911*日報入力!AL911,"")</f>
        <v/>
      </c>
      <c r="AK911" s="294" t="str">
        <f>IF(日報入力!G911&gt;0,AI911-AJ911,"")</f>
        <v/>
      </c>
      <c r="AL911" s="292" t="str">
        <f>IF(日報入力!G911&gt;0,日報入力!E911*日報入力!AM911,"")</f>
        <v/>
      </c>
      <c r="AM911" s="292" t="str">
        <f>IF(日報入力!G911&gt;0,日報入力!AB911*日報入力!AM911,"")</f>
        <v/>
      </c>
      <c r="AN911" s="68" t="str">
        <f>IF(日報入力!G911&gt;0,日報入力!C911,"")</f>
        <v/>
      </c>
      <c r="AO911" s="68" t="str">
        <f>日報入力!B911</f>
        <v/>
      </c>
      <c r="AP911" s="68" t="str">
        <f>IF(日報入力!AQ911,日報入力!BA911,"")</f>
        <v/>
      </c>
      <c r="AQ911" s="68" t="str">
        <f>IF(日報入力!AR911,日報入力!BB911,"")</f>
        <v/>
      </c>
      <c r="AR911" s="68" t="str">
        <f>IF(日報入力!AS911,"N勤","")</f>
        <v/>
      </c>
      <c r="AS911" s="295" t="e">
        <f t="shared" si="59"/>
        <v>#VALUE!</v>
      </c>
      <c r="AT911" s="439" t="str">
        <f>日報入力!AY911</f>
        <v/>
      </c>
      <c r="AU911" s="518" t="str">
        <f>IF(日報入力!G911,G911*60/E911,"")</f>
        <v/>
      </c>
      <c r="AV911" s="528" t="str">
        <f>IF(日報入力!AT911,日報入力!AT911,"")</f>
        <v/>
      </c>
      <c r="AW911" s="529" t="str">
        <f>IF(日報入力!AT911,AE911/日報入力!AT911,"")</f>
        <v/>
      </c>
      <c r="AX911" s="530" t="e">
        <f>IF(1&lt;日報集計!AT911,AT911/(((F911-I911-J911-N911-O911)*60)/(E911)),"")</f>
        <v>#VALUE!</v>
      </c>
      <c r="AY911" s="664" t="str">
        <f>IF(日報入力!H911,AT911/(((F911-J911)*60)/E911),"")</f>
        <v/>
      </c>
      <c r="AZ911" s="664" t="str">
        <f>IF(日報入力!I911,AT911/((G911*60)/E911),"")</f>
        <v/>
      </c>
      <c r="BA911" s="296" t="str">
        <f>IF(日報入力!G911,G911/F911,"")</f>
        <v/>
      </c>
      <c r="BB911" s="386" t="e">
        <f t="shared" si="60"/>
        <v>#VALUE!</v>
      </c>
      <c r="BC911" s="386" t="e">
        <f t="shared" si="61"/>
        <v>#VALUE!</v>
      </c>
      <c r="BD911" s="80">
        <f>日報入力!AU911</f>
        <v>0</v>
      </c>
      <c r="BE911" s="534" t="str">
        <f>IF(日報入力!AV911,日報入力!AV911,"")</f>
        <v/>
      </c>
      <c r="BF911" s="534" t="str">
        <f>IF(日報入力!AW911,日報入力!AW911,"")</f>
        <v/>
      </c>
      <c r="BG911" s="398" t="str">
        <f>IF(日報入力!G911,日報入力!K911*日報入力!D911*日報入力!BC911,"")</f>
        <v/>
      </c>
    </row>
    <row r="912" spans="1:59" ht="20.25" hidden="1" customHeight="1" x14ac:dyDescent="0.15">
      <c r="A912" s="302" t="str">
        <f>IF(日報入力!G912="","",日報入力!G912)</f>
        <v/>
      </c>
      <c r="B912" s="291" t="str">
        <f>IF(日報入力!G912="","",日報入力!H912)</f>
        <v/>
      </c>
      <c r="C912" s="291" t="str">
        <f>IF(日報入力!G912="","",日報入力!I912)</f>
        <v/>
      </c>
      <c r="D912" s="291" t="str">
        <f>IF(日報入力!G912="","",日報入力!J912)</f>
        <v/>
      </c>
      <c r="E912" s="291" t="str">
        <f>IF(日報入力!G912="","",日報入力!K912)</f>
        <v/>
      </c>
      <c r="F912" s="291" t="str">
        <f>IF(日報入力!G912="","",日報入力!L912)</f>
        <v/>
      </c>
      <c r="G912" s="291" t="str">
        <f>IF(日報入力!G912="","",日報入力!L912-日報入力!O912-日報入力!P912-日報入力!Q912-日報入力!R912-日報入力!S912-日報入力!T912-日報入力!U912-日報入力!V912-日報入力!W912-日報入力!X912-日報入力!Y912-日報入力!Z912)</f>
        <v/>
      </c>
      <c r="H912" s="291" t="str">
        <f>IF(日報入力!G912="","",IF(日報入力!M912&gt;=0,日報入力!M912*F912,F912))</f>
        <v/>
      </c>
      <c r="I912" s="291" t="str">
        <f>IF(日報入力!G912="","",日報入力!O912)</f>
        <v/>
      </c>
      <c r="J912" s="291" t="str">
        <f>IF(日報入力!G912="","",日報入力!P912)</f>
        <v/>
      </c>
      <c r="K912" s="291" t="str">
        <f>IF(日報入力!G912="","",日報入力!Q912)</f>
        <v/>
      </c>
      <c r="L912" s="291" t="str">
        <f>IF(日報入力!G912="","",日報入力!R912)</f>
        <v/>
      </c>
      <c r="M912" s="291" t="str">
        <f>IF(日報入力!G912="","",日報入力!S912)</f>
        <v/>
      </c>
      <c r="N912" s="291" t="str">
        <f>IF(日報入力!G912="","",日報入力!T912)</f>
        <v/>
      </c>
      <c r="O912" s="291" t="str">
        <f>IF(日報入力!G912="","",日報入力!U912)</f>
        <v/>
      </c>
      <c r="P912" s="291" t="str">
        <f>IF(日報入力!G912="","",日報入力!V912)</f>
        <v/>
      </c>
      <c r="Q912" s="291" t="str">
        <f>IF(日報入力!G912="","",日報入力!W912)</f>
        <v/>
      </c>
      <c r="R912" s="291" t="str">
        <f>IF(日報入力!G912="","",日報入力!X912)</f>
        <v/>
      </c>
      <c r="S912" s="291" t="str">
        <f>IF(日報入力!G912="","",日報入力!Y912)</f>
        <v/>
      </c>
      <c r="T912" s="291" t="str">
        <f>IF(日報入力!G912="","",日報入力!Z912)</f>
        <v/>
      </c>
      <c r="U912" s="291" t="str">
        <f>IF(日報入力!G912="","",日報入力!AA912)</f>
        <v/>
      </c>
      <c r="V912" s="378" t="str">
        <f>IF(日報入力!G912="","",日報入力!AB912)</f>
        <v/>
      </c>
      <c r="W912" s="291" t="str">
        <f>IF(日報入力!G912="","",日報入力!AC912)</f>
        <v/>
      </c>
      <c r="X912" s="291" t="str">
        <f>IF(日報入力!G912="","",日報入力!AD912)</f>
        <v/>
      </c>
      <c r="Y912" s="291" t="str">
        <f>IF(日報入力!G912="","",日報入力!AE912)</f>
        <v/>
      </c>
      <c r="Z912" s="291" t="str">
        <f>IF(日報入力!G912="","",日報入力!AF912)</f>
        <v/>
      </c>
      <c r="AA912" s="291" t="str">
        <f>IF(日報入力!G912="","",日報入力!AG912)</f>
        <v/>
      </c>
      <c r="AB912" s="291" t="str">
        <f>IF(日報入力!G912="","",日報入力!AH912)</f>
        <v/>
      </c>
      <c r="AC912" s="291" t="str">
        <f>IF(日報入力!G912="","",日報入力!AI912)</f>
        <v/>
      </c>
      <c r="AD912" s="291" t="str">
        <f>IF(日報入力!G912="","",日報入力!AJ912)</f>
        <v/>
      </c>
      <c r="AE912" s="292" t="str">
        <f>IF(日報入力!G912="","",日報入力!E912)</f>
        <v/>
      </c>
      <c r="AF912" s="293" t="str">
        <f>IF(日報入力!G912="","",日報入力!AK912)</f>
        <v/>
      </c>
      <c r="AG912" s="293" t="str">
        <f>IF(日報入力!G912="","",日報入力!AL912)</f>
        <v/>
      </c>
      <c r="AH912" s="293" t="str">
        <f>IF(日報入力!G912="","",日報入力!AM912)</f>
        <v/>
      </c>
      <c r="AI912" s="294" t="str">
        <f>IF(日報入力!G912&gt;0,日報入力!D912*日報入力!K912*日報入力!AL912,"")</f>
        <v/>
      </c>
      <c r="AJ912" s="294" t="str">
        <f>IF(日報入力!G912&gt;0,日報入力!E912*日報入力!AL912,"")</f>
        <v/>
      </c>
      <c r="AK912" s="294" t="str">
        <f>IF(日報入力!G912&gt;0,AI912-AJ912,"")</f>
        <v/>
      </c>
      <c r="AL912" s="292" t="str">
        <f>IF(日報入力!G912&gt;0,日報入力!E912*日報入力!AM912,"")</f>
        <v/>
      </c>
      <c r="AM912" s="292" t="str">
        <f>IF(日報入力!G912&gt;0,日報入力!AB912*日報入力!AM912,"")</f>
        <v/>
      </c>
      <c r="AN912" s="68" t="str">
        <f>IF(日報入力!G912&gt;0,日報入力!C912,"")</f>
        <v/>
      </c>
      <c r="AO912" s="68" t="str">
        <f>日報入力!B912</f>
        <v/>
      </c>
      <c r="AP912" s="68" t="str">
        <f>IF(日報入力!AQ912,日報入力!BA912,"")</f>
        <v/>
      </c>
      <c r="AQ912" s="68" t="str">
        <f>IF(日報入力!AR912,日報入力!BB912,"")</f>
        <v/>
      </c>
      <c r="AR912" s="68" t="str">
        <f>IF(日報入力!AS912,"N勤","")</f>
        <v/>
      </c>
      <c r="AS912" s="295" t="e">
        <f t="shared" si="59"/>
        <v>#VALUE!</v>
      </c>
      <c r="AT912" s="439" t="str">
        <f>日報入力!AY912</f>
        <v/>
      </c>
      <c r="AU912" s="518" t="str">
        <f>IF(日報入力!G912,G912*60/E912,"")</f>
        <v/>
      </c>
      <c r="AV912" s="528" t="str">
        <f>IF(日報入力!AT912,日報入力!AT912,"")</f>
        <v/>
      </c>
      <c r="AW912" s="529" t="str">
        <f>IF(日報入力!AT912,AE912/日報入力!AT912,"")</f>
        <v/>
      </c>
      <c r="AX912" s="530" t="e">
        <f>IF(1&lt;日報集計!AT912,AT912/(((F912-I912-J912-N912-O912)*60)/(E912)),"")</f>
        <v>#VALUE!</v>
      </c>
      <c r="AY912" s="664" t="str">
        <f>IF(日報入力!H912,AT912/(((F912-J912)*60)/E912),"")</f>
        <v/>
      </c>
      <c r="AZ912" s="664" t="str">
        <f>IF(日報入力!I912,AT912/((G912*60)/E912),"")</f>
        <v/>
      </c>
      <c r="BA912" s="296" t="str">
        <f>IF(日報入力!G912,G912/F912,"")</f>
        <v/>
      </c>
      <c r="BB912" s="386" t="e">
        <f t="shared" si="60"/>
        <v>#VALUE!</v>
      </c>
      <c r="BC912" s="386" t="e">
        <f t="shared" si="61"/>
        <v>#VALUE!</v>
      </c>
      <c r="BD912" s="80">
        <f>日報入力!AU912</f>
        <v>0</v>
      </c>
      <c r="BE912" s="534" t="str">
        <f>IF(日報入力!AV912,日報入力!AV912,"")</f>
        <v/>
      </c>
      <c r="BF912" s="534" t="str">
        <f>IF(日報入力!AW912,日報入力!AW912,"")</f>
        <v/>
      </c>
      <c r="BG912" s="398" t="str">
        <f>IF(日報入力!G912,日報入力!K912*日報入力!D912*日報入力!BC912,"")</f>
        <v/>
      </c>
    </row>
    <row r="913" spans="1:59" ht="20.25" hidden="1" customHeight="1" x14ac:dyDescent="0.15">
      <c r="A913" s="302" t="str">
        <f>IF(日報入力!G913="","",日報入力!G913)</f>
        <v/>
      </c>
      <c r="B913" s="291" t="str">
        <f>IF(日報入力!G913="","",日報入力!H913)</f>
        <v/>
      </c>
      <c r="C913" s="291" t="str">
        <f>IF(日報入力!G913="","",日報入力!I913)</f>
        <v/>
      </c>
      <c r="D913" s="291" t="str">
        <f>IF(日報入力!G913="","",日報入力!J913)</f>
        <v/>
      </c>
      <c r="E913" s="291" t="str">
        <f>IF(日報入力!G913="","",日報入力!K913)</f>
        <v/>
      </c>
      <c r="F913" s="291" t="str">
        <f>IF(日報入力!G913="","",日報入力!L913)</f>
        <v/>
      </c>
      <c r="G913" s="291" t="str">
        <f>IF(日報入力!G913="","",日報入力!L913-日報入力!O913-日報入力!P913-日報入力!Q913-日報入力!R913-日報入力!S913-日報入力!T913-日報入力!U913-日報入力!V913-日報入力!W913-日報入力!X913-日報入力!Y913-日報入力!Z913)</f>
        <v/>
      </c>
      <c r="H913" s="291" t="str">
        <f>IF(日報入力!G913="","",IF(日報入力!M913&gt;=0,日報入力!M913*F913,F913))</f>
        <v/>
      </c>
      <c r="I913" s="291" t="str">
        <f>IF(日報入力!G913="","",日報入力!O913)</f>
        <v/>
      </c>
      <c r="J913" s="291" t="str">
        <f>IF(日報入力!G913="","",日報入力!P913)</f>
        <v/>
      </c>
      <c r="K913" s="291" t="str">
        <f>IF(日報入力!G913="","",日報入力!Q913)</f>
        <v/>
      </c>
      <c r="L913" s="291" t="str">
        <f>IF(日報入力!G913="","",日報入力!R913)</f>
        <v/>
      </c>
      <c r="M913" s="291" t="str">
        <f>IF(日報入力!G913="","",日報入力!S913)</f>
        <v/>
      </c>
      <c r="N913" s="291" t="str">
        <f>IF(日報入力!G913="","",日報入力!T913)</f>
        <v/>
      </c>
      <c r="O913" s="291" t="str">
        <f>IF(日報入力!G913="","",日報入力!U913)</f>
        <v/>
      </c>
      <c r="P913" s="291" t="str">
        <f>IF(日報入力!G913="","",日報入力!V913)</f>
        <v/>
      </c>
      <c r="Q913" s="291" t="str">
        <f>IF(日報入力!G913="","",日報入力!W913)</f>
        <v/>
      </c>
      <c r="R913" s="291" t="str">
        <f>IF(日報入力!G913="","",日報入力!X913)</f>
        <v/>
      </c>
      <c r="S913" s="291" t="str">
        <f>IF(日報入力!G913="","",日報入力!Y913)</f>
        <v/>
      </c>
      <c r="T913" s="291" t="str">
        <f>IF(日報入力!G913="","",日報入力!Z913)</f>
        <v/>
      </c>
      <c r="U913" s="291" t="str">
        <f>IF(日報入力!G913="","",日報入力!AA913)</f>
        <v/>
      </c>
      <c r="V913" s="378" t="str">
        <f>IF(日報入力!G913="","",日報入力!AB913)</f>
        <v/>
      </c>
      <c r="W913" s="291" t="str">
        <f>IF(日報入力!G913="","",日報入力!AC913)</f>
        <v/>
      </c>
      <c r="X913" s="291" t="str">
        <f>IF(日報入力!G913="","",日報入力!AD913)</f>
        <v/>
      </c>
      <c r="Y913" s="291" t="str">
        <f>IF(日報入力!G913="","",日報入力!AE913)</f>
        <v/>
      </c>
      <c r="Z913" s="291" t="str">
        <f>IF(日報入力!G913="","",日報入力!AF913)</f>
        <v/>
      </c>
      <c r="AA913" s="291" t="str">
        <f>IF(日報入力!G913="","",日報入力!AG913)</f>
        <v/>
      </c>
      <c r="AB913" s="291" t="str">
        <f>IF(日報入力!G913="","",日報入力!AH913)</f>
        <v/>
      </c>
      <c r="AC913" s="291" t="str">
        <f>IF(日報入力!G913="","",日報入力!AI913)</f>
        <v/>
      </c>
      <c r="AD913" s="291" t="str">
        <f>IF(日報入力!G913="","",日報入力!AJ913)</f>
        <v/>
      </c>
      <c r="AE913" s="292" t="str">
        <f>IF(日報入力!G913="","",日報入力!E913)</f>
        <v/>
      </c>
      <c r="AF913" s="293" t="str">
        <f>IF(日報入力!G913="","",日報入力!AK913)</f>
        <v/>
      </c>
      <c r="AG913" s="293" t="str">
        <f>IF(日報入力!G913="","",日報入力!AL913)</f>
        <v/>
      </c>
      <c r="AH913" s="293" t="str">
        <f>IF(日報入力!G913="","",日報入力!AM913)</f>
        <v/>
      </c>
      <c r="AI913" s="294" t="str">
        <f>IF(日報入力!G913&gt;0,日報入力!D913*日報入力!K913*日報入力!AL913,"")</f>
        <v/>
      </c>
      <c r="AJ913" s="294" t="str">
        <f>IF(日報入力!G913&gt;0,日報入力!E913*日報入力!AL913,"")</f>
        <v/>
      </c>
      <c r="AK913" s="294" t="str">
        <f>IF(日報入力!G913&gt;0,AI913-AJ913,"")</f>
        <v/>
      </c>
      <c r="AL913" s="292" t="str">
        <f>IF(日報入力!G913&gt;0,日報入力!E913*日報入力!AM913,"")</f>
        <v/>
      </c>
      <c r="AM913" s="292" t="str">
        <f>IF(日報入力!G913&gt;0,日報入力!AB913*日報入力!AM913,"")</f>
        <v/>
      </c>
      <c r="AN913" s="68" t="str">
        <f>IF(日報入力!G913&gt;0,日報入力!C913,"")</f>
        <v/>
      </c>
      <c r="AO913" s="68" t="str">
        <f>日報入力!B913</f>
        <v/>
      </c>
      <c r="AP913" s="68" t="str">
        <f>IF(日報入力!AQ913,日報入力!BA913,"")</f>
        <v/>
      </c>
      <c r="AQ913" s="68" t="str">
        <f>IF(日報入力!AR913,日報入力!BB913,"")</f>
        <v/>
      </c>
      <c r="AR913" s="68" t="str">
        <f>IF(日報入力!AS913,"N勤","")</f>
        <v/>
      </c>
      <c r="AS913" s="295" t="e">
        <f t="shared" si="59"/>
        <v>#VALUE!</v>
      </c>
      <c r="AT913" s="439" t="str">
        <f>日報入力!AY913</f>
        <v/>
      </c>
      <c r="AU913" s="518" t="str">
        <f>IF(日報入力!G913,G913*60/E913,"")</f>
        <v/>
      </c>
      <c r="AV913" s="528" t="str">
        <f>IF(日報入力!AT913,日報入力!AT913,"")</f>
        <v/>
      </c>
      <c r="AW913" s="529" t="str">
        <f>IF(日報入力!AT913,AE913/日報入力!AT913,"")</f>
        <v/>
      </c>
      <c r="AX913" s="530" t="e">
        <f>IF(1&lt;日報集計!AT913,AT913/(((F913-I913-J913-N913-O913)*60)/(E913)),"")</f>
        <v>#VALUE!</v>
      </c>
      <c r="AY913" s="664" t="str">
        <f>IF(日報入力!H913,AT913/(((F913-J913)*60)/E913),"")</f>
        <v/>
      </c>
      <c r="AZ913" s="664" t="str">
        <f>IF(日報入力!I913,AT913/((G913*60)/E913),"")</f>
        <v/>
      </c>
      <c r="BA913" s="296" t="str">
        <f>IF(日報入力!G913,G913/F913,"")</f>
        <v/>
      </c>
      <c r="BB913" s="386" t="e">
        <f t="shared" si="60"/>
        <v>#VALUE!</v>
      </c>
      <c r="BC913" s="386" t="e">
        <f t="shared" si="61"/>
        <v>#VALUE!</v>
      </c>
      <c r="BD913" s="80">
        <f>日報入力!AU913</f>
        <v>0</v>
      </c>
      <c r="BE913" s="534" t="str">
        <f>IF(日報入力!AV913,日報入力!AV913,"")</f>
        <v/>
      </c>
      <c r="BF913" s="534" t="str">
        <f>IF(日報入力!AW913,日報入力!AW913,"")</f>
        <v/>
      </c>
      <c r="BG913" s="398" t="str">
        <f>IF(日報入力!G913,日報入力!K913*日報入力!D913*日報入力!BC913,"")</f>
        <v/>
      </c>
    </row>
    <row r="914" spans="1:59" ht="20.25" hidden="1" customHeight="1" x14ac:dyDescent="0.15">
      <c r="A914" s="302" t="str">
        <f>IF(日報入力!G914="","",日報入力!G914)</f>
        <v/>
      </c>
      <c r="B914" s="291" t="str">
        <f>IF(日報入力!G914="","",日報入力!H914)</f>
        <v/>
      </c>
      <c r="C914" s="291" t="str">
        <f>IF(日報入力!G914="","",日報入力!I914)</f>
        <v/>
      </c>
      <c r="D914" s="291" t="str">
        <f>IF(日報入力!G914="","",日報入力!J914)</f>
        <v/>
      </c>
      <c r="E914" s="291" t="str">
        <f>IF(日報入力!G914="","",日報入力!K914)</f>
        <v/>
      </c>
      <c r="F914" s="291" t="str">
        <f>IF(日報入力!G914="","",日報入力!L914)</f>
        <v/>
      </c>
      <c r="G914" s="291" t="str">
        <f>IF(日報入力!G914="","",日報入力!L914-日報入力!O914-日報入力!P914-日報入力!Q914-日報入力!R914-日報入力!S914-日報入力!T914-日報入力!U914-日報入力!V914-日報入力!W914-日報入力!X914-日報入力!Y914-日報入力!Z914)</f>
        <v/>
      </c>
      <c r="H914" s="291" t="str">
        <f>IF(日報入力!G914="","",IF(日報入力!M914&gt;=0,日報入力!M914*F914,F914))</f>
        <v/>
      </c>
      <c r="I914" s="291" t="str">
        <f>IF(日報入力!G914="","",日報入力!O914)</f>
        <v/>
      </c>
      <c r="J914" s="291" t="str">
        <f>IF(日報入力!G914="","",日報入力!P914)</f>
        <v/>
      </c>
      <c r="K914" s="291" t="str">
        <f>IF(日報入力!G914="","",日報入力!Q914)</f>
        <v/>
      </c>
      <c r="L914" s="291" t="str">
        <f>IF(日報入力!G914="","",日報入力!R914)</f>
        <v/>
      </c>
      <c r="M914" s="291" t="str">
        <f>IF(日報入力!G914="","",日報入力!S914)</f>
        <v/>
      </c>
      <c r="N914" s="291" t="str">
        <f>IF(日報入力!G914="","",日報入力!T914)</f>
        <v/>
      </c>
      <c r="O914" s="291" t="str">
        <f>IF(日報入力!G914="","",日報入力!U914)</f>
        <v/>
      </c>
      <c r="P914" s="291" t="str">
        <f>IF(日報入力!G914="","",日報入力!V914)</f>
        <v/>
      </c>
      <c r="Q914" s="291" t="str">
        <f>IF(日報入力!G914="","",日報入力!W914)</f>
        <v/>
      </c>
      <c r="R914" s="291" t="str">
        <f>IF(日報入力!G914="","",日報入力!X914)</f>
        <v/>
      </c>
      <c r="S914" s="291" t="str">
        <f>IF(日報入力!G914="","",日報入力!Y914)</f>
        <v/>
      </c>
      <c r="T914" s="291" t="str">
        <f>IF(日報入力!G914="","",日報入力!Z914)</f>
        <v/>
      </c>
      <c r="U914" s="291" t="str">
        <f>IF(日報入力!G914="","",日報入力!AA914)</f>
        <v/>
      </c>
      <c r="V914" s="378" t="str">
        <f>IF(日報入力!G914="","",日報入力!AB914)</f>
        <v/>
      </c>
      <c r="W914" s="291" t="str">
        <f>IF(日報入力!G914="","",日報入力!AC914)</f>
        <v/>
      </c>
      <c r="X914" s="291" t="str">
        <f>IF(日報入力!G914="","",日報入力!AD914)</f>
        <v/>
      </c>
      <c r="Y914" s="291" t="str">
        <f>IF(日報入力!G914="","",日報入力!AE914)</f>
        <v/>
      </c>
      <c r="Z914" s="291" t="str">
        <f>IF(日報入力!G914="","",日報入力!AF914)</f>
        <v/>
      </c>
      <c r="AA914" s="291" t="str">
        <f>IF(日報入力!G914="","",日報入力!AG914)</f>
        <v/>
      </c>
      <c r="AB914" s="291" t="str">
        <f>IF(日報入力!G914="","",日報入力!AH914)</f>
        <v/>
      </c>
      <c r="AC914" s="291" t="str">
        <f>IF(日報入力!G914="","",日報入力!AI914)</f>
        <v/>
      </c>
      <c r="AD914" s="291" t="str">
        <f>IF(日報入力!G914="","",日報入力!AJ914)</f>
        <v/>
      </c>
      <c r="AE914" s="292" t="str">
        <f>IF(日報入力!G914="","",日報入力!E914)</f>
        <v/>
      </c>
      <c r="AF914" s="293" t="str">
        <f>IF(日報入力!G914="","",日報入力!AK914)</f>
        <v/>
      </c>
      <c r="AG914" s="293" t="str">
        <f>IF(日報入力!G914="","",日報入力!AL914)</f>
        <v/>
      </c>
      <c r="AH914" s="293" t="str">
        <f>IF(日報入力!G914="","",日報入力!AM914)</f>
        <v/>
      </c>
      <c r="AI914" s="294" t="str">
        <f>IF(日報入力!G914&gt;0,日報入力!D914*日報入力!K914*日報入力!AL914,"")</f>
        <v/>
      </c>
      <c r="AJ914" s="294" t="str">
        <f>IF(日報入力!G914&gt;0,日報入力!E914*日報入力!AL914,"")</f>
        <v/>
      </c>
      <c r="AK914" s="294" t="str">
        <f>IF(日報入力!G914&gt;0,AI914-AJ914,"")</f>
        <v/>
      </c>
      <c r="AL914" s="292" t="str">
        <f>IF(日報入力!G914&gt;0,日報入力!E914*日報入力!AM914,"")</f>
        <v/>
      </c>
      <c r="AM914" s="292" t="str">
        <f>IF(日報入力!G914&gt;0,日報入力!AB914*日報入力!AM914,"")</f>
        <v/>
      </c>
      <c r="AN914" s="68" t="str">
        <f>IF(日報入力!G914&gt;0,日報入力!C914,"")</f>
        <v/>
      </c>
      <c r="AO914" s="68" t="str">
        <f>日報入力!B914</f>
        <v/>
      </c>
      <c r="AP914" s="68" t="str">
        <f>IF(日報入力!AQ914,日報入力!BA914,"")</f>
        <v/>
      </c>
      <c r="AQ914" s="68" t="str">
        <f>IF(日報入力!AR914,日報入力!BB914,"")</f>
        <v/>
      </c>
      <c r="AR914" s="68" t="str">
        <f>IF(日報入力!AS914,"N勤","")</f>
        <v/>
      </c>
      <c r="AS914" s="295" t="e">
        <f t="shared" si="59"/>
        <v>#VALUE!</v>
      </c>
      <c r="AT914" s="439" t="str">
        <f>日報入力!AY914</f>
        <v/>
      </c>
      <c r="AU914" s="518" t="str">
        <f>IF(日報入力!G914,G914*60/E914,"")</f>
        <v/>
      </c>
      <c r="AV914" s="528" t="str">
        <f>IF(日報入力!AT914,日報入力!AT914,"")</f>
        <v/>
      </c>
      <c r="AW914" s="529" t="str">
        <f>IF(日報入力!AT914,AE914/日報入力!AT914,"")</f>
        <v/>
      </c>
      <c r="AX914" s="530" t="e">
        <f>IF(1&lt;日報集計!AT914,AT914/(((F914-I914-J914-N914-O914)*60)/(E914)),"")</f>
        <v>#VALUE!</v>
      </c>
      <c r="AY914" s="664" t="str">
        <f>IF(日報入力!H914,AT914/(((F914-J914)*60)/E914),"")</f>
        <v/>
      </c>
      <c r="AZ914" s="664" t="str">
        <f>IF(日報入力!I914,AT914/((G914*60)/E914),"")</f>
        <v/>
      </c>
      <c r="BA914" s="296" t="str">
        <f>IF(日報入力!G914,G914/F914,"")</f>
        <v/>
      </c>
      <c r="BB914" s="386" t="e">
        <f t="shared" si="60"/>
        <v>#VALUE!</v>
      </c>
      <c r="BC914" s="386" t="e">
        <f t="shared" si="61"/>
        <v>#VALUE!</v>
      </c>
      <c r="BD914" s="80">
        <f>日報入力!AU914</f>
        <v>0</v>
      </c>
      <c r="BE914" s="534" t="str">
        <f>IF(日報入力!AV914,日報入力!AV914,"")</f>
        <v/>
      </c>
      <c r="BF914" s="534" t="str">
        <f>IF(日報入力!AW914,日報入力!AW914,"")</f>
        <v/>
      </c>
      <c r="BG914" s="398" t="str">
        <f>IF(日報入力!G914,日報入力!K914*日報入力!D914*日報入力!BC914,"")</f>
        <v/>
      </c>
    </row>
    <row r="915" spans="1:59" ht="20.25" hidden="1" customHeight="1" x14ac:dyDescent="0.15">
      <c r="A915" s="302" t="str">
        <f>IF(日報入力!G915="","",日報入力!G915)</f>
        <v/>
      </c>
      <c r="B915" s="291" t="str">
        <f>IF(日報入力!G915="","",日報入力!H915)</f>
        <v/>
      </c>
      <c r="C915" s="291" t="str">
        <f>IF(日報入力!G915="","",日報入力!I915)</f>
        <v/>
      </c>
      <c r="D915" s="291" t="str">
        <f>IF(日報入力!G915="","",日報入力!J915)</f>
        <v/>
      </c>
      <c r="E915" s="291" t="str">
        <f>IF(日報入力!G915="","",日報入力!K915)</f>
        <v/>
      </c>
      <c r="F915" s="291" t="str">
        <f>IF(日報入力!G915="","",日報入力!L915)</f>
        <v/>
      </c>
      <c r="G915" s="291" t="str">
        <f>IF(日報入力!G915="","",日報入力!L915-日報入力!O915-日報入力!P915-日報入力!Q915-日報入力!R915-日報入力!S915-日報入力!T915-日報入力!U915-日報入力!V915-日報入力!W915-日報入力!X915-日報入力!Y915-日報入力!Z915)</f>
        <v/>
      </c>
      <c r="H915" s="291" t="str">
        <f>IF(日報入力!G915="","",IF(日報入力!M915&gt;=0,日報入力!M915*F915,F915))</f>
        <v/>
      </c>
      <c r="I915" s="291" t="str">
        <f>IF(日報入力!G915="","",日報入力!O915)</f>
        <v/>
      </c>
      <c r="J915" s="291" t="str">
        <f>IF(日報入力!G915="","",日報入力!P915)</f>
        <v/>
      </c>
      <c r="K915" s="291" t="str">
        <f>IF(日報入力!G915="","",日報入力!Q915)</f>
        <v/>
      </c>
      <c r="L915" s="291" t="str">
        <f>IF(日報入力!G915="","",日報入力!R915)</f>
        <v/>
      </c>
      <c r="M915" s="291" t="str">
        <f>IF(日報入力!G915="","",日報入力!S915)</f>
        <v/>
      </c>
      <c r="N915" s="291" t="str">
        <f>IF(日報入力!G915="","",日報入力!T915)</f>
        <v/>
      </c>
      <c r="O915" s="291" t="str">
        <f>IF(日報入力!G915="","",日報入力!U915)</f>
        <v/>
      </c>
      <c r="P915" s="291" t="str">
        <f>IF(日報入力!G915="","",日報入力!V915)</f>
        <v/>
      </c>
      <c r="Q915" s="291" t="str">
        <f>IF(日報入力!G915="","",日報入力!W915)</f>
        <v/>
      </c>
      <c r="R915" s="291" t="str">
        <f>IF(日報入力!G915="","",日報入力!X915)</f>
        <v/>
      </c>
      <c r="S915" s="291" t="str">
        <f>IF(日報入力!G915="","",日報入力!Y915)</f>
        <v/>
      </c>
      <c r="T915" s="291" t="str">
        <f>IF(日報入力!G915="","",日報入力!Z915)</f>
        <v/>
      </c>
      <c r="U915" s="291" t="str">
        <f>IF(日報入力!G915="","",日報入力!AA915)</f>
        <v/>
      </c>
      <c r="V915" s="378" t="str">
        <f>IF(日報入力!G915="","",日報入力!AB915)</f>
        <v/>
      </c>
      <c r="W915" s="291" t="str">
        <f>IF(日報入力!G915="","",日報入力!AC915)</f>
        <v/>
      </c>
      <c r="X915" s="291" t="str">
        <f>IF(日報入力!G915="","",日報入力!AD915)</f>
        <v/>
      </c>
      <c r="Y915" s="291" t="str">
        <f>IF(日報入力!G915="","",日報入力!AE915)</f>
        <v/>
      </c>
      <c r="Z915" s="291" t="str">
        <f>IF(日報入力!G915="","",日報入力!AF915)</f>
        <v/>
      </c>
      <c r="AA915" s="291" t="str">
        <f>IF(日報入力!G915="","",日報入力!AG915)</f>
        <v/>
      </c>
      <c r="AB915" s="291" t="str">
        <f>IF(日報入力!G915="","",日報入力!AH915)</f>
        <v/>
      </c>
      <c r="AC915" s="291" t="str">
        <f>IF(日報入力!G915="","",日報入力!AI915)</f>
        <v/>
      </c>
      <c r="AD915" s="291" t="str">
        <f>IF(日報入力!G915="","",日報入力!AJ915)</f>
        <v/>
      </c>
      <c r="AE915" s="292" t="str">
        <f>IF(日報入力!G915="","",日報入力!E915)</f>
        <v/>
      </c>
      <c r="AF915" s="293" t="str">
        <f>IF(日報入力!G915="","",日報入力!AK915)</f>
        <v/>
      </c>
      <c r="AG915" s="293" t="str">
        <f>IF(日報入力!G915="","",日報入力!AL915)</f>
        <v/>
      </c>
      <c r="AH915" s="293" t="str">
        <f>IF(日報入力!G915="","",日報入力!AM915)</f>
        <v/>
      </c>
      <c r="AI915" s="294" t="str">
        <f>IF(日報入力!G915&gt;0,日報入力!D915*日報入力!K915*日報入力!AL915,"")</f>
        <v/>
      </c>
      <c r="AJ915" s="294" t="str">
        <f>IF(日報入力!G915&gt;0,日報入力!E915*日報入力!AL915,"")</f>
        <v/>
      </c>
      <c r="AK915" s="294" t="str">
        <f>IF(日報入力!G915&gt;0,AI915-AJ915,"")</f>
        <v/>
      </c>
      <c r="AL915" s="292" t="str">
        <f>IF(日報入力!G915&gt;0,日報入力!E915*日報入力!AM915,"")</f>
        <v/>
      </c>
      <c r="AM915" s="292" t="str">
        <f>IF(日報入力!G915&gt;0,日報入力!AB915*日報入力!AM915,"")</f>
        <v/>
      </c>
      <c r="AN915" s="68" t="str">
        <f>IF(日報入力!G915&gt;0,日報入力!C915,"")</f>
        <v/>
      </c>
      <c r="AO915" s="68" t="str">
        <f>日報入力!B915</f>
        <v/>
      </c>
      <c r="AP915" s="68" t="str">
        <f>IF(日報入力!AQ915,日報入力!BA915,"")</f>
        <v/>
      </c>
      <c r="AQ915" s="68" t="str">
        <f>IF(日報入力!AR915,日報入力!BB915,"")</f>
        <v/>
      </c>
      <c r="AR915" s="68" t="str">
        <f>IF(日報入力!AS915,"N勤","")</f>
        <v/>
      </c>
      <c r="AS915" s="295" t="e">
        <f t="shared" si="59"/>
        <v>#VALUE!</v>
      </c>
      <c r="AT915" s="439" t="str">
        <f>日報入力!AY915</f>
        <v/>
      </c>
      <c r="AU915" s="518" t="str">
        <f>IF(日報入力!G915,G915*60/E915,"")</f>
        <v/>
      </c>
      <c r="AV915" s="528" t="str">
        <f>IF(日報入力!AT915,日報入力!AT915,"")</f>
        <v/>
      </c>
      <c r="AW915" s="529" t="str">
        <f>IF(日報入力!AT915,AE915/日報入力!AT915,"")</f>
        <v/>
      </c>
      <c r="AX915" s="530" t="e">
        <f>IF(1&lt;日報集計!AT915,AT915/(((F915-I915-J915-N915-O915)*60)/(E915)),"")</f>
        <v>#VALUE!</v>
      </c>
      <c r="AY915" s="664" t="str">
        <f>IF(日報入力!H915,AT915/(((F915-J915)*60)/E915),"")</f>
        <v/>
      </c>
      <c r="AZ915" s="664" t="str">
        <f>IF(日報入力!I915,AT915/((G915*60)/E915),"")</f>
        <v/>
      </c>
      <c r="BA915" s="296" t="str">
        <f>IF(日報入力!G915,G915/F915,"")</f>
        <v/>
      </c>
      <c r="BB915" s="386" t="e">
        <f t="shared" si="60"/>
        <v>#VALUE!</v>
      </c>
      <c r="BC915" s="386" t="e">
        <f t="shared" si="61"/>
        <v>#VALUE!</v>
      </c>
      <c r="BD915" s="80">
        <f>日報入力!AU915</f>
        <v>0</v>
      </c>
      <c r="BE915" s="534" t="str">
        <f>IF(日報入力!AV915,日報入力!AV915,"")</f>
        <v/>
      </c>
      <c r="BF915" s="534" t="str">
        <f>IF(日報入力!AW915,日報入力!AW915,"")</f>
        <v/>
      </c>
      <c r="BG915" s="398" t="str">
        <f>IF(日報入力!G915,日報入力!K915*日報入力!D915*日報入力!BC915,"")</f>
        <v/>
      </c>
    </row>
    <row r="916" spans="1:59" ht="20.25" hidden="1" customHeight="1" x14ac:dyDescent="0.15">
      <c r="A916" s="302" t="str">
        <f>IF(日報入力!G916="","",日報入力!G916)</f>
        <v/>
      </c>
      <c r="B916" s="291" t="str">
        <f>IF(日報入力!G916="","",日報入力!H916)</f>
        <v/>
      </c>
      <c r="C916" s="291" t="str">
        <f>IF(日報入力!G916="","",日報入力!I916)</f>
        <v/>
      </c>
      <c r="D916" s="291" t="str">
        <f>IF(日報入力!G916="","",日報入力!J916)</f>
        <v/>
      </c>
      <c r="E916" s="291" t="str">
        <f>IF(日報入力!G916="","",日報入力!K916)</f>
        <v/>
      </c>
      <c r="F916" s="291" t="str">
        <f>IF(日報入力!G916="","",日報入力!L916)</f>
        <v/>
      </c>
      <c r="G916" s="291" t="str">
        <f>IF(日報入力!G916="","",日報入力!L916-日報入力!O916-日報入力!P916-日報入力!Q916-日報入力!R916-日報入力!S916-日報入力!T916-日報入力!U916-日報入力!V916-日報入力!W916-日報入力!X916-日報入力!Y916-日報入力!Z916)</f>
        <v/>
      </c>
      <c r="H916" s="291" t="str">
        <f>IF(日報入力!G916="","",IF(日報入力!M916&gt;=0,日報入力!M916*F916,F916))</f>
        <v/>
      </c>
      <c r="I916" s="291" t="str">
        <f>IF(日報入力!G916="","",日報入力!O916)</f>
        <v/>
      </c>
      <c r="J916" s="291" t="str">
        <f>IF(日報入力!G916="","",日報入力!P916)</f>
        <v/>
      </c>
      <c r="K916" s="291" t="str">
        <f>IF(日報入力!G916="","",日報入力!Q916)</f>
        <v/>
      </c>
      <c r="L916" s="291" t="str">
        <f>IF(日報入力!G916="","",日報入力!R916)</f>
        <v/>
      </c>
      <c r="M916" s="291" t="str">
        <f>IF(日報入力!G916="","",日報入力!S916)</f>
        <v/>
      </c>
      <c r="N916" s="291" t="str">
        <f>IF(日報入力!G916="","",日報入力!T916)</f>
        <v/>
      </c>
      <c r="O916" s="291" t="str">
        <f>IF(日報入力!G916="","",日報入力!U916)</f>
        <v/>
      </c>
      <c r="P916" s="291" t="str">
        <f>IF(日報入力!G916="","",日報入力!V916)</f>
        <v/>
      </c>
      <c r="Q916" s="291" t="str">
        <f>IF(日報入力!G916="","",日報入力!W916)</f>
        <v/>
      </c>
      <c r="R916" s="291" t="str">
        <f>IF(日報入力!G916="","",日報入力!X916)</f>
        <v/>
      </c>
      <c r="S916" s="291" t="str">
        <f>IF(日報入力!G916="","",日報入力!Y916)</f>
        <v/>
      </c>
      <c r="T916" s="291" t="str">
        <f>IF(日報入力!G916="","",日報入力!Z916)</f>
        <v/>
      </c>
      <c r="U916" s="291" t="str">
        <f>IF(日報入力!G916="","",日報入力!AA916)</f>
        <v/>
      </c>
      <c r="V916" s="378" t="str">
        <f>IF(日報入力!G916="","",日報入力!AB916)</f>
        <v/>
      </c>
      <c r="W916" s="291" t="str">
        <f>IF(日報入力!G916="","",日報入力!AC916)</f>
        <v/>
      </c>
      <c r="X916" s="291" t="str">
        <f>IF(日報入力!G916="","",日報入力!AD916)</f>
        <v/>
      </c>
      <c r="Y916" s="291" t="str">
        <f>IF(日報入力!G916="","",日報入力!AE916)</f>
        <v/>
      </c>
      <c r="Z916" s="291" t="str">
        <f>IF(日報入力!G916="","",日報入力!AF916)</f>
        <v/>
      </c>
      <c r="AA916" s="291" t="str">
        <f>IF(日報入力!G916="","",日報入力!AG916)</f>
        <v/>
      </c>
      <c r="AB916" s="291" t="str">
        <f>IF(日報入力!G916="","",日報入力!AH916)</f>
        <v/>
      </c>
      <c r="AC916" s="291" t="str">
        <f>IF(日報入力!G916="","",日報入力!AI916)</f>
        <v/>
      </c>
      <c r="AD916" s="291" t="str">
        <f>IF(日報入力!G916="","",日報入力!AJ916)</f>
        <v/>
      </c>
      <c r="AE916" s="292" t="str">
        <f>IF(日報入力!G916="","",日報入力!E916)</f>
        <v/>
      </c>
      <c r="AF916" s="293" t="str">
        <f>IF(日報入力!G916="","",日報入力!AK916)</f>
        <v/>
      </c>
      <c r="AG916" s="293" t="str">
        <f>IF(日報入力!G916="","",日報入力!AL916)</f>
        <v/>
      </c>
      <c r="AH916" s="293" t="str">
        <f>IF(日報入力!G916="","",日報入力!AM916)</f>
        <v/>
      </c>
      <c r="AI916" s="294" t="str">
        <f>IF(日報入力!G916&gt;0,日報入力!D916*日報入力!K916*日報入力!AL916,"")</f>
        <v/>
      </c>
      <c r="AJ916" s="294" t="str">
        <f>IF(日報入力!G916&gt;0,日報入力!E916*日報入力!AL916,"")</f>
        <v/>
      </c>
      <c r="AK916" s="294" t="str">
        <f>IF(日報入力!G916&gt;0,AI916-AJ916,"")</f>
        <v/>
      </c>
      <c r="AL916" s="292" t="str">
        <f>IF(日報入力!G916&gt;0,日報入力!E916*日報入力!AM916,"")</f>
        <v/>
      </c>
      <c r="AM916" s="292" t="str">
        <f>IF(日報入力!G916&gt;0,日報入力!AB916*日報入力!AM916,"")</f>
        <v/>
      </c>
      <c r="AN916" s="68" t="str">
        <f>IF(日報入力!G916&gt;0,日報入力!C916,"")</f>
        <v/>
      </c>
      <c r="AO916" s="68" t="str">
        <f>日報入力!B916</f>
        <v/>
      </c>
      <c r="AP916" s="68" t="str">
        <f>IF(日報入力!AQ916,日報入力!BA916,"")</f>
        <v/>
      </c>
      <c r="AQ916" s="68" t="str">
        <f>IF(日報入力!AR916,日報入力!BB916,"")</f>
        <v/>
      </c>
      <c r="AR916" s="68" t="str">
        <f>IF(日報入力!AS916,"N勤","")</f>
        <v/>
      </c>
      <c r="AS916" s="295" t="e">
        <f t="shared" si="59"/>
        <v>#VALUE!</v>
      </c>
      <c r="AT916" s="439" t="str">
        <f>日報入力!AY916</f>
        <v/>
      </c>
      <c r="AU916" s="518" t="str">
        <f>IF(日報入力!G916,G916*60/E916,"")</f>
        <v/>
      </c>
      <c r="AV916" s="528" t="str">
        <f>IF(日報入力!AT916,日報入力!AT916,"")</f>
        <v/>
      </c>
      <c r="AW916" s="529" t="str">
        <f>IF(日報入力!AT916,AE916/日報入力!AT916,"")</f>
        <v/>
      </c>
      <c r="AX916" s="530" t="e">
        <f>IF(1&lt;日報集計!AT916,AT916/(((F916-I916-J916-N916-O916)*60)/(E916)),"")</f>
        <v>#VALUE!</v>
      </c>
      <c r="AY916" s="664" t="str">
        <f>IF(日報入力!H916,AT916/(((F916-J916)*60)/E916),"")</f>
        <v/>
      </c>
      <c r="AZ916" s="664" t="str">
        <f>IF(日報入力!I916,AT916/((G916*60)/E916),"")</f>
        <v/>
      </c>
      <c r="BA916" s="296" t="str">
        <f>IF(日報入力!G916,G916/F916,"")</f>
        <v/>
      </c>
      <c r="BB916" s="386" t="e">
        <f t="shared" si="60"/>
        <v>#VALUE!</v>
      </c>
      <c r="BC916" s="386" t="e">
        <f t="shared" si="61"/>
        <v>#VALUE!</v>
      </c>
      <c r="BD916" s="80">
        <f>日報入力!AU916</f>
        <v>0</v>
      </c>
      <c r="BE916" s="534" t="str">
        <f>IF(日報入力!AV916,日報入力!AV916,"")</f>
        <v/>
      </c>
      <c r="BF916" s="534" t="str">
        <f>IF(日報入力!AW916,日報入力!AW916,"")</f>
        <v/>
      </c>
      <c r="BG916" s="398" t="str">
        <f>IF(日報入力!G916,日報入力!K916*日報入力!D916*日報入力!BC916,"")</f>
        <v/>
      </c>
    </row>
    <row r="917" spans="1:59" ht="20.25" hidden="1" customHeight="1" x14ac:dyDescent="0.15">
      <c r="A917" s="302" t="str">
        <f>IF(日報入力!G917="","",日報入力!G917)</f>
        <v/>
      </c>
      <c r="B917" s="291" t="str">
        <f>IF(日報入力!G917="","",日報入力!H917)</f>
        <v/>
      </c>
      <c r="C917" s="291" t="str">
        <f>IF(日報入力!G917="","",日報入力!I917)</f>
        <v/>
      </c>
      <c r="D917" s="291" t="str">
        <f>IF(日報入力!G917="","",日報入力!J917)</f>
        <v/>
      </c>
      <c r="E917" s="291" t="str">
        <f>IF(日報入力!G917="","",日報入力!K917)</f>
        <v/>
      </c>
      <c r="F917" s="291" t="str">
        <f>IF(日報入力!G917="","",日報入力!L917)</f>
        <v/>
      </c>
      <c r="G917" s="291" t="str">
        <f>IF(日報入力!G917="","",日報入力!L917-日報入力!O917-日報入力!P917-日報入力!Q917-日報入力!R917-日報入力!S917-日報入力!T917-日報入力!U917-日報入力!V917-日報入力!W917-日報入力!X917-日報入力!Y917-日報入力!Z917)</f>
        <v/>
      </c>
      <c r="H917" s="291" t="str">
        <f>IF(日報入力!G917="","",IF(日報入力!M917&gt;=0,日報入力!M917*F917,F917))</f>
        <v/>
      </c>
      <c r="I917" s="291" t="str">
        <f>IF(日報入力!G917="","",日報入力!O917)</f>
        <v/>
      </c>
      <c r="J917" s="291" t="str">
        <f>IF(日報入力!G917="","",日報入力!P917)</f>
        <v/>
      </c>
      <c r="K917" s="291" t="str">
        <f>IF(日報入力!G917="","",日報入力!Q917)</f>
        <v/>
      </c>
      <c r="L917" s="291" t="str">
        <f>IF(日報入力!G917="","",日報入力!R917)</f>
        <v/>
      </c>
      <c r="M917" s="291" t="str">
        <f>IF(日報入力!G917="","",日報入力!S917)</f>
        <v/>
      </c>
      <c r="N917" s="291" t="str">
        <f>IF(日報入力!G917="","",日報入力!T917)</f>
        <v/>
      </c>
      <c r="O917" s="291" t="str">
        <f>IF(日報入力!G917="","",日報入力!U917)</f>
        <v/>
      </c>
      <c r="P917" s="291" t="str">
        <f>IF(日報入力!G917="","",日報入力!V917)</f>
        <v/>
      </c>
      <c r="Q917" s="291" t="str">
        <f>IF(日報入力!G917="","",日報入力!W917)</f>
        <v/>
      </c>
      <c r="R917" s="291" t="str">
        <f>IF(日報入力!G917="","",日報入力!X917)</f>
        <v/>
      </c>
      <c r="S917" s="291" t="str">
        <f>IF(日報入力!G917="","",日報入力!Y917)</f>
        <v/>
      </c>
      <c r="T917" s="291" t="str">
        <f>IF(日報入力!G917="","",日報入力!Z917)</f>
        <v/>
      </c>
      <c r="U917" s="291" t="str">
        <f>IF(日報入力!G917="","",日報入力!AA917)</f>
        <v/>
      </c>
      <c r="V917" s="378" t="str">
        <f>IF(日報入力!G917="","",日報入力!AB917)</f>
        <v/>
      </c>
      <c r="W917" s="291" t="str">
        <f>IF(日報入力!G917="","",日報入力!AC917)</f>
        <v/>
      </c>
      <c r="X917" s="291" t="str">
        <f>IF(日報入力!G917="","",日報入力!AD917)</f>
        <v/>
      </c>
      <c r="Y917" s="291" t="str">
        <f>IF(日報入力!G917="","",日報入力!AE917)</f>
        <v/>
      </c>
      <c r="Z917" s="291" t="str">
        <f>IF(日報入力!G917="","",日報入力!AF917)</f>
        <v/>
      </c>
      <c r="AA917" s="291" t="str">
        <f>IF(日報入力!G917="","",日報入力!AG917)</f>
        <v/>
      </c>
      <c r="AB917" s="291" t="str">
        <f>IF(日報入力!G917="","",日報入力!AH917)</f>
        <v/>
      </c>
      <c r="AC917" s="291" t="str">
        <f>IF(日報入力!G917="","",日報入力!AI917)</f>
        <v/>
      </c>
      <c r="AD917" s="291" t="str">
        <f>IF(日報入力!G917="","",日報入力!AJ917)</f>
        <v/>
      </c>
      <c r="AE917" s="292" t="str">
        <f>IF(日報入力!G917="","",日報入力!E917)</f>
        <v/>
      </c>
      <c r="AF917" s="293" t="str">
        <f>IF(日報入力!G917="","",日報入力!AK917)</f>
        <v/>
      </c>
      <c r="AG917" s="293" t="str">
        <f>IF(日報入力!G917="","",日報入力!AL917)</f>
        <v/>
      </c>
      <c r="AH917" s="293" t="str">
        <f>IF(日報入力!G917="","",日報入力!AM917)</f>
        <v/>
      </c>
      <c r="AI917" s="294" t="str">
        <f>IF(日報入力!G917&gt;0,日報入力!D917*日報入力!K917*日報入力!AL917,"")</f>
        <v/>
      </c>
      <c r="AJ917" s="294" t="str">
        <f>IF(日報入力!G917&gt;0,日報入力!E917*日報入力!AL917,"")</f>
        <v/>
      </c>
      <c r="AK917" s="294" t="str">
        <f>IF(日報入力!G917&gt;0,AI917-AJ917,"")</f>
        <v/>
      </c>
      <c r="AL917" s="292" t="str">
        <f>IF(日報入力!G917&gt;0,日報入力!E917*日報入力!AM917,"")</f>
        <v/>
      </c>
      <c r="AM917" s="292" t="str">
        <f>IF(日報入力!G917&gt;0,日報入力!AB917*日報入力!AM917,"")</f>
        <v/>
      </c>
      <c r="AN917" s="68" t="str">
        <f>IF(日報入力!G917&gt;0,日報入力!C917,"")</f>
        <v/>
      </c>
      <c r="AO917" s="68" t="str">
        <f>日報入力!B917</f>
        <v/>
      </c>
      <c r="AP917" s="68" t="str">
        <f>IF(日報入力!AQ917,日報入力!BA917,"")</f>
        <v/>
      </c>
      <c r="AQ917" s="68" t="str">
        <f>IF(日報入力!AR917,日報入力!BB917,"")</f>
        <v/>
      </c>
      <c r="AR917" s="68" t="str">
        <f>IF(日報入力!AS917,"N勤","")</f>
        <v/>
      </c>
      <c r="AS917" s="295" t="e">
        <f t="shared" si="59"/>
        <v>#VALUE!</v>
      </c>
      <c r="AT917" s="439" t="str">
        <f>日報入力!AY917</f>
        <v/>
      </c>
      <c r="AU917" s="518" t="str">
        <f>IF(日報入力!G917,G917*60/E917,"")</f>
        <v/>
      </c>
      <c r="AV917" s="528" t="str">
        <f>IF(日報入力!AT917,日報入力!AT917,"")</f>
        <v/>
      </c>
      <c r="AW917" s="529" t="str">
        <f>IF(日報入力!AT917,AE917/日報入力!AT917,"")</f>
        <v/>
      </c>
      <c r="AX917" s="530" t="e">
        <f>IF(1&lt;日報集計!AT917,AT917/(((F917-I917-J917-N917-O917)*60)/(E917)),"")</f>
        <v>#VALUE!</v>
      </c>
      <c r="AY917" s="664" t="str">
        <f>IF(日報入力!H917,AT917/(((F917-J917)*60)/E917),"")</f>
        <v/>
      </c>
      <c r="AZ917" s="664" t="str">
        <f>IF(日報入力!I917,AT917/((G917*60)/E917),"")</f>
        <v/>
      </c>
      <c r="BA917" s="296" t="str">
        <f>IF(日報入力!G917,G917/F917,"")</f>
        <v/>
      </c>
      <c r="BB917" s="386" t="e">
        <f t="shared" si="60"/>
        <v>#VALUE!</v>
      </c>
      <c r="BC917" s="386" t="e">
        <f t="shared" si="61"/>
        <v>#VALUE!</v>
      </c>
      <c r="BD917" s="80">
        <f>日報入力!AU917</f>
        <v>0</v>
      </c>
      <c r="BE917" s="534" t="str">
        <f>IF(日報入力!AV917,日報入力!AV917,"")</f>
        <v/>
      </c>
      <c r="BF917" s="534" t="str">
        <f>IF(日報入力!AW917,日報入力!AW917,"")</f>
        <v/>
      </c>
      <c r="BG917" s="398" t="str">
        <f>IF(日報入力!G917,日報入力!K917*日報入力!D917*日報入力!BC917,"")</f>
        <v/>
      </c>
    </row>
    <row r="918" spans="1:59" ht="20.25" hidden="1" customHeight="1" x14ac:dyDescent="0.15">
      <c r="A918" s="302" t="str">
        <f>IF(日報入力!G918="","",日報入力!G918)</f>
        <v/>
      </c>
      <c r="B918" s="291" t="str">
        <f>IF(日報入力!G918="","",日報入力!H918)</f>
        <v/>
      </c>
      <c r="C918" s="291" t="str">
        <f>IF(日報入力!G918="","",日報入力!I918)</f>
        <v/>
      </c>
      <c r="D918" s="291" t="str">
        <f>IF(日報入力!G918="","",日報入力!J918)</f>
        <v/>
      </c>
      <c r="E918" s="291" t="str">
        <f>IF(日報入力!G918="","",日報入力!K918)</f>
        <v/>
      </c>
      <c r="F918" s="291" t="str">
        <f>IF(日報入力!G918="","",日報入力!L918)</f>
        <v/>
      </c>
      <c r="G918" s="291" t="str">
        <f>IF(日報入力!G918="","",日報入力!L918-日報入力!O918-日報入力!P918-日報入力!Q918-日報入力!R918-日報入力!S918-日報入力!T918-日報入力!U918-日報入力!V918-日報入力!W918-日報入力!X918-日報入力!Y918-日報入力!Z918)</f>
        <v/>
      </c>
      <c r="H918" s="291" t="str">
        <f>IF(日報入力!G918="","",IF(日報入力!M918&gt;=0,日報入力!M918*F918,F918))</f>
        <v/>
      </c>
      <c r="I918" s="291" t="str">
        <f>IF(日報入力!G918="","",日報入力!O918)</f>
        <v/>
      </c>
      <c r="J918" s="291" t="str">
        <f>IF(日報入力!G918="","",日報入力!P918)</f>
        <v/>
      </c>
      <c r="K918" s="291" t="str">
        <f>IF(日報入力!G918="","",日報入力!Q918)</f>
        <v/>
      </c>
      <c r="L918" s="291" t="str">
        <f>IF(日報入力!G918="","",日報入力!R918)</f>
        <v/>
      </c>
      <c r="M918" s="291" t="str">
        <f>IF(日報入力!G918="","",日報入力!S918)</f>
        <v/>
      </c>
      <c r="N918" s="291" t="str">
        <f>IF(日報入力!G918="","",日報入力!T918)</f>
        <v/>
      </c>
      <c r="O918" s="291" t="str">
        <f>IF(日報入力!G918="","",日報入力!U918)</f>
        <v/>
      </c>
      <c r="P918" s="291" t="str">
        <f>IF(日報入力!G918="","",日報入力!V918)</f>
        <v/>
      </c>
      <c r="Q918" s="291" t="str">
        <f>IF(日報入力!G918="","",日報入力!W918)</f>
        <v/>
      </c>
      <c r="R918" s="291" t="str">
        <f>IF(日報入力!G918="","",日報入力!X918)</f>
        <v/>
      </c>
      <c r="S918" s="291" t="str">
        <f>IF(日報入力!G918="","",日報入力!Y918)</f>
        <v/>
      </c>
      <c r="T918" s="291" t="str">
        <f>IF(日報入力!G918="","",日報入力!Z918)</f>
        <v/>
      </c>
      <c r="U918" s="291" t="str">
        <f>IF(日報入力!G918="","",日報入力!AA918)</f>
        <v/>
      </c>
      <c r="V918" s="378" t="str">
        <f>IF(日報入力!G918="","",日報入力!AB918)</f>
        <v/>
      </c>
      <c r="W918" s="291" t="str">
        <f>IF(日報入力!G918="","",日報入力!AC918)</f>
        <v/>
      </c>
      <c r="X918" s="291" t="str">
        <f>IF(日報入力!G918="","",日報入力!AD918)</f>
        <v/>
      </c>
      <c r="Y918" s="291" t="str">
        <f>IF(日報入力!G918="","",日報入力!AE918)</f>
        <v/>
      </c>
      <c r="Z918" s="291" t="str">
        <f>IF(日報入力!G918="","",日報入力!AF918)</f>
        <v/>
      </c>
      <c r="AA918" s="291" t="str">
        <f>IF(日報入力!G918="","",日報入力!AG918)</f>
        <v/>
      </c>
      <c r="AB918" s="291" t="str">
        <f>IF(日報入力!G918="","",日報入力!AH918)</f>
        <v/>
      </c>
      <c r="AC918" s="291" t="str">
        <f>IF(日報入力!G918="","",日報入力!AI918)</f>
        <v/>
      </c>
      <c r="AD918" s="291" t="str">
        <f>IF(日報入力!G918="","",日報入力!AJ918)</f>
        <v/>
      </c>
      <c r="AE918" s="292" t="str">
        <f>IF(日報入力!G918="","",日報入力!E918)</f>
        <v/>
      </c>
      <c r="AF918" s="293" t="str">
        <f>IF(日報入力!G918="","",日報入力!AK918)</f>
        <v/>
      </c>
      <c r="AG918" s="293" t="str">
        <f>IF(日報入力!G918="","",日報入力!AL918)</f>
        <v/>
      </c>
      <c r="AH918" s="293" t="str">
        <f>IF(日報入力!G918="","",日報入力!AM918)</f>
        <v/>
      </c>
      <c r="AI918" s="294" t="str">
        <f>IF(日報入力!G918&gt;0,日報入力!D918*日報入力!K918*日報入力!AL918,"")</f>
        <v/>
      </c>
      <c r="AJ918" s="294" t="str">
        <f>IF(日報入力!G918&gt;0,日報入力!E918*日報入力!AL918,"")</f>
        <v/>
      </c>
      <c r="AK918" s="294" t="str">
        <f>IF(日報入力!G918&gt;0,AI918-AJ918,"")</f>
        <v/>
      </c>
      <c r="AL918" s="292" t="str">
        <f>IF(日報入力!G918&gt;0,日報入力!E918*日報入力!AM918,"")</f>
        <v/>
      </c>
      <c r="AM918" s="292" t="str">
        <f>IF(日報入力!G918&gt;0,日報入力!AB918*日報入力!AM918,"")</f>
        <v/>
      </c>
      <c r="AN918" s="68" t="str">
        <f>IF(日報入力!G918&gt;0,日報入力!C918,"")</f>
        <v/>
      </c>
      <c r="AO918" s="68" t="str">
        <f>日報入力!B918</f>
        <v/>
      </c>
      <c r="AP918" s="68" t="str">
        <f>IF(日報入力!AQ918,日報入力!BA918,"")</f>
        <v/>
      </c>
      <c r="AQ918" s="68" t="str">
        <f>IF(日報入力!AR918,日報入力!BB918,"")</f>
        <v/>
      </c>
      <c r="AR918" s="68" t="str">
        <f>IF(日報入力!AS918,"N勤","")</f>
        <v/>
      </c>
      <c r="AS918" s="295" t="e">
        <f t="shared" si="59"/>
        <v>#VALUE!</v>
      </c>
      <c r="AT918" s="439" t="str">
        <f>日報入力!AY918</f>
        <v/>
      </c>
      <c r="AU918" s="518" t="str">
        <f>IF(日報入力!G918,G918*60/E918,"")</f>
        <v/>
      </c>
      <c r="AV918" s="528" t="str">
        <f>IF(日報入力!AT918,日報入力!AT918,"")</f>
        <v/>
      </c>
      <c r="AW918" s="529" t="str">
        <f>IF(日報入力!AT918,AE918/日報入力!AT918,"")</f>
        <v/>
      </c>
      <c r="AX918" s="530" t="e">
        <f>IF(1&lt;日報集計!AT918,AT918/(((F918-I918-J918-N918-O918)*60)/(E918)),"")</f>
        <v>#VALUE!</v>
      </c>
      <c r="AY918" s="664" t="str">
        <f>IF(日報入力!H918,AT918/(((F918-J918)*60)/E918),"")</f>
        <v/>
      </c>
      <c r="AZ918" s="664" t="str">
        <f>IF(日報入力!I918,AT918/((G918*60)/E918),"")</f>
        <v/>
      </c>
      <c r="BA918" s="296" t="str">
        <f>IF(日報入力!G918,G918/F918,"")</f>
        <v/>
      </c>
      <c r="BB918" s="386" t="e">
        <f t="shared" si="60"/>
        <v>#VALUE!</v>
      </c>
      <c r="BC918" s="386" t="e">
        <f t="shared" si="61"/>
        <v>#VALUE!</v>
      </c>
      <c r="BD918" s="80">
        <f>日報入力!AU918</f>
        <v>0</v>
      </c>
      <c r="BE918" s="534" t="str">
        <f>IF(日報入力!AV918,日報入力!AV918,"")</f>
        <v/>
      </c>
      <c r="BF918" s="534" t="str">
        <f>IF(日報入力!AW918,日報入力!AW918,"")</f>
        <v/>
      </c>
      <c r="BG918" s="398" t="str">
        <f>IF(日報入力!G918,日報入力!K918*日報入力!D918*日報入力!BC918,"")</f>
        <v/>
      </c>
    </row>
    <row r="919" spans="1:59" ht="20.25" hidden="1" customHeight="1" x14ac:dyDescent="0.15">
      <c r="A919" s="302" t="str">
        <f>IF(日報入力!G919="","",日報入力!G919)</f>
        <v/>
      </c>
      <c r="B919" s="291" t="str">
        <f>IF(日報入力!G919="","",日報入力!H919)</f>
        <v/>
      </c>
      <c r="C919" s="291" t="str">
        <f>IF(日報入力!G919="","",日報入力!I919)</f>
        <v/>
      </c>
      <c r="D919" s="291" t="str">
        <f>IF(日報入力!G919="","",日報入力!J919)</f>
        <v/>
      </c>
      <c r="E919" s="291" t="str">
        <f>IF(日報入力!G919="","",日報入力!K919)</f>
        <v/>
      </c>
      <c r="F919" s="291" t="str">
        <f>IF(日報入力!G919="","",日報入力!L919)</f>
        <v/>
      </c>
      <c r="G919" s="291" t="str">
        <f>IF(日報入力!G919="","",日報入力!L919-日報入力!O919-日報入力!P919-日報入力!Q919-日報入力!R919-日報入力!S919-日報入力!T919-日報入力!U919-日報入力!V919-日報入力!W919-日報入力!X919-日報入力!Y919-日報入力!Z919)</f>
        <v/>
      </c>
      <c r="H919" s="291" t="str">
        <f>IF(日報入力!G919="","",IF(日報入力!M919&gt;=0,日報入力!M919*F919,F919))</f>
        <v/>
      </c>
      <c r="I919" s="291" t="str">
        <f>IF(日報入力!G919="","",日報入力!O919)</f>
        <v/>
      </c>
      <c r="J919" s="291" t="str">
        <f>IF(日報入力!G919="","",日報入力!P919)</f>
        <v/>
      </c>
      <c r="K919" s="291" t="str">
        <f>IF(日報入力!G919="","",日報入力!Q919)</f>
        <v/>
      </c>
      <c r="L919" s="291" t="str">
        <f>IF(日報入力!G919="","",日報入力!R919)</f>
        <v/>
      </c>
      <c r="M919" s="291" t="str">
        <f>IF(日報入力!G919="","",日報入力!S919)</f>
        <v/>
      </c>
      <c r="N919" s="291" t="str">
        <f>IF(日報入力!G919="","",日報入力!T919)</f>
        <v/>
      </c>
      <c r="O919" s="291" t="str">
        <f>IF(日報入力!G919="","",日報入力!U919)</f>
        <v/>
      </c>
      <c r="P919" s="291" t="str">
        <f>IF(日報入力!G919="","",日報入力!V919)</f>
        <v/>
      </c>
      <c r="Q919" s="291" t="str">
        <f>IF(日報入力!G919="","",日報入力!W919)</f>
        <v/>
      </c>
      <c r="R919" s="291" t="str">
        <f>IF(日報入力!G919="","",日報入力!X919)</f>
        <v/>
      </c>
      <c r="S919" s="291" t="str">
        <f>IF(日報入力!G919="","",日報入力!Y919)</f>
        <v/>
      </c>
      <c r="T919" s="291" t="str">
        <f>IF(日報入力!G919="","",日報入力!Z919)</f>
        <v/>
      </c>
      <c r="U919" s="291" t="str">
        <f>IF(日報入力!G919="","",日報入力!AA919)</f>
        <v/>
      </c>
      <c r="V919" s="378" t="str">
        <f>IF(日報入力!G919="","",日報入力!AB919)</f>
        <v/>
      </c>
      <c r="W919" s="291" t="str">
        <f>IF(日報入力!G919="","",日報入力!AC919)</f>
        <v/>
      </c>
      <c r="X919" s="291" t="str">
        <f>IF(日報入力!G919="","",日報入力!AD919)</f>
        <v/>
      </c>
      <c r="Y919" s="291" t="str">
        <f>IF(日報入力!G919="","",日報入力!AE919)</f>
        <v/>
      </c>
      <c r="Z919" s="291" t="str">
        <f>IF(日報入力!G919="","",日報入力!AF919)</f>
        <v/>
      </c>
      <c r="AA919" s="291" t="str">
        <f>IF(日報入力!G919="","",日報入力!AG919)</f>
        <v/>
      </c>
      <c r="AB919" s="291" t="str">
        <f>IF(日報入力!G919="","",日報入力!AH919)</f>
        <v/>
      </c>
      <c r="AC919" s="291" t="str">
        <f>IF(日報入力!G919="","",日報入力!AI919)</f>
        <v/>
      </c>
      <c r="AD919" s="291" t="str">
        <f>IF(日報入力!G919="","",日報入力!AJ919)</f>
        <v/>
      </c>
      <c r="AE919" s="292" t="str">
        <f>IF(日報入力!G919="","",日報入力!E919)</f>
        <v/>
      </c>
      <c r="AF919" s="293" t="str">
        <f>IF(日報入力!G919="","",日報入力!AK919)</f>
        <v/>
      </c>
      <c r="AG919" s="293" t="str">
        <f>IF(日報入力!G919="","",日報入力!AL919)</f>
        <v/>
      </c>
      <c r="AH919" s="293" t="str">
        <f>IF(日報入力!G919="","",日報入力!AM919)</f>
        <v/>
      </c>
      <c r="AI919" s="294" t="str">
        <f>IF(日報入力!G919&gt;0,日報入力!D919*日報入力!K919*日報入力!AL919,"")</f>
        <v/>
      </c>
      <c r="AJ919" s="294" t="str">
        <f>IF(日報入力!G919&gt;0,日報入力!E919*日報入力!AL919,"")</f>
        <v/>
      </c>
      <c r="AK919" s="294" t="str">
        <f>IF(日報入力!G919&gt;0,AI919-AJ919,"")</f>
        <v/>
      </c>
      <c r="AL919" s="292" t="str">
        <f>IF(日報入力!G919&gt;0,日報入力!E919*日報入力!AM919,"")</f>
        <v/>
      </c>
      <c r="AM919" s="292" t="str">
        <f>IF(日報入力!G919&gt;0,日報入力!AB919*日報入力!AM919,"")</f>
        <v/>
      </c>
      <c r="AN919" s="68" t="str">
        <f>IF(日報入力!G919&gt;0,日報入力!C919,"")</f>
        <v/>
      </c>
      <c r="AO919" s="68" t="str">
        <f>日報入力!B919</f>
        <v/>
      </c>
      <c r="AP919" s="68" t="str">
        <f>IF(日報入力!AQ919,日報入力!BA919,"")</f>
        <v/>
      </c>
      <c r="AQ919" s="68" t="str">
        <f>IF(日報入力!AR919,日報入力!BB919,"")</f>
        <v/>
      </c>
      <c r="AR919" s="68" t="str">
        <f>IF(日報入力!AS919,"N勤","")</f>
        <v/>
      </c>
      <c r="AS919" s="295" t="e">
        <f t="shared" si="59"/>
        <v>#VALUE!</v>
      </c>
      <c r="AT919" s="439" t="str">
        <f>日報入力!AY919</f>
        <v/>
      </c>
      <c r="AU919" s="518" t="str">
        <f>IF(日報入力!G919,G919*60/E919,"")</f>
        <v/>
      </c>
      <c r="AV919" s="528" t="str">
        <f>IF(日報入力!AT919,日報入力!AT919,"")</f>
        <v/>
      </c>
      <c r="AW919" s="529" t="str">
        <f>IF(日報入力!AT919,AE919/日報入力!AT919,"")</f>
        <v/>
      </c>
      <c r="AX919" s="530" t="e">
        <f>IF(1&lt;日報集計!AT919,AT919/(((F919-I919-J919-N919-O919)*60)/(E919)),"")</f>
        <v>#VALUE!</v>
      </c>
      <c r="AY919" s="664" t="str">
        <f>IF(日報入力!H919,AT919/(((F919-J919)*60)/E919),"")</f>
        <v/>
      </c>
      <c r="AZ919" s="664" t="str">
        <f>IF(日報入力!I919,AT919/((G919*60)/E919),"")</f>
        <v/>
      </c>
      <c r="BA919" s="296" t="str">
        <f>IF(日報入力!G919,G919/F919,"")</f>
        <v/>
      </c>
      <c r="BB919" s="386" t="e">
        <f t="shared" si="60"/>
        <v>#VALUE!</v>
      </c>
      <c r="BC919" s="386" t="e">
        <f t="shared" si="61"/>
        <v>#VALUE!</v>
      </c>
      <c r="BD919" s="80">
        <f>日報入力!AU919</f>
        <v>0</v>
      </c>
      <c r="BE919" s="534" t="str">
        <f>IF(日報入力!AV919,日報入力!AV919,"")</f>
        <v/>
      </c>
      <c r="BF919" s="534" t="str">
        <f>IF(日報入力!AW919,日報入力!AW919,"")</f>
        <v/>
      </c>
      <c r="BG919" s="398" t="str">
        <f>IF(日報入力!G919,日報入力!K919*日報入力!D919*日報入力!BC919,"")</f>
        <v/>
      </c>
    </row>
    <row r="920" spans="1:59" ht="20.25" hidden="1" customHeight="1" x14ac:dyDescent="0.15">
      <c r="A920" s="302" t="str">
        <f>IF(日報入力!G920="","",日報入力!G920)</f>
        <v/>
      </c>
      <c r="B920" s="291" t="str">
        <f>IF(日報入力!G920="","",日報入力!H920)</f>
        <v/>
      </c>
      <c r="C920" s="291" t="str">
        <f>IF(日報入力!G920="","",日報入力!I920)</f>
        <v/>
      </c>
      <c r="D920" s="291" t="str">
        <f>IF(日報入力!G920="","",日報入力!J920)</f>
        <v/>
      </c>
      <c r="E920" s="291" t="str">
        <f>IF(日報入力!G920="","",日報入力!K920)</f>
        <v/>
      </c>
      <c r="F920" s="291" t="str">
        <f>IF(日報入力!G920="","",日報入力!L920)</f>
        <v/>
      </c>
      <c r="G920" s="291" t="str">
        <f>IF(日報入力!G920="","",日報入力!L920-日報入力!O920-日報入力!P920-日報入力!Q920-日報入力!R920-日報入力!S920-日報入力!T920-日報入力!U920-日報入力!V920-日報入力!W920-日報入力!X920-日報入力!Y920-日報入力!Z920)</f>
        <v/>
      </c>
      <c r="H920" s="291" t="str">
        <f>IF(日報入力!G920="","",IF(日報入力!M920&gt;=0,日報入力!M920*F920,F920))</f>
        <v/>
      </c>
      <c r="I920" s="291" t="str">
        <f>IF(日報入力!G920="","",日報入力!O920)</f>
        <v/>
      </c>
      <c r="J920" s="291" t="str">
        <f>IF(日報入力!G920="","",日報入力!P920)</f>
        <v/>
      </c>
      <c r="K920" s="291" t="str">
        <f>IF(日報入力!G920="","",日報入力!Q920)</f>
        <v/>
      </c>
      <c r="L920" s="291" t="str">
        <f>IF(日報入力!G920="","",日報入力!R920)</f>
        <v/>
      </c>
      <c r="M920" s="291" t="str">
        <f>IF(日報入力!G920="","",日報入力!S920)</f>
        <v/>
      </c>
      <c r="N920" s="291" t="str">
        <f>IF(日報入力!G920="","",日報入力!T920)</f>
        <v/>
      </c>
      <c r="O920" s="291" t="str">
        <f>IF(日報入力!G920="","",日報入力!U920)</f>
        <v/>
      </c>
      <c r="P920" s="291" t="str">
        <f>IF(日報入力!G920="","",日報入力!V920)</f>
        <v/>
      </c>
      <c r="Q920" s="291" t="str">
        <f>IF(日報入力!G920="","",日報入力!W920)</f>
        <v/>
      </c>
      <c r="R920" s="291" t="str">
        <f>IF(日報入力!G920="","",日報入力!X920)</f>
        <v/>
      </c>
      <c r="S920" s="291" t="str">
        <f>IF(日報入力!G920="","",日報入力!Y920)</f>
        <v/>
      </c>
      <c r="T920" s="291" t="str">
        <f>IF(日報入力!G920="","",日報入力!Z920)</f>
        <v/>
      </c>
      <c r="U920" s="291" t="str">
        <f>IF(日報入力!G920="","",日報入力!AA920)</f>
        <v/>
      </c>
      <c r="V920" s="378" t="str">
        <f>IF(日報入力!G920="","",日報入力!AB920)</f>
        <v/>
      </c>
      <c r="W920" s="291" t="str">
        <f>IF(日報入力!G920="","",日報入力!AC920)</f>
        <v/>
      </c>
      <c r="X920" s="291" t="str">
        <f>IF(日報入力!G920="","",日報入力!AD920)</f>
        <v/>
      </c>
      <c r="Y920" s="291" t="str">
        <f>IF(日報入力!G920="","",日報入力!AE920)</f>
        <v/>
      </c>
      <c r="Z920" s="291" t="str">
        <f>IF(日報入力!G920="","",日報入力!AF920)</f>
        <v/>
      </c>
      <c r="AA920" s="291" t="str">
        <f>IF(日報入力!G920="","",日報入力!AG920)</f>
        <v/>
      </c>
      <c r="AB920" s="291" t="str">
        <f>IF(日報入力!G920="","",日報入力!AH920)</f>
        <v/>
      </c>
      <c r="AC920" s="291" t="str">
        <f>IF(日報入力!G920="","",日報入力!AI920)</f>
        <v/>
      </c>
      <c r="AD920" s="291" t="str">
        <f>IF(日報入力!G920="","",日報入力!AJ920)</f>
        <v/>
      </c>
      <c r="AE920" s="292" t="str">
        <f>IF(日報入力!G920="","",日報入力!E920)</f>
        <v/>
      </c>
      <c r="AF920" s="293" t="str">
        <f>IF(日報入力!G920="","",日報入力!AK920)</f>
        <v/>
      </c>
      <c r="AG920" s="293" t="str">
        <f>IF(日報入力!G920="","",日報入力!AL920)</f>
        <v/>
      </c>
      <c r="AH920" s="293" t="str">
        <f>IF(日報入力!G920="","",日報入力!AM920)</f>
        <v/>
      </c>
      <c r="AI920" s="294" t="str">
        <f>IF(日報入力!G920&gt;0,日報入力!D920*日報入力!K920*日報入力!AL920,"")</f>
        <v/>
      </c>
      <c r="AJ920" s="294" t="str">
        <f>IF(日報入力!G920&gt;0,日報入力!E920*日報入力!AL920,"")</f>
        <v/>
      </c>
      <c r="AK920" s="294" t="str">
        <f>IF(日報入力!G920&gt;0,AI920-AJ920,"")</f>
        <v/>
      </c>
      <c r="AL920" s="292" t="str">
        <f>IF(日報入力!G920&gt;0,日報入力!E920*日報入力!AM920,"")</f>
        <v/>
      </c>
      <c r="AM920" s="292" t="str">
        <f>IF(日報入力!G920&gt;0,日報入力!AB920*日報入力!AM920,"")</f>
        <v/>
      </c>
      <c r="AN920" s="68" t="str">
        <f>IF(日報入力!G920&gt;0,日報入力!C920,"")</f>
        <v/>
      </c>
      <c r="AO920" s="68" t="str">
        <f>日報入力!B920</f>
        <v/>
      </c>
      <c r="AP920" s="68" t="str">
        <f>IF(日報入力!AQ920,日報入力!BA920,"")</f>
        <v/>
      </c>
      <c r="AQ920" s="68" t="str">
        <f>IF(日報入力!AR920,日報入力!BB920,"")</f>
        <v/>
      </c>
      <c r="AR920" s="68" t="str">
        <f>IF(日報入力!AS920,"N勤","")</f>
        <v/>
      </c>
      <c r="AS920" s="295" t="e">
        <f t="shared" si="59"/>
        <v>#VALUE!</v>
      </c>
      <c r="AT920" s="439" t="str">
        <f>日報入力!AY920</f>
        <v/>
      </c>
      <c r="AU920" s="518" t="str">
        <f>IF(日報入力!G920,G920*60/E920,"")</f>
        <v/>
      </c>
      <c r="AV920" s="528" t="str">
        <f>IF(日報入力!AT920,日報入力!AT920,"")</f>
        <v/>
      </c>
      <c r="AW920" s="529" t="str">
        <f>IF(日報入力!AT920,AE920/日報入力!AT920,"")</f>
        <v/>
      </c>
      <c r="AX920" s="530" t="e">
        <f>IF(1&lt;日報集計!AT920,AT920/(((F920-I920-J920-N920-O920)*60)/(E920)),"")</f>
        <v>#VALUE!</v>
      </c>
      <c r="AY920" s="664" t="str">
        <f>IF(日報入力!H920,AT920/(((F920-J920)*60)/E920),"")</f>
        <v/>
      </c>
      <c r="AZ920" s="664" t="str">
        <f>IF(日報入力!I920,AT920/((G920*60)/E920),"")</f>
        <v/>
      </c>
      <c r="BA920" s="296" t="str">
        <f>IF(日報入力!G920,G920/F920,"")</f>
        <v/>
      </c>
      <c r="BB920" s="386" t="e">
        <f t="shared" si="60"/>
        <v>#VALUE!</v>
      </c>
      <c r="BC920" s="386" t="e">
        <f t="shared" si="61"/>
        <v>#VALUE!</v>
      </c>
      <c r="BD920" s="80">
        <f>日報入力!AU920</f>
        <v>0</v>
      </c>
      <c r="BE920" s="534" t="str">
        <f>IF(日報入力!AV920,日報入力!AV920,"")</f>
        <v/>
      </c>
      <c r="BF920" s="534" t="str">
        <f>IF(日報入力!AW920,日報入力!AW920,"")</f>
        <v/>
      </c>
      <c r="BG920" s="398" t="str">
        <f>IF(日報入力!G920,日報入力!K920*日報入力!D920*日報入力!BC920,"")</f>
        <v/>
      </c>
    </row>
    <row r="921" spans="1:59" ht="20.25" hidden="1" customHeight="1" x14ac:dyDescent="0.15">
      <c r="A921" s="302" t="str">
        <f>IF(日報入力!G921="","",日報入力!G921)</f>
        <v/>
      </c>
      <c r="B921" s="291" t="str">
        <f>IF(日報入力!G921="","",日報入力!H921)</f>
        <v/>
      </c>
      <c r="C921" s="291" t="str">
        <f>IF(日報入力!G921="","",日報入力!I921)</f>
        <v/>
      </c>
      <c r="D921" s="291" t="str">
        <f>IF(日報入力!G921="","",日報入力!J921)</f>
        <v/>
      </c>
      <c r="E921" s="291" t="str">
        <f>IF(日報入力!G921="","",日報入力!K921)</f>
        <v/>
      </c>
      <c r="F921" s="291" t="str">
        <f>IF(日報入力!G921="","",日報入力!L921)</f>
        <v/>
      </c>
      <c r="G921" s="291" t="str">
        <f>IF(日報入力!G921="","",日報入力!L921-日報入力!O921-日報入力!P921-日報入力!Q921-日報入力!R921-日報入力!S921-日報入力!T921-日報入力!U921-日報入力!V921-日報入力!W921-日報入力!X921-日報入力!Y921-日報入力!Z921)</f>
        <v/>
      </c>
      <c r="H921" s="291" t="str">
        <f>IF(日報入力!G921="","",IF(日報入力!M921&gt;=0,日報入力!M921*F921,F921))</f>
        <v/>
      </c>
      <c r="I921" s="291" t="str">
        <f>IF(日報入力!G921="","",日報入力!O921)</f>
        <v/>
      </c>
      <c r="J921" s="291" t="str">
        <f>IF(日報入力!G921="","",日報入力!P921)</f>
        <v/>
      </c>
      <c r="K921" s="291" t="str">
        <f>IF(日報入力!G921="","",日報入力!Q921)</f>
        <v/>
      </c>
      <c r="L921" s="291" t="str">
        <f>IF(日報入力!G921="","",日報入力!R921)</f>
        <v/>
      </c>
      <c r="M921" s="291" t="str">
        <f>IF(日報入力!G921="","",日報入力!S921)</f>
        <v/>
      </c>
      <c r="N921" s="291" t="str">
        <f>IF(日報入力!G921="","",日報入力!T921)</f>
        <v/>
      </c>
      <c r="O921" s="291" t="str">
        <f>IF(日報入力!G921="","",日報入力!U921)</f>
        <v/>
      </c>
      <c r="P921" s="291" t="str">
        <f>IF(日報入力!G921="","",日報入力!V921)</f>
        <v/>
      </c>
      <c r="Q921" s="291" t="str">
        <f>IF(日報入力!G921="","",日報入力!W921)</f>
        <v/>
      </c>
      <c r="R921" s="291" t="str">
        <f>IF(日報入力!G921="","",日報入力!X921)</f>
        <v/>
      </c>
      <c r="S921" s="291" t="str">
        <f>IF(日報入力!G921="","",日報入力!Y921)</f>
        <v/>
      </c>
      <c r="T921" s="291" t="str">
        <f>IF(日報入力!G921="","",日報入力!Z921)</f>
        <v/>
      </c>
      <c r="U921" s="291" t="str">
        <f>IF(日報入力!G921="","",日報入力!AA921)</f>
        <v/>
      </c>
      <c r="V921" s="378" t="str">
        <f>IF(日報入力!G921="","",日報入力!AB921)</f>
        <v/>
      </c>
      <c r="W921" s="291" t="str">
        <f>IF(日報入力!G921="","",日報入力!AC921)</f>
        <v/>
      </c>
      <c r="X921" s="291" t="str">
        <f>IF(日報入力!G921="","",日報入力!AD921)</f>
        <v/>
      </c>
      <c r="Y921" s="291" t="str">
        <f>IF(日報入力!G921="","",日報入力!AE921)</f>
        <v/>
      </c>
      <c r="Z921" s="291" t="str">
        <f>IF(日報入力!G921="","",日報入力!AF921)</f>
        <v/>
      </c>
      <c r="AA921" s="291" t="str">
        <f>IF(日報入力!G921="","",日報入力!AG921)</f>
        <v/>
      </c>
      <c r="AB921" s="291" t="str">
        <f>IF(日報入力!G921="","",日報入力!AH921)</f>
        <v/>
      </c>
      <c r="AC921" s="291" t="str">
        <f>IF(日報入力!G921="","",日報入力!AI921)</f>
        <v/>
      </c>
      <c r="AD921" s="291" t="str">
        <f>IF(日報入力!G921="","",日報入力!AJ921)</f>
        <v/>
      </c>
      <c r="AE921" s="292" t="str">
        <f>IF(日報入力!G921="","",日報入力!E921)</f>
        <v/>
      </c>
      <c r="AF921" s="293" t="str">
        <f>IF(日報入力!G921="","",日報入力!AK921)</f>
        <v/>
      </c>
      <c r="AG921" s="293" t="str">
        <f>IF(日報入力!G921="","",日報入力!AL921)</f>
        <v/>
      </c>
      <c r="AH921" s="293" t="str">
        <f>IF(日報入力!G921="","",日報入力!AM921)</f>
        <v/>
      </c>
      <c r="AI921" s="294" t="str">
        <f>IF(日報入力!G921&gt;0,日報入力!D921*日報入力!K921*日報入力!AL921,"")</f>
        <v/>
      </c>
      <c r="AJ921" s="294" t="str">
        <f>IF(日報入力!G921&gt;0,日報入力!E921*日報入力!AL921,"")</f>
        <v/>
      </c>
      <c r="AK921" s="294" t="str">
        <f>IF(日報入力!G921&gt;0,AI921-AJ921,"")</f>
        <v/>
      </c>
      <c r="AL921" s="292" t="str">
        <f>IF(日報入力!G921&gt;0,日報入力!E921*日報入力!AM921,"")</f>
        <v/>
      </c>
      <c r="AM921" s="292" t="str">
        <f>IF(日報入力!G921&gt;0,日報入力!AB921*日報入力!AM921,"")</f>
        <v/>
      </c>
      <c r="AN921" s="68" t="str">
        <f>IF(日報入力!G921&gt;0,日報入力!C921,"")</f>
        <v/>
      </c>
      <c r="AO921" s="68" t="str">
        <f>日報入力!B921</f>
        <v/>
      </c>
      <c r="AP921" s="68" t="str">
        <f>IF(日報入力!AQ921,日報入力!BA921,"")</f>
        <v/>
      </c>
      <c r="AQ921" s="68" t="str">
        <f>IF(日報入力!AR921,日報入力!BB921,"")</f>
        <v/>
      </c>
      <c r="AR921" s="68" t="str">
        <f>IF(日報入力!AS921,"N勤","")</f>
        <v/>
      </c>
      <c r="AS921" s="295" t="e">
        <f t="shared" si="59"/>
        <v>#VALUE!</v>
      </c>
      <c r="AT921" s="439" t="str">
        <f>日報入力!AY921</f>
        <v/>
      </c>
      <c r="AU921" s="518" t="str">
        <f>IF(日報入力!G921,G921*60/E921,"")</f>
        <v/>
      </c>
      <c r="AV921" s="528" t="str">
        <f>IF(日報入力!AT921,日報入力!AT921,"")</f>
        <v/>
      </c>
      <c r="AW921" s="529" t="str">
        <f>IF(日報入力!AT921,AE921/日報入力!AT921,"")</f>
        <v/>
      </c>
      <c r="AX921" s="530" t="e">
        <f>IF(1&lt;日報集計!AT921,AT921/(((F921-I921-J921-N921-O921)*60)/(E921)),"")</f>
        <v>#VALUE!</v>
      </c>
      <c r="AY921" s="664" t="str">
        <f>IF(日報入力!H921,AT921/(((F921-J921)*60)/E921),"")</f>
        <v/>
      </c>
      <c r="AZ921" s="664" t="str">
        <f>IF(日報入力!I921,AT921/((G921*60)/E921),"")</f>
        <v/>
      </c>
      <c r="BA921" s="296" t="str">
        <f>IF(日報入力!G921,G921/F921,"")</f>
        <v/>
      </c>
      <c r="BB921" s="386" t="e">
        <f t="shared" si="60"/>
        <v>#VALUE!</v>
      </c>
      <c r="BC921" s="386" t="e">
        <f t="shared" si="61"/>
        <v>#VALUE!</v>
      </c>
      <c r="BD921" s="80">
        <f>日報入力!AU921</f>
        <v>0</v>
      </c>
      <c r="BE921" s="534" t="str">
        <f>IF(日報入力!AV921,日報入力!AV921,"")</f>
        <v/>
      </c>
      <c r="BF921" s="534" t="str">
        <f>IF(日報入力!AW921,日報入力!AW921,"")</f>
        <v/>
      </c>
      <c r="BG921" s="398" t="str">
        <f>IF(日報入力!G921,日報入力!K921*日報入力!D921*日報入力!BC921,"")</f>
        <v/>
      </c>
    </row>
    <row r="922" spans="1:59" ht="20.25" hidden="1" customHeight="1" x14ac:dyDescent="0.15">
      <c r="A922" s="302" t="str">
        <f>IF(日報入力!G922="","",日報入力!G922)</f>
        <v/>
      </c>
      <c r="B922" s="291" t="str">
        <f>IF(日報入力!G922="","",日報入力!H922)</f>
        <v/>
      </c>
      <c r="C922" s="291" t="str">
        <f>IF(日報入力!G922="","",日報入力!I922)</f>
        <v/>
      </c>
      <c r="D922" s="291" t="str">
        <f>IF(日報入力!G922="","",日報入力!J922)</f>
        <v/>
      </c>
      <c r="E922" s="291" t="str">
        <f>IF(日報入力!G922="","",日報入力!K922)</f>
        <v/>
      </c>
      <c r="F922" s="291" t="str">
        <f>IF(日報入力!G922="","",日報入力!L922)</f>
        <v/>
      </c>
      <c r="G922" s="291" t="str">
        <f>IF(日報入力!G922="","",日報入力!L922-日報入力!O922-日報入力!P922-日報入力!Q922-日報入力!R922-日報入力!S922-日報入力!T922-日報入力!U922-日報入力!V922-日報入力!W922-日報入力!X922-日報入力!Y922-日報入力!Z922)</f>
        <v/>
      </c>
      <c r="H922" s="291" t="str">
        <f>IF(日報入力!G922="","",IF(日報入力!M922&gt;=0,日報入力!M922*F922,F922))</f>
        <v/>
      </c>
      <c r="I922" s="291" t="str">
        <f>IF(日報入力!G922="","",日報入力!O922)</f>
        <v/>
      </c>
      <c r="J922" s="291" t="str">
        <f>IF(日報入力!G922="","",日報入力!P922)</f>
        <v/>
      </c>
      <c r="K922" s="291" t="str">
        <f>IF(日報入力!G922="","",日報入力!Q922)</f>
        <v/>
      </c>
      <c r="L922" s="291" t="str">
        <f>IF(日報入力!G922="","",日報入力!R922)</f>
        <v/>
      </c>
      <c r="M922" s="291" t="str">
        <f>IF(日報入力!G922="","",日報入力!S922)</f>
        <v/>
      </c>
      <c r="N922" s="291" t="str">
        <f>IF(日報入力!G922="","",日報入力!T922)</f>
        <v/>
      </c>
      <c r="O922" s="291" t="str">
        <f>IF(日報入力!G922="","",日報入力!U922)</f>
        <v/>
      </c>
      <c r="P922" s="291" t="str">
        <f>IF(日報入力!G922="","",日報入力!V922)</f>
        <v/>
      </c>
      <c r="Q922" s="291" t="str">
        <f>IF(日報入力!G922="","",日報入力!W922)</f>
        <v/>
      </c>
      <c r="R922" s="291" t="str">
        <f>IF(日報入力!G922="","",日報入力!X922)</f>
        <v/>
      </c>
      <c r="S922" s="291" t="str">
        <f>IF(日報入力!G922="","",日報入力!Y922)</f>
        <v/>
      </c>
      <c r="T922" s="291" t="str">
        <f>IF(日報入力!G922="","",日報入力!Z922)</f>
        <v/>
      </c>
      <c r="U922" s="291" t="str">
        <f>IF(日報入力!G922="","",日報入力!AA922)</f>
        <v/>
      </c>
      <c r="V922" s="378" t="str">
        <f>IF(日報入力!G922="","",日報入力!AB922)</f>
        <v/>
      </c>
      <c r="W922" s="291" t="str">
        <f>IF(日報入力!G922="","",日報入力!AC922)</f>
        <v/>
      </c>
      <c r="X922" s="291" t="str">
        <f>IF(日報入力!G922="","",日報入力!AD922)</f>
        <v/>
      </c>
      <c r="Y922" s="291" t="str">
        <f>IF(日報入力!G922="","",日報入力!AE922)</f>
        <v/>
      </c>
      <c r="Z922" s="291" t="str">
        <f>IF(日報入力!G922="","",日報入力!AF922)</f>
        <v/>
      </c>
      <c r="AA922" s="291" t="str">
        <f>IF(日報入力!G922="","",日報入力!AG922)</f>
        <v/>
      </c>
      <c r="AB922" s="291" t="str">
        <f>IF(日報入力!G922="","",日報入力!AH922)</f>
        <v/>
      </c>
      <c r="AC922" s="291" t="str">
        <f>IF(日報入力!G922="","",日報入力!AI922)</f>
        <v/>
      </c>
      <c r="AD922" s="291" t="str">
        <f>IF(日報入力!G922="","",日報入力!AJ922)</f>
        <v/>
      </c>
      <c r="AE922" s="292" t="str">
        <f>IF(日報入力!G922="","",日報入力!E922)</f>
        <v/>
      </c>
      <c r="AF922" s="293" t="str">
        <f>IF(日報入力!G922="","",日報入力!AK922)</f>
        <v/>
      </c>
      <c r="AG922" s="293" t="str">
        <f>IF(日報入力!G922="","",日報入力!AL922)</f>
        <v/>
      </c>
      <c r="AH922" s="293" t="str">
        <f>IF(日報入力!G922="","",日報入力!AM922)</f>
        <v/>
      </c>
      <c r="AI922" s="294" t="str">
        <f>IF(日報入力!G922&gt;0,日報入力!D922*日報入力!K922*日報入力!AL922,"")</f>
        <v/>
      </c>
      <c r="AJ922" s="294" t="str">
        <f>IF(日報入力!G922&gt;0,日報入力!E922*日報入力!AL922,"")</f>
        <v/>
      </c>
      <c r="AK922" s="294" t="str">
        <f>IF(日報入力!G922&gt;0,AI922-AJ922,"")</f>
        <v/>
      </c>
      <c r="AL922" s="292" t="str">
        <f>IF(日報入力!G922&gt;0,日報入力!E922*日報入力!AM922,"")</f>
        <v/>
      </c>
      <c r="AM922" s="292" t="str">
        <f>IF(日報入力!G922&gt;0,日報入力!AB922*日報入力!AM922,"")</f>
        <v/>
      </c>
      <c r="AN922" s="68" t="str">
        <f>IF(日報入力!G922&gt;0,日報入力!C922,"")</f>
        <v/>
      </c>
      <c r="AO922" s="68" t="str">
        <f>日報入力!B922</f>
        <v/>
      </c>
      <c r="AP922" s="68" t="str">
        <f>IF(日報入力!AQ922,日報入力!BA922,"")</f>
        <v/>
      </c>
      <c r="AQ922" s="68" t="str">
        <f>IF(日報入力!AR922,日報入力!BB922,"")</f>
        <v/>
      </c>
      <c r="AR922" s="68" t="str">
        <f>IF(日報入力!AS922,"N勤","")</f>
        <v/>
      </c>
      <c r="AS922" s="295" t="e">
        <f t="shared" si="59"/>
        <v>#VALUE!</v>
      </c>
      <c r="AT922" s="439" t="str">
        <f>日報入力!AY922</f>
        <v/>
      </c>
      <c r="AU922" s="518" t="str">
        <f>IF(日報入力!G922,G922*60/E922,"")</f>
        <v/>
      </c>
      <c r="AV922" s="528" t="str">
        <f>IF(日報入力!AT922,日報入力!AT922,"")</f>
        <v/>
      </c>
      <c r="AW922" s="529" t="str">
        <f>IF(日報入力!AT922,AE922/日報入力!AT922,"")</f>
        <v/>
      </c>
      <c r="AX922" s="530" t="e">
        <f>IF(1&lt;日報集計!AT922,AT922/(((F922-I922-J922-N922-O922)*60)/(E922)),"")</f>
        <v>#VALUE!</v>
      </c>
      <c r="AY922" s="664" t="str">
        <f>IF(日報入力!H922,AT922/(((F922-J922)*60)/E922),"")</f>
        <v/>
      </c>
      <c r="AZ922" s="664" t="str">
        <f>IF(日報入力!I922,AT922/((G922*60)/E922),"")</f>
        <v/>
      </c>
      <c r="BA922" s="296" t="str">
        <f>IF(日報入力!G922,G922/F922,"")</f>
        <v/>
      </c>
      <c r="BB922" s="386" t="e">
        <f t="shared" si="60"/>
        <v>#VALUE!</v>
      </c>
      <c r="BC922" s="386" t="e">
        <f t="shared" si="61"/>
        <v>#VALUE!</v>
      </c>
      <c r="BD922" s="80">
        <f>日報入力!AU922</f>
        <v>0</v>
      </c>
      <c r="BE922" s="534" t="str">
        <f>IF(日報入力!AV922,日報入力!AV922,"")</f>
        <v/>
      </c>
      <c r="BF922" s="534" t="str">
        <f>IF(日報入力!AW922,日報入力!AW922,"")</f>
        <v/>
      </c>
      <c r="BG922" s="398" t="str">
        <f>IF(日報入力!G922,日報入力!K922*日報入力!D922*日報入力!BC922,"")</f>
        <v/>
      </c>
    </row>
    <row r="923" spans="1:59" ht="20.25" hidden="1" customHeight="1" x14ac:dyDescent="0.15">
      <c r="A923" s="302" t="str">
        <f>IF(日報入力!G923="","",日報入力!G923)</f>
        <v/>
      </c>
      <c r="B923" s="291" t="str">
        <f>IF(日報入力!G923="","",日報入力!H923)</f>
        <v/>
      </c>
      <c r="C923" s="291" t="str">
        <f>IF(日報入力!G923="","",日報入力!I923)</f>
        <v/>
      </c>
      <c r="D923" s="291" t="str">
        <f>IF(日報入力!G923="","",日報入力!J923)</f>
        <v/>
      </c>
      <c r="E923" s="291" t="str">
        <f>IF(日報入力!G923="","",日報入力!K923)</f>
        <v/>
      </c>
      <c r="F923" s="291" t="str">
        <f>IF(日報入力!G923="","",日報入力!L923)</f>
        <v/>
      </c>
      <c r="G923" s="291" t="str">
        <f>IF(日報入力!G923="","",日報入力!L923-日報入力!O923-日報入力!P923-日報入力!Q923-日報入力!R923-日報入力!S923-日報入力!T923-日報入力!U923-日報入力!V923-日報入力!W923-日報入力!X923-日報入力!Y923-日報入力!Z923)</f>
        <v/>
      </c>
      <c r="H923" s="291" t="str">
        <f>IF(日報入力!G923="","",IF(日報入力!M923&gt;=0,日報入力!M923*F923,F923))</f>
        <v/>
      </c>
      <c r="I923" s="291" t="str">
        <f>IF(日報入力!G923="","",日報入力!O923)</f>
        <v/>
      </c>
      <c r="J923" s="291" t="str">
        <f>IF(日報入力!G923="","",日報入力!P923)</f>
        <v/>
      </c>
      <c r="K923" s="291" t="str">
        <f>IF(日報入力!G923="","",日報入力!Q923)</f>
        <v/>
      </c>
      <c r="L923" s="291" t="str">
        <f>IF(日報入力!G923="","",日報入力!R923)</f>
        <v/>
      </c>
      <c r="M923" s="291" t="str">
        <f>IF(日報入力!G923="","",日報入力!S923)</f>
        <v/>
      </c>
      <c r="N923" s="291" t="str">
        <f>IF(日報入力!G923="","",日報入力!T923)</f>
        <v/>
      </c>
      <c r="O923" s="291" t="str">
        <f>IF(日報入力!G923="","",日報入力!U923)</f>
        <v/>
      </c>
      <c r="P923" s="291" t="str">
        <f>IF(日報入力!G923="","",日報入力!V923)</f>
        <v/>
      </c>
      <c r="Q923" s="291" t="str">
        <f>IF(日報入力!G923="","",日報入力!W923)</f>
        <v/>
      </c>
      <c r="R923" s="291" t="str">
        <f>IF(日報入力!G923="","",日報入力!X923)</f>
        <v/>
      </c>
      <c r="S923" s="291" t="str">
        <f>IF(日報入力!G923="","",日報入力!Y923)</f>
        <v/>
      </c>
      <c r="T923" s="291" t="str">
        <f>IF(日報入力!G923="","",日報入力!Z923)</f>
        <v/>
      </c>
      <c r="U923" s="291" t="str">
        <f>IF(日報入力!G923="","",日報入力!AA923)</f>
        <v/>
      </c>
      <c r="V923" s="378" t="str">
        <f>IF(日報入力!G923="","",日報入力!AB923)</f>
        <v/>
      </c>
      <c r="W923" s="291" t="str">
        <f>IF(日報入力!G923="","",日報入力!AC923)</f>
        <v/>
      </c>
      <c r="X923" s="291" t="str">
        <f>IF(日報入力!G923="","",日報入力!AD923)</f>
        <v/>
      </c>
      <c r="Y923" s="291" t="str">
        <f>IF(日報入力!G923="","",日報入力!AE923)</f>
        <v/>
      </c>
      <c r="Z923" s="291" t="str">
        <f>IF(日報入力!G923="","",日報入力!AF923)</f>
        <v/>
      </c>
      <c r="AA923" s="291" t="str">
        <f>IF(日報入力!G923="","",日報入力!AG923)</f>
        <v/>
      </c>
      <c r="AB923" s="291" t="str">
        <f>IF(日報入力!G923="","",日報入力!AH923)</f>
        <v/>
      </c>
      <c r="AC923" s="291" t="str">
        <f>IF(日報入力!G923="","",日報入力!AI923)</f>
        <v/>
      </c>
      <c r="AD923" s="291" t="str">
        <f>IF(日報入力!G923="","",日報入力!AJ923)</f>
        <v/>
      </c>
      <c r="AE923" s="292" t="str">
        <f>IF(日報入力!G923="","",日報入力!E923)</f>
        <v/>
      </c>
      <c r="AF923" s="293" t="str">
        <f>IF(日報入力!G923="","",日報入力!AK923)</f>
        <v/>
      </c>
      <c r="AG923" s="293" t="str">
        <f>IF(日報入力!G923="","",日報入力!AL923)</f>
        <v/>
      </c>
      <c r="AH923" s="293" t="str">
        <f>IF(日報入力!G923="","",日報入力!AM923)</f>
        <v/>
      </c>
      <c r="AI923" s="294" t="str">
        <f>IF(日報入力!G923&gt;0,日報入力!D923*日報入力!K923*日報入力!AL923,"")</f>
        <v/>
      </c>
      <c r="AJ923" s="294" t="str">
        <f>IF(日報入力!G923&gt;0,日報入力!E923*日報入力!AL923,"")</f>
        <v/>
      </c>
      <c r="AK923" s="294" t="str">
        <f>IF(日報入力!G923&gt;0,AI923-AJ923,"")</f>
        <v/>
      </c>
      <c r="AL923" s="292" t="str">
        <f>IF(日報入力!G923&gt;0,日報入力!E923*日報入力!AM923,"")</f>
        <v/>
      </c>
      <c r="AM923" s="292" t="str">
        <f>IF(日報入力!G923&gt;0,日報入力!AB923*日報入力!AM923,"")</f>
        <v/>
      </c>
      <c r="AN923" s="68" t="str">
        <f>IF(日報入力!G923&gt;0,日報入力!C923,"")</f>
        <v/>
      </c>
      <c r="AO923" s="68" t="str">
        <f>日報入力!B923</f>
        <v/>
      </c>
      <c r="AP923" s="68" t="str">
        <f>IF(日報入力!AQ923,日報入力!BA923,"")</f>
        <v/>
      </c>
      <c r="AQ923" s="68" t="str">
        <f>IF(日報入力!AR923,日報入力!BB923,"")</f>
        <v/>
      </c>
      <c r="AR923" s="68" t="str">
        <f>IF(日報入力!AS923,"N勤","")</f>
        <v/>
      </c>
      <c r="AS923" s="295" t="e">
        <f t="shared" si="59"/>
        <v>#VALUE!</v>
      </c>
      <c r="AT923" s="439" t="str">
        <f>日報入力!AY923</f>
        <v/>
      </c>
      <c r="AU923" s="518" t="str">
        <f>IF(日報入力!G923,G923*60/E923,"")</f>
        <v/>
      </c>
      <c r="AV923" s="528" t="str">
        <f>IF(日報入力!AT923,日報入力!AT923,"")</f>
        <v/>
      </c>
      <c r="AW923" s="529" t="str">
        <f>IF(日報入力!AT923,AE923/日報入力!AT923,"")</f>
        <v/>
      </c>
      <c r="AX923" s="530" t="e">
        <f>IF(1&lt;日報集計!AT923,AT923/(((F923-I923-J923-N923-O923)*60)/(E923)),"")</f>
        <v>#VALUE!</v>
      </c>
      <c r="AY923" s="664" t="str">
        <f>IF(日報入力!H923,AT923/(((F923-J923)*60)/E923),"")</f>
        <v/>
      </c>
      <c r="AZ923" s="664" t="str">
        <f>IF(日報入力!I923,AT923/((G923*60)/E923),"")</f>
        <v/>
      </c>
      <c r="BA923" s="296" t="str">
        <f>IF(日報入力!G923,G923/F923,"")</f>
        <v/>
      </c>
      <c r="BB923" s="386" t="e">
        <f t="shared" si="60"/>
        <v>#VALUE!</v>
      </c>
      <c r="BC923" s="386" t="e">
        <f t="shared" si="61"/>
        <v>#VALUE!</v>
      </c>
      <c r="BD923" s="80">
        <f>日報入力!AU923</f>
        <v>0</v>
      </c>
      <c r="BE923" s="534" t="str">
        <f>IF(日報入力!AV923,日報入力!AV923,"")</f>
        <v/>
      </c>
      <c r="BF923" s="534" t="str">
        <f>IF(日報入力!AW923,日報入力!AW923,"")</f>
        <v/>
      </c>
      <c r="BG923" s="398" t="str">
        <f>IF(日報入力!G923,日報入力!K923*日報入力!D923*日報入力!BC923,"")</f>
        <v/>
      </c>
    </row>
    <row r="924" spans="1:59" ht="20.25" hidden="1" customHeight="1" x14ac:dyDescent="0.15">
      <c r="A924" s="302" t="str">
        <f>IF(日報入力!G924="","",日報入力!G924)</f>
        <v/>
      </c>
      <c r="B924" s="291" t="str">
        <f>IF(日報入力!G924="","",日報入力!H924)</f>
        <v/>
      </c>
      <c r="C924" s="291" t="str">
        <f>IF(日報入力!G924="","",日報入力!I924)</f>
        <v/>
      </c>
      <c r="D924" s="291" t="str">
        <f>IF(日報入力!G924="","",日報入力!J924)</f>
        <v/>
      </c>
      <c r="E924" s="291" t="str">
        <f>IF(日報入力!G924="","",日報入力!K924)</f>
        <v/>
      </c>
      <c r="F924" s="291" t="str">
        <f>IF(日報入力!G924="","",日報入力!L924)</f>
        <v/>
      </c>
      <c r="G924" s="291" t="str">
        <f>IF(日報入力!G924="","",日報入力!L924-日報入力!O924-日報入力!P924-日報入力!Q924-日報入力!R924-日報入力!S924-日報入力!T924-日報入力!U924-日報入力!V924-日報入力!W924-日報入力!X924-日報入力!Y924-日報入力!Z924)</f>
        <v/>
      </c>
      <c r="H924" s="291" t="str">
        <f>IF(日報入力!G924="","",IF(日報入力!M924&gt;=0,日報入力!M924*F924,F924))</f>
        <v/>
      </c>
      <c r="I924" s="291" t="str">
        <f>IF(日報入力!G924="","",日報入力!O924)</f>
        <v/>
      </c>
      <c r="J924" s="291" t="str">
        <f>IF(日報入力!G924="","",日報入力!P924)</f>
        <v/>
      </c>
      <c r="K924" s="291" t="str">
        <f>IF(日報入力!G924="","",日報入力!Q924)</f>
        <v/>
      </c>
      <c r="L924" s="291" t="str">
        <f>IF(日報入力!G924="","",日報入力!R924)</f>
        <v/>
      </c>
      <c r="M924" s="291" t="str">
        <f>IF(日報入力!G924="","",日報入力!S924)</f>
        <v/>
      </c>
      <c r="N924" s="291" t="str">
        <f>IF(日報入力!G924="","",日報入力!T924)</f>
        <v/>
      </c>
      <c r="O924" s="291" t="str">
        <f>IF(日報入力!G924="","",日報入力!U924)</f>
        <v/>
      </c>
      <c r="P924" s="291" t="str">
        <f>IF(日報入力!G924="","",日報入力!V924)</f>
        <v/>
      </c>
      <c r="Q924" s="291" t="str">
        <f>IF(日報入力!G924="","",日報入力!W924)</f>
        <v/>
      </c>
      <c r="R924" s="291" t="str">
        <f>IF(日報入力!G924="","",日報入力!X924)</f>
        <v/>
      </c>
      <c r="S924" s="291" t="str">
        <f>IF(日報入力!G924="","",日報入力!Y924)</f>
        <v/>
      </c>
      <c r="T924" s="291" t="str">
        <f>IF(日報入力!G924="","",日報入力!Z924)</f>
        <v/>
      </c>
      <c r="U924" s="291" t="str">
        <f>IF(日報入力!G924="","",日報入力!AA924)</f>
        <v/>
      </c>
      <c r="V924" s="378" t="str">
        <f>IF(日報入力!G924="","",日報入力!AB924)</f>
        <v/>
      </c>
      <c r="W924" s="291" t="str">
        <f>IF(日報入力!G924="","",日報入力!AC924)</f>
        <v/>
      </c>
      <c r="X924" s="291" t="str">
        <f>IF(日報入力!G924="","",日報入力!AD924)</f>
        <v/>
      </c>
      <c r="Y924" s="291" t="str">
        <f>IF(日報入力!G924="","",日報入力!AE924)</f>
        <v/>
      </c>
      <c r="Z924" s="291" t="str">
        <f>IF(日報入力!G924="","",日報入力!AF924)</f>
        <v/>
      </c>
      <c r="AA924" s="291" t="str">
        <f>IF(日報入力!G924="","",日報入力!AG924)</f>
        <v/>
      </c>
      <c r="AB924" s="291" t="str">
        <f>IF(日報入力!G924="","",日報入力!AH924)</f>
        <v/>
      </c>
      <c r="AC924" s="291" t="str">
        <f>IF(日報入力!G924="","",日報入力!AI924)</f>
        <v/>
      </c>
      <c r="AD924" s="291" t="str">
        <f>IF(日報入力!G924="","",日報入力!AJ924)</f>
        <v/>
      </c>
      <c r="AE924" s="292" t="str">
        <f>IF(日報入力!G924="","",日報入力!E924)</f>
        <v/>
      </c>
      <c r="AF924" s="293" t="str">
        <f>IF(日報入力!G924="","",日報入力!AK924)</f>
        <v/>
      </c>
      <c r="AG924" s="293" t="str">
        <f>IF(日報入力!G924="","",日報入力!AL924)</f>
        <v/>
      </c>
      <c r="AH924" s="293" t="str">
        <f>IF(日報入力!G924="","",日報入力!AM924)</f>
        <v/>
      </c>
      <c r="AI924" s="294" t="str">
        <f>IF(日報入力!G924&gt;0,日報入力!D924*日報入力!K924*日報入力!AL924,"")</f>
        <v/>
      </c>
      <c r="AJ924" s="294" t="str">
        <f>IF(日報入力!G924&gt;0,日報入力!E924*日報入力!AL924,"")</f>
        <v/>
      </c>
      <c r="AK924" s="294" t="str">
        <f>IF(日報入力!G924&gt;0,AI924-AJ924,"")</f>
        <v/>
      </c>
      <c r="AL924" s="292" t="str">
        <f>IF(日報入力!G924&gt;0,日報入力!E924*日報入力!AM924,"")</f>
        <v/>
      </c>
      <c r="AM924" s="292" t="str">
        <f>IF(日報入力!G924&gt;0,日報入力!AB924*日報入力!AM924,"")</f>
        <v/>
      </c>
      <c r="AN924" s="68" t="str">
        <f>IF(日報入力!G924&gt;0,日報入力!C924,"")</f>
        <v/>
      </c>
      <c r="AO924" s="68" t="str">
        <f>日報入力!B924</f>
        <v/>
      </c>
      <c r="AP924" s="68" t="str">
        <f>IF(日報入力!AQ924,日報入力!BA924,"")</f>
        <v/>
      </c>
      <c r="AQ924" s="68" t="str">
        <f>IF(日報入力!AR924,日報入力!BB924,"")</f>
        <v/>
      </c>
      <c r="AR924" s="68" t="str">
        <f>IF(日報入力!AS924,"N勤","")</f>
        <v/>
      </c>
      <c r="AS924" s="295" t="e">
        <f t="shared" si="59"/>
        <v>#VALUE!</v>
      </c>
      <c r="AT924" s="439" t="str">
        <f>日報入力!AY924</f>
        <v/>
      </c>
      <c r="AU924" s="518" t="str">
        <f>IF(日報入力!G924,G924*60/E924,"")</f>
        <v/>
      </c>
      <c r="AV924" s="528" t="str">
        <f>IF(日報入力!AT924,日報入力!AT924,"")</f>
        <v/>
      </c>
      <c r="AW924" s="529" t="str">
        <f>IF(日報入力!AT924,AE924/日報入力!AT924,"")</f>
        <v/>
      </c>
      <c r="AX924" s="530" t="e">
        <f>IF(1&lt;日報集計!AT924,AT924/(((F924-I924-J924-N924-O924)*60)/(E924)),"")</f>
        <v>#VALUE!</v>
      </c>
      <c r="AY924" s="664" t="str">
        <f>IF(日報入力!H924,AT924/(((F924-J924)*60)/E924),"")</f>
        <v/>
      </c>
      <c r="AZ924" s="664" t="str">
        <f>IF(日報入力!I924,AT924/((G924*60)/E924),"")</f>
        <v/>
      </c>
      <c r="BA924" s="296" t="str">
        <f>IF(日報入力!G924,G924/F924,"")</f>
        <v/>
      </c>
      <c r="BB924" s="386" t="e">
        <f t="shared" si="60"/>
        <v>#VALUE!</v>
      </c>
      <c r="BC924" s="386" t="e">
        <f t="shared" si="61"/>
        <v>#VALUE!</v>
      </c>
      <c r="BD924" s="80">
        <f>日報入力!AU924</f>
        <v>0</v>
      </c>
      <c r="BE924" s="534" t="str">
        <f>IF(日報入力!AV924,日報入力!AV924,"")</f>
        <v/>
      </c>
      <c r="BF924" s="534" t="str">
        <f>IF(日報入力!AW924,日報入力!AW924,"")</f>
        <v/>
      </c>
      <c r="BG924" s="398" t="str">
        <f>IF(日報入力!G924,日報入力!K924*日報入力!D924*日報入力!BC924,"")</f>
        <v/>
      </c>
    </row>
    <row r="925" spans="1:59" ht="20.25" hidden="1" customHeight="1" x14ac:dyDescent="0.15">
      <c r="A925" s="302" t="str">
        <f>IF(日報入力!G925="","",日報入力!G925)</f>
        <v/>
      </c>
      <c r="B925" s="291" t="str">
        <f>IF(日報入力!G925="","",日報入力!H925)</f>
        <v/>
      </c>
      <c r="C925" s="291" t="str">
        <f>IF(日報入力!G925="","",日報入力!I925)</f>
        <v/>
      </c>
      <c r="D925" s="291" t="str">
        <f>IF(日報入力!G925="","",日報入力!J925)</f>
        <v/>
      </c>
      <c r="E925" s="291" t="str">
        <f>IF(日報入力!G925="","",日報入力!K925)</f>
        <v/>
      </c>
      <c r="F925" s="291" t="str">
        <f>IF(日報入力!G925="","",日報入力!L925)</f>
        <v/>
      </c>
      <c r="G925" s="291" t="str">
        <f>IF(日報入力!G925="","",日報入力!L925-日報入力!O925-日報入力!P925-日報入力!Q925-日報入力!R925-日報入力!S925-日報入力!T925-日報入力!U925-日報入力!V925-日報入力!W925-日報入力!X925-日報入力!Y925-日報入力!Z925)</f>
        <v/>
      </c>
      <c r="H925" s="291" t="str">
        <f>IF(日報入力!G925="","",IF(日報入力!M925&gt;=0,日報入力!M925*F925,F925))</f>
        <v/>
      </c>
      <c r="I925" s="291" t="str">
        <f>IF(日報入力!G925="","",日報入力!O925)</f>
        <v/>
      </c>
      <c r="J925" s="291" t="str">
        <f>IF(日報入力!G925="","",日報入力!P925)</f>
        <v/>
      </c>
      <c r="K925" s="291" t="str">
        <f>IF(日報入力!G925="","",日報入力!Q925)</f>
        <v/>
      </c>
      <c r="L925" s="291" t="str">
        <f>IF(日報入力!G925="","",日報入力!R925)</f>
        <v/>
      </c>
      <c r="M925" s="291" t="str">
        <f>IF(日報入力!G925="","",日報入力!S925)</f>
        <v/>
      </c>
      <c r="N925" s="291" t="str">
        <f>IF(日報入力!G925="","",日報入力!T925)</f>
        <v/>
      </c>
      <c r="O925" s="291" t="str">
        <f>IF(日報入力!G925="","",日報入力!U925)</f>
        <v/>
      </c>
      <c r="P925" s="291" t="str">
        <f>IF(日報入力!G925="","",日報入力!V925)</f>
        <v/>
      </c>
      <c r="Q925" s="291" t="str">
        <f>IF(日報入力!G925="","",日報入力!W925)</f>
        <v/>
      </c>
      <c r="R925" s="291" t="str">
        <f>IF(日報入力!G925="","",日報入力!X925)</f>
        <v/>
      </c>
      <c r="S925" s="291" t="str">
        <f>IF(日報入力!G925="","",日報入力!Y925)</f>
        <v/>
      </c>
      <c r="T925" s="291" t="str">
        <f>IF(日報入力!G925="","",日報入力!Z925)</f>
        <v/>
      </c>
      <c r="U925" s="291" t="str">
        <f>IF(日報入力!G925="","",日報入力!AA925)</f>
        <v/>
      </c>
      <c r="V925" s="378" t="str">
        <f>IF(日報入力!G925="","",日報入力!AB925)</f>
        <v/>
      </c>
      <c r="W925" s="291" t="str">
        <f>IF(日報入力!G925="","",日報入力!AC925)</f>
        <v/>
      </c>
      <c r="X925" s="291" t="str">
        <f>IF(日報入力!G925="","",日報入力!AD925)</f>
        <v/>
      </c>
      <c r="Y925" s="291" t="str">
        <f>IF(日報入力!G925="","",日報入力!AE925)</f>
        <v/>
      </c>
      <c r="Z925" s="291" t="str">
        <f>IF(日報入力!G925="","",日報入力!AF925)</f>
        <v/>
      </c>
      <c r="AA925" s="291" t="str">
        <f>IF(日報入力!G925="","",日報入力!AG925)</f>
        <v/>
      </c>
      <c r="AB925" s="291" t="str">
        <f>IF(日報入力!G925="","",日報入力!AH925)</f>
        <v/>
      </c>
      <c r="AC925" s="291" t="str">
        <f>IF(日報入力!G925="","",日報入力!AI925)</f>
        <v/>
      </c>
      <c r="AD925" s="291" t="str">
        <f>IF(日報入力!G925="","",日報入力!AJ925)</f>
        <v/>
      </c>
      <c r="AE925" s="292" t="str">
        <f>IF(日報入力!G925="","",日報入力!E925)</f>
        <v/>
      </c>
      <c r="AF925" s="293" t="str">
        <f>IF(日報入力!G925="","",日報入力!AK925)</f>
        <v/>
      </c>
      <c r="AG925" s="293" t="str">
        <f>IF(日報入力!G925="","",日報入力!AL925)</f>
        <v/>
      </c>
      <c r="AH925" s="293" t="str">
        <f>IF(日報入力!G925="","",日報入力!AM925)</f>
        <v/>
      </c>
      <c r="AI925" s="294" t="str">
        <f>IF(日報入力!G925&gt;0,日報入力!D925*日報入力!K925*日報入力!AL925,"")</f>
        <v/>
      </c>
      <c r="AJ925" s="294" t="str">
        <f>IF(日報入力!G925&gt;0,日報入力!E925*日報入力!AL925,"")</f>
        <v/>
      </c>
      <c r="AK925" s="294" t="str">
        <f>IF(日報入力!G925&gt;0,AI925-AJ925,"")</f>
        <v/>
      </c>
      <c r="AL925" s="292" t="str">
        <f>IF(日報入力!G925&gt;0,日報入力!E925*日報入力!AM925,"")</f>
        <v/>
      </c>
      <c r="AM925" s="292" t="str">
        <f>IF(日報入力!G925&gt;0,日報入力!AB925*日報入力!AM925,"")</f>
        <v/>
      </c>
      <c r="AN925" s="68" t="str">
        <f>IF(日報入力!G925&gt;0,日報入力!C925,"")</f>
        <v/>
      </c>
      <c r="AO925" s="68" t="str">
        <f>日報入力!B925</f>
        <v/>
      </c>
      <c r="AP925" s="68" t="str">
        <f>IF(日報入力!AQ925,日報入力!BA925,"")</f>
        <v/>
      </c>
      <c r="AQ925" s="68" t="str">
        <f>IF(日報入力!AR925,日報入力!BB925,"")</f>
        <v/>
      </c>
      <c r="AR925" s="68" t="str">
        <f>IF(日報入力!AS925,"N勤","")</f>
        <v/>
      </c>
      <c r="AS925" s="295" t="e">
        <f t="shared" si="59"/>
        <v>#VALUE!</v>
      </c>
      <c r="AT925" s="439" t="str">
        <f>日報入力!AY925</f>
        <v/>
      </c>
      <c r="AU925" s="518" t="str">
        <f>IF(日報入力!G925,G925*60/E925,"")</f>
        <v/>
      </c>
      <c r="AV925" s="528" t="str">
        <f>IF(日報入力!AT925,日報入力!AT925,"")</f>
        <v/>
      </c>
      <c r="AW925" s="529" t="str">
        <f>IF(日報入力!AT925,AE925/日報入力!AT925,"")</f>
        <v/>
      </c>
      <c r="AX925" s="530" t="e">
        <f>IF(1&lt;日報集計!AT925,AT925/(((F925-I925-J925-N925-O925)*60)/(E925)),"")</f>
        <v>#VALUE!</v>
      </c>
      <c r="AY925" s="664" t="str">
        <f>IF(日報入力!H925,AT925/(((F925-J925)*60)/E925),"")</f>
        <v/>
      </c>
      <c r="AZ925" s="664" t="str">
        <f>IF(日報入力!I925,AT925/((G925*60)/E925),"")</f>
        <v/>
      </c>
      <c r="BA925" s="296" t="str">
        <f>IF(日報入力!G925,G925/F925,"")</f>
        <v/>
      </c>
      <c r="BB925" s="386" t="e">
        <f t="shared" si="60"/>
        <v>#VALUE!</v>
      </c>
      <c r="BC925" s="386" t="e">
        <f t="shared" si="61"/>
        <v>#VALUE!</v>
      </c>
      <c r="BD925" s="80">
        <f>日報入力!AU925</f>
        <v>0</v>
      </c>
      <c r="BE925" s="534" t="str">
        <f>IF(日報入力!AV925,日報入力!AV925,"")</f>
        <v/>
      </c>
      <c r="BF925" s="534" t="str">
        <f>IF(日報入力!AW925,日報入力!AW925,"")</f>
        <v/>
      </c>
      <c r="BG925" s="398" t="str">
        <f>IF(日報入力!G925,日報入力!K925*日報入力!D925*日報入力!BC925,"")</f>
        <v/>
      </c>
    </row>
    <row r="926" spans="1:59" ht="20.25" hidden="1" customHeight="1" x14ac:dyDescent="0.15">
      <c r="A926" s="302" t="str">
        <f>IF(日報入力!G926="","",日報入力!G926)</f>
        <v/>
      </c>
      <c r="B926" s="291" t="str">
        <f>IF(日報入力!G926="","",日報入力!H926)</f>
        <v/>
      </c>
      <c r="C926" s="291" t="str">
        <f>IF(日報入力!G926="","",日報入力!I926)</f>
        <v/>
      </c>
      <c r="D926" s="291" t="str">
        <f>IF(日報入力!G926="","",日報入力!J926)</f>
        <v/>
      </c>
      <c r="E926" s="291" t="str">
        <f>IF(日報入力!G926="","",日報入力!K926)</f>
        <v/>
      </c>
      <c r="F926" s="291" t="str">
        <f>IF(日報入力!G926="","",日報入力!L926)</f>
        <v/>
      </c>
      <c r="G926" s="291" t="str">
        <f>IF(日報入力!G926="","",日報入力!L926-日報入力!O926-日報入力!P926-日報入力!Q926-日報入力!R926-日報入力!S926-日報入力!T926-日報入力!U926-日報入力!V926-日報入力!W926-日報入力!X926-日報入力!Y926-日報入力!Z926)</f>
        <v/>
      </c>
      <c r="H926" s="291" t="str">
        <f>IF(日報入力!G926="","",IF(日報入力!M926&gt;=0,日報入力!M926*F926,F926))</f>
        <v/>
      </c>
      <c r="I926" s="291" t="str">
        <f>IF(日報入力!G926="","",日報入力!O926)</f>
        <v/>
      </c>
      <c r="J926" s="291" t="str">
        <f>IF(日報入力!G926="","",日報入力!P926)</f>
        <v/>
      </c>
      <c r="K926" s="291" t="str">
        <f>IF(日報入力!G926="","",日報入力!Q926)</f>
        <v/>
      </c>
      <c r="L926" s="291" t="str">
        <f>IF(日報入力!G926="","",日報入力!R926)</f>
        <v/>
      </c>
      <c r="M926" s="291" t="str">
        <f>IF(日報入力!G926="","",日報入力!S926)</f>
        <v/>
      </c>
      <c r="N926" s="291" t="str">
        <f>IF(日報入力!G926="","",日報入力!T926)</f>
        <v/>
      </c>
      <c r="O926" s="291" t="str">
        <f>IF(日報入力!G926="","",日報入力!U926)</f>
        <v/>
      </c>
      <c r="P926" s="291" t="str">
        <f>IF(日報入力!G926="","",日報入力!V926)</f>
        <v/>
      </c>
      <c r="Q926" s="291" t="str">
        <f>IF(日報入力!G926="","",日報入力!W926)</f>
        <v/>
      </c>
      <c r="R926" s="291" t="str">
        <f>IF(日報入力!G926="","",日報入力!X926)</f>
        <v/>
      </c>
      <c r="S926" s="291" t="str">
        <f>IF(日報入力!G926="","",日報入力!Y926)</f>
        <v/>
      </c>
      <c r="T926" s="291" t="str">
        <f>IF(日報入力!G926="","",日報入力!Z926)</f>
        <v/>
      </c>
      <c r="U926" s="291" t="str">
        <f>IF(日報入力!G926="","",日報入力!AA926)</f>
        <v/>
      </c>
      <c r="V926" s="378" t="str">
        <f>IF(日報入力!G926="","",日報入力!AB926)</f>
        <v/>
      </c>
      <c r="W926" s="291" t="str">
        <f>IF(日報入力!G926="","",日報入力!AC926)</f>
        <v/>
      </c>
      <c r="X926" s="291" t="str">
        <f>IF(日報入力!G926="","",日報入力!AD926)</f>
        <v/>
      </c>
      <c r="Y926" s="291" t="str">
        <f>IF(日報入力!G926="","",日報入力!AE926)</f>
        <v/>
      </c>
      <c r="Z926" s="291" t="str">
        <f>IF(日報入力!G926="","",日報入力!AF926)</f>
        <v/>
      </c>
      <c r="AA926" s="291" t="str">
        <f>IF(日報入力!G926="","",日報入力!AG926)</f>
        <v/>
      </c>
      <c r="AB926" s="291" t="str">
        <f>IF(日報入力!G926="","",日報入力!AH926)</f>
        <v/>
      </c>
      <c r="AC926" s="291" t="str">
        <f>IF(日報入力!G926="","",日報入力!AI926)</f>
        <v/>
      </c>
      <c r="AD926" s="291" t="str">
        <f>IF(日報入力!G926="","",日報入力!AJ926)</f>
        <v/>
      </c>
      <c r="AE926" s="292" t="str">
        <f>IF(日報入力!G926="","",日報入力!E926)</f>
        <v/>
      </c>
      <c r="AF926" s="293" t="str">
        <f>IF(日報入力!G926="","",日報入力!AK926)</f>
        <v/>
      </c>
      <c r="AG926" s="293" t="str">
        <f>IF(日報入力!G926="","",日報入力!AL926)</f>
        <v/>
      </c>
      <c r="AH926" s="293" t="str">
        <f>IF(日報入力!G926="","",日報入力!AM926)</f>
        <v/>
      </c>
      <c r="AI926" s="294" t="str">
        <f>IF(日報入力!G926&gt;0,日報入力!D926*日報入力!K926*日報入力!AL926,"")</f>
        <v/>
      </c>
      <c r="AJ926" s="294" t="str">
        <f>IF(日報入力!G926&gt;0,日報入力!E926*日報入力!AL926,"")</f>
        <v/>
      </c>
      <c r="AK926" s="294" t="str">
        <f>IF(日報入力!G926&gt;0,AI926-AJ926,"")</f>
        <v/>
      </c>
      <c r="AL926" s="292" t="str">
        <f>IF(日報入力!G926&gt;0,日報入力!E926*日報入力!AM926,"")</f>
        <v/>
      </c>
      <c r="AM926" s="292" t="str">
        <f>IF(日報入力!G926&gt;0,日報入力!AB926*日報入力!AM926,"")</f>
        <v/>
      </c>
      <c r="AN926" s="68" t="str">
        <f>IF(日報入力!G926&gt;0,日報入力!C926,"")</f>
        <v/>
      </c>
      <c r="AO926" s="68" t="str">
        <f>日報入力!B926</f>
        <v/>
      </c>
      <c r="AP926" s="68" t="str">
        <f>IF(日報入力!AQ926,日報入力!BA926,"")</f>
        <v/>
      </c>
      <c r="AQ926" s="68" t="str">
        <f>IF(日報入力!AR926,日報入力!BB926,"")</f>
        <v/>
      </c>
      <c r="AR926" s="68" t="str">
        <f>IF(日報入力!AS926,"N勤","")</f>
        <v/>
      </c>
      <c r="AS926" s="295" t="e">
        <f t="shared" si="59"/>
        <v>#VALUE!</v>
      </c>
      <c r="AT926" s="439" t="str">
        <f>日報入力!AY926</f>
        <v/>
      </c>
      <c r="AU926" s="518" t="str">
        <f>IF(日報入力!G926,G926*60/E926,"")</f>
        <v/>
      </c>
      <c r="AV926" s="528" t="str">
        <f>IF(日報入力!AT926,日報入力!AT926,"")</f>
        <v/>
      </c>
      <c r="AW926" s="529" t="str">
        <f>IF(日報入力!AT926,AE926/日報入力!AT926,"")</f>
        <v/>
      </c>
      <c r="AX926" s="530" t="e">
        <f>IF(1&lt;日報集計!AT926,AT926/(((F926-I926-J926-N926-O926)*60)/(E926)),"")</f>
        <v>#VALUE!</v>
      </c>
      <c r="AY926" s="664" t="str">
        <f>IF(日報入力!H926,AT926/(((F926-J926)*60)/E926),"")</f>
        <v/>
      </c>
      <c r="AZ926" s="664" t="str">
        <f>IF(日報入力!I926,AT926/((G926*60)/E926),"")</f>
        <v/>
      </c>
      <c r="BA926" s="296" t="str">
        <f>IF(日報入力!G926,G926/F926,"")</f>
        <v/>
      </c>
      <c r="BB926" s="386" t="e">
        <f t="shared" si="60"/>
        <v>#VALUE!</v>
      </c>
      <c r="BC926" s="386" t="e">
        <f t="shared" si="61"/>
        <v>#VALUE!</v>
      </c>
      <c r="BD926" s="80">
        <f>日報入力!AU926</f>
        <v>0</v>
      </c>
      <c r="BE926" s="534" t="str">
        <f>IF(日報入力!AV926,日報入力!AV926,"")</f>
        <v/>
      </c>
      <c r="BF926" s="534" t="str">
        <f>IF(日報入力!AW926,日報入力!AW926,"")</f>
        <v/>
      </c>
      <c r="BG926" s="398" t="str">
        <f>IF(日報入力!G926,日報入力!K926*日報入力!D926*日報入力!BC926,"")</f>
        <v/>
      </c>
    </row>
    <row r="927" spans="1:59" ht="20.25" hidden="1" customHeight="1" x14ac:dyDescent="0.15">
      <c r="A927" s="302" t="str">
        <f>IF(日報入力!G927="","",日報入力!G927)</f>
        <v/>
      </c>
      <c r="B927" s="291" t="str">
        <f>IF(日報入力!G927="","",日報入力!H927)</f>
        <v/>
      </c>
      <c r="C927" s="291" t="str">
        <f>IF(日報入力!G927="","",日報入力!I927)</f>
        <v/>
      </c>
      <c r="D927" s="291" t="str">
        <f>IF(日報入力!G927="","",日報入力!J927)</f>
        <v/>
      </c>
      <c r="E927" s="291" t="str">
        <f>IF(日報入力!G927="","",日報入力!K927)</f>
        <v/>
      </c>
      <c r="F927" s="291" t="str">
        <f>IF(日報入力!G927="","",日報入力!L927)</f>
        <v/>
      </c>
      <c r="G927" s="291" t="str">
        <f>IF(日報入力!G927="","",日報入力!L927-日報入力!O927-日報入力!P927-日報入力!Q927-日報入力!R927-日報入力!S927-日報入力!T927-日報入力!U927-日報入力!V927-日報入力!W927-日報入力!X927-日報入力!Y927-日報入力!Z927)</f>
        <v/>
      </c>
      <c r="H927" s="291" t="str">
        <f>IF(日報入力!G927="","",IF(日報入力!M927&gt;=0,日報入力!M927*F927,F927))</f>
        <v/>
      </c>
      <c r="I927" s="291" t="str">
        <f>IF(日報入力!G927="","",日報入力!O927)</f>
        <v/>
      </c>
      <c r="J927" s="291" t="str">
        <f>IF(日報入力!G927="","",日報入力!P927)</f>
        <v/>
      </c>
      <c r="K927" s="291" t="str">
        <f>IF(日報入力!G927="","",日報入力!Q927)</f>
        <v/>
      </c>
      <c r="L927" s="291" t="str">
        <f>IF(日報入力!G927="","",日報入力!R927)</f>
        <v/>
      </c>
      <c r="M927" s="291" t="str">
        <f>IF(日報入力!G927="","",日報入力!S927)</f>
        <v/>
      </c>
      <c r="N927" s="291" t="str">
        <f>IF(日報入力!G927="","",日報入力!T927)</f>
        <v/>
      </c>
      <c r="O927" s="291" t="str">
        <f>IF(日報入力!G927="","",日報入力!U927)</f>
        <v/>
      </c>
      <c r="P927" s="291" t="str">
        <f>IF(日報入力!G927="","",日報入力!V927)</f>
        <v/>
      </c>
      <c r="Q927" s="291" t="str">
        <f>IF(日報入力!G927="","",日報入力!W927)</f>
        <v/>
      </c>
      <c r="R927" s="291" t="str">
        <f>IF(日報入力!G927="","",日報入力!X927)</f>
        <v/>
      </c>
      <c r="S927" s="291" t="str">
        <f>IF(日報入力!G927="","",日報入力!Y927)</f>
        <v/>
      </c>
      <c r="T927" s="291" t="str">
        <f>IF(日報入力!G927="","",日報入力!Z927)</f>
        <v/>
      </c>
      <c r="U927" s="291" t="str">
        <f>IF(日報入力!G927="","",日報入力!AA927)</f>
        <v/>
      </c>
      <c r="V927" s="378" t="str">
        <f>IF(日報入力!G927="","",日報入力!AB927)</f>
        <v/>
      </c>
      <c r="W927" s="291" t="str">
        <f>IF(日報入力!G927="","",日報入力!AC927)</f>
        <v/>
      </c>
      <c r="X927" s="291" t="str">
        <f>IF(日報入力!G927="","",日報入力!AD927)</f>
        <v/>
      </c>
      <c r="Y927" s="291" t="str">
        <f>IF(日報入力!G927="","",日報入力!AE927)</f>
        <v/>
      </c>
      <c r="Z927" s="291" t="str">
        <f>IF(日報入力!G927="","",日報入力!AF927)</f>
        <v/>
      </c>
      <c r="AA927" s="291" t="str">
        <f>IF(日報入力!G927="","",日報入力!AG927)</f>
        <v/>
      </c>
      <c r="AB927" s="291" t="str">
        <f>IF(日報入力!G927="","",日報入力!AH927)</f>
        <v/>
      </c>
      <c r="AC927" s="291" t="str">
        <f>IF(日報入力!G927="","",日報入力!AI927)</f>
        <v/>
      </c>
      <c r="AD927" s="291" t="str">
        <f>IF(日報入力!G927="","",日報入力!AJ927)</f>
        <v/>
      </c>
      <c r="AE927" s="292" t="str">
        <f>IF(日報入力!G927="","",日報入力!E927)</f>
        <v/>
      </c>
      <c r="AF927" s="293" t="str">
        <f>IF(日報入力!G927="","",日報入力!AK927)</f>
        <v/>
      </c>
      <c r="AG927" s="293" t="str">
        <f>IF(日報入力!G927="","",日報入力!AL927)</f>
        <v/>
      </c>
      <c r="AH927" s="293" t="str">
        <f>IF(日報入力!G927="","",日報入力!AM927)</f>
        <v/>
      </c>
      <c r="AI927" s="294" t="str">
        <f>IF(日報入力!G927&gt;0,日報入力!D927*日報入力!K927*日報入力!AL927,"")</f>
        <v/>
      </c>
      <c r="AJ927" s="294" t="str">
        <f>IF(日報入力!G927&gt;0,日報入力!E927*日報入力!AL927,"")</f>
        <v/>
      </c>
      <c r="AK927" s="294" t="str">
        <f>IF(日報入力!G927&gt;0,AI927-AJ927,"")</f>
        <v/>
      </c>
      <c r="AL927" s="292" t="str">
        <f>IF(日報入力!G927&gt;0,日報入力!E927*日報入力!AM927,"")</f>
        <v/>
      </c>
      <c r="AM927" s="292" t="str">
        <f>IF(日報入力!G927&gt;0,日報入力!AB927*日報入力!AM927,"")</f>
        <v/>
      </c>
      <c r="AN927" s="68" t="str">
        <f>IF(日報入力!G927&gt;0,日報入力!C927,"")</f>
        <v/>
      </c>
      <c r="AO927" s="68" t="str">
        <f>日報入力!B927</f>
        <v/>
      </c>
      <c r="AP927" s="68" t="str">
        <f>IF(日報入力!AQ927,日報入力!BA927,"")</f>
        <v/>
      </c>
      <c r="AQ927" s="68" t="str">
        <f>IF(日報入力!AR927,日報入力!BB927,"")</f>
        <v/>
      </c>
      <c r="AR927" s="68" t="str">
        <f>IF(日報入力!AS927,"N勤","")</f>
        <v/>
      </c>
      <c r="AS927" s="295" t="e">
        <f t="shared" si="59"/>
        <v>#VALUE!</v>
      </c>
      <c r="AT927" s="439" t="str">
        <f>日報入力!AY927</f>
        <v/>
      </c>
      <c r="AU927" s="518" t="str">
        <f>IF(日報入力!G927,G927*60/E927,"")</f>
        <v/>
      </c>
      <c r="AV927" s="528" t="str">
        <f>IF(日報入力!AT927,日報入力!AT927,"")</f>
        <v/>
      </c>
      <c r="AW927" s="529" t="str">
        <f>IF(日報入力!AT927,AE927/日報入力!AT927,"")</f>
        <v/>
      </c>
      <c r="AX927" s="530" t="e">
        <f>IF(1&lt;日報集計!AT927,AT927/(((F927-I927-J927-N927-O927)*60)/(E927)),"")</f>
        <v>#VALUE!</v>
      </c>
      <c r="AY927" s="664" t="str">
        <f>IF(日報入力!H927,AT927/(((F927-J927)*60)/E927),"")</f>
        <v/>
      </c>
      <c r="AZ927" s="664" t="str">
        <f>IF(日報入力!I927,AT927/((G927*60)/E927),"")</f>
        <v/>
      </c>
      <c r="BA927" s="296" t="str">
        <f>IF(日報入力!G927,G927/F927,"")</f>
        <v/>
      </c>
      <c r="BB927" s="386" t="e">
        <f t="shared" si="60"/>
        <v>#VALUE!</v>
      </c>
      <c r="BC927" s="386" t="e">
        <f t="shared" si="61"/>
        <v>#VALUE!</v>
      </c>
      <c r="BD927" s="80">
        <f>日報入力!AU927</f>
        <v>0</v>
      </c>
      <c r="BE927" s="534" t="str">
        <f>IF(日報入力!AV927,日報入力!AV927,"")</f>
        <v/>
      </c>
      <c r="BF927" s="534" t="str">
        <f>IF(日報入力!AW927,日報入力!AW927,"")</f>
        <v/>
      </c>
      <c r="BG927" s="398" t="str">
        <f>IF(日報入力!G927,日報入力!K927*日報入力!D927*日報入力!BC927,"")</f>
        <v/>
      </c>
    </row>
    <row r="928" spans="1:59" ht="20.25" hidden="1" customHeight="1" x14ac:dyDescent="0.15">
      <c r="A928" s="302" t="str">
        <f>IF(日報入力!G928="","",日報入力!G928)</f>
        <v/>
      </c>
      <c r="B928" s="291" t="str">
        <f>IF(日報入力!G928="","",日報入力!H928)</f>
        <v/>
      </c>
      <c r="C928" s="291" t="str">
        <f>IF(日報入力!G928="","",日報入力!I928)</f>
        <v/>
      </c>
      <c r="D928" s="291" t="str">
        <f>IF(日報入力!G928="","",日報入力!J928)</f>
        <v/>
      </c>
      <c r="E928" s="291" t="str">
        <f>IF(日報入力!G928="","",日報入力!K928)</f>
        <v/>
      </c>
      <c r="F928" s="291" t="str">
        <f>IF(日報入力!G928="","",日報入力!L928)</f>
        <v/>
      </c>
      <c r="G928" s="291" t="str">
        <f>IF(日報入力!G928="","",日報入力!L928-日報入力!O928-日報入力!P928-日報入力!Q928-日報入力!R928-日報入力!S928-日報入力!T928-日報入力!U928-日報入力!V928-日報入力!W928-日報入力!X928-日報入力!Y928-日報入力!Z928)</f>
        <v/>
      </c>
      <c r="H928" s="291" t="str">
        <f>IF(日報入力!G928="","",IF(日報入力!M928&gt;=0,日報入力!M928*F928,F928))</f>
        <v/>
      </c>
      <c r="I928" s="291" t="str">
        <f>IF(日報入力!G928="","",日報入力!O928)</f>
        <v/>
      </c>
      <c r="J928" s="291" t="str">
        <f>IF(日報入力!G928="","",日報入力!P928)</f>
        <v/>
      </c>
      <c r="K928" s="291" t="str">
        <f>IF(日報入力!G928="","",日報入力!Q928)</f>
        <v/>
      </c>
      <c r="L928" s="291" t="str">
        <f>IF(日報入力!G928="","",日報入力!R928)</f>
        <v/>
      </c>
      <c r="M928" s="291" t="str">
        <f>IF(日報入力!G928="","",日報入力!S928)</f>
        <v/>
      </c>
      <c r="N928" s="291" t="str">
        <f>IF(日報入力!G928="","",日報入力!T928)</f>
        <v/>
      </c>
      <c r="O928" s="291" t="str">
        <f>IF(日報入力!G928="","",日報入力!U928)</f>
        <v/>
      </c>
      <c r="P928" s="291" t="str">
        <f>IF(日報入力!G928="","",日報入力!V928)</f>
        <v/>
      </c>
      <c r="Q928" s="291" t="str">
        <f>IF(日報入力!G928="","",日報入力!W928)</f>
        <v/>
      </c>
      <c r="R928" s="291" t="str">
        <f>IF(日報入力!G928="","",日報入力!X928)</f>
        <v/>
      </c>
      <c r="S928" s="291" t="str">
        <f>IF(日報入力!G928="","",日報入力!Y928)</f>
        <v/>
      </c>
      <c r="T928" s="291" t="str">
        <f>IF(日報入力!G928="","",日報入力!Z928)</f>
        <v/>
      </c>
      <c r="U928" s="291" t="str">
        <f>IF(日報入力!G928="","",日報入力!AA928)</f>
        <v/>
      </c>
      <c r="V928" s="378" t="str">
        <f>IF(日報入力!G928="","",日報入力!AB928)</f>
        <v/>
      </c>
      <c r="W928" s="291" t="str">
        <f>IF(日報入力!G928="","",日報入力!AC928)</f>
        <v/>
      </c>
      <c r="X928" s="291" t="str">
        <f>IF(日報入力!G928="","",日報入力!AD928)</f>
        <v/>
      </c>
      <c r="Y928" s="291" t="str">
        <f>IF(日報入力!G928="","",日報入力!AE928)</f>
        <v/>
      </c>
      <c r="Z928" s="291" t="str">
        <f>IF(日報入力!G928="","",日報入力!AF928)</f>
        <v/>
      </c>
      <c r="AA928" s="291" t="str">
        <f>IF(日報入力!G928="","",日報入力!AG928)</f>
        <v/>
      </c>
      <c r="AB928" s="291" t="str">
        <f>IF(日報入力!G928="","",日報入力!AH928)</f>
        <v/>
      </c>
      <c r="AC928" s="291" t="str">
        <f>IF(日報入力!G928="","",日報入力!AI928)</f>
        <v/>
      </c>
      <c r="AD928" s="291" t="str">
        <f>IF(日報入力!G928="","",日報入力!AJ928)</f>
        <v/>
      </c>
      <c r="AE928" s="292" t="str">
        <f>IF(日報入力!G928="","",日報入力!E928)</f>
        <v/>
      </c>
      <c r="AF928" s="293" t="str">
        <f>IF(日報入力!G928="","",日報入力!AK928)</f>
        <v/>
      </c>
      <c r="AG928" s="293" t="str">
        <f>IF(日報入力!G928="","",日報入力!AL928)</f>
        <v/>
      </c>
      <c r="AH928" s="293" t="str">
        <f>IF(日報入力!G928="","",日報入力!AM928)</f>
        <v/>
      </c>
      <c r="AI928" s="294" t="str">
        <f>IF(日報入力!G928&gt;0,日報入力!D928*日報入力!K928*日報入力!AL928,"")</f>
        <v/>
      </c>
      <c r="AJ928" s="294" t="str">
        <f>IF(日報入力!G928&gt;0,日報入力!E928*日報入力!AL928,"")</f>
        <v/>
      </c>
      <c r="AK928" s="294" t="str">
        <f>IF(日報入力!G928&gt;0,AI928-AJ928,"")</f>
        <v/>
      </c>
      <c r="AL928" s="292" t="str">
        <f>IF(日報入力!G928&gt;0,日報入力!E928*日報入力!AM928,"")</f>
        <v/>
      </c>
      <c r="AM928" s="292" t="str">
        <f>IF(日報入力!G928&gt;0,日報入力!AB928*日報入力!AM928,"")</f>
        <v/>
      </c>
      <c r="AN928" s="68" t="str">
        <f>IF(日報入力!G928&gt;0,日報入力!C928,"")</f>
        <v/>
      </c>
      <c r="AO928" s="68" t="str">
        <f>日報入力!B928</f>
        <v/>
      </c>
      <c r="AP928" s="68" t="str">
        <f>IF(日報入力!AQ928,日報入力!BA928,"")</f>
        <v/>
      </c>
      <c r="AQ928" s="68" t="str">
        <f>IF(日報入力!AR928,日報入力!BB928,"")</f>
        <v/>
      </c>
      <c r="AR928" s="68" t="str">
        <f>IF(日報入力!AS928,"N勤","")</f>
        <v/>
      </c>
      <c r="AS928" s="295" t="e">
        <f t="shared" si="59"/>
        <v>#VALUE!</v>
      </c>
      <c r="AT928" s="439" t="str">
        <f>日報入力!AY928</f>
        <v/>
      </c>
      <c r="AU928" s="518" t="str">
        <f>IF(日報入力!G928,G928*60/E928,"")</f>
        <v/>
      </c>
      <c r="AV928" s="528" t="str">
        <f>IF(日報入力!AT928,日報入力!AT928,"")</f>
        <v/>
      </c>
      <c r="AW928" s="529" t="str">
        <f>IF(日報入力!AT928,AE928/日報入力!AT928,"")</f>
        <v/>
      </c>
      <c r="AX928" s="530" t="e">
        <f>IF(1&lt;日報集計!AT928,AT928/(((F928-I928-J928-N928-O928)*60)/(E928)),"")</f>
        <v>#VALUE!</v>
      </c>
      <c r="AY928" s="664" t="str">
        <f>IF(日報入力!H928,AT928/(((F928-J928)*60)/E928),"")</f>
        <v/>
      </c>
      <c r="AZ928" s="664" t="str">
        <f>IF(日報入力!I928,AT928/((G928*60)/E928),"")</f>
        <v/>
      </c>
      <c r="BA928" s="296" t="str">
        <f>IF(日報入力!G928,G928/F928,"")</f>
        <v/>
      </c>
      <c r="BB928" s="386" t="e">
        <f t="shared" si="60"/>
        <v>#VALUE!</v>
      </c>
      <c r="BC928" s="386" t="e">
        <f t="shared" si="61"/>
        <v>#VALUE!</v>
      </c>
      <c r="BD928" s="80">
        <f>日報入力!AU928</f>
        <v>0</v>
      </c>
      <c r="BE928" s="534" t="str">
        <f>IF(日報入力!AV928,日報入力!AV928,"")</f>
        <v/>
      </c>
      <c r="BF928" s="534" t="str">
        <f>IF(日報入力!AW928,日報入力!AW928,"")</f>
        <v/>
      </c>
      <c r="BG928" s="398" t="str">
        <f>IF(日報入力!G928,日報入力!K928*日報入力!D928*日報入力!BC928,"")</f>
        <v/>
      </c>
    </row>
    <row r="929" spans="1:59" ht="20.25" hidden="1" customHeight="1" x14ac:dyDescent="0.15">
      <c r="A929" s="302" t="str">
        <f>IF(日報入力!G929="","",日報入力!G929)</f>
        <v/>
      </c>
      <c r="B929" s="291" t="str">
        <f>IF(日報入力!G929="","",日報入力!H929)</f>
        <v/>
      </c>
      <c r="C929" s="291" t="str">
        <f>IF(日報入力!G929="","",日報入力!I929)</f>
        <v/>
      </c>
      <c r="D929" s="291" t="str">
        <f>IF(日報入力!G929="","",日報入力!J929)</f>
        <v/>
      </c>
      <c r="E929" s="291" t="str">
        <f>IF(日報入力!G929="","",日報入力!K929)</f>
        <v/>
      </c>
      <c r="F929" s="291" t="str">
        <f>IF(日報入力!G929="","",日報入力!L929)</f>
        <v/>
      </c>
      <c r="G929" s="291" t="str">
        <f>IF(日報入力!G929="","",日報入力!L929-日報入力!O929-日報入力!P929-日報入力!Q929-日報入力!R929-日報入力!S929-日報入力!T929-日報入力!U929-日報入力!V929-日報入力!W929-日報入力!X929-日報入力!Y929-日報入力!Z929)</f>
        <v/>
      </c>
      <c r="H929" s="291" t="str">
        <f>IF(日報入力!G929="","",IF(日報入力!M929&gt;=0,日報入力!M929*F929,F929))</f>
        <v/>
      </c>
      <c r="I929" s="291" t="str">
        <f>IF(日報入力!G929="","",日報入力!O929)</f>
        <v/>
      </c>
      <c r="J929" s="291" t="str">
        <f>IF(日報入力!G929="","",日報入力!P929)</f>
        <v/>
      </c>
      <c r="K929" s="291" t="str">
        <f>IF(日報入力!G929="","",日報入力!Q929)</f>
        <v/>
      </c>
      <c r="L929" s="291" t="str">
        <f>IF(日報入力!G929="","",日報入力!R929)</f>
        <v/>
      </c>
      <c r="M929" s="291" t="str">
        <f>IF(日報入力!G929="","",日報入力!S929)</f>
        <v/>
      </c>
      <c r="N929" s="291" t="str">
        <f>IF(日報入力!G929="","",日報入力!T929)</f>
        <v/>
      </c>
      <c r="O929" s="291" t="str">
        <f>IF(日報入力!G929="","",日報入力!U929)</f>
        <v/>
      </c>
      <c r="P929" s="291" t="str">
        <f>IF(日報入力!G929="","",日報入力!V929)</f>
        <v/>
      </c>
      <c r="Q929" s="291" t="str">
        <f>IF(日報入力!G929="","",日報入力!W929)</f>
        <v/>
      </c>
      <c r="R929" s="291" t="str">
        <f>IF(日報入力!G929="","",日報入力!X929)</f>
        <v/>
      </c>
      <c r="S929" s="291" t="str">
        <f>IF(日報入力!G929="","",日報入力!Y929)</f>
        <v/>
      </c>
      <c r="T929" s="291" t="str">
        <f>IF(日報入力!G929="","",日報入力!Z929)</f>
        <v/>
      </c>
      <c r="U929" s="291" t="str">
        <f>IF(日報入力!G929="","",日報入力!AA929)</f>
        <v/>
      </c>
      <c r="V929" s="378" t="str">
        <f>IF(日報入力!G929="","",日報入力!AB929)</f>
        <v/>
      </c>
      <c r="W929" s="291" t="str">
        <f>IF(日報入力!G929="","",日報入力!AC929)</f>
        <v/>
      </c>
      <c r="X929" s="291" t="str">
        <f>IF(日報入力!G929="","",日報入力!AD929)</f>
        <v/>
      </c>
      <c r="Y929" s="291" t="str">
        <f>IF(日報入力!G929="","",日報入力!AE929)</f>
        <v/>
      </c>
      <c r="Z929" s="291" t="str">
        <f>IF(日報入力!G929="","",日報入力!AF929)</f>
        <v/>
      </c>
      <c r="AA929" s="291" t="str">
        <f>IF(日報入力!G929="","",日報入力!AG929)</f>
        <v/>
      </c>
      <c r="AB929" s="291" t="str">
        <f>IF(日報入力!G929="","",日報入力!AH929)</f>
        <v/>
      </c>
      <c r="AC929" s="291" t="str">
        <f>IF(日報入力!G929="","",日報入力!AI929)</f>
        <v/>
      </c>
      <c r="AD929" s="291" t="str">
        <f>IF(日報入力!G929="","",日報入力!AJ929)</f>
        <v/>
      </c>
      <c r="AE929" s="292" t="str">
        <f>IF(日報入力!G929="","",日報入力!E929)</f>
        <v/>
      </c>
      <c r="AF929" s="293" t="str">
        <f>IF(日報入力!G929="","",日報入力!AK929)</f>
        <v/>
      </c>
      <c r="AG929" s="293" t="str">
        <f>IF(日報入力!G929="","",日報入力!AL929)</f>
        <v/>
      </c>
      <c r="AH929" s="293" t="str">
        <f>IF(日報入力!G929="","",日報入力!AM929)</f>
        <v/>
      </c>
      <c r="AI929" s="294" t="str">
        <f>IF(日報入力!G929&gt;0,日報入力!D929*日報入力!K929*日報入力!AL929,"")</f>
        <v/>
      </c>
      <c r="AJ929" s="294" t="str">
        <f>IF(日報入力!G929&gt;0,日報入力!E929*日報入力!AL929,"")</f>
        <v/>
      </c>
      <c r="AK929" s="294" t="str">
        <f>IF(日報入力!G929&gt;0,AI929-AJ929,"")</f>
        <v/>
      </c>
      <c r="AL929" s="292" t="str">
        <f>IF(日報入力!G929&gt;0,日報入力!E929*日報入力!AM929,"")</f>
        <v/>
      </c>
      <c r="AM929" s="292" t="str">
        <f>IF(日報入力!G929&gt;0,日報入力!AB929*日報入力!AM929,"")</f>
        <v/>
      </c>
      <c r="AN929" s="68" t="str">
        <f>IF(日報入力!G929&gt;0,日報入力!C929,"")</f>
        <v/>
      </c>
      <c r="AO929" s="68" t="str">
        <f>日報入力!B929</f>
        <v/>
      </c>
      <c r="AP929" s="68" t="str">
        <f>IF(日報入力!AQ929,日報入力!BA929,"")</f>
        <v/>
      </c>
      <c r="AQ929" s="68" t="str">
        <f>IF(日報入力!AR929,日報入力!BB929,"")</f>
        <v/>
      </c>
      <c r="AR929" s="68" t="str">
        <f>IF(日報入力!AS929,"N勤","")</f>
        <v/>
      </c>
      <c r="AS929" s="295" t="e">
        <f t="shared" si="59"/>
        <v>#VALUE!</v>
      </c>
      <c r="AT929" s="439" t="str">
        <f>日報入力!AY929</f>
        <v/>
      </c>
      <c r="AU929" s="518" t="str">
        <f>IF(日報入力!G929,G929*60/E929,"")</f>
        <v/>
      </c>
      <c r="AV929" s="528" t="str">
        <f>IF(日報入力!AT929,日報入力!AT929,"")</f>
        <v/>
      </c>
      <c r="AW929" s="529" t="str">
        <f>IF(日報入力!AT929,AE929/日報入力!AT929,"")</f>
        <v/>
      </c>
      <c r="AX929" s="530" t="e">
        <f>IF(1&lt;日報集計!AT929,AT929/(((F929-I929-J929-N929-O929)*60)/(E929)),"")</f>
        <v>#VALUE!</v>
      </c>
      <c r="AY929" s="664" t="str">
        <f>IF(日報入力!H929,AT929/(((F929-J929)*60)/E929),"")</f>
        <v/>
      </c>
      <c r="AZ929" s="664" t="str">
        <f>IF(日報入力!I929,AT929/((G929*60)/E929),"")</f>
        <v/>
      </c>
      <c r="BA929" s="296" t="str">
        <f>IF(日報入力!G929,G929/F929,"")</f>
        <v/>
      </c>
      <c r="BB929" s="386" t="e">
        <f t="shared" si="60"/>
        <v>#VALUE!</v>
      </c>
      <c r="BC929" s="386" t="e">
        <f t="shared" si="61"/>
        <v>#VALUE!</v>
      </c>
      <c r="BD929" s="80">
        <f>日報入力!AU929</f>
        <v>0</v>
      </c>
      <c r="BE929" s="534" t="str">
        <f>IF(日報入力!AV929,日報入力!AV929,"")</f>
        <v/>
      </c>
      <c r="BF929" s="534" t="str">
        <f>IF(日報入力!AW929,日報入力!AW929,"")</f>
        <v/>
      </c>
      <c r="BG929" s="398" t="str">
        <f>IF(日報入力!G929,日報入力!K929*日報入力!D929*日報入力!BC929,"")</f>
        <v/>
      </c>
    </row>
    <row r="930" spans="1:59" ht="20.25" hidden="1" customHeight="1" x14ac:dyDescent="0.15">
      <c r="A930" s="302" t="str">
        <f>IF(日報入力!G930="","",日報入力!G930)</f>
        <v/>
      </c>
      <c r="B930" s="291" t="str">
        <f>IF(日報入力!G930="","",日報入力!H930)</f>
        <v/>
      </c>
      <c r="C930" s="291" t="str">
        <f>IF(日報入力!G930="","",日報入力!I930)</f>
        <v/>
      </c>
      <c r="D930" s="291" t="str">
        <f>IF(日報入力!G930="","",日報入力!J930)</f>
        <v/>
      </c>
      <c r="E930" s="291" t="str">
        <f>IF(日報入力!G930="","",日報入力!K930)</f>
        <v/>
      </c>
      <c r="F930" s="291" t="str">
        <f>IF(日報入力!G930="","",日報入力!L930)</f>
        <v/>
      </c>
      <c r="G930" s="291" t="str">
        <f>IF(日報入力!G930="","",日報入力!L930-日報入力!O930-日報入力!P930-日報入力!Q930-日報入力!R930-日報入力!S930-日報入力!T930-日報入力!U930-日報入力!V930-日報入力!W930-日報入力!X930-日報入力!Y930-日報入力!Z930)</f>
        <v/>
      </c>
      <c r="H930" s="291" t="str">
        <f>IF(日報入力!G930="","",IF(日報入力!M930&gt;=0,日報入力!M930*F930,F930))</f>
        <v/>
      </c>
      <c r="I930" s="291" t="str">
        <f>IF(日報入力!G930="","",日報入力!O930)</f>
        <v/>
      </c>
      <c r="J930" s="291" t="str">
        <f>IF(日報入力!G930="","",日報入力!P930)</f>
        <v/>
      </c>
      <c r="K930" s="291" t="str">
        <f>IF(日報入力!G930="","",日報入力!Q930)</f>
        <v/>
      </c>
      <c r="L930" s="291" t="str">
        <f>IF(日報入力!G930="","",日報入力!R930)</f>
        <v/>
      </c>
      <c r="M930" s="291" t="str">
        <f>IF(日報入力!G930="","",日報入力!S930)</f>
        <v/>
      </c>
      <c r="N930" s="291" t="str">
        <f>IF(日報入力!G930="","",日報入力!T930)</f>
        <v/>
      </c>
      <c r="O930" s="291" t="str">
        <f>IF(日報入力!G930="","",日報入力!U930)</f>
        <v/>
      </c>
      <c r="P930" s="291" t="str">
        <f>IF(日報入力!G930="","",日報入力!V930)</f>
        <v/>
      </c>
      <c r="Q930" s="291" t="str">
        <f>IF(日報入力!G930="","",日報入力!W930)</f>
        <v/>
      </c>
      <c r="R930" s="291" t="str">
        <f>IF(日報入力!G930="","",日報入力!X930)</f>
        <v/>
      </c>
      <c r="S930" s="291" t="str">
        <f>IF(日報入力!G930="","",日報入力!Y930)</f>
        <v/>
      </c>
      <c r="T930" s="291" t="str">
        <f>IF(日報入力!G930="","",日報入力!Z930)</f>
        <v/>
      </c>
      <c r="U930" s="291" t="str">
        <f>IF(日報入力!G930="","",日報入力!AA930)</f>
        <v/>
      </c>
      <c r="V930" s="378" t="str">
        <f>IF(日報入力!G930="","",日報入力!AB930)</f>
        <v/>
      </c>
      <c r="W930" s="291" t="str">
        <f>IF(日報入力!G930="","",日報入力!AC930)</f>
        <v/>
      </c>
      <c r="X930" s="291" t="str">
        <f>IF(日報入力!G930="","",日報入力!AD930)</f>
        <v/>
      </c>
      <c r="Y930" s="291" t="str">
        <f>IF(日報入力!G930="","",日報入力!AE930)</f>
        <v/>
      </c>
      <c r="Z930" s="291" t="str">
        <f>IF(日報入力!G930="","",日報入力!AF930)</f>
        <v/>
      </c>
      <c r="AA930" s="291" t="str">
        <f>IF(日報入力!G930="","",日報入力!AG930)</f>
        <v/>
      </c>
      <c r="AB930" s="291" t="str">
        <f>IF(日報入力!G930="","",日報入力!AH930)</f>
        <v/>
      </c>
      <c r="AC930" s="291" t="str">
        <f>IF(日報入力!G930="","",日報入力!AI930)</f>
        <v/>
      </c>
      <c r="AD930" s="291" t="str">
        <f>IF(日報入力!G930="","",日報入力!AJ930)</f>
        <v/>
      </c>
      <c r="AE930" s="292" t="str">
        <f>IF(日報入力!G930="","",日報入力!E930)</f>
        <v/>
      </c>
      <c r="AF930" s="293" t="str">
        <f>IF(日報入力!G930="","",日報入力!AK930)</f>
        <v/>
      </c>
      <c r="AG930" s="293" t="str">
        <f>IF(日報入力!G930="","",日報入力!AL930)</f>
        <v/>
      </c>
      <c r="AH930" s="293" t="str">
        <f>IF(日報入力!G930="","",日報入力!AM930)</f>
        <v/>
      </c>
      <c r="AI930" s="294" t="str">
        <f>IF(日報入力!G930&gt;0,日報入力!D930*日報入力!K930*日報入力!AL930,"")</f>
        <v/>
      </c>
      <c r="AJ930" s="294" t="str">
        <f>IF(日報入力!G930&gt;0,日報入力!E930*日報入力!AL930,"")</f>
        <v/>
      </c>
      <c r="AK930" s="294" t="str">
        <f>IF(日報入力!G930&gt;0,AI930-AJ930,"")</f>
        <v/>
      </c>
      <c r="AL930" s="292" t="str">
        <f>IF(日報入力!G930&gt;0,日報入力!E930*日報入力!AM930,"")</f>
        <v/>
      </c>
      <c r="AM930" s="292" t="str">
        <f>IF(日報入力!G930&gt;0,日報入力!AB930*日報入力!AM930,"")</f>
        <v/>
      </c>
      <c r="AN930" s="68" t="str">
        <f>IF(日報入力!G930&gt;0,日報入力!C930,"")</f>
        <v/>
      </c>
      <c r="AO930" s="68" t="str">
        <f>日報入力!B930</f>
        <v/>
      </c>
      <c r="AP930" s="68" t="str">
        <f>IF(日報入力!AQ930,日報入力!BA930,"")</f>
        <v/>
      </c>
      <c r="AQ930" s="68" t="str">
        <f>IF(日報入力!AR930,日報入力!BB930,"")</f>
        <v/>
      </c>
      <c r="AR930" s="68" t="str">
        <f>IF(日報入力!AS930,"N勤","")</f>
        <v/>
      </c>
      <c r="AS930" s="295" t="e">
        <f t="shared" si="59"/>
        <v>#VALUE!</v>
      </c>
      <c r="AT930" s="439" t="str">
        <f>日報入力!AY930</f>
        <v/>
      </c>
      <c r="AU930" s="518" t="str">
        <f>IF(日報入力!G930,G930*60/E930,"")</f>
        <v/>
      </c>
      <c r="AV930" s="528" t="str">
        <f>IF(日報入力!AT930,日報入力!AT930,"")</f>
        <v/>
      </c>
      <c r="AW930" s="529" t="str">
        <f>IF(日報入力!AT930,AE930/日報入力!AT930,"")</f>
        <v/>
      </c>
      <c r="AX930" s="530" t="e">
        <f>IF(1&lt;日報集計!AT930,AT930/(((F930-I930-J930-N930-O930)*60)/(E930)),"")</f>
        <v>#VALUE!</v>
      </c>
      <c r="AY930" s="664" t="str">
        <f>IF(日報入力!H930,AT930/(((F930-J930)*60)/E930),"")</f>
        <v/>
      </c>
      <c r="AZ930" s="664" t="str">
        <f>IF(日報入力!I930,AT930/((G930*60)/E930),"")</f>
        <v/>
      </c>
      <c r="BA930" s="296" t="str">
        <f>IF(日報入力!G930,G930/F930,"")</f>
        <v/>
      </c>
      <c r="BB930" s="386" t="e">
        <f t="shared" si="60"/>
        <v>#VALUE!</v>
      </c>
      <c r="BC930" s="386" t="e">
        <f t="shared" si="61"/>
        <v>#VALUE!</v>
      </c>
      <c r="BD930" s="80">
        <f>日報入力!AU930</f>
        <v>0</v>
      </c>
      <c r="BE930" s="534" t="str">
        <f>IF(日報入力!AV930,日報入力!AV930,"")</f>
        <v/>
      </c>
      <c r="BF930" s="534" t="str">
        <f>IF(日報入力!AW930,日報入力!AW930,"")</f>
        <v/>
      </c>
      <c r="BG930" s="398" t="str">
        <f>IF(日報入力!G930,日報入力!K930*日報入力!D930*日報入力!BC930,"")</f>
        <v/>
      </c>
    </row>
    <row r="931" spans="1:59" ht="20.25" hidden="1" customHeight="1" x14ac:dyDescent="0.15">
      <c r="A931" s="302" t="str">
        <f>IF(日報入力!G931="","",日報入力!G931)</f>
        <v/>
      </c>
      <c r="B931" s="291" t="str">
        <f>IF(日報入力!G931="","",日報入力!H931)</f>
        <v/>
      </c>
      <c r="C931" s="291" t="str">
        <f>IF(日報入力!G931="","",日報入力!I931)</f>
        <v/>
      </c>
      <c r="D931" s="291" t="str">
        <f>IF(日報入力!G931="","",日報入力!J931)</f>
        <v/>
      </c>
      <c r="E931" s="291" t="str">
        <f>IF(日報入力!G931="","",日報入力!K931)</f>
        <v/>
      </c>
      <c r="F931" s="291" t="str">
        <f>IF(日報入力!G931="","",日報入力!L931)</f>
        <v/>
      </c>
      <c r="G931" s="291" t="str">
        <f>IF(日報入力!G931="","",日報入力!L931-日報入力!O931-日報入力!P931-日報入力!Q931-日報入力!R931-日報入力!S931-日報入力!T931-日報入力!U931-日報入力!V931-日報入力!W931-日報入力!X931-日報入力!Y931-日報入力!Z931)</f>
        <v/>
      </c>
      <c r="H931" s="291" t="str">
        <f>IF(日報入力!G931="","",IF(日報入力!M931&gt;=0,日報入力!M931*F931,F931))</f>
        <v/>
      </c>
      <c r="I931" s="291" t="str">
        <f>IF(日報入力!G931="","",日報入力!O931)</f>
        <v/>
      </c>
      <c r="J931" s="291" t="str">
        <f>IF(日報入力!G931="","",日報入力!P931)</f>
        <v/>
      </c>
      <c r="K931" s="291" t="str">
        <f>IF(日報入力!G931="","",日報入力!Q931)</f>
        <v/>
      </c>
      <c r="L931" s="291" t="str">
        <f>IF(日報入力!G931="","",日報入力!R931)</f>
        <v/>
      </c>
      <c r="M931" s="291" t="str">
        <f>IF(日報入力!G931="","",日報入力!S931)</f>
        <v/>
      </c>
      <c r="N931" s="291" t="str">
        <f>IF(日報入力!G931="","",日報入力!T931)</f>
        <v/>
      </c>
      <c r="O931" s="291" t="str">
        <f>IF(日報入力!G931="","",日報入力!U931)</f>
        <v/>
      </c>
      <c r="P931" s="291" t="str">
        <f>IF(日報入力!G931="","",日報入力!V931)</f>
        <v/>
      </c>
      <c r="Q931" s="291" t="str">
        <f>IF(日報入力!G931="","",日報入力!W931)</f>
        <v/>
      </c>
      <c r="R931" s="291" t="str">
        <f>IF(日報入力!G931="","",日報入力!X931)</f>
        <v/>
      </c>
      <c r="S931" s="291" t="str">
        <f>IF(日報入力!G931="","",日報入力!Y931)</f>
        <v/>
      </c>
      <c r="T931" s="291" t="str">
        <f>IF(日報入力!G931="","",日報入力!Z931)</f>
        <v/>
      </c>
      <c r="U931" s="291" t="str">
        <f>IF(日報入力!G931="","",日報入力!AA931)</f>
        <v/>
      </c>
      <c r="V931" s="378" t="str">
        <f>IF(日報入力!G931="","",日報入力!AB931)</f>
        <v/>
      </c>
      <c r="W931" s="291" t="str">
        <f>IF(日報入力!G931="","",日報入力!AC931)</f>
        <v/>
      </c>
      <c r="X931" s="291" t="str">
        <f>IF(日報入力!G931="","",日報入力!AD931)</f>
        <v/>
      </c>
      <c r="Y931" s="291" t="str">
        <f>IF(日報入力!G931="","",日報入力!AE931)</f>
        <v/>
      </c>
      <c r="Z931" s="291" t="str">
        <f>IF(日報入力!G931="","",日報入力!AF931)</f>
        <v/>
      </c>
      <c r="AA931" s="291" t="str">
        <f>IF(日報入力!G931="","",日報入力!AG931)</f>
        <v/>
      </c>
      <c r="AB931" s="291" t="str">
        <f>IF(日報入力!G931="","",日報入力!AH931)</f>
        <v/>
      </c>
      <c r="AC931" s="291" t="str">
        <f>IF(日報入力!G931="","",日報入力!AI931)</f>
        <v/>
      </c>
      <c r="AD931" s="291" t="str">
        <f>IF(日報入力!G931="","",日報入力!AJ931)</f>
        <v/>
      </c>
      <c r="AE931" s="292" t="str">
        <f>IF(日報入力!G931="","",日報入力!E931)</f>
        <v/>
      </c>
      <c r="AF931" s="293" t="str">
        <f>IF(日報入力!G931="","",日報入力!AK931)</f>
        <v/>
      </c>
      <c r="AG931" s="293" t="str">
        <f>IF(日報入力!G931="","",日報入力!AL931)</f>
        <v/>
      </c>
      <c r="AH931" s="293" t="str">
        <f>IF(日報入力!G931="","",日報入力!AM931)</f>
        <v/>
      </c>
      <c r="AI931" s="294" t="str">
        <f>IF(日報入力!G931&gt;0,日報入力!D931*日報入力!K931*日報入力!AL931,"")</f>
        <v/>
      </c>
      <c r="AJ931" s="294" t="str">
        <f>IF(日報入力!G931&gt;0,日報入力!E931*日報入力!AL931,"")</f>
        <v/>
      </c>
      <c r="AK931" s="294" t="str">
        <f>IF(日報入力!G931&gt;0,AI931-AJ931,"")</f>
        <v/>
      </c>
      <c r="AL931" s="292" t="str">
        <f>IF(日報入力!G931&gt;0,日報入力!E931*日報入力!AM931,"")</f>
        <v/>
      </c>
      <c r="AM931" s="292" t="str">
        <f>IF(日報入力!G931&gt;0,日報入力!AB931*日報入力!AM931,"")</f>
        <v/>
      </c>
      <c r="AN931" s="68" t="str">
        <f>IF(日報入力!G931&gt;0,日報入力!C931,"")</f>
        <v/>
      </c>
      <c r="AO931" s="68" t="str">
        <f>日報入力!B931</f>
        <v/>
      </c>
      <c r="AP931" s="68" t="str">
        <f>IF(日報入力!AQ931,日報入力!BA931,"")</f>
        <v/>
      </c>
      <c r="AQ931" s="68" t="str">
        <f>IF(日報入力!AR931,日報入力!BB931,"")</f>
        <v/>
      </c>
      <c r="AR931" s="68" t="str">
        <f>IF(日報入力!AS931,"N勤","")</f>
        <v/>
      </c>
      <c r="AS931" s="295" t="e">
        <f t="shared" si="59"/>
        <v>#VALUE!</v>
      </c>
      <c r="AT931" s="439" t="str">
        <f>日報入力!AY931</f>
        <v/>
      </c>
      <c r="AU931" s="518" t="str">
        <f>IF(日報入力!G931,G931*60/E931,"")</f>
        <v/>
      </c>
      <c r="AV931" s="528" t="str">
        <f>IF(日報入力!AT931,日報入力!AT931,"")</f>
        <v/>
      </c>
      <c r="AW931" s="529" t="str">
        <f>IF(日報入力!AT931,AE931/日報入力!AT931,"")</f>
        <v/>
      </c>
      <c r="AX931" s="530" t="e">
        <f>IF(1&lt;日報集計!AT931,AT931/(((F931-I931-J931-N931-O931)*60)/(E931)),"")</f>
        <v>#VALUE!</v>
      </c>
      <c r="AY931" s="664" t="str">
        <f>IF(日報入力!H931,AT931/(((F931-J931)*60)/E931),"")</f>
        <v/>
      </c>
      <c r="AZ931" s="664" t="str">
        <f>IF(日報入力!I931,AT931/((G931*60)/E931),"")</f>
        <v/>
      </c>
      <c r="BA931" s="296" t="str">
        <f>IF(日報入力!G931,G931/F931,"")</f>
        <v/>
      </c>
      <c r="BB931" s="386" t="e">
        <f t="shared" si="60"/>
        <v>#VALUE!</v>
      </c>
      <c r="BC931" s="386" t="e">
        <f t="shared" si="61"/>
        <v>#VALUE!</v>
      </c>
      <c r="BD931" s="80">
        <f>日報入力!AU931</f>
        <v>0</v>
      </c>
      <c r="BE931" s="534" t="str">
        <f>IF(日報入力!AV931,日報入力!AV931,"")</f>
        <v/>
      </c>
      <c r="BF931" s="534" t="str">
        <f>IF(日報入力!AW931,日報入力!AW931,"")</f>
        <v/>
      </c>
      <c r="BG931" s="398" t="str">
        <f>IF(日報入力!G931,日報入力!K931*日報入力!D931*日報入力!BC931,"")</f>
        <v/>
      </c>
    </row>
    <row r="932" spans="1:59" ht="20.25" hidden="1" customHeight="1" x14ac:dyDescent="0.15">
      <c r="A932" s="302" t="str">
        <f>IF(日報入力!G932="","",日報入力!G932)</f>
        <v/>
      </c>
      <c r="B932" s="291" t="str">
        <f>IF(日報入力!G932="","",日報入力!H932)</f>
        <v/>
      </c>
      <c r="C932" s="291" t="str">
        <f>IF(日報入力!G932="","",日報入力!I932)</f>
        <v/>
      </c>
      <c r="D932" s="291" t="str">
        <f>IF(日報入力!G932="","",日報入力!J932)</f>
        <v/>
      </c>
      <c r="E932" s="291" t="str">
        <f>IF(日報入力!G932="","",日報入力!K932)</f>
        <v/>
      </c>
      <c r="F932" s="291" t="str">
        <f>IF(日報入力!G932="","",日報入力!L932)</f>
        <v/>
      </c>
      <c r="G932" s="291" t="str">
        <f>IF(日報入力!G932="","",日報入力!L932-日報入力!O932-日報入力!P932-日報入力!Q932-日報入力!R932-日報入力!S932-日報入力!T932-日報入力!U932-日報入力!V932-日報入力!W932-日報入力!X932-日報入力!Y932-日報入力!Z932)</f>
        <v/>
      </c>
      <c r="H932" s="291" t="str">
        <f>IF(日報入力!G932="","",IF(日報入力!M932&gt;=0,日報入力!M932*F932,F932))</f>
        <v/>
      </c>
      <c r="I932" s="291" t="str">
        <f>IF(日報入力!G932="","",日報入力!O932)</f>
        <v/>
      </c>
      <c r="J932" s="291" t="str">
        <f>IF(日報入力!G932="","",日報入力!P932)</f>
        <v/>
      </c>
      <c r="K932" s="291" t="str">
        <f>IF(日報入力!G932="","",日報入力!Q932)</f>
        <v/>
      </c>
      <c r="L932" s="291" t="str">
        <f>IF(日報入力!G932="","",日報入力!R932)</f>
        <v/>
      </c>
      <c r="M932" s="291" t="str">
        <f>IF(日報入力!G932="","",日報入力!S932)</f>
        <v/>
      </c>
      <c r="N932" s="291" t="str">
        <f>IF(日報入力!G932="","",日報入力!T932)</f>
        <v/>
      </c>
      <c r="O932" s="291" t="str">
        <f>IF(日報入力!G932="","",日報入力!U932)</f>
        <v/>
      </c>
      <c r="P932" s="291" t="str">
        <f>IF(日報入力!G932="","",日報入力!V932)</f>
        <v/>
      </c>
      <c r="Q932" s="291" t="str">
        <f>IF(日報入力!G932="","",日報入力!W932)</f>
        <v/>
      </c>
      <c r="R932" s="291" t="str">
        <f>IF(日報入力!G932="","",日報入力!X932)</f>
        <v/>
      </c>
      <c r="S932" s="291" t="str">
        <f>IF(日報入力!G932="","",日報入力!Y932)</f>
        <v/>
      </c>
      <c r="T932" s="291" t="str">
        <f>IF(日報入力!G932="","",日報入力!Z932)</f>
        <v/>
      </c>
      <c r="U932" s="291" t="str">
        <f>IF(日報入力!G932="","",日報入力!AA932)</f>
        <v/>
      </c>
      <c r="V932" s="378" t="str">
        <f>IF(日報入力!G932="","",日報入力!AB932)</f>
        <v/>
      </c>
      <c r="W932" s="291" t="str">
        <f>IF(日報入力!G932="","",日報入力!AC932)</f>
        <v/>
      </c>
      <c r="X932" s="291" t="str">
        <f>IF(日報入力!G932="","",日報入力!AD932)</f>
        <v/>
      </c>
      <c r="Y932" s="291" t="str">
        <f>IF(日報入力!G932="","",日報入力!AE932)</f>
        <v/>
      </c>
      <c r="Z932" s="291" t="str">
        <f>IF(日報入力!G932="","",日報入力!AF932)</f>
        <v/>
      </c>
      <c r="AA932" s="291" t="str">
        <f>IF(日報入力!G932="","",日報入力!AG932)</f>
        <v/>
      </c>
      <c r="AB932" s="291" t="str">
        <f>IF(日報入力!G932="","",日報入力!AH932)</f>
        <v/>
      </c>
      <c r="AC932" s="291" t="str">
        <f>IF(日報入力!G932="","",日報入力!AI932)</f>
        <v/>
      </c>
      <c r="AD932" s="291" t="str">
        <f>IF(日報入力!G932="","",日報入力!AJ932)</f>
        <v/>
      </c>
      <c r="AE932" s="292" t="str">
        <f>IF(日報入力!G932="","",日報入力!E932)</f>
        <v/>
      </c>
      <c r="AF932" s="293" t="str">
        <f>IF(日報入力!G932="","",日報入力!AK932)</f>
        <v/>
      </c>
      <c r="AG932" s="293" t="str">
        <f>IF(日報入力!G932="","",日報入力!AL932)</f>
        <v/>
      </c>
      <c r="AH932" s="293" t="str">
        <f>IF(日報入力!G932="","",日報入力!AM932)</f>
        <v/>
      </c>
      <c r="AI932" s="294" t="str">
        <f>IF(日報入力!G932&gt;0,日報入力!D932*日報入力!K932*日報入力!AL932,"")</f>
        <v/>
      </c>
      <c r="AJ932" s="294" t="str">
        <f>IF(日報入力!G932&gt;0,日報入力!E932*日報入力!AL932,"")</f>
        <v/>
      </c>
      <c r="AK932" s="294" t="str">
        <f>IF(日報入力!G932&gt;0,AI932-AJ932,"")</f>
        <v/>
      </c>
      <c r="AL932" s="292" t="str">
        <f>IF(日報入力!G932&gt;0,日報入力!E932*日報入力!AM932,"")</f>
        <v/>
      </c>
      <c r="AM932" s="292" t="str">
        <f>IF(日報入力!G932&gt;0,日報入力!AB932*日報入力!AM932,"")</f>
        <v/>
      </c>
      <c r="AN932" s="68" t="str">
        <f>IF(日報入力!G932&gt;0,日報入力!C932,"")</f>
        <v/>
      </c>
      <c r="AO932" s="68" t="str">
        <f>日報入力!B932</f>
        <v/>
      </c>
      <c r="AP932" s="68" t="str">
        <f>IF(日報入力!AQ932,日報入力!BA932,"")</f>
        <v/>
      </c>
      <c r="AQ932" s="68" t="str">
        <f>IF(日報入力!AR932,日報入力!BB932,"")</f>
        <v/>
      </c>
      <c r="AR932" s="68" t="str">
        <f>IF(日報入力!AS932,"N勤","")</f>
        <v/>
      </c>
      <c r="AS932" s="295" t="e">
        <f t="shared" si="59"/>
        <v>#VALUE!</v>
      </c>
      <c r="AT932" s="439" t="str">
        <f>日報入力!AY932</f>
        <v/>
      </c>
      <c r="AU932" s="518" t="str">
        <f>IF(日報入力!G932,G932*60/E932,"")</f>
        <v/>
      </c>
      <c r="AV932" s="528" t="str">
        <f>IF(日報入力!AT932,日報入力!AT932,"")</f>
        <v/>
      </c>
      <c r="AW932" s="529" t="str">
        <f>IF(日報入力!AT932,AE932/日報入力!AT932,"")</f>
        <v/>
      </c>
      <c r="AX932" s="530" t="e">
        <f>IF(1&lt;日報集計!AT932,AT932/(((F932-I932-J932-N932-O932)*60)/(E932)),"")</f>
        <v>#VALUE!</v>
      </c>
      <c r="AY932" s="664" t="str">
        <f>IF(日報入力!H932,AT932/(((F932-J932)*60)/E932),"")</f>
        <v/>
      </c>
      <c r="AZ932" s="664" t="str">
        <f>IF(日報入力!I932,AT932/((G932*60)/E932),"")</f>
        <v/>
      </c>
      <c r="BA932" s="296" t="str">
        <f>IF(日報入力!G932,G932/F932,"")</f>
        <v/>
      </c>
      <c r="BB932" s="386" t="e">
        <f t="shared" si="60"/>
        <v>#VALUE!</v>
      </c>
      <c r="BC932" s="386" t="e">
        <f t="shared" si="61"/>
        <v>#VALUE!</v>
      </c>
      <c r="BD932" s="80">
        <f>日報入力!AU932</f>
        <v>0</v>
      </c>
      <c r="BE932" s="534" t="str">
        <f>IF(日報入力!AV932,日報入力!AV932,"")</f>
        <v/>
      </c>
      <c r="BF932" s="534" t="str">
        <f>IF(日報入力!AW932,日報入力!AW932,"")</f>
        <v/>
      </c>
      <c r="BG932" s="398" t="str">
        <f>IF(日報入力!G932,日報入力!K932*日報入力!D932*日報入力!BC932,"")</f>
        <v/>
      </c>
    </row>
    <row r="933" spans="1:59" ht="20.25" hidden="1" customHeight="1" x14ac:dyDescent="0.15">
      <c r="A933" s="302" t="str">
        <f>IF(日報入力!G933="","",日報入力!G933)</f>
        <v/>
      </c>
      <c r="B933" s="291" t="str">
        <f>IF(日報入力!G933="","",日報入力!H933)</f>
        <v/>
      </c>
      <c r="C933" s="291" t="str">
        <f>IF(日報入力!G933="","",日報入力!I933)</f>
        <v/>
      </c>
      <c r="D933" s="291" t="str">
        <f>IF(日報入力!G933="","",日報入力!J933)</f>
        <v/>
      </c>
      <c r="E933" s="291" t="str">
        <f>IF(日報入力!G933="","",日報入力!K933)</f>
        <v/>
      </c>
      <c r="F933" s="291" t="str">
        <f>IF(日報入力!G933="","",日報入力!L933)</f>
        <v/>
      </c>
      <c r="G933" s="291" t="str">
        <f>IF(日報入力!G933="","",日報入力!L933-日報入力!O933-日報入力!P933-日報入力!Q933-日報入力!R933-日報入力!S933-日報入力!T933-日報入力!U933-日報入力!V933-日報入力!W933-日報入力!X933-日報入力!Y933-日報入力!Z933)</f>
        <v/>
      </c>
      <c r="H933" s="291" t="str">
        <f>IF(日報入力!G933="","",IF(日報入力!M933&gt;=0,日報入力!M933*F933,F933))</f>
        <v/>
      </c>
      <c r="I933" s="291" t="str">
        <f>IF(日報入力!G933="","",日報入力!O933)</f>
        <v/>
      </c>
      <c r="J933" s="291" t="str">
        <f>IF(日報入力!G933="","",日報入力!P933)</f>
        <v/>
      </c>
      <c r="K933" s="291" t="str">
        <f>IF(日報入力!G933="","",日報入力!Q933)</f>
        <v/>
      </c>
      <c r="L933" s="291" t="str">
        <f>IF(日報入力!G933="","",日報入力!R933)</f>
        <v/>
      </c>
      <c r="M933" s="291" t="str">
        <f>IF(日報入力!G933="","",日報入力!S933)</f>
        <v/>
      </c>
      <c r="N933" s="291" t="str">
        <f>IF(日報入力!G933="","",日報入力!T933)</f>
        <v/>
      </c>
      <c r="O933" s="291" t="str">
        <f>IF(日報入力!G933="","",日報入力!U933)</f>
        <v/>
      </c>
      <c r="P933" s="291" t="str">
        <f>IF(日報入力!G933="","",日報入力!V933)</f>
        <v/>
      </c>
      <c r="Q933" s="291" t="str">
        <f>IF(日報入力!G933="","",日報入力!W933)</f>
        <v/>
      </c>
      <c r="R933" s="291" t="str">
        <f>IF(日報入力!G933="","",日報入力!X933)</f>
        <v/>
      </c>
      <c r="S933" s="291" t="str">
        <f>IF(日報入力!G933="","",日報入力!Y933)</f>
        <v/>
      </c>
      <c r="T933" s="291" t="str">
        <f>IF(日報入力!G933="","",日報入力!Z933)</f>
        <v/>
      </c>
      <c r="U933" s="291" t="str">
        <f>IF(日報入力!G933="","",日報入力!AA933)</f>
        <v/>
      </c>
      <c r="V933" s="378" t="str">
        <f>IF(日報入力!G933="","",日報入力!AB933)</f>
        <v/>
      </c>
      <c r="W933" s="291" t="str">
        <f>IF(日報入力!G933="","",日報入力!AC933)</f>
        <v/>
      </c>
      <c r="X933" s="291" t="str">
        <f>IF(日報入力!G933="","",日報入力!AD933)</f>
        <v/>
      </c>
      <c r="Y933" s="291" t="str">
        <f>IF(日報入力!G933="","",日報入力!AE933)</f>
        <v/>
      </c>
      <c r="Z933" s="291" t="str">
        <f>IF(日報入力!G933="","",日報入力!AF933)</f>
        <v/>
      </c>
      <c r="AA933" s="291" t="str">
        <f>IF(日報入力!G933="","",日報入力!AG933)</f>
        <v/>
      </c>
      <c r="AB933" s="291" t="str">
        <f>IF(日報入力!G933="","",日報入力!AH933)</f>
        <v/>
      </c>
      <c r="AC933" s="291" t="str">
        <f>IF(日報入力!G933="","",日報入力!AI933)</f>
        <v/>
      </c>
      <c r="AD933" s="291" t="str">
        <f>IF(日報入力!G933="","",日報入力!AJ933)</f>
        <v/>
      </c>
      <c r="AE933" s="292" t="str">
        <f>IF(日報入力!G933="","",日報入力!E933)</f>
        <v/>
      </c>
      <c r="AF933" s="293" t="str">
        <f>IF(日報入力!G933="","",日報入力!AK933)</f>
        <v/>
      </c>
      <c r="AG933" s="293" t="str">
        <f>IF(日報入力!G933="","",日報入力!AL933)</f>
        <v/>
      </c>
      <c r="AH933" s="293" t="str">
        <f>IF(日報入力!G933="","",日報入力!AM933)</f>
        <v/>
      </c>
      <c r="AI933" s="294" t="str">
        <f>IF(日報入力!G933&gt;0,日報入力!D933*日報入力!K933*日報入力!AL933,"")</f>
        <v/>
      </c>
      <c r="AJ933" s="294" t="str">
        <f>IF(日報入力!G933&gt;0,日報入力!E933*日報入力!AL933,"")</f>
        <v/>
      </c>
      <c r="AK933" s="294" t="str">
        <f>IF(日報入力!G933&gt;0,AI933-AJ933,"")</f>
        <v/>
      </c>
      <c r="AL933" s="292" t="str">
        <f>IF(日報入力!G933&gt;0,日報入力!E933*日報入力!AM933,"")</f>
        <v/>
      </c>
      <c r="AM933" s="292" t="str">
        <f>IF(日報入力!G933&gt;0,日報入力!AB933*日報入力!AM933,"")</f>
        <v/>
      </c>
      <c r="AN933" s="68" t="str">
        <f>IF(日報入力!G933&gt;0,日報入力!C933,"")</f>
        <v/>
      </c>
      <c r="AO933" s="68" t="str">
        <f>日報入力!B933</f>
        <v/>
      </c>
      <c r="AP933" s="68" t="str">
        <f>IF(日報入力!AQ933,日報入力!BA933,"")</f>
        <v/>
      </c>
      <c r="AQ933" s="68" t="str">
        <f>IF(日報入力!AR933,日報入力!BB933,"")</f>
        <v/>
      </c>
      <c r="AR933" s="68" t="str">
        <f>IF(日報入力!AS933,"N勤","")</f>
        <v/>
      </c>
      <c r="AS933" s="295" t="e">
        <f t="shared" si="59"/>
        <v>#VALUE!</v>
      </c>
      <c r="AT933" s="439" t="str">
        <f>日報入力!AY933</f>
        <v/>
      </c>
      <c r="AU933" s="518" t="str">
        <f>IF(日報入力!G933,G933*60/E933,"")</f>
        <v/>
      </c>
      <c r="AV933" s="528" t="str">
        <f>IF(日報入力!AT933,日報入力!AT933,"")</f>
        <v/>
      </c>
      <c r="AW933" s="529" t="str">
        <f>IF(日報入力!AT933,AE933/日報入力!AT933,"")</f>
        <v/>
      </c>
      <c r="AX933" s="530" t="e">
        <f>IF(1&lt;日報集計!AT933,AT933/(((F933-I933-J933-N933-O933)*60)/(E933)),"")</f>
        <v>#VALUE!</v>
      </c>
      <c r="AY933" s="664" t="str">
        <f>IF(日報入力!H933,AT933/(((F933-J933)*60)/E933),"")</f>
        <v/>
      </c>
      <c r="AZ933" s="664" t="str">
        <f>IF(日報入力!I933,AT933/((G933*60)/E933),"")</f>
        <v/>
      </c>
      <c r="BA933" s="296" t="str">
        <f>IF(日報入力!G933,G933/F933,"")</f>
        <v/>
      </c>
      <c r="BB933" s="386" t="e">
        <f t="shared" si="60"/>
        <v>#VALUE!</v>
      </c>
      <c r="BC933" s="386" t="e">
        <f t="shared" si="61"/>
        <v>#VALUE!</v>
      </c>
      <c r="BD933" s="80">
        <f>日報入力!AU933</f>
        <v>0</v>
      </c>
      <c r="BE933" s="534" t="str">
        <f>IF(日報入力!AV933,日報入力!AV933,"")</f>
        <v/>
      </c>
      <c r="BF933" s="534" t="str">
        <f>IF(日報入力!AW933,日報入力!AW933,"")</f>
        <v/>
      </c>
      <c r="BG933" s="398" t="str">
        <f>IF(日報入力!G933,日報入力!K933*日報入力!D933*日報入力!BC933,"")</f>
        <v/>
      </c>
    </row>
    <row r="934" spans="1:59" ht="20.25" hidden="1" customHeight="1" x14ac:dyDescent="0.15">
      <c r="A934" s="302" t="str">
        <f>IF(日報入力!G934="","",日報入力!G934)</f>
        <v/>
      </c>
      <c r="B934" s="291" t="str">
        <f>IF(日報入力!G934="","",日報入力!H934)</f>
        <v/>
      </c>
      <c r="C934" s="291" t="str">
        <f>IF(日報入力!G934="","",日報入力!I934)</f>
        <v/>
      </c>
      <c r="D934" s="291" t="str">
        <f>IF(日報入力!G934="","",日報入力!J934)</f>
        <v/>
      </c>
      <c r="E934" s="291" t="str">
        <f>IF(日報入力!G934="","",日報入力!K934)</f>
        <v/>
      </c>
      <c r="F934" s="291" t="str">
        <f>IF(日報入力!G934="","",日報入力!L934)</f>
        <v/>
      </c>
      <c r="G934" s="291" t="str">
        <f>IF(日報入力!G934="","",日報入力!L934-日報入力!O934-日報入力!P934-日報入力!Q934-日報入力!R934-日報入力!S934-日報入力!T934-日報入力!U934-日報入力!V934-日報入力!W934-日報入力!X934-日報入力!Y934-日報入力!Z934)</f>
        <v/>
      </c>
      <c r="H934" s="291" t="str">
        <f>IF(日報入力!G934="","",IF(日報入力!M934&gt;=0,日報入力!M934*F934,F934))</f>
        <v/>
      </c>
      <c r="I934" s="291" t="str">
        <f>IF(日報入力!G934="","",日報入力!O934)</f>
        <v/>
      </c>
      <c r="J934" s="291" t="str">
        <f>IF(日報入力!G934="","",日報入力!P934)</f>
        <v/>
      </c>
      <c r="K934" s="291" t="str">
        <f>IF(日報入力!G934="","",日報入力!Q934)</f>
        <v/>
      </c>
      <c r="L934" s="291" t="str">
        <f>IF(日報入力!G934="","",日報入力!R934)</f>
        <v/>
      </c>
      <c r="M934" s="291" t="str">
        <f>IF(日報入力!G934="","",日報入力!S934)</f>
        <v/>
      </c>
      <c r="N934" s="291" t="str">
        <f>IF(日報入力!G934="","",日報入力!T934)</f>
        <v/>
      </c>
      <c r="O934" s="291" t="str">
        <f>IF(日報入力!G934="","",日報入力!U934)</f>
        <v/>
      </c>
      <c r="P934" s="291" t="str">
        <f>IF(日報入力!G934="","",日報入力!V934)</f>
        <v/>
      </c>
      <c r="Q934" s="291" t="str">
        <f>IF(日報入力!G934="","",日報入力!W934)</f>
        <v/>
      </c>
      <c r="R934" s="291" t="str">
        <f>IF(日報入力!G934="","",日報入力!X934)</f>
        <v/>
      </c>
      <c r="S934" s="291" t="str">
        <f>IF(日報入力!G934="","",日報入力!Y934)</f>
        <v/>
      </c>
      <c r="T934" s="291" t="str">
        <f>IF(日報入力!G934="","",日報入力!Z934)</f>
        <v/>
      </c>
      <c r="U934" s="291" t="str">
        <f>IF(日報入力!G934="","",日報入力!AA934)</f>
        <v/>
      </c>
      <c r="V934" s="378" t="str">
        <f>IF(日報入力!G934="","",日報入力!AB934)</f>
        <v/>
      </c>
      <c r="W934" s="291" t="str">
        <f>IF(日報入力!G934="","",日報入力!AC934)</f>
        <v/>
      </c>
      <c r="X934" s="291" t="str">
        <f>IF(日報入力!G934="","",日報入力!AD934)</f>
        <v/>
      </c>
      <c r="Y934" s="291" t="str">
        <f>IF(日報入力!G934="","",日報入力!AE934)</f>
        <v/>
      </c>
      <c r="Z934" s="291" t="str">
        <f>IF(日報入力!G934="","",日報入力!AF934)</f>
        <v/>
      </c>
      <c r="AA934" s="291" t="str">
        <f>IF(日報入力!G934="","",日報入力!AG934)</f>
        <v/>
      </c>
      <c r="AB934" s="291" t="str">
        <f>IF(日報入力!G934="","",日報入力!AH934)</f>
        <v/>
      </c>
      <c r="AC934" s="291" t="str">
        <f>IF(日報入力!G934="","",日報入力!AI934)</f>
        <v/>
      </c>
      <c r="AD934" s="291" t="str">
        <f>IF(日報入力!G934="","",日報入力!AJ934)</f>
        <v/>
      </c>
      <c r="AE934" s="292" t="str">
        <f>IF(日報入力!G934="","",日報入力!E934)</f>
        <v/>
      </c>
      <c r="AF934" s="293" t="str">
        <f>IF(日報入力!G934="","",日報入力!AK934)</f>
        <v/>
      </c>
      <c r="AG934" s="293" t="str">
        <f>IF(日報入力!G934="","",日報入力!AL934)</f>
        <v/>
      </c>
      <c r="AH934" s="293" t="str">
        <f>IF(日報入力!G934="","",日報入力!AM934)</f>
        <v/>
      </c>
      <c r="AI934" s="294" t="str">
        <f>IF(日報入力!G934&gt;0,日報入力!D934*日報入力!K934*日報入力!AL934,"")</f>
        <v/>
      </c>
      <c r="AJ934" s="294" t="str">
        <f>IF(日報入力!G934&gt;0,日報入力!E934*日報入力!AL934,"")</f>
        <v/>
      </c>
      <c r="AK934" s="294" t="str">
        <f>IF(日報入力!G934&gt;0,AI934-AJ934,"")</f>
        <v/>
      </c>
      <c r="AL934" s="292" t="str">
        <f>IF(日報入力!G934&gt;0,日報入力!E934*日報入力!AM934,"")</f>
        <v/>
      </c>
      <c r="AM934" s="292" t="str">
        <f>IF(日報入力!G934&gt;0,日報入力!AB934*日報入力!AM934,"")</f>
        <v/>
      </c>
      <c r="AN934" s="68" t="str">
        <f>IF(日報入力!G934&gt;0,日報入力!C934,"")</f>
        <v/>
      </c>
      <c r="AO934" s="68" t="str">
        <f>日報入力!B934</f>
        <v/>
      </c>
      <c r="AP934" s="68" t="str">
        <f>IF(日報入力!AQ934,日報入力!BA934,"")</f>
        <v/>
      </c>
      <c r="AQ934" s="68" t="str">
        <f>IF(日報入力!AR934,日報入力!BB934,"")</f>
        <v/>
      </c>
      <c r="AR934" s="68" t="str">
        <f>IF(日報入力!AS934,"N勤","")</f>
        <v/>
      </c>
      <c r="AS934" s="295" t="e">
        <f t="shared" si="59"/>
        <v>#VALUE!</v>
      </c>
      <c r="AT934" s="439" t="str">
        <f>日報入力!AY934</f>
        <v/>
      </c>
      <c r="AU934" s="518" t="str">
        <f>IF(日報入力!G934,G934*60/E934,"")</f>
        <v/>
      </c>
      <c r="AV934" s="528" t="str">
        <f>IF(日報入力!AT934,日報入力!AT934,"")</f>
        <v/>
      </c>
      <c r="AW934" s="529" t="str">
        <f>IF(日報入力!AT934,AE934/日報入力!AT934,"")</f>
        <v/>
      </c>
      <c r="AX934" s="530" t="e">
        <f>IF(1&lt;日報集計!AT934,AT934/(((F934-I934-J934-N934-O934)*60)/(E934)),"")</f>
        <v>#VALUE!</v>
      </c>
      <c r="AY934" s="664" t="str">
        <f>IF(日報入力!H934,AT934/(((F934-J934)*60)/E934),"")</f>
        <v/>
      </c>
      <c r="AZ934" s="664" t="str">
        <f>IF(日報入力!I934,AT934/((G934*60)/E934),"")</f>
        <v/>
      </c>
      <c r="BA934" s="296" t="str">
        <f>IF(日報入力!G934,G934/F934,"")</f>
        <v/>
      </c>
      <c r="BB934" s="386" t="e">
        <f t="shared" si="60"/>
        <v>#VALUE!</v>
      </c>
      <c r="BC934" s="386" t="e">
        <f t="shared" si="61"/>
        <v>#VALUE!</v>
      </c>
      <c r="BD934" s="80">
        <f>日報入力!AU934</f>
        <v>0</v>
      </c>
      <c r="BE934" s="534" t="str">
        <f>IF(日報入力!AV934,日報入力!AV934,"")</f>
        <v/>
      </c>
      <c r="BF934" s="534" t="str">
        <f>IF(日報入力!AW934,日報入力!AW934,"")</f>
        <v/>
      </c>
      <c r="BG934" s="398" t="str">
        <f>IF(日報入力!G934,日報入力!K934*日報入力!D934*日報入力!BC934,"")</f>
        <v/>
      </c>
    </row>
    <row r="935" spans="1:59" ht="20.25" hidden="1" customHeight="1" x14ac:dyDescent="0.15">
      <c r="A935" s="302" t="str">
        <f>IF(日報入力!G935="","",日報入力!G935)</f>
        <v/>
      </c>
      <c r="B935" s="291" t="str">
        <f>IF(日報入力!G935="","",日報入力!H935)</f>
        <v/>
      </c>
      <c r="C935" s="291" t="str">
        <f>IF(日報入力!G935="","",日報入力!I935)</f>
        <v/>
      </c>
      <c r="D935" s="291" t="str">
        <f>IF(日報入力!G935="","",日報入力!J935)</f>
        <v/>
      </c>
      <c r="E935" s="291" t="str">
        <f>IF(日報入力!G935="","",日報入力!K935)</f>
        <v/>
      </c>
      <c r="F935" s="291" t="str">
        <f>IF(日報入力!G935="","",日報入力!L935)</f>
        <v/>
      </c>
      <c r="G935" s="291" t="str">
        <f>IF(日報入力!G935="","",日報入力!L935-日報入力!O935-日報入力!P935-日報入力!Q935-日報入力!R935-日報入力!S935-日報入力!T935-日報入力!U935-日報入力!V935-日報入力!W935-日報入力!X935-日報入力!Y935-日報入力!Z935)</f>
        <v/>
      </c>
      <c r="H935" s="291" t="str">
        <f>IF(日報入力!G935="","",IF(日報入力!M935&gt;=0,日報入力!M935*F935,F935))</f>
        <v/>
      </c>
      <c r="I935" s="291" t="str">
        <f>IF(日報入力!G935="","",日報入力!O935)</f>
        <v/>
      </c>
      <c r="J935" s="291" t="str">
        <f>IF(日報入力!G935="","",日報入力!P935)</f>
        <v/>
      </c>
      <c r="K935" s="291" t="str">
        <f>IF(日報入力!G935="","",日報入力!Q935)</f>
        <v/>
      </c>
      <c r="L935" s="291" t="str">
        <f>IF(日報入力!G935="","",日報入力!R935)</f>
        <v/>
      </c>
      <c r="M935" s="291" t="str">
        <f>IF(日報入力!G935="","",日報入力!S935)</f>
        <v/>
      </c>
      <c r="N935" s="291" t="str">
        <f>IF(日報入力!G935="","",日報入力!T935)</f>
        <v/>
      </c>
      <c r="O935" s="291" t="str">
        <f>IF(日報入力!G935="","",日報入力!U935)</f>
        <v/>
      </c>
      <c r="P935" s="291" t="str">
        <f>IF(日報入力!G935="","",日報入力!V935)</f>
        <v/>
      </c>
      <c r="Q935" s="291" t="str">
        <f>IF(日報入力!G935="","",日報入力!W935)</f>
        <v/>
      </c>
      <c r="R935" s="291" t="str">
        <f>IF(日報入力!G935="","",日報入力!X935)</f>
        <v/>
      </c>
      <c r="S935" s="291" t="str">
        <f>IF(日報入力!G935="","",日報入力!Y935)</f>
        <v/>
      </c>
      <c r="T935" s="291" t="str">
        <f>IF(日報入力!G935="","",日報入力!Z935)</f>
        <v/>
      </c>
      <c r="U935" s="291" t="str">
        <f>IF(日報入力!G935="","",日報入力!AA935)</f>
        <v/>
      </c>
      <c r="V935" s="378" t="str">
        <f>IF(日報入力!G935="","",日報入力!AB935)</f>
        <v/>
      </c>
      <c r="W935" s="291" t="str">
        <f>IF(日報入力!G935="","",日報入力!AC935)</f>
        <v/>
      </c>
      <c r="X935" s="291" t="str">
        <f>IF(日報入力!G935="","",日報入力!AD935)</f>
        <v/>
      </c>
      <c r="Y935" s="291" t="str">
        <f>IF(日報入力!G935="","",日報入力!AE935)</f>
        <v/>
      </c>
      <c r="Z935" s="291" t="str">
        <f>IF(日報入力!G935="","",日報入力!AF935)</f>
        <v/>
      </c>
      <c r="AA935" s="291" t="str">
        <f>IF(日報入力!G935="","",日報入力!AG935)</f>
        <v/>
      </c>
      <c r="AB935" s="291" t="str">
        <f>IF(日報入力!G935="","",日報入力!AH935)</f>
        <v/>
      </c>
      <c r="AC935" s="291" t="str">
        <f>IF(日報入力!G935="","",日報入力!AI935)</f>
        <v/>
      </c>
      <c r="AD935" s="291" t="str">
        <f>IF(日報入力!G935="","",日報入力!AJ935)</f>
        <v/>
      </c>
      <c r="AE935" s="292" t="str">
        <f>IF(日報入力!G935="","",日報入力!E935)</f>
        <v/>
      </c>
      <c r="AF935" s="293" t="str">
        <f>IF(日報入力!G935="","",日報入力!AK935)</f>
        <v/>
      </c>
      <c r="AG935" s="293" t="str">
        <f>IF(日報入力!G935="","",日報入力!AL935)</f>
        <v/>
      </c>
      <c r="AH935" s="293" t="str">
        <f>IF(日報入力!G935="","",日報入力!AM935)</f>
        <v/>
      </c>
      <c r="AI935" s="294" t="str">
        <f>IF(日報入力!G935&gt;0,日報入力!D935*日報入力!K935*日報入力!AL935,"")</f>
        <v/>
      </c>
      <c r="AJ935" s="294" t="str">
        <f>IF(日報入力!G935&gt;0,日報入力!E935*日報入力!AL935,"")</f>
        <v/>
      </c>
      <c r="AK935" s="294" t="str">
        <f>IF(日報入力!G935&gt;0,AI935-AJ935,"")</f>
        <v/>
      </c>
      <c r="AL935" s="292" t="str">
        <f>IF(日報入力!G935&gt;0,日報入力!E935*日報入力!AM935,"")</f>
        <v/>
      </c>
      <c r="AM935" s="292" t="str">
        <f>IF(日報入力!G935&gt;0,日報入力!AB935*日報入力!AM935,"")</f>
        <v/>
      </c>
      <c r="AN935" s="68" t="str">
        <f>IF(日報入力!G935&gt;0,日報入力!C935,"")</f>
        <v/>
      </c>
      <c r="AO935" s="68" t="str">
        <f>日報入力!B935</f>
        <v/>
      </c>
      <c r="AP935" s="68" t="str">
        <f>IF(日報入力!AQ935,日報入力!BA935,"")</f>
        <v/>
      </c>
      <c r="AQ935" s="68" t="str">
        <f>IF(日報入力!AR935,日報入力!BB935,"")</f>
        <v/>
      </c>
      <c r="AR935" s="68" t="str">
        <f>IF(日報入力!AS935,"N勤","")</f>
        <v/>
      </c>
      <c r="AS935" s="295" t="e">
        <f t="shared" si="59"/>
        <v>#VALUE!</v>
      </c>
      <c r="AT935" s="439" t="str">
        <f>日報入力!AY935</f>
        <v/>
      </c>
      <c r="AU935" s="518" t="str">
        <f>IF(日報入力!G935,G935*60/E935,"")</f>
        <v/>
      </c>
      <c r="AV935" s="528" t="str">
        <f>IF(日報入力!AT935,日報入力!AT935,"")</f>
        <v/>
      </c>
      <c r="AW935" s="529" t="str">
        <f>IF(日報入力!AT935,AE935/日報入力!AT935,"")</f>
        <v/>
      </c>
      <c r="AX935" s="530" t="e">
        <f>IF(1&lt;日報集計!AT935,AT935/(((F935-I935-J935-N935-O935)*60)/(E935)),"")</f>
        <v>#VALUE!</v>
      </c>
      <c r="AY935" s="664" t="str">
        <f>IF(日報入力!H935,AT935/(((F935-J935)*60)/E935),"")</f>
        <v/>
      </c>
      <c r="AZ935" s="664" t="str">
        <f>IF(日報入力!I935,AT935/((G935*60)/E935),"")</f>
        <v/>
      </c>
      <c r="BA935" s="296" t="str">
        <f>IF(日報入力!G935,G935/F935,"")</f>
        <v/>
      </c>
      <c r="BB935" s="386" t="e">
        <f t="shared" si="60"/>
        <v>#VALUE!</v>
      </c>
      <c r="BC935" s="386" t="e">
        <f t="shared" si="61"/>
        <v>#VALUE!</v>
      </c>
      <c r="BD935" s="80">
        <f>日報入力!AU935</f>
        <v>0</v>
      </c>
      <c r="BE935" s="534" t="str">
        <f>IF(日報入力!AV935,日報入力!AV935,"")</f>
        <v/>
      </c>
      <c r="BF935" s="534" t="str">
        <f>IF(日報入力!AW935,日報入力!AW935,"")</f>
        <v/>
      </c>
      <c r="BG935" s="398" t="str">
        <f>IF(日報入力!G935,日報入力!K935*日報入力!D935*日報入力!BC935,"")</f>
        <v/>
      </c>
    </row>
    <row r="936" spans="1:59" ht="20.25" hidden="1" customHeight="1" x14ac:dyDescent="0.15">
      <c r="A936" s="302" t="str">
        <f>IF(日報入力!G936="","",日報入力!G936)</f>
        <v/>
      </c>
      <c r="B936" s="291" t="str">
        <f>IF(日報入力!G936="","",日報入力!H936)</f>
        <v/>
      </c>
      <c r="C936" s="291" t="str">
        <f>IF(日報入力!G936="","",日報入力!I936)</f>
        <v/>
      </c>
      <c r="D936" s="291" t="str">
        <f>IF(日報入力!G936="","",日報入力!J936)</f>
        <v/>
      </c>
      <c r="E936" s="291" t="str">
        <f>IF(日報入力!G936="","",日報入力!K936)</f>
        <v/>
      </c>
      <c r="F936" s="291" t="str">
        <f>IF(日報入力!G936="","",日報入力!L936)</f>
        <v/>
      </c>
      <c r="G936" s="291" t="str">
        <f>IF(日報入力!G936="","",日報入力!L936-日報入力!O936-日報入力!P936-日報入力!Q936-日報入力!R936-日報入力!S936-日報入力!T936-日報入力!U936-日報入力!V936-日報入力!W936-日報入力!X936-日報入力!Y936-日報入力!Z936)</f>
        <v/>
      </c>
      <c r="H936" s="291" t="str">
        <f>IF(日報入力!G936="","",IF(日報入力!M936&gt;=0,日報入力!M936*F936,F936))</f>
        <v/>
      </c>
      <c r="I936" s="291" t="str">
        <f>IF(日報入力!G936="","",日報入力!O936)</f>
        <v/>
      </c>
      <c r="J936" s="291" t="str">
        <f>IF(日報入力!G936="","",日報入力!P936)</f>
        <v/>
      </c>
      <c r="K936" s="291" t="str">
        <f>IF(日報入力!G936="","",日報入力!Q936)</f>
        <v/>
      </c>
      <c r="L936" s="291" t="str">
        <f>IF(日報入力!G936="","",日報入力!R936)</f>
        <v/>
      </c>
      <c r="M936" s="291" t="str">
        <f>IF(日報入力!G936="","",日報入力!S936)</f>
        <v/>
      </c>
      <c r="N936" s="291" t="str">
        <f>IF(日報入力!G936="","",日報入力!T936)</f>
        <v/>
      </c>
      <c r="O936" s="291" t="str">
        <f>IF(日報入力!G936="","",日報入力!U936)</f>
        <v/>
      </c>
      <c r="P936" s="291" t="str">
        <f>IF(日報入力!G936="","",日報入力!V936)</f>
        <v/>
      </c>
      <c r="Q936" s="291" t="str">
        <f>IF(日報入力!G936="","",日報入力!W936)</f>
        <v/>
      </c>
      <c r="R936" s="291" t="str">
        <f>IF(日報入力!G936="","",日報入力!X936)</f>
        <v/>
      </c>
      <c r="S936" s="291" t="str">
        <f>IF(日報入力!G936="","",日報入力!Y936)</f>
        <v/>
      </c>
      <c r="T936" s="291" t="str">
        <f>IF(日報入力!G936="","",日報入力!Z936)</f>
        <v/>
      </c>
      <c r="U936" s="291" t="str">
        <f>IF(日報入力!G936="","",日報入力!AA936)</f>
        <v/>
      </c>
      <c r="V936" s="378" t="str">
        <f>IF(日報入力!G936="","",日報入力!AB936)</f>
        <v/>
      </c>
      <c r="W936" s="291" t="str">
        <f>IF(日報入力!G936="","",日報入力!AC936)</f>
        <v/>
      </c>
      <c r="X936" s="291" t="str">
        <f>IF(日報入力!G936="","",日報入力!AD936)</f>
        <v/>
      </c>
      <c r="Y936" s="291" t="str">
        <f>IF(日報入力!G936="","",日報入力!AE936)</f>
        <v/>
      </c>
      <c r="Z936" s="291" t="str">
        <f>IF(日報入力!G936="","",日報入力!AF936)</f>
        <v/>
      </c>
      <c r="AA936" s="291" t="str">
        <f>IF(日報入力!G936="","",日報入力!AG936)</f>
        <v/>
      </c>
      <c r="AB936" s="291" t="str">
        <f>IF(日報入力!G936="","",日報入力!AH936)</f>
        <v/>
      </c>
      <c r="AC936" s="291" t="str">
        <f>IF(日報入力!G936="","",日報入力!AI936)</f>
        <v/>
      </c>
      <c r="AD936" s="291" t="str">
        <f>IF(日報入力!G936="","",日報入力!AJ936)</f>
        <v/>
      </c>
      <c r="AE936" s="292" t="str">
        <f>IF(日報入力!G936="","",日報入力!E936)</f>
        <v/>
      </c>
      <c r="AF936" s="293" t="str">
        <f>IF(日報入力!G936="","",日報入力!AK936)</f>
        <v/>
      </c>
      <c r="AG936" s="293" t="str">
        <f>IF(日報入力!G936="","",日報入力!AL936)</f>
        <v/>
      </c>
      <c r="AH936" s="293" t="str">
        <f>IF(日報入力!G936="","",日報入力!AM936)</f>
        <v/>
      </c>
      <c r="AI936" s="294" t="str">
        <f>IF(日報入力!G936&gt;0,日報入力!D936*日報入力!K936*日報入力!AL936,"")</f>
        <v/>
      </c>
      <c r="AJ936" s="294" t="str">
        <f>IF(日報入力!G936&gt;0,日報入力!E936*日報入力!AL936,"")</f>
        <v/>
      </c>
      <c r="AK936" s="294" t="str">
        <f>IF(日報入力!G936&gt;0,AI936-AJ936,"")</f>
        <v/>
      </c>
      <c r="AL936" s="292" t="str">
        <f>IF(日報入力!G936&gt;0,日報入力!E936*日報入力!AM936,"")</f>
        <v/>
      </c>
      <c r="AM936" s="292" t="str">
        <f>IF(日報入力!G936&gt;0,日報入力!AB936*日報入力!AM936,"")</f>
        <v/>
      </c>
      <c r="AN936" s="68" t="str">
        <f>IF(日報入力!G936&gt;0,日報入力!C936,"")</f>
        <v/>
      </c>
      <c r="AO936" s="68" t="str">
        <f>日報入力!B936</f>
        <v/>
      </c>
      <c r="AP936" s="68" t="str">
        <f>IF(日報入力!AQ936,日報入力!BA936,"")</f>
        <v/>
      </c>
      <c r="AQ936" s="68" t="str">
        <f>IF(日報入力!AR936,日報入力!BB936,"")</f>
        <v/>
      </c>
      <c r="AR936" s="68" t="str">
        <f>IF(日報入力!AS936,"N勤","")</f>
        <v/>
      </c>
      <c r="AS936" s="295" t="e">
        <f t="shared" si="59"/>
        <v>#VALUE!</v>
      </c>
      <c r="AT936" s="439" t="str">
        <f>日報入力!AY936</f>
        <v/>
      </c>
      <c r="AU936" s="518" t="str">
        <f>IF(日報入力!G936,G936*60/E936,"")</f>
        <v/>
      </c>
      <c r="AV936" s="528" t="str">
        <f>IF(日報入力!AT936,日報入力!AT936,"")</f>
        <v/>
      </c>
      <c r="AW936" s="529" t="str">
        <f>IF(日報入力!AT936,AE936/日報入力!AT936,"")</f>
        <v/>
      </c>
      <c r="AX936" s="530" t="e">
        <f>IF(1&lt;日報集計!AT936,AT936/(((F936-I936-J936-N936-O936)*60)/(E936)),"")</f>
        <v>#VALUE!</v>
      </c>
      <c r="AY936" s="664" t="str">
        <f>IF(日報入力!H936,AT936/(((F936-J936)*60)/E936),"")</f>
        <v/>
      </c>
      <c r="AZ936" s="664" t="str">
        <f>IF(日報入力!I936,AT936/((G936*60)/E936),"")</f>
        <v/>
      </c>
      <c r="BA936" s="296" t="str">
        <f>IF(日報入力!G936,G936/F936,"")</f>
        <v/>
      </c>
      <c r="BB936" s="386" t="e">
        <f t="shared" si="60"/>
        <v>#VALUE!</v>
      </c>
      <c r="BC936" s="386" t="e">
        <f t="shared" si="61"/>
        <v>#VALUE!</v>
      </c>
      <c r="BD936" s="80">
        <f>日報入力!AU936</f>
        <v>0</v>
      </c>
      <c r="BE936" s="534" t="str">
        <f>IF(日報入力!AV936,日報入力!AV936,"")</f>
        <v/>
      </c>
      <c r="BF936" s="534" t="str">
        <f>IF(日報入力!AW936,日報入力!AW936,"")</f>
        <v/>
      </c>
      <c r="BG936" s="398" t="str">
        <f>IF(日報入力!G936,日報入力!K936*日報入力!D936*日報入力!BC936,"")</f>
        <v/>
      </c>
    </row>
    <row r="937" spans="1:59" ht="20.25" hidden="1" customHeight="1" x14ac:dyDescent="0.15">
      <c r="A937" s="302" t="str">
        <f>IF(日報入力!G937="","",日報入力!G937)</f>
        <v/>
      </c>
      <c r="B937" s="291" t="str">
        <f>IF(日報入力!G937="","",日報入力!H937)</f>
        <v/>
      </c>
      <c r="C937" s="291" t="str">
        <f>IF(日報入力!G937="","",日報入力!I937)</f>
        <v/>
      </c>
      <c r="D937" s="291" t="str">
        <f>IF(日報入力!G937="","",日報入力!J937)</f>
        <v/>
      </c>
      <c r="E937" s="291" t="str">
        <f>IF(日報入力!G937="","",日報入力!K937)</f>
        <v/>
      </c>
      <c r="F937" s="291" t="str">
        <f>IF(日報入力!G937="","",日報入力!L937)</f>
        <v/>
      </c>
      <c r="G937" s="291" t="str">
        <f>IF(日報入力!G937="","",日報入力!L937-日報入力!O937-日報入力!P937-日報入力!Q937-日報入力!R937-日報入力!S937-日報入力!T937-日報入力!U937-日報入力!V937-日報入力!W937-日報入力!X937-日報入力!Y937-日報入力!Z937)</f>
        <v/>
      </c>
      <c r="H937" s="291" t="str">
        <f>IF(日報入力!G937="","",IF(日報入力!M937&gt;=0,日報入力!M937*F937,F937))</f>
        <v/>
      </c>
      <c r="I937" s="291" t="str">
        <f>IF(日報入力!G937="","",日報入力!O937)</f>
        <v/>
      </c>
      <c r="J937" s="291" t="str">
        <f>IF(日報入力!G937="","",日報入力!P937)</f>
        <v/>
      </c>
      <c r="K937" s="291" t="str">
        <f>IF(日報入力!G937="","",日報入力!Q937)</f>
        <v/>
      </c>
      <c r="L937" s="291" t="str">
        <f>IF(日報入力!G937="","",日報入力!R937)</f>
        <v/>
      </c>
      <c r="M937" s="291" t="str">
        <f>IF(日報入力!G937="","",日報入力!S937)</f>
        <v/>
      </c>
      <c r="N937" s="291" t="str">
        <f>IF(日報入力!G937="","",日報入力!T937)</f>
        <v/>
      </c>
      <c r="O937" s="291" t="str">
        <f>IF(日報入力!G937="","",日報入力!U937)</f>
        <v/>
      </c>
      <c r="P937" s="291" t="str">
        <f>IF(日報入力!G937="","",日報入力!V937)</f>
        <v/>
      </c>
      <c r="Q937" s="291" t="str">
        <f>IF(日報入力!G937="","",日報入力!W937)</f>
        <v/>
      </c>
      <c r="R937" s="291" t="str">
        <f>IF(日報入力!G937="","",日報入力!X937)</f>
        <v/>
      </c>
      <c r="S937" s="291" t="str">
        <f>IF(日報入力!G937="","",日報入力!Y937)</f>
        <v/>
      </c>
      <c r="T937" s="291" t="str">
        <f>IF(日報入力!G937="","",日報入力!Z937)</f>
        <v/>
      </c>
      <c r="U937" s="291" t="str">
        <f>IF(日報入力!G937="","",日報入力!AA937)</f>
        <v/>
      </c>
      <c r="V937" s="378" t="str">
        <f>IF(日報入力!G937="","",日報入力!AB937)</f>
        <v/>
      </c>
      <c r="W937" s="291" t="str">
        <f>IF(日報入力!G937="","",日報入力!AC937)</f>
        <v/>
      </c>
      <c r="X937" s="291" t="str">
        <f>IF(日報入力!G937="","",日報入力!AD937)</f>
        <v/>
      </c>
      <c r="Y937" s="291" t="str">
        <f>IF(日報入力!G937="","",日報入力!AE937)</f>
        <v/>
      </c>
      <c r="Z937" s="291" t="str">
        <f>IF(日報入力!G937="","",日報入力!AF937)</f>
        <v/>
      </c>
      <c r="AA937" s="291" t="str">
        <f>IF(日報入力!G937="","",日報入力!AG937)</f>
        <v/>
      </c>
      <c r="AB937" s="291" t="str">
        <f>IF(日報入力!G937="","",日報入力!AH937)</f>
        <v/>
      </c>
      <c r="AC937" s="291" t="str">
        <f>IF(日報入力!G937="","",日報入力!AI937)</f>
        <v/>
      </c>
      <c r="AD937" s="291" t="str">
        <f>IF(日報入力!G937="","",日報入力!AJ937)</f>
        <v/>
      </c>
      <c r="AE937" s="292" t="str">
        <f>IF(日報入力!G937="","",日報入力!E937)</f>
        <v/>
      </c>
      <c r="AF937" s="293" t="str">
        <f>IF(日報入力!G937="","",日報入力!AK937)</f>
        <v/>
      </c>
      <c r="AG937" s="293" t="str">
        <f>IF(日報入力!G937="","",日報入力!AL937)</f>
        <v/>
      </c>
      <c r="AH937" s="293" t="str">
        <f>IF(日報入力!G937="","",日報入力!AM937)</f>
        <v/>
      </c>
      <c r="AI937" s="294" t="str">
        <f>IF(日報入力!G937&gt;0,日報入力!D937*日報入力!K937*日報入力!AL937,"")</f>
        <v/>
      </c>
      <c r="AJ937" s="294" t="str">
        <f>IF(日報入力!G937&gt;0,日報入力!E937*日報入力!AL937,"")</f>
        <v/>
      </c>
      <c r="AK937" s="294" t="str">
        <f>IF(日報入力!G937&gt;0,AI937-AJ937,"")</f>
        <v/>
      </c>
      <c r="AL937" s="292" t="str">
        <f>IF(日報入力!G937&gt;0,日報入力!E937*日報入力!AM937,"")</f>
        <v/>
      </c>
      <c r="AM937" s="292" t="str">
        <f>IF(日報入力!G937&gt;0,日報入力!AB937*日報入力!AM937,"")</f>
        <v/>
      </c>
      <c r="AN937" s="68" t="str">
        <f>IF(日報入力!G937&gt;0,日報入力!C937,"")</f>
        <v/>
      </c>
      <c r="AO937" s="68" t="str">
        <f>日報入力!B937</f>
        <v/>
      </c>
      <c r="AP937" s="68" t="str">
        <f>IF(日報入力!AQ937,日報入力!BA937,"")</f>
        <v/>
      </c>
      <c r="AQ937" s="68" t="str">
        <f>IF(日報入力!AR937,日報入力!BB937,"")</f>
        <v/>
      </c>
      <c r="AR937" s="68" t="str">
        <f>IF(日報入力!AS937,"N勤","")</f>
        <v/>
      </c>
      <c r="AS937" s="295" t="e">
        <f t="shared" ref="AS937:AS1000" si="62">IF(A937,V937/(AE937+V937),"")</f>
        <v>#VALUE!</v>
      </c>
      <c r="AT937" s="439" t="str">
        <f>日報入力!AY937</f>
        <v/>
      </c>
      <c r="AU937" s="518" t="str">
        <f>IF(日報入力!G937,G937*60/E937,"")</f>
        <v/>
      </c>
      <c r="AV937" s="528" t="str">
        <f>IF(日報入力!AT937,日報入力!AT937,"")</f>
        <v/>
      </c>
      <c r="AW937" s="529" t="str">
        <f>IF(日報入力!AT937,AE937/日報入力!AT937,"")</f>
        <v/>
      </c>
      <c r="AX937" s="530" t="e">
        <f>IF(1&lt;日報集計!AT937,AT937/(((F937-I937-J937-N937-O937)*60)/(E937)),"")</f>
        <v>#VALUE!</v>
      </c>
      <c r="AY937" s="664" t="str">
        <f>IF(日報入力!H937,AT937/(((F937-J937)*60)/E937),"")</f>
        <v/>
      </c>
      <c r="AZ937" s="664" t="str">
        <f>IF(日報入力!I937,AT937/((G937*60)/E937),"")</f>
        <v/>
      </c>
      <c r="BA937" s="296" t="str">
        <f>IF(日報入力!G937,G937/F937,"")</f>
        <v/>
      </c>
      <c r="BB937" s="386" t="e">
        <f t="shared" ref="BB937:BB1000" si="63">AL937/F937*60</f>
        <v>#VALUE!</v>
      </c>
      <c r="BC937" s="386" t="e">
        <f t="shared" ref="BC937:BC1000" si="64">AL937/H937*60</f>
        <v>#VALUE!</v>
      </c>
      <c r="BD937" s="80">
        <f>日報入力!AU937</f>
        <v>0</v>
      </c>
      <c r="BE937" s="534" t="str">
        <f>IF(日報入力!AV937,日報入力!AV937,"")</f>
        <v/>
      </c>
      <c r="BF937" s="534" t="str">
        <f>IF(日報入力!AW937,日報入力!AW937,"")</f>
        <v/>
      </c>
      <c r="BG937" s="398" t="str">
        <f>IF(日報入力!G937,日報入力!K937*日報入力!D937*日報入力!BC937,"")</f>
        <v/>
      </c>
    </row>
    <row r="938" spans="1:59" ht="20.25" hidden="1" customHeight="1" x14ac:dyDescent="0.15">
      <c r="A938" s="302" t="str">
        <f>IF(日報入力!G938="","",日報入力!G938)</f>
        <v/>
      </c>
      <c r="B938" s="291" t="str">
        <f>IF(日報入力!G938="","",日報入力!H938)</f>
        <v/>
      </c>
      <c r="C938" s="291" t="str">
        <f>IF(日報入力!G938="","",日報入力!I938)</f>
        <v/>
      </c>
      <c r="D938" s="291" t="str">
        <f>IF(日報入力!G938="","",日報入力!J938)</f>
        <v/>
      </c>
      <c r="E938" s="291" t="str">
        <f>IF(日報入力!G938="","",日報入力!K938)</f>
        <v/>
      </c>
      <c r="F938" s="291" t="str">
        <f>IF(日報入力!G938="","",日報入力!L938)</f>
        <v/>
      </c>
      <c r="G938" s="291" t="str">
        <f>IF(日報入力!G938="","",日報入力!L938-日報入力!O938-日報入力!P938-日報入力!Q938-日報入力!R938-日報入力!S938-日報入力!T938-日報入力!U938-日報入力!V938-日報入力!W938-日報入力!X938-日報入力!Y938-日報入力!Z938)</f>
        <v/>
      </c>
      <c r="H938" s="291" t="str">
        <f>IF(日報入力!G938="","",IF(日報入力!M938&gt;=0,日報入力!M938*F938,F938))</f>
        <v/>
      </c>
      <c r="I938" s="291" t="str">
        <f>IF(日報入力!G938="","",日報入力!O938)</f>
        <v/>
      </c>
      <c r="J938" s="291" t="str">
        <f>IF(日報入力!G938="","",日報入力!P938)</f>
        <v/>
      </c>
      <c r="K938" s="291" t="str">
        <f>IF(日報入力!G938="","",日報入力!Q938)</f>
        <v/>
      </c>
      <c r="L938" s="291" t="str">
        <f>IF(日報入力!G938="","",日報入力!R938)</f>
        <v/>
      </c>
      <c r="M938" s="291" t="str">
        <f>IF(日報入力!G938="","",日報入力!S938)</f>
        <v/>
      </c>
      <c r="N938" s="291" t="str">
        <f>IF(日報入力!G938="","",日報入力!T938)</f>
        <v/>
      </c>
      <c r="O938" s="291" t="str">
        <f>IF(日報入力!G938="","",日報入力!U938)</f>
        <v/>
      </c>
      <c r="P938" s="291" t="str">
        <f>IF(日報入力!G938="","",日報入力!V938)</f>
        <v/>
      </c>
      <c r="Q938" s="291" t="str">
        <f>IF(日報入力!G938="","",日報入力!W938)</f>
        <v/>
      </c>
      <c r="R938" s="291" t="str">
        <f>IF(日報入力!G938="","",日報入力!X938)</f>
        <v/>
      </c>
      <c r="S938" s="291" t="str">
        <f>IF(日報入力!G938="","",日報入力!Y938)</f>
        <v/>
      </c>
      <c r="T938" s="291" t="str">
        <f>IF(日報入力!G938="","",日報入力!Z938)</f>
        <v/>
      </c>
      <c r="U938" s="291" t="str">
        <f>IF(日報入力!G938="","",日報入力!AA938)</f>
        <v/>
      </c>
      <c r="V938" s="378" t="str">
        <f>IF(日報入力!G938="","",日報入力!AB938)</f>
        <v/>
      </c>
      <c r="W938" s="291" t="str">
        <f>IF(日報入力!G938="","",日報入力!AC938)</f>
        <v/>
      </c>
      <c r="X938" s="291" t="str">
        <f>IF(日報入力!G938="","",日報入力!AD938)</f>
        <v/>
      </c>
      <c r="Y938" s="291" t="str">
        <f>IF(日報入力!G938="","",日報入力!AE938)</f>
        <v/>
      </c>
      <c r="Z938" s="291" t="str">
        <f>IF(日報入力!G938="","",日報入力!AF938)</f>
        <v/>
      </c>
      <c r="AA938" s="291" t="str">
        <f>IF(日報入力!G938="","",日報入力!AG938)</f>
        <v/>
      </c>
      <c r="AB938" s="291" t="str">
        <f>IF(日報入力!G938="","",日報入力!AH938)</f>
        <v/>
      </c>
      <c r="AC938" s="291" t="str">
        <f>IF(日報入力!G938="","",日報入力!AI938)</f>
        <v/>
      </c>
      <c r="AD938" s="291" t="str">
        <f>IF(日報入力!G938="","",日報入力!AJ938)</f>
        <v/>
      </c>
      <c r="AE938" s="292" t="str">
        <f>IF(日報入力!G938="","",日報入力!E938)</f>
        <v/>
      </c>
      <c r="AF938" s="293" t="str">
        <f>IF(日報入力!G938="","",日報入力!AK938)</f>
        <v/>
      </c>
      <c r="AG938" s="293" t="str">
        <f>IF(日報入力!G938="","",日報入力!AL938)</f>
        <v/>
      </c>
      <c r="AH938" s="293" t="str">
        <f>IF(日報入力!G938="","",日報入力!AM938)</f>
        <v/>
      </c>
      <c r="AI938" s="294" t="str">
        <f>IF(日報入力!G938&gt;0,日報入力!D938*日報入力!K938*日報入力!AL938,"")</f>
        <v/>
      </c>
      <c r="AJ938" s="294" t="str">
        <f>IF(日報入力!G938&gt;0,日報入力!E938*日報入力!AL938,"")</f>
        <v/>
      </c>
      <c r="AK938" s="294" t="str">
        <f>IF(日報入力!G938&gt;0,AI938-AJ938,"")</f>
        <v/>
      </c>
      <c r="AL938" s="292" t="str">
        <f>IF(日報入力!G938&gt;0,日報入力!E938*日報入力!AM938,"")</f>
        <v/>
      </c>
      <c r="AM938" s="292" t="str">
        <f>IF(日報入力!G938&gt;0,日報入力!AB938*日報入力!AM938,"")</f>
        <v/>
      </c>
      <c r="AN938" s="68" t="str">
        <f>IF(日報入力!G938&gt;0,日報入力!C938,"")</f>
        <v/>
      </c>
      <c r="AO938" s="68" t="str">
        <f>日報入力!B938</f>
        <v/>
      </c>
      <c r="AP938" s="68" t="str">
        <f>IF(日報入力!AQ938,日報入力!BA938,"")</f>
        <v/>
      </c>
      <c r="AQ938" s="68" t="str">
        <f>IF(日報入力!AR938,日報入力!BB938,"")</f>
        <v/>
      </c>
      <c r="AR938" s="68" t="str">
        <f>IF(日報入力!AS938,"N勤","")</f>
        <v/>
      </c>
      <c r="AS938" s="295" t="e">
        <f t="shared" si="62"/>
        <v>#VALUE!</v>
      </c>
      <c r="AT938" s="439" t="str">
        <f>日報入力!AY938</f>
        <v/>
      </c>
      <c r="AU938" s="518" t="str">
        <f>IF(日報入力!G938,G938*60/E938,"")</f>
        <v/>
      </c>
      <c r="AV938" s="528" t="str">
        <f>IF(日報入力!AT938,日報入力!AT938,"")</f>
        <v/>
      </c>
      <c r="AW938" s="529" t="str">
        <f>IF(日報入力!AT938,AE938/日報入力!AT938,"")</f>
        <v/>
      </c>
      <c r="AX938" s="530" t="e">
        <f>IF(1&lt;日報集計!AT938,AT938/(((F938-I938-J938-N938-O938)*60)/(E938)),"")</f>
        <v>#VALUE!</v>
      </c>
      <c r="AY938" s="664" t="str">
        <f>IF(日報入力!H938,AT938/(((F938-J938)*60)/E938),"")</f>
        <v/>
      </c>
      <c r="AZ938" s="664" t="str">
        <f>IF(日報入力!I938,AT938/((G938*60)/E938),"")</f>
        <v/>
      </c>
      <c r="BA938" s="296" t="str">
        <f>IF(日報入力!G938,G938/F938,"")</f>
        <v/>
      </c>
      <c r="BB938" s="386" t="e">
        <f t="shared" si="63"/>
        <v>#VALUE!</v>
      </c>
      <c r="BC938" s="386" t="e">
        <f t="shared" si="64"/>
        <v>#VALUE!</v>
      </c>
      <c r="BD938" s="80">
        <f>日報入力!AU938</f>
        <v>0</v>
      </c>
      <c r="BE938" s="534" t="str">
        <f>IF(日報入力!AV938,日報入力!AV938,"")</f>
        <v/>
      </c>
      <c r="BF938" s="534" t="str">
        <f>IF(日報入力!AW938,日報入力!AW938,"")</f>
        <v/>
      </c>
      <c r="BG938" s="398" t="str">
        <f>IF(日報入力!G938,日報入力!K938*日報入力!D938*日報入力!BC938,"")</f>
        <v/>
      </c>
    </row>
    <row r="939" spans="1:59" ht="20.25" hidden="1" customHeight="1" x14ac:dyDescent="0.15">
      <c r="A939" s="302" t="str">
        <f>IF(日報入力!G939="","",日報入力!G939)</f>
        <v/>
      </c>
      <c r="B939" s="291" t="str">
        <f>IF(日報入力!G939="","",日報入力!H939)</f>
        <v/>
      </c>
      <c r="C939" s="291" t="str">
        <f>IF(日報入力!G939="","",日報入力!I939)</f>
        <v/>
      </c>
      <c r="D939" s="291" t="str">
        <f>IF(日報入力!G939="","",日報入力!J939)</f>
        <v/>
      </c>
      <c r="E939" s="291" t="str">
        <f>IF(日報入力!G939="","",日報入力!K939)</f>
        <v/>
      </c>
      <c r="F939" s="291" t="str">
        <f>IF(日報入力!G939="","",日報入力!L939)</f>
        <v/>
      </c>
      <c r="G939" s="291" t="str">
        <f>IF(日報入力!G939="","",日報入力!L939-日報入力!O939-日報入力!P939-日報入力!Q939-日報入力!R939-日報入力!S939-日報入力!T939-日報入力!U939-日報入力!V939-日報入力!W939-日報入力!X939-日報入力!Y939-日報入力!Z939)</f>
        <v/>
      </c>
      <c r="H939" s="291" t="str">
        <f>IF(日報入力!G939="","",IF(日報入力!M939&gt;=0,日報入力!M939*F939,F939))</f>
        <v/>
      </c>
      <c r="I939" s="291" t="str">
        <f>IF(日報入力!G939="","",日報入力!O939)</f>
        <v/>
      </c>
      <c r="J939" s="291" t="str">
        <f>IF(日報入力!G939="","",日報入力!P939)</f>
        <v/>
      </c>
      <c r="K939" s="291" t="str">
        <f>IF(日報入力!G939="","",日報入力!Q939)</f>
        <v/>
      </c>
      <c r="L939" s="291" t="str">
        <f>IF(日報入力!G939="","",日報入力!R939)</f>
        <v/>
      </c>
      <c r="M939" s="291" t="str">
        <f>IF(日報入力!G939="","",日報入力!S939)</f>
        <v/>
      </c>
      <c r="N939" s="291" t="str">
        <f>IF(日報入力!G939="","",日報入力!T939)</f>
        <v/>
      </c>
      <c r="O939" s="291" t="str">
        <f>IF(日報入力!G939="","",日報入力!U939)</f>
        <v/>
      </c>
      <c r="P939" s="291" t="str">
        <f>IF(日報入力!G939="","",日報入力!V939)</f>
        <v/>
      </c>
      <c r="Q939" s="291" t="str">
        <f>IF(日報入力!G939="","",日報入力!W939)</f>
        <v/>
      </c>
      <c r="R939" s="291" t="str">
        <f>IF(日報入力!G939="","",日報入力!X939)</f>
        <v/>
      </c>
      <c r="S939" s="291" t="str">
        <f>IF(日報入力!G939="","",日報入力!Y939)</f>
        <v/>
      </c>
      <c r="T939" s="291" t="str">
        <f>IF(日報入力!G939="","",日報入力!Z939)</f>
        <v/>
      </c>
      <c r="U939" s="291" t="str">
        <f>IF(日報入力!G939="","",日報入力!AA939)</f>
        <v/>
      </c>
      <c r="V939" s="378" t="str">
        <f>IF(日報入力!G939="","",日報入力!AB939)</f>
        <v/>
      </c>
      <c r="W939" s="291" t="str">
        <f>IF(日報入力!G939="","",日報入力!AC939)</f>
        <v/>
      </c>
      <c r="X939" s="291" t="str">
        <f>IF(日報入力!G939="","",日報入力!AD939)</f>
        <v/>
      </c>
      <c r="Y939" s="291" t="str">
        <f>IF(日報入力!G939="","",日報入力!AE939)</f>
        <v/>
      </c>
      <c r="Z939" s="291" t="str">
        <f>IF(日報入力!G939="","",日報入力!AF939)</f>
        <v/>
      </c>
      <c r="AA939" s="291" t="str">
        <f>IF(日報入力!G939="","",日報入力!AG939)</f>
        <v/>
      </c>
      <c r="AB939" s="291" t="str">
        <f>IF(日報入力!G939="","",日報入力!AH939)</f>
        <v/>
      </c>
      <c r="AC939" s="291" t="str">
        <f>IF(日報入力!G939="","",日報入力!AI939)</f>
        <v/>
      </c>
      <c r="AD939" s="291" t="str">
        <f>IF(日報入力!G939="","",日報入力!AJ939)</f>
        <v/>
      </c>
      <c r="AE939" s="292" t="str">
        <f>IF(日報入力!G939="","",日報入力!E939)</f>
        <v/>
      </c>
      <c r="AF939" s="293" t="str">
        <f>IF(日報入力!G939="","",日報入力!AK939)</f>
        <v/>
      </c>
      <c r="AG939" s="293" t="str">
        <f>IF(日報入力!G939="","",日報入力!AL939)</f>
        <v/>
      </c>
      <c r="AH939" s="293" t="str">
        <f>IF(日報入力!G939="","",日報入力!AM939)</f>
        <v/>
      </c>
      <c r="AI939" s="294" t="str">
        <f>IF(日報入力!G939&gt;0,日報入力!D939*日報入力!K939*日報入力!AL939,"")</f>
        <v/>
      </c>
      <c r="AJ939" s="294" t="str">
        <f>IF(日報入力!G939&gt;0,日報入力!E939*日報入力!AL939,"")</f>
        <v/>
      </c>
      <c r="AK939" s="294" t="str">
        <f>IF(日報入力!G939&gt;0,AI939-AJ939,"")</f>
        <v/>
      </c>
      <c r="AL939" s="292" t="str">
        <f>IF(日報入力!G939&gt;0,日報入力!E939*日報入力!AM939,"")</f>
        <v/>
      </c>
      <c r="AM939" s="292" t="str">
        <f>IF(日報入力!G939&gt;0,日報入力!AB939*日報入力!AM939,"")</f>
        <v/>
      </c>
      <c r="AN939" s="68" t="str">
        <f>IF(日報入力!G939&gt;0,日報入力!C939,"")</f>
        <v/>
      </c>
      <c r="AO939" s="68" t="str">
        <f>日報入力!B939</f>
        <v/>
      </c>
      <c r="AP939" s="68" t="str">
        <f>IF(日報入力!AQ939,日報入力!BA939,"")</f>
        <v/>
      </c>
      <c r="AQ939" s="68" t="str">
        <f>IF(日報入力!AR939,日報入力!BB939,"")</f>
        <v/>
      </c>
      <c r="AR939" s="68" t="str">
        <f>IF(日報入力!AS939,"N勤","")</f>
        <v/>
      </c>
      <c r="AS939" s="295" t="e">
        <f t="shared" si="62"/>
        <v>#VALUE!</v>
      </c>
      <c r="AT939" s="439" t="str">
        <f>日報入力!AY939</f>
        <v/>
      </c>
      <c r="AU939" s="518" t="str">
        <f>IF(日報入力!G939,G939*60/E939,"")</f>
        <v/>
      </c>
      <c r="AV939" s="528" t="str">
        <f>IF(日報入力!AT939,日報入力!AT939,"")</f>
        <v/>
      </c>
      <c r="AW939" s="529" t="str">
        <f>IF(日報入力!AT939,AE939/日報入力!AT939,"")</f>
        <v/>
      </c>
      <c r="AX939" s="530" t="e">
        <f>IF(1&lt;日報集計!AT939,AT939/(((F939-I939-J939-N939-O939)*60)/(E939)),"")</f>
        <v>#VALUE!</v>
      </c>
      <c r="AY939" s="664" t="str">
        <f>IF(日報入力!H939,AT939/(((F939-J939)*60)/E939),"")</f>
        <v/>
      </c>
      <c r="AZ939" s="664" t="str">
        <f>IF(日報入力!I939,AT939/((G939*60)/E939),"")</f>
        <v/>
      </c>
      <c r="BA939" s="296" t="str">
        <f>IF(日報入力!G939,G939/F939,"")</f>
        <v/>
      </c>
      <c r="BB939" s="386" t="e">
        <f t="shared" si="63"/>
        <v>#VALUE!</v>
      </c>
      <c r="BC939" s="386" t="e">
        <f t="shared" si="64"/>
        <v>#VALUE!</v>
      </c>
      <c r="BD939" s="80">
        <f>日報入力!AU939</f>
        <v>0</v>
      </c>
      <c r="BE939" s="534" t="str">
        <f>IF(日報入力!AV939,日報入力!AV939,"")</f>
        <v/>
      </c>
      <c r="BF939" s="534" t="str">
        <f>IF(日報入力!AW939,日報入力!AW939,"")</f>
        <v/>
      </c>
      <c r="BG939" s="398" t="str">
        <f>IF(日報入力!G939,日報入力!K939*日報入力!D939*日報入力!BC939,"")</f>
        <v/>
      </c>
    </row>
    <row r="940" spans="1:59" ht="20.25" hidden="1" customHeight="1" x14ac:dyDescent="0.15">
      <c r="A940" s="302" t="str">
        <f>IF(日報入力!G940="","",日報入力!G940)</f>
        <v/>
      </c>
      <c r="B940" s="291" t="str">
        <f>IF(日報入力!G940="","",日報入力!H940)</f>
        <v/>
      </c>
      <c r="C940" s="291" t="str">
        <f>IF(日報入力!G940="","",日報入力!I940)</f>
        <v/>
      </c>
      <c r="D940" s="291" t="str">
        <f>IF(日報入力!G940="","",日報入力!J940)</f>
        <v/>
      </c>
      <c r="E940" s="291" t="str">
        <f>IF(日報入力!G940="","",日報入力!K940)</f>
        <v/>
      </c>
      <c r="F940" s="291" t="str">
        <f>IF(日報入力!G940="","",日報入力!L940)</f>
        <v/>
      </c>
      <c r="G940" s="291" t="str">
        <f>IF(日報入力!G940="","",日報入力!L940-日報入力!O940-日報入力!P940-日報入力!Q940-日報入力!R940-日報入力!S940-日報入力!T940-日報入力!U940-日報入力!V940-日報入力!W940-日報入力!X940-日報入力!Y940-日報入力!Z940)</f>
        <v/>
      </c>
      <c r="H940" s="291" t="str">
        <f>IF(日報入力!G940="","",IF(日報入力!M940&gt;=0,日報入力!M940*F940,F940))</f>
        <v/>
      </c>
      <c r="I940" s="291" t="str">
        <f>IF(日報入力!G940="","",日報入力!O940)</f>
        <v/>
      </c>
      <c r="J940" s="291" t="str">
        <f>IF(日報入力!G940="","",日報入力!P940)</f>
        <v/>
      </c>
      <c r="K940" s="291" t="str">
        <f>IF(日報入力!G940="","",日報入力!Q940)</f>
        <v/>
      </c>
      <c r="L940" s="291" t="str">
        <f>IF(日報入力!G940="","",日報入力!R940)</f>
        <v/>
      </c>
      <c r="M940" s="291" t="str">
        <f>IF(日報入力!G940="","",日報入力!S940)</f>
        <v/>
      </c>
      <c r="N940" s="291" t="str">
        <f>IF(日報入力!G940="","",日報入力!T940)</f>
        <v/>
      </c>
      <c r="O940" s="291" t="str">
        <f>IF(日報入力!G940="","",日報入力!U940)</f>
        <v/>
      </c>
      <c r="P940" s="291" t="str">
        <f>IF(日報入力!G940="","",日報入力!V940)</f>
        <v/>
      </c>
      <c r="Q940" s="291" t="str">
        <f>IF(日報入力!G940="","",日報入力!W940)</f>
        <v/>
      </c>
      <c r="R940" s="291" t="str">
        <f>IF(日報入力!G940="","",日報入力!X940)</f>
        <v/>
      </c>
      <c r="S940" s="291" t="str">
        <f>IF(日報入力!G940="","",日報入力!Y940)</f>
        <v/>
      </c>
      <c r="T940" s="291" t="str">
        <f>IF(日報入力!G940="","",日報入力!Z940)</f>
        <v/>
      </c>
      <c r="U940" s="291" t="str">
        <f>IF(日報入力!G940="","",日報入力!AA940)</f>
        <v/>
      </c>
      <c r="V940" s="378" t="str">
        <f>IF(日報入力!G940="","",日報入力!AB940)</f>
        <v/>
      </c>
      <c r="W940" s="291" t="str">
        <f>IF(日報入力!G940="","",日報入力!AC940)</f>
        <v/>
      </c>
      <c r="X940" s="291" t="str">
        <f>IF(日報入力!G940="","",日報入力!AD940)</f>
        <v/>
      </c>
      <c r="Y940" s="291" t="str">
        <f>IF(日報入力!G940="","",日報入力!AE940)</f>
        <v/>
      </c>
      <c r="Z940" s="291" t="str">
        <f>IF(日報入力!G940="","",日報入力!AF940)</f>
        <v/>
      </c>
      <c r="AA940" s="291" t="str">
        <f>IF(日報入力!G940="","",日報入力!AG940)</f>
        <v/>
      </c>
      <c r="AB940" s="291" t="str">
        <f>IF(日報入力!G940="","",日報入力!AH940)</f>
        <v/>
      </c>
      <c r="AC940" s="291" t="str">
        <f>IF(日報入力!G940="","",日報入力!AI940)</f>
        <v/>
      </c>
      <c r="AD940" s="291" t="str">
        <f>IF(日報入力!G940="","",日報入力!AJ940)</f>
        <v/>
      </c>
      <c r="AE940" s="292" t="str">
        <f>IF(日報入力!G940="","",日報入力!E940)</f>
        <v/>
      </c>
      <c r="AF940" s="293" t="str">
        <f>IF(日報入力!G940="","",日報入力!AK940)</f>
        <v/>
      </c>
      <c r="AG940" s="293" t="str">
        <f>IF(日報入力!G940="","",日報入力!AL940)</f>
        <v/>
      </c>
      <c r="AH940" s="293" t="str">
        <f>IF(日報入力!G940="","",日報入力!AM940)</f>
        <v/>
      </c>
      <c r="AI940" s="294" t="str">
        <f>IF(日報入力!G940&gt;0,日報入力!D940*日報入力!K940*日報入力!AL940,"")</f>
        <v/>
      </c>
      <c r="AJ940" s="294" t="str">
        <f>IF(日報入力!G940&gt;0,日報入力!E940*日報入力!AL940,"")</f>
        <v/>
      </c>
      <c r="AK940" s="294" t="str">
        <f>IF(日報入力!G940&gt;0,AI940-AJ940,"")</f>
        <v/>
      </c>
      <c r="AL940" s="292" t="str">
        <f>IF(日報入力!G940&gt;0,日報入力!E940*日報入力!AM940,"")</f>
        <v/>
      </c>
      <c r="AM940" s="292" t="str">
        <f>IF(日報入力!G940&gt;0,日報入力!AB940*日報入力!AM940,"")</f>
        <v/>
      </c>
      <c r="AN940" s="68" t="str">
        <f>IF(日報入力!G940&gt;0,日報入力!C940,"")</f>
        <v/>
      </c>
      <c r="AO940" s="68" t="str">
        <f>日報入力!B940</f>
        <v/>
      </c>
      <c r="AP940" s="68" t="str">
        <f>IF(日報入力!AQ940,日報入力!BA940,"")</f>
        <v/>
      </c>
      <c r="AQ940" s="68" t="str">
        <f>IF(日報入力!AR940,日報入力!BB940,"")</f>
        <v/>
      </c>
      <c r="AR940" s="68" t="str">
        <f>IF(日報入力!AS940,"N勤","")</f>
        <v/>
      </c>
      <c r="AS940" s="295" t="e">
        <f t="shared" si="62"/>
        <v>#VALUE!</v>
      </c>
      <c r="AT940" s="439" t="str">
        <f>日報入力!AY940</f>
        <v/>
      </c>
      <c r="AU940" s="518" t="str">
        <f>IF(日報入力!G940,G940*60/E940,"")</f>
        <v/>
      </c>
      <c r="AV940" s="528" t="str">
        <f>IF(日報入力!AT940,日報入力!AT940,"")</f>
        <v/>
      </c>
      <c r="AW940" s="529" t="str">
        <f>IF(日報入力!AT940,AE940/日報入力!AT940,"")</f>
        <v/>
      </c>
      <c r="AX940" s="530" t="e">
        <f>IF(1&lt;日報集計!AT940,AT940/(((F940-I940-J940-N940-O940)*60)/(E940)),"")</f>
        <v>#VALUE!</v>
      </c>
      <c r="AY940" s="664" t="str">
        <f>IF(日報入力!H940,AT940/(((F940-J940)*60)/E940),"")</f>
        <v/>
      </c>
      <c r="AZ940" s="664" t="str">
        <f>IF(日報入力!I940,AT940/((G940*60)/E940),"")</f>
        <v/>
      </c>
      <c r="BA940" s="296" t="str">
        <f>IF(日報入力!G940,G940/F940,"")</f>
        <v/>
      </c>
      <c r="BB940" s="386" t="e">
        <f t="shared" si="63"/>
        <v>#VALUE!</v>
      </c>
      <c r="BC940" s="386" t="e">
        <f t="shared" si="64"/>
        <v>#VALUE!</v>
      </c>
      <c r="BD940" s="80">
        <f>日報入力!AU940</f>
        <v>0</v>
      </c>
      <c r="BE940" s="534" t="str">
        <f>IF(日報入力!AV940,日報入力!AV940,"")</f>
        <v/>
      </c>
      <c r="BF940" s="534" t="str">
        <f>IF(日報入力!AW940,日報入力!AW940,"")</f>
        <v/>
      </c>
      <c r="BG940" s="398" t="str">
        <f>IF(日報入力!G940,日報入力!K940*日報入力!D940*日報入力!BC940,"")</f>
        <v/>
      </c>
    </row>
    <row r="941" spans="1:59" ht="20.25" hidden="1" customHeight="1" x14ac:dyDescent="0.15">
      <c r="A941" s="302" t="str">
        <f>IF(日報入力!G941="","",日報入力!G941)</f>
        <v/>
      </c>
      <c r="B941" s="291" t="str">
        <f>IF(日報入力!G941="","",日報入力!H941)</f>
        <v/>
      </c>
      <c r="C941" s="291" t="str">
        <f>IF(日報入力!G941="","",日報入力!I941)</f>
        <v/>
      </c>
      <c r="D941" s="291" t="str">
        <f>IF(日報入力!G941="","",日報入力!J941)</f>
        <v/>
      </c>
      <c r="E941" s="291" t="str">
        <f>IF(日報入力!G941="","",日報入力!K941)</f>
        <v/>
      </c>
      <c r="F941" s="291" t="str">
        <f>IF(日報入力!G941="","",日報入力!L941)</f>
        <v/>
      </c>
      <c r="G941" s="291" t="str">
        <f>IF(日報入力!G941="","",日報入力!L941-日報入力!O941-日報入力!P941-日報入力!Q941-日報入力!R941-日報入力!S941-日報入力!T941-日報入力!U941-日報入力!V941-日報入力!W941-日報入力!X941-日報入力!Y941-日報入力!Z941)</f>
        <v/>
      </c>
      <c r="H941" s="291" t="str">
        <f>IF(日報入力!G941="","",IF(日報入力!M941&gt;=0,日報入力!M941*F941,F941))</f>
        <v/>
      </c>
      <c r="I941" s="291" t="str">
        <f>IF(日報入力!G941="","",日報入力!O941)</f>
        <v/>
      </c>
      <c r="J941" s="291" t="str">
        <f>IF(日報入力!G941="","",日報入力!P941)</f>
        <v/>
      </c>
      <c r="K941" s="291" t="str">
        <f>IF(日報入力!G941="","",日報入力!Q941)</f>
        <v/>
      </c>
      <c r="L941" s="291" t="str">
        <f>IF(日報入力!G941="","",日報入力!R941)</f>
        <v/>
      </c>
      <c r="M941" s="291" t="str">
        <f>IF(日報入力!G941="","",日報入力!S941)</f>
        <v/>
      </c>
      <c r="N941" s="291" t="str">
        <f>IF(日報入力!G941="","",日報入力!T941)</f>
        <v/>
      </c>
      <c r="O941" s="291" t="str">
        <f>IF(日報入力!G941="","",日報入力!U941)</f>
        <v/>
      </c>
      <c r="P941" s="291" t="str">
        <f>IF(日報入力!G941="","",日報入力!V941)</f>
        <v/>
      </c>
      <c r="Q941" s="291" t="str">
        <f>IF(日報入力!G941="","",日報入力!W941)</f>
        <v/>
      </c>
      <c r="R941" s="291" t="str">
        <f>IF(日報入力!G941="","",日報入力!X941)</f>
        <v/>
      </c>
      <c r="S941" s="291" t="str">
        <f>IF(日報入力!G941="","",日報入力!Y941)</f>
        <v/>
      </c>
      <c r="T941" s="291" t="str">
        <f>IF(日報入力!G941="","",日報入力!Z941)</f>
        <v/>
      </c>
      <c r="U941" s="291" t="str">
        <f>IF(日報入力!G941="","",日報入力!AA941)</f>
        <v/>
      </c>
      <c r="V941" s="378" t="str">
        <f>IF(日報入力!G941="","",日報入力!AB941)</f>
        <v/>
      </c>
      <c r="W941" s="291" t="str">
        <f>IF(日報入力!G941="","",日報入力!AC941)</f>
        <v/>
      </c>
      <c r="X941" s="291" t="str">
        <f>IF(日報入力!G941="","",日報入力!AD941)</f>
        <v/>
      </c>
      <c r="Y941" s="291" t="str">
        <f>IF(日報入力!G941="","",日報入力!AE941)</f>
        <v/>
      </c>
      <c r="Z941" s="291" t="str">
        <f>IF(日報入力!G941="","",日報入力!AF941)</f>
        <v/>
      </c>
      <c r="AA941" s="291" t="str">
        <f>IF(日報入力!G941="","",日報入力!AG941)</f>
        <v/>
      </c>
      <c r="AB941" s="291" t="str">
        <f>IF(日報入力!G941="","",日報入力!AH941)</f>
        <v/>
      </c>
      <c r="AC941" s="291" t="str">
        <f>IF(日報入力!G941="","",日報入力!AI941)</f>
        <v/>
      </c>
      <c r="AD941" s="291" t="str">
        <f>IF(日報入力!G941="","",日報入力!AJ941)</f>
        <v/>
      </c>
      <c r="AE941" s="292" t="str">
        <f>IF(日報入力!G941="","",日報入力!E941)</f>
        <v/>
      </c>
      <c r="AF941" s="293" t="str">
        <f>IF(日報入力!G941="","",日報入力!AK941)</f>
        <v/>
      </c>
      <c r="AG941" s="293" t="str">
        <f>IF(日報入力!G941="","",日報入力!AL941)</f>
        <v/>
      </c>
      <c r="AH941" s="293" t="str">
        <f>IF(日報入力!G941="","",日報入力!AM941)</f>
        <v/>
      </c>
      <c r="AI941" s="294" t="str">
        <f>IF(日報入力!G941&gt;0,日報入力!D941*日報入力!K941*日報入力!AL941,"")</f>
        <v/>
      </c>
      <c r="AJ941" s="294" t="str">
        <f>IF(日報入力!G941&gt;0,日報入力!E941*日報入力!AL941,"")</f>
        <v/>
      </c>
      <c r="AK941" s="294" t="str">
        <f>IF(日報入力!G941&gt;0,AI941-AJ941,"")</f>
        <v/>
      </c>
      <c r="AL941" s="292" t="str">
        <f>IF(日報入力!G941&gt;0,日報入力!E941*日報入力!AM941,"")</f>
        <v/>
      </c>
      <c r="AM941" s="292" t="str">
        <f>IF(日報入力!G941&gt;0,日報入力!AB941*日報入力!AM941,"")</f>
        <v/>
      </c>
      <c r="AN941" s="68" t="str">
        <f>IF(日報入力!G941&gt;0,日報入力!C941,"")</f>
        <v/>
      </c>
      <c r="AO941" s="68" t="str">
        <f>日報入力!B941</f>
        <v/>
      </c>
      <c r="AP941" s="68" t="str">
        <f>IF(日報入力!AQ941,日報入力!BA941,"")</f>
        <v/>
      </c>
      <c r="AQ941" s="68" t="str">
        <f>IF(日報入力!AR941,日報入力!BB941,"")</f>
        <v/>
      </c>
      <c r="AR941" s="68" t="str">
        <f>IF(日報入力!AS941,"N勤","")</f>
        <v/>
      </c>
      <c r="AS941" s="295" t="e">
        <f t="shared" si="62"/>
        <v>#VALUE!</v>
      </c>
      <c r="AT941" s="439" t="str">
        <f>日報入力!AY941</f>
        <v/>
      </c>
      <c r="AU941" s="518" t="str">
        <f>IF(日報入力!G941,G941*60/E941,"")</f>
        <v/>
      </c>
      <c r="AV941" s="528" t="str">
        <f>IF(日報入力!AT941,日報入力!AT941,"")</f>
        <v/>
      </c>
      <c r="AW941" s="529" t="str">
        <f>IF(日報入力!AT941,AE941/日報入力!AT941,"")</f>
        <v/>
      </c>
      <c r="AX941" s="530" t="e">
        <f>IF(1&lt;日報集計!AT941,AT941/(((F941-I941-J941-N941-O941)*60)/(E941)),"")</f>
        <v>#VALUE!</v>
      </c>
      <c r="AY941" s="664" t="str">
        <f>IF(日報入力!H941,AT941/(((F941-J941)*60)/E941),"")</f>
        <v/>
      </c>
      <c r="AZ941" s="664" t="str">
        <f>IF(日報入力!I941,AT941/((G941*60)/E941),"")</f>
        <v/>
      </c>
      <c r="BA941" s="296" t="str">
        <f>IF(日報入力!G941,G941/F941,"")</f>
        <v/>
      </c>
      <c r="BB941" s="386" t="e">
        <f t="shared" si="63"/>
        <v>#VALUE!</v>
      </c>
      <c r="BC941" s="386" t="e">
        <f t="shared" si="64"/>
        <v>#VALUE!</v>
      </c>
      <c r="BD941" s="80">
        <f>日報入力!AU941</f>
        <v>0</v>
      </c>
      <c r="BE941" s="534" t="str">
        <f>IF(日報入力!AV941,日報入力!AV941,"")</f>
        <v/>
      </c>
      <c r="BF941" s="534" t="str">
        <f>IF(日報入力!AW941,日報入力!AW941,"")</f>
        <v/>
      </c>
      <c r="BG941" s="398" t="str">
        <f>IF(日報入力!G941,日報入力!K941*日報入力!D941*日報入力!BC941,"")</f>
        <v/>
      </c>
    </row>
    <row r="942" spans="1:59" ht="20.25" hidden="1" customHeight="1" x14ac:dyDescent="0.15">
      <c r="A942" s="302" t="str">
        <f>IF(日報入力!G942="","",日報入力!G942)</f>
        <v/>
      </c>
      <c r="B942" s="291" t="str">
        <f>IF(日報入力!G942="","",日報入力!H942)</f>
        <v/>
      </c>
      <c r="C942" s="291" t="str">
        <f>IF(日報入力!G942="","",日報入力!I942)</f>
        <v/>
      </c>
      <c r="D942" s="291" t="str">
        <f>IF(日報入力!G942="","",日報入力!J942)</f>
        <v/>
      </c>
      <c r="E942" s="291" t="str">
        <f>IF(日報入力!G942="","",日報入力!K942)</f>
        <v/>
      </c>
      <c r="F942" s="291" t="str">
        <f>IF(日報入力!G942="","",日報入力!L942)</f>
        <v/>
      </c>
      <c r="G942" s="291" t="str">
        <f>IF(日報入力!G942="","",日報入力!L942-日報入力!O942-日報入力!P942-日報入力!Q942-日報入力!R942-日報入力!S942-日報入力!T942-日報入力!U942-日報入力!V942-日報入力!W942-日報入力!X942-日報入力!Y942-日報入力!Z942)</f>
        <v/>
      </c>
      <c r="H942" s="291" t="str">
        <f>IF(日報入力!G942="","",IF(日報入力!M942&gt;=0,日報入力!M942*F942,F942))</f>
        <v/>
      </c>
      <c r="I942" s="291" t="str">
        <f>IF(日報入力!G942="","",日報入力!O942)</f>
        <v/>
      </c>
      <c r="J942" s="291" t="str">
        <f>IF(日報入力!G942="","",日報入力!P942)</f>
        <v/>
      </c>
      <c r="K942" s="291" t="str">
        <f>IF(日報入力!G942="","",日報入力!Q942)</f>
        <v/>
      </c>
      <c r="L942" s="291" t="str">
        <f>IF(日報入力!G942="","",日報入力!R942)</f>
        <v/>
      </c>
      <c r="M942" s="291" t="str">
        <f>IF(日報入力!G942="","",日報入力!S942)</f>
        <v/>
      </c>
      <c r="N942" s="291" t="str">
        <f>IF(日報入力!G942="","",日報入力!T942)</f>
        <v/>
      </c>
      <c r="O942" s="291" t="str">
        <f>IF(日報入力!G942="","",日報入力!U942)</f>
        <v/>
      </c>
      <c r="P942" s="291" t="str">
        <f>IF(日報入力!G942="","",日報入力!V942)</f>
        <v/>
      </c>
      <c r="Q942" s="291" t="str">
        <f>IF(日報入力!G942="","",日報入力!W942)</f>
        <v/>
      </c>
      <c r="R942" s="291" t="str">
        <f>IF(日報入力!G942="","",日報入力!X942)</f>
        <v/>
      </c>
      <c r="S942" s="291" t="str">
        <f>IF(日報入力!G942="","",日報入力!Y942)</f>
        <v/>
      </c>
      <c r="T942" s="291" t="str">
        <f>IF(日報入力!G942="","",日報入力!Z942)</f>
        <v/>
      </c>
      <c r="U942" s="291" t="str">
        <f>IF(日報入力!G942="","",日報入力!AA942)</f>
        <v/>
      </c>
      <c r="V942" s="378" t="str">
        <f>IF(日報入力!G942="","",日報入力!AB942)</f>
        <v/>
      </c>
      <c r="W942" s="291" t="str">
        <f>IF(日報入力!G942="","",日報入力!AC942)</f>
        <v/>
      </c>
      <c r="X942" s="291" t="str">
        <f>IF(日報入力!G942="","",日報入力!AD942)</f>
        <v/>
      </c>
      <c r="Y942" s="291" t="str">
        <f>IF(日報入力!G942="","",日報入力!AE942)</f>
        <v/>
      </c>
      <c r="Z942" s="291" t="str">
        <f>IF(日報入力!G942="","",日報入力!AF942)</f>
        <v/>
      </c>
      <c r="AA942" s="291" t="str">
        <f>IF(日報入力!G942="","",日報入力!AG942)</f>
        <v/>
      </c>
      <c r="AB942" s="291" t="str">
        <f>IF(日報入力!G942="","",日報入力!AH942)</f>
        <v/>
      </c>
      <c r="AC942" s="291" t="str">
        <f>IF(日報入力!G942="","",日報入力!AI942)</f>
        <v/>
      </c>
      <c r="AD942" s="291" t="str">
        <f>IF(日報入力!G942="","",日報入力!AJ942)</f>
        <v/>
      </c>
      <c r="AE942" s="292" t="str">
        <f>IF(日報入力!G942="","",日報入力!E942)</f>
        <v/>
      </c>
      <c r="AF942" s="293" t="str">
        <f>IF(日報入力!G942="","",日報入力!AK942)</f>
        <v/>
      </c>
      <c r="AG942" s="293" t="str">
        <f>IF(日報入力!G942="","",日報入力!AL942)</f>
        <v/>
      </c>
      <c r="AH942" s="293" t="str">
        <f>IF(日報入力!G942="","",日報入力!AM942)</f>
        <v/>
      </c>
      <c r="AI942" s="294" t="str">
        <f>IF(日報入力!G942&gt;0,日報入力!D942*日報入力!K942*日報入力!AL942,"")</f>
        <v/>
      </c>
      <c r="AJ942" s="294" t="str">
        <f>IF(日報入力!G942&gt;0,日報入力!E942*日報入力!AL942,"")</f>
        <v/>
      </c>
      <c r="AK942" s="294" t="str">
        <f>IF(日報入力!G942&gt;0,AI942-AJ942,"")</f>
        <v/>
      </c>
      <c r="AL942" s="292" t="str">
        <f>IF(日報入力!G942&gt;0,日報入力!E942*日報入力!AM942,"")</f>
        <v/>
      </c>
      <c r="AM942" s="292" t="str">
        <f>IF(日報入力!G942&gt;0,日報入力!AB942*日報入力!AM942,"")</f>
        <v/>
      </c>
      <c r="AN942" s="68" t="str">
        <f>IF(日報入力!G942&gt;0,日報入力!C942,"")</f>
        <v/>
      </c>
      <c r="AO942" s="68" t="str">
        <f>日報入力!B942</f>
        <v/>
      </c>
      <c r="AP942" s="68" t="str">
        <f>IF(日報入力!AQ942,日報入力!BA942,"")</f>
        <v/>
      </c>
      <c r="AQ942" s="68" t="str">
        <f>IF(日報入力!AR942,日報入力!BB942,"")</f>
        <v/>
      </c>
      <c r="AR942" s="68" t="str">
        <f>IF(日報入力!AS942,"N勤","")</f>
        <v/>
      </c>
      <c r="AS942" s="295" t="e">
        <f t="shared" si="62"/>
        <v>#VALUE!</v>
      </c>
      <c r="AT942" s="439" t="str">
        <f>日報入力!AY942</f>
        <v/>
      </c>
      <c r="AU942" s="518" t="str">
        <f>IF(日報入力!G942,G942*60/E942,"")</f>
        <v/>
      </c>
      <c r="AV942" s="528" t="str">
        <f>IF(日報入力!AT942,日報入力!AT942,"")</f>
        <v/>
      </c>
      <c r="AW942" s="529" t="str">
        <f>IF(日報入力!AT942,AE942/日報入力!AT942,"")</f>
        <v/>
      </c>
      <c r="AX942" s="530" t="e">
        <f>IF(1&lt;日報集計!AT942,AT942/(((F942-I942-J942-N942-O942)*60)/(E942)),"")</f>
        <v>#VALUE!</v>
      </c>
      <c r="AY942" s="664" t="str">
        <f>IF(日報入力!H942,AT942/(((F942-J942)*60)/E942),"")</f>
        <v/>
      </c>
      <c r="AZ942" s="664" t="str">
        <f>IF(日報入力!I942,AT942/((G942*60)/E942),"")</f>
        <v/>
      </c>
      <c r="BA942" s="296" t="str">
        <f>IF(日報入力!G942,G942/F942,"")</f>
        <v/>
      </c>
      <c r="BB942" s="386" t="e">
        <f t="shared" si="63"/>
        <v>#VALUE!</v>
      </c>
      <c r="BC942" s="386" t="e">
        <f t="shared" si="64"/>
        <v>#VALUE!</v>
      </c>
      <c r="BD942" s="80">
        <f>日報入力!AU942</f>
        <v>0</v>
      </c>
      <c r="BE942" s="534" t="str">
        <f>IF(日報入力!AV942,日報入力!AV942,"")</f>
        <v/>
      </c>
      <c r="BF942" s="534" t="str">
        <f>IF(日報入力!AW942,日報入力!AW942,"")</f>
        <v/>
      </c>
      <c r="BG942" s="398" t="str">
        <f>IF(日報入力!G942,日報入力!K942*日報入力!D942*日報入力!BC942,"")</f>
        <v/>
      </c>
    </row>
    <row r="943" spans="1:59" ht="20.25" hidden="1" customHeight="1" x14ac:dyDescent="0.15">
      <c r="A943" s="302" t="str">
        <f>IF(日報入力!G943="","",日報入力!G943)</f>
        <v/>
      </c>
      <c r="B943" s="291" t="str">
        <f>IF(日報入力!G943="","",日報入力!H943)</f>
        <v/>
      </c>
      <c r="C943" s="291" t="str">
        <f>IF(日報入力!G943="","",日報入力!I943)</f>
        <v/>
      </c>
      <c r="D943" s="291" t="str">
        <f>IF(日報入力!G943="","",日報入力!J943)</f>
        <v/>
      </c>
      <c r="E943" s="291" t="str">
        <f>IF(日報入力!G943="","",日報入力!K943)</f>
        <v/>
      </c>
      <c r="F943" s="291" t="str">
        <f>IF(日報入力!G943="","",日報入力!L943)</f>
        <v/>
      </c>
      <c r="G943" s="291" t="str">
        <f>IF(日報入力!G943="","",日報入力!L943-日報入力!O943-日報入力!P943-日報入力!Q943-日報入力!R943-日報入力!S943-日報入力!T943-日報入力!U943-日報入力!V943-日報入力!W943-日報入力!X943-日報入力!Y943-日報入力!Z943)</f>
        <v/>
      </c>
      <c r="H943" s="291" t="str">
        <f>IF(日報入力!G943="","",IF(日報入力!M943&gt;=0,日報入力!M943*F943,F943))</f>
        <v/>
      </c>
      <c r="I943" s="291" t="str">
        <f>IF(日報入力!G943="","",日報入力!O943)</f>
        <v/>
      </c>
      <c r="J943" s="291" t="str">
        <f>IF(日報入力!G943="","",日報入力!P943)</f>
        <v/>
      </c>
      <c r="K943" s="291" t="str">
        <f>IF(日報入力!G943="","",日報入力!Q943)</f>
        <v/>
      </c>
      <c r="L943" s="291" t="str">
        <f>IF(日報入力!G943="","",日報入力!R943)</f>
        <v/>
      </c>
      <c r="M943" s="291" t="str">
        <f>IF(日報入力!G943="","",日報入力!S943)</f>
        <v/>
      </c>
      <c r="N943" s="291" t="str">
        <f>IF(日報入力!G943="","",日報入力!T943)</f>
        <v/>
      </c>
      <c r="O943" s="291" t="str">
        <f>IF(日報入力!G943="","",日報入力!U943)</f>
        <v/>
      </c>
      <c r="P943" s="291" t="str">
        <f>IF(日報入力!G943="","",日報入力!V943)</f>
        <v/>
      </c>
      <c r="Q943" s="291" t="str">
        <f>IF(日報入力!G943="","",日報入力!W943)</f>
        <v/>
      </c>
      <c r="R943" s="291" t="str">
        <f>IF(日報入力!G943="","",日報入力!X943)</f>
        <v/>
      </c>
      <c r="S943" s="291" t="str">
        <f>IF(日報入力!G943="","",日報入力!Y943)</f>
        <v/>
      </c>
      <c r="T943" s="291" t="str">
        <f>IF(日報入力!G943="","",日報入力!Z943)</f>
        <v/>
      </c>
      <c r="U943" s="291" t="str">
        <f>IF(日報入力!G943="","",日報入力!AA943)</f>
        <v/>
      </c>
      <c r="V943" s="378" t="str">
        <f>IF(日報入力!G943="","",日報入力!AB943)</f>
        <v/>
      </c>
      <c r="W943" s="291" t="str">
        <f>IF(日報入力!G943="","",日報入力!AC943)</f>
        <v/>
      </c>
      <c r="X943" s="291" t="str">
        <f>IF(日報入力!G943="","",日報入力!AD943)</f>
        <v/>
      </c>
      <c r="Y943" s="291" t="str">
        <f>IF(日報入力!G943="","",日報入力!AE943)</f>
        <v/>
      </c>
      <c r="Z943" s="291" t="str">
        <f>IF(日報入力!G943="","",日報入力!AF943)</f>
        <v/>
      </c>
      <c r="AA943" s="291" t="str">
        <f>IF(日報入力!G943="","",日報入力!AG943)</f>
        <v/>
      </c>
      <c r="AB943" s="291" t="str">
        <f>IF(日報入力!G943="","",日報入力!AH943)</f>
        <v/>
      </c>
      <c r="AC943" s="291" t="str">
        <f>IF(日報入力!G943="","",日報入力!AI943)</f>
        <v/>
      </c>
      <c r="AD943" s="291" t="str">
        <f>IF(日報入力!G943="","",日報入力!AJ943)</f>
        <v/>
      </c>
      <c r="AE943" s="292" t="str">
        <f>IF(日報入力!G943="","",日報入力!E943)</f>
        <v/>
      </c>
      <c r="AF943" s="293" t="str">
        <f>IF(日報入力!G943="","",日報入力!AK943)</f>
        <v/>
      </c>
      <c r="AG943" s="293" t="str">
        <f>IF(日報入力!G943="","",日報入力!AL943)</f>
        <v/>
      </c>
      <c r="AH943" s="293" t="str">
        <f>IF(日報入力!G943="","",日報入力!AM943)</f>
        <v/>
      </c>
      <c r="AI943" s="294" t="str">
        <f>IF(日報入力!G943&gt;0,日報入力!D943*日報入力!K943*日報入力!AL943,"")</f>
        <v/>
      </c>
      <c r="AJ943" s="294" t="str">
        <f>IF(日報入力!G943&gt;0,日報入力!E943*日報入力!AL943,"")</f>
        <v/>
      </c>
      <c r="AK943" s="294" t="str">
        <f>IF(日報入力!G943&gt;0,AI943-AJ943,"")</f>
        <v/>
      </c>
      <c r="AL943" s="292" t="str">
        <f>IF(日報入力!G943&gt;0,日報入力!E943*日報入力!AM943,"")</f>
        <v/>
      </c>
      <c r="AM943" s="292" t="str">
        <f>IF(日報入力!G943&gt;0,日報入力!AB943*日報入力!AM943,"")</f>
        <v/>
      </c>
      <c r="AN943" s="68" t="str">
        <f>IF(日報入力!G943&gt;0,日報入力!C943,"")</f>
        <v/>
      </c>
      <c r="AO943" s="68" t="str">
        <f>日報入力!B943</f>
        <v/>
      </c>
      <c r="AP943" s="68" t="str">
        <f>IF(日報入力!AQ943,日報入力!BA943,"")</f>
        <v/>
      </c>
      <c r="AQ943" s="68" t="str">
        <f>IF(日報入力!AR943,日報入力!BB943,"")</f>
        <v/>
      </c>
      <c r="AR943" s="68" t="str">
        <f>IF(日報入力!AS943,"N勤","")</f>
        <v/>
      </c>
      <c r="AS943" s="295" t="e">
        <f t="shared" si="62"/>
        <v>#VALUE!</v>
      </c>
      <c r="AT943" s="439" t="str">
        <f>日報入力!AY943</f>
        <v/>
      </c>
      <c r="AU943" s="518" t="str">
        <f>IF(日報入力!G943,G943*60/E943,"")</f>
        <v/>
      </c>
      <c r="AV943" s="528" t="str">
        <f>IF(日報入力!AT943,日報入力!AT943,"")</f>
        <v/>
      </c>
      <c r="AW943" s="529" t="str">
        <f>IF(日報入力!AT943,AE943/日報入力!AT943,"")</f>
        <v/>
      </c>
      <c r="AX943" s="530" t="e">
        <f>IF(1&lt;日報集計!AT943,AT943/(((F943-I943-J943-N943-O943)*60)/(E943)),"")</f>
        <v>#VALUE!</v>
      </c>
      <c r="AY943" s="664" t="str">
        <f>IF(日報入力!H943,AT943/(((F943-J943)*60)/E943),"")</f>
        <v/>
      </c>
      <c r="AZ943" s="664" t="str">
        <f>IF(日報入力!I943,AT943/((G943*60)/E943),"")</f>
        <v/>
      </c>
      <c r="BA943" s="296" t="str">
        <f>IF(日報入力!G943,G943/F943,"")</f>
        <v/>
      </c>
      <c r="BB943" s="386" t="e">
        <f t="shared" si="63"/>
        <v>#VALUE!</v>
      </c>
      <c r="BC943" s="386" t="e">
        <f t="shared" si="64"/>
        <v>#VALUE!</v>
      </c>
      <c r="BD943" s="80">
        <f>日報入力!AU943</f>
        <v>0</v>
      </c>
      <c r="BE943" s="534" t="str">
        <f>IF(日報入力!AV943,日報入力!AV943,"")</f>
        <v/>
      </c>
      <c r="BF943" s="534" t="str">
        <f>IF(日報入力!AW943,日報入力!AW943,"")</f>
        <v/>
      </c>
      <c r="BG943" s="398" t="str">
        <f>IF(日報入力!G943,日報入力!K943*日報入力!D943*日報入力!BC943,"")</f>
        <v/>
      </c>
    </row>
    <row r="944" spans="1:59" ht="20.25" hidden="1" customHeight="1" x14ac:dyDescent="0.15">
      <c r="A944" s="302" t="str">
        <f>IF(日報入力!G944="","",日報入力!G944)</f>
        <v/>
      </c>
      <c r="B944" s="291" t="str">
        <f>IF(日報入力!G944="","",日報入力!H944)</f>
        <v/>
      </c>
      <c r="C944" s="291" t="str">
        <f>IF(日報入力!G944="","",日報入力!I944)</f>
        <v/>
      </c>
      <c r="D944" s="291" t="str">
        <f>IF(日報入力!G944="","",日報入力!J944)</f>
        <v/>
      </c>
      <c r="E944" s="291" t="str">
        <f>IF(日報入力!G944="","",日報入力!K944)</f>
        <v/>
      </c>
      <c r="F944" s="291" t="str">
        <f>IF(日報入力!G944="","",日報入力!L944)</f>
        <v/>
      </c>
      <c r="G944" s="291" t="str">
        <f>IF(日報入力!G944="","",日報入力!L944-日報入力!O944-日報入力!P944-日報入力!Q944-日報入力!R944-日報入力!S944-日報入力!T944-日報入力!U944-日報入力!V944-日報入力!W944-日報入力!X944-日報入力!Y944-日報入力!Z944)</f>
        <v/>
      </c>
      <c r="H944" s="291" t="str">
        <f>IF(日報入力!G944="","",IF(日報入力!M944&gt;=0,日報入力!M944*F944,F944))</f>
        <v/>
      </c>
      <c r="I944" s="291" t="str">
        <f>IF(日報入力!G944="","",日報入力!O944)</f>
        <v/>
      </c>
      <c r="J944" s="291" t="str">
        <f>IF(日報入力!G944="","",日報入力!P944)</f>
        <v/>
      </c>
      <c r="K944" s="291" t="str">
        <f>IF(日報入力!G944="","",日報入力!Q944)</f>
        <v/>
      </c>
      <c r="L944" s="291" t="str">
        <f>IF(日報入力!G944="","",日報入力!R944)</f>
        <v/>
      </c>
      <c r="M944" s="291" t="str">
        <f>IF(日報入力!G944="","",日報入力!S944)</f>
        <v/>
      </c>
      <c r="N944" s="291" t="str">
        <f>IF(日報入力!G944="","",日報入力!T944)</f>
        <v/>
      </c>
      <c r="O944" s="291" t="str">
        <f>IF(日報入力!G944="","",日報入力!U944)</f>
        <v/>
      </c>
      <c r="P944" s="291" t="str">
        <f>IF(日報入力!G944="","",日報入力!V944)</f>
        <v/>
      </c>
      <c r="Q944" s="291" t="str">
        <f>IF(日報入力!G944="","",日報入力!W944)</f>
        <v/>
      </c>
      <c r="R944" s="291" t="str">
        <f>IF(日報入力!G944="","",日報入力!X944)</f>
        <v/>
      </c>
      <c r="S944" s="291" t="str">
        <f>IF(日報入力!G944="","",日報入力!Y944)</f>
        <v/>
      </c>
      <c r="T944" s="291" t="str">
        <f>IF(日報入力!G944="","",日報入力!Z944)</f>
        <v/>
      </c>
      <c r="U944" s="291" t="str">
        <f>IF(日報入力!G944="","",日報入力!AA944)</f>
        <v/>
      </c>
      <c r="V944" s="378" t="str">
        <f>IF(日報入力!G944="","",日報入力!AB944)</f>
        <v/>
      </c>
      <c r="W944" s="291" t="str">
        <f>IF(日報入力!G944="","",日報入力!AC944)</f>
        <v/>
      </c>
      <c r="X944" s="291" t="str">
        <f>IF(日報入力!G944="","",日報入力!AD944)</f>
        <v/>
      </c>
      <c r="Y944" s="291" t="str">
        <f>IF(日報入力!G944="","",日報入力!AE944)</f>
        <v/>
      </c>
      <c r="Z944" s="291" t="str">
        <f>IF(日報入力!G944="","",日報入力!AF944)</f>
        <v/>
      </c>
      <c r="AA944" s="291" t="str">
        <f>IF(日報入力!G944="","",日報入力!AG944)</f>
        <v/>
      </c>
      <c r="AB944" s="291" t="str">
        <f>IF(日報入力!G944="","",日報入力!AH944)</f>
        <v/>
      </c>
      <c r="AC944" s="291" t="str">
        <f>IF(日報入力!G944="","",日報入力!AI944)</f>
        <v/>
      </c>
      <c r="AD944" s="291" t="str">
        <f>IF(日報入力!G944="","",日報入力!AJ944)</f>
        <v/>
      </c>
      <c r="AE944" s="292" t="str">
        <f>IF(日報入力!G944="","",日報入力!E944)</f>
        <v/>
      </c>
      <c r="AF944" s="293" t="str">
        <f>IF(日報入力!G944="","",日報入力!AK944)</f>
        <v/>
      </c>
      <c r="AG944" s="293" t="str">
        <f>IF(日報入力!G944="","",日報入力!AL944)</f>
        <v/>
      </c>
      <c r="AH944" s="293" t="str">
        <f>IF(日報入力!G944="","",日報入力!AM944)</f>
        <v/>
      </c>
      <c r="AI944" s="294" t="str">
        <f>IF(日報入力!G944&gt;0,日報入力!D944*日報入力!K944*日報入力!AL944,"")</f>
        <v/>
      </c>
      <c r="AJ944" s="294" t="str">
        <f>IF(日報入力!G944&gt;0,日報入力!E944*日報入力!AL944,"")</f>
        <v/>
      </c>
      <c r="AK944" s="294" t="str">
        <f>IF(日報入力!G944&gt;0,AI944-AJ944,"")</f>
        <v/>
      </c>
      <c r="AL944" s="292" t="str">
        <f>IF(日報入力!G944&gt;0,日報入力!E944*日報入力!AM944,"")</f>
        <v/>
      </c>
      <c r="AM944" s="292" t="str">
        <f>IF(日報入力!G944&gt;0,日報入力!AB944*日報入力!AM944,"")</f>
        <v/>
      </c>
      <c r="AN944" s="68" t="str">
        <f>IF(日報入力!G944&gt;0,日報入力!C944,"")</f>
        <v/>
      </c>
      <c r="AO944" s="68" t="str">
        <f>日報入力!B944</f>
        <v/>
      </c>
      <c r="AP944" s="68" t="str">
        <f>IF(日報入力!AQ944,日報入力!BA944,"")</f>
        <v/>
      </c>
      <c r="AQ944" s="68" t="str">
        <f>IF(日報入力!AR944,日報入力!BB944,"")</f>
        <v/>
      </c>
      <c r="AR944" s="68" t="str">
        <f>IF(日報入力!AS944,"N勤","")</f>
        <v/>
      </c>
      <c r="AS944" s="295" t="e">
        <f t="shared" si="62"/>
        <v>#VALUE!</v>
      </c>
      <c r="AT944" s="439" t="str">
        <f>日報入力!AY944</f>
        <v/>
      </c>
      <c r="AU944" s="518" t="str">
        <f>IF(日報入力!G944,G944*60/E944,"")</f>
        <v/>
      </c>
      <c r="AV944" s="528" t="str">
        <f>IF(日報入力!AT944,日報入力!AT944,"")</f>
        <v/>
      </c>
      <c r="AW944" s="529" t="str">
        <f>IF(日報入力!AT944,AE944/日報入力!AT944,"")</f>
        <v/>
      </c>
      <c r="AX944" s="530" t="e">
        <f>IF(1&lt;日報集計!AT944,AT944/(((F944-I944-J944-N944-O944)*60)/(E944)),"")</f>
        <v>#VALUE!</v>
      </c>
      <c r="AY944" s="664" t="str">
        <f>IF(日報入力!H944,AT944/(((F944-J944)*60)/E944),"")</f>
        <v/>
      </c>
      <c r="AZ944" s="664" t="str">
        <f>IF(日報入力!I944,AT944/((G944*60)/E944),"")</f>
        <v/>
      </c>
      <c r="BA944" s="296" t="str">
        <f>IF(日報入力!G944,G944/F944,"")</f>
        <v/>
      </c>
      <c r="BB944" s="386" t="e">
        <f t="shared" si="63"/>
        <v>#VALUE!</v>
      </c>
      <c r="BC944" s="386" t="e">
        <f t="shared" si="64"/>
        <v>#VALUE!</v>
      </c>
      <c r="BD944" s="80">
        <f>日報入力!AU944</f>
        <v>0</v>
      </c>
      <c r="BE944" s="534" t="str">
        <f>IF(日報入力!AV944,日報入力!AV944,"")</f>
        <v/>
      </c>
      <c r="BF944" s="534" t="str">
        <f>IF(日報入力!AW944,日報入力!AW944,"")</f>
        <v/>
      </c>
      <c r="BG944" s="398" t="str">
        <f>IF(日報入力!G944,日報入力!K944*日報入力!D944*日報入力!BC944,"")</f>
        <v/>
      </c>
    </row>
    <row r="945" spans="1:59" ht="20.25" hidden="1" customHeight="1" x14ac:dyDescent="0.15">
      <c r="A945" s="302" t="str">
        <f>IF(日報入力!G945="","",日報入力!G945)</f>
        <v/>
      </c>
      <c r="B945" s="291" t="str">
        <f>IF(日報入力!G945="","",日報入力!H945)</f>
        <v/>
      </c>
      <c r="C945" s="291" t="str">
        <f>IF(日報入力!G945="","",日報入力!I945)</f>
        <v/>
      </c>
      <c r="D945" s="291" t="str">
        <f>IF(日報入力!G945="","",日報入力!J945)</f>
        <v/>
      </c>
      <c r="E945" s="291" t="str">
        <f>IF(日報入力!G945="","",日報入力!K945)</f>
        <v/>
      </c>
      <c r="F945" s="291" t="str">
        <f>IF(日報入力!G945="","",日報入力!L945)</f>
        <v/>
      </c>
      <c r="G945" s="291" t="str">
        <f>IF(日報入力!G945="","",日報入力!L945-日報入力!O945-日報入力!P945-日報入力!Q945-日報入力!R945-日報入力!S945-日報入力!T945-日報入力!U945-日報入力!V945-日報入力!W945-日報入力!X945-日報入力!Y945-日報入力!Z945)</f>
        <v/>
      </c>
      <c r="H945" s="291" t="str">
        <f>IF(日報入力!G945="","",IF(日報入力!M945&gt;=0,日報入力!M945*F945,F945))</f>
        <v/>
      </c>
      <c r="I945" s="291" t="str">
        <f>IF(日報入力!G945="","",日報入力!O945)</f>
        <v/>
      </c>
      <c r="J945" s="291" t="str">
        <f>IF(日報入力!G945="","",日報入力!P945)</f>
        <v/>
      </c>
      <c r="K945" s="291" t="str">
        <f>IF(日報入力!G945="","",日報入力!Q945)</f>
        <v/>
      </c>
      <c r="L945" s="291" t="str">
        <f>IF(日報入力!G945="","",日報入力!R945)</f>
        <v/>
      </c>
      <c r="M945" s="291" t="str">
        <f>IF(日報入力!G945="","",日報入力!S945)</f>
        <v/>
      </c>
      <c r="N945" s="291" t="str">
        <f>IF(日報入力!G945="","",日報入力!T945)</f>
        <v/>
      </c>
      <c r="O945" s="291" t="str">
        <f>IF(日報入力!G945="","",日報入力!U945)</f>
        <v/>
      </c>
      <c r="P945" s="291" t="str">
        <f>IF(日報入力!G945="","",日報入力!V945)</f>
        <v/>
      </c>
      <c r="Q945" s="291" t="str">
        <f>IF(日報入力!G945="","",日報入力!W945)</f>
        <v/>
      </c>
      <c r="R945" s="291" t="str">
        <f>IF(日報入力!G945="","",日報入力!X945)</f>
        <v/>
      </c>
      <c r="S945" s="291" t="str">
        <f>IF(日報入力!G945="","",日報入力!Y945)</f>
        <v/>
      </c>
      <c r="T945" s="291" t="str">
        <f>IF(日報入力!G945="","",日報入力!Z945)</f>
        <v/>
      </c>
      <c r="U945" s="291" t="str">
        <f>IF(日報入力!G945="","",日報入力!AA945)</f>
        <v/>
      </c>
      <c r="V945" s="378" t="str">
        <f>IF(日報入力!G945="","",日報入力!AB945)</f>
        <v/>
      </c>
      <c r="W945" s="291" t="str">
        <f>IF(日報入力!G945="","",日報入力!AC945)</f>
        <v/>
      </c>
      <c r="X945" s="291" t="str">
        <f>IF(日報入力!G945="","",日報入力!AD945)</f>
        <v/>
      </c>
      <c r="Y945" s="291" t="str">
        <f>IF(日報入力!G945="","",日報入力!AE945)</f>
        <v/>
      </c>
      <c r="Z945" s="291" t="str">
        <f>IF(日報入力!G945="","",日報入力!AF945)</f>
        <v/>
      </c>
      <c r="AA945" s="291" t="str">
        <f>IF(日報入力!G945="","",日報入力!AG945)</f>
        <v/>
      </c>
      <c r="AB945" s="291" t="str">
        <f>IF(日報入力!G945="","",日報入力!AH945)</f>
        <v/>
      </c>
      <c r="AC945" s="291" t="str">
        <f>IF(日報入力!G945="","",日報入力!AI945)</f>
        <v/>
      </c>
      <c r="AD945" s="291" t="str">
        <f>IF(日報入力!G945="","",日報入力!AJ945)</f>
        <v/>
      </c>
      <c r="AE945" s="292" t="str">
        <f>IF(日報入力!G945="","",日報入力!E945)</f>
        <v/>
      </c>
      <c r="AF945" s="293" t="str">
        <f>IF(日報入力!G945="","",日報入力!AK945)</f>
        <v/>
      </c>
      <c r="AG945" s="293" t="str">
        <f>IF(日報入力!G945="","",日報入力!AL945)</f>
        <v/>
      </c>
      <c r="AH945" s="293" t="str">
        <f>IF(日報入力!G945="","",日報入力!AM945)</f>
        <v/>
      </c>
      <c r="AI945" s="294" t="str">
        <f>IF(日報入力!G945&gt;0,日報入力!D945*日報入力!K945*日報入力!AL945,"")</f>
        <v/>
      </c>
      <c r="AJ945" s="294" t="str">
        <f>IF(日報入力!G945&gt;0,日報入力!E945*日報入力!AL945,"")</f>
        <v/>
      </c>
      <c r="AK945" s="294" t="str">
        <f>IF(日報入力!G945&gt;0,AI945-AJ945,"")</f>
        <v/>
      </c>
      <c r="AL945" s="292" t="str">
        <f>IF(日報入力!G945&gt;0,日報入力!E945*日報入力!AM945,"")</f>
        <v/>
      </c>
      <c r="AM945" s="292" t="str">
        <f>IF(日報入力!G945&gt;0,日報入力!AB945*日報入力!AM945,"")</f>
        <v/>
      </c>
      <c r="AN945" s="68" t="str">
        <f>IF(日報入力!G945&gt;0,日報入力!C945,"")</f>
        <v/>
      </c>
      <c r="AO945" s="68" t="str">
        <f>日報入力!B945</f>
        <v/>
      </c>
      <c r="AP945" s="68" t="str">
        <f>IF(日報入力!AQ945,日報入力!BA945,"")</f>
        <v/>
      </c>
      <c r="AQ945" s="68" t="str">
        <f>IF(日報入力!AR945,日報入力!BB945,"")</f>
        <v/>
      </c>
      <c r="AR945" s="68" t="str">
        <f>IF(日報入力!AS945,"N勤","")</f>
        <v/>
      </c>
      <c r="AS945" s="295" t="e">
        <f t="shared" si="62"/>
        <v>#VALUE!</v>
      </c>
      <c r="AT945" s="439" t="str">
        <f>日報入力!AY945</f>
        <v/>
      </c>
      <c r="AU945" s="518" t="str">
        <f>IF(日報入力!G945,G945*60/E945,"")</f>
        <v/>
      </c>
      <c r="AV945" s="528" t="str">
        <f>IF(日報入力!AT945,日報入力!AT945,"")</f>
        <v/>
      </c>
      <c r="AW945" s="529" t="str">
        <f>IF(日報入力!AT945,AE945/日報入力!AT945,"")</f>
        <v/>
      </c>
      <c r="AX945" s="530" t="e">
        <f>IF(1&lt;日報集計!AT945,AT945/(((F945-I945-J945-N945-O945)*60)/(E945)),"")</f>
        <v>#VALUE!</v>
      </c>
      <c r="AY945" s="664" t="str">
        <f>IF(日報入力!H945,AT945/(((F945-J945)*60)/E945),"")</f>
        <v/>
      </c>
      <c r="AZ945" s="664" t="str">
        <f>IF(日報入力!I945,AT945/((G945*60)/E945),"")</f>
        <v/>
      </c>
      <c r="BA945" s="296" t="str">
        <f>IF(日報入力!G945,G945/F945,"")</f>
        <v/>
      </c>
      <c r="BB945" s="386" t="e">
        <f t="shared" si="63"/>
        <v>#VALUE!</v>
      </c>
      <c r="BC945" s="386" t="e">
        <f t="shared" si="64"/>
        <v>#VALUE!</v>
      </c>
      <c r="BD945" s="80">
        <f>日報入力!AU945</f>
        <v>0</v>
      </c>
      <c r="BE945" s="534" t="str">
        <f>IF(日報入力!AV945,日報入力!AV945,"")</f>
        <v/>
      </c>
      <c r="BF945" s="534" t="str">
        <f>IF(日報入力!AW945,日報入力!AW945,"")</f>
        <v/>
      </c>
      <c r="BG945" s="398" t="str">
        <f>IF(日報入力!G945,日報入力!K945*日報入力!D945*日報入力!BC945,"")</f>
        <v/>
      </c>
    </row>
    <row r="946" spans="1:59" ht="20.25" hidden="1" customHeight="1" x14ac:dyDescent="0.15">
      <c r="A946" s="302" t="str">
        <f>IF(日報入力!G946="","",日報入力!G946)</f>
        <v/>
      </c>
      <c r="B946" s="291" t="str">
        <f>IF(日報入力!G946="","",日報入力!H946)</f>
        <v/>
      </c>
      <c r="C946" s="291" t="str">
        <f>IF(日報入力!G946="","",日報入力!I946)</f>
        <v/>
      </c>
      <c r="D946" s="291" t="str">
        <f>IF(日報入力!G946="","",日報入力!J946)</f>
        <v/>
      </c>
      <c r="E946" s="291" t="str">
        <f>IF(日報入力!G946="","",日報入力!K946)</f>
        <v/>
      </c>
      <c r="F946" s="291" t="str">
        <f>IF(日報入力!G946="","",日報入力!L946)</f>
        <v/>
      </c>
      <c r="G946" s="291" t="str">
        <f>IF(日報入力!G946="","",日報入力!L946-日報入力!O946-日報入力!P946-日報入力!Q946-日報入力!R946-日報入力!S946-日報入力!T946-日報入力!U946-日報入力!V946-日報入力!W946-日報入力!X946-日報入力!Y946-日報入力!Z946)</f>
        <v/>
      </c>
      <c r="H946" s="291" t="str">
        <f>IF(日報入力!G946="","",IF(日報入力!M946&gt;=0,日報入力!M946*F946,F946))</f>
        <v/>
      </c>
      <c r="I946" s="291" t="str">
        <f>IF(日報入力!G946="","",日報入力!O946)</f>
        <v/>
      </c>
      <c r="J946" s="291" t="str">
        <f>IF(日報入力!G946="","",日報入力!P946)</f>
        <v/>
      </c>
      <c r="K946" s="291" t="str">
        <f>IF(日報入力!G946="","",日報入力!Q946)</f>
        <v/>
      </c>
      <c r="L946" s="291" t="str">
        <f>IF(日報入力!G946="","",日報入力!R946)</f>
        <v/>
      </c>
      <c r="M946" s="291" t="str">
        <f>IF(日報入力!G946="","",日報入力!S946)</f>
        <v/>
      </c>
      <c r="N946" s="291" t="str">
        <f>IF(日報入力!G946="","",日報入力!T946)</f>
        <v/>
      </c>
      <c r="O946" s="291" t="str">
        <f>IF(日報入力!G946="","",日報入力!U946)</f>
        <v/>
      </c>
      <c r="P946" s="291" t="str">
        <f>IF(日報入力!G946="","",日報入力!V946)</f>
        <v/>
      </c>
      <c r="Q946" s="291" t="str">
        <f>IF(日報入力!G946="","",日報入力!W946)</f>
        <v/>
      </c>
      <c r="R946" s="291" t="str">
        <f>IF(日報入力!G946="","",日報入力!X946)</f>
        <v/>
      </c>
      <c r="S946" s="291" t="str">
        <f>IF(日報入力!G946="","",日報入力!Y946)</f>
        <v/>
      </c>
      <c r="T946" s="291" t="str">
        <f>IF(日報入力!G946="","",日報入力!Z946)</f>
        <v/>
      </c>
      <c r="U946" s="291" t="str">
        <f>IF(日報入力!G946="","",日報入力!AA946)</f>
        <v/>
      </c>
      <c r="V946" s="378" t="str">
        <f>IF(日報入力!G946="","",日報入力!AB946)</f>
        <v/>
      </c>
      <c r="W946" s="291" t="str">
        <f>IF(日報入力!G946="","",日報入力!AC946)</f>
        <v/>
      </c>
      <c r="X946" s="291" t="str">
        <f>IF(日報入力!G946="","",日報入力!AD946)</f>
        <v/>
      </c>
      <c r="Y946" s="291" t="str">
        <f>IF(日報入力!G946="","",日報入力!AE946)</f>
        <v/>
      </c>
      <c r="Z946" s="291" t="str">
        <f>IF(日報入力!G946="","",日報入力!AF946)</f>
        <v/>
      </c>
      <c r="AA946" s="291" t="str">
        <f>IF(日報入力!G946="","",日報入力!AG946)</f>
        <v/>
      </c>
      <c r="AB946" s="291" t="str">
        <f>IF(日報入力!G946="","",日報入力!AH946)</f>
        <v/>
      </c>
      <c r="AC946" s="291" t="str">
        <f>IF(日報入力!G946="","",日報入力!AI946)</f>
        <v/>
      </c>
      <c r="AD946" s="291" t="str">
        <f>IF(日報入力!G946="","",日報入力!AJ946)</f>
        <v/>
      </c>
      <c r="AE946" s="292" t="str">
        <f>IF(日報入力!G946="","",日報入力!E946)</f>
        <v/>
      </c>
      <c r="AF946" s="293" t="str">
        <f>IF(日報入力!G946="","",日報入力!AK946)</f>
        <v/>
      </c>
      <c r="AG946" s="293" t="str">
        <f>IF(日報入力!G946="","",日報入力!AL946)</f>
        <v/>
      </c>
      <c r="AH946" s="293" t="str">
        <f>IF(日報入力!G946="","",日報入力!AM946)</f>
        <v/>
      </c>
      <c r="AI946" s="294" t="str">
        <f>IF(日報入力!G946&gt;0,日報入力!D946*日報入力!K946*日報入力!AL946,"")</f>
        <v/>
      </c>
      <c r="AJ946" s="294" t="str">
        <f>IF(日報入力!G946&gt;0,日報入力!E946*日報入力!AL946,"")</f>
        <v/>
      </c>
      <c r="AK946" s="294" t="str">
        <f>IF(日報入力!G946&gt;0,AI946-AJ946,"")</f>
        <v/>
      </c>
      <c r="AL946" s="292" t="str">
        <f>IF(日報入力!G946&gt;0,日報入力!E946*日報入力!AM946,"")</f>
        <v/>
      </c>
      <c r="AM946" s="292" t="str">
        <f>IF(日報入力!G946&gt;0,日報入力!AB946*日報入力!AM946,"")</f>
        <v/>
      </c>
      <c r="AN946" s="68" t="str">
        <f>IF(日報入力!G946&gt;0,日報入力!C946,"")</f>
        <v/>
      </c>
      <c r="AO946" s="68" t="str">
        <f>日報入力!B946</f>
        <v/>
      </c>
      <c r="AP946" s="68" t="str">
        <f>IF(日報入力!AQ946,日報入力!BA946,"")</f>
        <v/>
      </c>
      <c r="AQ946" s="68" t="str">
        <f>IF(日報入力!AR946,日報入力!BB946,"")</f>
        <v/>
      </c>
      <c r="AR946" s="68" t="str">
        <f>IF(日報入力!AS946,"N勤","")</f>
        <v/>
      </c>
      <c r="AS946" s="295" t="e">
        <f t="shared" si="62"/>
        <v>#VALUE!</v>
      </c>
      <c r="AT946" s="439" t="str">
        <f>日報入力!AY946</f>
        <v/>
      </c>
      <c r="AU946" s="518" t="str">
        <f>IF(日報入力!G946,G946*60/E946,"")</f>
        <v/>
      </c>
      <c r="AV946" s="528" t="str">
        <f>IF(日報入力!AT946,日報入力!AT946,"")</f>
        <v/>
      </c>
      <c r="AW946" s="529" t="str">
        <f>IF(日報入力!AT946,AE946/日報入力!AT946,"")</f>
        <v/>
      </c>
      <c r="AX946" s="530" t="e">
        <f>IF(1&lt;日報集計!AT946,AT946/(((F946-I946-J946-N946-O946)*60)/(E946)),"")</f>
        <v>#VALUE!</v>
      </c>
      <c r="AY946" s="664" t="str">
        <f>IF(日報入力!H946,AT946/(((F946-J946)*60)/E946),"")</f>
        <v/>
      </c>
      <c r="AZ946" s="664" t="str">
        <f>IF(日報入力!I946,AT946/((G946*60)/E946),"")</f>
        <v/>
      </c>
      <c r="BA946" s="296" t="str">
        <f>IF(日報入力!G946,G946/F946,"")</f>
        <v/>
      </c>
      <c r="BB946" s="386" t="e">
        <f t="shared" si="63"/>
        <v>#VALUE!</v>
      </c>
      <c r="BC946" s="386" t="e">
        <f t="shared" si="64"/>
        <v>#VALUE!</v>
      </c>
      <c r="BD946" s="80">
        <f>日報入力!AU946</f>
        <v>0</v>
      </c>
      <c r="BE946" s="534" t="str">
        <f>IF(日報入力!AV946,日報入力!AV946,"")</f>
        <v/>
      </c>
      <c r="BF946" s="534" t="str">
        <f>IF(日報入力!AW946,日報入力!AW946,"")</f>
        <v/>
      </c>
      <c r="BG946" s="398" t="str">
        <f>IF(日報入力!G946,日報入力!K946*日報入力!D946*日報入力!BC946,"")</f>
        <v/>
      </c>
    </row>
    <row r="947" spans="1:59" ht="20.25" hidden="1" customHeight="1" x14ac:dyDescent="0.15">
      <c r="A947" s="302" t="str">
        <f>IF(日報入力!G947="","",日報入力!G947)</f>
        <v/>
      </c>
      <c r="B947" s="291" t="str">
        <f>IF(日報入力!G947="","",日報入力!H947)</f>
        <v/>
      </c>
      <c r="C947" s="291" t="str">
        <f>IF(日報入力!G947="","",日報入力!I947)</f>
        <v/>
      </c>
      <c r="D947" s="291" t="str">
        <f>IF(日報入力!G947="","",日報入力!J947)</f>
        <v/>
      </c>
      <c r="E947" s="291" t="str">
        <f>IF(日報入力!G947="","",日報入力!K947)</f>
        <v/>
      </c>
      <c r="F947" s="291" t="str">
        <f>IF(日報入力!G947="","",日報入力!L947)</f>
        <v/>
      </c>
      <c r="G947" s="291" t="str">
        <f>IF(日報入力!G947="","",日報入力!L947-日報入力!O947-日報入力!P947-日報入力!Q947-日報入力!R947-日報入力!S947-日報入力!T947-日報入力!U947-日報入力!V947-日報入力!W947-日報入力!X947-日報入力!Y947-日報入力!Z947)</f>
        <v/>
      </c>
      <c r="H947" s="291" t="str">
        <f>IF(日報入力!G947="","",IF(日報入力!M947&gt;=0,日報入力!M947*F947,F947))</f>
        <v/>
      </c>
      <c r="I947" s="291" t="str">
        <f>IF(日報入力!G947="","",日報入力!O947)</f>
        <v/>
      </c>
      <c r="J947" s="291" t="str">
        <f>IF(日報入力!G947="","",日報入力!P947)</f>
        <v/>
      </c>
      <c r="K947" s="291" t="str">
        <f>IF(日報入力!G947="","",日報入力!Q947)</f>
        <v/>
      </c>
      <c r="L947" s="291" t="str">
        <f>IF(日報入力!G947="","",日報入力!R947)</f>
        <v/>
      </c>
      <c r="M947" s="291" t="str">
        <f>IF(日報入力!G947="","",日報入力!S947)</f>
        <v/>
      </c>
      <c r="N947" s="291" t="str">
        <f>IF(日報入力!G947="","",日報入力!T947)</f>
        <v/>
      </c>
      <c r="O947" s="291" t="str">
        <f>IF(日報入力!G947="","",日報入力!U947)</f>
        <v/>
      </c>
      <c r="P947" s="291" t="str">
        <f>IF(日報入力!G947="","",日報入力!V947)</f>
        <v/>
      </c>
      <c r="Q947" s="291" t="str">
        <f>IF(日報入力!G947="","",日報入力!W947)</f>
        <v/>
      </c>
      <c r="R947" s="291" t="str">
        <f>IF(日報入力!G947="","",日報入力!X947)</f>
        <v/>
      </c>
      <c r="S947" s="291" t="str">
        <f>IF(日報入力!G947="","",日報入力!Y947)</f>
        <v/>
      </c>
      <c r="T947" s="291" t="str">
        <f>IF(日報入力!G947="","",日報入力!Z947)</f>
        <v/>
      </c>
      <c r="U947" s="291" t="str">
        <f>IF(日報入力!G947="","",日報入力!AA947)</f>
        <v/>
      </c>
      <c r="V947" s="378" t="str">
        <f>IF(日報入力!G947="","",日報入力!AB947)</f>
        <v/>
      </c>
      <c r="W947" s="291" t="str">
        <f>IF(日報入力!G947="","",日報入力!AC947)</f>
        <v/>
      </c>
      <c r="X947" s="291" t="str">
        <f>IF(日報入力!G947="","",日報入力!AD947)</f>
        <v/>
      </c>
      <c r="Y947" s="291" t="str">
        <f>IF(日報入力!G947="","",日報入力!AE947)</f>
        <v/>
      </c>
      <c r="Z947" s="291" t="str">
        <f>IF(日報入力!G947="","",日報入力!AF947)</f>
        <v/>
      </c>
      <c r="AA947" s="291" t="str">
        <f>IF(日報入力!G947="","",日報入力!AG947)</f>
        <v/>
      </c>
      <c r="AB947" s="291" t="str">
        <f>IF(日報入力!G947="","",日報入力!AH947)</f>
        <v/>
      </c>
      <c r="AC947" s="291" t="str">
        <f>IF(日報入力!G947="","",日報入力!AI947)</f>
        <v/>
      </c>
      <c r="AD947" s="291" t="str">
        <f>IF(日報入力!G947="","",日報入力!AJ947)</f>
        <v/>
      </c>
      <c r="AE947" s="292" t="str">
        <f>IF(日報入力!G947="","",日報入力!E947)</f>
        <v/>
      </c>
      <c r="AF947" s="293" t="str">
        <f>IF(日報入力!G947="","",日報入力!AK947)</f>
        <v/>
      </c>
      <c r="AG947" s="293" t="str">
        <f>IF(日報入力!G947="","",日報入力!AL947)</f>
        <v/>
      </c>
      <c r="AH947" s="293" t="str">
        <f>IF(日報入力!G947="","",日報入力!AM947)</f>
        <v/>
      </c>
      <c r="AI947" s="294" t="str">
        <f>IF(日報入力!G947&gt;0,日報入力!D947*日報入力!K947*日報入力!AL947,"")</f>
        <v/>
      </c>
      <c r="AJ947" s="294" t="str">
        <f>IF(日報入力!G947&gt;0,日報入力!E947*日報入力!AL947,"")</f>
        <v/>
      </c>
      <c r="AK947" s="294" t="str">
        <f>IF(日報入力!G947&gt;0,AI947-AJ947,"")</f>
        <v/>
      </c>
      <c r="AL947" s="292" t="str">
        <f>IF(日報入力!G947&gt;0,日報入力!E947*日報入力!AM947,"")</f>
        <v/>
      </c>
      <c r="AM947" s="292" t="str">
        <f>IF(日報入力!G947&gt;0,日報入力!AB947*日報入力!AM947,"")</f>
        <v/>
      </c>
      <c r="AN947" s="68" t="str">
        <f>IF(日報入力!G947&gt;0,日報入力!C947,"")</f>
        <v/>
      </c>
      <c r="AO947" s="68" t="str">
        <f>日報入力!B947</f>
        <v/>
      </c>
      <c r="AP947" s="68" t="str">
        <f>IF(日報入力!AQ947,日報入力!BA947,"")</f>
        <v/>
      </c>
      <c r="AQ947" s="68" t="str">
        <f>IF(日報入力!AR947,日報入力!BB947,"")</f>
        <v/>
      </c>
      <c r="AR947" s="68" t="str">
        <f>IF(日報入力!AS947,"N勤","")</f>
        <v/>
      </c>
      <c r="AS947" s="295" t="e">
        <f t="shared" si="62"/>
        <v>#VALUE!</v>
      </c>
      <c r="AT947" s="439" t="str">
        <f>日報入力!AY947</f>
        <v/>
      </c>
      <c r="AU947" s="518" t="str">
        <f>IF(日報入力!G947,G947*60/E947,"")</f>
        <v/>
      </c>
      <c r="AV947" s="528" t="str">
        <f>IF(日報入力!AT947,日報入力!AT947,"")</f>
        <v/>
      </c>
      <c r="AW947" s="529" t="str">
        <f>IF(日報入力!AT947,AE947/日報入力!AT947,"")</f>
        <v/>
      </c>
      <c r="AX947" s="530" t="e">
        <f>IF(1&lt;日報集計!AT947,AT947/(((F947-I947-J947-N947-O947)*60)/(E947)),"")</f>
        <v>#VALUE!</v>
      </c>
      <c r="AY947" s="664" t="str">
        <f>IF(日報入力!H947,AT947/(((F947-J947)*60)/E947),"")</f>
        <v/>
      </c>
      <c r="AZ947" s="664" t="str">
        <f>IF(日報入力!I947,AT947/((G947*60)/E947),"")</f>
        <v/>
      </c>
      <c r="BA947" s="296" t="str">
        <f>IF(日報入力!G947,G947/F947,"")</f>
        <v/>
      </c>
      <c r="BB947" s="386" t="e">
        <f t="shared" si="63"/>
        <v>#VALUE!</v>
      </c>
      <c r="BC947" s="386" t="e">
        <f t="shared" si="64"/>
        <v>#VALUE!</v>
      </c>
      <c r="BD947" s="80">
        <f>日報入力!AU947</f>
        <v>0</v>
      </c>
      <c r="BE947" s="534" t="str">
        <f>IF(日報入力!AV947,日報入力!AV947,"")</f>
        <v/>
      </c>
      <c r="BF947" s="534" t="str">
        <f>IF(日報入力!AW947,日報入力!AW947,"")</f>
        <v/>
      </c>
      <c r="BG947" s="398" t="str">
        <f>IF(日報入力!G947,日報入力!K947*日報入力!D947*日報入力!BC947,"")</f>
        <v/>
      </c>
    </row>
    <row r="948" spans="1:59" ht="20.25" hidden="1" customHeight="1" x14ac:dyDescent="0.15">
      <c r="A948" s="302" t="str">
        <f>IF(日報入力!G948="","",日報入力!G948)</f>
        <v/>
      </c>
      <c r="B948" s="291" t="str">
        <f>IF(日報入力!G948="","",日報入力!H948)</f>
        <v/>
      </c>
      <c r="C948" s="291" t="str">
        <f>IF(日報入力!G948="","",日報入力!I948)</f>
        <v/>
      </c>
      <c r="D948" s="291" t="str">
        <f>IF(日報入力!G948="","",日報入力!J948)</f>
        <v/>
      </c>
      <c r="E948" s="291" t="str">
        <f>IF(日報入力!G948="","",日報入力!K948)</f>
        <v/>
      </c>
      <c r="F948" s="291" t="str">
        <f>IF(日報入力!G948="","",日報入力!L948)</f>
        <v/>
      </c>
      <c r="G948" s="291" t="str">
        <f>IF(日報入力!G948="","",日報入力!L948-日報入力!O948-日報入力!P948-日報入力!Q948-日報入力!R948-日報入力!S948-日報入力!T948-日報入力!U948-日報入力!V948-日報入力!W948-日報入力!X948-日報入力!Y948-日報入力!Z948)</f>
        <v/>
      </c>
      <c r="H948" s="291" t="str">
        <f>IF(日報入力!G948="","",IF(日報入力!M948&gt;=0,日報入力!M948*F948,F948))</f>
        <v/>
      </c>
      <c r="I948" s="291" t="str">
        <f>IF(日報入力!G948="","",日報入力!O948)</f>
        <v/>
      </c>
      <c r="J948" s="291" t="str">
        <f>IF(日報入力!G948="","",日報入力!P948)</f>
        <v/>
      </c>
      <c r="K948" s="291" t="str">
        <f>IF(日報入力!G948="","",日報入力!Q948)</f>
        <v/>
      </c>
      <c r="L948" s="291" t="str">
        <f>IF(日報入力!G948="","",日報入力!R948)</f>
        <v/>
      </c>
      <c r="M948" s="291" t="str">
        <f>IF(日報入力!G948="","",日報入力!S948)</f>
        <v/>
      </c>
      <c r="N948" s="291" t="str">
        <f>IF(日報入力!G948="","",日報入力!T948)</f>
        <v/>
      </c>
      <c r="O948" s="291" t="str">
        <f>IF(日報入力!G948="","",日報入力!U948)</f>
        <v/>
      </c>
      <c r="P948" s="291" t="str">
        <f>IF(日報入力!G948="","",日報入力!V948)</f>
        <v/>
      </c>
      <c r="Q948" s="291" t="str">
        <f>IF(日報入力!G948="","",日報入力!W948)</f>
        <v/>
      </c>
      <c r="R948" s="291" t="str">
        <f>IF(日報入力!G948="","",日報入力!X948)</f>
        <v/>
      </c>
      <c r="S948" s="291" t="str">
        <f>IF(日報入力!G948="","",日報入力!Y948)</f>
        <v/>
      </c>
      <c r="T948" s="291" t="str">
        <f>IF(日報入力!G948="","",日報入力!Z948)</f>
        <v/>
      </c>
      <c r="U948" s="291" t="str">
        <f>IF(日報入力!G948="","",日報入力!AA948)</f>
        <v/>
      </c>
      <c r="V948" s="378" t="str">
        <f>IF(日報入力!G948="","",日報入力!AB948)</f>
        <v/>
      </c>
      <c r="W948" s="291" t="str">
        <f>IF(日報入力!G948="","",日報入力!AC948)</f>
        <v/>
      </c>
      <c r="X948" s="291" t="str">
        <f>IF(日報入力!G948="","",日報入力!AD948)</f>
        <v/>
      </c>
      <c r="Y948" s="291" t="str">
        <f>IF(日報入力!G948="","",日報入力!AE948)</f>
        <v/>
      </c>
      <c r="Z948" s="291" t="str">
        <f>IF(日報入力!G948="","",日報入力!AF948)</f>
        <v/>
      </c>
      <c r="AA948" s="291" t="str">
        <f>IF(日報入力!G948="","",日報入力!AG948)</f>
        <v/>
      </c>
      <c r="AB948" s="291" t="str">
        <f>IF(日報入力!G948="","",日報入力!AH948)</f>
        <v/>
      </c>
      <c r="AC948" s="291" t="str">
        <f>IF(日報入力!G948="","",日報入力!AI948)</f>
        <v/>
      </c>
      <c r="AD948" s="291" t="str">
        <f>IF(日報入力!G948="","",日報入力!AJ948)</f>
        <v/>
      </c>
      <c r="AE948" s="292" t="str">
        <f>IF(日報入力!G948="","",日報入力!E948)</f>
        <v/>
      </c>
      <c r="AF948" s="293" t="str">
        <f>IF(日報入力!G948="","",日報入力!AK948)</f>
        <v/>
      </c>
      <c r="AG948" s="293" t="str">
        <f>IF(日報入力!G948="","",日報入力!AL948)</f>
        <v/>
      </c>
      <c r="AH948" s="293" t="str">
        <f>IF(日報入力!G948="","",日報入力!AM948)</f>
        <v/>
      </c>
      <c r="AI948" s="294" t="str">
        <f>IF(日報入力!G948&gt;0,日報入力!D948*日報入力!K948*日報入力!AL948,"")</f>
        <v/>
      </c>
      <c r="AJ948" s="294" t="str">
        <f>IF(日報入力!G948&gt;0,日報入力!E948*日報入力!AL948,"")</f>
        <v/>
      </c>
      <c r="AK948" s="294" t="str">
        <f>IF(日報入力!G948&gt;0,AI948-AJ948,"")</f>
        <v/>
      </c>
      <c r="AL948" s="292" t="str">
        <f>IF(日報入力!G948&gt;0,日報入力!E948*日報入力!AM948,"")</f>
        <v/>
      </c>
      <c r="AM948" s="292" t="str">
        <f>IF(日報入力!G948&gt;0,日報入力!AB948*日報入力!AM948,"")</f>
        <v/>
      </c>
      <c r="AN948" s="68" t="str">
        <f>IF(日報入力!G948&gt;0,日報入力!C948,"")</f>
        <v/>
      </c>
      <c r="AO948" s="68" t="str">
        <f>日報入力!B948</f>
        <v/>
      </c>
      <c r="AP948" s="68" t="str">
        <f>IF(日報入力!AQ948,日報入力!BA948,"")</f>
        <v/>
      </c>
      <c r="AQ948" s="68" t="str">
        <f>IF(日報入力!AR948,日報入力!BB948,"")</f>
        <v/>
      </c>
      <c r="AR948" s="68" t="str">
        <f>IF(日報入力!AS948,"N勤","")</f>
        <v/>
      </c>
      <c r="AS948" s="295" t="e">
        <f t="shared" si="62"/>
        <v>#VALUE!</v>
      </c>
      <c r="AT948" s="439" t="str">
        <f>日報入力!AY948</f>
        <v/>
      </c>
      <c r="AU948" s="518" t="str">
        <f>IF(日報入力!G948,G948*60/E948,"")</f>
        <v/>
      </c>
      <c r="AV948" s="528" t="str">
        <f>IF(日報入力!AT948,日報入力!AT948,"")</f>
        <v/>
      </c>
      <c r="AW948" s="529" t="str">
        <f>IF(日報入力!AT948,AE948/日報入力!AT948,"")</f>
        <v/>
      </c>
      <c r="AX948" s="530" t="e">
        <f>IF(1&lt;日報集計!AT948,AT948/(((F948-I948-J948-N948-O948)*60)/(E948)),"")</f>
        <v>#VALUE!</v>
      </c>
      <c r="AY948" s="664" t="str">
        <f>IF(日報入力!H948,AT948/(((F948-J948)*60)/E948),"")</f>
        <v/>
      </c>
      <c r="AZ948" s="664" t="str">
        <f>IF(日報入力!I948,AT948/((G948*60)/E948),"")</f>
        <v/>
      </c>
      <c r="BA948" s="296" t="str">
        <f>IF(日報入力!G948,G948/F948,"")</f>
        <v/>
      </c>
      <c r="BB948" s="386" t="e">
        <f t="shared" si="63"/>
        <v>#VALUE!</v>
      </c>
      <c r="BC948" s="386" t="e">
        <f t="shared" si="64"/>
        <v>#VALUE!</v>
      </c>
      <c r="BD948" s="80">
        <f>日報入力!AU948</f>
        <v>0</v>
      </c>
      <c r="BE948" s="534" t="str">
        <f>IF(日報入力!AV948,日報入力!AV948,"")</f>
        <v/>
      </c>
      <c r="BF948" s="534" t="str">
        <f>IF(日報入力!AW948,日報入力!AW948,"")</f>
        <v/>
      </c>
      <c r="BG948" s="398" t="str">
        <f>IF(日報入力!G948,日報入力!K948*日報入力!D948*日報入力!BC948,"")</f>
        <v/>
      </c>
    </row>
    <row r="949" spans="1:59" ht="20.25" hidden="1" customHeight="1" x14ac:dyDescent="0.15">
      <c r="A949" s="302" t="str">
        <f>IF(日報入力!G949="","",日報入力!G949)</f>
        <v/>
      </c>
      <c r="B949" s="291" t="str">
        <f>IF(日報入力!G949="","",日報入力!H949)</f>
        <v/>
      </c>
      <c r="C949" s="291" t="str">
        <f>IF(日報入力!G949="","",日報入力!I949)</f>
        <v/>
      </c>
      <c r="D949" s="291" t="str">
        <f>IF(日報入力!G949="","",日報入力!J949)</f>
        <v/>
      </c>
      <c r="E949" s="291" t="str">
        <f>IF(日報入力!G949="","",日報入力!K949)</f>
        <v/>
      </c>
      <c r="F949" s="291" t="str">
        <f>IF(日報入力!G949="","",日報入力!L949)</f>
        <v/>
      </c>
      <c r="G949" s="291" t="str">
        <f>IF(日報入力!G949="","",日報入力!L949-日報入力!O949-日報入力!P949-日報入力!Q949-日報入力!R949-日報入力!S949-日報入力!T949-日報入力!U949-日報入力!V949-日報入力!W949-日報入力!X949-日報入力!Y949-日報入力!Z949)</f>
        <v/>
      </c>
      <c r="H949" s="291" t="str">
        <f>IF(日報入力!G949="","",IF(日報入力!M949&gt;=0,日報入力!M949*F949,F949))</f>
        <v/>
      </c>
      <c r="I949" s="291" t="str">
        <f>IF(日報入力!G949="","",日報入力!O949)</f>
        <v/>
      </c>
      <c r="J949" s="291" t="str">
        <f>IF(日報入力!G949="","",日報入力!P949)</f>
        <v/>
      </c>
      <c r="K949" s="291" t="str">
        <f>IF(日報入力!G949="","",日報入力!Q949)</f>
        <v/>
      </c>
      <c r="L949" s="291" t="str">
        <f>IF(日報入力!G949="","",日報入力!R949)</f>
        <v/>
      </c>
      <c r="M949" s="291" t="str">
        <f>IF(日報入力!G949="","",日報入力!S949)</f>
        <v/>
      </c>
      <c r="N949" s="291" t="str">
        <f>IF(日報入力!G949="","",日報入力!T949)</f>
        <v/>
      </c>
      <c r="O949" s="291" t="str">
        <f>IF(日報入力!G949="","",日報入力!U949)</f>
        <v/>
      </c>
      <c r="P949" s="291" t="str">
        <f>IF(日報入力!G949="","",日報入力!V949)</f>
        <v/>
      </c>
      <c r="Q949" s="291" t="str">
        <f>IF(日報入力!G949="","",日報入力!W949)</f>
        <v/>
      </c>
      <c r="R949" s="291" t="str">
        <f>IF(日報入力!G949="","",日報入力!X949)</f>
        <v/>
      </c>
      <c r="S949" s="291" t="str">
        <f>IF(日報入力!G949="","",日報入力!Y949)</f>
        <v/>
      </c>
      <c r="T949" s="291" t="str">
        <f>IF(日報入力!G949="","",日報入力!Z949)</f>
        <v/>
      </c>
      <c r="U949" s="291" t="str">
        <f>IF(日報入力!G949="","",日報入力!AA949)</f>
        <v/>
      </c>
      <c r="V949" s="378" t="str">
        <f>IF(日報入力!G949="","",日報入力!AB949)</f>
        <v/>
      </c>
      <c r="W949" s="291" t="str">
        <f>IF(日報入力!G949="","",日報入力!AC949)</f>
        <v/>
      </c>
      <c r="X949" s="291" t="str">
        <f>IF(日報入力!G949="","",日報入力!AD949)</f>
        <v/>
      </c>
      <c r="Y949" s="291" t="str">
        <f>IF(日報入力!G949="","",日報入力!AE949)</f>
        <v/>
      </c>
      <c r="Z949" s="291" t="str">
        <f>IF(日報入力!G949="","",日報入力!AF949)</f>
        <v/>
      </c>
      <c r="AA949" s="291" t="str">
        <f>IF(日報入力!G949="","",日報入力!AG949)</f>
        <v/>
      </c>
      <c r="AB949" s="291" t="str">
        <f>IF(日報入力!G949="","",日報入力!AH949)</f>
        <v/>
      </c>
      <c r="AC949" s="291" t="str">
        <f>IF(日報入力!G949="","",日報入力!AI949)</f>
        <v/>
      </c>
      <c r="AD949" s="291" t="str">
        <f>IF(日報入力!G949="","",日報入力!AJ949)</f>
        <v/>
      </c>
      <c r="AE949" s="292" t="str">
        <f>IF(日報入力!G949="","",日報入力!E949)</f>
        <v/>
      </c>
      <c r="AF949" s="293" t="str">
        <f>IF(日報入力!G949="","",日報入力!AK949)</f>
        <v/>
      </c>
      <c r="AG949" s="293" t="str">
        <f>IF(日報入力!G949="","",日報入力!AL949)</f>
        <v/>
      </c>
      <c r="AH949" s="293" t="str">
        <f>IF(日報入力!G949="","",日報入力!AM949)</f>
        <v/>
      </c>
      <c r="AI949" s="294" t="str">
        <f>IF(日報入力!G949&gt;0,日報入力!D949*日報入力!K949*日報入力!AL949,"")</f>
        <v/>
      </c>
      <c r="AJ949" s="294" t="str">
        <f>IF(日報入力!G949&gt;0,日報入力!E949*日報入力!AL949,"")</f>
        <v/>
      </c>
      <c r="AK949" s="294" t="str">
        <f>IF(日報入力!G949&gt;0,AI949-AJ949,"")</f>
        <v/>
      </c>
      <c r="AL949" s="292" t="str">
        <f>IF(日報入力!G949&gt;0,日報入力!E949*日報入力!AM949,"")</f>
        <v/>
      </c>
      <c r="AM949" s="292" t="str">
        <f>IF(日報入力!G949&gt;0,日報入力!AB949*日報入力!AM949,"")</f>
        <v/>
      </c>
      <c r="AN949" s="68" t="str">
        <f>IF(日報入力!G949&gt;0,日報入力!C949,"")</f>
        <v/>
      </c>
      <c r="AO949" s="68" t="str">
        <f>日報入力!B949</f>
        <v/>
      </c>
      <c r="AP949" s="68" t="str">
        <f>IF(日報入力!AQ949,日報入力!BA949,"")</f>
        <v/>
      </c>
      <c r="AQ949" s="68" t="str">
        <f>IF(日報入力!AR949,日報入力!BB949,"")</f>
        <v/>
      </c>
      <c r="AR949" s="68" t="str">
        <f>IF(日報入力!AS949,"N勤","")</f>
        <v/>
      </c>
      <c r="AS949" s="295" t="e">
        <f t="shared" si="62"/>
        <v>#VALUE!</v>
      </c>
      <c r="AT949" s="439" t="str">
        <f>日報入力!AY949</f>
        <v/>
      </c>
      <c r="AU949" s="518" t="str">
        <f>IF(日報入力!G949,G949*60/E949,"")</f>
        <v/>
      </c>
      <c r="AV949" s="528" t="str">
        <f>IF(日報入力!AT949,日報入力!AT949,"")</f>
        <v/>
      </c>
      <c r="AW949" s="529" t="str">
        <f>IF(日報入力!AT949,AE949/日報入力!AT949,"")</f>
        <v/>
      </c>
      <c r="AX949" s="530" t="e">
        <f>IF(1&lt;日報集計!AT949,AT949/(((F949-I949-J949-N949-O949)*60)/(E949)),"")</f>
        <v>#VALUE!</v>
      </c>
      <c r="AY949" s="664" t="str">
        <f>IF(日報入力!H949,AT949/(((F949-J949)*60)/E949),"")</f>
        <v/>
      </c>
      <c r="AZ949" s="664" t="str">
        <f>IF(日報入力!I949,AT949/((G949*60)/E949),"")</f>
        <v/>
      </c>
      <c r="BA949" s="296" t="str">
        <f>IF(日報入力!G949,G949/F949,"")</f>
        <v/>
      </c>
      <c r="BB949" s="386" t="e">
        <f t="shared" si="63"/>
        <v>#VALUE!</v>
      </c>
      <c r="BC949" s="386" t="e">
        <f t="shared" si="64"/>
        <v>#VALUE!</v>
      </c>
      <c r="BD949" s="80">
        <f>日報入力!AU949</f>
        <v>0</v>
      </c>
      <c r="BE949" s="534" t="str">
        <f>IF(日報入力!AV949,日報入力!AV949,"")</f>
        <v/>
      </c>
      <c r="BF949" s="534" t="str">
        <f>IF(日報入力!AW949,日報入力!AW949,"")</f>
        <v/>
      </c>
      <c r="BG949" s="398" t="str">
        <f>IF(日報入力!G949,日報入力!K949*日報入力!D949*日報入力!BC949,"")</f>
        <v/>
      </c>
    </row>
    <row r="950" spans="1:59" ht="20.25" hidden="1" customHeight="1" x14ac:dyDescent="0.15">
      <c r="A950" s="302" t="str">
        <f>IF(日報入力!G950="","",日報入力!G950)</f>
        <v/>
      </c>
      <c r="B950" s="291" t="str">
        <f>IF(日報入力!G950="","",日報入力!H950)</f>
        <v/>
      </c>
      <c r="C950" s="291" t="str">
        <f>IF(日報入力!G950="","",日報入力!I950)</f>
        <v/>
      </c>
      <c r="D950" s="291" t="str">
        <f>IF(日報入力!G950="","",日報入力!J950)</f>
        <v/>
      </c>
      <c r="E950" s="291" t="str">
        <f>IF(日報入力!G950="","",日報入力!K950)</f>
        <v/>
      </c>
      <c r="F950" s="291" t="str">
        <f>IF(日報入力!G950="","",日報入力!L950)</f>
        <v/>
      </c>
      <c r="G950" s="291" t="str">
        <f>IF(日報入力!G950="","",日報入力!L950-日報入力!O950-日報入力!P950-日報入力!Q950-日報入力!R950-日報入力!S950-日報入力!T950-日報入力!U950-日報入力!V950-日報入力!W950-日報入力!X950-日報入力!Y950-日報入力!Z950)</f>
        <v/>
      </c>
      <c r="H950" s="291" t="str">
        <f>IF(日報入力!G950="","",IF(日報入力!M950&gt;=0,日報入力!M950*F950,F950))</f>
        <v/>
      </c>
      <c r="I950" s="291" t="str">
        <f>IF(日報入力!G950="","",日報入力!O950)</f>
        <v/>
      </c>
      <c r="J950" s="291" t="str">
        <f>IF(日報入力!G950="","",日報入力!P950)</f>
        <v/>
      </c>
      <c r="K950" s="291" t="str">
        <f>IF(日報入力!G950="","",日報入力!Q950)</f>
        <v/>
      </c>
      <c r="L950" s="291" t="str">
        <f>IF(日報入力!G950="","",日報入力!R950)</f>
        <v/>
      </c>
      <c r="M950" s="291" t="str">
        <f>IF(日報入力!G950="","",日報入力!S950)</f>
        <v/>
      </c>
      <c r="N950" s="291" t="str">
        <f>IF(日報入力!G950="","",日報入力!T950)</f>
        <v/>
      </c>
      <c r="O950" s="291" t="str">
        <f>IF(日報入力!G950="","",日報入力!U950)</f>
        <v/>
      </c>
      <c r="P950" s="291" t="str">
        <f>IF(日報入力!G950="","",日報入力!V950)</f>
        <v/>
      </c>
      <c r="Q950" s="291" t="str">
        <f>IF(日報入力!G950="","",日報入力!W950)</f>
        <v/>
      </c>
      <c r="R950" s="291" t="str">
        <f>IF(日報入力!G950="","",日報入力!X950)</f>
        <v/>
      </c>
      <c r="S950" s="291" t="str">
        <f>IF(日報入力!G950="","",日報入力!Y950)</f>
        <v/>
      </c>
      <c r="T950" s="291" t="str">
        <f>IF(日報入力!G950="","",日報入力!Z950)</f>
        <v/>
      </c>
      <c r="U950" s="291" t="str">
        <f>IF(日報入力!G950="","",日報入力!AA950)</f>
        <v/>
      </c>
      <c r="V950" s="378" t="str">
        <f>IF(日報入力!G950="","",日報入力!AB950)</f>
        <v/>
      </c>
      <c r="W950" s="291" t="str">
        <f>IF(日報入力!G950="","",日報入力!AC950)</f>
        <v/>
      </c>
      <c r="X950" s="291" t="str">
        <f>IF(日報入力!G950="","",日報入力!AD950)</f>
        <v/>
      </c>
      <c r="Y950" s="291" t="str">
        <f>IF(日報入力!G950="","",日報入力!AE950)</f>
        <v/>
      </c>
      <c r="Z950" s="291" t="str">
        <f>IF(日報入力!G950="","",日報入力!AF950)</f>
        <v/>
      </c>
      <c r="AA950" s="291" t="str">
        <f>IF(日報入力!G950="","",日報入力!AG950)</f>
        <v/>
      </c>
      <c r="AB950" s="291" t="str">
        <f>IF(日報入力!G950="","",日報入力!AH950)</f>
        <v/>
      </c>
      <c r="AC950" s="291" t="str">
        <f>IF(日報入力!G950="","",日報入力!AI950)</f>
        <v/>
      </c>
      <c r="AD950" s="291" t="str">
        <f>IF(日報入力!G950="","",日報入力!AJ950)</f>
        <v/>
      </c>
      <c r="AE950" s="292" t="str">
        <f>IF(日報入力!G950="","",日報入力!E950)</f>
        <v/>
      </c>
      <c r="AF950" s="293" t="str">
        <f>IF(日報入力!G950="","",日報入力!AK950)</f>
        <v/>
      </c>
      <c r="AG950" s="293" t="str">
        <f>IF(日報入力!G950="","",日報入力!AL950)</f>
        <v/>
      </c>
      <c r="AH950" s="293" t="str">
        <f>IF(日報入力!G950="","",日報入力!AM950)</f>
        <v/>
      </c>
      <c r="AI950" s="294" t="str">
        <f>IF(日報入力!G950&gt;0,日報入力!D950*日報入力!K950*日報入力!AL950,"")</f>
        <v/>
      </c>
      <c r="AJ950" s="294" t="str">
        <f>IF(日報入力!G950&gt;0,日報入力!E950*日報入力!AL950,"")</f>
        <v/>
      </c>
      <c r="AK950" s="294" t="str">
        <f>IF(日報入力!G950&gt;0,AI950-AJ950,"")</f>
        <v/>
      </c>
      <c r="AL950" s="292" t="str">
        <f>IF(日報入力!G950&gt;0,日報入力!E950*日報入力!AM950,"")</f>
        <v/>
      </c>
      <c r="AM950" s="292" t="str">
        <f>IF(日報入力!G950&gt;0,日報入力!AB950*日報入力!AM950,"")</f>
        <v/>
      </c>
      <c r="AN950" s="68" t="str">
        <f>IF(日報入力!G950&gt;0,日報入力!C950,"")</f>
        <v/>
      </c>
      <c r="AO950" s="68" t="str">
        <f>日報入力!B950</f>
        <v/>
      </c>
      <c r="AP950" s="68" t="str">
        <f>IF(日報入力!AQ950,日報入力!BA950,"")</f>
        <v/>
      </c>
      <c r="AQ950" s="68" t="str">
        <f>IF(日報入力!AR950,日報入力!BB950,"")</f>
        <v/>
      </c>
      <c r="AR950" s="68" t="str">
        <f>IF(日報入力!AS950,"N勤","")</f>
        <v/>
      </c>
      <c r="AS950" s="295" t="e">
        <f t="shared" si="62"/>
        <v>#VALUE!</v>
      </c>
      <c r="AT950" s="439" t="str">
        <f>日報入力!AY950</f>
        <v/>
      </c>
      <c r="AU950" s="518" t="str">
        <f>IF(日報入力!G950,G950*60/E950,"")</f>
        <v/>
      </c>
      <c r="AV950" s="528" t="str">
        <f>IF(日報入力!AT950,日報入力!AT950,"")</f>
        <v/>
      </c>
      <c r="AW950" s="529" t="str">
        <f>IF(日報入力!AT950,AE950/日報入力!AT950,"")</f>
        <v/>
      </c>
      <c r="AX950" s="530" t="e">
        <f>IF(1&lt;日報集計!AT950,AT950/(((F950-I950-J950-N950-O950)*60)/(E950)),"")</f>
        <v>#VALUE!</v>
      </c>
      <c r="AY950" s="664" t="str">
        <f>IF(日報入力!H950,AT950/(((F950-J950)*60)/E950),"")</f>
        <v/>
      </c>
      <c r="AZ950" s="664" t="str">
        <f>IF(日報入力!I950,AT950/((G950*60)/E950),"")</f>
        <v/>
      </c>
      <c r="BA950" s="296" t="str">
        <f>IF(日報入力!G950,G950/F950,"")</f>
        <v/>
      </c>
      <c r="BB950" s="386" t="e">
        <f t="shared" si="63"/>
        <v>#VALUE!</v>
      </c>
      <c r="BC950" s="386" t="e">
        <f t="shared" si="64"/>
        <v>#VALUE!</v>
      </c>
      <c r="BD950" s="80">
        <f>日報入力!AU950</f>
        <v>0</v>
      </c>
      <c r="BE950" s="534" t="str">
        <f>IF(日報入力!AV950,日報入力!AV950,"")</f>
        <v/>
      </c>
      <c r="BF950" s="534" t="str">
        <f>IF(日報入力!AW950,日報入力!AW950,"")</f>
        <v/>
      </c>
      <c r="BG950" s="398" t="str">
        <f>IF(日報入力!G950,日報入力!K950*日報入力!D950*日報入力!BC950,"")</f>
        <v/>
      </c>
    </row>
    <row r="951" spans="1:59" ht="20.25" hidden="1" customHeight="1" x14ac:dyDescent="0.15">
      <c r="A951" s="302" t="str">
        <f>IF(日報入力!G951="","",日報入力!G951)</f>
        <v/>
      </c>
      <c r="B951" s="291" t="str">
        <f>IF(日報入力!G951="","",日報入力!H951)</f>
        <v/>
      </c>
      <c r="C951" s="291" t="str">
        <f>IF(日報入力!G951="","",日報入力!I951)</f>
        <v/>
      </c>
      <c r="D951" s="291" t="str">
        <f>IF(日報入力!G951="","",日報入力!J951)</f>
        <v/>
      </c>
      <c r="E951" s="291" t="str">
        <f>IF(日報入力!G951="","",日報入力!K951)</f>
        <v/>
      </c>
      <c r="F951" s="291" t="str">
        <f>IF(日報入力!G951="","",日報入力!L951)</f>
        <v/>
      </c>
      <c r="G951" s="291" t="str">
        <f>IF(日報入力!G951="","",日報入力!L951-日報入力!O951-日報入力!P951-日報入力!Q951-日報入力!R951-日報入力!S951-日報入力!T951-日報入力!U951-日報入力!V951-日報入力!W951-日報入力!X951-日報入力!Y951-日報入力!Z951)</f>
        <v/>
      </c>
      <c r="H951" s="291" t="str">
        <f>IF(日報入力!G951="","",IF(日報入力!M951&gt;=0,日報入力!M951*F951,F951))</f>
        <v/>
      </c>
      <c r="I951" s="291" t="str">
        <f>IF(日報入力!G951="","",日報入力!O951)</f>
        <v/>
      </c>
      <c r="J951" s="291" t="str">
        <f>IF(日報入力!G951="","",日報入力!P951)</f>
        <v/>
      </c>
      <c r="K951" s="291" t="str">
        <f>IF(日報入力!G951="","",日報入力!Q951)</f>
        <v/>
      </c>
      <c r="L951" s="291" t="str">
        <f>IF(日報入力!G951="","",日報入力!R951)</f>
        <v/>
      </c>
      <c r="M951" s="291" t="str">
        <f>IF(日報入力!G951="","",日報入力!S951)</f>
        <v/>
      </c>
      <c r="N951" s="291" t="str">
        <f>IF(日報入力!G951="","",日報入力!T951)</f>
        <v/>
      </c>
      <c r="O951" s="291" t="str">
        <f>IF(日報入力!G951="","",日報入力!U951)</f>
        <v/>
      </c>
      <c r="P951" s="291" t="str">
        <f>IF(日報入力!G951="","",日報入力!V951)</f>
        <v/>
      </c>
      <c r="Q951" s="291" t="str">
        <f>IF(日報入力!G951="","",日報入力!W951)</f>
        <v/>
      </c>
      <c r="R951" s="291" t="str">
        <f>IF(日報入力!G951="","",日報入力!X951)</f>
        <v/>
      </c>
      <c r="S951" s="291" t="str">
        <f>IF(日報入力!G951="","",日報入力!Y951)</f>
        <v/>
      </c>
      <c r="T951" s="291" t="str">
        <f>IF(日報入力!G951="","",日報入力!Z951)</f>
        <v/>
      </c>
      <c r="U951" s="291" t="str">
        <f>IF(日報入力!G951="","",日報入力!AA951)</f>
        <v/>
      </c>
      <c r="V951" s="378" t="str">
        <f>IF(日報入力!G951="","",日報入力!AB951)</f>
        <v/>
      </c>
      <c r="W951" s="291" t="str">
        <f>IF(日報入力!G951="","",日報入力!AC951)</f>
        <v/>
      </c>
      <c r="X951" s="291" t="str">
        <f>IF(日報入力!G951="","",日報入力!AD951)</f>
        <v/>
      </c>
      <c r="Y951" s="291" t="str">
        <f>IF(日報入力!G951="","",日報入力!AE951)</f>
        <v/>
      </c>
      <c r="Z951" s="291" t="str">
        <f>IF(日報入力!G951="","",日報入力!AF951)</f>
        <v/>
      </c>
      <c r="AA951" s="291" t="str">
        <f>IF(日報入力!G951="","",日報入力!AG951)</f>
        <v/>
      </c>
      <c r="AB951" s="291" t="str">
        <f>IF(日報入力!G951="","",日報入力!AH951)</f>
        <v/>
      </c>
      <c r="AC951" s="291" t="str">
        <f>IF(日報入力!G951="","",日報入力!AI951)</f>
        <v/>
      </c>
      <c r="AD951" s="291" t="str">
        <f>IF(日報入力!G951="","",日報入力!AJ951)</f>
        <v/>
      </c>
      <c r="AE951" s="292" t="str">
        <f>IF(日報入力!G951="","",日報入力!E951)</f>
        <v/>
      </c>
      <c r="AF951" s="293" t="str">
        <f>IF(日報入力!G951="","",日報入力!AK951)</f>
        <v/>
      </c>
      <c r="AG951" s="293" t="str">
        <f>IF(日報入力!G951="","",日報入力!AL951)</f>
        <v/>
      </c>
      <c r="AH951" s="293" t="str">
        <f>IF(日報入力!G951="","",日報入力!AM951)</f>
        <v/>
      </c>
      <c r="AI951" s="294" t="str">
        <f>IF(日報入力!G951&gt;0,日報入力!D951*日報入力!K951*日報入力!AL951,"")</f>
        <v/>
      </c>
      <c r="AJ951" s="294" t="str">
        <f>IF(日報入力!G951&gt;0,日報入力!E951*日報入力!AL951,"")</f>
        <v/>
      </c>
      <c r="AK951" s="294" t="str">
        <f>IF(日報入力!G951&gt;0,AI951-AJ951,"")</f>
        <v/>
      </c>
      <c r="AL951" s="292" t="str">
        <f>IF(日報入力!G951&gt;0,日報入力!E951*日報入力!AM951,"")</f>
        <v/>
      </c>
      <c r="AM951" s="292" t="str">
        <f>IF(日報入力!G951&gt;0,日報入力!AB951*日報入力!AM951,"")</f>
        <v/>
      </c>
      <c r="AN951" s="68" t="str">
        <f>IF(日報入力!G951&gt;0,日報入力!C951,"")</f>
        <v/>
      </c>
      <c r="AO951" s="68" t="str">
        <f>日報入力!B951</f>
        <v/>
      </c>
      <c r="AP951" s="68" t="str">
        <f>IF(日報入力!AQ951,日報入力!BA951,"")</f>
        <v/>
      </c>
      <c r="AQ951" s="68" t="str">
        <f>IF(日報入力!AR951,日報入力!BB951,"")</f>
        <v/>
      </c>
      <c r="AR951" s="68" t="str">
        <f>IF(日報入力!AS951,"N勤","")</f>
        <v/>
      </c>
      <c r="AS951" s="295" t="e">
        <f t="shared" si="62"/>
        <v>#VALUE!</v>
      </c>
      <c r="AT951" s="439" t="str">
        <f>日報入力!AY951</f>
        <v/>
      </c>
      <c r="AU951" s="518" t="str">
        <f>IF(日報入力!G951,G951*60/E951,"")</f>
        <v/>
      </c>
      <c r="AV951" s="528" t="str">
        <f>IF(日報入力!AT951,日報入力!AT951,"")</f>
        <v/>
      </c>
      <c r="AW951" s="529" t="str">
        <f>IF(日報入力!AT951,AE951/日報入力!AT951,"")</f>
        <v/>
      </c>
      <c r="AX951" s="530" t="e">
        <f>IF(1&lt;日報集計!AT951,AT951/(((F951-I951-J951-N951-O951)*60)/(E951)),"")</f>
        <v>#VALUE!</v>
      </c>
      <c r="AY951" s="664" t="str">
        <f>IF(日報入力!H951,AT951/(((F951-J951)*60)/E951),"")</f>
        <v/>
      </c>
      <c r="AZ951" s="664" t="str">
        <f>IF(日報入力!I951,AT951/((G951*60)/E951),"")</f>
        <v/>
      </c>
      <c r="BA951" s="296" t="str">
        <f>IF(日報入力!G951,G951/F951,"")</f>
        <v/>
      </c>
      <c r="BB951" s="386" t="e">
        <f t="shared" si="63"/>
        <v>#VALUE!</v>
      </c>
      <c r="BC951" s="386" t="e">
        <f t="shared" si="64"/>
        <v>#VALUE!</v>
      </c>
      <c r="BD951" s="80">
        <f>日報入力!AU951</f>
        <v>0</v>
      </c>
      <c r="BE951" s="534" t="str">
        <f>IF(日報入力!AV951,日報入力!AV951,"")</f>
        <v/>
      </c>
      <c r="BF951" s="534" t="str">
        <f>IF(日報入力!AW951,日報入力!AW951,"")</f>
        <v/>
      </c>
      <c r="BG951" s="398" t="str">
        <f>IF(日報入力!G951,日報入力!K951*日報入力!D951*日報入力!BC951,"")</f>
        <v/>
      </c>
    </row>
    <row r="952" spans="1:59" ht="20.25" hidden="1" customHeight="1" x14ac:dyDescent="0.15">
      <c r="A952" s="302" t="str">
        <f>IF(日報入力!G952="","",日報入力!G952)</f>
        <v/>
      </c>
      <c r="B952" s="291" t="str">
        <f>IF(日報入力!G952="","",日報入力!H952)</f>
        <v/>
      </c>
      <c r="C952" s="291" t="str">
        <f>IF(日報入力!G952="","",日報入力!I952)</f>
        <v/>
      </c>
      <c r="D952" s="291" t="str">
        <f>IF(日報入力!G952="","",日報入力!J952)</f>
        <v/>
      </c>
      <c r="E952" s="291" t="str">
        <f>IF(日報入力!G952="","",日報入力!K952)</f>
        <v/>
      </c>
      <c r="F952" s="291" t="str">
        <f>IF(日報入力!G952="","",日報入力!L952)</f>
        <v/>
      </c>
      <c r="G952" s="291" t="str">
        <f>IF(日報入力!G952="","",日報入力!L952-日報入力!O952-日報入力!P952-日報入力!Q952-日報入力!R952-日報入力!S952-日報入力!T952-日報入力!U952-日報入力!V952-日報入力!W952-日報入力!X952-日報入力!Y952-日報入力!Z952)</f>
        <v/>
      </c>
      <c r="H952" s="291" t="str">
        <f>IF(日報入力!G952="","",IF(日報入力!M952&gt;=0,日報入力!M952*F952,F952))</f>
        <v/>
      </c>
      <c r="I952" s="291" t="str">
        <f>IF(日報入力!G952="","",日報入力!O952)</f>
        <v/>
      </c>
      <c r="J952" s="291" t="str">
        <f>IF(日報入力!G952="","",日報入力!P952)</f>
        <v/>
      </c>
      <c r="K952" s="291" t="str">
        <f>IF(日報入力!G952="","",日報入力!Q952)</f>
        <v/>
      </c>
      <c r="L952" s="291" t="str">
        <f>IF(日報入力!G952="","",日報入力!R952)</f>
        <v/>
      </c>
      <c r="M952" s="291" t="str">
        <f>IF(日報入力!G952="","",日報入力!S952)</f>
        <v/>
      </c>
      <c r="N952" s="291" t="str">
        <f>IF(日報入力!G952="","",日報入力!T952)</f>
        <v/>
      </c>
      <c r="O952" s="291" t="str">
        <f>IF(日報入力!G952="","",日報入力!U952)</f>
        <v/>
      </c>
      <c r="P952" s="291" t="str">
        <f>IF(日報入力!G952="","",日報入力!V952)</f>
        <v/>
      </c>
      <c r="Q952" s="291" t="str">
        <f>IF(日報入力!G952="","",日報入力!W952)</f>
        <v/>
      </c>
      <c r="R952" s="291" t="str">
        <f>IF(日報入力!G952="","",日報入力!X952)</f>
        <v/>
      </c>
      <c r="S952" s="291" t="str">
        <f>IF(日報入力!G952="","",日報入力!Y952)</f>
        <v/>
      </c>
      <c r="T952" s="291" t="str">
        <f>IF(日報入力!G952="","",日報入力!Z952)</f>
        <v/>
      </c>
      <c r="U952" s="291" t="str">
        <f>IF(日報入力!G952="","",日報入力!AA952)</f>
        <v/>
      </c>
      <c r="V952" s="378" t="str">
        <f>IF(日報入力!G952="","",日報入力!AB952)</f>
        <v/>
      </c>
      <c r="W952" s="291" t="str">
        <f>IF(日報入力!G952="","",日報入力!AC952)</f>
        <v/>
      </c>
      <c r="X952" s="291" t="str">
        <f>IF(日報入力!G952="","",日報入力!AD952)</f>
        <v/>
      </c>
      <c r="Y952" s="291" t="str">
        <f>IF(日報入力!G952="","",日報入力!AE952)</f>
        <v/>
      </c>
      <c r="Z952" s="291" t="str">
        <f>IF(日報入力!G952="","",日報入力!AF952)</f>
        <v/>
      </c>
      <c r="AA952" s="291" t="str">
        <f>IF(日報入力!G952="","",日報入力!AG952)</f>
        <v/>
      </c>
      <c r="AB952" s="291" t="str">
        <f>IF(日報入力!G952="","",日報入力!AH952)</f>
        <v/>
      </c>
      <c r="AC952" s="291" t="str">
        <f>IF(日報入力!G952="","",日報入力!AI952)</f>
        <v/>
      </c>
      <c r="AD952" s="291" t="str">
        <f>IF(日報入力!G952="","",日報入力!AJ952)</f>
        <v/>
      </c>
      <c r="AE952" s="292" t="str">
        <f>IF(日報入力!G952="","",日報入力!E952)</f>
        <v/>
      </c>
      <c r="AF952" s="293" t="str">
        <f>IF(日報入力!G952="","",日報入力!AK952)</f>
        <v/>
      </c>
      <c r="AG952" s="293" t="str">
        <f>IF(日報入力!G952="","",日報入力!AL952)</f>
        <v/>
      </c>
      <c r="AH952" s="293" t="str">
        <f>IF(日報入力!G952="","",日報入力!AM952)</f>
        <v/>
      </c>
      <c r="AI952" s="294" t="str">
        <f>IF(日報入力!G952&gt;0,日報入力!D952*日報入力!K952*日報入力!AL952,"")</f>
        <v/>
      </c>
      <c r="AJ952" s="294" t="str">
        <f>IF(日報入力!G952&gt;0,日報入力!E952*日報入力!AL952,"")</f>
        <v/>
      </c>
      <c r="AK952" s="294" t="str">
        <f>IF(日報入力!G952&gt;0,AI952-AJ952,"")</f>
        <v/>
      </c>
      <c r="AL952" s="292" t="str">
        <f>IF(日報入力!G952&gt;0,日報入力!E952*日報入力!AM952,"")</f>
        <v/>
      </c>
      <c r="AM952" s="292" t="str">
        <f>IF(日報入力!G952&gt;0,日報入力!AB952*日報入力!AM952,"")</f>
        <v/>
      </c>
      <c r="AN952" s="68" t="str">
        <f>IF(日報入力!G952&gt;0,日報入力!C952,"")</f>
        <v/>
      </c>
      <c r="AO952" s="68" t="str">
        <f>日報入力!B952</f>
        <v/>
      </c>
      <c r="AP952" s="68" t="str">
        <f>IF(日報入力!AQ952,日報入力!BA952,"")</f>
        <v/>
      </c>
      <c r="AQ952" s="68" t="str">
        <f>IF(日報入力!AR952,日報入力!BB952,"")</f>
        <v/>
      </c>
      <c r="AR952" s="68" t="str">
        <f>IF(日報入力!AS952,"N勤","")</f>
        <v/>
      </c>
      <c r="AS952" s="295" t="e">
        <f t="shared" si="62"/>
        <v>#VALUE!</v>
      </c>
      <c r="AT952" s="439" t="str">
        <f>日報入力!AY952</f>
        <v/>
      </c>
      <c r="AU952" s="518" t="str">
        <f>IF(日報入力!G952,G952*60/E952,"")</f>
        <v/>
      </c>
      <c r="AV952" s="528" t="str">
        <f>IF(日報入力!AT952,日報入力!AT952,"")</f>
        <v/>
      </c>
      <c r="AW952" s="529" t="str">
        <f>IF(日報入力!AT952,AE952/日報入力!AT952,"")</f>
        <v/>
      </c>
      <c r="AX952" s="530" t="e">
        <f>IF(1&lt;日報集計!AT952,AT952/(((F952-I952-J952-N952-O952)*60)/(E952)),"")</f>
        <v>#VALUE!</v>
      </c>
      <c r="AY952" s="664" t="str">
        <f>IF(日報入力!H952,AT952/(((F952-J952)*60)/E952),"")</f>
        <v/>
      </c>
      <c r="AZ952" s="664" t="str">
        <f>IF(日報入力!I952,AT952/((G952*60)/E952),"")</f>
        <v/>
      </c>
      <c r="BA952" s="296" t="str">
        <f>IF(日報入力!G952,G952/F952,"")</f>
        <v/>
      </c>
      <c r="BB952" s="386" t="e">
        <f t="shared" si="63"/>
        <v>#VALUE!</v>
      </c>
      <c r="BC952" s="386" t="e">
        <f t="shared" si="64"/>
        <v>#VALUE!</v>
      </c>
      <c r="BD952" s="80">
        <f>日報入力!AU952</f>
        <v>0</v>
      </c>
      <c r="BE952" s="534" t="str">
        <f>IF(日報入力!AV952,日報入力!AV952,"")</f>
        <v/>
      </c>
      <c r="BF952" s="534" t="str">
        <f>IF(日報入力!AW952,日報入力!AW952,"")</f>
        <v/>
      </c>
      <c r="BG952" s="398" t="str">
        <f>IF(日報入力!G952,日報入力!K952*日報入力!D952*日報入力!BC952,"")</f>
        <v/>
      </c>
    </row>
    <row r="953" spans="1:59" ht="20.25" hidden="1" customHeight="1" x14ac:dyDescent="0.15">
      <c r="A953" s="302" t="str">
        <f>IF(日報入力!G953="","",日報入力!G953)</f>
        <v/>
      </c>
      <c r="B953" s="291" t="str">
        <f>IF(日報入力!G953="","",日報入力!H953)</f>
        <v/>
      </c>
      <c r="C953" s="291" t="str">
        <f>IF(日報入力!G953="","",日報入力!I953)</f>
        <v/>
      </c>
      <c r="D953" s="291" t="str">
        <f>IF(日報入力!G953="","",日報入力!J953)</f>
        <v/>
      </c>
      <c r="E953" s="291" t="str">
        <f>IF(日報入力!G953="","",日報入力!K953)</f>
        <v/>
      </c>
      <c r="F953" s="291" t="str">
        <f>IF(日報入力!G953="","",日報入力!L953)</f>
        <v/>
      </c>
      <c r="G953" s="291" t="str">
        <f>IF(日報入力!G953="","",日報入力!L953-日報入力!O953-日報入力!P953-日報入力!Q953-日報入力!R953-日報入力!S953-日報入力!T953-日報入力!U953-日報入力!V953-日報入力!W953-日報入力!X953-日報入力!Y953-日報入力!Z953)</f>
        <v/>
      </c>
      <c r="H953" s="291" t="str">
        <f>IF(日報入力!G953="","",IF(日報入力!M953&gt;=0,日報入力!M953*F953,F953))</f>
        <v/>
      </c>
      <c r="I953" s="291" t="str">
        <f>IF(日報入力!G953="","",日報入力!O953)</f>
        <v/>
      </c>
      <c r="J953" s="291" t="str">
        <f>IF(日報入力!G953="","",日報入力!P953)</f>
        <v/>
      </c>
      <c r="K953" s="291" t="str">
        <f>IF(日報入力!G953="","",日報入力!Q953)</f>
        <v/>
      </c>
      <c r="L953" s="291" t="str">
        <f>IF(日報入力!G953="","",日報入力!R953)</f>
        <v/>
      </c>
      <c r="M953" s="291" t="str">
        <f>IF(日報入力!G953="","",日報入力!S953)</f>
        <v/>
      </c>
      <c r="N953" s="291" t="str">
        <f>IF(日報入力!G953="","",日報入力!T953)</f>
        <v/>
      </c>
      <c r="O953" s="291" t="str">
        <f>IF(日報入力!G953="","",日報入力!U953)</f>
        <v/>
      </c>
      <c r="P953" s="291" t="str">
        <f>IF(日報入力!G953="","",日報入力!V953)</f>
        <v/>
      </c>
      <c r="Q953" s="291" t="str">
        <f>IF(日報入力!G953="","",日報入力!W953)</f>
        <v/>
      </c>
      <c r="R953" s="291" t="str">
        <f>IF(日報入力!G953="","",日報入力!X953)</f>
        <v/>
      </c>
      <c r="S953" s="291" t="str">
        <f>IF(日報入力!G953="","",日報入力!Y953)</f>
        <v/>
      </c>
      <c r="T953" s="291" t="str">
        <f>IF(日報入力!G953="","",日報入力!Z953)</f>
        <v/>
      </c>
      <c r="U953" s="291" t="str">
        <f>IF(日報入力!G953="","",日報入力!AA953)</f>
        <v/>
      </c>
      <c r="V953" s="378" t="str">
        <f>IF(日報入力!G953="","",日報入力!AB953)</f>
        <v/>
      </c>
      <c r="W953" s="291" t="str">
        <f>IF(日報入力!G953="","",日報入力!AC953)</f>
        <v/>
      </c>
      <c r="X953" s="291" t="str">
        <f>IF(日報入力!G953="","",日報入力!AD953)</f>
        <v/>
      </c>
      <c r="Y953" s="291" t="str">
        <f>IF(日報入力!G953="","",日報入力!AE953)</f>
        <v/>
      </c>
      <c r="Z953" s="291" t="str">
        <f>IF(日報入力!G953="","",日報入力!AF953)</f>
        <v/>
      </c>
      <c r="AA953" s="291" t="str">
        <f>IF(日報入力!G953="","",日報入力!AG953)</f>
        <v/>
      </c>
      <c r="AB953" s="291" t="str">
        <f>IF(日報入力!G953="","",日報入力!AH953)</f>
        <v/>
      </c>
      <c r="AC953" s="291" t="str">
        <f>IF(日報入力!G953="","",日報入力!AI953)</f>
        <v/>
      </c>
      <c r="AD953" s="291" t="str">
        <f>IF(日報入力!G953="","",日報入力!AJ953)</f>
        <v/>
      </c>
      <c r="AE953" s="292" t="str">
        <f>IF(日報入力!G953="","",日報入力!E953)</f>
        <v/>
      </c>
      <c r="AF953" s="293" t="str">
        <f>IF(日報入力!G953="","",日報入力!AK953)</f>
        <v/>
      </c>
      <c r="AG953" s="293" t="str">
        <f>IF(日報入力!G953="","",日報入力!AL953)</f>
        <v/>
      </c>
      <c r="AH953" s="293" t="str">
        <f>IF(日報入力!G953="","",日報入力!AM953)</f>
        <v/>
      </c>
      <c r="AI953" s="294" t="str">
        <f>IF(日報入力!G953&gt;0,日報入力!D953*日報入力!K953*日報入力!AL953,"")</f>
        <v/>
      </c>
      <c r="AJ953" s="294" t="str">
        <f>IF(日報入力!G953&gt;0,日報入力!E953*日報入力!AL953,"")</f>
        <v/>
      </c>
      <c r="AK953" s="294" t="str">
        <f>IF(日報入力!G953&gt;0,AI953-AJ953,"")</f>
        <v/>
      </c>
      <c r="AL953" s="292" t="str">
        <f>IF(日報入力!G953&gt;0,日報入力!E953*日報入力!AM953,"")</f>
        <v/>
      </c>
      <c r="AM953" s="292" t="str">
        <f>IF(日報入力!G953&gt;0,日報入力!AB953*日報入力!AM953,"")</f>
        <v/>
      </c>
      <c r="AN953" s="68" t="str">
        <f>IF(日報入力!G953&gt;0,日報入力!C953,"")</f>
        <v/>
      </c>
      <c r="AO953" s="68" t="str">
        <f>日報入力!B953</f>
        <v/>
      </c>
      <c r="AP953" s="68" t="str">
        <f>IF(日報入力!AQ953,日報入力!BA953,"")</f>
        <v/>
      </c>
      <c r="AQ953" s="68" t="str">
        <f>IF(日報入力!AR953,日報入力!BB953,"")</f>
        <v/>
      </c>
      <c r="AR953" s="68" t="str">
        <f>IF(日報入力!AS953,"N勤","")</f>
        <v/>
      </c>
      <c r="AS953" s="295" t="e">
        <f t="shared" si="62"/>
        <v>#VALUE!</v>
      </c>
      <c r="AT953" s="439" t="str">
        <f>日報入力!AY953</f>
        <v/>
      </c>
      <c r="AU953" s="518" t="str">
        <f>IF(日報入力!G953,G953*60/E953,"")</f>
        <v/>
      </c>
      <c r="AV953" s="528" t="str">
        <f>IF(日報入力!AT953,日報入力!AT953,"")</f>
        <v/>
      </c>
      <c r="AW953" s="529" t="str">
        <f>IF(日報入力!AT953,AE953/日報入力!AT953,"")</f>
        <v/>
      </c>
      <c r="AX953" s="530" t="e">
        <f>IF(1&lt;日報集計!AT953,AT953/(((F953-I953-J953-N953-O953)*60)/(E953)),"")</f>
        <v>#VALUE!</v>
      </c>
      <c r="AY953" s="664" t="str">
        <f>IF(日報入力!H953,AT953/(((F953-J953)*60)/E953),"")</f>
        <v/>
      </c>
      <c r="AZ953" s="664" t="str">
        <f>IF(日報入力!I953,AT953/((G953*60)/E953),"")</f>
        <v/>
      </c>
      <c r="BA953" s="296" t="str">
        <f>IF(日報入力!G953,G953/F953,"")</f>
        <v/>
      </c>
      <c r="BB953" s="386" t="e">
        <f t="shared" si="63"/>
        <v>#VALUE!</v>
      </c>
      <c r="BC953" s="386" t="e">
        <f t="shared" si="64"/>
        <v>#VALUE!</v>
      </c>
      <c r="BD953" s="80">
        <f>日報入力!AU953</f>
        <v>0</v>
      </c>
      <c r="BE953" s="534" t="str">
        <f>IF(日報入力!AV953,日報入力!AV953,"")</f>
        <v/>
      </c>
      <c r="BF953" s="534" t="str">
        <f>IF(日報入力!AW953,日報入力!AW953,"")</f>
        <v/>
      </c>
      <c r="BG953" s="398" t="str">
        <f>IF(日報入力!G953,日報入力!K953*日報入力!D953*日報入力!BC953,"")</f>
        <v/>
      </c>
    </row>
    <row r="954" spans="1:59" ht="20.25" hidden="1" customHeight="1" x14ac:dyDescent="0.15">
      <c r="A954" s="302" t="str">
        <f>IF(日報入力!G954="","",日報入力!G954)</f>
        <v/>
      </c>
      <c r="B954" s="291" t="str">
        <f>IF(日報入力!G954="","",日報入力!H954)</f>
        <v/>
      </c>
      <c r="C954" s="291" t="str">
        <f>IF(日報入力!G954="","",日報入力!I954)</f>
        <v/>
      </c>
      <c r="D954" s="291" t="str">
        <f>IF(日報入力!G954="","",日報入力!J954)</f>
        <v/>
      </c>
      <c r="E954" s="291" t="str">
        <f>IF(日報入力!G954="","",日報入力!K954)</f>
        <v/>
      </c>
      <c r="F954" s="291" t="str">
        <f>IF(日報入力!G954="","",日報入力!L954)</f>
        <v/>
      </c>
      <c r="G954" s="291" t="str">
        <f>IF(日報入力!G954="","",日報入力!L954-日報入力!O954-日報入力!P954-日報入力!Q954-日報入力!R954-日報入力!S954-日報入力!T954-日報入力!U954-日報入力!V954-日報入力!W954-日報入力!X954-日報入力!Y954-日報入力!Z954)</f>
        <v/>
      </c>
      <c r="H954" s="291" t="str">
        <f>IF(日報入力!G954="","",IF(日報入力!M954&gt;=0,日報入力!M954*F954,F954))</f>
        <v/>
      </c>
      <c r="I954" s="291" t="str">
        <f>IF(日報入力!G954="","",日報入力!O954)</f>
        <v/>
      </c>
      <c r="J954" s="291" t="str">
        <f>IF(日報入力!G954="","",日報入力!P954)</f>
        <v/>
      </c>
      <c r="K954" s="291" t="str">
        <f>IF(日報入力!G954="","",日報入力!Q954)</f>
        <v/>
      </c>
      <c r="L954" s="291" t="str">
        <f>IF(日報入力!G954="","",日報入力!R954)</f>
        <v/>
      </c>
      <c r="M954" s="291" t="str">
        <f>IF(日報入力!G954="","",日報入力!S954)</f>
        <v/>
      </c>
      <c r="N954" s="291" t="str">
        <f>IF(日報入力!G954="","",日報入力!T954)</f>
        <v/>
      </c>
      <c r="O954" s="291" t="str">
        <f>IF(日報入力!G954="","",日報入力!U954)</f>
        <v/>
      </c>
      <c r="P954" s="291" t="str">
        <f>IF(日報入力!G954="","",日報入力!V954)</f>
        <v/>
      </c>
      <c r="Q954" s="291" t="str">
        <f>IF(日報入力!G954="","",日報入力!W954)</f>
        <v/>
      </c>
      <c r="R954" s="291" t="str">
        <f>IF(日報入力!G954="","",日報入力!X954)</f>
        <v/>
      </c>
      <c r="S954" s="291" t="str">
        <f>IF(日報入力!G954="","",日報入力!Y954)</f>
        <v/>
      </c>
      <c r="T954" s="291" t="str">
        <f>IF(日報入力!G954="","",日報入力!Z954)</f>
        <v/>
      </c>
      <c r="U954" s="291" t="str">
        <f>IF(日報入力!G954="","",日報入力!AA954)</f>
        <v/>
      </c>
      <c r="V954" s="378" t="str">
        <f>IF(日報入力!G954="","",日報入力!AB954)</f>
        <v/>
      </c>
      <c r="W954" s="291" t="str">
        <f>IF(日報入力!G954="","",日報入力!AC954)</f>
        <v/>
      </c>
      <c r="X954" s="291" t="str">
        <f>IF(日報入力!G954="","",日報入力!AD954)</f>
        <v/>
      </c>
      <c r="Y954" s="291" t="str">
        <f>IF(日報入力!G954="","",日報入力!AE954)</f>
        <v/>
      </c>
      <c r="Z954" s="291" t="str">
        <f>IF(日報入力!G954="","",日報入力!AF954)</f>
        <v/>
      </c>
      <c r="AA954" s="291" t="str">
        <f>IF(日報入力!G954="","",日報入力!AG954)</f>
        <v/>
      </c>
      <c r="AB954" s="291" t="str">
        <f>IF(日報入力!G954="","",日報入力!AH954)</f>
        <v/>
      </c>
      <c r="AC954" s="291" t="str">
        <f>IF(日報入力!G954="","",日報入力!AI954)</f>
        <v/>
      </c>
      <c r="AD954" s="291" t="str">
        <f>IF(日報入力!G954="","",日報入力!AJ954)</f>
        <v/>
      </c>
      <c r="AE954" s="292" t="str">
        <f>IF(日報入力!G954="","",日報入力!E954)</f>
        <v/>
      </c>
      <c r="AF954" s="293" t="str">
        <f>IF(日報入力!G954="","",日報入力!AK954)</f>
        <v/>
      </c>
      <c r="AG954" s="293" t="str">
        <f>IF(日報入力!G954="","",日報入力!AL954)</f>
        <v/>
      </c>
      <c r="AH954" s="293" t="str">
        <f>IF(日報入力!G954="","",日報入力!AM954)</f>
        <v/>
      </c>
      <c r="AI954" s="294" t="str">
        <f>IF(日報入力!G954&gt;0,日報入力!D954*日報入力!K954*日報入力!AL954,"")</f>
        <v/>
      </c>
      <c r="AJ954" s="294" t="str">
        <f>IF(日報入力!G954&gt;0,日報入力!E954*日報入力!AL954,"")</f>
        <v/>
      </c>
      <c r="AK954" s="294" t="str">
        <f>IF(日報入力!G954&gt;0,AI954-AJ954,"")</f>
        <v/>
      </c>
      <c r="AL954" s="292" t="str">
        <f>IF(日報入力!G954&gt;0,日報入力!E954*日報入力!AM954,"")</f>
        <v/>
      </c>
      <c r="AM954" s="292" t="str">
        <f>IF(日報入力!G954&gt;0,日報入力!AB954*日報入力!AM954,"")</f>
        <v/>
      </c>
      <c r="AN954" s="68" t="str">
        <f>IF(日報入力!G954&gt;0,日報入力!C954,"")</f>
        <v/>
      </c>
      <c r="AO954" s="68" t="str">
        <f>日報入力!B954</f>
        <v/>
      </c>
      <c r="AP954" s="68" t="str">
        <f>IF(日報入力!AQ954,日報入力!BA954,"")</f>
        <v/>
      </c>
      <c r="AQ954" s="68" t="str">
        <f>IF(日報入力!AR954,日報入力!BB954,"")</f>
        <v/>
      </c>
      <c r="AR954" s="68" t="str">
        <f>IF(日報入力!AS954,"N勤","")</f>
        <v/>
      </c>
      <c r="AS954" s="295" t="e">
        <f t="shared" si="62"/>
        <v>#VALUE!</v>
      </c>
      <c r="AT954" s="439" t="str">
        <f>日報入力!AY954</f>
        <v/>
      </c>
      <c r="AU954" s="518" t="str">
        <f>IF(日報入力!G954,G954*60/E954,"")</f>
        <v/>
      </c>
      <c r="AV954" s="528" t="str">
        <f>IF(日報入力!AT954,日報入力!AT954,"")</f>
        <v/>
      </c>
      <c r="AW954" s="529" t="str">
        <f>IF(日報入力!AT954,AE954/日報入力!AT954,"")</f>
        <v/>
      </c>
      <c r="AX954" s="530" t="e">
        <f>IF(1&lt;日報集計!AT954,AT954/(((F954-I954-J954-N954-O954)*60)/(E954)),"")</f>
        <v>#VALUE!</v>
      </c>
      <c r="AY954" s="664" t="str">
        <f>IF(日報入力!H954,AT954/(((F954-J954)*60)/E954),"")</f>
        <v/>
      </c>
      <c r="AZ954" s="664" t="str">
        <f>IF(日報入力!I954,AT954/((G954*60)/E954),"")</f>
        <v/>
      </c>
      <c r="BA954" s="296" t="str">
        <f>IF(日報入力!G954,G954/F954,"")</f>
        <v/>
      </c>
      <c r="BB954" s="386" t="e">
        <f t="shared" si="63"/>
        <v>#VALUE!</v>
      </c>
      <c r="BC954" s="386" t="e">
        <f t="shared" si="64"/>
        <v>#VALUE!</v>
      </c>
      <c r="BD954" s="80">
        <f>日報入力!AU954</f>
        <v>0</v>
      </c>
      <c r="BE954" s="534" t="str">
        <f>IF(日報入力!AV954,日報入力!AV954,"")</f>
        <v/>
      </c>
      <c r="BF954" s="534" t="str">
        <f>IF(日報入力!AW954,日報入力!AW954,"")</f>
        <v/>
      </c>
      <c r="BG954" s="398" t="str">
        <f>IF(日報入力!G954,日報入力!K954*日報入力!D954*日報入力!BC954,"")</f>
        <v/>
      </c>
    </row>
    <row r="955" spans="1:59" ht="20.25" hidden="1" customHeight="1" x14ac:dyDescent="0.15">
      <c r="A955" s="302" t="str">
        <f>IF(日報入力!G955="","",日報入力!G955)</f>
        <v/>
      </c>
      <c r="B955" s="291" t="str">
        <f>IF(日報入力!G955="","",日報入力!H955)</f>
        <v/>
      </c>
      <c r="C955" s="291" t="str">
        <f>IF(日報入力!G955="","",日報入力!I955)</f>
        <v/>
      </c>
      <c r="D955" s="291" t="str">
        <f>IF(日報入力!G955="","",日報入力!J955)</f>
        <v/>
      </c>
      <c r="E955" s="291" t="str">
        <f>IF(日報入力!G955="","",日報入力!K955)</f>
        <v/>
      </c>
      <c r="F955" s="291" t="str">
        <f>IF(日報入力!G955="","",日報入力!L955)</f>
        <v/>
      </c>
      <c r="G955" s="291" t="str">
        <f>IF(日報入力!G955="","",日報入力!L955-日報入力!O955-日報入力!P955-日報入力!Q955-日報入力!R955-日報入力!S955-日報入力!T955-日報入力!U955-日報入力!V955-日報入力!W955-日報入力!X955-日報入力!Y955-日報入力!Z955)</f>
        <v/>
      </c>
      <c r="H955" s="291" t="str">
        <f>IF(日報入力!G955="","",IF(日報入力!M955&gt;=0,日報入力!M955*F955,F955))</f>
        <v/>
      </c>
      <c r="I955" s="291" t="str">
        <f>IF(日報入力!G955="","",日報入力!O955)</f>
        <v/>
      </c>
      <c r="J955" s="291" t="str">
        <f>IF(日報入力!G955="","",日報入力!P955)</f>
        <v/>
      </c>
      <c r="K955" s="291" t="str">
        <f>IF(日報入力!G955="","",日報入力!Q955)</f>
        <v/>
      </c>
      <c r="L955" s="291" t="str">
        <f>IF(日報入力!G955="","",日報入力!R955)</f>
        <v/>
      </c>
      <c r="M955" s="291" t="str">
        <f>IF(日報入力!G955="","",日報入力!S955)</f>
        <v/>
      </c>
      <c r="N955" s="291" t="str">
        <f>IF(日報入力!G955="","",日報入力!T955)</f>
        <v/>
      </c>
      <c r="O955" s="291" t="str">
        <f>IF(日報入力!G955="","",日報入力!U955)</f>
        <v/>
      </c>
      <c r="P955" s="291" t="str">
        <f>IF(日報入力!G955="","",日報入力!V955)</f>
        <v/>
      </c>
      <c r="Q955" s="291" t="str">
        <f>IF(日報入力!G955="","",日報入力!W955)</f>
        <v/>
      </c>
      <c r="R955" s="291" t="str">
        <f>IF(日報入力!G955="","",日報入力!X955)</f>
        <v/>
      </c>
      <c r="S955" s="291" t="str">
        <f>IF(日報入力!G955="","",日報入力!Y955)</f>
        <v/>
      </c>
      <c r="T955" s="291" t="str">
        <f>IF(日報入力!G955="","",日報入力!Z955)</f>
        <v/>
      </c>
      <c r="U955" s="291" t="str">
        <f>IF(日報入力!G955="","",日報入力!AA955)</f>
        <v/>
      </c>
      <c r="V955" s="378" t="str">
        <f>IF(日報入力!G955="","",日報入力!AB955)</f>
        <v/>
      </c>
      <c r="W955" s="291" t="str">
        <f>IF(日報入力!G955="","",日報入力!AC955)</f>
        <v/>
      </c>
      <c r="X955" s="291" t="str">
        <f>IF(日報入力!G955="","",日報入力!AD955)</f>
        <v/>
      </c>
      <c r="Y955" s="291" t="str">
        <f>IF(日報入力!G955="","",日報入力!AE955)</f>
        <v/>
      </c>
      <c r="Z955" s="291" t="str">
        <f>IF(日報入力!G955="","",日報入力!AF955)</f>
        <v/>
      </c>
      <c r="AA955" s="291" t="str">
        <f>IF(日報入力!G955="","",日報入力!AG955)</f>
        <v/>
      </c>
      <c r="AB955" s="291" t="str">
        <f>IF(日報入力!G955="","",日報入力!AH955)</f>
        <v/>
      </c>
      <c r="AC955" s="291" t="str">
        <f>IF(日報入力!G955="","",日報入力!AI955)</f>
        <v/>
      </c>
      <c r="AD955" s="291" t="str">
        <f>IF(日報入力!G955="","",日報入力!AJ955)</f>
        <v/>
      </c>
      <c r="AE955" s="292" t="str">
        <f>IF(日報入力!G955="","",日報入力!E955)</f>
        <v/>
      </c>
      <c r="AF955" s="293" t="str">
        <f>IF(日報入力!G955="","",日報入力!AK955)</f>
        <v/>
      </c>
      <c r="AG955" s="293" t="str">
        <f>IF(日報入力!G955="","",日報入力!AL955)</f>
        <v/>
      </c>
      <c r="AH955" s="293" t="str">
        <f>IF(日報入力!G955="","",日報入力!AM955)</f>
        <v/>
      </c>
      <c r="AI955" s="294" t="str">
        <f>IF(日報入力!G955&gt;0,日報入力!D955*日報入力!K955*日報入力!AL955,"")</f>
        <v/>
      </c>
      <c r="AJ955" s="294" t="str">
        <f>IF(日報入力!G955&gt;0,日報入力!E955*日報入力!AL955,"")</f>
        <v/>
      </c>
      <c r="AK955" s="294" t="str">
        <f>IF(日報入力!G955&gt;0,AI955-AJ955,"")</f>
        <v/>
      </c>
      <c r="AL955" s="292" t="str">
        <f>IF(日報入力!G955&gt;0,日報入力!E955*日報入力!AM955,"")</f>
        <v/>
      </c>
      <c r="AM955" s="292" t="str">
        <f>IF(日報入力!G955&gt;0,日報入力!AB955*日報入力!AM955,"")</f>
        <v/>
      </c>
      <c r="AN955" s="68" t="str">
        <f>IF(日報入力!G955&gt;0,日報入力!C955,"")</f>
        <v/>
      </c>
      <c r="AO955" s="68" t="str">
        <f>日報入力!B955</f>
        <v/>
      </c>
      <c r="AP955" s="68" t="str">
        <f>IF(日報入力!AQ955,日報入力!BA955,"")</f>
        <v/>
      </c>
      <c r="AQ955" s="68" t="str">
        <f>IF(日報入力!AR955,日報入力!BB955,"")</f>
        <v/>
      </c>
      <c r="AR955" s="68" t="str">
        <f>IF(日報入力!AS955,"N勤","")</f>
        <v/>
      </c>
      <c r="AS955" s="295" t="e">
        <f t="shared" si="62"/>
        <v>#VALUE!</v>
      </c>
      <c r="AT955" s="439" t="str">
        <f>日報入力!AY955</f>
        <v/>
      </c>
      <c r="AU955" s="518" t="str">
        <f>IF(日報入力!G955,G955*60/E955,"")</f>
        <v/>
      </c>
      <c r="AV955" s="528" t="str">
        <f>IF(日報入力!AT955,日報入力!AT955,"")</f>
        <v/>
      </c>
      <c r="AW955" s="529" t="str">
        <f>IF(日報入力!AT955,AE955/日報入力!AT955,"")</f>
        <v/>
      </c>
      <c r="AX955" s="530" t="e">
        <f>IF(1&lt;日報集計!AT955,AT955/(((F955-I955-J955-N955-O955)*60)/(E955)),"")</f>
        <v>#VALUE!</v>
      </c>
      <c r="AY955" s="664" t="str">
        <f>IF(日報入力!H955,AT955/(((F955-J955)*60)/E955),"")</f>
        <v/>
      </c>
      <c r="AZ955" s="664" t="str">
        <f>IF(日報入力!I955,AT955/((G955*60)/E955),"")</f>
        <v/>
      </c>
      <c r="BA955" s="296" t="str">
        <f>IF(日報入力!G955,G955/F955,"")</f>
        <v/>
      </c>
      <c r="BB955" s="386" t="e">
        <f t="shared" si="63"/>
        <v>#VALUE!</v>
      </c>
      <c r="BC955" s="386" t="e">
        <f t="shared" si="64"/>
        <v>#VALUE!</v>
      </c>
      <c r="BD955" s="80">
        <f>日報入力!AU955</f>
        <v>0</v>
      </c>
      <c r="BE955" s="534" t="str">
        <f>IF(日報入力!AV955,日報入力!AV955,"")</f>
        <v/>
      </c>
      <c r="BF955" s="534" t="str">
        <f>IF(日報入力!AW955,日報入力!AW955,"")</f>
        <v/>
      </c>
      <c r="BG955" s="398" t="str">
        <f>IF(日報入力!G955,日報入力!K955*日報入力!D955*日報入力!BC955,"")</f>
        <v/>
      </c>
    </row>
    <row r="956" spans="1:59" ht="20.25" hidden="1" customHeight="1" x14ac:dyDescent="0.15">
      <c r="A956" s="302" t="str">
        <f>IF(日報入力!G956="","",日報入力!G956)</f>
        <v/>
      </c>
      <c r="B956" s="291" t="str">
        <f>IF(日報入力!G956="","",日報入力!H956)</f>
        <v/>
      </c>
      <c r="C956" s="291" t="str">
        <f>IF(日報入力!G956="","",日報入力!I956)</f>
        <v/>
      </c>
      <c r="D956" s="291" t="str">
        <f>IF(日報入力!G956="","",日報入力!J956)</f>
        <v/>
      </c>
      <c r="E956" s="291" t="str">
        <f>IF(日報入力!G956="","",日報入力!K956)</f>
        <v/>
      </c>
      <c r="F956" s="291" t="str">
        <f>IF(日報入力!G956="","",日報入力!L956)</f>
        <v/>
      </c>
      <c r="G956" s="291" t="str">
        <f>IF(日報入力!G956="","",日報入力!L956-日報入力!O956-日報入力!P956-日報入力!Q956-日報入力!R956-日報入力!S956-日報入力!T956-日報入力!U956-日報入力!V956-日報入力!W956-日報入力!X956-日報入力!Y956-日報入力!Z956)</f>
        <v/>
      </c>
      <c r="H956" s="291" t="str">
        <f>IF(日報入力!G956="","",IF(日報入力!M956&gt;=0,日報入力!M956*F956,F956))</f>
        <v/>
      </c>
      <c r="I956" s="291" t="str">
        <f>IF(日報入力!G956="","",日報入力!O956)</f>
        <v/>
      </c>
      <c r="J956" s="291" t="str">
        <f>IF(日報入力!G956="","",日報入力!P956)</f>
        <v/>
      </c>
      <c r="K956" s="291" t="str">
        <f>IF(日報入力!G956="","",日報入力!Q956)</f>
        <v/>
      </c>
      <c r="L956" s="291" t="str">
        <f>IF(日報入力!G956="","",日報入力!R956)</f>
        <v/>
      </c>
      <c r="M956" s="291" t="str">
        <f>IF(日報入力!G956="","",日報入力!S956)</f>
        <v/>
      </c>
      <c r="N956" s="291" t="str">
        <f>IF(日報入力!G956="","",日報入力!T956)</f>
        <v/>
      </c>
      <c r="O956" s="291" t="str">
        <f>IF(日報入力!G956="","",日報入力!U956)</f>
        <v/>
      </c>
      <c r="P956" s="291" t="str">
        <f>IF(日報入力!G956="","",日報入力!V956)</f>
        <v/>
      </c>
      <c r="Q956" s="291" t="str">
        <f>IF(日報入力!G956="","",日報入力!W956)</f>
        <v/>
      </c>
      <c r="R956" s="291" t="str">
        <f>IF(日報入力!G956="","",日報入力!X956)</f>
        <v/>
      </c>
      <c r="S956" s="291" t="str">
        <f>IF(日報入力!G956="","",日報入力!Y956)</f>
        <v/>
      </c>
      <c r="T956" s="291" t="str">
        <f>IF(日報入力!G956="","",日報入力!Z956)</f>
        <v/>
      </c>
      <c r="U956" s="291" t="str">
        <f>IF(日報入力!G956="","",日報入力!AA956)</f>
        <v/>
      </c>
      <c r="V956" s="378" t="str">
        <f>IF(日報入力!G956="","",日報入力!AB956)</f>
        <v/>
      </c>
      <c r="W956" s="291" t="str">
        <f>IF(日報入力!G956="","",日報入力!AC956)</f>
        <v/>
      </c>
      <c r="X956" s="291" t="str">
        <f>IF(日報入力!G956="","",日報入力!AD956)</f>
        <v/>
      </c>
      <c r="Y956" s="291" t="str">
        <f>IF(日報入力!G956="","",日報入力!AE956)</f>
        <v/>
      </c>
      <c r="Z956" s="291" t="str">
        <f>IF(日報入力!G956="","",日報入力!AF956)</f>
        <v/>
      </c>
      <c r="AA956" s="291" t="str">
        <f>IF(日報入力!G956="","",日報入力!AG956)</f>
        <v/>
      </c>
      <c r="AB956" s="291" t="str">
        <f>IF(日報入力!G956="","",日報入力!AH956)</f>
        <v/>
      </c>
      <c r="AC956" s="291" t="str">
        <f>IF(日報入力!G956="","",日報入力!AI956)</f>
        <v/>
      </c>
      <c r="AD956" s="291" t="str">
        <f>IF(日報入力!G956="","",日報入力!AJ956)</f>
        <v/>
      </c>
      <c r="AE956" s="292" t="str">
        <f>IF(日報入力!G956="","",日報入力!E956)</f>
        <v/>
      </c>
      <c r="AF956" s="293" t="str">
        <f>IF(日報入力!G956="","",日報入力!AK956)</f>
        <v/>
      </c>
      <c r="AG956" s="293" t="str">
        <f>IF(日報入力!G956="","",日報入力!AL956)</f>
        <v/>
      </c>
      <c r="AH956" s="293" t="str">
        <f>IF(日報入力!G956="","",日報入力!AM956)</f>
        <v/>
      </c>
      <c r="AI956" s="294" t="str">
        <f>IF(日報入力!G956&gt;0,日報入力!D956*日報入力!K956*日報入力!AL956,"")</f>
        <v/>
      </c>
      <c r="AJ956" s="294" t="str">
        <f>IF(日報入力!G956&gt;0,日報入力!E956*日報入力!AL956,"")</f>
        <v/>
      </c>
      <c r="AK956" s="294" t="str">
        <f>IF(日報入力!G956&gt;0,AI956-AJ956,"")</f>
        <v/>
      </c>
      <c r="AL956" s="292" t="str">
        <f>IF(日報入力!G956&gt;0,日報入力!E956*日報入力!AM956,"")</f>
        <v/>
      </c>
      <c r="AM956" s="292" t="str">
        <f>IF(日報入力!G956&gt;0,日報入力!AB956*日報入力!AM956,"")</f>
        <v/>
      </c>
      <c r="AN956" s="68" t="str">
        <f>IF(日報入力!G956&gt;0,日報入力!C956,"")</f>
        <v/>
      </c>
      <c r="AO956" s="68" t="str">
        <f>日報入力!B956</f>
        <v/>
      </c>
      <c r="AP956" s="68" t="str">
        <f>IF(日報入力!AQ956,日報入力!BA956,"")</f>
        <v/>
      </c>
      <c r="AQ956" s="68" t="str">
        <f>IF(日報入力!AR956,日報入力!BB956,"")</f>
        <v/>
      </c>
      <c r="AR956" s="68" t="str">
        <f>IF(日報入力!AS956,"N勤","")</f>
        <v/>
      </c>
      <c r="AS956" s="295" t="e">
        <f t="shared" si="62"/>
        <v>#VALUE!</v>
      </c>
      <c r="AT956" s="439" t="str">
        <f>日報入力!AY956</f>
        <v/>
      </c>
      <c r="AU956" s="518" t="str">
        <f>IF(日報入力!G956,G956*60/E956,"")</f>
        <v/>
      </c>
      <c r="AV956" s="528" t="str">
        <f>IF(日報入力!AT956,日報入力!AT956,"")</f>
        <v/>
      </c>
      <c r="AW956" s="529" t="str">
        <f>IF(日報入力!AT956,AE956/日報入力!AT956,"")</f>
        <v/>
      </c>
      <c r="AX956" s="530" t="e">
        <f>IF(1&lt;日報集計!AT956,AT956/(((F956-I956-J956-N956-O956)*60)/(E956)),"")</f>
        <v>#VALUE!</v>
      </c>
      <c r="AY956" s="664" t="str">
        <f>IF(日報入力!H956,AT956/(((F956-J956)*60)/E956),"")</f>
        <v/>
      </c>
      <c r="AZ956" s="664" t="str">
        <f>IF(日報入力!I956,AT956/((G956*60)/E956),"")</f>
        <v/>
      </c>
      <c r="BA956" s="296" t="str">
        <f>IF(日報入力!G956,G956/F956,"")</f>
        <v/>
      </c>
      <c r="BB956" s="386" t="e">
        <f t="shared" si="63"/>
        <v>#VALUE!</v>
      </c>
      <c r="BC956" s="386" t="e">
        <f t="shared" si="64"/>
        <v>#VALUE!</v>
      </c>
      <c r="BD956" s="80">
        <f>日報入力!AU956</f>
        <v>0</v>
      </c>
      <c r="BE956" s="534" t="str">
        <f>IF(日報入力!AV956,日報入力!AV956,"")</f>
        <v/>
      </c>
      <c r="BF956" s="534" t="str">
        <f>IF(日報入力!AW956,日報入力!AW956,"")</f>
        <v/>
      </c>
      <c r="BG956" s="398" t="str">
        <f>IF(日報入力!G956,日報入力!K956*日報入力!D956*日報入力!BC956,"")</f>
        <v/>
      </c>
    </row>
    <row r="957" spans="1:59" ht="20.25" hidden="1" customHeight="1" x14ac:dyDescent="0.15">
      <c r="A957" s="302" t="str">
        <f>IF(日報入力!G957="","",日報入力!G957)</f>
        <v/>
      </c>
      <c r="B957" s="291" t="str">
        <f>IF(日報入力!G957="","",日報入力!H957)</f>
        <v/>
      </c>
      <c r="C957" s="291" t="str">
        <f>IF(日報入力!G957="","",日報入力!I957)</f>
        <v/>
      </c>
      <c r="D957" s="291" t="str">
        <f>IF(日報入力!G957="","",日報入力!J957)</f>
        <v/>
      </c>
      <c r="E957" s="291" t="str">
        <f>IF(日報入力!G957="","",日報入力!K957)</f>
        <v/>
      </c>
      <c r="F957" s="291" t="str">
        <f>IF(日報入力!G957="","",日報入力!L957)</f>
        <v/>
      </c>
      <c r="G957" s="291" t="str">
        <f>IF(日報入力!G957="","",日報入力!L957-日報入力!O957-日報入力!P957-日報入力!Q957-日報入力!R957-日報入力!S957-日報入力!T957-日報入力!U957-日報入力!V957-日報入力!W957-日報入力!X957-日報入力!Y957-日報入力!Z957)</f>
        <v/>
      </c>
      <c r="H957" s="291" t="str">
        <f>IF(日報入力!G957="","",IF(日報入力!M957&gt;=0,日報入力!M957*F957,F957))</f>
        <v/>
      </c>
      <c r="I957" s="291" t="str">
        <f>IF(日報入力!G957="","",日報入力!O957)</f>
        <v/>
      </c>
      <c r="J957" s="291" t="str">
        <f>IF(日報入力!G957="","",日報入力!P957)</f>
        <v/>
      </c>
      <c r="K957" s="291" t="str">
        <f>IF(日報入力!G957="","",日報入力!Q957)</f>
        <v/>
      </c>
      <c r="L957" s="291" t="str">
        <f>IF(日報入力!G957="","",日報入力!R957)</f>
        <v/>
      </c>
      <c r="M957" s="291" t="str">
        <f>IF(日報入力!G957="","",日報入力!S957)</f>
        <v/>
      </c>
      <c r="N957" s="291" t="str">
        <f>IF(日報入力!G957="","",日報入力!T957)</f>
        <v/>
      </c>
      <c r="O957" s="291" t="str">
        <f>IF(日報入力!G957="","",日報入力!U957)</f>
        <v/>
      </c>
      <c r="P957" s="291" t="str">
        <f>IF(日報入力!G957="","",日報入力!V957)</f>
        <v/>
      </c>
      <c r="Q957" s="291" t="str">
        <f>IF(日報入力!G957="","",日報入力!W957)</f>
        <v/>
      </c>
      <c r="R957" s="291" t="str">
        <f>IF(日報入力!G957="","",日報入力!X957)</f>
        <v/>
      </c>
      <c r="S957" s="291" t="str">
        <f>IF(日報入力!G957="","",日報入力!Y957)</f>
        <v/>
      </c>
      <c r="T957" s="291" t="str">
        <f>IF(日報入力!G957="","",日報入力!Z957)</f>
        <v/>
      </c>
      <c r="U957" s="291" t="str">
        <f>IF(日報入力!G957="","",日報入力!AA957)</f>
        <v/>
      </c>
      <c r="V957" s="378" t="str">
        <f>IF(日報入力!G957="","",日報入力!AB957)</f>
        <v/>
      </c>
      <c r="W957" s="291" t="str">
        <f>IF(日報入力!G957="","",日報入力!AC957)</f>
        <v/>
      </c>
      <c r="X957" s="291" t="str">
        <f>IF(日報入力!G957="","",日報入力!AD957)</f>
        <v/>
      </c>
      <c r="Y957" s="291" t="str">
        <f>IF(日報入力!G957="","",日報入力!AE957)</f>
        <v/>
      </c>
      <c r="Z957" s="291" t="str">
        <f>IF(日報入力!G957="","",日報入力!AF957)</f>
        <v/>
      </c>
      <c r="AA957" s="291" t="str">
        <f>IF(日報入力!G957="","",日報入力!AG957)</f>
        <v/>
      </c>
      <c r="AB957" s="291" t="str">
        <f>IF(日報入力!G957="","",日報入力!AH957)</f>
        <v/>
      </c>
      <c r="AC957" s="291" t="str">
        <f>IF(日報入力!G957="","",日報入力!AI957)</f>
        <v/>
      </c>
      <c r="AD957" s="291" t="str">
        <f>IF(日報入力!G957="","",日報入力!AJ957)</f>
        <v/>
      </c>
      <c r="AE957" s="292" t="str">
        <f>IF(日報入力!G957="","",日報入力!E957)</f>
        <v/>
      </c>
      <c r="AF957" s="293" t="str">
        <f>IF(日報入力!G957="","",日報入力!AK957)</f>
        <v/>
      </c>
      <c r="AG957" s="293" t="str">
        <f>IF(日報入力!G957="","",日報入力!AL957)</f>
        <v/>
      </c>
      <c r="AH957" s="293" t="str">
        <f>IF(日報入力!G957="","",日報入力!AM957)</f>
        <v/>
      </c>
      <c r="AI957" s="294" t="str">
        <f>IF(日報入力!G957&gt;0,日報入力!D957*日報入力!K957*日報入力!AL957,"")</f>
        <v/>
      </c>
      <c r="AJ957" s="294" t="str">
        <f>IF(日報入力!G957&gt;0,日報入力!E957*日報入力!AL957,"")</f>
        <v/>
      </c>
      <c r="AK957" s="294" t="str">
        <f>IF(日報入力!G957&gt;0,AI957-AJ957,"")</f>
        <v/>
      </c>
      <c r="AL957" s="292" t="str">
        <f>IF(日報入力!G957&gt;0,日報入力!E957*日報入力!AM957,"")</f>
        <v/>
      </c>
      <c r="AM957" s="292" t="str">
        <f>IF(日報入力!G957&gt;0,日報入力!AB957*日報入力!AM957,"")</f>
        <v/>
      </c>
      <c r="AN957" s="68" t="str">
        <f>IF(日報入力!G957&gt;0,日報入力!C957,"")</f>
        <v/>
      </c>
      <c r="AO957" s="68" t="str">
        <f>日報入力!B957</f>
        <v/>
      </c>
      <c r="AP957" s="68" t="str">
        <f>IF(日報入力!AQ957,日報入力!BA957,"")</f>
        <v/>
      </c>
      <c r="AQ957" s="68" t="str">
        <f>IF(日報入力!AR957,日報入力!BB957,"")</f>
        <v/>
      </c>
      <c r="AR957" s="68" t="str">
        <f>IF(日報入力!AS957,"N勤","")</f>
        <v/>
      </c>
      <c r="AS957" s="295" t="e">
        <f t="shared" si="62"/>
        <v>#VALUE!</v>
      </c>
      <c r="AT957" s="439" t="str">
        <f>日報入力!AY957</f>
        <v/>
      </c>
      <c r="AU957" s="518" t="str">
        <f>IF(日報入力!G957,G957*60/E957,"")</f>
        <v/>
      </c>
      <c r="AV957" s="528" t="str">
        <f>IF(日報入力!AT957,日報入力!AT957,"")</f>
        <v/>
      </c>
      <c r="AW957" s="529" t="str">
        <f>IF(日報入力!AT957,AE957/日報入力!AT957,"")</f>
        <v/>
      </c>
      <c r="AX957" s="530" t="e">
        <f>IF(1&lt;日報集計!AT957,AT957/(((F957-I957-J957-N957-O957)*60)/(E957)),"")</f>
        <v>#VALUE!</v>
      </c>
      <c r="AY957" s="664" t="str">
        <f>IF(日報入力!H957,AT957/(((F957-J957)*60)/E957),"")</f>
        <v/>
      </c>
      <c r="AZ957" s="664" t="str">
        <f>IF(日報入力!I957,AT957/((G957*60)/E957),"")</f>
        <v/>
      </c>
      <c r="BA957" s="296" t="str">
        <f>IF(日報入力!G957,G957/F957,"")</f>
        <v/>
      </c>
      <c r="BB957" s="386" t="e">
        <f t="shared" si="63"/>
        <v>#VALUE!</v>
      </c>
      <c r="BC957" s="386" t="e">
        <f t="shared" si="64"/>
        <v>#VALUE!</v>
      </c>
      <c r="BD957" s="80">
        <f>日報入力!AU957</f>
        <v>0</v>
      </c>
      <c r="BE957" s="534" t="str">
        <f>IF(日報入力!AV957,日報入力!AV957,"")</f>
        <v/>
      </c>
      <c r="BF957" s="534" t="str">
        <f>IF(日報入力!AW957,日報入力!AW957,"")</f>
        <v/>
      </c>
      <c r="BG957" s="398" t="str">
        <f>IF(日報入力!G957,日報入力!K957*日報入力!D957*日報入力!BC957,"")</f>
        <v/>
      </c>
    </row>
    <row r="958" spans="1:59" ht="20.25" hidden="1" customHeight="1" x14ac:dyDescent="0.15">
      <c r="A958" s="302" t="str">
        <f>IF(日報入力!G958="","",日報入力!G958)</f>
        <v/>
      </c>
      <c r="B958" s="291" t="str">
        <f>IF(日報入力!G958="","",日報入力!H958)</f>
        <v/>
      </c>
      <c r="C958" s="291" t="str">
        <f>IF(日報入力!G958="","",日報入力!I958)</f>
        <v/>
      </c>
      <c r="D958" s="291" t="str">
        <f>IF(日報入力!G958="","",日報入力!J958)</f>
        <v/>
      </c>
      <c r="E958" s="291" t="str">
        <f>IF(日報入力!G958="","",日報入力!K958)</f>
        <v/>
      </c>
      <c r="F958" s="291" t="str">
        <f>IF(日報入力!G958="","",日報入力!L958)</f>
        <v/>
      </c>
      <c r="G958" s="291" t="str">
        <f>IF(日報入力!G958="","",日報入力!L958-日報入力!O958-日報入力!P958-日報入力!Q958-日報入力!R958-日報入力!S958-日報入力!T958-日報入力!U958-日報入力!V958-日報入力!W958-日報入力!X958-日報入力!Y958-日報入力!Z958)</f>
        <v/>
      </c>
      <c r="H958" s="291" t="str">
        <f>IF(日報入力!G958="","",IF(日報入力!M958&gt;=0,日報入力!M958*F958,F958))</f>
        <v/>
      </c>
      <c r="I958" s="291" t="str">
        <f>IF(日報入力!G958="","",日報入力!O958)</f>
        <v/>
      </c>
      <c r="J958" s="291" t="str">
        <f>IF(日報入力!G958="","",日報入力!P958)</f>
        <v/>
      </c>
      <c r="K958" s="291" t="str">
        <f>IF(日報入力!G958="","",日報入力!Q958)</f>
        <v/>
      </c>
      <c r="L958" s="291" t="str">
        <f>IF(日報入力!G958="","",日報入力!R958)</f>
        <v/>
      </c>
      <c r="M958" s="291" t="str">
        <f>IF(日報入力!G958="","",日報入力!S958)</f>
        <v/>
      </c>
      <c r="N958" s="291" t="str">
        <f>IF(日報入力!G958="","",日報入力!T958)</f>
        <v/>
      </c>
      <c r="O958" s="291" t="str">
        <f>IF(日報入力!G958="","",日報入力!U958)</f>
        <v/>
      </c>
      <c r="P958" s="291" t="str">
        <f>IF(日報入力!G958="","",日報入力!V958)</f>
        <v/>
      </c>
      <c r="Q958" s="291" t="str">
        <f>IF(日報入力!G958="","",日報入力!W958)</f>
        <v/>
      </c>
      <c r="R958" s="291" t="str">
        <f>IF(日報入力!G958="","",日報入力!X958)</f>
        <v/>
      </c>
      <c r="S958" s="291" t="str">
        <f>IF(日報入力!G958="","",日報入力!Y958)</f>
        <v/>
      </c>
      <c r="T958" s="291" t="str">
        <f>IF(日報入力!G958="","",日報入力!Z958)</f>
        <v/>
      </c>
      <c r="U958" s="291" t="str">
        <f>IF(日報入力!G958="","",日報入力!AA958)</f>
        <v/>
      </c>
      <c r="V958" s="378" t="str">
        <f>IF(日報入力!G958="","",日報入力!AB958)</f>
        <v/>
      </c>
      <c r="W958" s="291" t="str">
        <f>IF(日報入力!G958="","",日報入力!AC958)</f>
        <v/>
      </c>
      <c r="X958" s="291" t="str">
        <f>IF(日報入力!G958="","",日報入力!AD958)</f>
        <v/>
      </c>
      <c r="Y958" s="291" t="str">
        <f>IF(日報入力!G958="","",日報入力!AE958)</f>
        <v/>
      </c>
      <c r="Z958" s="291" t="str">
        <f>IF(日報入力!G958="","",日報入力!AF958)</f>
        <v/>
      </c>
      <c r="AA958" s="291" t="str">
        <f>IF(日報入力!G958="","",日報入力!AG958)</f>
        <v/>
      </c>
      <c r="AB958" s="291" t="str">
        <f>IF(日報入力!G958="","",日報入力!AH958)</f>
        <v/>
      </c>
      <c r="AC958" s="291" t="str">
        <f>IF(日報入力!G958="","",日報入力!AI958)</f>
        <v/>
      </c>
      <c r="AD958" s="291" t="str">
        <f>IF(日報入力!G958="","",日報入力!AJ958)</f>
        <v/>
      </c>
      <c r="AE958" s="292" t="str">
        <f>IF(日報入力!G958="","",日報入力!E958)</f>
        <v/>
      </c>
      <c r="AF958" s="293" t="str">
        <f>IF(日報入力!G958="","",日報入力!AK958)</f>
        <v/>
      </c>
      <c r="AG958" s="293" t="str">
        <f>IF(日報入力!G958="","",日報入力!AL958)</f>
        <v/>
      </c>
      <c r="AH958" s="293" t="str">
        <f>IF(日報入力!G958="","",日報入力!AM958)</f>
        <v/>
      </c>
      <c r="AI958" s="294" t="str">
        <f>IF(日報入力!G958&gt;0,日報入力!D958*日報入力!K958*日報入力!AL958,"")</f>
        <v/>
      </c>
      <c r="AJ958" s="294" t="str">
        <f>IF(日報入力!G958&gt;0,日報入力!E958*日報入力!AL958,"")</f>
        <v/>
      </c>
      <c r="AK958" s="294" t="str">
        <f>IF(日報入力!G958&gt;0,AI958-AJ958,"")</f>
        <v/>
      </c>
      <c r="AL958" s="292" t="str">
        <f>IF(日報入力!G958&gt;0,日報入力!E958*日報入力!AM958,"")</f>
        <v/>
      </c>
      <c r="AM958" s="292" t="str">
        <f>IF(日報入力!G958&gt;0,日報入力!AB958*日報入力!AM958,"")</f>
        <v/>
      </c>
      <c r="AN958" s="68" t="str">
        <f>IF(日報入力!G958&gt;0,日報入力!C958,"")</f>
        <v/>
      </c>
      <c r="AO958" s="68" t="str">
        <f>日報入力!B958</f>
        <v/>
      </c>
      <c r="AP958" s="68" t="str">
        <f>IF(日報入力!AQ958,日報入力!BA958,"")</f>
        <v/>
      </c>
      <c r="AQ958" s="68" t="str">
        <f>IF(日報入力!AR958,日報入力!BB958,"")</f>
        <v/>
      </c>
      <c r="AR958" s="68" t="str">
        <f>IF(日報入力!AS958,"N勤","")</f>
        <v/>
      </c>
      <c r="AS958" s="295" t="e">
        <f t="shared" si="62"/>
        <v>#VALUE!</v>
      </c>
      <c r="AT958" s="439" t="str">
        <f>日報入力!AY958</f>
        <v/>
      </c>
      <c r="AU958" s="518" t="str">
        <f>IF(日報入力!G958,G958*60/E958,"")</f>
        <v/>
      </c>
      <c r="AV958" s="528" t="str">
        <f>IF(日報入力!AT958,日報入力!AT958,"")</f>
        <v/>
      </c>
      <c r="AW958" s="529" t="str">
        <f>IF(日報入力!AT958,AE958/日報入力!AT958,"")</f>
        <v/>
      </c>
      <c r="AX958" s="530" t="e">
        <f>IF(1&lt;日報集計!AT958,AT958/(((F958-I958-J958-N958-O958)*60)/(E958)),"")</f>
        <v>#VALUE!</v>
      </c>
      <c r="AY958" s="664" t="str">
        <f>IF(日報入力!H958,AT958/(((F958-J958)*60)/E958),"")</f>
        <v/>
      </c>
      <c r="AZ958" s="664" t="str">
        <f>IF(日報入力!I958,AT958/((G958*60)/E958),"")</f>
        <v/>
      </c>
      <c r="BA958" s="296" t="str">
        <f>IF(日報入力!G958,G958/F958,"")</f>
        <v/>
      </c>
      <c r="BB958" s="386" t="e">
        <f t="shared" si="63"/>
        <v>#VALUE!</v>
      </c>
      <c r="BC958" s="386" t="e">
        <f t="shared" si="64"/>
        <v>#VALUE!</v>
      </c>
      <c r="BD958" s="80">
        <f>日報入力!AU958</f>
        <v>0</v>
      </c>
      <c r="BE958" s="534" t="str">
        <f>IF(日報入力!AV958,日報入力!AV958,"")</f>
        <v/>
      </c>
      <c r="BF958" s="534" t="str">
        <f>IF(日報入力!AW958,日報入力!AW958,"")</f>
        <v/>
      </c>
      <c r="BG958" s="398" t="str">
        <f>IF(日報入力!G958,日報入力!K958*日報入力!D958*日報入力!BC958,"")</f>
        <v/>
      </c>
    </row>
    <row r="959" spans="1:59" ht="20.25" hidden="1" customHeight="1" x14ac:dyDescent="0.15">
      <c r="A959" s="302" t="str">
        <f>IF(日報入力!G959="","",日報入力!G959)</f>
        <v/>
      </c>
      <c r="B959" s="291" t="str">
        <f>IF(日報入力!G959="","",日報入力!H959)</f>
        <v/>
      </c>
      <c r="C959" s="291" t="str">
        <f>IF(日報入力!G959="","",日報入力!I959)</f>
        <v/>
      </c>
      <c r="D959" s="291" t="str">
        <f>IF(日報入力!G959="","",日報入力!J959)</f>
        <v/>
      </c>
      <c r="E959" s="291" t="str">
        <f>IF(日報入力!G959="","",日報入力!K959)</f>
        <v/>
      </c>
      <c r="F959" s="291" t="str">
        <f>IF(日報入力!G959="","",日報入力!L959)</f>
        <v/>
      </c>
      <c r="G959" s="291" t="str">
        <f>IF(日報入力!G959="","",日報入力!L959-日報入力!O959-日報入力!P959-日報入力!Q959-日報入力!R959-日報入力!S959-日報入力!T959-日報入力!U959-日報入力!V959-日報入力!W959-日報入力!X959-日報入力!Y959-日報入力!Z959)</f>
        <v/>
      </c>
      <c r="H959" s="291" t="str">
        <f>IF(日報入力!G959="","",IF(日報入力!M959&gt;=0,日報入力!M959*F959,F959))</f>
        <v/>
      </c>
      <c r="I959" s="291" t="str">
        <f>IF(日報入力!G959="","",日報入力!O959)</f>
        <v/>
      </c>
      <c r="J959" s="291" t="str">
        <f>IF(日報入力!G959="","",日報入力!P959)</f>
        <v/>
      </c>
      <c r="K959" s="291" t="str">
        <f>IF(日報入力!G959="","",日報入力!Q959)</f>
        <v/>
      </c>
      <c r="L959" s="291" t="str">
        <f>IF(日報入力!G959="","",日報入力!R959)</f>
        <v/>
      </c>
      <c r="M959" s="291" t="str">
        <f>IF(日報入力!G959="","",日報入力!S959)</f>
        <v/>
      </c>
      <c r="N959" s="291" t="str">
        <f>IF(日報入力!G959="","",日報入力!T959)</f>
        <v/>
      </c>
      <c r="O959" s="291" t="str">
        <f>IF(日報入力!G959="","",日報入力!U959)</f>
        <v/>
      </c>
      <c r="P959" s="291" t="str">
        <f>IF(日報入力!G959="","",日報入力!V959)</f>
        <v/>
      </c>
      <c r="Q959" s="291" t="str">
        <f>IF(日報入力!G959="","",日報入力!W959)</f>
        <v/>
      </c>
      <c r="R959" s="291" t="str">
        <f>IF(日報入力!G959="","",日報入力!X959)</f>
        <v/>
      </c>
      <c r="S959" s="291" t="str">
        <f>IF(日報入力!G959="","",日報入力!Y959)</f>
        <v/>
      </c>
      <c r="T959" s="291" t="str">
        <f>IF(日報入力!G959="","",日報入力!Z959)</f>
        <v/>
      </c>
      <c r="U959" s="291" t="str">
        <f>IF(日報入力!G959="","",日報入力!AA959)</f>
        <v/>
      </c>
      <c r="V959" s="378" t="str">
        <f>IF(日報入力!G959="","",日報入力!AB959)</f>
        <v/>
      </c>
      <c r="W959" s="291" t="str">
        <f>IF(日報入力!G959="","",日報入力!AC959)</f>
        <v/>
      </c>
      <c r="X959" s="291" t="str">
        <f>IF(日報入力!G959="","",日報入力!AD959)</f>
        <v/>
      </c>
      <c r="Y959" s="291" t="str">
        <f>IF(日報入力!G959="","",日報入力!AE959)</f>
        <v/>
      </c>
      <c r="Z959" s="291" t="str">
        <f>IF(日報入力!G959="","",日報入力!AF959)</f>
        <v/>
      </c>
      <c r="AA959" s="291" t="str">
        <f>IF(日報入力!G959="","",日報入力!AG959)</f>
        <v/>
      </c>
      <c r="AB959" s="291" t="str">
        <f>IF(日報入力!G959="","",日報入力!AH959)</f>
        <v/>
      </c>
      <c r="AC959" s="291" t="str">
        <f>IF(日報入力!G959="","",日報入力!AI959)</f>
        <v/>
      </c>
      <c r="AD959" s="291" t="str">
        <f>IF(日報入力!G959="","",日報入力!AJ959)</f>
        <v/>
      </c>
      <c r="AE959" s="292" t="str">
        <f>IF(日報入力!G959="","",日報入力!E959)</f>
        <v/>
      </c>
      <c r="AF959" s="293" t="str">
        <f>IF(日報入力!G959="","",日報入力!AK959)</f>
        <v/>
      </c>
      <c r="AG959" s="293" t="str">
        <f>IF(日報入力!G959="","",日報入力!AL959)</f>
        <v/>
      </c>
      <c r="AH959" s="293" t="str">
        <f>IF(日報入力!G959="","",日報入力!AM959)</f>
        <v/>
      </c>
      <c r="AI959" s="294" t="str">
        <f>IF(日報入力!G959&gt;0,日報入力!D959*日報入力!K959*日報入力!AL959,"")</f>
        <v/>
      </c>
      <c r="AJ959" s="294" t="str">
        <f>IF(日報入力!G959&gt;0,日報入力!E959*日報入力!AL959,"")</f>
        <v/>
      </c>
      <c r="AK959" s="294" t="str">
        <f>IF(日報入力!G959&gt;0,AI959-AJ959,"")</f>
        <v/>
      </c>
      <c r="AL959" s="292" t="str">
        <f>IF(日報入力!G959&gt;0,日報入力!E959*日報入力!AM959,"")</f>
        <v/>
      </c>
      <c r="AM959" s="292" t="str">
        <f>IF(日報入力!G959&gt;0,日報入力!AB959*日報入力!AM959,"")</f>
        <v/>
      </c>
      <c r="AN959" s="68" t="str">
        <f>IF(日報入力!G959&gt;0,日報入力!C959,"")</f>
        <v/>
      </c>
      <c r="AO959" s="68" t="str">
        <f>日報入力!B959</f>
        <v/>
      </c>
      <c r="AP959" s="68" t="str">
        <f>IF(日報入力!AQ959,日報入力!BA959,"")</f>
        <v/>
      </c>
      <c r="AQ959" s="68" t="str">
        <f>IF(日報入力!AR959,日報入力!BB959,"")</f>
        <v/>
      </c>
      <c r="AR959" s="68" t="str">
        <f>IF(日報入力!AS959,"N勤","")</f>
        <v/>
      </c>
      <c r="AS959" s="295" t="e">
        <f t="shared" si="62"/>
        <v>#VALUE!</v>
      </c>
      <c r="AT959" s="439" t="str">
        <f>日報入力!AY959</f>
        <v/>
      </c>
      <c r="AU959" s="518" t="str">
        <f>IF(日報入力!G959,G959*60/E959,"")</f>
        <v/>
      </c>
      <c r="AV959" s="528" t="str">
        <f>IF(日報入力!AT959,日報入力!AT959,"")</f>
        <v/>
      </c>
      <c r="AW959" s="529" t="str">
        <f>IF(日報入力!AT959,AE959/日報入力!AT959,"")</f>
        <v/>
      </c>
      <c r="AX959" s="530" t="e">
        <f>IF(1&lt;日報集計!AT959,AT959/(((F959-I959-J959-N959-O959)*60)/(E959)),"")</f>
        <v>#VALUE!</v>
      </c>
      <c r="AY959" s="664" t="str">
        <f>IF(日報入力!H959,AT959/(((F959-J959)*60)/E959),"")</f>
        <v/>
      </c>
      <c r="AZ959" s="664" t="str">
        <f>IF(日報入力!I959,AT959/((G959*60)/E959),"")</f>
        <v/>
      </c>
      <c r="BA959" s="296" t="str">
        <f>IF(日報入力!G959,G959/F959,"")</f>
        <v/>
      </c>
      <c r="BB959" s="386" t="e">
        <f t="shared" si="63"/>
        <v>#VALUE!</v>
      </c>
      <c r="BC959" s="386" t="e">
        <f t="shared" si="64"/>
        <v>#VALUE!</v>
      </c>
      <c r="BD959" s="80">
        <f>日報入力!AU959</f>
        <v>0</v>
      </c>
      <c r="BE959" s="534" t="str">
        <f>IF(日報入力!AV959,日報入力!AV959,"")</f>
        <v/>
      </c>
      <c r="BF959" s="534" t="str">
        <f>IF(日報入力!AW959,日報入力!AW959,"")</f>
        <v/>
      </c>
      <c r="BG959" s="398" t="str">
        <f>IF(日報入力!G959,日報入力!K959*日報入力!D959*日報入力!BC959,"")</f>
        <v/>
      </c>
    </row>
    <row r="960" spans="1:59" ht="20.25" hidden="1" customHeight="1" x14ac:dyDescent="0.15">
      <c r="A960" s="302" t="str">
        <f>IF(日報入力!G960="","",日報入力!G960)</f>
        <v/>
      </c>
      <c r="B960" s="291" t="str">
        <f>IF(日報入力!G960="","",日報入力!H960)</f>
        <v/>
      </c>
      <c r="C960" s="291" t="str">
        <f>IF(日報入力!G960="","",日報入力!I960)</f>
        <v/>
      </c>
      <c r="D960" s="291" t="str">
        <f>IF(日報入力!G960="","",日報入力!J960)</f>
        <v/>
      </c>
      <c r="E960" s="291" t="str">
        <f>IF(日報入力!G960="","",日報入力!K960)</f>
        <v/>
      </c>
      <c r="F960" s="291" t="str">
        <f>IF(日報入力!G960="","",日報入力!L960)</f>
        <v/>
      </c>
      <c r="G960" s="291" t="str">
        <f>IF(日報入力!G960="","",日報入力!L960-日報入力!O960-日報入力!P960-日報入力!Q960-日報入力!R960-日報入力!S960-日報入力!T960-日報入力!U960-日報入力!V960-日報入力!W960-日報入力!X960-日報入力!Y960-日報入力!Z960)</f>
        <v/>
      </c>
      <c r="H960" s="291" t="str">
        <f>IF(日報入力!G960="","",IF(日報入力!M960&gt;=0,日報入力!M960*F960,F960))</f>
        <v/>
      </c>
      <c r="I960" s="291" t="str">
        <f>IF(日報入力!G960="","",日報入力!O960)</f>
        <v/>
      </c>
      <c r="J960" s="291" t="str">
        <f>IF(日報入力!G960="","",日報入力!P960)</f>
        <v/>
      </c>
      <c r="K960" s="291" t="str">
        <f>IF(日報入力!G960="","",日報入力!Q960)</f>
        <v/>
      </c>
      <c r="L960" s="291" t="str">
        <f>IF(日報入力!G960="","",日報入力!R960)</f>
        <v/>
      </c>
      <c r="M960" s="291" t="str">
        <f>IF(日報入力!G960="","",日報入力!S960)</f>
        <v/>
      </c>
      <c r="N960" s="291" t="str">
        <f>IF(日報入力!G960="","",日報入力!T960)</f>
        <v/>
      </c>
      <c r="O960" s="291" t="str">
        <f>IF(日報入力!G960="","",日報入力!U960)</f>
        <v/>
      </c>
      <c r="P960" s="291" t="str">
        <f>IF(日報入力!G960="","",日報入力!V960)</f>
        <v/>
      </c>
      <c r="Q960" s="291" t="str">
        <f>IF(日報入力!G960="","",日報入力!W960)</f>
        <v/>
      </c>
      <c r="R960" s="291" t="str">
        <f>IF(日報入力!G960="","",日報入力!X960)</f>
        <v/>
      </c>
      <c r="S960" s="291" t="str">
        <f>IF(日報入力!G960="","",日報入力!Y960)</f>
        <v/>
      </c>
      <c r="T960" s="291" t="str">
        <f>IF(日報入力!G960="","",日報入力!Z960)</f>
        <v/>
      </c>
      <c r="U960" s="291" t="str">
        <f>IF(日報入力!G960="","",日報入力!AA960)</f>
        <v/>
      </c>
      <c r="V960" s="378" t="str">
        <f>IF(日報入力!G960="","",日報入力!AB960)</f>
        <v/>
      </c>
      <c r="W960" s="291" t="str">
        <f>IF(日報入力!G960="","",日報入力!AC960)</f>
        <v/>
      </c>
      <c r="X960" s="291" t="str">
        <f>IF(日報入力!G960="","",日報入力!AD960)</f>
        <v/>
      </c>
      <c r="Y960" s="291" t="str">
        <f>IF(日報入力!G960="","",日報入力!AE960)</f>
        <v/>
      </c>
      <c r="Z960" s="291" t="str">
        <f>IF(日報入力!G960="","",日報入力!AF960)</f>
        <v/>
      </c>
      <c r="AA960" s="291" t="str">
        <f>IF(日報入力!G960="","",日報入力!AG960)</f>
        <v/>
      </c>
      <c r="AB960" s="291" t="str">
        <f>IF(日報入力!G960="","",日報入力!AH960)</f>
        <v/>
      </c>
      <c r="AC960" s="291" t="str">
        <f>IF(日報入力!G960="","",日報入力!AI960)</f>
        <v/>
      </c>
      <c r="AD960" s="291" t="str">
        <f>IF(日報入力!G960="","",日報入力!AJ960)</f>
        <v/>
      </c>
      <c r="AE960" s="292" t="str">
        <f>IF(日報入力!G960="","",日報入力!E960)</f>
        <v/>
      </c>
      <c r="AF960" s="293" t="str">
        <f>IF(日報入力!G960="","",日報入力!AK960)</f>
        <v/>
      </c>
      <c r="AG960" s="293" t="str">
        <f>IF(日報入力!G960="","",日報入力!AL960)</f>
        <v/>
      </c>
      <c r="AH960" s="293" t="str">
        <f>IF(日報入力!G960="","",日報入力!AM960)</f>
        <v/>
      </c>
      <c r="AI960" s="294" t="str">
        <f>IF(日報入力!G960&gt;0,日報入力!D960*日報入力!K960*日報入力!AL960,"")</f>
        <v/>
      </c>
      <c r="AJ960" s="294" t="str">
        <f>IF(日報入力!G960&gt;0,日報入力!E960*日報入力!AL960,"")</f>
        <v/>
      </c>
      <c r="AK960" s="294" t="str">
        <f>IF(日報入力!G960&gt;0,AI960-AJ960,"")</f>
        <v/>
      </c>
      <c r="AL960" s="292" t="str">
        <f>IF(日報入力!G960&gt;0,日報入力!E960*日報入力!AM960,"")</f>
        <v/>
      </c>
      <c r="AM960" s="292" t="str">
        <f>IF(日報入力!G960&gt;0,日報入力!AB960*日報入力!AM960,"")</f>
        <v/>
      </c>
      <c r="AN960" s="68" t="str">
        <f>IF(日報入力!G960&gt;0,日報入力!C960,"")</f>
        <v/>
      </c>
      <c r="AO960" s="68" t="str">
        <f>日報入力!B960</f>
        <v/>
      </c>
      <c r="AP960" s="68" t="str">
        <f>IF(日報入力!AQ960,日報入力!BA960,"")</f>
        <v/>
      </c>
      <c r="AQ960" s="68" t="str">
        <f>IF(日報入力!AR960,日報入力!BB960,"")</f>
        <v/>
      </c>
      <c r="AR960" s="68" t="str">
        <f>IF(日報入力!AS960,"N勤","")</f>
        <v/>
      </c>
      <c r="AS960" s="295" t="e">
        <f t="shared" si="62"/>
        <v>#VALUE!</v>
      </c>
      <c r="AT960" s="439" t="str">
        <f>日報入力!AY960</f>
        <v/>
      </c>
      <c r="AU960" s="518" t="str">
        <f>IF(日報入力!G960,G960*60/E960,"")</f>
        <v/>
      </c>
      <c r="AV960" s="528" t="str">
        <f>IF(日報入力!AT960,日報入力!AT960,"")</f>
        <v/>
      </c>
      <c r="AW960" s="529" t="str">
        <f>IF(日報入力!AT960,AE960/日報入力!AT960,"")</f>
        <v/>
      </c>
      <c r="AX960" s="530" t="e">
        <f>IF(1&lt;日報集計!AT960,AT960/(((F960-I960-J960-N960-O960)*60)/(E960)),"")</f>
        <v>#VALUE!</v>
      </c>
      <c r="AY960" s="664" t="str">
        <f>IF(日報入力!H960,AT960/(((F960-J960)*60)/E960),"")</f>
        <v/>
      </c>
      <c r="AZ960" s="664" t="str">
        <f>IF(日報入力!I960,AT960/((G960*60)/E960),"")</f>
        <v/>
      </c>
      <c r="BA960" s="296" t="str">
        <f>IF(日報入力!G960,G960/F960,"")</f>
        <v/>
      </c>
      <c r="BB960" s="386" t="e">
        <f t="shared" si="63"/>
        <v>#VALUE!</v>
      </c>
      <c r="BC960" s="386" t="e">
        <f t="shared" si="64"/>
        <v>#VALUE!</v>
      </c>
      <c r="BD960" s="80">
        <f>日報入力!AU960</f>
        <v>0</v>
      </c>
      <c r="BE960" s="534" t="str">
        <f>IF(日報入力!AV960,日報入力!AV960,"")</f>
        <v/>
      </c>
      <c r="BF960" s="534" t="str">
        <f>IF(日報入力!AW960,日報入力!AW960,"")</f>
        <v/>
      </c>
      <c r="BG960" s="398" t="str">
        <f>IF(日報入力!G960,日報入力!K960*日報入力!D960*日報入力!BC960,"")</f>
        <v/>
      </c>
    </row>
    <row r="961" spans="1:59" ht="20.25" hidden="1" customHeight="1" x14ac:dyDescent="0.15">
      <c r="A961" s="302" t="str">
        <f>IF(日報入力!G961="","",日報入力!G961)</f>
        <v/>
      </c>
      <c r="B961" s="291" t="str">
        <f>IF(日報入力!G961="","",日報入力!H961)</f>
        <v/>
      </c>
      <c r="C961" s="291" t="str">
        <f>IF(日報入力!G961="","",日報入力!I961)</f>
        <v/>
      </c>
      <c r="D961" s="291" t="str">
        <f>IF(日報入力!G961="","",日報入力!J961)</f>
        <v/>
      </c>
      <c r="E961" s="291" t="str">
        <f>IF(日報入力!G961="","",日報入力!K961)</f>
        <v/>
      </c>
      <c r="F961" s="291" t="str">
        <f>IF(日報入力!G961="","",日報入力!L961)</f>
        <v/>
      </c>
      <c r="G961" s="291" t="str">
        <f>IF(日報入力!G961="","",日報入力!L961-日報入力!O961-日報入力!P961-日報入力!Q961-日報入力!R961-日報入力!S961-日報入力!T961-日報入力!U961-日報入力!V961-日報入力!W961-日報入力!X961-日報入力!Y961-日報入力!Z961)</f>
        <v/>
      </c>
      <c r="H961" s="291" t="str">
        <f>IF(日報入力!G961="","",IF(日報入力!M961&gt;=0,日報入力!M961*F961,F961))</f>
        <v/>
      </c>
      <c r="I961" s="291" t="str">
        <f>IF(日報入力!G961="","",日報入力!O961)</f>
        <v/>
      </c>
      <c r="J961" s="291" t="str">
        <f>IF(日報入力!G961="","",日報入力!P961)</f>
        <v/>
      </c>
      <c r="K961" s="291" t="str">
        <f>IF(日報入力!G961="","",日報入力!Q961)</f>
        <v/>
      </c>
      <c r="L961" s="291" t="str">
        <f>IF(日報入力!G961="","",日報入力!R961)</f>
        <v/>
      </c>
      <c r="M961" s="291" t="str">
        <f>IF(日報入力!G961="","",日報入力!S961)</f>
        <v/>
      </c>
      <c r="N961" s="291" t="str">
        <f>IF(日報入力!G961="","",日報入力!T961)</f>
        <v/>
      </c>
      <c r="O961" s="291" t="str">
        <f>IF(日報入力!G961="","",日報入力!U961)</f>
        <v/>
      </c>
      <c r="P961" s="291" t="str">
        <f>IF(日報入力!G961="","",日報入力!V961)</f>
        <v/>
      </c>
      <c r="Q961" s="291" t="str">
        <f>IF(日報入力!G961="","",日報入力!W961)</f>
        <v/>
      </c>
      <c r="R961" s="291" t="str">
        <f>IF(日報入力!G961="","",日報入力!X961)</f>
        <v/>
      </c>
      <c r="S961" s="291" t="str">
        <f>IF(日報入力!G961="","",日報入力!Y961)</f>
        <v/>
      </c>
      <c r="T961" s="291" t="str">
        <f>IF(日報入力!G961="","",日報入力!Z961)</f>
        <v/>
      </c>
      <c r="U961" s="291" t="str">
        <f>IF(日報入力!G961="","",日報入力!AA961)</f>
        <v/>
      </c>
      <c r="V961" s="378" t="str">
        <f>IF(日報入力!G961="","",日報入力!AB961)</f>
        <v/>
      </c>
      <c r="W961" s="291" t="str">
        <f>IF(日報入力!G961="","",日報入力!AC961)</f>
        <v/>
      </c>
      <c r="X961" s="291" t="str">
        <f>IF(日報入力!G961="","",日報入力!AD961)</f>
        <v/>
      </c>
      <c r="Y961" s="291" t="str">
        <f>IF(日報入力!G961="","",日報入力!AE961)</f>
        <v/>
      </c>
      <c r="Z961" s="291" t="str">
        <f>IF(日報入力!G961="","",日報入力!AF961)</f>
        <v/>
      </c>
      <c r="AA961" s="291" t="str">
        <f>IF(日報入力!G961="","",日報入力!AG961)</f>
        <v/>
      </c>
      <c r="AB961" s="291" t="str">
        <f>IF(日報入力!G961="","",日報入力!AH961)</f>
        <v/>
      </c>
      <c r="AC961" s="291" t="str">
        <f>IF(日報入力!G961="","",日報入力!AI961)</f>
        <v/>
      </c>
      <c r="AD961" s="291" t="str">
        <f>IF(日報入力!G961="","",日報入力!AJ961)</f>
        <v/>
      </c>
      <c r="AE961" s="292" t="str">
        <f>IF(日報入力!G961="","",日報入力!E961)</f>
        <v/>
      </c>
      <c r="AF961" s="293" t="str">
        <f>IF(日報入力!G961="","",日報入力!AK961)</f>
        <v/>
      </c>
      <c r="AG961" s="293" t="str">
        <f>IF(日報入力!G961="","",日報入力!AL961)</f>
        <v/>
      </c>
      <c r="AH961" s="293" t="str">
        <f>IF(日報入力!G961="","",日報入力!AM961)</f>
        <v/>
      </c>
      <c r="AI961" s="294" t="str">
        <f>IF(日報入力!G961&gt;0,日報入力!D961*日報入力!K961*日報入力!AL961,"")</f>
        <v/>
      </c>
      <c r="AJ961" s="294" t="str">
        <f>IF(日報入力!G961&gt;0,日報入力!E961*日報入力!AL961,"")</f>
        <v/>
      </c>
      <c r="AK961" s="294" t="str">
        <f>IF(日報入力!G961&gt;0,AI961-AJ961,"")</f>
        <v/>
      </c>
      <c r="AL961" s="292" t="str">
        <f>IF(日報入力!G961&gt;0,日報入力!E961*日報入力!AM961,"")</f>
        <v/>
      </c>
      <c r="AM961" s="292" t="str">
        <f>IF(日報入力!G961&gt;0,日報入力!AB961*日報入力!AM961,"")</f>
        <v/>
      </c>
      <c r="AN961" s="68" t="str">
        <f>IF(日報入力!G961&gt;0,日報入力!C961,"")</f>
        <v/>
      </c>
      <c r="AO961" s="68" t="str">
        <f>日報入力!B961</f>
        <v/>
      </c>
      <c r="AP961" s="68" t="str">
        <f>IF(日報入力!AQ961,日報入力!BA961,"")</f>
        <v/>
      </c>
      <c r="AQ961" s="68" t="str">
        <f>IF(日報入力!AR961,日報入力!BB961,"")</f>
        <v/>
      </c>
      <c r="AR961" s="68" t="str">
        <f>IF(日報入力!AS961,"N勤","")</f>
        <v/>
      </c>
      <c r="AS961" s="295" t="e">
        <f t="shared" si="62"/>
        <v>#VALUE!</v>
      </c>
      <c r="AT961" s="439" t="str">
        <f>日報入力!AY961</f>
        <v/>
      </c>
      <c r="AU961" s="518" t="str">
        <f>IF(日報入力!G961,G961*60/E961,"")</f>
        <v/>
      </c>
      <c r="AV961" s="528" t="str">
        <f>IF(日報入力!AT961,日報入力!AT961,"")</f>
        <v/>
      </c>
      <c r="AW961" s="529" t="str">
        <f>IF(日報入力!AT961,AE961/日報入力!AT961,"")</f>
        <v/>
      </c>
      <c r="AX961" s="530" t="e">
        <f>IF(1&lt;日報集計!AT961,AT961/(((F961-I961-J961-N961-O961)*60)/(E961)),"")</f>
        <v>#VALUE!</v>
      </c>
      <c r="AY961" s="664" t="str">
        <f>IF(日報入力!H961,AT961/(((F961-J961)*60)/E961),"")</f>
        <v/>
      </c>
      <c r="AZ961" s="664" t="str">
        <f>IF(日報入力!I961,AT961/((G961*60)/E961),"")</f>
        <v/>
      </c>
      <c r="BA961" s="296" t="str">
        <f>IF(日報入力!G961,G961/F961,"")</f>
        <v/>
      </c>
      <c r="BB961" s="386" t="e">
        <f t="shared" si="63"/>
        <v>#VALUE!</v>
      </c>
      <c r="BC961" s="386" t="e">
        <f t="shared" si="64"/>
        <v>#VALUE!</v>
      </c>
      <c r="BD961" s="80">
        <f>日報入力!AU961</f>
        <v>0</v>
      </c>
      <c r="BE961" s="534" t="str">
        <f>IF(日報入力!AV961,日報入力!AV961,"")</f>
        <v/>
      </c>
      <c r="BF961" s="534" t="str">
        <f>IF(日報入力!AW961,日報入力!AW961,"")</f>
        <v/>
      </c>
      <c r="BG961" s="398" t="str">
        <f>IF(日報入力!G961,日報入力!K961*日報入力!D961*日報入力!BC961,"")</f>
        <v/>
      </c>
    </row>
    <row r="962" spans="1:59" ht="20.25" hidden="1" customHeight="1" x14ac:dyDescent="0.15">
      <c r="A962" s="302" t="str">
        <f>IF(日報入力!G962="","",日報入力!G962)</f>
        <v/>
      </c>
      <c r="B962" s="291" t="str">
        <f>IF(日報入力!G962="","",日報入力!H962)</f>
        <v/>
      </c>
      <c r="C962" s="291" t="str">
        <f>IF(日報入力!G962="","",日報入力!I962)</f>
        <v/>
      </c>
      <c r="D962" s="291" t="str">
        <f>IF(日報入力!G962="","",日報入力!J962)</f>
        <v/>
      </c>
      <c r="E962" s="291" t="str">
        <f>IF(日報入力!G962="","",日報入力!K962)</f>
        <v/>
      </c>
      <c r="F962" s="291" t="str">
        <f>IF(日報入力!G962="","",日報入力!L962)</f>
        <v/>
      </c>
      <c r="G962" s="291" t="str">
        <f>IF(日報入力!G962="","",日報入力!L962-日報入力!O962-日報入力!P962-日報入力!Q962-日報入力!R962-日報入力!S962-日報入力!T962-日報入力!U962-日報入力!V962-日報入力!W962-日報入力!X962-日報入力!Y962-日報入力!Z962)</f>
        <v/>
      </c>
      <c r="H962" s="291" t="str">
        <f>IF(日報入力!G962="","",IF(日報入力!M962&gt;=0,日報入力!M962*F962,F962))</f>
        <v/>
      </c>
      <c r="I962" s="291" t="str">
        <f>IF(日報入力!G962="","",日報入力!O962)</f>
        <v/>
      </c>
      <c r="J962" s="291" t="str">
        <f>IF(日報入力!G962="","",日報入力!P962)</f>
        <v/>
      </c>
      <c r="K962" s="291" t="str">
        <f>IF(日報入力!G962="","",日報入力!Q962)</f>
        <v/>
      </c>
      <c r="L962" s="291" t="str">
        <f>IF(日報入力!G962="","",日報入力!R962)</f>
        <v/>
      </c>
      <c r="M962" s="291" t="str">
        <f>IF(日報入力!G962="","",日報入力!S962)</f>
        <v/>
      </c>
      <c r="N962" s="291" t="str">
        <f>IF(日報入力!G962="","",日報入力!T962)</f>
        <v/>
      </c>
      <c r="O962" s="291" t="str">
        <f>IF(日報入力!G962="","",日報入力!U962)</f>
        <v/>
      </c>
      <c r="P962" s="291" t="str">
        <f>IF(日報入力!G962="","",日報入力!V962)</f>
        <v/>
      </c>
      <c r="Q962" s="291" t="str">
        <f>IF(日報入力!G962="","",日報入力!W962)</f>
        <v/>
      </c>
      <c r="R962" s="291" t="str">
        <f>IF(日報入力!G962="","",日報入力!X962)</f>
        <v/>
      </c>
      <c r="S962" s="291" t="str">
        <f>IF(日報入力!G962="","",日報入力!Y962)</f>
        <v/>
      </c>
      <c r="T962" s="291" t="str">
        <f>IF(日報入力!G962="","",日報入力!Z962)</f>
        <v/>
      </c>
      <c r="U962" s="291" t="str">
        <f>IF(日報入力!G962="","",日報入力!AA962)</f>
        <v/>
      </c>
      <c r="V962" s="378" t="str">
        <f>IF(日報入力!G962="","",日報入力!AB962)</f>
        <v/>
      </c>
      <c r="W962" s="291" t="str">
        <f>IF(日報入力!G962="","",日報入力!AC962)</f>
        <v/>
      </c>
      <c r="X962" s="291" t="str">
        <f>IF(日報入力!G962="","",日報入力!AD962)</f>
        <v/>
      </c>
      <c r="Y962" s="291" t="str">
        <f>IF(日報入力!G962="","",日報入力!AE962)</f>
        <v/>
      </c>
      <c r="Z962" s="291" t="str">
        <f>IF(日報入力!G962="","",日報入力!AF962)</f>
        <v/>
      </c>
      <c r="AA962" s="291" t="str">
        <f>IF(日報入力!G962="","",日報入力!AG962)</f>
        <v/>
      </c>
      <c r="AB962" s="291" t="str">
        <f>IF(日報入力!G962="","",日報入力!AH962)</f>
        <v/>
      </c>
      <c r="AC962" s="291" t="str">
        <f>IF(日報入力!G962="","",日報入力!AI962)</f>
        <v/>
      </c>
      <c r="AD962" s="291" t="str">
        <f>IF(日報入力!G962="","",日報入力!AJ962)</f>
        <v/>
      </c>
      <c r="AE962" s="292" t="str">
        <f>IF(日報入力!G962="","",日報入力!E962)</f>
        <v/>
      </c>
      <c r="AF962" s="293" t="str">
        <f>IF(日報入力!G962="","",日報入力!AK962)</f>
        <v/>
      </c>
      <c r="AG962" s="293" t="str">
        <f>IF(日報入力!G962="","",日報入力!AL962)</f>
        <v/>
      </c>
      <c r="AH962" s="293" t="str">
        <f>IF(日報入力!G962="","",日報入力!AM962)</f>
        <v/>
      </c>
      <c r="AI962" s="294" t="str">
        <f>IF(日報入力!G962&gt;0,日報入力!D962*日報入力!K962*日報入力!AL962,"")</f>
        <v/>
      </c>
      <c r="AJ962" s="294" t="str">
        <f>IF(日報入力!G962&gt;0,日報入力!E962*日報入力!AL962,"")</f>
        <v/>
      </c>
      <c r="AK962" s="294" t="str">
        <f>IF(日報入力!G962&gt;0,AI962-AJ962,"")</f>
        <v/>
      </c>
      <c r="AL962" s="292" t="str">
        <f>IF(日報入力!G962&gt;0,日報入力!E962*日報入力!AM962,"")</f>
        <v/>
      </c>
      <c r="AM962" s="292" t="str">
        <f>IF(日報入力!G962&gt;0,日報入力!AB962*日報入力!AM962,"")</f>
        <v/>
      </c>
      <c r="AN962" s="68" t="str">
        <f>IF(日報入力!G962&gt;0,日報入力!C962,"")</f>
        <v/>
      </c>
      <c r="AO962" s="68" t="str">
        <f>日報入力!B962</f>
        <v/>
      </c>
      <c r="AP962" s="68" t="str">
        <f>IF(日報入力!AQ962,日報入力!BA962,"")</f>
        <v/>
      </c>
      <c r="AQ962" s="68" t="str">
        <f>IF(日報入力!AR962,日報入力!BB962,"")</f>
        <v/>
      </c>
      <c r="AR962" s="68" t="str">
        <f>IF(日報入力!AS962,"N勤","")</f>
        <v/>
      </c>
      <c r="AS962" s="295" t="e">
        <f t="shared" si="62"/>
        <v>#VALUE!</v>
      </c>
      <c r="AT962" s="439" t="str">
        <f>日報入力!AY962</f>
        <v/>
      </c>
      <c r="AU962" s="518" t="str">
        <f>IF(日報入力!G962,G962*60/E962,"")</f>
        <v/>
      </c>
      <c r="AV962" s="528" t="str">
        <f>IF(日報入力!AT962,日報入力!AT962,"")</f>
        <v/>
      </c>
      <c r="AW962" s="529" t="str">
        <f>IF(日報入力!AT962,AE962/日報入力!AT962,"")</f>
        <v/>
      </c>
      <c r="AX962" s="530" t="e">
        <f>IF(1&lt;日報集計!AT962,AT962/(((F962-I962-J962-N962-O962)*60)/(E962)),"")</f>
        <v>#VALUE!</v>
      </c>
      <c r="AY962" s="664" t="str">
        <f>IF(日報入力!H962,AT962/(((F962-J962)*60)/E962),"")</f>
        <v/>
      </c>
      <c r="AZ962" s="664" t="str">
        <f>IF(日報入力!I962,AT962/((G962*60)/E962),"")</f>
        <v/>
      </c>
      <c r="BA962" s="296" t="str">
        <f>IF(日報入力!G962,G962/F962,"")</f>
        <v/>
      </c>
      <c r="BB962" s="386" t="e">
        <f t="shared" si="63"/>
        <v>#VALUE!</v>
      </c>
      <c r="BC962" s="386" t="e">
        <f t="shared" si="64"/>
        <v>#VALUE!</v>
      </c>
      <c r="BD962" s="80">
        <f>日報入力!AU962</f>
        <v>0</v>
      </c>
      <c r="BE962" s="534" t="str">
        <f>IF(日報入力!AV962,日報入力!AV962,"")</f>
        <v/>
      </c>
      <c r="BF962" s="534" t="str">
        <f>IF(日報入力!AW962,日報入力!AW962,"")</f>
        <v/>
      </c>
      <c r="BG962" s="398" t="str">
        <f>IF(日報入力!G962,日報入力!K962*日報入力!D962*日報入力!BC962,"")</f>
        <v/>
      </c>
    </row>
    <row r="963" spans="1:59" ht="20.25" hidden="1" customHeight="1" x14ac:dyDescent="0.15">
      <c r="A963" s="302" t="str">
        <f>IF(日報入力!G963="","",日報入力!G963)</f>
        <v/>
      </c>
      <c r="B963" s="291" t="str">
        <f>IF(日報入力!G963="","",日報入力!H963)</f>
        <v/>
      </c>
      <c r="C963" s="291" t="str">
        <f>IF(日報入力!G963="","",日報入力!I963)</f>
        <v/>
      </c>
      <c r="D963" s="291" t="str">
        <f>IF(日報入力!G963="","",日報入力!J963)</f>
        <v/>
      </c>
      <c r="E963" s="291" t="str">
        <f>IF(日報入力!G963="","",日報入力!K963)</f>
        <v/>
      </c>
      <c r="F963" s="291" t="str">
        <f>IF(日報入力!G963="","",日報入力!L963)</f>
        <v/>
      </c>
      <c r="G963" s="291" t="str">
        <f>IF(日報入力!G963="","",日報入力!L963-日報入力!O963-日報入力!P963-日報入力!Q963-日報入力!R963-日報入力!S963-日報入力!T963-日報入力!U963-日報入力!V963-日報入力!W963-日報入力!X963-日報入力!Y963-日報入力!Z963)</f>
        <v/>
      </c>
      <c r="H963" s="291" t="str">
        <f>IF(日報入力!G963="","",IF(日報入力!M963&gt;=0,日報入力!M963*F963,F963))</f>
        <v/>
      </c>
      <c r="I963" s="291" t="str">
        <f>IF(日報入力!G963="","",日報入力!O963)</f>
        <v/>
      </c>
      <c r="J963" s="291" t="str">
        <f>IF(日報入力!G963="","",日報入力!P963)</f>
        <v/>
      </c>
      <c r="K963" s="291" t="str">
        <f>IF(日報入力!G963="","",日報入力!Q963)</f>
        <v/>
      </c>
      <c r="L963" s="291" t="str">
        <f>IF(日報入力!G963="","",日報入力!R963)</f>
        <v/>
      </c>
      <c r="M963" s="291" t="str">
        <f>IF(日報入力!G963="","",日報入力!S963)</f>
        <v/>
      </c>
      <c r="N963" s="291" t="str">
        <f>IF(日報入力!G963="","",日報入力!T963)</f>
        <v/>
      </c>
      <c r="O963" s="291" t="str">
        <f>IF(日報入力!G963="","",日報入力!U963)</f>
        <v/>
      </c>
      <c r="P963" s="291" t="str">
        <f>IF(日報入力!G963="","",日報入力!V963)</f>
        <v/>
      </c>
      <c r="Q963" s="291" t="str">
        <f>IF(日報入力!G963="","",日報入力!W963)</f>
        <v/>
      </c>
      <c r="R963" s="291" t="str">
        <f>IF(日報入力!G963="","",日報入力!X963)</f>
        <v/>
      </c>
      <c r="S963" s="291" t="str">
        <f>IF(日報入力!G963="","",日報入力!Y963)</f>
        <v/>
      </c>
      <c r="T963" s="291" t="str">
        <f>IF(日報入力!G963="","",日報入力!Z963)</f>
        <v/>
      </c>
      <c r="U963" s="291" t="str">
        <f>IF(日報入力!G963="","",日報入力!AA963)</f>
        <v/>
      </c>
      <c r="V963" s="378" t="str">
        <f>IF(日報入力!G963="","",日報入力!AB963)</f>
        <v/>
      </c>
      <c r="W963" s="291" t="str">
        <f>IF(日報入力!G963="","",日報入力!AC963)</f>
        <v/>
      </c>
      <c r="X963" s="291" t="str">
        <f>IF(日報入力!G963="","",日報入力!AD963)</f>
        <v/>
      </c>
      <c r="Y963" s="291" t="str">
        <f>IF(日報入力!G963="","",日報入力!AE963)</f>
        <v/>
      </c>
      <c r="Z963" s="291" t="str">
        <f>IF(日報入力!G963="","",日報入力!AF963)</f>
        <v/>
      </c>
      <c r="AA963" s="291" t="str">
        <f>IF(日報入力!G963="","",日報入力!AG963)</f>
        <v/>
      </c>
      <c r="AB963" s="291" t="str">
        <f>IF(日報入力!G963="","",日報入力!AH963)</f>
        <v/>
      </c>
      <c r="AC963" s="291" t="str">
        <f>IF(日報入力!G963="","",日報入力!AI963)</f>
        <v/>
      </c>
      <c r="AD963" s="291" t="str">
        <f>IF(日報入力!G963="","",日報入力!AJ963)</f>
        <v/>
      </c>
      <c r="AE963" s="292" t="str">
        <f>IF(日報入力!G963="","",日報入力!E963)</f>
        <v/>
      </c>
      <c r="AF963" s="293" t="str">
        <f>IF(日報入力!G963="","",日報入力!AK963)</f>
        <v/>
      </c>
      <c r="AG963" s="293" t="str">
        <f>IF(日報入力!G963="","",日報入力!AL963)</f>
        <v/>
      </c>
      <c r="AH963" s="293" t="str">
        <f>IF(日報入力!G963="","",日報入力!AM963)</f>
        <v/>
      </c>
      <c r="AI963" s="294" t="str">
        <f>IF(日報入力!G963&gt;0,日報入力!D963*日報入力!K963*日報入力!AL963,"")</f>
        <v/>
      </c>
      <c r="AJ963" s="294" t="str">
        <f>IF(日報入力!G963&gt;0,日報入力!E963*日報入力!AL963,"")</f>
        <v/>
      </c>
      <c r="AK963" s="294" t="str">
        <f>IF(日報入力!G963&gt;0,AI963-AJ963,"")</f>
        <v/>
      </c>
      <c r="AL963" s="292" t="str">
        <f>IF(日報入力!G963&gt;0,日報入力!E963*日報入力!AM963,"")</f>
        <v/>
      </c>
      <c r="AM963" s="292" t="str">
        <f>IF(日報入力!G963&gt;0,日報入力!AB963*日報入力!AM963,"")</f>
        <v/>
      </c>
      <c r="AN963" s="68" t="str">
        <f>IF(日報入力!G963&gt;0,日報入力!C963,"")</f>
        <v/>
      </c>
      <c r="AO963" s="68" t="str">
        <f>日報入力!B963</f>
        <v/>
      </c>
      <c r="AP963" s="68" t="str">
        <f>IF(日報入力!AQ963,日報入力!BA963,"")</f>
        <v/>
      </c>
      <c r="AQ963" s="68" t="str">
        <f>IF(日報入力!AR963,日報入力!BB963,"")</f>
        <v/>
      </c>
      <c r="AR963" s="68" t="str">
        <f>IF(日報入力!AS963,"N勤","")</f>
        <v/>
      </c>
      <c r="AS963" s="295" t="e">
        <f t="shared" si="62"/>
        <v>#VALUE!</v>
      </c>
      <c r="AT963" s="439" t="str">
        <f>日報入力!AY963</f>
        <v/>
      </c>
      <c r="AU963" s="518" t="str">
        <f>IF(日報入力!G963,G963*60/E963,"")</f>
        <v/>
      </c>
      <c r="AV963" s="528" t="str">
        <f>IF(日報入力!AT963,日報入力!AT963,"")</f>
        <v/>
      </c>
      <c r="AW963" s="529" t="str">
        <f>IF(日報入力!AT963,AE963/日報入力!AT963,"")</f>
        <v/>
      </c>
      <c r="AX963" s="530" t="e">
        <f>IF(1&lt;日報集計!AT963,AT963/(((F963-I963-J963-N963-O963)*60)/(E963)),"")</f>
        <v>#VALUE!</v>
      </c>
      <c r="AY963" s="664" t="str">
        <f>IF(日報入力!H963,AT963/(((F963-J963)*60)/E963),"")</f>
        <v/>
      </c>
      <c r="AZ963" s="664" t="str">
        <f>IF(日報入力!I963,AT963/((G963*60)/E963),"")</f>
        <v/>
      </c>
      <c r="BA963" s="296" t="str">
        <f>IF(日報入力!G963,G963/F963,"")</f>
        <v/>
      </c>
      <c r="BB963" s="386" t="e">
        <f t="shared" si="63"/>
        <v>#VALUE!</v>
      </c>
      <c r="BC963" s="386" t="e">
        <f t="shared" si="64"/>
        <v>#VALUE!</v>
      </c>
      <c r="BD963" s="80">
        <f>日報入力!AU963</f>
        <v>0</v>
      </c>
      <c r="BE963" s="534" t="str">
        <f>IF(日報入力!AV963,日報入力!AV963,"")</f>
        <v/>
      </c>
      <c r="BF963" s="534" t="str">
        <f>IF(日報入力!AW963,日報入力!AW963,"")</f>
        <v/>
      </c>
      <c r="BG963" s="398" t="str">
        <f>IF(日報入力!G963,日報入力!K963*日報入力!D963*日報入力!BC963,"")</f>
        <v/>
      </c>
    </row>
    <row r="964" spans="1:59" ht="20.25" hidden="1" customHeight="1" x14ac:dyDescent="0.15">
      <c r="A964" s="302" t="str">
        <f>IF(日報入力!G964="","",日報入力!G964)</f>
        <v/>
      </c>
      <c r="B964" s="291" t="str">
        <f>IF(日報入力!G964="","",日報入力!H964)</f>
        <v/>
      </c>
      <c r="C964" s="291" t="str">
        <f>IF(日報入力!G964="","",日報入力!I964)</f>
        <v/>
      </c>
      <c r="D964" s="291" t="str">
        <f>IF(日報入力!G964="","",日報入力!J964)</f>
        <v/>
      </c>
      <c r="E964" s="291" t="str">
        <f>IF(日報入力!G964="","",日報入力!K964)</f>
        <v/>
      </c>
      <c r="F964" s="291" t="str">
        <f>IF(日報入力!G964="","",日報入力!L964)</f>
        <v/>
      </c>
      <c r="G964" s="291" t="str">
        <f>IF(日報入力!G964="","",日報入力!L964-日報入力!O964-日報入力!P964-日報入力!Q964-日報入力!R964-日報入力!S964-日報入力!T964-日報入力!U964-日報入力!V964-日報入力!W964-日報入力!X964-日報入力!Y964-日報入力!Z964)</f>
        <v/>
      </c>
      <c r="H964" s="291" t="str">
        <f>IF(日報入力!G964="","",IF(日報入力!M964&gt;=0,日報入力!M964*F964,F964))</f>
        <v/>
      </c>
      <c r="I964" s="291" t="str">
        <f>IF(日報入力!G964="","",日報入力!O964)</f>
        <v/>
      </c>
      <c r="J964" s="291" t="str">
        <f>IF(日報入力!G964="","",日報入力!P964)</f>
        <v/>
      </c>
      <c r="K964" s="291" t="str">
        <f>IF(日報入力!G964="","",日報入力!Q964)</f>
        <v/>
      </c>
      <c r="L964" s="291" t="str">
        <f>IF(日報入力!G964="","",日報入力!R964)</f>
        <v/>
      </c>
      <c r="M964" s="291" t="str">
        <f>IF(日報入力!G964="","",日報入力!S964)</f>
        <v/>
      </c>
      <c r="N964" s="291" t="str">
        <f>IF(日報入力!G964="","",日報入力!T964)</f>
        <v/>
      </c>
      <c r="O964" s="291" t="str">
        <f>IF(日報入力!G964="","",日報入力!U964)</f>
        <v/>
      </c>
      <c r="P964" s="291" t="str">
        <f>IF(日報入力!G964="","",日報入力!V964)</f>
        <v/>
      </c>
      <c r="Q964" s="291" t="str">
        <f>IF(日報入力!G964="","",日報入力!W964)</f>
        <v/>
      </c>
      <c r="R964" s="291" t="str">
        <f>IF(日報入力!G964="","",日報入力!X964)</f>
        <v/>
      </c>
      <c r="S964" s="291" t="str">
        <f>IF(日報入力!G964="","",日報入力!Y964)</f>
        <v/>
      </c>
      <c r="T964" s="291" t="str">
        <f>IF(日報入力!G964="","",日報入力!Z964)</f>
        <v/>
      </c>
      <c r="U964" s="291" t="str">
        <f>IF(日報入力!G964="","",日報入力!AA964)</f>
        <v/>
      </c>
      <c r="V964" s="378" t="str">
        <f>IF(日報入力!G964="","",日報入力!AB964)</f>
        <v/>
      </c>
      <c r="W964" s="291" t="str">
        <f>IF(日報入力!G964="","",日報入力!AC964)</f>
        <v/>
      </c>
      <c r="X964" s="291" t="str">
        <f>IF(日報入力!G964="","",日報入力!AD964)</f>
        <v/>
      </c>
      <c r="Y964" s="291" t="str">
        <f>IF(日報入力!G964="","",日報入力!AE964)</f>
        <v/>
      </c>
      <c r="Z964" s="291" t="str">
        <f>IF(日報入力!G964="","",日報入力!AF964)</f>
        <v/>
      </c>
      <c r="AA964" s="291" t="str">
        <f>IF(日報入力!G964="","",日報入力!AG964)</f>
        <v/>
      </c>
      <c r="AB964" s="291" t="str">
        <f>IF(日報入力!G964="","",日報入力!AH964)</f>
        <v/>
      </c>
      <c r="AC964" s="291" t="str">
        <f>IF(日報入力!G964="","",日報入力!AI964)</f>
        <v/>
      </c>
      <c r="AD964" s="291" t="str">
        <f>IF(日報入力!G964="","",日報入力!AJ964)</f>
        <v/>
      </c>
      <c r="AE964" s="292" t="str">
        <f>IF(日報入力!G964="","",日報入力!E964)</f>
        <v/>
      </c>
      <c r="AF964" s="293" t="str">
        <f>IF(日報入力!G964="","",日報入力!AK964)</f>
        <v/>
      </c>
      <c r="AG964" s="293" t="str">
        <f>IF(日報入力!G964="","",日報入力!AL964)</f>
        <v/>
      </c>
      <c r="AH964" s="293" t="str">
        <f>IF(日報入力!G964="","",日報入力!AM964)</f>
        <v/>
      </c>
      <c r="AI964" s="294" t="str">
        <f>IF(日報入力!G964&gt;0,日報入力!D964*日報入力!K964*日報入力!AL964,"")</f>
        <v/>
      </c>
      <c r="AJ964" s="294" t="str">
        <f>IF(日報入力!G964&gt;0,日報入力!E964*日報入力!AL964,"")</f>
        <v/>
      </c>
      <c r="AK964" s="294" t="str">
        <f>IF(日報入力!G964&gt;0,AI964-AJ964,"")</f>
        <v/>
      </c>
      <c r="AL964" s="292" t="str">
        <f>IF(日報入力!G964&gt;0,日報入力!E964*日報入力!AM964,"")</f>
        <v/>
      </c>
      <c r="AM964" s="292" t="str">
        <f>IF(日報入力!G964&gt;0,日報入力!AB964*日報入力!AM964,"")</f>
        <v/>
      </c>
      <c r="AN964" s="68" t="str">
        <f>IF(日報入力!G964&gt;0,日報入力!C964,"")</f>
        <v/>
      </c>
      <c r="AO964" s="68" t="str">
        <f>日報入力!B964</f>
        <v/>
      </c>
      <c r="AP964" s="68" t="str">
        <f>IF(日報入力!AQ964,日報入力!BA964,"")</f>
        <v/>
      </c>
      <c r="AQ964" s="68" t="str">
        <f>IF(日報入力!AR964,日報入力!BB964,"")</f>
        <v/>
      </c>
      <c r="AR964" s="68" t="str">
        <f>IF(日報入力!AS964,"N勤","")</f>
        <v/>
      </c>
      <c r="AS964" s="295" t="e">
        <f t="shared" si="62"/>
        <v>#VALUE!</v>
      </c>
      <c r="AT964" s="439" t="str">
        <f>日報入力!AY964</f>
        <v/>
      </c>
      <c r="AU964" s="518" t="str">
        <f>IF(日報入力!G964,G964*60/E964,"")</f>
        <v/>
      </c>
      <c r="AV964" s="528" t="str">
        <f>IF(日報入力!AT964,日報入力!AT964,"")</f>
        <v/>
      </c>
      <c r="AW964" s="529" t="str">
        <f>IF(日報入力!AT964,AE964/日報入力!AT964,"")</f>
        <v/>
      </c>
      <c r="AX964" s="530" t="e">
        <f>IF(1&lt;日報集計!AT964,AT964/(((F964-I964-J964-N964-O964)*60)/(E964)),"")</f>
        <v>#VALUE!</v>
      </c>
      <c r="AY964" s="664" t="str">
        <f>IF(日報入力!H964,AT964/(((F964-J964)*60)/E964),"")</f>
        <v/>
      </c>
      <c r="AZ964" s="664" t="str">
        <f>IF(日報入力!I964,AT964/((G964*60)/E964),"")</f>
        <v/>
      </c>
      <c r="BA964" s="296" t="str">
        <f>IF(日報入力!G964,G964/F964,"")</f>
        <v/>
      </c>
      <c r="BB964" s="386" t="e">
        <f t="shared" si="63"/>
        <v>#VALUE!</v>
      </c>
      <c r="BC964" s="386" t="e">
        <f t="shared" si="64"/>
        <v>#VALUE!</v>
      </c>
      <c r="BD964" s="80">
        <f>日報入力!AU964</f>
        <v>0</v>
      </c>
      <c r="BE964" s="534" t="str">
        <f>IF(日報入力!AV964,日報入力!AV964,"")</f>
        <v/>
      </c>
      <c r="BF964" s="534" t="str">
        <f>IF(日報入力!AW964,日報入力!AW964,"")</f>
        <v/>
      </c>
      <c r="BG964" s="398" t="str">
        <f>IF(日報入力!G964,日報入力!K964*日報入力!D964*日報入力!BC964,"")</f>
        <v/>
      </c>
    </row>
    <row r="965" spans="1:59" ht="20.25" hidden="1" customHeight="1" x14ac:dyDescent="0.15">
      <c r="A965" s="302" t="str">
        <f>IF(日報入力!G965="","",日報入力!G965)</f>
        <v/>
      </c>
      <c r="B965" s="291" t="str">
        <f>IF(日報入力!G965="","",日報入力!H965)</f>
        <v/>
      </c>
      <c r="C965" s="291" t="str">
        <f>IF(日報入力!G965="","",日報入力!I965)</f>
        <v/>
      </c>
      <c r="D965" s="291" t="str">
        <f>IF(日報入力!G965="","",日報入力!J965)</f>
        <v/>
      </c>
      <c r="E965" s="291" t="str">
        <f>IF(日報入力!G965="","",日報入力!K965)</f>
        <v/>
      </c>
      <c r="F965" s="291" t="str">
        <f>IF(日報入力!G965="","",日報入力!L965)</f>
        <v/>
      </c>
      <c r="G965" s="291" t="str">
        <f>IF(日報入力!G965="","",日報入力!L965-日報入力!O965-日報入力!P965-日報入力!Q965-日報入力!R965-日報入力!S965-日報入力!T965-日報入力!U965-日報入力!V965-日報入力!W965-日報入力!X965-日報入力!Y965-日報入力!Z965)</f>
        <v/>
      </c>
      <c r="H965" s="291" t="str">
        <f>IF(日報入力!G965="","",IF(日報入力!M965&gt;=0,日報入力!M965*F965,F965))</f>
        <v/>
      </c>
      <c r="I965" s="291" t="str">
        <f>IF(日報入力!G965="","",日報入力!O965)</f>
        <v/>
      </c>
      <c r="J965" s="291" t="str">
        <f>IF(日報入力!G965="","",日報入力!P965)</f>
        <v/>
      </c>
      <c r="K965" s="291" t="str">
        <f>IF(日報入力!G965="","",日報入力!Q965)</f>
        <v/>
      </c>
      <c r="L965" s="291" t="str">
        <f>IF(日報入力!G965="","",日報入力!R965)</f>
        <v/>
      </c>
      <c r="M965" s="291" t="str">
        <f>IF(日報入力!G965="","",日報入力!S965)</f>
        <v/>
      </c>
      <c r="N965" s="291" t="str">
        <f>IF(日報入力!G965="","",日報入力!T965)</f>
        <v/>
      </c>
      <c r="O965" s="291" t="str">
        <f>IF(日報入力!G965="","",日報入力!U965)</f>
        <v/>
      </c>
      <c r="P965" s="291" t="str">
        <f>IF(日報入力!G965="","",日報入力!V965)</f>
        <v/>
      </c>
      <c r="Q965" s="291" t="str">
        <f>IF(日報入力!G965="","",日報入力!W965)</f>
        <v/>
      </c>
      <c r="R965" s="291" t="str">
        <f>IF(日報入力!G965="","",日報入力!X965)</f>
        <v/>
      </c>
      <c r="S965" s="291" t="str">
        <f>IF(日報入力!G965="","",日報入力!Y965)</f>
        <v/>
      </c>
      <c r="T965" s="291" t="str">
        <f>IF(日報入力!G965="","",日報入力!Z965)</f>
        <v/>
      </c>
      <c r="U965" s="291" t="str">
        <f>IF(日報入力!G965="","",日報入力!AA965)</f>
        <v/>
      </c>
      <c r="V965" s="378" t="str">
        <f>IF(日報入力!G965="","",日報入力!AB965)</f>
        <v/>
      </c>
      <c r="W965" s="291" t="str">
        <f>IF(日報入力!G965="","",日報入力!AC965)</f>
        <v/>
      </c>
      <c r="X965" s="291" t="str">
        <f>IF(日報入力!G965="","",日報入力!AD965)</f>
        <v/>
      </c>
      <c r="Y965" s="291" t="str">
        <f>IF(日報入力!G965="","",日報入力!AE965)</f>
        <v/>
      </c>
      <c r="Z965" s="291" t="str">
        <f>IF(日報入力!G965="","",日報入力!AF965)</f>
        <v/>
      </c>
      <c r="AA965" s="291" t="str">
        <f>IF(日報入力!G965="","",日報入力!AG965)</f>
        <v/>
      </c>
      <c r="AB965" s="291" t="str">
        <f>IF(日報入力!G965="","",日報入力!AH965)</f>
        <v/>
      </c>
      <c r="AC965" s="291" t="str">
        <f>IF(日報入力!G965="","",日報入力!AI965)</f>
        <v/>
      </c>
      <c r="AD965" s="291" t="str">
        <f>IF(日報入力!G965="","",日報入力!AJ965)</f>
        <v/>
      </c>
      <c r="AE965" s="292" t="str">
        <f>IF(日報入力!G965="","",日報入力!E965)</f>
        <v/>
      </c>
      <c r="AF965" s="293" t="str">
        <f>IF(日報入力!G965="","",日報入力!AK965)</f>
        <v/>
      </c>
      <c r="AG965" s="293" t="str">
        <f>IF(日報入力!G965="","",日報入力!AL965)</f>
        <v/>
      </c>
      <c r="AH965" s="293" t="str">
        <f>IF(日報入力!G965="","",日報入力!AM965)</f>
        <v/>
      </c>
      <c r="AI965" s="294" t="str">
        <f>IF(日報入力!G965&gt;0,日報入力!D965*日報入力!K965*日報入力!AL965,"")</f>
        <v/>
      </c>
      <c r="AJ965" s="294" t="str">
        <f>IF(日報入力!G965&gt;0,日報入力!E965*日報入力!AL965,"")</f>
        <v/>
      </c>
      <c r="AK965" s="294" t="str">
        <f>IF(日報入力!G965&gt;0,AI965-AJ965,"")</f>
        <v/>
      </c>
      <c r="AL965" s="292" t="str">
        <f>IF(日報入力!G965&gt;0,日報入力!E965*日報入力!AM965,"")</f>
        <v/>
      </c>
      <c r="AM965" s="292" t="str">
        <f>IF(日報入力!G965&gt;0,日報入力!AB965*日報入力!AM965,"")</f>
        <v/>
      </c>
      <c r="AN965" s="68" t="str">
        <f>IF(日報入力!G965&gt;0,日報入力!C965,"")</f>
        <v/>
      </c>
      <c r="AO965" s="68" t="str">
        <f>日報入力!B965</f>
        <v/>
      </c>
      <c r="AP965" s="68" t="str">
        <f>IF(日報入力!AQ965,日報入力!BA965,"")</f>
        <v/>
      </c>
      <c r="AQ965" s="68" t="str">
        <f>IF(日報入力!AR965,日報入力!BB965,"")</f>
        <v/>
      </c>
      <c r="AR965" s="68" t="str">
        <f>IF(日報入力!AS965,"N勤","")</f>
        <v/>
      </c>
      <c r="AS965" s="295" t="e">
        <f t="shared" si="62"/>
        <v>#VALUE!</v>
      </c>
      <c r="AT965" s="439" t="str">
        <f>日報入力!AY965</f>
        <v/>
      </c>
      <c r="AU965" s="518" t="str">
        <f>IF(日報入力!G965,G965*60/E965,"")</f>
        <v/>
      </c>
      <c r="AV965" s="528" t="str">
        <f>IF(日報入力!AT965,日報入力!AT965,"")</f>
        <v/>
      </c>
      <c r="AW965" s="529" t="str">
        <f>IF(日報入力!AT965,AE965/日報入力!AT965,"")</f>
        <v/>
      </c>
      <c r="AX965" s="530" t="e">
        <f>IF(1&lt;日報集計!AT965,AT965/(((F965-I965-J965-N965-O965)*60)/(E965)),"")</f>
        <v>#VALUE!</v>
      </c>
      <c r="AY965" s="664" t="str">
        <f>IF(日報入力!H965,AT965/(((F965-J965)*60)/E965),"")</f>
        <v/>
      </c>
      <c r="AZ965" s="664" t="str">
        <f>IF(日報入力!I965,AT965/((G965*60)/E965),"")</f>
        <v/>
      </c>
      <c r="BA965" s="296" t="str">
        <f>IF(日報入力!G965,G965/F965,"")</f>
        <v/>
      </c>
      <c r="BB965" s="386" t="e">
        <f t="shared" si="63"/>
        <v>#VALUE!</v>
      </c>
      <c r="BC965" s="386" t="e">
        <f t="shared" si="64"/>
        <v>#VALUE!</v>
      </c>
      <c r="BD965" s="80">
        <f>日報入力!AU965</f>
        <v>0</v>
      </c>
      <c r="BE965" s="534" t="str">
        <f>IF(日報入力!AV965,日報入力!AV965,"")</f>
        <v/>
      </c>
      <c r="BF965" s="534" t="str">
        <f>IF(日報入力!AW965,日報入力!AW965,"")</f>
        <v/>
      </c>
      <c r="BG965" s="398" t="str">
        <f>IF(日報入力!G965,日報入力!K965*日報入力!D965*日報入力!BC965,"")</f>
        <v/>
      </c>
    </row>
    <row r="966" spans="1:59" ht="20.25" hidden="1" customHeight="1" x14ac:dyDescent="0.15">
      <c r="A966" s="302" t="str">
        <f>IF(日報入力!G966="","",日報入力!G966)</f>
        <v/>
      </c>
      <c r="B966" s="291" t="str">
        <f>IF(日報入力!G966="","",日報入力!H966)</f>
        <v/>
      </c>
      <c r="C966" s="291" t="str">
        <f>IF(日報入力!G966="","",日報入力!I966)</f>
        <v/>
      </c>
      <c r="D966" s="291" t="str">
        <f>IF(日報入力!G966="","",日報入力!J966)</f>
        <v/>
      </c>
      <c r="E966" s="291" t="str">
        <f>IF(日報入力!G966="","",日報入力!K966)</f>
        <v/>
      </c>
      <c r="F966" s="291" t="str">
        <f>IF(日報入力!G966="","",日報入力!L966)</f>
        <v/>
      </c>
      <c r="G966" s="291" t="str">
        <f>IF(日報入力!G966="","",日報入力!L966-日報入力!O966-日報入力!P966-日報入力!Q966-日報入力!R966-日報入力!S966-日報入力!T966-日報入力!U966-日報入力!V966-日報入力!W966-日報入力!X966-日報入力!Y966-日報入力!Z966)</f>
        <v/>
      </c>
      <c r="H966" s="291" t="str">
        <f>IF(日報入力!G966="","",IF(日報入力!M966&gt;=0,日報入力!M966*F966,F966))</f>
        <v/>
      </c>
      <c r="I966" s="291" t="str">
        <f>IF(日報入力!G966="","",日報入力!O966)</f>
        <v/>
      </c>
      <c r="J966" s="291" t="str">
        <f>IF(日報入力!G966="","",日報入力!P966)</f>
        <v/>
      </c>
      <c r="K966" s="291" t="str">
        <f>IF(日報入力!G966="","",日報入力!Q966)</f>
        <v/>
      </c>
      <c r="L966" s="291" t="str">
        <f>IF(日報入力!G966="","",日報入力!R966)</f>
        <v/>
      </c>
      <c r="M966" s="291" t="str">
        <f>IF(日報入力!G966="","",日報入力!S966)</f>
        <v/>
      </c>
      <c r="N966" s="291" t="str">
        <f>IF(日報入力!G966="","",日報入力!T966)</f>
        <v/>
      </c>
      <c r="O966" s="291" t="str">
        <f>IF(日報入力!G966="","",日報入力!U966)</f>
        <v/>
      </c>
      <c r="P966" s="291" t="str">
        <f>IF(日報入力!G966="","",日報入力!V966)</f>
        <v/>
      </c>
      <c r="Q966" s="291" t="str">
        <f>IF(日報入力!G966="","",日報入力!W966)</f>
        <v/>
      </c>
      <c r="R966" s="291" t="str">
        <f>IF(日報入力!G966="","",日報入力!X966)</f>
        <v/>
      </c>
      <c r="S966" s="291" t="str">
        <f>IF(日報入力!G966="","",日報入力!Y966)</f>
        <v/>
      </c>
      <c r="T966" s="291" t="str">
        <f>IF(日報入力!G966="","",日報入力!Z966)</f>
        <v/>
      </c>
      <c r="U966" s="291" t="str">
        <f>IF(日報入力!G966="","",日報入力!AA966)</f>
        <v/>
      </c>
      <c r="V966" s="378" t="str">
        <f>IF(日報入力!G966="","",日報入力!AB966)</f>
        <v/>
      </c>
      <c r="W966" s="291" t="str">
        <f>IF(日報入力!G966="","",日報入力!AC966)</f>
        <v/>
      </c>
      <c r="X966" s="291" t="str">
        <f>IF(日報入力!G966="","",日報入力!AD966)</f>
        <v/>
      </c>
      <c r="Y966" s="291" t="str">
        <f>IF(日報入力!G966="","",日報入力!AE966)</f>
        <v/>
      </c>
      <c r="Z966" s="291" t="str">
        <f>IF(日報入力!G966="","",日報入力!AF966)</f>
        <v/>
      </c>
      <c r="AA966" s="291" t="str">
        <f>IF(日報入力!G966="","",日報入力!AG966)</f>
        <v/>
      </c>
      <c r="AB966" s="291" t="str">
        <f>IF(日報入力!G966="","",日報入力!AH966)</f>
        <v/>
      </c>
      <c r="AC966" s="291" t="str">
        <f>IF(日報入力!G966="","",日報入力!AI966)</f>
        <v/>
      </c>
      <c r="AD966" s="291" t="str">
        <f>IF(日報入力!G966="","",日報入力!AJ966)</f>
        <v/>
      </c>
      <c r="AE966" s="292" t="str">
        <f>IF(日報入力!G966="","",日報入力!E966)</f>
        <v/>
      </c>
      <c r="AF966" s="293" t="str">
        <f>IF(日報入力!G966="","",日報入力!AK966)</f>
        <v/>
      </c>
      <c r="AG966" s="293" t="str">
        <f>IF(日報入力!G966="","",日報入力!AL966)</f>
        <v/>
      </c>
      <c r="AH966" s="293" t="str">
        <f>IF(日報入力!G966="","",日報入力!AM966)</f>
        <v/>
      </c>
      <c r="AI966" s="294" t="str">
        <f>IF(日報入力!G966&gt;0,日報入力!D966*日報入力!K966*日報入力!AL966,"")</f>
        <v/>
      </c>
      <c r="AJ966" s="294" t="str">
        <f>IF(日報入力!G966&gt;0,日報入力!E966*日報入力!AL966,"")</f>
        <v/>
      </c>
      <c r="AK966" s="294" t="str">
        <f>IF(日報入力!G966&gt;0,AI966-AJ966,"")</f>
        <v/>
      </c>
      <c r="AL966" s="292" t="str">
        <f>IF(日報入力!G966&gt;0,日報入力!E966*日報入力!AM966,"")</f>
        <v/>
      </c>
      <c r="AM966" s="292" t="str">
        <f>IF(日報入力!G966&gt;0,日報入力!AB966*日報入力!AM966,"")</f>
        <v/>
      </c>
      <c r="AN966" s="68" t="str">
        <f>IF(日報入力!G966&gt;0,日報入力!C966,"")</f>
        <v/>
      </c>
      <c r="AO966" s="68" t="str">
        <f>日報入力!B966</f>
        <v/>
      </c>
      <c r="AP966" s="68" t="str">
        <f>IF(日報入力!AQ966,日報入力!BA966,"")</f>
        <v/>
      </c>
      <c r="AQ966" s="68" t="str">
        <f>IF(日報入力!AR966,日報入力!BB966,"")</f>
        <v/>
      </c>
      <c r="AR966" s="68" t="str">
        <f>IF(日報入力!AS966,"N勤","")</f>
        <v/>
      </c>
      <c r="AS966" s="295" t="e">
        <f t="shared" si="62"/>
        <v>#VALUE!</v>
      </c>
      <c r="AT966" s="439" t="str">
        <f>日報入力!AY966</f>
        <v/>
      </c>
      <c r="AU966" s="518" t="str">
        <f>IF(日報入力!G966,G966*60/E966,"")</f>
        <v/>
      </c>
      <c r="AV966" s="528" t="str">
        <f>IF(日報入力!AT966,日報入力!AT966,"")</f>
        <v/>
      </c>
      <c r="AW966" s="529" t="str">
        <f>IF(日報入力!AT966,AE966/日報入力!AT966,"")</f>
        <v/>
      </c>
      <c r="AX966" s="530" t="e">
        <f>IF(1&lt;日報集計!AT966,AT966/(((F966-I966-J966-N966-O966)*60)/(E966)),"")</f>
        <v>#VALUE!</v>
      </c>
      <c r="AY966" s="664" t="str">
        <f>IF(日報入力!H966,AT966/(((F966-J966)*60)/E966),"")</f>
        <v/>
      </c>
      <c r="AZ966" s="664" t="str">
        <f>IF(日報入力!I966,AT966/((G966*60)/E966),"")</f>
        <v/>
      </c>
      <c r="BA966" s="296" t="str">
        <f>IF(日報入力!G966,G966/F966,"")</f>
        <v/>
      </c>
      <c r="BB966" s="386" t="e">
        <f t="shared" si="63"/>
        <v>#VALUE!</v>
      </c>
      <c r="BC966" s="386" t="e">
        <f t="shared" si="64"/>
        <v>#VALUE!</v>
      </c>
      <c r="BD966" s="80">
        <f>日報入力!AU966</f>
        <v>0</v>
      </c>
      <c r="BE966" s="534" t="str">
        <f>IF(日報入力!AV966,日報入力!AV966,"")</f>
        <v/>
      </c>
      <c r="BF966" s="534" t="str">
        <f>IF(日報入力!AW966,日報入力!AW966,"")</f>
        <v/>
      </c>
      <c r="BG966" s="398" t="str">
        <f>IF(日報入力!G966,日報入力!K966*日報入力!D966*日報入力!BC966,"")</f>
        <v/>
      </c>
    </row>
    <row r="967" spans="1:59" ht="20.25" hidden="1" customHeight="1" x14ac:dyDescent="0.15">
      <c r="A967" s="302" t="str">
        <f>IF(日報入力!G967="","",日報入力!G967)</f>
        <v/>
      </c>
      <c r="B967" s="291" t="str">
        <f>IF(日報入力!G967="","",日報入力!H967)</f>
        <v/>
      </c>
      <c r="C967" s="291" t="str">
        <f>IF(日報入力!G967="","",日報入力!I967)</f>
        <v/>
      </c>
      <c r="D967" s="291" t="str">
        <f>IF(日報入力!G967="","",日報入力!J967)</f>
        <v/>
      </c>
      <c r="E967" s="291" t="str">
        <f>IF(日報入力!G967="","",日報入力!K967)</f>
        <v/>
      </c>
      <c r="F967" s="291" t="str">
        <f>IF(日報入力!G967="","",日報入力!L967)</f>
        <v/>
      </c>
      <c r="G967" s="291" t="str">
        <f>IF(日報入力!G967="","",日報入力!L967-日報入力!O967-日報入力!P967-日報入力!Q967-日報入力!R967-日報入力!S967-日報入力!T967-日報入力!U967-日報入力!V967-日報入力!W967-日報入力!X967-日報入力!Y967-日報入力!Z967)</f>
        <v/>
      </c>
      <c r="H967" s="291" t="str">
        <f>IF(日報入力!G967="","",IF(日報入力!M967&gt;=0,日報入力!M967*F967,F967))</f>
        <v/>
      </c>
      <c r="I967" s="291" t="str">
        <f>IF(日報入力!G967="","",日報入力!O967)</f>
        <v/>
      </c>
      <c r="J967" s="291" t="str">
        <f>IF(日報入力!G967="","",日報入力!P967)</f>
        <v/>
      </c>
      <c r="K967" s="291" t="str">
        <f>IF(日報入力!G967="","",日報入力!Q967)</f>
        <v/>
      </c>
      <c r="L967" s="291" t="str">
        <f>IF(日報入力!G967="","",日報入力!R967)</f>
        <v/>
      </c>
      <c r="M967" s="291" t="str">
        <f>IF(日報入力!G967="","",日報入力!S967)</f>
        <v/>
      </c>
      <c r="N967" s="291" t="str">
        <f>IF(日報入力!G967="","",日報入力!T967)</f>
        <v/>
      </c>
      <c r="O967" s="291" t="str">
        <f>IF(日報入力!G967="","",日報入力!U967)</f>
        <v/>
      </c>
      <c r="P967" s="291" t="str">
        <f>IF(日報入力!G967="","",日報入力!V967)</f>
        <v/>
      </c>
      <c r="Q967" s="291" t="str">
        <f>IF(日報入力!G967="","",日報入力!W967)</f>
        <v/>
      </c>
      <c r="R967" s="291" t="str">
        <f>IF(日報入力!G967="","",日報入力!X967)</f>
        <v/>
      </c>
      <c r="S967" s="291" t="str">
        <f>IF(日報入力!G967="","",日報入力!Y967)</f>
        <v/>
      </c>
      <c r="T967" s="291" t="str">
        <f>IF(日報入力!G967="","",日報入力!Z967)</f>
        <v/>
      </c>
      <c r="U967" s="291" t="str">
        <f>IF(日報入力!G967="","",日報入力!AA967)</f>
        <v/>
      </c>
      <c r="V967" s="378" t="str">
        <f>IF(日報入力!G967="","",日報入力!AB967)</f>
        <v/>
      </c>
      <c r="W967" s="291" t="str">
        <f>IF(日報入力!G967="","",日報入力!AC967)</f>
        <v/>
      </c>
      <c r="X967" s="291" t="str">
        <f>IF(日報入力!G967="","",日報入力!AD967)</f>
        <v/>
      </c>
      <c r="Y967" s="291" t="str">
        <f>IF(日報入力!G967="","",日報入力!AE967)</f>
        <v/>
      </c>
      <c r="Z967" s="291" t="str">
        <f>IF(日報入力!G967="","",日報入力!AF967)</f>
        <v/>
      </c>
      <c r="AA967" s="291" t="str">
        <f>IF(日報入力!G967="","",日報入力!AG967)</f>
        <v/>
      </c>
      <c r="AB967" s="291" t="str">
        <f>IF(日報入力!G967="","",日報入力!AH967)</f>
        <v/>
      </c>
      <c r="AC967" s="291" t="str">
        <f>IF(日報入力!G967="","",日報入力!AI967)</f>
        <v/>
      </c>
      <c r="AD967" s="291" t="str">
        <f>IF(日報入力!G967="","",日報入力!AJ967)</f>
        <v/>
      </c>
      <c r="AE967" s="292" t="str">
        <f>IF(日報入力!G967="","",日報入力!E967)</f>
        <v/>
      </c>
      <c r="AF967" s="293" t="str">
        <f>IF(日報入力!G967="","",日報入力!AK967)</f>
        <v/>
      </c>
      <c r="AG967" s="293" t="str">
        <f>IF(日報入力!G967="","",日報入力!AL967)</f>
        <v/>
      </c>
      <c r="AH967" s="293" t="str">
        <f>IF(日報入力!G967="","",日報入力!AM967)</f>
        <v/>
      </c>
      <c r="AI967" s="294" t="str">
        <f>IF(日報入力!G967&gt;0,日報入力!D967*日報入力!K967*日報入力!AL967,"")</f>
        <v/>
      </c>
      <c r="AJ967" s="294" t="str">
        <f>IF(日報入力!G967&gt;0,日報入力!E967*日報入力!AL967,"")</f>
        <v/>
      </c>
      <c r="AK967" s="294" t="str">
        <f>IF(日報入力!G967&gt;0,AI967-AJ967,"")</f>
        <v/>
      </c>
      <c r="AL967" s="292" t="str">
        <f>IF(日報入力!G967&gt;0,日報入力!E967*日報入力!AM967,"")</f>
        <v/>
      </c>
      <c r="AM967" s="292" t="str">
        <f>IF(日報入力!G967&gt;0,日報入力!AB967*日報入力!AM967,"")</f>
        <v/>
      </c>
      <c r="AN967" s="68" t="str">
        <f>IF(日報入力!G967&gt;0,日報入力!C967,"")</f>
        <v/>
      </c>
      <c r="AO967" s="68" t="str">
        <f>日報入力!B967</f>
        <v/>
      </c>
      <c r="AP967" s="68" t="str">
        <f>IF(日報入力!AQ967,日報入力!BA967,"")</f>
        <v/>
      </c>
      <c r="AQ967" s="68" t="str">
        <f>IF(日報入力!AR967,日報入力!BB967,"")</f>
        <v/>
      </c>
      <c r="AR967" s="68" t="str">
        <f>IF(日報入力!AS967,"N勤","")</f>
        <v/>
      </c>
      <c r="AS967" s="295" t="e">
        <f t="shared" si="62"/>
        <v>#VALUE!</v>
      </c>
      <c r="AT967" s="439" t="str">
        <f>日報入力!AY967</f>
        <v/>
      </c>
      <c r="AU967" s="518" t="str">
        <f>IF(日報入力!G967,G967*60/E967,"")</f>
        <v/>
      </c>
      <c r="AV967" s="528" t="str">
        <f>IF(日報入力!AT967,日報入力!AT967,"")</f>
        <v/>
      </c>
      <c r="AW967" s="529" t="str">
        <f>IF(日報入力!AT967,AE967/日報入力!AT967,"")</f>
        <v/>
      </c>
      <c r="AX967" s="530" t="e">
        <f>IF(1&lt;日報集計!AT967,AT967/(((F967-I967-J967-N967-O967)*60)/(E967)),"")</f>
        <v>#VALUE!</v>
      </c>
      <c r="AY967" s="664" t="str">
        <f>IF(日報入力!H967,AT967/(((F967-J967)*60)/E967),"")</f>
        <v/>
      </c>
      <c r="AZ967" s="664" t="str">
        <f>IF(日報入力!I967,AT967/((G967*60)/E967),"")</f>
        <v/>
      </c>
      <c r="BA967" s="296" t="str">
        <f>IF(日報入力!G967,G967/F967,"")</f>
        <v/>
      </c>
      <c r="BB967" s="386" t="e">
        <f t="shared" si="63"/>
        <v>#VALUE!</v>
      </c>
      <c r="BC967" s="386" t="e">
        <f t="shared" si="64"/>
        <v>#VALUE!</v>
      </c>
      <c r="BD967" s="80">
        <f>日報入力!AU967</f>
        <v>0</v>
      </c>
      <c r="BE967" s="534" t="str">
        <f>IF(日報入力!AV967,日報入力!AV967,"")</f>
        <v/>
      </c>
      <c r="BF967" s="534" t="str">
        <f>IF(日報入力!AW967,日報入力!AW967,"")</f>
        <v/>
      </c>
      <c r="BG967" s="398" t="str">
        <f>IF(日報入力!G967,日報入力!K967*日報入力!D967*日報入力!BC967,"")</f>
        <v/>
      </c>
    </row>
    <row r="968" spans="1:59" ht="20.25" hidden="1" customHeight="1" x14ac:dyDescent="0.15">
      <c r="A968" s="302" t="str">
        <f>IF(日報入力!G968="","",日報入力!G968)</f>
        <v/>
      </c>
      <c r="B968" s="291" t="str">
        <f>IF(日報入力!G968="","",日報入力!H968)</f>
        <v/>
      </c>
      <c r="C968" s="291" t="str">
        <f>IF(日報入力!G968="","",日報入力!I968)</f>
        <v/>
      </c>
      <c r="D968" s="291" t="str">
        <f>IF(日報入力!G968="","",日報入力!J968)</f>
        <v/>
      </c>
      <c r="E968" s="291" t="str">
        <f>IF(日報入力!G968="","",日報入力!K968)</f>
        <v/>
      </c>
      <c r="F968" s="291" t="str">
        <f>IF(日報入力!G968="","",日報入力!L968)</f>
        <v/>
      </c>
      <c r="G968" s="291" t="str">
        <f>IF(日報入力!G968="","",日報入力!L968-日報入力!O968-日報入力!P968-日報入力!Q968-日報入力!R968-日報入力!S968-日報入力!T968-日報入力!U968-日報入力!V968-日報入力!W968-日報入力!X968-日報入力!Y968-日報入力!Z968)</f>
        <v/>
      </c>
      <c r="H968" s="291" t="str">
        <f>IF(日報入力!G968="","",IF(日報入力!M968&gt;=0,日報入力!M968*F968,F968))</f>
        <v/>
      </c>
      <c r="I968" s="291" t="str">
        <f>IF(日報入力!G968="","",日報入力!O968)</f>
        <v/>
      </c>
      <c r="J968" s="291" t="str">
        <f>IF(日報入力!G968="","",日報入力!P968)</f>
        <v/>
      </c>
      <c r="K968" s="291" t="str">
        <f>IF(日報入力!G968="","",日報入力!Q968)</f>
        <v/>
      </c>
      <c r="L968" s="291" t="str">
        <f>IF(日報入力!G968="","",日報入力!R968)</f>
        <v/>
      </c>
      <c r="M968" s="291" t="str">
        <f>IF(日報入力!G968="","",日報入力!S968)</f>
        <v/>
      </c>
      <c r="N968" s="291" t="str">
        <f>IF(日報入力!G968="","",日報入力!T968)</f>
        <v/>
      </c>
      <c r="O968" s="291" t="str">
        <f>IF(日報入力!G968="","",日報入力!U968)</f>
        <v/>
      </c>
      <c r="P968" s="291" t="str">
        <f>IF(日報入力!G968="","",日報入力!V968)</f>
        <v/>
      </c>
      <c r="Q968" s="291" t="str">
        <f>IF(日報入力!G968="","",日報入力!W968)</f>
        <v/>
      </c>
      <c r="R968" s="291" t="str">
        <f>IF(日報入力!G968="","",日報入力!X968)</f>
        <v/>
      </c>
      <c r="S968" s="291" t="str">
        <f>IF(日報入力!G968="","",日報入力!Y968)</f>
        <v/>
      </c>
      <c r="T968" s="291" t="str">
        <f>IF(日報入力!G968="","",日報入力!Z968)</f>
        <v/>
      </c>
      <c r="U968" s="291" t="str">
        <f>IF(日報入力!G968="","",日報入力!AA968)</f>
        <v/>
      </c>
      <c r="V968" s="378" t="str">
        <f>IF(日報入力!G968="","",日報入力!AB968)</f>
        <v/>
      </c>
      <c r="W968" s="291" t="str">
        <f>IF(日報入力!G968="","",日報入力!AC968)</f>
        <v/>
      </c>
      <c r="X968" s="291" t="str">
        <f>IF(日報入力!G968="","",日報入力!AD968)</f>
        <v/>
      </c>
      <c r="Y968" s="291" t="str">
        <f>IF(日報入力!G968="","",日報入力!AE968)</f>
        <v/>
      </c>
      <c r="Z968" s="291" t="str">
        <f>IF(日報入力!G968="","",日報入力!AF968)</f>
        <v/>
      </c>
      <c r="AA968" s="291" t="str">
        <f>IF(日報入力!G968="","",日報入力!AG968)</f>
        <v/>
      </c>
      <c r="AB968" s="291" t="str">
        <f>IF(日報入力!G968="","",日報入力!AH968)</f>
        <v/>
      </c>
      <c r="AC968" s="291" t="str">
        <f>IF(日報入力!G968="","",日報入力!AI968)</f>
        <v/>
      </c>
      <c r="AD968" s="291" t="str">
        <f>IF(日報入力!G968="","",日報入力!AJ968)</f>
        <v/>
      </c>
      <c r="AE968" s="292" t="str">
        <f>IF(日報入力!G968="","",日報入力!E968)</f>
        <v/>
      </c>
      <c r="AF968" s="293" t="str">
        <f>IF(日報入力!G968="","",日報入力!AK968)</f>
        <v/>
      </c>
      <c r="AG968" s="293" t="str">
        <f>IF(日報入力!G968="","",日報入力!AL968)</f>
        <v/>
      </c>
      <c r="AH968" s="293" t="str">
        <f>IF(日報入力!G968="","",日報入力!AM968)</f>
        <v/>
      </c>
      <c r="AI968" s="294" t="str">
        <f>IF(日報入力!G968&gt;0,日報入力!D968*日報入力!K968*日報入力!AL968,"")</f>
        <v/>
      </c>
      <c r="AJ968" s="294" t="str">
        <f>IF(日報入力!G968&gt;0,日報入力!E968*日報入力!AL968,"")</f>
        <v/>
      </c>
      <c r="AK968" s="294" t="str">
        <f>IF(日報入力!G968&gt;0,AI968-AJ968,"")</f>
        <v/>
      </c>
      <c r="AL968" s="292" t="str">
        <f>IF(日報入力!G968&gt;0,日報入力!E968*日報入力!AM968,"")</f>
        <v/>
      </c>
      <c r="AM968" s="292" t="str">
        <f>IF(日報入力!G968&gt;0,日報入力!AB968*日報入力!AM968,"")</f>
        <v/>
      </c>
      <c r="AN968" s="68" t="str">
        <f>IF(日報入力!G968&gt;0,日報入力!C968,"")</f>
        <v/>
      </c>
      <c r="AO968" s="68" t="str">
        <f>日報入力!B968</f>
        <v/>
      </c>
      <c r="AP968" s="68" t="str">
        <f>IF(日報入力!AQ968,日報入力!BA968,"")</f>
        <v/>
      </c>
      <c r="AQ968" s="68" t="str">
        <f>IF(日報入力!AR968,日報入力!BB968,"")</f>
        <v/>
      </c>
      <c r="AR968" s="68" t="str">
        <f>IF(日報入力!AS968,"N勤","")</f>
        <v/>
      </c>
      <c r="AS968" s="295" t="e">
        <f t="shared" si="62"/>
        <v>#VALUE!</v>
      </c>
      <c r="AT968" s="439" t="str">
        <f>日報入力!AY968</f>
        <v/>
      </c>
      <c r="AU968" s="518" t="str">
        <f>IF(日報入力!G968,G968*60/E968,"")</f>
        <v/>
      </c>
      <c r="AV968" s="528" t="str">
        <f>IF(日報入力!AT968,日報入力!AT968,"")</f>
        <v/>
      </c>
      <c r="AW968" s="529" t="str">
        <f>IF(日報入力!AT968,AE968/日報入力!AT968,"")</f>
        <v/>
      </c>
      <c r="AX968" s="530" t="e">
        <f>IF(1&lt;日報集計!AT968,AT968/(((F968-I968-J968-N968-O968)*60)/(E968)),"")</f>
        <v>#VALUE!</v>
      </c>
      <c r="AY968" s="664" t="str">
        <f>IF(日報入力!H968,AT968/(((F968-J968)*60)/E968),"")</f>
        <v/>
      </c>
      <c r="AZ968" s="664" t="str">
        <f>IF(日報入力!I968,AT968/((G968*60)/E968),"")</f>
        <v/>
      </c>
      <c r="BA968" s="296" t="str">
        <f>IF(日報入力!G968,G968/F968,"")</f>
        <v/>
      </c>
      <c r="BB968" s="386" t="e">
        <f t="shared" si="63"/>
        <v>#VALUE!</v>
      </c>
      <c r="BC968" s="386" t="e">
        <f t="shared" si="64"/>
        <v>#VALUE!</v>
      </c>
      <c r="BD968" s="80">
        <f>日報入力!AU968</f>
        <v>0</v>
      </c>
      <c r="BE968" s="534" t="str">
        <f>IF(日報入力!AV968,日報入力!AV968,"")</f>
        <v/>
      </c>
      <c r="BF968" s="534" t="str">
        <f>IF(日報入力!AW968,日報入力!AW968,"")</f>
        <v/>
      </c>
      <c r="BG968" s="398" t="str">
        <f>IF(日報入力!G968,日報入力!K968*日報入力!D968*日報入力!BC968,"")</f>
        <v/>
      </c>
    </row>
    <row r="969" spans="1:59" ht="20.25" hidden="1" customHeight="1" x14ac:dyDescent="0.15">
      <c r="A969" s="302" t="str">
        <f>IF(日報入力!G969="","",日報入力!G969)</f>
        <v/>
      </c>
      <c r="B969" s="291" t="str">
        <f>IF(日報入力!G969="","",日報入力!H969)</f>
        <v/>
      </c>
      <c r="C969" s="291" t="str">
        <f>IF(日報入力!G969="","",日報入力!I969)</f>
        <v/>
      </c>
      <c r="D969" s="291" t="str">
        <f>IF(日報入力!G969="","",日報入力!J969)</f>
        <v/>
      </c>
      <c r="E969" s="291" t="str">
        <f>IF(日報入力!G969="","",日報入力!K969)</f>
        <v/>
      </c>
      <c r="F969" s="291" t="str">
        <f>IF(日報入力!G969="","",日報入力!L969)</f>
        <v/>
      </c>
      <c r="G969" s="291" t="str">
        <f>IF(日報入力!G969="","",日報入力!L969-日報入力!O969-日報入力!P969-日報入力!Q969-日報入力!R969-日報入力!S969-日報入力!T969-日報入力!U969-日報入力!V969-日報入力!W969-日報入力!X969-日報入力!Y969-日報入力!Z969)</f>
        <v/>
      </c>
      <c r="H969" s="291" t="str">
        <f>IF(日報入力!G969="","",IF(日報入力!M969&gt;=0,日報入力!M969*F969,F969))</f>
        <v/>
      </c>
      <c r="I969" s="291" t="str">
        <f>IF(日報入力!G969="","",日報入力!O969)</f>
        <v/>
      </c>
      <c r="J969" s="291" t="str">
        <f>IF(日報入力!G969="","",日報入力!P969)</f>
        <v/>
      </c>
      <c r="K969" s="291" t="str">
        <f>IF(日報入力!G969="","",日報入力!Q969)</f>
        <v/>
      </c>
      <c r="L969" s="291" t="str">
        <f>IF(日報入力!G969="","",日報入力!R969)</f>
        <v/>
      </c>
      <c r="M969" s="291" t="str">
        <f>IF(日報入力!G969="","",日報入力!S969)</f>
        <v/>
      </c>
      <c r="N969" s="291" t="str">
        <f>IF(日報入力!G969="","",日報入力!T969)</f>
        <v/>
      </c>
      <c r="O969" s="291" t="str">
        <f>IF(日報入力!G969="","",日報入力!U969)</f>
        <v/>
      </c>
      <c r="P969" s="291" t="str">
        <f>IF(日報入力!G969="","",日報入力!V969)</f>
        <v/>
      </c>
      <c r="Q969" s="291" t="str">
        <f>IF(日報入力!G969="","",日報入力!W969)</f>
        <v/>
      </c>
      <c r="R969" s="291" t="str">
        <f>IF(日報入力!G969="","",日報入力!X969)</f>
        <v/>
      </c>
      <c r="S969" s="291" t="str">
        <f>IF(日報入力!G969="","",日報入力!Y969)</f>
        <v/>
      </c>
      <c r="T969" s="291" t="str">
        <f>IF(日報入力!G969="","",日報入力!Z969)</f>
        <v/>
      </c>
      <c r="U969" s="291" t="str">
        <f>IF(日報入力!G969="","",日報入力!AA969)</f>
        <v/>
      </c>
      <c r="V969" s="378" t="str">
        <f>IF(日報入力!G969="","",日報入力!AB969)</f>
        <v/>
      </c>
      <c r="W969" s="291" t="str">
        <f>IF(日報入力!G969="","",日報入力!AC969)</f>
        <v/>
      </c>
      <c r="X969" s="291" t="str">
        <f>IF(日報入力!G969="","",日報入力!AD969)</f>
        <v/>
      </c>
      <c r="Y969" s="291" t="str">
        <f>IF(日報入力!G969="","",日報入力!AE969)</f>
        <v/>
      </c>
      <c r="Z969" s="291" t="str">
        <f>IF(日報入力!G969="","",日報入力!AF969)</f>
        <v/>
      </c>
      <c r="AA969" s="291" t="str">
        <f>IF(日報入力!G969="","",日報入力!AG969)</f>
        <v/>
      </c>
      <c r="AB969" s="291" t="str">
        <f>IF(日報入力!G969="","",日報入力!AH969)</f>
        <v/>
      </c>
      <c r="AC969" s="291" t="str">
        <f>IF(日報入力!G969="","",日報入力!AI969)</f>
        <v/>
      </c>
      <c r="AD969" s="291" t="str">
        <f>IF(日報入力!G969="","",日報入力!AJ969)</f>
        <v/>
      </c>
      <c r="AE969" s="292" t="str">
        <f>IF(日報入力!G969="","",日報入力!E969)</f>
        <v/>
      </c>
      <c r="AF969" s="293" t="str">
        <f>IF(日報入力!G969="","",日報入力!AK969)</f>
        <v/>
      </c>
      <c r="AG969" s="293" t="str">
        <f>IF(日報入力!G969="","",日報入力!AL969)</f>
        <v/>
      </c>
      <c r="AH969" s="293" t="str">
        <f>IF(日報入力!G969="","",日報入力!AM969)</f>
        <v/>
      </c>
      <c r="AI969" s="294" t="str">
        <f>IF(日報入力!G969&gt;0,日報入力!D969*日報入力!K969*日報入力!AL969,"")</f>
        <v/>
      </c>
      <c r="AJ969" s="294" t="str">
        <f>IF(日報入力!G969&gt;0,日報入力!E969*日報入力!AL969,"")</f>
        <v/>
      </c>
      <c r="AK969" s="294" t="str">
        <f>IF(日報入力!G969&gt;0,AI969-AJ969,"")</f>
        <v/>
      </c>
      <c r="AL969" s="292" t="str">
        <f>IF(日報入力!G969&gt;0,日報入力!E969*日報入力!AM969,"")</f>
        <v/>
      </c>
      <c r="AM969" s="292" t="str">
        <f>IF(日報入力!G969&gt;0,日報入力!AB969*日報入力!AM969,"")</f>
        <v/>
      </c>
      <c r="AN969" s="68" t="str">
        <f>IF(日報入力!G969&gt;0,日報入力!C969,"")</f>
        <v/>
      </c>
      <c r="AO969" s="68" t="str">
        <f>日報入力!B969</f>
        <v/>
      </c>
      <c r="AP969" s="68" t="str">
        <f>IF(日報入力!AQ969,日報入力!BA969,"")</f>
        <v/>
      </c>
      <c r="AQ969" s="68" t="str">
        <f>IF(日報入力!AR969,日報入力!BB969,"")</f>
        <v/>
      </c>
      <c r="AR969" s="68" t="str">
        <f>IF(日報入力!AS969,"N勤","")</f>
        <v/>
      </c>
      <c r="AS969" s="295" t="e">
        <f t="shared" si="62"/>
        <v>#VALUE!</v>
      </c>
      <c r="AT969" s="439" t="str">
        <f>日報入力!AY969</f>
        <v/>
      </c>
      <c r="AU969" s="518" t="str">
        <f>IF(日報入力!G969,G969*60/E969,"")</f>
        <v/>
      </c>
      <c r="AV969" s="528" t="str">
        <f>IF(日報入力!AT969,日報入力!AT969,"")</f>
        <v/>
      </c>
      <c r="AW969" s="529" t="str">
        <f>IF(日報入力!AT969,AE969/日報入力!AT969,"")</f>
        <v/>
      </c>
      <c r="AX969" s="530" t="e">
        <f>IF(1&lt;日報集計!AT969,AT969/(((F969-I969-J969-N969-O969)*60)/(E969)),"")</f>
        <v>#VALUE!</v>
      </c>
      <c r="AY969" s="664" t="str">
        <f>IF(日報入力!H969,AT969/(((F969-J969)*60)/E969),"")</f>
        <v/>
      </c>
      <c r="AZ969" s="664" t="str">
        <f>IF(日報入力!I969,AT969/((G969*60)/E969),"")</f>
        <v/>
      </c>
      <c r="BA969" s="296" t="str">
        <f>IF(日報入力!G969,G969/F969,"")</f>
        <v/>
      </c>
      <c r="BB969" s="386" t="e">
        <f t="shared" si="63"/>
        <v>#VALUE!</v>
      </c>
      <c r="BC969" s="386" t="e">
        <f t="shared" si="64"/>
        <v>#VALUE!</v>
      </c>
      <c r="BD969" s="80">
        <f>日報入力!AU969</f>
        <v>0</v>
      </c>
      <c r="BE969" s="534" t="str">
        <f>IF(日報入力!AV969,日報入力!AV969,"")</f>
        <v/>
      </c>
      <c r="BF969" s="534" t="str">
        <f>IF(日報入力!AW969,日報入力!AW969,"")</f>
        <v/>
      </c>
      <c r="BG969" s="398" t="str">
        <f>IF(日報入力!G969,日報入力!K969*日報入力!D969*日報入力!BC969,"")</f>
        <v/>
      </c>
    </row>
    <row r="970" spans="1:59" ht="20.25" hidden="1" customHeight="1" x14ac:dyDescent="0.15">
      <c r="A970" s="302" t="str">
        <f>IF(日報入力!G970="","",日報入力!G970)</f>
        <v/>
      </c>
      <c r="B970" s="291" t="str">
        <f>IF(日報入力!G970="","",日報入力!H970)</f>
        <v/>
      </c>
      <c r="C970" s="291" t="str">
        <f>IF(日報入力!G970="","",日報入力!I970)</f>
        <v/>
      </c>
      <c r="D970" s="291" t="str">
        <f>IF(日報入力!G970="","",日報入力!J970)</f>
        <v/>
      </c>
      <c r="E970" s="291" t="str">
        <f>IF(日報入力!G970="","",日報入力!K970)</f>
        <v/>
      </c>
      <c r="F970" s="291" t="str">
        <f>IF(日報入力!G970="","",日報入力!L970)</f>
        <v/>
      </c>
      <c r="G970" s="291" t="str">
        <f>IF(日報入力!G970="","",日報入力!L970-日報入力!O970-日報入力!P970-日報入力!Q970-日報入力!R970-日報入力!S970-日報入力!T970-日報入力!U970-日報入力!V970-日報入力!W970-日報入力!X970-日報入力!Y970-日報入力!Z970)</f>
        <v/>
      </c>
      <c r="H970" s="291" t="str">
        <f>IF(日報入力!G970="","",IF(日報入力!M970&gt;=0,日報入力!M970*F970,F970))</f>
        <v/>
      </c>
      <c r="I970" s="291" t="str">
        <f>IF(日報入力!G970="","",日報入力!O970)</f>
        <v/>
      </c>
      <c r="J970" s="291" t="str">
        <f>IF(日報入力!G970="","",日報入力!P970)</f>
        <v/>
      </c>
      <c r="K970" s="291" t="str">
        <f>IF(日報入力!G970="","",日報入力!Q970)</f>
        <v/>
      </c>
      <c r="L970" s="291" t="str">
        <f>IF(日報入力!G970="","",日報入力!R970)</f>
        <v/>
      </c>
      <c r="M970" s="291" t="str">
        <f>IF(日報入力!G970="","",日報入力!S970)</f>
        <v/>
      </c>
      <c r="N970" s="291" t="str">
        <f>IF(日報入力!G970="","",日報入力!T970)</f>
        <v/>
      </c>
      <c r="O970" s="291" t="str">
        <f>IF(日報入力!G970="","",日報入力!U970)</f>
        <v/>
      </c>
      <c r="P970" s="291" t="str">
        <f>IF(日報入力!G970="","",日報入力!V970)</f>
        <v/>
      </c>
      <c r="Q970" s="291" t="str">
        <f>IF(日報入力!G970="","",日報入力!W970)</f>
        <v/>
      </c>
      <c r="R970" s="291" t="str">
        <f>IF(日報入力!G970="","",日報入力!X970)</f>
        <v/>
      </c>
      <c r="S970" s="291" t="str">
        <f>IF(日報入力!G970="","",日報入力!Y970)</f>
        <v/>
      </c>
      <c r="T970" s="291" t="str">
        <f>IF(日報入力!G970="","",日報入力!Z970)</f>
        <v/>
      </c>
      <c r="U970" s="291" t="str">
        <f>IF(日報入力!G970="","",日報入力!AA970)</f>
        <v/>
      </c>
      <c r="V970" s="378" t="str">
        <f>IF(日報入力!G970="","",日報入力!AB970)</f>
        <v/>
      </c>
      <c r="W970" s="291" t="str">
        <f>IF(日報入力!G970="","",日報入力!AC970)</f>
        <v/>
      </c>
      <c r="X970" s="291" t="str">
        <f>IF(日報入力!G970="","",日報入力!AD970)</f>
        <v/>
      </c>
      <c r="Y970" s="291" t="str">
        <f>IF(日報入力!G970="","",日報入力!AE970)</f>
        <v/>
      </c>
      <c r="Z970" s="291" t="str">
        <f>IF(日報入力!G970="","",日報入力!AF970)</f>
        <v/>
      </c>
      <c r="AA970" s="291" t="str">
        <f>IF(日報入力!G970="","",日報入力!AG970)</f>
        <v/>
      </c>
      <c r="AB970" s="291" t="str">
        <f>IF(日報入力!G970="","",日報入力!AH970)</f>
        <v/>
      </c>
      <c r="AC970" s="291" t="str">
        <f>IF(日報入力!G970="","",日報入力!AI970)</f>
        <v/>
      </c>
      <c r="AD970" s="291" t="str">
        <f>IF(日報入力!G970="","",日報入力!AJ970)</f>
        <v/>
      </c>
      <c r="AE970" s="292" t="str">
        <f>IF(日報入力!G970="","",日報入力!E970)</f>
        <v/>
      </c>
      <c r="AF970" s="293" t="str">
        <f>IF(日報入力!G970="","",日報入力!AK970)</f>
        <v/>
      </c>
      <c r="AG970" s="293" t="str">
        <f>IF(日報入力!G970="","",日報入力!AL970)</f>
        <v/>
      </c>
      <c r="AH970" s="293" t="str">
        <f>IF(日報入力!G970="","",日報入力!AM970)</f>
        <v/>
      </c>
      <c r="AI970" s="294" t="str">
        <f>IF(日報入力!G970&gt;0,日報入力!D970*日報入力!K970*日報入力!AL970,"")</f>
        <v/>
      </c>
      <c r="AJ970" s="294" t="str">
        <f>IF(日報入力!G970&gt;0,日報入力!E970*日報入力!AL970,"")</f>
        <v/>
      </c>
      <c r="AK970" s="294" t="str">
        <f>IF(日報入力!G970&gt;0,AI970-AJ970,"")</f>
        <v/>
      </c>
      <c r="AL970" s="292" t="str">
        <f>IF(日報入力!G970&gt;0,日報入力!E970*日報入力!AM970,"")</f>
        <v/>
      </c>
      <c r="AM970" s="292" t="str">
        <f>IF(日報入力!G970&gt;0,日報入力!AB970*日報入力!AM970,"")</f>
        <v/>
      </c>
      <c r="AN970" s="68" t="str">
        <f>IF(日報入力!G970&gt;0,日報入力!C970,"")</f>
        <v/>
      </c>
      <c r="AO970" s="68" t="str">
        <f>日報入力!B970</f>
        <v/>
      </c>
      <c r="AP970" s="68" t="str">
        <f>IF(日報入力!AQ970,日報入力!BA970,"")</f>
        <v/>
      </c>
      <c r="AQ970" s="68" t="str">
        <f>IF(日報入力!AR970,日報入力!BB970,"")</f>
        <v/>
      </c>
      <c r="AR970" s="68" t="str">
        <f>IF(日報入力!AS970,"N勤","")</f>
        <v/>
      </c>
      <c r="AS970" s="295" t="e">
        <f t="shared" si="62"/>
        <v>#VALUE!</v>
      </c>
      <c r="AT970" s="439" t="str">
        <f>日報入力!AY970</f>
        <v/>
      </c>
      <c r="AU970" s="518" t="str">
        <f>IF(日報入力!G970,G970*60/E970,"")</f>
        <v/>
      </c>
      <c r="AV970" s="528" t="str">
        <f>IF(日報入力!AT970,日報入力!AT970,"")</f>
        <v/>
      </c>
      <c r="AW970" s="529" t="str">
        <f>IF(日報入力!AT970,AE970/日報入力!AT970,"")</f>
        <v/>
      </c>
      <c r="AX970" s="530" t="e">
        <f>IF(1&lt;日報集計!AT970,AT970/(((F970-I970-J970-N970-O970)*60)/(E970)),"")</f>
        <v>#VALUE!</v>
      </c>
      <c r="AY970" s="664" t="str">
        <f>IF(日報入力!H970,AT970/(((F970-J970)*60)/E970),"")</f>
        <v/>
      </c>
      <c r="AZ970" s="664" t="str">
        <f>IF(日報入力!I970,AT970/((G970*60)/E970),"")</f>
        <v/>
      </c>
      <c r="BA970" s="296" t="str">
        <f>IF(日報入力!G970,G970/F970,"")</f>
        <v/>
      </c>
      <c r="BB970" s="386" t="e">
        <f t="shared" si="63"/>
        <v>#VALUE!</v>
      </c>
      <c r="BC970" s="386" t="e">
        <f t="shared" si="64"/>
        <v>#VALUE!</v>
      </c>
      <c r="BD970" s="80">
        <f>日報入力!AU970</f>
        <v>0</v>
      </c>
      <c r="BE970" s="534" t="str">
        <f>IF(日報入力!AV970,日報入力!AV970,"")</f>
        <v/>
      </c>
      <c r="BF970" s="534" t="str">
        <f>IF(日報入力!AW970,日報入力!AW970,"")</f>
        <v/>
      </c>
      <c r="BG970" s="398" t="str">
        <f>IF(日報入力!G970,日報入力!K970*日報入力!D970*日報入力!BC970,"")</f>
        <v/>
      </c>
    </row>
    <row r="971" spans="1:59" ht="20.25" hidden="1" customHeight="1" x14ac:dyDescent="0.15">
      <c r="A971" s="302" t="str">
        <f>IF(日報入力!G971="","",日報入力!G971)</f>
        <v/>
      </c>
      <c r="B971" s="291" t="str">
        <f>IF(日報入力!G971="","",日報入力!H971)</f>
        <v/>
      </c>
      <c r="C971" s="291" t="str">
        <f>IF(日報入力!G971="","",日報入力!I971)</f>
        <v/>
      </c>
      <c r="D971" s="291" t="str">
        <f>IF(日報入力!G971="","",日報入力!J971)</f>
        <v/>
      </c>
      <c r="E971" s="291" t="str">
        <f>IF(日報入力!G971="","",日報入力!K971)</f>
        <v/>
      </c>
      <c r="F971" s="291" t="str">
        <f>IF(日報入力!G971="","",日報入力!L971)</f>
        <v/>
      </c>
      <c r="G971" s="291" t="str">
        <f>IF(日報入力!G971="","",日報入力!L971-日報入力!O971-日報入力!P971-日報入力!Q971-日報入力!R971-日報入力!S971-日報入力!T971-日報入力!U971-日報入力!V971-日報入力!W971-日報入力!X971-日報入力!Y971-日報入力!Z971)</f>
        <v/>
      </c>
      <c r="H971" s="291" t="str">
        <f>IF(日報入力!G971="","",IF(日報入力!M971&gt;=0,日報入力!M971*F971,F971))</f>
        <v/>
      </c>
      <c r="I971" s="291" t="str">
        <f>IF(日報入力!G971="","",日報入力!O971)</f>
        <v/>
      </c>
      <c r="J971" s="291" t="str">
        <f>IF(日報入力!G971="","",日報入力!P971)</f>
        <v/>
      </c>
      <c r="K971" s="291" t="str">
        <f>IF(日報入力!G971="","",日報入力!Q971)</f>
        <v/>
      </c>
      <c r="L971" s="291" t="str">
        <f>IF(日報入力!G971="","",日報入力!R971)</f>
        <v/>
      </c>
      <c r="M971" s="291" t="str">
        <f>IF(日報入力!G971="","",日報入力!S971)</f>
        <v/>
      </c>
      <c r="N971" s="291" t="str">
        <f>IF(日報入力!G971="","",日報入力!T971)</f>
        <v/>
      </c>
      <c r="O971" s="291" t="str">
        <f>IF(日報入力!G971="","",日報入力!U971)</f>
        <v/>
      </c>
      <c r="P971" s="291" t="str">
        <f>IF(日報入力!G971="","",日報入力!V971)</f>
        <v/>
      </c>
      <c r="Q971" s="291" t="str">
        <f>IF(日報入力!G971="","",日報入力!W971)</f>
        <v/>
      </c>
      <c r="R971" s="291" t="str">
        <f>IF(日報入力!G971="","",日報入力!X971)</f>
        <v/>
      </c>
      <c r="S971" s="291" t="str">
        <f>IF(日報入力!G971="","",日報入力!Y971)</f>
        <v/>
      </c>
      <c r="T971" s="291" t="str">
        <f>IF(日報入力!G971="","",日報入力!Z971)</f>
        <v/>
      </c>
      <c r="U971" s="291" t="str">
        <f>IF(日報入力!G971="","",日報入力!AA971)</f>
        <v/>
      </c>
      <c r="V971" s="378" t="str">
        <f>IF(日報入力!G971="","",日報入力!AB971)</f>
        <v/>
      </c>
      <c r="W971" s="291" t="str">
        <f>IF(日報入力!G971="","",日報入力!AC971)</f>
        <v/>
      </c>
      <c r="X971" s="291" t="str">
        <f>IF(日報入力!G971="","",日報入力!AD971)</f>
        <v/>
      </c>
      <c r="Y971" s="291" t="str">
        <f>IF(日報入力!G971="","",日報入力!AE971)</f>
        <v/>
      </c>
      <c r="Z971" s="291" t="str">
        <f>IF(日報入力!G971="","",日報入力!AF971)</f>
        <v/>
      </c>
      <c r="AA971" s="291" t="str">
        <f>IF(日報入力!G971="","",日報入力!AG971)</f>
        <v/>
      </c>
      <c r="AB971" s="291" t="str">
        <f>IF(日報入力!G971="","",日報入力!AH971)</f>
        <v/>
      </c>
      <c r="AC971" s="291" t="str">
        <f>IF(日報入力!G971="","",日報入力!AI971)</f>
        <v/>
      </c>
      <c r="AD971" s="291" t="str">
        <f>IF(日報入力!G971="","",日報入力!AJ971)</f>
        <v/>
      </c>
      <c r="AE971" s="292" t="str">
        <f>IF(日報入力!G971="","",日報入力!E971)</f>
        <v/>
      </c>
      <c r="AF971" s="293" t="str">
        <f>IF(日報入力!G971="","",日報入力!AK971)</f>
        <v/>
      </c>
      <c r="AG971" s="293" t="str">
        <f>IF(日報入力!G971="","",日報入力!AL971)</f>
        <v/>
      </c>
      <c r="AH971" s="293" t="str">
        <f>IF(日報入力!G971="","",日報入力!AM971)</f>
        <v/>
      </c>
      <c r="AI971" s="294" t="str">
        <f>IF(日報入力!G971&gt;0,日報入力!D971*日報入力!K971*日報入力!AL971,"")</f>
        <v/>
      </c>
      <c r="AJ971" s="294" t="str">
        <f>IF(日報入力!G971&gt;0,日報入力!E971*日報入力!AL971,"")</f>
        <v/>
      </c>
      <c r="AK971" s="294" t="str">
        <f>IF(日報入力!G971&gt;0,AI971-AJ971,"")</f>
        <v/>
      </c>
      <c r="AL971" s="292" t="str">
        <f>IF(日報入力!G971&gt;0,日報入力!E971*日報入力!AM971,"")</f>
        <v/>
      </c>
      <c r="AM971" s="292" t="str">
        <f>IF(日報入力!G971&gt;0,日報入力!AB971*日報入力!AM971,"")</f>
        <v/>
      </c>
      <c r="AN971" s="68" t="str">
        <f>IF(日報入力!G971&gt;0,日報入力!C971,"")</f>
        <v/>
      </c>
      <c r="AO971" s="68" t="str">
        <f>日報入力!B971</f>
        <v/>
      </c>
      <c r="AP971" s="68" t="str">
        <f>IF(日報入力!AQ971,日報入力!BA971,"")</f>
        <v/>
      </c>
      <c r="AQ971" s="68" t="str">
        <f>IF(日報入力!AR971,日報入力!BB971,"")</f>
        <v/>
      </c>
      <c r="AR971" s="68" t="str">
        <f>IF(日報入力!AS971,"N勤","")</f>
        <v/>
      </c>
      <c r="AS971" s="295" t="e">
        <f t="shared" si="62"/>
        <v>#VALUE!</v>
      </c>
      <c r="AT971" s="439" t="str">
        <f>日報入力!AY971</f>
        <v/>
      </c>
      <c r="AU971" s="518" t="str">
        <f>IF(日報入力!G971,G971*60/E971,"")</f>
        <v/>
      </c>
      <c r="AV971" s="528" t="str">
        <f>IF(日報入力!AT971,日報入力!AT971,"")</f>
        <v/>
      </c>
      <c r="AW971" s="529" t="str">
        <f>IF(日報入力!AT971,AE971/日報入力!AT971,"")</f>
        <v/>
      </c>
      <c r="AX971" s="530" t="e">
        <f>IF(1&lt;日報集計!AT971,AT971/(((F971-I971-J971-N971-O971)*60)/(E971)),"")</f>
        <v>#VALUE!</v>
      </c>
      <c r="AY971" s="664" t="str">
        <f>IF(日報入力!H971,AT971/(((F971-J971)*60)/E971),"")</f>
        <v/>
      </c>
      <c r="AZ971" s="664" t="str">
        <f>IF(日報入力!I971,AT971/((G971*60)/E971),"")</f>
        <v/>
      </c>
      <c r="BA971" s="296" t="str">
        <f>IF(日報入力!G971,G971/F971,"")</f>
        <v/>
      </c>
      <c r="BB971" s="386" t="e">
        <f t="shared" si="63"/>
        <v>#VALUE!</v>
      </c>
      <c r="BC971" s="386" t="e">
        <f t="shared" si="64"/>
        <v>#VALUE!</v>
      </c>
      <c r="BD971" s="80">
        <f>日報入力!AU971</f>
        <v>0</v>
      </c>
      <c r="BE971" s="534" t="str">
        <f>IF(日報入力!AV971,日報入力!AV971,"")</f>
        <v/>
      </c>
      <c r="BF971" s="534" t="str">
        <f>IF(日報入力!AW971,日報入力!AW971,"")</f>
        <v/>
      </c>
      <c r="BG971" s="398" t="str">
        <f>IF(日報入力!G971,日報入力!K971*日報入力!D971*日報入力!BC971,"")</f>
        <v/>
      </c>
    </row>
    <row r="972" spans="1:59" ht="20.25" hidden="1" customHeight="1" x14ac:dyDescent="0.15">
      <c r="A972" s="302" t="str">
        <f>IF(日報入力!G972="","",日報入力!G972)</f>
        <v/>
      </c>
      <c r="B972" s="291" t="str">
        <f>IF(日報入力!G972="","",日報入力!H972)</f>
        <v/>
      </c>
      <c r="C972" s="291" t="str">
        <f>IF(日報入力!G972="","",日報入力!I972)</f>
        <v/>
      </c>
      <c r="D972" s="291" t="str">
        <f>IF(日報入力!G972="","",日報入力!J972)</f>
        <v/>
      </c>
      <c r="E972" s="291" t="str">
        <f>IF(日報入力!G972="","",日報入力!K972)</f>
        <v/>
      </c>
      <c r="F972" s="291" t="str">
        <f>IF(日報入力!G972="","",日報入力!L972)</f>
        <v/>
      </c>
      <c r="G972" s="291" t="str">
        <f>IF(日報入力!G972="","",日報入力!L972-日報入力!O972-日報入力!P972-日報入力!Q972-日報入力!R972-日報入力!S972-日報入力!T972-日報入力!U972-日報入力!V972-日報入力!W972-日報入力!X972-日報入力!Y972-日報入力!Z972)</f>
        <v/>
      </c>
      <c r="H972" s="291" t="str">
        <f>IF(日報入力!G972="","",IF(日報入力!M972&gt;=0,日報入力!M972*F972,F972))</f>
        <v/>
      </c>
      <c r="I972" s="291" t="str">
        <f>IF(日報入力!G972="","",日報入力!O972)</f>
        <v/>
      </c>
      <c r="J972" s="291" t="str">
        <f>IF(日報入力!G972="","",日報入力!P972)</f>
        <v/>
      </c>
      <c r="K972" s="291" t="str">
        <f>IF(日報入力!G972="","",日報入力!Q972)</f>
        <v/>
      </c>
      <c r="L972" s="291" t="str">
        <f>IF(日報入力!G972="","",日報入力!R972)</f>
        <v/>
      </c>
      <c r="M972" s="291" t="str">
        <f>IF(日報入力!G972="","",日報入力!S972)</f>
        <v/>
      </c>
      <c r="N972" s="291" t="str">
        <f>IF(日報入力!G972="","",日報入力!T972)</f>
        <v/>
      </c>
      <c r="O972" s="291" t="str">
        <f>IF(日報入力!G972="","",日報入力!U972)</f>
        <v/>
      </c>
      <c r="P972" s="291" t="str">
        <f>IF(日報入力!G972="","",日報入力!V972)</f>
        <v/>
      </c>
      <c r="Q972" s="291" t="str">
        <f>IF(日報入力!G972="","",日報入力!W972)</f>
        <v/>
      </c>
      <c r="R972" s="291" t="str">
        <f>IF(日報入力!G972="","",日報入力!X972)</f>
        <v/>
      </c>
      <c r="S972" s="291" t="str">
        <f>IF(日報入力!G972="","",日報入力!Y972)</f>
        <v/>
      </c>
      <c r="T972" s="291" t="str">
        <f>IF(日報入力!G972="","",日報入力!Z972)</f>
        <v/>
      </c>
      <c r="U972" s="291" t="str">
        <f>IF(日報入力!G972="","",日報入力!AA972)</f>
        <v/>
      </c>
      <c r="V972" s="378" t="str">
        <f>IF(日報入力!G972="","",日報入力!AB972)</f>
        <v/>
      </c>
      <c r="W972" s="291" t="str">
        <f>IF(日報入力!G972="","",日報入力!AC972)</f>
        <v/>
      </c>
      <c r="X972" s="291" t="str">
        <f>IF(日報入力!G972="","",日報入力!AD972)</f>
        <v/>
      </c>
      <c r="Y972" s="291" t="str">
        <f>IF(日報入力!G972="","",日報入力!AE972)</f>
        <v/>
      </c>
      <c r="Z972" s="291" t="str">
        <f>IF(日報入力!G972="","",日報入力!AF972)</f>
        <v/>
      </c>
      <c r="AA972" s="291" t="str">
        <f>IF(日報入力!G972="","",日報入力!AG972)</f>
        <v/>
      </c>
      <c r="AB972" s="291" t="str">
        <f>IF(日報入力!G972="","",日報入力!AH972)</f>
        <v/>
      </c>
      <c r="AC972" s="291" t="str">
        <f>IF(日報入力!G972="","",日報入力!AI972)</f>
        <v/>
      </c>
      <c r="AD972" s="291" t="str">
        <f>IF(日報入力!G972="","",日報入力!AJ972)</f>
        <v/>
      </c>
      <c r="AE972" s="292" t="str">
        <f>IF(日報入力!G972="","",日報入力!E972)</f>
        <v/>
      </c>
      <c r="AF972" s="293" t="str">
        <f>IF(日報入力!G972="","",日報入力!AK972)</f>
        <v/>
      </c>
      <c r="AG972" s="293" t="str">
        <f>IF(日報入力!G972="","",日報入力!AL972)</f>
        <v/>
      </c>
      <c r="AH972" s="293" t="str">
        <f>IF(日報入力!G972="","",日報入力!AM972)</f>
        <v/>
      </c>
      <c r="AI972" s="294" t="str">
        <f>IF(日報入力!G972&gt;0,日報入力!D972*日報入力!K972*日報入力!AL972,"")</f>
        <v/>
      </c>
      <c r="AJ972" s="294" t="str">
        <f>IF(日報入力!G972&gt;0,日報入力!E972*日報入力!AL972,"")</f>
        <v/>
      </c>
      <c r="AK972" s="294" t="str">
        <f>IF(日報入力!G972&gt;0,AI972-AJ972,"")</f>
        <v/>
      </c>
      <c r="AL972" s="292" t="str">
        <f>IF(日報入力!G972&gt;0,日報入力!E972*日報入力!AM972,"")</f>
        <v/>
      </c>
      <c r="AM972" s="292" t="str">
        <f>IF(日報入力!G972&gt;0,日報入力!AB972*日報入力!AM972,"")</f>
        <v/>
      </c>
      <c r="AN972" s="68" t="str">
        <f>IF(日報入力!G972&gt;0,日報入力!C972,"")</f>
        <v/>
      </c>
      <c r="AO972" s="68" t="str">
        <f>日報入力!B972</f>
        <v/>
      </c>
      <c r="AP972" s="68" t="str">
        <f>IF(日報入力!AQ972,日報入力!BA972,"")</f>
        <v/>
      </c>
      <c r="AQ972" s="68" t="str">
        <f>IF(日報入力!AR972,日報入力!BB972,"")</f>
        <v/>
      </c>
      <c r="AR972" s="68" t="str">
        <f>IF(日報入力!AS972,"N勤","")</f>
        <v/>
      </c>
      <c r="AS972" s="295" t="e">
        <f t="shared" si="62"/>
        <v>#VALUE!</v>
      </c>
      <c r="AT972" s="439" t="str">
        <f>日報入力!AY972</f>
        <v/>
      </c>
      <c r="AU972" s="518" t="str">
        <f>IF(日報入力!G972,G972*60/E972,"")</f>
        <v/>
      </c>
      <c r="AV972" s="528" t="str">
        <f>IF(日報入力!AT972,日報入力!AT972,"")</f>
        <v/>
      </c>
      <c r="AW972" s="529" t="str">
        <f>IF(日報入力!AT972,AE972/日報入力!AT972,"")</f>
        <v/>
      </c>
      <c r="AX972" s="530" t="e">
        <f>IF(1&lt;日報集計!AT972,AT972/(((F972-I972-J972-N972-O972)*60)/(E972)),"")</f>
        <v>#VALUE!</v>
      </c>
      <c r="AY972" s="664" t="str">
        <f>IF(日報入力!H972,AT972/(((F972-J972)*60)/E972),"")</f>
        <v/>
      </c>
      <c r="AZ972" s="664" t="str">
        <f>IF(日報入力!I972,AT972/((G972*60)/E972),"")</f>
        <v/>
      </c>
      <c r="BA972" s="296" t="str">
        <f>IF(日報入力!G972,G972/F972,"")</f>
        <v/>
      </c>
      <c r="BB972" s="386" t="e">
        <f t="shared" si="63"/>
        <v>#VALUE!</v>
      </c>
      <c r="BC972" s="386" t="e">
        <f t="shared" si="64"/>
        <v>#VALUE!</v>
      </c>
      <c r="BD972" s="80">
        <f>日報入力!AU972</f>
        <v>0</v>
      </c>
      <c r="BE972" s="534" t="str">
        <f>IF(日報入力!AV972,日報入力!AV972,"")</f>
        <v/>
      </c>
      <c r="BF972" s="534" t="str">
        <f>IF(日報入力!AW972,日報入力!AW972,"")</f>
        <v/>
      </c>
      <c r="BG972" s="398" t="str">
        <f>IF(日報入力!G972,日報入力!K972*日報入力!D972*日報入力!BC972,"")</f>
        <v/>
      </c>
    </row>
    <row r="973" spans="1:59" ht="20.25" hidden="1" customHeight="1" x14ac:dyDescent="0.15">
      <c r="A973" s="302" t="str">
        <f>IF(日報入力!G973="","",日報入力!G973)</f>
        <v/>
      </c>
      <c r="B973" s="291" t="str">
        <f>IF(日報入力!G973="","",日報入力!H973)</f>
        <v/>
      </c>
      <c r="C973" s="291" t="str">
        <f>IF(日報入力!G973="","",日報入力!I973)</f>
        <v/>
      </c>
      <c r="D973" s="291" t="str">
        <f>IF(日報入力!G973="","",日報入力!J973)</f>
        <v/>
      </c>
      <c r="E973" s="291" t="str">
        <f>IF(日報入力!G973="","",日報入力!K973)</f>
        <v/>
      </c>
      <c r="F973" s="291" t="str">
        <f>IF(日報入力!G973="","",日報入力!L973)</f>
        <v/>
      </c>
      <c r="G973" s="291" t="str">
        <f>IF(日報入力!G973="","",日報入力!L973-日報入力!O973-日報入力!P973-日報入力!Q973-日報入力!R973-日報入力!S973-日報入力!T973-日報入力!U973-日報入力!V973-日報入力!W973-日報入力!X973-日報入力!Y973-日報入力!Z973)</f>
        <v/>
      </c>
      <c r="H973" s="291" t="str">
        <f>IF(日報入力!G973="","",IF(日報入力!M973&gt;=0,日報入力!M973*F973,F973))</f>
        <v/>
      </c>
      <c r="I973" s="291" t="str">
        <f>IF(日報入力!G973="","",日報入力!O973)</f>
        <v/>
      </c>
      <c r="J973" s="291" t="str">
        <f>IF(日報入力!G973="","",日報入力!P973)</f>
        <v/>
      </c>
      <c r="K973" s="291" t="str">
        <f>IF(日報入力!G973="","",日報入力!Q973)</f>
        <v/>
      </c>
      <c r="L973" s="291" t="str">
        <f>IF(日報入力!G973="","",日報入力!R973)</f>
        <v/>
      </c>
      <c r="M973" s="291" t="str">
        <f>IF(日報入力!G973="","",日報入力!S973)</f>
        <v/>
      </c>
      <c r="N973" s="291" t="str">
        <f>IF(日報入力!G973="","",日報入力!T973)</f>
        <v/>
      </c>
      <c r="O973" s="291" t="str">
        <f>IF(日報入力!G973="","",日報入力!U973)</f>
        <v/>
      </c>
      <c r="P973" s="291" t="str">
        <f>IF(日報入力!G973="","",日報入力!V973)</f>
        <v/>
      </c>
      <c r="Q973" s="291" t="str">
        <f>IF(日報入力!G973="","",日報入力!W973)</f>
        <v/>
      </c>
      <c r="R973" s="291" t="str">
        <f>IF(日報入力!G973="","",日報入力!X973)</f>
        <v/>
      </c>
      <c r="S973" s="291" t="str">
        <f>IF(日報入力!G973="","",日報入力!Y973)</f>
        <v/>
      </c>
      <c r="T973" s="291" t="str">
        <f>IF(日報入力!G973="","",日報入力!Z973)</f>
        <v/>
      </c>
      <c r="U973" s="291" t="str">
        <f>IF(日報入力!G973="","",日報入力!AA973)</f>
        <v/>
      </c>
      <c r="V973" s="378" t="str">
        <f>IF(日報入力!G973="","",日報入力!AB973)</f>
        <v/>
      </c>
      <c r="W973" s="291" t="str">
        <f>IF(日報入力!G973="","",日報入力!AC973)</f>
        <v/>
      </c>
      <c r="X973" s="291" t="str">
        <f>IF(日報入力!G973="","",日報入力!AD973)</f>
        <v/>
      </c>
      <c r="Y973" s="291" t="str">
        <f>IF(日報入力!G973="","",日報入力!AE973)</f>
        <v/>
      </c>
      <c r="Z973" s="291" t="str">
        <f>IF(日報入力!G973="","",日報入力!AF973)</f>
        <v/>
      </c>
      <c r="AA973" s="291" t="str">
        <f>IF(日報入力!G973="","",日報入力!AG973)</f>
        <v/>
      </c>
      <c r="AB973" s="291" t="str">
        <f>IF(日報入力!G973="","",日報入力!AH973)</f>
        <v/>
      </c>
      <c r="AC973" s="291" t="str">
        <f>IF(日報入力!G973="","",日報入力!AI973)</f>
        <v/>
      </c>
      <c r="AD973" s="291" t="str">
        <f>IF(日報入力!G973="","",日報入力!AJ973)</f>
        <v/>
      </c>
      <c r="AE973" s="292" t="str">
        <f>IF(日報入力!G973="","",日報入力!E973)</f>
        <v/>
      </c>
      <c r="AF973" s="293" t="str">
        <f>IF(日報入力!G973="","",日報入力!AK973)</f>
        <v/>
      </c>
      <c r="AG973" s="293" t="str">
        <f>IF(日報入力!G973="","",日報入力!AL973)</f>
        <v/>
      </c>
      <c r="AH973" s="293" t="str">
        <f>IF(日報入力!G973="","",日報入力!AM973)</f>
        <v/>
      </c>
      <c r="AI973" s="294" t="str">
        <f>IF(日報入力!G973&gt;0,日報入力!D973*日報入力!K973*日報入力!AL973,"")</f>
        <v/>
      </c>
      <c r="AJ973" s="294" t="str">
        <f>IF(日報入力!G973&gt;0,日報入力!E973*日報入力!AL973,"")</f>
        <v/>
      </c>
      <c r="AK973" s="294" t="str">
        <f>IF(日報入力!G973&gt;0,AI973-AJ973,"")</f>
        <v/>
      </c>
      <c r="AL973" s="292" t="str">
        <f>IF(日報入力!G973&gt;0,日報入力!E973*日報入力!AM973,"")</f>
        <v/>
      </c>
      <c r="AM973" s="292" t="str">
        <f>IF(日報入力!G973&gt;0,日報入力!AB973*日報入力!AM973,"")</f>
        <v/>
      </c>
      <c r="AN973" s="68" t="str">
        <f>IF(日報入力!G973&gt;0,日報入力!C973,"")</f>
        <v/>
      </c>
      <c r="AO973" s="68" t="str">
        <f>日報入力!B973</f>
        <v/>
      </c>
      <c r="AP973" s="68" t="str">
        <f>IF(日報入力!AQ973,日報入力!BA973,"")</f>
        <v/>
      </c>
      <c r="AQ973" s="68" t="str">
        <f>IF(日報入力!AR973,日報入力!BB973,"")</f>
        <v/>
      </c>
      <c r="AR973" s="68" t="str">
        <f>IF(日報入力!AS973,"N勤","")</f>
        <v/>
      </c>
      <c r="AS973" s="295" t="e">
        <f t="shared" si="62"/>
        <v>#VALUE!</v>
      </c>
      <c r="AT973" s="439" t="str">
        <f>日報入力!AY973</f>
        <v/>
      </c>
      <c r="AU973" s="518" t="str">
        <f>IF(日報入力!G973,G973*60/E973,"")</f>
        <v/>
      </c>
      <c r="AV973" s="528" t="str">
        <f>IF(日報入力!AT973,日報入力!AT973,"")</f>
        <v/>
      </c>
      <c r="AW973" s="529" t="str">
        <f>IF(日報入力!AT973,AE973/日報入力!AT973,"")</f>
        <v/>
      </c>
      <c r="AX973" s="530" t="e">
        <f>IF(1&lt;日報集計!AT973,AT973/(((F973-I973-J973-N973-O973)*60)/(E973)),"")</f>
        <v>#VALUE!</v>
      </c>
      <c r="AY973" s="664" t="str">
        <f>IF(日報入力!H973,AT973/(((F973-J973)*60)/E973),"")</f>
        <v/>
      </c>
      <c r="AZ973" s="664" t="str">
        <f>IF(日報入力!I973,AT973/((G973*60)/E973),"")</f>
        <v/>
      </c>
      <c r="BA973" s="296" t="str">
        <f>IF(日報入力!G973,G973/F973,"")</f>
        <v/>
      </c>
      <c r="BB973" s="386" t="e">
        <f t="shared" si="63"/>
        <v>#VALUE!</v>
      </c>
      <c r="BC973" s="386" t="e">
        <f t="shared" si="64"/>
        <v>#VALUE!</v>
      </c>
      <c r="BD973" s="80">
        <f>日報入力!AU973</f>
        <v>0</v>
      </c>
      <c r="BE973" s="534" t="str">
        <f>IF(日報入力!AV973,日報入力!AV973,"")</f>
        <v/>
      </c>
      <c r="BF973" s="534" t="str">
        <f>IF(日報入力!AW973,日報入力!AW973,"")</f>
        <v/>
      </c>
      <c r="BG973" s="398" t="str">
        <f>IF(日報入力!G973,日報入力!K973*日報入力!D973*日報入力!BC973,"")</f>
        <v/>
      </c>
    </row>
    <row r="974" spans="1:59" ht="20.25" hidden="1" customHeight="1" x14ac:dyDescent="0.15">
      <c r="A974" s="302" t="str">
        <f>IF(日報入力!G974="","",日報入力!G974)</f>
        <v/>
      </c>
      <c r="B974" s="291" t="str">
        <f>IF(日報入力!G974="","",日報入力!H974)</f>
        <v/>
      </c>
      <c r="C974" s="291" t="str">
        <f>IF(日報入力!G974="","",日報入力!I974)</f>
        <v/>
      </c>
      <c r="D974" s="291" t="str">
        <f>IF(日報入力!G974="","",日報入力!J974)</f>
        <v/>
      </c>
      <c r="E974" s="291" t="str">
        <f>IF(日報入力!G974="","",日報入力!K974)</f>
        <v/>
      </c>
      <c r="F974" s="291" t="str">
        <f>IF(日報入力!G974="","",日報入力!L974)</f>
        <v/>
      </c>
      <c r="G974" s="291" t="str">
        <f>IF(日報入力!G974="","",日報入力!L974-日報入力!O974-日報入力!P974-日報入力!Q974-日報入力!R974-日報入力!S974-日報入力!T974-日報入力!U974-日報入力!V974-日報入力!W974-日報入力!X974-日報入力!Y974-日報入力!Z974)</f>
        <v/>
      </c>
      <c r="H974" s="291" t="str">
        <f>IF(日報入力!G974="","",IF(日報入力!M974&gt;=0,日報入力!M974*F974,F974))</f>
        <v/>
      </c>
      <c r="I974" s="291" t="str">
        <f>IF(日報入力!G974="","",日報入力!O974)</f>
        <v/>
      </c>
      <c r="J974" s="291" t="str">
        <f>IF(日報入力!G974="","",日報入力!P974)</f>
        <v/>
      </c>
      <c r="K974" s="291" t="str">
        <f>IF(日報入力!G974="","",日報入力!Q974)</f>
        <v/>
      </c>
      <c r="L974" s="291" t="str">
        <f>IF(日報入力!G974="","",日報入力!R974)</f>
        <v/>
      </c>
      <c r="M974" s="291" t="str">
        <f>IF(日報入力!G974="","",日報入力!S974)</f>
        <v/>
      </c>
      <c r="N974" s="291" t="str">
        <f>IF(日報入力!G974="","",日報入力!T974)</f>
        <v/>
      </c>
      <c r="O974" s="291" t="str">
        <f>IF(日報入力!G974="","",日報入力!U974)</f>
        <v/>
      </c>
      <c r="P974" s="291" t="str">
        <f>IF(日報入力!G974="","",日報入力!V974)</f>
        <v/>
      </c>
      <c r="Q974" s="291" t="str">
        <f>IF(日報入力!G974="","",日報入力!W974)</f>
        <v/>
      </c>
      <c r="R974" s="291" t="str">
        <f>IF(日報入力!G974="","",日報入力!X974)</f>
        <v/>
      </c>
      <c r="S974" s="291" t="str">
        <f>IF(日報入力!G974="","",日報入力!Y974)</f>
        <v/>
      </c>
      <c r="T974" s="291" t="str">
        <f>IF(日報入力!G974="","",日報入力!Z974)</f>
        <v/>
      </c>
      <c r="U974" s="291" t="str">
        <f>IF(日報入力!G974="","",日報入力!AA974)</f>
        <v/>
      </c>
      <c r="V974" s="378" t="str">
        <f>IF(日報入力!G974="","",日報入力!AB974)</f>
        <v/>
      </c>
      <c r="W974" s="291" t="str">
        <f>IF(日報入力!G974="","",日報入力!AC974)</f>
        <v/>
      </c>
      <c r="X974" s="291" t="str">
        <f>IF(日報入力!G974="","",日報入力!AD974)</f>
        <v/>
      </c>
      <c r="Y974" s="291" t="str">
        <f>IF(日報入力!G974="","",日報入力!AE974)</f>
        <v/>
      </c>
      <c r="Z974" s="291" t="str">
        <f>IF(日報入力!G974="","",日報入力!AF974)</f>
        <v/>
      </c>
      <c r="AA974" s="291" t="str">
        <f>IF(日報入力!G974="","",日報入力!AG974)</f>
        <v/>
      </c>
      <c r="AB974" s="291" t="str">
        <f>IF(日報入力!G974="","",日報入力!AH974)</f>
        <v/>
      </c>
      <c r="AC974" s="291" t="str">
        <f>IF(日報入力!G974="","",日報入力!AI974)</f>
        <v/>
      </c>
      <c r="AD974" s="291" t="str">
        <f>IF(日報入力!G974="","",日報入力!AJ974)</f>
        <v/>
      </c>
      <c r="AE974" s="292" t="str">
        <f>IF(日報入力!G974="","",日報入力!E974)</f>
        <v/>
      </c>
      <c r="AF974" s="293" t="str">
        <f>IF(日報入力!G974="","",日報入力!AK974)</f>
        <v/>
      </c>
      <c r="AG974" s="293" t="str">
        <f>IF(日報入力!G974="","",日報入力!AL974)</f>
        <v/>
      </c>
      <c r="AH974" s="293" t="str">
        <f>IF(日報入力!G974="","",日報入力!AM974)</f>
        <v/>
      </c>
      <c r="AI974" s="294" t="str">
        <f>IF(日報入力!G974&gt;0,日報入力!D974*日報入力!K974*日報入力!AL974,"")</f>
        <v/>
      </c>
      <c r="AJ974" s="294" t="str">
        <f>IF(日報入力!G974&gt;0,日報入力!E974*日報入力!AL974,"")</f>
        <v/>
      </c>
      <c r="AK974" s="294" t="str">
        <f>IF(日報入力!G974&gt;0,AI974-AJ974,"")</f>
        <v/>
      </c>
      <c r="AL974" s="292" t="str">
        <f>IF(日報入力!G974&gt;0,日報入力!E974*日報入力!AM974,"")</f>
        <v/>
      </c>
      <c r="AM974" s="292" t="str">
        <f>IF(日報入力!G974&gt;0,日報入力!AB974*日報入力!AM974,"")</f>
        <v/>
      </c>
      <c r="AN974" s="68" t="str">
        <f>IF(日報入力!G974&gt;0,日報入力!C974,"")</f>
        <v/>
      </c>
      <c r="AO974" s="68" t="str">
        <f>日報入力!B974</f>
        <v/>
      </c>
      <c r="AP974" s="68" t="str">
        <f>IF(日報入力!AQ974,日報入力!BA974,"")</f>
        <v/>
      </c>
      <c r="AQ974" s="68" t="str">
        <f>IF(日報入力!AR974,日報入力!BB974,"")</f>
        <v/>
      </c>
      <c r="AR974" s="68" t="str">
        <f>IF(日報入力!AS974,"N勤","")</f>
        <v/>
      </c>
      <c r="AS974" s="295" t="e">
        <f t="shared" si="62"/>
        <v>#VALUE!</v>
      </c>
      <c r="AT974" s="439" t="str">
        <f>日報入力!AY974</f>
        <v/>
      </c>
      <c r="AU974" s="518" t="str">
        <f>IF(日報入力!G974,G974*60/E974,"")</f>
        <v/>
      </c>
      <c r="AV974" s="528" t="str">
        <f>IF(日報入力!AT974,日報入力!AT974,"")</f>
        <v/>
      </c>
      <c r="AW974" s="529" t="str">
        <f>IF(日報入力!AT974,AE974/日報入力!AT974,"")</f>
        <v/>
      </c>
      <c r="AX974" s="530" t="e">
        <f>IF(1&lt;日報集計!AT974,AT974/(((F974-I974-J974-N974-O974)*60)/(E974)),"")</f>
        <v>#VALUE!</v>
      </c>
      <c r="AY974" s="664" t="str">
        <f>IF(日報入力!H974,AT974/(((F974-J974)*60)/E974),"")</f>
        <v/>
      </c>
      <c r="AZ974" s="664" t="str">
        <f>IF(日報入力!I974,AT974/((G974*60)/E974),"")</f>
        <v/>
      </c>
      <c r="BA974" s="296" t="str">
        <f>IF(日報入力!G974,G974/F974,"")</f>
        <v/>
      </c>
      <c r="BB974" s="386" t="e">
        <f t="shared" si="63"/>
        <v>#VALUE!</v>
      </c>
      <c r="BC974" s="386" t="e">
        <f t="shared" si="64"/>
        <v>#VALUE!</v>
      </c>
      <c r="BD974" s="80">
        <f>日報入力!AU974</f>
        <v>0</v>
      </c>
      <c r="BE974" s="534" t="str">
        <f>IF(日報入力!AV974,日報入力!AV974,"")</f>
        <v/>
      </c>
      <c r="BF974" s="534" t="str">
        <f>IF(日報入力!AW974,日報入力!AW974,"")</f>
        <v/>
      </c>
      <c r="BG974" s="398" t="str">
        <f>IF(日報入力!G974,日報入力!K974*日報入力!D974*日報入力!BC974,"")</f>
        <v/>
      </c>
    </row>
    <row r="975" spans="1:59" ht="20.25" hidden="1" customHeight="1" x14ac:dyDescent="0.15">
      <c r="A975" s="302" t="str">
        <f>IF(日報入力!G975="","",日報入力!G975)</f>
        <v/>
      </c>
      <c r="B975" s="291" t="str">
        <f>IF(日報入力!G975="","",日報入力!H975)</f>
        <v/>
      </c>
      <c r="C975" s="291" t="str">
        <f>IF(日報入力!G975="","",日報入力!I975)</f>
        <v/>
      </c>
      <c r="D975" s="291" t="str">
        <f>IF(日報入力!G975="","",日報入力!J975)</f>
        <v/>
      </c>
      <c r="E975" s="291" t="str">
        <f>IF(日報入力!G975="","",日報入力!K975)</f>
        <v/>
      </c>
      <c r="F975" s="291" t="str">
        <f>IF(日報入力!G975="","",日報入力!L975)</f>
        <v/>
      </c>
      <c r="G975" s="291" t="str">
        <f>IF(日報入力!G975="","",日報入力!L975-日報入力!O975-日報入力!P975-日報入力!Q975-日報入力!R975-日報入力!S975-日報入力!T975-日報入力!U975-日報入力!V975-日報入力!W975-日報入力!X975-日報入力!Y975-日報入力!Z975)</f>
        <v/>
      </c>
      <c r="H975" s="291" t="str">
        <f>IF(日報入力!G975="","",IF(日報入力!M975&gt;=0,日報入力!M975*F975,F975))</f>
        <v/>
      </c>
      <c r="I975" s="291" t="str">
        <f>IF(日報入力!G975="","",日報入力!O975)</f>
        <v/>
      </c>
      <c r="J975" s="291" t="str">
        <f>IF(日報入力!G975="","",日報入力!P975)</f>
        <v/>
      </c>
      <c r="K975" s="291" t="str">
        <f>IF(日報入力!G975="","",日報入力!Q975)</f>
        <v/>
      </c>
      <c r="L975" s="291" t="str">
        <f>IF(日報入力!G975="","",日報入力!R975)</f>
        <v/>
      </c>
      <c r="M975" s="291" t="str">
        <f>IF(日報入力!G975="","",日報入力!S975)</f>
        <v/>
      </c>
      <c r="N975" s="291" t="str">
        <f>IF(日報入力!G975="","",日報入力!T975)</f>
        <v/>
      </c>
      <c r="O975" s="291" t="str">
        <f>IF(日報入力!G975="","",日報入力!U975)</f>
        <v/>
      </c>
      <c r="P975" s="291" t="str">
        <f>IF(日報入力!G975="","",日報入力!V975)</f>
        <v/>
      </c>
      <c r="Q975" s="291" t="str">
        <f>IF(日報入力!G975="","",日報入力!W975)</f>
        <v/>
      </c>
      <c r="R975" s="291" t="str">
        <f>IF(日報入力!G975="","",日報入力!X975)</f>
        <v/>
      </c>
      <c r="S975" s="291" t="str">
        <f>IF(日報入力!G975="","",日報入力!Y975)</f>
        <v/>
      </c>
      <c r="T975" s="291" t="str">
        <f>IF(日報入力!G975="","",日報入力!Z975)</f>
        <v/>
      </c>
      <c r="U975" s="291" t="str">
        <f>IF(日報入力!G975="","",日報入力!AA975)</f>
        <v/>
      </c>
      <c r="V975" s="378" t="str">
        <f>IF(日報入力!G975="","",日報入力!AB975)</f>
        <v/>
      </c>
      <c r="W975" s="291" t="str">
        <f>IF(日報入力!G975="","",日報入力!AC975)</f>
        <v/>
      </c>
      <c r="X975" s="291" t="str">
        <f>IF(日報入力!G975="","",日報入力!AD975)</f>
        <v/>
      </c>
      <c r="Y975" s="291" t="str">
        <f>IF(日報入力!G975="","",日報入力!AE975)</f>
        <v/>
      </c>
      <c r="Z975" s="291" t="str">
        <f>IF(日報入力!G975="","",日報入力!AF975)</f>
        <v/>
      </c>
      <c r="AA975" s="291" t="str">
        <f>IF(日報入力!G975="","",日報入力!AG975)</f>
        <v/>
      </c>
      <c r="AB975" s="291" t="str">
        <f>IF(日報入力!G975="","",日報入力!AH975)</f>
        <v/>
      </c>
      <c r="AC975" s="291" t="str">
        <f>IF(日報入力!G975="","",日報入力!AI975)</f>
        <v/>
      </c>
      <c r="AD975" s="291" t="str">
        <f>IF(日報入力!G975="","",日報入力!AJ975)</f>
        <v/>
      </c>
      <c r="AE975" s="292" t="str">
        <f>IF(日報入力!G975="","",日報入力!E975)</f>
        <v/>
      </c>
      <c r="AF975" s="293" t="str">
        <f>IF(日報入力!G975="","",日報入力!AK975)</f>
        <v/>
      </c>
      <c r="AG975" s="293" t="str">
        <f>IF(日報入力!G975="","",日報入力!AL975)</f>
        <v/>
      </c>
      <c r="AH975" s="293" t="str">
        <f>IF(日報入力!G975="","",日報入力!AM975)</f>
        <v/>
      </c>
      <c r="AI975" s="294" t="str">
        <f>IF(日報入力!G975&gt;0,日報入力!D975*日報入力!K975*日報入力!AL975,"")</f>
        <v/>
      </c>
      <c r="AJ975" s="294" t="str">
        <f>IF(日報入力!G975&gt;0,日報入力!E975*日報入力!AL975,"")</f>
        <v/>
      </c>
      <c r="AK975" s="294" t="str">
        <f>IF(日報入力!G975&gt;0,AI975-AJ975,"")</f>
        <v/>
      </c>
      <c r="AL975" s="292" t="str">
        <f>IF(日報入力!G975&gt;0,日報入力!E975*日報入力!AM975,"")</f>
        <v/>
      </c>
      <c r="AM975" s="292" t="str">
        <f>IF(日報入力!G975&gt;0,日報入力!AB975*日報入力!AM975,"")</f>
        <v/>
      </c>
      <c r="AN975" s="68" t="str">
        <f>IF(日報入力!G975&gt;0,日報入力!C975,"")</f>
        <v/>
      </c>
      <c r="AO975" s="68" t="str">
        <f>日報入力!B975</f>
        <v/>
      </c>
      <c r="AP975" s="68" t="str">
        <f>IF(日報入力!AQ975,日報入力!BA975,"")</f>
        <v/>
      </c>
      <c r="AQ975" s="68" t="str">
        <f>IF(日報入力!AR975,日報入力!BB975,"")</f>
        <v/>
      </c>
      <c r="AR975" s="68" t="str">
        <f>IF(日報入力!AS975,"N勤","")</f>
        <v/>
      </c>
      <c r="AS975" s="295" t="e">
        <f t="shared" si="62"/>
        <v>#VALUE!</v>
      </c>
      <c r="AT975" s="439" t="str">
        <f>日報入力!AY975</f>
        <v/>
      </c>
      <c r="AU975" s="518" t="str">
        <f>IF(日報入力!G975,G975*60/E975,"")</f>
        <v/>
      </c>
      <c r="AV975" s="528" t="str">
        <f>IF(日報入力!AT975,日報入力!AT975,"")</f>
        <v/>
      </c>
      <c r="AW975" s="529" t="str">
        <f>IF(日報入力!AT975,AE975/日報入力!AT975,"")</f>
        <v/>
      </c>
      <c r="AX975" s="530" t="e">
        <f>IF(1&lt;日報集計!AT975,AT975/(((F975-I975-J975-N975-O975)*60)/(E975)),"")</f>
        <v>#VALUE!</v>
      </c>
      <c r="AY975" s="664" t="str">
        <f>IF(日報入力!H975,AT975/(((F975-J975)*60)/E975),"")</f>
        <v/>
      </c>
      <c r="AZ975" s="664" t="str">
        <f>IF(日報入力!I975,AT975/((G975*60)/E975),"")</f>
        <v/>
      </c>
      <c r="BA975" s="296" t="str">
        <f>IF(日報入力!G975,G975/F975,"")</f>
        <v/>
      </c>
      <c r="BB975" s="386" t="e">
        <f t="shared" si="63"/>
        <v>#VALUE!</v>
      </c>
      <c r="BC975" s="386" t="e">
        <f t="shared" si="64"/>
        <v>#VALUE!</v>
      </c>
      <c r="BD975" s="80">
        <f>日報入力!AU975</f>
        <v>0</v>
      </c>
      <c r="BE975" s="534" t="str">
        <f>IF(日報入力!AV975,日報入力!AV975,"")</f>
        <v/>
      </c>
      <c r="BF975" s="534" t="str">
        <f>IF(日報入力!AW975,日報入力!AW975,"")</f>
        <v/>
      </c>
      <c r="BG975" s="398" t="str">
        <f>IF(日報入力!G975,日報入力!K975*日報入力!D975*日報入力!BC975,"")</f>
        <v/>
      </c>
    </row>
    <row r="976" spans="1:59" ht="20.25" hidden="1" customHeight="1" x14ac:dyDescent="0.15">
      <c r="A976" s="302" t="str">
        <f>IF(日報入力!G976="","",日報入力!G976)</f>
        <v/>
      </c>
      <c r="B976" s="291" t="str">
        <f>IF(日報入力!G976="","",日報入力!H976)</f>
        <v/>
      </c>
      <c r="C976" s="291" t="str">
        <f>IF(日報入力!G976="","",日報入力!I976)</f>
        <v/>
      </c>
      <c r="D976" s="291" t="str">
        <f>IF(日報入力!G976="","",日報入力!J976)</f>
        <v/>
      </c>
      <c r="E976" s="291" t="str">
        <f>IF(日報入力!G976="","",日報入力!K976)</f>
        <v/>
      </c>
      <c r="F976" s="291" t="str">
        <f>IF(日報入力!G976="","",日報入力!L976)</f>
        <v/>
      </c>
      <c r="G976" s="291" t="str">
        <f>IF(日報入力!G976="","",日報入力!L976-日報入力!O976-日報入力!P976-日報入力!Q976-日報入力!R976-日報入力!S976-日報入力!T976-日報入力!U976-日報入力!V976-日報入力!W976-日報入力!X976-日報入力!Y976-日報入力!Z976)</f>
        <v/>
      </c>
      <c r="H976" s="291" t="str">
        <f>IF(日報入力!G976="","",IF(日報入力!M976&gt;=0,日報入力!M976*F976,F976))</f>
        <v/>
      </c>
      <c r="I976" s="291" t="str">
        <f>IF(日報入力!G976="","",日報入力!O976)</f>
        <v/>
      </c>
      <c r="J976" s="291" t="str">
        <f>IF(日報入力!G976="","",日報入力!P976)</f>
        <v/>
      </c>
      <c r="K976" s="291" t="str">
        <f>IF(日報入力!G976="","",日報入力!Q976)</f>
        <v/>
      </c>
      <c r="L976" s="291" t="str">
        <f>IF(日報入力!G976="","",日報入力!R976)</f>
        <v/>
      </c>
      <c r="M976" s="291" t="str">
        <f>IF(日報入力!G976="","",日報入力!S976)</f>
        <v/>
      </c>
      <c r="N976" s="291" t="str">
        <f>IF(日報入力!G976="","",日報入力!T976)</f>
        <v/>
      </c>
      <c r="O976" s="291" t="str">
        <f>IF(日報入力!G976="","",日報入力!U976)</f>
        <v/>
      </c>
      <c r="P976" s="291" t="str">
        <f>IF(日報入力!G976="","",日報入力!V976)</f>
        <v/>
      </c>
      <c r="Q976" s="291" t="str">
        <f>IF(日報入力!G976="","",日報入力!W976)</f>
        <v/>
      </c>
      <c r="R976" s="291" t="str">
        <f>IF(日報入力!G976="","",日報入力!X976)</f>
        <v/>
      </c>
      <c r="S976" s="291" t="str">
        <f>IF(日報入力!G976="","",日報入力!Y976)</f>
        <v/>
      </c>
      <c r="T976" s="291" t="str">
        <f>IF(日報入力!G976="","",日報入力!Z976)</f>
        <v/>
      </c>
      <c r="U976" s="291" t="str">
        <f>IF(日報入力!G976="","",日報入力!AA976)</f>
        <v/>
      </c>
      <c r="V976" s="378" t="str">
        <f>IF(日報入力!G976="","",日報入力!AB976)</f>
        <v/>
      </c>
      <c r="W976" s="291" t="str">
        <f>IF(日報入力!G976="","",日報入力!AC976)</f>
        <v/>
      </c>
      <c r="X976" s="291" t="str">
        <f>IF(日報入力!G976="","",日報入力!AD976)</f>
        <v/>
      </c>
      <c r="Y976" s="291" t="str">
        <f>IF(日報入力!G976="","",日報入力!AE976)</f>
        <v/>
      </c>
      <c r="Z976" s="291" t="str">
        <f>IF(日報入力!G976="","",日報入力!AF976)</f>
        <v/>
      </c>
      <c r="AA976" s="291" t="str">
        <f>IF(日報入力!G976="","",日報入力!AG976)</f>
        <v/>
      </c>
      <c r="AB976" s="291" t="str">
        <f>IF(日報入力!G976="","",日報入力!AH976)</f>
        <v/>
      </c>
      <c r="AC976" s="291" t="str">
        <f>IF(日報入力!G976="","",日報入力!AI976)</f>
        <v/>
      </c>
      <c r="AD976" s="291" t="str">
        <f>IF(日報入力!G976="","",日報入力!AJ976)</f>
        <v/>
      </c>
      <c r="AE976" s="292" t="str">
        <f>IF(日報入力!G976="","",日報入力!E976)</f>
        <v/>
      </c>
      <c r="AF976" s="293" t="str">
        <f>IF(日報入力!G976="","",日報入力!AK976)</f>
        <v/>
      </c>
      <c r="AG976" s="293" t="str">
        <f>IF(日報入力!G976="","",日報入力!AL976)</f>
        <v/>
      </c>
      <c r="AH976" s="293" t="str">
        <f>IF(日報入力!G976="","",日報入力!AM976)</f>
        <v/>
      </c>
      <c r="AI976" s="294" t="str">
        <f>IF(日報入力!G976&gt;0,日報入力!D976*日報入力!K976*日報入力!AL976,"")</f>
        <v/>
      </c>
      <c r="AJ976" s="294" t="str">
        <f>IF(日報入力!G976&gt;0,日報入力!E976*日報入力!AL976,"")</f>
        <v/>
      </c>
      <c r="AK976" s="294" t="str">
        <f>IF(日報入力!G976&gt;0,AI976-AJ976,"")</f>
        <v/>
      </c>
      <c r="AL976" s="292" t="str">
        <f>IF(日報入力!G976&gt;0,日報入力!E976*日報入力!AM976,"")</f>
        <v/>
      </c>
      <c r="AM976" s="292" t="str">
        <f>IF(日報入力!G976&gt;0,日報入力!AB976*日報入力!AM976,"")</f>
        <v/>
      </c>
      <c r="AN976" s="68" t="str">
        <f>IF(日報入力!G976&gt;0,日報入力!C976,"")</f>
        <v/>
      </c>
      <c r="AO976" s="68" t="str">
        <f>日報入力!B976</f>
        <v/>
      </c>
      <c r="AP976" s="68" t="str">
        <f>IF(日報入力!AQ976,日報入力!BA976,"")</f>
        <v/>
      </c>
      <c r="AQ976" s="68" t="str">
        <f>IF(日報入力!AR976,日報入力!BB976,"")</f>
        <v/>
      </c>
      <c r="AR976" s="68" t="str">
        <f>IF(日報入力!AS976,"N勤","")</f>
        <v/>
      </c>
      <c r="AS976" s="295" t="e">
        <f t="shared" si="62"/>
        <v>#VALUE!</v>
      </c>
      <c r="AT976" s="439" t="str">
        <f>日報入力!AY976</f>
        <v/>
      </c>
      <c r="AU976" s="518" t="str">
        <f>IF(日報入力!G976,G976*60/E976,"")</f>
        <v/>
      </c>
      <c r="AV976" s="528" t="str">
        <f>IF(日報入力!AT976,日報入力!AT976,"")</f>
        <v/>
      </c>
      <c r="AW976" s="529" t="str">
        <f>IF(日報入力!AT976,AE976/日報入力!AT976,"")</f>
        <v/>
      </c>
      <c r="AX976" s="530" t="e">
        <f>IF(1&lt;日報集計!AT976,AT976/(((F976-I976-J976-N976-O976)*60)/(E976)),"")</f>
        <v>#VALUE!</v>
      </c>
      <c r="AY976" s="664" t="str">
        <f>IF(日報入力!H976,AT976/(((F976-J976)*60)/E976),"")</f>
        <v/>
      </c>
      <c r="AZ976" s="664" t="str">
        <f>IF(日報入力!I976,AT976/((G976*60)/E976),"")</f>
        <v/>
      </c>
      <c r="BA976" s="296" t="str">
        <f>IF(日報入力!G976,G976/F976,"")</f>
        <v/>
      </c>
      <c r="BB976" s="386" t="e">
        <f t="shared" si="63"/>
        <v>#VALUE!</v>
      </c>
      <c r="BC976" s="386" t="e">
        <f t="shared" si="64"/>
        <v>#VALUE!</v>
      </c>
      <c r="BD976" s="80">
        <f>日報入力!AU976</f>
        <v>0</v>
      </c>
      <c r="BE976" s="534" t="str">
        <f>IF(日報入力!AV976,日報入力!AV976,"")</f>
        <v/>
      </c>
      <c r="BF976" s="534" t="str">
        <f>IF(日報入力!AW976,日報入力!AW976,"")</f>
        <v/>
      </c>
      <c r="BG976" s="398" t="str">
        <f>IF(日報入力!G976,日報入力!K976*日報入力!D976*日報入力!BC976,"")</f>
        <v/>
      </c>
    </row>
    <row r="977" spans="1:59" ht="20.25" hidden="1" customHeight="1" x14ac:dyDescent="0.15">
      <c r="A977" s="302" t="str">
        <f>IF(日報入力!G977="","",日報入力!G977)</f>
        <v/>
      </c>
      <c r="B977" s="291" t="str">
        <f>IF(日報入力!G977="","",日報入力!H977)</f>
        <v/>
      </c>
      <c r="C977" s="291" t="str">
        <f>IF(日報入力!G977="","",日報入力!I977)</f>
        <v/>
      </c>
      <c r="D977" s="291" t="str">
        <f>IF(日報入力!G977="","",日報入力!J977)</f>
        <v/>
      </c>
      <c r="E977" s="291" t="str">
        <f>IF(日報入力!G977="","",日報入力!K977)</f>
        <v/>
      </c>
      <c r="F977" s="291" t="str">
        <f>IF(日報入力!G977="","",日報入力!L977)</f>
        <v/>
      </c>
      <c r="G977" s="291" t="str">
        <f>IF(日報入力!G977="","",日報入力!L977-日報入力!O977-日報入力!P977-日報入力!Q977-日報入力!R977-日報入力!S977-日報入力!T977-日報入力!U977-日報入力!V977-日報入力!W977-日報入力!X977-日報入力!Y977-日報入力!Z977)</f>
        <v/>
      </c>
      <c r="H977" s="291" t="str">
        <f>IF(日報入力!G977="","",IF(日報入力!M977&gt;=0,日報入力!M977*F977,F977))</f>
        <v/>
      </c>
      <c r="I977" s="291" t="str">
        <f>IF(日報入力!G977="","",日報入力!O977)</f>
        <v/>
      </c>
      <c r="J977" s="291" t="str">
        <f>IF(日報入力!G977="","",日報入力!P977)</f>
        <v/>
      </c>
      <c r="K977" s="291" t="str">
        <f>IF(日報入力!G977="","",日報入力!Q977)</f>
        <v/>
      </c>
      <c r="L977" s="291" t="str">
        <f>IF(日報入力!G977="","",日報入力!R977)</f>
        <v/>
      </c>
      <c r="M977" s="291" t="str">
        <f>IF(日報入力!G977="","",日報入力!S977)</f>
        <v/>
      </c>
      <c r="N977" s="291" t="str">
        <f>IF(日報入力!G977="","",日報入力!T977)</f>
        <v/>
      </c>
      <c r="O977" s="291" t="str">
        <f>IF(日報入力!G977="","",日報入力!U977)</f>
        <v/>
      </c>
      <c r="P977" s="291" t="str">
        <f>IF(日報入力!G977="","",日報入力!V977)</f>
        <v/>
      </c>
      <c r="Q977" s="291" t="str">
        <f>IF(日報入力!G977="","",日報入力!W977)</f>
        <v/>
      </c>
      <c r="R977" s="291" t="str">
        <f>IF(日報入力!G977="","",日報入力!X977)</f>
        <v/>
      </c>
      <c r="S977" s="291" t="str">
        <f>IF(日報入力!G977="","",日報入力!Y977)</f>
        <v/>
      </c>
      <c r="T977" s="291" t="str">
        <f>IF(日報入力!G977="","",日報入力!Z977)</f>
        <v/>
      </c>
      <c r="U977" s="291" t="str">
        <f>IF(日報入力!G977="","",日報入力!AA977)</f>
        <v/>
      </c>
      <c r="V977" s="378" t="str">
        <f>IF(日報入力!G977="","",日報入力!AB977)</f>
        <v/>
      </c>
      <c r="W977" s="291" t="str">
        <f>IF(日報入力!G977="","",日報入力!AC977)</f>
        <v/>
      </c>
      <c r="X977" s="291" t="str">
        <f>IF(日報入力!G977="","",日報入力!AD977)</f>
        <v/>
      </c>
      <c r="Y977" s="291" t="str">
        <f>IF(日報入力!G977="","",日報入力!AE977)</f>
        <v/>
      </c>
      <c r="Z977" s="291" t="str">
        <f>IF(日報入力!G977="","",日報入力!AF977)</f>
        <v/>
      </c>
      <c r="AA977" s="291" t="str">
        <f>IF(日報入力!G977="","",日報入力!AG977)</f>
        <v/>
      </c>
      <c r="AB977" s="291" t="str">
        <f>IF(日報入力!G977="","",日報入力!AH977)</f>
        <v/>
      </c>
      <c r="AC977" s="291" t="str">
        <f>IF(日報入力!G977="","",日報入力!AI977)</f>
        <v/>
      </c>
      <c r="AD977" s="291" t="str">
        <f>IF(日報入力!G977="","",日報入力!AJ977)</f>
        <v/>
      </c>
      <c r="AE977" s="292" t="str">
        <f>IF(日報入力!G977="","",日報入力!E977)</f>
        <v/>
      </c>
      <c r="AF977" s="293" t="str">
        <f>IF(日報入力!G977="","",日報入力!AK977)</f>
        <v/>
      </c>
      <c r="AG977" s="293" t="str">
        <f>IF(日報入力!G977="","",日報入力!AL977)</f>
        <v/>
      </c>
      <c r="AH977" s="293" t="str">
        <f>IF(日報入力!G977="","",日報入力!AM977)</f>
        <v/>
      </c>
      <c r="AI977" s="294" t="str">
        <f>IF(日報入力!G977&gt;0,日報入力!D977*日報入力!K977*日報入力!AL977,"")</f>
        <v/>
      </c>
      <c r="AJ977" s="294" t="str">
        <f>IF(日報入力!G977&gt;0,日報入力!E977*日報入力!AL977,"")</f>
        <v/>
      </c>
      <c r="AK977" s="294" t="str">
        <f>IF(日報入力!G977&gt;0,AI977-AJ977,"")</f>
        <v/>
      </c>
      <c r="AL977" s="292" t="str">
        <f>IF(日報入力!G977&gt;0,日報入力!E977*日報入力!AM977,"")</f>
        <v/>
      </c>
      <c r="AM977" s="292" t="str">
        <f>IF(日報入力!G977&gt;0,日報入力!AB977*日報入力!AM977,"")</f>
        <v/>
      </c>
      <c r="AN977" s="68" t="str">
        <f>IF(日報入力!G977&gt;0,日報入力!C977,"")</f>
        <v/>
      </c>
      <c r="AO977" s="68" t="str">
        <f>日報入力!B977</f>
        <v/>
      </c>
      <c r="AP977" s="68" t="str">
        <f>IF(日報入力!AQ977,日報入力!BA977,"")</f>
        <v/>
      </c>
      <c r="AQ977" s="68" t="str">
        <f>IF(日報入力!AR977,日報入力!BB977,"")</f>
        <v/>
      </c>
      <c r="AR977" s="68" t="str">
        <f>IF(日報入力!AS977,"N勤","")</f>
        <v/>
      </c>
      <c r="AS977" s="295" t="e">
        <f t="shared" si="62"/>
        <v>#VALUE!</v>
      </c>
      <c r="AT977" s="439" t="str">
        <f>日報入力!AY977</f>
        <v/>
      </c>
      <c r="AU977" s="518" t="str">
        <f>IF(日報入力!G977,G977*60/E977,"")</f>
        <v/>
      </c>
      <c r="AV977" s="528" t="str">
        <f>IF(日報入力!AT977,日報入力!AT977,"")</f>
        <v/>
      </c>
      <c r="AW977" s="529" t="str">
        <f>IF(日報入力!AT977,AE977/日報入力!AT977,"")</f>
        <v/>
      </c>
      <c r="AX977" s="530" t="e">
        <f>IF(1&lt;日報集計!AT977,AT977/(((F977-I977-J977-N977-O977)*60)/(E977)),"")</f>
        <v>#VALUE!</v>
      </c>
      <c r="AY977" s="664" t="str">
        <f>IF(日報入力!H977,AT977/(((F977-J977)*60)/E977),"")</f>
        <v/>
      </c>
      <c r="AZ977" s="664" t="str">
        <f>IF(日報入力!I977,AT977/((G977*60)/E977),"")</f>
        <v/>
      </c>
      <c r="BA977" s="296" t="str">
        <f>IF(日報入力!G977,G977/F977,"")</f>
        <v/>
      </c>
      <c r="BB977" s="386" t="e">
        <f t="shared" si="63"/>
        <v>#VALUE!</v>
      </c>
      <c r="BC977" s="386" t="e">
        <f t="shared" si="64"/>
        <v>#VALUE!</v>
      </c>
      <c r="BD977" s="80">
        <f>日報入力!AU977</f>
        <v>0</v>
      </c>
      <c r="BE977" s="534" t="str">
        <f>IF(日報入力!AV977,日報入力!AV977,"")</f>
        <v/>
      </c>
      <c r="BF977" s="534" t="str">
        <f>IF(日報入力!AW977,日報入力!AW977,"")</f>
        <v/>
      </c>
      <c r="BG977" s="398" t="str">
        <f>IF(日報入力!G977,日報入力!K977*日報入力!D977*日報入力!BC977,"")</f>
        <v/>
      </c>
    </row>
    <row r="978" spans="1:59" ht="20.25" hidden="1" customHeight="1" x14ac:dyDescent="0.15">
      <c r="A978" s="302" t="str">
        <f>IF(日報入力!G978="","",日報入力!G978)</f>
        <v/>
      </c>
      <c r="B978" s="291" t="str">
        <f>IF(日報入力!G978="","",日報入力!H978)</f>
        <v/>
      </c>
      <c r="C978" s="291" t="str">
        <f>IF(日報入力!G978="","",日報入力!I978)</f>
        <v/>
      </c>
      <c r="D978" s="291" t="str">
        <f>IF(日報入力!G978="","",日報入力!J978)</f>
        <v/>
      </c>
      <c r="E978" s="291" t="str">
        <f>IF(日報入力!G978="","",日報入力!K978)</f>
        <v/>
      </c>
      <c r="F978" s="291" t="str">
        <f>IF(日報入力!G978="","",日報入力!L978)</f>
        <v/>
      </c>
      <c r="G978" s="291" t="str">
        <f>IF(日報入力!G978="","",日報入力!L978-日報入力!O978-日報入力!P978-日報入力!Q978-日報入力!R978-日報入力!S978-日報入力!T978-日報入力!U978-日報入力!V978-日報入力!W978-日報入力!X978-日報入力!Y978-日報入力!Z978)</f>
        <v/>
      </c>
      <c r="H978" s="291" t="str">
        <f>IF(日報入力!G978="","",IF(日報入力!M978&gt;=0,日報入力!M978*F978,F978))</f>
        <v/>
      </c>
      <c r="I978" s="291" t="str">
        <f>IF(日報入力!G978="","",日報入力!O978)</f>
        <v/>
      </c>
      <c r="J978" s="291" t="str">
        <f>IF(日報入力!G978="","",日報入力!P978)</f>
        <v/>
      </c>
      <c r="K978" s="291" t="str">
        <f>IF(日報入力!G978="","",日報入力!Q978)</f>
        <v/>
      </c>
      <c r="L978" s="291" t="str">
        <f>IF(日報入力!G978="","",日報入力!R978)</f>
        <v/>
      </c>
      <c r="M978" s="291" t="str">
        <f>IF(日報入力!G978="","",日報入力!S978)</f>
        <v/>
      </c>
      <c r="N978" s="291" t="str">
        <f>IF(日報入力!G978="","",日報入力!T978)</f>
        <v/>
      </c>
      <c r="O978" s="291" t="str">
        <f>IF(日報入力!G978="","",日報入力!U978)</f>
        <v/>
      </c>
      <c r="P978" s="291" t="str">
        <f>IF(日報入力!G978="","",日報入力!V978)</f>
        <v/>
      </c>
      <c r="Q978" s="291" t="str">
        <f>IF(日報入力!G978="","",日報入力!W978)</f>
        <v/>
      </c>
      <c r="R978" s="291" t="str">
        <f>IF(日報入力!G978="","",日報入力!X978)</f>
        <v/>
      </c>
      <c r="S978" s="291" t="str">
        <f>IF(日報入力!G978="","",日報入力!Y978)</f>
        <v/>
      </c>
      <c r="T978" s="291" t="str">
        <f>IF(日報入力!G978="","",日報入力!Z978)</f>
        <v/>
      </c>
      <c r="U978" s="291" t="str">
        <f>IF(日報入力!G978="","",日報入力!AA978)</f>
        <v/>
      </c>
      <c r="V978" s="378" t="str">
        <f>IF(日報入力!G978="","",日報入力!AB978)</f>
        <v/>
      </c>
      <c r="W978" s="291" t="str">
        <f>IF(日報入力!G978="","",日報入力!AC978)</f>
        <v/>
      </c>
      <c r="X978" s="291" t="str">
        <f>IF(日報入力!G978="","",日報入力!AD978)</f>
        <v/>
      </c>
      <c r="Y978" s="291" t="str">
        <f>IF(日報入力!G978="","",日報入力!AE978)</f>
        <v/>
      </c>
      <c r="Z978" s="291" t="str">
        <f>IF(日報入力!G978="","",日報入力!AF978)</f>
        <v/>
      </c>
      <c r="AA978" s="291" t="str">
        <f>IF(日報入力!G978="","",日報入力!AG978)</f>
        <v/>
      </c>
      <c r="AB978" s="291" t="str">
        <f>IF(日報入力!G978="","",日報入力!AH978)</f>
        <v/>
      </c>
      <c r="AC978" s="291" t="str">
        <f>IF(日報入力!G978="","",日報入力!AI978)</f>
        <v/>
      </c>
      <c r="AD978" s="291" t="str">
        <f>IF(日報入力!G978="","",日報入力!AJ978)</f>
        <v/>
      </c>
      <c r="AE978" s="292" t="str">
        <f>IF(日報入力!G978="","",日報入力!E978)</f>
        <v/>
      </c>
      <c r="AF978" s="293" t="str">
        <f>IF(日報入力!G978="","",日報入力!AK978)</f>
        <v/>
      </c>
      <c r="AG978" s="293" t="str">
        <f>IF(日報入力!G978="","",日報入力!AL978)</f>
        <v/>
      </c>
      <c r="AH978" s="293" t="str">
        <f>IF(日報入力!G978="","",日報入力!AM978)</f>
        <v/>
      </c>
      <c r="AI978" s="294" t="str">
        <f>IF(日報入力!G978&gt;0,日報入力!D978*日報入力!K978*日報入力!AL978,"")</f>
        <v/>
      </c>
      <c r="AJ978" s="294" t="str">
        <f>IF(日報入力!G978&gt;0,日報入力!E978*日報入力!AL978,"")</f>
        <v/>
      </c>
      <c r="AK978" s="294" t="str">
        <f>IF(日報入力!G978&gt;0,AI978-AJ978,"")</f>
        <v/>
      </c>
      <c r="AL978" s="292" t="str">
        <f>IF(日報入力!G978&gt;0,日報入力!E978*日報入力!AM978,"")</f>
        <v/>
      </c>
      <c r="AM978" s="292" t="str">
        <f>IF(日報入力!G978&gt;0,日報入力!AB978*日報入力!AM978,"")</f>
        <v/>
      </c>
      <c r="AN978" s="68" t="str">
        <f>IF(日報入力!G978&gt;0,日報入力!C978,"")</f>
        <v/>
      </c>
      <c r="AO978" s="68" t="str">
        <f>日報入力!B978</f>
        <v/>
      </c>
      <c r="AP978" s="68" t="str">
        <f>IF(日報入力!AQ978,日報入力!BA978,"")</f>
        <v/>
      </c>
      <c r="AQ978" s="68" t="str">
        <f>IF(日報入力!AR978,日報入力!BB978,"")</f>
        <v/>
      </c>
      <c r="AR978" s="68" t="str">
        <f>IF(日報入力!AS978,"N勤","")</f>
        <v/>
      </c>
      <c r="AS978" s="295" t="e">
        <f t="shared" si="62"/>
        <v>#VALUE!</v>
      </c>
      <c r="AT978" s="439" t="str">
        <f>日報入力!AY978</f>
        <v/>
      </c>
      <c r="AU978" s="518" t="str">
        <f>IF(日報入力!G978,G978*60/E978,"")</f>
        <v/>
      </c>
      <c r="AV978" s="528" t="str">
        <f>IF(日報入力!AT978,日報入力!AT978,"")</f>
        <v/>
      </c>
      <c r="AW978" s="529" t="str">
        <f>IF(日報入力!AT978,AE978/日報入力!AT978,"")</f>
        <v/>
      </c>
      <c r="AX978" s="530" t="e">
        <f>IF(1&lt;日報集計!AT978,AT978/(((F978-I978-J978-N978-O978)*60)/(E978)),"")</f>
        <v>#VALUE!</v>
      </c>
      <c r="AY978" s="664" t="str">
        <f>IF(日報入力!H978,AT978/(((F978-J978)*60)/E978),"")</f>
        <v/>
      </c>
      <c r="AZ978" s="664" t="str">
        <f>IF(日報入力!I978,AT978/((G978*60)/E978),"")</f>
        <v/>
      </c>
      <c r="BA978" s="296" t="str">
        <f>IF(日報入力!G978,G978/F978,"")</f>
        <v/>
      </c>
      <c r="BB978" s="386" t="e">
        <f t="shared" si="63"/>
        <v>#VALUE!</v>
      </c>
      <c r="BC978" s="386" t="e">
        <f t="shared" si="64"/>
        <v>#VALUE!</v>
      </c>
      <c r="BD978" s="80">
        <f>日報入力!AU978</f>
        <v>0</v>
      </c>
      <c r="BE978" s="534" t="str">
        <f>IF(日報入力!AV978,日報入力!AV978,"")</f>
        <v/>
      </c>
      <c r="BF978" s="534" t="str">
        <f>IF(日報入力!AW978,日報入力!AW978,"")</f>
        <v/>
      </c>
      <c r="BG978" s="398" t="str">
        <f>IF(日報入力!G978,日報入力!K978*日報入力!D978*日報入力!BC978,"")</f>
        <v/>
      </c>
    </row>
    <row r="979" spans="1:59" ht="20.25" hidden="1" customHeight="1" x14ac:dyDescent="0.15">
      <c r="A979" s="302" t="str">
        <f>IF(日報入力!G979="","",日報入力!G979)</f>
        <v/>
      </c>
      <c r="B979" s="291" t="str">
        <f>IF(日報入力!G979="","",日報入力!H979)</f>
        <v/>
      </c>
      <c r="C979" s="291" t="str">
        <f>IF(日報入力!G979="","",日報入力!I979)</f>
        <v/>
      </c>
      <c r="D979" s="291" t="str">
        <f>IF(日報入力!G979="","",日報入力!J979)</f>
        <v/>
      </c>
      <c r="E979" s="291" t="str">
        <f>IF(日報入力!G979="","",日報入力!K979)</f>
        <v/>
      </c>
      <c r="F979" s="291" t="str">
        <f>IF(日報入力!G979="","",日報入力!L979)</f>
        <v/>
      </c>
      <c r="G979" s="291" t="str">
        <f>IF(日報入力!G979="","",日報入力!L979-日報入力!O979-日報入力!P979-日報入力!Q979-日報入力!R979-日報入力!S979-日報入力!T979-日報入力!U979-日報入力!V979-日報入力!W979-日報入力!X979-日報入力!Y979-日報入力!Z979)</f>
        <v/>
      </c>
      <c r="H979" s="291" t="str">
        <f>IF(日報入力!G979="","",IF(日報入力!M979&gt;=0,日報入力!M979*F979,F979))</f>
        <v/>
      </c>
      <c r="I979" s="291" t="str">
        <f>IF(日報入力!G979="","",日報入力!O979)</f>
        <v/>
      </c>
      <c r="J979" s="291" t="str">
        <f>IF(日報入力!G979="","",日報入力!P979)</f>
        <v/>
      </c>
      <c r="K979" s="291" t="str">
        <f>IF(日報入力!G979="","",日報入力!Q979)</f>
        <v/>
      </c>
      <c r="L979" s="291" t="str">
        <f>IF(日報入力!G979="","",日報入力!R979)</f>
        <v/>
      </c>
      <c r="M979" s="291" t="str">
        <f>IF(日報入力!G979="","",日報入力!S979)</f>
        <v/>
      </c>
      <c r="N979" s="291" t="str">
        <f>IF(日報入力!G979="","",日報入力!T979)</f>
        <v/>
      </c>
      <c r="O979" s="291" t="str">
        <f>IF(日報入力!G979="","",日報入力!U979)</f>
        <v/>
      </c>
      <c r="P979" s="291" t="str">
        <f>IF(日報入力!G979="","",日報入力!V979)</f>
        <v/>
      </c>
      <c r="Q979" s="291" t="str">
        <f>IF(日報入力!G979="","",日報入力!W979)</f>
        <v/>
      </c>
      <c r="R979" s="291" t="str">
        <f>IF(日報入力!G979="","",日報入力!X979)</f>
        <v/>
      </c>
      <c r="S979" s="291" t="str">
        <f>IF(日報入力!G979="","",日報入力!Y979)</f>
        <v/>
      </c>
      <c r="T979" s="291" t="str">
        <f>IF(日報入力!G979="","",日報入力!Z979)</f>
        <v/>
      </c>
      <c r="U979" s="291" t="str">
        <f>IF(日報入力!G979="","",日報入力!AA979)</f>
        <v/>
      </c>
      <c r="V979" s="378" t="str">
        <f>IF(日報入力!G979="","",日報入力!AB979)</f>
        <v/>
      </c>
      <c r="W979" s="291" t="str">
        <f>IF(日報入力!G979="","",日報入力!AC979)</f>
        <v/>
      </c>
      <c r="X979" s="291" t="str">
        <f>IF(日報入力!G979="","",日報入力!AD979)</f>
        <v/>
      </c>
      <c r="Y979" s="291" t="str">
        <f>IF(日報入力!G979="","",日報入力!AE979)</f>
        <v/>
      </c>
      <c r="Z979" s="291" t="str">
        <f>IF(日報入力!G979="","",日報入力!AF979)</f>
        <v/>
      </c>
      <c r="AA979" s="291" t="str">
        <f>IF(日報入力!G979="","",日報入力!AG979)</f>
        <v/>
      </c>
      <c r="AB979" s="291" t="str">
        <f>IF(日報入力!G979="","",日報入力!AH979)</f>
        <v/>
      </c>
      <c r="AC979" s="291" t="str">
        <f>IF(日報入力!G979="","",日報入力!AI979)</f>
        <v/>
      </c>
      <c r="AD979" s="291" t="str">
        <f>IF(日報入力!G979="","",日報入力!AJ979)</f>
        <v/>
      </c>
      <c r="AE979" s="292" t="str">
        <f>IF(日報入力!G979="","",日報入力!E979)</f>
        <v/>
      </c>
      <c r="AF979" s="293" t="str">
        <f>IF(日報入力!G979="","",日報入力!AK979)</f>
        <v/>
      </c>
      <c r="AG979" s="293" t="str">
        <f>IF(日報入力!G979="","",日報入力!AL979)</f>
        <v/>
      </c>
      <c r="AH979" s="293" t="str">
        <f>IF(日報入力!G979="","",日報入力!AM979)</f>
        <v/>
      </c>
      <c r="AI979" s="294" t="str">
        <f>IF(日報入力!G979&gt;0,日報入力!D979*日報入力!K979*日報入力!AL979,"")</f>
        <v/>
      </c>
      <c r="AJ979" s="294" t="str">
        <f>IF(日報入力!G979&gt;0,日報入力!E979*日報入力!AL979,"")</f>
        <v/>
      </c>
      <c r="AK979" s="294" t="str">
        <f>IF(日報入力!G979&gt;0,AI979-AJ979,"")</f>
        <v/>
      </c>
      <c r="AL979" s="292" t="str">
        <f>IF(日報入力!G979&gt;0,日報入力!E979*日報入力!AM979,"")</f>
        <v/>
      </c>
      <c r="AM979" s="292" t="str">
        <f>IF(日報入力!G979&gt;0,日報入力!AB979*日報入力!AM979,"")</f>
        <v/>
      </c>
      <c r="AN979" s="68" t="str">
        <f>IF(日報入力!G979&gt;0,日報入力!C979,"")</f>
        <v/>
      </c>
      <c r="AO979" s="68" t="str">
        <f>日報入力!B979</f>
        <v/>
      </c>
      <c r="AP979" s="68" t="str">
        <f>IF(日報入力!AQ979,日報入力!BA979,"")</f>
        <v/>
      </c>
      <c r="AQ979" s="68" t="str">
        <f>IF(日報入力!AR979,日報入力!BB979,"")</f>
        <v/>
      </c>
      <c r="AR979" s="68" t="str">
        <f>IF(日報入力!AS979,"N勤","")</f>
        <v/>
      </c>
      <c r="AS979" s="295" t="e">
        <f t="shared" si="62"/>
        <v>#VALUE!</v>
      </c>
      <c r="AT979" s="439" t="str">
        <f>日報入力!AY979</f>
        <v/>
      </c>
      <c r="AU979" s="518" t="str">
        <f>IF(日報入力!G979,G979*60/E979,"")</f>
        <v/>
      </c>
      <c r="AV979" s="528" t="str">
        <f>IF(日報入力!AT979,日報入力!AT979,"")</f>
        <v/>
      </c>
      <c r="AW979" s="529" t="str">
        <f>IF(日報入力!AT979,AE979/日報入力!AT979,"")</f>
        <v/>
      </c>
      <c r="AX979" s="530" t="e">
        <f>IF(1&lt;日報集計!AT979,AT979/(((F979-I979-J979-N979-O979)*60)/(E979)),"")</f>
        <v>#VALUE!</v>
      </c>
      <c r="AY979" s="664" t="str">
        <f>IF(日報入力!H979,AT979/(((F979-J979)*60)/E979),"")</f>
        <v/>
      </c>
      <c r="AZ979" s="664" t="str">
        <f>IF(日報入力!I979,AT979/((G979*60)/E979),"")</f>
        <v/>
      </c>
      <c r="BA979" s="296" t="str">
        <f>IF(日報入力!G979,G979/F979,"")</f>
        <v/>
      </c>
      <c r="BB979" s="386" t="e">
        <f t="shared" si="63"/>
        <v>#VALUE!</v>
      </c>
      <c r="BC979" s="386" t="e">
        <f t="shared" si="64"/>
        <v>#VALUE!</v>
      </c>
      <c r="BD979" s="80">
        <f>日報入力!AU979</f>
        <v>0</v>
      </c>
      <c r="BE979" s="534" t="str">
        <f>IF(日報入力!AV979,日報入力!AV979,"")</f>
        <v/>
      </c>
      <c r="BF979" s="534" t="str">
        <f>IF(日報入力!AW979,日報入力!AW979,"")</f>
        <v/>
      </c>
      <c r="BG979" s="398" t="str">
        <f>IF(日報入力!G979,日報入力!K979*日報入力!D979*日報入力!BC979,"")</f>
        <v/>
      </c>
    </row>
    <row r="980" spans="1:59" ht="20.25" hidden="1" customHeight="1" x14ac:dyDescent="0.15">
      <c r="A980" s="302" t="str">
        <f>IF(日報入力!G980="","",日報入力!G980)</f>
        <v/>
      </c>
      <c r="B980" s="291" t="str">
        <f>IF(日報入力!G980="","",日報入力!H980)</f>
        <v/>
      </c>
      <c r="C980" s="291" t="str">
        <f>IF(日報入力!G980="","",日報入力!I980)</f>
        <v/>
      </c>
      <c r="D980" s="291" t="str">
        <f>IF(日報入力!G980="","",日報入力!J980)</f>
        <v/>
      </c>
      <c r="E980" s="291" t="str">
        <f>IF(日報入力!G980="","",日報入力!K980)</f>
        <v/>
      </c>
      <c r="F980" s="291" t="str">
        <f>IF(日報入力!G980="","",日報入力!L980)</f>
        <v/>
      </c>
      <c r="G980" s="291" t="str">
        <f>IF(日報入力!G980="","",日報入力!L980-日報入力!O980-日報入力!P980-日報入力!Q980-日報入力!R980-日報入力!S980-日報入力!T980-日報入力!U980-日報入力!V980-日報入力!W980-日報入力!X980-日報入力!Y980-日報入力!Z980)</f>
        <v/>
      </c>
      <c r="H980" s="291" t="str">
        <f>IF(日報入力!G980="","",IF(日報入力!M980&gt;=0,日報入力!M980*F980,F980))</f>
        <v/>
      </c>
      <c r="I980" s="291" t="str">
        <f>IF(日報入力!G980="","",日報入力!O980)</f>
        <v/>
      </c>
      <c r="J980" s="291" t="str">
        <f>IF(日報入力!G980="","",日報入力!P980)</f>
        <v/>
      </c>
      <c r="K980" s="291" t="str">
        <f>IF(日報入力!G980="","",日報入力!Q980)</f>
        <v/>
      </c>
      <c r="L980" s="291" t="str">
        <f>IF(日報入力!G980="","",日報入力!R980)</f>
        <v/>
      </c>
      <c r="M980" s="291" t="str">
        <f>IF(日報入力!G980="","",日報入力!S980)</f>
        <v/>
      </c>
      <c r="N980" s="291" t="str">
        <f>IF(日報入力!G980="","",日報入力!T980)</f>
        <v/>
      </c>
      <c r="O980" s="291" t="str">
        <f>IF(日報入力!G980="","",日報入力!U980)</f>
        <v/>
      </c>
      <c r="P980" s="291" t="str">
        <f>IF(日報入力!G980="","",日報入力!V980)</f>
        <v/>
      </c>
      <c r="Q980" s="291" t="str">
        <f>IF(日報入力!G980="","",日報入力!W980)</f>
        <v/>
      </c>
      <c r="R980" s="291" t="str">
        <f>IF(日報入力!G980="","",日報入力!X980)</f>
        <v/>
      </c>
      <c r="S980" s="291" t="str">
        <f>IF(日報入力!G980="","",日報入力!Y980)</f>
        <v/>
      </c>
      <c r="T980" s="291" t="str">
        <f>IF(日報入力!G980="","",日報入力!Z980)</f>
        <v/>
      </c>
      <c r="U980" s="291" t="str">
        <f>IF(日報入力!G980="","",日報入力!AA980)</f>
        <v/>
      </c>
      <c r="V980" s="378" t="str">
        <f>IF(日報入力!G980="","",日報入力!AB980)</f>
        <v/>
      </c>
      <c r="W980" s="291" t="str">
        <f>IF(日報入力!G980="","",日報入力!AC980)</f>
        <v/>
      </c>
      <c r="X980" s="291" t="str">
        <f>IF(日報入力!G980="","",日報入力!AD980)</f>
        <v/>
      </c>
      <c r="Y980" s="291" t="str">
        <f>IF(日報入力!G980="","",日報入力!AE980)</f>
        <v/>
      </c>
      <c r="Z980" s="291" t="str">
        <f>IF(日報入力!G980="","",日報入力!AF980)</f>
        <v/>
      </c>
      <c r="AA980" s="291" t="str">
        <f>IF(日報入力!G980="","",日報入力!AG980)</f>
        <v/>
      </c>
      <c r="AB980" s="291" t="str">
        <f>IF(日報入力!G980="","",日報入力!AH980)</f>
        <v/>
      </c>
      <c r="AC980" s="291" t="str">
        <f>IF(日報入力!G980="","",日報入力!AI980)</f>
        <v/>
      </c>
      <c r="AD980" s="291" t="str">
        <f>IF(日報入力!G980="","",日報入力!AJ980)</f>
        <v/>
      </c>
      <c r="AE980" s="292" t="str">
        <f>IF(日報入力!G980="","",日報入力!E980)</f>
        <v/>
      </c>
      <c r="AF980" s="293" t="str">
        <f>IF(日報入力!G980="","",日報入力!AK980)</f>
        <v/>
      </c>
      <c r="AG980" s="293" t="str">
        <f>IF(日報入力!G980="","",日報入力!AL980)</f>
        <v/>
      </c>
      <c r="AH980" s="293" t="str">
        <f>IF(日報入力!G980="","",日報入力!AM980)</f>
        <v/>
      </c>
      <c r="AI980" s="294" t="str">
        <f>IF(日報入力!G980&gt;0,日報入力!D980*日報入力!K980*日報入力!AL980,"")</f>
        <v/>
      </c>
      <c r="AJ980" s="294" t="str">
        <f>IF(日報入力!G980&gt;0,日報入力!E980*日報入力!AL980,"")</f>
        <v/>
      </c>
      <c r="AK980" s="294" t="str">
        <f>IF(日報入力!G980&gt;0,AI980-AJ980,"")</f>
        <v/>
      </c>
      <c r="AL980" s="292" t="str">
        <f>IF(日報入力!G980&gt;0,日報入力!E980*日報入力!AM980,"")</f>
        <v/>
      </c>
      <c r="AM980" s="292" t="str">
        <f>IF(日報入力!G980&gt;0,日報入力!AB980*日報入力!AM980,"")</f>
        <v/>
      </c>
      <c r="AN980" s="68" t="str">
        <f>IF(日報入力!G980&gt;0,日報入力!C980,"")</f>
        <v/>
      </c>
      <c r="AO980" s="68" t="str">
        <f>日報入力!B980</f>
        <v/>
      </c>
      <c r="AP980" s="68" t="str">
        <f>IF(日報入力!AQ980,日報入力!BA980,"")</f>
        <v/>
      </c>
      <c r="AQ980" s="68" t="str">
        <f>IF(日報入力!AR980,日報入力!BB980,"")</f>
        <v/>
      </c>
      <c r="AR980" s="68" t="str">
        <f>IF(日報入力!AS980,"N勤","")</f>
        <v/>
      </c>
      <c r="AS980" s="295" t="e">
        <f t="shared" si="62"/>
        <v>#VALUE!</v>
      </c>
      <c r="AT980" s="439" t="str">
        <f>日報入力!AY980</f>
        <v/>
      </c>
      <c r="AU980" s="518" t="str">
        <f>IF(日報入力!G980,G980*60/E980,"")</f>
        <v/>
      </c>
      <c r="AV980" s="528" t="str">
        <f>IF(日報入力!AT980,日報入力!AT980,"")</f>
        <v/>
      </c>
      <c r="AW980" s="529" t="str">
        <f>IF(日報入力!AT980,AE980/日報入力!AT980,"")</f>
        <v/>
      </c>
      <c r="AX980" s="530" t="e">
        <f>IF(1&lt;日報集計!AT980,AT980/(((F980-I980-J980-N980-O980)*60)/(E980)),"")</f>
        <v>#VALUE!</v>
      </c>
      <c r="AY980" s="664" t="str">
        <f>IF(日報入力!H980,AT980/(((F980-J980)*60)/E980),"")</f>
        <v/>
      </c>
      <c r="AZ980" s="664" t="str">
        <f>IF(日報入力!I980,AT980/((G980*60)/E980),"")</f>
        <v/>
      </c>
      <c r="BA980" s="296" t="str">
        <f>IF(日報入力!G980,G980/F980,"")</f>
        <v/>
      </c>
      <c r="BB980" s="386" t="e">
        <f t="shared" si="63"/>
        <v>#VALUE!</v>
      </c>
      <c r="BC980" s="386" t="e">
        <f t="shared" si="64"/>
        <v>#VALUE!</v>
      </c>
      <c r="BD980" s="80">
        <f>日報入力!AU980</f>
        <v>0</v>
      </c>
      <c r="BE980" s="534" t="str">
        <f>IF(日報入力!AV980,日報入力!AV980,"")</f>
        <v/>
      </c>
      <c r="BF980" s="534" t="str">
        <f>IF(日報入力!AW980,日報入力!AW980,"")</f>
        <v/>
      </c>
      <c r="BG980" s="398" t="str">
        <f>IF(日報入力!G980,日報入力!K980*日報入力!D980*日報入力!BC980,"")</f>
        <v/>
      </c>
    </row>
    <row r="981" spans="1:59" ht="20.25" hidden="1" customHeight="1" x14ac:dyDescent="0.15">
      <c r="A981" s="302" t="str">
        <f>IF(日報入力!G981="","",日報入力!G981)</f>
        <v/>
      </c>
      <c r="B981" s="291" t="str">
        <f>IF(日報入力!G981="","",日報入力!H981)</f>
        <v/>
      </c>
      <c r="C981" s="291" t="str">
        <f>IF(日報入力!G981="","",日報入力!I981)</f>
        <v/>
      </c>
      <c r="D981" s="291" t="str">
        <f>IF(日報入力!G981="","",日報入力!J981)</f>
        <v/>
      </c>
      <c r="E981" s="291" t="str">
        <f>IF(日報入力!G981="","",日報入力!K981)</f>
        <v/>
      </c>
      <c r="F981" s="291" t="str">
        <f>IF(日報入力!G981="","",日報入力!L981)</f>
        <v/>
      </c>
      <c r="G981" s="291" t="str">
        <f>IF(日報入力!G981="","",日報入力!L981-日報入力!O981-日報入力!P981-日報入力!Q981-日報入力!R981-日報入力!S981-日報入力!T981-日報入力!U981-日報入力!V981-日報入力!W981-日報入力!X981-日報入力!Y981-日報入力!Z981)</f>
        <v/>
      </c>
      <c r="H981" s="291" t="str">
        <f>IF(日報入力!G981="","",IF(日報入力!M981&gt;=0,日報入力!M981*F981,F981))</f>
        <v/>
      </c>
      <c r="I981" s="291" t="str">
        <f>IF(日報入力!G981="","",日報入力!O981)</f>
        <v/>
      </c>
      <c r="J981" s="291" t="str">
        <f>IF(日報入力!G981="","",日報入力!P981)</f>
        <v/>
      </c>
      <c r="K981" s="291" t="str">
        <f>IF(日報入力!G981="","",日報入力!Q981)</f>
        <v/>
      </c>
      <c r="L981" s="291" t="str">
        <f>IF(日報入力!G981="","",日報入力!R981)</f>
        <v/>
      </c>
      <c r="M981" s="291" t="str">
        <f>IF(日報入力!G981="","",日報入力!S981)</f>
        <v/>
      </c>
      <c r="N981" s="291" t="str">
        <f>IF(日報入力!G981="","",日報入力!T981)</f>
        <v/>
      </c>
      <c r="O981" s="291" t="str">
        <f>IF(日報入力!G981="","",日報入力!U981)</f>
        <v/>
      </c>
      <c r="P981" s="291" t="str">
        <f>IF(日報入力!G981="","",日報入力!V981)</f>
        <v/>
      </c>
      <c r="Q981" s="291" t="str">
        <f>IF(日報入力!G981="","",日報入力!W981)</f>
        <v/>
      </c>
      <c r="R981" s="291" t="str">
        <f>IF(日報入力!G981="","",日報入力!X981)</f>
        <v/>
      </c>
      <c r="S981" s="291" t="str">
        <f>IF(日報入力!G981="","",日報入力!Y981)</f>
        <v/>
      </c>
      <c r="T981" s="291" t="str">
        <f>IF(日報入力!G981="","",日報入力!Z981)</f>
        <v/>
      </c>
      <c r="U981" s="291" t="str">
        <f>IF(日報入力!G981="","",日報入力!AA981)</f>
        <v/>
      </c>
      <c r="V981" s="378" t="str">
        <f>IF(日報入力!G981="","",日報入力!AB981)</f>
        <v/>
      </c>
      <c r="W981" s="291" t="str">
        <f>IF(日報入力!G981="","",日報入力!AC981)</f>
        <v/>
      </c>
      <c r="X981" s="291" t="str">
        <f>IF(日報入力!G981="","",日報入力!AD981)</f>
        <v/>
      </c>
      <c r="Y981" s="291" t="str">
        <f>IF(日報入力!G981="","",日報入力!AE981)</f>
        <v/>
      </c>
      <c r="Z981" s="291" t="str">
        <f>IF(日報入力!G981="","",日報入力!AF981)</f>
        <v/>
      </c>
      <c r="AA981" s="291" t="str">
        <f>IF(日報入力!G981="","",日報入力!AG981)</f>
        <v/>
      </c>
      <c r="AB981" s="291" t="str">
        <f>IF(日報入力!G981="","",日報入力!AH981)</f>
        <v/>
      </c>
      <c r="AC981" s="291" t="str">
        <f>IF(日報入力!G981="","",日報入力!AI981)</f>
        <v/>
      </c>
      <c r="AD981" s="291" t="str">
        <f>IF(日報入力!G981="","",日報入力!AJ981)</f>
        <v/>
      </c>
      <c r="AE981" s="292" t="str">
        <f>IF(日報入力!G981="","",日報入力!E981)</f>
        <v/>
      </c>
      <c r="AF981" s="293" t="str">
        <f>IF(日報入力!G981="","",日報入力!AK981)</f>
        <v/>
      </c>
      <c r="AG981" s="293" t="str">
        <f>IF(日報入力!G981="","",日報入力!AL981)</f>
        <v/>
      </c>
      <c r="AH981" s="293" t="str">
        <f>IF(日報入力!G981="","",日報入力!AM981)</f>
        <v/>
      </c>
      <c r="AI981" s="294" t="str">
        <f>IF(日報入力!G981&gt;0,日報入力!D981*日報入力!K981*日報入力!AL981,"")</f>
        <v/>
      </c>
      <c r="AJ981" s="294" t="str">
        <f>IF(日報入力!G981&gt;0,日報入力!E981*日報入力!AL981,"")</f>
        <v/>
      </c>
      <c r="AK981" s="294" t="str">
        <f>IF(日報入力!G981&gt;0,AI981-AJ981,"")</f>
        <v/>
      </c>
      <c r="AL981" s="292" t="str">
        <f>IF(日報入力!G981&gt;0,日報入力!E981*日報入力!AM981,"")</f>
        <v/>
      </c>
      <c r="AM981" s="292" t="str">
        <f>IF(日報入力!G981&gt;0,日報入力!AB981*日報入力!AM981,"")</f>
        <v/>
      </c>
      <c r="AN981" s="68" t="str">
        <f>IF(日報入力!G981&gt;0,日報入力!C981,"")</f>
        <v/>
      </c>
      <c r="AO981" s="68" t="str">
        <f>日報入力!B981</f>
        <v/>
      </c>
      <c r="AP981" s="68" t="str">
        <f>IF(日報入力!AQ981,日報入力!BA981,"")</f>
        <v/>
      </c>
      <c r="AQ981" s="68" t="str">
        <f>IF(日報入力!AR981,日報入力!BB981,"")</f>
        <v/>
      </c>
      <c r="AR981" s="68" t="str">
        <f>IF(日報入力!AS981,"N勤","")</f>
        <v/>
      </c>
      <c r="AS981" s="295" t="e">
        <f t="shared" si="62"/>
        <v>#VALUE!</v>
      </c>
      <c r="AT981" s="439" t="str">
        <f>日報入力!AY981</f>
        <v/>
      </c>
      <c r="AU981" s="518" t="str">
        <f>IF(日報入力!G981,G981*60/E981,"")</f>
        <v/>
      </c>
      <c r="AV981" s="528" t="str">
        <f>IF(日報入力!AT981,日報入力!AT981,"")</f>
        <v/>
      </c>
      <c r="AW981" s="529" t="str">
        <f>IF(日報入力!AT981,AE981/日報入力!AT981,"")</f>
        <v/>
      </c>
      <c r="AX981" s="530" t="e">
        <f>IF(1&lt;日報集計!AT981,AT981/(((F981-I981-J981-N981-O981)*60)/(E981)),"")</f>
        <v>#VALUE!</v>
      </c>
      <c r="AY981" s="664" t="str">
        <f>IF(日報入力!H981,AT981/(((F981-J981)*60)/E981),"")</f>
        <v/>
      </c>
      <c r="AZ981" s="664" t="str">
        <f>IF(日報入力!I981,AT981/((G981*60)/E981),"")</f>
        <v/>
      </c>
      <c r="BA981" s="296" t="str">
        <f>IF(日報入力!G981,G981/F981,"")</f>
        <v/>
      </c>
      <c r="BB981" s="386" t="e">
        <f t="shared" si="63"/>
        <v>#VALUE!</v>
      </c>
      <c r="BC981" s="386" t="e">
        <f t="shared" si="64"/>
        <v>#VALUE!</v>
      </c>
      <c r="BD981" s="80">
        <f>日報入力!AU981</f>
        <v>0</v>
      </c>
      <c r="BE981" s="534" t="str">
        <f>IF(日報入力!AV981,日報入力!AV981,"")</f>
        <v/>
      </c>
      <c r="BF981" s="534" t="str">
        <f>IF(日報入力!AW981,日報入力!AW981,"")</f>
        <v/>
      </c>
      <c r="BG981" s="398" t="str">
        <f>IF(日報入力!G981,日報入力!K981*日報入力!D981*日報入力!BC981,"")</f>
        <v/>
      </c>
    </row>
    <row r="982" spans="1:59" ht="20.25" hidden="1" customHeight="1" x14ac:dyDescent="0.15">
      <c r="A982" s="302" t="str">
        <f>IF(日報入力!G982="","",日報入力!G982)</f>
        <v/>
      </c>
      <c r="B982" s="291" t="str">
        <f>IF(日報入力!G982="","",日報入力!H982)</f>
        <v/>
      </c>
      <c r="C982" s="291" t="str">
        <f>IF(日報入力!G982="","",日報入力!I982)</f>
        <v/>
      </c>
      <c r="D982" s="291" t="str">
        <f>IF(日報入力!G982="","",日報入力!J982)</f>
        <v/>
      </c>
      <c r="E982" s="291" t="str">
        <f>IF(日報入力!G982="","",日報入力!K982)</f>
        <v/>
      </c>
      <c r="F982" s="291" t="str">
        <f>IF(日報入力!G982="","",日報入力!L982)</f>
        <v/>
      </c>
      <c r="G982" s="291" t="str">
        <f>IF(日報入力!G982="","",日報入力!L982-日報入力!O982-日報入力!P982-日報入力!Q982-日報入力!R982-日報入力!S982-日報入力!T982-日報入力!U982-日報入力!V982-日報入力!W982-日報入力!X982-日報入力!Y982-日報入力!Z982)</f>
        <v/>
      </c>
      <c r="H982" s="291" t="str">
        <f>IF(日報入力!G982="","",IF(日報入力!M982&gt;=0,日報入力!M982*F982,F982))</f>
        <v/>
      </c>
      <c r="I982" s="291" t="str">
        <f>IF(日報入力!G982="","",日報入力!O982)</f>
        <v/>
      </c>
      <c r="J982" s="291" t="str">
        <f>IF(日報入力!G982="","",日報入力!P982)</f>
        <v/>
      </c>
      <c r="K982" s="291" t="str">
        <f>IF(日報入力!G982="","",日報入力!Q982)</f>
        <v/>
      </c>
      <c r="L982" s="291" t="str">
        <f>IF(日報入力!G982="","",日報入力!R982)</f>
        <v/>
      </c>
      <c r="M982" s="291" t="str">
        <f>IF(日報入力!G982="","",日報入力!S982)</f>
        <v/>
      </c>
      <c r="N982" s="291" t="str">
        <f>IF(日報入力!G982="","",日報入力!T982)</f>
        <v/>
      </c>
      <c r="O982" s="291" t="str">
        <f>IF(日報入力!G982="","",日報入力!U982)</f>
        <v/>
      </c>
      <c r="P982" s="291" t="str">
        <f>IF(日報入力!G982="","",日報入力!V982)</f>
        <v/>
      </c>
      <c r="Q982" s="291" t="str">
        <f>IF(日報入力!G982="","",日報入力!W982)</f>
        <v/>
      </c>
      <c r="R982" s="291" t="str">
        <f>IF(日報入力!G982="","",日報入力!X982)</f>
        <v/>
      </c>
      <c r="S982" s="291" t="str">
        <f>IF(日報入力!G982="","",日報入力!Y982)</f>
        <v/>
      </c>
      <c r="T982" s="291" t="str">
        <f>IF(日報入力!G982="","",日報入力!Z982)</f>
        <v/>
      </c>
      <c r="U982" s="291" t="str">
        <f>IF(日報入力!G982="","",日報入力!AA982)</f>
        <v/>
      </c>
      <c r="V982" s="378" t="str">
        <f>IF(日報入力!G982="","",日報入力!AB982)</f>
        <v/>
      </c>
      <c r="W982" s="291" t="str">
        <f>IF(日報入力!G982="","",日報入力!AC982)</f>
        <v/>
      </c>
      <c r="X982" s="291" t="str">
        <f>IF(日報入力!G982="","",日報入力!AD982)</f>
        <v/>
      </c>
      <c r="Y982" s="291" t="str">
        <f>IF(日報入力!G982="","",日報入力!AE982)</f>
        <v/>
      </c>
      <c r="Z982" s="291" t="str">
        <f>IF(日報入力!G982="","",日報入力!AF982)</f>
        <v/>
      </c>
      <c r="AA982" s="291" t="str">
        <f>IF(日報入力!G982="","",日報入力!AG982)</f>
        <v/>
      </c>
      <c r="AB982" s="291" t="str">
        <f>IF(日報入力!G982="","",日報入力!AH982)</f>
        <v/>
      </c>
      <c r="AC982" s="291" t="str">
        <f>IF(日報入力!G982="","",日報入力!AI982)</f>
        <v/>
      </c>
      <c r="AD982" s="291" t="str">
        <f>IF(日報入力!G982="","",日報入力!AJ982)</f>
        <v/>
      </c>
      <c r="AE982" s="292" t="str">
        <f>IF(日報入力!G982="","",日報入力!E982)</f>
        <v/>
      </c>
      <c r="AF982" s="293" t="str">
        <f>IF(日報入力!G982="","",日報入力!AK982)</f>
        <v/>
      </c>
      <c r="AG982" s="293" t="str">
        <f>IF(日報入力!G982="","",日報入力!AL982)</f>
        <v/>
      </c>
      <c r="AH982" s="293" t="str">
        <f>IF(日報入力!G982="","",日報入力!AM982)</f>
        <v/>
      </c>
      <c r="AI982" s="294" t="str">
        <f>IF(日報入力!G982&gt;0,日報入力!D982*日報入力!K982*日報入力!AL982,"")</f>
        <v/>
      </c>
      <c r="AJ982" s="294" t="str">
        <f>IF(日報入力!G982&gt;0,日報入力!E982*日報入力!AL982,"")</f>
        <v/>
      </c>
      <c r="AK982" s="294" t="str">
        <f>IF(日報入力!G982&gt;0,AI982-AJ982,"")</f>
        <v/>
      </c>
      <c r="AL982" s="292" t="str">
        <f>IF(日報入力!G982&gt;0,日報入力!E982*日報入力!AM982,"")</f>
        <v/>
      </c>
      <c r="AM982" s="292" t="str">
        <f>IF(日報入力!G982&gt;0,日報入力!AB982*日報入力!AM982,"")</f>
        <v/>
      </c>
      <c r="AN982" s="68" t="str">
        <f>IF(日報入力!G982&gt;0,日報入力!C982,"")</f>
        <v/>
      </c>
      <c r="AO982" s="68" t="str">
        <f>日報入力!B982</f>
        <v/>
      </c>
      <c r="AP982" s="68" t="str">
        <f>IF(日報入力!AQ982,日報入力!BA982,"")</f>
        <v/>
      </c>
      <c r="AQ982" s="68" t="str">
        <f>IF(日報入力!AR982,日報入力!BB982,"")</f>
        <v/>
      </c>
      <c r="AR982" s="68" t="str">
        <f>IF(日報入力!AS982,"N勤","")</f>
        <v/>
      </c>
      <c r="AS982" s="295" t="e">
        <f t="shared" si="62"/>
        <v>#VALUE!</v>
      </c>
      <c r="AT982" s="439" t="str">
        <f>日報入力!AY982</f>
        <v/>
      </c>
      <c r="AU982" s="518" t="str">
        <f>IF(日報入力!G982,G982*60/E982,"")</f>
        <v/>
      </c>
      <c r="AV982" s="528" t="str">
        <f>IF(日報入力!AT982,日報入力!AT982,"")</f>
        <v/>
      </c>
      <c r="AW982" s="529" t="str">
        <f>IF(日報入力!AT982,AE982/日報入力!AT982,"")</f>
        <v/>
      </c>
      <c r="AX982" s="530" t="e">
        <f>IF(1&lt;日報集計!AT982,AT982/(((F982-I982-J982-N982-O982)*60)/(E982)),"")</f>
        <v>#VALUE!</v>
      </c>
      <c r="AY982" s="664" t="str">
        <f>IF(日報入力!H982,AT982/(((F982-J982)*60)/E982),"")</f>
        <v/>
      </c>
      <c r="AZ982" s="664" t="str">
        <f>IF(日報入力!I982,AT982/((G982*60)/E982),"")</f>
        <v/>
      </c>
      <c r="BA982" s="296" t="str">
        <f>IF(日報入力!G982,G982/F982,"")</f>
        <v/>
      </c>
      <c r="BB982" s="386" t="e">
        <f t="shared" si="63"/>
        <v>#VALUE!</v>
      </c>
      <c r="BC982" s="386" t="e">
        <f t="shared" si="64"/>
        <v>#VALUE!</v>
      </c>
      <c r="BD982" s="80">
        <f>日報入力!AU982</f>
        <v>0</v>
      </c>
      <c r="BE982" s="534" t="str">
        <f>IF(日報入力!AV982,日報入力!AV982,"")</f>
        <v/>
      </c>
      <c r="BF982" s="534" t="str">
        <f>IF(日報入力!AW982,日報入力!AW982,"")</f>
        <v/>
      </c>
      <c r="BG982" s="398" t="str">
        <f>IF(日報入力!G982,日報入力!K982*日報入力!D982*日報入力!BC982,"")</f>
        <v/>
      </c>
    </row>
    <row r="983" spans="1:59" ht="20.25" hidden="1" customHeight="1" x14ac:dyDescent="0.15">
      <c r="A983" s="302" t="str">
        <f>IF(日報入力!G983="","",日報入力!G983)</f>
        <v/>
      </c>
      <c r="B983" s="291" t="str">
        <f>IF(日報入力!G983="","",日報入力!H983)</f>
        <v/>
      </c>
      <c r="C983" s="291" t="str">
        <f>IF(日報入力!G983="","",日報入力!I983)</f>
        <v/>
      </c>
      <c r="D983" s="291" t="str">
        <f>IF(日報入力!G983="","",日報入力!J983)</f>
        <v/>
      </c>
      <c r="E983" s="291" t="str">
        <f>IF(日報入力!G983="","",日報入力!K983)</f>
        <v/>
      </c>
      <c r="F983" s="291" t="str">
        <f>IF(日報入力!G983="","",日報入力!L983)</f>
        <v/>
      </c>
      <c r="G983" s="291" t="str">
        <f>IF(日報入力!G983="","",日報入力!L983-日報入力!O983-日報入力!P983-日報入力!Q983-日報入力!R983-日報入力!S983-日報入力!T983-日報入力!U983-日報入力!V983-日報入力!W983-日報入力!X983-日報入力!Y983-日報入力!Z983)</f>
        <v/>
      </c>
      <c r="H983" s="291" t="str">
        <f>IF(日報入力!G983="","",IF(日報入力!M983&gt;=0,日報入力!M983*F983,F983))</f>
        <v/>
      </c>
      <c r="I983" s="291" t="str">
        <f>IF(日報入力!G983="","",日報入力!O983)</f>
        <v/>
      </c>
      <c r="J983" s="291" t="str">
        <f>IF(日報入力!G983="","",日報入力!P983)</f>
        <v/>
      </c>
      <c r="K983" s="291" t="str">
        <f>IF(日報入力!G983="","",日報入力!Q983)</f>
        <v/>
      </c>
      <c r="L983" s="291" t="str">
        <f>IF(日報入力!G983="","",日報入力!R983)</f>
        <v/>
      </c>
      <c r="M983" s="291" t="str">
        <f>IF(日報入力!G983="","",日報入力!S983)</f>
        <v/>
      </c>
      <c r="N983" s="291" t="str">
        <f>IF(日報入力!G983="","",日報入力!T983)</f>
        <v/>
      </c>
      <c r="O983" s="291" t="str">
        <f>IF(日報入力!G983="","",日報入力!U983)</f>
        <v/>
      </c>
      <c r="P983" s="291" t="str">
        <f>IF(日報入力!G983="","",日報入力!V983)</f>
        <v/>
      </c>
      <c r="Q983" s="291" t="str">
        <f>IF(日報入力!G983="","",日報入力!W983)</f>
        <v/>
      </c>
      <c r="R983" s="291" t="str">
        <f>IF(日報入力!G983="","",日報入力!X983)</f>
        <v/>
      </c>
      <c r="S983" s="291" t="str">
        <f>IF(日報入力!G983="","",日報入力!Y983)</f>
        <v/>
      </c>
      <c r="T983" s="291" t="str">
        <f>IF(日報入力!G983="","",日報入力!Z983)</f>
        <v/>
      </c>
      <c r="U983" s="291" t="str">
        <f>IF(日報入力!G983="","",日報入力!AA983)</f>
        <v/>
      </c>
      <c r="V983" s="378" t="str">
        <f>IF(日報入力!G983="","",日報入力!AB983)</f>
        <v/>
      </c>
      <c r="W983" s="291" t="str">
        <f>IF(日報入力!G983="","",日報入力!AC983)</f>
        <v/>
      </c>
      <c r="X983" s="291" t="str">
        <f>IF(日報入力!G983="","",日報入力!AD983)</f>
        <v/>
      </c>
      <c r="Y983" s="291" t="str">
        <f>IF(日報入力!G983="","",日報入力!AE983)</f>
        <v/>
      </c>
      <c r="Z983" s="291" t="str">
        <f>IF(日報入力!G983="","",日報入力!AF983)</f>
        <v/>
      </c>
      <c r="AA983" s="291" t="str">
        <f>IF(日報入力!G983="","",日報入力!AG983)</f>
        <v/>
      </c>
      <c r="AB983" s="291" t="str">
        <f>IF(日報入力!G983="","",日報入力!AH983)</f>
        <v/>
      </c>
      <c r="AC983" s="291" t="str">
        <f>IF(日報入力!G983="","",日報入力!AI983)</f>
        <v/>
      </c>
      <c r="AD983" s="291" t="str">
        <f>IF(日報入力!G983="","",日報入力!AJ983)</f>
        <v/>
      </c>
      <c r="AE983" s="292" t="str">
        <f>IF(日報入力!G983="","",日報入力!E983)</f>
        <v/>
      </c>
      <c r="AF983" s="293" t="str">
        <f>IF(日報入力!G983="","",日報入力!AK983)</f>
        <v/>
      </c>
      <c r="AG983" s="293" t="str">
        <f>IF(日報入力!G983="","",日報入力!AL983)</f>
        <v/>
      </c>
      <c r="AH983" s="293" t="str">
        <f>IF(日報入力!G983="","",日報入力!AM983)</f>
        <v/>
      </c>
      <c r="AI983" s="294" t="str">
        <f>IF(日報入力!G983&gt;0,日報入力!D983*日報入力!K983*日報入力!AL983,"")</f>
        <v/>
      </c>
      <c r="AJ983" s="294" t="str">
        <f>IF(日報入力!G983&gt;0,日報入力!E983*日報入力!AL983,"")</f>
        <v/>
      </c>
      <c r="AK983" s="294" t="str">
        <f>IF(日報入力!G983&gt;0,AI983-AJ983,"")</f>
        <v/>
      </c>
      <c r="AL983" s="292" t="str">
        <f>IF(日報入力!G983&gt;0,日報入力!E983*日報入力!AM983,"")</f>
        <v/>
      </c>
      <c r="AM983" s="292" t="str">
        <f>IF(日報入力!G983&gt;0,日報入力!AB983*日報入力!AM983,"")</f>
        <v/>
      </c>
      <c r="AN983" s="68" t="str">
        <f>IF(日報入力!G983&gt;0,日報入力!C983,"")</f>
        <v/>
      </c>
      <c r="AO983" s="68" t="str">
        <f>日報入力!B983</f>
        <v/>
      </c>
      <c r="AP983" s="68" t="str">
        <f>IF(日報入力!AQ983,日報入力!BA983,"")</f>
        <v/>
      </c>
      <c r="AQ983" s="68" t="str">
        <f>IF(日報入力!AR983,日報入力!BB983,"")</f>
        <v/>
      </c>
      <c r="AR983" s="68" t="str">
        <f>IF(日報入力!AS983,"N勤","")</f>
        <v/>
      </c>
      <c r="AS983" s="295" t="e">
        <f t="shared" si="62"/>
        <v>#VALUE!</v>
      </c>
      <c r="AT983" s="439" t="str">
        <f>日報入力!AY983</f>
        <v/>
      </c>
      <c r="AU983" s="518" t="str">
        <f>IF(日報入力!G983,G983*60/E983,"")</f>
        <v/>
      </c>
      <c r="AV983" s="528" t="str">
        <f>IF(日報入力!AT983,日報入力!AT983,"")</f>
        <v/>
      </c>
      <c r="AW983" s="529" t="str">
        <f>IF(日報入力!AT983,AE983/日報入力!AT983,"")</f>
        <v/>
      </c>
      <c r="AX983" s="530" t="e">
        <f>IF(1&lt;日報集計!AT983,AT983/(((F983-I983-J983-N983-O983)*60)/(E983)),"")</f>
        <v>#VALUE!</v>
      </c>
      <c r="AY983" s="664" t="str">
        <f>IF(日報入力!H983,AT983/(((F983-J983)*60)/E983),"")</f>
        <v/>
      </c>
      <c r="AZ983" s="664" t="str">
        <f>IF(日報入力!I983,AT983/((G983*60)/E983),"")</f>
        <v/>
      </c>
      <c r="BA983" s="296" t="str">
        <f>IF(日報入力!G983,G983/F983,"")</f>
        <v/>
      </c>
      <c r="BB983" s="386" t="e">
        <f t="shared" si="63"/>
        <v>#VALUE!</v>
      </c>
      <c r="BC983" s="386" t="e">
        <f t="shared" si="64"/>
        <v>#VALUE!</v>
      </c>
      <c r="BD983" s="80">
        <f>日報入力!AU983</f>
        <v>0</v>
      </c>
      <c r="BE983" s="534" t="str">
        <f>IF(日報入力!AV983,日報入力!AV983,"")</f>
        <v/>
      </c>
      <c r="BF983" s="534" t="str">
        <f>IF(日報入力!AW983,日報入力!AW983,"")</f>
        <v/>
      </c>
      <c r="BG983" s="398" t="str">
        <f>IF(日報入力!G983,日報入力!K983*日報入力!D983*日報入力!BC983,"")</f>
        <v/>
      </c>
    </row>
    <row r="984" spans="1:59" ht="20.25" hidden="1" customHeight="1" x14ac:dyDescent="0.15">
      <c r="A984" s="302" t="str">
        <f>IF(日報入力!G984="","",日報入力!G984)</f>
        <v/>
      </c>
      <c r="B984" s="291" t="str">
        <f>IF(日報入力!G984="","",日報入力!H984)</f>
        <v/>
      </c>
      <c r="C984" s="291" t="str">
        <f>IF(日報入力!G984="","",日報入力!I984)</f>
        <v/>
      </c>
      <c r="D984" s="291" t="str">
        <f>IF(日報入力!G984="","",日報入力!J984)</f>
        <v/>
      </c>
      <c r="E984" s="291" t="str">
        <f>IF(日報入力!G984="","",日報入力!K984)</f>
        <v/>
      </c>
      <c r="F984" s="291" t="str">
        <f>IF(日報入力!G984="","",日報入力!L984)</f>
        <v/>
      </c>
      <c r="G984" s="291" t="str">
        <f>IF(日報入力!G984="","",日報入力!L984-日報入力!O984-日報入力!P984-日報入力!Q984-日報入力!R984-日報入力!S984-日報入力!T984-日報入力!U984-日報入力!V984-日報入力!W984-日報入力!X984-日報入力!Y984-日報入力!Z984)</f>
        <v/>
      </c>
      <c r="H984" s="291" t="str">
        <f>IF(日報入力!G984="","",IF(日報入力!M984&gt;=0,日報入力!M984*F984,F984))</f>
        <v/>
      </c>
      <c r="I984" s="291" t="str">
        <f>IF(日報入力!G984="","",日報入力!O984)</f>
        <v/>
      </c>
      <c r="J984" s="291" t="str">
        <f>IF(日報入力!G984="","",日報入力!P984)</f>
        <v/>
      </c>
      <c r="K984" s="291" t="str">
        <f>IF(日報入力!G984="","",日報入力!Q984)</f>
        <v/>
      </c>
      <c r="L984" s="291" t="str">
        <f>IF(日報入力!G984="","",日報入力!R984)</f>
        <v/>
      </c>
      <c r="M984" s="291" t="str">
        <f>IF(日報入力!G984="","",日報入力!S984)</f>
        <v/>
      </c>
      <c r="N984" s="291" t="str">
        <f>IF(日報入力!G984="","",日報入力!T984)</f>
        <v/>
      </c>
      <c r="O984" s="291" t="str">
        <f>IF(日報入力!G984="","",日報入力!U984)</f>
        <v/>
      </c>
      <c r="P984" s="291" t="str">
        <f>IF(日報入力!G984="","",日報入力!V984)</f>
        <v/>
      </c>
      <c r="Q984" s="291" t="str">
        <f>IF(日報入力!G984="","",日報入力!W984)</f>
        <v/>
      </c>
      <c r="R984" s="291" t="str">
        <f>IF(日報入力!G984="","",日報入力!X984)</f>
        <v/>
      </c>
      <c r="S984" s="291" t="str">
        <f>IF(日報入力!G984="","",日報入力!Y984)</f>
        <v/>
      </c>
      <c r="T984" s="291" t="str">
        <f>IF(日報入力!G984="","",日報入力!Z984)</f>
        <v/>
      </c>
      <c r="U984" s="291" t="str">
        <f>IF(日報入力!G984="","",日報入力!AA984)</f>
        <v/>
      </c>
      <c r="V984" s="378" t="str">
        <f>IF(日報入力!G984="","",日報入力!AB984)</f>
        <v/>
      </c>
      <c r="W984" s="291" t="str">
        <f>IF(日報入力!G984="","",日報入力!AC984)</f>
        <v/>
      </c>
      <c r="X984" s="291" t="str">
        <f>IF(日報入力!G984="","",日報入力!AD984)</f>
        <v/>
      </c>
      <c r="Y984" s="291" t="str">
        <f>IF(日報入力!G984="","",日報入力!AE984)</f>
        <v/>
      </c>
      <c r="Z984" s="291" t="str">
        <f>IF(日報入力!G984="","",日報入力!AF984)</f>
        <v/>
      </c>
      <c r="AA984" s="291" t="str">
        <f>IF(日報入力!G984="","",日報入力!AG984)</f>
        <v/>
      </c>
      <c r="AB984" s="291" t="str">
        <f>IF(日報入力!G984="","",日報入力!AH984)</f>
        <v/>
      </c>
      <c r="AC984" s="291" t="str">
        <f>IF(日報入力!G984="","",日報入力!AI984)</f>
        <v/>
      </c>
      <c r="AD984" s="291" t="str">
        <f>IF(日報入力!G984="","",日報入力!AJ984)</f>
        <v/>
      </c>
      <c r="AE984" s="292" t="str">
        <f>IF(日報入力!G984="","",日報入力!E984)</f>
        <v/>
      </c>
      <c r="AF984" s="293" t="str">
        <f>IF(日報入力!G984="","",日報入力!AK984)</f>
        <v/>
      </c>
      <c r="AG984" s="293" t="str">
        <f>IF(日報入力!G984="","",日報入力!AL984)</f>
        <v/>
      </c>
      <c r="AH984" s="293" t="str">
        <f>IF(日報入力!G984="","",日報入力!AM984)</f>
        <v/>
      </c>
      <c r="AI984" s="294" t="str">
        <f>IF(日報入力!G984&gt;0,日報入力!D984*日報入力!K984*日報入力!AL984,"")</f>
        <v/>
      </c>
      <c r="AJ984" s="294" t="str">
        <f>IF(日報入力!G984&gt;0,日報入力!E984*日報入力!AL984,"")</f>
        <v/>
      </c>
      <c r="AK984" s="294" t="str">
        <f>IF(日報入力!G984&gt;0,AI984-AJ984,"")</f>
        <v/>
      </c>
      <c r="AL984" s="292" t="str">
        <f>IF(日報入力!G984&gt;0,日報入力!E984*日報入力!AM984,"")</f>
        <v/>
      </c>
      <c r="AM984" s="292" t="str">
        <f>IF(日報入力!G984&gt;0,日報入力!AB984*日報入力!AM984,"")</f>
        <v/>
      </c>
      <c r="AN984" s="68" t="str">
        <f>IF(日報入力!G984&gt;0,日報入力!C984,"")</f>
        <v/>
      </c>
      <c r="AO984" s="68" t="str">
        <f>日報入力!B984</f>
        <v/>
      </c>
      <c r="AP984" s="68" t="str">
        <f>IF(日報入力!AQ984,日報入力!BA984,"")</f>
        <v/>
      </c>
      <c r="AQ984" s="68" t="str">
        <f>IF(日報入力!AR984,日報入力!BB984,"")</f>
        <v/>
      </c>
      <c r="AR984" s="68" t="str">
        <f>IF(日報入力!AS984,"N勤","")</f>
        <v/>
      </c>
      <c r="AS984" s="295" t="e">
        <f t="shared" si="62"/>
        <v>#VALUE!</v>
      </c>
      <c r="AT984" s="439" t="str">
        <f>日報入力!AY984</f>
        <v/>
      </c>
      <c r="AU984" s="518" t="str">
        <f>IF(日報入力!G984,G984*60/E984,"")</f>
        <v/>
      </c>
      <c r="AV984" s="528" t="str">
        <f>IF(日報入力!AT984,日報入力!AT984,"")</f>
        <v/>
      </c>
      <c r="AW984" s="529" t="str">
        <f>IF(日報入力!AT984,AE984/日報入力!AT984,"")</f>
        <v/>
      </c>
      <c r="AX984" s="530" t="e">
        <f>IF(1&lt;日報集計!AT984,AT984/(((F984-I984-J984-N984-O984)*60)/(E984)),"")</f>
        <v>#VALUE!</v>
      </c>
      <c r="AY984" s="664" t="str">
        <f>IF(日報入力!H984,AT984/(((F984-J984)*60)/E984),"")</f>
        <v/>
      </c>
      <c r="AZ984" s="664" t="str">
        <f>IF(日報入力!I984,AT984/((G984*60)/E984),"")</f>
        <v/>
      </c>
      <c r="BA984" s="296" t="str">
        <f>IF(日報入力!G984,G984/F984,"")</f>
        <v/>
      </c>
      <c r="BB984" s="386" t="e">
        <f t="shared" si="63"/>
        <v>#VALUE!</v>
      </c>
      <c r="BC984" s="386" t="e">
        <f t="shared" si="64"/>
        <v>#VALUE!</v>
      </c>
      <c r="BD984" s="80">
        <f>日報入力!AU984</f>
        <v>0</v>
      </c>
      <c r="BE984" s="534" t="str">
        <f>IF(日報入力!AV984,日報入力!AV984,"")</f>
        <v/>
      </c>
      <c r="BF984" s="534" t="str">
        <f>IF(日報入力!AW984,日報入力!AW984,"")</f>
        <v/>
      </c>
      <c r="BG984" s="398" t="str">
        <f>IF(日報入力!G984,日報入力!K984*日報入力!D984*日報入力!BC984,"")</f>
        <v/>
      </c>
    </row>
    <row r="985" spans="1:59" ht="20.25" hidden="1" customHeight="1" x14ac:dyDescent="0.15">
      <c r="A985" s="302" t="str">
        <f>IF(日報入力!G985="","",日報入力!G985)</f>
        <v/>
      </c>
      <c r="B985" s="291" t="str">
        <f>IF(日報入力!G985="","",日報入力!H985)</f>
        <v/>
      </c>
      <c r="C985" s="291" t="str">
        <f>IF(日報入力!G985="","",日報入力!I985)</f>
        <v/>
      </c>
      <c r="D985" s="291" t="str">
        <f>IF(日報入力!G985="","",日報入力!J985)</f>
        <v/>
      </c>
      <c r="E985" s="291" t="str">
        <f>IF(日報入力!G985="","",日報入力!K985)</f>
        <v/>
      </c>
      <c r="F985" s="291" t="str">
        <f>IF(日報入力!G985="","",日報入力!L985)</f>
        <v/>
      </c>
      <c r="G985" s="291" t="str">
        <f>IF(日報入力!G985="","",日報入力!L985-日報入力!O985-日報入力!P985-日報入力!Q985-日報入力!R985-日報入力!S985-日報入力!T985-日報入力!U985-日報入力!V985-日報入力!W985-日報入力!X985-日報入力!Y985-日報入力!Z985)</f>
        <v/>
      </c>
      <c r="H985" s="291" t="str">
        <f>IF(日報入力!G985="","",IF(日報入力!M985&gt;=0,日報入力!M985*F985,F985))</f>
        <v/>
      </c>
      <c r="I985" s="291" t="str">
        <f>IF(日報入力!G985="","",日報入力!O985)</f>
        <v/>
      </c>
      <c r="J985" s="291" t="str">
        <f>IF(日報入力!G985="","",日報入力!P985)</f>
        <v/>
      </c>
      <c r="K985" s="291" t="str">
        <f>IF(日報入力!G985="","",日報入力!Q985)</f>
        <v/>
      </c>
      <c r="L985" s="291" t="str">
        <f>IF(日報入力!G985="","",日報入力!R985)</f>
        <v/>
      </c>
      <c r="M985" s="291" t="str">
        <f>IF(日報入力!G985="","",日報入力!S985)</f>
        <v/>
      </c>
      <c r="N985" s="291" t="str">
        <f>IF(日報入力!G985="","",日報入力!T985)</f>
        <v/>
      </c>
      <c r="O985" s="291" t="str">
        <f>IF(日報入力!G985="","",日報入力!U985)</f>
        <v/>
      </c>
      <c r="P985" s="291" t="str">
        <f>IF(日報入力!G985="","",日報入力!V985)</f>
        <v/>
      </c>
      <c r="Q985" s="291" t="str">
        <f>IF(日報入力!G985="","",日報入力!W985)</f>
        <v/>
      </c>
      <c r="R985" s="291" t="str">
        <f>IF(日報入力!G985="","",日報入力!X985)</f>
        <v/>
      </c>
      <c r="S985" s="291" t="str">
        <f>IF(日報入力!G985="","",日報入力!Y985)</f>
        <v/>
      </c>
      <c r="T985" s="291" t="str">
        <f>IF(日報入力!G985="","",日報入力!Z985)</f>
        <v/>
      </c>
      <c r="U985" s="291" t="str">
        <f>IF(日報入力!G985="","",日報入力!AA985)</f>
        <v/>
      </c>
      <c r="V985" s="378" t="str">
        <f>IF(日報入力!G985="","",日報入力!AB985)</f>
        <v/>
      </c>
      <c r="W985" s="291" t="str">
        <f>IF(日報入力!G985="","",日報入力!AC985)</f>
        <v/>
      </c>
      <c r="X985" s="291" t="str">
        <f>IF(日報入力!G985="","",日報入力!AD985)</f>
        <v/>
      </c>
      <c r="Y985" s="291" t="str">
        <f>IF(日報入力!G985="","",日報入力!AE985)</f>
        <v/>
      </c>
      <c r="Z985" s="291" t="str">
        <f>IF(日報入力!G985="","",日報入力!AF985)</f>
        <v/>
      </c>
      <c r="AA985" s="291" t="str">
        <f>IF(日報入力!G985="","",日報入力!AG985)</f>
        <v/>
      </c>
      <c r="AB985" s="291" t="str">
        <f>IF(日報入力!G985="","",日報入力!AH985)</f>
        <v/>
      </c>
      <c r="AC985" s="291" t="str">
        <f>IF(日報入力!G985="","",日報入力!AI985)</f>
        <v/>
      </c>
      <c r="AD985" s="291" t="str">
        <f>IF(日報入力!G985="","",日報入力!AJ985)</f>
        <v/>
      </c>
      <c r="AE985" s="292" t="str">
        <f>IF(日報入力!G985="","",日報入力!E985)</f>
        <v/>
      </c>
      <c r="AF985" s="293" t="str">
        <f>IF(日報入力!G985="","",日報入力!AK985)</f>
        <v/>
      </c>
      <c r="AG985" s="293" t="str">
        <f>IF(日報入力!G985="","",日報入力!AL985)</f>
        <v/>
      </c>
      <c r="AH985" s="293" t="str">
        <f>IF(日報入力!G985="","",日報入力!AM985)</f>
        <v/>
      </c>
      <c r="AI985" s="294" t="str">
        <f>IF(日報入力!G985&gt;0,日報入力!D985*日報入力!K985*日報入力!AL985,"")</f>
        <v/>
      </c>
      <c r="AJ985" s="294" t="str">
        <f>IF(日報入力!G985&gt;0,日報入力!E985*日報入力!AL985,"")</f>
        <v/>
      </c>
      <c r="AK985" s="294" t="str">
        <f>IF(日報入力!G985&gt;0,AI985-AJ985,"")</f>
        <v/>
      </c>
      <c r="AL985" s="292" t="str">
        <f>IF(日報入力!G985&gt;0,日報入力!E985*日報入力!AM985,"")</f>
        <v/>
      </c>
      <c r="AM985" s="292" t="str">
        <f>IF(日報入力!G985&gt;0,日報入力!AB985*日報入力!AM985,"")</f>
        <v/>
      </c>
      <c r="AN985" s="68" t="str">
        <f>IF(日報入力!G985&gt;0,日報入力!C985,"")</f>
        <v/>
      </c>
      <c r="AO985" s="68" t="str">
        <f>日報入力!B985</f>
        <v/>
      </c>
      <c r="AP985" s="68" t="str">
        <f>IF(日報入力!AQ985,日報入力!BA985,"")</f>
        <v/>
      </c>
      <c r="AQ985" s="68" t="str">
        <f>IF(日報入力!AR985,日報入力!BB985,"")</f>
        <v/>
      </c>
      <c r="AR985" s="68" t="str">
        <f>IF(日報入力!AS985,"N勤","")</f>
        <v/>
      </c>
      <c r="AS985" s="295" t="e">
        <f t="shared" si="62"/>
        <v>#VALUE!</v>
      </c>
      <c r="AT985" s="439" t="str">
        <f>日報入力!AY985</f>
        <v/>
      </c>
      <c r="AU985" s="518" t="str">
        <f>IF(日報入力!G985,G985*60/E985,"")</f>
        <v/>
      </c>
      <c r="AV985" s="528" t="str">
        <f>IF(日報入力!AT985,日報入力!AT985,"")</f>
        <v/>
      </c>
      <c r="AW985" s="529" t="str">
        <f>IF(日報入力!AT985,AE985/日報入力!AT985,"")</f>
        <v/>
      </c>
      <c r="AX985" s="530" t="e">
        <f>IF(1&lt;日報集計!AT985,AT985/(((F985-I985-J985-N985-O985)*60)/(E985)),"")</f>
        <v>#VALUE!</v>
      </c>
      <c r="AY985" s="664" t="str">
        <f>IF(日報入力!H985,AT985/(((F985-J985)*60)/E985),"")</f>
        <v/>
      </c>
      <c r="AZ985" s="664" t="str">
        <f>IF(日報入力!I985,AT985/((G985*60)/E985),"")</f>
        <v/>
      </c>
      <c r="BA985" s="296" t="str">
        <f>IF(日報入力!G985,G985/F985,"")</f>
        <v/>
      </c>
      <c r="BB985" s="386" t="e">
        <f t="shared" si="63"/>
        <v>#VALUE!</v>
      </c>
      <c r="BC985" s="386" t="e">
        <f t="shared" si="64"/>
        <v>#VALUE!</v>
      </c>
      <c r="BD985" s="80">
        <f>日報入力!AU985</f>
        <v>0</v>
      </c>
      <c r="BE985" s="534" t="str">
        <f>IF(日報入力!AV985,日報入力!AV985,"")</f>
        <v/>
      </c>
      <c r="BF985" s="534" t="str">
        <f>IF(日報入力!AW985,日報入力!AW985,"")</f>
        <v/>
      </c>
      <c r="BG985" s="398" t="str">
        <f>IF(日報入力!G985,日報入力!K985*日報入力!D985*日報入力!BC985,"")</f>
        <v/>
      </c>
    </row>
    <row r="986" spans="1:59" ht="20.25" hidden="1" customHeight="1" x14ac:dyDescent="0.15">
      <c r="A986" s="302" t="str">
        <f>IF(日報入力!G986="","",日報入力!G986)</f>
        <v/>
      </c>
      <c r="B986" s="291" t="str">
        <f>IF(日報入力!G986="","",日報入力!H986)</f>
        <v/>
      </c>
      <c r="C986" s="291" t="str">
        <f>IF(日報入力!G986="","",日報入力!I986)</f>
        <v/>
      </c>
      <c r="D986" s="291" t="str">
        <f>IF(日報入力!G986="","",日報入力!J986)</f>
        <v/>
      </c>
      <c r="E986" s="291" t="str">
        <f>IF(日報入力!G986="","",日報入力!K986)</f>
        <v/>
      </c>
      <c r="F986" s="291" t="str">
        <f>IF(日報入力!G986="","",日報入力!L986)</f>
        <v/>
      </c>
      <c r="G986" s="291" t="str">
        <f>IF(日報入力!G986="","",日報入力!L986-日報入力!O986-日報入力!P986-日報入力!Q986-日報入力!R986-日報入力!S986-日報入力!T986-日報入力!U986-日報入力!V986-日報入力!W986-日報入力!X986-日報入力!Y986-日報入力!Z986)</f>
        <v/>
      </c>
      <c r="H986" s="291" t="str">
        <f>IF(日報入力!G986="","",IF(日報入力!M986&gt;=0,日報入力!M986*F986,F986))</f>
        <v/>
      </c>
      <c r="I986" s="291" t="str">
        <f>IF(日報入力!G986="","",日報入力!O986)</f>
        <v/>
      </c>
      <c r="J986" s="291" t="str">
        <f>IF(日報入力!G986="","",日報入力!P986)</f>
        <v/>
      </c>
      <c r="K986" s="291" t="str">
        <f>IF(日報入力!G986="","",日報入力!Q986)</f>
        <v/>
      </c>
      <c r="L986" s="291" t="str">
        <f>IF(日報入力!G986="","",日報入力!R986)</f>
        <v/>
      </c>
      <c r="M986" s="291" t="str">
        <f>IF(日報入力!G986="","",日報入力!S986)</f>
        <v/>
      </c>
      <c r="N986" s="291" t="str">
        <f>IF(日報入力!G986="","",日報入力!T986)</f>
        <v/>
      </c>
      <c r="O986" s="291" t="str">
        <f>IF(日報入力!G986="","",日報入力!U986)</f>
        <v/>
      </c>
      <c r="P986" s="291" t="str">
        <f>IF(日報入力!G986="","",日報入力!V986)</f>
        <v/>
      </c>
      <c r="Q986" s="291" t="str">
        <f>IF(日報入力!G986="","",日報入力!W986)</f>
        <v/>
      </c>
      <c r="R986" s="291" t="str">
        <f>IF(日報入力!G986="","",日報入力!X986)</f>
        <v/>
      </c>
      <c r="S986" s="291" t="str">
        <f>IF(日報入力!G986="","",日報入力!Y986)</f>
        <v/>
      </c>
      <c r="T986" s="291" t="str">
        <f>IF(日報入力!G986="","",日報入力!Z986)</f>
        <v/>
      </c>
      <c r="U986" s="291" t="str">
        <f>IF(日報入力!G986="","",日報入力!AA986)</f>
        <v/>
      </c>
      <c r="V986" s="378" t="str">
        <f>IF(日報入力!G986="","",日報入力!AB986)</f>
        <v/>
      </c>
      <c r="W986" s="291" t="str">
        <f>IF(日報入力!G986="","",日報入力!AC986)</f>
        <v/>
      </c>
      <c r="X986" s="291" t="str">
        <f>IF(日報入力!G986="","",日報入力!AD986)</f>
        <v/>
      </c>
      <c r="Y986" s="291" t="str">
        <f>IF(日報入力!G986="","",日報入力!AE986)</f>
        <v/>
      </c>
      <c r="Z986" s="291" t="str">
        <f>IF(日報入力!G986="","",日報入力!AF986)</f>
        <v/>
      </c>
      <c r="AA986" s="291" t="str">
        <f>IF(日報入力!G986="","",日報入力!AG986)</f>
        <v/>
      </c>
      <c r="AB986" s="291" t="str">
        <f>IF(日報入力!G986="","",日報入力!AH986)</f>
        <v/>
      </c>
      <c r="AC986" s="291" t="str">
        <f>IF(日報入力!G986="","",日報入力!AI986)</f>
        <v/>
      </c>
      <c r="AD986" s="291" t="str">
        <f>IF(日報入力!G986="","",日報入力!AJ986)</f>
        <v/>
      </c>
      <c r="AE986" s="292" t="str">
        <f>IF(日報入力!G986="","",日報入力!E986)</f>
        <v/>
      </c>
      <c r="AF986" s="293" t="str">
        <f>IF(日報入力!G986="","",日報入力!AK986)</f>
        <v/>
      </c>
      <c r="AG986" s="293" t="str">
        <f>IF(日報入力!G986="","",日報入力!AL986)</f>
        <v/>
      </c>
      <c r="AH986" s="293" t="str">
        <f>IF(日報入力!G986="","",日報入力!AM986)</f>
        <v/>
      </c>
      <c r="AI986" s="294" t="str">
        <f>IF(日報入力!G986&gt;0,日報入力!D986*日報入力!K986*日報入力!AL986,"")</f>
        <v/>
      </c>
      <c r="AJ986" s="294" t="str">
        <f>IF(日報入力!G986&gt;0,日報入力!E986*日報入力!AL986,"")</f>
        <v/>
      </c>
      <c r="AK986" s="294" t="str">
        <f>IF(日報入力!G986&gt;0,AI986-AJ986,"")</f>
        <v/>
      </c>
      <c r="AL986" s="292" t="str">
        <f>IF(日報入力!G986&gt;0,日報入力!E986*日報入力!AM986,"")</f>
        <v/>
      </c>
      <c r="AM986" s="292" t="str">
        <f>IF(日報入力!G986&gt;0,日報入力!AB986*日報入力!AM986,"")</f>
        <v/>
      </c>
      <c r="AN986" s="68" t="str">
        <f>IF(日報入力!G986&gt;0,日報入力!C986,"")</f>
        <v/>
      </c>
      <c r="AO986" s="68" t="str">
        <f>日報入力!B986</f>
        <v/>
      </c>
      <c r="AP986" s="68" t="str">
        <f>IF(日報入力!AQ986,日報入力!BA986,"")</f>
        <v/>
      </c>
      <c r="AQ986" s="68" t="str">
        <f>IF(日報入力!AR986,日報入力!BB986,"")</f>
        <v/>
      </c>
      <c r="AR986" s="68" t="str">
        <f>IF(日報入力!AS986,"N勤","")</f>
        <v/>
      </c>
      <c r="AS986" s="295" t="e">
        <f t="shared" si="62"/>
        <v>#VALUE!</v>
      </c>
      <c r="AT986" s="439" t="str">
        <f>日報入力!AY986</f>
        <v/>
      </c>
      <c r="AU986" s="518" t="str">
        <f>IF(日報入力!G986,G986*60/E986,"")</f>
        <v/>
      </c>
      <c r="AV986" s="528" t="str">
        <f>IF(日報入力!AT986,日報入力!AT986,"")</f>
        <v/>
      </c>
      <c r="AW986" s="529" t="str">
        <f>IF(日報入力!AT986,AE986/日報入力!AT986,"")</f>
        <v/>
      </c>
      <c r="AX986" s="530" t="e">
        <f>IF(1&lt;日報集計!AT986,AT986/(((F986-I986-J986-N986-O986)*60)/(E986)),"")</f>
        <v>#VALUE!</v>
      </c>
      <c r="AY986" s="664" t="str">
        <f>IF(日報入力!H986,AT986/(((F986-J986)*60)/E986),"")</f>
        <v/>
      </c>
      <c r="AZ986" s="664" t="str">
        <f>IF(日報入力!I986,AT986/((G986*60)/E986),"")</f>
        <v/>
      </c>
      <c r="BA986" s="296" t="str">
        <f>IF(日報入力!G986,G986/F986,"")</f>
        <v/>
      </c>
      <c r="BB986" s="386" t="e">
        <f t="shared" si="63"/>
        <v>#VALUE!</v>
      </c>
      <c r="BC986" s="386" t="e">
        <f t="shared" si="64"/>
        <v>#VALUE!</v>
      </c>
      <c r="BD986" s="80">
        <f>日報入力!AU986</f>
        <v>0</v>
      </c>
      <c r="BE986" s="534" t="str">
        <f>IF(日報入力!AV986,日報入力!AV986,"")</f>
        <v/>
      </c>
      <c r="BF986" s="534" t="str">
        <f>IF(日報入力!AW986,日報入力!AW986,"")</f>
        <v/>
      </c>
      <c r="BG986" s="398" t="str">
        <f>IF(日報入力!G986,日報入力!K986*日報入力!D986*日報入力!BC986,"")</f>
        <v/>
      </c>
    </row>
    <row r="987" spans="1:59" ht="20.25" hidden="1" customHeight="1" x14ac:dyDescent="0.15">
      <c r="A987" s="302" t="str">
        <f>IF(日報入力!G987="","",日報入力!G987)</f>
        <v/>
      </c>
      <c r="B987" s="291" t="str">
        <f>IF(日報入力!G987="","",日報入力!H987)</f>
        <v/>
      </c>
      <c r="C987" s="291" t="str">
        <f>IF(日報入力!G987="","",日報入力!I987)</f>
        <v/>
      </c>
      <c r="D987" s="291" t="str">
        <f>IF(日報入力!G987="","",日報入力!J987)</f>
        <v/>
      </c>
      <c r="E987" s="291" t="str">
        <f>IF(日報入力!G987="","",日報入力!K987)</f>
        <v/>
      </c>
      <c r="F987" s="291" t="str">
        <f>IF(日報入力!G987="","",日報入力!L987)</f>
        <v/>
      </c>
      <c r="G987" s="291" t="str">
        <f>IF(日報入力!G987="","",日報入力!L987-日報入力!O987-日報入力!P987-日報入力!Q987-日報入力!R987-日報入力!S987-日報入力!T987-日報入力!U987-日報入力!V987-日報入力!W987-日報入力!X987-日報入力!Y987-日報入力!Z987)</f>
        <v/>
      </c>
      <c r="H987" s="291" t="str">
        <f>IF(日報入力!G987="","",IF(日報入力!M987&gt;=0,日報入力!M987*F987,F987))</f>
        <v/>
      </c>
      <c r="I987" s="291" t="str">
        <f>IF(日報入力!G987="","",日報入力!O987)</f>
        <v/>
      </c>
      <c r="J987" s="291" t="str">
        <f>IF(日報入力!G987="","",日報入力!P987)</f>
        <v/>
      </c>
      <c r="K987" s="291" t="str">
        <f>IF(日報入力!G987="","",日報入力!Q987)</f>
        <v/>
      </c>
      <c r="L987" s="291" t="str">
        <f>IF(日報入力!G987="","",日報入力!R987)</f>
        <v/>
      </c>
      <c r="M987" s="291" t="str">
        <f>IF(日報入力!G987="","",日報入力!S987)</f>
        <v/>
      </c>
      <c r="N987" s="291" t="str">
        <f>IF(日報入力!G987="","",日報入力!T987)</f>
        <v/>
      </c>
      <c r="O987" s="291" t="str">
        <f>IF(日報入力!G987="","",日報入力!U987)</f>
        <v/>
      </c>
      <c r="P987" s="291" t="str">
        <f>IF(日報入力!G987="","",日報入力!V987)</f>
        <v/>
      </c>
      <c r="Q987" s="291" t="str">
        <f>IF(日報入力!G987="","",日報入力!W987)</f>
        <v/>
      </c>
      <c r="R987" s="291" t="str">
        <f>IF(日報入力!G987="","",日報入力!X987)</f>
        <v/>
      </c>
      <c r="S987" s="291" t="str">
        <f>IF(日報入力!G987="","",日報入力!Y987)</f>
        <v/>
      </c>
      <c r="T987" s="291" t="str">
        <f>IF(日報入力!G987="","",日報入力!Z987)</f>
        <v/>
      </c>
      <c r="U987" s="291" t="str">
        <f>IF(日報入力!G987="","",日報入力!AA987)</f>
        <v/>
      </c>
      <c r="V987" s="378" t="str">
        <f>IF(日報入力!G987="","",日報入力!AB987)</f>
        <v/>
      </c>
      <c r="W987" s="291" t="str">
        <f>IF(日報入力!G987="","",日報入力!AC987)</f>
        <v/>
      </c>
      <c r="X987" s="291" t="str">
        <f>IF(日報入力!G987="","",日報入力!AD987)</f>
        <v/>
      </c>
      <c r="Y987" s="291" t="str">
        <f>IF(日報入力!G987="","",日報入力!AE987)</f>
        <v/>
      </c>
      <c r="Z987" s="291" t="str">
        <f>IF(日報入力!G987="","",日報入力!AF987)</f>
        <v/>
      </c>
      <c r="AA987" s="291" t="str">
        <f>IF(日報入力!G987="","",日報入力!AG987)</f>
        <v/>
      </c>
      <c r="AB987" s="291" t="str">
        <f>IF(日報入力!G987="","",日報入力!AH987)</f>
        <v/>
      </c>
      <c r="AC987" s="291" t="str">
        <f>IF(日報入力!G987="","",日報入力!AI987)</f>
        <v/>
      </c>
      <c r="AD987" s="291" t="str">
        <f>IF(日報入力!G987="","",日報入力!AJ987)</f>
        <v/>
      </c>
      <c r="AE987" s="292" t="str">
        <f>IF(日報入力!G987="","",日報入力!E987)</f>
        <v/>
      </c>
      <c r="AF987" s="293" t="str">
        <f>IF(日報入力!G987="","",日報入力!AK987)</f>
        <v/>
      </c>
      <c r="AG987" s="293" t="str">
        <f>IF(日報入力!G987="","",日報入力!AL987)</f>
        <v/>
      </c>
      <c r="AH987" s="293" t="str">
        <f>IF(日報入力!G987="","",日報入力!AM987)</f>
        <v/>
      </c>
      <c r="AI987" s="294" t="str">
        <f>IF(日報入力!G987&gt;0,日報入力!D987*日報入力!K987*日報入力!AL987,"")</f>
        <v/>
      </c>
      <c r="AJ987" s="294" t="str">
        <f>IF(日報入力!G987&gt;0,日報入力!E987*日報入力!AL987,"")</f>
        <v/>
      </c>
      <c r="AK987" s="294" t="str">
        <f>IF(日報入力!G987&gt;0,AI987-AJ987,"")</f>
        <v/>
      </c>
      <c r="AL987" s="292" t="str">
        <f>IF(日報入力!G987&gt;0,日報入力!E987*日報入力!AM987,"")</f>
        <v/>
      </c>
      <c r="AM987" s="292" t="str">
        <f>IF(日報入力!G987&gt;0,日報入力!AB987*日報入力!AM987,"")</f>
        <v/>
      </c>
      <c r="AN987" s="68" t="str">
        <f>IF(日報入力!G987&gt;0,日報入力!C987,"")</f>
        <v/>
      </c>
      <c r="AO987" s="68" t="str">
        <f>日報入力!B987</f>
        <v/>
      </c>
      <c r="AP987" s="68" t="str">
        <f>IF(日報入力!AQ987,日報入力!BA987,"")</f>
        <v/>
      </c>
      <c r="AQ987" s="68" t="str">
        <f>IF(日報入力!AR987,日報入力!BB987,"")</f>
        <v/>
      </c>
      <c r="AR987" s="68" t="str">
        <f>IF(日報入力!AS987,"N勤","")</f>
        <v/>
      </c>
      <c r="AS987" s="295" t="e">
        <f t="shared" si="62"/>
        <v>#VALUE!</v>
      </c>
      <c r="AT987" s="439" t="str">
        <f>日報入力!AY987</f>
        <v/>
      </c>
      <c r="AU987" s="518" t="str">
        <f>IF(日報入力!G987,G987*60/E987,"")</f>
        <v/>
      </c>
      <c r="AV987" s="528" t="str">
        <f>IF(日報入力!AT987,日報入力!AT987,"")</f>
        <v/>
      </c>
      <c r="AW987" s="529" t="str">
        <f>IF(日報入力!AT987,AE987/日報入力!AT987,"")</f>
        <v/>
      </c>
      <c r="AX987" s="530" t="e">
        <f>IF(1&lt;日報集計!AT987,AT987/(((F987-I987-J987-N987-O987)*60)/(E987)),"")</f>
        <v>#VALUE!</v>
      </c>
      <c r="AY987" s="664" t="str">
        <f>IF(日報入力!H987,AT987/(((F987-J987)*60)/E987),"")</f>
        <v/>
      </c>
      <c r="AZ987" s="664" t="str">
        <f>IF(日報入力!I987,AT987/((G987*60)/E987),"")</f>
        <v/>
      </c>
      <c r="BA987" s="296" t="str">
        <f>IF(日報入力!G987,G987/F987,"")</f>
        <v/>
      </c>
      <c r="BB987" s="386" t="e">
        <f t="shared" si="63"/>
        <v>#VALUE!</v>
      </c>
      <c r="BC987" s="386" t="e">
        <f t="shared" si="64"/>
        <v>#VALUE!</v>
      </c>
      <c r="BD987" s="80">
        <f>日報入力!AU987</f>
        <v>0</v>
      </c>
      <c r="BE987" s="534" t="str">
        <f>IF(日報入力!AV987,日報入力!AV987,"")</f>
        <v/>
      </c>
      <c r="BF987" s="534" t="str">
        <f>IF(日報入力!AW987,日報入力!AW987,"")</f>
        <v/>
      </c>
      <c r="BG987" s="398" t="str">
        <f>IF(日報入力!G987,日報入力!K987*日報入力!D987*日報入力!BC987,"")</f>
        <v/>
      </c>
    </row>
    <row r="988" spans="1:59" ht="20.25" hidden="1" customHeight="1" x14ac:dyDescent="0.15">
      <c r="A988" s="302" t="str">
        <f>IF(日報入力!G988="","",日報入力!G988)</f>
        <v/>
      </c>
      <c r="B988" s="291" t="str">
        <f>IF(日報入力!G988="","",日報入力!H988)</f>
        <v/>
      </c>
      <c r="C988" s="291" t="str">
        <f>IF(日報入力!G988="","",日報入力!I988)</f>
        <v/>
      </c>
      <c r="D988" s="291" t="str">
        <f>IF(日報入力!G988="","",日報入力!J988)</f>
        <v/>
      </c>
      <c r="E988" s="291" t="str">
        <f>IF(日報入力!G988="","",日報入力!K988)</f>
        <v/>
      </c>
      <c r="F988" s="291" t="str">
        <f>IF(日報入力!G988="","",日報入力!L988)</f>
        <v/>
      </c>
      <c r="G988" s="291" t="str">
        <f>IF(日報入力!G988="","",日報入力!L988-日報入力!O988-日報入力!P988-日報入力!Q988-日報入力!R988-日報入力!S988-日報入力!T988-日報入力!U988-日報入力!V988-日報入力!W988-日報入力!X988-日報入力!Y988-日報入力!Z988)</f>
        <v/>
      </c>
      <c r="H988" s="291" t="str">
        <f>IF(日報入力!G988="","",IF(日報入力!M988&gt;=0,日報入力!M988*F988,F988))</f>
        <v/>
      </c>
      <c r="I988" s="291" t="str">
        <f>IF(日報入力!G988="","",日報入力!O988)</f>
        <v/>
      </c>
      <c r="J988" s="291" t="str">
        <f>IF(日報入力!G988="","",日報入力!P988)</f>
        <v/>
      </c>
      <c r="K988" s="291" t="str">
        <f>IF(日報入力!G988="","",日報入力!Q988)</f>
        <v/>
      </c>
      <c r="L988" s="291" t="str">
        <f>IF(日報入力!G988="","",日報入力!R988)</f>
        <v/>
      </c>
      <c r="M988" s="291" t="str">
        <f>IF(日報入力!G988="","",日報入力!S988)</f>
        <v/>
      </c>
      <c r="N988" s="291" t="str">
        <f>IF(日報入力!G988="","",日報入力!T988)</f>
        <v/>
      </c>
      <c r="O988" s="291" t="str">
        <f>IF(日報入力!G988="","",日報入力!U988)</f>
        <v/>
      </c>
      <c r="P988" s="291" t="str">
        <f>IF(日報入力!G988="","",日報入力!V988)</f>
        <v/>
      </c>
      <c r="Q988" s="291" t="str">
        <f>IF(日報入力!G988="","",日報入力!W988)</f>
        <v/>
      </c>
      <c r="R988" s="291" t="str">
        <f>IF(日報入力!G988="","",日報入力!X988)</f>
        <v/>
      </c>
      <c r="S988" s="291" t="str">
        <f>IF(日報入力!G988="","",日報入力!Y988)</f>
        <v/>
      </c>
      <c r="T988" s="291" t="str">
        <f>IF(日報入力!G988="","",日報入力!Z988)</f>
        <v/>
      </c>
      <c r="U988" s="291" t="str">
        <f>IF(日報入力!G988="","",日報入力!AA988)</f>
        <v/>
      </c>
      <c r="V988" s="378" t="str">
        <f>IF(日報入力!G988="","",日報入力!AB988)</f>
        <v/>
      </c>
      <c r="W988" s="291" t="str">
        <f>IF(日報入力!G988="","",日報入力!AC988)</f>
        <v/>
      </c>
      <c r="X988" s="291" t="str">
        <f>IF(日報入力!G988="","",日報入力!AD988)</f>
        <v/>
      </c>
      <c r="Y988" s="291" t="str">
        <f>IF(日報入力!G988="","",日報入力!AE988)</f>
        <v/>
      </c>
      <c r="Z988" s="291" t="str">
        <f>IF(日報入力!G988="","",日報入力!AF988)</f>
        <v/>
      </c>
      <c r="AA988" s="291" t="str">
        <f>IF(日報入力!G988="","",日報入力!AG988)</f>
        <v/>
      </c>
      <c r="AB988" s="291" t="str">
        <f>IF(日報入力!G988="","",日報入力!AH988)</f>
        <v/>
      </c>
      <c r="AC988" s="291" t="str">
        <f>IF(日報入力!G988="","",日報入力!AI988)</f>
        <v/>
      </c>
      <c r="AD988" s="291" t="str">
        <f>IF(日報入力!G988="","",日報入力!AJ988)</f>
        <v/>
      </c>
      <c r="AE988" s="292" t="str">
        <f>IF(日報入力!G988="","",日報入力!E988)</f>
        <v/>
      </c>
      <c r="AF988" s="293" t="str">
        <f>IF(日報入力!G988="","",日報入力!AK988)</f>
        <v/>
      </c>
      <c r="AG988" s="293" t="str">
        <f>IF(日報入力!G988="","",日報入力!AL988)</f>
        <v/>
      </c>
      <c r="AH988" s="293" t="str">
        <f>IF(日報入力!G988="","",日報入力!AM988)</f>
        <v/>
      </c>
      <c r="AI988" s="294" t="str">
        <f>IF(日報入力!G988&gt;0,日報入力!D988*日報入力!K988*日報入力!AL988,"")</f>
        <v/>
      </c>
      <c r="AJ988" s="294" t="str">
        <f>IF(日報入力!G988&gt;0,日報入力!E988*日報入力!AL988,"")</f>
        <v/>
      </c>
      <c r="AK988" s="294" t="str">
        <f>IF(日報入力!G988&gt;0,AI988-AJ988,"")</f>
        <v/>
      </c>
      <c r="AL988" s="292" t="str">
        <f>IF(日報入力!G988&gt;0,日報入力!E988*日報入力!AM988,"")</f>
        <v/>
      </c>
      <c r="AM988" s="292" t="str">
        <f>IF(日報入力!G988&gt;0,日報入力!AB988*日報入力!AM988,"")</f>
        <v/>
      </c>
      <c r="AN988" s="68" t="str">
        <f>IF(日報入力!G988&gt;0,日報入力!C988,"")</f>
        <v/>
      </c>
      <c r="AO988" s="68" t="str">
        <f>日報入力!B988</f>
        <v/>
      </c>
      <c r="AP988" s="68" t="str">
        <f>IF(日報入力!AQ988,日報入力!BA988,"")</f>
        <v/>
      </c>
      <c r="AQ988" s="68" t="str">
        <f>IF(日報入力!AR988,日報入力!BB988,"")</f>
        <v/>
      </c>
      <c r="AR988" s="68" t="str">
        <f>IF(日報入力!AS988,"N勤","")</f>
        <v/>
      </c>
      <c r="AS988" s="295" t="e">
        <f t="shared" si="62"/>
        <v>#VALUE!</v>
      </c>
      <c r="AT988" s="439" t="str">
        <f>日報入力!AY988</f>
        <v/>
      </c>
      <c r="AU988" s="518" t="str">
        <f>IF(日報入力!G988,G988*60/E988,"")</f>
        <v/>
      </c>
      <c r="AV988" s="528" t="str">
        <f>IF(日報入力!AT988,日報入力!AT988,"")</f>
        <v/>
      </c>
      <c r="AW988" s="529" t="str">
        <f>IF(日報入力!AT988,AE988/日報入力!AT988,"")</f>
        <v/>
      </c>
      <c r="AX988" s="530" t="e">
        <f>IF(1&lt;日報集計!AT988,AT988/(((F988-I988-J988-N988-O988)*60)/(E988)),"")</f>
        <v>#VALUE!</v>
      </c>
      <c r="AY988" s="664" t="str">
        <f>IF(日報入力!H988,AT988/(((F988-J988)*60)/E988),"")</f>
        <v/>
      </c>
      <c r="AZ988" s="664" t="str">
        <f>IF(日報入力!I988,AT988/((G988*60)/E988),"")</f>
        <v/>
      </c>
      <c r="BA988" s="296" t="str">
        <f>IF(日報入力!G988,G988/F988,"")</f>
        <v/>
      </c>
      <c r="BB988" s="386" t="e">
        <f t="shared" si="63"/>
        <v>#VALUE!</v>
      </c>
      <c r="BC988" s="386" t="e">
        <f t="shared" si="64"/>
        <v>#VALUE!</v>
      </c>
      <c r="BD988" s="80">
        <f>日報入力!AU988</f>
        <v>0</v>
      </c>
      <c r="BE988" s="534" t="str">
        <f>IF(日報入力!AV988,日報入力!AV988,"")</f>
        <v/>
      </c>
      <c r="BF988" s="534" t="str">
        <f>IF(日報入力!AW988,日報入力!AW988,"")</f>
        <v/>
      </c>
      <c r="BG988" s="398" t="str">
        <f>IF(日報入力!G988,日報入力!K988*日報入力!D988*日報入力!BC988,"")</f>
        <v/>
      </c>
    </row>
    <row r="989" spans="1:59" ht="20.25" hidden="1" customHeight="1" x14ac:dyDescent="0.15">
      <c r="A989" s="302" t="str">
        <f>IF(日報入力!G989="","",日報入力!G989)</f>
        <v/>
      </c>
      <c r="B989" s="291" t="str">
        <f>IF(日報入力!G989="","",日報入力!H989)</f>
        <v/>
      </c>
      <c r="C989" s="291" t="str">
        <f>IF(日報入力!G989="","",日報入力!I989)</f>
        <v/>
      </c>
      <c r="D989" s="291" t="str">
        <f>IF(日報入力!G989="","",日報入力!J989)</f>
        <v/>
      </c>
      <c r="E989" s="291" t="str">
        <f>IF(日報入力!G989="","",日報入力!K989)</f>
        <v/>
      </c>
      <c r="F989" s="291" t="str">
        <f>IF(日報入力!G989="","",日報入力!L989)</f>
        <v/>
      </c>
      <c r="G989" s="291" t="str">
        <f>IF(日報入力!G989="","",日報入力!L989-日報入力!O989-日報入力!P989-日報入力!Q989-日報入力!R989-日報入力!S989-日報入力!T989-日報入力!U989-日報入力!V989-日報入力!W989-日報入力!X989-日報入力!Y989-日報入力!Z989)</f>
        <v/>
      </c>
      <c r="H989" s="291" t="str">
        <f>IF(日報入力!G989="","",IF(日報入力!M989&gt;=0,日報入力!M989*F989,F989))</f>
        <v/>
      </c>
      <c r="I989" s="291" t="str">
        <f>IF(日報入力!G989="","",日報入力!O989)</f>
        <v/>
      </c>
      <c r="J989" s="291" t="str">
        <f>IF(日報入力!G989="","",日報入力!P989)</f>
        <v/>
      </c>
      <c r="K989" s="291" t="str">
        <f>IF(日報入力!G989="","",日報入力!Q989)</f>
        <v/>
      </c>
      <c r="L989" s="291" t="str">
        <f>IF(日報入力!G989="","",日報入力!R989)</f>
        <v/>
      </c>
      <c r="M989" s="291" t="str">
        <f>IF(日報入力!G989="","",日報入力!S989)</f>
        <v/>
      </c>
      <c r="N989" s="291" t="str">
        <f>IF(日報入力!G989="","",日報入力!T989)</f>
        <v/>
      </c>
      <c r="O989" s="291" t="str">
        <f>IF(日報入力!G989="","",日報入力!U989)</f>
        <v/>
      </c>
      <c r="P989" s="291" t="str">
        <f>IF(日報入力!G989="","",日報入力!V989)</f>
        <v/>
      </c>
      <c r="Q989" s="291" t="str">
        <f>IF(日報入力!G989="","",日報入力!W989)</f>
        <v/>
      </c>
      <c r="R989" s="291" t="str">
        <f>IF(日報入力!G989="","",日報入力!X989)</f>
        <v/>
      </c>
      <c r="S989" s="291" t="str">
        <f>IF(日報入力!G989="","",日報入力!Y989)</f>
        <v/>
      </c>
      <c r="T989" s="291" t="str">
        <f>IF(日報入力!G989="","",日報入力!Z989)</f>
        <v/>
      </c>
      <c r="U989" s="291" t="str">
        <f>IF(日報入力!G989="","",日報入力!AA989)</f>
        <v/>
      </c>
      <c r="V989" s="378" t="str">
        <f>IF(日報入力!G989="","",日報入力!AB989)</f>
        <v/>
      </c>
      <c r="W989" s="291" t="str">
        <f>IF(日報入力!G989="","",日報入力!AC989)</f>
        <v/>
      </c>
      <c r="X989" s="291" t="str">
        <f>IF(日報入力!G989="","",日報入力!AD989)</f>
        <v/>
      </c>
      <c r="Y989" s="291" t="str">
        <f>IF(日報入力!G989="","",日報入力!AE989)</f>
        <v/>
      </c>
      <c r="Z989" s="291" t="str">
        <f>IF(日報入力!G989="","",日報入力!AF989)</f>
        <v/>
      </c>
      <c r="AA989" s="291" t="str">
        <f>IF(日報入力!G989="","",日報入力!AG989)</f>
        <v/>
      </c>
      <c r="AB989" s="291" t="str">
        <f>IF(日報入力!G989="","",日報入力!AH989)</f>
        <v/>
      </c>
      <c r="AC989" s="291" t="str">
        <f>IF(日報入力!G989="","",日報入力!AI989)</f>
        <v/>
      </c>
      <c r="AD989" s="291" t="str">
        <f>IF(日報入力!G989="","",日報入力!AJ989)</f>
        <v/>
      </c>
      <c r="AE989" s="292" t="str">
        <f>IF(日報入力!G989="","",日報入力!E989)</f>
        <v/>
      </c>
      <c r="AF989" s="293" t="str">
        <f>IF(日報入力!G989="","",日報入力!AK989)</f>
        <v/>
      </c>
      <c r="AG989" s="293" t="str">
        <f>IF(日報入力!G989="","",日報入力!AL989)</f>
        <v/>
      </c>
      <c r="AH989" s="293" t="str">
        <f>IF(日報入力!G989="","",日報入力!AM989)</f>
        <v/>
      </c>
      <c r="AI989" s="294" t="str">
        <f>IF(日報入力!G989&gt;0,日報入力!D989*日報入力!K989*日報入力!AL989,"")</f>
        <v/>
      </c>
      <c r="AJ989" s="294" t="str">
        <f>IF(日報入力!G989&gt;0,日報入力!E989*日報入力!AL989,"")</f>
        <v/>
      </c>
      <c r="AK989" s="294" t="str">
        <f>IF(日報入力!G989&gt;0,AI989-AJ989,"")</f>
        <v/>
      </c>
      <c r="AL989" s="292" t="str">
        <f>IF(日報入力!G989&gt;0,日報入力!E989*日報入力!AM989,"")</f>
        <v/>
      </c>
      <c r="AM989" s="292" t="str">
        <f>IF(日報入力!G989&gt;0,日報入力!AB989*日報入力!AM989,"")</f>
        <v/>
      </c>
      <c r="AN989" s="68" t="str">
        <f>IF(日報入力!G989&gt;0,日報入力!C989,"")</f>
        <v/>
      </c>
      <c r="AO989" s="68" t="str">
        <f>日報入力!B989</f>
        <v/>
      </c>
      <c r="AP989" s="68" t="str">
        <f>IF(日報入力!AQ989,日報入力!BA989,"")</f>
        <v/>
      </c>
      <c r="AQ989" s="68" t="str">
        <f>IF(日報入力!AR989,日報入力!BB989,"")</f>
        <v/>
      </c>
      <c r="AR989" s="68" t="str">
        <f>IF(日報入力!AS989,"N勤","")</f>
        <v/>
      </c>
      <c r="AS989" s="295" t="e">
        <f t="shared" si="62"/>
        <v>#VALUE!</v>
      </c>
      <c r="AT989" s="439" t="str">
        <f>日報入力!AY989</f>
        <v/>
      </c>
      <c r="AU989" s="518" t="str">
        <f>IF(日報入力!G989,G989*60/E989,"")</f>
        <v/>
      </c>
      <c r="AV989" s="528" t="str">
        <f>IF(日報入力!AT989,日報入力!AT989,"")</f>
        <v/>
      </c>
      <c r="AW989" s="529" t="str">
        <f>IF(日報入力!AT989,AE989/日報入力!AT989,"")</f>
        <v/>
      </c>
      <c r="AX989" s="530" t="e">
        <f>IF(1&lt;日報集計!AT989,AT989/(((F989-I989-J989-N989-O989)*60)/(E989)),"")</f>
        <v>#VALUE!</v>
      </c>
      <c r="AY989" s="664" t="str">
        <f>IF(日報入力!H989,AT989/(((F989-J989)*60)/E989),"")</f>
        <v/>
      </c>
      <c r="AZ989" s="664" t="str">
        <f>IF(日報入力!I989,AT989/((G989*60)/E989),"")</f>
        <v/>
      </c>
      <c r="BA989" s="296" t="str">
        <f>IF(日報入力!G989,G989/F989,"")</f>
        <v/>
      </c>
      <c r="BB989" s="386" t="e">
        <f t="shared" si="63"/>
        <v>#VALUE!</v>
      </c>
      <c r="BC989" s="386" t="e">
        <f t="shared" si="64"/>
        <v>#VALUE!</v>
      </c>
      <c r="BD989" s="80">
        <f>日報入力!AU989</f>
        <v>0</v>
      </c>
      <c r="BE989" s="534" t="str">
        <f>IF(日報入力!AV989,日報入力!AV989,"")</f>
        <v/>
      </c>
      <c r="BF989" s="534" t="str">
        <f>IF(日報入力!AW989,日報入力!AW989,"")</f>
        <v/>
      </c>
      <c r="BG989" s="398" t="str">
        <f>IF(日報入力!G989,日報入力!K989*日報入力!D989*日報入力!BC989,"")</f>
        <v/>
      </c>
    </row>
    <row r="990" spans="1:59" ht="20.25" hidden="1" customHeight="1" x14ac:dyDescent="0.15">
      <c r="A990" s="302" t="str">
        <f>IF(日報入力!G990="","",日報入力!G990)</f>
        <v/>
      </c>
      <c r="B990" s="291" t="str">
        <f>IF(日報入力!G990="","",日報入力!H990)</f>
        <v/>
      </c>
      <c r="C990" s="291" t="str">
        <f>IF(日報入力!G990="","",日報入力!I990)</f>
        <v/>
      </c>
      <c r="D990" s="291" t="str">
        <f>IF(日報入力!G990="","",日報入力!J990)</f>
        <v/>
      </c>
      <c r="E990" s="291" t="str">
        <f>IF(日報入力!G990="","",日報入力!K990)</f>
        <v/>
      </c>
      <c r="F990" s="291" t="str">
        <f>IF(日報入力!G990="","",日報入力!L990)</f>
        <v/>
      </c>
      <c r="G990" s="291" t="str">
        <f>IF(日報入力!G990="","",日報入力!L990-日報入力!O990-日報入力!P990-日報入力!Q990-日報入力!R990-日報入力!S990-日報入力!T990-日報入力!U990-日報入力!V990-日報入力!W990-日報入力!X990-日報入力!Y990-日報入力!Z990)</f>
        <v/>
      </c>
      <c r="H990" s="291" t="str">
        <f>IF(日報入力!G990="","",IF(日報入力!M990&gt;=0,日報入力!M990*F990,F990))</f>
        <v/>
      </c>
      <c r="I990" s="291" t="str">
        <f>IF(日報入力!G990="","",日報入力!O990)</f>
        <v/>
      </c>
      <c r="J990" s="291" t="str">
        <f>IF(日報入力!G990="","",日報入力!P990)</f>
        <v/>
      </c>
      <c r="K990" s="291" t="str">
        <f>IF(日報入力!G990="","",日報入力!Q990)</f>
        <v/>
      </c>
      <c r="L990" s="291" t="str">
        <f>IF(日報入力!G990="","",日報入力!R990)</f>
        <v/>
      </c>
      <c r="M990" s="291" t="str">
        <f>IF(日報入力!G990="","",日報入力!S990)</f>
        <v/>
      </c>
      <c r="N990" s="291" t="str">
        <f>IF(日報入力!G990="","",日報入力!T990)</f>
        <v/>
      </c>
      <c r="O990" s="291" t="str">
        <f>IF(日報入力!G990="","",日報入力!U990)</f>
        <v/>
      </c>
      <c r="P990" s="291" t="str">
        <f>IF(日報入力!G990="","",日報入力!V990)</f>
        <v/>
      </c>
      <c r="Q990" s="291" t="str">
        <f>IF(日報入力!G990="","",日報入力!W990)</f>
        <v/>
      </c>
      <c r="R990" s="291" t="str">
        <f>IF(日報入力!G990="","",日報入力!X990)</f>
        <v/>
      </c>
      <c r="S990" s="291" t="str">
        <f>IF(日報入力!G990="","",日報入力!Y990)</f>
        <v/>
      </c>
      <c r="T990" s="291" t="str">
        <f>IF(日報入力!G990="","",日報入力!Z990)</f>
        <v/>
      </c>
      <c r="U990" s="291" t="str">
        <f>IF(日報入力!G990="","",日報入力!AA990)</f>
        <v/>
      </c>
      <c r="V990" s="378" t="str">
        <f>IF(日報入力!G990="","",日報入力!AB990)</f>
        <v/>
      </c>
      <c r="W990" s="291" t="str">
        <f>IF(日報入力!G990="","",日報入力!AC990)</f>
        <v/>
      </c>
      <c r="X990" s="291" t="str">
        <f>IF(日報入力!G990="","",日報入力!AD990)</f>
        <v/>
      </c>
      <c r="Y990" s="291" t="str">
        <f>IF(日報入力!G990="","",日報入力!AE990)</f>
        <v/>
      </c>
      <c r="Z990" s="291" t="str">
        <f>IF(日報入力!G990="","",日報入力!AF990)</f>
        <v/>
      </c>
      <c r="AA990" s="291" t="str">
        <f>IF(日報入力!G990="","",日報入力!AG990)</f>
        <v/>
      </c>
      <c r="AB990" s="291" t="str">
        <f>IF(日報入力!G990="","",日報入力!AH990)</f>
        <v/>
      </c>
      <c r="AC990" s="291" t="str">
        <f>IF(日報入力!G990="","",日報入力!AI990)</f>
        <v/>
      </c>
      <c r="AD990" s="291" t="str">
        <f>IF(日報入力!G990="","",日報入力!AJ990)</f>
        <v/>
      </c>
      <c r="AE990" s="292" t="str">
        <f>IF(日報入力!G990="","",日報入力!E990)</f>
        <v/>
      </c>
      <c r="AF990" s="293" t="str">
        <f>IF(日報入力!G990="","",日報入力!AK990)</f>
        <v/>
      </c>
      <c r="AG990" s="293" t="str">
        <f>IF(日報入力!G990="","",日報入力!AL990)</f>
        <v/>
      </c>
      <c r="AH990" s="293" t="str">
        <f>IF(日報入力!G990="","",日報入力!AM990)</f>
        <v/>
      </c>
      <c r="AI990" s="294" t="str">
        <f>IF(日報入力!G990&gt;0,日報入力!D990*日報入力!K990*日報入力!AL990,"")</f>
        <v/>
      </c>
      <c r="AJ990" s="294" t="str">
        <f>IF(日報入力!G990&gt;0,日報入力!E990*日報入力!AL990,"")</f>
        <v/>
      </c>
      <c r="AK990" s="294" t="str">
        <f>IF(日報入力!G990&gt;0,AI990-AJ990,"")</f>
        <v/>
      </c>
      <c r="AL990" s="292" t="str">
        <f>IF(日報入力!G990&gt;0,日報入力!E990*日報入力!AM990,"")</f>
        <v/>
      </c>
      <c r="AM990" s="292" t="str">
        <f>IF(日報入力!G990&gt;0,日報入力!AB990*日報入力!AM990,"")</f>
        <v/>
      </c>
      <c r="AN990" s="68" t="str">
        <f>IF(日報入力!G990&gt;0,日報入力!C990,"")</f>
        <v/>
      </c>
      <c r="AO990" s="68" t="str">
        <f>日報入力!B990</f>
        <v/>
      </c>
      <c r="AP990" s="68" t="str">
        <f>IF(日報入力!AQ990,日報入力!BA990,"")</f>
        <v/>
      </c>
      <c r="AQ990" s="68" t="str">
        <f>IF(日報入力!AR990,日報入力!BB990,"")</f>
        <v/>
      </c>
      <c r="AR990" s="68" t="str">
        <f>IF(日報入力!AS990,"N勤","")</f>
        <v/>
      </c>
      <c r="AS990" s="295" t="e">
        <f t="shared" si="62"/>
        <v>#VALUE!</v>
      </c>
      <c r="AT990" s="439" t="str">
        <f>日報入力!AY990</f>
        <v/>
      </c>
      <c r="AU990" s="518" t="str">
        <f>IF(日報入力!G990,G990*60/E990,"")</f>
        <v/>
      </c>
      <c r="AV990" s="528" t="str">
        <f>IF(日報入力!AT990,日報入力!AT990,"")</f>
        <v/>
      </c>
      <c r="AW990" s="529" t="str">
        <f>IF(日報入力!AT990,AE990/日報入力!AT990,"")</f>
        <v/>
      </c>
      <c r="AX990" s="530" t="e">
        <f>IF(1&lt;日報集計!AT990,AT990/(((F990-I990-J990-N990-O990)*60)/(E990)),"")</f>
        <v>#VALUE!</v>
      </c>
      <c r="AY990" s="664" t="str">
        <f>IF(日報入力!H990,AT990/(((F990-J990)*60)/E990),"")</f>
        <v/>
      </c>
      <c r="AZ990" s="664" t="str">
        <f>IF(日報入力!I990,AT990/((G990*60)/E990),"")</f>
        <v/>
      </c>
      <c r="BA990" s="296" t="str">
        <f>IF(日報入力!G990,G990/F990,"")</f>
        <v/>
      </c>
      <c r="BB990" s="386" t="e">
        <f t="shared" si="63"/>
        <v>#VALUE!</v>
      </c>
      <c r="BC990" s="386" t="e">
        <f t="shared" si="64"/>
        <v>#VALUE!</v>
      </c>
      <c r="BD990" s="80">
        <f>日報入力!AU990</f>
        <v>0</v>
      </c>
      <c r="BE990" s="534" t="str">
        <f>IF(日報入力!AV990,日報入力!AV990,"")</f>
        <v/>
      </c>
      <c r="BF990" s="534" t="str">
        <f>IF(日報入力!AW990,日報入力!AW990,"")</f>
        <v/>
      </c>
      <c r="BG990" s="398" t="str">
        <f>IF(日報入力!G990,日報入力!K990*日報入力!D990*日報入力!BC990,"")</f>
        <v/>
      </c>
    </row>
    <row r="991" spans="1:59" ht="20.25" hidden="1" customHeight="1" x14ac:dyDescent="0.15">
      <c r="A991" s="302" t="str">
        <f>IF(日報入力!G991="","",日報入力!G991)</f>
        <v/>
      </c>
      <c r="B991" s="291" t="str">
        <f>IF(日報入力!G991="","",日報入力!H991)</f>
        <v/>
      </c>
      <c r="C991" s="291" t="str">
        <f>IF(日報入力!G991="","",日報入力!I991)</f>
        <v/>
      </c>
      <c r="D991" s="291" t="str">
        <f>IF(日報入力!G991="","",日報入力!J991)</f>
        <v/>
      </c>
      <c r="E991" s="291" t="str">
        <f>IF(日報入力!G991="","",日報入力!K991)</f>
        <v/>
      </c>
      <c r="F991" s="291" t="str">
        <f>IF(日報入力!G991="","",日報入力!L991)</f>
        <v/>
      </c>
      <c r="G991" s="291" t="str">
        <f>IF(日報入力!G991="","",日報入力!L991-日報入力!O991-日報入力!P991-日報入力!Q991-日報入力!R991-日報入力!S991-日報入力!T991-日報入力!U991-日報入力!V991-日報入力!W991-日報入力!X991-日報入力!Y991-日報入力!Z991)</f>
        <v/>
      </c>
      <c r="H991" s="291" t="str">
        <f>IF(日報入力!G991="","",IF(日報入力!M991&gt;=0,日報入力!M991*F991,F991))</f>
        <v/>
      </c>
      <c r="I991" s="291" t="str">
        <f>IF(日報入力!G991="","",日報入力!O991)</f>
        <v/>
      </c>
      <c r="J991" s="291" t="str">
        <f>IF(日報入力!G991="","",日報入力!P991)</f>
        <v/>
      </c>
      <c r="K991" s="291" t="str">
        <f>IF(日報入力!G991="","",日報入力!Q991)</f>
        <v/>
      </c>
      <c r="L991" s="291" t="str">
        <f>IF(日報入力!G991="","",日報入力!R991)</f>
        <v/>
      </c>
      <c r="M991" s="291" t="str">
        <f>IF(日報入力!G991="","",日報入力!S991)</f>
        <v/>
      </c>
      <c r="N991" s="291" t="str">
        <f>IF(日報入力!G991="","",日報入力!T991)</f>
        <v/>
      </c>
      <c r="O991" s="291" t="str">
        <f>IF(日報入力!G991="","",日報入力!U991)</f>
        <v/>
      </c>
      <c r="P991" s="291" t="str">
        <f>IF(日報入力!G991="","",日報入力!V991)</f>
        <v/>
      </c>
      <c r="Q991" s="291" t="str">
        <f>IF(日報入力!G991="","",日報入力!W991)</f>
        <v/>
      </c>
      <c r="R991" s="291" t="str">
        <f>IF(日報入力!G991="","",日報入力!X991)</f>
        <v/>
      </c>
      <c r="S991" s="291" t="str">
        <f>IF(日報入力!G991="","",日報入力!Y991)</f>
        <v/>
      </c>
      <c r="T991" s="291" t="str">
        <f>IF(日報入力!G991="","",日報入力!Z991)</f>
        <v/>
      </c>
      <c r="U991" s="291" t="str">
        <f>IF(日報入力!G991="","",日報入力!AA991)</f>
        <v/>
      </c>
      <c r="V991" s="378" t="str">
        <f>IF(日報入力!G991="","",日報入力!AB991)</f>
        <v/>
      </c>
      <c r="W991" s="291" t="str">
        <f>IF(日報入力!G991="","",日報入力!AC991)</f>
        <v/>
      </c>
      <c r="X991" s="291" t="str">
        <f>IF(日報入力!G991="","",日報入力!AD991)</f>
        <v/>
      </c>
      <c r="Y991" s="291" t="str">
        <f>IF(日報入力!G991="","",日報入力!AE991)</f>
        <v/>
      </c>
      <c r="Z991" s="291" t="str">
        <f>IF(日報入力!G991="","",日報入力!AF991)</f>
        <v/>
      </c>
      <c r="AA991" s="291" t="str">
        <f>IF(日報入力!G991="","",日報入力!AG991)</f>
        <v/>
      </c>
      <c r="AB991" s="291" t="str">
        <f>IF(日報入力!G991="","",日報入力!AH991)</f>
        <v/>
      </c>
      <c r="AC991" s="291" t="str">
        <f>IF(日報入力!G991="","",日報入力!AI991)</f>
        <v/>
      </c>
      <c r="AD991" s="291" t="str">
        <f>IF(日報入力!G991="","",日報入力!AJ991)</f>
        <v/>
      </c>
      <c r="AE991" s="292" t="str">
        <f>IF(日報入力!G991="","",日報入力!E991)</f>
        <v/>
      </c>
      <c r="AF991" s="293" t="str">
        <f>IF(日報入力!G991="","",日報入力!AK991)</f>
        <v/>
      </c>
      <c r="AG991" s="293" t="str">
        <f>IF(日報入力!G991="","",日報入力!AL991)</f>
        <v/>
      </c>
      <c r="AH991" s="293" t="str">
        <f>IF(日報入力!G991="","",日報入力!AM991)</f>
        <v/>
      </c>
      <c r="AI991" s="294" t="str">
        <f>IF(日報入力!G991&gt;0,日報入力!D991*日報入力!K991*日報入力!AL991,"")</f>
        <v/>
      </c>
      <c r="AJ991" s="294" t="str">
        <f>IF(日報入力!G991&gt;0,日報入力!E991*日報入力!AL991,"")</f>
        <v/>
      </c>
      <c r="AK991" s="294" t="str">
        <f>IF(日報入力!G991&gt;0,AI991-AJ991,"")</f>
        <v/>
      </c>
      <c r="AL991" s="292" t="str">
        <f>IF(日報入力!G991&gt;0,日報入力!E991*日報入力!AM991,"")</f>
        <v/>
      </c>
      <c r="AM991" s="292" t="str">
        <f>IF(日報入力!G991&gt;0,日報入力!AB991*日報入力!AM991,"")</f>
        <v/>
      </c>
      <c r="AN991" s="68" t="str">
        <f>IF(日報入力!G991&gt;0,日報入力!C991,"")</f>
        <v/>
      </c>
      <c r="AO991" s="68" t="str">
        <f>日報入力!B991</f>
        <v/>
      </c>
      <c r="AP991" s="68" t="str">
        <f>IF(日報入力!AQ991,日報入力!BA991,"")</f>
        <v/>
      </c>
      <c r="AQ991" s="68" t="str">
        <f>IF(日報入力!AR991,日報入力!BB991,"")</f>
        <v/>
      </c>
      <c r="AR991" s="68" t="str">
        <f>IF(日報入力!AS991,"N勤","")</f>
        <v/>
      </c>
      <c r="AS991" s="295" t="e">
        <f t="shared" si="62"/>
        <v>#VALUE!</v>
      </c>
      <c r="AT991" s="439" t="str">
        <f>日報入力!AY991</f>
        <v/>
      </c>
      <c r="AU991" s="518" t="str">
        <f>IF(日報入力!G991,G991*60/E991,"")</f>
        <v/>
      </c>
      <c r="AV991" s="528" t="str">
        <f>IF(日報入力!AT991,日報入力!AT991,"")</f>
        <v/>
      </c>
      <c r="AW991" s="529" t="str">
        <f>IF(日報入力!AT991,AE991/日報入力!AT991,"")</f>
        <v/>
      </c>
      <c r="AX991" s="530" t="e">
        <f>IF(1&lt;日報集計!AT991,AT991/(((F991-I991-J991-N991-O991)*60)/(E991)),"")</f>
        <v>#VALUE!</v>
      </c>
      <c r="AY991" s="664" t="str">
        <f>IF(日報入力!H991,AT991/(((F991-J991)*60)/E991),"")</f>
        <v/>
      </c>
      <c r="AZ991" s="664" t="str">
        <f>IF(日報入力!I991,AT991/((G991*60)/E991),"")</f>
        <v/>
      </c>
      <c r="BA991" s="296" t="str">
        <f>IF(日報入力!G991,G991/F991,"")</f>
        <v/>
      </c>
      <c r="BB991" s="386" t="e">
        <f t="shared" si="63"/>
        <v>#VALUE!</v>
      </c>
      <c r="BC991" s="386" t="e">
        <f t="shared" si="64"/>
        <v>#VALUE!</v>
      </c>
      <c r="BD991" s="80">
        <f>日報入力!AU991</f>
        <v>0</v>
      </c>
      <c r="BE991" s="534" t="str">
        <f>IF(日報入力!AV991,日報入力!AV991,"")</f>
        <v/>
      </c>
      <c r="BF991" s="534" t="str">
        <f>IF(日報入力!AW991,日報入力!AW991,"")</f>
        <v/>
      </c>
      <c r="BG991" s="398" t="str">
        <f>IF(日報入力!G991,日報入力!K991*日報入力!D991*日報入力!BC991,"")</f>
        <v/>
      </c>
    </row>
    <row r="992" spans="1:59" ht="20.25" hidden="1" customHeight="1" x14ac:dyDescent="0.15">
      <c r="A992" s="302" t="str">
        <f>IF(日報入力!G992="","",日報入力!G992)</f>
        <v/>
      </c>
      <c r="B992" s="291" t="str">
        <f>IF(日報入力!G992="","",日報入力!H992)</f>
        <v/>
      </c>
      <c r="C992" s="291" t="str">
        <f>IF(日報入力!G992="","",日報入力!I992)</f>
        <v/>
      </c>
      <c r="D992" s="291" t="str">
        <f>IF(日報入力!G992="","",日報入力!J992)</f>
        <v/>
      </c>
      <c r="E992" s="291" t="str">
        <f>IF(日報入力!G992="","",日報入力!K992)</f>
        <v/>
      </c>
      <c r="F992" s="291" t="str">
        <f>IF(日報入力!G992="","",日報入力!L992)</f>
        <v/>
      </c>
      <c r="G992" s="291" t="str">
        <f>IF(日報入力!G992="","",日報入力!L992-日報入力!O992-日報入力!P992-日報入力!Q992-日報入力!R992-日報入力!S992-日報入力!T992-日報入力!U992-日報入力!V992-日報入力!W992-日報入力!X992-日報入力!Y992-日報入力!Z992)</f>
        <v/>
      </c>
      <c r="H992" s="291" t="str">
        <f>IF(日報入力!G992="","",IF(日報入力!M992&gt;=0,日報入力!M992*F992,F992))</f>
        <v/>
      </c>
      <c r="I992" s="291" t="str">
        <f>IF(日報入力!G992="","",日報入力!O992)</f>
        <v/>
      </c>
      <c r="J992" s="291" t="str">
        <f>IF(日報入力!G992="","",日報入力!P992)</f>
        <v/>
      </c>
      <c r="K992" s="291" t="str">
        <f>IF(日報入力!G992="","",日報入力!Q992)</f>
        <v/>
      </c>
      <c r="L992" s="291" t="str">
        <f>IF(日報入力!G992="","",日報入力!R992)</f>
        <v/>
      </c>
      <c r="M992" s="291" t="str">
        <f>IF(日報入力!G992="","",日報入力!S992)</f>
        <v/>
      </c>
      <c r="N992" s="291" t="str">
        <f>IF(日報入力!G992="","",日報入力!T992)</f>
        <v/>
      </c>
      <c r="O992" s="291" t="str">
        <f>IF(日報入力!G992="","",日報入力!U992)</f>
        <v/>
      </c>
      <c r="P992" s="291" t="str">
        <f>IF(日報入力!G992="","",日報入力!V992)</f>
        <v/>
      </c>
      <c r="Q992" s="291" t="str">
        <f>IF(日報入力!G992="","",日報入力!W992)</f>
        <v/>
      </c>
      <c r="R992" s="291" t="str">
        <f>IF(日報入力!G992="","",日報入力!X992)</f>
        <v/>
      </c>
      <c r="S992" s="291" t="str">
        <f>IF(日報入力!G992="","",日報入力!Y992)</f>
        <v/>
      </c>
      <c r="T992" s="291" t="str">
        <f>IF(日報入力!G992="","",日報入力!Z992)</f>
        <v/>
      </c>
      <c r="U992" s="291" t="str">
        <f>IF(日報入力!G992="","",日報入力!AA992)</f>
        <v/>
      </c>
      <c r="V992" s="378" t="str">
        <f>IF(日報入力!G992="","",日報入力!AB992)</f>
        <v/>
      </c>
      <c r="W992" s="291" t="str">
        <f>IF(日報入力!G992="","",日報入力!AC992)</f>
        <v/>
      </c>
      <c r="X992" s="291" t="str">
        <f>IF(日報入力!G992="","",日報入力!AD992)</f>
        <v/>
      </c>
      <c r="Y992" s="291" t="str">
        <f>IF(日報入力!G992="","",日報入力!AE992)</f>
        <v/>
      </c>
      <c r="Z992" s="291" t="str">
        <f>IF(日報入力!G992="","",日報入力!AF992)</f>
        <v/>
      </c>
      <c r="AA992" s="291" t="str">
        <f>IF(日報入力!G992="","",日報入力!AG992)</f>
        <v/>
      </c>
      <c r="AB992" s="291" t="str">
        <f>IF(日報入力!G992="","",日報入力!AH992)</f>
        <v/>
      </c>
      <c r="AC992" s="291" t="str">
        <f>IF(日報入力!G992="","",日報入力!AI992)</f>
        <v/>
      </c>
      <c r="AD992" s="291" t="str">
        <f>IF(日報入力!G992="","",日報入力!AJ992)</f>
        <v/>
      </c>
      <c r="AE992" s="292" t="str">
        <f>IF(日報入力!G992="","",日報入力!E992)</f>
        <v/>
      </c>
      <c r="AF992" s="293" t="str">
        <f>IF(日報入力!G992="","",日報入力!AK992)</f>
        <v/>
      </c>
      <c r="AG992" s="293" t="str">
        <f>IF(日報入力!G992="","",日報入力!AL992)</f>
        <v/>
      </c>
      <c r="AH992" s="293" t="str">
        <f>IF(日報入力!G992="","",日報入力!AM992)</f>
        <v/>
      </c>
      <c r="AI992" s="294" t="str">
        <f>IF(日報入力!G992&gt;0,日報入力!D992*日報入力!K992*日報入力!AL992,"")</f>
        <v/>
      </c>
      <c r="AJ992" s="294" t="str">
        <f>IF(日報入力!G992&gt;0,日報入力!E992*日報入力!AL992,"")</f>
        <v/>
      </c>
      <c r="AK992" s="294" t="str">
        <f>IF(日報入力!G992&gt;0,AI992-AJ992,"")</f>
        <v/>
      </c>
      <c r="AL992" s="292" t="str">
        <f>IF(日報入力!G992&gt;0,日報入力!E992*日報入力!AM992,"")</f>
        <v/>
      </c>
      <c r="AM992" s="292" t="str">
        <f>IF(日報入力!G992&gt;0,日報入力!AB992*日報入力!AM992,"")</f>
        <v/>
      </c>
      <c r="AN992" s="68" t="str">
        <f>IF(日報入力!G992&gt;0,日報入力!C992,"")</f>
        <v/>
      </c>
      <c r="AO992" s="68" t="str">
        <f>日報入力!B992</f>
        <v/>
      </c>
      <c r="AP992" s="68" t="str">
        <f>IF(日報入力!AQ992,日報入力!BA992,"")</f>
        <v/>
      </c>
      <c r="AQ992" s="68" t="str">
        <f>IF(日報入力!AR992,日報入力!BB992,"")</f>
        <v/>
      </c>
      <c r="AR992" s="68" t="str">
        <f>IF(日報入力!AS992,"N勤","")</f>
        <v/>
      </c>
      <c r="AS992" s="295" t="e">
        <f t="shared" si="62"/>
        <v>#VALUE!</v>
      </c>
      <c r="AT992" s="439" t="str">
        <f>日報入力!AY992</f>
        <v/>
      </c>
      <c r="AU992" s="518" t="str">
        <f>IF(日報入力!G992,G992*60/E992,"")</f>
        <v/>
      </c>
      <c r="AV992" s="528" t="str">
        <f>IF(日報入力!AT992,日報入力!AT992,"")</f>
        <v/>
      </c>
      <c r="AW992" s="529" t="str">
        <f>IF(日報入力!AT992,AE992/日報入力!AT992,"")</f>
        <v/>
      </c>
      <c r="AX992" s="530" t="e">
        <f>IF(1&lt;日報集計!AT992,AT992/(((F992-I992-J992-N992-O992)*60)/(E992)),"")</f>
        <v>#VALUE!</v>
      </c>
      <c r="AY992" s="664" t="str">
        <f>IF(日報入力!H992,AT992/(((F992-J992)*60)/E992),"")</f>
        <v/>
      </c>
      <c r="AZ992" s="664" t="str">
        <f>IF(日報入力!I992,AT992/((G992*60)/E992),"")</f>
        <v/>
      </c>
      <c r="BA992" s="296" t="str">
        <f>IF(日報入力!G992,G992/F992,"")</f>
        <v/>
      </c>
      <c r="BB992" s="386" t="e">
        <f t="shared" si="63"/>
        <v>#VALUE!</v>
      </c>
      <c r="BC992" s="386" t="e">
        <f t="shared" si="64"/>
        <v>#VALUE!</v>
      </c>
      <c r="BD992" s="80">
        <f>日報入力!AU992</f>
        <v>0</v>
      </c>
      <c r="BE992" s="534" t="str">
        <f>IF(日報入力!AV992,日報入力!AV992,"")</f>
        <v/>
      </c>
      <c r="BF992" s="534" t="str">
        <f>IF(日報入力!AW992,日報入力!AW992,"")</f>
        <v/>
      </c>
      <c r="BG992" s="398" t="str">
        <f>IF(日報入力!G992,日報入力!K992*日報入力!D992*日報入力!BC992,"")</f>
        <v/>
      </c>
    </row>
    <row r="993" spans="1:59" ht="20.25" hidden="1" customHeight="1" x14ac:dyDescent="0.15">
      <c r="A993" s="302" t="str">
        <f>IF(日報入力!G993="","",日報入力!G993)</f>
        <v/>
      </c>
      <c r="B993" s="291" t="str">
        <f>IF(日報入力!G993="","",日報入力!H993)</f>
        <v/>
      </c>
      <c r="C993" s="291" t="str">
        <f>IF(日報入力!G993="","",日報入力!I993)</f>
        <v/>
      </c>
      <c r="D993" s="291" t="str">
        <f>IF(日報入力!G993="","",日報入力!J993)</f>
        <v/>
      </c>
      <c r="E993" s="291" t="str">
        <f>IF(日報入力!G993="","",日報入力!K993)</f>
        <v/>
      </c>
      <c r="F993" s="291" t="str">
        <f>IF(日報入力!G993="","",日報入力!L993)</f>
        <v/>
      </c>
      <c r="G993" s="291" t="str">
        <f>IF(日報入力!G993="","",日報入力!L993-日報入力!O993-日報入力!P993-日報入力!Q993-日報入力!R993-日報入力!S993-日報入力!T993-日報入力!U993-日報入力!V993-日報入力!W993-日報入力!X993-日報入力!Y993-日報入力!Z993)</f>
        <v/>
      </c>
      <c r="H993" s="291" t="str">
        <f>IF(日報入力!G993="","",IF(日報入力!M993&gt;=0,日報入力!M993*F993,F993))</f>
        <v/>
      </c>
      <c r="I993" s="291" t="str">
        <f>IF(日報入力!G993="","",日報入力!O993)</f>
        <v/>
      </c>
      <c r="J993" s="291" t="str">
        <f>IF(日報入力!G993="","",日報入力!P993)</f>
        <v/>
      </c>
      <c r="K993" s="291" t="str">
        <f>IF(日報入力!G993="","",日報入力!Q993)</f>
        <v/>
      </c>
      <c r="L993" s="291" t="str">
        <f>IF(日報入力!G993="","",日報入力!R993)</f>
        <v/>
      </c>
      <c r="M993" s="291" t="str">
        <f>IF(日報入力!G993="","",日報入力!S993)</f>
        <v/>
      </c>
      <c r="N993" s="291" t="str">
        <f>IF(日報入力!G993="","",日報入力!T993)</f>
        <v/>
      </c>
      <c r="O993" s="291" t="str">
        <f>IF(日報入力!G993="","",日報入力!U993)</f>
        <v/>
      </c>
      <c r="P993" s="291" t="str">
        <f>IF(日報入力!G993="","",日報入力!V993)</f>
        <v/>
      </c>
      <c r="Q993" s="291" t="str">
        <f>IF(日報入力!G993="","",日報入力!W993)</f>
        <v/>
      </c>
      <c r="R993" s="291" t="str">
        <f>IF(日報入力!G993="","",日報入力!X993)</f>
        <v/>
      </c>
      <c r="S993" s="291" t="str">
        <f>IF(日報入力!G993="","",日報入力!Y993)</f>
        <v/>
      </c>
      <c r="T993" s="291" t="str">
        <f>IF(日報入力!G993="","",日報入力!Z993)</f>
        <v/>
      </c>
      <c r="U993" s="291" t="str">
        <f>IF(日報入力!G993="","",日報入力!AA993)</f>
        <v/>
      </c>
      <c r="V993" s="378" t="str">
        <f>IF(日報入力!G993="","",日報入力!AB993)</f>
        <v/>
      </c>
      <c r="W993" s="291" t="str">
        <f>IF(日報入力!G993="","",日報入力!AC993)</f>
        <v/>
      </c>
      <c r="X993" s="291" t="str">
        <f>IF(日報入力!G993="","",日報入力!AD993)</f>
        <v/>
      </c>
      <c r="Y993" s="291" t="str">
        <f>IF(日報入力!G993="","",日報入力!AE993)</f>
        <v/>
      </c>
      <c r="Z993" s="291" t="str">
        <f>IF(日報入力!G993="","",日報入力!AF993)</f>
        <v/>
      </c>
      <c r="AA993" s="291" t="str">
        <f>IF(日報入力!G993="","",日報入力!AG993)</f>
        <v/>
      </c>
      <c r="AB993" s="291" t="str">
        <f>IF(日報入力!G993="","",日報入力!AH993)</f>
        <v/>
      </c>
      <c r="AC993" s="291" t="str">
        <f>IF(日報入力!G993="","",日報入力!AI993)</f>
        <v/>
      </c>
      <c r="AD993" s="291" t="str">
        <f>IF(日報入力!G993="","",日報入力!AJ993)</f>
        <v/>
      </c>
      <c r="AE993" s="292" t="str">
        <f>IF(日報入力!G993="","",日報入力!E993)</f>
        <v/>
      </c>
      <c r="AF993" s="293" t="str">
        <f>IF(日報入力!G993="","",日報入力!AK993)</f>
        <v/>
      </c>
      <c r="AG993" s="293" t="str">
        <f>IF(日報入力!G993="","",日報入力!AL993)</f>
        <v/>
      </c>
      <c r="AH993" s="293" t="str">
        <f>IF(日報入力!G993="","",日報入力!AM993)</f>
        <v/>
      </c>
      <c r="AI993" s="294" t="str">
        <f>IF(日報入力!G993&gt;0,日報入力!D993*日報入力!K993*日報入力!AL993,"")</f>
        <v/>
      </c>
      <c r="AJ993" s="294" t="str">
        <f>IF(日報入力!G993&gt;0,日報入力!E993*日報入力!AL993,"")</f>
        <v/>
      </c>
      <c r="AK993" s="294" t="str">
        <f>IF(日報入力!G993&gt;0,AI993-AJ993,"")</f>
        <v/>
      </c>
      <c r="AL993" s="292" t="str">
        <f>IF(日報入力!G993&gt;0,日報入力!E993*日報入力!AM993,"")</f>
        <v/>
      </c>
      <c r="AM993" s="292" t="str">
        <f>IF(日報入力!G993&gt;0,日報入力!AB993*日報入力!AM993,"")</f>
        <v/>
      </c>
      <c r="AN993" s="68" t="str">
        <f>IF(日報入力!G993&gt;0,日報入力!C993,"")</f>
        <v/>
      </c>
      <c r="AO993" s="68" t="str">
        <f>日報入力!B993</f>
        <v/>
      </c>
      <c r="AP993" s="68" t="str">
        <f>IF(日報入力!AQ993,日報入力!BA993,"")</f>
        <v/>
      </c>
      <c r="AQ993" s="68" t="str">
        <f>IF(日報入力!AR993,日報入力!BB993,"")</f>
        <v/>
      </c>
      <c r="AR993" s="68" t="str">
        <f>IF(日報入力!AS993,"N勤","")</f>
        <v/>
      </c>
      <c r="AS993" s="295" t="e">
        <f t="shared" si="62"/>
        <v>#VALUE!</v>
      </c>
      <c r="AT993" s="439" t="str">
        <f>日報入力!AY993</f>
        <v/>
      </c>
      <c r="AU993" s="518" t="str">
        <f>IF(日報入力!G993,G993*60/E993,"")</f>
        <v/>
      </c>
      <c r="AV993" s="528" t="str">
        <f>IF(日報入力!AT993,日報入力!AT993,"")</f>
        <v/>
      </c>
      <c r="AW993" s="529" t="str">
        <f>IF(日報入力!AT993,AE993/日報入力!AT993,"")</f>
        <v/>
      </c>
      <c r="AX993" s="530" t="e">
        <f>IF(1&lt;日報集計!AT993,AT993/(((F993-I993-J993-N993-O993)*60)/(E993)),"")</f>
        <v>#VALUE!</v>
      </c>
      <c r="AY993" s="664" t="str">
        <f>IF(日報入力!H993,AT993/(((F993-J993)*60)/E993),"")</f>
        <v/>
      </c>
      <c r="AZ993" s="664" t="str">
        <f>IF(日報入力!I993,AT993/((G993*60)/E993),"")</f>
        <v/>
      </c>
      <c r="BA993" s="296" t="str">
        <f>IF(日報入力!G993,G993/F993,"")</f>
        <v/>
      </c>
      <c r="BB993" s="386" t="e">
        <f t="shared" si="63"/>
        <v>#VALUE!</v>
      </c>
      <c r="BC993" s="386" t="e">
        <f t="shared" si="64"/>
        <v>#VALUE!</v>
      </c>
      <c r="BD993" s="80">
        <f>日報入力!AU993</f>
        <v>0</v>
      </c>
      <c r="BE993" s="534" t="str">
        <f>IF(日報入力!AV993,日報入力!AV993,"")</f>
        <v/>
      </c>
      <c r="BF993" s="534" t="str">
        <f>IF(日報入力!AW993,日報入力!AW993,"")</f>
        <v/>
      </c>
      <c r="BG993" s="398" t="str">
        <f>IF(日報入力!G993,日報入力!K993*日報入力!D993*日報入力!BC993,"")</f>
        <v/>
      </c>
    </row>
    <row r="994" spans="1:59" ht="20.25" hidden="1" customHeight="1" x14ac:dyDescent="0.15">
      <c r="A994" s="302" t="str">
        <f>IF(日報入力!G994="","",日報入力!G994)</f>
        <v/>
      </c>
      <c r="B994" s="291" t="str">
        <f>IF(日報入力!G994="","",日報入力!H994)</f>
        <v/>
      </c>
      <c r="C994" s="291" t="str">
        <f>IF(日報入力!G994="","",日報入力!I994)</f>
        <v/>
      </c>
      <c r="D994" s="291" t="str">
        <f>IF(日報入力!G994="","",日報入力!J994)</f>
        <v/>
      </c>
      <c r="E994" s="291" t="str">
        <f>IF(日報入力!G994="","",日報入力!K994)</f>
        <v/>
      </c>
      <c r="F994" s="291" t="str">
        <f>IF(日報入力!G994="","",日報入力!L994)</f>
        <v/>
      </c>
      <c r="G994" s="291" t="str">
        <f>IF(日報入力!G994="","",日報入力!L994-日報入力!O994-日報入力!P994-日報入力!Q994-日報入力!R994-日報入力!S994-日報入力!T994-日報入力!U994-日報入力!V994-日報入力!W994-日報入力!X994-日報入力!Y994-日報入力!Z994)</f>
        <v/>
      </c>
      <c r="H994" s="291" t="str">
        <f>IF(日報入力!G994="","",IF(日報入力!M994&gt;=0,日報入力!M994*F994,F994))</f>
        <v/>
      </c>
      <c r="I994" s="291" t="str">
        <f>IF(日報入力!G994="","",日報入力!O994)</f>
        <v/>
      </c>
      <c r="J994" s="291" t="str">
        <f>IF(日報入力!G994="","",日報入力!P994)</f>
        <v/>
      </c>
      <c r="K994" s="291" t="str">
        <f>IF(日報入力!G994="","",日報入力!Q994)</f>
        <v/>
      </c>
      <c r="L994" s="291" t="str">
        <f>IF(日報入力!G994="","",日報入力!R994)</f>
        <v/>
      </c>
      <c r="M994" s="291" t="str">
        <f>IF(日報入力!G994="","",日報入力!S994)</f>
        <v/>
      </c>
      <c r="N994" s="291" t="str">
        <f>IF(日報入力!G994="","",日報入力!T994)</f>
        <v/>
      </c>
      <c r="O994" s="291" t="str">
        <f>IF(日報入力!G994="","",日報入力!U994)</f>
        <v/>
      </c>
      <c r="P994" s="291" t="str">
        <f>IF(日報入力!G994="","",日報入力!V994)</f>
        <v/>
      </c>
      <c r="Q994" s="291" t="str">
        <f>IF(日報入力!G994="","",日報入力!W994)</f>
        <v/>
      </c>
      <c r="R994" s="291" t="str">
        <f>IF(日報入力!G994="","",日報入力!X994)</f>
        <v/>
      </c>
      <c r="S994" s="291" t="str">
        <f>IF(日報入力!G994="","",日報入力!Y994)</f>
        <v/>
      </c>
      <c r="T994" s="291" t="str">
        <f>IF(日報入力!G994="","",日報入力!Z994)</f>
        <v/>
      </c>
      <c r="U994" s="291" t="str">
        <f>IF(日報入力!G994="","",日報入力!AA994)</f>
        <v/>
      </c>
      <c r="V994" s="378" t="str">
        <f>IF(日報入力!G994="","",日報入力!AB994)</f>
        <v/>
      </c>
      <c r="W994" s="291" t="str">
        <f>IF(日報入力!G994="","",日報入力!AC994)</f>
        <v/>
      </c>
      <c r="X994" s="291" t="str">
        <f>IF(日報入力!G994="","",日報入力!AD994)</f>
        <v/>
      </c>
      <c r="Y994" s="291" t="str">
        <f>IF(日報入力!G994="","",日報入力!AE994)</f>
        <v/>
      </c>
      <c r="Z994" s="291" t="str">
        <f>IF(日報入力!G994="","",日報入力!AF994)</f>
        <v/>
      </c>
      <c r="AA994" s="291" t="str">
        <f>IF(日報入力!G994="","",日報入力!AG994)</f>
        <v/>
      </c>
      <c r="AB994" s="291" t="str">
        <f>IF(日報入力!G994="","",日報入力!AH994)</f>
        <v/>
      </c>
      <c r="AC994" s="291" t="str">
        <f>IF(日報入力!G994="","",日報入力!AI994)</f>
        <v/>
      </c>
      <c r="AD994" s="291" t="str">
        <f>IF(日報入力!G994="","",日報入力!AJ994)</f>
        <v/>
      </c>
      <c r="AE994" s="292" t="str">
        <f>IF(日報入力!G994="","",日報入力!E994)</f>
        <v/>
      </c>
      <c r="AF994" s="293" t="str">
        <f>IF(日報入力!G994="","",日報入力!AK994)</f>
        <v/>
      </c>
      <c r="AG994" s="293" t="str">
        <f>IF(日報入力!G994="","",日報入力!AL994)</f>
        <v/>
      </c>
      <c r="AH994" s="293" t="str">
        <f>IF(日報入力!G994="","",日報入力!AM994)</f>
        <v/>
      </c>
      <c r="AI994" s="294" t="str">
        <f>IF(日報入力!G994&gt;0,日報入力!D994*日報入力!K994*日報入力!AL994,"")</f>
        <v/>
      </c>
      <c r="AJ994" s="294" t="str">
        <f>IF(日報入力!G994&gt;0,日報入力!E994*日報入力!AL994,"")</f>
        <v/>
      </c>
      <c r="AK994" s="294" t="str">
        <f>IF(日報入力!G994&gt;0,AI994-AJ994,"")</f>
        <v/>
      </c>
      <c r="AL994" s="292" t="str">
        <f>IF(日報入力!G994&gt;0,日報入力!E994*日報入力!AM994,"")</f>
        <v/>
      </c>
      <c r="AM994" s="292" t="str">
        <f>IF(日報入力!G994&gt;0,日報入力!AB994*日報入力!AM994,"")</f>
        <v/>
      </c>
      <c r="AN994" s="68" t="str">
        <f>IF(日報入力!G994&gt;0,日報入力!C994,"")</f>
        <v/>
      </c>
      <c r="AO994" s="68" t="str">
        <f>日報入力!B994</f>
        <v/>
      </c>
      <c r="AP994" s="68" t="str">
        <f>IF(日報入力!AQ994,日報入力!BA994,"")</f>
        <v/>
      </c>
      <c r="AQ994" s="68" t="str">
        <f>IF(日報入力!AR994,日報入力!BB994,"")</f>
        <v/>
      </c>
      <c r="AR994" s="68" t="str">
        <f>IF(日報入力!AS994,"N勤","")</f>
        <v/>
      </c>
      <c r="AS994" s="295" t="e">
        <f t="shared" si="62"/>
        <v>#VALUE!</v>
      </c>
      <c r="AT994" s="439" t="str">
        <f>日報入力!AY994</f>
        <v/>
      </c>
      <c r="AU994" s="518" t="str">
        <f>IF(日報入力!G994,G994*60/E994,"")</f>
        <v/>
      </c>
      <c r="AV994" s="528" t="str">
        <f>IF(日報入力!AT994,日報入力!AT994,"")</f>
        <v/>
      </c>
      <c r="AW994" s="529" t="str">
        <f>IF(日報入力!AT994,AE994/日報入力!AT994,"")</f>
        <v/>
      </c>
      <c r="AX994" s="530" t="e">
        <f>IF(1&lt;日報集計!AT994,AT994/(((F994-I994-J994-N994-O994)*60)/(E994)),"")</f>
        <v>#VALUE!</v>
      </c>
      <c r="AY994" s="664" t="str">
        <f>IF(日報入力!H994,AT994/(((F994-J994)*60)/E994),"")</f>
        <v/>
      </c>
      <c r="AZ994" s="664" t="str">
        <f>IF(日報入力!I994,AT994/((G994*60)/E994),"")</f>
        <v/>
      </c>
      <c r="BA994" s="296" t="str">
        <f>IF(日報入力!G994,G994/F994,"")</f>
        <v/>
      </c>
      <c r="BB994" s="386" t="e">
        <f t="shared" si="63"/>
        <v>#VALUE!</v>
      </c>
      <c r="BC994" s="386" t="e">
        <f t="shared" si="64"/>
        <v>#VALUE!</v>
      </c>
      <c r="BD994" s="80">
        <f>日報入力!AU994</f>
        <v>0</v>
      </c>
      <c r="BE994" s="534" t="str">
        <f>IF(日報入力!AV994,日報入力!AV994,"")</f>
        <v/>
      </c>
      <c r="BF994" s="534" t="str">
        <f>IF(日報入力!AW994,日報入力!AW994,"")</f>
        <v/>
      </c>
      <c r="BG994" s="398" t="str">
        <f>IF(日報入力!G994,日報入力!K994*日報入力!D994*日報入力!BC994,"")</f>
        <v/>
      </c>
    </row>
    <row r="995" spans="1:59" ht="20.25" hidden="1" customHeight="1" x14ac:dyDescent="0.15">
      <c r="A995" s="302" t="str">
        <f>IF(日報入力!G995="","",日報入力!G995)</f>
        <v/>
      </c>
      <c r="B995" s="291" t="str">
        <f>IF(日報入力!G995="","",日報入力!H995)</f>
        <v/>
      </c>
      <c r="C995" s="291" t="str">
        <f>IF(日報入力!G995="","",日報入力!I995)</f>
        <v/>
      </c>
      <c r="D995" s="291" t="str">
        <f>IF(日報入力!G995="","",日報入力!J995)</f>
        <v/>
      </c>
      <c r="E995" s="291" t="str">
        <f>IF(日報入力!G995="","",日報入力!K995)</f>
        <v/>
      </c>
      <c r="F995" s="291" t="str">
        <f>IF(日報入力!G995="","",日報入力!L995)</f>
        <v/>
      </c>
      <c r="G995" s="291" t="str">
        <f>IF(日報入力!G995="","",日報入力!L995-日報入力!O995-日報入力!P995-日報入力!Q995-日報入力!R995-日報入力!S995-日報入力!T995-日報入力!U995-日報入力!V995-日報入力!W995-日報入力!X995-日報入力!Y995-日報入力!Z995)</f>
        <v/>
      </c>
      <c r="H995" s="291" t="str">
        <f>IF(日報入力!G995="","",IF(日報入力!M995&gt;=0,日報入力!M995*F995,F995))</f>
        <v/>
      </c>
      <c r="I995" s="291" t="str">
        <f>IF(日報入力!G995="","",日報入力!O995)</f>
        <v/>
      </c>
      <c r="J995" s="291" t="str">
        <f>IF(日報入力!G995="","",日報入力!P995)</f>
        <v/>
      </c>
      <c r="K995" s="291" t="str">
        <f>IF(日報入力!G995="","",日報入力!Q995)</f>
        <v/>
      </c>
      <c r="L995" s="291" t="str">
        <f>IF(日報入力!G995="","",日報入力!R995)</f>
        <v/>
      </c>
      <c r="M995" s="291" t="str">
        <f>IF(日報入力!G995="","",日報入力!S995)</f>
        <v/>
      </c>
      <c r="N995" s="291" t="str">
        <f>IF(日報入力!G995="","",日報入力!T995)</f>
        <v/>
      </c>
      <c r="O995" s="291" t="str">
        <f>IF(日報入力!G995="","",日報入力!U995)</f>
        <v/>
      </c>
      <c r="P995" s="291" t="str">
        <f>IF(日報入力!G995="","",日報入力!V995)</f>
        <v/>
      </c>
      <c r="Q995" s="291" t="str">
        <f>IF(日報入力!G995="","",日報入力!W995)</f>
        <v/>
      </c>
      <c r="R995" s="291" t="str">
        <f>IF(日報入力!G995="","",日報入力!X995)</f>
        <v/>
      </c>
      <c r="S995" s="291" t="str">
        <f>IF(日報入力!G995="","",日報入力!Y995)</f>
        <v/>
      </c>
      <c r="T995" s="291" t="str">
        <f>IF(日報入力!G995="","",日報入力!Z995)</f>
        <v/>
      </c>
      <c r="U995" s="291" t="str">
        <f>IF(日報入力!G995="","",日報入力!AA995)</f>
        <v/>
      </c>
      <c r="V995" s="378" t="str">
        <f>IF(日報入力!G995="","",日報入力!AB995)</f>
        <v/>
      </c>
      <c r="W995" s="291" t="str">
        <f>IF(日報入力!G995="","",日報入力!AC995)</f>
        <v/>
      </c>
      <c r="X995" s="291" t="str">
        <f>IF(日報入力!G995="","",日報入力!AD995)</f>
        <v/>
      </c>
      <c r="Y995" s="291" t="str">
        <f>IF(日報入力!G995="","",日報入力!AE995)</f>
        <v/>
      </c>
      <c r="Z995" s="291" t="str">
        <f>IF(日報入力!G995="","",日報入力!AF995)</f>
        <v/>
      </c>
      <c r="AA995" s="291" t="str">
        <f>IF(日報入力!G995="","",日報入力!AG995)</f>
        <v/>
      </c>
      <c r="AB995" s="291" t="str">
        <f>IF(日報入力!G995="","",日報入力!AH995)</f>
        <v/>
      </c>
      <c r="AC995" s="291" t="str">
        <f>IF(日報入力!G995="","",日報入力!AI995)</f>
        <v/>
      </c>
      <c r="AD995" s="291" t="str">
        <f>IF(日報入力!G995="","",日報入力!AJ995)</f>
        <v/>
      </c>
      <c r="AE995" s="292" t="str">
        <f>IF(日報入力!G995="","",日報入力!E995)</f>
        <v/>
      </c>
      <c r="AF995" s="293" t="str">
        <f>IF(日報入力!G995="","",日報入力!AK995)</f>
        <v/>
      </c>
      <c r="AG995" s="293" t="str">
        <f>IF(日報入力!G995="","",日報入力!AL995)</f>
        <v/>
      </c>
      <c r="AH995" s="293" t="str">
        <f>IF(日報入力!G995="","",日報入力!AM995)</f>
        <v/>
      </c>
      <c r="AI995" s="294" t="str">
        <f>IF(日報入力!G995&gt;0,日報入力!D995*日報入力!K995*日報入力!AL995,"")</f>
        <v/>
      </c>
      <c r="AJ995" s="294" t="str">
        <f>IF(日報入力!G995&gt;0,日報入力!E995*日報入力!AL995,"")</f>
        <v/>
      </c>
      <c r="AK995" s="294" t="str">
        <f>IF(日報入力!G995&gt;0,AI995-AJ995,"")</f>
        <v/>
      </c>
      <c r="AL995" s="292" t="str">
        <f>IF(日報入力!G995&gt;0,日報入力!E995*日報入力!AM995,"")</f>
        <v/>
      </c>
      <c r="AM995" s="292" t="str">
        <f>IF(日報入力!G995&gt;0,日報入力!AB995*日報入力!AM995,"")</f>
        <v/>
      </c>
      <c r="AN995" s="68" t="str">
        <f>IF(日報入力!G995&gt;0,日報入力!C995,"")</f>
        <v/>
      </c>
      <c r="AO995" s="68" t="str">
        <f>日報入力!B995</f>
        <v/>
      </c>
      <c r="AP995" s="68" t="str">
        <f>IF(日報入力!AQ995,日報入力!BA995,"")</f>
        <v/>
      </c>
      <c r="AQ995" s="68" t="str">
        <f>IF(日報入力!AR995,日報入力!BB995,"")</f>
        <v/>
      </c>
      <c r="AR995" s="68" t="str">
        <f>IF(日報入力!AS995,"N勤","")</f>
        <v/>
      </c>
      <c r="AS995" s="295" t="e">
        <f t="shared" si="62"/>
        <v>#VALUE!</v>
      </c>
      <c r="AT995" s="439" t="str">
        <f>日報入力!AY995</f>
        <v/>
      </c>
      <c r="AU995" s="518" t="str">
        <f>IF(日報入力!G995,G995*60/E995,"")</f>
        <v/>
      </c>
      <c r="AV995" s="528" t="str">
        <f>IF(日報入力!AT995,日報入力!AT995,"")</f>
        <v/>
      </c>
      <c r="AW995" s="529" t="str">
        <f>IF(日報入力!AT995,AE995/日報入力!AT995,"")</f>
        <v/>
      </c>
      <c r="AX995" s="530" t="e">
        <f>IF(1&lt;日報集計!AT995,AT995/(((F995-I995-J995-N995-O995)*60)/(E995)),"")</f>
        <v>#VALUE!</v>
      </c>
      <c r="AY995" s="664" t="str">
        <f>IF(日報入力!H995,AT995/(((F995-J995)*60)/E995),"")</f>
        <v/>
      </c>
      <c r="AZ995" s="664" t="str">
        <f>IF(日報入力!I995,AT995/((G995*60)/E995),"")</f>
        <v/>
      </c>
      <c r="BA995" s="296" t="str">
        <f>IF(日報入力!G995,G995/F995,"")</f>
        <v/>
      </c>
      <c r="BB995" s="386" t="e">
        <f t="shared" si="63"/>
        <v>#VALUE!</v>
      </c>
      <c r="BC995" s="386" t="e">
        <f t="shared" si="64"/>
        <v>#VALUE!</v>
      </c>
      <c r="BD995" s="80">
        <f>日報入力!AU995</f>
        <v>0</v>
      </c>
      <c r="BE995" s="534" t="str">
        <f>IF(日報入力!AV995,日報入力!AV995,"")</f>
        <v/>
      </c>
      <c r="BF995" s="534" t="str">
        <f>IF(日報入力!AW995,日報入力!AW995,"")</f>
        <v/>
      </c>
      <c r="BG995" s="398" t="str">
        <f>IF(日報入力!G995,日報入力!K995*日報入力!D995*日報入力!BC995,"")</f>
        <v/>
      </c>
    </row>
    <row r="996" spans="1:59" ht="20.25" hidden="1" customHeight="1" x14ac:dyDescent="0.15">
      <c r="A996" s="302" t="str">
        <f>IF(日報入力!G996="","",日報入力!G996)</f>
        <v/>
      </c>
      <c r="B996" s="291" t="str">
        <f>IF(日報入力!G996="","",日報入力!H996)</f>
        <v/>
      </c>
      <c r="C996" s="291" t="str">
        <f>IF(日報入力!G996="","",日報入力!I996)</f>
        <v/>
      </c>
      <c r="D996" s="291" t="str">
        <f>IF(日報入力!G996="","",日報入力!J996)</f>
        <v/>
      </c>
      <c r="E996" s="291" t="str">
        <f>IF(日報入力!G996="","",日報入力!K996)</f>
        <v/>
      </c>
      <c r="F996" s="291" t="str">
        <f>IF(日報入力!G996="","",日報入力!L996)</f>
        <v/>
      </c>
      <c r="G996" s="291" t="str">
        <f>IF(日報入力!G996="","",日報入力!L996-日報入力!O996-日報入力!P996-日報入力!Q996-日報入力!R996-日報入力!S996-日報入力!T996-日報入力!U996-日報入力!V996-日報入力!W996-日報入力!X996-日報入力!Y996-日報入力!Z996)</f>
        <v/>
      </c>
      <c r="H996" s="291" t="str">
        <f>IF(日報入力!G996="","",IF(日報入力!M996&gt;=0,日報入力!M996*F996,F996))</f>
        <v/>
      </c>
      <c r="I996" s="291" t="str">
        <f>IF(日報入力!G996="","",日報入力!O996)</f>
        <v/>
      </c>
      <c r="J996" s="291" t="str">
        <f>IF(日報入力!G996="","",日報入力!P996)</f>
        <v/>
      </c>
      <c r="K996" s="291" t="str">
        <f>IF(日報入力!G996="","",日報入力!Q996)</f>
        <v/>
      </c>
      <c r="L996" s="291" t="str">
        <f>IF(日報入力!G996="","",日報入力!R996)</f>
        <v/>
      </c>
      <c r="M996" s="291" t="str">
        <f>IF(日報入力!G996="","",日報入力!S996)</f>
        <v/>
      </c>
      <c r="N996" s="291" t="str">
        <f>IF(日報入力!G996="","",日報入力!T996)</f>
        <v/>
      </c>
      <c r="O996" s="291" t="str">
        <f>IF(日報入力!G996="","",日報入力!U996)</f>
        <v/>
      </c>
      <c r="P996" s="291" t="str">
        <f>IF(日報入力!G996="","",日報入力!V996)</f>
        <v/>
      </c>
      <c r="Q996" s="291" t="str">
        <f>IF(日報入力!G996="","",日報入力!W996)</f>
        <v/>
      </c>
      <c r="R996" s="291" t="str">
        <f>IF(日報入力!G996="","",日報入力!X996)</f>
        <v/>
      </c>
      <c r="S996" s="291" t="str">
        <f>IF(日報入力!G996="","",日報入力!Y996)</f>
        <v/>
      </c>
      <c r="T996" s="291" t="str">
        <f>IF(日報入力!G996="","",日報入力!Z996)</f>
        <v/>
      </c>
      <c r="U996" s="291" t="str">
        <f>IF(日報入力!G996="","",日報入力!AA996)</f>
        <v/>
      </c>
      <c r="V996" s="378" t="str">
        <f>IF(日報入力!G996="","",日報入力!AB996)</f>
        <v/>
      </c>
      <c r="W996" s="291" t="str">
        <f>IF(日報入力!G996="","",日報入力!AC996)</f>
        <v/>
      </c>
      <c r="X996" s="291" t="str">
        <f>IF(日報入力!G996="","",日報入力!AD996)</f>
        <v/>
      </c>
      <c r="Y996" s="291" t="str">
        <f>IF(日報入力!G996="","",日報入力!AE996)</f>
        <v/>
      </c>
      <c r="Z996" s="291" t="str">
        <f>IF(日報入力!G996="","",日報入力!AF996)</f>
        <v/>
      </c>
      <c r="AA996" s="291" t="str">
        <f>IF(日報入力!G996="","",日報入力!AG996)</f>
        <v/>
      </c>
      <c r="AB996" s="291" t="str">
        <f>IF(日報入力!G996="","",日報入力!AH996)</f>
        <v/>
      </c>
      <c r="AC996" s="291" t="str">
        <f>IF(日報入力!G996="","",日報入力!AI996)</f>
        <v/>
      </c>
      <c r="AD996" s="291" t="str">
        <f>IF(日報入力!G996="","",日報入力!AJ996)</f>
        <v/>
      </c>
      <c r="AE996" s="292" t="str">
        <f>IF(日報入力!G996="","",日報入力!E996)</f>
        <v/>
      </c>
      <c r="AF996" s="293" t="str">
        <f>IF(日報入力!G996="","",日報入力!AK996)</f>
        <v/>
      </c>
      <c r="AG996" s="293" t="str">
        <f>IF(日報入力!G996="","",日報入力!AL996)</f>
        <v/>
      </c>
      <c r="AH996" s="293" t="str">
        <f>IF(日報入力!G996="","",日報入力!AM996)</f>
        <v/>
      </c>
      <c r="AI996" s="294" t="str">
        <f>IF(日報入力!G996&gt;0,日報入力!D996*日報入力!K996*日報入力!AL996,"")</f>
        <v/>
      </c>
      <c r="AJ996" s="294" t="str">
        <f>IF(日報入力!G996&gt;0,日報入力!E996*日報入力!AL996,"")</f>
        <v/>
      </c>
      <c r="AK996" s="294" t="str">
        <f>IF(日報入力!G996&gt;0,AI996-AJ996,"")</f>
        <v/>
      </c>
      <c r="AL996" s="292" t="str">
        <f>IF(日報入力!G996&gt;0,日報入力!E996*日報入力!AM996,"")</f>
        <v/>
      </c>
      <c r="AM996" s="292" t="str">
        <f>IF(日報入力!G996&gt;0,日報入力!AB996*日報入力!AM996,"")</f>
        <v/>
      </c>
      <c r="AN996" s="68" t="str">
        <f>IF(日報入力!G996&gt;0,日報入力!C996,"")</f>
        <v/>
      </c>
      <c r="AO996" s="68" t="str">
        <f>日報入力!B996</f>
        <v/>
      </c>
      <c r="AP996" s="68" t="str">
        <f>IF(日報入力!AQ996,日報入力!BA996,"")</f>
        <v/>
      </c>
      <c r="AQ996" s="68" t="str">
        <f>IF(日報入力!AR996,日報入力!BB996,"")</f>
        <v/>
      </c>
      <c r="AR996" s="68" t="str">
        <f>IF(日報入力!AS996,"N勤","")</f>
        <v/>
      </c>
      <c r="AS996" s="295" t="e">
        <f t="shared" si="62"/>
        <v>#VALUE!</v>
      </c>
      <c r="AT996" s="439" t="str">
        <f>日報入力!AY996</f>
        <v/>
      </c>
      <c r="AU996" s="518" t="str">
        <f>IF(日報入力!G996,G996*60/E996,"")</f>
        <v/>
      </c>
      <c r="AV996" s="528" t="str">
        <f>IF(日報入力!AT996,日報入力!AT996,"")</f>
        <v/>
      </c>
      <c r="AW996" s="529" t="str">
        <f>IF(日報入力!AT996,AE996/日報入力!AT996,"")</f>
        <v/>
      </c>
      <c r="AX996" s="530" t="e">
        <f>IF(1&lt;日報集計!AT996,AT996/(((F996-I996-J996-N996-O996)*60)/(E996)),"")</f>
        <v>#VALUE!</v>
      </c>
      <c r="AY996" s="664" t="str">
        <f>IF(日報入力!H996,AT996/(((F996-J996)*60)/E996),"")</f>
        <v/>
      </c>
      <c r="AZ996" s="664" t="str">
        <f>IF(日報入力!I996,AT996/((G996*60)/E996),"")</f>
        <v/>
      </c>
      <c r="BA996" s="296" t="str">
        <f>IF(日報入力!G996,G996/F996,"")</f>
        <v/>
      </c>
      <c r="BB996" s="386" t="e">
        <f t="shared" si="63"/>
        <v>#VALUE!</v>
      </c>
      <c r="BC996" s="386" t="e">
        <f t="shared" si="64"/>
        <v>#VALUE!</v>
      </c>
      <c r="BD996" s="80">
        <f>日報入力!AU996</f>
        <v>0</v>
      </c>
      <c r="BE996" s="534" t="str">
        <f>IF(日報入力!AV996,日報入力!AV996,"")</f>
        <v/>
      </c>
      <c r="BF996" s="534" t="str">
        <f>IF(日報入力!AW996,日報入力!AW996,"")</f>
        <v/>
      </c>
      <c r="BG996" s="398" t="str">
        <f>IF(日報入力!G996,日報入力!K996*日報入力!D996*日報入力!BC996,"")</f>
        <v/>
      </c>
    </row>
    <row r="997" spans="1:59" ht="20.25" hidden="1" customHeight="1" x14ac:dyDescent="0.15">
      <c r="A997" s="302" t="str">
        <f>IF(日報入力!G997="","",日報入力!G997)</f>
        <v/>
      </c>
      <c r="B997" s="291" t="str">
        <f>IF(日報入力!G997="","",日報入力!H997)</f>
        <v/>
      </c>
      <c r="C997" s="291" t="str">
        <f>IF(日報入力!G997="","",日報入力!I997)</f>
        <v/>
      </c>
      <c r="D997" s="291" t="str">
        <f>IF(日報入力!G997="","",日報入力!J997)</f>
        <v/>
      </c>
      <c r="E997" s="291" t="str">
        <f>IF(日報入力!G997="","",日報入力!K997)</f>
        <v/>
      </c>
      <c r="F997" s="291" t="str">
        <f>IF(日報入力!G997="","",日報入力!L997)</f>
        <v/>
      </c>
      <c r="G997" s="291" t="str">
        <f>IF(日報入力!G997="","",日報入力!L997-日報入力!O997-日報入力!P997-日報入力!Q997-日報入力!R997-日報入力!S997-日報入力!T997-日報入力!U997-日報入力!V997-日報入力!W997-日報入力!X997-日報入力!Y997-日報入力!Z997)</f>
        <v/>
      </c>
      <c r="H997" s="291" t="str">
        <f>IF(日報入力!G997="","",IF(日報入力!M997&gt;=0,日報入力!M997*F997,F997))</f>
        <v/>
      </c>
      <c r="I997" s="291" t="str">
        <f>IF(日報入力!G997="","",日報入力!O997)</f>
        <v/>
      </c>
      <c r="J997" s="291" t="str">
        <f>IF(日報入力!G997="","",日報入力!P997)</f>
        <v/>
      </c>
      <c r="K997" s="291" t="str">
        <f>IF(日報入力!G997="","",日報入力!Q997)</f>
        <v/>
      </c>
      <c r="L997" s="291" t="str">
        <f>IF(日報入力!G997="","",日報入力!R997)</f>
        <v/>
      </c>
      <c r="M997" s="291" t="str">
        <f>IF(日報入力!G997="","",日報入力!S997)</f>
        <v/>
      </c>
      <c r="N997" s="291" t="str">
        <f>IF(日報入力!G997="","",日報入力!T997)</f>
        <v/>
      </c>
      <c r="O997" s="291" t="str">
        <f>IF(日報入力!G997="","",日報入力!U997)</f>
        <v/>
      </c>
      <c r="P997" s="291" t="str">
        <f>IF(日報入力!G997="","",日報入力!V997)</f>
        <v/>
      </c>
      <c r="Q997" s="291" t="str">
        <f>IF(日報入力!G997="","",日報入力!W997)</f>
        <v/>
      </c>
      <c r="R997" s="291" t="str">
        <f>IF(日報入力!G997="","",日報入力!X997)</f>
        <v/>
      </c>
      <c r="S997" s="291" t="str">
        <f>IF(日報入力!G997="","",日報入力!Y997)</f>
        <v/>
      </c>
      <c r="T997" s="291" t="str">
        <f>IF(日報入力!G997="","",日報入力!Z997)</f>
        <v/>
      </c>
      <c r="U997" s="291" t="str">
        <f>IF(日報入力!G997="","",日報入力!AA997)</f>
        <v/>
      </c>
      <c r="V997" s="378" t="str">
        <f>IF(日報入力!G997="","",日報入力!AB997)</f>
        <v/>
      </c>
      <c r="W997" s="291" t="str">
        <f>IF(日報入力!G997="","",日報入力!AC997)</f>
        <v/>
      </c>
      <c r="X997" s="291" t="str">
        <f>IF(日報入力!G997="","",日報入力!AD997)</f>
        <v/>
      </c>
      <c r="Y997" s="291" t="str">
        <f>IF(日報入力!G997="","",日報入力!AE997)</f>
        <v/>
      </c>
      <c r="Z997" s="291" t="str">
        <f>IF(日報入力!G997="","",日報入力!AF997)</f>
        <v/>
      </c>
      <c r="AA997" s="291" t="str">
        <f>IF(日報入力!G997="","",日報入力!AG997)</f>
        <v/>
      </c>
      <c r="AB997" s="291" t="str">
        <f>IF(日報入力!G997="","",日報入力!AH997)</f>
        <v/>
      </c>
      <c r="AC997" s="291" t="str">
        <f>IF(日報入力!G997="","",日報入力!AI997)</f>
        <v/>
      </c>
      <c r="AD997" s="291" t="str">
        <f>IF(日報入力!G997="","",日報入力!AJ997)</f>
        <v/>
      </c>
      <c r="AE997" s="292" t="str">
        <f>IF(日報入力!G997="","",日報入力!E997)</f>
        <v/>
      </c>
      <c r="AF997" s="293" t="str">
        <f>IF(日報入力!G997="","",日報入力!AK997)</f>
        <v/>
      </c>
      <c r="AG997" s="293" t="str">
        <f>IF(日報入力!G997="","",日報入力!AL997)</f>
        <v/>
      </c>
      <c r="AH997" s="293" t="str">
        <f>IF(日報入力!G997="","",日報入力!AM997)</f>
        <v/>
      </c>
      <c r="AI997" s="294" t="str">
        <f>IF(日報入力!G997&gt;0,日報入力!D997*日報入力!K997*日報入力!AL997,"")</f>
        <v/>
      </c>
      <c r="AJ997" s="294" t="str">
        <f>IF(日報入力!G997&gt;0,日報入力!E997*日報入力!AL997,"")</f>
        <v/>
      </c>
      <c r="AK997" s="294" t="str">
        <f>IF(日報入力!G997&gt;0,AI997-AJ997,"")</f>
        <v/>
      </c>
      <c r="AL997" s="292" t="str">
        <f>IF(日報入力!G997&gt;0,日報入力!E997*日報入力!AM997,"")</f>
        <v/>
      </c>
      <c r="AM997" s="292" t="str">
        <f>IF(日報入力!G997&gt;0,日報入力!AB997*日報入力!AM997,"")</f>
        <v/>
      </c>
      <c r="AN997" s="68" t="str">
        <f>IF(日報入力!G997&gt;0,日報入力!C997,"")</f>
        <v/>
      </c>
      <c r="AO997" s="68" t="str">
        <f>日報入力!B997</f>
        <v/>
      </c>
      <c r="AP997" s="68" t="str">
        <f>IF(日報入力!AQ997,日報入力!BA997,"")</f>
        <v/>
      </c>
      <c r="AQ997" s="68" t="str">
        <f>IF(日報入力!AR997,日報入力!BB997,"")</f>
        <v/>
      </c>
      <c r="AR997" s="68" t="str">
        <f>IF(日報入力!AS997,"N勤","")</f>
        <v/>
      </c>
      <c r="AS997" s="295" t="e">
        <f t="shared" si="62"/>
        <v>#VALUE!</v>
      </c>
      <c r="AT997" s="439" t="str">
        <f>日報入力!AY997</f>
        <v/>
      </c>
      <c r="AU997" s="518" t="str">
        <f>IF(日報入力!G997,G997*60/E997,"")</f>
        <v/>
      </c>
      <c r="AV997" s="528" t="str">
        <f>IF(日報入力!AT997,日報入力!AT997,"")</f>
        <v/>
      </c>
      <c r="AW997" s="529" t="str">
        <f>IF(日報入力!AT997,AE997/日報入力!AT997,"")</f>
        <v/>
      </c>
      <c r="AX997" s="530" t="e">
        <f>IF(1&lt;日報集計!AT997,AT997/(((F997-I997-J997-N997-O997)*60)/(E997)),"")</f>
        <v>#VALUE!</v>
      </c>
      <c r="AY997" s="664" t="str">
        <f>IF(日報入力!H997,AT997/(((F997-J997)*60)/E997),"")</f>
        <v/>
      </c>
      <c r="AZ997" s="664" t="str">
        <f>IF(日報入力!I997,AT997/((G997*60)/E997),"")</f>
        <v/>
      </c>
      <c r="BA997" s="296" t="str">
        <f>IF(日報入力!G997,G997/F997,"")</f>
        <v/>
      </c>
      <c r="BB997" s="386" t="e">
        <f t="shared" si="63"/>
        <v>#VALUE!</v>
      </c>
      <c r="BC997" s="386" t="e">
        <f t="shared" si="64"/>
        <v>#VALUE!</v>
      </c>
      <c r="BD997" s="80">
        <f>日報入力!AU997</f>
        <v>0</v>
      </c>
      <c r="BE997" s="534" t="str">
        <f>IF(日報入力!AV997,日報入力!AV997,"")</f>
        <v/>
      </c>
      <c r="BF997" s="534" t="str">
        <f>IF(日報入力!AW997,日報入力!AW997,"")</f>
        <v/>
      </c>
      <c r="BG997" s="398" t="str">
        <f>IF(日報入力!G997,日報入力!K997*日報入力!D997*日報入力!BC997,"")</f>
        <v/>
      </c>
    </row>
    <row r="998" spans="1:59" ht="20.25" hidden="1" customHeight="1" x14ac:dyDescent="0.15">
      <c r="A998" s="302" t="str">
        <f>IF(日報入力!G998="","",日報入力!G998)</f>
        <v/>
      </c>
      <c r="B998" s="291" t="str">
        <f>IF(日報入力!G998="","",日報入力!H998)</f>
        <v/>
      </c>
      <c r="C998" s="291" t="str">
        <f>IF(日報入力!G998="","",日報入力!I998)</f>
        <v/>
      </c>
      <c r="D998" s="291" t="str">
        <f>IF(日報入力!G998="","",日報入力!J998)</f>
        <v/>
      </c>
      <c r="E998" s="291" t="str">
        <f>IF(日報入力!G998="","",日報入力!K998)</f>
        <v/>
      </c>
      <c r="F998" s="291" t="str">
        <f>IF(日報入力!G998="","",日報入力!L998)</f>
        <v/>
      </c>
      <c r="G998" s="291" t="str">
        <f>IF(日報入力!G998="","",日報入力!L998-日報入力!O998-日報入力!P998-日報入力!Q998-日報入力!R998-日報入力!S998-日報入力!T998-日報入力!U998-日報入力!V998-日報入力!W998-日報入力!X998-日報入力!Y998-日報入力!Z998)</f>
        <v/>
      </c>
      <c r="H998" s="291" t="str">
        <f>IF(日報入力!G998="","",IF(日報入力!M998&gt;=0,日報入力!M998*F998,F998))</f>
        <v/>
      </c>
      <c r="I998" s="291" t="str">
        <f>IF(日報入力!G998="","",日報入力!O998)</f>
        <v/>
      </c>
      <c r="J998" s="291" t="str">
        <f>IF(日報入力!G998="","",日報入力!P998)</f>
        <v/>
      </c>
      <c r="K998" s="291" t="str">
        <f>IF(日報入力!G998="","",日報入力!Q998)</f>
        <v/>
      </c>
      <c r="L998" s="291" t="str">
        <f>IF(日報入力!G998="","",日報入力!R998)</f>
        <v/>
      </c>
      <c r="M998" s="291" t="str">
        <f>IF(日報入力!G998="","",日報入力!S998)</f>
        <v/>
      </c>
      <c r="N998" s="291" t="str">
        <f>IF(日報入力!G998="","",日報入力!T998)</f>
        <v/>
      </c>
      <c r="O998" s="291" t="str">
        <f>IF(日報入力!G998="","",日報入力!U998)</f>
        <v/>
      </c>
      <c r="P998" s="291" t="str">
        <f>IF(日報入力!G998="","",日報入力!V998)</f>
        <v/>
      </c>
      <c r="Q998" s="291" t="str">
        <f>IF(日報入力!G998="","",日報入力!W998)</f>
        <v/>
      </c>
      <c r="R998" s="291" t="str">
        <f>IF(日報入力!G998="","",日報入力!X998)</f>
        <v/>
      </c>
      <c r="S998" s="291" t="str">
        <f>IF(日報入力!G998="","",日報入力!Y998)</f>
        <v/>
      </c>
      <c r="T998" s="291" t="str">
        <f>IF(日報入力!G998="","",日報入力!Z998)</f>
        <v/>
      </c>
      <c r="U998" s="291" t="str">
        <f>IF(日報入力!G998="","",日報入力!AA998)</f>
        <v/>
      </c>
      <c r="V998" s="378" t="str">
        <f>IF(日報入力!G998="","",日報入力!AB998)</f>
        <v/>
      </c>
      <c r="W998" s="291" t="str">
        <f>IF(日報入力!G998="","",日報入力!AC998)</f>
        <v/>
      </c>
      <c r="X998" s="291" t="str">
        <f>IF(日報入力!G998="","",日報入力!AD998)</f>
        <v/>
      </c>
      <c r="Y998" s="291" t="str">
        <f>IF(日報入力!G998="","",日報入力!AE998)</f>
        <v/>
      </c>
      <c r="Z998" s="291" t="str">
        <f>IF(日報入力!G998="","",日報入力!AF998)</f>
        <v/>
      </c>
      <c r="AA998" s="291" t="str">
        <f>IF(日報入力!G998="","",日報入力!AG998)</f>
        <v/>
      </c>
      <c r="AB998" s="291" t="str">
        <f>IF(日報入力!G998="","",日報入力!AH998)</f>
        <v/>
      </c>
      <c r="AC998" s="291" t="str">
        <f>IF(日報入力!G998="","",日報入力!AI998)</f>
        <v/>
      </c>
      <c r="AD998" s="291" t="str">
        <f>IF(日報入力!G998="","",日報入力!AJ998)</f>
        <v/>
      </c>
      <c r="AE998" s="292" t="str">
        <f>IF(日報入力!G998="","",日報入力!E998)</f>
        <v/>
      </c>
      <c r="AF998" s="293" t="str">
        <f>IF(日報入力!G998="","",日報入力!AK998)</f>
        <v/>
      </c>
      <c r="AG998" s="293" t="str">
        <f>IF(日報入力!G998="","",日報入力!AL998)</f>
        <v/>
      </c>
      <c r="AH998" s="293" t="str">
        <f>IF(日報入力!G998="","",日報入力!AM998)</f>
        <v/>
      </c>
      <c r="AI998" s="294" t="str">
        <f>IF(日報入力!G998&gt;0,日報入力!D998*日報入力!K998*日報入力!AL998,"")</f>
        <v/>
      </c>
      <c r="AJ998" s="294" t="str">
        <f>IF(日報入力!G998&gt;0,日報入力!E998*日報入力!AL998,"")</f>
        <v/>
      </c>
      <c r="AK998" s="294" t="str">
        <f>IF(日報入力!G998&gt;0,AI998-AJ998,"")</f>
        <v/>
      </c>
      <c r="AL998" s="292" t="str">
        <f>IF(日報入力!G998&gt;0,日報入力!E998*日報入力!AM998,"")</f>
        <v/>
      </c>
      <c r="AM998" s="292" t="str">
        <f>IF(日報入力!G998&gt;0,日報入力!AB998*日報入力!AM998,"")</f>
        <v/>
      </c>
      <c r="AN998" s="68" t="str">
        <f>IF(日報入力!G998&gt;0,日報入力!C998,"")</f>
        <v/>
      </c>
      <c r="AO998" s="68" t="str">
        <f>日報入力!B998</f>
        <v/>
      </c>
      <c r="AP998" s="68" t="str">
        <f>IF(日報入力!AQ998,日報入力!BA998,"")</f>
        <v/>
      </c>
      <c r="AQ998" s="68" t="str">
        <f>IF(日報入力!AR998,日報入力!BB998,"")</f>
        <v/>
      </c>
      <c r="AR998" s="68" t="str">
        <f>IF(日報入力!AS998,"N勤","")</f>
        <v/>
      </c>
      <c r="AS998" s="295" t="e">
        <f t="shared" si="62"/>
        <v>#VALUE!</v>
      </c>
      <c r="AT998" s="439" t="str">
        <f>日報入力!AY998</f>
        <v/>
      </c>
      <c r="AU998" s="518" t="str">
        <f>IF(日報入力!G998,G998*60/E998,"")</f>
        <v/>
      </c>
      <c r="AV998" s="528" t="str">
        <f>IF(日報入力!AT998,日報入力!AT998,"")</f>
        <v/>
      </c>
      <c r="AW998" s="529" t="str">
        <f>IF(日報入力!AT998,AE998/日報入力!AT998,"")</f>
        <v/>
      </c>
      <c r="AX998" s="530" t="e">
        <f>IF(1&lt;日報集計!AT998,AT998/(((F998-I998-J998-N998-O998)*60)/(E998)),"")</f>
        <v>#VALUE!</v>
      </c>
      <c r="AY998" s="664" t="str">
        <f>IF(日報入力!H998,AT998/(((F998-J998)*60)/E998),"")</f>
        <v/>
      </c>
      <c r="AZ998" s="664" t="str">
        <f>IF(日報入力!I998,AT998/((G998*60)/E998),"")</f>
        <v/>
      </c>
      <c r="BA998" s="296" t="str">
        <f>IF(日報入力!G998,G998/F998,"")</f>
        <v/>
      </c>
      <c r="BB998" s="386" t="e">
        <f t="shared" si="63"/>
        <v>#VALUE!</v>
      </c>
      <c r="BC998" s="386" t="e">
        <f t="shared" si="64"/>
        <v>#VALUE!</v>
      </c>
      <c r="BD998" s="80">
        <f>日報入力!AU998</f>
        <v>0</v>
      </c>
      <c r="BE998" s="534" t="str">
        <f>IF(日報入力!AV998,日報入力!AV998,"")</f>
        <v/>
      </c>
      <c r="BF998" s="534" t="str">
        <f>IF(日報入力!AW998,日報入力!AW998,"")</f>
        <v/>
      </c>
      <c r="BG998" s="398" t="str">
        <f>IF(日報入力!G998,日報入力!K998*日報入力!D998*日報入力!BC998,"")</f>
        <v/>
      </c>
    </row>
    <row r="999" spans="1:59" ht="20.25" hidden="1" customHeight="1" x14ac:dyDescent="0.15">
      <c r="A999" s="302" t="str">
        <f>IF(日報入力!G999="","",日報入力!G999)</f>
        <v/>
      </c>
      <c r="B999" s="291" t="str">
        <f>IF(日報入力!G999="","",日報入力!H999)</f>
        <v/>
      </c>
      <c r="C999" s="291" t="str">
        <f>IF(日報入力!G999="","",日報入力!I999)</f>
        <v/>
      </c>
      <c r="D999" s="291" t="str">
        <f>IF(日報入力!G999="","",日報入力!J999)</f>
        <v/>
      </c>
      <c r="E999" s="291" t="str">
        <f>IF(日報入力!G999="","",日報入力!K999)</f>
        <v/>
      </c>
      <c r="F999" s="291" t="str">
        <f>IF(日報入力!G999="","",日報入力!L999)</f>
        <v/>
      </c>
      <c r="G999" s="291" t="str">
        <f>IF(日報入力!G999="","",日報入力!L999-日報入力!O999-日報入力!P999-日報入力!Q999-日報入力!R999-日報入力!S999-日報入力!T999-日報入力!U999-日報入力!V999-日報入力!W999-日報入力!X999-日報入力!Y999-日報入力!Z999)</f>
        <v/>
      </c>
      <c r="H999" s="291" t="str">
        <f>IF(日報入力!G999="","",IF(日報入力!M999&gt;=0,日報入力!M999*F999,F999))</f>
        <v/>
      </c>
      <c r="I999" s="291" t="str">
        <f>IF(日報入力!G999="","",日報入力!O999)</f>
        <v/>
      </c>
      <c r="J999" s="291" t="str">
        <f>IF(日報入力!G999="","",日報入力!P999)</f>
        <v/>
      </c>
      <c r="K999" s="291" t="str">
        <f>IF(日報入力!G999="","",日報入力!Q999)</f>
        <v/>
      </c>
      <c r="L999" s="291" t="str">
        <f>IF(日報入力!G999="","",日報入力!R999)</f>
        <v/>
      </c>
      <c r="M999" s="291" t="str">
        <f>IF(日報入力!G999="","",日報入力!S999)</f>
        <v/>
      </c>
      <c r="N999" s="291" t="str">
        <f>IF(日報入力!G999="","",日報入力!T999)</f>
        <v/>
      </c>
      <c r="O999" s="291" t="str">
        <f>IF(日報入力!G999="","",日報入力!U999)</f>
        <v/>
      </c>
      <c r="P999" s="291" t="str">
        <f>IF(日報入力!G999="","",日報入力!V999)</f>
        <v/>
      </c>
      <c r="Q999" s="291" t="str">
        <f>IF(日報入力!G999="","",日報入力!W999)</f>
        <v/>
      </c>
      <c r="R999" s="291" t="str">
        <f>IF(日報入力!G999="","",日報入力!X999)</f>
        <v/>
      </c>
      <c r="S999" s="291" t="str">
        <f>IF(日報入力!G999="","",日報入力!Y999)</f>
        <v/>
      </c>
      <c r="T999" s="291" t="str">
        <f>IF(日報入力!G999="","",日報入力!Z999)</f>
        <v/>
      </c>
      <c r="U999" s="291" t="str">
        <f>IF(日報入力!G999="","",日報入力!AA999)</f>
        <v/>
      </c>
      <c r="V999" s="378" t="str">
        <f>IF(日報入力!G999="","",日報入力!AB999)</f>
        <v/>
      </c>
      <c r="W999" s="291" t="str">
        <f>IF(日報入力!G999="","",日報入力!AC999)</f>
        <v/>
      </c>
      <c r="X999" s="291" t="str">
        <f>IF(日報入力!G999="","",日報入力!AD999)</f>
        <v/>
      </c>
      <c r="Y999" s="291" t="str">
        <f>IF(日報入力!G999="","",日報入力!AE999)</f>
        <v/>
      </c>
      <c r="Z999" s="291" t="str">
        <f>IF(日報入力!G999="","",日報入力!AF999)</f>
        <v/>
      </c>
      <c r="AA999" s="291" t="str">
        <f>IF(日報入力!G999="","",日報入力!AG999)</f>
        <v/>
      </c>
      <c r="AB999" s="291" t="str">
        <f>IF(日報入力!G999="","",日報入力!AH999)</f>
        <v/>
      </c>
      <c r="AC999" s="291" t="str">
        <f>IF(日報入力!G999="","",日報入力!AI999)</f>
        <v/>
      </c>
      <c r="AD999" s="291" t="str">
        <f>IF(日報入力!G999="","",日報入力!AJ999)</f>
        <v/>
      </c>
      <c r="AE999" s="292" t="str">
        <f>IF(日報入力!G999="","",日報入力!E999)</f>
        <v/>
      </c>
      <c r="AF999" s="293" t="str">
        <f>IF(日報入力!G999="","",日報入力!AK999)</f>
        <v/>
      </c>
      <c r="AG999" s="293" t="str">
        <f>IF(日報入力!G999="","",日報入力!AL999)</f>
        <v/>
      </c>
      <c r="AH999" s="293" t="str">
        <f>IF(日報入力!G999="","",日報入力!AM999)</f>
        <v/>
      </c>
      <c r="AI999" s="294" t="str">
        <f>IF(日報入力!G999&gt;0,日報入力!D999*日報入力!K999*日報入力!AL999,"")</f>
        <v/>
      </c>
      <c r="AJ999" s="294" t="str">
        <f>IF(日報入力!G999&gt;0,日報入力!E999*日報入力!AL999,"")</f>
        <v/>
      </c>
      <c r="AK999" s="294" t="str">
        <f>IF(日報入力!G999&gt;0,AI999-AJ999,"")</f>
        <v/>
      </c>
      <c r="AL999" s="292" t="str">
        <f>IF(日報入力!G999&gt;0,日報入力!E999*日報入力!AM999,"")</f>
        <v/>
      </c>
      <c r="AM999" s="292" t="str">
        <f>IF(日報入力!G999&gt;0,日報入力!AB999*日報入力!AM999,"")</f>
        <v/>
      </c>
      <c r="AN999" s="68" t="str">
        <f>IF(日報入力!G999&gt;0,日報入力!C999,"")</f>
        <v/>
      </c>
      <c r="AO999" s="68" t="str">
        <f>日報入力!B999</f>
        <v/>
      </c>
      <c r="AP999" s="68" t="str">
        <f>IF(日報入力!AQ999,日報入力!BA999,"")</f>
        <v/>
      </c>
      <c r="AQ999" s="68" t="str">
        <f>IF(日報入力!AR999,日報入力!BB999,"")</f>
        <v/>
      </c>
      <c r="AR999" s="68" t="str">
        <f>IF(日報入力!AS999,"N勤","")</f>
        <v/>
      </c>
      <c r="AS999" s="295" t="e">
        <f t="shared" si="62"/>
        <v>#VALUE!</v>
      </c>
      <c r="AT999" s="439" t="str">
        <f>日報入力!AY999</f>
        <v/>
      </c>
      <c r="AU999" s="518" t="str">
        <f>IF(日報入力!G999,G999*60/E999,"")</f>
        <v/>
      </c>
      <c r="AV999" s="528" t="str">
        <f>IF(日報入力!AT999,日報入力!AT999,"")</f>
        <v/>
      </c>
      <c r="AW999" s="529" t="str">
        <f>IF(日報入力!AT999,AE999/日報入力!AT999,"")</f>
        <v/>
      </c>
      <c r="AX999" s="530" t="e">
        <f>IF(1&lt;日報集計!AT999,AT999/(((F999-I999-J999-N999-O999)*60)/(E999)),"")</f>
        <v>#VALUE!</v>
      </c>
      <c r="AY999" s="664" t="str">
        <f>IF(日報入力!H999,AT999/(((F999-J999)*60)/E999),"")</f>
        <v/>
      </c>
      <c r="AZ999" s="664" t="str">
        <f>IF(日報入力!I999,AT999/((G999*60)/E999),"")</f>
        <v/>
      </c>
      <c r="BA999" s="296" t="str">
        <f>IF(日報入力!G999,G999/F999,"")</f>
        <v/>
      </c>
      <c r="BB999" s="386" t="e">
        <f t="shared" si="63"/>
        <v>#VALUE!</v>
      </c>
      <c r="BC999" s="386" t="e">
        <f t="shared" si="64"/>
        <v>#VALUE!</v>
      </c>
      <c r="BD999" s="80">
        <f>日報入力!AU999</f>
        <v>0</v>
      </c>
      <c r="BE999" s="534" t="str">
        <f>IF(日報入力!AV999,日報入力!AV999,"")</f>
        <v/>
      </c>
      <c r="BF999" s="534" t="str">
        <f>IF(日報入力!AW999,日報入力!AW999,"")</f>
        <v/>
      </c>
      <c r="BG999" s="398" t="str">
        <f>IF(日報入力!G999,日報入力!K999*日報入力!D999*日報入力!BC999,"")</f>
        <v/>
      </c>
    </row>
    <row r="1000" spans="1:59" ht="20.25" hidden="1" customHeight="1" x14ac:dyDescent="0.15">
      <c r="A1000" s="302" t="str">
        <f>IF(日報入力!G1000="","",日報入力!G1000)</f>
        <v/>
      </c>
      <c r="B1000" s="291" t="str">
        <f>IF(日報入力!G1000="","",日報入力!H1000)</f>
        <v/>
      </c>
      <c r="C1000" s="291" t="str">
        <f>IF(日報入力!G1000="","",日報入力!I1000)</f>
        <v/>
      </c>
      <c r="D1000" s="291" t="str">
        <f>IF(日報入力!G1000="","",日報入力!J1000)</f>
        <v/>
      </c>
      <c r="E1000" s="291" t="str">
        <f>IF(日報入力!G1000="","",日報入力!K1000)</f>
        <v/>
      </c>
      <c r="F1000" s="291" t="str">
        <f>IF(日報入力!G1000="","",日報入力!L1000)</f>
        <v/>
      </c>
      <c r="G1000" s="291" t="str">
        <f>IF(日報入力!G1000="","",日報入力!L1000-日報入力!O1000-日報入力!P1000-日報入力!Q1000-日報入力!R1000-日報入力!S1000-日報入力!T1000-日報入力!U1000-日報入力!V1000-日報入力!W1000-日報入力!X1000-日報入力!Y1000-日報入力!Z1000)</f>
        <v/>
      </c>
      <c r="H1000" s="291" t="str">
        <f>IF(日報入力!G1000="","",IF(日報入力!M1000&gt;=0,日報入力!M1000*F1000,F1000))</f>
        <v/>
      </c>
      <c r="I1000" s="291" t="str">
        <f>IF(日報入力!G1000="","",日報入力!O1000)</f>
        <v/>
      </c>
      <c r="J1000" s="291" t="str">
        <f>IF(日報入力!G1000="","",日報入力!P1000)</f>
        <v/>
      </c>
      <c r="K1000" s="291" t="str">
        <f>IF(日報入力!G1000="","",日報入力!Q1000)</f>
        <v/>
      </c>
      <c r="L1000" s="291" t="str">
        <f>IF(日報入力!G1000="","",日報入力!R1000)</f>
        <v/>
      </c>
      <c r="M1000" s="291" t="str">
        <f>IF(日報入力!G1000="","",日報入力!S1000)</f>
        <v/>
      </c>
      <c r="N1000" s="291" t="str">
        <f>IF(日報入力!G1000="","",日報入力!T1000)</f>
        <v/>
      </c>
      <c r="O1000" s="291" t="str">
        <f>IF(日報入力!G1000="","",日報入力!U1000)</f>
        <v/>
      </c>
      <c r="P1000" s="291" t="str">
        <f>IF(日報入力!G1000="","",日報入力!V1000)</f>
        <v/>
      </c>
      <c r="Q1000" s="291" t="str">
        <f>IF(日報入力!G1000="","",日報入力!W1000)</f>
        <v/>
      </c>
      <c r="R1000" s="291" t="str">
        <f>IF(日報入力!G1000="","",日報入力!X1000)</f>
        <v/>
      </c>
      <c r="S1000" s="291" t="str">
        <f>IF(日報入力!G1000="","",日報入力!Y1000)</f>
        <v/>
      </c>
      <c r="T1000" s="291" t="str">
        <f>IF(日報入力!G1000="","",日報入力!Z1000)</f>
        <v/>
      </c>
      <c r="U1000" s="291" t="str">
        <f>IF(日報入力!G1000="","",日報入力!AA1000)</f>
        <v/>
      </c>
      <c r="V1000" s="378" t="str">
        <f>IF(日報入力!G1000="","",日報入力!AB1000)</f>
        <v/>
      </c>
      <c r="W1000" s="291" t="str">
        <f>IF(日報入力!G1000="","",日報入力!AC1000)</f>
        <v/>
      </c>
      <c r="X1000" s="291" t="str">
        <f>IF(日報入力!G1000="","",日報入力!AD1000)</f>
        <v/>
      </c>
      <c r="Y1000" s="291" t="str">
        <f>IF(日報入力!G1000="","",日報入力!AE1000)</f>
        <v/>
      </c>
      <c r="Z1000" s="291" t="str">
        <f>IF(日報入力!G1000="","",日報入力!AF1000)</f>
        <v/>
      </c>
      <c r="AA1000" s="291" t="str">
        <f>IF(日報入力!G1000="","",日報入力!AG1000)</f>
        <v/>
      </c>
      <c r="AB1000" s="291" t="str">
        <f>IF(日報入力!G1000="","",日報入力!AH1000)</f>
        <v/>
      </c>
      <c r="AC1000" s="291" t="str">
        <f>IF(日報入力!G1000="","",日報入力!AI1000)</f>
        <v/>
      </c>
      <c r="AD1000" s="291" t="str">
        <f>IF(日報入力!G1000="","",日報入力!AJ1000)</f>
        <v/>
      </c>
      <c r="AE1000" s="292" t="str">
        <f>IF(日報入力!G1000="","",日報入力!E1000)</f>
        <v/>
      </c>
      <c r="AF1000" s="293" t="str">
        <f>IF(日報入力!G1000="","",日報入力!AK1000)</f>
        <v/>
      </c>
      <c r="AG1000" s="293" t="str">
        <f>IF(日報入力!G1000="","",日報入力!AL1000)</f>
        <v/>
      </c>
      <c r="AH1000" s="293" t="str">
        <f>IF(日報入力!G1000="","",日報入力!AM1000)</f>
        <v/>
      </c>
      <c r="AI1000" s="294" t="str">
        <f>IF(日報入力!G1000&gt;0,日報入力!D1000*日報入力!K1000*日報入力!AL1000,"")</f>
        <v/>
      </c>
      <c r="AJ1000" s="294" t="str">
        <f>IF(日報入力!G1000&gt;0,日報入力!E1000*日報入力!AL1000,"")</f>
        <v/>
      </c>
      <c r="AK1000" s="294" t="str">
        <f>IF(日報入力!G1000&gt;0,AI1000-AJ1000,"")</f>
        <v/>
      </c>
      <c r="AL1000" s="292" t="str">
        <f>IF(日報入力!G1000&gt;0,日報入力!E1000*日報入力!AM1000,"")</f>
        <v/>
      </c>
      <c r="AM1000" s="292" t="str">
        <f>IF(日報入力!G1000&gt;0,日報入力!AB1000*日報入力!AM1000,"")</f>
        <v/>
      </c>
      <c r="AN1000" s="68" t="str">
        <f>IF(日報入力!G1000&gt;0,日報入力!C1000,"")</f>
        <v/>
      </c>
      <c r="AO1000" s="68" t="str">
        <f>日報入力!B1000</f>
        <v/>
      </c>
      <c r="AP1000" s="68" t="str">
        <f>IF(日報入力!AQ1000,日報入力!BA1000,"")</f>
        <v/>
      </c>
      <c r="AQ1000" s="68" t="str">
        <f>IF(日報入力!AR1000,日報入力!BB1000,"")</f>
        <v/>
      </c>
      <c r="AR1000" s="68" t="str">
        <f>IF(日報入力!AS1000,"N勤","")</f>
        <v/>
      </c>
      <c r="AS1000" s="295" t="e">
        <f t="shared" si="62"/>
        <v>#VALUE!</v>
      </c>
      <c r="AT1000" s="439" t="str">
        <f>日報入力!AY1000</f>
        <v/>
      </c>
      <c r="AU1000" s="518" t="str">
        <f>IF(日報入力!G1000,G1000*60/E1000,"")</f>
        <v/>
      </c>
      <c r="AV1000" s="528" t="str">
        <f>IF(日報入力!AT1000,日報入力!AT1000,"")</f>
        <v/>
      </c>
      <c r="AW1000" s="529" t="str">
        <f>IF(日報入力!AT1000,AE1000/日報入力!AT1000,"")</f>
        <v/>
      </c>
      <c r="AX1000" s="530" t="e">
        <f>IF(1&lt;日報集計!AT1000,AT1000/(((F1000-I1000-J1000-N1000-O1000)*60)/(E1000)),"")</f>
        <v>#VALUE!</v>
      </c>
      <c r="AY1000" s="664" t="str">
        <f>IF(日報入力!H1000,AT1000/(((F1000-J1000)*60)/E1000),"")</f>
        <v/>
      </c>
      <c r="AZ1000" s="664" t="str">
        <f>IF(日報入力!I1000,AT1000/((G1000*60)/E1000),"")</f>
        <v/>
      </c>
      <c r="BA1000" s="296" t="str">
        <f>IF(日報入力!G1000,G1000/F1000,"")</f>
        <v/>
      </c>
      <c r="BB1000" s="386" t="e">
        <f t="shared" si="63"/>
        <v>#VALUE!</v>
      </c>
      <c r="BC1000" s="386" t="e">
        <f t="shared" si="64"/>
        <v>#VALUE!</v>
      </c>
      <c r="BD1000" s="80">
        <f>日報入力!AU1000</f>
        <v>0</v>
      </c>
      <c r="BE1000" s="534" t="str">
        <f>IF(日報入力!AV1000,日報入力!AV1000,"")</f>
        <v/>
      </c>
      <c r="BF1000" s="534" t="str">
        <f>IF(日報入力!AW1000,日報入力!AW1000,"")</f>
        <v/>
      </c>
      <c r="BG1000" s="398" t="str">
        <f>IF(日報入力!G1000,日報入力!K1000*日報入力!D1000*日報入力!BC1000,"")</f>
        <v/>
      </c>
    </row>
    <row r="1001" spans="1:59" ht="20.25" hidden="1" customHeight="1" x14ac:dyDescent="0.15">
      <c r="A1001" s="302" t="str">
        <f>IF(日報入力!G1001="","",日報入力!G1001)</f>
        <v/>
      </c>
      <c r="B1001" s="291" t="str">
        <f>IF(日報入力!G1001="","",日報入力!H1001)</f>
        <v/>
      </c>
      <c r="C1001" s="291" t="str">
        <f>IF(日報入力!G1001="","",日報入力!I1001)</f>
        <v/>
      </c>
      <c r="D1001" s="291" t="str">
        <f>IF(日報入力!G1001="","",日報入力!J1001)</f>
        <v/>
      </c>
      <c r="E1001" s="291" t="str">
        <f>IF(日報入力!G1001="","",日報入力!K1001)</f>
        <v/>
      </c>
      <c r="F1001" s="291" t="str">
        <f>IF(日報入力!G1001="","",日報入力!L1001)</f>
        <v/>
      </c>
      <c r="G1001" s="291" t="str">
        <f>IF(日報入力!G1001="","",日報入力!L1001-日報入力!O1001-日報入力!P1001-日報入力!Q1001-日報入力!R1001-日報入力!S1001-日報入力!T1001-日報入力!U1001-日報入力!V1001-日報入力!W1001-日報入力!X1001-日報入力!Y1001-日報入力!Z1001)</f>
        <v/>
      </c>
      <c r="H1001" s="291" t="str">
        <f>IF(日報入力!G1001="","",IF(日報入力!M1001&gt;=0,日報入力!M1001*F1001,F1001))</f>
        <v/>
      </c>
      <c r="I1001" s="291" t="str">
        <f>IF(日報入力!G1001="","",日報入力!O1001)</f>
        <v/>
      </c>
      <c r="J1001" s="291" t="str">
        <f>IF(日報入力!G1001="","",日報入力!P1001)</f>
        <v/>
      </c>
      <c r="K1001" s="291" t="str">
        <f>IF(日報入力!G1001="","",日報入力!Q1001)</f>
        <v/>
      </c>
      <c r="L1001" s="291" t="str">
        <f>IF(日報入力!G1001="","",日報入力!R1001)</f>
        <v/>
      </c>
      <c r="M1001" s="291" t="str">
        <f>IF(日報入力!G1001="","",日報入力!S1001)</f>
        <v/>
      </c>
      <c r="N1001" s="291" t="str">
        <f>IF(日報入力!G1001="","",日報入力!T1001)</f>
        <v/>
      </c>
      <c r="O1001" s="291" t="str">
        <f>IF(日報入力!G1001="","",日報入力!U1001)</f>
        <v/>
      </c>
      <c r="P1001" s="291" t="str">
        <f>IF(日報入力!G1001="","",日報入力!V1001)</f>
        <v/>
      </c>
      <c r="Q1001" s="291" t="str">
        <f>IF(日報入力!G1001="","",日報入力!W1001)</f>
        <v/>
      </c>
      <c r="R1001" s="291" t="str">
        <f>IF(日報入力!G1001="","",日報入力!X1001)</f>
        <v/>
      </c>
      <c r="S1001" s="291" t="str">
        <f>IF(日報入力!G1001="","",日報入力!Y1001)</f>
        <v/>
      </c>
      <c r="T1001" s="291" t="str">
        <f>IF(日報入力!G1001="","",日報入力!Z1001)</f>
        <v/>
      </c>
      <c r="U1001" s="291" t="str">
        <f>IF(日報入力!G1001="","",日報入力!AA1001)</f>
        <v/>
      </c>
      <c r="V1001" s="378" t="str">
        <f>IF(日報入力!G1001="","",日報入力!AB1001)</f>
        <v/>
      </c>
      <c r="W1001" s="291" t="str">
        <f>IF(日報入力!G1001="","",日報入力!AC1001)</f>
        <v/>
      </c>
      <c r="X1001" s="291" t="str">
        <f>IF(日報入力!G1001="","",日報入力!AD1001)</f>
        <v/>
      </c>
      <c r="Y1001" s="291" t="str">
        <f>IF(日報入力!G1001="","",日報入力!AE1001)</f>
        <v/>
      </c>
      <c r="Z1001" s="291" t="str">
        <f>IF(日報入力!G1001="","",日報入力!AF1001)</f>
        <v/>
      </c>
      <c r="AA1001" s="291" t="str">
        <f>IF(日報入力!G1001="","",日報入力!AG1001)</f>
        <v/>
      </c>
      <c r="AB1001" s="291" t="str">
        <f>IF(日報入力!G1001="","",日報入力!AH1001)</f>
        <v/>
      </c>
      <c r="AC1001" s="291" t="str">
        <f>IF(日報入力!G1001="","",日報入力!AI1001)</f>
        <v/>
      </c>
      <c r="AD1001" s="291" t="str">
        <f>IF(日報入力!G1001="","",日報入力!AJ1001)</f>
        <v/>
      </c>
      <c r="AE1001" s="292" t="str">
        <f>IF(日報入力!G1001="","",日報入力!E1001)</f>
        <v/>
      </c>
      <c r="AF1001" s="293" t="str">
        <f>IF(日報入力!G1001="","",日報入力!AK1001)</f>
        <v/>
      </c>
      <c r="AG1001" s="293" t="str">
        <f>IF(日報入力!G1001="","",日報入力!AL1001)</f>
        <v/>
      </c>
      <c r="AH1001" s="293" t="str">
        <f>IF(日報入力!G1001="","",日報入力!AM1001)</f>
        <v/>
      </c>
      <c r="AI1001" s="294" t="str">
        <f>IF(日報入力!G1001&gt;0,日報入力!D1001*日報入力!K1001*日報入力!AL1001,"")</f>
        <v/>
      </c>
      <c r="AJ1001" s="294" t="str">
        <f>IF(日報入力!G1001&gt;0,日報入力!E1001*日報入力!AL1001,"")</f>
        <v/>
      </c>
      <c r="AK1001" s="294" t="str">
        <f>IF(日報入力!G1001&gt;0,AI1001-AJ1001,"")</f>
        <v/>
      </c>
      <c r="AL1001" s="292" t="str">
        <f>IF(日報入力!G1001&gt;0,日報入力!E1001*日報入力!AM1001,"")</f>
        <v/>
      </c>
      <c r="AM1001" s="292" t="str">
        <f>IF(日報入力!G1001&gt;0,日報入力!AB1001*日報入力!AM1001,"")</f>
        <v/>
      </c>
      <c r="AN1001" s="68" t="str">
        <f>IF(日報入力!G1001&gt;0,日報入力!C1001,"")</f>
        <v/>
      </c>
      <c r="AO1001" s="68" t="str">
        <f>日報入力!B1001</f>
        <v/>
      </c>
      <c r="AP1001" s="68" t="str">
        <f>IF(日報入力!AQ1001,日報入力!BA1001,"")</f>
        <v/>
      </c>
      <c r="AQ1001" s="68" t="str">
        <f>IF(日報入力!AR1001,日報入力!BB1001,"")</f>
        <v/>
      </c>
      <c r="AR1001" s="68" t="str">
        <f>IF(日報入力!AS1001,"N勤","")</f>
        <v/>
      </c>
      <c r="AS1001" s="295" t="e">
        <f t="shared" ref="AS1001:AS1064" si="65">IF(A1001,V1001/(AE1001+V1001),"")</f>
        <v>#VALUE!</v>
      </c>
      <c r="AT1001" s="439" t="str">
        <f>日報入力!AY1001</f>
        <v/>
      </c>
      <c r="AU1001" s="518" t="str">
        <f>IF(日報入力!G1001,G1001*60/E1001,"")</f>
        <v/>
      </c>
      <c r="AV1001" s="528" t="str">
        <f>IF(日報入力!AT1001,日報入力!AT1001,"")</f>
        <v/>
      </c>
      <c r="AW1001" s="529" t="str">
        <f>IF(日報入力!AT1001,AE1001/日報入力!AT1001,"")</f>
        <v/>
      </c>
      <c r="AX1001" s="530" t="e">
        <f>IF(1&lt;日報集計!AT1001,AT1001/(((F1001-I1001-J1001-N1001-O1001)*60)/(E1001)),"")</f>
        <v>#VALUE!</v>
      </c>
      <c r="AY1001" s="664" t="str">
        <f>IF(日報入力!H1001,AT1001/(((F1001-J1001)*60)/E1001),"")</f>
        <v/>
      </c>
      <c r="AZ1001" s="664" t="str">
        <f>IF(日報入力!I1001,AT1001/((G1001*60)/E1001),"")</f>
        <v/>
      </c>
      <c r="BA1001" s="296" t="str">
        <f>IF(日報入力!G1001,G1001/F1001,"")</f>
        <v/>
      </c>
      <c r="BB1001" s="386" t="e">
        <f t="shared" ref="BB1001:BB1064" si="66">AL1001/F1001*60</f>
        <v>#VALUE!</v>
      </c>
      <c r="BC1001" s="386" t="e">
        <f t="shared" ref="BC1001:BC1064" si="67">AL1001/H1001*60</f>
        <v>#VALUE!</v>
      </c>
      <c r="BD1001" s="80">
        <f>日報入力!AU1001</f>
        <v>0</v>
      </c>
      <c r="BE1001" s="534" t="str">
        <f>IF(日報入力!AV1001,日報入力!AV1001,"")</f>
        <v/>
      </c>
      <c r="BF1001" s="534" t="str">
        <f>IF(日報入力!AW1001,日報入力!AW1001,"")</f>
        <v/>
      </c>
      <c r="BG1001" s="398" t="str">
        <f>IF(日報入力!G1001,日報入力!K1001*日報入力!D1001*日報入力!BC1001,"")</f>
        <v/>
      </c>
    </row>
    <row r="1002" spans="1:59" ht="20.25" hidden="1" customHeight="1" x14ac:dyDescent="0.15">
      <c r="A1002" s="302" t="str">
        <f>IF(日報入力!G1002="","",日報入力!G1002)</f>
        <v/>
      </c>
      <c r="B1002" s="291" t="str">
        <f>IF(日報入力!G1002="","",日報入力!H1002)</f>
        <v/>
      </c>
      <c r="C1002" s="291" t="str">
        <f>IF(日報入力!G1002="","",日報入力!I1002)</f>
        <v/>
      </c>
      <c r="D1002" s="291" t="str">
        <f>IF(日報入力!G1002="","",日報入力!J1002)</f>
        <v/>
      </c>
      <c r="E1002" s="291" t="str">
        <f>IF(日報入力!G1002="","",日報入力!K1002)</f>
        <v/>
      </c>
      <c r="F1002" s="291" t="str">
        <f>IF(日報入力!G1002="","",日報入力!L1002)</f>
        <v/>
      </c>
      <c r="G1002" s="291" t="str">
        <f>IF(日報入力!G1002="","",日報入力!L1002-日報入力!O1002-日報入力!P1002-日報入力!Q1002-日報入力!R1002-日報入力!S1002-日報入力!T1002-日報入力!U1002-日報入力!V1002-日報入力!W1002-日報入力!X1002-日報入力!Y1002-日報入力!Z1002)</f>
        <v/>
      </c>
      <c r="H1002" s="291" t="str">
        <f>IF(日報入力!G1002="","",IF(日報入力!M1002&gt;=0,日報入力!M1002*F1002,F1002))</f>
        <v/>
      </c>
      <c r="I1002" s="291" t="str">
        <f>IF(日報入力!G1002="","",日報入力!O1002)</f>
        <v/>
      </c>
      <c r="J1002" s="291" t="str">
        <f>IF(日報入力!G1002="","",日報入力!P1002)</f>
        <v/>
      </c>
      <c r="K1002" s="291" t="str">
        <f>IF(日報入力!G1002="","",日報入力!Q1002)</f>
        <v/>
      </c>
      <c r="L1002" s="291" t="str">
        <f>IF(日報入力!G1002="","",日報入力!R1002)</f>
        <v/>
      </c>
      <c r="M1002" s="291" t="str">
        <f>IF(日報入力!G1002="","",日報入力!S1002)</f>
        <v/>
      </c>
      <c r="N1002" s="291" t="str">
        <f>IF(日報入力!G1002="","",日報入力!T1002)</f>
        <v/>
      </c>
      <c r="O1002" s="291" t="str">
        <f>IF(日報入力!G1002="","",日報入力!U1002)</f>
        <v/>
      </c>
      <c r="P1002" s="291" t="str">
        <f>IF(日報入力!G1002="","",日報入力!V1002)</f>
        <v/>
      </c>
      <c r="Q1002" s="291" t="str">
        <f>IF(日報入力!G1002="","",日報入力!W1002)</f>
        <v/>
      </c>
      <c r="R1002" s="291" t="str">
        <f>IF(日報入力!G1002="","",日報入力!X1002)</f>
        <v/>
      </c>
      <c r="S1002" s="291" t="str">
        <f>IF(日報入力!G1002="","",日報入力!Y1002)</f>
        <v/>
      </c>
      <c r="T1002" s="291" t="str">
        <f>IF(日報入力!G1002="","",日報入力!Z1002)</f>
        <v/>
      </c>
      <c r="U1002" s="291" t="str">
        <f>IF(日報入力!G1002="","",日報入力!AA1002)</f>
        <v/>
      </c>
      <c r="V1002" s="378" t="str">
        <f>IF(日報入力!G1002="","",日報入力!AB1002)</f>
        <v/>
      </c>
      <c r="W1002" s="291" t="str">
        <f>IF(日報入力!G1002="","",日報入力!AC1002)</f>
        <v/>
      </c>
      <c r="X1002" s="291" t="str">
        <f>IF(日報入力!G1002="","",日報入力!AD1002)</f>
        <v/>
      </c>
      <c r="Y1002" s="291" t="str">
        <f>IF(日報入力!G1002="","",日報入力!AE1002)</f>
        <v/>
      </c>
      <c r="Z1002" s="291" t="str">
        <f>IF(日報入力!G1002="","",日報入力!AF1002)</f>
        <v/>
      </c>
      <c r="AA1002" s="291" t="str">
        <f>IF(日報入力!G1002="","",日報入力!AG1002)</f>
        <v/>
      </c>
      <c r="AB1002" s="291" t="str">
        <f>IF(日報入力!G1002="","",日報入力!AH1002)</f>
        <v/>
      </c>
      <c r="AC1002" s="291" t="str">
        <f>IF(日報入力!G1002="","",日報入力!AI1002)</f>
        <v/>
      </c>
      <c r="AD1002" s="291" t="str">
        <f>IF(日報入力!G1002="","",日報入力!AJ1002)</f>
        <v/>
      </c>
      <c r="AE1002" s="292" t="str">
        <f>IF(日報入力!G1002="","",日報入力!E1002)</f>
        <v/>
      </c>
      <c r="AF1002" s="293" t="str">
        <f>IF(日報入力!G1002="","",日報入力!AK1002)</f>
        <v/>
      </c>
      <c r="AG1002" s="293" t="str">
        <f>IF(日報入力!G1002="","",日報入力!AL1002)</f>
        <v/>
      </c>
      <c r="AH1002" s="293" t="str">
        <f>IF(日報入力!G1002="","",日報入力!AM1002)</f>
        <v/>
      </c>
      <c r="AI1002" s="294" t="str">
        <f>IF(日報入力!G1002&gt;0,日報入力!D1002*日報入力!K1002*日報入力!AL1002,"")</f>
        <v/>
      </c>
      <c r="AJ1002" s="294" t="str">
        <f>IF(日報入力!G1002&gt;0,日報入力!E1002*日報入力!AL1002,"")</f>
        <v/>
      </c>
      <c r="AK1002" s="294" t="str">
        <f>IF(日報入力!G1002&gt;0,AI1002-AJ1002,"")</f>
        <v/>
      </c>
      <c r="AL1002" s="292" t="str">
        <f>IF(日報入力!G1002&gt;0,日報入力!E1002*日報入力!AM1002,"")</f>
        <v/>
      </c>
      <c r="AM1002" s="292" t="str">
        <f>IF(日報入力!G1002&gt;0,日報入力!AB1002*日報入力!AM1002,"")</f>
        <v/>
      </c>
      <c r="AN1002" s="68" t="str">
        <f>IF(日報入力!G1002&gt;0,日報入力!C1002,"")</f>
        <v/>
      </c>
      <c r="AO1002" s="68" t="str">
        <f>日報入力!B1002</f>
        <v/>
      </c>
      <c r="AP1002" s="68" t="str">
        <f>IF(日報入力!AQ1002,日報入力!BA1002,"")</f>
        <v/>
      </c>
      <c r="AQ1002" s="68" t="str">
        <f>IF(日報入力!AR1002,日報入力!BB1002,"")</f>
        <v/>
      </c>
      <c r="AR1002" s="68" t="str">
        <f>IF(日報入力!AS1002,"N勤","")</f>
        <v/>
      </c>
      <c r="AS1002" s="295" t="e">
        <f t="shared" si="65"/>
        <v>#VALUE!</v>
      </c>
      <c r="AT1002" s="439" t="str">
        <f>日報入力!AY1002</f>
        <v/>
      </c>
      <c r="AU1002" s="518" t="str">
        <f>IF(日報入力!G1002,G1002*60/E1002,"")</f>
        <v/>
      </c>
      <c r="AV1002" s="528" t="str">
        <f>IF(日報入力!AT1002,日報入力!AT1002,"")</f>
        <v/>
      </c>
      <c r="AW1002" s="529" t="str">
        <f>IF(日報入力!AT1002,AE1002/日報入力!AT1002,"")</f>
        <v/>
      </c>
      <c r="AX1002" s="530" t="e">
        <f>IF(1&lt;日報集計!AT1002,AT1002/(((F1002-I1002-J1002-N1002-O1002)*60)/(E1002)),"")</f>
        <v>#VALUE!</v>
      </c>
      <c r="AY1002" s="664" t="str">
        <f>IF(日報入力!H1002,AT1002/(((F1002-J1002)*60)/E1002),"")</f>
        <v/>
      </c>
      <c r="AZ1002" s="664" t="str">
        <f>IF(日報入力!I1002,AT1002/((G1002*60)/E1002),"")</f>
        <v/>
      </c>
      <c r="BA1002" s="296" t="str">
        <f>IF(日報入力!G1002,G1002/F1002,"")</f>
        <v/>
      </c>
      <c r="BB1002" s="386" t="e">
        <f t="shared" si="66"/>
        <v>#VALUE!</v>
      </c>
      <c r="BC1002" s="386" t="e">
        <f t="shared" si="67"/>
        <v>#VALUE!</v>
      </c>
      <c r="BD1002" s="80">
        <f>日報入力!AU1002</f>
        <v>0</v>
      </c>
      <c r="BE1002" s="534" t="str">
        <f>IF(日報入力!AV1002,日報入力!AV1002,"")</f>
        <v/>
      </c>
      <c r="BF1002" s="534" t="str">
        <f>IF(日報入力!AW1002,日報入力!AW1002,"")</f>
        <v/>
      </c>
      <c r="BG1002" s="398" t="str">
        <f>IF(日報入力!G1002,日報入力!K1002*日報入力!D1002*日報入力!BC1002,"")</f>
        <v/>
      </c>
    </row>
    <row r="1003" spans="1:59" ht="20.25" hidden="1" customHeight="1" x14ac:dyDescent="0.15">
      <c r="A1003" s="302" t="str">
        <f>IF(日報入力!G1003="","",日報入力!G1003)</f>
        <v/>
      </c>
      <c r="B1003" s="291" t="str">
        <f>IF(日報入力!G1003="","",日報入力!H1003)</f>
        <v/>
      </c>
      <c r="C1003" s="291" t="str">
        <f>IF(日報入力!G1003="","",日報入力!I1003)</f>
        <v/>
      </c>
      <c r="D1003" s="291" t="str">
        <f>IF(日報入力!G1003="","",日報入力!J1003)</f>
        <v/>
      </c>
      <c r="E1003" s="291" t="str">
        <f>IF(日報入力!G1003="","",日報入力!K1003)</f>
        <v/>
      </c>
      <c r="F1003" s="291" t="str">
        <f>IF(日報入力!G1003="","",日報入力!L1003)</f>
        <v/>
      </c>
      <c r="G1003" s="291" t="str">
        <f>IF(日報入力!G1003="","",日報入力!L1003-日報入力!O1003-日報入力!P1003-日報入力!Q1003-日報入力!R1003-日報入力!S1003-日報入力!T1003-日報入力!U1003-日報入力!V1003-日報入力!W1003-日報入力!X1003-日報入力!Y1003-日報入力!Z1003)</f>
        <v/>
      </c>
      <c r="H1003" s="291" t="str">
        <f>IF(日報入力!G1003="","",IF(日報入力!M1003&gt;=0,日報入力!M1003*F1003,F1003))</f>
        <v/>
      </c>
      <c r="I1003" s="291" t="str">
        <f>IF(日報入力!G1003="","",日報入力!O1003)</f>
        <v/>
      </c>
      <c r="J1003" s="291" t="str">
        <f>IF(日報入力!G1003="","",日報入力!P1003)</f>
        <v/>
      </c>
      <c r="K1003" s="291" t="str">
        <f>IF(日報入力!G1003="","",日報入力!Q1003)</f>
        <v/>
      </c>
      <c r="L1003" s="291" t="str">
        <f>IF(日報入力!G1003="","",日報入力!R1003)</f>
        <v/>
      </c>
      <c r="M1003" s="291" t="str">
        <f>IF(日報入力!G1003="","",日報入力!S1003)</f>
        <v/>
      </c>
      <c r="N1003" s="291" t="str">
        <f>IF(日報入力!G1003="","",日報入力!T1003)</f>
        <v/>
      </c>
      <c r="O1003" s="291" t="str">
        <f>IF(日報入力!G1003="","",日報入力!U1003)</f>
        <v/>
      </c>
      <c r="P1003" s="291" t="str">
        <f>IF(日報入力!G1003="","",日報入力!V1003)</f>
        <v/>
      </c>
      <c r="Q1003" s="291" t="str">
        <f>IF(日報入力!G1003="","",日報入力!W1003)</f>
        <v/>
      </c>
      <c r="R1003" s="291" t="str">
        <f>IF(日報入力!G1003="","",日報入力!X1003)</f>
        <v/>
      </c>
      <c r="S1003" s="291" t="str">
        <f>IF(日報入力!G1003="","",日報入力!Y1003)</f>
        <v/>
      </c>
      <c r="T1003" s="291" t="str">
        <f>IF(日報入力!G1003="","",日報入力!Z1003)</f>
        <v/>
      </c>
      <c r="U1003" s="291" t="str">
        <f>IF(日報入力!G1003="","",日報入力!AA1003)</f>
        <v/>
      </c>
      <c r="V1003" s="378" t="str">
        <f>IF(日報入力!G1003="","",日報入力!AB1003)</f>
        <v/>
      </c>
      <c r="W1003" s="291" t="str">
        <f>IF(日報入力!G1003="","",日報入力!AC1003)</f>
        <v/>
      </c>
      <c r="X1003" s="291" t="str">
        <f>IF(日報入力!G1003="","",日報入力!AD1003)</f>
        <v/>
      </c>
      <c r="Y1003" s="291" t="str">
        <f>IF(日報入力!G1003="","",日報入力!AE1003)</f>
        <v/>
      </c>
      <c r="Z1003" s="291" t="str">
        <f>IF(日報入力!G1003="","",日報入力!AF1003)</f>
        <v/>
      </c>
      <c r="AA1003" s="291" t="str">
        <f>IF(日報入力!G1003="","",日報入力!AG1003)</f>
        <v/>
      </c>
      <c r="AB1003" s="291" t="str">
        <f>IF(日報入力!G1003="","",日報入力!AH1003)</f>
        <v/>
      </c>
      <c r="AC1003" s="291" t="str">
        <f>IF(日報入力!G1003="","",日報入力!AI1003)</f>
        <v/>
      </c>
      <c r="AD1003" s="291" t="str">
        <f>IF(日報入力!G1003="","",日報入力!AJ1003)</f>
        <v/>
      </c>
      <c r="AE1003" s="292" t="str">
        <f>IF(日報入力!G1003="","",日報入力!E1003)</f>
        <v/>
      </c>
      <c r="AF1003" s="293" t="str">
        <f>IF(日報入力!G1003="","",日報入力!AK1003)</f>
        <v/>
      </c>
      <c r="AG1003" s="293" t="str">
        <f>IF(日報入力!G1003="","",日報入力!AL1003)</f>
        <v/>
      </c>
      <c r="AH1003" s="293" t="str">
        <f>IF(日報入力!G1003="","",日報入力!AM1003)</f>
        <v/>
      </c>
      <c r="AI1003" s="294" t="str">
        <f>IF(日報入力!G1003&gt;0,日報入力!D1003*日報入力!K1003*日報入力!AL1003,"")</f>
        <v/>
      </c>
      <c r="AJ1003" s="294" t="str">
        <f>IF(日報入力!G1003&gt;0,日報入力!E1003*日報入力!AL1003,"")</f>
        <v/>
      </c>
      <c r="AK1003" s="294" t="str">
        <f>IF(日報入力!G1003&gt;0,AI1003-AJ1003,"")</f>
        <v/>
      </c>
      <c r="AL1003" s="292" t="str">
        <f>IF(日報入力!G1003&gt;0,日報入力!E1003*日報入力!AM1003,"")</f>
        <v/>
      </c>
      <c r="AM1003" s="292" t="str">
        <f>IF(日報入力!G1003&gt;0,日報入力!AB1003*日報入力!AM1003,"")</f>
        <v/>
      </c>
      <c r="AN1003" s="68" t="str">
        <f>IF(日報入力!G1003&gt;0,日報入力!C1003,"")</f>
        <v/>
      </c>
      <c r="AO1003" s="68" t="str">
        <f>日報入力!B1003</f>
        <v/>
      </c>
      <c r="AP1003" s="68" t="str">
        <f>IF(日報入力!AQ1003,日報入力!BA1003,"")</f>
        <v/>
      </c>
      <c r="AQ1003" s="68" t="str">
        <f>IF(日報入力!AR1003,日報入力!BB1003,"")</f>
        <v/>
      </c>
      <c r="AR1003" s="68" t="str">
        <f>IF(日報入力!AS1003,"N勤","")</f>
        <v/>
      </c>
      <c r="AS1003" s="295" t="e">
        <f t="shared" si="65"/>
        <v>#VALUE!</v>
      </c>
      <c r="AT1003" s="439" t="str">
        <f>日報入力!AY1003</f>
        <v/>
      </c>
      <c r="AU1003" s="518" t="str">
        <f>IF(日報入力!G1003,G1003*60/E1003,"")</f>
        <v/>
      </c>
      <c r="AV1003" s="528" t="str">
        <f>IF(日報入力!AT1003,日報入力!AT1003,"")</f>
        <v/>
      </c>
      <c r="AW1003" s="529" t="str">
        <f>IF(日報入力!AT1003,AE1003/日報入力!AT1003,"")</f>
        <v/>
      </c>
      <c r="AX1003" s="530" t="e">
        <f>IF(1&lt;日報集計!AT1003,AT1003/(((F1003-I1003-J1003-N1003-O1003)*60)/(E1003)),"")</f>
        <v>#VALUE!</v>
      </c>
      <c r="AY1003" s="664" t="str">
        <f>IF(日報入力!H1003,AT1003/(((F1003-J1003)*60)/E1003),"")</f>
        <v/>
      </c>
      <c r="AZ1003" s="664" t="str">
        <f>IF(日報入力!I1003,AT1003/((G1003*60)/E1003),"")</f>
        <v/>
      </c>
      <c r="BA1003" s="296" t="str">
        <f>IF(日報入力!G1003,G1003/F1003,"")</f>
        <v/>
      </c>
      <c r="BB1003" s="386" t="e">
        <f t="shared" si="66"/>
        <v>#VALUE!</v>
      </c>
      <c r="BC1003" s="386" t="e">
        <f t="shared" si="67"/>
        <v>#VALUE!</v>
      </c>
      <c r="BD1003" s="80">
        <f>日報入力!AU1003</f>
        <v>0</v>
      </c>
      <c r="BE1003" s="534" t="str">
        <f>IF(日報入力!AV1003,日報入力!AV1003,"")</f>
        <v/>
      </c>
      <c r="BF1003" s="534" t="str">
        <f>IF(日報入力!AW1003,日報入力!AW1003,"")</f>
        <v/>
      </c>
      <c r="BG1003" s="398" t="str">
        <f>IF(日報入力!G1003,日報入力!K1003*日報入力!D1003*日報入力!BC1003,"")</f>
        <v/>
      </c>
    </row>
    <row r="1004" spans="1:59" ht="20.25" hidden="1" customHeight="1" x14ac:dyDescent="0.15">
      <c r="A1004" s="302" t="str">
        <f>IF(日報入力!G1004="","",日報入力!G1004)</f>
        <v/>
      </c>
      <c r="B1004" s="291" t="str">
        <f>IF(日報入力!G1004="","",日報入力!H1004)</f>
        <v/>
      </c>
      <c r="C1004" s="291" t="str">
        <f>IF(日報入力!G1004="","",日報入力!I1004)</f>
        <v/>
      </c>
      <c r="D1004" s="291" t="str">
        <f>IF(日報入力!G1004="","",日報入力!J1004)</f>
        <v/>
      </c>
      <c r="E1004" s="291" t="str">
        <f>IF(日報入力!G1004="","",日報入力!K1004)</f>
        <v/>
      </c>
      <c r="F1004" s="291" t="str">
        <f>IF(日報入力!G1004="","",日報入力!L1004)</f>
        <v/>
      </c>
      <c r="G1004" s="291" t="str">
        <f>IF(日報入力!G1004="","",日報入力!L1004-日報入力!O1004-日報入力!P1004-日報入力!Q1004-日報入力!R1004-日報入力!S1004-日報入力!T1004-日報入力!U1004-日報入力!V1004-日報入力!W1004-日報入力!X1004-日報入力!Y1004-日報入力!Z1004)</f>
        <v/>
      </c>
      <c r="H1004" s="291" t="str">
        <f>IF(日報入力!G1004="","",IF(日報入力!M1004&gt;=0,日報入力!M1004*F1004,F1004))</f>
        <v/>
      </c>
      <c r="I1004" s="291" t="str">
        <f>IF(日報入力!G1004="","",日報入力!O1004)</f>
        <v/>
      </c>
      <c r="J1004" s="291" t="str">
        <f>IF(日報入力!G1004="","",日報入力!P1004)</f>
        <v/>
      </c>
      <c r="K1004" s="291" t="str">
        <f>IF(日報入力!G1004="","",日報入力!Q1004)</f>
        <v/>
      </c>
      <c r="L1004" s="291" t="str">
        <f>IF(日報入力!G1004="","",日報入力!R1004)</f>
        <v/>
      </c>
      <c r="M1004" s="291" t="str">
        <f>IF(日報入力!G1004="","",日報入力!S1004)</f>
        <v/>
      </c>
      <c r="N1004" s="291" t="str">
        <f>IF(日報入力!G1004="","",日報入力!T1004)</f>
        <v/>
      </c>
      <c r="O1004" s="291" t="str">
        <f>IF(日報入力!G1004="","",日報入力!U1004)</f>
        <v/>
      </c>
      <c r="P1004" s="291" t="str">
        <f>IF(日報入力!G1004="","",日報入力!V1004)</f>
        <v/>
      </c>
      <c r="Q1004" s="291" t="str">
        <f>IF(日報入力!G1004="","",日報入力!W1004)</f>
        <v/>
      </c>
      <c r="R1004" s="291" t="str">
        <f>IF(日報入力!G1004="","",日報入力!X1004)</f>
        <v/>
      </c>
      <c r="S1004" s="291" t="str">
        <f>IF(日報入力!G1004="","",日報入力!Y1004)</f>
        <v/>
      </c>
      <c r="T1004" s="291" t="str">
        <f>IF(日報入力!G1004="","",日報入力!Z1004)</f>
        <v/>
      </c>
      <c r="U1004" s="291" t="str">
        <f>IF(日報入力!G1004="","",日報入力!AA1004)</f>
        <v/>
      </c>
      <c r="V1004" s="378" t="str">
        <f>IF(日報入力!G1004="","",日報入力!AB1004)</f>
        <v/>
      </c>
      <c r="W1004" s="291" t="str">
        <f>IF(日報入力!G1004="","",日報入力!AC1004)</f>
        <v/>
      </c>
      <c r="X1004" s="291" t="str">
        <f>IF(日報入力!G1004="","",日報入力!AD1004)</f>
        <v/>
      </c>
      <c r="Y1004" s="291" t="str">
        <f>IF(日報入力!G1004="","",日報入力!AE1004)</f>
        <v/>
      </c>
      <c r="Z1004" s="291" t="str">
        <f>IF(日報入力!G1004="","",日報入力!AF1004)</f>
        <v/>
      </c>
      <c r="AA1004" s="291" t="str">
        <f>IF(日報入力!G1004="","",日報入力!AG1004)</f>
        <v/>
      </c>
      <c r="AB1004" s="291" t="str">
        <f>IF(日報入力!G1004="","",日報入力!AH1004)</f>
        <v/>
      </c>
      <c r="AC1004" s="291" t="str">
        <f>IF(日報入力!G1004="","",日報入力!AI1004)</f>
        <v/>
      </c>
      <c r="AD1004" s="291" t="str">
        <f>IF(日報入力!G1004="","",日報入力!AJ1004)</f>
        <v/>
      </c>
      <c r="AE1004" s="292" t="str">
        <f>IF(日報入力!G1004="","",日報入力!E1004)</f>
        <v/>
      </c>
      <c r="AF1004" s="293" t="str">
        <f>IF(日報入力!G1004="","",日報入力!AK1004)</f>
        <v/>
      </c>
      <c r="AG1004" s="293" t="str">
        <f>IF(日報入力!G1004="","",日報入力!AL1004)</f>
        <v/>
      </c>
      <c r="AH1004" s="293" t="str">
        <f>IF(日報入力!G1004="","",日報入力!AM1004)</f>
        <v/>
      </c>
      <c r="AI1004" s="294" t="str">
        <f>IF(日報入力!G1004&gt;0,日報入力!D1004*日報入力!K1004*日報入力!AL1004,"")</f>
        <v/>
      </c>
      <c r="AJ1004" s="294" t="str">
        <f>IF(日報入力!G1004&gt;0,日報入力!E1004*日報入力!AL1004,"")</f>
        <v/>
      </c>
      <c r="AK1004" s="294" t="str">
        <f>IF(日報入力!G1004&gt;0,AI1004-AJ1004,"")</f>
        <v/>
      </c>
      <c r="AL1004" s="292" t="str">
        <f>IF(日報入力!G1004&gt;0,日報入力!E1004*日報入力!AM1004,"")</f>
        <v/>
      </c>
      <c r="AM1004" s="292" t="str">
        <f>IF(日報入力!G1004&gt;0,日報入力!AB1004*日報入力!AM1004,"")</f>
        <v/>
      </c>
      <c r="AN1004" s="68" t="str">
        <f>IF(日報入力!G1004&gt;0,日報入力!C1004,"")</f>
        <v/>
      </c>
      <c r="AO1004" s="68" t="str">
        <f>日報入力!B1004</f>
        <v/>
      </c>
      <c r="AP1004" s="68" t="str">
        <f>IF(日報入力!AQ1004,日報入力!BA1004,"")</f>
        <v/>
      </c>
      <c r="AQ1004" s="68" t="str">
        <f>IF(日報入力!AR1004,日報入力!BB1004,"")</f>
        <v/>
      </c>
      <c r="AR1004" s="68" t="str">
        <f>IF(日報入力!AS1004,"N勤","")</f>
        <v/>
      </c>
      <c r="AS1004" s="295" t="e">
        <f t="shared" si="65"/>
        <v>#VALUE!</v>
      </c>
      <c r="AT1004" s="439" t="str">
        <f>日報入力!AY1004</f>
        <v/>
      </c>
      <c r="AU1004" s="518" t="str">
        <f>IF(日報入力!G1004,G1004*60/E1004,"")</f>
        <v/>
      </c>
      <c r="AV1004" s="528" t="str">
        <f>IF(日報入力!AT1004,日報入力!AT1004,"")</f>
        <v/>
      </c>
      <c r="AW1004" s="529" t="str">
        <f>IF(日報入力!AT1004,AE1004/日報入力!AT1004,"")</f>
        <v/>
      </c>
      <c r="AX1004" s="530" t="e">
        <f>IF(1&lt;日報集計!AT1004,AT1004/(((F1004-I1004-J1004-N1004-O1004)*60)/(E1004)),"")</f>
        <v>#VALUE!</v>
      </c>
      <c r="AY1004" s="664" t="str">
        <f>IF(日報入力!H1004,AT1004/(((F1004-J1004)*60)/E1004),"")</f>
        <v/>
      </c>
      <c r="AZ1004" s="664" t="str">
        <f>IF(日報入力!I1004,AT1004/((G1004*60)/E1004),"")</f>
        <v/>
      </c>
      <c r="BA1004" s="296" t="str">
        <f>IF(日報入力!G1004,G1004/F1004,"")</f>
        <v/>
      </c>
      <c r="BB1004" s="386" t="e">
        <f t="shared" si="66"/>
        <v>#VALUE!</v>
      </c>
      <c r="BC1004" s="386" t="e">
        <f t="shared" si="67"/>
        <v>#VALUE!</v>
      </c>
      <c r="BD1004" s="80">
        <f>日報入力!AU1004</f>
        <v>0</v>
      </c>
      <c r="BE1004" s="534" t="str">
        <f>IF(日報入力!AV1004,日報入力!AV1004,"")</f>
        <v/>
      </c>
      <c r="BF1004" s="534" t="str">
        <f>IF(日報入力!AW1004,日報入力!AW1004,"")</f>
        <v/>
      </c>
      <c r="BG1004" s="398" t="str">
        <f>IF(日報入力!G1004,日報入力!K1004*日報入力!D1004*日報入力!BC1004,"")</f>
        <v/>
      </c>
    </row>
    <row r="1005" spans="1:59" ht="20.25" hidden="1" customHeight="1" x14ac:dyDescent="0.15">
      <c r="A1005" s="302" t="str">
        <f>IF(日報入力!G1005="","",日報入力!G1005)</f>
        <v/>
      </c>
      <c r="B1005" s="291" t="str">
        <f>IF(日報入力!G1005="","",日報入力!H1005)</f>
        <v/>
      </c>
      <c r="C1005" s="291" t="str">
        <f>IF(日報入力!G1005="","",日報入力!I1005)</f>
        <v/>
      </c>
      <c r="D1005" s="291" t="str">
        <f>IF(日報入力!G1005="","",日報入力!J1005)</f>
        <v/>
      </c>
      <c r="E1005" s="291" t="str">
        <f>IF(日報入力!G1005="","",日報入力!K1005)</f>
        <v/>
      </c>
      <c r="F1005" s="291" t="str">
        <f>IF(日報入力!G1005="","",日報入力!L1005)</f>
        <v/>
      </c>
      <c r="G1005" s="291" t="str">
        <f>IF(日報入力!G1005="","",日報入力!L1005-日報入力!O1005-日報入力!P1005-日報入力!Q1005-日報入力!R1005-日報入力!S1005-日報入力!T1005-日報入力!U1005-日報入力!V1005-日報入力!W1005-日報入力!X1005-日報入力!Y1005-日報入力!Z1005)</f>
        <v/>
      </c>
      <c r="H1005" s="291" t="str">
        <f>IF(日報入力!G1005="","",IF(日報入力!M1005&gt;=0,日報入力!M1005*F1005,F1005))</f>
        <v/>
      </c>
      <c r="I1005" s="291" t="str">
        <f>IF(日報入力!G1005="","",日報入力!O1005)</f>
        <v/>
      </c>
      <c r="J1005" s="291" t="str">
        <f>IF(日報入力!G1005="","",日報入力!P1005)</f>
        <v/>
      </c>
      <c r="K1005" s="291" t="str">
        <f>IF(日報入力!G1005="","",日報入力!Q1005)</f>
        <v/>
      </c>
      <c r="L1005" s="291" t="str">
        <f>IF(日報入力!G1005="","",日報入力!R1005)</f>
        <v/>
      </c>
      <c r="M1005" s="291" t="str">
        <f>IF(日報入力!G1005="","",日報入力!S1005)</f>
        <v/>
      </c>
      <c r="N1005" s="291" t="str">
        <f>IF(日報入力!G1005="","",日報入力!T1005)</f>
        <v/>
      </c>
      <c r="O1005" s="291" t="str">
        <f>IF(日報入力!G1005="","",日報入力!U1005)</f>
        <v/>
      </c>
      <c r="P1005" s="291" t="str">
        <f>IF(日報入力!G1005="","",日報入力!V1005)</f>
        <v/>
      </c>
      <c r="Q1005" s="291" t="str">
        <f>IF(日報入力!G1005="","",日報入力!W1005)</f>
        <v/>
      </c>
      <c r="R1005" s="291" t="str">
        <f>IF(日報入力!G1005="","",日報入力!X1005)</f>
        <v/>
      </c>
      <c r="S1005" s="291" t="str">
        <f>IF(日報入力!G1005="","",日報入力!Y1005)</f>
        <v/>
      </c>
      <c r="T1005" s="291" t="str">
        <f>IF(日報入力!G1005="","",日報入力!Z1005)</f>
        <v/>
      </c>
      <c r="U1005" s="291" t="str">
        <f>IF(日報入力!G1005="","",日報入力!AA1005)</f>
        <v/>
      </c>
      <c r="V1005" s="378" t="str">
        <f>IF(日報入力!G1005="","",日報入力!AB1005)</f>
        <v/>
      </c>
      <c r="W1005" s="291" t="str">
        <f>IF(日報入力!G1005="","",日報入力!AC1005)</f>
        <v/>
      </c>
      <c r="X1005" s="291" t="str">
        <f>IF(日報入力!G1005="","",日報入力!AD1005)</f>
        <v/>
      </c>
      <c r="Y1005" s="291" t="str">
        <f>IF(日報入力!G1005="","",日報入力!AE1005)</f>
        <v/>
      </c>
      <c r="Z1005" s="291" t="str">
        <f>IF(日報入力!G1005="","",日報入力!AF1005)</f>
        <v/>
      </c>
      <c r="AA1005" s="291" t="str">
        <f>IF(日報入力!G1005="","",日報入力!AG1005)</f>
        <v/>
      </c>
      <c r="AB1005" s="291" t="str">
        <f>IF(日報入力!G1005="","",日報入力!AH1005)</f>
        <v/>
      </c>
      <c r="AC1005" s="291" t="str">
        <f>IF(日報入力!G1005="","",日報入力!AI1005)</f>
        <v/>
      </c>
      <c r="AD1005" s="291" t="str">
        <f>IF(日報入力!G1005="","",日報入力!AJ1005)</f>
        <v/>
      </c>
      <c r="AE1005" s="292" t="str">
        <f>IF(日報入力!G1005="","",日報入力!E1005)</f>
        <v/>
      </c>
      <c r="AF1005" s="293" t="str">
        <f>IF(日報入力!G1005="","",日報入力!AK1005)</f>
        <v/>
      </c>
      <c r="AG1005" s="293" t="str">
        <f>IF(日報入力!G1005="","",日報入力!AL1005)</f>
        <v/>
      </c>
      <c r="AH1005" s="293" t="str">
        <f>IF(日報入力!G1005="","",日報入力!AM1005)</f>
        <v/>
      </c>
      <c r="AI1005" s="294" t="str">
        <f>IF(日報入力!G1005&gt;0,日報入力!D1005*日報入力!K1005*日報入力!AL1005,"")</f>
        <v/>
      </c>
      <c r="AJ1005" s="294" t="str">
        <f>IF(日報入力!G1005&gt;0,日報入力!E1005*日報入力!AL1005,"")</f>
        <v/>
      </c>
      <c r="AK1005" s="294" t="str">
        <f>IF(日報入力!G1005&gt;0,AI1005-AJ1005,"")</f>
        <v/>
      </c>
      <c r="AL1005" s="292" t="str">
        <f>IF(日報入力!G1005&gt;0,日報入力!E1005*日報入力!AM1005,"")</f>
        <v/>
      </c>
      <c r="AM1005" s="292" t="str">
        <f>IF(日報入力!G1005&gt;0,日報入力!AB1005*日報入力!AM1005,"")</f>
        <v/>
      </c>
      <c r="AN1005" s="68" t="str">
        <f>IF(日報入力!G1005&gt;0,日報入力!C1005,"")</f>
        <v/>
      </c>
      <c r="AO1005" s="68" t="str">
        <f>日報入力!B1005</f>
        <v/>
      </c>
      <c r="AP1005" s="68" t="str">
        <f>IF(日報入力!AQ1005,日報入力!BA1005,"")</f>
        <v/>
      </c>
      <c r="AQ1005" s="68" t="str">
        <f>IF(日報入力!AR1005,日報入力!BB1005,"")</f>
        <v/>
      </c>
      <c r="AR1005" s="68" t="str">
        <f>IF(日報入力!AS1005,"N勤","")</f>
        <v/>
      </c>
      <c r="AS1005" s="295" t="e">
        <f t="shared" si="65"/>
        <v>#VALUE!</v>
      </c>
      <c r="AT1005" s="439" t="str">
        <f>日報入力!AY1005</f>
        <v/>
      </c>
      <c r="AU1005" s="518" t="str">
        <f>IF(日報入力!G1005,G1005*60/E1005,"")</f>
        <v/>
      </c>
      <c r="AV1005" s="528" t="str">
        <f>IF(日報入力!AT1005,日報入力!AT1005,"")</f>
        <v/>
      </c>
      <c r="AW1005" s="529" t="str">
        <f>IF(日報入力!AT1005,AE1005/日報入力!AT1005,"")</f>
        <v/>
      </c>
      <c r="AX1005" s="530" t="e">
        <f>IF(1&lt;日報集計!AT1005,AT1005/(((F1005-I1005-J1005-N1005-O1005)*60)/(E1005)),"")</f>
        <v>#VALUE!</v>
      </c>
      <c r="AY1005" s="664" t="str">
        <f>IF(日報入力!H1005,AT1005/(((F1005-J1005)*60)/E1005),"")</f>
        <v/>
      </c>
      <c r="AZ1005" s="664" t="str">
        <f>IF(日報入力!I1005,AT1005/((G1005*60)/E1005),"")</f>
        <v/>
      </c>
      <c r="BA1005" s="296" t="str">
        <f>IF(日報入力!G1005,G1005/F1005,"")</f>
        <v/>
      </c>
      <c r="BB1005" s="386" t="e">
        <f t="shared" si="66"/>
        <v>#VALUE!</v>
      </c>
      <c r="BC1005" s="386" t="e">
        <f t="shared" si="67"/>
        <v>#VALUE!</v>
      </c>
      <c r="BD1005" s="80">
        <f>日報入力!AU1005</f>
        <v>0</v>
      </c>
      <c r="BE1005" s="534" t="str">
        <f>IF(日報入力!AV1005,日報入力!AV1005,"")</f>
        <v/>
      </c>
      <c r="BF1005" s="534" t="str">
        <f>IF(日報入力!AW1005,日報入力!AW1005,"")</f>
        <v/>
      </c>
      <c r="BG1005" s="398" t="str">
        <f>IF(日報入力!G1005,日報入力!K1005*日報入力!D1005*日報入力!BC1005,"")</f>
        <v/>
      </c>
    </row>
    <row r="1006" spans="1:59" ht="20.25" hidden="1" customHeight="1" x14ac:dyDescent="0.15">
      <c r="A1006" s="302" t="str">
        <f>IF(日報入力!G1006="","",日報入力!G1006)</f>
        <v/>
      </c>
      <c r="B1006" s="291" t="str">
        <f>IF(日報入力!G1006="","",日報入力!H1006)</f>
        <v/>
      </c>
      <c r="C1006" s="291" t="str">
        <f>IF(日報入力!G1006="","",日報入力!I1006)</f>
        <v/>
      </c>
      <c r="D1006" s="291" t="str">
        <f>IF(日報入力!G1006="","",日報入力!J1006)</f>
        <v/>
      </c>
      <c r="E1006" s="291" t="str">
        <f>IF(日報入力!G1006="","",日報入力!K1006)</f>
        <v/>
      </c>
      <c r="F1006" s="291" t="str">
        <f>IF(日報入力!G1006="","",日報入力!L1006)</f>
        <v/>
      </c>
      <c r="G1006" s="291" t="str">
        <f>IF(日報入力!G1006="","",日報入力!L1006-日報入力!O1006-日報入力!P1006-日報入力!Q1006-日報入力!R1006-日報入力!S1006-日報入力!T1006-日報入力!U1006-日報入力!V1006-日報入力!W1006-日報入力!X1006-日報入力!Y1006-日報入力!Z1006)</f>
        <v/>
      </c>
      <c r="H1006" s="291" t="str">
        <f>IF(日報入力!G1006="","",IF(日報入力!M1006&gt;=0,日報入力!M1006*F1006,F1006))</f>
        <v/>
      </c>
      <c r="I1006" s="291" t="str">
        <f>IF(日報入力!G1006="","",日報入力!O1006)</f>
        <v/>
      </c>
      <c r="J1006" s="291" t="str">
        <f>IF(日報入力!G1006="","",日報入力!P1006)</f>
        <v/>
      </c>
      <c r="K1006" s="291" t="str">
        <f>IF(日報入力!G1006="","",日報入力!Q1006)</f>
        <v/>
      </c>
      <c r="L1006" s="291" t="str">
        <f>IF(日報入力!G1006="","",日報入力!R1006)</f>
        <v/>
      </c>
      <c r="M1006" s="291" t="str">
        <f>IF(日報入力!G1006="","",日報入力!S1006)</f>
        <v/>
      </c>
      <c r="N1006" s="291" t="str">
        <f>IF(日報入力!G1006="","",日報入力!T1006)</f>
        <v/>
      </c>
      <c r="O1006" s="291" t="str">
        <f>IF(日報入力!G1006="","",日報入力!U1006)</f>
        <v/>
      </c>
      <c r="P1006" s="291" t="str">
        <f>IF(日報入力!G1006="","",日報入力!V1006)</f>
        <v/>
      </c>
      <c r="Q1006" s="291" t="str">
        <f>IF(日報入力!G1006="","",日報入力!W1006)</f>
        <v/>
      </c>
      <c r="R1006" s="291" t="str">
        <f>IF(日報入力!G1006="","",日報入力!X1006)</f>
        <v/>
      </c>
      <c r="S1006" s="291" t="str">
        <f>IF(日報入力!G1006="","",日報入力!Y1006)</f>
        <v/>
      </c>
      <c r="T1006" s="291" t="str">
        <f>IF(日報入力!G1006="","",日報入力!Z1006)</f>
        <v/>
      </c>
      <c r="U1006" s="291" t="str">
        <f>IF(日報入力!G1006="","",日報入力!AA1006)</f>
        <v/>
      </c>
      <c r="V1006" s="378" t="str">
        <f>IF(日報入力!G1006="","",日報入力!AB1006)</f>
        <v/>
      </c>
      <c r="W1006" s="291" t="str">
        <f>IF(日報入力!G1006="","",日報入力!AC1006)</f>
        <v/>
      </c>
      <c r="X1006" s="291" t="str">
        <f>IF(日報入力!G1006="","",日報入力!AD1006)</f>
        <v/>
      </c>
      <c r="Y1006" s="291" t="str">
        <f>IF(日報入力!G1006="","",日報入力!AE1006)</f>
        <v/>
      </c>
      <c r="Z1006" s="291" t="str">
        <f>IF(日報入力!G1006="","",日報入力!AF1006)</f>
        <v/>
      </c>
      <c r="AA1006" s="291" t="str">
        <f>IF(日報入力!G1006="","",日報入力!AG1006)</f>
        <v/>
      </c>
      <c r="AB1006" s="291" t="str">
        <f>IF(日報入力!G1006="","",日報入力!AH1006)</f>
        <v/>
      </c>
      <c r="AC1006" s="291" t="str">
        <f>IF(日報入力!G1006="","",日報入力!AI1006)</f>
        <v/>
      </c>
      <c r="AD1006" s="291" t="str">
        <f>IF(日報入力!G1006="","",日報入力!AJ1006)</f>
        <v/>
      </c>
      <c r="AE1006" s="292" t="str">
        <f>IF(日報入力!G1006="","",日報入力!E1006)</f>
        <v/>
      </c>
      <c r="AF1006" s="293" t="str">
        <f>IF(日報入力!G1006="","",日報入力!AK1006)</f>
        <v/>
      </c>
      <c r="AG1006" s="293" t="str">
        <f>IF(日報入力!G1006="","",日報入力!AL1006)</f>
        <v/>
      </c>
      <c r="AH1006" s="293" t="str">
        <f>IF(日報入力!G1006="","",日報入力!AM1006)</f>
        <v/>
      </c>
      <c r="AI1006" s="294" t="str">
        <f>IF(日報入力!G1006&gt;0,日報入力!D1006*日報入力!K1006*日報入力!AL1006,"")</f>
        <v/>
      </c>
      <c r="AJ1006" s="294" t="str">
        <f>IF(日報入力!G1006&gt;0,日報入力!E1006*日報入力!AL1006,"")</f>
        <v/>
      </c>
      <c r="AK1006" s="294" t="str">
        <f>IF(日報入力!G1006&gt;0,AI1006-AJ1006,"")</f>
        <v/>
      </c>
      <c r="AL1006" s="292" t="str">
        <f>IF(日報入力!G1006&gt;0,日報入力!E1006*日報入力!AM1006,"")</f>
        <v/>
      </c>
      <c r="AM1006" s="292" t="str">
        <f>IF(日報入力!G1006&gt;0,日報入力!AB1006*日報入力!AM1006,"")</f>
        <v/>
      </c>
      <c r="AN1006" s="68" t="str">
        <f>IF(日報入力!G1006&gt;0,日報入力!C1006,"")</f>
        <v/>
      </c>
      <c r="AO1006" s="68" t="str">
        <f>日報入力!B1006</f>
        <v/>
      </c>
      <c r="AP1006" s="68" t="str">
        <f>IF(日報入力!AQ1006,日報入力!BA1006,"")</f>
        <v/>
      </c>
      <c r="AQ1006" s="68" t="str">
        <f>IF(日報入力!AR1006,日報入力!BB1006,"")</f>
        <v/>
      </c>
      <c r="AR1006" s="68" t="str">
        <f>IF(日報入力!AS1006,"N勤","")</f>
        <v/>
      </c>
      <c r="AS1006" s="295" t="e">
        <f t="shared" si="65"/>
        <v>#VALUE!</v>
      </c>
      <c r="AT1006" s="439" t="str">
        <f>日報入力!AY1006</f>
        <v/>
      </c>
      <c r="AU1006" s="518" t="str">
        <f>IF(日報入力!G1006,G1006*60/E1006,"")</f>
        <v/>
      </c>
      <c r="AV1006" s="528" t="str">
        <f>IF(日報入力!AT1006,日報入力!AT1006,"")</f>
        <v/>
      </c>
      <c r="AW1006" s="529" t="str">
        <f>IF(日報入力!AT1006,AE1006/日報入力!AT1006,"")</f>
        <v/>
      </c>
      <c r="AX1006" s="530" t="e">
        <f>IF(1&lt;日報集計!AT1006,AT1006/(((F1006-I1006-J1006-N1006-O1006)*60)/(E1006)),"")</f>
        <v>#VALUE!</v>
      </c>
      <c r="AY1006" s="664" t="str">
        <f>IF(日報入力!H1006,AT1006/(((F1006-J1006)*60)/E1006),"")</f>
        <v/>
      </c>
      <c r="AZ1006" s="664" t="str">
        <f>IF(日報入力!I1006,AT1006/((G1006*60)/E1006),"")</f>
        <v/>
      </c>
      <c r="BA1006" s="296" t="str">
        <f>IF(日報入力!G1006,G1006/F1006,"")</f>
        <v/>
      </c>
      <c r="BB1006" s="386" t="e">
        <f t="shared" si="66"/>
        <v>#VALUE!</v>
      </c>
      <c r="BC1006" s="386" t="e">
        <f t="shared" si="67"/>
        <v>#VALUE!</v>
      </c>
      <c r="BD1006" s="80">
        <f>日報入力!AU1006</f>
        <v>0</v>
      </c>
      <c r="BE1006" s="534" t="str">
        <f>IF(日報入力!AV1006,日報入力!AV1006,"")</f>
        <v/>
      </c>
      <c r="BF1006" s="534" t="str">
        <f>IF(日報入力!AW1006,日報入力!AW1006,"")</f>
        <v/>
      </c>
      <c r="BG1006" s="398" t="str">
        <f>IF(日報入力!G1006,日報入力!K1006*日報入力!D1006*日報入力!BC1006,"")</f>
        <v/>
      </c>
    </row>
    <row r="1007" spans="1:59" ht="20.25" hidden="1" customHeight="1" x14ac:dyDescent="0.15">
      <c r="A1007" s="302" t="str">
        <f>IF(日報入力!G1007="","",日報入力!G1007)</f>
        <v/>
      </c>
      <c r="B1007" s="291" t="str">
        <f>IF(日報入力!G1007="","",日報入力!H1007)</f>
        <v/>
      </c>
      <c r="C1007" s="291" t="str">
        <f>IF(日報入力!G1007="","",日報入力!I1007)</f>
        <v/>
      </c>
      <c r="D1007" s="291" t="str">
        <f>IF(日報入力!G1007="","",日報入力!J1007)</f>
        <v/>
      </c>
      <c r="E1007" s="291" t="str">
        <f>IF(日報入力!G1007="","",日報入力!K1007)</f>
        <v/>
      </c>
      <c r="F1007" s="291" t="str">
        <f>IF(日報入力!G1007="","",日報入力!L1007)</f>
        <v/>
      </c>
      <c r="G1007" s="291" t="str">
        <f>IF(日報入力!G1007="","",日報入力!L1007-日報入力!O1007-日報入力!P1007-日報入力!Q1007-日報入力!R1007-日報入力!S1007-日報入力!T1007-日報入力!U1007-日報入力!V1007-日報入力!W1007-日報入力!X1007-日報入力!Y1007-日報入力!Z1007)</f>
        <v/>
      </c>
      <c r="H1007" s="291" t="str">
        <f>IF(日報入力!G1007="","",IF(日報入力!M1007&gt;=0,日報入力!M1007*F1007,F1007))</f>
        <v/>
      </c>
      <c r="I1007" s="291" t="str">
        <f>IF(日報入力!G1007="","",日報入力!O1007)</f>
        <v/>
      </c>
      <c r="J1007" s="291" t="str">
        <f>IF(日報入力!G1007="","",日報入力!P1007)</f>
        <v/>
      </c>
      <c r="K1007" s="291" t="str">
        <f>IF(日報入力!G1007="","",日報入力!Q1007)</f>
        <v/>
      </c>
      <c r="L1007" s="291" t="str">
        <f>IF(日報入力!G1007="","",日報入力!R1007)</f>
        <v/>
      </c>
      <c r="M1007" s="291" t="str">
        <f>IF(日報入力!G1007="","",日報入力!S1007)</f>
        <v/>
      </c>
      <c r="N1007" s="291" t="str">
        <f>IF(日報入力!G1007="","",日報入力!T1007)</f>
        <v/>
      </c>
      <c r="O1007" s="291" t="str">
        <f>IF(日報入力!G1007="","",日報入力!U1007)</f>
        <v/>
      </c>
      <c r="P1007" s="291" t="str">
        <f>IF(日報入力!G1007="","",日報入力!V1007)</f>
        <v/>
      </c>
      <c r="Q1007" s="291" t="str">
        <f>IF(日報入力!G1007="","",日報入力!W1007)</f>
        <v/>
      </c>
      <c r="R1007" s="291" t="str">
        <f>IF(日報入力!G1007="","",日報入力!X1007)</f>
        <v/>
      </c>
      <c r="S1007" s="291" t="str">
        <f>IF(日報入力!G1007="","",日報入力!Y1007)</f>
        <v/>
      </c>
      <c r="T1007" s="291" t="str">
        <f>IF(日報入力!G1007="","",日報入力!Z1007)</f>
        <v/>
      </c>
      <c r="U1007" s="291" t="str">
        <f>IF(日報入力!G1007="","",日報入力!AA1007)</f>
        <v/>
      </c>
      <c r="V1007" s="378" t="str">
        <f>IF(日報入力!G1007="","",日報入力!AB1007)</f>
        <v/>
      </c>
      <c r="W1007" s="291" t="str">
        <f>IF(日報入力!G1007="","",日報入力!AC1007)</f>
        <v/>
      </c>
      <c r="X1007" s="291" t="str">
        <f>IF(日報入力!G1007="","",日報入力!AD1007)</f>
        <v/>
      </c>
      <c r="Y1007" s="291" t="str">
        <f>IF(日報入力!G1007="","",日報入力!AE1007)</f>
        <v/>
      </c>
      <c r="Z1007" s="291" t="str">
        <f>IF(日報入力!G1007="","",日報入力!AF1007)</f>
        <v/>
      </c>
      <c r="AA1007" s="291" t="str">
        <f>IF(日報入力!G1007="","",日報入力!AG1007)</f>
        <v/>
      </c>
      <c r="AB1007" s="291" t="str">
        <f>IF(日報入力!G1007="","",日報入力!AH1007)</f>
        <v/>
      </c>
      <c r="AC1007" s="291" t="str">
        <f>IF(日報入力!G1007="","",日報入力!AI1007)</f>
        <v/>
      </c>
      <c r="AD1007" s="291" t="str">
        <f>IF(日報入力!G1007="","",日報入力!AJ1007)</f>
        <v/>
      </c>
      <c r="AE1007" s="292" t="str">
        <f>IF(日報入力!G1007="","",日報入力!E1007)</f>
        <v/>
      </c>
      <c r="AF1007" s="293" t="str">
        <f>IF(日報入力!G1007="","",日報入力!AK1007)</f>
        <v/>
      </c>
      <c r="AG1007" s="293" t="str">
        <f>IF(日報入力!G1007="","",日報入力!AL1007)</f>
        <v/>
      </c>
      <c r="AH1007" s="293" t="str">
        <f>IF(日報入力!G1007="","",日報入力!AM1007)</f>
        <v/>
      </c>
      <c r="AI1007" s="294" t="str">
        <f>IF(日報入力!G1007&gt;0,日報入力!D1007*日報入力!K1007*日報入力!AL1007,"")</f>
        <v/>
      </c>
      <c r="AJ1007" s="294" t="str">
        <f>IF(日報入力!G1007&gt;0,日報入力!E1007*日報入力!AL1007,"")</f>
        <v/>
      </c>
      <c r="AK1007" s="294" t="str">
        <f>IF(日報入力!G1007&gt;0,AI1007-AJ1007,"")</f>
        <v/>
      </c>
      <c r="AL1007" s="292" t="str">
        <f>IF(日報入力!G1007&gt;0,日報入力!E1007*日報入力!AM1007,"")</f>
        <v/>
      </c>
      <c r="AM1007" s="292" t="str">
        <f>IF(日報入力!G1007&gt;0,日報入力!AB1007*日報入力!AM1007,"")</f>
        <v/>
      </c>
      <c r="AN1007" s="68" t="str">
        <f>IF(日報入力!G1007&gt;0,日報入力!C1007,"")</f>
        <v/>
      </c>
      <c r="AO1007" s="68" t="str">
        <f>日報入力!B1007</f>
        <v/>
      </c>
      <c r="AP1007" s="68" t="str">
        <f>IF(日報入力!AQ1007,日報入力!BA1007,"")</f>
        <v/>
      </c>
      <c r="AQ1007" s="68" t="str">
        <f>IF(日報入力!AR1007,日報入力!BB1007,"")</f>
        <v/>
      </c>
      <c r="AR1007" s="68" t="str">
        <f>IF(日報入力!AS1007,"N勤","")</f>
        <v/>
      </c>
      <c r="AS1007" s="295" t="e">
        <f t="shared" si="65"/>
        <v>#VALUE!</v>
      </c>
      <c r="AT1007" s="439" t="str">
        <f>日報入力!AY1007</f>
        <v/>
      </c>
      <c r="AU1007" s="518" t="str">
        <f>IF(日報入力!G1007,G1007*60/E1007,"")</f>
        <v/>
      </c>
      <c r="AV1007" s="528" t="str">
        <f>IF(日報入力!AT1007,日報入力!AT1007,"")</f>
        <v/>
      </c>
      <c r="AW1007" s="529" t="str">
        <f>IF(日報入力!AT1007,AE1007/日報入力!AT1007,"")</f>
        <v/>
      </c>
      <c r="AX1007" s="530" t="e">
        <f>IF(1&lt;日報集計!AT1007,AT1007/(((F1007-I1007-J1007-N1007-O1007)*60)/(E1007)),"")</f>
        <v>#VALUE!</v>
      </c>
      <c r="AY1007" s="664" t="str">
        <f>IF(日報入力!H1007,AT1007/(((F1007-J1007)*60)/E1007),"")</f>
        <v/>
      </c>
      <c r="AZ1007" s="664" t="str">
        <f>IF(日報入力!I1007,AT1007/((G1007*60)/E1007),"")</f>
        <v/>
      </c>
      <c r="BA1007" s="296" t="str">
        <f>IF(日報入力!G1007,G1007/F1007,"")</f>
        <v/>
      </c>
      <c r="BB1007" s="386" t="e">
        <f t="shared" si="66"/>
        <v>#VALUE!</v>
      </c>
      <c r="BC1007" s="386" t="e">
        <f t="shared" si="67"/>
        <v>#VALUE!</v>
      </c>
      <c r="BD1007" s="80">
        <f>日報入力!AU1007</f>
        <v>0</v>
      </c>
      <c r="BE1007" s="534" t="str">
        <f>IF(日報入力!AV1007,日報入力!AV1007,"")</f>
        <v/>
      </c>
      <c r="BF1007" s="534" t="str">
        <f>IF(日報入力!AW1007,日報入力!AW1007,"")</f>
        <v/>
      </c>
      <c r="BG1007" s="398" t="str">
        <f>IF(日報入力!G1007,日報入力!K1007*日報入力!D1007*日報入力!BC1007,"")</f>
        <v/>
      </c>
    </row>
    <row r="1008" spans="1:59" ht="20.25" hidden="1" customHeight="1" x14ac:dyDescent="0.15">
      <c r="A1008" s="302" t="str">
        <f>IF(日報入力!G1008="","",日報入力!G1008)</f>
        <v/>
      </c>
      <c r="B1008" s="291" t="str">
        <f>IF(日報入力!G1008="","",日報入力!H1008)</f>
        <v/>
      </c>
      <c r="C1008" s="291" t="str">
        <f>IF(日報入力!G1008="","",日報入力!I1008)</f>
        <v/>
      </c>
      <c r="D1008" s="291" t="str">
        <f>IF(日報入力!G1008="","",日報入力!J1008)</f>
        <v/>
      </c>
      <c r="E1008" s="291" t="str">
        <f>IF(日報入力!G1008="","",日報入力!K1008)</f>
        <v/>
      </c>
      <c r="F1008" s="291" t="str">
        <f>IF(日報入力!G1008="","",日報入力!L1008)</f>
        <v/>
      </c>
      <c r="G1008" s="291" t="str">
        <f>IF(日報入力!G1008="","",日報入力!L1008-日報入力!O1008-日報入力!P1008-日報入力!Q1008-日報入力!R1008-日報入力!S1008-日報入力!T1008-日報入力!U1008-日報入力!V1008-日報入力!W1008-日報入力!X1008-日報入力!Y1008-日報入力!Z1008)</f>
        <v/>
      </c>
      <c r="H1008" s="291" t="str">
        <f>IF(日報入力!G1008="","",IF(日報入力!M1008&gt;=0,日報入力!M1008*F1008,F1008))</f>
        <v/>
      </c>
      <c r="I1008" s="291" t="str">
        <f>IF(日報入力!G1008="","",日報入力!O1008)</f>
        <v/>
      </c>
      <c r="J1008" s="291" t="str">
        <f>IF(日報入力!G1008="","",日報入力!P1008)</f>
        <v/>
      </c>
      <c r="K1008" s="291" t="str">
        <f>IF(日報入力!G1008="","",日報入力!Q1008)</f>
        <v/>
      </c>
      <c r="L1008" s="291" t="str">
        <f>IF(日報入力!G1008="","",日報入力!R1008)</f>
        <v/>
      </c>
      <c r="M1008" s="291" t="str">
        <f>IF(日報入力!G1008="","",日報入力!S1008)</f>
        <v/>
      </c>
      <c r="N1008" s="291" t="str">
        <f>IF(日報入力!G1008="","",日報入力!T1008)</f>
        <v/>
      </c>
      <c r="O1008" s="291" t="str">
        <f>IF(日報入力!G1008="","",日報入力!U1008)</f>
        <v/>
      </c>
      <c r="P1008" s="291" t="str">
        <f>IF(日報入力!G1008="","",日報入力!V1008)</f>
        <v/>
      </c>
      <c r="Q1008" s="291" t="str">
        <f>IF(日報入力!G1008="","",日報入力!W1008)</f>
        <v/>
      </c>
      <c r="R1008" s="291" t="str">
        <f>IF(日報入力!G1008="","",日報入力!X1008)</f>
        <v/>
      </c>
      <c r="S1008" s="291" t="str">
        <f>IF(日報入力!G1008="","",日報入力!Y1008)</f>
        <v/>
      </c>
      <c r="T1008" s="291" t="str">
        <f>IF(日報入力!G1008="","",日報入力!Z1008)</f>
        <v/>
      </c>
      <c r="U1008" s="291" t="str">
        <f>IF(日報入力!G1008="","",日報入力!AA1008)</f>
        <v/>
      </c>
      <c r="V1008" s="378" t="str">
        <f>IF(日報入力!G1008="","",日報入力!AB1008)</f>
        <v/>
      </c>
      <c r="W1008" s="291" t="str">
        <f>IF(日報入力!G1008="","",日報入力!AC1008)</f>
        <v/>
      </c>
      <c r="X1008" s="291" t="str">
        <f>IF(日報入力!G1008="","",日報入力!AD1008)</f>
        <v/>
      </c>
      <c r="Y1008" s="291" t="str">
        <f>IF(日報入力!G1008="","",日報入力!AE1008)</f>
        <v/>
      </c>
      <c r="Z1008" s="291" t="str">
        <f>IF(日報入力!G1008="","",日報入力!AF1008)</f>
        <v/>
      </c>
      <c r="AA1008" s="291" t="str">
        <f>IF(日報入力!G1008="","",日報入力!AG1008)</f>
        <v/>
      </c>
      <c r="AB1008" s="291" t="str">
        <f>IF(日報入力!G1008="","",日報入力!AH1008)</f>
        <v/>
      </c>
      <c r="AC1008" s="291" t="str">
        <f>IF(日報入力!G1008="","",日報入力!AI1008)</f>
        <v/>
      </c>
      <c r="AD1008" s="291" t="str">
        <f>IF(日報入力!G1008="","",日報入力!AJ1008)</f>
        <v/>
      </c>
      <c r="AE1008" s="292" t="str">
        <f>IF(日報入力!G1008="","",日報入力!E1008)</f>
        <v/>
      </c>
      <c r="AF1008" s="293" t="str">
        <f>IF(日報入力!G1008="","",日報入力!AK1008)</f>
        <v/>
      </c>
      <c r="AG1008" s="293" t="str">
        <f>IF(日報入力!G1008="","",日報入力!AL1008)</f>
        <v/>
      </c>
      <c r="AH1008" s="293" t="str">
        <f>IF(日報入力!G1008="","",日報入力!AM1008)</f>
        <v/>
      </c>
      <c r="AI1008" s="294" t="str">
        <f>IF(日報入力!G1008&gt;0,日報入力!D1008*日報入力!K1008*日報入力!AL1008,"")</f>
        <v/>
      </c>
      <c r="AJ1008" s="294" t="str">
        <f>IF(日報入力!G1008&gt;0,日報入力!E1008*日報入力!AL1008,"")</f>
        <v/>
      </c>
      <c r="AK1008" s="294" t="str">
        <f>IF(日報入力!G1008&gt;0,AI1008-AJ1008,"")</f>
        <v/>
      </c>
      <c r="AL1008" s="292" t="str">
        <f>IF(日報入力!G1008&gt;0,日報入力!E1008*日報入力!AM1008,"")</f>
        <v/>
      </c>
      <c r="AM1008" s="292" t="str">
        <f>IF(日報入力!G1008&gt;0,日報入力!AB1008*日報入力!AM1008,"")</f>
        <v/>
      </c>
      <c r="AN1008" s="68" t="str">
        <f>IF(日報入力!G1008&gt;0,日報入力!C1008,"")</f>
        <v/>
      </c>
      <c r="AO1008" s="68" t="str">
        <f>日報入力!B1008</f>
        <v/>
      </c>
      <c r="AP1008" s="68" t="str">
        <f>IF(日報入力!AQ1008,日報入力!BA1008,"")</f>
        <v/>
      </c>
      <c r="AQ1008" s="68" t="str">
        <f>IF(日報入力!AR1008,日報入力!BB1008,"")</f>
        <v/>
      </c>
      <c r="AR1008" s="68" t="str">
        <f>IF(日報入力!AS1008,"N勤","")</f>
        <v/>
      </c>
      <c r="AS1008" s="295" t="e">
        <f t="shared" si="65"/>
        <v>#VALUE!</v>
      </c>
      <c r="AT1008" s="439" t="str">
        <f>日報入力!AY1008</f>
        <v/>
      </c>
      <c r="AU1008" s="518" t="str">
        <f>IF(日報入力!G1008,G1008*60/E1008,"")</f>
        <v/>
      </c>
      <c r="AV1008" s="528" t="str">
        <f>IF(日報入力!AT1008,日報入力!AT1008,"")</f>
        <v/>
      </c>
      <c r="AW1008" s="529" t="str">
        <f>IF(日報入力!AT1008,AE1008/日報入力!AT1008,"")</f>
        <v/>
      </c>
      <c r="AX1008" s="530" t="e">
        <f>IF(1&lt;日報集計!AT1008,AT1008/(((F1008-I1008-J1008-N1008-O1008)*60)/(E1008)),"")</f>
        <v>#VALUE!</v>
      </c>
      <c r="AY1008" s="664" t="str">
        <f>IF(日報入力!H1008,AT1008/(((F1008-J1008)*60)/E1008),"")</f>
        <v/>
      </c>
      <c r="AZ1008" s="664" t="str">
        <f>IF(日報入力!I1008,AT1008/((G1008*60)/E1008),"")</f>
        <v/>
      </c>
      <c r="BA1008" s="296" t="str">
        <f>IF(日報入力!G1008,G1008/F1008,"")</f>
        <v/>
      </c>
      <c r="BB1008" s="386" t="e">
        <f t="shared" si="66"/>
        <v>#VALUE!</v>
      </c>
      <c r="BC1008" s="386" t="e">
        <f t="shared" si="67"/>
        <v>#VALUE!</v>
      </c>
      <c r="BD1008" s="80">
        <f>日報入力!AU1008</f>
        <v>0</v>
      </c>
      <c r="BE1008" s="534" t="str">
        <f>IF(日報入力!AV1008,日報入力!AV1008,"")</f>
        <v/>
      </c>
      <c r="BF1008" s="534" t="str">
        <f>IF(日報入力!AW1008,日報入力!AW1008,"")</f>
        <v/>
      </c>
      <c r="BG1008" s="398" t="str">
        <f>IF(日報入力!G1008,日報入力!K1008*日報入力!D1008*日報入力!BC1008,"")</f>
        <v/>
      </c>
    </row>
    <row r="1009" spans="1:59" ht="20.25" hidden="1" customHeight="1" x14ac:dyDescent="0.15">
      <c r="A1009" s="302" t="str">
        <f>IF(日報入力!G1009="","",日報入力!G1009)</f>
        <v/>
      </c>
      <c r="B1009" s="291" t="str">
        <f>IF(日報入力!G1009="","",日報入力!H1009)</f>
        <v/>
      </c>
      <c r="C1009" s="291" t="str">
        <f>IF(日報入力!G1009="","",日報入力!I1009)</f>
        <v/>
      </c>
      <c r="D1009" s="291" t="str">
        <f>IF(日報入力!G1009="","",日報入力!J1009)</f>
        <v/>
      </c>
      <c r="E1009" s="291" t="str">
        <f>IF(日報入力!G1009="","",日報入力!K1009)</f>
        <v/>
      </c>
      <c r="F1009" s="291" t="str">
        <f>IF(日報入力!G1009="","",日報入力!L1009)</f>
        <v/>
      </c>
      <c r="G1009" s="291" t="str">
        <f>IF(日報入力!G1009="","",日報入力!L1009-日報入力!O1009-日報入力!P1009-日報入力!Q1009-日報入力!R1009-日報入力!S1009-日報入力!T1009-日報入力!U1009-日報入力!V1009-日報入力!W1009-日報入力!X1009-日報入力!Y1009-日報入力!Z1009)</f>
        <v/>
      </c>
      <c r="H1009" s="291" t="str">
        <f>IF(日報入力!G1009="","",IF(日報入力!M1009&gt;=0,日報入力!M1009*F1009,F1009))</f>
        <v/>
      </c>
      <c r="I1009" s="291" t="str">
        <f>IF(日報入力!G1009="","",日報入力!O1009)</f>
        <v/>
      </c>
      <c r="J1009" s="291" t="str">
        <f>IF(日報入力!G1009="","",日報入力!P1009)</f>
        <v/>
      </c>
      <c r="K1009" s="291" t="str">
        <f>IF(日報入力!G1009="","",日報入力!Q1009)</f>
        <v/>
      </c>
      <c r="L1009" s="291" t="str">
        <f>IF(日報入力!G1009="","",日報入力!R1009)</f>
        <v/>
      </c>
      <c r="M1009" s="291" t="str">
        <f>IF(日報入力!G1009="","",日報入力!S1009)</f>
        <v/>
      </c>
      <c r="N1009" s="291" t="str">
        <f>IF(日報入力!G1009="","",日報入力!T1009)</f>
        <v/>
      </c>
      <c r="O1009" s="291" t="str">
        <f>IF(日報入力!G1009="","",日報入力!U1009)</f>
        <v/>
      </c>
      <c r="P1009" s="291" t="str">
        <f>IF(日報入力!G1009="","",日報入力!V1009)</f>
        <v/>
      </c>
      <c r="Q1009" s="291" t="str">
        <f>IF(日報入力!G1009="","",日報入力!W1009)</f>
        <v/>
      </c>
      <c r="R1009" s="291" t="str">
        <f>IF(日報入力!G1009="","",日報入力!X1009)</f>
        <v/>
      </c>
      <c r="S1009" s="291" t="str">
        <f>IF(日報入力!G1009="","",日報入力!Y1009)</f>
        <v/>
      </c>
      <c r="T1009" s="291" t="str">
        <f>IF(日報入力!G1009="","",日報入力!Z1009)</f>
        <v/>
      </c>
      <c r="U1009" s="291" t="str">
        <f>IF(日報入力!G1009="","",日報入力!AA1009)</f>
        <v/>
      </c>
      <c r="V1009" s="378" t="str">
        <f>IF(日報入力!G1009="","",日報入力!AB1009)</f>
        <v/>
      </c>
      <c r="W1009" s="291" t="str">
        <f>IF(日報入力!G1009="","",日報入力!AC1009)</f>
        <v/>
      </c>
      <c r="X1009" s="291" t="str">
        <f>IF(日報入力!G1009="","",日報入力!AD1009)</f>
        <v/>
      </c>
      <c r="Y1009" s="291" t="str">
        <f>IF(日報入力!G1009="","",日報入力!AE1009)</f>
        <v/>
      </c>
      <c r="Z1009" s="291" t="str">
        <f>IF(日報入力!G1009="","",日報入力!AF1009)</f>
        <v/>
      </c>
      <c r="AA1009" s="291" t="str">
        <f>IF(日報入力!G1009="","",日報入力!AG1009)</f>
        <v/>
      </c>
      <c r="AB1009" s="291" t="str">
        <f>IF(日報入力!G1009="","",日報入力!AH1009)</f>
        <v/>
      </c>
      <c r="AC1009" s="291" t="str">
        <f>IF(日報入力!G1009="","",日報入力!AI1009)</f>
        <v/>
      </c>
      <c r="AD1009" s="291" t="str">
        <f>IF(日報入力!G1009="","",日報入力!AJ1009)</f>
        <v/>
      </c>
      <c r="AE1009" s="292" t="str">
        <f>IF(日報入力!G1009="","",日報入力!E1009)</f>
        <v/>
      </c>
      <c r="AF1009" s="293" t="str">
        <f>IF(日報入力!G1009="","",日報入力!AK1009)</f>
        <v/>
      </c>
      <c r="AG1009" s="293" t="str">
        <f>IF(日報入力!G1009="","",日報入力!AL1009)</f>
        <v/>
      </c>
      <c r="AH1009" s="293" t="str">
        <f>IF(日報入力!G1009="","",日報入力!AM1009)</f>
        <v/>
      </c>
      <c r="AI1009" s="294" t="str">
        <f>IF(日報入力!G1009&gt;0,日報入力!D1009*日報入力!K1009*日報入力!AL1009,"")</f>
        <v/>
      </c>
      <c r="AJ1009" s="294" t="str">
        <f>IF(日報入力!G1009&gt;0,日報入力!E1009*日報入力!AL1009,"")</f>
        <v/>
      </c>
      <c r="AK1009" s="294" t="str">
        <f>IF(日報入力!G1009&gt;0,AI1009-AJ1009,"")</f>
        <v/>
      </c>
      <c r="AL1009" s="292" t="str">
        <f>IF(日報入力!G1009&gt;0,日報入力!E1009*日報入力!AM1009,"")</f>
        <v/>
      </c>
      <c r="AM1009" s="292" t="str">
        <f>IF(日報入力!G1009&gt;0,日報入力!AB1009*日報入力!AM1009,"")</f>
        <v/>
      </c>
      <c r="AN1009" s="68" t="str">
        <f>IF(日報入力!G1009&gt;0,日報入力!C1009,"")</f>
        <v/>
      </c>
      <c r="AO1009" s="68" t="str">
        <f>日報入力!B1009</f>
        <v/>
      </c>
      <c r="AP1009" s="68" t="str">
        <f>IF(日報入力!AQ1009,日報入力!BA1009,"")</f>
        <v/>
      </c>
      <c r="AQ1009" s="68" t="str">
        <f>IF(日報入力!AR1009,日報入力!BB1009,"")</f>
        <v/>
      </c>
      <c r="AR1009" s="68" t="str">
        <f>IF(日報入力!AS1009,"N勤","")</f>
        <v/>
      </c>
      <c r="AS1009" s="295" t="e">
        <f t="shared" si="65"/>
        <v>#VALUE!</v>
      </c>
      <c r="AT1009" s="439" t="str">
        <f>日報入力!AY1009</f>
        <v/>
      </c>
      <c r="AU1009" s="518" t="str">
        <f>IF(日報入力!G1009,G1009*60/E1009,"")</f>
        <v/>
      </c>
      <c r="AV1009" s="528" t="str">
        <f>IF(日報入力!AT1009,日報入力!AT1009,"")</f>
        <v/>
      </c>
      <c r="AW1009" s="529" t="str">
        <f>IF(日報入力!AT1009,AE1009/日報入力!AT1009,"")</f>
        <v/>
      </c>
      <c r="AX1009" s="530" t="e">
        <f>IF(1&lt;日報集計!AT1009,AT1009/(((F1009-I1009-J1009-N1009-O1009)*60)/(E1009)),"")</f>
        <v>#VALUE!</v>
      </c>
      <c r="AY1009" s="664" t="str">
        <f>IF(日報入力!H1009,AT1009/(((F1009-J1009)*60)/E1009),"")</f>
        <v/>
      </c>
      <c r="AZ1009" s="664" t="str">
        <f>IF(日報入力!I1009,AT1009/((G1009*60)/E1009),"")</f>
        <v/>
      </c>
      <c r="BA1009" s="296" t="str">
        <f>IF(日報入力!G1009,G1009/F1009,"")</f>
        <v/>
      </c>
      <c r="BB1009" s="386" t="e">
        <f t="shared" si="66"/>
        <v>#VALUE!</v>
      </c>
      <c r="BC1009" s="386" t="e">
        <f t="shared" si="67"/>
        <v>#VALUE!</v>
      </c>
      <c r="BD1009" s="80">
        <f>日報入力!AU1009</f>
        <v>0</v>
      </c>
      <c r="BE1009" s="534" t="str">
        <f>IF(日報入力!AV1009,日報入力!AV1009,"")</f>
        <v/>
      </c>
      <c r="BF1009" s="534" t="str">
        <f>IF(日報入力!AW1009,日報入力!AW1009,"")</f>
        <v/>
      </c>
      <c r="BG1009" s="398" t="str">
        <f>IF(日報入力!G1009,日報入力!K1009*日報入力!D1009*日報入力!BC1009,"")</f>
        <v/>
      </c>
    </row>
    <row r="1010" spans="1:59" ht="20.25" hidden="1" customHeight="1" x14ac:dyDescent="0.15">
      <c r="A1010" s="302" t="str">
        <f>IF(日報入力!G1010="","",日報入力!G1010)</f>
        <v/>
      </c>
      <c r="B1010" s="291" t="str">
        <f>IF(日報入力!G1010="","",日報入力!H1010)</f>
        <v/>
      </c>
      <c r="C1010" s="291" t="str">
        <f>IF(日報入力!G1010="","",日報入力!I1010)</f>
        <v/>
      </c>
      <c r="D1010" s="291" t="str">
        <f>IF(日報入力!G1010="","",日報入力!J1010)</f>
        <v/>
      </c>
      <c r="E1010" s="291" t="str">
        <f>IF(日報入力!G1010="","",日報入力!K1010)</f>
        <v/>
      </c>
      <c r="F1010" s="291" t="str">
        <f>IF(日報入力!G1010="","",日報入力!L1010)</f>
        <v/>
      </c>
      <c r="G1010" s="291" t="str">
        <f>IF(日報入力!G1010="","",日報入力!L1010-日報入力!O1010-日報入力!P1010-日報入力!Q1010-日報入力!R1010-日報入力!S1010-日報入力!T1010-日報入力!U1010-日報入力!V1010-日報入力!W1010-日報入力!X1010-日報入力!Y1010-日報入力!Z1010)</f>
        <v/>
      </c>
      <c r="H1010" s="291" t="str">
        <f>IF(日報入力!G1010="","",IF(日報入力!M1010&gt;=0,日報入力!M1010*F1010,F1010))</f>
        <v/>
      </c>
      <c r="I1010" s="291" t="str">
        <f>IF(日報入力!G1010="","",日報入力!O1010)</f>
        <v/>
      </c>
      <c r="J1010" s="291" t="str">
        <f>IF(日報入力!G1010="","",日報入力!P1010)</f>
        <v/>
      </c>
      <c r="K1010" s="291" t="str">
        <f>IF(日報入力!G1010="","",日報入力!Q1010)</f>
        <v/>
      </c>
      <c r="L1010" s="291" t="str">
        <f>IF(日報入力!G1010="","",日報入力!R1010)</f>
        <v/>
      </c>
      <c r="M1010" s="291" t="str">
        <f>IF(日報入力!G1010="","",日報入力!S1010)</f>
        <v/>
      </c>
      <c r="N1010" s="291" t="str">
        <f>IF(日報入力!G1010="","",日報入力!T1010)</f>
        <v/>
      </c>
      <c r="O1010" s="291" t="str">
        <f>IF(日報入力!G1010="","",日報入力!U1010)</f>
        <v/>
      </c>
      <c r="P1010" s="291" t="str">
        <f>IF(日報入力!G1010="","",日報入力!V1010)</f>
        <v/>
      </c>
      <c r="Q1010" s="291" t="str">
        <f>IF(日報入力!G1010="","",日報入力!W1010)</f>
        <v/>
      </c>
      <c r="R1010" s="291" t="str">
        <f>IF(日報入力!G1010="","",日報入力!X1010)</f>
        <v/>
      </c>
      <c r="S1010" s="291" t="str">
        <f>IF(日報入力!G1010="","",日報入力!Y1010)</f>
        <v/>
      </c>
      <c r="T1010" s="291" t="str">
        <f>IF(日報入力!G1010="","",日報入力!Z1010)</f>
        <v/>
      </c>
      <c r="U1010" s="291" t="str">
        <f>IF(日報入力!G1010="","",日報入力!AA1010)</f>
        <v/>
      </c>
      <c r="V1010" s="378" t="str">
        <f>IF(日報入力!G1010="","",日報入力!AB1010)</f>
        <v/>
      </c>
      <c r="W1010" s="291" t="str">
        <f>IF(日報入力!G1010="","",日報入力!AC1010)</f>
        <v/>
      </c>
      <c r="X1010" s="291" t="str">
        <f>IF(日報入力!G1010="","",日報入力!AD1010)</f>
        <v/>
      </c>
      <c r="Y1010" s="291" t="str">
        <f>IF(日報入力!G1010="","",日報入力!AE1010)</f>
        <v/>
      </c>
      <c r="Z1010" s="291" t="str">
        <f>IF(日報入力!G1010="","",日報入力!AF1010)</f>
        <v/>
      </c>
      <c r="AA1010" s="291" t="str">
        <f>IF(日報入力!G1010="","",日報入力!AG1010)</f>
        <v/>
      </c>
      <c r="AB1010" s="291" t="str">
        <f>IF(日報入力!G1010="","",日報入力!AH1010)</f>
        <v/>
      </c>
      <c r="AC1010" s="291" t="str">
        <f>IF(日報入力!G1010="","",日報入力!AI1010)</f>
        <v/>
      </c>
      <c r="AD1010" s="291" t="str">
        <f>IF(日報入力!G1010="","",日報入力!AJ1010)</f>
        <v/>
      </c>
      <c r="AE1010" s="292" t="str">
        <f>IF(日報入力!G1010="","",日報入力!E1010)</f>
        <v/>
      </c>
      <c r="AF1010" s="293" t="str">
        <f>IF(日報入力!G1010="","",日報入力!AK1010)</f>
        <v/>
      </c>
      <c r="AG1010" s="293" t="str">
        <f>IF(日報入力!G1010="","",日報入力!AL1010)</f>
        <v/>
      </c>
      <c r="AH1010" s="293" t="str">
        <f>IF(日報入力!G1010="","",日報入力!AM1010)</f>
        <v/>
      </c>
      <c r="AI1010" s="294" t="str">
        <f>IF(日報入力!G1010&gt;0,日報入力!D1010*日報入力!K1010*日報入力!AL1010,"")</f>
        <v/>
      </c>
      <c r="AJ1010" s="294" t="str">
        <f>IF(日報入力!G1010&gt;0,日報入力!E1010*日報入力!AL1010,"")</f>
        <v/>
      </c>
      <c r="AK1010" s="294" t="str">
        <f>IF(日報入力!G1010&gt;0,AI1010-AJ1010,"")</f>
        <v/>
      </c>
      <c r="AL1010" s="292" t="str">
        <f>IF(日報入力!G1010&gt;0,日報入力!E1010*日報入力!AM1010,"")</f>
        <v/>
      </c>
      <c r="AM1010" s="292" t="str">
        <f>IF(日報入力!G1010&gt;0,日報入力!AB1010*日報入力!AM1010,"")</f>
        <v/>
      </c>
      <c r="AN1010" s="68" t="str">
        <f>IF(日報入力!G1010&gt;0,日報入力!C1010,"")</f>
        <v/>
      </c>
      <c r="AO1010" s="68" t="str">
        <f>日報入力!B1010</f>
        <v/>
      </c>
      <c r="AP1010" s="68" t="str">
        <f>IF(日報入力!AQ1010,日報入力!BA1010,"")</f>
        <v/>
      </c>
      <c r="AQ1010" s="68" t="str">
        <f>IF(日報入力!AR1010,日報入力!BB1010,"")</f>
        <v/>
      </c>
      <c r="AR1010" s="68" t="str">
        <f>IF(日報入力!AS1010,"N勤","")</f>
        <v/>
      </c>
      <c r="AS1010" s="295" t="e">
        <f t="shared" si="65"/>
        <v>#VALUE!</v>
      </c>
      <c r="AT1010" s="439" t="str">
        <f>日報入力!AY1010</f>
        <v/>
      </c>
      <c r="AU1010" s="518" t="str">
        <f>IF(日報入力!G1010,G1010*60/E1010,"")</f>
        <v/>
      </c>
      <c r="AV1010" s="528" t="str">
        <f>IF(日報入力!AT1010,日報入力!AT1010,"")</f>
        <v/>
      </c>
      <c r="AW1010" s="529" t="str">
        <f>IF(日報入力!AT1010,AE1010/日報入力!AT1010,"")</f>
        <v/>
      </c>
      <c r="AX1010" s="530" t="e">
        <f>IF(1&lt;日報集計!AT1010,AT1010/(((F1010-I1010-J1010-N1010-O1010)*60)/(E1010)),"")</f>
        <v>#VALUE!</v>
      </c>
      <c r="AY1010" s="664" t="str">
        <f>IF(日報入力!H1010,AT1010/(((F1010-J1010)*60)/E1010),"")</f>
        <v/>
      </c>
      <c r="AZ1010" s="664" t="str">
        <f>IF(日報入力!I1010,AT1010/((G1010*60)/E1010),"")</f>
        <v/>
      </c>
      <c r="BA1010" s="296" t="str">
        <f>IF(日報入力!G1010,G1010/F1010,"")</f>
        <v/>
      </c>
      <c r="BB1010" s="386" t="e">
        <f t="shared" si="66"/>
        <v>#VALUE!</v>
      </c>
      <c r="BC1010" s="386" t="e">
        <f t="shared" si="67"/>
        <v>#VALUE!</v>
      </c>
      <c r="BD1010" s="80">
        <f>日報入力!AU1010</f>
        <v>0</v>
      </c>
      <c r="BE1010" s="534" t="str">
        <f>IF(日報入力!AV1010,日報入力!AV1010,"")</f>
        <v/>
      </c>
      <c r="BF1010" s="534" t="str">
        <f>IF(日報入力!AW1010,日報入力!AW1010,"")</f>
        <v/>
      </c>
      <c r="BG1010" s="398" t="str">
        <f>IF(日報入力!G1010,日報入力!K1010*日報入力!D1010*日報入力!BC1010,"")</f>
        <v/>
      </c>
    </row>
    <row r="1011" spans="1:59" ht="20.25" hidden="1" customHeight="1" x14ac:dyDescent="0.15">
      <c r="A1011" s="302" t="str">
        <f>IF(日報入力!G1011="","",日報入力!G1011)</f>
        <v/>
      </c>
      <c r="B1011" s="291" t="str">
        <f>IF(日報入力!G1011="","",日報入力!H1011)</f>
        <v/>
      </c>
      <c r="C1011" s="291" t="str">
        <f>IF(日報入力!G1011="","",日報入力!I1011)</f>
        <v/>
      </c>
      <c r="D1011" s="291" t="str">
        <f>IF(日報入力!G1011="","",日報入力!J1011)</f>
        <v/>
      </c>
      <c r="E1011" s="291" t="str">
        <f>IF(日報入力!G1011="","",日報入力!K1011)</f>
        <v/>
      </c>
      <c r="F1011" s="291" t="str">
        <f>IF(日報入力!G1011="","",日報入力!L1011)</f>
        <v/>
      </c>
      <c r="G1011" s="291" t="str">
        <f>IF(日報入力!G1011="","",日報入力!L1011-日報入力!O1011-日報入力!P1011-日報入力!Q1011-日報入力!R1011-日報入力!S1011-日報入力!T1011-日報入力!U1011-日報入力!V1011-日報入力!W1011-日報入力!X1011-日報入力!Y1011-日報入力!Z1011)</f>
        <v/>
      </c>
      <c r="H1011" s="291" t="str">
        <f>IF(日報入力!G1011="","",IF(日報入力!M1011&gt;=0,日報入力!M1011*F1011,F1011))</f>
        <v/>
      </c>
      <c r="I1011" s="291" t="str">
        <f>IF(日報入力!G1011="","",日報入力!O1011)</f>
        <v/>
      </c>
      <c r="J1011" s="291" t="str">
        <f>IF(日報入力!G1011="","",日報入力!P1011)</f>
        <v/>
      </c>
      <c r="K1011" s="291" t="str">
        <f>IF(日報入力!G1011="","",日報入力!Q1011)</f>
        <v/>
      </c>
      <c r="L1011" s="291" t="str">
        <f>IF(日報入力!G1011="","",日報入力!R1011)</f>
        <v/>
      </c>
      <c r="M1011" s="291" t="str">
        <f>IF(日報入力!G1011="","",日報入力!S1011)</f>
        <v/>
      </c>
      <c r="N1011" s="291" t="str">
        <f>IF(日報入力!G1011="","",日報入力!T1011)</f>
        <v/>
      </c>
      <c r="O1011" s="291" t="str">
        <f>IF(日報入力!G1011="","",日報入力!U1011)</f>
        <v/>
      </c>
      <c r="P1011" s="291" t="str">
        <f>IF(日報入力!G1011="","",日報入力!V1011)</f>
        <v/>
      </c>
      <c r="Q1011" s="291" t="str">
        <f>IF(日報入力!G1011="","",日報入力!W1011)</f>
        <v/>
      </c>
      <c r="R1011" s="291" t="str">
        <f>IF(日報入力!G1011="","",日報入力!X1011)</f>
        <v/>
      </c>
      <c r="S1011" s="291" t="str">
        <f>IF(日報入力!G1011="","",日報入力!Y1011)</f>
        <v/>
      </c>
      <c r="T1011" s="291" t="str">
        <f>IF(日報入力!G1011="","",日報入力!Z1011)</f>
        <v/>
      </c>
      <c r="U1011" s="291" t="str">
        <f>IF(日報入力!G1011="","",日報入力!AA1011)</f>
        <v/>
      </c>
      <c r="V1011" s="378" t="str">
        <f>IF(日報入力!G1011="","",日報入力!AB1011)</f>
        <v/>
      </c>
      <c r="W1011" s="291" t="str">
        <f>IF(日報入力!G1011="","",日報入力!AC1011)</f>
        <v/>
      </c>
      <c r="X1011" s="291" t="str">
        <f>IF(日報入力!G1011="","",日報入力!AD1011)</f>
        <v/>
      </c>
      <c r="Y1011" s="291" t="str">
        <f>IF(日報入力!G1011="","",日報入力!AE1011)</f>
        <v/>
      </c>
      <c r="Z1011" s="291" t="str">
        <f>IF(日報入力!G1011="","",日報入力!AF1011)</f>
        <v/>
      </c>
      <c r="AA1011" s="291" t="str">
        <f>IF(日報入力!G1011="","",日報入力!AG1011)</f>
        <v/>
      </c>
      <c r="AB1011" s="291" t="str">
        <f>IF(日報入力!G1011="","",日報入力!AH1011)</f>
        <v/>
      </c>
      <c r="AC1011" s="291" t="str">
        <f>IF(日報入力!G1011="","",日報入力!AI1011)</f>
        <v/>
      </c>
      <c r="AD1011" s="291" t="str">
        <f>IF(日報入力!G1011="","",日報入力!AJ1011)</f>
        <v/>
      </c>
      <c r="AE1011" s="292" t="str">
        <f>IF(日報入力!G1011="","",日報入力!E1011)</f>
        <v/>
      </c>
      <c r="AF1011" s="293" t="str">
        <f>IF(日報入力!G1011="","",日報入力!AK1011)</f>
        <v/>
      </c>
      <c r="AG1011" s="293" t="str">
        <f>IF(日報入力!G1011="","",日報入力!AL1011)</f>
        <v/>
      </c>
      <c r="AH1011" s="293" t="str">
        <f>IF(日報入力!G1011="","",日報入力!AM1011)</f>
        <v/>
      </c>
      <c r="AI1011" s="294" t="str">
        <f>IF(日報入力!G1011&gt;0,日報入力!D1011*日報入力!K1011*日報入力!AL1011,"")</f>
        <v/>
      </c>
      <c r="AJ1011" s="294" t="str">
        <f>IF(日報入力!G1011&gt;0,日報入力!E1011*日報入力!AL1011,"")</f>
        <v/>
      </c>
      <c r="AK1011" s="294" t="str">
        <f>IF(日報入力!G1011&gt;0,AI1011-AJ1011,"")</f>
        <v/>
      </c>
      <c r="AL1011" s="292" t="str">
        <f>IF(日報入力!G1011&gt;0,日報入力!E1011*日報入力!AM1011,"")</f>
        <v/>
      </c>
      <c r="AM1011" s="292" t="str">
        <f>IF(日報入力!G1011&gt;0,日報入力!AB1011*日報入力!AM1011,"")</f>
        <v/>
      </c>
      <c r="AN1011" s="68" t="str">
        <f>IF(日報入力!G1011&gt;0,日報入力!C1011,"")</f>
        <v/>
      </c>
      <c r="AO1011" s="68" t="str">
        <f>日報入力!B1011</f>
        <v/>
      </c>
      <c r="AP1011" s="68" t="str">
        <f>IF(日報入力!AQ1011,日報入力!BA1011,"")</f>
        <v/>
      </c>
      <c r="AQ1011" s="68" t="str">
        <f>IF(日報入力!AR1011,日報入力!BB1011,"")</f>
        <v/>
      </c>
      <c r="AR1011" s="68" t="str">
        <f>IF(日報入力!AS1011,"N勤","")</f>
        <v/>
      </c>
      <c r="AS1011" s="295" t="e">
        <f t="shared" si="65"/>
        <v>#VALUE!</v>
      </c>
      <c r="AT1011" s="439" t="str">
        <f>日報入力!AY1011</f>
        <v/>
      </c>
      <c r="AU1011" s="518" t="str">
        <f>IF(日報入力!G1011,G1011*60/E1011,"")</f>
        <v/>
      </c>
      <c r="AV1011" s="528" t="str">
        <f>IF(日報入力!AT1011,日報入力!AT1011,"")</f>
        <v/>
      </c>
      <c r="AW1011" s="529" t="str">
        <f>IF(日報入力!AT1011,AE1011/日報入力!AT1011,"")</f>
        <v/>
      </c>
      <c r="AX1011" s="530" t="e">
        <f>IF(1&lt;日報集計!AT1011,AT1011/(((F1011-I1011-J1011-N1011-O1011)*60)/(E1011)),"")</f>
        <v>#VALUE!</v>
      </c>
      <c r="AY1011" s="664" t="str">
        <f>IF(日報入力!H1011,AT1011/(((F1011-J1011)*60)/E1011),"")</f>
        <v/>
      </c>
      <c r="AZ1011" s="664" t="str">
        <f>IF(日報入力!I1011,AT1011/((G1011*60)/E1011),"")</f>
        <v/>
      </c>
      <c r="BA1011" s="296" t="str">
        <f>IF(日報入力!G1011,G1011/F1011,"")</f>
        <v/>
      </c>
      <c r="BB1011" s="386" t="e">
        <f t="shared" si="66"/>
        <v>#VALUE!</v>
      </c>
      <c r="BC1011" s="386" t="e">
        <f t="shared" si="67"/>
        <v>#VALUE!</v>
      </c>
      <c r="BD1011" s="80">
        <f>日報入力!AU1011</f>
        <v>0</v>
      </c>
      <c r="BE1011" s="534" t="str">
        <f>IF(日報入力!AV1011,日報入力!AV1011,"")</f>
        <v/>
      </c>
      <c r="BF1011" s="534" t="str">
        <f>IF(日報入力!AW1011,日報入力!AW1011,"")</f>
        <v/>
      </c>
      <c r="BG1011" s="398" t="str">
        <f>IF(日報入力!G1011,日報入力!K1011*日報入力!D1011*日報入力!BC1011,"")</f>
        <v/>
      </c>
    </row>
    <row r="1012" spans="1:59" ht="20.25" hidden="1" customHeight="1" x14ac:dyDescent="0.15">
      <c r="A1012" s="302" t="str">
        <f>IF(日報入力!G1012="","",日報入力!G1012)</f>
        <v/>
      </c>
      <c r="B1012" s="291" t="str">
        <f>IF(日報入力!G1012="","",日報入力!H1012)</f>
        <v/>
      </c>
      <c r="C1012" s="291" t="str">
        <f>IF(日報入力!G1012="","",日報入力!I1012)</f>
        <v/>
      </c>
      <c r="D1012" s="291" t="str">
        <f>IF(日報入力!G1012="","",日報入力!J1012)</f>
        <v/>
      </c>
      <c r="E1012" s="291" t="str">
        <f>IF(日報入力!G1012="","",日報入力!K1012)</f>
        <v/>
      </c>
      <c r="F1012" s="291" t="str">
        <f>IF(日報入力!G1012="","",日報入力!L1012)</f>
        <v/>
      </c>
      <c r="G1012" s="291" t="str">
        <f>IF(日報入力!G1012="","",日報入力!L1012-日報入力!O1012-日報入力!P1012-日報入力!Q1012-日報入力!R1012-日報入力!S1012-日報入力!T1012-日報入力!U1012-日報入力!V1012-日報入力!W1012-日報入力!X1012-日報入力!Y1012-日報入力!Z1012)</f>
        <v/>
      </c>
      <c r="H1012" s="291" t="str">
        <f>IF(日報入力!G1012="","",IF(日報入力!M1012&gt;=0,日報入力!M1012*F1012,F1012))</f>
        <v/>
      </c>
      <c r="I1012" s="291" t="str">
        <f>IF(日報入力!G1012="","",日報入力!O1012)</f>
        <v/>
      </c>
      <c r="J1012" s="291" t="str">
        <f>IF(日報入力!G1012="","",日報入力!P1012)</f>
        <v/>
      </c>
      <c r="K1012" s="291" t="str">
        <f>IF(日報入力!G1012="","",日報入力!Q1012)</f>
        <v/>
      </c>
      <c r="L1012" s="291" t="str">
        <f>IF(日報入力!G1012="","",日報入力!R1012)</f>
        <v/>
      </c>
      <c r="M1012" s="291" t="str">
        <f>IF(日報入力!G1012="","",日報入力!S1012)</f>
        <v/>
      </c>
      <c r="N1012" s="291" t="str">
        <f>IF(日報入力!G1012="","",日報入力!T1012)</f>
        <v/>
      </c>
      <c r="O1012" s="291" t="str">
        <f>IF(日報入力!G1012="","",日報入力!U1012)</f>
        <v/>
      </c>
      <c r="P1012" s="291" t="str">
        <f>IF(日報入力!G1012="","",日報入力!V1012)</f>
        <v/>
      </c>
      <c r="Q1012" s="291" t="str">
        <f>IF(日報入力!G1012="","",日報入力!W1012)</f>
        <v/>
      </c>
      <c r="R1012" s="291" t="str">
        <f>IF(日報入力!G1012="","",日報入力!X1012)</f>
        <v/>
      </c>
      <c r="S1012" s="291" t="str">
        <f>IF(日報入力!G1012="","",日報入力!Y1012)</f>
        <v/>
      </c>
      <c r="T1012" s="291" t="str">
        <f>IF(日報入力!G1012="","",日報入力!Z1012)</f>
        <v/>
      </c>
      <c r="U1012" s="291" t="str">
        <f>IF(日報入力!G1012="","",日報入力!AA1012)</f>
        <v/>
      </c>
      <c r="V1012" s="378" t="str">
        <f>IF(日報入力!G1012="","",日報入力!AB1012)</f>
        <v/>
      </c>
      <c r="W1012" s="291" t="str">
        <f>IF(日報入力!G1012="","",日報入力!AC1012)</f>
        <v/>
      </c>
      <c r="X1012" s="291" t="str">
        <f>IF(日報入力!G1012="","",日報入力!AD1012)</f>
        <v/>
      </c>
      <c r="Y1012" s="291" t="str">
        <f>IF(日報入力!G1012="","",日報入力!AE1012)</f>
        <v/>
      </c>
      <c r="Z1012" s="291" t="str">
        <f>IF(日報入力!G1012="","",日報入力!AF1012)</f>
        <v/>
      </c>
      <c r="AA1012" s="291" t="str">
        <f>IF(日報入力!G1012="","",日報入力!AG1012)</f>
        <v/>
      </c>
      <c r="AB1012" s="291" t="str">
        <f>IF(日報入力!G1012="","",日報入力!AH1012)</f>
        <v/>
      </c>
      <c r="AC1012" s="291" t="str">
        <f>IF(日報入力!G1012="","",日報入力!AI1012)</f>
        <v/>
      </c>
      <c r="AD1012" s="291" t="str">
        <f>IF(日報入力!G1012="","",日報入力!AJ1012)</f>
        <v/>
      </c>
      <c r="AE1012" s="292" t="str">
        <f>IF(日報入力!G1012="","",日報入力!E1012)</f>
        <v/>
      </c>
      <c r="AF1012" s="293" t="str">
        <f>IF(日報入力!G1012="","",日報入力!AK1012)</f>
        <v/>
      </c>
      <c r="AG1012" s="293" t="str">
        <f>IF(日報入力!G1012="","",日報入力!AL1012)</f>
        <v/>
      </c>
      <c r="AH1012" s="293" t="str">
        <f>IF(日報入力!G1012="","",日報入力!AM1012)</f>
        <v/>
      </c>
      <c r="AI1012" s="294" t="str">
        <f>IF(日報入力!G1012&gt;0,日報入力!D1012*日報入力!K1012*日報入力!AL1012,"")</f>
        <v/>
      </c>
      <c r="AJ1012" s="294" t="str">
        <f>IF(日報入力!G1012&gt;0,日報入力!E1012*日報入力!AL1012,"")</f>
        <v/>
      </c>
      <c r="AK1012" s="294" t="str">
        <f>IF(日報入力!G1012&gt;0,AI1012-AJ1012,"")</f>
        <v/>
      </c>
      <c r="AL1012" s="292" t="str">
        <f>IF(日報入力!G1012&gt;0,日報入力!E1012*日報入力!AM1012,"")</f>
        <v/>
      </c>
      <c r="AM1012" s="292" t="str">
        <f>IF(日報入力!G1012&gt;0,日報入力!AB1012*日報入力!AM1012,"")</f>
        <v/>
      </c>
      <c r="AN1012" s="68" t="str">
        <f>IF(日報入力!G1012&gt;0,日報入力!C1012,"")</f>
        <v/>
      </c>
      <c r="AO1012" s="68" t="str">
        <f>日報入力!B1012</f>
        <v/>
      </c>
      <c r="AP1012" s="68" t="str">
        <f>IF(日報入力!AQ1012,日報入力!BA1012,"")</f>
        <v/>
      </c>
      <c r="AQ1012" s="68" t="str">
        <f>IF(日報入力!AR1012,日報入力!BB1012,"")</f>
        <v/>
      </c>
      <c r="AR1012" s="68" t="str">
        <f>IF(日報入力!AS1012,"N勤","")</f>
        <v/>
      </c>
      <c r="AS1012" s="295" t="e">
        <f t="shared" si="65"/>
        <v>#VALUE!</v>
      </c>
      <c r="AT1012" s="439" t="str">
        <f>日報入力!AY1012</f>
        <v/>
      </c>
      <c r="AU1012" s="518" t="str">
        <f>IF(日報入力!G1012,G1012*60/E1012,"")</f>
        <v/>
      </c>
      <c r="AV1012" s="528" t="str">
        <f>IF(日報入力!AT1012,日報入力!AT1012,"")</f>
        <v/>
      </c>
      <c r="AW1012" s="529" t="str">
        <f>IF(日報入力!AT1012,AE1012/日報入力!AT1012,"")</f>
        <v/>
      </c>
      <c r="AX1012" s="530" t="e">
        <f>IF(1&lt;日報集計!AT1012,AT1012/(((F1012-I1012-J1012-N1012-O1012)*60)/(E1012)),"")</f>
        <v>#VALUE!</v>
      </c>
      <c r="AY1012" s="664" t="str">
        <f>IF(日報入力!H1012,AT1012/(((F1012-J1012)*60)/E1012),"")</f>
        <v/>
      </c>
      <c r="AZ1012" s="664" t="str">
        <f>IF(日報入力!I1012,AT1012/((G1012*60)/E1012),"")</f>
        <v/>
      </c>
      <c r="BA1012" s="296" t="str">
        <f>IF(日報入力!G1012,G1012/F1012,"")</f>
        <v/>
      </c>
      <c r="BB1012" s="386" t="e">
        <f t="shared" si="66"/>
        <v>#VALUE!</v>
      </c>
      <c r="BC1012" s="386" t="e">
        <f t="shared" si="67"/>
        <v>#VALUE!</v>
      </c>
      <c r="BD1012" s="80">
        <f>日報入力!AU1012</f>
        <v>0</v>
      </c>
      <c r="BE1012" s="534" t="str">
        <f>IF(日報入力!AV1012,日報入力!AV1012,"")</f>
        <v/>
      </c>
      <c r="BF1012" s="534" t="str">
        <f>IF(日報入力!AW1012,日報入力!AW1012,"")</f>
        <v/>
      </c>
      <c r="BG1012" s="398" t="str">
        <f>IF(日報入力!G1012,日報入力!K1012*日報入力!D1012*日報入力!BC1012,"")</f>
        <v/>
      </c>
    </row>
    <row r="1013" spans="1:59" ht="20.25" hidden="1" customHeight="1" x14ac:dyDescent="0.15">
      <c r="A1013" s="302" t="str">
        <f>IF(日報入力!G1013="","",日報入力!G1013)</f>
        <v/>
      </c>
      <c r="B1013" s="291" t="str">
        <f>IF(日報入力!G1013="","",日報入力!H1013)</f>
        <v/>
      </c>
      <c r="C1013" s="291" t="str">
        <f>IF(日報入力!G1013="","",日報入力!I1013)</f>
        <v/>
      </c>
      <c r="D1013" s="291" t="str">
        <f>IF(日報入力!G1013="","",日報入力!J1013)</f>
        <v/>
      </c>
      <c r="E1013" s="291" t="str">
        <f>IF(日報入力!G1013="","",日報入力!K1013)</f>
        <v/>
      </c>
      <c r="F1013" s="291" t="str">
        <f>IF(日報入力!G1013="","",日報入力!L1013)</f>
        <v/>
      </c>
      <c r="G1013" s="291" t="str">
        <f>IF(日報入力!G1013="","",日報入力!L1013-日報入力!O1013-日報入力!P1013-日報入力!Q1013-日報入力!R1013-日報入力!S1013-日報入力!T1013-日報入力!U1013-日報入力!V1013-日報入力!W1013-日報入力!X1013-日報入力!Y1013-日報入力!Z1013)</f>
        <v/>
      </c>
      <c r="H1013" s="291" t="str">
        <f>IF(日報入力!G1013="","",IF(日報入力!M1013&gt;=0,日報入力!M1013*F1013,F1013))</f>
        <v/>
      </c>
      <c r="I1013" s="291" t="str">
        <f>IF(日報入力!G1013="","",日報入力!O1013)</f>
        <v/>
      </c>
      <c r="J1013" s="291" t="str">
        <f>IF(日報入力!G1013="","",日報入力!P1013)</f>
        <v/>
      </c>
      <c r="K1013" s="291" t="str">
        <f>IF(日報入力!G1013="","",日報入力!Q1013)</f>
        <v/>
      </c>
      <c r="L1013" s="291" t="str">
        <f>IF(日報入力!G1013="","",日報入力!R1013)</f>
        <v/>
      </c>
      <c r="M1013" s="291" t="str">
        <f>IF(日報入力!G1013="","",日報入力!S1013)</f>
        <v/>
      </c>
      <c r="N1013" s="291" t="str">
        <f>IF(日報入力!G1013="","",日報入力!T1013)</f>
        <v/>
      </c>
      <c r="O1013" s="291" t="str">
        <f>IF(日報入力!G1013="","",日報入力!U1013)</f>
        <v/>
      </c>
      <c r="P1013" s="291" t="str">
        <f>IF(日報入力!G1013="","",日報入力!V1013)</f>
        <v/>
      </c>
      <c r="Q1013" s="291" t="str">
        <f>IF(日報入力!G1013="","",日報入力!W1013)</f>
        <v/>
      </c>
      <c r="R1013" s="291" t="str">
        <f>IF(日報入力!G1013="","",日報入力!X1013)</f>
        <v/>
      </c>
      <c r="S1013" s="291" t="str">
        <f>IF(日報入力!G1013="","",日報入力!Y1013)</f>
        <v/>
      </c>
      <c r="T1013" s="291" t="str">
        <f>IF(日報入力!G1013="","",日報入力!Z1013)</f>
        <v/>
      </c>
      <c r="U1013" s="291" t="str">
        <f>IF(日報入力!G1013="","",日報入力!AA1013)</f>
        <v/>
      </c>
      <c r="V1013" s="378" t="str">
        <f>IF(日報入力!G1013="","",日報入力!AB1013)</f>
        <v/>
      </c>
      <c r="W1013" s="291" t="str">
        <f>IF(日報入力!G1013="","",日報入力!AC1013)</f>
        <v/>
      </c>
      <c r="X1013" s="291" t="str">
        <f>IF(日報入力!G1013="","",日報入力!AD1013)</f>
        <v/>
      </c>
      <c r="Y1013" s="291" t="str">
        <f>IF(日報入力!G1013="","",日報入力!AE1013)</f>
        <v/>
      </c>
      <c r="Z1013" s="291" t="str">
        <f>IF(日報入力!G1013="","",日報入力!AF1013)</f>
        <v/>
      </c>
      <c r="AA1013" s="291" t="str">
        <f>IF(日報入力!G1013="","",日報入力!AG1013)</f>
        <v/>
      </c>
      <c r="AB1013" s="291" t="str">
        <f>IF(日報入力!G1013="","",日報入力!AH1013)</f>
        <v/>
      </c>
      <c r="AC1013" s="291" t="str">
        <f>IF(日報入力!G1013="","",日報入力!AI1013)</f>
        <v/>
      </c>
      <c r="AD1013" s="291" t="str">
        <f>IF(日報入力!G1013="","",日報入力!AJ1013)</f>
        <v/>
      </c>
      <c r="AE1013" s="292" t="str">
        <f>IF(日報入力!G1013="","",日報入力!E1013)</f>
        <v/>
      </c>
      <c r="AF1013" s="293" t="str">
        <f>IF(日報入力!G1013="","",日報入力!AK1013)</f>
        <v/>
      </c>
      <c r="AG1013" s="293" t="str">
        <f>IF(日報入力!G1013="","",日報入力!AL1013)</f>
        <v/>
      </c>
      <c r="AH1013" s="293" t="str">
        <f>IF(日報入力!G1013="","",日報入力!AM1013)</f>
        <v/>
      </c>
      <c r="AI1013" s="294" t="str">
        <f>IF(日報入力!G1013&gt;0,日報入力!D1013*日報入力!K1013*日報入力!AL1013,"")</f>
        <v/>
      </c>
      <c r="AJ1013" s="294" t="str">
        <f>IF(日報入力!G1013&gt;0,日報入力!E1013*日報入力!AL1013,"")</f>
        <v/>
      </c>
      <c r="AK1013" s="294" t="str">
        <f>IF(日報入力!G1013&gt;0,AI1013-AJ1013,"")</f>
        <v/>
      </c>
      <c r="AL1013" s="292" t="str">
        <f>IF(日報入力!G1013&gt;0,日報入力!E1013*日報入力!AM1013,"")</f>
        <v/>
      </c>
      <c r="AM1013" s="292" t="str">
        <f>IF(日報入力!G1013&gt;0,日報入力!AB1013*日報入力!AM1013,"")</f>
        <v/>
      </c>
      <c r="AN1013" s="68" t="str">
        <f>IF(日報入力!G1013&gt;0,日報入力!C1013,"")</f>
        <v/>
      </c>
      <c r="AO1013" s="68" t="str">
        <f>日報入力!B1013</f>
        <v/>
      </c>
      <c r="AP1013" s="68" t="str">
        <f>IF(日報入力!AQ1013,日報入力!BA1013,"")</f>
        <v/>
      </c>
      <c r="AQ1013" s="68" t="str">
        <f>IF(日報入力!AR1013,日報入力!BB1013,"")</f>
        <v/>
      </c>
      <c r="AR1013" s="68" t="str">
        <f>IF(日報入力!AS1013,"N勤","")</f>
        <v/>
      </c>
      <c r="AS1013" s="295" t="e">
        <f t="shared" si="65"/>
        <v>#VALUE!</v>
      </c>
      <c r="AT1013" s="439" t="str">
        <f>日報入力!AY1013</f>
        <v/>
      </c>
      <c r="AU1013" s="518" t="str">
        <f>IF(日報入力!G1013,G1013*60/E1013,"")</f>
        <v/>
      </c>
      <c r="AV1013" s="528" t="str">
        <f>IF(日報入力!AT1013,日報入力!AT1013,"")</f>
        <v/>
      </c>
      <c r="AW1013" s="529" t="str">
        <f>IF(日報入力!AT1013,AE1013/日報入力!AT1013,"")</f>
        <v/>
      </c>
      <c r="AX1013" s="530" t="e">
        <f>IF(1&lt;日報集計!AT1013,AT1013/(((F1013-I1013-J1013-N1013-O1013)*60)/(E1013)),"")</f>
        <v>#VALUE!</v>
      </c>
      <c r="AY1013" s="664" t="str">
        <f>IF(日報入力!H1013,AT1013/(((F1013-J1013)*60)/E1013),"")</f>
        <v/>
      </c>
      <c r="AZ1013" s="664" t="str">
        <f>IF(日報入力!I1013,AT1013/((G1013*60)/E1013),"")</f>
        <v/>
      </c>
      <c r="BA1013" s="296" t="str">
        <f>IF(日報入力!G1013,G1013/F1013,"")</f>
        <v/>
      </c>
      <c r="BB1013" s="386" t="e">
        <f t="shared" si="66"/>
        <v>#VALUE!</v>
      </c>
      <c r="BC1013" s="386" t="e">
        <f t="shared" si="67"/>
        <v>#VALUE!</v>
      </c>
      <c r="BD1013" s="80">
        <f>日報入力!AU1013</f>
        <v>0</v>
      </c>
      <c r="BE1013" s="534" t="str">
        <f>IF(日報入力!AV1013,日報入力!AV1013,"")</f>
        <v/>
      </c>
      <c r="BF1013" s="534" t="str">
        <f>IF(日報入力!AW1013,日報入力!AW1013,"")</f>
        <v/>
      </c>
      <c r="BG1013" s="398" t="str">
        <f>IF(日報入力!G1013,日報入力!K1013*日報入力!D1013*日報入力!BC1013,"")</f>
        <v/>
      </c>
    </row>
    <row r="1014" spans="1:59" ht="20.25" hidden="1" customHeight="1" x14ac:dyDescent="0.15">
      <c r="A1014" s="302" t="str">
        <f>IF(日報入力!G1014="","",日報入力!G1014)</f>
        <v/>
      </c>
      <c r="B1014" s="291" t="str">
        <f>IF(日報入力!G1014="","",日報入力!H1014)</f>
        <v/>
      </c>
      <c r="C1014" s="291" t="str">
        <f>IF(日報入力!G1014="","",日報入力!I1014)</f>
        <v/>
      </c>
      <c r="D1014" s="291" t="str">
        <f>IF(日報入力!G1014="","",日報入力!J1014)</f>
        <v/>
      </c>
      <c r="E1014" s="291" t="str">
        <f>IF(日報入力!G1014="","",日報入力!K1014)</f>
        <v/>
      </c>
      <c r="F1014" s="291" t="str">
        <f>IF(日報入力!G1014="","",日報入力!L1014)</f>
        <v/>
      </c>
      <c r="G1014" s="291" t="str">
        <f>IF(日報入力!G1014="","",日報入力!L1014-日報入力!O1014-日報入力!P1014-日報入力!Q1014-日報入力!R1014-日報入力!S1014-日報入力!T1014-日報入力!U1014-日報入力!V1014-日報入力!W1014-日報入力!X1014-日報入力!Y1014-日報入力!Z1014)</f>
        <v/>
      </c>
      <c r="H1014" s="291" t="str">
        <f>IF(日報入力!G1014="","",IF(日報入力!M1014&gt;=0,日報入力!M1014*F1014,F1014))</f>
        <v/>
      </c>
      <c r="I1014" s="291" t="str">
        <f>IF(日報入力!G1014="","",日報入力!O1014)</f>
        <v/>
      </c>
      <c r="J1014" s="291" t="str">
        <f>IF(日報入力!G1014="","",日報入力!P1014)</f>
        <v/>
      </c>
      <c r="K1014" s="291" t="str">
        <f>IF(日報入力!G1014="","",日報入力!Q1014)</f>
        <v/>
      </c>
      <c r="L1014" s="291" t="str">
        <f>IF(日報入力!G1014="","",日報入力!R1014)</f>
        <v/>
      </c>
      <c r="M1014" s="291" t="str">
        <f>IF(日報入力!G1014="","",日報入力!S1014)</f>
        <v/>
      </c>
      <c r="N1014" s="291" t="str">
        <f>IF(日報入力!G1014="","",日報入力!T1014)</f>
        <v/>
      </c>
      <c r="O1014" s="291" t="str">
        <f>IF(日報入力!G1014="","",日報入力!U1014)</f>
        <v/>
      </c>
      <c r="P1014" s="291" t="str">
        <f>IF(日報入力!G1014="","",日報入力!V1014)</f>
        <v/>
      </c>
      <c r="Q1014" s="291" t="str">
        <f>IF(日報入力!G1014="","",日報入力!W1014)</f>
        <v/>
      </c>
      <c r="R1014" s="291" t="str">
        <f>IF(日報入力!G1014="","",日報入力!X1014)</f>
        <v/>
      </c>
      <c r="S1014" s="291" t="str">
        <f>IF(日報入力!G1014="","",日報入力!Y1014)</f>
        <v/>
      </c>
      <c r="T1014" s="291" t="str">
        <f>IF(日報入力!G1014="","",日報入力!Z1014)</f>
        <v/>
      </c>
      <c r="U1014" s="291" t="str">
        <f>IF(日報入力!G1014="","",日報入力!AA1014)</f>
        <v/>
      </c>
      <c r="V1014" s="378" t="str">
        <f>IF(日報入力!G1014="","",日報入力!AB1014)</f>
        <v/>
      </c>
      <c r="W1014" s="291" t="str">
        <f>IF(日報入力!G1014="","",日報入力!AC1014)</f>
        <v/>
      </c>
      <c r="X1014" s="291" t="str">
        <f>IF(日報入力!G1014="","",日報入力!AD1014)</f>
        <v/>
      </c>
      <c r="Y1014" s="291" t="str">
        <f>IF(日報入力!G1014="","",日報入力!AE1014)</f>
        <v/>
      </c>
      <c r="Z1014" s="291" t="str">
        <f>IF(日報入力!G1014="","",日報入力!AF1014)</f>
        <v/>
      </c>
      <c r="AA1014" s="291" t="str">
        <f>IF(日報入力!G1014="","",日報入力!AG1014)</f>
        <v/>
      </c>
      <c r="AB1014" s="291" t="str">
        <f>IF(日報入力!G1014="","",日報入力!AH1014)</f>
        <v/>
      </c>
      <c r="AC1014" s="291" t="str">
        <f>IF(日報入力!G1014="","",日報入力!AI1014)</f>
        <v/>
      </c>
      <c r="AD1014" s="291" t="str">
        <f>IF(日報入力!G1014="","",日報入力!AJ1014)</f>
        <v/>
      </c>
      <c r="AE1014" s="292" t="str">
        <f>IF(日報入力!G1014="","",日報入力!E1014)</f>
        <v/>
      </c>
      <c r="AF1014" s="293" t="str">
        <f>IF(日報入力!G1014="","",日報入力!AK1014)</f>
        <v/>
      </c>
      <c r="AG1014" s="293" t="str">
        <f>IF(日報入力!G1014="","",日報入力!AL1014)</f>
        <v/>
      </c>
      <c r="AH1014" s="293" t="str">
        <f>IF(日報入力!G1014="","",日報入力!AM1014)</f>
        <v/>
      </c>
      <c r="AI1014" s="294" t="str">
        <f>IF(日報入力!G1014&gt;0,日報入力!D1014*日報入力!K1014*日報入力!AL1014,"")</f>
        <v/>
      </c>
      <c r="AJ1014" s="294" t="str">
        <f>IF(日報入力!G1014&gt;0,日報入力!E1014*日報入力!AL1014,"")</f>
        <v/>
      </c>
      <c r="AK1014" s="294" t="str">
        <f>IF(日報入力!G1014&gt;0,AI1014-AJ1014,"")</f>
        <v/>
      </c>
      <c r="AL1014" s="292" t="str">
        <f>IF(日報入力!G1014&gt;0,日報入力!E1014*日報入力!AM1014,"")</f>
        <v/>
      </c>
      <c r="AM1014" s="292" t="str">
        <f>IF(日報入力!G1014&gt;0,日報入力!AB1014*日報入力!AM1014,"")</f>
        <v/>
      </c>
      <c r="AN1014" s="68" t="str">
        <f>IF(日報入力!G1014&gt;0,日報入力!C1014,"")</f>
        <v/>
      </c>
      <c r="AO1014" s="68" t="str">
        <f>日報入力!B1014</f>
        <v/>
      </c>
      <c r="AP1014" s="68" t="str">
        <f>IF(日報入力!AQ1014,日報入力!BA1014,"")</f>
        <v/>
      </c>
      <c r="AQ1014" s="68" t="str">
        <f>IF(日報入力!AR1014,日報入力!BB1014,"")</f>
        <v/>
      </c>
      <c r="AR1014" s="68" t="str">
        <f>IF(日報入力!AS1014,"N勤","")</f>
        <v/>
      </c>
      <c r="AS1014" s="295" t="e">
        <f t="shared" si="65"/>
        <v>#VALUE!</v>
      </c>
      <c r="AT1014" s="439" t="str">
        <f>日報入力!AY1014</f>
        <v/>
      </c>
      <c r="AU1014" s="518" t="str">
        <f>IF(日報入力!G1014,G1014*60/E1014,"")</f>
        <v/>
      </c>
      <c r="AV1014" s="528" t="str">
        <f>IF(日報入力!AT1014,日報入力!AT1014,"")</f>
        <v/>
      </c>
      <c r="AW1014" s="529" t="str">
        <f>IF(日報入力!AT1014,AE1014/日報入力!AT1014,"")</f>
        <v/>
      </c>
      <c r="AX1014" s="530" t="e">
        <f>IF(1&lt;日報集計!AT1014,AT1014/(((F1014-I1014-J1014-N1014-O1014)*60)/(E1014)),"")</f>
        <v>#VALUE!</v>
      </c>
      <c r="AY1014" s="664" t="str">
        <f>IF(日報入力!H1014,AT1014/(((F1014-J1014)*60)/E1014),"")</f>
        <v/>
      </c>
      <c r="AZ1014" s="664" t="str">
        <f>IF(日報入力!I1014,AT1014/((G1014*60)/E1014),"")</f>
        <v/>
      </c>
      <c r="BA1014" s="296" t="str">
        <f>IF(日報入力!G1014,G1014/F1014,"")</f>
        <v/>
      </c>
      <c r="BB1014" s="386" t="e">
        <f t="shared" si="66"/>
        <v>#VALUE!</v>
      </c>
      <c r="BC1014" s="386" t="e">
        <f t="shared" si="67"/>
        <v>#VALUE!</v>
      </c>
      <c r="BD1014" s="80">
        <f>日報入力!AU1014</f>
        <v>0</v>
      </c>
      <c r="BE1014" s="534" t="str">
        <f>IF(日報入力!AV1014,日報入力!AV1014,"")</f>
        <v/>
      </c>
      <c r="BF1014" s="534" t="str">
        <f>IF(日報入力!AW1014,日報入力!AW1014,"")</f>
        <v/>
      </c>
      <c r="BG1014" s="398" t="str">
        <f>IF(日報入力!G1014,日報入力!K1014*日報入力!D1014*日報入力!BC1014,"")</f>
        <v/>
      </c>
    </row>
    <row r="1015" spans="1:59" ht="20.25" hidden="1" customHeight="1" x14ac:dyDescent="0.15">
      <c r="A1015" s="302" t="str">
        <f>IF(日報入力!G1015="","",日報入力!G1015)</f>
        <v/>
      </c>
      <c r="B1015" s="291" t="str">
        <f>IF(日報入力!G1015="","",日報入力!H1015)</f>
        <v/>
      </c>
      <c r="C1015" s="291" t="str">
        <f>IF(日報入力!G1015="","",日報入力!I1015)</f>
        <v/>
      </c>
      <c r="D1015" s="291" t="str">
        <f>IF(日報入力!G1015="","",日報入力!J1015)</f>
        <v/>
      </c>
      <c r="E1015" s="291" t="str">
        <f>IF(日報入力!G1015="","",日報入力!K1015)</f>
        <v/>
      </c>
      <c r="F1015" s="291" t="str">
        <f>IF(日報入力!G1015="","",日報入力!L1015)</f>
        <v/>
      </c>
      <c r="G1015" s="291" t="str">
        <f>IF(日報入力!G1015="","",日報入力!L1015-日報入力!O1015-日報入力!P1015-日報入力!Q1015-日報入力!R1015-日報入力!S1015-日報入力!T1015-日報入力!U1015-日報入力!V1015-日報入力!W1015-日報入力!X1015-日報入力!Y1015-日報入力!Z1015)</f>
        <v/>
      </c>
      <c r="H1015" s="291" t="str">
        <f>IF(日報入力!G1015="","",IF(日報入力!M1015&gt;=0,日報入力!M1015*F1015,F1015))</f>
        <v/>
      </c>
      <c r="I1015" s="291" t="str">
        <f>IF(日報入力!G1015="","",日報入力!O1015)</f>
        <v/>
      </c>
      <c r="J1015" s="291" t="str">
        <f>IF(日報入力!G1015="","",日報入力!P1015)</f>
        <v/>
      </c>
      <c r="K1015" s="291" t="str">
        <f>IF(日報入力!G1015="","",日報入力!Q1015)</f>
        <v/>
      </c>
      <c r="L1015" s="291" t="str">
        <f>IF(日報入力!G1015="","",日報入力!R1015)</f>
        <v/>
      </c>
      <c r="M1015" s="291" t="str">
        <f>IF(日報入力!G1015="","",日報入力!S1015)</f>
        <v/>
      </c>
      <c r="N1015" s="291" t="str">
        <f>IF(日報入力!G1015="","",日報入力!T1015)</f>
        <v/>
      </c>
      <c r="O1015" s="291" t="str">
        <f>IF(日報入力!G1015="","",日報入力!U1015)</f>
        <v/>
      </c>
      <c r="P1015" s="291" t="str">
        <f>IF(日報入力!G1015="","",日報入力!V1015)</f>
        <v/>
      </c>
      <c r="Q1015" s="291" t="str">
        <f>IF(日報入力!G1015="","",日報入力!W1015)</f>
        <v/>
      </c>
      <c r="R1015" s="291" t="str">
        <f>IF(日報入力!G1015="","",日報入力!X1015)</f>
        <v/>
      </c>
      <c r="S1015" s="291" t="str">
        <f>IF(日報入力!G1015="","",日報入力!Y1015)</f>
        <v/>
      </c>
      <c r="T1015" s="291" t="str">
        <f>IF(日報入力!G1015="","",日報入力!Z1015)</f>
        <v/>
      </c>
      <c r="U1015" s="291" t="str">
        <f>IF(日報入力!G1015="","",日報入力!AA1015)</f>
        <v/>
      </c>
      <c r="V1015" s="378" t="str">
        <f>IF(日報入力!G1015="","",日報入力!AB1015)</f>
        <v/>
      </c>
      <c r="W1015" s="291" t="str">
        <f>IF(日報入力!G1015="","",日報入力!AC1015)</f>
        <v/>
      </c>
      <c r="X1015" s="291" t="str">
        <f>IF(日報入力!G1015="","",日報入力!AD1015)</f>
        <v/>
      </c>
      <c r="Y1015" s="291" t="str">
        <f>IF(日報入力!G1015="","",日報入力!AE1015)</f>
        <v/>
      </c>
      <c r="Z1015" s="291" t="str">
        <f>IF(日報入力!G1015="","",日報入力!AF1015)</f>
        <v/>
      </c>
      <c r="AA1015" s="291" t="str">
        <f>IF(日報入力!G1015="","",日報入力!AG1015)</f>
        <v/>
      </c>
      <c r="AB1015" s="291" t="str">
        <f>IF(日報入力!G1015="","",日報入力!AH1015)</f>
        <v/>
      </c>
      <c r="AC1015" s="291" t="str">
        <f>IF(日報入力!G1015="","",日報入力!AI1015)</f>
        <v/>
      </c>
      <c r="AD1015" s="291" t="str">
        <f>IF(日報入力!G1015="","",日報入力!AJ1015)</f>
        <v/>
      </c>
      <c r="AE1015" s="292" t="str">
        <f>IF(日報入力!G1015="","",日報入力!E1015)</f>
        <v/>
      </c>
      <c r="AF1015" s="293" t="str">
        <f>IF(日報入力!G1015="","",日報入力!AK1015)</f>
        <v/>
      </c>
      <c r="AG1015" s="293" t="str">
        <f>IF(日報入力!G1015="","",日報入力!AL1015)</f>
        <v/>
      </c>
      <c r="AH1015" s="293" t="str">
        <f>IF(日報入力!G1015="","",日報入力!AM1015)</f>
        <v/>
      </c>
      <c r="AI1015" s="294" t="str">
        <f>IF(日報入力!G1015&gt;0,日報入力!D1015*日報入力!K1015*日報入力!AL1015,"")</f>
        <v/>
      </c>
      <c r="AJ1015" s="294" t="str">
        <f>IF(日報入力!G1015&gt;0,日報入力!E1015*日報入力!AL1015,"")</f>
        <v/>
      </c>
      <c r="AK1015" s="294" t="str">
        <f>IF(日報入力!G1015&gt;0,AI1015-AJ1015,"")</f>
        <v/>
      </c>
      <c r="AL1015" s="292" t="str">
        <f>IF(日報入力!G1015&gt;0,日報入力!E1015*日報入力!AM1015,"")</f>
        <v/>
      </c>
      <c r="AM1015" s="292" t="str">
        <f>IF(日報入力!G1015&gt;0,日報入力!AB1015*日報入力!AM1015,"")</f>
        <v/>
      </c>
      <c r="AN1015" s="68" t="str">
        <f>IF(日報入力!G1015&gt;0,日報入力!C1015,"")</f>
        <v/>
      </c>
      <c r="AO1015" s="68" t="str">
        <f>日報入力!B1015</f>
        <v/>
      </c>
      <c r="AP1015" s="68" t="str">
        <f>IF(日報入力!AQ1015,日報入力!BA1015,"")</f>
        <v/>
      </c>
      <c r="AQ1015" s="68" t="str">
        <f>IF(日報入力!AR1015,日報入力!BB1015,"")</f>
        <v/>
      </c>
      <c r="AR1015" s="68" t="str">
        <f>IF(日報入力!AS1015,"N勤","")</f>
        <v/>
      </c>
      <c r="AS1015" s="295" t="e">
        <f t="shared" si="65"/>
        <v>#VALUE!</v>
      </c>
      <c r="AT1015" s="439" t="str">
        <f>日報入力!AY1015</f>
        <v/>
      </c>
      <c r="AU1015" s="518" t="str">
        <f>IF(日報入力!G1015,G1015*60/E1015,"")</f>
        <v/>
      </c>
      <c r="AV1015" s="528" t="str">
        <f>IF(日報入力!AT1015,日報入力!AT1015,"")</f>
        <v/>
      </c>
      <c r="AW1015" s="529" t="str">
        <f>IF(日報入力!AT1015,AE1015/日報入力!AT1015,"")</f>
        <v/>
      </c>
      <c r="AX1015" s="530" t="e">
        <f>IF(1&lt;日報集計!AT1015,AT1015/(((F1015-I1015-J1015-N1015-O1015)*60)/(E1015)),"")</f>
        <v>#VALUE!</v>
      </c>
      <c r="AY1015" s="664" t="str">
        <f>IF(日報入力!H1015,AT1015/(((F1015-J1015)*60)/E1015),"")</f>
        <v/>
      </c>
      <c r="AZ1015" s="664" t="str">
        <f>IF(日報入力!I1015,AT1015/((G1015*60)/E1015),"")</f>
        <v/>
      </c>
      <c r="BA1015" s="296" t="str">
        <f>IF(日報入力!G1015,G1015/F1015,"")</f>
        <v/>
      </c>
      <c r="BB1015" s="386" t="e">
        <f t="shared" si="66"/>
        <v>#VALUE!</v>
      </c>
      <c r="BC1015" s="386" t="e">
        <f t="shared" si="67"/>
        <v>#VALUE!</v>
      </c>
      <c r="BD1015" s="80">
        <f>日報入力!AU1015</f>
        <v>0</v>
      </c>
      <c r="BE1015" s="534" t="str">
        <f>IF(日報入力!AV1015,日報入力!AV1015,"")</f>
        <v/>
      </c>
      <c r="BF1015" s="534" t="str">
        <f>IF(日報入力!AW1015,日報入力!AW1015,"")</f>
        <v/>
      </c>
      <c r="BG1015" s="398" t="str">
        <f>IF(日報入力!G1015,日報入力!K1015*日報入力!D1015*日報入力!BC1015,"")</f>
        <v/>
      </c>
    </row>
    <row r="1016" spans="1:59" ht="20.25" hidden="1" customHeight="1" x14ac:dyDescent="0.15">
      <c r="A1016" s="302" t="str">
        <f>IF(日報入力!G1016="","",日報入力!G1016)</f>
        <v/>
      </c>
      <c r="B1016" s="291" t="str">
        <f>IF(日報入力!G1016="","",日報入力!H1016)</f>
        <v/>
      </c>
      <c r="C1016" s="291" t="str">
        <f>IF(日報入力!G1016="","",日報入力!I1016)</f>
        <v/>
      </c>
      <c r="D1016" s="291" t="str">
        <f>IF(日報入力!G1016="","",日報入力!J1016)</f>
        <v/>
      </c>
      <c r="E1016" s="291" t="str">
        <f>IF(日報入力!G1016="","",日報入力!K1016)</f>
        <v/>
      </c>
      <c r="F1016" s="291" t="str">
        <f>IF(日報入力!G1016="","",日報入力!L1016)</f>
        <v/>
      </c>
      <c r="G1016" s="291" t="str">
        <f>IF(日報入力!G1016="","",日報入力!L1016-日報入力!O1016-日報入力!P1016-日報入力!Q1016-日報入力!R1016-日報入力!S1016-日報入力!T1016-日報入力!U1016-日報入力!V1016-日報入力!W1016-日報入力!X1016-日報入力!Y1016-日報入力!Z1016)</f>
        <v/>
      </c>
      <c r="H1016" s="291" t="str">
        <f>IF(日報入力!G1016="","",IF(日報入力!M1016&gt;=0,日報入力!M1016*F1016,F1016))</f>
        <v/>
      </c>
      <c r="I1016" s="291" t="str">
        <f>IF(日報入力!G1016="","",日報入力!O1016)</f>
        <v/>
      </c>
      <c r="J1016" s="291" t="str">
        <f>IF(日報入力!G1016="","",日報入力!P1016)</f>
        <v/>
      </c>
      <c r="K1016" s="291" t="str">
        <f>IF(日報入力!G1016="","",日報入力!Q1016)</f>
        <v/>
      </c>
      <c r="L1016" s="291" t="str">
        <f>IF(日報入力!G1016="","",日報入力!R1016)</f>
        <v/>
      </c>
      <c r="M1016" s="291" t="str">
        <f>IF(日報入力!G1016="","",日報入力!S1016)</f>
        <v/>
      </c>
      <c r="N1016" s="291" t="str">
        <f>IF(日報入力!G1016="","",日報入力!T1016)</f>
        <v/>
      </c>
      <c r="O1016" s="291" t="str">
        <f>IF(日報入力!G1016="","",日報入力!U1016)</f>
        <v/>
      </c>
      <c r="P1016" s="291" t="str">
        <f>IF(日報入力!G1016="","",日報入力!V1016)</f>
        <v/>
      </c>
      <c r="Q1016" s="291" t="str">
        <f>IF(日報入力!G1016="","",日報入力!W1016)</f>
        <v/>
      </c>
      <c r="R1016" s="291" t="str">
        <f>IF(日報入力!G1016="","",日報入力!X1016)</f>
        <v/>
      </c>
      <c r="S1016" s="291" t="str">
        <f>IF(日報入力!G1016="","",日報入力!Y1016)</f>
        <v/>
      </c>
      <c r="T1016" s="291" t="str">
        <f>IF(日報入力!G1016="","",日報入力!Z1016)</f>
        <v/>
      </c>
      <c r="U1016" s="291" t="str">
        <f>IF(日報入力!G1016="","",日報入力!AA1016)</f>
        <v/>
      </c>
      <c r="V1016" s="378" t="str">
        <f>IF(日報入力!G1016="","",日報入力!AB1016)</f>
        <v/>
      </c>
      <c r="W1016" s="291" t="str">
        <f>IF(日報入力!G1016="","",日報入力!AC1016)</f>
        <v/>
      </c>
      <c r="X1016" s="291" t="str">
        <f>IF(日報入力!G1016="","",日報入力!AD1016)</f>
        <v/>
      </c>
      <c r="Y1016" s="291" t="str">
        <f>IF(日報入力!G1016="","",日報入力!AE1016)</f>
        <v/>
      </c>
      <c r="Z1016" s="291" t="str">
        <f>IF(日報入力!G1016="","",日報入力!AF1016)</f>
        <v/>
      </c>
      <c r="AA1016" s="291" t="str">
        <f>IF(日報入力!G1016="","",日報入力!AG1016)</f>
        <v/>
      </c>
      <c r="AB1016" s="291" t="str">
        <f>IF(日報入力!G1016="","",日報入力!AH1016)</f>
        <v/>
      </c>
      <c r="AC1016" s="291" t="str">
        <f>IF(日報入力!G1016="","",日報入力!AI1016)</f>
        <v/>
      </c>
      <c r="AD1016" s="291" t="str">
        <f>IF(日報入力!G1016="","",日報入力!AJ1016)</f>
        <v/>
      </c>
      <c r="AE1016" s="292" t="str">
        <f>IF(日報入力!G1016="","",日報入力!E1016)</f>
        <v/>
      </c>
      <c r="AF1016" s="293" t="str">
        <f>IF(日報入力!G1016="","",日報入力!AK1016)</f>
        <v/>
      </c>
      <c r="AG1016" s="293" t="str">
        <f>IF(日報入力!G1016="","",日報入力!AL1016)</f>
        <v/>
      </c>
      <c r="AH1016" s="293" t="str">
        <f>IF(日報入力!G1016="","",日報入力!AM1016)</f>
        <v/>
      </c>
      <c r="AI1016" s="294" t="str">
        <f>IF(日報入力!G1016&gt;0,日報入力!D1016*日報入力!K1016*日報入力!AL1016,"")</f>
        <v/>
      </c>
      <c r="AJ1016" s="294" t="str">
        <f>IF(日報入力!G1016&gt;0,日報入力!E1016*日報入力!AL1016,"")</f>
        <v/>
      </c>
      <c r="AK1016" s="294" t="str">
        <f>IF(日報入力!G1016&gt;0,AI1016-AJ1016,"")</f>
        <v/>
      </c>
      <c r="AL1016" s="292" t="str">
        <f>IF(日報入力!G1016&gt;0,日報入力!E1016*日報入力!AM1016,"")</f>
        <v/>
      </c>
      <c r="AM1016" s="292" t="str">
        <f>IF(日報入力!G1016&gt;0,日報入力!AB1016*日報入力!AM1016,"")</f>
        <v/>
      </c>
      <c r="AN1016" s="68" t="str">
        <f>IF(日報入力!G1016&gt;0,日報入力!C1016,"")</f>
        <v/>
      </c>
      <c r="AO1016" s="68" t="str">
        <f>日報入力!B1016</f>
        <v/>
      </c>
      <c r="AP1016" s="68" t="str">
        <f>IF(日報入力!AQ1016,日報入力!BA1016,"")</f>
        <v/>
      </c>
      <c r="AQ1016" s="68" t="str">
        <f>IF(日報入力!AR1016,日報入力!BB1016,"")</f>
        <v/>
      </c>
      <c r="AR1016" s="68" t="str">
        <f>IF(日報入力!AS1016,"N勤","")</f>
        <v/>
      </c>
      <c r="AS1016" s="295" t="e">
        <f t="shared" si="65"/>
        <v>#VALUE!</v>
      </c>
      <c r="AT1016" s="439" t="str">
        <f>日報入力!AY1016</f>
        <v/>
      </c>
      <c r="AU1016" s="518" t="str">
        <f>IF(日報入力!G1016,G1016*60/E1016,"")</f>
        <v/>
      </c>
      <c r="AV1016" s="528" t="str">
        <f>IF(日報入力!AT1016,日報入力!AT1016,"")</f>
        <v/>
      </c>
      <c r="AW1016" s="529" t="str">
        <f>IF(日報入力!AT1016,AE1016/日報入力!AT1016,"")</f>
        <v/>
      </c>
      <c r="AX1016" s="530" t="e">
        <f>IF(1&lt;日報集計!AT1016,AT1016/(((F1016-I1016-J1016-N1016-O1016)*60)/(E1016)),"")</f>
        <v>#VALUE!</v>
      </c>
      <c r="AY1016" s="664" t="str">
        <f>IF(日報入力!H1016,AT1016/(((F1016-J1016)*60)/E1016),"")</f>
        <v/>
      </c>
      <c r="AZ1016" s="664" t="str">
        <f>IF(日報入力!I1016,AT1016/((G1016*60)/E1016),"")</f>
        <v/>
      </c>
      <c r="BA1016" s="296" t="str">
        <f>IF(日報入力!G1016,G1016/F1016,"")</f>
        <v/>
      </c>
      <c r="BB1016" s="386" t="e">
        <f t="shared" si="66"/>
        <v>#VALUE!</v>
      </c>
      <c r="BC1016" s="386" t="e">
        <f t="shared" si="67"/>
        <v>#VALUE!</v>
      </c>
      <c r="BD1016" s="80">
        <f>日報入力!AU1016</f>
        <v>0</v>
      </c>
      <c r="BE1016" s="534" t="str">
        <f>IF(日報入力!AV1016,日報入力!AV1016,"")</f>
        <v/>
      </c>
      <c r="BF1016" s="534" t="str">
        <f>IF(日報入力!AW1016,日報入力!AW1016,"")</f>
        <v/>
      </c>
      <c r="BG1016" s="398" t="str">
        <f>IF(日報入力!G1016,日報入力!K1016*日報入力!D1016*日報入力!BC1016,"")</f>
        <v/>
      </c>
    </row>
    <row r="1017" spans="1:59" ht="20.25" hidden="1" customHeight="1" x14ac:dyDescent="0.15">
      <c r="A1017" s="302" t="str">
        <f>IF(日報入力!G1017="","",日報入力!G1017)</f>
        <v/>
      </c>
      <c r="B1017" s="291" t="str">
        <f>IF(日報入力!G1017="","",日報入力!H1017)</f>
        <v/>
      </c>
      <c r="C1017" s="291" t="str">
        <f>IF(日報入力!G1017="","",日報入力!I1017)</f>
        <v/>
      </c>
      <c r="D1017" s="291" t="str">
        <f>IF(日報入力!G1017="","",日報入力!J1017)</f>
        <v/>
      </c>
      <c r="E1017" s="291" t="str">
        <f>IF(日報入力!G1017="","",日報入力!K1017)</f>
        <v/>
      </c>
      <c r="F1017" s="291" t="str">
        <f>IF(日報入力!G1017="","",日報入力!L1017)</f>
        <v/>
      </c>
      <c r="G1017" s="291" t="str">
        <f>IF(日報入力!G1017="","",日報入力!L1017-日報入力!O1017-日報入力!P1017-日報入力!Q1017-日報入力!R1017-日報入力!S1017-日報入力!T1017-日報入力!U1017-日報入力!V1017-日報入力!W1017-日報入力!X1017-日報入力!Y1017-日報入力!Z1017)</f>
        <v/>
      </c>
      <c r="H1017" s="291" t="str">
        <f>IF(日報入力!G1017="","",IF(日報入力!M1017&gt;=0,日報入力!M1017*F1017,F1017))</f>
        <v/>
      </c>
      <c r="I1017" s="291" t="str">
        <f>IF(日報入力!G1017="","",日報入力!O1017)</f>
        <v/>
      </c>
      <c r="J1017" s="291" t="str">
        <f>IF(日報入力!G1017="","",日報入力!P1017)</f>
        <v/>
      </c>
      <c r="K1017" s="291" t="str">
        <f>IF(日報入力!G1017="","",日報入力!Q1017)</f>
        <v/>
      </c>
      <c r="L1017" s="291" t="str">
        <f>IF(日報入力!G1017="","",日報入力!R1017)</f>
        <v/>
      </c>
      <c r="M1017" s="291" t="str">
        <f>IF(日報入力!G1017="","",日報入力!S1017)</f>
        <v/>
      </c>
      <c r="N1017" s="291" t="str">
        <f>IF(日報入力!G1017="","",日報入力!T1017)</f>
        <v/>
      </c>
      <c r="O1017" s="291" t="str">
        <f>IF(日報入力!G1017="","",日報入力!U1017)</f>
        <v/>
      </c>
      <c r="P1017" s="291" t="str">
        <f>IF(日報入力!G1017="","",日報入力!V1017)</f>
        <v/>
      </c>
      <c r="Q1017" s="291" t="str">
        <f>IF(日報入力!G1017="","",日報入力!W1017)</f>
        <v/>
      </c>
      <c r="R1017" s="291" t="str">
        <f>IF(日報入力!G1017="","",日報入力!X1017)</f>
        <v/>
      </c>
      <c r="S1017" s="291" t="str">
        <f>IF(日報入力!G1017="","",日報入力!Y1017)</f>
        <v/>
      </c>
      <c r="T1017" s="291" t="str">
        <f>IF(日報入力!G1017="","",日報入力!Z1017)</f>
        <v/>
      </c>
      <c r="U1017" s="291" t="str">
        <f>IF(日報入力!G1017="","",日報入力!AA1017)</f>
        <v/>
      </c>
      <c r="V1017" s="378" t="str">
        <f>IF(日報入力!G1017="","",日報入力!AB1017)</f>
        <v/>
      </c>
      <c r="W1017" s="291" t="str">
        <f>IF(日報入力!G1017="","",日報入力!AC1017)</f>
        <v/>
      </c>
      <c r="X1017" s="291" t="str">
        <f>IF(日報入力!G1017="","",日報入力!AD1017)</f>
        <v/>
      </c>
      <c r="Y1017" s="291" t="str">
        <f>IF(日報入力!G1017="","",日報入力!AE1017)</f>
        <v/>
      </c>
      <c r="Z1017" s="291" t="str">
        <f>IF(日報入力!G1017="","",日報入力!AF1017)</f>
        <v/>
      </c>
      <c r="AA1017" s="291" t="str">
        <f>IF(日報入力!G1017="","",日報入力!AG1017)</f>
        <v/>
      </c>
      <c r="AB1017" s="291" t="str">
        <f>IF(日報入力!G1017="","",日報入力!AH1017)</f>
        <v/>
      </c>
      <c r="AC1017" s="291" t="str">
        <f>IF(日報入力!G1017="","",日報入力!AI1017)</f>
        <v/>
      </c>
      <c r="AD1017" s="291" t="str">
        <f>IF(日報入力!G1017="","",日報入力!AJ1017)</f>
        <v/>
      </c>
      <c r="AE1017" s="292" t="str">
        <f>IF(日報入力!G1017="","",日報入力!E1017)</f>
        <v/>
      </c>
      <c r="AF1017" s="293" t="str">
        <f>IF(日報入力!G1017="","",日報入力!AK1017)</f>
        <v/>
      </c>
      <c r="AG1017" s="293" t="str">
        <f>IF(日報入力!G1017="","",日報入力!AL1017)</f>
        <v/>
      </c>
      <c r="AH1017" s="293" t="str">
        <f>IF(日報入力!G1017="","",日報入力!AM1017)</f>
        <v/>
      </c>
      <c r="AI1017" s="294" t="str">
        <f>IF(日報入力!G1017&gt;0,日報入力!D1017*日報入力!K1017*日報入力!AL1017,"")</f>
        <v/>
      </c>
      <c r="AJ1017" s="294" t="str">
        <f>IF(日報入力!G1017&gt;0,日報入力!E1017*日報入力!AL1017,"")</f>
        <v/>
      </c>
      <c r="AK1017" s="294" t="str">
        <f>IF(日報入力!G1017&gt;0,AI1017-AJ1017,"")</f>
        <v/>
      </c>
      <c r="AL1017" s="292" t="str">
        <f>IF(日報入力!G1017&gt;0,日報入力!E1017*日報入力!AM1017,"")</f>
        <v/>
      </c>
      <c r="AM1017" s="292" t="str">
        <f>IF(日報入力!G1017&gt;0,日報入力!AB1017*日報入力!AM1017,"")</f>
        <v/>
      </c>
      <c r="AN1017" s="68" t="str">
        <f>IF(日報入力!G1017&gt;0,日報入力!C1017,"")</f>
        <v/>
      </c>
      <c r="AO1017" s="68" t="str">
        <f>日報入力!B1017</f>
        <v/>
      </c>
      <c r="AP1017" s="68" t="str">
        <f>IF(日報入力!AQ1017,日報入力!BA1017,"")</f>
        <v/>
      </c>
      <c r="AQ1017" s="68" t="str">
        <f>IF(日報入力!AR1017,日報入力!BB1017,"")</f>
        <v/>
      </c>
      <c r="AR1017" s="68" t="str">
        <f>IF(日報入力!AS1017,"N勤","")</f>
        <v/>
      </c>
      <c r="AS1017" s="295" t="e">
        <f t="shared" si="65"/>
        <v>#VALUE!</v>
      </c>
      <c r="AT1017" s="439" t="str">
        <f>日報入力!AY1017</f>
        <v/>
      </c>
      <c r="AU1017" s="518" t="str">
        <f>IF(日報入力!G1017,G1017*60/E1017,"")</f>
        <v/>
      </c>
      <c r="AV1017" s="528" t="str">
        <f>IF(日報入力!AT1017,日報入力!AT1017,"")</f>
        <v/>
      </c>
      <c r="AW1017" s="529" t="str">
        <f>IF(日報入力!AT1017,AE1017/日報入力!AT1017,"")</f>
        <v/>
      </c>
      <c r="AX1017" s="530" t="e">
        <f>IF(1&lt;日報集計!AT1017,AT1017/(((F1017-I1017-J1017-N1017-O1017)*60)/(E1017)),"")</f>
        <v>#VALUE!</v>
      </c>
      <c r="AY1017" s="664" t="str">
        <f>IF(日報入力!H1017,AT1017/(((F1017-J1017)*60)/E1017),"")</f>
        <v/>
      </c>
      <c r="AZ1017" s="664" t="str">
        <f>IF(日報入力!I1017,AT1017/((G1017*60)/E1017),"")</f>
        <v/>
      </c>
      <c r="BA1017" s="296" t="str">
        <f>IF(日報入力!G1017,G1017/F1017,"")</f>
        <v/>
      </c>
      <c r="BB1017" s="386" t="e">
        <f t="shared" si="66"/>
        <v>#VALUE!</v>
      </c>
      <c r="BC1017" s="386" t="e">
        <f t="shared" si="67"/>
        <v>#VALUE!</v>
      </c>
      <c r="BD1017" s="80">
        <f>日報入力!AU1017</f>
        <v>0</v>
      </c>
      <c r="BE1017" s="534" t="str">
        <f>IF(日報入力!AV1017,日報入力!AV1017,"")</f>
        <v/>
      </c>
      <c r="BF1017" s="534" t="str">
        <f>IF(日報入力!AW1017,日報入力!AW1017,"")</f>
        <v/>
      </c>
      <c r="BG1017" s="398" t="str">
        <f>IF(日報入力!G1017,日報入力!K1017*日報入力!D1017*日報入力!BC1017,"")</f>
        <v/>
      </c>
    </row>
    <row r="1018" spans="1:59" ht="20.25" hidden="1" customHeight="1" x14ac:dyDescent="0.15">
      <c r="A1018" s="302" t="str">
        <f>IF(日報入力!G1018="","",日報入力!G1018)</f>
        <v/>
      </c>
      <c r="B1018" s="291" t="str">
        <f>IF(日報入力!G1018="","",日報入力!H1018)</f>
        <v/>
      </c>
      <c r="C1018" s="291" t="str">
        <f>IF(日報入力!G1018="","",日報入力!I1018)</f>
        <v/>
      </c>
      <c r="D1018" s="291" t="str">
        <f>IF(日報入力!G1018="","",日報入力!J1018)</f>
        <v/>
      </c>
      <c r="E1018" s="291" t="str">
        <f>IF(日報入力!G1018="","",日報入力!K1018)</f>
        <v/>
      </c>
      <c r="F1018" s="291" t="str">
        <f>IF(日報入力!G1018="","",日報入力!L1018)</f>
        <v/>
      </c>
      <c r="G1018" s="291" t="str">
        <f>IF(日報入力!G1018="","",日報入力!L1018-日報入力!O1018-日報入力!P1018-日報入力!Q1018-日報入力!R1018-日報入力!S1018-日報入力!T1018-日報入力!U1018-日報入力!V1018-日報入力!W1018-日報入力!X1018-日報入力!Y1018-日報入力!Z1018)</f>
        <v/>
      </c>
      <c r="H1018" s="291" t="str">
        <f>IF(日報入力!G1018="","",IF(日報入力!M1018&gt;=0,日報入力!M1018*F1018,F1018))</f>
        <v/>
      </c>
      <c r="I1018" s="291" t="str">
        <f>IF(日報入力!G1018="","",日報入力!O1018)</f>
        <v/>
      </c>
      <c r="J1018" s="291" t="str">
        <f>IF(日報入力!G1018="","",日報入力!P1018)</f>
        <v/>
      </c>
      <c r="K1018" s="291" t="str">
        <f>IF(日報入力!G1018="","",日報入力!Q1018)</f>
        <v/>
      </c>
      <c r="L1018" s="291" t="str">
        <f>IF(日報入力!G1018="","",日報入力!R1018)</f>
        <v/>
      </c>
      <c r="M1018" s="291" t="str">
        <f>IF(日報入力!G1018="","",日報入力!S1018)</f>
        <v/>
      </c>
      <c r="N1018" s="291" t="str">
        <f>IF(日報入力!G1018="","",日報入力!T1018)</f>
        <v/>
      </c>
      <c r="O1018" s="291" t="str">
        <f>IF(日報入力!G1018="","",日報入力!U1018)</f>
        <v/>
      </c>
      <c r="P1018" s="291" t="str">
        <f>IF(日報入力!G1018="","",日報入力!V1018)</f>
        <v/>
      </c>
      <c r="Q1018" s="291" t="str">
        <f>IF(日報入力!G1018="","",日報入力!W1018)</f>
        <v/>
      </c>
      <c r="R1018" s="291" t="str">
        <f>IF(日報入力!G1018="","",日報入力!X1018)</f>
        <v/>
      </c>
      <c r="S1018" s="291" t="str">
        <f>IF(日報入力!G1018="","",日報入力!Y1018)</f>
        <v/>
      </c>
      <c r="T1018" s="291" t="str">
        <f>IF(日報入力!G1018="","",日報入力!Z1018)</f>
        <v/>
      </c>
      <c r="U1018" s="291" t="str">
        <f>IF(日報入力!G1018="","",日報入力!AA1018)</f>
        <v/>
      </c>
      <c r="V1018" s="378" t="str">
        <f>IF(日報入力!G1018="","",日報入力!AB1018)</f>
        <v/>
      </c>
      <c r="W1018" s="291" t="str">
        <f>IF(日報入力!G1018="","",日報入力!AC1018)</f>
        <v/>
      </c>
      <c r="X1018" s="291" t="str">
        <f>IF(日報入力!G1018="","",日報入力!AD1018)</f>
        <v/>
      </c>
      <c r="Y1018" s="291" t="str">
        <f>IF(日報入力!G1018="","",日報入力!AE1018)</f>
        <v/>
      </c>
      <c r="Z1018" s="291" t="str">
        <f>IF(日報入力!G1018="","",日報入力!AF1018)</f>
        <v/>
      </c>
      <c r="AA1018" s="291" t="str">
        <f>IF(日報入力!G1018="","",日報入力!AG1018)</f>
        <v/>
      </c>
      <c r="AB1018" s="291" t="str">
        <f>IF(日報入力!G1018="","",日報入力!AH1018)</f>
        <v/>
      </c>
      <c r="AC1018" s="291" t="str">
        <f>IF(日報入力!G1018="","",日報入力!AI1018)</f>
        <v/>
      </c>
      <c r="AD1018" s="291" t="str">
        <f>IF(日報入力!G1018="","",日報入力!AJ1018)</f>
        <v/>
      </c>
      <c r="AE1018" s="292" t="str">
        <f>IF(日報入力!G1018="","",日報入力!E1018)</f>
        <v/>
      </c>
      <c r="AF1018" s="293" t="str">
        <f>IF(日報入力!G1018="","",日報入力!AK1018)</f>
        <v/>
      </c>
      <c r="AG1018" s="293" t="str">
        <f>IF(日報入力!G1018="","",日報入力!AL1018)</f>
        <v/>
      </c>
      <c r="AH1018" s="293" t="str">
        <f>IF(日報入力!G1018="","",日報入力!AM1018)</f>
        <v/>
      </c>
      <c r="AI1018" s="294" t="str">
        <f>IF(日報入力!G1018&gt;0,日報入力!D1018*日報入力!K1018*日報入力!AL1018,"")</f>
        <v/>
      </c>
      <c r="AJ1018" s="294" t="str">
        <f>IF(日報入力!G1018&gt;0,日報入力!E1018*日報入力!AL1018,"")</f>
        <v/>
      </c>
      <c r="AK1018" s="294" t="str">
        <f>IF(日報入力!G1018&gt;0,AI1018-AJ1018,"")</f>
        <v/>
      </c>
      <c r="AL1018" s="292" t="str">
        <f>IF(日報入力!G1018&gt;0,日報入力!E1018*日報入力!AM1018,"")</f>
        <v/>
      </c>
      <c r="AM1018" s="292" t="str">
        <f>IF(日報入力!G1018&gt;0,日報入力!AB1018*日報入力!AM1018,"")</f>
        <v/>
      </c>
      <c r="AN1018" s="68" t="str">
        <f>IF(日報入力!G1018&gt;0,日報入力!C1018,"")</f>
        <v/>
      </c>
      <c r="AO1018" s="68" t="str">
        <f>日報入力!B1018</f>
        <v/>
      </c>
      <c r="AP1018" s="68" t="str">
        <f>IF(日報入力!AQ1018,日報入力!BA1018,"")</f>
        <v/>
      </c>
      <c r="AQ1018" s="68" t="str">
        <f>IF(日報入力!AR1018,日報入力!BB1018,"")</f>
        <v/>
      </c>
      <c r="AR1018" s="68" t="str">
        <f>IF(日報入力!AS1018,"N勤","")</f>
        <v/>
      </c>
      <c r="AS1018" s="295" t="e">
        <f t="shared" si="65"/>
        <v>#VALUE!</v>
      </c>
      <c r="AT1018" s="439" t="str">
        <f>日報入力!AY1018</f>
        <v/>
      </c>
      <c r="AU1018" s="518" t="str">
        <f>IF(日報入力!G1018,G1018*60/E1018,"")</f>
        <v/>
      </c>
      <c r="AV1018" s="528" t="str">
        <f>IF(日報入力!AT1018,日報入力!AT1018,"")</f>
        <v/>
      </c>
      <c r="AW1018" s="529" t="str">
        <f>IF(日報入力!AT1018,AE1018/日報入力!AT1018,"")</f>
        <v/>
      </c>
      <c r="AX1018" s="530" t="e">
        <f>IF(1&lt;日報集計!AT1018,AT1018/(((F1018-I1018-J1018-N1018-O1018)*60)/(E1018)),"")</f>
        <v>#VALUE!</v>
      </c>
      <c r="AY1018" s="664" t="str">
        <f>IF(日報入力!H1018,AT1018/(((F1018-J1018)*60)/E1018),"")</f>
        <v/>
      </c>
      <c r="AZ1018" s="664" t="str">
        <f>IF(日報入力!I1018,AT1018/((G1018*60)/E1018),"")</f>
        <v/>
      </c>
      <c r="BA1018" s="296" t="str">
        <f>IF(日報入力!G1018,G1018/F1018,"")</f>
        <v/>
      </c>
      <c r="BB1018" s="386" t="e">
        <f t="shared" si="66"/>
        <v>#VALUE!</v>
      </c>
      <c r="BC1018" s="386" t="e">
        <f t="shared" si="67"/>
        <v>#VALUE!</v>
      </c>
      <c r="BD1018" s="80">
        <f>日報入力!AU1018</f>
        <v>0</v>
      </c>
      <c r="BE1018" s="534" t="str">
        <f>IF(日報入力!AV1018,日報入力!AV1018,"")</f>
        <v/>
      </c>
      <c r="BF1018" s="534" t="str">
        <f>IF(日報入力!AW1018,日報入力!AW1018,"")</f>
        <v/>
      </c>
      <c r="BG1018" s="398" t="str">
        <f>IF(日報入力!G1018,日報入力!K1018*日報入力!D1018*日報入力!BC1018,"")</f>
        <v/>
      </c>
    </row>
    <row r="1019" spans="1:59" ht="20.25" hidden="1" customHeight="1" x14ac:dyDescent="0.15">
      <c r="A1019" s="302" t="str">
        <f>IF(日報入力!G1019="","",日報入力!G1019)</f>
        <v/>
      </c>
      <c r="B1019" s="291" t="str">
        <f>IF(日報入力!G1019="","",日報入力!H1019)</f>
        <v/>
      </c>
      <c r="C1019" s="291" t="str">
        <f>IF(日報入力!G1019="","",日報入力!I1019)</f>
        <v/>
      </c>
      <c r="D1019" s="291" t="str">
        <f>IF(日報入力!G1019="","",日報入力!J1019)</f>
        <v/>
      </c>
      <c r="E1019" s="291" t="str">
        <f>IF(日報入力!G1019="","",日報入力!K1019)</f>
        <v/>
      </c>
      <c r="F1019" s="291" t="str">
        <f>IF(日報入力!G1019="","",日報入力!L1019)</f>
        <v/>
      </c>
      <c r="G1019" s="291" t="str">
        <f>IF(日報入力!G1019="","",日報入力!L1019-日報入力!O1019-日報入力!P1019-日報入力!Q1019-日報入力!R1019-日報入力!S1019-日報入力!T1019-日報入力!U1019-日報入力!V1019-日報入力!W1019-日報入力!X1019-日報入力!Y1019-日報入力!Z1019)</f>
        <v/>
      </c>
      <c r="H1019" s="291" t="str">
        <f>IF(日報入力!G1019="","",IF(日報入力!M1019&gt;=0,日報入力!M1019*F1019,F1019))</f>
        <v/>
      </c>
      <c r="I1019" s="291" t="str">
        <f>IF(日報入力!G1019="","",日報入力!O1019)</f>
        <v/>
      </c>
      <c r="J1019" s="291" t="str">
        <f>IF(日報入力!G1019="","",日報入力!P1019)</f>
        <v/>
      </c>
      <c r="K1019" s="291" t="str">
        <f>IF(日報入力!G1019="","",日報入力!Q1019)</f>
        <v/>
      </c>
      <c r="L1019" s="291" t="str">
        <f>IF(日報入力!G1019="","",日報入力!R1019)</f>
        <v/>
      </c>
      <c r="M1019" s="291" t="str">
        <f>IF(日報入力!G1019="","",日報入力!S1019)</f>
        <v/>
      </c>
      <c r="N1019" s="291" t="str">
        <f>IF(日報入力!G1019="","",日報入力!T1019)</f>
        <v/>
      </c>
      <c r="O1019" s="291" t="str">
        <f>IF(日報入力!G1019="","",日報入力!U1019)</f>
        <v/>
      </c>
      <c r="P1019" s="291" t="str">
        <f>IF(日報入力!G1019="","",日報入力!V1019)</f>
        <v/>
      </c>
      <c r="Q1019" s="291" t="str">
        <f>IF(日報入力!G1019="","",日報入力!W1019)</f>
        <v/>
      </c>
      <c r="R1019" s="291" t="str">
        <f>IF(日報入力!G1019="","",日報入力!X1019)</f>
        <v/>
      </c>
      <c r="S1019" s="291" t="str">
        <f>IF(日報入力!G1019="","",日報入力!Y1019)</f>
        <v/>
      </c>
      <c r="T1019" s="291" t="str">
        <f>IF(日報入力!G1019="","",日報入力!Z1019)</f>
        <v/>
      </c>
      <c r="U1019" s="291" t="str">
        <f>IF(日報入力!G1019="","",日報入力!AA1019)</f>
        <v/>
      </c>
      <c r="V1019" s="378" t="str">
        <f>IF(日報入力!G1019="","",日報入力!AB1019)</f>
        <v/>
      </c>
      <c r="W1019" s="291" t="str">
        <f>IF(日報入力!G1019="","",日報入力!AC1019)</f>
        <v/>
      </c>
      <c r="X1019" s="291" t="str">
        <f>IF(日報入力!G1019="","",日報入力!AD1019)</f>
        <v/>
      </c>
      <c r="Y1019" s="291" t="str">
        <f>IF(日報入力!G1019="","",日報入力!AE1019)</f>
        <v/>
      </c>
      <c r="Z1019" s="291" t="str">
        <f>IF(日報入力!G1019="","",日報入力!AF1019)</f>
        <v/>
      </c>
      <c r="AA1019" s="291" t="str">
        <f>IF(日報入力!G1019="","",日報入力!AG1019)</f>
        <v/>
      </c>
      <c r="AB1019" s="291" t="str">
        <f>IF(日報入力!G1019="","",日報入力!AH1019)</f>
        <v/>
      </c>
      <c r="AC1019" s="291" t="str">
        <f>IF(日報入力!G1019="","",日報入力!AI1019)</f>
        <v/>
      </c>
      <c r="AD1019" s="291" t="str">
        <f>IF(日報入力!G1019="","",日報入力!AJ1019)</f>
        <v/>
      </c>
      <c r="AE1019" s="292" t="str">
        <f>IF(日報入力!G1019="","",日報入力!E1019)</f>
        <v/>
      </c>
      <c r="AF1019" s="293" t="str">
        <f>IF(日報入力!G1019="","",日報入力!AK1019)</f>
        <v/>
      </c>
      <c r="AG1019" s="293" t="str">
        <f>IF(日報入力!G1019="","",日報入力!AL1019)</f>
        <v/>
      </c>
      <c r="AH1019" s="293" t="str">
        <f>IF(日報入力!G1019="","",日報入力!AM1019)</f>
        <v/>
      </c>
      <c r="AI1019" s="294" t="str">
        <f>IF(日報入力!G1019&gt;0,日報入力!D1019*日報入力!K1019*日報入力!AL1019,"")</f>
        <v/>
      </c>
      <c r="AJ1019" s="294" t="str">
        <f>IF(日報入力!G1019&gt;0,日報入力!E1019*日報入力!AL1019,"")</f>
        <v/>
      </c>
      <c r="AK1019" s="294" t="str">
        <f>IF(日報入力!G1019&gt;0,AI1019-AJ1019,"")</f>
        <v/>
      </c>
      <c r="AL1019" s="292" t="str">
        <f>IF(日報入力!G1019&gt;0,日報入力!E1019*日報入力!AM1019,"")</f>
        <v/>
      </c>
      <c r="AM1019" s="292" t="str">
        <f>IF(日報入力!G1019&gt;0,日報入力!AB1019*日報入力!AM1019,"")</f>
        <v/>
      </c>
      <c r="AN1019" s="68" t="str">
        <f>IF(日報入力!G1019&gt;0,日報入力!C1019,"")</f>
        <v/>
      </c>
      <c r="AO1019" s="68" t="str">
        <f>日報入力!B1019</f>
        <v/>
      </c>
      <c r="AP1019" s="68" t="str">
        <f>IF(日報入力!AQ1019,日報入力!BA1019,"")</f>
        <v/>
      </c>
      <c r="AQ1019" s="68" t="str">
        <f>IF(日報入力!AR1019,日報入力!BB1019,"")</f>
        <v/>
      </c>
      <c r="AR1019" s="68" t="str">
        <f>IF(日報入力!AS1019,"N勤","")</f>
        <v/>
      </c>
      <c r="AS1019" s="295" t="e">
        <f t="shared" si="65"/>
        <v>#VALUE!</v>
      </c>
      <c r="AT1019" s="439" t="str">
        <f>日報入力!AY1019</f>
        <v/>
      </c>
      <c r="AU1019" s="518" t="str">
        <f>IF(日報入力!G1019,G1019*60/E1019,"")</f>
        <v/>
      </c>
      <c r="AV1019" s="528" t="str">
        <f>IF(日報入力!AT1019,日報入力!AT1019,"")</f>
        <v/>
      </c>
      <c r="AW1019" s="529" t="str">
        <f>IF(日報入力!AT1019,AE1019/日報入力!AT1019,"")</f>
        <v/>
      </c>
      <c r="AX1019" s="530" t="e">
        <f>IF(1&lt;日報集計!AT1019,AT1019/(((F1019-I1019-J1019-N1019-O1019)*60)/(E1019)),"")</f>
        <v>#VALUE!</v>
      </c>
      <c r="AY1019" s="664" t="str">
        <f>IF(日報入力!H1019,AT1019/(((F1019-J1019)*60)/E1019),"")</f>
        <v/>
      </c>
      <c r="AZ1019" s="664" t="str">
        <f>IF(日報入力!I1019,AT1019/((G1019*60)/E1019),"")</f>
        <v/>
      </c>
      <c r="BA1019" s="296" t="str">
        <f>IF(日報入力!G1019,G1019/F1019,"")</f>
        <v/>
      </c>
      <c r="BB1019" s="386" t="e">
        <f t="shared" si="66"/>
        <v>#VALUE!</v>
      </c>
      <c r="BC1019" s="386" t="e">
        <f t="shared" si="67"/>
        <v>#VALUE!</v>
      </c>
      <c r="BD1019" s="80">
        <f>日報入力!AU1019</f>
        <v>0</v>
      </c>
      <c r="BE1019" s="534" t="str">
        <f>IF(日報入力!AV1019,日報入力!AV1019,"")</f>
        <v/>
      </c>
      <c r="BF1019" s="534" t="str">
        <f>IF(日報入力!AW1019,日報入力!AW1019,"")</f>
        <v/>
      </c>
      <c r="BG1019" s="398" t="str">
        <f>IF(日報入力!G1019,日報入力!K1019*日報入力!D1019*日報入力!BC1019,"")</f>
        <v/>
      </c>
    </row>
    <row r="1020" spans="1:59" ht="20.25" hidden="1" customHeight="1" x14ac:dyDescent="0.15">
      <c r="A1020" s="302" t="str">
        <f>IF(日報入力!G1020="","",日報入力!G1020)</f>
        <v/>
      </c>
      <c r="B1020" s="291" t="str">
        <f>IF(日報入力!G1020="","",日報入力!H1020)</f>
        <v/>
      </c>
      <c r="C1020" s="291" t="str">
        <f>IF(日報入力!G1020="","",日報入力!I1020)</f>
        <v/>
      </c>
      <c r="D1020" s="291" t="str">
        <f>IF(日報入力!G1020="","",日報入力!J1020)</f>
        <v/>
      </c>
      <c r="E1020" s="291" t="str">
        <f>IF(日報入力!G1020="","",日報入力!K1020)</f>
        <v/>
      </c>
      <c r="F1020" s="291" t="str">
        <f>IF(日報入力!G1020="","",日報入力!L1020)</f>
        <v/>
      </c>
      <c r="G1020" s="291" t="str">
        <f>IF(日報入力!G1020="","",日報入力!L1020-日報入力!O1020-日報入力!P1020-日報入力!Q1020-日報入力!R1020-日報入力!S1020-日報入力!T1020-日報入力!U1020-日報入力!V1020-日報入力!W1020-日報入力!X1020-日報入力!Y1020-日報入力!Z1020)</f>
        <v/>
      </c>
      <c r="H1020" s="291" t="str">
        <f>IF(日報入力!G1020="","",IF(日報入力!M1020&gt;=0,日報入力!M1020*F1020,F1020))</f>
        <v/>
      </c>
      <c r="I1020" s="291" t="str">
        <f>IF(日報入力!G1020="","",日報入力!O1020)</f>
        <v/>
      </c>
      <c r="J1020" s="291" t="str">
        <f>IF(日報入力!G1020="","",日報入力!P1020)</f>
        <v/>
      </c>
      <c r="K1020" s="291" t="str">
        <f>IF(日報入力!G1020="","",日報入力!Q1020)</f>
        <v/>
      </c>
      <c r="L1020" s="291" t="str">
        <f>IF(日報入力!G1020="","",日報入力!R1020)</f>
        <v/>
      </c>
      <c r="M1020" s="291" t="str">
        <f>IF(日報入力!G1020="","",日報入力!S1020)</f>
        <v/>
      </c>
      <c r="N1020" s="291" t="str">
        <f>IF(日報入力!G1020="","",日報入力!T1020)</f>
        <v/>
      </c>
      <c r="O1020" s="291" t="str">
        <f>IF(日報入力!G1020="","",日報入力!U1020)</f>
        <v/>
      </c>
      <c r="P1020" s="291" t="str">
        <f>IF(日報入力!G1020="","",日報入力!V1020)</f>
        <v/>
      </c>
      <c r="Q1020" s="291" t="str">
        <f>IF(日報入力!G1020="","",日報入力!W1020)</f>
        <v/>
      </c>
      <c r="R1020" s="291" t="str">
        <f>IF(日報入力!G1020="","",日報入力!X1020)</f>
        <v/>
      </c>
      <c r="S1020" s="291" t="str">
        <f>IF(日報入力!G1020="","",日報入力!Y1020)</f>
        <v/>
      </c>
      <c r="T1020" s="291" t="str">
        <f>IF(日報入力!G1020="","",日報入力!Z1020)</f>
        <v/>
      </c>
      <c r="U1020" s="291" t="str">
        <f>IF(日報入力!G1020="","",日報入力!AA1020)</f>
        <v/>
      </c>
      <c r="V1020" s="378" t="str">
        <f>IF(日報入力!G1020="","",日報入力!AB1020)</f>
        <v/>
      </c>
      <c r="W1020" s="291" t="str">
        <f>IF(日報入力!G1020="","",日報入力!AC1020)</f>
        <v/>
      </c>
      <c r="X1020" s="291" t="str">
        <f>IF(日報入力!G1020="","",日報入力!AD1020)</f>
        <v/>
      </c>
      <c r="Y1020" s="291" t="str">
        <f>IF(日報入力!G1020="","",日報入力!AE1020)</f>
        <v/>
      </c>
      <c r="Z1020" s="291" t="str">
        <f>IF(日報入力!G1020="","",日報入力!AF1020)</f>
        <v/>
      </c>
      <c r="AA1020" s="291" t="str">
        <f>IF(日報入力!G1020="","",日報入力!AG1020)</f>
        <v/>
      </c>
      <c r="AB1020" s="291" t="str">
        <f>IF(日報入力!G1020="","",日報入力!AH1020)</f>
        <v/>
      </c>
      <c r="AC1020" s="291" t="str">
        <f>IF(日報入力!G1020="","",日報入力!AI1020)</f>
        <v/>
      </c>
      <c r="AD1020" s="291" t="str">
        <f>IF(日報入力!G1020="","",日報入力!AJ1020)</f>
        <v/>
      </c>
      <c r="AE1020" s="292" t="str">
        <f>IF(日報入力!G1020="","",日報入力!E1020)</f>
        <v/>
      </c>
      <c r="AF1020" s="293" t="str">
        <f>IF(日報入力!G1020="","",日報入力!AK1020)</f>
        <v/>
      </c>
      <c r="AG1020" s="293" t="str">
        <f>IF(日報入力!G1020="","",日報入力!AL1020)</f>
        <v/>
      </c>
      <c r="AH1020" s="293" t="str">
        <f>IF(日報入力!G1020="","",日報入力!AM1020)</f>
        <v/>
      </c>
      <c r="AI1020" s="294" t="str">
        <f>IF(日報入力!G1020&gt;0,日報入力!D1020*日報入力!K1020*日報入力!AL1020,"")</f>
        <v/>
      </c>
      <c r="AJ1020" s="294" t="str">
        <f>IF(日報入力!G1020&gt;0,日報入力!E1020*日報入力!AL1020,"")</f>
        <v/>
      </c>
      <c r="AK1020" s="294" t="str">
        <f>IF(日報入力!G1020&gt;0,AI1020-AJ1020,"")</f>
        <v/>
      </c>
      <c r="AL1020" s="292" t="str">
        <f>IF(日報入力!G1020&gt;0,日報入力!E1020*日報入力!AM1020,"")</f>
        <v/>
      </c>
      <c r="AM1020" s="292" t="str">
        <f>IF(日報入力!G1020&gt;0,日報入力!AB1020*日報入力!AM1020,"")</f>
        <v/>
      </c>
      <c r="AN1020" s="68" t="str">
        <f>IF(日報入力!G1020&gt;0,日報入力!C1020,"")</f>
        <v/>
      </c>
      <c r="AO1020" s="68" t="str">
        <f>日報入力!B1020</f>
        <v/>
      </c>
      <c r="AP1020" s="68" t="str">
        <f>IF(日報入力!AQ1020,日報入力!BA1020,"")</f>
        <v/>
      </c>
      <c r="AQ1020" s="68" t="str">
        <f>IF(日報入力!AR1020,日報入力!BB1020,"")</f>
        <v/>
      </c>
      <c r="AR1020" s="68" t="str">
        <f>IF(日報入力!AS1020,"N勤","")</f>
        <v/>
      </c>
      <c r="AS1020" s="295" t="e">
        <f t="shared" si="65"/>
        <v>#VALUE!</v>
      </c>
      <c r="AT1020" s="439" t="str">
        <f>日報入力!AY1020</f>
        <v/>
      </c>
      <c r="AU1020" s="518" t="str">
        <f>IF(日報入力!G1020,G1020*60/E1020,"")</f>
        <v/>
      </c>
      <c r="AV1020" s="528" t="str">
        <f>IF(日報入力!AT1020,日報入力!AT1020,"")</f>
        <v/>
      </c>
      <c r="AW1020" s="529" t="str">
        <f>IF(日報入力!AT1020,AE1020/日報入力!AT1020,"")</f>
        <v/>
      </c>
      <c r="AX1020" s="530" t="e">
        <f>IF(1&lt;日報集計!AT1020,AT1020/(((F1020-I1020-J1020-N1020-O1020)*60)/(E1020)),"")</f>
        <v>#VALUE!</v>
      </c>
      <c r="AY1020" s="664" t="str">
        <f>IF(日報入力!H1020,AT1020/(((F1020-J1020)*60)/E1020),"")</f>
        <v/>
      </c>
      <c r="AZ1020" s="664" t="str">
        <f>IF(日報入力!I1020,AT1020/((G1020*60)/E1020),"")</f>
        <v/>
      </c>
      <c r="BA1020" s="296" t="str">
        <f>IF(日報入力!G1020,G1020/F1020,"")</f>
        <v/>
      </c>
      <c r="BB1020" s="386" t="e">
        <f t="shared" si="66"/>
        <v>#VALUE!</v>
      </c>
      <c r="BC1020" s="386" t="e">
        <f t="shared" si="67"/>
        <v>#VALUE!</v>
      </c>
      <c r="BD1020" s="80">
        <f>日報入力!AU1020</f>
        <v>0</v>
      </c>
      <c r="BE1020" s="534" t="str">
        <f>IF(日報入力!AV1020,日報入力!AV1020,"")</f>
        <v/>
      </c>
      <c r="BF1020" s="534" t="str">
        <f>IF(日報入力!AW1020,日報入力!AW1020,"")</f>
        <v/>
      </c>
      <c r="BG1020" s="398" t="str">
        <f>IF(日報入力!G1020,日報入力!K1020*日報入力!D1020*日報入力!BC1020,"")</f>
        <v/>
      </c>
    </row>
    <row r="1021" spans="1:59" ht="20.25" hidden="1" customHeight="1" x14ac:dyDescent="0.15">
      <c r="A1021" s="302" t="str">
        <f>IF(日報入力!G1021="","",日報入力!G1021)</f>
        <v/>
      </c>
      <c r="B1021" s="291" t="str">
        <f>IF(日報入力!G1021="","",日報入力!H1021)</f>
        <v/>
      </c>
      <c r="C1021" s="291" t="str">
        <f>IF(日報入力!G1021="","",日報入力!I1021)</f>
        <v/>
      </c>
      <c r="D1021" s="291" t="str">
        <f>IF(日報入力!G1021="","",日報入力!J1021)</f>
        <v/>
      </c>
      <c r="E1021" s="291" t="str">
        <f>IF(日報入力!G1021="","",日報入力!K1021)</f>
        <v/>
      </c>
      <c r="F1021" s="291" t="str">
        <f>IF(日報入力!G1021="","",日報入力!L1021)</f>
        <v/>
      </c>
      <c r="G1021" s="291" t="str">
        <f>IF(日報入力!G1021="","",日報入力!L1021-日報入力!O1021-日報入力!P1021-日報入力!Q1021-日報入力!R1021-日報入力!S1021-日報入力!T1021-日報入力!U1021-日報入力!V1021-日報入力!W1021-日報入力!X1021-日報入力!Y1021-日報入力!Z1021)</f>
        <v/>
      </c>
      <c r="H1021" s="291" t="str">
        <f>IF(日報入力!G1021="","",IF(日報入力!M1021&gt;=0,日報入力!M1021*F1021,F1021))</f>
        <v/>
      </c>
      <c r="I1021" s="291" t="str">
        <f>IF(日報入力!G1021="","",日報入力!O1021)</f>
        <v/>
      </c>
      <c r="J1021" s="291" t="str">
        <f>IF(日報入力!G1021="","",日報入力!P1021)</f>
        <v/>
      </c>
      <c r="K1021" s="291" t="str">
        <f>IF(日報入力!G1021="","",日報入力!Q1021)</f>
        <v/>
      </c>
      <c r="L1021" s="291" t="str">
        <f>IF(日報入力!G1021="","",日報入力!R1021)</f>
        <v/>
      </c>
      <c r="M1021" s="291" t="str">
        <f>IF(日報入力!G1021="","",日報入力!S1021)</f>
        <v/>
      </c>
      <c r="N1021" s="291" t="str">
        <f>IF(日報入力!G1021="","",日報入力!T1021)</f>
        <v/>
      </c>
      <c r="O1021" s="291" t="str">
        <f>IF(日報入力!G1021="","",日報入力!U1021)</f>
        <v/>
      </c>
      <c r="P1021" s="291" t="str">
        <f>IF(日報入力!G1021="","",日報入力!V1021)</f>
        <v/>
      </c>
      <c r="Q1021" s="291" t="str">
        <f>IF(日報入力!G1021="","",日報入力!W1021)</f>
        <v/>
      </c>
      <c r="R1021" s="291" t="str">
        <f>IF(日報入力!G1021="","",日報入力!X1021)</f>
        <v/>
      </c>
      <c r="S1021" s="291" t="str">
        <f>IF(日報入力!G1021="","",日報入力!Y1021)</f>
        <v/>
      </c>
      <c r="T1021" s="291" t="str">
        <f>IF(日報入力!G1021="","",日報入力!Z1021)</f>
        <v/>
      </c>
      <c r="U1021" s="291" t="str">
        <f>IF(日報入力!G1021="","",日報入力!AA1021)</f>
        <v/>
      </c>
      <c r="V1021" s="378" t="str">
        <f>IF(日報入力!G1021="","",日報入力!AB1021)</f>
        <v/>
      </c>
      <c r="W1021" s="291" t="str">
        <f>IF(日報入力!G1021="","",日報入力!AC1021)</f>
        <v/>
      </c>
      <c r="X1021" s="291" t="str">
        <f>IF(日報入力!G1021="","",日報入力!AD1021)</f>
        <v/>
      </c>
      <c r="Y1021" s="291" t="str">
        <f>IF(日報入力!G1021="","",日報入力!AE1021)</f>
        <v/>
      </c>
      <c r="Z1021" s="291" t="str">
        <f>IF(日報入力!G1021="","",日報入力!AF1021)</f>
        <v/>
      </c>
      <c r="AA1021" s="291" t="str">
        <f>IF(日報入力!G1021="","",日報入力!AG1021)</f>
        <v/>
      </c>
      <c r="AB1021" s="291" t="str">
        <f>IF(日報入力!G1021="","",日報入力!AH1021)</f>
        <v/>
      </c>
      <c r="AC1021" s="291" t="str">
        <f>IF(日報入力!G1021="","",日報入力!AI1021)</f>
        <v/>
      </c>
      <c r="AD1021" s="291" t="str">
        <f>IF(日報入力!G1021="","",日報入力!AJ1021)</f>
        <v/>
      </c>
      <c r="AE1021" s="292" t="str">
        <f>IF(日報入力!G1021="","",日報入力!E1021)</f>
        <v/>
      </c>
      <c r="AF1021" s="293" t="str">
        <f>IF(日報入力!G1021="","",日報入力!AK1021)</f>
        <v/>
      </c>
      <c r="AG1021" s="293" t="str">
        <f>IF(日報入力!G1021="","",日報入力!AL1021)</f>
        <v/>
      </c>
      <c r="AH1021" s="293" t="str">
        <f>IF(日報入力!G1021="","",日報入力!AM1021)</f>
        <v/>
      </c>
      <c r="AI1021" s="294" t="str">
        <f>IF(日報入力!G1021&gt;0,日報入力!D1021*日報入力!K1021*日報入力!AL1021,"")</f>
        <v/>
      </c>
      <c r="AJ1021" s="294" t="str">
        <f>IF(日報入力!G1021&gt;0,日報入力!E1021*日報入力!AL1021,"")</f>
        <v/>
      </c>
      <c r="AK1021" s="294" t="str">
        <f>IF(日報入力!G1021&gt;0,AI1021-AJ1021,"")</f>
        <v/>
      </c>
      <c r="AL1021" s="292" t="str">
        <f>IF(日報入力!G1021&gt;0,日報入力!E1021*日報入力!AM1021,"")</f>
        <v/>
      </c>
      <c r="AM1021" s="292" t="str">
        <f>IF(日報入力!G1021&gt;0,日報入力!AB1021*日報入力!AM1021,"")</f>
        <v/>
      </c>
      <c r="AN1021" s="68" t="str">
        <f>IF(日報入力!G1021&gt;0,日報入力!C1021,"")</f>
        <v/>
      </c>
      <c r="AO1021" s="68" t="str">
        <f>日報入力!B1021</f>
        <v/>
      </c>
      <c r="AP1021" s="68" t="str">
        <f>IF(日報入力!AQ1021,日報入力!BA1021,"")</f>
        <v/>
      </c>
      <c r="AQ1021" s="68" t="str">
        <f>IF(日報入力!AR1021,日報入力!BB1021,"")</f>
        <v/>
      </c>
      <c r="AR1021" s="68" t="str">
        <f>IF(日報入力!AS1021,"N勤","")</f>
        <v/>
      </c>
      <c r="AS1021" s="295" t="e">
        <f t="shared" si="65"/>
        <v>#VALUE!</v>
      </c>
      <c r="AT1021" s="439" t="str">
        <f>日報入力!AY1021</f>
        <v/>
      </c>
      <c r="AU1021" s="518" t="str">
        <f>IF(日報入力!G1021,G1021*60/E1021,"")</f>
        <v/>
      </c>
      <c r="AV1021" s="528" t="str">
        <f>IF(日報入力!AT1021,日報入力!AT1021,"")</f>
        <v/>
      </c>
      <c r="AW1021" s="529" t="str">
        <f>IF(日報入力!AT1021,AE1021/日報入力!AT1021,"")</f>
        <v/>
      </c>
      <c r="AX1021" s="530" t="e">
        <f>IF(1&lt;日報集計!AT1021,AT1021/(((F1021-I1021-J1021-N1021-O1021)*60)/(E1021)),"")</f>
        <v>#VALUE!</v>
      </c>
      <c r="AY1021" s="664" t="str">
        <f>IF(日報入力!H1021,AT1021/(((F1021-J1021)*60)/E1021),"")</f>
        <v/>
      </c>
      <c r="AZ1021" s="664" t="str">
        <f>IF(日報入力!I1021,AT1021/((G1021*60)/E1021),"")</f>
        <v/>
      </c>
      <c r="BA1021" s="296" t="str">
        <f>IF(日報入力!G1021,G1021/F1021,"")</f>
        <v/>
      </c>
      <c r="BB1021" s="386" t="e">
        <f t="shared" si="66"/>
        <v>#VALUE!</v>
      </c>
      <c r="BC1021" s="386" t="e">
        <f t="shared" si="67"/>
        <v>#VALUE!</v>
      </c>
      <c r="BD1021" s="80">
        <f>日報入力!AU1021</f>
        <v>0</v>
      </c>
      <c r="BE1021" s="534" t="str">
        <f>IF(日報入力!AV1021,日報入力!AV1021,"")</f>
        <v/>
      </c>
      <c r="BF1021" s="534" t="str">
        <f>IF(日報入力!AW1021,日報入力!AW1021,"")</f>
        <v/>
      </c>
      <c r="BG1021" s="398" t="str">
        <f>IF(日報入力!G1021,日報入力!K1021*日報入力!D1021*日報入力!BC1021,"")</f>
        <v/>
      </c>
    </row>
    <row r="1022" spans="1:59" ht="20.25" hidden="1" customHeight="1" x14ac:dyDescent="0.15">
      <c r="A1022" s="302" t="str">
        <f>IF(日報入力!G1022="","",日報入力!G1022)</f>
        <v/>
      </c>
      <c r="B1022" s="291" t="str">
        <f>IF(日報入力!G1022="","",日報入力!H1022)</f>
        <v/>
      </c>
      <c r="C1022" s="291" t="str">
        <f>IF(日報入力!G1022="","",日報入力!I1022)</f>
        <v/>
      </c>
      <c r="D1022" s="291" t="str">
        <f>IF(日報入力!G1022="","",日報入力!J1022)</f>
        <v/>
      </c>
      <c r="E1022" s="291" t="str">
        <f>IF(日報入力!G1022="","",日報入力!K1022)</f>
        <v/>
      </c>
      <c r="F1022" s="291" t="str">
        <f>IF(日報入力!G1022="","",日報入力!L1022)</f>
        <v/>
      </c>
      <c r="G1022" s="291" t="str">
        <f>IF(日報入力!G1022="","",日報入力!L1022-日報入力!O1022-日報入力!P1022-日報入力!Q1022-日報入力!R1022-日報入力!S1022-日報入力!T1022-日報入力!U1022-日報入力!V1022-日報入力!W1022-日報入力!X1022-日報入力!Y1022-日報入力!Z1022)</f>
        <v/>
      </c>
      <c r="H1022" s="291" t="str">
        <f>IF(日報入力!G1022="","",IF(日報入力!M1022&gt;=0,日報入力!M1022*F1022,F1022))</f>
        <v/>
      </c>
      <c r="I1022" s="291" t="str">
        <f>IF(日報入力!G1022="","",日報入力!O1022)</f>
        <v/>
      </c>
      <c r="J1022" s="291" t="str">
        <f>IF(日報入力!G1022="","",日報入力!P1022)</f>
        <v/>
      </c>
      <c r="K1022" s="291" t="str">
        <f>IF(日報入力!G1022="","",日報入力!Q1022)</f>
        <v/>
      </c>
      <c r="L1022" s="291" t="str">
        <f>IF(日報入力!G1022="","",日報入力!R1022)</f>
        <v/>
      </c>
      <c r="M1022" s="291" t="str">
        <f>IF(日報入力!G1022="","",日報入力!S1022)</f>
        <v/>
      </c>
      <c r="N1022" s="291" t="str">
        <f>IF(日報入力!G1022="","",日報入力!T1022)</f>
        <v/>
      </c>
      <c r="O1022" s="291" t="str">
        <f>IF(日報入力!G1022="","",日報入力!U1022)</f>
        <v/>
      </c>
      <c r="P1022" s="291" t="str">
        <f>IF(日報入力!G1022="","",日報入力!V1022)</f>
        <v/>
      </c>
      <c r="Q1022" s="291" t="str">
        <f>IF(日報入力!G1022="","",日報入力!W1022)</f>
        <v/>
      </c>
      <c r="R1022" s="291" t="str">
        <f>IF(日報入力!G1022="","",日報入力!X1022)</f>
        <v/>
      </c>
      <c r="S1022" s="291" t="str">
        <f>IF(日報入力!G1022="","",日報入力!Y1022)</f>
        <v/>
      </c>
      <c r="T1022" s="291" t="str">
        <f>IF(日報入力!G1022="","",日報入力!Z1022)</f>
        <v/>
      </c>
      <c r="U1022" s="291" t="str">
        <f>IF(日報入力!G1022="","",日報入力!AA1022)</f>
        <v/>
      </c>
      <c r="V1022" s="378" t="str">
        <f>IF(日報入力!G1022="","",日報入力!AB1022)</f>
        <v/>
      </c>
      <c r="W1022" s="291" t="str">
        <f>IF(日報入力!G1022="","",日報入力!AC1022)</f>
        <v/>
      </c>
      <c r="X1022" s="291" t="str">
        <f>IF(日報入力!G1022="","",日報入力!AD1022)</f>
        <v/>
      </c>
      <c r="Y1022" s="291" t="str">
        <f>IF(日報入力!G1022="","",日報入力!AE1022)</f>
        <v/>
      </c>
      <c r="Z1022" s="291" t="str">
        <f>IF(日報入力!G1022="","",日報入力!AF1022)</f>
        <v/>
      </c>
      <c r="AA1022" s="291" t="str">
        <f>IF(日報入力!G1022="","",日報入力!AG1022)</f>
        <v/>
      </c>
      <c r="AB1022" s="291" t="str">
        <f>IF(日報入力!G1022="","",日報入力!AH1022)</f>
        <v/>
      </c>
      <c r="AC1022" s="291" t="str">
        <f>IF(日報入力!G1022="","",日報入力!AI1022)</f>
        <v/>
      </c>
      <c r="AD1022" s="291" t="str">
        <f>IF(日報入力!G1022="","",日報入力!AJ1022)</f>
        <v/>
      </c>
      <c r="AE1022" s="292" t="str">
        <f>IF(日報入力!G1022="","",日報入力!E1022)</f>
        <v/>
      </c>
      <c r="AF1022" s="293" t="str">
        <f>IF(日報入力!G1022="","",日報入力!AK1022)</f>
        <v/>
      </c>
      <c r="AG1022" s="293" t="str">
        <f>IF(日報入力!G1022="","",日報入力!AL1022)</f>
        <v/>
      </c>
      <c r="AH1022" s="293" t="str">
        <f>IF(日報入力!G1022="","",日報入力!AM1022)</f>
        <v/>
      </c>
      <c r="AI1022" s="294" t="str">
        <f>IF(日報入力!G1022&gt;0,日報入力!D1022*日報入力!K1022*日報入力!AL1022,"")</f>
        <v/>
      </c>
      <c r="AJ1022" s="294" t="str">
        <f>IF(日報入力!G1022&gt;0,日報入力!E1022*日報入力!AL1022,"")</f>
        <v/>
      </c>
      <c r="AK1022" s="294" t="str">
        <f>IF(日報入力!G1022&gt;0,AI1022-AJ1022,"")</f>
        <v/>
      </c>
      <c r="AL1022" s="292" t="str">
        <f>IF(日報入力!G1022&gt;0,日報入力!E1022*日報入力!AM1022,"")</f>
        <v/>
      </c>
      <c r="AM1022" s="292" t="str">
        <f>IF(日報入力!G1022&gt;0,日報入力!AB1022*日報入力!AM1022,"")</f>
        <v/>
      </c>
      <c r="AN1022" s="68" t="str">
        <f>IF(日報入力!G1022&gt;0,日報入力!C1022,"")</f>
        <v/>
      </c>
      <c r="AO1022" s="68" t="str">
        <f>日報入力!B1022</f>
        <v/>
      </c>
      <c r="AP1022" s="68" t="str">
        <f>IF(日報入力!AQ1022,日報入力!BA1022,"")</f>
        <v/>
      </c>
      <c r="AQ1022" s="68" t="str">
        <f>IF(日報入力!AR1022,日報入力!BB1022,"")</f>
        <v/>
      </c>
      <c r="AR1022" s="68" t="str">
        <f>IF(日報入力!AS1022,"N勤","")</f>
        <v/>
      </c>
      <c r="AS1022" s="295" t="e">
        <f t="shared" si="65"/>
        <v>#VALUE!</v>
      </c>
      <c r="AT1022" s="439" t="str">
        <f>日報入力!AY1022</f>
        <v/>
      </c>
      <c r="AU1022" s="518" t="str">
        <f>IF(日報入力!G1022,G1022*60/E1022,"")</f>
        <v/>
      </c>
      <c r="AV1022" s="528" t="str">
        <f>IF(日報入力!AT1022,日報入力!AT1022,"")</f>
        <v/>
      </c>
      <c r="AW1022" s="529" t="str">
        <f>IF(日報入力!AT1022,AE1022/日報入力!AT1022,"")</f>
        <v/>
      </c>
      <c r="AX1022" s="530" t="e">
        <f>IF(1&lt;日報集計!AT1022,AT1022/(((F1022-I1022-J1022-N1022-O1022)*60)/(E1022)),"")</f>
        <v>#VALUE!</v>
      </c>
      <c r="AY1022" s="664" t="str">
        <f>IF(日報入力!H1022,AT1022/(((F1022-J1022)*60)/E1022),"")</f>
        <v/>
      </c>
      <c r="AZ1022" s="664" t="str">
        <f>IF(日報入力!I1022,AT1022/((G1022*60)/E1022),"")</f>
        <v/>
      </c>
      <c r="BA1022" s="296" t="str">
        <f>IF(日報入力!G1022,G1022/F1022,"")</f>
        <v/>
      </c>
      <c r="BB1022" s="386" t="e">
        <f t="shared" si="66"/>
        <v>#VALUE!</v>
      </c>
      <c r="BC1022" s="386" t="e">
        <f t="shared" si="67"/>
        <v>#VALUE!</v>
      </c>
      <c r="BD1022" s="80">
        <f>日報入力!AU1022</f>
        <v>0</v>
      </c>
      <c r="BE1022" s="534" t="str">
        <f>IF(日報入力!AV1022,日報入力!AV1022,"")</f>
        <v/>
      </c>
      <c r="BF1022" s="534" t="str">
        <f>IF(日報入力!AW1022,日報入力!AW1022,"")</f>
        <v/>
      </c>
      <c r="BG1022" s="398" t="str">
        <f>IF(日報入力!G1022,日報入力!K1022*日報入力!D1022*日報入力!BC1022,"")</f>
        <v/>
      </c>
    </row>
    <row r="1023" spans="1:59" ht="20.25" hidden="1" customHeight="1" x14ac:dyDescent="0.15">
      <c r="A1023" s="302" t="str">
        <f>IF(日報入力!G1023="","",日報入力!G1023)</f>
        <v/>
      </c>
      <c r="B1023" s="291" t="str">
        <f>IF(日報入力!G1023="","",日報入力!H1023)</f>
        <v/>
      </c>
      <c r="C1023" s="291" t="str">
        <f>IF(日報入力!G1023="","",日報入力!I1023)</f>
        <v/>
      </c>
      <c r="D1023" s="291" t="str">
        <f>IF(日報入力!G1023="","",日報入力!J1023)</f>
        <v/>
      </c>
      <c r="E1023" s="291" t="str">
        <f>IF(日報入力!G1023="","",日報入力!K1023)</f>
        <v/>
      </c>
      <c r="F1023" s="291" t="str">
        <f>IF(日報入力!G1023="","",日報入力!L1023)</f>
        <v/>
      </c>
      <c r="G1023" s="291" t="str">
        <f>IF(日報入力!G1023="","",日報入力!L1023-日報入力!O1023-日報入力!P1023-日報入力!Q1023-日報入力!R1023-日報入力!S1023-日報入力!T1023-日報入力!U1023-日報入力!V1023-日報入力!W1023-日報入力!X1023-日報入力!Y1023-日報入力!Z1023)</f>
        <v/>
      </c>
      <c r="H1023" s="291" t="str">
        <f>IF(日報入力!G1023="","",IF(日報入力!M1023&gt;=0,日報入力!M1023*F1023,F1023))</f>
        <v/>
      </c>
      <c r="I1023" s="291" t="str">
        <f>IF(日報入力!G1023="","",日報入力!O1023)</f>
        <v/>
      </c>
      <c r="J1023" s="291" t="str">
        <f>IF(日報入力!G1023="","",日報入力!P1023)</f>
        <v/>
      </c>
      <c r="K1023" s="291" t="str">
        <f>IF(日報入力!G1023="","",日報入力!Q1023)</f>
        <v/>
      </c>
      <c r="L1023" s="291" t="str">
        <f>IF(日報入力!G1023="","",日報入力!R1023)</f>
        <v/>
      </c>
      <c r="M1023" s="291" t="str">
        <f>IF(日報入力!G1023="","",日報入力!S1023)</f>
        <v/>
      </c>
      <c r="N1023" s="291" t="str">
        <f>IF(日報入力!G1023="","",日報入力!T1023)</f>
        <v/>
      </c>
      <c r="O1023" s="291" t="str">
        <f>IF(日報入力!G1023="","",日報入力!U1023)</f>
        <v/>
      </c>
      <c r="P1023" s="291" t="str">
        <f>IF(日報入力!G1023="","",日報入力!V1023)</f>
        <v/>
      </c>
      <c r="Q1023" s="291" t="str">
        <f>IF(日報入力!G1023="","",日報入力!W1023)</f>
        <v/>
      </c>
      <c r="R1023" s="291" t="str">
        <f>IF(日報入力!G1023="","",日報入力!X1023)</f>
        <v/>
      </c>
      <c r="S1023" s="291" t="str">
        <f>IF(日報入力!G1023="","",日報入力!Y1023)</f>
        <v/>
      </c>
      <c r="T1023" s="291" t="str">
        <f>IF(日報入力!G1023="","",日報入力!Z1023)</f>
        <v/>
      </c>
      <c r="U1023" s="291" t="str">
        <f>IF(日報入力!G1023="","",日報入力!AA1023)</f>
        <v/>
      </c>
      <c r="V1023" s="378" t="str">
        <f>IF(日報入力!G1023="","",日報入力!AB1023)</f>
        <v/>
      </c>
      <c r="W1023" s="291" t="str">
        <f>IF(日報入力!G1023="","",日報入力!AC1023)</f>
        <v/>
      </c>
      <c r="X1023" s="291" t="str">
        <f>IF(日報入力!G1023="","",日報入力!AD1023)</f>
        <v/>
      </c>
      <c r="Y1023" s="291" t="str">
        <f>IF(日報入力!G1023="","",日報入力!AE1023)</f>
        <v/>
      </c>
      <c r="Z1023" s="291" t="str">
        <f>IF(日報入力!G1023="","",日報入力!AF1023)</f>
        <v/>
      </c>
      <c r="AA1023" s="291" t="str">
        <f>IF(日報入力!G1023="","",日報入力!AG1023)</f>
        <v/>
      </c>
      <c r="AB1023" s="291" t="str">
        <f>IF(日報入力!G1023="","",日報入力!AH1023)</f>
        <v/>
      </c>
      <c r="AC1023" s="291" t="str">
        <f>IF(日報入力!G1023="","",日報入力!AI1023)</f>
        <v/>
      </c>
      <c r="AD1023" s="291" t="str">
        <f>IF(日報入力!G1023="","",日報入力!AJ1023)</f>
        <v/>
      </c>
      <c r="AE1023" s="292" t="str">
        <f>IF(日報入力!G1023="","",日報入力!E1023)</f>
        <v/>
      </c>
      <c r="AF1023" s="293" t="str">
        <f>IF(日報入力!G1023="","",日報入力!AK1023)</f>
        <v/>
      </c>
      <c r="AG1023" s="293" t="str">
        <f>IF(日報入力!G1023="","",日報入力!AL1023)</f>
        <v/>
      </c>
      <c r="AH1023" s="293" t="str">
        <f>IF(日報入力!G1023="","",日報入力!AM1023)</f>
        <v/>
      </c>
      <c r="AI1023" s="294" t="str">
        <f>IF(日報入力!G1023&gt;0,日報入力!D1023*日報入力!K1023*日報入力!AL1023,"")</f>
        <v/>
      </c>
      <c r="AJ1023" s="294" t="str">
        <f>IF(日報入力!G1023&gt;0,日報入力!E1023*日報入力!AL1023,"")</f>
        <v/>
      </c>
      <c r="AK1023" s="294" t="str">
        <f>IF(日報入力!G1023&gt;0,AI1023-AJ1023,"")</f>
        <v/>
      </c>
      <c r="AL1023" s="292" t="str">
        <f>IF(日報入力!G1023&gt;0,日報入力!E1023*日報入力!AM1023,"")</f>
        <v/>
      </c>
      <c r="AM1023" s="292" t="str">
        <f>IF(日報入力!G1023&gt;0,日報入力!AB1023*日報入力!AM1023,"")</f>
        <v/>
      </c>
      <c r="AN1023" s="68" t="str">
        <f>IF(日報入力!G1023&gt;0,日報入力!C1023,"")</f>
        <v/>
      </c>
      <c r="AO1023" s="68" t="str">
        <f>日報入力!B1023</f>
        <v/>
      </c>
      <c r="AP1023" s="68" t="str">
        <f>IF(日報入力!AQ1023,日報入力!BA1023,"")</f>
        <v/>
      </c>
      <c r="AQ1023" s="68" t="str">
        <f>IF(日報入力!AR1023,日報入力!BB1023,"")</f>
        <v/>
      </c>
      <c r="AR1023" s="68" t="str">
        <f>IF(日報入力!AS1023,"N勤","")</f>
        <v/>
      </c>
      <c r="AS1023" s="295" t="e">
        <f t="shared" si="65"/>
        <v>#VALUE!</v>
      </c>
      <c r="AT1023" s="439" t="str">
        <f>日報入力!AY1023</f>
        <v/>
      </c>
      <c r="AU1023" s="518" t="str">
        <f>IF(日報入力!G1023,G1023*60/E1023,"")</f>
        <v/>
      </c>
      <c r="AV1023" s="528" t="str">
        <f>IF(日報入力!AT1023,日報入力!AT1023,"")</f>
        <v/>
      </c>
      <c r="AW1023" s="529" t="str">
        <f>IF(日報入力!AT1023,AE1023/日報入力!AT1023,"")</f>
        <v/>
      </c>
      <c r="AX1023" s="530" t="e">
        <f>IF(1&lt;日報集計!AT1023,AT1023/(((F1023-I1023-J1023-N1023-O1023)*60)/(E1023)),"")</f>
        <v>#VALUE!</v>
      </c>
      <c r="AY1023" s="664" t="str">
        <f>IF(日報入力!H1023,AT1023/(((F1023-J1023)*60)/E1023),"")</f>
        <v/>
      </c>
      <c r="AZ1023" s="664" t="str">
        <f>IF(日報入力!I1023,AT1023/((G1023*60)/E1023),"")</f>
        <v/>
      </c>
      <c r="BA1023" s="296" t="str">
        <f>IF(日報入力!G1023,G1023/F1023,"")</f>
        <v/>
      </c>
      <c r="BB1023" s="386" t="e">
        <f t="shared" si="66"/>
        <v>#VALUE!</v>
      </c>
      <c r="BC1023" s="386" t="e">
        <f t="shared" si="67"/>
        <v>#VALUE!</v>
      </c>
      <c r="BD1023" s="80">
        <f>日報入力!AU1023</f>
        <v>0</v>
      </c>
      <c r="BE1023" s="534" t="str">
        <f>IF(日報入力!AV1023,日報入力!AV1023,"")</f>
        <v/>
      </c>
      <c r="BF1023" s="534" t="str">
        <f>IF(日報入力!AW1023,日報入力!AW1023,"")</f>
        <v/>
      </c>
      <c r="BG1023" s="398" t="str">
        <f>IF(日報入力!G1023,日報入力!K1023*日報入力!D1023*日報入力!BC1023,"")</f>
        <v/>
      </c>
    </row>
    <row r="1024" spans="1:59" ht="20.25" hidden="1" customHeight="1" x14ac:dyDescent="0.15">
      <c r="A1024" s="302" t="str">
        <f>IF(日報入力!G1024="","",日報入力!G1024)</f>
        <v/>
      </c>
      <c r="B1024" s="291" t="str">
        <f>IF(日報入力!G1024="","",日報入力!H1024)</f>
        <v/>
      </c>
      <c r="C1024" s="291" t="str">
        <f>IF(日報入力!G1024="","",日報入力!I1024)</f>
        <v/>
      </c>
      <c r="D1024" s="291" t="str">
        <f>IF(日報入力!G1024="","",日報入力!J1024)</f>
        <v/>
      </c>
      <c r="E1024" s="291" t="str">
        <f>IF(日報入力!G1024="","",日報入力!K1024)</f>
        <v/>
      </c>
      <c r="F1024" s="291" t="str">
        <f>IF(日報入力!G1024="","",日報入力!L1024)</f>
        <v/>
      </c>
      <c r="G1024" s="291" t="str">
        <f>IF(日報入力!G1024="","",日報入力!L1024-日報入力!O1024-日報入力!P1024-日報入力!Q1024-日報入力!R1024-日報入力!S1024-日報入力!T1024-日報入力!U1024-日報入力!V1024-日報入力!W1024-日報入力!X1024-日報入力!Y1024-日報入力!Z1024)</f>
        <v/>
      </c>
      <c r="H1024" s="291" t="str">
        <f>IF(日報入力!G1024="","",IF(日報入力!M1024&gt;=0,日報入力!M1024*F1024,F1024))</f>
        <v/>
      </c>
      <c r="I1024" s="291" t="str">
        <f>IF(日報入力!G1024="","",日報入力!O1024)</f>
        <v/>
      </c>
      <c r="J1024" s="291" t="str">
        <f>IF(日報入力!G1024="","",日報入力!P1024)</f>
        <v/>
      </c>
      <c r="K1024" s="291" t="str">
        <f>IF(日報入力!G1024="","",日報入力!Q1024)</f>
        <v/>
      </c>
      <c r="L1024" s="291" t="str">
        <f>IF(日報入力!G1024="","",日報入力!R1024)</f>
        <v/>
      </c>
      <c r="M1024" s="291" t="str">
        <f>IF(日報入力!G1024="","",日報入力!S1024)</f>
        <v/>
      </c>
      <c r="N1024" s="291" t="str">
        <f>IF(日報入力!G1024="","",日報入力!T1024)</f>
        <v/>
      </c>
      <c r="O1024" s="291" t="str">
        <f>IF(日報入力!G1024="","",日報入力!U1024)</f>
        <v/>
      </c>
      <c r="P1024" s="291" t="str">
        <f>IF(日報入力!G1024="","",日報入力!V1024)</f>
        <v/>
      </c>
      <c r="Q1024" s="291" t="str">
        <f>IF(日報入力!G1024="","",日報入力!W1024)</f>
        <v/>
      </c>
      <c r="R1024" s="291" t="str">
        <f>IF(日報入力!G1024="","",日報入力!X1024)</f>
        <v/>
      </c>
      <c r="S1024" s="291" t="str">
        <f>IF(日報入力!G1024="","",日報入力!Y1024)</f>
        <v/>
      </c>
      <c r="T1024" s="291" t="str">
        <f>IF(日報入力!G1024="","",日報入力!Z1024)</f>
        <v/>
      </c>
      <c r="U1024" s="291" t="str">
        <f>IF(日報入力!G1024="","",日報入力!AA1024)</f>
        <v/>
      </c>
      <c r="V1024" s="378" t="str">
        <f>IF(日報入力!G1024="","",日報入力!AB1024)</f>
        <v/>
      </c>
      <c r="W1024" s="291" t="str">
        <f>IF(日報入力!G1024="","",日報入力!AC1024)</f>
        <v/>
      </c>
      <c r="X1024" s="291" t="str">
        <f>IF(日報入力!G1024="","",日報入力!AD1024)</f>
        <v/>
      </c>
      <c r="Y1024" s="291" t="str">
        <f>IF(日報入力!G1024="","",日報入力!AE1024)</f>
        <v/>
      </c>
      <c r="Z1024" s="291" t="str">
        <f>IF(日報入力!G1024="","",日報入力!AF1024)</f>
        <v/>
      </c>
      <c r="AA1024" s="291" t="str">
        <f>IF(日報入力!G1024="","",日報入力!AG1024)</f>
        <v/>
      </c>
      <c r="AB1024" s="291" t="str">
        <f>IF(日報入力!G1024="","",日報入力!AH1024)</f>
        <v/>
      </c>
      <c r="AC1024" s="291" t="str">
        <f>IF(日報入力!G1024="","",日報入力!AI1024)</f>
        <v/>
      </c>
      <c r="AD1024" s="291" t="str">
        <f>IF(日報入力!G1024="","",日報入力!AJ1024)</f>
        <v/>
      </c>
      <c r="AE1024" s="292" t="str">
        <f>IF(日報入力!G1024="","",日報入力!E1024)</f>
        <v/>
      </c>
      <c r="AF1024" s="293" t="str">
        <f>IF(日報入力!G1024="","",日報入力!AK1024)</f>
        <v/>
      </c>
      <c r="AG1024" s="293" t="str">
        <f>IF(日報入力!G1024="","",日報入力!AL1024)</f>
        <v/>
      </c>
      <c r="AH1024" s="293" t="str">
        <f>IF(日報入力!G1024="","",日報入力!AM1024)</f>
        <v/>
      </c>
      <c r="AI1024" s="294" t="str">
        <f>IF(日報入力!G1024&gt;0,日報入力!D1024*日報入力!K1024*日報入力!AL1024,"")</f>
        <v/>
      </c>
      <c r="AJ1024" s="294" t="str">
        <f>IF(日報入力!G1024&gt;0,日報入力!E1024*日報入力!AL1024,"")</f>
        <v/>
      </c>
      <c r="AK1024" s="294" t="str">
        <f>IF(日報入力!G1024&gt;0,AI1024-AJ1024,"")</f>
        <v/>
      </c>
      <c r="AL1024" s="292" t="str">
        <f>IF(日報入力!G1024&gt;0,日報入力!E1024*日報入力!AM1024,"")</f>
        <v/>
      </c>
      <c r="AM1024" s="292" t="str">
        <f>IF(日報入力!G1024&gt;0,日報入力!AB1024*日報入力!AM1024,"")</f>
        <v/>
      </c>
      <c r="AN1024" s="68" t="str">
        <f>IF(日報入力!G1024&gt;0,日報入力!C1024,"")</f>
        <v/>
      </c>
      <c r="AO1024" s="68" t="str">
        <f>日報入力!B1024</f>
        <v/>
      </c>
      <c r="AP1024" s="68" t="str">
        <f>IF(日報入力!AQ1024,日報入力!BA1024,"")</f>
        <v/>
      </c>
      <c r="AQ1024" s="68" t="str">
        <f>IF(日報入力!AR1024,日報入力!BB1024,"")</f>
        <v/>
      </c>
      <c r="AR1024" s="68" t="str">
        <f>IF(日報入力!AS1024,"N勤","")</f>
        <v/>
      </c>
      <c r="AS1024" s="295" t="e">
        <f t="shared" si="65"/>
        <v>#VALUE!</v>
      </c>
      <c r="AT1024" s="439" t="str">
        <f>日報入力!AY1024</f>
        <v/>
      </c>
      <c r="AU1024" s="518" t="str">
        <f>IF(日報入力!G1024,G1024*60/E1024,"")</f>
        <v/>
      </c>
      <c r="AV1024" s="528" t="str">
        <f>IF(日報入力!AT1024,日報入力!AT1024,"")</f>
        <v/>
      </c>
      <c r="AW1024" s="529" t="str">
        <f>IF(日報入力!AT1024,AE1024/日報入力!AT1024,"")</f>
        <v/>
      </c>
      <c r="AX1024" s="530" t="e">
        <f>IF(1&lt;日報集計!AT1024,AT1024/(((F1024-I1024-J1024-N1024-O1024)*60)/(E1024)),"")</f>
        <v>#VALUE!</v>
      </c>
      <c r="AY1024" s="664" t="str">
        <f>IF(日報入力!H1024,AT1024/(((F1024-J1024)*60)/E1024),"")</f>
        <v/>
      </c>
      <c r="AZ1024" s="664" t="str">
        <f>IF(日報入力!I1024,AT1024/((G1024*60)/E1024),"")</f>
        <v/>
      </c>
      <c r="BA1024" s="296" t="str">
        <f>IF(日報入力!G1024,G1024/F1024,"")</f>
        <v/>
      </c>
      <c r="BB1024" s="386" t="e">
        <f t="shared" si="66"/>
        <v>#VALUE!</v>
      </c>
      <c r="BC1024" s="386" t="e">
        <f t="shared" si="67"/>
        <v>#VALUE!</v>
      </c>
      <c r="BD1024" s="80">
        <f>日報入力!AU1024</f>
        <v>0</v>
      </c>
      <c r="BE1024" s="534" t="str">
        <f>IF(日報入力!AV1024,日報入力!AV1024,"")</f>
        <v/>
      </c>
      <c r="BF1024" s="534" t="str">
        <f>IF(日報入力!AW1024,日報入力!AW1024,"")</f>
        <v/>
      </c>
      <c r="BG1024" s="398" t="str">
        <f>IF(日報入力!G1024,日報入力!K1024*日報入力!D1024*日報入力!BC1024,"")</f>
        <v/>
      </c>
    </row>
    <row r="1025" spans="1:59" ht="20.25" hidden="1" customHeight="1" x14ac:dyDescent="0.15">
      <c r="A1025" s="302" t="str">
        <f>IF(日報入力!G1025="","",日報入力!G1025)</f>
        <v/>
      </c>
      <c r="B1025" s="291" t="str">
        <f>IF(日報入力!G1025="","",日報入力!H1025)</f>
        <v/>
      </c>
      <c r="C1025" s="291" t="str">
        <f>IF(日報入力!G1025="","",日報入力!I1025)</f>
        <v/>
      </c>
      <c r="D1025" s="291" t="str">
        <f>IF(日報入力!G1025="","",日報入力!J1025)</f>
        <v/>
      </c>
      <c r="E1025" s="291" t="str">
        <f>IF(日報入力!G1025="","",日報入力!K1025)</f>
        <v/>
      </c>
      <c r="F1025" s="291" t="str">
        <f>IF(日報入力!G1025="","",日報入力!L1025)</f>
        <v/>
      </c>
      <c r="G1025" s="291" t="str">
        <f>IF(日報入力!G1025="","",日報入力!L1025-日報入力!O1025-日報入力!P1025-日報入力!Q1025-日報入力!R1025-日報入力!S1025-日報入力!T1025-日報入力!U1025-日報入力!V1025-日報入力!W1025-日報入力!X1025-日報入力!Y1025-日報入力!Z1025)</f>
        <v/>
      </c>
      <c r="H1025" s="291" t="str">
        <f>IF(日報入力!G1025="","",IF(日報入力!M1025&gt;=0,日報入力!M1025*F1025,F1025))</f>
        <v/>
      </c>
      <c r="I1025" s="291" t="str">
        <f>IF(日報入力!G1025="","",日報入力!O1025)</f>
        <v/>
      </c>
      <c r="J1025" s="291" t="str">
        <f>IF(日報入力!G1025="","",日報入力!P1025)</f>
        <v/>
      </c>
      <c r="K1025" s="291" t="str">
        <f>IF(日報入力!G1025="","",日報入力!Q1025)</f>
        <v/>
      </c>
      <c r="L1025" s="291" t="str">
        <f>IF(日報入力!G1025="","",日報入力!R1025)</f>
        <v/>
      </c>
      <c r="M1025" s="291" t="str">
        <f>IF(日報入力!G1025="","",日報入力!S1025)</f>
        <v/>
      </c>
      <c r="N1025" s="291" t="str">
        <f>IF(日報入力!G1025="","",日報入力!T1025)</f>
        <v/>
      </c>
      <c r="O1025" s="291" t="str">
        <f>IF(日報入力!G1025="","",日報入力!U1025)</f>
        <v/>
      </c>
      <c r="P1025" s="291" t="str">
        <f>IF(日報入力!G1025="","",日報入力!V1025)</f>
        <v/>
      </c>
      <c r="Q1025" s="291" t="str">
        <f>IF(日報入力!G1025="","",日報入力!W1025)</f>
        <v/>
      </c>
      <c r="R1025" s="291" t="str">
        <f>IF(日報入力!G1025="","",日報入力!X1025)</f>
        <v/>
      </c>
      <c r="S1025" s="291" t="str">
        <f>IF(日報入力!G1025="","",日報入力!Y1025)</f>
        <v/>
      </c>
      <c r="T1025" s="291" t="str">
        <f>IF(日報入力!G1025="","",日報入力!Z1025)</f>
        <v/>
      </c>
      <c r="U1025" s="291" t="str">
        <f>IF(日報入力!G1025="","",日報入力!AA1025)</f>
        <v/>
      </c>
      <c r="V1025" s="378" t="str">
        <f>IF(日報入力!G1025="","",日報入力!AB1025)</f>
        <v/>
      </c>
      <c r="W1025" s="291" t="str">
        <f>IF(日報入力!G1025="","",日報入力!AC1025)</f>
        <v/>
      </c>
      <c r="X1025" s="291" t="str">
        <f>IF(日報入力!G1025="","",日報入力!AD1025)</f>
        <v/>
      </c>
      <c r="Y1025" s="291" t="str">
        <f>IF(日報入力!G1025="","",日報入力!AE1025)</f>
        <v/>
      </c>
      <c r="Z1025" s="291" t="str">
        <f>IF(日報入力!G1025="","",日報入力!AF1025)</f>
        <v/>
      </c>
      <c r="AA1025" s="291" t="str">
        <f>IF(日報入力!G1025="","",日報入力!AG1025)</f>
        <v/>
      </c>
      <c r="AB1025" s="291" t="str">
        <f>IF(日報入力!G1025="","",日報入力!AH1025)</f>
        <v/>
      </c>
      <c r="AC1025" s="291" t="str">
        <f>IF(日報入力!G1025="","",日報入力!AI1025)</f>
        <v/>
      </c>
      <c r="AD1025" s="291" t="str">
        <f>IF(日報入力!G1025="","",日報入力!AJ1025)</f>
        <v/>
      </c>
      <c r="AE1025" s="292" t="str">
        <f>IF(日報入力!G1025="","",日報入力!E1025)</f>
        <v/>
      </c>
      <c r="AF1025" s="293" t="str">
        <f>IF(日報入力!G1025="","",日報入力!AK1025)</f>
        <v/>
      </c>
      <c r="AG1025" s="293" t="str">
        <f>IF(日報入力!G1025="","",日報入力!AL1025)</f>
        <v/>
      </c>
      <c r="AH1025" s="293" t="str">
        <f>IF(日報入力!G1025="","",日報入力!AM1025)</f>
        <v/>
      </c>
      <c r="AI1025" s="294" t="str">
        <f>IF(日報入力!G1025&gt;0,日報入力!D1025*日報入力!K1025*日報入力!AL1025,"")</f>
        <v/>
      </c>
      <c r="AJ1025" s="294" t="str">
        <f>IF(日報入力!G1025&gt;0,日報入力!E1025*日報入力!AL1025,"")</f>
        <v/>
      </c>
      <c r="AK1025" s="294" t="str">
        <f>IF(日報入力!G1025&gt;0,AI1025-AJ1025,"")</f>
        <v/>
      </c>
      <c r="AL1025" s="292" t="str">
        <f>IF(日報入力!G1025&gt;0,日報入力!E1025*日報入力!AM1025,"")</f>
        <v/>
      </c>
      <c r="AM1025" s="292" t="str">
        <f>IF(日報入力!G1025&gt;0,日報入力!AB1025*日報入力!AM1025,"")</f>
        <v/>
      </c>
      <c r="AN1025" s="68" t="str">
        <f>IF(日報入力!G1025&gt;0,日報入力!C1025,"")</f>
        <v/>
      </c>
      <c r="AO1025" s="68" t="str">
        <f>日報入力!B1025</f>
        <v/>
      </c>
      <c r="AP1025" s="68" t="str">
        <f>IF(日報入力!AQ1025,日報入力!BA1025,"")</f>
        <v/>
      </c>
      <c r="AQ1025" s="68" t="str">
        <f>IF(日報入力!AR1025,日報入力!BB1025,"")</f>
        <v/>
      </c>
      <c r="AR1025" s="68" t="str">
        <f>IF(日報入力!AS1025,"N勤","")</f>
        <v/>
      </c>
      <c r="AS1025" s="295" t="e">
        <f t="shared" si="65"/>
        <v>#VALUE!</v>
      </c>
      <c r="AT1025" s="439" t="str">
        <f>日報入力!AY1025</f>
        <v/>
      </c>
      <c r="AU1025" s="518" t="str">
        <f>IF(日報入力!G1025,G1025*60/E1025,"")</f>
        <v/>
      </c>
      <c r="AV1025" s="528" t="str">
        <f>IF(日報入力!AT1025,日報入力!AT1025,"")</f>
        <v/>
      </c>
      <c r="AW1025" s="529" t="str">
        <f>IF(日報入力!AT1025,AE1025/日報入力!AT1025,"")</f>
        <v/>
      </c>
      <c r="AX1025" s="530" t="e">
        <f>IF(1&lt;日報集計!AT1025,AT1025/(((F1025-I1025-J1025-N1025-O1025)*60)/(E1025)),"")</f>
        <v>#VALUE!</v>
      </c>
      <c r="AY1025" s="664" t="str">
        <f>IF(日報入力!H1025,AT1025/(((F1025-J1025)*60)/E1025),"")</f>
        <v/>
      </c>
      <c r="AZ1025" s="664" t="str">
        <f>IF(日報入力!I1025,AT1025/((G1025*60)/E1025),"")</f>
        <v/>
      </c>
      <c r="BA1025" s="296" t="str">
        <f>IF(日報入力!G1025,G1025/F1025,"")</f>
        <v/>
      </c>
      <c r="BB1025" s="386" t="e">
        <f t="shared" si="66"/>
        <v>#VALUE!</v>
      </c>
      <c r="BC1025" s="386" t="e">
        <f t="shared" si="67"/>
        <v>#VALUE!</v>
      </c>
      <c r="BD1025" s="80">
        <f>日報入力!AU1025</f>
        <v>0</v>
      </c>
      <c r="BE1025" s="534" t="str">
        <f>IF(日報入力!AV1025,日報入力!AV1025,"")</f>
        <v/>
      </c>
      <c r="BF1025" s="534" t="str">
        <f>IF(日報入力!AW1025,日報入力!AW1025,"")</f>
        <v/>
      </c>
      <c r="BG1025" s="398" t="str">
        <f>IF(日報入力!G1025,日報入力!K1025*日報入力!D1025*日報入力!BC1025,"")</f>
        <v/>
      </c>
    </row>
    <row r="1026" spans="1:59" ht="20.25" hidden="1" customHeight="1" x14ac:dyDescent="0.15">
      <c r="A1026" s="302" t="str">
        <f>IF(日報入力!G1026="","",日報入力!G1026)</f>
        <v/>
      </c>
      <c r="B1026" s="291" t="str">
        <f>IF(日報入力!G1026="","",日報入力!H1026)</f>
        <v/>
      </c>
      <c r="C1026" s="291" t="str">
        <f>IF(日報入力!G1026="","",日報入力!I1026)</f>
        <v/>
      </c>
      <c r="D1026" s="291" t="str">
        <f>IF(日報入力!G1026="","",日報入力!J1026)</f>
        <v/>
      </c>
      <c r="E1026" s="291" t="str">
        <f>IF(日報入力!G1026="","",日報入力!K1026)</f>
        <v/>
      </c>
      <c r="F1026" s="291" t="str">
        <f>IF(日報入力!G1026="","",日報入力!L1026)</f>
        <v/>
      </c>
      <c r="G1026" s="291" t="str">
        <f>IF(日報入力!G1026="","",日報入力!L1026-日報入力!O1026-日報入力!P1026-日報入力!Q1026-日報入力!R1026-日報入力!S1026-日報入力!T1026-日報入力!U1026-日報入力!V1026-日報入力!W1026-日報入力!X1026-日報入力!Y1026-日報入力!Z1026)</f>
        <v/>
      </c>
      <c r="H1026" s="291" t="str">
        <f>IF(日報入力!G1026="","",IF(日報入力!M1026&gt;=0,日報入力!M1026*F1026,F1026))</f>
        <v/>
      </c>
      <c r="I1026" s="291" t="str">
        <f>IF(日報入力!G1026="","",日報入力!O1026)</f>
        <v/>
      </c>
      <c r="J1026" s="291" t="str">
        <f>IF(日報入力!G1026="","",日報入力!P1026)</f>
        <v/>
      </c>
      <c r="K1026" s="291" t="str">
        <f>IF(日報入力!G1026="","",日報入力!Q1026)</f>
        <v/>
      </c>
      <c r="L1026" s="291" t="str">
        <f>IF(日報入力!G1026="","",日報入力!R1026)</f>
        <v/>
      </c>
      <c r="M1026" s="291" t="str">
        <f>IF(日報入力!G1026="","",日報入力!S1026)</f>
        <v/>
      </c>
      <c r="N1026" s="291" t="str">
        <f>IF(日報入力!G1026="","",日報入力!T1026)</f>
        <v/>
      </c>
      <c r="O1026" s="291" t="str">
        <f>IF(日報入力!G1026="","",日報入力!U1026)</f>
        <v/>
      </c>
      <c r="P1026" s="291" t="str">
        <f>IF(日報入力!G1026="","",日報入力!V1026)</f>
        <v/>
      </c>
      <c r="Q1026" s="291" t="str">
        <f>IF(日報入力!G1026="","",日報入力!W1026)</f>
        <v/>
      </c>
      <c r="R1026" s="291" t="str">
        <f>IF(日報入力!G1026="","",日報入力!X1026)</f>
        <v/>
      </c>
      <c r="S1026" s="291" t="str">
        <f>IF(日報入力!G1026="","",日報入力!Y1026)</f>
        <v/>
      </c>
      <c r="T1026" s="291" t="str">
        <f>IF(日報入力!G1026="","",日報入力!Z1026)</f>
        <v/>
      </c>
      <c r="U1026" s="291" t="str">
        <f>IF(日報入力!G1026="","",日報入力!AA1026)</f>
        <v/>
      </c>
      <c r="V1026" s="378" t="str">
        <f>IF(日報入力!G1026="","",日報入力!AB1026)</f>
        <v/>
      </c>
      <c r="W1026" s="291" t="str">
        <f>IF(日報入力!G1026="","",日報入力!AC1026)</f>
        <v/>
      </c>
      <c r="X1026" s="291" t="str">
        <f>IF(日報入力!G1026="","",日報入力!AD1026)</f>
        <v/>
      </c>
      <c r="Y1026" s="291" t="str">
        <f>IF(日報入力!G1026="","",日報入力!AE1026)</f>
        <v/>
      </c>
      <c r="Z1026" s="291" t="str">
        <f>IF(日報入力!G1026="","",日報入力!AF1026)</f>
        <v/>
      </c>
      <c r="AA1026" s="291" t="str">
        <f>IF(日報入力!G1026="","",日報入力!AG1026)</f>
        <v/>
      </c>
      <c r="AB1026" s="291" t="str">
        <f>IF(日報入力!G1026="","",日報入力!AH1026)</f>
        <v/>
      </c>
      <c r="AC1026" s="291" t="str">
        <f>IF(日報入力!G1026="","",日報入力!AI1026)</f>
        <v/>
      </c>
      <c r="AD1026" s="291" t="str">
        <f>IF(日報入力!G1026="","",日報入力!AJ1026)</f>
        <v/>
      </c>
      <c r="AE1026" s="292" t="str">
        <f>IF(日報入力!G1026="","",日報入力!E1026)</f>
        <v/>
      </c>
      <c r="AF1026" s="293" t="str">
        <f>IF(日報入力!G1026="","",日報入力!AK1026)</f>
        <v/>
      </c>
      <c r="AG1026" s="293" t="str">
        <f>IF(日報入力!G1026="","",日報入力!AL1026)</f>
        <v/>
      </c>
      <c r="AH1026" s="293" t="str">
        <f>IF(日報入力!G1026="","",日報入力!AM1026)</f>
        <v/>
      </c>
      <c r="AI1026" s="294" t="str">
        <f>IF(日報入力!G1026&gt;0,日報入力!D1026*日報入力!K1026*日報入力!AL1026,"")</f>
        <v/>
      </c>
      <c r="AJ1026" s="294" t="str">
        <f>IF(日報入力!G1026&gt;0,日報入力!E1026*日報入力!AL1026,"")</f>
        <v/>
      </c>
      <c r="AK1026" s="294" t="str">
        <f>IF(日報入力!G1026&gt;0,AI1026-AJ1026,"")</f>
        <v/>
      </c>
      <c r="AL1026" s="292" t="str">
        <f>IF(日報入力!G1026&gt;0,日報入力!E1026*日報入力!AM1026,"")</f>
        <v/>
      </c>
      <c r="AM1026" s="292" t="str">
        <f>IF(日報入力!G1026&gt;0,日報入力!AB1026*日報入力!AM1026,"")</f>
        <v/>
      </c>
      <c r="AN1026" s="68" t="str">
        <f>IF(日報入力!G1026&gt;0,日報入力!C1026,"")</f>
        <v/>
      </c>
      <c r="AO1026" s="68" t="str">
        <f>日報入力!B1026</f>
        <v/>
      </c>
      <c r="AP1026" s="68" t="str">
        <f>IF(日報入力!AQ1026,日報入力!BA1026,"")</f>
        <v/>
      </c>
      <c r="AQ1026" s="68" t="str">
        <f>IF(日報入力!AR1026,日報入力!BB1026,"")</f>
        <v/>
      </c>
      <c r="AR1026" s="68" t="str">
        <f>IF(日報入力!AS1026,"N勤","")</f>
        <v/>
      </c>
      <c r="AS1026" s="295" t="e">
        <f t="shared" si="65"/>
        <v>#VALUE!</v>
      </c>
      <c r="AT1026" s="439" t="str">
        <f>日報入力!AY1026</f>
        <v/>
      </c>
      <c r="AU1026" s="518" t="str">
        <f>IF(日報入力!G1026,G1026*60/E1026,"")</f>
        <v/>
      </c>
      <c r="AV1026" s="528" t="str">
        <f>IF(日報入力!AT1026,日報入力!AT1026,"")</f>
        <v/>
      </c>
      <c r="AW1026" s="529" t="str">
        <f>IF(日報入力!AT1026,AE1026/日報入力!AT1026,"")</f>
        <v/>
      </c>
      <c r="AX1026" s="530" t="e">
        <f>IF(1&lt;日報集計!AT1026,AT1026/(((F1026-I1026-J1026-N1026-O1026)*60)/(E1026)),"")</f>
        <v>#VALUE!</v>
      </c>
      <c r="AY1026" s="664" t="str">
        <f>IF(日報入力!H1026,AT1026/(((F1026-J1026)*60)/E1026),"")</f>
        <v/>
      </c>
      <c r="AZ1026" s="664" t="str">
        <f>IF(日報入力!I1026,AT1026/((G1026*60)/E1026),"")</f>
        <v/>
      </c>
      <c r="BA1026" s="296" t="str">
        <f>IF(日報入力!G1026,G1026/F1026,"")</f>
        <v/>
      </c>
      <c r="BB1026" s="386" t="e">
        <f t="shared" si="66"/>
        <v>#VALUE!</v>
      </c>
      <c r="BC1026" s="386" t="e">
        <f t="shared" si="67"/>
        <v>#VALUE!</v>
      </c>
      <c r="BD1026" s="80">
        <f>日報入力!AU1026</f>
        <v>0</v>
      </c>
      <c r="BE1026" s="534" t="str">
        <f>IF(日報入力!AV1026,日報入力!AV1026,"")</f>
        <v/>
      </c>
      <c r="BF1026" s="534" t="str">
        <f>IF(日報入力!AW1026,日報入力!AW1026,"")</f>
        <v/>
      </c>
      <c r="BG1026" s="398" t="str">
        <f>IF(日報入力!G1026,日報入力!K1026*日報入力!D1026*日報入力!BC1026,"")</f>
        <v/>
      </c>
    </row>
    <row r="1027" spans="1:59" ht="20.25" hidden="1" customHeight="1" x14ac:dyDescent="0.15">
      <c r="A1027" s="302" t="str">
        <f>IF(日報入力!G1027="","",日報入力!G1027)</f>
        <v/>
      </c>
      <c r="B1027" s="291" t="str">
        <f>IF(日報入力!G1027="","",日報入力!H1027)</f>
        <v/>
      </c>
      <c r="C1027" s="291" t="str">
        <f>IF(日報入力!G1027="","",日報入力!I1027)</f>
        <v/>
      </c>
      <c r="D1027" s="291" t="str">
        <f>IF(日報入力!G1027="","",日報入力!J1027)</f>
        <v/>
      </c>
      <c r="E1027" s="291" t="str">
        <f>IF(日報入力!G1027="","",日報入力!K1027)</f>
        <v/>
      </c>
      <c r="F1027" s="291" t="str">
        <f>IF(日報入力!G1027="","",日報入力!L1027)</f>
        <v/>
      </c>
      <c r="G1027" s="291" t="str">
        <f>IF(日報入力!G1027="","",日報入力!L1027-日報入力!O1027-日報入力!P1027-日報入力!Q1027-日報入力!R1027-日報入力!S1027-日報入力!T1027-日報入力!U1027-日報入力!V1027-日報入力!W1027-日報入力!X1027-日報入力!Y1027-日報入力!Z1027)</f>
        <v/>
      </c>
      <c r="H1027" s="291" t="str">
        <f>IF(日報入力!G1027="","",IF(日報入力!M1027&gt;=0,日報入力!M1027*F1027,F1027))</f>
        <v/>
      </c>
      <c r="I1027" s="291" t="str">
        <f>IF(日報入力!G1027="","",日報入力!O1027)</f>
        <v/>
      </c>
      <c r="J1027" s="291" t="str">
        <f>IF(日報入力!G1027="","",日報入力!P1027)</f>
        <v/>
      </c>
      <c r="K1027" s="291" t="str">
        <f>IF(日報入力!G1027="","",日報入力!Q1027)</f>
        <v/>
      </c>
      <c r="L1027" s="291" t="str">
        <f>IF(日報入力!G1027="","",日報入力!R1027)</f>
        <v/>
      </c>
      <c r="M1027" s="291" t="str">
        <f>IF(日報入力!G1027="","",日報入力!S1027)</f>
        <v/>
      </c>
      <c r="N1027" s="291" t="str">
        <f>IF(日報入力!G1027="","",日報入力!T1027)</f>
        <v/>
      </c>
      <c r="O1027" s="291" t="str">
        <f>IF(日報入力!G1027="","",日報入力!U1027)</f>
        <v/>
      </c>
      <c r="P1027" s="291" t="str">
        <f>IF(日報入力!G1027="","",日報入力!V1027)</f>
        <v/>
      </c>
      <c r="Q1027" s="291" t="str">
        <f>IF(日報入力!G1027="","",日報入力!W1027)</f>
        <v/>
      </c>
      <c r="R1027" s="291" t="str">
        <f>IF(日報入力!G1027="","",日報入力!X1027)</f>
        <v/>
      </c>
      <c r="S1027" s="291" t="str">
        <f>IF(日報入力!G1027="","",日報入力!Y1027)</f>
        <v/>
      </c>
      <c r="T1027" s="291" t="str">
        <f>IF(日報入力!G1027="","",日報入力!Z1027)</f>
        <v/>
      </c>
      <c r="U1027" s="291" t="str">
        <f>IF(日報入力!G1027="","",日報入力!AA1027)</f>
        <v/>
      </c>
      <c r="V1027" s="378" t="str">
        <f>IF(日報入力!G1027="","",日報入力!AB1027)</f>
        <v/>
      </c>
      <c r="W1027" s="291" t="str">
        <f>IF(日報入力!G1027="","",日報入力!AC1027)</f>
        <v/>
      </c>
      <c r="X1027" s="291" t="str">
        <f>IF(日報入力!G1027="","",日報入力!AD1027)</f>
        <v/>
      </c>
      <c r="Y1027" s="291" t="str">
        <f>IF(日報入力!G1027="","",日報入力!AE1027)</f>
        <v/>
      </c>
      <c r="Z1027" s="291" t="str">
        <f>IF(日報入力!G1027="","",日報入力!AF1027)</f>
        <v/>
      </c>
      <c r="AA1027" s="291" t="str">
        <f>IF(日報入力!G1027="","",日報入力!AG1027)</f>
        <v/>
      </c>
      <c r="AB1027" s="291" t="str">
        <f>IF(日報入力!G1027="","",日報入力!AH1027)</f>
        <v/>
      </c>
      <c r="AC1027" s="291" t="str">
        <f>IF(日報入力!G1027="","",日報入力!AI1027)</f>
        <v/>
      </c>
      <c r="AD1027" s="291" t="str">
        <f>IF(日報入力!G1027="","",日報入力!AJ1027)</f>
        <v/>
      </c>
      <c r="AE1027" s="292" t="str">
        <f>IF(日報入力!G1027="","",日報入力!E1027)</f>
        <v/>
      </c>
      <c r="AF1027" s="293" t="str">
        <f>IF(日報入力!G1027="","",日報入力!AK1027)</f>
        <v/>
      </c>
      <c r="AG1027" s="293" t="str">
        <f>IF(日報入力!G1027="","",日報入力!AL1027)</f>
        <v/>
      </c>
      <c r="AH1027" s="293" t="str">
        <f>IF(日報入力!G1027="","",日報入力!AM1027)</f>
        <v/>
      </c>
      <c r="AI1027" s="294" t="str">
        <f>IF(日報入力!G1027&gt;0,日報入力!D1027*日報入力!K1027*日報入力!AL1027,"")</f>
        <v/>
      </c>
      <c r="AJ1027" s="294" t="str">
        <f>IF(日報入力!G1027&gt;0,日報入力!E1027*日報入力!AL1027,"")</f>
        <v/>
      </c>
      <c r="AK1027" s="294" t="str">
        <f>IF(日報入力!G1027&gt;0,AI1027-AJ1027,"")</f>
        <v/>
      </c>
      <c r="AL1027" s="292" t="str">
        <f>IF(日報入力!G1027&gt;0,日報入力!E1027*日報入力!AM1027,"")</f>
        <v/>
      </c>
      <c r="AM1027" s="292" t="str">
        <f>IF(日報入力!G1027&gt;0,日報入力!AB1027*日報入力!AM1027,"")</f>
        <v/>
      </c>
      <c r="AN1027" s="68" t="str">
        <f>IF(日報入力!G1027&gt;0,日報入力!C1027,"")</f>
        <v/>
      </c>
      <c r="AO1027" s="68" t="str">
        <f>日報入力!B1027</f>
        <v/>
      </c>
      <c r="AP1027" s="68" t="str">
        <f>IF(日報入力!AQ1027,日報入力!BA1027,"")</f>
        <v/>
      </c>
      <c r="AQ1027" s="68" t="str">
        <f>IF(日報入力!AR1027,日報入力!BB1027,"")</f>
        <v/>
      </c>
      <c r="AR1027" s="68" t="str">
        <f>IF(日報入力!AS1027,"N勤","")</f>
        <v/>
      </c>
      <c r="AS1027" s="295" t="e">
        <f t="shared" si="65"/>
        <v>#VALUE!</v>
      </c>
      <c r="AT1027" s="439" t="str">
        <f>日報入力!AY1027</f>
        <v/>
      </c>
      <c r="AU1027" s="518" t="str">
        <f>IF(日報入力!G1027,G1027*60/E1027,"")</f>
        <v/>
      </c>
      <c r="AV1027" s="528" t="str">
        <f>IF(日報入力!AT1027,日報入力!AT1027,"")</f>
        <v/>
      </c>
      <c r="AW1027" s="529" t="str">
        <f>IF(日報入力!AT1027,AE1027/日報入力!AT1027,"")</f>
        <v/>
      </c>
      <c r="AX1027" s="530" t="e">
        <f>IF(1&lt;日報集計!AT1027,AT1027/(((F1027-I1027-J1027-N1027-O1027)*60)/(E1027)),"")</f>
        <v>#VALUE!</v>
      </c>
      <c r="AY1027" s="664" t="str">
        <f>IF(日報入力!H1027,AT1027/(((F1027-J1027)*60)/E1027),"")</f>
        <v/>
      </c>
      <c r="AZ1027" s="664" t="str">
        <f>IF(日報入力!I1027,AT1027/((G1027*60)/E1027),"")</f>
        <v/>
      </c>
      <c r="BA1027" s="296" t="str">
        <f>IF(日報入力!G1027,G1027/F1027,"")</f>
        <v/>
      </c>
      <c r="BB1027" s="386" t="e">
        <f t="shared" si="66"/>
        <v>#VALUE!</v>
      </c>
      <c r="BC1027" s="386" t="e">
        <f t="shared" si="67"/>
        <v>#VALUE!</v>
      </c>
      <c r="BD1027" s="80">
        <f>日報入力!AU1027</f>
        <v>0</v>
      </c>
      <c r="BE1027" s="534" t="str">
        <f>IF(日報入力!AV1027,日報入力!AV1027,"")</f>
        <v/>
      </c>
      <c r="BF1027" s="534" t="str">
        <f>IF(日報入力!AW1027,日報入力!AW1027,"")</f>
        <v/>
      </c>
      <c r="BG1027" s="398" t="str">
        <f>IF(日報入力!G1027,日報入力!K1027*日報入力!D1027*日報入力!BC1027,"")</f>
        <v/>
      </c>
    </row>
    <row r="1028" spans="1:59" ht="20.25" hidden="1" customHeight="1" x14ac:dyDescent="0.15">
      <c r="A1028" s="302" t="str">
        <f>IF(日報入力!G1028="","",日報入力!G1028)</f>
        <v/>
      </c>
      <c r="B1028" s="291" t="str">
        <f>IF(日報入力!G1028="","",日報入力!H1028)</f>
        <v/>
      </c>
      <c r="C1028" s="291" t="str">
        <f>IF(日報入力!G1028="","",日報入力!I1028)</f>
        <v/>
      </c>
      <c r="D1028" s="291" t="str">
        <f>IF(日報入力!G1028="","",日報入力!J1028)</f>
        <v/>
      </c>
      <c r="E1028" s="291" t="str">
        <f>IF(日報入力!G1028="","",日報入力!K1028)</f>
        <v/>
      </c>
      <c r="F1028" s="291" t="str">
        <f>IF(日報入力!G1028="","",日報入力!L1028)</f>
        <v/>
      </c>
      <c r="G1028" s="291" t="str">
        <f>IF(日報入力!G1028="","",日報入力!L1028-日報入力!O1028-日報入力!P1028-日報入力!Q1028-日報入力!R1028-日報入力!S1028-日報入力!T1028-日報入力!U1028-日報入力!V1028-日報入力!W1028-日報入力!X1028-日報入力!Y1028-日報入力!Z1028)</f>
        <v/>
      </c>
      <c r="H1028" s="291" t="str">
        <f>IF(日報入力!G1028="","",IF(日報入力!M1028&gt;=0,日報入力!M1028*F1028,F1028))</f>
        <v/>
      </c>
      <c r="I1028" s="291" t="str">
        <f>IF(日報入力!G1028="","",日報入力!O1028)</f>
        <v/>
      </c>
      <c r="J1028" s="291" t="str">
        <f>IF(日報入力!G1028="","",日報入力!P1028)</f>
        <v/>
      </c>
      <c r="K1028" s="291" t="str">
        <f>IF(日報入力!G1028="","",日報入力!Q1028)</f>
        <v/>
      </c>
      <c r="L1028" s="291" t="str">
        <f>IF(日報入力!G1028="","",日報入力!R1028)</f>
        <v/>
      </c>
      <c r="M1028" s="291" t="str">
        <f>IF(日報入力!G1028="","",日報入力!S1028)</f>
        <v/>
      </c>
      <c r="N1028" s="291" t="str">
        <f>IF(日報入力!G1028="","",日報入力!T1028)</f>
        <v/>
      </c>
      <c r="O1028" s="291" t="str">
        <f>IF(日報入力!G1028="","",日報入力!U1028)</f>
        <v/>
      </c>
      <c r="P1028" s="291" t="str">
        <f>IF(日報入力!G1028="","",日報入力!V1028)</f>
        <v/>
      </c>
      <c r="Q1028" s="291" t="str">
        <f>IF(日報入力!G1028="","",日報入力!W1028)</f>
        <v/>
      </c>
      <c r="R1028" s="291" t="str">
        <f>IF(日報入力!G1028="","",日報入力!X1028)</f>
        <v/>
      </c>
      <c r="S1028" s="291" t="str">
        <f>IF(日報入力!G1028="","",日報入力!Y1028)</f>
        <v/>
      </c>
      <c r="T1028" s="291" t="str">
        <f>IF(日報入力!G1028="","",日報入力!Z1028)</f>
        <v/>
      </c>
      <c r="U1028" s="291" t="str">
        <f>IF(日報入力!G1028="","",日報入力!AA1028)</f>
        <v/>
      </c>
      <c r="V1028" s="378" t="str">
        <f>IF(日報入力!G1028="","",日報入力!AB1028)</f>
        <v/>
      </c>
      <c r="W1028" s="291" t="str">
        <f>IF(日報入力!G1028="","",日報入力!AC1028)</f>
        <v/>
      </c>
      <c r="X1028" s="291" t="str">
        <f>IF(日報入力!G1028="","",日報入力!AD1028)</f>
        <v/>
      </c>
      <c r="Y1028" s="291" t="str">
        <f>IF(日報入力!G1028="","",日報入力!AE1028)</f>
        <v/>
      </c>
      <c r="Z1028" s="291" t="str">
        <f>IF(日報入力!G1028="","",日報入力!AF1028)</f>
        <v/>
      </c>
      <c r="AA1028" s="291" t="str">
        <f>IF(日報入力!G1028="","",日報入力!AG1028)</f>
        <v/>
      </c>
      <c r="AB1028" s="291" t="str">
        <f>IF(日報入力!G1028="","",日報入力!AH1028)</f>
        <v/>
      </c>
      <c r="AC1028" s="291" t="str">
        <f>IF(日報入力!G1028="","",日報入力!AI1028)</f>
        <v/>
      </c>
      <c r="AD1028" s="291" t="str">
        <f>IF(日報入力!G1028="","",日報入力!AJ1028)</f>
        <v/>
      </c>
      <c r="AE1028" s="292" t="str">
        <f>IF(日報入力!G1028="","",日報入力!E1028)</f>
        <v/>
      </c>
      <c r="AF1028" s="293" t="str">
        <f>IF(日報入力!G1028="","",日報入力!AK1028)</f>
        <v/>
      </c>
      <c r="AG1028" s="293" t="str">
        <f>IF(日報入力!G1028="","",日報入力!AL1028)</f>
        <v/>
      </c>
      <c r="AH1028" s="293" t="str">
        <f>IF(日報入力!G1028="","",日報入力!AM1028)</f>
        <v/>
      </c>
      <c r="AI1028" s="294" t="str">
        <f>IF(日報入力!G1028&gt;0,日報入力!D1028*日報入力!K1028*日報入力!AL1028,"")</f>
        <v/>
      </c>
      <c r="AJ1028" s="294" t="str">
        <f>IF(日報入力!G1028&gt;0,日報入力!E1028*日報入力!AL1028,"")</f>
        <v/>
      </c>
      <c r="AK1028" s="294" t="str">
        <f>IF(日報入力!G1028&gt;0,AI1028-AJ1028,"")</f>
        <v/>
      </c>
      <c r="AL1028" s="292" t="str">
        <f>IF(日報入力!G1028&gt;0,日報入力!E1028*日報入力!AM1028,"")</f>
        <v/>
      </c>
      <c r="AM1028" s="292" t="str">
        <f>IF(日報入力!G1028&gt;0,日報入力!AB1028*日報入力!AM1028,"")</f>
        <v/>
      </c>
      <c r="AN1028" s="68" t="str">
        <f>IF(日報入力!G1028&gt;0,日報入力!C1028,"")</f>
        <v/>
      </c>
      <c r="AO1028" s="68" t="str">
        <f>日報入力!B1028</f>
        <v/>
      </c>
      <c r="AP1028" s="68" t="str">
        <f>IF(日報入力!AQ1028,日報入力!BA1028,"")</f>
        <v/>
      </c>
      <c r="AQ1028" s="68" t="str">
        <f>IF(日報入力!AR1028,日報入力!BB1028,"")</f>
        <v/>
      </c>
      <c r="AR1028" s="68" t="str">
        <f>IF(日報入力!AS1028,"N勤","")</f>
        <v/>
      </c>
      <c r="AS1028" s="295" t="e">
        <f t="shared" si="65"/>
        <v>#VALUE!</v>
      </c>
      <c r="AT1028" s="439" t="str">
        <f>日報入力!AY1028</f>
        <v/>
      </c>
      <c r="AU1028" s="518" t="str">
        <f>IF(日報入力!G1028,G1028*60/E1028,"")</f>
        <v/>
      </c>
      <c r="AV1028" s="528" t="str">
        <f>IF(日報入力!AT1028,日報入力!AT1028,"")</f>
        <v/>
      </c>
      <c r="AW1028" s="529" t="str">
        <f>IF(日報入力!AT1028,AE1028/日報入力!AT1028,"")</f>
        <v/>
      </c>
      <c r="AX1028" s="530" t="e">
        <f>IF(1&lt;日報集計!AT1028,AT1028/(((F1028-I1028-J1028-N1028-O1028)*60)/(E1028)),"")</f>
        <v>#VALUE!</v>
      </c>
      <c r="AY1028" s="664" t="str">
        <f>IF(日報入力!H1028,AT1028/(((F1028-J1028)*60)/E1028),"")</f>
        <v/>
      </c>
      <c r="AZ1028" s="664" t="str">
        <f>IF(日報入力!I1028,AT1028/((G1028*60)/E1028),"")</f>
        <v/>
      </c>
      <c r="BA1028" s="296" t="str">
        <f>IF(日報入力!G1028,G1028/F1028,"")</f>
        <v/>
      </c>
      <c r="BB1028" s="386" t="e">
        <f t="shared" si="66"/>
        <v>#VALUE!</v>
      </c>
      <c r="BC1028" s="386" t="e">
        <f t="shared" si="67"/>
        <v>#VALUE!</v>
      </c>
      <c r="BD1028" s="80">
        <f>日報入力!AU1028</f>
        <v>0</v>
      </c>
      <c r="BE1028" s="534" t="str">
        <f>IF(日報入力!AV1028,日報入力!AV1028,"")</f>
        <v/>
      </c>
      <c r="BF1028" s="534" t="str">
        <f>IF(日報入力!AW1028,日報入力!AW1028,"")</f>
        <v/>
      </c>
      <c r="BG1028" s="398" t="str">
        <f>IF(日報入力!G1028,日報入力!K1028*日報入力!D1028*日報入力!BC1028,"")</f>
        <v/>
      </c>
    </row>
    <row r="1029" spans="1:59" ht="20.25" hidden="1" customHeight="1" x14ac:dyDescent="0.15">
      <c r="A1029" s="302" t="str">
        <f>IF(日報入力!G1029="","",日報入力!G1029)</f>
        <v/>
      </c>
      <c r="B1029" s="291" t="str">
        <f>IF(日報入力!G1029="","",日報入力!H1029)</f>
        <v/>
      </c>
      <c r="C1029" s="291" t="str">
        <f>IF(日報入力!G1029="","",日報入力!I1029)</f>
        <v/>
      </c>
      <c r="D1029" s="291" t="str">
        <f>IF(日報入力!G1029="","",日報入力!J1029)</f>
        <v/>
      </c>
      <c r="E1029" s="291" t="str">
        <f>IF(日報入力!G1029="","",日報入力!K1029)</f>
        <v/>
      </c>
      <c r="F1029" s="291" t="str">
        <f>IF(日報入力!G1029="","",日報入力!L1029)</f>
        <v/>
      </c>
      <c r="G1029" s="291" t="str">
        <f>IF(日報入力!G1029="","",日報入力!L1029-日報入力!O1029-日報入力!P1029-日報入力!Q1029-日報入力!R1029-日報入力!S1029-日報入力!T1029-日報入力!U1029-日報入力!V1029-日報入力!W1029-日報入力!X1029-日報入力!Y1029-日報入力!Z1029)</f>
        <v/>
      </c>
      <c r="H1029" s="291" t="str">
        <f>IF(日報入力!G1029="","",IF(日報入力!M1029&gt;=0,日報入力!M1029*F1029,F1029))</f>
        <v/>
      </c>
      <c r="I1029" s="291" t="str">
        <f>IF(日報入力!G1029="","",日報入力!O1029)</f>
        <v/>
      </c>
      <c r="J1029" s="291" t="str">
        <f>IF(日報入力!G1029="","",日報入力!P1029)</f>
        <v/>
      </c>
      <c r="K1029" s="291" t="str">
        <f>IF(日報入力!G1029="","",日報入力!Q1029)</f>
        <v/>
      </c>
      <c r="L1029" s="291" t="str">
        <f>IF(日報入力!G1029="","",日報入力!R1029)</f>
        <v/>
      </c>
      <c r="M1029" s="291" t="str">
        <f>IF(日報入力!G1029="","",日報入力!S1029)</f>
        <v/>
      </c>
      <c r="N1029" s="291" t="str">
        <f>IF(日報入力!G1029="","",日報入力!T1029)</f>
        <v/>
      </c>
      <c r="O1029" s="291" t="str">
        <f>IF(日報入力!G1029="","",日報入力!U1029)</f>
        <v/>
      </c>
      <c r="P1029" s="291" t="str">
        <f>IF(日報入力!G1029="","",日報入力!V1029)</f>
        <v/>
      </c>
      <c r="Q1029" s="291" t="str">
        <f>IF(日報入力!G1029="","",日報入力!W1029)</f>
        <v/>
      </c>
      <c r="R1029" s="291" t="str">
        <f>IF(日報入力!G1029="","",日報入力!X1029)</f>
        <v/>
      </c>
      <c r="S1029" s="291" t="str">
        <f>IF(日報入力!G1029="","",日報入力!Y1029)</f>
        <v/>
      </c>
      <c r="T1029" s="291" t="str">
        <f>IF(日報入力!G1029="","",日報入力!Z1029)</f>
        <v/>
      </c>
      <c r="U1029" s="291" t="str">
        <f>IF(日報入力!G1029="","",日報入力!AA1029)</f>
        <v/>
      </c>
      <c r="V1029" s="378" t="str">
        <f>IF(日報入力!G1029="","",日報入力!AB1029)</f>
        <v/>
      </c>
      <c r="W1029" s="291" t="str">
        <f>IF(日報入力!G1029="","",日報入力!AC1029)</f>
        <v/>
      </c>
      <c r="X1029" s="291" t="str">
        <f>IF(日報入力!G1029="","",日報入力!AD1029)</f>
        <v/>
      </c>
      <c r="Y1029" s="291" t="str">
        <f>IF(日報入力!G1029="","",日報入力!AE1029)</f>
        <v/>
      </c>
      <c r="Z1029" s="291" t="str">
        <f>IF(日報入力!G1029="","",日報入力!AF1029)</f>
        <v/>
      </c>
      <c r="AA1029" s="291" t="str">
        <f>IF(日報入力!G1029="","",日報入力!AG1029)</f>
        <v/>
      </c>
      <c r="AB1029" s="291" t="str">
        <f>IF(日報入力!G1029="","",日報入力!AH1029)</f>
        <v/>
      </c>
      <c r="AC1029" s="291" t="str">
        <f>IF(日報入力!G1029="","",日報入力!AI1029)</f>
        <v/>
      </c>
      <c r="AD1029" s="291" t="str">
        <f>IF(日報入力!G1029="","",日報入力!AJ1029)</f>
        <v/>
      </c>
      <c r="AE1029" s="292" t="str">
        <f>IF(日報入力!G1029="","",日報入力!E1029)</f>
        <v/>
      </c>
      <c r="AF1029" s="293" t="str">
        <f>IF(日報入力!G1029="","",日報入力!AK1029)</f>
        <v/>
      </c>
      <c r="AG1029" s="293" t="str">
        <f>IF(日報入力!G1029="","",日報入力!AL1029)</f>
        <v/>
      </c>
      <c r="AH1029" s="293" t="str">
        <f>IF(日報入力!G1029="","",日報入力!AM1029)</f>
        <v/>
      </c>
      <c r="AI1029" s="294" t="str">
        <f>IF(日報入力!G1029&gt;0,日報入力!D1029*日報入力!K1029*日報入力!AL1029,"")</f>
        <v/>
      </c>
      <c r="AJ1029" s="294" t="str">
        <f>IF(日報入力!G1029&gt;0,日報入力!E1029*日報入力!AL1029,"")</f>
        <v/>
      </c>
      <c r="AK1029" s="294" t="str">
        <f>IF(日報入力!G1029&gt;0,AI1029-AJ1029,"")</f>
        <v/>
      </c>
      <c r="AL1029" s="292" t="str">
        <f>IF(日報入力!G1029&gt;0,日報入力!E1029*日報入力!AM1029,"")</f>
        <v/>
      </c>
      <c r="AM1029" s="292" t="str">
        <f>IF(日報入力!G1029&gt;0,日報入力!AB1029*日報入力!AM1029,"")</f>
        <v/>
      </c>
      <c r="AN1029" s="68" t="str">
        <f>IF(日報入力!G1029&gt;0,日報入力!C1029,"")</f>
        <v/>
      </c>
      <c r="AO1029" s="68" t="str">
        <f>日報入力!B1029</f>
        <v/>
      </c>
      <c r="AP1029" s="68" t="str">
        <f>IF(日報入力!AQ1029,日報入力!BA1029,"")</f>
        <v/>
      </c>
      <c r="AQ1029" s="68" t="str">
        <f>IF(日報入力!AR1029,日報入力!BB1029,"")</f>
        <v/>
      </c>
      <c r="AR1029" s="68" t="str">
        <f>IF(日報入力!AS1029,"N勤","")</f>
        <v/>
      </c>
      <c r="AS1029" s="295" t="e">
        <f t="shared" si="65"/>
        <v>#VALUE!</v>
      </c>
      <c r="AT1029" s="439" t="str">
        <f>日報入力!AY1029</f>
        <v/>
      </c>
      <c r="AU1029" s="518" t="str">
        <f>IF(日報入力!G1029,G1029*60/E1029,"")</f>
        <v/>
      </c>
      <c r="AV1029" s="528" t="str">
        <f>IF(日報入力!AT1029,日報入力!AT1029,"")</f>
        <v/>
      </c>
      <c r="AW1029" s="529" t="str">
        <f>IF(日報入力!AT1029,AE1029/日報入力!AT1029,"")</f>
        <v/>
      </c>
      <c r="AX1029" s="530" t="e">
        <f>IF(1&lt;日報集計!AT1029,AT1029/(((F1029-I1029-J1029-N1029-O1029)*60)/(E1029)),"")</f>
        <v>#VALUE!</v>
      </c>
      <c r="AY1029" s="664" t="str">
        <f>IF(日報入力!H1029,AT1029/(((F1029-J1029)*60)/E1029),"")</f>
        <v/>
      </c>
      <c r="AZ1029" s="664" t="str">
        <f>IF(日報入力!I1029,AT1029/((G1029*60)/E1029),"")</f>
        <v/>
      </c>
      <c r="BA1029" s="296" t="str">
        <f>IF(日報入力!G1029,G1029/F1029,"")</f>
        <v/>
      </c>
      <c r="BB1029" s="386" t="e">
        <f t="shared" si="66"/>
        <v>#VALUE!</v>
      </c>
      <c r="BC1029" s="386" t="e">
        <f t="shared" si="67"/>
        <v>#VALUE!</v>
      </c>
      <c r="BD1029" s="80">
        <f>日報入力!AU1029</f>
        <v>0</v>
      </c>
      <c r="BE1029" s="534" t="str">
        <f>IF(日報入力!AV1029,日報入力!AV1029,"")</f>
        <v/>
      </c>
      <c r="BF1029" s="534" t="str">
        <f>IF(日報入力!AW1029,日報入力!AW1029,"")</f>
        <v/>
      </c>
      <c r="BG1029" s="398" t="str">
        <f>IF(日報入力!G1029,日報入力!K1029*日報入力!D1029*日報入力!BC1029,"")</f>
        <v/>
      </c>
    </row>
    <row r="1030" spans="1:59" ht="20.25" hidden="1" customHeight="1" x14ac:dyDescent="0.15">
      <c r="A1030" s="302" t="str">
        <f>IF(日報入力!G1030="","",日報入力!G1030)</f>
        <v/>
      </c>
      <c r="B1030" s="291" t="str">
        <f>IF(日報入力!G1030="","",日報入力!H1030)</f>
        <v/>
      </c>
      <c r="C1030" s="291" t="str">
        <f>IF(日報入力!G1030="","",日報入力!I1030)</f>
        <v/>
      </c>
      <c r="D1030" s="291" t="str">
        <f>IF(日報入力!G1030="","",日報入力!J1030)</f>
        <v/>
      </c>
      <c r="E1030" s="291" t="str">
        <f>IF(日報入力!G1030="","",日報入力!K1030)</f>
        <v/>
      </c>
      <c r="F1030" s="291" t="str">
        <f>IF(日報入力!G1030="","",日報入力!L1030)</f>
        <v/>
      </c>
      <c r="G1030" s="291" t="str">
        <f>IF(日報入力!G1030="","",日報入力!L1030-日報入力!O1030-日報入力!P1030-日報入力!Q1030-日報入力!R1030-日報入力!S1030-日報入力!T1030-日報入力!U1030-日報入力!V1030-日報入力!W1030-日報入力!X1030-日報入力!Y1030-日報入力!Z1030)</f>
        <v/>
      </c>
      <c r="H1030" s="291" t="str">
        <f>IF(日報入力!G1030="","",IF(日報入力!M1030&gt;=0,日報入力!M1030*F1030,F1030))</f>
        <v/>
      </c>
      <c r="I1030" s="291" t="str">
        <f>IF(日報入力!G1030="","",日報入力!O1030)</f>
        <v/>
      </c>
      <c r="J1030" s="291" t="str">
        <f>IF(日報入力!G1030="","",日報入力!P1030)</f>
        <v/>
      </c>
      <c r="K1030" s="291" t="str">
        <f>IF(日報入力!G1030="","",日報入力!Q1030)</f>
        <v/>
      </c>
      <c r="L1030" s="291" t="str">
        <f>IF(日報入力!G1030="","",日報入力!R1030)</f>
        <v/>
      </c>
      <c r="M1030" s="291" t="str">
        <f>IF(日報入力!G1030="","",日報入力!S1030)</f>
        <v/>
      </c>
      <c r="N1030" s="291" t="str">
        <f>IF(日報入力!G1030="","",日報入力!T1030)</f>
        <v/>
      </c>
      <c r="O1030" s="291" t="str">
        <f>IF(日報入力!G1030="","",日報入力!U1030)</f>
        <v/>
      </c>
      <c r="P1030" s="291" t="str">
        <f>IF(日報入力!G1030="","",日報入力!V1030)</f>
        <v/>
      </c>
      <c r="Q1030" s="291" t="str">
        <f>IF(日報入力!G1030="","",日報入力!W1030)</f>
        <v/>
      </c>
      <c r="R1030" s="291" t="str">
        <f>IF(日報入力!G1030="","",日報入力!X1030)</f>
        <v/>
      </c>
      <c r="S1030" s="291" t="str">
        <f>IF(日報入力!G1030="","",日報入力!Y1030)</f>
        <v/>
      </c>
      <c r="T1030" s="291" t="str">
        <f>IF(日報入力!G1030="","",日報入力!Z1030)</f>
        <v/>
      </c>
      <c r="U1030" s="291" t="str">
        <f>IF(日報入力!G1030="","",日報入力!AA1030)</f>
        <v/>
      </c>
      <c r="V1030" s="378" t="str">
        <f>IF(日報入力!G1030="","",日報入力!AB1030)</f>
        <v/>
      </c>
      <c r="W1030" s="291" t="str">
        <f>IF(日報入力!G1030="","",日報入力!AC1030)</f>
        <v/>
      </c>
      <c r="X1030" s="291" t="str">
        <f>IF(日報入力!G1030="","",日報入力!AD1030)</f>
        <v/>
      </c>
      <c r="Y1030" s="291" t="str">
        <f>IF(日報入力!G1030="","",日報入力!AE1030)</f>
        <v/>
      </c>
      <c r="Z1030" s="291" t="str">
        <f>IF(日報入力!G1030="","",日報入力!AF1030)</f>
        <v/>
      </c>
      <c r="AA1030" s="291" t="str">
        <f>IF(日報入力!G1030="","",日報入力!AG1030)</f>
        <v/>
      </c>
      <c r="AB1030" s="291" t="str">
        <f>IF(日報入力!G1030="","",日報入力!AH1030)</f>
        <v/>
      </c>
      <c r="AC1030" s="291" t="str">
        <f>IF(日報入力!G1030="","",日報入力!AI1030)</f>
        <v/>
      </c>
      <c r="AD1030" s="291" t="str">
        <f>IF(日報入力!G1030="","",日報入力!AJ1030)</f>
        <v/>
      </c>
      <c r="AE1030" s="292" t="str">
        <f>IF(日報入力!G1030="","",日報入力!E1030)</f>
        <v/>
      </c>
      <c r="AF1030" s="293" t="str">
        <f>IF(日報入力!G1030="","",日報入力!AK1030)</f>
        <v/>
      </c>
      <c r="AG1030" s="293" t="str">
        <f>IF(日報入力!G1030="","",日報入力!AL1030)</f>
        <v/>
      </c>
      <c r="AH1030" s="293" t="str">
        <f>IF(日報入力!G1030="","",日報入力!AM1030)</f>
        <v/>
      </c>
      <c r="AI1030" s="294" t="str">
        <f>IF(日報入力!G1030&gt;0,日報入力!D1030*日報入力!K1030*日報入力!AL1030,"")</f>
        <v/>
      </c>
      <c r="AJ1030" s="294" t="str">
        <f>IF(日報入力!G1030&gt;0,日報入力!E1030*日報入力!AL1030,"")</f>
        <v/>
      </c>
      <c r="AK1030" s="294" t="str">
        <f>IF(日報入力!G1030&gt;0,AI1030-AJ1030,"")</f>
        <v/>
      </c>
      <c r="AL1030" s="292" t="str">
        <f>IF(日報入力!G1030&gt;0,日報入力!E1030*日報入力!AM1030,"")</f>
        <v/>
      </c>
      <c r="AM1030" s="292" t="str">
        <f>IF(日報入力!G1030&gt;0,日報入力!AB1030*日報入力!AM1030,"")</f>
        <v/>
      </c>
      <c r="AN1030" s="68" t="str">
        <f>IF(日報入力!G1030&gt;0,日報入力!C1030,"")</f>
        <v/>
      </c>
      <c r="AO1030" s="68" t="str">
        <f>日報入力!B1030</f>
        <v/>
      </c>
      <c r="AP1030" s="68" t="str">
        <f>IF(日報入力!AQ1030,日報入力!BA1030,"")</f>
        <v/>
      </c>
      <c r="AQ1030" s="68" t="str">
        <f>IF(日報入力!AR1030,日報入力!BB1030,"")</f>
        <v/>
      </c>
      <c r="AR1030" s="68" t="str">
        <f>IF(日報入力!AS1030,"N勤","")</f>
        <v/>
      </c>
      <c r="AS1030" s="295" t="e">
        <f t="shared" si="65"/>
        <v>#VALUE!</v>
      </c>
      <c r="AT1030" s="439" t="str">
        <f>日報入力!AY1030</f>
        <v/>
      </c>
      <c r="AU1030" s="518" t="str">
        <f>IF(日報入力!G1030,G1030*60/E1030,"")</f>
        <v/>
      </c>
      <c r="AV1030" s="528" t="str">
        <f>IF(日報入力!AT1030,日報入力!AT1030,"")</f>
        <v/>
      </c>
      <c r="AW1030" s="529" t="str">
        <f>IF(日報入力!AT1030,AE1030/日報入力!AT1030,"")</f>
        <v/>
      </c>
      <c r="AX1030" s="530" t="e">
        <f>IF(1&lt;日報集計!AT1030,AT1030/(((F1030-I1030-J1030-N1030-O1030)*60)/(E1030)),"")</f>
        <v>#VALUE!</v>
      </c>
      <c r="AY1030" s="664" t="str">
        <f>IF(日報入力!H1030,AT1030/(((F1030-J1030)*60)/E1030),"")</f>
        <v/>
      </c>
      <c r="AZ1030" s="664" t="str">
        <f>IF(日報入力!I1030,AT1030/((G1030*60)/E1030),"")</f>
        <v/>
      </c>
      <c r="BA1030" s="296" t="str">
        <f>IF(日報入力!G1030,G1030/F1030,"")</f>
        <v/>
      </c>
      <c r="BB1030" s="386" t="e">
        <f t="shared" si="66"/>
        <v>#VALUE!</v>
      </c>
      <c r="BC1030" s="386" t="e">
        <f t="shared" si="67"/>
        <v>#VALUE!</v>
      </c>
      <c r="BD1030" s="80">
        <f>日報入力!AU1030</f>
        <v>0</v>
      </c>
      <c r="BE1030" s="534" t="str">
        <f>IF(日報入力!AV1030,日報入力!AV1030,"")</f>
        <v/>
      </c>
      <c r="BF1030" s="534" t="str">
        <f>IF(日報入力!AW1030,日報入力!AW1030,"")</f>
        <v/>
      </c>
      <c r="BG1030" s="398" t="str">
        <f>IF(日報入力!G1030,日報入力!K1030*日報入力!D1030*日報入力!BC1030,"")</f>
        <v/>
      </c>
    </row>
    <row r="1031" spans="1:59" ht="20.25" hidden="1" customHeight="1" x14ac:dyDescent="0.15">
      <c r="A1031" s="302" t="str">
        <f>IF(日報入力!G1031="","",日報入力!G1031)</f>
        <v/>
      </c>
      <c r="B1031" s="291" t="str">
        <f>IF(日報入力!G1031="","",日報入力!H1031)</f>
        <v/>
      </c>
      <c r="C1031" s="291" t="str">
        <f>IF(日報入力!G1031="","",日報入力!I1031)</f>
        <v/>
      </c>
      <c r="D1031" s="291" t="str">
        <f>IF(日報入力!G1031="","",日報入力!J1031)</f>
        <v/>
      </c>
      <c r="E1031" s="291" t="str">
        <f>IF(日報入力!G1031="","",日報入力!K1031)</f>
        <v/>
      </c>
      <c r="F1031" s="291" t="str">
        <f>IF(日報入力!G1031="","",日報入力!L1031)</f>
        <v/>
      </c>
      <c r="G1031" s="291" t="str">
        <f>IF(日報入力!G1031="","",日報入力!L1031-日報入力!O1031-日報入力!P1031-日報入力!Q1031-日報入力!R1031-日報入力!S1031-日報入力!T1031-日報入力!U1031-日報入力!V1031-日報入力!W1031-日報入力!X1031-日報入力!Y1031-日報入力!Z1031)</f>
        <v/>
      </c>
      <c r="H1031" s="291" t="str">
        <f>IF(日報入力!G1031="","",IF(日報入力!M1031&gt;=0,日報入力!M1031*F1031,F1031))</f>
        <v/>
      </c>
      <c r="I1031" s="291" t="str">
        <f>IF(日報入力!G1031="","",日報入力!O1031)</f>
        <v/>
      </c>
      <c r="J1031" s="291" t="str">
        <f>IF(日報入力!G1031="","",日報入力!P1031)</f>
        <v/>
      </c>
      <c r="K1031" s="291" t="str">
        <f>IF(日報入力!G1031="","",日報入力!Q1031)</f>
        <v/>
      </c>
      <c r="L1031" s="291" t="str">
        <f>IF(日報入力!G1031="","",日報入力!R1031)</f>
        <v/>
      </c>
      <c r="M1031" s="291" t="str">
        <f>IF(日報入力!G1031="","",日報入力!S1031)</f>
        <v/>
      </c>
      <c r="N1031" s="291" t="str">
        <f>IF(日報入力!G1031="","",日報入力!T1031)</f>
        <v/>
      </c>
      <c r="O1031" s="291" t="str">
        <f>IF(日報入力!G1031="","",日報入力!U1031)</f>
        <v/>
      </c>
      <c r="P1031" s="291" t="str">
        <f>IF(日報入力!G1031="","",日報入力!V1031)</f>
        <v/>
      </c>
      <c r="Q1031" s="291" t="str">
        <f>IF(日報入力!G1031="","",日報入力!W1031)</f>
        <v/>
      </c>
      <c r="R1031" s="291" t="str">
        <f>IF(日報入力!G1031="","",日報入力!X1031)</f>
        <v/>
      </c>
      <c r="S1031" s="291" t="str">
        <f>IF(日報入力!G1031="","",日報入力!Y1031)</f>
        <v/>
      </c>
      <c r="T1031" s="291" t="str">
        <f>IF(日報入力!G1031="","",日報入力!Z1031)</f>
        <v/>
      </c>
      <c r="U1031" s="291" t="str">
        <f>IF(日報入力!G1031="","",日報入力!AA1031)</f>
        <v/>
      </c>
      <c r="V1031" s="378" t="str">
        <f>IF(日報入力!G1031="","",日報入力!AB1031)</f>
        <v/>
      </c>
      <c r="W1031" s="291" t="str">
        <f>IF(日報入力!G1031="","",日報入力!AC1031)</f>
        <v/>
      </c>
      <c r="X1031" s="291" t="str">
        <f>IF(日報入力!G1031="","",日報入力!AD1031)</f>
        <v/>
      </c>
      <c r="Y1031" s="291" t="str">
        <f>IF(日報入力!G1031="","",日報入力!AE1031)</f>
        <v/>
      </c>
      <c r="Z1031" s="291" t="str">
        <f>IF(日報入力!G1031="","",日報入力!AF1031)</f>
        <v/>
      </c>
      <c r="AA1031" s="291" t="str">
        <f>IF(日報入力!G1031="","",日報入力!AG1031)</f>
        <v/>
      </c>
      <c r="AB1031" s="291" t="str">
        <f>IF(日報入力!G1031="","",日報入力!AH1031)</f>
        <v/>
      </c>
      <c r="AC1031" s="291" t="str">
        <f>IF(日報入力!G1031="","",日報入力!AI1031)</f>
        <v/>
      </c>
      <c r="AD1031" s="291" t="str">
        <f>IF(日報入力!G1031="","",日報入力!AJ1031)</f>
        <v/>
      </c>
      <c r="AE1031" s="292" t="str">
        <f>IF(日報入力!G1031="","",日報入力!E1031)</f>
        <v/>
      </c>
      <c r="AF1031" s="293" t="str">
        <f>IF(日報入力!G1031="","",日報入力!AK1031)</f>
        <v/>
      </c>
      <c r="AG1031" s="293" t="str">
        <f>IF(日報入力!G1031="","",日報入力!AL1031)</f>
        <v/>
      </c>
      <c r="AH1031" s="293" t="str">
        <f>IF(日報入力!G1031="","",日報入力!AM1031)</f>
        <v/>
      </c>
      <c r="AI1031" s="294" t="str">
        <f>IF(日報入力!G1031&gt;0,日報入力!D1031*日報入力!K1031*日報入力!AL1031,"")</f>
        <v/>
      </c>
      <c r="AJ1031" s="294" t="str">
        <f>IF(日報入力!G1031&gt;0,日報入力!E1031*日報入力!AL1031,"")</f>
        <v/>
      </c>
      <c r="AK1031" s="294" t="str">
        <f>IF(日報入力!G1031&gt;0,AI1031-AJ1031,"")</f>
        <v/>
      </c>
      <c r="AL1031" s="292" t="str">
        <f>IF(日報入力!G1031&gt;0,日報入力!E1031*日報入力!AM1031,"")</f>
        <v/>
      </c>
      <c r="AM1031" s="292" t="str">
        <f>IF(日報入力!G1031&gt;0,日報入力!AB1031*日報入力!AM1031,"")</f>
        <v/>
      </c>
      <c r="AN1031" s="68" t="str">
        <f>IF(日報入力!G1031&gt;0,日報入力!C1031,"")</f>
        <v/>
      </c>
      <c r="AO1031" s="68" t="str">
        <f>日報入力!B1031</f>
        <v/>
      </c>
      <c r="AP1031" s="68" t="str">
        <f>IF(日報入力!AQ1031,日報入力!BA1031,"")</f>
        <v/>
      </c>
      <c r="AQ1031" s="68" t="str">
        <f>IF(日報入力!AR1031,日報入力!BB1031,"")</f>
        <v/>
      </c>
      <c r="AR1031" s="68" t="str">
        <f>IF(日報入力!AS1031,"N勤","")</f>
        <v/>
      </c>
      <c r="AS1031" s="295" t="e">
        <f t="shared" si="65"/>
        <v>#VALUE!</v>
      </c>
      <c r="AT1031" s="439" t="str">
        <f>日報入力!AY1031</f>
        <v/>
      </c>
      <c r="AU1031" s="518" t="str">
        <f>IF(日報入力!G1031,G1031*60/E1031,"")</f>
        <v/>
      </c>
      <c r="AV1031" s="528" t="str">
        <f>IF(日報入力!AT1031,日報入力!AT1031,"")</f>
        <v/>
      </c>
      <c r="AW1031" s="529" t="str">
        <f>IF(日報入力!AT1031,AE1031/日報入力!AT1031,"")</f>
        <v/>
      </c>
      <c r="AX1031" s="530" t="e">
        <f>IF(1&lt;日報集計!AT1031,AT1031/(((F1031-I1031-J1031-N1031-O1031)*60)/(E1031)),"")</f>
        <v>#VALUE!</v>
      </c>
      <c r="AY1031" s="664" t="str">
        <f>IF(日報入力!H1031,AT1031/(((F1031-J1031)*60)/E1031),"")</f>
        <v/>
      </c>
      <c r="AZ1031" s="664" t="str">
        <f>IF(日報入力!I1031,AT1031/((G1031*60)/E1031),"")</f>
        <v/>
      </c>
      <c r="BA1031" s="296" t="str">
        <f>IF(日報入力!G1031,G1031/F1031,"")</f>
        <v/>
      </c>
      <c r="BB1031" s="386" t="e">
        <f t="shared" si="66"/>
        <v>#VALUE!</v>
      </c>
      <c r="BC1031" s="386" t="e">
        <f t="shared" si="67"/>
        <v>#VALUE!</v>
      </c>
      <c r="BD1031" s="80">
        <f>日報入力!AU1031</f>
        <v>0</v>
      </c>
      <c r="BE1031" s="534" t="str">
        <f>IF(日報入力!AV1031,日報入力!AV1031,"")</f>
        <v/>
      </c>
      <c r="BF1031" s="534" t="str">
        <f>IF(日報入力!AW1031,日報入力!AW1031,"")</f>
        <v/>
      </c>
      <c r="BG1031" s="398" t="str">
        <f>IF(日報入力!G1031,日報入力!K1031*日報入力!D1031*日報入力!BC1031,"")</f>
        <v/>
      </c>
    </row>
    <row r="1032" spans="1:59" ht="20.25" hidden="1" customHeight="1" x14ac:dyDescent="0.15">
      <c r="A1032" s="302" t="str">
        <f>IF(日報入力!G1032="","",日報入力!G1032)</f>
        <v/>
      </c>
      <c r="B1032" s="291" t="str">
        <f>IF(日報入力!G1032="","",日報入力!H1032)</f>
        <v/>
      </c>
      <c r="C1032" s="291" t="str">
        <f>IF(日報入力!G1032="","",日報入力!I1032)</f>
        <v/>
      </c>
      <c r="D1032" s="291" t="str">
        <f>IF(日報入力!G1032="","",日報入力!J1032)</f>
        <v/>
      </c>
      <c r="E1032" s="291" t="str">
        <f>IF(日報入力!G1032="","",日報入力!K1032)</f>
        <v/>
      </c>
      <c r="F1032" s="291" t="str">
        <f>IF(日報入力!G1032="","",日報入力!L1032)</f>
        <v/>
      </c>
      <c r="G1032" s="291" t="str">
        <f>IF(日報入力!G1032="","",日報入力!L1032-日報入力!O1032-日報入力!P1032-日報入力!Q1032-日報入力!R1032-日報入力!S1032-日報入力!T1032-日報入力!U1032-日報入力!V1032-日報入力!W1032-日報入力!X1032-日報入力!Y1032-日報入力!Z1032)</f>
        <v/>
      </c>
      <c r="H1032" s="291" t="str">
        <f>IF(日報入力!G1032="","",IF(日報入力!M1032&gt;=0,日報入力!M1032*F1032,F1032))</f>
        <v/>
      </c>
      <c r="I1032" s="291" t="str">
        <f>IF(日報入力!G1032="","",日報入力!O1032)</f>
        <v/>
      </c>
      <c r="J1032" s="291" t="str">
        <f>IF(日報入力!G1032="","",日報入力!P1032)</f>
        <v/>
      </c>
      <c r="K1032" s="291" t="str">
        <f>IF(日報入力!G1032="","",日報入力!Q1032)</f>
        <v/>
      </c>
      <c r="L1032" s="291" t="str">
        <f>IF(日報入力!G1032="","",日報入力!R1032)</f>
        <v/>
      </c>
      <c r="M1032" s="291" t="str">
        <f>IF(日報入力!G1032="","",日報入力!S1032)</f>
        <v/>
      </c>
      <c r="N1032" s="291" t="str">
        <f>IF(日報入力!G1032="","",日報入力!T1032)</f>
        <v/>
      </c>
      <c r="O1032" s="291" t="str">
        <f>IF(日報入力!G1032="","",日報入力!U1032)</f>
        <v/>
      </c>
      <c r="P1032" s="291" t="str">
        <f>IF(日報入力!G1032="","",日報入力!V1032)</f>
        <v/>
      </c>
      <c r="Q1032" s="291" t="str">
        <f>IF(日報入力!G1032="","",日報入力!W1032)</f>
        <v/>
      </c>
      <c r="R1032" s="291" t="str">
        <f>IF(日報入力!G1032="","",日報入力!X1032)</f>
        <v/>
      </c>
      <c r="S1032" s="291" t="str">
        <f>IF(日報入力!G1032="","",日報入力!Y1032)</f>
        <v/>
      </c>
      <c r="T1032" s="291" t="str">
        <f>IF(日報入力!G1032="","",日報入力!Z1032)</f>
        <v/>
      </c>
      <c r="U1032" s="291" t="str">
        <f>IF(日報入力!G1032="","",日報入力!AA1032)</f>
        <v/>
      </c>
      <c r="V1032" s="378" t="str">
        <f>IF(日報入力!G1032="","",日報入力!AB1032)</f>
        <v/>
      </c>
      <c r="W1032" s="291" t="str">
        <f>IF(日報入力!G1032="","",日報入力!AC1032)</f>
        <v/>
      </c>
      <c r="X1032" s="291" t="str">
        <f>IF(日報入力!G1032="","",日報入力!AD1032)</f>
        <v/>
      </c>
      <c r="Y1032" s="291" t="str">
        <f>IF(日報入力!G1032="","",日報入力!AE1032)</f>
        <v/>
      </c>
      <c r="Z1032" s="291" t="str">
        <f>IF(日報入力!G1032="","",日報入力!AF1032)</f>
        <v/>
      </c>
      <c r="AA1032" s="291" t="str">
        <f>IF(日報入力!G1032="","",日報入力!AG1032)</f>
        <v/>
      </c>
      <c r="AB1032" s="291" t="str">
        <f>IF(日報入力!G1032="","",日報入力!AH1032)</f>
        <v/>
      </c>
      <c r="AC1032" s="291" t="str">
        <f>IF(日報入力!G1032="","",日報入力!AI1032)</f>
        <v/>
      </c>
      <c r="AD1032" s="291" t="str">
        <f>IF(日報入力!G1032="","",日報入力!AJ1032)</f>
        <v/>
      </c>
      <c r="AE1032" s="292" t="str">
        <f>IF(日報入力!G1032="","",日報入力!E1032)</f>
        <v/>
      </c>
      <c r="AF1032" s="293" t="str">
        <f>IF(日報入力!G1032="","",日報入力!AK1032)</f>
        <v/>
      </c>
      <c r="AG1032" s="293" t="str">
        <f>IF(日報入力!G1032="","",日報入力!AL1032)</f>
        <v/>
      </c>
      <c r="AH1032" s="293" t="str">
        <f>IF(日報入力!G1032="","",日報入力!AM1032)</f>
        <v/>
      </c>
      <c r="AI1032" s="294" t="str">
        <f>IF(日報入力!G1032&gt;0,日報入力!D1032*日報入力!K1032*日報入力!AL1032,"")</f>
        <v/>
      </c>
      <c r="AJ1032" s="294" t="str">
        <f>IF(日報入力!G1032&gt;0,日報入力!E1032*日報入力!AL1032,"")</f>
        <v/>
      </c>
      <c r="AK1032" s="294" t="str">
        <f>IF(日報入力!G1032&gt;0,AI1032-AJ1032,"")</f>
        <v/>
      </c>
      <c r="AL1032" s="292" t="str">
        <f>IF(日報入力!G1032&gt;0,日報入力!E1032*日報入力!AM1032,"")</f>
        <v/>
      </c>
      <c r="AM1032" s="292" t="str">
        <f>IF(日報入力!G1032&gt;0,日報入力!AB1032*日報入力!AM1032,"")</f>
        <v/>
      </c>
      <c r="AN1032" s="68" t="str">
        <f>IF(日報入力!G1032&gt;0,日報入力!C1032,"")</f>
        <v/>
      </c>
      <c r="AO1032" s="68" t="str">
        <f>日報入力!B1032</f>
        <v/>
      </c>
      <c r="AP1032" s="68" t="str">
        <f>IF(日報入力!AQ1032,日報入力!BA1032,"")</f>
        <v/>
      </c>
      <c r="AQ1032" s="68" t="str">
        <f>IF(日報入力!AR1032,日報入力!BB1032,"")</f>
        <v/>
      </c>
      <c r="AR1032" s="68" t="str">
        <f>IF(日報入力!AS1032,"N勤","")</f>
        <v/>
      </c>
      <c r="AS1032" s="295" t="e">
        <f t="shared" si="65"/>
        <v>#VALUE!</v>
      </c>
      <c r="AT1032" s="439" t="str">
        <f>日報入力!AY1032</f>
        <v/>
      </c>
      <c r="AU1032" s="518" t="str">
        <f>IF(日報入力!G1032,G1032*60/E1032,"")</f>
        <v/>
      </c>
      <c r="AV1032" s="528" t="str">
        <f>IF(日報入力!AT1032,日報入力!AT1032,"")</f>
        <v/>
      </c>
      <c r="AW1032" s="529" t="str">
        <f>IF(日報入力!AT1032,AE1032/日報入力!AT1032,"")</f>
        <v/>
      </c>
      <c r="AX1032" s="530" t="e">
        <f>IF(1&lt;日報集計!AT1032,AT1032/(((F1032-I1032-J1032-N1032-O1032)*60)/(E1032)),"")</f>
        <v>#VALUE!</v>
      </c>
      <c r="AY1032" s="664" t="str">
        <f>IF(日報入力!H1032,AT1032/(((F1032-J1032)*60)/E1032),"")</f>
        <v/>
      </c>
      <c r="AZ1032" s="664" t="str">
        <f>IF(日報入力!I1032,AT1032/((G1032*60)/E1032),"")</f>
        <v/>
      </c>
      <c r="BA1032" s="296" t="str">
        <f>IF(日報入力!G1032,G1032/F1032,"")</f>
        <v/>
      </c>
      <c r="BB1032" s="386" t="e">
        <f t="shared" si="66"/>
        <v>#VALUE!</v>
      </c>
      <c r="BC1032" s="386" t="e">
        <f t="shared" si="67"/>
        <v>#VALUE!</v>
      </c>
      <c r="BD1032" s="80">
        <f>日報入力!AU1032</f>
        <v>0</v>
      </c>
      <c r="BE1032" s="534" t="str">
        <f>IF(日報入力!AV1032,日報入力!AV1032,"")</f>
        <v/>
      </c>
      <c r="BF1032" s="534" t="str">
        <f>IF(日報入力!AW1032,日報入力!AW1032,"")</f>
        <v/>
      </c>
      <c r="BG1032" s="398" t="str">
        <f>IF(日報入力!G1032,日報入力!K1032*日報入力!D1032*日報入力!BC1032,"")</f>
        <v/>
      </c>
    </row>
    <row r="1033" spans="1:59" ht="20.25" hidden="1" customHeight="1" x14ac:dyDescent="0.15">
      <c r="A1033" s="302" t="str">
        <f>IF(日報入力!G1033="","",日報入力!G1033)</f>
        <v/>
      </c>
      <c r="B1033" s="291" t="str">
        <f>IF(日報入力!G1033="","",日報入力!H1033)</f>
        <v/>
      </c>
      <c r="C1033" s="291" t="str">
        <f>IF(日報入力!G1033="","",日報入力!I1033)</f>
        <v/>
      </c>
      <c r="D1033" s="291" t="str">
        <f>IF(日報入力!G1033="","",日報入力!J1033)</f>
        <v/>
      </c>
      <c r="E1033" s="291" t="str">
        <f>IF(日報入力!G1033="","",日報入力!K1033)</f>
        <v/>
      </c>
      <c r="F1033" s="291" t="str">
        <f>IF(日報入力!G1033="","",日報入力!L1033)</f>
        <v/>
      </c>
      <c r="G1033" s="291" t="str">
        <f>IF(日報入力!G1033="","",日報入力!L1033-日報入力!O1033-日報入力!P1033-日報入力!Q1033-日報入力!R1033-日報入力!S1033-日報入力!T1033-日報入力!U1033-日報入力!V1033-日報入力!W1033-日報入力!X1033-日報入力!Y1033-日報入力!Z1033)</f>
        <v/>
      </c>
      <c r="H1033" s="291" t="str">
        <f>IF(日報入力!G1033="","",IF(日報入力!M1033&gt;=0,日報入力!M1033*F1033,F1033))</f>
        <v/>
      </c>
      <c r="I1033" s="291" t="str">
        <f>IF(日報入力!G1033="","",日報入力!O1033)</f>
        <v/>
      </c>
      <c r="J1033" s="291" t="str">
        <f>IF(日報入力!G1033="","",日報入力!P1033)</f>
        <v/>
      </c>
      <c r="K1033" s="291" t="str">
        <f>IF(日報入力!G1033="","",日報入力!Q1033)</f>
        <v/>
      </c>
      <c r="L1033" s="291" t="str">
        <f>IF(日報入力!G1033="","",日報入力!R1033)</f>
        <v/>
      </c>
      <c r="M1033" s="291" t="str">
        <f>IF(日報入力!G1033="","",日報入力!S1033)</f>
        <v/>
      </c>
      <c r="N1033" s="291" t="str">
        <f>IF(日報入力!G1033="","",日報入力!T1033)</f>
        <v/>
      </c>
      <c r="O1033" s="291" t="str">
        <f>IF(日報入力!G1033="","",日報入力!U1033)</f>
        <v/>
      </c>
      <c r="P1033" s="291" t="str">
        <f>IF(日報入力!G1033="","",日報入力!V1033)</f>
        <v/>
      </c>
      <c r="Q1033" s="291" t="str">
        <f>IF(日報入力!G1033="","",日報入力!W1033)</f>
        <v/>
      </c>
      <c r="R1033" s="291" t="str">
        <f>IF(日報入力!G1033="","",日報入力!X1033)</f>
        <v/>
      </c>
      <c r="S1033" s="291" t="str">
        <f>IF(日報入力!G1033="","",日報入力!Y1033)</f>
        <v/>
      </c>
      <c r="T1033" s="291" t="str">
        <f>IF(日報入力!G1033="","",日報入力!Z1033)</f>
        <v/>
      </c>
      <c r="U1033" s="291" t="str">
        <f>IF(日報入力!G1033="","",日報入力!AA1033)</f>
        <v/>
      </c>
      <c r="V1033" s="378" t="str">
        <f>IF(日報入力!G1033="","",日報入力!AB1033)</f>
        <v/>
      </c>
      <c r="W1033" s="291" t="str">
        <f>IF(日報入力!G1033="","",日報入力!AC1033)</f>
        <v/>
      </c>
      <c r="X1033" s="291" t="str">
        <f>IF(日報入力!G1033="","",日報入力!AD1033)</f>
        <v/>
      </c>
      <c r="Y1033" s="291" t="str">
        <f>IF(日報入力!G1033="","",日報入力!AE1033)</f>
        <v/>
      </c>
      <c r="Z1033" s="291" t="str">
        <f>IF(日報入力!G1033="","",日報入力!AF1033)</f>
        <v/>
      </c>
      <c r="AA1033" s="291" t="str">
        <f>IF(日報入力!G1033="","",日報入力!AG1033)</f>
        <v/>
      </c>
      <c r="AB1033" s="291" t="str">
        <f>IF(日報入力!G1033="","",日報入力!AH1033)</f>
        <v/>
      </c>
      <c r="AC1033" s="291" t="str">
        <f>IF(日報入力!G1033="","",日報入力!AI1033)</f>
        <v/>
      </c>
      <c r="AD1033" s="291" t="str">
        <f>IF(日報入力!G1033="","",日報入力!AJ1033)</f>
        <v/>
      </c>
      <c r="AE1033" s="292" t="str">
        <f>IF(日報入力!G1033="","",日報入力!E1033)</f>
        <v/>
      </c>
      <c r="AF1033" s="293" t="str">
        <f>IF(日報入力!G1033="","",日報入力!AK1033)</f>
        <v/>
      </c>
      <c r="AG1033" s="293" t="str">
        <f>IF(日報入力!G1033="","",日報入力!AL1033)</f>
        <v/>
      </c>
      <c r="AH1033" s="293" t="str">
        <f>IF(日報入力!G1033="","",日報入力!AM1033)</f>
        <v/>
      </c>
      <c r="AI1033" s="294" t="str">
        <f>IF(日報入力!G1033&gt;0,日報入力!D1033*日報入力!K1033*日報入力!AL1033,"")</f>
        <v/>
      </c>
      <c r="AJ1033" s="294" t="str">
        <f>IF(日報入力!G1033&gt;0,日報入力!E1033*日報入力!AL1033,"")</f>
        <v/>
      </c>
      <c r="AK1033" s="294" t="str">
        <f>IF(日報入力!G1033&gt;0,AI1033-AJ1033,"")</f>
        <v/>
      </c>
      <c r="AL1033" s="292" t="str">
        <f>IF(日報入力!G1033&gt;0,日報入力!E1033*日報入力!AM1033,"")</f>
        <v/>
      </c>
      <c r="AM1033" s="292" t="str">
        <f>IF(日報入力!G1033&gt;0,日報入力!AB1033*日報入力!AM1033,"")</f>
        <v/>
      </c>
      <c r="AN1033" s="68" t="str">
        <f>IF(日報入力!G1033&gt;0,日報入力!C1033,"")</f>
        <v/>
      </c>
      <c r="AO1033" s="68" t="str">
        <f>日報入力!B1033</f>
        <v/>
      </c>
      <c r="AP1033" s="68" t="str">
        <f>IF(日報入力!AQ1033,日報入力!BA1033,"")</f>
        <v/>
      </c>
      <c r="AQ1033" s="68" t="str">
        <f>IF(日報入力!AR1033,日報入力!BB1033,"")</f>
        <v/>
      </c>
      <c r="AR1033" s="68" t="str">
        <f>IF(日報入力!AS1033,"N勤","")</f>
        <v/>
      </c>
      <c r="AS1033" s="295" t="e">
        <f t="shared" si="65"/>
        <v>#VALUE!</v>
      </c>
      <c r="AT1033" s="439" t="str">
        <f>日報入力!AY1033</f>
        <v/>
      </c>
      <c r="AU1033" s="518" t="str">
        <f>IF(日報入力!G1033,G1033*60/E1033,"")</f>
        <v/>
      </c>
      <c r="AV1033" s="528" t="str">
        <f>IF(日報入力!AT1033,日報入力!AT1033,"")</f>
        <v/>
      </c>
      <c r="AW1033" s="529" t="str">
        <f>IF(日報入力!AT1033,AE1033/日報入力!AT1033,"")</f>
        <v/>
      </c>
      <c r="AX1033" s="530" t="e">
        <f>IF(1&lt;日報集計!AT1033,AT1033/(((F1033-I1033-J1033-N1033-O1033)*60)/(E1033)),"")</f>
        <v>#VALUE!</v>
      </c>
      <c r="AY1033" s="664" t="str">
        <f>IF(日報入力!H1033,AT1033/(((F1033-J1033)*60)/E1033),"")</f>
        <v/>
      </c>
      <c r="AZ1033" s="664" t="str">
        <f>IF(日報入力!I1033,AT1033/((G1033*60)/E1033),"")</f>
        <v/>
      </c>
      <c r="BA1033" s="296" t="str">
        <f>IF(日報入力!G1033,G1033/F1033,"")</f>
        <v/>
      </c>
      <c r="BB1033" s="386" t="e">
        <f t="shared" si="66"/>
        <v>#VALUE!</v>
      </c>
      <c r="BC1033" s="386" t="e">
        <f t="shared" si="67"/>
        <v>#VALUE!</v>
      </c>
      <c r="BD1033" s="80">
        <f>日報入力!AU1033</f>
        <v>0</v>
      </c>
      <c r="BE1033" s="534" t="str">
        <f>IF(日報入力!AV1033,日報入力!AV1033,"")</f>
        <v/>
      </c>
      <c r="BF1033" s="534" t="str">
        <f>IF(日報入力!AW1033,日報入力!AW1033,"")</f>
        <v/>
      </c>
      <c r="BG1033" s="398" t="str">
        <f>IF(日報入力!G1033,日報入力!K1033*日報入力!D1033*日報入力!BC1033,"")</f>
        <v/>
      </c>
    </row>
    <row r="1034" spans="1:59" ht="20.25" hidden="1" customHeight="1" x14ac:dyDescent="0.15">
      <c r="A1034" s="302" t="str">
        <f>IF(日報入力!G1034="","",日報入力!G1034)</f>
        <v/>
      </c>
      <c r="B1034" s="291" t="str">
        <f>IF(日報入力!G1034="","",日報入力!H1034)</f>
        <v/>
      </c>
      <c r="C1034" s="291" t="str">
        <f>IF(日報入力!G1034="","",日報入力!I1034)</f>
        <v/>
      </c>
      <c r="D1034" s="291" t="str">
        <f>IF(日報入力!G1034="","",日報入力!J1034)</f>
        <v/>
      </c>
      <c r="E1034" s="291" t="str">
        <f>IF(日報入力!G1034="","",日報入力!K1034)</f>
        <v/>
      </c>
      <c r="F1034" s="291" t="str">
        <f>IF(日報入力!G1034="","",日報入力!L1034)</f>
        <v/>
      </c>
      <c r="G1034" s="291" t="str">
        <f>IF(日報入力!G1034="","",日報入力!L1034-日報入力!O1034-日報入力!P1034-日報入力!Q1034-日報入力!R1034-日報入力!S1034-日報入力!T1034-日報入力!U1034-日報入力!V1034-日報入力!W1034-日報入力!X1034-日報入力!Y1034-日報入力!Z1034)</f>
        <v/>
      </c>
      <c r="H1034" s="291" t="str">
        <f>IF(日報入力!G1034="","",IF(日報入力!M1034&gt;=0,日報入力!M1034*F1034,F1034))</f>
        <v/>
      </c>
      <c r="I1034" s="291" t="str">
        <f>IF(日報入力!G1034="","",日報入力!O1034)</f>
        <v/>
      </c>
      <c r="J1034" s="291" t="str">
        <f>IF(日報入力!G1034="","",日報入力!P1034)</f>
        <v/>
      </c>
      <c r="K1034" s="291" t="str">
        <f>IF(日報入力!G1034="","",日報入力!Q1034)</f>
        <v/>
      </c>
      <c r="L1034" s="291" t="str">
        <f>IF(日報入力!G1034="","",日報入力!R1034)</f>
        <v/>
      </c>
      <c r="M1034" s="291" t="str">
        <f>IF(日報入力!G1034="","",日報入力!S1034)</f>
        <v/>
      </c>
      <c r="N1034" s="291" t="str">
        <f>IF(日報入力!G1034="","",日報入力!T1034)</f>
        <v/>
      </c>
      <c r="O1034" s="291" t="str">
        <f>IF(日報入力!G1034="","",日報入力!U1034)</f>
        <v/>
      </c>
      <c r="P1034" s="291" t="str">
        <f>IF(日報入力!G1034="","",日報入力!V1034)</f>
        <v/>
      </c>
      <c r="Q1034" s="291" t="str">
        <f>IF(日報入力!G1034="","",日報入力!W1034)</f>
        <v/>
      </c>
      <c r="R1034" s="291" t="str">
        <f>IF(日報入力!G1034="","",日報入力!X1034)</f>
        <v/>
      </c>
      <c r="S1034" s="291" t="str">
        <f>IF(日報入力!G1034="","",日報入力!Y1034)</f>
        <v/>
      </c>
      <c r="T1034" s="291" t="str">
        <f>IF(日報入力!G1034="","",日報入力!Z1034)</f>
        <v/>
      </c>
      <c r="U1034" s="291" t="str">
        <f>IF(日報入力!G1034="","",日報入力!AA1034)</f>
        <v/>
      </c>
      <c r="V1034" s="378" t="str">
        <f>IF(日報入力!G1034="","",日報入力!AB1034)</f>
        <v/>
      </c>
      <c r="W1034" s="291" t="str">
        <f>IF(日報入力!G1034="","",日報入力!AC1034)</f>
        <v/>
      </c>
      <c r="X1034" s="291" t="str">
        <f>IF(日報入力!G1034="","",日報入力!AD1034)</f>
        <v/>
      </c>
      <c r="Y1034" s="291" t="str">
        <f>IF(日報入力!G1034="","",日報入力!AE1034)</f>
        <v/>
      </c>
      <c r="Z1034" s="291" t="str">
        <f>IF(日報入力!G1034="","",日報入力!AF1034)</f>
        <v/>
      </c>
      <c r="AA1034" s="291" t="str">
        <f>IF(日報入力!G1034="","",日報入力!AG1034)</f>
        <v/>
      </c>
      <c r="AB1034" s="291" t="str">
        <f>IF(日報入力!G1034="","",日報入力!AH1034)</f>
        <v/>
      </c>
      <c r="AC1034" s="291" t="str">
        <f>IF(日報入力!G1034="","",日報入力!AI1034)</f>
        <v/>
      </c>
      <c r="AD1034" s="291" t="str">
        <f>IF(日報入力!G1034="","",日報入力!AJ1034)</f>
        <v/>
      </c>
      <c r="AE1034" s="292" t="str">
        <f>IF(日報入力!G1034="","",日報入力!E1034)</f>
        <v/>
      </c>
      <c r="AF1034" s="293" t="str">
        <f>IF(日報入力!G1034="","",日報入力!AK1034)</f>
        <v/>
      </c>
      <c r="AG1034" s="293" t="str">
        <f>IF(日報入力!G1034="","",日報入力!AL1034)</f>
        <v/>
      </c>
      <c r="AH1034" s="293" t="str">
        <f>IF(日報入力!G1034="","",日報入力!AM1034)</f>
        <v/>
      </c>
      <c r="AI1034" s="294" t="str">
        <f>IF(日報入力!G1034&gt;0,日報入力!D1034*日報入力!K1034*日報入力!AL1034,"")</f>
        <v/>
      </c>
      <c r="AJ1034" s="294" t="str">
        <f>IF(日報入力!G1034&gt;0,日報入力!E1034*日報入力!AL1034,"")</f>
        <v/>
      </c>
      <c r="AK1034" s="294" t="str">
        <f>IF(日報入力!G1034&gt;0,AI1034-AJ1034,"")</f>
        <v/>
      </c>
      <c r="AL1034" s="292" t="str">
        <f>IF(日報入力!G1034&gt;0,日報入力!E1034*日報入力!AM1034,"")</f>
        <v/>
      </c>
      <c r="AM1034" s="292" t="str">
        <f>IF(日報入力!G1034&gt;0,日報入力!AB1034*日報入力!AM1034,"")</f>
        <v/>
      </c>
      <c r="AN1034" s="68" t="str">
        <f>IF(日報入力!G1034&gt;0,日報入力!C1034,"")</f>
        <v/>
      </c>
      <c r="AO1034" s="68" t="str">
        <f>日報入力!B1034</f>
        <v/>
      </c>
      <c r="AP1034" s="68" t="str">
        <f>IF(日報入力!AQ1034,日報入力!BA1034,"")</f>
        <v/>
      </c>
      <c r="AQ1034" s="68" t="str">
        <f>IF(日報入力!AR1034,日報入力!BB1034,"")</f>
        <v/>
      </c>
      <c r="AR1034" s="68" t="str">
        <f>IF(日報入力!AS1034,"N勤","")</f>
        <v/>
      </c>
      <c r="AS1034" s="295" t="e">
        <f t="shared" si="65"/>
        <v>#VALUE!</v>
      </c>
      <c r="AT1034" s="439" t="str">
        <f>日報入力!AY1034</f>
        <v/>
      </c>
      <c r="AU1034" s="518" t="str">
        <f>IF(日報入力!G1034,G1034*60/E1034,"")</f>
        <v/>
      </c>
      <c r="AV1034" s="528" t="str">
        <f>IF(日報入力!AT1034,日報入力!AT1034,"")</f>
        <v/>
      </c>
      <c r="AW1034" s="529" t="str">
        <f>IF(日報入力!AT1034,AE1034/日報入力!AT1034,"")</f>
        <v/>
      </c>
      <c r="AX1034" s="530" t="e">
        <f>IF(1&lt;日報集計!AT1034,AT1034/(((F1034-I1034-J1034-N1034-O1034)*60)/(E1034)),"")</f>
        <v>#VALUE!</v>
      </c>
      <c r="AY1034" s="664" t="str">
        <f>IF(日報入力!H1034,AT1034/(((F1034-J1034)*60)/E1034),"")</f>
        <v/>
      </c>
      <c r="AZ1034" s="664" t="str">
        <f>IF(日報入力!I1034,AT1034/((G1034*60)/E1034),"")</f>
        <v/>
      </c>
      <c r="BA1034" s="296" t="str">
        <f>IF(日報入力!G1034,G1034/F1034,"")</f>
        <v/>
      </c>
      <c r="BB1034" s="386" t="e">
        <f t="shared" si="66"/>
        <v>#VALUE!</v>
      </c>
      <c r="BC1034" s="386" t="e">
        <f t="shared" si="67"/>
        <v>#VALUE!</v>
      </c>
      <c r="BD1034" s="80">
        <f>日報入力!AU1034</f>
        <v>0</v>
      </c>
      <c r="BE1034" s="534" t="str">
        <f>IF(日報入力!AV1034,日報入力!AV1034,"")</f>
        <v/>
      </c>
      <c r="BF1034" s="534" t="str">
        <f>IF(日報入力!AW1034,日報入力!AW1034,"")</f>
        <v/>
      </c>
      <c r="BG1034" s="398" t="str">
        <f>IF(日報入力!G1034,日報入力!K1034*日報入力!D1034*日報入力!BC1034,"")</f>
        <v/>
      </c>
    </row>
    <row r="1035" spans="1:59" ht="20.25" hidden="1" customHeight="1" x14ac:dyDescent="0.15">
      <c r="A1035" s="302" t="str">
        <f>IF(日報入力!G1035="","",日報入力!G1035)</f>
        <v/>
      </c>
      <c r="B1035" s="291" t="str">
        <f>IF(日報入力!G1035="","",日報入力!H1035)</f>
        <v/>
      </c>
      <c r="C1035" s="291" t="str">
        <f>IF(日報入力!G1035="","",日報入力!I1035)</f>
        <v/>
      </c>
      <c r="D1035" s="291" t="str">
        <f>IF(日報入力!G1035="","",日報入力!J1035)</f>
        <v/>
      </c>
      <c r="E1035" s="291" t="str">
        <f>IF(日報入力!G1035="","",日報入力!K1035)</f>
        <v/>
      </c>
      <c r="F1035" s="291" t="str">
        <f>IF(日報入力!G1035="","",日報入力!L1035)</f>
        <v/>
      </c>
      <c r="G1035" s="291" t="str">
        <f>IF(日報入力!G1035="","",日報入力!L1035-日報入力!O1035-日報入力!P1035-日報入力!Q1035-日報入力!R1035-日報入力!S1035-日報入力!T1035-日報入力!U1035-日報入力!V1035-日報入力!W1035-日報入力!X1035-日報入力!Y1035-日報入力!Z1035)</f>
        <v/>
      </c>
      <c r="H1035" s="291" t="str">
        <f>IF(日報入力!G1035="","",IF(日報入力!M1035&gt;=0,日報入力!M1035*F1035,F1035))</f>
        <v/>
      </c>
      <c r="I1035" s="291" t="str">
        <f>IF(日報入力!G1035="","",日報入力!O1035)</f>
        <v/>
      </c>
      <c r="J1035" s="291" t="str">
        <f>IF(日報入力!G1035="","",日報入力!P1035)</f>
        <v/>
      </c>
      <c r="K1035" s="291" t="str">
        <f>IF(日報入力!G1035="","",日報入力!Q1035)</f>
        <v/>
      </c>
      <c r="L1035" s="291" t="str">
        <f>IF(日報入力!G1035="","",日報入力!R1035)</f>
        <v/>
      </c>
      <c r="M1035" s="291" t="str">
        <f>IF(日報入力!G1035="","",日報入力!S1035)</f>
        <v/>
      </c>
      <c r="N1035" s="291" t="str">
        <f>IF(日報入力!G1035="","",日報入力!T1035)</f>
        <v/>
      </c>
      <c r="O1035" s="291" t="str">
        <f>IF(日報入力!G1035="","",日報入力!U1035)</f>
        <v/>
      </c>
      <c r="P1035" s="291" t="str">
        <f>IF(日報入力!G1035="","",日報入力!V1035)</f>
        <v/>
      </c>
      <c r="Q1035" s="291" t="str">
        <f>IF(日報入力!G1035="","",日報入力!W1035)</f>
        <v/>
      </c>
      <c r="R1035" s="291" t="str">
        <f>IF(日報入力!G1035="","",日報入力!X1035)</f>
        <v/>
      </c>
      <c r="S1035" s="291" t="str">
        <f>IF(日報入力!G1035="","",日報入力!Y1035)</f>
        <v/>
      </c>
      <c r="T1035" s="291" t="str">
        <f>IF(日報入力!G1035="","",日報入力!Z1035)</f>
        <v/>
      </c>
      <c r="U1035" s="291" t="str">
        <f>IF(日報入力!G1035="","",日報入力!AA1035)</f>
        <v/>
      </c>
      <c r="V1035" s="378" t="str">
        <f>IF(日報入力!G1035="","",日報入力!AB1035)</f>
        <v/>
      </c>
      <c r="W1035" s="291" t="str">
        <f>IF(日報入力!G1035="","",日報入力!AC1035)</f>
        <v/>
      </c>
      <c r="X1035" s="291" t="str">
        <f>IF(日報入力!G1035="","",日報入力!AD1035)</f>
        <v/>
      </c>
      <c r="Y1035" s="291" t="str">
        <f>IF(日報入力!G1035="","",日報入力!AE1035)</f>
        <v/>
      </c>
      <c r="Z1035" s="291" t="str">
        <f>IF(日報入力!G1035="","",日報入力!AF1035)</f>
        <v/>
      </c>
      <c r="AA1035" s="291" t="str">
        <f>IF(日報入力!G1035="","",日報入力!AG1035)</f>
        <v/>
      </c>
      <c r="AB1035" s="291" t="str">
        <f>IF(日報入力!G1035="","",日報入力!AH1035)</f>
        <v/>
      </c>
      <c r="AC1035" s="291" t="str">
        <f>IF(日報入力!G1035="","",日報入力!AI1035)</f>
        <v/>
      </c>
      <c r="AD1035" s="291" t="str">
        <f>IF(日報入力!G1035="","",日報入力!AJ1035)</f>
        <v/>
      </c>
      <c r="AE1035" s="292" t="str">
        <f>IF(日報入力!G1035="","",日報入力!E1035)</f>
        <v/>
      </c>
      <c r="AF1035" s="293" t="str">
        <f>IF(日報入力!G1035="","",日報入力!AK1035)</f>
        <v/>
      </c>
      <c r="AG1035" s="293" t="str">
        <f>IF(日報入力!G1035="","",日報入力!AL1035)</f>
        <v/>
      </c>
      <c r="AH1035" s="293" t="str">
        <f>IF(日報入力!G1035="","",日報入力!AM1035)</f>
        <v/>
      </c>
      <c r="AI1035" s="294" t="str">
        <f>IF(日報入力!G1035&gt;0,日報入力!D1035*日報入力!K1035*日報入力!AL1035,"")</f>
        <v/>
      </c>
      <c r="AJ1035" s="294" t="str">
        <f>IF(日報入力!G1035&gt;0,日報入力!E1035*日報入力!AL1035,"")</f>
        <v/>
      </c>
      <c r="AK1035" s="294" t="str">
        <f>IF(日報入力!G1035&gt;0,AI1035-AJ1035,"")</f>
        <v/>
      </c>
      <c r="AL1035" s="292" t="str">
        <f>IF(日報入力!G1035&gt;0,日報入力!E1035*日報入力!AM1035,"")</f>
        <v/>
      </c>
      <c r="AM1035" s="292" t="str">
        <f>IF(日報入力!G1035&gt;0,日報入力!AB1035*日報入力!AM1035,"")</f>
        <v/>
      </c>
      <c r="AN1035" s="68" t="str">
        <f>IF(日報入力!G1035&gt;0,日報入力!C1035,"")</f>
        <v/>
      </c>
      <c r="AO1035" s="68" t="str">
        <f>日報入力!B1035</f>
        <v/>
      </c>
      <c r="AP1035" s="68" t="str">
        <f>IF(日報入力!AQ1035,日報入力!BA1035,"")</f>
        <v/>
      </c>
      <c r="AQ1035" s="68" t="str">
        <f>IF(日報入力!AR1035,日報入力!BB1035,"")</f>
        <v/>
      </c>
      <c r="AR1035" s="68" t="str">
        <f>IF(日報入力!AS1035,"N勤","")</f>
        <v/>
      </c>
      <c r="AS1035" s="295" t="e">
        <f t="shared" si="65"/>
        <v>#VALUE!</v>
      </c>
      <c r="AT1035" s="439" t="str">
        <f>日報入力!AY1035</f>
        <v/>
      </c>
      <c r="AU1035" s="518" t="str">
        <f>IF(日報入力!G1035,G1035*60/E1035,"")</f>
        <v/>
      </c>
      <c r="AV1035" s="528" t="str">
        <f>IF(日報入力!AT1035,日報入力!AT1035,"")</f>
        <v/>
      </c>
      <c r="AW1035" s="529" t="str">
        <f>IF(日報入力!AT1035,AE1035/日報入力!AT1035,"")</f>
        <v/>
      </c>
      <c r="AX1035" s="530" t="e">
        <f>IF(1&lt;日報集計!AT1035,AT1035/(((F1035-I1035-J1035-N1035-O1035)*60)/(E1035)),"")</f>
        <v>#VALUE!</v>
      </c>
      <c r="AY1035" s="664" t="str">
        <f>IF(日報入力!H1035,AT1035/(((F1035-J1035)*60)/E1035),"")</f>
        <v/>
      </c>
      <c r="AZ1035" s="664" t="str">
        <f>IF(日報入力!I1035,AT1035/((G1035*60)/E1035),"")</f>
        <v/>
      </c>
      <c r="BA1035" s="296" t="str">
        <f>IF(日報入力!G1035,G1035/F1035,"")</f>
        <v/>
      </c>
      <c r="BB1035" s="386" t="e">
        <f t="shared" si="66"/>
        <v>#VALUE!</v>
      </c>
      <c r="BC1035" s="386" t="e">
        <f t="shared" si="67"/>
        <v>#VALUE!</v>
      </c>
      <c r="BD1035" s="80">
        <f>日報入力!AU1035</f>
        <v>0</v>
      </c>
      <c r="BE1035" s="534" t="str">
        <f>IF(日報入力!AV1035,日報入力!AV1035,"")</f>
        <v/>
      </c>
      <c r="BF1035" s="534" t="str">
        <f>IF(日報入力!AW1035,日報入力!AW1035,"")</f>
        <v/>
      </c>
      <c r="BG1035" s="398" t="str">
        <f>IF(日報入力!G1035,日報入力!K1035*日報入力!D1035*日報入力!BC1035,"")</f>
        <v/>
      </c>
    </row>
    <row r="1036" spans="1:59" ht="20.25" hidden="1" customHeight="1" x14ac:dyDescent="0.15">
      <c r="A1036" s="302" t="str">
        <f>IF(日報入力!G1036="","",日報入力!G1036)</f>
        <v/>
      </c>
      <c r="B1036" s="291" t="str">
        <f>IF(日報入力!G1036="","",日報入力!H1036)</f>
        <v/>
      </c>
      <c r="C1036" s="291" t="str">
        <f>IF(日報入力!G1036="","",日報入力!I1036)</f>
        <v/>
      </c>
      <c r="D1036" s="291" t="str">
        <f>IF(日報入力!G1036="","",日報入力!J1036)</f>
        <v/>
      </c>
      <c r="E1036" s="291" t="str">
        <f>IF(日報入力!G1036="","",日報入力!K1036)</f>
        <v/>
      </c>
      <c r="F1036" s="291" t="str">
        <f>IF(日報入力!G1036="","",日報入力!L1036)</f>
        <v/>
      </c>
      <c r="G1036" s="291" t="str">
        <f>IF(日報入力!G1036="","",日報入力!L1036-日報入力!O1036-日報入力!P1036-日報入力!Q1036-日報入力!R1036-日報入力!S1036-日報入力!T1036-日報入力!U1036-日報入力!V1036-日報入力!W1036-日報入力!X1036-日報入力!Y1036-日報入力!Z1036)</f>
        <v/>
      </c>
      <c r="H1036" s="291" t="str">
        <f>IF(日報入力!G1036="","",IF(日報入力!M1036&gt;=0,日報入力!M1036*F1036,F1036))</f>
        <v/>
      </c>
      <c r="I1036" s="291" t="str">
        <f>IF(日報入力!G1036="","",日報入力!O1036)</f>
        <v/>
      </c>
      <c r="J1036" s="291" t="str">
        <f>IF(日報入力!G1036="","",日報入力!P1036)</f>
        <v/>
      </c>
      <c r="K1036" s="291" t="str">
        <f>IF(日報入力!G1036="","",日報入力!Q1036)</f>
        <v/>
      </c>
      <c r="L1036" s="291" t="str">
        <f>IF(日報入力!G1036="","",日報入力!R1036)</f>
        <v/>
      </c>
      <c r="M1036" s="291" t="str">
        <f>IF(日報入力!G1036="","",日報入力!S1036)</f>
        <v/>
      </c>
      <c r="N1036" s="291" t="str">
        <f>IF(日報入力!G1036="","",日報入力!T1036)</f>
        <v/>
      </c>
      <c r="O1036" s="291" t="str">
        <f>IF(日報入力!G1036="","",日報入力!U1036)</f>
        <v/>
      </c>
      <c r="P1036" s="291" t="str">
        <f>IF(日報入力!G1036="","",日報入力!V1036)</f>
        <v/>
      </c>
      <c r="Q1036" s="291" t="str">
        <f>IF(日報入力!G1036="","",日報入力!W1036)</f>
        <v/>
      </c>
      <c r="R1036" s="291" t="str">
        <f>IF(日報入力!G1036="","",日報入力!X1036)</f>
        <v/>
      </c>
      <c r="S1036" s="291" t="str">
        <f>IF(日報入力!G1036="","",日報入力!Y1036)</f>
        <v/>
      </c>
      <c r="T1036" s="291" t="str">
        <f>IF(日報入力!G1036="","",日報入力!Z1036)</f>
        <v/>
      </c>
      <c r="U1036" s="291" t="str">
        <f>IF(日報入力!G1036="","",日報入力!AA1036)</f>
        <v/>
      </c>
      <c r="V1036" s="378" t="str">
        <f>IF(日報入力!G1036="","",日報入力!AB1036)</f>
        <v/>
      </c>
      <c r="W1036" s="291" t="str">
        <f>IF(日報入力!G1036="","",日報入力!AC1036)</f>
        <v/>
      </c>
      <c r="X1036" s="291" t="str">
        <f>IF(日報入力!G1036="","",日報入力!AD1036)</f>
        <v/>
      </c>
      <c r="Y1036" s="291" t="str">
        <f>IF(日報入力!G1036="","",日報入力!AE1036)</f>
        <v/>
      </c>
      <c r="Z1036" s="291" t="str">
        <f>IF(日報入力!G1036="","",日報入力!AF1036)</f>
        <v/>
      </c>
      <c r="AA1036" s="291" t="str">
        <f>IF(日報入力!G1036="","",日報入力!AG1036)</f>
        <v/>
      </c>
      <c r="AB1036" s="291" t="str">
        <f>IF(日報入力!G1036="","",日報入力!AH1036)</f>
        <v/>
      </c>
      <c r="AC1036" s="291" t="str">
        <f>IF(日報入力!G1036="","",日報入力!AI1036)</f>
        <v/>
      </c>
      <c r="AD1036" s="291" t="str">
        <f>IF(日報入力!G1036="","",日報入力!AJ1036)</f>
        <v/>
      </c>
      <c r="AE1036" s="292" t="str">
        <f>IF(日報入力!G1036="","",日報入力!E1036)</f>
        <v/>
      </c>
      <c r="AF1036" s="293" t="str">
        <f>IF(日報入力!G1036="","",日報入力!AK1036)</f>
        <v/>
      </c>
      <c r="AG1036" s="293" t="str">
        <f>IF(日報入力!G1036="","",日報入力!AL1036)</f>
        <v/>
      </c>
      <c r="AH1036" s="293" t="str">
        <f>IF(日報入力!G1036="","",日報入力!AM1036)</f>
        <v/>
      </c>
      <c r="AI1036" s="294" t="str">
        <f>IF(日報入力!G1036&gt;0,日報入力!D1036*日報入力!K1036*日報入力!AL1036,"")</f>
        <v/>
      </c>
      <c r="AJ1036" s="294" t="str">
        <f>IF(日報入力!G1036&gt;0,日報入力!E1036*日報入力!AL1036,"")</f>
        <v/>
      </c>
      <c r="AK1036" s="294" t="str">
        <f>IF(日報入力!G1036&gt;0,AI1036-AJ1036,"")</f>
        <v/>
      </c>
      <c r="AL1036" s="292" t="str">
        <f>IF(日報入力!G1036&gt;0,日報入力!E1036*日報入力!AM1036,"")</f>
        <v/>
      </c>
      <c r="AM1036" s="292" t="str">
        <f>IF(日報入力!G1036&gt;0,日報入力!AB1036*日報入力!AM1036,"")</f>
        <v/>
      </c>
      <c r="AN1036" s="68" t="str">
        <f>IF(日報入力!G1036&gt;0,日報入力!C1036,"")</f>
        <v/>
      </c>
      <c r="AO1036" s="68" t="str">
        <f>日報入力!B1036</f>
        <v/>
      </c>
      <c r="AP1036" s="68" t="str">
        <f>IF(日報入力!AQ1036,日報入力!BA1036,"")</f>
        <v/>
      </c>
      <c r="AQ1036" s="68" t="str">
        <f>IF(日報入力!AR1036,日報入力!BB1036,"")</f>
        <v/>
      </c>
      <c r="AR1036" s="68" t="str">
        <f>IF(日報入力!AS1036,"N勤","")</f>
        <v/>
      </c>
      <c r="AS1036" s="295" t="e">
        <f t="shared" si="65"/>
        <v>#VALUE!</v>
      </c>
      <c r="AT1036" s="439" t="str">
        <f>日報入力!AY1036</f>
        <v/>
      </c>
      <c r="AU1036" s="518" t="str">
        <f>IF(日報入力!G1036,G1036*60/E1036,"")</f>
        <v/>
      </c>
      <c r="AV1036" s="528" t="str">
        <f>IF(日報入力!AT1036,日報入力!AT1036,"")</f>
        <v/>
      </c>
      <c r="AW1036" s="529" t="str">
        <f>IF(日報入力!AT1036,AE1036/日報入力!AT1036,"")</f>
        <v/>
      </c>
      <c r="AX1036" s="530" t="e">
        <f>IF(1&lt;日報集計!AT1036,AT1036/(((F1036-I1036-J1036-N1036-O1036)*60)/(E1036)),"")</f>
        <v>#VALUE!</v>
      </c>
      <c r="AY1036" s="664" t="str">
        <f>IF(日報入力!H1036,AT1036/(((F1036-J1036)*60)/E1036),"")</f>
        <v/>
      </c>
      <c r="AZ1036" s="664" t="str">
        <f>IF(日報入力!I1036,AT1036/((G1036*60)/E1036),"")</f>
        <v/>
      </c>
      <c r="BA1036" s="296" t="str">
        <f>IF(日報入力!G1036,G1036/F1036,"")</f>
        <v/>
      </c>
      <c r="BB1036" s="386" t="e">
        <f t="shared" si="66"/>
        <v>#VALUE!</v>
      </c>
      <c r="BC1036" s="386" t="e">
        <f t="shared" si="67"/>
        <v>#VALUE!</v>
      </c>
      <c r="BD1036" s="80">
        <f>日報入力!AU1036</f>
        <v>0</v>
      </c>
      <c r="BE1036" s="534" t="str">
        <f>IF(日報入力!AV1036,日報入力!AV1036,"")</f>
        <v/>
      </c>
      <c r="BF1036" s="534" t="str">
        <f>IF(日報入力!AW1036,日報入力!AW1036,"")</f>
        <v/>
      </c>
      <c r="BG1036" s="398" t="str">
        <f>IF(日報入力!G1036,日報入力!K1036*日報入力!D1036*日報入力!BC1036,"")</f>
        <v/>
      </c>
    </row>
    <row r="1037" spans="1:59" ht="20.25" hidden="1" customHeight="1" x14ac:dyDescent="0.15">
      <c r="A1037" s="302" t="str">
        <f>IF(日報入力!G1037="","",日報入力!G1037)</f>
        <v/>
      </c>
      <c r="B1037" s="291" t="str">
        <f>IF(日報入力!G1037="","",日報入力!H1037)</f>
        <v/>
      </c>
      <c r="C1037" s="291" t="str">
        <f>IF(日報入力!G1037="","",日報入力!I1037)</f>
        <v/>
      </c>
      <c r="D1037" s="291" t="str">
        <f>IF(日報入力!G1037="","",日報入力!J1037)</f>
        <v/>
      </c>
      <c r="E1037" s="291" t="str">
        <f>IF(日報入力!G1037="","",日報入力!K1037)</f>
        <v/>
      </c>
      <c r="F1037" s="291" t="str">
        <f>IF(日報入力!G1037="","",日報入力!L1037)</f>
        <v/>
      </c>
      <c r="G1037" s="291" t="str">
        <f>IF(日報入力!G1037="","",日報入力!L1037-日報入力!O1037-日報入力!P1037-日報入力!Q1037-日報入力!R1037-日報入力!S1037-日報入力!T1037-日報入力!U1037-日報入力!V1037-日報入力!W1037-日報入力!X1037-日報入力!Y1037-日報入力!Z1037)</f>
        <v/>
      </c>
      <c r="H1037" s="291" t="str">
        <f>IF(日報入力!G1037="","",IF(日報入力!M1037&gt;=0,日報入力!M1037*F1037,F1037))</f>
        <v/>
      </c>
      <c r="I1037" s="291" t="str">
        <f>IF(日報入力!G1037="","",日報入力!O1037)</f>
        <v/>
      </c>
      <c r="J1037" s="291" t="str">
        <f>IF(日報入力!G1037="","",日報入力!P1037)</f>
        <v/>
      </c>
      <c r="K1037" s="291" t="str">
        <f>IF(日報入力!G1037="","",日報入力!Q1037)</f>
        <v/>
      </c>
      <c r="L1037" s="291" t="str">
        <f>IF(日報入力!G1037="","",日報入力!R1037)</f>
        <v/>
      </c>
      <c r="M1037" s="291" t="str">
        <f>IF(日報入力!G1037="","",日報入力!S1037)</f>
        <v/>
      </c>
      <c r="N1037" s="291" t="str">
        <f>IF(日報入力!G1037="","",日報入力!T1037)</f>
        <v/>
      </c>
      <c r="O1037" s="291" t="str">
        <f>IF(日報入力!G1037="","",日報入力!U1037)</f>
        <v/>
      </c>
      <c r="P1037" s="291" t="str">
        <f>IF(日報入力!G1037="","",日報入力!V1037)</f>
        <v/>
      </c>
      <c r="Q1037" s="291" t="str">
        <f>IF(日報入力!G1037="","",日報入力!W1037)</f>
        <v/>
      </c>
      <c r="R1037" s="291" t="str">
        <f>IF(日報入力!G1037="","",日報入力!X1037)</f>
        <v/>
      </c>
      <c r="S1037" s="291" t="str">
        <f>IF(日報入力!G1037="","",日報入力!Y1037)</f>
        <v/>
      </c>
      <c r="T1037" s="291" t="str">
        <f>IF(日報入力!G1037="","",日報入力!Z1037)</f>
        <v/>
      </c>
      <c r="U1037" s="291" t="str">
        <f>IF(日報入力!G1037="","",日報入力!AA1037)</f>
        <v/>
      </c>
      <c r="V1037" s="378" t="str">
        <f>IF(日報入力!G1037="","",日報入力!AB1037)</f>
        <v/>
      </c>
      <c r="W1037" s="291" t="str">
        <f>IF(日報入力!G1037="","",日報入力!AC1037)</f>
        <v/>
      </c>
      <c r="X1037" s="291" t="str">
        <f>IF(日報入力!G1037="","",日報入力!AD1037)</f>
        <v/>
      </c>
      <c r="Y1037" s="291" t="str">
        <f>IF(日報入力!G1037="","",日報入力!AE1037)</f>
        <v/>
      </c>
      <c r="Z1037" s="291" t="str">
        <f>IF(日報入力!G1037="","",日報入力!AF1037)</f>
        <v/>
      </c>
      <c r="AA1037" s="291" t="str">
        <f>IF(日報入力!G1037="","",日報入力!AG1037)</f>
        <v/>
      </c>
      <c r="AB1037" s="291" t="str">
        <f>IF(日報入力!G1037="","",日報入力!AH1037)</f>
        <v/>
      </c>
      <c r="AC1037" s="291" t="str">
        <f>IF(日報入力!G1037="","",日報入力!AI1037)</f>
        <v/>
      </c>
      <c r="AD1037" s="291" t="str">
        <f>IF(日報入力!G1037="","",日報入力!AJ1037)</f>
        <v/>
      </c>
      <c r="AE1037" s="292" t="str">
        <f>IF(日報入力!G1037="","",日報入力!E1037)</f>
        <v/>
      </c>
      <c r="AF1037" s="293" t="str">
        <f>IF(日報入力!G1037="","",日報入力!AK1037)</f>
        <v/>
      </c>
      <c r="AG1037" s="293" t="str">
        <f>IF(日報入力!G1037="","",日報入力!AL1037)</f>
        <v/>
      </c>
      <c r="AH1037" s="293" t="str">
        <f>IF(日報入力!G1037="","",日報入力!AM1037)</f>
        <v/>
      </c>
      <c r="AI1037" s="294" t="str">
        <f>IF(日報入力!G1037&gt;0,日報入力!D1037*日報入力!K1037*日報入力!AL1037,"")</f>
        <v/>
      </c>
      <c r="AJ1037" s="294" t="str">
        <f>IF(日報入力!G1037&gt;0,日報入力!E1037*日報入力!AL1037,"")</f>
        <v/>
      </c>
      <c r="AK1037" s="294" t="str">
        <f>IF(日報入力!G1037&gt;0,AI1037-AJ1037,"")</f>
        <v/>
      </c>
      <c r="AL1037" s="292" t="str">
        <f>IF(日報入力!G1037&gt;0,日報入力!E1037*日報入力!AM1037,"")</f>
        <v/>
      </c>
      <c r="AM1037" s="292" t="str">
        <f>IF(日報入力!G1037&gt;0,日報入力!AB1037*日報入力!AM1037,"")</f>
        <v/>
      </c>
      <c r="AN1037" s="68" t="str">
        <f>IF(日報入力!G1037&gt;0,日報入力!C1037,"")</f>
        <v/>
      </c>
      <c r="AO1037" s="68" t="str">
        <f>日報入力!B1037</f>
        <v/>
      </c>
      <c r="AP1037" s="68" t="str">
        <f>IF(日報入力!AQ1037,日報入力!BA1037,"")</f>
        <v/>
      </c>
      <c r="AQ1037" s="68" t="str">
        <f>IF(日報入力!AR1037,日報入力!BB1037,"")</f>
        <v/>
      </c>
      <c r="AR1037" s="68" t="str">
        <f>IF(日報入力!AS1037,"N勤","")</f>
        <v/>
      </c>
      <c r="AS1037" s="295" t="e">
        <f t="shared" si="65"/>
        <v>#VALUE!</v>
      </c>
      <c r="AT1037" s="439" t="str">
        <f>日報入力!AY1037</f>
        <v/>
      </c>
      <c r="AU1037" s="518" t="str">
        <f>IF(日報入力!G1037,G1037*60/E1037,"")</f>
        <v/>
      </c>
      <c r="AV1037" s="528" t="str">
        <f>IF(日報入力!AT1037,日報入力!AT1037,"")</f>
        <v/>
      </c>
      <c r="AW1037" s="529" t="str">
        <f>IF(日報入力!AT1037,AE1037/日報入力!AT1037,"")</f>
        <v/>
      </c>
      <c r="AX1037" s="530" t="e">
        <f>IF(1&lt;日報集計!AT1037,AT1037/(((F1037-I1037-J1037-N1037-O1037)*60)/(E1037)),"")</f>
        <v>#VALUE!</v>
      </c>
      <c r="AY1037" s="664" t="str">
        <f>IF(日報入力!H1037,AT1037/(((F1037-J1037)*60)/E1037),"")</f>
        <v/>
      </c>
      <c r="AZ1037" s="664" t="str">
        <f>IF(日報入力!I1037,AT1037/((G1037*60)/E1037),"")</f>
        <v/>
      </c>
      <c r="BA1037" s="296" t="str">
        <f>IF(日報入力!G1037,G1037/F1037,"")</f>
        <v/>
      </c>
      <c r="BB1037" s="386" t="e">
        <f t="shared" si="66"/>
        <v>#VALUE!</v>
      </c>
      <c r="BC1037" s="386" t="e">
        <f t="shared" si="67"/>
        <v>#VALUE!</v>
      </c>
      <c r="BD1037" s="80">
        <f>日報入力!AU1037</f>
        <v>0</v>
      </c>
      <c r="BE1037" s="534" t="str">
        <f>IF(日報入力!AV1037,日報入力!AV1037,"")</f>
        <v/>
      </c>
      <c r="BF1037" s="534" t="str">
        <f>IF(日報入力!AW1037,日報入力!AW1037,"")</f>
        <v/>
      </c>
      <c r="BG1037" s="398" t="str">
        <f>IF(日報入力!G1037,日報入力!K1037*日報入力!D1037*日報入力!BC1037,"")</f>
        <v/>
      </c>
    </row>
    <row r="1038" spans="1:59" ht="20.25" hidden="1" customHeight="1" x14ac:dyDescent="0.15">
      <c r="A1038" s="302" t="str">
        <f>IF(日報入力!G1038="","",日報入力!G1038)</f>
        <v/>
      </c>
      <c r="B1038" s="291" t="str">
        <f>IF(日報入力!G1038="","",日報入力!H1038)</f>
        <v/>
      </c>
      <c r="C1038" s="291" t="str">
        <f>IF(日報入力!G1038="","",日報入力!I1038)</f>
        <v/>
      </c>
      <c r="D1038" s="291" t="str">
        <f>IF(日報入力!G1038="","",日報入力!J1038)</f>
        <v/>
      </c>
      <c r="E1038" s="291" t="str">
        <f>IF(日報入力!G1038="","",日報入力!K1038)</f>
        <v/>
      </c>
      <c r="F1038" s="291" t="str">
        <f>IF(日報入力!G1038="","",日報入力!L1038)</f>
        <v/>
      </c>
      <c r="G1038" s="291" t="str">
        <f>IF(日報入力!G1038="","",日報入力!L1038-日報入力!O1038-日報入力!P1038-日報入力!Q1038-日報入力!R1038-日報入力!S1038-日報入力!T1038-日報入力!U1038-日報入力!V1038-日報入力!W1038-日報入力!X1038-日報入力!Y1038-日報入力!Z1038)</f>
        <v/>
      </c>
      <c r="H1038" s="291" t="str">
        <f>IF(日報入力!G1038="","",IF(日報入力!M1038&gt;=0,日報入力!M1038*F1038,F1038))</f>
        <v/>
      </c>
      <c r="I1038" s="291" t="str">
        <f>IF(日報入力!G1038="","",日報入力!O1038)</f>
        <v/>
      </c>
      <c r="J1038" s="291" t="str">
        <f>IF(日報入力!G1038="","",日報入力!P1038)</f>
        <v/>
      </c>
      <c r="K1038" s="291" t="str">
        <f>IF(日報入力!G1038="","",日報入力!Q1038)</f>
        <v/>
      </c>
      <c r="L1038" s="291" t="str">
        <f>IF(日報入力!G1038="","",日報入力!R1038)</f>
        <v/>
      </c>
      <c r="M1038" s="291" t="str">
        <f>IF(日報入力!G1038="","",日報入力!S1038)</f>
        <v/>
      </c>
      <c r="N1038" s="291" t="str">
        <f>IF(日報入力!G1038="","",日報入力!T1038)</f>
        <v/>
      </c>
      <c r="O1038" s="291" t="str">
        <f>IF(日報入力!G1038="","",日報入力!U1038)</f>
        <v/>
      </c>
      <c r="P1038" s="291" t="str">
        <f>IF(日報入力!G1038="","",日報入力!V1038)</f>
        <v/>
      </c>
      <c r="Q1038" s="291" t="str">
        <f>IF(日報入力!G1038="","",日報入力!W1038)</f>
        <v/>
      </c>
      <c r="R1038" s="291" t="str">
        <f>IF(日報入力!G1038="","",日報入力!X1038)</f>
        <v/>
      </c>
      <c r="S1038" s="291" t="str">
        <f>IF(日報入力!G1038="","",日報入力!Y1038)</f>
        <v/>
      </c>
      <c r="T1038" s="291" t="str">
        <f>IF(日報入力!G1038="","",日報入力!Z1038)</f>
        <v/>
      </c>
      <c r="U1038" s="291" t="str">
        <f>IF(日報入力!G1038="","",日報入力!AA1038)</f>
        <v/>
      </c>
      <c r="V1038" s="378" t="str">
        <f>IF(日報入力!G1038="","",日報入力!AB1038)</f>
        <v/>
      </c>
      <c r="W1038" s="291" t="str">
        <f>IF(日報入力!G1038="","",日報入力!AC1038)</f>
        <v/>
      </c>
      <c r="X1038" s="291" t="str">
        <f>IF(日報入力!G1038="","",日報入力!AD1038)</f>
        <v/>
      </c>
      <c r="Y1038" s="291" t="str">
        <f>IF(日報入力!G1038="","",日報入力!AE1038)</f>
        <v/>
      </c>
      <c r="Z1038" s="291" t="str">
        <f>IF(日報入力!G1038="","",日報入力!AF1038)</f>
        <v/>
      </c>
      <c r="AA1038" s="291" t="str">
        <f>IF(日報入力!G1038="","",日報入力!AG1038)</f>
        <v/>
      </c>
      <c r="AB1038" s="291" t="str">
        <f>IF(日報入力!G1038="","",日報入力!AH1038)</f>
        <v/>
      </c>
      <c r="AC1038" s="291" t="str">
        <f>IF(日報入力!G1038="","",日報入力!AI1038)</f>
        <v/>
      </c>
      <c r="AD1038" s="291" t="str">
        <f>IF(日報入力!G1038="","",日報入力!AJ1038)</f>
        <v/>
      </c>
      <c r="AE1038" s="292" t="str">
        <f>IF(日報入力!G1038="","",日報入力!E1038)</f>
        <v/>
      </c>
      <c r="AF1038" s="293" t="str">
        <f>IF(日報入力!G1038="","",日報入力!AK1038)</f>
        <v/>
      </c>
      <c r="AG1038" s="293" t="str">
        <f>IF(日報入力!G1038="","",日報入力!AL1038)</f>
        <v/>
      </c>
      <c r="AH1038" s="293" t="str">
        <f>IF(日報入力!G1038="","",日報入力!AM1038)</f>
        <v/>
      </c>
      <c r="AI1038" s="294" t="str">
        <f>IF(日報入力!G1038&gt;0,日報入力!D1038*日報入力!K1038*日報入力!AL1038,"")</f>
        <v/>
      </c>
      <c r="AJ1038" s="294" t="str">
        <f>IF(日報入力!G1038&gt;0,日報入力!E1038*日報入力!AL1038,"")</f>
        <v/>
      </c>
      <c r="AK1038" s="294" t="str">
        <f>IF(日報入力!G1038&gt;0,AI1038-AJ1038,"")</f>
        <v/>
      </c>
      <c r="AL1038" s="292" t="str">
        <f>IF(日報入力!G1038&gt;0,日報入力!E1038*日報入力!AM1038,"")</f>
        <v/>
      </c>
      <c r="AM1038" s="292" t="str">
        <f>IF(日報入力!G1038&gt;0,日報入力!AB1038*日報入力!AM1038,"")</f>
        <v/>
      </c>
      <c r="AN1038" s="68" t="str">
        <f>IF(日報入力!G1038&gt;0,日報入力!C1038,"")</f>
        <v/>
      </c>
      <c r="AO1038" s="68" t="str">
        <f>日報入力!B1038</f>
        <v/>
      </c>
      <c r="AP1038" s="68" t="str">
        <f>IF(日報入力!AQ1038,日報入力!BA1038,"")</f>
        <v/>
      </c>
      <c r="AQ1038" s="68" t="str">
        <f>IF(日報入力!AR1038,日報入力!BB1038,"")</f>
        <v/>
      </c>
      <c r="AR1038" s="68" t="str">
        <f>IF(日報入力!AS1038,"N勤","")</f>
        <v/>
      </c>
      <c r="AS1038" s="295" t="e">
        <f t="shared" si="65"/>
        <v>#VALUE!</v>
      </c>
      <c r="AT1038" s="439" t="str">
        <f>日報入力!AY1038</f>
        <v/>
      </c>
      <c r="AU1038" s="518" t="str">
        <f>IF(日報入力!G1038,G1038*60/E1038,"")</f>
        <v/>
      </c>
      <c r="AV1038" s="528" t="str">
        <f>IF(日報入力!AT1038,日報入力!AT1038,"")</f>
        <v/>
      </c>
      <c r="AW1038" s="529" t="str">
        <f>IF(日報入力!AT1038,AE1038/日報入力!AT1038,"")</f>
        <v/>
      </c>
      <c r="AX1038" s="530" t="e">
        <f>IF(1&lt;日報集計!AT1038,AT1038/(((F1038-I1038-J1038-N1038-O1038)*60)/(E1038)),"")</f>
        <v>#VALUE!</v>
      </c>
      <c r="AY1038" s="664" t="str">
        <f>IF(日報入力!H1038,AT1038/(((F1038-J1038)*60)/E1038),"")</f>
        <v/>
      </c>
      <c r="AZ1038" s="664" t="str">
        <f>IF(日報入力!I1038,AT1038/((G1038*60)/E1038),"")</f>
        <v/>
      </c>
      <c r="BA1038" s="296" t="str">
        <f>IF(日報入力!G1038,G1038/F1038,"")</f>
        <v/>
      </c>
      <c r="BB1038" s="386" t="e">
        <f t="shared" si="66"/>
        <v>#VALUE!</v>
      </c>
      <c r="BC1038" s="386" t="e">
        <f t="shared" si="67"/>
        <v>#VALUE!</v>
      </c>
      <c r="BD1038" s="80">
        <f>日報入力!AU1038</f>
        <v>0</v>
      </c>
      <c r="BE1038" s="534" t="str">
        <f>IF(日報入力!AV1038,日報入力!AV1038,"")</f>
        <v/>
      </c>
      <c r="BF1038" s="534" t="str">
        <f>IF(日報入力!AW1038,日報入力!AW1038,"")</f>
        <v/>
      </c>
      <c r="BG1038" s="398" t="str">
        <f>IF(日報入力!G1038,日報入力!K1038*日報入力!D1038*日報入力!BC1038,"")</f>
        <v/>
      </c>
    </row>
    <row r="1039" spans="1:59" ht="20.25" hidden="1" customHeight="1" x14ac:dyDescent="0.15">
      <c r="A1039" s="302" t="str">
        <f>IF(日報入力!G1039="","",日報入力!G1039)</f>
        <v/>
      </c>
      <c r="B1039" s="291" t="str">
        <f>IF(日報入力!G1039="","",日報入力!H1039)</f>
        <v/>
      </c>
      <c r="C1039" s="291" t="str">
        <f>IF(日報入力!G1039="","",日報入力!I1039)</f>
        <v/>
      </c>
      <c r="D1039" s="291" t="str">
        <f>IF(日報入力!G1039="","",日報入力!J1039)</f>
        <v/>
      </c>
      <c r="E1039" s="291" t="str">
        <f>IF(日報入力!G1039="","",日報入力!K1039)</f>
        <v/>
      </c>
      <c r="F1039" s="291" t="str">
        <f>IF(日報入力!G1039="","",日報入力!L1039)</f>
        <v/>
      </c>
      <c r="G1039" s="291" t="str">
        <f>IF(日報入力!G1039="","",日報入力!L1039-日報入力!O1039-日報入力!P1039-日報入力!Q1039-日報入力!R1039-日報入力!S1039-日報入力!T1039-日報入力!U1039-日報入力!V1039-日報入力!W1039-日報入力!X1039-日報入力!Y1039-日報入力!Z1039)</f>
        <v/>
      </c>
      <c r="H1039" s="291" t="str">
        <f>IF(日報入力!G1039="","",IF(日報入力!M1039&gt;=0,日報入力!M1039*F1039,F1039))</f>
        <v/>
      </c>
      <c r="I1039" s="291" t="str">
        <f>IF(日報入力!G1039="","",日報入力!O1039)</f>
        <v/>
      </c>
      <c r="J1039" s="291" t="str">
        <f>IF(日報入力!G1039="","",日報入力!P1039)</f>
        <v/>
      </c>
      <c r="K1039" s="291" t="str">
        <f>IF(日報入力!G1039="","",日報入力!Q1039)</f>
        <v/>
      </c>
      <c r="L1039" s="291" t="str">
        <f>IF(日報入力!G1039="","",日報入力!R1039)</f>
        <v/>
      </c>
      <c r="M1039" s="291" t="str">
        <f>IF(日報入力!G1039="","",日報入力!S1039)</f>
        <v/>
      </c>
      <c r="N1039" s="291" t="str">
        <f>IF(日報入力!G1039="","",日報入力!T1039)</f>
        <v/>
      </c>
      <c r="O1039" s="291" t="str">
        <f>IF(日報入力!G1039="","",日報入力!U1039)</f>
        <v/>
      </c>
      <c r="P1039" s="291" t="str">
        <f>IF(日報入力!G1039="","",日報入力!V1039)</f>
        <v/>
      </c>
      <c r="Q1039" s="291" t="str">
        <f>IF(日報入力!G1039="","",日報入力!W1039)</f>
        <v/>
      </c>
      <c r="R1039" s="291" t="str">
        <f>IF(日報入力!G1039="","",日報入力!X1039)</f>
        <v/>
      </c>
      <c r="S1039" s="291" t="str">
        <f>IF(日報入力!G1039="","",日報入力!Y1039)</f>
        <v/>
      </c>
      <c r="T1039" s="291" t="str">
        <f>IF(日報入力!G1039="","",日報入力!Z1039)</f>
        <v/>
      </c>
      <c r="U1039" s="291" t="str">
        <f>IF(日報入力!G1039="","",日報入力!AA1039)</f>
        <v/>
      </c>
      <c r="V1039" s="378" t="str">
        <f>IF(日報入力!G1039="","",日報入力!AB1039)</f>
        <v/>
      </c>
      <c r="W1039" s="291" t="str">
        <f>IF(日報入力!G1039="","",日報入力!AC1039)</f>
        <v/>
      </c>
      <c r="X1039" s="291" t="str">
        <f>IF(日報入力!G1039="","",日報入力!AD1039)</f>
        <v/>
      </c>
      <c r="Y1039" s="291" t="str">
        <f>IF(日報入力!G1039="","",日報入力!AE1039)</f>
        <v/>
      </c>
      <c r="Z1039" s="291" t="str">
        <f>IF(日報入力!G1039="","",日報入力!AF1039)</f>
        <v/>
      </c>
      <c r="AA1039" s="291" t="str">
        <f>IF(日報入力!G1039="","",日報入力!AG1039)</f>
        <v/>
      </c>
      <c r="AB1039" s="291" t="str">
        <f>IF(日報入力!G1039="","",日報入力!AH1039)</f>
        <v/>
      </c>
      <c r="AC1039" s="291" t="str">
        <f>IF(日報入力!G1039="","",日報入力!AI1039)</f>
        <v/>
      </c>
      <c r="AD1039" s="291" t="str">
        <f>IF(日報入力!G1039="","",日報入力!AJ1039)</f>
        <v/>
      </c>
      <c r="AE1039" s="292" t="str">
        <f>IF(日報入力!G1039="","",日報入力!E1039)</f>
        <v/>
      </c>
      <c r="AF1039" s="293" t="str">
        <f>IF(日報入力!G1039="","",日報入力!AK1039)</f>
        <v/>
      </c>
      <c r="AG1039" s="293" t="str">
        <f>IF(日報入力!G1039="","",日報入力!AL1039)</f>
        <v/>
      </c>
      <c r="AH1039" s="293" t="str">
        <f>IF(日報入力!G1039="","",日報入力!AM1039)</f>
        <v/>
      </c>
      <c r="AI1039" s="294" t="str">
        <f>IF(日報入力!G1039&gt;0,日報入力!D1039*日報入力!K1039*日報入力!AL1039,"")</f>
        <v/>
      </c>
      <c r="AJ1039" s="294" t="str">
        <f>IF(日報入力!G1039&gt;0,日報入力!E1039*日報入力!AL1039,"")</f>
        <v/>
      </c>
      <c r="AK1039" s="294" t="str">
        <f>IF(日報入力!G1039&gt;0,AI1039-AJ1039,"")</f>
        <v/>
      </c>
      <c r="AL1039" s="292" t="str">
        <f>IF(日報入力!G1039&gt;0,日報入力!E1039*日報入力!AM1039,"")</f>
        <v/>
      </c>
      <c r="AM1039" s="292" t="str">
        <f>IF(日報入力!G1039&gt;0,日報入力!AB1039*日報入力!AM1039,"")</f>
        <v/>
      </c>
      <c r="AN1039" s="68" t="str">
        <f>IF(日報入力!G1039&gt;0,日報入力!C1039,"")</f>
        <v/>
      </c>
      <c r="AO1039" s="68" t="str">
        <f>日報入力!B1039</f>
        <v/>
      </c>
      <c r="AP1039" s="68" t="str">
        <f>IF(日報入力!AQ1039,日報入力!BA1039,"")</f>
        <v/>
      </c>
      <c r="AQ1039" s="68" t="str">
        <f>IF(日報入力!AR1039,日報入力!BB1039,"")</f>
        <v/>
      </c>
      <c r="AR1039" s="68" t="str">
        <f>IF(日報入力!AS1039,"N勤","")</f>
        <v/>
      </c>
      <c r="AS1039" s="295" t="e">
        <f t="shared" si="65"/>
        <v>#VALUE!</v>
      </c>
      <c r="AT1039" s="439" t="str">
        <f>日報入力!AY1039</f>
        <v/>
      </c>
      <c r="AU1039" s="518" t="str">
        <f>IF(日報入力!G1039,G1039*60/E1039,"")</f>
        <v/>
      </c>
      <c r="AV1039" s="528" t="str">
        <f>IF(日報入力!AT1039,日報入力!AT1039,"")</f>
        <v/>
      </c>
      <c r="AW1039" s="529" t="str">
        <f>IF(日報入力!AT1039,AE1039/日報入力!AT1039,"")</f>
        <v/>
      </c>
      <c r="AX1039" s="530" t="e">
        <f>IF(1&lt;日報集計!AT1039,AT1039/(((F1039-I1039-J1039-N1039-O1039)*60)/(E1039)),"")</f>
        <v>#VALUE!</v>
      </c>
      <c r="AY1039" s="664" t="str">
        <f>IF(日報入力!H1039,AT1039/(((F1039-J1039)*60)/E1039),"")</f>
        <v/>
      </c>
      <c r="AZ1039" s="664" t="str">
        <f>IF(日報入力!I1039,AT1039/((G1039*60)/E1039),"")</f>
        <v/>
      </c>
      <c r="BA1039" s="296" t="str">
        <f>IF(日報入力!G1039,G1039/F1039,"")</f>
        <v/>
      </c>
      <c r="BB1039" s="386" t="e">
        <f t="shared" si="66"/>
        <v>#VALUE!</v>
      </c>
      <c r="BC1039" s="386" t="e">
        <f t="shared" si="67"/>
        <v>#VALUE!</v>
      </c>
      <c r="BD1039" s="80">
        <f>日報入力!AU1039</f>
        <v>0</v>
      </c>
      <c r="BE1039" s="534" t="str">
        <f>IF(日報入力!AV1039,日報入力!AV1039,"")</f>
        <v/>
      </c>
      <c r="BF1039" s="534" t="str">
        <f>IF(日報入力!AW1039,日報入力!AW1039,"")</f>
        <v/>
      </c>
      <c r="BG1039" s="398" t="str">
        <f>IF(日報入力!G1039,日報入力!K1039*日報入力!D1039*日報入力!BC1039,"")</f>
        <v/>
      </c>
    </row>
    <row r="1040" spans="1:59" ht="20.25" hidden="1" customHeight="1" x14ac:dyDescent="0.15">
      <c r="A1040" s="302" t="str">
        <f>IF(日報入力!G1040="","",日報入力!G1040)</f>
        <v/>
      </c>
      <c r="B1040" s="291" t="str">
        <f>IF(日報入力!G1040="","",日報入力!H1040)</f>
        <v/>
      </c>
      <c r="C1040" s="291" t="str">
        <f>IF(日報入力!G1040="","",日報入力!I1040)</f>
        <v/>
      </c>
      <c r="D1040" s="291" t="str">
        <f>IF(日報入力!G1040="","",日報入力!J1040)</f>
        <v/>
      </c>
      <c r="E1040" s="291" t="str">
        <f>IF(日報入力!G1040="","",日報入力!K1040)</f>
        <v/>
      </c>
      <c r="F1040" s="291" t="str">
        <f>IF(日報入力!G1040="","",日報入力!L1040)</f>
        <v/>
      </c>
      <c r="G1040" s="291" t="str">
        <f>IF(日報入力!G1040="","",日報入力!L1040-日報入力!O1040-日報入力!P1040-日報入力!Q1040-日報入力!R1040-日報入力!S1040-日報入力!T1040-日報入力!U1040-日報入力!V1040-日報入力!W1040-日報入力!X1040-日報入力!Y1040-日報入力!Z1040)</f>
        <v/>
      </c>
      <c r="H1040" s="291" t="str">
        <f>IF(日報入力!G1040="","",IF(日報入力!M1040&gt;=0,日報入力!M1040*F1040,F1040))</f>
        <v/>
      </c>
      <c r="I1040" s="291" t="str">
        <f>IF(日報入力!G1040="","",日報入力!O1040)</f>
        <v/>
      </c>
      <c r="J1040" s="291" t="str">
        <f>IF(日報入力!G1040="","",日報入力!P1040)</f>
        <v/>
      </c>
      <c r="K1040" s="291" t="str">
        <f>IF(日報入力!G1040="","",日報入力!Q1040)</f>
        <v/>
      </c>
      <c r="L1040" s="291" t="str">
        <f>IF(日報入力!G1040="","",日報入力!R1040)</f>
        <v/>
      </c>
      <c r="M1040" s="291" t="str">
        <f>IF(日報入力!G1040="","",日報入力!S1040)</f>
        <v/>
      </c>
      <c r="N1040" s="291" t="str">
        <f>IF(日報入力!G1040="","",日報入力!T1040)</f>
        <v/>
      </c>
      <c r="O1040" s="291" t="str">
        <f>IF(日報入力!G1040="","",日報入力!U1040)</f>
        <v/>
      </c>
      <c r="P1040" s="291" t="str">
        <f>IF(日報入力!G1040="","",日報入力!V1040)</f>
        <v/>
      </c>
      <c r="Q1040" s="291" t="str">
        <f>IF(日報入力!G1040="","",日報入力!W1040)</f>
        <v/>
      </c>
      <c r="R1040" s="291" t="str">
        <f>IF(日報入力!G1040="","",日報入力!X1040)</f>
        <v/>
      </c>
      <c r="S1040" s="291" t="str">
        <f>IF(日報入力!G1040="","",日報入力!Y1040)</f>
        <v/>
      </c>
      <c r="T1040" s="291" t="str">
        <f>IF(日報入力!G1040="","",日報入力!Z1040)</f>
        <v/>
      </c>
      <c r="U1040" s="291" t="str">
        <f>IF(日報入力!G1040="","",日報入力!AA1040)</f>
        <v/>
      </c>
      <c r="V1040" s="378" t="str">
        <f>IF(日報入力!G1040="","",日報入力!AB1040)</f>
        <v/>
      </c>
      <c r="W1040" s="291" t="str">
        <f>IF(日報入力!G1040="","",日報入力!AC1040)</f>
        <v/>
      </c>
      <c r="X1040" s="291" t="str">
        <f>IF(日報入力!G1040="","",日報入力!AD1040)</f>
        <v/>
      </c>
      <c r="Y1040" s="291" t="str">
        <f>IF(日報入力!G1040="","",日報入力!AE1040)</f>
        <v/>
      </c>
      <c r="Z1040" s="291" t="str">
        <f>IF(日報入力!G1040="","",日報入力!AF1040)</f>
        <v/>
      </c>
      <c r="AA1040" s="291" t="str">
        <f>IF(日報入力!G1040="","",日報入力!AG1040)</f>
        <v/>
      </c>
      <c r="AB1040" s="291" t="str">
        <f>IF(日報入力!G1040="","",日報入力!AH1040)</f>
        <v/>
      </c>
      <c r="AC1040" s="291" t="str">
        <f>IF(日報入力!G1040="","",日報入力!AI1040)</f>
        <v/>
      </c>
      <c r="AD1040" s="291" t="str">
        <f>IF(日報入力!G1040="","",日報入力!AJ1040)</f>
        <v/>
      </c>
      <c r="AE1040" s="292" t="str">
        <f>IF(日報入力!G1040="","",日報入力!E1040)</f>
        <v/>
      </c>
      <c r="AF1040" s="293" t="str">
        <f>IF(日報入力!G1040="","",日報入力!AK1040)</f>
        <v/>
      </c>
      <c r="AG1040" s="293" t="str">
        <f>IF(日報入力!G1040="","",日報入力!AL1040)</f>
        <v/>
      </c>
      <c r="AH1040" s="293" t="str">
        <f>IF(日報入力!G1040="","",日報入力!AM1040)</f>
        <v/>
      </c>
      <c r="AI1040" s="294" t="str">
        <f>IF(日報入力!G1040&gt;0,日報入力!D1040*日報入力!K1040*日報入力!AL1040,"")</f>
        <v/>
      </c>
      <c r="AJ1040" s="294" t="str">
        <f>IF(日報入力!G1040&gt;0,日報入力!E1040*日報入力!AL1040,"")</f>
        <v/>
      </c>
      <c r="AK1040" s="294" t="str">
        <f>IF(日報入力!G1040&gt;0,AI1040-AJ1040,"")</f>
        <v/>
      </c>
      <c r="AL1040" s="292" t="str">
        <f>IF(日報入力!G1040&gt;0,日報入力!E1040*日報入力!AM1040,"")</f>
        <v/>
      </c>
      <c r="AM1040" s="292" t="str">
        <f>IF(日報入力!G1040&gt;0,日報入力!AB1040*日報入力!AM1040,"")</f>
        <v/>
      </c>
      <c r="AN1040" s="68" t="str">
        <f>IF(日報入力!G1040&gt;0,日報入力!C1040,"")</f>
        <v/>
      </c>
      <c r="AO1040" s="68" t="str">
        <f>日報入力!B1040</f>
        <v/>
      </c>
      <c r="AP1040" s="68" t="str">
        <f>IF(日報入力!AQ1040,日報入力!BA1040,"")</f>
        <v/>
      </c>
      <c r="AQ1040" s="68" t="str">
        <f>IF(日報入力!AR1040,日報入力!BB1040,"")</f>
        <v/>
      </c>
      <c r="AR1040" s="68" t="str">
        <f>IF(日報入力!AS1040,"N勤","")</f>
        <v/>
      </c>
      <c r="AS1040" s="295" t="e">
        <f t="shared" si="65"/>
        <v>#VALUE!</v>
      </c>
      <c r="AT1040" s="439" t="str">
        <f>日報入力!AY1040</f>
        <v/>
      </c>
      <c r="AU1040" s="518" t="str">
        <f>IF(日報入力!G1040,G1040*60/E1040,"")</f>
        <v/>
      </c>
      <c r="AV1040" s="528" t="str">
        <f>IF(日報入力!AT1040,日報入力!AT1040,"")</f>
        <v/>
      </c>
      <c r="AW1040" s="529" t="str">
        <f>IF(日報入力!AT1040,AE1040/日報入力!AT1040,"")</f>
        <v/>
      </c>
      <c r="AX1040" s="530" t="e">
        <f>IF(1&lt;日報集計!AT1040,AT1040/(((F1040-I1040-J1040-N1040-O1040)*60)/(E1040)),"")</f>
        <v>#VALUE!</v>
      </c>
      <c r="AY1040" s="664" t="str">
        <f>IF(日報入力!H1040,AT1040/(((F1040-J1040)*60)/E1040),"")</f>
        <v/>
      </c>
      <c r="AZ1040" s="664" t="str">
        <f>IF(日報入力!I1040,AT1040/((G1040*60)/E1040),"")</f>
        <v/>
      </c>
      <c r="BA1040" s="296" t="str">
        <f>IF(日報入力!G1040,G1040/F1040,"")</f>
        <v/>
      </c>
      <c r="BB1040" s="386" t="e">
        <f t="shared" si="66"/>
        <v>#VALUE!</v>
      </c>
      <c r="BC1040" s="386" t="e">
        <f t="shared" si="67"/>
        <v>#VALUE!</v>
      </c>
      <c r="BD1040" s="80">
        <f>日報入力!AU1040</f>
        <v>0</v>
      </c>
      <c r="BE1040" s="534" t="str">
        <f>IF(日報入力!AV1040,日報入力!AV1040,"")</f>
        <v/>
      </c>
      <c r="BF1040" s="534" t="str">
        <f>IF(日報入力!AW1040,日報入力!AW1040,"")</f>
        <v/>
      </c>
      <c r="BG1040" s="398" t="str">
        <f>IF(日報入力!G1040,日報入力!K1040*日報入力!D1040*日報入力!BC1040,"")</f>
        <v/>
      </c>
    </row>
    <row r="1041" spans="1:59" ht="20.25" hidden="1" customHeight="1" x14ac:dyDescent="0.15">
      <c r="A1041" s="302" t="str">
        <f>IF(日報入力!G1041="","",日報入力!G1041)</f>
        <v/>
      </c>
      <c r="B1041" s="291" t="str">
        <f>IF(日報入力!G1041="","",日報入力!H1041)</f>
        <v/>
      </c>
      <c r="C1041" s="291" t="str">
        <f>IF(日報入力!G1041="","",日報入力!I1041)</f>
        <v/>
      </c>
      <c r="D1041" s="291" t="str">
        <f>IF(日報入力!G1041="","",日報入力!J1041)</f>
        <v/>
      </c>
      <c r="E1041" s="291" t="str">
        <f>IF(日報入力!G1041="","",日報入力!K1041)</f>
        <v/>
      </c>
      <c r="F1041" s="291" t="str">
        <f>IF(日報入力!G1041="","",日報入力!L1041)</f>
        <v/>
      </c>
      <c r="G1041" s="291" t="str">
        <f>IF(日報入力!G1041="","",日報入力!L1041-日報入力!O1041-日報入力!P1041-日報入力!Q1041-日報入力!R1041-日報入力!S1041-日報入力!T1041-日報入力!U1041-日報入力!V1041-日報入力!W1041-日報入力!X1041-日報入力!Y1041-日報入力!Z1041)</f>
        <v/>
      </c>
      <c r="H1041" s="291" t="str">
        <f>IF(日報入力!G1041="","",IF(日報入力!M1041&gt;=0,日報入力!M1041*F1041,F1041))</f>
        <v/>
      </c>
      <c r="I1041" s="291" t="str">
        <f>IF(日報入力!G1041="","",日報入力!O1041)</f>
        <v/>
      </c>
      <c r="J1041" s="291" t="str">
        <f>IF(日報入力!G1041="","",日報入力!P1041)</f>
        <v/>
      </c>
      <c r="K1041" s="291" t="str">
        <f>IF(日報入力!G1041="","",日報入力!Q1041)</f>
        <v/>
      </c>
      <c r="L1041" s="291" t="str">
        <f>IF(日報入力!G1041="","",日報入力!R1041)</f>
        <v/>
      </c>
      <c r="M1041" s="291" t="str">
        <f>IF(日報入力!G1041="","",日報入力!S1041)</f>
        <v/>
      </c>
      <c r="N1041" s="291" t="str">
        <f>IF(日報入力!G1041="","",日報入力!T1041)</f>
        <v/>
      </c>
      <c r="O1041" s="291" t="str">
        <f>IF(日報入力!G1041="","",日報入力!U1041)</f>
        <v/>
      </c>
      <c r="P1041" s="291" t="str">
        <f>IF(日報入力!G1041="","",日報入力!V1041)</f>
        <v/>
      </c>
      <c r="Q1041" s="291" t="str">
        <f>IF(日報入力!G1041="","",日報入力!W1041)</f>
        <v/>
      </c>
      <c r="R1041" s="291" t="str">
        <f>IF(日報入力!G1041="","",日報入力!X1041)</f>
        <v/>
      </c>
      <c r="S1041" s="291" t="str">
        <f>IF(日報入力!G1041="","",日報入力!Y1041)</f>
        <v/>
      </c>
      <c r="T1041" s="291" t="str">
        <f>IF(日報入力!G1041="","",日報入力!Z1041)</f>
        <v/>
      </c>
      <c r="U1041" s="291" t="str">
        <f>IF(日報入力!G1041="","",日報入力!AA1041)</f>
        <v/>
      </c>
      <c r="V1041" s="378" t="str">
        <f>IF(日報入力!G1041="","",日報入力!AB1041)</f>
        <v/>
      </c>
      <c r="W1041" s="291" t="str">
        <f>IF(日報入力!G1041="","",日報入力!AC1041)</f>
        <v/>
      </c>
      <c r="X1041" s="291" t="str">
        <f>IF(日報入力!G1041="","",日報入力!AD1041)</f>
        <v/>
      </c>
      <c r="Y1041" s="291" t="str">
        <f>IF(日報入力!G1041="","",日報入力!AE1041)</f>
        <v/>
      </c>
      <c r="Z1041" s="291" t="str">
        <f>IF(日報入力!G1041="","",日報入力!AF1041)</f>
        <v/>
      </c>
      <c r="AA1041" s="291" t="str">
        <f>IF(日報入力!G1041="","",日報入力!AG1041)</f>
        <v/>
      </c>
      <c r="AB1041" s="291" t="str">
        <f>IF(日報入力!G1041="","",日報入力!AH1041)</f>
        <v/>
      </c>
      <c r="AC1041" s="291" t="str">
        <f>IF(日報入力!G1041="","",日報入力!AI1041)</f>
        <v/>
      </c>
      <c r="AD1041" s="291" t="str">
        <f>IF(日報入力!G1041="","",日報入力!AJ1041)</f>
        <v/>
      </c>
      <c r="AE1041" s="292" t="str">
        <f>IF(日報入力!G1041="","",日報入力!E1041)</f>
        <v/>
      </c>
      <c r="AF1041" s="293" t="str">
        <f>IF(日報入力!G1041="","",日報入力!AK1041)</f>
        <v/>
      </c>
      <c r="AG1041" s="293" t="str">
        <f>IF(日報入力!G1041="","",日報入力!AL1041)</f>
        <v/>
      </c>
      <c r="AH1041" s="293" t="str">
        <f>IF(日報入力!G1041="","",日報入力!AM1041)</f>
        <v/>
      </c>
      <c r="AI1041" s="294" t="str">
        <f>IF(日報入力!G1041&gt;0,日報入力!D1041*日報入力!K1041*日報入力!AL1041,"")</f>
        <v/>
      </c>
      <c r="AJ1041" s="294" t="str">
        <f>IF(日報入力!G1041&gt;0,日報入力!E1041*日報入力!AL1041,"")</f>
        <v/>
      </c>
      <c r="AK1041" s="294" t="str">
        <f>IF(日報入力!G1041&gt;0,AI1041-AJ1041,"")</f>
        <v/>
      </c>
      <c r="AL1041" s="292" t="str">
        <f>IF(日報入力!G1041&gt;0,日報入力!E1041*日報入力!AM1041,"")</f>
        <v/>
      </c>
      <c r="AM1041" s="292" t="str">
        <f>IF(日報入力!G1041&gt;0,日報入力!AB1041*日報入力!AM1041,"")</f>
        <v/>
      </c>
      <c r="AN1041" s="68" t="str">
        <f>IF(日報入力!G1041&gt;0,日報入力!C1041,"")</f>
        <v/>
      </c>
      <c r="AO1041" s="68" t="str">
        <f>日報入力!B1041</f>
        <v/>
      </c>
      <c r="AP1041" s="68" t="str">
        <f>IF(日報入力!AQ1041,日報入力!BA1041,"")</f>
        <v/>
      </c>
      <c r="AQ1041" s="68" t="str">
        <f>IF(日報入力!AR1041,日報入力!BB1041,"")</f>
        <v/>
      </c>
      <c r="AR1041" s="68" t="str">
        <f>IF(日報入力!AS1041,"N勤","")</f>
        <v/>
      </c>
      <c r="AS1041" s="295" t="e">
        <f t="shared" si="65"/>
        <v>#VALUE!</v>
      </c>
      <c r="AT1041" s="439" t="str">
        <f>日報入力!AY1041</f>
        <v/>
      </c>
      <c r="AU1041" s="518" t="str">
        <f>IF(日報入力!G1041,G1041*60/E1041,"")</f>
        <v/>
      </c>
      <c r="AV1041" s="528" t="str">
        <f>IF(日報入力!AT1041,日報入力!AT1041,"")</f>
        <v/>
      </c>
      <c r="AW1041" s="529" t="str">
        <f>IF(日報入力!AT1041,AE1041/日報入力!AT1041,"")</f>
        <v/>
      </c>
      <c r="AX1041" s="530" t="e">
        <f>IF(1&lt;日報集計!AT1041,AT1041/(((F1041-I1041-J1041-N1041-O1041)*60)/(E1041)),"")</f>
        <v>#VALUE!</v>
      </c>
      <c r="AY1041" s="664" t="str">
        <f>IF(日報入力!H1041,AT1041/(((F1041-J1041)*60)/E1041),"")</f>
        <v/>
      </c>
      <c r="AZ1041" s="664" t="str">
        <f>IF(日報入力!I1041,AT1041/((G1041*60)/E1041),"")</f>
        <v/>
      </c>
      <c r="BA1041" s="296" t="str">
        <f>IF(日報入力!G1041,G1041/F1041,"")</f>
        <v/>
      </c>
      <c r="BB1041" s="386" t="e">
        <f t="shared" si="66"/>
        <v>#VALUE!</v>
      </c>
      <c r="BC1041" s="386" t="e">
        <f t="shared" si="67"/>
        <v>#VALUE!</v>
      </c>
      <c r="BD1041" s="80">
        <f>日報入力!AU1041</f>
        <v>0</v>
      </c>
      <c r="BE1041" s="534" t="str">
        <f>IF(日報入力!AV1041,日報入力!AV1041,"")</f>
        <v/>
      </c>
      <c r="BF1041" s="534" t="str">
        <f>IF(日報入力!AW1041,日報入力!AW1041,"")</f>
        <v/>
      </c>
      <c r="BG1041" s="398" t="str">
        <f>IF(日報入力!G1041,日報入力!K1041*日報入力!D1041*日報入力!BC1041,"")</f>
        <v/>
      </c>
    </row>
    <row r="1042" spans="1:59" ht="20.25" hidden="1" customHeight="1" x14ac:dyDescent="0.15">
      <c r="A1042" s="302" t="str">
        <f>IF(日報入力!G1042="","",日報入力!G1042)</f>
        <v/>
      </c>
      <c r="B1042" s="291" t="str">
        <f>IF(日報入力!G1042="","",日報入力!H1042)</f>
        <v/>
      </c>
      <c r="C1042" s="291" t="str">
        <f>IF(日報入力!G1042="","",日報入力!I1042)</f>
        <v/>
      </c>
      <c r="D1042" s="291" t="str">
        <f>IF(日報入力!G1042="","",日報入力!J1042)</f>
        <v/>
      </c>
      <c r="E1042" s="291" t="str">
        <f>IF(日報入力!G1042="","",日報入力!K1042)</f>
        <v/>
      </c>
      <c r="F1042" s="291" t="str">
        <f>IF(日報入力!G1042="","",日報入力!L1042)</f>
        <v/>
      </c>
      <c r="G1042" s="291" t="str">
        <f>IF(日報入力!G1042="","",日報入力!L1042-日報入力!O1042-日報入力!P1042-日報入力!Q1042-日報入力!R1042-日報入力!S1042-日報入力!T1042-日報入力!U1042-日報入力!V1042-日報入力!W1042-日報入力!X1042-日報入力!Y1042-日報入力!Z1042)</f>
        <v/>
      </c>
      <c r="H1042" s="291" t="str">
        <f>IF(日報入力!G1042="","",IF(日報入力!M1042&gt;=0,日報入力!M1042*F1042,F1042))</f>
        <v/>
      </c>
      <c r="I1042" s="291" t="str">
        <f>IF(日報入力!G1042="","",日報入力!O1042)</f>
        <v/>
      </c>
      <c r="J1042" s="291" t="str">
        <f>IF(日報入力!G1042="","",日報入力!P1042)</f>
        <v/>
      </c>
      <c r="K1042" s="291" t="str">
        <f>IF(日報入力!G1042="","",日報入力!Q1042)</f>
        <v/>
      </c>
      <c r="L1042" s="291" t="str">
        <f>IF(日報入力!G1042="","",日報入力!R1042)</f>
        <v/>
      </c>
      <c r="M1042" s="291" t="str">
        <f>IF(日報入力!G1042="","",日報入力!S1042)</f>
        <v/>
      </c>
      <c r="N1042" s="291" t="str">
        <f>IF(日報入力!G1042="","",日報入力!T1042)</f>
        <v/>
      </c>
      <c r="O1042" s="291" t="str">
        <f>IF(日報入力!G1042="","",日報入力!U1042)</f>
        <v/>
      </c>
      <c r="P1042" s="291" t="str">
        <f>IF(日報入力!G1042="","",日報入力!V1042)</f>
        <v/>
      </c>
      <c r="Q1042" s="291" t="str">
        <f>IF(日報入力!G1042="","",日報入力!W1042)</f>
        <v/>
      </c>
      <c r="R1042" s="291" t="str">
        <f>IF(日報入力!G1042="","",日報入力!X1042)</f>
        <v/>
      </c>
      <c r="S1042" s="291" t="str">
        <f>IF(日報入力!G1042="","",日報入力!Y1042)</f>
        <v/>
      </c>
      <c r="T1042" s="291" t="str">
        <f>IF(日報入力!G1042="","",日報入力!Z1042)</f>
        <v/>
      </c>
      <c r="U1042" s="291" t="str">
        <f>IF(日報入力!G1042="","",日報入力!AA1042)</f>
        <v/>
      </c>
      <c r="V1042" s="378" t="str">
        <f>IF(日報入力!G1042="","",日報入力!AB1042)</f>
        <v/>
      </c>
      <c r="W1042" s="291" t="str">
        <f>IF(日報入力!G1042="","",日報入力!AC1042)</f>
        <v/>
      </c>
      <c r="X1042" s="291" t="str">
        <f>IF(日報入力!G1042="","",日報入力!AD1042)</f>
        <v/>
      </c>
      <c r="Y1042" s="291" t="str">
        <f>IF(日報入力!G1042="","",日報入力!AE1042)</f>
        <v/>
      </c>
      <c r="Z1042" s="291" t="str">
        <f>IF(日報入力!G1042="","",日報入力!AF1042)</f>
        <v/>
      </c>
      <c r="AA1042" s="291" t="str">
        <f>IF(日報入力!G1042="","",日報入力!AG1042)</f>
        <v/>
      </c>
      <c r="AB1042" s="291" t="str">
        <f>IF(日報入力!G1042="","",日報入力!AH1042)</f>
        <v/>
      </c>
      <c r="AC1042" s="291" t="str">
        <f>IF(日報入力!G1042="","",日報入力!AI1042)</f>
        <v/>
      </c>
      <c r="AD1042" s="291" t="str">
        <f>IF(日報入力!G1042="","",日報入力!AJ1042)</f>
        <v/>
      </c>
      <c r="AE1042" s="292" t="str">
        <f>IF(日報入力!G1042="","",日報入力!E1042)</f>
        <v/>
      </c>
      <c r="AF1042" s="293" t="str">
        <f>IF(日報入力!G1042="","",日報入力!AK1042)</f>
        <v/>
      </c>
      <c r="AG1042" s="293" t="str">
        <f>IF(日報入力!G1042="","",日報入力!AL1042)</f>
        <v/>
      </c>
      <c r="AH1042" s="293" t="str">
        <f>IF(日報入力!G1042="","",日報入力!AM1042)</f>
        <v/>
      </c>
      <c r="AI1042" s="294" t="str">
        <f>IF(日報入力!G1042&gt;0,日報入力!D1042*日報入力!K1042*日報入力!AL1042,"")</f>
        <v/>
      </c>
      <c r="AJ1042" s="294" t="str">
        <f>IF(日報入力!G1042&gt;0,日報入力!E1042*日報入力!AL1042,"")</f>
        <v/>
      </c>
      <c r="AK1042" s="294" t="str">
        <f>IF(日報入力!G1042&gt;0,AI1042-AJ1042,"")</f>
        <v/>
      </c>
      <c r="AL1042" s="292" t="str">
        <f>IF(日報入力!G1042&gt;0,日報入力!E1042*日報入力!AM1042,"")</f>
        <v/>
      </c>
      <c r="AM1042" s="292" t="str">
        <f>IF(日報入力!G1042&gt;0,日報入力!AB1042*日報入力!AM1042,"")</f>
        <v/>
      </c>
      <c r="AN1042" s="68" t="str">
        <f>IF(日報入力!G1042&gt;0,日報入力!C1042,"")</f>
        <v/>
      </c>
      <c r="AO1042" s="68" t="str">
        <f>日報入力!B1042</f>
        <v/>
      </c>
      <c r="AP1042" s="68" t="str">
        <f>IF(日報入力!AQ1042,日報入力!BA1042,"")</f>
        <v/>
      </c>
      <c r="AQ1042" s="68" t="str">
        <f>IF(日報入力!AR1042,日報入力!BB1042,"")</f>
        <v/>
      </c>
      <c r="AR1042" s="68" t="str">
        <f>IF(日報入力!AS1042,"N勤","")</f>
        <v/>
      </c>
      <c r="AS1042" s="295" t="e">
        <f t="shared" si="65"/>
        <v>#VALUE!</v>
      </c>
      <c r="AT1042" s="439" t="str">
        <f>日報入力!AY1042</f>
        <v/>
      </c>
      <c r="AU1042" s="518" t="str">
        <f>IF(日報入力!G1042,G1042*60/E1042,"")</f>
        <v/>
      </c>
      <c r="AV1042" s="528" t="str">
        <f>IF(日報入力!AT1042,日報入力!AT1042,"")</f>
        <v/>
      </c>
      <c r="AW1042" s="529" t="str">
        <f>IF(日報入力!AT1042,AE1042/日報入力!AT1042,"")</f>
        <v/>
      </c>
      <c r="AX1042" s="530" t="e">
        <f>IF(1&lt;日報集計!AT1042,AT1042/(((F1042-I1042-J1042-N1042-O1042)*60)/(E1042)),"")</f>
        <v>#VALUE!</v>
      </c>
      <c r="AY1042" s="664" t="str">
        <f>IF(日報入力!H1042,AT1042/(((F1042-J1042)*60)/E1042),"")</f>
        <v/>
      </c>
      <c r="AZ1042" s="664" t="str">
        <f>IF(日報入力!I1042,AT1042/((G1042*60)/E1042),"")</f>
        <v/>
      </c>
      <c r="BA1042" s="296" t="str">
        <f>IF(日報入力!G1042,G1042/F1042,"")</f>
        <v/>
      </c>
      <c r="BB1042" s="386" t="e">
        <f t="shared" si="66"/>
        <v>#VALUE!</v>
      </c>
      <c r="BC1042" s="386" t="e">
        <f t="shared" si="67"/>
        <v>#VALUE!</v>
      </c>
      <c r="BD1042" s="80">
        <f>日報入力!AU1042</f>
        <v>0</v>
      </c>
      <c r="BE1042" s="534" t="str">
        <f>IF(日報入力!AV1042,日報入力!AV1042,"")</f>
        <v/>
      </c>
      <c r="BF1042" s="534" t="str">
        <f>IF(日報入力!AW1042,日報入力!AW1042,"")</f>
        <v/>
      </c>
      <c r="BG1042" s="398" t="str">
        <f>IF(日報入力!G1042,日報入力!K1042*日報入力!D1042*日報入力!BC1042,"")</f>
        <v/>
      </c>
    </row>
    <row r="1043" spans="1:59" ht="20.25" hidden="1" customHeight="1" x14ac:dyDescent="0.15">
      <c r="A1043" s="302" t="str">
        <f>IF(日報入力!G1043="","",日報入力!G1043)</f>
        <v/>
      </c>
      <c r="B1043" s="291" t="str">
        <f>IF(日報入力!G1043="","",日報入力!H1043)</f>
        <v/>
      </c>
      <c r="C1043" s="291" t="str">
        <f>IF(日報入力!G1043="","",日報入力!I1043)</f>
        <v/>
      </c>
      <c r="D1043" s="291" t="str">
        <f>IF(日報入力!G1043="","",日報入力!J1043)</f>
        <v/>
      </c>
      <c r="E1043" s="291" t="str">
        <f>IF(日報入力!G1043="","",日報入力!K1043)</f>
        <v/>
      </c>
      <c r="F1043" s="291" t="str">
        <f>IF(日報入力!G1043="","",日報入力!L1043)</f>
        <v/>
      </c>
      <c r="G1043" s="291" t="str">
        <f>IF(日報入力!G1043="","",日報入力!L1043-日報入力!O1043-日報入力!P1043-日報入力!Q1043-日報入力!R1043-日報入力!S1043-日報入力!T1043-日報入力!U1043-日報入力!V1043-日報入力!W1043-日報入力!X1043-日報入力!Y1043-日報入力!Z1043)</f>
        <v/>
      </c>
      <c r="H1043" s="291" t="str">
        <f>IF(日報入力!G1043="","",IF(日報入力!M1043&gt;=0,日報入力!M1043*F1043,F1043))</f>
        <v/>
      </c>
      <c r="I1043" s="291" t="str">
        <f>IF(日報入力!G1043="","",日報入力!O1043)</f>
        <v/>
      </c>
      <c r="J1043" s="291" t="str">
        <f>IF(日報入力!G1043="","",日報入力!P1043)</f>
        <v/>
      </c>
      <c r="K1043" s="291" t="str">
        <f>IF(日報入力!G1043="","",日報入力!Q1043)</f>
        <v/>
      </c>
      <c r="L1043" s="291" t="str">
        <f>IF(日報入力!G1043="","",日報入力!R1043)</f>
        <v/>
      </c>
      <c r="M1043" s="291" t="str">
        <f>IF(日報入力!G1043="","",日報入力!S1043)</f>
        <v/>
      </c>
      <c r="N1043" s="291" t="str">
        <f>IF(日報入力!G1043="","",日報入力!T1043)</f>
        <v/>
      </c>
      <c r="O1043" s="291" t="str">
        <f>IF(日報入力!G1043="","",日報入力!U1043)</f>
        <v/>
      </c>
      <c r="P1043" s="291" t="str">
        <f>IF(日報入力!G1043="","",日報入力!V1043)</f>
        <v/>
      </c>
      <c r="Q1043" s="291" t="str">
        <f>IF(日報入力!G1043="","",日報入力!W1043)</f>
        <v/>
      </c>
      <c r="R1043" s="291" t="str">
        <f>IF(日報入力!G1043="","",日報入力!X1043)</f>
        <v/>
      </c>
      <c r="S1043" s="291" t="str">
        <f>IF(日報入力!G1043="","",日報入力!Y1043)</f>
        <v/>
      </c>
      <c r="T1043" s="291" t="str">
        <f>IF(日報入力!G1043="","",日報入力!Z1043)</f>
        <v/>
      </c>
      <c r="U1043" s="291" t="str">
        <f>IF(日報入力!G1043="","",日報入力!AA1043)</f>
        <v/>
      </c>
      <c r="V1043" s="378" t="str">
        <f>IF(日報入力!G1043="","",日報入力!AB1043)</f>
        <v/>
      </c>
      <c r="W1043" s="291" t="str">
        <f>IF(日報入力!G1043="","",日報入力!AC1043)</f>
        <v/>
      </c>
      <c r="X1043" s="291" t="str">
        <f>IF(日報入力!G1043="","",日報入力!AD1043)</f>
        <v/>
      </c>
      <c r="Y1043" s="291" t="str">
        <f>IF(日報入力!G1043="","",日報入力!AE1043)</f>
        <v/>
      </c>
      <c r="Z1043" s="291" t="str">
        <f>IF(日報入力!G1043="","",日報入力!AF1043)</f>
        <v/>
      </c>
      <c r="AA1043" s="291" t="str">
        <f>IF(日報入力!G1043="","",日報入力!AG1043)</f>
        <v/>
      </c>
      <c r="AB1043" s="291" t="str">
        <f>IF(日報入力!G1043="","",日報入力!AH1043)</f>
        <v/>
      </c>
      <c r="AC1043" s="291" t="str">
        <f>IF(日報入力!G1043="","",日報入力!AI1043)</f>
        <v/>
      </c>
      <c r="AD1043" s="291" t="str">
        <f>IF(日報入力!G1043="","",日報入力!AJ1043)</f>
        <v/>
      </c>
      <c r="AE1043" s="292" t="str">
        <f>IF(日報入力!G1043="","",日報入力!E1043)</f>
        <v/>
      </c>
      <c r="AF1043" s="293" t="str">
        <f>IF(日報入力!G1043="","",日報入力!AK1043)</f>
        <v/>
      </c>
      <c r="AG1043" s="293" t="str">
        <f>IF(日報入力!G1043="","",日報入力!AL1043)</f>
        <v/>
      </c>
      <c r="AH1043" s="293" t="str">
        <f>IF(日報入力!G1043="","",日報入力!AM1043)</f>
        <v/>
      </c>
      <c r="AI1043" s="294" t="str">
        <f>IF(日報入力!G1043&gt;0,日報入力!D1043*日報入力!K1043*日報入力!AL1043,"")</f>
        <v/>
      </c>
      <c r="AJ1043" s="294" t="str">
        <f>IF(日報入力!G1043&gt;0,日報入力!E1043*日報入力!AL1043,"")</f>
        <v/>
      </c>
      <c r="AK1043" s="294" t="str">
        <f>IF(日報入力!G1043&gt;0,AI1043-AJ1043,"")</f>
        <v/>
      </c>
      <c r="AL1043" s="292" t="str">
        <f>IF(日報入力!G1043&gt;0,日報入力!E1043*日報入力!AM1043,"")</f>
        <v/>
      </c>
      <c r="AM1043" s="292" t="str">
        <f>IF(日報入力!G1043&gt;0,日報入力!AB1043*日報入力!AM1043,"")</f>
        <v/>
      </c>
      <c r="AN1043" s="68" t="str">
        <f>IF(日報入力!G1043&gt;0,日報入力!C1043,"")</f>
        <v/>
      </c>
      <c r="AO1043" s="68" t="str">
        <f>日報入力!B1043</f>
        <v/>
      </c>
      <c r="AP1043" s="68" t="str">
        <f>IF(日報入力!AQ1043,日報入力!BA1043,"")</f>
        <v/>
      </c>
      <c r="AQ1043" s="68" t="str">
        <f>IF(日報入力!AR1043,日報入力!BB1043,"")</f>
        <v/>
      </c>
      <c r="AR1043" s="68" t="str">
        <f>IF(日報入力!AS1043,"N勤","")</f>
        <v/>
      </c>
      <c r="AS1043" s="295" t="e">
        <f t="shared" si="65"/>
        <v>#VALUE!</v>
      </c>
      <c r="AT1043" s="439" t="str">
        <f>日報入力!AY1043</f>
        <v/>
      </c>
      <c r="AU1043" s="518" t="str">
        <f>IF(日報入力!G1043,G1043*60/E1043,"")</f>
        <v/>
      </c>
      <c r="AV1043" s="528" t="str">
        <f>IF(日報入力!AT1043,日報入力!AT1043,"")</f>
        <v/>
      </c>
      <c r="AW1043" s="529" t="str">
        <f>IF(日報入力!AT1043,AE1043/日報入力!AT1043,"")</f>
        <v/>
      </c>
      <c r="AX1043" s="530" t="e">
        <f>IF(1&lt;日報集計!AT1043,AT1043/(((F1043-I1043-J1043-N1043-O1043)*60)/(E1043)),"")</f>
        <v>#VALUE!</v>
      </c>
      <c r="AY1043" s="664" t="str">
        <f>IF(日報入力!H1043,AT1043/(((F1043-J1043)*60)/E1043),"")</f>
        <v/>
      </c>
      <c r="AZ1043" s="664" t="str">
        <f>IF(日報入力!I1043,AT1043/((G1043*60)/E1043),"")</f>
        <v/>
      </c>
      <c r="BA1043" s="296" t="str">
        <f>IF(日報入力!G1043,G1043/F1043,"")</f>
        <v/>
      </c>
      <c r="BB1043" s="386" t="e">
        <f t="shared" si="66"/>
        <v>#VALUE!</v>
      </c>
      <c r="BC1043" s="386" t="e">
        <f t="shared" si="67"/>
        <v>#VALUE!</v>
      </c>
      <c r="BD1043" s="80">
        <f>日報入力!AU1043</f>
        <v>0</v>
      </c>
      <c r="BE1043" s="534" t="str">
        <f>IF(日報入力!AV1043,日報入力!AV1043,"")</f>
        <v/>
      </c>
      <c r="BF1043" s="534" t="str">
        <f>IF(日報入力!AW1043,日報入力!AW1043,"")</f>
        <v/>
      </c>
      <c r="BG1043" s="398" t="str">
        <f>IF(日報入力!G1043,日報入力!K1043*日報入力!D1043*日報入力!BC1043,"")</f>
        <v/>
      </c>
    </row>
    <row r="1044" spans="1:59" ht="20.25" hidden="1" customHeight="1" x14ac:dyDescent="0.15">
      <c r="A1044" s="302" t="str">
        <f>IF(日報入力!G1044="","",日報入力!G1044)</f>
        <v/>
      </c>
      <c r="B1044" s="291" t="str">
        <f>IF(日報入力!G1044="","",日報入力!H1044)</f>
        <v/>
      </c>
      <c r="C1044" s="291" t="str">
        <f>IF(日報入力!G1044="","",日報入力!I1044)</f>
        <v/>
      </c>
      <c r="D1044" s="291" t="str">
        <f>IF(日報入力!G1044="","",日報入力!J1044)</f>
        <v/>
      </c>
      <c r="E1044" s="291" t="str">
        <f>IF(日報入力!G1044="","",日報入力!K1044)</f>
        <v/>
      </c>
      <c r="F1044" s="291" t="str">
        <f>IF(日報入力!G1044="","",日報入力!L1044)</f>
        <v/>
      </c>
      <c r="G1044" s="291" t="str">
        <f>IF(日報入力!G1044="","",日報入力!L1044-日報入力!O1044-日報入力!P1044-日報入力!Q1044-日報入力!R1044-日報入力!S1044-日報入力!T1044-日報入力!U1044-日報入力!V1044-日報入力!W1044-日報入力!X1044-日報入力!Y1044-日報入力!Z1044)</f>
        <v/>
      </c>
      <c r="H1044" s="291" t="str">
        <f>IF(日報入力!G1044="","",IF(日報入力!M1044&gt;=0,日報入力!M1044*F1044,F1044))</f>
        <v/>
      </c>
      <c r="I1044" s="291" t="str">
        <f>IF(日報入力!G1044="","",日報入力!O1044)</f>
        <v/>
      </c>
      <c r="J1044" s="291" t="str">
        <f>IF(日報入力!G1044="","",日報入力!P1044)</f>
        <v/>
      </c>
      <c r="K1044" s="291" t="str">
        <f>IF(日報入力!G1044="","",日報入力!Q1044)</f>
        <v/>
      </c>
      <c r="L1044" s="291" t="str">
        <f>IF(日報入力!G1044="","",日報入力!R1044)</f>
        <v/>
      </c>
      <c r="M1044" s="291" t="str">
        <f>IF(日報入力!G1044="","",日報入力!S1044)</f>
        <v/>
      </c>
      <c r="N1044" s="291" t="str">
        <f>IF(日報入力!G1044="","",日報入力!T1044)</f>
        <v/>
      </c>
      <c r="O1044" s="291" t="str">
        <f>IF(日報入力!G1044="","",日報入力!U1044)</f>
        <v/>
      </c>
      <c r="P1044" s="291" t="str">
        <f>IF(日報入力!G1044="","",日報入力!V1044)</f>
        <v/>
      </c>
      <c r="Q1044" s="291" t="str">
        <f>IF(日報入力!G1044="","",日報入力!W1044)</f>
        <v/>
      </c>
      <c r="R1044" s="291" t="str">
        <f>IF(日報入力!G1044="","",日報入力!X1044)</f>
        <v/>
      </c>
      <c r="S1044" s="291" t="str">
        <f>IF(日報入力!G1044="","",日報入力!Y1044)</f>
        <v/>
      </c>
      <c r="T1044" s="291" t="str">
        <f>IF(日報入力!G1044="","",日報入力!Z1044)</f>
        <v/>
      </c>
      <c r="U1044" s="291" t="str">
        <f>IF(日報入力!G1044="","",日報入力!AA1044)</f>
        <v/>
      </c>
      <c r="V1044" s="378" t="str">
        <f>IF(日報入力!G1044="","",日報入力!AB1044)</f>
        <v/>
      </c>
      <c r="W1044" s="291" t="str">
        <f>IF(日報入力!G1044="","",日報入力!AC1044)</f>
        <v/>
      </c>
      <c r="X1044" s="291" t="str">
        <f>IF(日報入力!G1044="","",日報入力!AD1044)</f>
        <v/>
      </c>
      <c r="Y1044" s="291" t="str">
        <f>IF(日報入力!G1044="","",日報入力!AE1044)</f>
        <v/>
      </c>
      <c r="Z1044" s="291" t="str">
        <f>IF(日報入力!G1044="","",日報入力!AF1044)</f>
        <v/>
      </c>
      <c r="AA1044" s="291" t="str">
        <f>IF(日報入力!G1044="","",日報入力!AG1044)</f>
        <v/>
      </c>
      <c r="AB1044" s="291" t="str">
        <f>IF(日報入力!G1044="","",日報入力!AH1044)</f>
        <v/>
      </c>
      <c r="AC1044" s="291" t="str">
        <f>IF(日報入力!G1044="","",日報入力!AI1044)</f>
        <v/>
      </c>
      <c r="AD1044" s="291" t="str">
        <f>IF(日報入力!G1044="","",日報入力!AJ1044)</f>
        <v/>
      </c>
      <c r="AE1044" s="292" t="str">
        <f>IF(日報入力!G1044="","",日報入力!E1044)</f>
        <v/>
      </c>
      <c r="AF1044" s="293" t="str">
        <f>IF(日報入力!G1044="","",日報入力!AK1044)</f>
        <v/>
      </c>
      <c r="AG1044" s="293" t="str">
        <f>IF(日報入力!G1044="","",日報入力!AL1044)</f>
        <v/>
      </c>
      <c r="AH1044" s="293" t="str">
        <f>IF(日報入力!G1044="","",日報入力!AM1044)</f>
        <v/>
      </c>
      <c r="AI1044" s="294" t="str">
        <f>IF(日報入力!G1044&gt;0,日報入力!D1044*日報入力!K1044*日報入力!AL1044,"")</f>
        <v/>
      </c>
      <c r="AJ1044" s="294" t="str">
        <f>IF(日報入力!G1044&gt;0,日報入力!E1044*日報入力!AL1044,"")</f>
        <v/>
      </c>
      <c r="AK1044" s="294" t="str">
        <f>IF(日報入力!G1044&gt;0,AI1044-AJ1044,"")</f>
        <v/>
      </c>
      <c r="AL1044" s="292" t="str">
        <f>IF(日報入力!G1044&gt;0,日報入力!E1044*日報入力!AM1044,"")</f>
        <v/>
      </c>
      <c r="AM1044" s="292" t="str">
        <f>IF(日報入力!G1044&gt;0,日報入力!AB1044*日報入力!AM1044,"")</f>
        <v/>
      </c>
      <c r="AN1044" s="68" t="str">
        <f>IF(日報入力!G1044&gt;0,日報入力!C1044,"")</f>
        <v/>
      </c>
      <c r="AO1044" s="68" t="str">
        <f>日報入力!B1044</f>
        <v/>
      </c>
      <c r="AP1044" s="68" t="str">
        <f>IF(日報入力!AQ1044,日報入力!BA1044,"")</f>
        <v/>
      </c>
      <c r="AQ1044" s="68" t="str">
        <f>IF(日報入力!AR1044,日報入力!BB1044,"")</f>
        <v/>
      </c>
      <c r="AR1044" s="68" t="str">
        <f>IF(日報入力!AS1044,"N勤","")</f>
        <v/>
      </c>
      <c r="AS1044" s="295" t="e">
        <f t="shared" si="65"/>
        <v>#VALUE!</v>
      </c>
      <c r="AT1044" s="439" t="str">
        <f>日報入力!AY1044</f>
        <v/>
      </c>
      <c r="AU1044" s="518" t="str">
        <f>IF(日報入力!G1044,G1044*60/E1044,"")</f>
        <v/>
      </c>
      <c r="AV1044" s="528" t="str">
        <f>IF(日報入力!AT1044,日報入力!AT1044,"")</f>
        <v/>
      </c>
      <c r="AW1044" s="529" t="str">
        <f>IF(日報入力!AT1044,AE1044/日報入力!AT1044,"")</f>
        <v/>
      </c>
      <c r="AX1044" s="530" t="e">
        <f>IF(1&lt;日報集計!AT1044,AT1044/(((F1044-I1044-J1044-N1044-O1044)*60)/(E1044)),"")</f>
        <v>#VALUE!</v>
      </c>
      <c r="AY1044" s="664" t="str">
        <f>IF(日報入力!H1044,AT1044/(((F1044-J1044)*60)/E1044),"")</f>
        <v/>
      </c>
      <c r="AZ1044" s="664" t="str">
        <f>IF(日報入力!I1044,AT1044/((G1044*60)/E1044),"")</f>
        <v/>
      </c>
      <c r="BA1044" s="296" t="str">
        <f>IF(日報入力!G1044,G1044/F1044,"")</f>
        <v/>
      </c>
      <c r="BB1044" s="386" t="e">
        <f t="shared" si="66"/>
        <v>#VALUE!</v>
      </c>
      <c r="BC1044" s="386" t="e">
        <f t="shared" si="67"/>
        <v>#VALUE!</v>
      </c>
      <c r="BD1044" s="80">
        <f>日報入力!AU1044</f>
        <v>0</v>
      </c>
      <c r="BE1044" s="534" t="str">
        <f>IF(日報入力!AV1044,日報入力!AV1044,"")</f>
        <v/>
      </c>
      <c r="BF1044" s="534" t="str">
        <f>IF(日報入力!AW1044,日報入力!AW1044,"")</f>
        <v/>
      </c>
      <c r="BG1044" s="398" t="str">
        <f>IF(日報入力!G1044,日報入力!K1044*日報入力!D1044*日報入力!BC1044,"")</f>
        <v/>
      </c>
    </row>
    <row r="1045" spans="1:59" ht="20.25" hidden="1" customHeight="1" x14ac:dyDescent="0.15">
      <c r="A1045" s="302" t="str">
        <f>IF(日報入力!G1045="","",日報入力!G1045)</f>
        <v/>
      </c>
      <c r="B1045" s="291" t="str">
        <f>IF(日報入力!G1045="","",日報入力!H1045)</f>
        <v/>
      </c>
      <c r="C1045" s="291" t="str">
        <f>IF(日報入力!G1045="","",日報入力!I1045)</f>
        <v/>
      </c>
      <c r="D1045" s="291" t="str">
        <f>IF(日報入力!G1045="","",日報入力!J1045)</f>
        <v/>
      </c>
      <c r="E1045" s="291" t="str">
        <f>IF(日報入力!G1045="","",日報入力!K1045)</f>
        <v/>
      </c>
      <c r="F1045" s="291" t="str">
        <f>IF(日報入力!G1045="","",日報入力!L1045)</f>
        <v/>
      </c>
      <c r="G1045" s="291" t="str">
        <f>IF(日報入力!G1045="","",日報入力!L1045-日報入力!O1045-日報入力!P1045-日報入力!Q1045-日報入力!R1045-日報入力!S1045-日報入力!T1045-日報入力!U1045-日報入力!V1045-日報入力!W1045-日報入力!X1045-日報入力!Y1045-日報入力!Z1045)</f>
        <v/>
      </c>
      <c r="H1045" s="291" t="str">
        <f>IF(日報入力!G1045="","",IF(日報入力!M1045&gt;=0,日報入力!M1045*F1045,F1045))</f>
        <v/>
      </c>
      <c r="I1045" s="291" t="str">
        <f>IF(日報入力!G1045="","",日報入力!O1045)</f>
        <v/>
      </c>
      <c r="J1045" s="291" t="str">
        <f>IF(日報入力!G1045="","",日報入力!P1045)</f>
        <v/>
      </c>
      <c r="K1045" s="291" t="str">
        <f>IF(日報入力!G1045="","",日報入力!Q1045)</f>
        <v/>
      </c>
      <c r="L1045" s="291" t="str">
        <f>IF(日報入力!G1045="","",日報入力!R1045)</f>
        <v/>
      </c>
      <c r="M1045" s="291" t="str">
        <f>IF(日報入力!G1045="","",日報入力!S1045)</f>
        <v/>
      </c>
      <c r="N1045" s="291" t="str">
        <f>IF(日報入力!G1045="","",日報入力!T1045)</f>
        <v/>
      </c>
      <c r="O1045" s="291" t="str">
        <f>IF(日報入力!G1045="","",日報入力!U1045)</f>
        <v/>
      </c>
      <c r="P1045" s="291" t="str">
        <f>IF(日報入力!G1045="","",日報入力!V1045)</f>
        <v/>
      </c>
      <c r="Q1045" s="291" t="str">
        <f>IF(日報入力!G1045="","",日報入力!W1045)</f>
        <v/>
      </c>
      <c r="R1045" s="291" t="str">
        <f>IF(日報入力!G1045="","",日報入力!X1045)</f>
        <v/>
      </c>
      <c r="S1045" s="291" t="str">
        <f>IF(日報入力!G1045="","",日報入力!Y1045)</f>
        <v/>
      </c>
      <c r="T1045" s="291" t="str">
        <f>IF(日報入力!G1045="","",日報入力!Z1045)</f>
        <v/>
      </c>
      <c r="U1045" s="291" t="str">
        <f>IF(日報入力!G1045="","",日報入力!AA1045)</f>
        <v/>
      </c>
      <c r="V1045" s="378" t="str">
        <f>IF(日報入力!G1045="","",日報入力!AB1045)</f>
        <v/>
      </c>
      <c r="W1045" s="291" t="str">
        <f>IF(日報入力!G1045="","",日報入力!AC1045)</f>
        <v/>
      </c>
      <c r="X1045" s="291" t="str">
        <f>IF(日報入力!G1045="","",日報入力!AD1045)</f>
        <v/>
      </c>
      <c r="Y1045" s="291" t="str">
        <f>IF(日報入力!G1045="","",日報入力!AE1045)</f>
        <v/>
      </c>
      <c r="Z1045" s="291" t="str">
        <f>IF(日報入力!G1045="","",日報入力!AF1045)</f>
        <v/>
      </c>
      <c r="AA1045" s="291" t="str">
        <f>IF(日報入力!G1045="","",日報入力!AG1045)</f>
        <v/>
      </c>
      <c r="AB1045" s="291" t="str">
        <f>IF(日報入力!G1045="","",日報入力!AH1045)</f>
        <v/>
      </c>
      <c r="AC1045" s="291" t="str">
        <f>IF(日報入力!G1045="","",日報入力!AI1045)</f>
        <v/>
      </c>
      <c r="AD1045" s="291" t="str">
        <f>IF(日報入力!G1045="","",日報入力!AJ1045)</f>
        <v/>
      </c>
      <c r="AE1045" s="292" t="str">
        <f>IF(日報入力!G1045="","",日報入力!E1045)</f>
        <v/>
      </c>
      <c r="AF1045" s="293" t="str">
        <f>IF(日報入力!G1045="","",日報入力!AK1045)</f>
        <v/>
      </c>
      <c r="AG1045" s="293" t="str">
        <f>IF(日報入力!G1045="","",日報入力!AL1045)</f>
        <v/>
      </c>
      <c r="AH1045" s="293" t="str">
        <f>IF(日報入力!G1045="","",日報入力!AM1045)</f>
        <v/>
      </c>
      <c r="AI1045" s="294" t="str">
        <f>IF(日報入力!G1045&gt;0,日報入力!D1045*日報入力!K1045*日報入力!AL1045,"")</f>
        <v/>
      </c>
      <c r="AJ1045" s="294" t="str">
        <f>IF(日報入力!G1045&gt;0,日報入力!E1045*日報入力!AL1045,"")</f>
        <v/>
      </c>
      <c r="AK1045" s="294" t="str">
        <f>IF(日報入力!G1045&gt;0,AI1045-AJ1045,"")</f>
        <v/>
      </c>
      <c r="AL1045" s="292" t="str">
        <f>IF(日報入力!G1045&gt;0,日報入力!E1045*日報入力!AM1045,"")</f>
        <v/>
      </c>
      <c r="AM1045" s="292" t="str">
        <f>IF(日報入力!G1045&gt;0,日報入力!AB1045*日報入力!AM1045,"")</f>
        <v/>
      </c>
      <c r="AN1045" s="68" t="str">
        <f>IF(日報入力!G1045&gt;0,日報入力!C1045,"")</f>
        <v/>
      </c>
      <c r="AO1045" s="68" t="str">
        <f>日報入力!B1045</f>
        <v/>
      </c>
      <c r="AP1045" s="68" t="str">
        <f>IF(日報入力!AQ1045,日報入力!BA1045,"")</f>
        <v/>
      </c>
      <c r="AQ1045" s="68" t="str">
        <f>IF(日報入力!AR1045,日報入力!BB1045,"")</f>
        <v/>
      </c>
      <c r="AR1045" s="68" t="str">
        <f>IF(日報入力!AS1045,"N勤","")</f>
        <v/>
      </c>
      <c r="AS1045" s="295" t="e">
        <f t="shared" si="65"/>
        <v>#VALUE!</v>
      </c>
      <c r="AT1045" s="439" t="str">
        <f>日報入力!AY1045</f>
        <v/>
      </c>
      <c r="AU1045" s="518" t="str">
        <f>IF(日報入力!G1045,G1045*60/E1045,"")</f>
        <v/>
      </c>
      <c r="AV1045" s="528" t="str">
        <f>IF(日報入力!AT1045,日報入力!AT1045,"")</f>
        <v/>
      </c>
      <c r="AW1045" s="529" t="str">
        <f>IF(日報入力!AT1045,AE1045/日報入力!AT1045,"")</f>
        <v/>
      </c>
      <c r="AX1045" s="530" t="e">
        <f>IF(1&lt;日報集計!AT1045,AT1045/(((F1045-I1045-J1045-N1045-O1045)*60)/(E1045)),"")</f>
        <v>#VALUE!</v>
      </c>
      <c r="AY1045" s="664" t="str">
        <f>IF(日報入力!H1045,AT1045/(((F1045-J1045)*60)/E1045),"")</f>
        <v/>
      </c>
      <c r="AZ1045" s="664" t="str">
        <f>IF(日報入力!I1045,AT1045/((G1045*60)/E1045),"")</f>
        <v/>
      </c>
      <c r="BA1045" s="296" t="str">
        <f>IF(日報入力!G1045,G1045/F1045,"")</f>
        <v/>
      </c>
      <c r="BB1045" s="386" t="e">
        <f t="shared" si="66"/>
        <v>#VALUE!</v>
      </c>
      <c r="BC1045" s="386" t="e">
        <f t="shared" si="67"/>
        <v>#VALUE!</v>
      </c>
      <c r="BD1045" s="80">
        <f>日報入力!AU1045</f>
        <v>0</v>
      </c>
      <c r="BE1045" s="534" t="str">
        <f>IF(日報入力!AV1045,日報入力!AV1045,"")</f>
        <v/>
      </c>
      <c r="BF1045" s="534" t="str">
        <f>IF(日報入力!AW1045,日報入力!AW1045,"")</f>
        <v/>
      </c>
      <c r="BG1045" s="398" t="str">
        <f>IF(日報入力!G1045,日報入力!K1045*日報入力!D1045*日報入力!BC1045,"")</f>
        <v/>
      </c>
    </row>
    <row r="1046" spans="1:59" ht="20.25" hidden="1" customHeight="1" x14ac:dyDescent="0.15">
      <c r="A1046" s="302" t="str">
        <f>IF(日報入力!G1046="","",日報入力!G1046)</f>
        <v/>
      </c>
      <c r="B1046" s="291" t="str">
        <f>IF(日報入力!G1046="","",日報入力!H1046)</f>
        <v/>
      </c>
      <c r="C1046" s="291" t="str">
        <f>IF(日報入力!G1046="","",日報入力!I1046)</f>
        <v/>
      </c>
      <c r="D1046" s="291" t="str">
        <f>IF(日報入力!G1046="","",日報入力!J1046)</f>
        <v/>
      </c>
      <c r="E1046" s="291" t="str">
        <f>IF(日報入力!G1046="","",日報入力!K1046)</f>
        <v/>
      </c>
      <c r="F1046" s="291" t="str">
        <f>IF(日報入力!G1046="","",日報入力!L1046)</f>
        <v/>
      </c>
      <c r="G1046" s="291" t="str">
        <f>IF(日報入力!G1046="","",日報入力!L1046-日報入力!O1046-日報入力!P1046-日報入力!Q1046-日報入力!R1046-日報入力!S1046-日報入力!T1046-日報入力!U1046-日報入力!V1046-日報入力!W1046-日報入力!X1046-日報入力!Y1046-日報入力!Z1046)</f>
        <v/>
      </c>
      <c r="H1046" s="291" t="str">
        <f>IF(日報入力!G1046="","",IF(日報入力!M1046&gt;=0,日報入力!M1046*F1046,F1046))</f>
        <v/>
      </c>
      <c r="I1046" s="291" t="str">
        <f>IF(日報入力!G1046="","",日報入力!O1046)</f>
        <v/>
      </c>
      <c r="J1046" s="291" t="str">
        <f>IF(日報入力!G1046="","",日報入力!P1046)</f>
        <v/>
      </c>
      <c r="K1046" s="291" t="str">
        <f>IF(日報入力!G1046="","",日報入力!Q1046)</f>
        <v/>
      </c>
      <c r="L1046" s="291" t="str">
        <f>IF(日報入力!G1046="","",日報入力!R1046)</f>
        <v/>
      </c>
      <c r="M1046" s="291" t="str">
        <f>IF(日報入力!G1046="","",日報入力!S1046)</f>
        <v/>
      </c>
      <c r="N1046" s="291" t="str">
        <f>IF(日報入力!G1046="","",日報入力!T1046)</f>
        <v/>
      </c>
      <c r="O1046" s="291" t="str">
        <f>IF(日報入力!G1046="","",日報入力!U1046)</f>
        <v/>
      </c>
      <c r="P1046" s="291" t="str">
        <f>IF(日報入力!G1046="","",日報入力!V1046)</f>
        <v/>
      </c>
      <c r="Q1046" s="291" t="str">
        <f>IF(日報入力!G1046="","",日報入力!W1046)</f>
        <v/>
      </c>
      <c r="R1046" s="291" t="str">
        <f>IF(日報入力!G1046="","",日報入力!X1046)</f>
        <v/>
      </c>
      <c r="S1046" s="291" t="str">
        <f>IF(日報入力!G1046="","",日報入力!Y1046)</f>
        <v/>
      </c>
      <c r="T1046" s="291" t="str">
        <f>IF(日報入力!G1046="","",日報入力!Z1046)</f>
        <v/>
      </c>
      <c r="U1046" s="291" t="str">
        <f>IF(日報入力!G1046="","",日報入力!AA1046)</f>
        <v/>
      </c>
      <c r="V1046" s="378" t="str">
        <f>IF(日報入力!G1046="","",日報入力!AB1046)</f>
        <v/>
      </c>
      <c r="W1046" s="291" t="str">
        <f>IF(日報入力!G1046="","",日報入力!AC1046)</f>
        <v/>
      </c>
      <c r="X1046" s="291" t="str">
        <f>IF(日報入力!G1046="","",日報入力!AD1046)</f>
        <v/>
      </c>
      <c r="Y1046" s="291" t="str">
        <f>IF(日報入力!G1046="","",日報入力!AE1046)</f>
        <v/>
      </c>
      <c r="Z1046" s="291" t="str">
        <f>IF(日報入力!G1046="","",日報入力!AF1046)</f>
        <v/>
      </c>
      <c r="AA1046" s="291" t="str">
        <f>IF(日報入力!G1046="","",日報入力!AG1046)</f>
        <v/>
      </c>
      <c r="AB1046" s="291" t="str">
        <f>IF(日報入力!G1046="","",日報入力!AH1046)</f>
        <v/>
      </c>
      <c r="AC1046" s="291" t="str">
        <f>IF(日報入力!G1046="","",日報入力!AI1046)</f>
        <v/>
      </c>
      <c r="AD1046" s="291" t="str">
        <f>IF(日報入力!G1046="","",日報入力!AJ1046)</f>
        <v/>
      </c>
      <c r="AE1046" s="292" t="str">
        <f>IF(日報入力!G1046="","",日報入力!E1046)</f>
        <v/>
      </c>
      <c r="AF1046" s="293" t="str">
        <f>IF(日報入力!G1046="","",日報入力!AK1046)</f>
        <v/>
      </c>
      <c r="AG1046" s="293" t="str">
        <f>IF(日報入力!G1046="","",日報入力!AL1046)</f>
        <v/>
      </c>
      <c r="AH1046" s="293" t="str">
        <f>IF(日報入力!G1046="","",日報入力!AM1046)</f>
        <v/>
      </c>
      <c r="AI1046" s="294" t="str">
        <f>IF(日報入力!G1046&gt;0,日報入力!D1046*日報入力!K1046*日報入力!AL1046,"")</f>
        <v/>
      </c>
      <c r="AJ1046" s="294" t="str">
        <f>IF(日報入力!G1046&gt;0,日報入力!E1046*日報入力!AL1046,"")</f>
        <v/>
      </c>
      <c r="AK1046" s="294" t="str">
        <f>IF(日報入力!G1046&gt;0,AI1046-AJ1046,"")</f>
        <v/>
      </c>
      <c r="AL1046" s="292" t="str">
        <f>IF(日報入力!G1046&gt;0,日報入力!E1046*日報入力!AM1046,"")</f>
        <v/>
      </c>
      <c r="AM1046" s="292" t="str">
        <f>IF(日報入力!G1046&gt;0,日報入力!AB1046*日報入力!AM1046,"")</f>
        <v/>
      </c>
      <c r="AN1046" s="68" t="str">
        <f>IF(日報入力!G1046&gt;0,日報入力!C1046,"")</f>
        <v/>
      </c>
      <c r="AO1046" s="68" t="str">
        <f>日報入力!B1046</f>
        <v/>
      </c>
      <c r="AP1046" s="68" t="str">
        <f>IF(日報入力!AQ1046,日報入力!BA1046,"")</f>
        <v/>
      </c>
      <c r="AQ1046" s="68" t="str">
        <f>IF(日報入力!AR1046,日報入力!BB1046,"")</f>
        <v/>
      </c>
      <c r="AR1046" s="68" t="str">
        <f>IF(日報入力!AS1046,"N勤","")</f>
        <v/>
      </c>
      <c r="AS1046" s="295" t="e">
        <f t="shared" si="65"/>
        <v>#VALUE!</v>
      </c>
      <c r="AT1046" s="439" t="str">
        <f>日報入力!AY1046</f>
        <v/>
      </c>
      <c r="AU1046" s="518" t="str">
        <f>IF(日報入力!G1046,G1046*60/E1046,"")</f>
        <v/>
      </c>
      <c r="AV1046" s="528" t="str">
        <f>IF(日報入力!AT1046,日報入力!AT1046,"")</f>
        <v/>
      </c>
      <c r="AW1046" s="529" t="str">
        <f>IF(日報入力!AT1046,AE1046/日報入力!AT1046,"")</f>
        <v/>
      </c>
      <c r="AX1046" s="530" t="e">
        <f>IF(1&lt;日報集計!AT1046,AT1046/(((F1046-I1046-J1046-N1046-O1046)*60)/(E1046)),"")</f>
        <v>#VALUE!</v>
      </c>
      <c r="AY1046" s="664" t="str">
        <f>IF(日報入力!H1046,AT1046/(((F1046-J1046)*60)/E1046),"")</f>
        <v/>
      </c>
      <c r="AZ1046" s="664" t="str">
        <f>IF(日報入力!I1046,AT1046/((G1046*60)/E1046),"")</f>
        <v/>
      </c>
      <c r="BA1046" s="296" t="str">
        <f>IF(日報入力!G1046,G1046/F1046,"")</f>
        <v/>
      </c>
      <c r="BB1046" s="386" t="e">
        <f t="shared" si="66"/>
        <v>#VALUE!</v>
      </c>
      <c r="BC1046" s="386" t="e">
        <f t="shared" si="67"/>
        <v>#VALUE!</v>
      </c>
      <c r="BD1046" s="80">
        <f>日報入力!AU1046</f>
        <v>0</v>
      </c>
      <c r="BE1046" s="534" t="str">
        <f>IF(日報入力!AV1046,日報入力!AV1046,"")</f>
        <v/>
      </c>
      <c r="BF1046" s="534" t="str">
        <f>IF(日報入力!AW1046,日報入力!AW1046,"")</f>
        <v/>
      </c>
      <c r="BG1046" s="398" t="str">
        <f>IF(日報入力!G1046,日報入力!K1046*日報入力!D1046*日報入力!BC1046,"")</f>
        <v/>
      </c>
    </row>
    <row r="1047" spans="1:59" ht="20.25" hidden="1" customHeight="1" x14ac:dyDescent="0.15">
      <c r="A1047" s="302" t="str">
        <f>IF(日報入力!G1047="","",日報入力!G1047)</f>
        <v/>
      </c>
      <c r="B1047" s="291" t="str">
        <f>IF(日報入力!G1047="","",日報入力!H1047)</f>
        <v/>
      </c>
      <c r="C1047" s="291" t="str">
        <f>IF(日報入力!G1047="","",日報入力!I1047)</f>
        <v/>
      </c>
      <c r="D1047" s="291" t="str">
        <f>IF(日報入力!G1047="","",日報入力!J1047)</f>
        <v/>
      </c>
      <c r="E1047" s="291" t="str">
        <f>IF(日報入力!G1047="","",日報入力!K1047)</f>
        <v/>
      </c>
      <c r="F1047" s="291" t="str">
        <f>IF(日報入力!G1047="","",日報入力!L1047)</f>
        <v/>
      </c>
      <c r="G1047" s="291" t="str">
        <f>IF(日報入力!G1047="","",日報入力!L1047-日報入力!O1047-日報入力!P1047-日報入力!Q1047-日報入力!R1047-日報入力!S1047-日報入力!T1047-日報入力!U1047-日報入力!V1047-日報入力!W1047-日報入力!X1047-日報入力!Y1047-日報入力!Z1047)</f>
        <v/>
      </c>
      <c r="H1047" s="291" t="str">
        <f>IF(日報入力!G1047="","",IF(日報入力!M1047&gt;=0,日報入力!M1047*F1047,F1047))</f>
        <v/>
      </c>
      <c r="I1047" s="291" t="str">
        <f>IF(日報入力!G1047="","",日報入力!O1047)</f>
        <v/>
      </c>
      <c r="J1047" s="291" t="str">
        <f>IF(日報入力!G1047="","",日報入力!P1047)</f>
        <v/>
      </c>
      <c r="K1047" s="291" t="str">
        <f>IF(日報入力!G1047="","",日報入力!Q1047)</f>
        <v/>
      </c>
      <c r="L1047" s="291" t="str">
        <f>IF(日報入力!G1047="","",日報入力!R1047)</f>
        <v/>
      </c>
      <c r="M1047" s="291" t="str">
        <f>IF(日報入力!G1047="","",日報入力!S1047)</f>
        <v/>
      </c>
      <c r="N1047" s="291" t="str">
        <f>IF(日報入力!G1047="","",日報入力!T1047)</f>
        <v/>
      </c>
      <c r="O1047" s="291" t="str">
        <f>IF(日報入力!G1047="","",日報入力!U1047)</f>
        <v/>
      </c>
      <c r="P1047" s="291" t="str">
        <f>IF(日報入力!G1047="","",日報入力!V1047)</f>
        <v/>
      </c>
      <c r="Q1047" s="291" t="str">
        <f>IF(日報入力!G1047="","",日報入力!W1047)</f>
        <v/>
      </c>
      <c r="R1047" s="291" t="str">
        <f>IF(日報入力!G1047="","",日報入力!X1047)</f>
        <v/>
      </c>
      <c r="S1047" s="291" t="str">
        <f>IF(日報入力!G1047="","",日報入力!Y1047)</f>
        <v/>
      </c>
      <c r="T1047" s="291" t="str">
        <f>IF(日報入力!G1047="","",日報入力!Z1047)</f>
        <v/>
      </c>
      <c r="U1047" s="291" t="str">
        <f>IF(日報入力!G1047="","",日報入力!AA1047)</f>
        <v/>
      </c>
      <c r="V1047" s="378" t="str">
        <f>IF(日報入力!G1047="","",日報入力!AB1047)</f>
        <v/>
      </c>
      <c r="W1047" s="291" t="str">
        <f>IF(日報入力!G1047="","",日報入力!AC1047)</f>
        <v/>
      </c>
      <c r="X1047" s="291" t="str">
        <f>IF(日報入力!G1047="","",日報入力!AD1047)</f>
        <v/>
      </c>
      <c r="Y1047" s="291" t="str">
        <f>IF(日報入力!G1047="","",日報入力!AE1047)</f>
        <v/>
      </c>
      <c r="Z1047" s="291" t="str">
        <f>IF(日報入力!G1047="","",日報入力!AF1047)</f>
        <v/>
      </c>
      <c r="AA1047" s="291" t="str">
        <f>IF(日報入力!G1047="","",日報入力!AG1047)</f>
        <v/>
      </c>
      <c r="AB1047" s="291" t="str">
        <f>IF(日報入力!G1047="","",日報入力!AH1047)</f>
        <v/>
      </c>
      <c r="AC1047" s="291" t="str">
        <f>IF(日報入力!G1047="","",日報入力!AI1047)</f>
        <v/>
      </c>
      <c r="AD1047" s="291" t="str">
        <f>IF(日報入力!G1047="","",日報入力!AJ1047)</f>
        <v/>
      </c>
      <c r="AE1047" s="292" t="str">
        <f>IF(日報入力!G1047="","",日報入力!E1047)</f>
        <v/>
      </c>
      <c r="AF1047" s="293" t="str">
        <f>IF(日報入力!G1047="","",日報入力!AK1047)</f>
        <v/>
      </c>
      <c r="AG1047" s="293" t="str">
        <f>IF(日報入力!G1047="","",日報入力!AL1047)</f>
        <v/>
      </c>
      <c r="AH1047" s="293" t="str">
        <f>IF(日報入力!G1047="","",日報入力!AM1047)</f>
        <v/>
      </c>
      <c r="AI1047" s="294" t="str">
        <f>IF(日報入力!G1047&gt;0,日報入力!D1047*日報入力!K1047*日報入力!AL1047,"")</f>
        <v/>
      </c>
      <c r="AJ1047" s="294" t="str">
        <f>IF(日報入力!G1047&gt;0,日報入力!E1047*日報入力!AL1047,"")</f>
        <v/>
      </c>
      <c r="AK1047" s="294" t="str">
        <f>IF(日報入力!G1047&gt;0,AI1047-AJ1047,"")</f>
        <v/>
      </c>
      <c r="AL1047" s="292" t="str">
        <f>IF(日報入力!G1047&gt;0,日報入力!E1047*日報入力!AM1047,"")</f>
        <v/>
      </c>
      <c r="AM1047" s="292" t="str">
        <f>IF(日報入力!G1047&gt;0,日報入力!AB1047*日報入力!AM1047,"")</f>
        <v/>
      </c>
      <c r="AN1047" s="68" t="str">
        <f>IF(日報入力!G1047&gt;0,日報入力!C1047,"")</f>
        <v/>
      </c>
      <c r="AO1047" s="68" t="str">
        <f>日報入力!B1047</f>
        <v/>
      </c>
      <c r="AP1047" s="68" t="str">
        <f>IF(日報入力!AQ1047,日報入力!BA1047,"")</f>
        <v/>
      </c>
      <c r="AQ1047" s="68" t="str">
        <f>IF(日報入力!AR1047,日報入力!BB1047,"")</f>
        <v/>
      </c>
      <c r="AR1047" s="68" t="str">
        <f>IF(日報入力!AS1047,"N勤","")</f>
        <v/>
      </c>
      <c r="AS1047" s="295" t="e">
        <f t="shared" si="65"/>
        <v>#VALUE!</v>
      </c>
      <c r="AT1047" s="439" t="str">
        <f>日報入力!AY1047</f>
        <v/>
      </c>
      <c r="AU1047" s="518" t="str">
        <f>IF(日報入力!G1047,G1047*60/E1047,"")</f>
        <v/>
      </c>
      <c r="AV1047" s="528" t="str">
        <f>IF(日報入力!AT1047,日報入力!AT1047,"")</f>
        <v/>
      </c>
      <c r="AW1047" s="529" t="str">
        <f>IF(日報入力!AT1047,AE1047/日報入力!AT1047,"")</f>
        <v/>
      </c>
      <c r="AX1047" s="530" t="e">
        <f>IF(1&lt;日報集計!AT1047,AT1047/(((F1047-I1047-J1047-N1047-O1047)*60)/(E1047)),"")</f>
        <v>#VALUE!</v>
      </c>
      <c r="AY1047" s="664" t="str">
        <f>IF(日報入力!H1047,AT1047/(((F1047-J1047)*60)/E1047),"")</f>
        <v/>
      </c>
      <c r="AZ1047" s="664" t="str">
        <f>IF(日報入力!I1047,AT1047/((G1047*60)/E1047),"")</f>
        <v/>
      </c>
      <c r="BA1047" s="296" t="str">
        <f>IF(日報入力!G1047,G1047/F1047,"")</f>
        <v/>
      </c>
      <c r="BB1047" s="386" t="e">
        <f t="shared" si="66"/>
        <v>#VALUE!</v>
      </c>
      <c r="BC1047" s="386" t="e">
        <f t="shared" si="67"/>
        <v>#VALUE!</v>
      </c>
      <c r="BD1047" s="80">
        <f>日報入力!AU1047</f>
        <v>0</v>
      </c>
      <c r="BE1047" s="534" t="str">
        <f>IF(日報入力!AV1047,日報入力!AV1047,"")</f>
        <v/>
      </c>
      <c r="BF1047" s="534" t="str">
        <f>IF(日報入力!AW1047,日報入力!AW1047,"")</f>
        <v/>
      </c>
      <c r="BG1047" s="398" t="str">
        <f>IF(日報入力!G1047,日報入力!K1047*日報入力!D1047*日報入力!BC1047,"")</f>
        <v/>
      </c>
    </row>
    <row r="1048" spans="1:59" ht="20.25" hidden="1" customHeight="1" x14ac:dyDescent="0.15">
      <c r="A1048" s="302" t="str">
        <f>IF(日報入力!G1048="","",日報入力!G1048)</f>
        <v/>
      </c>
      <c r="B1048" s="291" t="str">
        <f>IF(日報入力!G1048="","",日報入力!H1048)</f>
        <v/>
      </c>
      <c r="C1048" s="291" t="str">
        <f>IF(日報入力!G1048="","",日報入力!I1048)</f>
        <v/>
      </c>
      <c r="D1048" s="291" t="str">
        <f>IF(日報入力!G1048="","",日報入力!J1048)</f>
        <v/>
      </c>
      <c r="E1048" s="291" t="str">
        <f>IF(日報入力!G1048="","",日報入力!K1048)</f>
        <v/>
      </c>
      <c r="F1048" s="291" t="str">
        <f>IF(日報入力!G1048="","",日報入力!L1048)</f>
        <v/>
      </c>
      <c r="G1048" s="291" t="str">
        <f>IF(日報入力!G1048="","",日報入力!L1048-日報入力!O1048-日報入力!P1048-日報入力!Q1048-日報入力!R1048-日報入力!S1048-日報入力!T1048-日報入力!U1048-日報入力!V1048-日報入力!W1048-日報入力!X1048-日報入力!Y1048-日報入力!Z1048)</f>
        <v/>
      </c>
      <c r="H1048" s="291" t="str">
        <f>IF(日報入力!G1048="","",IF(日報入力!M1048&gt;=0,日報入力!M1048*F1048,F1048))</f>
        <v/>
      </c>
      <c r="I1048" s="291" t="str">
        <f>IF(日報入力!G1048="","",日報入力!O1048)</f>
        <v/>
      </c>
      <c r="J1048" s="291" t="str">
        <f>IF(日報入力!G1048="","",日報入力!P1048)</f>
        <v/>
      </c>
      <c r="K1048" s="291" t="str">
        <f>IF(日報入力!G1048="","",日報入力!Q1048)</f>
        <v/>
      </c>
      <c r="L1048" s="291" t="str">
        <f>IF(日報入力!G1048="","",日報入力!R1048)</f>
        <v/>
      </c>
      <c r="M1048" s="291" t="str">
        <f>IF(日報入力!G1048="","",日報入力!S1048)</f>
        <v/>
      </c>
      <c r="N1048" s="291" t="str">
        <f>IF(日報入力!G1048="","",日報入力!T1048)</f>
        <v/>
      </c>
      <c r="O1048" s="291" t="str">
        <f>IF(日報入力!G1048="","",日報入力!U1048)</f>
        <v/>
      </c>
      <c r="P1048" s="291" t="str">
        <f>IF(日報入力!G1048="","",日報入力!V1048)</f>
        <v/>
      </c>
      <c r="Q1048" s="291" t="str">
        <f>IF(日報入力!G1048="","",日報入力!W1048)</f>
        <v/>
      </c>
      <c r="R1048" s="291" t="str">
        <f>IF(日報入力!G1048="","",日報入力!X1048)</f>
        <v/>
      </c>
      <c r="S1048" s="291" t="str">
        <f>IF(日報入力!G1048="","",日報入力!Y1048)</f>
        <v/>
      </c>
      <c r="T1048" s="291" t="str">
        <f>IF(日報入力!G1048="","",日報入力!Z1048)</f>
        <v/>
      </c>
      <c r="U1048" s="291" t="str">
        <f>IF(日報入力!G1048="","",日報入力!AA1048)</f>
        <v/>
      </c>
      <c r="V1048" s="378" t="str">
        <f>IF(日報入力!G1048="","",日報入力!AB1048)</f>
        <v/>
      </c>
      <c r="W1048" s="291" t="str">
        <f>IF(日報入力!G1048="","",日報入力!AC1048)</f>
        <v/>
      </c>
      <c r="X1048" s="291" t="str">
        <f>IF(日報入力!G1048="","",日報入力!AD1048)</f>
        <v/>
      </c>
      <c r="Y1048" s="291" t="str">
        <f>IF(日報入力!G1048="","",日報入力!AE1048)</f>
        <v/>
      </c>
      <c r="Z1048" s="291" t="str">
        <f>IF(日報入力!G1048="","",日報入力!AF1048)</f>
        <v/>
      </c>
      <c r="AA1048" s="291" t="str">
        <f>IF(日報入力!G1048="","",日報入力!AG1048)</f>
        <v/>
      </c>
      <c r="AB1048" s="291" t="str">
        <f>IF(日報入力!G1048="","",日報入力!AH1048)</f>
        <v/>
      </c>
      <c r="AC1048" s="291" t="str">
        <f>IF(日報入力!G1048="","",日報入力!AI1048)</f>
        <v/>
      </c>
      <c r="AD1048" s="291" t="str">
        <f>IF(日報入力!G1048="","",日報入力!AJ1048)</f>
        <v/>
      </c>
      <c r="AE1048" s="292" t="str">
        <f>IF(日報入力!G1048="","",日報入力!E1048)</f>
        <v/>
      </c>
      <c r="AF1048" s="293" t="str">
        <f>IF(日報入力!G1048="","",日報入力!AK1048)</f>
        <v/>
      </c>
      <c r="AG1048" s="293" t="str">
        <f>IF(日報入力!G1048="","",日報入力!AL1048)</f>
        <v/>
      </c>
      <c r="AH1048" s="293" t="str">
        <f>IF(日報入力!G1048="","",日報入力!AM1048)</f>
        <v/>
      </c>
      <c r="AI1048" s="294" t="str">
        <f>IF(日報入力!G1048&gt;0,日報入力!D1048*日報入力!K1048*日報入力!AL1048,"")</f>
        <v/>
      </c>
      <c r="AJ1048" s="294" t="str">
        <f>IF(日報入力!G1048&gt;0,日報入力!E1048*日報入力!AL1048,"")</f>
        <v/>
      </c>
      <c r="AK1048" s="294" t="str">
        <f>IF(日報入力!G1048&gt;0,AI1048-AJ1048,"")</f>
        <v/>
      </c>
      <c r="AL1048" s="292" t="str">
        <f>IF(日報入力!G1048&gt;0,日報入力!E1048*日報入力!AM1048,"")</f>
        <v/>
      </c>
      <c r="AM1048" s="292" t="str">
        <f>IF(日報入力!G1048&gt;0,日報入力!AB1048*日報入力!AM1048,"")</f>
        <v/>
      </c>
      <c r="AN1048" s="68" t="str">
        <f>IF(日報入力!G1048&gt;0,日報入力!C1048,"")</f>
        <v/>
      </c>
      <c r="AO1048" s="68" t="str">
        <f>日報入力!B1048</f>
        <v/>
      </c>
      <c r="AP1048" s="68" t="str">
        <f>IF(日報入力!AQ1048,日報入力!BA1048,"")</f>
        <v/>
      </c>
      <c r="AQ1048" s="68" t="str">
        <f>IF(日報入力!AR1048,日報入力!BB1048,"")</f>
        <v/>
      </c>
      <c r="AR1048" s="68" t="str">
        <f>IF(日報入力!AS1048,"N勤","")</f>
        <v/>
      </c>
      <c r="AS1048" s="295" t="e">
        <f t="shared" si="65"/>
        <v>#VALUE!</v>
      </c>
      <c r="AT1048" s="439" t="str">
        <f>日報入力!AY1048</f>
        <v/>
      </c>
      <c r="AU1048" s="518" t="str">
        <f>IF(日報入力!G1048,G1048*60/E1048,"")</f>
        <v/>
      </c>
      <c r="AV1048" s="528" t="str">
        <f>IF(日報入力!AT1048,日報入力!AT1048,"")</f>
        <v/>
      </c>
      <c r="AW1048" s="529" t="str">
        <f>IF(日報入力!AT1048,AE1048/日報入力!AT1048,"")</f>
        <v/>
      </c>
      <c r="AX1048" s="530" t="e">
        <f>IF(1&lt;日報集計!AT1048,AT1048/(((F1048-I1048-J1048-N1048-O1048)*60)/(E1048)),"")</f>
        <v>#VALUE!</v>
      </c>
      <c r="AY1048" s="664" t="str">
        <f>IF(日報入力!H1048,AT1048/(((F1048-J1048)*60)/E1048),"")</f>
        <v/>
      </c>
      <c r="AZ1048" s="664" t="str">
        <f>IF(日報入力!I1048,AT1048/((G1048*60)/E1048),"")</f>
        <v/>
      </c>
      <c r="BA1048" s="296" t="str">
        <f>IF(日報入力!G1048,G1048/F1048,"")</f>
        <v/>
      </c>
      <c r="BB1048" s="386" t="e">
        <f t="shared" si="66"/>
        <v>#VALUE!</v>
      </c>
      <c r="BC1048" s="386" t="e">
        <f t="shared" si="67"/>
        <v>#VALUE!</v>
      </c>
      <c r="BD1048" s="80">
        <f>日報入力!AU1048</f>
        <v>0</v>
      </c>
      <c r="BE1048" s="534" t="str">
        <f>IF(日報入力!AV1048,日報入力!AV1048,"")</f>
        <v/>
      </c>
      <c r="BF1048" s="534" t="str">
        <f>IF(日報入力!AW1048,日報入力!AW1048,"")</f>
        <v/>
      </c>
      <c r="BG1048" s="398" t="str">
        <f>IF(日報入力!G1048,日報入力!K1048*日報入力!D1048*日報入力!BC1048,"")</f>
        <v/>
      </c>
    </row>
    <row r="1049" spans="1:59" ht="20.25" hidden="1" customHeight="1" x14ac:dyDescent="0.15">
      <c r="A1049" s="302" t="str">
        <f>IF(日報入力!G1049="","",日報入力!G1049)</f>
        <v/>
      </c>
      <c r="B1049" s="291" t="str">
        <f>IF(日報入力!G1049="","",日報入力!H1049)</f>
        <v/>
      </c>
      <c r="C1049" s="291" t="str">
        <f>IF(日報入力!G1049="","",日報入力!I1049)</f>
        <v/>
      </c>
      <c r="D1049" s="291" t="str">
        <f>IF(日報入力!G1049="","",日報入力!J1049)</f>
        <v/>
      </c>
      <c r="E1049" s="291" t="str">
        <f>IF(日報入力!G1049="","",日報入力!K1049)</f>
        <v/>
      </c>
      <c r="F1049" s="291" t="str">
        <f>IF(日報入力!G1049="","",日報入力!L1049)</f>
        <v/>
      </c>
      <c r="G1049" s="291" t="str">
        <f>IF(日報入力!G1049="","",日報入力!L1049-日報入力!O1049-日報入力!P1049-日報入力!Q1049-日報入力!R1049-日報入力!S1049-日報入力!T1049-日報入力!U1049-日報入力!V1049-日報入力!W1049-日報入力!X1049-日報入力!Y1049-日報入力!Z1049)</f>
        <v/>
      </c>
      <c r="H1049" s="291" t="str">
        <f>IF(日報入力!G1049="","",IF(日報入力!M1049&gt;=0,日報入力!M1049*F1049,F1049))</f>
        <v/>
      </c>
      <c r="I1049" s="291" t="str">
        <f>IF(日報入力!G1049="","",日報入力!O1049)</f>
        <v/>
      </c>
      <c r="J1049" s="291" t="str">
        <f>IF(日報入力!G1049="","",日報入力!P1049)</f>
        <v/>
      </c>
      <c r="K1049" s="291" t="str">
        <f>IF(日報入力!G1049="","",日報入力!Q1049)</f>
        <v/>
      </c>
      <c r="L1049" s="291" t="str">
        <f>IF(日報入力!G1049="","",日報入力!R1049)</f>
        <v/>
      </c>
      <c r="M1049" s="291" t="str">
        <f>IF(日報入力!G1049="","",日報入力!S1049)</f>
        <v/>
      </c>
      <c r="N1049" s="291" t="str">
        <f>IF(日報入力!G1049="","",日報入力!T1049)</f>
        <v/>
      </c>
      <c r="O1049" s="291" t="str">
        <f>IF(日報入力!G1049="","",日報入力!U1049)</f>
        <v/>
      </c>
      <c r="P1049" s="291" t="str">
        <f>IF(日報入力!G1049="","",日報入力!V1049)</f>
        <v/>
      </c>
      <c r="Q1049" s="291" t="str">
        <f>IF(日報入力!G1049="","",日報入力!W1049)</f>
        <v/>
      </c>
      <c r="R1049" s="291" t="str">
        <f>IF(日報入力!G1049="","",日報入力!X1049)</f>
        <v/>
      </c>
      <c r="S1049" s="291" t="str">
        <f>IF(日報入力!G1049="","",日報入力!Y1049)</f>
        <v/>
      </c>
      <c r="T1049" s="291" t="str">
        <f>IF(日報入力!G1049="","",日報入力!Z1049)</f>
        <v/>
      </c>
      <c r="U1049" s="291" t="str">
        <f>IF(日報入力!G1049="","",日報入力!AA1049)</f>
        <v/>
      </c>
      <c r="V1049" s="378" t="str">
        <f>IF(日報入力!G1049="","",日報入力!AB1049)</f>
        <v/>
      </c>
      <c r="W1049" s="291" t="str">
        <f>IF(日報入力!G1049="","",日報入力!AC1049)</f>
        <v/>
      </c>
      <c r="X1049" s="291" t="str">
        <f>IF(日報入力!G1049="","",日報入力!AD1049)</f>
        <v/>
      </c>
      <c r="Y1049" s="291" t="str">
        <f>IF(日報入力!G1049="","",日報入力!AE1049)</f>
        <v/>
      </c>
      <c r="Z1049" s="291" t="str">
        <f>IF(日報入力!G1049="","",日報入力!AF1049)</f>
        <v/>
      </c>
      <c r="AA1049" s="291" t="str">
        <f>IF(日報入力!G1049="","",日報入力!AG1049)</f>
        <v/>
      </c>
      <c r="AB1049" s="291" t="str">
        <f>IF(日報入力!G1049="","",日報入力!AH1049)</f>
        <v/>
      </c>
      <c r="AC1049" s="291" t="str">
        <f>IF(日報入力!G1049="","",日報入力!AI1049)</f>
        <v/>
      </c>
      <c r="AD1049" s="291" t="str">
        <f>IF(日報入力!G1049="","",日報入力!AJ1049)</f>
        <v/>
      </c>
      <c r="AE1049" s="292" t="str">
        <f>IF(日報入力!G1049="","",日報入力!E1049)</f>
        <v/>
      </c>
      <c r="AF1049" s="293" t="str">
        <f>IF(日報入力!G1049="","",日報入力!AK1049)</f>
        <v/>
      </c>
      <c r="AG1049" s="293" t="str">
        <f>IF(日報入力!G1049="","",日報入力!AL1049)</f>
        <v/>
      </c>
      <c r="AH1049" s="293" t="str">
        <f>IF(日報入力!G1049="","",日報入力!AM1049)</f>
        <v/>
      </c>
      <c r="AI1049" s="294" t="str">
        <f>IF(日報入力!G1049&gt;0,日報入力!D1049*日報入力!K1049*日報入力!AL1049,"")</f>
        <v/>
      </c>
      <c r="AJ1049" s="294" t="str">
        <f>IF(日報入力!G1049&gt;0,日報入力!E1049*日報入力!AL1049,"")</f>
        <v/>
      </c>
      <c r="AK1049" s="294" t="str">
        <f>IF(日報入力!G1049&gt;0,AI1049-AJ1049,"")</f>
        <v/>
      </c>
      <c r="AL1049" s="292" t="str">
        <f>IF(日報入力!G1049&gt;0,日報入力!E1049*日報入力!AM1049,"")</f>
        <v/>
      </c>
      <c r="AM1049" s="292" t="str">
        <f>IF(日報入力!G1049&gt;0,日報入力!AB1049*日報入力!AM1049,"")</f>
        <v/>
      </c>
      <c r="AN1049" s="68" t="str">
        <f>IF(日報入力!G1049&gt;0,日報入力!C1049,"")</f>
        <v/>
      </c>
      <c r="AO1049" s="68" t="str">
        <f>日報入力!B1049</f>
        <v/>
      </c>
      <c r="AP1049" s="68" t="str">
        <f>IF(日報入力!AQ1049,日報入力!BA1049,"")</f>
        <v/>
      </c>
      <c r="AQ1049" s="68" t="str">
        <f>IF(日報入力!AR1049,日報入力!BB1049,"")</f>
        <v/>
      </c>
      <c r="AR1049" s="68" t="str">
        <f>IF(日報入力!AS1049,"N勤","")</f>
        <v/>
      </c>
      <c r="AS1049" s="295" t="e">
        <f t="shared" si="65"/>
        <v>#VALUE!</v>
      </c>
      <c r="AT1049" s="439" t="str">
        <f>日報入力!AY1049</f>
        <v/>
      </c>
      <c r="AU1049" s="518" t="str">
        <f>IF(日報入力!G1049,G1049*60/E1049,"")</f>
        <v/>
      </c>
      <c r="AV1049" s="528" t="str">
        <f>IF(日報入力!AT1049,日報入力!AT1049,"")</f>
        <v/>
      </c>
      <c r="AW1049" s="529" t="str">
        <f>IF(日報入力!AT1049,AE1049/日報入力!AT1049,"")</f>
        <v/>
      </c>
      <c r="AX1049" s="530" t="e">
        <f>IF(1&lt;日報集計!AT1049,AT1049/(((F1049-I1049-J1049-N1049-O1049)*60)/(E1049)),"")</f>
        <v>#VALUE!</v>
      </c>
      <c r="AY1049" s="664" t="str">
        <f>IF(日報入力!H1049,AT1049/(((F1049-J1049)*60)/E1049),"")</f>
        <v/>
      </c>
      <c r="AZ1049" s="664" t="str">
        <f>IF(日報入力!I1049,AT1049/((G1049*60)/E1049),"")</f>
        <v/>
      </c>
      <c r="BA1049" s="296" t="str">
        <f>IF(日報入力!G1049,G1049/F1049,"")</f>
        <v/>
      </c>
      <c r="BB1049" s="386" t="e">
        <f t="shared" si="66"/>
        <v>#VALUE!</v>
      </c>
      <c r="BC1049" s="386" t="e">
        <f t="shared" si="67"/>
        <v>#VALUE!</v>
      </c>
      <c r="BD1049" s="80">
        <f>日報入力!AU1049</f>
        <v>0</v>
      </c>
      <c r="BE1049" s="534" t="str">
        <f>IF(日報入力!AV1049,日報入力!AV1049,"")</f>
        <v/>
      </c>
      <c r="BF1049" s="534" t="str">
        <f>IF(日報入力!AW1049,日報入力!AW1049,"")</f>
        <v/>
      </c>
      <c r="BG1049" s="398" t="str">
        <f>IF(日報入力!G1049,日報入力!K1049*日報入力!D1049*日報入力!BC1049,"")</f>
        <v/>
      </c>
    </row>
    <row r="1050" spans="1:59" ht="20.25" hidden="1" customHeight="1" x14ac:dyDescent="0.15">
      <c r="A1050" s="302" t="str">
        <f>IF(日報入力!G1050="","",日報入力!G1050)</f>
        <v/>
      </c>
      <c r="B1050" s="291" t="str">
        <f>IF(日報入力!G1050="","",日報入力!H1050)</f>
        <v/>
      </c>
      <c r="C1050" s="291" t="str">
        <f>IF(日報入力!G1050="","",日報入力!I1050)</f>
        <v/>
      </c>
      <c r="D1050" s="291" t="str">
        <f>IF(日報入力!G1050="","",日報入力!J1050)</f>
        <v/>
      </c>
      <c r="E1050" s="291" t="str">
        <f>IF(日報入力!G1050="","",日報入力!K1050)</f>
        <v/>
      </c>
      <c r="F1050" s="291" t="str">
        <f>IF(日報入力!G1050="","",日報入力!L1050)</f>
        <v/>
      </c>
      <c r="G1050" s="291" t="str">
        <f>IF(日報入力!G1050="","",日報入力!L1050-日報入力!O1050-日報入力!P1050-日報入力!Q1050-日報入力!R1050-日報入力!S1050-日報入力!T1050-日報入力!U1050-日報入力!V1050-日報入力!W1050-日報入力!X1050-日報入力!Y1050-日報入力!Z1050)</f>
        <v/>
      </c>
      <c r="H1050" s="291" t="str">
        <f>IF(日報入力!G1050="","",IF(日報入力!M1050&gt;=0,日報入力!M1050*F1050,F1050))</f>
        <v/>
      </c>
      <c r="I1050" s="291" t="str">
        <f>IF(日報入力!G1050="","",日報入力!O1050)</f>
        <v/>
      </c>
      <c r="J1050" s="291" t="str">
        <f>IF(日報入力!G1050="","",日報入力!P1050)</f>
        <v/>
      </c>
      <c r="K1050" s="291" t="str">
        <f>IF(日報入力!G1050="","",日報入力!Q1050)</f>
        <v/>
      </c>
      <c r="L1050" s="291" t="str">
        <f>IF(日報入力!G1050="","",日報入力!R1050)</f>
        <v/>
      </c>
      <c r="M1050" s="291" t="str">
        <f>IF(日報入力!G1050="","",日報入力!S1050)</f>
        <v/>
      </c>
      <c r="N1050" s="291" t="str">
        <f>IF(日報入力!G1050="","",日報入力!T1050)</f>
        <v/>
      </c>
      <c r="O1050" s="291" t="str">
        <f>IF(日報入力!G1050="","",日報入力!U1050)</f>
        <v/>
      </c>
      <c r="P1050" s="291" t="str">
        <f>IF(日報入力!G1050="","",日報入力!V1050)</f>
        <v/>
      </c>
      <c r="Q1050" s="291" t="str">
        <f>IF(日報入力!G1050="","",日報入力!W1050)</f>
        <v/>
      </c>
      <c r="R1050" s="291" t="str">
        <f>IF(日報入力!G1050="","",日報入力!X1050)</f>
        <v/>
      </c>
      <c r="S1050" s="291" t="str">
        <f>IF(日報入力!G1050="","",日報入力!Y1050)</f>
        <v/>
      </c>
      <c r="T1050" s="291" t="str">
        <f>IF(日報入力!G1050="","",日報入力!Z1050)</f>
        <v/>
      </c>
      <c r="U1050" s="291" t="str">
        <f>IF(日報入力!G1050="","",日報入力!AA1050)</f>
        <v/>
      </c>
      <c r="V1050" s="378" t="str">
        <f>IF(日報入力!G1050="","",日報入力!AB1050)</f>
        <v/>
      </c>
      <c r="W1050" s="291" t="str">
        <f>IF(日報入力!G1050="","",日報入力!AC1050)</f>
        <v/>
      </c>
      <c r="X1050" s="291" t="str">
        <f>IF(日報入力!G1050="","",日報入力!AD1050)</f>
        <v/>
      </c>
      <c r="Y1050" s="291" t="str">
        <f>IF(日報入力!G1050="","",日報入力!AE1050)</f>
        <v/>
      </c>
      <c r="Z1050" s="291" t="str">
        <f>IF(日報入力!G1050="","",日報入力!AF1050)</f>
        <v/>
      </c>
      <c r="AA1050" s="291" t="str">
        <f>IF(日報入力!G1050="","",日報入力!AG1050)</f>
        <v/>
      </c>
      <c r="AB1050" s="291" t="str">
        <f>IF(日報入力!G1050="","",日報入力!AH1050)</f>
        <v/>
      </c>
      <c r="AC1050" s="291" t="str">
        <f>IF(日報入力!G1050="","",日報入力!AI1050)</f>
        <v/>
      </c>
      <c r="AD1050" s="291" t="str">
        <f>IF(日報入力!G1050="","",日報入力!AJ1050)</f>
        <v/>
      </c>
      <c r="AE1050" s="292" t="str">
        <f>IF(日報入力!G1050="","",日報入力!E1050)</f>
        <v/>
      </c>
      <c r="AF1050" s="293" t="str">
        <f>IF(日報入力!G1050="","",日報入力!AK1050)</f>
        <v/>
      </c>
      <c r="AG1050" s="293" t="str">
        <f>IF(日報入力!G1050="","",日報入力!AL1050)</f>
        <v/>
      </c>
      <c r="AH1050" s="293" t="str">
        <f>IF(日報入力!G1050="","",日報入力!AM1050)</f>
        <v/>
      </c>
      <c r="AI1050" s="294" t="str">
        <f>IF(日報入力!G1050&gt;0,日報入力!D1050*日報入力!K1050*日報入力!AL1050,"")</f>
        <v/>
      </c>
      <c r="AJ1050" s="294" t="str">
        <f>IF(日報入力!G1050&gt;0,日報入力!E1050*日報入力!AL1050,"")</f>
        <v/>
      </c>
      <c r="AK1050" s="294" t="str">
        <f>IF(日報入力!G1050&gt;0,AI1050-AJ1050,"")</f>
        <v/>
      </c>
      <c r="AL1050" s="292" t="str">
        <f>IF(日報入力!G1050&gt;0,日報入力!E1050*日報入力!AM1050,"")</f>
        <v/>
      </c>
      <c r="AM1050" s="292" t="str">
        <f>IF(日報入力!G1050&gt;0,日報入力!AB1050*日報入力!AM1050,"")</f>
        <v/>
      </c>
      <c r="AN1050" s="68" t="str">
        <f>IF(日報入力!G1050&gt;0,日報入力!C1050,"")</f>
        <v/>
      </c>
      <c r="AO1050" s="68" t="str">
        <f>日報入力!B1050</f>
        <v/>
      </c>
      <c r="AP1050" s="68" t="str">
        <f>IF(日報入力!AQ1050,日報入力!BA1050,"")</f>
        <v/>
      </c>
      <c r="AQ1050" s="68" t="str">
        <f>IF(日報入力!AR1050,日報入力!BB1050,"")</f>
        <v/>
      </c>
      <c r="AR1050" s="68" t="str">
        <f>IF(日報入力!AS1050,"N勤","")</f>
        <v/>
      </c>
      <c r="AS1050" s="295" t="e">
        <f t="shared" si="65"/>
        <v>#VALUE!</v>
      </c>
      <c r="AT1050" s="439" t="str">
        <f>日報入力!AY1050</f>
        <v/>
      </c>
      <c r="AU1050" s="518" t="str">
        <f>IF(日報入力!G1050,G1050*60/E1050,"")</f>
        <v/>
      </c>
      <c r="AV1050" s="528" t="str">
        <f>IF(日報入力!AT1050,日報入力!AT1050,"")</f>
        <v/>
      </c>
      <c r="AW1050" s="529" t="str">
        <f>IF(日報入力!AT1050,AE1050/日報入力!AT1050,"")</f>
        <v/>
      </c>
      <c r="AX1050" s="530" t="e">
        <f>IF(1&lt;日報集計!AT1050,AT1050/(((F1050-I1050-J1050-N1050-O1050)*60)/(E1050)),"")</f>
        <v>#VALUE!</v>
      </c>
      <c r="AY1050" s="664" t="str">
        <f>IF(日報入力!H1050,AT1050/(((F1050-J1050)*60)/E1050),"")</f>
        <v/>
      </c>
      <c r="AZ1050" s="664" t="str">
        <f>IF(日報入力!I1050,AT1050/((G1050*60)/E1050),"")</f>
        <v/>
      </c>
      <c r="BA1050" s="296" t="str">
        <f>IF(日報入力!G1050,G1050/F1050,"")</f>
        <v/>
      </c>
      <c r="BB1050" s="386" t="e">
        <f t="shared" si="66"/>
        <v>#VALUE!</v>
      </c>
      <c r="BC1050" s="386" t="e">
        <f t="shared" si="67"/>
        <v>#VALUE!</v>
      </c>
      <c r="BD1050" s="80">
        <f>日報入力!AU1050</f>
        <v>0</v>
      </c>
      <c r="BE1050" s="534" t="str">
        <f>IF(日報入力!AV1050,日報入力!AV1050,"")</f>
        <v/>
      </c>
      <c r="BF1050" s="534" t="str">
        <f>IF(日報入力!AW1050,日報入力!AW1050,"")</f>
        <v/>
      </c>
      <c r="BG1050" s="398" t="str">
        <f>IF(日報入力!G1050,日報入力!K1050*日報入力!D1050*日報入力!BC1050,"")</f>
        <v/>
      </c>
    </row>
    <row r="1051" spans="1:59" ht="20.25" hidden="1" customHeight="1" x14ac:dyDescent="0.15">
      <c r="A1051" s="302" t="str">
        <f>IF(日報入力!G1051="","",日報入力!G1051)</f>
        <v/>
      </c>
      <c r="B1051" s="291" t="str">
        <f>IF(日報入力!G1051="","",日報入力!H1051)</f>
        <v/>
      </c>
      <c r="C1051" s="291" t="str">
        <f>IF(日報入力!G1051="","",日報入力!I1051)</f>
        <v/>
      </c>
      <c r="D1051" s="291" t="str">
        <f>IF(日報入力!G1051="","",日報入力!J1051)</f>
        <v/>
      </c>
      <c r="E1051" s="291" t="str">
        <f>IF(日報入力!G1051="","",日報入力!K1051)</f>
        <v/>
      </c>
      <c r="F1051" s="291" t="str">
        <f>IF(日報入力!G1051="","",日報入力!L1051)</f>
        <v/>
      </c>
      <c r="G1051" s="291" t="str">
        <f>IF(日報入力!G1051="","",日報入力!L1051-日報入力!O1051-日報入力!P1051-日報入力!Q1051-日報入力!R1051-日報入力!S1051-日報入力!T1051-日報入力!U1051-日報入力!V1051-日報入力!W1051-日報入力!X1051-日報入力!Y1051-日報入力!Z1051)</f>
        <v/>
      </c>
      <c r="H1051" s="291" t="str">
        <f>IF(日報入力!G1051="","",IF(日報入力!M1051&gt;=0,日報入力!M1051*F1051,F1051))</f>
        <v/>
      </c>
      <c r="I1051" s="291" t="str">
        <f>IF(日報入力!G1051="","",日報入力!O1051)</f>
        <v/>
      </c>
      <c r="J1051" s="291" t="str">
        <f>IF(日報入力!G1051="","",日報入力!P1051)</f>
        <v/>
      </c>
      <c r="K1051" s="291" t="str">
        <f>IF(日報入力!G1051="","",日報入力!Q1051)</f>
        <v/>
      </c>
      <c r="L1051" s="291" t="str">
        <f>IF(日報入力!G1051="","",日報入力!R1051)</f>
        <v/>
      </c>
      <c r="M1051" s="291" t="str">
        <f>IF(日報入力!G1051="","",日報入力!S1051)</f>
        <v/>
      </c>
      <c r="N1051" s="291" t="str">
        <f>IF(日報入力!G1051="","",日報入力!T1051)</f>
        <v/>
      </c>
      <c r="O1051" s="291" t="str">
        <f>IF(日報入力!G1051="","",日報入力!U1051)</f>
        <v/>
      </c>
      <c r="P1051" s="291" t="str">
        <f>IF(日報入力!G1051="","",日報入力!V1051)</f>
        <v/>
      </c>
      <c r="Q1051" s="291" t="str">
        <f>IF(日報入力!G1051="","",日報入力!W1051)</f>
        <v/>
      </c>
      <c r="R1051" s="291" t="str">
        <f>IF(日報入力!G1051="","",日報入力!X1051)</f>
        <v/>
      </c>
      <c r="S1051" s="291" t="str">
        <f>IF(日報入力!G1051="","",日報入力!Y1051)</f>
        <v/>
      </c>
      <c r="T1051" s="291" t="str">
        <f>IF(日報入力!G1051="","",日報入力!Z1051)</f>
        <v/>
      </c>
      <c r="U1051" s="291" t="str">
        <f>IF(日報入力!G1051="","",日報入力!AA1051)</f>
        <v/>
      </c>
      <c r="V1051" s="378" t="str">
        <f>IF(日報入力!G1051="","",日報入力!AB1051)</f>
        <v/>
      </c>
      <c r="W1051" s="291" t="str">
        <f>IF(日報入力!G1051="","",日報入力!AC1051)</f>
        <v/>
      </c>
      <c r="X1051" s="291" t="str">
        <f>IF(日報入力!G1051="","",日報入力!AD1051)</f>
        <v/>
      </c>
      <c r="Y1051" s="291" t="str">
        <f>IF(日報入力!G1051="","",日報入力!AE1051)</f>
        <v/>
      </c>
      <c r="Z1051" s="291" t="str">
        <f>IF(日報入力!G1051="","",日報入力!AF1051)</f>
        <v/>
      </c>
      <c r="AA1051" s="291" t="str">
        <f>IF(日報入力!G1051="","",日報入力!AG1051)</f>
        <v/>
      </c>
      <c r="AB1051" s="291" t="str">
        <f>IF(日報入力!G1051="","",日報入力!AH1051)</f>
        <v/>
      </c>
      <c r="AC1051" s="291" t="str">
        <f>IF(日報入力!G1051="","",日報入力!AI1051)</f>
        <v/>
      </c>
      <c r="AD1051" s="291" t="str">
        <f>IF(日報入力!G1051="","",日報入力!AJ1051)</f>
        <v/>
      </c>
      <c r="AE1051" s="292" t="str">
        <f>IF(日報入力!G1051="","",日報入力!E1051)</f>
        <v/>
      </c>
      <c r="AF1051" s="293" t="str">
        <f>IF(日報入力!G1051="","",日報入力!AK1051)</f>
        <v/>
      </c>
      <c r="AG1051" s="293" t="str">
        <f>IF(日報入力!G1051="","",日報入力!AL1051)</f>
        <v/>
      </c>
      <c r="AH1051" s="293" t="str">
        <f>IF(日報入力!G1051="","",日報入力!AM1051)</f>
        <v/>
      </c>
      <c r="AI1051" s="294" t="str">
        <f>IF(日報入力!G1051&gt;0,日報入力!D1051*日報入力!K1051*日報入力!AL1051,"")</f>
        <v/>
      </c>
      <c r="AJ1051" s="294" t="str">
        <f>IF(日報入力!G1051&gt;0,日報入力!E1051*日報入力!AL1051,"")</f>
        <v/>
      </c>
      <c r="AK1051" s="294" t="str">
        <f>IF(日報入力!G1051&gt;0,AI1051-AJ1051,"")</f>
        <v/>
      </c>
      <c r="AL1051" s="292" t="str">
        <f>IF(日報入力!G1051&gt;0,日報入力!E1051*日報入力!AM1051,"")</f>
        <v/>
      </c>
      <c r="AM1051" s="292" t="str">
        <f>IF(日報入力!G1051&gt;0,日報入力!AB1051*日報入力!AM1051,"")</f>
        <v/>
      </c>
      <c r="AN1051" s="68" t="str">
        <f>IF(日報入力!G1051&gt;0,日報入力!C1051,"")</f>
        <v/>
      </c>
      <c r="AO1051" s="68" t="str">
        <f>日報入力!B1051</f>
        <v/>
      </c>
      <c r="AP1051" s="68" t="str">
        <f>IF(日報入力!AQ1051,日報入力!BA1051,"")</f>
        <v/>
      </c>
      <c r="AQ1051" s="68" t="str">
        <f>IF(日報入力!AR1051,日報入力!BB1051,"")</f>
        <v/>
      </c>
      <c r="AR1051" s="68" t="str">
        <f>IF(日報入力!AS1051,"N勤","")</f>
        <v/>
      </c>
      <c r="AS1051" s="295" t="e">
        <f t="shared" si="65"/>
        <v>#VALUE!</v>
      </c>
      <c r="AT1051" s="439" t="str">
        <f>日報入力!AY1051</f>
        <v/>
      </c>
      <c r="AU1051" s="518" t="str">
        <f>IF(日報入力!G1051,G1051*60/E1051,"")</f>
        <v/>
      </c>
      <c r="AV1051" s="528" t="str">
        <f>IF(日報入力!AT1051,日報入力!AT1051,"")</f>
        <v/>
      </c>
      <c r="AW1051" s="529" t="str">
        <f>IF(日報入力!AT1051,AE1051/日報入力!AT1051,"")</f>
        <v/>
      </c>
      <c r="AX1051" s="530" t="e">
        <f>IF(1&lt;日報集計!AT1051,AT1051/(((F1051-I1051-J1051-N1051-O1051)*60)/(E1051)),"")</f>
        <v>#VALUE!</v>
      </c>
      <c r="AY1051" s="664" t="str">
        <f>IF(日報入力!H1051,AT1051/(((F1051-J1051)*60)/E1051),"")</f>
        <v/>
      </c>
      <c r="AZ1051" s="664" t="str">
        <f>IF(日報入力!I1051,AT1051/((G1051*60)/E1051),"")</f>
        <v/>
      </c>
      <c r="BA1051" s="296" t="str">
        <f>IF(日報入力!G1051,G1051/F1051,"")</f>
        <v/>
      </c>
      <c r="BB1051" s="386" t="e">
        <f t="shared" si="66"/>
        <v>#VALUE!</v>
      </c>
      <c r="BC1051" s="386" t="e">
        <f t="shared" si="67"/>
        <v>#VALUE!</v>
      </c>
      <c r="BD1051" s="80">
        <f>日報入力!AU1051</f>
        <v>0</v>
      </c>
      <c r="BE1051" s="534" t="str">
        <f>IF(日報入力!AV1051,日報入力!AV1051,"")</f>
        <v/>
      </c>
      <c r="BF1051" s="534" t="str">
        <f>IF(日報入力!AW1051,日報入力!AW1051,"")</f>
        <v/>
      </c>
      <c r="BG1051" s="398" t="str">
        <f>IF(日報入力!G1051,日報入力!K1051*日報入力!D1051*日報入力!BC1051,"")</f>
        <v/>
      </c>
    </row>
    <row r="1052" spans="1:59" ht="20.25" hidden="1" customHeight="1" x14ac:dyDescent="0.15">
      <c r="A1052" s="302" t="str">
        <f>IF(日報入力!G1052="","",日報入力!G1052)</f>
        <v/>
      </c>
      <c r="B1052" s="291" t="str">
        <f>IF(日報入力!G1052="","",日報入力!H1052)</f>
        <v/>
      </c>
      <c r="C1052" s="291" t="str">
        <f>IF(日報入力!G1052="","",日報入力!I1052)</f>
        <v/>
      </c>
      <c r="D1052" s="291" t="str">
        <f>IF(日報入力!G1052="","",日報入力!J1052)</f>
        <v/>
      </c>
      <c r="E1052" s="291" t="str">
        <f>IF(日報入力!G1052="","",日報入力!K1052)</f>
        <v/>
      </c>
      <c r="F1052" s="291" t="str">
        <f>IF(日報入力!G1052="","",日報入力!L1052)</f>
        <v/>
      </c>
      <c r="G1052" s="291" t="str">
        <f>IF(日報入力!G1052="","",日報入力!L1052-日報入力!O1052-日報入力!P1052-日報入力!Q1052-日報入力!R1052-日報入力!S1052-日報入力!T1052-日報入力!U1052-日報入力!V1052-日報入力!W1052-日報入力!X1052-日報入力!Y1052-日報入力!Z1052)</f>
        <v/>
      </c>
      <c r="H1052" s="291" t="str">
        <f>IF(日報入力!G1052="","",IF(日報入力!M1052&gt;=0,日報入力!M1052*F1052,F1052))</f>
        <v/>
      </c>
      <c r="I1052" s="291" t="str">
        <f>IF(日報入力!G1052="","",日報入力!O1052)</f>
        <v/>
      </c>
      <c r="J1052" s="291" t="str">
        <f>IF(日報入力!G1052="","",日報入力!P1052)</f>
        <v/>
      </c>
      <c r="K1052" s="291" t="str">
        <f>IF(日報入力!G1052="","",日報入力!Q1052)</f>
        <v/>
      </c>
      <c r="L1052" s="291" t="str">
        <f>IF(日報入力!G1052="","",日報入力!R1052)</f>
        <v/>
      </c>
      <c r="M1052" s="291" t="str">
        <f>IF(日報入力!G1052="","",日報入力!S1052)</f>
        <v/>
      </c>
      <c r="N1052" s="291" t="str">
        <f>IF(日報入力!G1052="","",日報入力!T1052)</f>
        <v/>
      </c>
      <c r="O1052" s="291" t="str">
        <f>IF(日報入力!G1052="","",日報入力!U1052)</f>
        <v/>
      </c>
      <c r="P1052" s="291" t="str">
        <f>IF(日報入力!G1052="","",日報入力!V1052)</f>
        <v/>
      </c>
      <c r="Q1052" s="291" t="str">
        <f>IF(日報入力!G1052="","",日報入力!W1052)</f>
        <v/>
      </c>
      <c r="R1052" s="291" t="str">
        <f>IF(日報入力!G1052="","",日報入力!X1052)</f>
        <v/>
      </c>
      <c r="S1052" s="291" t="str">
        <f>IF(日報入力!G1052="","",日報入力!Y1052)</f>
        <v/>
      </c>
      <c r="T1052" s="291" t="str">
        <f>IF(日報入力!G1052="","",日報入力!Z1052)</f>
        <v/>
      </c>
      <c r="U1052" s="291" t="str">
        <f>IF(日報入力!G1052="","",日報入力!AA1052)</f>
        <v/>
      </c>
      <c r="V1052" s="378" t="str">
        <f>IF(日報入力!G1052="","",日報入力!AB1052)</f>
        <v/>
      </c>
      <c r="W1052" s="291" t="str">
        <f>IF(日報入力!G1052="","",日報入力!AC1052)</f>
        <v/>
      </c>
      <c r="X1052" s="291" t="str">
        <f>IF(日報入力!G1052="","",日報入力!AD1052)</f>
        <v/>
      </c>
      <c r="Y1052" s="291" t="str">
        <f>IF(日報入力!G1052="","",日報入力!AE1052)</f>
        <v/>
      </c>
      <c r="Z1052" s="291" t="str">
        <f>IF(日報入力!G1052="","",日報入力!AF1052)</f>
        <v/>
      </c>
      <c r="AA1052" s="291" t="str">
        <f>IF(日報入力!G1052="","",日報入力!AG1052)</f>
        <v/>
      </c>
      <c r="AB1052" s="291" t="str">
        <f>IF(日報入力!G1052="","",日報入力!AH1052)</f>
        <v/>
      </c>
      <c r="AC1052" s="291" t="str">
        <f>IF(日報入力!G1052="","",日報入力!AI1052)</f>
        <v/>
      </c>
      <c r="AD1052" s="291" t="str">
        <f>IF(日報入力!G1052="","",日報入力!AJ1052)</f>
        <v/>
      </c>
      <c r="AE1052" s="292" t="str">
        <f>IF(日報入力!G1052="","",日報入力!E1052)</f>
        <v/>
      </c>
      <c r="AF1052" s="293" t="str">
        <f>IF(日報入力!G1052="","",日報入力!AK1052)</f>
        <v/>
      </c>
      <c r="AG1052" s="293" t="str">
        <f>IF(日報入力!G1052="","",日報入力!AL1052)</f>
        <v/>
      </c>
      <c r="AH1052" s="293" t="str">
        <f>IF(日報入力!G1052="","",日報入力!AM1052)</f>
        <v/>
      </c>
      <c r="AI1052" s="294" t="str">
        <f>IF(日報入力!G1052&gt;0,日報入力!D1052*日報入力!K1052*日報入力!AL1052,"")</f>
        <v/>
      </c>
      <c r="AJ1052" s="294" t="str">
        <f>IF(日報入力!G1052&gt;0,日報入力!E1052*日報入力!AL1052,"")</f>
        <v/>
      </c>
      <c r="AK1052" s="294" t="str">
        <f>IF(日報入力!G1052&gt;0,AI1052-AJ1052,"")</f>
        <v/>
      </c>
      <c r="AL1052" s="292" t="str">
        <f>IF(日報入力!G1052&gt;0,日報入力!E1052*日報入力!AM1052,"")</f>
        <v/>
      </c>
      <c r="AM1052" s="292" t="str">
        <f>IF(日報入力!G1052&gt;0,日報入力!AB1052*日報入力!AM1052,"")</f>
        <v/>
      </c>
      <c r="AN1052" s="68" t="str">
        <f>IF(日報入力!G1052&gt;0,日報入力!C1052,"")</f>
        <v/>
      </c>
      <c r="AO1052" s="68" t="str">
        <f>日報入力!B1052</f>
        <v/>
      </c>
      <c r="AP1052" s="68" t="str">
        <f>IF(日報入力!AQ1052,日報入力!BA1052,"")</f>
        <v/>
      </c>
      <c r="AQ1052" s="68" t="str">
        <f>IF(日報入力!AR1052,日報入力!BB1052,"")</f>
        <v/>
      </c>
      <c r="AR1052" s="68" t="str">
        <f>IF(日報入力!AS1052,"N勤","")</f>
        <v/>
      </c>
      <c r="AS1052" s="295" t="e">
        <f t="shared" si="65"/>
        <v>#VALUE!</v>
      </c>
      <c r="AT1052" s="439" t="str">
        <f>日報入力!AY1052</f>
        <v/>
      </c>
      <c r="AU1052" s="518" t="str">
        <f>IF(日報入力!G1052,G1052*60/E1052,"")</f>
        <v/>
      </c>
      <c r="AV1052" s="528" t="str">
        <f>IF(日報入力!AT1052,日報入力!AT1052,"")</f>
        <v/>
      </c>
      <c r="AW1052" s="529" t="str">
        <f>IF(日報入力!AT1052,AE1052/日報入力!AT1052,"")</f>
        <v/>
      </c>
      <c r="AX1052" s="530" t="e">
        <f>IF(1&lt;日報集計!AT1052,AT1052/(((F1052-I1052-J1052-N1052-O1052)*60)/(E1052)),"")</f>
        <v>#VALUE!</v>
      </c>
      <c r="AY1052" s="664" t="str">
        <f>IF(日報入力!H1052,AT1052/(((F1052-J1052)*60)/E1052),"")</f>
        <v/>
      </c>
      <c r="AZ1052" s="664" t="str">
        <f>IF(日報入力!I1052,AT1052/((G1052*60)/E1052),"")</f>
        <v/>
      </c>
      <c r="BA1052" s="296" t="str">
        <f>IF(日報入力!G1052,G1052/F1052,"")</f>
        <v/>
      </c>
      <c r="BB1052" s="386" t="e">
        <f t="shared" si="66"/>
        <v>#VALUE!</v>
      </c>
      <c r="BC1052" s="386" t="e">
        <f t="shared" si="67"/>
        <v>#VALUE!</v>
      </c>
      <c r="BD1052" s="80">
        <f>日報入力!AU1052</f>
        <v>0</v>
      </c>
      <c r="BE1052" s="534" t="str">
        <f>IF(日報入力!AV1052,日報入力!AV1052,"")</f>
        <v/>
      </c>
      <c r="BF1052" s="534" t="str">
        <f>IF(日報入力!AW1052,日報入力!AW1052,"")</f>
        <v/>
      </c>
      <c r="BG1052" s="398" t="str">
        <f>IF(日報入力!G1052,日報入力!K1052*日報入力!D1052*日報入力!BC1052,"")</f>
        <v/>
      </c>
    </row>
    <row r="1053" spans="1:59" ht="20.25" hidden="1" customHeight="1" x14ac:dyDescent="0.15">
      <c r="A1053" s="302" t="str">
        <f>IF(日報入力!G1053="","",日報入力!G1053)</f>
        <v/>
      </c>
      <c r="B1053" s="291" t="str">
        <f>IF(日報入力!G1053="","",日報入力!H1053)</f>
        <v/>
      </c>
      <c r="C1053" s="291" t="str">
        <f>IF(日報入力!G1053="","",日報入力!I1053)</f>
        <v/>
      </c>
      <c r="D1053" s="291" t="str">
        <f>IF(日報入力!G1053="","",日報入力!J1053)</f>
        <v/>
      </c>
      <c r="E1053" s="291" t="str">
        <f>IF(日報入力!G1053="","",日報入力!K1053)</f>
        <v/>
      </c>
      <c r="F1053" s="291" t="str">
        <f>IF(日報入力!G1053="","",日報入力!L1053)</f>
        <v/>
      </c>
      <c r="G1053" s="291" t="str">
        <f>IF(日報入力!G1053="","",日報入力!L1053-日報入力!O1053-日報入力!P1053-日報入力!Q1053-日報入力!R1053-日報入力!S1053-日報入力!T1053-日報入力!U1053-日報入力!V1053-日報入力!W1053-日報入力!X1053-日報入力!Y1053-日報入力!Z1053)</f>
        <v/>
      </c>
      <c r="H1053" s="291" t="str">
        <f>IF(日報入力!G1053="","",IF(日報入力!M1053&gt;=0,日報入力!M1053*F1053,F1053))</f>
        <v/>
      </c>
      <c r="I1053" s="291" t="str">
        <f>IF(日報入力!G1053="","",日報入力!O1053)</f>
        <v/>
      </c>
      <c r="J1053" s="291" t="str">
        <f>IF(日報入力!G1053="","",日報入力!P1053)</f>
        <v/>
      </c>
      <c r="K1053" s="291" t="str">
        <f>IF(日報入力!G1053="","",日報入力!Q1053)</f>
        <v/>
      </c>
      <c r="L1053" s="291" t="str">
        <f>IF(日報入力!G1053="","",日報入力!R1053)</f>
        <v/>
      </c>
      <c r="M1053" s="291" t="str">
        <f>IF(日報入力!G1053="","",日報入力!S1053)</f>
        <v/>
      </c>
      <c r="N1053" s="291" t="str">
        <f>IF(日報入力!G1053="","",日報入力!T1053)</f>
        <v/>
      </c>
      <c r="O1053" s="291" t="str">
        <f>IF(日報入力!G1053="","",日報入力!U1053)</f>
        <v/>
      </c>
      <c r="P1053" s="291" t="str">
        <f>IF(日報入力!G1053="","",日報入力!V1053)</f>
        <v/>
      </c>
      <c r="Q1053" s="291" t="str">
        <f>IF(日報入力!G1053="","",日報入力!W1053)</f>
        <v/>
      </c>
      <c r="R1053" s="291" t="str">
        <f>IF(日報入力!G1053="","",日報入力!X1053)</f>
        <v/>
      </c>
      <c r="S1053" s="291" t="str">
        <f>IF(日報入力!G1053="","",日報入力!Y1053)</f>
        <v/>
      </c>
      <c r="T1053" s="291" t="str">
        <f>IF(日報入力!G1053="","",日報入力!Z1053)</f>
        <v/>
      </c>
      <c r="U1053" s="291" t="str">
        <f>IF(日報入力!G1053="","",日報入力!AA1053)</f>
        <v/>
      </c>
      <c r="V1053" s="378" t="str">
        <f>IF(日報入力!G1053="","",日報入力!AB1053)</f>
        <v/>
      </c>
      <c r="W1053" s="291" t="str">
        <f>IF(日報入力!G1053="","",日報入力!AC1053)</f>
        <v/>
      </c>
      <c r="X1053" s="291" t="str">
        <f>IF(日報入力!G1053="","",日報入力!AD1053)</f>
        <v/>
      </c>
      <c r="Y1053" s="291" t="str">
        <f>IF(日報入力!G1053="","",日報入力!AE1053)</f>
        <v/>
      </c>
      <c r="Z1053" s="291" t="str">
        <f>IF(日報入力!G1053="","",日報入力!AF1053)</f>
        <v/>
      </c>
      <c r="AA1053" s="291" t="str">
        <f>IF(日報入力!G1053="","",日報入力!AG1053)</f>
        <v/>
      </c>
      <c r="AB1053" s="291" t="str">
        <f>IF(日報入力!G1053="","",日報入力!AH1053)</f>
        <v/>
      </c>
      <c r="AC1053" s="291" t="str">
        <f>IF(日報入力!G1053="","",日報入力!AI1053)</f>
        <v/>
      </c>
      <c r="AD1053" s="291" t="str">
        <f>IF(日報入力!G1053="","",日報入力!AJ1053)</f>
        <v/>
      </c>
      <c r="AE1053" s="292" t="str">
        <f>IF(日報入力!G1053="","",日報入力!E1053)</f>
        <v/>
      </c>
      <c r="AF1053" s="293" t="str">
        <f>IF(日報入力!G1053="","",日報入力!AK1053)</f>
        <v/>
      </c>
      <c r="AG1053" s="293" t="str">
        <f>IF(日報入力!G1053="","",日報入力!AL1053)</f>
        <v/>
      </c>
      <c r="AH1053" s="293" t="str">
        <f>IF(日報入力!G1053="","",日報入力!AM1053)</f>
        <v/>
      </c>
      <c r="AI1053" s="294" t="str">
        <f>IF(日報入力!G1053&gt;0,日報入力!D1053*日報入力!K1053*日報入力!AL1053,"")</f>
        <v/>
      </c>
      <c r="AJ1053" s="294" t="str">
        <f>IF(日報入力!G1053&gt;0,日報入力!E1053*日報入力!AL1053,"")</f>
        <v/>
      </c>
      <c r="AK1053" s="294" t="str">
        <f>IF(日報入力!G1053&gt;0,AI1053-AJ1053,"")</f>
        <v/>
      </c>
      <c r="AL1053" s="292" t="str">
        <f>IF(日報入力!G1053&gt;0,日報入力!E1053*日報入力!AM1053,"")</f>
        <v/>
      </c>
      <c r="AM1053" s="292" t="str">
        <f>IF(日報入力!G1053&gt;0,日報入力!AB1053*日報入力!AM1053,"")</f>
        <v/>
      </c>
      <c r="AN1053" s="68" t="str">
        <f>IF(日報入力!G1053&gt;0,日報入力!C1053,"")</f>
        <v/>
      </c>
      <c r="AO1053" s="68" t="str">
        <f>日報入力!B1053</f>
        <v/>
      </c>
      <c r="AP1053" s="68" t="str">
        <f>IF(日報入力!AQ1053,日報入力!BA1053,"")</f>
        <v/>
      </c>
      <c r="AQ1053" s="68" t="str">
        <f>IF(日報入力!AR1053,日報入力!BB1053,"")</f>
        <v/>
      </c>
      <c r="AR1053" s="68" t="str">
        <f>IF(日報入力!AS1053,"N勤","")</f>
        <v/>
      </c>
      <c r="AS1053" s="295" t="e">
        <f t="shared" si="65"/>
        <v>#VALUE!</v>
      </c>
      <c r="AT1053" s="439" t="str">
        <f>日報入力!AY1053</f>
        <v/>
      </c>
      <c r="AU1053" s="518" t="str">
        <f>IF(日報入力!G1053,G1053*60/E1053,"")</f>
        <v/>
      </c>
      <c r="AV1053" s="528" t="str">
        <f>IF(日報入力!AT1053,日報入力!AT1053,"")</f>
        <v/>
      </c>
      <c r="AW1053" s="529" t="str">
        <f>IF(日報入力!AT1053,AE1053/日報入力!AT1053,"")</f>
        <v/>
      </c>
      <c r="AX1053" s="530" t="e">
        <f>IF(1&lt;日報集計!AT1053,AT1053/(((F1053-I1053-J1053-N1053-O1053)*60)/(E1053)),"")</f>
        <v>#VALUE!</v>
      </c>
      <c r="AY1053" s="664" t="str">
        <f>IF(日報入力!H1053,AT1053/(((F1053-J1053)*60)/E1053),"")</f>
        <v/>
      </c>
      <c r="AZ1053" s="664" t="str">
        <f>IF(日報入力!I1053,AT1053/((G1053*60)/E1053),"")</f>
        <v/>
      </c>
      <c r="BA1053" s="296" t="str">
        <f>IF(日報入力!G1053,G1053/F1053,"")</f>
        <v/>
      </c>
      <c r="BB1053" s="386" t="e">
        <f t="shared" si="66"/>
        <v>#VALUE!</v>
      </c>
      <c r="BC1053" s="386" t="e">
        <f t="shared" si="67"/>
        <v>#VALUE!</v>
      </c>
      <c r="BD1053" s="80">
        <f>日報入力!AU1053</f>
        <v>0</v>
      </c>
      <c r="BE1053" s="534" t="str">
        <f>IF(日報入力!AV1053,日報入力!AV1053,"")</f>
        <v/>
      </c>
      <c r="BF1053" s="534" t="str">
        <f>IF(日報入力!AW1053,日報入力!AW1053,"")</f>
        <v/>
      </c>
      <c r="BG1053" s="398" t="str">
        <f>IF(日報入力!G1053,日報入力!K1053*日報入力!D1053*日報入力!BC1053,"")</f>
        <v/>
      </c>
    </row>
    <row r="1054" spans="1:59" ht="20.25" hidden="1" customHeight="1" x14ac:dyDescent="0.15">
      <c r="A1054" s="302" t="str">
        <f>IF(日報入力!G1054="","",日報入力!G1054)</f>
        <v/>
      </c>
      <c r="B1054" s="291" t="str">
        <f>IF(日報入力!G1054="","",日報入力!H1054)</f>
        <v/>
      </c>
      <c r="C1054" s="291" t="str">
        <f>IF(日報入力!G1054="","",日報入力!I1054)</f>
        <v/>
      </c>
      <c r="D1054" s="291" t="str">
        <f>IF(日報入力!G1054="","",日報入力!J1054)</f>
        <v/>
      </c>
      <c r="E1054" s="291" t="str">
        <f>IF(日報入力!G1054="","",日報入力!K1054)</f>
        <v/>
      </c>
      <c r="F1054" s="291" t="str">
        <f>IF(日報入力!G1054="","",日報入力!L1054)</f>
        <v/>
      </c>
      <c r="G1054" s="291" t="str">
        <f>IF(日報入力!G1054="","",日報入力!L1054-日報入力!O1054-日報入力!P1054-日報入力!Q1054-日報入力!R1054-日報入力!S1054-日報入力!T1054-日報入力!U1054-日報入力!V1054-日報入力!W1054-日報入力!X1054-日報入力!Y1054-日報入力!Z1054)</f>
        <v/>
      </c>
      <c r="H1054" s="291" t="str">
        <f>IF(日報入力!G1054="","",IF(日報入力!M1054&gt;=0,日報入力!M1054*F1054,F1054))</f>
        <v/>
      </c>
      <c r="I1054" s="291" t="str">
        <f>IF(日報入力!G1054="","",日報入力!O1054)</f>
        <v/>
      </c>
      <c r="J1054" s="291" t="str">
        <f>IF(日報入力!G1054="","",日報入力!P1054)</f>
        <v/>
      </c>
      <c r="K1054" s="291" t="str">
        <f>IF(日報入力!G1054="","",日報入力!Q1054)</f>
        <v/>
      </c>
      <c r="L1054" s="291" t="str">
        <f>IF(日報入力!G1054="","",日報入力!R1054)</f>
        <v/>
      </c>
      <c r="M1054" s="291" t="str">
        <f>IF(日報入力!G1054="","",日報入力!S1054)</f>
        <v/>
      </c>
      <c r="N1054" s="291" t="str">
        <f>IF(日報入力!G1054="","",日報入力!T1054)</f>
        <v/>
      </c>
      <c r="O1054" s="291" t="str">
        <f>IF(日報入力!G1054="","",日報入力!U1054)</f>
        <v/>
      </c>
      <c r="P1054" s="291" t="str">
        <f>IF(日報入力!G1054="","",日報入力!V1054)</f>
        <v/>
      </c>
      <c r="Q1054" s="291" t="str">
        <f>IF(日報入力!G1054="","",日報入力!W1054)</f>
        <v/>
      </c>
      <c r="R1054" s="291" t="str">
        <f>IF(日報入力!G1054="","",日報入力!X1054)</f>
        <v/>
      </c>
      <c r="S1054" s="291" t="str">
        <f>IF(日報入力!G1054="","",日報入力!Y1054)</f>
        <v/>
      </c>
      <c r="T1054" s="291" t="str">
        <f>IF(日報入力!G1054="","",日報入力!Z1054)</f>
        <v/>
      </c>
      <c r="U1054" s="291" t="str">
        <f>IF(日報入力!G1054="","",日報入力!AA1054)</f>
        <v/>
      </c>
      <c r="V1054" s="378" t="str">
        <f>IF(日報入力!G1054="","",日報入力!AB1054)</f>
        <v/>
      </c>
      <c r="W1054" s="291" t="str">
        <f>IF(日報入力!G1054="","",日報入力!AC1054)</f>
        <v/>
      </c>
      <c r="X1054" s="291" t="str">
        <f>IF(日報入力!G1054="","",日報入力!AD1054)</f>
        <v/>
      </c>
      <c r="Y1054" s="291" t="str">
        <f>IF(日報入力!G1054="","",日報入力!AE1054)</f>
        <v/>
      </c>
      <c r="Z1054" s="291" t="str">
        <f>IF(日報入力!G1054="","",日報入力!AF1054)</f>
        <v/>
      </c>
      <c r="AA1054" s="291" t="str">
        <f>IF(日報入力!G1054="","",日報入力!AG1054)</f>
        <v/>
      </c>
      <c r="AB1054" s="291" t="str">
        <f>IF(日報入力!G1054="","",日報入力!AH1054)</f>
        <v/>
      </c>
      <c r="AC1054" s="291" t="str">
        <f>IF(日報入力!G1054="","",日報入力!AI1054)</f>
        <v/>
      </c>
      <c r="AD1054" s="291" t="str">
        <f>IF(日報入力!G1054="","",日報入力!AJ1054)</f>
        <v/>
      </c>
      <c r="AE1054" s="292" t="str">
        <f>IF(日報入力!G1054="","",日報入力!E1054)</f>
        <v/>
      </c>
      <c r="AF1054" s="293" t="str">
        <f>IF(日報入力!G1054="","",日報入力!AK1054)</f>
        <v/>
      </c>
      <c r="AG1054" s="293" t="str">
        <f>IF(日報入力!G1054="","",日報入力!AL1054)</f>
        <v/>
      </c>
      <c r="AH1054" s="293" t="str">
        <f>IF(日報入力!G1054="","",日報入力!AM1054)</f>
        <v/>
      </c>
      <c r="AI1054" s="294" t="str">
        <f>IF(日報入力!G1054&gt;0,日報入力!D1054*日報入力!K1054*日報入力!AL1054,"")</f>
        <v/>
      </c>
      <c r="AJ1054" s="294" t="str">
        <f>IF(日報入力!G1054&gt;0,日報入力!E1054*日報入力!AL1054,"")</f>
        <v/>
      </c>
      <c r="AK1054" s="294" t="str">
        <f>IF(日報入力!G1054&gt;0,AI1054-AJ1054,"")</f>
        <v/>
      </c>
      <c r="AL1054" s="292" t="str">
        <f>IF(日報入力!G1054&gt;0,日報入力!E1054*日報入力!AM1054,"")</f>
        <v/>
      </c>
      <c r="AM1054" s="292" t="str">
        <f>IF(日報入力!G1054&gt;0,日報入力!AB1054*日報入力!AM1054,"")</f>
        <v/>
      </c>
      <c r="AN1054" s="68" t="str">
        <f>IF(日報入力!G1054&gt;0,日報入力!C1054,"")</f>
        <v/>
      </c>
      <c r="AO1054" s="68" t="str">
        <f>日報入力!B1054</f>
        <v/>
      </c>
      <c r="AP1054" s="68" t="str">
        <f>IF(日報入力!AQ1054,日報入力!BA1054,"")</f>
        <v/>
      </c>
      <c r="AQ1054" s="68" t="str">
        <f>IF(日報入力!AR1054,日報入力!BB1054,"")</f>
        <v/>
      </c>
      <c r="AR1054" s="68" t="str">
        <f>IF(日報入力!AS1054,"N勤","")</f>
        <v/>
      </c>
      <c r="AS1054" s="295" t="e">
        <f t="shared" si="65"/>
        <v>#VALUE!</v>
      </c>
      <c r="AT1054" s="439" t="str">
        <f>日報入力!AY1054</f>
        <v/>
      </c>
      <c r="AU1054" s="518" t="str">
        <f>IF(日報入力!G1054,G1054*60/E1054,"")</f>
        <v/>
      </c>
      <c r="AV1054" s="528" t="str">
        <f>IF(日報入力!AT1054,日報入力!AT1054,"")</f>
        <v/>
      </c>
      <c r="AW1054" s="529" t="str">
        <f>IF(日報入力!AT1054,AE1054/日報入力!AT1054,"")</f>
        <v/>
      </c>
      <c r="AX1054" s="530" t="e">
        <f>IF(1&lt;日報集計!AT1054,AT1054/(((F1054-I1054-J1054-N1054-O1054)*60)/(E1054)),"")</f>
        <v>#VALUE!</v>
      </c>
      <c r="AY1054" s="664" t="str">
        <f>IF(日報入力!H1054,AT1054/(((F1054-J1054)*60)/E1054),"")</f>
        <v/>
      </c>
      <c r="AZ1054" s="664" t="str">
        <f>IF(日報入力!I1054,AT1054/((G1054*60)/E1054),"")</f>
        <v/>
      </c>
      <c r="BA1054" s="296" t="str">
        <f>IF(日報入力!G1054,G1054/F1054,"")</f>
        <v/>
      </c>
      <c r="BB1054" s="386" t="e">
        <f t="shared" si="66"/>
        <v>#VALUE!</v>
      </c>
      <c r="BC1054" s="386" t="e">
        <f t="shared" si="67"/>
        <v>#VALUE!</v>
      </c>
      <c r="BD1054" s="80">
        <f>日報入力!AU1054</f>
        <v>0</v>
      </c>
      <c r="BE1054" s="534" t="str">
        <f>IF(日報入力!AV1054,日報入力!AV1054,"")</f>
        <v/>
      </c>
      <c r="BF1054" s="534" t="str">
        <f>IF(日報入力!AW1054,日報入力!AW1054,"")</f>
        <v/>
      </c>
      <c r="BG1054" s="398" t="str">
        <f>IF(日報入力!G1054,日報入力!K1054*日報入力!D1054*日報入力!BC1054,"")</f>
        <v/>
      </c>
    </row>
    <row r="1055" spans="1:59" ht="20.25" hidden="1" customHeight="1" x14ac:dyDescent="0.15">
      <c r="A1055" s="302" t="str">
        <f>IF(日報入力!G1055="","",日報入力!G1055)</f>
        <v/>
      </c>
      <c r="B1055" s="291" t="str">
        <f>IF(日報入力!G1055="","",日報入力!H1055)</f>
        <v/>
      </c>
      <c r="C1055" s="291" t="str">
        <f>IF(日報入力!G1055="","",日報入力!I1055)</f>
        <v/>
      </c>
      <c r="D1055" s="291" t="str">
        <f>IF(日報入力!G1055="","",日報入力!J1055)</f>
        <v/>
      </c>
      <c r="E1055" s="291" t="str">
        <f>IF(日報入力!G1055="","",日報入力!K1055)</f>
        <v/>
      </c>
      <c r="F1055" s="291" t="str">
        <f>IF(日報入力!G1055="","",日報入力!L1055)</f>
        <v/>
      </c>
      <c r="G1055" s="291" t="str">
        <f>IF(日報入力!G1055="","",日報入力!L1055-日報入力!O1055-日報入力!P1055-日報入力!Q1055-日報入力!R1055-日報入力!S1055-日報入力!T1055-日報入力!U1055-日報入力!V1055-日報入力!W1055-日報入力!X1055-日報入力!Y1055-日報入力!Z1055)</f>
        <v/>
      </c>
      <c r="H1055" s="291" t="str">
        <f>IF(日報入力!G1055="","",IF(日報入力!M1055&gt;=0,日報入力!M1055*F1055,F1055))</f>
        <v/>
      </c>
      <c r="I1055" s="291" t="str">
        <f>IF(日報入力!G1055="","",日報入力!O1055)</f>
        <v/>
      </c>
      <c r="J1055" s="291" t="str">
        <f>IF(日報入力!G1055="","",日報入力!P1055)</f>
        <v/>
      </c>
      <c r="K1055" s="291" t="str">
        <f>IF(日報入力!G1055="","",日報入力!Q1055)</f>
        <v/>
      </c>
      <c r="L1055" s="291" t="str">
        <f>IF(日報入力!G1055="","",日報入力!R1055)</f>
        <v/>
      </c>
      <c r="M1055" s="291" t="str">
        <f>IF(日報入力!G1055="","",日報入力!S1055)</f>
        <v/>
      </c>
      <c r="N1055" s="291" t="str">
        <f>IF(日報入力!G1055="","",日報入力!T1055)</f>
        <v/>
      </c>
      <c r="O1055" s="291" t="str">
        <f>IF(日報入力!G1055="","",日報入力!U1055)</f>
        <v/>
      </c>
      <c r="P1055" s="291" t="str">
        <f>IF(日報入力!G1055="","",日報入力!V1055)</f>
        <v/>
      </c>
      <c r="Q1055" s="291" t="str">
        <f>IF(日報入力!G1055="","",日報入力!W1055)</f>
        <v/>
      </c>
      <c r="R1055" s="291" t="str">
        <f>IF(日報入力!G1055="","",日報入力!X1055)</f>
        <v/>
      </c>
      <c r="S1055" s="291" t="str">
        <f>IF(日報入力!G1055="","",日報入力!Y1055)</f>
        <v/>
      </c>
      <c r="T1055" s="291" t="str">
        <f>IF(日報入力!G1055="","",日報入力!Z1055)</f>
        <v/>
      </c>
      <c r="U1055" s="291" t="str">
        <f>IF(日報入力!G1055="","",日報入力!AA1055)</f>
        <v/>
      </c>
      <c r="V1055" s="378" t="str">
        <f>IF(日報入力!G1055="","",日報入力!AB1055)</f>
        <v/>
      </c>
      <c r="W1055" s="291" t="str">
        <f>IF(日報入力!G1055="","",日報入力!AC1055)</f>
        <v/>
      </c>
      <c r="X1055" s="291" t="str">
        <f>IF(日報入力!G1055="","",日報入力!AD1055)</f>
        <v/>
      </c>
      <c r="Y1055" s="291" t="str">
        <f>IF(日報入力!G1055="","",日報入力!AE1055)</f>
        <v/>
      </c>
      <c r="Z1055" s="291" t="str">
        <f>IF(日報入力!G1055="","",日報入力!AF1055)</f>
        <v/>
      </c>
      <c r="AA1055" s="291" t="str">
        <f>IF(日報入力!G1055="","",日報入力!AG1055)</f>
        <v/>
      </c>
      <c r="AB1055" s="291" t="str">
        <f>IF(日報入力!G1055="","",日報入力!AH1055)</f>
        <v/>
      </c>
      <c r="AC1055" s="291" t="str">
        <f>IF(日報入力!G1055="","",日報入力!AI1055)</f>
        <v/>
      </c>
      <c r="AD1055" s="291" t="str">
        <f>IF(日報入力!G1055="","",日報入力!AJ1055)</f>
        <v/>
      </c>
      <c r="AE1055" s="292" t="str">
        <f>IF(日報入力!G1055="","",日報入力!E1055)</f>
        <v/>
      </c>
      <c r="AF1055" s="293" t="str">
        <f>IF(日報入力!G1055="","",日報入力!AK1055)</f>
        <v/>
      </c>
      <c r="AG1055" s="293" t="str">
        <f>IF(日報入力!G1055="","",日報入力!AL1055)</f>
        <v/>
      </c>
      <c r="AH1055" s="293" t="str">
        <f>IF(日報入力!G1055="","",日報入力!AM1055)</f>
        <v/>
      </c>
      <c r="AI1055" s="294" t="str">
        <f>IF(日報入力!G1055&gt;0,日報入力!D1055*日報入力!K1055*日報入力!AL1055,"")</f>
        <v/>
      </c>
      <c r="AJ1055" s="294" t="str">
        <f>IF(日報入力!G1055&gt;0,日報入力!E1055*日報入力!AL1055,"")</f>
        <v/>
      </c>
      <c r="AK1055" s="294" t="str">
        <f>IF(日報入力!G1055&gt;0,AI1055-AJ1055,"")</f>
        <v/>
      </c>
      <c r="AL1055" s="292" t="str">
        <f>IF(日報入力!G1055&gt;0,日報入力!E1055*日報入力!AM1055,"")</f>
        <v/>
      </c>
      <c r="AM1055" s="292" t="str">
        <f>IF(日報入力!G1055&gt;0,日報入力!AB1055*日報入力!AM1055,"")</f>
        <v/>
      </c>
      <c r="AN1055" s="68" t="str">
        <f>IF(日報入力!G1055&gt;0,日報入力!C1055,"")</f>
        <v/>
      </c>
      <c r="AO1055" s="68" t="str">
        <f>日報入力!B1055</f>
        <v/>
      </c>
      <c r="AP1055" s="68" t="str">
        <f>IF(日報入力!AQ1055,日報入力!BA1055,"")</f>
        <v/>
      </c>
      <c r="AQ1055" s="68" t="str">
        <f>IF(日報入力!AR1055,日報入力!BB1055,"")</f>
        <v/>
      </c>
      <c r="AR1055" s="68" t="str">
        <f>IF(日報入力!AS1055,"N勤","")</f>
        <v/>
      </c>
      <c r="AS1055" s="295" t="e">
        <f t="shared" si="65"/>
        <v>#VALUE!</v>
      </c>
      <c r="AT1055" s="439" t="str">
        <f>日報入力!AY1055</f>
        <v/>
      </c>
      <c r="AU1055" s="518" t="str">
        <f>IF(日報入力!G1055,G1055*60/E1055,"")</f>
        <v/>
      </c>
      <c r="AV1055" s="528" t="str">
        <f>IF(日報入力!AT1055,日報入力!AT1055,"")</f>
        <v/>
      </c>
      <c r="AW1055" s="529" t="str">
        <f>IF(日報入力!AT1055,AE1055/日報入力!AT1055,"")</f>
        <v/>
      </c>
      <c r="AX1055" s="530" t="e">
        <f>IF(1&lt;日報集計!AT1055,AT1055/(((F1055-I1055-J1055-N1055-O1055)*60)/(E1055)),"")</f>
        <v>#VALUE!</v>
      </c>
      <c r="AY1055" s="664" t="str">
        <f>IF(日報入力!H1055,AT1055/(((F1055-J1055)*60)/E1055),"")</f>
        <v/>
      </c>
      <c r="AZ1055" s="664" t="str">
        <f>IF(日報入力!I1055,AT1055/((G1055*60)/E1055),"")</f>
        <v/>
      </c>
      <c r="BA1055" s="296" t="str">
        <f>IF(日報入力!G1055,G1055/F1055,"")</f>
        <v/>
      </c>
      <c r="BB1055" s="386" t="e">
        <f t="shared" si="66"/>
        <v>#VALUE!</v>
      </c>
      <c r="BC1055" s="386" t="e">
        <f t="shared" si="67"/>
        <v>#VALUE!</v>
      </c>
      <c r="BD1055" s="80">
        <f>日報入力!AU1055</f>
        <v>0</v>
      </c>
      <c r="BE1055" s="534" t="str">
        <f>IF(日報入力!AV1055,日報入力!AV1055,"")</f>
        <v/>
      </c>
      <c r="BF1055" s="534" t="str">
        <f>IF(日報入力!AW1055,日報入力!AW1055,"")</f>
        <v/>
      </c>
      <c r="BG1055" s="398" t="str">
        <f>IF(日報入力!G1055,日報入力!K1055*日報入力!D1055*日報入力!BC1055,"")</f>
        <v/>
      </c>
    </row>
    <row r="1056" spans="1:59" ht="20.25" hidden="1" customHeight="1" x14ac:dyDescent="0.15">
      <c r="A1056" s="302" t="str">
        <f>IF(日報入力!G1056="","",日報入力!G1056)</f>
        <v/>
      </c>
      <c r="B1056" s="291" t="str">
        <f>IF(日報入力!G1056="","",日報入力!H1056)</f>
        <v/>
      </c>
      <c r="C1056" s="291" t="str">
        <f>IF(日報入力!G1056="","",日報入力!I1056)</f>
        <v/>
      </c>
      <c r="D1056" s="291" t="str">
        <f>IF(日報入力!G1056="","",日報入力!J1056)</f>
        <v/>
      </c>
      <c r="E1056" s="291" t="str">
        <f>IF(日報入力!G1056="","",日報入力!K1056)</f>
        <v/>
      </c>
      <c r="F1056" s="291" t="str">
        <f>IF(日報入力!G1056="","",日報入力!L1056)</f>
        <v/>
      </c>
      <c r="G1056" s="291" t="str">
        <f>IF(日報入力!G1056="","",日報入力!L1056-日報入力!O1056-日報入力!P1056-日報入力!Q1056-日報入力!R1056-日報入力!S1056-日報入力!T1056-日報入力!U1056-日報入力!V1056-日報入力!W1056-日報入力!X1056-日報入力!Y1056-日報入力!Z1056)</f>
        <v/>
      </c>
      <c r="H1056" s="291" t="str">
        <f>IF(日報入力!G1056="","",IF(日報入力!M1056&gt;=0,日報入力!M1056*F1056,F1056))</f>
        <v/>
      </c>
      <c r="I1056" s="291" t="str">
        <f>IF(日報入力!G1056="","",日報入力!O1056)</f>
        <v/>
      </c>
      <c r="J1056" s="291" t="str">
        <f>IF(日報入力!G1056="","",日報入力!P1056)</f>
        <v/>
      </c>
      <c r="K1056" s="291" t="str">
        <f>IF(日報入力!G1056="","",日報入力!Q1056)</f>
        <v/>
      </c>
      <c r="L1056" s="291" t="str">
        <f>IF(日報入力!G1056="","",日報入力!R1056)</f>
        <v/>
      </c>
      <c r="M1056" s="291" t="str">
        <f>IF(日報入力!G1056="","",日報入力!S1056)</f>
        <v/>
      </c>
      <c r="N1056" s="291" t="str">
        <f>IF(日報入力!G1056="","",日報入力!T1056)</f>
        <v/>
      </c>
      <c r="O1056" s="291" t="str">
        <f>IF(日報入力!G1056="","",日報入力!U1056)</f>
        <v/>
      </c>
      <c r="P1056" s="291" t="str">
        <f>IF(日報入力!G1056="","",日報入力!V1056)</f>
        <v/>
      </c>
      <c r="Q1056" s="291" t="str">
        <f>IF(日報入力!G1056="","",日報入力!W1056)</f>
        <v/>
      </c>
      <c r="R1056" s="291" t="str">
        <f>IF(日報入力!G1056="","",日報入力!X1056)</f>
        <v/>
      </c>
      <c r="S1056" s="291" t="str">
        <f>IF(日報入力!G1056="","",日報入力!Y1056)</f>
        <v/>
      </c>
      <c r="T1056" s="291" t="str">
        <f>IF(日報入力!G1056="","",日報入力!Z1056)</f>
        <v/>
      </c>
      <c r="U1056" s="291" t="str">
        <f>IF(日報入力!G1056="","",日報入力!AA1056)</f>
        <v/>
      </c>
      <c r="V1056" s="378" t="str">
        <f>IF(日報入力!G1056="","",日報入力!AB1056)</f>
        <v/>
      </c>
      <c r="W1056" s="291" t="str">
        <f>IF(日報入力!G1056="","",日報入力!AC1056)</f>
        <v/>
      </c>
      <c r="X1056" s="291" t="str">
        <f>IF(日報入力!G1056="","",日報入力!AD1056)</f>
        <v/>
      </c>
      <c r="Y1056" s="291" t="str">
        <f>IF(日報入力!G1056="","",日報入力!AE1056)</f>
        <v/>
      </c>
      <c r="Z1056" s="291" t="str">
        <f>IF(日報入力!G1056="","",日報入力!AF1056)</f>
        <v/>
      </c>
      <c r="AA1056" s="291" t="str">
        <f>IF(日報入力!G1056="","",日報入力!AG1056)</f>
        <v/>
      </c>
      <c r="AB1056" s="291" t="str">
        <f>IF(日報入力!G1056="","",日報入力!AH1056)</f>
        <v/>
      </c>
      <c r="AC1056" s="291" t="str">
        <f>IF(日報入力!G1056="","",日報入力!AI1056)</f>
        <v/>
      </c>
      <c r="AD1056" s="291" t="str">
        <f>IF(日報入力!G1056="","",日報入力!AJ1056)</f>
        <v/>
      </c>
      <c r="AE1056" s="292" t="str">
        <f>IF(日報入力!G1056="","",日報入力!E1056)</f>
        <v/>
      </c>
      <c r="AF1056" s="293" t="str">
        <f>IF(日報入力!G1056="","",日報入力!AK1056)</f>
        <v/>
      </c>
      <c r="AG1056" s="293" t="str">
        <f>IF(日報入力!G1056="","",日報入力!AL1056)</f>
        <v/>
      </c>
      <c r="AH1056" s="293" t="str">
        <f>IF(日報入力!G1056="","",日報入力!AM1056)</f>
        <v/>
      </c>
      <c r="AI1056" s="294" t="str">
        <f>IF(日報入力!G1056&gt;0,日報入力!D1056*日報入力!K1056*日報入力!AL1056,"")</f>
        <v/>
      </c>
      <c r="AJ1056" s="294" t="str">
        <f>IF(日報入力!G1056&gt;0,日報入力!E1056*日報入力!AL1056,"")</f>
        <v/>
      </c>
      <c r="AK1056" s="294" t="str">
        <f>IF(日報入力!G1056&gt;0,AI1056-AJ1056,"")</f>
        <v/>
      </c>
      <c r="AL1056" s="292" t="str">
        <f>IF(日報入力!G1056&gt;0,日報入力!E1056*日報入力!AM1056,"")</f>
        <v/>
      </c>
      <c r="AM1056" s="292" t="str">
        <f>IF(日報入力!G1056&gt;0,日報入力!AB1056*日報入力!AM1056,"")</f>
        <v/>
      </c>
      <c r="AN1056" s="68" t="str">
        <f>IF(日報入力!G1056&gt;0,日報入力!C1056,"")</f>
        <v/>
      </c>
      <c r="AO1056" s="68" t="str">
        <f>日報入力!B1056</f>
        <v/>
      </c>
      <c r="AP1056" s="68" t="str">
        <f>IF(日報入力!AQ1056,日報入力!BA1056,"")</f>
        <v/>
      </c>
      <c r="AQ1056" s="68" t="str">
        <f>IF(日報入力!AR1056,日報入力!BB1056,"")</f>
        <v/>
      </c>
      <c r="AR1056" s="68" t="str">
        <f>IF(日報入力!AS1056,"N勤","")</f>
        <v/>
      </c>
      <c r="AS1056" s="295" t="e">
        <f t="shared" si="65"/>
        <v>#VALUE!</v>
      </c>
      <c r="AT1056" s="439" t="str">
        <f>日報入力!AY1056</f>
        <v/>
      </c>
      <c r="AU1056" s="518" t="str">
        <f>IF(日報入力!G1056,G1056*60/E1056,"")</f>
        <v/>
      </c>
      <c r="AV1056" s="528" t="str">
        <f>IF(日報入力!AT1056,日報入力!AT1056,"")</f>
        <v/>
      </c>
      <c r="AW1056" s="529" t="str">
        <f>IF(日報入力!AT1056,AE1056/日報入力!AT1056,"")</f>
        <v/>
      </c>
      <c r="AX1056" s="530" t="e">
        <f>IF(1&lt;日報集計!AT1056,AT1056/(((F1056-I1056-J1056-N1056-O1056)*60)/(E1056)),"")</f>
        <v>#VALUE!</v>
      </c>
      <c r="AY1056" s="664" t="str">
        <f>IF(日報入力!H1056,AT1056/(((F1056-J1056)*60)/E1056),"")</f>
        <v/>
      </c>
      <c r="AZ1056" s="664" t="str">
        <f>IF(日報入力!I1056,AT1056/((G1056*60)/E1056),"")</f>
        <v/>
      </c>
      <c r="BA1056" s="296" t="str">
        <f>IF(日報入力!G1056,G1056/F1056,"")</f>
        <v/>
      </c>
      <c r="BB1056" s="386" t="e">
        <f t="shared" si="66"/>
        <v>#VALUE!</v>
      </c>
      <c r="BC1056" s="386" t="e">
        <f t="shared" si="67"/>
        <v>#VALUE!</v>
      </c>
      <c r="BD1056" s="80">
        <f>日報入力!AU1056</f>
        <v>0</v>
      </c>
      <c r="BE1056" s="534" t="str">
        <f>IF(日報入力!AV1056,日報入力!AV1056,"")</f>
        <v/>
      </c>
      <c r="BF1056" s="534" t="str">
        <f>IF(日報入力!AW1056,日報入力!AW1056,"")</f>
        <v/>
      </c>
      <c r="BG1056" s="398" t="str">
        <f>IF(日報入力!G1056,日報入力!K1056*日報入力!D1056*日報入力!BC1056,"")</f>
        <v/>
      </c>
    </row>
    <row r="1057" spans="1:59" ht="20.25" hidden="1" customHeight="1" x14ac:dyDescent="0.15">
      <c r="A1057" s="302" t="str">
        <f>IF(日報入力!G1057="","",日報入力!G1057)</f>
        <v/>
      </c>
      <c r="B1057" s="291" t="str">
        <f>IF(日報入力!G1057="","",日報入力!H1057)</f>
        <v/>
      </c>
      <c r="C1057" s="291" t="str">
        <f>IF(日報入力!G1057="","",日報入力!I1057)</f>
        <v/>
      </c>
      <c r="D1057" s="291" t="str">
        <f>IF(日報入力!G1057="","",日報入力!J1057)</f>
        <v/>
      </c>
      <c r="E1057" s="291" t="str">
        <f>IF(日報入力!G1057="","",日報入力!K1057)</f>
        <v/>
      </c>
      <c r="F1057" s="291" t="str">
        <f>IF(日報入力!G1057="","",日報入力!L1057)</f>
        <v/>
      </c>
      <c r="G1057" s="291" t="str">
        <f>IF(日報入力!G1057="","",日報入力!L1057-日報入力!O1057-日報入力!P1057-日報入力!Q1057-日報入力!R1057-日報入力!S1057-日報入力!T1057-日報入力!U1057-日報入力!V1057-日報入力!W1057-日報入力!X1057-日報入力!Y1057-日報入力!Z1057)</f>
        <v/>
      </c>
      <c r="H1057" s="291" t="str">
        <f>IF(日報入力!G1057="","",IF(日報入力!M1057&gt;=0,日報入力!M1057*F1057,F1057))</f>
        <v/>
      </c>
      <c r="I1057" s="291" t="str">
        <f>IF(日報入力!G1057="","",日報入力!O1057)</f>
        <v/>
      </c>
      <c r="J1057" s="291" t="str">
        <f>IF(日報入力!G1057="","",日報入力!P1057)</f>
        <v/>
      </c>
      <c r="K1057" s="291" t="str">
        <f>IF(日報入力!G1057="","",日報入力!Q1057)</f>
        <v/>
      </c>
      <c r="L1057" s="291" t="str">
        <f>IF(日報入力!G1057="","",日報入力!R1057)</f>
        <v/>
      </c>
      <c r="M1057" s="291" t="str">
        <f>IF(日報入力!G1057="","",日報入力!S1057)</f>
        <v/>
      </c>
      <c r="N1057" s="291" t="str">
        <f>IF(日報入力!G1057="","",日報入力!T1057)</f>
        <v/>
      </c>
      <c r="O1057" s="291" t="str">
        <f>IF(日報入力!G1057="","",日報入力!U1057)</f>
        <v/>
      </c>
      <c r="P1057" s="291" t="str">
        <f>IF(日報入力!G1057="","",日報入力!V1057)</f>
        <v/>
      </c>
      <c r="Q1057" s="291" t="str">
        <f>IF(日報入力!G1057="","",日報入力!W1057)</f>
        <v/>
      </c>
      <c r="R1057" s="291" t="str">
        <f>IF(日報入力!G1057="","",日報入力!X1057)</f>
        <v/>
      </c>
      <c r="S1057" s="291" t="str">
        <f>IF(日報入力!G1057="","",日報入力!Y1057)</f>
        <v/>
      </c>
      <c r="T1057" s="291" t="str">
        <f>IF(日報入力!G1057="","",日報入力!Z1057)</f>
        <v/>
      </c>
      <c r="U1057" s="291" t="str">
        <f>IF(日報入力!G1057="","",日報入力!AA1057)</f>
        <v/>
      </c>
      <c r="V1057" s="378" t="str">
        <f>IF(日報入力!G1057="","",日報入力!AB1057)</f>
        <v/>
      </c>
      <c r="W1057" s="291" t="str">
        <f>IF(日報入力!G1057="","",日報入力!AC1057)</f>
        <v/>
      </c>
      <c r="X1057" s="291" t="str">
        <f>IF(日報入力!G1057="","",日報入力!AD1057)</f>
        <v/>
      </c>
      <c r="Y1057" s="291" t="str">
        <f>IF(日報入力!G1057="","",日報入力!AE1057)</f>
        <v/>
      </c>
      <c r="Z1057" s="291" t="str">
        <f>IF(日報入力!G1057="","",日報入力!AF1057)</f>
        <v/>
      </c>
      <c r="AA1057" s="291" t="str">
        <f>IF(日報入力!G1057="","",日報入力!AG1057)</f>
        <v/>
      </c>
      <c r="AB1057" s="291" t="str">
        <f>IF(日報入力!G1057="","",日報入力!AH1057)</f>
        <v/>
      </c>
      <c r="AC1057" s="291" t="str">
        <f>IF(日報入力!G1057="","",日報入力!AI1057)</f>
        <v/>
      </c>
      <c r="AD1057" s="291" t="str">
        <f>IF(日報入力!G1057="","",日報入力!AJ1057)</f>
        <v/>
      </c>
      <c r="AE1057" s="292" t="str">
        <f>IF(日報入力!G1057="","",日報入力!E1057)</f>
        <v/>
      </c>
      <c r="AF1057" s="293" t="str">
        <f>IF(日報入力!G1057="","",日報入力!AK1057)</f>
        <v/>
      </c>
      <c r="AG1057" s="293" t="str">
        <f>IF(日報入力!G1057="","",日報入力!AL1057)</f>
        <v/>
      </c>
      <c r="AH1057" s="293" t="str">
        <f>IF(日報入力!G1057="","",日報入力!AM1057)</f>
        <v/>
      </c>
      <c r="AI1057" s="294" t="str">
        <f>IF(日報入力!G1057&gt;0,日報入力!D1057*日報入力!K1057*日報入力!AL1057,"")</f>
        <v/>
      </c>
      <c r="AJ1057" s="294" t="str">
        <f>IF(日報入力!G1057&gt;0,日報入力!E1057*日報入力!AL1057,"")</f>
        <v/>
      </c>
      <c r="AK1057" s="294" t="str">
        <f>IF(日報入力!G1057&gt;0,AI1057-AJ1057,"")</f>
        <v/>
      </c>
      <c r="AL1057" s="292" t="str">
        <f>IF(日報入力!G1057&gt;0,日報入力!E1057*日報入力!AM1057,"")</f>
        <v/>
      </c>
      <c r="AM1057" s="292" t="str">
        <f>IF(日報入力!G1057&gt;0,日報入力!AB1057*日報入力!AM1057,"")</f>
        <v/>
      </c>
      <c r="AN1057" s="68" t="str">
        <f>IF(日報入力!G1057&gt;0,日報入力!C1057,"")</f>
        <v/>
      </c>
      <c r="AO1057" s="68" t="str">
        <f>日報入力!B1057</f>
        <v/>
      </c>
      <c r="AP1057" s="68" t="str">
        <f>IF(日報入力!AQ1057,日報入力!BA1057,"")</f>
        <v/>
      </c>
      <c r="AQ1057" s="68" t="str">
        <f>IF(日報入力!AR1057,日報入力!BB1057,"")</f>
        <v/>
      </c>
      <c r="AR1057" s="68" t="str">
        <f>IF(日報入力!AS1057,"N勤","")</f>
        <v/>
      </c>
      <c r="AS1057" s="295" t="e">
        <f t="shared" si="65"/>
        <v>#VALUE!</v>
      </c>
      <c r="AT1057" s="439" t="str">
        <f>日報入力!AY1057</f>
        <v/>
      </c>
      <c r="AU1057" s="518" t="str">
        <f>IF(日報入力!G1057,G1057*60/E1057,"")</f>
        <v/>
      </c>
      <c r="AV1057" s="528" t="str">
        <f>IF(日報入力!AT1057,日報入力!AT1057,"")</f>
        <v/>
      </c>
      <c r="AW1057" s="529" t="str">
        <f>IF(日報入力!AT1057,AE1057/日報入力!AT1057,"")</f>
        <v/>
      </c>
      <c r="AX1057" s="530" t="e">
        <f>IF(1&lt;日報集計!AT1057,AT1057/(((F1057-I1057-J1057-N1057-O1057)*60)/(E1057)),"")</f>
        <v>#VALUE!</v>
      </c>
      <c r="AY1057" s="664" t="str">
        <f>IF(日報入力!H1057,AT1057/(((F1057-J1057)*60)/E1057),"")</f>
        <v/>
      </c>
      <c r="AZ1057" s="664" t="str">
        <f>IF(日報入力!I1057,AT1057/((G1057*60)/E1057),"")</f>
        <v/>
      </c>
      <c r="BA1057" s="296" t="str">
        <f>IF(日報入力!G1057,G1057/F1057,"")</f>
        <v/>
      </c>
      <c r="BB1057" s="386" t="e">
        <f t="shared" si="66"/>
        <v>#VALUE!</v>
      </c>
      <c r="BC1057" s="386" t="e">
        <f t="shared" si="67"/>
        <v>#VALUE!</v>
      </c>
      <c r="BD1057" s="80">
        <f>日報入力!AU1057</f>
        <v>0</v>
      </c>
      <c r="BE1057" s="534" t="str">
        <f>IF(日報入力!AV1057,日報入力!AV1057,"")</f>
        <v/>
      </c>
      <c r="BF1057" s="534" t="str">
        <f>IF(日報入力!AW1057,日報入力!AW1057,"")</f>
        <v/>
      </c>
      <c r="BG1057" s="398" t="str">
        <f>IF(日報入力!G1057,日報入力!K1057*日報入力!D1057*日報入力!BC1057,"")</f>
        <v/>
      </c>
    </row>
    <row r="1058" spans="1:59" ht="20.25" hidden="1" customHeight="1" x14ac:dyDescent="0.15">
      <c r="A1058" s="302" t="str">
        <f>IF(日報入力!G1058="","",日報入力!G1058)</f>
        <v/>
      </c>
      <c r="B1058" s="291" t="str">
        <f>IF(日報入力!G1058="","",日報入力!H1058)</f>
        <v/>
      </c>
      <c r="C1058" s="291" t="str">
        <f>IF(日報入力!G1058="","",日報入力!I1058)</f>
        <v/>
      </c>
      <c r="D1058" s="291" t="str">
        <f>IF(日報入力!G1058="","",日報入力!J1058)</f>
        <v/>
      </c>
      <c r="E1058" s="291" t="str">
        <f>IF(日報入力!G1058="","",日報入力!K1058)</f>
        <v/>
      </c>
      <c r="F1058" s="291" t="str">
        <f>IF(日報入力!G1058="","",日報入力!L1058)</f>
        <v/>
      </c>
      <c r="G1058" s="291" t="str">
        <f>IF(日報入力!G1058="","",日報入力!L1058-日報入力!O1058-日報入力!P1058-日報入力!Q1058-日報入力!R1058-日報入力!S1058-日報入力!T1058-日報入力!U1058-日報入力!V1058-日報入力!W1058-日報入力!X1058-日報入力!Y1058-日報入力!Z1058)</f>
        <v/>
      </c>
      <c r="H1058" s="291" t="str">
        <f>IF(日報入力!G1058="","",IF(日報入力!M1058&gt;=0,日報入力!M1058*F1058,F1058))</f>
        <v/>
      </c>
      <c r="I1058" s="291" t="str">
        <f>IF(日報入力!G1058="","",日報入力!O1058)</f>
        <v/>
      </c>
      <c r="J1058" s="291" t="str">
        <f>IF(日報入力!G1058="","",日報入力!P1058)</f>
        <v/>
      </c>
      <c r="K1058" s="291" t="str">
        <f>IF(日報入力!G1058="","",日報入力!Q1058)</f>
        <v/>
      </c>
      <c r="L1058" s="291" t="str">
        <f>IF(日報入力!G1058="","",日報入力!R1058)</f>
        <v/>
      </c>
      <c r="M1058" s="291" t="str">
        <f>IF(日報入力!G1058="","",日報入力!S1058)</f>
        <v/>
      </c>
      <c r="N1058" s="291" t="str">
        <f>IF(日報入力!G1058="","",日報入力!T1058)</f>
        <v/>
      </c>
      <c r="O1058" s="291" t="str">
        <f>IF(日報入力!G1058="","",日報入力!U1058)</f>
        <v/>
      </c>
      <c r="P1058" s="291" t="str">
        <f>IF(日報入力!G1058="","",日報入力!V1058)</f>
        <v/>
      </c>
      <c r="Q1058" s="291" t="str">
        <f>IF(日報入力!G1058="","",日報入力!W1058)</f>
        <v/>
      </c>
      <c r="R1058" s="291" t="str">
        <f>IF(日報入力!G1058="","",日報入力!X1058)</f>
        <v/>
      </c>
      <c r="S1058" s="291" t="str">
        <f>IF(日報入力!G1058="","",日報入力!Y1058)</f>
        <v/>
      </c>
      <c r="T1058" s="291" t="str">
        <f>IF(日報入力!G1058="","",日報入力!Z1058)</f>
        <v/>
      </c>
      <c r="U1058" s="291" t="str">
        <f>IF(日報入力!G1058="","",日報入力!AA1058)</f>
        <v/>
      </c>
      <c r="V1058" s="378" t="str">
        <f>IF(日報入力!G1058="","",日報入力!AB1058)</f>
        <v/>
      </c>
      <c r="W1058" s="291" t="str">
        <f>IF(日報入力!G1058="","",日報入力!AC1058)</f>
        <v/>
      </c>
      <c r="X1058" s="291" t="str">
        <f>IF(日報入力!G1058="","",日報入力!AD1058)</f>
        <v/>
      </c>
      <c r="Y1058" s="291" t="str">
        <f>IF(日報入力!G1058="","",日報入力!AE1058)</f>
        <v/>
      </c>
      <c r="Z1058" s="291" t="str">
        <f>IF(日報入力!G1058="","",日報入力!AF1058)</f>
        <v/>
      </c>
      <c r="AA1058" s="291" t="str">
        <f>IF(日報入力!G1058="","",日報入力!AG1058)</f>
        <v/>
      </c>
      <c r="AB1058" s="291" t="str">
        <f>IF(日報入力!G1058="","",日報入力!AH1058)</f>
        <v/>
      </c>
      <c r="AC1058" s="291" t="str">
        <f>IF(日報入力!G1058="","",日報入力!AI1058)</f>
        <v/>
      </c>
      <c r="AD1058" s="291" t="str">
        <f>IF(日報入力!G1058="","",日報入力!AJ1058)</f>
        <v/>
      </c>
      <c r="AE1058" s="292" t="str">
        <f>IF(日報入力!G1058="","",日報入力!E1058)</f>
        <v/>
      </c>
      <c r="AF1058" s="293" t="str">
        <f>IF(日報入力!G1058="","",日報入力!AK1058)</f>
        <v/>
      </c>
      <c r="AG1058" s="293" t="str">
        <f>IF(日報入力!G1058="","",日報入力!AL1058)</f>
        <v/>
      </c>
      <c r="AH1058" s="293" t="str">
        <f>IF(日報入力!G1058="","",日報入力!AM1058)</f>
        <v/>
      </c>
      <c r="AI1058" s="294" t="str">
        <f>IF(日報入力!G1058&gt;0,日報入力!D1058*日報入力!K1058*日報入力!AL1058,"")</f>
        <v/>
      </c>
      <c r="AJ1058" s="294" t="str">
        <f>IF(日報入力!G1058&gt;0,日報入力!E1058*日報入力!AL1058,"")</f>
        <v/>
      </c>
      <c r="AK1058" s="294" t="str">
        <f>IF(日報入力!G1058&gt;0,AI1058-AJ1058,"")</f>
        <v/>
      </c>
      <c r="AL1058" s="292" t="str">
        <f>IF(日報入力!G1058&gt;0,日報入力!E1058*日報入力!AM1058,"")</f>
        <v/>
      </c>
      <c r="AM1058" s="292" t="str">
        <f>IF(日報入力!G1058&gt;0,日報入力!AB1058*日報入力!AM1058,"")</f>
        <v/>
      </c>
      <c r="AN1058" s="68" t="str">
        <f>IF(日報入力!G1058&gt;0,日報入力!C1058,"")</f>
        <v/>
      </c>
      <c r="AO1058" s="68" t="str">
        <f>日報入力!B1058</f>
        <v/>
      </c>
      <c r="AP1058" s="68" t="str">
        <f>IF(日報入力!AQ1058,日報入力!BA1058,"")</f>
        <v/>
      </c>
      <c r="AQ1058" s="68" t="str">
        <f>IF(日報入力!AR1058,日報入力!BB1058,"")</f>
        <v/>
      </c>
      <c r="AR1058" s="68" t="str">
        <f>IF(日報入力!AS1058,"N勤","")</f>
        <v/>
      </c>
      <c r="AS1058" s="295" t="e">
        <f t="shared" si="65"/>
        <v>#VALUE!</v>
      </c>
      <c r="AT1058" s="439" t="str">
        <f>日報入力!AY1058</f>
        <v/>
      </c>
      <c r="AU1058" s="518" t="str">
        <f>IF(日報入力!G1058,G1058*60/E1058,"")</f>
        <v/>
      </c>
      <c r="AV1058" s="528" t="str">
        <f>IF(日報入力!AT1058,日報入力!AT1058,"")</f>
        <v/>
      </c>
      <c r="AW1058" s="529" t="str">
        <f>IF(日報入力!AT1058,AE1058/日報入力!AT1058,"")</f>
        <v/>
      </c>
      <c r="AX1058" s="530" t="e">
        <f>IF(1&lt;日報集計!AT1058,AT1058/(((F1058-I1058-J1058-N1058-O1058)*60)/(E1058)),"")</f>
        <v>#VALUE!</v>
      </c>
      <c r="AY1058" s="664" t="str">
        <f>IF(日報入力!H1058,AT1058/(((F1058-J1058)*60)/E1058),"")</f>
        <v/>
      </c>
      <c r="AZ1058" s="664" t="str">
        <f>IF(日報入力!I1058,AT1058/((G1058*60)/E1058),"")</f>
        <v/>
      </c>
      <c r="BA1058" s="296" t="str">
        <f>IF(日報入力!G1058,G1058/F1058,"")</f>
        <v/>
      </c>
      <c r="BB1058" s="386" t="e">
        <f t="shared" si="66"/>
        <v>#VALUE!</v>
      </c>
      <c r="BC1058" s="386" t="e">
        <f t="shared" si="67"/>
        <v>#VALUE!</v>
      </c>
      <c r="BD1058" s="80">
        <f>日報入力!AU1058</f>
        <v>0</v>
      </c>
      <c r="BE1058" s="534" t="str">
        <f>IF(日報入力!AV1058,日報入力!AV1058,"")</f>
        <v/>
      </c>
      <c r="BF1058" s="534" t="str">
        <f>IF(日報入力!AW1058,日報入力!AW1058,"")</f>
        <v/>
      </c>
      <c r="BG1058" s="398" t="str">
        <f>IF(日報入力!G1058,日報入力!K1058*日報入力!D1058*日報入力!BC1058,"")</f>
        <v/>
      </c>
    </row>
    <row r="1059" spans="1:59" ht="20.25" hidden="1" customHeight="1" x14ac:dyDescent="0.15">
      <c r="A1059" s="302" t="str">
        <f>IF(日報入力!G1059="","",日報入力!G1059)</f>
        <v/>
      </c>
      <c r="B1059" s="291" t="str">
        <f>IF(日報入力!G1059="","",日報入力!H1059)</f>
        <v/>
      </c>
      <c r="C1059" s="291" t="str">
        <f>IF(日報入力!G1059="","",日報入力!I1059)</f>
        <v/>
      </c>
      <c r="D1059" s="291" t="str">
        <f>IF(日報入力!G1059="","",日報入力!J1059)</f>
        <v/>
      </c>
      <c r="E1059" s="291" t="str">
        <f>IF(日報入力!G1059="","",日報入力!K1059)</f>
        <v/>
      </c>
      <c r="F1059" s="291" t="str">
        <f>IF(日報入力!G1059="","",日報入力!L1059)</f>
        <v/>
      </c>
      <c r="G1059" s="291" t="str">
        <f>IF(日報入力!G1059="","",日報入力!L1059-日報入力!O1059-日報入力!P1059-日報入力!Q1059-日報入力!R1059-日報入力!S1059-日報入力!T1059-日報入力!U1059-日報入力!V1059-日報入力!W1059-日報入力!X1059-日報入力!Y1059-日報入力!Z1059)</f>
        <v/>
      </c>
      <c r="H1059" s="291" t="str">
        <f>IF(日報入力!G1059="","",IF(日報入力!M1059&gt;=0,日報入力!M1059*F1059,F1059))</f>
        <v/>
      </c>
      <c r="I1059" s="291" t="str">
        <f>IF(日報入力!G1059="","",日報入力!O1059)</f>
        <v/>
      </c>
      <c r="J1059" s="291" t="str">
        <f>IF(日報入力!G1059="","",日報入力!P1059)</f>
        <v/>
      </c>
      <c r="K1059" s="291" t="str">
        <f>IF(日報入力!G1059="","",日報入力!Q1059)</f>
        <v/>
      </c>
      <c r="L1059" s="291" t="str">
        <f>IF(日報入力!G1059="","",日報入力!R1059)</f>
        <v/>
      </c>
      <c r="M1059" s="291" t="str">
        <f>IF(日報入力!G1059="","",日報入力!S1059)</f>
        <v/>
      </c>
      <c r="N1059" s="291" t="str">
        <f>IF(日報入力!G1059="","",日報入力!T1059)</f>
        <v/>
      </c>
      <c r="O1059" s="291" t="str">
        <f>IF(日報入力!G1059="","",日報入力!U1059)</f>
        <v/>
      </c>
      <c r="P1059" s="291" t="str">
        <f>IF(日報入力!G1059="","",日報入力!V1059)</f>
        <v/>
      </c>
      <c r="Q1059" s="291" t="str">
        <f>IF(日報入力!G1059="","",日報入力!W1059)</f>
        <v/>
      </c>
      <c r="R1059" s="291" t="str">
        <f>IF(日報入力!G1059="","",日報入力!X1059)</f>
        <v/>
      </c>
      <c r="S1059" s="291" t="str">
        <f>IF(日報入力!G1059="","",日報入力!Y1059)</f>
        <v/>
      </c>
      <c r="T1059" s="291" t="str">
        <f>IF(日報入力!G1059="","",日報入力!Z1059)</f>
        <v/>
      </c>
      <c r="U1059" s="291" t="str">
        <f>IF(日報入力!G1059="","",日報入力!AA1059)</f>
        <v/>
      </c>
      <c r="V1059" s="378" t="str">
        <f>IF(日報入力!G1059="","",日報入力!AB1059)</f>
        <v/>
      </c>
      <c r="W1059" s="291" t="str">
        <f>IF(日報入力!G1059="","",日報入力!AC1059)</f>
        <v/>
      </c>
      <c r="X1059" s="291" t="str">
        <f>IF(日報入力!G1059="","",日報入力!AD1059)</f>
        <v/>
      </c>
      <c r="Y1059" s="291" t="str">
        <f>IF(日報入力!G1059="","",日報入力!AE1059)</f>
        <v/>
      </c>
      <c r="Z1059" s="291" t="str">
        <f>IF(日報入力!G1059="","",日報入力!AF1059)</f>
        <v/>
      </c>
      <c r="AA1059" s="291" t="str">
        <f>IF(日報入力!G1059="","",日報入力!AG1059)</f>
        <v/>
      </c>
      <c r="AB1059" s="291" t="str">
        <f>IF(日報入力!G1059="","",日報入力!AH1059)</f>
        <v/>
      </c>
      <c r="AC1059" s="291" t="str">
        <f>IF(日報入力!G1059="","",日報入力!AI1059)</f>
        <v/>
      </c>
      <c r="AD1059" s="291" t="str">
        <f>IF(日報入力!G1059="","",日報入力!AJ1059)</f>
        <v/>
      </c>
      <c r="AE1059" s="292" t="str">
        <f>IF(日報入力!G1059="","",日報入力!E1059)</f>
        <v/>
      </c>
      <c r="AF1059" s="293" t="str">
        <f>IF(日報入力!G1059="","",日報入力!AK1059)</f>
        <v/>
      </c>
      <c r="AG1059" s="293" t="str">
        <f>IF(日報入力!G1059="","",日報入力!AL1059)</f>
        <v/>
      </c>
      <c r="AH1059" s="293" t="str">
        <f>IF(日報入力!G1059="","",日報入力!AM1059)</f>
        <v/>
      </c>
      <c r="AI1059" s="294" t="str">
        <f>IF(日報入力!G1059&gt;0,日報入力!D1059*日報入力!K1059*日報入力!AL1059,"")</f>
        <v/>
      </c>
      <c r="AJ1059" s="294" t="str">
        <f>IF(日報入力!G1059&gt;0,日報入力!E1059*日報入力!AL1059,"")</f>
        <v/>
      </c>
      <c r="AK1059" s="294" t="str">
        <f>IF(日報入力!G1059&gt;0,AI1059-AJ1059,"")</f>
        <v/>
      </c>
      <c r="AL1059" s="292" t="str">
        <f>IF(日報入力!G1059&gt;0,日報入力!E1059*日報入力!AM1059,"")</f>
        <v/>
      </c>
      <c r="AM1059" s="292" t="str">
        <f>IF(日報入力!G1059&gt;0,日報入力!AB1059*日報入力!AM1059,"")</f>
        <v/>
      </c>
      <c r="AN1059" s="68" t="str">
        <f>IF(日報入力!G1059&gt;0,日報入力!C1059,"")</f>
        <v/>
      </c>
      <c r="AO1059" s="68" t="str">
        <f>日報入力!B1059</f>
        <v/>
      </c>
      <c r="AP1059" s="68" t="str">
        <f>IF(日報入力!AQ1059,日報入力!BA1059,"")</f>
        <v/>
      </c>
      <c r="AQ1059" s="68" t="str">
        <f>IF(日報入力!AR1059,日報入力!BB1059,"")</f>
        <v/>
      </c>
      <c r="AR1059" s="68" t="str">
        <f>IF(日報入力!AS1059,"N勤","")</f>
        <v/>
      </c>
      <c r="AS1059" s="295" t="e">
        <f t="shared" si="65"/>
        <v>#VALUE!</v>
      </c>
      <c r="AT1059" s="439" t="str">
        <f>日報入力!AY1059</f>
        <v/>
      </c>
      <c r="AU1059" s="518" t="str">
        <f>IF(日報入力!G1059,G1059*60/E1059,"")</f>
        <v/>
      </c>
      <c r="AV1059" s="528" t="str">
        <f>IF(日報入力!AT1059,日報入力!AT1059,"")</f>
        <v/>
      </c>
      <c r="AW1059" s="529" t="str">
        <f>IF(日報入力!AT1059,AE1059/日報入力!AT1059,"")</f>
        <v/>
      </c>
      <c r="AX1059" s="530" t="e">
        <f>IF(1&lt;日報集計!AT1059,AT1059/(((F1059-I1059-J1059-N1059-O1059)*60)/(E1059)),"")</f>
        <v>#VALUE!</v>
      </c>
      <c r="AY1059" s="664" t="str">
        <f>IF(日報入力!H1059,AT1059/(((F1059-J1059)*60)/E1059),"")</f>
        <v/>
      </c>
      <c r="AZ1059" s="664" t="str">
        <f>IF(日報入力!I1059,AT1059/((G1059*60)/E1059),"")</f>
        <v/>
      </c>
      <c r="BA1059" s="296" t="str">
        <f>IF(日報入力!G1059,G1059/F1059,"")</f>
        <v/>
      </c>
      <c r="BB1059" s="386" t="e">
        <f t="shared" si="66"/>
        <v>#VALUE!</v>
      </c>
      <c r="BC1059" s="386" t="e">
        <f t="shared" si="67"/>
        <v>#VALUE!</v>
      </c>
      <c r="BD1059" s="80">
        <f>日報入力!AU1059</f>
        <v>0</v>
      </c>
      <c r="BE1059" s="534" t="str">
        <f>IF(日報入力!AV1059,日報入力!AV1059,"")</f>
        <v/>
      </c>
      <c r="BF1059" s="534" t="str">
        <f>IF(日報入力!AW1059,日報入力!AW1059,"")</f>
        <v/>
      </c>
      <c r="BG1059" s="398" t="str">
        <f>IF(日報入力!G1059,日報入力!K1059*日報入力!D1059*日報入力!BC1059,"")</f>
        <v/>
      </c>
    </row>
    <row r="1060" spans="1:59" ht="20.25" hidden="1" customHeight="1" x14ac:dyDescent="0.15">
      <c r="A1060" s="302" t="str">
        <f>IF(日報入力!G1060="","",日報入力!G1060)</f>
        <v/>
      </c>
      <c r="B1060" s="291" t="str">
        <f>IF(日報入力!G1060="","",日報入力!H1060)</f>
        <v/>
      </c>
      <c r="C1060" s="291" t="str">
        <f>IF(日報入力!G1060="","",日報入力!I1060)</f>
        <v/>
      </c>
      <c r="D1060" s="291" t="str">
        <f>IF(日報入力!G1060="","",日報入力!J1060)</f>
        <v/>
      </c>
      <c r="E1060" s="291" t="str">
        <f>IF(日報入力!G1060="","",日報入力!K1060)</f>
        <v/>
      </c>
      <c r="F1060" s="291" t="str">
        <f>IF(日報入力!G1060="","",日報入力!L1060)</f>
        <v/>
      </c>
      <c r="G1060" s="291" t="str">
        <f>IF(日報入力!G1060="","",日報入力!L1060-日報入力!O1060-日報入力!P1060-日報入力!Q1060-日報入力!R1060-日報入力!S1060-日報入力!T1060-日報入力!U1060-日報入力!V1060-日報入力!W1060-日報入力!X1060-日報入力!Y1060-日報入力!Z1060)</f>
        <v/>
      </c>
      <c r="H1060" s="291" t="str">
        <f>IF(日報入力!G1060="","",IF(日報入力!M1060&gt;=0,日報入力!M1060*F1060,F1060))</f>
        <v/>
      </c>
      <c r="I1060" s="291" t="str">
        <f>IF(日報入力!G1060="","",日報入力!O1060)</f>
        <v/>
      </c>
      <c r="J1060" s="291" t="str">
        <f>IF(日報入力!G1060="","",日報入力!P1060)</f>
        <v/>
      </c>
      <c r="K1060" s="291" t="str">
        <f>IF(日報入力!G1060="","",日報入力!Q1060)</f>
        <v/>
      </c>
      <c r="L1060" s="291" t="str">
        <f>IF(日報入力!G1060="","",日報入力!R1060)</f>
        <v/>
      </c>
      <c r="M1060" s="291" t="str">
        <f>IF(日報入力!G1060="","",日報入力!S1060)</f>
        <v/>
      </c>
      <c r="N1060" s="291" t="str">
        <f>IF(日報入力!G1060="","",日報入力!T1060)</f>
        <v/>
      </c>
      <c r="O1060" s="291" t="str">
        <f>IF(日報入力!G1060="","",日報入力!U1060)</f>
        <v/>
      </c>
      <c r="P1060" s="291" t="str">
        <f>IF(日報入力!G1060="","",日報入力!V1060)</f>
        <v/>
      </c>
      <c r="Q1060" s="291" t="str">
        <f>IF(日報入力!G1060="","",日報入力!W1060)</f>
        <v/>
      </c>
      <c r="R1060" s="291" t="str">
        <f>IF(日報入力!G1060="","",日報入力!X1060)</f>
        <v/>
      </c>
      <c r="S1060" s="291" t="str">
        <f>IF(日報入力!G1060="","",日報入力!Y1060)</f>
        <v/>
      </c>
      <c r="T1060" s="291" t="str">
        <f>IF(日報入力!G1060="","",日報入力!Z1060)</f>
        <v/>
      </c>
      <c r="U1060" s="291" t="str">
        <f>IF(日報入力!G1060="","",日報入力!AA1060)</f>
        <v/>
      </c>
      <c r="V1060" s="378" t="str">
        <f>IF(日報入力!G1060="","",日報入力!AB1060)</f>
        <v/>
      </c>
      <c r="W1060" s="291" t="str">
        <f>IF(日報入力!G1060="","",日報入力!AC1060)</f>
        <v/>
      </c>
      <c r="X1060" s="291" t="str">
        <f>IF(日報入力!G1060="","",日報入力!AD1060)</f>
        <v/>
      </c>
      <c r="Y1060" s="291" t="str">
        <f>IF(日報入力!G1060="","",日報入力!AE1060)</f>
        <v/>
      </c>
      <c r="Z1060" s="291" t="str">
        <f>IF(日報入力!G1060="","",日報入力!AF1060)</f>
        <v/>
      </c>
      <c r="AA1060" s="291" t="str">
        <f>IF(日報入力!G1060="","",日報入力!AG1060)</f>
        <v/>
      </c>
      <c r="AB1060" s="291" t="str">
        <f>IF(日報入力!G1060="","",日報入力!AH1060)</f>
        <v/>
      </c>
      <c r="AC1060" s="291" t="str">
        <f>IF(日報入力!G1060="","",日報入力!AI1060)</f>
        <v/>
      </c>
      <c r="AD1060" s="291" t="str">
        <f>IF(日報入力!G1060="","",日報入力!AJ1060)</f>
        <v/>
      </c>
      <c r="AE1060" s="292" t="str">
        <f>IF(日報入力!G1060="","",日報入力!E1060)</f>
        <v/>
      </c>
      <c r="AF1060" s="293" t="str">
        <f>IF(日報入力!G1060="","",日報入力!AK1060)</f>
        <v/>
      </c>
      <c r="AG1060" s="293" t="str">
        <f>IF(日報入力!G1060="","",日報入力!AL1060)</f>
        <v/>
      </c>
      <c r="AH1060" s="293" t="str">
        <f>IF(日報入力!G1060="","",日報入力!AM1060)</f>
        <v/>
      </c>
      <c r="AI1060" s="294" t="str">
        <f>IF(日報入力!G1060&gt;0,日報入力!D1060*日報入力!K1060*日報入力!AL1060,"")</f>
        <v/>
      </c>
      <c r="AJ1060" s="294" t="str">
        <f>IF(日報入力!G1060&gt;0,日報入力!E1060*日報入力!AL1060,"")</f>
        <v/>
      </c>
      <c r="AK1060" s="294" t="str">
        <f>IF(日報入力!G1060&gt;0,AI1060-AJ1060,"")</f>
        <v/>
      </c>
      <c r="AL1060" s="292" t="str">
        <f>IF(日報入力!G1060&gt;0,日報入力!E1060*日報入力!AM1060,"")</f>
        <v/>
      </c>
      <c r="AM1060" s="292" t="str">
        <f>IF(日報入力!G1060&gt;0,日報入力!AB1060*日報入力!AM1060,"")</f>
        <v/>
      </c>
      <c r="AN1060" s="68" t="str">
        <f>IF(日報入力!G1060&gt;0,日報入力!C1060,"")</f>
        <v/>
      </c>
      <c r="AO1060" s="68" t="str">
        <f>日報入力!B1060</f>
        <v/>
      </c>
      <c r="AP1060" s="68" t="str">
        <f>IF(日報入力!AQ1060,日報入力!BA1060,"")</f>
        <v/>
      </c>
      <c r="AQ1060" s="68" t="str">
        <f>IF(日報入力!AR1060,日報入力!BB1060,"")</f>
        <v/>
      </c>
      <c r="AR1060" s="68" t="str">
        <f>IF(日報入力!AS1060,"N勤","")</f>
        <v/>
      </c>
      <c r="AS1060" s="295" t="e">
        <f t="shared" si="65"/>
        <v>#VALUE!</v>
      </c>
      <c r="AT1060" s="439" t="str">
        <f>日報入力!AY1060</f>
        <v/>
      </c>
      <c r="AU1060" s="518" t="str">
        <f>IF(日報入力!G1060,G1060*60/E1060,"")</f>
        <v/>
      </c>
      <c r="AV1060" s="528" t="str">
        <f>IF(日報入力!AT1060,日報入力!AT1060,"")</f>
        <v/>
      </c>
      <c r="AW1060" s="529" t="str">
        <f>IF(日報入力!AT1060,AE1060/日報入力!AT1060,"")</f>
        <v/>
      </c>
      <c r="AX1060" s="530" t="e">
        <f>IF(1&lt;日報集計!AT1060,AT1060/(((F1060-I1060-J1060-N1060-O1060)*60)/(E1060)),"")</f>
        <v>#VALUE!</v>
      </c>
      <c r="AY1060" s="664" t="str">
        <f>IF(日報入力!H1060,AT1060/(((F1060-J1060)*60)/E1060),"")</f>
        <v/>
      </c>
      <c r="AZ1060" s="664" t="str">
        <f>IF(日報入力!I1060,AT1060/((G1060*60)/E1060),"")</f>
        <v/>
      </c>
      <c r="BA1060" s="296" t="str">
        <f>IF(日報入力!G1060,G1060/F1060,"")</f>
        <v/>
      </c>
      <c r="BB1060" s="386" t="e">
        <f t="shared" si="66"/>
        <v>#VALUE!</v>
      </c>
      <c r="BC1060" s="386" t="e">
        <f t="shared" si="67"/>
        <v>#VALUE!</v>
      </c>
      <c r="BD1060" s="80">
        <f>日報入力!AU1060</f>
        <v>0</v>
      </c>
      <c r="BE1060" s="534" t="str">
        <f>IF(日報入力!AV1060,日報入力!AV1060,"")</f>
        <v/>
      </c>
      <c r="BF1060" s="534" t="str">
        <f>IF(日報入力!AW1060,日報入力!AW1060,"")</f>
        <v/>
      </c>
      <c r="BG1060" s="398" t="str">
        <f>IF(日報入力!G1060,日報入力!K1060*日報入力!D1060*日報入力!BC1060,"")</f>
        <v/>
      </c>
    </row>
    <row r="1061" spans="1:59" ht="20.25" hidden="1" customHeight="1" x14ac:dyDescent="0.15">
      <c r="A1061" s="302" t="str">
        <f>IF(日報入力!G1061="","",日報入力!G1061)</f>
        <v/>
      </c>
      <c r="B1061" s="291" t="str">
        <f>IF(日報入力!G1061="","",日報入力!H1061)</f>
        <v/>
      </c>
      <c r="C1061" s="291" t="str">
        <f>IF(日報入力!G1061="","",日報入力!I1061)</f>
        <v/>
      </c>
      <c r="D1061" s="291" t="str">
        <f>IF(日報入力!G1061="","",日報入力!J1061)</f>
        <v/>
      </c>
      <c r="E1061" s="291" t="str">
        <f>IF(日報入力!G1061="","",日報入力!K1061)</f>
        <v/>
      </c>
      <c r="F1061" s="291" t="str">
        <f>IF(日報入力!G1061="","",日報入力!L1061)</f>
        <v/>
      </c>
      <c r="G1061" s="291" t="str">
        <f>IF(日報入力!G1061="","",日報入力!L1061-日報入力!O1061-日報入力!P1061-日報入力!Q1061-日報入力!R1061-日報入力!S1061-日報入力!T1061-日報入力!U1061-日報入力!V1061-日報入力!W1061-日報入力!X1061-日報入力!Y1061-日報入力!Z1061)</f>
        <v/>
      </c>
      <c r="H1061" s="291" t="str">
        <f>IF(日報入力!G1061="","",IF(日報入力!M1061&gt;=0,日報入力!M1061*F1061,F1061))</f>
        <v/>
      </c>
      <c r="I1061" s="291" t="str">
        <f>IF(日報入力!G1061="","",日報入力!O1061)</f>
        <v/>
      </c>
      <c r="J1061" s="291" t="str">
        <f>IF(日報入力!G1061="","",日報入力!P1061)</f>
        <v/>
      </c>
      <c r="K1061" s="291" t="str">
        <f>IF(日報入力!G1061="","",日報入力!Q1061)</f>
        <v/>
      </c>
      <c r="L1061" s="291" t="str">
        <f>IF(日報入力!G1061="","",日報入力!R1061)</f>
        <v/>
      </c>
      <c r="M1061" s="291" t="str">
        <f>IF(日報入力!G1061="","",日報入力!S1061)</f>
        <v/>
      </c>
      <c r="N1061" s="291" t="str">
        <f>IF(日報入力!G1061="","",日報入力!T1061)</f>
        <v/>
      </c>
      <c r="O1061" s="291" t="str">
        <f>IF(日報入力!G1061="","",日報入力!U1061)</f>
        <v/>
      </c>
      <c r="P1061" s="291" t="str">
        <f>IF(日報入力!G1061="","",日報入力!V1061)</f>
        <v/>
      </c>
      <c r="Q1061" s="291" t="str">
        <f>IF(日報入力!G1061="","",日報入力!W1061)</f>
        <v/>
      </c>
      <c r="R1061" s="291" t="str">
        <f>IF(日報入力!G1061="","",日報入力!X1061)</f>
        <v/>
      </c>
      <c r="S1061" s="291" t="str">
        <f>IF(日報入力!G1061="","",日報入力!Y1061)</f>
        <v/>
      </c>
      <c r="T1061" s="291" t="str">
        <f>IF(日報入力!G1061="","",日報入力!Z1061)</f>
        <v/>
      </c>
      <c r="U1061" s="291" t="str">
        <f>IF(日報入力!G1061="","",日報入力!AA1061)</f>
        <v/>
      </c>
      <c r="V1061" s="378" t="str">
        <f>IF(日報入力!G1061="","",日報入力!AB1061)</f>
        <v/>
      </c>
      <c r="W1061" s="291" t="str">
        <f>IF(日報入力!G1061="","",日報入力!AC1061)</f>
        <v/>
      </c>
      <c r="X1061" s="291" t="str">
        <f>IF(日報入力!G1061="","",日報入力!AD1061)</f>
        <v/>
      </c>
      <c r="Y1061" s="291" t="str">
        <f>IF(日報入力!G1061="","",日報入力!AE1061)</f>
        <v/>
      </c>
      <c r="Z1061" s="291" t="str">
        <f>IF(日報入力!G1061="","",日報入力!AF1061)</f>
        <v/>
      </c>
      <c r="AA1061" s="291" t="str">
        <f>IF(日報入力!G1061="","",日報入力!AG1061)</f>
        <v/>
      </c>
      <c r="AB1061" s="291" t="str">
        <f>IF(日報入力!G1061="","",日報入力!AH1061)</f>
        <v/>
      </c>
      <c r="AC1061" s="291" t="str">
        <f>IF(日報入力!G1061="","",日報入力!AI1061)</f>
        <v/>
      </c>
      <c r="AD1061" s="291" t="str">
        <f>IF(日報入力!G1061="","",日報入力!AJ1061)</f>
        <v/>
      </c>
      <c r="AE1061" s="292" t="str">
        <f>IF(日報入力!G1061="","",日報入力!E1061)</f>
        <v/>
      </c>
      <c r="AF1061" s="293" t="str">
        <f>IF(日報入力!G1061="","",日報入力!AK1061)</f>
        <v/>
      </c>
      <c r="AG1061" s="293" t="str">
        <f>IF(日報入力!G1061="","",日報入力!AL1061)</f>
        <v/>
      </c>
      <c r="AH1061" s="293" t="str">
        <f>IF(日報入力!G1061="","",日報入力!AM1061)</f>
        <v/>
      </c>
      <c r="AI1061" s="294" t="str">
        <f>IF(日報入力!G1061&gt;0,日報入力!D1061*日報入力!K1061*日報入力!AL1061,"")</f>
        <v/>
      </c>
      <c r="AJ1061" s="294" t="str">
        <f>IF(日報入力!G1061&gt;0,日報入力!E1061*日報入力!AL1061,"")</f>
        <v/>
      </c>
      <c r="AK1061" s="294" t="str">
        <f>IF(日報入力!G1061&gt;0,AI1061-AJ1061,"")</f>
        <v/>
      </c>
      <c r="AL1061" s="292" t="str">
        <f>IF(日報入力!G1061&gt;0,日報入力!E1061*日報入力!AM1061,"")</f>
        <v/>
      </c>
      <c r="AM1061" s="292" t="str">
        <f>IF(日報入力!G1061&gt;0,日報入力!AB1061*日報入力!AM1061,"")</f>
        <v/>
      </c>
      <c r="AN1061" s="68" t="str">
        <f>IF(日報入力!G1061&gt;0,日報入力!C1061,"")</f>
        <v/>
      </c>
      <c r="AO1061" s="68" t="str">
        <f>日報入力!B1061</f>
        <v/>
      </c>
      <c r="AP1061" s="68" t="str">
        <f>IF(日報入力!AQ1061,日報入力!BA1061,"")</f>
        <v/>
      </c>
      <c r="AQ1061" s="68" t="str">
        <f>IF(日報入力!AR1061,日報入力!BB1061,"")</f>
        <v/>
      </c>
      <c r="AR1061" s="68" t="str">
        <f>IF(日報入力!AS1061,"N勤","")</f>
        <v/>
      </c>
      <c r="AS1061" s="295" t="e">
        <f t="shared" si="65"/>
        <v>#VALUE!</v>
      </c>
      <c r="AT1061" s="439" t="str">
        <f>日報入力!AY1061</f>
        <v/>
      </c>
      <c r="AU1061" s="518" t="str">
        <f>IF(日報入力!G1061,G1061*60/E1061,"")</f>
        <v/>
      </c>
      <c r="AV1061" s="528" t="str">
        <f>IF(日報入力!AT1061,日報入力!AT1061,"")</f>
        <v/>
      </c>
      <c r="AW1061" s="529" t="str">
        <f>IF(日報入力!AT1061,AE1061/日報入力!AT1061,"")</f>
        <v/>
      </c>
      <c r="AX1061" s="530" t="e">
        <f>IF(1&lt;日報集計!AT1061,AT1061/(((F1061-I1061-J1061-N1061-O1061)*60)/(E1061)),"")</f>
        <v>#VALUE!</v>
      </c>
      <c r="AY1061" s="664" t="str">
        <f>IF(日報入力!H1061,AT1061/(((F1061-J1061)*60)/E1061),"")</f>
        <v/>
      </c>
      <c r="AZ1061" s="664" t="str">
        <f>IF(日報入力!I1061,AT1061/((G1061*60)/E1061),"")</f>
        <v/>
      </c>
      <c r="BA1061" s="296" t="str">
        <f>IF(日報入力!G1061,G1061/F1061,"")</f>
        <v/>
      </c>
      <c r="BB1061" s="386" t="e">
        <f t="shared" si="66"/>
        <v>#VALUE!</v>
      </c>
      <c r="BC1061" s="386" t="e">
        <f t="shared" si="67"/>
        <v>#VALUE!</v>
      </c>
      <c r="BD1061" s="80">
        <f>日報入力!AU1061</f>
        <v>0</v>
      </c>
      <c r="BE1061" s="534" t="str">
        <f>IF(日報入力!AV1061,日報入力!AV1061,"")</f>
        <v/>
      </c>
      <c r="BF1061" s="534" t="str">
        <f>IF(日報入力!AW1061,日報入力!AW1061,"")</f>
        <v/>
      </c>
      <c r="BG1061" s="398" t="str">
        <f>IF(日報入力!G1061,日報入力!K1061*日報入力!D1061*日報入力!BC1061,"")</f>
        <v/>
      </c>
    </row>
    <row r="1062" spans="1:59" ht="20.25" hidden="1" customHeight="1" x14ac:dyDescent="0.15">
      <c r="A1062" s="302" t="str">
        <f>IF(日報入力!G1062="","",日報入力!G1062)</f>
        <v/>
      </c>
      <c r="B1062" s="291" t="str">
        <f>IF(日報入力!G1062="","",日報入力!H1062)</f>
        <v/>
      </c>
      <c r="C1062" s="291" t="str">
        <f>IF(日報入力!G1062="","",日報入力!I1062)</f>
        <v/>
      </c>
      <c r="D1062" s="291" t="str">
        <f>IF(日報入力!G1062="","",日報入力!J1062)</f>
        <v/>
      </c>
      <c r="E1062" s="291" t="str">
        <f>IF(日報入力!G1062="","",日報入力!K1062)</f>
        <v/>
      </c>
      <c r="F1062" s="291" t="str">
        <f>IF(日報入力!G1062="","",日報入力!L1062)</f>
        <v/>
      </c>
      <c r="G1062" s="291" t="str">
        <f>IF(日報入力!G1062="","",日報入力!L1062-日報入力!O1062-日報入力!P1062-日報入力!Q1062-日報入力!R1062-日報入力!S1062-日報入力!T1062-日報入力!U1062-日報入力!V1062-日報入力!W1062-日報入力!X1062-日報入力!Y1062-日報入力!Z1062)</f>
        <v/>
      </c>
      <c r="H1062" s="291" t="str">
        <f>IF(日報入力!G1062="","",IF(日報入力!M1062&gt;=0,日報入力!M1062*F1062,F1062))</f>
        <v/>
      </c>
      <c r="I1062" s="291" t="str">
        <f>IF(日報入力!G1062="","",日報入力!O1062)</f>
        <v/>
      </c>
      <c r="J1062" s="291" t="str">
        <f>IF(日報入力!G1062="","",日報入力!P1062)</f>
        <v/>
      </c>
      <c r="K1062" s="291" t="str">
        <f>IF(日報入力!G1062="","",日報入力!Q1062)</f>
        <v/>
      </c>
      <c r="L1062" s="291" t="str">
        <f>IF(日報入力!G1062="","",日報入力!R1062)</f>
        <v/>
      </c>
      <c r="M1062" s="291" t="str">
        <f>IF(日報入力!G1062="","",日報入力!S1062)</f>
        <v/>
      </c>
      <c r="N1062" s="291" t="str">
        <f>IF(日報入力!G1062="","",日報入力!T1062)</f>
        <v/>
      </c>
      <c r="O1062" s="291" t="str">
        <f>IF(日報入力!G1062="","",日報入力!U1062)</f>
        <v/>
      </c>
      <c r="P1062" s="291" t="str">
        <f>IF(日報入力!G1062="","",日報入力!V1062)</f>
        <v/>
      </c>
      <c r="Q1062" s="291" t="str">
        <f>IF(日報入力!G1062="","",日報入力!W1062)</f>
        <v/>
      </c>
      <c r="R1062" s="291" t="str">
        <f>IF(日報入力!G1062="","",日報入力!X1062)</f>
        <v/>
      </c>
      <c r="S1062" s="291" t="str">
        <f>IF(日報入力!G1062="","",日報入力!Y1062)</f>
        <v/>
      </c>
      <c r="T1062" s="291" t="str">
        <f>IF(日報入力!G1062="","",日報入力!Z1062)</f>
        <v/>
      </c>
      <c r="U1062" s="291" t="str">
        <f>IF(日報入力!G1062="","",日報入力!AA1062)</f>
        <v/>
      </c>
      <c r="V1062" s="378" t="str">
        <f>IF(日報入力!G1062="","",日報入力!AB1062)</f>
        <v/>
      </c>
      <c r="W1062" s="291" t="str">
        <f>IF(日報入力!G1062="","",日報入力!AC1062)</f>
        <v/>
      </c>
      <c r="X1062" s="291" t="str">
        <f>IF(日報入力!G1062="","",日報入力!AD1062)</f>
        <v/>
      </c>
      <c r="Y1062" s="291" t="str">
        <f>IF(日報入力!G1062="","",日報入力!AE1062)</f>
        <v/>
      </c>
      <c r="Z1062" s="291" t="str">
        <f>IF(日報入力!G1062="","",日報入力!AF1062)</f>
        <v/>
      </c>
      <c r="AA1062" s="291" t="str">
        <f>IF(日報入力!G1062="","",日報入力!AG1062)</f>
        <v/>
      </c>
      <c r="AB1062" s="291" t="str">
        <f>IF(日報入力!G1062="","",日報入力!AH1062)</f>
        <v/>
      </c>
      <c r="AC1062" s="291" t="str">
        <f>IF(日報入力!G1062="","",日報入力!AI1062)</f>
        <v/>
      </c>
      <c r="AD1062" s="291" t="str">
        <f>IF(日報入力!G1062="","",日報入力!AJ1062)</f>
        <v/>
      </c>
      <c r="AE1062" s="292" t="str">
        <f>IF(日報入力!G1062="","",日報入力!E1062)</f>
        <v/>
      </c>
      <c r="AF1062" s="293" t="str">
        <f>IF(日報入力!G1062="","",日報入力!AK1062)</f>
        <v/>
      </c>
      <c r="AG1062" s="293" t="str">
        <f>IF(日報入力!G1062="","",日報入力!AL1062)</f>
        <v/>
      </c>
      <c r="AH1062" s="293" t="str">
        <f>IF(日報入力!G1062="","",日報入力!AM1062)</f>
        <v/>
      </c>
      <c r="AI1062" s="294" t="str">
        <f>IF(日報入力!G1062&gt;0,日報入力!D1062*日報入力!K1062*日報入力!AL1062,"")</f>
        <v/>
      </c>
      <c r="AJ1062" s="294" t="str">
        <f>IF(日報入力!G1062&gt;0,日報入力!E1062*日報入力!AL1062,"")</f>
        <v/>
      </c>
      <c r="AK1062" s="294" t="str">
        <f>IF(日報入力!G1062&gt;0,AI1062-AJ1062,"")</f>
        <v/>
      </c>
      <c r="AL1062" s="292" t="str">
        <f>IF(日報入力!G1062&gt;0,日報入力!E1062*日報入力!AM1062,"")</f>
        <v/>
      </c>
      <c r="AM1062" s="292" t="str">
        <f>IF(日報入力!G1062&gt;0,日報入力!AB1062*日報入力!AM1062,"")</f>
        <v/>
      </c>
      <c r="AN1062" s="68" t="str">
        <f>IF(日報入力!G1062&gt;0,日報入力!C1062,"")</f>
        <v/>
      </c>
      <c r="AO1062" s="68" t="str">
        <f>日報入力!B1062</f>
        <v/>
      </c>
      <c r="AP1062" s="68" t="str">
        <f>IF(日報入力!AQ1062,日報入力!BA1062,"")</f>
        <v/>
      </c>
      <c r="AQ1062" s="68" t="str">
        <f>IF(日報入力!AR1062,日報入力!BB1062,"")</f>
        <v/>
      </c>
      <c r="AR1062" s="68" t="str">
        <f>IF(日報入力!AS1062,"N勤","")</f>
        <v/>
      </c>
      <c r="AS1062" s="295" t="e">
        <f t="shared" si="65"/>
        <v>#VALUE!</v>
      </c>
      <c r="AT1062" s="439" t="str">
        <f>日報入力!AY1062</f>
        <v/>
      </c>
      <c r="AU1062" s="518" t="str">
        <f>IF(日報入力!G1062,G1062*60/E1062,"")</f>
        <v/>
      </c>
      <c r="AV1062" s="528" t="str">
        <f>IF(日報入力!AT1062,日報入力!AT1062,"")</f>
        <v/>
      </c>
      <c r="AW1062" s="529" t="str">
        <f>IF(日報入力!AT1062,AE1062/日報入力!AT1062,"")</f>
        <v/>
      </c>
      <c r="AX1062" s="530" t="e">
        <f>IF(1&lt;日報集計!AT1062,AT1062/(((F1062-I1062-J1062-N1062-O1062)*60)/(E1062)),"")</f>
        <v>#VALUE!</v>
      </c>
      <c r="AY1062" s="664" t="str">
        <f>IF(日報入力!H1062,AT1062/(((F1062-J1062)*60)/E1062),"")</f>
        <v/>
      </c>
      <c r="AZ1062" s="664" t="str">
        <f>IF(日報入力!I1062,AT1062/((G1062*60)/E1062),"")</f>
        <v/>
      </c>
      <c r="BA1062" s="296" t="str">
        <f>IF(日報入力!G1062,G1062/F1062,"")</f>
        <v/>
      </c>
      <c r="BB1062" s="386" t="e">
        <f t="shared" si="66"/>
        <v>#VALUE!</v>
      </c>
      <c r="BC1062" s="386" t="e">
        <f t="shared" si="67"/>
        <v>#VALUE!</v>
      </c>
      <c r="BD1062" s="80">
        <f>日報入力!AU1062</f>
        <v>0</v>
      </c>
      <c r="BE1062" s="534" t="str">
        <f>IF(日報入力!AV1062,日報入力!AV1062,"")</f>
        <v/>
      </c>
      <c r="BF1062" s="534" t="str">
        <f>IF(日報入力!AW1062,日報入力!AW1062,"")</f>
        <v/>
      </c>
      <c r="BG1062" s="398" t="str">
        <f>IF(日報入力!G1062,日報入力!K1062*日報入力!D1062*日報入力!BC1062,"")</f>
        <v/>
      </c>
    </row>
    <row r="1063" spans="1:59" ht="20.25" hidden="1" customHeight="1" x14ac:dyDescent="0.15">
      <c r="A1063" s="302" t="str">
        <f>IF(日報入力!G1063="","",日報入力!G1063)</f>
        <v/>
      </c>
      <c r="B1063" s="291" t="str">
        <f>IF(日報入力!G1063="","",日報入力!H1063)</f>
        <v/>
      </c>
      <c r="C1063" s="291" t="str">
        <f>IF(日報入力!G1063="","",日報入力!I1063)</f>
        <v/>
      </c>
      <c r="D1063" s="291" t="str">
        <f>IF(日報入力!G1063="","",日報入力!J1063)</f>
        <v/>
      </c>
      <c r="E1063" s="291" t="str">
        <f>IF(日報入力!G1063="","",日報入力!K1063)</f>
        <v/>
      </c>
      <c r="F1063" s="291" t="str">
        <f>IF(日報入力!G1063="","",日報入力!L1063)</f>
        <v/>
      </c>
      <c r="G1063" s="291" t="str">
        <f>IF(日報入力!G1063="","",日報入力!L1063-日報入力!O1063-日報入力!P1063-日報入力!Q1063-日報入力!R1063-日報入力!S1063-日報入力!T1063-日報入力!U1063-日報入力!V1063-日報入力!W1063-日報入力!X1063-日報入力!Y1063-日報入力!Z1063)</f>
        <v/>
      </c>
      <c r="H1063" s="291" t="str">
        <f>IF(日報入力!G1063="","",IF(日報入力!M1063&gt;=0,日報入力!M1063*F1063,F1063))</f>
        <v/>
      </c>
      <c r="I1063" s="291" t="str">
        <f>IF(日報入力!G1063="","",日報入力!O1063)</f>
        <v/>
      </c>
      <c r="J1063" s="291" t="str">
        <f>IF(日報入力!G1063="","",日報入力!P1063)</f>
        <v/>
      </c>
      <c r="K1063" s="291" t="str">
        <f>IF(日報入力!G1063="","",日報入力!Q1063)</f>
        <v/>
      </c>
      <c r="L1063" s="291" t="str">
        <f>IF(日報入力!G1063="","",日報入力!R1063)</f>
        <v/>
      </c>
      <c r="M1063" s="291" t="str">
        <f>IF(日報入力!G1063="","",日報入力!S1063)</f>
        <v/>
      </c>
      <c r="N1063" s="291" t="str">
        <f>IF(日報入力!G1063="","",日報入力!T1063)</f>
        <v/>
      </c>
      <c r="O1063" s="291" t="str">
        <f>IF(日報入力!G1063="","",日報入力!U1063)</f>
        <v/>
      </c>
      <c r="P1063" s="291" t="str">
        <f>IF(日報入力!G1063="","",日報入力!V1063)</f>
        <v/>
      </c>
      <c r="Q1063" s="291" t="str">
        <f>IF(日報入力!G1063="","",日報入力!W1063)</f>
        <v/>
      </c>
      <c r="R1063" s="291" t="str">
        <f>IF(日報入力!G1063="","",日報入力!X1063)</f>
        <v/>
      </c>
      <c r="S1063" s="291" t="str">
        <f>IF(日報入力!G1063="","",日報入力!Y1063)</f>
        <v/>
      </c>
      <c r="T1063" s="291" t="str">
        <f>IF(日報入力!G1063="","",日報入力!Z1063)</f>
        <v/>
      </c>
      <c r="U1063" s="291" t="str">
        <f>IF(日報入力!G1063="","",日報入力!AA1063)</f>
        <v/>
      </c>
      <c r="V1063" s="378" t="str">
        <f>IF(日報入力!G1063="","",日報入力!AB1063)</f>
        <v/>
      </c>
      <c r="W1063" s="291" t="str">
        <f>IF(日報入力!G1063="","",日報入力!AC1063)</f>
        <v/>
      </c>
      <c r="X1063" s="291" t="str">
        <f>IF(日報入力!G1063="","",日報入力!AD1063)</f>
        <v/>
      </c>
      <c r="Y1063" s="291" t="str">
        <f>IF(日報入力!G1063="","",日報入力!AE1063)</f>
        <v/>
      </c>
      <c r="Z1063" s="291" t="str">
        <f>IF(日報入力!G1063="","",日報入力!AF1063)</f>
        <v/>
      </c>
      <c r="AA1063" s="291" t="str">
        <f>IF(日報入力!G1063="","",日報入力!AG1063)</f>
        <v/>
      </c>
      <c r="AB1063" s="291" t="str">
        <f>IF(日報入力!G1063="","",日報入力!AH1063)</f>
        <v/>
      </c>
      <c r="AC1063" s="291" t="str">
        <f>IF(日報入力!G1063="","",日報入力!AI1063)</f>
        <v/>
      </c>
      <c r="AD1063" s="291" t="str">
        <f>IF(日報入力!G1063="","",日報入力!AJ1063)</f>
        <v/>
      </c>
      <c r="AE1063" s="292" t="str">
        <f>IF(日報入力!G1063="","",日報入力!E1063)</f>
        <v/>
      </c>
      <c r="AF1063" s="293" t="str">
        <f>IF(日報入力!G1063="","",日報入力!AK1063)</f>
        <v/>
      </c>
      <c r="AG1063" s="293" t="str">
        <f>IF(日報入力!G1063="","",日報入力!AL1063)</f>
        <v/>
      </c>
      <c r="AH1063" s="293" t="str">
        <f>IF(日報入力!G1063="","",日報入力!AM1063)</f>
        <v/>
      </c>
      <c r="AI1063" s="294" t="str">
        <f>IF(日報入力!G1063&gt;0,日報入力!D1063*日報入力!K1063*日報入力!AL1063,"")</f>
        <v/>
      </c>
      <c r="AJ1063" s="294" t="str">
        <f>IF(日報入力!G1063&gt;0,日報入力!E1063*日報入力!AL1063,"")</f>
        <v/>
      </c>
      <c r="AK1063" s="294" t="str">
        <f>IF(日報入力!G1063&gt;0,AI1063-AJ1063,"")</f>
        <v/>
      </c>
      <c r="AL1063" s="292" t="str">
        <f>IF(日報入力!G1063&gt;0,日報入力!E1063*日報入力!AM1063,"")</f>
        <v/>
      </c>
      <c r="AM1063" s="292" t="str">
        <f>IF(日報入力!G1063&gt;0,日報入力!AB1063*日報入力!AM1063,"")</f>
        <v/>
      </c>
      <c r="AN1063" s="68" t="str">
        <f>IF(日報入力!G1063&gt;0,日報入力!C1063,"")</f>
        <v/>
      </c>
      <c r="AO1063" s="68" t="str">
        <f>日報入力!B1063</f>
        <v/>
      </c>
      <c r="AP1063" s="68" t="str">
        <f>IF(日報入力!AQ1063,日報入力!BA1063,"")</f>
        <v/>
      </c>
      <c r="AQ1063" s="68" t="str">
        <f>IF(日報入力!AR1063,日報入力!BB1063,"")</f>
        <v/>
      </c>
      <c r="AR1063" s="68" t="str">
        <f>IF(日報入力!AS1063,"N勤","")</f>
        <v/>
      </c>
      <c r="AS1063" s="295" t="e">
        <f t="shared" si="65"/>
        <v>#VALUE!</v>
      </c>
      <c r="AT1063" s="439" t="str">
        <f>日報入力!AY1063</f>
        <v/>
      </c>
      <c r="AU1063" s="518" t="str">
        <f>IF(日報入力!G1063,G1063*60/E1063,"")</f>
        <v/>
      </c>
      <c r="AV1063" s="528" t="str">
        <f>IF(日報入力!AT1063,日報入力!AT1063,"")</f>
        <v/>
      </c>
      <c r="AW1063" s="529" t="str">
        <f>IF(日報入力!AT1063,AE1063/日報入力!AT1063,"")</f>
        <v/>
      </c>
      <c r="AX1063" s="530" t="e">
        <f>IF(1&lt;日報集計!AT1063,AT1063/(((F1063-I1063-J1063-N1063-O1063)*60)/(E1063)),"")</f>
        <v>#VALUE!</v>
      </c>
      <c r="AY1063" s="664" t="str">
        <f>IF(日報入力!H1063,AT1063/(((F1063-J1063)*60)/E1063),"")</f>
        <v/>
      </c>
      <c r="AZ1063" s="664" t="str">
        <f>IF(日報入力!I1063,AT1063/((G1063*60)/E1063),"")</f>
        <v/>
      </c>
      <c r="BA1063" s="296" t="str">
        <f>IF(日報入力!G1063,G1063/F1063,"")</f>
        <v/>
      </c>
      <c r="BB1063" s="386" t="e">
        <f t="shared" si="66"/>
        <v>#VALUE!</v>
      </c>
      <c r="BC1063" s="386" t="e">
        <f t="shared" si="67"/>
        <v>#VALUE!</v>
      </c>
      <c r="BD1063" s="80">
        <f>日報入力!AU1063</f>
        <v>0</v>
      </c>
      <c r="BE1063" s="534" t="str">
        <f>IF(日報入力!AV1063,日報入力!AV1063,"")</f>
        <v/>
      </c>
      <c r="BF1063" s="534" t="str">
        <f>IF(日報入力!AW1063,日報入力!AW1063,"")</f>
        <v/>
      </c>
      <c r="BG1063" s="398" t="str">
        <f>IF(日報入力!G1063,日報入力!K1063*日報入力!D1063*日報入力!BC1063,"")</f>
        <v/>
      </c>
    </row>
    <row r="1064" spans="1:59" ht="20.25" hidden="1" customHeight="1" x14ac:dyDescent="0.15">
      <c r="A1064" s="302" t="str">
        <f>IF(日報入力!G1064="","",日報入力!G1064)</f>
        <v/>
      </c>
      <c r="B1064" s="291" t="str">
        <f>IF(日報入力!G1064="","",日報入力!H1064)</f>
        <v/>
      </c>
      <c r="C1064" s="291" t="str">
        <f>IF(日報入力!G1064="","",日報入力!I1064)</f>
        <v/>
      </c>
      <c r="D1064" s="291" t="str">
        <f>IF(日報入力!G1064="","",日報入力!J1064)</f>
        <v/>
      </c>
      <c r="E1064" s="291" t="str">
        <f>IF(日報入力!G1064="","",日報入力!K1064)</f>
        <v/>
      </c>
      <c r="F1064" s="291" t="str">
        <f>IF(日報入力!G1064="","",日報入力!L1064)</f>
        <v/>
      </c>
      <c r="G1064" s="291" t="str">
        <f>IF(日報入力!G1064="","",日報入力!L1064-日報入力!O1064-日報入力!P1064-日報入力!Q1064-日報入力!R1064-日報入力!S1064-日報入力!T1064-日報入力!U1064-日報入力!V1064-日報入力!W1064-日報入力!X1064-日報入力!Y1064-日報入力!Z1064)</f>
        <v/>
      </c>
      <c r="H1064" s="291" t="str">
        <f>IF(日報入力!G1064="","",IF(日報入力!M1064&gt;=0,日報入力!M1064*F1064,F1064))</f>
        <v/>
      </c>
      <c r="I1064" s="291" t="str">
        <f>IF(日報入力!G1064="","",日報入力!O1064)</f>
        <v/>
      </c>
      <c r="J1064" s="291" t="str">
        <f>IF(日報入力!G1064="","",日報入力!P1064)</f>
        <v/>
      </c>
      <c r="K1064" s="291" t="str">
        <f>IF(日報入力!G1064="","",日報入力!Q1064)</f>
        <v/>
      </c>
      <c r="L1064" s="291" t="str">
        <f>IF(日報入力!G1064="","",日報入力!R1064)</f>
        <v/>
      </c>
      <c r="M1064" s="291" t="str">
        <f>IF(日報入力!G1064="","",日報入力!S1064)</f>
        <v/>
      </c>
      <c r="N1064" s="291" t="str">
        <f>IF(日報入力!G1064="","",日報入力!T1064)</f>
        <v/>
      </c>
      <c r="O1064" s="291" t="str">
        <f>IF(日報入力!G1064="","",日報入力!U1064)</f>
        <v/>
      </c>
      <c r="P1064" s="291" t="str">
        <f>IF(日報入力!G1064="","",日報入力!V1064)</f>
        <v/>
      </c>
      <c r="Q1064" s="291" t="str">
        <f>IF(日報入力!G1064="","",日報入力!W1064)</f>
        <v/>
      </c>
      <c r="R1064" s="291" t="str">
        <f>IF(日報入力!G1064="","",日報入力!X1064)</f>
        <v/>
      </c>
      <c r="S1064" s="291" t="str">
        <f>IF(日報入力!G1064="","",日報入力!Y1064)</f>
        <v/>
      </c>
      <c r="T1064" s="291" t="str">
        <f>IF(日報入力!G1064="","",日報入力!Z1064)</f>
        <v/>
      </c>
      <c r="U1064" s="291" t="str">
        <f>IF(日報入力!G1064="","",日報入力!AA1064)</f>
        <v/>
      </c>
      <c r="V1064" s="378" t="str">
        <f>IF(日報入力!G1064="","",日報入力!AB1064)</f>
        <v/>
      </c>
      <c r="W1064" s="291" t="str">
        <f>IF(日報入力!G1064="","",日報入力!AC1064)</f>
        <v/>
      </c>
      <c r="X1064" s="291" t="str">
        <f>IF(日報入力!G1064="","",日報入力!AD1064)</f>
        <v/>
      </c>
      <c r="Y1064" s="291" t="str">
        <f>IF(日報入力!G1064="","",日報入力!AE1064)</f>
        <v/>
      </c>
      <c r="Z1064" s="291" t="str">
        <f>IF(日報入力!G1064="","",日報入力!AF1064)</f>
        <v/>
      </c>
      <c r="AA1064" s="291" t="str">
        <f>IF(日報入力!G1064="","",日報入力!AG1064)</f>
        <v/>
      </c>
      <c r="AB1064" s="291" t="str">
        <f>IF(日報入力!G1064="","",日報入力!AH1064)</f>
        <v/>
      </c>
      <c r="AC1064" s="291" t="str">
        <f>IF(日報入力!G1064="","",日報入力!AI1064)</f>
        <v/>
      </c>
      <c r="AD1064" s="291" t="str">
        <f>IF(日報入力!G1064="","",日報入力!AJ1064)</f>
        <v/>
      </c>
      <c r="AE1064" s="292" t="str">
        <f>IF(日報入力!G1064="","",日報入力!E1064)</f>
        <v/>
      </c>
      <c r="AF1064" s="293" t="str">
        <f>IF(日報入力!G1064="","",日報入力!AK1064)</f>
        <v/>
      </c>
      <c r="AG1064" s="293" t="str">
        <f>IF(日報入力!G1064="","",日報入力!AL1064)</f>
        <v/>
      </c>
      <c r="AH1064" s="293" t="str">
        <f>IF(日報入力!G1064="","",日報入力!AM1064)</f>
        <v/>
      </c>
      <c r="AI1064" s="294" t="str">
        <f>IF(日報入力!G1064&gt;0,日報入力!D1064*日報入力!K1064*日報入力!AL1064,"")</f>
        <v/>
      </c>
      <c r="AJ1064" s="294" t="str">
        <f>IF(日報入力!G1064&gt;0,日報入力!E1064*日報入力!AL1064,"")</f>
        <v/>
      </c>
      <c r="AK1064" s="294" t="str">
        <f>IF(日報入力!G1064&gt;0,AI1064-AJ1064,"")</f>
        <v/>
      </c>
      <c r="AL1064" s="292" t="str">
        <f>IF(日報入力!G1064&gt;0,日報入力!E1064*日報入力!AM1064,"")</f>
        <v/>
      </c>
      <c r="AM1064" s="292" t="str">
        <f>IF(日報入力!G1064&gt;0,日報入力!AB1064*日報入力!AM1064,"")</f>
        <v/>
      </c>
      <c r="AN1064" s="68" t="str">
        <f>IF(日報入力!G1064&gt;0,日報入力!C1064,"")</f>
        <v/>
      </c>
      <c r="AO1064" s="68" t="str">
        <f>日報入力!B1064</f>
        <v/>
      </c>
      <c r="AP1064" s="68" t="str">
        <f>IF(日報入力!AQ1064,日報入力!BA1064,"")</f>
        <v/>
      </c>
      <c r="AQ1064" s="68" t="str">
        <f>IF(日報入力!AR1064,日報入力!BB1064,"")</f>
        <v/>
      </c>
      <c r="AR1064" s="68" t="str">
        <f>IF(日報入力!AS1064,"N勤","")</f>
        <v/>
      </c>
      <c r="AS1064" s="295" t="e">
        <f t="shared" si="65"/>
        <v>#VALUE!</v>
      </c>
      <c r="AT1064" s="439" t="str">
        <f>日報入力!AY1064</f>
        <v/>
      </c>
      <c r="AU1064" s="518" t="str">
        <f>IF(日報入力!G1064,G1064*60/E1064,"")</f>
        <v/>
      </c>
      <c r="AV1064" s="528" t="str">
        <f>IF(日報入力!AT1064,日報入力!AT1064,"")</f>
        <v/>
      </c>
      <c r="AW1064" s="529" t="str">
        <f>IF(日報入力!AT1064,AE1064/日報入力!AT1064,"")</f>
        <v/>
      </c>
      <c r="AX1064" s="530" t="e">
        <f>IF(1&lt;日報集計!AT1064,AT1064/(((F1064-I1064-J1064-N1064-O1064)*60)/(E1064)),"")</f>
        <v>#VALUE!</v>
      </c>
      <c r="AY1064" s="664" t="str">
        <f>IF(日報入力!H1064,AT1064/(((F1064-J1064)*60)/E1064),"")</f>
        <v/>
      </c>
      <c r="AZ1064" s="664" t="str">
        <f>IF(日報入力!I1064,AT1064/((G1064*60)/E1064),"")</f>
        <v/>
      </c>
      <c r="BA1064" s="296" t="str">
        <f>IF(日報入力!G1064,G1064/F1064,"")</f>
        <v/>
      </c>
      <c r="BB1064" s="386" t="e">
        <f t="shared" si="66"/>
        <v>#VALUE!</v>
      </c>
      <c r="BC1064" s="386" t="e">
        <f t="shared" si="67"/>
        <v>#VALUE!</v>
      </c>
      <c r="BD1064" s="80">
        <f>日報入力!AU1064</f>
        <v>0</v>
      </c>
      <c r="BE1064" s="534" t="str">
        <f>IF(日報入力!AV1064,日報入力!AV1064,"")</f>
        <v/>
      </c>
      <c r="BF1064" s="534" t="str">
        <f>IF(日報入力!AW1064,日報入力!AW1064,"")</f>
        <v/>
      </c>
      <c r="BG1064" s="398" t="str">
        <f>IF(日報入力!G1064,日報入力!K1064*日報入力!D1064*日報入力!BC1064,"")</f>
        <v/>
      </c>
    </row>
    <row r="1065" spans="1:59" ht="20.25" hidden="1" customHeight="1" x14ac:dyDescent="0.15">
      <c r="A1065" s="302" t="str">
        <f>IF(日報入力!G1065="","",日報入力!G1065)</f>
        <v/>
      </c>
      <c r="B1065" s="291" t="str">
        <f>IF(日報入力!G1065="","",日報入力!H1065)</f>
        <v/>
      </c>
      <c r="C1065" s="291" t="str">
        <f>IF(日報入力!G1065="","",日報入力!I1065)</f>
        <v/>
      </c>
      <c r="D1065" s="291" t="str">
        <f>IF(日報入力!G1065="","",日報入力!J1065)</f>
        <v/>
      </c>
      <c r="E1065" s="291" t="str">
        <f>IF(日報入力!G1065="","",日報入力!K1065)</f>
        <v/>
      </c>
      <c r="F1065" s="291" t="str">
        <f>IF(日報入力!G1065="","",日報入力!L1065)</f>
        <v/>
      </c>
      <c r="G1065" s="291" t="str">
        <f>IF(日報入力!G1065="","",日報入力!L1065-日報入力!O1065-日報入力!P1065-日報入力!Q1065-日報入力!R1065-日報入力!S1065-日報入力!T1065-日報入力!U1065-日報入力!V1065-日報入力!W1065-日報入力!X1065-日報入力!Y1065-日報入力!Z1065)</f>
        <v/>
      </c>
      <c r="H1065" s="291" t="str">
        <f>IF(日報入力!G1065="","",IF(日報入力!M1065&gt;=0,日報入力!M1065*F1065,F1065))</f>
        <v/>
      </c>
      <c r="I1065" s="291" t="str">
        <f>IF(日報入力!G1065="","",日報入力!O1065)</f>
        <v/>
      </c>
      <c r="J1065" s="291" t="str">
        <f>IF(日報入力!G1065="","",日報入力!P1065)</f>
        <v/>
      </c>
      <c r="K1065" s="291" t="str">
        <f>IF(日報入力!G1065="","",日報入力!Q1065)</f>
        <v/>
      </c>
      <c r="L1065" s="291" t="str">
        <f>IF(日報入力!G1065="","",日報入力!R1065)</f>
        <v/>
      </c>
      <c r="M1065" s="291" t="str">
        <f>IF(日報入力!G1065="","",日報入力!S1065)</f>
        <v/>
      </c>
      <c r="N1065" s="291" t="str">
        <f>IF(日報入力!G1065="","",日報入力!T1065)</f>
        <v/>
      </c>
      <c r="O1065" s="291" t="str">
        <f>IF(日報入力!G1065="","",日報入力!U1065)</f>
        <v/>
      </c>
      <c r="P1065" s="291" t="str">
        <f>IF(日報入力!G1065="","",日報入力!V1065)</f>
        <v/>
      </c>
      <c r="Q1065" s="291" t="str">
        <f>IF(日報入力!G1065="","",日報入力!W1065)</f>
        <v/>
      </c>
      <c r="R1065" s="291" t="str">
        <f>IF(日報入力!G1065="","",日報入力!X1065)</f>
        <v/>
      </c>
      <c r="S1065" s="291" t="str">
        <f>IF(日報入力!G1065="","",日報入力!Y1065)</f>
        <v/>
      </c>
      <c r="T1065" s="291" t="str">
        <f>IF(日報入力!G1065="","",日報入力!Z1065)</f>
        <v/>
      </c>
      <c r="U1065" s="291" t="str">
        <f>IF(日報入力!G1065="","",日報入力!AA1065)</f>
        <v/>
      </c>
      <c r="V1065" s="378" t="str">
        <f>IF(日報入力!G1065="","",日報入力!AB1065)</f>
        <v/>
      </c>
      <c r="W1065" s="291" t="str">
        <f>IF(日報入力!G1065="","",日報入力!AC1065)</f>
        <v/>
      </c>
      <c r="X1065" s="291" t="str">
        <f>IF(日報入力!G1065="","",日報入力!AD1065)</f>
        <v/>
      </c>
      <c r="Y1065" s="291" t="str">
        <f>IF(日報入力!G1065="","",日報入力!AE1065)</f>
        <v/>
      </c>
      <c r="Z1065" s="291" t="str">
        <f>IF(日報入力!G1065="","",日報入力!AF1065)</f>
        <v/>
      </c>
      <c r="AA1065" s="291" t="str">
        <f>IF(日報入力!G1065="","",日報入力!AG1065)</f>
        <v/>
      </c>
      <c r="AB1065" s="291" t="str">
        <f>IF(日報入力!G1065="","",日報入力!AH1065)</f>
        <v/>
      </c>
      <c r="AC1065" s="291" t="str">
        <f>IF(日報入力!G1065="","",日報入力!AI1065)</f>
        <v/>
      </c>
      <c r="AD1065" s="291" t="str">
        <f>IF(日報入力!G1065="","",日報入力!AJ1065)</f>
        <v/>
      </c>
      <c r="AE1065" s="292" t="str">
        <f>IF(日報入力!G1065="","",日報入力!E1065)</f>
        <v/>
      </c>
      <c r="AF1065" s="293" t="str">
        <f>IF(日報入力!G1065="","",日報入力!AK1065)</f>
        <v/>
      </c>
      <c r="AG1065" s="293" t="str">
        <f>IF(日報入力!G1065="","",日報入力!AL1065)</f>
        <v/>
      </c>
      <c r="AH1065" s="293" t="str">
        <f>IF(日報入力!G1065="","",日報入力!AM1065)</f>
        <v/>
      </c>
      <c r="AI1065" s="294" t="str">
        <f>IF(日報入力!G1065&gt;0,日報入力!D1065*日報入力!K1065*日報入力!AL1065,"")</f>
        <v/>
      </c>
      <c r="AJ1065" s="294" t="str">
        <f>IF(日報入力!G1065&gt;0,日報入力!E1065*日報入力!AL1065,"")</f>
        <v/>
      </c>
      <c r="AK1065" s="294" t="str">
        <f>IF(日報入力!G1065&gt;0,AI1065-AJ1065,"")</f>
        <v/>
      </c>
      <c r="AL1065" s="292" t="str">
        <f>IF(日報入力!G1065&gt;0,日報入力!E1065*日報入力!AM1065,"")</f>
        <v/>
      </c>
      <c r="AM1065" s="292" t="str">
        <f>IF(日報入力!G1065&gt;0,日報入力!AB1065*日報入力!AM1065,"")</f>
        <v/>
      </c>
      <c r="AN1065" s="68" t="str">
        <f>IF(日報入力!G1065&gt;0,日報入力!C1065,"")</f>
        <v/>
      </c>
      <c r="AO1065" s="68" t="str">
        <f>日報入力!B1065</f>
        <v/>
      </c>
      <c r="AP1065" s="68" t="str">
        <f>IF(日報入力!AQ1065,日報入力!BA1065,"")</f>
        <v/>
      </c>
      <c r="AQ1065" s="68" t="str">
        <f>IF(日報入力!AR1065,日報入力!BB1065,"")</f>
        <v/>
      </c>
      <c r="AR1065" s="68" t="str">
        <f>IF(日報入力!AS1065,"N勤","")</f>
        <v/>
      </c>
      <c r="AS1065" s="295" t="e">
        <f t="shared" ref="AS1065:AS1128" si="68">IF(A1065,V1065/(AE1065+V1065),"")</f>
        <v>#VALUE!</v>
      </c>
      <c r="AT1065" s="439" t="str">
        <f>日報入力!AY1065</f>
        <v/>
      </c>
      <c r="AU1065" s="518" t="str">
        <f>IF(日報入力!G1065,G1065*60/E1065,"")</f>
        <v/>
      </c>
      <c r="AV1065" s="528" t="str">
        <f>IF(日報入力!AT1065,日報入力!AT1065,"")</f>
        <v/>
      </c>
      <c r="AW1065" s="529" t="str">
        <f>IF(日報入力!AT1065,AE1065/日報入力!AT1065,"")</f>
        <v/>
      </c>
      <c r="AX1065" s="530" t="e">
        <f>IF(1&lt;日報集計!AT1065,AT1065/(((F1065-I1065-J1065-N1065-O1065)*60)/(E1065)),"")</f>
        <v>#VALUE!</v>
      </c>
      <c r="AY1065" s="664" t="str">
        <f>IF(日報入力!H1065,AT1065/(((F1065-J1065)*60)/E1065),"")</f>
        <v/>
      </c>
      <c r="AZ1065" s="664" t="str">
        <f>IF(日報入力!I1065,AT1065/((G1065*60)/E1065),"")</f>
        <v/>
      </c>
      <c r="BA1065" s="296" t="str">
        <f>IF(日報入力!G1065,G1065/F1065,"")</f>
        <v/>
      </c>
      <c r="BB1065" s="386" t="e">
        <f t="shared" ref="BB1065:BB1128" si="69">AL1065/F1065*60</f>
        <v>#VALUE!</v>
      </c>
      <c r="BC1065" s="386" t="e">
        <f t="shared" ref="BC1065:BC1128" si="70">AL1065/H1065*60</f>
        <v>#VALUE!</v>
      </c>
      <c r="BD1065" s="80">
        <f>日報入力!AU1065</f>
        <v>0</v>
      </c>
      <c r="BE1065" s="534" t="str">
        <f>IF(日報入力!AV1065,日報入力!AV1065,"")</f>
        <v/>
      </c>
      <c r="BF1065" s="534" t="str">
        <f>IF(日報入力!AW1065,日報入力!AW1065,"")</f>
        <v/>
      </c>
      <c r="BG1065" s="398" t="str">
        <f>IF(日報入力!G1065,日報入力!K1065*日報入力!D1065*日報入力!BC1065,"")</f>
        <v/>
      </c>
    </row>
    <row r="1066" spans="1:59" ht="20.25" hidden="1" customHeight="1" x14ac:dyDescent="0.15">
      <c r="A1066" s="302" t="str">
        <f>IF(日報入力!G1066="","",日報入力!G1066)</f>
        <v/>
      </c>
      <c r="B1066" s="291" t="str">
        <f>IF(日報入力!G1066="","",日報入力!H1066)</f>
        <v/>
      </c>
      <c r="C1066" s="291" t="str">
        <f>IF(日報入力!G1066="","",日報入力!I1066)</f>
        <v/>
      </c>
      <c r="D1066" s="291" t="str">
        <f>IF(日報入力!G1066="","",日報入力!J1066)</f>
        <v/>
      </c>
      <c r="E1066" s="291" t="str">
        <f>IF(日報入力!G1066="","",日報入力!K1066)</f>
        <v/>
      </c>
      <c r="F1066" s="291" t="str">
        <f>IF(日報入力!G1066="","",日報入力!L1066)</f>
        <v/>
      </c>
      <c r="G1066" s="291" t="str">
        <f>IF(日報入力!G1066="","",日報入力!L1066-日報入力!O1066-日報入力!P1066-日報入力!Q1066-日報入力!R1066-日報入力!S1066-日報入力!T1066-日報入力!U1066-日報入力!V1066-日報入力!W1066-日報入力!X1066-日報入力!Y1066-日報入力!Z1066)</f>
        <v/>
      </c>
      <c r="H1066" s="291" t="str">
        <f>IF(日報入力!G1066="","",IF(日報入力!M1066&gt;=0,日報入力!M1066*F1066,F1066))</f>
        <v/>
      </c>
      <c r="I1066" s="291" t="str">
        <f>IF(日報入力!G1066="","",日報入力!O1066)</f>
        <v/>
      </c>
      <c r="J1066" s="291" t="str">
        <f>IF(日報入力!G1066="","",日報入力!P1066)</f>
        <v/>
      </c>
      <c r="K1066" s="291" t="str">
        <f>IF(日報入力!G1066="","",日報入力!Q1066)</f>
        <v/>
      </c>
      <c r="L1066" s="291" t="str">
        <f>IF(日報入力!G1066="","",日報入力!R1066)</f>
        <v/>
      </c>
      <c r="M1066" s="291" t="str">
        <f>IF(日報入力!G1066="","",日報入力!S1066)</f>
        <v/>
      </c>
      <c r="N1066" s="291" t="str">
        <f>IF(日報入力!G1066="","",日報入力!T1066)</f>
        <v/>
      </c>
      <c r="O1066" s="291" t="str">
        <f>IF(日報入力!G1066="","",日報入力!U1066)</f>
        <v/>
      </c>
      <c r="P1066" s="291" t="str">
        <f>IF(日報入力!G1066="","",日報入力!V1066)</f>
        <v/>
      </c>
      <c r="Q1066" s="291" t="str">
        <f>IF(日報入力!G1066="","",日報入力!W1066)</f>
        <v/>
      </c>
      <c r="R1066" s="291" t="str">
        <f>IF(日報入力!G1066="","",日報入力!X1066)</f>
        <v/>
      </c>
      <c r="S1066" s="291" t="str">
        <f>IF(日報入力!G1066="","",日報入力!Y1066)</f>
        <v/>
      </c>
      <c r="T1066" s="291" t="str">
        <f>IF(日報入力!G1066="","",日報入力!Z1066)</f>
        <v/>
      </c>
      <c r="U1066" s="291" t="str">
        <f>IF(日報入力!G1066="","",日報入力!AA1066)</f>
        <v/>
      </c>
      <c r="V1066" s="378" t="str">
        <f>IF(日報入力!G1066="","",日報入力!AB1066)</f>
        <v/>
      </c>
      <c r="W1066" s="291" t="str">
        <f>IF(日報入力!G1066="","",日報入力!AC1066)</f>
        <v/>
      </c>
      <c r="X1066" s="291" t="str">
        <f>IF(日報入力!G1066="","",日報入力!AD1066)</f>
        <v/>
      </c>
      <c r="Y1066" s="291" t="str">
        <f>IF(日報入力!G1066="","",日報入力!AE1066)</f>
        <v/>
      </c>
      <c r="Z1066" s="291" t="str">
        <f>IF(日報入力!G1066="","",日報入力!AF1066)</f>
        <v/>
      </c>
      <c r="AA1066" s="291" t="str">
        <f>IF(日報入力!G1066="","",日報入力!AG1066)</f>
        <v/>
      </c>
      <c r="AB1066" s="291" t="str">
        <f>IF(日報入力!G1066="","",日報入力!AH1066)</f>
        <v/>
      </c>
      <c r="AC1066" s="291" t="str">
        <f>IF(日報入力!G1066="","",日報入力!AI1066)</f>
        <v/>
      </c>
      <c r="AD1066" s="291" t="str">
        <f>IF(日報入力!G1066="","",日報入力!AJ1066)</f>
        <v/>
      </c>
      <c r="AE1066" s="292" t="str">
        <f>IF(日報入力!G1066="","",日報入力!E1066)</f>
        <v/>
      </c>
      <c r="AF1066" s="293" t="str">
        <f>IF(日報入力!G1066="","",日報入力!AK1066)</f>
        <v/>
      </c>
      <c r="AG1066" s="293" t="str">
        <f>IF(日報入力!G1066="","",日報入力!AL1066)</f>
        <v/>
      </c>
      <c r="AH1066" s="293" t="str">
        <f>IF(日報入力!G1066="","",日報入力!AM1066)</f>
        <v/>
      </c>
      <c r="AI1066" s="294" t="str">
        <f>IF(日報入力!G1066&gt;0,日報入力!D1066*日報入力!K1066*日報入力!AL1066,"")</f>
        <v/>
      </c>
      <c r="AJ1066" s="294" t="str">
        <f>IF(日報入力!G1066&gt;0,日報入力!E1066*日報入力!AL1066,"")</f>
        <v/>
      </c>
      <c r="AK1066" s="294" t="str">
        <f>IF(日報入力!G1066&gt;0,AI1066-AJ1066,"")</f>
        <v/>
      </c>
      <c r="AL1066" s="292" t="str">
        <f>IF(日報入力!G1066&gt;0,日報入力!E1066*日報入力!AM1066,"")</f>
        <v/>
      </c>
      <c r="AM1066" s="292" t="str">
        <f>IF(日報入力!G1066&gt;0,日報入力!AB1066*日報入力!AM1066,"")</f>
        <v/>
      </c>
      <c r="AN1066" s="68" t="str">
        <f>IF(日報入力!G1066&gt;0,日報入力!C1066,"")</f>
        <v/>
      </c>
      <c r="AO1066" s="68" t="str">
        <f>日報入力!B1066</f>
        <v/>
      </c>
      <c r="AP1066" s="68" t="str">
        <f>IF(日報入力!AQ1066,日報入力!BA1066,"")</f>
        <v/>
      </c>
      <c r="AQ1066" s="68" t="str">
        <f>IF(日報入力!AR1066,日報入力!BB1066,"")</f>
        <v/>
      </c>
      <c r="AR1066" s="68" t="str">
        <f>IF(日報入力!AS1066,"N勤","")</f>
        <v/>
      </c>
      <c r="AS1066" s="295" t="e">
        <f t="shared" si="68"/>
        <v>#VALUE!</v>
      </c>
      <c r="AT1066" s="439" t="str">
        <f>日報入力!AY1066</f>
        <v/>
      </c>
      <c r="AU1066" s="518" t="str">
        <f>IF(日報入力!G1066,G1066*60/E1066,"")</f>
        <v/>
      </c>
      <c r="AV1066" s="528" t="str">
        <f>IF(日報入力!AT1066,日報入力!AT1066,"")</f>
        <v/>
      </c>
      <c r="AW1066" s="529" t="str">
        <f>IF(日報入力!AT1066,AE1066/日報入力!AT1066,"")</f>
        <v/>
      </c>
      <c r="AX1066" s="530" t="e">
        <f>IF(1&lt;日報集計!AT1066,AT1066/(((F1066-I1066-J1066-N1066-O1066)*60)/(E1066)),"")</f>
        <v>#VALUE!</v>
      </c>
      <c r="AY1066" s="664" t="str">
        <f>IF(日報入力!H1066,AT1066/(((F1066-J1066)*60)/E1066),"")</f>
        <v/>
      </c>
      <c r="AZ1066" s="664" t="str">
        <f>IF(日報入力!I1066,AT1066/((G1066*60)/E1066),"")</f>
        <v/>
      </c>
      <c r="BA1066" s="296" t="str">
        <f>IF(日報入力!G1066,G1066/F1066,"")</f>
        <v/>
      </c>
      <c r="BB1066" s="386" t="e">
        <f t="shared" si="69"/>
        <v>#VALUE!</v>
      </c>
      <c r="BC1066" s="386" t="e">
        <f t="shared" si="70"/>
        <v>#VALUE!</v>
      </c>
      <c r="BD1066" s="80">
        <f>日報入力!AU1066</f>
        <v>0</v>
      </c>
      <c r="BE1066" s="534" t="str">
        <f>IF(日報入力!AV1066,日報入力!AV1066,"")</f>
        <v/>
      </c>
      <c r="BF1066" s="534" t="str">
        <f>IF(日報入力!AW1066,日報入力!AW1066,"")</f>
        <v/>
      </c>
      <c r="BG1066" s="398" t="str">
        <f>IF(日報入力!G1066,日報入力!K1066*日報入力!D1066*日報入力!BC1066,"")</f>
        <v/>
      </c>
    </row>
    <row r="1067" spans="1:59" ht="20.25" hidden="1" customHeight="1" x14ac:dyDescent="0.15">
      <c r="A1067" s="302" t="str">
        <f>IF(日報入力!G1067="","",日報入力!G1067)</f>
        <v/>
      </c>
      <c r="B1067" s="291" t="str">
        <f>IF(日報入力!G1067="","",日報入力!H1067)</f>
        <v/>
      </c>
      <c r="C1067" s="291" t="str">
        <f>IF(日報入力!G1067="","",日報入力!I1067)</f>
        <v/>
      </c>
      <c r="D1067" s="291" t="str">
        <f>IF(日報入力!G1067="","",日報入力!J1067)</f>
        <v/>
      </c>
      <c r="E1067" s="291" t="str">
        <f>IF(日報入力!G1067="","",日報入力!K1067)</f>
        <v/>
      </c>
      <c r="F1067" s="291" t="str">
        <f>IF(日報入力!G1067="","",日報入力!L1067)</f>
        <v/>
      </c>
      <c r="G1067" s="291" t="str">
        <f>IF(日報入力!G1067="","",日報入力!L1067-日報入力!O1067-日報入力!P1067-日報入力!Q1067-日報入力!R1067-日報入力!S1067-日報入力!T1067-日報入力!U1067-日報入力!V1067-日報入力!W1067-日報入力!X1067-日報入力!Y1067-日報入力!Z1067)</f>
        <v/>
      </c>
      <c r="H1067" s="291" t="str">
        <f>IF(日報入力!G1067="","",IF(日報入力!M1067&gt;=0,日報入力!M1067*F1067,F1067))</f>
        <v/>
      </c>
      <c r="I1067" s="291" t="str">
        <f>IF(日報入力!G1067="","",日報入力!O1067)</f>
        <v/>
      </c>
      <c r="J1067" s="291" t="str">
        <f>IF(日報入力!G1067="","",日報入力!P1067)</f>
        <v/>
      </c>
      <c r="K1067" s="291" t="str">
        <f>IF(日報入力!G1067="","",日報入力!Q1067)</f>
        <v/>
      </c>
      <c r="L1067" s="291" t="str">
        <f>IF(日報入力!G1067="","",日報入力!R1067)</f>
        <v/>
      </c>
      <c r="M1067" s="291" t="str">
        <f>IF(日報入力!G1067="","",日報入力!S1067)</f>
        <v/>
      </c>
      <c r="N1067" s="291" t="str">
        <f>IF(日報入力!G1067="","",日報入力!T1067)</f>
        <v/>
      </c>
      <c r="O1067" s="291" t="str">
        <f>IF(日報入力!G1067="","",日報入力!U1067)</f>
        <v/>
      </c>
      <c r="P1067" s="291" t="str">
        <f>IF(日報入力!G1067="","",日報入力!V1067)</f>
        <v/>
      </c>
      <c r="Q1067" s="291" t="str">
        <f>IF(日報入力!G1067="","",日報入力!W1067)</f>
        <v/>
      </c>
      <c r="R1067" s="291" t="str">
        <f>IF(日報入力!G1067="","",日報入力!X1067)</f>
        <v/>
      </c>
      <c r="S1067" s="291" t="str">
        <f>IF(日報入力!G1067="","",日報入力!Y1067)</f>
        <v/>
      </c>
      <c r="T1067" s="291" t="str">
        <f>IF(日報入力!G1067="","",日報入力!Z1067)</f>
        <v/>
      </c>
      <c r="U1067" s="291" t="str">
        <f>IF(日報入力!G1067="","",日報入力!AA1067)</f>
        <v/>
      </c>
      <c r="V1067" s="378" t="str">
        <f>IF(日報入力!G1067="","",日報入力!AB1067)</f>
        <v/>
      </c>
      <c r="W1067" s="291" t="str">
        <f>IF(日報入力!G1067="","",日報入力!AC1067)</f>
        <v/>
      </c>
      <c r="X1067" s="291" t="str">
        <f>IF(日報入力!G1067="","",日報入力!AD1067)</f>
        <v/>
      </c>
      <c r="Y1067" s="291" t="str">
        <f>IF(日報入力!G1067="","",日報入力!AE1067)</f>
        <v/>
      </c>
      <c r="Z1067" s="291" t="str">
        <f>IF(日報入力!G1067="","",日報入力!AF1067)</f>
        <v/>
      </c>
      <c r="AA1067" s="291" t="str">
        <f>IF(日報入力!G1067="","",日報入力!AG1067)</f>
        <v/>
      </c>
      <c r="AB1067" s="291" t="str">
        <f>IF(日報入力!G1067="","",日報入力!AH1067)</f>
        <v/>
      </c>
      <c r="AC1067" s="291" t="str">
        <f>IF(日報入力!G1067="","",日報入力!AI1067)</f>
        <v/>
      </c>
      <c r="AD1067" s="291" t="str">
        <f>IF(日報入力!G1067="","",日報入力!AJ1067)</f>
        <v/>
      </c>
      <c r="AE1067" s="292" t="str">
        <f>IF(日報入力!G1067="","",日報入力!E1067)</f>
        <v/>
      </c>
      <c r="AF1067" s="293" t="str">
        <f>IF(日報入力!G1067="","",日報入力!AK1067)</f>
        <v/>
      </c>
      <c r="AG1067" s="293" t="str">
        <f>IF(日報入力!G1067="","",日報入力!AL1067)</f>
        <v/>
      </c>
      <c r="AH1067" s="293" t="str">
        <f>IF(日報入力!G1067="","",日報入力!AM1067)</f>
        <v/>
      </c>
      <c r="AI1067" s="294" t="str">
        <f>IF(日報入力!G1067&gt;0,日報入力!D1067*日報入力!K1067*日報入力!AL1067,"")</f>
        <v/>
      </c>
      <c r="AJ1067" s="294" t="str">
        <f>IF(日報入力!G1067&gt;0,日報入力!E1067*日報入力!AL1067,"")</f>
        <v/>
      </c>
      <c r="AK1067" s="294" t="str">
        <f>IF(日報入力!G1067&gt;0,AI1067-AJ1067,"")</f>
        <v/>
      </c>
      <c r="AL1067" s="292" t="str">
        <f>IF(日報入力!G1067&gt;0,日報入力!E1067*日報入力!AM1067,"")</f>
        <v/>
      </c>
      <c r="AM1067" s="292" t="str">
        <f>IF(日報入力!G1067&gt;0,日報入力!AB1067*日報入力!AM1067,"")</f>
        <v/>
      </c>
      <c r="AN1067" s="68" t="str">
        <f>IF(日報入力!G1067&gt;0,日報入力!C1067,"")</f>
        <v/>
      </c>
      <c r="AO1067" s="68" t="str">
        <f>日報入力!B1067</f>
        <v/>
      </c>
      <c r="AP1067" s="68" t="str">
        <f>IF(日報入力!AQ1067,日報入力!BA1067,"")</f>
        <v/>
      </c>
      <c r="AQ1067" s="68" t="str">
        <f>IF(日報入力!AR1067,日報入力!BB1067,"")</f>
        <v/>
      </c>
      <c r="AR1067" s="68" t="str">
        <f>IF(日報入力!AS1067,"N勤","")</f>
        <v/>
      </c>
      <c r="AS1067" s="295" t="e">
        <f t="shared" si="68"/>
        <v>#VALUE!</v>
      </c>
      <c r="AT1067" s="439" t="str">
        <f>日報入力!AY1067</f>
        <v/>
      </c>
      <c r="AU1067" s="518" t="str">
        <f>IF(日報入力!G1067,G1067*60/E1067,"")</f>
        <v/>
      </c>
      <c r="AV1067" s="528" t="str">
        <f>IF(日報入力!AT1067,日報入力!AT1067,"")</f>
        <v/>
      </c>
      <c r="AW1067" s="529" t="str">
        <f>IF(日報入力!AT1067,AE1067/日報入力!AT1067,"")</f>
        <v/>
      </c>
      <c r="AX1067" s="530" t="e">
        <f>IF(1&lt;日報集計!AT1067,AT1067/(((F1067-I1067-J1067-N1067-O1067)*60)/(E1067)),"")</f>
        <v>#VALUE!</v>
      </c>
      <c r="AY1067" s="664" t="str">
        <f>IF(日報入力!H1067,AT1067/(((F1067-J1067)*60)/E1067),"")</f>
        <v/>
      </c>
      <c r="AZ1067" s="664" t="str">
        <f>IF(日報入力!I1067,AT1067/((G1067*60)/E1067),"")</f>
        <v/>
      </c>
      <c r="BA1067" s="296" t="str">
        <f>IF(日報入力!G1067,G1067/F1067,"")</f>
        <v/>
      </c>
      <c r="BB1067" s="386" t="e">
        <f t="shared" si="69"/>
        <v>#VALUE!</v>
      </c>
      <c r="BC1067" s="386" t="e">
        <f t="shared" si="70"/>
        <v>#VALUE!</v>
      </c>
      <c r="BD1067" s="80">
        <f>日報入力!AU1067</f>
        <v>0</v>
      </c>
      <c r="BE1067" s="534" t="str">
        <f>IF(日報入力!AV1067,日報入力!AV1067,"")</f>
        <v/>
      </c>
      <c r="BF1067" s="534" t="str">
        <f>IF(日報入力!AW1067,日報入力!AW1067,"")</f>
        <v/>
      </c>
      <c r="BG1067" s="398" t="str">
        <f>IF(日報入力!G1067,日報入力!K1067*日報入力!D1067*日報入力!BC1067,"")</f>
        <v/>
      </c>
    </row>
    <row r="1068" spans="1:59" ht="20.25" hidden="1" customHeight="1" x14ac:dyDescent="0.15">
      <c r="A1068" s="302" t="str">
        <f>IF(日報入力!G1068="","",日報入力!G1068)</f>
        <v/>
      </c>
      <c r="B1068" s="291" t="str">
        <f>IF(日報入力!G1068="","",日報入力!H1068)</f>
        <v/>
      </c>
      <c r="C1068" s="291" t="str">
        <f>IF(日報入力!G1068="","",日報入力!I1068)</f>
        <v/>
      </c>
      <c r="D1068" s="291" t="str">
        <f>IF(日報入力!G1068="","",日報入力!J1068)</f>
        <v/>
      </c>
      <c r="E1068" s="291" t="str">
        <f>IF(日報入力!G1068="","",日報入力!K1068)</f>
        <v/>
      </c>
      <c r="F1068" s="291" t="str">
        <f>IF(日報入力!G1068="","",日報入力!L1068)</f>
        <v/>
      </c>
      <c r="G1068" s="291" t="str">
        <f>IF(日報入力!G1068="","",日報入力!L1068-日報入力!O1068-日報入力!P1068-日報入力!Q1068-日報入力!R1068-日報入力!S1068-日報入力!T1068-日報入力!U1068-日報入力!V1068-日報入力!W1068-日報入力!X1068-日報入力!Y1068-日報入力!Z1068)</f>
        <v/>
      </c>
      <c r="H1068" s="291" t="str">
        <f>IF(日報入力!G1068="","",IF(日報入力!M1068&gt;=0,日報入力!M1068*F1068,F1068))</f>
        <v/>
      </c>
      <c r="I1068" s="291" t="str">
        <f>IF(日報入力!G1068="","",日報入力!O1068)</f>
        <v/>
      </c>
      <c r="J1068" s="291" t="str">
        <f>IF(日報入力!G1068="","",日報入力!P1068)</f>
        <v/>
      </c>
      <c r="K1068" s="291" t="str">
        <f>IF(日報入力!G1068="","",日報入力!Q1068)</f>
        <v/>
      </c>
      <c r="L1068" s="291" t="str">
        <f>IF(日報入力!G1068="","",日報入力!R1068)</f>
        <v/>
      </c>
      <c r="M1068" s="291" t="str">
        <f>IF(日報入力!G1068="","",日報入力!S1068)</f>
        <v/>
      </c>
      <c r="N1068" s="291" t="str">
        <f>IF(日報入力!G1068="","",日報入力!T1068)</f>
        <v/>
      </c>
      <c r="O1068" s="291" t="str">
        <f>IF(日報入力!G1068="","",日報入力!U1068)</f>
        <v/>
      </c>
      <c r="P1068" s="291" t="str">
        <f>IF(日報入力!G1068="","",日報入力!V1068)</f>
        <v/>
      </c>
      <c r="Q1068" s="291" t="str">
        <f>IF(日報入力!G1068="","",日報入力!W1068)</f>
        <v/>
      </c>
      <c r="R1068" s="291" t="str">
        <f>IF(日報入力!G1068="","",日報入力!X1068)</f>
        <v/>
      </c>
      <c r="S1068" s="291" t="str">
        <f>IF(日報入力!G1068="","",日報入力!Y1068)</f>
        <v/>
      </c>
      <c r="T1068" s="291" t="str">
        <f>IF(日報入力!G1068="","",日報入力!Z1068)</f>
        <v/>
      </c>
      <c r="U1068" s="291" t="str">
        <f>IF(日報入力!G1068="","",日報入力!AA1068)</f>
        <v/>
      </c>
      <c r="V1068" s="378" t="str">
        <f>IF(日報入力!G1068="","",日報入力!AB1068)</f>
        <v/>
      </c>
      <c r="W1068" s="291" t="str">
        <f>IF(日報入力!G1068="","",日報入力!AC1068)</f>
        <v/>
      </c>
      <c r="X1068" s="291" t="str">
        <f>IF(日報入力!G1068="","",日報入力!AD1068)</f>
        <v/>
      </c>
      <c r="Y1068" s="291" t="str">
        <f>IF(日報入力!G1068="","",日報入力!AE1068)</f>
        <v/>
      </c>
      <c r="Z1068" s="291" t="str">
        <f>IF(日報入力!G1068="","",日報入力!AF1068)</f>
        <v/>
      </c>
      <c r="AA1068" s="291" t="str">
        <f>IF(日報入力!G1068="","",日報入力!AG1068)</f>
        <v/>
      </c>
      <c r="AB1068" s="291" t="str">
        <f>IF(日報入力!G1068="","",日報入力!AH1068)</f>
        <v/>
      </c>
      <c r="AC1068" s="291" t="str">
        <f>IF(日報入力!G1068="","",日報入力!AI1068)</f>
        <v/>
      </c>
      <c r="AD1068" s="291" t="str">
        <f>IF(日報入力!G1068="","",日報入力!AJ1068)</f>
        <v/>
      </c>
      <c r="AE1068" s="292" t="str">
        <f>IF(日報入力!G1068="","",日報入力!E1068)</f>
        <v/>
      </c>
      <c r="AF1068" s="293" t="str">
        <f>IF(日報入力!G1068="","",日報入力!AK1068)</f>
        <v/>
      </c>
      <c r="AG1068" s="293" t="str">
        <f>IF(日報入力!G1068="","",日報入力!AL1068)</f>
        <v/>
      </c>
      <c r="AH1068" s="293" t="str">
        <f>IF(日報入力!G1068="","",日報入力!AM1068)</f>
        <v/>
      </c>
      <c r="AI1068" s="294" t="str">
        <f>IF(日報入力!G1068&gt;0,日報入力!D1068*日報入力!K1068*日報入力!AL1068,"")</f>
        <v/>
      </c>
      <c r="AJ1068" s="294" t="str">
        <f>IF(日報入力!G1068&gt;0,日報入力!E1068*日報入力!AL1068,"")</f>
        <v/>
      </c>
      <c r="AK1068" s="294" t="str">
        <f>IF(日報入力!G1068&gt;0,AI1068-AJ1068,"")</f>
        <v/>
      </c>
      <c r="AL1068" s="292" t="str">
        <f>IF(日報入力!G1068&gt;0,日報入力!E1068*日報入力!AM1068,"")</f>
        <v/>
      </c>
      <c r="AM1068" s="292" t="str">
        <f>IF(日報入力!G1068&gt;0,日報入力!AB1068*日報入力!AM1068,"")</f>
        <v/>
      </c>
      <c r="AN1068" s="68" t="str">
        <f>IF(日報入力!G1068&gt;0,日報入力!C1068,"")</f>
        <v/>
      </c>
      <c r="AO1068" s="68" t="str">
        <f>日報入力!B1068</f>
        <v/>
      </c>
      <c r="AP1068" s="68" t="str">
        <f>IF(日報入力!AQ1068,日報入力!BA1068,"")</f>
        <v/>
      </c>
      <c r="AQ1068" s="68" t="str">
        <f>IF(日報入力!AR1068,日報入力!BB1068,"")</f>
        <v/>
      </c>
      <c r="AR1068" s="68" t="str">
        <f>IF(日報入力!AS1068,"N勤","")</f>
        <v/>
      </c>
      <c r="AS1068" s="295" t="e">
        <f t="shared" si="68"/>
        <v>#VALUE!</v>
      </c>
      <c r="AT1068" s="439" t="str">
        <f>日報入力!AY1068</f>
        <v/>
      </c>
      <c r="AU1068" s="518" t="str">
        <f>IF(日報入力!G1068,G1068*60/E1068,"")</f>
        <v/>
      </c>
      <c r="AV1068" s="528" t="str">
        <f>IF(日報入力!AT1068,日報入力!AT1068,"")</f>
        <v/>
      </c>
      <c r="AW1068" s="529" t="str">
        <f>IF(日報入力!AT1068,AE1068/日報入力!AT1068,"")</f>
        <v/>
      </c>
      <c r="AX1068" s="530" t="e">
        <f>IF(1&lt;日報集計!AT1068,AT1068/(((F1068-I1068-J1068-N1068-O1068)*60)/(E1068)),"")</f>
        <v>#VALUE!</v>
      </c>
      <c r="AY1068" s="664" t="str">
        <f>IF(日報入力!H1068,AT1068/(((F1068-J1068)*60)/E1068),"")</f>
        <v/>
      </c>
      <c r="AZ1068" s="664" t="str">
        <f>IF(日報入力!I1068,AT1068/((G1068*60)/E1068),"")</f>
        <v/>
      </c>
      <c r="BA1068" s="296" t="str">
        <f>IF(日報入力!G1068,G1068/F1068,"")</f>
        <v/>
      </c>
      <c r="BB1068" s="386" t="e">
        <f t="shared" si="69"/>
        <v>#VALUE!</v>
      </c>
      <c r="BC1068" s="386" t="e">
        <f t="shared" si="70"/>
        <v>#VALUE!</v>
      </c>
      <c r="BD1068" s="80">
        <f>日報入力!AU1068</f>
        <v>0</v>
      </c>
      <c r="BE1068" s="534" t="str">
        <f>IF(日報入力!AV1068,日報入力!AV1068,"")</f>
        <v/>
      </c>
      <c r="BF1068" s="534" t="str">
        <f>IF(日報入力!AW1068,日報入力!AW1068,"")</f>
        <v/>
      </c>
      <c r="BG1068" s="398" t="str">
        <f>IF(日報入力!G1068,日報入力!K1068*日報入力!D1068*日報入力!BC1068,"")</f>
        <v/>
      </c>
    </row>
    <row r="1069" spans="1:59" ht="20.25" hidden="1" customHeight="1" x14ac:dyDescent="0.15">
      <c r="A1069" s="302" t="str">
        <f>IF(日報入力!G1069="","",日報入力!G1069)</f>
        <v/>
      </c>
      <c r="B1069" s="291" t="str">
        <f>IF(日報入力!G1069="","",日報入力!H1069)</f>
        <v/>
      </c>
      <c r="C1069" s="291" t="str">
        <f>IF(日報入力!G1069="","",日報入力!I1069)</f>
        <v/>
      </c>
      <c r="D1069" s="291" t="str">
        <f>IF(日報入力!G1069="","",日報入力!J1069)</f>
        <v/>
      </c>
      <c r="E1069" s="291" t="str">
        <f>IF(日報入力!G1069="","",日報入力!K1069)</f>
        <v/>
      </c>
      <c r="F1069" s="291" t="str">
        <f>IF(日報入力!G1069="","",日報入力!L1069)</f>
        <v/>
      </c>
      <c r="G1069" s="291" t="str">
        <f>IF(日報入力!G1069="","",日報入力!L1069-日報入力!O1069-日報入力!P1069-日報入力!Q1069-日報入力!R1069-日報入力!S1069-日報入力!T1069-日報入力!U1069-日報入力!V1069-日報入力!W1069-日報入力!X1069-日報入力!Y1069-日報入力!Z1069)</f>
        <v/>
      </c>
      <c r="H1069" s="291" t="str">
        <f>IF(日報入力!G1069="","",IF(日報入力!M1069&gt;=0,日報入力!M1069*F1069,F1069))</f>
        <v/>
      </c>
      <c r="I1069" s="291" t="str">
        <f>IF(日報入力!G1069="","",日報入力!O1069)</f>
        <v/>
      </c>
      <c r="J1069" s="291" t="str">
        <f>IF(日報入力!G1069="","",日報入力!P1069)</f>
        <v/>
      </c>
      <c r="K1069" s="291" t="str">
        <f>IF(日報入力!G1069="","",日報入力!Q1069)</f>
        <v/>
      </c>
      <c r="L1069" s="291" t="str">
        <f>IF(日報入力!G1069="","",日報入力!R1069)</f>
        <v/>
      </c>
      <c r="M1069" s="291" t="str">
        <f>IF(日報入力!G1069="","",日報入力!S1069)</f>
        <v/>
      </c>
      <c r="N1069" s="291" t="str">
        <f>IF(日報入力!G1069="","",日報入力!T1069)</f>
        <v/>
      </c>
      <c r="O1069" s="291" t="str">
        <f>IF(日報入力!G1069="","",日報入力!U1069)</f>
        <v/>
      </c>
      <c r="P1069" s="291" t="str">
        <f>IF(日報入力!G1069="","",日報入力!V1069)</f>
        <v/>
      </c>
      <c r="Q1069" s="291" t="str">
        <f>IF(日報入力!G1069="","",日報入力!W1069)</f>
        <v/>
      </c>
      <c r="R1069" s="291" t="str">
        <f>IF(日報入力!G1069="","",日報入力!X1069)</f>
        <v/>
      </c>
      <c r="S1069" s="291" t="str">
        <f>IF(日報入力!G1069="","",日報入力!Y1069)</f>
        <v/>
      </c>
      <c r="T1069" s="291" t="str">
        <f>IF(日報入力!G1069="","",日報入力!Z1069)</f>
        <v/>
      </c>
      <c r="U1069" s="291" t="str">
        <f>IF(日報入力!G1069="","",日報入力!AA1069)</f>
        <v/>
      </c>
      <c r="V1069" s="378" t="str">
        <f>IF(日報入力!G1069="","",日報入力!AB1069)</f>
        <v/>
      </c>
      <c r="W1069" s="291" t="str">
        <f>IF(日報入力!G1069="","",日報入力!AC1069)</f>
        <v/>
      </c>
      <c r="X1069" s="291" t="str">
        <f>IF(日報入力!G1069="","",日報入力!AD1069)</f>
        <v/>
      </c>
      <c r="Y1069" s="291" t="str">
        <f>IF(日報入力!G1069="","",日報入力!AE1069)</f>
        <v/>
      </c>
      <c r="Z1069" s="291" t="str">
        <f>IF(日報入力!G1069="","",日報入力!AF1069)</f>
        <v/>
      </c>
      <c r="AA1069" s="291" t="str">
        <f>IF(日報入力!G1069="","",日報入力!AG1069)</f>
        <v/>
      </c>
      <c r="AB1069" s="291" t="str">
        <f>IF(日報入力!G1069="","",日報入力!AH1069)</f>
        <v/>
      </c>
      <c r="AC1069" s="291" t="str">
        <f>IF(日報入力!G1069="","",日報入力!AI1069)</f>
        <v/>
      </c>
      <c r="AD1069" s="291" t="str">
        <f>IF(日報入力!G1069="","",日報入力!AJ1069)</f>
        <v/>
      </c>
      <c r="AE1069" s="292" t="str">
        <f>IF(日報入力!G1069="","",日報入力!E1069)</f>
        <v/>
      </c>
      <c r="AF1069" s="293" t="str">
        <f>IF(日報入力!G1069="","",日報入力!AK1069)</f>
        <v/>
      </c>
      <c r="AG1069" s="293" t="str">
        <f>IF(日報入力!G1069="","",日報入力!AL1069)</f>
        <v/>
      </c>
      <c r="AH1069" s="293" t="str">
        <f>IF(日報入力!G1069="","",日報入力!AM1069)</f>
        <v/>
      </c>
      <c r="AI1069" s="294" t="str">
        <f>IF(日報入力!G1069&gt;0,日報入力!D1069*日報入力!K1069*日報入力!AL1069,"")</f>
        <v/>
      </c>
      <c r="AJ1069" s="294" t="str">
        <f>IF(日報入力!G1069&gt;0,日報入力!E1069*日報入力!AL1069,"")</f>
        <v/>
      </c>
      <c r="AK1069" s="294" t="str">
        <f>IF(日報入力!G1069&gt;0,AI1069-AJ1069,"")</f>
        <v/>
      </c>
      <c r="AL1069" s="292" t="str">
        <f>IF(日報入力!G1069&gt;0,日報入力!E1069*日報入力!AM1069,"")</f>
        <v/>
      </c>
      <c r="AM1069" s="292" t="str">
        <f>IF(日報入力!G1069&gt;0,日報入力!AB1069*日報入力!AM1069,"")</f>
        <v/>
      </c>
      <c r="AN1069" s="68" t="str">
        <f>IF(日報入力!G1069&gt;0,日報入力!C1069,"")</f>
        <v/>
      </c>
      <c r="AO1069" s="68" t="str">
        <f>日報入力!B1069</f>
        <v/>
      </c>
      <c r="AP1069" s="68" t="str">
        <f>IF(日報入力!AQ1069,日報入力!BA1069,"")</f>
        <v/>
      </c>
      <c r="AQ1069" s="68" t="str">
        <f>IF(日報入力!AR1069,日報入力!BB1069,"")</f>
        <v/>
      </c>
      <c r="AR1069" s="68" t="str">
        <f>IF(日報入力!AS1069,"N勤","")</f>
        <v/>
      </c>
      <c r="AS1069" s="295" t="e">
        <f t="shared" si="68"/>
        <v>#VALUE!</v>
      </c>
      <c r="AT1069" s="439" t="str">
        <f>日報入力!AY1069</f>
        <v/>
      </c>
      <c r="AU1069" s="518" t="str">
        <f>IF(日報入力!G1069,G1069*60/E1069,"")</f>
        <v/>
      </c>
      <c r="AV1069" s="528" t="str">
        <f>IF(日報入力!AT1069,日報入力!AT1069,"")</f>
        <v/>
      </c>
      <c r="AW1069" s="529" t="str">
        <f>IF(日報入力!AT1069,AE1069/日報入力!AT1069,"")</f>
        <v/>
      </c>
      <c r="AX1069" s="530" t="e">
        <f>IF(1&lt;日報集計!AT1069,AT1069/(((F1069-I1069-J1069-N1069-O1069)*60)/(E1069)),"")</f>
        <v>#VALUE!</v>
      </c>
      <c r="AY1069" s="664" t="str">
        <f>IF(日報入力!H1069,AT1069/(((F1069-J1069)*60)/E1069),"")</f>
        <v/>
      </c>
      <c r="AZ1069" s="664" t="str">
        <f>IF(日報入力!I1069,AT1069/((G1069*60)/E1069),"")</f>
        <v/>
      </c>
      <c r="BA1069" s="296" t="str">
        <f>IF(日報入力!G1069,G1069/F1069,"")</f>
        <v/>
      </c>
      <c r="BB1069" s="386" t="e">
        <f t="shared" si="69"/>
        <v>#VALUE!</v>
      </c>
      <c r="BC1069" s="386" t="e">
        <f t="shared" si="70"/>
        <v>#VALUE!</v>
      </c>
      <c r="BD1069" s="80">
        <f>日報入力!AU1069</f>
        <v>0</v>
      </c>
      <c r="BE1069" s="534" t="str">
        <f>IF(日報入力!AV1069,日報入力!AV1069,"")</f>
        <v/>
      </c>
      <c r="BF1069" s="534" t="str">
        <f>IF(日報入力!AW1069,日報入力!AW1069,"")</f>
        <v/>
      </c>
      <c r="BG1069" s="398" t="str">
        <f>IF(日報入力!G1069,日報入力!K1069*日報入力!D1069*日報入力!BC1069,"")</f>
        <v/>
      </c>
    </row>
    <row r="1070" spans="1:59" ht="20.25" hidden="1" customHeight="1" x14ac:dyDescent="0.15">
      <c r="A1070" s="302" t="str">
        <f>IF(日報入力!G1070="","",日報入力!G1070)</f>
        <v/>
      </c>
      <c r="B1070" s="291" t="str">
        <f>IF(日報入力!G1070="","",日報入力!H1070)</f>
        <v/>
      </c>
      <c r="C1070" s="291" t="str">
        <f>IF(日報入力!G1070="","",日報入力!I1070)</f>
        <v/>
      </c>
      <c r="D1070" s="291" t="str">
        <f>IF(日報入力!G1070="","",日報入力!J1070)</f>
        <v/>
      </c>
      <c r="E1070" s="291" t="str">
        <f>IF(日報入力!G1070="","",日報入力!K1070)</f>
        <v/>
      </c>
      <c r="F1070" s="291" t="str">
        <f>IF(日報入力!G1070="","",日報入力!L1070)</f>
        <v/>
      </c>
      <c r="G1070" s="291" t="str">
        <f>IF(日報入力!G1070="","",日報入力!L1070-日報入力!O1070-日報入力!P1070-日報入力!Q1070-日報入力!R1070-日報入力!S1070-日報入力!T1070-日報入力!U1070-日報入力!V1070-日報入力!W1070-日報入力!X1070-日報入力!Y1070-日報入力!Z1070)</f>
        <v/>
      </c>
      <c r="H1070" s="291" t="str">
        <f>IF(日報入力!G1070="","",IF(日報入力!M1070&gt;=0,日報入力!M1070*F1070,F1070))</f>
        <v/>
      </c>
      <c r="I1070" s="291" t="str">
        <f>IF(日報入力!G1070="","",日報入力!O1070)</f>
        <v/>
      </c>
      <c r="J1070" s="291" t="str">
        <f>IF(日報入力!G1070="","",日報入力!P1070)</f>
        <v/>
      </c>
      <c r="K1070" s="291" t="str">
        <f>IF(日報入力!G1070="","",日報入力!Q1070)</f>
        <v/>
      </c>
      <c r="L1070" s="291" t="str">
        <f>IF(日報入力!G1070="","",日報入力!R1070)</f>
        <v/>
      </c>
      <c r="M1070" s="291" t="str">
        <f>IF(日報入力!G1070="","",日報入力!S1070)</f>
        <v/>
      </c>
      <c r="N1070" s="291" t="str">
        <f>IF(日報入力!G1070="","",日報入力!T1070)</f>
        <v/>
      </c>
      <c r="O1070" s="291" t="str">
        <f>IF(日報入力!G1070="","",日報入力!U1070)</f>
        <v/>
      </c>
      <c r="P1070" s="291" t="str">
        <f>IF(日報入力!G1070="","",日報入力!V1070)</f>
        <v/>
      </c>
      <c r="Q1070" s="291" t="str">
        <f>IF(日報入力!G1070="","",日報入力!W1070)</f>
        <v/>
      </c>
      <c r="R1070" s="291" t="str">
        <f>IF(日報入力!G1070="","",日報入力!X1070)</f>
        <v/>
      </c>
      <c r="S1070" s="291" t="str">
        <f>IF(日報入力!G1070="","",日報入力!Y1070)</f>
        <v/>
      </c>
      <c r="T1070" s="291" t="str">
        <f>IF(日報入力!G1070="","",日報入力!Z1070)</f>
        <v/>
      </c>
      <c r="U1070" s="291" t="str">
        <f>IF(日報入力!G1070="","",日報入力!AA1070)</f>
        <v/>
      </c>
      <c r="V1070" s="378" t="str">
        <f>IF(日報入力!G1070="","",日報入力!AB1070)</f>
        <v/>
      </c>
      <c r="W1070" s="291" t="str">
        <f>IF(日報入力!G1070="","",日報入力!AC1070)</f>
        <v/>
      </c>
      <c r="X1070" s="291" t="str">
        <f>IF(日報入力!G1070="","",日報入力!AD1070)</f>
        <v/>
      </c>
      <c r="Y1070" s="291" t="str">
        <f>IF(日報入力!G1070="","",日報入力!AE1070)</f>
        <v/>
      </c>
      <c r="Z1070" s="291" t="str">
        <f>IF(日報入力!G1070="","",日報入力!AF1070)</f>
        <v/>
      </c>
      <c r="AA1070" s="291" t="str">
        <f>IF(日報入力!G1070="","",日報入力!AG1070)</f>
        <v/>
      </c>
      <c r="AB1070" s="291" t="str">
        <f>IF(日報入力!G1070="","",日報入力!AH1070)</f>
        <v/>
      </c>
      <c r="AC1070" s="291" t="str">
        <f>IF(日報入力!G1070="","",日報入力!AI1070)</f>
        <v/>
      </c>
      <c r="AD1070" s="291" t="str">
        <f>IF(日報入力!G1070="","",日報入力!AJ1070)</f>
        <v/>
      </c>
      <c r="AE1070" s="292" t="str">
        <f>IF(日報入力!G1070="","",日報入力!E1070)</f>
        <v/>
      </c>
      <c r="AF1070" s="293" t="str">
        <f>IF(日報入力!G1070="","",日報入力!AK1070)</f>
        <v/>
      </c>
      <c r="AG1070" s="293" t="str">
        <f>IF(日報入力!G1070="","",日報入力!AL1070)</f>
        <v/>
      </c>
      <c r="AH1070" s="293" t="str">
        <f>IF(日報入力!G1070="","",日報入力!AM1070)</f>
        <v/>
      </c>
      <c r="AI1070" s="294" t="str">
        <f>IF(日報入力!G1070&gt;0,日報入力!D1070*日報入力!K1070*日報入力!AL1070,"")</f>
        <v/>
      </c>
      <c r="AJ1070" s="294" t="str">
        <f>IF(日報入力!G1070&gt;0,日報入力!E1070*日報入力!AL1070,"")</f>
        <v/>
      </c>
      <c r="AK1070" s="294" t="str">
        <f>IF(日報入力!G1070&gt;0,AI1070-AJ1070,"")</f>
        <v/>
      </c>
      <c r="AL1070" s="292" t="str">
        <f>IF(日報入力!G1070&gt;0,日報入力!E1070*日報入力!AM1070,"")</f>
        <v/>
      </c>
      <c r="AM1070" s="292" t="str">
        <f>IF(日報入力!G1070&gt;0,日報入力!AB1070*日報入力!AM1070,"")</f>
        <v/>
      </c>
      <c r="AN1070" s="68" t="str">
        <f>IF(日報入力!G1070&gt;0,日報入力!C1070,"")</f>
        <v/>
      </c>
      <c r="AO1070" s="68" t="str">
        <f>日報入力!B1070</f>
        <v/>
      </c>
      <c r="AP1070" s="68" t="str">
        <f>IF(日報入力!AQ1070,日報入力!BA1070,"")</f>
        <v/>
      </c>
      <c r="AQ1070" s="68" t="str">
        <f>IF(日報入力!AR1070,日報入力!BB1070,"")</f>
        <v/>
      </c>
      <c r="AR1070" s="68" t="str">
        <f>IF(日報入力!AS1070,"N勤","")</f>
        <v/>
      </c>
      <c r="AS1070" s="295" t="e">
        <f t="shared" si="68"/>
        <v>#VALUE!</v>
      </c>
      <c r="AT1070" s="439" t="str">
        <f>日報入力!AY1070</f>
        <v/>
      </c>
      <c r="AU1070" s="518" t="str">
        <f>IF(日報入力!G1070,G1070*60/E1070,"")</f>
        <v/>
      </c>
      <c r="AV1070" s="528" t="str">
        <f>IF(日報入力!AT1070,日報入力!AT1070,"")</f>
        <v/>
      </c>
      <c r="AW1070" s="529" t="str">
        <f>IF(日報入力!AT1070,AE1070/日報入力!AT1070,"")</f>
        <v/>
      </c>
      <c r="AX1070" s="530" t="e">
        <f>IF(1&lt;日報集計!AT1070,AT1070/(((F1070-I1070-J1070-N1070-O1070)*60)/(E1070)),"")</f>
        <v>#VALUE!</v>
      </c>
      <c r="AY1070" s="664" t="str">
        <f>IF(日報入力!H1070,AT1070/(((F1070-J1070)*60)/E1070),"")</f>
        <v/>
      </c>
      <c r="AZ1070" s="664" t="str">
        <f>IF(日報入力!I1070,AT1070/((G1070*60)/E1070),"")</f>
        <v/>
      </c>
      <c r="BA1070" s="296" t="str">
        <f>IF(日報入力!G1070,G1070/F1070,"")</f>
        <v/>
      </c>
      <c r="BB1070" s="386" t="e">
        <f t="shared" si="69"/>
        <v>#VALUE!</v>
      </c>
      <c r="BC1070" s="386" t="e">
        <f t="shared" si="70"/>
        <v>#VALUE!</v>
      </c>
      <c r="BD1070" s="80">
        <f>日報入力!AU1070</f>
        <v>0</v>
      </c>
      <c r="BE1070" s="534" t="str">
        <f>IF(日報入力!AV1070,日報入力!AV1070,"")</f>
        <v/>
      </c>
      <c r="BF1070" s="534" t="str">
        <f>IF(日報入力!AW1070,日報入力!AW1070,"")</f>
        <v/>
      </c>
      <c r="BG1070" s="398" t="str">
        <f>IF(日報入力!G1070,日報入力!K1070*日報入力!D1070*日報入力!BC1070,"")</f>
        <v/>
      </c>
    </row>
    <row r="1071" spans="1:59" ht="20.25" hidden="1" customHeight="1" x14ac:dyDescent="0.15">
      <c r="A1071" s="302" t="str">
        <f>IF(日報入力!G1071="","",日報入力!G1071)</f>
        <v/>
      </c>
      <c r="B1071" s="291" t="str">
        <f>IF(日報入力!G1071="","",日報入力!H1071)</f>
        <v/>
      </c>
      <c r="C1071" s="291" t="str">
        <f>IF(日報入力!G1071="","",日報入力!I1071)</f>
        <v/>
      </c>
      <c r="D1071" s="291" t="str">
        <f>IF(日報入力!G1071="","",日報入力!J1071)</f>
        <v/>
      </c>
      <c r="E1071" s="291" t="str">
        <f>IF(日報入力!G1071="","",日報入力!K1071)</f>
        <v/>
      </c>
      <c r="F1071" s="291" t="str">
        <f>IF(日報入力!G1071="","",日報入力!L1071)</f>
        <v/>
      </c>
      <c r="G1071" s="291" t="str">
        <f>IF(日報入力!G1071="","",日報入力!L1071-日報入力!O1071-日報入力!P1071-日報入力!Q1071-日報入力!R1071-日報入力!S1071-日報入力!T1071-日報入力!U1071-日報入力!V1071-日報入力!W1071-日報入力!X1071-日報入力!Y1071-日報入力!Z1071)</f>
        <v/>
      </c>
      <c r="H1071" s="291" t="str">
        <f>IF(日報入力!G1071="","",IF(日報入力!M1071&gt;=0,日報入力!M1071*F1071,F1071))</f>
        <v/>
      </c>
      <c r="I1071" s="291" t="str">
        <f>IF(日報入力!G1071="","",日報入力!O1071)</f>
        <v/>
      </c>
      <c r="J1071" s="291" t="str">
        <f>IF(日報入力!G1071="","",日報入力!P1071)</f>
        <v/>
      </c>
      <c r="K1071" s="291" t="str">
        <f>IF(日報入力!G1071="","",日報入力!Q1071)</f>
        <v/>
      </c>
      <c r="L1071" s="291" t="str">
        <f>IF(日報入力!G1071="","",日報入力!R1071)</f>
        <v/>
      </c>
      <c r="M1071" s="291" t="str">
        <f>IF(日報入力!G1071="","",日報入力!S1071)</f>
        <v/>
      </c>
      <c r="N1071" s="291" t="str">
        <f>IF(日報入力!G1071="","",日報入力!T1071)</f>
        <v/>
      </c>
      <c r="O1071" s="291" t="str">
        <f>IF(日報入力!G1071="","",日報入力!U1071)</f>
        <v/>
      </c>
      <c r="P1071" s="291" t="str">
        <f>IF(日報入力!G1071="","",日報入力!V1071)</f>
        <v/>
      </c>
      <c r="Q1071" s="291" t="str">
        <f>IF(日報入力!G1071="","",日報入力!W1071)</f>
        <v/>
      </c>
      <c r="R1071" s="291" t="str">
        <f>IF(日報入力!G1071="","",日報入力!X1071)</f>
        <v/>
      </c>
      <c r="S1071" s="291" t="str">
        <f>IF(日報入力!G1071="","",日報入力!Y1071)</f>
        <v/>
      </c>
      <c r="T1071" s="291" t="str">
        <f>IF(日報入力!G1071="","",日報入力!Z1071)</f>
        <v/>
      </c>
      <c r="U1071" s="291" t="str">
        <f>IF(日報入力!G1071="","",日報入力!AA1071)</f>
        <v/>
      </c>
      <c r="V1071" s="378" t="str">
        <f>IF(日報入力!G1071="","",日報入力!AB1071)</f>
        <v/>
      </c>
      <c r="W1071" s="291" t="str">
        <f>IF(日報入力!G1071="","",日報入力!AC1071)</f>
        <v/>
      </c>
      <c r="X1071" s="291" t="str">
        <f>IF(日報入力!G1071="","",日報入力!AD1071)</f>
        <v/>
      </c>
      <c r="Y1071" s="291" t="str">
        <f>IF(日報入力!G1071="","",日報入力!AE1071)</f>
        <v/>
      </c>
      <c r="Z1071" s="291" t="str">
        <f>IF(日報入力!G1071="","",日報入力!AF1071)</f>
        <v/>
      </c>
      <c r="AA1071" s="291" t="str">
        <f>IF(日報入力!G1071="","",日報入力!AG1071)</f>
        <v/>
      </c>
      <c r="AB1071" s="291" t="str">
        <f>IF(日報入力!G1071="","",日報入力!AH1071)</f>
        <v/>
      </c>
      <c r="AC1071" s="291" t="str">
        <f>IF(日報入力!G1071="","",日報入力!AI1071)</f>
        <v/>
      </c>
      <c r="AD1071" s="291" t="str">
        <f>IF(日報入力!G1071="","",日報入力!AJ1071)</f>
        <v/>
      </c>
      <c r="AE1071" s="292" t="str">
        <f>IF(日報入力!G1071="","",日報入力!E1071)</f>
        <v/>
      </c>
      <c r="AF1071" s="293" t="str">
        <f>IF(日報入力!G1071="","",日報入力!AK1071)</f>
        <v/>
      </c>
      <c r="AG1071" s="293" t="str">
        <f>IF(日報入力!G1071="","",日報入力!AL1071)</f>
        <v/>
      </c>
      <c r="AH1071" s="293" t="str">
        <f>IF(日報入力!G1071="","",日報入力!AM1071)</f>
        <v/>
      </c>
      <c r="AI1071" s="294" t="str">
        <f>IF(日報入力!G1071&gt;0,日報入力!D1071*日報入力!K1071*日報入力!AL1071,"")</f>
        <v/>
      </c>
      <c r="AJ1071" s="294" t="str">
        <f>IF(日報入力!G1071&gt;0,日報入力!E1071*日報入力!AL1071,"")</f>
        <v/>
      </c>
      <c r="AK1071" s="294" t="str">
        <f>IF(日報入力!G1071&gt;0,AI1071-AJ1071,"")</f>
        <v/>
      </c>
      <c r="AL1071" s="292" t="str">
        <f>IF(日報入力!G1071&gt;0,日報入力!E1071*日報入力!AM1071,"")</f>
        <v/>
      </c>
      <c r="AM1071" s="292" t="str">
        <f>IF(日報入力!G1071&gt;0,日報入力!AB1071*日報入力!AM1071,"")</f>
        <v/>
      </c>
      <c r="AN1071" s="68" t="str">
        <f>IF(日報入力!G1071&gt;0,日報入力!C1071,"")</f>
        <v/>
      </c>
      <c r="AO1071" s="68" t="str">
        <f>日報入力!B1071</f>
        <v/>
      </c>
      <c r="AP1071" s="68" t="str">
        <f>IF(日報入力!AQ1071,日報入力!BA1071,"")</f>
        <v/>
      </c>
      <c r="AQ1071" s="68" t="str">
        <f>IF(日報入力!AR1071,日報入力!BB1071,"")</f>
        <v/>
      </c>
      <c r="AR1071" s="68" t="str">
        <f>IF(日報入力!AS1071,"N勤","")</f>
        <v/>
      </c>
      <c r="AS1071" s="295" t="e">
        <f t="shared" si="68"/>
        <v>#VALUE!</v>
      </c>
      <c r="AT1071" s="439" t="str">
        <f>日報入力!AY1071</f>
        <v/>
      </c>
      <c r="AU1071" s="518" t="str">
        <f>IF(日報入力!G1071,G1071*60/E1071,"")</f>
        <v/>
      </c>
      <c r="AV1071" s="528" t="str">
        <f>IF(日報入力!AT1071,日報入力!AT1071,"")</f>
        <v/>
      </c>
      <c r="AW1071" s="529" t="str">
        <f>IF(日報入力!AT1071,AE1071/日報入力!AT1071,"")</f>
        <v/>
      </c>
      <c r="AX1071" s="530" t="e">
        <f>IF(1&lt;日報集計!AT1071,AT1071/(((F1071-I1071-J1071-N1071-O1071)*60)/(E1071)),"")</f>
        <v>#VALUE!</v>
      </c>
      <c r="AY1071" s="664" t="str">
        <f>IF(日報入力!H1071,AT1071/(((F1071-J1071)*60)/E1071),"")</f>
        <v/>
      </c>
      <c r="AZ1071" s="664" t="str">
        <f>IF(日報入力!I1071,AT1071/((G1071*60)/E1071),"")</f>
        <v/>
      </c>
      <c r="BA1071" s="296" t="str">
        <f>IF(日報入力!G1071,G1071/F1071,"")</f>
        <v/>
      </c>
      <c r="BB1071" s="386" t="e">
        <f t="shared" si="69"/>
        <v>#VALUE!</v>
      </c>
      <c r="BC1071" s="386" t="e">
        <f t="shared" si="70"/>
        <v>#VALUE!</v>
      </c>
      <c r="BD1071" s="80">
        <f>日報入力!AU1071</f>
        <v>0</v>
      </c>
      <c r="BE1071" s="534" t="str">
        <f>IF(日報入力!AV1071,日報入力!AV1071,"")</f>
        <v/>
      </c>
      <c r="BF1071" s="534" t="str">
        <f>IF(日報入力!AW1071,日報入力!AW1071,"")</f>
        <v/>
      </c>
      <c r="BG1071" s="398" t="str">
        <f>IF(日報入力!G1071,日報入力!K1071*日報入力!D1071*日報入力!BC1071,"")</f>
        <v/>
      </c>
    </row>
    <row r="1072" spans="1:59" ht="20.25" hidden="1" customHeight="1" x14ac:dyDescent="0.15">
      <c r="A1072" s="302" t="str">
        <f>IF(日報入力!G1072="","",日報入力!G1072)</f>
        <v/>
      </c>
      <c r="B1072" s="291" t="str">
        <f>IF(日報入力!G1072="","",日報入力!H1072)</f>
        <v/>
      </c>
      <c r="C1072" s="291" t="str">
        <f>IF(日報入力!G1072="","",日報入力!I1072)</f>
        <v/>
      </c>
      <c r="D1072" s="291" t="str">
        <f>IF(日報入力!G1072="","",日報入力!J1072)</f>
        <v/>
      </c>
      <c r="E1072" s="291" t="str">
        <f>IF(日報入力!G1072="","",日報入力!K1072)</f>
        <v/>
      </c>
      <c r="F1072" s="291" t="str">
        <f>IF(日報入力!G1072="","",日報入力!L1072)</f>
        <v/>
      </c>
      <c r="G1072" s="291" t="str">
        <f>IF(日報入力!G1072="","",日報入力!L1072-日報入力!O1072-日報入力!P1072-日報入力!Q1072-日報入力!R1072-日報入力!S1072-日報入力!T1072-日報入力!U1072-日報入力!V1072-日報入力!W1072-日報入力!X1072-日報入力!Y1072-日報入力!Z1072)</f>
        <v/>
      </c>
      <c r="H1072" s="291" t="str">
        <f>IF(日報入力!G1072="","",IF(日報入力!M1072&gt;=0,日報入力!M1072*F1072,F1072))</f>
        <v/>
      </c>
      <c r="I1072" s="291" t="str">
        <f>IF(日報入力!G1072="","",日報入力!O1072)</f>
        <v/>
      </c>
      <c r="J1072" s="291" t="str">
        <f>IF(日報入力!G1072="","",日報入力!P1072)</f>
        <v/>
      </c>
      <c r="K1072" s="291" t="str">
        <f>IF(日報入力!G1072="","",日報入力!Q1072)</f>
        <v/>
      </c>
      <c r="L1072" s="291" t="str">
        <f>IF(日報入力!G1072="","",日報入力!R1072)</f>
        <v/>
      </c>
      <c r="M1072" s="291" t="str">
        <f>IF(日報入力!G1072="","",日報入力!S1072)</f>
        <v/>
      </c>
      <c r="N1072" s="291" t="str">
        <f>IF(日報入力!G1072="","",日報入力!T1072)</f>
        <v/>
      </c>
      <c r="O1072" s="291" t="str">
        <f>IF(日報入力!G1072="","",日報入力!U1072)</f>
        <v/>
      </c>
      <c r="P1072" s="291" t="str">
        <f>IF(日報入力!G1072="","",日報入力!V1072)</f>
        <v/>
      </c>
      <c r="Q1072" s="291" t="str">
        <f>IF(日報入力!G1072="","",日報入力!W1072)</f>
        <v/>
      </c>
      <c r="R1072" s="291" t="str">
        <f>IF(日報入力!G1072="","",日報入力!X1072)</f>
        <v/>
      </c>
      <c r="S1072" s="291" t="str">
        <f>IF(日報入力!G1072="","",日報入力!Y1072)</f>
        <v/>
      </c>
      <c r="T1072" s="291" t="str">
        <f>IF(日報入力!G1072="","",日報入力!Z1072)</f>
        <v/>
      </c>
      <c r="U1072" s="291" t="str">
        <f>IF(日報入力!G1072="","",日報入力!AA1072)</f>
        <v/>
      </c>
      <c r="V1072" s="378" t="str">
        <f>IF(日報入力!G1072="","",日報入力!AB1072)</f>
        <v/>
      </c>
      <c r="W1072" s="291" t="str">
        <f>IF(日報入力!G1072="","",日報入力!AC1072)</f>
        <v/>
      </c>
      <c r="X1072" s="291" t="str">
        <f>IF(日報入力!G1072="","",日報入力!AD1072)</f>
        <v/>
      </c>
      <c r="Y1072" s="291" t="str">
        <f>IF(日報入力!G1072="","",日報入力!AE1072)</f>
        <v/>
      </c>
      <c r="Z1072" s="291" t="str">
        <f>IF(日報入力!G1072="","",日報入力!AF1072)</f>
        <v/>
      </c>
      <c r="AA1072" s="291" t="str">
        <f>IF(日報入力!G1072="","",日報入力!AG1072)</f>
        <v/>
      </c>
      <c r="AB1072" s="291" t="str">
        <f>IF(日報入力!G1072="","",日報入力!AH1072)</f>
        <v/>
      </c>
      <c r="AC1072" s="291" t="str">
        <f>IF(日報入力!G1072="","",日報入力!AI1072)</f>
        <v/>
      </c>
      <c r="AD1072" s="291" t="str">
        <f>IF(日報入力!G1072="","",日報入力!AJ1072)</f>
        <v/>
      </c>
      <c r="AE1072" s="292" t="str">
        <f>IF(日報入力!G1072="","",日報入力!E1072)</f>
        <v/>
      </c>
      <c r="AF1072" s="293" t="str">
        <f>IF(日報入力!G1072="","",日報入力!AK1072)</f>
        <v/>
      </c>
      <c r="AG1072" s="293" t="str">
        <f>IF(日報入力!G1072="","",日報入力!AL1072)</f>
        <v/>
      </c>
      <c r="AH1072" s="293" t="str">
        <f>IF(日報入力!G1072="","",日報入力!AM1072)</f>
        <v/>
      </c>
      <c r="AI1072" s="294" t="str">
        <f>IF(日報入力!G1072&gt;0,日報入力!D1072*日報入力!K1072*日報入力!AL1072,"")</f>
        <v/>
      </c>
      <c r="AJ1072" s="294" t="str">
        <f>IF(日報入力!G1072&gt;0,日報入力!E1072*日報入力!AL1072,"")</f>
        <v/>
      </c>
      <c r="AK1072" s="294" t="str">
        <f>IF(日報入力!G1072&gt;0,AI1072-AJ1072,"")</f>
        <v/>
      </c>
      <c r="AL1072" s="292" t="str">
        <f>IF(日報入力!G1072&gt;0,日報入力!E1072*日報入力!AM1072,"")</f>
        <v/>
      </c>
      <c r="AM1072" s="292" t="str">
        <f>IF(日報入力!G1072&gt;0,日報入力!AB1072*日報入力!AM1072,"")</f>
        <v/>
      </c>
      <c r="AN1072" s="68" t="str">
        <f>IF(日報入力!G1072&gt;0,日報入力!C1072,"")</f>
        <v/>
      </c>
      <c r="AO1072" s="68" t="str">
        <f>日報入力!B1072</f>
        <v/>
      </c>
      <c r="AP1072" s="68" t="str">
        <f>IF(日報入力!AQ1072,日報入力!BA1072,"")</f>
        <v/>
      </c>
      <c r="AQ1072" s="68" t="str">
        <f>IF(日報入力!AR1072,日報入力!BB1072,"")</f>
        <v/>
      </c>
      <c r="AR1072" s="68" t="str">
        <f>IF(日報入力!AS1072,"N勤","")</f>
        <v/>
      </c>
      <c r="AS1072" s="295" t="e">
        <f t="shared" si="68"/>
        <v>#VALUE!</v>
      </c>
      <c r="AT1072" s="439" t="str">
        <f>日報入力!AY1072</f>
        <v/>
      </c>
      <c r="AU1072" s="518" t="str">
        <f>IF(日報入力!G1072,G1072*60/E1072,"")</f>
        <v/>
      </c>
      <c r="AV1072" s="528" t="str">
        <f>IF(日報入力!AT1072,日報入力!AT1072,"")</f>
        <v/>
      </c>
      <c r="AW1072" s="529" t="str">
        <f>IF(日報入力!AT1072,AE1072/日報入力!AT1072,"")</f>
        <v/>
      </c>
      <c r="AX1072" s="530" t="e">
        <f>IF(1&lt;日報集計!AT1072,AT1072/(((F1072-I1072-J1072-N1072-O1072)*60)/(E1072)),"")</f>
        <v>#VALUE!</v>
      </c>
      <c r="AY1072" s="664" t="str">
        <f>IF(日報入力!H1072,AT1072/(((F1072-J1072)*60)/E1072),"")</f>
        <v/>
      </c>
      <c r="AZ1072" s="664" t="str">
        <f>IF(日報入力!I1072,AT1072/((G1072*60)/E1072),"")</f>
        <v/>
      </c>
      <c r="BA1072" s="296" t="str">
        <f>IF(日報入力!G1072,G1072/F1072,"")</f>
        <v/>
      </c>
      <c r="BB1072" s="386" t="e">
        <f t="shared" si="69"/>
        <v>#VALUE!</v>
      </c>
      <c r="BC1072" s="386" t="e">
        <f t="shared" si="70"/>
        <v>#VALUE!</v>
      </c>
      <c r="BD1072" s="80">
        <f>日報入力!AU1072</f>
        <v>0</v>
      </c>
      <c r="BE1072" s="534" t="str">
        <f>IF(日報入力!AV1072,日報入力!AV1072,"")</f>
        <v/>
      </c>
      <c r="BF1072" s="534" t="str">
        <f>IF(日報入力!AW1072,日報入力!AW1072,"")</f>
        <v/>
      </c>
      <c r="BG1072" s="398" t="str">
        <f>IF(日報入力!G1072,日報入力!K1072*日報入力!D1072*日報入力!BC1072,"")</f>
        <v/>
      </c>
    </row>
    <row r="1073" spans="1:59" ht="20.25" hidden="1" customHeight="1" x14ac:dyDescent="0.15">
      <c r="A1073" s="302" t="str">
        <f>IF(日報入力!G1073="","",日報入力!G1073)</f>
        <v/>
      </c>
      <c r="B1073" s="291" t="str">
        <f>IF(日報入力!G1073="","",日報入力!H1073)</f>
        <v/>
      </c>
      <c r="C1073" s="291" t="str">
        <f>IF(日報入力!G1073="","",日報入力!I1073)</f>
        <v/>
      </c>
      <c r="D1073" s="291" t="str">
        <f>IF(日報入力!G1073="","",日報入力!J1073)</f>
        <v/>
      </c>
      <c r="E1073" s="291" t="str">
        <f>IF(日報入力!G1073="","",日報入力!K1073)</f>
        <v/>
      </c>
      <c r="F1073" s="291" t="str">
        <f>IF(日報入力!G1073="","",日報入力!L1073)</f>
        <v/>
      </c>
      <c r="G1073" s="291" t="str">
        <f>IF(日報入力!G1073="","",日報入力!L1073-日報入力!O1073-日報入力!P1073-日報入力!Q1073-日報入力!R1073-日報入力!S1073-日報入力!T1073-日報入力!U1073-日報入力!V1073-日報入力!W1073-日報入力!X1073-日報入力!Y1073-日報入力!Z1073)</f>
        <v/>
      </c>
      <c r="H1073" s="291" t="str">
        <f>IF(日報入力!G1073="","",IF(日報入力!M1073&gt;=0,日報入力!M1073*F1073,F1073))</f>
        <v/>
      </c>
      <c r="I1073" s="291" t="str">
        <f>IF(日報入力!G1073="","",日報入力!O1073)</f>
        <v/>
      </c>
      <c r="J1073" s="291" t="str">
        <f>IF(日報入力!G1073="","",日報入力!P1073)</f>
        <v/>
      </c>
      <c r="K1073" s="291" t="str">
        <f>IF(日報入力!G1073="","",日報入力!Q1073)</f>
        <v/>
      </c>
      <c r="L1073" s="291" t="str">
        <f>IF(日報入力!G1073="","",日報入力!R1073)</f>
        <v/>
      </c>
      <c r="M1073" s="291" t="str">
        <f>IF(日報入力!G1073="","",日報入力!S1073)</f>
        <v/>
      </c>
      <c r="N1073" s="291" t="str">
        <f>IF(日報入力!G1073="","",日報入力!T1073)</f>
        <v/>
      </c>
      <c r="O1073" s="291" t="str">
        <f>IF(日報入力!G1073="","",日報入力!U1073)</f>
        <v/>
      </c>
      <c r="P1073" s="291" t="str">
        <f>IF(日報入力!G1073="","",日報入力!V1073)</f>
        <v/>
      </c>
      <c r="Q1073" s="291" t="str">
        <f>IF(日報入力!G1073="","",日報入力!W1073)</f>
        <v/>
      </c>
      <c r="R1073" s="291" t="str">
        <f>IF(日報入力!G1073="","",日報入力!X1073)</f>
        <v/>
      </c>
      <c r="S1073" s="291" t="str">
        <f>IF(日報入力!G1073="","",日報入力!Y1073)</f>
        <v/>
      </c>
      <c r="T1073" s="291" t="str">
        <f>IF(日報入力!G1073="","",日報入力!Z1073)</f>
        <v/>
      </c>
      <c r="U1073" s="291" t="str">
        <f>IF(日報入力!G1073="","",日報入力!AA1073)</f>
        <v/>
      </c>
      <c r="V1073" s="378" t="str">
        <f>IF(日報入力!G1073="","",日報入力!AB1073)</f>
        <v/>
      </c>
      <c r="W1073" s="291" t="str">
        <f>IF(日報入力!G1073="","",日報入力!AC1073)</f>
        <v/>
      </c>
      <c r="X1073" s="291" t="str">
        <f>IF(日報入力!G1073="","",日報入力!AD1073)</f>
        <v/>
      </c>
      <c r="Y1073" s="291" t="str">
        <f>IF(日報入力!G1073="","",日報入力!AE1073)</f>
        <v/>
      </c>
      <c r="Z1073" s="291" t="str">
        <f>IF(日報入力!G1073="","",日報入力!AF1073)</f>
        <v/>
      </c>
      <c r="AA1073" s="291" t="str">
        <f>IF(日報入力!G1073="","",日報入力!AG1073)</f>
        <v/>
      </c>
      <c r="AB1073" s="291" t="str">
        <f>IF(日報入力!G1073="","",日報入力!AH1073)</f>
        <v/>
      </c>
      <c r="AC1073" s="291" t="str">
        <f>IF(日報入力!G1073="","",日報入力!AI1073)</f>
        <v/>
      </c>
      <c r="AD1073" s="291" t="str">
        <f>IF(日報入力!G1073="","",日報入力!AJ1073)</f>
        <v/>
      </c>
      <c r="AE1073" s="292" t="str">
        <f>IF(日報入力!G1073="","",日報入力!E1073)</f>
        <v/>
      </c>
      <c r="AF1073" s="293" t="str">
        <f>IF(日報入力!G1073="","",日報入力!AK1073)</f>
        <v/>
      </c>
      <c r="AG1073" s="293" t="str">
        <f>IF(日報入力!G1073="","",日報入力!AL1073)</f>
        <v/>
      </c>
      <c r="AH1073" s="293" t="str">
        <f>IF(日報入力!G1073="","",日報入力!AM1073)</f>
        <v/>
      </c>
      <c r="AI1073" s="294" t="str">
        <f>IF(日報入力!G1073&gt;0,日報入力!D1073*日報入力!K1073*日報入力!AL1073,"")</f>
        <v/>
      </c>
      <c r="AJ1073" s="294" t="str">
        <f>IF(日報入力!G1073&gt;0,日報入力!E1073*日報入力!AL1073,"")</f>
        <v/>
      </c>
      <c r="AK1073" s="294" t="str">
        <f>IF(日報入力!G1073&gt;0,AI1073-AJ1073,"")</f>
        <v/>
      </c>
      <c r="AL1073" s="292" t="str">
        <f>IF(日報入力!G1073&gt;0,日報入力!E1073*日報入力!AM1073,"")</f>
        <v/>
      </c>
      <c r="AM1073" s="292" t="str">
        <f>IF(日報入力!G1073&gt;0,日報入力!AB1073*日報入力!AM1073,"")</f>
        <v/>
      </c>
      <c r="AN1073" s="68" t="str">
        <f>IF(日報入力!G1073&gt;0,日報入力!C1073,"")</f>
        <v/>
      </c>
      <c r="AO1073" s="68" t="str">
        <f>日報入力!B1073</f>
        <v/>
      </c>
      <c r="AP1073" s="68" t="str">
        <f>IF(日報入力!AQ1073,日報入力!BA1073,"")</f>
        <v/>
      </c>
      <c r="AQ1073" s="68" t="str">
        <f>IF(日報入力!AR1073,日報入力!BB1073,"")</f>
        <v/>
      </c>
      <c r="AR1073" s="68" t="str">
        <f>IF(日報入力!AS1073,"N勤","")</f>
        <v/>
      </c>
      <c r="AS1073" s="295" t="e">
        <f t="shared" si="68"/>
        <v>#VALUE!</v>
      </c>
      <c r="AT1073" s="439" t="str">
        <f>日報入力!AY1073</f>
        <v/>
      </c>
      <c r="AU1073" s="518" t="str">
        <f>IF(日報入力!G1073,G1073*60/E1073,"")</f>
        <v/>
      </c>
      <c r="AV1073" s="528" t="str">
        <f>IF(日報入力!AT1073,日報入力!AT1073,"")</f>
        <v/>
      </c>
      <c r="AW1073" s="529" t="str">
        <f>IF(日報入力!AT1073,AE1073/日報入力!AT1073,"")</f>
        <v/>
      </c>
      <c r="AX1073" s="530" t="e">
        <f>IF(1&lt;日報集計!AT1073,AT1073/(((F1073-I1073-J1073-N1073-O1073)*60)/(E1073)),"")</f>
        <v>#VALUE!</v>
      </c>
      <c r="AY1073" s="664" t="str">
        <f>IF(日報入力!H1073,AT1073/(((F1073-J1073)*60)/E1073),"")</f>
        <v/>
      </c>
      <c r="AZ1073" s="664" t="str">
        <f>IF(日報入力!I1073,AT1073/((G1073*60)/E1073),"")</f>
        <v/>
      </c>
      <c r="BA1073" s="296" t="str">
        <f>IF(日報入力!G1073,G1073/F1073,"")</f>
        <v/>
      </c>
      <c r="BB1073" s="386" t="e">
        <f t="shared" si="69"/>
        <v>#VALUE!</v>
      </c>
      <c r="BC1073" s="386" t="e">
        <f t="shared" si="70"/>
        <v>#VALUE!</v>
      </c>
      <c r="BD1073" s="80">
        <f>日報入力!AU1073</f>
        <v>0</v>
      </c>
      <c r="BE1073" s="534" t="str">
        <f>IF(日報入力!AV1073,日報入力!AV1073,"")</f>
        <v/>
      </c>
      <c r="BF1073" s="534" t="str">
        <f>IF(日報入力!AW1073,日報入力!AW1073,"")</f>
        <v/>
      </c>
      <c r="BG1073" s="398" t="str">
        <f>IF(日報入力!G1073,日報入力!K1073*日報入力!D1073*日報入力!BC1073,"")</f>
        <v/>
      </c>
    </row>
    <row r="1074" spans="1:59" ht="20.25" hidden="1" customHeight="1" x14ac:dyDescent="0.15">
      <c r="A1074" s="302" t="str">
        <f>IF(日報入力!G1074="","",日報入力!G1074)</f>
        <v/>
      </c>
      <c r="B1074" s="291" t="str">
        <f>IF(日報入力!G1074="","",日報入力!H1074)</f>
        <v/>
      </c>
      <c r="C1074" s="291" t="str">
        <f>IF(日報入力!G1074="","",日報入力!I1074)</f>
        <v/>
      </c>
      <c r="D1074" s="291" t="str">
        <f>IF(日報入力!G1074="","",日報入力!J1074)</f>
        <v/>
      </c>
      <c r="E1074" s="291" t="str">
        <f>IF(日報入力!G1074="","",日報入力!K1074)</f>
        <v/>
      </c>
      <c r="F1074" s="291" t="str">
        <f>IF(日報入力!G1074="","",日報入力!L1074)</f>
        <v/>
      </c>
      <c r="G1074" s="291" t="str">
        <f>IF(日報入力!G1074="","",日報入力!L1074-日報入力!O1074-日報入力!P1074-日報入力!Q1074-日報入力!R1074-日報入力!S1074-日報入力!T1074-日報入力!U1074-日報入力!V1074-日報入力!W1074-日報入力!X1074-日報入力!Y1074-日報入力!Z1074)</f>
        <v/>
      </c>
      <c r="H1074" s="291" t="str">
        <f>IF(日報入力!G1074="","",IF(日報入力!M1074&gt;=0,日報入力!M1074*F1074,F1074))</f>
        <v/>
      </c>
      <c r="I1074" s="291" t="str">
        <f>IF(日報入力!G1074="","",日報入力!O1074)</f>
        <v/>
      </c>
      <c r="J1074" s="291" t="str">
        <f>IF(日報入力!G1074="","",日報入力!P1074)</f>
        <v/>
      </c>
      <c r="K1074" s="291" t="str">
        <f>IF(日報入力!G1074="","",日報入力!Q1074)</f>
        <v/>
      </c>
      <c r="L1074" s="291" t="str">
        <f>IF(日報入力!G1074="","",日報入力!R1074)</f>
        <v/>
      </c>
      <c r="M1074" s="291" t="str">
        <f>IF(日報入力!G1074="","",日報入力!S1074)</f>
        <v/>
      </c>
      <c r="N1074" s="291" t="str">
        <f>IF(日報入力!G1074="","",日報入力!T1074)</f>
        <v/>
      </c>
      <c r="O1074" s="291" t="str">
        <f>IF(日報入力!G1074="","",日報入力!U1074)</f>
        <v/>
      </c>
      <c r="P1074" s="291" t="str">
        <f>IF(日報入力!G1074="","",日報入力!V1074)</f>
        <v/>
      </c>
      <c r="Q1074" s="291" t="str">
        <f>IF(日報入力!G1074="","",日報入力!W1074)</f>
        <v/>
      </c>
      <c r="R1074" s="291" t="str">
        <f>IF(日報入力!G1074="","",日報入力!X1074)</f>
        <v/>
      </c>
      <c r="S1074" s="291" t="str">
        <f>IF(日報入力!G1074="","",日報入力!Y1074)</f>
        <v/>
      </c>
      <c r="T1074" s="291" t="str">
        <f>IF(日報入力!G1074="","",日報入力!Z1074)</f>
        <v/>
      </c>
      <c r="U1074" s="291" t="str">
        <f>IF(日報入力!G1074="","",日報入力!AA1074)</f>
        <v/>
      </c>
      <c r="V1074" s="378" t="str">
        <f>IF(日報入力!G1074="","",日報入力!AB1074)</f>
        <v/>
      </c>
      <c r="W1074" s="291" t="str">
        <f>IF(日報入力!G1074="","",日報入力!AC1074)</f>
        <v/>
      </c>
      <c r="X1074" s="291" t="str">
        <f>IF(日報入力!G1074="","",日報入力!AD1074)</f>
        <v/>
      </c>
      <c r="Y1074" s="291" t="str">
        <f>IF(日報入力!G1074="","",日報入力!AE1074)</f>
        <v/>
      </c>
      <c r="Z1074" s="291" t="str">
        <f>IF(日報入力!G1074="","",日報入力!AF1074)</f>
        <v/>
      </c>
      <c r="AA1074" s="291" t="str">
        <f>IF(日報入力!G1074="","",日報入力!AG1074)</f>
        <v/>
      </c>
      <c r="AB1074" s="291" t="str">
        <f>IF(日報入力!G1074="","",日報入力!AH1074)</f>
        <v/>
      </c>
      <c r="AC1074" s="291" t="str">
        <f>IF(日報入力!G1074="","",日報入力!AI1074)</f>
        <v/>
      </c>
      <c r="AD1074" s="291" t="str">
        <f>IF(日報入力!G1074="","",日報入力!AJ1074)</f>
        <v/>
      </c>
      <c r="AE1074" s="292" t="str">
        <f>IF(日報入力!G1074="","",日報入力!E1074)</f>
        <v/>
      </c>
      <c r="AF1074" s="293" t="str">
        <f>IF(日報入力!G1074="","",日報入力!AK1074)</f>
        <v/>
      </c>
      <c r="AG1074" s="293" t="str">
        <f>IF(日報入力!G1074="","",日報入力!AL1074)</f>
        <v/>
      </c>
      <c r="AH1074" s="293" t="str">
        <f>IF(日報入力!G1074="","",日報入力!AM1074)</f>
        <v/>
      </c>
      <c r="AI1074" s="294" t="str">
        <f>IF(日報入力!G1074&gt;0,日報入力!D1074*日報入力!K1074*日報入力!AL1074,"")</f>
        <v/>
      </c>
      <c r="AJ1074" s="294" t="str">
        <f>IF(日報入力!G1074&gt;0,日報入力!E1074*日報入力!AL1074,"")</f>
        <v/>
      </c>
      <c r="AK1074" s="294" t="str">
        <f>IF(日報入力!G1074&gt;0,AI1074-AJ1074,"")</f>
        <v/>
      </c>
      <c r="AL1074" s="292" t="str">
        <f>IF(日報入力!G1074&gt;0,日報入力!E1074*日報入力!AM1074,"")</f>
        <v/>
      </c>
      <c r="AM1074" s="292" t="str">
        <f>IF(日報入力!G1074&gt;0,日報入力!AB1074*日報入力!AM1074,"")</f>
        <v/>
      </c>
      <c r="AN1074" s="68" t="str">
        <f>IF(日報入力!G1074&gt;0,日報入力!C1074,"")</f>
        <v/>
      </c>
      <c r="AO1074" s="68" t="str">
        <f>日報入力!B1074</f>
        <v/>
      </c>
      <c r="AP1074" s="68" t="str">
        <f>IF(日報入力!AQ1074,日報入力!BA1074,"")</f>
        <v/>
      </c>
      <c r="AQ1074" s="68" t="str">
        <f>IF(日報入力!AR1074,日報入力!BB1074,"")</f>
        <v/>
      </c>
      <c r="AR1074" s="68" t="str">
        <f>IF(日報入力!AS1074,"N勤","")</f>
        <v/>
      </c>
      <c r="AS1074" s="295" t="e">
        <f t="shared" si="68"/>
        <v>#VALUE!</v>
      </c>
      <c r="AT1074" s="439" t="str">
        <f>日報入力!AY1074</f>
        <v/>
      </c>
      <c r="AU1074" s="518" t="str">
        <f>IF(日報入力!G1074,G1074*60/E1074,"")</f>
        <v/>
      </c>
      <c r="AV1074" s="528" t="str">
        <f>IF(日報入力!AT1074,日報入力!AT1074,"")</f>
        <v/>
      </c>
      <c r="AW1074" s="529" t="str">
        <f>IF(日報入力!AT1074,AE1074/日報入力!AT1074,"")</f>
        <v/>
      </c>
      <c r="AX1074" s="530" t="e">
        <f>IF(1&lt;日報集計!AT1074,AT1074/(((F1074-I1074-J1074-N1074-O1074)*60)/(E1074)),"")</f>
        <v>#VALUE!</v>
      </c>
      <c r="AY1074" s="664" t="str">
        <f>IF(日報入力!H1074,AT1074/(((F1074-J1074)*60)/E1074),"")</f>
        <v/>
      </c>
      <c r="AZ1074" s="664" t="str">
        <f>IF(日報入力!I1074,AT1074/((G1074*60)/E1074),"")</f>
        <v/>
      </c>
      <c r="BA1074" s="296" t="str">
        <f>IF(日報入力!G1074,G1074/F1074,"")</f>
        <v/>
      </c>
      <c r="BB1074" s="386" t="e">
        <f t="shared" si="69"/>
        <v>#VALUE!</v>
      </c>
      <c r="BC1074" s="386" t="e">
        <f t="shared" si="70"/>
        <v>#VALUE!</v>
      </c>
      <c r="BD1074" s="80">
        <f>日報入力!AU1074</f>
        <v>0</v>
      </c>
      <c r="BE1074" s="534" t="str">
        <f>IF(日報入力!AV1074,日報入力!AV1074,"")</f>
        <v/>
      </c>
      <c r="BF1074" s="534" t="str">
        <f>IF(日報入力!AW1074,日報入力!AW1074,"")</f>
        <v/>
      </c>
      <c r="BG1074" s="398" t="str">
        <f>IF(日報入力!G1074,日報入力!K1074*日報入力!D1074*日報入力!BC1074,"")</f>
        <v/>
      </c>
    </row>
    <row r="1075" spans="1:59" ht="20.25" hidden="1" customHeight="1" x14ac:dyDescent="0.15">
      <c r="A1075" s="302" t="str">
        <f>IF(日報入力!G1075="","",日報入力!G1075)</f>
        <v/>
      </c>
      <c r="B1075" s="291" t="str">
        <f>IF(日報入力!G1075="","",日報入力!H1075)</f>
        <v/>
      </c>
      <c r="C1075" s="291" t="str">
        <f>IF(日報入力!G1075="","",日報入力!I1075)</f>
        <v/>
      </c>
      <c r="D1075" s="291" t="str">
        <f>IF(日報入力!G1075="","",日報入力!J1075)</f>
        <v/>
      </c>
      <c r="E1075" s="291" t="str">
        <f>IF(日報入力!G1075="","",日報入力!K1075)</f>
        <v/>
      </c>
      <c r="F1075" s="291" t="str">
        <f>IF(日報入力!G1075="","",日報入力!L1075)</f>
        <v/>
      </c>
      <c r="G1075" s="291" t="str">
        <f>IF(日報入力!G1075="","",日報入力!L1075-日報入力!O1075-日報入力!P1075-日報入力!Q1075-日報入力!R1075-日報入力!S1075-日報入力!T1075-日報入力!U1075-日報入力!V1075-日報入力!W1075-日報入力!X1075-日報入力!Y1075-日報入力!Z1075)</f>
        <v/>
      </c>
      <c r="H1075" s="291" t="str">
        <f>IF(日報入力!G1075="","",IF(日報入力!M1075&gt;=0,日報入力!M1075*F1075,F1075))</f>
        <v/>
      </c>
      <c r="I1075" s="291" t="str">
        <f>IF(日報入力!G1075="","",日報入力!O1075)</f>
        <v/>
      </c>
      <c r="J1075" s="291" t="str">
        <f>IF(日報入力!G1075="","",日報入力!P1075)</f>
        <v/>
      </c>
      <c r="K1075" s="291" t="str">
        <f>IF(日報入力!G1075="","",日報入力!Q1075)</f>
        <v/>
      </c>
      <c r="L1075" s="291" t="str">
        <f>IF(日報入力!G1075="","",日報入力!R1075)</f>
        <v/>
      </c>
      <c r="M1075" s="291" t="str">
        <f>IF(日報入力!G1075="","",日報入力!S1075)</f>
        <v/>
      </c>
      <c r="N1075" s="291" t="str">
        <f>IF(日報入力!G1075="","",日報入力!T1075)</f>
        <v/>
      </c>
      <c r="O1075" s="291" t="str">
        <f>IF(日報入力!G1075="","",日報入力!U1075)</f>
        <v/>
      </c>
      <c r="P1075" s="291" t="str">
        <f>IF(日報入力!G1075="","",日報入力!V1075)</f>
        <v/>
      </c>
      <c r="Q1075" s="291" t="str">
        <f>IF(日報入力!G1075="","",日報入力!W1075)</f>
        <v/>
      </c>
      <c r="R1075" s="291" t="str">
        <f>IF(日報入力!G1075="","",日報入力!X1075)</f>
        <v/>
      </c>
      <c r="S1075" s="291" t="str">
        <f>IF(日報入力!G1075="","",日報入力!Y1075)</f>
        <v/>
      </c>
      <c r="T1075" s="291" t="str">
        <f>IF(日報入力!G1075="","",日報入力!Z1075)</f>
        <v/>
      </c>
      <c r="U1075" s="291" t="str">
        <f>IF(日報入力!G1075="","",日報入力!AA1075)</f>
        <v/>
      </c>
      <c r="V1075" s="378" t="str">
        <f>IF(日報入力!G1075="","",日報入力!AB1075)</f>
        <v/>
      </c>
      <c r="W1075" s="291" t="str">
        <f>IF(日報入力!G1075="","",日報入力!AC1075)</f>
        <v/>
      </c>
      <c r="X1075" s="291" t="str">
        <f>IF(日報入力!G1075="","",日報入力!AD1075)</f>
        <v/>
      </c>
      <c r="Y1075" s="291" t="str">
        <f>IF(日報入力!G1075="","",日報入力!AE1075)</f>
        <v/>
      </c>
      <c r="Z1075" s="291" t="str">
        <f>IF(日報入力!G1075="","",日報入力!AF1075)</f>
        <v/>
      </c>
      <c r="AA1075" s="291" t="str">
        <f>IF(日報入力!G1075="","",日報入力!AG1075)</f>
        <v/>
      </c>
      <c r="AB1075" s="291" t="str">
        <f>IF(日報入力!G1075="","",日報入力!AH1075)</f>
        <v/>
      </c>
      <c r="AC1075" s="291" t="str">
        <f>IF(日報入力!G1075="","",日報入力!AI1075)</f>
        <v/>
      </c>
      <c r="AD1075" s="291" t="str">
        <f>IF(日報入力!G1075="","",日報入力!AJ1075)</f>
        <v/>
      </c>
      <c r="AE1075" s="292" t="str">
        <f>IF(日報入力!G1075="","",日報入力!E1075)</f>
        <v/>
      </c>
      <c r="AF1075" s="293" t="str">
        <f>IF(日報入力!G1075="","",日報入力!AK1075)</f>
        <v/>
      </c>
      <c r="AG1075" s="293" t="str">
        <f>IF(日報入力!G1075="","",日報入力!AL1075)</f>
        <v/>
      </c>
      <c r="AH1075" s="293" t="str">
        <f>IF(日報入力!G1075="","",日報入力!AM1075)</f>
        <v/>
      </c>
      <c r="AI1075" s="294" t="str">
        <f>IF(日報入力!G1075&gt;0,日報入力!D1075*日報入力!K1075*日報入力!AL1075,"")</f>
        <v/>
      </c>
      <c r="AJ1075" s="294" t="str">
        <f>IF(日報入力!G1075&gt;0,日報入力!E1075*日報入力!AL1075,"")</f>
        <v/>
      </c>
      <c r="AK1075" s="294" t="str">
        <f>IF(日報入力!G1075&gt;0,AI1075-AJ1075,"")</f>
        <v/>
      </c>
      <c r="AL1075" s="292" t="str">
        <f>IF(日報入力!G1075&gt;0,日報入力!E1075*日報入力!AM1075,"")</f>
        <v/>
      </c>
      <c r="AM1075" s="292" t="str">
        <f>IF(日報入力!G1075&gt;0,日報入力!AB1075*日報入力!AM1075,"")</f>
        <v/>
      </c>
      <c r="AN1075" s="68" t="str">
        <f>IF(日報入力!G1075&gt;0,日報入力!C1075,"")</f>
        <v/>
      </c>
      <c r="AO1075" s="68" t="str">
        <f>日報入力!B1075</f>
        <v/>
      </c>
      <c r="AP1075" s="68" t="str">
        <f>IF(日報入力!AQ1075,日報入力!BA1075,"")</f>
        <v/>
      </c>
      <c r="AQ1075" s="68" t="str">
        <f>IF(日報入力!AR1075,日報入力!BB1075,"")</f>
        <v/>
      </c>
      <c r="AR1075" s="68" t="str">
        <f>IF(日報入力!AS1075,"N勤","")</f>
        <v/>
      </c>
      <c r="AS1075" s="295" t="e">
        <f t="shared" si="68"/>
        <v>#VALUE!</v>
      </c>
      <c r="AT1075" s="439" t="str">
        <f>日報入力!AY1075</f>
        <v/>
      </c>
      <c r="AU1075" s="518" t="str">
        <f>IF(日報入力!G1075,G1075*60/E1075,"")</f>
        <v/>
      </c>
      <c r="AV1075" s="528" t="str">
        <f>IF(日報入力!AT1075,日報入力!AT1075,"")</f>
        <v/>
      </c>
      <c r="AW1075" s="529" t="str">
        <f>IF(日報入力!AT1075,AE1075/日報入力!AT1075,"")</f>
        <v/>
      </c>
      <c r="AX1075" s="530" t="e">
        <f>IF(1&lt;日報集計!AT1075,AT1075/(((F1075-I1075-J1075-N1075-O1075)*60)/(E1075)),"")</f>
        <v>#VALUE!</v>
      </c>
      <c r="AY1075" s="664" t="str">
        <f>IF(日報入力!H1075,AT1075/(((F1075-J1075)*60)/E1075),"")</f>
        <v/>
      </c>
      <c r="AZ1075" s="664" t="str">
        <f>IF(日報入力!I1075,AT1075/((G1075*60)/E1075),"")</f>
        <v/>
      </c>
      <c r="BA1075" s="296" t="str">
        <f>IF(日報入力!G1075,G1075/F1075,"")</f>
        <v/>
      </c>
      <c r="BB1075" s="386" t="e">
        <f t="shared" si="69"/>
        <v>#VALUE!</v>
      </c>
      <c r="BC1075" s="386" t="e">
        <f t="shared" si="70"/>
        <v>#VALUE!</v>
      </c>
      <c r="BD1075" s="80">
        <f>日報入力!AU1075</f>
        <v>0</v>
      </c>
      <c r="BE1075" s="534" t="str">
        <f>IF(日報入力!AV1075,日報入力!AV1075,"")</f>
        <v/>
      </c>
      <c r="BF1075" s="534" t="str">
        <f>IF(日報入力!AW1075,日報入力!AW1075,"")</f>
        <v/>
      </c>
      <c r="BG1075" s="398" t="str">
        <f>IF(日報入力!G1075,日報入力!K1075*日報入力!D1075*日報入力!BC1075,"")</f>
        <v/>
      </c>
    </row>
    <row r="1076" spans="1:59" ht="20.25" hidden="1" customHeight="1" x14ac:dyDescent="0.15">
      <c r="A1076" s="302" t="str">
        <f>IF(日報入力!G1076="","",日報入力!G1076)</f>
        <v/>
      </c>
      <c r="B1076" s="291" t="str">
        <f>IF(日報入力!G1076="","",日報入力!H1076)</f>
        <v/>
      </c>
      <c r="C1076" s="291" t="str">
        <f>IF(日報入力!G1076="","",日報入力!I1076)</f>
        <v/>
      </c>
      <c r="D1076" s="291" t="str">
        <f>IF(日報入力!G1076="","",日報入力!J1076)</f>
        <v/>
      </c>
      <c r="E1076" s="291" t="str">
        <f>IF(日報入力!G1076="","",日報入力!K1076)</f>
        <v/>
      </c>
      <c r="F1076" s="291" t="str">
        <f>IF(日報入力!G1076="","",日報入力!L1076)</f>
        <v/>
      </c>
      <c r="G1076" s="291" t="str">
        <f>IF(日報入力!G1076="","",日報入力!L1076-日報入力!O1076-日報入力!P1076-日報入力!Q1076-日報入力!R1076-日報入力!S1076-日報入力!T1076-日報入力!U1076-日報入力!V1076-日報入力!W1076-日報入力!X1076-日報入力!Y1076-日報入力!Z1076)</f>
        <v/>
      </c>
      <c r="H1076" s="291" t="str">
        <f>IF(日報入力!G1076="","",IF(日報入力!M1076&gt;=0,日報入力!M1076*F1076,F1076))</f>
        <v/>
      </c>
      <c r="I1076" s="291" t="str">
        <f>IF(日報入力!G1076="","",日報入力!O1076)</f>
        <v/>
      </c>
      <c r="J1076" s="291" t="str">
        <f>IF(日報入力!G1076="","",日報入力!P1076)</f>
        <v/>
      </c>
      <c r="K1076" s="291" t="str">
        <f>IF(日報入力!G1076="","",日報入力!Q1076)</f>
        <v/>
      </c>
      <c r="L1076" s="291" t="str">
        <f>IF(日報入力!G1076="","",日報入力!R1076)</f>
        <v/>
      </c>
      <c r="M1076" s="291" t="str">
        <f>IF(日報入力!G1076="","",日報入力!S1076)</f>
        <v/>
      </c>
      <c r="N1076" s="291" t="str">
        <f>IF(日報入力!G1076="","",日報入力!T1076)</f>
        <v/>
      </c>
      <c r="O1076" s="291" t="str">
        <f>IF(日報入力!G1076="","",日報入力!U1076)</f>
        <v/>
      </c>
      <c r="P1076" s="291" t="str">
        <f>IF(日報入力!G1076="","",日報入力!V1076)</f>
        <v/>
      </c>
      <c r="Q1076" s="291" t="str">
        <f>IF(日報入力!G1076="","",日報入力!W1076)</f>
        <v/>
      </c>
      <c r="R1076" s="291" t="str">
        <f>IF(日報入力!G1076="","",日報入力!X1076)</f>
        <v/>
      </c>
      <c r="S1076" s="291" t="str">
        <f>IF(日報入力!G1076="","",日報入力!Y1076)</f>
        <v/>
      </c>
      <c r="T1076" s="291" t="str">
        <f>IF(日報入力!G1076="","",日報入力!Z1076)</f>
        <v/>
      </c>
      <c r="U1076" s="291" t="str">
        <f>IF(日報入力!G1076="","",日報入力!AA1076)</f>
        <v/>
      </c>
      <c r="V1076" s="378" t="str">
        <f>IF(日報入力!G1076="","",日報入力!AB1076)</f>
        <v/>
      </c>
      <c r="W1076" s="291" t="str">
        <f>IF(日報入力!G1076="","",日報入力!AC1076)</f>
        <v/>
      </c>
      <c r="X1076" s="291" t="str">
        <f>IF(日報入力!G1076="","",日報入力!AD1076)</f>
        <v/>
      </c>
      <c r="Y1076" s="291" t="str">
        <f>IF(日報入力!G1076="","",日報入力!AE1076)</f>
        <v/>
      </c>
      <c r="Z1076" s="291" t="str">
        <f>IF(日報入力!G1076="","",日報入力!AF1076)</f>
        <v/>
      </c>
      <c r="AA1076" s="291" t="str">
        <f>IF(日報入力!G1076="","",日報入力!AG1076)</f>
        <v/>
      </c>
      <c r="AB1076" s="291" t="str">
        <f>IF(日報入力!G1076="","",日報入力!AH1076)</f>
        <v/>
      </c>
      <c r="AC1076" s="291" t="str">
        <f>IF(日報入力!G1076="","",日報入力!AI1076)</f>
        <v/>
      </c>
      <c r="AD1076" s="291" t="str">
        <f>IF(日報入力!G1076="","",日報入力!AJ1076)</f>
        <v/>
      </c>
      <c r="AE1076" s="292" t="str">
        <f>IF(日報入力!G1076="","",日報入力!E1076)</f>
        <v/>
      </c>
      <c r="AF1076" s="293" t="str">
        <f>IF(日報入力!G1076="","",日報入力!AK1076)</f>
        <v/>
      </c>
      <c r="AG1076" s="293" t="str">
        <f>IF(日報入力!G1076="","",日報入力!AL1076)</f>
        <v/>
      </c>
      <c r="AH1076" s="293" t="str">
        <f>IF(日報入力!G1076="","",日報入力!AM1076)</f>
        <v/>
      </c>
      <c r="AI1076" s="294" t="str">
        <f>IF(日報入力!G1076&gt;0,日報入力!D1076*日報入力!K1076*日報入力!AL1076,"")</f>
        <v/>
      </c>
      <c r="AJ1076" s="294" t="str">
        <f>IF(日報入力!G1076&gt;0,日報入力!E1076*日報入力!AL1076,"")</f>
        <v/>
      </c>
      <c r="AK1076" s="294" t="str">
        <f>IF(日報入力!G1076&gt;0,AI1076-AJ1076,"")</f>
        <v/>
      </c>
      <c r="AL1076" s="292" t="str">
        <f>IF(日報入力!G1076&gt;0,日報入力!E1076*日報入力!AM1076,"")</f>
        <v/>
      </c>
      <c r="AM1076" s="292" t="str">
        <f>IF(日報入力!G1076&gt;0,日報入力!AB1076*日報入力!AM1076,"")</f>
        <v/>
      </c>
      <c r="AN1076" s="68" t="str">
        <f>IF(日報入力!G1076&gt;0,日報入力!C1076,"")</f>
        <v/>
      </c>
      <c r="AO1076" s="68" t="str">
        <f>日報入力!B1076</f>
        <v/>
      </c>
      <c r="AP1076" s="68" t="str">
        <f>IF(日報入力!AQ1076,日報入力!BA1076,"")</f>
        <v/>
      </c>
      <c r="AQ1076" s="68" t="str">
        <f>IF(日報入力!AR1076,日報入力!BB1076,"")</f>
        <v/>
      </c>
      <c r="AR1076" s="68" t="str">
        <f>IF(日報入力!AS1076,"N勤","")</f>
        <v/>
      </c>
      <c r="AS1076" s="295" t="e">
        <f t="shared" si="68"/>
        <v>#VALUE!</v>
      </c>
      <c r="AT1076" s="439" t="str">
        <f>日報入力!AY1076</f>
        <v/>
      </c>
      <c r="AU1076" s="518" t="str">
        <f>IF(日報入力!G1076,G1076*60/E1076,"")</f>
        <v/>
      </c>
      <c r="AV1076" s="528" t="str">
        <f>IF(日報入力!AT1076,日報入力!AT1076,"")</f>
        <v/>
      </c>
      <c r="AW1076" s="529" t="str">
        <f>IF(日報入力!AT1076,AE1076/日報入力!AT1076,"")</f>
        <v/>
      </c>
      <c r="AX1076" s="530" t="e">
        <f>IF(1&lt;日報集計!AT1076,AT1076/(((F1076-I1076-J1076-N1076-O1076)*60)/(E1076)),"")</f>
        <v>#VALUE!</v>
      </c>
      <c r="AY1076" s="664" t="str">
        <f>IF(日報入力!H1076,AT1076/(((F1076-J1076)*60)/E1076),"")</f>
        <v/>
      </c>
      <c r="AZ1076" s="664" t="str">
        <f>IF(日報入力!I1076,AT1076/((G1076*60)/E1076),"")</f>
        <v/>
      </c>
      <c r="BA1076" s="296" t="str">
        <f>IF(日報入力!G1076,G1076/F1076,"")</f>
        <v/>
      </c>
      <c r="BB1076" s="386" t="e">
        <f t="shared" si="69"/>
        <v>#VALUE!</v>
      </c>
      <c r="BC1076" s="386" t="e">
        <f t="shared" si="70"/>
        <v>#VALUE!</v>
      </c>
      <c r="BD1076" s="80">
        <f>日報入力!AU1076</f>
        <v>0</v>
      </c>
      <c r="BE1076" s="534" t="str">
        <f>IF(日報入力!AV1076,日報入力!AV1076,"")</f>
        <v/>
      </c>
      <c r="BF1076" s="534" t="str">
        <f>IF(日報入力!AW1076,日報入力!AW1076,"")</f>
        <v/>
      </c>
      <c r="BG1076" s="398" t="str">
        <f>IF(日報入力!G1076,日報入力!K1076*日報入力!D1076*日報入力!BC1076,"")</f>
        <v/>
      </c>
    </row>
    <row r="1077" spans="1:59" ht="20.25" hidden="1" customHeight="1" x14ac:dyDescent="0.15">
      <c r="A1077" s="302" t="str">
        <f>IF(日報入力!G1077="","",日報入力!G1077)</f>
        <v/>
      </c>
      <c r="B1077" s="291" t="str">
        <f>IF(日報入力!G1077="","",日報入力!H1077)</f>
        <v/>
      </c>
      <c r="C1077" s="291" t="str">
        <f>IF(日報入力!G1077="","",日報入力!I1077)</f>
        <v/>
      </c>
      <c r="D1077" s="291" t="str">
        <f>IF(日報入力!G1077="","",日報入力!J1077)</f>
        <v/>
      </c>
      <c r="E1077" s="291" t="str">
        <f>IF(日報入力!G1077="","",日報入力!K1077)</f>
        <v/>
      </c>
      <c r="F1077" s="291" t="str">
        <f>IF(日報入力!G1077="","",日報入力!L1077)</f>
        <v/>
      </c>
      <c r="G1077" s="291" t="str">
        <f>IF(日報入力!G1077="","",日報入力!L1077-日報入力!O1077-日報入力!P1077-日報入力!Q1077-日報入力!R1077-日報入力!S1077-日報入力!T1077-日報入力!U1077-日報入力!V1077-日報入力!W1077-日報入力!X1077-日報入力!Y1077-日報入力!Z1077)</f>
        <v/>
      </c>
      <c r="H1077" s="291" t="str">
        <f>IF(日報入力!G1077="","",IF(日報入力!M1077&gt;=0,日報入力!M1077*F1077,F1077))</f>
        <v/>
      </c>
      <c r="I1077" s="291" t="str">
        <f>IF(日報入力!G1077="","",日報入力!O1077)</f>
        <v/>
      </c>
      <c r="J1077" s="291" t="str">
        <f>IF(日報入力!G1077="","",日報入力!P1077)</f>
        <v/>
      </c>
      <c r="K1077" s="291" t="str">
        <f>IF(日報入力!G1077="","",日報入力!Q1077)</f>
        <v/>
      </c>
      <c r="L1077" s="291" t="str">
        <f>IF(日報入力!G1077="","",日報入力!R1077)</f>
        <v/>
      </c>
      <c r="M1077" s="291" t="str">
        <f>IF(日報入力!G1077="","",日報入力!S1077)</f>
        <v/>
      </c>
      <c r="N1077" s="291" t="str">
        <f>IF(日報入力!G1077="","",日報入力!T1077)</f>
        <v/>
      </c>
      <c r="O1077" s="291" t="str">
        <f>IF(日報入力!G1077="","",日報入力!U1077)</f>
        <v/>
      </c>
      <c r="P1077" s="291" t="str">
        <f>IF(日報入力!G1077="","",日報入力!V1077)</f>
        <v/>
      </c>
      <c r="Q1077" s="291" t="str">
        <f>IF(日報入力!G1077="","",日報入力!W1077)</f>
        <v/>
      </c>
      <c r="R1077" s="291" t="str">
        <f>IF(日報入力!G1077="","",日報入力!X1077)</f>
        <v/>
      </c>
      <c r="S1077" s="291" t="str">
        <f>IF(日報入力!G1077="","",日報入力!Y1077)</f>
        <v/>
      </c>
      <c r="T1077" s="291" t="str">
        <f>IF(日報入力!G1077="","",日報入力!Z1077)</f>
        <v/>
      </c>
      <c r="U1077" s="291" t="str">
        <f>IF(日報入力!G1077="","",日報入力!AA1077)</f>
        <v/>
      </c>
      <c r="V1077" s="378" t="str">
        <f>IF(日報入力!G1077="","",日報入力!AB1077)</f>
        <v/>
      </c>
      <c r="W1077" s="291" t="str">
        <f>IF(日報入力!G1077="","",日報入力!AC1077)</f>
        <v/>
      </c>
      <c r="X1077" s="291" t="str">
        <f>IF(日報入力!G1077="","",日報入力!AD1077)</f>
        <v/>
      </c>
      <c r="Y1077" s="291" t="str">
        <f>IF(日報入力!G1077="","",日報入力!AE1077)</f>
        <v/>
      </c>
      <c r="Z1077" s="291" t="str">
        <f>IF(日報入力!G1077="","",日報入力!AF1077)</f>
        <v/>
      </c>
      <c r="AA1077" s="291" t="str">
        <f>IF(日報入力!G1077="","",日報入力!AG1077)</f>
        <v/>
      </c>
      <c r="AB1077" s="291" t="str">
        <f>IF(日報入力!G1077="","",日報入力!AH1077)</f>
        <v/>
      </c>
      <c r="AC1077" s="291" t="str">
        <f>IF(日報入力!G1077="","",日報入力!AI1077)</f>
        <v/>
      </c>
      <c r="AD1077" s="291" t="str">
        <f>IF(日報入力!G1077="","",日報入力!AJ1077)</f>
        <v/>
      </c>
      <c r="AE1077" s="292" t="str">
        <f>IF(日報入力!G1077="","",日報入力!E1077)</f>
        <v/>
      </c>
      <c r="AF1077" s="293" t="str">
        <f>IF(日報入力!G1077="","",日報入力!AK1077)</f>
        <v/>
      </c>
      <c r="AG1077" s="293" t="str">
        <f>IF(日報入力!G1077="","",日報入力!AL1077)</f>
        <v/>
      </c>
      <c r="AH1077" s="293" t="str">
        <f>IF(日報入力!G1077="","",日報入力!AM1077)</f>
        <v/>
      </c>
      <c r="AI1077" s="294" t="str">
        <f>IF(日報入力!G1077&gt;0,日報入力!D1077*日報入力!K1077*日報入力!AL1077,"")</f>
        <v/>
      </c>
      <c r="AJ1077" s="294" t="str">
        <f>IF(日報入力!G1077&gt;0,日報入力!E1077*日報入力!AL1077,"")</f>
        <v/>
      </c>
      <c r="AK1077" s="294" t="str">
        <f>IF(日報入力!G1077&gt;0,AI1077-AJ1077,"")</f>
        <v/>
      </c>
      <c r="AL1077" s="292" t="str">
        <f>IF(日報入力!G1077&gt;0,日報入力!E1077*日報入力!AM1077,"")</f>
        <v/>
      </c>
      <c r="AM1077" s="292" t="str">
        <f>IF(日報入力!G1077&gt;0,日報入力!AB1077*日報入力!AM1077,"")</f>
        <v/>
      </c>
      <c r="AN1077" s="68" t="str">
        <f>IF(日報入力!G1077&gt;0,日報入力!C1077,"")</f>
        <v/>
      </c>
      <c r="AO1077" s="68" t="str">
        <f>日報入力!B1077</f>
        <v/>
      </c>
      <c r="AP1077" s="68" t="str">
        <f>IF(日報入力!AQ1077,日報入力!BA1077,"")</f>
        <v/>
      </c>
      <c r="AQ1077" s="68" t="str">
        <f>IF(日報入力!AR1077,日報入力!BB1077,"")</f>
        <v/>
      </c>
      <c r="AR1077" s="68" t="str">
        <f>IF(日報入力!AS1077,"N勤","")</f>
        <v/>
      </c>
      <c r="AS1077" s="295" t="e">
        <f t="shared" si="68"/>
        <v>#VALUE!</v>
      </c>
      <c r="AT1077" s="439" t="str">
        <f>日報入力!AY1077</f>
        <v/>
      </c>
      <c r="AU1077" s="518" t="str">
        <f>IF(日報入力!G1077,G1077*60/E1077,"")</f>
        <v/>
      </c>
      <c r="AV1077" s="528" t="str">
        <f>IF(日報入力!AT1077,日報入力!AT1077,"")</f>
        <v/>
      </c>
      <c r="AW1077" s="529" t="str">
        <f>IF(日報入力!AT1077,AE1077/日報入力!AT1077,"")</f>
        <v/>
      </c>
      <c r="AX1077" s="530" t="e">
        <f>IF(1&lt;日報集計!AT1077,AT1077/(((F1077-I1077-J1077-N1077-O1077)*60)/(E1077)),"")</f>
        <v>#VALUE!</v>
      </c>
      <c r="AY1077" s="664" t="str">
        <f>IF(日報入力!H1077,AT1077/(((F1077-J1077)*60)/E1077),"")</f>
        <v/>
      </c>
      <c r="AZ1077" s="664" t="str">
        <f>IF(日報入力!I1077,AT1077/((G1077*60)/E1077),"")</f>
        <v/>
      </c>
      <c r="BA1077" s="296" t="str">
        <f>IF(日報入力!G1077,G1077/F1077,"")</f>
        <v/>
      </c>
      <c r="BB1077" s="386" t="e">
        <f t="shared" si="69"/>
        <v>#VALUE!</v>
      </c>
      <c r="BC1077" s="386" t="e">
        <f t="shared" si="70"/>
        <v>#VALUE!</v>
      </c>
      <c r="BD1077" s="80">
        <f>日報入力!AU1077</f>
        <v>0</v>
      </c>
      <c r="BE1077" s="534" t="str">
        <f>IF(日報入力!AV1077,日報入力!AV1077,"")</f>
        <v/>
      </c>
      <c r="BF1077" s="534" t="str">
        <f>IF(日報入力!AW1077,日報入力!AW1077,"")</f>
        <v/>
      </c>
      <c r="BG1077" s="398" t="str">
        <f>IF(日報入力!G1077,日報入力!K1077*日報入力!D1077*日報入力!BC1077,"")</f>
        <v/>
      </c>
    </row>
    <row r="1078" spans="1:59" ht="20.25" hidden="1" customHeight="1" x14ac:dyDescent="0.15">
      <c r="A1078" s="302" t="str">
        <f>IF(日報入力!G1078="","",日報入力!G1078)</f>
        <v/>
      </c>
      <c r="B1078" s="291" t="str">
        <f>IF(日報入力!G1078="","",日報入力!H1078)</f>
        <v/>
      </c>
      <c r="C1078" s="291" t="str">
        <f>IF(日報入力!G1078="","",日報入力!I1078)</f>
        <v/>
      </c>
      <c r="D1078" s="291" t="str">
        <f>IF(日報入力!G1078="","",日報入力!J1078)</f>
        <v/>
      </c>
      <c r="E1078" s="291" t="str">
        <f>IF(日報入力!G1078="","",日報入力!K1078)</f>
        <v/>
      </c>
      <c r="F1078" s="291" t="str">
        <f>IF(日報入力!G1078="","",日報入力!L1078)</f>
        <v/>
      </c>
      <c r="G1078" s="291" t="str">
        <f>IF(日報入力!G1078="","",日報入力!L1078-日報入力!O1078-日報入力!P1078-日報入力!Q1078-日報入力!R1078-日報入力!S1078-日報入力!T1078-日報入力!U1078-日報入力!V1078-日報入力!W1078-日報入力!X1078-日報入力!Y1078-日報入力!Z1078)</f>
        <v/>
      </c>
      <c r="H1078" s="291" t="str">
        <f>IF(日報入力!G1078="","",IF(日報入力!M1078&gt;=0,日報入力!M1078*F1078,F1078))</f>
        <v/>
      </c>
      <c r="I1078" s="291" t="str">
        <f>IF(日報入力!G1078="","",日報入力!O1078)</f>
        <v/>
      </c>
      <c r="J1078" s="291" t="str">
        <f>IF(日報入力!G1078="","",日報入力!P1078)</f>
        <v/>
      </c>
      <c r="K1078" s="291" t="str">
        <f>IF(日報入力!G1078="","",日報入力!Q1078)</f>
        <v/>
      </c>
      <c r="L1078" s="291" t="str">
        <f>IF(日報入力!G1078="","",日報入力!R1078)</f>
        <v/>
      </c>
      <c r="M1078" s="291" t="str">
        <f>IF(日報入力!G1078="","",日報入力!S1078)</f>
        <v/>
      </c>
      <c r="N1078" s="291" t="str">
        <f>IF(日報入力!G1078="","",日報入力!T1078)</f>
        <v/>
      </c>
      <c r="O1078" s="291" t="str">
        <f>IF(日報入力!G1078="","",日報入力!U1078)</f>
        <v/>
      </c>
      <c r="P1078" s="291" t="str">
        <f>IF(日報入力!G1078="","",日報入力!V1078)</f>
        <v/>
      </c>
      <c r="Q1078" s="291" t="str">
        <f>IF(日報入力!G1078="","",日報入力!W1078)</f>
        <v/>
      </c>
      <c r="R1078" s="291" t="str">
        <f>IF(日報入力!G1078="","",日報入力!X1078)</f>
        <v/>
      </c>
      <c r="S1078" s="291" t="str">
        <f>IF(日報入力!G1078="","",日報入力!Y1078)</f>
        <v/>
      </c>
      <c r="T1078" s="291" t="str">
        <f>IF(日報入力!G1078="","",日報入力!Z1078)</f>
        <v/>
      </c>
      <c r="U1078" s="291" t="str">
        <f>IF(日報入力!G1078="","",日報入力!AA1078)</f>
        <v/>
      </c>
      <c r="V1078" s="378" t="str">
        <f>IF(日報入力!G1078="","",日報入力!AB1078)</f>
        <v/>
      </c>
      <c r="W1078" s="291" t="str">
        <f>IF(日報入力!G1078="","",日報入力!AC1078)</f>
        <v/>
      </c>
      <c r="X1078" s="291" t="str">
        <f>IF(日報入力!G1078="","",日報入力!AD1078)</f>
        <v/>
      </c>
      <c r="Y1078" s="291" t="str">
        <f>IF(日報入力!G1078="","",日報入力!AE1078)</f>
        <v/>
      </c>
      <c r="Z1078" s="291" t="str">
        <f>IF(日報入力!G1078="","",日報入力!AF1078)</f>
        <v/>
      </c>
      <c r="AA1078" s="291" t="str">
        <f>IF(日報入力!G1078="","",日報入力!AG1078)</f>
        <v/>
      </c>
      <c r="AB1078" s="291" t="str">
        <f>IF(日報入力!G1078="","",日報入力!AH1078)</f>
        <v/>
      </c>
      <c r="AC1078" s="291" t="str">
        <f>IF(日報入力!G1078="","",日報入力!AI1078)</f>
        <v/>
      </c>
      <c r="AD1078" s="291" t="str">
        <f>IF(日報入力!G1078="","",日報入力!AJ1078)</f>
        <v/>
      </c>
      <c r="AE1078" s="292" t="str">
        <f>IF(日報入力!G1078="","",日報入力!E1078)</f>
        <v/>
      </c>
      <c r="AF1078" s="293" t="str">
        <f>IF(日報入力!G1078="","",日報入力!AK1078)</f>
        <v/>
      </c>
      <c r="AG1078" s="293" t="str">
        <f>IF(日報入力!G1078="","",日報入力!AL1078)</f>
        <v/>
      </c>
      <c r="AH1078" s="293" t="str">
        <f>IF(日報入力!G1078="","",日報入力!AM1078)</f>
        <v/>
      </c>
      <c r="AI1078" s="294" t="str">
        <f>IF(日報入力!G1078&gt;0,日報入力!D1078*日報入力!K1078*日報入力!AL1078,"")</f>
        <v/>
      </c>
      <c r="AJ1078" s="294" t="str">
        <f>IF(日報入力!G1078&gt;0,日報入力!E1078*日報入力!AL1078,"")</f>
        <v/>
      </c>
      <c r="AK1078" s="294" t="str">
        <f>IF(日報入力!G1078&gt;0,AI1078-AJ1078,"")</f>
        <v/>
      </c>
      <c r="AL1078" s="292" t="str">
        <f>IF(日報入力!G1078&gt;0,日報入力!E1078*日報入力!AM1078,"")</f>
        <v/>
      </c>
      <c r="AM1078" s="292" t="str">
        <f>IF(日報入力!G1078&gt;0,日報入力!AB1078*日報入力!AM1078,"")</f>
        <v/>
      </c>
      <c r="AN1078" s="68" t="str">
        <f>IF(日報入力!G1078&gt;0,日報入力!C1078,"")</f>
        <v/>
      </c>
      <c r="AO1078" s="68" t="str">
        <f>日報入力!B1078</f>
        <v/>
      </c>
      <c r="AP1078" s="68" t="str">
        <f>IF(日報入力!AQ1078,日報入力!BA1078,"")</f>
        <v/>
      </c>
      <c r="AQ1078" s="68" t="str">
        <f>IF(日報入力!AR1078,日報入力!BB1078,"")</f>
        <v/>
      </c>
      <c r="AR1078" s="68" t="str">
        <f>IF(日報入力!AS1078,"N勤","")</f>
        <v/>
      </c>
      <c r="AS1078" s="295" t="e">
        <f t="shared" si="68"/>
        <v>#VALUE!</v>
      </c>
      <c r="AT1078" s="439" t="str">
        <f>日報入力!AY1078</f>
        <v/>
      </c>
      <c r="AU1078" s="518" t="str">
        <f>IF(日報入力!G1078,G1078*60/E1078,"")</f>
        <v/>
      </c>
      <c r="AV1078" s="528" t="str">
        <f>IF(日報入力!AT1078,日報入力!AT1078,"")</f>
        <v/>
      </c>
      <c r="AW1078" s="529" t="str">
        <f>IF(日報入力!AT1078,AE1078/日報入力!AT1078,"")</f>
        <v/>
      </c>
      <c r="AX1078" s="530" t="e">
        <f>IF(1&lt;日報集計!AT1078,AT1078/(((F1078-I1078-J1078-N1078-O1078)*60)/(E1078)),"")</f>
        <v>#VALUE!</v>
      </c>
      <c r="AY1078" s="664" t="str">
        <f>IF(日報入力!H1078,AT1078/(((F1078-J1078)*60)/E1078),"")</f>
        <v/>
      </c>
      <c r="AZ1078" s="664" t="str">
        <f>IF(日報入力!I1078,AT1078/((G1078*60)/E1078),"")</f>
        <v/>
      </c>
      <c r="BA1078" s="296" t="str">
        <f>IF(日報入力!G1078,G1078/F1078,"")</f>
        <v/>
      </c>
      <c r="BB1078" s="386" t="e">
        <f t="shared" si="69"/>
        <v>#VALUE!</v>
      </c>
      <c r="BC1078" s="386" t="e">
        <f t="shared" si="70"/>
        <v>#VALUE!</v>
      </c>
      <c r="BD1078" s="80">
        <f>日報入力!AU1078</f>
        <v>0</v>
      </c>
      <c r="BE1078" s="534" t="str">
        <f>IF(日報入力!AV1078,日報入力!AV1078,"")</f>
        <v/>
      </c>
      <c r="BF1078" s="534" t="str">
        <f>IF(日報入力!AW1078,日報入力!AW1078,"")</f>
        <v/>
      </c>
      <c r="BG1078" s="398" t="str">
        <f>IF(日報入力!G1078,日報入力!K1078*日報入力!D1078*日報入力!BC1078,"")</f>
        <v/>
      </c>
    </row>
    <row r="1079" spans="1:59" ht="20.25" hidden="1" customHeight="1" x14ac:dyDescent="0.15">
      <c r="A1079" s="302" t="str">
        <f>IF(日報入力!G1079="","",日報入力!G1079)</f>
        <v/>
      </c>
      <c r="B1079" s="291" t="str">
        <f>IF(日報入力!G1079="","",日報入力!H1079)</f>
        <v/>
      </c>
      <c r="C1079" s="291" t="str">
        <f>IF(日報入力!G1079="","",日報入力!I1079)</f>
        <v/>
      </c>
      <c r="D1079" s="291" t="str">
        <f>IF(日報入力!G1079="","",日報入力!J1079)</f>
        <v/>
      </c>
      <c r="E1079" s="291" t="str">
        <f>IF(日報入力!G1079="","",日報入力!K1079)</f>
        <v/>
      </c>
      <c r="F1079" s="291" t="str">
        <f>IF(日報入力!G1079="","",日報入力!L1079)</f>
        <v/>
      </c>
      <c r="G1079" s="291" t="str">
        <f>IF(日報入力!G1079="","",日報入力!L1079-日報入力!O1079-日報入力!P1079-日報入力!Q1079-日報入力!R1079-日報入力!S1079-日報入力!T1079-日報入力!U1079-日報入力!V1079-日報入力!W1079-日報入力!X1079-日報入力!Y1079-日報入力!Z1079)</f>
        <v/>
      </c>
      <c r="H1079" s="291" t="str">
        <f>IF(日報入力!G1079="","",IF(日報入力!M1079&gt;=0,日報入力!M1079*F1079,F1079))</f>
        <v/>
      </c>
      <c r="I1079" s="291" t="str">
        <f>IF(日報入力!G1079="","",日報入力!O1079)</f>
        <v/>
      </c>
      <c r="J1079" s="291" t="str">
        <f>IF(日報入力!G1079="","",日報入力!P1079)</f>
        <v/>
      </c>
      <c r="K1079" s="291" t="str">
        <f>IF(日報入力!G1079="","",日報入力!Q1079)</f>
        <v/>
      </c>
      <c r="L1079" s="291" t="str">
        <f>IF(日報入力!G1079="","",日報入力!R1079)</f>
        <v/>
      </c>
      <c r="M1079" s="291" t="str">
        <f>IF(日報入力!G1079="","",日報入力!S1079)</f>
        <v/>
      </c>
      <c r="N1079" s="291" t="str">
        <f>IF(日報入力!G1079="","",日報入力!T1079)</f>
        <v/>
      </c>
      <c r="O1079" s="291" t="str">
        <f>IF(日報入力!G1079="","",日報入力!U1079)</f>
        <v/>
      </c>
      <c r="P1079" s="291" t="str">
        <f>IF(日報入力!G1079="","",日報入力!V1079)</f>
        <v/>
      </c>
      <c r="Q1079" s="291" t="str">
        <f>IF(日報入力!G1079="","",日報入力!W1079)</f>
        <v/>
      </c>
      <c r="R1079" s="291" t="str">
        <f>IF(日報入力!G1079="","",日報入力!X1079)</f>
        <v/>
      </c>
      <c r="S1079" s="291" t="str">
        <f>IF(日報入力!G1079="","",日報入力!Y1079)</f>
        <v/>
      </c>
      <c r="T1079" s="291" t="str">
        <f>IF(日報入力!G1079="","",日報入力!Z1079)</f>
        <v/>
      </c>
      <c r="U1079" s="291" t="str">
        <f>IF(日報入力!G1079="","",日報入力!AA1079)</f>
        <v/>
      </c>
      <c r="V1079" s="378" t="str">
        <f>IF(日報入力!G1079="","",日報入力!AB1079)</f>
        <v/>
      </c>
      <c r="W1079" s="291" t="str">
        <f>IF(日報入力!G1079="","",日報入力!AC1079)</f>
        <v/>
      </c>
      <c r="X1079" s="291" t="str">
        <f>IF(日報入力!G1079="","",日報入力!AD1079)</f>
        <v/>
      </c>
      <c r="Y1079" s="291" t="str">
        <f>IF(日報入力!G1079="","",日報入力!AE1079)</f>
        <v/>
      </c>
      <c r="Z1079" s="291" t="str">
        <f>IF(日報入力!G1079="","",日報入力!AF1079)</f>
        <v/>
      </c>
      <c r="AA1079" s="291" t="str">
        <f>IF(日報入力!G1079="","",日報入力!AG1079)</f>
        <v/>
      </c>
      <c r="AB1079" s="291" t="str">
        <f>IF(日報入力!G1079="","",日報入力!AH1079)</f>
        <v/>
      </c>
      <c r="AC1079" s="291" t="str">
        <f>IF(日報入力!G1079="","",日報入力!AI1079)</f>
        <v/>
      </c>
      <c r="AD1079" s="291" t="str">
        <f>IF(日報入力!G1079="","",日報入力!AJ1079)</f>
        <v/>
      </c>
      <c r="AE1079" s="292" t="str">
        <f>IF(日報入力!G1079="","",日報入力!E1079)</f>
        <v/>
      </c>
      <c r="AF1079" s="293" t="str">
        <f>IF(日報入力!G1079="","",日報入力!AK1079)</f>
        <v/>
      </c>
      <c r="AG1079" s="293" t="str">
        <f>IF(日報入力!G1079="","",日報入力!AL1079)</f>
        <v/>
      </c>
      <c r="AH1079" s="293" t="str">
        <f>IF(日報入力!G1079="","",日報入力!AM1079)</f>
        <v/>
      </c>
      <c r="AI1079" s="294" t="str">
        <f>IF(日報入力!G1079&gt;0,日報入力!D1079*日報入力!K1079*日報入力!AL1079,"")</f>
        <v/>
      </c>
      <c r="AJ1079" s="294" t="str">
        <f>IF(日報入力!G1079&gt;0,日報入力!E1079*日報入力!AL1079,"")</f>
        <v/>
      </c>
      <c r="AK1079" s="294" t="str">
        <f>IF(日報入力!G1079&gt;0,AI1079-AJ1079,"")</f>
        <v/>
      </c>
      <c r="AL1079" s="292" t="str">
        <f>IF(日報入力!G1079&gt;0,日報入力!E1079*日報入力!AM1079,"")</f>
        <v/>
      </c>
      <c r="AM1079" s="292" t="str">
        <f>IF(日報入力!G1079&gt;0,日報入力!AB1079*日報入力!AM1079,"")</f>
        <v/>
      </c>
      <c r="AN1079" s="68" t="str">
        <f>IF(日報入力!G1079&gt;0,日報入力!C1079,"")</f>
        <v/>
      </c>
      <c r="AO1079" s="68" t="str">
        <f>日報入力!B1079</f>
        <v/>
      </c>
      <c r="AP1079" s="68" t="str">
        <f>IF(日報入力!AQ1079,日報入力!BA1079,"")</f>
        <v/>
      </c>
      <c r="AQ1079" s="68" t="str">
        <f>IF(日報入力!AR1079,日報入力!BB1079,"")</f>
        <v/>
      </c>
      <c r="AR1079" s="68" t="str">
        <f>IF(日報入力!AS1079,"N勤","")</f>
        <v/>
      </c>
      <c r="AS1079" s="295" t="e">
        <f t="shared" si="68"/>
        <v>#VALUE!</v>
      </c>
      <c r="AT1079" s="439" t="str">
        <f>日報入力!AY1079</f>
        <v/>
      </c>
      <c r="AU1079" s="518" t="str">
        <f>IF(日報入力!G1079,G1079*60/E1079,"")</f>
        <v/>
      </c>
      <c r="AV1079" s="528" t="str">
        <f>IF(日報入力!AT1079,日報入力!AT1079,"")</f>
        <v/>
      </c>
      <c r="AW1079" s="529" t="str">
        <f>IF(日報入力!AT1079,AE1079/日報入力!AT1079,"")</f>
        <v/>
      </c>
      <c r="AX1079" s="530" t="e">
        <f>IF(1&lt;日報集計!AT1079,AT1079/(((F1079-I1079-J1079-N1079-O1079)*60)/(E1079)),"")</f>
        <v>#VALUE!</v>
      </c>
      <c r="AY1079" s="664" t="str">
        <f>IF(日報入力!H1079,AT1079/(((F1079-J1079)*60)/E1079),"")</f>
        <v/>
      </c>
      <c r="AZ1079" s="664" t="str">
        <f>IF(日報入力!I1079,AT1079/((G1079*60)/E1079),"")</f>
        <v/>
      </c>
      <c r="BA1079" s="296" t="str">
        <f>IF(日報入力!G1079,G1079/F1079,"")</f>
        <v/>
      </c>
      <c r="BB1079" s="386" t="e">
        <f t="shared" si="69"/>
        <v>#VALUE!</v>
      </c>
      <c r="BC1079" s="386" t="e">
        <f t="shared" si="70"/>
        <v>#VALUE!</v>
      </c>
      <c r="BD1079" s="80">
        <f>日報入力!AU1079</f>
        <v>0</v>
      </c>
      <c r="BE1079" s="534" t="str">
        <f>IF(日報入力!AV1079,日報入力!AV1079,"")</f>
        <v/>
      </c>
      <c r="BF1079" s="534" t="str">
        <f>IF(日報入力!AW1079,日報入力!AW1079,"")</f>
        <v/>
      </c>
      <c r="BG1079" s="398" t="str">
        <f>IF(日報入力!G1079,日報入力!K1079*日報入力!D1079*日報入力!BC1079,"")</f>
        <v/>
      </c>
    </row>
    <row r="1080" spans="1:59" ht="20.25" hidden="1" customHeight="1" x14ac:dyDescent="0.15">
      <c r="A1080" s="302" t="str">
        <f>IF(日報入力!G1080="","",日報入力!G1080)</f>
        <v/>
      </c>
      <c r="B1080" s="291" t="str">
        <f>IF(日報入力!G1080="","",日報入力!H1080)</f>
        <v/>
      </c>
      <c r="C1080" s="291" t="str">
        <f>IF(日報入力!G1080="","",日報入力!I1080)</f>
        <v/>
      </c>
      <c r="D1080" s="291" t="str">
        <f>IF(日報入力!G1080="","",日報入力!J1080)</f>
        <v/>
      </c>
      <c r="E1080" s="291" t="str">
        <f>IF(日報入力!G1080="","",日報入力!K1080)</f>
        <v/>
      </c>
      <c r="F1080" s="291" t="str">
        <f>IF(日報入力!G1080="","",日報入力!L1080)</f>
        <v/>
      </c>
      <c r="G1080" s="291" t="str">
        <f>IF(日報入力!G1080="","",日報入力!L1080-日報入力!O1080-日報入力!P1080-日報入力!Q1080-日報入力!R1080-日報入力!S1080-日報入力!T1080-日報入力!U1080-日報入力!V1080-日報入力!W1080-日報入力!X1080-日報入力!Y1080-日報入力!Z1080)</f>
        <v/>
      </c>
      <c r="H1080" s="291" t="str">
        <f>IF(日報入力!G1080="","",IF(日報入力!M1080&gt;=0,日報入力!M1080*F1080,F1080))</f>
        <v/>
      </c>
      <c r="I1080" s="291" t="str">
        <f>IF(日報入力!G1080="","",日報入力!O1080)</f>
        <v/>
      </c>
      <c r="J1080" s="291" t="str">
        <f>IF(日報入力!G1080="","",日報入力!P1080)</f>
        <v/>
      </c>
      <c r="K1080" s="291" t="str">
        <f>IF(日報入力!G1080="","",日報入力!Q1080)</f>
        <v/>
      </c>
      <c r="L1080" s="291" t="str">
        <f>IF(日報入力!G1080="","",日報入力!R1080)</f>
        <v/>
      </c>
      <c r="M1080" s="291" t="str">
        <f>IF(日報入力!G1080="","",日報入力!S1080)</f>
        <v/>
      </c>
      <c r="N1080" s="291" t="str">
        <f>IF(日報入力!G1080="","",日報入力!T1080)</f>
        <v/>
      </c>
      <c r="O1080" s="291" t="str">
        <f>IF(日報入力!G1080="","",日報入力!U1080)</f>
        <v/>
      </c>
      <c r="P1080" s="291" t="str">
        <f>IF(日報入力!G1080="","",日報入力!V1080)</f>
        <v/>
      </c>
      <c r="Q1080" s="291" t="str">
        <f>IF(日報入力!G1080="","",日報入力!W1080)</f>
        <v/>
      </c>
      <c r="R1080" s="291" t="str">
        <f>IF(日報入力!G1080="","",日報入力!X1080)</f>
        <v/>
      </c>
      <c r="S1080" s="291" t="str">
        <f>IF(日報入力!G1080="","",日報入力!Y1080)</f>
        <v/>
      </c>
      <c r="T1080" s="291" t="str">
        <f>IF(日報入力!G1080="","",日報入力!Z1080)</f>
        <v/>
      </c>
      <c r="U1080" s="291" t="str">
        <f>IF(日報入力!G1080="","",日報入力!AA1080)</f>
        <v/>
      </c>
      <c r="V1080" s="378" t="str">
        <f>IF(日報入力!G1080="","",日報入力!AB1080)</f>
        <v/>
      </c>
      <c r="W1080" s="291" t="str">
        <f>IF(日報入力!G1080="","",日報入力!AC1080)</f>
        <v/>
      </c>
      <c r="X1080" s="291" t="str">
        <f>IF(日報入力!G1080="","",日報入力!AD1080)</f>
        <v/>
      </c>
      <c r="Y1080" s="291" t="str">
        <f>IF(日報入力!G1080="","",日報入力!AE1080)</f>
        <v/>
      </c>
      <c r="Z1080" s="291" t="str">
        <f>IF(日報入力!G1080="","",日報入力!AF1080)</f>
        <v/>
      </c>
      <c r="AA1080" s="291" t="str">
        <f>IF(日報入力!G1080="","",日報入力!AG1080)</f>
        <v/>
      </c>
      <c r="AB1080" s="291" t="str">
        <f>IF(日報入力!G1080="","",日報入力!AH1080)</f>
        <v/>
      </c>
      <c r="AC1080" s="291" t="str">
        <f>IF(日報入力!G1080="","",日報入力!AI1080)</f>
        <v/>
      </c>
      <c r="AD1080" s="291" t="str">
        <f>IF(日報入力!G1080="","",日報入力!AJ1080)</f>
        <v/>
      </c>
      <c r="AE1080" s="292" t="str">
        <f>IF(日報入力!G1080="","",日報入力!E1080)</f>
        <v/>
      </c>
      <c r="AF1080" s="293" t="str">
        <f>IF(日報入力!G1080="","",日報入力!AK1080)</f>
        <v/>
      </c>
      <c r="AG1080" s="293" t="str">
        <f>IF(日報入力!G1080="","",日報入力!AL1080)</f>
        <v/>
      </c>
      <c r="AH1080" s="293" t="str">
        <f>IF(日報入力!G1080="","",日報入力!AM1080)</f>
        <v/>
      </c>
      <c r="AI1080" s="294" t="str">
        <f>IF(日報入力!G1080&gt;0,日報入力!D1080*日報入力!K1080*日報入力!AL1080,"")</f>
        <v/>
      </c>
      <c r="AJ1080" s="294" t="str">
        <f>IF(日報入力!G1080&gt;0,日報入力!E1080*日報入力!AL1080,"")</f>
        <v/>
      </c>
      <c r="AK1080" s="294" t="str">
        <f>IF(日報入力!G1080&gt;0,AI1080-AJ1080,"")</f>
        <v/>
      </c>
      <c r="AL1080" s="292" t="str">
        <f>IF(日報入力!G1080&gt;0,日報入力!E1080*日報入力!AM1080,"")</f>
        <v/>
      </c>
      <c r="AM1080" s="292" t="str">
        <f>IF(日報入力!G1080&gt;0,日報入力!AB1080*日報入力!AM1080,"")</f>
        <v/>
      </c>
      <c r="AN1080" s="68" t="str">
        <f>IF(日報入力!G1080&gt;0,日報入力!C1080,"")</f>
        <v/>
      </c>
      <c r="AO1080" s="68" t="str">
        <f>日報入力!B1080</f>
        <v/>
      </c>
      <c r="AP1080" s="68" t="str">
        <f>IF(日報入力!AQ1080,日報入力!BA1080,"")</f>
        <v/>
      </c>
      <c r="AQ1080" s="68" t="str">
        <f>IF(日報入力!AR1080,日報入力!BB1080,"")</f>
        <v/>
      </c>
      <c r="AR1080" s="68" t="str">
        <f>IF(日報入力!AS1080,"N勤","")</f>
        <v/>
      </c>
      <c r="AS1080" s="295" t="e">
        <f t="shared" si="68"/>
        <v>#VALUE!</v>
      </c>
      <c r="AT1080" s="439" t="str">
        <f>日報入力!AY1080</f>
        <v/>
      </c>
      <c r="AU1080" s="518" t="str">
        <f>IF(日報入力!G1080,G1080*60/E1080,"")</f>
        <v/>
      </c>
      <c r="AV1080" s="528" t="str">
        <f>IF(日報入力!AT1080,日報入力!AT1080,"")</f>
        <v/>
      </c>
      <c r="AW1080" s="529" t="str">
        <f>IF(日報入力!AT1080,AE1080/日報入力!AT1080,"")</f>
        <v/>
      </c>
      <c r="AX1080" s="530" t="e">
        <f>IF(1&lt;日報集計!AT1080,AT1080/(((F1080-I1080-J1080-N1080-O1080)*60)/(E1080)),"")</f>
        <v>#VALUE!</v>
      </c>
      <c r="AY1080" s="664" t="str">
        <f>IF(日報入力!H1080,AT1080/(((F1080-J1080)*60)/E1080),"")</f>
        <v/>
      </c>
      <c r="AZ1080" s="664" t="str">
        <f>IF(日報入力!I1080,AT1080/((G1080*60)/E1080),"")</f>
        <v/>
      </c>
      <c r="BA1080" s="296" t="str">
        <f>IF(日報入力!G1080,G1080/F1080,"")</f>
        <v/>
      </c>
      <c r="BB1080" s="386" t="e">
        <f t="shared" si="69"/>
        <v>#VALUE!</v>
      </c>
      <c r="BC1080" s="386" t="e">
        <f t="shared" si="70"/>
        <v>#VALUE!</v>
      </c>
      <c r="BD1080" s="80">
        <f>日報入力!AU1080</f>
        <v>0</v>
      </c>
      <c r="BE1080" s="534" t="str">
        <f>IF(日報入力!AV1080,日報入力!AV1080,"")</f>
        <v/>
      </c>
      <c r="BF1080" s="534" t="str">
        <f>IF(日報入力!AW1080,日報入力!AW1080,"")</f>
        <v/>
      </c>
      <c r="BG1080" s="398" t="str">
        <f>IF(日報入力!G1080,日報入力!K1080*日報入力!D1080*日報入力!BC1080,"")</f>
        <v/>
      </c>
    </row>
    <row r="1081" spans="1:59" ht="20.25" hidden="1" customHeight="1" x14ac:dyDescent="0.15">
      <c r="A1081" s="302" t="str">
        <f>IF(日報入力!G1081="","",日報入力!G1081)</f>
        <v/>
      </c>
      <c r="B1081" s="291" t="str">
        <f>IF(日報入力!G1081="","",日報入力!H1081)</f>
        <v/>
      </c>
      <c r="C1081" s="291" t="str">
        <f>IF(日報入力!G1081="","",日報入力!I1081)</f>
        <v/>
      </c>
      <c r="D1081" s="291" t="str">
        <f>IF(日報入力!G1081="","",日報入力!J1081)</f>
        <v/>
      </c>
      <c r="E1081" s="291" t="str">
        <f>IF(日報入力!G1081="","",日報入力!K1081)</f>
        <v/>
      </c>
      <c r="F1081" s="291" t="str">
        <f>IF(日報入力!G1081="","",日報入力!L1081)</f>
        <v/>
      </c>
      <c r="G1081" s="291" t="str">
        <f>IF(日報入力!G1081="","",日報入力!L1081-日報入力!O1081-日報入力!P1081-日報入力!Q1081-日報入力!R1081-日報入力!S1081-日報入力!T1081-日報入力!U1081-日報入力!V1081-日報入力!W1081-日報入力!X1081-日報入力!Y1081-日報入力!Z1081)</f>
        <v/>
      </c>
      <c r="H1081" s="291" t="str">
        <f>IF(日報入力!G1081="","",IF(日報入力!M1081&gt;=0,日報入力!M1081*F1081,F1081))</f>
        <v/>
      </c>
      <c r="I1081" s="291" t="str">
        <f>IF(日報入力!G1081="","",日報入力!O1081)</f>
        <v/>
      </c>
      <c r="J1081" s="291" t="str">
        <f>IF(日報入力!G1081="","",日報入力!P1081)</f>
        <v/>
      </c>
      <c r="K1081" s="291" t="str">
        <f>IF(日報入力!G1081="","",日報入力!Q1081)</f>
        <v/>
      </c>
      <c r="L1081" s="291" t="str">
        <f>IF(日報入力!G1081="","",日報入力!R1081)</f>
        <v/>
      </c>
      <c r="M1081" s="291" t="str">
        <f>IF(日報入力!G1081="","",日報入力!S1081)</f>
        <v/>
      </c>
      <c r="N1081" s="291" t="str">
        <f>IF(日報入力!G1081="","",日報入力!T1081)</f>
        <v/>
      </c>
      <c r="O1081" s="291" t="str">
        <f>IF(日報入力!G1081="","",日報入力!U1081)</f>
        <v/>
      </c>
      <c r="P1081" s="291" t="str">
        <f>IF(日報入力!G1081="","",日報入力!V1081)</f>
        <v/>
      </c>
      <c r="Q1081" s="291" t="str">
        <f>IF(日報入力!G1081="","",日報入力!W1081)</f>
        <v/>
      </c>
      <c r="R1081" s="291" t="str">
        <f>IF(日報入力!G1081="","",日報入力!X1081)</f>
        <v/>
      </c>
      <c r="S1081" s="291" t="str">
        <f>IF(日報入力!G1081="","",日報入力!Y1081)</f>
        <v/>
      </c>
      <c r="T1081" s="291" t="str">
        <f>IF(日報入力!G1081="","",日報入力!Z1081)</f>
        <v/>
      </c>
      <c r="U1081" s="291" t="str">
        <f>IF(日報入力!G1081="","",日報入力!AA1081)</f>
        <v/>
      </c>
      <c r="V1081" s="378" t="str">
        <f>IF(日報入力!G1081="","",日報入力!AB1081)</f>
        <v/>
      </c>
      <c r="W1081" s="291" t="str">
        <f>IF(日報入力!G1081="","",日報入力!AC1081)</f>
        <v/>
      </c>
      <c r="X1081" s="291" t="str">
        <f>IF(日報入力!G1081="","",日報入力!AD1081)</f>
        <v/>
      </c>
      <c r="Y1081" s="291" t="str">
        <f>IF(日報入力!G1081="","",日報入力!AE1081)</f>
        <v/>
      </c>
      <c r="Z1081" s="291" t="str">
        <f>IF(日報入力!G1081="","",日報入力!AF1081)</f>
        <v/>
      </c>
      <c r="AA1081" s="291" t="str">
        <f>IF(日報入力!G1081="","",日報入力!AG1081)</f>
        <v/>
      </c>
      <c r="AB1081" s="291" t="str">
        <f>IF(日報入力!G1081="","",日報入力!AH1081)</f>
        <v/>
      </c>
      <c r="AC1081" s="291" t="str">
        <f>IF(日報入力!G1081="","",日報入力!AI1081)</f>
        <v/>
      </c>
      <c r="AD1081" s="291" t="str">
        <f>IF(日報入力!G1081="","",日報入力!AJ1081)</f>
        <v/>
      </c>
      <c r="AE1081" s="292" t="str">
        <f>IF(日報入力!G1081="","",日報入力!E1081)</f>
        <v/>
      </c>
      <c r="AF1081" s="293" t="str">
        <f>IF(日報入力!G1081="","",日報入力!AK1081)</f>
        <v/>
      </c>
      <c r="AG1081" s="293" t="str">
        <f>IF(日報入力!G1081="","",日報入力!AL1081)</f>
        <v/>
      </c>
      <c r="AH1081" s="293" t="str">
        <f>IF(日報入力!G1081="","",日報入力!AM1081)</f>
        <v/>
      </c>
      <c r="AI1081" s="294" t="str">
        <f>IF(日報入力!G1081&gt;0,日報入力!D1081*日報入力!K1081*日報入力!AL1081,"")</f>
        <v/>
      </c>
      <c r="AJ1081" s="294" t="str">
        <f>IF(日報入力!G1081&gt;0,日報入力!E1081*日報入力!AL1081,"")</f>
        <v/>
      </c>
      <c r="AK1081" s="294" t="str">
        <f>IF(日報入力!G1081&gt;0,AI1081-AJ1081,"")</f>
        <v/>
      </c>
      <c r="AL1081" s="292" t="str">
        <f>IF(日報入力!G1081&gt;0,日報入力!E1081*日報入力!AM1081,"")</f>
        <v/>
      </c>
      <c r="AM1081" s="292" t="str">
        <f>IF(日報入力!G1081&gt;0,日報入力!AB1081*日報入力!AM1081,"")</f>
        <v/>
      </c>
      <c r="AN1081" s="68" t="str">
        <f>IF(日報入力!G1081&gt;0,日報入力!C1081,"")</f>
        <v/>
      </c>
      <c r="AO1081" s="68" t="str">
        <f>日報入力!B1081</f>
        <v/>
      </c>
      <c r="AP1081" s="68" t="str">
        <f>IF(日報入力!AQ1081,日報入力!BA1081,"")</f>
        <v/>
      </c>
      <c r="AQ1081" s="68" t="str">
        <f>IF(日報入力!AR1081,日報入力!BB1081,"")</f>
        <v/>
      </c>
      <c r="AR1081" s="68" t="str">
        <f>IF(日報入力!AS1081,"N勤","")</f>
        <v/>
      </c>
      <c r="AS1081" s="295" t="e">
        <f t="shared" si="68"/>
        <v>#VALUE!</v>
      </c>
      <c r="AT1081" s="439" t="str">
        <f>日報入力!AY1081</f>
        <v/>
      </c>
      <c r="AU1081" s="518" t="str">
        <f>IF(日報入力!G1081,G1081*60/E1081,"")</f>
        <v/>
      </c>
      <c r="AV1081" s="528" t="str">
        <f>IF(日報入力!AT1081,日報入力!AT1081,"")</f>
        <v/>
      </c>
      <c r="AW1081" s="529" t="str">
        <f>IF(日報入力!AT1081,AE1081/日報入力!AT1081,"")</f>
        <v/>
      </c>
      <c r="AX1081" s="530" t="e">
        <f>IF(1&lt;日報集計!AT1081,AT1081/(((F1081-I1081-J1081-N1081-O1081)*60)/(E1081)),"")</f>
        <v>#VALUE!</v>
      </c>
      <c r="AY1081" s="664" t="str">
        <f>IF(日報入力!H1081,AT1081/(((F1081-J1081)*60)/E1081),"")</f>
        <v/>
      </c>
      <c r="AZ1081" s="664" t="str">
        <f>IF(日報入力!I1081,AT1081/((G1081*60)/E1081),"")</f>
        <v/>
      </c>
      <c r="BA1081" s="296" t="str">
        <f>IF(日報入力!G1081,G1081/F1081,"")</f>
        <v/>
      </c>
      <c r="BB1081" s="386" t="e">
        <f t="shared" si="69"/>
        <v>#VALUE!</v>
      </c>
      <c r="BC1081" s="386" t="e">
        <f t="shared" si="70"/>
        <v>#VALUE!</v>
      </c>
      <c r="BD1081" s="80">
        <f>日報入力!AU1081</f>
        <v>0</v>
      </c>
      <c r="BE1081" s="534" t="str">
        <f>IF(日報入力!AV1081,日報入力!AV1081,"")</f>
        <v/>
      </c>
      <c r="BF1081" s="534" t="str">
        <f>IF(日報入力!AW1081,日報入力!AW1081,"")</f>
        <v/>
      </c>
      <c r="BG1081" s="398" t="str">
        <f>IF(日報入力!G1081,日報入力!K1081*日報入力!D1081*日報入力!BC1081,"")</f>
        <v/>
      </c>
    </row>
    <row r="1082" spans="1:59" ht="20.25" hidden="1" customHeight="1" x14ac:dyDescent="0.15">
      <c r="A1082" s="302" t="str">
        <f>IF(日報入力!G1082="","",日報入力!G1082)</f>
        <v/>
      </c>
      <c r="B1082" s="291" t="str">
        <f>IF(日報入力!G1082="","",日報入力!H1082)</f>
        <v/>
      </c>
      <c r="C1082" s="291" t="str">
        <f>IF(日報入力!G1082="","",日報入力!I1082)</f>
        <v/>
      </c>
      <c r="D1082" s="291" t="str">
        <f>IF(日報入力!G1082="","",日報入力!J1082)</f>
        <v/>
      </c>
      <c r="E1082" s="291" t="str">
        <f>IF(日報入力!G1082="","",日報入力!K1082)</f>
        <v/>
      </c>
      <c r="F1082" s="291" t="str">
        <f>IF(日報入力!G1082="","",日報入力!L1082)</f>
        <v/>
      </c>
      <c r="G1082" s="291" t="str">
        <f>IF(日報入力!G1082="","",日報入力!L1082-日報入力!O1082-日報入力!P1082-日報入力!Q1082-日報入力!R1082-日報入力!S1082-日報入力!T1082-日報入力!U1082-日報入力!V1082-日報入力!W1082-日報入力!X1082-日報入力!Y1082-日報入力!Z1082)</f>
        <v/>
      </c>
      <c r="H1082" s="291" t="str">
        <f>IF(日報入力!G1082="","",IF(日報入力!M1082&gt;=0,日報入力!M1082*F1082,F1082))</f>
        <v/>
      </c>
      <c r="I1082" s="291" t="str">
        <f>IF(日報入力!G1082="","",日報入力!O1082)</f>
        <v/>
      </c>
      <c r="J1082" s="291" t="str">
        <f>IF(日報入力!G1082="","",日報入力!P1082)</f>
        <v/>
      </c>
      <c r="K1082" s="291" t="str">
        <f>IF(日報入力!G1082="","",日報入力!Q1082)</f>
        <v/>
      </c>
      <c r="L1082" s="291" t="str">
        <f>IF(日報入力!G1082="","",日報入力!R1082)</f>
        <v/>
      </c>
      <c r="M1082" s="291" t="str">
        <f>IF(日報入力!G1082="","",日報入力!S1082)</f>
        <v/>
      </c>
      <c r="N1082" s="291" t="str">
        <f>IF(日報入力!G1082="","",日報入力!T1082)</f>
        <v/>
      </c>
      <c r="O1082" s="291" t="str">
        <f>IF(日報入力!G1082="","",日報入力!U1082)</f>
        <v/>
      </c>
      <c r="P1082" s="291" t="str">
        <f>IF(日報入力!G1082="","",日報入力!V1082)</f>
        <v/>
      </c>
      <c r="Q1082" s="291" t="str">
        <f>IF(日報入力!G1082="","",日報入力!W1082)</f>
        <v/>
      </c>
      <c r="R1082" s="291" t="str">
        <f>IF(日報入力!G1082="","",日報入力!X1082)</f>
        <v/>
      </c>
      <c r="S1082" s="291" t="str">
        <f>IF(日報入力!G1082="","",日報入力!Y1082)</f>
        <v/>
      </c>
      <c r="T1082" s="291" t="str">
        <f>IF(日報入力!G1082="","",日報入力!Z1082)</f>
        <v/>
      </c>
      <c r="U1082" s="291" t="str">
        <f>IF(日報入力!G1082="","",日報入力!AA1082)</f>
        <v/>
      </c>
      <c r="V1082" s="378" t="str">
        <f>IF(日報入力!G1082="","",日報入力!AB1082)</f>
        <v/>
      </c>
      <c r="W1082" s="291" t="str">
        <f>IF(日報入力!G1082="","",日報入力!AC1082)</f>
        <v/>
      </c>
      <c r="X1082" s="291" t="str">
        <f>IF(日報入力!G1082="","",日報入力!AD1082)</f>
        <v/>
      </c>
      <c r="Y1082" s="291" t="str">
        <f>IF(日報入力!G1082="","",日報入力!AE1082)</f>
        <v/>
      </c>
      <c r="Z1082" s="291" t="str">
        <f>IF(日報入力!G1082="","",日報入力!AF1082)</f>
        <v/>
      </c>
      <c r="AA1082" s="291" t="str">
        <f>IF(日報入力!G1082="","",日報入力!AG1082)</f>
        <v/>
      </c>
      <c r="AB1082" s="291" t="str">
        <f>IF(日報入力!G1082="","",日報入力!AH1082)</f>
        <v/>
      </c>
      <c r="AC1082" s="291" t="str">
        <f>IF(日報入力!G1082="","",日報入力!AI1082)</f>
        <v/>
      </c>
      <c r="AD1082" s="291" t="str">
        <f>IF(日報入力!G1082="","",日報入力!AJ1082)</f>
        <v/>
      </c>
      <c r="AE1082" s="292" t="str">
        <f>IF(日報入力!G1082="","",日報入力!E1082)</f>
        <v/>
      </c>
      <c r="AF1082" s="293" t="str">
        <f>IF(日報入力!G1082="","",日報入力!AK1082)</f>
        <v/>
      </c>
      <c r="AG1082" s="293" t="str">
        <f>IF(日報入力!G1082="","",日報入力!AL1082)</f>
        <v/>
      </c>
      <c r="AH1082" s="293" t="str">
        <f>IF(日報入力!G1082="","",日報入力!AM1082)</f>
        <v/>
      </c>
      <c r="AI1082" s="294" t="str">
        <f>IF(日報入力!G1082&gt;0,日報入力!D1082*日報入力!K1082*日報入力!AL1082,"")</f>
        <v/>
      </c>
      <c r="AJ1082" s="294" t="str">
        <f>IF(日報入力!G1082&gt;0,日報入力!E1082*日報入力!AL1082,"")</f>
        <v/>
      </c>
      <c r="AK1082" s="294" t="str">
        <f>IF(日報入力!G1082&gt;0,AI1082-AJ1082,"")</f>
        <v/>
      </c>
      <c r="AL1082" s="292" t="str">
        <f>IF(日報入力!G1082&gt;0,日報入力!E1082*日報入力!AM1082,"")</f>
        <v/>
      </c>
      <c r="AM1082" s="292" t="str">
        <f>IF(日報入力!G1082&gt;0,日報入力!AB1082*日報入力!AM1082,"")</f>
        <v/>
      </c>
      <c r="AN1082" s="68" t="str">
        <f>IF(日報入力!G1082&gt;0,日報入力!C1082,"")</f>
        <v/>
      </c>
      <c r="AO1082" s="68" t="str">
        <f>日報入力!B1082</f>
        <v/>
      </c>
      <c r="AP1082" s="68" t="str">
        <f>IF(日報入力!AQ1082,日報入力!BA1082,"")</f>
        <v/>
      </c>
      <c r="AQ1082" s="68" t="str">
        <f>IF(日報入力!AR1082,日報入力!BB1082,"")</f>
        <v/>
      </c>
      <c r="AR1082" s="68" t="str">
        <f>IF(日報入力!AS1082,"N勤","")</f>
        <v/>
      </c>
      <c r="AS1082" s="295" t="e">
        <f t="shared" si="68"/>
        <v>#VALUE!</v>
      </c>
      <c r="AT1082" s="439" t="str">
        <f>日報入力!AY1082</f>
        <v/>
      </c>
      <c r="AU1082" s="518" t="str">
        <f>IF(日報入力!G1082,G1082*60/E1082,"")</f>
        <v/>
      </c>
      <c r="AV1082" s="528" t="str">
        <f>IF(日報入力!AT1082,日報入力!AT1082,"")</f>
        <v/>
      </c>
      <c r="AW1082" s="529" t="str">
        <f>IF(日報入力!AT1082,AE1082/日報入力!AT1082,"")</f>
        <v/>
      </c>
      <c r="AX1082" s="530" t="e">
        <f>IF(1&lt;日報集計!AT1082,AT1082/(((F1082-I1082-J1082-N1082-O1082)*60)/(E1082)),"")</f>
        <v>#VALUE!</v>
      </c>
      <c r="AY1082" s="664" t="str">
        <f>IF(日報入力!H1082,AT1082/(((F1082-J1082)*60)/E1082),"")</f>
        <v/>
      </c>
      <c r="AZ1082" s="664" t="str">
        <f>IF(日報入力!I1082,AT1082/((G1082*60)/E1082),"")</f>
        <v/>
      </c>
      <c r="BA1082" s="296" t="str">
        <f>IF(日報入力!G1082,G1082/F1082,"")</f>
        <v/>
      </c>
      <c r="BB1082" s="386" t="e">
        <f t="shared" si="69"/>
        <v>#VALUE!</v>
      </c>
      <c r="BC1082" s="386" t="e">
        <f t="shared" si="70"/>
        <v>#VALUE!</v>
      </c>
      <c r="BD1082" s="80">
        <f>日報入力!AU1082</f>
        <v>0</v>
      </c>
      <c r="BE1082" s="534" t="str">
        <f>IF(日報入力!AV1082,日報入力!AV1082,"")</f>
        <v/>
      </c>
      <c r="BF1082" s="534" t="str">
        <f>IF(日報入力!AW1082,日報入力!AW1082,"")</f>
        <v/>
      </c>
      <c r="BG1082" s="398" t="str">
        <f>IF(日報入力!G1082,日報入力!K1082*日報入力!D1082*日報入力!BC1082,"")</f>
        <v/>
      </c>
    </row>
    <row r="1083" spans="1:59" ht="20.25" hidden="1" customHeight="1" x14ac:dyDescent="0.15">
      <c r="A1083" s="302" t="str">
        <f>IF(日報入力!G1083="","",日報入力!G1083)</f>
        <v/>
      </c>
      <c r="B1083" s="291" t="str">
        <f>IF(日報入力!G1083="","",日報入力!H1083)</f>
        <v/>
      </c>
      <c r="C1083" s="291" t="str">
        <f>IF(日報入力!G1083="","",日報入力!I1083)</f>
        <v/>
      </c>
      <c r="D1083" s="291" t="str">
        <f>IF(日報入力!G1083="","",日報入力!J1083)</f>
        <v/>
      </c>
      <c r="E1083" s="291" t="str">
        <f>IF(日報入力!G1083="","",日報入力!K1083)</f>
        <v/>
      </c>
      <c r="F1083" s="291" t="str">
        <f>IF(日報入力!G1083="","",日報入力!L1083)</f>
        <v/>
      </c>
      <c r="G1083" s="291" t="str">
        <f>IF(日報入力!G1083="","",日報入力!L1083-日報入力!O1083-日報入力!P1083-日報入力!Q1083-日報入力!R1083-日報入力!S1083-日報入力!T1083-日報入力!U1083-日報入力!V1083-日報入力!W1083-日報入力!X1083-日報入力!Y1083-日報入力!Z1083)</f>
        <v/>
      </c>
      <c r="H1083" s="291" t="str">
        <f>IF(日報入力!G1083="","",IF(日報入力!M1083&gt;=0,日報入力!M1083*F1083,F1083))</f>
        <v/>
      </c>
      <c r="I1083" s="291" t="str">
        <f>IF(日報入力!G1083="","",日報入力!O1083)</f>
        <v/>
      </c>
      <c r="J1083" s="291" t="str">
        <f>IF(日報入力!G1083="","",日報入力!P1083)</f>
        <v/>
      </c>
      <c r="K1083" s="291" t="str">
        <f>IF(日報入力!G1083="","",日報入力!Q1083)</f>
        <v/>
      </c>
      <c r="L1083" s="291" t="str">
        <f>IF(日報入力!G1083="","",日報入力!R1083)</f>
        <v/>
      </c>
      <c r="M1083" s="291" t="str">
        <f>IF(日報入力!G1083="","",日報入力!S1083)</f>
        <v/>
      </c>
      <c r="N1083" s="291" t="str">
        <f>IF(日報入力!G1083="","",日報入力!T1083)</f>
        <v/>
      </c>
      <c r="O1083" s="291" t="str">
        <f>IF(日報入力!G1083="","",日報入力!U1083)</f>
        <v/>
      </c>
      <c r="P1083" s="291" t="str">
        <f>IF(日報入力!G1083="","",日報入力!V1083)</f>
        <v/>
      </c>
      <c r="Q1083" s="291" t="str">
        <f>IF(日報入力!G1083="","",日報入力!W1083)</f>
        <v/>
      </c>
      <c r="R1083" s="291" t="str">
        <f>IF(日報入力!G1083="","",日報入力!X1083)</f>
        <v/>
      </c>
      <c r="S1083" s="291" t="str">
        <f>IF(日報入力!G1083="","",日報入力!Y1083)</f>
        <v/>
      </c>
      <c r="T1083" s="291" t="str">
        <f>IF(日報入力!G1083="","",日報入力!Z1083)</f>
        <v/>
      </c>
      <c r="U1083" s="291" t="str">
        <f>IF(日報入力!G1083="","",日報入力!AA1083)</f>
        <v/>
      </c>
      <c r="V1083" s="378" t="str">
        <f>IF(日報入力!G1083="","",日報入力!AB1083)</f>
        <v/>
      </c>
      <c r="W1083" s="291" t="str">
        <f>IF(日報入力!G1083="","",日報入力!AC1083)</f>
        <v/>
      </c>
      <c r="X1083" s="291" t="str">
        <f>IF(日報入力!G1083="","",日報入力!AD1083)</f>
        <v/>
      </c>
      <c r="Y1083" s="291" t="str">
        <f>IF(日報入力!G1083="","",日報入力!AE1083)</f>
        <v/>
      </c>
      <c r="Z1083" s="291" t="str">
        <f>IF(日報入力!G1083="","",日報入力!AF1083)</f>
        <v/>
      </c>
      <c r="AA1083" s="291" t="str">
        <f>IF(日報入力!G1083="","",日報入力!AG1083)</f>
        <v/>
      </c>
      <c r="AB1083" s="291" t="str">
        <f>IF(日報入力!G1083="","",日報入力!AH1083)</f>
        <v/>
      </c>
      <c r="AC1083" s="291" t="str">
        <f>IF(日報入力!G1083="","",日報入力!AI1083)</f>
        <v/>
      </c>
      <c r="AD1083" s="291" t="str">
        <f>IF(日報入力!G1083="","",日報入力!AJ1083)</f>
        <v/>
      </c>
      <c r="AE1083" s="292" t="str">
        <f>IF(日報入力!G1083="","",日報入力!E1083)</f>
        <v/>
      </c>
      <c r="AF1083" s="293" t="str">
        <f>IF(日報入力!G1083="","",日報入力!AK1083)</f>
        <v/>
      </c>
      <c r="AG1083" s="293" t="str">
        <f>IF(日報入力!G1083="","",日報入力!AL1083)</f>
        <v/>
      </c>
      <c r="AH1083" s="293" t="str">
        <f>IF(日報入力!G1083="","",日報入力!AM1083)</f>
        <v/>
      </c>
      <c r="AI1083" s="294" t="str">
        <f>IF(日報入力!G1083&gt;0,日報入力!D1083*日報入力!K1083*日報入力!AL1083,"")</f>
        <v/>
      </c>
      <c r="AJ1083" s="294" t="str">
        <f>IF(日報入力!G1083&gt;0,日報入力!E1083*日報入力!AL1083,"")</f>
        <v/>
      </c>
      <c r="AK1083" s="294" t="str">
        <f>IF(日報入力!G1083&gt;0,AI1083-AJ1083,"")</f>
        <v/>
      </c>
      <c r="AL1083" s="292" t="str">
        <f>IF(日報入力!G1083&gt;0,日報入力!E1083*日報入力!AM1083,"")</f>
        <v/>
      </c>
      <c r="AM1083" s="292" t="str">
        <f>IF(日報入力!G1083&gt;0,日報入力!AB1083*日報入力!AM1083,"")</f>
        <v/>
      </c>
      <c r="AN1083" s="68" t="str">
        <f>IF(日報入力!G1083&gt;0,日報入力!C1083,"")</f>
        <v/>
      </c>
      <c r="AO1083" s="68" t="str">
        <f>日報入力!B1083</f>
        <v/>
      </c>
      <c r="AP1083" s="68" t="str">
        <f>IF(日報入力!AQ1083,日報入力!BA1083,"")</f>
        <v/>
      </c>
      <c r="AQ1083" s="68" t="str">
        <f>IF(日報入力!AR1083,日報入力!BB1083,"")</f>
        <v/>
      </c>
      <c r="AR1083" s="68" t="str">
        <f>IF(日報入力!AS1083,"N勤","")</f>
        <v/>
      </c>
      <c r="AS1083" s="295" t="e">
        <f t="shared" si="68"/>
        <v>#VALUE!</v>
      </c>
      <c r="AT1083" s="439" t="str">
        <f>日報入力!AY1083</f>
        <v/>
      </c>
      <c r="AU1083" s="518" t="str">
        <f>IF(日報入力!G1083,G1083*60/E1083,"")</f>
        <v/>
      </c>
      <c r="AV1083" s="528" t="str">
        <f>IF(日報入力!AT1083,日報入力!AT1083,"")</f>
        <v/>
      </c>
      <c r="AW1083" s="529" t="str">
        <f>IF(日報入力!AT1083,AE1083/日報入力!AT1083,"")</f>
        <v/>
      </c>
      <c r="AX1083" s="530" t="e">
        <f>IF(1&lt;日報集計!AT1083,AT1083/(((F1083-I1083-J1083-N1083-O1083)*60)/(E1083)),"")</f>
        <v>#VALUE!</v>
      </c>
      <c r="AY1083" s="664" t="str">
        <f>IF(日報入力!H1083,AT1083/(((F1083-J1083)*60)/E1083),"")</f>
        <v/>
      </c>
      <c r="AZ1083" s="664" t="str">
        <f>IF(日報入力!I1083,AT1083/((G1083*60)/E1083),"")</f>
        <v/>
      </c>
      <c r="BA1083" s="296" t="str">
        <f>IF(日報入力!G1083,G1083/F1083,"")</f>
        <v/>
      </c>
      <c r="BB1083" s="386" t="e">
        <f t="shared" si="69"/>
        <v>#VALUE!</v>
      </c>
      <c r="BC1083" s="386" t="e">
        <f t="shared" si="70"/>
        <v>#VALUE!</v>
      </c>
      <c r="BD1083" s="80">
        <f>日報入力!AU1083</f>
        <v>0</v>
      </c>
      <c r="BE1083" s="534" t="str">
        <f>IF(日報入力!AV1083,日報入力!AV1083,"")</f>
        <v/>
      </c>
      <c r="BF1083" s="534" t="str">
        <f>IF(日報入力!AW1083,日報入力!AW1083,"")</f>
        <v/>
      </c>
      <c r="BG1083" s="398" t="str">
        <f>IF(日報入力!G1083,日報入力!K1083*日報入力!D1083*日報入力!BC1083,"")</f>
        <v/>
      </c>
    </row>
    <row r="1084" spans="1:59" ht="20.25" hidden="1" customHeight="1" x14ac:dyDescent="0.15">
      <c r="A1084" s="302" t="str">
        <f>IF(日報入力!G1084="","",日報入力!G1084)</f>
        <v/>
      </c>
      <c r="B1084" s="291" t="str">
        <f>IF(日報入力!G1084="","",日報入力!H1084)</f>
        <v/>
      </c>
      <c r="C1084" s="291" t="str">
        <f>IF(日報入力!G1084="","",日報入力!I1084)</f>
        <v/>
      </c>
      <c r="D1084" s="291" t="str">
        <f>IF(日報入力!G1084="","",日報入力!J1084)</f>
        <v/>
      </c>
      <c r="E1084" s="291" t="str">
        <f>IF(日報入力!G1084="","",日報入力!K1084)</f>
        <v/>
      </c>
      <c r="F1084" s="291" t="str">
        <f>IF(日報入力!G1084="","",日報入力!L1084)</f>
        <v/>
      </c>
      <c r="G1084" s="291" t="str">
        <f>IF(日報入力!G1084="","",日報入力!L1084-日報入力!O1084-日報入力!P1084-日報入力!Q1084-日報入力!R1084-日報入力!S1084-日報入力!T1084-日報入力!U1084-日報入力!V1084-日報入力!W1084-日報入力!X1084-日報入力!Y1084-日報入力!Z1084)</f>
        <v/>
      </c>
      <c r="H1084" s="291" t="str">
        <f>IF(日報入力!G1084="","",IF(日報入力!M1084&gt;=0,日報入力!M1084*F1084,F1084))</f>
        <v/>
      </c>
      <c r="I1084" s="291" t="str">
        <f>IF(日報入力!G1084="","",日報入力!O1084)</f>
        <v/>
      </c>
      <c r="J1084" s="291" t="str">
        <f>IF(日報入力!G1084="","",日報入力!P1084)</f>
        <v/>
      </c>
      <c r="K1084" s="291" t="str">
        <f>IF(日報入力!G1084="","",日報入力!Q1084)</f>
        <v/>
      </c>
      <c r="L1084" s="291" t="str">
        <f>IF(日報入力!G1084="","",日報入力!R1084)</f>
        <v/>
      </c>
      <c r="M1084" s="291" t="str">
        <f>IF(日報入力!G1084="","",日報入力!S1084)</f>
        <v/>
      </c>
      <c r="N1084" s="291" t="str">
        <f>IF(日報入力!G1084="","",日報入力!T1084)</f>
        <v/>
      </c>
      <c r="O1084" s="291" t="str">
        <f>IF(日報入力!G1084="","",日報入力!U1084)</f>
        <v/>
      </c>
      <c r="P1084" s="291" t="str">
        <f>IF(日報入力!G1084="","",日報入力!V1084)</f>
        <v/>
      </c>
      <c r="Q1084" s="291" t="str">
        <f>IF(日報入力!G1084="","",日報入力!W1084)</f>
        <v/>
      </c>
      <c r="R1084" s="291" t="str">
        <f>IF(日報入力!G1084="","",日報入力!X1084)</f>
        <v/>
      </c>
      <c r="S1084" s="291" t="str">
        <f>IF(日報入力!G1084="","",日報入力!Y1084)</f>
        <v/>
      </c>
      <c r="T1084" s="291" t="str">
        <f>IF(日報入力!G1084="","",日報入力!Z1084)</f>
        <v/>
      </c>
      <c r="U1084" s="291" t="str">
        <f>IF(日報入力!G1084="","",日報入力!AA1084)</f>
        <v/>
      </c>
      <c r="V1084" s="378" t="str">
        <f>IF(日報入力!G1084="","",日報入力!AB1084)</f>
        <v/>
      </c>
      <c r="W1084" s="291" t="str">
        <f>IF(日報入力!G1084="","",日報入力!AC1084)</f>
        <v/>
      </c>
      <c r="X1084" s="291" t="str">
        <f>IF(日報入力!G1084="","",日報入力!AD1084)</f>
        <v/>
      </c>
      <c r="Y1084" s="291" t="str">
        <f>IF(日報入力!G1084="","",日報入力!AE1084)</f>
        <v/>
      </c>
      <c r="Z1084" s="291" t="str">
        <f>IF(日報入力!G1084="","",日報入力!AF1084)</f>
        <v/>
      </c>
      <c r="AA1084" s="291" t="str">
        <f>IF(日報入力!G1084="","",日報入力!AG1084)</f>
        <v/>
      </c>
      <c r="AB1084" s="291" t="str">
        <f>IF(日報入力!G1084="","",日報入力!AH1084)</f>
        <v/>
      </c>
      <c r="AC1084" s="291" t="str">
        <f>IF(日報入力!G1084="","",日報入力!AI1084)</f>
        <v/>
      </c>
      <c r="AD1084" s="291" t="str">
        <f>IF(日報入力!G1084="","",日報入力!AJ1084)</f>
        <v/>
      </c>
      <c r="AE1084" s="292" t="str">
        <f>IF(日報入力!G1084="","",日報入力!E1084)</f>
        <v/>
      </c>
      <c r="AF1084" s="293" t="str">
        <f>IF(日報入力!G1084="","",日報入力!AK1084)</f>
        <v/>
      </c>
      <c r="AG1084" s="293" t="str">
        <f>IF(日報入力!G1084="","",日報入力!AL1084)</f>
        <v/>
      </c>
      <c r="AH1084" s="293" t="str">
        <f>IF(日報入力!G1084="","",日報入力!AM1084)</f>
        <v/>
      </c>
      <c r="AI1084" s="294" t="str">
        <f>IF(日報入力!G1084&gt;0,日報入力!D1084*日報入力!K1084*日報入力!AL1084,"")</f>
        <v/>
      </c>
      <c r="AJ1084" s="294" t="str">
        <f>IF(日報入力!G1084&gt;0,日報入力!E1084*日報入力!AL1084,"")</f>
        <v/>
      </c>
      <c r="AK1084" s="294" t="str">
        <f>IF(日報入力!G1084&gt;0,AI1084-AJ1084,"")</f>
        <v/>
      </c>
      <c r="AL1084" s="292" t="str">
        <f>IF(日報入力!G1084&gt;0,日報入力!E1084*日報入力!AM1084,"")</f>
        <v/>
      </c>
      <c r="AM1084" s="292" t="str">
        <f>IF(日報入力!G1084&gt;0,日報入力!AB1084*日報入力!AM1084,"")</f>
        <v/>
      </c>
      <c r="AN1084" s="68" t="str">
        <f>IF(日報入力!G1084&gt;0,日報入力!C1084,"")</f>
        <v/>
      </c>
      <c r="AO1084" s="68" t="str">
        <f>日報入力!B1084</f>
        <v/>
      </c>
      <c r="AP1084" s="68" t="str">
        <f>IF(日報入力!AQ1084,日報入力!BA1084,"")</f>
        <v/>
      </c>
      <c r="AQ1084" s="68" t="str">
        <f>IF(日報入力!AR1084,日報入力!BB1084,"")</f>
        <v/>
      </c>
      <c r="AR1084" s="68" t="str">
        <f>IF(日報入力!AS1084,"N勤","")</f>
        <v/>
      </c>
      <c r="AS1084" s="295" t="e">
        <f t="shared" si="68"/>
        <v>#VALUE!</v>
      </c>
      <c r="AT1084" s="439" t="str">
        <f>日報入力!AY1084</f>
        <v/>
      </c>
      <c r="AU1084" s="518" t="str">
        <f>IF(日報入力!G1084,G1084*60/E1084,"")</f>
        <v/>
      </c>
      <c r="AV1084" s="528" t="str">
        <f>IF(日報入力!AT1084,日報入力!AT1084,"")</f>
        <v/>
      </c>
      <c r="AW1084" s="529" t="str">
        <f>IF(日報入力!AT1084,AE1084/日報入力!AT1084,"")</f>
        <v/>
      </c>
      <c r="AX1084" s="530" t="e">
        <f>IF(1&lt;日報集計!AT1084,AT1084/(((F1084-I1084-J1084-N1084-O1084)*60)/(E1084)),"")</f>
        <v>#VALUE!</v>
      </c>
      <c r="AY1084" s="664" t="str">
        <f>IF(日報入力!H1084,AT1084/(((F1084-J1084)*60)/E1084),"")</f>
        <v/>
      </c>
      <c r="AZ1084" s="664" t="str">
        <f>IF(日報入力!I1084,AT1084/((G1084*60)/E1084),"")</f>
        <v/>
      </c>
      <c r="BA1084" s="296" t="str">
        <f>IF(日報入力!G1084,G1084/F1084,"")</f>
        <v/>
      </c>
      <c r="BB1084" s="386" t="e">
        <f t="shared" si="69"/>
        <v>#VALUE!</v>
      </c>
      <c r="BC1084" s="386" t="e">
        <f t="shared" si="70"/>
        <v>#VALUE!</v>
      </c>
      <c r="BD1084" s="80">
        <f>日報入力!AU1084</f>
        <v>0</v>
      </c>
      <c r="BE1084" s="534" t="str">
        <f>IF(日報入力!AV1084,日報入力!AV1084,"")</f>
        <v/>
      </c>
      <c r="BF1084" s="534" t="str">
        <f>IF(日報入力!AW1084,日報入力!AW1084,"")</f>
        <v/>
      </c>
      <c r="BG1084" s="398" t="str">
        <f>IF(日報入力!G1084,日報入力!K1084*日報入力!D1084*日報入力!BC1084,"")</f>
        <v/>
      </c>
    </row>
    <row r="1085" spans="1:59" ht="20.25" hidden="1" customHeight="1" x14ac:dyDescent="0.15">
      <c r="A1085" s="302" t="str">
        <f>IF(日報入力!G1085="","",日報入力!G1085)</f>
        <v/>
      </c>
      <c r="B1085" s="291" t="str">
        <f>IF(日報入力!G1085="","",日報入力!H1085)</f>
        <v/>
      </c>
      <c r="C1085" s="291" t="str">
        <f>IF(日報入力!G1085="","",日報入力!I1085)</f>
        <v/>
      </c>
      <c r="D1085" s="291" t="str">
        <f>IF(日報入力!G1085="","",日報入力!J1085)</f>
        <v/>
      </c>
      <c r="E1085" s="291" t="str">
        <f>IF(日報入力!G1085="","",日報入力!K1085)</f>
        <v/>
      </c>
      <c r="F1085" s="291" t="str">
        <f>IF(日報入力!G1085="","",日報入力!L1085)</f>
        <v/>
      </c>
      <c r="G1085" s="291" t="str">
        <f>IF(日報入力!G1085="","",日報入力!L1085-日報入力!O1085-日報入力!P1085-日報入力!Q1085-日報入力!R1085-日報入力!S1085-日報入力!T1085-日報入力!U1085-日報入力!V1085-日報入力!W1085-日報入力!X1085-日報入力!Y1085-日報入力!Z1085)</f>
        <v/>
      </c>
      <c r="H1085" s="291" t="str">
        <f>IF(日報入力!G1085="","",IF(日報入力!M1085&gt;=0,日報入力!M1085*F1085,F1085))</f>
        <v/>
      </c>
      <c r="I1085" s="291" t="str">
        <f>IF(日報入力!G1085="","",日報入力!O1085)</f>
        <v/>
      </c>
      <c r="J1085" s="291" t="str">
        <f>IF(日報入力!G1085="","",日報入力!P1085)</f>
        <v/>
      </c>
      <c r="K1085" s="291" t="str">
        <f>IF(日報入力!G1085="","",日報入力!Q1085)</f>
        <v/>
      </c>
      <c r="L1085" s="291" t="str">
        <f>IF(日報入力!G1085="","",日報入力!R1085)</f>
        <v/>
      </c>
      <c r="M1085" s="291" t="str">
        <f>IF(日報入力!G1085="","",日報入力!S1085)</f>
        <v/>
      </c>
      <c r="N1085" s="291" t="str">
        <f>IF(日報入力!G1085="","",日報入力!T1085)</f>
        <v/>
      </c>
      <c r="O1085" s="291" t="str">
        <f>IF(日報入力!G1085="","",日報入力!U1085)</f>
        <v/>
      </c>
      <c r="P1085" s="291" t="str">
        <f>IF(日報入力!G1085="","",日報入力!V1085)</f>
        <v/>
      </c>
      <c r="Q1085" s="291" t="str">
        <f>IF(日報入力!G1085="","",日報入力!W1085)</f>
        <v/>
      </c>
      <c r="R1085" s="291" t="str">
        <f>IF(日報入力!G1085="","",日報入力!X1085)</f>
        <v/>
      </c>
      <c r="S1085" s="291" t="str">
        <f>IF(日報入力!G1085="","",日報入力!Y1085)</f>
        <v/>
      </c>
      <c r="T1085" s="291" t="str">
        <f>IF(日報入力!G1085="","",日報入力!Z1085)</f>
        <v/>
      </c>
      <c r="U1085" s="291" t="str">
        <f>IF(日報入力!G1085="","",日報入力!AA1085)</f>
        <v/>
      </c>
      <c r="V1085" s="378" t="str">
        <f>IF(日報入力!G1085="","",日報入力!AB1085)</f>
        <v/>
      </c>
      <c r="W1085" s="291" t="str">
        <f>IF(日報入力!G1085="","",日報入力!AC1085)</f>
        <v/>
      </c>
      <c r="X1085" s="291" t="str">
        <f>IF(日報入力!G1085="","",日報入力!AD1085)</f>
        <v/>
      </c>
      <c r="Y1085" s="291" t="str">
        <f>IF(日報入力!G1085="","",日報入力!AE1085)</f>
        <v/>
      </c>
      <c r="Z1085" s="291" t="str">
        <f>IF(日報入力!G1085="","",日報入力!AF1085)</f>
        <v/>
      </c>
      <c r="AA1085" s="291" t="str">
        <f>IF(日報入力!G1085="","",日報入力!AG1085)</f>
        <v/>
      </c>
      <c r="AB1085" s="291" t="str">
        <f>IF(日報入力!G1085="","",日報入力!AH1085)</f>
        <v/>
      </c>
      <c r="AC1085" s="291" t="str">
        <f>IF(日報入力!G1085="","",日報入力!AI1085)</f>
        <v/>
      </c>
      <c r="AD1085" s="291" t="str">
        <f>IF(日報入力!G1085="","",日報入力!AJ1085)</f>
        <v/>
      </c>
      <c r="AE1085" s="292" t="str">
        <f>IF(日報入力!G1085="","",日報入力!E1085)</f>
        <v/>
      </c>
      <c r="AF1085" s="293" t="str">
        <f>IF(日報入力!G1085="","",日報入力!AK1085)</f>
        <v/>
      </c>
      <c r="AG1085" s="293" t="str">
        <f>IF(日報入力!G1085="","",日報入力!AL1085)</f>
        <v/>
      </c>
      <c r="AH1085" s="293" t="str">
        <f>IF(日報入力!G1085="","",日報入力!AM1085)</f>
        <v/>
      </c>
      <c r="AI1085" s="294" t="str">
        <f>IF(日報入力!G1085&gt;0,日報入力!D1085*日報入力!K1085*日報入力!AL1085,"")</f>
        <v/>
      </c>
      <c r="AJ1085" s="294" t="str">
        <f>IF(日報入力!G1085&gt;0,日報入力!E1085*日報入力!AL1085,"")</f>
        <v/>
      </c>
      <c r="AK1085" s="294" t="str">
        <f>IF(日報入力!G1085&gt;0,AI1085-AJ1085,"")</f>
        <v/>
      </c>
      <c r="AL1085" s="292" t="str">
        <f>IF(日報入力!G1085&gt;0,日報入力!E1085*日報入力!AM1085,"")</f>
        <v/>
      </c>
      <c r="AM1085" s="292" t="str">
        <f>IF(日報入力!G1085&gt;0,日報入力!AB1085*日報入力!AM1085,"")</f>
        <v/>
      </c>
      <c r="AN1085" s="68" t="str">
        <f>IF(日報入力!G1085&gt;0,日報入力!C1085,"")</f>
        <v/>
      </c>
      <c r="AO1085" s="68" t="str">
        <f>日報入力!B1085</f>
        <v/>
      </c>
      <c r="AP1085" s="68" t="str">
        <f>IF(日報入力!AQ1085,日報入力!BA1085,"")</f>
        <v/>
      </c>
      <c r="AQ1085" s="68" t="str">
        <f>IF(日報入力!AR1085,日報入力!BB1085,"")</f>
        <v/>
      </c>
      <c r="AR1085" s="68" t="str">
        <f>IF(日報入力!AS1085,"N勤","")</f>
        <v/>
      </c>
      <c r="AS1085" s="295" t="e">
        <f t="shared" si="68"/>
        <v>#VALUE!</v>
      </c>
      <c r="AT1085" s="439" t="str">
        <f>日報入力!AY1085</f>
        <v/>
      </c>
      <c r="AU1085" s="518" t="str">
        <f>IF(日報入力!G1085,G1085*60/E1085,"")</f>
        <v/>
      </c>
      <c r="AV1085" s="528" t="str">
        <f>IF(日報入力!AT1085,日報入力!AT1085,"")</f>
        <v/>
      </c>
      <c r="AW1085" s="529" t="str">
        <f>IF(日報入力!AT1085,AE1085/日報入力!AT1085,"")</f>
        <v/>
      </c>
      <c r="AX1085" s="530" t="e">
        <f>IF(1&lt;日報集計!AT1085,AT1085/(((F1085-I1085-J1085-N1085-O1085)*60)/(E1085)),"")</f>
        <v>#VALUE!</v>
      </c>
      <c r="AY1085" s="664" t="str">
        <f>IF(日報入力!H1085,AT1085/(((F1085-J1085)*60)/E1085),"")</f>
        <v/>
      </c>
      <c r="AZ1085" s="664" t="str">
        <f>IF(日報入力!I1085,AT1085/((G1085*60)/E1085),"")</f>
        <v/>
      </c>
      <c r="BA1085" s="296" t="str">
        <f>IF(日報入力!G1085,G1085/F1085,"")</f>
        <v/>
      </c>
      <c r="BB1085" s="386" t="e">
        <f t="shared" si="69"/>
        <v>#VALUE!</v>
      </c>
      <c r="BC1085" s="386" t="e">
        <f t="shared" si="70"/>
        <v>#VALUE!</v>
      </c>
      <c r="BD1085" s="80">
        <f>日報入力!AU1085</f>
        <v>0</v>
      </c>
      <c r="BE1085" s="534" t="str">
        <f>IF(日報入力!AV1085,日報入力!AV1085,"")</f>
        <v/>
      </c>
      <c r="BF1085" s="534" t="str">
        <f>IF(日報入力!AW1085,日報入力!AW1085,"")</f>
        <v/>
      </c>
      <c r="BG1085" s="398" t="str">
        <f>IF(日報入力!G1085,日報入力!K1085*日報入力!D1085*日報入力!BC1085,"")</f>
        <v/>
      </c>
    </row>
    <row r="1086" spans="1:59" ht="20.25" hidden="1" customHeight="1" x14ac:dyDescent="0.15">
      <c r="A1086" s="302" t="str">
        <f>IF(日報入力!G1086="","",日報入力!G1086)</f>
        <v/>
      </c>
      <c r="B1086" s="291" t="str">
        <f>IF(日報入力!G1086="","",日報入力!H1086)</f>
        <v/>
      </c>
      <c r="C1086" s="291" t="str">
        <f>IF(日報入力!G1086="","",日報入力!I1086)</f>
        <v/>
      </c>
      <c r="D1086" s="291" t="str">
        <f>IF(日報入力!G1086="","",日報入力!J1086)</f>
        <v/>
      </c>
      <c r="E1086" s="291" t="str">
        <f>IF(日報入力!G1086="","",日報入力!K1086)</f>
        <v/>
      </c>
      <c r="F1086" s="291" t="str">
        <f>IF(日報入力!G1086="","",日報入力!L1086)</f>
        <v/>
      </c>
      <c r="G1086" s="291" t="str">
        <f>IF(日報入力!G1086="","",日報入力!L1086-日報入力!O1086-日報入力!P1086-日報入力!Q1086-日報入力!R1086-日報入力!S1086-日報入力!T1086-日報入力!U1086-日報入力!V1086-日報入力!W1086-日報入力!X1086-日報入力!Y1086-日報入力!Z1086)</f>
        <v/>
      </c>
      <c r="H1086" s="291" t="str">
        <f>IF(日報入力!G1086="","",IF(日報入力!M1086&gt;=0,日報入力!M1086*F1086,F1086))</f>
        <v/>
      </c>
      <c r="I1086" s="291" t="str">
        <f>IF(日報入力!G1086="","",日報入力!O1086)</f>
        <v/>
      </c>
      <c r="J1086" s="291" t="str">
        <f>IF(日報入力!G1086="","",日報入力!P1086)</f>
        <v/>
      </c>
      <c r="K1086" s="291" t="str">
        <f>IF(日報入力!G1086="","",日報入力!Q1086)</f>
        <v/>
      </c>
      <c r="L1086" s="291" t="str">
        <f>IF(日報入力!G1086="","",日報入力!R1086)</f>
        <v/>
      </c>
      <c r="M1086" s="291" t="str">
        <f>IF(日報入力!G1086="","",日報入力!S1086)</f>
        <v/>
      </c>
      <c r="N1086" s="291" t="str">
        <f>IF(日報入力!G1086="","",日報入力!T1086)</f>
        <v/>
      </c>
      <c r="O1086" s="291" t="str">
        <f>IF(日報入力!G1086="","",日報入力!U1086)</f>
        <v/>
      </c>
      <c r="P1086" s="291" t="str">
        <f>IF(日報入力!G1086="","",日報入力!V1086)</f>
        <v/>
      </c>
      <c r="Q1086" s="291" t="str">
        <f>IF(日報入力!G1086="","",日報入力!W1086)</f>
        <v/>
      </c>
      <c r="R1086" s="291" t="str">
        <f>IF(日報入力!G1086="","",日報入力!X1086)</f>
        <v/>
      </c>
      <c r="S1086" s="291" t="str">
        <f>IF(日報入力!G1086="","",日報入力!Y1086)</f>
        <v/>
      </c>
      <c r="T1086" s="291" t="str">
        <f>IF(日報入力!G1086="","",日報入力!Z1086)</f>
        <v/>
      </c>
      <c r="U1086" s="291" t="str">
        <f>IF(日報入力!G1086="","",日報入力!AA1086)</f>
        <v/>
      </c>
      <c r="V1086" s="378" t="str">
        <f>IF(日報入力!G1086="","",日報入力!AB1086)</f>
        <v/>
      </c>
      <c r="W1086" s="291" t="str">
        <f>IF(日報入力!G1086="","",日報入力!AC1086)</f>
        <v/>
      </c>
      <c r="X1086" s="291" t="str">
        <f>IF(日報入力!G1086="","",日報入力!AD1086)</f>
        <v/>
      </c>
      <c r="Y1086" s="291" t="str">
        <f>IF(日報入力!G1086="","",日報入力!AE1086)</f>
        <v/>
      </c>
      <c r="Z1086" s="291" t="str">
        <f>IF(日報入力!G1086="","",日報入力!AF1086)</f>
        <v/>
      </c>
      <c r="AA1086" s="291" t="str">
        <f>IF(日報入力!G1086="","",日報入力!AG1086)</f>
        <v/>
      </c>
      <c r="AB1086" s="291" t="str">
        <f>IF(日報入力!G1086="","",日報入力!AH1086)</f>
        <v/>
      </c>
      <c r="AC1086" s="291" t="str">
        <f>IF(日報入力!G1086="","",日報入力!AI1086)</f>
        <v/>
      </c>
      <c r="AD1086" s="291" t="str">
        <f>IF(日報入力!G1086="","",日報入力!AJ1086)</f>
        <v/>
      </c>
      <c r="AE1086" s="292" t="str">
        <f>IF(日報入力!G1086="","",日報入力!E1086)</f>
        <v/>
      </c>
      <c r="AF1086" s="293" t="str">
        <f>IF(日報入力!G1086="","",日報入力!AK1086)</f>
        <v/>
      </c>
      <c r="AG1086" s="293" t="str">
        <f>IF(日報入力!G1086="","",日報入力!AL1086)</f>
        <v/>
      </c>
      <c r="AH1086" s="293" t="str">
        <f>IF(日報入力!G1086="","",日報入力!AM1086)</f>
        <v/>
      </c>
      <c r="AI1086" s="294" t="str">
        <f>IF(日報入力!G1086&gt;0,日報入力!D1086*日報入力!K1086*日報入力!AL1086,"")</f>
        <v/>
      </c>
      <c r="AJ1086" s="294" t="str">
        <f>IF(日報入力!G1086&gt;0,日報入力!E1086*日報入力!AL1086,"")</f>
        <v/>
      </c>
      <c r="AK1086" s="294" t="str">
        <f>IF(日報入力!G1086&gt;0,AI1086-AJ1086,"")</f>
        <v/>
      </c>
      <c r="AL1086" s="292" t="str">
        <f>IF(日報入力!G1086&gt;0,日報入力!E1086*日報入力!AM1086,"")</f>
        <v/>
      </c>
      <c r="AM1086" s="292" t="str">
        <f>IF(日報入力!G1086&gt;0,日報入力!AB1086*日報入力!AM1086,"")</f>
        <v/>
      </c>
      <c r="AN1086" s="68" t="str">
        <f>IF(日報入力!G1086&gt;0,日報入力!C1086,"")</f>
        <v/>
      </c>
      <c r="AO1086" s="68" t="str">
        <f>日報入力!B1086</f>
        <v/>
      </c>
      <c r="AP1086" s="68" t="str">
        <f>IF(日報入力!AQ1086,日報入力!BA1086,"")</f>
        <v/>
      </c>
      <c r="AQ1086" s="68" t="str">
        <f>IF(日報入力!AR1086,日報入力!BB1086,"")</f>
        <v/>
      </c>
      <c r="AR1086" s="68" t="str">
        <f>IF(日報入力!AS1086,"N勤","")</f>
        <v/>
      </c>
      <c r="AS1086" s="295" t="e">
        <f t="shared" si="68"/>
        <v>#VALUE!</v>
      </c>
      <c r="AT1086" s="439" t="str">
        <f>日報入力!AY1086</f>
        <v/>
      </c>
      <c r="AU1086" s="518" t="str">
        <f>IF(日報入力!G1086,G1086*60/E1086,"")</f>
        <v/>
      </c>
      <c r="AV1086" s="528" t="str">
        <f>IF(日報入力!AT1086,日報入力!AT1086,"")</f>
        <v/>
      </c>
      <c r="AW1086" s="529" t="str">
        <f>IF(日報入力!AT1086,AE1086/日報入力!AT1086,"")</f>
        <v/>
      </c>
      <c r="AX1086" s="530" t="e">
        <f>IF(1&lt;日報集計!AT1086,AT1086/(((F1086-I1086-J1086-N1086-O1086)*60)/(E1086)),"")</f>
        <v>#VALUE!</v>
      </c>
      <c r="AY1086" s="664" t="str">
        <f>IF(日報入力!H1086,AT1086/(((F1086-J1086)*60)/E1086),"")</f>
        <v/>
      </c>
      <c r="AZ1086" s="664" t="str">
        <f>IF(日報入力!I1086,AT1086/((G1086*60)/E1086),"")</f>
        <v/>
      </c>
      <c r="BA1086" s="296" t="str">
        <f>IF(日報入力!G1086,G1086/F1086,"")</f>
        <v/>
      </c>
      <c r="BB1086" s="386" t="e">
        <f t="shared" si="69"/>
        <v>#VALUE!</v>
      </c>
      <c r="BC1086" s="386" t="e">
        <f t="shared" si="70"/>
        <v>#VALUE!</v>
      </c>
      <c r="BD1086" s="80">
        <f>日報入力!AU1086</f>
        <v>0</v>
      </c>
      <c r="BE1086" s="534" t="str">
        <f>IF(日報入力!AV1086,日報入力!AV1086,"")</f>
        <v/>
      </c>
      <c r="BF1086" s="534" t="str">
        <f>IF(日報入力!AW1086,日報入力!AW1086,"")</f>
        <v/>
      </c>
      <c r="BG1086" s="398" t="str">
        <f>IF(日報入力!G1086,日報入力!K1086*日報入力!D1086*日報入力!BC1086,"")</f>
        <v/>
      </c>
    </row>
    <row r="1087" spans="1:59" ht="20.25" hidden="1" customHeight="1" x14ac:dyDescent="0.15">
      <c r="A1087" s="302" t="str">
        <f>IF(日報入力!G1087="","",日報入力!G1087)</f>
        <v/>
      </c>
      <c r="B1087" s="291" t="str">
        <f>IF(日報入力!G1087="","",日報入力!H1087)</f>
        <v/>
      </c>
      <c r="C1087" s="291" t="str">
        <f>IF(日報入力!G1087="","",日報入力!I1087)</f>
        <v/>
      </c>
      <c r="D1087" s="291" t="str">
        <f>IF(日報入力!G1087="","",日報入力!J1087)</f>
        <v/>
      </c>
      <c r="E1087" s="291" t="str">
        <f>IF(日報入力!G1087="","",日報入力!K1087)</f>
        <v/>
      </c>
      <c r="F1087" s="291" t="str">
        <f>IF(日報入力!G1087="","",日報入力!L1087)</f>
        <v/>
      </c>
      <c r="G1087" s="291" t="str">
        <f>IF(日報入力!G1087="","",日報入力!L1087-日報入力!O1087-日報入力!P1087-日報入力!Q1087-日報入力!R1087-日報入力!S1087-日報入力!T1087-日報入力!U1087-日報入力!V1087-日報入力!W1087-日報入力!X1087-日報入力!Y1087-日報入力!Z1087)</f>
        <v/>
      </c>
      <c r="H1087" s="291" t="str">
        <f>IF(日報入力!G1087="","",IF(日報入力!M1087&gt;=0,日報入力!M1087*F1087,F1087))</f>
        <v/>
      </c>
      <c r="I1087" s="291" t="str">
        <f>IF(日報入力!G1087="","",日報入力!O1087)</f>
        <v/>
      </c>
      <c r="J1087" s="291" t="str">
        <f>IF(日報入力!G1087="","",日報入力!P1087)</f>
        <v/>
      </c>
      <c r="K1087" s="291" t="str">
        <f>IF(日報入力!G1087="","",日報入力!Q1087)</f>
        <v/>
      </c>
      <c r="L1087" s="291" t="str">
        <f>IF(日報入力!G1087="","",日報入力!R1087)</f>
        <v/>
      </c>
      <c r="M1087" s="291" t="str">
        <f>IF(日報入力!G1087="","",日報入力!S1087)</f>
        <v/>
      </c>
      <c r="N1087" s="291" t="str">
        <f>IF(日報入力!G1087="","",日報入力!T1087)</f>
        <v/>
      </c>
      <c r="O1087" s="291" t="str">
        <f>IF(日報入力!G1087="","",日報入力!U1087)</f>
        <v/>
      </c>
      <c r="P1087" s="291" t="str">
        <f>IF(日報入力!G1087="","",日報入力!V1087)</f>
        <v/>
      </c>
      <c r="Q1087" s="291" t="str">
        <f>IF(日報入力!G1087="","",日報入力!W1087)</f>
        <v/>
      </c>
      <c r="R1087" s="291" t="str">
        <f>IF(日報入力!G1087="","",日報入力!X1087)</f>
        <v/>
      </c>
      <c r="S1087" s="291" t="str">
        <f>IF(日報入力!G1087="","",日報入力!Y1087)</f>
        <v/>
      </c>
      <c r="T1087" s="291" t="str">
        <f>IF(日報入力!G1087="","",日報入力!Z1087)</f>
        <v/>
      </c>
      <c r="U1087" s="291" t="str">
        <f>IF(日報入力!G1087="","",日報入力!AA1087)</f>
        <v/>
      </c>
      <c r="V1087" s="378" t="str">
        <f>IF(日報入力!G1087="","",日報入力!AB1087)</f>
        <v/>
      </c>
      <c r="W1087" s="291" t="str">
        <f>IF(日報入力!G1087="","",日報入力!AC1087)</f>
        <v/>
      </c>
      <c r="X1087" s="291" t="str">
        <f>IF(日報入力!G1087="","",日報入力!AD1087)</f>
        <v/>
      </c>
      <c r="Y1087" s="291" t="str">
        <f>IF(日報入力!G1087="","",日報入力!AE1087)</f>
        <v/>
      </c>
      <c r="Z1087" s="291" t="str">
        <f>IF(日報入力!G1087="","",日報入力!AF1087)</f>
        <v/>
      </c>
      <c r="AA1087" s="291" t="str">
        <f>IF(日報入力!G1087="","",日報入力!AG1087)</f>
        <v/>
      </c>
      <c r="AB1087" s="291" t="str">
        <f>IF(日報入力!G1087="","",日報入力!AH1087)</f>
        <v/>
      </c>
      <c r="AC1087" s="291" t="str">
        <f>IF(日報入力!G1087="","",日報入力!AI1087)</f>
        <v/>
      </c>
      <c r="AD1087" s="291" t="str">
        <f>IF(日報入力!G1087="","",日報入力!AJ1087)</f>
        <v/>
      </c>
      <c r="AE1087" s="292" t="str">
        <f>IF(日報入力!G1087="","",日報入力!E1087)</f>
        <v/>
      </c>
      <c r="AF1087" s="293" t="str">
        <f>IF(日報入力!G1087="","",日報入力!AK1087)</f>
        <v/>
      </c>
      <c r="AG1087" s="293" t="str">
        <f>IF(日報入力!G1087="","",日報入力!AL1087)</f>
        <v/>
      </c>
      <c r="AH1087" s="293" t="str">
        <f>IF(日報入力!G1087="","",日報入力!AM1087)</f>
        <v/>
      </c>
      <c r="AI1087" s="294" t="str">
        <f>IF(日報入力!G1087&gt;0,日報入力!D1087*日報入力!K1087*日報入力!AL1087,"")</f>
        <v/>
      </c>
      <c r="AJ1087" s="294" t="str">
        <f>IF(日報入力!G1087&gt;0,日報入力!E1087*日報入力!AL1087,"")</f>
        <v/>
      </c>
      <c r="AK1087" s="294" t="str">
        <f>IF(日報入力!G1087&gt;0,AI1087-AJ1087,"")</f>
        <v/>
      </c>
      <c r="AL1087" s="292" t="str">
        <f>IF(日報入力!G1087&gt;0,日報入力!E1087*日報入力!AM1087,"")</f>
        <v/>
      </c>
      <c r="AM1087" s="292" t="str">
        <f>IF(日報入力!G1087&gt;0,日報入力!AB1087*日報入力!AM1087,"")</f>
        <v/>
      </c>
      <c r="AN1087" s="68" t="str">
        <f>IF(日報入力!G1087&gt;0,日報入力!C1087,"")</f>
        <v/>
      </c>
      <c r="AO1087" s="68" t="str">
        <f>日報入力!B1087</f>
        <v/>
      </c>
      <c r="AP1087" s="68" t="str">
        <f>IF(日報入力!AQ1087,日報入力!BA1087,"")</f>
        <v/>
      </c>
      <c r="AQ1087" s="68" t="str">
        <f>IF(日報入力!AR1087,日報入力!BB1087,"")</f>
        <v/>
      </c>
      <c r="AR1087" s="68" t="str">
        <f>IF(日報入力!AS1087,"N勤","")</f>
        <v/>
      </c>
      <c r="AS1087" s="295" t="e">
        <f t="shared" si="68"/>
        <v>#VALUE!</v>
      </c>
      <c r="AT1087" s="439" t="str">
        <f>日報入力!AY1087</f>
        <v/>
      </c>
      <c r="AU1087" s="518" t="str">
        <f>IF(日報入力!G1087,G1087*60/E1087,"")</f>
        <v/>
      </c>
      <c r="AV1087" s="528" t="str">
        <f>IF(日報入力!AT1087,日報入力!AT1087,"")</f>
        <v/>
      </c>
      <c r="AW1087" s="529" t="str">
        <f>IF(日報入力!AT1087,AE1087/日報入力!AT1087,"")</f>
        <v/>
      </c>
      <c r="AX1087" s="530" t="e">
        <f>IF(1&lt;日報集計!AT1087,AT1087/(((F1087-I1087-J1087-N1087-O1087)*60)/(E1087)),"")</f>
        <v>#VALUE!</v>
      </c>
      <c r="AY1087" s="664" t="str">
        <f>IF(日報入力!H1087,AT1087/(((F1087-J1087)*60)/E1087),"")</f>
        <v/>
      </c>
      <c r="AZ1087" s="664" t="str">
        <f>IF(日報入力!I1087,AT1087/((G1087*60)/E1087),"")</f>
        <v/>
      </c>
      <c r="BA1087" s="296" t="str">
        <f>IF(日報入力!G1087,G1087/F1087,"")</f>
        <v/>
      </c>
      <c r="BB1087" s="386" t="e">
        <f t="shared" si="69"/>
        <v>#VALUE!</v>
      </c>
      <c r="BC1087" s="386" t="e">
        <f t="shared" si="70"/>
        <v>#VALUE!</v>
      </c>
      <c r="BD1087" s="80">
        <f>日報入力!AU1087</f>
        <v>0</v>
      </c>
      <c r="BE1087" s="534" t="str">
        <f>IF(日報入力!AV1087,日報入力!AV1087,"")</f>
        <v/>
      </c>
      <c r="BF1087" s="534" t="str">
        <f>IF(日報入力!AW1087,日報入力!AW1087,"")</f>
        <v/>
      </c>
      <c r="BG1087" s="398" t="str">
        <f>IF(日報入力!G1087,日報入力!K1087*日報入力!D1087*日報入力!BC1087,"")</f>
        <v/>
      </c>
    </row>
    <row r="1088" spans="1:59" ht="20.25" hidden="1" customHeight="1" x14ac:dyDescent="0.15">
      <c r="A1088" s="302" t="str">
        <f>IF(日報入力!G1088="","",日報入力!G1088)</f>
        <v/>
      </c>
      <c r="B1088" s="291" t="str">
        <f>IF(日報入力!G1088="","",日報入力!H1088)</f>
        <v/>
      </c>
      <c r="C1088" s="291" t="str">
        <f>IF(日報入力!G1088="","",日報入力!I1088)</f>
        <v/>
      </c>
      <c r="D1088" s="291" t="str">
        <f>IF(日報入力!G1088="","",日報入力!J1088)</f>
        <v/>
      </c>
      <c r="E1088" s="291" t="str">
        <f>IF(日報入力!G1088="","",日報入力!K1088)</f>
        <v/>
      </c>
      <c r="F1088" s="291" t="str">
        <f>IF(日報入力!G1088="","",日報入力!L1088)</f>
        <v/>
      </c>
      <c r="G1088" s="291" t="str">
        <f>IF(日報入力!G1088="","",日報入力!L1088-日報入力!O1088-日報入力!P1088-日報入力!Q1088-日報入力!R1088-日報入力!S1088-日報入力!T1088-日報入力!U1088-日報入力!V1088-日報入力!W1088-日報入力!X1088-日報入力!Y1088-日報入力!Z1088)</f>
        <v/>
      </c>
      <c r="H1088" s="291" t="str">
        <f>IF(日報入力!G1088="","",IF(日報入力!M1088&gt;=0,日報入力!M1088*F1088,F1088))</f>
        <v/>
      </c>
      <c r="I1088" s="291" t="str">
        <f>IF(日報入力!G1088="","",日報入力!O1088)</f>
        <v/>
      </c>
      <c r="J1088" s="291" t="str">
        <f>IF(日報入力!G1088="","",日報入力!P1088)</f>
        <v/>
      </c>
      <c r="K1088" s="291" t="str">
        <f>IF(日報入力!G1088="","",日報入力!Q1088)</f>
        <v/>
      </c>
      <c r="L1088" s="291" t="str">
        <f>IF(日報入力!G1088="","",日報入力!R1088)</f>
        <v/>
      </c>
      <c r="M1088" s="291" t="str">
        <f>IF(日報入力!G1088="","",日報入力!S1088)</f>
        <v/>
      </c>
      <c r="N1088" s="291" t="str">
        <f>IF(日報入力!G1088="","",日報入力!T1088)</f>
        <v/>
      </c>
      <c r="O1088" s="291" t="str">
        <f>IF(日報入力!G1088="","",日報入力!U1088)</f>
        <v/>
      </c>
      <c r="P1088" s="291" t="str">
        <f>IF(日報入力!G1088="","",日報入力!V1088)</f>
        <v/>
      </c>
      <c r="Q1088" s="291" t="str">
        <f>IF(日報入力!G1088="","",日報入力!W1088)</f>
        <v/>
      </c>
      <c r="R1088" s="291" t="str">
        <f>IF(日報入力!G1088="","",日報入力!X1088)</f>
        <v/>
      </c>
      <c r="S1088" s="291" t="str">
        <f>IF(日報入力!G1088="","",日報入力!Y1088)</f>
        <v/>
      </c>
      <c r="T1088" s="291" t="str">
        <f>IF(日報入力!G1088="","",日報入力!Z1088)</f>
        <v/>
      </c>
      <c r="U1088" s="291" t="str">
        <f>IF(日報入力!G1088="","",日報入力!AA1088)</f>
        <v/>
      </c>
      <c r="V1088" s="378" t="str">
        <f>IF(日報入力!G1088="","",日報入力!AB1088)</f>
        <v/>
      </c>
      <c r="W1088" s="291" t="str">
        <f>IF(日報入力!G1088="","",日報入力!AC1088)</f>
        <v/>
      </c>
      <c r="X1088" s="291" t="str">
        <f>IF(日報入力!G1088="","",日報入力!AD1088)</f>
        <v/>
      </c>
      <c r="Y1088" s="291" t="str">
        <f>IF(日報入力!G1088="","",日報入力!AE1088)</f>
        <v/>
      </c>
      <c r="Z1088" s="291" t="str">
        <f>IF(日報入力!G1088="","",日報入力!AF1088)</f>
        <v/>
      </c>
      <c r="AA1088" s="291" t="str">
        <f>IF(日報入力!G1088="","",日報入力!AG1088)</f>
        <v/>
      </c>
      <c r="AB1088" s="291" t="str">
        <f>IF(日報入力!G1088="","",日報入力!AH1088)</f>
        <v/>
      </c>
      <c r="AC1088" s="291" t="str">
        <f>IF(日報入力!G1088="","",日報入力!AI1088)</f>
        <v/>
      </c>
      <c r="AD1088" s="291" t="str">
        <f>IF(日報入力!G1088="","",日報入力!AJ1088)</f>
        <v/>
      </c>
      <c r="AE1088" s="292" t="str">
        <f>IF(日報入力!G1088="","",日報入力!E1088)</f>
        <v/>
      </c>
      <c r="AF1088" s="293" t="str">
        <f>IF(日報入力!G1088="","",日報入力!AK1088)</f>
        <v/>
      </c>
      <c r="AG1088" s="293" t="str">
        <f>IF(日報入力!G1088="","",日報入力!AL1088)</f>
        <v/>
      </c>
      <c r="AH1088" s="293" t="str">
        <f>IF(日報入力!G1088="","",日報入力!AM1088)</f>
        <v/>
      </c>
      <c r="AI1088" s="294" t="str">
        <f>IF(日報入力!G1088&gt;0,日報入力!D1088*日報入力!K1088*日報入力!AL1088,"")</f>
        <v/>
      </c>
      <c r="AJ1088" s="294" t="str">
        <f>IF(日報入力!G1088&gt;0,日報入力!E1088*日報入力!AL1088,"")</f>
        <v/>
      </c>
      <c r="AK1088" s="294" t="str">
        <f>IF(日報入力!G1088&gt;0,AI1088-AJ1088,"")</f>
        <v/>
      </c>
      <c r="AL1088" s="292" t="str">
        <f>IF(日報入力!G1088&gt;0,日報入力!E1088*日報入力!AM1088,"")</f>
        <v/>
      </c>
      <c r="AM1088" s="292" t="str">
        <f>IF(日報入力!G1088&gt;0,日報入力!AB1088*日報入力!AM1088,"")</f>
        <v/>
      </c>
      <c r="AN1088" s="68" t="str">
        <f>IF(日報入力!G1088&gt;0,日報入力!C1088,"")</f>
        <v/>
      </c>
      <c r="AO1088" s="68" t="str">
        <f>日報入力!B1088</f>
        <v/>
      </c>
      <c r="AP1088" s="68" t="str">
        <f>IF(日報入力!AQ1088,日報入力!BA1088,"")</f>
        <v/>
      </c>
      <c r="AQ1088" s="68" t="str">
        <f>IF(日報入力!AR1088,日報入力!BB1088,"")</f>
        <v/>
      </c>
      <c r="AR1088" s="68" t="str">
        <f>IF(日報入力!AS1088,"N勤","")</f>
        <v/>
      </c>
      <c r="AS1088" s="295" t="e">
        <f t="shared" si="68"/>
        <v>#VALUE!</v>
      </c>
      <c r="AT1088" s="439" t="str">
        <f>日報入力!AY1088</f>
        <v/>
      </c>
      <c r="AU1088" s="518" t="str">
        <f>IF(日報入力!G1088,G1088*60/E1088,"")</f>
        <v/>
      </c>
      <c r="AV1088" s="528" t="str">
        <f>IF(日報入力!AT1088,日報入力!AT1088,"")</f>
        <v/>
      </c>
      <c r="AW1088" s="529" t="str">
        <f>IF(日報入力!AT1088,AE1088/日報入力!AT1088,"")</f>
        <v/>
      </c>
      <c r="AX1088" s="530" t="e">
        <f>IF(1&lt;日報集計!AT1088,AT1088/(((F1088-I1088-J1088-N1088-O1088)*60)/(E1088)),"")</f>
        <v>#VALUE!</v>
      </c>
      <c r="AY1088" s="664" t="str">
        <f>IF(日報入力!H1088,AT1088/(((F1088-J1088)*60)/E1088),"")</f>
        <v/>
      </c>
      <c r="AZ1088" s="664" t="str">
        <f>IF(日報入力!I1088,AT1088/((G1088*60)/E1088),"")</f>
        <v/>
      </c>
      <c r="BA1088" s="296" t="str">
        <f>IF(日報入力!G1088,G1088/F1088,"")</f>
        <v/>
      </c>
      <c r="BB1088" s="386" t="e">
        <f t="shared" si="69"/>
        <v>#VALUE!</v>
      </c>
      <c r="BC1088" s="386" t="e">
        <f t="shared" si="70"/>
        <v>#VALUE!</v>
      </c>
      <c r="BD1088" s="80">
        <f>日報入力!AU1088</f>
        <v>0</v>
      </c>
      <c r="BE1088" s="534" t="str">
        <f>IF(日報入力!AV1088,日報入力!AV1088,"")</f>
        <v/>
      </c>
      <c r="BF1088" s="534" t="str">
        <f>IF(日報入力!AW1088,日報入力!AW1088,"")</f>
        <v/>
      </c>
      <c r="BG1088" s="398" t="str">
        <f>IF(日報入力!G1088,日報入力!K1088*日報入力!D1088*日報入力!BC1088,"")</f>
        <v/>
      </c>
    </row>
    <row r="1089" spans="1:59" ht="20.25" hidden="1" customHeight="1" x14ac:dyDescent="0.15">
      <c r="A1089" s="302" t="str">
        <f>IF(日報入力!G1089="","",日報入力!G1089)</f>
        <v/>
      </c>
      <c r="B1089" s="291" t="str">
        <f>IF(日報入力!G1089="","",日報入力!H1089)</f>
        <v/>
      </c>
      <c r="C1089" s="291" t="str">
        <f>IF(日報入力!G1089="","",日報入力!I1089)</f>
        <v/>
      </c>
      <c r="D1089" s="291" t="str">
        <f>IF(日報入力!G1089="","",日報入力!J1089)</f>
        <v/>
      </c>
      <c r="E1089" s="291" t="str">
        <f>IF(日報入力!G1089="","",日報入力!K1089)</f>
        <v/>
      </c>
      <c r="F1089" s="291" t="str">
        <f>IF(日報入力!G1089="","",日報入力!L1089)</f>
        <v/>
      </c>
      <c r="G1089" s="291" t="str">
        <f>IF(日報入力!G1089="","",日報入力!L1089-日報入力!O1089-日報入力!P1089-日報入力!Q1089-日報入力!R1089-日報入力!S1089-日報入力!T1089-日報入力!U1089-日報入力!V1089-日報入力!W1089-日報入力!X1089-日報入力!Y1089-日報入力!Z1089)</f>
        <v/>
      </c>
      <c r="H1089" s="291" t="str">
        <f>IF(日報入力!G1089="","",IF(日報入力!M1089&gt;=0,日報入力!M1089*F1089,F1089))</f>
        <v/>
      </c>
      <c r="I1089" s="291" t="str">
        <f>IF(日報入力!G1089="","",日報入力!O1089)</f>
        <v/>
      </c>
      <c r="J1089" s="291" t="str">
        <f>IF(日報入力!G1089="","",日報入力!P1089)</f>
        <v/>
      </c>
      <c r="K1089" s="291" t="str">
        <f>IF(日報入力!G1089="","",日報入力!Q1089)</f>
        <v/>
      </c>
      <c r="L1089" s="291" t="str">
        <f>IF(日報入力!G1089="","",日報入力!R1089)</f>
        <v/>
      </c>
      <c r="M1089" s="291" t="str">
        <f>IF(日報入力!G1089="","",日報入力!S1089)</f>
        <v/>
      </c>
      <c r="N1089" s="291" t="str">
        <f>IF(日報入力!G1089="","",日報入力!T1089)</f>
        <v/>
      </c>
      <c r="O1089" s="291" t="str">
        <f>IF(日報入力!G1089="","",日報入力!U1089)</f>
        <v/>
      </c>
      <c r="P1089" s="291" t="str">
        <f>IF(日報入力!G1089="","",日報入力!V1089)</f>
        <v/>
      </c>
      <c r="Q1089" s="291" t="str">
        <f>IF(日報入力!G1089="","",日報入力!W1089)</f>
        <v/>
      </c>
      <c r="R1089" s="291" t="str">
        <f>IF(日報入力!G1089="","",日報入力!X1089)</f>
        <v/>
      </c>
      <c r="S1089" s="291" t="str">
        <f>IF(日報入力!G1089="","",日報入力!Y1089)</f>
        <v/>
      </c>
      <c r="T1089" s="291" t="str">
        <f>IF(日報入力!G1089="","",日報入力!Z1089)</f>
        <v/>
      </c>
      <c r="U1089" s="291" t="str">
        <f>IF(日報入力!G1089="","",日報入力!AA1089)</f>
        <v/>
      </c>
      <c r="V1089" s="378" t="str">
        <f>IF(日報入力!G1089="","",日報入力!AB1089)</f>
        <v/>
      </c>
      <c r="W1089" s="291" t="str">
        <f>IF(日報入力!G1089="","",日報入力!AC1089)</f>
        <v/>
      </c>
      <c r="X1089" s="291" t="str">
        <f>IF(日報入力!G1089="","",日報入力!AD1089)</f>
        <v/>
      </c>
      <c r="Y1089" s="291" t="str">
        <f>IF(日報入力!G1089="","",日報入力!AE1089)</f>
        <v/>
      </c>
      <c r="Z1089" s="291" t="str">
        <f>IF(日報入力!G1089="","",日報入力!AF1089)</f>
        <v/>
      </c>
      <c r="AA1089" s="291" t="str">
        <f>IF(日報入力!G1089="","",日報入力!AG1089)</f>
        <v/>
      </c>
      <c r="AB1089" s="291" t="str">
        <f>IF(日報入力!G1089="","",日報入力!AH1089)</f>
        <v/>
      </c>
      <c r="AC1089" s="291" t="str">
        <f>IF(日報入力!G1089="","",日報入力!AI1089)</f>
        <v/>
      </c>
      <c r="AD1089" s="291" t="str">
        <f>IF(日報入力!G1089="","",日報入力!AJ1089)</f>
        <v/>
      </c>
      <c r="AE1089" s="292" t="str">
        <f>IF(日報入力!G1089="","",日報入力!E1089)</f>
        <v/>
      </c>
      <c r="AF1089" s="293" t="str">
        <f>IF(日報入力!G1089="","",日報入力!AK1089)</f>
        <v/>
      </c>
      <c r="AG1089" s="293" t="str">
        <f>IF(日報入力!G1089="","",日報入力!AL1089)</f>
        <v/>
      </c>
      <c r="AH1089" s="293" t="str">
        <f>IF(日報入力!G1089="","",日報入力!AM1089)</f>
        <v/>
      </c>
      <c r="AI1089" s="294" t="str">
        <f>IF(日報入力!G1089&gt;0,日報入力!D1089*日報入力!K1089*日報入力!AL1089,"")</f>
        <v/>
      </c>
      <c r="AJ1089" s="294" t="str">
        <f>IF(日報入力!G1089&gt;0,日報入力!E1089*日報入力!AL1089,"")</f>
        <v/>
      </c>
      <c r="AK1089" s="294" t="str">
        <f>IF(日報入力!G1089&gt;0,AI1089-AJ1089,"")</f>
        <v/>
      </c>
      <c r="AL1089" s="292" t="str">
        <f>IF(日報入力!G1089&gt;0,日報入力!E1089*日報入力!AM1089,"")</f>
        <v/>
      </c>
      <c r="AM1089" s="292" t="str">
        <f>IF(日報入力!G1089&gt;0,日報入力!AB1089*日報入力!AM1089,"")</f>
        <v/>
      </c>
      <c r="AN1089" s="68" t="str">
        <f>IF(日報入力!G1089&gt;0,日報入力!C1089,"")</f>
        <v/>
      </c>
      <c r="AO1089" s="68" t="str">
        <f>日報入力!B1089</f>
        <v/>
      </c>
      <c r="AP1089" s="68" t="str">
        <f>IF(日報入力!AQ1089,日報入力!BA1089,"")</f>
        <v/>
      </c>
      <c r="AQ1089" s="68" t="str">
        <f>IF(日報入力!AR1089,日報入力!BB1089,"")</f>
        <v/>
      </c>
      <c r="AR1089" s="68" t="str">
        <f>IF(日報入力!AS1089,"N勤","")</f>
        <v/>
      </c>
      <c r="AS1089" s="295" t="e">
        <f t="shared" si="68"/>
        <v>#VALUE!</v>
      </c>
      <c r="AT1089" s="439" t="str">
        <f>日報入力!AY1089</f>
        <v/>
      </c>
      <c r="AU1089" s="518" t="str">
        <f>IF(日報入力!G1089,G1089*60/E1089,"")</f>
        <v/>
      </c>
      <c r="AV1089" s="528" t="str">
        <f>IF(日報入力!AT1089,日報入力!AT1089,"")</f>
        <v/>
      </c>
      <c r="AW1089" s="529" t="str">
        <f>IF(日報入力!AT1089,AE1089/日報入力!AT1089,"")</f>
        <v/>
      </c>
      <c r="AX1089" s="530" t="e">
        <f>IF(1&lt;日報集計!AT1089,AT1089/(((F1089-I1089-J1089-N1089-O1089)*60)/(E1089)),"")</f>
        <v>#VALUE!</v>
      </c>
      <c r="AY1089" s="664" t="str">
        <f>IF(日報入力!H1089,AT1089/(((F1089-J1089)*60)/E1089),"")</f>
        <v/>
      </c>
      <c r="AZ1089" s="664" t="str">
        <f>IF(日報入力!I1089,AT1089/((G1089*60)/E1089),"")</f>
        <v/>
      </c>
      <c r="BA1089" s="296" t="str">
        <f>IF(日報入力!G1089,G1089/F1089,"")</f>
        <v/>
      </c>
      <c r="BB1089" s="386" t="e">
        <f t="shared" si="69"/>
        <v>#VALUE!</v>
      </c>
      <c r="BC1089" s="386" t="e">
        <f t="shared" si="70"/>
        <v>#VALUE!</v>
      </c>
      <c r="BD1089" s="80">
        <f>日報入力!AU1089</f>
        <v>0</v>
      </c>
      <c r="BE1089" s="534" t="str">
        <f>IF(日報入力!AV1089,日報入力!AV1089,"")</f>
        <v/>
      </c>
      <c r="BF1089" s="534" t="str">
        <f>IF(日報入力!AW1089,日報入力!AW1089,"")</f>
        <v/>
      </c>
      <c r="BG1089" s="398" t="str">
        <f>IF(日報入力!G1089,日報入力!K1089*日報入力!D1089*日報入力!BC1089,"")</f>
        <v/>
      </c>
    </row>
    <row r="1090" spans="1:59" ht="20.25" hidden="1" customHeight="1" x14ac:dyDescent="0.15">
      <c r="A1090" s="302" t="str">
        <f>IF(日報入力!G1090="","",日報入力!G1090)</f>
        <v/>
      </c>
      <c r="B1090" s="291" t="str">
        <f>IF(日報入力!G1090="","",日報入力!H1090)</f>
        <v/>
      </c>
      <c r="C1090" s="291" t="str">
        <f>IF(日報入力!G1090="","",日報入力!I1090)</f>
        <v/>
      </c>
      <c r="D1090" s="291" t="str">
        <f>IF(日報入力!G1090="","",日報入力!J1090)</f>
        <v/>
      </c>
      <c r="E1090" s="291" t="str">
        <f>IF(日報入力!G1090="","",日報入力!K1090)</f>
        <v/>
      </c>
      <c r="F1090" s="291" t="str">
        <f>IF(日報入力!G1090="","",日報入力!L1090)</f>
        <v/>
      </c>
      <c r="G1090" s="291" t="str">
        <f>IF(日報入力!G1090="","",日報入力!L1090-日報入力!O1090-日報入力!P1090-日報入力!Q1090-日報入力!R1090-日報入力!S1090-日報入力!T1090-日報入力!U1090-日報入力!V1090-日報入力!W1090-日報入力!X1090-日報入力!Y1090-日報入力!Z1090)</f>
        <v/>
      </c>
      <c r="H1090" s="291" t="str">
        <f>IF(日報入力!G1090="","",IF(日報入力!M1090&gt;=0,日報入力!M1090*F1090,F1090))</f>
        <v/>
      </c>
      <c r="I1090" s="291" t="str">
        <f>IF(日報入力!G1090="","",日報入力!O1090)</f>
        <v/>
      </c>
      <c r="J1090" s="291" t="str">
        <f>IF(日報入力!G1090="","",日報入力!P1090)</f>
        <v/>
      </c>
      <c r="K1090" s="291" t="str">
        <f>IF(日報入力!G1090="","",日報入力!Q1090)</f>
        <v/>
      </c>
      <c r="L1090" s="291" t="str">
        <f>IF(日報入力!G1090="","",日報入力!R1090)</f>
        <v/>
      </c>
      <c r="M1090" s="291" t="str">
        <f>IF(日報入力!G1090="","",日報入力!S1090)</f>
        <v/>
      </c>
      <c r="N1090" s="291" t="str">
        <f>IF(日報入力!G1090="","",日報入力!T1090)</f>
        <v/>
      </c>
      <c r="O1090" s="291" t="str">
        <f>IF(日報入力!G1090="","",日報入力!U1090)</f>
        <v/>
      </c>
      <c r="P1090" s="291" t="str">
        <f>IF(日報入力!G1090="","",日報入力!V1090)</f>
        <v/>
      </c>
      <c r="Q1090" s="291" t="str">
        <f>IF(日報入力!G1090="","",日報入力!W1090)</f>
        <v/>
      </c>
      <c r="R1090" s="291" t="str">
        <f>IF(日報入力!G1090="","",日報入力!X1090)</f>
        <v/>
      </c>
      <c r="S1090" s="291" t="str">
        <f>IF(日報入力!G1090="","",日報入力!Y1090)</f>
        <v/>
      </c>
      <c r="T1090" s="291" t="str">
        <f>IF(日報入力!G1090="","",日報入力!Z1090)</f>
        <v/>
      </c>
      <c r="U1090" s="291" t="str">
        <f>IF(日報入力!G1090="","",日報入力!AA1090)</f>
        <v/>
      </c>
      <c r="V1090" s="378" t="str">
        <f>IF(日報入力!G1090="","",日報入力!AB1090)</f>
        <v/>
      </c>
      <c r="W1090" s="291" t="str">
        <f>IF(日報入力!G1090="","",日報入力!AC1090)</f>
        <v/>
      </c>
      <c r="X1090" s="291" t="str">
        <f>IF(日報入力!G1090="","",日報入力!AD1090)</f>
        <v/>
      </c>
      <c r="Y1090" s="291" t="str">
        <f>IF(日報入力!G1090="","",日報入力!AE1090)</f>
        <v/>
      </c>
      <c r="Z1090" s="291" t="str">
        <f>IF(日報入力!G1090="","",日報入力!AF1090)</f>
        <v/>
      </c>
      <c r="AA1090" s="291" t="str">
        <f>IF(日報入力!G1090="","",日報入力!AG1090)</f>
        <v/>
      </c>
      <c r="AB1090" s="291" t="str">
        <f>IF(日報入力!G1090="","",日報入力!AH1090)</f>
        <v/>
      </c>
      <c r="AC1090" s="291" t="str">
        <f>IF(日報入力!G1090="","",日報入力!AI1090)</f>
        <v/>
      </c>
      <c r="AD1090" s="291" t="str">
        <f>IF(日報入力!G1090="","",日報入力!AJ1090)</f>
        <v/>
      </c>
      <c r="AE1090" s="292" t="str">
        <f>IF(日報入力!G1090="","",日報入力!E1090)</f>
        <v/>
      </c>
      <c r="AF1090" s="293" t="str">
        <f>IF(日報入力!G1090="","",日報入力!AK1090)</f>
        <v/>
      </c>
      <c r="AG1090" s="293" t="str">
        <f>IF(日報入力!G1090="","",日報入力!AL1090)</f>
        <v/>
      </c>
      <c r="AH1090" s="293" t="str">
        <f>IF(日報入力!G1090="","",日報入力!AM1090)</f>
        <v/>
      </c>
      <c r="AI1090" s="294" t="str">
        <f>IF(日報入力!G1090&gt;0,日報入力!D1090*日報入力!K1090*日報入力!AL1090,"")</f>
        <v/>
      </c>
      <c r="AJ1090" s="294" t="str">
        <f>IF(日報入力!G1090&gt;0,日報入力!E1090*日報入力!AL1090,"")</f>
        <v/>
      </c>
      <c r="AK1090" s="294" t="str">
        <f>IF(日報入力!G1090&gt;0,AI1090-AJ1090,"")</f>
        <v/>
      </c>
      <c r="AL1090" s="292" t="str">
        <f>IF(日報入力!G1090&gt;0,日報入力!E1090*日報入力!AM1090,"")</f>
        <v/>
      </c>
      <c r="AM1090" s="292" t="str">
        <f>IF(日報入力!G1090&gt;0,日報入力!AB1090*日報入力!AM1090,"")</f>
        <v/>
      </c>
      <c r="AN1090" s="68" t="str">
        <f>IF(日報入力!G1090&gt;0,日報入力!C1090,"")</f>
        <v/>
      </c>
      <c r="AO1090" s="68" t="str">
        <f>日報入力!B1090</f>
        <v/>
      </c>
      <c r="AP1090" s="68" t="str">
        <f>IF(日報入力!AQ1090,日報入力!BA1090,"")</f>
        <v/>
      </c>
      <c r="AQ1090" s="68" t="str">
        <f>IF(日報入力!AR1090,日報入力!BB1090,"")</f>
        <v/>
      </c>
      <c r="AR1090" s="68" t="str">
        <f>IF(日報入力!AS1090,"N勤","")</f>
        <v/>
      </c>
      <c r="AS1090" s="295" t="e">
        <f t="shared" si="68"/>
        <v>#VALUE!</v>
      </c>
      <c r="AT1090" s="439" t="str">
        <f>日報入力!AY1090</f>
        <v/>
      </c>
      <c r="AU1090" s="518" t="str">
        <f>IF(日報入力!G1090,G1090*60/E1090,"")</f>
        <v/>
      </c>
      <c r="AV1090" s="528" t="str">
        <f>IF(日報入力!AT1090,日報入力!AT1090,"")</f>
        <v/>
      </c>
      <c r="AW1090" s="529" t="str">
        <f>IF(日報入力!AT1090,AE1090/日報入力!AT1090,"")</f>
        <v/>
      </c>
      <c r="AX1090" s="530" t="e">
        <f>IF(1&lt;日報集計!AT1090,AT1090/(((F1090-I1090-J1090-N1090-O1090)*60)/(E1090)),"")</f>
        <v>#VALUE!</v>
      </c>
      <c r="AY1090" s="664" t="str">
        <f>IF(日報入力!H1090,AT1090/(((F1090-J1090)*60)/E1090),"")</f>
        <v/>
      </c>
      <c r="AZ1090" s="664" t="str">
        <f>IF(日報入力!I1090,AT1090/((G1090*60)/E1090),"")</f>
        <v/>
      </c>
      <c r="BA1090" s="296" t="str">
        <f>IF(日報入力!G1090,G1090/F1090,"")</f>
        <v/>
      </c>
      <c r="BB1090" s="386" t="e">
        <f t="shared" si="69"/>
        <v>#VALUE!</v>
      </c>
      <c r="BC1090" s="386" t="e">
        <f t="shared" si="70"/>
        <v>#VALUE!</v>
      </c>
      <c r="BD1090" s="80">
        <f>日報入力!AU1090</f>
        <v>0</v>
      </c>
      <c r="BE1090" s="534" t="str">
        <f>IF(日報入力!AV1090,日報入力!AV1090,"")</f>
        <v/>
      </c>
      <c r="BF1090" s="534" t="str">
        <f>IF(日報入力!AW1090,日報入力!AW1090,"")</f>
        <v/>
      </c>
      <c r="BG1090" s="398" t="str">
        <f>IF(日報入力!G1090,日報入力!K1090*日報入力!D1090*日報入力!BC1090,"")</f>
        <v/>
      </c>
    </row>
    <row r="1091" spans="1:59" ht="20.25" hidden="1" customHeight="1" x14ac:dyDescent="0.15">
      <c r="A1091" s="302" t="str">
        <f>IF(日報入力!G1091="","",日報入力!G1091)</f>
        <v/>
      </c>
      <c r="B1091" s="291" t="str">
        <f>IF(日報入力!G1091="","",日報入力!H1091)</f>
        <v/>
      </c>
      <c r="C1091" s="291" t="str">
        <f>IF(日報入力!G1091="","",日報入力!I1091)</f>
        <v/>
      </c>
      <c r="D1091" s="291" t="str">
        <f>IF(日報入力!G1091="","",日報入力!J1091)</f>
        <v/>
      </c>
      <c r="E1091" s="291" t="str">
        <f>IF(日報入力!G1091="","",日報入力!K1091)</f>
        <v/>
      </c>
      <c r="F1091" s="291" t="str">
        <f>IF(日報入力!G1091="","",日報入力!L1091)</f>
        <v/>
      </c>
      <c r="G1091" s="291" t="str">
        <f>IF(日報入力!G1091="","",日報入力!L1091-日報入力!O1091-日報入力!P1091-日報入力!Q1091-日報入力!R1091-日報入力!S1091-日報入力!T1091-日報入力!U1091-日報入力!V1091-日報入力!W1091-日報入力!X1091-日報入力!Y1091-日報入力!Z1091)</f>
        <v/>
      </c>
      <c r="H1091" s="291" t="str">
        <f>IF(日報入力!G1091="","",IF(日報入力!M1091&gt;=0,日報入力!M1091*F1091,F1091))</f>
        <v/>
      </c>
      <c r="I1091" s="291" t="str">
        <f>IF(日報入力!G1091="","",日報入力!O1091)</f>
        <v/>
      </c>
      <c r="J1091" s="291" t="str">
        <f>IF(日報入力!G1091="","",日報入力!P1091)</f>
        <v/>
      </c>
      <c r="K1091" s="291" t="str">
        <f>IF(日報入力!G1091="","",日報入力!Q1091)</f>
        <v/>
      </c>
      <c r="L1091" s="291" t="str">
        <f>IF(日報入力!G1091="","",日報入力!R1091)</f>
        <v/>
      </c>
      <c r="M1091" s="291" t="str">
        <f>IF(日報入力!G1091="","",日報入力!S1091)</f>
        <v/>
      </c>
      <c r="N1091" s="291" t="str">
        <f>IF(日報入力!G1091="","",日報入力!T1091)</f>
        <v/>
      </c>
      <c r="O1091" s="291" t="str">
        <f>IF(日報入力!G1091="","",日報入力!U1091)</f>
        <v/>
      </c>
      <c r="P1091" s="291" t="str">
        <f>IF(日報入力!G1091="","",日報入力!V1091)</f>
        <v/>
      </c>
      <c r="Q1091" s="291" t="str">
        <f>IF(日報入力!G1091="","",日報入力!W1091)</f>
        <v/>
      </c>
      <c r="R1091" s="291" t="str">
        <f>IF(日報入力!G1091="","",日報入力!X1091)</f>
        <v/>
      </c>
      <c r="S1091" s="291" t="str">
        <f>IF(日報入力!G1091="","",日報入力!Y1091)</f>
        <v/>
      </c>
      <c r="T1091" s="291" t="str">
        <f>IF(日報入力!G1091="","",日報入力!Z1091)</f>
        <v/>
      </c>
      <c r="U1091" s="291" t="str">
        <f>IF(日報入力!G1091="","",日報入力!AA1091)</f>
        <v/>
      </c>
      <c r="V1091" s="378" t="str">
        <f>IF(日報入力!G1091="","",日報入力!AB1091)</f>
        <v/>
      </c>
      <c r="W1091" s="291" t="str">
        <f>IF(日報入力!G1091="","",日報入力!AC1091)</f>
        <v/>
      </c>
      <c r="X1091" s="291" t="str">
        <f>IF(日報入力!G1091="","",日報入力!AD1091)</f>
        <v/>
      </c>
      <c r="Y1091" s="291" t="str">
        <f>IF(日報入力!G1091="","",日報入力!AE1091)</f>
        <v/>
      </c>
      <c r="Z1091" s="291" t="str">
        <f>IF(日報入力!G1091="","",日報入力!AF1091)</f>
        <v/>
      </c>
      <c r="AA1091" s="291" t="str">
        <f>IF(日報入力!G1091="","",日報入力!AG1091)</f>
        <v/>
      </c>
      <c r="AB1091" s="291" t="str">
        <f>IF(日報入力!G1091="","",日報入力!AH1091)</f>
        <v/>
      </c>
      <c r="AC1091" s="291" t="str">
        <f>IF(日報入力!G1091="","",日報入力!AI1091)</f>
        <v/>
      </c>
      <c r="AD1091" s="291" t="str">
        <f>IF(日報入力!G1091="","",日報入力!AJ1091)</f>
        <v/>
      </c>
      <c r="AE1091" s="292" t="str">
        <f>IF(日報入力!G1091="","",日報入力!E1091)</f>
        <v/>
      </c>
      <c r="AF1091" s="293" t="str">
        <f>IF(日報入力!G1091="","",日報入力!AK1091)</f>
        <v/>
      </c>
      <c r="AG1091" s="293" t="str">
        <f>IF(日報入力!G1091="","",日報入力!AL1091)</f>
        <v/>
      </c>
      <c r="AH1091" s="293" t="str">
        <f>IF(日報入力!G1091="","",日報入力!AM1091)</f>
        <v/>
      </c>
      <c r="AI1091" s="294" t="str">
        <f>IF(日報入力!G1091&gt;0,日報入力!D1091*日報入力!K1091*日報入力!AL1091,"")</f>
        <v/>
      </c>
      <c r="AJ1091" s="294" t="str">
        <f>IF(日報入力!G1091&gt;0,日報入力!E1091*日報入力!AL1091,"")</f>
        <v/>
      </c>
      <c r="AK1091" s="294" t="str">
        <f>IF(日報入力!G1091&gt;0,AI1091-AJ1091,"")</f>
        <v/>
      </c>
      <c r="AL1091" s="292" t="str">
        <f>IF(日報入力!G1091&gt;0,日報入力!E1091*日報入力!AM1091,"")</f>
        <v/>
      </c>
      <c r="AM1091" s="292" t="str">
        <f>IF(日報入力!G1091&gt;0,日報入力!AB1091*日報入力!AM1091,"")</f>
        <v/>
      </c>
      <c r="AN1091" s="68" t="str">
        <f>IF(日報入力!G1091&gt;0,日報入力!C1091,"")</f>
        <v/>
      </c>
      <c r="AO1091" s="68" t="str">
        <f>日報入力!B1091</f>
        <v/>
      </c>
      <c r="AP1091" s="68" t="str">
        <f>IF(日報入力!AQ1091,日報入力!BA1091,"")</f>
        <v/>
      </c>
      <c r="AQ1091" s="68" t="str">
        <f>IF(日報入力!AR1091,日報入力!BB1091,"")</f>
        <v/>
      </c>
      <c r="AR1091" s="68" t="str">
        <f>IF(日報入力!AS1091,"N勤","")</f>
        <v/>
      </c>
      <c r="AS1091" s="295" t="e">
        <f t="shared" si="68"/>
        <v>#VALUE!</v>
      </c>
      <c r="AT1091" s="439" t="str">
        <f>日報入力!AY1091</f>
        <v/>
      </c>
      <c r="AU1091" s="518" t="str">
        <f>IF(日報入力!G1091,G1091*60/E1091,"")</f>
        <v/>
      </c>
      <c r="AV1091" s="528" t="str">
        <f>IF(日報入力!AT1091,日報入力!AT1091,"")</f>
        <v/>
      </c>
      <c r="AW1091" s="529" t="str">
        <f>IF(日報入力!AT1091,AE1091/日報入力!AT1091,"")</f>
        <v/>
      </c>
      <c r="AX1091" s="530" t="e">
        <f>IF(1&lt;日報集計!AT1091,AT1091/(((F1091-I1091-J1091-N1091-O1091)*60)/(E1091)),"")</f>
        <v>#VALUE!</v>
      </c>
      <c r="AY1091" s="664" t="str">
        <f>IF(日報入力!H1091,AT1091/(((F1091-J1091)*60)/E1091),"")</f>
        <v/>
      </c>
      <c r="AZ1091" s="664" t="str">
        <f>IF(日報入力!I1091,AT1091/((G1091*60)/E1091),"")</f>
        <v/>
      </c>
      <c r="BA1091" s="296" t="str">
        <f>IF(日報入力!G1091,G1091/F1091,"")</f>
        <v/>
      </c>
      <c r="BB1091" s="386" t="e">
        <f t="shared" si="69"/>
        <v>#VALUE!</v>
      </c>
      <c r="BC1091" s="386" t="e">
        <f t="shared" si="70"/>
        <v>#VALUE!</v>
      </c>
      <c r="BD1091" s="80">
        <f>日報入力!AU1091</f>
        <v>0</v>
      </c>
      <c r="BE1091" s="534" t="str">
        <f>IF(日報入力!AV1091,日報入力!AV1091,"")</f>
        <v/>
      </c>
      <c r="BF1091" s="534" t="str">
        <f>IF(日報入力!AW1091,日報入力!AW1091,"")</f>
        <v/>
      </c>
      <c r="BG1091" s="398" t="str">
        <f>IF(日報入力!G1091,日報入力!K1091*日報入力!D1091*日報入力!BC1091,"")</f>
        <v/>
      </c>
    </row>
    <row r="1092" spans="1:59" ht="20.25" hidden="1" customHeight="1" x14ac:dyDescent="0.15">
      <c r="A1092" s="302" t="str">
        <f>IF(日報入力!G1092="","",日報入力!G1092)</f>
        <v/>
      </c>
      <c r="B1092" s="291" t="str">
        <f>IF(日報入力!G1092="","",日報入力!H1092)</f>
        <v/>
      </c>
      <c r="C1092" s="291" t="str">
        <f>IF(日報入力!G1092="","",日報入力!I1092)</f>
        <v/>
      </c>
      <c r="D1092" s="291" t="str">
        <f>IF(日報入力!G1092="","",日報入力!J1092)</f>
        <v/>
      </c>
      <c r="E1092" s="291" t="str">
        <f>IF(日報入力!G1092="","",日報入力!K1092)</f>
        <v/>
      </c>
      <c r="F1092" s="291" t="str">
        <f>IF(日報入力!G1092="","",日報入力!L1092)</f>
        <v/>
      </c>
      <c r="G1092" s="291" t="str">
        <f>IF(日報入力!G1092="","",日報入力!L1092-日報入力!O1092-日報入力!P1092-日報入力!Q1092-日報入力!R1092-日報入力!S1092-日報入力!T1092-日報入力!U1092-日報入力!V1092-日報入力!W1092-日報入力!X1092-日報入力!Y1092-日報入力!Z1092)</f>
        <v/>
      </c>
      <c r="H1092" s="291" t="str">
        <f>IF(日報入力!G1092="","",IF(日報入力!M1092&gt;=0,日報入力!M1092*F1092,F1092))</f>
        <v/>
      </c>
      <c r="I1092" s="291" t="str">
        <f>IF(日報入力!G1092="","",日報入力!O1092)</f>
        <v/>
      </c>
      <c r="J1092" s="291" t="str">
        <f>IF(日報入力!G1092="","",日報入力!P1092)</f>
        <v/>
      </c>
      <c r="K1092" s="291" t="str">
        <f>IF(日報入力!G1092="","",日報入力!Q1092)</f>
        <v/>
      </c>
      <c r="L1092" s="291" t="str">
        <f>IF(日報入力!G1092="","",日報入力!R1092)</f>
        <v/>
      </c>
      <c r="M1092" s="291" t="str">
        <f>IF(日報入力!G1092="","",日報入力!S1092)</f>
        <v/>
      </c>
      <c r="N1092" s="291" t="str">
        <f>IF(日報入力!G1092="","",日報入力!T1092)</f>
        <v/>
      </c>
      <c r="O1092" s="291" t="str">
        <f>IF(日報入力!G1092="","",日報入力!U1092)</f>
        <v/>
      </c>
      <c r="P1092" s="291" t="str">
        <f>IF(日報入力!G1092="","",日報入力!V1092)</f>
        <v/>
      </c>
      <c r="Q1092" s="291" t="str">
        <f>IF(日報入力!G1092="","",日報入力!W1092)</f>
        <v/>
      </c>
      <c r="R1092" s="291" t="str">
        <f>IF(日報入力!G1092="","",日報入力!X1092)</f>
        <v/>
      </c>
      <c r="S1092" s="291" t="str">
        <f>IF(日報入力!G1092="","",日報入力!Y1092)</f>
        <v/>
      </c>
      <c r="T1092" s="291" t="str">
        <f>IF(日報入力!G1092="","",日報入力!Z1092)</f>
        <v/>
      </c>
      <c r="U1092" s="291" t="str">
        <f>IF(日報入力!G1092="","",日報入力!AA1092)</f>
        <v/>
      </c>
      <c r="V1092" s="378" t="str">
        <f>IF(日報入力!G1092="","",日報入力!AB1092)</f>
        <v/>
      </c>
      <c r="W1092" s="291" t="str">
        <f>IF(日報入力!G1092="","",日報入力!AC1092)</f>
        <v/>
      </c>
      <c r="X1092" s="291" t="str">
        <f>IF(日報入力!G1092="","",日報入力!AD1092)</f>
        <v/>
      </c>
      <c r="Y1092" s="291" t="str">
        <f>IF(日報入力!G1092="","",日報入力!AE1092)</f>
        <v/>
      </c>
      <c r="Z1092" s="291" t="str">
        <f>IF(日報入力!G1092="","",日報入力!AF1092)</f>
        <v/>
      </c>
      <c r="AA1092" s="291" t="str">
        <f>IF(日報入力!G1092="","",日報入力!AG1092)</f>
        <v/>
      </c>
      <c r="AB1092" s="291" t="str">
        <f>IF(日報入力!G1092="","",日報入力!AH1092)</f>
        <v/>
      </c>
      <c r="AC1092" s="291" t="str">
        <f>IF(日報入力!G1092="","",日報入力!AI1092)</f>
        <v/>
      </c>
      <c r="AD1092" s="291" t="str">
        <f>IF(日報入力!G1092="","",日報入力!AJ1092)</f>
        <v/>
      </c>
      <c r="AE1092" s="292" t="str">
        <f>IF(日報入力!G1092="","",日報入力!E1092)</f>
        <v/>
      </c>
      <c r="AF1092" s="293" t="str">
        <f>IF(日報入力!G1092="","",日報入力!AK1092)</f>
        <v/>
      </c>
      <c r="AG1092" s="293" t="str">
        <f>IF(日報入力!G1092="","",日報入力!AL1092)</f>
        <v/>
      </c>
      <c r="AH1092" s="293" t="str">
        <f>IF(日報入力!G1092="","",日報入力!AM1092)</f>
        <v/>
      </c>
      <c r="AI1092" s="294" t="str">
        <f>IF(日報入力!G1092&gt;0,日報入力!D1092*日報入力!K1092*日報入力!AL1092,"")</f>
        <v/>
      </c>
      <c r="AJ1092" s="294" t="str">
        <f>IF(日報入力!G1092&gt;0,日報入力!E1092*日報入力!AL1092,"")</f>
        <v/>
      </c>
      <c r="AK1092" s="294" t="str">
        <f>IF(日報入力!G1092&gt;0,AI1092-AJ1092,"")</f>
        <v/>
      </c>
      <c r="AL1092" s="292" t="str">
        <f>IF(日報入力!G1092&gt;0,日報入力!E1092*日報入力!AM1092,"")</f>
        <v/>
      </c>
      <c r="AM1092" s="292" t="str">
        <f>IF(日報入力!G1092&gt;0,日報入力!AB1092*日報入力!AM1092,"")</f>
        <v/>
      </c>
      <c r="AN1092" s="68" t="str">
        <f>IF(日報入力!G1092&gt;0,日報入力!C1092,"")</f>
        <v/>
      </c>
      <c r="AO1092" s="68" t="str">
        <f>日報入力!B1092</f>
        <v/>
      </c>
      <c r="AP1092" s="68" t="str">
        <f>IF(日報入力!AQ1092,日報入力!BA1092,"")</f>
        <v/>
      </c>
      <c r="AQ1092" s="68" t="str">
        <f>IF(日報入力!AR1092,日報入力!BB1092,"")</f>
        <v/>
      </c>
      <c r="AR1092" s="68" t="str">
        <f>IF(日報入力!AS1092,"N勤","")</f>
        <v/>
      </c>
      <c r="AS1092" s="295" t="e">
        <f t="shared" si="68"/>
        <v>#VALUE!</v>
      </c>
      <c r="AT1092" s="439" t="str">
        <f>日報入力!AY1092</f>
        <v/>
      </c>
      <c r="AU1092" s="518" t="str">
        <f>IF(日報入力!G1092,G1092*60/E1092,"")</f>
        <v/>
      </c>
      <c r="AV1092" s="528" t="str">
        <f>IF(日報入力!AT1092,日報入力!AT1092,"")</f>
        <v/>
      </c>
      <c r="AW1092" s="529" t="str">
        <f>IF(日報入力!AT1092,AE1092/日報入力!AT1092,"")</f>
        <v/>
      </c>
      <c r="AX1092" s="530" t="e">
        <f>IF(1&lt;日報集計!AT1092,AT1092/(((F1092-I1092-J1092-N1092-O1092)*60)/(E1092)),"")</f>
        <v>#VALUE!</v>
      </c>
      <c r="AY1092" s="664" t="str">
        <f>IF(日報入力!H1092,AT1092/(((F1092-J1092)*60)/E1092),"")</f>
        <v/>
      </c>
      <c r="AZ1092" s="664" t="str">
        <f>IF(日報入力!I1092,AT1092/((G1092*60)/E1092),"")</f>
        <v/>
      </c>
      <c r="BA1092" s="296" t="str">
        <f>IF(日報入力!G1092,G1092/F1092,"")</f>
        <v/>
      </c>
      <c r="BB1092" s="386" t="e">
        <f t="shared" si="69"/>
        <v>#VALUE!</v>
      </c>
      <c r="BC1092" s="386" t="e">
        <f t="shared" si="70"/>
        <v>#VALUE!</v>
      </c>
      <c r="BD1092" s="80">
        <f>日報入力!AU1092</f>
        <v>0</v>
      </c>
      <c r="BE1092" s="534" t="str">
        <f>IF(日報入力!AV1092,日報入力!AV1092,"")</f>
        <v/>
      </c>
      <c r="BF1092" s="534" t="str">
        <f>IF(日報入力!AW1092,日報入力!AW1092,"")</f>
        <v/>
      </c>
      <c r="BG1092" s="398" t="str">
        <f>IF(日報入力!G1092,日報入力!K1092*日報入力!D1092*日報入力!BC1092,"")</f>
        <v/>
      </c>
    </row>
    <row r="1093" spans="1:59" ht="20.25" hidden="1" customHeight="1" x14ac:dyDescent="0.15">
      <c r="A1093" s="302" t="str">
        <f>IF(日報入力!G1093="","",日報入力!G1093)</f>
        <v/>
      </c>
      <c r="B1093" s="291" t="str">
        <f>IF(日報入力!G1093="","",日報入力!H1093)</f>
        <v/>
      </c>
      <c r="C1093" s="291" t="str">
        <f>IF(日報入力!G1093="","",日報入力!I1093)</f>
        <v/>
      </c>
      <c r="D1093" s="291" t="str">
        <f>IF(日報入力!G1093="","",日報入力!J1093)</f>
        <v/>
      </c>
      <c r="E1093" s="291" t="str">
        <f>IF(日報入力!G1093="","",日報入力!K1093)</f>
        <v/>
      </c>
      <c r="F1093" s="291" t="str">
        <f>IF(日報入力!G1093="","",日報入力!L1093)</f>
        <v/>
      </c>
      <c r="G1093" s="291" t="str">
        <f>IF(日報入力!G1093="","",日報入力!L1093-日報入力!O1093-日報入力!P1093-日報入力!Q1093-日報入力!R1093-日報入力!S1093-日報入力!T1093-日報入力!U1093-日報入力!V1093-日報入力!W1093-日報入力!X1093-日報入力!Y1093-日報入力!Z1093)</f>
        <v/>
      </c>
      <c r="H1093" s="291" t="str">
        <f>IF(日報入力!G1093="","",IF(日報入力!M1093&gt;=0,日報入力!M1093*F1093,F1093))</f>
        <v/>
      </c>
      <c r="I1093" s="291" t="str">
        <f>IF(日報入力!G1093="","",日報入力!O1093)</f>
        <v/>
      </c>
      <c r="J1093" s="291" t="str">
        <f>IF(日報入力!G1093="","",日報入力!P1093)</f>
        <v/>
      </c>
      <c r="K1093" s="291" t="str">
        <f>IF(日報入力!G1093="","",日報入力!Q1093)</f>
        <v/>
      </c>
      <c r="L1093" s="291" t="str">
        <f>IF(日報入力!G1093="","",日報入力!R1093)</f>
        <v/>
      </c>
      <c r="M1093" s="291" t="str">
        <f>IF(日報入力!G1093="","",日報入力!S1093)</f>
        <v/>
      </c>
      <c r="N1093" s="291" t="str">
        <f>IF(日報入力!G1093="","",日報入力!T1093)</f>
        <v/>
      </c>
      <c r="O1093" s="291" t="str">
        <f>IF(日報入力!G1093="","",日報入力!U1093)</f>
        <v/>
      </c>
      <c r="P1093" s="291" t="str">
        <f>IF(日報入力!G1093="","",日報入力!V1093)</f>
        <v/>
      </c>
      <c r="Q1093" s="291" t="str">
        <f>IF(日報入力!G1093="","",日報入力!W1093)</f>
        <v/>
      </c>
      <c r="R1093" s="291" t="str">
        <f>IF(日報入力!G1093="","",日報入力!X1093)</f>
        <v/>
      </c>
      <c r="S1093" s="291" t="str">
        <f>IF(日報入力!G1093="","",日報入力!Y1093)</f>
        <v/>
      </c>
      <c r="T1093" s="291" t="str">
        <f>IF(日報入力!G1093="","",日報入力!Z1093)</f>
        <v/>
      </c>
      <c r="U1093" s="291" t="str">
        <f>IF(日報入力!G1093="","",日報入力!AA1093)</f>
        <v/>
      </c>
      <c r="V1093" s="378" t="str">
        <f>IF(日報入力!G1093="","",日報入力!AB1093)</f>
        <v/>
      </c>
      <c r="W1093" s="291" t="str">
        <f>IF(日報入力!G1093="","",日報入力!AC1093)</f>
        <v/>
      </c>
      <c r="X1093" s="291" t="str">
        <f>IF(日報入力!G1093="","",日報入力!AD1093)</f>
        <v/>
      </c>
      <c r="Y1093" s="291" t="str">
        <f>IF(日報入力!G1093="","",日報入力!AE1093)</f>
        <v/>
      </c>
      <c r="Z1093" s="291" t="str">
        <f>IF(日報入力!G1093="","",日報入力!AF1093)</f>
        <v/>
      </c>
      <c r="AA1093" s="291" t="str">
        <f>IF(日報入力!G1093="","",日報入力!AG1093)</f>
        <v/>
      </c>
      <c r="AB1093" s="291" t="str">
        <f>IF(日報入力!G1093="","",日報入力!AH1093)</f>
        <v/>
      </c>
      <c r="AC1093" s="291" t="str">
        <f>IF(日報入力!G1093="","",日報入力!AI1093)</f>
        <v/>
      </c>
      <c r="AD1093" s="291" t="str">
        <f>IF(日報入力!G1093="","",日報入力!AJ1093)</f>
        <v/>
      </c>
      <c r="AE1093" s="292" t="str">
        <f>IF(日報入力!G1093="","",日報入力!E1093)</f>
        <v/>
      </c>
      <c r="AF1093" s="293" t="str">
        <f>IF(日報入力!G1093="","",日報入力!AK1093)</f>
        <v/>
      </c>
      <c r="AG1093" s="293" t="str">
        <f>IF(日報入力!G1093="","",日報入力!AL1093)</f>
        <v/>
      </c>
      <c r="AH1093" s="293" t="str">
        <f>IF(日報入力!G1093="","",日報入力!AM1093)</f>
        <v/>
      </c>
      <c r="AI1093" s="294" t="str">
        <f>IF(日報入力!G1093&gt;0,日報入力!D1093*日報入力!K1093*日報入力!AL1093,"")</f>
        <v/>
      </c>
      <c r="AJ1093" s="294" t="str">
        <f>IF(日報入力!G1093&gt;0,日報入力!E1093*日報入力!AL1093,"")</f>
        <v/>
      </c>
      <c r="AK1093" s="294" t="str">
        <f>IF(日報入力!G1093&gt;0,AI1093-AJ1093,"")</f>
        <v/>
      </c>
      <c r="AL1093" s="292" t="str">
        <f>IF(日報入力!G1093&gt;0,日報入力!E1093*日報入力!AM1093,"")</f>
        <v/>
      </c>
      <c r="AM1093" s="292" t="str">
        <f>IF(日報入力!G1093&gt;0,日報入力!AB1093*日報入力!AM1093,"")</f>
        <v/>
      </c>
      <c r="AN1093" s="68" t="str">
        <f>IF(日報入力!G1093&gt;0,日報入力!C1093,"")</f>
        <v/>
      </c>
      <c r="AO1093" s="68" t="str">
        <f>日報入力!B1093</f>
        <v/>
      </c>
      <c r="AP1093" s="68" t="str">
        <f>IF(日報入力!AQ1093,日報入力!BA1093,"")</f>
        <v/>
      </c>
      <c r="AQ1093" s="68" t="str">
        <f>IF(日報入力!AR1093,日報入力!BB1093,"")</f>
        <v/>
      </c>
      <c r="AR1093" s="68" t="str">
        <f>IF(日報入力!AS1093,"N勤","")</f>
        <v/>
      </c>
      <c r="AS1093" s="295" t="e">
        <f t="shared" si="68"/>
        <v>#VALUE!</v>
      </c>
      <c r="AT1093" s="439" t="str">
        <f>日報入力!AY1093</f>
        <v/>
      </c>
      <c r="AU1093" s="518" t="str">
        <f>IF(日報入力!G1093,G1093*60/E1093,"")</f>
        <v/>
      </c>
      <c r="AV1093" s="528" t="str">
        <f>IF(日報入力!AT1093,日報入力!AT1093,"")</f>
        <v/>
      </c>
      <c r="AW1093" s="529" t="str">
        <f>IF(日報入力!AT1093,AE1093/日報入力!AT1093,"")</f>
        <v/>
      </c>
      <c r="AX1093" s="530" t="e">
        <f>IF(1&lt;日報集計!AT1093,AT1093/(((F1093-I1093-J1093-N1093-O1093)*60)/(E1093)),"")</f>
        <v>#VALUE!</v>
      </c>
      <c r="AY1093" s="664" t="str">
        <f>IF(日報入力!H1093,AT1093/(((F1093-J1093)*60)/E1093),"")</f>
        <v/>
      </c>
      <c r="AZ1093" s="664" t="str">
        <f>IF(日報入力!I1093,AT1093/((G1093*60)/E1093),"")</f>
        <v/>
      </c>
      <c r="BA1093" s="296" t="str">
        <f>IF(日報入力!G1093,G1093/F1093,"")</f>
        <v/>
      </c>
      <c r="BB1093" s="386" t="e">
        <f t="shared" si="69"/>
        <v>#VALUE!</v>
      </c>
      <c r="BC1093" s="386" t="e">
        <f t="shared" si="70"/>
        <v>#VALUE!</v>
      </c>
      <c r="BD1093" s="80">
        <f>日報入力!AU1093</f>
        <v>0</v>
      </c>
      <c r="BE1093" s="534" t="str">
        <f>IF(日報入力!AV1093,日報入力!AV1093,"")</f>
        <v/>
      </c>
      <c r="BF1093" s="534" t="str">
        <f>IF(日報入力!AW1093,日報入力!AW1093,"")</f>
        <v/>
      </c>
      <c r="BG1093" s="398" t="str">
        <f>IF(日報入力!G1093,日報入力!K1093*日報入力!D1093*日報入力!BC1093,"")</f>
        <v/>
      </c>
    </row>
    <row r="1094" spans="1:59" ht="20.25" hidden="1" customHeight="1" x14ac:dyDescent="0.15">
      <c r="A1094" s="302" t="str">
        <f>IF(日報入力!G1094="","",日報入力!G1094)</f>
        <v/>
      </c>
      <c r="B1094" s="291" t="str">
        <f>IF(日報入力!G1094="","",日報入力!H1094)</f>
        <v/>
      </c>
      <c r="C1094" s="291" t="str">
        <f>IF(日報入力!G1094="","",日報入力!I1094)</f>
        <v/>
      </c>
      <c r="D1094" s="291" t="str">
        <f>IF(日報入力!G1094="","",日報入力!J1094)</f>
        <v/>
      </c>
      <c r="E1094" s="291" t="str">
        <f>IF(日報入力!G1094="","",日報入力!K1094)</f>
        <v/>
      </c>
      <c r="F1094" s="291" t="str">
        <f>IF(日報入力!G1094="","",日報入力!L1094)</f>
        <v/>
      </c>
      <c r="G1094" s="291" t="str">
        <f>IF(日報入力!G1094="","",日報入力!L1094-日報入力!O1094-日報入力!P1094-日報入力!Q1094-日報入力!R1094-日報入力!S1094-日報入力!T1094-日報入力!U1094-日報入力!V1094-日報入力!W1094-日報入力!X1094-日報入力!Y1094-日報入力!Z1094)</f>
        <v/>
      </c>
      <c r="H1094" s="291" t="str">
        <f>IF(日報入力!G1094="","",IF(日報入力!M1094&gt;=0,日報入力!M1094*F1094,F1094))</f>
        <v/>
      </c>
      <c r="I1094" s="291" t="str">
        <f>IF(日報入力!G1094="","",日報入力!O1094)</f>
        <v/>
      </c>
      <c r="J1094" s="291" t="str">
        <f>IF(日報入力!G1094="","",日報入力!P1094)</f>
        <v/>
      </c>
      <c r="K1094" s="291" t="str">
        <f>IF(日報入力!G1094="","",日報入力!Q1094)</f>
        <v/>
      </c>
      <c r="L1094" s="291" t="str">
        <f>IF(日報入力!G1094="","",日報入力!R1094)</f>
        <v/>
      </c>
      <c r="M1094" s="291" t="str">
        <f>IF(日報入力!G1094="","",日報入力!S1094)</f>
        <v/>
      </c>
      <c r="N1094" s="291" t="str">
        <f>IF(日報入力!G1094="","",日報入力!T1094)</f>
        <v/>
      </c>
      <c r="O1094" s="291" t="str">
        <f>IF(日報入力!G1094="","",日報入力!U1094)</f>
        <v/>
      </c>
      <c r="P1094" s="291" t="str">
        <f>IF(日報入力!G1094="","",日報入力!V1094)</f>
        <v/>
      </c>
      <c r="Q1094" s="291" t="str">
        <f>IF(日報入力!G1094="","",日報入力!W1094)</f>
        <v/>
      </c>
      <c r="R1094" s="291" t="str">
        <f>IF(日報入力!G1094="","",日報入力!X1094)</f>
        <v/>
      </c>
      <c r="S1094" s="291" t="str">
        <f>IF(日報入力!G1094="","",日報入力!Y1094)</f>
        <v/>
      </c>
      <c r="T1094" s="291" t="str">
        <f>IF(日報入力!G1094="","",日報入力!Z1094)</f>
        <v/>
      </c>
      <c r="U1094" s="291" t="str">
        <f>IF(日報入力!G1094="","",日報入力!AA1094)</f>
        <v/>
      </c>
      <c r="V1094" s="378" t="str">
        <f>IF(日報入力!G1094="","",日報入力!AB1094)</f>
        <v/>
      </c>
      <c r="W1094" s="291" t="str">
        <f>IF(日報入力!G1094="","",日報入力!AC1094)</f>
        <v/>
      </c>
      <c r="X1094" s="291" t="str">
        <f>IF(日報入力!G1094="","",日報入力!AD1094)</f>
        <v/>
      </c>
      <c r="Y1094" s="291" t="str">
        <f>IF(日報入力!G1094="","",日報入力!AE1094)</f>
        <v/>
      </c>
      <c r="Z1094" s="291" t="str">
        <f>IF(日報入力!G1094="","",日報入力!AF1094)</f>
        <v/>
      </c>
      <c r="AA1094" s="291" t="str">
        <f>IF(日報入力!G1094="","",日報入力!AG1094)</f>
        <v/>
      </c>
      <c r="AB1094" s="291" t="str">
        <f>IF(日報入力!G1094="","",日報入力!AH1094)</f>
        <v/>
      </c>
      <c r="AC1094" s="291" t="str">
        <f>IF(日報入力!G1094="","",日報入力!AI1094)</f>
        <v/>
      </c>
      <c r="AD1094" s="291" t="str">
        <f>IF(日報入力!G1094="","",日報入力!AJ1094)</f>
        <v/>
      </c>
      <c r="AE1094" s="292" t="str">
        <f>IF(日報入力!G1094="","",日報入力!E1094)</f>
        <v/>
      </c>
      <c r="AF1094" s="293" t="str">
        <f>IF(日報入力!G1094="","",日報入力!AK1094)</f>
        <v/>
      </c>
      <c r="AG1094" s="293" t="str">
        <f>IF(日報入力!G1094="","",日報入力!AL1094)</f>
        <v/>
      </c>
      <c r="AH1094" s="293" t="str">
        <f>IF(日報入力!G1094="","",日報入力!AM1094)</f>
        <v/>
      </c>
      <c r="AI1094" s="294" t="str">
        <f>IF(日報入力!G1094&gt;0,日報入力!D1094*日報入力!K1094*日報入力!AL1094,"")</f>
        <v/>
      </c>
      <c r="AJ1094" s="294" t="str">
        <f>IF(日報入力!G1094&gt;0,日報入力!E1094*日報入力!AL1094,"")</f>
        <v/>
      </c>
      <c r="AK1094" s="294" t="str">
        <f>IF(日報入力!G1094&gt;0,AI1094-AJ1094,"")</f>
        <v/>
      </c>
      <c r="AL1094" s="292" t="str">
        <f>IF(日報入力!G1094&gt;0,日報入力!E1094*日報入力!AM1094,"")</f>
        <v/>
      </c>
      <c r="AM1094" s="292" t="str">
        <f>IF(日報入力!G1094&gt;0,日報入力!AB1094*日報入力!AM1094,"")</f>
        <v/>
      </c>
      <c r="AN1094" s="68" t="str">
        <f>IF(日報入力!G1094&gt;0,日報入力!C1094,"")</f>
        <v/>
      </c>
      <c r="AO1094" s="68" t="str">
        <f>日報入力!B1094</f>
        <v/>
      </c>
      <c r="AP1094" s="68" t="str">
        <f>IF(日報入力!AQ1094,日報入力!BA1094,"")</f>
        <v/>
      </c>
      <c r="AQ1094" s="68" t="str">
        <f>IF(日報入力!AR1094,日報入力!BB1094,"")</f>
        <v/>
      </c>
      <c r="AR1094" s="68" t="str">
        <f>IF(日報入力!AS1094,"N勤","")</f>
        <v/>
      </c>
      <c r="AS1094" s="295" t="e">
        <f t="shared" si="68"/>
        <v>#VALUE!</v>
      </c>
      <c r="AT1094" s="439" t="str">
        <f>日報入力!AY1094</f>
        <v/>
      </c>
      <c r="AU1094" s="518" t="str">
        <f>IF(日報入力!G1094,G1094*60/E1094,"")</f>
        <v/>
      </c>
      <c r="AV1094" s="528" t="str">
        <f>IF(日報入力!AT1094,日報入力!AT1094,"")</f>
        <v/>
      </c>
      <c r="AW1094" s="529" t="str">
        <f>IF(日報入力!AT1094,AE1094/日報入力!AT1094,"")</f>
        <v/>
      </c>
      <c r="AX1094" s="530" t="e">
        <f>IF(1&lt;日報集計!AT1094,AT1094/(((F1094-I1094-J1094-N1094-O1094)*60)/(E1094)),"")</f>
        <v>#VALUE!</v>
      </c>
      <c r="AY1094" s="664" t="str">
        <f>IF(日報入力!H1094,AT1094/(((F1094-J1094)*60)/E1094),"")</f>
        <v/>
      </c>
      <c r="AZ1094" s="664" t="str">
        <f>IF(日報入力!I1094,AT1094/((G1094*60)/E1094),"")</f>
        <v/>
      </c>
      <c r="BA1094" s="296" t="str">
        <f>IF(日報入力!G1094,G1094/F1094,"")</f>
        <v/>
      </c>
      <c r="BB1094" s="386" t="e">
        <f t="shared" si="69"/>
        <v>#VALUE!</v>
      </c>
      <c r="BC1094" s="386" t="e">
        <f t="shared" si="70"/>
        <v>#VALUE!</v>
      </c>
      <c r="BD1094" s="80">
        <f>日報入力!AU1094</f>
        <v>0</v>
      </c>
      <c r="BE1094" s="534" t="str">
        <f>IF(日報入力!AV1094,日報入力!AV1094,"")</f>
        <v/>
      </c>
      <c r="BF1094" s="534" t="str">
        <f>IF(日報入力!AW1094,日報入力!AW1094,"")</f>
        <v/>
      </c>
      <c r="BG1094" s="398" t="str">
        <f>IF(日報入力!G1094,日報入力!K1094*日報入力!D1094*日報入力!BC1094,"")</f>
        <v/>
      </c>
    </row>
    <row r="1095" spans="1:59" ht="20.25" hidden="1" customHeight="1" x14ac:dyDescent="0.15">
      <c r="A1095" s="302" t="str">
        <f>IF(日報入力!G1095="","",日報入力!G1095)</f>
        <v/>
      </c>
      <c r="B1095" s="291" t="str">
        <f>IF(日報入力!G1095="","",日報入力!H1095)</f>
        <v/>
      </c>
      <c r="C1095" s="291" t="str">
        <f>IF(日報入力!G1095="","",日報入力!I1095)</f>
        <v/>
      </c>
      <c r="D1095" s="291" t="str">
        <f>IF(日報入力!G1095="","",日報入力!J1095)</f>
        <v/>
      </c>
      <c r="E1095" s="291" t="str">
        <f>IF(日報入力!G1095="","",日報入力!K1095)</f>
        <v/>
      </c>
      <c r="F1095" s="291" t="str">
        <f>IF(日報入力!G1095="","",日報入力!L1095)</f>
        <v/>
      </c>
      <c r="G1095" s="291" t="str">
        <f>IF(日報入力!G1095="","",日報入力!L1095-日報入力!O1095-日報入力!P1095-日報入力!Q1095-日報入力!R1095-日報入力!S1095-日報入力!T1095-日報入力!U1095-日報入力!V1095-日報入力!W1095-日報入力!X1095-日報入力!Y1095-日報入力!Z1095)</f>
        <v/>
      </c>
      <c r="H1095" s="291" t="str">
        <f>IF(日報入力!G1095="","",IF(日報入力!M1095&gt;=0,日報入力!M1095*F1095,F1095))</f>
        <v/>
      </c>
      <c r="I1095" s="291" t="str">
        <f>IF(日報入力!G1095="","",日報入力!O1095)</f>
        <v/>
      </c>
      <c r="J1095" s="291" t="str">
        <f>IF(日報入力!G1095="","",日報入力!P1095)</f>
        <v/>
      </c>
      <c r="K1095" s="291" t="str">
        <f>IF(日報入力!G1095="","",日報入力!Q1095)</f>
        <v/>
      </c>
      <c r="L1095" s="291" t="str">
        <f>IF(日報入力!G1095="","",日報入力!R1095)</f>
        <v/>
      </c>
      <c r="M1095" s="291" t="str">
        <f>IF(日報入力!G1095="","",日報入力!S1095)</f>
        <v/>
      </c>
      <c r="N1095" s="291" t="str">
        <f>IF(日報入力!G1095="","",日報入力!T1095)</f>
        <v/>
      </c>
      <c r="O1095" s="291" t="str">
        <f>IF(日報入力!G1095="","",日報入力!U1095)</f>
        <v/>
      </c>
      <c r="P1095" s="291" t="str">
        <f>IF(日報入力!G1095="","",日報入力!V1095)</f>
        <v/>
      </c>
      <c r="Q1095" s="291" t="str">
        <f>IF(日報入力!G1095="","",日報入力!W1095)</f>
        <v/>
      </c>
      <c r="R1095" s="291" t="str">
        <f>IF(日報入力!G1095="","",日報入力!X1095)</f>
        <v/>
      </c>
      <c r="S1095" s="291" t="str">
        <f>IF(日報入力!G1095="","",日報入力!Y1095)</f>
        <v/>
      </c>
      <c r="T1095" s="291" t="str">
        <f>IF(日報入力!G1095="","",日報入力!Z1095)</f>
        <v/>
      </c>
      <c r="U1095" s="291" t="str">
        <f>IF(日報入力!G1095="","",日報入力!AA1095)</f>
        <v/>
      </c>
      <c r="V1095" s="378" t="str">
        <f>IF(日報入力!G1095="","",日報入力!AB1095)</f>
        <v/>
      </c>
      <c r="W1095" s="291" t="str">
        <f>IF(日報入力!G1095="","",日報入力!AC1095)</f>
        <v/>
      </c>
      <c r="X1095" s="291" t="str">
        <f>IF(日報入力!G1095="","",日報入力!AD1095)</f>
        <v/>
      </c>
      <c r="Y1095" s="291" t="str">
        <f>IF(日報入力!G1095="","",日報入力!AE1095)</f>
        <v/>
      </c>
      <c r="Z1095" s="291" t="str">
        <f>IF(日報入力!G1095="","",日報入力!AF1095)</f>
        <v/>
      </c>
      <c r="AA1095" s="291" t="str">
        <f>IF(日報入力!G1095="","",日報入力!AG1095)</f>
        <v/>
      </c>
      <c r="AB1095" s="291" t="str">
        <f>IF(日報入力!G1095="","",日報入力!AH1095)</f>
        <v/>
      </c>
      <c r="AC1095" s="291" t="str">
        <f>IF(日報入力!G1095="","",日報入力!AI1095)</f>
        <v/>
      </c>
      <c r="AD1095" s="291" t="str">
        <f>IF(日報入力!G1095="","",日報入力!AJ1095)</f>
        <v/>
      </c>
      <c r="AE1095" s="292" t="str">
        <f>IF(日報入力!G1095="","",日報入力!E1095)</f>
        <v/>
      </c>
      <c r="AF1095" s="293" t="str">
        <f>IF(日報入力!G1095="","",日報入力!AK1095)</f>
        <v/>
      </c>
      <c r="AG1095" s="293" t="str">
        <f>IF(日報入力!G1095="","",日報入力!AL1095)</f>
        <v/>
      </c>
      <c r="AH1095" s="293" t="str">
        <f>IF(日報入力!G1095="","",日報入力!AM1095)</f>
        <v/>
      </c>
      <c r="AI1095" s="294" t="str">
        <f>IF(日報入力!G1095&gt;0,日報入力!D1095*日報入力!K1095*日報入力!AL1095,"")</f>
        <v/>
      </c>
      <c r="AJ1095" s="294" t="str">
        <f>IF(日報入力!G1095&gt;0,日報入力!E1095*日報入力!AL1095,"")</f>
        <v/>
      </c>
      <c r="AK1095" s="294" t="str">
        <f>IF(日報入力!G1095&gt;0,AI1095-AJ1095,"")</f>
        <v/>
      </c>
      <c r="AL1095" s="292" t="str">
        <f>IF(日報入力!G1095&gt;0,日報入力!E1095*日報入力!AM1095,"")</f>
        <v/>
      </c>
      <c r="AM1095" s="292" t="str">
        <f>IF(日報入力!G1095&gt;0,日報入力!AB1095*日報入力!AM1095,"")</f>
        <v/>
      </c>
      <c r="AN1095" s="68" t="str">
        <f>IF(日報入力!G1095&gt;0,日報入力!C1095,"")</f>
        <v/>
      </c>
      <c r="AO1095" s="68" t="str">
        <f>日報入力!B1095</f>
        <v/>
      </c>
      <c r="AP1095" s="68" t="str">
        <f>IF(日報入力!AQ1095,日報入力!BA1095,"")</f>
        <v/>
      </c>
      <c r="AQ1095" s="68" t="str">
        <f>IF(日報入力!AR1095,日報入力!BB1095,"")</f>
        <v/>
      </c>
      <c r="AR1095" s="68" t="str">
        <f>IF(日報入力!AS1095,"N勤","")</f>
        <v/>
      </c>
      <c r="AS1095" s="295" t="e">
        <f t="shared" si="68"/>
        <v>#VALUE!</v>
      </c>
      <c r="AT1095" s="439" t="str">
        <f>日報入力!AY1095</f>
        <v/>
      </c>
      <c r="AU1095" s="518" t="str">
        <f>IF(日報入力!G1095,G1095*60/E1095,"")</f>
        <v/>
      </c>
      <c r="AV1095" s="528" t="str">
        <f>IF(日報入力!AT1095,日報入力!AT1095,"")</f>
        <v/>
      </c>
      <c r="AW1095" s="529" t="str">
        <f>IF(日報入力!AT1095,AE1095/日報入力!AT1095,"")</f>
        <v/>
      </c>
      <c r="AX1095" s="530" t="e">
        <f>IF(1&lt;日報集計!AT1095,AT1095/(((F1095-I1095-J1095-N1095-O1095)*60)/(E1095)),"")</f>
        <v>#VALUE!</v>
      </c>
      <c r="AY1095" s="664" t="str">
        <f>IF(日報入力!H1095,AT1095/(((F1095-J1095)*60)/E1095),"")</f>
        <v/>
      </c>
      <c r="AZ1095" s="664" t="str">
        <f>IF(日報入力!I1095,AT1095/((G1095*60)/E1095),"")</f>
        <v/>
      </c>
      <c r="BA1095" s="296" t="str">
        <f>IF(日報入力!G1095,G1095/F1095,"")</f>
        <v/>
      </c>
      <c r="BB1095" s="386" t="e">
        <f t="shared" si="69"/>
        <v>#VALUE!</v>
      </c>
      <c r="BC1095" s="386" t="e">
        <f t="shared" si="70"/>
        <v>#VALUE!</v>
      </c>
      <c r="BD1095" s="80">
        <f>日報入力!AU1095</f>
        <v>0</v>
      </c>
      <c r="BE1095" s="534" t="str">
        <f>IF(日報入力!AV1095,日報入力!AV1095,"")</f>
        <v/>
      </c>
      <c r="BF1095" s="534" t="str">
        <f>IF(日報入力!AW1095,日報入力!AW1095,"")</f>
        <v/>
      </c>
      <c r="BG1095" s="398" t="str">
        <f>IF(日報入力!G1095,日報入力!K1095*日報入力!D1095*日報入力!BC1095,"")</f>
        <v/>
      </c>
    </row>
    <row r="1096" spans="1:59" ht="20.25" hidden="1" customHeight="1" x14ac:dyDescent="0.15">
      <c r="A1096" s="302" t="str">
        <f>IF(日報入力!G1096="","",日報入力!G1096)</f>
        <v/>
      </c>
      <c r="B1096" s="291" t="str">
        <f>IF(日報入力!G1096="","",日報入力!H1096)</f>
        <v/>
      </c>
      <c r="C1096" s="291" t="str">
        <f>IF(日報入力!G1096="","",日報入力!I1096)</f>
        <v/>
      </c>
      <c r="D1096" s="291" t="str">
        <f>IF(日報入力!G1096="","",日報入力!J1096)</f>
        <v/>
      </c>
      <c r="E1096" s="291" t="str">
        <f>IF(日報入力!G1096="","",日報入力!K1096)</f>
        <v/>
      </c>
      <c r="F1096" s="291" t="str">
        <f>IF(日報入力!G1096="","",日報入力!L1096)</f>
        <v/>
      </c>
      <c r="G1096" s="291" t="str">
        <f>IF(日報入力!G1096="","",日報入力!L1096-日報入力!O1096-日報入力!P1096-日報入力!Q1096-日報入力!R1096-日報入力!S1096-日報入力!T1096-日報入力!U1096-日報入力!V1096-日報入力!W1096-日報入力!X1096-日報入力!Y1096-日報入力!Z1096)</f>
        <v/>
      </c>
      <c r="H1096" s="291" t="str">
        <f>IF(日報入力!G1096="","",IF(日報入力!M1096&gt;=0,日報入力!M1096*F1096,F1096))</f>
        <v/>
      </c>
      <c r="I1096" s="291" t="str">
        <f>IF(日報入力!G1096="","",日報入力!O1096)</f>
        <v/>
      </c>
      <c r="J1096" s="291" t="str">
        <f>IF(日報入力!G1096="","",日報入力!P1096)</f>
        <v/>
      </c>
      <c r="K1096" s="291" t="str">
        <f>IF(日報入力!G1096="","",日報入力!Q1096)</f>
        <v/>
      </c>
      <c r="L1096" s="291" t="str">
        <f>IF(日報入力!G1096="","",日報入力!R1096)</f>
        <v/>
      </c>
      <c r="M1096" s="291" t="str">
        <f>IF(日報入力!G1096="","",日報入力!S1096)</f>
        <v/>
      </c>
      <c r="N1096" s="291" t="str">
        <f>IF(日報入力!G1096="","",日報入力!T1096)</f>
        <v/>
      </c>
      <c r="O1096" s="291" t="str">
        <f>IF(日報入力!G1096="","",日報入力!U1096)</f>
        <v/>
      </c>
      <c r="P1096" s="291" t="str">
        <f>IF(日報入力!G1096="","",日報入力!V1096)</f>
        <v/>
      </c>
      <c r="Q1096" s="291" t="str">
        <f>IF(日報入力!G1096="","",日報入力!W1096)</f>
        <v/>
      </c>
      <c r="R1096" s="291" t="str">
        <f>IF(日報入力!G1096="","",日報入力!X1096)</f>
        <v/>
      </c>
      <c r="S1096" s="291" t="str">
        <f>IF(日報入力!G1096="","",日報入力!Y1096)</f>
        <v/>
      </c>
      <c r="T1096" s="291" t="str">
        <f>IF(日報入力!G1096="","",日報入力!Z1096)</f>
        <v/>
      </c>
      <c r="U1096" s="291" t="str">
        <f>IF(日報入力!G1096="","",日報入力!AA1096)</f>
        <v/>
      </c>
      <c r="V1096" s="378" t="str">
        <f>IF(日報入力!G1096="","",日報入力!AB1096)</f>
        <v/>
      </c>
      <c r="W1096" s="291" t="str">
        <f>IF(日報入力!G1096="","",日報入力!AC1096)</f>
        <v/>
      </c>
      <c r="X1096" s="291" t="str">
        <f>IF(日報入力!G1096="","",日報入力!AD1096)</f>
        <v/>
      </c>
      <c r="Y1096" s="291" t="str">
        <f>IF(日報入力!G1096="","",日報入力!AE1096)</f>
        <v/>
      </c>
      <c r="Z1096" s="291" t="str">
        <f>IF(日報入力!G1096="","",日報入力!AF1096)</f>
        <v/>
      </c>
      <c r="AA1096" s="291" t="str">
        <f>IF(日報入力!G1096="","",日報入力!AG1096)</f>
        <v/>
      </c>
      <c r="AB1096" s="291" t="str">
        <f>IF(日報入力!G1096="","",日報入力!AH1096)</f>
        <v/>
      </c>
      <c r="AC1096" s="291" t="str">
        <f>IF(日報入力!G1096="","",日報入力!AI1096)</f>
        <v/>
      </c>
      <c r="AD1096" s="291" t="str">
        <f>IF(日報入力!G1096="","",日報入力!AJ1096)</f>
        <v/>
      </c>
      <c r="AE1096" s="292" t="str">
        <f>IF(日報入力!G1096="","",日報入力!E1096)</f>
        <v/>
      </c>
      <c r="AF1096" s="293" t="str">
        <f>IF(日報入力!G1096="","",日報入力!AK1096)</f>
        <v/>
      </c>
      <c r="AG1096" s="293" t="str">
        <f>IF(日報入力!G1096="","",日報入力!AL1096)</f>
        <v/>
      </c>
      <c r="AH1096" s="293" t="str">
        <f>IF(日報入力!G1096="","",日報入力!AM1096)</f>
        <v/>
      </c>
      <c r="AI1096" s="294" t="str">
        <f>IF(日報入力!G1096&gt;0,日報入力!D1096*日報入力!K1096*日報入力!AL1096,"")</f>
        <v/>
      </c>
      <c r="AJ1096" s="294" t="str">
        <f>IF(日報入力!G1096&gt;0,日報入力!E1096*日報入力!AL1096,"")</f>
        <v/>
      </c>
      <c r="AK1096" s="294" t="str">
        <f>IF(日報入力!G1096&gt;0,AI1096-AJ1096,"")</f>
        <v/>
      </c>
      <c r="AL1096" s="292" t="str">
        <f>IF(日報入力!G1096&gt;0,日報入力!E1096*日報入力!AM1096,"")</f>
        <v/>
      </c>
      <c r="AM1096" s="292" t="str">
        <f>IF(日報入力!G1096&gt;0,日報入力!AB1096*日報入力!AM1096,"")</f>
        <v/>
      </c>
      <c r="AN1096" s="68" t="str">
        <f>IF(日報入力!G1096&gt;0,日報入力!C1096,"")</f>
        <v/>
      </c>
      <c r="AO1096" s="68" t="str">
        <f>日報入力!B1096</f>
        <v/>
      </c>
      <c r="AP1096" s="68" t="str">
        <f>IF(日報入力!AQ1096,日報入力!BA1096,"")</f>
        <v/>
      </c>
      <c r="AQ1096" s="68" t="str">
        <f>IF(日報入力!AR1096,日報入力!BB1096,"")</f>
        <v/>
      </c>
      <c r="AR1096" s="68" t="str">
        <f>IF(日報入力!AS1096,"N勤","")</f>
        <v/>
      </c>
      <c r="AS1096" s="295" t="e">
        <f t="shared" si="68"/>
        <v>#VALUE!</v>
      </c>
      <c r="AT1096" s="439" t="str">
        <f>日報入力!AY1096</f>
        <v/>
      </c>
      <c r="AU1096" s="518" t="str">
        <f>IF(日報入力!G1096,G1096*60/E1096,"")</f>
        <v/>
      </c>
      <c r="AV1096" s="528" t="str">
        <f>IF(日報入力!AT1096,日報入力!AT1096,"")</f>
        <v/>
      </c>
      <c r="AW1096" s="529" t="str">
        <f>IF(日報入力!AT1096,AE1096/日報入力!AT1096,"")</f>
        <v/>
      </c>
      <c r="AX1096" s="530" t="e">
        <f>IF(1&lt;日報集計!AT1096,AT1096/(((F1096-I1096-J1096-N1096-O1096)*60)/(E1096)),"")</f>
        <v>#VALUE!</v>
      </c>
      <c r="AY1096" s="664" t="str">
        <f>IF(日報入力!H1096,AT1096/(((F1096-J1096)*60)/E1096),"")</f>
        <v/>
      </c>
      <c r="AZ1096" s="664" t="str">
        <f>IF(日報入力!I1096,AT1096/((G1096*60)/E1096),"")</f>
        <v/>
      </c>
      <c r="BA1096" s="296" t="str">
        <f>IF(日報入力!G1096,G1096/F1096,"")</f>
        <v/>
      </c>
      <c r="BB1096" s="386" t="e">
        <f t="shared" si="69"/>
        <v>#VALUE!</v>
      </c>
      <c r="BC1096" s="386" t="e">
        <f t="shared" si="70"/>
        <v>#VALUE!</v>
      </c>
      <c r="BD1096" s="80">
        <f>日報入力!AU1096</f>
        <v>0</v>
      </c>
      <c r="BE1096" s="534" t="str">
        <f>IF(日報入力!AV1096,日報入力!AV1096,"")</f>
        <v/>
      </c>
      <c r="BF1096" s="534" t="str">
        <f>IF(日報入力!AW1096,日報入力!AW1096,"")</f>
        <v/>
      </c>
      <c r="BG1096" s="398" t="str">
        <f>IF(日報入力!G1096,日報入力!K1096*日報入力!D1096*日報入力!BC1096,"")</f>
        <v/>
      </c>
    </row>
    <row r="1097" spans="1:59" ht="20.25" hidden="1" customHeight="1" x14ac:dyDescent="0.15">
      <c r="A1097" s="302" t="str">
        <f>IF(日報入力!G1097="","",日報入力!G1097)</f>
        <v/>
      </c>
      <c r="B1097" s="291" t="str">
        <f>IF(日報入力!G1097="","",日報入力!H1097)</f>
        <v/>
      </c>
      <c r="C1097" s="291" t="str">
        <f>IF(日報入力!G1097="","",日報入力!I1097)</f>
        <v/>
      </c>
      <c r="D1097" s="291" t="str">
        <f>IF(日報入力!G1097="","",日報入力!J1097)</f>
        <v/>
      </c>
      <c r="E1097" s="291" t="str">
        <f>IF(日報入力!G1097="","",日報入力!K1097)</f>
        <v/>
      </c>
      <c r="F1097" s="291" t="str">
        <f>IF(日報入力!G1097="","",日報入力!L1097)</f>
        <v/>
      </c>
      <c r="G1097" s="291" t="str">
        <f>IF(日報入力!G1097="","",日報入力!L1097-日報入力!O1097-日報入力!P1097-日報入力!Q1097-日報入力!R1097-日報入力!S1097-日報入力!T1097-日報入力!U1097-日報入力!V1097-日報入力!W1097-日報入力!X1097-日報入力!Y1097-日報入力!Z1097)</f>
        <v/>
      </c>
      <c r="H1097" s="291" t="str">
        <f>IF(日報入力!G1097="","",IF(日報入力!M1097&gt;=0,日報入力!M1097*F1097,F1097))</f>
        <v/>
      </c>
      <c r="I1097" s="291" t="str">
        <f>IF(日報入力!G1097="","",日報入力!O1097)</f>
        <v/>
      </c>
      <c r="J1097" s="291" t="str">
        <f>IF(日報入力!G1097="","",日報入力!P1097)</f>
        <v/>
      </c>
      <c r="K1097" s="291" t="str">
        <f>IF(日報入力!G1097="","",日報入力!Q1097)</f>
        <v/>
      </c>
      <c r="L1097" s="291" t="str">
        <f>IF(日報入力!G1097="","",日報入力!R1097)</f>
        <v/>
      </c>
      <c r="M1097" s="291" t="str">
        <f>IF(日報入力!G1097="","",日報入力!S1097)</f>
        <v/>
      </c>
      <c r="N1097" s="291" t="str">
        <f>IF(日報入力!G1097="","",日報入力!T1097)</f>
        <v/>
      </c>
      <c r="O1097" s="291" t="str">
        <f>IF(日報入力!G1097="","",日報入力!U1097)</f>
        <v/>
      </c>
      <c r="P1097" s="291" t="str">
        <f>IF(日報入力!G1097="","",日報入力!V1097)</f>
        <v/>
      </c>
      <c r="Q1097" s="291" t="str">
        <f>IF(日報入力!G1097="","",日報入力!W1097)</f>
        <v/>
      </c>
      <c r="R1097" s="291" t="str">
        <f>IF(日報入力!G1097="","",日報入力!X1097)</f>
        <v/>
      </c>
      <c r="S1097" s="291" t="str">
        <f>IF(日報入力!G1097="","",日報入力!Y1097)</f>
        <v/>
      </c>
      <c r="T1097" s="291" t="str">
        <f>IF(日報入力!G1097="","",日報入力!Z1097)</f>
        <v/>
      </c>
      <c r="U1097" s="291" t="str">
        <f>IF(日報入力!G1097="","",日報入力!AA1097)</f>
        <v/>
      </c>
      <c r="V1097" s="378" t="str">
        <f>IF(日報入力!G1097="","",日報入力!AB1097)</f>
        <v/>
      </c>
      <c r="W1097" s="291" t="str">
        <f>IF(日報入力!G1097="","",日報入力!AC1097)</f>
        <v/>
      </c>
      <c r="X1097" s="291" t="str">
        <f>IF(日報入力!G1097="","",日報入力!AD1097)</f>
        <v/>
      </c>
      <c r="Y1097" s="291" t="str">
        <f>IF(日報入力!G1097="","",日報入力!AE1097)</f>
        <v/>
      </c>
      <c r="Z1097" s="291" t="str">
        <f>IF(日報入力!G1097="","",日報入力!AF1097)</f>
        <v/>
      </c>
      <c r="AA1097" s="291" t="str">
        <f>IF(日報入力!G1097="","",日報入力!AG1097)</f>
        <v/>
      </c>
      <c r="AB1097" s="291" t="str">
        <f>IF(日報入力!G1097="","",日報入力!AH1097)</f>
        <v/>
      </c>
      <c r="AC1097" s="291" t="str">
        <f>IF(日報入力!G1097="","",日報入力!AI1097)</f>
        <v/>
      </c>
      <c r="AD1097" s="291" t="str">
        <f>IF(日報入力!G1097="","",日報入力!AJ1097)</f>
        <v/>
      </c>
      <c r="AE1097" s="292" t="str">
        <f>IF(日報入力!G1097="","",日報入力!E1097)</f>
        <v/>
      </c>
      <c r="AF1097" s="293" t="str">
        <f>IF(日報入力!G1097="","",日報入力!AK1097)</f>
        <v/>
      </c>
      <c r="AG1097" s="293" t="str">
        <f>IF(日報入力!G1097="","",日報入力!AL1097)</f>
        <v/>
      </c>
      <c r="AH1097" s="293" t="str">
        <f>IF(日報入力!G1097="","",日報入力!AM1097)</f>
        <v/>
      </c>
      <c r="AI1097" s="294" t="str">
        <f>IF(日報入力!G1097&gt;0,日報入力!D1097*日報入力!K1097*日報入力!AL1097,"")</f>
        <v/>
      </c>
      <c r="AJ1097" s="294" t="str">
        <f>IF(日報入力!G1097&gt;0,日報入力!E1097*日報入力!AL1097,"")</f>
        <v/>
      </c>
      <c r="AK1097" s="294" t="str">
        <f>IF(日報入力!G1097&gt;0,AI1097-AJ1097,"")</f>
        <v/>
      </c>
      <c r="AL1097" s="292" t="str">
        <f>IF(日報入力!G1097&gt;0,日報入力!E1097*日報入力!AM1097,"")</f>
        <v/>
      </c>
      <c r="AM1097" s="292" t="str">
        <f>IF(日報入力!G1097&gt;0,日報入力!AB1097*日報入力!AM1097,"")</f>
        <v/>
      </c>
      <c r="AN1097" s="68" t="str">
        <f>IF(日報入力!G1097&gt;0,日報入力!C1097,"")</f>
        <v/>
      </c>
      <c r="AO1097" s="68" t="str">
        <f>日報入力!B1097</f>
        <v/>
      </c>
      <c r="AP1097" s="68" t="str">
        <f>IF(日報入力!AQ1097,日報入力!BA1097,"")</f>
        <v/>
      </c>
      <c r="AQ1097" s="68" t="str">
        <f>IF(日報入力!AR1097,日報入力!BB1097,"")</f>
        <v/>
      </c>
      <c r="AR1097" s="68" t="str">
        <f>IF(日報入力!AS1097,"N勤","")</f>
        <v/>
      </c>
      <c r="AS1097" s="295" t="e">
        <f t="shared" si="68"/>
        <v>#VALUE!</v>
      </c>
      <c r="AT1097" s="439" t="str">
        <f>日報入力!AY1097</f>
        <v/>
      </c>
      <c r="AU1097" s="518" t="str">
        <f>IF(日報入力!G1097,G1097*60/E1097,"")</f>
        <v/>
      </c>
      <c r="AV1097" s="528" t="str">
        <f>IF(日報入力!AT1097,日報入力!AT1097,"")</f>
        <v/>
      </c>
      <c r="AW1097" s="529" t="str">
        <f>IF(日報入力!AT1097,AE1097/日報入力!AT1097,"")</f>
        <v/>
      </c>
      <c r="AX1097" s="530" t="e">
        <f>IF(1&lt;日報集計!AT1097,AT1097/(((F1097-I1097-J1097-N1097-O1097)*60)/(E1097)),"")</f>
        <v>#VALUE!</v>
      </c>
      <c r="AY1097" s="664" t="str">
        <f>IF(日報入力!H1097,AT1097/(((F1097-J1097)*60)/E1097),"")</f>
        <v/>
      </c>
      <c r="AZ1097" s="664" t="str">
        <f>IF(日報入力!I1097,AT1097/((G1097*60)/E1097),"")</f>
        <v/>
      </c>
      <c r="BA1097" s="296" t="str">
        <f>IF(日報入力!G1097,G1097/F1097,"")</f>
        <v/>
      </c>
      <c r="BB1097" s="386" t="e">
        <f t="shared" si="69"/>
        <v>#VALUE!</v>
      </c>
      <c r="BC1097" s="386" t="e">
        <f t="shared" si="70"/>
        <v>#VALUE!</v>
      </c>
      <c r="BD1097" s="80">
        <f>日報入力!AU1097</f>
        <v>0</v>
      </c>
      <c r="BE1097" s="534" t="str">
        <f>IF(日報入力!AV1097,日報入力!AV1097,"")</f>
        <v/>
      </c>
      <c r="BF1097" s="534" t="str">
        <f>IF(日報入力!AW1097,日報入力!AW1097,"")</f>
        <v/>
      </c>
      <c r="BG1097" s="398" t="str">
        <f>IF(日報入力!G1097,日報入力!K1097*日報入力!D1097*日報入力!BC1097,"")</f>
        <v/>
      </c>
    </row>
    <row r="1098" spans="1:59" ht="20.25" hidden="1" customHeight="1" x14ac:dyDescent="0.15">
      <c r="A1098" s="302" t="str">
        <f>IF(日報入力!G1098="","",日報入力!G1098)</f>
        <v/>
      </c>
      <c r="B1098" s="291" t="str">
        <f>IF(日報入力!G1098="","",日報入力!H1098)</f>
        <v/>
      </c>
      <c r="C1098" s="291" t="str">
        <f>IF(日報入力!G1098="","",日報入力!I1098)</f>
        <v/>
      </c>
      <c r="D1098" s="291" t="str">
        <f>IF(日報入力!G1098="","",日報入力!J1098)</f>
        <v/>
      </c>
      <c r="E1098" s="291" t="str">
        <f>IF(日報入力!G1098="","",日報入力!K1098)</f>
        <v/>
      </c>
      <c r="F1098" s="291" t="str">
        <f>IF(日報入力!G1098="","",日報入力!L1098)</f>
        <v/>
      </c>
      <c r="G1098" s="291" t="str">
        <f>IF(日報入力!G1098="","",日報入力!L1098-日報入力!O1098-日報入力!P1098-日報入力!Q1098-日報入力!R1098-日報入力!S1098-日報入力!T1098-日報入力!U1098-日報入力!V1098-日報入力!W1098-日報入力!X1098-日報入力!Y1098-日報入力!Z1098)</f>
        <v/>
      </c>
      <c r="H1098" s="291" t="str">
        <f>IF(日報入力!G1098="","",IF(日報入力!M1098&gt;=0,日報入力!M1098*F1098,F1098))</f>
        <v/>
      </c>
      <c r="I1098" s="291" t="str">
        <f>IF(日報入力!G1098="","",日報入力!O1098)</f>
        <v/>
      </c>
      <c r="J1098" s="291" t="str">
        <f>IF(日報入力!G1098="","",日報入力!P1098)</f>
        <v/>
      </c>
      <c r="K1098" s="291" t="str">
        <f>IF(日報入力!G1098="","",日報入力!Q1098)</f>
        <v/>
      </c>
      <c r="L1098" s="291" t="str">
        <f>IF(日報入力!G1098="","",日報入力!R1098)</f>
        <v/>
      </c>
      <c r="M1098" s="291" t="str">
        <f>IF(日報入力!G1098="","",日報入力!S1098)</f>
        <v/>
      </c>
      <c r="N1098" s="291" t="str">
        <f>IF(日報入力!G1098="","",日報入力!T1098)</f>
        <v/>
      </c>
      <c r="O1098" s="291" t="str">
        <f>IF(日報入力!G1098="","",日報入力!U1098)</f>
        <v/>
      </c>
      <c r="P1098" s="291" t="str">
        <f>IF(日報入力!G1098="","",日報入力!V1098)</f>
        <v/>
      </c>
      <c r="Q1098" s="291" t="str">
        <f>IF(日報入力!G1098="","",日報入力!W1098)</f>
        <v/>
      </c>
      <c r="R1098" s="291" t="str">
        <f>IF(日報入力!G1098="","",日報入力!X1098)</f>
        <v/>
      </c>
      <c r="S1098" s="291" t="str">
        <f>IF(日報入力!G1098="","",日報入力!Y1098)</f>
        <v/>
      </c>
      <c r="T1098" s="291" t="str">
        <f>IF(日報入力!G1098="","",日報入力!Z1098)</f>
        <v/>
      </c>
      <c r="U1098" s="291" t="str">
        <f>IF(日報入力!G1098="","",日報入力!AA1098)</f>
        <v/>
      </c>
      <c r="V1098" s="378" t="str">
        <f>IF(日報入力!G1098="","",日報入力!AB1098)</f>
        <v/>
      </c>
      <c r="W1098" s="291" t="str">
        <f>IF(日報入力!G1098="","",日報入力!AC1098)</f>
        <v/>
      </c>
      <c r="X1098" s="291" t="str">
        <f>IF(日報入力!G1098="","",日報入力!AD1098)</f>
        <v/>
      </c>
      <c r="Y1098" s="291" t="str">
        <f>IF(日報入力!G1098="","",日報入力!AE1098)</f>
        <v/>
      </c>
      <c r="Z1098" s="291" t="str">
        <f>IF(日報入力!G1098="","",日報入力!AF1098)</f>
        <v/>
      </c>
      <c r="AA1098" s="291" t="str">
        <f>IF(日報入力!G1098="","",日報入力!AG1098)</f>
        <v/>
      </c>
      <c r="AB1098" s="291" t="str">
        <f>IF(日報入力!G1098="","",日報入力!AH1098)</f>
        <v/>
      </c>
      <c r="AC1098" s="291" t="str">
        <f>IF(日報入力!G1098="","",日報入力!AI1098)</f>
        <v/>
      </c>
      <c r="AD1098" s="291" t="str">
        <f>IF(日報入力!G1098="","",日報入力!AJ1098)</f>
        <v/>
      </c>
      <c r="AE1098" s="292" t="str">
        <f>IF(日報入力!G1098="","",日報入力!E1098)</f>
        <v/>
      </c>
      <c r="AF1098" s="293" t="str">
        <f>IF(日報入力!G1098="","",日報入力!AK1098)</f>
        <v/>
      </c>
      <c r="AG1098" s="293" t="str">
        <f>IF(日報入力!G1098="","",日報入力!AL1098)</f>
        <v/>
      </c>
      <c r="AH1098" s="293" t="str">
        <f>IF(日報入力!G1098="","",日報入力!AM1098)</f>
        <v/>
      </c>
      <c r="AI1098" s="294" t="str">
        <f>IF(日報入力!G1098&gt;0,日報入力!D1098*日報入力!K1098*日報入力!AL1098,"")</f>
        <v/>
      </c>
      <c r="AJ1098" s="294" t="str">
        <f>IF(日報入力!G1098&gt;0,日報入力!E1098*日報入力!AL1098,"")</f>
        <v/>
      </c>
      <c r="AK1098" s="294" t="str">
        <f>IF(日報入力!G1098&gt;0,AI1098-AJ1098,"")</f>
        <v/>
      </c>
      <c r="AL1098" s="292" t="str">
        <f>IF(日報入力!G1098&gt;0,日報入力!E1098*日報入力!AM1098,"")</f>
        <v/>
      </c>
      <c r="AM1098" s="292" t="str">
        <f>IF(日報入力!G1098&gt;0,日報入力!AB1098*日報入力!AM1098,"")</f>
        <v/>
      </c>
      <c r="AN1098" s="68" t="str">
        <f>IF(日報入力!G1098&gt;0,日報入力!C1098,"")</f>
        <v/>
      </c>
      <c r="AO1098" s="68" t="str">
        <f>日報入力!B1098</f>
        <v/>
      </c>
      <c r="AP1098" s="68" t="str">
        <f>IF(日報入力!AQ1098,日報入力!BA1098,"")</f>
        <v/>
      </c>
      <c r="AQ1098" s="68" t="str">
        <f>IF(日報入力!AR1098,日報入力!BB1098,"")</f>
        <v/>
      </c>
      <c r="AR1098" s="68" t="str">
        <f>IF(日報入力!AS1098,"N勤","")</f>
        <v/>
      </c>
      <c r="AS1098" s="295" t="e">
        <f t="shared" si="68"/>
        <v>#VALUE!</v>
      </c>
      <c r="AT1098" s="439" t="str">
        <f>日報入力!AY1098</f>
        <v/>
      </c>
      <c r="AU1098" s="518" t="str">
        <f>IF(日報入力!G1098,G1098*60/E1098,"")</f>
        <v/>
      </c>
      <c r="AV1098" s="528" t="str">
        <f>IF(日報入力!AT1098,日報入力!AT1098,"")</f>
        <v/>
      </c>
      <c r="AW1098" s="529" t="str">
        <f>IF(日報入力!AT1098,AE1098/日報入力!AT1098,"")</f>
        <v/>
      </c>
      <c r="AX1098" s="530" t="e">
        <f>IF(1&lt;日報集計!AT1098,AT1098/(((F1098-I1098-J1098-N1098-O1098)*60)/(E1098)),"")</f>
        <v>#VALUE!</v>
      </c>
      <c r="AY1098" s="664" t="str">
        <f>IF(日報入力!H1098,AT1098/(((F1098-J1098)*60)/E1098),"")</f>
        <v/>
      </c>
      <c r="AZ1098" s="664" t="str">
        <f>IF(日報入力!I1098,AT1098/((G1098*60)/E1098),"")</f>
        <v/>
      </c>
      <c r="BA1098" s="296" t="str">
        <f>IF(日報入力!G1098,G1098/F1098,"")</f>
        <v/>
      </c>
      <c r="BB1098" s="386" t="e">
        <f t="shared" si="69"/>
        <v>#VALUE!</v>
      </c>
      <c r="BC1098" s="386" t="e">
        <f t="shared" si="70"/>
        <v>#VALUE!</v>
      </c>
      <c r="BD1098" s="80">
        <f>日報入力!AU1098</f>
        <v>0</v>
      </c>
      <c r="BE1098" s="534" t="str">
        <f>IF(日報入力!AV1098,日報入力!AV1098,"")</f>
        <v/>
      </c>
      <c r="BF1098" s="534" t="str">
        <f>IF(日報入力!AW1098,日報入力!AW1098,"")</f>
        <v/>
      </c>
      <c r="BG1098" s="398" t="str">
        <f>IF(日報入力!G1098,日報入力!K1098*日報入力!D1098*日報入力!BC1098,"")</f>
        <v/>
      </c>
    </row>
    <row r="1099" spans="1:59" ht="20.25" hidden="1" customHeight="1" x14ac:dyDescent="0.15">
      <c r="A1099" s="302" t="str">
        <f>IF(日報入力!G1099="","",日報入力!G1099)</f>
        <v/>
      </c>
      <c r="B1099" s="291" t="str">
        <f>IF(日報入力!G1099="","",日報入力!H1099)</f>
        <v/>
      </c>
      <c r="C1099" s="291" t="str">
        <f>IF(日報入力!G1099="","",日報入力!I1099)</f>
        <v/>
      </c>
      <c r="D1099" s="291" t="str">
        <f>IF(日報入力!G1099="","",日報入力!J1099)</f>
        <v/>
      </c>
      <c r="E1099" s="291" t="str">
        <f>IF(日報入力!G1099="","",日報入力!K1099)</f>
        <v/>
      </c>
      <c r="F1099" s="291" t="str">
        <f>IF(日報入力!G1099="","",日報入力!L1099)</f>
        <v/>
      </c>
      <c r="G1099" s="291" t="str">
        <f>IF(日報入力!G1099="","",日報入力!L1099-日報入力!O1099-日報入力!P1099-日報入力!Q1099-日報入力!R1099-日報入力!S1099-日報入力!T1099-日報入力!U1099-日報入力!V1099-日報入力!W1099-日報入力!X1099-日報入力!Y1099-日報入力!Z1099)</f>
        <v/>
      </c>
      <c r="H1099" s="291" t="str">
        <f>IF(日報入力!G1099="","",IF(日報入力!M1099&gt;=0,日報入力!M1099*F1099,F1099))</f>
        <v/>
      </c>
      <c r="I1099" s="291" t="str">
        <f>IF(日報入力!G1099="","",日報入力!O1099)</f>
        <v/>
      </c>
      <c r="J1099" s="291" t="str">
        <f>IF(日報入力!G1099="","",日報入力!P1099)</f>
        <v/>
      </c>
      <c r="K1099" s="291" t="str">
        <f>IF(日報入力!G1099="","",日報入力!Q1099)</f>
        <v/>
      </c>
      <c r="L1099" s="291" t="str">
        <f>IF(日報入力!G1099="","",日報入力!R1099)</f>
        <v/>
      </c>
      <c r="M1099" s="291" t="str">
        <f>IF(日報入力!G1099="","",日報入力!S1099)</f>
        <v/>
      </c>
      <c r="N1099" s="291" t="str">
        <f>IF(日報入力!G1099="","",日報入力!T1099)</f>
        <v/>
      </c>
      <c r="O1099" s="291" t="str">
        <f>IF(日報入力!G1099="","",日報入力!U1099)</f>
        <v/>
      </c>
      <c r="P1099" s="291" t="str">
        <f>IF(日報入力!G1099="","",日報入力!V1099)</f>
        <v/>
      </c>
      <c r="Q1099" s="291" t="str">
        <f>IF(日報入力!G1099="","",日報入力!W1099)</f>
        <v/>
      </c>
      <c r="R1099" s="291" t="str">
        <f>IF(日報入力!G1099="","",日報入力!X1099)</f>
        <v/>
      </c>
      <c r="S1099" s="291" t="str">
        <f>IF(日報入力!G1099="","",日報入力!Y1099)</f>
        <v/>
      </c>
      <c r="T1099" s="291" t="str">
        <f>IF(日報入力!G1099="","",日報入力!Z1099)</f>
        <v/>
      </c>
      <c r="U1099" s="291" t="str">
        <f>IF(日報入力!G1099="","",日報入力!AA1099)</f>
        <v/>
      </c>
      <c r="V1099" s="378" t="str">
        <f>IF(日報入力!G1099="","",日報入力!AB1099)</f>
        <v/>
      </c>
      <c r="W1099" s="291" t="str">
        <f>IF(日報入力!G1099="","",日報入力!AC1099)</f>
        <v/>
      </c>
      <c r="X1099" s="291" t="str">
        <f>IF(日報入力!G1099="","",日報入力!AD1099)</f>
        <v/>
      </c>
      <c r="Y1099" s="291" t="str">
        <f>IF(日報入力!G1099="","",日報入力!AE1099)</f>
        <v/>
      </c>
      <c r="Z1099" s="291" t="str">
        <f>IF(日報入力!G1099="","",日報入力!AF1099)</f>
        <v/>
      </c>
      <c r="AA1099" s="291" t="str">
        <f>IF(日報入力!G1099="","",日報入力!AG1099)</f>
        <v/>
      </c>
      <c r="AB1099" s="291" t="str">
        <f>IF(日報入力!G1099="","",日報入力!AH1099)</f>
        <v/>
      </c>
      <c r="AC1099" s="291" t="str">
        <f>IF(日報入力!G1099="","",日報入力!AI1099)</f>
        <v/>
      </c>
      <c r="AD1099" s="291" t="str">
        <f>IF(日報入力!G1099="","",日報入力!AJ1099)</f>
        <v/>
      </c>
      <c r="AE1099" s="292" t="str">
        <f>IF(日報入力!G1099="","",日報入力!E1099)</f>
        <v/>
      </c>
      <c r="AF1099" s="293" t="str">
        <f>IF(日報入力!G1099="","",日報入力!AK1099)</f>
        <v/>
      </c>
      <c r="AG1099" s="293" t="str">
        <f>IF(日報入力!G1099="","",日報入力!AL1099)</f>
        <v/>
      </c>
      <c r="AH1099" s="293" t="str">
        <f>IF(日報入力!G1099="","",日報入力!AM1099)</f>
        <v/>
      </c>
      <c r="AI1099" s="294" t="str">
        <f>IF(日報入力!G1099&gt;0,日報入力!D1099*日報入力!K1099*日報入力!AL1099,"")</f>
        <v/>
      </c>
      <c r="AJ1099" s="294" t="str">
        <f>IF(日報入力!G1099&gt;0,日報入力!E1099*日報入力!AL1099,"")</f>
        <v/>
      </c>
      <c r="AK1099" s="294" t="str">
        <f>IF(日報入力!G1099&gt;0,AI1099-AJ1099,"")</f>
        <v/>
      </c>
      <c r="AL1099" s="292" t="str">
        <f>IF(日報入力!G1099&gt;0,日報入力!E1099*日報入力!AM1099,"")</f>
        <v/>
      </c>
      <c r="AM1099" s="292" t="str">
        <f>IF(日報入力!G1099&gt;0,日報入力!AB1099*日報入力!AM1099,"")</f>
        <v/>
      </c>
      <c r="AN1099" s="68" t="str">
        <f>IF(日報入力!G1099&gt;0,日報入力!C1099,"")</f>
        <v/>
      </c>
      <c r="AO1099" s="68" t="str">
        <f>日報入力!B1099</f>
        <v/>
      </c>
      <c r="AP1099" s="68" t="str">
        <f>IF(日報入力!AQ1099,日報入力!BA1099,"")</f>
        <v/>
      </c>
      <c r="AQ1099" s="68" t="str">
        <f>IF(日報入力!AR1099,日報入力!BB1099,"")</f>
        <v/>
      </c>
      <c r="AR1099" s="68" t="str">
        <f>IF(日報入力!AS1099,"N勤","")</f>
        <v/>
      </c>
      <c r="AS1099" s="295" t="e">
        <f t="shared" si="68"/>
        <v>#VALUE!</v>
      </c>
      <c r="AT1099" s="439" t="str">
        <f>日報入力!AY1099</f>
        <v/>
      </c>
      <c r="AU1099" s="518" t="str">
        <f>IF(日報入力!G1099,G1099*60/E1099,"")</f>
        <v/>
      </c>
      <c r="AV1099" s="528" t="str">
        <f>IF(日報入力!AT1099,日報入力!AT1099,"")</f>
        <v/>
      </c>
      <c r="AW1099" s="529" t="str">
        <f>IF(日報入力!AT1099,AE1099/日報入力!AT1099,"")</f>
        <v/>
      </c>
      <c r="AX1099" s="530" t="e">
        <f>IF(1&lt;日報集計!AT1099,AT1099/(((F1099-I1099-J1099-N1099-O1099)*60)/(E1099)),"")</f>
        <v>#VALUE!</v>
      </c>
      <c r="AY1099" s="664" t="str">
        <f>IF(日報入力!H1099,AT1099/(((F1099-J1099)*60)/E1099),"")</f>
        <v/>
      </c>
      <c r="AZ1099" s="664" t="str">
        <f>IF(日報入力!I1099,AT1099/((G1099*60)/E1099),"")</f>
        <v/>
      </c>
      <c r="BA1099" s="296" t="str">
        <f>IF(日報入力!G1099,G1099/F1099,"")</f>
        <v/>
      </c>
      <c r="BB1099" s="386" t="e">
        <f t="shared" si="69"/>
        <v>#VALUE!</v>
      </c>
      <c r="BC1099" s="386" t="e">
        <f t="shared" si="70"/>
        <v>#VALUE!</v>
      </c>
      <c r="BD1099" s="80">
        <f>日報入力!AU1099</f>
        <v>0</v>
      </c>
      <c r="BE1099" s="534" t="str">
        <f>IF(日報入力!AV1099,日報入力!AV1099,"")</f>
        <v/>
      </c>
      <c r="BF1099" s="534" t="str">
        <f>IF(日報入力!AW1099,日報入力!AW1099,"")</f>
        <v/>
      </c>
      <c r="BG1099" s="398" t="str">
        <f>IF(日報入力!G1099,日報入力!K1099*日報入力!D1099*日報入力!BC1099,"")</f>
        <v/>
      </c>
    </row>
    <row r="1100" spans="1:59" ht="20.25" hidden="1" customHeight="1" x14ac:dyDescent="0.15">
      <c r="A1100" s="302" t="str">
        <f>IF(日報入力!G1100="","",日報入力!G1100)</f>
        <v/>
      </c>
      <c r="B1100" s="291" t="str">
        <f>IF(日報入力!G1100="","",日報入力!H1100)</f>
        <v/>
      </c>
      <c r="C1100" s="291" t="str">
        <f>IF(日報入力!G1100="","",日報入力!I1100)</f>
        <v/>
      </c>
      <c r="D1100" s="291" t="str">
        <f>IF(日報入力!G1100="","",日報入力!J1100)</f>
        <v/>
      </c>
      <c r="E1100" s="291" t="str">
        <f>IF(日報入力!G1100="","",日報入力!K1100)</f>
        <v/>
      </c>
      <c r="F1100" s="291" t="str">
        <f>IF(日報入力!G1100="","",日報入力!L1100)</f>
        <v/>
      </c>
      <c r="G1100" s="291" t="str">
        <f>IF(日報入力!G1100="","",日報入力!L1100-日報入力!O1100-日報入力!P1100-日報入力!Q1100-日報入力!R1100-日報入力!S1100-日報入力!T1100-日報入力!U1100-日報入力!V1100-日報入力!W1100-日報入力!X1100-日報入力!Y1100-日報入力!Z1100)</f>
        <v/>
      </c>
      <c r="H1100" s="291" t="str">
        <f>IF(日報入力!G1100="","",IF(日報入力!M1100&gt;=0,日報入力!M1100*F1100,F1100))</f>
        <v/>
      </c>
      <c r="I1100" s="291" t="str">
        <f>IF(日報入力!G1100="","",日報入力!O1100)</f>
        <v/>
      </c>
      <c r="J1100" s="291" t="str">
        <f>IF(日報入力!G1100="","",日報入力!P1100)</f>
        <v/>
      </c>
      <c r="K1100" s="291" t="str">
        <f>IF(日報入力!G1100="","",日報入力!Q1100)</f>
        <v/>
      </c>
      <c r="L1100" s="291" t="str">
        <f>IF(日報入力!G1100="","",日報入力!R1100)</f>
        <v/>
      </c>
      <c r="M1100" s="291" t="str">
        <f>IF(日報入力!G1100="","",日報入力!S1100)</f>
        <v/>
      </c>
      <c r="N1100" s="291" t="str">
        <f>IF(日報入力!G1100="","",日報入力!T1100)</f>
        <v/>
      </c>
      <c r="O1100" s="291" t="str">
        <f>IF(日報入力!G1100="","",日報入力!U1100)</f>
        <v/>
      </c>
      <c r="P1100" s="291" t="str">
        <f>IF(日報入力!G1100="","",日報入力!V1100)</f>
        <v/>
      </c>
      <c r="Q1100" s="291" t="str">
        <f>IF(日報入力!G1100="","",日報入力!W1100)</f>
        <v/>
      </c>
      <c r="R1100" s="291" t="str">
        <f>IF(日報入力!G1100="","",日報入力!X1100)</f>
        <v/>
      </c>
      <c r="S1100" s="291" t="str">
        <f>IF(日報入力!G1100="","",日報入力!Y1100)</f>
        <v/>
      </c>
      <c r="T1100" s="291" t="str">
        <f>IF(日報入力!G1100="","",日報入力!Z1100)</f>
        <v/>
      </c>
      <c r="U1100" s="291" t="str">
        <f>IF(日報入力!G1100="","",日報入力!AA1100)</f>
        <v/>
      </c>
      <c r="V1100" s="378" t="str">
        <f>IF(日報入力!G1100="","",日報入力!AB1100)</f>
        <v/>
      </c>
      <c r="W1100" s="291" t="str">
        <f>IF(日報入力!G1100="","",日報入力!AC1100)</f>
        <v/>
      </c>
      <c r="X1100" s="291" t="str">
        <f>IF(日報入力!G1100="","",日報入力!AD1100)</f>
        <v/>
      </c>
      <c r="Y1100" s="291" t="str">
        <f>IF(日報入力!G1100="","",日報入力!AE1100)</f>
        <v/>
      </c>
      <c r="Z1100" s="291" t="str">
        <f>IF(日報入力!G1100="","",日報入力!AF1100)</f>
        <v/>
      </c>
      <c r="AA1100" s="291" t="str">
        <f>IF(日報入力!G1100="","",日報入力!AG1100)</f>
        <v/>
      </c>
      <c r="AB1100" s="291" t="str">
        <f>IF(日報入力!G1100="","",日報入力!AH1100)</f>
        <v/>
      </c>
      <c r="AC1100" s="291" t="str">
        <f>IF(日報入力!G1100="","",日報入力!AI1100)</f>
        <v/>
      </c>
      <c r="AD1100" s="291" t="str">
        <f>IF(日報入力!G1100="","",日報入力!AJ1100)</f>
        <v/>
      </c>
      <c r="AE1100" s="292" t="str">
        <f>IF(日報入力!G1100="","",日報入力!E1100)</f>
        <v/>
      </c>
      <c r="AF1100" s="293" t="str">
        <f>IF(日報入力!G1100="","",日報入力!AK1100)</f>
        <v/>
      </c>
      <c r="AG1100" s="293" t="str">
        <f>IF(日報入力!G1100="","",日報入力!AL1100)</f>
        <v/>
      </c>
      <c r="AH1100" s="293" t="str">
        <f>IF(日報入力!G1100="","",日報入力!AM1100)</f>
        <v/>
      </c>
      <c r="AI1100" s="294" t="str">
        <f>IF(日報入力!G1100&gt;0,日報入力!D1100*日報入力!K1100*日報入力!AL1100,"")</f>
        <v/>
      </c>
      <c r="AJ1100" s="294" t="str">
        <f>IF(日報入力!G1100&gt;0,日報入力!E1100*日報入力!AL1100,"")</f>
        <v/>
      </c>
      <c r="AK1100" s="294" t="str">
        <f>IF(日報入力!G1100&gt;0,AI1100-AJ1100,"")</f>
        <v/>
      </c>
      <c r="AL1100" s="292" t="str">
        <f>IF(日報入力!G1100&gt;0,日報入力!E1100*日報入力!AM1100,"")</f>
        <v/>
      </c>
      <c r="AM1100" s="292" t="str">
        <f>IF(日報入力!G1100&gt;0,日報入力!AB1100*日報入力!AM1100,"")</f>
        <v/>
      </c>
      <c r="AN1100" s="68" t="str">
        <f>IF(日報入力!G1100&gt;0,日報入力!C1100,"")</f>
        <v/>
      </c>
      <c r="AO1100" s="68" t="str">
        <f>日報入力!B1100</f>
        <v/>
      </c>
      <c r="AP1100" s="68" t="str">
        <f>IF(日報入力!AQ1100,日報入力!BA1100,"")</f>
        <v/>
      </c>
      <c r="AQ1100" s="68" t="str">
        <f>IF(日報入力!AR1100,日報入力!BB1100,"")</f>
        <v/>
      </c>
      <c r="AR1100" s="68" t="str">
        <f>IF(日報入力!AS1100,"N勤","")</f>
        <v/>
      </c>
      <c r="AS1100" s="295" t="e">
        <f t="shared" si="68"/>
        <v>#VALUE!</v>
      </c>
      <c r="AT1100" s="439" t="str">
        <f>日報入力!AY1100</f>
        <v/>
      </c>
      <c r="AU1100" s="518" t="str">
        <f>IF(日報入力!G1100,G1100*60/E1100,"")</f>
        <v/>
      </c>
      <c r="AV1100" s="528" t="str">
        <f>IF(日報入力!AT1100,日報入力!AT1100,"")</f>
        <v/>
      </c>
      <c r="AW1100" s="529" t="str">
        <f>IF(日報入力!AT1100,AE1100/日報入力!AT1100,"")</f>
        <v/>
      </c>
      <c r="AX1100" s="530" t="e">
        <f>IF(1&lt;日報集計!AT1100,AT1100/(((F1100-I1100-J1100-N1100-O1100)*60)/(E1100)),"")</f>
        <v>#VALUE!</v>
      </c>
      <c r="AY1100" s="664" t="str">
        <f>IF(日報入力!H1100,AT1100/(((F1100-J1100)*60)/E1100),"")</f>
        <v/>
      </c>
      <c r="AZ1100" s="664" t="str">
        <f>IF(日報入力!I1100,AT1100/((G1100*60)/E1100),"")</f>
        <v/>
      </c>
      <c r="BA1100" s="296" t="str">
        <f>IF(日報入力!G1100,G1100/F1100,"")</f>
        <v/>
      </c>
      <c r="BB1100" s="386" t="e">
        <f t="shared" si="69"/>
        <v>#VALUE!</v>
      </c>
      <c r="BC1100" s="386" t="e">
        <f t="shared" si="70"/>
        <v>#VALUE!</v>
      </c>
      <c r="BD1100" s="80">
        <f>日報入力!AU1100</f>
        <v>0</v>
      </c>
      <c r="BE1100" s="534" t="str">
        <f>IF(日報入力!AV1100,日報入力!AV1100,"")</f>
        <v/>
      </c>
      <c r="BF1100" s="534" t="str">
        <f>IF(日報入力!AW1100,日報入力!AW1100,"")</f>
        <v/>
      </c>
      <c r="BG1100" s="398" t="str">
        <f>IF(日報入力!G1100,日報入力!K1100*日報入力!D1100*日報入力!BC1100,"")</f>
        <v/>
      </c>
    </row>
    <row r="1101" spans="1:59" ht="20.25" hidden="1" customHeight="1" x14ac:dyDescent="0.15">
      <c r="A1101" s="302" t="str">
        <f>IF(日報入力!G1101="","",日報入力!G1101)</f>
        <v/>
      </c>
      <c r="B1101" s="291" t="str">
        <f>IF(日報入力!G1101="","",日報入力!H1101)</f>
        <v/>
      </c>
      <c r="C1101" s="291" t="str">
        <f>IF(日報入力!G1101="","",日報入力!I1101)</f>
        <v/>
      </c>
      <c r="D1101" s="291" t="str">
        <f>IF(日報入力!G1101="","",日報入力!J1101)</f>
        <v/>
      </c>
      <c r="E1101" s="291" t="str">
        <f>IF(日報入力!G1101="","",日報入力!K1101)</f>
        <v/>
      </c>
      <c r="F1101" s="291" t="str">
        <f>IF(日報入力!G1101="","",日報入力!L1101)</f>
        <v/>
      </c>
      <c r="G1101" s="291" t="str">
        <f>IF(日報入力!G1101="","",日報入力!L1101-日報入力!O1101-日報入力!P1101-日報入力!Q1101-日報入力!R1101-日報入力!S1101-日報入力!T1101-日報入力!U1101-日報入力!V1101-日報入力!W1101-日報入力!X1101-日報入力!Y1101-日報入力!Z1101)</f>
        <v/>
      </c>
      <c r="H1101" s="291" t="str">
        <f>IF(日報入力!G1101="","",IF(日報入力!M1101&gt;=0,日報入力!M1101*F1101,F1101))</f>
        <v/>
      </c>
      <c r="I1101" s="291" t="str">
        <f>IF(日報入力!G1101="","",日報入力!O1101)</f>
        <v/>
      </c>
      <c r="J1101" s="291" t="str">
        <f>IF(日報入力!G1101="","",日報入力!P1101)</f>
        <v/>
      </c>
      <c r="K1101" s="291" t="str">
        <f>IF(日報入力!G1101="","",日報入力!Q1101)</f>
        <v/>
      </c>
      <c r="L1101" s="291" t="str">
        <f>IF(日報入力!G1101="","",日報入力!R1101)</f>
        <v/>
      </c>
      <c r="M1101" s="291" t="str">
        <f>IF(日報入力!G1101="","",日報入力!S1101)</f>
        <v/>
      </c>
      <c r="N1101" s="291" t="str">
        <f>IF(日報入力!G1101="","",日報入力!T1101)</f>
        <v/>
      </c>
      <c r="O1101" s="291" t="str">
        <f>IF(日報入力!G1101="","",日報入力!U1101)</f>
        <v/>
      </c>
      <c r="P1101" s="291" t="str">
        <f>IF(日報入力!G1101="","",日報入力!V1101)</f>
        <v/>
      </c>
      <c r="Q1101" s="291" t="str">
        <f>IF(日報入力!G1101="","",日報入力!W1101)</f>
        <v/>
      </c>
      <c r="R1101" s="291" t="str">
        <f>IF(日報入力!G1101="","",日報入力!X1101)</f>
        <v/>
      </c>
      <c r="S1101" s="291" t="str">
        <f>IF(日報入力!G1101="","",日報入力!Y1101)</f>
        <v/>
      </c>
      <c r="T1101" s="291" t="str">
        <f>IF(日報入力!G1101="","",日報入力!Z1101)</f>
        <v/>
      </c>
      <c r="U1101" s="291" t="str">
        <f>IF(日報入力!G1101="","",日報入力!AA1101)</f>
        <v/>
      </c>
      <c r="V1101" s="378" t="str">
        <f>IF(日報入力!G1101="","",日報入力!AB1101)</f>
        <v/>
      </c>
      <c r="W1101" s="291" t="str">
        <f>IF(日報入力!G1101="","",日報入力!AC1101)</f>
        <v/>
      </c>
      <c r="X1101" s="291" t="str">
        <f>IF(日報入力!G1101="","",日報入力!AD1101)</f>
        <v/>
      </c>
      <c r="Y1101" s="291" t="str">
        <f>IF(日報入力!G1101="","",日報入力!AE1101)</f>
        <v/>
      </c>
      <c r="Z1101" s="291" t="str">
        <f>IF(日報入力!G1101="","",日報入力!AF1101)</f>
        <v/>
      </c>
      <c r="AA1101" s="291" t="str">
        <f>IF(日報入力!G1101="","",日報入力!AG1101)</f>
        <v/>
      </c>
      <c r="AB1101" s="291" t="str">
        <f>IF(日報入力!G1101="","",日報入力!AH1101)</f>
        <v/>
      </c>
      <c r="AC1101" s="291" t="str">
        <f>IF(日報入力!G1101="","",日報入力!AI1101)</f>
        <v/>
      </c>
      <c r="AD1101" s="291" t="str">
        <f>IF(日報入力!G1101="","",日報入力!AJ1101)</f>
        <v/>
      </c>
      <c r="AE1101" s="292" t="str">
        <f>IF(日報入力!G1101="","",日報入力!E1101)</f>
        <v/>
      </c>
      <c r="AF1101" s="293" t="str">
        <f>IF(日報入力!G1101="","",日報入力!AK1101)</f>
        <v/>
      </c>
      <c r="AG1101" s="293" t="str">
        <f>IF(日報入力!G1101="","",日報入力!AL1101)</f>
        <v/>
      </c>
      <c r="AH1101" s="293" t="str">
        <f>IF(日報入力!G1101="","",日報入力!AM1101)</f>
        <v/>
      </c>
      <c r="AI1101" s="294" t="str">
        <f>IF(日報入力!G1101&gt;0,日報入力!D1101*日報入力!K1101*日報入力!AL1101,"")</f>
        <v/>
      </c>
      <c r="AJ1101" s="294" t="str">
        <f>IF(日報入力!G1101&gt;0,日報入力!E1101*日報入力!AL1101,"")</f>
        <v/>
      </c>
      <c r="AK1101" s="294" t="str">
        <f>IF(日報入力!G1101&gt;0,AI1101-AJ1101,"")</f>
        <v/>
      </c>
      <c r="AL1101" s="292" t="str">
        <f>IF(日報入力!G1101&gt;0,日報入力!E1101*日報入力!AM1101,"")</f>
        <v/>
      </c>
      <c r="AM1101" s="292" t="str">
        <f>IF(日報入力!G1101&gt;0,日報入力!AB1101*日報入力!AM1101,"")</f>
        <v/>
      </c>
      <c r="AN1101" s="68" t="str">
        <f>IF(日報入力!G1101&gt;0,日報入力!C1101,"")</f>
        <v/>
      </c>
      <c r="AO1101" s="68" t="str">
        <f>日報入力!B1101</f>
        <v/>
      </c>
      <c r="AP1101" s="68" t="str">
        <f>IF(日報入力!AQ1101,日報入力!BA1101,"")</f>
        <v/>
      </c>
      <c r="AQ1101" s="68" t="str">
        <f>IF(日報入力!AR1101,日報入力!BB1101,"")</f>
        <v/>
      </c>
      <c r="AR1101" s="68" t="str">
        <f>IF(日報入力!AS1101,"N勤","")</f>
        <v/>
      </c>
      <c r="AS1101" s="295" t="e">
        <f t="shared" si="68"/>
        <v>#VALUE!</v>
      </c>
      <c r="AT1101" s="439" t="str">
        <f>日報入力!AY1101</f>
        <v/>
      </c>
      <c r="AU1101" s="518" t="str">
        <f>IF(日報入力!G1101,G1101*60/E1101,"")</f>
        <v/>
      </c>
      <c r="AV1101" s="528" t="str">
        <f>IF(日報入力!AT1101,日報入力!AT1101,"")</f>
        <v/>
      </c>
      <c r="AW1101" s="529" t="str">
        <f>IF(日報入力!AT1101,AE1101/日報入力!AT1101,"")</f>
        <v/>
      </c>
      <c r="AX1101" s="530" t="e">
        <f>IF(1&lt;日報集計!AT1101,AT1101/(((F1101-I1101-J1101-N1101-O1101)*60)/(E1101)),"")</f>
        <v>#VALUE!</v>
      </c>
      <c r="AY1101" s="664" t="str">
        <f>IF(日報入力!H1101,AT1101/(((F1101-J1101)*60)/E1101),"")</f>
        <v/>
      </c>
      <c r="AZ1101" s="664" t="str">
        <f>IF(日報入力!I1101,AT1101/((G1101*60)/E1101),"")</f>
        <v/>
      </c>
      <c r="BA1101" s="296" t="str">
        <f>IF(日報入力!G1101,G1101/F1101,"")</f>
        <v/>
      </c>
      <c r="BB1101" s="386" t="e">
        <f t="shared" si="69"/>
        <v>#VALUE!</v>
      </c>
      <c r="BC1101" s="386" t="e">
        <f t="shared" si="70"/>
        <v>#VALUE!</v>
      </c>
      <c r="BD1101" s="80">
        <f>日報入力!AU1101</f>
        <v>0</v>
      </c>
      <c r="BE1101" s="534" t="str">
        <f>IF(日報入力!AV1101,日報入力!AV1101,"")</f>
        <v/>
      </c>
      <c r="BF1101" s="534" t="str">
        <f>IF(日報入力!AW1101,日報入力!AW1101,"")</f>
        <v/>
      </c>
      <c r="BG1101" s="398" t="str">
        <f>IF(日報入力!G1101,日報入力!K1101*日報入力!D1101*日報入力!BC1101,"")</f>
        <v/>
      </c>
    </row>
    <row r="1102" spans="1:59" ht="20.25" hidden="1" customHeight="1" x14ac:dyDescent="0.15">
      <c r="A1102" s="302" t="str">
        <f>IF(日報入力!G1102="","",日報入力!G1102)</f>
        <v/>
      </c>
      <c r="B1102" s="291" t="str">
        <f>IF(日報入力!G1102="","",日報入力!H1102)</f>
        <v/>
      </c>
      <c r="C1102" s="291" t="str">
        <f>IF(日報入力!G1102="","",日報入力!I1102)</f>
        <v/>
      </c>
      <c r="D1102" s="291" t="str">
        <f>IF(日報入力!G1102="","",日報入力!J1102)</f>
        <v/>
      </c>
      <c r="E1102" s="291" t="str">
        <f>IF(日報入力!G1102="","",日報入力!K1102)</f>
        <v/>
      </c>
      <c r="F1102" s="291" t="str">
        <f>IF(日報入力!G1102="","",日報入力!L1102)</f>
        <v/>
      </c>
      <c r="G1102" s="291" t="str">
        <f>IF(日報入力!G1102="","",日報入力!L1102-日報入力!O1102-日報入力!P1102-日報入力!Q1102-日報入力!R1102-日報入力!S1102-日報入力!T1102-日報入力!U1102-日報入力!V1102-日報入力!W1102-日報入力!X1102-日報入力!Y1102-日報入力!Z1102)</f>
        <v/>
      </c>
      <c r="H1102" s="291" t="str">
        <f>IF(日報入力!G1102="","",IF(日報入力!M1102&gt;=0,日報入力!M1102*F1102,F1102))</f>
        <v/>
      </c>
      <c r="I1102" s="291" t="str">
        <f>IF(日報入力!G1102="","",日報入力!O1102)</f>
        <v/>
      </c>
      <c r="J1102" s="291" t="str">
        <f>IF(日報入力!G1102="","",日報入力!P1102)</f>
        <v/>
      </c>
      <c r="K1102" s="291" t="str">
        <f>IF(日報入力!G1102="","",日報入力!Q1102)</f>
        <v/>
      </c>
      <c r="L1102" s="291" t="str">
        <f>IF(日報入力!G1102="","",日報入力!R1102)</f>
        <v/>
      </c>
      <c r="M1102" s="291" t="str">
        <f>IF(日報入力!G1102="","",日報入力!S1102)</f>
        <v/>
      </c>
      <c r="N1102" s="291" t="str">
        <f>IF(日報入力!G1102="","",日報入力!T1102)</f>
        <v/>
      </c>
      <c r="O1102" s="291" t="str">
        <f>IF(日報入力!G1102="","",日報入力!U1102)</f>
        <v/>
      </c>
      <c r="P1102" s="291" t="str">
        <f>IF(日報入力!G1102="","",日報入力!V1102)</f>
        <v/>
      </c>
      <c r="Q1102" s="291" t="str">
        <f>IF(日報入力!G1102="","",日報入力!W1102)</f>
        <v/>
      </c>
      <c r="R1102" s="291" t="str">
        <f>IF(日報入力!G1102="","",日報入力!X1102)</f>
        <v/>
      </c>
      <c r="S1102" s="291" t="str">
        <f>IF(日報入力!G1102="","",日報入力!Y1102)</f>
        <v/>
      </c>
      <c r="T1102" s="291" t="str">
        <f>IF(日報入力!G1102="","",日報入力!Z1102)</f>
        <v/>
      </c>
      <c r="U1102" s="291" t="str">
        <f>IF(日報入力!G1102="","",日報入力!AA1102)</f>
        <v/>
      </c>
      <c r="V1102" s="378" t="str">
        <f>IF(日報入力!G1102="","",日報入力!AB1102)</f>
        <v/>
      </c>
      <c r="W1102" s="291" t="str">
        <f>IF(日報入力!G1102="","",日報入力!AC1102)</f>
        <v/>
      </c>
      <c r="X1102" s="291" t="str">
        <f>IF(日報入力!G1102="","",日報入力!AD1102)</f>
        <v/>
      </c>
      <c r="Y1102" s="291" t="str">
        <f>IF(日報入力!G1102="","",日報入力!AE1102)</f>
        <v/>
      </c>
      <c r="Z1102" s="291" t="str">
        <f>IF(日報入力!G1102="","",日報入力!AF1102)</f>
        <v/>
      </c>
      <c r="AA1102" s="291" t="str">
        <f>IF(日報入力!G1102="","",日報入力!AG1102)</f>
        <v/>
      </c>
      <c r="AB1102" s="291" t="str">
        <f>IF(日報入力!G1102="","",日報入力!AH1102)</f>
        <v/>
      </c>
      <c r="AC1102" s="291" t="str">
        <f>IF(日報入力!G1102="","",日報入力!AI1102)</f>
        <v/>
      </c>
      <c r="AD1102" s="291" t="str">
        <f>IF(日報入力!G1102="","",日報入力!AJ1102)</f>
        <v/>
      </c>
      <c r="AE1102" s="292" t="str">
        <f>IF(日報入力!G1102="","",日報入力!E1102)</f>
        <v/>
      </c>
      <c r="AF1102" s="293" t="str">
        <f>IF(日報入力!G1102="","",日報入力!AK1102)</f>
        <v/>
      </c>
      <c r="AG1102" s="293" t="str">
        <f>IF(日報入力!G1102="","",日報入力!AL1102)</f>
        <v/>
      </c>
      <c r="AH1102" s="293" t="str">
        <f>IF(日報入力!G1102="","",日報入力!AM1102)</f>
        <v/>
      </c>
      <c r="AI1102" s="294" t="str">
        <f>IF(日報入力!G1102&gt;0,日報入力!D1102*日報入力!K1102*日報入力!AL1102,"")</f>
        <v/>
      </c>
      <c r="AJ1102" s="294" t="str">
        <f>IF(日報入力!G1102&gt;0,日報入力!E1102*日報入力!AL1102,"")</f>
        <v/>
      </c>
      <c r="AK1102" s="294" t="str">
        <f>IF(日報入力!G1102&gt;0,AI1102-AJ1102,"")</f>
        <v/>
      </c>
      <c r="AL1102" s="292" t="str">
        <f>IF(日報入力!G1102&gt;0,日報入力!E1102*日報入力!AM1102,"")</f>
        <v/>
      </c>
      <c r="AM1102" s="292" t="str">
        <f>IF(日報入力!G1102&gt;0,日報入力!AB1102*日報入力!AM1102,"")</f>
        <v/>
      </c>
      <c r="AN1102" s="68" t="str">
        <f>IF(日報入力!G1102&gt;0,日報入力!C1102,"")</f>
        <v/>
      </c>
      <c r="AO1102" s="68" t="str">
        <f>日報入力!B1102</f>
        <v/>
      </c>
      <c r="AP1102" s="68" t="str">
        <f>IF(日報入力!AQ1102,日報入力!BA1102,"")</f>
        <v/>
      </c>
      <c r="AQ1102" s="68" t="str">
        <f>IF(日報入力!AR1102,日報入力!BB1102,"")</f>
        <v/>
      </c>
      <c r="AR1102" s="68" t="str">
        <f>IF(日報入力!AS1102,"N勤","")</f>
        <v/>
      </c>
      <c r="AS1102" s="295" t="e">
        <f t="shared" si="68"/>
        <v>#VALUE!</v>
      </c>
      <c r="AT1102" s="439" t="str">
        <f>日報入力!AY1102</f>
        <v/>
      </c>
      <c r="AU1102" s="518" t="str">
        <f>IF(日報入力!G1102,G1102*60/E1102,"")</f>
        <v/>
      </c>
      <c r="AV1102" s="528" t="str">
        <f>IF(日報入力!AT1102,日報入力!AT1102,"")</f>
        <v/>
      </c>
      <c r="AW1102" s="529" t="str">
        <f>IF(日報入力!AT1102,AE1102/日報入力!AT1102,"")</f>
        <v/>
      </c>
      <c r="AX1102" s="530" t="e">
        <f>IF(1&lt;日報集計!AT1102,AT1102/(((F1102-I1102-J1102-N1102-O1102)*60)/(E1102)),"")</f>
        <v>#VALUE!</v>
      </c>
      <c r="AY1102" s="664" t="str">
        <f>IF(日報入力!H1102,AT1102/(((F1102-J1102)*60)/E1102),"")</f>
        <v/>
      </c>
      <c r="AZ1102" s="664" t="str">
        <f>IF(日報入力!I1102,AT1102/((G1102*60)/E1102),"")</f>
        <v/>
      </c>
      <c r="BA1102" s="296" t="str">
        <f>IF(日報入力!G1102,G1102/F1102,"")</f>
        <v/>
      </c>
      <c r="BB1102" s="386" t="e">
        <f t="shared" si="69"/>
        <v>#VALUE!</v>
      </c>
      <c r="BC1102" s="386" t="e">
        <f t="shared" si="70"/>
        <v>#VALUE!</v>
      </c>
      <c r="BD1102" s="80">
        <f>日報入力!AU1102</f>
        <v>0</v>
      </c>
      <c r="BE1102" s="534" t="str">
        <f>IF(日報入力!AV1102,日報入力!AV1102,"")</f>
        <v/>
      </c>
      <c r="BF1102" s="534" t="str">
        <f>IF(日報入力!AW1102,日報入力!AW1102,"")</f>
        <v/>
      </c>
      <c r="BG1102" s="398" t="str">
        <f>IF(日報入力!G1102,日報入力!K1102*日報入力!D1102*日報入力!BC1102,"")</f>
        <v/>
      </c>
    </row>
    <row r="1103" spans="1:59" ht="20.25" hidden="1" customHeight="1" x14ac:dyDescent="0.15">
      <c r="A1103" s="302" t="str">
        <f>IF(日報入力!G1103="","",日報入力!G1103)</f>
        <v/>
      </c>
      <c r="B1103" s="291" t="str">
        <f>IF(日報入力!G1103="","",日報入力!H1103)</f>
        <v/>
      </c>
      <c r="C1103" s="291" t="str">
        <f>IF(日報入力!G1103="","",日報入力!I1103)</f>
        <v/>
      </c>
      <c r="D1103" s="291" t="str">
        <f>IF(日報入力!G1103="","",日報入力!J1103)</f>
        <v/>
      </c>
      <c r="E1103" s="291" t="str">
        <f>IF(日報入力!G1103="","",日報入力!K1103)</f>
        <v/>
      </c>
      <c r="F1103" s="291" t="str">
        <f>IF(日報入力!G1103="","",日報入力!L1103)</f>
        <v/>
      </c>
      <c r="G1103" s="291" t="str">
        <f>IF(日報入力!G1103="","",日報入力!L1103-日報入力!O1103-日報入力!P1103-日報入力!Q1103-日報入力!R1103-日報入力!S1103-日報入力!T1103-日報入力!U1103-日報入力!V1103-日報入力!W1103-日報入力!X1103-日報入力!Y1103-日報入力!Z1103)</f>
        <v/>
      </c>
      <c r="H1103" s="291" t="str">
        <f>IF(日報入力!G1103="","",IF(日報入力!M1103&gt;=0,日報入力!M1103*F1103,F1103))</f>
        <v/>
      </c>
      <c r="I1103" s="291" t="str">
        <f>IF(日報入力!G1103="","",日報入力!O1103)</f>
        <v/>
      </c>
      <c r="J1103" s="291" t="str">
        <f>IF(日報入力!G1103="","",日報入力!P1103)</f>
        <v/>
      </c>
      <c r="K1103" s="291" t="str">
        <f>IF(日報入力!G1103="","",日報入力!Q1103)</f>
        <v/>
      </c>
      <c r="L1103" s="291" t="str">
        <f>IF(日報入力!G1103="","",日報入力!R1103)</f>
        <v/>
      </c>
      <c r="M1103" s="291" t="str">
        <f>IF(日報入力!G1103="","",日報入力!S1103)</f>
        <v/>
      </c>
      <c r="N1103" s="291" t="str">
        <f>IF(日報入力!G1103="","",日報入力!T1103)</f>
        <v/>
      </c>
      <c r="O1103" s="291" t="str">
        <f>IF(日報入力!G1103="","",日報入力!U1103)</f>
        <v/>
      </c>
      <c r="P1103" s="291" t="str">
        <f>IF(日報入力!G1103="","",日報入力!V1103)</f>
        <v/>
      </c>
      <c r="Q1103" s="291" t="str">
        <f>IF(日報入力!G1103="","",日報入力!W1103)</f>
        <v/>
      </c>
      <c r="R1103" s="291" t="str">
        <f>IF(日報入力!G1103="","",日報入力!X1103)</f>
        <v/>
      </c>
      <c r="S1103" s="291" t="str">
        <f>IF(日報入力!G1103="","",日報入力!Y1103)</f>
        <v/>
      </c>
      <c r="T1103" s="291" t="str">
        <f>IF(日報入力!G1103="","",日報入力!Z1103)</f>
        <v/>
      </c>
      <c r="U1103" s="291" t="str">
        <f>IF(日報入力!G1103="","",日報入力!AA1103)</f>
        <v/>
      </c>
      <c r="V1103" s="378" t="str">
        <f>IF(日報入力!G1103="","",日報入力!AB1103)</f>
        <v/>
      </c>
      <c r="W1103" s="291" t="str">
        <f>IF(日報入力!G1103="","",日報入力!AC1103)</f>
        <v/>
      </c>
      <c r="X1103" s="291" t="str">
        <f>IF(日報入力!G1103="","",日報入力!AD1103)</f>
        <v/>
      </c>
      <c r="Y1103" s="291" t="str">
        <f>IF(日報入力!G1103="","",日報入力!AE1103)</f>
        <v/>
      </c>
      <c r="Z1103" s="291" t="str">
        <f>IF(日報入力!G1103="","",日報入力!AF1103)</f>
        <v/>
      </c>
      <c r="AA1103" s="291" t="str">
        <f>IF(日報入力!G1103="","",日報入力!AG1103)</f>
        <v/>
      </c>
      <c r="AB1103" s="291" t="str">
        <f>IF(日報入力!G1103="","",日報入力!AH1103)</f>
        <v/>
      </c>
      <c r="AC1103" s="291" t="str">
        <f>IF(日報入力!G1103="","",日報入力!AI1103)</f>
        <v/>
      </c>
      <c r="AD1103" s="291" t="str">
        <f>IF(日報入力!G1103="","",日報入力!AJ1103)</f>
        <v/>
      </c>
      <c r="AE1103" s="292" t="str">
        <f>IF(日報入力!G1103="","",日報入力!E1103)</f>
        <v/>
      </c>
      <c r="AF1103" s="293" t="str">
        <f>IF(日報入力!G1103="","",日報入力!AK1103)</f>
        <v/>
      </c>
      <c r="AG1103" s="293" t="str">
        <f>IF(日報入力!G1103="","",日報入力!AL1103)</f>
        <v/>
      </c>
      <c r="AH1103" s="293" t="str">
        <f>IF(日報入力!G1103="","",日報入力!AM1103)</f>
        <v/>
      </c>
      <c r="AI1103" s="294" t="str">
        <f>IF(日報入力!G1103&gt;0,日報入力!D1103*日報入力!K1103*日報入力!AL1103,"")</f>
        <v/>
      </c>
      <c r="AJ1103" s="294" t="str">
        <f>IF(日報入力!G1103&gt;0,日報入力!E1103*日報入力!AL1103,"")</f>
        <v/>
      </c>
      <c r="AK1103" s="294" t="str">
        <f>IF(日報入力!G1103&gt;0,AI1103-AJ1103,"")</f>
        <v/>
      </c>
      <c r="AL1103" s="292" t="str">
        <f>IF(日報入力!G1103&gt;0,日報入力!E1103*日報入力!AM1103,"")</f>
        <v/>
      </c>
      <c r="AM1103" s="292" t="str">
        <f>IF(日報入力!G1103&gt;0,日報入力!AB1103*日報入力!AM1103,"")</f>
        <v/>
      </c>
      <c r="AN1103" s="68" t="str">
        <f>IF(日報入力!G1103&gt;0,日報入力!C1103,"")</f>
        <v/>
      </c>
      <c r="AO1103" s="68" t="str">
        <f>日報入力!B1103</f>
        <v/>
      </c>
      <c r="AP1103" s="68" t="str">
        <f>IF(日報入力!AQ1103,日報入力!BA1103,"")</f>
        <v/>
      </c>
      <c r="AQ1103" s="68" t="str">
        <f>IF(日報入力!AR1103,日報入力!BB1103,"")</f>
        <v/>
      </c>
      <c r="AR1103" s="68" t="str">
        <f>IF(日報入力!AS1103,"N勤","")</f>
        <v/>
      </c>
      <c r="AS1103" s="295" t="e">
        <f t="shared" si="68"/>
        <v>#VALUE!</v>
      </c>
      <c r="AT1103" s="439" t="str">
        <f>日報入力!AY1103</f>
        <v/>
      </c>
      <c r="AU1103" s="518" t="str">
        <f>IF(日報入力!G1103,G1103*60/E1103,"")</f>
        <v/>
      </c>
      <c r="AV1103" s="528" t="str">
        <f>IF(日報入力!AT1103,日報入力!AT1103,"")</f>
        <v/>
      </c>
      <c r="AW1103" s="529" t="str">
        <f>IF(日報入力!AT1103,AE1103/日報入力!AT1103,"")</f>
        <v/>
      </c>
      <c r="AX1103" s="530" t="e">
        <f>IF(1&lt;日報集計!AT1103,AT1103/(((F1103-I1103-J1103-N1103-O1103)*60)/(E1103)),"")</f>
        <v>#VALUE!</v>
      </c>
      <c r="AY1103" s="664" t="str">
        <f>IF(日報入力!H1103,AT1103/(((F1103-J1103)*60)/E1103),"")</f>
        <v/>
      </c>
      <c r="AZ1103" s="664" t="str">
        <f>IF(日報入力!I1103,AT1103/((G1103*60)/E1103),"")</f>
        <v/>
      </c>
      <c r="BA1103" s="296" t="str">
        <f>IF(日報入力!G1103,G1103/F1103,"")</f>
        <v/>
      </c>
      <c r="BB1103" s="386" t="e">
        <f t="shared" si="69"/>
        <v>#VALUE!</v>
      </c>
      <c r="BC1103" s="386" t="e">
        <f t="shared" si="70"/>
        <v>#VALUE!</v>
      </c>
      <c r="BD1103" s="80">
        <f>日報入力!AU1103</f>
        <v>0</v>
      </c>
      <c r="BE1103" s="534" t="str">
        <f>IF(日報入力!AV1103,日報入力!AV1103,"")</f>
        <v/>
      </c>
      <c r="BF1103" s="534" t="str">
        <f>IF(日報入力!AW1103,日報入力!AW1103,"")</f>
        <v/>
      </c>
      <c r="BG1103" s="398" t="str">
        <f>IF(日報入力!G1103,日報入力!K1103*日報入力!D1103*日報入力!BC1103,"")</f>
        <v/>
      </c>
    </row>
    <row r="1104" spans="1:59" ht="20.25" hidden="1" customHeight="1" x14ac:dyDescent="0.15">
      <c r="A1104" s="302" t="str">
        <f>IF(日報入力!G1104="","",日報入力!G1104)</f>
        <v/>
      </c>
      <c r="B1104" s="291" t="str">
        <f>IF(日報入力!G1104="","",日報入力!H1104)</f>
        <v/>
      </c>
      <c r="C1104" s="291" t="str">
        <f>IF(日報入力!G1104="","",日報入力!I1104)</f>
        <v/>
      </c>
      <c r="D1104" s="291" t="str">
        <f>IF(日報入力!G1104="","",日報入力!J1104)</f>
        <v/>
      </c>
      <c r="E1104" s="291" t="str">
        <f>IF(日報入力!G1104="","",日報入力!K1104)</f>
        <v/>
      </c>
      <c r="F1104" s="291" t="str">
        <f>IF(日報入力!G1104="","",日報入力!L1104)</f>
        <v/>
      </c>
      <c r="G1104" s="291" t="str">
        <f>IF(日報入力!G1104="","",日報入力!L1104-日報入力!O1104-日報入力!P1104-日報入力!Q1104-日報入力!R1104-日報入力!S1104-日報入力!T1104-日報入力!U1104-日報入力!V1104-日報入力!W1104-日報入力!X1104-日報入力!Y1104-日報入力!Z1104)</f>
        <v/>
      </c>
      <c r="H1104" s="291" t="str">
        <f>IF(日報入力!G1104="","",IF(日報入力!M1104&gt;=0,日報入力!M1104*F1104,F1104))</f>
        <v/>
      </c>
      <c r="I1104" s="291" t="str">
        <f>IF(日報入力!G1104="","",日報入力!O1104)</f>
        <v/>
      </c>
      <c r="J1104" s="291" t="str">
        <f>IF(日報入力!G1104="","",日報入力!P1104)</f>
        <v/>
      </c>
      <c r="K1104" s="291" t="str">
        <f>IF(日報入力!G1104="","",日報入力!Q1104)</f>
        <v/>
      </c>
      <c r="L1104" s="291" t="str">
        <f>IF(日報入力!G1104="","",日報入力!R1104)</f>
        <v/>
      </c>
      <c r="M1104" s="291" t="str">
        <f>IF(日報入力!G1104="","",日報入力!S1104)</f>
        <v/>
      </c>
      <c r="N1104" s="291" t="str">
        <f>IF(日報入力!G1104="","",日報入力!T1104)</f>
        <v/>
      </c>
      <c r="O1104" s="291" t="str">
        <f>IF(日報入力!G1104="","",日報入力!U1104)</f>
        <v/>
      </c>
      <c r="P1104" s="291" t="str">
        <f>IF(日報入力!G1104="","",日報入力!V1104)</f>
        <v/>
      </c>
      <c r="Q1104" s="291" t="str">
        <f>IF(日報入力!G1104="","",日報入力!W1104)</f>
        <v/>
      </c>
      <c r="R1104" s="291" t="str">
        <f>IF(日報入力!G1104="","",日報入力!X1104)</f>
        <v/>
      </c>
      <c r="S1104" s="291" t="str">
        <f>IF(日報入力!G1104="","",日報入力!Y1104)</f>
        <v/>
      </c>
      <c r="T1104" s="291" t="str">
        <f>IF(日報入力!G1104="","",日報入力!Z1104)</f>
        <v/>
      </c>
      <c r="U1104" s="291" t="str">
        <f>IF(日報入力!G1104="","",日報入力!AA1104)</f>
        <v/>
      </c>
      <c r="V1104" s="378" t="str">
        <f>IF(日報入力!G1104="","",日報入力!AB1104)</f>
        <v/>
      </c>
      <c r="W1104" s="291" t="str">
        <f>IF(日報入力!G1104="","",日報入力!AC1104)</f>
        <v/>
      </c>
      <c r="X1104" s="291" t="str">
        <f>IF(日報入力!G1104="","",日報入力!AD1104)</f>
        <v/>
      </c>
      <c r="Y1104" s="291" t="str">
        <f>IF(日報入力!G1104="","",日報入力!AE1104)</f>
        <v/>
      </c>
      <c r="Z1104" s="291" t="str">
        <f>IF(日報入力!G1104="","",日報入力!AF1104)</f>
        <v/>
      </c>
      <c r="AA1104" s="291" t="str">
        <f>IF(日報入力!G1104="","",日報入力!AG1104)</f>
        <v/>
      </c>
      <c r="AB1104" s="291" t="str">
        <f>IF(日報入力!G1104="","",日報入力!AH1104)</f>
        <v/>
      </c>
      <c r="AC1104" s="291" t="str">
        <f>IF(日報入力!G1104="","",日報入力!AI1104)</f>
        <v/>
      </c>
      <c r="AD1104" s="291" t="str">
        <f>IF(日報入力!G1104="","",日報入力!AJ1104)</f>
        <v/>
      </c>
      <c r="AE1104" s="292" t="str">
        <f>IF(日報入力!G1104="","",日報入力!E1104)</f>
        <v/>
      </c>
      <c r="AF1104" s="293" t="str">
        <f>IF(日報入力!G1104="","",日報入力!AK1104)</f>
        <v/>
      </c>
      <c r="AG1104" s="293" t="str">
        <f>IF(日報入力!G1104="","",日報入力!AL1104)</f>
        <v/>
      </c>
      <c r="AH1104" s="293" t="str">
        <f>IF(日報入力!G1104="","",日報入力!AM1104)</f>
        <v/>
      </c>
      <c r="AI1104" s="294" t="str">
        <f>IF(日報入力!G1104&gt;0,日報入力!D1104*日報入力!K1104*日報入力!AL1104,"")</f>
        <v/>
      </c>
      <c r="AJ1104" s="294" t="str">
        <f>IF(日報入力!G1104&gt;0,日報入力!E1104*日報入力!AL1104,"")</f>
        <v/>
      </c>
      <c r="AK1104" s="294" t="str">
        <f>IF(日報入力!G1104&gt;0,AI1104-AJ1104,"")</f>
        <v/>
      </c>
      <c r="AL1104" s="292" t="str">
        <f>IF(日報入力!G1104&gt;0,日報入力!E1104*日報入力!AM1104,"")</f>
        <v/>
      </c>
      <c r="AM1104" s="292" t="str">
        <f>IF(日報入力!G1104&gt;0,日報入力!AB1104*日報入力!AM1104,"")</f>
        <v/>
      </c>
      <c r="AN1104" s="68" t="str">
        <f>IF(日報入力!G1104&gt;0,日報入力!C1104,"")</f>
        <v/>
      </c>
      <c r="AO1104" s="68" t="str">
        <f>日報入力!B1104</f>
        <v/>
      </c>
      <c r="AP1104" s="68" t="str">
        <f>IF(日報入力!AQ1104,日報入力!BA1104,"")</f>
        <v/>
      </c>
      <c r="AQ1104" s="68" t="str">
        <f>IF(日報入力!AR1104,日報入力!BB1104,"")</f>
        <v/>
      </c>
      <c r="AR1104" s="68" t="str">
        <f>IF(日報入力!AS1104,"N勤","")</f>
        <v/>
      </c>
      <c r="AS1104" s="295" t="e">
        <f t="shared" si="68"/>
        <v>#VALUE!</v>
      </c>
      <c r="AT1104" s="439" t="str">
        <f>日報入力!AY1104</f>
        <v/>
      </c>
      <c r="AU1104" s="518" t="str">
        <f>IF(日報入力!G1104,G1104*60/E1104,"")</f>
        <v/>
      </c>
      <c r="AV1104" s="528" t="str">
        <f>IF(日報入力!AT1104,日報入力!AT1104,"")</f>
        <v/>
      </c>
      <c r="AW1104" s="529" t="str">
        <f>IF(日報入力!AT1104,AE1104/日報入力!AT1104,"")</f>
        <v/>
      </c>
      <c r="AX1104" s="530" t="e">
        <f>IF(1&lt;日報集計!AT1104,AT1104/(((F1104-I1104-J1104-N1104-O1104)*60)/(E1104)),"")</f>
        <v>#VALUE!</v>
      </c>
      <c r="AY1104" s="664" t="str">
        <f>IF(日報入力!H1104,AT1104/(((F1104-J1104)*60)/E1104),"")</f>
        <v/>
      </c>
      <c r="AZ1104" s="664" t="str">
        <f>IF(日報入力!I1104,AT1104/((G1104*60)/E1104),"")</f>
        <v/>
      </c>
      <c r="BA1104" s="296" t="str">
        <f>IF(日報入力!G1104,G1104/F1104,"")</f>
        <v/>
      </c>
      <c r="BB1104" s="386" t="e">
        <f t="shared" si="69"/>
        <v>#VALUE!</v>
      </c>
      <c r="BC1104" s="386" t="e">
        <f t="shared" si="70"/>
        <v>#VALUE!</v>
      </c>
      <c r="BD1104" s="80">
        <f>日報入力!AU1104</f>
        <v>0</v>
      </c>
      <c r="BE1104" s="534" t="str">
        <f>IF(日報入力!AV1104,日報入力!AV1104,"")</f>
        <v/>
      </c>
      <c r="BF1104" s="534" t="str">
        <f>IF(日報入力!AW1104,日報入力!AW1104,"")</f>
        <v/>
      </c>
      <c r="BG1104" s="398" t="str">
        <f>IF(日報入力!G1104,日報入力!K1104*日報入力!D1104*日報入力!BC1104,"")</f>
        <v/>
      </c>
    </row>
    <row r="1105" spans="1:59" ht="20.25" hidden="1" customHeight="1" x14ac:dyDescent="0.15">
      <c r="A1105" s="302" t="str">
        <f>IF(日報入力!G1105="","",日報入力!G1105)</f>
        <v/>
      </c>
      <c r="B1105" s="291" t="str">
        <f>IF(日報入力!G1105="","",日報入力!H1105)</f>
        <v/>
      </c>
      <c r="C1105" s="291" t="str">
        <f>IF(日報入力!G1105="","",日報入力!I1105)</f>
        <v/>
      </c>
      <c r="D1105" s="291" t="str">
        <f>IF(日報入力!G1105="","",日報入力!J1105)</f>
        <v/>
      </c>
      <c r="E1105" s="291" t="str">
        <f>IF(日報入力!G1105="","",日報入力!K1105)</f>
        <v/>
      </c>
      <c r="F1105" s="291" t="str">
        <f>IF(日報入力!G1105="","",日報入力!L1105)</f>
        <v/>
      </c>
      <c r="G1105" s="291" t="str">
        <f>IF(日報入力!G1105="","",日報入力!L1105-日報入力!O1105-日報入力!P1105-日報入力!Q1105-日報入力!R1105-日報入力!S1105-日報入力!T1105-日報入力!U1105-日報入力!V1105-日報入力!W1105-日報入力!X1105-日報入力!Y1105-日報入力!Z1105)</f>
        <v/>
      </c>
      <c r="H1105" s="291" t="str">
        <f>IF(日報入力!G1105="","",IF(日報入力!M1105&gt;=0,日報入力!M1105*F1105,F1105))</f>
        <v/>
      </c>
      <c r="I1105" s="291" t="str">
        <f>IF(日報入力!G1105="","",日報入力!O1105)</f>
        <v/>
      </c>
      <c r="J1105" s="291" t="str">
        <f>IF(日報入力!G1105="","",日報入力!P1105)</f>
        <v/>
      </c>
      <c r="K1105" s="291" t="str">
        <f>IF(日報入力!G1105="","",日報入力!Q1105)</f>
        <v/>
      </c>
      <c r="L1105" s="291" t="str">
        <f>IF(日報入力!G1105="","",日報入力!R1105)</f>
        <v/>
      </c>
      <c r="M1105" s="291" t="str">
        <f>IF(日報入力!G1105="","",日報入力!S1105)</f>
        <v/>
      </c>
      <c r="N1105" s="291" t="str">
        <f>IF(日報入力!G1105="","",日報入力!T1105)</f>
        <v/>
      </c>
      <c r="O1105" s="291" t="str">
        <f>IF(日報入力!G1105="","",日報入力!U1105)</f>
        <v/>
      </c>
      <c r="P1105" s="291" t="str">
        <f>IF(日報入力!G1105="","",日報入力!V1105)</f>
        <v/>
      </c>
      <c r="Q1105" s="291" t="str">
        <f>IF(日報入力!G1105="","",日報入力!W1105)</f>
        <v/>
      </c>
      <c r="R1105" s="291" t="str">
        <f>IF(日報入力!G1105="","",日報入力!X1105)</f>
        <v/>
      </c>
      <c r="S1105" s="291" t="str">
        <f>IF(日報入力!G1105="","",日報入力!Y1105)</f>
        <v/>
      </c>
      <c r="T1105" s="291" t="str">
        <f>IF(日報入力!G1105="","",日報入力!Z1105)</f>
        <v/>
      </c>
      <c r="U1105" s="291" t="str">
        <f>IF(日報入力!G1105="","",日報入力!AA1105)</f>
        <v/>
      </c>
      <c r="V1105" s="378" t="str">
        <f>IF(日報入力!G1105="","",日報入力!AB1105)</f>
        <v/>
      </c>
      <c r="W1105" s="291" t="str">
        <f>IF(日報入力!G1105="","",日報入力!AC1105)</f>
        <v/>
      </c>
      <c r="X1105" s="291" t="str">
        <f>IF(日報入力!G1105="","",日報入力!AD1105)</f>
        <v/>
      </c>
      <c r="Y1105" s="291" t="str">
        <f>IF(日報入力!G1105="","",日報入力!AE1105)</f>
        <v/>
      </c>
      <c r="Z1105" s="291" t="str">
        <f>IF(日報入力!G1105="","",日報入力!AF1105)</f>
        <v/>
      </c>
      <c r="AA1105" s="291" t="str">
        <f>IF(日報入力!G1105="","",日報入力!AG1105)</f>
        <v/>
      </c>
      <c r="AB1105" s="291" t="str">
        <f>IF(日報入力!G1105="","",日報入力!AH1105)</f>
        <v/>
      </c>
      <c r="AC1105" s="291" t="str">
        <f>IF(日報入力!G1105="","",日報入力!AI1105)</f>
        <v/>
      </c>
      <c r="AD1105" s="291" t="str">
        <f>IF(日報入力!G1105="","",日報入力!AJ1105)</f>
        <v/>
      </c>
      <c r="AE1105" s="292" t="str">
        <f>IF(日報入力!G1105="","",日報入力!E1105)</f>
        <v/>
      </c>
      <c r="AF1105" s="293" t="str">
        <f>IF(日報入力!G1105="","",日報入力!AK1105)</f>
        <v/>
      </c>
      <c r="AG1105" s="293" t="str">
        <f>IF(日報入力!G1105="","",日報入力!AL1105)</f>
        <v/>
      </c>
      <c r="AH1105" s="293" t="str">
        <f>IF(日報入力!G1105="","",日報入力!AM1105)</f>
        <v/>
      </c>
      <c r="AI1105" s="294" t="str">
        <f>IF(日報入力!G1105&gt;0,日報入力!D1105*日報入力!K1105*日報入力!AL1105,"")</f>
        <v/>
      </c>
      <c r="AJ1105" s="294" t="str">
        <f>IF(日報入力!G1105&gt;0,日報入力!E1105*日報入力!AL1105,"")</f>
        <v/>
      </c>
      <c r="AK1105" s="294" t="str">
        <f>IF(日報入力!G1105&gt;0,AI1105-AJ1105,"")</f>
        <v/>
      </c>
      <c r="AL1105" s="292" t="str">
        <f>IF(日報入力!G1105&gt;0,日報入力!E1105*日報入力!AM1105,"")</f>
        <v/>
      </c>
      <c r="AM1105" s="292" t="str">
        <f>IF(日報入力!G1105&gt;0,日報入力!AB1105*日報入力!AM1105,"")</f>
        <v/>
      </c>
      <c r="AN1105" s="68" t="str">
        <f>IF(日報入力!G1105&gt;0,日報入力!C1105,"")</f>
        <v/>
      </c>
      <c r="AO1105" s="68" t="str">
        <f>日報入力!B1105</f>
        <v/>
      </c>
      <c r="AP1105" s="68" t="str">
        <f>IF(日報入力!AQ1105,日報入力!BA1105,"")</f>
        <v/>
      </c>
      <c r="AQ1105" s="68" t="str">
        <f>IF(日報入力!AR1105,日報入力!BB1105,"")</f>
        <v/>
      </c>
      <c r="AR1105" s="68" t="str">
        <f>IF(日報入力!AS1105,"N勤","")</f>
        <v/>
      </c>
      <c r="AS1105" s="295" t="e">
        <f t="shared" si="68"/>
        <v>#VALUE!</v>
      </c>
      <c r="AT1105" s="439" t="str">
        <f>日報入力!AY1105</f>
        <v/>
      </c>
      <c r="AU1105" s="518" t="str">
        <f>IF(日報入力!G1105,G1105*60/E1105,"")</f>
        <v/>
      </c>
      <c r="AV1105" s="528" t="str">
        <f>IF(日報入力!AT1105,日報入力!AT1105,"")</f>
        <v/>
      </c>
      <c r="AW1105" s="529" t="str">
        <f>IF(日報入力!AT1105,AE1105/日報入力!AT1105,"")</f>
        <v/>
      </c>
      <c r="AX1105" s="530" t="e">
        <f>IF(1&lt;日報集計!AT1105,AT1105/(((F1105-I1105-J1105-N1105-O1105)*60)/(E1105)),"")</f>
        <v>#VALUE!</v>
      </c>
      <c r="AY1105" s="664" t="str">
        <f>IF(日報入力!H1105,AT1105/(((F1105-J1105)*60)/E1105),"")</f>
        <v/>
      </c>
      <c r="AZ1105" s="664" t="str">
        <f>IF(日報入力!I1105,AT1105/((G1105*60)/E1105),"")</f>
        <v/>
      </c>
      <c r="BA1105" s="296" t="str">
        <f>IF(日報入力!G1105,G1105/F1105,"")</f>
        <v/>
      </c>
      <c r="BB1105" s="386" t="e">
        <f t="shared" si="69"/>
        <v>#VALUE!</v>
      </c>
      <c r="BC1105" s="386" t="e">
        <f t="shared" si="70"/>
        <v>#VALUE!</v>
      </c>
      <c r="BD1105" s="80">
        <f>日報入力!AU1105</f>
        <v>0</v>
      </c>
      <c r="BE1105" s="534" t="str">
        <f>IF(日報入力!AV1105,日報入力!AV1105,"")</f>
        <v/>
      </c>
      <c r="BF1105" s="534" t="str">
        <f>IF(日報入力!AW1105,日報入力!AW1105,"")</f>
        <v/>
      </c>
      <c r="BG1105" s="398" t="str">
        <f>IF(日報入力!G1105,日報入力!K1105*日報入力!D1105*日報入力!BC1105,"")</f>
        <v/>
      </c>
    </row>
    <row r="1106" spans="1:59" ht="20.25" hidden="1" customHeight="1" x14ac:dyDescent="0.15">
      <c r="A1106" s="302" t="str">
        <f>IF(日報入力!G1106="","",日報入力!G1106)</f>
        <v/>
      </c>
      <c r="B1106" s="291" t="str">
        <f>IF(日報入力!G1106="","",日報入力!H1106)</f>
        <v/>
      </c>
      <c r="C1106" s="291" t="str">
        <f>IF(日報入力!G1106="","",日報入力!I1106)</f>
        <v/>
      </c>
      <c r="D1106" s="291" t="str">
        <f>IF(日報入力!G1106="","",日報入力!J1106)</f>
        <v/>
      </c>
      <c r="E1106" s="291" t="str">
        <f>IF(日報入力!G1106="","",日報入力!K1106)</f>
        <v/>
      </c>
      <c r="F1106" s="291" t="str">
        <f>IF(日報入力!G1106="","",日報入力!L1106)</f>
        <v/>
      </c>
      <c r="G1106" s="291" t="str">
        <f>IF(日報入力!G1106="","",日報入力!L1106-日報入力!O1106-日報入力!P1106-日報入力!Q1106-日報入力!R1106-日報入力!S1106-日報入力!T1106-日報入力!U1106-日報入力!V1106-日報入力!W1106-日報入力!X1106-日報入力!Y1106-日報入力!Z1106)</f>
        <v/>
      </c>
      <c r="H1106" s="291" t="str">
        <f>IF(日報入力!G1106="","",IF(日報入力!M1106&gt;=0,日報入力!M1106*F1106,F1106))</f>
        <v/>
      </c>
      <c r="I1106" s="291" t="str">
        <f>IF(日報入力!G1106="","",日報入力!O1106)</f>
        <v/>
      </c>
      <c r="J1106" s="291" t="str">
        <f>IF(日報入力!G1106="","",日報入力!P1106)</f>
        <v/>
      </c>
      <c r="K1106" s="291" t="str">
        <f>IF(日報入力!G1106="","",日報入力!Q1106)</f>
        <v/>
      </c>
      <c r="L1106" s="291" t="str">
        <f>IF(日報入力!G1106="","",日報入力!R1106)</f>
        <v/>
      </c>
      <c r="M1106" s="291" t="str">
        <f>IF(日報入力!G1106="","",日報入力!S1106)</f>
        <v/>
      </c>
      <c r="N1106" s="291" t="str">
        <f>IF(日報入力!G1106="","",日報入力!T1106)</f>
        <v/>
      </c>
      <c r="O1106" s="291" t="str">
        <f>IF(日報入力!G1106="","",日報入力!U1106)</f>
        <v/>
      </c>
      <c r="P1106" s="291" t="str">
        <f>IF(日報入力!G1106="","",日報入力!V1106)</f>
        <v/>
      </c>
      <c r="Q1106" s="291" t="str">
        <f>IF(日報入力!G1106="","",日報入力!W1106)</f>
        <v/>
      </c>
      <c r="R1106" s="291" t="str">
        <f>IF(日報入力!G1106="","",日報入力!X1106)</f>
        <v/>
      </c>
      <c r="S1106" s="291" t="str">
        <f>IF(日報入力!G1106="","",日報入力!Y1106)</f>
        <v/>
      </c>
      <c r="T1106" s="291" t="str">
        <f>IF(日報入力!G1106="","",日報入力!Z1106)</f>
        <v/>
      </c>
      <c r="U1106" s="291" t="str">
        <f>IF(日報入力!G1106="","",日報入力!AA1106)</f>
        <v/>
      </c>
      <c r="V1106" s="378" t="str">
        <f>IF(日報入力!G1106="","",日報入力!AB1106)</f>
        <v/>
      </c>
      <c r="W1106" s="291" t="str">
        <f>IF(日報入力!G1106="","",日報入力!AC1106)</f>
        <v/>
      </c>
      <c r="X1106" s="291" t="str">
        <f>IF(日報入力!G1106="","",日報入力!AD1106)</f>
        <v/>
      </c>
      <c r="Y1106" s="291" t="str">
        <f>IF(日報入力!G1106="","",日報入力!AE1106)</f>
        <v/>
      </c>
      <c r="Z1106" s="291" t="str">
        <f>IF(日報入力!G1106="","",日報入力!AF1106)</f>
        <v/>
      </c>
      <c r="AA1106" s="291" t="str">
        <f>IF(日報入力!G1106="","",日報入力!AG1106)</f>
        <v/>
      </c>
      <c r="AB1106" s="291" t="str">
        <f>IF(日報入力!G1106="","",日報入力!AH1106)</f>
        <v/>
      </c>
      <c r="AC1106" s="291" t="str">
        <f>IF(日報入力!G1106="","",日報入力!AI1106)</f>
        <v/>
      </c>
      <c r="AD1106" s="291" t="str">
        <f>IF(日報入力!G1106="","",日報入力!AJ1106)</f>
        <v/>
      </c>
      <c r="AE1106" s="292" t="str">
        <f>IF(日報入力!G1106="","",日報入力!E1106)</f>
        <v/>
      </c>
      <c r="AF1106" s="293" t="str">
        <f>IF(日報入力!G1106="","",日報入力!AK1106)</f>
        <v/>
      </c>
      <c r="AG1106" s="293" t="str">
        <f>IF(日報入力!G1106="","",日報入力!AL1106)</f>
        <v/>
      </c>
      <c r="AH1106" s="293" t="str">
        <f>IF(日報入力!G1106="","",日報入力!AM1106)</f>
        <v/>
      </c>
      <c r="AI1106" s="294" t="str">
        <f>IF(日報入力!G1106&gt;0,日報入力!D1106*日報入力!K1106*日報入力!AL1106,"")</f>
        <v/>
      </c>
      <c r="AJ1106" s="294" t="str">
        <f>IF(日報入力!G1106&gt;0,日報入力!E1106*日報入力!AL1106,"")</f>
        <v/>
      </c>
      <c r="AK1106" s="294" t="str">
        <f>IF(日報入力!G1106&gt;0,AI1106-AJ1106,"")</f>
        <v/>
      </c>
      <c r="AL1106" s="292" t="str">
        <f>IF(日報入力!G1106&gt;0,日報入力!E1106*日報入力!AM1106,"")</f>
        <v/>
      </c>
      <c r="AM1106" s="292" t="str">
        <f>IF(日報入力!G1106&gt;0,日報入力!AB1106*日報入力!AM1106,"")</f>
        <v/>
      </c>
      <c r="AN1106" s="68" t="str">
        <f>IF(日報入力!G1106&gt;0,日報入力!C1106,"")</f>
        <v/>
      </c>
      <c r="AO1106" s="68" t="str">
        <f>日報入力!B1106</f>
        <v/>
      </c>
      <c r="AP1106" s="68" t="str">
        <f>IF(日報入力!AQ1106,日報入力!BA1106,"")</f>
        <v/>
      </c>
      <c r="AQ1106" s="68" t="str">
        <f>IF(日報入力!AR1106,日報入力!BB1106,"")</f>
        <v/>
      </c>
      <c r="AR1106" s="68" t="str">
        <f>IF(日報入力!AS1106,"N勤","")</f>
        <v/>
      </c>
      <c r="AS1106" s="295" t="e">
        <f t="shared" si="68"/>
        <v>#VALUE!</v>
      </c>
      <c r="AT1106" s="439" t="str">
        <f>日報入力!AY1106</f>
        <v/>
      </c>
      <c r="AU1106" s="518" t="str">
        <f>IF(日報入力!G1106,G1106*60/E1106,"")</f>
        <v/>
      </c>
      <c r="AV1106" s="528" t="str">
        <f>IF(日報入力!AT1106,日報入力!AT1106,"")</f>
        <v/>
      </c>
      <c r="AW1106" s="529" t="str">
        <f>IF(日報入力!AT1106,AE1106/日報入力!AT1106,"")</f>
        <v/>
      </c>
      <c r="AX1106" s="530" t="e">
        <f>IF(1&lt;日報集計!AT1106,AT1106/(((F1106-I1106-J1106-N1106-O1106)*60)/(E1106)),"")</f>
        <v>#VALUE!</v>
      </c>
      <c r="AY1106" s="664" t="str">
        <f>IF(日報入力!H1106,AT1106/(((F1106-J1106)*60)/E1106),"")</f>
        <v/>
      </c>
      <c r="AZ1106" s="664" t="str">
        <f>IF(日報入力!I1106,AT1106/((G1106*60)/E1106),"")</f>
        <v/>
      </c>
      <c r="BA1106" s="296" t="str">
        <f>IF(日報入力!G1106,G1106/F1106,"")</f>
        <v/>
      </c>
      <c r="BB1106" s="386" t="e">
        <f t="shared" si="69"/>
        <v>#VALUE!</v>
      </c>
      <c r="BC1106" s="386" t="e">
        <f t="shared" si="70"/>
        <v>#VALUE!</v>
      </c>
      <c r="BD1106" s="80">
        <f>日報入力!AU1106</f>
        <v>0</v>
      </c>
      <c r="BE1106" s="534" t="str">
        <f>IF(日報入力!AV1106,日報入力!AV1106,"")</f>
        <v/>
      </c>
      <c r="BF1106" s="534" t="str">
        <f>IF(日報入力!AW1106,日報入力!AW1106,"")</f>
        <v/>
      </c>
      <c r="BG1106" s="398" t="str">
        <f>IF(日報入力!G1106,日報入力!K1106*日報入力!D1106*日報入力!BC1106,"")</f>
        <v/>
      </c>
    </row>
    <row r="1107" spans="1:59" ht="20.25" hidden="1" customHeight="1" x14ac:dyDescent="0.15">
      <c r="A1107" s="302" t="str">
        <f>IF(日報入力!G1107="","",日報入力!G1107)</f>
        <v/>
      </c>
      <c r="B1107" s="291" t="str">
        <f>IF(日報入力!G1107="","",日報入力!H1107)</f>
        <v/>
      </c>
      <c r="C1107" s="291" t="str">
        <f>IF(日報入力!G1107="","",日報入力!I1107)</f>
        <v/>
      </c>
      <c r="D1107" s="291" t="str">
        <f>IF(日報入力!G1107="","",日報入力!J1107)</f>
        <v/>
      </c>
      <c r="E1107" s="291" t="str">
        <f>IF(日報入力!G1107="","",日報入力!K1107)</f>
        <v/>
      </c>
      <c r="F1107" s="291" t="str">
        <f>IF(日報入力!G1107="","",日報入力!L1107)</f>
        <v/>
      </c>
      <c r="G1107" s="291" t="str">
        <f>IF(日報入力!G1107="","",日報入力!L1107-日報入力!O1107-日報入力!P1107-日報入力!Q1107-日報入力!R1107-日報入力!S1107-日報入力!T1107-日報入力!U1107-日報入力!V1107-日報入力!W1107-日報入力!X1107-日報入力!Y1107-日報入力!Z1107)</f>
        <v/>
      </c>
      <c r="H1107" s="291" t="str">
        <f>IF(日報入力!G1107="","",IF(日報入力!M1107&gt;=0,日報入力!M1107*F1107,F1107))</f>
        <v/>
      </c>
      <c r="I1107" s="291" t="str">
        <f>IF(日報入力!G1107="","",日報入力!O1107)</f>
        <v/>
      </c>
      <c r="J1107" s="291" t="str">
        <f>IF(日報入力!G1107="","",日報入力!P1107)</f>
        <v/>
      </c>
      <c r="K1107" s="291" t="str">
        <f>IF(日報入力!G1107="","",日報入力!Q1107)</f>
        <v/>
      </c>
      <c r="L1107" s="291" t="str">
        <f>IF(日報入力!G1107="","",日報入力!R1107)</f>
        <v/>
      </c>
      <c r="M1107" s="291" t="str">
        <f>IF(日報入力!G1107="","",日報入力!S1107)</f>
        <v/>
      </c>
      <c r="N1107" s="291" t="str">
        <f>IF(日報入力!G1107="","",日報入力!T1107)</f>
        <v/>
      </c>
      <c r="O1107" s="291" t="str">
        <f>IF(日報入力!G1107="","",日報入力!U1107)</f>
        <v/>
      </c>
      <c r="P1107" s="291" t="str">
        <f>IF(日報入力!G1107="","",日報入力!V1107)</f>
        <v/>
      </c>
      <c r="Q1107" s="291" t="str">
        <f>IF(日報入力!G1107="","",日報入力!W1107)</f>
        <v/>
      </c>
      <c r="R1107" s="291" t="str">
        <f>IF(日報入力!G1107="","",日報入力!X1107)</f>
        <v/>
      </c>
      <c r="S1107" s="291" t="str">
        <f>IF(日報入力!G1107="","",日報入力!Y1107)</f>
        <v/>
      </c>
      <c r="T1107" s="291" t="str">
        <f>IF(日報入力!G1107="","",日報入力!Z1107)</f>
        <v/>
      </c>
      <c r="U1107" s="291" t="str">
        <f>IF(日報入力!G1107="","",日報入力!AA1107)</f>
        <v/>
      </c>
      <c r="V1107" s="378" t="str">
        <f>IF(日報入力!G1107="","",日報入力!AB1107)</f>
        <v/>
      </c>
      <c r="W1107" s="291" t="str">
        <f>IF(日報入力!G1107="","",日報入力!AC1107)</f>
        <v/>
      </c>
      <c r="X1107" s="291" t="str">
        <f>IF(日報入力!G1107="","",日報入力!AD1107)</f>
        <v/>
      </c>
      <c r="Y1107" s="291" t="str">
        <f>IF(日報入力!G1107="","",日報入力!AE1107)</f>
        <v/>
      </c>
      <c r="Z1107" s="291" t="str">
        <f>IF(日報入力!G1107="","",日報入力!AF1107)</f>
        <v/>
      </c>
      <c r="AA1107" s="291" t="str">
        <f>IF(日報入力!G1107="","",日報入力!AG1107)</f>
        <v/>
      </c>
      <c r="AB1107" s="291" t="str">
        <f>IF(日報入力!G1107="","",日報入力!AH1107)</f>
        <v/>
      </c>
      <c r="AC1107" s="291" t="str">
        <f>IF(日報入力!G1107="","",日報入力!AI1107)</f>
        <v/>
      </c>
      <c r="AD1107" s="291" t="str">
        <f>IF(日報入力!G1107="","",日報入力!AJ1107)</f>
        <v/>
      </c>
      <c r="AE1107" s="292" t="str">
        <f>IF(日報入力!G1107="","",日報入力!E1107)</f>
        <v/>
      </c>
      <c r="AF1107" s="293" t="str">
        <f>IF(日報入力!G1107="","",日報入力!AK1107)</f>
        <v/>
      </c>
      <c r="AG1107" s="293" t="str">
        <f>IF(日報入力!G1107="","",日報入力!AL1107)</f>
        <v/>
      </c>
      <c r="AH1107" s="293" t="str">
        <f>IF(日報入力!G1107="","",日報入力!AM1107)</f>
        <v/>
      </c>
      <c r="AI1107" s="294" t="str">
        <f>IF(日報入力!G1107&gt;0,日報入力!D1107*日報入力!K1107*日報入力!AL1107,"")</f>
        <v/>
      </c>
      <c r="AJ1107" s="294" t="str">
        <f>IF(日報入力!G1107&gt;0,日報入力!E1107*日報入力!AL1107,"")</f>
        <v/>
      </c>
      <c r="AK1107" s="294" t="str">
        <f>IF(日報入力!G1107&gt;0,AI1107-AJ1107,"")</f>
        <v/>
      </c>
      <c r="AL1107" s="292" t="str">
        <f>IF(日報入力!G1107&gt;0,日報入力!E1107*日報入力!AM1107,"")</f>
        <v/>
      </c>
      <c r="AM1107" s="292" t="str">
        <f>IF(日報入力!G1107&gt;0,日報入力!AB1107*日報入力!AM1107,"")</f>
        <v/>
      </c>
      <c r="AN1107" s="68" t="str">
        <f>IF(日報入力!G1107&gt;0,日報入力!C1107,"")</f>
        <v/>
      </c>
      <c r="AO1107" s="68" t="str">
        <f>日報入力!B1107</f>
        <v/>
      </c>
      <c r="AP1107" s="68" t="str">
        <f>IF(日報入力!AQ1107,日報入力!BA1107,"")</f>
        <v/>
      </c>
      <c r="AQ1107" s="68" t="str">
        <f>IF(日報入力!AR1107,日報入力!BB1107,"")</f>
        <v/>
      </c>
      <c r="AR1107" s="68" t="str">
        <f>IF(日報入力!AS1107,"N勤","")</f>
        <v/>
      </c>
      <c r="AS1107" s="295" t="e">
        <f t="shared" si="68"/>
        <v>#VALUE!</v>
      </c>
      <c r="AT1107" s="439" t="str">
        <f>日報入力!AY1107</f>
        <v/>
      </c>
      <c r="AU1107" s="518" t="str">
        <f>IF(日報入力!G1107,G1107*60/E1107,"")</f>
        <v/>
      </c>
      <c r="AV1107" s="528" t="str">
        <f>IF(日報入力!AT1107,日報入力!AT1107,"")</f>
        <v/>
      </c>
      <c r="AW1107" s="529" t="str">
        <f>IF(日報入力!AT1107,AE1107/日報入力!AT1107,"")</f>
        <v/>
      </c>
      <c r="AX1107" s="530" t="e">
        <f>IF(1&lt;日報集計!AT1107,AT1107/(((F1107-I1107-J1107-N1107-O1107)*60)/(E1107)),"")</f>
        <v>#VALUE!</v>
      </c>
      <c r="AY1107" s="664" t="str">
        <f>IF(日報入力!H1107,AT1107/(((F1107-J1107)*60)/E1107),"")</f>
        <v/>
      </c>
      <c r="AZ1107" s="664" t="str">
        <f>IF(日報入力!I1107,AT1107/((G1107*60)/E1107),"")</f>
        <v/>
      </c>
      <c r="BA1107" s="296" t="str">
        <f>IF(日報入力!G1107,G1107/F1107,"")</f>
        <v/>
      </c>
      <c r="BB1107" s="386" t="e">
        <f t="shared" si="69"/>
        <v>#VALUE!</v>
      </c>
      <c r="BC1107" s="386" t="e">
        <f t="shared" si="70"/>
        <v>#VALUE!</v>
      </c>
      <c r="BD1107" s="80">
        <f>日報入力!AU1107</f>
        <v>0</v>
      </c>
      <c r="BE1107" s="534" t="str">
        <f>IF(日報入力!AV1107,日報入力!AV1107,"")</f>
        <v/>
      </c>
      <c r="BF1107" s="534" t="str">
        <f>IF(日報入力!AW1107,日報入力!AW1107,"")</f>
        <v/>
      </c>
      <c r="BG1107" s="398" t="str">
        <f>IF(日報入力!G1107,日報入力!K1107*日報入力!D1107*日報入力!BC1107,"")</f>
        <v/>
      </c>
    </row>
    <row r="1108" spans="1:59" ht="20.25" hidden="1" customHeight="1" x14ac:dyDescent="0.15">
      <c r="A1108" s="302" t="str">
        <f>IF(日報入力!G1108="","",日報入力!G1108)</f>
        <v/>
      </c>
      <c r="B1108" s="291" t="str">
        <f>IF(日報入力!G1108="","",日報入力!H1108)</f>
        <v/>
      </c>
      <c r="C1108" s="291" t="str">
        <f>IF(日報入力!G1108="","",日報入力!I1108)</f>
        <v/>
      </c>
      <c r="D1108" s="291" t="str">
        <f>IF(日報入力!G1108="","",日報入力!J1108)</f>
        <v/>
      </c>
      <c r="E1108" s="291" t="str">
        <f>IF(日報入力!G1108="","",日報入力!K1108)</f>
        <v/>
      </c>
      <c r="F1108" s="291" t="str">
        <f>IF(日報入力!G1108="","",日報入力!L1108)</f>
        <v/>
      </c>
      <c r="G1108" s="291" t="str">
        <f>IF(日報入力!G1108="","",日報入力!L1108-日報入力!O1108-日報入力!P1108-日報入力!Q1108-日報入力!R1108-日報入力!S1108-日報入力!T1108-日報入力!U1108-日報入力!V1108-日報入力!W1108-日報入力!X1108-日報入力!Y1108-日報入力!Z1108)</f>
        <v/>
      </c>
      <c r="H1108" s="291" t="str">
        <f>IF(日報入力!G1108="","",IF(日報入力!M1108&gt;=0,日報入力!M1108*F1108,F1108))</f>
        <v/>
      </c>
      <c r="I1108" s="291" t="str">
        <f>IF(日報入力!G1108="","",日報入力!O1108)</f>
        <v/>
      </c>
      <c r="J1108" s="291" t="str">
        <f>IF(日報入力!G1108="","",日報入力!P1108)</f>
        <v/>
      </c>
      <c r="K1108" s="291" t="str">
        <f>IF(日報入力!G1108="","",日報入力!Q1108)</f>
        <v/>
      </c>
      <c r="L1108" s="291" t="str">
        <f>IF(日報入力!G1108="","",日報入力!R1108)</f>
        <v/>
      </c>
      <c r="M1108" s="291" t="str">
        <f>IF(日報入力!G1108="","",日報入力!S1108)</f>
        <v/>
      </c>
      <c r="N1108" s="291" t="str">
        <f>IF(日報入力!G1108="","",日報入力!T1108)</f>
        <v/>
      </c>
      <c r="O1108" s="291" t="str">
        <f>IF(日報入力!G1108="","",日報入力!U1108)</f>
        <v/>
      </c>
      <c r="P1108" s="291" t="str">
        <f>IF(日報入力!G1108="","",日報入力!V1108)</f>
        <v/>
      </c>
      <c r="Q1108" s="291" t="str">
        <f>IF(日報入力!G1108="","",日報入力!W1108)</f>
        <v/>
      </c>
      <c r="R1108" s="291" t="str">
        <f>IF(日報入力!G1108="","",日報入力!X1108)</f>
        <v/>
      </c>
      <c r="S1108" s="291" t="str">
        <f>IF(日報入力!G1108="","",日報入力!Y1108)</f>
        <v/>
      </c>
      <c r="T1108" s="291" t="str">
        <f>IF(日報入力!G1108="","",日報入力!Z1108)</f>
        <v/>
      </c>
      <c r="U1108" s="291" t="str">
        <f>IF(日報入力!G1108="","",日報入力!AA1108)</f>
        <v/>
      </c>
      <c r="V1108" s="378" t="str">
        <f>IF(日報入力!G1108="","",日報入力!AB1108)</f>
        <v/>
      </c>
      <c r="W1108" s="291" t="str">
        <f>IF(日報入力!G1108="","",日報入力!AC1108)</f>
        <v/>
      </c>
      <c r="X1108" s="291" t="str">
        <f>IF(日報入力!G1108="","",日報入力!AD1108)</f>
        <v/>
      </c>
      <c r="Y1108" s="291" t="str">
        <f>IF(日報入力!G1108="","",日報入力!AE1108)</f>
        <v/>
      </c>
      <c r="Z1108" s="291" t="str">
        <f>IF(日報入力!G1108="","",日報入力!AF1108)</f>
        <v/>
      </c>
      <c r="AA1108" s="291" t="str">
        <f>IF(日報入力!G1108="","",日報入力!AG1108)</f>
        <v/>
      </c>
      <c r="AB1108" s="291" t="str">
        <f>IF(日報入力!G1108="","",日報入力!AH1108)</f>
        <v/>
      </c>
      <c r="AC1108" s="291" t="str">
        <f>IF(日報入力!G1108="","",日報入力!AI1108)</f>
        <v/>
      </c>
      <c r="AD1108" s="291" t="str">
        <f>IF(日報入力!G1108="","",日報入力!AJ1108)</f>
        <v/>
      </c>
      <c r="AE1108" s="292" t="str">
        <f>IF(日報入力!G1108="","",日報入力!E1108)</f>
        <v/>
      </c>
      <c r="AF1108" s="293" t="str">
        <f>IF(日報入力!G1108="","",日報入力!AK1108)</f>
        <v/>
      </c>
      <c r="AG1108" s="293" t="str">
        <f>IF(日報入力!G1108="","",日報入力!AL1108)</f>
        <v/>
      </c>
      <c r="AH1108" s="293" t="str">
        <f>IF(日報入力!G1108="","",日報入力!AM1108)</f>
        <v/>
      </c>
      <c r="AI1108" s="294" t="str">
        <f>IF(日報入力!G1108&gt;0,日報入力!D1108*日報入力!K1108*日報入力!AL1108,"")</f>
        <v/>
      </c>
      <c r="AJ1108" s="294" t="str">
        <f>IF(日報入力!G1108&gt;0,日報入力!E1108*日報入力!AL1108,"")</f>
        <v/>
      </c>
      <c r="AK1108" s="294" t="str">
        <f>IF(日報入力!G1108&gt;0,AI1108-AJ1108,"")</f>
        <v/>
      </c>
      <c r="AL1108" s="292" t="str">
        <f>IF(日報入力!G1108&gt;0,日報入力!E1108*日報入力!AM1108,"")</f>
        <v/>
      </c>
      <c r="AM1108" s="292" t="str">
        <f>IF(日報入力!G1108&gt;0,日報入力!AB1108*日報入力!AM1108,"")</f>
        <v/>
      </c>
      <c r="AN1108" s="68" t="str">
        <f>IF(日報入力!G1108&gt;0,日報入力!C1108,"")</f>
        <v/>
      </c>
      <c r="AO1108" s="68" t="str">
        <f>日報入力!B1108</f>
        <v/>
      </c>
      <c r="AP1108" s="68" t="str">
        <f>IF(日報入力!AQ1108,日報入力!BA1108,"")</f>
        <v/>
      </c>
      <c r="AQ1108" s="68" t="str">
        <f>IF(日報入力!AR1108,日報入力!BB1108,"")</f>
        <v/>
      </c>
      <c r="AR1108" s="68" t="str">
        <f>IF(日報入力!AS1108,"N勤","")</f>
        <v/>
      </c>
      <c r="AS1108" s="295" t="e">
        <f t="shared" si="68"/>
        <v>#VALUE!</v>
      </c>
      <c r="AT1108" s="439" t="str">
        <f>日報入力!AY1108</f>
        <v/>
      </c>
      <c r="AU1108" s="518" t="str">
        <f>IF(日報入力!G1108,G1108*60/E1108,"")</f>
        <v/>
      </c>
      <c r="AV1108" s="528" t="str">
        <f>IF(日報入力!AT1108,日報入力!AT1108,"")</f>
        <v/>
      </c>
      <c r="AW1108" s="529" t="str">
        <f>IF(日報入力!AT1108,AE1108/日報入力!AT1108,"")</f>
        <v/>
      </c>
      <c r="AX1108" s="530" t="e">
        <f>IF(1&lt;日報集計!AT1108,AT1108/(((F1108-I1108-J1108-N1108-O1108)*60)/(E1108)),"")</f>
        <v>#VALUE!</v>
      </c>
      <c r="AY1108" s="664" t="str">
        <f>IF(日報入力!H1108,AT1108/(((F1108-J1108)*60)/E1108),"")</f>
        <v/>
      </c>
      <c r="AZ1108" s="664" t="str">
        <f>IF(日報入力!I1108,AT1108/((G1108*60)/E1108),"")</f>
        <v/>
      </c>
      <c r="BA1108" s="296" t="str">
        <f>IF(日報入力!G1108,G1108/F1108,"")</f>
        <v/>
      </c>
      <c r="BB1108" s="386" t="e">
        <f t="shared" si="69"/>
        <v>#VALUE!</v>
      </c>
      <c r="BC1108" s="386" t="e">
        <f t="shared" si="70"/>
        <v>#VALUE!</v>
      </c>
      <c r="BD1108" s="80">
        <f>日報入力!AU1108</f>
        <v>0</v>
      </c>
      <c r="BE1108" s="534" t="str">
        <f>IF(日報入力!AV1108,日報入力!AV1108,"")</f>
        <v/>
      </c>
      <c r="BF1108" s="534" t="str">
        <f>IF(日報入力!AW1108,日報入力!AW1108,"")</f>
        <v/>
      </c>
      <c r="BG1108" s="398" t="str">
        <f>IF(日報入力!G1108,日報入力!K1108*日報入力!D1108*日報入力!BC1108,"")</f>
        <v/>
      </c>
    </row>
    <row r="1109" spans="1:59" ht="20.25" hidden="1" customHeight="1" x14ac:dyDescent="0.15">
      <c r="A1109" s="302" t="str">
        <f>IF(日報入力!G1109="","",日報入力!G1109)</f>
        <v/>
      </c>
      <c r="B1109" s="291" t="str">
        <f>IF(日報入力!G1109="","",日報入力!H1109)</f>
        <v/>
      </c>
      <c r="C1109" s="291" t="str">
        <f>IF(日報入力!G1109="","",日報入力!I1109)</f>
        <v/>
      </c>
      <c r="D1109" s="291" t="str">
        <f>IF(日報入力!G1109="","",日報入力!J1109)</f>
        <v/>
      </c>
      <c r="E1109" s="291" t="str">
        <f>IF(日報入力!G1109="","",日報入力!K1109)</f>
        <v/>
      </c>
      <c r="F1109" s="291" t="str">
        <f>IF(日報入力!G1109="","",日報入力!L1109)</f>
        <v/>
      </c>
      <c r="G1109" s="291" t="str">
        <f>IF(日報入力!G1109="","",日報入力!L1109-日報入力!O1109-日報入力!P1109-日報入力!Q1109-日報入力!R1109-日報入力!S1109-日報入力!T1109-日報入力!U1109-日報入力!V1109-日報入力!W1109-日報入力!X1109-日報入力!Y1109-日報入力!Z1109)</f>
        <v/>
      </c>
      <c r="H1109" s="291" t="str">
        <f>IF(日報入力!G1109="","",IF(日報入力!M1109&gt;=0,日報入力!M1109*F1109,F1109))</f>
        <v/>
      </c>
      <c r="I1109" s="291" t="str">
        <f>IF(日報入力!G1109="","",日報入力!O1109)</f>
        <v/>
      </c>
      <c r="J1109" s="291" t="str">
        <f>IF(日報入力!G1109="","",日報入力!P1109)</f>
        <v/>
      </c>
      <c r="K1109" s="291" t="str">
        <f>IF(日報入力!G1109="","",日報入力!Q1109)</f>
        <v/>
      </c>
      <c r="L1109" s="291" t="str">
        <f>IF(日報入力!G1109="","",日報入力!R1109)</f>
        <v/>
      </c>
      <c r="M1109" s="291" t="str">
        <f>IF(日報入力!G1109="","",日報入力!S1109)</f>
        <v/>
      </c>
      <c r="N1109" s="291" t="str">
        <f>IF(日報入力!G1109="","",日報入力!T1109)</f>
        <v/>
      </c>
      <c r="O1109" s="291" t="str">
        <f>IF(日報入力!G1109="","",日報入力!U1109)</f>
        <v/>
      </c>
      <c r="P1109" s="291" t="str">
        <f>IF(日報入力!G1109="","",日報入力!V1109)</f>
        <v/>
      </c>
      <c r="Q1109" s="291" t="str">
        <f>IF(日報入力!G1109="","",日報入力!W1109)</f>
        <v/>
      </c>
      <c r="R1109" s="291" t="str">
        <f>IF(日報入力!G1109="","",日報入力!X1109)</f>
        <v/>
      </c>
      <c r="S1109" s="291" t="str">
        <f>IF(日報入力!G1109="","",日報入力!Y1109)</f>
        <v/>
      </c>
      <c r="T1109" s="291" t="str">
        <f>IF(日報入力!G1109="","",日報入力!Z1109)</f>
        <v/>
      </c>
      <c r="U1109" s="291" t="str">
        <f>IF(日報入力!G1109="","",日報入力!AA1109)</f>
        <v/>
      </c>
      <c r="V1109" s="378" t="str">
        <f>IF(日報入力!G1109="","",日報入力!AB1109)</f>
        <v/>
      </c>
      <c r="W1109" s="291" t="str">
        <f>IF(日報入力!G1109="","",日報入力!AC1109)</f>
        <v/>
      </c>
      <c r="X1109" s="291" t="str">
        <f>IF(日報入力!G1109="","",日報入力!AD1109)</f>
        <v/>
      </c>
      <c r="Y1109" s="291" t="str">
        <f>IF(日報入力!G1109="","",日報入力!AE1109)</f>
        <v/>
      </c>
      <c r="Z1109" s="291" t="str">
        <f>IF(日報入力!G1109="","",日報入力!AF1109)</f>
        <v/>
      </c>
      <c r="AA1109" s="291" t="str">
        <f>IF(日報入力!G1109="","",日報入力!AG1109)</f>
        <v/>
      </c>
      <c r="AB1109" s="291" t="str">
        <f>IF(日報入力!G1109="","",日報入力!AH1109)</f>
        <v/>
      </c>
      <c r="AC1109" s="291" t="str">
        <f>IF(日報入力!G1109="","",日報入力!AI1109)</f>
        <v/>
      </c>
      <c r="AD1109" s="291" t="str">
        <f>IF(日報入力!G1109="","",日報入力!AJ1109)</f>
        <v/>
      </c>
      <c r="AE1109" s="292" t="str">
        <f>IF(日報入力!G1109="","",日報入力!E1109)</f>
        <v/>
      </c>
      <c r="AF1109" s="293" t="str">
        <f>IF(日報入力!G1109="","",日報入力!AK1109)</f>
        <v/>
      </c>
      <c r="AG1109" s="293" t="str">
        <f>IF(日報入力!G1109="","",日報入力!AL1109)</f>
        <v/>
      </c>
      <c r="AH1109" s="293" t="str">
        <f>IF(日報入力!G1109="","",日報入力!AM1109)</f>
        <v/>
      </c>
      <c r="AI1109" s="294" t="str">
        <f>IF(日報入力!G1109&gt;0,日報入力!D1109*日報入力!K1109*日報入力!AL1109,"")</f>
        <v/>
      </c>
      <c r="AJ1109" s="294" t="str">
        <f>IF(日報入力!G1109&gt;0,日報入力!E1109*日報入力!AL1109,"")</f>
        <v/>
      </c>
      <c r="AK1109" s="294" t="str">
        <f>IF(日報入力!G1109&gt;0,AI1109-AJ1109,"")</f>
        <v/>
      </c>
      <c r="AL1109" s="292" t="str">
        <f>IF(日報入力!G1109&gt;0,日報入力!E1109*日報入力!AM1109,"")</f>
        <v/>
      </c>
      <c r="AM1109" s="292" t="str">
        <f>IF(日報入力!G1109&gt;0,日報入力!AB1109*日報入力!AM1109,"")</f>
        <v/>
      </c>
      <c r="AN1109" s="68" t="str">
        <f>IF(日報入力!G1109&gt;0,日報入力!C1109,"")</f>
        <v/>
      </c>
      <c r="AO1109" s="68" t="str">
        <f>日報入力!B1109</f>
        <v/>
      </c>
      <c r="AP1109" s="68" t="str">
        <f>IF(日報入力!AQ1109,日報入力!BA1109,"")</f>
        <v/>
      </c>
      <c r="AQ1109" s="68" t="str">
        <f>IF(日報入力!AR1109,日報入力!BB1109,"")</f>
        <v/>
      </c>
      <c r="AR1109" s="68" t="str">
        <f>IF(日報入力!AS1109,"N勤","")</f>
        <v/>
      </c>
      <c r="AS1109" s="295" t="e">
        <f t="shared" si="68"/>
        <v>#VALUE!</v>
      </c>
      <c r="AT1109" s="439" t="str">
        <f>日報入力!AY1109</f>
        <v/>
      </c>
      <c r="AU1109" s="518" t="str">
        <f>IF(日報入力!G1109,G1109*60/E1109,"")</f>
        <v/>
      </c>
      <c r="AV1109" s="528" t="str">
        <f>IF(日報入力!AT1109,日報入力!AT1109,"")</f>
        <v/>
      </c>
      <c r="AW1109" s="529" t="str">
        <f>IF(日報入力!AT1109,AE1109/日報入力!AT1109,"")</f>
        <v/>
      </c>
      <c r="AX1109" s="530" t="e">
        <f>IF(1&lt;日報集計!AT1109,AT1109/(((F1109-I1109-J1109-N1109-O1109)*60)/(E1109)),"")</f>
        <v>#VALUE!</v>
      </c>
      <c r="AY1109" s="664" t="str">
        <f>IF(日報入力!H1109,AT1109/(((F1109-J1109)*60)/E1109),"")</f>
        <v/>
      </c>
      <c r="AZ1109" s="664" t="str">
        <f>IF(日報入力!I1109,AT1109/((G1109*60)/E1109),"")</f>
        <v/>
      </c>
      <c r="BA1109" s="296" t="str">
        <f>IF(日報入力!G1109,G1109/F1109,"")</f>
        <v/>
      </c>
      <c r="BB1109" s="386" t="e">
        <f t="shared" si="69"/>
        <v>#VALUE!</v>
      </c>
      <c r="BC1109" s="386" t="e">
        <f t="shared" si="70"/>
        <v>#VALUE!</v>
      </c>
      <c r="BD1109" s="80">
        <f>日報入力!AU1109</f>
        <v>0</v>
      </c>
      <c r="BE1109" s="534" t="str">
        <f>IF(日報入力!AV1109,日報入力!AV1109,"")</f>
        <v/>
      </c>
      <c r="BF1109" s="534" t="str">
        <f>IF(日報入力!AW1109,日報入力!AW1109,"")</f>
        <v/>
      </c>
      <c r="BG1109" s="398" t="str">
        <f>IF(日報入力!G1109,日報入力!K1109*日報入力!D1109*日報入力!BC1109,"")</f>
        <v/>
      </c>
    </row>
    <row r="1110" spans="1:59" ht="20.25" hidden="1" customHeight="1" x14ac:dyDescent="0.15">
      <c r="A1110" s="302" t="str">
        <f>IF(日報入力!G1110="","",日報入力!G1110)</f>
        <v/>
      </c>
      <c r="B1110" s="291" t="str">
        <f>IF(日報入力!G1110="","",日報入力!H1110)</f>
        <v/>
      </c>
      <c r="C1110" s="291" t="str">
        <f>IF(日報入力!G1110="","",日報入力!I1110)</f>
        <v/>
      </c>
      <c r="D1110" s="291" t="str">
        <f>IF(日報入力!G1110="","",日報入力!J1110)</f>
        <v/>
      </c>
      <c r="E1110" s="291" t="str">
        <f>IF(日報入力!G1110="","",日報入力!K1110)</f>
        <v/>
      </c>
      <c r="F1110" s="291" t="str">
        <f>IF(日報入力!G1110="","",日報入力!L1110)</f>
        <v/>
      </c>
      <c r="G1110" s="291" t="str">
        <f>IF(日報入力!G1110="","",日報入力!L1110-日報入力!O1110-日報入力!P1110-日報入力!Q1110-日報入力!R1110-日報入力!S1110-日報入力!T1110-日報入力!U1110-日報入力!V1110-日報入力!W1110-日報入力!X1110-日報入力!Y1110-日報入力!Z1110)</f>
        <v/>
      </c>
      <c r="H1110" s="291" t="str">
        <f>IF(日報入力!G1110="","",IF(日報入力!M1110&gt;=0,日報入力!M1110*F1110,F1110))</f>
        <v/>
      </c>
      <c r="I1110" s="291" t="str">
        <f>IF(日報入力!G1110="","",日報入力!O1110)</f>
        <v/>
      </c>
      <c r="J1110" s="291" t="str">
        <f>IF(日報入力!G1110="","",日報入力!P1110)</f>
        <v/>
      </c>
      <c r="K1110" s="291" t="str">
        <f>IF(日報入力!G1110="","",日報入力!Q1110)</f>
        <v/>
      </c>
      <c r="L1110" s="291" t="str">
        <f>IF(日報入力!G1110="","",日報入力!R1110)</f>
        <v/>
      </c>
      <c r="M1110" s="291" t="str">
        <f>IF(日報入力!G1110="","",日報入力!S1110)</f>
        <v/>
      </c>
      <c r="N1110" s="291" t="str">
        <f>IF(日報入力!G1110="","",日報入力!T1110)</f>
        <v/>
      </c>
      <c r="O1110" s="291" t="str">
        <f>IF(日報入力!G1110="","",日報入力!U1110)</f>
        <v/>
      </c>
      <c r="P1110" s="291" t="str">
        <f>IF(日報入力!G1110="","",日報入力!V1110)</f>
        <v/>
      </c>
      <c r="Q1110" s="291" t="str">
        <f>IF(日報入力!G1110="","",日報入力!W1110)</f>
        <v/>
      </c>
      <c r="R1110" s="291" t="str">
        <f>IF(日報入力!G1110="","",日報入力!X1110)</f>
        <v/>
      </c>
      <c r="S1110" s="291" t="str">
        <f>IF(日報入力!G1110="","",日報入力!Y1110)</f>
        <v/>
      </c>
      <c r="T1110" s="291" t="str">
        <f>IF(日報入力!G1110="","",日報入力!Z1110)</f>
        <v/>
      </c>
      <c r="U1110" s="291" t="str">
        <f>IF(日報入力!G1110="","",日報入力!AA1110)</f>
        <v/>
      </c>
      <c r="V1110" s="378" t="str">
        <f>IF(日報入力!G1110="","",日報入力!AB1110)</f>
        <v/>
      </c>
      <c r="W1110" s="291" t="str">
        <f>IF(日報入力!G1110="","",日報入力!AC1110)</f>
        <v/>
      </c>
      <c r="X1110" s="291" t="str">
        <f>IF(日報入力!G1110="","",日報入力!AD1110)</f>
        <v/>
      </c>
      <c r="Y1110" s="291" t="str">
        <f>IF(日報入力!G1110="","",日報入力!AE1110)</f>
        <v/>
      </c>
      <c r="Z1110" s="291" t="str">
        <f>IF(日報入力!G1110="","",日報入力!AF1110)</f>
        <v/>
      </c>
      <c r="AA1110" s="291" t="str">
        <f>IF(日報入力!G1110="","",日報入力!AG1110)</f>
        <v/>
      </c>
      <c r="AB1110" s="291" t="str">
        <f>IF(日報入力!G1110="","",日報入力!AH1110)</f>
        <v/>
      </c>
      <c r="AC1110" s="291" t="str">
        <f>IF(日報入力!G1110="","",日報入力!AI1110)</f>
        <v/>
      </c>
      <c r="AD1110" s="291" t="str">
        <f>IF(日報入力!G1110="","",日報入力!AJ1110)</f>
        <v/>
      </c>
      <c r="AE1110" s="292" t="str">
        <f>IF(日報入力!G1110="","",日報入力!E1110)</f>
        <v/>
      </c>
      <c r="AF1110" s="293" t="str">
        <f>IF(日報入力!G1110="","",日報入力!AK1110)</f>
        <v/>
      </c>
      <c r="AG1110" s="293" t="str">
        <f>IF(日報入力!G1110="","",日報入力!AL1110)</f>
        <v/>
      </c>
      <c r="AH1110" s="293" t="str">
        <f>IF(日報入力!G1110="","",日報入力!AM1110)</f>
        <v/>
      </c>
      <c r="AI1110" s="294" t="str">
        <f>IF(日報入力!G1110&gt;0,日報入力!D1110*日報入力!K1110*日報入力!AL1110,"")</f>
        <v/>
      </c>
      <c r="AJ1110" s="294" t="str">
        <f>IF(日報入力!G1110&gt;0,日報入力!E1110*日報入力!AL1110,"")</f>
        <v/>
      </c>
      <c r="AK1110" s="294" t="str">
        <f>IF(日報入力!G1110&gt;0,AI1110-AJ1110,"")</f>
        <v/>
      </c>
      <c r="AL1110" s="292" t="str">
        <f>IF(日報入力!G1110&gt;0,日報入力!E1110*日報入力!AM1110,"")</f>
        <v/>
      </c>
      <c r="AM1110" s="292" t="str">
        <f>IF(日報入力!G1110&gt;0,日報入力!AB1110*日報入力!AM1110,"")</f>
        <v/>
      </c>
      <c r="AN1110" s="68" t="str">
        <f>IF(日報入力!G1110&gt;0,日報入力!C1110,"")</f>
        <v/>
      </c>
      <c r="AO1110" s="68" t="str">
        <f>日報入力!B1110</f>
        <v/>
      </c>
      <c r="AP1110" s="68" t="str">
        <f>IF(日報入力!AQ1110,日報入力!BA1110,"")</f>
        <v/>
      </c>
      <c r="AQ1110" s="68" t="str">
        <f>IF(日報入力!AR1110,日報入力!BB1110,"")</f>
        <v/>
      </c>
      <c r="AR1110" s="68" t="str">
        <f>IF(日報入力!AS1110,"N勤","")</f>
        <v/>
      </c>
      <c r="AS1110" s="295" t="e">
        <f t="shared" si="68"/>
        <v>#VALUE!</v>
      </c>
      <c r="AT1110" s="439" t="str">
        <f>日報入力!AY1110</f>
        <v/>
      </c>
      <c r="AU1110" s="518" t="str">
        <f>IF(日報入力!G1110,G1110*60/E1110,"")</f>
        <v/>
      </c>
      <c r="AV1110" s="528" t="str">
        <f>IF(日報入力!AT1110,日報入力!AT1110,"")</f>
        <v/>
      </c>
      <c r="AW1110" s="529" t="str">
        <f>IF(日報入力!AT1110,AE1110/日報入力!AT1110,"")</f>
        <v/>
      </c>
      <c r="AX1110" s="530" t="e">
        <f>IF(1&lt;日報集計!AT1110,AT1110/(((F1110-I1110-J1110-N1110-O1110)*60)/(E1110)),"")</f>
        <v>#VALUE!</v>
      </c>
      <c r="AY1110" s="664" t="str">
        <f>IF(日報入力!H1110,AT1110/(((F1110-J1110)*60)/E1110),"")</f>
        <v/>
      </c>
      <c r="AZ1110" s="664" t="str">
        <f>IF(日報入力!I1110,AT1110/((G1110*60)/E1110),"")</f>
        <v/>
      </c>
      <c r="BA1110" s="296" t="str">
        <f>IF(日報入力!G1110,G1110/F1110,"")</f>
        <v/>
      </c>
      <c r="BB1110" s="386" t="e">
        <f t="shared" si="69"/>
        <v>#VALUE!</v>
      </c>
      <c r="BC1110" s="386" t="e">
        <f t="shared" si="70"/>
        <v>#VALUE!</v>
      </c>
      <c r="BD1110" s="80">
        <f>日報入力!AU1110</f>
        <v>0</v>
      </c>
      <c r="BE1110" s="534" t="str">
        <f>IF(日報入力!AV1110,日報入力!AV1110,"")</f>
        <v/>
      </c>
      <c r="BF1110" s="534" t="str">
        <f>IF(日報入力!AW1110,日報入力!AW1110,"")</f>
        <v/>
      </c>
      <c r="BG1110" s="398" t="str">
        <f>IF(日報入力!G1110,日報入力!K1110*日報入力!D1110*日報入力!BC1110,"")</f>
        <v/>
      </c>
    </row>
    <row r="1111" spans="1:59" ht="20.25" hidden="1" customHeight="1" x14ac:dyDescent="0.15">
      <c r="A1111" s="302" t="str">
        <f>IF(日報入力!G1111="","",日報入力!G1111)</f>
        <v/>
      </c>
      <c r="B1111" s="291" t="str">
        <f>IF(日報入力!G1111="","",日報入力!H1111)</f>
        <v/>
      </c>
      <c r="C1111" s="291" t="str">
        <f>IF(日報入力!G1111="","",日報入力!I1111)</f>
        <v/>
      </c>
      <c r="D1111" s="291" t="str">
        <f>IF(日報入力!G1111="","",日報入力!J1111)</f>
        <v/>
      </c>
      <c r="E1111" s="291" t="str">
        <f>IF(日報入力!G1111="","",日報入力!K1111)</f>
        <v/>
      </c>
      <c r="F1111" s="291" t="str">
        <f>IF(日報入力!G1111="","",日報入力!L1111)</f>
        <v/>
      </c>
      <c r="G1111" s="291" t="str">
        <f>IF(日報入力!G1111="","",日報入力!L1111-日報入力!O1111-日報入力!P1111-日報入力!Q1111-日報入力!R1111-日報入力!S1111-日報入力!T1111-日報入力!U1111-日報入力!V1111-日報入力!W1111-日報入力!X1111-日報入力!Y1111-日報入力!Z1111)</f>
        <v/>
      </c>
      <c r="H1111" s="291" t="str">
        <f>IF(日報入力!G1111="","",IF(日報入力!M1111&gt;=0,日報入力!M1111*F1111,F1111))</f>
        <v/>
      </c>
      <c r="I1111" s="291" t="str">
        <f>IF(日報入力!G1111="","",日報入力!O1111)</f>
        <v/>
      </c>
      <c r="J1111" s="291" t="str">
        <f>IF(日報入力!G1111="","",日報入力!P1111)</f>
        <v/>
      </c>
      <c r="K1111" s="291" t="str">
        <f>IF(日報入力!G1111="","",日報入力!Q1111)</f>
        <v/>
      </c>
      <c r="L1111" s="291" t="str">
        <f>IF(日報入力!G1111="","",日報入力!R1111)</f>
        <v/>
      </c>
      <c r="M1111" s="291" t="str">
        <f>IF(日報入力!G1111="","",日報入力!S1111)</f>
        <v/>
      </c>
      <c r="N1111" s="291" t="str">
        <f>IF(日報入力!G1111="","",日報入力!T1111)</f>
        <v/>
      </c>
      <c r="O1111" s="291" t="str">
        <f>IF(日報入力!G1111="","",日報入力!U1111)</f>
        <v/>
      </c>
      <c r="P1111" s="291" t="str">
        <f>IF(日報入力!G1111="","",日報入力!V1111)</f>
        <v/>
      </c>
      <c r="Q1111" s="291" t="str">
        <f>IF(日報入力!G1111="","",日報入力!W1111)</f>
        <v/>
      </c>
      <c r="R1111" s="291" t="str">
        <f>IF(日報入力!G1111="","",日報入力!X1111)</f>
        <v/>
      </c>
      <c r="S1111" s="291" t="str">
        <f>IF(日報入力!G1111="","",日報入力!Y1111)</f>
        <v/>
      </c>
      <c r="T1111" s="291" t="str">
        <f>IF(日報入力!G1111="","",日報入力!Z1111)</f>
        <v/>
      </c>
      <c r="U1111" s="291" t="str">
        <f>IF(日報入力!G1111="","",日報入力!AA1111)</f>
        <v/>
      </c>
      <c r="V1111" s="378" t="str">
        <f>IF(日報入力!G1111="","",日報入力!AB1111)</f>
        <v/>
      </c>
      <c r="W1111" s="291" t="str">
        <f>IF(日報入力!G1111="","",日報入力!AC1111)</f>
        <v/>
      </c>
      <c r="X1111" s="291" t="str">
        <f>IF(日報入力!G1111="","",日報入力!AD1111)</f>
        <v/>
      </c>
      <c r="Y1111" s="291" t="str">
        <f>IF(日報入力!G1111="","",日報入力!AE1111)</f>
        <v/>
      </c>
      <c r="Z1111" s="291" t="str">
        <f>IF(日報入力!G1111="","",日報入力!AF1111)</f>
        <v/>
      </c>
      <c r="AA1111" s="291" t="str">
        <f>IF(日報入力!G1111="","",日報入力!AG1111)</f>
        <v/>
      </c>
      <c r="AB1111" s="291" t="str">
        <f>IF(日報入力!G1111="","",日報入力!AH1111)</f>
        <v/>
      </c>
      <c r="AC1111" s="291" t="str">
        <f>IF(日報入力!G1111="","",日報入力!AI1111)</f>
        <v/>
      </c>
      <c r="AD1111" s="291" t="str">
        <f>IF(日報入力!G1111="","",日報入力!AJ1111)</f>
        <v/>
      </c>
      <c r="AE1111" s="292" t="str">
        <f>IF(日報入力!G1111="","",日報入力!E1111)</f>
        <v/>
      </c>
      <c r="AF1111" s="293" t="str">
        <f>IF(日報入力!G1111="","",日報入力!AK1111)</f>
        <v/>
      </c>
      <c r="AG1111" s="293" t="str">
        <f>IF(日報入力!G1111="","",日報入力!AL1111)</f>
        <v/>
      </c>
      <c r="AH1111" s="293" t="str">
        <f>IF(日報入力!G1111="","",日報入力!AM1111)</f>
        <v/>
      </c>
      <c r="AI1111" s="294" t="str">
        <f>IF(日報入力!G1111&gt;0,日報入力!D1111*日報入力!K1111*日報入力!AL1111,"")</f>
        <v/>
      </c>
      <c r="AJ1111" s="294" t="str">
        <f>IF(日報入力!G1111&gt;0,日報入力!E1111*日報入力!AL1111,"")</f>
        <v/>
      </c>
      <c r="AK1111" s="294" t="str">
        <f>IF(日報入力!G1111&gt;0,AI1111-AJ1111,"")</f>
        <v/>
      </c>
      <c r="AL1111" s="292" t="str">
        <f>IF(日報入力!G1111&gt;0,日報入力!E1111*日報入力!AM1111,"")</f>
        <v/>
      </c>
      <c r="AM1111" s="292" t="str">
        <f>IF(日報入力!G1111&gt;0,日報入力!AB1111*日報入力!AM1111,"")</f>
        <v/>
      </c>
      <c r="AN1111" s="68" t="str">
        <f>IF(日報入力!G1111&gt;0,日報入力!C1111,"")</f>
        <v/>
      </c>
      <c r="AO1111" s="68" t="str">
        <f>日報入力!B1111</f>
        <v/>
      </c>
      <c r="AP1111" s="68" t="str">
        <f>IF(日報入力!AQ1111,日報入力!BA1111,"")</f>
        <v/>
      </c>
      <c r="AQ1111" s="68" t="str">
        <f>IF(日報入力!AR1111,日報入力!BB1111,"")</f>
        <v/>
      </c>
      <c r="AR1111" s="68" t="str">
        <f>IF(日報入力!AS1111,"N勤","")</f>
        <v/>
      </c>
      <c r="AS1111" s="295" t="e">
        <f t="shared" si="68"/>
        <v>#VALUE!</v>
      </c>
      <c r="AT1111" s="439" t="str">
        <f>日報入力!AY1111</f>
        <v/>
      </c>
      <c r="AU1111" s="518" t="str">
        <f>IF(日報入力!G1111,G1111*60/E1111,"")</f>
        <v/>
      </c>
      <c r="AV1111" s="528" t="str">
        <f>IF(日報入力!AT1111,日報入力!AT1111,"")</f>
        <v/>
      </c>
      <c r="AW1111" s="529" t="str">
        <f>IF(日報入力!AT1111,AE1111/日報入力!AT1111,"")</f>
        <v/>
      </c>
      <c r="AX1111" s="530" t="e">
        <f>IF(1&lt;日報集計!AT1111,AT1111/(((F1111-I1111-J1111-N1111-O1111)*60)/(E1111)),"")</f>
        <v>#VALUE!</v>
      </c>
      <c r="AY1111" s="664" t="str">
        <f>IF(日報入力!H1111,AT1111/(((F1111-J1111)*60)/E1111),"")</f>
        <v/>
      </c>
      <c r="AZ1111" s="664" t="str">
        <f>IF(日報入力!I1111,AT1111/((G1111*60)/E1111),"")</f>
        <v/>
      </c>
      <c r="BA1111" s="296" t="str">
        <f>IF(日報入力!G1111,G1111/F1111,"")</f>
        <v/>
      </c>
      <c r="BB1111" s="386" t="e">
        <f t="shared" si="69"/>
        <v>#VALUE!</v>
      </c>
      <c r="BC1111" s="386" t="e">
        <f t="shared" si="70"/>
        <v>#VALUE!</v>
      </c>
      <c r="BD1111" s="80">
        <f>日報入力!AU1111</f>
        <v>0</v>
      </c>
      <c r="BE1111" s="534" t="str">
        <f>IF(日報入力!AV1111,日報入力!AV1111,"")</f>
        <v/>
      </c>
      <c r="BF1111" s="534" t="str">
        <f>IF(日報入力!AW1111,日報入力!AW1111,"")</f>
        <v/>
      </c>
      <c r="BG1111" s="398" t="str">
        <f>IF(日報入力!G1111,日報入力!K1111*日報入力!D1111*日報入力!BC1111,"")</f>
        <v/>
      </c>
    </row>
    <row r="1112" spans="1:59" ht="20.25" hidden="1" customHeight="1" x14ac:dyDescent="0.15">
      <c r="A1112" s="302" t="str">
        <f>IF(日報入力!G1112="","",日報入力!G1112)</f>
        <v/>
      </c>
      <c r="B1112" s="291" t="str">
        <f>IF(日報入力!G1112="","",日報入力!H1112)</f>
        <v/>
      </c>
      <c r="C1112" s="291" t="str">
        <f>IF(日報入力!G1112="","",日報入力!I1112)</f>
        <v/>
      </c>
      <c r="D1112" s="291" t="str">
        <f>IF(日報入力!G1112="","",日報入力!J1112)</f>
        <v/>
      </c>
      <c r="E1112" s="291" t="str">
        <f>IF(日報入力!G1112="","",日報入力!K1112)</f>
        <v/>
      </c>
      <c r="F1112" s="291" t="str">
        <f>IF(日報入力!G1112="","",日報入力!L1112)</f>
        <v/>
      </c>
      <c r="G1112" s="291" t="str">
        <f>IF(日報入力!G1112="","",日報入力!L1112-日報入力!O1112-日報入力!P1112-日報入力!Q1112-日報入力!R1112-日報入力!S1112-日報入力!T1112-日報入力!U1112-日報入力!V1112-日報入力!W1112-日報入力!X1112-日報入力!Y1112-日報入力!Z1112)</f>
        <v/>
      </c>
      <c r="H1112" s="291" t="str">
        <f>IF(日報入力!G1112="","",IF(日報入力!M1112&gt;=0,日報入力!M1112*F1112,F1112))</f>
        <v/>
      </c>
      <c r="I1112" s="291" t="str">
        <f>IF(日報入力!G1112="","",日報入力!O1112)</f>
        <v/>
      </c>
      <c r="J1112" s="291" t="str">
        <f>IF(日報入力!G1112="","",日報入力!P1112)</f>
        <v/>
      </c>
      <c r="K1112" s="291" t="str">
        <f>IF(日報入力!G1112="","",日報入力!Q1112)</f>
        <v/>
      </c>
      <c r="L1112" s="291" t="str">
        <f>IF(日報入力!G1112="","",日報入力!R1112)</f>
        <v/>
      </c>
      <c r="M1112" s="291" t="str">
        <f>IF(日報入力!G1112="","",日報入力!S1112)</f>
        <v/>
      </c>
      <c r="N1112" s="291" t="str">
        <f>IF(日報入力!G1112="","",日報入力!T1112)</f>
        <v/>
      </c>
      <c r="O1112" s="291" t="str">
        <f>IF(日報入力!G1112="","",日報入力!U1112)</f>
        <v/>
      </c>
      <c r="P1112" s="291" t="str">
        <f>IF(日報入力!G1112="","",日報入力!V1112)</f>
        <v/>
      </c>
      <c r="Q1112" s="291" t="str">
        <f>IF(日報入力!G1112="","",日報入力!W1112)</f>
        <v/>
      </c>
      <c r="R1112" s="291" t="str">
        <f>IF(日報入力!G1112="","",日報入力!X1112)</f>
        <v/>
      </c>
      <c r="S1112" s="291" t="str">
        <f>IF(日報入力!G1112="","",日報入力!Y1112)</f>
        <v/>
      </c>
      <c r="T1112" s="291" t="str">
        <f>IF(日報入力!G1112="","",日報入力!Z1112)</f>
        <v/>
      </c>
      <c r="U1112" s="291" t="str">
        <f>IF(日報入力!G1112="","",日報入力!AA1112)</f>
        <v/>
      </c>
      <c r="V1112" s="378" t="str">
        <f>IF(日報入力!G1112="","",日報入力!AB1112)</f>
        <v/>
      </c>
      <c r="W1112" s="291" t="str">
        <f>IF(日報入力!G1112="","",日報入力!AC1112)</f>
        <v/>
      </c>
      <c r="X1112" s="291" t="str">
        <f>IF(日報入力!G1112="","",日報入力!AD1112)</f>
        <v/>
      </c>
      <c r="Y1112" s="291" t="str">
        <f>IF(日報入力!G1112="","",日報入力!AE1112)</f>
        <v/>
      </c>
      <c r="Z1112" s="291" t="str">
        <f>IF(日報入力!G1112="","",日報入力!AF1112)</f>
        <v/>
      </c>
      <c r="AA1112" s="291" t="str">
        <f>IF(日報入力!G1112="","",日報入力!AG1112)</f>
        <v/>
      </c>
      <c r="AB1112" s="291" t="str">
        <f>IF(日報入力!G1112="","",日報入力!AH1112)</f>
        <v/>
      </c>
      <c r="AC1112" s="291" t="str">
        <f>IF(日報入力!G1112="","",日報入力!AI1112)</f>
        <v/>
      </c>
      <c r="AD1112" s="291" t="str">
        <f>IF(日報入力!G1112="","",日報入力!AJ1112)</f>
        <v/>
      </c>
      <c r="AE1112" s="292" t="str">
        <f>IF(日報入力!G1112="","",日報入力!E1112)</f>
        <v/>
      </c>
      <c r="AF1112" s="293" t="str">
        <f>IF(日報入力!G1112="","",日報入力!AK1112)</f>
        <v/>
      </c>
      <c r="AG1112" s="293" t="str">
        <f>IF(日報入力!G1112="","",日報入力!AL1112)</f>
        <v/>
      </c>
      <c r="AH1112" s="293" t="str">
        <f>IF(日報入力!G1112="","",日報入力!AM1112)</f>
        <v/>
      </c>
      <c r="AI1112" s="294" t="str">
        <f>IF(日報入力!G1112&gt;0,日報入力!D1112*日報入力!K1112*日報入力!AL1112,"")</f>
        <v/>
      </c>
      <c r="AJ1112" s="294" t="str">
        <f>IF(日報入力!G1112&gt;0,日報入力!E1112*日報入力!AL1112,"")</f>
        <v/>
      </c>
      <c r="AK1112" s="294" t="str">
        <f>IF(日報入力!G1112&gt;0,AI1112-AJ1112,"")</f>
        <v/>
      </c>
      <c r="AL1112" s="292" t="str">
        <f>IF(日報入力!G1112&gt;0,日報入力!E1112*日報入力!AM1112,"")</f>
        <v/>
      </c>
      <c r="AM1112" s="292" t="str">
        <f>IF(日報入力!G1112&gt;0,日報入力!AB1112*日報入力!AM1112,"")</f>
        <v/>
      </c>
      <c r="AN1112" s="68" t="str">
        <f>IF(日報入力!G1112&gt;0,日報入力!C1112,"")</f>
        <v/>
      </c>
      <c r="AO1112" s="68" t="str">
        <f>日報入力!B1112</f>
        <v/>
      </c>
      <c r="AP1112" s="68" t="str">
        <f>IF(日報入力!AQ1112,日報入力!BA1112,"")</f>
        <v/>
      </c>
      <c r="AQ1112" s="68" t="str">
        <f>IF(日報入力!AR1112,日報入力!BB1112,"")</f>
        <v/>
      </c>
      <c r="AR1112" s="68" t="str">
        <f>IF(日報入力!AS1112,"N勤","")</f>
        <v/>
      </c>
      <c r="AS1112" s="295" t="e">
        <f t="shared" si="68"/>
        <v>#VALUE!</v>
      </c>
      <c r="AT1112" s="439" t="str">
        <f>日報入力!AY1112</f>
        <v/>
      </c>
      <c r="AU1112" s="518" t="str">
        <f>IF(日報入力!G1112,G1112*60/E1112,"")</f>
        <v/>
      </c>
      <c r="AV1112" s="528" t="str">
        <f>IF(日報入力!AT1112,日報入力!AT1112,"")</f>
        <v/>
      </c>
      <c r="AW1112" s="529" t="str">
        <f>IF(日報入力!AT1112,AE1112/日報入力!AT1112,"")</f>
        <v/>
      </c>
      <c r="AX1112" s="530" t="e">
        <f>IF(1&lt;日報集計!AT1112,AT1112/(((F1112-I1112-J1112-N1112-O1112)*60)/(E1112)),"")</f>
        <v>#VALUE!</v>
      </c>
      <c r="AY1112" s="664" t="str">
        <f>IF(日報入力!H1112,AT1112/(((F1112-J1112)*60)/E1112),"")</f>
        <v/>
      </c>
      <c r="AZ1112" s="664" t="str">
        <f>IF(日報入力!I1112,AT1112/((G1112*60)/E1112),"")</f>
        <v/>
      </c>
      <c r="BA1112" s="296" t="str">
        <f>IF(日報入力!G1112,G1112/F1112,"")</f>
        <v/>
      </c>
      <c r="BB1112" s="386" t="e">
        <f t="shared" si="69"/>
        <v>#VALUE!</v>
      </c>
      <c r="BC1112" s="386" t="e">
        <f t="shared" si="70"/>
        <v>#VALUE!</v>
      </c>
      <c r="BD1112" s="80">
        <f>日報入力!AU1112</f>
        <v>0</v>
      </c>
      <c r="BE1112" s="534" t="str">
        <f>IF(日報入力!AV1112,日報入力!AV1112,"")</f>
        <v/>
      </c>
      <c r="BF1112" s="534" t="str">
        <f>IF(日報入力!AW1112,日報入力!AW1112,"")</f>
        <v/>
      </c>
      <c r="BG1112" s="398" t="str">
        <f>IF(日報入力!G1112,日報入力!K1112*日報入力!D1112*日報入力!BC1112,"")</f>
        <v/>
      </c>
    </row>
    <row r="1113" spans="1:59" ht="20.25" hidden="1" customHeight="1" x14ac:dyDescent="0.15">
      <c r="A1113" s="302" t="str">
        <f>IF(日報入力!G1113="","",日報入力!G1113)</f>
        <v/>
      </c>
      <c r="B1113" s="291" t="str">
        <f>IF(日報入力!G1113="","",日報入力!H1113)</f>
        <v/>
      </c>
      <c r="C1113" s="291" t="str">
        <f>IF(日報入力!G1113="","",日報入力!I1113)</f>
        <v/>
      </c>
      <c r="D1113" s="291" t="str">
        <f>IF(日報入力!G1113="","",日報入力!J1113)</f>
        <v/>
      </c>
      <c r="E1113" s="291" t="str">
        <f>IF(日報入力!G1113="","",日報入力!K1113)</f>
        <v/>
      </c>
      <c r="F1113" s="291" t="str">
        <f>IF(日報入力!G1113="","",日報入力!L1113)</f>
        <v/>
      </c>
      <c r="G1113" s="291" t="str">
        <f>IF(日報入力!G1113="","",日報入力!L1113-日報入力!O1113-日報入力!P1113-日報入力!Q1113-日報入力!R1113-日報入力!S1113-日報入力!T1113-日報入力!U1113-日報入力!V1113-日報入力!W1113-日報入力!X1113-日報入力!Y1113-日報入力!Z1113)</f>
        <v/>
      </c>
      <c r="H1113" s="291" t="str">
        <f>IF(日報入力!G1113="","",IF(日報入力!M1113&gt;=0,日報入力!M1113*F1113,F1113))</f>
        <v/>
      </c>
      <c r="I1113" s="291" t="str">
        <f>IF(日報入力!G1113="","",日報入力!O1113)</f>
        <v/>
      </c>
      <c r="J1113" s="291" t="str">
        <f>IF(日報入力!G1113="","",日報入力!P1113)</f>
        <v/>
      </c>
      <c r="K1113" s="291" t="str">
        <f>IF(日報入力!G1113="","",日報入力!Q1113)</f>
        <v/>
      </c>
      <c r="L1113" s="291" t="str">
        <f>IF(日報入力!G1113="","",日報入力!R1113)</f>
        <v/>
      </c>
      <c r="M1113" s="291" t="str">
        <f>IF(日報入力!G1113="","",日報入力!S1113)</f>
        <v/>
      </c>
      <c r="N1113" s="291" t="str">
        <f>IF(日報入力!G1113="","",日報入力!T1113)</f>
        <v/>
      </c>
      <c r="O1113" s="291" t="str">
        <f>IF(日報入力!G1113="","",日報入力!U1113)</f>
        <v/>
      </c>
      <c r="P1113" s="291" t="str">
        <f>IF(日報入力!G1113="","",日報入力!V1113)</f>
        <v/>
      </c>
      <c r="Q1113" s="291" t="str">
        <f>IF(日報入力!G1113="","",日報入力!W1113)</f>
        <v/>
      </c>
      <c r="R1113" s="291" t="str">
        <f>IF(日報入力!G1113="","",日報入力!X1113)</f>
        <v/>
      </c>
      <c r="S1113" s="291" t="str">
        <f>IF(日報入力!G1113="","",日報入力!Y1113)</f>
        <v/>
      </c>
      <c r="T1113" s="291" t="str">
        <f>IF(日報入力!G1113="","",日報入力!Z1113)</f>
        <v/>
      </c>
      <c r="U1113" s="291" t="str">
        <f>IF(日報入力!G1113="","",日報入力!AA1113)</f>
        <v/>
      </c>
      <c r="V1113" s="378" t="str">
        <f>IF(日報入力!G1113="","",日報入力!AB1113)</f>
        <v/>
      </c>
      <c r="W1113" s="291" t="str">
        <f>IF(日報入力!G1113="","",日報入力!AC1113)</f>
        <v/>
      </c>
      <c r="X1113" s="291" t="str">
        <f>IF(日報入力!G1113="","",日報入力!AD1113)</f>
        <v/>
      </c>
      <c r="Y1113" s="291" t="str">
        <f>IF(日報入力!G1113="","",日報入力!AE1113)</f>
        <v/>
      </c>
      <c r="Z1113" s="291" t="str">
        <f>IF(日報入力!G1113="","",日報入力!AF1113)</f>
        <v/>
      </c>
      <c r="AA1113" s="291" t="str">
        <f>IF(日報入力!G1113="","",日報入力!AG1113)</f>
        <v/>
      </c>
      <c r="AB1113" s="291" t="str">
        <f>IF(日報入力!G1113="","",日報入力!AH1113)</f>
        <v/>
      </c>
      <c r="AC1113" s="291" t="str">
        <f>IF(日報入力!G1113="","",日報入力!AI1113)</f>
        <v/>
      </c>
      <c r="AD1113" s="291" t="str">
        <f>IF(日報入力!G1113="","",日報入力!AJ1113)</f>
        <v/>
      </c>
      <c r="AE1113" s="292" t="str">
        <f>IF(日報入力!G1113="","",日報入力!E1113)</f>
        <v/>
      </c>
      <c r="AF1113" s="293" t="str">
        <f>IF(日報入力!G1113="","",日報入力!AK1113)</f>
        <v/>
      </c>
      <c r="AG1113" s="293" t="str">
        <f>IF(日報入力!G1113="","",日報入力!AL1113)</f>
        <v/>
      </c>
      <c r="AH1113" s="293" t="str">
        <f>IF(日報入力!G1113="","",日報入力!AM1113)</f>
        <v/>
      </c>
      <c r="AI1113" s="294" t="str">
        <f>IF(日報入力!G1113&gt;0,日報入力!D1113*日報入力!K1113*日報入力!AL1113,"")</f>
        <v/>
      </c>
      <c r="AJ1113" s="294" t="str">
        <f>IF(日報入力!G1113&gt;0,日報入力!E1113*日報入力!AL1113,"")</f>
        <v/>
      </c>
      <c r="AK1113" s="294" t="str">
        <f>IF(日報入力!G1113&gt;0,AI1113-AJ1113,"")</f>
        <v/>
      </c>
      <c r="AL1113" s="292" t="str">
        <f>IF(日報入力!G1113&gt;0,日報入力!E1113*日報入力!AM1113,"")</f>
        <v/>
      </c>
      <c r="AM1113" s="292" t="str">
        <f>IF(日報入力!G1113&gt;0,日報入力!AB1113*日報入力!AM1113,"")</f>
        <v/>
      </c>
      <c r="AN1113" s="68" t="str">
        <f>IF(日報入力!G1113&gt;0,日報入力!C1113,"")</f>
        <v/>
      </c>
      <c r="AO1113" s="68" t="str">
        <f>日報入力!B1113</f>
        <v/>
      </c>
      <c r="AP1113" s="68" t="str">
        <f>IF(日報入力!AQ1113,日報入力!BA1113,"")</f>
        <v/>
      </c>
      <c r="AQ1113" s="68" t="str">
        <f>IF(日報入力!AR1113,日報入力!BB1113,"")</f>
        <v/>
      </c>
      <c r="AR1113" s="68" t="str">
        <f>IF(日報入力!AS1113,"N勤","")</f>
        <v/>
      </c>
      <c r="AS1113" s="295" t="e">
        <f t="shared" si="68"/>
        <v>#VALUE!</v>
      </c>
      <c r="AT1113" s="439" t="str">
        <f>日報入力!AY1113</f>
        <v/>
      </c>
      <c r="AU1113" s="518" t="str">
        <f>IF(日報入力!G1113,G1113*60/E1113,"")</f>
        <v/>
      </c>
      <c r="AV1113" s="528" t="str">
        <f>IF(日報入力!AT1113,日報入力!AT1113,"")</f>
        <v/>
      </c>
      <c r="AW1113" s="529" t="str">
        <f>IF(日報入力!AT1113,AE1113/日報入力!AT1113,"")</f>
        <v/>
      </c>
      <c r="AX1113" s="530" t="e">
        <f>IF(1&lt;日報集計!AT1113,AT1113/(((F1113-I1113-J1113-N1113-O1113)*60)/(E1113)),"")</f>
        <v>#VALUE!</v>
      </c>
      <c r="AY1113" s="664" t="str">
        <f>IF(日報入力!H1113,AT1113/(((F1113-J1113)*60)/E1113),"")</f>
        <v/>
      </c>
      <c r="AZ1113" s="664" t="str">
        <f>IF(日報入力!I1113,AT1113/((G1113*60)/E1113),"")</f>
        <v/>
      </c>
      <c r="BA1113" s="296" t="str">
        <f>IF(日報入力!G1113,G1113/F1113,"")</f>
        <v/>
      </c>
      <c r="BB1113" s="386" t="e">
        <f t="shared" si="69"/>
        <v>#VALUE!</v>
      </c>
      <c r="BC1113" s="386" t="e">
        <f t="shared" si="70"/>
        <v>#VALUE!</v>
      </c>
      <c r="BD1113" s="80">
        <f>日報入力!AU1113</f>
        <v>0</v>
      </c>
      <c r="BE1113" s="534" t="str">
        <f>IF(日報入力!AV1113,日報入力!AV1113,"")</f>
        <v/>
      </c>
      <c r="BF1113" s="534" t="str">
        <f>IF(日報入力!AW1113,日報入力!AW1113,"")</f>
        <v/>
      </c>
      <c r="BG1113" s="398" t="str">
        <f>IF(日報入力!G1113,日報入力!K1113*日報入力!D1113*日報入力!BC1113,"")</f>
        <v/>
      </c>
    </row>
    <row r="1114" spans="1:59" ht="20.25" hidden="1" customHeight="1" x14ac:dyDescent="0.15">
      <c r="A1114" s="302" t="str">
        <f>IF(日報入力!G1114="","",日報入力!G1114)</f>
        <v/>
      </c>
      <c r="B1114" s="291" t="str">
        <f>IF(日報入力!G1114="","",日報入力!H1114)</f>
        <v/>
      </c>
      <c r="C1114" s="291" t="str">
        <f>IF(日報入力!G1114="","",日報入力!I1114)</f>
        <v/>
      </c>
      <c r="D1114" s="291" t="str">
        <f>IF(日報入力!G1114="","",日報入力!J1114)</f>
        <v/>
      </c>
      <c r="E1114" s="291" t="str">
        <f>IF(日報入力!G1114="","",日報入力!K1114)</f>
        <v/>
      </c>
      <c r="F1114" s="291" t="str">
        <f>IF(日報入力!G1114="","",日報入力!L1114)</f>
        <v/>
      </c>
      <c r="G1114" s="291" t="str">
        <f>IF(日報入力!G1114="","",日報入力!L1114-日報入力!O1114-日報入力!P1114-日報入力!Q1114-日報入力!R1114-日報入力!S1114-日報入力!T1114-日報入力!U1114-日報入力!V1114-日報入力!W1114-日報入力!X1114-日報入力!Y1114-日報入力!Z1114)</f>
        <v/>
      </c>
      <c r="H1114" s="291" t="str">
        <f>IF(日報入力!G1114="","",IF(日報入力!M1114&gt;=0,日報入力!M1114*F1114,F1114))</f>
        <v/>
      </c>
      <c r="I1114" s="291" t="str">
        <f>IF(日報入力!G1114="","",日報入力!O1114)</f>
        <v/>
      </c>
      <c r="J1114" s="291" t="str">
        <f>IF(日報入力!G1114="","",日報入力!P1114)</f>
        <v/>
      </c>
      <c r="K1114" s="291" t="str">
        <f>IF(日報入力!G1114="","",日報入力!Q1114)</f>
        <v/>
      </c>
      <c r="L1114" s="291" t="str">
        <f>IF(日報入力!G1114="","",日報入力!R1114)</f>
        <v/>
      </c>
      <c r="M1114" s="291" t="str">
        <f>IF(日報入力!G1114="","",日報入力!S1114)</f>
        <v/>
      </c>
      <c r="N1114" s="291" t="str">
        <f>IF(日報入力!G1114="","",日報入力!T1114)</f>
        <v/>
      </c>
      <c r="O1114" s="291" t="str">
        <f>IF(日報入力!G1114="","",日報入力!U1114)</f>
        <v/>
      </c>
      <c r="P1114" s="291" t="str">
        <f>IF(日報入力!G1114="","",日報入力!V1114)</f>
        <v/>
      </c>
      <c r="Q1114" s="291" t="str">
        <f>IF(日報入力!G1114="","",日報入力!W1114)</f>
        <v/>
      </c>
      <c r="R1114" s="291" t="str">
        <f>IF(日報入力!G1114="","",日報入力!X1114)</f>
        <v/>
      </c>
      <c r="S1114" s="291" t="str">
        <f>IF(日報入力!G1114="","",日報入力!Y1114)</f>
        <v/>
      </c>
      <c r="T1114" s="291" t="str">
        <f>IF(日報入力!G1114="","",日報入力!Z1114)</f>
        <v/>
      </c>
      <c r="U1114" s="291" t="str">
        <f>IF(日報入力!G1114="","",日報入力!AA1114)</f>
        <v/>
      </c>
      <c r="V1114" s="378" t="str">
        <f>IF(日報入力!G1114="","",日報入力!AB1114)</f>
        <v/>
      </c>
      <c r="W1114" s="291" t="str">
        <f>IF(日報入力!G1114="","",日報入力!AC1114)</f>
        <v/>
      </c>
      <c r="X1114" s="291" t="str">
        <f>IF(日報入力!G1114="","",日報入力!AD1114)</f>
        <v/>
      </c>
      <c r="Y1114" s="291" t="str">
        <f>IF(日報入力!G1114="","",日報入力!AE1114)</f>
        <v/>
      </c>
      <c r="Z1114" s="291" t="str">
        <f>IF(日報入力!G1114="","",日報入力!AF1114)</f>
        <v/>
      </c>
      <c r="AA1114" s="291" t="str">
        <f>IF(日報入力!G1114="","",日報入力!AG1114)</f>
        <v/>
      </c>
      <c r="AB1114" s="291" t="str">
        <f>IF(日報入力!G1114="","",日報入力!AH1114)</f>
        <v/>
      </c>
      <c r="AC1114" s="291" t="str">
        <f>IF(日報入力!G1114="","",日報入力!AI1114)</f>
        <v/>
      </c>
      <c r="AD1114" s="291" t="str">
        <f>IF(日報入力!G1114="","",日報入力!AJ1114)</f>
        <v/>
      </c>
      <c r="AE1114" s="292" t="str">
        <f>IF(日報入力!G1114="","",日報入力!E1114)</f>
        <v/>
      </c>
      <c r="AF1114" s="293" t="str">
        <f>IF(日報入力!G1114="","",日報入力!AK1114)</f>
        <v/>
      </c>
      <c r="AG1114" s="293" t="str">
        <f>IF(日報入力!G1114="","",日報入力!AL1114)</f>
        <v/>
      </c>
      <c r="AH1114" s="293" t="str">
        <f>IF(日報入力!G1114="","",日報入力!AM1114)</f>
        <v/>
      </c>
      <c r="AI1114" s="294" t="str">
        <f>IF(日報入力!G1114&gt;0,日報入力!D1114*日報入力!K1114*日報入力!AL1114,"")</f>
        <v/>
      </c>
      <c r="AJ1114" s="294" t="str">
        <f>IF(日報入力!G1114&gt;0,日報入力!E1114*日報入力!AL1114,"")</f>
        <v/>
      </c>
      <c r="AK1114" s="294" t="str">
        <f>IF(日報入力!G1114&gt;0,AI1114-AJ1114,"")</f>
        <v/>
      </c>
      <c r="AL1114" s="292" t="str">
        <f>IF(日報入力!G1114&gt;0,日報入力!E1114*日報入力!AM1114,"")</f>
        <v/>
      </c>
      <c r="AM1114" s="292" t="str">
        <f>IF(日報入力!G1114&gt;0,日報入力!AB1114*日報入力!AM1114,"")</f>
        <v/>
      </c>
      <c r="AN1114" s="68" t="str">
        <f>IF(日報入力!G1114&gt;0,日報入力!C1114,"")</f>
        <v/>
      </c>
      <c r="AO1114" s="68" t="str">
        <f>日報入力!B1114</f>
        <v/>
      </c>
      <c r="AP1114" s="68" t="str">
        <f>IF(日報入力!AQ1114,日報入力!BA1114,"")</f>
        <v/>
      </c>
      <c r="AQ1114" s="68" t="str">
        <f>IF(日報入力!AR1114,日報入力!BB1114,"")</f>
        <v/>
      </c>
      <c r="AR1114" s="68" t="str">
        <f>IF(日報入力!AS1114,"N勤","")</f>
        <v/>
      </c>
      <c r="AS1114" s="295" t="e">
        <f t="shared" si="68"/>
        <v>#VALUE!</v>
      </c>
      <c r="AT1114" s="439" t="str">
        <f>日報入力!AY1114</f>
        <v/>
      </c>
      <c r="AU1114" s="518" t="str">
        <f>IF(日報入力!G1114,G1114*60/E1114,"")</f>
        <v/>
      </c>
      <c r="AV1114" s="528" t="str">
        <f>IF(日報入力!AT1114,日報入力!AT1114,"")</f>
        <v/>
      </c>
      <c r="AW1114" s="529" t="str">
        <f>IF(日報入力!AT1114,AE1114/日報入力!AT1114,"")</f>
        <v/>
      </c>
      <c r="AX1114" s="530" t="e">
        <f>IF(1&lt;日報集計!AT1114,AT1114/(((F1114-I1114-J1114-N1114-O1114)*60)/(E1114)),"")</f>
        <v>#VALUE!</v>
      </c>
      <c r="AY1114" s="664" t="str">
        <f>IF(日報入力!H1114,AT1114/(((F1114-J1114)*60)/E1114),"")</f>
        <v/>
      </c>
      <c r="AZ1114" s="664" t="str">
        <f>IF(日報入力!I1114,AT1114/((G1114*60)/E1114),"")</f>
        <v/>
      </c>
      <c r="BA1114" s="296" t="str">
        <f>IF(日報入力!G1114,G1114/F1114,"")</f>
        <v/>
      </c>
      <c r="BB1114" s="386" t="e">
        <f t="shared" si="69"/>
        <v>#VALUE!</v>
      </c>
      <c r="BC1114" s="386" t="e">
        <f t="shared" si="70"/>
        <v>#VALUE!</v>
      </c>
      <c r="BD1114" s="80">
        <f>日報入力!AU1114</f>
        <v>0</v>
      </c>
      <c r="BE1114" s="534" t="str">
        <f>IF(日報入力!AV1114,日報入力!AV1114,"")</f>
        <v/>
      </c>
      <c r="BF1114" s="534" t="str">
        <f>IF(日報入力!AW1114,日報入力!AW1114,"")</f>
        <v/>
      </c>
      <c r="BG1114" s="398" t="str">
        <f>IF(日報入力!G1114,日報入力!K1114*日報入力!D1114*日報入力!BC1114,"")</f>
        <v/>
      </c>
    </row>
    <row r="1115" spans="1:59" ht="20.25" hidden="1" customHeight="1" x14ac:dyDescent="0.15">
      <c r="A1115" s="302" t="str">
        <f>IF(日報入力!G1115="","",日報入力!G1115)</f>
        <v/>
      </c>
      <c r="B1115" s="291" t="str">
        <f>IF(日報入力!G1115="","",日報入力!H1115)</f>
        <v/>
      </c>
      <c r="C1115" s="291" t="str">
        <f>IF(日報入力!G1115="","",日報入力!I1115)</f>
        <v/>
      </c>
      <c r="D1115" s="291" t="str">
        <f>IF(日報入力!G1115="","",日報入力!J1115)</f>
        <v/>
      </c>
      <c r="E1115" s="291" t="str">
        <f>IF(日報入力!G1115="","",日報入力!K1115)</f>
        <v/>
      </c>
      <c r="F1115" s="291" t="str">
        <f>IF(日報入力!G1115="","",日報入力!L1115)</f>
        <v/>
      </c>
      <c r="G1115" s="291" t="str">
        <f>IF(日報入力!G1115="","",日報入力!L1115-日報入力!O1115-日報入力!P1115-日報入力!Q1115-日報入力!R1115-日報入力!S1115-日報入力!T1115-日報入力!U1115-日報入力!V1115-日報入力!W1115-日報入力!X1115-日報入力!Y1115-日報入力!Z1115)</f>
        <v/>
      </c>
      <c r="H1115" s="291" t="str">
        <f>IF(日報入力!G1115="","",IF(日報入力!M1115&gt;=0,日報入力!M1115*F1115,F1115))</f>
        <v/>
      </c>
      <c r="I1115" s="291" t="str">
        <f>IF(日報入力!G1115="","",日報入力!O1115)</f>
        <v/>
      </c>
      <c r="J1115" s="291" t="str">
        <f>IF(日報入力!G1115="","",日報入力!P1115)</f>
        <v/>
      </c>
      <c r="K1115" s="291" t="str">
        <f>IF(日報入力!G1115="","",日報入力!Q1115)</f>
        <v/>
      </c>
      <c r="L1115" s="291" t="str">
        <f>IF(日報入力!G1115="","",日報入力!R1115)</f>
        <v/>
      </c>
      <c r="M1115" s="291" t="str">
        <f>IF(日報入力!G1115="","",日報入力!S1115)</f>
        <v/>
      </c>
      <c r="N1115" s="291" t="str">
        <f>IF(日報入力!G1115="","",日報入力!T1115)</f>
        <v/>
      </c>
      <c r="O1115" s="291" t="str">
        <f>IF(日報入力!G1115="","",日報入力!U1115)</f>
        <v/>
      </c>
      <c r="P1115" s="291" t="str">
        <f>IF(日報入力!G1115="","",日報入力!V1115)</f>
        <v/>
      </c>
      <c r="Q1115" s="291" t="str">
        <f>IF(日報入力!G1115="","",日報入力!W1115)</f>
        <v/>
      </c>
      <c r="R1115" s="291" t="str">
        <f>IF(日報入力!G1115="","",日報入力!X1115)</f>
        <v/>
      </c>
      <c r="S1115" s="291" t="str">
        <f>IF(日報入力!G1115="","",日報入力!Y1115)</f>
        <v/>
      </c>
      <c r="T1115" s="291" t="str">
        <f>IF(日報入力!G1115="","",日報入力!Z1115)</f>
        <v/>
      </c>
      <c r="U1115" s="291" t="str">
        <f>IF(日報入力!G1115="","",日報入力!AA1115)</f>
        <v/>
      </c>
      <c r="V1115" s="378" t="str">
        <f>IF(日報入力!G1115="","",日報入力!AB1115)</f>
        <v/>
      </c>
      <c r="W1115" s="291" t="str">
        <f>IF(日報入力!G1115="","",日報入力!AC1115)</f>
        <v/>
      </c>
      <c r="X1115" s="291" t="str">
        <f>IF(日報入力!G1115="","",日報入力!AD1115)</f>
        <v/>
      </c>
      <c r="Y1115" s="291" t="str">
        <f>IF(日報入力!G1115="","",日報入力!AE1115)</f>
        <v/>
      </c>
      <c r="Z1115" s="291" t="str">
        <f>IF(日報入力!G1115="","",日報入力!AF1115)</f>
        <v/>
      </c>
      <c r="AA1115" s="291" t="str">
        <f>IF(日報入力!G1115="","",日報入力!AG1115)</f>
        <v/>
      </c>
      <c r="AB1115" s="291" t="str">
        <f>IF(日報入力!G1115="","",日報入力!AH1115)</f>
        <v/>
      </c>
      <c r="AC1115" s="291" t="str">
        <f>IF(日報入力!G1115="","",日報入力!AI1115)</f>
        <v/>
      </c>
      <c r="AD1115" s="291" t="str">
        <f>IF(日報入力!G1115="","",日報入力!AJ1115)</f>
        <v/>
      </c>
      <c r="AE1115" s="292" t="str">
        <f>IF(日報入力!G1115="","",日報入力!E1115)</f>
        <v/>
      </c>
      <c r="AF1115" s="293" t="str">
        <f>IF(日報入力!G1115="","",日報入力!AK1115)</f>
        <v/>
      </c>
      <c r="AG1115" s="293" t="str">
        <f>IF(日報入力!G1115="","",日報入力!AL1115)</f>
        <v/>
      </c>
      <c r="AH1115" s="293" t="str">
        <f>IF(日報入力!G1115="","",日報入力!AM1115)</f>
        <v/>
      </c>
      <c r="AI1115" s="294" t="str">
        <f>IF(日報入力!G1115&gt;0,日報入力!D1115*日報入力!K1115*日報入力!AL1115,"")</f>
        <v/>
      </c>
      <c r="AJ1115" s="294" t="str">
        <f>IF(日報入力!G1115&gt;0,日報入力!E1115*日報入力!AL1115,"")</f>
        <v/>
      </c>
      <c r="AK1115" s="294" t="str">
        <f>IF(日報入力!G1115&gt;0,AI1115-AJ1115,"")</f>
        <v/>
      </c>
      <c r="AL1115" s="292" t="str">
        <f>IF(日報入力!G1115&gt;0,日報入力!E1115*日報入力!AM1115,"")</f>
        <v/>
      </c>
      <c r="AM1115" s="292" t="str">
        <f>IF(日報入力!G1115&gt;0,日報入力!AB1115*日報入力!AM1115,"")</f>
        <v/>
      </c>
      <c r="AN1115" s="68" t="str">
        <f>IF(日報入力!G1115&gt;0,日報入力!C1115,"")</f>
        <v/>
      </c>
      <c r="AO1115" s="68" t="str">
        <f>日報入力!B1115</f>
        <v/>
      </c>
      <c r="AP1115" s="68" t="str">
        <f>IF(日報入力!AQ1115,日報入力!BA1115,"")</f>
        <v/>
      </c>
      <c r="AQ1115" s="68" t="str">
        <f>IF(日報入力!AR1115,日報入力!BB1115,"")</f>
        <v/>
      </c>
      <c r="AR1115" s="68" t="str">
        <f>IF(日報入力!AS1115,"N勤","")</f>
        <v/>
      </c>
      <c r="AS1115" s="295" t="e">
        <f t="shared" si="68"/>
        <v>#VALUE!</v>
      </c>
      <c r="AT1115" s="439" t="str">
        <f>日報入力!AY1115</f>
        <v/>
      </c>
      <c r="AU1115" s="518" t="str">
        <f>IF(日報入力!G1115,G1115*60/E1115,"")</f>
        <v/>
      </c>
      <c r="AV1115" s="528" t="str">
        <f>IF(日報入力!AT1115,日報入力!AT1115,"")</f>
        <v/>
      </c>
      <c r="AW1115" s="529" t="str">
        <f>IF(日報入力!AT1115,AE1115/日報入力!AT1115,"")</f>
        <v/>
      </c>
      <c r="AX1115" s="530" t="e">
        <f>IF(1&lt;日報集計!AT1115,AT1115/(((F1115-I1115-J1115-N1115-O1115)*60)/(E1115)),"")</f>
        <v>#VALUE!</v>
      </c>
      <c r="AY1115" s="664" t="str">
        <f>IF(日報入力!H1115,AT1115/(((F1115-J1115)*60)/E1115),"")</f>
        <v/>
      </c>
      <c r="AZ1115" s="664" t="str">
        <f>IF(日報入力!I1115,AT1115/((G1115*60)/E1115),"")</f>
        <v/>
      </c>
      <c r="BA1115" s="296" t="str">
        <f>IF(日報入力!G1115,G1115/F1115,"")</f>
        <v/>
      </c>
      <c r="BB1115" s="386" t="e">
        <f t="shared" si="69"/>
        <v>#VALUE!</v>
      </c>
      <c r="BC1115" s="386" t="e">
        <f t="shared" si="70"/>
        <v>#VALUE!</v>
      </c>
      <c r="BD1115" s="80">
        <f>日報入力!AU1115</f>
        <v>0</v>
      </c>
      <c r="BE1115" s="534" t="str">
        <f>IF(日報入力!AV1115,日報入力!AV1115,"")</f>
        <v/>
      </c>
      <c r="BF1115" s="534" t="str">
        <f>IF(日報入力!AW1115,日報入力!AW1115,"")</f>
        <v/>
      </c>
      <c r="BG1115" s="398" t="str">
        <f>IF(日報入力!G1115,日報入力!K1115*日報入力!D1115*日報入力!BC1115,"")</f>
        <v/>
      </c>
    </row>
    <row r="1116" spans="1:59" ht="20.25" hidden="1" customHeight="1" x14ac:dyDescent="0.15">
      <c r="A1116" s="302" t="str">
        <f>IF(日報入力!G1116="","",日報入力!G1116)</f>
        <v/>
      </c>
      <c r="B1116" s="291" t="str">
        <f>IF(日報入力!G1116="","",日報入力!H1116)</f>
        <v/>
      </c>
      <c r="C1116" s="291" t="str">
        <f>IF(日報入力!G1116="","",日報入力!I1116)</f>
        <v/>
      </c>
      <c r="D1116" s="291" t="str">
        <f>IF(日報入力!G1116="","",日報入力!J1116)</f>
        <v/>
      </c>
      <c r="E1116" s="291" t="str">
        <f>IF(日報入力!G1116="","",日報入力!K1116)</f>
        <v/>
      </c>
      <c r="F1116" s="291" t="str">
        <f>IF(日報入力!G1116="","",日報入力!L1116)</f>
        <v/>
      </c>
      <c r="G1116" s="291" t="str">
        <f>IF(日報入力!G1116="","",日報入力!L1116-日報入力!O1116-日報入力!P1116-日報入力!Q1116-日報入力!R1116-日報入力!S1116-日報入力!T1116-日報入力!U1116-日報入力!V1116-日報入力!W1116-日報入力!X1116-日報入力!Y1116-日報入力!Z1116)</f>
        <v/>
      </c>
      <c r="H1116" s="291" t="str">
        <f>IF(日報入力!G1116="","",IF(日報入力!M1116&gt;=0,日報入力!M1116*F1116,F1116))</f>
        <v/>
      </c>
      <c r="I1116" s="291" t="str">
        <f>IF(日報入力!G1116="","",日報入力!O1116)</f>
        <v/>
      </c>
      <c r="J1116" s="291" t="str">
        <f>IF(日報入力!G1116="","",日報入力!P1116)</f>
        <v/>
      </c>
      <c r="K1116" s="291" t="str">
        <f>IF(日報入力!G1116="","",日報入力!Q1116)</f>
        <v/>
      </c>
      <c r="L1116" s="291" t="str">
        <f>IF(日報入力!G1116="","",日報入力!R1116)</f>
        <v/>
      </c>
      <c r="M1116" s="291" t="str">
        <f>IF(日報入力!G1116="","",日報入力!S1116)</f>
        <v/>
      </c>
      <c r="N1116" s="291" t="str">
        <f>IF(日報入力!G1116="","",日報入力!T1116)</f>
        <v/>
      </c>
      <c r="O1116" s="291" t="str">
        <f>IF(日報入力!G1116="","",日報入力!U1116)</f>
        <v/>
      </c>
      <c r="P1116" s="291" t="str">
        <f>IF(日報入力!G1116="","",日報入力!V1116)</f>
        <v/>
      </c>
      <c r="Q1116" s="291" t="str">
        <f>IF(日報入力!G1116="","",日報入力!W1116)</f>
        <v/>
      </c>
      <c r="R1116" s="291" t="str">
        <f>IF(日報入力!G1116="","",日報入力!X1116)</f>
        <v/>
      </c>
      <c r="S1116" s="291" t="str">
        <f>IF(日報入力!G1116="","",日報入力!Y1116)</f>
        <v/>
      </c>
      <c r="T1116" s="291" t="str">
        <f>IF(日報入力!G1116="","",日報入力!Z1116)</f>
        <v/>
      </c>
      <c r="U1116" s="291" t="str">
        <f>IF(日報入力!G1116="","",日報入力!AA1116)</f>
        <v/>
      </c>
      <c r="V1116" s="378" t="str">
        <f>IF(日報入力!G1116="","",日報入力!AB1116)</f>
        <v/>
      </c>
      <c r="W1116" s="291" t="str">
        <f>IF(日報入力!G1116="","",日報入力!AC1116)</f>
        <v/>
      </c>
      <c r="X1116" s="291" t="str">
        <f>IF(日報入力!G1116="","",日報入力!AD1116)</f>
        <v/>
      </c>
      <c r="Y1116" s="291" t="str">
        <f>IF(日報入力!G1116="","",日報入力!AE1116)</f>
        <v/>
      </c>
      <c r="Z1116" s="291" t="str">
        <f>IF(日報入力!G1116="","",日報入力!AF1116)</f>
        <v/>
      </c>
      <c r="AA1116" s="291" t="str">
        <f>IF(日報入力!G1116="","",日報入力!AG1116)</f>
        <v/>
      </c>
      <c r="AB1116" s="291" t="str">
        <f>IF(日報入力!G1116="","",日報入力!AH1116)</f>
        <v/>
      </c>
      <c r="AC1116" s="291" t="str">
        <f>IF(日報入力!G1116="","",日報入力!AI1116)</f>
        <v/>
      </c>
      <c r="AD1116" s="291" t="str">
        <f>IF(日報入力!G1116="","",日報入力!AJ1116)</f>
        <v/>
      </c>
      <c r="AE1116" s="292" t="str">
        <f>IF(日報入力!G1116="","",日報入力!E1116)</f>
        <v/>
      </c>
      <c r="AF1116" s="293" t="str">
        <f>IF(日報入力!G1116="","",日報入力!AK1116)</f>
        <v/>
      </c>
      <c r="AG1116" s="293" t="str">
        <f>IF(日報入力!G1116="","",日報入力!AL1116)</f>
        <v/>
      </c>
      <c r="AH1116" s="293" t="str">
        <f>IF(日報入力!G1116="","",日報入力!AM1116)</f>
        <v/>
      </c>
      <c r="AI1116" s="294" t="str">
        <f>IF(日報入力!G1116&gt;0,日報入力!D1116*日報入力!K1116*日報入力!AL1116,"")</f>
        <v/>
      </c>
      <c r="AJ1116" s="294" t="str">
        <f>IF(日報入力!G1116&gt;0,日報入力!E1116*日報入力!AL1116,"")</f>
        <v/>
      </c>
      <c r="AK1116" s="294" t="str">
        <f>IF(日報入力!G1116&gt;0,AI1116-AJ1116,"")</f>
        <v/>
      </c>
      <c r="AL1116" s="292" t="str">
        <f>IF(日報入力!G1116&gt;0,日報入力!E1116*日報入力!AM1116,"")</f>
        <v/>
      </c>
      <c r="AM1116" s="292" t="str">
        <f>IF(日報入力!G1116&gt;0,日報入力!AB1116*日報入力!AM1116,"")</f>
        <v/>
      </c>
      <c r="AN1116" s="68" t="str">
        <f>IF(日報入力!G1116&gt;0,日報入力!C1116,"")</f>
        <v/>
      </c>
      <c r="AO1116" s="68" t="str">
        <f>日報入力!B1116</f>
        <v/>
      </c>
      <c r="AP1116" s="68" t="str">
        <f>IF(日報入力!AQ1116,日報入力!BA1116,"")</f>
        <v/>
      </c>
      <c r="AQ1116" s="68" t="str">
        <f>IF(日報入力!AR1116,日報入力!BB1116,"")</f>
        <v/>
      </c>
      <c r="AR1116" s="68" t="str">
        <f>IF(日報入力!AS1116,"N勤","")</f>
        <v/>
      </c>
      <c r="AS1116" s="295" t="e">
        <f t="shared" si="68"/>
        <v>#VALUE!</v>
      </c>
      <c r="AT1116" s="439" t="str">
        <f>日報入力!AY1116</f>
        <v/>
      </c>
      <c r="AU1116" s="518" t="str">
        <f>IF(日報入力!G1116,G1116*60/E1116,"")</f>
        <v/>
      </c>
      <c r="AV1116" s="528" t="str">
        <f>IF(日報入力!AT1116,日報入力!AT1116,"")</f>
        <v/>
      </c>
      <c r="AW1116" s="529" t="str">
        <f>IF(日報入力!AT1116,AE1116/日報入力!AT1116,"")</f>
        <v/>
      </c>
      <c r="AX1116" s="530" t="e">
        <f>IF(1&lt;日報集計!AT1116,AT1116/(((F1116-I1116-J1116-N1116-O1116)*60)/(E1116)),"")</f>
        <v>#VALUE!</v>
      </c>
      <c r="AY1116" s="664" t="str">
        <f>IF(日報入力!H1116,AT1116/(((F1116-J1116)*60)/E1116),"")</f>
        <v/>
      </c>
      <c r="AZ1116" s="664" t="str">
        <f>IF(日報入力!I1116,AT1116/((G1116*60)/E1116),"")</f>
        <v/>
      </c>
      <c r="BA1116" s="296" t="str">
        <f>IF(日報入力!G1116,G1116/F1116,"")</f>
        <v/>
      </c>
      <c r="BB1116" s="386" t="e">
        <f t="shared" si="69"/>
        <v>#VALUE!</v>
      </c>
      <c r="BC1116" s="386" t="e">
        <f t="shared" si="70"/>
        <v>#VALUE!</v>
      </c>
      <c r="BD1116" s="80">
        <f>日報入力!AU1116</f>
        <v>0</v>
      </c>
      <c r="BE1116" s="534" t="str">
        <f>IF(日報入力!AV1116,日報入力!AV1116,"")</f>
        <v/>
      </c>
      <c r="BF1116" s="534" t="str">
        <f>IF(日報入力!AW1116,日報入力!AW1116,"")</f>
        <v/>
      </c>
      <c r="BG1116" s="398" t="str">
        <f>IF(日報入力!G1116,日報入力!K1116*日報入力!D1116*日報入力!BC1116,"")</f>
        <v/>
      </c>
    </row>
    <row r="1117" spans="1:59" ht="20.25" hidden="1" customHeight="1" x14ac:dyDescent="0.15">
      <c r="A1117" s="302" t="str">
        <f>IF(日報入力!G1117="","",日報入力!G1117)</f>
        <v/>
      </c>
      <c r="B1117" s="291" t="str">
        <f>IF(日報入力!G1117="","",日報入力!H1117)</f>
        <v/>
      </c>
      <c r="C1117" s="291" t="str">
        <f>IF(日報入力!G1117="","",日報入力!I1117)</f>
        <v/>
      </c>
      <c r="D1117" s="291" t="str">
        <f>IF(日報入力!G1117="","",日報入力!J1117)</f>
        <v/>
      </c>
      <c r="E1117" s="291" t="str">
        <f>IF(日報入力!G1117="","",日報入力!K1117)</f>
        <v/>
      </c>
      <c r="F1117" s="291" t="str">
        <f>IF(日報入力!G1117="","",日報入力!L1117)</f>
        <v/>
      </c>
      <c r="G1117" s="291" t="str">
        <f>IF(日報入力!G1117="","",日報入力!L1117-日報入力!O1117-日報入力!P1117-日報入力!Q1117-日報入力!R1117-日報入力!S1117-日報入力!T1117-日報入力!U1117-日報入力!V1117-日報入力!W1117-日報入力!X1117-日報入力!Y1117-日報入力!Z1117)</f>
        <v/>
      </c>
      <c r="H1117" s="291" t="str">
        <f>IF(日報入力!G1117="","",IF(日報入力!M1117&gt;=0,日報入力!M1117*F1117,F1117))</f>
        <v/>
      </c>
      <c r="I1117" s="291" t="str">
        <f>IF(日報入力!G1117="","",日報入力!O1117)</f>
        <v/>
      </c>
      <c r="J1117" s="291" t="str">
        <f>IF(日報入力!G1117="","",日報入力!P1117)</f>
        <v/>
      </c>
      <c r="K1117" s="291" t="str">
        <f>IF(日報入力!G1117="","",日報入力!Q1117)</f>
        <v/>
      </c>
      <c r="L1117" s="291" t="str">
        <f>IF(日報入力!G1117="","",日報入力!R1117)</f>
        <v/>
      </c>
      <c r="M1117" s="291" t="str">
        <f>IF(日報入力!G1117="","",日報入力!S1117)</f>
        <v/>
      </c>
      <c r="N1117" s="291" t="str">
        <f>IF(日報入力!G1117="","",日報入力!T1117)</f>
        <v/>
      </c>
      <c r="O1117" s="291" t="str">
        <f>IF(日報入力!G1117="","",日報入力!U1117)</f>
        <v/>
      </c>
      <c r="P1117" s="291" t="str">
        <f>IF(日報入力!G1117="","",日報入力!V1117)</f>
        <v/>
      </c>
      <c r="Q1117" s="291" t="str">
        <f>IF(日報入力!G1117="","",日報入力!W1117)</f>
        <v/>
      </c>
      <c r="R1117" s="291" t="str">
        <f>IF(日報入力!G1117="","",日報入力!X1117)</f>
        <v/>
      </c>
      <c r="S1117" s="291" t="str">
        <f>IF(日報入力!G1117="","",日報入力!Y1117)</f>
        <v/>
      </c>
      <c r="T1117" s="291" t="str">
        <f>IF(日報入力!G1117="","",日報入力!Z1117)</f>
        <v/>
      </c>
      <c r="U1117" s="291" t="str">
        <f>IF(日報入力!G1117="","",日報入力!AA1117)</f>
        <v/>
      </c>
      <c r="V1117" s="378" t="str">
        <f>IF(日報入力!G1117="","",日報入力!AB1117)</f>
        <v/>
      </c>
      <c r="W1117" s="291" t="str">
        <f>IF(日報入力!G1117="","",日報入力!AC1117)</f>
        <v/>
      </c>
      <c r="X1117" s="291" t="str">
        <f>IF(日報入力!G1117="","",日報入力!AD1117)</f>
        <v/>
      </c>
      <c r="Y1117" s="291" t="str">
        <f>IF(日報入力!G1117="","",日報入力!AE1117)</f>
        <v/>
      </c>
      <c r="Z1117" s="291" t="str">
        <f>IF(日報入力!G1117="","",日報入力!AF1117)</f>
        <v/>
      </c>
      <c r="AA1117" s="291" t="str">
        <f>IF(日報入力!G1117="","",日報入力!AG1117)</f>
        <v/>
      </c>
      <c r="AB1117" s="291" t="str">
        <f>IF(日報入力!G1117="","",日報入力!AH1117)</f>
        <v/>
      </c>
      <c r="AC1117" s="291" t="str">
        <f>IF(日報入力!G1117="","",日報入力!AI1117)</f>
        <v/>
      </c>
      <c r="AD1117" s="291" t="str">
        <f>IF(日報入力!G1117="","",日報入力!AJ1117)</f>
        <v/>
      </c>
      <c r="AE1117" s="292" t="str">
        <f>IF(日報入力!G1117="","",日報入力!E1117)</f>
        <v/>
      </c>
      <c r="AF1117" s="293" t="str">
        <f>IF(日報入力!G1117="","",日報入力!AK1117)</f>
        <v/>
      </c>
      <c r="AG1117" s="293" t="str">
        <f>IF(日報入力!G1117="","",日報入力!AL1117)</f>
        <v/>
      </c>
      <c r="AH1117" s="293" t="str">
        <f>IF(日報入力!G1117="","",日報入力!AM1117)</f>
        <v/>
      </c>
      <c r="AI1117" s="294" t="str">
        <f>IF(日報入力!G1117&gt;0,日報入力!D1117*日報入力!K1117*日報入力!AL1117,"")</f>
        <v/>
      </c>
      <c r="AJ1117" s="294" t="str">
        <f>IF(日報入力!G1117&gt;0,日報入力!E1117*日報入力!AL1117,"")</f>
        <v/>
      </c>
      <c r="AK1117" s="294" t="str">
        <f>IF(日報入力!G1117&gt;0,AI1117-AJ1117,"")</f>
        <v/>
      </c>
      <c r="AL1117" s="292" t="str">
        <f>IF(日報入力!G1117&gt;0,日報入力!E1117*日報入力!AM1117,"")</f>
        <v/>
      </c>
      <c r="AM1117" s="292" t="str">
        <f>IF(日報入力!G1117&gt;0,日報入力!AB1117*日報入力!AM1117,"")</f>
        <v/>
      </c>
      <c r="AN1117" s="68" t="str">
        <f>IF(日報入力!G1117&gt;0,日報入力!C1117,"")</f>
        <v/>
      </c>
      <c r="AO1117" s="68" t="str">
        <f>日報入力!B1117</f>
        <v/>
      </c>
      <c r="AP1117" s="68" t="str">
        <f>IF(日報入力!AQ1117,日報入力!BA1117,"")</f>
        <v/>
      </c>
      <c r="AQ1117" s="68" t="str">
        <f>IF(日報入力!AR1117,日報入力!BB1117,"")</f>
        <v/>
      </c>
      <c r="AR1117" s="68" t="str">
        <f>IF(日報入力!AS1117,"N勤","")</f>
        <v/>
      </c>
      <c r="AS1117" s="295" t="e">
        <f t="shared" si="68"/>
        <v>#VALUE!</v>
      </c>
      <c r="AT1117" s="439" t="str">
        <f>日報入力!AY1117</f>
        <v/>
      </c>
      <c r="AU1117" s="518" t="str">
        <f>IF(日報入力!G1117,G1117*60/E1117,"")</f>
        <v/>
      </c>
      <c r="AV1117" s="528" t="str">
        <f>IF(日報入力!AT1117,日報入力!AT1117,"")</f>
        <v/>
      </c>
      <c r="AW1117" s="529" t="str">
        <f>IF(日報入力!AT1117,AE1117/日報入力!AT1117,"")</f>
        <v/>
      </c>
      <c r="AX1117" s="530" t="e">
        <f>IF(1&lt;日報集計!AT1117,AT1117/(((F1117-I1117-J1117-N1117-O1117)*60)/(E1117)),"")</f>
        <v>#VALUE!</v>
      </c>
      <c r="AY1117" s="664" t="str">
        <f>IF(日報入力!H1117,AT1117/(((F1117-J1117)*60)/E1117),"")</f>
        <v/>
      </c>
      <c r="AZ1117" s="664" t="str">
        <f>IF(日報入力!I1117,AT1117/((G1117*60)/E1117),"")</f>
        <v/>
      </c>
      <c r="BA1117" s="296" t="str">
        <f>IF(日報入力!G1117,G1117/F1117,"")</f>
        <v/>
      </c>
      <c r="BB1117" s="386" t="e">
        <f t="shared" si="69"/>
        <v>#VALUE!</v>
      </c>
      <c r="BC1117" s="386" t="e">
        <f t="shared" si="70"/>
        <v>#VALUE!</v>
      </c>
      <c r="BD1117" s="80">
        <f>日報入力!AU1117</f>
        <v>0</v>
      </c>
      <c r="BE1117" s="534" t="str">
        <f>IF(日報入力!AV1117,日報入力!AV1117,"")</f>
        <v/>
      </c>
      <c r="BF1117" s="534" t="str">
        <f>IF(日報入力!AW1117,日報入力!AW1117,"")</f>
        <v/>
      </c>
      <c r="BG1117" s="398" t="str">
        <f>IF(日報入力!G1117,日報入力!K1117*日報入力!D1117*日報入力!BC1117,"")</f>
        <v/>
      </c>
    </row>
    <row r="1118" spans="1:59" ht="20.25" hidden="1" customHeight="1" x14ac:dyDescent="0.15">
      <c r="A1118" s="302" t="str">
        <f>IF(日報入力!G1118="","",日報入力!G1118)</f>
        <v/>
      </c>
      <c r="B1118" s="291" t="str">
        <f>IF(日報入力!G1118="","",日報入力!H1118)</f>
        <v/>
      </c>
      <c r="C1118" s="291" t="str">
        <f>IF(日報入力!G1118="","",日報入力!I1118)</f>
        <v/>
      </c>
      <c r="D1118" s="291" t="str">
        <f>IF(日報入力!G1118="","",日報入力!J1118)</f>
        <v/>
      </c>
      <c r="E1118" s="291" t="str">
        <f>IF(日報入力!G1118="","",日報入力!K1118)</f>
        <v/>
      </c>
      <c r="F1118" s="291" t="str">
        <f>IF(日報入力!G1118="","",日報入力!L1118)</f>
        <v/>
      </c>
      <c r="G1118" s="291" t="str">
        <f>IF(日報入力!G1118="","",日報入力!L1118-日報入力!O1118-日報入力!P1118-日報入力!Q1118-日報入力!R1118-日報入力!S1118-日報入力!T1118-日報入力!U1118-日報入力!V1118-日報入力!W1118-日報入力!X1118-日報入力!Y1118-日報入力!Z1118)</f>
        <v/>
      </c>
      <c r="H1118" s="291" t="str">
        <f>IF(日報入力!G1118="","",IF(日報入力!M1118&gt;=0,日報入力!M1118*F1118,F1118))</f>
        <v/>
      </c>
      <c r="I1118" s="291" t="str">
        <f>IF(日報入力!G1118="","",日報入力!O1118)</f>
        <v/>
      </c>
      <c r="J1118" s="291" t="str">
        <f>IF(日報入力!G1118="","",日報入力!P1118)</f>
        <v/>
      </c>
      <c r="K1118" s="291" t="str">
        <f>IF(日報入力!G1118="","",日報入力!Q1118)</f>
        <v/>
      </c>
      <c r="L1118" s="291" t="str">
        <f>IF(日報入力!G1118="","",日報入力!R1118)</f>
        <v/>
      </c>
      <c r="M1118" s="291" t="str">
        <f>IF(日報入力!G1118="","",日報入力!S1118)</f>
        <v/>
      </c>
      <c r="N1118" s="291" t="str">
        <f>IF(日報入力!G1118="","",日報入力!T1118)</f>
        <v/>
      </c>
      <c r="O1118" s="291" t="str">
        <f>IF(日報入力!G1118="","",日報入力!U1118)</f>
        <v/>
      </c>
      <c r="P1118" s="291" t="str">
        <f>IF(日報入力!G1118="","",日報入力!V1118)</f>
        <v/>
      </c>
      <c r="Q1118" s="291" t="str">
        <f>IF(日報入力!G1118="","",日報入力!W1118)</f>
        <v/>
      </c>
      <c r="R1118" s="291" t="str">
        <f>IF(日報入力!G1118="","",日報入力!X1118)</f>
        <v/>
      </c>
      <c r="S1118" s="291" t="str">
        <f>IF(日報入力!G1118="","",日報入力!Y1118)</f>
        <v/>
      </c>
      <c r="T1118" s="291" t="str">
        <f>IF(日報入力!G1118="","",日報入力!Z1118)</f>
        <v/>
      </c>
      <c r="U1118" s="291" t="str">
        <f>IF(日報入力!G1118="","",日報入力!AA1118)</f>
        <v/>
      </c>
      <c r="V1118" s="378" t="str">
        <f>IF(日報入力!G1118="","",日報入力!AB1118)</f>
        <v/>
      </c>
      <c r="W1118" s="291" t="str">
        <f>IF(日報入力!G1118="","",日報入力!AC1118)</f>
        <v/>
      </c>
      <c r="X1118" s="291" t="str">
        <f>IF(日報入力!G1118="","",日報入力!AD1118)</f>
        <v/>
      </c>
      <c r="Y1118" s="291" t="str">
        <f>IF(日報入力!G1118="","",日報入力!AE1118)</f>
        <v/>
      </c>
      <c r="Z1118" s="291" t="str">
        <f>IF(日報入力!G1118="","",日報入力!AF1118)</f>
        <v/>
      </c>
      <c r="AA1118" s="291" t="str">
        <f>IF(日報入力!G1118="","",日報入力!AG1118)</f>
        <v/>
      </c>
      <c r="AB1118" s="291" t="str">
        <f>IF(日報入力!G1118="","",日報入力!AH1118)</f>
        <v/>
      </c>
      <c r="AC1118" s="291" t="str">
        <f>IF(日報入力!G1118="","",日報入力!AI1118)</f>
        <v/>
      </c>
      <c r="AD1118" s="291" t="str">
        <f>IF(日報入力!G1118="","",日報入力!AJ1118)</f>
        <v/>
      </c>
      <c r="AE1118" s="292" t="str">
        <f>IF(日報入力!G1118="","",日報入力!E1118)</f>
        <v/>
      </c>
      <c r="AF1118" s="293" t="str">
        <f>IF(日報入力!G1118="","",日報入力!AK1118)</f>
        <v/>
      </c>
      <c r="AG1118" s="293" t="str">
        <f>IF(日報入力!G1118="","",日報入力!AL1118)</f>
        <v/>
      </c>
      <c r="AH1118" s="293" t="str">
        <f>IF(日報入力!G1118="","",日報入力!AM1118)</f>
        <v/>
      </c>
      <c r="AI1118" s="294" t="str">
        <f>IF(日報入力!G1118&gt;0,日報入力!D1118*日報入力!K1118*日報入力!AL1118,"")</f>
        <v/>
      </c>
      <c r="AJ1118" s="294" t="str">
        <f>IF(日報入力!G1118&gt;0,日報入力!E1118*日報入力!AL1118,"")</f>
        <v/>
      </c>
      <c r="AK1118" s="294" t="str">
        <f>IF(日報入力!G1118&gt;0,AI1118-AJ1118,"")</f>
        <v/>
      </c>
      <c r="AL1118" s="292" t="str">
        <f>IF(日報入力!G1118&gt;0,日報入力!E1118*日報入力!AM1118,"")</f>
        <v/>
      </c>
      <c r="AM1118" s="292" t="str">
        <f>IF(日報入力!G1118&gt;0,日報入力!AB1118*日報入力!AM1118,"")</f>
        <v/>
      </c>
      <c r="AN1118" s="68" t="str">
        <f>IF(日報入力!G1118&gt;0,日報入力!C1118,"")</f>
        <v/>
      </c>
      <c r="AO1118" s="68" t="str">
        <f>日報入力!B1118</f>
        <v/>
      </c>
      <c r="AP1118" s="68" t="str">
        <f>IF(日報入力!AQ1118,日報入力!BA1118,"")</f>
        <v/>
      </c>
      <c r="AQ1118" s="68" t="str">
        <f>IF(日報入力!AR1118,日報入力!BB1118,"")</f>
        <v/>
      </c>
      <c r="AR1118" s="68" t="str">
        <f>IF(日報入力!AS1118,"N勤","")</f>
        <v/>
      </c>
      <c r="AS1118" s="295" t="e">
        <f t="shared" si="68"/>
        <v>#VALUE!</v>
      </c>
      <c r="AT1118" s="439" t="str">
        <f>日報入力!AY1118</f>
        <v/>
      </c>
      <c r="AU1118" s="518" t="str">
        <f>IF(日報入力!G1118,G1118*60/E1118,"")</f>
        <v/>
      </c>
      <c r="AV1118" s="528" t="str">
        <f>IF(日報入力!AT1118,日報入力!AT1118,"")</f>
        <v/>
      </c>
      <c r="AW1118" s="529" t="str">
        <f>IF(日報入力!AT1118,AE1118/日報入力!AT1118,"")</f>
        <v/>
      </c>
      <c r="AX1118" s="530" t="e">
        <f>IF(1&lt;日報集計!AT1118,AT1118/(((F1118-I1118-J1118-N1118-O1118)*60)/(E1118)),"")</f>
        <v>#VALUE!</v>
      </c>
      <c r="AY1118" s="664" t="str">
        <f>IF(日報入力!H1118,AT1118/(((F1118-J1118)*60)/E1118),"")</f>
        <v/>
      </c>
      <c r="AZ1118" s="664" t="str">
        <f>IF(日報入力!I1118,AT1118/((G1118*60)/E1118),"")</f>
        <v/>
      </c>
      <c r="BA1118" s="296" t="str">
        <f>IF(日報入力!G1118,G1118/F1118,"")</f>
        <v/>
      </c>
      <c r="BB1118" s="386" t="e">
        <f t="shared" si="69"/>
        <v>#VALUE!</v>
      </c>
      <c r="BC1118" s="386" t="e">
        <f t="shared" si="70"/>
        <v>#VALUE!</v>
      </c>
      <c r="BD1118" s="80">
        <f>日報入力!AU1118</f>
        <v>0</v>
      </c>
      <c r="BE1118" s="534" t="str">
        <f>IF(日報入力!AV1118,日報入力!AV1118,"")</f>
        <v/>
      </c>
      <c r="BF1118" s="534" t="str">
        <f>IF(日報入力!AW1118,日報入力!AW1118,"")</f>
        <v/>
      </c>
      <c r="BG1118" s="398" t="str">
        <f>IF(日報入力!G1118,日報入力!K1118*日報入力!D1118*日報入力!BC1118,"")</f>
        <v/>
      </c>
    </row>
    <row r="1119" spans="1:59" ht="20.25" hidden="1" customHeight="1" x14ac:dyDescent="0.15">
      <c r="A1119" s="302" t="str">
        <f>IF(日報入力!G1119="","",日報入力!G1119)</f>
        <v/>
      </c>
      <c r="B1119" s="291" t="str">
        <f>IF(日報入力!G1119="","",日報入力!H1119)</f>
        <v/>
      </c>
      <c r="C1119" s="291" t="str">
        <f>IF(日報入力!G1119="","",日報入力!I1119)</f>
        <v/>
      </c>
      <c r="D1119" s="291" t="str">
        <f>IF(日報入力!G1119="","",日報入力!J1119)</f>
        <v/>
      </c>
      <c r="E1119" s="291" t="str">
        <f>IF(日報入力!G1119="","",日報入力!K1119)</f>
        <v/>
      </c>
      <c r="F1119" s="291" t="str">
        <f>IF(日報入力!G1119="","",日報入力!L1119)</f>
        <v/>
      </c>
      <c r="G1119" s="291" t="str">
        <f>IF(日報入力!G1119="","",日報入力!L1119-日報入力!O1119-日報入力!P1119-日報入力!Q1119-日報入力!R1119-日報入力!S1119-日報入力!T1119-日報入力!U1119-日報入力!V1119-日報入力!W1119-日報入力!X1119-日報入力!Y1119-日報入力!Z1119)</f>
        <v/>
      </c>
      <c r="H1119" s="291" t="str">
        <f>IF(日報入力!G1119="","",IF(日報入力!M1119&gt;=0,日報入力!M1119*F1119,F1119))</f>
        <v/>
      </c>
      <c r="I1119" s="291" t="str">
        <f>IF(日報入力!G1119="","",日報入力!O1119)</f>
        <v/>
      </c>
      <c r="J1119" s="291" t="str">
        <f>IF(日報入力!G1119="","",日報入力!P1119)</f>
        <v/>
      </c>
      <c r="K1119" s="291" t="str">
        <f>IF(日報入力!G1119="","",日報入力!Q1119)</f>
        <v/>
      </c>
      <c r="L1119" s="291" t="str">
        <f>IF(日報入力!G1119="","",日報入力!R1119)</f>
        <v/>
      </c>
      <c r="M1119" s="291" t="str">
        <f>IF(日報入力!G1119="","",日報入力!S1119)</f>
        <v/>
      </c>
      <c r="N1119" s="291" t="str">
        <f>IF(日報入力!G1119="","",日報入力!T1119)</f>
        <v/>
      </c>
      <c r="O1119" s="291" t="str">
        <f>IF(日報入力!G1119="","",日報入力!U1119)</f>
        <v/>
      </c>
      <c r="P1119" s="291" t="str">
        <f>IF(日報入力!G1119="","",日報入力!V1119)</f>
        <v/>
      </c>
      <c r="Q1119" s="291" t="str">
        <f>IF(日報入力!G1119="","",日報入力!W1119)</f>
        <v/>
      </c>
      <c r="R1119" s="291" t="str">
        <f>IF(日報入力!G1119="","",日報入力!X1119)</f>
        <v/>
      </c>
      <c r="S1119" s="291" t="str">
        <f>IF(日報入力!G1119="","",日報入力!Y1119)</f>
        <v/>
      </c>
      <c r="T1119" s="291" t="str">
        <f>IF(日報入力!G1119="","",日報入力!Z1119)</f>
        <v/>
      </c>
      <c r="U1119" s="291" t="str">
        <f>IF(日報入力!G1119="","",日報入力!AA1119)</f>
        <v/>
      </c>
      <c r="V1119" s="378" t="str">
        <f>IF(日報入力!G1119="","",日報入力!AB1119)</f>
        <v/>
      </c>
      <c r="W1119" s="291" t="str">
        <f>IF(日報入力!G1119="","",日報入力!AC1119)</f>
        <v/>
      </c>
      <c r="X1119" s="291" t="str">
        <f>IF(日報入力!G1119="","",日報入力!AD1119)</f>
        <v/>
      </c>
      <c r="Y1119" s="291" t="str">
        <f>IF(日報入力!G1119="","",日報入力!AE1119)</f>
        <v/>
      </c>
      <c r="Z1119" s="291" t="str">
        <f>IF(日報入力!G1119="","",日報入力!AF1119)</f>
        <v/>
      </c>
      <c r="AA1119" s="291" t="str">
        <f>IF(日報入力!G1119="","",日報入力!AG1119)</f>
        <v/>
      </c>
      <c r="AB1119" s="291" t="str">
        <f>IF(日報入力!G1119="","",日報入力!AH1119)</f>
        <v/>
      </c>
      <c r="AC1119" s="291" t="str">
        <f>IF(日報入力!G1119="","",日報入力!AI1119)</f>
        <v/>
      </c>
      <c r="AD1119" s="291" t="str">
        <f>IF(日報入力!G1119="","",日報入力!AJ1119)</f>
        <v/>
      </c>
      <c r="AE1119" s="292" t="str">
        <f>IF(日報入力!G1119="","",日報入力!E1119)</f>
        <v/>
      </c>
      <c r="AF1119" s="293" t="str">
        <f>IF(日報入力!G1119="","",日報入力!AK1119)</f>
        <v/>
      </c>
      <c r="AG1119" s="293" t="str">
        <f>IF(日報入力!G1119="","",日報入力!AL1119)</f>
        <v/>
      </c>
      <c r="AH1119" s="293" t="str">
        <f>IF(日報入力!G1119="","",日報入力!AM1119)</f>
        <v/>
      </c>
      <c r="AI1119" s="294" t="str">
        <f>IF(日報入力!G1119&gt;0,日報入力!D1119*日報入力!K1119*日報入力!AL1119,"")</f>
        <v/>
      </c>
      <c r="AJ1119" s="294" t="str">
        <f>IF(日報入力!G1119&gt;0,日報入力!E1119*日報入力!AL1119,"")</f>
        <v/>
      </c>
      <c r="AK1119" s="294" t="str">
        <f>IF(日報入力!G1119&gt;0,AI1119-AJ1119,"")</f>
        <v/>
      </c>
      <c r="AL1119" s="292" t="str">
        <f>IF(日報入力!G1119&gt;0,日報入力!E1119*日報入力!AM1119,"")</f>
        <v/>
      </c>
      <c r="AM1119" s="292" t="str">
        <f>IF(日報入力!G1119&gt;0,日報入力!AB1119*日報入力!AM1119,"")</f>
        <v/>
      </c>
      <c r="AN1119" s="68" t="str">
        <f>IF(日報入力!G1119&gt;0,日報入力!C1119,"")</f>
        <v/>
      </c>
      <c r="AO1119" s="68" t="str">
        <f>日報入力!B1119</f>
        <v/>
      </c>
      <c r="AP1119" s="68" t="str">
        <f>IF(日報入力!AQ1119,日報入力!BA1119,"")</f>
        <v/>
      </c>
      <c r="AQ1119" s="68" t="str">
        <f>IF(日報入力!AR1119,日報入力!BB1119,"")</f>
        <v/>
      </c>
      <c r="AR1119" s="68" t="str">
        <f>IF(日報入力!AS1119,"N勤","")</f>
        <v/>
      </c>
      <c r="AS1119" s="295" t="e">
        <f t="shared" si="68"/>
        <v>#VALUE!</v>
      </c>
      <c r="AT1119" s="439" t="str">
        <f>日報入力!AY1119</f>
        <v/>
      </c>
      <c r="AU1119" s="518" t="str">
        <f>IF(日報入力!G1119,G1119*60/E1119,"")</f>
        <v/>
      </c>
      <c r="AV1119" s="528" t="str">
        <f>IF(日報入力!AT1119,日報入力!AT1119,"")</f>
        <v/>
      </c>
      <c r="AW1119" s="529" t="str">
        <f>IF(日報入力!AT1119,AE1119/日報入力!AT1119,"")</f>
        <v/>
      </c>
      <c r="AX1119" s="530" t="e">
        <f>IF(1&lt;日報集計!AT1119,AT1119/(((F1119-I1119-J1119-N1119-O1119)*60)/(E1119)),"")</f>
        <v>#VALUE!</v>
      </c>
      <c r="AY1119" s="664" t="str">
        <f>IF(日報入力!H1119,AT1119/(((F1119-J1119)*60)/E1119),"")</f>
        <v/>
      </c>
      <c r="AZ1119" s="664" t="str">
        <f>IF(日報入力!I1119,AT1119/((G1119*60)/E1119),"")</f>
        <v/>
      </c>
      <c r="BA1119" s="296" t="str">
        <f>IF(日報入力!G1119,G1119/F1119,"")</f>
        <v/>
      </c>
      <c r="BB1119" s="386" t="e">
        <f t="shared" si="69"/>
        <v>#VALUE!</v>
      </c>
      <c r="BC1119" s="386" t="e">
        <f t="shared" si="70"/>
        <v>#VALUE!</v>
      </c>
      <c r="BD1119" s="80">
        <f>日報入力!AU1119</f>
        <v>0</v>
      </c>
      <c r="BE1119" s="534" t="str">
        <f>IF(日報入力!AV1119,日報入力!AV1119,"")</f>
        <v/>
      </c>
      <c r="BF1119" s="534" t="str">
        <f>IF(日報入力!AW1119,日報入力!AW1119,"")</f>
        <v/>
      </c>
      <c r="BG1119" s="398" t="str">
        <f>IF(日報入力!G1119,日報入力!K1119*日報入力!D1119*日報入力!BC1119,"")</f>
        <v/>
      </c>
    </row>
    <row r="1120" spans="1:59" ht="20.25" hidden="1" customHeight="1" x14ac:dyDescent="0.15">
      <c r="A1120" s="302" t="str">
        <f>IF(日報入力!G1120="","",日報入力!G1120)</f>
        <v/>
      </c>
      <c r="B1120" s="291" t="str">
        <f>IF(日報入力!G1120="","",日報入力!H1120)</f>
        <v/>
      </c>
      <c r="C1120" s="291" t="str">
        <f>IF(日報入力!G1120="","",日報入力!I1120)</f>
        <v/>
      </c>
      <c r="D1120" s="291" t="str">
        <f>IF(日報入力!G1120="","",日報入力!J1120)</f>
        <v/>
      </c>
      <c r="E1120" s="291" t="str">
        <f>IF(日報入力!G1120="","",日報入力!K1120)</f>
        <v/>
      </c>
      <c r="F1120" s="291" t="str">
        <f>IF(日報入力!G1120="","",日報入力!L1120)</f>
        <v/>
      </c>
      <c r="G1120" s="291" t="str">
        <f>IF(日報入力!G1120="","",日報入力!L1120-日報入力!O1120-日報入力!P1120-日報入力!Q1120-日報入力!R1120-日報入力!S1120-日報入力!T1120-日報入力!U1120-日報入力!V1120-日報入力!W1120-日報入力!X1120-日報入力!Y1120-日報入力!Z1120)</f>
        <v/>
      </c>
      <c r="H1120" s="291" t="str">
        <f>IF(日報入力!G1120="","",IF(日報入力!M1120&gt;=0,日報入力!M1120*F1120,F1120))</f>
        <v/>
      </c>
      <c r="I1120" s="291" t="str">
        <f>IF(日報入力!G1120="","",日報入力!O1120)</f>
        <v/>
      </c>
      <c r="J1120" s="291" t="str">
        <f>IF(日報入力!G1120="","",日報入力!P1120)</f>
        <v/>
      </c>
      <c r="K1120" s="291" t="str">
        <f>IF(日報入力!G1120="","",日報入力!Q1120)</f>
        <v/>
      </c>
      <c r="L1120" s="291" t="str">
        <f>IF(日報入力!G1120="","",日報入力!R1120)</f>
        <v/>
      </c>
      <c r="M1120" s="291" t="str">
        <f>IF(日報入力!G1120="","",日報入力!S1120)</f>
        <v/>
      </c>
      <c r="N1120" s="291" t="str">
        <f>IF(日報入力!G1120="","",日報入力!T1120)</f>
        <v/>
      </c>
      <c r="O1120" s="291" t="str">
        <f>IF(日報入力!G1120="","",日報入力!U1120)</f>
        <v/>
      </c>
      <c r="P1120" s="291" t="str">
        <f>IF(日報入力!G1120="","",日報入力!V1120)</f>
        <v/>
      </c>
      <c r="Q1120" s="291" t="str">
        <f>IF(日報入力!G1120="","",日報入力!W1120)</f>
        <v/>
      </c>
      <c r="R1120" s="291" t="str">
        <f>IF(日報入力!G1120="","",日報入力!X1120)</f>
        <v/>
      </c>
      <c r="S1120" s="291" t="str">
        <f>IF(日報入力!G1120="","",日報入力!Y1120)</f>
        <v/>
      </c>
      <c r="T1120" s="291" t="str">
        <f>IF(日報入力!G1120="","",日報入力!Z1120)</f>
        <v/>
      </c>
      <c r="U1120" s="291" t="str">
        <f>IF(日報入力!G1120="","",日報入力!AA1120)</f>
        <v/>
      </c>
      <c r="V1120" s="378" t="str">
        <f>IF(日報入力!G1120="","",日報入力!AB1120)</f>
        <v/>
      </c>
      <c r="W1120" s="291" t="str">
        <f>IF(日報入力!G1120="","",日報入力!AC1120)</f>
        <v/>
      </c>
      <c r="X1120" s="291" t="str">
        <f>IF(日報入力!G1120="","",日報入力!AD1120)</f>
        <v/>
      </c>
      <c r="Y1120" s="291" t="str">
        <f>IF(日報入力!G1120="","",日報入力!AE1120)</f>
        <v/>
      </c>
      <c r="Z1120" s="291" t="str">
        <f>IF(日報入力!G1120="","",日報入力!AF1120)</f>
        <v/>
      </c>
      <c r="AA1120" s="291" t="str">
        <f>IF(日報入力!G1120="","",日報入力!AG1120)</f>
        <v/>
      </c>
      <c r="AB1120" s="291" t="str">
        <f>IF(日報入力!G1120="","",日報入力!AH1120)</f>
        <v/>
      </c>
      <c r="AC1120" s="291" t="str">
        <f>IF(日報入力!G1120="","",日報入力!AI1120)</f>
        <v/>
      </c>
      <c r="AD1120" s="291" t="str">
        <f>IF(日報入力!G1120="","",日報入力!AJ1120)</f>
        <v/>
      </c>
      <c r="AE1120" s="292" t="str">
        <f>IF(日報入力!G1120="","",日報入力!E1120)</f>
        <v/>
      </c>
      <c r="AF1120" s="293" t="str">
        <f>IF(日報入力!G1120="","",日報入力!AK1120)</f>
        <v/>
      </c>
      <c r="AG1120" s="293" t="str">
        <f>IF(日報入力!G1120="","",日報入力!AL1120)</f>
        <v/>
      </c>
      <c r="AH1120" s="293" t="str">
        <f>IF(日報入力!G1120="","",日報入力!AM1120)</f>
        <v/>
      </c>
      <c r="AI1120" s="294" t="str">
        <f>IF(日報入力!G1120&gt;0,日報入力!D1120*日報入力!K1120*日報入力!AL1120,"")</f>
        <v/>
      </c>
      <c r="AJ1120" s="294" t="str">
        <f>IF(日報入力!G1120&gt;0,日報入力!E1120*日報入力!AL1120,"")</f>
        <v/>
      </c>
      <c r="AK1120" s="294" t="str">
        <f>IF(日報入力!G1120&gt;0,AI1120-AJ1120,"")</f>
        <v/>
      </c>
      <c r="AL1120" s="292" t="str">
        <f>IF(日報入力!G1120&gt;0,日報入力!E1120*日報入力!AM1120,"")</f>
        <v/>
      </c>
      <c r="AM1120" s="292" t="str">
        <f>IF(日報入力!G1120&gt;0,日報入力!AB1120*日報入力!AM1120,"")</f>
        <v/>
      </c>
      <c r="AN1120" s="68" t="str">
        <f>IF(日報入力!G1120&gt;0,日報入力!C1120,"")</f>
        <v/>
      </c>
      <c r="AO1120" s="68" t="str">
        <f>日報入力!B1120</f>
        <v/>
      </c>
      <c r="AP1120" s="68" t="str">
        <f>IF(日報入力!AQ1120,日報入力!BA1120,"")</f>
        <v/>
      </c>
      <c r="AQ1120" s="68" t="str">
        <f>IF(日報入力!AR1120,日報入力!BB1120,"")</f>
        <v/>
      </c>
      <c r="AR1120" s="68" t="str">
        <f>IF(日報入力!AS1120,"N勤","")</f>
        <v/>
      </c>
      <c r="AS1120" s="295" t="e">
        <f t="shared" si="68"/>
        <v>#VALUE!</v>
      </c>
      <c r="AT1120" s="439" t="str">
        <f>日報入力!AY1120</f>
        <v/>
      </c>
      <c r="AU1120" s="518" t="str">
        <f>IF(日報入力!G1120,G1120*60/E1120,"")</f>
        <v/>
      </c>
      <c r="AV1120" s="528" t="str">
        <f>IF(日報入力!AT1120,日報入力!AT1120,"")</f>
        <v/>
      </c>
      <c r="AW1120" s="529" t="str">
        <f>IF(日報入力!AT1120,AE1120/日報入力!AT1120,"")</f>
        <v/>
      </c>
      <c r="AX1120" s="530" t="e">
        <f>IF(1&lt;日報集計!AT1120,AT1120/(((F1120-I1120-J1120-N1120-O1120)*60)/(E1120)),"")</f>
        <v>#VALUE!</v>
      </c>
      <c r="AY1120" s="664" t="str">
        <f>IF(日報入力!H1120,AT1120/(((F1120-J1120)*60)/E1120),"")</f>
        <v/>
      </c>
      <c r="AZ1120" s="664" t="str">
        <f>IF(日報入力!I1120,AT1120/((G1120*60)/E1120),"")</f>
        <v/>
      </c>
      <c r="BA1120" s="296" t="str">
        <f>IF(日報入力!G1120,G1120/F1120,"")</f>
        <v/>
      </c>
      <c r="BB1120" s="386" t="e">
        <f t="shared" si="69"/>
        <v>#VALUE!</v>
      </c>
      <c r="BC1120" s="386" t="e">
        <f t="shared" si="70"/>
        <v>#VALUE!</v>
      </c>
      <c r="BD1120" s="80">
        <f>日報入力!AU1120</f>
        <v>0</v>
      </c>
      <c r="BE1120" s="534" t="str">
        <f>IF(日報入力!AV1120,日報入力!AV1120,"")</f>
        <v/>
      </c>
      <c r="BF1120" s="534" t="str">
        <f>IF(日報入力!AW1120,日報入力!AW1120,"")</f>
        <v/>
      </c>
      <c r="BG1120" s="398" t="str">
        <f>IF(日報入力!G1120,日報入力!K1120*日報入力!D1120*日報入力!BC1120,"")</f>
        <v/>
      </c>
    </row>
    <row r="1121" spans="1:59" ht="20.25" hidden="1" customHeight="1" x14ac:dyDescent="0.15">
      <c r="A1121" s="302" t="str">
        <f>IF(日報入力!G1121="","",日報入力!G1121)</f>
        <v/>
      </c>
      <c r="B1121" s="291" t="str">
        <f>IF(日報入力!G1121="","",日報入力!H1121)</f>
        <v/>
      </c>
      <c r="C1121" s="291" t="str">
        <f>IF(日報入力!G1121="","",日報入力!I1121)</f>
        <v/>
      </c>
      <c r="D1121" s="291" t="str">
        <f>IF(日報入力!G1121="","",日報入力!J1121)</f>
        <v/>
      </c>
      <c r="E1121" s="291" t="str">
        <f>IF(日報入力!G1121="","",日報入力!K1121)</f>
        <v/>
      </c>
      <c r="F1121" s="291" t="str">
        <f>IF(日報入力!G1121="","",日報入力!L1121)</f>
        <v/>
      </c>
      <c r="G1121" s="291" t="str">
        <f>IF(日報入力!G1121="","",日報入力!L1121-日報入力!O1121-日報入力!P1121-日報入力!Q1121-日報入力!R1121-日報入力!S1121-日報入力!T1121-日報入力!U1121-日報入力!V1121-日報入力!W1121-日報入力!X1121-日報入力!Y1121-日報入力!Z1121)</f>
        <v/>
      </c>
      <c r="H1121" s="291" t="str">
        <f>IF(日報入力!G1121="","",IF(日報入力!M1121&gt;=0,日報入力!M1121*F1121,F1121))</f>
        <v/>
      </c>
      <c r="I1121" s="291" t="str">
        <f>IF(日報入力!G1121="","",日報入力!O1121)</f>
        <v/>
      </c>
      <c r="J1121" s="291" t="str">
        <f>IF(日報入力!G1121="","",日報入力!P1121)</f>
        <v/>
      </c>
      <c r="K1121" s="291" t="str">
        <f>IF(日報入力!G1121="","",日報入力!Q1121)</f>
        <v/>
      </c>
      <c r="L1121" s="291" t="str">
        <f>IF(日報入力!G1121="","",日報入力!R1121)</f>
        <v/>
      </c>
      <c r="M1121" s="291" t="str">
        <f>IF(日報入力!G1121="","",日報入力!S1121)</f>
        <v/>
      </c>
      <c r="N1121" s="291" t="str">
        <f>IF(日報入力!G1121="","",日報入力!T1121)</f>
        <v/>
      </c>
      <c r="O1121" s="291" t="str">
        <f>IF(日報入力!G1121="","",日報入力!U1121)</f>
        <v/>
      </c>
      <c r="P1121" s="291" t="str">
        <f>IF(日報入力!G1121="","",日報入力!V1121)</f>
        <v/>
      </c>
      <c r="Q1121" s="291" t="str">
        <f>IF(日報入力!G1121="","",日報入力!W1121)</f>
        <v/>
      </c>
      <c r="R1121" s="291" t="str">
        <f>IF(日報入力!G1121="","",日報入力!X1121)</f>
        <v/>
      </c>
      <c r="S1121" s="291" t="str">
        <f>IF(日報入力!G1121="","",日報入力!Y1121)</f>
        <v/>
      </c>
      <c r="T1121" s="291" t="str">
        <f>IF(日報入力!G1121="","",日報入力!Z1121)</f>
        <v/>
      </c>
      <c r="U1121" s="291" t="str">
        <f>IF(日報入力!G1121="","",日報入力!AA1121)</f>
        <v/>
      </c>
      <c r="V1121" s="378" t="str">
        <f>IF(日報入力!G1121="","",日報入力!AB1121)</f>
        <v/>
      </c>
      <c r="W1121" s="291" t="str">
        <f>IF(日報入力!G1121="","",日報入力!AC1121)</f>
        <v/>
      </c>
      <c r="X1121" s="291" t="str">
        <f>IF(日報入力!G1121="","",日報入力!AD1121)</f>
        <v/>
      </c>
      <c r="Y1121" s="291" t="str">
        <f>IF(日報入力!G1121="","",日報入力!AE1121)</f>
        <v/>
      </c>
      <c r="Z1121" s="291" t="str">
        <f>IF(日報入力!G1121="","",日報入力!AF1121)</f>
        <v/>
      </c>
      <c r="AA1121" s="291" t="str">
        <f>IF(日報入力!G1121="","",日報入力!AG1121)</f>
        <v/>
      </c>
      <c r="AB1121" s="291" t="str">
        <f>IF(日報入力!G1121="","",日報入力!AH1121)</f>
        <v/>
      </c>
      <c r="AC1121" s="291" t="str">
        <f>IF(日報入力!G1121="","",日報入力!AI1121)</f>
        <v/>
      </c>
      <c r="AD1121" s="291" t="str">
        <f>IF(日報入力!G1121="","",日報入力!AJ1121)</f>
        <v/>
      </c>
      <c r="AE1121" s="292" t="str">
        <f>IF(日報入力!G1121="","",日報入力!E1121)</f>
        <v/>
      </c>
      <c r="AF1121" s="293" t="str">
        <f>IF(日報入力!G1121="","",日報入力!AK1121)</f>
        <v/>
      </c>
      <c r="AG1121" s="293" t="str">
        <f>IF(日報入力!G1121="","",日報入力!AL1121)</f>
        <v/>
      </c>
      <c r="AH1121" s="293" t="str">
        <f>IF(日報入力!G1121="","",日報入力!AM1121)</f>
        <v/>
      </c>
      <c r="AI1121" s="294" t="str">
        <f>IF(日報入力!G1121&gt;0,日報入力!D1121*日報入力!K1121*日報入力!AL1121,"")</f>
        <v/>
      </c>
      <c r="AJ1121" s="294" t="str">
        <f>IF(日報入力!G1121&gt;0,日報入力!E1121*日報入力!AL1121,"")</f>
        <v/>
      </c>
      <c r="AK1121" s="294" t="str">
        <f>IF(日報入力!G1121&gt;0,AI1121-AJ1121,"")</f>
        <v/>
      </c>
      <c r="AL1121" s="292" t="str">
        <f>IF(日報入力!G1121&gt;0,日報入力!E1121*日報入力!AM1121,"")</f>
        <v/>
      </c>
      <c r="AM1121" s="292" t="str">
        <f>IF(日報入力!G1121&gt;0,日報入力!AB1121*日報入力!AM1121,"")</f>
        <v/>
      </c>
      <c r="AN1121" s="68" t="str">
        <f>IF(日報入力!G1121&gt;0,日報入力!C1121,"")</f>
        <v/>
      </c>
      <c r="AO1121" s="68" t="str">
        <f>日報入力!B1121</f>
        <v/>
      </c>
      <c r="AP1121" s="68" t="str">
        <f>IF(日報入力!AQ1121,日報入力!BA1121,"")</f>
        <v/>
      </c>
      <c r="AQ1121" s="68" t="str">
        <f>IF(日報入力!AR1121,日報入力!BB1121,"")</f>
        <v/>
      </c>
      <c r="AR1121" s="68" t="str">
        <f>IF(日報入力!AS1121,"N勤","")</f>
        <v/>
      </c>
      <c r="AS1121" s="295" t="e">
        <f t="shared" si="68"/>
        <v>#VALUE!</v>
      </c>
      <c r="AT1121" s="439" t="str">
        <f>日報入力!AY1121</f>
        <v/>
      </c>
      <c r="AU1121" s="518" t="str">
        <f>IF(日報入力!G1121,G1121*60/E1121,"")</f>
        <v/>
      </c>
      <c r="AV1121" s="528" t="str">
        <f>IF(日報入力!AT1121,日報入力!AT1121,"")</f>
        <v/>
      </c>
      <c r="AW1121" s="529" t="str">
        <f>IF(日報入力!AT1121,AE1121/日報入力!AT1121,"")</f>
        <v/>
      </c>
      <c r="AX1121" s="530" t="e">
        <f>IF(1&lt;日報集計!AT1121,AT1121/(((F1121-I1121-J1121-N1121-O1121)*60)/(E1121)),"")</f>
        <v>#VALUE!</v>
      </c>
      <c r="AY1121" s="664" t="str">
        <f>IF(日報入力!H1121,AT1121/(((F1121-J1121)*60)/E1121),"")</f>
        <v/>
      </c>
      <c r="AZ1121" s="664" t="str">
        <f>IF(日報入力!I1121,AT1121/((G1121*60)/E1121),"")</f>
        <v/>
      </c>
      <c r="BA1121" s="296" t="str">
        <f>IF(日報入力!G1121,G1121/F1121,"")</f>
        <v/>
      </c>
      <c r="BB1121" s="386" t="e">
        <f t="shared" si="69"/>
        <v>#VALUE!</v>
      </c>
      <c r="BC1121" s="386" t="e">
        <f t="shared" si="70"/>
        <v>#VALUE!</v>
      </c>
      <c r="BD1121" s="80">
        <f>日報入力!AU1121</f>
        <v>0</v>
      </c>
      <c r="BE1121" s="534" t="str">
        <f>IF(日報入力!AV1121,日報入力!AV1121,"")</f>
        <v/>
      </c>
      <c r="BF1121" s="534" t="str">
        <f>IF(日報入力!AW1121,日報入力!AW1121,"")</f>
        <v/>
      </c>
      <c r="BG1121" s="398" t="str">
        <f>IF(日報入力!G1121,日報入力!K1121*日報入力!D1121*日報入力!BC1121,"")</f>
        <v/>
      </c>
    </row>
    <row r="1122" spans="1:59" ht="20.25" hidden="1" customHeight="1" x14ac:dyDescent="0.15">
      <c r="A1122" s="302" t="str">
        <f>IF(日報入力!G1122="","",日報入力!G1122)</f>
        <v/>
      </c>
      <c r="B1122" s="291" t="str">
        <f>IF(日報入力!G1122="","",日報入力!H1122)</f>
        <v/>
      </c>
      <c r="C1122" s="291" t="str">
        <f>IF(日報入力!G1122="","",日報入力!I1122)</f>
        <v/>
      </c>
      <c r="D1122" s="291" t="str">
        <f>IF(日報入力!G1122="","",日報入力!J1122)</f>
        <v/>
      </c>
      <c r="E1122" s="291" t="str">
        <f>IF(日報入力!G1122="","",日報入力!K1122)</f>
        <v/>
      </c>
      <c r="F1122" s="291" t="str">
        <f>IF(日報入力!G1122="","",日報入力!L1122)</f>
        <v/>
      </c>
      <c r="G1122" s="291" t="str">
        <f>IF(日報入力!G1122="","",日報入力!L1122-日報入力!O1122-日報入力!P1122-日報入力!Q1122-日報入力!R1122-日報入力!S1122-日報入力!T1122-日報入力!U1122-日報入力!V1122-日報入力!W1122-日報入力!X1122-日報入力!Y1122-日報入力!Z1122)</f>
        <v/>
      </c>
      <c r="H1122" s="291" t="str">
        <f>IF(日報入力!G1122="","",IF(日報入力!M1122&gt;=0,日報入力!M1122*F1122,F1122))</f>
        <v/>
      </c>
      <c r="I1122" s="291" t="str">
        <f>IF(日報入力!G1122="","",日報入力!O1122)</f>
        <v/>
      </c>
      <c r="J1122" s="291" t="str">
        <f>IF(日報入力!G1122="","",日報入力!P1122)</f>
        <v/>
      </c>
      <c r="K1122" s="291" t="str">
        <f>IF(日報入力!G1122="","",日報入力!Q1122)</f>
        <v/>
      </c>
      <c r="L1122" s="291" t="str">
        <f>IF(日報入力!G1122="","",日報入力!R1122)</f>
        <v/>
      </c>
      <c r="M1122" s="291" t="str">
        <f>IF(日報入力!G1122="","",日報入力!S1122)</f>
        <v/>
      </c>
      <c r="N1122" s="291" t="str">
        <f>IF(日報入力!G1122="","",日報入力!T1122)</f>
        <v/>
      </c>
      <c r="O1122" s="291" t="str">
        <f>IF(日報入力!G1122="","",日報入力!U1122)</f>
        <v/>
      </c>
      <c r="P1122" s="291" t="str">
        <f>IF(日報入力!G1122="","",日報入力!V1122)</f>
        <v/>
      </c>
      <c r="Q1122" s="291" t="str">
        <f>IF(日報入力!G1122="","",日報入力!W1122)</f>
        <v/>
      </c>
      <c r="R1122" s="291" t="str">
        <f>IF(日報入力!G1122="","",日報入力!X1122)</f>
        <v/>
      </c>
      <c r="S1122" s="291" t="str">
        <f>IF(日報入力!G1122="","",日報入力!Y1122)</f>
        <v/>
      </c>
      <c r="T1122" s="291" t="str">
        <f>IF(日報入力!G1122="","",日報入力!Z1122)</f>
        <v/>
      </c>
      <c r="U1122" s="291" t="str">
        <f>IF(日報入力!G1122="","",日報入力!AA1122)</f>
        <v/>
      </c>
      <c r="V1122" s="378" t="str">
        <f>IF(日報入力!G1122="","",日報入力!AB1122)</f>
        <v/>
      </c>
      <c r="W1122" s="291" t="str">
        <f>IF(日報入力!G1122="","",日報入力!AC1122)</f>
        <v/>
      </c>
      <c r="X1122" s="291" t="str">
        <f>IF(日報入力!G1122="","",日報入力!AD1122)</f>
        <v/>
      </c>
      <c r="Y1122" s="291" t="str">
        <f>IF(日報入力!G1122="","",日報入力!AE1122)</f>
        <v/>
      </c>
      <c r="Z1122" s="291" t="str">
        <f>IF(日報入力!G1122="","",日報入力!AF1122)</f>
        <v/>
      </c>
      <c r="AA1122" s="291" t="str">
        <f>IF(日報入力!G1122="","",日報入力!AG1122)</f>
        <v/>
      </c>
      <c r="AB1122" s="291" t="str">
        <f>IF(日報入力!G1122="","",日報入力!AH1122)</f>
        <v/>
      </c>
      <c r="AC1122" s="291" t="str">
        <f>IF(日報入力!G1122="","",日報入力!AI1122)</f>
        <v/>
      </c>
      <c r="AD1122" s="291" t="str">
        <f>IF(日報入力!G1122="","",日報入力!AJ1122)</f>
        <v/>
      </c>
      <c r="AE1122" s="292" t="str">
        <f>IF(日報入力!G1122="","",日報入力!E1122)</f>
        <v/>
      </c>
      <c r="AF1122" s="293" t="str">
        <f>IF(日報入力!G1122="","",日報入力!AK1122)</f>
        <v/>
      </c>
      <c r="AG1122" s="293" t="str">
        <f>IF(日報入力!G1122="","",日報入力!AL1122)</f>
        <v/>
      </c>
      <c r="AH1122" s="293" t="str">
        <f>IF(日報入力!G1122="","",日報入力!AM1122)</f>
        <v/>
      </c>
      <c r="AI1122" s="294" t="str">
        <f>IF(日報入力!G1122&gt;0,日報入力!D1122*日報入力!K1122*日報入力!AL1122,"")</f>
        <v/>
      </c>
      <c r="AJ1122" s="294" t="str">
        <f>IF(日報入力!G1122&gt;0,日報入力!E1122*日報入力!AL1122,"")</f>
        <v/>
      </c>
      <c r="AK1122" s="294" t="str">
        <f>IF(日報入力!G1122&gt;0,AI1122-AJ1122,"")</f>
        <v/>
      </c>
      <c r="AL1122" s="292" t="str">
        <f>IF(日報入力!G1122&gt;0,日報入力!E1122*日報入力!AM1122,"")</f>
        <v/>
      </c>
      <c r="AM1122" s="292" t="str">
        <f>IF(日報入力!G1122&gt;0,日報入力!AB1122*日報入力!AM1122,"")</f>
        <v/>
      </c>
      <c r="AN1122" s="68" t="str">
        <f>IF(日報入力!G1122&gt;0,日報入力!C1122,"")</f>
        <v/>
      </c>
      <c r="AO1122" s="68" t="str">
        <f>日報入力!B1122</f>
        <v/>
      </c>
      <c r="AP1122" s="68" t="str">
        <f>IF(日報入力!AQ1122,日報入力!BA1122,"")</f>
        <v/>
      </c>
      <c r="AQ1122" s="68" t="str">
        <f>IF(日報入力!AR1122,日報入力!BB1122,"")</f>
        <v/>
      </c>
      <c r="AR1122" s="68" t="str">
        <f>IF(日報入力!AS1122,"N勤","")</f>
        <v/>
      </c>
      <c r="AS1122" s="295" t="e">
        <f t="shared" si="68"/>
        <v>#VALUE!</v>
      </c>
      <c r="AT1122" s="439" t="str">
        <f>日報入力!AY1122</f>
        <v/>
      </c>
      <c r="AU1122" s="518" t="str">
        <f>IF(日報入力!G1122,G1122*60/E1122,"")</f>
        <v/>
      </c>
      <c r="AV1122" s="528" t="str">
        <f>IF(日報入力!AT1122,日報入力!AT1122,"")</f>
        <v/>
      </c>
      <c r="AW1122" s="529" t="str">
        <f>IF(日報入力!AT1122,AE1122/日報入力!AT1122,"")</f>
        <v/>
      </c>
      <c r="AX1122" s="530" t="e">
        <f>IF(1&lt;日報集計!AT1122,AT1122/(((F1122-I1122-J1122-N1122-O1122)*60)/(E1122)),"")</f>
        <v>#VALUE!</v>
      </c>
      <c r="AY1122" s="664" t="str">
        <f>IF(日報入力!H1122,AT1122/(((F1122-J1122)*60)/E1122),"")</f>
        <v/>
      </c>
      <c r="AZ1122" s="664" t="str">
        <f>IF(日報入力!I1122,AT1122/((G1122*60)/E1122),"")</f>
        <v/>
      </c>
      <c r="BA1122" s="296" t="str">
        <f>IF(日報入力!G1122,G1122/F1122,"")</f>
        <v/>
      </c>
      <c r="BB1122" s="386" t="e">
        <f t="shared" si="69"/>
        <v>#VALUE!</v>
      </c>
      <c r="BC1122" s="386" t="e">
        <f t="shared" si="70"/>
        <v>#VALUE!</v>
      </c>
      <c r="BD1122" s="80">
        <f>日報入力!AU1122</f>
        <v>0</v>
      </c>
      <c r="BE1122" s="534" t="str">
        <f>IF(日報入力!AV1122,日報入力!AV1122,"")</f>
        <v/>
      </c>
      <c r="BF1122" s="534" t="str">
        <f>IF(日報入力!AW1122,日報入力!AW1122,"")</f>
        <v/>
      </c>
      <c r="BG1122" s="398" t="str">
        <f>IF(日報入力!G1122,日報入力!K1122*日報入力!D1122*日報入力!BC1122,"")</f>
        <v/>
      </c>
    </row>
    <row r="1123" spans="1:59" ht="20.25" hidden="1" customHeight="1" x14ac:dyDescent="0.15">
      <c r="A1123" s="302" t="str">
        <f>IF(日報入力!G1123="","",日報入力!G1123)</f>
        <v/>
      </c>
      <c r="B1123" s="291" t="str">
        <f>IF(日報入力!G1123="","",日報入力!H1123)</f>
        <v/>
      </c>
      <c r="C1123" s="291" t="str">
        <f>IF(日報入力!G1123="","",日報入力!I1123)</f>
        <v/>
      </c>
      <c r="D1123" s="291" t="str">
        <f>IF(日報入力!G1123="","",日報入力!J1123)</f>
        <v/>
      </c>
      <c r="E1123" s="291" t="str">
        <f>IF(日報入力!G1123="","",日報入力!K1123)</f>
        <v/>
      </c>
      <c r="F1123" s="291" t="str">
        <f>IF(日報入力!G1123="","",日報入力!L1123)</f>
        <v/>
      </c>
      <c r="G1123" s="291" t="str">
        <f>IF(日報入力!G1123="","",日報入力!L1123-日報入力!O1123-日報入力!P1123-日報入力!Q1123-日報入力!R1123-日報入力!S1123-日報入力!T1123-日報入力!U1123-日報入力!V1123-日報入力!W1123-日報入力!X1123-日報入力!Y1123-日報入力!Z1123)</f>
        <v/>
      </c>
      <c r="H1123" s="291" t="str">
        <f>IF(日報入力!G1123="","",IF(日報入力!M1123&gt;=0,日報入力!M1123*F1123,F1123))</f>
        <v/>
      </c>
      <c r="I1123" s="291" t="str">
        <f>IF(日報入力!G1123="","",日報入力!O1123)</f>
        <v/>
      </c>
      <c r="J1123" s="291" t="str">
        <f>IF(日報入力!G1123="","",日報入力!P1123)</f>
        <v/>
      </c>
      <c r="K1123" s="291" t="str">
        <f>IF(日報入力!G1123="","",日報入力!Q1123)</f>
        <v/>
      </c>
      <c r="L1123" s="291" t="str">
        <f>IF(日報入力!G1123="","",日報入力!R1123)</f>
        <v/>
      </c>
      <c r="M1123" s="291" t="str">
        <f>IF(日報入力!G1123="","",日報入力!S1123)</f>
        <v/>
      </c>
      <c r="N1123" s="291" t="str">
        <f>IF(日報入力!G1123="","",日報入力!T1123)</f>
        <v/>
      </c>
      <c r="O1123" s="291" t="str">
        <f>IF(日報入力!G1123="","",日報入力!U1123)</f>
        <v/>
      </c>
      <c r="P1123" s="291" t="str">
        <f>IF(日報入力!G1123="","",日報入力!V1123)</f>
        <v/>
      </c>
      <c r="Q1123" s="291" t="str">
        <f>IF(日報入力!G1123="","",日報入力!W1123)</f>
        <v/>
      </c>
      <c r="R1123" s="291" t="str">
        <f>IF(日報入力!G1123="","",日報入力!X1123)</f>
        <v/>
      </c>
      <c r="S1123" s="291" t="str">
        <f>IF(日報入力!G1123="","",日報入力!Y1123)</f>
        <v/>
      </c>
      <c r="T1123" s="291" t="str">
        <f>IF(日報入力!G1123="","",日報入力!Z1123)</f>
        <v/>
      </c>
      <c r="U1123" s="291" t="str">
        <f>IF(日報入力!G1123="","",日報入力!AA1123)</f>
        <v/>
      </c>
      <c r="V1123" s="378" t="str">
        <f>IF(日報入力!G1123="","",日報入力!AB1123)</f>
        <v/>
      </c>
      <c r="W1123" s="291" t="str">
        <f>IF(日報入力!G1123="","",日報入力!AC1123)</f>
        <v/>
      </c>
      <c r="X1123" s="291" t="str">
        <f>IF(日報入力!G1123="","",日報入力!AD1123)</f>
        <v/>
      </c>
      <c r="Y1123" s="291" t="str">
        <f>IF(日報入力!G1123="","",日報入力!AE1123)</f>
        <v/>
      </c>
      <c r="Z1123" s="291" t="str">
        <f>IF(日報入力!G1123="","",日報入力!AF1123)</f>
        <v/>
      </c>
      <c r="AA1123" s="291" t="str">
        <f>IF(日報入力!G1123="","",日報入力!AG1123)</f>
        <v/>
      </c>
      <c r="AB1123" s="291" t="str">
        <f>IF(日報入力!G1123="","",日報入力!AH1123)</f>
        <v/>
      </c>
      <c r="AC1123" s="291" t="str">
        <f>IF(日報入力!G1123="","",日報入力!AI1123)</f>
        <v/>
      </c>
      <c r="AD1123" s="291" t="str">
        <f>IF(日報入力!G1123="","",日報入力!AJ1123)</f>
        <v/>
      </c>
      <c r="AE1123" s="292" t="str">
        <f>IF(日報入力!G1123="","",日報入力!E1123)</f>
        <v/>
      </c>
      <c r="AF1123" s="293" t="str">
        <f>IF(日報入力!G1123="","",日報入力!AK1123)</f>
        <v/>
      </c>
      <c r="AG1123" s="293" t="str">
        <f>IF(日報入力!G1123="","",日報入力!AL1123)</f>
        <v/>
      </c>
      <c r="AH1123" s="293" t="str">
        <f>IF(日報入力!G1123="","",日報入力!AM1123)</f>
        <v/>
      </c>
      <c r="AI1123" s="294" t="str">
        <f>IF(日報入力!G1123&gt;0,日報入力!D1123*日報入力!K1123*日報入力!AL1123,"")</f>
        <v/>
      </c>
      <c r="AJ1123" s="294" t="str">
        <f>IF(日報入力!G1123&gt;0,日報入力!E1123*日報入力!AL1123,"")</f>
        <v/>
      </c>
      <c r="AK1123" s="294" t="str">
        <f>IF(日報入力!G1123&gt;0,AI1123-AJ1123,"")</f>
        <v/>
      </c>
      <c r="AL1123" s="292" t="str">
        <f>IF(日報入力!G1123&gt;0,日報入力!E1123*日報入力!AM1123,"")</f>
        <v/>
      </c>
      <c r="AM1123" s="292" t="str">
        <f>IF(日報入力!G1123&gt;0,日報入力!AB1123*日報入力!AM1123,"")</f>
        <v/>
      </c>
      <c r="AN1123" s="68" t="str">
        <f>IF(日報入力!G1123&gt;0,日報入力!C1123,"")</f>
        <v/>
      </c>
      <c r="AO1123" s="68" t="str">
        <f>日報入力!B1123</f>
        <v/>
      </c>
      <c r="AP1123" s="68" t="str">
        <f>IF(日報入力!AQ1123,日報入力!BA1123,"")</f>
        <v/>
      </c>
      <c r="AQ1123" s="68" t="str">
        <f>IF(日報入力!AR1123,日報入力!BB1123,"")</f>
        <v/>
      </c>
      <c r="AR1123" s="68" t="str">
        <f>IF(日報入力!AS1123,"N勤","")</f>
        <v/>
      </c>
      <c r="AS1123" s="295" t="e">
        <f t="shared" si="68"/>
        <v>#VALUE!</v>
      </c>
      <c r="AT1123" s="439" t="str">
        <f>日報入力!AY1123</f>
        <v/>
      </c>
      <c r="AU1123" s="518" t="str">
        <f>IF(日報入力!G1123,G1123*60/E1123,"")</f>
        <v/>
      </c>
      <c r="AV1123" s="528" t="str">
        <f>IF(日報入力!AT1123,日報入力!AT1123,"")</f>
        <v/>
      </c>
      <c r="AW1123" s="529" t="str">
        <f>IF(日報入力!AT1123,AE1123/日報入力!AT1123,"")</f>
        <v/>
      </c>
      <c r="AX1123" s="530" t="e">
        <f>IF(1&lt;日報集計!AT1123,AT1123/(((F1123-I1123-J1123-N1123-O1123)*60)/(E1123)),"")</f>
        <v>#VALUE!</v>
      </c>
      <c r="AY1123" s="664" t="str">
        <f>IF(日報入力!H1123,AT1123/(((F1123-J1123)*60)/E1123),"")</f>
        <v/>
      </c>
      <c r="AZ1123" s="664" t="str">
        <f>IF(日報入力!I1123,AT1123/((G1123*60)/E1123),"")</f>
        <v/>
      </c>
      <c r="BA1123" s="296" t="str">
        <f>IF(日報入力!G1123,G1123/F1123,"")</f>
        <v/>
      </c>
      <c r="BB1123" s="386" t="e">
        <f t="shared" si="69"/>
        <v>#VALUE!</v>
      </c>
      <c r="BC1123" s="386" t="e">
        <f t="shared" si="70"/>
        <v>#VALUE!</v>
      </c>
      <c r="BD1123" s="80">
        <f>日報入力!AU1123</f>
        <v>0</v>
      </c>
      <c r="BE1123" s="534" t="str">
        <f>IF(日報入力!AV1123,日報入力!AV1123,"")</f>
        <v/>
      </c>
      <c r="BF1123" s="534" t="str">
        <f>IF(日報入力!AW1123,日報入力!AW1123,"")</f>
        <v/>
      </c>
      <c r="BG1123" s="398" t="str">
        <f>IF(日報入力!G1123,日報入力!K1123*日報入力!D1123*日報入力!BC1123,"")</f>
        <v/>
      </c>
    </row>
    <row r="1124" spans="1:59" ht="20.25" hidden="1" customHeight="1" x14ac:dyDescent="0.15">
      <c r="A1124" s="302" t="str">
        <f>IF(日報入力!G1124="","",日報入力!G1124)</f>
        <v/>
      </c>
      <c r="B1124" s="291" t="str">
        <f>IF(日報入力!G1124="","",日報入力!H1124)</f>
        <v/>
      </c>
      <c r="C1124" s="291" t="str">
        <f>IF(日報入力!G1124="","",日報入力!I1124)</f>
        <v/>
      </c>
      <c r="D1124" s="291" t="str">
        <f>IF(日報入力!G1124="","",日報入力!J1124)</f>
        <v/>
      </c>
      <c r="E1124" s="291" t="str">
        <f>IF(日報入力!G1124="","",日報入力!K1124)</f>
        <v/>
      </c>
      <c r="F1124" s="291" t="str">
        <f>IF(日報入力!G1124="","",日報入力!L1124)</f>
        <v/>
      </c>
      <c r="G1124" s="291" t="str">
        <f>IF(日報入力!G1124="","",日報入力!L1124-日報入力!O1124-日報入力!P1124-日報入力!Q1124-日報入力!R1124-日報入力!S1124-日報入力!T1124-日報入力!U1124-日報入力!V1124-日報入力!W1124-日報入力!X1124-日報入力!Y1124-日報入力!Z1124)</f>
        <v/>
      </c>
      <c r="H1124" s="291" t="str">
        <f>IF(日報入力!G1124="","",IF(日報入力!M1124&gt;=0,日報入力!M1124*F1124,F1124))</f>
        <v/>
      </c>
      <c r="I1124" s="291" t="str">
        <f>IF(日報入力!G1124="","",日報入力!O1124)</f>
        <v/>
      </c>
      <c r="J1124" s="291" t="str">
        <f>IF(日報入力!G1124="","",日報入力!P1124)</f>
        <v/>
      </c>
      <c r="K1124" s="291" t="str">
        <f>IF(日報入力!G1124="","",日報入力!Q1124)</f>
        <v/>
      </c>
      <c r="L1124" s="291" t="str">
        <f>IF(日報入力!G1124="","",日報入力!R1124)</f>
        <v/>
      </c>
      <c r="M1124" s="291" t="str">
        <f>IF(日報入力!G1124="","",日報入力!S1124)</f>
        <v/>
      </c>
      <c r="N1124" s="291" t="str">
        <f>IF(日報入力!G1124="","",日報入力!T1124)</f>
        <v/>
      </c>
      <c r="O1124" s="291" t="str">
        <f>IF(日報入力!G1124="","",日報入力!U1124)</f>
        <v/>
      </c>
      <c r="P1124" s="291" t="str">
        <f>IF(日報入力!G1124="","",日報入力!V1124)</f>
        <v/>
      </c>
      <c r="Q1124" s="291" t="str">
        <f>IF(日報入力!G1124="","",日報入力!W1124)</f>
        <v/>
      </c>
      <c r="R1124" s="291" t="str">
        <f>IF(日報入力!G1124="","",日報入力!X1124)</f>
        <v/>
      </c>
      <c r="S1124" s="291" t="str">
        <f>IF(日報入力!G1124="","",日報入力!Y1124)</f>
        <v/>
      </c>
      <c r="T1124" s="291" t="str">
        <f>IF(日報入力!G1124="","",日報入力!Z1124)</f>
        <v/>
      </c>
      <c r="U1124" s="291" t="str">
        <f>IF(日報入力!G1124="","",日報入力!AA1124)</f>
        <v/>
      </c>
      <c r="V1124" s="378" t="str">
        <f>IF(日報入力!G1124="","",日報入力!AB1124)</f>
        <v/>
      </c>
      <c r="W1124" s="291" t="str">
        <f>IF(日報入力!G1124="","",日報入力!AC1124)</f>
        <v/>
      </c>
      <c r="X1124" s="291" t="str">
        <f>IF(日報入力!G1124="","",日報入力!AD1124)</f>
        <v/>
      </c>
      <c r="Y1124" s="291" t="str">
        <f>IF(日報入力!G1124="","",日報入力!AE1124)</f>
        <v/>
      </c>
      <c r="Z1124" s="291" t="str">
        <f>IF(日報入力!G1124="","",日報入力!AF1124)</f>
        <v/>
      </c>
      <c r="AA1124" s="291" t="str">
        <f>IF(日報入力!G1124="","",日報入力!AG1124)</f>
        <v/>
      </c>
      <c r="AB1124" s="291" t="str">
        <f>IF(日報入力!G1124="","",日報入力!AH1124)</f>
        <v/>
      </c>
      <c r="AC1124" s="291" t="str">
        <f>IF(日報入力!G1124="","",日報入力!AI1124)</f>
        <v/>
      </c>
      <c r="AD1124" s="291" t="str">
        <f>IF(日報入力!G1124="","",日報入力!AJ1124)</f>
        <v/>
      </c>
      <c r="AE1124" s="292" t="str">
        <f>IF(日報入力!G1124="","",日報入力!E1124)</f>
        <v/>
      </c>
      <c r="AF1124" s="293" t="str">
        <f>IF(日報入力!G1124="","",日報入力!AK1124)</f>
        <v/>
      </c>
      <c r="AG1124" s="293" t="str">
        <f>IF(日報入力!G1124="","",日報入力!AL1124)</f>
        <v/>
      </c>
      <c r="AH1124" s="293" t="str">
        <f>IF(日報入力!G1124="","",日報入力!AM1124)</f>
        <v/>
      </c>
      <c r="AI1124" s="294" t="str">
        <f>IF(日報入力!G1124&gt;0,日報入力!D1124*日報入力!K1124*日報入力!AL1124,"")</f>
        <v/>
      </c>
      <c r="AJ1124" s="294" t="str">
        <f>IF(日報入力!G1124&gt;0,日報入力!E1124*日報入力!AL1124,"")</f>
        <v/>
      </c>
      <c r="AK1124" s="294" t="str">
        <f>IF(日報入力!G1124&gt;0,AI1124-AJ1124,"")</f>
        <v/>
      </c>
      <c r="AL1124" s="292" t="str">
        <f>IF(日報入力!G1124&gt;0,日報入力!E1124*日報入力!AM1124,"")</f>
        <v/>
      </c>
      <c r="AM1124" s="292" t="str">
        <f>IF(日報入力!G1124&gt;0,日報入力!AB1124*日報入力!AM1124,"")</f>
        <v/>
      </c>
      <c r="AN1124" s="68" t="str">
        <f>IF(日報入力!G1124&gt;0,日報入力!C1124,"")</f>
        <v/>
      </c>
      <c r="AO1124" s="68" t="str">
        <f>日報入力!B1124</f>
        <v/>
      </c>
      <c r="AP1124" s="68" t="str">
        <f>IF(日報入力!AQ1124,日報入力!BA1124,"")</f>
        <v/>
      </c>
      <c r="AQ1124" s="68" t="str">
        <f>IF(日報入力!AR1124,日報入力!BB1124,"")</f>
        <v/>
      </c>
      <c r="AR1124" s="68" t="str">
        <f>IF(日報入力!AS1124,"N勤","")</f>
        <v/>
      </c>
      <c r="AS1124" s="295" t="e">
        <f t="shared" si="68"/>
        <v>#VALUE!</v>
      </c>
      <c r="AT1124" s="439" t="str">
        <f>日報入力!AY1124</f>
        <v/>
      </c>
      <c r="AU1124" s="518" t="str">
        <f>IF(日報入力!G1124,G1124*60/E1124,"")</f>
        <v/>
      </c>
      <c r="AV1124" s="528" t="str">
        <f>IF(日報入力!AT1124,日報入力!AT1124,"")</f>
        <v/>
      </c>
      <c r="AW1124" s="529" t="str">
        <f>IF(日報入力!AT1124,AE1124/日報入力!AT1124,"")</f>
        <v/>
      </c>
      <c r="AX1124" s="530" t="e">
        <f>IF(1&lt;日報集計!AT1124,AT1124/(((F1124-I1124-J1124-N1124-O1124)*60)/(E1124)),"")</f>
        <v>#VALUE!</v>
      </c>
      <c r="AY1124" s="664" t="str">
        <f>IF(日報入力!H1124,AT1124/(((F1124-J1124)*60)/E1124),"")</f>
        <v/>
      </c>
      <c r="AZ1124" s="664" t="str">
        <f>IF(日報入力!I1124,AT1124/((G1124*60)/E1124),"")</f>
        <v/>
      </c>
      <c r="BA1124" s="296" t="str">
        <f>IF(日報入力!G1124,G1124/F1124,"")</f>
        <v/>
      </c>
      <c r="BB1124" s="386" t="e">
        <f t="shared" si="69"/>
        <v>#VALUE!</v>
      </c>
      <c r="BC1124" s="386" t="e">
        <f t="shared" si="70"/>
        <v>#VALUE!</v>
      </c>
      <c r="BD1124" s="80">
        <f>日報入力!AU1124</f>
        <v>0</v>
      </c>
      <c r="BE1124" s="534" t="str">
        <f>IF(日報入力!AV1124,日報入力!AV1124,"")</f>
        <v/>
      </c>
      <c r="BF1124" s="534" t="str">
        <f>IF(日報入力!AW1124,日報入力!AW1124,"")</f>
        <v/>
      </c>
      <c r="BG1124" s="398" t="str">
        <f>IF(日報入力!G1124,日報入力!K1124*日報入力!D1124*日報入力!BC1124,"")</f>
        <v/>
      </c>
    </row>
    <row r="1125" spans="1:59" ht="20.25" hidden="1" customHeight="1" x14ac:dyDescent="0.15">
      <c r="A1125" s="302" t="str">
        <f>IF(日報入力!G1125="","",日報入力!G1125)</f>
        <v/>
      </c>
      <c r="B1125" s="291" t="str">
        <f>IF(日報入力!G1125="","",日報入力!H1125)</f>
        <v/>
      </c>
      <c r="C1125" s="291" t="str">
        <f>IF(日報入力!G1125="","",日報入力!I1125)</f>
        <v/>
      </c>
      <c r="D1125" s="291" t="str">
        <f>IF(日報入力!G1125="","",日報入力!J1125)</f>
        <v/>
      </c>
      <c r="E1125" s="291" t="str">
        <f>IF(日報入力!G1125="","",日報入力!K1125)</f>
        <v/>
      </c>
      <c r="F1125" s="291" t="str">
        <f>IF(日報入力!G1125="","",日報入力!L1125)</f>
        <v/>
      </c>
      <c r="G1125" s="291" t="str">
        <f>IF(日報入力!G1125="","",日報入力!L1125-日報入力!O1125-日報入力!P1125-日報入力!Q1125-日報入力!R1125-日報入力!S1125-日報入力!T1125-日報入力!U1125-日報入力!V1125-日報入力!W1125-日報入力!X1125-日報入力!Y1125-日報入力!Z1125)</f>
        <v/>
      </c>
      <c r="H1125" s="291" t="str">
        <f>IF(日報入力!G1125="","",IF(日報入力!M1125&gt;=0,日報入力!M1125*F1125,F1125))</f>
        <v/>
      </c>
      <c r="I1125" s="291" t="str">
        <f>IF(日報入力!G1125="","",日報入力!O1125)</f>
        <v/>
      </c>
      <c r="J1125" s="291" t="str">
        <f>IF(日報入力!G1125="","",日報入力!P1125)</f>
        <v/>
      </c>
      <c r="K1125" s="291" t="str">
        <f>IF(日報入力!G1125="","",日報入力!Q1125)</f>
        <v/>
      </c>
      <c r="L1125" s="291" t="str">
        <f>IF(日報入力!G1125="","",日報入力!R1125)</f>
        <v/>
      </c>
      <c r="M1125" s="291" t="str">
        <f>IF(日報入力!G1125="","",日報入力!S1125)</f>
        <v/>
      </c>
      <c r="N1125" s="291" t="str">
        <f>IF(日報入力!G1125="","",日報入力!T1125)</f>
        <v/>
      </c>
      <c r="O1125" s="291" t="str">
        <f>IF(日報入力!G1125="","",日報入力!U1125)</f>
        <v/>
      </c>
      <c r="P1125" s="291" t="str">
        <f>IF(日報入力!G1125="","",日報入力!V1125)</f>
        <v/>
      </c>
      <c r="Q1125" s="291" t="str">
        <f>IF(日報入力!G1125="","",日報入力!W1125)</f>
        <v/>
      </c>
      <c r="R1125" s="291" t="str">
        <f>IF(日報入力!G1125="","",日報入力!X1125)</f>
        <v/>
      </c>
      <c r="S1125" s="291" t="str">
        <f>IF(日報入力!G1125="","",日報入力!Y1125)</f>
        <v/>
      </c>
      <c r="T1125" s="291" t="str">
        <f>IF(日報入力!G1125="","",日報入力!Z1125)</f>
        <v/>
      </c>
      <c r="U1125" s="291" t="str">
        <f>IF(日報入力!G1125="","",日報入力!AA1125)</f>
        <v/>
      </c>
      <c r="V1125" s="378" t="str">
        <f>IF(日報入力!G1125="","",日報入力!AB1125)</f>
        <v/>
      </c>
      <c r="W1125" s="291" t="str">
        <f>IF(日報入力!G1125="","",日報入力!AC1125)</f>
        <v/>
      </c>
      <c r="X1125" s="291" t="str">
        <f>IF(日報入力!G1125="","",日報入力!AD1125)</f>
        <v/>
      </c>
      <c r="Y1125" s="291" t="str">
        <f>IF(日報入力!G1125="","",日報入力!AE1125)</f>
        <v/>
      </c>
      <c r="Z1125" s="291" t="str">
        <f>IF(日報入力!G1125="","",日報入力!AF1125)</f>
        <v/>
      </c>
      <c r="AA1125" s="291" t="str">
        <f>IF(日報入力!G1125="","",日報入力!AG1125)</f>
        <v/>
      </c>
      <c r="AB1125" s="291" t="str">
        <f>IF(日報入力!G1125="","",日報入力!AH1125)</f>
        <v/>
      </c>
      <c r="AC1125" s="291" t="str">
        <f>IF(日報入力!G1125="","",日報入力!AI1125)</f>
        <v/>
      </c>
      <c r="AD1125" s="291" t="str">
        <f>IF(日報入力!G1125="","",日報入力!AJ1125)</f>
        <v/>
      </c>
      <c r="AE1125" s="292" t="str">
        <f>IF(日報入力!G1125="","",日報入力!E1125)</f>
        <v/>
      </c>
      <c r="AF1125" s="293" t="str">
        <f>IF(日報入力!G1125="","",日報入力!AK1125)</f>
        <v/>
      </c>
      <c r="AG1125" s="293" t="str">
        <f>IF(日報入力!G1125="","",日報入力!AL1125)</f>
        <v/>
      </c>
      <c r="AH1125" s="293" t="str">
        <f>IF(日報入力!G1125="","",日報入力!AM1125)</f>
        <v/>
      </c>
      <c r="AI1125" s="294" t="str">
        <f>IF(日報入力!G1125&gt;0,日報入力!D1125*日報入力!K1125*日報入力!AL1125,"")</f>
        <v/>
      </c>
      <c r="AJ1125" s="294" t="str">
        <f>IF(日報入力!G1125&gt;0,日報入力!E1125*日報入力!AL1125,"")</f>
        <v/>
      </c>
      <c r="AK1125" s="294" t="str">
        <f>IF(日報入力!G1125&gt;0,AI1125-AJ1125,"")</f>
        <v/>
      </c>
      <c r="AL1125" s="292" t="str">
        <f>IF(日報入力!G1125&gt;0,日報入力!E1125*日報入力!AM1125,"")</f>
        <v/>
      </c>
      <c r="AM1125" s="292" t="str">
        <f>IF(日報入力!G1125&gt;0,日報入力!AB1125*日報入力!AM1125,"")</f>
        <v/>
      </c>
      <c r="AN1125" s="68" t="str">
        <f>IF(日報入力!G1125&gt;0,日報入力!C1125,"")</f>
        <v/>
      </c>
      <c r="AO1125" s="68" t="str">
        <f>日報入力!B1125</f>
        <v/>
      </c>
      <c r="AP1125" s="68" t="str">
        <f>IF(日報入力!AQ1125,日報入力!BA1125,"")</f>
        <v/>
      </c>
      <c r="AQ1125" s="68" t="str">
        <f>IF(日報入力!AR1125,日報入力!BB1125,"")</f>
        <v/>
      </c>
      <c r="AR1125" s="68" t="str">
        <f>IF(日報入力!AS1125,"N勤","")</f>
        <v/>
      </c>
      <c r="AS1125" s="295" t="e">
        <f t="shared" si="68"/>
        <v>#VALUE!</v>
      </c>
      <c r="AT1125" s="439" t="str">
        <f>日報入力!AY1125</f>
        <v/>
      </c>
      <c r="AU1125" s="518" t="str">
        <f>IF(日報入力!G1125,G1125*60/E1125,"")</f>
        <v/>
      </c>
      <c r="AV1125" s="528" t="str">
        <f>IF(日報入力!AT1125,日報入力!AT1125,"")</f>
        <v/>
      </c>
      <c r="AW1125" s="529" t="str">
        <f>IF(日報入力!AT1125,AE1125/日報入力!AT1125,"")</f>
        <v/>
      </c>
      <c r="AX1125" s="530" t="e">
        <f>IF(1&lt;日報集計!AT1125,AT1125/(((F1125-I1125-J1125-N1125-O1125)*60)/(E1125)),"")</f>
        <v>#VALUE!</v>
      </c>
      <c r="AY1125" s="664" t="str">
        <f>IF(日報入力!H1125,AT1125/(((F1125-J1125)*60)/E1125),"")</f>
        <v/>
      </c>
      <c r="AZ1125" s="664" t="str">
        <f>IF(日報入力!I1125,AT1125/((G1125*60)/E1125),"")</f>
        <v/>
      </c>
      <c r="BA1125" s="296" t="str">
        <f>IF(日報入力!G1125,G1125/F1125,"")</f>
        <v/>
      </c>
      <c r="BB1125" s="386" t="e">
        <f t="shared" si="69"/>
        <v>#VALUE!</v>
      </c>
      <c r="BC1125" s="386" t="e">
        <f t="shared" si="70"/>
        <v>#VALUE!</v>
      </c>
      <c r="BD1125" s="80">
        <f>日報入力!AU1125</f>
        <v>0</v>
      </c>
      <c r="BE1125" s="534" t="str">
        <f>IF(日報入力!AV1125,日報入力!AV1125,"")</f>
        <v/>
      </c>
      <c r="BF1125" s="534" t="str">
        <f>IF(日報入力!AW1125,日報入力!AW1125,"")</f>
        <v/>
      </c>
      <c r="BG1125" s="398" t="str">
        <f>IF(日報入力!G1125,日報入力!K1125*日報入力!D1125*日報入力!BC1125,"")</f>
        <v/>
      </c>
    </row>
    <row r="1126" spans="1:59" ht="20.25" hidden="1" customHeight="1" x14ac:dyDescent="0.15">
      <c r="A1126" s="302" t="str">
        <f>IF(日報入力!G1126="","",日報入力!G1126)</f>
        <v/>
      </c>
      <c r="B1126" s="291" t="str">
        <f>IF(日報入力!G1126="","",日報入力!H1126)</f>
        <v/>
      </c>
      <c r="C1126" s="291" t="str">
        <f>IF(日報入力!G1126="","",日報入力!I1126)</f>
        <v/>
      </c>
      <c r="D1126" s="291" t="str">
        <f>IF(日報入力!G1126="","",日報入力!J1126)</f>
        <v/>
      </c>
      <c r="E1126" s="291" t="str">
        <f>IF(日報入力!G1126="","",日報入力!K1126)</f>
        <v/>
      </c>
      <c r="F1126" s="291" t="str">
        <f>IF(日報入力!G1126="","",日報入力!L1126)</f>
        <v/>
      </c>
      <c r="G1126" s="291" t="str">
        <f>IF(日報入力!G1126="","",日報入力!L1126-日報入力!O1126-日報入力!P1126-日報入力!Q1126-日報入力!R1126-日報入力!S1126-日報入力!T1126-日報入力!U1126-日報入力!V1126-日報入力!W1126-日報入力!X1126-日報入力!Y1126-日報入力!Z1126)</f>
        <v/>
      </c>
      <c r="H1126" s="291" t="str">
        <f>IF(日報入力!G1126="","",IF(日報入力!M1126&gt;=0,日報入力!M1126*F1126,F1126))</f>
        <v/>
      </c>
      <c r="I1126" s="291" t="str">
        <f>IF(日報入力!G1126="","",日報入力!O1126)</f>
        <v/>
      </c>
      <c r="J1126" s="291" t="str">
        <f>IF(日報入力!G1126="","",日報入力!P1126)</f>
        <v/>
      </c>
      <c r="K1126" s="291" t="str">
        <f>IF(日報入力!G1126="","",日報入力!Q1126)</f>
        <v/>
      </c>
      <c r="L1126" s="291" t="str">
        <f>IF(日報入力!G1126="","",日報入力!R1126)</f>
        <v/>
      </c>
      <c r="M1126" s="291" t="str">
        <f>IF(日報入力!G1126="","",日報入力!S1126)</f>
        <v/>
      </c>
      <c r="N1126" s="291" t="str">
        <f>IF(日報入力!G1126="","",日報入力!T1126)</f>
        <v/>
      </c>
      <c r="O1126" s="291" t="str">
        <f>IF(日報入力!G1126="","",日報入力!U1126)</f>
        <v/>
      </c>
      <c r="P1126" s="291" t="str">
        <f>IF(日報入力!G1126="","",日報入力!V1126)</f>
        <v/>
      </c>
      <c r="Q1126" s="291" t="str">
        <f>IF(日報入力!G1126="","",日報入力!W1126)</f>
        <v/>
      </c>
      <c r="R1126" s="291" t="str">
        <f>IF(日報入力!G1126="","",日報入力!X1126)</f>
        <v/>
      </c>
      <c r="S1126" s="291" t="str">
        <f>IF(日報入力!G1126="","",日報入力!Y1126)</f>
        <v/>
      </c>
      <c r="T1126" s="291" t="str">
        <f>IF(日報入力!G1126="","",日報入力!Z1126)</f>
        <v/>
      </c>
      <c r="U1126" s="291" t="str">
        <f>IF(日報入力!G1126="","",日報入力!AA1126)</f>
        <v/>
      </c>
      <c r="V1126" s="378" t="str">
        <f>IF(日報入力!G1126="","",日報入力!AB1126)</f>
        <v/>
      </c>
      <c r="W1126" s="291" t="str">
        <f>IF(日報入力!G1126="","",日報入力!AC1126)</f>
        <v/>
      </c>
      <c r="X1126" s="291" t="str">
        <f>IF(日報入力!G1126="","",日報入力!AD1126)</f>
        <v/>
      </c>
      <c r="Y1126" s="291" t="str">
        <f>IF(日報入力!G1126="","",日報入力!AE1126)</f>
        <v/>
      </c>
      <c r="Z1126" s="291" t="str">
        <f>IF(日報入力!G1126="","",日報入力!AF1126)</f>
        <v/>
      </c>
      <c r="AA1126" s="291" t="str">
        <f>IF(日報入力!G1126="","",日報入力!AG1126)</f>
        <v/>
      </c>
      <c r="AB1126" s="291" t="str">
        <f>IF(日報入力!G1126="","",日報入力!AH1126)</f>
        <v/>
      </c>
      <c r="AC1126" s="291" t="str">
        <f>IF(日報入力!G1126="","",日報入力!AI1126)</f>
        <v/>
      </c>
      <c r="AD1126" s="291" t="str">
        <f>IF(日報入力!G1126="","",日報入力!AJ1126)</f>
        <v/>
      </c>
      <c r="AE1126" s="292" t="str">
        <f>IF(日報入力!G1126="","",日報入力!E1126)</f>
        <v/>
      </c>
      <c r="AF1126" s="293" t="str">
        <f>IF(日報入力!G1126="","",日報入力!AK1126)</f>
        <v/>
      </c>
      <c r="AG1126" s="293" t="str">
        <f>IF(日報入力!G1126="","",日報入力!AL1126)</f>
        <v/>
      </c>
      <c r="AH1126" s="293" t="str">
        <f>IF(日報入力!G1126="","",日報入力!AM1126)</f>
        <v/>
      </c>
      <c r="AI1126" s="294" t="str">
        <f>IF(日報入力!G1126&gt;0,日報入力!D1126*日報入力!K1126*日報入力!AL1126,"")</f>
        <v/>
      </c>
      <c r="AJ1126" s="294" t="str">
        <f>IF(日報入力!G1126&gt;0,日報入力!E1126*日報入力!AL1126,"")</f>
        <v/>
      </c>
      <c r="AK1126" s="294" t="str">
        <f>IF(日報入力!G1126&gt;0,AI1126-AJ1126,"")</f>
        <v/>
      </c>
      <c r="AL1126" s="292" t="str">
        <f>IF(日報入力!G1126&gt;0,日報入力!E1126*日報入力!AM1126,"")</f>
        <v/>
      </c>
      <c r="AM1126" s="292" t="str">
        <f>IF(日報入力!G1126&gt;0,日報入力!AB1126*日報入力!AM1126,"")</f>
        <v/>
      </c>
      <c r="AN1126" s="68" t="str">
        <f>IF(日報入力!G1126&gt;0,日報入力!C1126,"")</f>
        <v/>
      </c>
      <c r="AO1126" s="68" t="str">
        <f>日報入力!B1126</f>
        <v/>
      </c>
      <c r="AP1126" s="68" t="str">
        <f>IF(日報入力!AQ1126,日報入力!BA1126,"")</f>
        <v/>
      </c>
      <c r="AQ1126" s="68" t="str">
        <f>IF(日報入力!AR1126,日報入力!BB1126,"")</f>
        <v/>
      </c>
      <c r="AR1126" s="68" t="str">
        <f>IF(日報入力!AS1126,"N勤","")</f>
        <v/>
      </c>
      <c r="AS1126" s="295" t="e">
        <f t="shared" si="68"/>
        <v>#VALUE!</v>
      </c>
      <c r="AT1126" s="439" t="str">
        <f>日報入力!AY1126</f>
        <v/>
      </c>
      <c r="AU1126" s="518" t="str">
        <f>IF(日報入力!G1126,G1126*60/E1126,"")</f>
        <v/>
      </c>
      <c r="AV1126" s="528" t="str">
        <f>IF(日報入力!AT1126,日報入力!AT1126,"")</f>
        <v/>
      </c>
      <c r="AW1126" s="529" t="str">
        <f>IF(日報入力!AT1126,AE1126/日報入力!AT1126,"")</f>
        <v/>
      </c>
      <c r="AX1126" s="530" t="e">
        <f>IF(1&lt;日報集計!AT1126,AT1126/(((F1126-I1126-J1126-N1126-O1126)*60)/(E1126)),"")</f>
        <v>#VALUE!</v>
      </c>
      <c r="AY1126" s="664" t="str">
        <f>IF(日報入力!H1126,AT1126/(((F1126-J1126)*60)/E1126),"")</f>
        <v/>
      </c>
      <c r="AZ1126" s="664" t="str">
        <f>IF(日報入力!I1126,AT1126/((G1126*60)/E1126),"")</f>
        <v/>
      </c>
      <c r="BA1126" s="296" t="str">
        <f>IF(日報入力!G1126,G1126/F1126,"")</f>
        <v/>
      </c>
      <c r="BB1126" s="386" t="e">
        <f t="shared" si="69"/>
        <v>#VALUE!</v>
      </c>
      <c r="BC1126" s="386" t="e">
        <f t="shared" si="70"/>
        <v>#VALUE!</v>
      </c>
      <c r="BD1126" s="80">
        <f>日報入力!AU1126</f>
        <v>0</v>
      </c>
      <c r="BE1126" s="534" t="str">
        <f>IF(日報入力!AV1126,日報入力!AV1126,"")</f>
        <v/>
      </c>
      <c r="BF1126" s="534" t="str">
        <f>IF(日報入力!AW1126,日報入力!AW1126,"")</f>
        <v/>
      </c>
      <c r="BG1126" s="398" t="str">
        <f>IF(日報入力!G1126,日報入力!K1126*日報入力!D1126*日報入力!BC1126,"")</f>
        <v/>
      </c>
    </row>
    <row r="1127" spans="1:59" ht="20.25" hidden="1" customHeight="1" x14ac:dyDescent="0.15">
      <c r="A1127" s="302" t="str">
        <f>IF(日報入力!G1127="","",日報入力!G1127)</f>
        <v/>
      </c>
      <c r="B1127" s="291" t="str">
        <f>IF(日報入力!G1127="","",日報入力!H1127)</f>
        <v/>
      </c>
      <c r="C1127" s="291" t="str">
        <f>IF(日報入力!G1127="","",日報入力!I1127)</f>
        <v/>
      </c>
      <c r="D1127" s="291" t="str">
        <f>IF(日報入力!G1127="","",日報入力!J1127)</f>
        <v/>
      </c>
      <c r="E1127" s="291" t="str">
        <f>IF(日報入力!G1127="","",日報入力!K1127)</f>
        <v/>
      </c>
      <c r="F1127" s="291" t="str">
        <f>IF(日報入力!G1127="","",日報入力!L1127)</f>
        <v/>
      </c>
      <c r="G1127" s="291" t="str">
        <f>IF(日報入力!G1127="","",日報入力!L1127-日報入力!O1127-日報入力!P1127-日報入力!Q1127-日報入力!R1127-日報入力!S1127-日報入力!T1127-日報入力!U1127-日報入力!V1127-日報入力!W1127-日報入力!X1127-日報入力!Y1127-日報入力!Z1127)</f>
        <v/>
      </c>
      <c r="H1127" s="291" t="str">
        <f>IF(日報入力!G1127="","",IF(日報入力!M1127&gt;=0,日報入力!M1127*F1127,F1127))</f>
        <v/>
      </c>
      <c r="I1127" s="291" t="str">
        <f>IF(日報入力!G1127="","",日報入力!O1127)</f>
        <v/>
      </c>
      <c r="J1127" s="291" t="str">
        <f>IF(日報入力!G1127="","",日報入力!P1127)</f>
        <v/>
      </c>
      <c r="K1127" s="291" t="str">
        <f>IF(日報入力!G1127="","",日報入力!Q1127)</f>
        <v/>
      </c>
      <c r="L1127" s="291" t="str">
        <f>IF(日報入力!G1127="","",日報入力!R1127)</f>
        <v/>
      </c>
      <c r="M1127" s="291" t="str">
        <f>IF(日報入力!G1127="","",日報入力!S1127)</f>
        <v/>
      </c>
      <c r="N1127" s="291" t="str">
        <f>IF(日報入力!G1127="","",日報入力!T1127)</f>
        <v/>
      </c>
      <c r="O1127" s="291" t="str">
        <f>IF(日報入力!G1127="","",日報入力!U1127)</f>
        <v/>
      </c>
      <c r="P1127" s="291" t="str">
        <f>IF(日報入力!G1127="","",日報入力!V1127)</f>
        <v/>
      </c>
      <c r="Q1127" s="291" t="str">
        <f>IF(日報入力!G1127="","",日報入力!W1127)</f>
        <v/>
      </c>
      <c r="R1127" s="291" t="str">
        <f>IF(日報入力!G1127="","",日報入力!X1127)</f>
        <v/>
      </c>
      <c r="S1127" s="291" t="str">
        <f>IF(日報入力!G1127="","",日報入力!Y1127)</f>
        <v/>
      </c>
      <c r="T1127" s="291" t="str">
        <f>IF(日報入力!G1127="","",日報入力!Z1127)</f>
        <v/>
      </c>
      <c r="U1127" s="291" t="str">
        <f>IF(日報入力!G1127="","",日報入力!AA1127)</f>
        <v/>
      </c>
      <c r="V1127" s="378" t="str">
        <f>IF(日報入力!G1127="","",日報入力!AB1127)</f>
        <v/>
      </c>
      <c r="W1127" s="291" t="str">
        <f>IF(日報入力!G1127="","",日報入力!AC1127)</f>
        <v/>
      </c>
      <c r="X1127" s="291" t="str">
        <f>IF(日報入力!G1127="","",日報入力!AD1127)</f>
        <v/>
      </c>
      <c r="Y1127" s="291" t="str">
        <f>IF(日報入力!G1127="","",日報入力!AE1127)</f>
        <v/>
      </c>
      <c r="Z1127" s="291" t="str">
        <f>IF(日報入力!G1127="","",日報入力!AF1127)</f>
        <v/>
      </c>
      <c r="AA1127" s="291" t="str">
        <f>IF(日報入力!G1127="","",日報入力!AG1127)</f>
        <v/>
      </c>
      <c r="AB1127" s="291" t="str">
        <f>IF(日報入力!G1127="","",日報入力!AH1127)</f>
        <v/>
      </c>
      <c r="AC1127" s="291" t="str">
        <f>IF(日報入力!G1127="","",日報入力!AI1127)</f>
        <v/>
      </c>
      <c r="AD1127" s="291" t="str">
        <f>IF(日報入力!G1127="","",日報入力!AJ1127)</f>
        <v/>
      </c>
      <c r="AE1127" s="292" t="str">
        <f>IF(日報入力!G1127="","",日報入力!E1127)</f>
        <v/>
      </c>
      <c r="AF1127" s="293" t="str">
        <f>IF(日報入力!G1127="","",日報入力!AK1127)</f>
        <v/>
      </c>
      <c r="AG1127" s="293" t="str">
        <f>IF(日報入力!G1127="","",日報入力!AL1127)</f>
        <v/>
      </c>
      <c r="AH1127" s="293" t="str">
        <f>IF(日報入力!G1127="","",日報入力!AM1127)</f>
        <v/>
      </c>
      <c r="AI1127" s="294" t="str">
        <f>IF(日報入力!G1127&gt;0,日報入力!D1127*日報入力!K1127*日報入力!AL1127,"")</f>
        <v/>
      </c>
      <c r="AJ1127" s="294" t="str">
        <f>IF(日報入力!G1127&gt;0,日報入力!E1127*日報入力!AL1127,"")</f>
        <v/>
      </c>
      <c r="AK1127" s="294" t="str">
        <f>IF(日報入力!G1127&gt;0,AI1127-AJ1127,"")</f>
        <v/>
      </c>
      <c r="AL1127" s="292" t="str">
        <f>IF(日報入力!G1127&gt;0,日報入力!E1127*日報入力!AM1127,"")</f>
        <v/>
      </c>
      <c r="AM1127" s="292" t="str">
        <f>IF(日報入力!G1127&gt;0,日報入力!AB1127*日報入力!AM1127,"")</f>
        <v/>
      </c>
      <c r="AN1127" s="68" t="str">
        <f>IF(日報入力!G1127&gt;0,日報入力!C1127,"")</f>
        <v/>
      </c>
      <c r="AO1127" s="68" t="str">
        <f>日報入力!B1127</f>
        <v/>
      </c>
      <c r="AP1127" s="68" t="str">
        <f>IF(日報入力!AQ1127,日報入力!BA1127,"")</f>
        <v/>
      </c>
      <c r="AQ1127" s="68" t="str">
        <f>IF(日報入力!AR1127,日報入力!BB1127,"")</f>
        <v/>
      </c>
      <c r="AR1127" s="68" t="str">
        <f>IF(日報入力!AS1127,"N勤","")</f>
        <v/>
      </c>
      <c r="AS1127" s="295" t="e">
        <f t="shared" si="68"/>
        <v>#VALUE!</v>
      </c>
      <c r="AT1127" s="439" t="str">
        <f>日報入力!AY1127</f>
        <v/>
      </c>
      <c r="AU1127" s="518" t="str">
        <f>IF(日報入力!G1127,G1127*60/E1127,"")</f>
        <v/>
      </c>
      <c r="AV1127" s="528" t="str">
        <f>IF(日報入力!AT1127,日報入力!AT1127,"")</f>
        <v/>
      </c>
      <c r="AW1127" s="529" t="str">
        <f>IF(日報入力!AT1127,AE1127/日報入力!AT1127,"")</f>
        <v/>
      </c>
      <c r="AX1127" s="530" t="e">
        <f>IF(1&lt;日報集計!AT1127,AT1127/(((F1127-I1127-J1127-N1127-O1127)*60)/(E1127)),"")</f>
        <v>#VALUE!</v>
      </c>
      <c r="AY1127" s="664" t="str">
        <f>IF(日報入力!H1127,AT1127/(((F1127-J1127)*60)/E1127),"")</f>
        <v/>
      </c>
      <c r="AZ1127" s="664" t="str">
        <f>IF(日報入力!I1127,AT1127/((G1127*60)/E1127),"")</f>
        <v/>
      </c>
      <c r="BA1127" s="296" t="str">
        <f>IF(日報入力!G1127,G1127/F1127,"")</f>
        <v/>
      </c>
      <c r="BB1127" s="386" t="e">
        <f t="shared" si="69"/>
        <v>#VALUE!</v>
      </c>
      <c r="BC1127" s="386" t="e">
        <f t="shared" si="70"/>
        <v>#VALUE!</v>
      </c>
      <c r="BD1127" s="80">
        <f>日報入力!AU1127</f>
        <v>0</v>
      </c>
      <c r="BE1127" s="534" t="str">
        <f>IF(日報入力!AV1127,日報入力!AV1127,"")</f>
        <v/>
      </c>
      <c r="BF1127" s="534" t="str">
        <f>IF(日報入力!AW1127,日報入力!AW1127,"")</f>
        <v/>
      </c>
      <c r="BG1127" s="398" t="str">
        <f>IF(日報入力!G1127,日報入力!K1127*日報入力!D1127*日報入力!BC1127,"")</f>
        <v/>
      </c>
    </row>
    <row r="1128" spans="1:59" ht="20.25" hidden="1" customHeight="1" x14ac:dyDescent="0.15">
      <c r="A1128" s="302" t="str">
        <f>IF(日報入力!G1128="","",日報入力!G1128)</f>
        <v/>
      </c>
      <c r="B1128" s="291" t="str">
        <f>IF(日報入力!G1128="","",日報入力!H1128)</f>
        <v/>
      </c>
      <c r="C1128" s="291" t="str">
        <f>IF(日報入力!G1128="","",日報入力!I1128)</f>
        <v/>
      </c>
      <c r="D1128" s="291" t="str">
        <f>IF(日報入力!G1128="","",日報入力!J1128)</f>
        <v/>
      </c>
      <c r="E1128" s="291" t="str">
        <f>IF(日報入力!G1128="","",日報入力!K1128)</f>
        <v/>
      </c>
      <c r="F1128" s="291" t="str">
        <f>IF(日報入力!G1128="","",日報入力!L1128)</f>
        <v/>
      </c>
      <c r="G1128" s="291" t="str">
        <f>IF(日報入力!G1128="","",日報入力!L1128-日報入力!O1128-日報入力!P1128-日報入力!Q1128-日報入力!R1128-日報入力!S1128-日報入力!T1128-日報入力!U1128-日報入力!V1128-日報入力!W1128-日報入力!X1128-日報入力!Y1128-日報入力!Z1128)</f>
        <v/>
      </c>
      <c r="H1128" s="291" t="str">
        <f>IF(日報入力!G1128="","",IF(日報入力!M1128&gt;=0,日報入力!M1128*F1128,F1128))</f>
        <v/>
      </c>
      <c r="I1128" s="291" t="str">
        <f>IF(日報入力!G1128="","",日報入力!O1128)</f>
        <v/>
      </c>
      <c r="J1128" s="291" t="str">
        <f>IF(日報入力!G1128="","",日報入力!P1128)</f>
        <v/>
      </c>
      <c r="K1128" s="291" t="str">
        <f>IF(日報入力!G1128="","",日報入力!Q1128)</f>
        <v/>
      </c>
      <c r="L1128" s="291" t="str">
        <f>IF(日報入力!G1128="","",日報入力!R1128)</f>
        <v/>
      </c>
      <c r="M1128" s="291" t="str">
        <f>IF(日報入力!G1128="","",日報入力!S1128)</f>
        <v/>
      </c>
      <c r="N1128" s="291" t="str">
        <f>IF(日報入力!G1128="","",日報入力!T1128)</f>
        <v/>
      </c>
      <c r="O1128" s="291" t="str">
        <f>IF(日報入力!G1128="","",日報入力!U1128)</f>
        <v/>
      </c>
      <c r="P1128" s="291" t="str">
        <f>IF(日報入力!G1128="","",日報入力!V1128)</f>
        <v/>
      </c>
      <c r="Q1128" s="291" t="str">
        <f>IF(日報入力!G1128="","",日報入力!W1128)</f>
        <v/>
      </c>
      <c r="R1128" s="291" t="str">
        <f>IF(日報入力!G1128="","",日報入力!X1128)</f>
        <v/>
      </c>
      <c r="S1128" s="291" t="str">
        <f>IF(日報入力!G1128="","",日報入力!Y1128)</f>
        <v/>
      </c>
      <c r="T1128" s="291" t="str">
        <f>IF(日報入力!G1128="","",日報入力!Z1128)</f>
        <v/>
      </c>
      <c r="U1128" s="291" t="str">
        <f>IF(日報入力!G1128="","",日報入力!AA1128)</f>
        <v/>
      </c>
      <c r="V1128" s="378" t="str">
        <f>IF(日報入力!G1128="","",日報入力!AB1128)</f>
        <v/>
      </c>
      <c r="W1128" s="291" t="str">
        <f>IF(日報入力!G1128="","",日報入力!AC1128)</f>
        <v/>
      </c>
      <c r="X1128" s="291" t="str">
        <f>IF(日報入力!G1128="","",日報入力!AD1128)</f>
        <v/>
      </c>
      <c r="Y1128" s="291" t="str">
        <f>IF(日報入力!G1128="","",日報入力!AE1128)</f>
        <v/>
      </c>
      <c r="Z1128" s="291" t="str">
        <f>IF(日報入力!G1128="","",日報入力!AF1128)</f>
        <v/>
      </c>
      <c r="AA1128" s="291" t="str">
        <f>IF(日報入力!G1128="","",日報入力!AG1128)</f>
        <v/>
      </c>
      <c r="AB1128" s="291" t="str">
        <f>IF(日報入力!G1128="","",日報入力!AH1128)</f>
        <v/>
      </c>
      <c r="AC1128" s="291" t="str">
        <f>IF(日報入力!G1128="","",日報入力!AI1128)</f>
        <v/>
      </c>
      <c r="AD1128" s="291" t="str">
        <f>IF(日報入力!G1128="","",日報入力!AJ1128)</f>
        <v/>
      </c>
      <c r="AE1128" s="292" t="str">
        <f>IF(日報入力!G1128="","",日報入力!E1128)</f>
        <v/>
      </c>
      <c r="AF1128" s="293" t="str">
        <f>IF(日報入力!G1128="","",日報入力!AK1128)</f>
        <v/>
      </c>
      <c r="AG1128" s="293" t="str">
        <f>IF(日報入力!G1128="","",日報入力!AL1128)</f>
        <v/>
      </c>
      <c r="AH1128" s="293" t="str">
        <f>IF(日報入力!G1128="","",日報入力!AM1128)</f>
        <v/>
      </c>
      <c r="AI1128" s="294" t="str">
        <f>IF(日報入力!G1128&gt;0,日報入力!D1128*日報入力!K1128*日報入力!AL1128,"")</f>
        <v/>
      </c>
      <c r="AJ1128" s="294" t="str">
        <f>IF(日報入力!G1128&gt;0,日報入力!E1128*日報入力!AL1128,"")</f>
        <v/>
      </c>
      <c r="AK1128" s="294" t="str">
        <f>IF(日報入力!G1128&gt;0,AI1128-AJ1128,"")</f>
        <v/>
      </c>
      <c r="AL1128" s="292" t="str">
        <f>IF(日報入力!G1128&gt;0,日報入力!E1128*日報入力!AM1128,"")</f>
        <v/>
      </c>
      <c r="AM1128" s="292" t="str">
        <f>IF(日報入力!G1128&gt;0,日報入力!AB1128*日報入力!AM1128,"")</f>
        <v/>
      </c>
      <c r="AN1128" s="68" t="str">
        <f>IF(日報入力!G1128&gt;0,日報入力!C1128,"")</f>
        <v/>
      </c>
      <c r="AO1128" s="68" t="str">
        <f>日報入力!B1128</f>
        <v/>
      </c>
      <c r="AP1128" s="68" t="str">
        <f>IF(日報入力!AQ1128,日報入力!BA1128,"")</f>
        <v/>
      </c>
      <c r="AQ1128" s="68" t="str">
        <f>IF(日報入力!AR1128,日報入力!BB1128,"")</f>
        <v/>
      </c>
      <c r="AR1128" s="68" t="str">
        <f>IF(日報入力!AS1128,"N勤","")</f>
        <v/>
      </c>
      <c r="AS1128" s="295" t="e">
        <f t="shared" si="68"/>
        <v>#VALUE!</v>
      </c>
      <c r="AT1128" s="439" t="str">
        <f>日報入力!AY1128</f>
        <v/>
      </c>
      <c r="AU1128" s="518" t="str">
        <f>IF(日報入力!G1128,G1128*60/E1128,"")</f>
        <v/>
      </c>
      <c r="AV1128" s="528" t="str">
        <f>IF(日報入力!AT1128,日報入力!AT1128,"")</f>
        <v/>
      </c>
      <c r="AW1128" s="529" t="str">
        <f>IF(日報入力!AT1128,AE1128/日報入力!AT1128,"")</f>
        <v/>
      </c>
      <c r="AX1128" s="530" t="e">
        <f>IF(1&lt;日報集計!AT1128,AT1128/(((F1128-I1128-J1128-N1128-O1128)*60)/(E1128)),"")</f>
        <v>#VALUE!</v>
      </c>
      <c r="AY1128" s="664" t="str">
        <f>IF(日報入力!H1128,AT1128/(((F1128-J1128)*60)/E1128),"")</f>
        <v/>
      </c>
      <c r="AZ1128" s="664" t="str">
        <f>IF(日報入力!I1128,AT1128/((G1128*60)/E1128),"")</f>
        <v/>
      </c>
      <c r="BA1128" s="296" t="str">
        <f>IF(日報入力!G1128,G1128/F1128,"")</f>
        <v/>
      </c>
      <c r="BB1128" s="386" t="e">
        <f t="shared" si="69"/>
        <v>#VALUE!</v>
      </c>
      <c r="BC1128" s="386" t="e">
        <f t="shared" si="70"/>
        <v>#VALUE!</v>
      </c>
      <c r="BD1128" s="80">
        <f>日報入力!AU1128</f>
        <v>0</v>
      </c>
      <c r="BE1128" s="534" t="str">
        <f>IF(日報入力!AV1128,日報入力!AV1128,"")</f>
        <v/>
      </c>
      <c r="BF1128" s="534" t="str">
        <f>IF(日報入力!AW1128,日報入力!AW1128,"")</f>
        <v/>
      </c>
      <c r="BG1128" s="398" t="str">
        <f>IF(日報入力!G1128,日報入力!K1128*日報入力!D1128*日報入力!BC1128,"")</f>
        <v/>
      </c>
    </row>
    <row r="1129" spans="1:59" ht="20.25" hidden="1" customHeight="1" x14ac:dyDescent="0.15">
      <c r="A1129" s="302" t="str">
        <f>IF(日報入力!G1129="","",日報入力!G1129)</f>
        <v/>
      </c>
      <c r="B1129" s="291" t="str">
        <f>IF(日報入力!G1129="","",日報入力!H1129)</f>
        <v/>
      </c>
      <c r="C1129" s="291" t="str">
        <f>IF(日報入力!G1129="","",日報入力!I1129)</f>
        <v/>
      </c>
      <c r="D1129" s="291" t="str">
        <f>IF(日報入力!G1129="","",日報入力!J1129)</f>
        <v/>
      </c>
      <c r="E1129" s="291" t="str">
        <f>IF(日報入力!G1129="","",日報入力!K1129)</f>
        <v/>
      </c>
      <c r="F1129" s="291" t="str">
        <f>IF(日報入力!G1129="","",日報入力!L1129)</f>
        <v/>
      </c>
      <c r="G1129" s="291" t="str">
        <f>IF(日報入力!G1129="","",日報入力!L1129-日報入力!O1129-日報入力!P1129-日報入力!Q1129-日報入力!R1129-日報入力!S1129-日報入力!T1129-日報入力!U1129-日報入力!V1129-日報入力!W1129-日報入力!X1129-日報入力!Y1129-日報入力!Z1129)</f>
        <v/>
      </c>
      <c r="H1129" s="291" t="str">
        <f>IF(日報入力!G1129="","",IF(日報入力!M1129&gt;=0,日報入力!M1129*F1129,F1129))</f>
        <v/>
      </c>
      <c r="I1129" s="291" t="str">
        <f>IF(日報入力!G1129="","",日報入力!O1129)</f>
        <v/>
      </c>
      <c r="J1129" s="291" t="str">
        <f>IF(日報入力!G1129="","",日報入力!P1129)</f>
        <v/>
      </c>
      <c r="K1129" s="291" t="str">
        <f>IF(日報入力!G1129="","",日報入力!Q1129)</f>
        <v/>
      </c>
      <c r="L1129" s="291" t="str">
        <f>IF(日報入力!G1129="","",日報入力!R1129)</f>
        <v/>
      </c>
      <c r="M1129" s="291" t="str">
        <f>IF(日報入力!G1129="","",日報入力!S1129)</f>
        <v/>
      </c>
      <c r="N1129" s="291" t="str">
        <f>IF(日報入力!G1129="","",日報入力!T1129)</f>
        <v/>
      </c>
      <c r="O1129" s="291" t="str">
        <f>IF(日報入力!G1129="","",日報入力!U1129)</f>
        <v/>
      </c>
      <c r="P1129" s="291" t="str">
        <f>IF(日報入力!G1129="","",日報入力!V1129)</f>
        <v/>
      </c>
      <c r="Q1129" s="291" t="str">
        <f>IF(日報入力!G1129="","",日報入力!W1129)</f>
        <v/>
      </c>
      <c r="R1129" s="291" t="str">
        <f>IF(日報入力!G1129="","",日報入力!X1129)</f>
        <v/>
      </c>
      <c r="S1129" s="291" t="str">
        <f>IF(日報入力!G1129="","",日報入力!Y1129)</f>
        <v/>
      </c>
      <c r="T1129" s="291" t="str">
        <f>IF(日報入力!G1129="","",日報入力!Z1129)</f>
        <v/>
      </c>
      <c r="U1129" s="291" t="str">
        <f>IF(日報入力!G1129="","",日報入力!AA1129)</f>
        <v/>
      </c>
      <c r="V1129" s="378" t="str">
        <f>IF(日報入力!G1129="","",日報入力!AB1129)</f>
        <v/>
      </c>
      <c r="W1129" s="291" t="str">
        <f>IF(日報入力!G1129="","",日報入力!AC1129)</f>
        <v/>
      </c>
      <c r="X1129" s="291" t="str">
        <f>IF(日報入力!G1129="","",日報入力!AD1129)</f>
        <v/>
      </c>
      <c r="Y1129" s="291" t="str">
        <f>IF(日報入力!G1129="","",日報入力!AE1129)</f>
        <v/>
      </c>
      <c r="Z1129" s="291" t="str">
        <f>IF(日報入力!G1129="","",日報入力!AF1129)</f>
        <v/>
      </c>
      <c r="AA1129" s="291" t="str">
        <f>IF(日報入力!G1129="","",日報入力!AG1129)</f>
        <v/>
      </c>
      <c r="AB1129" s="291" t="str">
        <f>IF(日報入力!G1129="","",日報入力!AH1129)</f>
        <v/>
      </c>
      <c r="AC1129" s="291" t="str">
        <f>IF(日報入力!G1129="","",日報入力!AI1129)</f>
        <v/>
      </c>
      <c r="AD1129" s="291" t="str">
        <f>IF(日報入力!G1129="","",日報入力!AJ1129)</f>
        <v/>
      </c>
      <c r="AE1129" s="292" t="str">
        <f>IF(日報入力!G1129="","",日報入力!E1129)</f>
        <v/>
      </c>
      <c r="AF1129" s="293" t="str">
        <f>IF(日報入力!G1129="","",日報入力!AK1129)</f>
        <v/>
      </c>
      <c r="AG1129" s="293" t="str">
        <f>IF(日報入力!G1129="","",日報入力!AL1129)</f>
        <v/>
      </c>
      <c r="AH1129" s="293" t="str">
        <f>IF(日報入力!G1129="","",日報入力!AM1129)</f>
        <v/>
      </c>
      <c r="AI1129" s="294" t="str">
        <f>IF(日報入力!G1129&gt;0,日報入力!D1129*日報入力!K1129*日報入力!AL1129,"")</f>
        <v/>
      </c>
      <c r="AJ1129" s="294" t="str">
        <f>IF(日報入力!G1129&gt;0,日報入力!E1129*日報入力!AL1129,"")</f>
        <v/>
      </c>
      <c r="AK1129" s="294" t="str">
        <f>IF(日報入力!G1129&gt;0,AI1129-AJ1129,"")</f>
        <v/>
      </c>
      <c r="AL1129" s="292" t="str">
        <f>IF(日報入力!G1129&gt;0,日報入力!E1129*日報入力!AM1129,"")</f>
        <v/>
      </c>
      <c r="AM1129" s="292" t="str">
        <f>IF(日報入力!G1129&gt;0,日報入力!AB1129*日報入力!AM1129,"")</f>
        <v/>
      </c>
      <c r="AN1129" s="68" t="str">
        <f>IF(日報入力!G1129&gt;0,日報入力!C1129,"")</f>
        <v/>
      </c>
      <c r="AO1129" s="68" t="str">
        <f>日報入力!B1129</f>
        <v/>
      </c>
      <c r="AP1129" s="68" t="str">
        <f>IF(日報入力!AQ1129,日報入力!BA1129,"")</f>
        <v/>
      </c>
      <c r="AQ1129" s="68" t="str">
        <f>IF(日報入力!AR1129,日報入力!BB1129,"")</f>
        <v/>
      </c>
      <c r="AR1129" s="68" t="str">
        <f>IF(日報入力!AS1129,"N勤","")</f>
        <v/>
      </c>
      <c r="AS1129" s="295" t="e">
        <f t="shared" ref="AS1129:AS1192" si="71">IF(A1129,V1129/(AE1129+V1129),"")</f>
        <v>#VALUE!</v>
      </c>
      <c r="AT1129" s="439" t="str">
        <f>日報入力!AY1129</f>
        <v/>
      </c>
      <c r="AU1129" s="518" t="str">
        <f>IF(日報入力!G1129,G1129*60/E1129,"")</f>
        <v/>
      </c>
      <c r="AV1129" s="528" t="str">
        <f>IF(日報入力!AT1129,日報入力!AT1129,"")</f>
        <v/>
      </c>
      <c r="AW1129" s="529" t="str">
        <f>IF(日報入力!AT1129,AE1129/日報入力!AT1129,"")</f>
        <v/>
      </c>
      <c r="AX1129" s="530" t="e">
        <f>IF(1&lt;日報集計!AT1129,AT1129/(((F1129-I1129-J1129-N1129-O1129)*60)/(E1129)),"")</f>
        <v>#VALUE!</v>
      </c>
      <c r="AY1129" s="664" t="str">
        <f>IF(日報入力!H1129,AT1129/(((F1129-J1129)*60)/E1129),"")</f>
        <v/>
      </c>
      <c r="AZ1129" s="664" t="str">
        <f>IF(日報入力!I1129,AT1129/((G1129*60)/E1129),"")</f>
        <v/>
      </c>
      <c r="BA1129" s="296" t="str">
        <f>IF(日報入力!G1129,G1129/F1129,"")</f>
        <v/>
      </c>
      <c r="BB1129" s="386" t="e">
        <f t="shared" ref="BB1129:BB1192" si="72">AL1129/F1129*60</f>
        <v>#VALUE!</v>
      </c>
      <c r="BC1129" s="386" t="e">
        <f t="shared" ref="BC1129:BC1192" si="73">AL1129/H1129*60</f>
        <v>#VALUE!</v>
      </c>
      <c r="BD1129" s="80">
        <f>日報入力!AU1129</f>
        <v>0</v>
      </c>
      <c r="BE1129" s="534" t="str">
        <f>IF(日報入力!AV1129,日報入力!AV1129,"")</f>
        <v/>
      </c>
      <c r="BF1129" s="534" t="str">
        <f>IF(日報入力!AW1129,日報入力!AW1129,"")</f>
        <v/>
      </c>
      <c r="BG1129" s="398" t="str">
        <f>IF(日報入力!G1129,日報入力!K1129*日報入力!D1129*日報入力!BC1129,"")</f>
        <v/>
      </c>
    </row>
    <row r="1130" spans="1:59" ht="20.25" hidden="1" customHeight="1" x14ac:dyDescent="0.15">
      <c r="A1130" s="302" t="str">
        <f>IF(日報入力!G1130="","",日報入力!G1130)</f>
        <v/>
      </c>
      <c r="B1130" s="291" t="str">
        <f>IF(日報入力!G1130="","",日報入力!H1130)</f>
        <v/>
      </c>
      <c r="C1130" s="291" t="str">
        <f>IF(日報入力!G1130="","",日報入力!I1130)</f>
        <v/>
      </c>
      <c r="D1130" s="291" t="str">
        <f>IF(日報入力!G1130="","",日報入力!J1130)</f>
        <v/>
      </c>
      <c r="E1130" s="291" t="str">
        <f>IF(日報入力!G1130="","",日報入力!K1130)</f>
        <v/>
      </c>
      <c r="F1130" s="291" t="str">
        <f>IF(日報入力!G1130="","",日報入力!L1130)</f>
        <v/>
      </c>
      <c r="G1130" s="291" t="str">
        <f>IF(日報入力!G1130="","",日報入力!L1130-日報入力!O1130-日報入力!P1130-日報入力!Q1130-日報入力!R1130-日報入力!S1130-日報入力!T1130-日報入力!U1130-日報入力!V1130-日報入力!W1130-日報入力!X1130-日報入力!Y1130-日報入力!Z1130)</f>
        <v/>
      </c>
      <c r="H1130" s="291" t="str">
        <f>IF(日報入力!G1130="","",IF(日報入力!M1130&gt;=0,日報入力!M1130*F1130,F1130))</f>
        <v/>
      </c>
      <c r="I1130" s="291" t="str">
        <f>IF(日報入力!G1130="","",日報入力!O1130)</f>
        <v/>
      </c>
      <c r="J1130" s="291" t="str">
        <f>IF(日報入力!G1130="","",日報入力!P1130)</f>
        <v/>
      </c>
      <c r="K1130" s="291" t="str">
        <f>IF(日報入力!G1130="","",日報入力!Q1130)</f>
        <v/>
      </c>
      <c r="L1130" s="291" t="str">
        <f>IF(日報入力!G1130="","",日報入力!R1130)</f>
        <v/>
      </c>
      <c r="M1130" s="291" t="str">
        <f>IF(日報入力!G1130="","",日報入力!S1130)</f>
        <v/>
      </c>
      <c r="N1130" s="291" t="str">
        <f>IF(日報入力!G1130="","",日報入力!T1130)</f>
        <v/>
      </c>
      <c r="O1130" s="291" t="str">
        <f>IF(日報入力!G1130="","",日報入力!U1130)</f>
        <v/>
      </c>
      <c r="P1130" s="291" t="str">
        <f>IF(日報入力!G1130="","",日報入力!V1130)</f>
        <v/>
      </c>
      <c r="Q1130" s="291" t="str">
        <f>IF(日報入力!G1130="","",日報入力!W1130)</f>
        <v/>
      </c>
      <c r="R1130" s="291" t="str">
        <f>IF(日報入力!G1130="","",日報入力!X1130)</f>
        <v/>
      </c>
      <c r="S1130" s="291" t="str">
        <f>IF(日報入力!G1130="","",日報入力!Y1130)</f>
        <v/>
      </c>
      <c r="T1130" s="291" t="str">
        <f>IF(日報入力!G1130="","",日報入力!Z1130)</f>
        <v/>
      </c>
      <c r="U1130" s="291" t="str">
        <f>IF(日報入力!G1130="","",日報入力!AA1130)</f>
        <v/>
      </c>
      <c r="V1130" s="378" t="str">
        <f>IF(日報入力!G1130="","",日報入力!AB1130)</f>
        <v/>
      </c>
      <c r="W1130" s="291" t="str">
        <f>IF(日報入力!G1130="","",日報入力!AC1130)</f>
        <v/>
      </c>
      <c r="X1130" s="291" t="str">
        <f>IF(日報入力!G1130="","",日報入力!AD1130)</f>
        <v/>
      </c>
      <c r="Y1130" s="291" t="str">
        <f>IF(日報入力!G1130="","",日報入力!AE1130)</f>
        <v/>
      </c>
      <c r="Z1130" s="291" t="str">
        <f>IF(日報入力!G1130="","",日報入力!AF1130)</f>
        <v/>
      </c>
      <c r="AA1130" s="291" t="str">
        <f>IF(日報入力!G1130="","",日報入力!AG1130)</f>
        <v/>
      </c>
      <c r="AB1130" s="291" t="str">
        <f>IF(日報入力!G1130="","",日報入力!AH1130)</f>
        <v/>
      </c>
      <c r="AC1130" s="291" t="str">
        <f>IF(日報入力!G1130="","",日報入力!AI1130)</f>
        <v/>
      </c>
      <c r="AD1130" s="291" t="str">
        <f>IF(日報入力!G1130="","",日報入力!AJ1130)</f>
        <v/>
      </c>
      <c r="AE1130" s="292" t="str">
        <f>IF(日報入力!G1130="","",日報入力!E1130)</f>
        <v/>
      </c>
      <c r="AF1130" s="293" t="str">
        <f>IF(日報入力!G1130="","",日報入力!AK1130)</f>
        <v/>
      </c>
      <c r="AG1130" s="293" t="str">
        <f>IF(日報入力!G1130="","",日報入力!AL1130)</f>
        <v/>
      </c>
      <c r="AH1130" s="293" t="str">
        <f>IF(日報入力!G1130="","",日報入力!AM1130)</f>
        <v/>
      </c>
      <c r="AI1130" s="294" t="str">
        <f>IF(日報入力!G1130&gt;0,日報入力!D1130*日報入力!K1130*日報入力!AL1130,"")</f>
        <v/>
      </c>
      <c r="AJ1130" s="294" t="str">
        <f>IF(日報入力!G1130&gt;0,日報入力!E1130*日報入力!AL1130,"")</f>
        <v/>
      </c>
      <c r="AK1130" s="294" t="str">
        <f>IF(日報入力!G1130&gt;0,AI1130-AJ1130,"")</f>
        <v/>
      </c>
      <c r="AL1130" s="292" t="str">
        <f>IF(日報入力!G1130&gt;0,日報入力!E1130*日報入力!AM1130,"")</f>
        <v/>
      </c>
      <c r="AM1130" s="292" t="str">
        <f>IF(日報入力!G1130&gt;0,日報入力!AB1130*日報入力!AM1130,"")</f>
        <v/>
      </c>
      <c r="AN1130" s="68" t="str">
        <f>IF(日報入力!G1130&gt;0,日報入力!C1130,"")</f>
        <v/>
      </c>
      <c r="AO1130" s="68" t="str">
        <f>日報入力!B1130</f>
        <v/>
      </c>
      <c r="AP1130" s="68" t="str">
        <f>IF(日報入力!AQ1130,日報入力!BA1130,"")</f>
        <v/>
      </c>
      <c r="AQ1130" s="68" t="str">
        <f>IF(日報入力!AR1130,日報入力!BB1130,"")</f>
        <v/>
      </c>
      <c r="AR1130" s="68" t="str">
        <f>IF(日報入力!AS1130,"N勤","")</f>
        <v/>
      </c>
      <c r="AS1130" s="295" t="e">
        <f t="shared" si="71"/>
        <v>#VALUE!</v>
      </c>
      <c r="AT1130" s="439" t="str">
        <f>日報入力!AY1130</f>
        <v/>
      </c>
      <c r="AU1130" s="518" t="str">
        <f>IF(日報入力!G1130,G1130*60/E1130,"")</f>
        <v/>
      </c>
      <c r="AV1130" s="528" t="str">
        <f>IF(日報入力!AT1130,日報入力!AT1130,"")</f>
        <v/>
      </c>
      <c r="AW1130" s="529" t="str">
        <f>IF(日報入力!AT1130,AE1130/日報入力!AT1130,"")</f>
        <v/>
      </c>
      <c r="AX1130" s="530" t="e">
        <f>IF(1&lt;日報集計!AT1130,AT1130/(((F1130-I1130-J1130-N1130-O1130)*60)/(E1130)),"")</f>
        <v>#VALUE!</v>
      </c>
      <c r="AY1130" s="664" t="str">
        <f>IF(日報入力!H1130,AT1130/(((F1130-J1130)*60)/E1130),"")</f>
        <v/>
      </c>
      <c r="AZ1130" s="664" t="str">
        <f>IF(日報入力!I1130,AT1130/((G1130*60)/E1130),"")</f>
        <v/>
      </c>
      <c r="BA1130" s="296" t="str">
        <f>IF(日報入力!G1130,G1130/F1130,"")</f>
        <v/>
      </c>
      <c r="BB1130" s="386" t="e">
        <f t="shared" si="72"/>
        <v>#VALUE!</v>
      </c>
      <c r="BC1130" s="386" t="e">
        <f t="shared" si="73"/>
        <v>#VALUE!</v>
      </c>
      <c r="BD1130" s="80">
        <f>日報入力!AU1130</f>
        <v>0</v>
      </c>
      <c r="BE1130" s="534" t="str">
        <f>IF(日報入力!AV1130,日報入力!AV1130,"")</f>
        <v/>
      </c>
      <c r="BF1130" s="534" t="str">
        <f>IF(日報入力!AW1130,日報入力!AW1130,"")</f>
        <v/>
      </c>
      <c r="BG1130" s="398" t="str">
        <f>IF(日報入力!G1130,日報入力!K1130*日報入力!D1130*日報入力!BC1130,"")</f>
        <v/>
      </c>
    </row>
    <row r="1131" spans="1:59" ht="20.25" hidden="1" customHeight="1" x14ac:dyDescent="0.15">
      <c r="A1131" s="302" t="str">
        <f>IF(日報入力!G1131="","",日報入力!G1131)</f>
        <v/>
      </c>
      <c r="B1131" s="291" t="str">
        <f>IF(日報入力!G1131="","",日報入力!H1131)</f>
        <v/>
      </c>
      <c r="C1131" s="291" t="str">
        <f>IF(日報入力!G1131="","",日報入力!I1131)</f>
        <v/>
      </c>
      <c r="D1131" s="291" t="str">
        <f>IF(日報入力!G1131="","",日報入力!J1131)</f>
        <v/>
      </c>
      <c r="E1131" s="291" t="str">
        <f>IF(日報入力!G1131="","",日報入力!K1131)</f>
        <v/>
      </c>
      <c r="F1131" s="291" t="str">
        <f>IF(日報入力!G1131="","",日報入力!L1131)</f>
        <v/>
      </c>
      <c r="G1131" s="291" t="str">
        <f>IF(日報入力!G1131="","",日報入力!L1131-日報入力!O1131-日報入力!P1131-日報入力!Q1131-日報入力!R1131-日報入力!S1131-日報入力!T1131-日報入力!U1131-日報入力!V1131-日報入力!W1131-日報入力!X1131-日報入力!Y1131-日報入力!Z1131)</f>
        <v/>
      </c>
      <c r="H1131" s="291" t="str">
        <f>IF(日報入力!G1131="","",IF(日報入力!M1131&gt;=0,日報入力!M1131*F1131,F1131))</f>
        <v/>
      </c>
      <c r="I1131" s="291" t="str">
        <f>IF(日報入力!G1131="","",日報入力!O1131)</f>
        <v/>
      </c>
      <c r="J1131" s="291" t="str">
        <f>IF(日報入力!G1131="","",日報入力!P1131)</f>
        <v/>
      </c>
      <c r="K1131" s="291" t="str">
        <f>IF(日報入力!G1131="","",日報入力!Q1131)</f>
        <v/>
      </c>
      <c r="L1131" s="291" t="str">
        <f>IF(日報入力!G1131="","",日報入力!R1131)</f>
        <v/>
      </c>
      <c r="M1131" s="291" t="str">
        <f>IF(日報入力!G1131="","",日報入力!S1131)</f>
        <v/>
      </c>
      <c r="N1131" s="291" t="str">
        <f>IF(日報入力!G1131="","",日報入力!T1131)</f>
        <v/>
      </c>
      <c r="O1131" s="291" t="str">
        <f>IF(日報入力!G1131="","",日報入力!U1131)</f>
        <v/>
      </c>
      <c r="P1131" s="291" t="str">
        <f>IF(日報入力!G1131="","",日報入力!V1131)</f>
        <v/>
      </c>
      <c r="Q1131" s="291" t="str">
        <f>IF(日報入力!G1131="","",日報入力!W1131)</f>
        <v/>
      </c>
      <c r="R1131" s="291" t="str">
        <f>IF(日報入力!G1131="","",日報入力!X1131)</f>
        <v/>
      </c>
      <c r="S1131" s="291" t="str">
        <f>IF(日報入力!G1131="","",日報入力!Y1131)</f>
        <v/>
      </c>
      <c r="T1131" s="291" t="str">
        <f>IF(日報入力!G1131="","",日報入力!Z1131)</f>
        <v/>
      </c>
      <c r="U1131" s="291" t="str">
        <f>IF(日報入力!G1131="","",日報入力!AA1131)</f>
        <v/>
      </c>
      <c r="V1131" s="378" t="str">
        <f>IF(日報入力!G1131="","",日報入力!AB1131)</f>
        <v/>
      </c>
      <c r="W1131" s="291" t="str">
        <f>IF(日報入力!G1131="","",日報入力!AC1131)</f>
        <v/>
      </c>
      <c r="X1131" s="291" t="str">
        <f>IF(日報入力!G1131="","",日報入力!AD1131)</f>
        <v/>
      </c>
      <c r="Y1131" s="291" t="str">
        <f>IF(日報入力!G1131="","",日報入力!AE1131)</f>
        <v/>
      </c>
      <c r="Z1131" s="291" t="str">
        <f>IF(日報入力!G1131="","",日報入力!AF1131)</f>
        <v/>
      </c>
      <c r="AA1131" s="291" t="str">
        <f>IF(日報入力!G1131="","",日報入力!AG1131)</f>
        <v/>
      </c>
      <c r="AB1131" s="291" t="str">
        <f>IF(日報入力!G1131="","",日報入力!AH1131)</f>
        <v/>
      </c>
      <c r="AC1131" s="291" t="str">
        <f>IF(日報入力!G1131="","",日報入力!AI1131)</f>
        <v/>
      </c>
      <c r="AD1131" s="291" t="str">
        <f>IF(日報入力!G1131="","",日報入力!AJ1131)</f>
        <v/>
      </c>
      <c r="AE1131" s="292" t="str">
        <f>IF(日報入力!G1131="","",日報入力!E1131)</f>
        <v/>
      </c>
      <c r="AF1131" s="293" t="str">
        <f>IF(日報入力!G1131="","",日報入力!AK1131)</f>
        <v/>
      </c>
      <c r="AG1131" s="293" t="str">
        <f>IF(日報入力!G1131="","",日報入力!AL1131)</f>
        <v/>
      </c>
      <c r="AH1131" s="293" t="str">
        <f>IF(日報入力!G1131="","",日報入力!AM1131)</f>
        <v/>
      </c>
      <c r="AI1131" s="294" t="str">
        <f>IF(日報入力!G1131&gt;0,日報入力!D1131*日報入力!K1131*日報入力!AL1131,"")</f>
        <v/>
      </c>
      <c r="AJ1131" s="294" t="str">
        <f>IF(日報入力!G1131&gt;0,日報入力!E1131*日報入力!AL1131,"")</f>
        <v/>
      </c>
      <c r="AK1131" s="294" t="str">
        <f>IF(日報入力!G1131&gt;0,AI1131-AJ1131,"")</f>
        <v/>
      </c>
      <c r="AL1131" s="292" t="str">
        <f>IF(日報入力!G1131&gt;0,日報入力!E1131*日報入力!AM1131,"")</f>
        <v/>
      </c>
      <c r="AM1131" s="292" t="str">
        <f>IF(日報入力!G1131&gt;0,日報入力!AB1131*日報入力!AM1131,"")</f>
        <v/>
      </c>
      <c r="AN1131" s="68" t="str">
        <f>IF(日報入力!G1131&gt;0,日報入力!C1131,"")</f>
        <v/>
      </c>
      <c r="AO1131" s="68" t="str">
        <f>日報入力!B1131</f>
        <v/>
      </c>
      <c r="AP1131" s="68" t="str">
        <f>IF(日報入力!AQ1131,日報入力!BA1131,"")</f>
        <v/>
      </c>
      <c r="AQ1131" s="68" t="str">
        <f>IF(日報入力!AR1131,日報入力!BB1131,"")</f>
        <v/>
      </c>
      <c r="AR1131" s="68" t="str">
        <f>IF(日報入力!AS1131,"N勤","")</f>
        <v/>
      </c>
      <c r="AS1131" s="295" t="e">
        <f t="shared" si="71"/>
        <v>#VALUE!</v>
      </c>
      <c r="AT1131" s="439" t="str">
        <f>日報入力!AY1131</f>
        <v/>
      </c>
      <c r="AU1131" s="518" t="str">
        <f>IF(日報入力!G1131,G1131*60/E1131,"")</f>
        <v/>
      </c>
      <c r="AV1131" s="528" t="str">
        <f>IF(日報入力!AT1131,日報入力!AT1131,"")</f>
        <v/>
      </c>
      <c r="AW1131" s="529" t="str">
        <f>IF(日報入力!AT1131,AE1131/日報入力!AT1131,"")</f>
        <v/>
      </c>
      <c r="AX1131" s="530" t="e">
        <f>IF(1&lt;日報集計!AT1131,AT1131/(((F1131-I1131-J1131-N1131-O1131)*60)/(E1131)),"")</f>
        <v>#VALUE!</v>
      </c>
      <c r="AY1131" s="664" t="str">
        <f>IF(日報入力!H1131,AT1131/(((F1131-J1131)*60)/E1131),"")</f>
        <v/>
      </c>
      <c r="AZ1131" s="664" t="str">
        <f>IF(日報入力!I1131,AT1131/((G1131*60)/E1131),"")</f>
        <v/>
      </c>
      <c r="BA1131" s="296" t="str">
        <f>IF(日報入力!G1131,G1131/F1131,"")</f>
        <v/>
      </c>
      <c r="BB1131" s="386" t="e">
        <f t="shared" si="72"/>
        <v>#VALUE!</v>
      </c>
      <c r="BC1131" s="386" t="e">
        <f t="shared" si="73"/>
        <v>#VALUE!</v>
      </c>
      <c r="BD1131" s="80">
        <f>日報入力!AU1131</f>
        <v>0</v>
      </c>
      <c r="BE1131" s="534" t="str">
        <f>IF(日報入力!AV1131,日報入力!AV1131,"")</f>
        <v/>
      </c>
      <c r="BF1131" s="534" t="str">
        <f>IF(日報入力!AW1131,日報入力!AW1131,"")</f>
        <v/>
      </c>
      <c r="BG1131" s="398" t="str">
        <f>IF(日報入力!G1131,日報入力!K1131*日報入力!D1131*日報入力!BC1131,"")</f>
        <v/>
      </c>
    </row>
    <row r="1132" spans="1:59" ht="20.25" hidden="1" customHeight="1" x14ac:dyDescent="0.15">
      <c r="A1132" s="302" t="str">
        <f>IF(日報入力!G1132="","",日報入力!G1132)</f>
        <v/>
      </c>
      <c r="B1132" s="291" t="str">
        <f>IF(日報入力!G1132="","",日報入力!H1132)</f>
        <v/>
      </c>
      <c r="C1132" s="291" t="str">
        <f>IF(日報入力!G1132="","",日報入力!I1132)</f>
        <v/>
      </c>
      <c r="D1132" s="291" t="str">
        <f>IF(日報入力!G1132="","",日報入力!J1132)</f>
        <v/>
      </c>
      <c r="E1132" s="291" t="str">
        <f>IF(日報入力!G1132="","",日報入力!K1132)</f>
        <v/>
      </c>
      <c r="F1132" s="291" t="str">
        <f>IF(日報入力!G1132="","",日報入力!L1132)</f>
        <v/>
      </c>
      <c r="G1132" s="291" t="str">
        <f>IF(日報入力!G1132="","",日報入力!L1132-日報入力!O1132-日報入力!P1132-日報入力!Q1132-日報入力!R1132-日報入力!S1132-日報入力!T1132-日報入力!U1132-日報入力!V1132-日報入力!W1132-日報入力!X1132-日報入力!Y1132-日報入力!Z1132)</f>
        <v/>
      </c>
      <c r="H1132" s="291" t="str">
        <f>IF(日報入力!G1132="","",IF(日報入力!M1132&gt;=0,日報入力!M1132*F1132,F1132))</f>
        <v/>
      </c>
      <c r="I1132" s="291" t="str">
        <f>IF(日報入力!G1132="","",日報入力!O1132)</f>
        <v/>
      </c>
      <c r="J1132" s="291" t="str">
        <f>IF(日報入力!G1132="","",日報入力!P1132)</f>
        <v/>
      </c>
      <c r="K1132" s="291" t="str">
        <f>IF(日報入力!G1132="","",日報入力!Q1132)</f>
        <v/>
      </c>
      <c r="L1132" s="291" t="str">
        <f>IF(日報入力!G1132="","",日報入力!R1132)</f>
        <v/>
      </c>
      <c r="M1132" s="291" t="str">
        <f>IF(日報入力!G1132="","",日報入力!S1132)</f>
        <v/>
      </c>
      <c r="N1132" s="291" t="str">
        <f>IF(日報入力!G1132="","",日報入力!T1132)</f>
        <v/>
      </c>
      <c r="O1132" s="291" t="str">
        <f>IF(日報入力!G1132="","",日報入力!U1132)</f>
        <v/>
      </c>
      <c r="P1132" s="291" t="str">
        <f>IF(日報入力!G1132="","",日報入力!V1132)</f>
        <v/>
      </c>
      <c r="Q1132" s="291" t="str">
        <f>IF(日報入力!G1132="","",日報入力!W1132)</f>
        <v/>
      </c>
      <c r="R1132" s="291" t="str">
        <f>IF(日報入力!G1132="","",日報入力!X1132)</f>
        <v/>
      </c>
      <c r="S1132" s="291" t="str">
        <f>IF(日報入力!G1132="","",日報入力!Y1132)</f>
        <v/>
      </c>
      <c r="T1132" s="291" t="str">
        <f>IF(日報入力!G1132="","",日報入力!Z1132)</f>
        <v/>
      </c>
      <c r="U1132" s="291" t="str">
        <f>IF(日報入力!G1132="","",日報入力!AA1132)</f>
        <v/>
      </c>
      <c r="V1132" s="378" t="str">
        <f>IF(日報入力!G1132="","",日報入力!AB1132)</f>
        <v/>
      </c>
      <c r="W1132" s="291" t="str">
        <f>IF(日報入力!G1132="","",日報入力!AC1132)</f>
        <v/>
      </c>
      <c r="X1132" s="291" t="str">
        <f>IF(日報入力!G1132="","",日報入力!AD1132)</f>
        <v/>
      </c>
      <c r="Y1132" s="291" t="str">
        <f>IF(日報入力!G1132="","",日報入力!AE1132)</f>
        <v/>
      </c>
      <c r="Z1132" s="291" t="str">
        <f>IF(日報入力!G1132="","",日報入力!AF1132)</f>
        <v/>
      </c>
      <c r="AA1132" s="291" t="str">
        <f>IF(日報入力!G1132="","",日報入力!AG1132)</f>
        <v/>
      </c>
      <c r="AB1132" s="291" t="str">
        <f>IF(日報入力!G1132="","",日報入力!AH1132)</f>
        <v/>
      </c>
      <c r="AC1132" s="291" t="str">
        <f>IF(日報入力!G1132="","",日報入力!AI1132)</f>
        <v/>
      </c>
      <c r="AD1132" s="291" t="str">
        <f>IF(日報入力!G1132="","",日報入力!AJ1132)</f>
        <v/>
      </c>
      <c r="AE1132" s="292" t="str">
        <f>IF(日報入力!G1132="","",日報入力!E1132)</f>
        <v/>
      </c>
      <c r="AF1132" s="293" t="str">
        <f>IF(日報入力!G1132="","",日報入力!AK1132)</f>
        <v/>
      </c>
      <c r="AG1132" s="293" t="str">
        <f>IF(日報入力!G1132="","",日報入力!AL1132)</f>
        <v/>
      </c>
      <c r="AH1132" s="293" t="str">
        <f>IF(日報入力!G1132="","",日報入力!AM1132)</f>
        <v/>
      </c>
      <c r="AI1132" s="294" t="str">
        <f>IF(日報入力!G1132&gt;0,日報入力!D1132*日報入力!K1132*日報入力!AL1132,"")</f>
        <v/>
      </c>
      <c r="AJ1132" s="294" t="str">
        <f>IF(日報入力!G1132&gt;0,日報入力!E1132*日報入力!AL1132,"")</f>
        <v/>
      </c>
      <c r="AK1132" s="294" t="str">
        <f>IF(日報入力!G1132&gt;0,AI1132-AJ1132,"")</f>
        <v/>
      </c>
      <c r="AL1132" s="292" t="str">
        <f>IF(日報入力!G1132&gt;0,日報入力!E1132*日報入力!AM1132,"")</f>
        <v/>
      </c>
      <c r="AM1132" s="292" t="str">
        <f>IF(日報入力!G1132&gt;0,日報入力!AB1132*日報入力!AM1132,"")</f>
        <v/>
      </c>
      <c r="AN1132" s="68" t="str">
        <f>IF(日報入力!G1132&gt;0,日報入力!C1132,"")</f>
        <v/>
      </c>
      <c r="AO1132" s="68" t="str">
        <f>日報入力!B1132</f>
        <v/>
      </c>
      <c r="AP1132" s="68" t="str">
        <f>IF(日報入力!AQ1132,日報入力!BA1132,"")</f>
        <v/>
      </c>
      <c r="AQ1132" s="68" t="str">
        <f>IF(日報入力!AR1132,日報入力!BB1132,"")</f>
        <v/>
      </c>
      <c r="AR1132" s="68" t="str">
        <f>IF(日報入力!AS1132,"N勤","")</f>
        <v/>
      </c>
      <c r="AS1132" s="295" t="e">
        <f t="shared" si="71"/>
        <v>#VALUE!</v>
      </c>
      <c r="AT1132" s="439" t="str">
        <f>日報入力!AY1132</f>
        <v/>
      </c>
      <c r="AU1132" s="518" t="str">
        <f>IF(日報入力!G1132,G1132*60/E1132,"")</f>
        <v/>
      </c>
      <c r="AV1132" s="528" t="str">
        <f>IF(日報入力!AT1132,日報入力!AT1132,"")</f>
        <v/>
      </c>
      <c r="AW1132" s="529" t="str">
        <f>IF(日報入力!AT1132,AE1132/日報入力!AT1132,"")</f>
        <v/>
      </c>
      <c r="AX1132" s="530" t="e">
        <f>IF(1&lt;日報集計!AT1132,AT1132/(((F1132-I1132-J1132-N1132-O1132)*60)/(E1132)),"")</f>
        <v>#VALUE!</v>
      </c>
      <c r="AY1132" s="664" t="str">
        <f>IF(日報入力!H1132,AT1132/(((F1132-J1132)*60)/E1132),"")</f>
        <v/>
      </c>
      <c r="AZ1132" s="664" t="str">
        <f>IF(日報入力!I1132,AT1132/((G1132*60)/E1132),"")</f>
        <v/>
      </c>
      <c r="BA1132" s="296" t="str">
        <f>IF(日報入力!G1132,G1132/F1132,"")</f>
        <v/>
      </c>
      <c r="BB1132" s="386" t="e">
        <f t="shared" si="72"/>
        <v>#VALUE!</v>
      </c>
      <c r="BC1132" s="386" t="e">
        <f t="shared" si="73"/>
        <v>#VALUE!</v>
      </c>
      <c r="BD1132" s="80">
        <f>日報入力!AU1132</f>
        <v>0</v>
      </c>
      <c r="BE1132" s="534" t="str">
        <f>IF(日報入力!AV1132,日報入力!AV1132,"")</f>
        <v/>
      </c>
      <c r="BF1132" s="534" t="str">
        <f>IF(日報入力!AW1132,日報入力!AW1132,"")</f>
        <v/>
      </c>
      <c r="BG1132" s="398" t="str">
        <f>IF(日報入力!G1132,日報入力!K1132*日報入力!D1132*日報入力!BC1132,"")</f>
        <v/>
      </c>
    </row>
    <row r="1133" spans="1:59" ht="20.25" hidden="1" customHeight="1" x14ac:dyDescent="0.15">
      <c r="A1133" s="302" t="str">
        <f>IF(日報入力!G1133="","",日報入力!G1133)</f>
        <v/>
      </c>
      <c r="B1133" s="291" t="str">
        <f>IF(日報入力!G1133="","",日報入力!H1133)</f>
        <v/>
      </c>
      <c r="C1133" s="291" t="str">
        <f>IF(日報入力!G1133="","",日報入力!I1133)</f>
        <v/>
      </c>
      <c r="D1133" s="291" t="str">
        <f>IF(日報入力!G1133="","",日報入力!J1133)</f>
        <v/>
      </c>
      <c r="E1133" s="291" t="str">
        <f>IF(日報入力!G1133="","",日報入力!K1133)</f>
        <v/>
      </c>
      <c r="F1133" s="291" t="str">
        <f>IF(日報入力!G1133="","",日報入力!L1133)</f>
        <v/>
      </c>
      <c r="G1133" s="291" t="str">
        <f>IF(日報入力!G1133="","",日報入力!L1133-日報入力!O1133-日報入力!P1133-日報入力!Q1133-日報入力!R1133-日報入力!S1133-日報入力!T1133-日報入力!U1133-日報入力!V1133-日報入力!W1133-日報入力!X1133-日報入力!Y1133-日報入力!Z1133)</f>
        <v/>
      </c>
      <c r="H1133" s="291" t="str">
        <f>IF(日報入力!G1133="","",IF(日報入力!M1133&gt;=0,日報入力!M1133*F1133,F1133))</f>
        <v/>
      </c>
      <c r="I1133" s="291" t="str">
        <f>IF(日報入力!G1133="","",日報入力!O1133)</f>
        <v/>
      </c>
      <c r="J1133" s="291" t="str">
        <f>IF(日報入力!G1133="","",日報入力!P1133)</f>
        <v/>
      </c>
      <c r="K1133" s="291" t="str">
        <f>IF(日報入力!G1133="","",日報入力!Q1133)</f>
        <v/>
      </c>
      <c r="L1133" s="291" t="str">
        <f>IF(日報入力!G1133="","",日報入力!R1133)</f>
        <v/>
      </c>
      <c r="M1133" s="291" t="str">
        <f>IF(日報入力!G1133="","",日報入力!S1133)</f>
        <v/>
      </c>
      <c r="N1133" s="291" t="str">
        <f>IF(日報入力!G1133="","",日報入力!T1133)</f>
        <v/>
      </c>
      <c r="O1133" s="291" t="str">
        <f>IF(日報入力!G1133="","",日報入力!U1133)</f>
        <v/>
      </c>
      <c r="P1133" s="291" t="str">
        <f>IF(日報入力!G1133="","",日報入力!V1133)</f>
        <v/>
      </c>
      <c r="Q1133" s="291" t="str">
        <f>IF(日報入力!G1133="","",日報入力!W1133)</f>
        <v/>
      </c>
      <c r="R1133" s="291" t="str">
        <f>IF(日報入力!G1133="","",日報入力!X1133)</f>
        <v/>
      </c>
      <c r="S1133" s="291" t="str">
        <f>IF(日報入力!G1133="","",日報入力!Y1133)</f>
        <v/>
      </c>
      <c r="T1133" s="291" t="str">
        <f>IF(日報入力!G1133="","",日報入力!Z1133)</f>
        <v/>
      </c>
      <c r="U1133" s="291" t="str">
        <f>IF(日報入力!G1133="","",日報入力!AA1133)</f>
        <v/>
      </c>
      <c r="V1133" s="378" t="str">
        <f>IF(日報入力!G1133="","",日報入力!AB1133)</f>
        <v/>
      </c>
      <c r="W1133" s="291" t="str">
        <f>IF(日報入力!G1133="","",日報入力!AC1133)</f>
        <v/>
      </c>
      <c r="X1133" s="291" t="str">
        <f>IF(日報入力!G1133="","",日報入力!AD1133)</f>
        <v/>
      </c>
      <c r="Y1133" s="291" t="str">
        <f>IF(日報入力!G1133="","",日報入力!AE1133)</f>
        <v/>
      </c>
      <c r="Z1133" s="291" t="str">
        <f>IF(日報入力!G1133="","",日報入力!AF1133)</f>
        <v/>
      </c>
      <c r="AA1133" s="291" t="str">
        <f>IF(日報入力!G1133="","",日報入力!AG1133)</f>
        <v/>
      </c>
      <c r="AB1133" s="291" t="str">
        <f>IF(日報入力!G1133="","",日報入力!AH1133)</f>
        <v/>
      </c>
      <c r="AC1133" s="291" t="str">
        <f>IF(日報入力!G1133="","",日報入力!AI1133)</f>
        <v/>
      </c>
      <c r="AD1133" s="291" t="str">
        <f>IF(日報入力!G1133="","",日報入力!AJ1133)</f>
        <v/>
      </c>
      <c r="AE1133" s="292" t="str">
        <f>IF(日報入力!G1133="","",日報入力!E1133)</f>
        <v/>
      </c>
      <c r="AF1133" s="293" t="str">
        <f>IF(日報入力!G1133="","",日報入力!AK1133)</f>
        <v/>
      </c>
      <c r="AG1133" s="293" t="str">
        <f>IF(日報入力!G1133="","",日報入力!AL1133)</f>
        <v/>
      </c>
      <c r="AH1133" s="293" t="str">
        <f>IF(日報入力!G1133="","",日報入力!AM1133)</f>
        <v/>
      </c>
      <c r="AI1133" s="294" t="str">
        <f>IF(日報入力!G1133&gt;0,日報入力!D1133*日報入力!K1133*日報入力!AL1133,"")</f>
        <v/>
      </c>
      <c r="AJ1133" s="294" t="str">
        <f>IF(日報入力!G1133&gt;0,日報入力!E1133*日報入力!AL1133,"")</f>
        <v/>
      </c>
      <c r="AK1133" s="294" t="str">
        <f>IF(日報入力!G1133&gt;0,AI1133-AJ1133,"")</f>
        <v/>
      </c>
      <c r="AL1133" s="292" t="str">
        <f>IF(日報入力!G1133&gt;0,日報入力!E1133*日報入力!AM1133,"")</f>
        <v/>
      </c>
      <c r="AM1133" s="292" t="str">
        <f>IF(日報入力!G1133&gt;0,日報入力!AB1133*日報入力!AM1133,"")</f>
        <v/>
      </c>
      <c r="AN1133" s="68" t="str">
        <f>IF(日報入力!G1133&gt;0,日報入力!C1133,"")</f>
        <v/>
      </c>
      <c r="AO1133" s="68" t="str">
        <f>日報入力!B1133</f>
        <v/>
      </c>
      <c r="AP1133" s="68" t="str">
        <f>IF(日報入力!AQ1133,日報入力!BA1133,"")</f>
        <v/>
      </c>
      <c r="AQ1133" s="68" t="str">
        <f>IF(日報入力!AR1133,日報入力!BB1133,"")</f>
        <v/>
      </c>
      <c r="AR1133" s="68" t="str">
        <f>IF(日報入力!AS1133,"N勤","")</f>
        <v/>
      </c>
      <c r="AS1133" s="295" t="e">
        <f t="shared" si="71"/>
        <v>#VALUE!</v>
      </c>
      <c r="AT1133" s="439" t="str">
        <f>日報入力!AY1133</f>
        <v/>
      </c>
      <c r="AU1133" s="518" t="str">
        <f>IF(日報入力!G1133,G1133*60/E1133,"")</f>
        <v/>
      </c>
      <c r="AV1133" s="528" t="str">
        <f>IF(日報入力!AT1133,日報入力!AT1133,"")</f>
        <v/>
      </c>
      <c r="AW1133" s="529" t="str">
        <f>IF(日報入力!AT1133,AE1133/日報入力!AT1133,"")</f>
        <v/>
      </c>
      <c r="AX1133" s="530" t="e">
        <f>IF(1&lt;日報集計!AT1133,AT1133/(((F1133-I1133-J1133-N1133-O1133)*60)/(E1133)),"")</f>
        <v>#VALUE!</v>
      </c>
      <c r="AY1133" s="664" t="str">
        <f>IF(日報入力!H1133,AT1133/(((F1133-J1133)*60)/E1133),"")</f>
        <v/>
      </c>
      <c r="AZ1133" s="664" t="str">
        <f>IF(日報入力!I1133,AT1133/((G1133*60)/E1133),"")</f>
        <v/>
      </c>
      <c r="BA1133" s="296" t="str">
        <f>IF(日報入力!G1133,G1133/F1133,"")</f>
        <v/>
      </c>
      <c r="BB1133" s="386" t="e">
        <f t="shared" si="72"/>
        <v>#VALUE!</v>
      </c>
      <c r="BC1133" s="386" t="e">
        <f t="shared" si="73"/>
        <v>#VALUE!</v>
      </c>
      <c r="BD1133" s="80">
        <f>日報入力!AU1133</f>
        <v>0</v>
      </c>
      <c r="BE1133" s="534" t="str">
        <f>IF(日報入力!AV1133,日報入力!AV1133,"")</f>
        <v/>
      </c>
      <c r="BF1133" s="534" t="str">
        <f>IF(日報入力!AW1133,日報入力!AW1133,"")</f>
        <v/>
      </c>
      <c r="BG1133" s="398" t="str">
        <f>IF(日報入力!G1133,日報入力!K1133*日報入力!D1133*日報入力!BC1133,"")</f>
        <v/>
      </c>
    </row>
    <row r="1134" spans="1:59" ht="20.25" hidden="1" customHeight="1" x14ac:dyDescent="0.15">
      <c r="A1134" s="302" t="str">
        <f>IF(日報入力!G1134="","",日報入力!G1134)</f>
        <v/>
      </c>
      <c r="B1134" s="291" t="str">
        <f>IF(日報入力!G1134="","",日報入力!H1134)</f>
        <v/>
      </c>
      <c r="C1134" s="291" t="str">
        <f>IF(日報入力!G1134="","",日報入力!I1134)</f>
        <v/>
      </c>
      <c r="D1134" s="291" t="str">
        <f>IF(日報入力!G1134="","",日報入力!J1134)</f>
        <v/>
      </c>
      <c r="E1134" s="291" t="str">
        <f>IF(日報入力!G1134="","",日報入力!K1134)</f>
        <v/>
      </c>
      <c r="F1134" s="291" t="str">
        <f>IF(日報入力!G1134="","",日報入力!L1134)</f>
        <v/>
      </c>
      <c r="G1134" s="291" t="str">
        <f>IF(日報入力!G1134="","",日報入力!L1134-日報入力!O1134-日報入力!P1134-日報入力!Q1134-日報入力!R1134-日報入力!S1134-日報入力!T1134-日報入力!U1134-日報入力!V1134-日報入力!W1134-日報入力!X1134-日報入力!Y1134-日報入力!Z1134)</f>
        <v/>
      </c>
      <c r="H1134" s="291" t="str">
        <f>IF(日報入力!G1134="","",IF(日報入力!M1134&gt;=0,日報入力!M1134*F1134,F1134))</f>
        <v/>
      </c>
      <c r="I1134" s="291" t="str">
        <f>IF(日報入力!G1134="","",日報入力!O1134)</f>
        <v/>
      </c>
      <c r="J1134" s="291" t="str">
        <f>IF(日報入力!G1134="","",日報入力!P1134)</f>
        <v/>
      </c>
      <c r="K1134" s="291" t="str">
        <f>IF(日報入力!G1134="","",日報入力!Q1134)</f>
        <v/>
      </c>
      <c r="L1134" s="291" t="str">
        <f>IF(日報入力!G1134="","",日報入力!R1134)</f>
        <v/>
      </c>
      <c r="M1134" s="291" t="str">
        <f>IF(日報入力!G1134="","",日報入力!S1134)</f>
        <v/>
      </c>
      <c r="N1134" s="291" t="str">
        <f>IF(日報入力!G1134="","",日報入力!T1134)</f>
        <v/>
      </c>
      <c r="O1134" s="291" t="str">
        <f>IF(日報入力!G1134="","",日報入力!U1134)</f>
        <v/>
      </c>
      <c r="P1134" s="291" t="str">
        <f>IF(日報入力!G1134="","",日報入力!V1134)</f>
        <v/>
      </c>
      <c r="Q1134" s="291" t="str">
        <f>IF(日報入力!G1134="","",日報入力!W1134)</f>
        <v/>
      </c>
      <c r="R1134" s="291" t="str">
        <f>IF(日報入力!G1134="","",日報入力!X1134)</f>
        <v/>
      </c>
      <c r="S1134" s="291" t="str">
        <f>IF(日報入力!G1134="","",日報入力!Y1134)</f>
        <v/>
      </c>
      <c r="T1134" s="291" t="str">
        <f>IF(日報入力!G1134="","",日報入力!Z1134)</f>
        <v/>
      </c>
      <c r="U1134" s="291" t="str">
        <f>IF(日報入力!G1134="","",日報入力!AA1134)</f>
        <v/>
      </c>
      <c r="V1134" s="378" t="str">
        <f>IF(日報入力!G1134="","",日報入力!AB1134)</f>
        <v/>
      </c>
      <c r="W1134" s="291" t="str">
        <f>IF(日報入力!G1134="","",日報入力!AC1134)</f>
        <v/>
      </c>
      <c r="X1134" s="291" t="str">
        <f>IF(日報入力!G1134="","",日報入力!AD1134)</f>
        <v/>
      </c>
      <c r="Y1134" s="291" t="str">
        <f>IF(日報入力!G1134="","",日報入力!AE1134)</f>
        <v/>
      </c>
      <c r="Z1134" s="291" t="str">
        <f>IF(日報入力!G1134="","",日報入力!AF1134)</f>
        <v/>
      </c>
      <c r="AA1134" s="291" t="str">
        <f>IF(日報入力!G1134="","",日報入力!AG1134)</f>
        <v/>
      </c>
      <c r="AB1134" s="291" t="str">
        <f>IF(日報入力!G1134="","",日報入力!AH1134)</f>
        <v/>
      </c>
      <c r="AC1134" s="291" t="str">
        <f>IF(日報入力!G1134="","",日報入力!AI1134)</f>
        <v/>
      </c>
      <c r="AD1134" s="291" t="str">
        <f>IF(日報入力!G1134="","",日報入力!AJ1134)</f>
        <v/>
      </c>
      <c r="AE1134" s="292" t="str">
        <f>IF(日報入力!G1134="","",日報入力!E1134)</f>
        <v/>
      </c>
      <c r="AF1134" s="293" t="str">
        <f>IF(日報入力!G1134="","",日報入力!AK1134)</f>
        <v/>
      </c>
      <c r="AG1134" s="293" t="str">
        <f>IF(日報入力!G1134="","",日報入力!AL1134)</f>
        <v/>
      </c>
      <c r="AH1134" s="293" t="str">
        <f>IF(日報入力!G1134="","",日報入力!AM1134)</f>
        <v/>
      </c>
      <c r="AI1134" s="294" t="str">
        <f>IF(日報入力!G1134&gt;0,日報入力!D1134*日報入力!K1134*日報入力!AL1134,"")</f>
        <v/>
      </c>
      <c r="AJ1134" s="294" t="str">
        <f>IF(日報入力!G1134&gt;0,日報入力!E1134*日報入力!AL1134,"")</f>
        <v/>
      </c>
      <c r="AK1134" s="294" t="str">
        <f>IF(日報入力!G1134&gt;0,AI1134-AJ1134,"")</f>
        <v/>
      </c>
      <c r="AL1134" s="292" t="str">
        <f>IF(日報入力!G1134&gt;0,日報入力!E1134*日報入力!AM1134,"")</f>
        <v/>
      </c>
      <c r="AM1134" s="292" t="str">
        <f>IF(日報入力!G1134&gt;0,日報入力!AB1134*日報入力!AM1134,"")</f>
        <v/>
      </c>
      <c r="AN1134" s="68" t="str">
        <f>IF(日報入力!G1134&gt;0,日報入力!C1134,"")</f>
        <v/>
      </c>
      <c r="AO1134" s="68" t="str">
        <f>日報入力!B1134</f>
        <v/>
      </c>
      <c r="AP1134" s="68" t="str">
        <f>IF(日報入力!AQ1134,日報入力!BA1134,"")</f>
        <v/>
      </c>
      <c r="AQ1134" s="68" t="str">
        <f>IF(日報入力!AR1134,日報入力!BB1134,"")</f>
        <v/>
      </c>
      <c r="AR1134" s="68" t="str">
        <f>IF(日報入力!AS1134,"N勤","")</f>
        <v/>
      </c>
      <c r="AS1134" s="295" t="e">
        <f t="shared" si="71"/>
        <v>#VALUE!</v>
      </c>
      <c r="AT1134" s="439" t="str">
        <f>日報入力!AY1134</f>
        <v/>
      </c>
      <c r="AU1134" s="518" t="str">
        <f>IF(日報入力!G1134,G1134*60/E1134,"")</f>
        <v/>
      </c>
      <c r="AV1134" s="528" t="str">
        <f>IF(日報入力!AT1134,日報入力!AT1134,"")</f>
        <v/>
      </c>
      <c r="AW1134" s="529" t="str">
        <f>IF(日報入力!AT1134,AE1134/日報入力!AT1134,"")</f>
        <v/>
      </c>
      <c r="AX1134" s="530" t="e">
        <f>IF(1&lt;日報集計!AT1134,AT1134/(((F1134-I1134-J1134-N1134-O1134)*60)/(E1134)),"")</f>
        <v>#VALUE!</v>
      </c>
      <c r="AY1134" s="664" t="str">
        <f>IF(日報入力!H1134,AT1134/(((F1134-J1134)*60)/E1134),"")</f>
        <v/>
      </c>
      <c r="AZ1134" s="664" t="str">
        <f>IF(日報入力!I1134,AT1134/((G1134*60)/E1134),"")</f>
        <v/>
      </c>
      <c r="BA1134" s="296" t="str">
        <f>IF(日報入力!G1134,G1134/F1134,"")</f>
        <v/>
      </c>
      <c r="BB1134" s="386" t="e">
        <f t="shared" si="72"/>
        <v>#VALUE!</v>
      </c>
      <c r="BC1134" s="386" t="e">
        <f t="shared" si="73"/>
        <v>#VALUE!</v>
      </c>
      <c r="BD1134" s="80">
        <f>日報入力!AU1134</f>
        <v>0</v>
      </c>
      <c r="BE1134" s="534" t="str">
        <f>IF(日報入力!AV1134,日報入力!AV1134,"")</f>
        <v/>
      </c>
      <c r="BF1134" s="534" t="str">
        <f>IF(日報入力!AW1134,日報入力!AW1134,"")</f>
        <v/>
      </c>
      <c r="BG1134" s="398" t="str">
        <f>IF(日報入力!G1134,日報入力!K1134*日報入力!D1134*日報入力!BC1134,"")</f>
        <v/>
      </c>
    </row>
    <row r="1135" spans="1:59" ht="20.25" hidden="1" customHeight="1" x14ac:dyDescent="0.15">
      <c r="A1135" s="302" t="str">
        <f>IF(日報入力!G1135="","",日報入力!G1135)</f>
        <v/>
      </c>
      <c r="B1135" s="291" t="str">
        <f>IF(日報入力!G1135="","",日報入力!H1135)</f>
        <v/>
      </c>
      <c r="C1135" s="291" t="str">
        <f>IF(日報入力!G1135="","",日報入力!I1135)</f>
        <v/>
      </c>
      <c r="D1135" s="291" t="str">
        <f>IF(日報入力!G1135="","",日報入力!J1135)</f>
        <v/>
      </c>
      <c r="E1135" s="291" t="str">
        <f>IF(日報入力!G1135="","",日報入力!K1135)</f>
        <v/>
      </c>
      <c r="F1135" s="291" t="str">
        <f>IF(日報入力!G1135="","",日報入力!L1135)</f>
        <v/>
      </c>
      <c r="G1135" s="291" t="str">
        <f>IF(日報入力!G1135="","",日報入力!L1135-日報入力!O1135-日報入力!P1135-日報入力!Q1135-日報入力!R1135-日報入力!S1135-日報入力!T1135-日報入力!U1135-日報入力!V1135-日報入力!W1135-日報入力!X1135-日報入力!Y1135-日報入力!Z1135)</f>
        <v/>
      </c>
      <c r="H1135" s="291" t="str">
        <f>IF(日報入力!G1135="","",IF(日報入力!M1135&gt;=0,日報入力!M1135*F1135,F1135))</f>
        <v/>
      </c>
      <c r="I1135" s="291" t="str">
        <f>IF(日報入力!G1135="","",日報入力!O1135)</f>
        <v/>
      </c>
      <c r="J1135" s="291" t="str">
        <f>IF(日報入力!G1135="","",日報入力!P1135)</f>
        <v/>
      </c>
      <c r="K1135" s="291" t="str">
        <f>IF(日報入力!G1135="","",日報入力!Q1135)</f>
        <v/>
      </c>
      <c r="L1135" s="291" t="str">
        <f>IF(日報入力!G1135="","",日報入力!R1135)</f>
        <v/>
      </c>
      <c r="M1135" s="291" t="str">
        <f>IF(日報入力!G1135="","",日報入力!S1135)</f>
        <v/>
      </c>
      <c r="N1135" s="291" t="str">
        <f>IF(日報入力!G1135="","",日報入力!T1135)</f>
        <v/>
      </c>
      <c r="O1135" s="291" t="str">
        <f>IF(日報入力!G1135="","",日報入力!U1135)</f>
        <v/>
      </c>
      <c r="P1135" s="291" t="str">
        <f>IF(日報入力!G1135="","",日報入力!V1135)</f>
        <v/>
      </c>
      <c r="Q1135" s="291" t="str">
        <f>IF(日報入力!G1135="","",日報入力!W1135)</f>
        <v/>
      </c>
      <c r="R1135" s="291" t="str">
        <f>IF(日報入力!G1135="","",日報入力!X1135)</f>
        <v/>
      </c>
      <c r="S1135" s="291" t="str">
        <f>IF(日報入力!G1135="","",日報入力!Y1135)</f>
        <v/>
      </c>
      <c r="T1135" s="291" t="str">
        <f>IF(日報入力!G1135="","",日報入力!Z1135)</f>
        <v/>
      </c>
      <c r="U1135" s="291" t="str">
        <f>IF(日報入力!G1135="","",日報入力!AA1135)</f>
        <v/>
      </c>
      <c r="V1135" s="378" t="str">
        <f>IF(日報入力!G1135="","",日報入力!AB1135)</f>
        <v/>
      </c>
      <c r="W1135" s="291" t="str">
        <f>IF(日報入力!G1135="","",日報入力!AC1135)</f>
        <v/>
      </c>
      <c r="X1135" s="291" t="str">
        <f>IF(日報入力!G1135="","",日報入力!AD1135)</f>
        <v/>
      </c>
      <c r="Y1135" s="291" t="str">
        <f>IF(日報入力!G1135="","",日報入力!AE1135)</f>
        <v/>
      </c>
      <c r="Z1135" s="291" t="str">
        <f>IF(日報入力!G1135="","",日報入力!AF1135)</f>
        <v/>
      </c>
      <c r="AA1135" s="291" t="str">
        <f>IF(日報入力!G1135="","",日報入力!AG1135)</f>
        <v/>
      </c>
      <c r="AB1135" s="291" t="str">
        <f>IF(日報入力!G1135="","",日報入力!AH1135)</f>
        <v/>
      </c>
      <c r="AC1135" s="291" t="str">
        <f>IF(日報入力!G1135="","",日報入力!AI1135)</f>
        <v/>
      </c>
      <c r="AD1135" s="291" t="str">
        <f>IF(日報入力!G1135="","",日報入力!AJ1135)</f>
        <v/>
      </c>
      <c r="AE1135" s="292" t="str">
        <f>IF(日報入力!G1135="","",日報入力!E1135)</f>
        <v/>
      </c>
      <c r="AF1135" s="293" t="str">
        <f>IF(日報入力!G1135="","",日報入力!AK1135)</f>
        <v/>
      </c>
      <c r="AG1135" s="293" t="str">
        <f>IF(日報入力!G1135="","",日報入力!AL1135)</f>
        <v/>
      </c>
      <c r="AH1135" s="293" t="str">
        <f>IF(日報入力!G1135="","",日報入力!AM1135)</f>
        <v/>
      </c>
      <c r="AI1135" s="294" t="str">
        <f>IF(日報入力!G1135&gt;0,日報入力!D1135*日報入力!K1135*日報入力!AL1135,"")</f>
        <v/>
      </c>
      <c r="AJ1135" s="294" t="str">
        <f>IF(日報入力!G1135&gt;0,日報入力!E1135*日報入力!AL1135,"")</f>
        <v/>
      </c>
      <c r="AK1135" s="294" t="str">
        <f>IF(日報入力!G1135&gt;0,AI1135-AJ1135,"")</f>
        <v/>
      </c>
      <c r="AL1135" s="292" t="str">
        <f>IF(日報入力!G1135&gt;0,日報入力!E1135*日報入力!AM1135,"")</f>
        <v/>
      </c>
      <c r="AM1135" s="292" t="str">
        <f>IF(日報入力!G1135&gt;0,日報入力!AB1135*日報入力!AM1135,"")</f>
        <v/>
      </c>
      <c r="AN1135" s="68" t="str">
        <f>IF(日報入力!G1135&gt;0,日報入力!C1135,"")</f>
        <v/>
      </c>
      <c r="AO1135" s="68" t="str">
        <f>日報入力!B1135</f>
        <v/>
      </c>
      <c r="AP1135" s="68" t="str">
        <f>IF(日報入力!AQ1135,日報入力!BA1135,"")</f>
        <v/>
      </c>
      <c r="AQ1135" s="68" t="str">
        <f>IF(日報入力!AR1135,日報入力!BB1135,"")</f>
        <v/>
      </c>
      <c r="AR1135" s="68" t="str">
        <f>IF(日報入力!AS1135,"N勤","")</f>
        <v/>
      </c>
      <c r="AS1135" s="295" t="e">
        <f t="shared" si="71"/>
        <v>#VALUE!</v>
      </c>
      <c r="AT1135" s="439" t="str">
        <f>日報入力!AY1135</f>
        <v/>
      </c>
      <c r="AU1135" s="518" t="str">
        <f>IF(日報入力!G1135,G1135*60/E1135,"")</f>
        <v/>
      </c>
      <c r="AV1135" s="528" t="str">
        <f>IF(日報入力!AT1135,日報入力!AT1135,"")</f>
        <v/>
      </c>
      <c r="AW1135" s="529" t="str">
        <f>IF(日報入力!AT1135,AE1135/日報入力!AT1135,"")</f>
        <v/>
      </c>
      <c r="AX1135" s="530" t="e">
        <f>IF(1&lt;日報集計!AT1135,AT1135/(((F1135-I1135-J1135-N1135-O1135)*60)/(E1135)),"")</f>
        <v>#VALUE!</v>
      </c>
      <c r="AY1135" s="664" t="str">
        <f>IF(日報入力!H1135,AT1135/(((F1135-J1135)*60)/E1135),"")</f>
        <v/>
      </c>
      <c r="AZ1135" s="664" t="str">
        <f>IF(日報入力!I1135,AT1135/((G1135*60)/E1135),"")</f>
        <v/>
      </c>
      <c r="BA1135" s="296" t="str">
        <f>IF(日報入力!G1135,G1135/F1135,"")</f>
        <v/>
      </c>
      <c r="BB1135" s="386" t="e">
        <f t="shared" si="72"/>
        <v>#VALUE!</v>
      </c>
      <c r="BC1135" s="386" t="e">
        <f t="shared" si="73"/>
        <v>#VALUE!</v>
      </c>
      <c r="BD1135" s="80">
        <f>日報入力!AU1135</f>
        <v>0</v>
      </c>
      <c r="BE1135" s="534" t="str">
        <f>IF(日報入力!AV1135,日報入力!AV1135,"")</f>
        <v/>
      </c>
      <c r="BF1135" s="534" t="str">
        <f>IF(日報入力!AW1135,日報入力!AW1135,"")</f>
        <v/>
      </c>
      <c r="BG1135" s="398" t="str">
        <f>IF(日報入力!G1135,日報入力!K1135*日報入力!D1135*日報入力!BC1135,"")</f>
        <v/>
      </c>
    </row>
    <row r="1136" spans="1:59" ht="20.25" hidden="1" customHeight="1" x14ac:dyDescent="0.15">
      <c r="A1136" s="302" t="str">
        <f>IF(日報入力!G1136="","",日報入力!G1136)</f>
        <v/>
      </c>
      <c r="B1136" s="291" t="str">
        <f>IF(日報入力!G1136="","",日報入力!H1136)</f>
        <v/>
      </c>
      <c r="C1136" s="291" t="str">
        <f>IF(日報入力!G1136="","",日報入力!I1136)</f>
        <v/>
      </c>
      <c r="D1136" s="291" t="str">
        <f>IF(日報入力!G1136="","",日報入力!J1136)</f>
        <v/>
      </c>
      <c r="E1136" s="291" t="str">
        <f>IF(日報入力!G1136="","",日報入力!K1136)</f>
        <v/>
      </c>
      <c r="F1136" s="291" t="str">
        <f>IF(日報入力!G1136="","",日報入力!L1136)</f>
        <v/>
      </c>
      <c r="G1136" s="291" t="str">
        <f>IF(日報入力!G1136="","",日報入力!L1136-日報入力!O1136-日報入力!P1136-日報入力!Q1136-日報入力!R1136-日報入力!S1136-日報入力!T1136-日報入力!U1136-日報入力!V1136-日報入力!W1136-日報入力!X1136-日報入力!Y1136-日報入力!Z1136)</f>
        <v/>
      </c>
      <c r="H1136" s="291" t="str">
        <f>IF(日報入力!G1136="","",IF(日報入力!M1136&gt;=0,日報入力!M1136*F1136,F1136))</f>
        <v/>
      </c>
      <c r="I1136" s="291" t="str">
        <f>IF(日報入力!G1136="","",日報入力!O1136)</f>
        <v/>
      </c>
      <c r="J1136" s="291" t="str">
        <f>IF(日報入力!G1136="","",日報入力!P1136)</f>
        <v/>
      </c>
      <c r="K1136" s="291" t="str">
        <f>IF(日報入力!G1136="","",日報入力!Q1136)</f>
        <v/>
      </c>
      <c r="L1136" s="291" t="str">
        <f>IF(日報入力!G1136="","",日報入力!R1136)</f>
        <v/>
      </c>
      <c r="M1136" s="291" t="str">
        <f>IF(日報入力!G1136="","",日報入力!S1136)</f>
        <v/>
      </c>
      <c r="N1136" s="291" t="str">
        <f>IF(日報入力!G1136="","",日報入力!T1136)</f>
        <v/>
      </c>
      <c r="O1136" s="291" t="str">
        <f>IF(日報入力!G1136="","",日報入力!U1136)</f>
        <v/>
      </c>
      <c r="P1136" s="291" t="str">
        <f>IF(日報入力!G1136="","",日報入力!V1136)</f>
        <v/>
      </c>
      <c r="Q1136" s="291" t="str">
        <f>IF(日報入力!G1136="","",日報入力!W1136)</f>
        <v/>
      </c>
      <c r="R1136" s="291" t="str">
        <f>IF(日報入力!G1136="","",日報入力!X1136)</f>
        <v/>
      </c>
      <c r="S1136" s="291" t="str">
        <f>IF(日報入力!G1136="","",日報入力!Y1136)</f>
        <v/>
      </c>
      <c r="T1136" s="291" t="str">
        <f>IF(日報入力!G1136="","",日報入力!Z1136)</f>
        <v/>
      </c>
      <c r="U1136" s="291" t="str">
        <f>IF(日報入力!G1136="","",日報入力!AA1136)</f>
        <v/>
      </c>
      <c r="V1136" s="378" t="str">
        <f>IF(日報入力!G1136="","",日報入力!AB1136)</f>
        <v/>
      </c>
      <c r="W1136" s="291" t="str">
        <f>IF(日報入力!G1136="","",日報入力!AC1136)</f>
        <v/>
      </c>
      <c r="X1136" s="291" t="str">
        <f>IF(日報入力!G1136="","",日報入力!AD1136)</f>
        <v/>
      </c>
      <c r="Y1136" s="291" t="str">
        <f>IF(日報入力!G1136="","",日報入力!AE1136)</f>
        <v/>
      </c>
      <c r="Z1136" s="291" t="str">
        <f>IF(日報入力!G1136="","",日報入力!AF1136)</f>
        <v/>
      </c>
      <c r="AA1136" s="291" t="str">
        <f>IF(日報入力!G1136="","",日報入力!AG1136)</f>
        <v/>
      </c>
      <c r="AB1136" s="291" t="str">
        <f>IF(日報入力!G1136="","",日報入力!AH1136)</f>
        <v/>
      </c>
      <c r="AC1136" s="291" t="str">
        <f>IF(日報入力!G1136="","",日報入力!AI1136)</f>
        <v/>
      </c>
      <c r="AD1136" s="291" t="str">
        <f>IF(日報入力!G1136="","",日報入力!AJ1136)</f>
        <v/>
      </c>
      <c r="AE1136" s="292" t="str">
        <f>IF(日報入力!G1136="","",日報入力!E1136)</f>
        <v/>
      </c>
      <c r="AF1136" s="293" t="str">
        <f>IF(日報入力!G1136="","",日報入力!AK1136)</f>
        <v/>
      </c>
      <c r="AG1136" s="293" t="str">
        <f>IF(日報入力!G1136="","",日報入力!AL1136)</f>
        <v/>
      </c>
      <c r="AH1136" s="293" t="str">
        <f>IF(日報入力!G1136="","",日報入力!AM1136)</f>
        <v/>
      </c>
      <c r="AI1136" s="294" t="str">
        <f>IF(日報入力!G1136&gt;0,日報入力!D1136*日報入力!K1136*日報入力!AL1136,"")</f>
        <v/>
      </c>
      <c r="AJ1136" s="294" t="str">
        <f>IF(日報入力!G1136&gt;0,日報入力!E1136*日報入力!AL1136,"")</f>
        <v/>
      </c>
      <c r="AK1136" s="294" t="str">
        <f>IF(日報入力!G1136&gt;0,AI1136-AJ1136,"")</f>
        <v/>
      </c>
      <c r="AL1136" s="292" t="str">
        <f>IF(日報入力!G1136&gt;0,日報入力!E1136*日報入力!AM1136,"")</f>
        <v/>
      </c>
      <c r="AM1136" s="292" t="str">
        <f>IF(日報入力!G1136&gt;0,日報入力!AB1136*日報入力!AM1136,"")</f>
        <v/>
      </c>
      <c r="AN1136" s="68" t="str">
        <f>IF(日報入力!G1136&gt;0,日報入力!C1136,"")</f>
        <v/>
      </c>
      <c r="AO1136" s="68" t="str">
        <f>日報入力!B1136</f>
        <v/>
      </c>
      <c r="AP1136" s="68" t="str">
        <f>IF(日報入力!AQ1136,日報入力!BA1136,"")</f>
        <v/>
      </c>
      <c r="AQ1136" s="68" t="str">
        <f>IF(日報入力!AR1136,日報入力!BB1136,"")</f>
        <v/>
      </c>
      <c r="AR1136" s="68" t="str">
        <f>IF(日報入力!AS1136,"N勤","")</f>
        <v/>
      </c>
      <c r="AS1136" s="295" t="e">
        <f t="shared" si="71"/>
        <v>#VALUE!</v>
      </c>
      <c r="AT1136" s="439" t="str">
        <f>日報入力!AY1136</f>
        <v/>
      </c>
      <c r="AU1136" s="518" t="str">
        <f>IF(日報入力!G1136,G1136*60/E1136,"")</f>
        <v/>
      </c>
      <c r="AV1136" s="528" t="str">
        <f>IF(日報入力!AT1136,日報入力!AT1136,"")</f>
        <v/>
      </c>
      <c r="AW1136" s="529" t="str">
        <f>IF(日報入力!AT1136,AE1136/日報入力!AT1136,"")</f>
        <v/>
      </c>
      <c r="AX1136" s="530" t="e">
        <f>IF(1&lt;日報集計!AT1136,AT1136/(((F1136-I1136-J1136-N1136-O1136)*60)/(E1136)),"")</f>
        <v>#VALUE!</v>
      </c>
      <c r="AY1136" s="664" t="str">
        <f>IF(日報入力!H1136,AT1136/(((F1136-J1136)*60)/E1136),"")</f>
        <v/>
      </c>
      <c r="AZ1136" s="664" t="str">
        <f>IF(日報入力!I1136,AT1136/((G1136*60)/E1136),"")</f>
        <v/>
      </c>
      <c r="BA1136" s="296" t="str">
        <f>IF(日報入力!G1136,G1136/F1136,"")</f>
        <v/>
      </c>
      <c r="BB1136" s="386" t="e">
        <f t="shared" si="72"/>
        <v>#VALUE!</v>
      </c>
      <c r="BC1136" s="386" t="e">
        <f t="shared" si="73"/>
        <v>#VALUE!</v>
      </c>
      <c r="BD1136" s="80">
        <f>日報入力!AU1136</f>
        <v>0</v>
      </c>
      <c r="BE1136" s="534" t="str">
        <f>IF(日報入力!AV1136,日報入力!AV1136,"")</f>
        <v/>
      </c>
      <c r="BF1136" s="534" t="str">
        <f>IF(日報入力!AW1136,日報入力!AW1136,"")</f>
        <v/>
      </c>
      <c r="BG1136" s="398" t="str">
        <f>IF(日報入力!G1136,日報入力!K1136*日報入力!D1136*日報入力!BC1136,"")</f>
        <v/>
      </c>
    </row>
    <row r="1137" spans="1:59" ht="20.25" hidden="1" customHeight="1" x14ac:dyDescent="0.15">
      <c r="A1137" s="302" t="str">
        <f>IF(日報入力!G1137="","",日報入力!G1137)</f>
        <v/>
      </c>
      <c r="B1137" s="291" t="str">
        <f>IF(日報入力!G1137="","",日報入力!H1137)</f>
        <v/>
      </c>
      <c r="C1137" s="291" t="str">
        <f>IF(日報入力!G1137="","",日報入力!I1137)</f>
        <v/>
      </c>
      <c r="D1137" s="291" t="str">
        <f>IF(日報入力!G1137="","",日報入力!J1137)</f>
        <v/>
      </c>
      <c r="E1137" s="291" t="str">
        <f>IF(日報入力!G1137="","",日報入力!K1137)</f>
        <v/>
      </c>
      <c r="F1137" s="291" t="str">
        <f>IF(日報入力!G1137="","",日報入力!L1137)</f>
        <v/>
      </c>
      <c r="G1137" s="291" t="str">
        <f>IF(日報入力!G1137="","",日報入力!L1137-日報入力!O1137-日報入力!P1137-日報入力!Q1137-日報入力!R1137-日報入力!S1137-日報入力!T1137-日報入力!U1137-日報入力!V1137-日報入力!W1137-日報入力!X1137-日報入力!Y1137-日報入力!Z1137)</f>
        <v/>
      </c>
      <c r="H1137" s="291" t="str">
        <f>IF(日報入力!G1137="","",IF(日報入力!M1137&gt;=0,日報入力!M1137*F1137,F1137))</f>
        <v/>
      </c>
      <c r="I1137" s="291" t="str">
        <f>IF(日報入力!G1137="","",日報入力!O1137)</f>
        <v/>
      </c>
      <c r="J1137" s="291" t="str">
        <f>IF(日報入力!G1137="","",日報入力!P1137)</f>
        <v/>
      </c>
      <c r="K1137" s="291" t="str">
        <f>IF(日報入力!G1137="","",日報入力!Q1137)</f>
        <v/>
      </c>
      <c r="L1137" s="291" t="str">
        <f>IF(日報入力!G1137="","",日報入力!R1137)</f>
        <v/>
      </c>
      <c r="M1137" s="291" t="str">
        <f>IF(日報入力!G1137="","",日報入力!S1137)</f>
        <v/>
      </c>
      <c r="N1137" s="291" t="str">
        <f>IF(日報入力!G1137="","",日報入力!T1137)</f>
        <v/>
      </c>
      <c r="O1137" s="291" t="str">
        <f>IF(日報入力!G1137="","",日報入力!U1137)</f>
        <v/>
      </c>
      <c r="P1137" s="291" t="str">
        <f>IF(日報入力!G1137="","",日報入力!V1137)</f>
        <v/>
      </c>
      <c r="Q1137" s="291" t="str">
        <f>IF(日報入力!G1137="","",日報入力!W1137)</f>
        <v/>
      </c>
      <c r="R1137" s="291" t="str">
        <f>IF(日報入力!G1137="","",日報入力!X1137)</f>
        <v/>
      </c>
      <c r="S1137" s="291" t="str">
        <f>IF(日報入力!G1137="","",日報入力!Y1137)</f>
        <v/>
      </c>
      <c r="T1137" s="291" t="str">
        <f>IF(日報入力!G1137="","",日報入力!Z1137)</f>
        <v/>
      </c>
      <c r="U1137" s="291" t="str">
        <f>IF(日報入力!G1137="","",日報入力!AA1137)</f>
        <v/>
      </c>
      <c r="V1137" s="378" t="str">
        <f>IF(日報入力!G1137="","",日報入力!AB1137)</f>
        <v/>
      </c>
      <c r="W1137" s="291" t="str">
        <f>IF(日報入力!G1137="","",日報入力!AC1137)</f>
        <v/>
      </c>
      <c r="X1137" s="291" t="str">
        <f>IF(日報入力!G1137="","",日報入力!AD1137)</f>
        <v/>
      </c>
      <c r="Y1137" s="291" t="str">
        <f>IF(日報入力!G1137="","",日報入力!AE1137)</f>
        <v/>
      </c>
      <c r="Z1137" s="291" t="str">
        <f>IF(日報入力!G1137="","",日報入力!AF1137)</f>
        <v/>
      </c>
      <c r="AA1137" s="291" t="str">
        <f>IF(日報入力!G1137="","",日報入力!AG1137)</f>
        <v/>
      </c>
      <c r="AB1137" s="291" t="str">
        <f>IF(日報入力!G1137="","",日報入力!AH1137)</f>
        <v/>
      </c>
      <c r="AC1137" s="291" t="str">
        <f>IF(日報入力!G1137="","",日報入力!AI1137)</f>
        <v/>
      </c>
      <c r="AD1137" s="291" t="str">
        <f>IF(日報入力!G1137="","",日報入力!AJ1137)</f>
        <v/>
      </c>
      <c r="AE1137" s="292" t="str">
        <f>IF(日報入力!G1137="","",日報入力!E1137)</f>
        <v/>
      </c>
      <c r="AF1137" s="293" t="str">
        <f>IF(日報入力!G1137="","",日報入力!AK1137)</f>
        <v/>
      </c>
      <c r="AG1137" s="293" t="str">
        <f>IF(日報入力!G1137="","",日報入力!AL1137)</f>
        <v/>
      </c>
      <c r="AH1137" s="293" t="str">
        <f>IF(日報入力!G1137="","",日報入力!AM1137)</f>
        <v/>
      </c>
      <c r="AI1137" s="294" t="str">
        <f>IF(日報入力!G1137&gt;0,日報入力!D1137*日報入力!K1137*日報入力!AL1137,"")</f>
        <v/>
      </c>
      <c r="AJ1137" s="294" t="str">
        <f>IF(日報入力!G1137&gt;0,日報入力!E1137*日報入力!AL1137,"")</f>
        <v/>
      </c>
      <c r="AK1137" s="294" t="str">
        <f>IF(日報入力!G1137&gt;0,AI1137-AJ1137,"")</f>
        <v/>
      </c>
      <c r="AL1137" s="292" t="str">
        <f>IF(日報入力!G1137&gt;0,日報入力!E1137*日報入力!AM1137,"")</f>
        <v/>
      </c>
      <c r="AM1137" s="292" t="str">
        <f>IF(日報入力!G1137&gt;0,日報入力!AB1137*日報入力!AM1137,"")</f>
        <v/>
      </c>
      <c r="AN1137" s="68" t="str">
        <f>IF(日報入力!G1137&gt;0,日報入力!C1137,"")</f>
        <v/>
      </c>
      <c r="AO1137" s="68" t="str">
        <f>日報入力!B1137</f>
        <v/>
      </c>
      <c r="AP1137" s="68" t="str">
        <f>IF(日報入力!AQ1137,日報入力!BA1137,"")</f>
        <v/>
      </c>
      <c r="AQ1137" s="68" t="str">
        <f>IF(日報入力!AR1137,日報入力!BB1137,"")</f>
        <v/>
      </c>
      <c r="AR1137" s="68" t="str">
        <f>IF(日報入力!AS1137,"N勤","")</f>
        <v/>
      </c>
      <c r="AS1137" s="295" t="e">
        <f t="shared" si="71"/>
        <v>#VALUE!</v>
      </c>
      <c r="AT1137" s="439" t="str">
        <f>日報入力!AY1137</f>
        <v/>
      </c>
      <c r="AU1137" s="518" t="str">
        <f>IF(日報入力!G1137,G1137*60/E1137,"")</f>
        <v/>
      </c>
      <c r="AV1137" s="528" t="str">
        <f>IF(日報入力!AT1137,日報入力!AT1137,"")</f>
        <v/>
      </c>
      <c r="AW1137" s="529" t="str">
        <f>IF(日報入力!AT1137,AE1137/日報入力!AT1137,"")</f>
        <v/>
      </c>
      <c r="AX1137" s="530" t="e">
        <f>IF(1&lt;日報集計!AT1137,AT1137/(((F1137-I1137-J1137-N1137-O1137)*60)/(E1137)),"")</f>
        <v>#VALUE!</v>
      </c>
      <c r="AY1137" s="664" t="str">
        <f>IF(日報入力!H1137,AT1137/(((F1137-J1137)*60)/E1137),"")</f>
        <v/>
      </c>
      <c r="AZ1137" s="664" t="str">
        <f>IF(日報入力!I1137,AT1137/((G1137*60)/E1137),"")</f>
        <v/>
      </c>
      <c r="BA1137" s="296" t="str">
        <f>IF(日報入力!G1137,G1137/F1137,"")</f>
        <v/>
      </c>
      <c r="BB1137" s="386" t="e">
        <f t="shared" si="72"/>
        <v>#VALUE!</v>
      </c>
      <c r="BC1137" s="386" t="e">
        <f t="shared" si="73"/>
        <v>#VALUE!</v>
      </c>
      <c r="BD1137" s="80">
        <f>日報入力!AU1137</f>
        <v>0</v>
      </c>
      <c r="BE1137" s="534" t="str">
        <f>IF(日報入力!AV1137,日報入力!AV1137,"")</f>
        <v/>
      </c>
      <c r="BF1137" s="534" t="str">
        <f>IF(日報入力!AW1137,日報入力!AW1137,"")</f>
        <v/>
      </c>
      <c r="BG1137" s="398" t="str">
        <f>IF(日報入力!G1137,日報入力!K1137*日報入力!D1137*日報入力!BC1137,"")</f>
        <v/>
      </c>
    </row>
    <row r="1138" spans="1:59" ht="20.25" hidden="1" customHeight="1" x14ac:dyDescent="0.15">
      <c r="A1138" s="302" t="str">
        <f>IF(日報入力!G1138="","",日報入力!G1138)</f>
        <v/>
      </c>
      <c r="B1138" s="291" t="str">
        <f>IF(日報入力!G1138="","",日報入力!H1138)</f>
        <v/>
      </c>
      <c r="C1138" s="291" t="str">
        <f>IF(日報入力!G1138="","",日報入力!I1138)</f>
        <v/>
      </c>
      <c r="D1138" s="291" t="str">
        <f>IF(日報入力!G1138="","",日報入力!J1138)</f>
        <v/>
      </c>
      <c r="E1138" s="291" t="str">
        <f>IF(日報入力!G1138="","",日報入力!K1138)</f>
        <v/>
      </c>
      <c r="F1138" s="291" t="str">
        <f>IF(日報入力!G1138="","",日報入力!L1138)</f>
        <v/>
      </c>
      <c r="G1138" s="291" t="str">
        <f>IF(日報入力!G1138="","",日報入力!L1138-日報入力!O1138-日報入力!P1138-日報入力!Q1138-日報入力!R1138-日報入力!S1138-日報入力!T1138-日報入力!U1138-日報入力!V1138-日報入力!W1138-日報入力!X1138-日報入力!Y1138-日報入力!Z1138)</f>
        <v/>
      </c>
      <c r="H1138" s="291" t="str">
        <f>IF(日報入力!G1138="","",IF(日報入力!M1138&gt;=0,日報入力!M1138*F1138,F1138))</f>
        <v/>
      </c>
      <c r="I1138" s="291" t="str">
        <f>IF(日報入力!G1138="","",日報入力!O1138)</f>
        <v/>
      </c>
      <c r="J1138" s="291" t="str">
        <f>IF(日報入力!G1138="","",日報入力!P1138)</f>
        <v/>
      </c>
      <c r="K1138" s="291" t="str">
        <f>IF(日報入力!G1138="","",日報入力!Q1138)</f>
        <v/>
      </c>
      <c r="L1138" s="291" t="str">
        <f>IF(日報入力!G1138="","",日報入力!R1138)</f>
        <v/>
      </c>
      <c r="M1138" s="291" t="str">
        <f>IF(日報入力!G1138="","",日報入力!S1138)</f>
        <v/>
      </c>
      <c r="N1138" s="291" t="str">
        <f>IF(日報入力!G1138="","",日報入力!T1138)</f>
        <v/>
      </c>
      <c r="O1138" s="291" t="str">
        <f>IF(日報入力!G1138="","",日報入力!U1138)</f>
        <v/>
      </c>
      <c r="P1138" s="291" t="str">
        <f>IF(日報入力!G1138="","",日報入力!V1138)</f>
        <v/>
      </c>
      <c r="Q1138" s="291" t="str">
        <f>IF(日報入力!G1138="","",日報入力!W1138)</f>
        <v/>
      </c>
      <c r="R1138" s="291" t="str">
        <f>IF(日報入力!G1138="","",日報入力!X1138)</f>
        <v/>
      </c>
      <c r="S1138" s="291" t="str">
        <f>IF(日報入力!G1138="","",日報入力!Y1138)</f>
        <v/>
      </c>
      <c r="T1138" s="291" t="str">
        <f>IF(日報入力!G1138="","",日報入力!Z1138)</f>
        <v/>
      </c>
      <c r="U1138" s="291" t="str">
        <f>IF(日報入力!G1138="","",日報入力!AA1138)</f>
        <v/>
      </c>
      <c r="V1138" s="378" t="str">
        <f>IF(日報入力!G1138="","",日報入力!AB1138)</f>
        <v/>
      </c>
      <c r="W1138" s="291" t="str">
        <f>IF(日報入力!G1138="","",日報入力!AC1138)</f>
        <v/>
      </c>
      <c r="X1138" s="291" t="str">
        <f>IF(日報入力!G1138="","",日報入力!AD1138)</f>
        <v/>
      </c>
      <c r="Y1138" s="291" t="str">
        <f>IF(日報入力!G1138="","",日報入力!AE1138)</f>
        <v/>
      </c>
      <c r="Z1138" s="291" t="str">
        <f>IF(日報入力!G1138="","",日報入力!AF1138)</f>
        <v/>
      </c>
      <c r="AA1138" s="291" t="str">
        <f>IF(日報入力!G1138="","",日報入力!AG1138)</f>
        <v/>
      </c>
      <c r="AB1138" s="291" t="str">
        <f>IF(日報入力!G1138="","",日報入力!AH1138)</f>
        <v/>
      </c>
      <c r="AC1138" s="291" t="str">
        <f>IF(日報入力!G1138="","",日報入力!AI1138)</f>
        <v/>
      </c>
      <c r="AD1138" s="291" t="str">
        <f>IF(日報入力!G1138="","",日報入力!AJ1138)</f>
        <v/>
      </c>
      <c r="AE1138" s="292" t="str">
        <f>IF(日報入力!G1138="","",日報入力!E1138)</f>
        <v/>
      </c>
      <c r="AF1138" s="293" t="str">
        <f>IF(日報入力!G1138="","",日報入力!AK1138)</f>
        <v/>
      </c>
      <c r="AG1138" s="293" t="str">
        <f>IF(日報入力!G1138="","",日報入力!AL1138)</f>
        <v/>
      </c>
      <c r="AH1138" s="293" t="str">
        <f>IF(日報入力!G1138="","",日報入力!AM1138)</f>
        <v/>
      </c>
      <c r="AI1138" s="294" t="str">
        <f>IF(日報入力!G1138&gt;0,日報入力!D1138*日報入力!K1138*日報入力!AL1138,"")</f>
        <v/>
      </c>
      <c r="AJ1138" s="294" t="str">
        <f>IF(日報入力!G1138&gt;0,日報入力!E1138*日報入力!AL1138,"")</f>
        <v/>
      </c>
      <c r="AK1138" s="294" t="str">
        <f>IF(日報入力!G1138&gt;0,AI1138-AJ1138,"")</f>
        <v/>
      </c>
      <c r="AL1138" s="292" t="str">
        <f>IF(日報入力!G1138&gt;0,日報入力!E1138*日報入力!AM1138,"")</f>
        <v/>
      </c>
      <c r="AM1138" s="292" t="str">
        <f>IF(日報入力!G1138&gt;0,日報入力!AB1138*日報入力!AM1138,"")</f>
        <v/>
      </c>
      <c r="AN1138" s="68" t="str">
        <f>IF(日報入力!G1138&gt;0,日報入力!C1138,"")</f>
        <v/>
      </c>
      <c r="AO1138" s="68" t="str">
        <f>日報入力!B1138</f>
        <v/>
      </c>
      <c r="AP1138" s="68" t="str">
        <f>IF(日報入力!AQ1138,日報入力!BA1138,"")</f>
        <v/>
      </c>
      <c r="AQ1138" s="68" t="str">
        <f>IF(日報入力!AR1138,日報入力!BB1138,"")</f>
        <v/>
      </c>
      <c r="AR1138" s="68" t="str">
        <f>IF(日報入力!AS1138,"N勤","")</f>
        <v/>
      </c>
      <c r="AS1138" s="295" t="e">
        <f t="shared" si="71"/>
        <v>#VALUE!</v>
      </c>
      <c r="AT1138" s="439" t="str">
        <f>日報入力!AY1138</f>
        <v/>
      </c>
      <c r="AU1138" s="518" t="str">
        <f>IF(日報入力!G1138,G1138*60/E1138,"")</f>
        <v/>
      </c>
      <c r="AV1138" s="528" t="str">
        <f>IF(日報入力!AT1138,日報入力!AT1138,"")</f>
        <v/>
      </c>
      <c r="AW1138" s="529" t="str">
        <f>IF(日報入力!AT1138,AE1138/日報入力!AT1138,"")</f>
        <v/>
      </c>
      <c r="AX1138" s="530" t="e">
        <f>IF(1&lt;日報集計!AT1138,AT1138/(((F1138-I1138-J1138-N1138-O1138)*60)/(E1138)),"")</f>
        <v>#VALUE!</v>
      </c>
      <c r="AY1138" s="664" t="str">
        <f>IF(日報入力!H1138,AT1138/(((F1138-J1138)*60)/E1138),"")</f>
        <v/>
      </c>
      <c r="AZ1138" s="664" t="str">
        <f>IF(日報入力!I1138,AT1138/((G1138*60)/E1138),"")</f>
        <v/>
      </c>
      <c r="BA1138" s="296" t="str">
        <f>IF(日報入力!G1138,G1138/F1138,"")</f>
        <v/>
      </c>
      <c r="BB1138" s="386" t="e">
        <f t="shared" si="72"/>
        <v>#VALUE!</v>
      </c>
      <c r="BC1138" s="386" t="e">
        <f t="shared" si="73"/>
        <v>#VALUE!</v>
      </c>
      <c r="BD1138" s="80">
        <f>日報入力!AU1138</f>
        <v>0</v>
      </c>
      <c r="BE1138" s="534" t="str">
        <f>IF(日報入力!AV1138,日報入力!AV1138,"")</f>
        <v/>
      </c>
      <c r="BF1138" s="534" t="str">
        <f>IF(日報入力!AW1138,日報入力!AW1138,"")</f>
        <v/>
      </c>
      <c r="BG1138" s="398" t="str">
        <f>IF(日報入力!G1138,日報入力!K1138*日報入力!D1138*日報入力!BC1138,"")</f>
        <v/>
      </c>
    </row>
    <row r="1139" spans="1:59" ht="20.25" hidden="1" customHeight="1" x14ac:dyDescent="0.15">
      <c r="A1139" s="302" t="str">
        <f>IF(日報入力!G1139="","",日報入力!G1139)</f>
        <v/>
      </c>
      <c r="B1139" s="291" t="str">
        <f>IF(日報入力!G1139="","",日報入力!H1139)</f>
        <v/>
      </c>
      <c r="C1139" s="291" t="str">
        <f>IF(日報入力!G1139="","",日報入力!I1139)</f>
        <v/>
      </c>
      <c r="D1139" s="291" t="str">
        <f>IF(日報入力!G1139="","",日報入力!J1139)</f>
        <v/>
      </c>
      <c r="E1139" s="291" t="str">
        <f>IF(日報入力!G1139="","",日報入力!K1139)</f>
        <v/>
      </c>
      <c r="F1139" s="291" t="str">
        <f>IF(日報入力!G1139="","",日報入力!L1139)</f>
        <v/>
      </c>
      <c r="G1139" s="291" t="str">
        <f>IF(日報入力!G1139="","",日報入力!L1139-日報入力!O1139-日報入力!P1139-日報入力!Q1139-日報入力!R1139-日報入力!S1139-日報入力!T1139-日報入力!U1139-日報入力!V1139-日報入力!W1139-日報入力!X1139-日報入力!Y1139-日報入力!Z1139)</f>
        <v/>
      </c>
      <c r="H1139" s="291" t="str">
        <f>IF(日報入力!G1139="","",IF(日報入力!M1139&gt;=0,日報入力!M1139*F1139,F1139))</f>
        <v/>
      </c>
      <c r="I1139" s="291" t="str">
        <f>IF(日報入力!G1139="","",日報入力!O1139)</f>
        <v/>
      </c>
      <c r="J1139" s="291" t="str">
        <f>IF(日報入力!G1139="","",日報入力!P1139)</f>
        <v/>
      </c>
      <c r="K1139" s="291" t="str">
        <f>IF(日報入力!G1139="","",日報入力!Q1139)</f>
        <v/>
      </c>
      <c r="L1139" s="291" t="str">
        <f>IF(日報入力!G1139="","",日報入力!R1139)</f>
        <v/>
      </c>
      <c r="M1139" s="291" t="str">
        <f>IF(日報入力!G1139="","",日報入力!S1139)</f>
        <v/>
      </c>
      <c r="N1139" s="291" t="str">
        <f>IF(日報入力!G1139="","",日報入力!T1139)</f>
        <v/>
      </c>
      <c r="O1139" s="291" t="str">
        <f>IF(日報入力!G1139="","",日報入力!U1139)</f>
        <v/>
      </c>
      <c r="P1139" s="291" t="str">
        <f>IF(日報入力!G1139="","",日報入力!V1139)</f>
        <v/>
      </c>
      <c r="Q1139" s="291" t="str">
        <f>IF(日報入力!G1139="","",日報入力!W1139)</f>
        <v/>
      </c>
      <c r="R1139" s="291" t="str">
        <f>IF(日報入力!G1139="","",日報入力!X1139)</f>
        <v/>
      </c>
      <c r="S1139" s="291" t="str">
        <f>IF(日報入力!G1139="","",日報入力!Y1139)</f>
        <v/>
      </c>
      <c r="T1139" s="291" t="str">
        <f>IF(日報入力!G1139="","",日報入力!Z1139)</f>
        <v/>
      </c>
      <c r="U1139" s="291" t="str">
        <f>IF(日報入力!G1139="","",日報入力!AA1139)</f>
        <v/>
      </c>
      <c r="V1139" s="378" t="str">
        <f>IF(日報入力!G1139="","",日報入力!AB1139)</f>
        <v/>
      </c>
      <c r="W1139" s="291" t="str">
        <f>IF(日報入力!G1139="","",日報入力!AC1139)</f>
        <v/>
      </c>
      <c r="X1139" s="291" t="str">
        <f>IF(日報入力!G1139="","",日報入力!AD1139)</f>
        <v/>
      </c>
      <c r="Y1139" s="291" t="str">
        <f>IF(日報入力!G1139="","",日報入力!AE1139)</f>
        <v/>
      </c>
      <c r="Z1139" s="291" t="str">
        <f>IF(日報入力!G1139="","",日報入力!AF1139)</f>
        <v/>
      </c>
      <c r="AA1139" s="291" t="str">
        <f>IF(日報入力!G1139="","",日報入力!AG1139)</f>
        <v/>
      </c>
      <c r="AB1139" s="291" t="str">
        <f>IF(日報入力!G1139="","",日報入力!AH1139)</f>
        <v/>
      </c>
      <c r="AC1139" s="291" t="str">
        <f>IF(日報入力!G1139="","",日報入力!AI1139)</f>
        <v/>
      </c>
      <c r="AD1139" s="291" t="str">
        <f>IF(日報入力!G1139="","",日報入力!AJ1139)</f>
        <v/>
      </c>
      <c r="AE1139" s="292" t="str">
        <f>IF(日報入力!G1139="","",日報入力!E1139)</f>
        <v/>
      </c>
      <c r="AF1139" s="293" t="str">
        <f>IF(日報入力!G1139="","",日報入力!AK1139)</f>
        <v/>
      </c>
      <c r="AG1139" s="293" t="str">
        <f>IF(日報入力!G1139="","",日報入力!AL1139)</f>
        <v/>
      </c>
      <c r="AH1139" s="293" t="str">
        <f>IF(日報入力!G1139="","",日報入力!AM1139)</f>
        <v/>
      </c>
      <c r="AI1139" s="294" t="str">
        <f>IF(日報入力!G1139&gt;0,日報入力!D1139*日報入力!K1139*日報入力!AL1139,"")</f>
        <v/>
      </c>
      <c r="AJ1139" s="294" t="str">
        <f>IF(日報入力!G1139&gt;0,日報入力!E1139*日報入力!AL1139,"")</f>
        <v/>
      </c>
      <c r="AK1139" s="294" t="str">
        <f>IF(日報入力!G1139&gt;0,AI1139-AJ1139,"")</f>
        <v/>
      </c>
      <c r="AL1139" s="292" t="str">
        <f>IF(日報入力!G1139&gt;0,日報入力!E1139*日報入力!AM1139,"")</f>
        <v/>
      </c>
      <c r="AM1139" s="292" t="str">
        <f>IF(日報入力!G1139&gt;0,日報入力!AB1139*日報入力!AM1139,"")</f>
        <v/>
      </c>
      <c r="AN1139" s="68" t="str">
        <f>IF(日報入力!G1139&gt;0,日報入力!C1139,"")</f>
        <v/>
      </c>
      <c r="AO1139" s="68" t="str">
        <f>日報入力!B1139</f>
        <v/>
      </c>
      <c r="AP1139" s="68" t="str">
        <f>IF(日報入力!AQ1139,日報入力!BA1139,"")</f>
        <v/>
      </c>
      <c r="AQ1139" s="68" t="str">
        <f>IF(日報入力!AR1139,日報入力!BB1139,"")</f>
        <v/>
      </c>
      <c r="AR1139" s="68" t="str">
        <f>IF(日報入力!AS1139,"N勤","")</f>
        <v/>
      </c>
      <c r="AS1139" s="295" t="e">
        <f t="shared" si="71"/>
        <v>#VALUE!</v>
      </c>
      <c r="AT1139" s="439" t="str">
        <f>日報入力!AY1139</f>
        <v/>
      </c>
      <c r="AU1139" s="518" t="str">
        <f>IF(日報入力!G1139,G1139*60/E1139,"")</f>
        <v/>
      </c>
      <c r="AV1139" s="528" t="str">
        <f>IF(日報入力!AT1139,日報入力!AT1139,"")</f>
        <v/>
      </c>
      <c r="AW1139" s="529" t="str">
        <f>IF(日報入力!AT1139,AE1139/日報入力!AT1139,"")</f>
        <v/>
      </c>
      <c r="AX1139" s="530" t="e">
        <f>IF(1&lt;日報集計!AT1139,AT1139/(((F1139-I1139-J1139-N1139-O1139)*60)/(E1139)),"")</f>
        <v>#VALUE!</v>
      </c>
      <c r="AY1139" s="664" t="str">
        <f>IF(日報入力!H1139,AT1139/(((F1139-J1139)*60)/E1139),"")</f>
        <v/>
      </c>
      <c r="AZ1139" s="664" t="str">
        <f>IF(日報入力!I1139,AT1139/((G1139*60)/E1139),"")</f>
        <v/>
      </c>
      <c r="BA1139" s="296" t="str">
        <f>IF(日報入力!G1139,G1139/F1139,"")</f>
        <v/>
      </c>
      <c r="BB1139" s="386" t="e">
        <f t="shared" si="72"/>
        <v>#VALUE!</v>
      </c>
      <c r="BC1139" s="386" t="e">
        <f t="shared" si="73"/>
        <v>#VALUE!</v>
      </c>
      <c r="BD1139" s="80">
        <f>日報入力!AU1139</f>
        <v>0</v>
      </c>
      <c r="BE1139" s="534" t="str">
        <f>IF(日報入力!AV1139,日報入力!AV1139,"")</f>
        <v/>
      </c>
      <c r="BF1139" s="534" t="str">
        <f>IF(日報入力!AW1139,日報入力!AW1139,"")</f>
        <v/>
      </c>
      <c r="BG1139" s="398" t="str">
        <f>IF(日報入力!G1139,日報入力!K1139*日報入力!D1139*日報入力!BC1139,"")</f>
        <v/>
      </c>
    </row>
    <row r="1140" spans="1:59" ht="20.25" hidden="1" customHeight="1" x14ac:dyDescent="0.15">
      <c r="A1140" s="302" t="str">
        <f>IF(日報入力!G1140="","",日報入力!G1140)</f>
        <v/>
      </c>
      <c r="B1140" s="291" t="str">
        <f>IF(日報入力!G1140="","",日報入力!H1140)</f>
        <v/>
      </c>
      <c r="C1140" s="291" t="str">
        <f>IF(日報入力!G1140="","",日報入力!I1140)</f>
        <v/>
      </c>
      <c r="D1140" s="291" t="str">
        <f>IF(日報入力!G1140="","",日報入力!J1140)</f>
        <v/>
      </c>
      <c r="E1140" s="291" t="str">
        <f>IF(日報入力!G1140="","",日報入力!K1140)</f>
        <v/>
      </c>
      <c r="F1140" s="291" t="str">
        <f>IF(日報入力!G1140="","",日報入力!L1140)</f>
        <v/>
      </c>
      <c r="G1140" s="291" t="str">
        <f>IF(日報入力!G1140="","",日報入力!L1140-日報入力!O1140-日報入力!P1140-日報入力!Q1140-日報入力!R1140-日報入力!S1140-日報入力!T1140-日報入力!U1140-日報入力!V1140-日報入力!W1140-日報入力!X1140-日報入力!Y1140-日報入力!Z1140)</f>
        <v/>
      </c>
      <c r="H1140" s="291" t="str">
        <f>IF(日報入力!G1140="","",IF(日報入力!M1140&gt;=0,日報入力!M1140*F1140,F1140))</f>
        <v/>
      </c>
      <c r="I1140" s="291" t="str">
        <f>IF(日報入力!G1140="","",日報入力!O1140)</f>
        <v/>
      </c>
      <c r="J1140" s="291" t="str">
        <f>IF(日報入力!G1140="","",日報入力!P1140)</f>
        <v/>
      </c>
      <c r="K1140" s="291" t="str">
        <f>IF(日報入力!G1140="","",日報入力!Q1140)</f>
        <v/>
      </c>
      <c r="L1140" s="291" t="str">
        <f>IF(日報入力!G1140="","",日報入力!R1140)</f>
        <v/>
      </c>
      <c r="M1140" s="291" t="str">
        <f>IF(日報入力!G1140="","",日報入力!S1140)</f>
        <v/>
      </c>
      <c r="N1140" s="291" t="str">
        <f>IF(日報入力!G1140="","",日報入力!T1140)</f>
        <v/>
      </c>
      <c r="O1140" s="291" t="str">
        <f>IF(日報入力!G1140="","",日報入力!U1140)</f>
        <v/>
      </c>
      <c r="P1140" s="291" t="str">
        <f>IF(日報入力!G1140="","",日報入力!V1140)</f>
        <v/>
      </c>
      <c r="Q1140" s="291" t="str">
        <f>IF(日報入力!G1140="","",日報入力!W1140)</f>
        <v/>
      </c>
      <c r="R1140" s="291" t="str">
        <f>IF(日報入力!G1140="","",日報入力!X1140)</f>
        <v/>
      </c>
      <c r="S1140" s="291" t="str">
        <f>IF(日報入力!G1140="","",日報入力!Y1140)</f>
        <v/>
      </c>
      <c r="T1140" s="291" t="str">
        <f>IF(日報入力!G1140="","",日報入力!Z1140)</f>
        <v/>
      </c>
      <c r="U1140" s="291" t="str">
        <f>IF(日報入力!G1140="","",日報入力!AA1140)</f>
        <v/>
      </c>
      <c r="V1140" s="378" t="str">
        <f>IF(日報入力!G1140="","",日報入力!AB1140)</f>
        <v/>
      </c>
      <c r="W1140" s="291" t="str">
        <f>IF(日報入力!G1140="","",日報入力!AC1140)</f>
        <v/>
      </c>
      <c r="X1140" s="291" t="str">
        <f>IF(日報入力!G1140="","",日報入力!AD1140)</f>
        <v/>
      </c>
      <c r="Y1140" s="291" t="str">
        <f>IF(日報入力!G1140="","",日報入力!AE1140)</f>
        <v/>
      </c>
      <c r="Z1140" s="291" t="str">
        <f>IF(日報入力!G1140="","",日報入力!AF1140)</f>
        <v/>
      </c>
      <c r="AA1140" s="291" t="str">
        <f>IF(日報入力!G1140="","",日報入力!AG1140)</f>
        <v/>
      </c>
      <c r="AB1140" s="291" t="str">
        <f>IF(日報入力!G1140="","",日報入力!AH1140)</f>
        <v/>
      </c>
      <c r="AC1140" s="291" t="str">
        <f>IF(日報入力!G1140="","",日報入力!AI1140)</f>
        <v/>
      </c>
      <c r="AD1140" s="291" t="str">
        <f>IF(日報入力!G1140="","",日報入力!AJ1140)</f>
        <v/>
      </c>
      <c r="AE1140" s="292" t="str">
        <f>IF(日報入力!G1140="","",日報入力!E1140)</f>
        <v/>
      </c>
      <c r="AF1140" s="293" t="str">
        <f>IF(日報入力!G1140="","",日報入力!AK1140)</f>
        <v/>
      </c>
      <c r="AG1140" s="293" t="str">
        <f>IF(日報入力!G1140="","",日報入力!AL1140)</f>
        <v/>
      </c>
      <c r="AH1140" s="293" t="str">
        <f>IF(日報入力!G1140="","",日報入力!AM1140)</f>
        <v/>
      </c>
      <c r="AI1140" s="294" t="str">
        <f>IF(日報入力!G1140&gt;0,日報入力!D1140*日報入力!K1140*日報入力!AL1140,"")</f>
        <v/>
      </c>
      <c r="AJ1140" s="294" t="str">
        <f>IF(日報入力!G1140&gt;0,日報入力!E1140*日報入力!AL1140,"")</f>
        <v/>
      </c>
      <c r="AK1140" s="294" t="str">
        <f>IF(日報入力!G1140&gt;0,AI1140-AJ1140,"")</f>
        <v/>
      </c>
      <c r="AL1140" s="292" t="str">
        <f>IF(日報入力!G1140&gt;0,日報入力!E1140*日報入力!AM1140,"")</f>
        <v/>
      </c>
      <c r="AM1140" s="292" t="str">
        <f>IF(日報入力!G1140&gt;0,日報入力!AB1140*日報入力!AM1140,"")</f>
        <v/>
      </c>
      <c r="AN1140" s="68" t="str">
        <f>IF(日報入力!G1140&gt;0,日報入力!C1140,"")</f>
        <v/>
      </c>
      <c r="AO1140" s="68" t="str">
        <f>日報入力!B1140</f>
        <v/>
      </c>
      <c r="AP1140" s="68" t="str">
        <f>IF(日報入力!AQ1140,日報入力!BA1140,"")</f>
        <v/>
      </c>
      <c r="AQ1140" s="68" t="str">
        <f>IF(日報入力!AR1140,日報入力!BB1140,"")</f>
        <v/>
      </c>
      <c r="AR1140" s="68" t="str">
        <f>IF(日報入力!AS1140,"N勤","")</f>
        <v/>
      </c>
      <c r="AS1140" s="295" t="e">
        <f t="shared" si="71"/>
        <v>#VALUE!</v>
      </c>
      <c r="AT1140" s="439" t="str">
        <f>日報入力!AY1140</f>
        <v/>
      </c>
      <c r="AU1140" s="518" t="str">
        <f>IF(日報入力!G1140,G1140*60/E1140,"")</f>
        <v/>
      </c>
      <c r="AV1140" s="528" t="str">
        <f>IF(日報入力!AT1140,日報入力!AT1140,"")</f>
        <v/>
      </c>
      <c r="AW1140" s="529" t="str">
        <f>IF(日報入力!AT1140,AE1140/日報入力!AT1140,"")</f>
        <v/>
      </c>
      <c r="AX1140" s="530" t="e">
        <f>IF(1&lt;日報集計!AT1140,AT1140/(((F1140-I1140-J1140-N1140-O1140)*60)/(E1140)),"")</f>
        <v>#VALUE!</v>
      </c>
      <c r="AY1140" s="664" t="str">
        <f>IF(日報入力!H1140,AT1140/(((F1140-J1140)*60)/E1140),"")</f>
        <v/>
      </c>
      <c r="AZ1140" s="664" t="str">
        <f>IF(日報入力!I1140,AT1140/((G1140*60)/E1140),"")</f>
        <v/>
      </c>
      <c r="BA1140" s="296" t="str">
        <f>IF(日報入力!G1140,G1140/F1140,"")</f>
        <v/>
      </c>
      <c r="BB1140" s="386" t="e">
        <f t="shared" si="72"/>
        <v>#VALUE!</v>
      </c>
      <c r="BC1140" s="386" t="e">
        <f t="shared" si="73"/>
        <v>#VALUE!</v>
      </c>
      <c r="BD1140" s="80">
        <f>日報入力!AU1140</f>
        <v>0</v>
      </c>
      <c r="BE1140" s="534" t="str">
        <f>IF(日報入力!AV1140,日報入力!AV1140,"")</f>
        <v/>
      </c>
      <c r="BF1140" s="534" t="str">
        <f>IF(日報入力!AW1140,日報入力!AW1140,"")</f>
        <v/>
      </c>
      <c r="BG1140" s="398" t="str">
        <f>IF(日報入力!G1140,日報入力!K1140*日報入力!D1140*日報入力!BC1140,"")</f>
        <v/>
      </c>
    </row>
    <row r="1141" spans="1:59" ht="20.25" hidden="1" customHeight="1" x14ac:dyDescent="0.15">
      <c r="A1141" s="302" t="str">
        <f>IF(日報入力!G1141="","",日報入力!G1141)</f>
        <v/>
      </c>
      <c r="B1141" s="291" t="str">
        <f>IF(日報入力!G1141="","",日報入力!H1141)</f>
        <v/>
      </c>
      <c r="C1141" s="291" t="str">
        <f>IF(日報入力!G1141="","",日報入力!I1141)</f>
        <v/>
      </c>
      <c r="D1141" s="291" t="str">
        <f>IF(日報入力!G1141="","",日報入力!J1141)</f>
        <v/>
      </c>
      <c r="E1141" s="291" t="str">
        <f>IF(日報入力!G1141="","",日報入力!K1141)</f>
        <v/>
      </c>
      <c r="F1141" s="291" t="str">
        <f>IF(日報入力!G1141="","",日報入力!L1141)</f>
        <v/>
      </c>
      <c r="G1141" s="291" t="str">
        <f>IF(日報入力!G1141="","",日報入力!L1141-日報入力!O1141-日報入力!P1141-日報入力!Q1141-日報入力!R1141-日報入力!S1141-日報入力!T1141-日報入力!U1141-日報入力!V1141-日報入力!W1141-日報入力!X1141-日報入力!Y1141-日報入力!Z1141)</f>
        <v/>
      </c>
      <c r="H1141" s="291" t="str">
        <f>IF(日報入力!G1141="","",IF(日報入力!M1141&gt;=0,日報入力!M1141*F1141,F1141))</f>
        <v/>
      </c>
      <c r="I1141" s="291" t="str">
        <f>IF(日報入力!G1141="","",日報入力!O1141)</f>
        <v/>
      </c>
      <c r="J1141" s="291" t="str">
        <f>IF(日報入力!G1141="","",日報入力!P1141)</f>
        <v/>
      </c>
      <c r="K1141" s="291" t="str">
        <f>IF(日報入力!G1141="","",日報入力!Q1141)</f>
        <v/>
      </c>
      <c r="L1141" s="291" t="str">
        <f>IF(日報入力!G1141="","",日報入力!R1141)</f>
        <v/>
      </c>
      <c r="M1141" s="291" t="str">
        <f>IF(日報入力!G1141="","",日報入力!S1141)</f>
        <v/>
      </c>
      <c r="N1141" s="291" t="str">
        <f>IF(日報入力!G1141="","",日報入力!T1141)</f>
        <v/>
      </c>
      <c r="O1141" s="291" t="str">
        <f>IF(日報入力!G1141="","",日報入力!U1141)</f>
        <v/>
      </c>
      <c r="P1141" s="291" t="str">
        <f>IF(日報入力!G1141="","",日報入力!V1141)</f>
        <v/>
      </c>
      <c r="Q1141" s="291" t="str">
        <f>IF(日報入力!G1141="","",日報入力!W1141)</f>
        <v/>
      </c>
      <c r="R1141" s="291" t="str">
        <f>IF(日報入力!G1141="","",日報入力!X1141)</f>
        <v/>
      </c>
      <c r="S1141" s="291" t="str">
        <f>IF(日報入力!G1141="","",日報入力!Y1141)</f>
        <v/>
      </c>
      <c r="T1141" s="291" t="str">
        <f>IF(日報入力!G1141="","",日報入力!Z1141)</f>
        <v/>
      </c>
      <c r="U1141" s="291" t="str">
        <f>IF(日報入力!G1141="","",日報入力!AA1141)</f>
        <v/>
      </c>
      <c r="V1141" s="378" t="str">
        <f>IF(日報入力!G1141="","",日報入力!AB1141)</f>
        <v/>
      </c>
      <c r="W1141" s="291" t="str">
        <f>IF(日報入力!G1141="","",日報入力!AC1141)</f>
        <v/>
      </c>
      <c r="X1141" s="291" t="str">
        <f>IF(日報入力!G1141="","",日報入力!AD1141)</f>
        <v/>
      </c>
      <c r="Y1141" s="291" t="str">
        <f>IF(日報入力!G1141="","",日報入力!AE1141)</f>
        <v/>
      </c>
      <c r="Z1141" s="291" t="str">
        <f>IF(日報入力!G1141="","",日報入力!AF1141)</f>
        <v/>
      </c>
      <c r="AA1141" s="291" t="str">
        <f>IF(日報入力!G1141="","",日報入力!AG1141)</f>
        <v/>
      </c>
      <c r="AB1141" s="291" t="str">
        <f>IF(日報入力!G1141="","",日報入力!AH1141)</f>
        <v/>
      </c>
      <c r="AC1141" s="291" t="str">
        <f>IF(日報入力!G1141="","",日報入力!AI1141)</f>
        <v/>
      </c>
      <c r="AD1141" s="291" t="str">
        <f>IF(日報入力!G1141="","",日報入力!AJ1141)</f>
        <v/>
      </c>
      <c r="AE1141" s="292" t="str">
        <f>IF(日報入力!G1141="","",日報入力!E1141)</f>
        <v/>
      </c>
      <c r="AF1141" s="293" t="str">
        <f>IF(日報入力!G1141="","",日報入力!AK1141)</f>
        <v/>
      </c>
      <c r="AG1141" s="293" t="str">
        <f>IF(日報入力!G1141="","",日報入力!AL1141)</f>
        <v/>
      </c>
      <c r="AH1141" s="293" t="str">
        <f>IF(日報入力!G1141="","",日報入力!AM1141)</f>
        <v/>
      </c>
      <c r="AI1141" s="294" t="str">
        <f>IF(日報入力!G1141&gt;0,日報入力!D1141*日報入力!K1141*日報入力!AL1141,"")</f>
        <v/>
      </c>
      <c r="AJ1141" s="294" t="str">
        <f>IF(日報入力!G1141&gt;0,日報入力!E1141*日報入力!AL1141,"")</f>
        <v/>
      </c>
      <c r="AK1141" s="294" t="str">
        <f>IF(日報入力!G1141&gt;0,AI1141-AJ1141,"")</f>
        <v/>
      </c>
      <c r="AL1141" s="292" t="str">
        <f>IF(日報入力!G1141&gt;0,日報入力!E1141*日報入力!AM1141,"")</f>
        <v/>
      </c>
      <c r="AM1141" s="292" t="str">
        <f>IF(日報入力!G1141&gt;0,日報入力!AB1141*日報入力!AM1141,"")</f>
        <v/>
      </c>
      <c r="AN1141" s="68" t="str">
        <f>IF(日報入力!G1141&gt;0,日報入力!C1141,"")</f>
        <v/>
      </c>
      <c r="AO1141" s="68" t="str">
        <f>日報入力!B1141</f>
        <v/>
      </c>
      <c r="AP1141" s="68" t="str">
        <f>IF(日報入力!AQ1141,日報入力!BA1141,"")</f>
        <v/>
      </c>
      <c r="AQ1141" s="68" t="str">
        <f>IF(日報入力!AR1141,日報入力!BB1141,"")</f>
        <v/>
      </c>
      <c r="AR1141" s="68" t="str">
        <f>IF(日報入力!AS1141,"N勤","")</f>
        <v/>
      </c>
      <c r="AS1141" s="295" t="e">
        <f t="shared" si="71"/>
        <v>#VALUE!</v>
      </c>
      <c r="AT1141" s="439" t="str">
        <f>日報入力!AY1141</f>
        <v/>
      </c>
      <c r="AU1141" s="518" t="str">
        <f>IF(日報入力!G1141,G1141*60/E1141,"")</f>
        <v/>
      </c>
      <c r="AV1141" s="528" t="str">
        <f>IF(日報入力!AT1141,日報入力!AT1141,"")</f>
        <v/>
      </c>
      <c r="AW1141" s="529" t="str">
        <f>IF(日報入力!AT1141,AE1141/日報入力!AT1141,"")</f>
        <v/>
      </c>
      <c r="AX1141" s="530" t="e">
        <f>IF(1&lt;日報集計!AT1141,AT1141/(((F1141-I1141-J1141-N1141-O1141)*60)/(E1141)),"")</f>
        <v>#VALUE!</v>
      </c>
      <c r="AY1141" s="664" t="str">
        <f>IF(日報入力!H1141,AT1141/(((F1141-J1141)*60)/E1141),"")</f>
        <v/>
      </c>
      <c r="AZ1141" s="664" t="str">
        <f>IF(日報入力!I1141,AT1141/((G1141*60)/E1141),"")</f>
        <v/>
      </c>
      <c r="BA1141" s="296" t="str">
        <f>IF(日報入力!G1141,G1141/F1141,"")</f>
        <v/>
      </c>
      <c r="BB1141" s="386" t="e">
        <f t="shared" si="72"/>
        <v>#VALUE!</v>
      </c>
      <c r="BC1141" s="386" t="e">
        <f t="shared" si="73"/>
        <v>#VALUE!</v>
      </c>
      <c r="BD1141" s="80">
        <f>日報入力!AU1141</f>
        <v>0</v>
      </c>
      <c r="BE1141" s="534" t="str">
        <f>IF(日報入力!AV1141,日報入力!AV1141,"")</f>
        <v/>
      </c>
      <c r="BF1141" s="534" t="str">
        <f>IF(日報入力!AW1141,日報入力!AW1141,"")</f>
        <v/>
      </c>
      <c r="BG1141" s="398" t="str">
        <f>IF(日報入力!G1141,日報入力!K1141*日報入力!D1141*日報入力!BC1141,"")</f>
        <v/>
      </c>
    </row>
    <row r="1142" spans="1:59" ht="20.25" hidden="1" customHeight="1" x14ac:dyDescent="0.15">
      <c r="A1142" s="302" t="str">
        <f>IF(日報入力!G1142="","",日報入力!G1142)</f>
        <v/>
      </c>
      <c r="B1142" s="291" t="str">
        <f>IF(日報入力!G1142="","",日報入力!H1142)</f>
        <v/>
      </c>
      <c r="C1142" s="291" t="str">
        <f>IF(日報入力!G1142="","",日報入力!I1142)</f>
        <v/>
      </c>
      <c r="D1142" s="291" t="str">
        <f>IF(日報入力!G1142="","",日報入力!J1142)</f>
        <v/>
      </c>
      <c r="E1142" s="291" t="str">
        <f>IF(日報入力!G1142="","",日報入力!K1142)</f>
        <v/>
      </c>
      <c r="F1142" s="291" t="str">
        <f>IF(日報入力!G1142="","",日報入力!L1142)</f>
        <v/>
      </c>
      <c r="G1142" s="291" t="str">
        <f>IF(日報入力!G1142="","",日報入力!L1142-日報入力!O1142-日報入力!P1142-日報入力!Q1142-日報入力!R1142-日報入力!S1142-日報入力!T1142-日報入力!U1142-日報入力!V1142-日報入力!W1142-日報入力!X1142-日報入力!Y1142-日報入力!Z1142)</f>
        <v/>
      </c>
      <c r="H1142" s="291" t="str">
        <f>IF(日報入力!G1142="","",IF(日報入力!M1142&gt;=0,日報入力!M1142*F1142,F1142))</f>
        <v/>
      </c>
      <c r="I1142" s="291" t="str">
        <f>IF(日報入力!G1142="","",日報入力!O1142)</f>
        <v/>
      </c>
      <c r="J1142" s="291" t="str">
        <f>IF(日報入力!G1142="","",日報入力!P1142)</f>
        <v/>
      </c>
      <c r="K1142" s="291" t="str">
        <f>IF(日報入力!G1142="","",日報入力!Q1142)</f>
        <v/>
      </c>
      <c r="L1142" s="291" t="str">
        <f>IF(日報入力!G1142="","",日報入力!R1142)</f>
        <v/>
      </c>
      <c r="M1142" s="291" t="str">
        <f>IF(日報入力!G1142="","",日報入力!S1142)</f>
        <v/>
      </c>
      <c r="N1142" s="291" t="str">
        <f>IF(日報入力!G1142="","",日報入力!T1142)</f>
        <v/>
      </c>
      <c r="O1142" s="291" t="str">
        <f>IF(日報入力!G1142="","",日報入力!U1142)</f>
        <v/>
      </c>
      <c r="P1142" s="291" t="str">
        <f>IF(日報入力!G1142="","",日報入力!V1142)</f>
        <v/>
      </c>
      <c r="Q1142" s="291" t="str">
        <f>IF(日報入力!G1142="","",日報入力!W1142)</f>
        <v/>
      </c>
      <c r="R1142" s="291" t="str">
        <f>IF(日報入力!G1142="","",日報入力!X1142)</f>
        <v/>
      </c>
      <c r="S1142" s="291" t="str">
        <f>IF(日報入力!G1142="","",日報入力!Y1142)</f>
        <v/>
      </c>
      <c r="T1142" s="291" t="str">
        <f>IF(日報入力!G1142="","",日報入力!Z1142)</f>
        <v/>
      </c>
      <c r="U1142" s="291" t="str">
        <f>IF(日報入力!G1142="","",日報入力!AA1142)</f>
        <v/>
      </c>
      <c r="V1142" s="378" t="str">
        <f>IF(日報入力!G1142="","",日報入力!AB1142)</f>
        <v/>
      </c>
      <c r="W1142" s="291" t="str">
        <f>IF(日報入力!G1142="","",日報入力!AC1142)</f>
        <v/>
      </c>
      <c r="X1142" s="291" t="str">
        <f>IF(日報入力!G1142="","",日報入力!AD1142)</f>
        <v/>
      </c>
      <c r="Y1142" s="291" t="str">
        <f>IF(日報入力!G1142="","",日報入力!AE1142)</f>
        <v/>
      </c>
      <c r="Z1142" s="291" t="str">
        <f>IF(日報入力!G1142="","",日報入力!AF1142)</f>
        <v/>
      </c>
      <c r="AA1142" s="291" t="str">
        <f>IF(日報入力!G1142="","",日報入力!AG1142)</f>
        <v/>
      </c>
      <c r="AB1142" s="291" t="str">
        <f>IF(日報入力!G1142="","",日報入力!AH1142)</f>
        <v/>
      </c>
      <c r="AC1142" s="291" t="str">
        <f>IF(日報入力!G1142="","",日報入力!AI1142)</f>
        <v/>
      </c>
      <c r="AD1142" s="291" t="str">
        <f>IF(日報入力!G1142="","",日報入力!AJ1142)</f>
        <v/>
      </c>
      <c r="AE1142" s="292" t="str">
        <f>IF(日報入力!G1142="","",日報入力!E1142)</f>
        <v/>
      </c>
      <c r="AF1142" s="293" t="str">
        <f>IF(日報入力!G1142="","",日報入力!AK1142)</f>
        <v/>
      </c>
      <c r="AG1142" s="293" t="str">
        <f>IF(日報入力!G1142="","",日報入力!AL1142)</f>
        <v/>
      </c>
      <c r="AH1142" s="293" t="str">
        <f>IF(日報入力!G1142="","",日報入力!AM1142)</f>
        <v/>
      </c>
      <c r="AI1142" s="294" t="str">
        <f>IF(日報入力!G1142&gt;0,日報入力!D1142*日報入力!K1142*日報入力!AL1142,"")</f>
        <v/>
      </c>
      <c r="AJ1142" s="294" t="str">
        <f>IF(日報入力!G1142&gt;0,日報入力!E1142*日報入力!AL1142,"")</f>
        <v/>
      </c>
      <c r="AK1142" s="294" t="str">
        <f>IF(日報入力!G1142&gt;0,AI1142-AJ1142,"")</f>
        <v/>
      </c>
      <c r="AL1142" s="292" t="str">
        <f>IF(日報入力!G1142&gt;0,日報入力!E1142*日報入力!AM1142,"")</f>
        <v/>
      </c>
      <c r="AM1142" s="292" t="str">
        <f>IF(日報入力!G1142&gt;0,日報入力!AB1142*日報入力!AM1142,"")</f>
        <v/>
      </c>
      <c r="AN1142" s="68" t="str">
        <f>IF(日報入力!G1142&gt;0,日報入力!C1142,"")</f>
        <v/>
      </c>
      <c r="AO1142" s="68" t="str">
        <f>日報入力!B1142</f>
        <v/>
      </c>
      <c r="AP1142" s="68" t="str">
        <f>IF(日報入力!AQ1142,日報入力!BA1142,"")</f>
        <v/>
      </c>
      <c r="AQ1142" s="68" t="str">
        <f>IF(日報入力!AR1142,日報入力!BB1142,"")</f>
        <v/>
      </c>
      <c r="AR1142" s="68" t="str">
        <f>IF(日報入力!AS1142,"N勤","")</f>
        <v/>
      </c>
      <c r="AS1142" s="295" t="e">
        <f t="shared" si="71"/>
        <v>#VALUE!</v>
      </c>
      <c r="AT1142" s="439" t="str">
        <f>日報入力!AY1142</f>
        <v/>
      </c>
      <c r="AU1142" s="518" t="str">
        <f>IF(日報入力!G1142,G1142*60/E1142,"")</f>
        <v/>
      </c>
      <c r="AV1142" s="528" t="str">
        <f>IF(日報入力!AT1142,日報入力!AT1142,"")</f>
        <v/>
      </c>
      <c r="AW1142" s="529" t="str">
        <f>IF(日報入力!AT1142,AE1142/日報入力!AT1142,"")</f>
        <v/>
      </c>
      <c r="AX1142" s="530" t="e">
        <f>IF(1&lt;日報集計!AT1142,AT1142/(((F1142-I1142-J1142-N1142-O1142)*60)/(E1142)),"")</f>
        <v>#VALUE!</v>
      </c>
      <c r="AY1142" s="664" t="str">
        <f>IF(日報入力!H1142,AT1142/(((F1142-J1142)*60)/E1142),"")</f>
        <v/>
      </c>
      <c r="AZ1142" s="664" t="str">
        <f>IF(日報入力!I1142,AT1142/((G1142*60)/E1142),"")</f>
        <v/>
      </c>
      <c r="BA1142" s="296" t="str">
        <f>IF(日報入力!G1142,G1142/F1142,"")</f>
        <v/>
      </c>
      <c r="BB1142" s="386" t="e">
        <f t="shared" si="72"/>
        <v>#VALUE!</v>
      </c>
      <c r="BC1142" s="386" t="e">
        <f t="shared" si="73"/>
        <v>#VALUE!</v>
      </c>
      <c r="BD1142" s="80">
        <f>日報入力!AU1142</f>
        <v>0</v>
      </c>
      <c r="BE1142" s="534" t="str">
        <f>IF(日報入力!AV1142,日報入力!AV1142,"")</f>
        <v/>
      </c>
      <c r="BF1142" s="534" t="str">
        <f>IF(日報入力!AW1142,日報入力!AW1142,"")</f>
        <v/>
      </c>
      <c r="BG1142" s="398" t="str">
        <f>IF(日報入力!G1142,日報入力!K1142*日報入力!D1142*日報入力!BC1142,"")</f>
        <v/>
      </c>
    </row>
    <row r="1143" spans="1:59" ht="20.25" hidden="1" customHeight="1" x14ac:dyDescent="0.15">
      <c r="A1143" s="302" t="str">
        <f>IF(日報入力!G1143="","",日報入力!G1143)</f>
        <v/>
      </c>
      <c r="B1143" s="291" t="str">
        <f>IF(日報入力!G1143="","",日報入力!H1143)</f>
        <v/>
      </c>
      <c r="C1143" s="291" t="str">
        <f>IF(日報入力!G1143="","",日報入力!I1143)</f>
        <v/>
      </c>
      <c r="D1143" s="291" t="str">
        <f>IF(日報入力!G1143="","",日報入力!J1143)</f>
        <v/>
      </c>
      <c r="E1143" s="291" t="str">
        <f>IF(日報入力!G1143="","",日報入力!K1143)</f>
        <v/>
      </c>
      <c r="F1143" s="291" t="str">
        <f>IF(日報入力!G1143="","",日報入力!L1143)</f>
        <v/>
      </c>
      <c r="G1143" s="291" t="str">
        <f>IF(日報入力!G1143="","",日報入力!L1143-日報入力!O1143-日報入力!P1143-日報入力!Q1143-日報入力!R1143-日報入力!S1143-日報入力!T1143-日報入力!U1143-日報入力!V1143-日報入力!W1143-日報入力!X1143-日報入力!Y1143-日報入力!Z1143)</f>
        <v/>
      </c>
      <c r="H1143" s="291" t="str">
        <f>IF(日報入力!G1143="","",IF(日報入力!M1143&gt;=0,日報入力!M1143*F1143,F1143))</f>
        <v/>
      </c>
      <c r="I1143" s="291" t="str">
        <f>IF(日報入力!G1143="","",日報入力!O1143)</f>
        <v/>
      </c>
      <c r="J1143" s="291" t="str">
        <f>IF(日報入力!G1143="","",日報入力!P1143)</f>
        <v/>
      </c>
      <c r="K1143" s="291" t="str">
        <f>IF(日報入力!G1143="","",日報入力!Q1143)</f>
        <v/>
      </c>
      <c r="L1143" s="291" t="str">
        <f>IF(日報入力!G1143="","",日報入力!R1143)</f>
        <v/>
      </c>
      <c r="M1143" s="291" t="str">
        <f>IF(日報入力!G1143="","",日報入力!S1143)</f>
        <v/>
      </c>
      <c r="N1143" s="291" t="str">
        <f>IF(日報入力!G1143="","",日報入力!T1143)</f>
        <v/>
      </c>
      <c r="O1143" s="291" t="str">
        <f>IF(日報入力!G1143="","",日報入力!U1143)</f>
        <v/>
      </c>
      <c r="P1143" s="291" t="str">
        <f>IF(日報入力!G1143="","",日報入力!V1143)</f>
        <v/>
      </c>
      <c r="Q1143" s="291" t="str">
        <f>IF(日報入力!G1143="","",日報入力!W1143)</f>
        <v/>
      </c>
      <c r="R1143" s="291" t="str">
        <f>IF(日報入力!G1143="","",日報入力!X1143)</f>
        <v/>
      </c>
      <c r="S1143" s="291" t="str">
        <f>IF(日報入力!G1143="","",日報入力!Y1143)</f>
        <v/>
      </c>
      <c r="T1143" s="291" t="str">
        <f>IF(日報入力!G1143="","",日報入力!Z1143)</f>
        <v/>
      </c>
      <c r="U1143" s="291" t="str">
        <f>IF(日報入力!G1143="","",日報入力!AA1143)</f>
        <v/>
      </c>
      <c r="V1143" s="378" t="str">
        <f>IF(日報入力!G1143="","",日報入力!AB1143)</f>
        <v/>
      </c>
      <c r="W1143" s="291" t="str">
        <f>IF(日報入力!G1143="","",日報入力!AC1143)</f>
        <v/>
      </c>
      <c r="X1143" s="291" t="str">
        <f>IF(日報入力!G1143="","",日報入力!AD1143)</f>
        <v/>
      </c>
      <c r="Y1143" s="291" t="str">
        <f>IF(日報入力!G1143="","",日報入力!AE1143)</f>
        <v/>
      </c>
      <c r="Z1143" s="291" t="str">
        <f>IF(日報入力!G1143="","",日報入力!AF1143)</f>
        <v/>
      </c>
      <c r="AA1143" s="291" t="str">
        <f>IF(日報入力!G1143="","",日報入力!AG1143)</f>
        <v/>
      </c>
      <c r="AB1143" s="291" t="str">
        <f>IF(日報入力!G1143="","",日報入力!AH1143)</f>
        <v/>
      </c>
      <c r="AC1143" s="291" t="str">
        <f>IF(日報入力!G1143="","",日報入力!AI1143)</f>
        <v/>
      </c>
      <c r="AD1143" s="291" t="str">
        <f>IF(日報入力!G1143="","",日報入力!AJ1143)</f>
        <v/>
      </c>
      <c r="AE1143" s="292" t="str">
        <f>IF(日報入力!G1143="","",日報入力!E1143)</f>
        <v/>
      </c>
      <c r="AF1143" s="293" t="str">
        <f>IF(日報入力!G1143="","",日報入力!AK1143)</f>
        <v/>
      </c>
      <c r="AG1143" s="293" t="str">
        <f>IF(日報入力!G1143="","",日報入力!AL1143)</f>
        <v/>
      </c>
      <c r="AH1143" s="293" t="str">
        <f>IF(日報入力!G1143="","",日報入力!AM1143)</f>
        <v/>
      </c>
      <c r="AI1143" s="294" t="str">
        <f>IF(日報入力!G1143&gt;0,日報入力!D1143*日報入力!K1143*日報入力!AL1143,"")</f>
        <v/>
      </c>
      <c r="AJ1143" s="294" t="str">
        <f>IF(日報入力!G1143&gt;0,日報入力!E1143*日報入力!AL1143,"")</f>
        <v/>
      </c>
      <c r="AK1143" s="294" t="str">
        <f>IF(日報入力!G1143&gt;0,AI1143-AJ1143,"")</f>
        <v/>
      </c>
      <c r="AL1143" s="292" t="str">
        <f>IF(日報入力!G1143&gt;0,日報入力!E1143*日報入力!AM1143,"")</f>
        <v/>
      </c>
      <c r="AM1143" s="292" t="str">
        <f>IF(日報入力!G1143&gt;0,日報入力!AB1143*日報入力!AM1143,"")</f>
        <v/>
      </c>
      <c r="AN1143" s="68" t="str">
        <f>IF(日報入力!G1143&gt;0,日報入力!C1143,"")</f>
        <v/>
      </c>
      <c r="AO1143" s="68" t="str">
        <f>日報入力!B1143</f>
        <v/>
      </c>
      <c r="AP1143" s="68" t="str">
        <f>IF(日報入力!AQ1143,日報入力!BA1143,"")</f>
        <v/>
      </c>
      <c r="AQ1143" s="68" t="str">
        <f>IF(日報入力!AR1143,日報入力!BB1143,"")</f>
        <v/>
      </c>
      <c r="AR1143" s="68" t="str">
        <f>IF(日報入力!AS1143,"N勤","")</f>
        <v/>
      </c>
      <c r="AS1143" s="295" t="e">
        <f t="shared" si="71"/>
        <v>#VALUE!</v>
      </c>
      <c r="AT1143" s="439" t="str">
        <f>日報入力!AY1143</f>
        <v/>
      </c>
      <c r="AU1143" s="518" t="str">
        <f>IF(日報入力!G1143,G1143*60/E1143,"")</f>
        <v/>
      </c>
      <c r="AV1143" s="528" t="str">
        <f>IF(日報入力!AT1143,日報入力!AT1143,"")</f>
        <v/>
      </c>
      <c r="AW1143" s="529" t="str">
        <f>IF(日報入力!AT1143,AE1143/日報入力!AT1143,"")</f>
        <v/>
      </c>
      <c r="AX1143" s="530" t="e">
        <f>IF(1&lt;日報集計!AT1143,AT1143/(((F1143-I1143-J1143-N1143-O1143)*60)/(E1143)),"")</f>
        <v>#VALUE!</v>
      </c>
      <c r="AY1143" s="664" t="str">
        <f>IF(日報入力!H1143,AT1143/(((F1143-J1143)*60)/E1143),"")</f>
        <v/>
      </c>
      <c r="AZ1143" s="664" t="str">
        <f>IF(日報入力!I1143,AT1143/((G1143*60)/E1143),"")</f>
        <v/>
      </c>
      <c r="BA1143" s="296" t="str">
        <f>IF(日報入力!G1143,G1143/F1143,"")</f>
        <v/>
      </c>
      <c r="BB1143" s="386" t="e">
        <f t="shared" si="72"/>
        <v>#VALUE!</v>
      </c>
      <c r="BC1143" s="386" t="e">
        <f t="shared" si="73"/>
        <v>#VALUE!</v>
      </c>
      <c r="BD1143" s="80">
        <f>日報入力!AU1143</f>
        <v>0</v>
      </c>
      <c r="BE1143" s="534" t="str">
        <f>IF(日報入力!AV1143,日報入力!AV1143,"")</f>
        <v/>
      </c>
      <c r="BF1143" s="534" t="str">
        <f>IF(日報入力!AW1143,日報入力!AW1143,"")</f>
        <v/>
      </c>
      <c r="BG1143" s="398" t="str">
        <f>IF(日報入力!G1143,日報入力!K1143*日報入力!D1143*日報入力!BC1143,"")</f>
        <v/>
      </c>
    </row>
    <row r="1144" spans="1:59" ht="20.25" hidden="1" customHeight="1" x14ac:dyDescent="0.15">
      <c r="A1144" s="302" t="str">
        <f>IF(日報入力!G1144="","",日報入力!G1144)</f>
        <v/>
      </c>
      <c r="B1144" s="291" t="str">
        <f>IF(日報入力!G1144="","",日報入力!H1144)</f>
        <v/>
      </c>
      <c r="C1144" s="291" t="str">
        <f>IF(日報入力!G1144="","",日報入力!I1144)</f>
        <v/>
      </c>
      <c r="D1144" s="291" t="str">
        <f>IF(日報入力!G1144="","",日報入力!J1144)</f>
        <v/>
      </c>
      <c r="E1144" s="291" t="str">
        <f>IF(日報入力!G1144="","",日報入力!K1144)</f>
        <v/>
      </c>
      <c r="F1144" s="291" t="str">
        <f>IF(日報入力!G1144="","",日報入力!L1144)</f>
        <v/>
      </c>
      <c r="G1144" s="291" t="str">
        <f>IF(日報入力!G1144="","",日報入力!L1144-日報入力!O1144-日報入力!P1144-日報入力!Q1144-日報入力!R1144-日報入力!S1144-日報入力!T1144-日報入力!U1144-日報入力!V1144-日報入力!W1144-日報入力!X1144-日報入力!Y1144-日報入力!Z1144)</f>
        <v/>
      </c>
      <c r="H1144" s="291" t="str">
        <f>IF(日報入力!G1144="","",IF(日報入力!M1144&gt;=0,日報入力!M1144*F1144,F1144))</f>
        <v/>
      </c>
      <c r="I1144" s="291" t="str">
        <f>IF(日報入力!G1144="","",日報入力!O1144)</f>
        <v/>
      </c>
      <c r="J1144" s="291" t="str">
        <f>IF(日報入力!G1144="","",日報入力!P1144)</f>
        <v/>
      </c>
      <c r="K1144" s="291" t="str">
        <f>IF(日報入力!G1144="","",日報入力!Q1144)</f>
        <v/>
      </c>
      <c r="L1144" s="291" t="str">
        <f>IF(日報入力!G1144="","",日報入力!R1144)</f>
        <v/>
      </c>
      <c r="M1144" s="291" t="str">
        <f>IF(日報入力!G1144="","",日報入力!S1144)</f>
        <v/>
      </c>
      <c r="N1144" s="291" t="str">
        <f>IF(日報入力!G1144="","",日報入力!T1144)</f>
        <v/>
      </c>
      <c r="O1144" s="291" t="str">
        <f>IF(日報入力!G1144="","",日報入力!U1144)</f>
        <v/>
      </c>
      <c r="P1144" s="291" t="str">
        <f>IF(日報入力!G1144="","",日報入力!V1144)</f>
        <v/>
      </c>
      <c r="Q1144" s="291" t="str">
        <f>IF(日報入力!G1144="","",日報入力!W1144)</f>
        <v/>
      </c>
      <c r="R1144" s="291" t="str">
        <f>IF(日報入力!G1144="","",日報入力!X1144)</f>
        <v/>
      </c>
      <c r="S1144" s="291" t="str">
        <f>IF(日報入力!G1144="","",日報入力!Y1144)</f>
        <v/>
      </c>
      <c r="T1144" s="291" t="str">
        <f>IF(日報入力!G1144="","",日報入力!Z1144)</f>
        <v/>
      </c>
      <c r="U1144" s="291" t="str">
        <f>IF(日報入力!G1144="","",日報入力!AA1144)</f>
        <v/>
      </c>
      <c r="V1144" s="378" t="str">
        <f>IF(日報入力!G1144="","",日報入力!AB1144)</f>
        <v/>
      </c>
      <c r="W1144" s="291" t="str">
        <f>IF(日報入力!G1144="","",日報入力!AC1144)</f>
        <v/>
      </c>
      <c r="X1144" s="291" t="str">
        <f>IF(日報入力!G1144="","",日報入力!AD1144)</f>
        <v/>
      </c>
      <c r="Y1144" s="291" t="str">
        <f>IF(日報入力!G1144="","",日報入力!AE1144)</f>
        <v/>
      </c>
      <c r="Z1144" s="291" t="str">
        <f>IF(日報入力!G1144="","",日報入力!AF1144)</f>
        <v/>
      </c>
      <c r="AA1144" s="291" t="str">
        <f>IF(日報入力!G1144="","",日報入力!AG1144)</f>
        <v/>
      </c>
      <c r="AB1144" s="291" t="str">
        <f>IF(日報入力!G1144="","",日報入力!AH1144)</f>
        <v/>
      </c>
      <c r="AC1144" s="291" t="str">
        <f>IF(日報入力!G1144="","",日報入力!AI1144)</f>
        <v/>
      </c>
      <c r="AD1144" s="291" t="str">
        <f>IF(日報入力!G1144="","",日報入力!AJ1144)</f>
        <v/>
      </c>
      <c r="AE1144" s="292" t="str">
        <f>IF(日報入力!G1144="","",日報入力!E1144)</f>
        <v/>
      </c>
      <c r="AF1144" s="293" t="str">
        <f>IF(日報入力!G1144="","",日報入力!AK1144)</f>
        <v/>
      </c>
      <c r="AG1144" s="293" t="str">
        <f>IF(日報入力!G1144="","",日報入力!AL1144)</f>
        <v/>
      </c>
      <c r="AH1144" s="293" t="str">
        <f>IF(日報入力!G1144="","",日報入力!AM1144)</f>
        <v/>
      </c>
      <c r="AI1144" s="294" t="str">
        <f>IF(日報入力!G1144&gt;0,日報入力!D1144*日報入力!K1144*日報入力!AL1144,"")</f>
        <v/>
      </c>
      <c r="AJ1144" s="294" t="str">
        <f>IF(日報入力!G1144&gt;0,日報入力!E1144*日報入力!AL1144,"")</f>
        <v/>
      </c>
      <c r="AK1144" s="294" t="str">
        <f>IF(日報入力!G1144&gt;0,AI1144-AJ1144,"")</f>
        <v/>
      </c>
      <c r="AL1144" s="292" t="str">
        <f>IF(日報入力!G1144&gt;0,日報入力!E1144*日報入力!AM1144,"")</f>
        <v/>
      </c>
      <c r="AM1144" s="292" t="str">
        <f>IF(日報入力!G1144&gt;0,日報入力!AB1144*日報入力!AM1144,"")</f>
        <v/>
      </c>
      <c r="AN1144" s="68" t="str">
        <f>IF(日報入力!G1144&gt;0,日報入力!C1144,"")</f>
        <v/>
      </c>
      <c r="AO1144" s="68" t="str">
        <f>日報入力!B1144</f>
        <v/>
      </c>
      <c r="AP1144" s="68" t="str">
        <f>IF(日報入力!AQ1144,日報入力!BA1144,"")</f>
        <v/>
      </c>
      <c r="AQ1144" s="68" t="str">
        <f>IF(日報入力!AR1144,日報入力!BB1144,"")</f>
        <v/>
      </c>
      <c r="AR1144" s="68" t="str">
        <f>IF(日報入力!AS1144,"N勤","")</f>
        <v/>
      </c>
      <c r="AS1144" s="295" t="e">
        <f t="shared" si="71"/>
        <v>#VALUE!</v>
      </c>
      <c r="AT1144" s="439" t="str">
        <f>日報入力!AY1144</f>
        <v/>
      </c>
      <c r="AU1144" s="518" t="str">
        <f>IF(日報入力!G1144,G1144*60/E1144,"")</f>
        <v/>
      </c>
      <c r="AV1144" s="528" t="str">
        <f>IF(日報入力!AT1144,日報入力!AT1144,"")</f>
        <v/>
      </c>
      <c r="AW1144" s="529" t="str">
        <f>IF(日報入力!AT1144,AE1144/日報入力!AT1144,"")</f>
        <v/>
      </c>
      <c r="AX1144" s="530" t="e">
        <f>IF(1&lt;日報集計!AT1144,AT1144/(((F1144-I1144-J1144-N1144-O1144)*60)/(E1144)),"")</f>
        <v>#VALUE!</v>
      </c>
      <c r="AY1144" s="664" t="str">
        <f>IF(日報入力!H1144,AT1144/(((F1144-J1144)*60)/E1144),"")</f>
        <v/>
      </c>
      <c r="AZ1144" s="664" t="str">
        <f>IF(日報入力!I1144,AT1144/((G1144*60)/E1144),"")</f>
        <v/>
      </c>
      <c r="BA1144" s="296" t="str">
        <f>IF(日報入力!G1144,G1144/F1144,"")</f>
        <v/>
      </c>
      <c r="BB1144" s="386" t="e">
        <f t="shared" si="72"/>
        <v>#VALUE!</v>
      </c>
      <c r="BC1144" s="386" t="e">
        <f t="shared" si="73"/>
        <v>#VALUE!</v>
      </c>
      <c r="BD1144" s="80">
        <f>日報入力!AU1144</f>
        <v>0</v>
      </c>
      <c r="BE1144" s="534" t="str">
        <f>IF(日報入力!AV1144,日報入力!AV1144,"")</f>
        <v/>
      </c>
      <c r="BF1144" s="534" t="str">
        <f>IF(日報入力!AW1144,日報入力!AW1144,"")</f>
        <v/>
      </c>
      <c r="BG1144" s="398" t="str">
        <f>IF(日報入力!G1144,日報入力!K1144*日報入力!D1144*日報入力!BC1144,"")</f>
        <v/>
      </c>
    </row>
    <row r="1145" spans="1:59" ht="20.25" hidden="1" customHeight="1" x14ac:dyDescent="0.15">
      <c r="A1145" s="302" t="str">
        <f>IF(日報入力!G1145="","",日報入力!G1145)</f>
        <v/>
      </c>
      <c r="B1145" s="291" t="str">
        <f>IF(日報入力!G1145="","",日報入力!H1145)</f>
        <v/>
      </c>
      <c r="C1145" s="291" t="str">
        <f>IF(日報入力!G1145="","",日報入力!I1145)</f>
        <v/>
      </c>
      <c r="D1145" s="291" t="str">
        <f>IF(日報入力!G1145="","",日報入力!J1145)</f>
        <v/>
      </c>
      <c r="E1145" s="291" t="str">
        <f>IF(日報入力!G1145="","",日報入力!K1145)</f>
        <v/>
      </c>
      <c r="F1145" s="291" t="str">
        <f>IF(日報入力!G1145="","",日報入力!L1145)</f>
        <v/>
      </c>
      <c r="G1145" s="291" t="str">
        <f>IF(日報入力!G1145="","",日報入力!L1145-日報入力!O1145-日報入力!P1145-日報入力!Q1145-日報入力!R1145-日報入力!S1145-日報入力!T1145-日報入力!U1145-日報入力!V1145-日報入力!W1145-日報入力!X1145-日報入力!Y1145-日報入力!Z1145)</f>
        <v/>
      </c>
      <c r="H1145" s="291" t="str">
        <f>IF(日報入力!G1145="","",IF(日報入力!M1145&gt;=0,日報入力!M1145*F1145,F1145))</f>
        <v/>
      </c>
      <c r="I1145" s="291" t="str">
        <f>IF(日報入力!G1145="","",日報入力!O1145)</f>
        <v/>
      </c>
      <c r="J1145" s="291" t="str">
        <f>IF(日報入力!G1145="","",日報入力!P1145)</f>
        <v/>
      </c>
      <c r="K1145" s="291" t="str">
        <f>IF(日報入力!G1145="","",日報入力!Q1145)</f>
        <v/>
      </c>
      <c r="L1145" s="291" t="str">
        <f>IF(日報入力!G1145="","",日報入力!R1145)</f>
        <v/>
      </c>
      <c r="M1145" s="291" t="str">
        <f>IF(日報入力!G1145="","",日報入力!S1145)</f>
        <v/>
      </c>
      <c r="N1145" s="291" t="str">
        <f>IF(日報入力!G1145="","",日報入力!T1145)</f>
        <v/>
      </c>
      <c r="O1145" s="291" t="str">
        <f>IF(日報入力!G1145="","",日報入力!U1145)</f>
        <v/>
      </c>
      <c r="P1145" s="291" t="str">
        <f>IF(日報入力!G1145="","",日報入力!V1145)</f>
        <v/>
      </c>
      <c r="Q1145" s="291" t="str">
        <f>IF(日報入力!G1145="","",日報入力!W1145)</f>
        <v/>
      </c>
      <c r="R1145" s="291" t="str">
        <f>IF(日報入力!G1145="","",日報入力!X1145)</f>
        <v/>
      </c>
      <c r="S1145" s="291" t="str">
        <f>IF(日報入力!G1145="","",日報入力!Y1145)</f>
        <v/>
      </c>
      <c r="T1145" s="291" t="str">
        <f>IF(日報入力!G1145="","",日報入力!Z1145)</f>
        <v/>
      </c>
      <c r="U1145" s="291" t="str">
        <f>IF(日報入力!G1145="","",日報入力!AA1145)</f>
        <v/>
      </c>
      <c r="V1145" s="378" t="str">
        <f>IF(日報入力!G1145="","",日報入力!AB1145)</f>
        <v/>
      </c>
      <c r="W1145" s="291" t="str">
        <f>IF(日報入力!G1145="","",日報入力!AC1145)</f>
        <v/>
      </c>
      <c r="X1145" s="291" t="str">
        <f>IF(日報入力!G1145="","",日報入力!AD1145)</f>
        <v/>
      </c>
      <c r="Y1145" s="291" t="str">
        <f>IF(日報入力!G1145="","",日報入力!AE1145)</f>
        <v/>
      </c>
      <c r="Z1145" s="291" t="str">
        <f>IF(日報入力!G1145="","",日報入力!AF1145)</f>
        <v/>
      </c>
      <c r="AA1145" s="291" t="str">
        <f>IF(日報入力!G1145="","",日報入力!AG1145)</f>
        <v/>
      </c>
      <c r="AB1145" s="291" t="str">
        <f>IF(日報入力!G1145="","",日報入力!AH1145)</f>
        <v/>
      </c>
      <c r="AC1145" s="291" t="str">
        <f>IF(日報入力!G1145="","",日報入力!AI1145)</f>
        <v/>
      </c>
      <c r="AD1145" s="291" t="str">
        <f>IF(日報入力!G1145="","",日報入力!AJ1145)</f>
        <v/>
      </c>
      <c r="AE1145" s="292" t="str">
        <f>IF(日報入力!G1145="","",日報入力!E1145)</f>
        <v/>
      </c>
      <c r="AF1145" s="293" t="str">
        <f>IF(日報入力!G1145="","",日報入力!AK1145)</f>
        <v/>
      </c>
      <c r="AG1145" s="293" t="str">
        <f>IF(日報入力!G1145="","",日報入力!AL1145)</f>
        <v/>
      </c>
      <c r="AH1145" s="293" t="str">
        <f>IF(日報入力!G1145="","",日報入力!AM1145)</f>
        <v/>
      </c>
      <c r="AI1145" s="294" t="str">
        <f>IF(日報入力!G1145&gt;0,日報入力!D1145*日報入力!K1145*日報入力!AL1145,"")</f>
        <v/>
      </c>
      <c r="AJ1145" s="294" t="str">
        <f>IF(日報入力!G1145&gt;0,日報入力!E1145*日報入力!AL1145,"")</f>
        <v/>
      </c>
      <c r="AK1145" s="294" t="str">
        <f>IF(日報入力!G1145&gt;0,AI1145-AJ1145,"")</f>
        <v/>
      </c>
      <c r="AL1145" s="292" t="str">
        <f>IF(日報入力!G1145&gt;0,日報入力!E1145*日報入力!AM1145,"")</f>
        <v/>
      </c>
      <c r="AM1145" s="292" t="str">
        <f>IF(日報入力!G1145&gt;0,日報入力!AB1145*日報入力!AM1145,"")</f>
        <v/>
      </c>
      <c r="AN1145" s="68" t="str">
        <f>IF(日報入力!G1145&gt;0,日報入力!C1145,"")</f>
        <v/>
      </c>
      <c r="AO1145" s="68" t="str">
        <f>日報入力!B1145</f>
        <v/>
      </c>
      <c r="AP1145" s="68" t="str">
        <f>IF(日報入力!AQ1145,日報入力!BA1145,"")</f>
        <v/>
      </c>
      <c r="AQ1145" s="68" t="str">
        <f>IF(日報入力!AR1145,日報入力!BB1145,"")</f>
        <v/>
      </c>
      <c r="AR1145" s="68" t="str">
        <f>IF(日報入力!AS1145,"N勤","")</f>
        <v/>
      </c>
      <c r="AS1145" s="295" t="e">
        <f t="shared" si="71"/>
        <v>#VALUE!</v>
      </c>
      <c r="AT1145" s="439" t="str">
        <f>日報入力!AY1145</f>
        <v/>
      </c>
      <c r="AU1145" s="518" t="str">
        <f>IF(日報入力!G1145,G1145*60/E1145,"")</f>
        <v/>
      </c>
      <c r="AV1145" s="528" t="str">
        <f>IF(日報入力!AT1145,日報入力!AT1145,"")</f>
        <v/>
      </c>
      <c r="AW1145" s="529" t="str">
        <f>IF(日報入力!AT1145,AE1145/日報入力!AT1145,"")</f>
        <v/>
      </c>
      <c r="AX1145" s="530" t="e">
        <f>IF(1&lt;日報集計!AT1145,AT1145/(((F1145-I1145-J1145-N1145-O1145)*60)/(E1145)),"")</f>
        <v>#VALUE!</v>
      </c>
      <c r="AY1145" s="664" t="str">
        <f>IF(日報入力!H1145,AT1145/(((F1145-J1145)*60)/E1145),"")</f>
        <v/>
      </c>
      <c r="AZ1145" s="664" t="str">
        <f>IF(日報入力!I1145,AT1145/((G1145*60)/E1145),"")</f>
        <v/>
      </c>
      <c r="BA1145" s="296" t="str">
        <f>IF(日報入力!G1145,G1145/F1145,"")</f>
        <v/>
      </c>
      <c r="BB1145" s="386" t="e">
        <f t="shared" si="72"/>
        <v>#VALUE!</v>
      </c>
      <c r="BC1145" s="386" t="e">
        <f t="shared" si="73"/>
        <v>#VALUE!</v>
      </c>
      <c r="BD1145" s="80">
        <f>日報入力!AU1145</f>
        <v>0</v>
      </c>
      <c r="BE1145" s="534" t="str">
        <f>IF(日報入力!AV1145,日報入力!AV1145,"")</f>
        <v/>
      </c>
      <c r="BF1145" s="534" t="str">
        <f>IF(日報入力!AW1145,日報入力!AW1145,"")</f>
        <v/>
      </c>
      <c r="BG1145" s="398" t="str">
        <f>IF(日報入力!G1145,日報入力!K1145*日報入力!D1145*日報入力!BC1145,"")</f>
        <v/>
      </c>
    </row>
    <row r="1146" spans="1:59" ht="20.25" hidden="1" customHeight="1" x14ac:dyDescent="0.15">
      <c r="A1146" s="302" t="str">
        <f>IF(日報入力!G1146="","",日報入力!G1146)</f>
        <v/>
      </c>
      <c r="B1146" s="291" t="str">
        <f>IF(日報入力!G1146="","",日報入力!H1146)</f>
        <v/>
      </c>
      <c r="C1146" s="291" t="str">
        <f>IF(日報入力!G1146="","",日報入力!I1146)</f>
        <v/>
      </c>
      <c r="D1146" s="291" t="str">
        <f>IF(日報入力!G1146="","",日報入力!J1146)</f>
        <v/>
      </c>
      <c r="E1146" s="291" t="str">
        <f>IF(日報入力!G1146="","",日報入力!K1146)</f>
        <v/>
      </c>
      <c r="F1146" s="291" t="str">
        <f>IF(日報入力!G1146="","",日報入力!L1146)</f>
        <v/>
      </c>
      <c r="G1146" s="291" t="str">
        <f>IF(日報入力!G1146="","",日報入力!L1146-日報入力!O1146-日報入力!P1146-日報入力!Q1146-日報入力!R1146-日報入力!S1146-日報入力!T1146-日報入力!U1146-日報入力!V1146-日報入力!W1146-日報入力!X1146-日報入力!Y1146-日報入力!Z1146)</f>
        <v/>
      </c>
      <c r="H1146" s="291" t="str">
        <f>IF(日報入力!G1146="","",IF(日報入力!M1146&gt;=0,日報入力!M1146*F1146,F1146))</f>
        <v/>
      </c>
      <c r="I1146" s="291" t="str">
        <f>IF(日報入力!G1146="","",日報入力!O1146)</f>
        <v/>
      </c>
      <c r="J1146" s="291" t="str">
        <f>IF(日報入力!G1146="","",日報入力!P1146)</f>
        <v/>
      </c>
      <c r="K1146" s="291" t="str">
        <f>IF(日報入力!G1146="","",日報入力!Q1146)</f>
        <v/>
      </c>
      <c r="L1146" s="291" t="str">
        <f>IF(日報入力!G1146="","",日報入力!R1146)</f>
        <v/>
      </c>
      <c r="M1146" s="291" t="str">
        <f>IF(日報入力!G1146="","",日報入力!S1146)</f>
        <v/>
      </c>
      <c r="N1146" s="291" t="str">
        <f>IF(日報入力!G1146="","",日報入力!T1146)</f>
        <v/>
      </c>
      <c r="O1146" s="291" t="str">
        <f>IF(日報入力!G1146="","",日報入力!U1146)</f>
        <v/>
      </c>
      <c r="P1146" s="291" t="str">
        <f>IF(日報入力!G1146="","",日報入力!V1146)</f>
        <v/>
      </c>
      <c r="Q1146" s="291" t="str">
        <f>IF(日報入力!G1146="","",日報入力!W1146)</f>
        <v/>
      </c>
      <c r="R1146" s="291" t="str">
        <f>IF(日報入力!G1146="","",日報入力!X1146)</f>
        <v/>
      </c>
      <c r="S1146" s="291" t="str">
        <f>IF(日報入力!G1146="","",日報入力!Y1146)</f>
        <v/>
      </c>
      <c r="T1146" s="291" t="str">
        <f>IF(日報入力!G1146="","",日報入力!Z1146)</f>
        <v/>
      </c>
      <c r="U1146" s="291" t="str">
        <f>IF(日報入力!G1146="","",日報入力!AA1146)</f>
        <v/>
      </c>
      <c r="V1146" s="378" t="str">
        <f>IF(日報入力!G1146="","",日報入力!AB1146)</f>
        <v/>
      </c>
      <c r="W1146" s="291" t="str">
        <f>IF(日報入力!G1146="","",日報入力!AC1146)</f>
        <v/>
      </c>
      <c r="X1146" s="291" t="str">
        <f>IF(日報入力!G1146="","",日報入力!AD1146)</f>
        <v/>
      </c>
      <c r="Y1146" s="291" t="str">
        <f>IF(日報入力!G1146="","",日報入力!AE1146)</f>
        <v/>
      </c>
      <c r="Z1146" s="291" t="str">
        <f>IF(日報入力!G1146="","",日報入力!AF1146)</f>
        <v/>
      </c>
      <c r="AA1146" s="291" t="str">
        <f>IF(日報入力!G1146="","",日報入力!AG1146)</f>
        <v/>
      </c>
      <c r="AB1146" s="291" t="str">
        <f>IF(日報入力!G1146="","",日報入力!AH1146)</f>
        <v/>
      </c>
      <c r="AC1146" s="291" t="str">
        <f>IF(日報入力!G1146="","",日報入力!AI1146)</f>
        <v/>
      </c>
      <c r="AD1146" s="291" t="str">
        <f>IF(日報入力!G1146="","",日報入力!AJ1146)</f>
        <v/>
      </c>
      <c r="AE1146" s="292" t="str">
        <f>IF(日報入力!G1146="","",日報入力!E1146)</f>
        <v/>
      </c>
      <c r="AF1146" s="293" t="str">
        <f>IF(日報入力!G1146="","",日報入力!AK1146)</f>
        <v/>
      </c>
      <c r="AG1146" s="293" t="str">
        <f>IF(日報入力!G1146="","",日報入力!AL1146)</f>
        <v/>
      </c>
      <c r="AH1146" s="293" t="str">
        <f>IF(日報入力!G1146="","",日報入力!AM1146)</f>
        <v/>
      </c>
      <c r="AI1146" s="294" t="str">
        <f>IF(日報入力!G1146&gt;0,日報入力!D1146*日報入力!K1146*日報入力!AL1146,"")</f>
        <v/>
      </c>
      <c r="AJ1146" s="294" t="str">
        <f>IF(日報入力!G1146&gt;0,日報入力!E1146*日報入力!AL1146,"")</f>
        <v/>
      </c>
      <c r="AK1146" s="294" t="str">
        <f>IF(日報入力!G1146&gt;0,AI1146-AJ1146,"")</f>
        <v/>
      </c>
      <c r="AL1146" s="292" t="str">
        <f>IF(日報入力!G1146&gt;0,日報入力!E1146*日報入力!AM1146,"")</f>
        <v/>
      </c>
      <c r="AM1146" s="292" t="str">
        <f>IF(日報入力!G1146&gt;0,日報入力!AB1146*日報入力!AM1146,"")</f>
        <v/>
      </c>
      <c r="AN1146" s="68" t="str">
        <f>IF(日報入力!G1146&gt;0,日報入力!C1146,"")</f>
        <v/>
      </c>
      <c r="AO1146" s="68" t="str">
        <f>日報入力!B1146</f>
        <v/>
      </c>
      <c r="AP1146" s="68" t="str">
        <f>IF(日報入力!AQ1146,日報入力!BA1146,"")</f>
        <v/>
      </c>
      <c r="AQ1146" s="68" t="str">
        <f>IF(日報入力!AR1146,日報入力!BB1146,"")</f>
        <v/>
      </c>
      <c r="AR1146" s="68" t="str">
        <f>IF(日報入力!AS1146,"N勤","")</f>
        <v/>
      </c>
      <c r="AS1146" s="295" t="e">
        <f t="shared" si="71"/>
        <v>#VALUE!</v>
      </c>
      <c r="AT1146" s="439" t="str">
        <f>日報入力!AY1146</f>
        <v/>
      </c>
      <c r="AU1146" s="518" t="str">
        <f>IF(日報入力!G1146,G1146*60/E1146,"")</f>
        <v/>
      </c>
      <c r="AV1146" s="528" t="str">
        <f>IF(日報入力!AT1146,日報入力!AT1146,"")</f>
        <v/>
      </c>
      <c r="AW1146" s="529" t="str">
        <f>IF(日報入力!AT1146,AE1146/日報入力!AT1146,"")</f>
        <v/>
      </c>
      <c r="AX1146" s="530" t="e">
        <f>IF(1&lt;日報集計!AT1146,AT1146/(((F1146-I1146-J1146-N1146-O1146)*60)/(E1146)),"")</f>
        <v>#VALUE!</v>
      </c>
      <c r="AY1146" s="664" t="str">
        <f>IF(日報入力!H1146,AT1146/(((F1146-J1146)*60)/E1146),"")</f>
        <v/>
      </c>
      <c r="AZ1146" s="664" t="str">
        <f>IF(日報入力!I1146,AT1146/((G1146*60)/E1146),"")</f>
        <v/>
      </c>
      <c r="BA1146" s="296" t="str">
        <f>IF(日報入力!G1146,G1146/F1146,"")</f>
        <v/>
      </c>
      <c r="BB1146" s="386" t="e">
        <f t="shared" si="72"/>
        <v>#VALUE!</v>
      </c>
      <c r="BC1146" s="386" t="e">
        <f t="shared" si="73"/>
        <v>#VALUE!</v>
      </c>
      <c r="BD1146" s="80">
        <f>日報入力!AU1146</f>
        <v>0</v>
      </c>
      <c r="BE1146" s="534" t="str">
        <f>IF(日報入力!AV1146,日報入力!AV1146,"")</f>
        <v/>
      </c>
      <c r="BF1146" s="534" t="str">
        <f>IF(日報入力!AW1146,日報入力!AW1146,"")</f>
        <v/>
      </c>
      <c r="BG1146" s="398" t="str">
        <f>IF(日報入力!G1146,日報入力!K1146*日報入力!D1146*日報入力!BC1146,"")</f>
        <v/>
      </c>
    </row>
    <row r="1147" spans="1:59" ht="20.25" hidden="1" customHeight="1" x14ac:dyDescent="0.15">
      <c r="A1147" s="302" t="str">
        <f>IF(日報入力!G1147="","",日報入力!G1147)</f>
        <v/>
      </c>
      <c r="B1147" s="291" t="str">
        <f>IF(日報入力!G1147="","",日報入力!H1147)</f>
        <v/>
      </c>
      <c r="C1147" s="291" t="str">
        <f>IF(日報入力!G1147="","",日報入力!I1147)</f>
        <v/>
      </c>
      <c r="D1147" s="291" t="str">
        <f>IF(日報入力!G1147="","",日報入力!J1147)</f>
        <v/>
      </c>
      <c r="E1147" s="291" t="str">
        <f>IF(日報入力!G1147="","",日報入力!K1147)</f>
        <v/>
      </c>
      <c r="F1147" s="291" t="str">
        <f>IF(日報入力!G1147="","",日報入力!L1147)</f>
        <v/>
      </c>
      <c r="G1147" s="291" t="str">
        <f>IF(日報入力!G1147="","",日報入力!L1147-日報入力!O1147-日報入力!P1147-日報入力!Q1147-日報入力!R1147-日報入力!S1147-日報入力!T1147-日報入力!U1147-日報入力!V1147-日報入力!W1147-日報入力!X1147-日報入力!Y1147-日報入力!Z1147)</f>
        <v/>
      </c>
      <c r="H1147" s="291" t="str">
        <f>IF(日報入力!G1147="","",IF(日報入力!M1147&gt;=0,日報入力!M1147*F1147,F1147))</f>
        <v/>
      </c>
      <c r="I1147" s="291" t="str">
        <f>IF(日報入力!G1147="","",日報入力!O1147)</f>
        <v/>
      </c>
      <c r="J1147" s="291" t="str">
        <f>IF(日報入力!G1147="","",日報入力!P1147)</f>
        <v/>
      </c>
      <c r="K1147" s="291" t="str">
        <f>IF(日報入力!G1147="","",日報入力!Q1147)</f>
        <v/>
      </c>
      <c r="L1147" s="291" t="str">
        <f>IF(日報入力!G1147="","",日報入力!R1147)</f>
        <v/>
      </c>
      <c r="M1147" s="291" t="str">
        <f>IF(日報入力!G1147="","",日報入力!S1147)</f>
        <v/>
      </c>
      <c r="N1147" s="291" t="str">
        <f>IF(日報入力!G1147="","",日報入力!T1147)</f>
        <v/>
      </c>
      <c r="O1147" s="291" t="str">
        <f>IF(日報入力!G1147="","",日報入力!U1147)</f>
        <v/>
      </c>
      <c r="P1147" s="291" t="str">
        <f>IF(日報入力!G1147="","",日報入力!V1147)</f>
        <v/>
      </c>
      <c r="Q1147" s="291" t="str">
        <f>IF(日報入力!G1147="","",日報入力!W1147)</f>
        <v/>
      </c>
      <c r="R1147" s="291" t="str">
        <f>IF(日報入力!G1147="","",日報入力!X1147)</f>
        <v/>
      </c>
      <c r="S1147" s="291" t="str">
        <f>IF(日報入力!G1147="","",日報入力!Y1147)</f>
        <v/>
      </c>
      <c r="T1147" s="291" t="str">
        <f>IF(日報入力!G1147="","",日報入力!Z1147)</f>
        <v/>
      </c>
      <c r="U1147" s="291" t="str">
        <f>IF(日報入力!G1147="","",日報入力!AA1147)</f>
        <v/>
      </c>
      <c r="V1147" s="378" t="str">
        <f>IF(日報入力!G1147="","",日報入力!AB1147)</f>
        <v/>
      </c>
      <c r="W1147" s="291" t="str">
        <f>IF(日報入力!G1147="","",日報入力!AC1147)</f>
        <v/>
      </c>
      <c r="X1147" s="291" t="str">
        <f>IF(日報入力!G1147="","",日報入力!AD1147)</f>
        <v/>
      </c>
      <c r="Y1147" s="291" t="str">
        <f>IF(日報入力!G1147="","",日報入力!AE1147)</f>
        <v/>
      </c>
      <c r="Z1147" s="291" t="str">
        <f>IF(日報入力!G1147="","",日報入力!AF1147)</f>
        <v/>
      </c>
      <c r="AA1147" s="291" t="str">
        <f>IF(日報入力!G1147="","",日報入力!AG1147)</f>
        <v/>
      </c>
      <c r="AB1147" s="291" t="str">
        <f>IF(日報入力!G1147="","",日報入力!AH1147)</f>
        <v/>
      </c>
      <c r="AC1147" s="291" t="str">
        <f>IF(日報入力!G1147="","",日報入力!AI1147)</f>
        <v/>
      </c>
      <c r="AD1147" s="291" t="str">
        <f>IF(日報入力!G1147="","",日報入力!AJ1147)</f>
        <v/>
      </c>
      <c r="AE1147" s="292" t="str">
        <f>IF(日報入力!G1147="","",日報入力!E1147)</f>
        <v/>
      </c>
      <c r="AF1147" s="293" t="str">
        <f>IF(日報入力!G1147="","",日報入力!AK1147)</f>
        <v/>
      </c>
      <c r="AG1147" s="293" t="str">
        <f>IF(日報入力!G1147="","",日報入力!AL1147)</f>
        <v/>
      </c>
      <c r="AH1147" s="293" t="str">
        <f>IF(日報入力!G1147="","",日報入力!AM1147)</f>
        <v/>
      </c>
      <c r="AI1147" s="294" t="str">
        <f>IF(日報入力!G1147&gt;0,日報入力!D1147*日報入力!K1147*日報入力!AL1147,"")</f>
        <v/>
      </c>
      <c r="AJ1147" s="294" t="str">
        <f>IF(日報入力!G1147&gt;0,日報入力!E1147*日報入力!AL1147,"")</f>
        <v/>
      </c>
      <c r="AK1147" s="294" t="str">
        <f>IF(日報入力!G1147&gt;0,AI1147-AJ1147,"")</f>
        <v/>
      </c>
      <c r="AL1147" s="292" t="str">
        <f>IF(日報入力!G1147&gt;0,日報入力!E1147*日報入力!AM1147,"")</f>
        <v/>
      </c>
      <c r="AM1147" s="292" t="str">
        <f>IF(日報入力!G1147&gt;0,日報入力!AB1147*日報入力!AM1147,"")</f>
        <v/>
      </c>
      <c r="AN1147" s="68" t="str">
        <f>IF(日報入力!G1147&gt;0,日報入力!C1147,"")</f>
        <v/>
      </c>
      <c r="AO1147" s="68" t="str">
        <f>日報入力!B1147</f>
        <v/>
      </c>
      <c r="AP1147" s="68" t="str">
        <f>IF(日報入力!AQ1147,日報入力!BA1147,"")</f>
        <v/>
      </c>
      <c r="AQ1147" s="68" t="str">
        <f>IF(日報入力!AR1147,日報入力!BB1147,"")</f>
        <v/>
      </c>
      <c r="AR1147" s="68" t="str">
        <f>IF(日報入力!AS1147,"N勤","")</f>
        <v/>
      </c>
      <c r="AS1147" s="295" t="e">
        <f t="shared" si="71"/>
        <v>#VALUE!</v>
      </c>
      <c r="AT1147" s="439" t="str">
        <f>日報入力!AY1147</f>
        <v/>
      </c>
      <c r="AU1147" s="518" t="str">
        <f>IF(日報入力!G1147,G1147*60/E1147,"")</f>
        <v/>
      </c>
      <c r="AV1147" s="528" t="str">
        <f>IF(日報入力!AT1147,日報入力!AT1147,"")</f>
        <v/>
      </c>
      <c r="AW1147" s="529" t="str">
        <f>IF(日報入力!AT1147,AE1147/日報入力!AT1147,"")</f>
        <v/>
      </c>
      <c r="AX1147" s="530" t="e">
        <f>IF(1&lt;日報集計!AT1147,AT1147/(((F1147-I1147-J1147-N1147-O1147)*60)/(E1147)),"")</f>
        <v>#VALUE!</v>
      </c>
      <c r="AY1147" s="664" t="str">
        <f>IF(日報入力!H1147,AT1147/(((F1147-J1147)*60)/E1147),"")</f>
        <v/>
      </c>
      <c r="AZ1147" s="664" t="str">
        <f>IF(日報入力!I1147,AT1147/((G1147*60)/E1147),"")</f>
        <v/>
      </c>
      <c r="BA1147" s="296" t="str">
        <f>IF(日報入力!G1147,G1147/F1147,"")</f>
        <v/>
      </c>
      <c r="BB1147" s="386" t="e">
        <f t="shared" si="72"/>
        <v>#VALUE!</v>
      </c>
      <c r="BC1147" s="386" t="e">
        <f t="shared" si="73"/>
        <v>#VALUE!</v>
      </c>
      <c r="BD1147" s="80">
        <f>日報入力!AU1147</f>
        <v>0</v>
      </c>
      <c r="BE1147" s="534" t="str">
        <f>IF(日報入力!AV1147,日報入力!AV1147,"")</f>
        <v/>
      </c>
      <c r="BF1147" s="534" t="str">
        <f>IF(日報入力!AW1147,日報入力!AW1147,"")</f>
        <v/>
      </c>
      <c r="BG1147" s="398" t="str">
        <f>IF(日報入力!G1147,日報入力!K1147*日報入力!D1147*日報入力!BC1147,"")</f>
        <v/>
      </c>
    </row>
    <row r="1148" spans="1:59" ht="20.25" hidden="1" customHeight="1" x14ac:dyDescent="0.15">
      <c r="A1148" s="302" t="str">
        <f>IF(日報入力!G1148="","",日報入力!G1148)</f>
        <v/>
      </c>
      <c r="B1148" s="291" t="str">
        <f>IF(日報入力!G1148="","",日報入力!H1148)</f>
        <v/>
      </c>
      <c r="C1148" s="291" t="str">
        <f>IF(日報入力!G1148="","",日報入力!I1148)</f>
        <v/>
      </c>
      <c r="D1148" s="291" t="str">
        <f>IF(日報入力!G1148="","",日報入力!J1148)</f>
        <v/>
      </c>
      <c r="E1148" s="291" t="str">
        <f>IF(日報入力!G1148="","",日報入力!K1148)</f>
        <v/>
      </c>
      <c r="F1148" s="291" t="str">
        <f>IF(日報入力!G1148="","",日報入力!L1148)</f>
        <v/>
      </c>
      <c r="G1148" s="291" t="str">
        <f>IF(日報入力!G1148="","",日報入力!L1148-日報入力!O1148-日報入力!P1148-日報入力!Q1148-日報入力!R1148-日報入力!S1148-日報入力!T1148-日報入力!U1148-日報入力!V1148-日報入力!W1148-日報入力!X1148-日報入力!Y1148-日報入力!Z1148)</f>
        <v/>
      </c>
      <c r="H1148" s="291" t="str">
        <f>IF(日報入力!G1148="","",IF(日報入力!M1148&gt;=0,日報入力!M1148*F1148,F1148))</f>
        <v/>
      </c>
      <c r="I1148" s="291" t="str">
        <f>IF(日報入力!G1148="","",日報入力!O1148)</f>
        <v/>
      </c>
      <c r="J1148" s="291" t="str">
        <f>IF(日報入力!G1148="","",日報入力!P1148)</f>
        <v/>
      </c>
      <c r="K1148" s="291" t="str">
        <f>IF(日報入力!G1148="","",日報入力!Q1148)</f>
        <v/>
      </c>
      <c r="L1148" s="291" t="str">
        <f>IF(日報入力!G1148="","",日報入力!R1148)</f>
        <v/>
      </c>
      <c r="M1148" s="291" t="str">
        <f>IF(日報入力!G1148="","",日報入力!S1148)</f>
        <v/>
      </c>
      <c r="N1148" s="291" t="str">
        <f>IF(日報入力!G1148="","",日報入力!T1148)</f>
        <v/>
      </c>
      <c r="O1148" s="291" t="str">
        <f>IF(日報入力!G1148="","",日報入力!U1148)</f>
        <v/>
      </c>
      <c r="P1148" s="291" t="str">
        <f>IF(日報入力!G1148="","",日報入力!V1148)</f>
        <v/>
      </c>
      <c r="Q1148" s="291" t="str">
        <f>IF(日報入力!G1148="","",日報入力!W1148)</f>
        <v/>
      </c>
      <c r="R1148" s="291" t="str">
        <f>IF(日報入力!G1148="","",日報入力!X1148)</f>
        <v/>
      </c>
      <c r="S1148" s="291" t="str">
        <f>IF(日報入力!G1148="","",日報入力!Y1148)</f>
        <v/>
      </c>
      <c r="T1148" s="291" t="str">
        <f>IF(日報入力!G1148="","",日報入力!Z1148)</f>
        <v/>
      </c>
      <c r="U1148" s="291" t="str">
        <f>IF(日報入力!G1148="","",日報入力!AA1148)</f>
        <v/>
      </c>
      <c r="V1148" s="378" t="str">
        <f>IF(日報入力!G1148="","",日報入力!AB1148)</f>
        <v/>
      </c>
      <c r="W1148" s="291" t="str">
        <f>IF(日報入力!G1148="","",日報入力!AC1148)</f>
        <v/>
      </c>
      <c r="X1148" s="291" t="str">
        <f>IF(日報入力!G1148="","",日報入力!AD1148)</f>
        <v/>
      </c>
      <c r="Y1148" s="291" t="str">
        <f>IF(日報入力!G1148="","",日報入力!AE1148)</f>
        <v/>
      </c>
      <c r="Z1148" s="291" t="str">
        <f>IF(日報入力!G1148="","",日報入力!AF1148)</f>
        <v/>
      </c>
      <c r="AA1148" s="291" t="str">
        <f>IF(日報入力!G1148="","",日報入力!AG1148)</f>
        <v/>
      </c>
      <c r="AB1148" s="291" t="str">
        <f>IF(日報入力!G1148="","",日報入力!AH1148)</f>
        <v/>
      </c>
      <c r="AC1148" s="291" t="str">
        <f>IF(日報入力!G1148="","",日報入力!AI1148)</f>
        <v/>
      </c>
      <c r="AD1148" s="291" t="str">
        <f>IF(日報入力!G1148="","",日報入力!AJ1148)</f>
        <v/>
      </c>
      <c r="AE1148" s="292" t="str">
        <f>IF(日報入力!G1148="","",日報入力!E1148)</f>
        <v/>
      </c>
      <c r="AF1148" s="293" t="str">
        <f>IF(日報入力!G1148="","",日報入力!AK1148)</f>
        <v/>
      </c>
      <c r="AG1148" s="293" t="str">
        <f>IF(日報入力!G1148="","",日報入力!AL1148)</f>
        <v/>
      </c>
      <c r="AH1148" s="293" t="str">
        <f>IF(日報入力!G1148="","",日報入力!AM1148)</f>
        <v/>
      </c>
      <c r="AI1148" s="294" t="str">
        <f>IF(日報入力!G1148&gt;0,日報入力!D1148*日報入力!K1148*日報入力!AL1148,"")</f>
        <v/>
      </c>
      <c r="AJ1148" s="294" t="str">
        <f>IF(日報入力!G1148&gt;0,日報入力!E1148*日報入力!AL1148,"")</f>
        <v/>
      </c>
      <c r="AK1148" s="294" t="str">
        <f>IF(日報入力!G1148&gt;0,AI1148-AJ1148,"")</f>
        <v/>
      </c>
      <c r="AL1148" s="292" t="str">
        <f>IF(日報入力!G1148&gt;0,日報入力!E1148*日報入力!AM1148,"")</f>
        <v/>
      </c>
      <c r="AM1148" s="292" t="str">
        <f>IF(日報入力!G1148&gt;0,日報入力!AB1148*日報入力!AM1148,"")</f>
        <v/>
      </c>
      <c r="AN1148" s="68" t="str">
        <f>IF(日報入力!G1148&gt;0,日報入力!C1148,"")</f>
        <v/>
      </c>
      <c r="AO1148" s="68" t="str">
        <f>日報入力!B1148</f>
        <v/>
      </c>
      <c r="AP1148" s="68" t="str">
        <f>IF(日報入力!AQ1148,日報入力!BA1148,"")</f>
        <v/>
      </c>
      <c r="AQ1148" s="68" t="str">
        <f>IF(日報入力!AR1148,日報入力!BB1148,"")</f>
        <v/>
      </c>
      <c r="AR1148" s="68" t="str">
        <f>IF(日報入力!AS1148,"N勤","")</f>
        <v/>
      </c>
      <c r="AS1148" s="295" t="e">
        <f t="shared" si="71"/>
        <v>#VALUE!</v>
      </c>
      <c r="AT1148" s="439" t="str">
        <f>日報入力!AY1148</f>
        <v/>
      </c>
      <c r="AU1148" s="518" t="str">
        <f>IF(日報入力!G1148,G1148*60/E1148,"")</f>
        <v/>
      </c>
      <c r="AV1148" s="528" t="str">
        <f>IF(日報入力!AT1148,日報入力!AT1148,"")</f>
        <v/>
      </c>
      <c r="AW1148" s="529" t="str">
        <f>IF(日報入力!AT1148,AE1148/日報入力!AT1148,"")</f>
        <v/>
      </c>
      <c r="AX1148" s="530" t="e">
        <f>IF(1&lt;日報集計!AT1148,AT1148/(((F1148-I1148-J1148-N1148-O1148)*60)/(E1148)),"")</f>
        <v>#VALUE!</v>
      </c>
      <c r="AY1148" s="664" t="str">
        <f>IF(日報入力!H1148,AT1148/(((F1148-J1148)*60)/E1148),"")</f>
        <v/>
      </c>
      <c r="AZ1148" s="664" t="str">
        <f>IF(日報入力!I1148,AT1148/((G1148*60)/E1148),"")</f>
        <v/>
      </c>
      <c r="BA1148" s="296" t="str">
        <f>IF(日報入力!G1148,G1148/F1148,"")</f>
        <v/>
      </c>
      <c r="BB1148" s="386" t="e">
        <f t="shared" si="72"/>
        <v>#VALUE!</v>
      </c>
      <c r="BC1148" s="386" t="e">
        <f t="shared" si="73"/>
        <v>#VALUE!</v>
      </c>
      <c r="BD1148" s="80">
        <f>日報入力!AU1148</f>
        <v>0</v>
      </c>
      <c r="BE1148" s="534" t="str">
        <f>IF(日報入力!AV1148,日報入力!AV1148,"")</f>
        <v/>
      </c>
      <c r="BF1148" s="534" t="str">
        <f>IF(日報入力!AW1148,日報入力!AW1148,"")</f>
        <v/>
      </c>
      <c r="BG1148" s="398" t="str">
        <f>IF(日報入力!G1148,日報入力!K1148*日報入力!D1148*日報入力!BC1148,"")</f>
        <v/>
      </c>
    </row>
    <row r="1149" spans="1:59" ht="20.25" hidden="1" customHeight="1" x14ac:dyDescent="0.15">
      <c r="A1149" s="302" t="str">
        <f>IF(日報入力!G1149="","",日報入力!G1149)</f>
        <v/>
      </c>
      <c r="B1149" s="291" t="str">
        <f>IF(日報入力!G1149="","",日報入力!H1149)</f>
        <v/>
      </c>
      <c r="C1149" s="291" t="str">
        <f>IF(日報入力!G1149="","",日報入力!I1149)</f>
        <v/>
      </c>
      <c r="D1149" s="291" t="str">
        <f>IF(日報入力!G1149="","",日報入力!J1149)</f>
        <v/>
      </c>
      <c r="E1149" s="291" t="str">
        <f>IF(日報入力!G1149="","",日報入力!K1149)</f>
        <v/>
      </c>
      <c r="F1149" s="291" t="str">
        <f>IF(日報入力!G1149="","",日報入力!L1149)</f>
        <v/>
      </c>
      <c r="G1149" s="291" t="str">
        <f>IF(日報入力!G1149="","",日報入力!L1149-日報入力!O1149-日報入力!P1149-日報入力!Q1149-日報入力!R1149-日報入力!S1149-日報入力!T1149-日報入力!U1149-日報入力!V1149-日報入力!W1149-日報入力!X1149-日報入力!Y1149-日報入力!Z1149)</f>
        <v/>
      </c>
      <c r="H1149" s="291" t="str">
        <f>IF(日報入力!G1149="","",IF(日報入力!M1149&gt;=0,日報入力!M1149*F1149,F1149))</f>
        <v/>
      </c>
      <c r="I1149" s="291" t="str">
        <f>IF(日報入力!G1149="","",日報入力!O1149)</f>
        <v/>
      </c>
      <c r="J1149" s="291" t="str">
        <f>IF(日報入力!G1149="","",日報入力!P1149)</f>
        <v/>
      </c>
      <c r="K1149" s="291" t="str">
        <f>IF(日報入力!G1149="","",日報入力!Q1149)</f>
        <v/>
      </c>
      <c r="L1149" s="291" t="str">
        <f>IF(日報入力!G1149="","",日報入力!R1149)</f>
        <v/>
      </c>
      <c r="M1149" s="291" t="str">
        <f>IF(日報入力!G1149="","",日報入力!S1149)</f>
        <v/>
      </c>
      <c r="N1149" s="291" t="str">
        <f>IF(日報入力!G1149="","",日報入力!T1149)</f>
        <v/>
      </c>
      <c r="O1149" s="291" t="str">
        <f>IF(日報入力!G1149="","",日報入力!U1149)</f>
        <v/>
      </c>
      <c r="P1149" s="291" t="str">
        <f>IF(日報入力!G1149="","",日報入力!V1149)</f>
        <v/>
      </c>
      <c r="Q1149" s="291" t="str">
        <f>IF(日報入力!G1149="","",日報入力!W1149)</f>
        <v/>
      </c>
      <c r="R1149" s="291" t="str">
        <f>IF(日報入力!G1149="","",日報入力!X1149)</f>
        <v/>
      </c>
      <c r="S1149" s="291" t="str">
        <f>IF(日報入力!G1149="","",日報入力!Y1149)</f>
        <v/>
      </c>
      <c r="T1149" s="291" t="str">
        <f>IF(日報入力!G1149="","",日報入力!Z1149)</f>
        <v/>
      </c>
      <c r="U1149" s="291" t="str">
        <f>IF(日報入力!G1149="","",日報入力!AA1149)</f>
        <v/>
      </c>
      <c r="V1149" s="378" t="str">
        <f>IF(日報入力!G1149="","",日報入力!AB1149)</f>
        <v/>
      </c>
      <c r="W1149" s="291" t="str">
        <f>IF(日報入力!G1149="","",日報入力!AC1149)</f>
        <v/>
      </c>
      <c r="X1149" s="291" t="str">
        <f>IF(日報入力!G1149="","",日報入力!AD1149)</f>
        <v/>
      </c>
      <c r="Y1149" s="291" t="str">
        <f>IF(日報入力!G1149="","",日報入力!AE1149)</f>
        <v/>
      </c>
      <c r="Z1149" s="291" t="str">
        <f>IF(日報入力!G1149="","",日報入力!AF1149)</f>
        <v/>
      </c>
      <c r="AA1149" s="291" t="str">
        <f>IF(日報入力!G1149="","",日報入力!AG1149)</f>
        <v/>
      </c>
      <c r="AB1149" s="291" t="str">
        <f>IF(日報入力!G1149="","",日報入力!AH1149)</f>
        <v/>
      </c>
      <c r="AC1149" s="291" t="str">
        <f>IF(日報入力!G1149="","",日報入力!AI1149)</f>
        <v/>
      </c>
      <c r="AD1149" s="291" t="str">
        <f>IF(日報入力!G1149="","",日報入力!AJ1149)</f>
        <v/>
      </c>
      <c r="AE1149" s="292" t="str">
        <f>IF(日報入力!G1149="","",日報入力!E1149)</f>
        <v/>
      </c>
      <c r="AF1149" s="293" t="str">
        <f>IF(日報入力!G1149="","",日報入力!AK1149)</f>
        <v/>
      </c>
      <c r="AG1149" s="293" t="str">
        <f>IF(日報入力!G1149="","",日報入力!AL1149)</f>
        <v/>
      </c>
      <c r="AH1149" s="293" t="str">
        <f>IF(日報入力!G1149="","",日報入力!AM1149)</f>
        <v/>
      </c>
      <c r="AI1149" s="294" t="str">
        <f>IF(日報入力!G1149&gt;0,日報入力!D1149*日報入力!K1149*日報入力!AL1149,"")</f>
        <v/>
      </c>
      <c r="AJ1149" s="294" t="str">
        <f>IF(日報入力!G1149&gt;0,日報入力!E1149*日報入力!AL1149,"")</f>
        <v/>
      </c>
      <c r="AK1149" s="294" t="str">
        <f>IF(日報入力!G1149&gt;0,AI1149-AJ1149,"")</f>
        <v/>
      </c>
      <c r="AL1149" s="292" t="str">
        <f>IF(日報入力!G1149&gt;0,日報入力!E1149*日報入力!AM1149,"")</f>
        <v/>
      </c>
      <c r="AM1149" s="292" t="str">
        <f>IF(日報入力!G1149&gt;0,日報入力!AB1149*日報入力!AM1149,"")</f>
        <v/>
      </c>
      <c r="AN1149" s="68" t="str">
        <f>IF(日報入力!G1149&gt;0,日報入力!C1149,"")</f>
        <v/>
      </c>
      <c r="AO1149" s="68" t="str">
        <f>日報入力!B1149</f>
        <v/>
      </c>
      <c r="AP1149" s="68" t="str">
        <f>IF(日報入力!AQ1149,日報入力!BA1149,"")</f>
        <v/>
      </c>
      <c r="AQ1149" s="68" t="str">
        <f>IF(日報入力!AR1149,日報入力!BB1149,"")</f>
        <v/>
      </c>
      <c r="AR1149" s="68" t="str">
        <f>IF(日報入力!AS1149,"N勤","")</f>
        <v/>
      </c>
      <c r="AS1149" s="295" t="e">
        <f t="shared" si="71"/>
        <v>#VALUE!</v>
      </c>
      <c r="AT1149" s="439" t="str">
        <f>日報入力!AY1149</f>
        <v/>
      </c>
      <c r="AU1149" s="518" t="str">
        <f>IF(日報入力!G1149,G1149*60/E1149,"")</f>
        <v/>
      </c>
      <c r="AV1149" s="528" t="str">
        <f>IF(日報入力!AT1149,日報入力!AT1149,"")</f>
        <v/>
      </c>
      <c r="AW1149" s="529" t="str">
        <f>IF(日報入力!AT1149,AE1149/日報入力!AT1149,"")</f>
        <v/>
      </c>
      <c r="AX1149" s="530" t="e">
        <f>IF(1&lt;日報集計!AT1149,AT1149/(((F1149-I1149-J1149-N1149-O1149)*60)/(E1149)),"")</f>
        <v>#VALUE!</v>
      </c>
      <c r="AY1149" s="664" t="str">
        <f>IF(日報入力!H1149,AT1149/(((F1149-J1149)*60)/E1149),"")</f>
        <v/>
      </c>
      <c r="AZ1149" s="664" t="str">
        <f>IF(日報入力!I1149,AT1149/((G1149*60)/E1149),"")</f>
        <v/>
      </c>
      <c r="BA1149" s="296" t="str">
        <f>IF(日報入力!G1149,G1149/F1149,"")</f>
        <v/>
      </c>
      <c r="BB1149" s="386" t="e">
        <f t="shared" si="72"/>
        <v>#VALUE!</v>
      </c>
      <c r="BC1149" s="386" t="e">
        <f t="shared" si="73"/>
        <v>#VALUE!</v>
      </c>
      <c r="BD1149" s="80">
        <f>日報入力!AU1149</f>
        <v>0</v>
      </c>
      <c r="BE1149" s="534" t="str">
        <f>IF(日報入力!AV1149,日報入力!AV1149,"")</f>
        <v/>
      </c>
      <c r="BF1149" s="534" t="str">
        <f>IF(日報入力!AW1149,日報入力!AW1149,"")</f>
        <v/>
      </c>
      <c r="BG1149" s="398" t="str">
        <f>IF(日報入力!G1149,日報入力!K1149*日報入力!D1149*日報入力!BC1149,"")</f>
        <v/>
      </c>
    </row>
    <row r="1150" spans="1:59" ht="20.25" hidden="1" customHeight="1" x14ac:dyDescent="0.15">
      <c r="A1150" s="302" t="str">
        <f>IF(日報入力!G1150="","",日報入力!G1150)</f>
        <v/>
      </c>
      <c r="B1150" s="291" t="str">
        <f>IF(日報入力!G1150="","",日報入力!H1150)</f>
        <v/>
      </c>
      <c r="C1150" s="291" t="str">
        <f>IF(日報入力!G1150="","",日報入力!I1150)</f>
        <v/>
      </c>
      <c r="D1150" s="291" t="str">
        <f>IF(日報入力!G1150="","",日報入力!J1150)</f>
        <v/>
      </c>
      <c r="E1150" s="291" t="str">
        <f>IF(日報入力!G1150="","",日報入力!K1150)</f>
        <v/>
      </c>
      <c r="F1150" s="291" t="str">
        <f>IF(日報入力!G1150="","",日報入力!L1150)</f>
        <v/>
      </c>
      <c r="G1150" s="291" t="str">
        <f>IF(日報入力!G1150="","",日報入力!L1150-日報入力!O1150-日報入力!P1150-日報入力!Q1150-日報入力!R1150-日報入力!S1150-日報入力!T1150-日報入力!U1150-日報入力!V1150-日報入力!W1150-日報入力!X1150-日報入力!Y1150-日報入力!Z1150)</f>
        <v/>
      </c>
      <c r="H1150" s="291" t="str">
        <f>IF(日報入力!G1150="","",IF(日報入力!M1150&gt;=0,日報入力!M1150*F1150,F1150))</f>
        <v/>
      </c>
      <c r="I1150" s="291" t="str">
        <f>IF(日報入力!G1150="","",日報入力!O1150)</f>
        <v/>
      </c>
      <c r="J1150" s="291" t="str">
        <f>IF(日報入力!G1150="","",日報入力!P1150)</f>
        <v/>
      </c>
      <c r="K1150" s="291" t="str">
        <f>IF(日報入力!G1150="","",日報入力!Q1150)</f>
        <v/>
      </c>
      <c r="L1150" s="291" t="str">
        <f>IF(日報入力!G1150="","",日報入力!R1150)</f>
        <v/>
      </c>
      <c r="M1150" s="291" t="str">
        <f>IF(日報入力!G1150="","",日報入力!S1150)</f>
        <v/>
      </c>
      <c r="N1150" s="291" t="str">
        <f>IF(日報入力!G1150="","",日報入力!T1150)</f>
        <v/>
      </c>
      <c r="O1150" s="291" t="str">
        <f>IF(日報入力!G1150="","",日報入力!U1150)</f>
        <v/>
      </c>
      <c r="P1150" s="291" t="str">
        <f>IF(日報入力!G1150="","",日報入力!V1150)</f>
        <v/>
      </c>
      <c r="Q1150" s="291" t="str">
        <f>IF(日報入力!G1150="","",日報入力!W1150)</f>
        <v/>
      </c>
      <c r="R1150" s="291" t="str">
        <f>IF(日報入力!G1150="","",日報入力!X1150)</f>
        <v/>
      </c>
      <c r="S1150" s="291" t="str">
        <f>IF(日報入力!G1150="","",日報入力!Y1150)</f>
        <v/>
      </c>
      <c r="T1150" s="291" t="str">
        <f>IF(日報入力!G1150="","",日報入力!Z1150)</f>
        <v/>
      </c>
      <c r="U1150" s="291" t="str">
        <f>IF(日報入力!G1150="","",日報入力!AA1150)</f>
        <v/>
      </c>
      <c r="V1150" s="378" t="str">
        <f>IF(日報入力!G1150="","",日報入力!AB1150)</f>
        <v/>
      </c>
      <c r="W1150" s="291" t="str">
        <f>IF(日報入力!G1150="","",日報入力!AC1150)</f>
        <v/>
      </c>
      <c r="X1150" s="291" t="str">
        <f>IF(日報入力!G1150="","",日報入力!AD1150)</f>
        <v/>
      </c>
      <c r="Y1150" s="291" t="str">
        <f>IF(日報入力!G1150="","",日報入力!AE1150)</f>
        <v/>
      </c>
      <c r="Z1150" s="291" t="str">
        <f>IF(日報入力!G1150="","",日報入力!AF1150)</f>
        <v/>
      </c>
      <c r="AA1150" s="291" t="str">
        <f>IF(日報入力!G1150="","",日報入力!AG1150)</f>
        <v/>
      </c>
      <c r="AB1150" s="291" t="str">
        <f>IF(日報入力!G1150="","",日報入力!AH1150)</f>
        <v/>
      </c>
      <c r="AC1150" s="291" t="str">
        <f>IF(日報入力!G1150="","",日報入力!AI1150)</f>
        <v/>
      </c>
      <c r="AD1150" s="291" t="str">
        <f>IF(日報入力!G1150="","",日報入力!AJ1150)</f>
        <v/>
      </c>
      <c r="AE1150" s="292" t="str">
        <f>IF(日報入力!G1150="","",日報入力!E1150)</f>
        <v/>
      </c>
      <c r="AF1150" s="293" t="str">
        <f>IF(日報入力!G1150="","",日報入力!AK1150)</f>
        <v/>
      </c>
      <c r="AG1150" s="293" t="str">
        <f>IF(日報入力!G1150="","",日報入力!AL1150)</f>
        <v/>
      </c>
      <c r="AH1150" s="293" t="str">
        <f>IF(日報入力!G1150="","",日報入力!AM1150)</f>
        <v/>
      </c>
      <c r="AI1150" s="294" t="str">
        <f>IF(日報入力!G1150&gt;0,日報入力!D1150*日報入力!K1150*日報入力!AL1150,"")</f>
        <v/>
      </c>
      <c r="AJ1150" s="294" t="str">
        <f>IF(日報入力!G1150&gt;0,日報入力!E1150*日報入力!AL1150,"")</f>
        <v/>
      </c>
      <c r="AK1150" s="294" t="str">
        <f>IF(日報入力!G1150&gt;0,AI1150-AJ1150,"")</f>
        <v/>
      </c>
      <c r="AL1150" s="292" t="str">
        <f>IF(日報入力!G1150&gt;0,日報入力!E1150*日報入力!AM1150,"")</f>
        <v/>
      </c>
      <c r="AM1150" s="292" t="str">
        <f>IF(日報入力!G1150&gt;0,日報入力!AB1150*日報入力!AM1150,"")</f>
        <v/>
      </c>
      <c r="AN1150" s="68" t="str">
        <f>IF(日報入力!G1150&gt;0,日報入力!C1150,"")</f>
        <v/>
      </c>
      <c r="AO1150" s="68" t="str">
        <f>日報入力!B1150</f>
        <v/>
      </c>
      <c r="AP1150" s="68" t="str">
        <f>IF(日報入力!AQ1150,日報入力!BA1150,"")</f>
        <v/>
      </c>
      <c r="AQ1150" s="68" t="str">
        <f>IF(日報入力!AR1150,日報入力!BB1150,"")</f>
        <v/>
      </c>
      <c r="AR1150" s="68" t="str">
        <f>IF(日報入力!AS1150,"N勤","")</f>
        <v/>
      </c>
      <c r="AS1150" s="295" t="e">
        <f t="shared" si="71"/>
        <v>#VALUE!</v>
      </c>
      <c r="AT1150" s="439" t="str">
        <f>日報入力!AY1150</f>
        <v/>
      </c>
      <c r="AU1150" s="518" t="str">
        <f>IF(日報入力!G1150,G1150*60/E1150,"")</f>
        <v/>
      </c>
      <c r="AV1150" s="528" t="str">
        <f>IF(日報入力!AT1150,日報入力!AT1150,"")</f>
        <v/>
      </c>
      <c r="AW1150" s="529" t="str">
        <f>IF(日報入力!AT1150,AE1150/日報入力!AT1150,"")</f>
        <v/>
      </c>
      <c r="AX1150" s="530" t="e">
        <f>IF(1&lt;日報集計!AT1150,AT1150/(((F1150-I1150-J1150-N1150-O1150)*60)/(E1150)),"")</f>
        <v>#VALUE!</v>
      </c>
      <c r="AY1150" s="664" t="str">
        <f>IF(日報入力!H1150,AT1150/(((F1150-J1150)*60)/E1150),"")</f>
        <v/>
      </c>
      <c r="AZ1150" s="664" t="str">
        <f>IF(日報入力!I1150,AT1150/((G1150*60)/E1150),"")</f>
        <v/>
      </c>
      <c r="BA1150" s="296" t="str">
        <f>IF(日報入力!G1150,G1150/F1150,"")</f>
        <v/>
      </c>
      <c r="BB1150" s="386" t="e">
        <f t="shared" si="72"/>
        <v>#VALUE!</v>
      </c>
      <c r="BC1150" s="386" t="e">
        <f t="shared" si="73"/>
        <v>#VALUE!</v>
      </c>
      <c r="BD1150" s="80">
        <f>日報入力!AU1150</f>
        <v>0</v>
      </c>
      <c r="BE1150" s="534" t="str">
        <f>IF(日報入力!AV1150,日報入力!AV1150,"")</f>
        <v/>
      </c>
      <c r="BF1150" s="534" t="str">
        <f>IF(日報入力!AW1150,日報入力!AW1150,"")</f>
        <v/>
      </c>
      <c r="BG1150" s="398" t="str">
        <f>IF(日報入力!G1150,日報入力!K1150*日報入力!D1150*日報入力!BC1150,"")</f>
        <v/>
      </c>
    </row>
    <row r="1151" spans="1:59" ht="20.25" hidden="1" customHeight="1" x14ac:dyDescent="0.15">
      <c r="A1151" s="302" t="str">
        <f>IF(日報入力!G1151="","",日報入力!G1151)</f>
        <v/>
      </c>
      <c r="B1151" s="291" t="str">
        <f>IF(日報入力!G1151="","",日報入力!H1151)</f>
        <v/>
      </c>
      <c r="C1151" s="291" t="str">
        <f>IF(日報入力!G1151="","",日報入力!I1151)</f>
        <v/>
      </c>
      <c r="D1151" s="291" t="str">
        <f>IF(日報入力!G1151="","",日報入力!J1151)</f>
        <v/>
      </c>
      <c r="E1151" s="291" t="str">
        <f>IF(日報入力!G1151="","",日報入力!K1151)</f>
        <v/>
      </c>
      <c r="F1151" s="291" t="str">
        <f>IF(日報入力!G1151="","",日報入力!L1151)</f>
        <v/>
      </c>
      <c r="G1151" s="291" t="str">
        <f>IF(日報入力!G1151="","",日報入力!L1151-日報入力!O1151-日報入力!P1151-日報入力!Q1151-日報入力!R1151-日報入力!S1151-日報入力!T1151-日報入力!U1151-日報入力!V1151-日報入力!W1151-日報入力!X1151-日報入力!Y1151-日報入力!Z1151)</f>
        <v/>
      </c>
      <c r="H1151" s="291" t="str">
        <f>IF(日報入力!G1151="","",IF(日報入力!M1151&gt;=0,日報入力!M1151*F1151,F1151))</f>
        <v/>
      </c>
      <c r="I1151" s="291" t="str">
        <f>IF(日報入力!G1151="","",日報入力!O1151)</f>
        <v/>
      </c>
      <c r="J1151" s="291" t="str">
        <f>IF(日報入力!G1151="","",日報入力!P1151)</f>
        <v/>
      </c>
      <c r="K1151" s="291" t="str">
        <f>IF(日報入力!G1151="","",日報入力!Q1151)</f>
        <v/>
      </c>
      <c r="L1151" s="291" t="str">
        <f>IF(日報入力!G1151="","",日報入力!R1151)</f>
        <v/>
      </c>
      <c r="M1151" s="291" t="str">
        <f>IF(日報入力!G1151="","",日報入力!S1151)</f>
        <v/>
      </c>
      <c r="N1151" s="291" t="str">
        <f>IF(日報入力!G1151="","",日報入力!T1151)</f>
        <v/>
      </c>
      <c r="O1151" s="291" t="str">
        <f>IF(日報入力!G1151="","",日報入力!U1151)</f>
        <v/>
      </c>
      <c r="P1151" s="291" t="str">
        <f>IF(日報入力!G1151="","",日報入力!V1151)</f>
        <v/>
      </c>
      <c r="Q1151" s="291" t="str">
        <f>IF(日報入力!G1151="","",日報入力!W1151)</f>
        <v/>
      </c>
      <c r="R1151" s="291" t="str">
        <f>IF(日報入力!G1151="","",日報入力!X1151)</f>
        <v/>
      </c>
      <c r="S1151" s="291" t="str">
        <f>IF(日報入力!G1151="","",日報入力!Y1151)</f>
        <v/>
      </c>
      <c r="T1151" s="291" t="str">
        <f>IF(日報入力!G1151="","",日報入力!Z1151)</f>
        <v/>
      </c>
      <c r="U1151" s="291" t="str">
        <f>IF(日報入力!G1151="","",日報入力!AA1151)</f>
        <v/>
      </c>
      <c r="V1151" s="378" t="str">
        <f>IF(日報入力!G1151="","",日報入力!AB1151)</f>
        <v/>
      </c>
      <c r="W1151" s="291" t="str">
        <f>IF(日報入力!G1151="","",日報入力!AC1151)</f>
        <v/>
      </c>
      <c r="X1151" s="291" t="str">
        <f>IF(日報入力!G1151="","",日報入力!AD1151)</f>
        <v/>
      </c>
      <c r="Y1151" s="291" t="str">
        <f>IF(日報入力!G1151="","",日報入力!AE1151)</f>
        <v/>
      </c>
      <c r="Z1151" s="291" t="str">
        <f>IF(日報入力!G1151="","",日報入力!AF1151)</f>
        <v/>
      </c>
      <c r="AA1151" s="291" t="str">
        <f>IF(日報入力!G1151="","",日報入力!AG1151)</f>
        <v/>
      </c>
      <c r="AB1151" s="291" t="str">
        <f>IF(日報入力!G1151="","",日報入力!AH1151)</f>
        <v/>
      </c>
      <c r="AC1151" s="291" t="str">
        <f>IF(日報入力!G1151="","",日報入力!AI1151)</f>
        <v/>
      </c>
      <c r="AD1151" s="291" t="str">
        <f>IF(日報入力!G1151="","",日報入力!AJ1151)</f>
        <v/>
      </c>
      <c r="AE1151" s="292" t="str">
        <f>IF(日報入力!G1151="","",日報入力!E1151)</f>
        <v/>
      </c>
      <c r="AF1151" s="293" t="str">
        <f>IF(日報入力!G1151="","",日報入力!AK1151)</f>
        <v/>
      </c>
      <c r="AG1151" s="293" t="str">
        <f>IF(日報入力!G1151="","",日報入力!AL1151)</f>
        <v/>
      </c>
      <c r="AH1151" s="293" t="str">
        <f>IF(日報入力!G1151="","",日報入力!AM1151)</f>
        <v/>
      </c>
      <c r="AI1151" s="294" t="str">
        <f>IF(日報入力!G1151&gt;0,日報入力!D1151*日報入力!K1151*日報入力!AL1151,"")</f>
        <v/>
      </c>
      <c r="AJ1151" s="294" t="str">
        <f>IF(日報入力!G1151&gt;0,日報入力!E1151*日報入力!AL1151,"")</f>
        <v/>
      </c>
      <c r="AK1151" s="294" t="str">
        <f>IF(日報入力!G1151&gt;0,AI1151-AJ1151,"")</f>
        <v/>
      </c>
      <c r="AL1151" s="292" t="str">
        <f>IF(日報入力!G1151&gt;0,日報入力!E1151*日報入力!AM1151,"")</f>
        <v/>
      </c>
      <c r="AM1151" s="292" t="str">
        <f>IF(日報入力!G1151&gt;0,日報入力!AB1151*日報入力!AM1151,"")</f>
        <v/>
      </c>
      <c r="AN1151" s="68" t="str">
        <f>IF(日報入力!G1151&gt;0,日報入力!C1151,"")</f>
        <v/>
      </c>
      <c r="AO1151" s="68" t="str">
        <f>日報入力!B1151</f>
        <v/>
      </c>
      <c r="AP1151" s="68" t="str">
        <f>IF(日報入力!AQ1151,日報入力!BA1151,"")</f>
        <v/>
      </c>
      <c r="AQ1151" s="68" t="str">
        <f>IF(日報入力!AR1151,日報入力!BB1151,"")</f>
        <v/>
      </c>
      <c r="AR1151" s="68" t="str">
        <f>IF(日報入力!AS1151,"N勤","")</f>
        <v/>
      </c>
      <c r="AS1151" s="295" t="e">
        <f t="shared" si="71"/>
        <v>#VALUE!</v>
      </c>
      <c r="AT1151" s="439" t="str">
        <f>日報入力!AY1151</f>
        <v/>
      </c>
      <c r="AU1151" s="518" t="str">
        <f>IF(日報入力!G1151,G1151*60/E1151,"")</f>
        <v/>
      </c>
      <c r="AV1151" s="528" t="str">
        <f>IF(日報入力!AT1151,日報入力!AT1151,"")</f>
        <v/>
      </c>
      <c r="AW1151" s="529" t="str">
        <f>IF(日報入力!AT1151,AE1151/日報入力!AT1151,"")</f>
        <v/>
      </c>
      <c r="AX1151" s="530" t="e">
        <f>IF(1&lt;日報集計!AT1151,AT1151/(((F1151-I1151-J1151-N1151-O1151)*60)/(E1151)),"")</f>
        <v>#VALUE!</v>
      </c>
      <c r="AY1151" s="664" t="str">
        <f>IF(日報入力!H1151,AT1151/(((F1151-J1151)*60)/E1151),"")</f>
        <v/>
      </c>
      <c r="AZ1151" s="664" t="str">
        <f>IF(日報入力!I1151,AT1151/((G1151*60)/E1151),"")</f>
        <v/>
      </c>
      <c r="BA1151" s="296" t="str">
        <f>IF(日報入力!G1151,G1151/F1151,"")</f>
        <v/>
      </c>
      <c r="BB1151" s="386" t="e">
        <f t="shared" si="72"/>
        <v>#VALUE!</v>
      </c>
      <c r="BC1151" s="386" t="e">
        <f t="shared" si="73"/>
        <v>#VALUE!</v>
      </c>
      <c r="BD1151" s="80">
        <f>日報入力!AU1151</f>
        <v>0</v>
      </c>
      <c r="BE1151" s="534" t="str">
        <f>IF(日報入力!AV1151,日報入力!AV1151,"")</f>
        <v/>
      </c>
      <c r="BF1151" s="534" t="str">
        <f>IF(日報入力!AW1151,日報入力!AW1151,"")</f>
        <v/>
      </c>
      <c r="BG1151" s="398" t="str">
        <f>IF(日報入力!G1151,日報入力!K1151*日報入力!D1151*日報入力!BC1151,"")</f>
        <v/>
      </c>
    </row>
    <row r="1152" spans="1:59" ht="20.25" hidden="1" customHeight="1" x14ac:dyDescent="0.15">
      <c r="A1152" s="302" t="str">
        <f>IF(日報入力!G1152="","",日報入力!G1152)</f>
        <v/>
      </c>
      <c r="B1152" s="291" t="str">
        <f>IF(日報入力!G1152="","",日報入力!H1152)</f>
        <v/>
      </c>
      <c r="C1152" s="291" t="str">
        <f>IF(日報入力!G1152="","",日報入力!I1152)</f>
        <v/>
      </c>
      <c r="D1152" s="291" t="str">
        <f>IF(日報入力!G1152="","",日報入力!J1152)</f>
        <v/>
      </c>
      <c r="E1152" s="291" t="str">
        <f>IF(日報入力!G1152="","",日報入力!K1152)</f>
        <v/>
      </c>
      <c r="F1152" s="291" t="str">
        <f>IF(日報入力!G1152="","",日報入力!L1152)</f>
        <v/>
      </c>
      <c r="G1152" s="291" t="str">
        <f>IF(日報入力!G1152="","",日報入力!L1152-日報入力!O1152-日報入力!P1152-日報入力!Q1152-日報入力!R1152-日報入力!S1152-日報入力!T1152-日報入力!U1152-日報入力!V1152-日報入力!W1152-日報入力!X1152-日報入力!Y1152-日報入力!Z1152)</f>
        <v/>
      </c>
      <c r="H1152" s="291" t="str">
        <f>IF(日報入力!G1152="","",IF(日報入力!M1152&gt;=0,日報入力!M1152*F1152,F1152))</f>
        <v/>
      </c>
      <c r="I1152" s="291" t="str">
        <f>IF(日報入力!G1152="","",日報入力!O1152)</f>
        <v/>
      </c>
      <c r="J1152" s="291" t="str">
        <f>IF(日報入力!G1152="","",日報入力!P1152)</f>
        <v/>
      </c>
      <c r="K1152" s="291" t="str">
        <f>IF(日報入力!G1152="","",日報入力!Q1152)</f>
        <v/>
      </c>
      <c r="L1152" s="291" t="str">
        <f>IF(日報入力!G1152="","",日報入力!R1152)</f>
        <v/>
      </c>
      <c r="M1152" s="291" t="str">
        <f>IF(日報入力!G1152="","",日報入力!S1152)</f>
        <v/>
      </c>
      <c r="N1152" s="291" t="str">
        <f>IF(日報入力!G1152="","",日報入力!T1152)</f>
        <v/>
      </c>
      <c r="O1152" s="291" t="str">
        <f>IF(日報入力!G1152="","",日報入力!U1152)</f>
        <v/>
      </c>
      <c r="P1152" s="291" t="str">
        <f>IF(日報入力!G1152="","",日報入力!V1152)</f>
        <v/>
      </c>
      <c r="Q1152" s="291" t="str">
        <f>IF(日報入力!G1152="","",日報入力!W1152)</f>
        <v/>
      </c>
      <c r="R1152" s="291" t="str">
        <f>IF(日報入力!G1152="","",日報入力!X1152)</f>
        <v/>
      </c>
      <c r="S1152" s="291" t="str">
        <f>IF(日報入力!G1152="","",日報入力!Y1152)</f>
        <v/>
      </c>
      <c r="T1152" s="291" t="str">
        <f>IF(日報入力!G1152="","",日報入力!Z1152)</f>
        <v/>
      </c>
      <c r="U1152" s="291" t="str">
        <f>IF(日報入力!G1152="","",日報入力!AA1152)</f>
        <v/>
      </c>
      <c r="V1152" s="378" t="str">
        <f>IF(日報入力!G1152="","",日報入力!AB1152)</f>
        <v/>
      </c>
      <c r="W1152" s="291" t="str">
        <f>IF(日報入力!G1152="","",日報入力!AC1152)</f>
        <v/>
      </c>
      <c r="X1152" s="291" t="str">
        <f>IF(日報入力!G1152="","",日報入力!AD1152)</f>
        <v/>
      </c>
      <c r="Y1152" s="291" t="str">
        <f>IF(日報入力!G1152="","",日報入力!AE1152)</f>
        <v/>
      </c>
      <c r="Z1152" s="291" t="str">
        <f>IF(日報入力!G1152="","",日報入力!AF1152)</f>
        <v/>
      </c>
      <c r="AA1152" s="291" t="str">
        <f>IF(日報入力!G1152="","",日報入力!AG1152)</f>
        <v/>
      </c>
      <c r="AB1152" s="291" t="str">
        <f>IF(日報入力!G1152="","",日報入力!AH1152)</f>
        <v/>
      </c>
      <c r="AC1152" s="291" t="str">
        <f>IF(日報入力!G1152="","",日報入力!AI1152)</f>
        <v/>
      </c>
      <c r="AD1152" s="291" t="str">
        <f>IF(日報入力!G1152="","",日報入力!AJ1152)</f>
        <v/>
      </c>
      <c r="AE1152" s="292" t="str">
        <f>IF(日報入力!G1152="","",日報入力!E1152)</f>
        <v/>
      </c>
      <c r="AF1152" s="293" t="str">
        <f>IF(日報入力!G1152="","",日報入力!AK1152)</f>
        <v/>
      </c>
      <c r="AG1152" s="293" t="str">
        <f>IF(日報入力!G1152="","",日報入力!AL1152)</f>
        <v/>
      </c>
      <c r="AH1152" s="293" t="str">
        <f>IF(日報入力!G1152="","",日報入力!AM1152)</f>
        <v/>
      </c>
      <c r="AI1152" s="294" t="str">
        <f>IF(日報入力!G1152&gt;0,日報入力!D1152*日報入力!K1152*日報入力!AL1152,"")</f>
        <v/>
      </c>
      <c r="AJ1152" s="294" t="str">
        <f>IF(日報入力!G1152&gt;0,日報入力!E1152*日報入力!AL1152,"")</f>
        <v/>
      </c>
      <c r="AK1152" s="294" t="str">
        <f>IF(日報入力!G1152&gt;0,AI1152-AJ1152,"")</f>
        <v/>
      </c>
      <c r="AL1152" s="292" t="str">
        <f>IF(日報入力!G1152&gt;0,日報入力!E1152*日報入力!AM1152,"")</f>
        <v/>
      </c>
      <c r="AM1152" s="292" t="str">
        <f>IF(日報入力!G1152&gt;0,日報入力!AB1152*日報入力!AM1152,"")</f>
        <v/>
      </c>
      <c r="AN1152" s="68" t="str">
        <f>IF(日報入力!G1152&gt;0,日報入力!C1152,"")</f>
        <v/>
      </c>
      <c r="AO1152" s="68" t="str">
        <f>日報入力!B1152</f>
        <v/>
      </c>
      <c r="AP1152" s="68" t="str">
        <f>IF(日報入力!AQ1152,日報入力!BA1152,"")</f>
        <v/>
      </c>
      <c r="AQ1152" s="68" t="str">
        <f>IF(日報入力!AR1152,日報入力!BB1152,"")</f>
        <v/>
      </c>
      <c r="AR1152" s="68" t="str">
        <f>IF(日報入力!AS1152,"N勤","")</f>
        <v/>
      </c>
      <c r="AS1152" s="295" t="e">
        <f t="shared" si="71"/>
        <v>#VALUE!</v>
      </c>
      <c r="AT1152" s="439" t="str">
        <f>日報入力!AY1152</f>
        <v/>
      </c>
      <c r="AU1152" s="518" t="str">
        <f>IF(日報入力!G1152,G1152*60/E1152,"")</f>
        <v/>
      </c>
      <c r="AV1152" s="528" t="str">
        <f>IF(日報入力!AT1152,日報入力!AT1152,"")</f>
        <v/>
      </c>
      <c r="AW1152" s="529" t="str">
        <f>IF(日報入力!AT1152,AE1152/日報入力!AT1152,"")</f>
        <v/>
      </c>
      <c r="AX1152" s="530" t="e">
        <f>IF(1&lt;日報集計!AT1152,AT1152/(((F1152-I1152-J1152-N1152-O1152)*60)/(E1152)),"")</f>
        <v>#VALUE!</v>
      </c>
      <c r="AY1152" s="664" t="str">
        <f>IF(日報入力!H1152,AT1152/(((F1152-J1152)*60)/E1152),"")</f>
        <v/>
      </c>
      <c r="AZ1152" s="664" t="str">
        <f>IF(日報入力!I1152,AT1152/((G1152*60)/E1152),"")</f>
        <v/>
      </c>
      <c r="BA1152" s="296" t="str">
        <f>IF(日報入力!G1152,G1152/F1152,"")</f>
        <v/>
      </c>
      <c r="BB1152" s="386" t="e">
        <f t="shared" si="72"/>
        <v>#VALUE!</v>
      </c>
      <c r="BC1152" s="386" t="e">
        <f t="shared" si="73"/>
        <v>#VALUE!</v>
      </c>
      <c r="BD1152" s="80">
        <f>日報入力!AU1152</f>
        <v>0</v>
      </c>
      <c r="BE1152" s="534" t="str">
        <f>IF(日報入力!AV1152,日報入力!AV1152,"")</f>
        <v/>
      </c>
      <c r="BF1152" s="534" t="str">
        <f>IF(日報入力!AW1152,日報入力!AW1152,"")</f>
        <v/>
      </c>
      <c r="BG1152" s="398" t="str">
        <f>IF(日報入力!G1152,日報入力!K1152*日報入力!D1152*日報入力!BC1152,"")</f>
        <v/>
      </c>
    </row>
    <row r="1153" spans="1:59" ht="20.25" hidden="1" customHeight="1" x14ac:dyDescent="0.15">
      <c r="A1153" s="302" t="str">
        <f>IF(日報入力!G1153="","",日報入力!G1153)</f>
        <v/>
      </c>
      <c r="B1153" s="291" t="str">
        <f>IF(日報入力!G1153="","",日報入力!H1153)</f>
        <v/>
      </c>
      <c r="C1153" s="291" t="str">
        <f>IF(日報入力!G1153="","",日報入力!I1153)</f>
        <v/>
      </c>
      <c r="D1153" s="291" t="str">
        <f>IF(日報入力!G1153="","",日報入力!J1153)</f>
        <v/>
      </c>
      <c r="E1153" s="291" t="str">
        <f>IF(日報入力!G1153="","",日報入力!K1153)</f>
        <v/>
      </c>
      <c r="F1153" s="291" t="str">
        <f>IF(日報入力!G1153="","",日報入力!L1153)</f>
        <v/>
      </c>
      <c r="G1153" s="291" t="str">
        <f>IF(日報入力!G1153="","",日報入力!L1153-日報入力!O1153-日報入力!P1153-日報入力!Q1153-日報入力!R1153-日報入力!S1153-日報入力!T1153-日報入力!U1153-日報入力!V1153-日報入力!W1153-日報入力!X1153-日報入力!Y1153-日報入力!Z1153)</f>
        <v/>
      </c>
      <c r="H1153" s="291" t="str">
        <f>IF(日報入力!G1153="","",IF(日報入力!M1153&gt;=0,日報入力!M1153*F1153,F1153))</f>
        <v/>
      </c>
      <c r="I1153" s="291" t="str">
        <f>IF(日報入力!G1153="","",日報入力!O1153)</f>
        <v/>
      </c>
      <c r="J1153" s="291" t="str">
        <f>IF(日報入力!G1153="","",日報入力!P1153)</f>
        <v/>
      </c>
      <c r="K1153" s="291" t="str">
        <f>IF(日報入力!G1153="","",日報入力!Q1153)</f>
        <v/>
      </c>
      <c r="L1153" s="291" t="str">
        <f>IF(日報入力!G1153="","",日報入力!R1153)</f>
        <v/>
      </c>
      <c r="M1153" s="291" t="str">
        <f>IF(日報入力!G1153="","",日報入力!S1153)</f>
        <v/>
      </c>
      <c r="N1153" s="291" t="str">
        <f>IF(日報入力!G1153="","",日報入力!T1153)</f>
        <v/>
      </c>
      <c r="O1153" s="291" t="str">
        <f>IF(日報入力!G1153="","",日報入力!U1153)</f>
        <v/>
      </c>
      <c r="P1153" s="291" t="str">
        <f>IF(日報入力!G1153="","",日報入力!V1153)</f>
        <v/>
      </c>
      <c r="Q1153" s="291" t="str">
        <f>IF(日報入力!G1153="","",日報入力!W1153)</f>
        <v/>
      </c>
      <c r="R1153" s="291" t="str">
        <f>IF(日報入力!G1153="","",日報入力!X1153)</f>
        <v/>
      </c>
      <c r="S1153" s="291" t="str">
        <f>IF(日報入力!G1153="","",日報入力!Y1153)</f>
        <v/>
      </c>
      <c r="T1153" s="291" t="str">
        <f>IF(日報入力!G1153="","",日報入力!Z1153)</f>
        <v/>
      </c>
      <c r="U1153" s="291" t="str">
        <f>IF(日報入力!G1153="","",日報入力!AA1153)</f>
        <v/>
      </c>
      <c r="V1153" s="378" t="str">
        <f>IF(日報入力!G1153="","",日報入力!AB1153)</f>
        <v/>
      </c>
      <c r="W1153" s="291" t="str">
        <f>IF(日報入力!G1153="","",日報入力!AC1153)</f>
        <v/>
      </c>
      <c r="X1153" s="291" t="str">
        <f>IF(日報入力!G1153="","",日報入力!AD1153)</f>
        <v/>
      </c>
      <c r="Y1153" s="291" t="str">
        <f>IF(日報入力!G1153="","",日報入力!AE1153)</f>
        <v/>
      </c>
      <c r="Z1153" s="291" t="str">
        <f>IF(日報入力!G1153="","",日報入力!AF1153)</f>
        <v/>
      </c>
      <c r="AA1153" s="291" t="str">
        <f>IF(日報入力!G1153="","",日報入力!AG1153)</f>
        <v/>
      </c>
      <c r="AB1153" s="291" t="str">
        <f>IF(日報入力!G1153="","",日報入力!AH1153)</f>
        <v/>
      </c>
      <c r="AC1153" s="291" t="str">
        <f>IF(日報入力!G1153="","",日報入力!AI1153)</f>
        <v/>
      </c>
      <c r="AD1153" s="291" t="str">
        <f>IF(日報入力!G1153="","",日報入力!AJ1153)</f>
        <v/>
      </c>
      <c r="AE1153" s="292" t="str">
        <f>IF(日報入力!G1153="","",日報入力!E1153)</f>
        <v/>
      </c>
      <c r="AF1153" s="293" t="str">
        <f>IF(日報入力!G1153="","",日報入力!AK1153)</f>
        <v/>
      </c>
      <c r="AG1153" s="293" t="str">
        <f>IF(日報入力!G1153="","",日報入力!AL1153)</f>
        <v/>
      </c>
      <c r="AH1153" s="293" t="str">
        <f>IF(日報入力!G1153="","",日報入力!AM1153)</f>
        <v/>
      </c>
      <c r="AI1153" s="294" t="str">
        <f>IF(日報入力!G1153&gt;0,日報入力!D1153*日報入力!K1153*日報入力!AL1153,"")</f>
        <v/>
      </c>
      <c r="AJ1153" s="294" t="str">
        <f>IF(日報入力!G1153&gt;0,日報入力!E1153*日報入力!AL1153,"")</f>
        <v/>
      </c>
      <c r="AK1153" s="294" t="str">
        <f>IF(日報入力!G1153&gt;0,AI1153-AJ1153,"")</f>
        <v/>
      </c>
      <c r="AL1153" s="292" t="str">
        <f>IF(日報入力!G1153&gt;0,日報入力!E1153*日報入力!AM1153,"")</f>
        <v/>
      </c>
      <c r="AM1153" s="292" t="str">
        <f>IF(日報入力!G1153&gt;0,日報入力!AB1153*日報入力!AM1153,"")</f>
        <v/>
      </c>
      <c r="AN1153" s="68" t="str">
        <f>IF(日報入力!G1153&gt;0,日報入力!C1153,"")</f>
        <v/>
      </c>
      <c r="AO1153" s="68" t="str">
        <f>日報入力!B1153</f>
        <v/>
      </c>
      <c r="AP1153" s="68" t="str">
        <f>IF(日報入力!AQ1153,日報入力!BA1153,"")</f>
        <v/>
      </c>
      <c r="AQ1153" s="68" t="str">
        <f>IF(日報入力!AR1153,日報入力!BB1153,"")</f>
        <v/>
      </c>
      <c r="AR1153" s="68" t="str">
        <f>IF(日報入力!AS1153,"N勤","")</f>
        <v/>
      </c>
      <c r="AS1153" s="295" t="e">
        <f t="shared" si="71"/>
        <v>#VALUE!</v>
      </c>
      <c r="AT1153" s="439" t="str">
        <f>日報入力!AY1153</f>
        <v/>
      </c>
      <c r="AU1153" s="518" t="str">
        <f>IF(日報入力!G1153,G1153*60/E1153,"")</f>
        <v/>
      </c>
      <c r="AV1153" s="528" t="str">
        <f>IF(日報入力!AT1153,日報入力!AT1153,"")</f>
        <v/>
      </c>
      <c r="AW1153" s="529" t="str">
        <f>IF(日報入力!AT1153,AE1153/日報入力!AT1153,"")</f>
        <v/>
      </c>
      <c r="AX1153" s="530" t="e">
        <f>IF(1&lt;日報集計!AT1153,AT1153/(((F1153-I1153-J1153-N1153-O1153)*60)/(E1153)),"")</f>
        <v>#VALUE!</v>
      </c>
      <c r="AY1153" s="664" t="str">
        <f>IF(日報入力!H1153,AT1153/(((F1153-J1153)*60)/E1153),"")</f>
        <v/>
      </c>
      <c r="AZ1153" s="664" t="str">
        <f>IF(日報入力!I1153,AT1153/((G1153*60)/E1153),"")</f>
        <v/>
      </c>
      <c r="BA1153" s="296" t="str">
        <f>IF(日報入力!G1153,G1153/F1153,"")</f>
        <v/>
      </c>
      <c r="BB1153" s="386" t="e">
        <f t="shared" si="72"/>
        <v>#VALUE!</v>
      </c>
      <c r="BC1153" s="386" t="e">
        <f t="shared" si="73"/>
        <v>#VALUE!</v>
      </c>
      <c r="BD1153" s="80">
        <f>日報入力!AU1153</f>
        <v>0</v>
      </c>
      <c r="BE1153" s="534" t="str">
        <f>IF(日報入力!AV1153,日報入力!AV1153,"")</f>
        <v/>
      </c>
      <c r="BF1153" s="534" t="str">
        <f>IF(日報入力!AW1153,日報入力!AW1153,"")</f>
        <v/>
      </c>
      <c r="BG1153" s="398" t="str">
        <f>IF(日報入力!G1153,日報入力!K1153*日報入力!D1153*日報入力!BC1153,"")</f>
        <v/>
      </c>
    </row>
    <row r="1154" spans="1:59" ht="20.25" hidden="1" customHeight="1" x14ac:dyDescent="0.15">
      <c r="A1154" s="302" t="str">
        <f>IF(日報入力!G1154="","",日報入力!G1154)</f>
        <v/>
      </c>
      <c r="B1154" s="291" t="str">
        <f>IF(日報入力!G1154="","",日報入力!H1154)</f>
        <v/>
      </c>
      <c r="C1154" s="291" t="str">
        <f>IF(日報入力!G1154="","",日報入力!I1154)</f>
        <v/>
      </c>
      <c r="D1154" s="291" t="str">
        <f>IF(日報入力!G1154="","",日報入力!J1154)</f>
        <v/>
      </c>
      <c r="E1154" s="291" t="str">
        <f>IF(日報入力!G1154="","",日報入力!K1154)</f>
        <v/>
      </c>
      <c r="F1154" s="291" t="str">
        <f>IF(日報入力!G1154="","",日報入力!L1154)</f>
        <v/>
      </c>
      <c r="G1154" s="291" t="str">
        <f>IF(日報入力!G1154="","",日報入力!L1154-日報入力!O1154-日報入力!P1154-日報入力!Q1154-日報入力!R1154-日報入力!S1154-日報入力!T1154-日報入力!U1154-日報入力!V1154-日報入力!W1154-日報入力!X1154-日報入力!Y1154-日報入力!Z1154)</f>
        <v/>
      </c>
      <c r="H1154" s="291" t="str">
        <f>IF(日報入力!G1154="","",IF(日報入力!M1154&gt;=0,日報入力!M1154*F1154,F1154))</f>
        <v/>
      </c>
      <c r="I1154" s="291" t="str">
        <f>IF(日報入力!G1154="","",日報入力!O1154)</f>
        <v/>
      </c>
      <c r="J1154" s="291" t="str">
        <f>IF(日報入力!G1154="","",日報入力!P1154)</f>
        <v/>
      </c>
      <c r="K1154" s="291" t="str">
        <f>IF(日報入力!G1154="","",日報入力!Q1154)</f>
        <v/>
      </c>
      <c r="L1154" s="291" t="str">
        <f>IF(日報入力!G1154="","",日報入力!R1154)</f>
        <v/>
      </c>
      <c r="M1154" s="291" t="str">
        <f>IF(日報入力!G1154="","",日報入力!S1154)</f>
        <v/>
      </c>
      <c r="N1154" s="291" t="str">
        <f>IF(日報入力!G1154="","",日報入力!T1154)</f>
        <v/>
      </c>
      <c r="O1154" s="291" t="str">
        <f>IF(日報入力!G1154="","",日報入力!U1154)</f>
        <v/>
      </c>
      <c r="P1154" s="291" t="str">
        <f>IF(日報入力!G1154="","",日報入力!V1154)</f>
        <v/>
      </c>
      <c r="Q1154" s="291" t="str">
        <f>IF(日報入力!G1154="","",日報入力!W1154)</f>
        <v/>
      </c>
      <c r="R1154" s="291" t="str">
        <f>IF(日報入力!G1154="","",日報入力!X1154)</f>
        <v/>
      </c>
      <c r="S1154" s="291" t="str">
        <f>IF(日報入力!G1154="","",日報入力!Y1154)</f>
        <v/>
      </c>
      <c r="T1154" s="291" t="str">
        <f>IF(日報入力!G1154="","",日報入力!Z1154)</f>
        <v/>
      </c>
      <c r="U1154" s="291" t="str">
        <f>IF(日報入力!G1154="","",日報入力!AA1154)</f>
        <v/>
      </c>
      <c r="V1154" s="378" t="str">
        <f>IF(日報入力!G1154="","",日報入力!AB1154)</f>
        <v/>
      </c>
      <c r="W1154" s="291" t="str">
        <f>IF(日報入力!G1154="","",日報入力!AC1154)</f>
        <v/>
      </c>
      <c r="X1154" s="291" t="str">
        <f>IF(日報入力!G1154="","",日報入力!AD1154)</f>
        <v/>
      </c>
      <c r="Y1154" s="291" t="str">
        <f>IF(日報入力!G1154="","",日報入力!AE1154)</f>
        <v/>
      </c>
      <c r="Z1154" s="291" t="str">
        <f>IF(日報入力!G1154="","",日報入力!AF1154)</f>
        <v/>
      </c>
      <c r="AA1154" s="291" t="str">
        <f>IF(日報入力!G1154="","",日報入力!AG1154)</f>
        <v/>
      </c>
      <c r="AB1154" s="291" t="str">
        <f>IF(日報入力!G1154="","",日報入力!AH1154)</f>
        <v/>
      </c>
      <c r="AC1154" s="291" t="str">
        <f>IF(日報入力!G1154="","",日報入力!AI1154)</f>
        <v/>
      </c>
      <c r="AD1154" s="291" t="str">
        <f>IF(日報入力!G1154="","",日報入力!AJ1154)</f>
        <v/>
      </c>
      <c r="AE1154" s="292" t="str">
        <f>IF(日報入力!G1154="","",日報入力!E1154)</f>
        <v/>
      </c>
      <c r="AF1154" s="293" t="str">
        <f>IF(日報入力!G1154="","",日報入力!AK1154)</f>
        <v/>
      </c>
      <c r="AG1154" s="293" t="str">
        <f>IF(日報入力!G1154="","",日報入力!AL1154)</f>
        <v/>
      </c>
      <c r="AH1154" s="293" t="str">
        <f>IF(日報入力!G1154="","",日報入力!AM1154)</f>
        <v/>
      </c>
      <c r="AI1154" s="294" t="str">
        <f>IF(日報入力!G1154&gt;0,日報入力!D1154*日報入力!K1154*日報入力!AL1154,"")</f>
        <v/>
      </c>
      <c r="AJ1154" s="294" t="str">
        <f>IF(日報入力!G1154&gt;0,日報入力!E1154*日報入力!AL1154,"")</f>
        <v/>
      </c>
      <c r="AK1154" s="294" t="str">
        <f>IF(日報入力!G1154&gt;0,AI1154-AJ1154,"")</f>
        <v/>
      </c>
      <c r="AL1154" s="292" t="str">
        <f>IF(日報入力!G1154&gt;0,日報入力!E1154*日報入力!AM1154,"")</f>
        <v/>
      </c>
      <c r="AM1154" s="292" t="str">
        <f>IF(日報入力!G1154&gt;0,日報入力!AB1154*日報入力!AM1154,"")</f>
        <v/>
      </c>
      <c r="AN1154" s="68" t="str">
        <f>IF(日報入力!G1154&gt;0,日報入力!C1154,"")</f>
        <v/>
      </c>
      <c r="AO1154" s="68" t="str">
        <f>日報入力!B1154</f>
        <v/>
      </c>
      <c r="AP1154" s="68" t="str">
        <f>IF(日報入力!AQ1154,日報入力!BA1154,"")</f>
        <v/>
      </c>
      <c r="AQ1154" s="68" t="str">
        <f>IF(日報入力!AR1154,日報入力!BB1154,"")</f>
        <v/>
      </c>
      <c r="AR1154" s="68" t="str">
        <f>IF(日報入力!AS1154,"N勤","")</f>
        <v/>
      </c>
      <c r="AS1154" s="295" t="e">
        <f t="shared" si="71"/>
        <v>#VALUE!</v>
      </c>
      <c r="AT1154" s="439" t="str">
        <f>日報入力!AY1154</f>
        <v/>
      </c>
      <c r="AU1154" s="518" t="str">
        <f>IF(日報入力!G1154,G1154*60/E1154,"")</f>
        <v/>
      </c>
      <c r="AV1154" s="528" t="str">
        <f>IF(日報入力!AT1154,日報入力!AT1154,"")</f>
        <v/>
      </c>
      <c r="AW1154" s="529" t="str">
        <f>IF(日報入力!AT1154,AE1154/日報入力!AT1154,"")</f>
        <v/>
      </c>
      <c r="AX1154" s="530" t="e">
        <f>IF(1&lt;日報集計!AT1154,AT1154/(((F1154-I1154-J1154-N1154-O1154)*60)/(E1154)),"")</f>
        <v>#VALUE!</v>
      </c>
      <c r="AY1154" s="664" t="str">
        <f>IF(日報入力!H1154,AT1154/(((F1154-J1154)*60)/E1154),"")</f>
        <v/>
      </c>
      <c r="AZ1154" s="664" t="str">
        <f>IF(日報入力!I1154,AT1154/((G1154*60)/E1154),"")</f>
        <v/>
      </c>
      <c r="BA1154" s="296" t="str">
        <f>IF(日報入力!G1154,G1154/F1154,"")</f>
        <v/>
      </c>
      <c r="BB1154" s="386" t="e">
        <f t="shared" si="72"/>
        <v>#VALUE!</v>
      </c>
      <c r="BC1154" s="386" t="e">
        <f t="shared" si="73"/>
        <v>#VALUE!</v>
      </c>
      <c r="BD1154" s="80">
        <f>日報入力!AU1154</f>
        <v>0</v>
      </c>
      <c r="BE1154" s="534" t="str">
        <f>IF(日報入力!AV1154,日報入力!AV1154,"")</f>
        <v/>
      </c>
      <c r="BF1154" s="534" t="str">
        <f>IF(日報入力!AW1154,日報入力!AW1154,"")</f>
        <v/>
      </c>
      <c r="BG1154" s="398" t="str">
        <f>IF(日報入力!G1154,日報入力!K1154*日報入力!D1154*日報入力!BC1154,"")</f>
        <v/>
      </c>
    </row>
    <row r="1155" spans="1:59" ht="20.25" hidden="1" customHeight="1" x14ac:dyDescent="0.15">
      <c r="A1155" s="302" t="str">
        <f>IF(日報入力!G1155="","",日報入力!G1155)</f>
        <v/>
      </c>
      <c r="B1155" s="291" t="str">
        <f>IF(日報入力!G1155="","",日報入力!H1155)</f>
        <v/>
      </c>
      <c r="C1155" s="291" t="str">
        <f>IF(日報入力!G1155="","",日報入力!I1155)</f>
        <v/>
      </c>
      <c r="D1155" s="291" t="str">
        <f>IF(日報入力!G1155="","",日報入力!J1155)</f>
        <v/>
      </c>
      <c r="E1155" s="291" t="str">
        <f>IF(日報入力!G1155="","",日報入力!K1155)</f>
        <v/>
      </c>
      <c r="F1155" s="291" t="str">
        <f>IF(日報入力!G1155="","",日報入力!L1155)</f>
        <v/>
      </c>
      <c r="G1155" s="291" t="str">
        <f>IF(日報入力!G1155="","",日報入力!L1155-日報入力!O1155-日報入力!P1155-日報入力!Q1155-日報入力!R1155-日報入力!S1155-日報入力!T1155-日報入力!U1155-日報入力!V1155-日報入力!W1155-日報入力!X1155-日報入力!Y1155-日報入力!Z1155)</f>
        <v/>
      </c>
      <c r="H1155" s="291" t="str">
        <f>IF(日報入力!G1155="","",IF(日報入力!M1155&gt;=0,日報入力!M1155*F1155,F1155))</f>
        <v/>
      </c>
      <c r="I1155" s="291" t="str">
        <f>IF(日報入力!G1155="","",日報入力!O1155)</f>
        <v/>
      </c>
      <c r="J1155" s="291" t="str">
        <f>IF(日報入力!G1155="","",日報入力!P1155)</f>
        <v/>
      </c>
      <c r="K1155" s="291" t="str">
        <f>IF(日報入力!G1155="","",日報入力!Q1155)</f>
        <v/>
      </c>
      <c r="L1155" s="291" t="str">
        <f>IF(日報入力!G1155="","",日報入力!R1155)</f>
        <v/>
      </c>
      <c r="M1155" s="291" t="str">
        <f>IF(日報入力!G1155="","",日報入力!S1155)</f>
        <v/>
      </c>
      <c r="N1155" s="291" t="str">
        <f>IF(日報入力!G1155="","",日報入力!T1155)</f>
        <v/>
      </c>
      <c r="O1155" s="291" t="str">
        <f>IF(日報入力!G1155="","",日報入力!U1155)</f>
        <v/>
      </c>
      <c r="P1155" s="291" t="str">
        <f>IF(日報入力!G1155="","",日報入力!V1155)</f>
        <v/>
      </c>
      <c r="Q1155" s="291" t="str">
        <f>IF(日報入力!G1155="","",日報入力!W1155)</f>
        <v/>
      </c>
      <c r="R1155" s="291" t="str">
        <f>IF(日報入力!G1155="","",日報入力!X1155)</f>
        <v/>
      </c>
      <c r="S1155" s="291" t="str">
        <f>IF(日報入力!G1155="","",日報入力!Y1155)</f>
        <v/>
      </c>
      <c r="T1155" s="291" t="str">
        <f>IF(日報入力!G1155="","",日報入力!Z1155)</f>
        <v/>
      </c>
      <c r="U1155" s="291" t="str">
        <f>IF(日報入力!G1155="","",日報入力!AA1155)</f>
        <v/>
      </c>
      <c r="V1155" s="378" t="str">
        <f>IF(日報入力!G1155="","",日報入力!AB1155)</f>
        <v/>
      </c>
      <c r="W1155" s="291" t="str">
        <f>IF(日報入力!G1155="","",日報入力!AC1155)</f>
        <v/>
      </c>
      <c r="X1155" s="291" t="str">
        <f>IF(日報入力!G1155="","",日報入力!AD1155)</f>
        <v/>
      </c>
      <c r="Y1155" s="291" t="str">
        <f>IF(日報入力!G1155="","",日報入力!AE1155)</f>
        <v/>
      </c>
      <c r="Z1155" s="291" t="str">
        <f>IF(日報入力!G1155="","",日報入力!AF1155)</f>
        <v/>
      </c>
      <c r="AA1155" s="291" t="str">
        <f>IF(日報入力!G1155="","",日報入力!AG1155)</f>
        <v/>
      </c>
      <c r="AB1155" s="291" t="str">
        <f>IF(日報入力!G1155="","",日報入力!AH1155)</f>
        <v/>
      </c>
      <c r="AC1155" s="291" t="str">
        <f>IF(日報入力!G1155="","",日報入力!AI1155)</f>
        <v/>
      </c>
      <c r="AD1155" s="291" t="str">
        <f>IF(日報入力!G1155="","",日報入力!AJ1155)</f>
        <v/>
      </c>
      <c r="AE1155" s="292" t="str">
        <f>IF(日報入力!G1155="","",日報入力!E1155)</f>
        <v/>
      </c>
      <c r="AF1155" s="293" t="str">
        <f>IF(日報入力!G1155="","",日報入力!AK1155)</f>
        <v/>
      </c>
      <c r="AG1155" s="293" t="str">
        <f>IF(日報入力!G1155="","",日報入力!AL1155)</f>
        <v/>
      </c>
      <c r="AH1155" s="293" t="str">
        <f>IF(日報入力!G1155="","",日報入力!AM1155)</f>
        <v/>
      </c>
      <c r="AI1155" s="294" t="str">
        <f>IF(日報入力!G1155&gt;0,日報入力!D1155*日報入力!K1155*日報入力!AL1155,"")</f>
        <v/>
      </c>
      <c r="AJ1155" s="294" t="str">
        <f>IF(日報入力!G1155&gt;0,日報入力!E1155*日報入力!AL1155,"")</f>
        <v/>
      </c>
      <c r="AK1155" s="294" t="str">
        <f>IF(日報入力!G1155&gt;0,AI1155-AJ1155,"")</f>
        <v/>
      </c>
      <c r="AL1155" s="292" t="str">
        <f>IF(日報入力!G1155&gt;0,日報入力!E1155*日報入力!AM1155,"")</f>
        <v/>
      </c>
      <c r="AM1155" s="292" t="str">
        <f>IF(日報入力!G1155&gt;0,日報入力!AB1155*日報入力!AM1155,"")</f>
        <v/>
      </c>
      <c r="AN1155" s="68" t="str">
        <f>IF(日報入力!G1155&gt;0,日報入力!C1155,"")</f>
        <v/>
      </c>
      <c r="AO1155" s="68" t="str">
        <f>日報入力!B1155</f>
        <v/>
      </c>
      <c r="AP1155" s="68" t="str">
        <f>IF(日報入力!AQ1155,日報入力!BA1155,"")</f>
        <v/>
      </c>
      <c r="AQ1155" s="68" t="str">
        <f>IF(日報入力!AR1155,日報入力!BB1155,"")</f>
        <v/>
      </c>
      <c r="AR1155" s="68" t="str">
        <f>IF(日報入力!AS1155,"N勤","")</f>
        <v/>
      </c>
      <c r="AS1155" s="295" t="e">
        <f t="shared" si="71"/>
        <v>#VALUE!</v>
      </c>
      <c r="AT1155" s="439" t="str">
        <f>日報入力!AY1155</f>
        <v/>
      </c>
      <c r="AU1155" s="518" t="str">
        <f>IF(日報入力!G1155,G1155*60/E1155,"")</f>
        <v/>
      </c>
      <c r="AV1155" s="528" t="str">
        <f>IF(日報入力!AT1155,日報入力!AT1155,"")</f>
        <v/>
      </c>
      <c r="AW1155" s="529" t="str">
        <f>IF(日報入力!AT1155,AE1155/日報入力!AT1155,"")</f>
        <v/>
      </c>
      <c r="AX1155" s="530" t="e">
        <f>IF(1&lt;日報集計!AT1155,AT1155/(((F1155-I1155-J1155-N1155-O1155)*60)/(E1155)),"")</f>
        <v>#VALUE!</v>
      </c>
      <c r="AY1155" s="664" t="str">
        <f>IF(日報入力!H1155,AT1155/(((F1155-J1155)*60)/E1155),"")</f>
        <v/>
      </c>
      <c r="AZ1155" s="664" t="str">
        <f>IF(日報入力!I1155,AT1155/((G1155*60)/E1155),"")</f>
        <v/>
      </c>
      <c r="BA1155" s="296" t="str">
        <f>IF(日報入力!G1155,G1155/F1155,"")</f>
        <v/>
      </c>
      <c r="BB1155" s="386" t="e">
        <f t="shared" si="72"/>
        <v>#VALUE!</v>
      </c>
      <c r="BC1155" s="386" t="e">
        <f t="shared" si="73"/>
        <v>#VALUE!</v>
      </c>
      <c r="BD1155" s="80">
        <f>日報入力!AU1155</f>
        <v>0</v>
      </c>
      <c r="BE1155" s="534" t="str">
        <f>IF(日報入力!AV1155,日報入力!AV1155,"")</f>
        <v/>
      </c>
      <c r="BF1155" s="534" t="str">
        <f>IF(日報入力!AW1155,日報入力!AW1155,"")</f>
        <v/>
      </c>
      <c r="BG1155" s="398" t="str">
        <f>IF(日報入力!G1155,日報入力!K1155*日報入力!D1155*日報入力!BC1155,"")</f>
        <v/>
      </c>
    </row>
    <row r="1156" spans="1:59" ht="20.25" hidden="1" customHeight="1" x14ac:dyDescent="0.15">
      <c r="A1156" s="302" t="str">
        <f>IF(日報入力!G1156="","",日報入力!G1156)</f>
        <v/>
      </c>
      <c r="B1156" s="291" t="str">
        <f>IF(日報入力!G1156="","",日報入力!H1156)</f>
        <v/>
      </c>
      <c r="C1156" s="291" t="str">
        <f>IF(日報入力!G1156="","",日報入力!I1156)</f>
        <v/>
      </c>
      <c r="D1156" s="291" t="str">
        <f>IF(日報入力!G1156="","",日報入力!J1156)</f>
        <v/>
      </c>
      <c r="E1156" s="291" t="str">
        <f>IF(日報入力!G1156="","",日報入力!K1156)</f>
        <v/>
      </c>
      <c r="F1156" s="291" t="str">
        <f>IF(日報入力!G1156="","",日報入力!L1156)</f>
        <v/>
      </c>
      <c r="G1156" s="291" t="str">
        <f>IF(日報入力!G1156="","",日報入力!L1156-日報入力!O1156-日報入力!P1156-日報入力!Q1156-日報入力!R1156-日報入力!S1156-日報入力!T1156-日報入力!U1156-日報入力!V1156-日報入力!W1156-日報入力!X1156-日報入力!Y1156-日報入力!Z1156)</f>
        <v/>
      </c>
      <c r="H1156" s="291" t="str">
        <f>IF(日報入力!G1156="","",IF(日報入力!M1156&gt;=0,日報入力!M1156*F1156,F1156))</f>
        <v/>
      </c>
      <c r="I1156" s="291" t="str">
        <f>IF(日報入力!G1156="","",日報入力!O1156)</f>
        <v/>
      </c>
      <c r="J1156" s="291" t="str">
        <f>IF(日報入力!G1156="","",日報入力!P1156)</f>
        <v/>
      </c>
      <c r="K1156" s="291" t="str">
        <f>IF(日報入力!G1156="","",日報入力!Q1156)</f>
        <v/>
      </c>
      <c r="L1156" s="291" t="str">
        <f>IF(日報入力!G1156="","",日報入力!R1156)</f>
        <v/>
      </c>
      <c r="M1156" s="291" t="str">
        <f>IF(日報入力!G1156="","",日報入力!S1156)</f>
        <v/>
      </c>
      <c r="N1156" s="291" t="str">
        <f>IF(日報入力!G1156="","",日報入力!T1156)</f>
        <v/>
      </c>
      <c r="O1156" s="291" t="str">
        <f>IF(日報入力!G1156="","",日報入力!U1156)</f>
        <v/>
      </c>
      <c r="P1156" s="291" t="str">
        <f>IF(日報入力!G1156="","",日報入力!V1156)</f>
        <v/>
      </c>
      <c r="Q1156" s="291" t="str">
        <f>IF(日報入力!G1156="","",日報入力!W1156)</f>
        <v/>
      </c>
      <c r="R1156" s="291" t="str">
        <f>IF(日報入力!G1156="","",日報入力!X1156)</f>
        <v/>
      </c>
      <c r="S1156" s="291" t="str">
        <f>IF(日報入力!G1156="","",日報入力!Y1156)</f>
        <v/>
      </c>
      <c r="T1156" s="291" t="str">
        <f>IF(日報入力!G1156="","",日報入力!Z1156)</f>
        <v/>
      </c>
      <c r="U1156" s="291" t="str">
        <f>IF(日報入力!G1156="","",日報入力!AA1156)</f>
        <v/>
      </c>
      <c r="V1156" s="378" t="str">
        <f>IF(日報入力!G1156="","",日報入力!AB1156)</f>
        <v/>
      </c>
      <c r="W1156" s="291" t="str">
        <f>IF(日報入力!G1156="","",日報入力!AC1156)</f>
        <v/>
      </c>
      <c r="X1156" s="291" t="str">
        <f>IF(日報入力!G1156="","",日報入力!AD1156)</f>
        <v/>
      </c>
      <c r="Y1156" s="291" t="str">
        <f>IF(日報入力!G1156="","",日報入力!AE1156)</f>
        <v/>
      </c>
      <c r="Z1156" s="291" t="str">
        <f>IF(日報入力!G1156="","",日報入力!AF1156)</f>
        <v/>
      </c>
      <c r="AA1156" s="291" t="str">
        <f>IF(日報入力!G1156="","",日報入力!AG1156)</f>
        <v/>
      </c>
      <c r="AB1156" s="291" t="str">
        <f>IF(日報入力!G1156="","",日報入力!AH1156)</f>
        <v/>
      </c>
      <c r="AC1156" s="291" t="str">
        <f>IF(日報入力!G1156="","",日報入力!AI1156)</f>
        <v/>
      </c>
      <c r="AD1156" s="291" t="str">
        <f>IF(日報入力!G1156="","",日報入力!AJ1156)</f>
        <v/>
      </c>
      <c r="AE1156" s="292" t="str">
        <f>IF(日報入力!G1156="","",日報入力!E1156)</f>
        <v/>
      </c>
      <c r="AF1156" s="293" t="str">
        <f>IF(日報入力!G1156="","",日報入力!AK1156)</f>
        <v/>
      </c>
      <c r="AG1156" s="293" t="str">
        <f>IF(日報入力!G1156="","",日報入力!AL1156)</f>
        <v/>
      </c>
      <c r="AH1156" s="293" t="str">
        <f>IF(日報入力!G1156="","",日報入力!AM1156)</f>
        <v/>
      </c>
      <c r="AI1156" s="294" t="str">
        <f>IF(日報入力!G1156&gt;0,日報入力!D1156*日報入力!K1156*日報入力!AL1156,"")</f>
        <v/>
      </c>
      <c r="AJ1156" s="294" t="str">
        <f>IF(日報入力!G1156&gt;0,日報入力!E1156*日報入力!AL1156,"")</f>
        <v/>
      </c>
      <c r="AK1156" s="294" t="str">
        <f>IF(日報入力!G1156&gt;0,AI1156-AJ1156,"")</f>
        <v/>
      </c>
      <c r="AL1156" s="292" t="str">
        <f>IF(日報入力!G1156&gt;0,日報入力!E1156*日報入力!AM1156,"")</f>
        <v/>
      </c>
      <c r="AM1156" s="292" t="str">
        <f>IF(日報入力!G1156&gt;0,日報入力!AB1156*日報入力!AM1156,"")</f>
        <v/>
      </c>
      <c r="AN1156" s="68" t="str">
        <f>IF(日報入力!G1156&gt;0,日報入力!C1156,"")</f>
        <v/>
      </c>
      <c r="AO1156" s="68" t="str">
        <f>日報入力!B1156</f>
        <v/>
      </c>
      <c r="AP1156" s="68" t="str">
        <f>IF(日報入力!AQ1156,日報入力!BA1156,"")</f>
        <v/>
      </c>
      <c r="AQ1156" s="68" t="str">
        <f>IF(日報入力!AR1156,日報入力!BB1156,"")</f>
        <v/>
      </c>
      <c r="AR1156" s="68" t="str">
        <f>IF(日報入力!AS1156,"N勤","")</f>
        <v/>
      </c>
      <c r="AS1156" s="295" t="e">
        <f t="shared" si="71"/>
        <v>#VALUE!</v>
      </c>
      <c r="AT1156" s="439" t="str">
        <f>日報入力!AY1156</f>
        <v/>
      </c>
      <c r="AU1156" s="518" t="str">
        <f>IF(日報入力!G1156,G1156*60/E1156,"")</f>
        <v/>
      </c>
      <c r="AV1156" s="528" t="str">
        <f>IF(日報入力!AT1156,日報入力!AT1156,"")</f>
        <v/>
      </c>
      <c r="AW1156" s="529" t="str">
        <f>IF(日報入力!AT1156,AE1156/日報入力!AT1156,"")</f>
        <v/>
      </c>
      <c r="AX1156" s="530" t="e">
        <f>IF(1&lt;日報集計!AT1156,AT1156/(((F1156-I1156-J1156-N1156-O1156)*60)/(E1156)),"")</f>
        <v>#VALUE!</v>
      </c>
      <c r="AY1156" s="664" t="str">
        <f>IF(日報入力!H1156,AT1156/(((F1156-J1156)*60)/E1156),"")</f>
        <v/>
      </c>
      <c r="AZ1156" s="664" t="str">
        <f>IF(日報入力!I1156,AT1156/((G1156*60)/E1156),"")</f>
        <v/>
      </c>
      <c r="BA1156" s="296" t="str">
        <f>IF(日報入力!G1156,G1156/F1156,"")</f>
        <v/>
      </c>
      <c r="BB1156" s="386" t="e">
        <f t="shared" si="72"/>
        <v>#VALUE!</v>
      </c>
      <c r="BC1156" s="386" t="e">
        <f t="shared" si="73"/>
        <v>#VALUE!</v>
      </c>
      <c r="BD1156" s="80">
        <f>日報入力!AU1156</f>
        <v>0</v>
      </c>
      <c r="BE1156" s="534" t="str">
        <f>IF(日報入力!AV1156,日報入力!AV1156,"")</f>
        <v/>
      </c>
      <c r="BF1156" s="534" t="str">
        <f>IF(日報入力!AW1156,日報入力!AW1156,"")</f>
        <v/>
      </c>
      <c r="BG1156" s="398" t="str">
        <f>IF(日報入力!G1156,日報入力!K1156*日報入力!D1156*日報入力!BC1156,"")</f>
        <v/>
      </c>
    </row>
    <row r="1157" spans="1:59" ht="20.25" hidden="1" customHeight="1" x14ac:dyDescent="0.15">
      <c r="A1157" s="302" t="str">
        <f>IF(日報入力!G1157="","",日報入力!G1157)</f>
        <v/>
      </c>
      <c r="B1157" s="291" t="str">
        <f>IF(日報入力!G1157="","",日報入力!H1157)</f>
        <v/>
      </c>
      <c r="C1157" s="291" t="str">
        <f>IF(日報入力!G1157="","",日報入力!I1157)</f>
        <v/>
      </c>
      <c r="D1157" s="291" t="str">
        <f>IF(日報入力!G1157="","",日報入力!J1157)</f>
        <v/>
      </c>
      <c r="E1157" s="291" t="str">
        <f>IF(日報入力!G1157="","",日報入力!K1157)</f>
        <v/>
      </c>
      <c r="F1157" s="291" t="str">
        <f>IF(日報入力!G1157="","",日報入力!L1157)</f>
        <v/>
      </c>
      <c r="G1157" s="291" t="str">
        <f>IF(日報入力!G1157="","",日報入力!L1157-日報入力!O1157-日報入力!P1157-日報入力!Q1157-日報入力!R1157-日報入力!S1157-日報入力!T1157-日報入力!U1157-日報入力!V1157-日報入力!W1157-日報入力!X1157-日報入力!Y1157-日報入力!Z1157)</f>
        <v/>
      </c>
      <c r="H1157" s="291" t="str">
        <f>IF(日報入力!G1157="","",IF(日報入力!M1157&gt;=0,日報入力!M1157*F1157,F1157))</f>
        <v/>
      </c>
      <c r="I1157" s="291" t="str">
        <f>IF(日報入力!G1157="","",日報入力!O1157)</f>
        <v/>
      </c>
      <c r="J1157" s="291" t="str">
        <f>IF(日報入力!G1157="","",日報入力!P1157)</f>
        <v/>
      </c>
      <c r="K1157" s="291" t="str">
        <f>IF(日報入力!G1157="","",日報入力!Q1157)</f>
        <v/>
      </c>
      <c r="L1157" s="291" t="str">
        <f>IF(日報入力!G1157="","",日報入力!R1157)</f>
        <v/>
      </c>
      <c r="M1157" s="291" t="str">
        <f>IF(日報入力!G1157="","",日報入力!S1157)</f>
        <v/>
      </c>
      <c r="N1157" s="291" t="str">
        <f>IF(日報入力!G1157="","",日報入力!T1157)</f>
        <v/>
      </c>
      <c r="O1157" s="291" t="str">
        <f>IF(日報入力!G1157="","",日報入力!U1157)</f>
        <v/>
      </c>
      <c r="P1157" s="291" t="str">
        <f>IF(日報入力!G1157="","",日報入力!V1157)</f>
        <v/>
      </c>
      <c r="Q1157" s="291" t="str">
        <f>IF(日報入力!G1157="","",日報入力!W1157)</f>
        <v/>
      </c>
      <c r="R1157" s="291" t="str">
        <f>IF(日報入力!G1157="","",日報入力!X1157)</f>
        <v/>
      </c>
      <c r="S1157" s="291" t="str">
        <f>IF(日報入力!G1157="","",日報入力!Y1157)</f>
        <v/>
      </c>
      <c r="T1157" s="291" t="str">
        <f>IF(日報入力!G1157="","",日報入力!Z1157)</f>
        <v/>
      </c>
      <c r="U1157" s="291" t="str">
        <f>IF(日報入力!G1157="","",日報入力!AA1157)</f>
        <v/>
      </c>
      <c r="V1157" s="378" t="str">
        <f>IF(日報入力!G1157="","",日報入力!AB1157)</f>
        <v/>
      </c>
      <c r="W1157" s="291" t="str">
        <f>IF(日報入力!G1157="","",日報入力!AC1157)</f>
        <v/>
      </c>
      <c r="X1157" s="291" t="str">
        <f>IF(日報入力!G1157="","",日報入力!AD1157)</f>
        <v/>
      </c>
      <c r="Y1157" s="291" t="str">
        <f>IF(日報入力!G1157="","",日報入力!AE1157)</f>
        <v/>
      </c>
      <c r="Z1157" s="291" t="str">
        <f>IF(日報入力!G1157="","",日報入力!AF1157)</f>
        <v/>
      </c>
      <c r="AA1157" s="291" t="str">
        <f>IF(日報入力!G1157="","",日報入力!AG1157)</f>
        <v/>
      </c>
      <c r="AB1157" s="291" t="str">
        <f>IF(日報入力!G1157="","",日報入力!AH1157)</f>
        <v/>
      </c>
      <c r="AC1157" s="291" t="str">
        <f>IF(日報入力!G1157="","",日報入力!AI1157)</f>
        <v/>
      </c>
      <c r="AD1157" s="291" t="str">
        <f>IF(日報入力!G1157="","",日報入力!AJ1157)</f>
        <v/>
      </c>
      <c r="AE1157" s="292" t="str">
        <f>IF(日報入力!G1157="","",日報入力!E1157)</f>
        <v/>
      </c>
      <c r="AF1157" s="293" t="str">
        <f>IF(日報入力!G1157="","",日報入力!AK1157)</f>
        <v/>
      </c>
      <c r="AG1157" s="293" t="str">
        <f>IF(日報入力!G1157="","",日報入力!AL1157)</f>
        <v/>
      </c>
      <c r="AH1157" s="293" t="str">
        <f>IF(日報入力!G1157="","",日報入力!AM1157)</f>
        <v/>
      </c>
      <c r="AI1157" s="294" t="str">
        <f>IF(日報入力!G1157&gt;0,日報入力!D1157*日報入力!K1157*日報入力!AL1157,"")</f>
        <v/>
      </c>
      <c r="AJ1157" s="294" t="str">
        <f>IF(日報入力!G1157&gt;0,日報入力!E1157*日報入力!AL1157,"")</f>
        <v/>
      </c>
      <c r="AK1157" s="294" t="str">
        <f>IF(日報入力!G1157&gt;0,AI1157-AJ1157,"")</f>
        <v/>
      </c>
      <c r="AL1157" s="292" t="str">
        <f>IF(日報入力!G1157&gt;0,日報入力!E1157*日報入力!AM1157,"")</f>
        <v/>
      </c>
      <c r="AM1157" s="292" t="str">
        <f>IF(日報入力!G1157&gt;0,日報入力!AB1157*日報入力!AM1157,"")</f>
        <v/>
      </c>
      <c r="AN1157" s="68" t="str">
        <f>IF(日報入力!G1157&gt;0,日報入力!C1157,"")</f>
        <v/>
      </c>
      <c r="AO1157" s="68" t="str">
        <f>日報入力!B1157</f>
        <v/>
      </c>
      <c r="AP1157" s="68" t="str">
        <f>IF(日報入力!AQ1157,日報入力!BA1157,"")</f>
        <v/>
      </c>
      <c r="AQ1157" s="68" t="str">
        <f>IF(日報入力!AR1157,日報入力!BB1157,"")</f>
        <v/>
      </c>
      <c r="AR1157" s="68" t="str">
        <f>IF(日報入力!AS1157,"N勤","")</f>
        <v/>
      </c>
      <c r="AS1157" s="295" t="e">
        <f t="shared" si="71"/>
        <v>#VALUE!</v>
      </c>
      <c r="AT1157" s="439" t="str">
        <f>日報入力!AY1157</f>
        <v/>
      </c>
      <c r="AU1157" s="518" t="str">
        <f>IF(日報入力!G1157,G1157*60/E1157,"")</f>
        <v/>
      </c>
      <c r="AV1157" s="528" t="str">
        <f>IF(日報入力!AT1157,日報入力!AT1157,"")</f>
        <v/>
      </c>
      <c r="AW1157" s="529" t="str">
        <f>IF(日報入力!AT1157,AE1157/日報入力!AT1157,"")</f>
        <v/>
      </c>
      <c r="AX1157" s="530" t="e">
        <f>IF(1&lt;日報集計!AT1157,AT1157/(((F1157-I1157-J1157-N1157-O1157)*60)/(E1157)),"")</f>
        <v>#VALUE!</v>
      </c>
      <c r="AY1157" s="664" t="str">
        <f>IF(日報入力!H1157,AT1157/(((F1157-J1157)*60)/E1157),"")</f>
        <v/>
      </c>
      <c r="AZ1157" s="664" t="str">
        <f>IF(日報入力!I1157,AT1157/((G1157*60)/E1157),"")</f>
        <v/>
      </c>
      <c r="BA1157" s="296" t="str">
        <f>IF(日報入力!G1157,G1157/F1157,"")</f>
        <v/>
      </c>
      <c r="BB1157" s="386" t="e">
        <f t="shared" si="72"/>
        <v>#VALUE!</v>
      </c>
      <c r="BC1157" s="386" t="e">
        <f t="shared" si="73"/>
        <v>#VALUE!</v>
      </c>
      <c r="BD1157" s="80">
        <f>日報入力!AU1157</f>
        <v>0</v>
      </c>
      <c r="BE1157" s="534" t="str">
        <f>IF(日報入力!AV1157,日報入力!AV1157,"")</f>
        <v/>
      </c>
      <c r="BF1157" s="534" t="str">
        <f>IF(日報入力!AW1157,日報入力!AW1157,"")</f>
        <v/>
      </c>
      <c r="BG1157" s="398" t="str">
        <f>IF(日報入力!G1157,日報入力!K1157*日報入力!D1157*日報入力!BC1157,"")</f>
        <v/>
      </c>
    </row>
    <row r="1158" spans="1:59" ht="20.25" hidden="1" customHeight="1" x14ac:dyDescent="0.15">
      <c r="A1158" s="302" t="str">
        <f>IF(日報入力!G1158="","",日報入力!G1158)</f>
        <v/>
      </c>
      <c r="B1158" s="291" t="str">
        <f>IF(日報入力!G1158="","",日報入力!H1158)</f>
        <v/>
      </c>
      <c r="C1158" s="291" t="str">
        <f>IF(日報入力!G1158="","",日報入力!I1158)</f>
        <v/>
      </c>
      <c r="D1158" s="291" t="str">
        <f>IF(日報入力!G1158="","",日報入力!J1158)</f>
        <v/>
      </c>
      <c r="E1158" s="291" t="str">
        <f>IF(日報入力!G1158="","",日報入力!K1158)</f>
        <v/>
      </c>
      <c r="F1158" s="291" t="str">
        <f>IF(日報入力!G1158="","",日報入力!L1158)</f>
        <v/>
      </c>
      <c r="G1158" s="291" t="str">
        <f>IF(日報入力!G1158="","",日報入力!L1158-日報入力!O1158-日報入力!P1158-日報入力!Q1158-日報入力!R1158-日報入力!S1158-日報入力!T1158-日報入力!U1158-日報入力!V1158-日報入力!W1158-日報入力!X1158-日報入力!Y1158-日報入力!Z1158)</f>
        <v/>
      </c>
      <c r="H1158" s="291" t="str">
        <f>IF(日報入力!G1158="","",IF(日報入力!M1158&gt;=0,日報入力!M1158*F1158,F1158))</f>
        <v/>
      </c>
      <c r="I1158" s="291" t="str">
        <f>IF(日報入力!G1158="","",日報入力!O1158)</f>
        <v/>
      </c>
      <c r="J1158" s="291" t="str">
        <f>IF(日報入力!G1158="","",日報入力!P1158)</f>
        <v/>
      </c>
      <c r="K1158" s="291" t="str">
        <f>IF(日報入力!G1158="","",日報入力!Q1158)</f>
        <v/>
      </c>
      <c r="L1158" s="291" t="str">
        <f>IF(日報入力!G1158="","",日報入力!R1158)</f>
        <v/>
      </c>
      <c r="M1158" s="291" t="str">
        <f>IF(日報入力!G1158="","",日報入力!S1158)</f>
        <v/>
      </c>
      <c r="N1158" s="291" t="str">
        <f>IF(日報入力!G1158="","",日報入力!T1158)</f>
        <v/>
      </c>
      <c r="O1158" s="291" t="str">
        <f>IF(日報入力!G1158="","",日報入力!U1158)</f>
        <v/>
      </c>
      <c r="P1158" s="291" t="str">
        <f>IF(日報入力!G1158="","",日報入力!V1158)</f>
        <v/>
      </c>
      <c r="Q1158" s="291" t="str">
        <f>IF(日報入力!G1158="","",日報入力!W1158)</f>
        <v/>
      </c>
      <c r="R1158" s="291" t="str">
        <f>IF(日報入力!G1158="","",日報入力!X1158)</f>
        <v/>
      </c>
      <c r="S1158" s="291" t="str">
        <f>IF(日報入力!G1158="","",日報入力!Y1158)</f>
        <v/>
      </c>
      <c r="T1158" s="291" t="str">
        <f>IF(日報入力!G1158="","",日報入力!Z1158)</f>
        <v/>
      </c>
      <c r="U1158" s="291" t="str">
        <f>IF(日報入力!G1158="","",日報入力!AA1158)</f>
        <v/>
      </c>
      <c r="V1158" s="378" t="str">
        <f>IF(日報入力!G1158="","",日報入力!AB1158)</f>
        <v/>
      </c>
      <c r="W1158" s="291" t="str">
        <f>IF(日報入力!G1158="","",日報入力!AC1158)</f>
        <v/>
      </c>
      <c r="X1158" s="291" t="str">
        <f>IF(日報入力!G1158="","",日報入力!AD1158)</f>
        <v/>
      </c>
      <c r="Y1158" s="291" t="str">
        <f>IF(日報入力!G1158="","",日報入力!AE1158)</f>
        <v/>
      </c>
      <c r="Z1158" s="291" t="str">
        <f>IF(日報入力!G1158="","",日報入力!AF1158)</f>
        <v/>
      </c>
      <c r="AA1158" s="291" t="str">
        <f>IF(日報入力!G1158="","",日報入力!AG1158)</f>
        <v/>
      </c>
      <c r="AB1158" s="291" t="str">
        <f>IF(日報入力!G1158="","",日報入力!AH1158)</f>
        <v/>
      </c>
      <c r="AC1158" s="291" t="str">
        <f>IF(日報入力!G1158="","",日報入力!AI1158)</f>
        <v/>
      </c>
      <c r="AD1158" s="291" t="str">
        <f>IF(日報入力!G1158="","",日報入力!AJ1158)</f>
        <v/>
      </c>
      <c r="AE1158" s="292" t="str">
        <f>IF(日報入力!G1158="","",日報入力!E1158)</f>
        <v/>
      </c>
      <c r="AF1158" s="293" t="str">
        <f>IF(日報入力!G1158="","",日報入力!AK1158)</f>
        <v/>
      </c>
      <c r="AG1158" s="293" t="str">
        <f>IF(日報入力!G1158="","",日報入力!AL1158)</f>
        <v/>
      </c>
      <c r="AH1158" s="293" t="str">
        <f>IF(日報入力!G1158="","",日報入力!AM1158)</f>
        <v/>
      </c>
      <c r="AI1158" s="294" t="str">
        <f>IF(日報入力!G1158&gt;0,日報入力!D1158*日報入力!K1158*日報入力!AL1158,"")</f>
        <v/>
      </c>
      <c r="AJ1158" s="294" t="str">
        <f>IF(日報入力!G1158&gt;0,日報入力!E1158*日報入力!AL1158,"")</f>
        <v/>
      </c>
      <c r="AK1158" s="294" t="str">
        <f>IF(日報入力!G1158&gt;0,AI1158-AJ1158,"")</f>
        <v/>
      </c>
      <c r="AL1158" s="292" t="str">
        <f>IF(日報入力!G1158&gt;0,日報入力!E1158*日報入力!AM1158,"")</f>
        <v/>
      </c>
      <c r="AM1158" s="292" t="str">
        <f>IF(日報入力!G1158&gt;0,日報入力!AB1158*日報入力!AM1158,"")</f>
        <v/>
      </c>
      <c r="AN1158" s="68" t="str">
        <f>IF(日報入力!G1158&gt;0,日報入力!C1158,"")</f>
        <v/>
      </c>
      <c r="AO1158" s="68" t="str">
        <f>日報入力!B1158</f>
        <v/>
      </c>
      <c r="AP1158" s="68" t="str">
        <f>IF(日報入力!AQ1158,日報入力!BA1158,"")</f>
        <v/>
      </c>
      <c r="AQ1158" s="68" t="str">
        <f>IF(日報入力!AR1158,日報入力!BB1158,"")</f>
        <v/>
      </c>
      <c r="AR1158" s="68" t="str">
        <f>IF(日報入力!AS1158,"N勤","")</f>
        <v/>
      </c>
      <c r="AS1158" s="295" t="e">
        <f t="shared" si="71"/>
        <v>#VALUE!</v>
      </c>
      <c r="AT1158" s="439" t="str">
        <f>日報入力!AY1158</f>
        <v/>
      </c>
      <c r="AU1158" s="518" t="str">
        <f>IF(日報入力!G1158,G1158*60/E1158,"")</f>
        <v/>
      </c>
      <c r="AV1158" s="528" t="str">
        <f>IF(日報入力!AT1158,日報入力!AT1158,"")</f>
        <v/>
      </c>
      <c r="AW1158" s="529" t="str">
        <f>IF(日報入力!AT1158,AE1158/日報入力!AT1158,"")</f>
        <v/>
      </c>
      <c r="AX1158" s="530" t="e">
        <f>IF(1&lt;日報集計!AT1158,AT1158/(((F1158-I1158-J1158-N1158-O1158)*60)/(E1158)),"")</f>
        <v>#VALUE!</v>
      </c>
      <c r="AY1158" s="664" t="str">
        <f>IF(日報入力!H1158,AT1158/(((F1158-J1158)*60)/E1158),"")</f>
        <v/>
      </c>
      <c r="AZ1158" s="664" t="str">
        <f>IF(日報入力!I1158,AT1158/((G1158*60)/E1158),"")</f>
        <v/>
      </c>
      <c r="BA1158" s="296" t="str">
        <f>IF(日報入力!G1158,G1158/F1158,"")</f>
        <v/>
      </c>
      <c r="BB1158" s="386" t="e">
        <f t="shared" si="72"/>
        <v>#VALUE!</v>
      </c>
      <c r="BC1158" s="386" t="e">
        <f t="shared" si="73"/>
        <v>#VALUE!</v>
      </c>
      <c r="BD1158" s="80">
        <f>日報入力!AU1158</f>
        <v>0</v>
      </c>
      <c r="BE1158" s="534" t="str">
        <f>IF(日報入力!AV1158,日報入力!AV1158,"")</f>
        <v/>
      </c>
      <c r="BF1158" s="534" t="str">
        <f>IF(日報入力!AW1158,日報入力!AW1158,"")</f>
        <v/>
      </c>
      <c r="BG1158" s="398" t="str">
        <f>IF(日報入力!G1158,日報入力!K1158*日報入力!D1158*日報入力!BC1158,"")</f>
        <v/>
      </c>
    </row>
    <row r="1159" spans="1:59" ht="20.25" hidden="1" customHeight="1" x14ac:dyDescent="0.15">
      <c r="A1159" s="302" t="str">
        <f>IF(日報入力!G1159="","",日報入力!G1159)</f>
        <v/>
      </c>
      <c r="B1159" s="291" t="str">
        <f>IF(日報入力!G1159="","",日報入力!H1159)</f>
        <v/>
      </c>
      <c r="C1159" s="291" t="str">
        <f>IF(日報入力!G1159="","",日報入力!I1159)</f>
        <v/>
      </c>
      <c r="D1159" s="291" t="str">
        <f>IF(日報入力!G1159="","",日報入力!J1159)</f>
        <v/>
      </c>
      <c r="E1159" s="291" t="str">
        <f>IF(日報入力!G1159="","",日報入力!K1159)</f>
        <v/>
      </c>
      <c r="F1159" s="291" t="str">
        <f>IF(日報入力!G1159="","",日報入力!L1159)</f>
        <v/>
      </c>
      <c r="G1159" s="291" t="str">
        <f>IF(日報入力!G1159="","",日報入力!L1159-日報入力!O1159-日報入力!P1159-日報入力!Q1159-日報入力!R1159-日報入力!S1159-日報入力!T1159-日報入力!U1159-日報入力!V1159-日報入力!W1159-日報入力!X1159-日報入力!Y1159-日報入力!Z1159)</f>
        <v/>
      </c>
      <c r="H1159" s="291" t="str">
        <f>IF(日報入力!G1159="","",IF(日報入力!M1159&gt;=0,日報入力!M1159*F1159,F1159))</f>
        <v/>
      </c>
      <c r="I1159" s="291" t="str">
        <f>IF(日報入力!G1159="","",日報入力!O1159)</f>
        <v/>
      </c>
      <c r="J1159" s="291" t="str">
        <f>IF(日報入力!G1159="","",日報入力!P1159)</f>
        <v/>
      </c>
      <c r="K1159" s="291" t="str">
        <f>IF(日報入力!G1159="","",日報入力!Q1159)</f>
        <v/>
      </c>
      <c r="L1159" s="291" t="str">
        <f>IF(日報入力!G1159="","",日報入力!R1159)</f>
        <v/>
      </c>
      <c r="M1159" s="291" t="str">
        <f>IF(日報入力!G1159="","",日報入力!S1159)</f>
        <v/>
      </c>
      <c r="N1159" s="291" t="str">
        <f>IF(日報入力!G1159="","",日報入力!T1159)</f>
        <v/>
      </c>
      <c r="O1159" s="291" t="str">
        <f>IF(日報入力!G1159="","",日報入力!U1159)</f>
        <v/>
      </c>
      <c r="P1159" s="291" t="str">
        <f>IF(日報入力!G1159="","",日報入力!V1159)</f>
        <v/>
      </c>
      <c r="Q1159" s="291" t="str">
        <f>IF(日報入力!G1159="","",日報入力!W1159)</f>
        <v/>
      </c>
      <c r="R1159" s="291" t="str">
        <f>IF(日報入力!G1159="","",日報入力!X1159)</f>
        <v/>
      </c>
      <c r="S1159" s="291" t="str">
        <f>IF(日報入力!G1159="","",日報入力!Y1159)</f>
        <v/>
      </c>
      <c r="T1159" s="291" t="str">
        <f>IF(日報入力!G1159="","",日報入力!Z1159)</f>
        <v/>
      </c>
      <c r="U1159" s="291" t="str">
        <f>IF(日報入力!G1159="","",日報入力!AA1159)</f>
        <v/>
      </c>
      <c r="V1159" s="378" t="str">
        <f>IF(日報入力!G1159="","",日報入力!AB1159)</f>
        <v/>
      </c>
      <c r="W1159" s="291" t="str">
        <f>IF(日報入力!G1159="","",日報入力!AC1159)</f>
        <v/>
      </c>
      <c r="X1159" s="291" t="str">
        <f>IF(日報入力!G1159="","",日報入力!AD1159)</f>
        <v/>
      </c>
      <c r="Y1159" s="291" t="str">
        <f>IF(日報入力!G1159="","",日報入力!AE1159)</f>
        <v/>
      </c>
      <c r="Z1159" s="291" t="str">
        <f>IF(日報入力!G1159="","",日報入力!AF1159)</f>
        <v/>
      </c>
      <c r="AA1159" s="291" t="str">
        <f>IF(日報入力!G1159="","",日報入力!AG1159)</f>
        <v/>
      </c>
      <c r="AB1159" s="291" t="str">
        <f>IF(日報入力!G1159="","",日報入力!AH1159)</f>
        <v/>
      </c>
      <c r="AC1159" s="291" t="str">
        <f>IF(日報入力!G1159="","",日報入力!AI1159)</f>
        <v/>
      </c>
      <c r="AD1159" s="291" t="str">
        <f>IF(日報入力!G1159="","",日報入力!AJ1159)</f>
        <v/>
      </c>
      <c r="AE1159" s="292" t="str">
        <f>IF(日報入力!G1159="","",日報入力!E1159)</f>
        <v/>
      </c>
      <c r="AF1159" s="293" t="str">
        <f>IF(日報入力!G1159="","",日報入力!AK1159)</f>
        <v/>
      </c>
      <c r="AG1159" s="293" t="str">
        <f>IF(日報入力!G1159="","",日報入力!AL1159)</f>
        <v/>
      </c>
      <c r="AH1159" s="293" t="str">
        <f>IF(日報入力!G1159="","",日報入力!AM1159)</f>
        <v/>
      </c>
      <c r="AI1159" s="294" t="str">
        <f>IF(日報入力!G1159&gt;0,日報入力!D1159*日報入力!K1159*日報入力!AL1159,"")</f>
        <v/>
      </c>
      <c r="AJ1159" s="294" t="str">
        <f>IF(日報入力!G1159&gt;0,日報入力!E1159*日報入力!AL1159,"")</f>
        <v/>
      </c>
      <c r="AK1159" s="294" t="str">
        <f>IF(日報入力!G1159&gt;0,AI1159-AJ1159,"")</f>
        <v/>
      </c>
      <c r="AL1159" s="292" t="str">
        <f>IF(日報入力!G1159&gt;0,日報入力!E1159*日報入力!AM1159,"")</f>
        <v/>
      </c>
      <c r="AM1159" s="292" t="str">
        <f>IF(日報入力!G1159&gt;0,日報入力!AB1159*日報入力!AM1159,"")</f>
        <v/>
      </c>
      <c r="AN1159" s="68" t="str">
        <f>IF(日報入力!G1159&gt;0,日報入力!C1159,"")</f>
        <v/>
      </c>
      <c r="AO1159" s="68" t="str">
        <f>日報入力!B1159</f>
        <v/>
      </c>
      <c r="AP1159" s="68" t="str">
        <f>IF(日報入力!AQ1159,日報入力!BA1159,"")</f>
        <v/>
      </c>
      <c r="AQ1159" s="68" t="str">
        <f>IF(日報入力!AR1159,日報入力!BB1159,"")</f>
        <v/>
      </c>
      <c r="AR1159" s="68" t="str">
        <f>IF(日報入力!AS1159,"N勤","")</f>
        <v/>
      </c>
      <c r="AS1159" s="295" t="e">
        <f t="shared" si="71"/>
        <v>#VALUE!</v>
      </c>
      <c r="AT1159" s="439" t="str">
        <f>日報入力!AY1159</f>
        <v/>
      </c>
      <c r="AU1159" s="518" t="str">
        <f>IF(日報入力!G1159,G1159*60/E1159,"")</f>
        <v/>
      </c>
      <c r="AV1159" s="528" t="str">
        <f>IF(日報入力!AT1159,日報入力!AT1159,"")</f>
        <v/>
      </c>
      <c r="AW1159" s="529" t="str">
        <f>IF(日報入力!AT1159,AE1159/日報入力!AT1159,"")</f>
        <v/>
      </c>
      <c r="AX1159" s="530" t="e">
        <f>IF(1&lt;日報集計!AT1159,AT1159/(((F1159-I1159-J1159-N1159-O1159)*60)/(E1159)),"")</f>
        <v>#VALUE!</v>
      </c>
      <c r="AY1159" s="664" t="str">
        <f>IF(日報入力!H1159,AT1159/(((F1159-J1159)*60)/E1159),"")</f>
        <v/>
      </c>
      <c r="AZ1159" s="664" t="str">
        <f>IF(日報入力!I1159,AT1159/((G1159*60)/E1159),"")</f>
        <v/>
      </c>
      <c r="BA1159" s="296" t="str">
        <f>IF(日報入力!G1159,G1159/F1159,"")</f>
        <v/>
      </c>
      <c r="BB1159" s="386" t="e">
        <f t="shared" si="72"/>
        <v>#VALUE!</v>
      </c>
      <c r="BC1159" s="386" t="e">
        <f t="shared" si="73"/>
        <v>#VALUE!</v>
      </c>
      <c r="BD1159" s="80">
        <f>日報入力!AU1159</f>
        <v>0</v>
      </c>
      <c r="BE1159" s="534" t="str">
        <f>IF(日報入力!AV1159,日報入力!AV1159,"")</f>
        <v/>
      </c>
      <c r="BF1159" s="534" t="str">
        <f>IF(日報入力!AW1159,日報入力!AW1159,"")</f>
        <v/>
      </c>
      <c r="BG1159" s="398" t="str">
        <f>IF(日報入力!G1159,日報入力!K1159*日報入力!D1159*日報入力!BC1159,"")</f>
        <v/>
      </c>
    </row>
    <row r="1160" spans="1:59" ht="20.25" hidden="1" customHeight="1" x14ac:dyDescent="0.15">
      <c r="A1160" s="302" t="str">
        <f>IF(日報入力!G1160="","",日報入力!G1160)</f>
        <v/>
      </c>
      <c r="B1160" s="291" t="str">
        <f>IF(日報入力!G1160="","",日報入力!H1160)</f>
        <v/>
      </c>
      <c r="C1160" s="291" t="str">
        <f>IF(日報入力!G1160="","",日報入力!I1160)</f>
        <v/>
      </c>
      <c r="D1160" s="291" t="str">
        <f>IF(日報入力!G1160="","",日報入力!J1160)</f>
        <v/>
      </c>
      <c r="E1160" s="291" t="str">
        <f>IF(日報入力!G1160="","",日報入力!K1160)</f>
        <v/>
      </c>
      <c r="F1160" s="291" t="str">
        <f>IF(日報入力!G1160="","",日報入力!L1160)</f>
        <v/>
      </c>
      <c r="G1160" s="291" t="str">
        <f>IF(日報入力!G1160="","",日報入力!L1160-日報入力!O1160-日報入力!P1160-日報入力!Q1160-日報入力!R1160-日報入力!S1160-日報入力!T1160-日報入力!U1160-日報入力!V1160-日報入力!W1160-日報入力!X1160-日報入力!Y1160-日報入力!Z1160)</f>
        <v/>
      </c>
      <c r="H1160" s="291" t="str">
        <f>IF(日報入力!G1160="","",IF(日報入力!M1160&gt;=0,日報入力!M1160*F1160,F1160))</f>
        <v/>
      </c>
      <c r="I1160" s="291" t="str">
        <f>IF(日報入力!G1160="","",日報入力!O1160)</f>
        <v/>
      </c>
      <c r="J1160" s="291" t="str">
        <f>IF(日報入力!G1160="","",日報入力!P1160)</f>
        <v/>
      </c>
      <c r="K1160" s="291" t="str">
        <f>IF(日報入力!G1160="","",日報入力!Q1160)</f>
        <v/>
      </c>
      <c r="L1160" s="291" t="str">
        <f>IF(日報入力!G1160="","",日報入力!R1160)</f>
        <v/>
      </c>
      <c r="M1160" s="291" t="str">
        <f>IF(日報入力!G1160="","",日報入力!S1160)</f>
        <v/>
      </c>
      <c r="N1160" s="291" t="str">
        <f>IF(日報入力!G1160="","",日報入力!T1160)</f>
        <v/>
      </c>
      <c r="O1160" s="291" t="str">
        <f>IF(日報入力!G1160="","",日報入力!U1160)</f>
        <v/>
      </c>
      <c r="P1160" s="291" t="str">
        <f>IF(日報入力!G1160="","",日報入力!V1160)</f>
        <v/>
      </c>
      <c r="Q1160" s="291" t="str">
        <f>IF(日報入力!G1160="","",日報入力!W1160)</f>
        <v/>
      </c>
      <c r="R1160" s="291" t="str">
        <f>IF(日報入力!G1160="","",日報入力!X1160)</f>
        <v/>
      </c>
      <c r="S1160" s="291" t="str">
        <f>IF(日報入力!G1160="","",日報入力!Y1160)</f>
        <v/>
      </c>
      <c r="T1160" s="291" t="str">
        <f>IF(日報入力!G1160="","",日報入力!Z1160)</f>
        <v/>
      </c>
      <c r="U1160" s="291" t="str">
        <f>IF(日報入力!G1160="","",日報入力!AA1160)</f>
        <v/>
      </c>
      <c r="V1160" s="378" t="str">
        <f>IF(日報入力!G1160="","",日報入力!AB1160)</f>
        <v/>
      </c>
      <c r="W1160" s="291" t="str">
        <f>IF(日報入力!G1160="","",日報入力!AC1160)</f>
        <v/>
      </c>
      <c r="X1160" s="291" t="str">
        <f>IF(日報入力!G1160="","",日報入力!AD1160)</f>
        <v/>
      </c>
      <c r="Y1160" s="291" t="str">
        <f>IF(日報入力!G1160="","",日報入力!AE1160)</f>
        <v/>
      </c>
      <c r="Z1160" s="291" t="str">
        <f>IF(日報入力!G1160="","",日報入力!AF1160)</f>
        <v/>
      </c>
      <c r="AA1160" s="291" t="str">
        <f>IF(日報入力!G1160="","",日報入力!AG1160)</f>
        <v/>
      </c>
      <c r="AB1160" s="291" t="str">
        <f>IF(日報入力!G1160="","",日報入力!AH1160)</f>
        <v/>
      </c>
      <c r="AC1160" s="291" t="str">
        <f>IF(日報入力!G1160="","",日報入力!AI1160)</f>
        <v/>
      </c>
      <c r="AD1160" s="291" t="str">
        <f>IF(日報入力!G1160="","",日報入力!AJ1160)</f>
        <v/>
      </c>
      <c r="AE1160" s="292" t="str">
        <f>IF(日報入力!G1160="","",日報入力!E1160)</f>
        <v/>
      </c>
      <c r="AF1160" s="293" t="str">
        <f>IF(日報入力!G1160="","",日報入力!AK1160)</f>
        <v/>
      </c>
      <c r="AG1160" s="293" t="str">
        <f>IF(日報入力!G1160="","",日報入力!AL1160)</f>
        <v/>
      </c>
      <c r="AH1160" s="293" t="str">
        <f>IF(日報入力!G1160="","",日報入力!AM1160)</f>
        <v/>
      </c>
      <c r="AI1160" s="294" t="str">
        <f>IF(日報入力!G1160&gt;0,日報入力!D1160*日報入力!K1160*日報入力!AL1160,"")</f>
        <v/>
      </c>
      <c r="AJ1160" s="294" t="str">
        <f>IF(日報入力!G1160&gt;0,日報入力!E1160*日報入力!AL1160,"")</f>
        <v/>
      </c>
      <c r="AK1160" s="294" t="str">
        <f>IF(日報入力!G1160&gt;0,AI1160-AJ1160,"")</f>
        <v/>
      </c>
      <c r="AL1160" s="292" t="str">
        <f>IF(日報入力!G1160&gt;0,日報入力!E1160*日報入力!AM1160,"")</f>
        <v/>
      </c>
      <c r="AM1160" s="292" t="str">
        <f>IF(日報入力!G1160&gt;0,日報入力!AB1160*日報入力!AM1160,"")</f>
        <v/>
      </c>
      <c r="AN1160" s="68" t="str">
        <f>IF(日報入力!G1160&gt;0,日報入力!C1160,"")</f>
        <v/>
      </c>
      <c r="AO1160" s="68" t="str">
        <f>日報入力!B1160</f>
        <v/>
      </c>
      <c r="AP1160" s="68" t="str">
        <f>IF(日報入力!AQ1160,日報入力!BA1160,"")</f>
        <v/>
      </c>
      <c r="AQ1160" s="68" t="str">
        <f>IF(日報入力!AR1160,日報入力!BB1160,"")</f>
        <v/>
      </c>
      <c r="AR1160" s="68" t="str">
        <f>IF(日報入力!AS1160,"N勤","")</f>
        <v/>
      </c>
      <c r="AS1160" s="295" t="e">
        <f t="shared" si="71"/>
        <v>#VALUE!</v>
      </c>
      <c r="AT1160" s="439" t="str">
        <f>日報入力!AY1160</f>
        <v/>
      </c>
      <c r="AU1160" s="518" t="str">
        <f>IF(日報入力!G1160,G1160*60/E1160,"")</f>
        <v/>
      </c>
      <c r="AV1160" s="528" t="str">
        <f>IF(日報入力!AT1160,日報入力!AT1160,"")</f>
        <v/>
      </c>
      <c r="AW1160" s="529" t="str">
        <f>IF(日報入力!AT1160,AE1160/日報入力!AT1160,"")</f>
        <v/>
      </c>
      <c r="AX1160" s="530" t="e">
        <f>IF(1&lt;日報集計!AT1160,AT1160/(((F1160-I1160-J1160-N1160-O1160)*60)/(E1160)),"")</f>
        <v>#VALUE!</v>
      </c>
      <c r="AY1160" s="664" t="str">
        <f>IF(日報入力!H1160,AT1160/(((F1160-J1160)*60)/E1160),"")</f>
        <v/>
      </c>
      <c r="AZ1160" s="664" t="str">
        <f>IF(日報入力!I1160,AT1160/((G1160*60)/E1160),"")</f>
        <v/>
      </c>
      <c r="BA1160" s="296" t="str">
        <f>IF(日報入力!G1160,G1160/F1160,"")</f>
        <v/>
      </c>
      <c r="BB1160" s="386" t="e">
        <f t="shared" si="72"/>
        <v>#VALUE!</v>
      </c>
      <c r="BC1160" s="386" t="e">
        <f t="shared" si="73"/>
        <v>#VALUE!</v>
      </c>
      <c r="BD1160" s="80">
        <f>日報入力!AU1160</f>
        <v>0</v>
      </c>
      <c r="BE1160" s="534" t="str">
        <f>IF(日報入力!AV1160,日報入力!AV1160,"")</f>
        <v/>
      </c>
      <c r="BF1160" s="534" t="str">
        <f>IF(日報入力!AW1160,日報入力!AW1160,"")</f>
        <v/>
      </c>
      <c r="BG1160" s="398" t="str">
        <f>IF(日報入力!G1160,日報入力!K1160*日報入力!D1160*日報入力!BC1160,"")</f>
        <v/>
      </c>
    </row>
    <row r="1161" spans="1:59" ht="20.25" hidden="1" customHeight="1" x14ac:dyDescent="0.15">
      <c r="A1161" s="302" t="str">
        <f>IF(日報入力!G1161="","",日報入力!G1161)</f>
        <v/>
      </c>
      <c r="B1161" s="291" t="str">
        <f>IF(日報入力!G1161="","",日報入力!H1161)</f>
        <v/>
      </c>
      <c r="C1161" s="291" t="str">
        <f>IF(日報入力!G1161="","",日報入力!I1161)</f>
        <v/>
      </c>
      <c r="D1161" s="291" t="str">
        <f>IF(日報入力!G1161="","",日報入力!J1161)</f>
        <v/>
      </c>
      <c r="E1161" s="291" t="str">
        <f>IF(日報入力!G1161="","",日報入力!K1161)</f>
        <v/>
      </c>
      <c r="F1161" s="291" t="str">
        <f>IF(日報入力!G1161="","",日報入力!L1161)</f>
        <v/>
      </c>
      <c r="G1161" s="291" t="str">
        <f>IF(日報入力!G1161="","",日報入力!L1161-日報入力!O1161-日報入力!P1161-日報入力!Q1161-日報入力!R1161-日報入力!S1161-日報入力!T1161-日報入力!U1161-日報入力!V1161-日報入力!W1161-日報入力!X1161-日報入力!Y1161-日報入力!Z1161)</f>
        <v/>
      </c>
      <c r="H1161" s="291" t="str">
        <f>IF(日報入力!G1161="","",IF(日報入力!M1161&gt;=0,日報入力!M1161*F1161,F1161))</f>
        <v/>
      </c>
      <c r="I1161" s="291" t="str">
        <f>IF(日報入力!G1161="","",日報入力!O1161)</f>
        <v/>
      </c>
      <c r="J1161" s="291" t="str">
        <f>IF(日報入力!G1161="","",日報入力!P1161)</f>
        <v/>
      </c>
      <c r="K1161" s="291" t="str">
        <f>IF(日報入力!G1161="","",日報入力!Q1161)</f>
        <v/>
      </c>
      <c r="L1161" s="291" t="str">
        <f>IF(日報入力!G1161="","",日報入力!R1161)</f>
        <v/>
      </c>
      <c r="M1161" s="291" t="str">
        <f>IF(日報入力!G1161="","",日報入力!S1161)</f>
        <v/>
      </c>
      <c r="N1161" s="291" t="str">
        <f>IF(日報入力!G1161="","",日報入力!T1161)</f>
        <v/>
      </c>
      <c r="O1161" s="291" t="str">
        <f>IF(日報入力!G1161="","",日報入力!U1161)</f>
        <v/>
      </c>
      <c r="P1161" s="291" t="str">
        <f>IF(日報入力!G1161="","",日報入力!V1161)</f>
        <v/>
      </c>
      <c r="Q1161" s="291" t="str">
        <f>IF(日報入力!G1161="","",日報入力!W1161)</f>
        <v/>
      </c>
      <c r="R1161" s="291" t="str">
        <f>IF(日報入力!G1161="","",日報入力!X1161)</f>
        <v/>
      </c>
      <c r="S1161" s="291" t="str">
        <f>IF(日報入力!G1161="","",日報入力!Y1161)</f>
        <v/>
      </c>
      <c r="T1161" s="291" t="str">
        <f>IF(日報入力!G1161="","",日報入力!Z1161)</f>
        <v/>
      </c>
      <c r="U1161" s="291" t="str">
        <f>IF(日報入力!G1161="","",日報入力!AA1161)</f>
        <v/>
      </c>
      <c r="V1161" s="378" t="str">
        <f>IF(日報入力!G1161="","",日報入力!AB1161)</f>
        <v/>
      </c>
      <c r="W1161" s="291" t="str">
        <f>IF(日報入力!G1161="","",日報入力!AC1161)</f>
        <v/>
      </c>
      <c r="X1161" s="291" t="str">
        <f>IF(日報入力!G1161="","",日報入力!AD1161)</f>
        <v/>
      </c>
      <c r="Y1161" s="291" t="str">
        <f>IF(日報入力!G1161="","",日報入力!AE1161)</f>
        <v/>
      </c>
      <c r="Z1161" s="291" t="str">
        <f>IF(日報入力!G1161="","",日報入力!AF1161)</f>
        <v/>
      </c>
      <c r="AA1161" s="291" t="str">
        <f>IF(日報入力!G1161="","",日報入力!AG1161)</f>
        <v/>
      </c>
      <c r="AB1161" s="291" t="str">
        <f>IF(日報入力!G1161="","",日報入力!AH1161)</f>
        <v/>
      </c>
      <c r="AC1161" s="291" t="str">
        <f>IF(日報入力!G1161="","",日報入力!AI1161)</f>
        <v/>
      </c>
      <c r="AD1161" s="291" t="str">
        <f>IF(日報入力!G1161="","",日報入力!AJ1161)</f>
        <v/>
      </c>
      <c r="AE1161" s="292" t="str">
        <f>IF(日報入力!G1161="","",日報入力!E1161)</f>
        <v/>
      </c>
      <c r="AF1161" s="293" t="str">
        <f>IF(日報入力!G1161="","",日報入力!AK1161)</f>
        <v/>
      </c>
      <c r="AG1161" s="293" t="str">
        <f>IF(日報入力!G1161="","",日報入力!AL1161)</f>
        <v/>
      </c>
      <c r="AH1161" s="293" t="str">
        <f>IF(日報入力!G1161="","",日報入力!AM1161)</f>
        <v/>
      </c>
      <c r="AI1161" s="294" t="str">
        <f>IF(日報入力!G1161&gt;0,日報入力!D1161*日報入力!K1161*日報入力!AL1161,"")</f>
        <v/>
      </c>
      <c r="AJ1161" s="294" t="str">
        <f>IF(日報入力!G1161&gt;0,日報入力!E1161*日報入力!AL1161,"")</f>
        <v/>
      </c>
      <c r="AK1161" s="294" t="str">
        <f>IF(日報入力!G1161&gt;0,AI1161-AJ1161,"")</f>
        <v/>
      </c>
      <c r="AL1161" s="292" t="str">
        <f>IF(日報入力!G1161&gt;0,日報入力!E1161*日報入力!AM1161,"")</f>
        <v/>
      </c>
      <c r="AM1161" s="292" t="str">
        <f>IF(日報入力!G1161&gt;0,日報入力!AB1161*日報入力!AM1161,"")</f>
        <v/>
      </c>
      <c r="AN1161" s="68" t="str">
        <f>IF(日報入力!G1161&gt;0,日報入力!C1161,"")</f>
        <v/>
      </c>
      <c r="AO1161" s="68" t="str">
        <f>日報入力!B1161</f>
        <v/>
      </c>
      <c r="AP1161" s="68" t="str">
        <f>IF(日報入力!AQ1161,日報入力!BA1161,"")</f>
        <v/>
      </c>
      <c r="AQ1161" s="68" t="str">
        <f>IF(日報入力!AR1161,日報入力!BB1161,"")</f>
        <v/>
      </c>
      <c r="AR1161" s="68" t="str">
        <f>IF(日報入力!AS1161,"N勤","")</f>
        <v/>
      </c>
      <c r="AS1161" s="295" t="e">
        <f t="shared" si="71"/>
        <v>#VALUE!</v>
      </c>
      <c r="AT1161" s="439" t="str">
        <f>日報入力!AY1161</f>
        <v/>
      </c>
      <c r="AU1161" s="518" t="str">
        <f>IF(日報入力!G1161,G1161*60/E1161,"")</f>
        <v/>
      </c>
      <c r="AV1161" s="528" t="str">
        <f>IF(日報入力!AT1161,日報入力!AT1161,"")</f>
        <v/>
      </c>
      <c r="AW1161" s="529" t="str">
        <f>IF(日報入力!AT1161,AE1161/日報入力!AT1161,"")</f>
        <v/>
      </c>
      <c r="AX1161" s="530" t="e">
        <f>IF(1&lt;日報集計!AT1161,AT1161/(((F1161-I1161-J1161-N1161-O1161)*60)/(E1161)),"")</f>
        <v>#VALUE!</v>
      </c>
      <c r="AY1161" s="664" t="str">
        <f>IF(日報入力!H1161,AT1161/(((F1161-J1161)*60)/E1161),"")</f>
        <v/>
      </c>
      <c r="AZ1161" s="664" t="str">
        <f>IF(日報入力!I1161,AT1161/((G1161*60)/E1161),"")</f>
        <v/>
      </c>
      <c r="BA1161" s="296" t="str">
        <f>IF(日報入力!G1161,G1161/F1161,"")</f>
        <v/>
      </c>
      <c r="BB1161" s="386" t="e">
        <f t="shared" si="72"/>
        <v>#VALUE!</v>
      </c>
      <c r="BC1161" s="386" t="e">
        <f t="shared" si="73"/>
        <v>#VALUE!</v>
      </c>
      <c r="BD1161" s="80">
        <f>日報入力!AU1161</f>
        <v>0</v>
      </c>
      <c r="BE1161" s="534" t="str">
        <f>IF(日報入力!AV1161,日報入力!AV1161,"")</f>
        <v/>
      </c>
      <c r="BF1161" s="534" t="str">
        <f>IF(日報入力!AW1161,日報入力!AW1161,"")</f>
        <v/>
      </c>
      <c r="BG1161" s="398" t="str">
        <f>IF(日報入力!G1161,日報入力!K1161*日報入力!D1161*日報入力!BC1161,"")</f>
        <v/>
      </c>
    </row>
    <row r="1162" spans="1:59" ht="20.25" hidden="1" customHeight="1" x14ac:dyDescent="0.15">
      <c r="A1162" s="302" t="str">
        <f>IF(日報入力!G1162="","",日報入力!G1162)</f>
        <v/>
      </c>
      <c r="B1162" s="291" t="str">
        <f>IF(日報入力!G1162="","",日報入力!H1162)</f>
        <v/>
      </c>
      <c r="C1162" s="291" t="str">
        <f>IF(日報入力!G1162="","",日報入力!I1162)</f>
        <v/>
      </c>
      <c r="D1162" s="291" t="str">
        <f>IF(日報入力!G1162="","",日報入力!J1162)</f>
        <v/>
      </c>
      <c r="E1162" s="291" t="str">
        <f>IF(日報入力!G1162="","",日報入力!K1162)</f>
        <v/>
      </c>
      <c r="F1162" s="291" t="str">
        <f>IF(日報入力!G1162="","",日報入力!L1162)</f>
        <v/>
      </c>
      <c r="G1162" s="291" t="str">
        <f>IF(日報入力!G1162="","",日報入力!L1162-日報入力!O1162-日報入力!P1162-日報入力!Q1162-日報入力!R1162-日報入力!S1162-日報入力!T1162-日報入力!U1162-日報入力!V1162-日報入力!W1162-日報入力!X1162-日報入力!Y1162-日報入力!Z1162)</f>
        <v/>
      </c>
      <c r="H1162" s="291" t="str">
        <f>IF(日報入力!G1162="","",IF(日報入力!M1162&gt;=0,日報入力!M1162*F1162,F1162))</f>
        <v/>
      </c>
      <c r="I1162" s="291" t="str">
        <f>IF(日報入力!G1162="","",日報入力!O1162)</f>
        <v/>
      </c>
      <c r="J1162" s="291" t="str">
        <f>IF(日報入力!G1162="","",日報入力!P1162)</f>
        <v/>
      </c>
      <c r="K1162" s="291" t="str">
        <f>IF(日報入力!G1162="","",日報入力!Q1162)</f>
        <v/>
      </c>
      <c r="L1162" s="291" t="str">
        <f>IF(日報入力!G1162="","",日報入力!R1162)</f>
        <v/>
      </c>
      <c r="M1162" s="291" t="str">
        <f>IF(日報入力!G1162="","",日報入力!S1162)</f>
        <v/>
      </c>
      <c r="N1162" s="291" t="str">
        <f>IF(日報入力!G1162="","",日報入力!T1162)</f>
        <v/>
      </c>
      <c r="O1162" s="291" t="str">
        <f>IF(日報入力!G1162="","",日報入力!U1162)</f>
        <v/>
      </c>
      <c r="P1162" s="291" t="str">
        <f>IF(日報入力!G1162="","",日報入力!V1162)</f>
        <v/>
      </c>
      <c r="Q1162" s="291" t="str">
        <f>IF(日報入力!G1162="","",日報入力!W1162)</f>
        <v/>
      </c>
      <c r="R1162" s="291" t="str">
        <f>IF(日報入力!G1162="","",日報入力!X1162)</f>
        <v/>
      </c>
      <c r="S1162" s="291" t="str">
        <f>IF(日報入力!G1162="","",日報入力!Y1162)</f>
        <v/>
      </c>
      <c r="T1162" s="291" t="str">
        <f>IF(日報入力!G1162="","",日報入力!Z1162)</f>
        <v/>
      </c>
      <c r="U1162" s="291" t="str">
        <f>IF(日報入力!G1162="","",日報入力!AA1162)</f>
        <v/>
      </c>
      <c r="V1162" s="378" t="str">
        <f>IF(日報入力!G1162="","",日報入力!AB1162)</f>
        <v/>
      </c>
      <c r="W1162" s="291" t="str">
        <f>IF(日報入力!G1162="","",日報入力!AC1162)</f>
        <v/>
      </c>
      <c r="X1162" s="291" t="str">
        <f>IF(日報入力!G1162="","",日報入力!AD1162)</f>
        <v/>
      </c>
      <c r="Y1162" s="291" t="str">
        <f>IF(日報入力!G1162="","",日報入力!AE1162)</f>
        <v/>
      </c>
      <c r="Z1162" s="291" t="str">
        <f>IF(日報入力!G1162="","",日報入力!AF1162)</f>
        <v/>
      </c>
      <c r="AA1162" s="291" t="str">
        <f>IF(日報入力!G1162="","",日報入力!AG1162)</f>
        <v/>
      </c>
      <c r="AB1162" s="291" t="str">
        <f>IF(日報入力!G1162="","",日報入力!AH1162)</f>
        <v/>
      </c>
      <c r="AC1162" s="291" t="str">
        <f>IF(日報入力!G1162="","",日報入力!AI1162)</f>
        <v/>
      </c>
      <c r="AD1162" s="291" t="str">
        <f>IF(日報入力!G1162="","",日報入力!AJ1162)</f>
        <v/>
      </c>
      <c r="AE1162" s="292" t="str">
        <f>IF(日報入力!G1162="","",日報入力!E1162)</f>
        <v/>
      </c>
      <c r="AF1162" s="293" t="str">
        <f>IF(日報入力!G1162="","",日報入力!AK1162)</f>
        <v/>
      </c>
      <c r="AG1162" s="293" t="str">
        <f>IF(日報入力!G1162="","",日報入力!AL1162)</f>
        <v/>
      </c>
      <c r="AH1162" s="293" t="str">
        <f>IF(日報入力!G1162="","",日報入力!AM1162)</f>
        <v/>
      </c>
      <c r="AI1162" s="294" t="str">
        <f>IF(日報入力!G1162&gt;0,日報入力!D1162*日報入力!K1162*日報入力!AL1162,"")</f>
        <v/>
      </c>
      <c r="AJ1162" s="294" t="str">
        <f>IF(日報入力!G1162&gt;0,日報入力!E1162*日報入力!AL1162,"")</f>
        <v/>
      </c>
      <c r="AK1162" s="294" t="str">
        <f>IF(日報入力!G1162&gt;0,AI1162-AJ1162,"")</f>
        <v/>
      </c>
      <c r="AL1162" s="292" t="str">
        <f>IF(日報入力!G1162&gt;0,日報入力!E1162*日報入力!AM1162,"")</f>
        <v/>
      </c>
      <c r="AM1162" s="292" t="str">
        <f>IF(日報入力!G1162&gt;0,日報入力!AB1162*日報入力!AM1162,"")</f>
        <v/>
      </c>
      <c r="AN1162" s="68" t="str">
        <f>IF(日報入力!G1162&gt;0,日報入力!C1162,"")</f>
        <v/>
      </c>
      <c r="AO1162" s="68" t="str">
        <f>日報入力!B1162</f>
        <v/>
      </c>
      <c r="AP1162" s="68" t="str">
        <f>IF(日報入力!AQ1162,日報入力!BA1162,"")</f>
        <v/>
      </c>
      <c r="AQ1162" s="68" t="str">
        <f>IF(日報入力!AR1162,日報入力!BB1162,"")</f>
        <v/>
      </c>
      <c r="AR1162" s="68" t="str">
        <f>IF(日報入力!AS1162,"N勤","")</f>
        <v/>
      </c>
      <c r="AS1162" s="295" t="e">
        <f t="shared" si="71"/>
        <v>#VALUE!</v>
      </c>
      <c r="AT1162" s="439" t="str">
        <f>日報入力!AY1162</f>
        <v/>
      </c>
      <c r="AU1162" s="518" t="str">
        <f>IF(日報入力!G1162,G1162*60/E1162,"")</f>
        <v/>
      </c>
      <c r="AV1162" s="528" t="str">
        <f>IF(日報入力!AT1162,日報入力!AT1162,"")</f>
        <v/>
      </c>
      <c r="AW1162" s="529" t="str">
        <f>IF(日報入力!AT1162,AE1162/日報入力!AT1162,"")</f>
        <v/>
      </c>
      <c r="AX1162" s="530" t="e">
        <f>IF(1&lt;日報集計!AT1162,AT1162/(((F1162-I1162-J1162-N1162-O1162)*60)/(E1162)),"")</f>
        <v>#VALUE!</v>
      </c>
      <c r="AY1162" s="664" t="str">
        <f>IF(日報入力!H1162,AT1162/(((F1162-J1162)*60)/E1162),"")</f>
        <v/>
      </c>
      <c r="AZ1162" s="664" t="str">
        <f>IF(日報入力!I1162,AT1162/((G1162*60)/E1162),"")</f>
        <v/>
      </c>
      <c r="BA1162" s="296" t="str">
        <f>IF(日報入力!G1162,G1162/F1162,"")</f>
        <v/>
      </c>
      <c r="BB1162" s="386" t="e">
        <f t="shared" si="72"/>
        <v>#VALUE!</v>
      </c>
      <c r="BC1162" s="386" t="e">
        <f t="shared" si="73"/>
        <v>#VALUE!</v>
      </c>
      <c r="BD1162" s="80">
        <f>日報入力!AU1162</f>
        <v>0</v>
      </c>
      <c r="BE1162" s="534" t="str">
        <f>IF(日報入力!AV1162,日報入力!AV1162,"")</f>
        <v/>
      </c>
      <c r="BF1162" s="534" t="str">
        <f>IF(日報入力!AW1162,日報入力!AW1162,"")</f>
        <v/>
      </c>
      <c r="BG1162" s="398" t="str">
        <f>IF(日報入力!G1162,日報入力!K1162*日報入力!D1162*日報入力!BC1162,"")</f>
        <v/>
      </c>
    </row>
    <row r="1163" spans="1:59" ht="20.25" hidden="1" customHeight="1" x14ac:dyDescent="0.15">
      <c r="A1163" s="302" t="str">
        <f>IF(日報入力!G1163="","",日報入力!G1163)</f>
        <v/>
      </c>
      <c r="B1163" s="291" t="str">
        <f>IF(日報入力!G1163="","",日報入力!H1163)</f>
        <v/>
      </c>
      <c r="C1163" s="291" t="str">
        <f>IF(日報入力!G1163="","",日報入力!I1163)</f>
        <v/>
      </c>
      <c r="D1163" s="291" t="str">
        <f>IF(日報入力!G1163="","",日報入力!J1163)</f>
        <v/>
      </c>
      <c r="E1163" s="291" t="str">
        <f>IF(日報入力!G1163="","",日報入力!K1163)</f>
        <v/>
      </c>
      <c r="F1163" s="291" t="str">
        <f>IF(日報入力!G1163="","",日報入力!L1163)</f>
        <v/>
      </c>
      <c r="G1163" s="291" t="str">
        <f>IF(日報入力!G1163="","",日報入力!L1163-日報入力!O1163-日報入力!P1163-日報入力!Q1163-日報入力!R1163-日報入力!S1163-日報入力!T1163-日報入力!U1163-日報入力!V1163-日報入力!W1163-日報入力!X1163-日報入力!Y1163-日報入力!Z1163)</f>
        <v/>
      </c>
      <c r="H1163" s="291" t="str">
        <f>IF(日報入力!G1163="","",IF(日報入力!M1163&gt;=0,日報入力!M1163*F1163,F1163))</f>
        <v/>
      </c>
      <c r="I1163" s="291" t="str">
        <f>IF(日報入力!G1163="","",日報入力!O1163)</f>
        <v/>
      </c>
      <c r="J1163" s="291" t="str">
        <f>IF(日報入力!G1163="","",日報入力!P1163)</f>
        <v/>
      </c>
      <c r="K1163" s="291" t="str">
        <f>IF(日報入力!G1163="","",日報入力!Q1163)</f>
        <v/>
      </c>
      <c r="L1163" s="291" t="str">
        <f>IF(日報入力!G1163="","",日報入力!R1163)</f>
        <v/>
      </c>
      <c r="M1163" s="291" t="str">
        <f>IF(日報入力!G1163="","",日報入力!S1163)</f>
        <v/>
      </c>
      <c r="N1163" s="291" t="str">
        <f>IF(日報入力!G1163="","",日報入力!T1163)</f>
        <v/>
      </c>
      <c r="O1163" s="291" t="str">
        <f>IF(日報入力!G1163="","",日報入力!U1163)</f>
        <v/>
      </c>
      <c r="P1163" s="291" t="str">
        <f>IF(日報入力!G1163="","",日報入力!V1163)</f>
        <v/>
      </c>
      <c r="Q1163" s="291" t="str">
        <f>IF(日報入力!G1163="","",日報入力!W1163)</f>
        <v/>
      </c>
      <c r="R1163" s="291" t="str">
        <f>IF(日報入力!G1163="","",日報入力!X1163)</f>
        <v/>
      </c>
      <c r="S1163" s="291" t="str">
        <f>IF(日報入力!G1163="","",日報入力!Y1163)</f>
        <v/>
      </c>
      <c r="T1163" s="291" t="str">
        <f>IF(日報入力!G1163="","",日報入力!Z1163)</f>
        <v/>
      </c>
      <c r="U1163" s="291" t="str">
        <f>IF(日報入力!G1163="","",日報入力!AA1163)</f>
        <v/>
      </c>
      <c r="V1163" s="378" t="str">
        <f>IF(日報入力!G1163="","",日報入力!AB1163)</f>
        <v/>
      </c>
      <c r="W1163" s="291" t="str">
        <f>IF(日報入力!G1163="","",日報入力!AC1163)</f>
        <v/>
      </c>
      <c r="X1163" s="291" t="str">
        <f>IF(日報入力!G1163="","",日報入力!AD1163)</f>
        <v/>
      </c>
      <c r="Y1163" s="291" t="str">
        <f>IF(日報入力!G1163="","",日報入力!AE1163)</f>
        <v/>
      </c>
      <c r="Z1163" s="291" t="str">
        <f>IF(日報入力!G1163="","",日報入力!AF1163)</f>
        <v/>
      </c>
      <c r="AA1163" s="291" t="str">
        <f>IF(日報入力!G1163="","",日報入力!AG1163)</f>
        <v/>
      </c>
      <c r="AB1163" s="291" t="str">
        <f>IF(日報入力!G1163="","",日報入力!AH1163)</f>
        <v/>
      </c>
      <c r="AC1163" s="291" t="str">
        <f>IF(日報入力!G1163="","",日報入力!AI1163)</f>
        <v/>
      </c>
      <c r="AD1163" s="291" t="str">
        <f>IF(日報入力!G1163="","",日報入力!AJ1163)</f>
        <v/>
      </c>
      <c r="AE1163" s="292" t="str">
        <f>IF(日報入力!G1163="","",日報入力!E1163)</f>
        <v/>
      </c>
      <c r="AF1163" s="293" t="str">
        <f>IF(日報入力!G1163="","",日報入力!AK1163)</f>
        <v/>
      </c>
      <c r="AG1163" s="293" t="str">
        <f>IF(日報入力!G1163="","",日報入力!AL1163)</f>
        <v/>
      </c>
      <c r="AH1163" s="293" t="str">
        <f>IF(日報入力!G1163="","",日報入力!AM1163)</f>
        <v/>
      </c>
      <c r="AI1163" s="294" t="str">
        <f>IF(日報入力!G1163&gt;0,日報入力!D1163*日報入力!K1163*日報入力!AL1163,"")</f>
        <v/>
      </c>
      <c r="AJ1163" s="294" t="str">
        <f>IF(日報入力!G1163&gt;0,日報入力!E1163*日報入力!AL1163,"")</f>
        <v/>
      </c>
      <c r="AK1163" s="294" t="str">
        <f>IF(日報入力!G1163&gt;0,AI1163-AJ1163,"")</f>
        <v/>
      </c>
      <c r="AL1163" s="292" t="str">
        <f>IF(日報入力!G1163&gt;0,日報入力!E1163*日報入力!AM1163,"")</f>
        <v/>
      </c>
      <c r="AM1163" s="292" t="str">
        <f>IF(日報入力!G1163&gt;0,日報入力!AB1163*日報入力!AM1163,"")</f>
        <v/>
      </c>
      <c r="AN1163" s="68" t="str">
        <f>IF(日報入力!G1163&gt;0,日報入力!C1163,"")</f>
        <v/>
      </c>
      <c r="AO1163" s="68" t="str">
        <f>日報入力!B1163</f>
        <v/>
      </c>
      <c r="AP1163" s="68" t="str">
        <f>IF(日報入力!AQ1163,日報入力!BA1163,"")</f>
        <v/>
      </c>
      <c r="AQ1163" s="68" t="str">
        <f>IF(日報入力!AR1163,日報入力!BB1163,"")</f>
        <v/>
      </c>
      <c r="AR1163" s="68" t="str">
        <f>IF(日報入力!AS1163,"N勤","")</f>
        <v/>
      </c>
      <c r="AS1163" s="295" t="e">
        <f t="shared" si="71"/>
        <v>#VALUE!</v>
      </c>
      <c r="AT1163" s="439" t="str">
        <f>日報入力!AY1163</f>
        <v/>
      </c>
      <c r="AU1163" s="518" t="str">
        <f>IF(日報入力!G1163,G1163*60/E1163,"")</f>
        <v/>
      </c>
      <c r="AV1163" s="528" t="str">
        <f>IF(日報入力!AT1163,日報入力!AT1163,"")</f>
        <v/>
      </c>
      <c r="AW1163" s="529" t="str">
        <f>IF(日報入力!AT1163,AE1163/日報入力!AT1163,"")</f>
        <v/>
      </c>
      <c r="AX1163" s="530" t="e">
        <f>IF(1&lt;日報集計!AT1163,AT1163/(((F1163-I1163-J1163-N1163-O1163)*60)/(E1163)),"")</f>
        <v>#VALUE!</v>
      </c>
      <c r="AY1163" s="664" t="str">
        <f>IF(日報入力!H1163,AT1163/(((F1163-J1163)*60)/E1163),"")</f>
        <v/>
      </c>
      <c r="AZ1163" s="664" t="str">
        <f>IF(日報入力!I1163,AT1163/((G1163*60)/E1163),"")</f>
        <v/>
      </c>
      <c r="BA1163" s="296" t="str">
        <f>IF(日報入力!G1163,G1163/F1163,"")</f>
        <v/>
      </c>
      <c r="BB1163" s="386" t="e">
        <f t="shared" si="72"/>
        <v>#VALUE!</v>
      </c>
      <c r="BC1163" s="386" t="e">
        <f t="shared" si="73"/>
        <v>#VALUE!</v>
      </c>
      <c r="BD1163" s="80">
        <f>日報入力!AU1163</f>
        <v>0</v>
      </c>
      <c r="BE1163" s="534" t="str">
        <f>IF(日報入力!AV1163,日報入力!AV1163,"")</f>
        <v/>
      </c>
      <c r="BF1163" s="534" t="str">
        <f>IF(日報入力!AW1163,日報入力!AW1163,"")</f>
        <v/>
      </c>
      <c r="BG1163" s="398" t="str">
        <f>IF(日報入力!G1163,日報入力!K1163*日報入力!D1163*日報入力!BC1163,"")</f>
        <v/>
      </c>
    </row>
    <row r="1164" spans="1:59" ht="20.25" hidden="1" customHeight="1" x14ac:dyDescent="0.15">
      <c r="A1164" s="302" t="str">
        <f>IF(日報入力!G1164="","",日報入力!G1164)</f>
        <v/>
      </c>
      <c r="B1164" s="291" t="str">
        <f>IF(日報入力!G1164="","",日報入力!H1164)</f>
        <v/>
      </c>
      <c r="C1164" s="291" t="str">
        <f>IF(日報入力!G1164="","",日報入力!I1164)</f>
        <v/>
      </c>
      <c r="D1164" s="291" t="str">
        <f>IF(日報入力!G1164="","",日報入力!J1164)</f>
        <v/>
      </c>
      <c r="E1164" s="291" t="str">
        <f>IF(日報入力!G1164="","",日報入力!K1164)</f>
        <v/>
      </c>
      <c r="F1164" s="291" t="str">
        <f>IF(日報入力!G1164="","",日報入力!L1164)</f>
        <v/>
      </c>
      <c r="G1164" s="291" t="str">
        <f>IF(日報入力!G1164="","",日報入力!L1164-日報入力!O1164-日報入力!P1164-日報入力!Q1164-日報入力!R1164-日報入力!S1164-日報入力!T1164-日報入力!U1164-日報入力!V1164-日報入力!W1164-日報入力!X1164-日報入力!Y1164-日報入力!Z1164)</f>
        <v/>
      </c>
      <c r="H1164" s="291" t="str">
        <f>IF(日報入力!G1164="","",IF(日報入力!M1164&gt;=0,日報入力!M1164*F1164,F1164))</f>
        <v/>
      </c>
      <c r="I1164" s="291" t="str">
        <f>IF(日報入力!G1164="","",日報入力!O1164)</f>
        <v/>
      </c>
      <c r="J1164" s="291" t="str">
        <f>IF(日報入力!G1164="","",日報入力!P1164)</f>
        <v/>
      </c>
      <c r="K1164" s="291" t="str">
        <f>IF(日報入力!G1164="","",日報入力!Q1164)</f>
        <v/>
      </c>
      <c r="L1164" s="291" t="str">
        <f>IF(日報入力!G1164="","",日報入力!R1164)</f>
        <v/>
      </c>
      <c r="M1164" s="291" t="str">
        <f>IF(日報入力!G1164="","",日報入力!S1164)</f>
        <v/>
      </c>
      <c r="N1164" s="291" t="str">
        <f>IF(日報入力!G1164="","",日報入力!T1164)</f>
        <v/>
      </c>
      <c r="O1164" s="291" t="str">
        <f>IF(日報入力!G1164="","",日報入力!U1164)</f>
        <v/>
      </c>
      <c r="P1164" s="291" t="str">
        <f>IF(日報入力!G1164="","",日報入力!V1164)</f>
        <v/>
      </c>
      <c r="Q1164" s="291" t="str">
        <f>IF(日報入力!G1164="","",日報入力!W1164)</f>
        <v/>
      </c>
      <c r="R1164" s="291" t="str">
        <f>IF(日報入力!G1164="","",日報入力!X1164)</f>
        <v/>
      </c>
      <c r="S1164" s="291" t="str">
        <f>IF(日報入力!G1164="","",日報入力!Y1164)</f>
        <v/>
      </c>
      <c r="T1164" s="291" t="str">
        <f>IF(日報入力!G1164="","",日報入力!Z1164)</f>
        <v/>
      </c>
      <c r="U1164" s="291" t="str">
        <f>IF(日報入力!G1164="","",日報入力!AA1164)</f>
        <v/>
      </c>
      <c r="V1164" s="378" t="str">
        <f>IF(日報入力!G1164="","",日報入力!AB1164)</f>
        <v/>
      </c>
      <c r="W1164" s="291" t="str">
        <f>IF(日報入力!G1164="","",日報入力!AC1164)</f>
        <v/>
      </c>
      <c r="X1164" s="291" t="str">
        <f>IF(日報入力!G1164="","",日報入力!AD1164)</f>
        <v/>
      </c>
      <c r="Y1164" s="291" t="str">
        <f>IF(日報入力!G1164="","",日報入力!AE1164)</f>
        <v/>
      </c>
      <c r="Z1164" s="291" t="str">
        <f>IF(日報入力!G1164="","",日報入力!AF1164)</f>
        <v/>
      </c>
      <c r="AA1164" s="291" t="str">
        <f>IF(日報入力!G1164="","",日報入力!AG1164)</f>
        <v/>
      </c>
      <c r="AB1164" s="291" t="str">
        <f>IF(日報入力!G1164="","",日報入力!AH1164)</f>
        <v/>
      </c>
      <c r="AC1164" s="291" t="str">
        <f>IF(日報入力!G1164="","",日報入力!AI1164)</f>
        <v/>
      </c>
      <c r="AD1164" s="291" t="str">
        <f>IF(日報入力!G1164="","",日報入力!AJ1164)</f>
        <v/>
      </c>
      <c r="AE1164" s="292" t="str">
        <f>IF(日報入力!G1164="","",日報入力!E1164)</f>
        <v/>
      </c>
      <c r="AF1164" s="293" t="str">
        <f>IF(日報入力!G1164="","",日報入力!AK1164)</f>
        <v/>
      </c>
      <c r="AG1164" s="293" t="str">
        <f>IF(日報入力!G1164="","",日報入力!AL1164)</f>
        <v/>
      </c>
      <c r="AH1164" s="293" t="str">
        <f>IF(日報入力!G1164="","",日報入力!AM1164)</f>
        <v/>
      </c>
      <c r="AI1164" s="294" t="str">
        <f>IF(日報入力!G1164&gt;0,日報入力!D1164*日報入力!K1164*日報入力!AL1164,"")</f>
        <v/>
      </c>
      <c r="AJ1164" s="294" t="str">
        <f>IF(日報入力!G1164&gt;0,日報入力!E1164*日報入力!AL1164,"")</f>
        <v/>
      </c>
      <c r="AK1164" s="294" t="str">
        <f>IF(日報入力!G1164&gt;0,AI1164-AJ1164,"")</f>
        <v/>
      </c>
      <c r="AL1164" s="292" t="str">
        <f>IF(日報入力!G1164&gt;0,日報入力!E1164*日報入力!AM1164,"")</f>
        <v/>
      </c>
      <c r="AM1164" s="292" t="str">
        <f>IF(日報入力!G1164&gt;0,日報入力!AB1164*日報入力!AM1164,"")</f>
        <v/>
      </c>
      <c r="AN1164" s="68" t="str">
        <f>IF(日報入力!G1164&gt;0,日報入力!C1164,"")</f>
        <v/>
      </c>
      <c r="AO1164" s="68" t="str">
        <f>日報入力!B1164</f>
        <v/>
      </c>
      <c r="AP1164" s="68" t="str">
        <f>IF(日報入力!AQ1164,日報入力!BA1164,"")</f>
        <v/>
      </c>
      <c r="AQ1164" s="68" t="str">
        <f>IF(日報入力!AR1164,日報入力!BB1164,"")</f>
        <v/>
      </c>
      <c r="AR1164" s="68" t="str">
        <f>IF(日報入力!AS1164,"N勤","")</f>
        <v/>
      </c>
      <c r="AS1164" s="295" t="e">
        <f t="shared" si="71"/>
        <v>#VALUE!</v>
      </c>
      <c r="AT1164" s="439" t="str">
        <f>日報入力!AY1164</f>
        <v/>
      </c>
      <c r="AU1164" s="518" t="str">
        <f>IF(日報入力!G1164,G1164*60/E1164,"")</f>
        <v/>
      </c>
      <c r="AV1164" s="528" t="str">
        <f>IF(日報入力!AT1164,日報入力!AT1164,"")</f>
        <v/>
      </c>
      <c r="AW1164" s="529" t="str">
        <f>IF(日報入力!AT1164,AE1164/日報入力!AT1164,"")</f>
        <v/>
      </c>
      <c r="AX1164" s="530" t="e">
        <f>IF(1&lt;日報集計!AT1164,AT1164/(((F1164-I1164-J1164-N1164-O1164)*60)/(E1164)),"")</f>
        <v>#VALUE!</v>
      </c>
      <c r="AY1164" s="664" t="str">
        <f>IF(日報入力!H1164,AT1164/(((F1164-J1164)*60)/E1164),"")</f>
        <v/>
      </c>
      <c r="AZ1164" s="664" t="str">
        <f>IF(日報入力!I1164,AT1164/((G1164*60)/E1164),"")</f>
        <v/>
      </c>
      <c r="BA1164" s="296" t="str">
        <f>IF(日報入力!G1164,G1164/F1164,"")</f>
        <v/>
      </c>
      <c r="BB1164" s="386" t="e">
        <f t="shared" si="72"/>
        <v>#VALUE!</v>
      </c>
      <c r="BC1164" s="386" t="e">
        <f t="shared" si="73"/>
        <v>#VALUE!</v>
      </c>
      <c r="BD1164" s="80">
        <f>日報入力!AU1164</f>
        <v>0</v>
      </c>
      <c r="BE1164" s="534" t="str">
        <f>IF(日報入力!AV1164,日報入力!AV1164,"")</f>
        <v/>
      </c>
      <c r="BF1164" s="534" t="str">
        <f>IF(日報入力!AW1164,日報入力!AW1164,"")</f>
        <v/>
      </c>
      <c r="BG1164" s="398" t="str">
        <f>IF(日報入力!G1164,日報入力!K1164*日報入力!D1164*日報入力!BC1164,"")</f>
        <v/>
      </c>
    </row>
    <row r="1165" spans="1:59" ht="20.25" hidden="1" customHeight="1" x14ac:dyDescent="0.15">
      <c r="A1165" s="302" t="str">
        <f>IF(日報入力!G1165="","",日報入力!G1165)</f>
        <v/>
      </c>
      <c r="B1165" s="291" t="str">
        <f>IF(日報入力!G1165="","",日報入力!H1165)</f>
        <v/>
      </c>
      <c r="C1165" s="291" t="str">
        <f>IF(日報入力!G1165="","",日報入力!I1165)</f>
        <v/>
      </c>
      <c r="D1165" s="291" t="str">
        <f>IF(日報入力!G1165="","",日報入力!J1165)</f>
        <v/>
      </c>
      <c r="E1165" s="291" t="str">
        <f>IF(日報入力!G1165="","",日報入力!K1165)</f>
        <v/>
      </c>
      <c r="F1165" s="291" t="str">
        <f>IF(日報入力!G1165="","",日報入力!L1165)</f>
        <v/>
      </c>
      <c r="G1165" s="291" t="str">
        <f>IF(日報入力!G1165="","",日報入力!L1165-日報入力!O1165-日報入力!P1165-日報入力!Q1165-日報入力!R1165-日報入力!S1165-日報入力!T1165-日報入力!U1165-日報入力!V1165-日報入力!W1165-日報入力!X1165-日報入力!Y1165-日報入力!Z1165)</f>
        <v/>
      </c>
      <c r="H1165" s="291" t="str">
        <f>IF(日報入力!G1165="","",IF(日報入力!M1165&gt;=0,日報入力!M1165*F1165,F1165))</f>
        <v/>
      </c>
      <c r="I1165" s="291" t="str">
        <f>IF(日報入力!G1165="","",日報入力!O1165)</f>
        <v/>
      </c>
      <c r="J1165" s="291" t="str">
        <f>IF(日報入力!G1165="","",日報入力!P1165)</f>
        <v/>
      </c>
      <c r="K1165" s="291" t="str">
        <f>IF(日報入力!G1165="","",日報入力!Q1165)</f>
        <v/>
      </c>
      <c r="L1165" s="291" t="str">
        <f>IF(日報入力!G1165="","",日報入力!R1165)</f>
        <v/>
      </c>
      <c r="M1165" s="291" t="str">
        <f>IF(日報入力!G1165="","",日報入力!S1165)</f>
        <v/>
      </c>
      <c r="N1165" s="291" t="str">
        <f>IF(日報入力!G1165="","",日報入力!T1165)</f>
        <v/>
      </c>
      <c r="O1165" s="291" t="str">
        <f>IF(日報入力!G1165="","",日報入力!U1165)</f>
        <v/>
      </c>
      <c r="P1165" s="291" t="str">
        <f>IF(日報入力!G1165="","",日報入力!V1165)</f>
        <v/>
      </c>
      <c r="Q1165" s="291" t="str">
        <f>IF(日報入力!G1165="","",日報入力!W1165)</f>
        <v/>
      </c>
      <c r="R1165" s="291" t="str">
        <f>IF(日報入力!G1165="","",日報入力!X1165)</f>
        <v/>
      </c>
      <c r="S1165" s="291" t="str">
        <f>IF(日報入力!G1165="","",日報入力!Y1165)</f>
        <v/>
      </c>
      <c r="T1165" s="291" t="str">
        <f>IF(日報入力!G1165="","",日報入力!Z1165)</f>
        <v/>
      </c>
      <c r="U1165" s="291" t="str">
        <f>IF(日報入力!G1165="","",日報入力!AA1165)</f>
        <v/>
      </c>
      <c r="V1165" s="378" t="str">
        <f>IF(日報入力!G1165="","",日報入力!AB1165)</f>
        <v/>
      </c>
      <c r="W1165" s="291" t="str">
        <f>IF(日報入力!G1165="","",日報入力!AC1165)</f>
        <v/>
      </c>
      <c r="X1165" s="291" t="str">
        <f>IF(日報入力!G1165="","",日報入力!AD1165)</f>
        <v/>
      </c>
      <c r="Y1165" s="291" t="str">
        <f>IF(日報入力!G1165="","",日報入力!AE1165)</f>
        <v/>
      </c>
      <c r="Z1165" s="291" t="str">
        <f>IF(日報入力!G1165="","",日報入力!AF1165)</f>
        <v/>
      </c>
      <c r="AA1165" s="291" t="str">
        <f>IF(日報入力!G1165="","",日報入力!AG1165)</f>
        <v/>
      </c>
      <c r="AB1165" s="291" t="str">
        <f>IF(日報入力!G1165="","",日報入力!AH1165)</f>
        <v/>
      </c>
      <c r="AC1165" s="291" t="str">
        <f>IF(日報入力!G1165="","",日報入力!AI1165)</f>
        <v/>
      </c>
      <c r="AD1165" s="291" t="str">
        <f>IF(日報入力!G1165="","",日報入力!AJ1165)</f>
        <v/>
      </c>
      <c r="AE1165" s="292" t="str">
        <f>IF(日報入力!G1165="","",日報入力!E1165)</f>
        <v/>
      </c>
      <c r="AF1165" s="293" t="str">
        <f>IF(日報入力!G1165="","",日報入力!AK1165)</f>
        <v/>
      </c>
      <c r="AG1165" s="293" t="str">
        <f>IF(日報入力!G1165="","",日報入力!AL1165)</f>
        <v/>
      </c>
      <c r="AH1165" s="293" t="str">
        <f>IF(日報入力!G1165="","",日報入力!AM1165)</f>
        <v/>
      </c>
      <c r="AI1165" s="294" t="str">
        <f>IF(日報入力!G1165&gt;0,日報入力!D1165*日報入力!K1165*日報入力!AL1165,"")</f>
        <v/>
      </c>
      <c r="AJ1165" s="294" t="str">
        <f>IF(日報入力!G1165&gt;0,日報入力!E1165*日報入力!AL1165,"")</f>
        <v/>
      </c>
      <c r="AK1165" s="294" t="str">
        <f>IF(日報入力!G1165&gt;0,AI1165-AJ1165,"")</f>
        <v/>
      </c>
      <c r="AL1165" s="292" t="str">
        <f>IF(日報入力!G1165&gt;0,日報入力!E1165*日報入力!AM1165,"")</f>
        <v/>
      </c>
      <c r="AM1165" s="292" t="str">
        <f>IF(日報入力!G1165&gt;0,日報入力!AB1165*日報入力!AM1165,"")</f>
        <v/>
      </c>
      <c r="AN1165" s="68" t="str">
        <f>IF(日報入力!G1165&gt;0,日報入力!C1165,"")</f>
        <v/>
      </c>
      <c r="AO1165" s="68" t="str">
        <f>日報入力!B1165</f>
        <v/>
      </c>
      <c r="AP1165" s="68" t="str">
        <f>IF(日報入力!AQ1165,日報入力!BA1165,"")</f>
        <v/>
      </c>
      <c r="AQ1165" s="68" t="str">
        <f>IF(日報入力!AR1165,日報入力!BB1165,"")</f>
        <v/>
      </c>
      <c r="AR1165" s="68" t="str">
        <f>IF(日報入力!AS1165,"N勤","")</f>
        <v/>
      </c>
      <c r="AS1165" s="295" t="e">
        <f t="shared" si="71"/>
        <v>#VALUE!</v>
      </c>
      <c r="AT1165" s="439" t="str">
        <f>日報入力!AY1165</f>
        <v/>
      </c>
      <c r="AU1165" s="518" t="str">
        <f>IF(日報入力!G1165,G1165*60/E1165,"")</f>
        <v/>
      </c>
      <c r="AV1165" s="528" t="str">
        <f>IF(日報入力!AT1165,日報入力!AT1165,"")</f>
        <v/>
      </c>
      <c r="AW1165" s="529" t="str">
        <f>IF(日報入力!AT1165,AE1165/日報入力!AT1165,"")</f>
        <v/>
      </c>
      <c r="AX1165" s="530" t="e">
        <f>IF(1&lt;日報集計!AT1165,AT1165/(((F1165-I1165-J1165-N1165-O1165)*60)/(E1165)),"")</f>
        <v>#VALUE!</v>
      </c>
      <c r="AY1165" s="664" t="str">
        <f>IF(日報入力!H1165,AT1165/(((F1165-J1165)*60)/E1165),"")</f>
        <v/>
      </c>
      <c r="AZ1165" s="664" t="str">
        <f>IF(日報入力!I1165,AT1165/((G1165*60)/E1165),"")</f>
        <v/>
      </c>
      <c r="BA1165" s="296" t="str">
        <f>IF(日報入力!G1165,G1165/F1165,"")</f>
        <v/>
      </c>
      <c r="BB1165" s="386" t="e">
        <f t="shared" si="72"/>
        <v>#VALUE!</v>
      </c>
      <c r="BC1165" s="386" t="e">
        <f t="shared" si="73"/>
        <v>#VALUE!</v>
      </c>
      <c r="BD1165" s="80">
        <f>日報入力!AU1165</f>
        <v>0</v>
      </c>
      <c r="BE1165" s="534" t="str">
        <f>IF(日報入力!AV1165,日報入力!AV1165,"")</f>
        <v/>
      </c>
      <c r="BF1165" s="534" t="str">
        <f>IF(日報入力!AW1165,日報入力!AW1165,"")</f>
        <v/>
      </c>
      <c r="BG1165" s="398" t="str">
        <f>IF(日報入力!G1165,日報入力!K1165*日報入力!D1165*日報入力!BC1165,"")</f>
        <v/>
      </c>
    </row>
    <row r="1166" spans="1:59" ht="20.25" hidden="1" customHeight="1" x14ac:dyDescent="0.15">
      <c r="A1166" s="302" t="str">
        <f>IF(日報入力!G1166="","",日報入力!G1166)</f>
        <v/>
      </c>
      <c r="B1166" s="291" t="str">
        <f>IF(日報入力!G1166="","",日報入力!H1166)</f>
        <v/>
      </c>
      <c r="C1166" s="291" t="str">
        <f>IF(日報入力!G1166="","",日報入力!I1166)</f>
        <v/>
      </c>
      <c r="D1166" s="291" t="str">
        <f>IF(日報入力!G1166="","",日報入力!J1166)</f>
        <v/>
      </c>
      <c r="E1166" s="291" t="str">
        <f>IF(日報入力!G1166="","",日報入力!K1166)</f>
        <v/>
      </c>
      <c r="F1166" s="291" t="str">
        <f>IF(日報入力!G1166="","",日報入力!L1166)</f>
        <v/>
      </c>
      <c r="G1166" s="291" t="str">
        <f>IF(日報入力!G1166="","",日報入力!L1166-日報入力!O1166-日報入力!P1166-日報入力!Q1166-日報入力!R1166-日報入力!S1166-日報入力!T1166-日報入力!U1166-日報入力!V1166-日報入力!W1166-日報入力!X1166-日報入力!Y1166-日報入力!Z1166)</f>
        <v/>
      </c>
      <c r="H1166" s="291" t="str">
        <f>IF(日報入力!G1166="","",IF(日報入力!M1166&gt;=0,日報入力!M1166*F1166,F1166))</f>
        <v/>
      </c>
      <c r="I1166" s="291" t="str">
        <f>IF(日報入力!G1166="","",日報入力!O1166)</f>
        <v/>
      </c>
      <c r="J1166" s="291" t="str">
        <f>IF(日報入力!G1166="","",日報入力!P1166)</f>
        <v/>
      </c>
      <c r="K1166" s="291" t="str">
        <f>IF(日報入力!G1166="","",日報入力!Q1166)</f>
        <v/>
      </c>
      <c r="L1166" s="291" t="str">
        <f>IF(日報入力!G1166="","",日報入力!R1166)</f>
        <v/>
      </c>
      <c r="M1166" s="291" t="str">
        <f>IF(日報入力!G1166="","",日報入力!S1166)</f>
        <v/>
      </c>
      <c r="N1166" s="291" t="str">
        <f>IF(日報入力!G1166="","",日報入力!T1166)</f>
        <v/>
      </c>
      <c r="O1166" s="291" t="str">
        <f>IF(日報入力!G1166="","",日報入力!U1166)</f>
        <v/>
      </c>
      <c r="P1166" s="291" t="str">
        <f>IF(日報入力!G1166="","",日報入力!V1166)</f>
        <v/>
      </c>
      <c r="Q1166" s="291" t="str">
        <f>IF(日報入力!G1166="","",日報入力!W1166)</f>
        <v/>
      </c>
      <c r="R1166" s="291" t="str">
        <f>IF(日報入力!G1166="","",日報入力!X1166)</f>
        <v/>
      </c>
      <c r="S1166" s="291" t="str">
        <f>IF(日報入力!G1166="","",日報入力!Y1166)</f>
        <v/>
      </c>
      <c r="T1166" s="291" t="str">
        <f>IF(日報入力!G1166="","",日報入力!Z1166)</f>
        <v/>
      </c>
      <c r="U1166" s="291" t="str">
        <f>IF(日報入力!G1166="","",日報入力!AA1166)</f>
        <v/>
      </c>
      <c r="V1166" s="378" t="str">
        <f>IF(日報入力!G1166="","",日報入力!AB1166)</f>
        <v/>
      </c>
      <c r="W1166" s="291" t="str">
        <f>IF(日報入力!G1166="","",日報入力!AC1166)</f>
        <v/>
      </c>
      <c r="X1166" s="291" t="str">
        <f>IF(日報入力!G1166="","",日報入力!AD1166)</f>
        <v/>
      </c>
      <c r="Y1166" s="291" t="str">
        <f>IF(日報入力!G1166="","",日報入力!AE1166)</f>
        <v/>
      </c>
      <c r="Z1166" s="291" t="str">
        <f>IF(日報入力!G1166="","",日報入力!AF1166)</f>
        <v/>
      </c>
      <c r="AA1166" s="291" t="str">
        <f>IF(日報入力!G1166="","",日報入力!AG1166)</f>
        <v/>
      </c>
      <c r="AB1166" s="291" t="str">
        <f>IF(日報入力!G1166="","",日報入力!AH1166)</f>
        <v/>
      </c>
      <c r="AC1166" s="291" t="str">
        <f>IF(日報入力!G1166="","",日報入力!AI1166)</f>
        <v/>
      </c>
      <c r="AD1166" s="291" t="str">
        <f>IF(日報入力!G1166="","",日報入力!AJ1166)</f>
        <v/>
      </c>
      <c r="AE1166" s="292" t="str">
        <f>IF(日報入力!G1166="","",日報入力!E1166)</f>
        <v/>
      </c>
      <c r="AF1166" s="293" t="str">
        <f>IF(日報入力!G1166="","",日報入力!AK1166)</f>
        <v/>
      </c>
      <c r="AG1166" s="293" t="str">
        <f>IF(日報入力!G1166="","",日報入力!AL1166)</f>
        <v/>
      </c>
      <c r="AH1166" s="293" t="str">
        <f>IF(日報入力!G1166="","",日報入力!AM1166)</f>
        <v/>
      </c>
      <c r="AI1166" s="294" t="str">
        <f>IF(日報入力!G1166&gt;0,日報入力!D1166*日報入力!K1166*日報入力!AL1166,"")</f>
        <v/>
      </c>
      <c r="AJ1166" s="294" t="str">
        <f>IF(日報入力!G1166&gt;0,日報入力!E1166*日報入力!AL1166,"")</f>
        <v/>
      </c>
      <c r="AK1166" s="294" t="str">
        <f>IF(日報入力!G1166&gt;0,AI1166-AJ1166,"")</f>
        <v/>
      </c>
      <c r="AL1166" s="292" t="str">
        <f>IF(日報入力!G1166&gt;0,日報入力!E1166*日報入力!AM1166,"")</f>
        <v/>
      </c>
      <c r="AM1166" s="292" t="str">
        <f>IF(日報入力!G1166&gt;0,日報入力!AB1166*日報入力!AM1166,"")</f>
        <v/>
      </c>
      <c r="AN1166" s="68" t="str">
        <f>IF(日報入力!G1166&gt;0,日報入力!C1166,"")</f>
        <v/>
      </c>
      <c r="AO1166" s="68" t="str">
        <f>日報入力!B1166</f>
        <v/>
      </c>
      <c r="AP1166" s="68" t="str">
        <f>IF(日報入力!AQ1166,日報入力!BA1166,"")</f>
        <v/>
      </c>
      <c r="AQ1166" s="68" t="str">
        <f>IF(日報入力!AR1166,日報入力!BB1166,"")</f>
        <v/>
      </c>
      <c r="AR1166" s="68" t="str">
        <f>IF(日報入力!AS1166,"N勤","")</f>
        <v/>
      </c>
      <c r="AS1166" s="295" t="e">
        <f t="shared" si="71"/>
        <v>#VALUE!</v>
      </c>
      <c r="AT1166" s="439" t="str">
        <f>日報入力!AY1166</f>
        <v/>
      </c>
      <c r="AU1166" s="518" t="str">
        <f>IF(日報入力!G1166,G1166*60/E1166,"")</f>
        <v/>
      </c>
      <c r="AV1166" s="528" t="str">
        <f>IF(日報入力!AT1166,日報入力!AT1166,"")</f>
        <v/>
      </c>
      <c r="AW1166" s="529" t="str">
        <f>IF(日報入力!AT1166,AE1166/日報入力!AT1166,"")</f>
        <v/>
      </c>
      <c r="AX1166" s="530" t="e">
        <f>IF(1&lt;日報集計!AT1166,AT1166/(((F1166-I1166-J1166-N1166-O1166)*60)/(E1166)),"")</f>
        <v>#VALUE!</v>
      </c>
      <c r="AY1166" s="664" t="str">
        <f>IF(日報入力!H1166,AT1166/(((F1166-J1166)*60)/E1166),"")</f>
        <v/>
      </c>
      <c r="AZ1166" s="664" t="str">
        <f>IF(日報入力!I1166,AT1166/((G1166*60)/E1166),"")</f>
        <v/>
      </c>
      <c r="BA1166" s="296" t="str">
        <f>IF(日報入力!G1166,G1166/F1166,"")</f>
        <v/>
      </c>
      <c r="BB1166" s="386" t="e">
        <f t="shared" si="72"/>
        <v>#VALUE!</v>
      </c>
      <c r="BC1166" s="386" t="e">
        <f t="shared" si="73"/>
        <v>#VALUE!</v>
      </c>
      <c r="BD1166" s="80">
        <f>日報入力!AU1166</f>
        <v>0</v>
      </c>
      <c r="BE1166" s="534" t="str">
        <f>IF(日報入力!AV1166,日報入力!AV1166,"")</f>
        <v/>
      </c>
      <c r="BF1166" s="534" t="str">
        <f>IF(日報入力!AW1166,日報入力!AW1166,"")</f>
        <v/>
      </c>
      <c r="BG1166" s="398" t="str">
        <f>IF(日報入力!G1166,日報入力!K1166*日報入力!D1166*日報入力!BC1166,"")</f>
        <v/>
      </c>
    </row>
    <row r="1167" spans="1:59" ht="20.25" hidden="1" customHeight="1" x14ac:dyDescent="0.15">
      <c r="A1167" s="302" t="str">
        <f>IF(日報入力!G1167="","",日報入力!G1167)</f>
        <v/>
      </c>
      <c r="B1167" s="291" t="str">
        <f>IF(日報入力!G1167="","",日報入力!H1167)</f>
        <v/>
      </c>
      <c r="C1167" s="291" t="str">
        <f>IF(日報入力!G1167="","",日報入力!I1167)</f>
        <v/>
      </c>
      <c r="D1167" s="291" t="str">
        <f>IF(日報入力!G1167="","",日報入力!J1167)</f>
        <v/>
      </c>
      <c r="E1167" s="291" t="str">
        <f>IF(日報入力!G1167="","",日報入力!K1167)</f>
        <v/>
      </c>
      <c r="F1167" s="291" t="str">
        <f>IF(日報入力!G1167="","",日報入力!L1167)</f>
        <v/>
      </c>
      <c r="G1167" s="291" t="str">
        <f>IF(日報入力!G1167="","",日報入力!L1167-日報入力!O1167-日報入力!P1167-日報入力!Q1167-日報入力!R1167-日報入力!S1167-日報入力!T1167-日報入力!U1167-日報入力!V1167-日報入力!W1167-日報入力!X1167-日報入力!Y1167-日報入力!Z1167)</f>
        <v/>
      </c>
      <c r="H1167" s="291" t="str">
        <f>IF(日報入力!G1167="","",IF(日報入力!M1167&gt;=0,日報入力!M1167*F1167,F1167))</f>
        <v/>
      </c>
      <c r="I1167" s="291" t="str">
        <f>IF(日報入力!G1167="","",日報入力!O1167)</f>
        <v/>
      </c>
      <c r="J1167" s="291" t="str">
        <f>IF(日報入力!G1167="","",日報入力!P1167)</f>
        <v/>
      </c>
      <c r="K1167" s="291" t="str">
        <f>IF(日報入力!G1167="","",日報入力!Q1167)</f>
        <v/>
      </c>
      <c r="L1167" s="291" t="str">
        <f>IF(日報入力!G1167="","",日報入力!R1167)</f>
        <v/>
      </c>
      <c r="M1167" s="291" t="str">
        <f>IF(日報入力!G1167="","",日報入力!S1167)</f>
        <v/>
      </c>
      <c r="N1167" s="291" t="str">
        <f>IF(日報入力!G1167="","",日報入力!T1167)</f>
        <v/>
      </c>
      <c r="O1167" s="291" t="str">
        <f>IF(日報入力!G1167="","",日報入力!U1167)</f>
        <v/>
      </c>
      <c r="P1167" s="291" t="str">
        <f>IF(日報入力!G1167="","",日報入力!V1167)</f>
        <v/>
      </c>
      <c r="Q1167" s="291" t="str">
        <f>IF(日報入力!G1167="","",日報入力!W1167)</f>
        <v/>
      </c>
      <c r="R1167" s="291" t="str">
        <f>IF(日報入力!G1167="","",日報入力!X1167)</f>
        <v/>
      </c>
      <c r="S1167" s="291" t="str">
        <f>IF(日報入力!G1167="","",日報入力!Y1167)</f>
        <v/>
      </c>
      <c r="T1167" s="291" t="str">
        <f>IF(日報入力!G1167="","",日報入力!Z1167)</f>
        <v/>
      </c>
      <c r="U1167" s="291" t="str">
        <f>IF(日報入力!G1167="","",日報入力!AA1167)</f>
        <v/>
      </c>
      <c r="V1167" s="378" t="str">
        <f>IF(日報入力!G1167="","",日報入力!AB1167)</f>
        <v/>
      </c>
      <c r="W1167" s="291" t="str">
        <f>IF(日報入力!G1167="","",日報入力!AC1167)</f>
        <v/>
      </c>
      <c r="X1167" s="291" t="str">
        <f>IF(日報入力!G1167="","",日報入力!AD1167)</f>
        <v/>
      </c>
      <c r="Y1167" s="291" t="str">
        <f>IF(日報入力!G1167="","",日報入力!AE1167)</f>
        <v/>
      </c>
      <c r="Z1167" s="291" t="str">
        <f>IF(日報入力!G1167="","",日報入力!AF1167)</f>
        <v/>
      </c>
      <c r="AA1167" s="291" t="str">
        <f>IF(日報入力!G1167="","",日報入力!AG1167)</f>
        <v/>
      </c>
      <c r="AB1167" s="291" t="str">
        <f>IF(日報入力!G1167="","",日報入力!AH1167)</f>
        <v/>
      </c>
      <c r="AC1167" s="291" t="str">
        <f>IF(日報入力!G1167="","",日報入力!AI1167)</f>
        <v/>
      </c>
      <c r="AD1167" s="291" t="str">
        <f>IF(日報入力!G1167="","",日報入力!AJ1167)</f>
        <v/>
      </c>
      <c r="AE1167" s="292" t="str">
        <f>IF(日報入力!G1167="","",日報入力!E1167)</f>
        <v/>
      </c>
      <c r="AF1167" s="293" t="str">
        <f>IF(日報入力!G1167="","",日報入力!AK1167)</f>
        <v/>
      </c>
      <c r="AG1167" s="293" t="str">
        <f>IF(日報入力!G1167="","",日報入力!AL1167)</f>
        <v/>
      </c>
      <c r="AH1167" s="293" t="str">
        <f>IF(日報入力!G1167="","",日報入力!AM1167)</f>
        <v/>
      </c>
      <c r="AI1167" s="294" t="str">
        <f>IF(日報入力!G1167&gt;0,日報入力!D1167*日報入力!K1167*日報入力!AL1167,"")</f>
        <v/>
      </c>
      <c r="AJ1167" s="294" t="str">
        <f>IF(日報入力!G1167&gt;0,日報入力!E1167*日報入力!AL1167,"")</f>
        <v/>
      </c>
      <c r="AK1167" s="294" t="str">
        <f>IF(日報入力!G1167&gt;0,AI1167-AJ1167,"")</f>
        <v/>
      </c>
      <c r="AL1167" s="292" t="str">
        <f>IF(日報入力!G1167&gt;0,日報入力!E1167*日報入力!AM1167,"")</f>
        <v/>
      </c>
      <c r="AM1167" s="292" t="str">
        <f>IF(日報入力!G1167&gt;0,日報入力!AB1167*日報入力!AM1167,"")</f>
        <v/>
      </c>
      <c r="AN1167" s="68" t="str">
        <f>IF(日報入力!G1167&gt;0,日報入力!C1167,"")</f>
        <v/>
      </c>
      <c r="AO1167" s="68" t="str">
        <f>日報入力!B1167</f>
        <v/>
      </c>
      <c r="AP1167" s="68" t="str">
        <f>IF(日報入力!AQ1167,日報入力!BA1167,"")</f>
        <v/>
      </c>
      <c r="AQ1167" s="68" t="str">
        <f>IF(日報入力!AR1167,日報入力!BB1167,"")</f>
        <v/>
      </c>
      <c r="AR1167" s="68" t="str">
        <f>IF(日報入力!AS1167,"N勤","")</f>
        <v/>
      </c>
      <c r="AS1167" s="295" t="e">
        <f t="shared" si="71"/>
        <v>#VALUE!</v>
      </c>
      <c r="AT1167" s="439" t="str">
        <f>日報入力!AY1167</f>
        <v/>
      </c>
      <c r="AU1167" s="518" t="str">
        <f>IF(日報入力!G1167,G1167*60/E1167,"")</f>
        <v/>
      </c>
      <c r="AV1167" s="528" t="str">
        <f>IF(日報入力!AT1167,日報入力!AT1167,"")</f>
        <v/>
      </c>
      <c r="AW1167" s="529" t="str">
        <f>IF(日報入力!AT1167,AE1167/日報入力!AT1167,"")</f>
        <v/>
      </c>
      <c r="AX1167" s="530" t="e">
        <f>IF(1&lt;日報集計!AT1167,AT1167/(((F1167-I1167-J1167-N1167-O1167)*60)/(E1167)),"")</f>
        <v>#VALUE!</v>
      </c>
      <c r="AY1167" s="664" t="str">
        <f>IF(日報入力!H1167,AT1167/(((F1167-J1167)*60)/E1167),"")</f>
        <v/>
      </c>
      <c r="AZ1167" s="664" t="str">
        <f>IF(日報入力!I1167,AT1167/((G1167*60)/E1167),"")</f>
        <v/>
      </c>
      <c r="BA1167" s="296" t="str">
        <f>IF(日報入力!G1167,G1167/F1167,"")</f>
        <v/>
      </c>
      <c r="BB1167" s="386" t="e">
        <f t="shared" si="72"/>
        <v>#VALUE!</v>
      </c>
      <c r="BC1167" s="386" t="e">
        <f t="shared" si="73"/>
        <v>#VALUE!</v>
      </c>
      <c r="BD1167" s="80">
        <f>日報入力!AU1167</f>
        <v>0</v>
      </c>
      <c r="BE1167" s="534" t="str">
        <f>IF(日報入力!AV1167,日報入力!AV1167,"")</f>
        <v/>
      </c>
      <c r="BF1167" s="534" t="str">
        <f>IF(日報入力!AW1167,日報入力!AW1167,"")</f>
        <v/>
      </c>
      <c r="BG1167" s="398" t="str">
        <f>IF(日報入力!G1167,日報入力!K1167*日報入力!D1167*日報入力!BC1167,"")</f>
        <v/>
      </c>
    </row>
    <row r="1168" spans="1:59" ht="20.25" hidden="1" customHeight="1" x14ac:dyDescent="0.15">
      <c r="A1168" s="302" t="str">
        <f>IF(日報入力!G1168="","",日報入力!G1168)</f>
        <v/>
      </c>
      <c r="B1168" s="291" t="str">
        <f>IF(日報入力!G1168="","",日報入力!H1168)</f>
        <v/>
      </c>
      <c r="C1168" s="291" t="str">
        <f>IF(日報入力!G1168="","",日報入力!I1168)</f>
        <v/>
      </c>
      <c r="D1168" s="291" t="str">
        <f>IF(日報入力!G1168="","",日報入力!J1168)</f>
        <v/>
      </c>
      <c r="E1168" s="291" t="str">
        <f>IF(日報入力!G1168="","",日報入力!K1168)</f>
        <v/>
      </c>
      <c r="F1168" s="291" t="str">
        <f>IF(日報入力!G1168="","",日報入力!L1168)</f>
        <v/>
      </c>
      <c r="G1168" s="291" t="str">
        <f>IF(日報入力!G1168="","",日報入力!L1168-日報入力!O1168-日報入力!P1168-日報入力!Q1168-日報入力!R1168-日報入力!S1168-日報入力!T1168-日報入力!U1168-日報入力!V1168-日報入力!W1168-日報入力!X1168-日報入力!Y1168-日報入力!Z1168)</f>
        <v/>
      </c>
      <c r="H1168" s="291" t="str">
        <f>IF(日報入力!G1168="","",IF(日報入力!M1168&gt;=0,日報入力!M1168*F1168,F1168))</f>
        <v/>
      </c>
      <c r="I1168" s="291" t="str">
        <f>IF(日報入力!G1168="","",日報入力!O1168)</f>
        <v/>
      </c>
      <c r="J1168" s="291" t="str">
        <f>IF(日報入力!G1168="","",日報入力!P1168)</f>
        <v/>
      </c>
      <c r="K1168" s="291" t="str">
        <f>IF(日報入力!G1168="","",日報入力!Q1168)</f>
        <v/>
      </c>
      <c r="L1168" s="291" t="str">
        <f>IF(日報入力!G1168="","",日報入力!R1168)</f>
        <v/>
      </c>
      <c r="M1168" s="291" t="str">
        <f>IF(日報入力!G1168="","",日報入力!S1168)</f>
        <v/>
      </c>
      <c r="N1168" s="291" t="str">
        <f>IF(日報入力!G1168="","",日報入力!T1168)</f>
        <v/>
      </c>
      <c r="O1168" s="291" t="str">
        <f>IF(日報入力!G1168="","",日報入力!U1168)</f>
        <v/>
      </c>
      <c r="P1168" s="291" t="str">
        <f>IF(日報入力!G1168="","",日報入力!V1168)</f>
        <v/>
      </c>
      <c r="Q1168" s="291" t="str">
        <f>IF(日報入力!G1168="","",日報入力!W1168)</f>
        <v/>
      </c>
      <c r="R1168" s="291" t="str">
        <f>IF(日報入力!G1168="","",日報入力!X1168)</f>
        <v/>
      </c>
      <c r="S1168" s="291" t="str">
        <f>IF(日報入力!G1168="","",日報入力!Y1168)</f>
        <v/>
      </c>
      <c r="T1168" s="291" t="str">
        <f>IF(日報入力!G1168="","",日報入力!Z1168)</f>
        <v/>
      </c>
      <c r="U1168" s="291" t="str">
        <f>IF(日報入力!G1168="","",日報入力!AA1168)</f>
        <v/>
      </c>
      <c r="V1168" s="378" t="str">
        <f>IF(日報入力!G1168="","",日報入力!AB1168)</f>
        <v/>
      </c>
      <c r="W1168" s="291" t="str">
        <f>IF(日報入力!G1168="","",日報入力!AC1168)</f>
        <v/>
      </c>
      <c r="X1168" s="291" t="str">
        <f>IF(日報入力!G1168="","",日報入力!AD1168)</f>
        <v/>
      </c>
      <c r="Y1168" s="291" t="str">
        <f>IF(日報入力!G1168="","",日報入力!AE1168)</f>
        <v/>
      </c>
      <c r="Z1168" s="291" t="str">
        <f>IF(日報入力!G1168="","",日報入力!AF1168)</f>
        <v/>
      </c>
      <c r="AA1168" s="291" t="str">
        <f>IF(日報入力!G1168="","",日報入力!AG1168)</f>
        <v/>
      </c>
      <c r="AB1168" s="291" t="str">
        <f>IF(日報入力!G1168="","",日報入力!AH1168)</f>
        <v/>
      </c>
      <c r="AC1168" s="291" t="str">
        <f>IF(日報入力!G1168="","",日報入力!AI1168)</f>
        <v/>
      </c>
      <c r="AD1168" s="291" t="str">
        <f>IF(日報入力!G1168="","",日報入力!AJ1168)</f>
        <v/>
      </c>
      <c r="AE1168" s="292" t="str">
        <f>IF(日報入力!G1168="","",日報入力!E1168)</f>
        <v/>
      </c>
      <c r="AF1168" s="293" t="str">
        <f>IF(日報入力!G1168="","",日報入力!AK1168)</f>
        <v/>
      </c>
      <c r="AG1168" s="293" t="str">
        <f>IF(日報入力!G1168="","",日報入力!AL1168)</f>
        <v/>
      </c>
      <c r="AH1168" s="293" t="str">
        <f>IF(日報入力!G1168="","",日報入力!AM1168)</f>
        <v/>
      </c>
      <c r="AI1168" s="294" t="str">
        <f>IF(日報入力!G1168&gt;0,日報入力!D1168*日報入力!K1168*日報入力!AL1168,"")</f>
        <v/>
      </c>
      <c r="AJ1168" s="294" t="str">
        <f>IF(日報入力!G1168&gt;0,日報入力!E1168*日報入力!AL1168,"")</f>
        <v/>
      </c>
      <c r="AK1168" s="294" t="str">
        <f>IF(日報入力!G1168&gt;0,AI1168-AJ1168,"")</f>
        <v/>
      </c>
      <c r="AL1168" s="292" t="str">
        <f>IF(日報入力!G1168&gt;0,日報入力!E1168*日報入力!AM1168,"")</f>
        <v/>
      </c>
      <c r="AM1168" s="292" t="str">
        <f>IF(日報入力!G1168&gt;0,日報入力!AB1168*日報入力!AM1168,"")</f>
        <v/>
      </c>
      <c r="AN1168" s="68" t="str">
        <f>IF(日報入力!G1168&gt;0,日報入力!C1168,"")</f>
        <v/>
      </c>
      <c r="AO1168" s="68" t="str">
        <f>日報入力!B1168</f>
        <v/>
      </c>
      <c r="AP1168" s="68" t="str">
        <f>IF(日報入力!AQ1168,日報入力!BA1168,"")</f>
        <v/>
      </c>
      <c r="AQ1168" s="68" t="str">
        <f>IF(日報入力!AR1168,日報入力!BB1168,"")</f>
        <v/>
      </c>
      <c r="AR1168" s="68" t="str">
        <f>IF(日報入力!AS1168,"N勤","")</f>
        <v/>
      </c>
      <c r="AS1168" s="295" t="e">
        <f t="shared" si="71"/>
        <v>#VALUE!</v>
      </c>
      <c r="AT1168" s="439" t="str">
        <f>日報入力!AY1168</f>
        <v/>
      </c>
      <c r="AU1168" s="518" t="str">
        <f>IF(日報入力!G1168,G1168*60/E1168,"")</f>
        <v/>
      </c>
      <c r="AV1168" s="528" t="str">
        <f>IF(日報入力!AT1168,日報入力!AT1168,"")</f>
        <v/>
      </c>
      <c r="AW1168" s="529" t="str">
        <f>IF(日報入力!AT1168,AE1168/日報入力!AT1168,"")</f>
        <v/>
      </c>
      <c r="AX1168" s="530" t="e">
        <f>IF(1&lt;日報集計!AT1168,AT1168/(((F1168-I1168-J1168-N1168-O1168)*60)/(E1168)),"")</f>
        <v>#VALUE!</v>
      </c>
      <c r="AY1168" s="664" t="str">
        <f>IF(日報入力!H1168,AT1168/(((F1168-J1168)*60)/E1168),"")</f>
        <v/>
      </c>
      <c r="AZ1168" s="664" t="str">
        <f>IF(日報入力!I1168,AT1168/((G1168*60)/E1168),"")</f>
        <v/>
      </c>
      <c r="BA1168" s="296" t="str">
        <f>IF(日報入力!G1168,G1168/F1168,"")</f>
        <v/>
      </c>
      <c r="BB1168" s="386" t="e">
        <f t="shared" si="72"/>
        <v>#VALUE!</v>
      </c>
      <c r="BC1168" s="386" t="e">
        <f t="shared" si="73"/>
        <v>#VALUE!</v>
      </c>
      <c r="BD1168" s="80">
        <f>日報入力!AU1168</f>
        <v>0</v>
      </c>
      <c r="BE1168" s="534" t="str">
        <f>IF(日報入力!AV1168,日報入力!AV1168,"")</f>
        <v/>
      </c>
      <c r="BF1168" s="534" t="str">
        <f>IF(日報入力!AW1168,日報入力!AW1168,"")</f>
        <v/>
      </c>
      <c r="BG1168" s="398" t="str">
        <f>IF(日報入力!G1168,日報入力!K1168*日報入力!D1168*日報入力!BC1168,"")</f>
        <v/>
      </c>
    </row>
    <row r="1169" spans="1:59" ht="20.25" hidden="1" customHeight="1" x14ac:dyDescent="0.15">
      <c r="A1169" s="302" t="str">
        <f>IF(日報入力!G1169="","",日報入力!G1169)</f>
        <v/>
      </c>
      <c r="B1169" s="291" t="str">
        <f>IF(日報入力!G1169="","",日報入力!H1169)</f>
        <v/>
      </c>
      <c r="C1169" s="291" t="str">
        <f>IF(日報入力!G1169="","",日報入力!I1169)</f>
        <v/>
      </c>
      <c r="D1169" s="291" t="str">
        <f>IF(日報入力!G1169="","",日報入力!J1169)</f>
        <v/>
      </c>
      <c r="E1169" s="291" t="str">
        <f>IF(日報入力!G1169="","",日報入力!K1169)</f>
        <v/>
      </c>
      <c r="F1169" s="291" t="str">
        <f>IF(日報入力!G1169="","",日報入力!L1169)</f>
        <v/>
      </c>
      <c r="G1169" s="291" t="str">
        <f>IF(日報入力!G1169="","",日報入力!L1169-日報入力!O1169-日報入力!P1169-日報入力!Q1169-日報入力!R1169-日報入力!S1169-日報入力!T1169-日報入力!U1169-日報入力!V1169-日報入力!W1169-日報入力!X1169-日報入力!Y1169-日報入力!Z1169)</f>
        <v/>
      </c>
      <c r="H1169" s="291" t="str">
        <f>IF(日報入力!G1169="","",IF(日報入力!M1169&gt;=0,日報入力!M1169*F1169,F1169))</f>
        <v/>
      </c>
      <c r="I1169" s="291" t="str">
        <f>IF(日報入力!G1169="","",日報入力!O1169)</f>
        <v/>
      </c>
      <c r="J1169" s="291" t="str">
        <f>IF(日報入力!G1169="","",日報入力!P1169)</f>
        <v/>
      </c>
      <c r="K1169" s="291" t="str">
        <f>IF(日報入力!G1169="","",日報入力!Q1169)</f>
        <v/>
      </c>
      <c r="L1169" s="291" t="str">
        <f>IF(日報入力!G1169="","",日報入力!R1169)</f>
        <v/>
      </c>
      <c r="M1169" s="291" t="str">
        <f>IF(日報入力!G1169="","",日報入力!S1169)</f>
        <v/>
      </c>
      <c r="N1169" s="291" t="str">
        <f>IF(日報入力!G1169="","",日報入力!T1169)</f>
        <v/>
      </c>
      <c r="O1169" s="291" t="str">
        <f>IF(日報入力!G1169="","",日報入力!U1169)</f>
        <v/>
      </c>
      <c r="P1169" s="291" t="str">
        <f>IF(日報入力!G1169="","",日報入力!V1169)</f>
        <v/>
      </c>
      <c r="Q1169" s="291" t="str">
        <f>IF(日報入力!G1169="","",日報入力!W1169)</f>
        <v/>
      </c>
      <c r="R1169" s="291" t="str">
        <f>IF(日報入力!G1169="","",日報入力!X1169)</f>
        <v/>
      </c>
      <c r="S1169" s="291" t="str">
        <f>IF(日報入力!G1169="","",日報入力!Y1169)</f>
        <v/>
      </c>
      <c r="T1169" s="291" t="str">
        <f>IF(日報入力!G1169="","",日報入力!Z1169)</f>
        <v/>
      </c>
      <c r="U1169" s="291" t="str">
        <f>IF(日報入力!G1169="","",日報入力!AA1169)</f>
        <v/>
      </c>
      <c r="V1169" s="378" t="str">
        <f>IF(日報入力!G1169="","",日報入力!AB1169)</f>
        <v/>
      </c>
      <c r="W1169" s="291" t="str">
        <f>IF(日報入力!G1169="","",日報入力!AC1169)</f>
        <v/>
      </c>
      <c r="X1169" s="291" t="str">
        <f>IF(日報入力!G1169="","",日報入力!AD1169)</f>
        <v/>
      </c>
      <c r="Y1169" s="291" t="str">
        <f>IF(日報入力!G1169="","",日報入力!AE1169)</f>
        <v/>
      </c>
      <c r="Z1169" s="291" t="str">
        <f>IF(日報入力!G1169="","",日報入力!AF1169)</f>
        <v/>
      </c>
      <c r="AA1169" s="291" t="str">
        <f>IF(日報入力!G1169="","",日報入力!AG1169)</f>
        <v/>
      </c>
      <c r="AB1169" s="291" t="str">
        <f>IF(日報入力!G1169="","",日報入力!AH1169)</f>
        <v/>
      </c>
      <c r="AC1169" s="291" t="str">
        <f>IF(日報入力!G1169="","",日報入力!AI1169)</f>
        <v/>
      </c>
      <c r="AD1169" s="291" t="str">
        <f>IF(日報入力!G1169="","",日報入力!AJ1169)</f>
        <v/>
      </c>
      <c r="AE1169" s="292" t="str">
        <f>IF(日報入力!G1169="","",日報入力!E1169)</f>
        <v/>
      </c>
      <c r="AF1169" s="293" t="str">
        <f>IF(日報入力!G1169="","",日報入力!AK1169)</f>
        <v/>
      </c>
      <c r="AG1169" s="293" t="str">
        <f>IF(日報入力!G1169="","",日報入力!AL1169)</f>
        <v/>
      </c>
      <c r="AH1169" s="293" t="str">
        <f>IF(日報入力!G1169="","",日報入力!AM1169)</f>
        <v/>
      </c>
      <c r="AI1169" s="294" t="str">
        <f>IF(日報入力!G1169&gt;0,日報入力!D1169*日報入力!K1169*日報入力!AL1169,"")</f>
        <v/>
      </c>
      <c r="AJ1169" s="294" t="str">
        <f>IF(日報入力!G1169&gt;0,日報入力!E1169*日報入力!AL1169,"")</f>
        <v/>
      </c>
      <c r="AK1169" s="294" t="str">
        <f>IF(日報入力!G1169&gt;0,AI1169-AJ1169,"")</f>
        <v/>
      </c>
      <c r="AL1169" s="292" t="str">
        <f>IF(日報入力!G1169&gt;0,日報入力!E1169*日報入力!AM1169,"")</f>
        <v/>
      </c>
      <c r="AM1169" s="292" t="str">
        <f>IF(日報入力!G1169&gt;0,日報入力!AB1169*日報入力!AM1169,"")</f>
        <v/>
      </c>
      <c r="AN1169" s="68" t="str">
        <f>IF(日報入力!G1169&gt;0,日報入力!C1169,"")</f>
        <v/>
      </c>
      <c r="AO1169" s="68" t="str">
        <f>日報入力!B1169</f>
        <v/>
      </c>
      <c r="AP1169" s="68" t="str">
        <f>IF(日報入力!AQ1169,日報入力!BA1169,"")</f>
        <v/>
      </c>
      <c r="AQ1169" s="68" t="str">
        <f>IF(日報入力!AR1169,日報入力!BB1169,"")</f>
        <v/>
      </c>
      <c r="AR1169" s="68" t="str">
        <f>IF(日報入力!AS1169,"N勤","")</f>
        <v/>
      </c>
      <c r="AS1169" s="295" t="e">
        <f t="shared" si="71"/>
        <v>#VALUE!</v>
      </c>
      <c r="AT1169" s="439" t="str">
        <f>日報入力!AY1169</f>
        <v/>
      </c>
      <c r="AU1169" s="518" t="str">
        <f>IF(日報入力!G1169,G1169*60/E1169,"")</f>
        <v/>
      </c>
      <c r="AV1169" s="528" t="str">
        <f>IF(日報入力!AT1169,日報入力!AT1169,"")</f>
        <v/>
      </c>
      <c r="AW1169" s="529" t="str">
        <f>IF(日報入力!AT1169,AE1169/日報入力!AT1169,"")</f>
        <v/>
      </c>
      <c r="AX1169" s="530" t="e">
        <f>IF(1&lt;日報集計!AT1169,AT1169/(((F1169-I1169-J1169-N1169-O1169)*60)/(E1169)),"")</f>
        <v>#VALUE!</v>
      </c>
      <c r="AY1169" s="664" t="str">
        <f>IF(日報入力!H1169,AT1169/(((F1169-J1169)*60)/E1169),"")</f>
        <v/>
      </c>
      <c r="AZ1169" s="664" t="str">
        <f>IF(日報入力!I1169,AT1169/((G1169*60)/E1169),"")</f>
        <v/>
      </c>
      <c r="BA1169" s="296" t="str">
        <f>IF(日報入力!G1169,G1169/F1169,"")</f>
        <v/>
      </c>
      <c r="BB1169" s="386" t="e">
        <f t="shared" si="72"/>
        <v>#VALUE!</v>
      </c>
      <c r="BC1169" s="386" t="e">
        <f t="shared" si="73"/>
        <v>#VALUE!</v>
      </c>
      <c r="BD1169" s="80">
        <f>日報入力!AU1169</f>
        <v>0</v>
      </c>
      <c r="BE1169" s="534" t="str">
        <f>IF(日報入力!AV1169,日報入力!AV1169,"")</f>
        <v/>
      </c>
      <c r="BF1169" s="534" t="str">
        <f>IF(日報入力!AW1169,日報入力!AW1169,"")</f>
        <v/>
      </c>
      <c r="BG1169" s="398" t="str">
        <f>IF(日報入力!G1169,日報入力!K1169*日報入力!D1169*日報入力!BC1169,"")</f>
        <v/>
      </c>
    </row>
    <row r="1170" spans="1:59" ht="20.25" hidden="1" customHeight="1" x14ac:dyDescent="0.15">
      <c r="A1170" s="302" t="str">
        <f>IF(日報入力!G1170="","",日報入力!G1170)</f>
        <v/>
      </c>
      <c r="B1170" s="291" t="str">
        <f>IF(日報入力!G1170="","",日報入力!H1170)</f>
        <v/>
      </c>
      <c r="C1170" s="291" t="str">
        <f>IF(日報入力!G1170="","",日報入力!I1170)</f>
        <v/>
      </c>
      <c r="D1170" s="291" t="str">
        <f>IF(日報入力!G1170="","",日報入力!J1170)</f>
        <v/>
      </c>
      <c r="E1170" s="291" t="str">
        <f>IF(日報入力!G1170="","",日報入力!K1170)</f>
        <v/>
      </c>
      <c r="F1170" s="291" t="str">
        <f>IF(日報入力!G1170="","",日報入力!L1170)</f>
        <v/>
      </c>
      <c r="G1170" s="291" t="str">
        <f>IF(日報入力!G1170="","",日報入力!L1170-日報入力!O1170-日報入力!P1170-日報入力!Q1170-日報入力!R1170-日報入力!S1170-日報入力!T1170-日報入力!U1170-日報入力!V1170-日報入力!W1170-日報入力!X1170-日報入力!Y1170-日報入力!Z1170)</f>
        <v/>
      </c>
      <c r="H1170" s="291" t="str">
        <f>IF(日報入力!G1170="","",IF(日報入力!M1170&gt;=0,日報入力!M1170*F1170,F1170))</f>
        <v/>
      </c>
      <c r="I1170" s="291" t="str">
        <f>IF(日報入力!G1170="","",日報入力!O1170)</f>
        <v/>
      </c>
      <c r="J1170" s="291" t="str">
        <f>IF(日報入力!G1170="","",日報入力!P1170)</f>
        <v/>
      </c>
      <c r="K1170" s="291" t="str">
        <f>IF(日報入力!G1170="","",日報入力!Q1170)</f>
        <v/>
      </c>
      <c r="L1170" s="291" t="str">
        <f>IF(日報入力!G1170="","",日報入力!R1170)</f>
        <v/>
      </c>
      <c r="M1170" s="291" t="str">
        <f>IF(日報入力!G1170="","",日報入力!S1170)</f>
        <v/>
      </c>
      <c r="N1170" s="291" t="str">
        <f>IF(日報入力!G1170="","",日報入力!T1170)</f>
        <v/>
      </c>
      <c r="O1170" s="291" t="str">
        <f>IF(日報入力!G1170="","",日報入力!U1170)</f>
        <v/>
      </c>
      <c r="P1170" s="291" t="str">
        <f>IF(日報入力!G1170="","",日報入力!V1170)</f>
        <v/>
      </c>
      <c r="Q1170" s="291" t="str">
        <f>IF(日報入力!G1170="","",日報入力!W1170)</f>
        <v/>
      </c>
      <c r="R1170" s="291" t="str">
        <f>IF(日報入力!G1170="","",日報入力!X1170)</f>
        <v/>
      </c>
      <c r="S1170" s="291" t="str">
        <f>IF(日報入力!G1170="","",日報入力!Y1170)</f>
        <v/>
      </c>
      <c r="T1170" s="291" t="str">
        <f>IF(日報入力!G1170="","",日報入力!Z1170)</f>
        <v/>
      </c>
      <c r="U1170" s="291" t="str">
        <f>IF(日報入力!G1170="","",日報入力!AA1170)</f>
        <v/>
      </c>
      <c r="V1170" s="378" t="str">
        <f>IF(日報入力!G1170="","",日報入力!AB1170)</f>
        <v/>
      </c>
      <c r="W1170" s="291" t="str">
        <f>IF(日報入力!G1170="","",日報入力!AC1170)</f>
        <v/>
      </c>
      <c r="X1170" s="291" t="str">
        <f>IF(日報入力!G1170="","",日報入力!AD1170)</f>
        <v/>
      </c>
      <c r="Y1170" s="291" t="str">
        <f>IF(日報入力!G1170="","",日報入力!AE1170)</f>
        <v/>
      </c>
      <c r="Z1170" s="291" t="str">
        <f>IF(日報入力!G1170="","",日報入力!AF1170)</f>
        <v/>
      </c>
      <c r="AA1170" s="291" t="str">
        <f>IF(日報入力!G1170="","",日報入力!AG1170)</f>
        <v/>
      </c>
      <c r="AB1170" s="291" t="str">
        <f>IF(日報入力!G1170="","",日報入力!AH1170)</f>
        <v/>
      </c>
      <c r="AC1170" s="291" t="str">
        <f>IF(日報入力!G1170="","",日報入力!AI1170)</f>
        <v/>
      </c>
      <c r="AD1170" s="291" t="str">
        <f>IF(日報入力!G1170="","",日報入力!AJ1170)</f>
        <v/>
      </c>
      <c r="AE1170" s="292" t="str">
        <f>IF(日報入力!G1170="","",日報入力!E1170)</f>
        <v/>
      </c>
      <c r="AF1170" s="293" t="str">
        <f>IF(日報入力!G1170="","",日報入力!AK1170)</f>
        <v/>
      </c>
      <c r="AG1170" s="293" t="str">
        <f>IF(日報入力!G1170="","",日報入力!AL1170)</f>
        <v/>
      </c>
      <c r="AH1170" s="293" t="str">
        <f>IF(日報入力!G1170="","",日報入力!AM1170)</f>
        <v/>
      </c>
      <c r="AI1170" s="294" t="str">
        <f>IF(日報入力!G1170&gt;0,日報入力!D1170*日報入力!K1170*日報入力!AL1170,"")</f>
        <v/>
      </c>
      <c r="AJ1170" s="294" t="str">
        <f>IF(日報入力!G1170&gt;0,日報入力!E1170*日報入力!AL1170,"")</f>
        <v/>
      </c>
      <c r="AK1170" s="294" t="str">
        <f>IF(日報入力!G1170&gt;0,AI1170-AJ1170,"")</f>
        <v/>
      </c>
      <c r="AL1170" s="292" t="str">
        <f>IF(日報入力!G1170&gt;0,日報入力!E1170*日報入力!AM1170,"")</f>
        <v/>
      </c>
      <c r="AM1170" s="292" t="str">
        <f>IF(日報入力!G1170&gt;0,日報入力!AB1170*日報入力!AM1170,"")</f>
        <v/>
      </c>
      <c r="AN1170" s="68" t="str">
        <f>IF(日報入力!G1170&gt;0,日報入力!C1170,"")</f>
        <v/>
      </c>
      <c r="AO1170" s="68" t="str">
        <f>日報入力!B1170</f>
        <v/>
      </c>
      <c r="AP1170" s="68" t="str">
        <f>IF(日報入力!AQ1170,日報入力!BA1170,"")</f>
        <v/>
      </c>
      <c r="AQ1170" s="68" t="str">
        <f>IF(日報入力!AR1170,日報入力!BB1170,"")</f>
        <v/>
      </c>
      <c r="AR1170" s="68" t="str">
        <f>IF(日報入力!AS1170,"N勤","")</f>
        <v/>
      </c>
      <c r="AS1170" s="295" t="e">
        <f t="shared" si="71"/>
        <v>#VALUE!</v>
      </c>
      <c r="AT1170" s="439" t="str">
        <f>日報入力!AY1170</f>
        <v/>
      </c>
      <c r="AU1170" s="518" t="str">
        <f>IF(日報入力!G1170,G1170*60/E1170,"")</f>
        <v/>
      </c>
      <c r="AV1170" s="528" t="str">
        <f>IF(日報入力!AT1170,日報入力!AT1170,"")</f>
        <v/>
      </c>
      <c r="AW1170" s="529" t="str">
        <f>IF(日報入力!AT1170,AE1170/日報入力!AT1170,"")</f>
        <v/>
      </c>
      <c r="AX1170" s="530" t="e">
        <f>IF(1&lt;日報集計!AT1170,AT1170/(((F1170-I1170-J1170-N1170-O1170)*60)/(E1170)),"")</f>
        <v>#VALUE!</v>
      </c>
      <c r="AY1170" s="664" t="str">
        <f>IF(日報入力!H1170,AT1170/(((F1170-J1170)*60)/E1170),"")</f>
        <v/>
      </c>
      <c r="AZ1170" s="664" t="str">
        <f>IF(日報入力!I1170,AT1170/((G1170*60)/E1170),"")</f>
        <v/>
      </c>
      <c r="BA1170" s="296" t="str">
        <f>IF(日報入力!G1170,G1170/F1170,"")</f>
        <v/>
      </c>
      <c r="BB1170" s="386" t="e">
        <f t="shared" si="72"/>
        <v>#VALUE!</v>
      </c>
      <c r="BC1170" s="386" t="e">
        <f t="shared" si="73"/>
        <v>#VALUE!</v>
      </c>
      <c r="BD1170" s="80">
        <f>日報入力!AU1170</f>
        <v>0</v>
      </c>
      <c r="BE1170" s="534" t="str">
        <f>IF(日報入力!AV1170,日報入力!AV1170,"")</f>
        <v/>
      </c>
      <c r="BF1170" s="534" t="str">
        <f>IF(日報入力!AW1170,日報入力!AW1170,"")</f>
        <v/>
      </c>
      <c r="BG1170" s="398" t="str">
        <f>IF(日報入力!G1170,日報入力!K1170*日報入力!D1170*日報入力!BC1170,"")</f>
        <v/>
      </c>
    </row>
    <row r="1171" spans="1:59" ht="20.25" hidden="1" customHeight="1" x14ac:dyDescent="0.15">
      <c r="A1171" s="302" t="str">
        <f>IF(日報入力!G1171="","",日報入力!G1171)</f>
        <v/>
      </c>
      <c r="B1171" s="291" t="str">
        <f>IF(日報入力!G1171="","",日報入力!H1171)</f>
        <v/>
      </c>
      <c r="C1171" s="291" t="str">
        <f>IF(日報入力!G1171="","",日報入力!I1171)</f>
        <v/>
      </c>
      <c r="D1171" s="291" t="str">
        <f>IF(日報入力!G1171="","",日報入力!J1171)</f>
        <v/>
      </c>
      <c r="E1171" s="291" t="str">
        <f>IF(日報入力!G1171="","",日報入力!K1171)</f>
        <v/>
      </c>
      <c r="F1171" s="291" t="str">
        <f>IF(日報入力!G1171="","",日報入力!L1171)</f>
        <v/>
      </c>
      <c r="G1171" s="291" t="str">
        <f>IF(日報入力!G1171="","",日報入力!L1171-日報入力!O1171-日報入力!P1171-日報入力!Q1171-日報入力!R1171-日報入力!S1171-日報入力!T1171-日報入力!U1171-日報入力!V1171-日報入力!W1171-日報入力!X1171-日報入力!Y1171-日報入力!Z1171)</f>
        <v/>
      </c>
      <c r="H1171" s="291" t="str">
        <f>IF(日報入力!G1171="","",IF(日報入力!M1171&gt;=0,日報入力!M1171*F1171,F1171))</f>
        <v/>
      </c>
      <c r="I1171" s="291" t="str">
        <f>IF(日報入力!G1171="","",日報入力!O1171)</f>
        <v/>
      </c>
      <c r="J1171" s="291" t="str">
        <f>IF(日報入力!G1171="","",日報入力!P1171)</f>
        <v/>
      </c>
      <c r="K1171" s="291" t="str">
        <f>IF(日報入力!G1171="","",日報入力!Q1171)</f>
        <v/>
      </c>
      <c r="L1171" s="291" t="str">
        <f>IF(日報入力!G1171="","",日報入力!R1171)</f>
        <v/>
      </c>
      <c r="M1171" s="291" t="str">
        <f>IF(日報入力!G1171="","",日報入力!S1171)</f>
        <v/>
      </c>
      <c r="N1171" s="291" t="str">
        <f>IF(日報入力!G1171="","",日報入力!T1171)</f>
        <v/>
      </c>
      <c r="O1171" s="291" t="str">
        <f>IF(日報入力!G1171="","",日報入力!U1171)</f>
        <v/>
      </c>
      <c r="P1171" s="291" t="str">
        <f>IF(日報入力!G1171="","",日報入力!V1171)</f>
        <v/>
      </c>
      <c r="Q1171" s="291" t="str">
        <f>IF(日報入力!G1171="","",日報入力!W1171)</f>
        <v/>
      </c>
      <c r="R1171" s="291" t="str">
        <f>IF(日報入力!G1171="","",日報入力!X1171)</f>
        <v/>
      </c>
      <c r="S1171" s="291" t="str">
        <f>IF(日報入力!G1171="","",日報入力!Y1171)</f>
        <v/>
      </c>
      <c r="T1171" s="291" t="str">
        <f>IF(日報入力!G1171="","",日報入力!Z1171)</f>
        <v/>
      </c>
      <c r="U1171" s="291" t="str">
        <f>IF(日報入力!G1171="","",日報入力!AA1171)</f>
        <v/>
      </c>
      <c r="V1171" s="378" t="str">
        <f>IF(日報入力!G1171="","",日報入力!AB1171)</f>
        <v/>
      </c>
      <c r="W1171" s="291" t="str">
        <f>IF(日報入力!G1171="","",日報入力!AC1171)</f>
        <v/>
      </c>
      <c r="X1171" s="291" t="str">
        <f>IF(日報入力!G1171="","",日報入力!AD1171)</f>
        <v/>
      </c>
      <c r="Y1171" s="291" t="str">
        <f>IF(日報入力!G1171="","",日報入力!AE1171)</f>
        <v/>
      </c>
      <c r="Z1171" s="291" t="str">
        <f>IF(日報入力!G1171="","",日報入力!AF1171)</f>
        <v/>
      </c>
      <c r="AA1171" s="291" t="str">
        <f>IF(日報入力!G1171="","",日報入力!AG1171)</f>
        <v/>
      </c>
      <c r="AB1171" s="291" t="str">
        <f>IF(日報入力!G1171="","",日報入力!AH1171)</f>
        <v/>
      </c>
      <c r="AC1171" s="291" t="str">
        <f>IF(日報入力!G1171="","",日報入力!AI1171)</f>
        <v/>
      </c>
      <c r="AD1171" s="291" t="str">
        <f>IF(日報入力!G1171="","",日報入力!AJ1171)</f>
        <v/>
      </c>
      <c r="AE1171" s="292" t="str">
        <f>IF(日報入力!G1171="","",日報入力!E1171)</f>
        <v/>
      </c>
      <c r="AF1171" s="293" t="str">
        <f>IF(日報入力!G1171="","",日報入力!AK1171)</f>
        <v/>
      </c>
      <c r="AG1171" s="293" t="str">
        <f>IF(日報入力!G1171="","",日報入力!AL1171)</f>
        <v/>
      </c>
      <c r="AH1171" s="293" t="str">
        <f>IF(日報入力!G1171="","",日報入力!AM1171)</f>
        <v/>
      </c>
      <c r="AI1171" s="294" t="str">
        <f>IF(日報入力!G1171&gt;0,日報入力!D1171*日報入力!K1171*日報入力!AL1171,"")</f>
        <v/>
      </c>
      <c r="AJ1171" s="294" t="str">
        <f>IF(日報入力!G1171&gt;0,日報入力!E1171*日報入力!AL1171,"")</f>
        <v/>
      </c>
      <c r="AK1171" s="294" t="str">
        <f>IF(日報入力!G1171&gt;0,AI1171-AJ1171,"")</f>
        <v/>
      </c>
      <c r="AL1171" s="292" t="str">
        <f>IF(日報入力!G1171&gt;0,日報入力!E1171*日報入力!AM1171,"")</f>
        <v/>
      </c>
      <c r="AM1171" s="292" t="str">
        <f>IF(日報入力!G1171&gt;0,日報入力!AB1171*日報入力!AM1171,"")</f>
        <v/>
      </c>
      <c r="AN1171" s="68" t="str">
        <f>IF(日報入力!G1171&gt;0,日報入力!C1171,"")</f>
        <v/>
      </c>
      <c r="AO1171" s="68" t="str">
        <f>日報入力!B1171</f>
        <v/>
      </c>
      <c r="AP1171" s="68" t="str">
        <f>IF(日報入力!AQ1171,日報入力!BA1171,"")</f>
        <v/>
      </c>
      <c r="AQ1171" s="68" t="str">
        <f>IF(日報入力!AR1171,日報入力!BB1171,"")</f>
        <v/>
      </c>
      <c r="AR1171" s="68" t="str">
        <f>IF(日報入力!AS1171,"N勤","")</f>
        <v/>
      </c>
      <c r="AS1171" s="295" t="e">
        <f t="shared" si="71"/>
        <v>#VALUE!</v>
      </c>
      <c r="AT1171" s="439" t="str">
        <f>日報入力!AY1171</f>
        <v/>
      </c>
      <c r="AU1171" s="518" t="str">
        <f>IF(日報入力!G1171,G1171*60/E1171,"")</f>
        <v/>
      </c>
      <c r="AV1171" s="528" t="str">
        <f>IF(日報入力!AT1171,日報入力!AT1171,"")</f>
        <v/>
      </c>
      <c r="AW1171" s="529" t="str">
        <f>IF(日報入力!AT1171,AE1171/日報入力!AT1171,"")</f>
        <v/>
      </c>
      <c r="AX1171" s="530" t="e">
        <f>IF(1&lt;日報集計!AT1171,AT1171/(((F1171-I1171-J1171-N1171-O1171)*60)/(E1171)),"")</f>
        <v>#VALUE!</v>
      </c>
      <c r="AY1171" s="664" t="str">
        <f>IF(日報入力!H1171,AT1171/(((F1171-J1171)*60)/E1171),"")</f>
        <v/>
      </c>
      <c r="AZ1171" s="664" t="str">
        <f>IF(日報入力!I1171,AT1171/((G1171*60)/E1171),"")</f>
        <v/>
      </c>
      <c r="BA1171" s="296" t="str">
        <f>IF(日報入力!G1171,G1171/F1171,"")</f>
        <v/>
      </c>
      <c r="BB1171" s="386" t="e">
        <f t="shared" si="72"/>
        <v>#VALUE!</v>
      </c>
      <c r="BC1171" s="386" t="e">
        <f t="shared" si="73"/>
        <v>#VALUE!</v>
      </c>
      <c r="BD1171" s="80">
        <f>日報入力!AU1171</f>
        <v>0</v>
      </c>
      <c r="BE1171" s="534" t="str">
        <f>IF(日報入力!AV1171,日報入力!AV1171,"")</f>
        <v/>
      </c>
      <c r="BF1171" s="534" t="str">
        <f>IF(日報入力!AW1171,日報入力!AW1171,"")</f>
        <v/>
      </c>
      <c r="BG1171" s="398" t="str">
        <f>IF(日報入力!G1171,日報入力!K1171*日報入力!D1171*日報入力!BC1171,"")</f>
        <v/>
      </c>
    </row>
    <row r="1172" spans="1:59" ht="20.25" hidden="1" customHeight="1" x14ac:dyDescent="0.15">
      <c r="A1172" s="302" t="str">
        <f>IF(日報入力!G1172="","",日報入力!G1172)</f>
        <v/>
      </c>
      <c r="B1172" s="291" t="str">
        <f>IF(日報入力!G1172="","",日報入力!H1172)</f>
        <v/>
      </c>
      <c r="C1172" s="291" t="str">
        <f>IF(日報入力!G1172="","",日報入力!I1172)</f>
        <v/>
      </c>
      <c r="D1172" s="291" t="str">
        <f>IF(日報入力!G1172="","",日報入力!J1172)</f>
        <v/>
      </c>
      <c r="E1172" s="291" t="str">
        <f>IF(日報入力!G1172="","",日報入力!K1172)</f>
        <v/>
      </c>
      <c r="F1172" s="291" t="str">
        <f>IF(日報入力!G1172="","",日報入力!L1172)</f>
        <v/>
      </c>
      <c r="G1172" s="291" t="str">
        <f>IF(日報入力!G1172="","",日報入力!L1172-日報入力!O1172-日報入力!P1172-日報入力!Q1172-日報入力!R1172-日報入力!S1172-日報入力!T1172-日報入力!U1172-日報入力!V1172-日報入力!W1172-日報入力!X1172-日報入力!Y1172-日報入力!Z1172)</f>
        <v/>
      </c>
      <c r="H1172" s="291" t="str">
        <f>IF(日報入力!G1172="","",IF(日報入力!M1172&gt;=0,日報入力!M1172*F1172,F1172))</f>
        <v/>
      </c>
      <c r="I1172" s="291" t="str">
        <f>IF(日報入力!G1172="","",日報入力!O1172)</f>
        <v/>
      </c>
      <c r="J1172" s="291" t="str">
        <f>IF(日報入力!G1172="","",日報入力!P1172)</f>
        <v/>
      </c>
      <c r="K1172" s="291" t="str">
        <f>IF(日報入力!G1172="","",日報入力!Q1172)</f>
        <v/>
      </c>
      <c r="L1172" s="291" t="str">
        <f>IF(日報入力!G1172="","",日報入力!R1172)</f>
        <v/>
      </c>
      <c r="M1172" s="291" t="str">
        <f>IF(日報入力!G1172="","",日報入力!S1172)</f>
        <v/>
      </c>
      <c r="N1172" s="291" t="str">
        <f>IF(日報入力!G1172="","",日報入力!T1172)</f>
        <v/>
      </c>
      <c r="O1172" s="291" t="str">
        <f>IF(日報入力!G1172="","",日報入力!U1172)</f>
        <v/>
      </c>
      <c r="P1172" s="291" t="str">
        <f>IF(日報入力!G1172="","",日報入力!V1172)</f>
        <v/>
      </c>
      <c r="Q1172" s="291" t="str">
        <f>IF(日報入力!G1172="","",日報入力!W1172)</f>
        <v/>
      </c>
      <c r="R1172" s="291" t="str">
        <f>IF(日報入力!G1172="","",日報入力!X1172)</f>
        <v/>
      </c>
      <c r="S1172" s="291" t="str">
        <f>IF(日報入力!G1172="","",日報入力!Y1172)</f>
        <v/>
      </c>
      <c r="T1172" s="291" t="str">
        <f>IF(日報入力!G1172="","",日報入力!Z1172)</f>
        <v/>
      </c>
      <c r="U1172" s="291" t="str">
        <f>IF(日報入力!G1172="","",日報入力!AA1172)</f>
        <v/>
      </c>
      <c r="V1172" s="378" t="str">
        <f>IF(日報入力!G1172="","",日報入力!AB1172)</f>
        <v/>
      </c>
      <c r="W1172" s="291" t="str">
        <f>IF(日報入力!G1172="","",日報入力!AC1172)</f>
        <v/>
      </c>
      <c r="X1172" s="291" t="str">
        <f>IF(日報入力!G1172="","",日報入力!AD1172)</f>
        <v/>
      </c>
      <c r="Y1172" s="291" t="str">
        <f>IF(日報入力!G1172="","",日報入力!AE1172)</f>
        <v/>
      </c>
      <c r="Z1172" s="291" t="str">
        <f>IF(日報入力!G1172="","",日報入力!AF1172)</f>
        <v/>
      </c>
      <c r="AA1172" s="291" t="str">
        <f>IF(日報入力!G1172="","",日報入力!AG1172)</f>
        <v/>
      </c>
      <c r="AB1172" s="291" t="str">
        <f>IF(日報入力!G1172="","",日報入力!AH1172)</f>
        <v/>
      </c>
      <c r="AC1172" s="291" t="str">
        <f>IF(日報入力!G1172="","",日報入力!AI1172)</f>
        <v/>
      </c>
      <c r="AD1172" s="291" t="str">
        <f>IF(日報入力!G1172="","",日報入力!AJ1172)</f>
        <v/>
      </c>
      <c r="AE1172" s="292" t="str">
        <f>IF(日報入力!G1172="","",日報入力!E1172)</f>
        <v/>
      </c>
      <c r="AF1172" s="293" t="str">
        <f>IF(日報入力!G1172="","",日報入力!AK1172)</f>
        <v/>
      </c>
      <c r="AG1172" s="293" t="str">
        <f>IF(日報入力!G1172="","",日報入力!AL1172)</f>
        <v/>
      </c>
      <c r="AH1172" s="293" t="str">
        <f>IF(日報入力!G1172="","",日報入力!AM1172)</f>
        <v/>
      </c>
      <c r="AI1172" s="294" t="str">
        <f>IF(日報入力!G1172&gt;0,日報入力!D1172*日報入力!K1172*日報入力!AL1172,"")</f>
        <v/>
      </c>
      <c r="AJ1172" s="294" t="str">
        <f>IF(日報入力!G1172&gt;0,日報入力!E1172*日報入力!AL1172,"")</f>
        <v/>
      </c>
      <c r="AK1172" s="294" t="str">
        <f>IF(日報入力!G1172&gt;0,AI1172-AJ1172,"")</f>
        <v/>
      </c>
      <c r="AL1172" s="292" t="str">
        <f>IF(日報入力!G1172&gt;0,日報入力!E1172*日報入力!AM1172,"")</f>
        <v/>
      </c>
      <c r="AM1172" s="292" t="str">
        <f>IF(日報入力!G1172&gt;0,日報入力!AB1172*日報入力!AM1172,"")</f>
        <v/>
      </c>
      <c r="AN1172" s="68" t="str">
        <f>IF(日報入力!G1172&gt;0,日報入力!C1172,"")</f>
        <v/>
      </c>
      <c r="AO1172" s="68" t="str">
        <f>日報入力!B1172</f>
        <v/>
      </c>
      <c r="AP1172" s="68" t="str">
        <f>IF(日報入力!AQ1172,日報入力!BA1172,"")</f>
        <v/>
      </c>
      <c r="AQ1172" s="68" t="str">
        <f>IF(日報入力!AR1172,日報入力!BB1172,"")</f>
        <v/>
      </c>
      <c r="AR1172" s="68" t="str">
        <f>IF(日報入力!AS1172,"N勤","")</f>
        <v/>
      </c>
      <c r="AS1172" s="295" t="e">
        <f t="shared" si="71"/>
        <v>#VALUE!</v>
      </c>
      <c r="AT1172" s="439" t="str">
        <f>日報入力!AY1172</f>
        <v/>
      </c>
      <c r="AU1172" s="518" t="str">
        <f>IF(日報入力!G1172,G1172*60/E1172,"")</f>
        <v/>
      </c>
      <c r="AV1172" s="528" t="str">
        <f>IF(日報入力!AT1172,日報入力!AT1172,"")</f>
        <v/>
      </c>
      <c r="AW1172" s="529" t="str">
        <f>IF(日報入力!AT1172,AE1172/日報入力!AT1172,"")</f>
        <v/>
      </c>
      <c r="AX1172" s="530" t="e">
        <f>IF(1&lt;日報集計!AT1172,AT1172/(((F1172-I1172-J1172-N1172-O1172)*60)/(E1172)),"")</f>
        <v>#VALUE!</v>
      </c>
      <c r="AY1172" s="664" t="str">
        <f>IF(日報入力!H1172,AT1172/(((F1172-J1172)*60)/E1172),"")</f>
        <v/>
      </c>
      <c r="AZ1172" s="664" t="str">
        <f>IF(日報入力!I1172,AT1172/((G1172*60)/E1172),"")</f>
        <v/>
      </c>
      <c r="BA1172" s="296" t="str">
        <f>IF(日報入力!G1172,G1172/F1172,"")</f>
        <v/>
      </c>
      <c r="BB1172" s="386" t="e">
        <f t="shared" si="72"/>
        <v>#VALUE!</v>
      </c>
      <c r="BC1172" s="386" t="e">
        <f t="shared" si="73"/>
        <v>#VALUE!</v>
      </c>
      <c r="BD1172" s="80">
        <f>日報入力!AU1172</f>
        <v>0</v>
      </c>
      <c r="BE1172" s="534" t="str">
        <f>IF(日報入力!AV1172,日報入力!AV1172,"")</f>
        <v/>
      </c>
      <c r="BF1172" s="534" t="str">
        <f>IF(日報入力!AW1172,日報入力!AW1172,"")</f>
        <v/>
      </c>
      <c r="BG1172" s="398" t="str">
        <f>IF(日報入力!G1172,日報入力!K1172*日報入力!D1172*日報入力!BC1172,"")</f>
        <v/>
      </c>
    </row>
    <row r="1173" spans="1:59" ht="20.25" hidden="1" customHeight="1" x14ac:dyDescent="0.15">
      <c r="A1173" s="302" t="str">
        <f>IF(日報入力!G1173="","",日報入力!G1173)</f>
        <v/>
      </c>
      <c r="B1173" s="291" t="str">
        <f>IF(日報入力!G1173="","",日報入力!H1173)</f>
        <v/>
      </c>
      <c r="C1173" s="291" t="str">
        <f>IF(日報入力!G1173="","",日報入力!I1173)</f>
        <v/>
      </c>
      <c r="D1173" s="291" t="str">
        <f>IF(日報入力!G1173="","",日報入力!J1173)</f>
        <v/>
      </c>
      <c r="E1173" s="291" t="str">
        <f>IF(日報入力!G1173="","",日報入力!K1173)</f>
        <v/>
      </c>
      <c r="F1173" s="291" t="str">
        <f>IF(日報入力!G1173="","",日報入力!L1173)</f>
        <v/>
      </c>
      <c r="G1173" s="291" t="str">
        <f>IF(日報入力!G1173="","",日報入力!L1173-日報入力!O1173-日報入力!P1173-日報入力!Q1173-日報入力!R1173-日報入力!S1173-日報入力!T1173-日報入力!U1173-日報入力!V1173-日報入力!W1173-日報入力!X1173-日報入力!Y1173-日報入力!Z1173)</f>
        <v/>
      </c>
      <c r="H1173" s="291" t="str">
        <f>IF(日報入力!G1173="","",IF(日報入力!M1173&gt;=0,日報入力!M1173*F1173,F1173))</f>
        <v/>
      </c>
      <c r="I1173" s="291" t="str">
        <f>IF(日報入力!G1173="","",日報入力!O1173)</f>
        <v/>
      </c>
      <c r="J1173" s="291" t="str">
        <f>IF(日報入力!G1173="","",日報入力!P1173)</f>
        <v/>
      </c>
      <c r="K1173" s="291" t="str">
        <f>IF(日報入力!G1173="","",日報入力!Q1173)</f>
        <v/>
      </c>
      <c r="L1173" s="291" t="str">
        <f>IF(日報入力!G1173="","",日報入力!R1173)</f>
        <v/>
      </c>
      <c r="M1173" s="291" t="str">
        <f>IF(日報入力!G1173="","",日報入力!S1173)</f>
        <v/>
      </c>
      <c r="N1173" s="291" t="str">
        <f>IF(日報入力!G1173="","",日報入力!T1173)</f>
        <v/>
      </c>
      <c r="O1173" s="291" t="str">
        <f>IF(日報入力!G1173="","",日報入力!U1173)</f>
        <v/>
      </c>
      <c r="P1173" s="291" t="str">
        <f>IF(日報入力!G1173="","",日報入力!V1173)</f>
        <v/>
      </c>
      <c r="Q1173" s="291" t="str">
        <f>IF(日報入力!G1173="","",日報入力!W1173)</f>
        <v/>
      </c>
      <c r="R1173" s="291" t="str">
        <f>IF(日報入力!G1173="","",日報入力!X1173)</f>
        <v/>
      </c>
      <c r="S1173" s="291" t="str">
        <f>IF(日報入力!G1173="","",日報入力!Y1173)</f>
        <v/>
      </c>
      <c r="T1173" s="291" t="str">
        <f>IF(日報入力!G1173="","",日報入力!Z1173)</f>
        <v/>
      </c>
      <c r="U1173" s="291" t="str">
        <f>IF(日報入力!G1173="","",日報入力!AA1173)</f>
        <v/>
      </c>
      <c r="V1173" s="378" t="str">
        <f>IF(日報入力!G1173="","",日報入力!AB1173)</f>
        <v/>
      </c>
      <c r="W1173" s="291" t="str">
        <f>IF(日報入力!G1173="","",日報入力!AC1173)</f>
        <v/>
      </c>
      <c r="X1173" s="291" t="str">
        <f>IF(日報入力!G1173="","",日報入力!AD1173)</f>
        <v/>
      </c>
      <c r="Y1173" s="291" t="str">
        <f>IF(日報入力!G1173="","",日報入力!AE1173)</f>
        <v/>
      </c>
      <c r="Z1173" s="291" t="str">
        <f>IF(日報入力!G1173="","",日報入力!AF1173)</f>
        <v/>
      </c>
      <c r="AA1173" s="291" t="str">
        <f>IF(日報入力!G1173="","",日報入力!AG1173)</f>
        <v/>
      </c>
      <c r="AB1173" s="291" t="str">
        <f>IF(日報入力!G1173="","",日報入力!AH1173)</f>
        <v/>
      </c>
      <c r="AC1173" s="291" t="str">
        <f>IF(日報入力!G1173="","",日報入力!AI1173)</f>
        <v/>
      </c>
      <c r="AD1173" s="291" t="str">
        <f>IF(日報入力!G1173="","",日報入力!AJ1173)</f>
        <v/>
      </c>
      <c r="AE1173" s="292" t="str">
        <f>IF(日報入力!G1173="","",日報入力!E1173)</f>
        <v/>
      </c>
      <c r="AF1173" s="293" t="str">
        <f>IF(日報入力!G1173="","",日報入力!AK1173)</f>
        <v/>
      </c>
      <c r="AG1173" s="293" t="str">
        <f>IF(日報入力!G1173="","",日報入力!AL1173)</f>
        <v/>
      </c>
      <c r="AH1173" s="293" t="str">
        <f>IF(日報入力!G1173="","",日報入力!AM1173)</f>
        <v/>
      </c>
      <c r="AI1173" s="294" t="str">
        <f>IF(日報入力!G1173&gt;0,日報入力!D1173*日報入力!K1173*日報入力!AL1173,"")</f>
        <v/>
      </c>
      <c r="AJ1173" s="294" t="str">
        <f>IF(日報入力!G1173&gt;0,日報入力!E1173*日報入力!AL1173,"")</f>
        <v/>
      </c>
      <c r="AK1173" s="294" t="str">
        <f>IF(日報入力!G1173&gt;0,AI1173-AJ1173,"")</f>
        <v/>
      </c>
      <c r="AL1173" s="292" t="str">
        <f>IF(日報入力!G1173&gt;0,日報入力!E1173*日報入力!AM1173,"")</f>
        <v/>
      </c>
      <c r="AM1173" s="292" t="str">
        <f>IF(日報入力!G1173&gt;0,日報入力!AB1173*日報入力!AM1173,"")</f>
        <v/>
      </c>
      <c r="AN1173" s="68" t="str">
        <f>IF(日報入力!G1173&gt;0,日報入力!C1173,"")</f>
        <v/>
      </c>
      <c r="AO1173" s="68" t="str">
        <f>日報入力!B1173</f>
        <v/>
      </c>
      <c r="AP1173" s="68" t="str">
        <f>IF(日報入力!AQ1173,日報入力!BA1173,"")</f>
        <v/>
      </c>
      <c r="AQ1173" s="68" t="str">
        <f>IF(日報入力!AR1173,日報入力!BB1173,"")</f>
        <v/>
      </c>
      <c r="AR1173" s="68" t="str">
        <f>IF(日報入力!AS1173,"N勤","")</f>
        <v/>
      </c>
      <c r="AS1173" s="295" t="e">
        <f t="shared" si="71"/>
        <v>#VALUE!</v>
      </c>
      <c r="AT1173" s="439" t="str">
        <f>日報入力!AY1173</f>
        <v/>
      </c>
      <c r="AU1173" s="518" t="str">
        <f>IF(日報入力!G1173,G1173*60/E1173,"")</f>
        <v/>
      </c>
      <c r="AV1173" s="528" t="str">
        <f>IF(日報入力!AT1173,日報入力!AT1173,"")</f>
        <v/>
      </c>
      <c r="AW1173" s="529" t="str">
        <f>IF(日報入力!AT1173,AE1173/日報入力!AT1173,"")</f>
        <v/>
      </c>
      <c r="AX1173" s="530" t="e">
        <f>IF(1&lt;日報集計!AT1173,AT1173/(((F1173-I1173-J1173-N1173-O1173)*60)/(E1173)),"")</f>
        <v>#VALUE!</v>
      </c>
      <c r="AY1173" s="664" t="str">
        <f>IF(日報入力!H1173,AT1173/(((F1173-J1173)*60)/E1173),"")</f>
        <v/>
      </c>
      <c r="AZ1173" s="664" t="str">
        <f>IF(日報入力!I1173,AT1173/((G1173*60)/E1173),"")</f>
        <v/>
      </c>
      <c r="BA1173" s="296" t="str">
        <f>IF(日報入力!G1173,G1173/F1173,"")</f>
        <v/>
      </c>
      <c r="BB1173" s="386" t="e">
        <f t="shared" si="72"/>
        <v>#VALUE!</v>
      </c>
      <c r="BC1173" s="386" t="e">
        <f t="shared" si="73"/>
        <v>#VALUE!</v>
      </c>
      <c r="BD1173" s="80">
        <f>日報入力!AU1173</f>
        <v>0</v>
      </c>
      <c r="BE1173" s="534" t="str">
        <f>IF(日報入力!AV1173,日報入力!AV1173,"")</f>
        <v/>
      </c>
      <c r="BF1173" s="534" t="str">
        <f>IF(日報入力!AW1173,日報入力!AW1173,"")</f>
        <v/>
      </c>
      <c r="BG1173" s="398" t="str">
        <f>IF(日報入力!G1173,日報入力!K1173*日報入力!D1173*日報入力!BC1173,"")</f>
        <v/>
      </c>
    </row>
    <row r="1174" spans="1:59" ht="20.25" hidden="1" customHeight="1" x14ac:dyDescent="0.15">
      <c r="A1174" s="302" t="str">
        <f>IF(日報入力!G1174="","",日報入力!G1174)</f>
        <v/>
      </c>
      <c r="B1174" s="291" t="str">
        <f>IF(日報入力!G1174="","",日報入力!H1174)</f>
        <v/>
      </c>
      <c r="C1174" s="291" t="str">
        <f>IF(日報入力!G1174="","",日報入力!I1174)</f>
        <v/>
      </c>
      <c r="D1174" s="291" t="str">
        <f>IF(日報入力!G1174="","",日報入力!J1174)</f>
        <v/>
      </c>
      <c r="E1174" s="291" t="str">
        <f>IF(日報入力!G1174="","",日報入力!K1174)</f>
        <v/>
      </c>
      <c r="F1174" s="291" t="str">
        <f>IF(日報入力!G1174="","",日報入力!L1174)</f>
        <v/>
      </c>
      <c r="G1174" s="291" t="str">
        <f>IF(日報入力!G1174="","",日報入力!L1174-日報入力!O1174-日報入力!P1174-日報入力!Q1174-日報入力!R1174-日報入力!S1174-日報入力!T1174-日報入力!U1174-日報入力!V1174-日報入力!W1174-日報入力!X1174-日報入力!Y1174-日報入力!Z1174)</f>
        <v/>
      </c>
      <c r="H1174" s="291" t="str">
        <f>IF(日報入力!G1174="","",IF(日報入力!M1174&gt;=0,日報入力!M1174*F1174,F1174))</f>
        <v/>
      </c>
      <c r="I1174" s="291" t="str">
        <f>IF(日報入力!G1174="","",日報入力!O1174)</f>
        <v/>
      </c>
      <c r="J1174" s="291" t="str">
        <f>IF(日報入力!G1174="","",日報入力!P1174)</f>
        <v/>
      </c>
      <c r="K1174" s="291" t="str">
        <f>IF(日報入力!G1174="","",日報入力!Q1174)</f>
        <v/>
      </c>
      <c r="L1174" s="291" t="str">
        <f>IF(日報入力!G1174="","",日報入力!R1174)</f>
        <v/>
      </c>
      <c r="M1174" s="291" t="str">
        <f>IF(日報入力!G1174="","",日報入力!S1174)</f>
        <v/>
      </c>
      <c r="N1174" s="291" t="str">
        <f>IF(日報入力!G1174="","",日報入力!T1174)</f>
        <v/>
      </c>
      <c r="O1174" s="291" t="str">
        <f>IF(日報入力!G1174="","",日報入力!U1174)</f>
        <v/>
      </c>
      <c r="P1174" s="291" t="str">
        <f>IF(日報入力!G1174="","",日報入力!V1174)</f>
        <v/>
      </c>
      <c r="Q1174" s="291" t="str">
        <f>IF(日報入力!G1174="","",日報入力!W1174)</f>
        <v/>
      </c>
      <c r="R1174" s="291" t="str">
        <f>IF(日報入力!G1174="","",日報入力!X1174)</f>
        <v/>
      </c>
      <c r="S1174" s="291" t="str">
        <f>IF(日報入力!G1174="","",日報入力!Y1174)</f>
        <v/>
      </c>
      <c r="T1174" s="291" t="str">
        <f>IF(日報入力!G1174="","",日報入力!Z1174)</f>
        <v/>
      </c>
      <c r="U1174" s="291" t="str">
        <f>IF(日報入力!G1174="","",日報入力!AA1174)</f>
        <v/>
      </c>
      <c r="V1174" s="378" t="str">
        <f>IF(日報入力!G1174="","",日報入力!AB1174)</f>
        <v/>
      </c>
      <c r="W1174" s="291" t="str">
        <f>IF(日報入力!G1174="","",日報入力!AC1174)</f>
        <v/>
      </c>
      <c r="X1174" s="291" t="str">
        <f>IF(日報入力!G1174="","",日報入力!AD1174)</f>
        <v/>
      </c>
      <c r="Y1174" s="291" t="str">
        <f>IF(日報入力!G1174="","",日報入力!AE1174)</f>
        <v/>
      </c>
      <c r="Z1174" s="291" t="str">
        <f>IF(日報入力!G1174="","",日報入力!AF1174)</f>
        <v/>
      </c>
      <c r="AA1174" s="291" t="str">
        <f>IF(日報入力!G1174="","",日報入力!AG1174)</f>
        <v/>
      </c>
      <c r="AB1174" s="291" t="str">
        <f>IF(日報入力!G1174="","",日報入力!AH1174)</f>
        <v/>
      </c>
      <c r="AC1174" s="291" t="str">
        <f>IF(日報入力!G1174="","",日報入力!AI1174)</f>
        <v/>
      </c>
      <c r="AD1174" s="291" t="str">
        <f>IF(日報入力!G1174="","",日報入力!AJ1174)</f>
        <v/>
      </c>
      <c r="AE1174" s="292" t="str">
        <f>IF(日報入力!G1174="","",日報入力!E1174)</f>
        <v/>
      </c>
      <c r="AF1174" s="293" t="str">
        <f>IF(日報入力!G1174="","",日報入力!AK1174)</f>
        <v/>
      </c>
      <c r="AG1174" s="293" t="str">
        <f>IF(日報入力!G1174="","",日報入力!AL1174)</f>
        <v/>
      </c>
      <c r="AH1174" s="293" t="str">
        <f>IF(日報入力!G1174="","",日報入力!AM1174)</f>
        <v/>
      </c>
      <c r="AI1174" s="294" t="str">
        <f>IF(日報入力!G1174&gt;0,日報入力!D1174*日報入力!K1174*日報入力!AL1174,"")</f>
        <v/>
      </c>
      <c r="AJ1174" s="294" t="str">
        <f>IF(日報入力!G1174&gt;0,日報入力!E1174*日報入力!AL1174,"")</f>
        <v/>
      </c>
      <c r="AK1174" s="294" t="str">
        <f>IF(日報入力!G1174&gt;0,AI1174-AJ1174,"")</f>
        <v/>
      </c>
      <c r="AL1174" s="292" t="str">
        <f>IF(日報入力!G1174&gt;0,日報入力!E1174*日報入力!AM1174,"")</f>
        <v/>
      </c>
      <c r="AM1174" s="292" t="str">
        <f>IF(日報入力!G1174&gt;0,日報入力!AB1174*日報入力!AM1174,"")</f>
        <v/>
      </c>
      <c r="AN1174" s="68" t="str">
        <f>IF(日報入力!G1174&gt;0,日報入力!C1174,"")</f>
        <v/>
      </c>
      <c r="AO1174" s="68" t="str">
        <f>日報入力!B1174</f>
        <v/>
      </c>
      <c r="AP1174" s="68" t="str">
        <f>IF(日報入力!AQ1174,日報入力!BA1174,"")</f>
        <v/>
      </c>
      <c r="AQ1174" s="68" t="str">
        <f>IF(日報入力!AR1174,日報入力!BB1174,"")</f>
        <v/>
      </c>
      <c r="AR1174" s="68" t="str">
        <f>IF(日報入力!AS1174,"N勤","")</f>
        <v/>
      </c>
      <c r="AS1174" s="295" t="e">
        <f t="shared" si="71"/>
        <v>#VALUE!</v>
      </c>
      <c r="AT1174" s="439" t="str">
        <f>日報入力!AY1174</f>
        <v/>
      </c>
      <c r="AU1174" s="518" t="str">
        <f>IF(日報入力!G1174,G1174*60/E1174,"")</f>
        <v/>
      </c>
      <c r="AV1174" s="528" t="str">
        <f>IF(日報入力!AT1174,日報入力!AT1174,"")</f>
        <v/>
      </c>
      <c r="AW1174" s="529" t="str">
        <f>IF(日報入力!AT1174,AE1174/日報入力!AT1174,"")</f>
        <v/>
      </c>
      <c r="AX1174" s="530" t="e">
        <f>IF(1&lt;日報集計!AT1174,AT1174/(((F1174-I1174-J1174-N1174-O1174)*60)/(E1174)),"")</f>
        <v>#VALUE!</v>
      </c>
      <c r="AY1174" s="664" t="str">
        <f>IF(日報入力!H1174,AT1174/(((F1174-J1174)*60)/E1174),"")</f>
        <v/>
      </c>
      <c r="AZ1174" s="664" t="str">
        <f>IF(日報入力!I1174,AT1174/((G1174*60)/E1174),"")</f>
        <v/>
      </c>
      <c r="BA1174" s="296" t="str">
        <f>IF(日報入力!G1174,G1174/F1174,"")</f>
        <v/>
      </c>
      <c r="BB1174" s="386" t="e">
        <f t="shared" si="72"/>
        <v>#VALUE!</v>
      </c>
      <c r="BC1174" s="386" t="e">
        <f t="shared" si="73"/>
        <v>#VALUE!</v>
      </c>
      <c r="BD1174" s="80">
        <f>日報入力!AU1174</f>
        <v>0</v>
      </c>
      <c r="BE1174" s="534" t="str">
        <f>IF(日報入力!AV1174,日報入力!AV1174,"")</f>
        <v/>
      </c>
      <c r="BF1174" s="534" t="str">
        <f>IF(日報入力!AW1174,日報入力!AW1174,"")</f>
        <v/>
      </c>
      <c r="BG1174" s="398" t="str">
        <f>IF(日報入力!G1174,日報入力!K1174*日報入力!D1174*日報入力!BC1174,"")</f>
        <v/>
      </c>
    </row>
    <row r="1175" spans="1:59" ht="20.25" hidden="1" customHeight="1" x14ac:dyDescent="0.15">
      <c r="A1175" s="302" t="str">
        <f>IF(日報入力!G1175="","",日報入力!G1175)</f>
        <v/>
      </c>
      <c r="B1175" s="291" t="str">
        <f>IF(日報入力!G1175="","",日報入力!H1175)</f>
        <v/>
      </c>
      <c r="C1175" s="291" t="str">
        <f>IF(日報入力!G1175="","",日報入力!I1175)</f>
        <v/>
      </c>
      <c r="D1175" s="291" t="str">
        <f>IF(日報入力!G1175="","",日報入力!J1175)</f>
        <v/>
      </c>
      <c r="E1175" s="291" t="str">
        <f>IF(日報入力!G1175="","",日報入力!K1175)</f>
        <v/>
      </c>
      <c r="F1175" s="291" t="str">
        <f>IF(日報入力!G1175="","",日報入力!L1175)</f>
        <v/>
      </c>
      <c r="G1175" s="291" t="str">
        <f>IF(日報入力!G1175="","",日報入力!L1175-日報入力!O1175-日報入力!P1175-日報入力!Q1175-日報入力!R1175-日報入力!S1175-日報入力!T1175-日報入力!U1175-日報入力!V1175-日報入力!W1175-日報入力!X1175-日報入力!Y1175-日報入力!Z1175)</f>
        <v/>
      </c>
      <c r="H1175" s="291" t="str">
        <f>IF(日報入力!G1175="","",IF(日報入力!M1175&gt;=0,日報入力!M1175*F1175,F1175))</f>
        <v/>
      </c>
      <c r="I1175" s="291" t="str">
        <f>IF(日報入力!G1175="","",日報入力!O1175)</f>
        <v/>
      </c>
      <c r="J1175" s="291" t="str">
        <f>IF(日報入力!G1175="","",日報入力!P1175)</f>
        <v/>
      </c>
      <c r="K1175" s="291" t="str">
        <f>IF(日報入力!G1175="","",日報入力!Q1175)</f>
        <v/>
      </c>
      <c r="L1175" s="291" t="str">
        <f>IF(日報入力!G1175="","",日報入力!R1175)</f>
        <v/>
      </c>
      <c r="M1175" s="291" t="str">
        <f>IF(日報入力!G1175="","",日報入力!S1175)</f>
        <v/>
      </c>
      <c r="N1175" s="291" t="str">
        <f>IF(日報入力!G1175="","",日報入力!T1175)</f>
        <v/>
      </c>
      <c r="O1175" s="291" t="str">
        <f>IF(日報入力!G1175="","",日報入力!U1175)</f>
        <v/>
      </c>
      <c r="P1175" s="291" t="str">
        <f>IF(日報入力!G1175="","",日報入力!V1175)</f>
        <v/>
      </c>
      <c r="Q1175" s="291" t="str">
        <f>IF(日報入力!G1175="","",日報入力!W1175)</f>
        <v/>
      </c>
      <c r="R1175" s="291" t="str">
        <f>IF(日報入力!G1175="","",日報入力!X1175)</f>
        <v/>
      </c>
      <c r="S1175" s="291" t="str">
        <f>IF(日報入力!G1175="","",日報入力!Y1175)</f>
        <v/>
      </c>
      <c r="T1175" s="291" t="str">
        <f>IF(日報入力!G1175="","",日報入力!Z1175)</f>
        <v/>
      </c>
      <c r="U1175" s="291" t="str">
        <f>IF(日報入力!G1175="","",日報入力!AA1175)</f>
        <v/>
      </c>
      <c r="V1175" s="378" t="str">
        <f>IF(日報入力!G1175="","",日報入力!AB1175)</f>
        <v/>
      </c>
      <c r="W1175" s="291" t="str">
        <f>IF(日報入力!G1175="","",日報入力!AC1175)</f>
        <v/>
      </c>
      <c r="X1175" s="291" t="str">
        <f>IF(日報入力!G1175="","",日報入力!AD1175)</f>
        <v/>
      </c>
      <c r="Y1175" s="291" t="str">
        <f>IF(日報入力!G1175="","",日報入力!AE1175)</f>
        <v/>
      </c>
      <c r="Z1175" s="291" t="str">
        <f>IF(日報入力!G1175="","",日報入力!AF1175)</f>
        <v/>
      </c>
      <c r="AA1175" s="291" t="str">
        <f>IF(日報入力!G1175="","",日報入力!AG1175)</f>
        <v/>
      </c>
      <c r="AB1175" s="291" t="str">
        <f>IF(日報入力!G1175="","",日報入力!AH1175)</f>
        <v/>
      </c>
      <c r="AC1175" s="291" t="str">
        <f>IF(日報入力!G1175="","",日報入力!AI1175)</f>
        <v/>
      </c>
      <c r="AD1175" s="291" t="str">
        <f>IF(日報入力!G1175="","",日報入力!AJ1175)</f>
        <v/>
      </c>
      <c r="AE1175" s="292" t="str">
        <f>IF(日報入力!G1175="","",日報入力!E1175)</f>
        <v/>
      </c>
      <c r="AF1175" s="293" t="str">
        <f>IF(日報入力!G1175="","",日報入力!AK1175)</f>
        <v/>
      </c>
      <c r="AG1175" s="293" t="str">
        <f>IF(日報入力!G1175="","",日報入力!AL1175)</f>
        <v/>
      </c>
      <c r="AH1175" s="293" t="str">
        <f>IF(日報入力!G1175="","",日報入力!AM1175)</f>
        <v/>
      </c>
      <c r="AI1175" s="294" t="str">
        <f>IF(日報入力!G1175&gt;0,日報入力!D1175*日報入力!K1175*日報入力!AL1175,"")</f>
        <v/>
      </c>
      <c r="AJ1175" s="294" t="str">
        <f>IF(日報入力!G1175&gt;0,日報入力!E1175*日報入力!AL1175,"")</f>
        <v/>
      </c>
      <c r="AK1175" s="294" t="str">
        <f>IF(日報入力!G1175&gt;0,AI1175-AJ1175,"")</f>
        <v/>
      </c>
      <c r="AL1175" s="292" t="str">
        <f>IF(日報入力!G1175&gt;0,日報入力!E1175*日報入力!AM1175,"")</f>
        <v/>
      </c>
      <c r="AM1175" s="292" t="str">
        <f>IF(日報入力!G1175&gt;0,日報入力!AB1175*日報入力!AM1175,"")</f>
        <v/>
      </c>
      <c r="AN1175" s="68" t="str">
        <f>IF(日報入力!G1175&gt;0,日報入力!C1175,"")</f>
        <v/>
      </c>
      <c r="AO1175" s="68" t="str">
        <f>日報入力!B1175</f>
        <v/>
      </c>
      <c r="AP1175" s="68" t="str">
        <f>IF(日報入力!AQ1175,日報入力!BA1175,"")</f>
        <v/>
      </c>
      <c r="AQ1175" s="68" t="str">
        <f>IF(日報入力!AR1175,日報入力!BB1175,"")</f>
        <v/>
      </c>
      <c r="AR1175" s="68" t="str">
        <f>IF(日報入力!AS1175,"N勤","")</f>
        <v/>
      </c>
      <c r="AS1175" s="295" t="e">
        <f t="shared" si="71"/>
        <v>#VALUE!</v>
      </c>
      <c r="AT1175" s="439" t="str">
        <f>日報入力!AY1175</f>
        <v/>
      </c>
      <c r="AU1175" s="518" t="str">
        <f>IF(日報入力!G1175,G1175*60/E1175,"")</f>
        <v/>
      </c>
      <c r="AV1175" s="528" t="str">
        <f>IF(日報入力!AT1175,日報入力!AT1175,"")</f>
        <v/>
      </c>
      <c r="AW1175" s="529" t="str">
        <f>IF(日報入力!AT1175,AE1175/日報入力!AT1175,"")</f>
        <v/>
      </c>
      <c r="AX1175" s="530" t="e">
        <f>IF(1&lt;日報集計!AT1175,AT1175/(((F1175-I1175-J1175-N1175-O1175)*60)/(E1175)),"")</f>
        <v>#VALUE!</v>
      </c>
      <c r="AY1175" s="664" t="str">
        <f>IF(日報入力!H1175,AT1175/(((F1175-J1175)*60)/E1175),"")</f>
        <v/>
      </c>
      <c r="AZ1175" s="664" t="str">
        <f>IF(日報入力!I1175,AT1175/((G1175*60)/E1175),"")</f>
        <v/>
      </c>
      <c r="BA1175" s="296" t="str">
        <f>IF(日報入力!G1175,G1175/F1175,"")</f>
        <v/>
      </c>
      <c r="BB1175" s="386" t="e">
        <f t="shared" si="72"/>
        <v>#VALUE!</v>
      </c>
      <c r="BC1175" s="386" t="e">
        <f t="shared" si="73"/>
        <v>#VALUE!</v>
      </c>
      <c r="BD1175" s="80">
        <f>日報入力!AU1175</f>
        <v>0</v>
      </c>
      <c r="BE1175" s="534" t="str">
        <f>IF(日報入力!AV1175,日報入力!AV1175,"")</f>
        <v/>
      </c>
      <c r="BF1175" s="534" t="str">
        <f>IF(日報入力!AW1175,日報入力!AW1175,"")</f>
        <v/>
      </c>
      <c r="BG1175" s="398" t="str">
        <f>IF(日報入力!G1175,日報入力!K1175*日報入力!D1175*日報入力!BC1175,"")</f>
        <v/>
      </c>
    </row>
    <row r="1176" spans="1:59" ht="20.25" hidden="1" customHeight="1" x14ac:dyDescent="0.15">
      <c r="A1176" s="302" t="str">
        <f>IF(日報入力!G1176="","",日報入力!G1176)</f>
        <v/>
      </c>
      <c r="B1176" s="291" t="str">
        <f>IF(日報入力!G1176="","",日報入力!H1176)</f>
        <v/>
      </c>
      <c r="C1176" s="291" t="str">
        <f>IF(日報入力!G1176="","",日報入力!I1176)</f>
        <v/>
      </c>
      <c r="D1176" s="291" t="str">
        <f>IF(日報入力!G1176="","",日報入力!J1176)</f>
        <v/>
      </c>
      <c r="E1176" s="291" t="str">
        <f>IF(日報入力!G1176="","",日報入力!K1176)</f>
        <v/>
      </c>
      <c r="F1176" s="291" t="str">
        <f>IF(日報入力!G1176="","",日報入力!L1176)</f>
        <v/>
      </c>
      <c r="G1176" s="291" t="str">
        <f>IF(日報入力!G1176="","",日報入力!L1176-日報入力!O1176-日報入力!P1176-日報入力!Q1176-日報入力!R1176-日報入力!S1176-日報入力!T1176-日報入力!U1176-日報入力!V1176-日報入力!W1176-日報入力!X1176-日報入力!Y1176-日報入力!Z1176)</f>
        <v/>
      </c>
      <c r="H1176" s="291" t="str">
        <f>IF(日報入力!G1176="","",IF(日報入力!M1176&gt;=0,日報入力!M1176*F1176,F1176))</f>
        <v/>
      </c>
      <c r="I1176" s="291" t="str">
        <f>IF(日報入力!G1176="","",日報入力!O1176)</f>
        <v/>
      </c>
      <c r="J1176" s="291" t="str">
        <f>IF(日報入力!G1176="","",日報入力!P1176)</f>
        <v/>
      </c>
      <c r="K1176" s="291" t="str">
        <f>IF(日報入力!G1176="","",日報入力!Q1176)</f>
        <v/>
      </c>
      <c r="L1176" s="291" t="str">
        <f>IF(日報入力!G1176="","",日報入力!R1176)</f>
        <v/>
      </c>
      <c r="M1176" s="291" t="str">
        <f>IF(日報入力!G1176="","",日報入力!S1176)</f>
        <v/>
      </c>
      <c r="N1176" s="291" t="str">
        <f>IF(日報入力!G1176="","",日報入力!T1176)</f>
        <v/>
      </c>
      <c r="O1176" s="291" t="str">
        <f>IF(日報入力!G1176="","",日報入力!U1176)</f>
        <v/>
      </c>
      <c r="P1176" s="291" t="str">
        <f>IF(日報入力!G1176="","",日報入力!V1176)</f>
        <v/>
      </c>
      <c r="Q1176" s="291" t="str">
        <f>IF(日報入力!G1176="","",日報入力!W1176)</f>
        <v/>
      </c>
      <c r="R1176" s="291" t="str">
        <f>IF(日報入力!G1176="","",日報入力!X1176)</f>
        <v/>
      </c>
      <c r="S1176" s="291" t="str">
        <f>IF(日報入力!G1176="","",日報入力!Y1176)</f>
        <v/>
      </c>
      <c r="T1176" s="291" t="str">
        <f>IF(日報入力!G1176="","",日報入力!Z1176)</f>
        <v/>
      </c>
      <c r="U1176" s="291" t="str">
        <f>IF(日報入力!G1176="","",日報入力!AA1176)</f>
        <v/>
      </c>
      <c r="V1176" s="378" t="str">
        <f>IF(日報入力!G1176="","",日報入力!AB1176)</f>
        <v/>
      </c>
      <c r="W1176" s="291" t="str">
        <f>IF(日報入力!G1176="","",日報入力!AC1176)</f>
        <v/>
      </c>
      <c r="X1176" s="291" t="str">
        <f>IF(日報入力!G1176="","",日報入力!AD1176)</f>
        <v/>
      </c>
      <c r="Y1176" s="291" t="str">
        <f>IF(日報入力!G1176="","",日報入力!AE1176)</f>
        <v/>
      </c>
      <c r="Z1176" s="291" t="str">
        <f>IF(日報入力!G1176="","",日報入力!AF1176)</f>
        <v/>
      </c>
      <c r="AA1176" s="291" t="str">
        <f>IF(日報入力!G1176="","",日報入力!AG1176)</f>
        <v/>
      </c>
      <c r="AB1176" s="291" t="str">
        <f>IF(日報入力!G1176="","",日報入力!AH1176)</f>
        <v/>
      </c>
      <c r="AC1176" s="291" t="str">
        <f>IF(日報入力!G1176="","",日報入力!AI1176)</f>
        <v/>
      </c>
      <c r="AD1176" s="291" t="str">
        <f>IF(日報入力!G1176="","",日報入力!AJ1176)</f>
        <v/>
      </c>
      <c r="AE1176" s="292" t="str">
        <f>IF(日報入力!G1176="","",日報入力!E1176)</f>
        <v/>
      </c>
      <c r="AF1176" s="293" t="str">
        <f>IF(日報入力!G1176="","",日報入力!AK1176)</f>
        <v/>
      </c>
      <c r="AG1176" s="293" t="str">
        <f>IF(日報入力!G1176="","",日報入力!AL1176)</f>
        <v/>
      </c>
      <c r="AH1176" s="293" t="str">
        <f>IF(日報入力!G1176="","",日報入力!AM1176)</f>
        <v/>
      </c>
      <c r="AI1176" s="294" t="str">
        <f>IF(日報入力!G1176&gt;0,日報入力!D1176*日報入力!K1176*日報入力!AL1176,"")</f>
        <v/>
      </c>
      <c r="AJ1176" s="294" t="str">
        <f>IF(日報入力!G1176&gt;0,日報入力!E1176*日報入力!AL1176,"")</f>
        <v/>
      </c>
      <c r="AK1176" s="294" t="str">
        <f>IF(日報入力!G1176&gt;0,AI1176-AJ1176,"")</f>
        <v/>
      </c>
      <c r="AL1176" s="292" t="str">
        <f>IF(日報入力!G1176&gt;0,日報入力!E1176*日報入力!AM1176,"")</f>
        <v/>
      </c>
      <c r="AM1176" s="292" t="str">
        <f>IF(日報入力!G1176&gt;0,日報入力!AB1176*日報入力!AM1176,"")</f>
        <v/>
      </c>
      <c r="AN1176" s="68" t="str">
        <f>IF(日報入力!G1176&gt;0,日報入力!C1176,"")</f>
        <v/>
      </c>
      <c r="AO1176" s="68" t="str">
        <f>日報入力!B1176</f>
        <v/>
      </c>
      <c r="AP1176" s="68" t="str">
        <f>IF(日報入力!AQ1176,日報入力!BA1176,"")</f>
        <v/>
      </c>
      <c r="AQ1176" s="68" t="str">
        <f>IF(日報入力!AR1176,日報入力!BB1176,"")</f>
        <v/>
      </c>
      <c r="AR1176" s="68" t="str">
        <f>IF(日報入力!AS1176,"N勤","")</f>
        <v/>
      </c>
      <c r="AS1176" s="295" t="e">
        <f t="shared" si="71"/>
        <v>#VALUE!</v>
      </c>
      <c r="AT1176" s="439" t="str">
        <f>日報入力!AY1176</f>
        <v/>
      </c>
      <c r="AU1176" s="518" t="str">
        <f>IF(日報入力!G1176,G1176*60/E1176,"")</f>
        <v/>
      </c>
      <c r="AV1176" s="528" t="str">
        <f>IF(日報入力!AT1176,日報入力!AT1176,"")</f>
        <v/>
      </c>
      <c r="AW1176" s="529" t="str">
        <f>IF(日報入力!AT1176,AE1176/日報入力!AT1176,"")</f>
        <v/>
      </c>
      <c r="AX1176" s="530" t="e">
        <f>IF(1&lt;日報集計!AT1176,AT1176/(((F1176-I1176-J1176-N1176-O1176)*60)/(E1176)),"")</f>
        <v>#VALUE!</v>
      </c>
      <c r="AY1176" s="664" t="str">
        <f>IF(日報入力!H1176,AT1176/(((F1176-J1176)*60)/E1176),"")</f>
        <v/>
      </c>
      <c r="AZ1176" s="664" t="str">
        <f>IF(日報入力!I1176,AT1176/((G1176*60)/E1176),"")</f>
        <v/>
      </c>
      <c r="BA1176" s="296" t="str">
        <f>IF(日報入力!G1176,G1176/F1176,"")</f>
        <v/>
      </c>
      <c r="BB1176" s="386" t="e">
        <f t="shared" si="72"/>
        <v>#VALUE!</v>
      </c>
      <c r="BC1176" s="386" t="e">
        <f t="shared" si="73"/>
        <v>#VALUE!</v>
      </c>
      <c r="BD1176" s="80">
        <f>日報入力!AU1176</f>
        <v>0</v>
      </c>
      <c r="BE1176" s="534" t="str">
        <f>IF(日報入力!AV1176,日報入力!AV1176,"")</f>
        <v/>
      </c>
      <c r="BF1176" s="534" t="str">
        <f>IF(日報入力!AW1176,日報入力!AW1176,"")</f>
        <v/>
      </c>
      <c r="BG1176" s="398" t="str">
        <f>IF(日報入力!G1176,日報入力!K1176*日報入力!D1176*日報入力!BC1176,"")</f>
        <v/>
      </c>
    </row>
    <row r="1177" spans="1:59" ht="20.25" hidden="1" customHeight="1" x14ac:dyDescent="0.15">
      <c r="A1177" s="302" t="str">
        <f>IF(日報入力!G1177="","",日報入力!G1177)</f>
        <v/>
      </c>
      <c r="B1177" s="291" t="str">
        <f>IF(日報入力!G1177="","",日報入力!H1177)</f>
        <v/>
      </c>
      <c r="C1177" s="291" t="str">
        <f>IF(日報入力!G1177="","",日報入力!I1177)</f>
        <v/>
      </c>
      <c r="D1177" s="291" t="str">
        <f>IF(日報入力!G1177="","",日報入力!J1177)</f>
        <v/>
      </c>
      <c r="E1177" s="291" t="str">
        <f>IF(日報入力!G1177="","",日報入力!K1177)</f>
        <v/>
      </c>
      <c r="F1177" s="291" t="str">
        <f>IF(日報入力!G1177="","",日報入力!L1177)</f>
        <v/>
      </c>
      <c r="G1177" s="291" t="str">
        <f>IF(日報入力!G1177="","",日報入力!L1177-日報入力!O1177-日報入力!P1177-日報入力!Q1177-日報入力!R1177-日報入力!S1177-日報入力!T1177-日報入力!U1177-日報入力!V1177-日報入力!W1177-日報入力!X1177-日報入力!Y1177-日報入力!Z1177)</f>
        <v/>
      </c>
      <c r="H1177" s="291" t="str">
        <f>IF(日報入力!G1177="","",IF(日報入力!M1177&gt;=0,日報入力!M1177*F1177,F1177))</f>
        <v/>
      </c>
      <c r="I1177" s="291" t="str">
        <f>IF(日報入力!G1177="","",日報入力!O1177)</f>
        <v/>
      </c>
      <c r="J1177" s="291" t="str">
        <f>IF(日報入力!G1177="","",日報入力!P1177)</f>
        <v/>
      </c>
      <c r="K1177" s="291" t="str">
        <f>IF(日報入力!G1177="","",日報入力!Q1177)</f>
        <v/>
      </c>
      <c r="L1177" s="291" t="str">
        <f>IF(日報入力!G1177="","",日報入力!R1177)</f>
        <v/>
      </c>
      <c r="M1177" s="291" t="str">
        <f>IF(日報入力!G1177="","",日報入力!S1177)</f>
        <v/>
      </c>
      <c r="N1177" s="291" t="str">
        <f>IF(日報入力!G1177="","",日報入力!T1177)</f>
        <v/>
      </c>
      <c r="O1177" s="291" t="str">
        <f>IF(日報入力!G1177="","",日報入力!U1177)</f>
        <v/>
      </c>
      <c r="P1177" s="291" t="str">
        <f>IF(日報入力!G1177="","",日報入力!V1177)</f>
        <v/>
      </c>
      <c r="Q1177" s="291" t="str">
        <f>IF(日報入力!G1177="","",日報入力!W1177)</f>
        <v/>
      </c>
      <c r="R1177" s="291" t="str">
        <f>IF(日報入力!G1177="","",日報入力!X1177)</f>
        <v/>
      </c>
      <c r="S1177" s="291" t="str">
        <f>IF(日報入力!G1177="","",日報入力!Y1177)</f>
        <v/>
      </c>
      <c r="T1177" s="291" t="str">
        <f>IF(日報入力!G1177="","",日報入力!Z1177)</f>
        <v/>
      </c>
      <c r="U1177" s="291" t="str">
        <f>IF(日報入力!G1177="","",日報入力!AA1177)</f>
        <v/>
      </c>
      <c r="V1177" s="378" t="str">
        <f>IF(日報入力!G1177="","",日報入力!AB1177)</f>
        <v/>
      </c>
      <c r="W1177" s="291" t="str">
        <f>IF(日報入力!G1177="","",日報入力!AC1177)</f>
        <v/>
      </c>
      <c r="X1177" s="291" t="str">
        <f>IF(日報入力!G1177="","",日報入力!AD1177)</f>
        <v/>
      </c>
      <c r="Y1177" s="291" t="str">
        <f>IF(日報入力!G1177="","",日報入力!AE1177)</f>
        <v/>
      </c>
      <c r="Z1177" s="291" t="str">
        <f>IF(日報入力!G1177="","",日報入力!AF1177)</f>
        <v/>
      </c>
      <c r="AA1177" s="291" t="str">
        <f>IF(日報入力!G1177="","",日報入力!AG1177)</f>
        <v/>
      </c>
      <c r="AB1177" s="291" t="str">
        <f>IF(日報入力!G1177="","",日報入力!AH1177)</f>
        <v/>
      </c>
      <c r="AC1177" s="291" t="str">
        <f>IF(日報入力!G1177="","",日報入力!AI1177)</f>
        <v/>
      </c>
      <c r="AD1177" s="291" t="str">
        <f>IF(日報入力!G1177="","",日報入力!AJ1177)</f>
        <v/>
      </c>
      <c r="AE1177" s="292" t="str">
        <f>IF(日報入力!G1177="","",日報入力!E1177)</f>
        <v/>
      </c>
      <c r="AF1177" s="293" t="str">
        <f>IF(日報入力!G1177="","",日報入力!AK1177)</f>
        <v/>
      </c>
      <c r="AG1177" s="293" t="str">
        <f>IF(日報入力!G1177="","",日報入力!AL1177)</f>
        <v/>
      </c>
      <c r="AH1177" s="293" t="str">
        <f>IF(日報入力!G1177="","",日報入力!AM1177)</f>
        <v/>
      </c>
      <c r="AI1177" s="294" t="str">
        <f>IF(日報入力!G1177&gt;0,日報入力!D1177*日報入力!K1177*日報入力!AL1177,"")</f>
        <v/>
      </c>
      <c r="AJ1177" s="294" t="str">
        <f>IF(日報入力!G1177&gt;0,日報入力!E1177*日報入力!AL1177,"")</f>
        <v/>
      </c>
      <c r="AK1177" s="294" t="str">
        <f>IF(日報入力!G1177&gt;0,AI1177-AJ1177,"")</f>
        <v/>
      </c>
      <c r="AL1177" s="292" t="str">
        <f>IF(日報入力!G1177&gt;0,日報入力!E1177*日報入力!AM1177,"")</f>
        <v/>
      </c>
      <c r="AM1177" s="292" t="str">
        <f>IF(日報入力!G1177&gt;0,日報入力!AB1177*日報入力!AM1177,"")</f>
        <v/>
      </c>
      <c r="AN1177" s="68" t="str">
        <f>IF(日報入力!G1177&gt;0,日報入力!C1177,"")</f>
        <v/>
      </c>
      <c r="AO1177" s="68" t="str">
        <f>日報入力!B1177</f>
        <v/>
      </c>
      <c r="AP1177" s="68" t="str">
        <f>IF(日報入力!AQ1177,日報入力!BA1177,"")</f>
        <v/>
      </c>
      <c r="AQ1177" s="68" t="str">
        <f>IF(日報入力!AR1177,日報入力!BB1177,"")</f>
        <v/>
      </c>
      <c r="AR1177" s="68" t="str">
        <f>IF(日報入力!AS1177,"N勤","")</f>
        <v/>
      </c>
      <c r="AS1177" s="295" t="e">
        <f t="shared" si="71"/>
        <v>#VALUE!</v>
      </c>
      <c r="AT1177" s="439" t="str">
        <f>日報入力!AY1177</f>
        <v/>
      </c>
      <c r="AU1177" s="518" t="str">
        <f>IF(日報入力!G1177,G1177*60/E1177,"")</f>
        <v/>
      </c>
      <c r="AV1177" s="528" t="str">
        <f>IF(日報入力!AT1177,日報入力!AT1177,"")</f>
        <v/>
      </c>
      <c r="AW1177" s="529" t="str">
        <f>IF(日報入力!AT1177,AE1177/日報入力!AT1177,"")</f>
        <v/>
      </c>
      <c r="AX1177" s="530" t="e">
        <f>IF(1&lt;日報集計!AT1177,AT1177/(((F1177-I1177-J1177-N1177-O1177)*60)/(E1177)),"")</f>
        <v>#VALUE!</v>
      </c>
      <c r="AY1177" s="664" t="str">
        <f>IF(日報入力!H1177,AT1177/(((F1177-J1177)*60)/E1177),"")</f>
        <v/>
      </c>
      <c r="AZ1177" s="664" t="str">
        <f>IF(日報入力!I1177,AT1177/((G1177*60)/E1177),"")</f>
        <v/>
      </c>
      <c r="BA1177" s="296" t="str">
        <f>IF(日報入力!G1177,G1177/F1177,"")</f>
        <v/>
      </c>
      <c r="BB1177" s="386" t="e">
        <f t="shared" si="72"/>
        <v>#VALUE!</v>
      </c>
      <c r="BC1177" s="386" t="e">
        <f t="shared" si="73"/>
        <v>#VALUE!</v>
      </c>
      <c r="BD1177" s="80">
        <f>日報入力!AU1177</f>
        <v>0</v>
      </c>
      <c r="BE1177" s="534" t="str">
        <f>IF(日報入力!AV1177,日報入力!AV1177,"")</f>
        <v/>
      </c>
      <c r="BF1177" s="534" t="str">
        <f>IF(日報入力!AW1177,日報入力!AW1177,"")</f>
        <v/>
      </c>
      <c r="BG1177" s="398" t="str">
        <f>IF(日報入力!G1177,日報入力!K1177*日報入力!D1177*日報入力!BC1177,"")</f>
        <v/>
      </c>
    </row>
    <row r="1178" spans="1:59" ht="20.25" hidden="1" customHeight="1" x14ac:dyDescent="0.15">
      <c r="A1178" s="302" t="str">
        <f>IF(日報入力!G1178="","",日報入力!G1178)</f>
        <v/>
      </c>
      <c r="B1178" s="291" t="str">
        <f>IF(日報入力!G1178="","",日報入力!H1178)</f>
        <v/>
      </c>
      <c r="C1178" s="291" t="str">
        <f>IF(日報入力!G1178="","",日報入力!I1178)</f>
        <v/>
      </c>
      <c r="D1178" s="291" t="str">
        <f>IF(日報入力!G1178="","",日報入力!J1178)</f>
        <v/>
      </c>
      <c r="E1178" s="291" t="str">
        <f>IF(日報入力!G1178="","",日報入力!K1178)</f>
        <v/>
      </c>
      <c r="F1178" s="291" t="str">
        <f>IF(日報入力!G1178="","",日報入力!L1178)</f>
        <v/>
      </c>
      <c r="G1178" s="291" t="str">
        <f>IF(日報入力!G1178="","",日報入力!L1178-日報入力!O1178-日報入力!P1178-日報入力!Q1178-日報入力!R1178-日報入力!S1178-日報入力!T1178-日報入力!U1178-日報入力!V1178-日報入力!W1178-日報入力!X1178-日報入力!Y1178-日報入力!Z1178)</f>
        <v/>
      </c>
      <c r="H1178" s="291" t="str">
        <f>IF(日報入力!G1178="","",IF(日報入力!M1178&gt;=0,日報入力!M1178*F1178,F1178))</f>
        <v/>
      </c>
      <c r="I1178" s="291" t="str">
        <f>IF(日報入力!G1178="","",日報入力!O1178)</f>
        <v/>
      </c>
      <c r="J1178" s="291" t="str">
        <f>IF(日報入力!G1178="","",日報入力!P1178)</f>
        <v/>
      </c>
      <c r="K1178" s="291" t="str">
        <f>IF(日報入力!G1178="","",日報入力!Q1178)</f>
        <v/>
      </c>
      <c r="L1178" s="291" t="str">
        <f>IF(日報入力!G1178="","",日報入力!R1178)</f>
        <v/>
      </c>
      <c r="M1178" s="291" t="str">
        <f>IF(日報入力!G1178="","",日報入力!S1178)</f>
        <v/>
      </c>
      <c r="N1178" s="291" t="str">
        <f>IF(日報入力!G1178="","",日報入力!T1178)</f>
        <v/>
      </c>
      <c r="O1178" s="291" t="str">
        <f>IF(日報入力!G1178="","",日報入力!U1178)</f>
        <v/>
      </c>
      <c r="P1178" s="291" t="str">
        <f>IF(日報入力!G1178="","",日報入力!V1178)</f>
        <v/>
      </c>
      <c r="Q1178" s="291" t="str">
        <f>IF(日報入力!G1178="","",日報入力!W1178)</f>
        <v/>
      </c>
      <c r="R1178" s="291" t="str">
        <f>IF(日報入力!G1178="","",日報入力!X1178)</f>
        <v/>
      </c>
      <c r="S1178" s="291" t="str">
        <f>IF(日報入力!G1178="","",日報入力!Y1178)</f>
        <v/>
      </c>
      <c r="T1178" s="291" t="str">
        <f>IF(日報入力!G1178="","",日報入力!Z1178)</f>
        <v/>
      </c>
      <c r="U1178" s="291" t="str">
        <f>IF(日報入力!G1178="","",日報入力!AA1178)</f>
        <v/>
      </c>
      <c r="V1178" s="378" t="str">
        <f>IF(日報入力!G1178="","",日報入力!AB1178)</f>
        <v/>
      </c>
      <c r="W1178" s="291" t="str">
        <f>IF(日報入力!G1178="","",日報入力!AC1178)</f>
        <v/>
      </c>
      <c r="X1178" s="291" t="str">
        <f>IF(日報入力!G1178="","",日報入力!AD1178)</f>
        <v/>
      </c>
      <c r="Y1178" s="291" t="str">
        <f>IF(日報入力!G1178="","",日報入力!AE1178)</f>
        <v/>
      </c>
      <c r="Z1178" s="291" t="str">
        <f>IF(日報入力!G1178="","",日報入力!AF1178)</f>
        <v/>
      </c>
      <c r="AA1178" s="291" t="str">
        <f>IF(日報入力!G1178="","",日報入力!AG1178)</f>
        <v/>
      </c>
      <c r="AB1178" s="291" t="str">
        <f>IF(日報入力!G1178="","",日報入力!AH1178)</f>
        <v/>
      </c>
      <c r="AC1178" s="291" t="str">
        <f>IF(日報入力!G1178="","",日報入力!AI1178)</f>
        <v/>
      </c>
      <c r="AD1178" s="291" t="str">
        <f>IF(日報入力!G1178="","",日報入力!AJ1178)</f>
        <v/>
      </c>
      <c r="AE1178" s="292" t="str">
        <f>IF(日報入力!G1178="","",日報入力!E1178)</f>
        <v/>
      </c>
      <c r="AF1178" s="293" t="str">
        <f>IF(日報入力!G1178="","",日報入力!AK1178)</f>
        <v/>
      </c>
      <c r="AG1178" s="293" t="str">
        <f>IF(日報入力!G1178="","",日報入力!AL1178)</f>
        <v/>
      </c>
      <c r="AH1178" s="293" t="str">
        <f>IF(日報入力!G1178="","",日報入力!AM1178)</f>
        <v/>
      </c>
      <c r="AI1178" s="294" t="str">
        <f>IF(日報入力!G1178&gt;0,日報入力!D1178*日報入力!K1178*日報入力!AL1178,"")</f>
        <v/>
      </c>
      <c r="AJ1178" s="294" t="str">
        <f>IF(日報入力!G1178&gt;0,日報入力!E1178*日報入力!AL1178,"")</f>
        <v/>
      </c>
      <c r="AK1178" s="294" t="str">
        <f>IF(日報入力!G1178&gt;0,AI1178-AJ1178,"")</f>
        <v/>
      </c>
      <c r="AL1178" s="292" t="str">
        <f>IF(日報入力!G1178&gt;0,日報入力!E1178*日報入力!AM1178,"")</f>
        <v/>
      </c>
      <c r="AM1178" s="292" t="str">
        <f>IF(日報入力!G1178&gt;0,日報入力!AB1178*日報入力!AM1178,"")</f>
        <v/>
      </c>
      <c r="AN1178" s="68" t="str">
        <f>IF(日報入力!G1178&gt;0,日報入力!C1178,"")</f>
        <v/>
      </c>
      <c r="AO1178" s="68" t="str">
        <f>日報入力!B1178</f>
        <v/>
      </c>
      <c r="AP1178" s="68" t="str">
        <f>IF(日報入力!AQ1178,日報入力!BA1178,"")</f>
        <v/>
      </c>
      <c r="AQ1178" s="68" t="str">
        <f>IF(日報入力!AR1178,日報入力!BB1178,"")</f>
        <v/>
      </c>
      <c r="AR1178" s="68" t="str">
        <f>IF(日報入力!AS1178,"N勤","")</f>
        <v/>
      </c>
      <c r="AS1178" s="295" t="e">
        <f t="shared" si="71"/>
        <v>#VALUE!</v>
      </c>
      <c r="AT1178" s="439" t="str">
        <f>日報入力!AY1178</f>
        <v/>
      </c>
      <c r="AU1178" s="518" t="str">
        <f>IF(日報入力!G1178,G1178*60/E1178,"")</f>
        <v/>
      </c>
      <c r="AV1178" s="528" t="str">
        <f>IF(日報入力!AT1178,日報入力!AT1178,"")</f>
        <v/>
      </c>
      <c r="AW1178" s="529" t="str">
        <f>IF(日報入力!AT1178,AE1178/日報入力!AT1178,"")</f>
        <v/>
      </c>
      <c r="AX1178" s="530" t="e">
        <f>IF(1&lt;日報集計!AT1178,AT1178/(((F1178-I1178-J1178-N1178-O1178)*60)/(E1178)),"")</f>
        <v>#VALUE!</v>
      </c>
      <c r="AY1178" s="664" t="str">
        <f>IF(日報入力!H1178,AT1178/(((F1178-J1178)*60)/E1178),"")</f>
        <v/>
      </c>
      <c r="AZ1178" s="664" t="str">
        <f>IF(日報入力!I1178,AT1178/((G1178*60)/E1178),"")</f>
        <v/>
      </c>
      <c r="BA1178" s="296" t="str">
        <f>IF(日報入力!G1178,G1178/F1178,"")</f>
        <v/>
      </c>
      <c r="BB1178" s="386" t="e">
        <f t="shared" si="72"/>
        <v>#VALUE!</v>
      </c>
      <c r="BC1178" s="386" t="e">
        <f t="shared" si="73"/>
        <v>#VALUE!</v>
      </c>
      <c r="BD1178" s="80">
        <f>日報入力!AU1178</f>
        <v>0</v>
      </c>
      <c r="BE1178" s="534" t="str">
        <f>IF(日報入力!AV1178,日報入力!AV1178,"")</f>
        <v/>
      </c>
      <c r="BF1178" s="534" t="str">
        <f>IF(日報入力!AW1178,日報入力!AW1178,"")</f>
        <v/>
      </c>
      <c r="BG1178" s="398" t="str">
        <f>IF(日報入力!G1178,日報入力!K1178*日報入力!D1178*日報入力!BC1178,"")</f>
        <v/>
      </c>
    </row>
    <row r="1179" spans="1:59" ht="20.25" hidden="1" customHeight="1" x14ac:dyDescent="0.15">
      <c r="A1179" s="302" t="str">
        <f>IF(日報入力!G1179="","",日報入力!G1179)</f>
        <v/>
      </c>
      <c r="B1179" s="291" t="str">
        <f>IF(日報入力!G1179="","",日報入力!H1179)</f>
        <v/>
      </c>
      <c r="C1179" s="291" t="str">
        <f>IF(日報入力!G1179="","",日報入力!I1179)</f>
        <v/>
      </c>
      <c r="D1179" s="291" t="str">
        <f>IF(日報入力!G1179="","",日報入力!J1179)</f>
        <v/>
      </c>
      <c r="E1179" s="291" t="str">
        <f>IF(日報入力!G1179="","",日報入力!K1179)</f>
        <v/>
      </c>
      <c r="F1179" s="291" t="str">
        <f>IF(日報入力!G1179="","",日報入力!L1179)</f>
        <v/>
      </c>
      <c r="G1179" s="291" t="str">
        <f>IF(日報入力!G1179="","",日報入力!L1179-日報入力!O1179-日報入力!P1179-日報入力!Q1179-日報入力!R1179-日報入力!S1179-日報入力!T1179-日報入力!U1179-日報入力!V1179-日報入力!W1179-日報入力!X1179-日報入力!Y1179-日報入力!Z1179)</f>
        <v/>
      </c>
      <c r="H1179" s="291" t="str">
        <f>IF(日報入力!G1179="","",IF(日報入力!M1179&gt;=0,日報入力!M1179*F1179,F1179))</f>
        <v/>
      </c>
      <c r="I1179" s="291" t="str">
        <f>IF(日報入力!G1179="","",日報入力!O1179)</f>
        <v/>
      </c>
      <c r="J1179" s="291" t="str">
        <f>IF(日報入力!G1179="","",日報入力!P1179)</f>
        <v/>
      </c>
      <c r="K1179" s="291" t="str">
        <f>IF(日報入力!G1179="","",日報入力!Q1179)</f>
        <v/>
      </c>
      <c r="L1179" s="291" t="str">
        <f>IF(日報入力!G1179="","",日報入力!R1179)</f>
        <v/>
      </c>
      <c r="M1179" s="291" t="str">
        <f>IF(日報入力!G1179="","",日報入力!S1179)</f>
        <v/>
      </c>
      <c r="N1179" s="291" t="str">
        <f>IF(日報入力!G1179="","",日報入力!T1179)</f>
        <v/>
      </c>
      <c r="O1179" s="291" t="str">
        <f>IF(日報入力!G1179="","",日報入力!U1179)</f>
        <v/>
      </c>
      <c r="P1179" s="291" t="str">
        <f>IF(日報入力!G1179="","",日報入力!V1179)</f>
        <v/>
      </c>
      <c r="Q1179" s="291" t="str">
        <f>IF(日報入力!G1179="","",日報入力!W1179)</f>
        <v/>
      </c>
      <c r="R1179" s="291" t="str">
        <f>IF(日報入力!G1179="","",日報入力!X1179)</f>
        <v/>
      </c>
      <c r="S1179" s="291" t="str">
        <f>IF(日報入力!G1179="","",日報入力!Y1179)</f>
        <v/>
      </c>
      <c r="T1179" s="291" t="str">
        <f>IF(日報入力!G1179="","",日報入力!Z1179)</f>
        <v/>
      </c>
      <c r="U1179" s="291" t="str">
        <f>IF(日報入力!G1179="","",日報入力!AA1179)</f>
        <v/>
      </c>
      <c r="V1179" s="378" t="str">
        <f>IF(日報入力!G1179="","",日報入力!AB1179)</f>
        <v/>
      </c>
      <c r="W1179" s="291" t="str">
        <f>IF(日報入力!G1179="","",日報入力!AC1179)</f>
        <v/>
      </c>
      <c r="X1179" s="291" t="str">
        <f>IF(日報入力!G1179="","",日報入力!AD1179)</f>
        <v/>
      </c>
      <c r="Y1179" s="291" t="str">
        <f>IF(日報入力!G1179="","",日報入力!AE1179)</f>
        <v/>
      </c>
      <c r="Z1179" s="291" t="str">
        <f>IF(日報入力!G1179="","",日報入力!AF1179)</f>
        <v/>
      </c>
      <c r="AA1179" s="291" t="str">
        <f>IF(日報入力!G1179="","",日報入力!AG1179)</f>
        <v/>
      </c>
      <c r="AB1179" s="291" t="str">
        <f>IF(日報入力!G1179="","",日報入力!AH1179)</f>
        <v/>
      </c>
      <c r="AC1179" s="291" t="str">
        <f>IF(日報入力!G1179="","",日報入力!AI1179)</f>
        <v/>
      </c>
      <c r="AD1179" s="291" t="str">
        <f>IF(日報入力!G1179="","",日報入力!AJ1179)</f>
        <v/>
      </c>
      <c r="AE1179" s="292" t="str">
        <f>IF(日報入力!G1179="","",日報入力!E1179)</f>
        <v/>
      </c>
      <c r="AF1179" s="293" t="str">
        <f>IF(日報入力!G1179="","",日報入力!AK1179)</f>
        <v/>
      </c>
      <c r="AG1179" s="293" t="str">
        <f>IF(日報入力!G1179="","",日報入力!AL1179)</f>
        <v/>
      </c>
      <c r="AH1179" s="293" t="str">
        <f>IF(日報入力!G1179="","",日報入力!AM1179)</f>
        <v/>
      </c>
      <c r="AI1179" s="294" t="str">
        <f>IF(日報入力!G1179&gt;0,日報入力!D1179*日報入力!K1179*日報入力!AL1179,"")</f>
        <v/>
      </c>
      <c r="AJ1179" s="294" t="str">
        <f>IF(日報入力!G1179&gt;0,日報入力!E1179*日報入力!AL1179,"")</f>
        <v/>
      </c>
      <c r="AK1179" s="294" t="str">
        <f>IF(日報入力!G1179&gt;0,AI1179-AJ1179,"")</f>
        <v/>
      </c>
      <c r="AL1179" s="292" t="str">
        <f>IF(日報入力!G1179&gt;0,日報入力!E1179*日報入力!AM1179,"")</f>
        <v/>
      </c>
      <c r="AM1179" s="292" t="str">
        <f>IF(日報入力!G1179&gt;0,日報入力!AB1179*日報入力!AM1179,"")</f>
        <v/>
      </c>
      <c r="AN1179" s="68" t="str">
        <f>IF(日報入力!G1179&gt;0,日報入力!C1179,"")</f>
        <v/>
      </c>
      <c r="AO1179" s="68" t="str">
        <f>日報入力!B1179</f>
        <v/>
      </c>
      <c r="AP1179" s="68" t="str">
        <f>IF(日報入力!AQ1179,日報入力!BA1179,"")</f>
        <v/>
      </c>
      <c r="AQ1179" s="68" t="str">
        <f>IF(日報入力!AR1179,日報入力!BB1179,"")</f>
        <v/>
      </c>
      <c r="AR1179" s="68" t="str">
        <f>IF(日報入力!AS1179,"N勤","")</f>
        <v/>
      </c>
      <c r="AS1179" s="295" t="e">
        <f t="shared" si="71"/>
        <v>#VALUE!</v>
      </c>
      <c r="AT1179" s="439" t="str">
        <f>日報入力!AY1179</f>
        <v/>
      </c>
      <c r="AU1179" s="518" t="str">
        <f>IF(日報入力!G1179,G1179*60/E1179,"")</f>
        <v/>
      </c>
      <c r="AV1179" s="528" t="str">
        <f>IF(日報入力!AT1179,日報入力!AT1179,"")</f>
        <v/>
      </c>
      <c r="AW1179" s="529" t="str">
        <f>IF(日報入力!AT1179,AE1179/日報入力!AT1179,"")</f>
        <v/>
      </c>
      <c r="AX1179" s="530" t="e">
        <f>IF(1&lt;日報集計!AT1179,AT1179/(((F1179-I1179-J1179-N1179-O1179)*60)/(E1179)),"")</f>
        <v>#VALUE!</v>
      </c>
      <c r="AY1179" s="664" t="str">
        <f>IF(日報入力!H1179,AT1179/(((F1179-J1179)*60)/E1179),"")</f>
        <v/>
      </c>
      <c r="AZ1179" s="664" t="str">
        <f>IF(日報入力!I1179,AT1179/((G1179*60)/E1179),"")</f>
        <v/>
      </c>
      <c r="BA1179" s="296" t="str">
        <f>IF(日報入力!G1179,G1179/F1179,"")</f>
        <v/>
      </c>
      <c r="BB1179" s="386" t="e">
        <f t="shared" si="72"/>
        <v>#VALUE!</v>
      </c>
      <c r="BC1179" s="386" t="e">
        <f t="shared" si="73"/>
        <v>#VALUE!</v>
      </c>
      <c r="BD1179" s="80">
        <f>日報入力!AU1179</f>
        <v>0</v>
      </c>
      <c r="BE1179" s="534" t="str">
        <f>IF(日報入力!AV1179,日報入力!AV1179,"")</f>
        <v/>
      </c>
      <c r="BF1179" s="534" t="str">
        <f>IF(日報入力!AW1179,日報入力!AW1179,"")</f>
        <v/>
      </c>
      <c r="BG1179" s="398" t="str">
        <f>IF(日報入力!G1179,日報入力!K1179*日報入力!D1179*日報入力!BC1179,"")</f>
        <v/>
      </c>
    </row>
    <row r="1180" spans="1:59" ht="20.25" hidden="1" customHeight="1" x14ac:dyDescent="0.15">
      <c r="A1180" s="302" t="str">
        <f>IF(日報入力!G1180="","",日報入力!G1180)</f>
        <v/>
      </c>
      <c r="B1180" s="291" t="str">
        <f>IF(日報入力!G1180="","",日報入力!H1180)</f>
        <v/>
      </c>
      <c r="C1180" s="291" t="str">
        <f>IF(日報入力!G1180="","",日報入力!I1180)</f>
        <v/>
      </c>
      <c r="D1180" s="291" t="str">
        <f>IF(日報入力!G1180="","",日報入力!J1180)</f>
        <v/>
      </c>
      <c r="E1180" s="291" t="str">
        <f>IF(日報入力!G1180="","",日報入力!K1180)</f>
        <v/>
      </c>
      <c r="F1180" s="291" t="str">
        <f>IF(日報入力!G1180="","",日報入力!L1180)</f>
        <v/>
      </c>
      <c r="G1180" s="291" t="str">
        <f>IF(日報入力!G1180="","",日報入力!L1180-日報入力!O1180-日報入力!P1180-日報入力!Q1180-日報入力!R1180-日報入力!S1180-日報入力!T1180-日報入力!U1180-日報入力!V1180-日報入力!W1180-日報入力!X1180-日報入力!Y1180-日報入力!Z1180)</f>
        <v/>
      </c>
      <c r="H1180" s="291" t="str">
        <f>IF(日報入力!G1180="","",IF(日報入力!M1180&gt;=0,日報入力!M1180*F1180,F1180))</f>
        <v/>
      </c>
      <c r="I1180" s="291" t="str">
        <f>IF(日報入力!G1180="","",日報入力!O1180)</f>
        <v/>
      </c>
      <c r="J1180" s="291" t="str">
        <f>IF(日報入力!G1180="","",日報入力!P1180)</f>
        <v/>
      </c>
      <c r="K1180" s="291" t="str">
        <f>IF(日報入力!G1180="","",日報入力!Q1180)</f>
        <v/>
      </c>
      <c r="L1180" s="291" t="str">
        <f>IF(日報入力!G1180="","",日報入力!R1180)</f>
        <v/>
      </c>
      <c r="M1180" s="291" t="str">
        <f>IF(日報入力!G1180="","",日報入力!S1180)</f>
        <v/>
      </c>
      <c r="N1180" s="291" t="str">
        <f>IF(日報入力!G1180="","",日報入力!T1180)</f>
        <v/>
      </c>
      <c r="O1180" s="291" t="str">
        <f>IF(日報入力!G1180="","",日報入力!U1180)</f>
        <v/>
      </c>
      <c r="P1180" s="291" t="str">
        <f>IF(日報入力!G1180="","",日報入力!V1180)</f>
        <v/>
      </c>
      <c r="Q1180" s="291" t="str">
        <f>IF(日報入力!G1180="","",日報入力!W1180)</f>
        <v/>
      </c>
      <c r="R1180" s="291" t="str">
        <f>IF(日報入力!G1180="","",日報入力!X1180)</f>
        <v/>
      </c>
      <c r="S1180" s="291" t="str">
        <f>IF(日報入力!G1180="","",日報入力!Y1180)</f>
        <v/>
      </c>
      <c r="T1180" s="291" t="str">
        <f>IF(日報入力!G1180="","",日報入力!Z1180)</f>
        <v/>
      </c>
      <c r="U1180" s="291" t="str">
        <f>IF(日報入力!G1180="","",日報入力!AA1180)</f>
        <v/>
      </c>
      <c r="V1180" s="378" t="str">
        <f>IF(日報入力!G1180="","",日報入力!AB1180)</f>
        <v/>
      </c>
      <c r="W1180" s="291" t="str">
        <f>IF(日報入力!G1180="","",日報入力!AC1180)</f>
        <v/>
      </c>
      <c r="X1180" s="291" t="str">
        <f>IF(日報入力!G1180="","",日報入力!AD1180)</f>
        <v/>
      </c>
      <c r="Y1180" s="291" t="str">
        <f>IF(日報入力!G1180="","",日報入力!AE1180)</f>
        <v/>
      </c>
      <c r="Z1180" s="291" t="str">
        <f>IF(日報入力!G1180="","",日報入力!AF1180)</f>
        <v/>
      </c>
      <c r="AA1180" s="291" t="str">
        <f>IF(日報入力!G1180="","",日報入力!AG1180)</f>
        <v/>
      </c>
      <c r="AB1180" s="291" t="str">
        <f>IF(日報入力!G1180="","",日報入力!AH1180)</f>
        <v/>
      </c>
      <c r="AC1180" s="291" t="str">
        <f>IF(日報入力!G1180="","",日報入力!AI1180)</f>
        <v/>
      </c>
      <c r="AD1180" s="291" t="str">
        <f>IF(日報入力!G1180="","",日報入力!AJ1180)</f>
        <v/>
      </c>
      <c r="AE1180" s="292" t="str">
        <f>IF(日報入力!G1180="","",日報入力!E1180)</f>
        <v/>
      </c>
      <c r="AF1180" s="293" t="str">
        <f>IF(日報入力!G1180="","",日報入力!AK1180)</f>
        <v/>
      </c>
      <c r="AG1180" s="293" t="str">
        <f>IF(日報入力!G1180="","",日報入力!AL1180)</f>
        <v/>
      </c>
      <c r="AH1180" s="293" t="str">
        <f>IF(日報入力!G1180="","",日報入力!AM1180)</f>
        <v/>
      </c>
      <c r="AI1180" s="294" t="str">
        <f>IF(日報入力!G1180&gt;0,日報入力!D1180*日報入力!K1180*日報入力!AL1180,"")</f>
        <v/>
      </c>
      <c r="AJ1180" s="294" t="str">
        <f>IF(日報入力!G1180&gt;0,日報入力!E1180*日報入力!AL1180,"")</f>
        <v/>
      </c>
      <c r="AK1180" s="294" t="str">
        <f>IF(日報入力!G1180&gt;0,AI1180-AJ1180,"")</f>
        <v/>
      </c>
      <c r="AL1180" s="292" t="str">
        <f>IF(日報入力!G1180&gt;0,日報入力!E1180*日報入力!AM1180,"")</f>
        <v/>
      </c>
      <c r="AM1180" s="292" t="str">
        <f>IF(日報入力!G1180&gt;0,日報入力!AB1180*日報入力!AM1180,"")</f>
        <v/>
      </c>
      <c r="AN1180" s="68" t="str">
        <f>IF(日報入力!G1180&gt;0,日報入力!C1180,"")</f>
        <v/>
      </c>
      <c r="AO1180" s="68" t="str">
        <f>日報入力!B1180</f>
        <v/>
      </c>
      <c r="AP1180" s="68" t="str">
        <f>IF(日報入力!AQ1180,日報入力!BA1180,"")</f>
        <v/>
      </c>
      <c r="AQ1180" s="68" t="str">
        <f>IF(日報入力!AR1180,日報入力!BB1180,"")</f>
        <v/>
      </c>
      <c r="AR1180" s="68" t="str">
        <f>IF(日報入力!AS1180,"N勤","")</f>
        <v/>
      </c>
      <c r="AS1180" s="295" t="e">
        <f t="shared" si="71"/>
        <v>#VALUE!</v>
      </c>
      <c r="AT1180" s="439" t="str">
        <f>日報入力!AY1180</f>
        <v/>
      </c>
      <c r="AU1180" s="518" t="str">
        <f>IF(日報入力!G1180,G1180*60/E1180,"")</f>
        <v/>
      </c>
      <c r="AV1180" s="528" t="str">
        <f>IF(日報入力!AT1180,日報入力!AT1180,"")</f>
        <v/>
      </c>
      <c r="AW1180" s="529" t="str">
        <f>IF(日報入力!AT1180,AE1180/日報入力!AT1180,"")</f>
        <v/>
      </c>
      <c r="AX1180" s="530" t="e">
        <f>IF(1&lt;日報集計!AT1180,AT1180/(((F1180-I1180-J1180-N1180-O1180)*60)/(E1180)),"")</f>
        <v>#VALUE!</v>
      </c>
      <c r="AY1180" s="664" t="str">
        <f>IF(日報入力!H1180,AT1180/(((F1180-J1180)*60)/E1180),"")</f>
        <v/>
      </c>
      <c r="AZ1180" s="664" t="str">
        <f>IF(日報入力!I1180,AT1180/((G1180*60)/E1180),"")</f>
        <v/>
      </c>
      <c r="BA1180" s="296" t="str">
        <f>IF(日報入力!G1180,G1180/F1180,"")</f>
        <v/>
      </c>
      <c r="BB1180" s="386" t="e">
        <f t="shared" si="72"/>
        <v>#VALUE!</v>
      </c>
      <c r="BC1180" s="386" t="e">
        <f t="shared" si="73"/>
        <v>#VALUE!</v>
      </c>
      <c r="BD1180" s="80">
        <f>日報入力!AU1180</f>
        <v>0</v>
      </c>
      <c r="BE1180" s="534" t="str">
        <f>IF(日報入力!AV1180,日報入力!AV1180,"")</f>
        <v/>
      </c>
      <c r="BF1180" s="534" t="str">
        <f>IF(日報入力!AW1180,日報入力!AW1180,"")</f>
        <v/>
      </c>
      <c r="BG1180" s="398" t="str">
        <f>IF(日報入力!G1180,日報入力!K1180*日報入力!D1180*日報入力!BC1180,"")</f>
        <v/>
      </c>
    </row>
    <row r="1181" spans="1:59" ht="20.25" hidden="1" customHeight="1" x14ac:dyDescent="0.15">
      <c r="A1181" s="302" t="str">
        <f>IF(日報入力!G1181="","",日報入力!G1181)</f>
        <v/>
      </c>
      <c r="B1181" s="291" t="str">
        <f>IF(日報入力!G1181="","",日報入力!H1181)</f>
        <v/>
      </c>
      <c r="C1181" s="291" t="str">
        <f>IF(日報入力!G1181="","",日報入力!I1181)</f>
        <v/>
      </c>
      <c r="D1181" s="291" t="str">
        <f>IF(日報入力!G1181="","",日報入力!J1181)</f>
        <v/>
      </c>
      <c r="E1181" s="291" t="str">
        <f>IF(日報入力!G1181="","",日報入力!K1181)</f>
        <v/>
      </c>
      <c r="F1181" s="291" t="str">
        <f>IF(日報入力!G1181="","",日報入力!L1181)</f>
        <v/>
      </c>
      <c r="G1181" s="291" t="str">
        <f>IF(日報入力!G1181="","",日報入力!L1181-日報入力!O1181-日報入力!P1181-日報入力!Q1181-日報入力!R1181-日報入力!S1181-日報入力!T1181-日報入力!U1181-日報入力!V1181-日報入力!W1181-日報入力!X1181-日報入力!Y1181-日報入力!Z1181)</f>
        <v/>
      </c>
      <c r="H1181" s="291" t="str">
        <f>IF(日報入力!G1181="","",IF(日報入力!M1181&gt;=0,日報入力!M1181*F1181,F1181))</f>
        <v/>
      </c>
      <c r="I1181" s="291" t="str">
        <f>IF(日報入力!G1181="","",日報入力!O1181)</f>
        <v/>
      </c>
      <c r="J1181" s="291" t="str">
        <f>IF(日報入力!G1181="","",日報入力!P1181)</f>
        <v/>
      </c>
      <c r="K1181" s="291" t="str">
        <f>IF(日報入力!G1181="","",日報入力!Q1181)</f>
        <v/>
      </c>
      <c r="L1181" s="291" t="str">
        <f>IF(日報入力!G1181="","",日報入力!R1181)</f>
        <v/>
      </c>
      <c r="M1181" s="291" t="str">
        <f>IF(日報入力!G1181="","",日報入力!S1181)</f>
        <v/>
      </c>
      <c r="N1181" s="291" t="str">
        <f>IF(日報入力!G1181="","",日報入力!T1181)</f>
        <v/>
      </c>
      <c r="O1181" s="291" t="str">
        <f>IF(日報入力!G1181="","",日報入力!U1181)</f>
        <v/>
      </c>
      <c r="P1181" s="291" t="str">
        <f>IF(日報入力!G1181="","",日報入力!V1181)</f>
        <v/>
      </c>
      <c r="Q1181" s="291" t="str">
        <f>IF(日報入力!G1181="","",日報入力!W1181)</f>
        <v/>
      </c>
      <c r="R1181" s="291" t="str">
        <f>IF(日報入力!G1181="","",日報入力!X1181)</f>
        <v/>
      </c>
      <c r="S1181" s="291" t="str">
        <f>IF(日報入力!G1181="","",日報入力!Y1181)</f>
        <v/>
      </c>
      <c r="T1181" s="291" t="str">
        <f>IF(日報入力!G1181="","",日報入力!Z1181)</f>
        <v/>
      </c>
      <c r="U1181" s="291" t="str">
        <f>IF(日報入力!G1181="","",日報入力!AA1181)</f>
        <v/>
      </c>
      <c r="V1181" s="378" t="str">
        <f>IF(日報入力!G1181="","",日報入力!AB1181)</f>
        <v/>
      </c>
      <c r="W1181" s="291" t="str">
        <f>IF(日報入力!G1181="","",日報入力!AC1181)</f>
        <v/>
      </c>
      <c r="X1181" s="291" t="str">
        <f>IF(日報入力!G1181="","",日報入力!AD1181)</f>
        <v/>
      </c>
      <c r="Y1181" s="291" t="str">
        <f>IF(日報入力!G1181="","",日報入力!AE1181)</f>
        <v/>
      </c>
      <c r="Z1181" s="291" t="str">
        <f>IF(日報入力!G1181="","",日報入力!AF1181)</f>
        <v/>
      </c>
      <c r="AA1181" s="291" t="str">
        <f>IF(日報入力!G1181="","",日報入力!AG1181)</f>
        <v/>
      </c>
      <c r="AB1181" s="291" t="str">
        <f>IF(日報入力!G1181="","",日報入力!AH1181)</f>
        <v/>
      </c>
      <c r="AC1181" s="291" t="str">
        <f>IF(日報入力!G1181="","",日報入力!AI1181)</f>
        <v/>
      </c>
      <c r="AD1181" s="291" t="str">
        <f>IF(日報入力!G1181="","",日報入力!AJ1181)</f>
        <v/>
      </c>
      <c r="AE1181" s="292" t="str">
        <f>IF(日報入力!G1181="","",日報入力!E1181)</f>
        <v/>
      </c>
      <c r="AF1181" s="293" t="str">
        <f>IF(日報入力!G1181="","",日報入力!AK1181)</f>
        <v/>
      </c>
      <c r="AG1181" s="293" t="str">
        <f>IF(日報入力!G1181="","",日報入力!AL1181)</f>
        <v/>
      </c>
      <c r="AH1181" s="293" t="str">
        <f>IF(日報入力!G1181="","",日報入力!AM1181)</f>
        <v/>
      </c>
      <c r="AI1181" s="294" t="str">
        <f>IF(日報入力!G1181&gt;0,日報入力!D1181*日報入力!K1181*日報入力!AL1181,"")</f>
        <v/>
      </c>
      <c r="AJ1181" s="294" t="str">
        <f>IF(日報入力!G1181&gt;0,日報入力!E1181*日報入力!AL1181,"")</f>
        <v/>
      </c>
      <c r="AK1181" s="294" t="str">
        <f>IF(日報入力!G1181&gt;0,AI1181-AJ1181,"")</f>
        <v/>
      </c>
      <c r="AL1181" s="292" t="str">
        <f>IF(日報入力!G1181&gt;0,日報入力!E1181*日報入力!AM1181,"")</f>
        <v/>
      </c>
      <c r="AM1181" s="292" t="str">
        <f>IF(日報入力!G1181&gt;0,日報入力!AB1181*日報入力!AM1181,"")</f>
        <v/>
      </c>
      <c r="AN1181" s="68" t="str">
        <f>IF(日報入力!G1181&gt;0,日報入力!C1181,"")</f>
        <v/>
      </c>
      <c r="AO1181" s="68" t="str">
        <f>日報入力!B1181</f>
        <v/>
      </c>
      <c r="AP1181" s="68" t="str">
        <f>IF(日報入力!AQ1181,日報入力!BA1181,"")</f>
        <v/>
      </c>
      <c r="AQ1181" s="68" t="str">
        <f>IF(日報入力!AR1181,日報入力!BB1181,"")</f>
        <v/>
      </c>
      <c r="AR1181" s="68" t="str">
        <f>IF(日報入力!AS1181,"N勤","")</f>
        <v/>
      </c>
      <c r="AS1181" s="295" t="e">
        <f t="shared" si="71"/>
        <v>#VALUE!</v>
      </c>
      <c r="AT1181" s="439" t="str">
        <f>日報入力!AY1181</f>
        <v/>
      </c>
      <c r="AU1181" s="518" t="str">
        <f>IF(日報入力!G1181,G1181*60/E1181,"")</f>
        <v/>
      </c>
      <c r="AV1181" s="528" t="str">
        <f>IF(日報入力!AT1181,日報入力!AT1181,"")</f>
        <v/>
      </c>
      <c r="AW1181" s="529" t="str">
        <f>IF(日報入力!AT1181,AE1181/日報入力!AT1181,"")</f>
        <v/>
      </c>
      <c r="AX1181" s="530" t="e">
        <f>IF(1&lt;日報集計!AT1181,AT1181/(((F1181-I1181-J1181-N1181-O1181)*60)/(E1181)),"")</f>
        <v>#VALUE!</v>
      </c>
      <c r="AY1181" s="664" t="str">
        <f>IF(日報入力!H1181,AT1181/(((F1181-J1181)*60)/E1181),"")</f>
        <v/>
      </c>
      <c r="AZ1181" s="664" t="str">
        <f>IF(日報入力!I1181,AT1181/((G1181*60)/E1181),"")</f>
        <v/>
      </c>
      <c r="BA1181" s="296" t="str">
        <f>IF(日報入力!G1181,G1181/F1181,"")</f>
        <v/>
      </c>
      <c r="BB1181" s="386" t="e">
        <f t="shared" si="72"/>
        <v>#VALUE!</v>
      </c>
      <c r="BC1181" s="386" t="e">
        <f t="shared" si="73"/>
        <v>#VALUE!</v>
      </c>
      <c r="BD1181" s="80">
        <f>日報入力!AU1181</f>
        <v>0</v>
      </c>
      <c r="BE1181" s="534" t="str">
        <f>IF(日報入力!AV1181,日報入力!AV1181,"")</f>
        <v/>
      </c>
      <c r="BF1181" s="534" t="str">
        <f>IF(日報入力!AW1181,日報入力!AW1181,"")</f>
        <v/>
      </c>
      <c r="BG1181" s="398" t="str">
        <f>IF(日報入力!G1181,日報入力!K1181*日報入力!D1181*日報入力!BC1181,"")</f>
        <v/>
      </c>
    </row>
    <row r="1182" spans="1:59" ht="20.25" hidden="1" customHeight="1" x14ac:dyDescent="0.15">
      <c r="A1182" s="302" t="str">
        <f>IF(日報入力!G1182="","",日報入力!G1182)</f>
        <v/>
      </c>
      <c r="B1182" s="291" t="str">
        <f>IF(日報入力!G1182="","",日報入力!H1182)</f>
        <v/>
      </c>
      <c r="C1182" s="291" t="str">
        <f>IF(日報入力!G1182="","",日報入力!I1182)</f>
        <v/>
      </c>
      <c r="D1182" s="291" t="str">
        <f>IF(日報入力!G1182="","",日報入力!J1182)</f>
        <v/>
      </c>
      <c r="E1182" s="291" t="str">
        <f>IF(日報入力!G1182="","",日報入力!K1182)</f>
        <v/>
      </c>
      <c r="F1182" s="291" t="str">
        <f>IF(日報入力!G1182="","",日報入力!L1182)</f>
        <v/>
      </c>
      <c r="G1182" s="291" t="str">
        <f>IF(日報入力!G1182="","",日報入力!L1182-日報入力!O1182-日報入力!P1182-日報入力!Q1182-日報入力!R1182-日報入力!S1182-日報入力!T1182-日報入力!U1182-日報入力!V1182-日報入力!W1182-日報入力!X1182-日報入力!Y1182-日報入力!Z1182)</f>
        <v/>
      </c>
      <c r="H1182" s="291" t="str">
        <f>IF(日報入力!G1182="","",IF(日報入力!M1182&gt;=0,日報入力!M1182*F1182,F1182))</f>
        <v/>
      </c>
      <c r="I1182" s="291" t="str">
        <f>IF(日報入力!G1182="","",日報入力!O1182)</f>
        <v/>
      </c>
      <c r="J1182" s="291" t="str">
        <f>IF(日報入力!G1182="","",日報入力!P1182)</f>
        <v/>
      </c>
      <c r="K1182" s="291" t="str">
        <f>IF(日報入力!G1182="","",日報入力!Q1182)</f>
        <v/>
      </c>
      <c r="L1182" s="291" t="str">
        <f>IF(日報入力!G1182="","",日報入力!R1182)</f>
        <v/>
      </c>
      <c r="M1182" s="291" t="str">
        <f>IF(日報入力!G1182="","",日報入力!S1182)</f>
        <v/>
      </c>
      <c r="N1182" s="291" t="str">
        <f>IF(日報入力!G1182="","",日報入力!T1182)</f>
        <v/>
      </c>
      <c r="O1182" s="291" t="str">
        <f>IF(日報入力!G1182="","",日報入力!U1182)</f>
        <v/>
      </c>
      <c r="P1182" s="291" t="str">
        <f>IF(日報入力!G1182="","",日報入力!V1182)</f>
        <v/>
      </c>
      <c r="Q1182" s="291" t="str">
        <f>IF(日報入力!G1182="","",日報入力!W1182)</f>
        <v/>
      </c>
      <c r="R1182" s="291" t="str">
        <f>IF(日報入力!G1182="","",日報入力!X1182)</f>
        <v/>
      </c>
      <c r="S1182" s="291" t="str">
        <f>IF(日報入力!G1182="","",日報入力!Y1182)</f>
        <v/>
      </c>
      <c r="T1182" s="291" t="str">
        <f>IF(日報入力!G1182="","",日報入力!Z1182)</f>
        <v/>
      </c>
      <c r="U1182" s="291" t="str">
        <f>IF(日報入力!G1182="","",日報入力!AA1182)</f>
        <v/>
      </c>
      <c r="V1182" s="378" t="str">
        <f>IF(日報入力!G1182="","",日報入力!AB1182)</f>
        <v/>
      </c>
      <c r="W1182" s="291" t="str">
        <f>IF(日報入力!G1182="","",日報入力!AC1182)</f>
        <v/>
      </c>
      <c r="X1182" s="291" t="str">
        <f>IF(日報入力!G1182="","",日報入力!AD1182)</f>
        <v/>
      </c>
      <c r="Y1182" s="291" t="str">
        <f>IF(日報入力!G1182="","",日報入力!AE1182)</f>
        <v/>
      </c>
      <c r="Z1182" s="291" t="str">
        <f>IF(日報入力!G1182="","",日報入力!AF1182)</f>
        <v/>
      </c>
      <c r="AA1182" s="291" t="str">
        <f>IF(日報入力!G1182="","",日報入力!AG1182)</f>
        <v/>
      </c>
      <c r="AB1182" s="291" t="str">
        <f>IF(日報入力!G1182="","",日報入力!AH1182)</f>
        <v/>
      </c>
      <c r="AC1182" s="291" t="str">
        <f>IF(日報入力!G1182="","",日報入力!AI1182)</f>
        <v/>
      </c>
      <c r="AD1182" s="291" t="str">
        <f>IF(日報入力!G1182="","",日報入力!AJ1182)</f>
        <v/>
      </c>
      <c r="AE1182" s="292" t="str">
        <f>IF(日報入力!G1182="","",日報入力!E1182)</f>
        <v/>
      </c>
      <c r="AF1182" s="293" t="str">
        <f>IF(日報入力!G1182="","",日報入力!AK1182)</f>
        <v/>
      </c>
      <c r="AG1182" s="293" t="str">
        <f>IF(日報入力!G1182="","",日報入力!AL1182)</f>
        <v/>
      </c>
      <c r="AH1182" s="293" t="str">
        <f>IF(日報入力!G1182="","",日報入力!AM1182)</f>
        <v/>
      </c>
      <c r="AI1182" s="294" t="str">
        <f>IF(日報入力!G1182&gt;0,日報入力!D1182*日報入力!K1182*日報入力!AL1182,"")</f>
        <v/>
      </c>
      <c r="AJ1182" s="294" t="str">
        <f>IF(日報入力!G1182&gt;0,日報入力!E1182*日報入力!AL1182,"")</f>
        <v/>
      </c>
      <c r="AK1182" s="294" t="str">
        <f>IF(日報入力!G1182&gt;0,AI1182-AJ1182,"")</f>
        <v/>
      </c>
      <c r="AL1182" s="292" t="str">
        <f>IF(日報入力!G1182&gt;0,日報入力!E1182*日報入力!AM1182,"")</f>
        <v/>
      </c>
      <c r="AM1182" s="292" t="str">
        <f>IF(日報入力!G1182&gt;0,日報入力!AB1182*日報入力!AM1182,"")</f>
        <v/>
      </c>
      <c r="AN1182" s="68" t="str">
        <f>IF(日報入力!G1182&gt;0,日報入力!C1182,"")</f>
        <v/>
      </c>
      <c r="AO1182" s="68" t="str">
        <f>日報入力!B1182</f>
        <v/>
      </c>
      <c r="AP1182" s="68" t="str">
        <f>IF(日報入力!AQ1182,日報入力!BA1182,"")</f>
        <v/>
      </c>
      <c r="AQ1182" s="68" t="str">
        <f>IF(日報入力!AR1182,日報入力!BB1182,"")</f>
        <v/>
      </c>
      <c r="AR1182" s="68" t="str">
        <f>IF(日報入力!AS1182,"N勤","")</f>
        <v/>
      </c>
      <c r="AS1182" s="295" t="e">
        <f t="shared" si="71"/>
        <v>#VALUE!</v>
      </c>
      <c r="AT1182" s="439" t="str">
        <f>日報入力!AY1182</f>
        <v/>
      </c>
      <c r="AU1182" s="518" t="str">
        <f>IF(日報入力!G1182,G1182*60/E1182,"")</f>
        <v/>
      </c>
      <c r="AV1182" s="528" t="str">
        <f>IF(日報入力!AT1182,日報入力!AT1182,"")</f>
        <v/>
      </c>
      <c r="AW1182" s="529" t="str">
        <f>IF(日報入力!AT1182,AE1182/日報入力!AT1182,"")</f>
        <v/>
      </c>
      <c r="AX1182" s="530" t="e">
        <f>IF(1&lt;日報集計!AT1182,AT1182/(((F1182-I1182-J1182-N1182-O1182)*60)/(E1182)),"")</f>
        <v>#VALUE!</v>
      </c>
      <c r="AY1182" s="664" t="str">
        <f>IF(日報入力!H1182,AT1182/(((F1182-J1182)*60)/E1182),"")</f>
        <v/>
      </c>
      <c r="AZ1182" s="664" t="str">
        <f>IF(日報入力!I1182,AT1182/((G1182*60)/E1182),"")</f>
        <v/>
      </c>
      <c r="BA1182" s="296" t="str">
        <f>IF(日報入力!G1182,G1182/F1182,"")</f>
        <v/>
      </c>
      <c r="BB1182" s="386" t="e">
        <f t="shared" si="72"/>
        <v>#VALUE!</v>
      </c>
      <c r="BC1182" s="386" t="e">
        <f t="shared" si="73"/>
        <v>#VALUE!</v>
      </c>
      <c r="BD1182" s="80">
        <f>日報入力!AU1182</f>
        <v>0</v>
      </c>
      <c r="BE1182" s="534" t="str">
        <f>IF(日報入力!AV1182,日報入力!AV1182,"")</f>
        <v/>
      </c>
      <c r="BF1182" s="534" t="str">
        <f>IF(日報入力!AW1182,日報入力!AW1182,"")</f>
        <v/>
      </c>
      <c r="BG1182" s="398" t="str">
        <f>IF(日報入力!G1182,日報入力!K1182*日報入力!D1182*日報入力!BC1182,"")</f>
        <v/>
      </c>
    </row>
    <row r="1183" spans="1:59" ht="20.25" hidden="1" customHeight="1" x14ac:dyDescent="0.15">
      <c r="A1183" s="302" t="str">
        <f>IF(日報入力!G1183="","",日報入力!G1183)</f>
        <v/>
      </c>
      <c r="B1183" s="291" t="str">
        <f>IF(日報入力!G1183="","",日報入力!H1183)</f>
        <v/>
      </c>
      <c r="C1183" s="291" t="str">
        <f>IF(日報入力!G1183="","",日報入力!I1183)</f>
        <v/>
      </c>
      <c r="D1183" s="291" t="str">
        <f>IF(日報入力!G1183="","",日報入力!J1183)</f>
        <v/>
      </c>
      <c r="E1183" s="291" t="str">
        <f>IF(日報入力!G1183="","",日報入力!K1183)</f>
        <v/>
      </c>
      <c r="F1183" s="291" t="str">
        <f>IF(日報入力!G1183="","",日報入力!L1183)</f>
        <v/>
      </c>
      <c r="G1183" s="291" t="str">
        <f>IF(日報入力!G1183="","",日報入力!L1183-日報入力!O1183-日報入力!P1183-日報入力!Q1183-日報入力!R1183-日報入力!S1183-日報入力!T1183-日報入力!U1183-日報入力!V1183-日報入力!W1183-日報入力!X1183-日報入力!Y1183-日報入力!Z1183)</f>
        <v/>
      </c>
      <c r="H1183" s="291" t="str">
        <f>IF(日報入力!G1183="","",IF(日報入力!M1183&gt;=0,日報入力!M1183*F1183,F1183))</f>
        <v/>
      </c>
      <c r="I1183" s="291" t="str">
        <f>IF(日報入力!G1183="","",日報入力!O1183)</f>
        <v/>
      </c>
      <c r="J1183" s="291" t="str">
        <f>IF(日報入力!G1183="","",日報入力!P1183)</f>
        <v/>
      </c>
      <c r="K1183" s="291" t="str">
        <f>IF(日報入力!G1183="","",日報入力!Q1183)</f>
        <v/>
      </c>
      <c r="L1183" s="291" t="str">
        <f>IF(日報入力!G1183="","",日報入力!R1183)</f>
        <v/>
      </c>
      <c r="M1183" s="291" t="str">
        <f>IF(日報入力!G1183="","",日報入力!S1183)</f>
        <v/>
      </c>
      <c r="N1183" s="291" t="str">
        <f>IF(日報入力!G1183="","",日報入力!T1183)</f>
        <v/>
      </c>
      <c r="O1183" s="291" t="str">
        <f>IF(日報入力!G1183="","",日報入力!U1183)</f>
        <v/>
      </c>
      <c r="P1183" s="291" t="str">
        <f>IF(日報入力!G1183="","",日報入力!V1183)</f>
        <v/>
      </c>
      <c r="Q1183" s="291" t="str">
        <f>IF(日報入力!G1183="","",日報入力!W1183)</f>
        <v/>
      </c>
      <c r="R1183" s="291" t="str">
        <f>IF(日報入力!G1183="","",日報入力!X1183)</f>
        <v/>
      </c>
      <c r="S1183" s="291" t="str">
        <f>IF(日報入力!G1183="","",日報入力!Y1183)</f>
        <v/>
      </c>
      <c r="T1183" s="291" t="str">
        <f>IF(日報入力!G1183="","",日報入力!Z1183)</f>
        <v/>
      </c>
      <c r="U1183" s="291" t="str">
        <f>IF(日報入力!G1183="","",日報入力!AA1183)</f>
        <v/>
      </c>
      <c r="V1183" s="378" t="str">
        <f>IF(日報入力!G1183="","",日報入力!AB1183)</f>
        <v/>
      </c>
      <c r="W1183" s="291" t="str">
        <f>IF(日報入力!G1183="","",日報入力!AC1183)</f>
        <v/>
      </c>
      <c r="X1183" s="291" t="str">
        <f>IF(日報入力!G1183="","",日報入力!AD1183)</f>
        <v/>
      </c>
      <c r="Y1183" s="291" t="str">
        <f>IF(日報入力!G1183="","",日報入力!AE1183)</f>
        <v/>
      </c>
      <c r="Z1183" s="291" t="str">
        <f>IF(日報入力!G1183="","",日報入力!AF1183)</f>
        <v/>
      </c>
      <c r="AA1183" s="291" t="str">
        <f>IF(日報入力!G1183="","",日報入力!AG1183)</f>
        <v/>
      </c>
      <c r="AB1183" s="291" t="str">
        <f>IF(日報入力!G1183="","",日報入力!AH1183)</f>
        <v/>
      </c>
      <c r="AC1183" s="291" t="str">
        <f>IF(日報入力!G1183="","",日報入力!AI1183)</f>
        <v/>
      </c>
      <c r="AD1183" s="291" t="str">
        <f>IF(日報入力!G1183="","",日報入力!AJ1183)</f>
        <v/>
      </c>
      <c r="AE1183" s="292" t="str">
        <f>IF(日報入力!G1183="","",日報入力!E1183)</f>
        <v/>
      </c>
      <c r="AF1183" s="293" t="str">
        <f>IF(日報入力!G1183="","",日報入力!AK1183)</f>
        <v/>
      </c>
      <c r="AG1183" s="293" t="str">
        <f>IF(日報入力!G1183="","",日報入力!AL1183)</f>
        <v/>
      </c>
      <c r="AH1183" s="293" t="str">
        <f>IF(日報入力!G1183="","",日報入力!AM1183)</f>
        <v/>
      </c>
      <c r="AI1183" s="294" t="str">
        <f>IF(日報入力!G1183&gt;0,日報入力!D1183*日報入力!K1183*日報入力!AL1183,"")</f>
        <v/>
      </c>
      <c r="AJ1183" s="294" t="str">
        <f>IF(日報入力!G1183&gt;0,日報入力!E1183*日報入力!AL1183,"")</f>
        <v/>
      </c>
      <c r="AK1183" s="294" t="str">
        <f>IF(日報入力!G1183&gt;0,AI1183-AJ1183,"")</f>
        <v/>
      </c>
      <c r="AL1183" s="292" t="str">
        <f>IF(日報入力!G1183&gt;0,日報入力!E1183*日報入力!AM1183,"")</f>
        <v/>
      </c>
      <c r="AM1183" s="292" t="str">
        <f>IF(日報入力!G1183&gt;0,日報入力!AB1183*日報入力!AM1183,"")</f>
        <v/>
      </c>
      <c r="AN1183" s="68" t="str">
        <f>IF(日報入力!G1183&gt;0,日報入力!C1183,"")</f>
        <v/>
      </c>
      <c r="AO1183" s="68" t="str">
        <f>日報入力!B1183</f>
        <v/>
      </c>
      <c r="AP1183" s="68" t="str">
        <f>IF(日報入力!AQ1183,日報入力!BA1183,"")</f>
        <v/>
      </c>
      <c r="AQ1183" s="68" t="str">
        <f>IF(日報入力!AR1183,日報入力!BB1183,"")</f>
        <v/>
      </c>
      <c r="AR1183" s="68" t="str">
        <f>IF(日報入力!AS1183,"N勤","")</f>
        <v/>
      </c>
      <c r="AS1183" s="295" t="e">
        <f t="shared" si="71"/>
        <v>#VALUE!</v>
      </c>
      <c r="AT1183" s="439" t="str">
        <f>日報入力!AY1183</f>
        <v/>
      </c>
      <c r="AU1183" s="518" t="str">
        <f>IF(日報入力!G1183,G1183*60/E1183,"")</f>
        <v/>
      </c>
      <c r="AV1183" s="528" t="str">
        <f>IF(日報入力!AT1183,日報入力!AT1183,"")</f>
        <v/>
      </c>
      <c r="AW1183" s="529" t="str">
        <f>IF(日報入力!AT1183,AE1183/日報入力!AT1183,"")</f>
        <v/>
      </c>
      <c r="AX1183" s="530" t="e">
        <f>IF(1&lt;日報集計!AT1183,AT1183/(((F1183-I1183-J1183-N1183-O1183)*60)/(E1183)),"")</f>
        <v>#VALUE!</v>
      </c>
      <c r="AY1183" s="664" t="str">
        <f>IF(日報入力!H1183,AT1183/(((F1183-J1183)*60)/E1183),"")</f>
        <v/>
      </c>
      <c r="AZ1183" s="664" t="str">
        <f>IF(日報入力!I1183,AT1183/((G1183*60)/E1183),"")</f>
        <v/>
      </c>
      <c r="BA1183" s="296" t="str">
        <f>IF(日報入力!G1183,G1183/F1183,"")</f>
        <v/>
      </c>
      <c r="BB1183" s="386" t="e">
        <f t="shared" si="72"/>
        <v>#VALUE!</v>
      </c>
      <c r="BC1183" s="386" t="e">
        <f t="shared" si="73"/>
        <v>#VALUE!</v>
      </c>
      <c r="BD1183" s="80">
        <f>日報入力!AU1183</f>
        <v>0</v>
      </c>
      <c r="BE1183" s="534" t="str">
        <f>IF(日報入力!AV1183,日報入力!AV1183,"")</f>
        <v/>
      </c>
      <c r="BF1183" s="534" t="str">
        <f>IF(日報入力!AW1183,日報入力!AW1183,"")</f>
        <v/>
      </c>
      <c r="BG1183" s="398" t="str">
        <f>IF(日報入力!G1183,日報入力!K1183*日報入力!D1183*日報入力!BC1183,"")</f>
        <v/>
      </c>
    </row>
    <row r="1184" spans="1:59" ht="20.25" hidden="1" customHeight="1" x14ac:dyDescent="0.15">
      <c r="A1184" s="302" t="str">
        <f>IF(日報入力!G1184="","",日報入力!G1184)</f>
        <v/>
      </c>
      <c r="B1184" s="291" t="str">
        <f>IF(日報入力!G1184="","",日報入力!H1184)</f>
        <v/>
      </c>
      <c r="C1184" s="291" t="str">
        <f>IF(日報入力!G1184="","",日報入力!I1184)</f>
        <v/>
      </c>
      <c r="D1184" s="291" t="str">
        <f>IF(日報入力!G1184="","",日報入力!J1184)</f>
        <v/>
      </c>
      <c r="E1184" s="291" t="str">
        <f>IF(日報入力!G1184="","",日報入力!K1184)</f>
        <v/>
      </c>
      <c r="F1184" s="291" t="str">
        <f>IF(日報入力!G1184="","",日報入力!L1184)</f>
        <v/>
      </c>
      <c r="G1184" s="291" t="str">
        <f>IF(日報入力!G1184="","",日報入力!L1184-日報入力!O1184-日報入力!P1184-日報入力!Q1184-日報入力!R1184-日報入力!S1184-日報入力!T1184-日報入力!U1184-日報入力!V1184-日報入力!W1184-日報入力!X1184-日報入力!Y1184-日報入力!Z1184)</f>
        <v/>
      </c>
      <c r="H1184" s="291" t="str">
        <f>IF(日報入力!G1184="","",IF(日報入力!M1184&gt;=0,日報入力!M1184*F1184,F1184))</f>
        <v/>
      </c>
      <c r="I1184" s="291" t="str">
        <f>IF(日報入力!G1184="","",日報入力!O1184)</f>
        <v/>
      </c>
      <c r="J1184" s="291" t="str">
        <f>IF(日報入力!G1184="","",日報入力!P1184)</f>
        <v/>
      </c>
      <c r="K1184" s="291" t="str">
        <f>IF(日報入力!G1184="","",日報入力!Q1184)</f>
        <v/>
      </c>
      <c r="L1184" s="291" t="str">
        <f>IF(日報入力!G1184="","",日報入力!R1184)</f>
        <v/>
      </c>
      <c r="M1184" s="291" t="str">
        <f>IF(日報入力!G1184="","",日報入力!S1184)</f>
        <v/>
      </c>
      <c r="N1184" s="291" t="str">
        <f>IF(日報入力!G1184="","",日報入力!T1184)</f>
        <v/>
      </c>
      <c r="O1184" s="291" t="str">
        <f>IF(日報入力!G1184="","",日報入力!U1184)</f>
        <v/>
      </c>
      <c r="P1184" s="291" t="str">
        <f>IF(日報入力!G1184="","",日報入力!V1184)</f>
        <v/>
      </c>
      <c r="Q1184" s="291" t="str">
        <f>IF(日報入力!G1184="","",日報入力!W1184)</f>
        <v/>
      </c>
      <c r="R1184" s="291" t="str">
        <f>IF(日報入力!G1184="","",日報入力!X1184)</f>
        <v/>
      </c>
      <c r="S1184" s="291" t="str">
        <f>IF(日報入力!G1184="","",日報入力!Y1184)</f>
        <v/>
      </c>
      <c r="T1184" s="291" t="str">
        <f>IF(日報入力!G1184="","",日報入力!Z1184)</f>
        <v/>
      </c>
      <c r="U1184" s="291" t="str">
        <f>IF(日報入力!G1184="","",日報入力!AA1184)</f>
        <v/>
      </c>
      <c r="V1184" s="378" t="str">
        <f>IF(日報入力!G1184="","",日報入力!AB1184)</f>
        <v/>
      </c>
      <c r="W1184" s="291" t="str">
        <f>IF(日報入力!G1184="","",日報入力!AC1184)</f>
        <v/>
      </c>
      <c r="X1184" s="291" t="str">
        <f>IF(日報入力!G1184="","",日報入力!AD1184)</f>
        <v/>
      </c>
      <c r="Y1184" s="291" t="str">
        <f>IF(日報入力!G1184="","",日報入力!AE1184)</f>
        <v/>
      </c>
      <c r="Z1184" s="291" t="str">
        <f>IF(日報入力!G1184="","",日報入力!AF1184)</f>
        <v/>
      </c>
      <c r="AA1184" s="291" t="str">
        <f>IF(日報入力!G1184="","",日報入力!AG1184)</f>
        <v/>
      </c>
      <c r="AB1184" s="291" t="str">
        <f>IF(日報入力!G1184="","",日報入力!AH1184)</f>
        <v/>
      </c>
      <c r="AC1184" s="291" t="str">
        <f>IF(日報入力!G1184="","",日報入力!AI1184)</f>
        <v/>
      </c>
      <c r="AD1184" s="291" t="str">
        <f>IF(日報入力!G1184="","",日報入力!AJ1184)</f>
        <v/>
      </c>
      <c r="AE1184" s="292" t="str">
        <f>IF(日報入力!G1184="","",日報入力!E1184)</f>
        <v/>
      </c>
      <c r="AF1184" s="293" t="str">
        <f>IF(日報入力!G1184="","",日報入力!AK1184)</f>
        <v/>
      </c>
      <c r="AG1184" s="293" t="str">
        <f>IF(日報入力!G1184="","",日報入力!AL1184)</f>
        <v/>
      </c>
      <c r="AH1184" s="293" t="str">
        <f>IF(日報入力!G1184="","",日報入力!AM1184)</f>
        <v/>
      </c>
      <c r="AI1184" s="294" t="str">
        <f>IF(日報入力!G1184&gt;0,日報入力!D1184*日報入力!K1184*日報入力!AL1184,"")</f>
        <v/>
      </c>
      <c r="AJ1184" s="294" t="str">
        <f>IF(日報入力!G1184&gt;0,日報入力!E1184*日報入力!AL1184,"")</f>
        <v/>
      </c>
      <c r="AK1184" s="294" t="str">
        <f>IF(日報入力!G1184&gt;0,AI1184-AJ1184,"")</f>
        <v/>
      </c>
      <c r="AL1184" s="292" t="str">
        <f>IF(日報入力!G1184&gt;0,日報入力!E1184*日報入力!AM1184,"")</f>
        <v/>
      </c>
      <c r="AM1184" s="292" t="str">
        <f>IF(日報入力!G1184&gt;0,日報入力!AB1184*日報入力!AM1184,"")</f>
        <v/>
      </c>
      <c r="AN1184" s="68" t="str">
        <f>IF(日報入力!G1184&gt;0,日報入力!C1184,"")</f>
        <v/>
      </c>
      <c r="AO1184" s="68" t="str">
        <f>日報入力!B1184</f>
        <v/>
      </c>
      <c r="AP1184" s="68" t="str">
        <f>IF(日報入力!AQ1184,日報入力!BA1184,"")</f>
        <v/>
      </c>
      <c r="AQ1184" s="68" t="str">
        <f>IF(日報入力!AR1184,日報入力!BB1184,"")</f>
        <v/>
      </c>
      <c r="AR1184" s="68" t="str">
        <f>IF(日報入力!AS1184,"N勤","")</f>
        <v/>
      </c>
      <c r="AS1184" s="295" t="e">
        <f t="shared" si="71"/>
        <v>#VALUE!</v>
      </c>
      <c r="AT1184" s="439" t="str">
        <f>日報入力!AY1184</f>
        <v/>
      </c>
      <c r="AU1184" s="518" t="str">
        <f>IF(日報入力!G1184,G1184*60/E1184,"")</f>
        <v/>
      </c>
      <c r="AV1184" s="528" t="str">
        <f>IF(日報入力!AT1184,日報入力!AT1184,"")</f>
        <v/>
      </c>
      <c r="AW1184" s="529" t="str">
        <f>IF(日報入力!AT1184,AE1184/日報入力!AT1184,"")</f>
        <v/>
      </c>
      <c r="AX1184" s="530" t="e">
        <f>IF(1&lt;日報集計!AT1184,AT1184/(((F1184-I1184-J1184-N1184-O1184)*60)/(E1184)),"")</f>
        <v>#VALUE!</v>
      </c>
      <c r="AY1184" s="664" t="str">
        <f>IF(日報入力!H1184,AT1184/(((F1184-J1184)*60)/E1184),"")</f>
        <v/>
      </c>
      <c r="AZ1184" s="664" t="str">
        <f>IF(日報入力!I1184,AT1184/((G1184*60)/E1184),"")</f>
        <v/>
      </c>
      <c r="BA1184" s="296" t="str">
        <f>IF(日報入力!G1184,G1184/F1184,"")</f>
        <v/>
      </c>
      <c r="BB1184" s="386" t="e">
        <f t="shared" si="72"/>
        <v>#VALUE!</v>
      </c>
      <c r="BC1184" s="386" t="e">
        <f t="shared" si="73"/>
        <v>#VALUE!</v>
      </c>
      <c r="BD1184" s="80">
        <f>日報入力!AU1184</f>
        <v>0</v>
      </c>
      <c r="BE1184" s="534" t="str">
        <f>IF(日報入力!AV1184,日報入力!AV1184,"")</f>
        <v/>
      </c>
      <c r="BF1184" s="534" t="str">
        <f>IF(日報入力!AW1184,日報入力!AW1184,"")</f>
        <v/>
      </c>
      <c r="BG1184" s="398" t="str">
        <f>IF(日報入力!G1184,日報入力!K1184*日報入力!D1184*日報入力!BC1184,"")</f>
        <v/>
      </c>
    </row>
    <row r="1185" spans="1:59" ht="20.25" hidden="1" customHeight="1" x14ac:dyDescent="0.15">
      <c r="A1185" s="302" t="str">
        <f>IF(日報入力!G1185="","",日報入力!G1185)</f>
        <v/>
      </c>
      <c r="B1185" s="291" t="str">
        <f>IF(日報入力!G1185="","",日報入力!H1185)</f>
        <v/>
      </c>
      <c r="C1185" s="291" t="str">
        <f>IF(日報入力!G1185="","",日報入力!I1185)</f>
        <v/>
      </c>
      <c r="D1185" s="291" t="str">
        <f>IF(日報入力!G1185="","",日報入力!J1185)</f>
        <v/>
      </c>
      <c r="E1185" s="291" t="str">
        <f>IF(日報入力!G1185="","",日報入力!K1185)</f>
        <v/>
      </c>
      <c r="F1185" s="291" t="str">
        <f>IF(日報入力!G1185="","",日報入力!L1185)</f>
        <v/>
      </c>
      <c r="G1185" s="291" t="str">
        <f>IF(日報入力!G1185="","",日報入力!L1185-日報入力!O1185-日報入力!P1185-日報入力!Q1185-日報入力!R1185-日報入力!S1185-日報入力!T1185-日報入力!U1185-日報入力!V1185-日報入力!W1185-日報入力!X1185-日報入力!Y1185-日報入力!Z1185)</f>
        <v/>
      </c>
      <c r="H1185" s="291" t="str">
        <f>IF(日報入力!G1185="","",IF(日報入力!M1185&gt;=0,日報入力!M1185*F1185,F1185))</f>
        <v/>
      </c>
      <c r="I1185" s="291" t="str">
        <f>IF(日報入力!G1185="","",日報入力!O1185)</f>
        <v/>
      </c>
      <c r="J1185" s="291" t="str">
        <f>IF(日報入力!G1185="","",日報入力!P1185)</f>
        <v/>
      </c>
      <c r="K1185" s="291" t="str">
        <f>IF(日報入力!G1185="","",日報入力!Q1185)</f>
        <v/>
      </c>
      <c r="L1185" s="291" t="str">
        <f>IF(日報入力!G1185="","",日報入力!R1185)</f>
        <v/>
      </c>
      <c r="M1185" s="291" t="str">
        <f>IF(日報入力!G1185="","",日報入力!S1185)</f>
        <v/>
      </c>
      <c r="N1185" s="291" t="str">
        <f>IF(日報入力!G1185="","",日報入力!T1185)</f>
        <v/>
      </c>
      <c r="O1185" s="291" t="str">
        <f>IF(日報入力!G1185="","",日報入力!U1185)</f>
        <v/>
      </c>
      <c r="P1185" s="291" t="str">
        <f>IF(日報入力!G1185="","",日報入力!V1185)</f>
        <v/>
      </c>
      <c r="Q1185" s="291" t="str">
        <f>IF(日報入力!G1185="","",日報入力!W1185)</f>
        <v/>
      </c>
      <c r="R1185" s="291" t="str">
        <f>IF(日報入力!G1185="","",日報入力!X1185)</f>
        <v/>
      </c>
      <c r="S1185" s="291" t="str">
        <f>IF(日報入力!G1185="","",日報入力!Y1185)</f>
        <v/>
      </c>
      <c r="T1185" s="291" t="str">
        <f>IF(日報入力!G1185="","",日報入力!Z1185)</f>
        <v/>
      </c>
      <c r="U1185" s="291" t="str">
        <f>IF(日報入力!G1185="","",日報入力!AA1185)</f>
        <v/>
      </c>
      <c r="V1185" s="378" t="str">
        <f>IF(日報入力!G1185="","",日報入力!AB1185)</f>
        <v/>
      </c>
      <c r="W1185" s="291" t="str">
        <f>IF(日報入力!G1185="","",日報入力!AC1185)</f>
        <v/>
      </c>
      <c r="X1185" s="291" t="str">
        <f>IF(日報入力!G1185="","",日報入力!AD1185)</f>
        <v/>
      </c>
      <c r="Y1185" s="291" t="str">
        <f>IF(日報入力!G1185="","",日報入力!AE1185)</f>
        <v/>
      </c>
      <c r="Z1185" s="291" t="str">
        <f>IF(日報入力!G1185="","",日報入力!AF1185)</f>
        <v/>
      </c>
      <c r="AA1185" s="291" t="str">
        <f>IF(日報入力!G1185="","",日報入力!AG1185)</f>
        <v/>
      </c>
      <c r="AB1185" s="291" t="str">
        <f>IF(日報入力!G1185="","",日報入力!AH1185)</f>
        <v/>
      </c>
      <c r="AC1185" s="291" t="str">
        <f>IF(日報入力!G1185="","",日報入力!AI1185)</f>
        <v/>
      </c>
      <c r="AD1185" s="291" t="str">
        <f>IF(日報入力!G1185="","",日報入力!AJ1185)</f>
        <v/>
      </c>
      <c r="AE1185" s="292" t="str">
        <f>IF(日報入力!G1185="","",日報入力!E1185)</f>
        <v/>
      </c>
      <c r="AF1185" s="293" t="str">
        <f>IF(日報入力!G1185="","",日報入力!AK1185)</f>
        <v/>
      </c>
      <c r="AG1185" s="293" t="str">
        <f>IF(日報入力!G1185="","",日報入力!AL1185)</f>
        <v/>
      </c>
      <c r="AH1185" s="293" t="str">
        <f>IF(日報入力!G1185="","",日報入力!AM1185)</f>
        <v/>
      </c>
      <c r="AI1185" s="294" t="str">
        <f>IF(日報入力!G1185&gt;0,日報入力!D1185*日報入力!K1185*日報入力!AL1185,"")</f>
        <v/>
      </c>
      <c r="AJ1185" s="294" t="str">
        <f>IF(日報入力!G1185&gt;0,日報入力!E1185*日報入力!AL1185,"")</f>
        <v/>
      </c>
      <c r="AK1185" s="294" t="str">
        <f>IF(日報入力!G1185&gt;0,AI1185-AJ1185,"")</f>
        <v/>
      </c>
      <c r="AL1185" s="292" t="str">
        <f>IF(日報入力!G1185&gt;0,日報入力!E1185*日報入力!AM1185,"")</f>
        <v/>
      </c>
      <c r="AM1185" s="292" t="str">
        <f>IF(日報入力!G1185&gt;0,日報入力!AB1185*日報入力!AM1185,"")</f>
        <v/>
      </c>
      <c r="AN1185" s="68" t="str">
        <f>IF(日報入力!G1185&gt;0,日報入力!C1185,"")</f>
        <v/>
      </c>
      <c r="AO1185" s="68" t="str">
        <f>日報入力!B1185</f>
        <v/>
      </c>
      <c r="AP1185" s="68" t="str">
        <f>IF(日報入力!AQ1185,日報入力!BA1185,"")</f>
        <v/>
      </c>
      <c r="AQ1185" s="68" t="str">
        <f>IF(日報入力!AR1185,日報入力!BB1185,"")</f>
        <v/>
      </c>
      <c r="AR1185" s="68" t="str">
        <f>IF(日報入力!AS1185,"N勤","")</f>
        <v/>
      </c>
      <c r="AS1185" s="295" t="e">
        <f t="shared" si="71"/>
        <v>#VALUE!</v>
      </c>
      <c r="AT1185" s="439" t="str">
        <f>日報入力!AY1185</f>
        <v/>
      </c>
      <c r="AU1185" s="518" t="str">
        <f>IF(日報入力!G1185,G1185*60/E1185,"")</f>
        <v/>
      </c>
      <c r="AV1185" s="528" t="str">
        <f>IF(日報入力!AT1185,日報入力!AT1185,"")</f>
        <v/>
      </c>
      <c r="AW1185" s="529" t="str">
        <f>IF(日報入力!AT1185,AE1185/日報入力!AT1185,"")</f>
        <v/>
      </c>
      <c r="AX1185" s="530" t="e">
        <f>IF(1&lt;日報集計!AT1185,AT1185/(((F1185-I1185-J1185-N1185-O1185)*60)/(E1185)),"")</f>
        <v>#VALUE!</v>
      </c>
      <c r="AY1185" s="664" t="str">
        <f>IF(日報入力!H1185,AT1185/(((F1185-J1185)*60)/E1185),"")</f>
        <v/>
      </c>
      <c r="AZ1185" s="664" t="str">
        <f>IF(日報入力!I1185,AT1185/((G1185*60)/E1185),"")</f>
        <v/>
      </c>
      <c r="BA1185" s="296" t="str">
        <f>IF(日報入力!G1185,G1185/F1185,"")</f>
        <v/>
      </c>
      <c r="BB1185" s="386" t="e">
        <f t="shared" si="72"/>
        <v>#VALUE!</v>
      </c>
      <c r="BC1185" s="386" t="e">
        <f t="shared" si="73"/>
        <v>#VALUE!</v>
      </c>
      <c r="BD1185" s="80">
        <f>日報入力!AU1185</f>
        <v>0</v>
      </c>
      <c r="BE1185" s="534" t="str">
        <f>IF(日報入力!AV1185,日報入力!AV1185,"")</f>
        <v/>
      </c>
      <c r="BF1185" s="534" t="str">
        <f>IF(日報入力!AW1185,日報入力!AW1185,"")</f>
        <v/>
      </c>
      <c r="BG1185" s="398" t="str">
        <f>IF(日報入力!G1185,日報入力!K1185*日報入力!D1185*日報入力!BC1185,"")</f>
        <v/>
      </c>
    </row>
    <row r="1186" spans="1:59" ht="20.25" hidden="1" customHeight="1" x14ac:dyDescent="0.15">
      <c r="A1186" s="302" t="str">
        <f>IF(日報入力!G1186="","",日報入力!G1186)</f>
        <v/>
      </c>
      <c r="B1186" s="291" t="str">
        <f>IF(日報入力!G1186="","",日報入力!H1186)</f>
        <v/>
      </c>
      <c r="C1186" s="291" t="str">
        <f>IF(日報入力!G1186="","",日報入力!I1186)</f>
        <v/>
      </c>
      <c r="D1186" s="291" t="str">
        <f>IF(日報入力!G1186="","",日報入力!J1186)</f>
        <v/>
      </c>
      <c r="E1186" s="291" t="str">
        <f>IF(日報入力!G1186="","",日報入力!K1186)</f>
        <v/>
      </c>
      <c r="F1186" s="291" t="str">
        <f>IF(日報入力!G1186="","",日報入力!L1186)</f>
        <v/>
      </c>
      <c r="G1186" s="291" t="str">
        <f>IF(日報入力!G1186="","",日報入力!L1186-日報入力!O1186-日報入力!P1186-日報入力!Q1186-日報入力!R1186-日報入力!S1186-日報入力!T1186-日報入力!U1186-日報入力!V1186-日報入力!W1186-日報入力!X1186-日報入力!Y1186-日報入力!Z1186)</f>
        <v/>
      </c>
      <c r="H1186" s="291" t="str">
        <f>IF(日報入力!G1186="","",IF(日報入力!M1186&gt;=0,日報入力!M1186*F1186,F1186))</f>
        <v/>
      </c>
      <c r="I1186" s="291" t="str">
        <f>IF(日報入力!G1186="","",日報入力!O1186)</f>
        <v/>
      </c>
      <c r="J1186" s="291" t="str">
        <f>IF(日報入力!G1186="","",日報入力!P1186)</f>
        <v/>
      </c>
      <c r="K1186" s="291" t="str">
        <f>IF(日報入力!G1186="","",日報入力!Q1186)</f>
        <v/>
      </c>
      <c r="L1186" s="291" t="str">
        <f>IF(日報入力!G1186="","",日報入力!R1186)</f>
        <v/>
      </c>
      <c r="M1186" s="291" t="str">
        <f>IF(日報入力!G1186="","",日報入力!S1186)</f>
        <v/>
      </c>
      <c r="N1186" s="291" t="str">
        <f>IF(日報入力!G1186="","",日報入力!T1186)</f>
        <v/>
      </c>
      <c r="O1186" s="291" t="str">
        <f>IF(日報入力!G1186="","",日報入力!U1186)</f>
        <v/>
      </c>
      <c r="P1186" s="291" t="str">
        <f>IF(日報入力!G1186="","",日報入力!V1186)</f>
        <v/>
      </c>
      <c r="Q1186" s="291" t="str">
        <f>IF(日報入力!G1186="","",日報入力!W1186)</f>
        <v/>
      </c>
      <c r="R1186" s="291" t="str">
        <f>IF(日報入力!G1186="","",日報入力!X1186)</f>
        <v/>
      </c>
      <c r="S1186" s="291" t="str">
        <f>IF(日報入力!G1186="","",日報入力!Y1186)</f>
        <v/>
      </c>
      <c r="T1186" s="291" t="str">
        <f>IF(日報入力!G1186="","",日報入力!Z1186)</f>
        <v/>
      </c>
      <c r="U1186" s="291" t="str">
        <f>IF(日報入力!G1186="","",日報入力!AA1186)</f>
        <v/>
      </c>
      <c r="V1186" s="378" t="str">
        <f>IF(日報入力!G1186="","",日報入力!AB1186)</f>
        <v/>
      </c>
      <c r="W1186" s="291" t="str">
        <f>IF(日報入力!G1186="","",日報入力!AC1186)</f>
        <v/>
      </c>
      <c r="X1186" s="291" t="str">
        <f>IF(日報入力!G1186="","",日報入力!AD1186)</f>
        <v/>
      </c>
      <c r="Y1186" s="291" t="str">
        <f>IF(日報入力!G1186="","",日報入力!AE1186)</f>
        <v/>
      </c>
      <c r="Z1186" s="291" t="str">
        <f>IF(日報入力!G1186="","",日報入力!AF1186)</f>
        <v/>
      </c>
      <c r="AA1186" s="291" t="str">
        <f>IF(日報入力!G1186="","",日報入力!AG1186)</f>
        <v/>
      </c>
      <c r="AB1186" s="291" t="str">
        <f>IF(日報入力!G1186="","",日報入力!AH1186)</f>
        <v/>
      </c>
      <c r="AC1186" s="291" t="str">
        <f>IF(日報入力!G1186="","",日報入力!AI1186)</f>
        <v/>
      </c>
      <c r="AD1186" s="291" t="str">
        <f>IF(日報入力!G1186="","",日報入力!AJ1186)</f>
        <v/>
      </c>
      <c r="AE1186" s="292" t="str">
        <f>IF(日報入力!G1186="","",日報入力!E1186)</f>
        <v/>
      </c>
      <c r="AF1186" s="293" t="str">
        <f>IF(日報入力!G1186="","",日報入力!AK1186)</f>
        <v/>
      </c>
      <c r="AG1186" s="293" t="str">
        <f>IF(日報入力!G1186="","",日報入力!AL1186)</f>
        <v/>
      </c>
      <c r="AH1186" s="293" t="str">
        <f>IF(日報入力!G1186="","",日報入力!AM1186)</f>
        <v/>
      </c>
      <c r="AI1186" s="294" t="str">
        <f>IF(日報入力!G1186&gt;0,日報入力!D1186*日報入力!K1186*日報入力!AL1186,"")</f>
        <v/>
      </c>
      <c r="AJ1186" s="294" t="str">
        <f>IF(日報入力!G1186&gt;0,日報入力!E1186*日報入力!AL1186,"")</f>
        <v/>
      </c>
      <c r="AK1186" s="294" t="str">
        <f>IF(日報入力!G1186&gt;0,AI1186-AJ1186,"")</f>
        <v/>
      </c>
      <c r="AL1186" s="292" t="str">
        <f>IF(日報入力!G1186&gt;0,日報入力!E1186*日報入力!AM1186,"")</f>
        <v/>
      </c>
      <c r="AM1186" s="292" t="str">
        <f>IF(日報入力!G1186&gt;0,日報入力!AB1186*日報入力!AM1186,"")</f>
        <v/>
      </c>
      <c r="AN1186" s="68" t="str">
        <f>IF(日報入力!G1186&gt;0,日報入力!C1186,"")</f>
        <v/>
      </c>
      <c r="AO1186" s="68" t="str">
        <f>日報入力!B1186</f>
        <v/>
      </c>
      <c r="AP1186" s="68" t="str">
        <f>IF(日報入力!AQ1186,日報入力!BA1186,"")</f>
        <v/>
      </c>
      <c r="AQ1186" s="68" t="str">
        <f>IF(日報入力!AR1186,日報入力!BB1186,"")</f>
        <v/>
      </c>
      <c r="AR1186" s="68" t="str">
        <f>IF(日報入力!AS1186,"N勤","")</f>
        <v/>
      </c>
      <c r="AS1186" s="295" t="e">
        <f t="shared" si="71"/>
        <v>#VALUE!</v>
      </c>
      <c r="AT1186" s="439" t="str">
        <f>日報入力!AY1186</f>
        <v/>
      </c>
      <c r="AU1186" s="518" t="str">
        <f>IF(日報入力!G1186,G1186*60/E1186,"")</f>
        <v/>
      </c>
      <c r="AV1186" s="528" t="str">
        <f>IF(日報入力!AT1186,日報入力!AT1186,"")</f>
        <v/>
      </c>
      <c r="AW1186" s="529" t="str">
        <f>IF(日報入力!AT1186,AE1186/日報入力!AT1186,"")</f>
        <v/>
      </c>
      <c r="AX1186" s="530" t="e">
        <f>IF(1&lt;日報集計!AT1186,AT1186/(((F1186-I1186-J1186-N1186-O1186)*60)/(E1186)),"")</f>
        <v>#VALUE!</v>
      </c>
      <c r="AY1186" s="664" t="str">
        <f>IF(日報入力!H1186,AT1186/(((F1186-J1186)*60)/E1186),"")</f>
        <v/>
      </c>
      <c r="AZ1186" s="664" t="str">
        <f>IF(日報入力!I1186,AT1186/((G1186*60)/E1186),"")</f>
        <v/>
      </c>
      <c r="BA1186" s="296" t="str">
        <f>IF(日報入力!G1186,G1186/F1186,"")</f>
        <v/>
      </c>
      <c r="BB1186" s="386" t="e">
        <f t="shared" si="72"/>
        <v>#VALUE!</v>
      </c>
      <c r="BC1186" s="386" t="e">
        <f t="shared" si="73"/>
        <v>#VALUE!</v>
      </c>
      <c r="BD1186" s="80">
        <f>日報入力!AU1186</f>
        <v>0</v>
      </c>
      <c r="BE1186" s="534" t="str">
        <f>IF(日報入力!AV1186,日報入力!AV1186,"")</f>
        <v/>
      </c>
      <c r="BF1186" s="534" t="str">
        <f>IF(日報入力!AW1186,日報入力!AW1186,"")</f>
        <v/>
      </c>
      <c r="BG1186" s="398" t="str">
        <f>IF(日報入力!G1186,日報入力!K1186*日報入力!D1186*日報入力!BC1186,"")</f>
        <v/>
      </c>
    </row>
    <row r="1187" spans="1:59" ht="20.25" hidden="1" customHeight="1" x14ac:dyDescent="0.15">
      <c r="A1187" s="302" t="str">
        <f>IF(日報入力!G1187="","",日報入力!G1187)</f>
        <v/>
      </c>
      <c r="B1187" s="291" t="str">
        <f>IF(日報入力!G1187="","",日報入力!H1187)</f>
        <v/>
      </c>
      <c r="C1187" s="291" t="str">
        <f>IF(日報入力!G1187="","",日報入力!I1187)</f>
        <v/>
      </c>
      <c r="D1187" s="291" t="str">
        <f>IF(日報入力!G1187="","",日報入力!J1187)</f>
        <v/>
      </c>
      <c r="E1187" s="291" t="str">
        <f>IF(日報入力!G1187="","",日報入力!K1187)</f>
        <v/>
      </c>
      <c r="F1187" s="291" t="str">
        <f>IF(日報入力!G1187="","",日報入力!L1187)</f>
        <v/>
      </c>
      <c r="G1187" s="291" t="str">
        <f>IF(日報入力!G1187="","",日報入力!L1187-日報入力!O1187-日報入力!P1187-日報入力!Q1187-日報入力!R1187-日報入力!S1187-日報入力!T1187-日報入力!U1187-日報入力!V1187-日報入力!W1187-日報入力!X1187-日報入力!Y1187-日報入力!Z1187)</f>
        <v/>
      </c>
      <c r="H1187" s="291" t="str">
        <f>IF(日報入力!G1187="","",IF(日報入力!M1187&gt;=0,日報入力!M1187*F1187,F1187))</f>
        <v/>
      </c>
      <c r="I1187" s="291" t="str">
        <f>IF(日報入力!G1187="","",日報入力!O1187)</f>
        <v/>
      </c>
      <c r="J1187" s="291" t="str">
        <f>IF(日報入力!G1187="","",日報入力!P1187)</f>
        <v/>
      </c>
      <c r="K1187" s="291" t="str">
        <f>IF(日報入力!G1187="","",日報入力!Q1187)</f>
        <v/>
      </c>
      <c r="L1187" s="291" t="str">
        <f>IF(日報入力!G1187="","",日報入力!R1187)</f>
        <v/>
      </c>
      <c r="M1187" s="291" t="str">
        <f>IF(日報入力!G1187="","",日報入力!S1187)</f>
        <v/>
      </c>
      <c r="N1187" s="291" t="str">
        <f>IF(日報入力!G1187="","",日報入力!T1187)</f>
        <v/>
      </c>
      <c r="O1187" s="291" t="str">
        <f>IF(日報入力!G1187="","",日報入力!U1187)</f>
        <v/>
      </c>
      <c r="P1187" s="291" t="str">
        <f>IF(日報入力!G1187="","",日報入力!V1187)</f>
        <v/>
      </c>
      <c r="Q1187" s="291" t="str">
        <f>IF(日報入力!G1187="","",日報入力!W1187)</f>
        <v/>
      </c>
      <c r="R1187" s="291" t="str">
        <f>IF(日報入力!G1187="","",日報入力!X1187)</f>
        <v/>
      </c>
      <c r="S1187" s="291" t="str">
        <f>IF(日報入力!G1187="","",日報入力!Y1187)</f>
        <v/>
      </c>
      <c r="T1187" s="291" t="str">
        <f>IF(日報入力!G1187="","",日報入力!Z1187)</f>
        <v/>
      </c>
      <c r="U1187" s="291" t="str">
        <f>IF(日報入力!G1187="","",日報入力!AA1187)</f>
        <v/>
      </c>
      <c r="V1187" s="378" t="str">
        <f>IF(日報入力!G1187="","",日報入力!AB1187)</f>
        <v/>
      </c>
      <c r="W1187" s="291" t="str">
        <f>IF(日報入力!G1187="","",日報入力!AC1187)</f>
        <v/>
      </c>
      <c r="X1187" s="291" t="str">
        <f>IF(日報入力!G1187="","",日報入力!AD1187)</f>
        <v/>
      </c>
      <c r="Y1187" s="291" t="str">
        <f>IF(日報入力!G1187="","",日報入力!AE1187)</f>
        <v/>
      </c>
      <c r="Z1187" s="291" t="str">
        <f>IF(日報入力!G1187="","",日報入力!AF1187)</f>
        <v/>
      </c>
      <c r="AA1187" s="291" t="str">
        <f>IF(日報入力!G1187="","",日報入力!AG1187)</f>
        <v/>
      </c>
      <c r="AB1187" s="291" t="str">
        <f>IF(日報入力!G1187="","",日報入力!AH1187)</f>
        <v/>
      </c>
      <c r="AC1187" s="291" t="str">
        <f>IF(日報入力!G1187="","",日報入力!AI1187)</f>
        <v/>
      </c>
      <c r="AD1187" s="291" t="str">
        <f>IF(日報入力!G1187="","",日報入力!AJ1187)</f>
        <v/>
      </c>
      <c r="AE1187" s="292" t="str">
        <f>IF(日報入力!G1187="","",日報入力!E1187)</f>
        <v/>
      </c>
      <c r="AF1187" s="293" t="str">
        <f>IF(日報入力!G1187="","",日報入力!AK1187)</f>
        <v/>
      </c>
      <c r="AG1187" s="293" t="str">
        <f>IF(日報入力!G1187="","",日報入力!AL1187)</f>
        <v/>
      </c>
      <c r="AH1187" s="293" t="str">
        <f>IF(日報入力!G1187="","",日報入力!AM1187)</f>
        <v/>
      </c>
      <c r="AI1187" s="294" t="str">
        <f>IF(日報入力!G1187&gt;0,日報入力!D1187*日報入力!K1187*日報入力!AL1187,"")</f>
        <v/>
      </c>
      <c r="AJ1187" s="294" t="str">
        <f>IF(日報入力!G1187&gt;0,日報入力!E1187*日報入力!AL1187,"")</f>
        <v/>
      </c>
      <c r="AK1187" s="294" t="str">
        <f>IF(日報入力!G1187&gt;0,AI1187-AJ1187,"")</f>
        <v/>
      </c>
      <c r="AL1187" s="292" t="str">
        <f>IF(日報入力!G1187&gt;0,日報入力!E1187*日報入力!AM1187,"")</f>
        <v/>
      </c>
      <c r="AM1187" s="292" t="str">
        <f>IF(日報入力!G1187&gt;0,日報入力!AB1187*日報入力!AM1187,"")</f>
        <v/>
      </c>
      <c r="AN1187" s="68" t="str">
        <f>IF(日報入力!G1187&gt;0,日報入力!C1187,"")</f>
        <v/>
      </c>
      <c r="AO1187" s="68" t="str">
        <f>日報入力!B1187</f>
        <v/>
      </c>
      <c r="AP1187" s="68" t="str">
        <f>IF(日報入力!AQ1187,日報入力!BA1187,"")</f>
        <v/>
      </c>
      <c r="AQ1187" s="68" t="str">
        <f>IF(日報入力!AR1187,日報入力!BB1187,"")</f>
        <v/>
      </c>
      <c r="AR1187" s="68" t="str">
        <f>IF(日報入力!AS1187,"N勤","")</f>
        <v/>
      </c>
      <c r="AS1187" s="295" t="e">
        <f t="shared" si="71"/>
        <v>#VALUE!</v>
      </c>
      <c r="AT1187" s="439" t="str">
        <f>日報入力!AY1187</f>
        <v/>
      </c>
      <c r="AU1187" s="518" t="str">
        <f>IF(日報入力!G1187,G1187*60/E1187,"")</f>
        <v/>
      </c>
      <c r="AV1187" s="528" t="str">
        <f>IF(日報入力!AT1187,日報入力!AT1187,"")</f>
        <v/>
      </c>
      <c r="AW1187" s="529" t="str">
        <f>IF(日報入力!AT1187,AE1187/日報入力!AT1187,"")</f>
        <v/>
      </c>
      <c r="AX1187" s="530" t="e">
        <f>IF(1&lt;日報集計!AT1187,AT1187/(((F1187-I1187-J1187-N1187-O1187)*60)/(E1187)),"")</f>
        <v>#VALUE!</v>
      </c>
      <c r="AY1187" s="664" t="str">
        <f>IF(日報入力!H1187,AT1187/(((F1187-J1187)*60)/E1187),"")</f>
        <v/>
      </c>
      <c r="AZ1187" s="664" t="str">
        <f>IF(日報入力!I1187,AT1187/((G1187*60)/E1187),"")</f>
        <v/>
      </c>
      <c r="BA1187" s="296" t="str">
        <f>IF(日報入力!G1187,G1187/F1187,"")</f>
        <v/>
      </c>
      <c r="BB1187" s="386" t="e">
        <f t="shared" si="72"/>
        <v>#VALUE!</v>
      </c>
      <c r="BC1187" s="386" t="e">
        <f t="shared" si="73"/>
        <v>#VALUE!</v>
      </c>
      <c r="BD1187" s="80">
        <f>日報入力!AU1187</f>
        <v>0</v>
      </c>
      <c r="BE1187" s="534" t="str">
        <f>IF(日報入力!AV1187,日報入力!AV1187,"")</f>
        <v/>
      </c>
      <c r="BF1187" s="534" t="str">
        <f>IF(日報入力!AW1187,日報入力!AW1187,"")</f>
        <v/>
      </c>
      <c r="BG1187" s="398" t="str">
        <f>IF(日報入力!G1187,日報入力!K1187*日報入力!D1187*日報入力!BC1187,"")</f>
        <v/>
      </c>
    </row>
    <row r="1188" spans="1:59" ht="20.25" hidden="1" customHeight="1" x14ac:dyDescent="0.15">
      <c r="A1188" s="302" t="str">
        <f>IF(日報入力!G1188="","",日報入力!G1188)</f>
        <v/>
      </c>
      <c r="B1188" s="291" t="str">
        <f>IF(日報入力!G1188="","",日報入力!H1188)</f>
        <v/>
      </c>
      <c r="C1188" s="291" t="str">
        <f>IF(日報入力!G1188="","",日報入力!I1188)</f>
        <v/>
      </c>
      <c r="D1188" s="291" t="str">
        <f>IF(日報入力!G1188="","",日報入力!J1188)</f>
        <v/>
      </c>
      <c r="E1188" s="291" t="str">
        <f>IF(日報入力!G1188="","",日報入力!K1188)</f>
        <v/>
      </c>
      <c r="F1188" s="291" t="str">
        <f>IF(日報入力!G1188="","",日報入力!L1188)</f>
        <v/>
      </c>
      <c r="G1188" s="291" t="str">
        <f>IF(日報入力!G1188="","",日報入力!L1188-日報入力!O1188-日報入力!P1188-日報入力!Q1188-日報入力!R1188-日報入力!S1188-日報入力!T1188-日報入力!U1188-日報入力!V1188-日報入力!W1188-日報入力!X1188-日報入力!Y1188-日報入力!Z1188)</f>
        <v/>
      </c>
      <c r="H1188" s="291" t="str">
        <f>IF(日報入力!G1188="","",IF(日報入力!M1188&gt;=0,日報入力!M1188*F1188,F1188))</f>
        <v/>
      </c>
      <c r="I1188" s="291" t="str">
        <f>IF(日報入力!G1188="","",日報入力!O1188)</f>
        <v/>
      </c>
      <c r="J1188" s="291" t="str">
        <f>IF(日報入力!G1188="","",日報入力!P1188)</f>
        <v/>
      </c>
      <c r="K1188" s="291" t="str">
        <f>IF(日報入力!G1188="","",日報入力!Q1188)</f>
        <v/>
      </c>
      <c r="L1188" s="291" t="str">
        <f>IF(日報入力!G1188="","",日報入力!R1188)</f>
        <v/>
      </c>
      <c r="M1188" s="291" t="str">
        <f>IF(日報入力!G1188="","",日報入力!S1188)</f>
        <v/>
      </c>
      <c r="N1188" s="291" t="str">
        <f>IF(日報入力!G1188="","",日報入力!T1188)</f>
        <v/>
      </c>
      <c r="O1188" s="291" t="str">
        <f>IF(日報入力!G1188="","",日報入力!U1188)</f>
        <v/>
      </c>
      <c r="P1188" s="291" t="str">
        <f>IF(日報入力!G1188="","",日報入力!V1188)</f>
        <v/>
      </c>
      <c r="Q1188" s="291" t="str">
        <f>IF(日報入力!G1188="","",日報入力!W1188)</f>
        <v/>
      </c>
      <c r="R1188" s="291" t="str">
        <f>IF(日報入力!G1188="","",日報入力!X1188)</f>
        <v/>
      </c>
      <c r="S1188" s="291" t="str">
        <f>IF(日報入力!G1188="","",日報入力!Y1188)</f>
        <v/>
      </c>
      <c r="T1188" s="291" t="str">
        <f>IF(日報入力!G1188="","",日報入力!Z1188)</f>
        <v/>
      </c>
      <c r="U1188" s="291" t="str">
        <f>IF(日報入力!G1188="","",日報入力!AA1188)</f>
        <v/>
      </c>
      <c r="V1188" s="378" t="str">
        <f>IF(日報入力!G1188="","",日報入力!AB1188)</f>
        <v/>
      </c>
      <c r="W1188" s="291" t="str">
        <f>IF(日報入力!G1188="","",日報入力!AC1188)</f>
        <v/>
      </c>
      <c r="X1188" s="291" t="str">
        <f>IF(日報入力!G1188="","",日報入力!AD1188)</f>
        <v/>
      </c>
      <c r="Y1188" s="291" t="str">
        <f>IF(日報入力!G1188="","",日報入力!AE1188)</f>
        <v/>
      </c>
      <c r="Z1188" s="291" t="str">
        <f>IF(日報入力!G1188="","",日報入力!AF1188)</f>
        <v/>
      </c>
      <c r="AA1188" s="291" t="str">
        <f>IF(日報入力!G1188="","",日報入力!AG1188)</f>
        <v/>
      </c>
      <c r="AB1188" s="291" t="str">
        <f>IF(日報入力!G1188="","",日報入力!AH1188)</f>
        <v/>
      </c>
      <c r="AC1188" s="291" t="str">
        <f>IF(日報入力!G1188="","",日報入力!AI1188)</f>
        <v/>
      </c>
      <c r="AD1188" s="291" t="str">
        <f>IF(日報入力!G1188="","",日報入力!AJ1188)</f>
        <v/>
      </c>
      <c r="AE1188" s="292" t="str">
        <f>IF(日報入力!G1188="","",日報入力!E1188)</f>
        <v/>
      </c>
      <c r="AF1188" s="293" t="str">
        <f>IF(日報入力!G1188="","",日報入力!AK1188)</f>
        <v/>
      </c>
      <c r="AG1188" s="293" t="str">
        <f>IF(日報入力!G1188="","",日報入力!AL1188)</f>
        <v/>
      </c>
      <c r="AH1188" s="293" t="str">
        <f>IF(日報入力!G1188="","",日報入力!AM1188)</f>
        <v/>
      </c>
      <c r="AI1188" s="294" t="str">
        <f>IF(日報入力!G1188&gt;0,日報入力!D1188*日報入力!K1188*日報入力!AL1188,"")</f>
        <v/>
      </c>
      <c r="AJ1188" s="294" t="str">
        <f>IF(日報入力!G1188&gt;0,日報入力!E1188*日報入力!AL1188,"")</f>
        <v/>
      </c>
      <c r="AK1188" s="294" t="str">
        <f>IF(日報入力!G1188&gt;0,AI1188-AJ1188,"")</f>
        <v/>
      </c>
      <c r="AL1188" s="292" t="str">
        <f>IF(日報入力!G1188&gt;0,日報入力!E1188*日報入力!AM1188,"")</f>
        <v/>
      </c>
      <c r="AM1188" s="292" t="str">
        <f>IF(日報入力!G1188&gt;0,日報入力!AB1188*日報入力!AM1188,"")</f>
        <v/>
      </c>
      <c r="AN1188" s="68" t="str">
        <f>IF(日報入力!G1188&gt;0,日報入力!C1188,"")</f>
        <v/>
      </c>
      <c r="AO1188" s="68" t="str">
        <f>日報入力!B1188</f>
        <v/>
      </c>
      <c r="AP1188" s="68" t="str">
        <f>IF(日報入力!AQ1188,日報入力!BA1188,"")</f>
        <v/>
      </c>
      <c r="AQ1188" s="68" t="str">
        <f>IF(日報入力!AR1188,日報入力!BB1188,"")</f>
        <v/>
      </c>
      <c r="AR1188" s="68" t="str">
        <f>IF(日報入力!AS1188,"N勤","")</f>
        <v/>
      </c>
      <c r="AS1188" s="295" t="e">
        <f t="shared" si="71"/>
        <v>#VALUE!</v>
      </c>
      <c r="AT1188" s="439" t="str">
        <f>日報入力!AY1188</f>
        <v/>
      </c>
      <c r="AU1188" s="518" t="str">
        <f>IF(日報入力!G1188,G1188*60/E1188,"")</f>
        <v/>
      </c>
      <c r="AV1188" s="528" t="str">
        <f>IF(日報入力!AT1188,日報入力!AT1188,"")</f>
        <v/>
      </c>
      <c r="AW1188" s="529" t="str">
        <f>IF(日報入力!AT1188,AE1188/日報入力!AT1188,"")</f>
        <v/>
      </c>
      <c r="AX1188" s="530" t="e">
        <f>IF(1&lt;日報集計!AT1188,AT1188/(((F1188-I1188-J1188-N1188-O1188)*60)/(E1188)),"")</f>
        <v>#VALUE!</v>
      </c>
      <c r="AY1188" s="664" t="str">
        <f>IF(日報入力!H1188,AT1188/(((F1188-J1188)*60)/E1188),"")</f>
        <v/>
      </c>
      <c r="AZ1188" s="664" t="str">
        <f>IF(日報入力!I1188,AT1188/((G1188*60)/E1188),"")</f>
        <v/>
      </c>
      <c r="BA1188" s="296" t="str">
        <f>IF(日報入力!G1188,G1188/F1188,"")</f>
        <v/>
      </c>
      <c r="BB1188" s="386" t="e">
        <f t="shared" si="72"/>
        <v>#VALUE!</v>
      </c>
      <c r="BC1188" s="386" t="e">
        <f t="shared" si="73"/>
        <v>#VALUE!</v>
      </c>
      <c r="BD1188" s="80">
        <f>日報入力!AU1188</f>
        <v>0</v>
      </c>
      <c r="BE1188" s="534" t="str">
        <f>IF(日報入力!AV1188,日報入力!AV1188,"")</f>
        <v/>
      </c>
      <c r="BF1188" s="534" t="str">
        <f>IF(日報入力!AW1188,日報入力!AW1188,"")</f>
        <v/>
      </c>
      <c r="BG1188" s="398" t="str">
        <f>IF(日報入力!G1188,日報入力!K1188*日報入力!D1188*日報入力!BC1188,"")</f>
        <v/>
      </c>
    </row>
    <row r="1189" spans="1:59" ht="20.25" hidden="1" customHeight="1" x14ac:dyDescent="0.15">
      <c r="A1189" s="302" t="str">
        <f>IF(日報入力!G1189="","",日報入力!G1189)</f>
        <v/>
      </c>
      <c r="B1189" s="291" t="str">
        <f>IF(日報入力!G1189="","",日報入力!H1189)</f>
        <v/>
      </c>
      <c r="C1189" s="291" t="str">
        <f>IF(日報入力!G1189="","",日報入力!I1189)</f>
        <v/>
      </c>
      <c r="D1189" s="291" t="str">
        <f>IF(日報入力!G1189="","",日報入力!J1189)</f>
        <v/>
      </c>
      <c r="E1189" s="291" t="str">
        <f>IF(日報入力!G1189="","",日報入力!K1189)</f>
        <v/>
      </c>
      <c r="F1189" s="291" t="str">
        <f>IF(日報入力!G1189="","",日報入力!L1189)</f>
        <v/>
      </c>
      <c r="G1189" s="291" t="str">
        <f>IF(日報入力!G1189="","",日報入力!L1189-日報入力!O1189-日報入力!P1189-日報入力!Q1189-日報入力!R1189-日報入力!S1189-日報入力!T1189-日報入力!U1189-日報入力!V1189-日報入力!W1189-日報入力!X1189-日報入力!Y1189-日報入力!Z1189)</f>
        <v/>
      </c>
      <c r="H1189" s="291" t="str">
        <f>IF(日報入力!G1189="","",IF(日報入力!M1189&gt;=0,日報入力!M1189*F1189,F1189))</f>
        <v/>
      </c>
      <c r="I1189" s="291" t="str">
        <f>IF(日報入力!G1189="","",日報入力!O1189)</f>
        <v/>
      </c>
      <c r="J1189" s="291" t="str">
        <f>IF(日報入力!G1189="","",日報入力!P1189)</f>
        <v/>
      </c>
      <c r="K1189" s="291" t="str">
        <f>IF(日報入力!G1189="","",日報入力!Q1189)</f>
        <v/>
      </c>
      <c r="L1189" s="291" t="str">
        <f>IF(日報入力!G1189="","",日報入力!R1189)</f>
        <v/>
      </c>
      <c r="M1189" s="291" t="str">
        <f>IF(日報入力!G1189="","",日報入力!S1189)</f>
        <v/>
      </c>
      <c r="N1189" s="291" t="str">
        <f>IF(日報入力!G1189="","",日報入力!T1189)</f>
        <v/>
      </c>
      <c r="O1189" s="291" t="str">
        <f>IF(日報入力!G1189="","",日報入力!U1189)</f>
        <v/>
      </c>
      <c r="P1189" s="291" t="str">
        <f>IF(日報入力!G1189="","",日報入力!V1189)</f>
        <v/>
      </c>
      <c r="Q1189" s="291" t="str">
        <f>IF(日報入力!G1189="","",日報入力!W1189)</f>
        <v/>
      </c>
      <c r="R1189" s="291" t="str">
        <f>IF(日報入力!G1189="","",日報入力!X1189)</f>
        <v/>
      </c>
      <c r="S1189" s="291" t="str">
        <f>IF(日報入力!G1189="","",日報入力!Y1189)</f>
        <v/>
      </c>
      <c r="T1189" s="291" t="str">
        <f>IF(日報入力!G1189="","",日報入力!Z1189)</f>
        <v/>
      </c>
      <c r="U1189" s="291" t="str">
        <f>IF(日報入力!G1189="","",日報入力!AA1189)</f>
        <v/>
      </c>
      <c r="V1189" s="378" t="str">
        <f>IF(日報入力!G1189="","",日報入力!AB1189)</f>
        <v/>
      </c>
      <c r="W1189" s="291" t="str">
        <f>IF(日報入力!G1189="","",日報入力!AC1189)</f>
        <v/>
      </c>
      <c r="X1189" s="291" t="str">
        <f>IF(日報入力!G1189="","",日報入力!AD1189)</f>
        <v/>
      </c>
      <c r="Y1189" s="291" t="str">
        <f>IF(日報入力!G1189="","",日報入力!AE1189)</f>
        <v/>
      </c>
      <c r="Z1189" s="291" t="str">
        <f>IF(日報入力!G1189="","",日報入力!AF1189)</f>
        <v/>
      </c>
      <c r="AA1189" s="291" t="str">
        <f>IF(日報入力!G1189="","",日報入力!AG1189)</f>
        <v/>
      </c>
      <c r="AB1189" s="291" t="str">
        <f>IF(日報入力!G1189="","",日報入力!AH1189)</f>
        <v/>
      </c>
      <c r="AC1189" s="291" t="str">
        <f>IF(日報入力!G1189="","",日報入力!AI1189)</f>
        <v/>
      </c>
      <c r="AD1189" s="291" t="str">
        <f>IF(日報入力!G1189="","",日報入力!AJ1189)</f>
        <v/>
      </c>
      <c r="AE1189" s="292" t="str">
        <f>IF(日報入力!G1189="","",日報入力!E1189)</f>
        <v/>
      </c>
      <c r="AF1189" s="293" t="str">
        <f>IF(日報入力!G1189="","",日報入力!AK1189)</f>
        <v/>
      </c>
      <c r="AG1189" s="293" t="str">
        <f>IF(日報入力!G1189="","",日報入力!AL1189)</f>
        <v/>
      </c>
      <c r="AH1189" s="293" t="str">
        <f>IF(日報入力!G1189="","",日報入力!AM1189)</f>
        <v/>
      </c>
      <c r="AI1189" s="294" t="str">
        <f>IF(日報入力!G1189&gt;0,日報入力!D1189*日報入力!K1189*日報入力!AL1189,"")</f>
        <v/>
      </c>
      <c r="AJ1189" s="294" t="str">
        <f>IF(日報入力!G1189&gt;0,日報入力!E1189*日報入力!AL1189,"")</f>
        <v/>
      </c>
      <c r="AK1189" s="294" t="str">
        <f>IF(日報入力!G1189&gt;0,AI1189-AJ1189,"")</f>
        <v/>
      </c>
      <c r="AL1189" s="292" t="str">
        <f>IF(日報入力!G1189&gt;0,日報入力!E1189*日報入力!AM1189,"")</f>
        <v/>
      </c>
      <c r="AM1189" s="292" t="str">
        <f>IF(日報入力!G1189&gt;0,日報入力!AB1189*日報入力!AM1189,"")</f>
        <v/>
      </c>
      <c r="AN1189" s="68" t="str">
        <f>IF(日報入力!G1189&gt;0,日報入力!C1189,"")</f>
        <v/>
      </c>
      <c r="AO1189" s="68" t="str">
        <f>日報入力!B1189</f>
        <v/>
      </c>
      <c r="AP1189" s="68" t="str">
        <f>IF(日報入力!AQ1189,日報入力!BA1189,"")</f>
        <v/>
      </c>
      <c r="AQ1189" s="68" t="str">
        <f>IF(日報入力!AR1189,日報入力!BB1189,"")</f>
        <v/>
      </c>
      <c r="AR1189" s="68" t="str">
        <f>IF(日報入力!AS1189,"N勤","")</f>
        <v/>
      </c>
      <c r="AS1189" s="295" t="e">
        <f t="shared" si="71"/>
        <v>#VALUE!</v>
      </c>
      <c r="AT1189" s="439" t="str">
        <f>日報入力!AY1189</f>
        <v/>
      </c>
      <c r="AU1189" s="518" t="str">
        <f>IF(日報入力!G1189,G1189*60/E1189,"")</f>
        <v/>
      </c>
      <c r="AV1189" s="528" t="str">
        <f>IF(日報入力!AT1189,日報入力!AT1189,"")</f>
        <v/>
      </c>
      <c r="AW1189" s="529" t="str">
        <f>IF(日報入力!AT1189,AE1189/日報入力!AT1189,"")</f>
        <v/>
      </c>
      <c r="AX1189" s="530" t="e">
        <f>IF(1&lt;日報集計!AT1189,AT1189/(((F1189-I1189-J1189-N1189-O1189)*60)/(E1189)),"")</f>
        <v>#VALUE!</v>
      </c>
      <c r="AY1189" s="664" t="str">
        <f>IF(日報入力!H1189,AT1189/(((F1189-J1189)*60)/E1189),"")</f>
        <v/>
      </c>
      <c r="AZ1189" s="664" t="str">
        <f>IF(日報入力!I1189,AT1189/((G1189*60)/E1189),"")</f>
        <v/>
      </c>
      <c r="BA1189" s="296" t="str">
        <f>IF(日報入力!G1189,G1189/F1189,"")</f>
        <v/>
      </c>
      <c r="BB1189" s="386" t="e">
        <f t="shared" si="72"/>
        <v>#VALUE!</v>
      </c>
      <c r="BC1189" s="386" t="e">
        <f t="shared" si="73"/>
        <v>#VALUE!</v>
      </c>
      <c r="BD1189" s="80">
        <f>日報入力!AU1189</f>
        <v>0</v>
      </c>
      <c r="BE1189" s="534" t="str">
        <f>IF(日報入力!AV1189,日報入力!AV1189,"")</f>
        <v/>
      </c>
      <c r="BF1189" s="534" t="str">
        <f>IF(日報入力!AW1189,日報入力!AW1189,"")</f>
        <v/>
      </c>
      <c r="BG1189" s="398" t="str">
        <f>IF(日報入力!G1189,日報入力!K1189*日報入力!D1189*日報入力!BC1189,"")</f>
        <v/>
      </c>
    </row>
    <row r="1190" spans="1:59" ht="20.25" hidden="1" customHeight="1" x14ac:dyDescent="0.15">
      <c r="A1190" s="302" t="str">
        <f>IF(日報入力!G1190="","",日報入力!G1190)</f>
        <v/>
      </c>
      <c r="B1190" s="291" t="str">
        <f>IF(日報入力!G1190="","",日報入力!H1190)</f>
        <v/>
      </c>
      <c r="C1190" s="291" t="str">
        <f>IF(日報入力!G1190="","",日報入力!I1190)</f>
        <v/>
      </c>
      <c r="D1190" s="291" t="str">
        <f>IF(日報入力!G1190="","",日報入力!J1190)</f>
        <v/>
      </c>
      <c r="E1190" s="291" t="str">
        <f>IF(日報入力!G1190="","",日報入力!K1190)</f>
        <v/>
      </c>
      <c r="F1190" s="291" t="str">
        <f>IF(日報入力!G1190="","",日報入力!L1190)</f>
        <v/>
      </c>
      <c r="G1190" s="291" t="str">
        <f>IF(日報入力!G1190="","",日報入力!L1190-日報入力!O1190-日報入力!P1190-日報入力!Q1190-日報入力!R1190-日報入力!S1190-日報入力!T1190-日報入力!U1190-日報入力!V1190-日報入力!W1190-日報入力!X1190-日報入力!Y1190-日報入力!Z1190)</f>
        <v/>
      </c>
      <c r="H1190" s="291" t="str">
        <f>IF(日報入力!G1190="","",IF(日報入力!M1190&gt;=0,日報入力!M1190*F1190,F1190))</f>
        <v/>
      </c>
      <c r="I1190" s="291" t="str">
        <f>IF(日報入力!G1190="","",日報入力!O1190)</f>
        <v/>
      </c>
      <c r="J1190" s="291" t="str">
        <f>IF(日報入力!G1190="","",日報入力!P1190)</f>
        <v/>
      </c>
      <c r="K1190" s="291" t="str">
        <f>IF(日報入力!G1190="","",日報入力!Q1190)</f>
        <v/>
      </c>
      <c r="L1190" s="291" t="str">
        <f>IF(日報入力!G1190="","",日報入力!R1190)</f>
        <v/>
      </c>
      <c r="M1190" s="291" t="str">
        <f>IF(日報入力!G1190="","",日報入力!S1190)</f>
        <v/>
      </c>
      <c r="N1190" s="291" t="str">
        <f>IF(日報入力!G1190="","",日報入力!T1190)</f>
        <v/>
      </c>
      <c r="O1190" s="291" t="str">
        <f>IF(日報入力!G1190="","",日報入力!U1190)</f>
        <v/>
      </c>
      <c r="P1190" s="291" t="str">
        <f>IF(日報入力!G1190="","",日報入力!V1190)</f>
        <v/>
      </c>
      <c r="Q1190" s="291" t="str">
        <f>IF(日報入力!G1190="","",日報入力!W1190)</f>
        <v/>
      </c>
      <c r="R1190" s="291" t="str">
        <f>IF(日報入力!G1190="","",日報入力!X1190)</f>
        <v/>
      </c>
      <c r="S1190" s="291" t="str">
        <f>IF(日報入力!G1190="","",日報入力!Y1190)</f>
        <v/>
      </c>
      <c r="T1190" s="291" t="str">
        <f>IF(日報入力!G1190="","",日報入力!Z1190)</f>
        <v/>
      </c>
      <c r="U1190" s="291" t="str">
        <f>IF(日報入力!G1190="","",日報入力!AA1190)</f>
        <v/>
      </c>
      <c r="V1190" s="378" t="str">
        <f>IF(日報入力!G1190="","",日報入力!AB1190)</f>
        <v/>
      </c>
      <c r="W1190" s="291" t="str">
        <f>IF(日報入力!G1190="","",日報入力!AC1190)</f>
        <v/>
      </c>
      <c r="X1190" s="291" t="str">
        <f>IF(日報入力!G1190="","",日報入力!AD1190)</f>
        <v/>
      </c>
      <c r="Y1190" s="291" t="str">
        <f>IF(日報入力!G1190="","",日報入力!AE1190)</f>
        <v/>
      </c>
      <c r="Z1190" s="291" t="str">
        <f>IF(日報入力!G1190="","",日報入力!AF1190)</f>
        <v/>
      </c>
      <c r="AA1190" s="291" t="str">
        <f>IF(日報入力!G1190="","",日報入力!AG1190)</f>
        <v/>
      </c>
      <c r="AB1190" s="291" t="str">
        <f>IF(日報入力!G1190="","",日報入力!AH1190)</f>
        <v/>
      </c>
      <c r="AC1190" s="291" t="str">
        <f>IF(日報入力!G1190="","",日報入力!AI1190)</f>
        <v/>
      </c>
      <c r="AD1190" s="291" t="str">
        <f>IF(日報入力!G1190="","",日報入力!AJ1190)</f>
        <v/>
      </c>
      <c r="AE1190" s="292" t="str">
        <f>IF(日報入力!G1190="","",日報入力!E1190)</f>
        <v/>
      </c>
      <c r="AF1190" s="293" t="str">
        <f>IF(日報入力!G1190="","",日報入力!AK1190)</f>
        <v/>
      </c>
      <c r="AG1190" s="293" t="str">
        <f>IF(日報入力!G1190="","",日報入力!AL1190)</f>
        <v/>
      </c>
      <c r="AH1190" s="293" t="str">
        <f>IF(日報入力!G1190="","",日報入力!AM1190)</f>
        <v/>
      </c>
      <c r="AI1190" s="294" t="str">
        <f>IF(日報入力!G1190&gt;0,日報入力!D1190*日報入力!K1190*日報入力!AL1190,"")</f>
        <v/>
      </c>
      <c r="AJ1190" s="294" t="str">
        <f>IF(日報入力!G1190&gt;0,日報入力!E1190*日報入力!AL1190,"")</f>
        <v/>
      </c>
      <c r="AK1190" s="294" t="str">
        <f>IF(日報入力!G1190&gt;0,AI1190-AJ1190,"")</f>
        <v/>
      </c>
      <c r="AL1190" s="292" t="str">
        <f>IF(日報入力!G1190&gt;0,日報入力!E1190*日報入力!AM1190,"")</f>
        <v/>
      </c>
      <c r="AM1190" s="292" t="str">
        <f>IF(日報入力!G1190&gt;0,日報入力!AB1190*日報入力!AM1190,"")</f>
        <v/>
      </c>
      <c r="AN1190" s="68" t="str">
        <f>IF(日報入力!G1190&gt;0,日報入力!C1190,"")</f>
        <v/>
      </c>
      <c r="AO1190" s="68" t="str">
        <f>日報入力!B1190</f>
        <v/>
      </c>
      <c r="AP1190" s="68" t="str">
        <f>IF(日報入力!AQ1190,日報入力!BA1190,"")</f>
        <v/>
      </c>
      <c r="AQ1190" s="68" t="str">
        <f>IF(日報入力!AR1190,日報入力!BB1190,"")</f>
        <v/>
      </c>
      <c r="AR1190" s="68" t="str">
        <f>IF(日報入力!AS1190,"N勤","")</f>
        <v/>
      </c>
      <c r="AS1190" s="295" t="e">
        <f t="shared" si="71"/>
        <v>#VALUE!</v>
      </c>
      <c r="AT1190" s="439" t="str">
        <f>日報入力!AY1190</f>
        <v/>
      </c>
      <c r="AU1190" s="518" t="str">
        <f>IF(日報入力!G1190,G1190*60/E1190,"")</f>
        <v/>
      </c>
      <c r="AV1190" s="528" t="str">
        <f>IF(日報入力!AT1190,日報入力!AT1190,"")</f>
        <v/>
      </c>
      <c r="AW1190" s="529" t="str">
        <f>IF(日報入力!AT1190,AE1190/日報入力!AT1190,"")</f>
        <v/>
      </c>
      <c r="AX1190" s="530" t="e">
        <f>IF(1&lt;日報集計!AT1190,AT1190/(((F1190-I1190-J1190-N1190-O1190)*60)/(E1190)),"")</f>
        <v>#VALUE!</v>
      </c>
      <c r="AY1190" s="664" t="str">
        <f>IF(日報入力!H1190,AT1190/(((F1190-J1190)*60)/E1190),"")</f>
        <v/>
      </c>
      <c r="AZ1190" s="664" t="str">
        <f>IF(日報入力!I1190,AT1190/((G1190*60)/E1190),"")</f>
        <v/>
      </c>
      <c r="BA1190" s="296" t="str">
        <f>IF(日報入力!G1190,G1190/F1190,"")</f>
        <v/>
      </c>
      <c r="BB1190" s="386" t="e">
        <f t="shared" si="72"/>
        <v>#VALUE!</v>
      </c>
      <c r="BC1190" s="386" t="e">
        <f t="shared" si="73"/>
        <v>#VALUE!</v>
      </c>
      <c r="BD1190" s="80">
        <f>日報入力!AU1190</f>
        <v>0</v>
      </c>
      <c r="BE1190" s="534" t="str">
        <f>IF(日報入力!AV1190,日報入力!AV1190,"")</f>
        <v/>
      </c>
      <c r="BF1190" s="534" t="str">
        <f>IF(日報入力!AW1190,日報入力!AW1190,"")</f>
        <v/>
      </c>
      <c r="BG1190" s="398" t="str">
        <f>IF(日報入力!G1190,日報入力!K1190*日報入力!D1190*日報入力!BC1190,"")</f>
        <v/>
      </c>
    </row>
    <row r="1191" spans="1:59" ht="20.25" hidden="1" customHeight="1" x14ac:dyDescent="0.15">
      <c r="A1191" s="302" t="str">
        <f>IF(日報入力!G1191="","",日報入力!G1191)</f>
        <v/>
      </c>
      <c r="B1191" s="291" t="str">
        <f>IF(日報入力!G1191="","",日報入力!H1191)</f>
        <v/>
      </c>
      <c r="C1191" s="291" t="str">
        <f>IF(日報入力!G1191="","",日報入力!I1191)</f>
        <v/>
      </c>
      <c r="D1191" s="291" t="str">
        <f>IF(日報入力!G1191="","",日報入力!J1191)</f>
        <v/>
      </c>
      <c r="E1191" s="291" t="str">
        <f>IF(日報入力!G1191="","",日報入力!K1191)</f>
        <v/>
      </c>
      <c r="F1191" s="291" t="str">
        <f>IF(日報入力!G1191="","",日報入力!L1191)</f>
        <v/>
      </c>
      <c r="G1191" s="291" t="str">
        <f>IF(日報入力!G1191="","",日報入力!L1191-日報入力!O1191-日報入力!P1191-日報入力!Q1191-日報入力!R1191-日報入力!S1191-日報入力!T1191-日報入力!U1191-日報入力!V1191-日報入力!W1191-日報入力!X1191-日報入力!Y1191-日報入力!Z1191)</f>
        <v/>
      </c>
      <c r="H1191" s="291" t="str">
        <f>IF(日報入力!G1191="","",IF(日報入力!M1191&gt;=0,日報入力!M1191*F1191,F1191))</f>
        <v/>
      </c>
      <c r="I1191" s="291" t="str">
        <f>IF(日報入力!G1191="","",日報入力!O1191)</f>
        <v/>
      </c>
      <c r="J1191" s="291" t="str">
        <f>IF(日報入力!G1191="","",日報入力!P1191)</f>
        <v/>
      </c>
      <c r="K1191" s="291" t="str">
        <f>IF(日報入力!G1191="","",日報入力!Q1191)</f>
        <v/>
      </c>
      <c r="L1191" s="291" t="str">
        <f>IF(日報入力!G1191="","",日報入力!R1191)</f>
        <v/>
      </c>
      <c r="M1191" s="291" t="str">
        <f>IF(日報入力!G1191="","",日報入力!S1191)</f>
        <v/>
      </c>
      <c r="N1191" s="291" t="str">
        <f>IF(日報入力!G1191="","",日報入力!T1191)</f>
        <v/>
      </c>
      <c r="O1191" s="291" t="str">
        <f>IF(日報入力!G1191="","",日報入力!U1191)</f>
        <v/>
      </c>
      <c r="P1191" s="291" t="str">
        <f>IF(日報入力!G1191="","",日報入力!V1191)</f>
        <v/>
      </c>
      <c r="Q1191" s="291" t="str">
        <f>IF(日報入力!G1191="","",日報入力!W1191)</f>
        <v/>
      </c>
      <c r="R1191" s="291" t="str">
        <f>IF(日報入力!G1191="","",日報入力!X1191)</f>
        <v/>
      </c>
      <c r="S1191" s="291" t="str">
        <f>IF(日報入力!G1191="","",日報入力!Y1191)</f>
        <v/>
      </c>
      <c r="T1191" s="291" t="str">
        <f>IF(日報入力!G1191="","",日報入力!Z1191)</f>
        <v/>
      </c>
      <c r="U1191" s="291" t="str">
        <f>IF(日報入力!G1191="","",日報入力!AA1191)</f>
        <v/>
      </c>
      <c r="V1191" s="378" t="str">
        <f>IF(日報入力!G1191="","",日報入力!AB1191)</f>
        <v/>
      </c>
      <c r="W1191" s="291" t="str">
        <f>IF(日報入力!G1191="","",日報入力!AC1191)</f>
        <v/>
      </c>
      <c r="X1191" s="291" t="str">
        <f>IF(日報入力!G1191="","",日報入力!AD1191)</f>
        <v/>
      </c>
      <c r="Y1191" s="291" t="str">
        <f>IF(日報入力!G1191="","",日報入力!AE1191)</f>
        <v/>
      </c>
      <c r="Z1191" s="291" t="str">
        <f>IF(日報入力!G1191="","",日報入力!AF1191)</f>
        <v/>
      </c>
      <c r="AA1191" s="291" t="str">
        <f>IF(日報入力!G1191="","",日報入力!AG1191)</f>
        <v/>
      </c>
      <c r="AB1191" s="291" t="str">
        <f>IF(日報入力!G1191="","",日報入力!AH1191)</f>
        <v/>
      </c>
      <c r="AC1191" s="291" t="str">
        <f>IF(日報入力!G1191="","",日報入力!AI1191)</f>
        <v/>
      </c>
      <c r="AD1191" s="291" t="str">
        <f>IF(日報入力!G1191="","",日報入力!AJ1191)</f>
        <v/>
      </c>
      <c r="AE1191" s="292" t="str">
        <f>IF(日報入力!G1191="","",日報入力!E1191)</f>
        <v/>
      </c>
      <c r="AF1191" s="293" t="str">
        <f>IF(日報入力!G1191="","",日報入力!AK1191)</f>
        <v/>
      </c>
      <c r="AG1191" s="293" t="str">
        <f>IF(日報入力!G1191="","",日報入力!AL1191)</f>
        <v/>
      </c>
      <c r="AH1191" s="293" t="str">
        <f>IF(日報入力!G1191="","",日報入力!AM1191)</f>
        <v/>
      </c>
      <c r="AI1191" s="294" t="str">
        <f>IF(日報入力!G1191&gt;0,日報入力!D1191*日報入力!K1191*日報入力!AL1191,"")</f>
        <v/>
      </c>
      <c r="AJ1191" s="294" t="str">
        <f>IF(日報入力!G1191&gt;0,日報入力!E1191*日報入力!AL1191,"")</f>
        <v/>
      </c>
      <c r="AK1191" s="294" t="str">
        <f>IF(日報入力!G1191&gt;0,AI1191-AJ1191,"")</f>
        <v/>
      </c>
      <c r="AL1191" s="292" t="str">
        <f>IF(日報入力!G1191&gt;0,日報入力!E1191*日報入力!AM1191,"")</f>
        <v/>
      </c>
      <c r="AM1191" s="292" t="str">
        <f>IF(日報入力!G1191&gt;0,日報入力!AB1191*日報入力!AM1191,"")</f>
        <v/>
      </c>
      <c r="AN1191" s="68" t="str">
        <f>IF(日報入力!G1191&gt;0,日報入力!C1191,"")</f>
        <v/>
      </c>
      <c r="AO1191" s="68" t="str">
        <f>日報入力!B1191</f>
        <v/>
      </c>
      <c r="AP1191" s="68" t="str">
        <f>IF(日報入力!AQ1191,日報入力!BA1191,"")</f>
        <v/>
      </c>
      <c r="AQ1191" s="68" t="str">
        <f>IF(日報入力!AR1191,日報入力!BB1191,"")</f>
        <v/>
      </c>
      <c r="AR1191" s="68" t="str">
        <f>IF(日報入力!AS1191,"N勤","")</f>
        <v/>
      </c>
      <c r="AS1191" s="295" t="e">
        <f t="shared" si="71"/>
        <v>#VALUE!</v>
      </c>
      <c r="AT1191" s="439" t="str">
        <f>日報入力!AY1191</f>
        <v/>
      </c>
      <c r="AU1191" s="518" t="str">
        <f>IF(日報入力!G1191,G1191*60/E1191,"")</f>
        <v/>
      </c>
      <c r="AV1191" s="528" t="str">
        <f>IF(日報入力!AT1191,日報入力!AT1191,"")</f>
        <v/>
      </c>
      <c r="AW1191" s="529" t="str">
        <f>IF(日報入力!AT1191,AE1191/日報入力!AT1191,"")</f>
        <v/>
      </c>
      <c r="AX1191" s="530" t="e">
        <f>IF(1&lt;日報集計!AT1191,AT1191/(((F1191-I1191-J1191-N1191-O1191)*60)/(E1191)),"")</f>
        <v>#VALUE!</v>
      </c>
      <c r="AY1191" s="664" t="str">
        <f>IF(日報入力!H1191,AT1191/(((F1191-J1191)*60)/E1191),"")</f>
        <v/>
      </c>
      <c r="AZ1191" s="664" t="str">
        <f>IF(日報入力!I1191,AT1191/((G1191*60)/E1191),"")</f>
        <v/>
      </c>
      <c r="BA1191" s="296" t="str">
        <f>IF(日報入力!G1191,G1191/F1191,"")</f>
        <v/>
      </c>
      <c r="BB1191" s="386" t="e">
        <f t="shared" si="72"/>
        <v>#VALUE!</v>
      </c>
      <c r="BC1191" s="386" t="e">
        <f t="shared" si="73"/>
        <v>#VALUE!</v>
      </c>
      <c r="BD1191" s="80">
        <f>日報入力!AU1191</f>
        <v>0</v>
      </c>
      <c r="BE1191" s="534" t="str">
        <f>IF(日報入力!AV1191,日報入力!AV1191,"")</f>
        <v/>
      </c>
      <c r="BF1191" s="534" t="str">
        <f>IF(日報入力!AW1191,日報入力!AW1191,"")</f>
        <v/>
      </c>
      <c r="BG1191" s="398" t="str">
        <f>IF(日報入力!G1191,日報入力!K1191*日報入力!D1191*日報入力!BC1191,"")</f>
        <v/>
      </c>
    </row>
    <row r="1192" spans="1:59" ht="20.25" hidden="1" customHeight="1" x14ac:dyDescent="0.15">
      <c r="A1192" s="302" t="str">
        <f>IF(日報入力!G1192="","",日報入力!G1192)</f>
        <v/>
      </c>
      <c r="B1192" s="291" t="str">
        <f>IF(日報入力!G1192="","",日報入力!H1192)</f>
        <v/>
      </c>
      <c r="C1192" s="291" t="str">
        <f>IF(日報入力!G1192="","",日報入力!I1192)</f>
        <v/>
      </c>
      <c r="D1192" s="291" t="str">
        <f>IF(日報入力!G1192="","",日報入力!J1192)</f>
        <v/>
      </c>
      <c r="E1192" s="291" t="str">
        <f>IF(日報入力!G1192="","",日報入力!K1192)</f>
        <v/>
      </c>
      <c r="F1192" s="291" t="str">
        <f>IF(日報入力!G1192="","",日報入力!L1192)</f>
        <v/>
      </c>
      <c r="G1192" s="291" t="str">
        <f>IF(日報入力!G1192="","",日報入力!L1192-日報入力!O1192-日報入力!P1192-日報入力!Q1192-日報入力!R1192-日報入力!S1192-日報入力!T1192-日報入力!U1192-日報入力!V1192-日報入力!W1192-日報入力!X1192-日報入力!Y1192-日報入力!Z1192)</f>
        <v/>
      </c>
      <c r="H1192" s="291" t="str">
        <f>IF(日報入力!G1192="","",IF(日報入力!M1192&gt;=0,日報入力!M1192*F1192,F1192))</f>
        <v/>
      </c>
      <c r="I1192" s="291" t="str">
        <f>IF(日報入力!G1192="","",日報入力!O1192)</f>
        <v/>
      </c>
      <c r="J1192" s="291" t="str">
        <f>IF(日報入力!G1192="","",日報入力!P1192)</f>
        <v/>
      </c>
      <c r="K1192" s="291" t="str">
        <f>IF(日報入力!G1192="","",日報入力!Q1192)</f>
        <v/>
      </c>
      <c r="L1192" s="291" t="str">
        <f>IF(日報入力!G1192="","",日報入力!R1192)</f>
        <v/>
      </c>
      <c r="M1192" s="291" t="str">
        <f>IF(日報入力!G1192="","",日報入力!S1192)</f>
        <v/>
      </c>
      <c r="N1192" s="291" t="str">
        <f>IF(日報入力!G1192="","",日報入力!T1192)</f>
        <v/>
      </c>
      <c r="O1192" s="291" t="str">
        <f>IF(日報入力!G1192="","",日報入力!U1192)</f>
        <v/>
      </c>
      <c r="P1192" s="291" t="str">
        <f>IF(日報入力!G1192="","",日報入力!V1192)</f>
        <v/>
      </c>
      <c r="Q1192" s="291" t="str">
        <f>IF(日報入力!G1192="","",日報入力!W1192)</f>
        <v/>
      </c>
      <c r="R1192" s="291" t="str">
        <f>IF(日報入力!G1192="","",日報入力!X1192)</f>
        <v/>
      </c>
      <c r="S1192" s="291" t="str">
        <f>IF(日報入力!G1192="","",日報入力!Y1192)</f>
        <v/>
      </c>
      <c r="T1192" s="291" t="str">
        <f>IF(日報入力!G1192="","",日報入力!Z1192)</f>
        <v/>
      </c>
      <c r="U1192" s="291" t="str">
        <f>IF(日報入力!G1192="","",日報入力!AA1192)</f>
        <v/>
      </c>
      <c r="V1192" s="378" t="str">
        <f>IF(日報入力!G1192="","",日報入力!AB1192)</f>
        <v/>
      </c>
      <c r="W1192" s="291" t="str">
        <f>IF(日報入力!G1192="","",日報入力!AC1192)</f>
        <v/>
      </c>
      <c r="X1192" s="291" t="str">
        <f>IF(日報入力!G1192="","",日報入力!AD1192)</f>
        <v/>
      </c>
      <c r="Y1192" s="291" t="str">
        <f>IF(日報入力!G1192="","",日報入力!AE1192)</f>
        <v/>
      </c>
      <c r="Z1192" s="291" t="str">
        <f>IF(日報入力!G1192="","",日報入力!AF1192)</f>
        <v/>
      </c>
      <c r="AA1192" s="291" t="str">
        <f>IF(日報入力!G1192="","",日報入力!AG1192)</f>
        <v/>
      </c>
      <c r="AB1192" s="291" t="str">
        <f>IF(日報入力!G1192="","",日報入力!AH1192)</f>
        <v/>
      </c>
      <c r="AC1192" s="291" t="str">
        <f>IF(日報入力!G1192="","",日報入力!AI1192)</f>
        <v/>
      </c>
      <c r="AD1192" s="291" t="str">
        <f>IF(日報入力!G1192="","",日報入力!AJ1192)</f>
        <v/>
      </c>
      <c r="AE1192" s="292" t="str">
        <f>IF(日報入力!G1192="","",日報入力!E1192)</f>
        <v/>
      </c>
      <c r="AF1192" s="293" t="str">
        <f>IF(日報入力!G1192="","",日報入力!AK1192)</f>
        <v/>
      </c>
      <c r="AG1192" s="293" t="str">
        <f>IF(日報入力!G1192="","",日報入力!AL1192)</f>
        <v/>
      </c>
      <c r="AH1192" s="293" t="str">
        <f>IF(日報入力!G1192="","",日報入力!AM1192)</f>
        <v/>
      </c>
      <c r="AI1192" s="294" t="str">
        <f>IF(日報入力!G1192&gt;0,日報入力!D1192*日報入力!K1192*日報入力!AL1192,"")</f>
        <v/>
      </c>
      <c r="AJ1192" s="294" t="str">
        <f>IF(日報入力!G1192&gt;0,日報入力!E1192*日報入力!AL1192,"")</f>
        <v/>
      </c>
      <c r="AK1192" s="294" t="str">
        <f>IF(日報入力!G1192&gt;0,AI1192-AJ1192,"")</f>
        <v/>
      </c>
      <c r="AL1192" s="292" t="str">
        <f>IF(日報入力!G1192&gt;0,日報入力!E1192*日報入力!AM1192,"")</f>
        <v/>
      </c>
      <c r="AM1192" s="292" t="str">
        <f>IF(日報入力!G1192&gt;0,日報入力!AB1192*日報入力!AM1192,"")</f>
        <v/>
      </c>
      <c r="AN1192" s="68" t="str">
        <f>IF(日報入力!G1192&gt;0,日報入力!C1192,"")</f>
        <v/>
      </c>
      <c r="AO1192" s="68" t="str">
        <f>日報入力!B1192</f>
        <v/>
      </c>
      <c r="AP1192" s="68" t="str">
        <f>IF(日報入力!AQ1192,日報入力!BA1192,"")</f>
        <v/>
      </c>
      <c r="AQ1192" s="68" t="str">
        <f>IF(日報入力!AR1192,日報入力!BB1192,"")</f>
        <v/>
      </c>
      <c r="AR1192" s="68" t="str">
        <f>IF(日報入力!AS1192,"N勤","")</f>
        <v/>
      </c>
      <c r="AS1192" s="295" t="e">
        <f t="shared" si="71"/>
        <v>#VALUE!</v>
      </c>
      <c r="AT1192" s="439" t="str">
        <f>日報入力!AY1192</f>
        <v/>
      </c>
      <c r="AU1192" s="518" t="str">
        <f>IF(日報入力!G1192,G1192*60/E1192,"")</f>
        <v/>
      </c>
      <c r="AV1192" s="528" t="str">
        <f>IF(日報入力!AT1192,日報入力!AT1192,"")</f>
        <v/>
      </c>
      <c r="AW1192" s="529" t="str">
        <f>IF(日報入力!AT1192,AE1192/日報入力!AT1192,"")</f>
        <v/>
      </c>
      <c r="AX1192" s="530" t="e">
        <f>IF(1&lt;日報集計!AT1192,AT1192/(((F1192-I1192-J1192-N1192-O1192)*60)/(E1192)),"")</f>
        <v>#VALUE!</v>
      </c>
      <c r="AY1192" s="664" t="str">
        <f>IF(日報入力!H1192,AT1192/(((F1192-J1192)*60)/E1192),"")</f>
        <v/>
      </c>
      <c r="AZ1192" s="664" t="str">
        <f>IF(日報入力!I1192,AT1192/((G1192*60)/E1192),"")</f>
        <v/>
      </c>
      <c r="BA1192" s="296" t="str">
        <f>IF(日報入力!G1192,G1192/F1192,"")</f>
        <v/>
      </c>
      <c r="BB1192" s="386" t="e">
        <f t="shared" si="72"/>
        <v>#VALUE!</v>
      </c>
      <c r="BC1192" s="386" t="e">
        <f t="shared" si="73"/>
        <v>#VALUE!</v>
      </c>
      <c r="BD1192" s="80">
        <f>日報入力!AU1192</f>
        <v>0</v>
      </c>
      <c r="BE1192" s="534" t="str">
        <f>IF(日報入力!AV1192,日報入力!AV1192,"")</f>
        <v/>
      </c>
      <c r="BF1192" s="534" t="str">
        <f>IF(日報入力!AW1192,日報入力!AW1192,"")</f>
        <v/>
      </c>
      <c r="BG1192" s="398" t="str">
        <f>IF(日報入力!G1192,日報入力!K1192*日報入力!D1192*日報入力!BC1192,"")</f>
        <v/>
      </c>
    </row>
    <row r="1193" spans="1:59" ht="20.25" hidden="1" customHeight="1" x14ac:dyDescent="0.15">
      <c r="A1193" s="302" t="str">
        <f>IF(日報入力!G1193="","",日報入力!G1193)</f>
        <v/>
      </c>
      <c r="B1193" s="291" t="str">
        <f>IF(日報入力!G1193="","",日報入力!H1193)</f>
        <v/>
      </c>
      <c r="C1193" s="291" t="str">
        <f>IF(日報入力!G1193="","",日報入力!I1193)</f>
        <v/>
      </c>
      <c r="D1193" s="291" t="str">
        <f>IF(日報入力!G1193="","",日報入力!J1193)</f>
        <v/>
      </c>
      <c r="E1193" s="291" t="str">
        <f>IF(日報入力!G1193="","",日報入力!K1193)</f>
        <v/>
      </c>
      <c r="F1193" s="291" t="str">
        <f>IF(日報入力!G1193="","",日報入力!L1193)</f>
        <v/>
      </c>
      <c r="G1193" s="291" t="str">
        <f>IF(日報入力!G1193="","",日報入力!L1193-日報入力!O1193-日報入力!P1193-日報入力!Q1193-日報入力!R1193-日報入力!S1193-日報入力!T1193-日報入力!U1193-日報入力!V1193-日報入力!W1193-日報入力!X1193-日報入力!Y1193-日報入力!Z1193)</f>
        <v/>
      </c>
      <c r="H1193" s="291" t="str">
        <f>IF(日報入力!G1193="","",IF(日報入力!M1193&gt;=0,日報入力!M1193*F1193,F1193))</f>
        <v/>
      </c>
      <c r="I1193" s="291" t="str">
        <f>IF(日報入力!G1193="","",日報入力!O1193)</f>
        <v/>
      </c>
      <c r="J1193" s="291" t="str">
        <f>IF(日報入力!G1193="","",日報入力!P1193)</f>
        <v/>
      </c>
      <c r="K1193" s="291" t="str">
        <f>IF(日報入力!G1193="","",日報入力!Q1193)</f>
        <v/>
      </c>
      <c r="L1193" s="291" t="str">
        <f>IF(日報入力!G1193="","",日報入力!R1193)</f>
        <v/>
      </c>
      <c r="M1193" s="291" t="str">
        <f>IF(日報入力!G1193="","",日報入力!S1193)</f>
        <v/>
      </c>
      <c r="N1193" s="291" t="str">
        <f>IF(日報入力!G1193="","",日報入力!T1193)</f>
        <v/>
      </c>
      <c r="O1193" s="291" t="str">
        <f>IF(日報入力!G1193="","",日報入力!U1193)</f>
        <v/>
      </c>
      <c r="P1193" s="291" t="str">
        <f>IF(日報入力!G1193="","",日報入力!V1193)</f>
        <v/>
      </c>
      <c r="Q1193" s="291" t="str">
        <f>IF(日報入力!G1193="","",日報入力!W1193)</f>
        <v/>
      </c>
      <c r="R1193" s="291" t="str">
        <f>IF(日報入力!G1193="","",日報入力!X1193)</f>
        <v/>
      </c>
      <c r="S1193" s="291" t="str">
        <f>IF(日報入力!G1193="","",日報入力!Y1193)</f>
        <v/>
      </c>
      <c r="T1193" s="291" t="str">
        <f>IF(日報入力!G1193="","",日報入力!Z1193)</f>
        <v/>
      </c>
      <c r="U1193" s="291" t="str">
        <f>IF(日報入力!G1193="","",日報入力!AA1193)</f>
        <v/>
      </c>
      <c r="V1193" s="378" t="str">
        <f>IF(日報入力!G1193="","",日報入力!AB1193)</f>
        <v/>
      </c>
      <c r="W1193" s="291" t="str">
        <f>IF(日報入力!G1193="","",日報入力!AC1193)</f>
        <v/>
      </c>
      <c r="X1193" s="291" t="str">
        <f>IF(日報入力!G1193="","",日報入力!AD1193)</f>
        <v/>
      </c>
      <c r="Y1193" s="291" t="str">
        <f>IF(日報入力!G1193="","",日報入力!AE1193)</f>
        <v/>
      </c>
      <c r="Z1193" s="291" t="str">
        <f>IF(日報入力!G1193="","",日報入力!AF1193)</f>
        <v/>
      </c>
      <c r="AA1193" s="291" t="str">
        <f>IF(日報入力!G1193="","",日報入力!AG1193)</f>
        <v/>
      </c>
      <c r="AB1193" s="291" t="str">
        <f>IF(日報入力!G1193="","",日報入力!AH1193)</f>
        <v/>
      </c>
      <c r="AC1193" s="291" t="str">
        <f>IF(日報入力!G1193="","",日報入力!AI1193)</f>
        <v/>
      </c>
      <c r="AD1193" s="291" t="str">
        <f>IF(日報入力!G1193="","",日報入力!AJ1193)</f>
        <v/>
      </c>
      <c r="AE1193" s="292" t="str">
        <f>IF(日報入力!G1193="","",日報入力!E1193)</f>
        <v/>
      </c>
      <c r="AF1193" s="293" t="str">
        <f>IF(日報入力!G1193="","",日報入力!AK1193)</f>
        <v/>
      </c>
      <c r="AG1193" s="293" t="str">
        <f>IF(日報入力!G1193="","",日報入力!AL1193)</f>
        <v/>
      </c>
      <c r="AH1193" s="293" t="str">
        <f>IF(日報入力!G1193="","",日報入力!AM1193)</f>
        <v/>
      </c>
      <c r="AI1193" s="294" t="str">
        <f>IF(日報入力!G1193&gt;0,日報入力!D1193*日報入力!K1193*日報入力!AL1193,"")</f>
        <v/>
      </c>
      <c r="AJ1193" s="294" t="str">
        <f>IF(日報入力!G1193&gt;0,日報入力!E1193*日報入力!AL1193,"")</f>
        <v/>
      </c>
      <c r="AK1193" s="294" t="str">
        <f>IF(日報入力!G1193&gt;0,AI1193-AJ1193,"")</f>
        <v/>
      </c>
      <c r="AL1193" s="292" t="str">
        <f>IF(日報入力!G1193&gt;0,日報入力!E1193*日報入力!AM1193,"")</f>
        <v/>
      </c>
      <c r="AM1193" s="292" t="str">
        <f>IF(日報入力!G1193&gt;0,日報入力!AB1193*日報入力!AM1193,"")</f>
        <v/>
      </c>
      <c r="AN1193" s="68" t="str">
        <f>IF(日報入力!G1193&gt;0,日報入力!C1193,"")</f>
        <v/>
      </c>
      <c r="AO1193" s="68" t="str">
        <f>日報入力!B1193</f>
        <v/>
      </c>
      <c r="AP1193" s="68" t="str">
        <f>IF(日報入力!AQ1193,日報入力!BA1193,"")</f>
        <v/>
      </c>
      <c r="AQ1193" s="68" t="str">
        <f>IF(日報入力!AR1193,日報入力!BB1193,"")</f>
        <v/>
      </c>
      <c r="AR1193" s="68" t="str">
        <f>IF(日報入力!AS1193,"N勤","")</f>
        <v/>
      </c>
      <c r="AS1193" s="295" t="e">
        <f t="shared" ref="AS1193:AS1256" si="74">IF(A1193,V1193/(AE1193+V1193),"")</f>
        <v>#VALUE!</v>
      </c>
      <c r="AT1193" s="439" t="str">
        <f>日報入力!AY1193</f>
        <v/>
      </c>
      <c r="AU1193" s="518" t="str">
        <f>IF(日報入力!G1193,G1193*60/E1193,"")</f>
        <v/>
      </c>
      <c r="AV1193" s="528" t="str">
        <f>IF(日報入力!AT1193,日報入力!AT1193,"")</f>
        <v/>
      </c>
      <c r="AW1193" s="529" t="str">
        <f>IF(日報入力!AT1193,AE1193/日報入力!AT1193,"")</f>
        <v/>
      </c>
      <c r="AX1193" s="530" t="e">
        <f>IF(1&lt;日報集計!AT1193,AT1193/(((F1193-I1193-J1193-N1193-O1193)*60)/(E1193)),"")</f>
        <v>#VALUE!</v>
      </c>
      <c r="AY1193" s="664" t="str">
        <f>IF(日報入力!H1193,AT1193/(((F1193-J1193)*60)/E1193),"")</f>
        <v/>
      </c>
      <c r="AZ1193" s="664" t="str">
        <f>IF(日報入力!I1193,AT1193/((G1193*60)/E1193),"")</f>
        <v/>
      </c>
      <c r="BA1193" s="296" t="str">
        <f>IF(日報入力!G1193,G1193/F1193,"")</f>
        <v/>
      </c>
      <c r="BB1193" s="386" t="e">
        <f t="shared" ref="BB1193:BB1256" si="75">AL1193/F1193*60</f>
        <v>#VALUE!</v>
      </c>
      <c r="BC1193" s="386" t="e">
        <f t="shared" ref="BC1193:BC1256" si="76">AL1193/H1193*60</f>
        <v>#VALUE!</v>
      </c>
      <c r="BD1193" s="80">
        <f>日報入力!AU1193</f>
        <v>0</v>
      </c>
      <c r="BE1193" s="534" t="str">
        <f>IF(日報入力!AV1193,日報入力!AV1193,"")</f>
        <v/>
      </c>
      <c r="BF1193" s="534" t="str">
        <f>IF(日報入力!AW1193,日報入力!AW1193,"")</f>
        <v/>
      </c>
      <c r="BG1193" s="398" t="str">
        <f>IF(日報入力!G1193,日報入力!K1193*日報入力!D1193*日報入力!BC1193,"")</f>
        <v/>
      </c>
    </row>
    <row r="1194" spans="1:59" ht="20.25" hidden="1" customHeight="1" x14ac:dyDescent="0.15">
      <c r="A1194" s="302" t="str">
        <f>IF(日報入力!G1194="","",日報入力!G1194)</f>
        <v/>
      </c>
      <c r="B1194" s="291" t="str">
        <f>IF(日報入力!G1194="","",日報入力!H1194)</f>
        <v/>
      </c>
      <c r="C1194" s="291" t="str">
        <f>IF(日報入力!G1194="","",日報入力!I1194)</f>
        <v/>
      </c>
      <c r="D1194" s="291" t="str">
        <f>IF(日報入力!G1194="","",日報入力!J1194)</f>
        <v/>
      </c>
      <c r="E1194" s="291" t="str">
        <f>IF(日報入力!G1194="","",日報入力!K1194)</f>
        <v/>
      </c>
      <c r="F1194" s="291" t="str">
        <f>IF(日報入力!G1194="","",日報入力!L1194)</f>
        <v/>
      </c>
      <c r="G1194" s="291" t="str">
        <f>IF(日報入力!G1194="","",日報入力!L1194-日報入力!O1194-日報入力!P1194-日報入力!Q1194-日報入力!R1194-日報入力!S1194-日報入力!T1194-日報入力!U1194-日報入力!V1194-日報入力!W1194-日報入力!X1194-日報入力!Y1194-日報入力!Z1194)</f>
        <v/>
      </c>
      <c r="H1194" s="291" t="str">
        <f>IF(日報入力!G1194="","",IF(日報入力!M1194&gt;=0,日報入力!M1194*F1194,F1194))</f>
        <v/>
      </c>
      <c r="I1194" s="291" t="str">
        <f>IF(日報入力!G1194="","",日報入力!O1194)</f>
        <v/>
      </c>
      <c r="J1194" s="291" t="str">
        <f>IF(日報入力!G1194="","",日報入力!P1194)</f>
        <v/>
      </c>
      <c r="K1194" s="291" t="str">
        <f>IF(日報入力!G1194="","",日報入力!Q1194)</f>
        <v/>
      </c>
      <c r="L1194" s="291" t="str">
        <f>IF(日報入力!G1194="","",日報入力!R1194)</f>
        <v/>
      </c>
      <c r="M1194" s="291" t="str">
        <f>IF(日報入力!G1194="","",日報入力!S1194)</f>
        <v/>
      </c>
      <c r="N1194" s="291" t="str">
        <f>IF(日報入力!G1194="","",日報入力!T1194)</f>
        <v/>
      </c>
      <c r="O1194" s="291" t="str">
        <f>IF(日報入力!G1194="","",日報入力!U1194)</f>
        <v/>
      </c>
      <c r="P1194" s="291" t="str">
        <f>IF(日報入力!G1194="","",日報入力!V1194)</f>
        <v/>
      </c>
      <c r="Q1194" s="291" t="str">
        <f>IF(日報入力!G1194="","",日報入力!W1194)</f>
        <v/>
      </c>
      <c r="R1194" s="291" t="str">
        <f>IF(日報入力!G1194="","",日報入力!X1194)</f>
        <v/>
      </c>
      <c r="S1194" s="291" t="str">
        <f>IF(日報入力!G1194="","",日報入力!Y1194)</f>
        <v/>
      </c>
      <c r="T1194" s="291" t="str">
        <f>IF(日報入力!G1194="","",日報入力!Z1194)</f>
        <v/>
      </c>
      <c r="U1194" s="291" t="str">
        <f>IF(日報入力!G1194="","",日報入力!AA1194)</f>
        <v/>
      </c>
      <c r="V1194" s="378" t="str">
        <f>IF(日報入力!G1194="","",日報入力!AB1194)</f>
        <v/>
      </c>
      <c r="W1194" s="291" t="str">
        <f>IF(日報入力!G1194="","",日報入力!AC1194)</f>
        <v/>
      </c>
      <c r="X1194" s="291" t="str">
        <f>IF(日報入力!G1194="","",日報入力!AD1194)</f>
        <v/>
      </c>
      <c r="Y1194" s="291" t="str">
        <f>IF(日報入力!G1194="","",日報入力!AE1194)</f>
        <v/>
      </c>
      <c r="Z1194" s="291" t="str">
        <f>IF(日報入力!G1194="","",日報入力!AF1194)</f>
        <v/>
      </c>
      <c r="AA1194" s="291" t="str">
        <f>IF(日報入力!G1194="","",日報入力!AG1194)</f>
        <v/>
      </c>
      <c r="AB1194" s="291" t="str">
        <f>IF(日報入力!G1194="","",日報入力!AH1194)</f>
        <v/>
      </c>
      <c r="AC1194" s="291" t="str">
        <f>IF(日報入力!G1194="","",日報入力!AI1194)</f>
        <v/>
      </c>
      <c r="AD1194" s="291" t="str">
        <f>IF(日報入力!G1194="","",日報入力!AJ1194)</f>
        <v/>
      </c>
      <c r="AE1194" s="292" t="str">
        <f>IF(日報入力!G1194="","",日報入力!E1194)</f>
        <v/>
      </c>
      <c r="AF1194" s="293" t="str">
        <f>IF(日報入力!G1194="","",日報入力!AK1194)</f>
        <v/>
      </c>
      <c r="AG1194" s="293" t="str">
        <f>IF(日報入力!G1194="","",日報入力!AL1194)</f>
        <v/>
      </c>
      <c r="AH1194" s="293" t="str">
        <f>IF(日報入力!G1194="","",日報入力!AM1194)</f>
        <v/>
      </c>
      <c r="AI1194" s="294" t="str">
        <f>IF(日報入力!G1194&gt;0,日報入力!D1194*日報入力!K1194*日報入力!AL1194,"")</f>
        <v/>
      </c>
      <c r="AJ1194" s="294" t="str">
        <f>IF(日報入力!G1194&gt;0,日報入力!E1194*日報入力!AL1194,"")</f>
        <v/>
      </c>
      <c r="AK1194" s="294" t="str">
        <f>IF(日報入力!G1194&gt;0,AI1194-AJ1194,"")</f>
        <v/>
      </c>
      <c r="AL1194" s="292" t="str">
        <f>IF(日報入力!G1194&gt;0,日報入力!E1194*日報入力!AM1194,"")</f>
        <v/>
      </c>
      <c r="AM1194" s="292" t="str">
        <f>IF(日報入力!G1194&gt;0,日報入力!AB1194*日報入力!AM1194,"")</f>
        <v/>
      </c>
      <c r="AN1194" s="68" t="str">
        <f>IF(日報入力!G1194&gt;0,日報入力!C1194,"")</f>
        <v/>
      </c>
      <c r="AO1194" s="68" t="str">
        <f>日報入力!B1194</f>
        <v/>
      </c>
      <c r="AP1194" s="68" t="str">
        <f>IF(日報入力!AQ1194,日報入力!BA1194,"")</f>
        <v/>
      </c>
      <c r="AQ1194" s="68" t="str">
        <f>IF(日報入力!AR1194,日報入力!BB1194,"")</f>
        <v/>
      </c>
      <c r="AR1194" s="68" t="str">
        <f>IF(日報入力!AS1194,"N勤","")</f>
        <v/>
      </c>
      <c r="AS1194" s="295" t="e">
        <f t="shared" si="74"/>
        <v>#VALUE!</v>
      </c>
      <c r="AT1194" s="439" t="str">
        <f>日報入力!AY1194</f>
        <v/>
      </c>
      <c r="AU1194" s="518" t="str">
        <f>IF(日報入力!G1194,G1194*60/E1194,"")</f>
        <v/>
      </c>
      <c r="AV1194" s="528" t="str">
        <f>IF(日報入力!AT1194,日報入力!AT1194,"")</f>
        <v/>
      </c>
      <c r="AW1194" s="529" t="str">
        <f>IF(日報入力!AT1194,AE1194/日報入力!AT1194,"")</f>
        <v/>
      </c>
      <c r="AX1194" s="530" t="e">
        <f>IF(1&lt;日報集計!AT1194,AT1194/(((F1194-I1194-J1194-N1194-O1194)*60)/(E1194)),"")</f>
        <v>#VALUE!</v>
      </c>
      <c r="AY1194" s="664" t="str">
        <f>IF(日報入力!H1194,AT1194/(((F1194-J1194)*60)/E1194),"")</f>
        <v/>
      </c>
      <c r="AZ1194" s="664" t="str">
        <f>IF(日報入力!I1194,AT1194/((G1194*60)/E1194),"")</f>
        <v/>
      </c>
      <c r="BA1194" s="296" t="str">
        <f>IF(日報入力!G1194,G1194/F1194,"")</f>
        <v/>
      </c>
      <c r="BB1194" s="386" t="e">
        <f t="shared" si="75"/>
        <v>#VALUE!</v>
      </c>
      <c r="BC1194" s="386" t="e">
        <f t="shared" si="76"/>
        <v>#VALUE!</v>
      </c>
      <c r="BD1194" s="80">
        <f>日報入力!AU1194</f>
        <v>0</v>
      </c>
      <c r="BE1194" s="534" t="str">
        <f>IF(日報入力!AV1194,日報入力!AV1194,"")</f>
        <v/>
      </c>
      <c r="BF1194" s="534" t="str">
        <f>IF(日報入力!AW1194,日報入力!AW1194,"")</f>
        <v/>
      </c>
      <c r="BG1194" s="398" t="str">
        <f>IF(日報入力!G1194,日報入力!K1194*日報入力!D1194*日報入力!BC1194,"")</f>
        <v/>
      </c>
    </row>
    <row r="1195" spans="1:59" ht="20.25" hidden="1" customHeight="1" x14ac:dyDescent="0.15">
      <c r="A1195" s="302" t="str">
        <f>IF(日報入力!G1195="","",日報入力!G1195)</f>
        <v/>
      </c>
      <c r="B1195" s="291" t="str">
        <f>IF(日報入力!G1195="","",日報入力!H1195)</f>
        <v/>
      </c>
      <c r="C1195" s="291" t="str">
        <f>IF(日報入力!G1195="","",日報入力!I1195)</f>
        <v/>
      </c>
      <c r="D1195" s="291" t="str">
        <f>IF(日報入力!G1195="","",日報入力!J1195)</f>
        <v/>
      </c>
      <c r="E1195" s="291" t="str">
        <f>IF(日報入力!G1195="","",日報入力!K1195)</f>
        <v/>
      </c>
      <c r="F1195" s="291" t="str">
        <f>IF(日報入力!G1195="","",日報入力!L1195)</f>
        <v/>
      </c>
      <c r="G1195" s="291" t="str">
        <f>IF(日報入力!G1195="","",日報入力!L1195-日報入力!O1195-日報入力!P1195-日報入力!Q1195-日報入力!R1195-日報入力!S1195-日報入力!T1195-日報入力!U1195-日報入力!V1195-日報入力!W1195-日報入力!X1195-日報入力!Y1195-日報入力!Z1195)</f>
        <v/>
      </c>
      <c r="H1195" s="291" t="str">
        <f>IF(日報入力!G1195="","",IF(日報入力!M1195&gt;=0,日報入力!M1195*F1195,F1195))</f>
        <v/>
      </c>
      <c r="I1195" s="291" t="str">
        <f>IF(日報入力!G1195="","",日報入力!O1195)</f>
        <v/>
      </c>
      <c r="J1195" s="291" t="str">
        <f>IF(日報入力!G1195="","",日報入力!P1195)</f>
        <v/>
      </c>
      <c r="K1195" s="291" t="str">
        <f>IF(日報入力!G1195="","",日報入力!Q1195)</f>
        <v/>
      </c>
      <c r="L1195" s="291" t="str">
        <f>IF(日報入力!G1195="","",日報入力!R1195)</f>
        <v/>
      </c>
      <c r="M1195" s="291" t="str">
        <f>IF(日報入力!G1195="","",日報入力!S1195)</f>
        <v/>
      </c>
      <c r="N1195" s="291" t="str">
        <f>IF(日報入力!G1195="","",日報入力!T1195)</f>
        <v/>
      </c>
      <c r="O1195" s="291" t="str">
        <f>IF(日報入力!G1195="","",日報入力!U1195)</f>
        <v/>
      </c>
      <c r="P1195" s="291" t="str">
        <f>IF(日報入力!G1195="","",日報入力!V1195)</f>
        <v/>
      </c>
      <c r="Q1195" s="291" t="str">
        <f>IF(日報入力!G1195="","",日報入力!W1195)</f>
        <v/>
      </c>
      <c r="R1195" s="291" t="str">
        <f>IF(日報入力!G1195="","",日報入力!X1195)</f>
        <v/>
      </c>
      <c r="S1195" s="291" t="str">
        <f>IF(日報入力!G1195="","",日報入力!Y1195)</f>
        <v/>
      </c>
      <c r="T1195" s="291" t="str">
        <f>IF(日報入力!G1195="","",日報入力!Z1195)</f>
        <v/>
      </c>
      <c r="U1195" s="291" t="str">
        <f>IF(日報入力!G1195="","",日報入力!AA1195)</f>
        <v/>
      </c>
      <c r="V1195" s="378" t="str">
        <f>IF(日報入力!G1195="","",日報入力!AB1195)</f>
        <v/>
      </c>
      <c r="W1195" s="291" t="str">
        <f>IF(日報入力!G1195="","",日報入力!AC1195)</f>
        <v/>
      </c>
      <c r="X1195" s="291" t="str">
        <f>IF(日報入力!G1195="","",日報入力!AD1195)</f>
        <v/>
      </c>
      <c r="Y1195" s="291" t="str">
        <f>IF(日報入力!G1195="","",日報入力!AE1195)</f>
        <v/>
      </c>
      <c r="Z1195" s="291" t="str">
        <f>IF(日報入力!G1195="","",日報入力!AF1195)</f>
        <v/>
      </c>
      <c r="AA1195" s="291" t="str">
        <f>IF(日報入力!G1195="","",日報入力!AG1195)</f>
        <v/>
      </c>
      <c r="AB1195" s="291" t="str">
        <f>IF(日報入力!G1195="","",日報入力!AH1195)</f>
        <v/>
      </c>
      <c r="AC1195" s="291" t="str">
        <f>IF(日報入力!G1195="","",日報入力!AI1195)</f>
        <v/>
      </c>
      <c r="AD1195" s="291" t="str">
        <f>IF(日報入力!G1195="","",日報入力!AJ1195)</f>
        <v/>
      </c>
      <c r="AE1195" s="292" t="str">
        <f>IF(日報入力!G1195="","",日報入力!E1195)</f>
        <v/>
      </c>
      <c r="AF1195" s="293" t="str">
        <f>IF(日報入力!G1195="","",日報入力!AK1195)</f>
        <v/>
      </c>
      <c r="AG1195" s="293" t="str">
        <f>IF(日報入力!G1195="","",日報入力!AL1195)</f>
        <v/>
      </c>
      <c r="AH1195" s="293" t="str">
        <f>IF(日報入力!G1195="","",日報入力!AM1195)</f>
        <v/>
      </c>
      <c r="AI1195" s="294" t="str">
        <f>IF(日報入力!G1195&gt;0,日報入力!D1195*日報入力!K1195*日報入力!AL1195,"")</f>
        <v/>
      </c>
      <c r="AJ1195" s="294" t="str">
        <f>IF(日報入力!G1195&gt;0,日報入力!E1195*日報入力!AL1195,"")</f>
        <v/>
      </c>
      <c r="AK1195" s="294" t="str">
        <f>IF(日報入力!G1195&gt;0,AI1195-AJ1195,"")</f>
        <v/>
      </c>
      <c r="AL1195" s="292" t="str">
        <f>IF(日報入力!G1195&gt;0,日報入力!E1195*日報入力!AM1195,"")</f>
        <v/>
      </c>
      <c r="AM1195" s="292" t="str">
        <f>IF(日報入力!G1195&gt;0,日報入力!AB1195*日報入力!AM1195,"")</f>
        <v/>
      </c>
      <c r="AN1195" s="68" t="str">
        <f>IF(日報入力!G1195&gt;0,日報入力!C1195,"")</f>
        <v/>
      </c>
      <c r="AO1195" s="68" t="str">
        <f>日報入力!B1195</f>
        <v/>
      </c>
      <c r="AP1195" s="68" t="str">
        <f>IF(日報入力!AQ1195,日報入力!BA1195,"")</f>
        <v/>
      </c>
      <c r="AQ1195" s="68" t="str">
        <f>IF(日報入力!AR1195,日報入力!BB1195,"")</f>
        <v/>
      </c>
      <c r="AR1195" s="68" t="str">
        <f>IF(日報入力!AS1195,"N勤","")</f>
        <v/>
      </c>
      <c r="AS1195" s="295" t="e">
        <f t="shared" si="74"/>
        <v>#VALUE!</v>
      </c>
      <c r="AT1195" s="439" t="str">
        <f>日報入力!AY1195</f>
        <v/>
      </c>
      <c r="AU1195" s="518" t="str">
        <f>IF(日報入力!G1195,G1195*60/E1195,"")</f>
        <v/>
      </c>
      <c r="AV1195" s="528" t="str">
        <f>IF(日報入力!AT1195,日報入力!AT1195,"")</f>
        <v/>
      </c>
      <c r="AW1195" s="529" t="str">
        <f>IF(日報入力!AT1195,AE1195/日報入力!AT1195,"")</f>
        <v/>
      </c>
      <c r="AX1195" s="530" t="e">
        <f>IF(1&lt;日報集計!AT1195,AT1195/(((F1195-I1195-J1195-N1195-O1195)*60)/(E1195)),"")</f>
        <v>#VALUE!</v>
      </c>
      <c r="AY1195" s="664" t="str">
        <f>IF(日報入力!H1195,AT1195/(((F1195-J1195)*60)/E1195),"")</f>
        <v/>
      </c>
      <c r="AZ1195" s="664" t="str">
        <f>IF(日報入力!I1195,AT1195/((G1195*60)/E1195),"")</f>
        <v/>
      </c>
      <c r="BA1195" s="296" t="str">
        <f>IF(日報入力!G1195,G1195/F1195,"")</f>
        <v/>
      </c>
      <c r="BB1195" s="386" t="e">
        <f t="shared" si="75"/>
        <v>#VALUE!</v>
      </c>
      <c r="BC1195" s="386" t="e">
        <f t="shared" si="76"/>
        <v>#VALUE!</v>
      </c>
      <c r="BD1195" s="80">
        <f>日報入力!AU1195</f>
        <v>0</v>
      </c>
      <c r="BE1195" s="534" t="str">
        <f>IF(日報入力!AV1195,日報入力!AV1195,"")</f>
        <v/>
      </c>
      <c r="BF1195" s="534" t="str">
        <f>IF(日報入力!AW1195,日報入力!AW1195,"")</f>
        <v/>
      </c>
      <c r="BG1195" s="398" t="str">
        <f>IF(日報入力!G1195,日報入力!K1195*日報入力!D1195*日報入力!BC1195,"")</f>
        <v/>
      </c>
    </row>
    <row r="1196" spans="1:59" ht="20.25" hidden="1" customHeight="1" x14ac:dyDescent="0.15">
      <c r="A1196" s="302" t="str">
        <f>IF(日報入力!G1196="","",日報入力!G1196)</f>
        <v/>
      </c>
      <c r="B1196" s="291" t="str">
        <f>IF(日報入力!G1196="","",日報入力!H1196)</f>
        <v/>
      </c>
      <c r="C1196" s="291" t="str">
        <f>IF(日報入力!G1196="","",日報入力!I1196)</f>
        <v/>
      </c>
      <c r="D1196" s="291" t="str">
        <f>IF(日報入力!G1196="","",日報入力!J1196)</f>
        <v/>
      </c>
      <c r="E1196" s="291" t="str">
        <f>IF(日報入力!G1196="","",日報入力!K1196)</f>
        <v/>
      </c>
      <c r="F1196" s="291" t="str">
        <f>IF(日報入力!G1196="","",日報入力!L1196)</f>
        <v/>
      </c>
      <c r="G1196" s="291" t="str">
        <f>IF(日報入力!G1196="","",日報入力!L1196-日報入力!O1196-日報入力!P1196-日報入力!Q1196-日報入力!R1196-日報入力!S1196-日報入力!T1196-日報入力!U1196-日報入力!V1196-日報入力!W1196-日報入力!X1196-日報入力!Y1196-日報入力!Z1196)</f>
        <v/>
      </c>
      <c r="H1196" s="291" t="str">
        <f>IF(日報入力!G1196="","",IF(日報入力!M1196&gt;=0,日報入力!M1196*F1196,F1196))</f>
        <v/>
      </c>
      <c r="I1196" s="291" t="str">
        <f>IF(日報入力!G1196="","",日報入力!O1196)</f>
        <v/>
      </c>
      <c r="J1196" s="291" t="str">
        <f>IF(日報入力!G1196="","",日報入力!P1196)</f>
        <v/>
      </c>
      <c r="K1196" s="291" t="str">
        <f>IF(日報入力!G1196="","",日報入力!Q1196)</f>
        <v/>
      </c>
      <c r="L1196" s="291" t="str">
        <f>IF(日報入力!G1196="","",日報入力!R1196)</f>
        <v/>
      </c>
      <c r="M1196" s="291" t="str">
        <f>IF(日報入力!G1196="","",日報入力!S1196)</f>
        <v/>
      </c>
      <c r="N1196" s="291" t="str">
        <f>IF(日報入力!G1196="","",日報入力!T1196)</f>
        <v/>
      </c>
      <c r="O1196" s="291" t="str">
        <f>IF(日報入力!G1196="","",日報入力!U1196)</f>
        <v/>
      </c>
      <c r="P1196" s="291" t="str">
        <f>IF(日報入力!G1196="","",日報入力!V1196)</f>
        <v/>
      </c>
      <c r="Q1196" s="291" t="str">
        <f>IF(日報入力!G1196="","",日報入力!W1196)</f>
        <v/>
      </c>
      <c r="R1196" s="291" t="str">
        <f>IF(日報入力!G1196="","",日報入力!X1196)</f>
        <v/>
      </c>
      <c r="S1196" s="291" t="str">
        <f>IF(日報入力!G1196="","",日報入力!Y1196)</f>
        <v/>
      </c>
      <c r="T1196" s="291" t="str">
        <f>IF(日報入力!G1196="","",日報入力!Z1196)</f>
        <v/>
      </c>
      <c r="U1196" s="291" t="str">
        <f>IF(日報入力!G1196="","",日報入力!AA1196)</f>
        <v/>
      </c>
      <c r="V1196" s="378" t="str">
        <f>IF(日報入力!G1196="","",日報入力!AB1196)</f>
        <v/>
      </c>
      <c r="W1196" s="291" t="str">
        <f>IF(日報入力!G1196="","",日報入力!AC1196)</f>
        <v/>
      </c>
      <c r="X1196" s="291" t="str">
        <f>IF(日報入力!G1196="","",日報入力!AD1196)</f>
        <v/>
      </c>
      <c r="Y1196" s="291" t="str">
        <f>IF(日報入力!G1196="","",日報入力!AE1196)</f>
        <v/>
      </c>
      <c r="Z1196" s="291" t="str">
        <f>IF(日報入力!G1196="","",日報入力!AF1196)</f>
        <v/>
      </c>
      <c r="AA1196" s="291" t="str">
        <f>IF(日報入力!G1196="","",日報入力!AG1196)</f>
        <v/>
      </c>
      <c r="AB1196" s="291" t="str">
        <f>IF(日報入力!G1196="","",日報入力!AH1196)</f>
        <v/>
      </c>
      <c r="AC1196" s="291" t="str">
        <f>IF(日報入力!G1196="","",日報入力!AI1196)</f>
        <v/>
      </c>
      <c r="AD1196" s="291" t="str">
        <f>IF(日報入力!G1196="","",日報入力!AJ1196)</f>
        <v/>
      </c>
      <c r="AE1196" s="292" t="str">
        <f>IF(日報入力!G1196="","",日報入力!E1196)</f>
        <v/>
      </c>
      <c r="AF1196" s="293" t="str">
        <f>IF(日報入力!G1196="","",日報入力!AK1196)</f>
        <v/>
      </c>
      <c r="AG1196" s="293" t="str">
        <f>IF(日報入力!G1196="","",日報入力!AL1196)</f>
        <v/>
      </c>
      <c r="AH1196" s="293" t="str">
        <f>IF(日報入力!G1196="","",日報入力!AM1196)</f>
        <v/>
      </c>
      <c r="AI1196" s="294" t="str">
        <f>IF(日報入力!G1196&gt;0,日報入力!D1196*日報入力!K1196*日報入力!AL1196,"")</f>
        <v/>
      </c>
      <c r="AJ1196" s="294" t="str">
        <f>IF(日報入力!G1196&gt;0,日報入力!E1196*日報入力!AL1196,"")</f>
        <v/>
      </c>
      <c r="AK1196" s="294" t="str">
        <f>IF(日報入力!G1196&gt;0,AI1196-AJ1196,"")</f>
        <v/>
      </c>
      <c r="AL1196" s="292" t="str">
        <f>IF(日報入力!G1196&gt;0,日報入力!E1196*日報入力!AM1196,"")</f>
        <v/>
      </c>
      <c r="AM1196" s="292" t="str">
        <f>IF(日報入力!G1196&gt;0,日報入力!AB1196*日報入力!AM1196,"")</f>
        <v/>
      </c>
      <c r="AN1196" s="68" t="str">
        <f>IF(日報入力!G1196&gt;0,日報入力!C1196,"")</f>
        <v/>
      </c>
      <c r="AO1196" s="68" t="str">
        <f>日報入力!B1196</f>
        <v/>
      </c>
      <c r="AP1196" s="68" t="str">
        <f>IF(日報入力!AQ1196,日報入力!BA1196,"")</f>
        <v/>
      </c>
      <c r="AQ1196" s="68" t="str">
        <f>IF(日報入力!AR1196,日報入力!BB1196,"")</f>
        <v/>
      </c>
      <c r="AR1196" s="68" t="str">
        <f>IF(日報入力!AS1196,"N勤","")</f>
        <v/>
      </c>
      <c r="AS1196" s="295" t="e">
        <f t="shared" si="74"/>
        <v>#VALUE!</v>
      </c>
      <c r="AT1196" s="439" t="str">
        <f>日報入力!AY1196</f>
        <v/>
      </c>
      <c r="AU1196" s="518" t="str">
        <f>IF(日報入力!G1196,G1196*60/E1196,"")</f>
        <v/>
      </c>
      <c r="AV1196" s="528" t="str">
        <f>IF(日報入力!AT1196,日報入力!AT1196,"")</f>
        <v/>
      </c>
      <c r="AW1196" s="529" t="str">
        <f>IF(日報入力!AT1196,AE1196/日報入力!AT1196,"")</f>
        <v/>
      </c>
      <c r="AX1196" s="530" t="e">
        <f>IF(1&lt;日報集計!AT1196,AT1196/(((F1196-I1196-J1196-N1196-O1196)*60)/(E1196)),"")</f>
        <v>#VALUE!</v>
      </c>
      <c r="AY1196" s="664" t="str">
        <f>IF(日報入力!H1196,AT1196/(((F1196-J1196)*60)/E1196),"")</f>
        <v/>
      </c>
      <c r="AZ1196" s="664" t="str">
        <f>IF(日報入力!I1196,AT1196/((G1196*60)/E1196),"")</f>
        <v/>
      </c>
      <c r="BA1196" s="296" t="str">
        <f>IF(日報入力!G1196,G1196/F1196,"")</f>
        <v/>
      </c>
      <c r="BB1196" s="386" t="e">
        <f t="shared" si="75"/>
        <v>#VALUE!</v>
      </c>
      <c r="BC1196" s="386" t="e">
        <f t="shared" si="76"/>
        <v>#VALUE!</v>
      </c>
      <c r="BD1196" s="80">
        <f>日報入力!AU1196</f>
        <v>0</v>
      </c>
      <c r="BE1196" s="534" t="str">
        <f>IF(日報入力!AV1196,日報入力!AV1196,"")</f>
        <v/>
      </c>
      <c r="BF1196" s="534" t="str">
        <f>IF(日報入力!AW1196,日報入力!AW1196,"")</f>
        <v/>
      </c>
      <c r="BG1196" s="398" t="str">
        <f>IF(日報入力!G1196,日報入力!K1196*日報入力!D1196*日報入力!BC1196,"")</f>
        <v/>
      </c>
    </row>
    <row r="1197" spans="1:59" ht="20.25" hidden="1" customHeight="1" x14ac:dyDescent="0.15">
      <c r="A1197" s="302" t="str">
        <f>IF(日報入力!G1197="","",日報入力!G1197)</f>
        <v/>
      </c>
      <c r="B1197" s="291" t="str">
        <f>IF(日報入力!G1197="","",日報入力!H1197)</f>
        <v/>
      </c>
      <c r="C1197" s="291" t="str">
        <f>IF(日報入力!G1197="","",日報入力!I1197)</f>
        <v/>
      </c>
      <c r="D1197" s="291" t="str">
        <f>IF(日報入力!G1197="","",日報入力!J1197)</f>
        <v/>
      </c>
      <c r="E1197" s="291" t="str">
        <f>IF(日報入力!G1197="","",日報入力!K1197)</f>
        <v/>
      </c>
      <c r="F1197" s="291" t="str">
        <f>IF(日報入力!G1197="","",日報入力!L1197)</f>
        <v/>
      </c>
      <c r="G1197" s="291" t="str">
        <f>IF(日報入力!G1197="","",日報入力!L1197-日報入力!O1197-日報入力!P1197-日報入力!Q1197-日報入力!R1197-日報入力!S1197-日報入力!T1197-日報入力!U1197-日報入力!V1197-日報入力!W1197-日報入力!X1197-日報入力!Y1197-日報入力!Z1197)</f>
        <v/>
      </c>
      <c r="H1197" s="291" t="str">
        <f>IF(日報入力!G1197="","",IF(日報入力!M1197&gt;=0,日報入力!M1197*F1197,F1197))</f>
        <v/>
      </c>
      <c r="I1197" s="291" t="str">
        <f>IF(日報入力!G1197="","",日報入力!O1197)</f>
        <v/>
      </c>
      <c r="J1197" s="291" t="str">
        <f>IF(日報入力!G1197="","",日報入力!P1197)</f>
        <v/>
      </c>
      <c r="K1197" s="291" t="str">
        <f>IF(日報入力!G1197="","",日報入力!Q1197)</f>
        <v/>
      </c>
      <c r="L1197" s="291" t="str">
        <f>IF(日報入力!G1197="","",日報入力!R1197)</f>
        <v/>
      </c>
      <c r="M1197" s="291" t="str">
        <f>IF(日報入力!G1197="","",日報入力!S1197)</f>
        <v/>
      </c>
      <c r="N1197" s="291" t="str">
        <f>IF(日報入力!G1197="","",日報入力!T1197)</f>
        <v/>
      </c>
      <c r="O1197" s="291" t="str">
        <f>IF(日報入力!G1197="","",日報入力!U1197)</f>
        <v/>
      </c>
      <c r="P1197" s="291" t="str">
        <f>IF(日報入力!G1197="","",日報入力!V1197)</f>
        <v/>
      </c>
      <c r="Q1197" s="291" t="str">
        <f>IF(日報入力!G1197="","",日報入力!W1197)</f>
        <v/>
      </c>
      <c r="R1197" s="291" t="str">
        <f>IF(日報入力!G1197="","",日報入力!X1197)</f>
        <v/>
      </c>
      <c r="S1197" s="291" t="str">
        <f>IF(日報入力!G1197="","",日報入力!Y1197)</f>
        <v/>
      </c>
      <c r="T1197" s="291" t="str">
        <f>IF(日報入力!G1197="","",日報入力!Z1197)</f>
        <v/>
      </c>
      <c r="U1197" s="291" t="str">
        <f>IF(日報入力!G1197="","",日報入力!AA1197)</f>
        <v/>
      </c>
      <c r="V1197" s="378" t="str">
        <f>IF(日報入力!G1197="","",日報入力!AB1197)</f>
        <v/>
      </c>
      <c r="W1197" s="291" t="str">
        <f>IF(日報入力!G1197="","",日報入力!AC1197)</f>
        <v/>
      </c>
      <c r="X1197" s="291" t="str">
        <f>IF(日報入力!G1197="","",日報入力!AD1197)</f>
        <v/>
      </c>
      <c r="Y1197" s="291" t="str">
        <f>IF(日報入力!G1197="","",日報入力!AE1197)</f>
        <v/>
      </c>
      <c r="Z1197" s="291" t="str">
        <f>IF(日報入力!G1197="","",日報入力!AF1197)</f>
        <v/>
      </c>
      <c r="AA1197" s="291" t="str">
        <f>IF(日報入力!G1197="","",日報入力!AG1197)</f>
        <v/>
      </c>
      <c r="AB1197" s="291" t="str">
        <f>IF(日報入力!G1197="","",日報入力!AH1197)</f>
        <v/>
      </c>
      <c r="AC1197" s="291" t="str">
        <f>IF(日報入力!G1197="","",日報入力!AI1197)</f>
        <v/>
      </c>
      <c r="AD1197" s="291" t="str">
        <f>IF(日報入力!G1197="","",日報入力!AJ1197)</f>
        <v/>
      </c>
      <c r="AE1197" s="292" t="str">
        <f>IF(日報入力!G1197="","",日報入力!E1197)</f>
        <v/>
      </c>
      <c r="AF1197" s="293" t="str">
        <f>IF(日報入力!G1197="","",日報入力!AK1197)</f>
        <v/>
      </c>
      <c r="AG1197" s="293" t="str">
        <f>IF(日報入力!G1197="","",日報入力!AL1197)</f>
        <v/>
      </c>
      <c r="AH1197" s="293" t="str">
        <f>IF(日報入力!G1197="","",日報入力!AM1197)</f>
        <v/>
      </c>
      <c r="AI1197" s="294" t="str">
        <f>IF(日報入力!G1197&gt;0,日報入力!D1197*日報入力!K1197*日報入力!AL1197,"")</f>
        <v/>
      </c>
      <c r="AJ1197" s="294" t="str">
        <f>IF(日報入力!G1197&gt;0,日報入力!E1197*日報入力!AL1197,"")</f>
        <v/>
      </c>
      <c r="AK1197" s="294" t="str">
        <f>IF(日報入力!G1197&gt;0,AI1197-AJ1197,"")</f>
        <v/>
      </c>
      <c r="AL1197" s="292" t="str">
        <f>IF(日報入力!G1197&gt;0,日報入力!E1197*日報入力!AM1197,"")</f>
        <v/>
      </c>
      <c r="AM1197" s="292" t="str">
        <f>IF(日報入力!G1197&gt;0,日報入力!AB1197*日報入力!AM1197,"")</f>
        <v/>
      </c>
      <c r="AN1197" s="68" t="str">
        <f>IF(日報入力!G1197&gt;0,日報入力!C1197,"")</f>
        <v/>
      </c>
      <c r="AO1197" s="68" t="str">
        <f>日報入力!B1197</f>
        <v/>
      </c>
      <c r="AP1197" s="68" t="str">
        <f>IF(日報入力!AQ1197,日報入力!BA1197,"")</f>
        <v/>
      </c>
      <c r="AQ1197" s="68" t="str">
        <f>IF(日報入力!AR1197,日報入力!BB1197,"")</f>
        <v/>
      </c>
      <c r="AR1197" s="68" t="str">
        <f>IF(日報入力!AS1197,"N勤","")</f>
        <v/>
      </c>
      <c r="AS1197" s="295" t="e">
        <f t="shared" si="74"/>
        <v>#VALUE!</v>
      </c>
      <c r="AT1197" s="439" t="str">
        <f>日報入力!AY1197</f>
        <v/>
      </c>
      <c r="AU1197" s="518" t="str">
        <f>IF(日報入力!G1197,G1197*60/E1197,"")</f>
        <v/>
      </c>
      <c r="AV1197" s="528" t="str">
        <f>IF(日報入力!AT1197,日報入力!AT1197,"")</f>
        <v/>
      </c>
      <c r="AW1197" s="529" t="str">
        <f>IF(日報入力!AT1197,AE1197/日報入力!AT1197,"")</f>
        <v/>
      </c>
      <c r="AX1197" s="530" t="e">
        <f>IF(1&lt;日報集計!AT1197,AT1197/(((F1197-I1197-J1197-N1197-O1197)*60)/(E1197)),"")</f>
        <v>#VALUE!</v>
      </c>
      <c r="AY1197" s="664" t="str">
        <f>IF(日報入力!H1197,AT1197/(((F1197-J1197)*60)/E1197),"")</f>
        <v/>
      </c>
      <c r="AZ1197" s="664" t="str">
        <f>IF(日報入力!I1197,AT1197/((G1197*60)/E1197),"")</f>
        <v/>
      </c>
      <c r="BA1197" s="296" t="str">
        <f>IF(日報入力!G1197,G1197/F1197,"")</f>
        <v/>
      </c>
      <c r="BB1197" s="386" t="e">
        <f t="shared" si="75"/>
        <v>#VALUE!</v>
      </c>
      <c r="BC1197" s="386" t="e">
        <f t="shared" si="76"/>
        <v>#VALUE!</v>
      </c>
      <c r="BD1197" s="80">
        <f>日報入力!AU1197</f>
        <v>0</v>
      </c>
      <c r="BE1197" s="534" t="str">
        <f>IF(日報入力!AV1197,日報入力!AV1197,"")</f>
        <v/>
      </c>
      <c r="BF1197" s="534" t="str">
        <f>IF(日報入力!AW1197,日報入力!AW1197,"")</f>
        <v/>
      </c>
      <c r="BG1197" s="398" t="str">
        <f>IF(日報入力!G1197,日報入力!K1197*日報入力!D1197*日報入力!BC1197,"")</f>
        <v/>
      </c>
    </row>
    <row r="1198" spans="1:59" ht="20.25" hidden="1" customHeight="1" x14ac:dyDescent="0.15">
      <c r="A1198" s="302" t="str">
        <f>IF(日報入力!G1198="","",日報入力!G1198)</f>
        <v/>
      </c>
      <c r="B1198" s="291" t="str">
        <f>IF(日報入力!G1198="","",日報入力!H1198)</f>
        <v/>
      </c>
      <c r="C1198" s="291" t="str">
        <f>IF(日報入力!G1198="","",日報入力!I1198)</f>
        <v/>
      </c>
      <c r="D1198" s="291" t="str">
        <f>IF(日報入力!G1198="","",日報入力!J1198)</f>
        <v/>
      </c>
      <c r="E1198" s="291" t="str">
        <f>IF(日報入力!G1198="","",日報入力!K1198)</f>
        <v/>
      </c>
      <c r="F1198" s="291" t="str">
        <f>IF(日報入力!G1198="","",日報入力!L1198)</f>
        <v/>
      </c>
      <c r="G1198" s="291" t="str">
        <f>IF(日報入力!G1198="","",日報入力!L1198-日報入力!O1198-日報入力!P1198-日報入力!Q1198-日報入力!R1198-日報入力!S1198-日報入力!T1198-日報入力!U1198-日報入力!V1198-日報入力!W1198-日報入力!X1198-日報入力!Y1198-日報入力!Z1198)</f>
        <v/>
      </c>
      <c r="H1198" s="291" t="str">
        <f>IF(日報入力!G1198="","",IF(日報入力!M1198&gt;=0,日報入力!M1198*F1198,F1198))</f>
        <v/>
      </c>
      <c r="I1198" s="291" t="str">
        <f>IF(日報入力!G1198="","",日報入力!O1198)</f>
        <v/>
      </c>
      <c r="J1198" s="291" t="str">
        <f>IF(日報入力!G1198="","",日報入力!P1198)</f>
        <v/>
      </c>
      <c r="K1198" s="291" t="str">
        <f>IF(日報入力!G1198="","",日報入力!Q1198)</f>
        <v/>
      </c>
      <c r="L1198" s="291" t="str">
        <f>IF(日報入力!G1198="","",日報入力!R1198)</f>
        <v/>
      </c>
      <c r="M1198" s="291" t="str">
        <f>IF(日報入力!G1198="","",日報入力!S1198)</f>
        <v/>
      </c>
      <c r="N1198" s="291" t="str">
        <f>IF(日報入力!G1198="","",日報入力!T1198)</f>
        <v/>
      </c>
      <c r="O1198" s="291" t="str">
        <f>IF(日報入力!G1198="","",日報入力!U1198)</f>
        <v/>
      </c>
      <c r="P1198" s="291" t="str">
        <f>IF(日報入力!G1198="","",日報入力!V1198)</f>
        <v/>
      </c>
      <c r="Q1198" s="291" t="str">
        <f>IF(日報入力!G1198="","",日報入力!W1198)</f>
        <v/>
      </c>
      <c r="R1198" s="291" t="str">
        <f>IF(日報入力!G1198="","",日報入力!X1198)</f>
        <v/>
      </c>
      <c r="S1198" s="291" t="str">
        <f>IF(日報入力!G1198="","",日報入力!Y1198)</f>
        <v/>
      </c>
      <c r="T1198" s="291" t="str">
        <f>IF(日報入力!G1198="","",日報入力!Z1198)</f>
        <v/>
      </c>
      <c r="U1198" s="291" t="str">
        <f>IF(日報入力!G1198="","",日報入力!AA1198)</f>
        <v/>
      </c>
      <c r="V1198" s="378" t="str">
        <f>IF(日報入力!G1198="","",日報入力!AB1198)</f>
        <v/>
      </c>
      <c r="W1198" s="291" t="str">
        <f>IF(日報入力!G1198="","",日報入力!AC1198)</f>
        <v/>
      </c>
      <c r="X1198" s="291" t="str">
        <f>IF(日報入力!G1198="","",日報入力!AD1198)</f>
        <v/>
      </c>
      <c r="Y1198" s="291" t="str">
        <f>IF(日報入力!G1198="","",日報入力!AE1198)</f>
        <v/>
      </c>
      <c r="Z1198" s="291" t="str">
        <f>IF(日報入力!G1198="","",日報入力!AF1198)</f>
        <v/>
      </c>
      <c r="AA1198" s="291" t="str">
        <f>IF(日報入力!G1198="","",日報入力!AG1198)</f>
        <v/>
      </c>
      <c r="AB1198" s="291" t="str">
        <f>IF(日報入力!G1198="","",日報入力!AH1198)</f>
        <v/>
      </c>
      <c r="AC1198" s="291" t="str">
        <f>IF(日報入力!G1198="","",日報入力!AI1198)</f>
        <v/>
      </c>
      <c r="AD1198" s="291" t="str">
        <f>IF(日報入力!G1198="","",日報入力!AJ1198)</f>
        <v/>
      </c>
      <c r="AE1198" s="292" t="str">
        <f>IF(日報入力!G1198="","",日報入力!E1198)</f>
        <v/>
      </c>
      <c r="AF1198" s="293" t="str">
        <f>IF(日報入力!G1198="","",日報入力!AK1198)</f>
        <v/>
      </c>
      <c r="AG1198" s="293" t="str">
        <f>IF(日報入力!G1198="","",日報入力!AL1198)</f>
        <v/>
      </c>
      <c r="AH1198" s="293" t="str">
        <f>IF(日報入力!G1198="","",日報入力!AM1198)</f>
        <v/>
      </c>
      <c r="AI1198" s="294" t="str">
        <f>IF(日報入力!G1198&gt;0,日報入力!D1198*日報入力!K1198*日報入力!AL1198,"")</f>
        <v/>
      </c>
      <c r="AJ1198" s="294" t="str">
        <f>IF(日報入力!G1198&gt;0,日報入力!E1198*日報入力!AL1198,"")</f>
        <v/>
      </c>
      <c r="AK1198" s="294" t="str">
        <f>IF(日報入力!G1198&gt;0,AI1198-AJ1198,"")</f>
        <v/>
      </c>
      <c r="AL1198" s="292" t="str">
        <f>IF(日報入力!G1198&gt;0,日報入力!E1198*日報入力!AM1198,"")</f>
        <v/>
      </c>
      <c r="AM1198" s="292" t="str">
        <f>IF(日報入力!G1198&gt;0,日報入力!AB1198*日報入力!AM1198,"")</f>
        <v/>
      </c>
      <c r="AN1198" s="68" t="str">
        <f>IF(日報入力!G1198&gt;0,日報入力!C1198,"")</f>
        <v/>
      </c>
      <c r="AO1198" s="68" t="str">
        <f>日報入力!B1198</f>
        <v/>
      </c>
      <c r="AP1198" s="68" t="str">
        <f>IF(日報入力!AQ1198,日報入力!BA1198,"")</f>
        <v/>
      </c>
      <c r="AQ1198" s="68" t="str">
        <f>IF(日報入力!AR1198,日報入力!BB1198,"")</f>
        <v/>
      </c>
      <c r="AR1198" s="68" t="str">
        <f>IF(日報入力!AS1198,"N勤","")</f>
        <v/>
      </c>
      <c r="AS1198" s="295" t="e">
        <f t="shared" si="74"/>
        <v>#VALUE!</v>
      </c>
      <c r="AT1198" s="439" t="str">
        <f>日報入力!AY1198</f>
        <v/>
      </c>
      <c r="AU1198" s="518" t="str">
        <f>IF(日報入力!G1198,G1198*60/E1198,"")</f>
        <v/>
      </c>
      <c r="AV1198" s="528" t="str">
        <f>IF(日報入力!AT1198,日報入力!AT1198,"")</f>
        <v/>
      </c>
      <c r="AW1198" s="529" t="str">
        <f>IF(日報入力!AT1198,AE1198/日報入力!AT1198,"")</f>
        <v/>
      </c>
      <c r="AX1198" s="530" t="e">
        <f>IF(1&lt;日報集計!AT1198,AT1198/(((F1198-I1198-J1198-N1198-O1198)*60)/(E1198)),"")</f>
        <v>#VALUE!</v>
      </c>
      <c r="AY1198" s="664" t="str">
        <f>IF(日報入力!H1198,AT1198/(((F1198-J1198)*60)/E1198),"")</f>
        <v/>
      </c>
      <c r="AZ1198" s="664" t="str">
        <f>IF(日報入力!I1198,AT1198/((G1198*60)/E1198),"")</f>
        <v/>
      </c>
      <c r="BA1198" s="296" t="str">
        <f>IF(日報入力!G1198,G1198/F1198,"")</f>
        <v/>
      </c>
      <c r="BB1198" s="386" t="e">
        <f t="shared" si="75"/>
        <v>#VALUE!</v>
      </c>
      <c r="BC1198" s="386" t="e">
        <f t="shared" si="76"/>
        <v>#VALUE!</v>
      </c>
      <c r="BD1198" s="80">
        <f>日報入力!AU1198</f>
        <v>0</v>
      </c>
      <c r="BE1198" s="534" t="str">
        <f>IF(日報入力!AV1198,日報入力!AV1198,"")</f>
        <v/>
      </c>
      <c r="BF1198" s="534" t="str">
        <f>IF(日報入力!AW1198,日報入力!AW1198,"")</f>
        <v/>
      </c>
      <c r="BG1198" s="398" t="str">
        <f>IF(日報入力!G1198,日報入力!K1198*日報入力!D1198*日報入力!BC1198,"")</f>
        <v/>
      </c>
    </row>
    <row r="1199" spans="1:59" ht="20.25" hidden="1" customHeight="1" x14ac:dyDescent="0.15">
      <c r="A1199" s="302" t="str">
        <f>IF(日報入力!G1199="","",日報入力!G1199)</f>
        <v/>
      </c>
      <c r="B1199" s="291" t="str">
        <f>IF(日報入力!G1199="","",日報入力!H1199)</f>
        <v/>
      </c>
      <c r="C1199" s="291" t="str">
        <f>IF(日報入力!G1199="","",日報入力!I1199)</f>
        <v/>
      </c>
      <c r="D1199" s="291" t="str">
        <f>IF(日報入力!G1199="","",日報入力!J1199)</f>
        <v/>
      </c>
      <c r="E1199" s="291" t="str">
        <f>IF(日報入力!G1199="","",日報入力!K1199)</f>
        <v/>
      </c>
      <c r="F1199" s="291" t="str">
        <f>IF(日報入力!G1199="","",日報入力!L1199)</f>
        <v/>
      </c>
      <c r="G1199" s="291" t="str">
        <f>IF(日報入力!G1199="","",日報入力!L1199-日報入力!O1199-日報入力!P1199-日報入力!Q1199-日報入力!R1199-日報入力!S1199-日報入力!T1199-日報入力!U1199-日報入力!V1199-日報入力!W1199-日報入力!X1199-日報入力!Y1199-日報入力!Z1199)</f>
        <v/>
      </c>
      <c r="H1199" s="291" t="str">
        <f>IF(日報入力!G1199="","",IF(日報入力!M1199&gt;=0,日報入力!M1199*F1199,F1199))</f>
        <v/>
      </c>
      <c r="I1199" s="291" t="str">
        <f>IF(日報入力!G1199="","",日報入力!O1199)</f>
        <v/>
      </c>
      <c r="J1199" s="291" t="str">
        <f>IF(日報入力!G1199="","",日報入力!P1199)</f>
        <v/>
      </c>
      <c r="K1199" s="291" t="str">
        <f>IF(日報入力!G1199="","",日報入力!Q1199)</f>
        <v/>
      </c>
      <c r="L1199" s="291" t="str">
        <f>IF(日報入力!G1199="","",日報入力!R1199)</f>
        <v/>
      </c>
      <c r="M1199" s="291" t="str">
        <f>IF(日報入力!G1199="","",日報入力!S1199)</f>
        <v/>
      </c>
      <c r="N1199" s="291" t="str">
        <f>IF(日報入力!G1199="","",日報入力!T1199)</f>
        <v/>
      </c>
      <c r="O1199" s="291" t="str">
        <f>IF(日報入力!G1199="","",日報入力!U1199)</f>
        <v/>
      </c>
      <c r="P1199" s="291" t="str">
        <f>IF(日報入力!G1199="","",日報入力!V1199)</f>
        <v/>
      </c>
      <c r="Q1199" s="291" t="str">
        <f>IF(日報入力!G1199="","",日報入力!W1199)</f>
        <v/>
      </c>
      <c r="R1199" s="291" t="str">
        <f>IF(日報入力!G1199="","",日報入力!X1199)</f>
        <v/>
      </c>
      <c r="S1199" s="291" t="str">
        <f>IF(日報入力!G1199="","",日報入力!Y1199)</f>
        <v/>
      </c>
      <c r="T1199" s="291" t="str">
        <f>IF(日報入力!G1199="","",日報入力!Z1199)</f>
        <v/>
      </c>
      <c r="U1199" s="291" t="str">
        <f>IF(日報入力!G1199="","",日報入力!AA1199)</f>
        <v/>
      </c>
      <c r="V1199" s="378" t="str">
        <f>IF(日報入力!G1199="","",日報入力!AB1199)</f>
        <v/>
      </c>
      <c r="W1199" s="291" t="str">
        <f>IF(日報入力!G1199="","",日報入力!AC1199)</f>
        <v/>
      </c>
      <c r="X1199" s="291" t="str">
        <f>IF(日報入力!G1199="","",日報入力!AD1199)</f>
        <v/>
      </c>
      <c r="Y1199" s="291" t="str">
        <f>IF(日報入力!G1199="","",日報入力!AE1199)</f>
        <v/>
      </c>
      <c r="Z1199" s="291" t="str">
        <f>IF(日報入力!G1199="","",日報入力!AF1199)</f>
        <v/>
      </c>
      <c r="AA1199" s="291" t="str">
        <f>IF(日報入力!G1199="","",日報入力!AG1199)</f>
        <v/>
      </c>
      <c r="AB1199" s="291" t="str">
        <f>IF(日報入力!G1199="","",日報入力!AH1199)</f>
        <v/>
      </c>
      <c r="AC1199" s="291" t="str">
        <f>IF(日報入力!G1199="","",日報入力!AI1199)</f>
        <v/>
      </c>
      <c r="AD1199" s="291" t="str">
        <f>IF(日報入力!G1199="","",日報入力!AJ1199)</f>
        <v/>
      </c>
      <c r="AE1199" s="292" t="str">
        <f>IF(日報入力!G1199="","",日報入力!E1199)</f>
        <v/>
      </c>
      <c r="AF1199" s="293" t="str">
        <f>IF(日報入力!G1199="","",日報入力!AK1199)</f>
        <v/>
      </c>
      <c r="AG1199" s="293" t="str">
        <f>IF(日報入力!G1199="","",日報入力!AL1199)</f>
        <v/>
      </c>
      <c r="AH1199" s="293" t="str">
        <f>IF(日報入力!G1199="","",日報入力!AM1199)</f>
        <v/>
      </c>
      <c r="AI1199" s="294" t="str">
        <f>IF(日報入力!G1199&gt;0,日報入力!D1199*日報入力!K1199*日報入力!AL1199,"")</f>
        <v/>
      </c>
      <c r="AJ1199" s="294" t="str">
        <f>IF(日報入力!G1199&gt;0,日報入力!E1199*日報入力!AL1199,"")</f>
        <v/>
      </c>
      <c r="AK1199" s="294" t="str">
        <f>IF(日報入力!G1199&gt;0,AI1199-AJ1199,"")</f>
        <v/>
      </c>
      <c r="AL1199" s="292" t="str">
        <f>IF(日報入力!G1199&gt;0,日報入力!E1199*日報入力!AM1199,"")</f>
        <v/>
      </c>
      <c r="AM1199" s="292" t="str">
        <f>IF(日報入力!G1199&gt;0,日報入力!AB1199*日報入力!AM1199,"")</f>
        <v/>
      </c>
      <c r="AN1199" s="68" t="str">
        <f>IF(日報入力!G1199&gt;0,日報入力!C1199,"")</f>
        <v/>
      </c>
      <c r="AO1199" s="68" t="str">
        <f>日報入力!B1199</f>
        <v/>
      </c>
      <c r="AP1199" s="68" t="str">
        <f>IF(日報入力!AQ1199,日報入力!BA1199,"")</f>
        <v/>
      </c>
      <c r="AQ1199" s="68" t="str">
        <f>IF(日報入力!AR1199,日報入力!BB1199,"")</f>
        <v/>
      </c>
      <c r="AR1199" s="68" t="str">
        <f>IF(日報入力!AS1199,"N勤","")</f>
        <v/>
      </c>
      <c r="AS1199" s="295" t="e">
        <f t="shared" si="74"/>
        <v>#VALUE!</v>
      </c>
      <c r="AT1199" s="439" t="str">
        <f>日報入力!AY1199</f>
        <v/>
      </c>
      <c r="AU1199" s="518" t="str">
        <f>IF(日報入力!G1199,G1199*60/E1199,"")</f>
        <v/>
      </c>
      <c r="AV1199" s="528" t="str">
        <f>IF(日報入力!AT1199,日報入力!AT1199,"")</f>
        <v/>
      </c>
      <c r="AW1199" s="529" t="str">
        <f>IF(日報入力!AT1199,AE1199/日報入力!AT1199,"")</f>
        <v/>
      </c>
      <c r="AX1199" s="530" t="e">
        <f>IF(1&lt;日報集計!AT1199,AT1199/(((F1199-I1199-J1199-N1199-O1199)*60)/(E1199)),"")</f>
        <v>#VALUE!</v>
      </c>
      <c r="AY1199" s="664" t="str">
        <f>IF(日報入力!H1199,AT1199/(((F1199-J1199)*60)/E1199),"")</f>
        <v/>
      </c>
      <c r="AZ1199" s="664" t="str">
        <f>IF(日報入力!I1199,AT1199/((G1199*60)/E1199),"")</f>
        <v/>
      </c>
      <c r="BA1199" s="296" t="str">
        <f>IF(日報入力!G1199,G1199/F1199,"")</f>
        <v/>
      </c>
      <c r="BB1199" s="386" t="e">
        <f t="shared" si="75"/>
        <v>#VALUE!</v>
      </c>
      <c r="BC1199" s="386" t="e">
        <f t="shared" si="76"/>
        <v>#VALUE!</v>
      </c>
      <c r="BD1199" s="80">
        <f>日報入力!AU1199</f>
        <v>0</v>
      </c>
      <c r="BE1199" s="534" t="str">
        <f>IF(日報入力!AV1199,日報入力!AV1199,"")</f>
        <v/>
      </c>
      <c r="BF1199" s="534" t="str">
        <f>IF(日報入力!AW1199,日報入力!AW1199,"")</f>
        <v/>
      </c>
      <c r="BG1199" s="398" t="str">
        <f>IF(日報入力!G1199,日報入力!K1199*日報入力!D1199*日報入力!BC1199,"")</f>
        <v/>
      </c>
    </row>
    <row r="1200" spans="1:59" ht="20.25" hidden="1" customHeight="1" x14ac:dyDescent="0.15">
      <c r="A1200" s="302" t="str">
        <f>IF(日報入力!G1200="","",日報入力!G1200)</f>
        <v/>
      </c>
      <c r="B1200" s="291" t="str">
        <f>IF(日報入力!G1200="","",日報入力!H1200)</f>
        <v/>
      </c>
      <c r="C1200" s="291" t="str">
        <f>IF(日報入力!G1200="","",日報入力!I1200)</f>
        <v/>
      </c>
      <c r="D1200" s="291" t="str">
        <f>IF(日報入力!G1200="","",日報入力!J1200)</f>
        <v/>
      </c>
      <c r="E1200" s="291" t="str">
        <f>IF(日報入力!G1200="","",日報入力!K1200)</f>
        <v/>
      </c>
      <c r="F1200" s="291" t="str">
        <f>IF(日報入力!G1200="","",日報入力!L1200)</f>
        <v/>
      </c>
      <c r="G1200" s="291" t="str">
        <f>IF(日報入力!G1200="","",日報入力!L1200-日報入力!O1200-日報入力!P1200-日報入力!Q1200-日報入力!R1200-日報入力!S1200-日報入力!T1200-日報入力!U1200-日報入力!V1200-日報入力!W1200-日報入力!X1200-日報入力!Y1200-日報入力!Z1200)</f>
        <v/>
      </c>
      <c r="H1200" s="291" t="str">
        <f>IF(日報入力!G1200="","",IF(日報入力!M1200&gt;=0,日報入力!M1200*F1200,F1200))</f>
        <v/>
      </c>
      <c r="I1200" s="291" t="str">
        <f>IF(日報入力!G1200="","",日報入力!O1200)</f>
        <v/>
      </c>
      <c r="J1200" s="291" t="str">
        <f>IF(日報入力!G1200="","",日報入力!P1200)</f>
        <v/>
      </c>
      <c r="K1200" s="291" t="str">
        <f>IF(日報入力!G1200="","",日報入力!Q1200)</f>
        <v/>
      </c>
      <c r="L1200" s="291" t="str">
        <f>IF(日報入力!G1200="","",日報入力!R1200)</f>
        <v/>
      </c>
      <c r="M1200" s="291" t="str">
        <f>IF(日報入力!G1200="","",日報入力!S1200)</f>
        <v/>
      </c>
      <c r="N1200" s="291" t="str">
        <f>IF(日報入力!G1200="","",日報入力!T1200)</f>
        <v/>
      </c>
      <c r="O1200" s="291" t="str">
        <f>IF(日報入力!G1200="","",日報入力!U1200)</f>
        <v/>
      </c>
      <c r="P1200" s="291" t="str">
        <f>IF(日報入力!G1200="","",日報入力!V1200)</f>
        <v/>
      </c>
      <c r="Q1200" s="291" t="str">
        <f>IF(日報入力!G1200="","",日報入力!W1200)</f>
        <v/>
      </c>
      <c r="R1200" s="291" t="str">
        <f>IF(日報入力!G1200="","",日報入力!X1200)</f>
        <v/>
      </c>
      <c r="S1200" s="291" t="str">
        <f>IF(日報入力!G1200="","",日報入力!Y1200)</f>
        <v/>
      </c>
      <c r="T1200" s="291" t="str">
        <f>IF(日報入力!G1200="","",日報入力!Z1200)</f>
        <v/>
      </c>
      <c r="U1200" s="291" t="str">
        <f>IF(日報入力!G1200="","",日報入力!AA1200)</f>
        <v/>
      </c>
      <c r="V1200" s="378" t="str">
        <f>IF(日報入力!G1200="","",日報入力!AB1200)</f>
        <v/>
      </c>
      <c r="W1200" s="291" t="str">
        <f>IF(日報入力!G1200="","",日報入力!AC1200)</f>
        <v/>
      </c>
      <c r="X1200" s="291" t="str">
        <f>IF(日報入力!G1200="","",日報入力!AD1200)</f>
        <v/>
      </c>
      <c r="Y1200" s="291" t="str">
        <f>IF(日報入力!G1200="","",日報入力!AE1200)</f>
        <v/>
      </c>
      <c r="Z1200" s="291" t="str">
        <f>IF(日報入力!G1200="","",日報入力!AF1200)</f>
        <v/>
      </c>
      <c r="AA1200" s="291" t="str">
        <f>IF(日報入力!G1200="","",日報入力!AG1200)</f>
        <v/>
      </c>
      <c r="AB1200" s="291" t="str">
        <f>IF(日報入力!G1200="","",日報入力!AH1200)</f>
        <v/>
      </c>
      <c r="AC1200" s="291" t="str">
        <f>IF(日報入力!G1200="","",日報入力!AI1200)</f>
        <v/>
      </c>
      <c r="AD1200" s="291" t="str">
        <f>IF(日報入力!G1200="","",日報入力!AJ1200)</f>
        <v/>
      </c>
      <c r="AE1200" s="292" t="str">
        <f>IF(日報入力!G1200="","",日報入力!E1200)</f>
        <v/>
      </c>
      <c r="AF1200" s="293" t="str">
        <f>IF(日報入力!G1200="","",日報入力!AK1200)</f>
        <v/>
      </c>
      <c r="AG1200" s="293" t="str">
        <f>IF(日報入力!G1200="","",日報入力!AL1200)</f>
        <v/>
      </c>
      <c r="AH1200" s="293" t="str">
        <f>IF(日報入力!G1200="","",日報入力!AM1200)</f>
        <v/>
      </c>
      <c r="AI1200" s="294" t="str">
        <f>IF(日報入力!G1200&gt;0,日報入力!D1200*日報入力!K1200*日報入力!AL1200,"")</f>
        <v/>
      </c>
      <c r="AJ1200" s="294" t="str">
        <f>IF(日報入力!G1200&gt;0,日報入力!E1200*日報入力!AL1200,"")</f>
        <v/>
      </c>
      <c r="AK1200" s="294" t="str">
        <f>IF(日報入力!G1200&gt;0,AI1200-AJ1200,"")</f>
        <v/>
      </c>
      <c r="AL1200" s="292" t="str">
        <f>IF(日報入力!G1200&gt;0,日報入力!E1200*日報入力!AM1200,"")</f>
        <v/>
      </c>
      <c r="AM1200" s="292" t="str">
        <f>IF(日報入力!G1200&gt;0,日報入力!AB1200*日報入力!AM1200,"")</f>
        <v/>
      </c>
      <c r="AN1200" s="68" t="str">
        <f>IF(日報入力!G1200&gt;0,日報入力!C1200,"")</f>
        <v/>
      </c>
      <c r="AO1200" s="68" t="str">
        <f>日報入力!B1200</f>
        <v/>
      </c>
      <c r="AP1200" s="68" t="str">
        <f>IF(日報入力!AQ1200,日報入力!BA1200,"")</f>
        <v/>
      </c>
      <c r="AQ1200" s="68" t="str">
        <f>IF(日報入力!AR1200,日報入力!BB1200,"")</f>
        <v/>
      </c>
      <c r="AR1200" s="68" t="str">
        <f>IF(日報入力!AS1200,"N勤","")</f>
        <v/>
      </c>
      <c r="AS1200" s="295" t="e">
        <f t="shared" si="74"/>
        <v>#VALUE!</v>
      </c>
      <c r="AT1200" s="439" t="str">
        <f>日報入力!AY1200</f>
        <v/>
      </c>
      <c r="AU1200" s="518" t="str">
        <f>IF(日報入力!G1200,G1200*60/E1200,"")</f>
        <v/>
      </c>
      <c r="AV1200" s="528" t="str">
        <f>IF(日報入力!AT1200,日報入力!AT1200,"")</f>
        <v/>
      </c>
      <c r="AW1200" s="529" t="str">
        <f>IF(日報入力!AT1200,AE1200/日報入力!AT1200,"")</f>
        <v/>
      </c>
      <c r="AX1200" s="530" t="e">
        <f>IF(1&lt;日報集計!AT1200,AT1200/(((F1200-I1200-J1200-N1200-O1200)*60)/(E1200)),"")</f>
        <v>#VALUE!</v>
      </c>
      <c r="AY1200" s="664" t="str">
        <f>IF(日報入力!H1200,AT1200/(((F1200-J1200)*60)/E1200),"")</f>
        <v/>
      </c>
      <c r="AZ1200" s="664" t="str">
        <f>IF(日報入力!I1200,AT1200/((G1200*60)/E1200),"")</f>
        <v/>
      </c>
      <c r="BA1200" s="296" t="str">
        <f>IF(日報入力!G1200,G1200/F1200,"")</f>
        <v/>
      </c>
      <c r="BB1200" s="386" t="e">
        <f t="shared" si="75"/>
        <v>#VALUE!</v>
      </c>
      <c r="BC1200" s="386" t="e">
        <f t="shared" si="76"/>
        <v>#VALUE!</v>
      </c>
      <c r="BD1200" s="80">
        <f>日報入力!AU1200</f>
        <v>0</v>
      </c>
      <c r="BE1200" s="534" t="str">
        <f>IF(日報入力!AV1200,日報入力!AV1200,"")</f>
        <v/>
      </c>
      <c r="BF1200" s="534" t="str">
        <f>IF(日報入力!AW1200,日報入力!AW1200,"")</f>
        <v/>
      </c>
      <c r="BG1200" s="398" t="str">
        <f>IF(日報入力!G1200,日報入力!K1200*日報入力!D1200*日報入力!BC1200,"")</f>
        <v/>
      </c>
    </row>
    <row r="1201" spans="1:59" ht="20.25" hidden="1" customHeight="1" x14ac:dyDescent="0.15">
      <c r="A1201" s="302" t="str">
        <f>IF(日報入力!G1201="","",日報入力!G1201)</f>
        <v/>
      </c>
      <c r="B1201" s="291" t="str">
        <f>IF(日報入力!G1201="","",日報入力!H1201)</f>
        <v/>
      </c>
      <c r="C1201" s="291" t="str">
        <f>IF(日報入力!G1201="","",日報入力!I1201)</f>
        <v/>
      </c>
      <c r="D1201" s="291" t="str">
        <f>IF(日報入力!G1201="","",日報入力!J1201)</f>
        <v/>
      </c>
      <c r="E1201" s="291" t="str">
        <f>IF(日報入力!G1201="","",日報入力!K1201)</f>
        <v/>
      </c>
      <c r="F1201" s="291" t="str">
        <f>IF(日報入力!G1201="","",日報入力!L1201)</f>
        <v/>
      </c>
      <c r="G1201" s="291" t="str">
        <f>IF(日報入力!G1201="","",日報入力!L1201-日報入力!O1201-日報入力!P1201-日報入力!Q1201-日報入力!R1201-日報入力!S1201-日報入力!T1201-日報入力!U1201-日報入力!V1201-日報入力!W1201-日報入力!X1201-日報入力!Y1201-日報入力!Z1201)</f>
        <v/>
      </c>
      <c r="H1201" s="291" t="str">
        <f>IF(日報入力!G1201="","",IF(日報入力!M1201&gt;=0,日報入力!M1201*F1201,F1201))</f>
        <v/>
      </c>
      <c r="I1201" s="291" t="str">
        <f>IF(日報入力!G1201="","",日報入力!O1201)</f>
        <v/>
      </c>
      <c r="J1201" s="291" t="str">
        <f>IF(日報入力!G1201="","",日報入力!P1201)</f>
        <v/>
      </c>
      <c r="K1201" s="291" t="str">
        <f>IF(日報入力!G1201="","",日報入力!Q1201)</f>
        <v/>
      </c>
      <c r="L1201" s="291" t="str">
        <f>IF(日報入力!G1201="","",日報入力!R1201)</f>
        <v/>
      </c>
      <c r="M1201" s="291" t="str">
        <f>IF(日報入力!G1201="","",日報入力!S1201)</f>
        <v/>
      </c>
      <c r="N1201" s="291" t="str">
        <f>IF(日報入力!G1201="","",日報入力!T1201)</f>
        <v/>
      </c>
      <c r="O1201" s="291" t="str">
        <f>IF(日報入力!G1201="","",日報入力!U1201)</f>
        <v/>
      </c>
      <c r="P1201" s="291" t="str">
        <f>IF(日報入力!G1201="","",日報入力!V1201)</f>
        <v/>
      </c>
      <c r="Q1201" s="291" t="str">
        <f>IF(日報入力!G1201="","",日報入力!W1201)</f>
        <v/>
      </c>
      <c r="R1201" s="291" t="str">
        <f>IF(日報入力!G1201="","",日報入力!X1201)</f>
        <v/>
      </c>
      <c r="S1201" s="291" t="str">
        <f>IF(日報入力!G1201="","",日報入力!Y1201)</f>
        <v/>
      </c>
      <c r="T1201" s="291" t="str">
        <f>IF(日報入力!G1201="","",日報入力!Z1201)</f>
        <v/>
      </c>
      <c r="U1201" s="291" t="str">
        <f>IF(日報入力!G1201="","",日報入力!AA1201)</f>
        <v/>
      </c>
      <c r="V1201" s="378" t="str">
        <f>IF(日報入力!G1201="","",日報入力!AB1201)</f>
        <v/>
      </c>
      <c r="W1201" s="291" t="str">
        <f>IF(日報入力!G1201="","",日報入力!AC1201)</f>
        <v/>
      </c>
      <c r="X1201" s="291" t="str">
        <f>IF(日報入力!G1201="","",日報入力!AD1201)</f>
        <v/>
      </c>
      <c r="Y1201" s="291" t="str">
        <f>IF(日報入力!G1201="","",日報入力!AE1201)</f>
        <v/>
      </c>
      <c r="Z1201" s="291" t="str">
        <f>IF(日報入力!G1201="","",日報入力!AF1201)</f>
        <v/>
      </c>
      <c r="AA1201" s="291" t="str">
        <f>IF(日報入力!G1201="","",日報入力!AG1201)</f>
        <v/>
      </c>
      <c r="AB1201" s="291" t="str">
        <f>IF(日報入力!G1201="","",日報入力!AH1201)</f>
        <v/>
      </c>
      <c r="AC1201" s="291" t="str">
        <f>IF(日報入力!G1201="","",日報入力!AI1201)</f>
        <v/>
      </c>
      <c r="AD1201" s="291" t="str">
        <f>IF(日報入力!G1201="","",日報入力!AJ1201)</f>
        <v/>
      </c>
      <c r="AE1201" s="292" t="str">
        <f>IF(日報入力!G1201="","",日報入力!E1201)</f>
        <v/>
      </c>
      <c r="AF1201" s="293" t="str">
        <f>IF(日報入力!G1201="","",日報入力!AK1201)</f>
        <v/>
      </c>
      <c r="AG1201" s="293" t="str">
        <f>IF(日報入力!G1201="","",日報入力!AL1201)</f>
        <v/>
      </c>
      <c r="AH1201" s="293" t="str">
        <f>IF(日報入力!G1201="","",日報入力!AM1201)</f>
        <v/>
      </c>
      <c r="AI1201" s="294" t="str">
        <f>IF(日報入力!G1201&gt;0,日報入力!D1201*日報入力!K1201*日報入力!AL1201,"")</f>
        <v/>
      </c>
      <c r="AJ1201" s="294" t="str">
        <f>IF(日報入力!G1201&gt;0,日報入力!E1201*日報入力!AL1201,"")</f>
        <v/>
      </c>
      <c r="AK1201" s="294" t="str">
        <f>IF(日報入力!G1201&gt;0,AI1201-AJ1201,"")</f>
        <v/>
      </c>
      <c r="AL1201" s="292" t="str">
        <f>IF(日報入力!G1201&gt;0,日報入力!E1201*日報入力!AM1201,"")</f>
        <v/>
      </c>
      <c r="AM1201" s="292" t="str">
        <f>IF(日報入力!G1201&gt;0,日報入力!AB1201*日報入力!AM1201,"")</f>
        <v/>
      </c>
      <c r="AN1201" s="68" t="str">
        <f>IF(日報入力!G1201&gt;0,日報入力!C1201,"")</f>
        <v/>
      </c>
      <c r="AO1201" s="68" t="str">
        <f>日報入力!B1201</f>
        <v/>
      </c>
      <c r="AP1201" s="68" t="str">
        <f>IF(日報入力!AQ1201,日報入力!BA1201,"")</f>
        <v/>
      </c>
      <c r="AQ1201" s="68" t="str">
        <f>IF(日報入力!AR1201,日報入力!BB1201,"")</f>
        <v/>
      </c>
      <c r="AR1201" s="68" t="str">
        <f>IF(日報入力!AS1201,"N勤","")</f>
        <v/>
      </c>
      <c r="AS1201" s="295" t="e">
        <f t="shared" si="74"/>
        <v>#VALUE!</v>
      </c>
      <c r="AT1201" s="439" t="str">
        <f>日報入力!AY1201</f>
        <v/>
      </c>
      <c r="AU1201" s="518" t="str">
        <f>IF(日報入力!G1201,G1201*60/E1201,"")</f>
        <v/>
      </c>
      <c r="AV1201" s="528" t="str">
        <f>IF(日報入力!AT1201,日報入力!AT1201,"")</f>
        <v/>
      </c>
      <c r="AW1201" s="529" t="str">
        <f>IF(日報入力!AT1201,AE1201/日報入力!AT1201,"")</f>
        <v/>
      </c>
      <c r="AX1201" s="530" t="e">
        <f>IF(1&lt;日報集計!AT1201,AT1201/(((F1201-I1201-J1201-N1201-O1201)*60)/(E1201)),"")</f>
        <v>#VALUE!</v>
      </c>
      <c r="AY1201" s="664" t="str">
        <f>IF(日報入力!H1201,AT1201/(((F1201-J1201)*60)/E1201),"")</f>
        <v/>
      </c>
      <c r="AZ1201" s="664" t="str">
        <f>IF(日報入力!I1201,AT1201/((G1201*60)/E1201),"")</f>
        <v/>
      </c>
      <c r="BA1201" s="296" t="str">
        <f>IF(日報入力!G1201,G1201/F1201,"")</f>
        <v/>
      </c>
      <c r="BB1201" s="386" t="e">
        <f t="shared" si="75"/>
        <v>#VALUE!</v>
      </c>
      <c r="BC1201" s="386" t="e">
        <f t="shared" si="76"/>
        <v>#VALUE!</v>
      </c>
      <c r="BD1201" s="80">
        <f>日報入力!AU1201</f>
        <v>0</v>
      </c>
      <c r="BE1201" s="534" t="str">
        <f>IF(日報入力!AV1201,日報入力!AV1201,"")</f>
        <v/>
      </c>
      <c r="BF1201" s="534" t="str">
        <f>IF(日報入力!AW1201,日報入力!AW1201,"")</f>
        <v/>
      </c>
      <c r="BG1201" s="398" t="str">
        <f>IF(日報入力!G1201,日報入力!K1201*日報入力!D1201*日報入力!BC1201,"")</f>
        <v/>
      </c>
    </row>
    <row r="1202" spans="1:59" ht="20.25" hidden="1" customHeight="1" x14ac:dyDescent="0.15">
      <c r="A1202" s="302" t="str">
        <f>IF(日報入力!G1202="","",日報入力!G1202)</f>
        <v/>
      </c>
      <c r="B1202" s="291" t="str">
        <f>IF(日報入力!G1202="","",日報入力!H1202)</f>
        <v/>
      </c>
      <c r="C1202" s="291" t="str">
        <f>IF(日報入力!G1202="","",日報入力!I1202)</f>
        <v/>
      </c>
      <c r="D1202" s="291" t="str">
        <f>IF(日報入力!G1202="","",日報入力!J1202)</f>
        <v/>
      </c>
      <c r="E1202" s="291" t="str">
        <f>IF(日報入力!G1202="","",日報入力!K1202)</f>
        <v/>
      </c>
      <c r="F1202" s="291" t="str">
        <f>IF(日報入力!G1202="","",日報入力!L1202)</f>
        <v/>
      </c>
      <c r="G1202" s="291" t="str">
        <f>IF(日報入力!G1202="","",日報入力!L1202-日報入力!O1202-日報入力!P1202-日報入力!Q1202-日報入力!R1202-日報入力!S1202-日報入力!T1202-日報入力!U1202-日報入力!V1202-日報入力!W1202-日報入力!X1202-日報入力!Y1202-日報入力!Z1202)</f>
        <v/>
      </c>
      <c r="H1202" s="291" t="str">
        <f>IF(日報入力!G1202="","",IF(日報入力!M1202&gt;=0,日報入力!M1202*F1202,F1202))</f>
        <v/>
      </c>
      <c r="I1202" s="291" t="str">
        <f>IF(日報入力!G1202="","",日報入力!O1202)</f>
        <v/>
      </c>
      <c r="J1202" s="291" t="str">
        <f>IF(日報入力!G1202="","",日報入力!P1202)</f>
        <v/>
      </c>
      <c r="K1202" s="291" t="str">
        <f>IF(日報入力!G1202="","",日報入力!Q1202)</f>
        <v/>
      </c>
      <c r="L1202" s="291" t="str">
        <f>IF(日報入力!G1202="","",日報入力!R1202)</f>
        <v/>
      </c>
      <c r="M1202" s="291" t="str">
        <f>IF(日報入力!G1202="","",日報入力!S1202)</f>
        <v/>
      </c>
      <c r="N1202" s="291" t="str">
        <f>IF(日報入力!G1202="","",日報入力!T1202)</f>
        <v/>
      </c>
      <c r="O1202" s="291" t="str">
        <f>IF(日報入力!G1202="","",日報入力!U1202)</f>
        <v/>
      </c>
      <c r="P1202" s="291" t="str">
        <f>IF(日報入力!G1202="","",日報入力!V1202)</f>
        <v/>
      </c>
      <c r="Q1202" s="291" t="str">
        <f>IF(日報入力!G1202="","",日報入力!W1202)</f>
        <v/>
      </c>
      <c r="R1202" s="291" t="str">
        <f>IF(日報入力!G1202="","",日報入力!X1202)</f>
        <v/>
      </c>
      <c r="S1202" s="291" t="str">
        <f>IF(日報入力!G1202="","",日報入力!Y1202)</f>
        <v/>
      </c>
      <c r="T1202" s="291" t="str">
        <f>IF(日報入力!G1202="","",日報入力!Z1202)</f>
        <v/>
      </c>
      <c r="U1202" s="291" t="str">
        <f>IF(日報入力!G1202="","",日報入力!AA1202)</f>
        <v/>
      </c>
      <c r="V1202" s="378" t="str">
        <f>IF(日報入力!G1202="","",日報入力!AB1202)</f>
        <v/>
      </c>
      <c r="W1202" s="291" t="str">
        <f>IF(日報入力!G1202="","",日報入力!AC1202)</f>
        <v/>
      </c>
      <c r="X1202" s="291" t="str">
        <f>IF(日報入力!G1202="","",日報入力!AD1202)</f>
        <v/>
      </c>
      <c r="Y1202" s="291" t="str">
        <f>IF(日報入力!G1202="","",日報入力!AE1202)</f>
        <v/>
      </c>
      <c r="Z1202" s="291" t="str">
        <f>IF(日報入力!G1202="","",日報入力!AF1202)</f>
        <v/>
      </c>
      <c r="AA1202" s="291" t="str">
        <f>IF(日報入力!G1202="","",日報入力!AG1202)</f>
        <v/>
      </c>
      <c r="AB1202" s="291" t="str">
        <f>IF(日報入力!G1202="","",日報入力!AH1202)</f>
        <v/>
      </c>
      <c r="AC1202" s="291" t="str">
        <f>IF(日報入力!G1202="","",日報入力!AI1202)</f>
        <v/>
      </c>
      <c r="AD1202" s="291" t="str">
        <f>IF(日報入力!G1202="","",日報入力!AJ1202)</f>
        <v/>
      </c>
      <c r="AE1202" s="292" t="str">
        <f>IF(日報入力!G1202="","",日報入力!E1202)</f>
        <v/>
      </c>
      <c r="AF1202" s="293" t="str">
        <f>IF(日報入力!G1202="","",日報入力!AK1202)</f>
        <v/>
      </c>
      <c r="AG1202" s="293" t="str">
        <f>IF(日報入力!G1202="","",日報入力!AL1202)</f>
        <v/>
      </c>
      <c r="AH1202" s="293" t="str">
        <f>IF(日報入力!G1202="","",日報入力!AM1202)</f>
        <v/>
      </c>
      <c r="AI1202" s="294" t="str">
        <f>IF(日報入力!G1202&gt;0,日報入力!D1202*日報入力!K1202*日報入力!AL1202,"")</f>
        <v/>
      </c>
      <c r="AJ1202" s="294" t="str">
        <f>IF(日報入力!G1202&gt;0,日報入力!E1202*日報入力!AL1202,"")</f>
        <v/>
      </c>
      <c r="AK1202" s="294" t="str">
        <f>IF(日報入力!G1202&gt;0,AI1202-AJ1202,"")</f>
        <v/>
      </c>
      <c r="AL1202" s="292" t="str">
        <f>IF(日報入力!G1202&gt;0,日報入力!E1202*日報入力!AM1202,"")</f>
        <v/>
      </c>
      <c r="AM1202" s="292" t="str">
        <f>IF(日報入力!G1202&gt;0,日報入力!AB1202*日報入力!AM1202,"")</f>
        <v/>
      </c>
      <c r="AN1202" s="68" t="str">
        <f>IF(日報入力!G1202&gt;0,日報入力!C1202,"")</f>
        <v/>
      </c>
      <c r="AO1202" s="68" t="str">
        <f>日報入力!B1202</f>
        <v/>
      </c>
      <c r="AP1202" s="68" t="str">
        <f>IF(日報入力!AQ1202,日報入力!BA1202,"")</f>
        <v/>
      </c>
      <c r="AQ1202" s="68" t="str">
        <f>IF(日報入力!AR1202,日報入力!BB1202,"")</f>
        <v/>
      </c>
      <c r="AR1202" s="68" t="str">
        <f>IF(日報入力!AS1202,"N勤","")</f>
        <v/>
      </c>
      <c r="AS1202" s="295" t="e">
        <f t="shared" si="74"/>
        <v>#VALUE!</v>
      </c>
      <c r="AT1202" s="439" t="str">
        <f>日報入力!AY1202</f>
        <v/>
      </c>
      <c r="AU1202" s="518" t="str">
        <f>IF(日報入力!G1202,G1202*60/E1202,"")</f>
        <v/>
      </c>
      <c r="AV1202" s="528" t="str">
        <f>IF(日報入力!AT1202,日報入力!AT1202,"")</f>
        <v/>
      </c>
      <c r="AW1202" s="529" t="str">
        <f>IF(日報入力!AT1202,AE1202/日報入力!AT1202,"")</f>
        <v/>
      </c>
      <c r="AX1202" s="530" t="e">
        <f>IF(1&lt;日報集計!AT1202,AT1202/(((F1202-I1202-J1202-N1202-O1202)*60)/(E1202)),"")</f>
        <v>#VALUE!</v>
      </c>
      <c r="AY1202" s="664" t="str">
        <f>IF(日報入力!H1202,AT1202/(((F1202-J1202)*60)/E1202),"")</f>
        <v/>
      </c>
      <c r="AZ1202" s="664" t="str">
        <f>IF(日報入力!I1202,AT1202/((G1202*60)/E1202),"")</f>
        <v/>
      </c>
      <c r="BA1202" s="296" t="str">
        <f>IF(日報入力!G1202,G1202/F1202,"")</f>
        <v/>
      </c>
      <c r="BB1202" s="386" t="e">
        <f t="shared" si="75"/>
        <v>#VALUE!</v>
      </c>
      <c r="BC1202" s="386" t="e">
        <f t="shared" si="76"/>
        <v>#VALUE!</v>
      </c>
      <c r="BD1202" s="80">
        <f>日報入力!AU1202</f>
        <v>0</v>
      </c>
      <c r="BE1202" s="534" t="str">
        <f>IF(日報入力!AV1202,日報入力!AV1202,"")</f>
        <v/>
      </c>
      <c r="BF1202" s="534" t="str">
        <f>IF(日報入力!AW1202,日報入力!AW1202,"")</f>
        <v/>
      </c>
      <c r="BG1202" s="398" t="str">
        <f>IF(日報入力!G1202,日報入力!K1202*日報入力!D1202*日報入力!BC1202,"")</f>
        <v/>
      </c>
    </row>
    <row r="1203" spans="1:59" ht="20.25" hidden="1" customHeight="1" x14ac:dyDescent="0.15">
      <c r="A1203" s="302" t="str">
        <f>IF(日報入力!G1203="","",日報入力!G1203)</f>
        <v/>
      </c>
      <c r="B1203" s="291" t="str">
        <f>IF(日報入力!G1203="","",日報入力!H1203)</f>
        <v/>
      </c>
      <c r="C1203" s="291" t="str">
        <f>IF(日報入力!G1203="","",日報入力!I1203)</f>
        <v/>
      </c>
      <c r="D1203" s="291" t="str">
        <f>IF(日報入力!G1203="","",日報入力!J1203)</f>
        <v/>
      </c>
      <c r="E1203" s="291" t="str">
        <f>IF(日報入力!G1203="","",日報入力!K1203)</f>
        <v/>
      </c>
      <c r="F1203" s="291" t="str">
        <f>IF(日報入力!G1203="","",日報入力!L1203)</f>
        <v/>
      </c>
      <c r="G1203" s="291" t="str">
        <f>IF(日報入力!G1203="","",日報入力!L1203-日報入力!O1203-日報入力!P1203-日報入力!Q1203-日報入力!R1203-日報入力!S1203-日報入力!T1203-日報入力!U1203-日報入力!V1203-日報入力!W1203-日報入力!X1203-日報入力!Y1203-日報入力!Z1203)</f>
        <v/>
      </c>
      <c r="H1203" s="291" t="str">
        <f>IF(日報入力!G1203="","",IF(日報入力!M1203&gt;=0,日報入力!M1203*F1203,F1203))</f>
        <v/>
      </c>
      <c r="I1203" s="291" t="str">
        <f>IF(日報入力!G1203="","",日報入力!O1203)</f>
        <v/>
      </c>
      <c r="J1203" s="291" t="str">
        <f>IF(日報入力!G1203="","",日報入力!P1203)</f>
        <v/>
      </c>
      <c r="K1203" s="291" t="str">
        <f>IF(日報入力!G1203="","",日報入力!Q1203)</f>
        <v/>
      </c>
      <c r="L1203" s="291" t="str">
        <f>IF(日報入力!G1203="","",日報入力!R1203)</f>
        <v/>
      </c>
      <c r="M1203" s="291" t="str">
        <f>IF(日報入力!G1203="","",日報入力!S1203)</f>
        <v/>
      </c>
      <c r="N1203" s="291" t="str">
        <f>IF(日報入力!G1203="","",日報入力!T1203)</f>
        <v/>
      </c>
      <c r="O1203" s="291" t="str">
        <f>IF(日報入力!G1203="","",日報入力!U1203)</f>
        <v/>
      </c>
      <c r="P1203" s="291" t="str">
        <f>IF(日報入力!G1203="","",日報入力!V1203)</f>
        <v/>
      </c>
      <c r="Q1203" s="291" t="str">
        <f>IF(日報入力!G1203="","",日報入力!W1203)</f>
        <v/>
      </c>
      <c r="R1203" s="291" t="str">
        <f>IF(日報入力!G1203="","",日報入力!X1203)</f>
        <v/>
      </c>
      <c r="S1203" s="291" t="str">
        <f>IF(日報入力!G1203="","",日報入力!Y1203)</f>
        <v/>
      </c>
      <c r="T1203" s="291" t="str">
        <f>IF(日報入力!G1203="","",日報入力!Z1203)</f>
        <v/>
      </c>
      <c r="U1203" s="291" t="str">
        <f>IF(日報入力!G1203="","",日報入力!AA1203)</f>
        <v/>
      </c>
      <c r="V1203" s="378" t="str">
        <f>IF(日報入力!G1203="","",日報入力!AB1203)</f>
        <v/>
      </c>
      <c r="W1203" s="291" t="str">
        <f>IF(日報入力!G1203="","",日報入力!AC1203)</f>
        <v/>
      </c>
      <c r="X1203" s="291" t="str">
        <f>IF(日報入力!G1203="","",日報入力!AD1203)</f>
        <v/>
      </c>
      <c r="Y1203" s="291" t="str">
        <f>IF(日報入力!G1203="","",日報入力!AE1203)</f>
        <v/>
      </c>
      <c r="Z1203" s="291" t="str">
        <f>IF(日報入力!G1203="","",日報入力!AF1203)</f>
        <v/>
      </c>
      <c r="AA1203" s="291" t="str">
        <f>IF(日報入力!G1203="","",日報入力!AG1203)</f>
        <v/>
      </c>
      <c r="AB1203" s="291" t="str">
        <f>IF(日報入力!G1203="","",日報入力!AH1203)</f>
        <v/>
      </c>
      <c r="AC1203" s="291" t="str">
        <f>IF(日報入力!G1203="","",日報入力!AI1203)</f>
        <v/>
      </c>
      <c r="AD1203" s="291" t="str">
        <f>IF(日報入力!G1203="","",日報入力!AJ1203)</f>
        <v/>
      </c>
      <c r="AE1203" s="292" t="str">
        <f>IF(日報入力!G1203="","",日報入力!E1203)</f>
        <v/>
      </c>
      <c r="AF1203" s="293" t="str">
        <f>IF(日報入力!G1203="","",日報入力!AK1203)</f>
        <v/>
      </c>
      <c r="AG1203" s="293" t="str">
        <f>IF(日報入力!G1203="","",日報入力!AL1203)</f>
        <v/>
      </c>
      <c r="AH1203" s="293" t="str">
        <f>IF(日報入力!G1203="","",日報入力!AM1203)</f>
        <v/>
      </c>
      <c r="AI1203" s="294" t="str">
        <f>IF(日報入力!G1203&gt;0,日報入力!D1203*日報入力!K1203*日報入力!AL1203,"")</f>
        <v/>
      </c>
      <c r="AJ1203" s="294" t="str">
        <f>IF(日報入力!G1203&gt;0,日報入力!E1203*日報入力!AL1203,"")</f>
        <v/>
      </c>
      <c r="AK1203" s="294" t="str">
        <f>IF(日報入力!G1203&gt;0,AI1203-AJ1203,"")</f>
        <v/>
      </c>
      <c r="AL1203" s="292" t="str">
        <f>IF(日報入力!G1203&gt;0,日報入力!E1203*日報入力!AM1203,"")</f>
        <v/>
      </c>
      <c r="AM1203" s="292" t="str">
        <f>IF(日報入力!G1203&gt;0,日報入力!AB1203*日報入力!AM1203,"")</f>
        <v/>
      </c>
      <c r="AN1203" s="68" t="str">
        <f>IF(日報入力!G1203&gt;0,日報入力!C1203,"")</f>
        <v/>
      </c>
      <c r="AO1203" s="68" t="str">
        <f>日報入力!B1203</f>
        <v/>
      </c>
      <c r="AP1203" s="68" t="str">
        <f>IF(日報入力!AQ1203,日報入力!BA1203,"")</f>
        <v/>
      </c>
      <c r="AQ1203" s="68" t="str">
        <f>IF(日報入力!AR1203,日報入力!BB1203,"")</f>
        <v/>
      </c>
      <c r="AR1203" s="68" t="str">
        <f>IF(日報入力!AS1203,"N勤","")</f>
        <v/>
      </c>
      <c r="AS1203" s="295" t="e">
        <f t="shared" si="74"/>
        <v>#VALUE!</v>
      </c>
      <c r="AT1203" s="439" t="str">
        <f>日報入力!AY1203</f>
        <v/>
      </c>
      <c r="AU1203" s="518" t="str">
        <f>IF(日報入力!G1203,G1203*60/E1203,"")</f>
        <v/>
      </c>
      <c r="AV1203" s="528" t="str">
        <f>IF(日報入力!AT1203,日報入力!AT1203,"")</f>
        <v/>
      </c>
      <c r="AW1203" s="529" t="str">
        <f>IF(日報入力!AT1203,AE1203/日報入力!AT1203,"")</f>
        <v/>
      </c>
      <c r="AX1203" s="530" t="e">
        <f>IF(1&lt;日報集計!AT1203,AT1203/(((F1203-I1203-J1203-N1203-O1203)*60)/(E1203)),"")</f>
        <v>#VALUE!</v>
      </c>
      <c r="AY1203" s="664" t="str">
        <f>IF(日報入力!H1203,AT1203/(((F1203-J1203)*60)/E1203),"")</f>
        <v/>
      </c>
      <c r="AZ1203" s="664" t="str">
        <f>IF(日報入力!I1203,AT1203/((G1203*60)/E1203),"")</f>
        <v/>
      </c>
      <c r="BA1203" s="296" t="str">
        <f>IF(日報入力!G1203,G1203/F1203,"")</f>
        <v/>
      </c>
      <c r="BB1203" s="386" t="e">
        <f t="shared" si="75"/>
        <v>#VALUE!</v>
      </c>
      <c r="BC1203" s="386" t="e">
        <f t="shared" si="76"/>
        <v>#VALUE!</v>
      </c>
      <c r="BD1203" s="80">
        <f>日報入力!AU1203</f>
        <v>0</v>
      </c>
      <c r="BE1203" s="534" t="str">
        <f>IF(日報入力!AV1203,日報入力!AV1203,"")</f>
        <v/>
      </c>
      <c r="BF1203" s="534" t="str">
        <f>IF(日報入力!AW1203,日報入力!AW1203,"")</f>
        <v/>
      </c>
      <c r="BG1203" s="398" t="str">
        <f>IF(日報入力!G1203,日報入力!K1203*日報入力!D1203*日報入力!BC1203,"")</f>
        <v/>
      </c>
    </row>
    <row r="1204" spans="1:59" ht="20.25" hidden="1" customHeight="1" x14ac:dyDescent="0.15">
      <c r="A1204" s="302" t="str">
        <f>IF(日報入力!G1204="","",日報入力!G1204)</f>
        <v/>
      </c>
      <c r="B1204" s="291" t="str">
        <f>IF(日報入力!G1204="","",日報入力!H1204)</f>
        <v/>
      </c>
      <c r="C1204" s="291" t="str">
        <f>IF(日報入力!G1204="","",日報入力!I1204)</f>
        <v/>
      </c>
      <c r="D1204" s="291" t="str">
        <f>IF(日報入力!G1204="","",日報入力!J1204)</f>
        <v/>
      </c>
      <c r="E1204" s="291" t="str">
        <f>IF(日報入力!G1204="","",日報入力!K1204)</f>
        <v/>
      </c>
      <c r="F1204" s="291" t="str">
        <f>IF(日報入力!G1204="","",日報入力!L1204)</f>
        <v/>
      </c>
      <c r="G1204" s="291" t="str">
        <f>IF(日報入力!G1204="","",日報入力!L1204-日報入力!O1204-日報入力!P1204-日報入力!Q1204-日報入力!R1204-日報入力!S1204-日報入力!T1204-日報入力!U1204-日報入力!V1204-日報入力!W1204-日報入力!X1204-日報入力!Y1204-日報入力!Z1204)</f>
        <v/>
      </c>
      <c r="H1204" s="291" t="str">
        <f>IF(日報入力!G1204="","",IF(日報入力!M1204&gt;=0,日報入力!M1204*F1204,F1204))</f>
        <v/>
      </c>
      <c r="I1204" s="291" t="str">
        <f>IF(日報入力!G1204="","",日報入力!O1204)</f>
        <v/>
      </c>
      <c r="J1204" s="291" t="str">
        <f>IF(日報入力!G1204="","",日報入力!P1204)</f>
        <v/>
      </c>
      <c r="K1204" s="291" t="str">
        <f>IF(日報入力!G1204="","",日報入力!Q1204)</f>
        <v/>
      </c>
      <c r="L1204" s="291" t="str">
        <f>IF(日報入力!G1204="","",日報入力!R1204)</f>
        <v/>
      </c>
      <c r="M1204" s="291" t="str">
        <f>IF(日報入力!G1204="","",日報入力!S1204)</f>
        <v/>
      </c>
      <c r="N1204" s="291" t="str">
        <f>IF(日報入力!G1204="","",日報入力!T1204)</f>
        <v/>
      </c>
      <c r="O1204" s="291" t="str">
        <f>IF(日報入力!G1204="","",日報入力!U1204)</f>
        <v/>
      </c>
      <c r="P1204" s="291" t="str">
        <f>IF(日報入力!G1204="","",日報入力!V1204)</f>
        <v/>
      </c>
      <c r="Q1204" s="291" t="str">
        <f>IF(日報入力!G1204="","",日報入力!W1204)</f>
        <v/>
      </c>
      <c r="R1204" s="291" t="str">
        <f>IF(日報入力!G1204="","",日報入力!X1204)</f>
        <v/>
      </c>
      <c r="S1204" s="291" t="str">
        <f>IF(日報入力!G1204="","",日報入力!Y1204)</f>
        <v/>
      </c>
      <c r="T1204" s="291" t="str">
        <f>IF(日報入力!G1204="","",日報入力!Z1204)</f>
        <v/>
      </c>
      <c r="U1204" s="291" t="str">
        <f>IF(日報入力!G1204="","",日報入力!AA1204)</f>
        <v/>
      </c>
      <c r="V1204" s="378" t="str">
        <f>IF(日報入力!G1204="","",日報入力!AB1204)</f>
        <v/>
      </c>
      <c r="W1204" s="291" t="str">
        <f>IF(日報入力!G1204="","",日報入力!AC1204)</f>
        <v/>
      </c>
      <c r="X1204" s="291" t="str">
        <f>IF(日報入力!G1204="","",日報入力!AD1204)</f>
        <v/>
      </c>
      <c r="Y1204" s="291" t="str">
        <f>IF(日報入力!G1204="","",日報入力!AE1204)</f>
        <v/>
      </c>
      <c r="Z1204" s="291" t="str">
        <f>IF(日報入力!G1204="","",日報入力!AF1204)</f>
        <v/>
      </c>
      <c r="AA1204" s="291" t="str">
        <f>IF(日報入力!G1204="","",日報入力!AG1204)</f>
        <v/>
      </c>
      <c r="AB1204" s="291" t="str">
        <f>IF(日報入力!G1204="","",日報入力!AH1204)</f>
        <v/>
      </c>
      <c r="AC1204" s="291" t="str">
        <f>IF(日報入力!G1204="","",日報入力!AI1204)</f>
        <v/>
      </c>
      <c r="AD1204" s="291" t="str">
        <f>IF(日報入力!G1204="","",日報入力!AJ1204)</f>
        <v/>
      </c>
      <c r="AE1204" s="292" t="str">
        <f>IF(日報入力!G1204="","",日報入力!E1204)</f>
        <v/>
      </c>
      <c r="AF1204" s="293" t="str">
        <f>IF(日報入力!G1204="","",日報入力!AK1204)</f>
        <v/>
      </c>
      <c r="AG1204" s="293" t="str">
        <f>IF(日報入力!G1204="","",日報入力!AL1204)</f>
        <v/>
      </c>
      <c r="AH1204" s="293" t="str">
        <f>IF(日報入力!G1204="","",日報入力!AM1204)</f>
        <v/>
      </c>
      <c r="AI1204" s="294" t="str">
        <f>IF(日報入力!G1204&gt;0,日報入力!D1204*日報入力!K1204*日報入力!AL1204,"")</f>
        <v/>
      </c>
      <c r="AJ1204" s="294" t="str">
        <f>IF(日報入力!G1204&gt;0,日報入力!E1204*日報入力!AL1204,"")</f>
        <v/>
      </c>
      <c r="AK1204" s="294" t="str">
        <f>IF(日報入力!G1204&gt;0,AI1204-AJ1204,"")</f>
        <v/>
      </c>
      <c r="AL1204" s="292" t="str">
        <f>IF(日報入力!G1204&gt;0,日報入力!E1204*日報入力!AM1204,"")</f>
        <v/>
      </c>
      <c r="AM1204" s="292" t="str">
        <f>IF(日報入力!G1204&gt;0,日報入力!AB1204*日報入力!AM1204,"")</f>
        <v/>
      </c>
      <c r="AN1204" s="68" t="str">
        <f>IF(日報入力!G1204&gt;0,日報入力!C1204,"")</f>
        <v/>
      </c>
      <c r="AO1204" s="68" t="str">
        <f>日報入力!B1204</f>
        <v/>
      </c>
      <c r="AP1204" s="68" t="str">
        <f>IF(日報入力!AQ1204,日報入力!BA1204,"")</f>
        <v/>
      </c>
      <c r="AQ1204" s="68" t="str">
        <f>IF(日報入力!AR1204,日報入力!BB1204,"")</f>
        <v/>
      </c>
      <c r="AR1204" s="68" t="str">
        <f>IF(日報入力!AS1204,"N勤","")</f>
        <v/>
      </c>
      <c r="AS1204" s="295" t="e">
        <f t="shared" si="74"/>
        <v>#VALUE!</v>
      </c>
      <c r="AT1204" s="439" t="str">
        <f>日報入力!AY1204</f>
        <v/>
      </c>
      <c r="AU1204" s="518" t="str">
        <f>IF(日報入力!G1204,G1204*60/E1204,"")</f>
        <v/>
      </c>
      <c r="AV1204" s="528" t="str">
        <f>IF(日報入力!AT1204,日報入力!AT1204,"")</f>
        <v/>
      </c>
      <c r="AW1204" s="529" t="str">
        <f>IF(日報入力!AT1204,AE1204/日報入力!AT1204,"")</f>
        <v/>
      </c>
      <c r="AX1204" s="530" t="e">
        <f>IF(1&lt;日報集計!AT1204,AT1204/(((F1204-I1204-J1204-N1204-O1204)*60)/(E1204)),"")</f>
        <v>#VALUE!</v>
      </c>
      <c r="AY1204" s="664" t="str">
        <f>IF(日報入力!H1204,AT1204/(((F1204-J1204)*60)/E1204),"")</f>
        <v/>
      </c>
      <c r="AZ1204" s="664" t="str">
        <f>IF(日報入力!I1204,AT1204/((G1204*60)/E1204),"")</f>
        <v/>
      </c>
      <c r="BA1204" s="296" t="str">
        <f>IF(日報入力!G1204,G1204/F1204,"")</f>
        <v/>
      </c>
      <c r="BB1204" s="386" t="e">
        <f t="shared" si="75"/>
        <v>#VALUE!</v>
      </c>
      <c r="BC1204" s="386" t="e">
        <f t="shared" si="76"/>
        <v>#VALUE!</v>
      </c>
      <c r="BD1204" s="80">
        <f>日報入力!AU1204</f>
        <v>0</v>
      </c>
      <c r="BE1204" s="534" t="str">
        <f>IF(日報入力!AV1204,日報入力!AV1204,"")</f>
        <v/>
      </c>
      <c r="BF1204" s="534" t="str">
        <f>IF(日報入力!AW1204,日報入力!AW1204,"")</f>
        <v/>
      </c>
      <c r="BG1204" s="398" t="str">
        <f>IF(日報入力!G1204,日報入力!K1204*日報入力!D1204*日報入力!BC1204,"")</f>
        <v/>
      </c>
    </row>
    <row r="1205" spans="1:59" ht="20.25" hidden="1" customHeight="1" x14ac:dyDescent="0.15">
      <c r="A1205" s="302" t="str">
        <f>IF(日報入力!G1205="","",日報入力!G1205)</f>
        <v/>
      </c>
      <c r="B1205" s="291" t="str">
        <f>IF(日報入力!G1205="","",日報入力!H1205)</f>
        <v/>
      </c>
      <c r="C1205" s="291" t="str">
        <f>IF(日報入力!G1205="","",日報入力!I1205)</f>
        <v/>
      </c>
      <c r="D1205" s="291" t="str">
        <f>IF(日報入力!G1205="","",日報入力!J1205)</f>
        <v/>
      </c>
      <c r="E1205" s="291" t="str">
        <f>IF(日報入力!G1205="","",日報入力!K1205)</f>
        <v/>
      </c>
      <c r="F1205" s="291" t="str">
        <f>IF(日報入力!G1205="","",日報入力!L1205)</f>
        <v/>
      </c>
      <c r="G1205" s="291" t="str">
        <f>IF(日報入力!G1205="","",日報入力!L1205-日報入力!O1205-日報入力!P1205-日報入力!Q1205-日報入力!R1205-日報入力!S1205-日報入力!T1205-日報入力!U1205-日報入力!V1205-日報入力!W1205-日報入力!X1205-日報入力!Y1205-日報入力!Z1205)</f>
        <v/>
      </c>
      <c r="H1205" s="291" t="str">
        <f>IF(日報入力!G1205="","",IF(日報入力!M1205&gt;=0,日報入力!M1205*F1205,F1205))</f>
        <v/>
      </c>
      <c r="I1205" s="291" t="str">
        <f>IF(日報入力!G1205="","",日報入力!O1205)</f>
        <v/>
      </c>
      <c r="J1205" s="291" t="str">
        <f>IF(日報入力!G1205="","",日報入力!P1205)</f>
        <v/>
      </c>
      <c r="K1205" s="291" t="str">
        <f>IF(日報入力!G1205="","",日報入力!Q1205)</f>
        <v/>
      </c>
      <c r="L1205" s="291" t="str">
        <f>IF(日報入力!G1205="","",日報入力!R1205)</f>
        <v/>
      </c>
      <c r="M1205" s="291" t="str">
        <f>IF(日報入力!G1205="","",日報入力!S1205)</f>
        <v/>
      </c>
      <c r="N1205" s="291" t="str">
        <f>IF(日報入力!G1205="","",日報入力!T1205)</f>
        <v/>
      </c>
      <c r="O1205" s="291" t="str">
        <f>IF(日報入力!G1205="","",日報入力!U1205)</f>
        <v/>
      </c>
      <c r="P1205" s="291" t="str">
        <f>IF(日報入力!G1205="","",日報入力!V1205)</f>
        <v/>
      </c>
      <c r="Q1205" s="291" t="str">
        <f>IF(日報入力!G1205="","",日報入力!W1205)</f>
        <v/>
      </c>
      <c r="R1205" s="291" t="str">
        <f>IF(日報入力!G1205="","",日報入力!X1205)</f>
        <v/>
      </c>
      <c r="S1205" s="291" t="str">
        <f>IF(日報入力!G1205="","",日報入力!Y1205)</f>
        <v/>
      </c>
      <c r="T1205" s="291" t="str">
        <f>IF(日報入力!G1205="","",日報入力!Z1205)</f>
        <v/>
      </c>
      <c r="U1205" s="291" t="str">
        <f>IF(日報入力!G1205="","",日報入力!AA1205)</f>
        <v/>
      </c>
      <c r="V1205" s="378" t="str">
        <f>IF(日報入力!G1205="","",日報入力!AB1205)</f>
        <v/>
      </c>
      <c r="W1205" s="291" t="str">
        <f>IF(日報入力!G1205="","",日報入力!AC1205)</f>
        <v/>
      </c>
      <c r="X1205" s="291" t="str">
        <f>IF(日報入力!G1205="","",日報入力!AD1205)</f>
        <v/>
      </c>
      <c r="Y1205" s="291" t="str">
        <f>IF(日報入力!G1205="","",日報入力!AE1205)</f>
        <v/>
      </c>
      <c r="Z1205" s="291" t="str">
        <f>IF(日報入力!G1205="","",日報入力!AF1205)</f>
        <v/>
      </c>
      <c r="AA1205" s="291" t="str">
        <f>IF(日報入力!G1205="","",日報入力!AG1205)</f>
        <v/>
      </c>
      <c r="AB1205" s="291" t="str">
        <f>IF(日報入力!G1205="","",日報入力!AH1205)</f>
        <v/>
      </c>
      <c r="AC1205" s="291" t="str">
        <f>IF(日報入力!G1205="","",日報入力!AI1205)</f>
        <v/>
      </c>
      <c r="AD1205" s="291" t="str">
        <f>IF(日報入力!G1205="","",日報入力!AJ1205)</f>
        <v/>
      </c>
      <c r="AE1205" s="292" t="str">
        <f>IF(日報入力!G1205="","",日報入力!E1205)</f>
        <v/>
      </c>
      <c r="AF1205" s="293" t="str">
        <f>IF(日報入力!G1205="","",日報入力!AK1205)</f>
        <v/>
      </c>
      <c r="AG1205" s="293" t="str">
        <f>IF(日報入力!G1205="","",日報入力!AL1205)</f>
        <v/>
      </c>
      <c r="AH1205" s="293" t="str">
        <f>IF(日報入力!G1205="","",日報入力!AM1205)</f>
        <v/>
      </c>
      <c r="AI1205" s="294" t="str">
        <f>IF(日報入力!G1205&gt;0,日報入力!D1205*日報入力!K1205*日報入力!AL1205,"")</f>
        <v/>
      </c>
      <c r="AJ1205" s="294" t="str">
        <f>IF(日報入力!G1205&gt;0,日報入力!E1205*日報入力!AL1205,"")</f>
        <v/>
      </c>
      <c r="AK1205" s="294" t="str">
        <f>IF(日報入力!G1205&gt;0,AI1205-AJ1205,"")</f>
        <v/>
      </c>
      <c r="AL1205" s="292" t="str">
        <f>IF(日報入力!G1205&gt;0,日報入力!E1205*日報入力!AM1205,"")</f>
        <v/>
      </c>
      <c r="AM1205" s="292" t="str">
        <f>IF(日報入力!G1205&gt;0,日報入力!AB1205*日報入力!AM1205,"")</f>
        <v/>
      </c>
      <c r="AN1205" s="68" t="str">
        <f>IF(日報入力!G1205&gt;0,日報入力!C1205,"")</f>
        <v/>
      </c>
      <c r="AO1205" s="68" t="str">
        <f>日報入力!B1205</f>
        <v/>
      </c>
      <c r="AP1205" s="68" t="str">
        <f>IF(日報入力!AQ1205,日報入力!BA1205,"")</f>
        <v/>
      </c>
      <c r="AQ1205" s="68" t="str">
        <f>IF(日報入力!AR1205,日報入力!BB1205,"")</f>
        <v/>
      </c>
      <c r="AR1205" s="68" t="str">
        <f>IF(日報入力!AS1205,"N勤","")</f>
        <v/>
      </c>
      <c r="AS1205" s="295" t="e">
        <f t="shared" si="74"/>
        <v>#VALUE!</v>
      </c>
      <c r="AT1205" s="439" t="str">
        <f>日報入力!AY1205</f>
        <v/>
      </c>
      <c r="AU1205" s="518" t="str">
        <f>IF(日報入力!G1205,G1205*60/E1205,"")</f>
        <v/>
      </c>
      <c r="AV1205" s="528" t="str">
        <f>IF(日報入力!AT1205,日報入力!AT1205,"")</f>
        <v/>
      </c>
      <c r="AW1205" s="529" t="str">
        <f>IF(日報入力!AT1205,AE1205/日報入力!AT1205,"")</f>
        <v/>
      </c>
      <c r="AX1205" s="530" t="e">
        <f>IF(1&lt;日報集計!AT1205,AT1205/(((F1205-I1205-J1205-N1205-O1205)*60)/(E1205)),"")</f>
        <v>#VALUE!</v>
      </c>
      <c r="AY1205" s="664" t="str">
        <f>IF(日報入力!H1205,AT1205/(((F1205-J1205)*60)/E1205),"")</f>
        <v/>
      </c>
      <c r="AZ1205" s="664" t="str">
        <f>IF(日報入力!I1205,AT1205/((G1205*60)/E1205),"")</f>
        <v/>
      </c>
      <c r="BA1205" s="296" t="str">
        <f>IF(日報入力!G1205,G1205/F1205,"")</f>
        <v/>
      </c>
      <c r="BB1205" s="386" t="e">
        <f t="shared" si="75"/>
        <v>#VALUE!</v>
      </c>
      <c r="BC1205" s="386" t="e">
        <f t="shared" si="76"/>
        <v>#VALUE!</v>
      </c>
      <c r="BD1205" s="80">
        <f>日報入力!AU1205</f>
        <v>0</v>
      </c>
      <c r="BE1205" s="534" t="str">
        <f>IF(日報入力!AV1205,日報入力!AV1205,"")</f>
        <v/>
      </c>
      <c r="BF1205" s="534" t="str">
        <f>IF(日報入力!AW1205,日報入力!AW1205,"")</f>
        <v/>
      </c>
      <c r="BG1205" s="398" t="str">
        <f>IF(日報入力!G1205,日報入力!K1205*日報入力!D1205*日報入力!BC1205,"")</f>
        <v/>
      </c>
    </row>
    <row r="1206" spans="1:59" ht="20.25" hidden="1" customHeight="1" x14ac:dyDescent="0.15">
      <c r="A1206" s="302" t="str">
        <f>IF(日報入力!G1206="","",日報入力!G1206)</f>
        <v/>
      </c>
      <c r="B1206" s="291" t="str">
        <f>IF(日報入力!G1206="","",日報入力!H1206)</f>
        <v/>
      </c>
      <c r="C1206" s="291" t="str">
        <f>IF(日報入力!G1206="","",日報入力!I1206)</f>
        <v/>
      </c>
      <c r="D1206" s="291" t="str">
        <f>IF(日報入力!G1206="","",日報入力!J1206)</f>
        <v/>
      </c>
      <c r="E1206" s="291" t="str">
        <f>IF(日報入力!G1206="","",日報入力!K1206)</f>
        <v/>
      </c>
      <c r="F1206" s="291" t="str">
        <f>IF(日報入力!G1206="","",日報入力!L1206)</f>
        <v/>
      </c>
      <c r="G1206" s="291" t="str">
        <f>IF(日報入力!G1206="","",日報入力!L1206-日報入力!O1206-日報入力!P1206-日報入力!Q1206-日報入力!R1206-日報入力!S1206-日報入力!T1206-日報入力!U1206-日報入力!V1206-日報入力!W1206-日報入力!X1206-日報入力!Y1206-日報入力!Z1206)</f>
        <v/>
      </c>
      <c r="H1206" s="291" t="str">
        <f>IF(日報入力!G1206="","",IF(日報入力!M1206&gt;=0,日報入力!M1206*F1206,F1206))</f>
        <v/>
      </c>
      <c r="I1206" s="291" t="str">
        <f>IF(日報入力!G1206="","",日報入力!O1206)</f>
        <v/>
      </c>
      <c r="J1206" s="291" t="str">
        <f>IF(日報入力!G1206="","",日報入力!P1206)</f>
        <v/>
      </c>
      <c r="K1206" s="291" t="str">
        <f>IF(日報入力!G1206="","",日報入力!Q1206)</f>
        <v/>
      </c>
      <c r="L1206" s="291" t="str">
        <f>IF(日報入力!G1206="","",日報入力!R1206)</f>
        <v/>
      </c>
      <c r="M1206" s="291" t="str">
        <f>IF(日報入力!G1206="","",日報入力!S1206)</f>
        <v/>
      </c>
      <c r="N1206" s="291" t="str">
        <f>IF(日報入力!G1206="","",日報入力!T1206)</f>
        <v/>
      </c>
      <c r="O1206" s="291" t="str">
        <f>IF(日報入力!G1206="","",日報入力!U1206)</f>
        <v/>
      </c>
      <c r="P1206" s="291" t="str">
        <f>IF(日報入力!G1206="","",日報入力!V1206)</f>
        <v/>
      </c>
      <c r="Q1206" s="291" t="str">
        <f>IF(日報入力!G1206="","",日報入力!W1206)</f>
        <v/>
      </c>
      <c r="R1206" s="291" t="str">
        <f>IF(日報入力!G1206="","",日報入力!X1206)</f>
        <v/>
      </c>
      <c r="S1206" s="291" t="str">
        <f>IF(日報入力!G1206="","",日報入力!Y1206)</f>
        <v/>
      </c>
      <c r="T1206" s="291" t="str">
        <f>IF(日報入力!G1206="","",日報入力!Z1206)</f>
        <v/>
      </c>
      <c r="U1206" s="291" t="str">
        <f>IF(日報入力!G1206="","",日報入力!AA1206)</f>
        <v/>
      </c>
      <c r="V1206" s="378" t="str">
        <f>IF(日報入力!G1206="","",日報入力!AB1206)</f>
        <v/>
      </c>
      <c r="W1206" s="291" t="str">
        <f>IF(日報入力!G1206="","",日報入力!AC1206)</f>
        <v/>
      </c>
      <c r="X1206" s="291" t="str">
        <f>IF(日報入力!G1206="","",日報入力!AD1206)</f>
        <v/>
      </c>
      <c r="Y1206" s="291" t="str">
        <f>IF(日報入力!G1206="","",日報入力!AE1206)</f>
        <v/>
      </c>
      <c r="Z1206" s="291" t="str">
        <f>IF(日報入力!G1206="","",日報入力!AF1206)</f>
        <v/>
      </c>
      <c r="AA1206" s="291" t="str">
        <f>IF(日報入力!G1206="","",日報入力!AG1206)</f>
        <v/>
      </c>
      <c r="AB1206" s="291" t="str">
        <f>IF(日報入力!G1206="","",日報入力!AH1206)</f>
        <v/>
      </c>
      <c r="AC1206" s="291" t="str">
        <f>IF(日報入力!G1206="","",日報入力!AI1206)</f>
        <v/>
      </c>
      <c r="AD1206" s="291" t="str">
        <f>IF(日報入力!G1206="","",日報入力!AJ1206)</f>
        <v/>
      </c>
      <c r="AE1206" s="292" t="str">
        <f>IF(日報入力!G1206="","",日報入力!E1206)</f>
        <v/>
      </c>
      <c r="AF1206" s="293" t="str">
        <f>IF(日報入力!G1206="","",日報入力!AK1206)</f>
        <v/>
      </c>
      <c r="AG1206" s="293" t="str">
        <f>IF(日報入力!G1206="","",日報入力!AL1206)</f>
        <v/>
      </c>
      <c r="AH1206" s="293" t="str">
        <f>IF(日報入力!G1206="","",日報入力!AM1206)</f>
        <v/>
      </c>
      <c r="AI1206" s="294" t="str">
        <f>IF(日報入力!G1206&gt;0,日報入力!D1206*日報入力!K1206*日報入力!AL1206,"")</f>
        <v/>
      </c>
      <c r="AJ1206" s="294" t="str">
        <f>IF(日報入力!G1206&gt;0,日報入力!E1206*日報入力!AL1206,"")</f>
        <v/>
      </c>
      <c r="AK1206" s="294" t="str">
        <f>IF(日報入力!G1206&gt;0,AI1206-AJ1206,"")</f>
        <v/>
      </c>
      <c r="AL1206" s="292" t="str">
        <f>IF(日報入力!G1206&gt;0,日報入力!E1206*日報入力!AM1206,"")</f>
        <v/>
      </c>
      <c r="AM1206" s="292" t="str">
        <f>IF(日報入力!G1206&gt;0,日報入力!AB1206*日報入力!AM1206,"")</f>
        <v/>
      </c>
      <c r="AN1206" s="68" t="str">
        <f>IF(日報入力!G1206&gt;0,日報入力!C1206,"")</f>
        <v/>
      </c>
      <c r="AO1206" s="68" t="str">
        <f>日報入力!B1206</f>
        <v/>
      </c>
      <c r="AP1206" s="68" t="str">
        <f>IF(日報入力!AQ1206,日報入力!BA1206,"")</f>
        <v/>
      </c>
      <c r="AQ1206" s="68" t="str">
        <f>IF(日報入力!AR1206,日報入力!BB1206,"")</f>
        <v/>
      </c>
      <c r="AR1206" s="68" t="str">
        <f>IF(日報入力!AS1206,"N勤","")</f>
        <v/>
      </c>
      <c r="AS1206" s="295" t="e">
        <f t="shared" si="74"/>
        <v>#VALUE!</v>
      </c>
      <c r="AT1206" s="439" t="str">
        <f>日報入力!AY1206</f>
        <v/>
      </c>
      <c r="AU1206" s="518" t="str">
        <f>IF(日報入力!G1206,G1206*60/E1206,"")</f>
        <v/>
      </c>
      <c r="AV1206" s="528" t="str">
        <f>IF(日報入力!AT1206,日報入力!AT1206,"")</f>
        <v/>
      </c>
      <c r="AW1206" s="529" t="str">
        <f>IF(日報入力!AT1206,AE1206/日報入力!AT1206,"")</f>
        <v/>
      </c>
      <c r="AX1206" s="530" t="e">
        <f>IF(1&lt;日報集計!AT1206,AT1206/(((F1206-I1206-J1206-N1206-O1206)*60)/(E1206)),"")</f>
        <v>#VALUE!</v>
      </c>
      <c r="AY1206" s="664" t="str">
        <f>IF(日報入力!H1206,AT1206/(((F1206-J1206)*60)/E1206),"")</f>
        <v/>
      </c>
      <c r="AZ1206" s="664" t="str">
        <f>IF(日報入力!I1206,AT1206/((G1206*60)/E1206),"")</f>
        <v/>
      </c>
      <c r="BA1206" s="296" t="str">
        <f>IF(日報入力!G1206,G1206/F1206,"")</f>
        <v/>
      </c>
      <c r="BB1206" s="386" t="e">
        <f t="shared" si="75"/>
        <v>#VALUE!</v>
      </c>
      <c r="BC1206" s="386" t="e">
        <f t="shared" si="76"/>
        <v>#VALUE!</v>
      </c>
      <c r="BD1206" s="80">
        <f>日報入力!AU1206</f>
        <v>0</v>
      </c>
      <c r="BE1206" s="534" t="str">
        <f>IF(日報入力!AV1206,日報入力!AV1206,"")</f>
        <v/>
      </c>
      <c r="BF1206" s="534" t="str">
        <f>IF(日報入力!AW1206,日報入力!AW1206,"")</f>
        <v/>
      </c>
      <c r="BG1206" s="398" t="str">
        <f>IF(日報入力!G1206,日報入力!K1206*日報入力!D1206*日報入力!BC1206,"")</f>
        <v/>
      </c>
    </row>
    <row r="1207" spans="1:59" ht="20.25" hidden="1" customHeight="1" x14ac:dyDescent="0.15">
      <c r="A1207" s="302" t="str">
        <f>IF(日報入力!G1207="","",日報入力!G1207)</f>
        <v/>
      </c>
      <c r="B1207" s="291" t="str">
        <f>IF(日報入力!G1207="","",日報入力!H1207)</f>
        <v/>
      </c>
      <c r="C1207" s="291" t="str">
        <f>IF(日報入力!G1207="","",日報入力!I1207)</f>
        <v/>
      </c>
      <c r="D1207" s="291" t="str">
        <f>IF(日報入力!G1207="","",日報入力!J1207)</f>
        <v/>
      </c>
      <c r="E1207" s="291" t="str">
        <f>IF(日報入力!G1207="","",日報入力!K1207)</f>
        <v/>
      </c>
      <c r="F1207" s="291" t="str">
        <f>IF(日報入力!G1207="","",日報入力!L1207)</f>
        <v/>
      </c>
      <c r="G1207" s="291" t="str">
        <f>IF(日報入力!G1207="","",日報入力!L1207-日報入力!O1207-日報入力!P1207-日報入力!Q1207-日報入力!R1207-日報入力!S1207-日報入力!T1207-日報入力!U1207-日報入力!V1207-日報入力!W1207-日報入力!X1207-日報入力!Y1207-日報入力!Z1207)</f>
        <v/>
      </c>
      <c r="H1207" s="291" t="str">
        <f>IF(日報入力!G1207="","",IF(日報入力!M1207&gt;=0,日報入力!M1207*F1207,F1207))</f>
        <v/>
      </c>
      <c r="I1207" s="291" t="str">
        <f>IF(日報入力!G1207="","",日報入力!O1207)</f>
        <v/>
      </c>
      <c r="J1207" s="291" t="str">
        <f>IF(日報入力!G1207="","",日報入力!P1207)</f>
        <v/>
      </c>
      <c r="K1207" s="291" t="str">
        <f>IF(日報入力!G1207="","",日報入力!Q1207)</f>
        <v/>
      </c>
      <c r="L1207" s="291" t="str">
        <f>IF(日報入力!G1207="","",日報入力!R1207)</f>
        <v/>
      </c>
      <c r="M1207" s="291" t="str">
        <f>IF(日報入力!G1207="","",日報入力!S1207)</f>
        <v/>
      </c>
      <c r="N1207" s="291" t="str">
        <f>IF(日報入力!G1207="","",日報入力!T1207)</f>
        <v/>
      </c>
      <c r="O1207" s="291" t="str">
        <f>IF(日報入力!G1207="","",日報入力!U1207)</f>
        <v/>
      </c>
      <c r="P1207" s="291" t="str">
        <f>IF(日報入力!G1207="","",日報入力!V1207)</f>
        <v/>
      </c>
      <c r="Q1207" s="291" t="str">
        <f>IF(日報入力!G1207="","",日報入力!W1207)</f>
        <v/>
      </c>
      <c r="R1207" s="291" t="str">
        <f>IF(日報入力!G1207="","",日報入力!X1207)</f>
        <v/>
      </c>
      <c r="S1207" s="291" t="str">
        <f>IF(日報入力!G1207="","",日報入力!Y1207)</f>
        <v/>
      </c>
      <c r="T1207" s="291" t="str">
        <f>IF(日報入力!G1207="","",日報入力!Z1207)</f>
        <v/>
      </c>
      <c r="U1207" s="291" t="str">
        <f>IF(日報入力!G1207="","",日報入力!AA1207)</f>
        <v/>
      </c>
      <c r="V1207" s="378" t="str">
        <f>IF(日報入力!G1207="","",日報入力!AB1207)</f>
        <v/>
      </c>
      <c r="W1207" s="291" t="str">
        <f>IF(日報入力!G1207="","",日報入力!AC1207)</f>
        <v/>
      </c>
      <c r="X1207" s="291" t="str">
        <f>IF(日報入力!G1207="","",日報入力!AD1207)</f>
        <v/>
      </c>
      <c r="Y1207" s="291" t="str">
        <f>IF(日報入力!G1207="","",日報入力!AE1207)</f>
        <v/>
      </c>
      <c r="Z1207" s="291" t="str">
        <f>IF(日報入力!G1207="","",日報入力!AF1207)</f>
        <v/>
      </c>
      <c r="AA1207" s="291" t="str">
        <f>IF(日報入力!G1207="","",日報入力!AG1207)</f>
        <v/>
      </c>
      <c r="AB1207" s="291" t="str">
        <f>IF(日報入力!G1207="","",日報入力!AH1207)</f>
        <v/>
      </c>
      <c r="AC1207" s="291" t="str">
        <f>IF(日報入力!G1207="","",日報入力!AI1207)</f>
        <v/>
      </c>
      <c r="AD1207" s="291" t="str">
        <f>IF(日報入力!G1207="","",日報入力!AJ1207)</f>
        <v/>
      </c>
      <c r="AE1207" s="292" t="str">
        <f>IF(日報入力!G1207="","",日報入力!E1207)</f>
        <v/>
      </c>
      <c r="AF1207" s="293" t="str">
        <f>IF(日報入力!G1207="","",日報入力!AK1207)</f>
        <v/>
      </c>
      <c r="AG1207" s="293" t="str">
        <f>IF(日報入力!G1207="","",日報入力!AL1207)</f>
        <v/>
      </c>
      <c r="AH1207" s="293" t="str">
        <f>IF(日報入力!G1207="","",日報入力!AM1207)</f>
        <v/>
      </c>
      <c r="AI1207" s="294" t="str">
        <f>IF(日報入力!G1207&gt;0,日報入力!D1207*日報入力!K1207*日報入力!AL1207,"")</f>
        <v/>
      </c>
      <c r="AJ1207" s="294" t="str">
        <f>IF(日報入力!G1207&gt;0,日報入力!E1207*日報入力!AL1207,"")</f>
        <v/>
      </c>
      <c r="AK1207" s="294" t="str">
        <f>IF(日報入力!G1207&gt;0,AI1207-AJ1207,"")</f>
        <v/>
      </c>
      <c r="AL1207" s="292" t="str">
        <f>IF(日報入力!G1207&gt;0,日報入力!E1207*日報入力!AM1207,"")</f>
        <v/>
      </c>
      <c r="AM1207" s="292" t="str">
        <f>IF(日報入力!G1207&gt;0,日報入力!AB1207*日報入力!AM1207,"")</f>
        <v/>
      </c>
      <c r="AN1207" s="68" t="str">
        <f>IF(日報入力!G1207&gt;0,日報入力!C1207,"")</f>
        <v/>
      </c>
      <c r="AO1207" s="68" t="str">
        <f>日報入力!B1207</f>
        <v/>
      </c>
      <c r="AP1207" s="68" t="str">
        <f>IF(日報入力!AQ1207,日報入力!BA1207,"")</f>
        <v/>
      </c>
      <c r="AQ1207" s="68" t="str">
        <f>IF(日報入力!AR1207,日報入力!BB1207,"")</f>
        <v/>
      </c>
      <c r="AR1207" s="68" t="str">
        <f>IF(日報入力!AS1207,"N勤","")</f>
        <v/>
      </c>
      <c r="AS1207" s="295" t="e">
        <f t="shared" si="74"/>
        <v>#VALUE!</v>
      </c>
      <c r="AT1207" s="439" t="str">
        <f>日報入力!AY1207</f>
        <v/>
      </c>
      <c r="AU1207" s="518" t="str">
        <f>IF(日報入力!G1207,G1207*60/E1207,"")</f>
        <v/>
      </c>
      <c r="AV1207" s="528" t="str">
        <f>IF(日報入力!AT1207,日報入力!AT1207,"")</f>
        <v/>
      </c>
      <c r="AW1207" s="529" t="str">
        <f>IF(日報入力!AT1207,AE1207/日報入力!AT1207,"")</f>
        <v/>
      </c>
      <c r="AX1207" s="530" t="e">
        <f>IF(1&lt;日報集計!AT1207,AT1207/(((F1207-I1207-J1207-N1207-O1207)*60)/(E1207)),"")</f>
        <v>#VALUE!</v>
      </c>
      <c r="AY1207" s="664" t="str">
        <f>IF(日報入力!H1207,AT1207/(((F1207-J1207)*60)/E1207),"")</f>
        <v/>
      </c>
      <c r="AZ1207" s="664" t="str">
        <f>IF(日報入力!I1207,AT1207/((G1207*60)/E1207),"")</f>
        <v/>
      </c>
      <c r="BA1207" s="296" t="str">
        <f>IF(日報入力!G1207,G1207/F1207,"")</f>
        <v/>
      </c>
      <c r="BB1207" s="386" t="e">
        <f t="shared" si="75"/>
        <v>#VALUE!</v>
      </c>
      <c r="BC1207" s="386" t="e">
        <f t="shared" si="76"/>
        <v>#VALUE!</v>
      </c>
      <c r="BD1207" s="80">
        <f>日報入力!AU1207</f>
        <v>0</v>
      </c>
      <c r="BE1207" s="534" t="str">
        <f>IF(日報入力!AV1207,日報入力!AV1207,"")</f>
        <v/>
      </c>
      <c r="BF1207" s="534" t="str">
        <f>IF(日報入力!AW1207,日報入力!AW1207,"")</f>
        <v/>
      </c>
      <c r="BG1207" s="398" t="str">
        <f>IF(日報入力!G1207,日報入力!K1207*日報入力!D1207*日報入力!BC1207,"")</f>
        <v/>
      </c>
    </row>
    <row r="1208" spans="1:59" ht="20.25" hidden="1" customHeight="1" x14ac:dyDescent="0.15">
      <c r="A1208" s="302" t="str">
        <f>IF(日報入力!G1208="","",日報入力!G1208)</f>
        <v/>
      </c>
      <c r="B1208" s="291" t="str">
        <f>IF(日報入力!G1208="","",日報入力!H1208)</f>
        <v/>
      </c>
      <c r="C1208" s="291" t="str">
        <f>IF(日報入力!G1208="","",日報入力!I1208)</f>
        <v/>
      </c>
      <c r="D1208" s="291" t="str">
        <f>IF(日報入力!G1208="","",日報入力!J1208)</f>
        <v/>
      </c>
      <c r="E1208" s="291" t="str">
        <f>IF(日報入力!G1208="","",日報入力!K1208)</f>
        <v/>
      </c>
      <c r="F1208" s="291" t="str">
        <f>IF(日報入力!G1208="","",日報入力!L1208)</f>
        <v/>
      </c>
      <c r="G1208" s="291" t="str">
        <f>IF(日報入力!G1208="","",日報入力!L1208-日報入力!O1208-日報入力!P1208-日報入力!Q1208-日報入力!R1208-日報入力!S1208-日報入力!T1208-日報入力!U1208-日報入力!V1208-日報入力!W1208-日報入力!X1208-日報入力!Y1208-日報入力!Z1208)</f>
        <v/>
      </c>
      <c r="H1208" s="291" t="str">
        <f>IF(日報入力!G1208="","",IF(日報入力!M1208&gt;=0,日報入力!M1208*F1208,F1208))</f>
        <v/>
      </c>
      <c r="I1208" s="291" t="str">
        <f>IF(日報入力!G1208="","",日報入力!O1208)</f>
        <v/>
      </c>
      <c r="J1208" s="291" t="str">
        <f>IF(日報入力!G1208="","",日報入力!P1208)</f>
        <v/>
      </c>
      <c r="K1208" s="291" t="str">
        <f>IF(日報入力!G1208="","",日報入力!Q1208)</f>
        <v/>
      </c>
      <c r="L1208" s="291" t="str">
        <f>IF(日報入力!G1208="","",日報入力!R1208)</f>
        <v/>
      </c>
      <c r="M1208" s="291" t="str">
        <f>IF(日報入力!G1208="","",日報入力!S1208)</f>
        <v/>
      </c>
      <c r="N1208" s="291" t="str">
        <f>IF(日報入力!G1208="","",日報入力!T1208)</f>
        <v/>
      </c>
      <c r="O1208" s="291" t="str">
        <f>IF(日報入力!G1208="","",日報入力!U1208)</f>
        <v/>
      </c>
      <c r="P1208" s="291" t="str">
        <f>IF(日報入力!G1208="","",日報入力!V1208)</f>
        <v/>
      </c>
      <c r="Q1208" s="291" t="str">
        <f>IF(日報入力!G1208="","",日報入力!W1208)</f>
        <v/>
      </c>
      <c r="R1208" s="291" t="str">
        <f>IF(日報入力!G1208="","",日報入力!X1208)</f>
        <v/>
      </c>
      <c r="S1208" s="291" t="str">
        <f>IF(日報入力!G1208="","",日報入力!Y1208)</f>
        <v/>
      </c>
      <c r="T1208" s="291" t="str">
        <f>IF(日報入力!G1208="","",日報入力!Z1208)</f>
        <v/>
      </c>
      <c r="U1208" s="291" t="str">
        <f>IF(日報入力!G1208="","",日報入力!AA1208)</f>
        <v/>
      </c>
      <c r="V1208" s="378" t="str">
        <f>IF(日報入力!G1208="","",日報入力!AB1208)</f>
        <v/>
      </c>
      <c r="W1208" s="291" t="str">
        <f>IF(日報入力!G1208="","",日報入力!AC1208)</f>
        <v/>
      </c>
      <c r="X1208" s="291" t="str">
        <f>IF(日報入力!G1208="","",日報入力!AD1208)</f>
        <v/>
      </c>
      <c r="Y1208" s="291" t="str">
        <f>IF(日報入力!G1208="","",日報入力!AE1208)</f>
        <v/>
      </c>
      <c r="Z1208" s="291" t="str">
        <f>IF(日報入力!G1208="","",日報入力!AF1208)</f>
        <v/>
      </c>
      <c r="AA1208" s="291" t="str">
        <f>IF(日報入力!G1208="","",日報入力!AG1208)</f>
        <v/>
      </c>
      <c r="AB1208" s="291" t="str">
        <f>IF(日報入力!G1208="","",日報入力!AH1208)</f>
        <v/>
      </c>
      <c r="AC1208" s="291" t="str">
        <f>IF(日報入力!G1208="","",日報入力!AI1208)</f>
        <v/>
      </c>
      <c r="AD1208" s="291" t="str">
        <f>IF(日報入力!G1208="","",日報入力!AJ1208)</f>
        <v/>
      </c>
      <c r="AE1208" s="292" t="str">
        <f>IF(日報入力!G1208="","",日報入力!E1208)</f>
        <v/>
      </c>
      <c r="AF1208" s="293" t="str">
        <f>IF(日報入力!G1208="","",日報入力!AK1208)</f>
        <v/>
      </c>
      <c r="AG1208" s="293" t="str">
        <f>IF(日報入力!G1208="","",日報入力!AL1208)</f>
        <v/>
      </c>
      <c r="AH1208" s="293" t="str">
        <f>IF(日報入力!G1208="","",日報入力!AM1208)</f>
        <v/>
      </c>
      <c r="AI1208" s="294" t="str">
        <f>IF(日報入力!G1208&gt;0,日報入力!D1208*日報入力!K1208*日報入力!AL1208,"")</f>
        <v/>
      </c>
      <c r="AJ1208" s="294" t="str">
        <f>IF(日報入力!G1208&gt;0,日報入力!E1208*日報入力!AL1208,"")</f>
        <v/>
      </c>
      <c r="AK1208" s="294" t="str">
        <f>IF(日報入力!G1208&gt;0,AI1208-AJ1208,"")</f>
        <v/>
      </c>
      <c r="AL1208" s="292" t="str">
        <f>IF(日報入力!G1208&gt;0,日報入力!E1208*日報入力!AM1208,"")</f>
        <v/>
      </c>
      <c r="AM1208" s="292" t="str">
        <f>IF(日報入力!G1208&gt;0,日報入力!AB1208*日報入力!AM1208,"")</f>
        <v/>
      </c>
      <c r="AN1208" s="68" t="str">
        <f>IF(日報入力!G1208&gt;0,日報入力!C1208,"")</f>
        <v/>
      </c>
      <c r="AO1208" s="68" t="str">
        <f>日報入力!B1208</f>
        <v/>
      </c>
      <c r="AP1208" s="68" t="str">
        <f>IF(日報入力!AQ1208,日報入力!BA1208,"")</f>
        <v/>
      </c>
      <c r="AQ1208" s="68" t="str">
        <f>IF(日報入力!AR1208,日報入力!BB1208,"")</f>
        <v/>
      </c>
      <c r="AR1208" s="68" t="str">
        <f>IF(日報入力!AS1208,"N勤","")</f>
        <v/>
      </c>
      <c r="AS1208" s="295" t="e">
        <f t="shared" si="74"/>
        <v>#VALUE!</v>
      </c>
      <c r="AT1208" s="439" t="str">
        <f>日報入力!AY1208</f>
        <v/>
      </c>
      <c r="AU1208" s="518" t="str">
        <f>IF(日報入力!G1208,G1208*60/E1208,"")</f>
        <v/>
      </c>
      <c r="AV1208" s="528" t="str">
        <f>IF(日報入力!AT1208,日報入力!AT1208,"")</f>
        <v/>
      </c>
      <c r="AW1208" s="529" t="str">
        <f>IF(日報入力!AT1208,AE1208/日報入力!AT1208,"")</f>
        <v/>
      </c>
      <c r="AX1208" s="530" t="e">
        <f>IF(1&lt;日報集計!AT1208,AT1208/(((F1208-I1208-J1208-N1208-O1208)*60)/(E1208)),"")</f>
        <v>#VALUE!</v>
      </c>
      <c r="AY1208" s="664" t="str">
        <f>IF(日報入力!H1208,AT1208/(((F1208-J1208)*60)/E1208),"")</f>
        <v/>
      </c>
      <c r="AZ1208" s="664" t="str">
        <f>IF(日報入力!I1208,AT1208/((G1208*60)/E1208),"")</f>
        <v/>
      </c>
      <c r="BA1208" s="296" t="str">
        <f>IF(日報入力!G1208,G1208/F1208,"")</f>
        <v/>
      </c>
      <c r="BB1208" s="386" t="e">
        <f t="shared" si="75"/>
        <v>#VALUE!</v>
      </c>
      <c r="BC1208" s="386" t="e">
        <f t="shared" si="76"/>
        <v>#VALUE!</v>
      </c>
      <c r="BD1208" s="80">
        <f>日報入力!AU1208</f>
        <v>0</v>
      </c>
      <c r="BE1208" s="534" t="str">
        <f>IF(日報入力!AV1208,日報入力!AV1208,"")</f>
        <v/>
      </c>
      <c r="BF1208" s="534" t="str">
        <f>IF(日報入力!AW1208,日報入力!AW1208,"")</f>
        <v/>
      </c>
      <c r="BG1208" s="398" t="str">
        <f>IF(日報入力!G1208,日報入力!K1208*日報入力!D1208*日報入力!BC1208,"")</f>
        <v/>
      </c>
    </row>
    <row r="1209" spans="1:59" ht="20.25" hidden="1" customHeight="1" x14ac:dyDescent="0.15">
      <c r="A1209" s="302" t="str">
        <f>IF(日報入力!G1209="","",日報入力!G1209)</f>
        <v/>
      </c>
      <c r="B1209" s="291" t="str">
        <f>IF(日報入力!G1209="","",日報入力!H1209)</f>
        <v/>
      </c>
      <c r="C1209" s="291" t="str">
        <f>IF(日報入力!G1209="","",日報入力!I1209)</f>
        <v/>
      </c>
      <c r="D1209" s="291" t="str">
        <f>IF(日報入力!G1209="","",日報入力!J1209)</f>
        <v/>
      </c>
      <c r="E1209" s="291" t="str">
        <f>IF(日報入力!G1209="","",日報入力!K1209)</f>
        <v/>
      </c>
      <c r="F1209" s="291" t="str">
        <f>IF(日報入力!G1209="","",日報入力!L1209)</f>
        <v/>
      </c>
      <c r="G1209" s="291" t="str">
        <f>IF(日報入力!G1209="","",日報入力!L1209-日報入力!O1209-日報入力!P1209-日報入力!Q1209-日報入力!R1209-日報入力!S1209-日報入力!T1209-日報入力!U1209-日報入力!V1209-日報入力!W1209-日報入力!X1209-日報入力!Y1209-日報入力!Z1209)</f>
        <v/>
      </c>
      <c r="H1209" s="291" t="str">
        <f>IF(日報入力!G1209="","",IF(日報入力!M1209&gt;=0,日報入力!M1209*F1209,F1209))</f>
        <v/>
      </c>
      <c r="I1209" s="291" t="str">
        <f>IF(日報入力!G1209="","",日報入力!O1209)</f>
        <v/>
      </c>
      <c r="J1209" s="291" t="str">
        <f>IF(日報入力!G1209="","",日報入力!P1209)</f>
        <v/>
      </c>
      <c r="K1209" s="291" t="str">
        <f>IF(日報入力!G1209="","",日報入力!Q1209)</f>
        <v/>
      </c>
      <c r="L1209" s="291" t="str">
        <f>IF(日報入力!G1209="","",日報入力!R1209)</f>
        <v/>
      </c>
      <c r="M1209" s="291" t="str">
        <f>IF(日報入力!G1209="","",日報入力!S1209)</f>
        <v/>
      </c>
      <c r="N1209" s="291" t="str">
        <f>IF(日報入力!G1209="","",日報入力!T1209)</f>
        <v/>
      </c>
      <c r="O1209" s="291" t="str">
        <f>IF(日報入力!G1209="","",日報入力!U1209)</f>
        <v/>
      </c>
      <c r="P1209" s="291" t="str">
        <f>IF(日報入力!G1209="","",日報入力!V1209)</f>
        <v/>
      </c>
      <c r="Q1209" s="291" t="str">
        <f>IF(日報入力!G1209="","",日報入力!W1209)</f>
        <v/>
      </c>
      <c r="R1209" s="291" t="str">
        <f>IF(日報入力!G1209="","",日報入力!X1209)</f>
        <v/>
      </c>
      <c r="S1209" s="291" t="str">
        <f>IF(日報入力!G1209="","",日報入力!Y1209)</f>
        <v/>
      </c>
      <c r="T1209" s="291" t="str">
        <f>IF(日報入力!G1209="","",日報入力!Z1209)</f>
        <v/>
      </c>
      <c r="U1209" s="291" t="str">
        <f>IF(日報入力!G1209="","",日報入力!AA1209)</f>
        <v/>
      </c>
      <c r="V1209" s="378" t="str">
        <f>IF(日報入力!G1209="","",日報入力!AB1209)</f>
        <v/>
      </c>
      <c r="W1209" s="291" t="str">
        <f>IF(日報入力!G1209="","",日報入力!AC1209)</f>
        <v/>
      </c>
      <c r="X1209" s="291" t="str">
        <f>IF(日報入力!G1209="","",日報入力!AD1209)</f>
        <v/>
      </c>
      <c r="Y1209" s="291" t="str">
        <f>IF(日報入力!G1209="","",日報入力!AE1209)</f>
        <v/>
      </c>
      <c r="Z1209" s="291" t="str">
        <f>IF(日報入力!G1209="","",日報入力!AF1209)</f>
        <v/>
      </c>
      <c r="AA1209" s="291" t="str">
        <f>IF(日報入力!G1209="","",日報入力!AG1209)</f>
        <v/>
      </c>
      <c r="AB1209" s="291" t="str">
        <f>IF(日報入力!G1209="","",日報入力!AH1209)</f>
        <v/>
      </c>
      <c r="AC1209" s="291" t="str">
        <f>IF(日報入力!G1209="","",日報入力!AI1209)</f>
        <v/>
      </c>
      <c r="AD1209" s="291" t="str">
        <f>IF(日報入力!G1209="","",日報入力!AJ1209)</f>
        <v/>
      </c>
      <c r="AE1209" s="292" t="str">
        <f>IF(日報入力!G1209="","",日報入力!E1209)</f>
        <v/>
      </c>
      <c r="AF1209" s="293" t="str">
        <f>IF(日報入力!G1209="","",日報入力!AK1209)</f>
        <v/>
      </c>
      <c r="AG1209" s="293" t="str">
        <f>IF(日報入力!G1209="","",日報入力!AL1209)</f>
        <v/>
      </c>
      <c r="AH1209" s="293" t="str">
        <f>IF(日報入力!G1209="","",日報入力!AM1209)</f>
        <v/>
      </c>
      <c r="AI1209" s="294" t="str">
        <f>IF(日報入力!G1209&gt;0,日報入力!D1209*日報入力!K1209*日報入力!AL1209,"")</f>
        <v/>
      </c>
      <c r="AJ1209" s="294" t="str">
        <f>IF(日報入力!G1209&gt;0,日報入力!E1209*日報入力!AL1209,"")</f>
        <v/>
      </c>
      <c r="AK1209" s="294" t="str">
        <f>IF(日報入力!G1209&gt;0,AI1209-AJ1209,"")</f>
        <v/>
      </c>
      <c r="AL1209" s="292" t="str">
        <f>IF(日報入力!G1209&gt;0,日報入力!E1209*日報入力!AM1209,"")</f>
        <v/>
      </c>
      <c r="AM1209" s="292" t="str">
        <f>IF(日報入力!G1209&gt;0,日報入力!AB1209*日報入力!AM1209,"")</f>
        <v/>
      </c>
      <c r="AN1209" s="68" t="str">
        <f>IF(日報入力!G1209&gt;0,日報入力!C1209,"")</f>
        <v/>
      </c>
      <c r="AO1209" s="68" t="str">
        <f>日報入力!B1209</f>
        <v/>
      </c>
      <c r="AP1209" s="68" t="str">
        <f>IF(日報入力!AQ1209,日報入力!BA1209,"")</f>
        <v/>
      </c>
      <c r="AQ1209" s="68" t="str">
        <f>IF(日報入力!AR1209,日報入力!BB1209,"")</f>
        <v/>
      </c>
      <c r="AR1209" s="68" t="str">
        <f>IF(日報入力!AS1209,"N勤","")</f>
        <v/>
      </c>
      <c r="AS1209" s="295" t="e">
        <f t="shared" si="74"/>
        <v>#VALUE!</v>
      </c>
      <c r="AT1209" s="439" t="str">
        <f>日報入力!AY1209</f>
        <v/>
      </c>
      <c r="AU1209" s="518" t="str">
        <f>IF(日報入力!G1209,G1209*60/E1209,"")</f>
        <v/>
      </c>
      <c r="AV1209" s="528" t="str">
        <f>IF(日報入力!AT1209,日報入力!AT1209,"")</f>
        <v/>
      </c>
      <c r="AW1209" s="529" t="str">
        <f>IF(日報入力!AT1209,AE1209/日報入力!AT1209,"")</f>
        <v/>
      </c>
      <c r="AX1209" s="530" t="e">
        <f>IF(1&lt;日報集計!AT1209,AT1209/(((F1209-I1209-J1209-N1209-O1209)*60)/(E1209)),"")</f>
        <v>#VALUE!</v>
      </c>
      <c r="AY1209" s="664" t="str">
        <f>IF(日報入力!H1209,AT1209/(((F1209-J1209)*60)/E1209),"")</f>
        <v/>
      </c>
      <c r="AZ1209" s="664" t="str">
        <f>IF(日報入力!I1209,AT1209/((G1209*60)/E1209),"")</f>
        <v/>
      </c>
      <c r="BA1209" s="296" t="str">
        <f>IF(日報入力!G1209,G1209/F1209,"")</f>
        <v/>
      </c>
      <c r="BB1209" s="386" t="e">
        <f t="shared" si="75"/>
        <v>#VALUE!</v>
      </c>
      <c r="BC1209" s="386" t="e">
        <f t="shared" si="76"/>
        <v>#VALUE!</v>
      </c>
      <c r="BD1209" s="80">
        <f>日報入力!AU1209</f>
        <v>0</v>
      </c>
      <c r="BE1209" s="534" t="str">
        <f>IF(日報入力!AV1209,日報入力!AV1209,"")</f>
        <v/>
      </c>
      <c r="BF1209" s="534" t="str">
        <f>IF(日報入力!AW1209,日報入力!AW1209,"")</f>
        <v/>
      </c>
      <c r="BG1209" s="398" t="str">
        <f>IF(日報入力!G1209,日報入力!K1209*日報入力!D1209*日報入力!BC1209,"")</f>
        <v/>
      </c>
    </row>
    <row r="1210" spans="1:59" ht="20.25" hidden="1" customHeight="1" x14ac:dyDescent="0.15">
      <c r="A1210" s="302" t="str">
        <f>IF(日報入力!G1210="","",日報入力!G1210)</f>
        <v/>
      </c>
      <c r="B1210" s="291" t="str">
        <f>IF(日報入力!G1210="","",日報入力!H1210)</f>
        <v/>
      </c>
      <c r="C1210" s="291" t="str">
        <f>IF(日報入力!G1210="","",日報入力!I1210)</f>
        <v/>
      </c>
      <c r="D1210" s="291" t="str">
        <f>IF(日報入力!G1210="","",日報入力!J1210)</f>
        <v/>
      </c>
      <c r="E1210" s="291" t="str">
        <f>IF(日報入力!G1210="","",日報入力!K1210)</f>
        <v/>
      </c>
      <c r="F1210" s="291" t="str">
        <f>IF(日報入力!G1210="","",日報入力!L1210)</f>
        <v/>
      </c>
      <c r="G1210" s="291" t="str">
        <f>IF(日報入力!G1210="","",日報入力!L1210-日報入力!O1210-日報入力!P1210-日報入力!Q1210-日報入力!R1210-日報入力!S1210-日報入力!T1210-日報入力!U1210-日報入力!V1210-日報入力!W1210-日報入力!X1210-日報入力!Y1210-日報入力!Z1210)</f>
        <v/>
      </c>
      <c r="H1210" s="291" t="str">
        <f>IF(日報入力!G1210="","",IF(日報入力!M1210&gt;=0,日報入力!M1210*F1210,F1210))</f>
        <v/>
      </c>
      <c r="I1210" s="291" t="str">
        <f>IF(日報入力!G1210="","",日報入力!O1210)</f>
        <v/>
      </c>
      <c r="J1210" s="291" t="str">
        <f>IF(日報入力!G1210="","",日報入力!P1210)</f>
        <v/>
      </c>
      <c r="K1210" s="291" t="str">
        <f>IF(日報入力!G1210="","",日報入力!Q1210)</f>
        <v/>
      </c>
      <c r="L1210" s="291" t="str">
        <f>IF(日報入力!G1210="","",日報入力!R1210)</f>
        <v/>
      </c>
      <c r="M1210" s="291" t="str">
        <f>IF(日報入力!G1210="","",日報入力!S1210)</f>
        <v/>
      </c>
      <c r="N1210" s="291" t="str">
        <f>IF(日報入力!G1210="","",日報入力!T1210)</f>
        <v/>
      </c>
      <c r="O1210" s="291" t="str">
        <f>IF(日報入力!G1210="","",日報入力!U1210)</f>
        <v/>
      </c>
      <c r="P1210" s="291" t="str">
        <f>IF(日報入力!G1210="","",日報入力!V1210)</f>
        <v/>
      </c>
      <c r="Q1210" s="291" t="str">
        <f>IF(日報入力!G1210="","",日報入力!W1210)</f>
        <v/>
      </c>
      <c r="R1210" s="291" t="str">
        <f>IF(日報入力!G1210="","",日報入力!X1210)</f>
        <v/>
      </c>
      <c r="S1210" s="291" t="str">
        <f>IF(日報入力!G1210="","",日報入力!Y1210)</f>
        <v/>
      </c>
      <c r="T1210" s="291" t="str">
        <f>IF(日報入力!G1210="","",日報入力!Z1210)</f>
        <v/>
      </c>
      <c r="U1210" s="291" t="str">
        <f>IF(日報入力!G1210="","",日報入力!AA1210)</f>
        <v/>
      </c>
      <c r="V1210" s="378" t="str">
        <f>IF(日報入力!G1210="","",日報入力!AB1210)</f>
        <v/>
      </c>
      <c r="W1210" s="291" t="str">
        <f>IF(日報入力!G1210="","",日報入力!AC1210)</f>
        <v/>
      </c>
      <c r="X1210" s="291" t="str">
        <f>IF(日報入力!G1210="","",日報入力!AD1210)</f>
        <v/>
      </c>
      <c r="Y1210" s="291" t="str">
        <f>IF(日報入力!G1210="","",日報入力!AE1210)</f>
        <v/>
      </c>
      <c r="Z1210" s="291" t="str">
        <f>IF(日報入力!G1210="","",日報入力!AF1210)</f>
        <v/>
      </c>
      <c r="AA1210" s="291" t="str">
        <f>IF(日報入力!G1210="","",日報入力!AG1210)</f>
        <v/>
      </c>
      <c r="AB1210" s="291" t="str">
        <f>IF(日報入力!G1210="","",日報入力!AH1210)</f>
        <v/>
      </c>
      <c r="AC1210" s="291" t="str">
        <f>IF(日報入力!G1210="","",日報入力!AI1210)</f>
        <v/>
      </c>
      <c r="AD1210" s="291" t="str">
        <f>IF(日報入力!G1210="","",日報入力!AJ1210)</f>
        <v/>
      </c>
      <c r="AE1210" s="292" t="str">
        <f>IF(日報入力!G1210="","",日報入力!E1210)</f>
        <v/>
      </c>
      <c r="AF1210" s="293" t="str">
        <f>IF(日報入力!G1210="","",日報入力!AK1210)</f>
        <v/>
      </c>
      <c r="AG1210" s="293" t="str">
        <f>IF(日報入力!G1210="","",日報入力!AL1210)</f>
        <v/>
      </c>
      <c r="AH1210" s="293" t="str">
        <f>IF(日報入力!G1210="","",日報入力!AM1210)</f>
        <v/>
      </c>
      <c r="AI1210" s="294" t="str">
        <f>IF(日報入力!G1210&gt;0,日報入力!D1210*日報入力!K1210*日報入力!AL1210,"")</f>
        <v/>
      </c>
      <c r="AJ1210" s="294" t="str">
        <f>IF(日報入力!G1210&gt;0,日報入力!E1210*日報入力!AL1210,"")</f>
        <v/>
      </c>
      <c r="AK1210" s="294" t="str">
        <f>IF(日報入力!G1210&gt;0,AI1210-AJ1210,"")</f>
        <v/>
      </c>
      <c r="AL1210" s="292" t="str">
        <f>IF(日報入力!G1210&gt;0,日報入力!E1210*日報入力!AM1210,"")</f>
        <v/>
      </c>
      <c r="AM1210" s="292" t="str">
        <f>IF(日報入力!G1210&gt;0,日報入力!AB1210*日報入力!AM1210,"")</f>
        <v/>
      </c>
      <c r="AN1210" s="68" t="str">
        <f>IF(日報入力!G1210&gt;0,日報入力!C1210,"")</f>
        <v/>
      </c>
      <c r="AO1210" s="68" t="str">
        <f>日報入力!B1210</f>
        <v/>
      </c>
      <c r="AP1210" s="68" t="str">
        <f>IF(日報入力!AQ1210,日報入力!BA1210,"")</f>
        <v/>
      </c>
      <c r="AQ1210" s="68" t="str">
        <f>IF(日報入力!AR1210,日報入力!BB1210,"")</f>
        <v/>
      </c>
      <c r="AR1210" s="68" t="str">
        <f>IF(日報入力!AS1210,"N勤","")</f>
        <v/>
      </c>
      <c r="AS1210" s="295" t="e">
        <f t="shared" si="74"/>
        <v>#VALUE!</v>
      </c>
      <c r="AT1210" s="439" t="str">
        <f>日報入力!AY1210</f>
        <v/>
      </c>
      <c r="AU1210" s="518" t="str">
        <f>IF(日報入力!G1210,G1210*60/E1210,"")</f>
        <v/>
      </c>
      <c r="AV1210" s="528" t="str">
        <f>IF(日報入力!AT1210,日報入力!AT1210,"")</f>
        <v/>
      </c>
      <c r="AW1210" s="529" t="str">
        <f>IF(日報入力!AT1210,AE1210/日報入力!AT1210,"")</f>
        <v/>
      </c>
      <c r="AX1210" s="530" t="e">
        <f>IF(1&lt;日報集計!AT1210,AT1210/(((F1210-I1210-J1210-N1210-O1210)*60)/(E1210)),"")</f>
        <v>#VALUE!</v>
      </c>
      <c r="AY1210" s="664" t="str">
        <f>IF(日報入力!H1210,AT1210/(((F1210-J1210)*60)/E1210),"")</f>
        <v/>
      </c>
      <c r="AZ1210" s="664" t="str">
        <f>IF(日報入力!I1210,AT1210/((G1210*60)/E1210),"")</f>
        <v/>
      </c>
      <c r="BA1210" s="296" t="str">
        <f>IF(日報入力!G1210,G1210/F1210,"")</f>
        <v/>
      </c>
      <c r="BB1210" s="386" t="e">
        <f t="shared" si="75"/>
        <v>#VALUE!</v>
      </c>
      <c r="BC1210" s="386" t="e">
        <f t="shared" si="76"/>
        <v>#VALUE!</v>
      </c>
      <c r="BD1210" s="80">
        <f>日報入力!AU1210</f>
        <v>0</v>
      </c>
      <c r="BE1210" s="534" t="str">
        <f>IF(日報入力!AV1210,日報入力!AV1210,"")</f>
        <v/>
      </c>
      <c r="BF1210" s="534" t="str">
        <f>IF(日報入力!AW1210,日報入力!AW1210,"")</f>
        <v/>
      </c>
      <c r="BG1210" s="398" t="str">
        <f>IF(日報入力!G1210,日報入力!K1210*日報入力!D1210*日報入力!BC1210,"")</f>
        <v/>
      </c>
    </row>
    <row r="1211" spans="1:59" ht="20.25" hidden="1" customHeight="1" x14ac:dyDescent="0.15">
      <c r="A1211" s="302" t="str">
        <f>IF(日報入力!G1211="","",日報入力!G1211)</f>
        <v/>
      </c>
      <c r="B1211" s="291" t="str">
        <f>IF(日報入力!G1211="","",日報入力!H1211)</f>
        <v/>
      </c>
      <c r="C1211" s="291" t="str">
        <f>IF(日報入力!G1211="","",日報入力!I1211)</f>
        <v/>
      </c>
      <c r="D1211" s="291" t="str">
        <f>IF(日報入力!G1211="","",日報入力!J1211)</f>
        <v/>
      </c>
      <c r="E1211" s="291" t="str">
        <f>IF(日報入力!G1211="","",日報入力!K1211)</f>
        <v/>
      </c>
      <c r="F1211" s="291" t="str">
        <f>IF(日報入力!G1211="","",日報入力!L1211)</f>
        <v/>
      </c>
      <c r="G1211" s="291" t="str">
        <f>IF(日報入力!G1211="","",日報入力!L1211-日報入力!O1211-日報入力!P1211-日報入力!Q1211-日報入力!R1211-日報入力!S1211-日報入力!T1211-日報入力!U1211-日報入力!V1211-日報入力!W1211-日報入力!X1211-日報入力!Y1211-日報入力!Z1211)</f>
        <v/>
      </c>
      <c r="H1211" s="291" t="str">
        <f>IF(日報入力!G1211="","",IF(日報入力!M1211&gt;=0,日報入力!M1211*F1211,F1211))</f>
        <v/>
      </c>
      <c r="I1211" s="291" t="str">
        <f>IF(日報入力!G1211="","",日報入力!O1211)</f>
        <v/>
      </c>
      <c r="J1211" s="291" t="str">
        <f>IF(日報入力!G1211="","",日報入力!P1211)</f>
        <v/>
      </c>
      <c r="K1211" s="291" t="str">
        <f>IF(日報入力!G1211="","",日報入力!Q1211)</f>
        <v/>
      </c>
      <c r="L1211" s="291" t="str">
        <f>IF(日報入力!G1211="","",日報入力!R1211)</f>
        <v/>
      </c>
      <c r="M1211" s="291" t="str">
        <f>IF(日報入力!G1211="","",日報入力!S1211)</f>
        <v/>
      </c>
      <c r="N1211" s="291" t="str">
        <f>IF(日報入力!G1211="","",日報入力!T1211)</f>
        <v/>
      </c>
      <c r="O1211" s="291" t="str">
        <f>IF(日報入力!G1211="","",日報入力!U1211)</f>
        <v/>
      </c>
      <c r="P1211" s="291" t="str">
        <f>IF(日報入力!G1211="","",日報入力!V1211)</f>
        <v/>
      </c>
      <c r="Q1211" s="291" t="str">
        <f>IF(日報入力!G1211="","",日報入力!W1211)</f>
        <v/>
      </c>
      <c r="R1211" s="291" t="str">
        <f>IF(日報入力!G1211="","",日報入力!X1211)</f>
        <v/>
      </c>
      <c r="S1211" s="291" t="str">
        <f>IF(日報入力!G1211="","",日報入力!Y1211)</f>
        <v/>
      </c>
      <c r="T1211" s="291" t="str">
        <f>IF(日報入力!G1211="","",日報入力!Z1211)</f>
        <v/>
      </c>
      <c r="U1211" s="291" t="str">
        <f>IF(日報入力!G1211="","",日報入力!AA1211)</f>
        <v/>
      </c>
      <c r="V1211" s="378" t="str">
        <f>IF(日報入力!G1211="","",日報入力!AB1211)</f>
        <v/>
      </c>
      <c r="W1211" s="291" t="str">
        <f>IF(日報入力!G1211="","",日報入力!AC1211)</f>
        <v/>
      </c>
      <c r="X1211" s="291" t="str">
        <f>IF(日報入力!G1211="","",日報入力!AD1211)</f>
        <v/>
      </c>
      <c r="Y1211" s="291" t="str">
        <f>IF(日報入力!G1211="","",日報入力!AE1211)</f>
        <v/>
      </c>
      <c r="Z1211" s="291" t="str">
        <f>IF(日報入力!G1211="","",日報入力!AF1211)</f>
        <v/>
      </c>
      <c r="AA1211" s="291" t="str">
        <f>IF(日報入力!G1211="","",日報入力!AG1211)</f>
        <v/>
      </c>
      <c r="AB1211" s="291" t="str">
        <f>IF(日報入力!G1211="","",日報入力!AH1211)</f>
        <v/>
      </c>
      <c r="AC1211" s="291" t="str">
        <f>IF(日報入力!G1211="","",日報入力!AI1211)</f>
        <v/>
      </c>
      <c r="AD1211" s="291" t="str">
        <f>IF(日報入力!G1211="","",日報入力!AJ1211)</f>
        <v/>
      </c>
      <c r="AE1211" s="292" t="str">
        <f>IF(日報入力!G1211="","",日報入力!E1211)</f>
        <v/>
      </c>
      <c r="AF1211" s="293" t="str">
        <f>IF(日報入力!G1211="","",日報入力!AK1211)</f>
        <v/>
      </c>
      <c r="AG1211" s="293" t="str">
        <f>IF(日報入力!G1211="","",日報入力!AL1211)</f>
        <v/>
      </c>
      <c r="AH1211" s="293" t="str">
        <f>IF(日報入力!G1211="","",日報入力!AM1211)</f>
        <v/>
      </c>
      <c r="AI1211" s="294" t="str">
        <f>IF(日報入力!G1211&gt;0,日報入力!D1211*日報入力!K1211*日報入力!AL1211,"")</f>
        <v/>
      </c>
      <c r="AJ1211" s="294" t="str">
        <f>IF(日報入力!G1211&gt;0,日報入力!E1211*日報入力!AL1211,"")</f>
        <v/>
      </c>
      <c r="AK1211" s="294" t="str">
        <f>IF(日報入力!G1211&gt;0,AI1211-AJ1211,"")</f>
        <v/>
      </c>
      <c r="AL1211" s="292" t="str">
        <f>IF(日報入力!G1211&gt;0,日報入力!E1211*日報入力!AM1211,"")</f>
        <v/>
      </c>
      <c r="AM1211" s="292" t="str">
        <f>IF(日報入力!G1211&gt;0,日報入力!AB1211*日報入力!AM1211,"")</f>
        <v/>
      </c>
      <c r="AN1211" s="68" t="str">
        <f>IF(日報入力!G1211&gt;0,日報入力!C1211,"")</f>
        <v/>
      </c>
      <c r="AO1211" s="68" t="str">
        <f>日報入力!B1211</f>
        <v/>
      </c>
      <c r="AP1211" s="68" t="str">
        <f>IF(日報入力!AQ1211,日報入力!BA1211,"")</f>
        <v/>
      </c>
      <c r="AQ1211" s="68" t="str">
        <f>IF(日報入力!AR1211,日報入力!BB1211,"")</f>
        <v/>
      </c>
      <c r="AR1211" s="68" t="str">
        <f>IF(日報入力!AS1211,"N勤","")</f>
        <v/>
      </c>
      <c r="AS1211" s="295" t="e">
        <f t="shared" si="74"/>
        <v>#VALUE!</v>
      </c>
      <c r="AT1211" s="439" t="str">
        <f>日報入力!AY1211</f>
        <v/>
      </c>
      <c r="AU1211" s="518" t="str">
        <f>IF(日報入力!G1211,G1211*60/E1211,"")</f>
        <v/>
      </c>
      <c r="AV1211" s="528" t="str">
        <f>IF(日報入力!AT1211,日報入力!AT1211,"")</f>
        <v/>
      </c>
      <c r="AW1211" s="529" t="str">
        <f>IF(日報入力!AT1211,AE1211/日報入力!AT1211,"")</f>
        <v/>
      </c>
      <c r="AX1211" s="530" t="e">
        <f>IF(1&lt;日報集計!AT1211,AT1211/(((F1211-I1211-J1211-N1211-O1211)*60)/(E1211)),"")</f>
        <v>#VALUE!</v>
      </c>
      <c r="AY1211" s="664" t="str">
        <f>IF(日報入力!H1211,AT1211/(((F1211-J1211)*60)/E1211),"")</f>
        <v/>
      </c>
      <c r="AZ1211" s="664" t="str">
        <f>IF(日報入力!I1211,AT1211/((G1211*60)/E1211),"")</f>
        <v/>
      </c>
      <c r="BA1211" s="296" t="str">
        <f>IF(日報入力!G1211,G1211/F1211,"")</f>
        <v/>
      </c>
      <c r="BB1211" s="386" t="e">
        <f t="shared" si="75"/>
        <v>#VALUE!</v>
      </c>
      <c r="BC1211" s="386" t="e">
        <f t="shared" si="76"/>
        <v>#VALUE!</v>
      </c>
      <c r="BD1211" s="80">
        <f>日報入力!AU1211</f>
        <v>0</v>
      </c>
      <c r="BE1211" s="534" t="str">
        <f>IF(日報入力!AV1211,日報入力!AV1211,"")</f>
        <v/>
      </c>
      <c r="BF1211" s="534" t="str">
        <f>IF(日報入力!AW1211,日報入力!AW1211,"")</f>
        <v/>
      </c>
      <c r="BG1211" s="398" t="str">
        <f>IF(日報入力!G1211,日報入力!K1211*日報入力!D1211*日報入力!BC1211,"")</f>
        <v/>
      </c>
    </row>
    <row r="1212" spans="1:59" ht="20.25" hidden="1" customHeight="1" x14ac:dyDescent="0.15">
      <c r="A1212" s="302" t="str">
        <f>IF(日報入力!G1212="","",日報入力!G1212)</f>
        <v/>
      </c>
      <c r="B1212" s="291" t="str">
        <f>IF(日報入力!G1212="","",日報入力!H1212)</f>
        <v/>
      </c>
      <c r="C1212" s="291" t="str">
        <f>IF(日報入力!G1212="","",日報入力!I1212)</f>
        <v/>
      </c>
      <c r="D1212" s="291" t="str">
        <f>IF(日報入力!G1212="","",日報入力!J1212)</f>
        <v/>
      </c>
      <c r="E1212" s="291" t="str">
        <f>IF(日報入力!G1212="","",日報入力!K1212)</f>
        <v/>
      </c>
      <c r="F1212" s="291" t="str">
        <f>IF(日報入力!G1212="","",日報入力!L1212)</f>
        <v/>
      </c>
      <c r="G1212" s="291" t="str">
        <f>IF(日報入力!G1212="","",日報入力!L1212-日報入力!O1212-日報入力!P1212-日報入力!Q1212-日報入力!R1212-日報入力!S1212-日報入力!T1212-日報入力!U1212-日報入力!V1212-日報入力!W1212-日報入力!X1212-日報入力!Y1212-日報入力!Z1212)</f>
        <v/>
      </c>
      <c r="H1212" s="291" t="str">
        <f>IF(日報入力!G1212="","",IF(日報入力!M1212&gt;=0,日報入力!M1212*F1212,F1212))</f>
        <v/>
      </c>
      <c r="I1212" s="291" t="str">
        <f>IF(日報入力!G1212="","",日報入力!O1212)</f>
        <v/>
      </c>
      <c r="J1212" s="291" t="str">
        <f>IF(日報入力!G1212="","",日報入力!P1212)</f>
        <v/>
      </c>
      <c r="K1212" s="291" t="str">
        <f>IF(日報入力!G1212="","",日報入力!Q1212)</f>
        <v/>
      </c>
      <c r="L1212" s="291" t="str">
        <f>IF(日報入力!G1212="","",日報入力!R1212)</f>
        <v/>
      </c>
      <c r="M1212" s="291" t="str">
        <f>IF(日報入力!G1212="","",日報入力!S1212)</f>
        <v/>
      </c>
      <c r="N1212" s="291" t="str">
        <f>IF(日報入力!G1212="","",日報入力!T1212)</f>
        <v/>
      </c>
      <c r="O1212" s="291" t="str">
        <f>IF(日報入力!G1212="","",日報入力!U1212)</f>
        <v/>
      </c>
      <c r="P1212" s="291" t="str">
        <f>IF(日報入力!G1212="","",日報入力!V1212)</f>
        <v/>
      </c>
      <c r="Q1212" s="291" t="str">
        <f>IF(日報入力!G1212="","",日報入力!W1212)</f>
        <v/>
      </c>
      <c r="R1212" s="291" t="str">
        <f>IF(日報入力!G1212="","",日報入力!X1212)</f>
        <v/>
      </c>
      <c r="S1212" s="291" t="str">
        <f>IF(日報入力!G1212="","",日報入力!Y1212)</f>
        <v/>
      </c>
      <c r="T1212" s="291" t="str">
        <f>IF(日報入力!G1212="","",日報入力!Z1212)</f>
        <v/>
      </c>
      <c r="U1212" s="291" t="str">
        <f>IF(日報入力!G1212="","",日報入力!AA1212)</f>
        <v/>
      </c>
      <c r="V1212" s="378" t="str">
        <f>IF(日報入力!G1212="","",日報入力!AB1212)</f>
        <v/>
      </c>
      <c r="W1212" s="291" t="str">
        <f>IF(日報入力!G1212="","",日報入力!AC1212)</f>
        <v/>
      </c>
      <c r="X1212" s="291" t="str">
        <f>IF(日報入力!G1212="","",日報入力!AD1212)</f>
        <v/>
      </c>
      <c r="Y1212" s="291" t="str">
        <f>IF(日報入力!G1212="","",日報入力!AE1212)</f>
        <v/>
      </c>
      <c r="Z1212" s="291" t="str">
        <f>IF(日報入力!G1212="","",日報入力!AF1212)</f>
        <v/>
      </c>
      <c r="AA1212" s="291" t="str">
        <f>IF(日報入力!G1212="","",日報入力!AG1212)</f>
        <v/>
      </c>
      <c r="AB1212" s="291" t="str">
        <f>IF(日報入力!G1212="","",日報入力!AH1212)</f>
        <v/>
      </c>
      <c r="AC1212" s="291" t="str">
        <f>IF(日報入力!G1212="","",日報入力!AI1212)</f>
        <v/>
      </c>
      <c r="AD1212" s="291" t="str">
        <f>IF(日報入力!G1212="","",日報入力!AJ1212)</f>
        <v/>
      </c>
      <c r="AE1212" s="292" t="str">
        <f>IF(日報入力!G1212="","",日報入力!E1212)</f>
        <v/>
      </c>
      <c r="AF1212" s="293" t="str">
        <f>IF(日報入力!G1212="","",日報入力!AK1212)</f>
        <v/>
      </c>
      <c r="AG1212" s="293" t="str">
        <f>IF(日報入力!G1212="","",日報入力!AL1212)</f>
        <v/>
      </c>
      <c r="AH1212" s="293" t="str">
        <f>IF(日報入力!G1212="","",日報入力!AM1212)</f>
        <v/>
      </c>
      <c r="AI1212" s="294" t="str">
        <f>IF(日報入力!G1212&gt;0,日報入力!D1212*日報入力!K1212*日報入力!AL1212,"")</f>
        <v/>
      </c>
      <c r="AJ1212" s="294" t="str">
        <f>IF(日報入力!G1212&gt;0,日報入力!E1212*日報入力!AL1212,"")</f>
        <v/>
      </c>
      <c r="AK1212" s="294" t="str">
        <f>IF(日報入力!G1212&gt;0,AI1212-AJ1212,"")</f>
        <v/>
      </c>
      <c r="AL1212" s="292" t="str">
        <f>IF(日報入力!G1212&gt;0,日報入力!E1212*日報入力!AM1212,"")</f>
        <v/>
      </c>
      <c r="AM1212" s="292" t="str">
        <f>IF(日報入力!G1212&gt;0,日報入力!AB1212*日報入力!AM1212,"")</f>
        <v/>
      </c>
      <c r="AN1212" s="68" t="str">
        <f>IF(日報入力!G1212&gt;0,日報入力!C1212,"")</f>
        <v/>
      </c>
      <c r="AO1212" s="68" t="str">
        <f>日報入力!B1212</f>
        <v/>
      </c>
      <c r="AP1212" s="68" t="str">
        <f>IF(日報入力!AQ1212,日報入力!BA1212,"")</f>
        <v/>
      </c>
      <c r="AQ1212" s="68" t="str">
        <f>IF(日報入力!AR1212,日報入力!BB1212,"")</f>
        <v/>
      </c>
      <c r="AR1212" s="68" t="str">
        <f>IF(日報入力!AS1212,"N勤","")</f>
        <v/>
      </c>
      <c r="AS1212" s="295" t="e">
        <f t="shared" si="74"/>
        <v>#VALUE!</v>
      </c>
      <c r="AT1212" s="439" t="str">
        <f>日報入力!AY1212</f>
        <v/>
      </c>
      <c r="AU1212" s="518" t="str">
        <f>IF(日報入力!G1212,G1212*60/E1212,"")</f>
        <v/>
      </c>
      <c r="AV1212" s="528" t="str">
        <f>IF(日報入力!AT1212,日報入力!AT1212,"")</f>
        <v/>
      </c>
      <c r="AW1212" s="529" t="str">
        <f>IF(日報入力!AT1212,AE1212/日報入力!AT1212,"")</f>
        <v/>
      </c>
      <c r="AX1212" s="530" t="e">
        <f>IF(1&lt;日報集計!AT1212,AT1212/(((F1212-I1212-J1212-N1212-O1212)*60)/(E1212)),"")</f>
        <v>#VALUE!</v>
      </c>
      <c r="AY1212" s="664" t="str">
        <f>IF(日報入力!H1212,AT1212/(((F1212-J1212)*60)/E1212),"")</f>
        <v/>
      </c>
      <c r="AZ1212" s="664" t="str">
        <f>IF(日報入力!I1212,AT1212/((G1212*60)/E1212),"")</f>
        <v/>
      </c>
      <c r="BA1212" s="296" t="str">
        <f>IF(日報入力!G1212,G1212/F1212,"")</f>
        <v/>
      </c>
      <c r="BB1212" s="386" t="e">
        <f t="shared" si="75"/>
        <v>#VALUE!</v>
      </c>
      <c r="BC1212" s="386" t="e">
        <f t="shared" si="76"/>
        <v>#VALUE!</v>
      </c>
      <c r="BD1212" s="80">
        <f>日報入力!AU1212</f>
        <v>0</v>
      </c>
      <c r="BE1212" s="534" t="str">
        <f>IF(日報入力!AV1212,日報入力!AV1212,"")</f>
        <v/>
      </c>
      <c r="BF1212" s="534" t="str">
        <f>IF(日報入力!AW1212,日報入力!AW1212,"")</f>
        <v/>
      </c>
      <c r="BG1212" s="398" t="str">
        <f>IF(日報入力!G1212,日報入力!K1212*日報入力!D1212*日報入力!BC1212,"")</f>
        <v/>
      </c>
    </row>
    <row r="1213" spans="1:59" ht="20.25" hidden="1" customHeight="1" x14ac:dyDescent="0.15">
      <c r="A1213" s="302" t="str">
        <f>IF(日報入力!G1213="","",日報入力!G1213)</f>
        <v/>
      </c>
      <c r="B1213" s="291" t="str">
        <f>IF(日報入力!G1213="","",日報入力!H1213)</f>
        <v/>
      </c>
      <c r="C1213" s="291" t="str">
        <f>IF(日報入力!G1213="","",日報入力!I1213)</f>
        <v/>
      </c>
      <c r="D1213" s="291" t="str">
        <f>IF(日報入力!G1213="","",日報入力!J1213)</f>
        <v/>
      </c>
      <c r="E1213" s="291" t="str">
        <f>IF(日報入力!G1213="","",日報入力!K1213)</f>
        <v/>
      </c>
      <c r="F1213" s="291" t="str">
        <f>IF(日報入力!G1213="","",日報入力!L1213)</f>
        <v/>
      </c>
      <c r="G1213" s="291" t="str">
        <f>IF(日報入力!G1213="","",日報入力!L1213-日報入力!O1213-日報入力!P1213-日報入力!Q1213-日報入力!R1213-日報入力!S1213-日報入力!T1213-日報入力!U1213-日報入力!V1213-日報入力!W1213-日報入力!X1213-日報入力!Y1213-日報入力!Z1213)</f>
        <v/>
      </c>
      <c r="H1213" s="291" t="str">
        <f>IF(日報入力!G1213="","",IF(日報入力!M1213&gt;=0,日報入力!M1213*F1213,F1213))</f>
        <v/>
      </c>
      <c r="I1213" s="291" t="str">
        <f>IF(日報入力!G1213="","",日報入力!O1213)</f>
        <v/>
      </c>
      <c r="J1213" s="291" t="str">
        <f>IF(日報入力!G1213="","",日報入力!P1213)</f>
        <v/>
      </c>
      <c r="K1213" s="291" t="str">
        <f>IF(日報入力!G1213="","",日報入力!Q1213)</f>
        <v/>
      </c>
      <c r="L1213" s="291" t="str">
        <f>IF(日報入力!G1213="","",日報入力!R1213)</f>
        <v/>
      </c>
      <c r="M1213" s="291" t="str">
        <f>IF(日報入力!G1213="","",日報入力!S1213)</f>
        <v/>
      </c>
      <c r="N1213" s="291" t="str">
        <f>IF(日報入力!G1213="","",日報入力!T1213)</f>
        <v/>
      </c>
      <c r="O1213" s="291" t="str">
        <f>IF(日報入力!G1213="","",日報入力!U1213)</f>
        <v/>
      </c>
      <c r="P1213" s="291" t="str">
        <f>IF(日報入力!G1213="","",日報入力!V1213)</f>
        <v/>
      </c>
      <c r="Q1213" s="291" t="str">
        <f>IF(日報入力!G1213="","",日報入力!W1213)</f>
        <v/>
      </c>
      <c r="R1213" s="291" t="str">
        <f>IF(日報入力!G1213="","",日報入力!X1213)</f>
        <v/>
      </c>
      <c r="S1213" s="291" t="str">
        <f>IF(日報入力!G1213="","",日報入力!Y1213)</f>
        <v/>
      </c>
      <c r="T1213" s="291" t="str">
        <f>IF(日報入力!G1213="","",日報入力!Z1213)</f>
        <v/>
      </c>
      <c r="U1213" s="291" t="str">
        <f>IF(日報入力!G1213="","",日報入力!AA1213)</f>
        <v/>
      </c>
      <c r="V1213" s="378" t="str">
        <f>IF(日報入力!G1213="","",日報入力!AB1213)</f>
        <v/>
      </c>
      <c r="W1213" s="291" t="str">
        <f>IF(日報入力!G1213="","",日報入力!AC1213)</f>
        <v/>
      </c>
      <c r="X1213" s="291" t="str">
        <f>IF(日報入力!G1213="","",日報入力!AD1213)</f>
        <v/>
      </c>
      <c r="Y1213" s="291" t="str">
        <f>IF(日報入力!G1213="","",日報入力!AE1213)</f>
        <v/>
      </c>
      <c r="Z1213" s="291" t="str">
        <f>IF(日報入力!G1213="","",日報入力!AF1213)</f>
        <v/>
      </c>
      <c r="AA1213" s="291" t="str">
        <f>IF(日報入力!G1213="","",日報入力!AG1213)</f>
        <v/>
      </c>
      <c r="AB1213" s="291" t="str">
        <f>IF(日報入力!G1213="","",日報入力!AH1213)</f>
        <v/>
      </c>
      <c r="AC1213" s="291" t="str">
        <f>IF(日報入力!G1213="","",日報入力!AI1213)</f>
        <v/>
      </c>
      <c r="AD1213" s="291" t="str">
        <f>IF(日報入力!G1213="","",日報入力!AJ1213)</f>
        <v/>
      </c>
      <c r="AE1213" s="292" t="str">
        <f>IF(日報入力!G1213="","",日報入力!E1213)</f>
        <v/>
      </c>
      <c r="AF1213" s="293" t="str">
        <f>IF(日報入力!G1213="","",日報入力!AK1213)</f>
        <v/>
      </c>
      <c r="AG1213" s="293" t="str">
        <f>IF(日報入力!G1213="","",日報入力!AL1213)</f>
        <v/>
      </c>
      <c r="AH1213" s="293" t="str">
        <f>IF(日報入力!G1213="","",日報入力!AM1213)</f>
        <v/>
      </c>
      <c r="AI1213" s="294" t="str">
        <f>IF(日報入力!G1213&gt;0,日報入力!D1213*日報入力!K1213*日報入力!AL1213,"")</f>
        <v/>
      </c>
      <c r="AJ1213" s="294" t="str">
        <f>IF(日報入力!G1213&gt;0,日報入力!E1213*日報入力!AL1213,"")</f>
        <v/>
      </c>
      <c r="AK1213" s="294" t="str">
        <f>IF(日報入力!G1213&gt;0,AI1213-AJ1213,"")</f>
        <v/>
      </c>
      <c r="AL1213" s="292" t="str">
        <f>IF(日報入力!G1213&gt;0,日報入力!E1213*日報入力!AM1213,"")</f>
        <v/>
      </c>
      <c r="AM1213" s="292" t="str">
        <f>IF(日報入力!G1213&gt;0,日報入力!AB1213*日報入力!AM1213,"")</f>
        <v/>
      </c>
      <c r="AN1213" s="68" t="str">
        <f>IF(日報入力!G1213&gt;0,日報入力!C1213,"")</f>
        <v/>
      </c>
      <c r="AO1213" s="68" t="str">
        <f>日報入力!B1213</f>
        <v/>
      </c>
      <c r="AP1213" s="68" t="str">
        <f>IF(日報入力!AQ1213,日報入力!BA1213,"")</f>
        <v/>
      </c>
      <c r="AQ1213" s="68" t="str">
        <f>IF(日報入力!AR1213,日報入力!BB1213,"")</f>
        <v/>
      </c>
      <c r="AR1213" s="68" t="str">
        <f>IF(日報入力!AS1213,"N勤","")</f>
        <v/>
      </c>
      <c r="AS1213" s="295" t="e">
        <f t="shared" si="74"/>
        <v>#VALUE!</v>
      </c>
      <c r="AT1213" s="439" t="str">
        <f>日報入力!AY1213</f>
        <v/>
      </c>
      <c r="AU1213" s="518" t="str">
        <f>IF(日報入力!G1213,G1213*60/E1213,"")</f>
        <v/>
      </c>
      <c r="AV1213" s="528" t="str">
        <f>IF(日報入力!AT1213,日報入力!AT1213,"")</f>
        <v/>
      </c>
      <c r="AW1213" s="529" t="str">
        <f>IF(日報入力!AT1213,AE1213/日報入力!AT1213,"")</f>
        <v/>
      </c>
      <c r="AX1213" s="530" t="e">
        <f>IF(1&lt;日報集計!AT1213,AT1213/(((F1213-I1213-J1213-N1213-O1213)*60)/(E1213)),"")</f>
        <v>#VALUE!</v>
      </c>
      <c r="AY1213" s="664" t="str">
        <f>IF(日報入力!H1213,AT1213/(((F1213-J1213)*60)/E1213),"")</f>
        <v/>
      </c>
      <c r="AZ1213" s="664" t="str">
        <f>IF(日報入力!I1213,AT1213/((G1213*60)/E1213),"")</f>
        <v/>
      </c>
      <c r="BA1213" s="296" t="str">
        <f>IF(日報入力!G1213,G1213/F1213,"")</f>
        <v/>
      </c>
      <c r="BB1213" s="386" t="e">
        <f t="shared" si="75"/>
        <v>#VALUE!</v>
      </c>
      <c r="BC1213" s="386" t="e">
        <f t="shared" si="76"/>
        <v>#VALUE!</v>
      </c>
      <c r="BD1213" s="80">
        <f>日報入力!AU1213</f>
        <v>0</v>
      </c>
      <c r="BE1213" s="534" t="str">
        <f>IF(日報入力!AV1213,日報入力!AV1213,"")</f>
        <v/>
      </c>
      <c r="BF1213" s="534" t="str">
        <f>IF(日報入力!AW1213,日報入力!AW1213,"")</f>
        <v/>
      </c>
      <c r="BG1213" s="398" t="str">
        <f>IF(日報入力!G1213,日報入力!K1213*日報入力!D1213*日報入力!BC1213,"")</f>
        <v/>
      </c>
    </row>
    <row r="1214" spans="1:59" ht="20.25" hidden="1" customHeight="1" x14ac:dyDescent="0.15">
      <c r="A1214" s="302" t="str">
        <f>IF(日報入力!G1214="","",日報入力!G1214)</f>
        <v/>
      </c>
      <c r="B1214" s="291" t="str">
        <f>IF(日報入力!G1214="","",日報入力!H1214)</f>
        <v/>
      </c>
      <c r="C1214" s="291" t="str">
        <f>IF(日報入力!G1214="","",日報入力!I1214)</f>
        <v/>
      </c>
      <c r="D1214" s="291" t="str">
        <f>IF(日報入力!G1214="","",日報入力!J1214)</f>
        <v/>
      </c>
      <c r="E1214" s="291" t="str">
        <f>IF(日報入力!G1214="","",日報入力!K1214)</f>
        <v/>
      </c>
      <c r="F1214" s="291" t="str">
        <f>IF(日報入力!G1214="","",日報入力!L1214)</f>
        <v/>
      </c>
      <c r="G1214" s="291" t="str">
        <f>IF(日報入力!G1214="","",日報入力!L1214-日報入力!O1214-日報入力!P1214-日報入力!Q1214-日報入力!R1214-日報入力!S1214-日報入力!T1214-日報入力!U1214-日報入力!V1214-日報入力!W1214-日報入力!X1214-日報入力!Y1214-日報入力!Z1214)</f>
        <v/>
      </c>
      <c r="H1214" s="291" t="str">
        <f>IF(日報入力!G1214="","",IF(日報入力!M1214&gt;=0,日報入力!M1214*F1214,F1214))</f>
        <v/>
      </c>
      <c r="I1214" s="291" t="str">
        <f>IF(日報入力!G1214="","",日報入力!O1214)</f>
        <v/>
      </c>
      <c r="J1214" s="291" t="str">
        <f>IF(日報入力!G1214="","",日報入力!P1214)</f>
        <v/>
      </c>
      <c r="K1214" s="291" t="str">
        <f>IF(日報入力!G1214="","",日報入力!Q1214)</f>
        <v/>
      </c>
      <c r="L1214" s="291" t="str">
        <f>IF(日報入力!G1214="","",日報入力!R1214)</f>
        <v/>
      </c>
      <c r="M1214" s="291" t="str">
        <f>IF(日報入力!G1214="","",日報入力!S1214)</f>
        <v/>
      </c>
      <c r="N1214" s="291" t="str">
        <f>IF(日報入力!G1214="","",日報入力!T1214)</f>
        <v/>
      </c>
      <c r="O1214" s="291" t="str">
        <f>IF(日報入力!G1214="","",日報入力!U1214)</f>
        <v/>
      </c>
      <c r="P1214" s="291" t="str">
        <f>IF(日報入力!G1214="","",日報入力!V1214)</f>
        <v/>
      </c>
      <c r="Q1214" s="291" t="str">
        <f>IF(日報入力!G1214="","",日報入力!W1214)</f>
        <v/>
      </c>
      <c r="R1214" s="291" t="str">
        <f>IF(日報入力!G1214="","",日報入力!X1214)</f>
        <v/>
      </c>
      <c r="S1214" s="291" t="str">
        <f>IF(日報入力!G1214="","",日報入力!Y1214)</f>
        <v/>
      </c>
      <c r="T1214" s="291" t="str">
        <f>IF(日報入力!G1214="","",日報入力!Z1214)</f>
        <v/>
      </c>
      <c r="U1214" s="291" t="str">
        <f>IF(日報入力!G1214="","",日報入力!AA1214)</f>
        <v/>
      </c>
      <c r="V1214" s="378" t="str">
        <f>IF(日報入力!G1214="","",日報入力!AB1214)</f>
        <v/>
      </c>
      <c r="W1214" s="291" t="str">
        <f>IF(日報入力!G1214="","",日報入力!AC1214)</f>
        <v/>
      </c>
      <c r="X1214" s="291" t="str">
        <f>IF(日報入力!G1214="","",日報入力!AD1214)</f>
        <v/>
      </c>
      <c r="Y1214" s="291" t="str">
        <f>IF(日報入力!G1214="","",日報入力!AE1214)</f>
        <v/>
      </c>
      <c r="Z1214" s="291" t="str">
        <f>IF(日報入力!G1214="","",日報入力!AF1214)</f>
        <v/>
      </c>
      <c r="AA1214" s="291" t="str">
        <f>IF(日報入力!G1214="","",日報入力!AG1214)</f>
        <v/>
      </c>
      <c r="AB1214" s="291" t="str">
        <f>IF(日報入力!G1214="","",日報入力!AH1214)</f>
        <v/>
      </c>
      <c r="AC1214" s="291" t="str">
        <f>IF(日報入力!G1214="","",日報入力!AI1214)</f>
        <v/>
      </c>
      <c r="AD1214" s="291" t="str">
        <f>IF(日報入力!G1214="","",日報入力!AJ1214)</f>
        <v/>
      </c>
      <c r="AE1214" s="292" t="str">
        <f>IF(日報入力!G1214="","",日報入力!E1214)</f>
        <v/>
      </c>
      <c r="AF1214" s="293" t="str">
        <f>IF(日報入力!G1214="","",日報入力!AK1214)</f>
        <v/>
      </c>
      <c r="AG1214" s="293" t="str">
        <f>IF(日報入力!G1214="","",日報入力!AL1214)</f>
        <v/>
      </c>
      <c r="AH1214" s="293" t="str">
        <f>IF(日報入力!G1214="","",日報入力!AM1214)</f>
        <v/>
      </c>
      <c r="AI1214" s="294" t="str">
        <f>IF(日報入力!G1214&gt;0,日報入力!D1214*日報入力!K1214*日報入力!AL1214,"")</f>
        <v/>
      </c>
      <c r="AJ1214" s="294" t="str">
        <f>IF(日報入力!G1214&gt;0,日報入力!E1214*日報入力!AL1214,"")</f>
        <v/>
      </c>
      <c r="AK1214" s="294" t="str">
        <f>IF(日報入力!G1214&gt;0,AI1214-AJ1214,"")</f>
        <v/>
      </c>
      <c r="AL1214" s="292" t="str">
        <f>IF(日報入力!G1214&gt;0,日報入力!E1214*日報入力!AM1214,"")</f>
        <v/>
      </c>
      <c r="AM1214" s="292" t="str">
        <f>IF(日報入力!G1214&gt;0,日報入力!AB1214*日報入力!AM1214,"")</f>
        <v/>
      </c>
      <c r="AN1214" s="68" t="str">
        <f>IF(日報入力!G1214&gt;0,日報入力!C1214,"")</f>
        <v/>
      </c>
      <c r="AO1214" s="68" t="str">
        <f>日報入力!B1214</f>
        <v/>
      </c>
      <c r="AP1214" s="68" t="str">
        <f>IF(日報入力!AQ1214,日報入力!BA1214,"")</f>
        <v/>
      </c>
      <c r="AQ1214" s="68" t="str">
        <f>IF(日報入力!AR1214,日報入力!BB1214,"")</f>
        <v/>
      </c>
      <c r="AR1214" s="68" t="str">
        <f>IF(日報入力!AS1214,"N勤","")</f>
        <v/>
      </c>
      <c r="AS1214" s="295" t="e">
        <f t="shared" si="74"/>
        <v>#VALUE!</v>
      </c>
      <c r="AT1214" s="439" t="str">
        <f>日報入力!AY1214</f>
        <v/>
      </c>
      <c r="AU1214" s="518" t="str">
        <f>IF(日報入力!G1214,G1214*60/E1214,"")</f>
        <v/>
      </c>
      <c r="AV1214" s="528" t="str">
        <f>IF(日報入力!AT1214,日報入力!AT1214,"")</f>
        <v/>
      </c>
      <c r="AW1214" s="529" t="str">
        <f>IF(日報入力!AT1214,AE1214/日報入力!AT1214,"")</f>
        <v/>
      </c>
      <c r="AX1214" s="530" t="e">
        <f>IF(1&lt;日報集計!AT1214,AT1214/(((F1214-I1214-J1214-N1214-O1214)*60)/(E1214)),"")</f>
        <v>#VALUE!</v>
      </c>
      <c r="AY1214" s="664" t="str">
        <f>IF(日報入力!H1214,AT1214/(((F1214-J1214)*60)/E1214),"")</f>
        <v/>
      </c>
      <c r="AZ1214" s="664" t="str">
        <f>IF(日報入力!I1214,AT1214/((G1214*60)/E1214),"")</f>
        <v/>
      </c>
      <c r="BA1214" s="296" t="str">
        <f>IF(日報入力!G1214,G1214/F1214,"")</f>
        <v/>
      </c>
      <c r="BB1214" s="386" t="e">
        <f t="shared" si="75"/>
        <v>#VALUE!</v>
      </c>
      <c r="BC1214" s="386" t="e">
        <f t="shared" si="76"/>
        <v>#VALUE!</v>
      </c>
      <c r="BD1214" s="80">
        <f>日報入力!AU1214</f>
        <v>0</v>
      </c>
      <c r="BE1214" s="534" t="str">
        <f>IF(日報入力!AV1214,日報入力!AV1214,"")</f>
        <v/>
      </c>
      <c r="BF1214" s="534" t="str">
        <f>IF(日報入力!AW1214,日報入力!AW1214,"")</f>
        <v/>
      </c>
      <c r="BG1214" s="398" t="str">
        <f>IF(日報入力!G1214,日報入力!K1214*日報入力!D1214*日報入力!BC1214,"")</f>
        <v/>
      </c>
    </row>
    <row r="1215" spans="1:59" ht="20.25" hidden="1" customHeight="1" x14ac:dyDescent="0.15">
      <c r="A1215" s="302" t="str">
        <f>IF(日報入力!G1215="","",日報入力!G1215)</f>
        <v/>
      </c>
      <c r="B1215" s="291" t="str">
        <f>IF(日報入力!G1215="","",日報入力!H1215)</f>
        <v/>
      </c>
      <c r="C1215" s="291" t="str">
        <f>IF(日報入力!G1215="","",日報入力!I1215)</f>
        <v/>
      </c>
      <c r="D1215" s="291" t="str">
        <f>IF(日報入力!G1215="","",日報入力!J1215)</f>
        <v/>
      </c>
      <c r="E1215" s="291" t="str">
        <f>IF(日報入力!G1215="","",日報入力!K1215)</f>
        <v/>
      </c>
      <c r="F1215" s="291" t="str">
        <f>IF(日報入力!G1215="","",日報入力!L1215)</f>
        <v/>
      </c>
      <c r="G1215" s="291" t="str">
        <f>IF(日報入力!G1215="","",日報入力!L1215-日報入力!O1215-日報入力!P1215-日報入力!Q1215-日報入力!R1215-日報入力!S1215-日報入力!T1215-日報入力!U1215-日報入力!V1215-日報入力!W1215-日報入力!X1215-日報入力!Y1215-日報入力!Z1215)</f>
        <v/>
      </c>
      <c r="H1215" s="291" t="str">
        <f>IF(日報入力!G1215="","",IF(日報入力!M1215&gt;=0,日報入力!M1215*F1215,F1215))</f>
        <v/>
      </c>
      <c r="I1215" s="291" t="str">
        <f>IF(日報入力!G1215="","",日報入力!O1215)</f>
        <v/>
      </c>
      <c r="J1215" s="291" t="str">
        <f>IF(日報入力!G1215="","",日報入力!P1215)</f>
        <v/>
      </c>
      <c r="K1215" s="291" t="str">
        <f>IF(日報入力!G1215="","",日報入力!Q1215)</f>
        <v/>
      </c>
      <c r="L1215" s="291" t="str">
        <f>IF(日報入力!G1215="","",日報入力!R1215)</f>
        <v/>
      </c>
      <c r="M1215" s="291" t="str">
        <f>IF(日報入力!G1215="","",日報入力!S1215)</f>
        <v/>
      </c>
      <c r="N1215" s="291" t="str">
        <f>IF(日報入力!G1215="","",日報入力!T1215)</f>
        <v/>
      </c>
      <c r="O1215" s="291" t="str">
        <f>IF(日報入力!G1215="","",日報入力!U1215)</f>
        <v/>
      </c>
      <c r="P1215" s="291" t="str">
        <f>IF(日報入力!G1215="","",日報入力!V1215)</f>
        <v/>
      </c>
      <c r="Q1215" s="291" t="str">
        <f>IF(日報入力!G1215="","",日報入力!W1215)</f>
        <v/>
      </c>
      <c r="R1215" s="291" t="str">
        <f>IF(日報入力!G1215="","",日報入力!X1215)</f>
        <v/>
      </c>
      <c r="S1215" s="291" t="str">
        <f>IF(日報入力!G1215="","",日報入力!Y1215)</f>
        <v/>
      </c>
      <c r="T1215" s="291" t="str">
        <f>IF(日報入力!G1215="","",日報入力!Z1215)</f>
        <v/>
      </c>
      <c r="U1215" s="291" t="str">
        <f>IF(日報入力!G1215="","",日報入力!AA1215)</f>
        <v/>
      </c>
      <c r="V1215" s="378" t="str">
        <f>IF(日報入力!G1215="","",日報入力!AB1215)</f>
        <v/>
      </c>
      <c r="W1215" s="291" t="str">
        <f>IF(日報入力!G1215="","",日報入力!AC1215)</f>
        <v/>
      </c>
      <c r="X1215" s="291" t="str">
        <f>IF(日報入力!G1215="","",日報入力!AD1215)</f>
        <v/>
      </c>
      <c r="Y1215" s="291" t="str">
        <f>IF(日報入力!G1215="","",日報入力!AE1215)</f>
        <v/>
      </c>
      <c r="Z1215" s="291" t="str">
        <f>IF(日報入力!G1215="","",日報入力!AF1215)</f>
        <v/>
      </c>
      <c r="AA1215" s="291" t="str">
        <f>IF(日報入力!G1215="","",日報入力!AG1215)</f>
        <v/>
      </c>
      <c r="AB1215" s="291" t="str">
        <f>IF(日報入力!G1215="","",日報入力!AH1215)</f>
        <v/>
      </c>
      <c r="AC1215" s="291" t="str">
        <f>IF(日報入力!G1215="","",日報入力!AI1215)</f>
        <v/>
      </c>
      <c r="AD1215" s="291" t="str">
        <f>IF(日報入力!G1215="","",日報入力!AJ1215)</f>
        <v/>
      </c>
      <c r="AE1215" s="292" t="str">
        <f>IF(日報入力!G1215="","",日報入力!E1215)</f>
        <v/>
      </c>
      <c r="AF1215" s="293" t="str">
        <f>IF(日報入力!G1215="","",日報入力!AK1215)</f>
        <v/>
      </c>
      <c r="AG1215" s="293" t="str">
        <f>IF(日報入力!G1215="","",日報入力!AL1215)</f>
        <v/>
      </c>
      <c r="AH1215" s="293" t="str">
        <f>IF(日報入力!G1215="","",日報入力!AM1215)</f>
        <v/>
      </c>
      <c r="AI1215" s="294" t="str">
        <f>IF(日報入力!G1215&gt;0,日報入力!D1215*日報入力!K1215*日報入力!AL1215,"")</f>
        <v/>
      </c>
      <c r="AJ1215" s="294" t="str">
        <f>IF(日報入力!G1215&gt;0,日報入力!E1215*日報入力!AL1215,"")</f>
        <v/>
      </c>
      <c r="AK1215" s="294" t="str">
        <f>IF(日報入力!G1215&gt;0,AI1215-AJ1215,"")</f>
        <v/>
      </c>
      <c r="AL1215" s="292" t="str">
        <f>IF(日報入力!G1215&gt;0,日報入力!E1215*日報入力!AM1215,"")</f>
        <v/>
      </c>
      <c r="AM1215" s="292" t="str">
        <f>IF(日報入力!G1215&gt;0,日報入力!AB1215*日報入力!AM1215,"")</f>
        <v/>
      </c>
      <c r="AN1215" s="68" t="str">
        <f>IF(日報入力!G1215&gt;0,日報入力!C1215,"")</f>
        <v/>
      </c>
      <c r="AO1215" s="68" t="str">
        <f>日報入力!B1215</f>
        <v/>
      </c>
      <c r="AP1215" s="68" t="str">
        <f>IF(日報入力!AQ1215,日報入力!BA1215,"")</f>
        <v/>
      </c>
      <c r="AQ1215" s="68" t="str">
        <f>IF(日報入力!AR1215,日報入力!BB1215,"")</f>
        <v/>
      </c>
      <c r="AR1215" s="68" t="str">
        <f>IF(日報入力!AS1215,"N勤","")</f>
        <v/>
      </c>
      <c r="AS1215" s="295" t="e">
        <f t="shared" si="74"/>
        <v>#VALUE!</v>
      </c>
      <c r="AT1215" s="439" t="str">
        <f>日報入力!AY1215</f>
        <v/>
      </c>
      <c r="AU1215" s="518" t="str">
        <f>IF(日報入力!G1215,G1215*60/E1215,"")</f>
        <v/>
      </c>
      <c r="AV1215" s="528" t="str">
        <f>IF(日報入力!AT1215,日報入力!AT1215,"")</f>
        <v/>
      </c>
      <c r="AW1215" s="529" t="str">
        <f>IF(日報入力!AT1215,AE1215/日報入力!AT1215,"")</f>
        <v/>
      </c>
      <c r="AX1215" s="530" t="e">
        <f>IF(1&lt;日報集計!AT1215,AT1215/(((F1215-I1215-J1215-N1215-O1215)*60)/(E1215)),"")</f>
        <v>#VALUE!</v>
      </c>
      <c r="AY1215" s="664" t="str">
        <f>IF(日報入力!H1215,AT1215/(((F1215-J1215)*60)/E1215),"")</f>
        <v/>
      </c>
      <c r="AZ1215" s="664" t="str">
        <f>IF(日報入力!I1215,AT1215/((G1215*60)/E1215),"")</f>
        <v/>
      </c>
      <c r="BA1215" s="296" t="str">
        <f>IF(日報入力!G1215,G1215/F1215,"")</f>
        <v/>
      </c>
      <c r="BB1215" s="386" t="e">
        <f t="shared" si="75"/>
        <v>#VALUE!</v>
      </c>
      <c r="BC1215" s="386" t="e">
        <f t="shared" si="76"/>
        <v>#VALUE!</v>
      </c>
      <c r="BD1215" s="80">
        <f>日報入力!AU1215</f>
        <v>0</v>
      </c>
      <c r="BE1215" s="534" t="str">
        <f>IF(日報入力!AV1215,日報入力!AV1215,"")</f>
        <v/>
      </c>
      <c r="BF1215" s="534" t="str">
        <f>IF(日報入力!AW1215,日報入力!AW1215,"")</f>
        <v/>
      </c>
      <c r="BG1215" s="398" t="str">
        <f>IF(日報入力!G1215,日報入力!K1215*日報入力!D1215*日報入力!BC1215,"")</f>
        <v/>
      </c>
    </row>
    <row r="1216" spans="1:59" ht="20.25" hidden="1" customHeight="1" x14ac:dyDescent="0.15">
      <c r="A1216" s="302" t="str">
        <f>IF(日報入力!G1216="","",日報入力!G1216)</f>
        <v/>
      </c>
      <c r="B1216" s="291" t="str">
        <f>IF(日報入力!G1216="","",日報入力!H1216)</f>
        <v/>
      </c>
      <c r="C1216" s="291" t="str">
        <f>IF(日報入力!G1216="","",日報入力!I1216)</f>
        <v/>
      </c>
      <c r="D1216" s="291" t="str">
        <f>IF(日報入力!G1216="","",日報入力!J1216)</f>
        <v/>
      </c>
      <c r="E1216" s="291" t="str">
        <f>IF(日報入力!G1216="","",日報入力!K1216)</f>
        <v/>
      </c>
      <c r="F1216" s="291" t="str">
        <f>IF(日報入力!G1216="","",日報入力!L1216)</f>
        <v/>
      </c>
      <c r="G1216" s="291" t="str">
        <f>IF(日報入力!G1216="","",日報入力!L1216-日報入力!O1216-日報入力!P1216-日報入力!Q1216-日報入力!R1216-日報入力!S1216-日報入力!T1216-日報入力!U1216-日報入力!V1216-日報入力!W1216-日報入力!X1216-日報入力!Y1216-日報入力!Z1216)</f>
        <v/>
      </c>
      <c r="H1216" s="291" t="str">
        <f>IF(日報入力!G1216="","",IF(日報入力!M1216&gt;=0,日報入力!M1216*F1216,F1216))</f>
        <v/>
      </c>
      <c r="I1216" s="291" t="str">
        <f>IF(日報入力!G1216="","",日報入力!O1216)</f>
        <v/>
      </c>
      <c r="J1216" s="291" t="str">
        <f>IF(日報入力!G1216="","",日報入力!P1216)</f>
        <v/>
      </c>
      <c r="K1216" s="291" t="str">
        <f>IF(日報入力!G1216="","",日報入力!Q1216)</f>
        <v/>
      </c>
      <c r="L1216" s="291" t="str">
        <f>IF(日報入力!G1216="","",日報入力!R1216)</f>
        <v/>
      </c>
      <c r="M1216" s="291" t="str">
        <f>IF(日報入力!G1216="","",日報入力!S1216)</f>
        <v/>
      </c>
      <c r="N1216" s="291" t="str">
        <f>IF(日報入力!G1216="","",日報入力!T1216)</f>
        <v/>
      </c>
      <c r="O1216" s="291" t="str">
        <f>IF(日報入力!G1216="","",日報入力!U1216)</f>
        <v/>
      </c>
      <c r="P1216" s="291" t="str">
        <f>IF(日報入力!G1216="","",日報入力!V1216)</f>
        <v/>
      </c>
      <c r="Q1216" s="291" t="str">
        <f>IF(日報入力!G1216="","",日報入力!W1216)</f>
        <v/>
      </c>
      <c r="R1216" s="291" t="str">
        <f>IF(日報入力!G1216="","",日報入力!X1216)</f>
        <v/>
      </c>
      <c r="S1216" s="291" t="str">
        <f>IF(日報入力!G1216="","",日報入力!Y1216)</f>
        <v/>
      </c>
      <c r="T1216" s="291" t="str">
        <f>IF(日報入力!G1216="","",日報入力!Z1216)</f>
        <v/>
      </c>
      <c r="U1216" s="291" t="str">
        <f>IF(日報入力!G1216="","",日報入力!AA1216)</f>
        <v/>
      </c>
      <c r="V1216" s="378" t="str">
        <f>IF(日報入力!G1216="","",日報入力!AB1216)</f>
        <v/>
      </c>
      <c r="W1216" s="291" t="str">
        <f>IF(日報入力!G1216="","",日報入力!AC1216)</f>
        <v/>
      </c>
      <c r="X1216" s="291" t="str">
        <f>IF(日報入力!G1216="","",日報入力!AD1216)</f>
        <v/>
      </c>
      <c r="Y1216" s="291" t="str">
        <f>IF(日報入力!G1216="","",日報入力!AE1216)</f>
        <v/>
      </c>
      <c r="Z1216" s="291" t="str">
        <f>IF(日報入力!G1216="","",日報入力!AF1216)</f>
        <v/>
      </c>
      <c r="AA1216" s="291" t="str">
        <f>IF(日報入力!G1216="","",日報入力!AG1216)</f>
        <v/>
      </c>
      <c r="AB1216" s="291" t="str">
        <f>IF(日報入力!G1216="","",日報入力!AH1216)</f>
        <v/>
      </c>
      <c r="AC1216" s="291" t="str">
        <f>IF(日報入力!G1216="","",日報入力!AI1216)</f>
        <v/>
      </c>
      <c r="AD1216" s="291" t="str">
        <f>IF(日報入力!G1216="","",日報入力!AJ1216)</f>
        <v/>
      </c>
      <c r="AE1216" s="292" t="str">
        <f>IF(日報入力!G1216="","",日報入力!E1216)</f>
        <v/>
      </c>
      <c r="AF1216" s="293" t="str">
        <f>IF(日報入力!G1216="","",日報入力!AK1216)</f>
        <v/>
      </c>
      <c r="AG1216" s="293" t="str">
        <f>IF(日報入力!G1216="","",日報入力!AL1216)</f>
        <v/>
      </c>
      <c r="AH1216" s="293" t="str">
        <f>IF(日報入力!G1216="","",日報入力!AM1216)</f>
        <v/>
      </c>
      <c r="AI1216" s="294" t="str">
        <f>IF(日報入力!G1216&gt;0,日報入力!D1216*日報入力!K1216*日報入力!AL1216,"")</f>
        <v/>
      </c>
      <c r="AJ1216" s="294" t="str">
        <f>IF(日報入力!G1216&gt;0,日報入力!E1216*日報入力!AL1216,"")</f>
        <v/>
      </c>
      <c r="AK1216" s="294" t="str">
        <f>IF(日報入力!G1216&gt;0,AI1216-AJ1216,"")</f>
        <v/>
      </c>
      <c r="AL1216" s="292" t="str">
        <f>IF(日報入力!G1216&gt;0,日報入力!E1216*日報入力!AM1216,"")</f>
        <v/>
      </c>
      <c r="AM1216" s="292" t="str">
        <f>IF(日報入力!G1216&gt;0,日報入力!AB1216*日報入力!AM1216,"")</f>
        <v/>
      </c>
      <c r="AN1216" s="68" t="str">
        <f>IF(日報入力!G1216&gt;0,日報入力!C1216,"")</f>
        <v/>
      </c>
      <c r="AO1216" s="68" t="str">
        <f>日報入力!B1216</f>
        <v/>
      </c>
      <c r="AP1216" s="68" t="str">
        <f>IF(日報入力!AQ1216,日報入力!BA1216,"")</f>
        <v/>
      </c>
      <c r="AQ1216" s="68" t="str">
        <f>IF(日報入力!AR1216,日報入力!BB1216,"")</f>
        <v/>
      </c>
      <c r="AR1216" s="68" t="str">
        <f>IF(日報入力!AS1216,"N勤","")</f>
        <v/>
      </c>
      <c r="AS1216" s="295" t="e">
        <f t="shared" si="74"/>
        <v>#VALUE!</v>
      </c>
      <c r="AT1216" s="439" t="str">
        <f>日報入力!AY1216</f>
        <v/>
      </c>
      <c r="AU1216" s="518" t="str">
        <f>IF(日報入力!G1216,G1216*60/E1216,"")</f>
        <v/>
      </c>
      <c r="AV1216" s="528" t="str">
        <f>IF(日報入力!AT1216,日報入力!AT1216,"")</f>
        <v/>
      </c>
      <c r="AW1216" s="529" t="str">
        <f>IF(日報入力!AT1216,AE1216/日報入力!AT1216,"")</f>
        <v/>
      </c>
      <c r="AX1216" s="530" t="e">
        <f>IF(1&lt;日報集計!AT1216,AT1216/(((F1216-I1216-J1216-N1216-O1216)*60)/(E1216)),"")</f>
        <v>#VALUE!</v>
      </c>
      <c r="AY1216" s="664" t="str">
        <f>IF(日報入力!H1216,AT1216/(((F1216-J1216)*60)/E1216),"")</f>
        <v/>
      </c>
      <c r="AZ1216" s="664" t="str">
        <f>IF(日報入力!I1216,AT1216/((G1216*60)/E1216),"")</f>
        <v/>
      </c>
      <c r="BA1216" s="296" t="str">
        <f>IF(日報入力!G1216,G1216/F1216,"")</f>
        <v/>
      </c>
      <c r="BB1216" s="386" t="e">
        <f t="shared" si="75"/>
        <v>#VALUE!</v>
      </c>
      <c r="BC1216" s="386" t="e">
        <f t="shared" si="76"/>
        <v>#VALUE!</v>
      </c>
      <c r="BD1216" s="80">
        <f>日報入力!AU1216</f>
        <v>0</v>
      </c>
      <c r="BE1216" s="534" t="str">
        <f>IF(日報入力!AV1216,日報入力!AV1216,"")</f>
        <v/>
      </c>
      <c r="BF1216" s="534" t="str">
        <f>IF(日報入力!AW1216,日報入力!AW1216,"")</f>
        <v/>
      </c>
      <c r="BG1216" s="398" t="str">
        <f>IF(日報入力!G1216,日報入力!K1216*日報入力!D1216*日報入力!BC1216,"")</f>
        <v/>
      </c>
    </row>
    <row r="1217" spans="1:59" ht="20.25" hidden="1" customHeight="1" x14ac:dyDescent="0.15">
      <c r="A1217" s="302" t="str">
        <f>IF(日報入力!G1217="","",日報入力!G1217)</f>
        <v/>
      </c>
      <c r="B1217" s="291" t="str">
        <f>IF(日報入力!G1217="","",日報入力!H1217)</f>
        <v/>
      </c>
      <c r="C1217" s="291" t="str">
        <f>IF(日報入力!G1217="","",日報入力!I1217)</f>
        <v/>
      </c>
      <c r="D1217" s="291" t="str">
        <f>IF(日報入力!G1217="","",日報入力!J1217)</f>
        <v/>
      </c>
      <c r="E1217" s="291" t="str">
        <f>IF(日報入力!G1217="","",日報入力!K1217)</f>
        <v/>
      </c>
      <c r="F1217" s="291" t="str">
        <f>IF(日報入力!G1217="","",日報入力!L1217)</f>
        <v/>
      </c>
      <c r="G1217" s="291" t="str">
        <f>IF(日報入力!G1217="","",日報入力!L1217-日報入力!O1217-日報入力!P1217-日報入力!Q1217-日報入力!R1217-日報入力!S1217-日報入力!T1217-日報入力!U1217-日報入力!V1217-日報入力!W1217-日報入力!X1217-日報入力!Y1217-日報入力!Z1217)</f>
        <v/>
      </c>
      <c r="H1217" s="291" t="str">
        <f>IF(日報入力!G1217="","",IF(日報入力!M1217&gt;=0,日報入力!M1217*F1217,F1217))</f>
        <v/>
      </c>
      <c r="I1217" s="291" t="str">
        <f>IF(日報入力!G1217="","",日報入力!O1217)</f>
        <v/>
      </c>
      <c r="J1217" s="291" t="str">
        <f>IF(日報入力!G1217="","",日報入力!P1217)</f>
        <v/>
      </c>
      <c r="K1217" s="291" t="str">
        <f>IF(日報入力!G1217="","",日報入力!Q1217)</f>
        <v/>
      </c>
      <c r="L1217" s="291" t="str">
        <f>IF(日報入力!G1217="","",日報入力!R1217)</f>
        <v/>
      </c>
      <c r="M1217" s="291" t="str">
        <f>IF(日報入力!G1217="","",日報入力!S1217)</f>
        <v/>
      </c>
      <c r="N1217" s="291" t="str">
        <f>IF(日報入力!G1217="","",日報入力!T1217)</f>
        <v/>
      </c>
      <c r="O1217" s="291" t="str">
        <f>IF(日報入力!G1217="","",日報入力!U1217)</f>
        <v/>
      </c>
      <c r="P1217" s="291" t="str">
        <f>IF(日報入力!G1217="","",日報入力!V1217)</f>
        <v/>
      </c>
      <c r="Q1217" s="291" t="str">
        <f>IF(日報入力!G1217="","",日報入力!W1217)</f>
        <v/>
      </c>
      <c r="R1217" s="291" t="str">
        <f>IF(日報入力!G1217="","",日報入力!X1217)</f>
        <v/>
      </c>
      <c r="S1217" s="291" t="str">
        <f>IF(日報入力!G1217="","",日報入力!Y1217)</f>
        <v/>
      </c>
      <c r="T1217" s="291" t="str">
        <f>IF(日報入力!G1217="","",日報入力!Z1217)</f>
        <v/>
      </c>
      <c r="U1217" s="291" t="str">
        <f>IF(日報入力!G1217="","",日報入力!AA1217)</f>
        <v/>
      </c>
      <c r="V1217" s="378" t="str">
        <f>IF(日報入力!G1217="","",日報入力!AB1217)</f>
        <v/>
      </c>
      <c r="W1217" s="291" t="str">
        <f>IF(日報入力!G1217="","",日報入力!AC1217)</f>
        <v/>
      </c>
      <c r="X1217" s="291" t="str">
        <f>IF(日報入力!G1217="","",日報入力!AD1217)</f>
        <v/>
      </c>
      <c r="Y1217" s="291" t="str">
        <f>IF(日報入力!G1217="","",日報入力!AE1217)</f>
        <v/>
      </c>
      <c r="Z1217" s="291" t="str">
        <f>IF(日報入力!G1217="","",日報入力!AF1217)</f>
        <v/>
      </c>
      <c r="AA1217" s="291" t="str">
        <f>IF(日報入力!G1217="","",日報入力!AG1217)</f>
        <v/>
      </c>
      <c r="AB1217" s="291" t="str">
        <f>IF(日報入力!G1217="","",日報入力!AH1217)</f>
        <v/>
      </c>
      <c r="AC1217" s="291" t="str">
        <f>IF(日報入力!G1217="","",日報入力!AI1217)</f>
        <v/>
      </c>
      <c r="AD1217" s="291" t="str">
        <f>IF(日報入力!G1217="","",日報入力!AJ1217)</f>
        <v/>
      </c>
      <c r="AE1217" s="292" t="str">
        <f>IF(日報入力!G1217="","",日報入力!E1217)</f>
        <v/>
      </c>
      <c r="AF1217" s="293" t="str">
        <f>IF(日報入力!G1217="","",日報入力!AK1217)</f>
        <v/>
      </c>
      <c r="AG1217" s="293" t="str">
        <f>IF(日報入力!G1217="","",日報入力!AL1217)</f>
        <v/>
      </c>
      <c r="AH1217" s="293" t="str">
        <f>IF(日報入力!G1217="","",日報入力!AM1217)</f>
        <v/>
      </c>
      <c r="AI1217" s="294" t="str">
        <f>IF(日報入力!G1217&gt;0,日報入力!D1217*日報入力!K1217*日報入力!AL1217,"")</f>
        <v/>
      </c>
      <c r="AJ1217" s="294" t="str">
        <f>IF(日報入力!G1217&gt;0,日報入力!E1217*日報入力!AL1217,"")</f>
        <v/>
      </c>
      <c r="AK1217" s="294" t="str">
        <f>IF(日報入力!G1217&gt;0,AI1217-AJ1217,"")</f>
        <v/>
      </c>
      <c r="AL1217" s="292" t="str">
        <f>IF(日報入力!G1217&gt;0,日報入力!E1217*日報入力!AM1217,"")</f>
        <v/>
      </c>
      <c r="AM1217" s="292" t="str">
        <f>IF(日報入力!G1217&gt;0,日報入力!AB1217*日報入力!AM1217,"")</f>
        <v/>
      </c>
      <c r="AN1217" s="68" t="str">
        <f>IF(日報入力!G1217&gt;0,日報入力!C1217,"")</f>
        <v/>
      </c>
      <c r="AO1217" s="68" t="str">
        <f>日報入力!B1217</f>
        <v/>
      </c>
      <c r="AP1217" s="68" t="str">
        <f>IF(日報入力!AQ1217,日報入力!BA1217,"")</f>
        <v/>
      </c>
      <c r="AQ1217" s="68" t="str">
        <f>IF(日報入力!AR1217,日報入力!BB1217,"")</f>
        <v/>
      </c>
      <c r="AR1217" s="68" t="str">
        <f>IF(日報入力!AS1217,"N勤","")</f>
        <v/>
      </c>
      <c r="AS1217" s="295" t="e">
        <f t="shared" si="74"/>
        <v>#VALUE!</v>
      </c>
      <c r="AT1217" s="439" t="str">
        <f>日報入力!AY1217</f>
        <v/>
      </c>
      <c r="AU1217" s="518" t="str">
        <f>IF(日報入力!G1217,G1217*60/E1217,"")</f>
        <v/>
      </c>
      <c r="AV1217" s="528" t="str">
        <f>IF(日報入力!AT1217,日報入力!AT1217,"")</f>
        <v/>
      </c>
      <c r="AW1217" s="529" t="str">
        <f>IF(日報入力!AT1217,AE1217/日報入力!AT1217,"")</f>
        <v/>
      </c>
      <c r="AX1217" s="530" t="e">
        <f>IF(1&lt;日報集計!AT1217,AT1217/(((F1217-I1217-J1217-N1217-O1217)*60)/(E1217)),"")</f>
        <v>#VALUE!</v>
      </c>
      <c r="AY1217" s="664" t="str">
        <f>IF(日報入力!H1217,AT1217/(((F1217-J1217)*60)/E1217),"")</f>
        <v/>
      </c>
      <c r="AZ1217" s="664" t="str">
        <f>IF(日報入力!I1217,AT1217/((G1217*60)/E1217),"")</f>
        <v/>
      </c>
      <c r="BA1217" s="296" t="str">
        <f>IF(日報入力!G1217,G1217/F1217,"")</f>
        <v/>
      </c>
      <c r="BB1217" s="386" t="e">
        <f t="shared" si="75"/>
        <v>#VALUE!</v>
      </c>
      <c r="BC1217" s="386" t="e">
        <f t="shared" si="76"/>
        <v>#VALUE!</v>
      </c>
      <c r="BD1217" s="80">
        <f>日報入力!AU1217</f>
        <v>0</v>
      </c>
      <c r="BE1217" s="534" t="str">
        <f>IF(日報入力!AV1217,日報入力!AV1217,"")</f>
        <v/>
      </c>
      <c r="BF1217" s="534" t="str">
        <f>IF(日報入力!AW1217,日報入力!AW1217,"")</f>
        <v/>
      </c>
      <c r="BG1217" s="398" t="str">
        <f>IF(日報入力!G1217,日報入力!K1217*日報入力!D1217*日報入力!BC1217,"")</f>
        <v/>
      </c>
    </row>
    <row r="1218" spans="1:59" ht="20.25" hidden="1" customHeight="1" x14ac:dyDescent="0.15">
      <c r="A1218" s="302" t="str">
        <f>IF(日報入力!G1218="","",日報入力!G1218)</f>
        <v/>
      </c>
      <c r="B1218" s="291" t="str">
        <f>IF(日報入力!G1218="","",日報入力!H1218)</f>
        <v/>
      </c>
      <c r="C1218" s="291" t="str">
        <f>IF(日報入力!G1218="","",日報入力!I1218)</f>
        <v/>
      </c>
      <c r="D1218" s="291" t="str">
        <f>IF(日報入力!G1218="","",日報入力!J1218)</f>
        <v/>
      </c>
      <c r="E1218" s="291" t="str">
        <f>IF(日報入力!G1218="","",日報入力!K1218)</f>
        <v/>
      </c>
      <c r="F1218" s="291" t="str">
        <f>IF(日報入力!G1218="","",日報入力!L1218)</f>
        <v/>
      </c>
      <c r="G1218" s="291" t="str">
        <f>IF(日報入力!G1218="","",日報入力!L1218-日報入力!O1218-日報入力!P1218-日報入力!Q1218-日報入力!R1218-日報入力!S1218-日報入力!T1218-日報入力!U1218-日報入力!V1218-日報入力!W1218-日報入力!X1218-日報入力!Y1218-日報入力!Z1218)</f>
        <v/>
      </c>
      <c r="H1218" s="291" t="str">
        <f>IF(日報入力!G1218="","",IF(日報入力!M1218&gt;=0,日報入力!M1218*F1218,F1218))</f>
        <v/>
      </c>
      <c r="I1218" s="291" t="str">
        <f>IF(日報入力!G1218="","",日報入力!O1218)</f>
        <v/>
      </c>
      <c r="J1218" s="291" t="str">
        <f>IF(日報入力!G1218="","",日報入力!P1218)</f>
        <v/>
      </c>
      <c r="K1218" s="291" t="str">
        <f>IF(日報入力!G1218="","",日報入力!Q1218)</f>
        <v/>
      </c>
      <c r="L1218" s="291" t="str">
        <f>IF(日報入力!G1218="","",日報入力!R1218)</f>
        <v/>
      </c>
      <c r="M1218" s="291" t="str">
        <f>IF(日報入力!G1218="","",日報入力!S1218)</f>
        <v/>
      </c>
      <c r="N1218" s="291" t="str">
        <f>IF(日報入力!G1218="","",日報入力!T1218)</f>
        <v/>
      </c>
      <c r="O1218" s="291" t="str">
        <f>IF(日報入力!G1218="","",日報入力!U1218)</f>
        <v/>
      </c>
      <c r="P1218" s="291" t="str">
        <f>IF(日報入力!G1218="","",日報入力!V1218)</f>
        <v/>
      </c>
      <c r="Q1218" s="291" t="str">
        <f>IF(日報入力!G1218="","",日報入力!W1218)</f>
        <v/>
      </c>
      <c r="R1218" s="291" t="str">
        <f>IF(日報入力!G1218="","",日報入力!X1218)</f>
        <v/>
      </c>
      <c r="S1218" s="291" t="str">
        <f>IF(日報入力!G1218="","",日報入力!Y1218)</f>
        <v/>
      </c>
      <c r="T1218" s="291" t="str">
        <f>IF(日報入力!G1218="","",日報入力!Z1218)</f>
        <v/>
      </c>
      <c r="U1218" s="291" t="str">
        <f>IF(日報入力!G1218="","",日報入力!AA1218)</f>
        <v/>
      </c>
      <c r="V1218" s="378" t="str">
        <f>IF(日報入力!G1218="","",日報入力!AB1218)</f>
        <v/>
      </c>
      <c r="W1218" s="291" t="str">
        <f>IF(日報入力!G1218="","",日報入力!AC1218)</f>
        <v/>
      </c>
      <c r="X1218" s="291" t="str">
        <f>IF(日報入力!G1218="","",日報入力!AD1218)</f>
        <v/>
      </c>
      <c r="Y1218" s="291" t="str">
        <f>IF(日報入力!G1218="","",日報入力!AE1218)</f>
        <v/>
      </c>
      <c r="Z1218" s="291" t="str">
        <f>IF(日報入力!G1218="","",日報入力!AF1218)</f>
        <v/>
      </c>
      <c r="AA1218" s="291" t="str">
        <f>IF(日報入力!G1218="","",日報入力!AG1218)</f>
        <v/>
      </c>
      <c r="AB1218" s="291" t="str">
        <f>IF(日報入力!G1218="","",日報入力!AH1218)</f>
        <v/>
      </c>
      <c r="AC1218" s="291" t="str">
        <f>IF(日報入力!G1218="","",日報入力!AI1218)</f>
        <v/>
      </c>
      <c r="AD1218" s="291" t="str">
        <f>IF(日報入力!G1218="","",日報入力!AJ1218)</f>
        <v/>
      </c>
      <c r="AE1218" s="292" t="str">
        <f>IF(日報入力!G1218="","",日報入力!E1218)</f>
        <v/>
      </c>
      <c r="AF1218" s="293" t="str">
        <f>IF(日報入力!G1218="","",日報入力!AK1218)</f>
        <v/>
      </c>
      <c r="AG1218" s="293" t="str">
        <f>IF(日報入力!G1218="","",日報入力!AL1218)</f>
        <v/>
      </c>
      <c r="AH1218" s="293" t="str">
        <f>IF(日報入力!G1218="","",日報入力!AM1218)</f>
        <v/>
      </c>
      <c r="AI1218" s="294" t="str">
        <f>IF(日報入力!G1218&gt;0,日報入力!D1218*日報入力!K1218*日報入力!AL1218,"")</f>
        <v/>
      </c>
      <c r="AJ1218" s="294" t="str">
        <f>IF(日報入力!G1218&gt;0,日報入力!E1218*日報入力!AL1218,"")</f>
        <v/>
      </c>
      <c r="AK1218" s="294" t="str">
        <f>IF(日報入力!G1218&gt;0,AI1218-AJ1218,"")</f>
        <v/>
      </c>
      <c r="AL1218" s="292" t="str">
        <f>IF(日報入力!G1218&gt;0,日報入力!E1218*日報入力!AM1218,"")</f>
        <v/>
      </c>
      <c r="AM1218" s="292" t="str">
        <f>IF(日報入力!G1218&gt;0,日報入力!AB1218*日報入力!AM1218,"")</f>
        <v/>
      </c>
      <c r="AN1218" s="68" t="str">
        <f>IF(日報入力!G1218&gt;0,日報入力!C1218,"")</f>
        <v/>
      </c>
      <c r="AO1218" s="68" t="str">
        <f>日報入力!B1218</f>
        <v/>
      </c>
      <c r="AP1218" s="68" t="str">
        <f>IF(日報入力!AQ1218,日報入力!BA1218,"")</f>
        <v/>
      </c>
      <c r="AQ1218" s="68" t="str">
        <f>IF(日報入力!AR1218,日報入力!BB1218,"")</f>
        <v/>
      </c>
      <c r="AR1218" s="68" t="str">
        <f>IF(日報入力!AS1218,"N勤","")</f>
        <v/>
      </c>
      <c r="AS1218" s="295" t="e">
        <f t="shared" si="74"/>
        <v>#VALUE!</v>
      </c>
      <c r="AT1218" s="439" t="str">
        <f>日報入力!AY1218</f>
        <v/>
      </c>
      <c r="AU1218" s="518" t="str">
        <f>IF(日報入力!G1218,G1218*60/E1218,"")</f>
        <v/>
      </c>
      <c r="AV1218" s="528" t="str">
        <f>IF(日報入力!AT1218,日報入力!AT1218,"")</f>
        <v/>
      </c>
      <c r="AW1218" s="529" t="str">
        <f>IF(日報入力!AT1218,AE1218/日報入力!AT1218,"")</f>
        <v/>
      </c>
      <c r="AX1218" s="530" t="e">
        <f>IF(1&lt;日報集計!AT1218,AT1218/(((F1218-I1218-J1218-N1218-O1218)*60)/(E1218)),"")</f>
        <v>#VALUE!</v>
      </c>
      <c r="AY1218" s="664" t="str">
        <f>IF(日報入力!H1218,AT1218/(((F1218-J1218)*60)/E1218),"")</f>
        <v/>
      </c>
      <c r="AZ1218" s="664" t="str">
        <f>IF(日報入力!I1218,AT1218/((G1218*60)/E1218),"")</f>
        <v/>
      </c>
      <c r="BA1218" s="296" t="str">
        <f>IF(日報入力!G1218,G1218/F1218,"")</f>
        <v/>
      </c>
      <c r="BB1218" s="386" t="e">
        <f t="shared" si="75"/>
        <v>#VALUE!</v>
      </c>
      <c r="BC1218" s="386" t="e">
        <f t="shared" si="76"/>
        <v>#VALUE!</v>
      </c>
      <c r="BD1218" s="80">
        <f>日報入力!AU1218</f>
        <v>0</v>
      </c>
      <c r="BE1218" s="534" t="str">
        <f>IF(日報入力!AV1218,日報入力!AV1218,"")</f>
        <v/>
      </c>
      <c r="BF1218" s="534" t="str">
        <f>IF(日報入力!AW1218,日報入力!AW1218,"")</f>
        <v/>
      </c>
      <c r="BG1218" s="398" t="str">
        <f>IF(日報入力!G1218,日報入力!K1218*日報入力!D1218*日報入力!BC1218,"")</f>
        <v/>
      </c>
    </row>
    <row r="1219" spans="1:59" ht="20.25" hidden="1" customHeight="1" x14ac:dyDescent="0.15">
      <c r="A1219" s="302" t="str">
        <f>IF(日報入力!G1219="","",日報入力!G1219)</f>
        <v/>
      </c>
      <c r="B1219" s="291" t="str">
        <f>IF(日報入力!G1219="","",日報入力!H1219)</f>
        <v/>
      </c>
      <c r="C1219" s="291" t="str">
        <f>IF(日報入力!G1219="","",日報入力!I1219)</f>
        <v/>
      </c>
      <c r="D1219" s="291" t="str">
        <f>IF(日報入力!G1219="","",日報入力!J1219)</f>
        <v/>
      </c>
      <c r="E1219" s="291" t="str">
        <f>IF(日報入力!G1219="","",日報入力!K1219)</f>
        <v/>
      </c>
      <c r="F1219" s="291" t="str">
        <f>IF(日報入力!G1219="","",日報入力!L1219)</f>
        <v/>
      </c>
      <c r="G1219" s="291" t="str">
        <f>IF(日報入力!G1219="","",日報入力!L1219-日報入力!O1219-日報入力!P1219-日報入力!Q1219-日報入力!R1219-日報入力!S1219-日報入力!T1219-日報入力!U1219-日報入力!V1219-日報入力!W1219-日報入力!X1219-日報入力!Y1219-日報入力!Z1219)</f>
        <v/>
      </c>
      <c r="H1219" s="291" t="str">
        <f>IF(日報入力!G1219="","",IF(日報入力!M1219&gt;=0,日報入力!M1219*F1219,F1219))</f>
        <v/>
      </c>
      <c r="I1219" s="291" t="str">
        <f>IF(日報入力!G1219="","",日報入力!O1219)</f>
        <v/>
      </c>
      <c r="J1219" s="291" t="str">
        <f>IF(日報入力!G1219="","",日報入力!P1219)</f>
        <v/>
      </c>
      <c r="K1219" s="291" t="str">
        <f>IF(日報入力!G1219="","",日報入力!Q1219)</f>
        <v/>
      </c>
      <c r="L1219" s="291" t="str">
        <f>IF(日報入力!G1219="","",日報入力!R1219)</f>
        <v/>
      </c>
      <c r="M1219" s="291" t="str">
        <f>IF(日報入力!G1219="","",日報入力!S1219)</f>
        <v/>
      </c>
      <c r="N1219" s="291" t="str">
        <f>IF(日報入力!G1219="","",日報入力!T1219)</f>
        <v/>
      </c>
      <c r="O1219" s="291" t="str">
        <f>IF(日報入力!G1219="","",日報入力!U1219)</f>
        <v/>
      </c>
      <c r="P1219" s="291" t="str">
        <f>IF(日報入力!G1219="","",日報入力!V1219)</f>
        <v/>
      </c>
      <c r="Q1219" s="291" t="str">
        <f>IF(日報入力!G1219="","",日報入力!W1219)</f>
        <v/>
      </c>
      <c r="R1219" s="291" t="str">
        <f>IF(日報入力!G1219="","",日報入力!X1219)</f>
        <v/>
      </c>
      <c r="S1219" s="291" t="str">
        <f>IF(日報入力!G1219="","",日報入力!Y1219)</f>
        <v/>
      </c>
      <c r="T1219" s="291" t="str">
        <f>IF(日報入力!G1219="","",日報入力!Z1219)</f>
        <v/>
      </c>
      <c r="U1219" s="291" t="str">
        <f>IF(日報入力!G1219="","",日報入力!AA1219)</f>
        <v/>
      </c>
      <c r="V1219" s="378" t="str">
        <f>IF(日報入力!G1219="","",日報入力!AB1219)</f>
        <v/>
      </c>
      <c r="W1219" s="291" t="str">
        <f>IF(日報入力!G1219="","",日報入力!AC1219)</f>
        <v/>
      </c>
      <c r="X1219" s="291" t="str">
        <f>IF(日報入力!G1219="","",日報入力!AD1219)</f>
        <v/>
      </c>
      <c r="Y1219" s="291" t="str">
        <f>IF(日報入力!G1219="","",日報入力!AE1219)</f>
        <v/>
      </c>
      <c r="Z1219" s="291" t="str">
        <f>IF(日報入力!G1219="","",日報入力!AF1219)</f>
        <v/>
      </c>
      <c r="AA1219" s="291" t="str">
        <f>IF(日報入力!G1219="","",日報入力!AG1219)</f>
        <v/>
      </c>
      <c r="AB1219" s="291" t="str">
        <f>IF(日報入力!G1219="","",日報入力!AH1219)</f>
        <v/>
      </c>
      <c r="AC1219" s="291" t="str">
        <f>IF(日報入力!G1219="","",日報入力!AI1219)</f>
        <v/>
      </c>
      <c r="AD1219" s="291" t="str">
        <f>IF(日報入力!G1219="","",日報入力!AJ1219)</f>
        <v/>
      </c>
      <c r="AE1219" s="292" t="str">
        <f>IF(日報入力!G1219="","",日報入力!E1219)</f>
        <v/>
      </c>
      <c r="AF1219" s="293" t="str">
        <f>IF(日報入力!G1219="","",日報入力!AK1219)</f>
        <v/>
      </c>
      <c r="AG1219" s="293" t="str">
        <f>IF(日報入力!G1219="","",日報入力!AL1219)</f>
        <v/>
      </c>
      <c r="AH1219" s="293" t="str">
        <f>IF(日報入力!G1219="","",日報入力!AM1219)</f>
        <v/>
      </c>
      <c r="AI1219" s="294" t="str">
        <f>IF(日報入力!G1219&gt;0,日報入力!D1219*日報入力!K1219*日報入力!AL1219,"")</f>
        <v/>
      </c>
      <c r="AJ1219" s="294" t="str">
        <f>IF(日報入力!G1219&gt;0,日報入力!E1219*日報入力!AL1219,"")</f>
        <v/>
      </c>
      <c r="AK1219" s="294" t="str">
        <f>IF(日報入力!G1219&gt;0,AI1219-AJ1219,"")</f>
        <v/>
      </c>
      <c r="AL1219" s="292" t="str">
        <f>IF(日報入力!G1219&gt;0,日報入力!E1219*日報入力!AM1219,"")</f>
        <v/>
      </c>
      <c r="AM1219" s="292" t="str">
        <f>IF(日報入力!G1219&gt;0,日報入力!AB1219*日報入力!AM1219,"")</f>
        <v/>
      </c>
      <c r="AN1219" s="68" t="str">
        <f>IF(日報入力!G1219&gt;0,日報入力!C1219,"")</f>
        <v/>
      </c>
      <c r="AO1219" s="68" t="str">
        <f>日報入力!B1219</f>
        <v/>
      </c>
      <c r="AP1219" s="68" t="str">
        <f>IF(日報入力!AQ1219,日報入力!BA1219,"")</f>
        <v/>
      </c>
      <c r="AQ1219" s="68" t="str">
        <f>IF(日報入力!AR1219,日報入力!BB1219,"")</f>
        <v/>
      </c>
      <c r="AR1219" s="68" t="str">
        <f>IF(日報入力!AS1219,"N勤","")</f>
        <v/>
      </c>
      <c r="AS1219" s="295" t="e">
        <f t="shared" si="74"/>
        <v>#VALUE!</v>
      </c>
      <c r="AT1219" s="439" t="str">
        <f>日報入力!AY1219</f>
        <v/>
      </c>
      <c r="AU1219" s="518" t="str">
        <f>IF(日報入力!G1219,G1219*60/E1219,"")</f>
        <v/>
      </c>
      <c r="AV1219" s="528" t="str">
        <f>IF(日報入力!AT1219,日報入力!AT1219,"")</f>
        <v/>
      </c>
      <c r="AW1219" s="529" t="str">
        <f>IF(日報入力!AT1219,AE1219/日報入力!AT1219,"")</f>
        <v/>
      </c>
      <c r="AX1219" s="530" t="e">
        <f>IF(1&lt;日報集計!AT1219,AT1219/(((F1219-I1219-J1219-N1219-O1219)*60)/(E1219)),"")</f>
        <v>#VALUE!</v>
      </c>
      <c r="AY1219" s="664" t="str">
        <f>IF(日報入力!H1219,AT1219/(((F1219-J1219)*60)/E1219),"")</f>
        <v/>
      </c>
      <c r="AZ1219" s="664" t="str">
        <f>IF(日報入力!I1219,AT1219/((G1219*60)/E1219),"")</f>
        <v/>
      </c>
      <c r="BA1219" s="296" t="str">
        <f>IF(日報入力!G1219,G1219/F1219,"")</f>
        <v/>
      </c>
      <c r="BB1219" s="386" t="e">
        <f t="shared" si="75"/>
        <v>#VALUE!</v>
      </c>
      <c r="BC1219" s="386" t="e">
        <f t="shared" si="76"/>
        <v>#VALUE!</v>
      </c>
      <c r="BD1219" s="80">
        <f>日報入力!AU1219</f>
        <v>0</v>
      </c>
      <c r="BE1219" s="534" t="str">
        <f>IF(日報入力!AV1219,日報入力!AV1219,"")</f>
        <v/>
      </c>
      <c r="BF1219" s="534" t="str">
        <f>IF(日報入力!AW1219,日報入力!AW1219,"")</f>
        <v/>
      </c>
      <c r="BG1219" s="398" t="str">
        <f>IF(日報入力!G1219,日報入力!K1219*日報入力!D1219*日報入力!BC1219,"")</f>
        <v/>
      </c>
    </row>
    <row r="1220" spans="1:59" ht="20.25" hidden="1" customHeight="1" x14ac:dyDescent="0.15">
      <c r="A1220" s="302" t="str">
        <f>IF(日報入力!G1220="","",日報入力!G1220)</f>
        <v/>
      </c>
      <c r="B1220" s="291" t="str">
        <f>IF(日報入力!G1220="","",日報入力!H1220)</f>
        <v/>
      </c>
      <c r="C1220" s="291" t="str">
        <f>IF(日報入力!G1220="","",日報入力!I1220)</f>
        <v/>
      </c>
      <c r="D1220" s="291" t="str">
        <f>IF(日報入力!G1220="","",日報入力!J1220)</f>
        <v/>
      </c>
      <c r="E1220" s="291" t="str">
        <f>IF(日報入力!G1220="","",日報入力!K1220)</f>
        <v/>
      </c>
      <c r="F1220" s="291" t="str">
        <f>IF(日報入力!G1220="","",日報入力!L1220)</f>
        <v/>
      </c>
      <c r="G1220" s="291" t="str">
        <f>IF(日報入力!G1220="","",日報入力!L1220-日報入力!O1220-日報入力!P1220-日報入力!Q1220-日報入力!R1220-日報入力!S1220-日報入力!T1220-日報入力!U1220-日報入力!V1220-日報入力!W1220-日報入力!X1220-日報入力!Y1220-日報入力!Z1220)</f>
        <v/>
      </c>
      <c r="H1220" s="291" t="str">
        <f>IF(日報入力!G1220="","",IF(日報入力!M1220&gt;=0,日報入力!M1220*F1220,F1220))</f>
        <v/>
      </c>
      <c r="I1220" s="291" t="str">
        <f>IF(日報入力!G1220="","",日報入力!O1220)</f>
        <v/>
      </c>
      <c r="J1220" s="291" t="str">
        <f>IF(日報入力!G1220="","",日報入力!P1220)</f>
        <v/>
      </c>
      <c r="K1220" s="291" t="str">
        <f>IF(日報入力!G1220="","",日報入力!Q1220)</f>
        <v/>
      </c>
      <c r="L1220" s="291" t="str">
        <f>IF(日報入力!G1220="","",日報入力!R1220)</f>
        <v/>
      </c>
      <c r="M1220" s="291" t="str">
        <f>IF(日報入力!G1220="","",日報入力!S1220)</f>
        <v/>
      </c>
      <c r="N1220" s="291" t="str">
        <f>IF(日報入力!G1220="","",日報入力!T1220)</f>
        <v/>
      </c>
      <c r="O1220" s="291" t="str">
        <f>IF(日報入力!G1220="","",日報入力!U1220)</f>
        <v/>
      </c>
      <c r="P1220" s="291" t="str">
        <f>IF(日報入力!G1220="","",日報入力!V1220)</f>
        <v/>
      </c>
      <c r="Q1220" s="291" t="str">
        <f>IF(日報入力!G1220="","",日報入力!W1220)</f>
        <v/>
      </c>
      <c r="R1220" s="291" t="str">
        <f>IF(日報入力!G1220="","",日報入力!X1220)</f>
        <v/>
      </c>
      <c r="S1220" s="291" t="str">
        <f>IF(日報入力!G1220="","",日報入力!Y1220)</f>
        <v/>
      </c>
      <c r="T1220" s="291" t="str">
        <f>IF(日報入力!G1220="","",日報入力!Z1220)</f>
        <v/>
      </c>
      <c r="U1220" s="291" t="str">
        <f>IF(日報入力!G1220="","",日報入力!AA1220)</f>
        <v/>
      </c>
      <c r="V1220" s="378" t="str">
        <f>IF(日報入力!G1220="","",日報入力!AB1220)</f>
        <v/>
      </c>
      <c r="W1220" s="291" t="str">
        <f>IF(日報入力!G1220="","",日報入力!AC1220)</f>
        <v/>
      </c>
      <c r="X1220" s="291" t="str">
        <f>IF(日報入力!G1220="","",日報入力!AD1220)</f>
        <v/>
      </c>
      <c r="Y1220" s="291" t="str">
        <f>IF(日報入力!G1220="","",日報入力!AE1220)</f>
        <v/>
      </c>
      <c r="Z1220" s="291" t="str">
        <f>IF(日報入力!G1220="","",日報入力!AF1220)</f>
        <v/>
      </c>
      <c r="AA1220" s="291" t="str">
        <f>IF(日報入力!G1220="","",日報入力!AG1220)</f>
        <v/>
      </c>
      <c r="AB1220" s="291" t="str">
        <f>IF(日報入力!G1220="","",日報入力!AH1220)</f>
        <v/>
      </c>
      <c r="AC1220" s="291" t="str">
        <f>IF(日報入力!G1220="","",日報入力!AI1220)</f>
        <v/>
      </c>
      <c r="AD1220" s="291" t="str">
        <f>IF(日報入力!G1220="","",日報入力!AJ1220)</f>
        <v/>
      </c>
      <c r="AE1220" s="292" t="str">
        <f>IF(日報入力!G1220="","",日報入力!E1220)</f>
        <v/>
      </c>
      <c r="AF1220" s="293" t="str">
        <f>IF(日報入力!G1220="","",日報入力!AK1220)</f>
        <v/>
      </c>
      <c r="AG1220" s="293" t="str">
        <f>IF(日報入力!G1220="","",日報入力!AL1220)</f>
        <v/>
      </c>
      <c r="AH1220" s="293" t="str">
        <f>IF(日報入力!G1220="","",日報入力!AM1220)</f>
        <v/>
      </c>
      <c r="AI1220" s="294" t="str">
        <f>IF(日報入力!G1220&gt;0,日報入力!D1220*日報入力!K1220*日報入力!AL1220,"")</f>
        <v/>
      </c>
      <c r="AJ1220" s="294" t="str">
        <f>IF(日報入力!G1220&gt;0,日報入力!E1220*日報入力!AL1220,"")</f>
        <v/>
      </c>
      <c r="AK1220" s="294" t="str">
        <f>IF(日報入力!G1220&gt;0,AI1220-AJ1220,"")</f>
        <v/>
      </c>
      <c r="AL1220" s="292" t="str">
        <f>IF(日報入力!G1220&gt;0,日報入力!E1220*日報入力!AM1220,"")</f>
        <v/>
      </c>
      <c r="AM1220" s="292" t="str">
        <f>IF(日報入力!G1220&gt;0,日報入力!AB1220*日報入力!AM1220,"")</f>
        <v/>
      </c>
      <c r="AN1220" s="68" t="str">
        <f>IF(日報入力!G1220&gt;0,日報入力!C1220,"")</f>
        <v/>
      </c>
      <c r="AO1220" s="68" t="str">
        <f>日報入力!B1220</f>
        <v/>
      </c>
      <c r="AP1220" s="68" t="str">
        <f>IF(日報入力!AQ1220,日報入力!BA1220,"")</f>
        <v/>
      </c>
      <c r="AQ1220" s="68" t="str">
        <f>IF(日報入力!AR1220,日報入力!BB1220,"")</f>
        <v/>
      </c>
      <c r="AR1220" s="68" t="str">
        <f>IF(日報入力!AS1220,"N勤","")</f>
        <v/>
      </c>
      <c r="AS1220" s="295" t="e">
        <f t="shared" si="74"/>
        <v>#VALUE!</v>
      </c>
      <c r="AT1220" s="439" t="str">
        <f>日報入力!AY1220</f>
        <v/>
      </c>
      <c r="AU1220" s="518" t="str">
        <f>IF(日報入力!G1220,G1220*60/E1220,"")</f>
        <v/>
      </c>
      <c r="AV1220" s="528" t="str">
        <f>IF(日報入力!AT1220,日報入力!AT1220,"")</f>
        <v/>
      </c>
      <c r="AW1220" s="529" t="str">
        <f>IF(日報入力!AT1220,AE1220/日報入力!AT1220,"")</f>
        <v/>
      </c>
      <c r="AX1220" s="530" t="e">
        <f>IF(1&lt;日報集計!AT1220,AT1220/(((F1220-I1220-J1220-N1220-O1220)*60)/(E1220)),"")</f>
        <v>#VALUE!</v>
      </c>
      <c r="AY1220" s="664" t="str">
        <f>IF(日報入力!H1220,AT1220/(((F1220-J1220)*60)/E1220),"")</f>
        <v/>
      </c>
      <c r="AZ1220" s="664" t="str">
        <f>IF(日報入力!I1220,AT1220/((G1220*60)/E1220),"")</f>
        <v/>
      </c>
      <c r="BA1220" s="296" t="str">
        <f>IF(日報入力!G1220,G1220/F1220,"")</f>
        <v/>
      </c>
      <c r="BB1220" s="386" t="e">
        <f t="shared" si="75"/>
        <v>#VALUE!</v>
      </c>
      <c r="BC1220" s="386" t="e">
        <f t="shared" si="76"/>
        <v>#VALUE!</v>
      </c>
      <c r="BD1220" s="80">
        <f>日報入力!AU1220</f>
        <v>0</v>
      </c>
      <c r="BE1220" s="534" t="str">
        <f>IF(日報入力!AV1220,日報入力!AV1220,"")</f>
        <v/>
      </c>
      <c r="BF1220" s="534" t="str">
        <f>IF(日報入力!AW1220,日報入力!AW1220,"")</f>
        <v/>
      </c>
      <c r="BG1220" s="398" t="str">
        <f>IF(日報入力!G1220,日報入力!K1220*日報入力!D1220*日報入力!BC1220,"")</f>
        <v/>
      </c>
    </row>
    <row r="1221" spans="1:59" ht="20.25" hidden="1" customHeight="1" x14ac:dyDescent="0.15">
      <c r="A1221" s="302" t="str">
        <f>IF(日報入力!G1221="","",日報入力!G1221)</f>
        <v/>
      </c>
      <c r="B1221" s="291" t="str">
        <f>IF(日報入力!G1221="","",日報入力!H1221)</f>
        <v/>
      </c>
      <c r="C1221" s="291" t="str">
        <f>IF(日報入力!G1221="","",日報入力!I1221)</f>
        <v/>
      </c>
      <c r="D1221" s="291" t="str">
        <f>IF(日報入力!G1221="","",日報入力!J1221)</f>
        <v/>
      </c>
      <c r="E1221" s="291" t="str">
        <f>IF(日報入力!G1221="","",日報入力!K1221)</f>
        <v/>
      </c>
      <c r="F1221" s="291" t="str">
        <f>IF(日報入力!G1221="","",日報入力!L1221)</f>
        <v/>
      </c>
      <c r="G1221" s="291" t="str">
        <f>IF(日報入力!G1221="","",日報入力!L1221-日報入力!O1221-日報入力!P1221-日報入力!Q1221-日報入力!R1221-日報入力!S1221-日報入力!T1221-日報入力!U1221-日報入力!V1221-日報入力!W1221-日報入力!X1221-日報入力!Y1221-日報入力!Z1221)</f>
        <v/>
      </c>
      <c r="H1221" s="291" t="str">
        <f>IF(日報入力!G1221="","",IF(日報入力!M1221&gt;=0,日報入力!M1221*F1221,F1221))</f>
        <v/>
      </c>
      <c r="I1221" s="291" t="str">
        <f>IF(日報入力!G1221="","",日報入力!O1221)</f>
        <v/>
      </c>
      <c r="J1221" s="291" t="str">
        <f>IF(日報入力!G1221="","",日報入力!P1221)</f>
        <v/>
      </c>
      <c r="K1221" s="291" t="str">
        <f>IF(日報入力!G1221="","",日報入力!Q1221)</f>
        <v/>
      </c>
      <c r="L1221" s="291" t="str">
        <f>IF(日報入力!G1221="","",日報入力!R1221)</f>
        <v/>
      </c>
      <c r="M1221" s="291" t="str">
        <f>IF(日報入力!G1221="","",日報入力!S1221)</f>
        <v/>
      </c>
      <c r="N1221" s="291" t="str">
        <f>IF(日報入力!G1221="","",日報入力!T1221)</f>
        <v/>
      </c>
      <c r="O1221" s="291" t="str">
        <f>IF(日報入力!G1221="","",日報入力!U1221)</f>
        <v/>
      </c>
      <c r="P1221" s="291" t="str">
        <f>IF(日報入力!G1221="","",日報入力!V1221)</f>
        <v/>
      </c>
      <c r="Q1221" s="291" t="str">
        <f>IF(日報入力!G1221="","",日報入力!W1221)</f>
        <v/>
      </c>
      <c r="R1221" s="291" t="str">
        <f>IF(日報入力!G1221="","",日報入力!X1221)</f>
        <v/>
      </c>
      <c r="S1221" s="291" t="str">
        <f>IF(日報入力!G1221="","",日報入力!Y1221)</f>
        <v/>
      </c>
      <c r="T1221" s="291" t="str">
        <f>IF(日報入力!G1221="","",日報入力!Z1221)</f>
        <v/>
      </c>
      <c r="U1221" s="291" t="str">
        <f>IF(日報入力!G1221="","",日報入力!AA1221)</f>
        <v/>
      </c>
      <c r="V1221" s="378" t="str">
        <f>IF(日報入力!G1221="","",日報入力!AB1221)</f>
        <v/>
      </c>
      <c r="W1221" s="291" t="str">
        <f>IF(日報入力!G1221="","",日報入力!AC1221)</f>
        <v/>
      </c>
      <c r="X1221" s="291" t="str">
        <f>IF(日報入力!G1221="","",日報入力!AD1221)</f>
        <v/>
      </c>
      <c r="Y1221" s="291" t="str">
        <f>IF(日報入力!G1221="","",日報入力!AE1221)</f>
        <v/>
      </c>
      <c r="Z1221" s="291" t="str">
        <f>IF(日報入力!G1221="","",日報入力!AF1221)</f>
        <v/>
      </c>
      <c r="AA1221" s="291" t="str">
        <f>IF(日報入力!G1221="","",日報入力!AG1221)</f>
        <v/>
      </c>
      <c r="AB1221" s="291" t="str">
        <f>IF(日報入力!G1221="","",日報入力!AH1221)</f>
        <v/>
      </c>
      <c r="AC1221" s="291" t="str">
        <f>IF(日報入力!G1221="","",日報入力!AI1221)</f>
        <v/>
      </c>
      <c r="AD1221" s="291" t="str">
        <f>IF(日報入力!G1221="","",日報入力!AJ1221)</f>
        <v/>
      </c>
      <c r="AE1221" s="292" t="str">
        <f>IF(日報入力!G1221="","",日報入力!E1221)</f>
        <v/>
      </c>
      <c r="AF1221" s="293" t="str">
        <f>IF(日報入力!G1221="","",日報入力!AK1221)</f>
        <v/>
      </c>
      <c r="AG1221" s="293" t="str">
        <f>IF(日報入力!G1221="","",日報入力!AL1221)</f>
        <v/>
      </c>
      <c r="AH1221" s="293" t="str">
        <f>IF(日報入力!G1221="","",日報入力!AM1221)</f>
        <v/>
      </c>
      <c r="AI1221" s="294" t="str">
        <f>IF(日報入力!G1221&gt;0,日報入力!D1221*日報入力!K1221*日報入力!AL1221,"")</f>
        <v/>
      </c>
      <c r="AJ1221" s="294" t="str">
        <f>IF(日報入力!G1221&gt;0,日報入力!E1221*日報入力!AL1221,"")</f>
        <v/>
      </c>
      <c r="AK1221" s="294" t="str">
        <f>IF(日報入力!G1221&gt;0,AI1221-AJ1221,"")</f>
        <v/>
      </c>
      <c r="AL1221" s="292" t="str">
        <f>IF(日報入力!G1221&gt;0,日報入力!E1221*日報入力!AM1221,"")</f>
        <v/>
      </c>
      <c r="AM1221" s="292" t="str">
        <f>IF(日報入力!G1221&gt;0,日報入力!AB1221*日報入力!AM1221,"")</f>
        <v/>
      </c>
      <c r="AN1221" s="68" t="str">
        <f>IF(日報入力!G1221&gt;0,日報入力!C1221,"")</f>
        <v/>
      </c>
      <c r="AO1221" s="68" t="str">
        <f>日報入力!B1221</f>
        <v/>
      </c>
      <c r="AP1221" s="68" t="str">
        <f>IF(日報入力!AQ1221,日報入力!BA1221,"")</f>
        <v/>
      </c>
      <c r="AQ1221" s="68" t="str">
        <f>IF(日報入力!AR1221,日報入力!BB1221,"")</f>
        <v/>
      </c>
      <c r="AR1221" s="68" t="str">
        <f>IF(日報入力!AS1221,"N勤","")</f>
        <v/>
      </c>
      <c r="AS1221" s="295" t="e">
        <f t="shared" si="74"/>
        <v>#VALUE!</v>
      </c>
      <c r="AT1221" s="439" t="str">
        <f>日報入力!AY1221</f>
        <v/>
      </c>
      <c r="AU1221" s="518" t="str">
        <f>IF(日報入力!G1221,G1221*60/E1221,"")</f>
        <v/>
      </c>
      <c r="AV1221" s="528" t="str">
        <f>IF(日報入力!AT1221,日報入力!AT1221,"")</f>
        <v/>
      </c>
      <c r="AW1221" s="529" t="str">
        <f>IF(日報入力!AT1221,AE1221/日報入力!AT1221,"")</f>
        <v/>
      </c>
      <c r="AX1221" s="530" t="e">
        <f>IF(1&lt;日報集計!AT1221,AT1221/(((F1221-I1221-J1221-N1221-O1221)*60)/(E1221)),"")</f>
        <v>#VALUE!</v>
      </c>
      <c r="AY1221" s="664" t="str">
        <f>IF(日報入力!H1221,AT1221/(((F1221-J1221)*60)/E1221),"")</f>
        <v/>
      </c>
      <c r="AZ1221" s="664" t="str">
        <f>IF(日報入力!I1221,AT1221/((G1221*60)/E1221),"")</f>
        <v/>
      </c>
      <c r="BA1221" s="296" t="str">
        <f>IF(日報入力!G1221,G1221/F1221,"")</f>
        <v/>
      </c>
      <c r="BB1221" s="386" t="e">
        <f t="shared" si="75"/>
        <v>#VALUE!</v>
      </c>
      <c r="BC1221" s="386" t="e">
        <f t="shared" si="76"/>
        <v>#VALUE!</v>
      </c>
      <c r="BD1221" s="80">
        <f>日報入力!AU1221</f>
        <v>0</v>
      </c>
      <c r="BE1221" s="534" t="str">
        <f>IF(日報入力!AV1221,日報入力!AV1221,"")</f>
        <v/>
      </c>
      <c r="BF1221" s="534" t="str">
        <f>IF(日報入力!AW1221,日報入力!AW1221,"")</f>
        <v/>
      </c>
      <c r="BG1221" s="398" t="str">
        <f>IF(日報入力!G1221,日報入力!K1221*日報入力!D1221*日報入力!BC1221,"")</f>
        <v/>
      </c>
    </row>
    <row r="1222" spans="1:59" ht="20.25" hidden="1" customHeight="1" x14ac:dyDescent="0.15">
      <c r="A1222" s="302" t="str">
        <f>IF(日報入力!G1222="","",日報入力!G1222)</f>
        <v/>
      </c>
      <c r="B1222" s="291" t="str">
        <f>IF(日報入力!G1222="","",日報入力!H1222)</f>
        <v/>
      </c>
      <c r="C1222" s="291" t="str">
        <f>IF(日報入力!G1222="","",日報入力!I1222)</f>
        <v/>
      </c>
      <c r="D1222" s="291" t="str">
        <f>IF(日報入力!G1222="","",日報入力!J1222)</f>
        <v/>
      </c>
      <c r="E1222" s="291" t="str">
        <f>IF(日報入力!G1222="","",日報入力!K1222)</f>
        <v/>
      </c>
      <c r="F1222" s="291" t="str">
        <f>IF(日報入力!G1222="","",日報入力!L1222)</f>
        <v/>
      </c>
      <c r="G1222" s="291" t="str">
        <f>IF(日報入力!G1222="","",日報入力!L1222-日報入力!O1222-日報入力!P1222-日報入力!Q1222-日報入力!R1222-日報入力!S1222-日報入力!T1222-日報入力!U1222-日報入力!V1222-日報入力!W1222-日報入力!X1222-日報入力!Y1222-日報入力!Z1222)</f>
        <v/>
      </c>
      <c r="H1222" s="291" t="str">
        <f>IF(日報入力!G1222="","",IF(日報入力!M1222&gt;=0,日報入力!M1222*F1222,F1222))</f>
        <v/>
      </c>
      <c r="I1222" s="291" t="str">
        <f>IF(日報入力!G1222="","",日報入力!O1222)</f>
        <v/>
      </c>
      <c r="J1222" s="291" t="str">
        <f>IF(日報入力!G1222="","",日報入力!P1222)</f>
        <v/>
      </c>
      <c r="K1222" s="291" t="str">
        <f>IF(日報入力!G1222="","",日報入力!Q1222)</f>
        <v/>
      </c>
      <c r="L1222" s="291" t="str">
        <f>IF(日報入力!G1222="","",日報入力!R1222)</f>
        <v/>
      </c>
      <c r="M1222" s="291" t="str">
        <f>IF(日報入力!G1222="","",日報入力!S1222)</f>
        <v/>
      </c>
      <c r="N1222" s="291" t="str">
        <f>IF(日報入力!G1222="","",日報入力!T1222)</f>
        <v/>
      </c>
      <c r="O1222" s="291" t="str">
        <f>IF(日報入力!G1222="","",日報入力!U1222)</f>
        <v/>
      </c>
      <c r="P1222" s="291" t="str">
        <f>IF(日報入力!G1222="","",日報入力!V1222)</f>
        <v/>
      </c>
      <c r="Q1222" s="291" t="str">
        <f>IF(日報入力!G1222="","",日報入力!W1222)</f>
        <v/>
      </c>
      <c r="R1222" s="291" t="str">
        <f>IF(日報入力!G1222="","",日報入力!X1222)</f>
        <v/>
      </c>
      <c r="S1222" s="291" t="str">
        <f>IF(日報入力!G1222="","",日報入力!Y1222)</f>
        <v/>
      </c>
      <c r="T1222" s="291" t="str">
        <f>IF(日報入力!G1222="","",日報入力!Z1222)</f>
        <v/>
      </c>
      <c r="U1222" s="291" t="str">
        <f>IF(日報入力!G1222="","",日報入力!AA1222)</f>
        <v/>
      </c>
      <c r="V1222" s="378" t="str">
        <f>IF(日報入力!G1222="","",日報入力!AB1222)</f>
        <v/>
      </c>
      <c r="W1222" s="291" t="str">
        <f>IF(日報入力!G1222="","",日報入力!AC1222)</f>
        <v/>
      </c>
      <c r="X1222" s="291" t="str">
        <f>IF(日報入力!G1222="","",日報入力!AD1222)</f>
        <v/>
      </c>
      <c r="Y1222" s="291" t="str">
        <f>IF(日報入力!G1222="","",日報入力!AE1222)</f>
        <v/>
      </c>
      <c r="Z1222" s="291" t="str">
        <f>IF(日報入力!G1222="","",日報入力!AF1222)</f>
        <v/>
      </c>
      <c r="AA1222" s="291" t="str">
        <f>IF(日報入力!G1222="","",日報入力!AG1222)</f>
        <v/>
      </c>
      <c r="AB1222" s="291" t="str">
        <f>IF(日報入力!G1222="","",日報入力!AH1222)</f>
        <v/>
      </c>
      <c r="AC1222" s="291" t="str">
        <f>IF(日報入力!G1222="","",日報入力!AI1222)</f>
        <v/>
      </c>
      <c r="AD1222" s="291" t="str">
        <f>IF(日報入力!G1222="","",日報入力!AJ1222)</f>
        <v/>
      </c>
      <c r="AE1222" s="292" t="str">
        <f>IF(日報入力!G1222="","",日報入力!E1222)</f>
        <v/>
      </c>
      <c r="AF1222" s="293" t="str">
        <f>IF(日報入力!G1222="","",日報入力!AK1222)</f>
        <v/>
      </c>
      <c r="AG1222" s="293" t="str">
        <f>IF(日報入力!G1222="","",日報入力!AL1222)</f>
        <v/>
      </c>
      <c r="AH1222" s="293" t="str">
        <f>IF(日報入力!G1222="","",日報入力!AM1222)</f>
        <v/>
      </c>
      <c r="AI1222" s="294" t="str">
        <f>IF(日報入力!G1222&gt;0,日報入力!D1222*日報入力!K1222*日報入力!AL1222,"")</f>
        <v/>
      </c>
      <c r="AJ1222" s="294" t="str">
        <f>IF(日報入力!G1222&gt;0,日報入力!E1222*日報入力!AL1222,"")</f>
        <v/>
      </c>
      <c r="AK1222" s="294" t="str">
        <f>IF(日報入力!G1222&gt;0,AI1222-AJ1222,"")</f>
        <v/>
      </c>
      <c r="AL1222" s="292" t="str">
        <f>IF(日報入力!G1222&gt;0,日報入力!E1222*日報入力!AM1222,"")</f>
        <v/>
      </c>
      <c r="AM1222" s="292" t="str">
        <f>IF(日報入力!G1222&gt;0,日報入力!AB1222*日報入力!AM1222,"")</f>
        <v/>
      </c>
      <c r="AN1222" s="68" t="str">
        <f>IF(日報入力!G1222&gt;0,日報入力!C1222,"")</f>
        <v/>
      </c>
      <c r="AO1222" s="68" t="str">
        <f>日報入力!B1222</f>
        <v/>
      </c>
      <c r="AP1222" s="68" t="str">
        <f>IF(日報入力!AQ1222,日報入力!BA1222,"")</f>
        <v/>
      </c>
      <c r="AQ1222" s="68" t="str">
        <f>IF(日報入力!AR1222,日報入力!BB1222,"")</f>
        <v/>
      </c>
      <c r="AR1222" s="68" t="str">
        <f>IF(日報入力!AS1222,"N勤","")</f>
        <v/>
      </c>
      <c r="AS1222" s="295" t="e">
        <f t="shared" si="74"/>
        <v>#VALUE!</v>
      </c>
      <c r="AT1222" s="439" t="str">
        <f>日報入力!AY1222</f>
        <v/>
      </c>
      <c r="AU1222" s="518" t="str">
        <f>IF(日報入力!G1222,G1222*60/E1222,"")</f>
        <v/>
      </c>
      <c r="AV1222" s="528" t="str">
        <f>IF(日報入力!AT1222,日報入力!AT1222,"")</f>
        <v/>
      </c>
      <c r="AW1222" s="529" t="str">
        <f>IF(日報入力!AT1222,AE1222/日報入力!AT1222,"")</f>
        <v/>
      </c>
      <c r="AX1222" s="530" t="e">
        <f>IF(1&lt;日報集計!AT1222,AT1222/(((F1222-I1222-J1222-N1222-O1222)*60)/(E1222)),"")</f>
        <v>#VALUE!</v>
      </c>
      <c r="AY1222" s="664" t="str">
        <f>IF(日報入力!H1222,AT1222/(((F1222-J1222)*60)/E1222),"")</f>
        <v/>
      </c>
      <c r="AZ1222" s="664" t="str">
        <f>IF(日報入力!I1222,AT1222/((G1222*60)/E1222),"")</f>
        <v/>
      </c>
      <c r="BA1222" s="296" t="str">
        <f>IF(日報入力!G1222,G1222/F1222,"")</f>
        <v/>
      </c>
      <c r="BB1222" s="386" t="e">
        <f t="shared" si="75"/>
        <v>#VALUE!</v>
      </c>
      <c r="BC1222" s="386" t="e">
        <f t="shared" si="76"/>
        <v>#VALUE!</v>
      </c>
      <c r="BD1222" s="80">
        <f>日報入力!AU1222</f>
        <v>0</v>
      </c>
      <c r="BE1222" s="534" t="str">
        <f>IF(日報入力!AV1222,日報入力!AV1222,"")</f>
        <v/>
      </c>
      <c r="BF1222" s="534" t="str">
        <f>IF(日報入力!AW1222,日報入力!AW1222,"")</f>
        <v/>
      </c>
      <c r="BG1222" s="398" t="str">
        <f>IF(日報入力!G1222,日報入力!K1222*日報入力!D1222*日報入力!BC1222,"")</f>
        <v/>
      </c>
    </row>
    <row r="1223" spans="1:59" ht="20.25" hidden="1" customHeight="1" x14ac:dyDescent="0.15">
      <c r="A1223" s="302" t="str">
        <f>IF(日報入力!G1223="","",日報入力!G1223)</f>
        <v/>
      </c>
      <c r="B1223" s="291" t="str">
        <f>IF(日報入力!G1223="","",日報入力!H1223)</f>
        <v/>
      </c>
      <c r="C1223" s="291" t="str">
        <f>IF(日報入力!G1223="","",日報入力!I1223)</f>
        <v/>
      </c>
      <c r="D1223" s="291" t="str">
        <f>IF(日報入力!G1223="","",日報入力!J1223)</f>
        <v/>
      </c>
      <c r="E1223" s="291" t="str">
        <f>IF(日報入力!G1223="","",日報入力!K1223)</f>
        <v/>
      </c>
      <c r="F1223" s="291" t="str">
        <f>IF(日報入力!G1223="","",日報入力!L1223)</f>
        <v/>
      </c>
      <c r="G1223" s="291" t="str">
        <f>IF(日報入力!G1223="","",日報入力!L1223-日報入力!O1223-日報入力!P1223-日報入力!Q1223-日報入力!R1223-日報入力!S1223-日報入力!T1223-日報入力!U1223-日報入力!V1223-日報入力!W1223-日報入力!X1223-日報入力!Y1223-日報入力!Z1223)</f>
        <v/>
      </c>
      <c r="H1223" s="291" t="str">
        <f>IF(日報入力!G1223="","",IF(日報入力!M1223&gt;=0,日報入力!M1223*F1223,F1223))</f>
        <v/>
      </c>
      <c r="I1223" s="291" t="str">
        <f>IF(日報入力!G1223="","",日報入力!O1223)</f>
        <v/>
      </c>
      <c r="J1223" s="291" t="str">
        <f>IF(日報入力!G1223="","",日報入力!P1223)</f>
        <v/>
      </c>
      <c r="K1223" s="291" t="str">
        <f>IF(日報入力!G1223="","",日報入力!Q1223)</f>
        <v/>
      </c>
      <c r="L1223" s="291" t="str">
        <f>IF(日報入力!G1223="","",日報入力!R1223)</f>
        <v/>
      </c>
      <c r="M1223" s="291" t="str">
        <f>IF(日報入力!G1223="","",日報入力!S1223)</f>
        <v/>
      </c>
      <c r="N1223" s="291" t="str">
        <f>IF(日報入力!G1223="","",日報入力!T1223)</f>
        <v/>
      </c>
      <c r="O1223" s="291" t="str">
        <f>IF(日報入力!G1223="","",日報入力!U1223)</f>
        <v/>
      </c>
      <c r="P1223" s="291" t="str">
        <f>IF(日報入力!G1223="","",日報入力!V1223)</f>
        <v/>
      </c>
      <c r="Q1223" s="291" t="str">
        <f>IF(日報入力!G1223="","",日報入力!W1223)</f>
        <v/>
      </c>
      <c r="R1223" s="291" t="str">
        <f>IF(日報入力!G1223="","",日報入力!X1223)</f>
        <v/>
      </c>
      <c r="S1223" s="291" t="str">
        <f>IF(日報入力!G1223="","",日報入力!Y1223)</f>
        <v/>
      </c>
      <c r="T1223" s="291" t="str">
        <f>IF(日報入力!G1223="","",日報入力!Z1223)</f>
        <v/>
      </c>
      <c r="U1223" s="291" t="str">
        <f>IF(日報入力!G1223="","",日報入力!AA1223)</f>
        <v/>
      </c>
      <c r="V1223" s="378" t="str">
        <f>IF(日報入力!G1223="","",日報入力!AB1223)</f>
        <v/>
      </c>
      <c r="W1223" s="291" t="str">
        <f>IF(日報入力!G1223="","",日報入力!AC1223)</f>
        <v/>
      </c>
      <c r="X1223" s="291" t="str">
        <f>IF(日報入力!G1223="","",日報入力!AD1223)</f>
        <v/>
      </c>
      <c r="Y1223" s="291" t="str">
        <f>IF(日報入力!G1223="","",日報入力!AE1223)</f>
        <v/>
      </c>
      <c r="Z1223" s="291" t="str">
        <f>IF(日報入力!G1223="","",日報入力!AF1223)</f>
        <v/>
      </c>
      <c r="AA1223" s="291" t="str">
        <f>IF(日報入力!G1223="","",日報入力!AG1223)</f>
        <v/>
      </c>
      <c r="AB1223" s="291" t="str">
        <f>IF(日報入力!G1223="","",日報入力!AH1223)</f>
        <v/>
      </c>
      <c r="AC1223" s="291" t="str">
        <f>IF(日報入力!G1223="","",日報入力!AI1223)</f>
        <v/>
      </c>
      <c r="AD1223" s="291" t="str">
        <f>IF(日報入力!G1223="","",日報入力!AJ1223)</f>
        <v/>
      </c>
      <c r="AE1223" s="292" t="str">
        <f>IF(日報入力!G1223="","",日報入力!E1223)</f>
        <v/>
      </c>
      <c r="AF1223" s="293" t="str">
        <f>IF(日報入力!G1223="","",日報入力!AK1223)</f>
        <v/>
      </c>
      <c r="AG1223" s="293" t="str">
        <f>IF(日報入力!G1223="","",日報入力!AL1223)</f>
        <v/>
      </c>
      <c r="AH1223" s="293" t="str">
        <f>IF(日報入力!G1223="","",日報入力!AM1223)</f>
        <v/>
      </c>
      <c r="AI1223" s="294" t="str">
        <f>IF(日報入力!G1223&gt;0,日報入力!D1223*日報入力!K1223*日報入力!AL1223,"")</f>
        <v/>
      </c>
      <c r="AJ1223" s="294" t="str">
        <f>IF(日報入力!G1223&gt;0,日報入力!E1223*日報入力!AL1223,"")</f>
        <v/>
      </c>
      <c r="AK1223" s="294" t="str">
        <f>IF(日報入力!G1223&gt;0,AI1223-AJ1223,"")</f>
        <v/>
      </c>
      <c r="AL1223" s="292" t="str">
        <f>IF(日報入力!G1223&gt;0,日報入力!E1223*日報入力!AM1223,"")</f>
        <v/>
      </c>
      <c r="AM1223" s="292" t="str">
        <f>IF(日報入力!G1223&gt;0,日報入力!AB1223*日報入力!AM1223,"")</f>
        <v/>
      </c>
      <c r="AN1223" s="68" t="str">
        <f>IF(日報入力!G1223&gt;0,日報入力!C1223,"")</f>
        <v/>
      </c>
      <c r="AO1223" s="68" t="str">
        <f>日報入力!B1223</f>
        <v/>
      </c>
      <c r="AP1223" s="68" t="str">
        <f>IF(日報入力!AQ1223,日報入力!BA1223,"")</f>
        <v/>
      </c>
      <c r="AQ1223" s="68" t="str">
        <f>IF(日報入力!AR1223,日報入力!BB1223,"")</f>
        <v/>
      </c>
      <c r="AR1223" s="68" t="str">
        <f>IF(日報入力!AS1223,"N勤","")</f>
        <v/>
      </c>
      <c r="AS1223" s="295" t="e">
        <f t="shared" si="74"/>
        <v>#VALUE!</v>
      </c>
      <c r="AT1223" s="439" t="str">
        <f>日報入力!AY1223</f>
        <v/>
      </c>
      <c r="AU1223" s="518" t="str">
        <f>IF(日報入力!G1223,G1223*60/E1223,"")</f>
        <v/>
      </c>
      <c r="AV1223" s="528" t="str">
        <f>IF(日報入力!AT1223,日報入力!AT1223,"")</f>
        <v/>
      </c>
      <c r="AW1223" s="529" t="str">
        <f>IF(日報入力!AT1223,AE1223/日報入力!AT1223,"")</f>
        <v/>
      </c>
      <c r="AX1223" s="530" t="e">
        <f>IF(1&lt;日報集計!AT1223,AT1223/(((F1223-I1223-J1223-N1223-O1223)*60)/(E1223)),"")</f>
        <v>#VALUE!</v>
      </c>
      <c r="AY1223" s="664" t="str">
        <f>IF(日報入力!H1223,AT1223/(((F1223-J1223)*60)/E1223),"")</f>
        <v/>
      </c>
      <c r="AZ1223" s="664" t="str">
        <f>IF(日報入力!I1223,AT1223/((G1223*60)/E1223),"")</f>
        <v/>
      </c>
      <c r="BA1223" s="296" t="str">
        <f>IF(日報入力!G1223,G1223/F1223,"")</f>
        <v/>
      </c>
      <c r="BB1223" s="386" t="e">
        <f t="shared" si="75"/>
        <v>#VALUE!</v>
      </c>
      <c r="BC1223" s="386" t="e">
        <f t="shared" si="76"/>
        <v>#VALUE!</v>
      </c>
      <c r="BD1223" s="80">
        <f>日報入力!AU1223</f>
        <v>0</v>
      </c>
      <c r="BE1223" s="534" t="str">
        <f>IF(日報入力!AV1223,日報入力!AV1223,"")</f>
        <v/>
      </c>
      <c r="BF1223" s="534" t="str">
        <f>IF(日報入力!AW1223,日報入力!AW1223,"")</f>
        <v/>
      </c>
      <c r="BG1223" s="398" t="str">
        <f>IF(日報入力!G1223,日報入力!K1223*日報入力!D1223*日報入力!BC1223,"")</f>
        <v/>
      </c>
    </row>
    <row r="1224" spans="1:59" ht="20.25" hidden="1" customHeight="1" x14ac:dyDescent="0.15">
      <c r="A1224" s="302" t="str">
        <f>IF(日報入力!G1224="","",日報入力!G1224)</f>
        <v/>
      </c>
      <c r="B1224" s="291" t="str">
        <f>IF(日報入力!G1224="","",日報入力!H1224)</f>
        <v/>
      </c>
      <c r="C1224" s="291" t="str">
        <f>IF(日報入力!G1224="","",日報入力!I1224)</f>
        <v/>
      </c>
      <c r="D1224" s="291" t="str">
        <f>IF(日報入力!G1224="","",日報入力!J1224)</f>
        <v/>
      </c>
      <c r="E1224" s="291" t="str">
        <f>IF(日報入力!G1224="","",日報入力!K1224)</f>
        <v/>
      </c>
      <c r="F1224" s="291" t="str">
        <f>IF(日報入力!G1224="","",日報入力!L1224)</f>
        <v/>
      </c>
      <c r="G1224" s="291" t="str">
        <f>IF(日報入力!G1224="","",日報入力!L1224-日報入力!O1224-日報入力!P1224-日報入力!Q1224-日報入力!R1224-日報入力!S1224-日報入力!T1224-日報入力!U1224-日報入力!V1224-日報入力!W1224-日報入力!X1224-日報入力!Y1224-日報入力!Z1224)</f>
        <v/>
      </c>
      <c r="H1224" s="291" t="str">
        <f>IF(日報入力!G1224="","",IF(日報入力!M1224&gt;=0,日報入力!M1224*F1224,F1224))</f>
        <v/>
      </c>
      <c r="I1224" s="291" t="str">
        <f>IF(日報入力!G1224="","",日報入力!O1224)</f>
        <v/>
      </c>
      <c r="J1224" s="291" t="str">
        <f>IF(日報入力!G1224="","",日報入力!P1224)</f>
        <v/>
      </c>
      <c r="K1224" s="291" t="str">
        <f>IF(日報入力!G1224="","",日報入力!Q1224)</f>
        <v/>
      </c>
      <c r="L1224" s="291" t="str">
        <f>IF(日報入力!G1224="","",日報入力!R1224)</f>
        <v/>
      </c>
      <c r="M1224" s="291" t="str">
        <f>IF(日報入力!G1224="","",日報入力!S1224)</f>
        <v/>
      </c>
      <c r="N1224" s="291" t="str">
        <f>IF(日報入力!G1224="","",日報入力!T1224)</f>
        <v/>
      </c>
      <c r="O1224" s="291" t="str">
        <f>IF(日報入力!G1224="","",日報入力!U1224)</f>
        <v/>
      </c>
      <c r="P1224" s="291" t="str">
        <f>IF(日報入力!G1224="","",日報入力!V1224)</f>
        <v/>
      </c>
      <c r="Q1224" s="291" t="str">
        <f>IF(日報入力!G1224="","",日報入力!W1224)</f>
        <v/>
      </c>
      <c r="R1224" s="291" t="str">
        <f>IF(日報入力!G1224="","",日報入力!X1224)</f>
        <v/>
      </c>
      <c r="S1224" s="291" t="str">
        <f>IF(日報入力!G1224="","",日報入力!Y1224)</f>
        <v/>
      </c>
      <c r="T1224" s="291" t="str">
        <f>IF(日報入力!G1224="","",日報入力!Z1224)</f>
        <v/>
      </c>
      <c r="U1224" s="291" t="str">
        <f>IF(日報入力!G1224="","",日報入力!AA1224)</f>
        <v/>
      </c>
      <c r="V1224" s="378" t="str">
        <f>IF(日報入力!G1224="","",日報入力!AB1224)</f>
        <v/>
      </c>
      <c r="W1224" s="291" t="str">
        <f>IF(日報入力!G1224="","",日報入力!AC1224)</f>
        <v/>
      </c>
      <c r="X1224" s="291" t="str">
        <f>IF(日報入力!G1224="","",日報入力!AD1224)</f>
        <v/>
      </c>
      <c r="Y1224" s="291" t="str">
        <f>IF(日報入力!G1224="","",日報入力!AE1224)</f>
        <v/>
      </c>
      <c r="Z1224" s="291" t="str">
        <f>IF(日報入力!G1224="","",日報入力!AF1224)</f>
        <v/>
      </c>
      <c r="AA1224" s="291" t="str">
        <f>IF(日報入力!G1224="","",日報入力!AG1224)</f>
        <v/>
      </c>
      <c r="AB1224" s="291" t="str">
        <f>IF(日報入力!G1224="","",日報入力!AH1224)</f>
        <v/>
      </c>
      <c r="AC1224" s="291" t="str">
        <f>IF(日報入力!G1224="","",日報入力!AI1224)</f>
        <v/>
      </c>
      <c r="AD1224" s="291" t="str">
        <f>IF(日報入力!G1224="","",日報入力!AJ1224)</f>
        <v/>
      </c>
      <c r="AE1224" s="292" t="str">
        <f>IF(日報入力!G1224="","",日報入力!E1224)</f>
        <v/>
      </c>
      <c r="AF1224" s="293" t="str">
        <f>IF(日報入力!G1224="","",日報入力!AK1224)</f>
        <v/>
      </c>
      <c r="AG1224" s="293" t="str">
        <f>IF(日報入力!G1224="","",日報入力!AL1224)</f>
        <v/>
      </c>
      <c r="AH1224" s="293" t="str">
        <f>IF(日報入力!G1224="","",日報入力!AM1224)</f>
        <v/>
      </c>
      <c r="AI1224" s="294" t="str">
        <f>IF(日報入力!G1224&gt;0,日報入力!D1224*日報入力!K1224*日報入力!AL1224,"")</f>
        <v/>
      </c>
      <c r="AJ1224" s="294" t="str">
        <f>IF(日報入力!G1224&gt;0,日報入力!E1224*日報入力!AL1224,"")</f>
        <v/>
      </c>
      <c r="AK1224" s="294" t="str">
        <f>IF(日報入力!G1224&gt;0,AI1224-AJ1224,"")</f>
        <v/>
      </c>
      <c r="AL1224" s="292" t="str">
        <f>IF(日報入力!G1224&gt;0,日報入力!E1224*日報入力!AM1224,"")</f>
        <v/>
      </c>
      <c r="AM1224" s="292" t="str">
        <f>IF(日報入力!G1224&gt;0,日報入力!AB1224*日報入力!AM1224,"")</f>
        <v/>
      </c>
      <c r="AN1224" s="68" t="str">
        <f>IF(日報入力!G1224&gt;0,日報入力!C1224,"")</f>
        <v/>
      </c>
      <c r="AO1224" s="68" t="str">
        <f>日報入力!B1224</f>
        <v/>
      </c>
      <c r="AP1224" s="68" t="str">
        <f>IF(日報入力!AQ1224,日報入力!BA1224,"")</f>
        <v/>
      </c>
      <c r="AQ1224" s="68" t="str">
        <f>IF(日報入力!AR1224,日報入力!BB1224,"")</f>
        <v/>
      </c>
      <c r="AR1224" s="68" t="str">
        <f>IF(日報入力!AS1224,"N勤","")</f>
        <v/>
      </c>
      <c r="AS1224" s="295" t="e">
        <f t="shared" si="74"/>
        <v>#VALUE!</v>
      </c>
      <c r="AT1224" s="439" t="str">
        <f>日報入力!AY1224</f>
        <v/>
      </c>
      <c r="AU1224" s="518" t="str">
        <f>IF(日報入力!G1224,G1224*60/E1224,"")</f>
        <v/>
      </c>
      <c r="AV1224" s="528" t="str">
        <f>IF(日報入力!AT1224,日報入力!AT1224,"")</f>
        <v/>
      </c>
      <c r="AW1224" s="529" t="str">
        <f>IF(日報入力!AT1224,AE1224/日報入力!AT1224,"")</f>
        <v/>
      </c>
      <c r="AX1224" s="530" t="e">
        <f>IF(1&lt;日報集計!AT1224,AT1224/(((F1224-I1224-J1224-N1224-O1224)*60)/(E1224)),"")</f>
        <v>#VALUE!</v>
      </c>
      <c r="AY1224" s="664" t="str">
        <f>IF(日報入力!H1224,AT1224/(((F1224-J1224)*60)/E1224),"")</f>
        <v/>
      </c>
      <c r="AZ1224" s="664" t="str">
        <f>IF(日報入力!I1224,AT1224/((G1224*60)/E1224),"")</f>
        <v/>
      </c>
      <c r="BA1224" s="296" t="str">
        <f>IF(日報入力!G1224,G1224/F1224,"")</f>
        <v/>
      </c>
      <c r="BB1224" s="386" t="e">
        <f t="shared" si="75"/>
        <v>#VALUE!</v>
      </c>
      <c r="BC1224" s="386" t="e">
        <f t="shared" si="76"/>
        <v>#VALUE!</v>
      </c>
      <c r="BD1224" s="80">
        <f>日報入力!AU1224</f>
        <v>0</v>
      </c>
      <c r="BE1224" s="534" t="str">
        <f>IF(日報入力!AV1224,日報入力!AV1224,"")</f>
        <v/>
      </c>
      <c r="BF1224" s="534" t="str">
        <f>IF(日報入力!AW1224,日報入力!AW1224,"")</f>
        <v/>
      </c>
      <c r="BG1224" s="398" t="str">
        <f>IF(日報入力!G1224,日報入力!K1224*日報入力!D1224*日報入力!BC1224,"")</f>
        <v/>
      </c>
    </row>
    <row r="1225" spans="1:59" ht="20.25" hidden="1" customHeight="1" x14ac:dyDescent="0.15">
      <c r="A1225" s="302" t="str">
        <f>IF(日報入力!G1225="","",日報入力!G1225)</f>
        <v/>
      </c>
      <c r="B1225" s="291" t="str">
        <f>IF(日報入力!G1225="","",日報入力!H1225)</f>
        <v/>
      </c>
      <c r="C1225" s="291" t="str">
        <f>IF(日報入力!G1225="","",日報入力!I1225)</f>
        <v/>
      </c>
      <c r="D1225" s="291" t="str">
        <f>IF(日報入力!G1225="","",日報入力!J1225)</f>
        <v/>
      </c>
      <c r="E1225" s="291" t="str">
        <f>IF(日報入力!G1225="","",日報入力!K1225)</f>
        <v/>
      </c>
      <c r="F1225" s="291" t="str">
        <f>IF(日報入力!G1225="","",日報入力!L1225)</f>
        <v/>
      </c>
      <c r="G1225" s="291" t="str">
        <f>IF(日報入力!G1225="","",日報入力!L1225-日報入力!O1225-日報入力!P1225-日報入力!Q1225-日報入力!R1225-日報入力!S1225-日報入力!T1225-日報入力!U1225-日報入力!V1225-日報入力!W1225-日報入力!X1225-日報入力!Y1225-日報入力!Z1225)</f>
        <v/>
      </c>
      <c r="H1225" s="291" t="str">
        <f>IF(日報入力!G1225="","",IF(日報入力!M1225&gt;=0,日報入力!M1225*F1225,F1225))</f>
        <v/>
      </c>
      <c r="I1225" s="291" t="str">
        <f>IF(日報入力!G1225="","",日報入力!O1225)</f>
        <v/>
      </c>
      <c r="J1225" s="291" t="str">
        <f>IF(日報入力!G1225="","",日報入力!P1225)</f>
        <v/>
      </c>
      <c r="K1225" s="291" t="str">
        <f>IF(日報入力!G1225="","",日報入力!Q1225)</f>
        <v/>
      </c>
      <c r="L1225" s="291" t="str">
        <f>IF(日報入力!G1225="","",日報入力!R1225)</f>
        <v/>
      </c>
      <c r="M1225" s="291" t="str">
        <f>IF(日報入力!G1225="","",日報入力!S1225)</f>
        <v/>
      </c>
      <c r="N1225" s="291" t="str">
        <f>IF(日報入力!G1225="","",日報入力!T1225)</f>
        <v/>
      </c>
      <c r="O1225" s="291" t="str">
        <f>IF(日報入力!G1225="","",日報入力!U1225)</f>
        <v/>
      </c>
      <c r="P1225" s="291" t="str">
        <f>IF(日報入力!G1225="","",日報入力!V1225)</f>
        <v/>
      </c>
      <c r="Q1225" s="291" t="str">
        <f>IF(日報入力!G1225="","",日報入力!W1225)</f>
        <v/>
      </c>
      <c r="R1225" s="291" t="str">
        <f>IF(日報入力!G1225="","",日報入力!X1225)</f>
        <v/>
      </c>
      <c r="S1225" s="291" t="str">
        <f>IF(日報入力!G1225="","",日報入力!Y1225)</f>
        <v/>
      </c>
      <c r="T1225" s="291" t="str">
        <f>IF(日報入力!G1225="","",日報入力!Z1225)</f>
        <v/>
      </c>
      <c r="U1225" s="291" t="str">
        <f>IF(日報入力!G1225="","",日報入力!AA1225)</f>
        <v/>
      </c>
      <c r="V1225" s="378" t="str">
        <f>IF(日報入力!G1225="","",日報入力!AB1225)</f>
        <v/>
      </c>
      <c r="W1225" s="291" t="str">
        <f>IF(日報入力!G1225="","",日報入力!AC1225)</f>
        <v/>
      </c>
      <c r="X1225" s="291" t="str">
        <f>IF(日報入力!G1225="","",日報入力!AD1225)</f>
        <v/>
      </c>
      <c r="Y1225" s="291" t="str">
        <f>IF(日報入力!G1225="","",日報入力!AE1225)</f>
        <v/>
      </c>
      <c r="Z1225" s="291" t="str">
        <f>IF(日報入力!G1225="","",日報入力!AF1225)</f>
        <v/>
      </c>
      <c r="AA1225" s="291" t="str">
        <f>IF(日報入力!G1225="","",日報入力!AG1225)</f>
        <v/>
      </c>
      <c r="AB1225" s="291" t="str">
        <f>IF(日報入力!G1225="","",日報入力!AH1225)</f>
        <v/>
      </c>
      <c r="AC1225" s="291" t="str">
        <f>IF(日報入力!G1225="","",日報入力!AI1225)</f>
        <v/>
      </c>
      <c r="AD1225" s="291" t="str">
        <f>IF(日報入力!G1225="","",日報入力!AJ1225)</f>
        <v/>
      </c>
      <c r="AE1225" s="292" t="str">
        <f>IF(日報入力!G1225="","",日報入力!E1225)</f>
        <v/>
      </c>
      <c r="AF1225" s="293" t="str">
        <f>IF(日報入力!G1225="","",日報入力!AK1225)</f>
        <v/>
      </c>
      <c r="AG1225" s="293" t="str">
        <f>IF(日報入力!G1225="","",日報入力!AL1225)</f>
        <v/>
      </c>
      <c r="AH1225" s="293" t="str">
        <f>IF(日報入力!G1225="","",日報入力!AM1225)</f>
        <v/>
      </c>
      <c r="AI1225" s="294" t="str">
        <f>IF(日報入力!G1225&gt;0,日報入力!D1225*日報入力!K1225*日報入力!AL1225,"")</f>
        <v/>
      </c>
      <c r="AJ1225" s="294" t="str">
        <f>IF(日報入力!G1225&gt;0,日報入力!E1225*日報入力!AL1225,"")</f>
        <v/>
      </c>
      <c r="AK1225" s="294" t="str">
        <f>IF(日報入力!G1225&gt;0,AI1225-AJ1225,"")</f>
        <v/>
      </c>
      <c r="AL1225" s="292" t="str">
        <f>IF(日報入力!G1225&gt;0,日報入力!E1225*日報入力!AM1225,"")</f>
        <v/>
      </c>
      <c r="AM1225" s="292" t="str">
        <f>IF(日報入力!G1225&gt;0,日報入力!AB1225*日報入力!AM1225,"")</f>
        <v/>
      </c>
      <c r="AN1225" s="68" t="str">
        <f>IF(日報入力!G1225&gt;0,日報入力!C1225,"")</f>
        <v/>
      </c>
      <c r="AO1225" s="68" t="str">
        <f>日報入力!B1225</f>
        <v/>
      </c>
      <c r="AP1225" s="68" t="str">
        <f>IF(日報入力!AQ1225,日報入力!BA1225,"")</f>
        <v/>
      </c>
      <c r="AQ1225" s="68" t="str">
        <f>IF(日報入力!AR1225,日報入力!BB1225,"")</f>
        <v/>
      </c>
      <c r="AR1225" s="68" t="str">
        <f>IF(日報入力!AS1225,"N勤","")</f>
        <v/>
      </c>
      <c r="AS1225" s="295" t="e">
        <f t="shared" si="74"/>
        <v>#VALUE!</v>
      </c>
      <c r="AT1225" s="439" t="str">
        <f>日報入力!AY1225</f>
        <v/>
      </c>
      <c r="AU1225" s="518" t="str">
        <f>IF(日報入力!G1225,G1225*60/E1225,"")</f>
        <v/>
      </c>
      <c r="AV1225" s="528" t="str">
        <f>IF(日報入力!AT1225,日報入力!AT1225,"")</f>
        <v/>
      </c>
      <c r="AW1225" s="529" t="str">
        <f>IF(日報入力!AT1225,AE1225/日報入力!AT1225,"")</f>
        <v/>
      </c>
      <c r="AX1225" s="530" t="e">
        <f>IF(1&lt;日報集計!AT1225,AT1225/(((F1225-I1225-J1225-N1225-O1225)*60)/(E1225)),"")</f>
        <v>#VALUE!</v>
      </c>
      <c r="AY1225" s="664" t="str">
        <f>IF(日報入力!H1225,AT1225/(((F1225-J1225)*60)/E1225),"")</f>
        <v/>
      </c>
      <c r="AZ1225" s="664" t="str">
        <f>IF(日報入力!I1225,AT1225/((G1225*60)/E1225),"")</f>
        <v/>
      </c>
      <c r="BA1225" s="296" t="str">
        <f>IF(日報入力!G1225,G1225/F1225,"")</f>
        <v/>
      </c>
      <c r="BB1225" s="386" t="e">
        <f t="shared" si="75"/>
        <v>#VALUE!</v>
      </c>
      <c r="BC1225" s="386" t="e">
        <f t="shared" si="76"/>
        <v>#VALUE!</v>
      </c>
      <c r="BD1225" s="80">
        <f>日報入力!AU1225</f>
        <v>0</v>
      </c>
      <c r="BE1225" s="534" t="str">
        <f>IF(日報入力!AV1225,日報入力!AV1225,"")</f>
        <v/>
      </c>
      <c r="BF1225" s="534" t="str">
        <f>IF(日報入力!AW1225,日報入力!AW1225,"")</f>
        <v/>
      </c>
      <c r="BG1225" s="398" t="str">
        <f>IF(日報入力!G1225,日報入力!K1225*日報入力!D1225*日報入力!BC1225,"")</f>
        <v/>
      </c>
    </row>
    <row r="1226" spans="1:59" ht="20.25" hidden="1" customHeight="1" x14ac:dyDescent="0.15">
      <c r="A1226" s="302" t="str">
        <f>IF(日報入力!G1226="","",日報入力!G1226)</f>
        <v/>
      </c>
      <c r="B1226" s="291" t="str">
        <f>IF(日報入力!G1226="","",日報入力!H1226)</f>
        <v/>
      </c>
      <c r="C1226" s="291" t="str">
        <f>IF(日報入力!G1226="","",日報入力!I1226)</f>
        <v/>
      </c>
      <c r="D1226" s="291" t="str">
        <f>IF(日報入力!G1226="","",日報入力!J1226)</f>
        <v/>
      </c>
      <c r="E1226" s="291" t="str">
        <f>IF(日報入力!G1226="","",日報入力!K1226)</f>
        <v/>
      </c>
      <c r="F1226" s="291" t="str">
        <f>IF(日報入力!G1226="","",日報入力!L1226)</f>
        <v/>
      </c>
      <c r="G1226" s="291" t="str">
        <f>IF(日報入力!G1226="","",日報入力!L1226-日報入力!O1226-日報入力!P1226-日報入力!Q1226-日報入力!R1226-日報入力!S1226-日報入力!T1226-日報入力!U1226-日報入力!V1226-日報入力!W1226-日報入力!X1226-日報入力!Y1226-日報入力!Z1226)</f>
        <v/>
      </c>
      <c r="H1226" s="291" t="str">
        <f>IF(日報入力!G1226="","",IF(日報入力!M1226&gt;=0,日報入力!M1226*F1226,F1226))</f>
        <v/>
      </c>
      <c r="I1226" s="291" t="str">
        <f>IF(日報入力!G1226="","",日報入力!O1226)</f>
        <v/>
      </c>
      <c r="J1226" s="291" t="str">
        <f>IF(日報入力!G1226="","",日報入力!P1226)</f>
        <v/>
      </c>
      <c r="K1226" s="291" t="str">
        <f>IF(日報入力!G1226="","",日報入力!Q1226)</f>
        <v/>
      </c>
      <c r="L1226" s="291" t="str">
        <f>IF(日報入力!G1226="","",日報入力!R1226)</f>
        <v/>
      </c>
      <c r="M1226" s="291" t="str">
        <f>IF(日報入力!G1226="","",日報入力!S1226)</f>
        <v/>
      </c>
      <c r="N1226" s="291" t="str">
        <f>IF(日報入力!G1226="","",日報入力!T1226)</f>
        <v/>
      </c>
      <c r="O1226" s="291" t="str">
        <f>IF(日報入力!G1226="","",日報入力!U1226)</f>
        <v/>
      </c>
      <c r="P1226" s="291" t="str">
        <f>IF(日報入力!G1226="","",日報入力!V1226)</f>
        <v/>
      </c>
      <c r="Q1226" s="291" t="str">
        <f>IF(日報入力!G1226="","",日報入力!W1226)</f>
        <v/>
      </c>
      <c r="R1226" s="291" t="str">
        <f>IF(日報入力!G1226="","",日報入力!X1226)</f>
        <v/>
      </c>
      <c r="S1226" s="291" t="str">
        <f>IF(日報入力!G1226="","",日報入力!Y1226)</f>
        <v/>
      </c>
      <c r="T1226" s="291" t="str">
        <f>IF(日報入力!G1226="","",日報入力!Z1226)</f>
        <v/>
      </c>
      <c r="U1226" s="291" t="str">
        <f>IF(日報入力!G1226="","",日報入力!AA1226)</f>
        <v/>
      </c>
      <c r="V1226" s="378" t="str">
        <f>IF(日報入力!G1226="","",日報入力!AB1226)</f>
        <v/>
      </c>
      <c r="W1226" s="291" t="str">
        <f>IF(日報入力!G1226="","",日報入力!AC1226)</f>
        <v/>
      </c>
      <c r="X1226" s="291" t="str">
        <f>IF(日報入力!G1226="","",日報入力!AD1226)</f>
        <v/>
      </c>
      <c r="Y1226" s="291" t="str">
        <f>IF(日報入力!G1226="","",日報入力!AE1226)</f>
        <v/>
      </c>
      <c r="Z1226" s="291" t="str">
        <f>IF(日報入力!G1226="","",日報入力!AF1226)</f>
        <v/>
      </c>
      <c r="AA1226" s="291" t="str">
        <f>IF(日報入力!G1226="","",日報入力!AG1226)</f>
        <v/>
      </c>
      <c r="AB1226" s="291" t="str">
        <f>IF(日報入力!G1226="","",日報入力!AH1226)</f>
        <v/>
      </c>
      <c r="AC1226" s="291" t="str">
        <f>IF(日報入力!G1226="","",日報入力!AI1226)</f>
        <v/>
      </c>
      <c r="AD1226" s="291" t="str">
        <f>IF(日報入力!G1226="","",日報入力!AJ1226)</f>
        <v/>
      </c>
      <c r="AE1226" s="292" t="str">
        <f>IF(日報入力!G1226="","",日報入力!E1226)</f>
        <v/>
      </c>
      <c r="AF1226" s="293" t="str">
        <f>IF(日報入力!G1226="","",日報入力!AK1226)</f>
        <v/>
      </c>
      <c r="AG1226" s="293" t="str">
        <f>IF(日報入力!G1226="","",日報入力!AL1226)</f>
        <v/>
      </c>
      <c r="AH1226" s="293" t="str">
        <f>IF(日報入力!G1226="","",日報入力!AM1226)</f>
        <v/>
      </c>
      <c r="AI1226" s="294" t="str">
        <f>IF(日報入力!G1226&gt;0,日報入力!D1226*日報入力!K1226*日報入力!AL1226,"")</f>
        <v/>
      </c>
      <c r="AJ1226" s="294" t="str">
        <f>IF(日報入力!G1226&gt;0,日報入力!E1226*日報入力!AL1226,"")</f>
        <v/>
      </c>
      <c r="AK1226" s="294" t="str">
        <f>IF(日報入力!G1226&gt;0,AI1226-AJ1226,"")</f>
        <v/>
      </c>
      <c r="AL1226" s="292" t="str">
        <f>IF(日報入力!G1226&gt;0,日報入力!E1226*日報入力!AM1226,"")</f>
        <v/>
      </c>
      <c r="AM1226" s="292" t="str">
        <f>IF(日報入力!G1226&gt;0,日報入力!AB1226*日報入力!AM1226,"")</f>
        <v/>
      </c>
      <c r="AN1226" s="68" t="str">
        <f>IF(日報入力!G1226&gt;0,日報入力!C1226,"")</f>
        <v/>
      </c>
      <c r="AO1226" s="68" t="str">
        <f>日報入力!B1226</f>
        <v/>
      </c>
      <c r="AP1226" s="68" t="str">
        <f>IF(日報入力!AQ1226,日報入力!BA1226,"")</f>
        <v/>
      </c>
      <c r="AQ1226" s="68" t="str">
        <f>IF(日報入力!AR1226,日報入力!BB1226,"")</f>
        <v/>
      </c>
      <c r="AR1226" s="68" t="str">
        <f>IF(日報入力!AS1226,"N勤","")</f>
        <v/>
      </c>
      <c r="AS1226" s="295" t="e">
        <f t="shared" si="74"/>
        <v>#VALUE!</v>
      </c>
      <c r="AT1226" s="439" t="str">
        <f>日報入力!AY1226</f>
        <v/>
      </c>
      <c r="AU1226" s="518" t="str">
        <f>IF(日報入力!G1226,G1226*60/E1226,"")</f>
        <v/>
      </c>
      <c r="AV1226" s="528" t="str">
        <f>IF(日報入力!AT1226,日報入力!AT1226,"")</f>
        <v/>
      </c>
      <c r="AW1226" s="529" t="str">
        <f>IF(日報入力!AT1226,AE1226/日報入力!AT1226,"")</f>
        <v/>
      </c>
      <c r="AX1226" s="530" t="e">
        <f>IF(1&lt;日報集計!AT1226,AT1226/(((F1226-I1226-J1226-N1226-O1226)*60)/(E1226)),"")</f>
        <v>#VALUE!</v>
      </c>
      <c r="AY1226" s="664" t="str">
        <f>IF(日報入力!H1226,AT1226/(((F1226-J1226)*60)/E1226),"")</f>
        <v/>
      </c>
      <c r="AZ1226" s="664" t="str">
        <f>IF(日報入力!I1226,AT1226/((G1226*60)/E1226),"")</f>
        <v/>
      </c>
      <c r="BA1226" s="296" t="str">
        <f>IF(日報入力!G1226,G1226/F1226,"")</f>
        <v/>
      </c>
      <c r="BB1226" s="386" t="e">
        <f t="shared" si="75"/>
        <v>#VALUE!</v>
      </c>
      <c r="BC1226" s="386" t="e">
        <f t="shared" si="76"/>
        <v>#VALUE!</v>
      </c>
      <c r="BD1226" s="80">
        <f>日報入力!AU1226</f>
        <v>0</v>
      </c>
      <c r="BE1226" s="534" t="str">
        <f>IF(日報入力!AV1226,日報入力!AV1226,"")</f>
        <v/>
      </c>
      <c r="BF1226" s="534" t="str">
        <f>IF(日報入力!AW1226,日報入力!AW1226,"")</f>
        <v/>
      </c>
      <c r="BG1226" s="398" t="str">
        <f>IF(日報入力!G1226,日報入力!K1226*日報入力!D1226*日報入力!BC1226,"")</f>
        <v/>
      </c>
    </row>
    <row r="1227" spans="1:59" ht="20.25" hidden="1" customHeight="1" x14ac:dyDescent="0.15">
      <c r="A1227" s="302" t="str">
        <f>IF(日報入力!G1227="","",日報入力!G1227)</f>
        <v/>
      </c>
      <c r="B1227" s="291" t="str">
        <f>IF(日報入力!G1227="","",日報入力!H1227)</f>
        <v/>
      </c>
      <c r="C1227" s="291" t="str">
        <f>IF(日報入力!G1227="","",日報入力!I1227)</f>
        <v/>
      </c>
      <c r="D1227" s="291" t="str">
        <f>IF(日報入力!G1227="","",日報入力!J1227)</f>
        <v/>
      </c>
      <c r="E1227" s="291" t="str">
        <f>IF(日報入力!G1227="","",日報入力!K1227)</f>
        <v/>
      </c>
      <c r="F1227" s="291" t="str">
        <f>IF(日報入力!G1227="","",日報入力!L1227)</f>
        <v/>
      </c>
      <c r="G1227" s="291" t="str">
        <f>IF(日報入力!G1227="","",日報入力!L1227-日報入力!O1227-日報入力!P1227-日報入力!Q1227-日報入力!R1227-日報入力!S1227-日報入力!T1227-日報入力!U1227-日報入力!V1227-日報入力!W1227-日報入力!X1227-日報入力!Y1227-日報入力!Z1227)</f>
        <v/>
      </c>
      <c r="H1227" s="291" t="str">
        <f>IF(日報入力!G1227="","",IF(日報入力!M1227&gt;=0,日報入力!M1227*F1227,F1227))</f>
        <v/>
      </c>
      <c r="I1227" s="291" t="str">
        <f>IF(日報入力!G1227="","",日報入力!O1227)</f>
        <v/>
      </c>
      <c r="J1227" s="291" t="str">
        <f>IF(日報入力!G1227="","",日報入力!P1227)</f>
        <v/>
      </c>
      <c r="K1227" s="291" t="str">
        <f>IF(日報入力!G1227="","",日報入力!Q1227)</f>
        <v/>
      </c>
      <c r="L1227" s="291" t="str">
        <f>IF(日報入力!G1227="","",日報入力!R1227)</f>
        <v/>
      </c>
      <c r="M1227" s="291" t="str">
        <f>IF(日報入力!G1227="","",日報入力!S1227)</f>
        <v/>
      </c>
      <c r="N1227" s="291" t="str">
        <f>IF(日報入力!G1227="","",日報入力!T1227)</f>
        <v/>
      </c>
      <c r="O1227" s="291" t="str">
        <f>IF(日報入力!G1227="","",日報入力!U1227)</f>
        <v/>
      </c>
      <c r="P1227" s="291" t="str">
        <f>IF(日報入力!G1227="","",日報入力!V1227)</f>
        <v/>
      </c>
      <c r="Q1227" s="291" t="str">
        <f>IF(日報入力!G1227="","",日報入力!W1227)</f>
        <v/>
      </c>
      <c r="R1227" s="291" t="str">
        <f>IF(日報入力!G1227="","",日報入力!X1227)</f>
        <v/>
      </c>
      <c r="S1227" s="291" t="str">
        <f>IF(日報入力!G1227="","",日報入力!Y1227)</f>
        <v/>
      </c>
      <c r="T1227" s="291" t="str">
        <f>IF(日報入力!G1227="","",日報入力!Z1227)</f>
        <v/>
      </c>
      <c r="U1227" s="291" t="str">
        <f>IF(日報入力!G1227="","",日報入力!AA1227)</f>
        <v/>
      </c>
      <c r="V1227" s="378" t="str">
        <f>IF(日報入力!G1227="","",日報入力!AB1227)</f>
        <v/>
      </c>
      <c r="W1227" s="291" t="str">
        <f>IF(日報入力!G1227="","",日報入力!AC1227)</f>
        <v/>
      </c>
      <c r="X1227" s="291" t="str">
        <f>IF(日報入力!G1227="","",日報入力!AD1227)</f>
        <v/>
      </c>
      <c r="Y1227" s="291" t="str">
        <f>IF(日報入力!G1227="","",日報入力!AE1227)</f>
        <v/>
      </c>
      <c r="Z1227" s="291" t="str">
        <f>IF(日報入力!G1227="","",日報入力!AF1227)</f>
        <v/>
      </c>
      <c r="AA1227" s="291" t="str">
        <f>IF(日報入力!G1227="","",日報入力!AG1227)</f>
        <v/>
      </c>
      <c r="AB1227" s="291" t="str">
        <f>IF(日報入力!G1227="","",日報入力!AH1227)</f>
        <v/>
      </c>
      <c r="AC1227" s="291" t="str">
        <f>IF(日報入力!G1227="","",日報入力!AI1227)</f>
        <v/>
      </c>
      <c r="AD1227" s="291" t="str">
        <f>IF(日報入力!G1227="","",日報入力!AJ1227)</f>
        <v/>
      </c>
      <c r="AE1227" s="292" t="str">
        <f>IF(日報入力!G1227="","",日報入力!E1227)</f>
        <v/>
      </c>
      <c r="AF1227" s="293" t="str">
        <f>IF(日報入力!G1227="","",日報入力!AK1227)</f>
        <v/>
      </c>
      <c r="AG1227" s="293" t="str">
        <f>IF(日報入力!G1227="","",日報入力!AL1227)</f>
        <v/>
      </c>
      <c r="AH1227" s="293" t="str">
        <f>IF(日報入力!G1227="","",日報入力!AM1227)</f>
        <v/>
      </c>
      <c r="AI1227" s="294" t="str">
        <f>IF(日報入力!G1227&gt;0,日報入力!D1227*日報入力!K1227*日報入力!AL1227,"")</f>
        <v/>
      </c>
      <c r="AJ1227" s="294" t="str">
        <f>IF(日報入力!G1227&gt;0,日報入力!E1227*日報入力!AL1227,"")</f>
        <v/>
      </c>
      <c r="AK1227" s="294" t="str">
        <f>IF(日報入力!G1227&gt;0,AI1227-AJ1227,"")</f>
        <v/>
      </c>
      <c r="AL1227" s="292" t="str">
        <f>IF(日報入力!G1227&gt;0,日報入力!E1227*日報入力!AM1227,"")</f>
        <v/>
      </c>
      <c r="AM1227" s="292" t="str">
        <f>IF(日報入力!G1227&gt;0,日報入力!AB1227*日報入力!AM1227,"")</f>
        <v/>
      </c>
      <c r="AN1227" s="68" t="str">
        <f>IF(日報入力!G1227&gt;0,日報入力!C1227,"")</f>
        <v/>
      </c>
      <c r="AO1227" s="68" t="str">
        <f>日報入力!B1227</f>
        <v/>
      </c>
      <c r="AP1227" s="68" t="str">
        <f>IF(日報入力!AQ1227,日報入力!BA1227,"")</f>
        <v/>
      </c>
      <c r="AQ1227" s="68" t="str">
        <f>IF(日報入力!AR1227,日報入力!BB1227,"")</f>
        <v/>
      </c>
      <c r="AR1227" s="68" t="str">
        <f>IF(日報入力!AS1227,"N勤","")</f>
        <v/>
      </c>
      <c r="AS1227" s="295" t="e">
        <f t="shared" si="74"/>
        <v>#VALUE!</v>
      </c>
      <c r="AT1227" s="439" t="str">
        <f>日報入力!AY1227</f>
        <v/>
      </c>
      <c r="AU1227" s="518" t="str">
        <f>IF(日報入力!G1227,G1227*60/E1227,"")</f>
        <v/>
      </c>
      <c r="AV1227" s="528" t="str">
        <f>IF(日報入力!AT1227,日報入力!AT1227,"")</f>
        <v/>
      </c>
      <c r="AW1227" s="529" t="str">
        <f>IF(日報入力!AT1227,AE1227/日報入力!AT1227,"")</f>
        <v/>
      </c>
      <c r="AX1227" s="530" t="e">
        <f>IF(1&lt;日報集計!AT1227,AT1227/(((F1227-I1227-J1227-N1227-O1227)*60)/(E1227)),"")</f>
        <v>#VALUE!</v>
      </c>
      <c r="AY1227" s="664" t="str">
        <f>IF(日報入力!H1227,AT1227/(((F1227-J1227)*60)/E1227),"")</f>
        <v/>
      </c>
      <c r="AZ1227" s="664" t="str">
        <f>IF(日報入力!I1227,AT1227/((G1227*60)/E1227),"")</f>
        <v/>
      </c>
      <c r="BA1227" s="296" t="str">
        <f>IF(日報入力!G1227,G1227/F1227,"")</f>
        <v/>
      </c>
      <c r="BB1227" s="386" t="e">
        <f t="shared" si="75"/>
        <v>#VALUE!</v>
      </c>
      <c r="BC1227" s="386" t="e">
        <f t="shared" si="76"/>
        <v>#VALUE!</v>
      </c>
      <c r="BD1227" s="80">
        <f>日報入力!AU1227</f>
        <v>0</v>
      </c>
      <c r="BE1227" s="534" t="str">
        <f>IF(日報入力!AV1227,日報入力!AV1227,"")</f>
        <v/>
      </c>
      <c r="BF1227" s="534" t="str">
        <f>IF(日報入力!AW1227,日報入力!AW1227,"")</f>
        <v/>
      </c>
      <c r="BG1227" s="398" t="str">
        <f>IF(日報入力!G1227,日報入力!K1227*日報入力!D1227*日報入力!BC1227,"")</f>
        <v/>
      </c>
    </row>
    <row r="1228" spans="1:59" ht="20.25" hidden="1" customHeight="1" x14ac:dyDescent="0.15">
      <c r="A1228" s="302" t="str">
        <f>IF(日報入力!G1228="","",日報入力!G1228)</f>
        <v/>
      </c>
      <c r="B1228" s="291" t="str">
        <f>IF(日報入力!G1228="","",日報入力!H1228)</f>
        <v/>
      </c>
      <c r="C1228" s="291" t="str">
        <f>IF(日報入力!G1228="","",日報入力!I1228)</f>
        <v/>
      </c>
      <c r="D1228" s="291" t="str">
        <f>IF(日報入力!G1228="","",日報入力!J1228)</f>
        <v/>
      </c>
      <c r="E1228" s="291" t="str">
        <f>IF(日報入力!G1228="","",日報入力!K1228)</f>
        <v/>
      </c>
      <c r="F1228" s="291" t="str">
        <f>IF(日報入力!G1228="","",日報入力!L1228)</f>
        <v/>
      </c>
      <c r="G1228" s="291" t="str">
        <f>IF(日報入力!G1228="","",日報入力!L1228-日報入力!O1228-日報入力!P1228-日報入力!Q1228-日報入力!R1228-日報入力!S1228-日報入力!T1228-日報入力!U1228-日報入力!V1228-日報入力!W1228-日報入力!X1228-日報入力!Y1228-日報入力!Z1228)</f>
        <v/>
      </c>
      <c r="H1228" s="291" t="str">
        <f>IF(日報入力!G1228="","",IF(日報入力!M1228&gt;=0,日報入力!M1228*F1228,F1228))</f>
        <v/>
      </c>
      <c r="I1228" s="291" t="str">
        <f>IF(日報入力!G1228="","",日報入力!O1228)</f>
        <v/>
      </c>
      <c r="J1228" s="291" t="str">
        <f>IF(日報入力!G1228="","",日報入力!P1228)</f>
        <v/>
      </c>
      <c r="K1228" s="291" t="str">
        <f>IF(日報入力!G1228="","",日報入力!Q1228)</f>
        <v/>
      </c>
      <c r="L1228" s="291" t="str">
        <f>IF(日報入力!G1228="","",日報入力!R1228)</f>
        <v/>
      </c>
      <c r="M1228" s="291" t="str">
        <f>IF(日報入力!G1228="","",日報入力!S1228)</f>
        <v/>
      </c>
      <c r="N1228" s="291" t="str">
        <f>IF(日報入力!G1228="","",日報入力!T1228)</f>
        <v/>
      </c>
      <c r="O1228" s="291" t="str">
        <f>IF(日報入力!G1228="","",日報入力!U1228)</f>
        <v/>
      </c>
      <c r="P1228" s="291" t="str">
        <f>IF(日報入力!G1228="","",日報入力!V1228)</f>
        <v/>
      </c>
      <c r="Q1228" s="291" t="str">
        <f>IF(日報入力!G1228="","",日報入力!W1228)</f>
        <v/>
      </c>
      <c r="R1228" s="291" t="str">
        <f>IF(日報入力!G1228="","",日報入力!X1228)</f>
        <v/>
      </c>
      <c r="S1228" s="291" t="str">
        <f>IF(日報入力!G1228="","",日報入力!Y1228)</f>
        <v/>
      </c>
      <c r="T1228" s="291" t="str">
        <f>IF(日報入力!G1228="","",日報入力!Z1228)</f>
        <v/>
      </c>
      <c r="U1228" s="291" t="str">
        <f>IF(日報入力!G1228="","",日報入力!AA1228)</f>
        <v/>
      </c>
      <c r="V1228" s="378" t="str">
        <f>IF(日報入力!G1228="","",日報入力!AB1228)</f>
        <v/>
      </c>
      <c r="W1228" s="291" t="str">
        <f>IF(日報入力!G1228="","",日報入力!AC1228)</f>
        <v/>
      </c>
      <c r="X1228" s="291" t="str">
        <f>IF(日報入力!G1228="","",日報入力!AD1228)</f>
        <v/>
      </c>
      <c r="Y1228" s="291" t="str">
        <f>IF(日報入力!G1228="","",日報入力!AE1228)</f>
        <v/>
      </c>
      <c r="Z1228" s="291" t="str">
        <f>IF(日報入力!G1228="","",日報入力!AF1228)</f>
        <v/>
      </c>
      <c r="AA1228" s="291" t="str">
        <f>IF(日報入力!G1228="","",日報入力!AG1228)</f>
        <v/>
      </c>
      <c r="AB1228" s="291" t="str">
        <f>IF(日報入力!G1228="","",日報入力!AH1228)</f>
        <v/>
      </c>
      <c r="AC1228" s="291" t="str">
        <f>IF(日報入力!G1228="","",日報入力!AI1228)</f>
        <v/>
      </c>
      <c r="AD1228" s="291" t="str">
        <f>IF(日報入力!G1228="","",日報入力!AJ1228)</f>
        <v/>
      </c>
      <c r="AE1228" s="292" t="str">
        <f>IF(日報入力!G1228="","",日報入力!E1228)</f>
        <v/>
      </c>
      <c r="AF1228" s="293" t="str">
        <f>IF(日報入力!G1228="","",日報入力!AK1228)</f>
        <v/>
      </c>
      <c r="AG1228" s="293" t="str">
        <f>IF(日報入力!G1228="","",日報入力!AL1228)</f>
        <v/>
      </c>
      <c r="AH1228" s="293" t="str">
        <f>IF(日報入力!G1228="","",日報入力!AM1228)</f>
        <v/>
      </c>
      <c r="AI1228" s="294" t="str">
        <f>IF(日報入力!G1228&gt;0,日報入力!D1228*日報入力!K1228*日報入力!AL1228,"")</f>
        <v/>
      </c>
      <c r="AJ1228" s="294" t="str">
        <f>IF(日報入力!G1228&gt;0,日報入力!E1228*日報入力!AL1228,"")</f>
        <v/>
      </c>
      <c r="AK1228" s="294" t="str">
        <f>IF(日報入力!G1228&gt;0,AI1228-AJ1228,"")</f>
        <v/>
      </c>
      <c r="AL1228" s="292" t="str">
        <f>IF(日報入力!G1228&gt;0,日報入力!E1228*日報入力!AM1228,"")</f>
        <v/>
      </c>
      <c r="AM1228" s="292" t="str">
        <f>IF(日報入力!G1228&gt;0,日報入力!AB1228*日報入力!AM1228,"")</f>
        <v/>
      </c>
      <c r="AN1228" s="68" t="str">
        <f>IF(日報入力!G1228&gt;0,日報入力!C1228,"")</f>
        <v/>
      </c>
      <c r="AO1228" s="68" t="str">
        <f>日報入力!B1228</f>
        <v/>
      </c>
      <c r="AP1228" s="68" t="str">
        <f>IF(日報入力!AQ1228,日報入力!BA1228,"")</f>
        <v/>
      </c>
      <c r="AQ1228" s="68" t="str">
        <f>IF(日報入力!AR1228,日報入力!BB1228,"")</f>
        <v/>
      </c>
      <c r="AR1228" s="68" t="str">
        <f>IF(日報入力!AS1228,"N勤","")</f>
        <v/>
      </c>
      <c r="AS1228" s="295" t="e">
        <f t="shared" si="74"/>
        <v>#VALUE!</v>
      </c>
      <c r="AT1228" s="439" t="str">
        <f>日報入力!AY1228</f>
        <v/>
      </c>
      <c r="AU1228" s="518" t="str">
        <f>IF(日報入力!G1228,G1228*60/E1228,"")</f>
        <v/>
      </c>
      <c r="AV1228" s="528" t="str">
        <f>IF(日報入力!AT1228,日報入力!AT1228,"")</f>
        <v/>
      </c>
      <c r="AW1228" s="529" t="str">
        <f>IF(日報入力!AT1228,AE1228/日報入力!AT1228,"")</f>
        <v/>
      </c>
      <c r="AX1228" s="530" t="e">
        <f>IF(1&lt;日報集計!AT1228,AT1228/(((F1228-I1228-J1228-N1228-O1228)*60)/(E1228)),"")</f>
        <v>#VALUE!</v>
      </c>
      <c r="AY1228" s="664" t="str">
        <f>IF(日報入力!H1228,AT1228/(((F1228-J1228)*60)/E1228),"")</f>
        <v/>
      </c>
      <c r="AZ1228" s="664" t="str">
        <f>IF(日報入力!I1228,AT1228/((G1228*60)/E1228),"")</f>
        <v/>
      </c>
      <c r="BA1228" s="296" t="str">
        <f>IF(日報入力!G1228,G1228/F1228,"")</f>
        <v/>
      </c>
      <c r="BB1228" s="386" t="e">
        <f t="shared" si="75"/>
        <v>#VALUE!</v>
      </c>
      <c r="BC1228" s="386" t="e">
        <f t="shared" si="76"/>
        <v>#VALUE!</v>
      </c>
      <c r="BD1228" s="80">
        <f>日報入力!AU1228</f>
        <v>0</v>
      </c>
      <c r="BE1228" s="534" t="str">
        <f>IF(日報入力!AV1228,日報入力!AV1228,"")</f>
        <v/>
      </c>
      <c r="BF1228" s="534" t="str">
        <f>IF(日報入力!AW1228,日報入力!AW1228,"")</f>
        <v/>
      </c>
      <c r="BG1228" s="398" t="str">
        <f>IF(日報入力!G1228,日報入力!K1228*日報入力!D1228*日報入力!BC1228,"")</f>
        <v/>
      </c>
    </row>
    <row r="1229" spans="1:59" ht="20.25" hidden="1" customHeight="1" x14ac:dyDescent="0.15">
      <c r="A1229" s="302" t="str">
        <f>IF(日報入力!G1229="","",日報入力!G1229)</f>
        <v/>
      </c>
      <c r="B1229" s="291" t="str">
        <f>IF(日報入力!G1229="","",日報入力!H1229)</f>
        <v/>
      </c>
      <c r="C1229" s="291" t="str">
        <f>IF(日報入力!G1229="","",日報入力!I1229)</f>
        <v/>
      </c>
      <c r="D1229" s="291" t="str">
        <f>IF(日報入力!G1229="","",日報入力!J1229)</f>
        <v/>
      </c>
      <c r="E1229" s="291" t="str">
        <f>IF(日報入力!G1229="","",日報入力!K1229)</f>
        <v/>
      </c>
      <c r="F1229" s="291" t="str">
        <f>IF(日報入力!G1229="","",日報入力!L1229)</f>
        <v/>
      </c>
      <c r="G1229" s="291" t="str">
        <f>IF(日報入力!G1229="","",日報入力!L1229-日報入力!O1229-日報入力!P1229-日報入力!Q1229-日報入力!R1229-日報入力!S1229-日報入力!T1229-日報入力!U1229-日報入力!V1229-日報入力!W1229-日報入力!X1229-日報入力!Y1229-日報入力!Z1229)</f>
        <v/>
      </c>
      <c r="H1229" s="291" t="str">
        <f>IF(日報入力!G1229="","",IF(日報入力!M1229&gt;=0,日報入力!M1229*F1229,F1229))</f>
        <v/>
      </c>
      <c r="I1229" s="291" t="str">
        <f>IF(日報入力!G1229="","",日報入力!O1229)</f>
        <v/>
      </c>
      <c r="J1229" s="291" t="str">
        <f>IF(日報入力!G1229="","",日報入力!P1229)</f>
        <v/>
      </c>
      <c r="K1229" s="291" t="str">
        <f>IF(日報入力!G1229="","",日報入力!Q1229)</f>
        <v/>
      </c>
      <c r="L1229" s="291" t="str">
        <f>IF(日報入力!G1229="","",日報入力!R1229)</f>
        <v/>
      </c>
      <c r="M1229" s="291" t="str">
        <f>IF(日報入力!G1229="","",日報入力!S1229)</f>
        <v/>
      </c>
      <c r="N1229" s="291" t="str">
        <f>IF(日報入力!G1229="","",日報入力!T1229)</f>
        <v/>
      </c>
      <c r="O1229" s="291" t="str">
        <f>IF(日報入力!G1229="","",日報入力!U1229)</f>
        <v/>
      </c>
      <c r="P1229" s="291" t="str">
        <f>IF(日報入力!G1229="","",日報入力!V1229)</f>
        <v/>
      </c>
      <c r="Q1229" s="291" t="str">
        <f>IF(日報入力!G1229="","",日報入力!W1229)</f>
        <v/>
      </c>
      <c r="R1229" s="291" t="str">
        <f>IF(日報入力!G1229="","",日報入力!X1229)</f>
        <v/>
      </c>
      <c r="S1229" s="291" t="str">
        <f>IF(日報入力!G1229="","",日報入力!Y1229)</f>
        <v/>
      </c>
      <c r="T1229" s="291" t="str">
        <f>IF(日報入力!G1229="","",日報入力!Z1229)</f>
        <v/>
      </c>
      <c r="U1229" s="291" t="str">
        <f>IF(日報入力!G1229="","",日報入力!AA1229)</f>
        <v/>
      </c>
      <c r="V1229" s="378" t="str">
        <f>IF(日報入力!G1229="","",日報入力!AB1229)</f>
        <v/>
      </c>
      <c r="W1229" s="291" t="str">
        <f>IF(日報入力!G1229="","",日報入力!AC1229)</f>
        <v/>
      </c>
      <c r="X1229" s="291" t="str">
        <f>IF(日報入力!G1229="","",日報入力!AD1229)</f>
        <v/>
      </c>
      <c r="Y1229" s="291" t="str">
        <f>IF(日報入力!G1229="","",日報入力!AE1229)</f>
        <v/>
      </c>
      <c r="Z1229" s="291" t="str">
        <f>IF(日報入力!G1229="","",日報入力!AF1229)</f>
        <v/>
      </c>
      <c r="AA1229" s="291" t="str">
        <f>IF(日報入力!G1229="","",日報入力!AG1229)</f>
        <v/>
      </c>
      <c r="AB1229" s="291" t="str">
        <f>IF(日報入力!G1229="","",日報入力!AH1229)</f>
        <v/>
      </c>
      <c r="AC1229" s="291" t="str">
        <f>IF(日報入力!G1229="","",日報入力!AI1229)</f>
        <v/>
      </c>
      <c r="AD1229" s="291" t="str">
        <f>IF(日報入力!G1229="","",日報入力!AJ1229)</f>
        <v/>
      </c>
      <c r="AE1229" s="292" t="str">
        <f>IF(日報入力!G1229="","",日報入力!E1229)</f>
        <v/>
      </c>
      <c r="AF1229" s="293" t="str">
        <f>IF(日報入力!G1229="","",日報入力!AK1229)</f>
        <v/>
      </c>
      <c r="AG1229" s="293" t="str">
        <f>IF(日報入力!G1229="","",日報入力!AL1229)</f>
        <v/>
      </c>
      <c r="AH1229" s="293" t="str">
        <f>IF(日報入力!G1229="","",日報入力!AM1229)</f>
        <v/>
      </c>
      <c r="AI1229" s="294" t="str">
        <f>IF(日報入力!G1229&gt;0,日報入力!D1229*日報入力!K1229*日報入力!AL1229,"")</f>
        <v/>
      </c>
      <c r="AJ1229" s="294" t="str">
        <f>IF(日報入力!G1229&gt;0,日報入力!E1229*日報入力!AL1229,"")</f>
        <v/>
      </c>
      <c r="AK1229" s="294" t="str">
        <f>IF(日報入力!G1229&gt;0,AI1229-AJ1229,"")</f>
        <v/>
      </c>
      <c r="AL1229" s="292" t="str">
        <f>IF(日報入力!G1229&gt;0,日報入力!E1229*日報入力!AM1229,"")</f>
        <v/>
      </c>
      <c r="AM1229" s="292" t="str">
        <f>IF(日報入力!G1229&gt;0,日報入力!AB1229*日報入力!AM1229,"")</f>
        <v/>
      </c>
      <c r="AN1229" s="68" t="str">
        <f>IF(日報入力!G1229&gt;0,日報入力!C1229,"")</f>
        <v/>
      </c>
      <c r="AO1229" s="68" t="str">
        <f>日報入力!B1229</f>
        <v/>
      </c>
      <c r="AP1229" s="68" t="str">
        <f>IF(日報入力!AQ1229,日報入力!BA1229,"")</f>
        <v/>
      </c>
      <c r="AQ1229" s="68" t="str">
        <f>IF(日報入力!AR1229,日報入力!BB1229,"")</f>
        <v/>
      </c>
      <c r="AR1229" s="68" t="str">
        <f>IF(日報入力!AS1229,"N勤","")</f>
        <v/>
      </c>
      <c r="AS1229" s="295" t="e">
        <f t="shared" si="74"/>
        <v>#VALUE!</v>
      </c>
      <c r="AT1229" s="439" t="str">
        <f>日報入力!AY1229</f>
        <v/>
      </c>
      <c r="AU1229" s="518" t="str">
        <f>IF(日報入力!G1229,G1229*60/E1229,"")</f>
        <v/>
      </c>
      <c r="AV1229" s="528" t="str">
        <f>IF(日報入力!AT1229,日報入力!AT1229,"")</f>
        <v/>
      </c>
      <c r="AW1229" s="529" t="str">
        <f>IF(日報入力!AT1229,AE1229/日報入力!AT1229,"")</f>
        <v/>
      </c>
      <c r="AX1229" s="530" t="e">
        <f>IF(1&lt;日報集計!AT1229,AT1229/(((F1229-I1229-J1229-N1229-O1229)*60)/(E1229)),"")</f>
        <v>#VALUE!</v>
      </c>
      <c r="AY1229" s="664" t="str">
        <f>IF(日報入力!H1229,AT1229/(((F1229-J1229)*60)/E1229),"")</f>
        <v/>
      </c>
      <c r="AZ1229" s="664" t="str">
        <f>IF(日報入力!I1229,AT1229/((G1229*60)/E1229),"")</f>
        <v/>
      </c>
      <c r="BA1229" s="296" t="str">
        <f>IF(日報入力!G1229,G1229/F1229,"")</f>
        <v/>
      </c>
      <c r="BB1229" s="386" t="e">
        <f t="shared" si="75"/>
        <v>#VALUE!</v>
      </c>
      <c r="BC1229" s="386" t="e">
        <f t="shared" si="76"/>
        <v>#VALUE!</v>
      </c>
      <c r="BD1229" s="80">
        <f>日報入力!AU1229</f>
        <v>0</v>
      </c>
      <c r="BE1229" s="534" t="str">
        <f>IF(日報入力!AV1229,日報入力!AV1229,"")</f>
        <v/>
      </c>
      <c r="BF1229" s="534" t="str">
        <f>IF(日報入力!AW1229,日報入力!AW1229,"")</f>
        <v/>
      </c>
      <c r="BG1229" s="398" t="str">
        <f>IF(日報入力!G1229,日報入力!K1229*日報入力!D1229*日報入力!BC1229,"")</f>
        <v/>
      </c>
    </row>
    <row r="1230" spans="1:59" ht="20.25" hidden="1" customHeight="1" x14ac:dyDescent="0.15">
      <c r="A1230" s="302" t="str">
        <f>IF(日報入力!G1230="","",日報入力!G1230)</f>
        <v/>
      </c>
      <c r="B1230" s="291" t="str">
        <f>IF(日報入力!G1230="","",日報入力!H1230)</f>
        <v/>
      </c>
      <c r="C1230" s="291" t="str">
        <f>IF(日報入力!G1230="","",日報入力!I1230)</f>
        <v/>
      </c>
      <c r="D1230" s="291" t="str">
        <f>IF(日報入力!G1230="","",日報入力!J1230)</f>
        <v/>
      </c>
      <c r="E1230" s="291" t="str">
        <f>IF(日報入力!G1230="","",日報入力!K1230)</f>
        <v/>
      </c>
      <c r="F1230" s="291" t="str">
        <f>IF(日報入力!G1230="","",日報入力!L1230)</f>
        <v/>
      </c>
      <c r="G1230" s="291" t="str">
        <f>IF(日報入力!G1230="","",日報入力!L1230-日報入力!O1230-日報入力!P1230-日報入力!Q1230-日報入力!R1230-日報入力!S1230-日報入力!T1230-日報入力!U1230-日報入力!V1230-日報入力!W1230-日報入力!X1230-日報入力!Y1230-日報入力!Z1230)</f>
        <v/>
      </c>
      <c r="H1230" s="291" t="str">
        <f>IF(日報入力!G1230="","",IF(日報入力!M1230&gt;=0,日報入力!M1230*F1230,F1230))</f>
        <v/>
      </c>
      <c r="I1230" s="291" t="str">
        <f>IF(日報入力!G1230="","",日報入力!O1230)</f>
        <v/>
      </c>
      <c r="J1230" s="291" t="str">
        <f>IF(日報入力!G1230="","",日報入力!P1230)</f>
        <v/>
      </c>
      <c r="K1230" s="291" t="str">
        <f>IF(日報入力!G1230="","",日報入力!Q1230)</f>
        <v/>
      </c>
      <c r="L1230" s="291" t="str">
        <f>IF(日報入力!G1230="","",日報入力!R1230)</f>
        <v/>
      </c>
      <c r="M1230" s="291" t="str">
        <f>IF(日報入力!G1230="","",日報入力!S1230)</f>
        <v/>
      </c>
      <c r="N1230" s="291" t="str">
        <f>IF(日報入力!G1230="","",日報入力!T1230)</f>
        <v/>
      </c>
      <c r="O1230" s="291" t="str">
        <f>IF(日報入力!G1230="","",日報入力!U1230)</f>
        <v/>
      </c>
      <c r="P1230" s="291" t="str">
        <f>IF(日報入力!G1230="","",日報入力!V1230)</f>
        <v/>
      </c>
      <c r="Q1230" s="291" t="str">
        <f>IF(日報入力!G1230="","",日報入力!W1230)</f>
        <v/>
      </c>
      <c r="R1230" s="291" t="str">
        <f>IF(日報入力!G1230="","",日報入力!X1230)</f>
        <v/>
      </c>
      <c r="S1230" s="291" t="str">
        <f>IF(日報入力!G1230="","",日報入力!Y1230)</f>
        <v/>
      </c>
      <c r="T1230" s="291" t="str">
        <f>IF(日報入力!G1230="","",日報入力!Z1230)</f>
        <v/>
      </c>
      <c r="U1230" s="291" t="str">
        <f>IF(日報入力!G1230="","",日報入力!AA1230)</f>
        <v/>
      </c>
      <c r="V1230" s="378" t="str">
        <f>IF(日報入力!G1230="","",日報入力!AB1230)</f>
        <v/>
      </c>
      <c r="W1230" s="291" t="str">
        <f>IF(日報入力!G1230="","",日報入力!AC1230)</f>
        <v/>
      </c>
      <c r="X1230" s="291" t="str">
        <f>IF(日報入力!G1230="","",日報入力!AD1230)</f>
        <v/>
      </c>
      <c r="Y1230" s="291" t="str">
        <f>IF(日報入力!G1230="","",日報入力!AE1230)</f>
        <v/>
      </c>
      <c r="Z1230" s="291" t="str">
        <f>IF(日報入力!G1230="","",日報入力!AF1230)</f>
        <v/>
      </c>
      <c r="AA1230" s="291" t="str">
        <f>IF(日報入力!G1230="","",日報入力!AG1230)</f>
        <v/>
      </c>
      <c r="AB1230" s="291" t="str">
        <f>IF(日報入力!G1230="","",日報入力!AH1230)</f>
        <v/>
      </c>
      <c r="AC1230" s="291" t="str">
        <f>IF(日報入力!G1230="","",日報入力!AI1230)</f>
        <v/>
      </c>
      <c r="AD1230" s="291" t="str">
        <f>IF(日報入力!G1230="","",日報入力!AJ1230)</f>
        <v/>
      </c>
      <c r="AE1230" s="292" t="str">
        <f>IF(日報入力!G1230="","",日報入力!E1230)</f>
        <v/>
      </c>
      <c r="AF1230" s="293" t="str">
        <f>IF(日報入力!G1230="","",日報入力!AK1230)</f>
        <v/>
      </c>
      <c r="AG1230" s="293" t="str">
        <f>IF(日報入力!G1230="","",日報入力!AL1230)</f>
        <v/>
      </c>
      <c r="AH1230" s="293" t="str">
        <f>IF(日報入力!G1230="","",日報入力!AM1230)</f>
        <v/>
      </c>
      <c r="AI1230" s="294" t="str">
        <f>IF(日報入力!G1230&gt;0,日報入力!D1230*日報入力!K1230*日報入力!AL1230,"")</f>
        <v/>
      </c>
      <c r="AJ1230" s="294" t="str">
        <f>IF(日報入力!G1230&gt;0,日報入力!E1230*日報入力!AL1230,"")</f>
        <v/>
      </c>
      <c r="AK1230" s="294" t="str">
        <f>IF(日報入力!G1230&gt;0,AI1230-AJ1230,"")</f>
        <v/>
      </c>
      <c r="AL1230" s="292" t="str">
        <f>IF(日報入力!G1230&gt;0,日報入力!E1230*日報入力!AM1230,"")</f>
        <v/>
      </c>
      <c r="AM1230" s="292" t="str">
        <f>IF(日報入力!G1230&gt;0,日報入力!AB1230*日報入力!AM1230,"")</f>
        <v/>
      </c>
      <c r="AN1230" s="68" t="str">
        <f>IF(日報入力!G1230&gt;0,日報入力!C1230,"")</f>
        <v/>
      </c>
      <c r="AO1230" s="68" t="str">
        <f>日報入力!B1230</f>
        <v/>
      </c>
      <c r="AP1230" s="68" t="str">
        <f>IF(日報入力!AQ1230,日報入力!BA1230,"")</f>
        <v/>
      </c>
      <c r="AQ1230" s="68" t="str">
        <f>IF(日報入力!AR1230,日報入力!BB1230,"")</f>
        <v/>
      </c>
      <c r="AR1230" s="68" t="str">
        <f>IF(日報入力!AS1230,"N勤","")</f>
        <v/>
      </c>
      <c r="AS1230" s="295" t="e">
        <f t="shared" si="74"/>
        <v>#VALUE!</v>
      </c>
      <c r="AT1230" s="439" t="str">
        <f>日報入力!AY1230</f>
        <v/>
      </c>
      <c r="AU1230" s="518" t="str">
        <f>IF(日報入力!G1230,G1230*60/E1230,"")</f>
        <v/>
      </c>
      <c r="AV1230" s="528" t="str">
        <f>IF(日報入力!AT1230,日報入力!AT1230,"")</f>
        <v/>
      </c>
      <c r="AW1230" s="529" t="str">
        <f>IF(日報入力!AT1230,AE1230/日報入力!AT1230,"")</f>
        <v/>
      </c>
      <c r="AX1230" s="530" t="e">
        <f>IF(1&lt;日報集計!AT1230,AT1230/(((F1230-I1230-J1230-N1230-O1230)*60)/(E1230)),"")</f>
        <v>#VALUE!</v>
      </c>
      <c r="AY1230" s="664" t="str">
        <f>IF(日報入力!H1230,AT1230/(((F1230-J1230)*60)/E1230),"")</f>
        <v/>
      </c>
      <c r="AZ1230" s="664" t="str">
        <f>IF(日報入力!I1230,AT1230/((G1230*60)/E1230),"")</f>
        <v/>
      </c>
      <c r="BA1230" s="296" t="str">
        <f>IF(日報入力!G1230,G1230/F1230,"")</f>
        <v/>
      </c>
      <c r="BB1230" s="386" t="e">
        <f t="shared" si="75"/>
        <v>#VALUE!</v>
      </c>
      <c r="BC1230" s="386" t="e">
        <f t="shared" si="76"/>
        <v>#VALUE!</v>
      </c>
      <c r="BD1230" s="80">
        <f>日報入力!AU1230</f>
        <v>0</v>
      </c>
      <c r="BE1230" s="534" t="str">
        <f>IF(日報入力!AV1230,日報入力!AV1230,"")</f>
        <v/>
      </c>
      <c r="BF1230" s="534" t="str">
        <f>IF(日報入力!AW1230,日報入力!AW1230,"")</f>
        <v/>
      </c>
      <c r="BG1230" s="398" t="str">
        <f>IF(日報入力!G1230,日報入力!K1230*日報入力!D1230*日報入力!BC1230,"")</f>
        <v/>
      </c>
    </row>
    <row r="1231" spans="1:59" ht="20.25" hidden="1" customHeight="1" x14ac:dyDescent="0.15">
      <c r="A1231" s="302" t="str">
        <f>IF(日報入力!G1231="","",日報入力!G1231)</f>
        <v/>
      </c>
      <c r="B1231" s="291" t="str">
        <f>IF(日報入力!G1231="","",日報入力!H1231)</f>
        <v/>
      </c>
      <c r="C1231" s="291" t="str">
        <f>IF(日報入力!G1231="","",日報入力!I1231)</f>
        <v/>
      </c>
      <c r="D1231" s="291" t="str">
        <f>IF(日報入力!G1231="","",日報入力!J1231)</f>
        <v/>
      </c>
      <c r="E1231" s="291" t="str">
        <f>IF(日報入力!G1231="","",日報入力!K1231)</f>
        <v/>
      </c>
      <c r="F1231" s="291" t="str">
        <f>IF(日報入力!G1231="","",日報入力!L1231)</f>
        <v/>
      </c>
      <c r="G1231" s="291" t="str">
        <f>IF(日報入力!G1231="","",日報入力!L1231-日報入力!O1231-日報入力!P1231-日報入力!Q1231-日報入力!R1231-日報入力!S1231-日報入力!T1231-日報入力!U1231-日報入力!V1231-日報入力!W1231-日報入力!X1231-日報入力!Y1231-日報入力!Z1231)</f>
        <v/>
      </c>
      <c r="H1231" s="291" t="str">
        <f>IF(日報入力!G1231="","",IF(日報入力!M1231&gt;=0,日報入力!M1231*F1231,F1231))</f>
        <v/>
      </c>
      <c r="I1231" s="291" t="str">
        <f>IF(日報入力!G1231="","",日報入力!O1231)</f>
        <v/>
      </c>
      <c r="J1231" s="291" t="str">
        <f>IF(日報入力!G1231="","",日報入力!P1231)</f>
        <v/>
      </c>
      <c r="K1231" s="291" t="str">
        <f>IF(日報入力!G1231="","",日報入力!Q1231)</f>
        <v/>
      </c>
      <c r="L1231" s="291" t="str">
        <f>IF(日報入力!G1231="","",日報入力!R1231)</f>
        <v/>
      </c>
      <c r="M1231" s="291" t="str">
        <f>IF(日報入力!G1231="","",日報入力!S1231)</f>
        <v/>
      </c>
      <c r="N1231" s="291" t="str">
        <f>IF(日報入力!G1231="","",日報入力!T1231)</f>
        <v/>
      </c>
      <c r="O1231" s="291" t="str">
        <f>IF(日報入力!G1231="","",日報入力!U1231)</f>
        <v/>
      </c>
      <c r="P1231" s="291" t="str">
        <f>IF(日報入力!G1231="","",日報入力!V1231)</f>
        <v/>
      </c>
      <c r="Q1231" s="291" t="str">
        <f>IF(日報入力!G1231="","",日報入力!W1231)</f>
        <v/>
      </c>
      <c r="R1231" s="291" t="str">
        <f>IF(日報入力!G1231="","",日報入力!X1231)</f>
        <v/>
      </c>
      <c r="S1231" s="291" t="str">
        <f>IF(日報入力!G1231="","",日報入力!Y1231)</f>
        <v/>
      </c>
      <c r="T1231" s="291" t="str">
        <f>IF(日報入力!G1231="","",日報入力!Z1231)</f>
        <v/>
      </c>
      <c r="U1231" s="291" t="str">
        <f>IF(日報入力!G1231="","",日報入力!AA1231)</f>
        <v/>
      </c>
      <c r="V1231" s="378" t="str">
        <f>IF(日報入力!G1231="","",日報入力!AB1231)</f>
        <v/>
      </c>
      <c r="W1231" s="291" t="str">
        <f>IF(日報入力!G1231="","",日報入力!AC1231)</f>
        <v/>
      </c>
      <c r="X1231" s="291" t="str">
        <f>IF(日報入力!G1231="","",日報入力!AD1231)</f>
        <v/>
      </c>
      <c r="Y1231" s="291" t="str">
        <f>IF(日報入力!G1231="","",日報入力!AE1231)</f>
        <v/>
      </c>
      <c r="Z1231" s="291" t="str">
        <f>IF(日報入力!G1231="","",日報入力!AF1231)</f>
        <v/>
      </c>
      <c r="AA1231" s="291" t="str">
        <f>IF(日報入力!G1231="","",日報入力!AG1231)</f>
        <v/>
      </c>
      <c r="AB1231" s="291" t="str">
        <f>IF(日報入力!G1231="","",日報入力!AH1231)</f>
        <v/>
      </c>
      <c r="AC1231" s="291" t="str">
        <f>IF(日報入力!G1231="","",日報入力!AI1231)</f>
        <v/>
      </c>
      <c r="AD1231" s="291" t="str">
        <f>IF(日報入力!G1231="","",日報入力!AJ1231)</f>
        <v/>
      </c>
      <c r="AE1231" s="292" t="str">
        <f>IF(日報入力!G1231="","",日報入力!E1231)</f>
        <v/>
      </c>
      <c r="AF1231" s="293" t="str">
        <f>IF(日報入力!G1231="","",日報入力!AK1231)</f>
        <v/>
      </c>
      <c r="AG1231" s="293" t="str">
        <f>IF(日報入力!G1231="","",日報入力!AL1231)</f>
        <v/>
      </c>
      <c r="AH1231" s="293" t="str">
        <f>IF(日報入力!G1231="","",日報入力!AM1231)</f>
        <v/>
      </c>
      <c r="AI1231" s="294" t="str">
        <f>IF(日報入力!G1231&gt;0,日報入力!D1231*日報入力!K1231*日報入力!AL1231,"")</f>
        <v/>
      </c>
      <c r="AJ1231" s="294" t="str">
        <f>IF(日報入力!G1231&gt;0,日報入力!E1231*日報入力!AL1231,"")</f>
        <v/>
      </c>
      <c r="AK1231" s="294" t="str">
        <f>IF(日報入力!G1231&gt;0,AI1231-AJ1231,"")</f>
        <v/>
      </c>
      <c r="AL1231" s="292" t="str">
        <f>IF(日報入力!G1231&gt;0,日報入力!E1231*日報入力!AM1231,"")</f>
        <v/>
      </c>
      <c r="AM1231" s="292" t="str">
        <f>IF(日報入力!G1231&gt;0,日報入力!AB1231*日報入力!AM1231,"")</f>
        <v/>
      </c>
      <c r="AN1231" s="68" t="str">
        <f>IF(日報入力!G1231&gt;0,日報入力!C1231,"")</f>
        <v/>
      </c>
      <c r="AO1231" s="68" t="str">
        <f>日報入力!B1231</f>
        <v/>
      </c>
      <c r="AP1231" s="68" t="str">
        <f>IF(日報入力!AQ1231,日報入力!BA1231,"")</f>
        <v/>
      </c>
      <c r="AQ1231" s="68" t="str">
        <f>IF(日報入力!AR1231,日報入力!BB1231,"")</f>
        <v/>
      </c>
      <c r="AR1231" s="68" t="str">
        <f>IF(日報入力!AS1231,"N勤","")</f>
        <v/>
      </c>
      <c r="AS1231" s="295" t="e">
        <f t="shared" si="74"/>
        <v>#VALUE!</v>
      </c>
      <c r="AT1231" s="439" t="str">
        <f>日報入力!AY1231</f>
        <v/>
      </c>
      <c r="AU1231" s="518" t="str">
        <f>IF(日報入力!G1231,G1231*60/E1231,"")</f>
        <v/>
      </c>
      <c r="AV1231" s="528" t="str">
        <f>IF(日報入力!AT1231,日報入力!AT1231,"")</f>
        <v/>
      </c>
      <c r="AW1231" s="529" t="str">
        <f>IF(日報入力!AT1231,AE1231/日報入力!AT1231,"")</f>
        <v/>
      </c>
      <c r="AX1231" s="530" t="e">
        <f>IF(1&lt;日報集計!AT1231,AT1231/(((F1231-I1231-J1231-N1231-O1231)*60)/(E1231)),"")</f>
        <v>#VALUE!</v>
      </c>
      <c r="AY1231" s="664" t="str">
        <f>IF(日報入力!H1231,AT1231/(((F1231-J1231)*60)/E1231),"")</f>
        <v/>
      </c>
      <c r="AZ1231" s="664" t="str">
        <f>IF(日報入力!I1231,AT1231/((G1231*60)/E1231),"")</f>
        <v/>
      </c>
      <c r="BA1231" s="296" t="str">
        <f>IF(日報入力!G1231,G1231/F1231,"")</f>
        <v/>
      </c>
      <c r="BB1231" s="386" t="e">
        <f t="shared" si="75"/>
        <v>#VALUE!</v>
      </c>
      <c r="BC1231" s="386" t="e">
        <f t="shared" si="76"/>
        <v>#VALUE!</v>
      </c>
      <c r="BD1231" s="80">
        <f>日報入力!AU1231</f>
        <v>0</v>
      </c>
      <c r="BE1231" s="534" t="str">
        <f>IF(日報入力!AV1231,日報入力!AV1231,"")</f>
        <v/>
      </c>
      <c r="BF1231" s="534" t="str">
        <f>IF(日報入力!AW1231,日報入力!AW1231,"")</f>
        <v/>
      </c>
      <c r="BG1231" s="398" t="str">
        <f>IF(日報入力!G1231,日報入力!K1231*日報入力!D1231*日報入力!BC1231,"")</f>
        <v/>
      </c>
    </row>
    <row r="1232" spans="1:59" ht="20.25" hidden="1" customHeight="1" x14ac:dyDescent="0.15">
      <c r="A1232" s="302" t="str">
        <f>IF(日報入力!G1232="","",日報入力!G1232)</f>
        <v/>
      </c>
      <c r="B1232" s="291" t="str">
        <f>IF(日報入力!G1232="","",日報入力!H1232)</f>
        <v/>
      </c>
      <c r="C1232" s="291" t="str">
        <f>IF(日報入力!G1232="","",日報入力!I1232)</f>
        <v/>
      </c>
      <c r="D1232" s="291" t="str">
        <f>IF(日報入力!G1232="","",日報入力!J1232)</f>
        <v/>
      </c>
      <c r="E1232" s="291" t="str">
        <f>IF(日報入力!G1232="","",日報入力!K1232)</f>
        <v/>
      </c>
      <c r="F1232" s="291" t="str">
        <f>IF(日報入力!G1232="","",日報入力!L1232)</f>
        <v/>
      </c>
      <c r="G1232" s="291" t="str">
        <f>IF(日報入力!G1232="","",日報入力!L1232-日報入力!O1232-日報入力!P1232-日報入力!Q1232-日報入力!R1232-日報入力!S1232-日報入力!T1232-日報入力!U1232-日報入力!V1232-日報入力!W1232-日報入力!X1232-日報入力!Y1232-日報入力!Z1232)</f>
        <v/>
      </c>
      <c r="H1232" s="291" t="str">
        <f>IF(日報入力!G1232="","",IF(日報入力!M1232&gt;=0,日報入力!M1232*F1232,F1232))</f>
        <v/>
      </c>
      <c r="I1232" s="291" t="str">
        <f>IF(日報入力!G1232="","",日報入力!O1232)</f>
        <v/>
      </c>
      <c r="J1232" s="291" t="str">
        <f>IF(日報入力!G1232="","",日報入力!P1232)</f>
        <v/>
      </c>
      <c r="K1232" s="291" t="str">
        <f>IF(日報入力!G1232="","",日報入力!Q1232)</f>
        <v/>
      </c>
      <c r="L1232" s="291" t="str">
        <f>IF(日報入力!G1232="","",日報入力!R1232)</f>
        <v/>
      </c>
      <c r="M1232" s="291" t="str">
        <f>IF(日報入力!G1232="","",日報入力!S1232)</f>
        <v/>
      </c>
      <c r="N1232" s="291" t="str">
        <f>IF(日報入力!G1232="","",日報入力!T1232)</f>
        <v/>
      </c>
      <c r="O1232" s="291" t="str">
        <f>IF(日報入力!G1232="","",日報入力!U1232)</f>
        <v/>
      </c>
      <c r="P1232" s="291" t="str">
        <f>IF(日報入力!G1232="","",日報入力!V1232)</f>
        <v/>
      </c>
      <c r="Q1232" s="291" t="str">
        <f>IF(日報入力!G1232="","",日報入力!W1232)</f>
        <v/>
      </c>
      <c r="R1232" s="291" t="str">
        <f>IF(日報入力!G1232="","",日報入力!X1232)</f>
        <v/>
      </c>
      <c r="S1232" s="291" t="str">
        <f>IF(日報入力!G1232="","",日報入力!Y1232)</f>
        <v/>
      </c>
      <c r="T1232" s="291" t="str">
        <f>IF(日報入力!G1232="","",日報入力!Z1232)</f>
        <v/>
      </c>
      <c r="U1232" s="291" t="str">
        <f>IF(日報入力!G1232="","",日報入力!AA1232)</f>
        <v/>
      </c>
      <c r="V1232" s="378" t="str">
        <f>IF(日報入力!G1232="","",日報入力!AB1232)</f>
        <v/>
      </c>
      <c r="W1232" s="291" t="str">
        <f>IF(日報入力!G1232="","",日報入力!AC1232)</f>
        <v/>
      </c>
      <c r="X1232" s="291" t="str">
        <f>IF(日報入力!G1232="","",日報入力!AD1232)</f>
        <v/>
      </c>
      <c r="Y1232" s="291" t="str">
        <f>IF(日報入力!G1232="","",日報入力!AE1232)</f>
        <v/>
      </c>
      <c r="Z1232" s="291" t="str">
        <f>IF(日報入力!G1232="","",日報入力!AF1232)</f>
        <v/>
      </c>
      <c r="AA1232" s="291" t="str">
        <f>IF(日報入力!G1232="","",日報入力!AG1232)</f>
        <v/>
      </c>
      <c r="AB1232" s="291" t="str">
        <f>IF(日報入力!G1232="","",日報入力!AH1232)</f>
        <v/>
      </c>
      <c r="AC1232" s="291" t="str">
        <f>IF(日報入力!G1232="","",日報入力!AI1232)</f>
        <v/>
      </c>
      <c r="AD1232" s="291" t="str">
        <f>IF(日報入力!G1232="","",日報入力!AJ1232)</f>
        <v/>
      </c>
      <c r="AE1232" s="292" t="str">
        <f>IF(日報入力!G1232="","",日報入力!E1232)</f>
        <v/>
      </c>
      <c r="AF1232" s="293" t="str">
        <f>IF(日報入力!G1232="","",日報入力!AK1232)</f>
        <v/>
      </c>
      <c r="AG1232" s="293" t="str">
        <f>IF(日報入力!G1232="","",日報入力!AL1232)</f>
        <v/>
      </c>
      <c r="AH1232" s="293" t="str">
        <f>IF(日報入力!G1232="","",日報入力!AM1232)</f>
        <v/>
      </c>
      <c r="AI1232" s="294" t="str">
        <f>IF(日報入力!G1232&gt;0,日報入力!D1232*日報入力!K1232*日報入力!AL1232,"")</f>
        <v/>
      </c>
      <c r="AJ1232" s="294" t="str">
        <f>IF(日報入力!G1232&gt;0,日報入力!E1232*日報入力!AL1232,"")</f>
        <v/>
      </c>
      <c r="AK1232" s="294" t="str">
        <f>IF(日報入力!G1232&gt;0,AI1232-AJ1232,"")</f>
        <v/>
      </c>
      <c r="AL1232" s="292" t="str">
        <f>IF(日報入力!G1232&gt;0,日報入力!E1232*日報入力!AM1232,"")</f>
        <v/>
      </c>
      <c r="AM1232" s="292" t="str">
        <f>IF(日報入力!G1232&gt;0,日報入力!AB1232*日報入力!AM1232,"")</f>
        <v/>
      </c>
      <c r="AN1232" s="68" t="str">
        <f>IF(日報入力!G1232&gt;0,日報入力!C1232,"")</f>
        <v/>
      </c>
      <c r="AO1232" s="68" t="str">
        <f>日報入力!B1232</f>
        <v/>
      </c>
      <c r="AP1232" s="68" t="str">
        <f>IF(日報入力!AQ1232,日報入力!BA1232,"")</f>
        <v/>
      </c>
      <c r="AQ1232" s="68" t="str">
        <f>IF(日報入力!AR1232,日報入力!BB1232,"")</f>
        <v/>
      </c>
      <c r="AR1232" s="68" t="str">
        <f>IF(日報入力!AS1232,"N勤","")</f>
        <v/>
      </c>
      <c r="AS1232" s="295" t="e">
        <f t="shared" si="74"/>
        <v>#VALUE!</v>
      </c>
      <c r="AT1232" s="439" t="str">
        <f>日報入力!AY1232</f>
        <v/>
      </c>
      <c r="AU1232" s="518" t="str">
        <f>IF(日報入力!G1232,G1232*60/E1232,"")</f>
        <v/>
      </c>
      <c r="AV1232" s="528" t="str">
        <f>IF(日報入力!AT1232,日報入力!AT1232,"")</f>
        <v/>
      </c>
      <c r="AW1232" s="529" t="str">
        <f>IF(日報入力!AT1232,AE1232/日報入力!AT1232,"")</f>
        <v/>
      </c>
      <c r="AX1232" s="530" t="e">
        <f>IF(1&lt;日報集計!AT1232,AT1232/(((F1232-I1232-J1232-N1232-O1232)*60)/(E1232)),"")</f>
        <v>#VALUE!</v>
      </c>
      <c r="AY1232" s="664" t="str">
        <f>IF(日報入力!H1232,AT1232/(((F1232-J1232)*60)/E1232),"")</f>
        <v/>
      </c>
      <c r="AZ1232" s="664" t="str">
        <f>IF(日報入力!I1232,AT1232/((G1232*60)/E1232),"")</f>
        <v/>
      </c>
      <c r="BA1232" s="296" t="str">
        <f>IF(日報入力!G1232,G1232/F1232,"")</f>
        <v/>
      </c>
      <c r="BB1232" s="386" t="e">
        <f t="shared" si="75"/>
        <v>#VALUE!</v>
      </c>
      <c r="BC1232" s="386" t="e">
        <f t="shared" si="76"/>
        <v>#VALUE!</v>
      </c>
      <c r="BD1232" s="80">
        <f>日報入力!AU1232</f>
        <v>0</v>
      </c>
      <c r="BE1232" s="534" t="str">
        <f>IF(日報入力!AV1232,日報入力!AV1232,"")</f>
        <v/>
      </c>
      <c r="BF1232" s="534" t="str">
        <f>IF(日報入力!AW1232,日報入力!AW1232,"")</f>
        <v/>
      </c>
      <c r="BG1232" s="398" t="str">
        <f>IF(日報入力!G1232,日報入力!K1232*日報入力!D1232*日報入力!BC1232,"")</f>
        <v/>
      </c>
    </row>
    <row r="1233" spans="1:59" ht="20.25" hidden="1" customHeight="1" x14ac:dyDescent="0.15">
      <c r="A1233" s="302" t="str">
        <f>IF(日報入力!G1233="","",日報入力!G1233)</f>
        <v/>
      </c>
      <c r="B1233" s="291" t="str">
        <f>IF(日報入力!G1233="","",日報入力!H1233)</f>
        <v/>
      </c>
      <c r="C1233" s="291" t="str">
        <f>IF(日報入力!G1233="","",日報入力!I1233)</f>
        <v/>
      </c>
      <c r="D1233" s="291" t="str">
        <f>IF(日報入力!G1233="","",日報入力!J1233)</f>
        <v/>
      </c>
      <c r="E1233" s="291" t="str">
        <f>IF(日報入力!G1233="","",日報入力!K1233)</f>
        <v/>
      </c>
      <c r="F1233" s="291" t="str">
        <f>IF(日報入力!G1233="","",日報入力!L1233)</f>
        <v/>
      </c>
      <c r="G1233" s="291" t="str">
        <f>IF(日報入力!G1233="","",日報入力!L1233-日報入力!O1233-日報入力!P1233-日報入力!Q1233-日報入力!R1233-日報入力!S1233-日報入力!T1233-日報入力!U1233-日報入力!V1233-日報入力!W1233-日報入力!X1233-日報入力!Y1233-日報入力!Z1233)</f>
        <v/>
      </c>
      <c r="H1233" s="291" t="str">
        <f>IF(日報入力!G1233="","",IF(日報入力!M1233&gt;=0,日報入力!M1233*F1233,F1233))</f>
        <v/>
      </c>
      <c r="I1233" s="291" t="str">
        <f>IF(日報入力!G1233="","",日報入力!O1233)</f>
        <v/>
      </c>
      <c r="J1233" s="291" t="str">
        <f>IF(日報入力!G1233="","",日報入力!P1233)</f>
        <v/>
      </c>
      <c r="K1233" s="291" t="str">
        <f>IF(日報入力!G1233="","",日報入力!Q1233)</f>
        <v/>
      </c>
      <c r="L1233" s="291" t="str">
        <f>IF(日報入力!G1233="","",日報入力!R1233)</f>
        <v/>
      </c>
      <c r="M1233" s="291" t="str">
        <f>IF(日報入力!G1233="","",日報入力!S1233)</f>
        <v/>
      </c>
      <c r="N1233" s="291" t="str">
        <f>IF(日報入力!G1233="","",日報入力!T1233)</f>
        <v/>
      </c>
      <c r="O1233" s="291" t="str">
        <f>IF(日報入力!G1233="","",日報入力!U1233)</f>
        <v/>
      </c>
      <c r="P1233" s="291" t="str">
        <f>IF(日報入力!G1233="","",日報入力!V1233)</f>
        <v/>
      </c>
      <c r="Q1233" s="291" t="str">
        <f>IF(日報入力!G1233="","",日報入力!W1233)</f>
        <v/>
      </c>
      <c r="R1233" s="291" t="str">
        <f>IF(日報入力!G1233="","",日報入力!X1233)</f>
        <v/>
      </c>
      <c r="S1233" s="291" t="str">
        <f>IF(日報入力!G1233="","",日報入力!Y1233)</f>
        <v/>
      </c>
      <c r="T1233" s="291" t="str">
        <f>IF(日報入力!G1233="","",日報入力!Z1233)</f>
        <v/>
      </c>
      <c r="U1233" s="291" t="str">
        <f>IF(日報入力!G1233="","",日報入力!AA1233)</f>
        <v/>
      </c>
      <c r="V1233" s="378" t="str">
        <f>IF(日報入力!G1233="","",日報入力!AB1233)</f>
        <v/>
      </c>
      <c r="W1233" s="291" t="str">
        <f>IF(日報入力!G1233="","",日報入力!AC1233)</f>
        <v/>
      </c>
      <c r="X1233" s="291" t="str">
        <f>IF(日報入力!G1233="","",日報入力!AD1233)</f>
        <v/>
      </c>
      <c r="Y1233" s="291" t="str">
        <f>IF(日報入力!G1233="","",日報入力!AE1233)</f>
        <v/>
      </c>
      <c r="Z1233" s="291" t="str">
        <f>IF(日報入力!G1233="","",日報入力!AF1233)</f>
        <v/>
      </c>
      <c r="AA1233" s="291" t="str">
        <f>IF(日報入力!G1233="","",日報入力!AG1233)</f>
        <v/>
      </c>
      <c r="AB1233" s="291" t="str">
        <f>IF(日報入力!G1233="","",日報入力!AH1233)</f>
        <v/>
      </c>
      <c r="AC1233" s="291" t="str">
        <f>IF(日報入力!G1233="","",日報入力!AI1233)</f>
        <v/>
      </c>
      <c r="AD1233" s="291" t="str">
        <f>IF(日報入力!G1233="","",日報入力!AJ1233)</f>
        <v/>
      </c>
      <c r="AE1233" s="292" t="str">
        <f>IF(日報入力!G1233="","",日報入力!E1233)</f>
        <v/>
      </c>
      <c r="AF1233" s="293" t="str">
        <f>IF(日報入力!G1233="","",日報入力!AK1233)</f>
        <v/>
      </c>
      <c r="AG1233" s="293" t="str">
        <f>IF(日報入力!G1233="","",日報入力!AL1233)</f>
        <v/>
      </c>
      <c r="AH1233" s="293" t="str">
        <f>IF(日報入力!G1233="","",日報入力!AM1233)</f>
        <v/>
      </c>
      <c r="AI1233" s="294" t="str">
        <f>IF(日報入力!G1233&gt;0,日報入力!D1233*日報入力!K1233*日報入力!AL1233,"")</f>
        <v/>
      </c>
      <c r="AJ1233" s="294" t="str">
        <f>IF(日報入力!G1233&gt;0,日報入力!E1233*日報入力!AL1233,"")</f>
        <v/>
      </c>
      <c r="AK1233" s="294" t="str">
        <f>IF(日報入力!G1233&gt;0,AI1233-AJ1233,"")</f>
        <v/>
      </c>
      <c r="AL1233" s="292" t="str">
        <f>IF(日報入力!G1233&gt;0,日報入力!E1233*日報入力!AM1233,"")</f>
        <v/>
      </c>
      <c r="AM1233" s="292" t="str">
        <f>IF(日報入力!G1233&gt;0,日報入力!AB1233*日報入力!AM1233,"")</f>
        <v/>
      </c>
      <c r="AN1233" s="68" t="str">
        <f>IF(日報入力!G1233&gt;0,日報入力!C1233,"")</f>
        <v/>
      </c>
      <c r="AO1233" s="68" t="str">
        <f>日報入力!B1233</f>
        <v/>
      </c>
      <c r="AP1233" s="68" t="str">
        <f>IF(日報入力!AQ1233,日報入力!BA1233,"")</f>
        <v/>
      </c>
      <c r="AQ1233" s="68" t="str">
        <f>IF(日報入力!AR1233,日報入力!BB1233,"")</f>
        <v/>
      </c>
      <c r="AR1233" s="68" t="str">
        <f>IF(日報入力!AS1233,"N勤","")</f>
        <v/>
      </c>
      <c r="AS1233" s="295" t="e">
        <f t="shared" si="74"/>
        <v>#VALUE!</v>
      </c>
      <c r="AT1233" s="439" t="str">
        <f>日報入力!AY1233</f>
        <v/>
      </c>
      <c r="AU1233" s="518" t="str">
        <f>IF(日報入力!G1233,G1233*60/E1233,"")</f>
        <v/>
      </c>
      <c r="AV1233" s="528" t="str">
        <f>IF(日報入力!AT1233,日報入力!AT1233,"")</f>
        <v/>
      </c>
      <c r="AW1233" s="529" t="str">
        <f>IF(日報入力!AT1233,AE1233/日報入力!AT1233,"")</f>
        <v/>
      </c>
      <c r="AX1233" s="530" t="e">
        <f>IF(1&lt;日報集計!AT1233,AT1233/(((F1233-I1233-J1233-N1233-O1233)*60)/(E1233)),"")</f>
        <v>#VALUE!</v>
      </c>
      <c r="AY1233" s="664" t="str">
        <f>IF(日報入力!H1233,AT1233/(((F1233-J1233)*60)/E1233),"")</f>
        <v/>
      </c>
      <c r="AZ1233" s="664" t="str">
        <f>IF(日報入力!I1233,AT1233/((G1233*60)/E1233),"")</f>
        <v/>
      </c>
      <c r="BA1233" s="296" t="str">
        <f>IF(日報入力!G1233,G1233/F1233,"")</f>
        <v/>
      </c>
      <c r="BB1233" s="386" t="e">
        <f t="shared" si="75"/>
        <v>#VALUE!</v>
      </c>
      <c r="BC1233" s="386" t="e">
        <f t="shared" si="76"/>
        <v>#VALUE!</v>
      </c>
      <c r="BD1233" s="80">
        <f>日報入力!AU1233</f>
        <v>0</v>
      </c>
      <c r="BE1233" s="534" t="str">
        <f>IF(日報入力!AV1233,日報入力!AV1233,"")</f>
        <v/>
      </c>
      <c r="BF1233" s="534" t="str">
        <f>IF(日報入力!AW1233,日報入力!AW1233,"")</f>
        <v/>
      </c>
      <c r="BG1233" s="398" t="str">
        <f>IF(日報入力!G1233,日報入力!K1233*日報入力!D1233*日報入力!BC1233,"")</f>
        <v/>
      </c>
    </row>
    <row r="1234" spans="1:59" ht="20.25" hidden="1" customHeight="1" x14ac:dyDescent="0.15">
      <c r="A1234" s="302" t="str">
        <f>IF(日報入力!G1234="","",日報入力!G1234)</f>
        <v/>
      </c>
      <c r="B1234" s="291" t="str">
        <f>IF(日報入力!G1234="","",日報入力!H1234)</f>
        <v/>
      </c>
      <c r="C1234" s="291" t="str">
        <f>IF(日報入力!G1234="","",日報入力!I1234)</f>
        <v/>
      </c>
      <c r="D1234" s="291" t="str">
        <f>IF(日報入力!G1234="","",日報入力!J1234)</f>
        <v/>
      </c>
      <c r="E1234" s="291" t="str">
        <f>IF(日報入力!G1234="","",日報入力!K1234)</f>
        <v/>
      </c>
      <c r="F1234" s="291" t="str">
        <f>IF(日報入力!G1234="","",日報入力!L1234)</f>
        <v/>
      </c>
      <c r="G1234" s="291" t="str">
        <f>IF(日報入力!G1234="","",日報入力!L1234-日報入力!O1234-日報入力!P1234-日報入力!Q1234-日報入力!R1234-日報入力!S1234-日報入力!T1234-日報入力!U1234-日報入力!V1234-日報入力!W1234-日報入力!X1234-日報入力!Y1234-日報入力!Z1234)</f>
        <v/>
      </c>
      <c r="H1234" s="291" t="str">
        <f>IF(日報入力!G1234="","",IF(日報入力!M1234&gt;=0,日報入力!M1234*F1234,F1234))</f>
        <v/>
      </c>
      <c r="I1234" s="291" t="str">
        <f>IF(日報入力!G1234="","",日報入力!O1234)</f>
        <v/>
      </c>
      <c r="J1234" s="291" t="str">
        <f>IF(日報入力!G1234="","",日報入力!P1234)</f>
        <v/>
      </c>
      <c r="K1234" s="291" t="str">
        <f>IF(日報入力!G1234="","",日報入力!Q1234)</f>
        <v/>
      </c>
      <c r="L1234" s="291" t="str">
        <f>IF(日報入力!G1234="","",日報入力!R1234)</f>
        <v/>
      </c>
      <c r="M1234" s="291" t="str">
        <f>IF(日報入力!G1234="","",日報入力!S1234)</f>
        <v/>
      </c>
      <c r="N1234" s="291" t="str">
        <f>IF(日報入力!G1234="","",日報入力!T1234)</f>
        <v/>
      </c>
      <c r="O1234" s="291" t="str">
        <f>IF(日報入力!G1234="","",日報入力!U1234)</f>
        <v/>
      </c>
      <c r="P1234" s="291" t="str">
        <f>IF(日報入力!G1234="","",日報入力!V1234)</f>
        <v/>
      </c>
      <c r="Q1234" s="291" t="str">
        <f>IF(日報入力!G1234="","",日報入力!W1234)</f>
        <v/>
      </c>
      <c r="R1234" s="291" t="str">
        <f>IF(日報入力!G1234="","",日報入力!X1234)</f>
        <v/>
      </c>
      <c r="S1234" s="291" t="str">
        <f>IF(日報入力!G1234="","",日報入力!Y1234)</f>
        <v/>
      </c>
      <c r="T1234" s="291" t="str">
        <f>IF(日報入力!G1234="","",日報入力!Z1234)</f>
        <v/>
      </c>
      <c r="U1234" s="291" t="str">
        <f>IF(日報入力!G1234="","",日報入力!AA1234)</f>
        <v/>
      </c>
      <c r="V1234" s="378" t="str">
        <f>IF(日報入力!G1234="","",日報入力!AB1234)</f>
        <v/>
      </c>
      <c r="W1234" s="291" t="str">
        <f>IF(日報入力!G1234="","",日報入力!AC1234)</f>
        <v/>
      </c>
      <c r="X1234" s="291" t="str">
        <f>IF(日報入力!G1234="","",日報入力!AD1234)</f>
        <v/>
      </c>
      <c r="Y1234" s="291" t="str">
        <f>IF(日報入力!G1234="","",日報入力!AE1234)</f>
        <v/>
      </c>
      <c r="Z1234" s="291" t="str">
        <f>IF(日報入力!G1234="","",日報入力!AF1234)</f>
        <v/>
      </c>
      <c r="AA1234" s="291" t="str">
        <f>IF(日報入力!G1234="","",日報入力!AG1234)</f>
        <v/>
      </c>
      <c r="AB1234" s="291" t="str">
        <f>IF(日報入力!G1234="","",日報入力!AH1234)</f>
        <v/>
      </c>
      <c r="AC1234" s="291" t="str">
        <f>IF(日報入力!G1234="","",日報入力!AI1234)</f>
        <v/>
      </c>
      <c r="AD1234" s="291" t="str">
        <f>IF(日報入力!G1234="","",日報入力!AJ1234)</f>
        <v/>
      </c>
      <c r="AE1234" s="292" t="str">
        <f>IF(日報入力!G1234="","",日報入力!E1234)</f>
        <v/>
      </c>
      <c r="AF1234" s="293" t="str">
        <f>IF(日報入力!G1234="","",日報入力!AK1234)</f>
        <v/>
      </c>
      <c r="AG1234" s="293" t="str">
        <f>IF(日報入力!G1234="","",日報入力!AL1234)</f>
        <v/>
      </c>
      <c r="AH1234" s="293" t="str">
        <f>IF(日報入力!G1234="","",日報入力!AM1234)</f>
        <v/>
      </c>
      <c r="AI1234" s="294" t="str">
        <f>IF(日報入力!G1234&gt;0,日報入力!D1234*日報入力!K1234*日報入力!AL1234,"")</f>
        <v/>
      </c>
      <c r="AJ1234" s="294" t="str">
        <f>IF(日報入力!G1234&gt;0,日報入力!E1234*日報入力!AL1234,"")</f>
        <v/>
      </c>
      <c r="AK1234" s="294" t="str">
        <f>IF(日報入力!G1234&gt;0,AI1234-AJ1234,"")</f>
        <v/>
      </c>
      <c r="AL1234" s="292" t="str">
        <f>IF(日報入力!G1234&gt;0,日報入力!E1234*日報入力!AM1234,"")</f>
        <v/>
      </c>
      <c r="AM1234" s="292" t="str">
        <f>IF(日報入力!G1234&gt;0,日報入力!AB1234*日報入力!AM1234,"")</f>
        <v/>
      </c>
      <c r="AN1234" s="68" t="str">
        <f>IF(日報入力!G1234&gt;0,日報入力!C1234,"")</f>
        <v/>
      </c>
      <c r="AO1234" s="68" t="str">
        <f>日報入力!B1234</f>
        <v/>
      </c>
      <c r="AP1234" s="68" t="str">
        <f>IF(日報入力!AQ1234,日報入力!BA1234,"")</f>
        <v/>
      </c>
      <c r="AQ1234" s="68" t="str">
        <f>IF(日報入力!AR1234,日報入力!BB1234,"")</f>
        <v/>
      </c>
      <c r="AR1234" s="68" t="str">
        <f>IF(日報入力!AS1234,"N勤","")</f>
        <v/>
      </c>
      <c r="AS1234" s="295" t="e">
        <f t="shared" si="74"/>
        <v>#VALUE!</v>
      </c>
      <c r="AT1234" s="439" t="str">
        <f>日報入力!AY1234</f>
        <v/>
      </c>
      <c r="AU1234" s="518" t="str">
        <f>IF(日報入力!G1234,G1234*60/E1234,"")</f>
        <v/>
      </c>
      <c r="AV1234" s="528" t="str">
        <f>IF(日報入力!AT1234,日報入力!AT1234,"")</f>
        <v/>
      </c>
      <c r="AW1234" s="529" t="str">
        <f>IF(日報入力!AT1234,AE1234/日報入力!AT1234,"")</f>
        <v/>
      </c>
      <c r="AX1234" s="530" t="e">
        <f>IF(1&lt;日報集計!AT1234,AT1234/(((F1234-I1234-J1234-N1234-O1234)*60)/(E1234)),"")</f>
        <v>#VALUE!</v>
      </c>
      <c r="AY1234" s="664" t="str">
        <f>IF(日報入力!H1234,AT1234/(((F1234-J1234)*60)/E1234),"")</f>
        <v/>
      </c>
      <c r="AZ1234" s="664" t="str">
        <f>IF(日報入力!I1234,AT1234/((G1234*60)/E1234),"")</f>
        <v/>
      </c>
      <c r="BA1234" s="296" t="str">
        <f>IF(日報入力!G1234,G1234/F1234,"")</f>
        <v/>
      </c>
      <c r="BB1234" s="386" t="e">
        <f t="shared" si="75"/>
        <v>#VALUE!</v>
      </c>
      <c r="BC1234" s="386" t="e">
        <f t="shared" si="76"/>
        <v>#VALUE!</v>
      </c>
      <c r="BD1234" s="80">
        <f>日報入力!AU1234</f>
        <v>0</v>
      </c>
      <c r="BE1234" s="534" t="str">
        <f>IF(日報入力!AV1234,日報入力!AV1234,"")</f>
        <v/>
      </c>
      <c r="BF1234" s="534" t="str">
        <f>IF(日報入力!AW1234,日報入力!AW1234,"")</f>
        <v/>
      </c>
      <c r="BG1234" s="398" t="str">
        <f>IF(日報入力!G1234,日報入力!K1234*日報入力!D1234*日報入力!BC1234,"")</f>
        <v/>
      </c>
    </row>
    <row r="1235" spans="1:59" ht="20.25" hidden="1" customHeight="1" x14ac:dyDescent="0.15">
      <c r="A1235" s="302" t="str">
        <f>IF(日報入力!G1235="","",日報入力!G1235)</f>
        <v/>
      </c>
      <c r="B1235" s="291" t="str">
        <f>IF(日報入力!G1235="","",日報入力!H1235)</f>
        <v/>
      </c>
      <c r="C1235" s="291" t="str">
        <f>IF(日報入力!G1235="","",日報入力!I1235)</f>
        <v/>
      </c>
      <c r="D1235" s="291" t="str">
        <f>IF(日報入力!G1235="","",日報入力!J1235)</f>
        <v/>
      </c>
      <c r="E1235" s="291" t="str">
        <f>IF(日報入力!G1235="","",日報入力!K1235)</f>
        <v/>
      </c>
      <c r="F1235" s="291" t="str">
        <f>IF(日報入力!G1235="","",日報入力!L1235)</f>
        <v/>
      </c>
      <c r="G1235" s="291" t="str">
        <f>IF(日報入力!G1235="","",日報入力!L1235-日報入力!O1235-日報入力!P1235-日報入力!Q1235-日報入力!R1235-日報入力!S1235-日報入力!T1235-日報入力!U1235-日報入力!V1235-日報入力!W1235-日報入力!X1235-日報入力!Y1235-日報入力!Z1235)</f>
        <v/>
      </c>
      <c r="H1235" s="291" t="str">
        <f>IF(日報入力!G1235="","",IF(日報入力!M1235&gt;=0,日報入力!M1235*F1235,F1235))</f>
        <v/>
      </c>
      <c r="I1235" s="291" t="str">
        <f>IF(日報入力!G1235="","",日報入力!O1235)</f>
        <v/>
      </c>
      <c r="J1235" s="291" t="str">
        <f>IF(日報入力!G1235="","",日報入力!P1235)</f>
        <v/>
      </c>
      <c r="K1235" s="291" t="str">
        <f>IF(日報入力!G1235="","",日報入力!Q1235)</f>
        <v/>
      </c>
      <c r="L1235" s="291" t="str">
        <f>IF(日報入力!G1235="","",日報入力!R1235)</f>
        <v/>
      </c>
      <c r="M1235" s="291" t="str">
        <f>IF(日報入力!G1235="","",日報入力!S1235)</f>
        <v/>
      </c>
      <c r="N1235" s="291" t="str">
        <f>IF(日報入力!G1235="","",日報入力!T1235)</f>
        <v/>
      </c>
      <c r="O1235" s="291" t="str">
        <f>IF(日報入力!G1235="","",日報入力!U1235)</f>
        <v/>
      </c>
      <c r="P1235" s="291" t="str">
        <f>IF(日報入力!G1235="","",日報入力!V1235)</f>
        <v/>
      </c>
      <c r="Q1235" s="291" t="str">
        <f>IF(日報入力!G1235="","",日報入力!W1235)</f>
        <v/>
      </c>
      <c r="R1235" s="291" t="str">
        <f>IF(日報入力!G1235="","",日報入力!X1235)</f>
        <v/>
      </c>
      <c r="S1235" s="291" t="str">
        <f>IF(日報入力!G1235="","",日報入力!Y1235)</f>
        <v/>
      </c>
      <c r="T1235" s="291" t="str">
        <f>IF(日報入力!G1235="","",日報入力!Z1235)</f>
        <v/>
      </c>
      <c r="U1235" s="291" t="str">
        <f>IF(日報入力!G1235="","",日報入力!AA1235)</f>
        <v/>
      </c>
      <c r="V1235" s="378" t="str">
        <f>IF(日報入力!G1235="","",日報入力!AB1235)</f>
        <v/>
      </c>
      <c r="W1235" s="291" t="str">
        <f>IF(日報入力!G1235="","",日報入力!AC1235)</f>
        <v/>
      </c>
      <c r="X1235" s="291" t="str">
        <f>IF(日報入力!G1235="","",日報入力!AD1235)</f>
        <v/>
      </c>
      <c r="Y1235" s="291" t="str">
        <f>IF(日報入力!G1235="","",日報入力!AE1235)</f>
        <v/>
      </c>
      <c r="Z1235" s="291" t="str">
        <f>IF(日報入力!G1235="","",日報入力!AF1235)</f>
        <v/>
      </c>
      <c r="AA1235" s="291" t="str">
        <f>IF(日報入力!G1235="","",日報入力!AG1235)</f>
        <v/>
      </c>
      <c r="AB1235" s="291" t="str">
        <f>IF(日報入力!G1235="","",日報入力!AH1235)</f>
        <v/>
      </c>
      <c r="AC1235" s="291" t="str">
        <f>IF(日報入力!G1235="","",日報入力!AI1235)</f>
        <v/>
      </c>
      <c r="AD1235" s="291" t="str">
        <f>IF(日報入力!G1235="","",日報入力!AJ1235)</f>
        <v/>
      </c>
      <c r="AE1235" s="292" t="str">
        <f>IF(日報入力!G1235="","",日報入力!E1235)</f>
        <v/>
      </c>
      <c r="AF1235" s="293" t="str">
        <f>IF(日報入力!G1235="","",日報入力!AK1235)</f>
        <v/>
      </c>
      <c r="AG1235" s="293" t="str">
        <f>IF(日報入力!G1235="","",日報入力!AL1235)</f>
        <v/>
      </c>
      <c r="AH1235" s="293" t="str">
        <f>IF(日報入力!G1235="","",日報入力!AM1235)</f>
        <v/>
      </c>
      <c r="AI1235" s="294" t="str">
        <f>IF(日報入力!G1235&gt;0,日報入力!D1235*日報入力!K1235*日報入力!AL1235,"")</f>
        <v/>
      </c>
      <c r="AJ1235" s="294" t="str">
        <f>IF(日報入力!G1235&gt;0,日報入力!E1235*日報入力!AL1235,"")</f>
        <v/>
      </c>
      <c r="AK1235" s="294" t="str">
        <f>IF(日報入力!G1235&gt;0,AI1235-AJ1235,"")</f>
        <v/>
      </c>
      <c r="AL1235" s="292" t="str">
        <f>IF(日報入力!G1235&gt;0,日報入力!E1235*日報入力!AM1235,"")</f>
        <v/>
      </c>
      <c r="AM1235" s="292" t="str">
        <f>IF(日報入力!G1235&gt;0,日報入力!AB1235*日報入力!AM1235,"")</f>
        <v/>
      </c>
      <c r="AN1235" s="68" t="str">
        <f>IF(日報入力!G1235&gt;0,日報入力!C1235,"")</f>
        <v/>
      </c>
      <c r="AO1235" s="68" t="str">
        <f>日報入力!B1235</f>
        <v/>
      </c>
      <c r="AP1235" s="68" t="str">
        <f>IF(日報入力!AQ1235,日報入力!BA1235,"")</f>
        <v/>
      </c>
      <c r="AQ1235" s="68" t="str">
        <f>IF(日報入力!AR1235,日報入力!BB1235,"")</f>
        <v/>
      </c>
      <c r="AR1235" s="68" t="str">
        <f>IF(日報入力!AS1235,"N勤","")</f>
        <v/>
      </c>
      <c r="AS1235" s="295" t="e">
        <f t="shared" si="74"/>
        <v>#VALUE!</v>
      </c>
      <c r="AT1235" s="439" t="str">
        <f>日報入力!AY1235</f>
        <v/>
      </c>
      <c r="AU1235" s="518" t="str">
        <f>IF(日報入力!G1235,G1235*60/E1235,"")</f>
        <v/>
      </c>
      <c r="AV1235" s="528" t="str">
        <f>IF(日報入力!AT1235,日報入力!AT1235,"")</f>
        <v/>
      </c>
      <c r="AW1235" s="529" t="str">
        <f>IF(日報入力!AT1235,AE1235/日報入力!AT1235,"")</f>
        <v/>
      </c>
      <c r="AX1235" s="530" t="e">
        <f>IF(1&lt;日報集計!AT1235,AT1235/(((F1235-I1235-J1235-N1235-O1235)*60)/(E1235)),"")</f>
        <v>#VALUE!</v>
      </c>
      <c r="AY1235" s="664" t="str">
        <f>IF(日報入力!H1235,AT1235/(((F1235-J1235)*60)/E1235),"")</f>
        <v/>
      </c>
      <c r="AZ1235" s="664" t="str">
        <f>IF(日報入力!I1235,AT1235/((G1235*60)/E1235),"")</f>
        <v/>
      </c>
      <c r="BA1235" s="296" t="str">
        <f>IF(日報入力!G1235,G1235/F1235,"")</f>
        <v/>
      </c>
      <c r="BB1235" s="386" t="e">
        <f t="shared" si="75"/>
        <v>#VALUE!</v>
      </c>
      <c r="BC1235" s="386" t="e">
        <f t="shared" si="76"/>
        <v>#VALUE!</v>
      </c>
      <c r="BD1235" s="80">
        <f>日報入力!AU1235</f>
        <v>0</v>
      </c>
      <c r="BE1235" s="534" t="str">
        <f>IF(日報入力!AV1235,日報入力!AV1235,"")</f>
        <v/>
      </c>
      <c r="BF1235" s="534" t="str">
        <f>IF(日報入力!AW1235,日報入力!AW1235,"")</f>
        <v/>
      </c>
      <c r="BG1235" s="398" t="str">
        <f>IF(日報入力!G1235,日報入力!K1235*日報入力!D1235*日報入力!BC1235,"")</f>
        <v/>
      </c>
    </row>
    <row r="1236" spans="1:59" ht="20.25" hidden="1" customHeight="1" x14ac:dyDescent="0.15">
      <c r="A1236" s="302" t="str">
        <f>IF(日報入力!G1236="","",日報入力!G1236)</f>
        <v/>
      </c>
      <c r="B1236" s="291" t="str">
        <f>IF(日報入力!G1236="","",日報入力!H1236)</f>
        <v/>
      </c>
      <c r="C1236" s="291" t="str">
        <f>IF(日報入力!G1236="","",日報入力!I1236)</f>
        <v/>
      </c>
      <c r="D1236" s="291" t="str">
        <f>IF(日報入力!G1236="","",日報入力!J1236)</f>
        <v/>
      </c>
      <c r="E1236" s="291" t="str">
        <f>IF(日報入力!G1236="","",日報入力!K1236)</f>
        <v/>
      </c>
      <c r="F1236" s="291" t="str">
        <f>IF(日報入力!G1236="","",日報入力!L1236)</f>
        <v/>
      </c>
      <c r="G1236" s="291" t="str">
        <f>IF(日報入力!G1236="","",日報入力!L1236-日報入力!O1236-日報入力!P1236-日報入力!Q1236-日報入力!R1236-日報入力!S1236-日報入力!T1236-日報入力!U1236-日報入力!V1236-日報入力!W1236-日報入力!X1236-日報入力!Y1236-日報入力!Z1236)</f>
        <v/>
      </c>
      <c r="H1236" s="291" t="str">
        <f>IF(日報入力!G1236="","",IF(日報入力!M1236&gt;=0,日報入力!M1236*F1236,F1236))</f>
        <v/>
      </c>
      <c r="I1236" s="291" t="str">
        <f>IF(日報入力!G1236="","",日報入力!O1236)</f>
        <v/>
      </c>
      <c r="J1236" s="291" t="str">
        <f>IF(日報入力!G1236="","",日報入力!P1236)</f>
        <v/>
      </c>
      <c r="K1236" s="291" t="str">
        <f>IF(日報入力!G1236="","",日報入力!Q1236)</f>
        <v/>
      </c>
      <c r="L1236" s="291" t="str">
        <f>IF(日報入力!G1236="","",日報入力!R1236)</f>
        <v/>
      </c>
      <c r="M1236" s="291" t="str">
        <f>IF(日報入力!G1236="","",日報入力!S1236)</f>
        <v/>
      </c>
      <c r="N1236" s="291" t="str">
        <f>IF(日報入力!G1236="","",日報入力!T1236)</f>
        <v/>
      </c>
      <c r="O1236" s="291" t="str">
        <f>IF(日報入力!G1236="","",日報入力!U1236)</f>
        <v/>
      </c>
      <c r="P1236" s="291" t="str">
        <f>IF(日報入力!G1236="","",日報入力!V1236)</f>
        <v/>
      </c>
      <c r="Q1236" s="291" t="str">
        <f>IF(日報入力!G1236="","",日報入力!W1236)</f>
        <v/>
      </c>
      <c r="R1236" s="291" t="str">
        <f>IF(日報入力!G1236="","",日報入力!X1236)</f>
        <v/>
      </c>
      <c r="S1236" s="291" t="str">
        <f>IF(日報入力!G1236="","",日報入力!Y1236)</f>
        <v/>
      </c>
      <c r="T1236" s="291" t="str">
        <f>IF(日報入力!G1236="","",日報入力!Z1236)</f>
        <v/>
      </c>
      <c r="U1236" s="291" t="str">
        <f>IF(日報入力!G1236="","",日報入力!AA1236)</f>
        <v/>
      </c>
      <c r="V1236" s="378" t="str">
        <f>IF(日報入力!G1236="","",日報入力!AB1236)</f>
        <v/>
      </c>
      <c r="W1236" s="291" t="str">
        <f>IF(日報入力!G1236="","",日報入力!AC1236)</f>
        <v/>
      </c>
      <c r="X1236" s="291" t="str">
        <f>IF(日報入力!G1236="","",日報入力!AD1236)</f>
        <v/>
      </c>
      <c r="Y1236" s="291" t="str">
        <f>IF(日報入力!G1236="","",日報入力!AE1236)</f>
        <v/>
      </c>
      <c r="Z1236" s="291" t="str">
        <f>IF(日報入力!G1236="","",日報入力!AF1236)</f>
        <v/>
      </c>
      <c r="AA1236" s="291" t="str">
        <f>IF(日報入力!G1236="","",日報入力!AG1236)</f>
        <v/>
      </c>
      <c r="AB1236" s="291" t="str">
        <f>IF(日報入力!G1236="","",日報入力!AH1236)</f>
        <v/>
      </c>
      <c r="AC1236" s="291" t="str">
        <f>IF(日報入力!G1236="","",日報入力!AI1236)</f>
        <v/>
      </c>
      <c r="AD1236" s="291" t="str">
        <f>IF(日報入力!G1236="","",日報入力!AJ1236)</f>
        <v/>
      </c>
      <c r="AE1236" s="292" t="str">
        <f>IF(日報入力!G1236="","",日報入力!E1236)</f>
        <v/>
      </c>
      <c r="AF1236" s="293" t="str">
        <f>IF(日報入力!G1236="","",日報入力!AK1236)</f>
        <v/>
      </c>
      <c r="AG1236" s="293" t="str">
        <f>IF(日報入力!G1236="","",日報入力!AL1236)</f>
        <v/>
      </c>
      <c r="AH1236" s="293" t="str">
        <f>IF(日報入力!G1236="","",日報入力!AM1236)</f>
        <v/>
      </c>
      <c r="AI1236" s="294" t="str">
        <f>IF(日報入力!G1236&gt;0,日報入力!D1236*日報入力!K1236*日報入力!AL1236,"")</f>
        <v/>
      </c>
      <c r="AJ1236" s="294" t="str">
        <f>IF(日報入力!G1236&gt;0,日報入力!E1236*日報入力!AL1236,"")</f>
        <v/>
      </c>
      <c r="AK1236" s="294" t="str">
        <f>IF(日報入力!G1236&gt;0,AI1236-AJ1236,"")</f>
        <v/>
      </c>
      <c r="AL1236" s="292" t="str">
        <f>IF(日報入力!G1236&gt;0,日報入力!E1236*日報入力!AM1236,"")</f>
        <v/>
      </c>
      <c r="AM1236" s="292" t="str">
        <f>IF(日報入力!G1236&gt;0,日報入力!AB1236*日報入力!AM1236,"")</f>
        <v/>
      </c>
      <c r="AN1236" s="68" t="str">
        <f>IF(日報入力!G1236&gt;0,日報入力!C1236,"")</f>
        <v/>
      </c>
      <c r="AO1236" s="68" t="str">
        <f>日報入力!B1236</f>
        <v/>
      </c>
      <c r="AP1236" s="68" t="str">
        <f>IF(日報入力!AQ1236,日報入力!BA1236,"")</f>
        <v/>
      </c>
      <c r="AQ1236" s="68" t="str">
        <f>IF(日報入力!AR1236,日報入力!BB1236,"")</f>
        <v/>
      </c>
      <c r="AR1236" s="68" t="str">
        <f>IF(日報入力!AS1236,"N勤","")</f>
        <v/>
      </c>
      <c r="AS1236" s="295" t="e">
        <f t="shared" si="74"/>
        <v>#VALUE!</v>
      </c>
      <c r="AT1236" s="439" t="str">
        <f>日報入力!AY1236</f>
        <v/>
      </c>
      <c r="AU1236" s="518" t="str">
        <f>IF(日報入力!G1236,G1236*60/E1236,"")</f>
        <v/>
      </c>
      <c r="AV1236" s="528" t="str">
        <f>IF(日報入力!AT1236,日報入力!AT1236,"")</f>
        <v/>
      </c>
      <c r="AW1236" s="529" t="str">
        <f>IF(日報入力!AT1236,AE1236/日報入力!AT1236,"")</f>
        <v/>
      </c>
      <c r="AX1236" s="530" t="e">
        <f>IF(1&lt;日報集計!AT1236,AT1236/(((F1236-I1236-J1236-N1236-O1236)*60)/(E1236)),"")</f>
        <v>#VALUE!</v>
      </c>
      <c r="AY1236" s="664" t="str">
        <f>IF(日報入力!H1236,AT1236/(((F1236-J1236)*60)/E1236),"")</f>
        <v/>
      </c>
      <c r="AZ1236" s="664" t="str">
        <f>IF(日報入力!I1236,AT1236/((G1236*60)/E1236),"")</f>
        <v/>
      </c>
      <c r="BA1236" s="296" t="str">
        <f>IF(日報入力!G1236,G1236/F1236,"")</f>
        <v/>
      </c>
      <c r="BB1236" s="386" t="e">
        <f t="shared" si="75"/>
        <v>#VALUE!</v>
      </c>
      <c r="BC1236" s="386" t="e">
        <f t="shared" si="76"/>
        <v>#VALUE!</v>
      </c>
      <c r="BD1236" s="80">
        <f>日報入力!AU1236</f>
        <v>0</v>
      </c>
      <c r="BE1236" s="534" t="str">
        <f>IF(日報入力!AV1236,日報入力!AV1236,"")</f>
        <v/>
      </c>
      <c r="BF1236" s="534" t="str">
        <f>IF(日報入力!AW1236,日報入力!AW1236,"")</f>
        <v/>
      </c>
      <c r="BG1236" s="398" t="str">
        <f>IF(日報入力!G1236,日報入力!K1236*日報入力!D1236*日報入力!BC1236,"")</f>
        <v/>
      </c>
    </row>
    <row r="1237" spans="1:59" ht="20.25" hidden="1" customHeight="1" x14ac:dyDescent="0.15">
      <c r="A1237" s="302" t="str">
        <f>IF(日報入力!G1237="","",日報入力!G1237)</f>
        <v/>
      </c>
      <c r="B1237" s="291" t="str">
        <f>IF(日報入力!G1237="","",日報入力!H1237)</f>
        <v/>
      </c>
      <c r="C1237" s="291" t="str">
        <f>IF(日報入力!G1237="","",日報入力!I1237)</f>
        <v/>
      </c>
      <c r="D1237" s="291" t="str">
        <f>IF(日報入力!G1237="","",日報入力!J1237)</f>
        <v/>
      </c>
      <c r="E1237" s="291" t="str">
        <f>IF(日報入力!G1237="","",日報入力!K1237)</f>
        <v/>
      </c>
      <c r="F1237" s="291" t="str">
        <f>IF(日報入力!G1237="","",日報入力!L1237)</f>
        <v/>
      </c>
      <c r="G1237" s="291" t="str">
        <f>IF(日報入力!G1237="","",日報入力!L1237-日報入力!O1237-日報入力!P1237-日報入力!Q1237-日報入力!R1237-日報入力!S1237-日報入力!T1237-日報入力!U1237-日報入力!V1237-日報入力!W1237-日報入力!X1237-日報入力!Y1237-日報入力!Z1237)</f>
        <v/>
      </c>
      <c r="H1237" s="291" t="str">
        <f>IF(日報入力!G1237="","",IF(日報入力!M1237&gt;=0,日報入力!M1237*F1237,F1237))</f>
        <v/>
      </c>
      <c r="I1237" s="291" t="str">
        <f>IF(日報入力!G1237="","",日報入力!O1237)</f>
        <v/>
      </c>
      <c r="J1237" s="291" t="str">
        <f>IF(日報入力!G1237="","",日報入力!P1237)</f>
        <v/>
      </c>
      <c r="K1237" s="291" t="str">
        <f>IF(日報入力!G1237="","",日報入力!Q1237)</f>
        <v/>
      </c>
      <c r="L1237" s="291" t="str">
        <f>IF(日報入力!G1237="","",日報入力!R1237)</f>
        <v/>
      </c>
      <c r="M1237" s="291" t="str">
        <f>IF(日報入力!G1237="","",日報入力!S1237)</f>
        <v/>
      </c>
      <c r="N1237" s="291" t="str">
        <f>IF(日報入力!G1237="","",日報入力!T1237)</f>
        <v/>
      </c>
      <c r="O1237" s="291" t="str">
        <f>IF(日報入力!G1237="","",日報入力!U1237)</f>
        <v/>
      </c>
      <c r="P1237" s="291" t="str">
        <f>IF(日報入力!G1237="","",日報入力!V1237)</f>
        <v/>
      </c>
      <c r="Q1237" s="291" t="str">
        <f>IF(日報入力!G1237="","",日報入力!W1237)</f>
        <v/>
      </c>
      <c r="R1237" s="291" t="str">
        <f>IF(日報入力!G1237="","",日報入力!X1237)</f>
        <v/>
      </c>
      <c r="S1237" s="291" t="str">
        <f>IF(日報入力!G1237="","",日報入力!Y1237)</f>
        <v/>
      </c>
      <c r="T1237" s="291" t="str">
        <f>IF(日報入力!G1237="","",日報入力!Z1237)</f>
        <v/>
      </c>
      <c r="U1237" s="291" t="str">
        <f>IF(日報入力!G1237="","",日報入力!AA1237)</f>
        <v/>
      </c>
      <c r="V1237" s="378" t="str">
        <f>IF(日報入力!G1237="","",日報入力!AB1237)</f>
        <v/>
      </c>
      <c r="W1237" s="291" t="str">
        <f>IF(日報入力!G1237="","",日報入力!AC1237)</f>
        <v/>
      </c>
      <c r="X1237" s="291" t="str">
        <f>IF(日報入力!G1237="","",日報入力!AD1237)</f>
        <v/>
      </c>
      <c r="Y1237" s="291" t="str">
        <f>IF(日報入力!G1237="","",日報入力!AE1237)</f>
        <v/>
      </c>
      <c r="Z1237" s="291" t="str">
        <f>IF(日報入力!G1237="","",日報入力!AF1237)</f>
        <v/>
      </c>
      <c r="AA1237" s="291" t="str">
        <f>IF(日報入力!G1237="","",日報入力!AG1237)</f>
        <v/>
      </c>
      <c r="AB1237" s="291" t="str">
        <f>IF(日報入力!G1237="","",日報入力!AH1237)</f>
        <v/>
      </c>
      <c r="AC1237" s="291" t="str">
        <f>IF(日報入力!G1237="","",日報入力!AI1237)</f>
        <v/>
      </c>
      <c r="AD1237" s="291" t="str">
        <f>IF(日報入力!G1237="","",日報入力!AJ1237)</f>
        <v/>
      </c>
      <c r="AE1237" s="292" t="str">
        <f>IF(日報入力!G1237="","",日報入力!E1237)</f>
        <v/>
      </c>
      <c r="AF1237" s="293" t="str">
        <f>IF(日報入力!G1237="","",日報入力!AK1237)</f>
        <v/>
      </c>
      <c r="AG1237" s="293" t="str">
        <f>IF(日報入力!G1237="","",日報入力!AL1237)</f>
        <v/>
      </c>
      <c r="AH1237" s="293" t="str">
        <f>IF(日報入力!G1237="","",日報入力!AM1237)</f>
        <v/>
      </c>
      <c r="AI1237" s="294" t="str">
        <f>IF(日報入力!G1237&gt;0,日報入力!D1237*日報入力!K1237*日報入力!AL1237,"")</f>
        <v/>
      </c>
      <c r="AJ1237" s="294" t="str">
        <f>IF(日報入力!G1237&gt;0,日報入力!E1237*日報入力!AL1237,"")</f>
        <v/>
      </c>
      <c r="AK1237" s="294" t="str">
        <f>IF(日報入力!G1237&gt;0,AI1237-AJ1237,"")</f>
        <v/>
      </c>
      <c r="AL1237" s="292" t="str">
        <f>IF(日報入力!G1237&gt;0,日報入力!E1237*日報入力!AM1237,"")</f>
        <v/>
      </c>
      <c r="AM1237" s="292" t="str">
        <f>IF(日報入力!G1237&gt;0,日報入力!AB1237*日報入力!AM1237,"")</f>
        <v/>
      </c>
      <c r="AN1237" s="68" t="str">
        <f>IF(日報入力!G1237&gt;0,日報入力!C1237,"")</f>
        <v/>
      </c>
      <c r="AO1237" s="68" t="str">
        <f>日報入力!B1237</f>
        <v/>
      </c>
      <c r="AP1237" s="68" t="str">
        <f>IF(日報入力!AQ1237,日報入力!BA1237,"")</f>
        <v/>
      </c>
      <c r="AQ1237" s="68" t="str">
        <f>IF(日報入力!AR1237,日報入力!BB1237,"")</f>
        <v/>
      </c>
      <c r="AR1237" s="68" t="str">
        <f>IF(日報入力!AS1237,"N勤","")</f>
        <v/>
      </c>
      <c r="AS1237" s="295" t="e">
        <f t="shared" si="74"/>
        <v>#VALUE!</v>
      </c>
      <c r="AT1237" s="439" t="str">
        <f>日報入力!AY1237</f>
        <v/>
      </c>
      <c r="AU1237" s="518" t="str">
        <f>IF(日報入力!G1237,G1237*60/E1237,"")</f>
        <v/>
      </c>
      <c r="AV1237" s="528" t="str">
        <f>IF(日報入力!AT1237,日報入力!AT1237,"")</f>
        <v/>
      </c>
      <c r="AW1237" s="529" t="str">
        <f>IF(日報入力!AT1237,AE1237/日報入力!AT1237,"")</f>
        <v/>
      </c>
      <c r="AX1237" s="530" t="e">
        <f>IF(1&lt;日報集計!AT1237,AT1237/(((F1237-I1237-J1237-N1237-O1237)*60)/(E1237)),"")</f>
        <v>#VALUE!</v>
      </c>
      <c r="AY1237" s="664" t="str">
        <f>IF(日報入力!H1237,AT1237/(((F1237-J1237)*60)/E1237),"")</f>
        <v/>
      </c>
      <c r="AZ1237" s="664" t="str">
        <f>IF(日報入力!I1237,AT1237/((G1237*60)/E1237),"")</f>
        <v/>
      </c>
      <c r="BA1237" s="296" t="str">
        <f>IF(日報入力!G1237,G1237/F1237,"")</f>
        <v/>
      </c>
      <c r="BB1237" s="386" t="e">
        <f t="shared" si="75"/>
        <v>#VALUE!</v>
      </c>
      <c r="BC1237" s="386" t="e">
        <f t="shared" si="76"/>
        <v>#VALUE!</v>
      </c>
      <c r="BD1237" s="80">
        <f>日報入力!AU1237</f>
        <v>0</v>
      </c>
      <c r="BE1237" s="534" t="str">
        <f>IF(日報入力!AV1237,日報入力!AV1237,"")</f>
        <v/>
      </c>
      <c r="BF1237" s="534" t="str">
        <f>IF(日報入力!AW1237,日報入力!AW1237,"")</f>
        <v/>
      </c>
      <c r="BG1237" s="398" t="str">
        <f>IF(日報入力!G1237,日報入力!K1237*日報入力!D1237*日報入力!BC1237,"")</f>
        <v/>
      </c>
    </row>
    <row r="1238" spans="1:59" ht="20.25" hidden="1" customHeight="1" x14ac:dyDescent="0.15">
      <c r="A1238" s="302" t="str">
        <f>IF(日報入力!G1238="","",日報入力!G1238)</f>
        <v/>
      </c>
      <c r="B1238" s="291" t="str">
        <f>IF(日報入力!G1238="","",日報入力!H1238)</f>
        <v/>
      </c>
      <c r="C1238" s="291" t="str">
        <f>IF(日報入力!G1238="","",日報入力!I1238)</f>
        <v/>
      </c>
      <c r="D1238" s="291" t="str">
        <f>IF(日報入力!G1238="","",日報入力!J1238)</f>
        <v/>
      </c>
      <c r="E1238" s="291" t="str">
        <f>IF(日報入力!G1238="","",日報入力!K1238)</f>
        <v/>
      </c>
      <c r="F1238" s="291" t="str">
        <f>IF(日報入力!G1238="","",日報入力!L1238)</f>
        <v/>
      </c>
      <c r="G1238" s="291" t="str">
        <f>IF(日報入力!G1238="","",日報入力!L1238-日報入力!O1238-日報入力!P1238-日報入力!Q1238-日報入力!R1238-日報入力!S1238-日報入力!T1238-日報入力!U1238-日報入力!V1238-日報入力!W1238-日報入力!X1238-日報入力!Y1238-日報入力!Z1238)</f>
        <v/>
      </c>
      <c r="H1238" s="291" t="str">
        <f>IF(日報入力!G1238="","",IF(日報入力!M1238&gt;=0,日報入力!M1238*F1238,F1238))</f>
        <v/>
      </c>
      <c r="I1238" s="291" t="str">
        <f>IF(日報入力!G1238="","",日報入力!O1238)</f>
        <v/>
      </c>
      <c r="J1238" s="291" t="str">
        <f>IF(日報入力!G1238="","",日報入力!P1238)</f>
        <v/>
      </c>
      <c r="K1238" s="291" t="str">
        <f>IF(日報入力!G1238="","",日報入力!Q1238)</f>
        <v/>
      </c>
      <c r="L1238" s="291" t="str">
        <f>IF(日報入力!G1238="","",日報入力!R1238)</f>
        <v/>
      </c>
      <c r="M1238" s="291" t="str">
        <f>IF(日報入力!G1238="","",日報入力!S1238)</f>
        <v/>
      </c>
      <c r="N1238" s="291" t="str">
        <f>IF(日報入力!G1238="","",日報入力!T1238)</f>
        <v/>
      </c>
      <c r="O1238" s="291" t="str">
        <f>IF(日報入力!G1238="","",日報入力!U1238)</f>
        <v/>
      </c>
      <c r="P1238" s="291" t="str">
        <f>IF(日報入力!G1238="","",日報入力!V1238)</f>
        <v/>
      </c>
      <c r="Q1238" s="291" t="str">
        <f>IF(日報入力!G1238="","",日報入力!W1238)</f>
        <v/>
      </c>
      <c r="R1238" s="291" t="str">
        <f>IF(日報入力!G1238="","",日報入力!X1238)</f>
        <v/>
      </c>
      <c r="S1238" s="291" t="str">
        <f>IF(日報入力!G1238="","",日報入力!Y1238)</f>
        <v/>
      </c>
      <c r="T1238" s="291" t="str">
        <f>IF(日報入力!G1238="","",日報入力!Z1238)</f>
        <v/>
      </c>
      <c r="U1238" s="291" t="str">
        <f>IF(日報入力!G1238="","",日報入力!AA1238)</f>
        <v/>
      </c>
      <c r="V1238" s="378" t="str">
        <f>IF(日報入力!G1238="","",日報入力!AB1238)</f>
        <v/>
      </c>
      <c r="W1238" s="291" t="str">
        <f>IF(日報入力!G1238="","",日報入力!AC1238)</f>
        <v/>
      </c>
      <c r="X1238" s="291" t="str">
        <f>IF(日報入力!G1238="","",日報入力!AD1238)</f>
        <v/>
      </c>
      <c r="Y1238" s="291" t="str">
        <f>IF(日報入力!G1238="","",日報入力!AE1238)</f>
        <v/>
      </c>
      <c r="Z1238" s="291" t="str">
        <f>IF(日報入力!G1238="","",日報入力!AF1238)</f>
        <v/>
      </c>
      <c r="AA1238" s="291" t="str">
        <f>IF(日報入力!G1238="","",日報入力!AG1238)</f>
        <v/>
      </c>
      <c r="AB1238" s="291" t="str">
        <f>IF(日報入力!G1238="","",日報入力!AH1238)</f>
        <v/>
      </c>
      <c r="AC1238" s="291" t="str">
        <f>IF(日報入力!G1238="","",日報入力!AI1238)</f>
        <v/>
      </c>
      <c r="AD1238" s="291" t="str">
        <f>IF(日報入力!G1238="","",日報入力!AJ1238)</f>
        <v/>
      </c>
      <c r="AE1238" s="292" t="str">
        <f>IF(日報入力!G1238="","",日報入力!E1238)</f>
        <v/>
      </c>
      <c r="AF1238" s="293" t="str">
        <f>IF(日報入力!G1238="","",日報入力!AK1238)</f>
        <v/>
      </c>
      <c r="AG1238" s="293" t="str">
        <f>IF(日報入力!G1238="","",日報入力!AL1238)</f>
        <v/>
      </c>
      <c r="AH1238" s="293" t="str">
        <f>IF(日報入力!G1238="","",日報入力!AM1238)</f>
        <v/>
      </c>
      <c r="AI1238" s="294" t="str">
        <f>IF(日報入力!G1238&gt;0,日報入力!D1238*日報入力!K1238*日報入力!AL1238,"")</f>
        <v/>
      </c>
      <c r="AJ1238" s="294" t="str">
        <f>IF(日報入力!G1238&gt;0,日報入力!E1238*日報入力!AL1238,"")</f>
        <v/>
      </c>
      <c r="AK1238" s="294" t="str">
        <f>IF(日報入力!G1238&gt;0,AI1238-AJ1238,"")</f>
        <v/>
      </c>
      <c r="AL1238" s="292" t="str">
        <f>IF(日報入力!G1238&gt;0,日報入力!E1238*日報入力!AM1238,"")</f>
        <v/>
      </c>
      <c r="AM1238" s="292" t="str">
        <f>IF(日報入力!G1238&gt;0,日報入力!AB1238*日報入力!AM1238,"")</f>
        <v/>
      </c>
      <c r="AN1238" s="68" t="str">
        <f>IF(日報入力!G1238&gt;0,日報入力!C1238,"")</f>
        <v/>
      </c>
      <c r="AO1238" s="68" t="str">
        <f>日報入力!B1238</f>
        <v/>
      </c>
      <c r="AP1238" s="68" t="str">
        <f>IF(日報入力!AQ1238,日報入力!BA1238,"")</f>
        <v/>
      </c>
      <c r="AQ1238" s="68" t="str">
        <f>IF(日報入力!AR1238,日報入力!BB1238,"")</f>
        <v/>
      </c>
      <c r="AR1238" s="68" t="str">
        <f>IF(日報入力!AS1238,"N勤","")</f>
        <v/>
      </c>
      <c r="AS1238" s="295" t="e">
        <f t="shared" si="74"/>
        <v>#VALUE!</v>
      </c>
      <c r="AT1238" s="439" t="str">
        <f>日報入力!AY1238</f>
        <v/>
      </c>
      <c r="AU1238" s="518" t="str">
        <f>IF(日報入力!G1238,G1238*60/E1238,"")</f>
        <v/>
      </c>
      <c r="AV1238" s="528" t="str">
        <f>IF(日報入力!AT1238,日報入力!AT1238,"")</f>
        <v/>
      </c>
      <c r="AW1238" s="529" t="str">
        <f>IF(日報入力!AT1238,AE1238/日報入力!AT1238,"")</f>
        <v/>
      </c>
      <c r="AX1238" s="530" t="e">
        <f>IF(1&lt;日報集計!AT1238,AT1238/(((F1238-I1238-J1238-N1238-O1238)*60)/(E1238)),"")</f>
        <v>#VALUE!</v>
      </c>
      <c r="AY1238" s="664" t="str">
        <f>IF(日報入力!H1238,AT1238/(((F1238-J1238)*60)/E1238),"")</f>
        <v/>
      </c>
      <c r="AZ1238" s="664" t="str">
        <f>IF(日報入力!I1238,AT1238/((G1238*60)/E1238),"")</f>
        <v/>
      </c>
      <c r="BA1238" s="296" t="str">
        <f>IF(日報入力!G1238,G1238/F1238,"")</f>
        <v/>
      </c>
      <c r="BB1238" s="386" t="e">
        <f t="shared" si="75"/>
        <v>#VALUE!</v>
      </c>
      <c r="BC1238" s="386" t="e">
        <f t="shared" si="76"/>
        <v>#VALUE!</v>
      </c>
      <c r="BD1238" s="80">
        <f>日報入力!AU1238</f>
        <v>0</v>
      </c>
      <c r="BE1238" s="534" t="str">
        <f>IF(日報入力!AV1238,日報入力!AV1238,"")</f>
        <v/>
      </c>
      <c r="BF1238" s="534" t="str">
        <f>IF(日報入力!AW1238,日報入力!AW1238,"")</f>
        <v/>
      </c>
      <c r="BG1238" s="398" t="str">
        <f>IF(日報入力!G1238,日報入力!K1238*日報入力!D1238*日報入力!BC1238,"")</f>
        <v/>
      </c>
    </row>
    <row r="1239" spans="1:59" ht="20.25" hidden="1" customHeight="1" x14ac:dyDescent="0.15">
      <c r="A1239" s="302" t="str">
        <f>IF(日報入力!G1239="","",日報入力!G1239)</f>
        <v/>
      </c>
      <c r="B1239" s="291" t="str">
        <f>IF(日報入力!G1239="","",日報入力!H1239)</f>
        <v/>
      </c>
      <c r="C1239" s="291" t="str">
        <f>IF(日報入力!G1239="","",日報入力!I1239)</f>
        <v/>
      </c>
      <c r="D1239" s="291" t="str">
        <f>IF(日報入力!G1239="","",日報入力!J1239)</f>
        <v/>
      </c>
      <c r="E1239" s="291" t="str">
        <f>IF(日報入力!G1239="","",日報入力!K1239)</f>
        <v/>
      </c>
      <c r="F1239" s="291" t="str">
        <f>IF(日報入力!G1239="","",日報入力!L1239)</f>
        <v/>
      </c>
      <c r="G1239" s="291" t="str">
        <f>IF(日報入力!G1239="","",日報入力!L1239-日報入力!O1239-日報入力!P1239-日報入力!Q1239-日報入力!R1239-日報入力!S1239-日報入力!T1239-日報入力!U1239-日報入力!V1239-日報入力!W1239-日報入力!X1239-日報入力!Y1239-日報入力!Z1239)</f>
        <v/>
      </c>
      <c r="H1239" s="291" t="str">
        <f>IF(日報入力!G1239="","",IF(日報入力!M1239&gt;=0,日報入力!M1239*F1239,F1239))</f>
        <v/>
      </c>
      <c r="I1239" s="291" t="str">
        <f>IF(日報入力!G1239="","",日報入力!O1239)</f>
        <v/>
      </c>
      <c r="J1239" s="291" t="str">
        <f>IF(日報入力!G1239="","",日報入力!P1239)</f>
        <v/>
      </c>
      <c r="K1239" s="291" t="str">
        <f>IF(日報入力!G1239="","",日報入力!Q1239)</f>
        <v/>
      </c>
      <c r="L1239" s="291" t="str">
        <f>IF(日報入力!G1239="","",日報入力!R1239)</f>
        <v/>
      </c>
      <c r="M1239" s="291" t="str">
        <f>IF(日報入力!G1239="","",日報入力!S1239)</f>
        <v/>
      </c>
      <c r="N1239" s="291" t="str">
        <f>IF(日報入力!G1239="","",日報入力!T1239)</f>
        <v/>
      </c>
      <c r="O1239" s="291" t="str">
        <f>IF(日報入力!G1239="","",日報入力!U1239)</f>
        <v/>
      </c>
      <c r="P1239" s="291" t="str">
        <f>IF(日報入力!G1239="","",日報入力!V1239)</f>
        <v/>
      </c>
      <c r="Q1239" s="291" t="str">
        <f>IF(日報入力!G1239="","",日報入力!W1239)</f>
        <v/>
      </c>
      <c r="R1239" s="291" t="str">
        <f>IF(日報入力!G1239="","",日報入力!X1239)</f>
        <v/>
      </c>
      <c r="S1239" s="291" t="str">
        <f>IF(日報入力!G1239="","",日報入力!Y1239)</f>
        <v/>
      </c>
      <c r="T1239" s="291" t="str">
        <f>IF(日報入力!G1239="","",日報入力!Z1239)</f>
        <v/>
      </c>
      <c r="U1239" s="291" t="str">
        <f>IF(日報入力!G1239="","",日報入力!AA1239)</f>
        <v/>
      </c>
      <c r="V1239" s="378" t="str">
        <f>IF(日報入力!G1239="","",日報入力!AB1239)</f>
        <v/>
      </c>
      <c r="W1239" s="291" t="str">
        <f>IF(日報入力!G1239="","",日報入力!AC1239)</f>
        <v/>
      </c>
      <c r="X1239" s="291" t="str">
        <f>IF(日報入力!G1239="","",日報入力!AD1239)</f>
        <v/>
      </c>
      <c r="Y1239" s="291" t="str">
        <f>IF(日報入力!G1239="","",日報入力!AE1239)</f>
        <v/>
      </c>
      <c r="Z1239" s="291" t="str">
        <f>IF(日報入力!G1239="","",日報入力!AF1239)</f>
        <v/>
      </c>
      <c r="AA1239" s="291" t="str">
        <f>IF(日報入力!G1239="","",日報入力!AG1239)</f>
        <v/>
      </c>
      <c r="AB1239" s="291" t="str">
        <f>IF(日報入力!G1239="","",日報入力!AH1239)</f>
        <v/>
      </c>
      <c r="AC1239" s="291" t="str">
        <f>IF(日報入力!G1239="","",日報入力!AI1239)</f>
        <v/>
      </c>
      <c r="AD1239" s="291" t="str">
        <f>IF(日報入力!G1239="","",日報入力!AJ1239)</f>
        <v/>
      </c>
      <c r="AE1239" s="292" t="str">
        <f>IF(日報入力!G1239="","",日報入力!E1239)</f>
        <v/>
      </c>
      <c r="AF1239" s="293" t="str">
        <f>IF(日報入力!G1239="","",日報入力!AK1239)</f>
        <v/>
      </c>
      <c r="AG1239" s="293" t="str">
        <f>IF(日報入力!G1239="","",日報入力!AL1239)</f>
        <v/>
      </c>
      <c r="AH1239" s="293" t="str">
        <f>IF(日報入力!G1239="","",日報入力!AM1239)</f>
        <v/>
      </c>
      <c r="AI1239" s="294" t="str">
        <f>IF(日報入力!G1239&gt;0,日報入力!D1239*日報入力!K1239*日報入力!AL1239,"")</f>
        <v/>
      </c>
      <c r="AJ1239" s="294" t="str">
        <f>IF(日報入力!G1239&gt;0,日報入力!E1239*日報入力!AL1239,"")</f>
        <v/>
      </c>
      <c r="AK1239" s="294" t="str">
        <f>IF(日報入力!G1239&gt;0,AI1239-AJ1239,"")</f>
        <v/>
      </c>
      <c r="AL1239" s="292" t="str">
        <f>IF(日報入力!G1239&gt;0,日報入力!E1239*日報入力!AM1239,"")</f>
        <v/>
      </c>
      <c r="AM1239" s="292" t="str">
        <f>IF(日報入力!G1239&gt;0,日報入力!AB1239*日報入力!AM1239,"")</f>
        <v/>
      </c>
      <c r="AN1239" s="68" t="str">
        <f>IF(日報入力!G1239&gt;0,日報入力!C1239,"")</f>
        <v/>
      </c>
      <c r="AO1239" s="68" t="str">
        <f>日報入力!B1239</f>
        <v/>
      </c>
      <c r="AP1239" s="68" t="str">
        <f>IF(日報入力!AQ1239,日報入力!BA1239,"")</f>
        <v/>
      </c>
      <c r="AQ1239" s="68" t="str">
        <f>IF(日報入力!AR1239,日報入力!BB1239,"")</f>
        <v/>
      </c>
      <c r="AR1239" s="68" t="str">
        <f>IF(日報入力!AS1239,"N勤","")</f>
        <v/>
      </c>
      <c r="AS1239" s="295" t="e">
        <f t="shared" si="74"/>
        <v>#VALUE!</v>
      </c>
      <c r="AT1239" s="439" t="str">
        <f>日報入力!AY1239</f>
        <v/>
      </c>
      <c r="AU1239" s="518" t="str">
        <f>IF(日報入力!G1239,G1239*60/E1239,"")</f>
        <v/>
      </c>
      <c r="AV1239" s="528" t="str">
        <f>IF(日報入力!AT1239,日報入力!AT1239,"")</f>
        <v/>
      </c>
      <c r="AW1239" s="529" t="str">
        <f>IF(日報入力!AT1239,AE1239/日報入力!AT1239,"")</f>
        <v/>
      </c>
      <c r="AX1239" s="530" t="e">
        <f>IF(1&lt;日報集計!AT1239,AT1239/(((F1239-I1239-J1239-N1239-O1239)*60)/(E1239)),"")</f>
        <v>#VALUE!</v>
      </c>
      <c r="AY1239" s="664" t="str">
        <f>IF(日報入力!H1239,AT1239/(((F1239-J1239)*60)/E1239),"")</f>
        <v/>
      </c>
      <c r="AZ1239" s="664" t="str">
        <f>IF(日報入力!I1239,AT1239/((G1239*60)/E1239),"")</f>
        <v/>
      </c>
      <c r="BA1239" s="296" t="str">
        <f>IF(日報入力!G1239,G1239/F1239,"")</f>
        <v/>
      </c>
      <c r="BB1239" s="386" t="e">
        <f t="shared" si="75"/>
        <v>#VALUE!</v>
      </c>
      <c r="BC1239" s="386" t="e">
        <f t="shared" si="76"/>
        <v>#VALUE!</v>
      </c>
      <c r="BD1239" s="80">
        <f>日報入力!AU1239</f>
        <v>0</v>
      </c>
      <c r="BE1239" s="534" t="str">
        <f>IF(日報入力!AV1239,日報入力!AV1239,"")</f>
        <v/>
      </c>
      <c r="BF1239" s="534" t="str">
        <f>IF(日報入力!AW1239,日報入力!AW1239,"")</f>
        <v/>
      </c>
      <c r="BG1239" s="398" t="str">
        <f>IF(日報入力!G1239,日報入力!K1239*日報入力!D1239*日報入力!BC1239,"")</f>
        <v/>
      </c>
    </row>
    <row r="1240" spans="1:59" ht="20.25" hidden="1" customHeight="1" x14ac:dyDescent="0.15">
      <c r="A1240" s="302" t="str">
        <f>IF(日報入力!G1240="","",日報入力!G1240)</f>
        <v/>
      </c>
      <c r="B1240" s="291" t="str">
        <f>IF(日報入力!G1240="","",日報入力!H1240)</f>
        <v/>
      </c>
      <c r="C1240" s="291" t="str">
        <f>IF(日報入力!G1240="","",日報入力!I1240)</f>
        <v/>
      </c>
      <c r="D1240" s="291" t="str">
        <f>IF(日報入力!G1240="","",日報入力!J1240)</f>
        <v/>
      </c>
      <c r="E1240" s="291" t="str">
        <f>IF(日報入力!G1240="","",日報入力!K1240)</f>
        <v/>
      </c>
      <c r="F1240" s="291" t="str">
        <f>IF(日報入力!G1240="","",日報入力!L1240)</f>
        <v/>
      </c>
      <c r="G1240" s="291" t="str">
        <f>IF(日報入力!G1240="","",日報入力!L1240-日報入力!O1240-日報入力!P1240-日報入力!Q1240-日報入力!R1240-日報入力!S1240-日報入力!T1240-日報入力!U1240-日報入力!V1240-日報入力!W1240-日報入力!X1240-日報入力!Y1240-日報入力!Z1240)</f>
        <v/>
      </c>
      <c r="H1240" s="291" t="str">
        <f>IF(日報入力!G1240="","",IF(日報入力!M1240&gt;=0,日報入力!M1240*F1240,F1240))</f>
        <v/>
      </c>
      <c r="I1240" s="291" t="str">
        <f>IF(日報入力!G1240="","",日報入力!O1240)</f>
        <v/>
      </c>
      <c r="J1240" s="291" t="str">
        <f>IF(日報入力!G1240="","",日報入力!P1240)</f>
        <v/>
      </c>
      <c r="K1240" s="291" t="str">
        <f>IF(日報入力!G1240="","",日報入力!Q1240)</f>
        <v/>
      </c>
      <c r="L1240" s="291" t="str">
        <f>IF(日報入力!G1240="","",日報入力!R1240)</f>
        <v/>
      </c>
      <c r="M1240" s="291" t="str">
        <f>IF(日報入力!G1240="","",日報入力!S1240)</f>
        <v/>
      </c>
      <c r="N1240" s="291" t="str">
        <f>IF(日報入力!G1240="","",日報入力!T1240)</f>
        <v/>
      </c>
      <c r="O1240" s="291" t="str">
        <f>IF(日報入力!G1240="","",日報入力!U1240)</f>
        <v/>
      </c>
      <c r="P1240" s="291" t="str">
        <f>IF(日報入力!G1240="","",日報入力!V1240)</f>
        <v/>
      </c>
      <c r="Q1240" s="291" t="str">
        <f>IF(日報入力!G1240="","",日報入力!W1240)</f>
        <v/>
      </c>
      <c r="R1240" s="291" t="str">
        <f>IF(日報入力!G1240="","",日報入力!X1240)</f>
        <v/>
      </c>
      <c r="S1240" s="291" t="str">
        <f>IF(日報入力!G1240="","",日報入力!Y1240)</f>
        <v/>
      </c>
      <c r="T1240" s="291" t="str">
        <f>IF(日報入力!G1240="","",日報入力!Z1240)</f>
        <v/>
      </c>
      <c r="U1240" s="291" t="str">
        <f>IF(日報入力!G1240="","",日報入力!AA1240)</f>
        <v/>
      </c>
      <c r="V1240" s="378" t="str">
        <f>IF(日報入力!G1240="","",日報入力!AB1240)</f>
        <v/>
      </c>
      <c r="W1240" s="291" t="str">
        <f>IF(日報入力!G1240="","",日報入力!AC1240)</f>
        <v/>
      </c>
      <c r="X1240" s="291" t="str">
        <f>IF(日報入力!G1240="","",日報入力!AD1240)</f>
        <v/>
      </c>
      <c r="Y1240" s="291" t="str">
        <f>IF(日報入力!G1240="","",日報入力!AE1240)</f>
        <v/>
      </c>
      <c r="Z1240" s="291" t="str">
        <f>IF(日報入力!G1240="","",日報入力!AF1240)</f>
        <v/>
      </c>
      <c r="AA1240" s="291" t="str">
        <f>IF(日報入力!G1240="","",日報入力!AG1240)</f>
        <v/>
      </c>
      <c r="AB1240" s="291" t="str">
        <f>IF(日報入力!G1240="","",日報入力!AH1240)</f>
        <v/>
      </c>
      <c r="AC1240" s="291" t="str">
        <f>IF(日報入力!G1240="","",日報入力!AI1240)</f>
        <v/>
      </c>
      <c r="AD1240" s="291" t="str">
        <f>IF(日報入力!G1240="","",日報入力!AJ1240)</f>
        <v/>
      </c>
      <c r="AE1240" s="292" t="str">
        <f>IF(日報入力!G1240="","",日報入力!E1240)</f>
        <v/>
      </c>
      <c r="AF1240" s="293" t="str">
        <f>IF(日報入力!G1240="","",日報入力!AK1240)</f>
        <v/>
      </c>
      <c r="AG1240" s="293" t="str">
        <f>IF(日報入力!G1240="","",日報入力!AL1240)</f>
        <v/>
      </c>
      <c r="AH1240" s="293" t="str">
        <f>IF(日報入力!G1240="","",日報入力!AM1240)</f>
        <v/>
      </c>
      <c r="AI1240" s="294" t="str">
        <f>IF(日報入力!G1240&gt;0,日報入力!D1240*日報入力!K1240*日報入力!AL1240,"")</f>
        <v/>
      </c>
      <c r="AJ1240" s="294" t="str">
        <f>IF(日報入力!G1240&gt;0,日報入力!E1240*日報入力!AL1240,"")</f>
        <v/>
      </c>
      <c r="AK1240" s="294" t="str">
        <f>IF(日報入力!G1240&gt;0,AI1240-AJ1240,"")</f>
        <v/>
      </c>
      <c r="AL1240" s="292" t="str">
        <f>IF(日報入力!G1240&gt;0,日報入力!E1240*日報入力!AM1240,"")</f>
        <v/>
      </c>
      <c r="AM1240" s="292" t="str">
        <f>IF(日報入力!G1240&gt;0,日報入力!AB1240*日報入力!AM1240,"")</f>
        <v/>
      </c>
      <c r="AN1240" s="68" t="str">
        <f>IF(日報入力!G1240&gt;0,日報入力!C1240,"")</f>
        <v/>
      </c>
      <c r="AO1240" s="68" t="str">
        <f>日報入力!B1240</f>
        <v/>
      </c>
      <c r="AP1240" s="68" t="str">
        <f>IF(日報入力!AQ1240,日報入力!BA1240,"")</f>
        <v/>
      </c>
      <c r="AQ1240" s="68" t="str">
        <f>IF(日報入力!AR1240,日報入力!BB1240,"")</f>
        <v/>
      </c>
      <c r="AR1240" s="68" t="str">
        <f>IF(日報入力!AS1240,"N勤","")</f>
        <v/>
      </c>
      <c r="AS1240" s="295" t="e">
        <f t="shared" si="74"/>
        <v>#VALUE!</v>
      </c>
      <c r="AT1240" s="439" t="str">
        <f>日報入力!AY1240</f>
        <v/>
      </c>
      <c r="AU1240" s="518" t="str">
        <f>IF(日報入力!G1240,G1240*60/E1240,"")</f>
        <v/>
      </c>
      <c r="AV1240" s="528" t="str">
        <f>IF(日報入力!AT1240,日報入力!AT1240,"")</f>
        <v/>
      </c>
      <c r="AW1240" s="529" t="str">
        <f>IF(日報入力!AT1240,AE1240/日報入力!AT1240,"")</f>
        <v/>
      </c>
      <c r="AX1240" s="530" t="e">
        <f>IF(1&lt;日報集計!AT1240,AT1240/(((F1240-I1240-J1240-N1240-O1240)*60)/(E1240)),"")</f>
        <v>#VALUE!</v>
      </c>
      <c r="AY1240" s="664" t="str">
        <f>IF(日報入力!H1240,AT1240/(((F1240-J1240)*60)/E1240),"")</f>
        <v/>
      </c>
      <c r="AZ1240" s="664" t="str">
        <f>IF(日報入力!I1240,AT1240/((G1240*60)/E1240),"")</f>
        <v/>
      </c>
      <c r="BA1240" s="296" t="str">
        <f>IF(日報入力!G1240,G1240/F1240,"")</f>
        <v/>
      </c>
      <c r="BB1240" s="386" t="e">
        <f t="shared" si="75"/>
        <v>#VALUE!</v>
      </c>
      <c r="BC1240" s="386" t="e">
        <f t="shared" si="76"/>
        <v>#VALUE!</v>
      </c>
      <c r="BD1240" s="80">
        <f>日報入力!AU1240</f>
        <v>0</v>
      </c>
      <c r="BE1240" s="534" t="str">
        <f>IF(日報入力!AV1240,日報入力!AV1240,"")</f>
        <v/>
      </c>
      <c r="BF1240" s="534" t="str">
        <f>IF(日報入力!AW1240,日報入力!AW1240,"")</f>
        <v/>
      </c>
      <c r="BG1240" s="398" t="str">
        <f>IF(日報入力!G1240,日報入力!K1240*日報入力!D1240*日報入力!BC1240,"")</f>
        <v/>
      </c>
    </row>
    <row r="1241" spans="1:59" ht="20.25" hidden="1" customHeight="1" x14ac:dyDescent="0.15">
      <c r="A1241" s="302" t="str">
        <f>IF(日報入力!G1241="","",日報入力!G1241)</f>
        <v/>
      </c>
      <c r="B1241" s="291" t="str">
        <f>IF(日報入力!G1241="","",日報入力!H1241)</f>
        <v/>
      </c>
      <c r="C1241" s="291" t="str">
        <f>IF(日報入力!G1241="","",日報入力!I1241)</f>
        <v/>
      </c>
      <c r="D1241" s="291" t="str">
        <f>IF(日報入力!G1241="","",日報入力!J1241)</f>
        <v/>
      </c>
      <c r="E1241" s="291" t="str">
        <f>IF(日報入力!G1241="","",日報入力!K1241)</f>
        <v/>
      </c>
      <c r="F1241" s="291" t="str">
        <f>IF(日報入力!G1241="","",日報入力!L1241)</f>
        <v/>
      </c>
      <c r="G1241" s="291" t="str">
        <f>IF(日報入力!G1241="","",日報入力!L1241-日報入力!O1241-日報入力!P1241-日報入力!Q1241-日報入力!R1241-日報入力!S1241-日報入力!T1241-日報入力!U1241-日報入力!V1241-日報入力!W1241-日報入力!X1241-日報入力!Y1241-日報入力!Z1241)</f>
        <v/>
      </c>
      <c r="H1241" s="291" t="str">
        <f>IF(日報入力!G1241="","",IF(日報入力!M1241&gt;=0,日報入力!M1241*F1241,F1241))</f>
        <v/>
      </c>
      <c r="I1241" s="291" t="str">
        <f>IF(日報入力!G1241="","",日報入力!O1241)</f>
        <v/>
      </c>
      <c r="J1241" s="291" t="str">
        <f>IF(日報入力!G1241="","",日報入力!P1241)</f>
        <v/>
      </c>
      <c r="K1241" s="291" t="str">
        <f>IF(日報入力!G1241="","",日報入力!Q1241)</f>
        <v/>
      </c>
      <c r="L1241" s="291" t="str">
        <f>IF(日報入力!G1241="","",日報入力!R1241)</f>
        <v/>
      </c>
      <c r="M1241" s="291" t="str">
        <f>IF(日報入力!G1241="","",日報入力!S1241)</f>
        <v/>
      </c>
      <c r="N1241" s="291" t="str">
        <f>IF(日報入力!G1241="","",日報入力!T1241)</f>
        <v/>
      </c>
      <c r="O1241" s="291" t="str">
        <f>IF(日報入力!G1241="","",日報入力!U1241)</f>
        <v/>
      </c>
      <c r="P1241" s="291" t="str">
        <f>IF(日報入力!G1241="","",日報入力!V1241)</f>
        <v/>
      </c>
      <c r="Q1241" s="291" t="str">
        <f>IF(日報入力!G1241="","",日報入力!W1241)</f>
        <v/>
      </c>
      <c r="R1241" s="291" t="str">
        <f>IF(日報入力!G1241="","",日報入力!X1241)</f>
        <v/>
      </c>
      <c r="S1241" s="291" t="str">
        <f>IF(日報入力!G1241="","",日報入力!Y1241)</f>
        <v/>
      </c>
      <c r="T1241" s="291" t="str">
        <f>IF(日報入力!G1241="","",日報入力!Z1241)</f>
        <v/>
      </c>
      <c r="U1241" s="291" t="str">
        <f>IF(日報入力!G1241="","",日報入力!AA1241)</f>
        <v/>
      </c>
      <c r="V1241" s="378" t="str">
        <f>IF(日報入力!G1241="","",日報入力!AB1241)</f>
        <v/>
      </c>
      <c r="W1241" s="291" t="str">
        <f>IF(日報入力!G1241="","",日報入力!AC1241)</f>
        <v/>
      </c>
      <c r="X1241" s="291" t="str">
        <f>IF(日報入力!G1241="","",日報入力!AD1241)</f>
        <v/>
      </c>
      <c r="Y1241" s="291" t="str">
        <f>IF(日報入力!G1241="","",日報入力!AE1241)</f>
        <v/>
      </c>
      <c r="Z1241" s="291" t="str">
        <f>IF(日報入力!G1241="","",日報入力!AF1241)</f>
        <v/>
      </c>
      <c r="AA1241" s="291" t="str">
        <f>IF(日報入力!G1241="","",日報入力!AG1241)</f>
        <v/>
      </c>
      <c r="AB1241" s="291" t="str">
        <f>IF(日報入力!G1241="","",日報入力!AH1241)</f>
        <v/>
      </c>
      <c r="AC1241" s="291" t="str">
        <f>IF(日報入力!G1241="","",日報入力!AI1241)</f>
        <v/>
      </c>
      <c r="AD1241" s="291" t="str">
        <f>IF(日報入力!G1241="","",日報入力!AJ1241)</f>
        <v/>
      </c>
      <c r="AE1241" s="292" t="str">
        <f>IF(日報入力!G1241="","",日報入力!E1241)</f>
        <v/>
      </c>
      <c r="AF1241" s="293" t="str">
        <f>IF(日報入力!G1241="","",日報入力!AK1241)</f>
        <v/>
      </c>
      <c r="AG1241" s="293" t="str">
        <f>IF(日報入力!G1241="","",日報入力!AL1241)</f>
        <v/>
      </c>
      <c r="AH1241" s="293" t="str">
        <f>IF(日報入力!G1241="","",日報入力!AM1241)</f>
        <v/>
      </c>
      <c r="AI1241" s="294" t="str">
        <f>IF(日報入力!G1241&gt;0,日報入力!D1241*日報入力!K1241*日報入力!AL1241,"")</f>
        <v/>
      </c>
      <c r="AJ1241" s="294" t="str">
        <f>IF(日報入力!G1241&gt;0,日報入力!E1241*日報入力!AL1241,"")</f>
        <v/>
      </c>
      <c r="AK1241" s="294" t="str">
        <f>IF(日報入力!G1241&gt;0,AI1241-AJ1241,"")</f>
        <v/>
      </c>
      <c r="AL1241" s="292" t="str">
        <f>IF(日報入力!G1241&gt;0,日報入力!E1241*日報入力!AM1241,"")</f>
        <v/>
      </c>
      <c r="AM1241" s="292" t="str">
        <f>IF(日報入力!G1241&gt;0,日報入力!AB1241*日報入力!AM1241,"")</f>
        <v/>
      </c>
      <c r="AN1241" s="68" t="str">
        <f>IF(日報入力!G1241&gt;0,日報入力!C1241,"")</f>
        <v/>
      </c>
      <c r="AO1241" s="68" t="str">
        <f>日報入力!B1241</f>
        <v/>
      </c>
      <c r="AP1241" s="68" t="str">
        <f>IF(日報入力!AQ1241,日報入力!BA1241,"")</f>
        <v/>
      </c>
      <c r="AQ1241" s="68" t="str">
        <f>IF(日報入力!AR1241,日報入力!BB1241,"")</f>
        <v/>
      </c>
      <c r="AR1241" s="68" t="str">
        <f>IF(日報入力!AS1241,"N勤","")</f>
        <v/>
      </c>
      <c r="AS1241" s="295" t="e">
        <f t="shared" si="74"/>
        <v>#VALUE!</v>
      </c>
      <c r="AT1241" s="439" t="str">
        <f>日報入力!AY1241</f>
        <v/>
      </c>
      <c r="AU1241" s="518" t="str">
        <f>IF(日報入力!G1241,G1241*60/E1241,"")</f>
        <v/>
      </c>
      <c r="AV1241" s="528" t="str">
        <f>IF(日報入力!AT1241,日報入力!AT1241,"")</f>
        <v/>
      </c>
      <c r="AW1241" s="529" t="str">
        <f>IF(日報入力!AT1241,AE1241/日報入力!AT1241,"")</f>
        <v/>
      </c>
      <c r="AX1241" s="530" t="e">
        <f>IF(1&lt;日報集計!AT1241,AT1241/(((F1241-I1241-J1241-N1241-O1241)*60)/(E1241)),"")</f>
        <v>#VALUE!</v>
      </c>
      <c r="AY1241" s="664" t="str">
        <f>IF(日報入力!H1241,AT1241/(((F1241-J1241)*60)/E1241),"")</f>
        <v/>
      </c>
      <c r="AZ1241" s="664" t="str">
        <f>IF(日報入力!I1241,AT1241/((G1241*60)/E1241),"")</f>
        <v/>
      </c>
      <c r="BA1241" s="296" t="str">
        <f>IF(日報入力!G1241,G1241/F1241,"")</f>
        <v/>
      </c>
      <c r="BB1241" s="386" t="e">
        <f t="shared" si="75"/>
        <v>#VALUE!</v>
      </c>
      <c r="BC1241" s="386" t="e">
        <f t="shared" si="76"/>
        <v>#VALUE!</v>
      </c>
      <c r="BD1241" s="80">
        <f>日報入力!AU1241</f>
        <v>0</v>
      </c>
      <c r="BE1241" s="534" t="str">
        <f>IF(日報入力!AV1241,日報入力!AV1241,"")</f>
        <v/>
      </c>
      <c r="BF1241" s="534" t="str">
        <f>IF(日報入力!AW1241,日報入力!AW1241,"")</f>
        <v/>
      </c>
      <c r="BG1241" s="398" t="str">
        <f>IF(日報入力!G1241,日報入力!K1241*日報入力!D1241*日報入力!BC1241,"")</f>
        <v/>
      </c>
    </row>
    <row r="1242" spans="1:59" ht="20.25" hidden="1" customHeight="1" x14ac:dyDescent="0.15">
      <c r="A1242" s="302" t="str">
        <f>IF(日報入力!G1242="","",日報入力!G1242)</f>
        <v/>
      </c>
      <c r="B1242" s="291" t="str">
        <f>IF(日報入力!G1242="","",日報入力!H1242)</f>
        <v/>
      </c>
      <c r="C1242" s="291" t="str">
        <f>IF(日報入力!G1242="","",日報入力!I1242)</f>
        <v/>
      </c>
      <c r="D1242" s="291" t="str">
        <f>IF(日報入力!G1242="","",日報入力!J1242)</f>
        <v/>
      </c>
      <c r="E1242" s="291" t="str">
        <f>IF(日報入力!G1242="","",日報入力!K1242)</f>
        <v/>
      </c>
      <c r="F1242" s="291" t="str">
        <f>IF(日報入力!G1242="","",日報入力!L1242)</f>
        <v/>
      </c>
      <c r="G1242" s="291" t="str">
        <f>IF(日報入力!G1242="","",日報入力!L1242-日報入力!O1242-日報入力!P1242-日報入力!Q1242-日報入力!R1242-日報入力!S1242-日報入力!T1242-日報入力!U1242-日報入力!V1242-日報入力!W1242-日報入力!X1242-日報入力!Y1242-日報入力!Z1242)</f>
        <v/>
      </c>
      <c r="H1242" s="291" t="str">
        <f>IF(日報入力!G1242="","",IF(日報入力!M1242&gt;=0,日報入力!M1242*F1242,F1242))</f>
        <v/>
      </c>
      <c r="I1242" s="291" t="str">
        <f>IF(日報入力!G1242="","",日報入力!O1242)</f>
        <v/>
      </c>
      <c r="J1242" s="291" t="str">
        <f>IF(日報入力!G1242="","",日報入力!P1242)</f>
        <v/>
      </c>
      <c r="K1242" s="291" t="str">
        <f>IF(日報入力!G1242="","",日報入力!Q1242)</f>
        <v/>
      </c>
      <c r="L1242" s="291" t="str">
        <f>IF(日報入力!G1242="","",日報入力!R1242)</f>
        <v/>
      </c>
      <c r="M1242" s="291" t="str">
        <f>IF(日報入力!G1242="","",日報入力!S1242)</f>
        <v/>
      </c>
      <c r="N1242" s="291" t="str">
        <f>IF(日報入力!G1242="","",日報入力!T1242)</f>
        <v/>
      </c>
      <c r="O1242" s="291" t="str">
        <f>IF(日報入力!G1242="","",日報入力!U1242)</f>
        <v/>
      </c>
      <c r="P1242" s="291" t="str">
        <f>IF(日報入力!G1242="","",日報入力!V1242)</f>
        <v/>
      </c>
      <c r="Q1242" s="291" t="str">
        <f>IF(日報入力!G1242="","",日報入力!W1242)</f>
        <v/>
      </c>
      <c r="R1242" s="291" t="str">
        <f>IF(日報入力!G1242="","",日報入力!X1242)</f>
        <v/>
      </c>
      <c r="S1242" s="291" t="str">
        <f>IF(日報入力!G1242="","",日報入力!Y1242)</f>
        <v/>
      </c>
      <c r="T1242" s="291" t="str">
        <f>IF(日報入力!G1242="","",日報入力!Z1242)</f>
        <v/>
      </c>
      <c r="U1242" s="291" t="str">
        <f>IF(日報入力!G1242="","",日報入力!AA1242)</f>
        <v/>
      </c>
      <c r="V1242" s="378" t="str">
        <f>IF(日報入力!G1242="","",日報入力!AB1242)</f>
        <v/>
      </c>
      <c r="W1242" s="291" t="str">
        <f>IF(日報入力!G1242="","",日報入力!AC1242)</f>
        <v/>
      </c>
      <c r="X1242" s="291" t="str">
        <f>IF(日報入力!G1242="","",日報入力!AD1242)</f>
        <v/>
      </c>
      <c r="Y1242" s="291" t="str">
        <f>IF(日報入力!G1242="","",日報入力!AE1242)</f>
        <v/>
      </c>
      <c r="Z1242" s="291" t="str">
        <f>IF(日報入力!G1242="","",日報入力!AF1242)</f>
        <v/>
      </c>
      <c r="AA1242" s="291" t="str">
        <f>IF(日報入力!G1242="","",日報入力!AG1242)</f>
        <v/>
      </c>
      <c r="AB1242" s="291" t="str">
        <f>IF(日報入力!G1242="","",日報入力!AH1242)</f>
        <v/>
      </c>
      <c r="AC1242" s="291" t="str">
        <f>IF(日報入力!G1242="","",日報入力!AI1242)</f>
        <v/>
      </c>
      <c r="AD1242" s="291" t="str">
        <f>IF(日報入力!G1242="","",日報入力!AJ1242)</f>
        <v/>
      </c>
      <c r="AE1242" s="292" t="str">
        <f>IF(日報入力!G1242="","",日報入力!E1242)</f>
        <v/>
      </c>
      <c r="AF1242" s="293" t="str">
        <f>IF(日報入力!G1242="","",日報入力!AK1242)</f>
        <v/>
      </c>
      <c r="AG1242" s="293" t="str">
        <f>IF(日報入力!G1242="","",日報入力!AL1242)</f>
        <v/>
      </c>
      <c r="AH1242" s="293" t="str">
        <f>IF(日報入力!G1242="","",日報入力!AM1242)</f>
        <v/>
      </c>
      <c r="AI1242" s="294" t="str">
        <f>IF(日報入力!G1242&gt;0,日報入力!D1242*日報入力!K1242*日報入力!AL1242,"")</f>
        <v/>
      </c>
      <c r="AJ1242" s="294" t="str">
        <f>IF(日報入力!G1242&gt;0,日報入力!E1242*日報入力!AL1242,"")</f>
        <v/>
      </c>
      <c r="AK1242" s="294" t="str">
        <f>IF(日報入力!G1242&gt;0,AI1242-AJ1242,"")</f>
        <v/>
      </c>
      <c r="AL1242" s="292" t="str">
        <f>IF(日報入力!G1242&gt;0,日報入力!E1242*日報入力!AM1242,"")</f>
        <v/>
      </c>
      <c r="AM1242" s="292" t="str">
        <f>IF(日報入力!G1242&gt;0,日報入力!AB1242*日報入力!AM1242,"")</f>
        <v/>
      </c>
      <c r="AN1242" s="68" t="str">
        <f>IF(日報入力!G1242&gt;0,日報入力!C1242,"")</f>
        <v/>
      </c>
      <c r="AO1242" s="68" t="str">
        <f>日報入力!B1242</f>
        <v/>
      </c>
      <c r="AP1242" s="68" t="str">
        <f>IF(日報入力!AQ1242,日報入力!BA1242,"")</f>
        <v/>
      </c>
      <c r="AQ1242" s="68" t="str">
        <f>IF(日報入力!AR1242,日報入力!BB1242,"")</f>
        <v/>
      </c>
      <c r="AR1242" s="68" t="str">
        <f>IF(日報入力!AS1242,"N勤","")</f>
        <v/>
      </c>
      <c r="AS1242" s="295" t="e">
        <f t="shared" si="74"/>
        <v>#VALUE!</v>
      </c>
      <c r="AT1242" s="439" t="str">
        <f>日報入力!AY1242</f>
        <v/>
      </c>
      <c r="AU1242" s="518" t="str">
        <f>IF(日報入力!G1242,G1242*60/E1242,"")</f>
        <v/>
      </c>
      <c r="AV1242" s="528" t="str">
        <f>IF(日報入力!AT1242,日報入力!AT1242,"")</f>
        <v/>
      </c>
      <c r="AW1242" s="529" t="str">
        <f>IF(日報入力!AT1242,AE1242/日報入力!AT1242,"")</f>
        <v/>
      </c>
      <c r="AX1242" s="530" t="e">
        <f>IF(1&lt;日報集計!AT1242,AT1242/(((F1242-I1242-J1242-N1242-O1242)*60)/(E1242)),"")</f>
        <v>#VALUE!</v>
      </c>
      <c r="AY1242" s="664" t="str">
        <f>IF(日報入力!H1242,AT1242/(((F1242-J1242)*60)/E1242),"")</f>
        <v/>
      </c>
      <c r="AZ1242" s="664" t="str">
        <f>IF(日報入力!I1242,AT1242/((G1242*60)/E1242),"")</f>
        <v/>
      </c>
      <c r="BA1242" s="296" t="str">
        <f>IF(日報入力!G1242,G1242/F1242,"")</f>
        <v/>
      </c>
      <c r="BB1242" s="386" t="e">
        <f t="shared" si="75"/>
        <v>#VALUE!</v>
      </c>
      <c r="BC1242" s="386" t="e">
        <f t="shared" si="76"/>
        <v>#VALUE!</v>
      </c>
      <c r="BD1242" s="80">
        <f>日報入力!AU1242</f>
        <v>0</v>
      </c>
      <c r="BE1242" s="534" t="str">
        <f>IF(日報入力!AV1242,日報入力!AV1242,"")</f>
        <v/>
      </c>
      <c r="BF1242" s="534" t="str">
        <f>IF(日報入力!AW1242,日報入力!AW1242,"")</f>
        <v/>
      </c>
      <c r="BG1242" s="398" t="str">
        <f>IF(日報入力!G1242,日報入力!K1242*日報入力!D1242*日報入力!BC1242,"")</f>
        <v/>
      </c>
    </row>
    <row r="1243" spans="1:59" ht="20.25" hidden="1" customHeight="1" x14ac:dyDescent="0.15">
      <c r="A1243" s="302" t="str">
        <f>IF(日報入力!G1243="","",日報入力!G1243)</f>
        <v/>
      </c>
      <c r="B1243" s="291" t="str">
        <f>IF(日報入力!G1243="","",日報入力!H1243)</f>
        <v/>
      </c>
      <c r="C1243" s="291" t="str">
        <f>IF(日報入力!G1243="","",日報入力!I1243)</f>
        <v/>
      </c>
      <c r="D1243" s="291" t="str">
        <f>IF(日報入力!G1243="","",日報入力!J1243)</f>
        <v/>
      </c>
      <c r="E1243" s="291" t="str">
        <f>IF(日報入力!G1243="","",日報入力!K1243)</f>
        <v/>
      </c>
      <c r="F1243" s="291" t="str">
        <f>IF(日報入力!G1243="","",日報入力!L1243)</f>
        <v/>
      </c>
      <c r="G1243" s="291" t="str">
        <f>IF(日報入力!G1243="","",日報入力!L1243-日報入力!O1243-日報入力!P1243-日報入力!Q1243-日報入力!R1243-日報入力!S1243-日報入力!T1243-日報入力!U1243-日報入力!V1243-日報入力!W1243-日報入力!X1243-日報入力!Y1243-日報入力!Z1243)</f>
        <v/>
      </c>
      <c r="H1243" s="291" t="str">
        <f>IF(日報入力!G1243="","",IF(日報入力!M1243&gt;=0,日報入力!M1243*F1243,F1243))</f>
        <v/>
      </c>
      <c r="I1243" s="291" t="str">
        <f>IF(日報入力!G1243="","",日報入力!O1243)</f>
        <v/>
      </c>
      <c r="J1243" s="291" t="str">
        <f>IF(日報入力!G1243="","",日報入力!P1243)</f>
        <v/>
      </c>
      <c r="K1243" s="291" t="str">
        <f>IF(日報入力!G1243="","",日報入力!Q1243)</f>
        <v/>
      </c>
      <c r="L1243" s="291" t="str">
        <f>IF(日報入力!G1243="","",日報入力!R1243)</f>
        <v/>
      </c>
      <c r="M1243" s="291" t="str">
        <f>IF(日報入力!G1243="","",日報入力!S1243)</f>
        <v/>
      </c>
      <c r="N1243" s="291" t="str">
        <f>IF(日報入力!G1243="","",日報入力!T1243)</f>
        <v/>
      </c>
      <c r="O1243" s="291" t="str">
        <f>IF(日報入力!G1243="","",日報入力!U1243)</f>
        <v/>
      </c>
      <c r="P1243" s="291" t="str">
        <f>IF(日報入力!G1243="","",日報入力!V1243)</f>
        <v/>
      </c>
      <c r="Q1243" s="291" t="str">
        <f>IF(日報入力!G1243="","",日報入力!W1243)</f>
        <v/>
      </c>
      <c r="R1243" s="291" t="str">
        <f>IF(日報入力!G1243="","",日報入力!X1243)</f>
        <v/>
      </c>
      <c r="S1243" s="291" t="str">
        <f>IF(日報入力!G1243="","",日報入力!Y1243)</f>
        <v/>
      </c>
      <c r="T1243" s="291" t="str">
        <f>IF(日報入力!G1243="","",日報入力!Z1243)</f>
        <v/>
      </c>
      <c r="U1243" s="291" t="str">
        <f>IF(日報入力!G1243="","",日報入力!AA1243)</f>
        <v/>
      </c>
      <c r="V1243" s="378" t="str">
        <f>IF(日報入力!G1243="","",日報入力!AB1243)</f>
        <v/>
      </c>
      <c r="W1243" s="291" t="str">
        <f>IF(日報入力!G1243="","",日報入力!AC1243)</f>
        <v/>
      </c>
      <c r="X1243" s="291" t="str">
        <f>IF(日報入力!G1243="","",日報入力!AD1243)</f>
        <v/>
      </c>
      <c r="Y1243" s="291" t="str">
        <f>IF(日報入力!G1243="","",日報入力!AE1243)</f>
        <v/>
      </c>
      <c r="Z1243" s="291" t="str">
        <f>IF(日報入力!G1243="","",日報入力!AF1243)</f>
        <v/>
      </c>
      <c r="AA1243" s="291" t="str">
        <f>IF(日報入力!G1243="","",日報入力!AG1243)</f>
        <v/>
      </c>
      <c r="AB1243" s="291" t="str">
        <f>IF(日報入力!G1243="","",日報入力!AH1243)</f>
        <v/>
      </c>
      <c r="AC1243" s="291" t="str">
        <f>IF(日報入力!G1243="","",日報入力!AI1243)</f>
        <v/>
      </c>
      <c r="AD1243" s="291" t="str">
        <f>IF(日報入力!G1243="","",日報入力!AJ1243)</f>
        <v/>
      </c>
      <c r="AE1243" s="292" t="str">
        <f>IF(日報入力!G1243="","",日報入力!E1243)</f>
        <v/>
      </c>
      <c r="AF1243" s="293" t="str">
        <f>IF(日報入力!G1243="","",日報入力!AK1243)</f>
        <v/>
      </c>
      <c r="AG1243" s="293" t="str">
        <f>IF(日報入力!G1243="","",日報入力!AL1243)</f>
        <v/>
      </c>
      <c r="AH1243" s="293" t="str">
        <f>IF(日報入力!G1243="","",日報入力!AM1243)</f>
        <v/>
      </c>
      <c r="AI1243" s="294" t="str">
        <f>IF(日報入力!G1243&gt;0,日報入力!D1243*日報入力!K1243*日報入力!AL1243,"")</f>
        <v/>
      </c>
      <c r="AJ1243" s="294" t="str">
        <f>IF(日報入力!G1243&gt;0,日報入力!E1243*日報入力!AL1243,"")</f>
        <v/>
      </c>
      <c r="AK1243" s="294" t="str">
        <f>IF(日報入力!G1243&gt;0,AI1243-AJ1243,"")</f>
        <v/>
      </c>
      <c r="AL1243" s="292" t="str">
        <f>IF(日報入力!G1243&gt;0,日報入力!E1243*日報入力!AM1243,"")</f>
        <v/>
      </c>
      <c r="AM1243" s="292" t="str">
        <f>IF(日報入力!G1243&gt;0,日報入力!AB1243*日報入力!AM1243,"")</f>
        <v/>
      </c>
      <c r="AN1243" s="68" t="str">
        <f>IF(日報入力!G1243&gt;0,日報入力!C1243,"")</f>
        <v/>
      </c>
      <c r="AO1243" s="68" t="str">
        <f>日報入力!B1243</f>
        <v/>
      </c>
      <c r="AP1243" s="68" t="str">
        <f>IF(日報入力!AQ1243,日報入力!BA1243,"")</f>
        <v/>
      </c>
      <c r="AQ1243" s="68" t="str">
        <f>IF(日報入力!AR1243,日報入力!BB1243,"")</f>
        <v/>
      </c>
      <c r="AR1243" s="68" t="str">
        <f>IF(日報入力!AS1243,"N勤","")</f>
        <v/>
      </c>
      <c r="AS1243" s="295" t="e">
        <f t="shared" si="74"/>
        <v>#VALUE!</v>
      </c>
      <c r="AT1243" s="439" t="str">
        <f>日報入力!AY1243</f>
        <v/>
      </c>
      <c r="AU1243" s="518" t="str">
        <f>IF(日報入力!G1243,G1243*60/E1243,"")</f>
        <v/>
      </c>
      <c r="AV1243" s="528" t="str">
        <f>IF(日報入力!AT1243,日報入力!AT1243,"")</f>
        <v/>
      </c>
      <c r="AW1243" s="529" t="str">
        <f>IF(日報入力!AT1243,AE1243/日報入力!AT1243,"")</f>
        <v/>
      </c>
      <c r="AX1243" s="530" t="e">
        <f>IF(1&lt;日報集計!AT1243,AT1243/(((F1243-I1243-J1243-N1243-O1243)*60)/(E1243)),"")</f>
        <v>#VALUE!</v>
      </c>
      <c r="AY1243" s="664" t="str">
        <f>IF(日報入力!H1243,AT1243/(((F1243-J1243)*60)/E1243),"")</f>
        <v/>
      </c>
      <c r="AZ1243" s="664" t="str">
        <f>IF(日報入力!I1243,AT1243/((G1243*60)/E1243),"")</f>
        <v/>
      </c>
      <c r="BA1243" s="296" t="str">
        <f>IF(日報入力!G1243,G1243/F1243,"")</f>
        <v/>
      </c>
      <c r="BB1243" s="386" t="e">
        <f t="shared" si="75"/>
        <v>#VALUE!</v>
      </c>
      <c r="BC1243" s="386" t="e">
        <f t="shared" si="76"/>
        <v>#VALUE!</v>
      </c>
      <c r="BD1243" s="80">
        <f>日報入力!AU1243</f>
        <v>0</v>
      </c>
      <c r="BE1243" s="534" t="str">
        <f>IF(日報入力!AV1243,日報入力!AV1243,"")</f>
        <v/>
      </c>
      <c r="BF1243" s="534" t="str">
        <f>IF(日報入力!AW1243,日報入力!AW1243,"")</f>
        <v/>
      </c>
      <c r="BG1243" s="398" t="str">
        <f>IF(日報入力!G1243,日報入力!K1243*日報入力!D1243*日報入力!BC1243,"")</f>
        <v/>
      </c>
    </row>
    <row r="1244" spans="1:59" ht="20.25" hidden="1" customHeight="1" x14ac:dyDescent="0.15">
      <c r="A1244" s="302" t="str">
        <f>IF(日報入力!G1244="","",日報入力!G1244)</f>
        <v/>
      </c>
      <c r="B1244" s="291" t="str">
        <f>IF(日報入力!G1244="","",日報入力!H1244)</f>
        <v/>
      </c>
      <c r="C1244" s="291" t="str">
        <f>IF(日報入力!G1244="","",日報入力!I1244)</f>
        <v/>
      </c>
      <c r="D1244" s="291" t="str">
        <f>IF(日報入力!G1244="","",日報入力!J1244)</f>
        <v/>
      </c>
      <c r="E1244" s="291" t="str">
        <f>IF(日報入力!G1244="","",日報入力!K1244)</f>
        <v/>
      </c>
      <c r="F1244" s="291" t="str">
        <f>IF(日報入力!G1244="","",日報入力!L1244)</f>
        <v/>
      </c>
      <c r="G1244" s="291" t="str">
        <f>IF(日報入力!G1244="","",日報入力!L1244-日報入力!O1244-日報入力!P1244-日報入力!Q1244-日報入力!R1244-日報入力!S1244-日報入力!T1244-日報入力!U1244-日報入力!V1244-日報入力!W1244-日報入力!X1244-日報入力!Y1244-日報入力!Z1244)</f>
        <v/>
      </c>
      <c r="H1244" s="291" t="str">
        <f>IF(日報入力!G1244="","",IF(日報入力!M1244&gt;=0,日報入力!M1244*F1244,F1244))</f>
        <v/>
      </c>
      <c r="I1244" s="291" t="str">
        <f>IF(日報入力!G1244="","",日報入力!O1244)</f>
        <v/>
      </c>
      <c r="J1244" s="291" t="str">
        <f>IF(日報入力!G1244="","",日報入力!P1244)</f>
        <v/>
      </c>
      <c r="K1244" s="291" t="str">
        <f>IF(日報入力!G1244="","",日報入力!Q1244)</f>
        <v/>
      </c>
      <c r="L1244" s="291" t="str">
        <f>IF(日報入力!G1244="","",日報入力!R1244)</f>
        <v/>
      </c>
      <c r="M1244" s="291" t="str">
        <f>IF(日報入力!G1244="","",日報入力!S1244)</f>
        <v/>
      </c>
      <c r="N1244" s="291" t="str">
        <f>IF(日報入力!G1244="","",日報入力!T1244)</f>
        <v/>
      </c>
      <c r="O1244" s="291" t="str">
        <f>IF(日報入力!G1244="","",日報入力!U1244)</f>
        <v/>
      </c>
      <c r="P1244" s="291" t="str">
        <f>IF(日報入力!G1244="","",日報入力!V1244)</f>
        <v/>
      </c>
      <c r="Q1244" s="291" t="str">
        <f>IF(日報入力!G1244="","",日報入力!W1244)</f>
        <v/>
      </c>
      <c r="R1244" s="291" t="str">
        <f>IF(日報入力!G1244="","",日報入力!X1244)</f>
        <v/>
      </c>
      <c r="S1244" s="291" t="str">
        <f>IF(日報入力!G1244="","",日報入力!Y1244)</f>
        <v/>
      </c>
      <c r="T1244" s="291" t="str">
        <f>IF(日報入力!G1244="","",日報入力!Z1244)</f>
        <v/>
      </c>
      <c r="U1244" s="291" t="str">
        <f>IF(日報入力!G1244="","",日報入力!AA1244)</f>
        <v/>
      </c>
      <c r="V1244" s="378" t="str">
        <f>IF(日報入力!G1244="","",日報入力!AB1244)</f>
        <v/>
      </c>
      <c r="W1244" s="291" t="str">
        <f>IF(日報入力!G1244="","",日報入力!AC1244)</f>
        <v/>
      </c>
      <c r="X1244" s="291" t="str">
        <f>IF(日報入力!G1244="","",日報入力!AD1244)</f>
        <v/>
      </c>
      <c r="Y1244" s="291" t="str">
        <f>IF(日報入力!G1244="","",日報入力!AE1244)</f>
        <v/>
      </c>
      <c r="Z1244" s="291" t="str">
        <f>IF(日報入力!G1244="","",日報入力!AF1244)</f>
        <v/>
      </c>
      <c r="AA1244" s="291" t="str">
        <f>IF(日報入力!G1244="","",日報入力!AG1244)</f>
        <v/>
      </c>
      <c r="AB1244" s="291" t="str">
        <f>IF(日報入力!G1244="","",日報入力!AH1244)</f>
        <v/>
      </c>
      <c r="AC1244" s="291" t="str">
        <f>IF(日報入力!G1244="","",日報入力!AI1244)</f>
        <v/>
      </c>
      <c r="AD1244" s="291" t="str">
        <f>IF(日報入力!G1244="","",日報入力!AJ1244)</f>
        <v/>
      </c>
      <c r="AE1244" s="292" t="str">
        <f>IF(日報入力!G1244="","",日報入力!E1244)</f>
        <v/>
      </c>
      <c r="AF1244" s="293" t="str">
        <f>IF(日報入力!G1244="","",日報入力!AK1244)</f>
        <v/>
      </c>
      <c r="AG1244" s="293" t="str">
        <f>IF(日報入力!G1244="","",日報入力!AL1244)</f>
        <v/>
      </c>
      <c r="AH1244" s="293" t="str">
        <f>IF(日報入力!G1244="","",日報入力!AM1244)</f>
        <v/>
      </c>
      <c r="AI1244" s="294" t="str">
        <f>IF(日報入力!G1244&gt;0,日報入力!D1244*日報入力!K1244*日報入力!AL1244,"")</f>
        <v/>
      </c>
      <c r="AJ1244" s="294" t="str">
        <f>IF(日報入力!G1244&gt;0,日報入力!E1244*日報入力!AL1244,"")</f>
        <v/>
      </c>
      <c r="AK1244" s="294" t="str">
        <f>IF(日報入力!G1244&gt;0,AI1244-AJ1244,"")</f>
        <v/>
      </c>
      <c r="AL1244" s="292" t="str">
        <f>IF(日報入力!G1244&gt;0,日報入力!E1244*日報入力!AM1244,"")</f>
        <v/>
      </c>
      <c r="AM1244" s="292" t="str">
        <f>IF(日報入力!G1244&gt;0,日報入力!AB1244*日報入力!AM1244,"")</f>
        <v/>
      </c>
      <c r="AN1244" s="68" t="str">
        <f>IF(日報入力!G1244&gt;0,日報入力!C1244,"")</f>
        <v/>
      </c>
      <c r="AO1244" s="68" t="str">
        <f>日報入力!B1244</f>
        <v/>
      </c>
      <c r="AP1244" s="68" t="str">
        <f>IF(日報入力!AQ1244,日報入力!BA1244,"")</f>
        <v/>
      </c>
      <c r="AQ1244" s="68" t="str">
        <f>IF(日報入力!AR1244,日報入力!BB1244,"")</f>
        <v/>
      </c>
      <c r="AR1244" s="68" t="str">
        <f>IF(日報入力!AS1244,"N勤","")</f>
        <v/>
      </c>
      <c r="AS1244" s="295" t="e">
        <f t="shared" si="74"/>
        <v>#VALUE!</v>
      </c>
      <c r="AT1244" s="439" t="str">
        <f>日報入力!AY1244</f>
        <v/>
      </c>
      <c r="AU1244" s="518" t="str">
        <f>IF(日報入力!G1244,G1244*60/E1244,"")</f>
        <v/>
      </c>
      <c r="AV1244" s="528" t="str">
        <f>IF(日報入力!AT1244,日報入力!AT1244,"")</f>
        <v/>
      </c>
      <c r="AW1244" s="529" t="str">
        <f>IF(日報入力!AT1244,AE1244/日報入力!AT1244,"")</f>
        <v/>
      </c>
      <c r="AX1244" s="530" t="e">
        <f>IF(1&lt;日報集計!AT1244,AT1244/(((F1244-I1244-J1244-N1244-O1244)*60)/(E1244)),"")</f>
        <v>#VALUE!</v>
      </c>
      <c r="AY1244" s="664" t="str">
        <f>IF(日報入力!H1244,AT1244/(((F1244-J1244)*60)/E1244),"")</f>
        <v/>
      </c>
      <c r="AZ1244" s="664" t="str">
        <f>IF(日報入力!I1244,AT1244/((G1244*60)/E1244),"")</f>
        <v/>
      </c>
      <c r="BA1244" s="296" t="str">
        <f>IF(日報入力!G1244,G1244/F1244,"")</f>
        <v/>
      </c>
      <c r="BB1244" s="386" t="e">
        <f t="shared" si="75"/>
        <v>#VALUE!</v>
      </c>
      <c r="BC1244" s="386" t="e">
        <f t="shared" si="76"/>
        <v>#VALUE!</v>
      </c>
      <c r="BD1244" s="80">
        <f>日報入力!AU1244</f>
        <v>0</v>
      </c>
      <c r="BE1244" s="534" t="str">
        <f>IF(日報入力!AV1244,日報入力!AV1244,"")</f>
        <v/>
      </c>
      <c r="BF1244" s="534" t="str">
        <f>IF(日報入力!AW1244,日報入力!AW1244,"")</f>
        <v/>
      </c>
      <c r="BG1244" s="398" t="str">
        <f>IF(日報入力!G1244,日報入力!K1244*日報入力!D1244*日報入力!BC1244,"")</f>
        <v/>
      </c>
    </row>
    <row r="1245" spans="1:59" ht="20.25" hidden="1" customHeight="1" x14ac:dyDescent="0.15">
      <c r="A1245" s="302" t="str">
        <f>IF(日報入力!G1245="","",日報入力!G1245)</f>
        <v/>
      </c>
      <c r="B1245" s="291" t="str">
        <f>IF(日報入力!G1245="","",日報入力!H1245)</f>
        <v/>
      </c>
      <c r="C1245" s="291" t="str">
        <f>IF(日報入力!G1245="","",日報入力!I1245)</f>
        <v/>
      </c>
      <c r="D1245" s="291" t="str">
        <f>IF(日報入力!G1245="","",日報入力!J1245)</f>
        <v/>
      </c>
      <c r="E1245" s="291" t="str">
        <f>IF(日報入力!G1245="","",日報入力!K1245)</f>
        <v/>
      </c>
      <c r="F1245" s="291" t="str">
        <f>IF(日報入力!G1245="","",日報入力!L1245)</f>
        <v/>
      </c>
      <c r="G1245" s="291" t="str">
        <f>IF(日報入力!G1245="","",日報入力!L1245-日報入力!O1245-日報入力!P1245-日報入力!Q1245-日報入力!R1245-日報入力!S1245-日報入力!T1245-日報入力!U1245-日報入力!V1245-日報入力!W1245-日報入力!X1245-日報入力!Y1245-日報入力!Z1245)</f>
        <v/>
      </c>
      <c r="H1245" s="291" t="str">
        <f>IF(日報入力!G1245="","",IF(日報入力!M1245&gt;=0,日報入力!M1245*F1245,F1245))</f>
        <v/>
      </c>
      <c r="I1245" s="291" t="str">
        <f>IF(日報入力!G1245="","",日報入力!O1245)</f>
        <v/>
      </c>
      <c r="J1245" s="291" t="str">
        <f>IF(日報入力!G1245="","",日報入力!P1245)</f>
        <v/>
      </c>
      <c r="K1245" s="291" t="str">
        <f>IF(日報入力!G1245="","",日報入力!Q1245)</f>
        <v/>
      </c>
      <c r="L1245" s="291" t="str">
        <f>IF(日報入力!G1245="","",日報入力!R1245)</f>
        <v/>
      </c>
      <c r="M1245" s="291" t="str">
        <f>IF(日報入力!G1245="","",日報入力!S1245)</f>
        <v/>
      </c>
      <c r="N1245" s="291" t="str">
        <f>IF(日報入力!G1245="","",日報入力!T1245)</f>
        <v/>
      </c>
      <c r="O1245" s="291" t="str">
        <f>IF(日報入力!G1245="","",日報入力!U1245)</f>
        <v/>
      </c>
      <c r="P1245" s="291" t="str">
        <f>IF(日報入力!G1245="","",日報入力!V1245)</f>
        <v/>
      </c>
      <c r="Q1245" s="291" t="str">
        <f>IF(日報入力!G1245="","",日報入力!W1245)</f>
        <v/>
      </c>
      <c r="R1245" s="291" t="str">
        <f>IF(日報入力!G1245="","",日報入力!X1245)</f>
        <v/>
      </c>
      <c r="S1245" s="291" t="str">
        <f>IF(日報入力!G1245="","",日報入力!Y1245)</f>
        <v/>
      </c>
      <c r="T1245" s="291" t="str">
        <f>IF(日報入力!G1245="","",日報入力!Z1245)</f>
        <v/>
      </c>
      <c r="U1245" s="291" t="str">
        <f>IF(日報入力!G1245="","",日報入力!AA1245)</f>
        <v/>
      </c>
      <c r="V1245" s="378" t="str">
        <f>IF(日報入力!G1245="","",日報入力!AB1245)</f>
        <v/>
      </c>
      <c r="W1245" s="291" t="str">
        <f>IF(日報入力!G1245="","",日報入力!AC1245)</f>
        <v/>
      </c>
      <c r="X1245" s="291" t="str">
        <f>IF(日報入力!G1245="","",日報入力!AD1245)</f>
        <v/>
      </c>
      <c r="Y1245" s="291" t="str">
        <f>IF(日報入力!G1245="","",日報入力!AE1245)</f>
        <v/>
      </c>
      <c r="Z1245" s="291" t="str">
        <f>IF(日報入力!G1245="","",日報入力!AF1245)</f>
        <v/>
      </c>
      <c r="AA1245" s="291" t="str">
        <f>IF(日報入力!G1245="","",日報入力!AG1245)</f>
        <v/>
      </c>
      <c r="AB1245" s="291" t="str">
        <f>IF(日報入力!G1245="","",日報入力!AH1245)</f>
        <v/>
      </c>
      <c r="AC1245" s="291" t="str">
        <f>IF(日報入力!G1245="","",日報入力!AI1245)</f>
        <v/>
      </c>
      <c r="AD1245" s="291" t="str">
        <f>IF(日報入力!G1245="","",日報入力!AJ1245)</f>
        <v/>
      </c>
      <c r="AE1245" s="292" t="str">
        <f>IF(日報入力!G1245="","",日報入力!E1245)</f>
        <v/>
      </c>
      <c r="AF1245" s="293" t="str">
        <f>IF(日報入力!G1245="","",日報入力!AK1245)</f>
        <v/>
      </c>
      <c r="AG1245" s="293" t="str">
        <f>IF(日報入力!G1245="","",日報入力!AL1245)</f>
        <v/>
      </c>
      <c r="AH1245" s="293" t="str">
        <f>IF(日報入力!G1245="","",日報入力!AM1245)</f>
        <v/>
      </c>
      <c r="AI1245" s="294" t="str">
        <f>IF(日報入力!G1245&gt;0,日報入力!D1245*日報入力!K1245*日報入力!AL1245,"")</f>
        <v/>
      </c>
      <c r="AJ1245" s="294" t="str">
        <f>IF(日報入力!G1245&gt;0,日報入力!E1245*日報入力!AL1245,"")</f>
        <v/>
      </c>
      <c r="AK1245" s="294" t="str">
        <f>IF(日報入力!G1245&gt;0,AI1245-AJ1245,"")</f>
        <v/>
      </c>
      <c r="AL1245" s="292" t="str">
        <f>IF(日報入力!G1245&gt;0,日報入力!E1245*日報入力!AM1245,"")</f>
        <v/>
      </c>
      <c r="AM1245" s="292" t="str">
        <f>IF(日報入力!G1245&gt;0,日報入力!AB1245*日報入力!AM1245,"")</f>
        <v/>
      </c>
      <c r="AN1245" s="68" t="str">
        <f>IF(日報入力!G1245&gt;0,日報入力!C1245,"")</f>
        <v/>
      </c>
      <c r="AO1245" s="68" t="str">
        <f>日報入力!B1245</f>
        <v/>
      </c>
      <c r="AP1245" s="68" t="str">
        <f>IF(日報入力!AQ1245,日報入力!BA1245,"")</f>
        <v/>
      </c>
      <c r="AQ1245" s="68" t="str">
        <f>IF(日報入力!AR1245,日報入力!BB1245,"")</f>
        <v/>
      </c>
      <c r="AR1245" s="68" t="str">
        <f>IF(日報入力!AS1245,"N勤","")</f>
        <v/>
      </c>
      <c r="AS1245" s="295" t="e">
        <f t="shared" si="74"/>
        <v>#VALUE!</v>
      </c>
      <c r="AT1245" s="439" t="str">
        <f>日報入力!AY1245</f>
        <v/>
      </c>
      <c r="AU1245" s="518" t="str">
        <f>IF(日報入力!G1245,G1245*60/E1245,"")</f>
        <v/>
      </c>
      <c r="AV1245" s="528" t="str">
        <f>IF(日報入力!AT1245,日報入力!AT1245,"")</f>
        <v/>
      </c>
      <c r="AW1245" s="529" t="str">
        <f>IF(日報入力!AT1245,AE1245/日報入力!AT1245,"")</f>
        <v/>
      </c>
      <c r="AX1245" s="530" t="e">
        <f>IF(1&lt;日報集計!AT1245,AT1245/(((F1245-I1245-J1245-N1245-O1245)*60)/(E1245)),"")</f>
        <v>#VALUE!</v>
      </c>
      <c r="AY1245" s="664" t="str">
        <f>IF(日報入力!H1245,AT1245/(((F1245-J1245)*60)/E1245),"")</f>
        <v/>
      </c>
      <c r="AZ1245" s="664" t="str">
        <f>IF(日報入力!I1245,AT1245/((G1245*60)/E1245),"")</f>
        <v/>
      </c>
      <c r="BA1245" s="296" t="str">
        <f>IF(日報入力!G1245,G1245/F1245,"")</f>
        <v/>
      </c>
      <c r="BB1245" s="386" t="e">
        <f t="shared" si="75"/>
        <v>#VALUE!</v>
      </c>
      <c r="BC1245" s="386" t="e">
        <f t="shared" si="76"/>
        <v>#VALUE!</v>
      </c>
      <c r="BD1245" s="80">
        <f>日報入力!AU1245</f>
        <v>0</v>
      </c>
      <c r="BE1245" s="534" t="str">
        <f>IF(日報入力!AV1245,日報入力!AV1245,"")</f>
        <v/>
      </c>
      <c r="BF1245" s="534" t="str">
        <f>IF(日報入力!AW1245,日報入力!AW1245,"")</f>
        <v/>
      </c>
      <c r="BG1245" s="398" t="str">
        <f>IF(日報入力!G1245,日報入力!K1245*日報入力!D1245*日報入力!BC1245,"")</f>
        <v/>
      </c>
    </row>
    <row r="1246" spans="1:59" ht="20.25" hidden="1" customHeight="1" x14ac:dyDescent="0.15">
      <c r="A1246" s="302" t="str">
        <f>IF(日報入力!G1246="","",日報入力!G1246)</f>
        <v/>
      </c>
      <c r="B1246" s="291" t="str">
        <f>IF(日報入力!G1246="","",日報入力!H1246)</f>
        <v/>
      </c>
      <c r="C1246" s="291" t="str">
        <f>IF(日報入力!G1246="","",日報入力!I1246)</f>
        <v/>
      </c>
      <c r="D1246" s="291" t="str">
        <f>IF(日報入力!G1246="","",日報入力!J1246)</f>
        <v/>
      </c>
      <c r="E1246" s="291" t="str">
        <f>IF(日報入力!G1246="","",日報入力!K1246)</f>
        <v/>
      </c>
      <c r="F1246" s="291" t="str">
        <f>IF(日報入力!G1246="","",日報入力!L1246)</f>
        <v/>
      </c>
      <c r="G1246" s="291" t="str">
        <f>IF(日報入力!G1246="","",日報入力!L1246-日報入力!O1246-日報入力!P1246-日報入力!Q1246-日報入力!R1246-日報入力!S1246-日報入力!T1246-日報入力!U1246-日報入力!V1246-日報入力!W1246-日報入力!X1246-日報入力!Y1246-日報入力!Z1246)</f>
        <v/>
      </c>
      <c r="H1246" s="291" t="str">
        <f>IF(日報入力!G1246="","",IF(日報入力!M1246&gt;=0,日報入力!M1246*F1246,F1246))</f>
        <v/>
      </c>
      <c r="I1246" s="291" t="str">
        <f>IF(日報入力!G1246="","",日報入力!O1246)</f>
        <v/>
      </c>
      <c r="J1246" s="291" t="str">
        <f>IF(日報入力!G1246="","",日報入力!P1246)</f>
        <v/>
      </c>
      <c r="K1246" s="291" t="str">
        <f>IF(日報入力!G1246="","",日報入力!Q1246)</f>
        <v/>
      </c>
      <c r="L1246" s="291" t="str">
        <f>IF(日報入力!G1246="","",日報入力!R1246)</f>
        <v/>
      </c>
      <c r="M1246" s="291" t="str">
        <f>IF(日報入力!G1246="","",日報入力!S1246)</f>
        <v/>
      </c>
      <c r="N1246" s="291" t="str">
        <f>IF(日報入力!G1246="","",日報入力!T1246)</f>
        <v/>
      </c>
      <c r="O1246" s="291" t="str">
        <f>IF(日報入力!G1246="","",日報入力!U1246)</f>
        <v/>
      </c>
      <c r="P1246" s="291" t="str">
        <f>IF(日報入力!G1246="","",日報入力!V1246)</f>
        <v/>
      </c>
      <c r="Q1246" s="291" t="str">
        <f>IF(日報入力!G1246="","",日報入力!W1246)</f>
        <v/>
      </c>
      <c r="R1246" s="291" t="str">
        <f>IF(日報入力!G1246="","",日報入力!X1246)</f>
        <v/>
      </c>
      <c r="S1246" s="291" t="str">
        <f>IF(日報入力!G1246="","",日報入力!Y1246)</f>
        <v/>
      </c>
      <c r="T1246" s="291" t="str">
        <f>IF(日報入力!G1246="","",日報入力!Z1246)</f>
        <v/>
      </c>
      <c r="U1246" s="291" t="str">
        <f>IF(日報入力!G1246="","",日報入力!AA1246)</f>
        <v/>
      </c>
      <c r="V1246" s="378" t="str">
        <f>IF(日報入力!G1246="","",日報入力!AB1246)</f>
        <v/>
      </c>
      <c r="W1246" s="291" t="str">
        <f>IF(日報入力!G1246="","",日報入力!AC1246)</f>
        <v/>
      </c>
      <c r="X1246" s="291" t="str">
        <f>IF(日報入力!G1246="","",日報入力!AD1246)</f>
        <v/>
      </c>
      <c r="Y1246" s="291" t="str">
        <f>IF(日報入力!G1246="","",日報入力!AE1246)</f>
        <v/>
      </c>
      <c r="Z1246" s="291" t="str">
        <f>IF(日報入力!G1246="","",日報入力!AF1246)</f>
        <v/>
      </c>
      <c r="AA1246" s="291" t="str">
        <f>IF(日報入力!G1246="","",日報入力!AG1246)</f>
        <v/>
      </c>
      <c r="AB1246" s="291" t="str">
        <f>IF(日報入力!G1246="","",日報入力!AH1246)</f>
        <v/>
      </c>
      <c r="AC1246" s="291" t="str">
        <f>IF(日報入力!G1246="","",日報入力!AI1246)</f>
        <v/>
      </c>
      <c r="AD1246" s="291" t="str">
        <f>IF(日報入力!G1246="","",日報入力!AJ1246)</f>
        <v/>
      </c>
      <c r="AE1246" s="292" t="str">
        <f>IF(日報入力!G1246="","",日報入力!E1246)</f>
        <v/>
      </c>
      <c r="AF1246" s="293" t="str">
        <f>IF(日報入力!G1246="","",日報入力!AK1246)</f>
        <v/>
      </c>
      <c r="AG1246" s="293" t="str">
        <f>IF(日報入力!G1246="","",日報入力!AL1246)</f>
        <v/>
      </c>
      <c r="AH1246" s="293" t="str">
        <f>IF(日報入力!G1246="","",日報入力!AM1246)</f>
        <v/>
      </c>
      <c r="AI1246" s="294" t="str">
        <f>IF(日報入力!G1246&gt;0,日報入力!D1246*日報入力!K1246*日報入力!AL1246,"")</f>
        <v/>
      </c>
      <c r="AJ1246" s="294" t="str">
        <f>IF(日報入力!G1246&gt;0,日報入力!E1246*日報入力!AL1246,"")</f>
        <v/>
      </c>
      <c r="AK1246" s="294" t="str">
        <f>IF(日報入力!G1246&gt;0,AI1246-AJ1246,"")</f>
        <v/>
      </c>
      <c r="AL1246" s="292" t="str">
        <f>IF(日報入力!G1246&gt;0,日報入力!E1246*日報入力!AM1246,"")</f>
        <v/>
      </c>
      <c r="AM1246" s="292" t="str">
        <f>IF(日報入力!G1246&gt;0,日報入力!AB1246*日報入力!AM1246,"")</f>
        <v/>
      </c>
      <c r="AN1246" s="68" t="str">
        <f>IF(日報入力!G1246&gt;0,日報入力!C1246,"")</f>
        <v/>
      </c>
      <c r="AO1246" s="68" t="str">
        <f>日報入力!B1246</f>
        <v/>
      </c>
      <c r="AP1246" s="68" t="str">
        <f>IF(日報入力!AQ1246,日報入力!BA1246,"")</f>
        <v/>
      </c>
      <c r="AQ1246" s="68" t="str">
        <f>IF(日報入力!AR1246,日報入力!BB1246,"")</f>
        <v/>
      </c>
      <c r="AR1246" s="68" t="str">
        <f>IF(日報入力!AS1246,"N勤","")</f>
        <v/>
      </c>
      <c r="AS1246" s="295" t="e">
        <f t="shared" si="74"/>
        <v>#VALUE!</v>
      </c>
      <c r="AT1246" s="439" t="str">
        <f>日報入力!AY1246</f>
        <v/>
      </c>
      <c r="AU1246" s="518" t="str">
        <f>IF(日報入力!G1246,G1246*60/E1246,"")</f>
        <v/>
      </c>
      <c r="AV1246" s="528" t="str">
        <f>IF(日報入力!AT1246,日報入力!AT1246,"")</f>
        <v/>
      </c>
      <c r="AW1246" s="529" t="str">
        <f>IF(日報入力!AT1246,AE1246/日報入力!AT1246,"")</f>
        <v/>
      </c>
      <c r="AX1246" s="530" t="e">
        <f>IF(1&lt;日報集計!AT1246,AT1246/(((F1246-I1246-J1246-N1246-O1246)*60)/(E1246)),"")</f>
        <v>#VALUE!</v>
      </c>
      <c r="AY1246" s="664" t="str">
        <f>IF(日報入力!H1246,AT1246/(((F1246-J1246)*60)/E1246),"")</f>
        <v/>
      </c>
      <c r="AZ1246" s="664" t="str">
        <f>IF(日報入力!I1246,AT1246/((G1246*60)/E1246),"")</f>
        <v/>
      </c>
      <c r="BA1246" s="296" t="str">
        <f>IF(日報入力!G1246,G1246/F1246,"")</f>
        <v/>
      </c>
      <c r="BB1246" s="386" t="e">
        <f t="shared" si="75"/>
        <v>#VALUE!</v>
      </c>
      <c r="BC1246" s="386" t="e">
        <f t="shared" si="76"/>
        <v>#VALUE!</v>
      </c>
      <c r="BD1246" s="80">
        <f>日報入力!AU1246</f>
        <v>0</v>
      </c>
      <c r="BE1246" s="534" t="str">
        <f>IF(日報入力!AV1246,日報入力!AV1246,"")</f>
        <v/>
      </c>
      <c r="BF1246" s="534" t="str">
        <f>IF(日報入力!AW1246,日報入力!AW1246,"")</f>
        <v/>
      </c>
      <c r="BG1246" s="398" t="str">
        <f>IF(日報入力!G1246,日報入力!K1246*日報入力!D1246*日報入力!BC1246,"")</f>
        <v/>
      </c>
    </row>
    <row r="1247" spans="1:59" ht="20.25" hidden="1" customHeight="1" x14ac:dyDescent="0.15">
      <c r="A1247" s="302" t="str">
        <f>IF(日報入力!G1247="","",日報入力!G1247)</f>
        <v/>
      </c>
      <c r="B1247" s="291" t="str">
        <f>IF(日報入力!G1247="","",日報入力!H1247)</f>
        <v/>
      </c>
      <c r="C1247" s="291" t="str">
        <f>IF(日報入力!G1247="","",日報入力!I1247)</f>
        <v/>
      </c>
      <c r="D1247" s="291" t="str">
        <f>IF(日報入力!G1247="","",日報入力!J1247)</f>
        <v/>
      </c>
      <c r="E1247" s="291" t="str">
        <f>IF(日報入力!G1247="","",日報入力!K1247)</f>
        <v/>
      </c>
      <c r="F1247" s="291" t="str">
        <f>IF(日報入力!G1247="","",日報入力!L1247)</f>
        <v/>
      </c>
      <c r="G1247" s="291" t="str">
        <f>IF(日報入力!G1247="","",日報入力!L1247-日報入力!O1247-日報入力!P1247-日報入力!Q1247-日報入力!R1247-日報入力!S1247-日報入力!T1247-日報入力!U1247-日報入力!V1247-日報入力!W1247-日報入力!X1247-日報入力!Y1247-日報入力!Z1247)</f>
        <v/>
      </c>
      <c r="H1247" s="291" t="str">
        <f>IF(日報入力!G1247="","",IF(日報入力!M1247&gt;=0,日報入力!M1247*F1247,F1247))</f>
        <v/>
      </c>
      <c r="I1247" s="291" t="str">
        <f>IF(日報入力!G1247="","",日報入力!O1247)</f>
        <v/>
      </c>
      <c r="J1247" s="291" t="str">
        <f>IF(日報入力!G1247="","",日報入力!P1247)</f>
        <v/>
      </c>
      <c r="K1247" s="291" t="str">
        <f>IF(日報入力!G1247="","",日報入力!Q1247)</f>
        <v/>
      </c>
      <c r="L1247" s="291" t="str">
        <f>IF(日報入力!G1247="","",日報入力!R1247)</f>
        <v/>
      </c>
      <c r="M1247" s="291" t="str">
        <f>IF(日報入力!G1247="","",日報入力!S1247)</f>
        <v/>
      </c>
      <c r="N1247" s="291" t="str">
        <f>IF(日報入力!G1247="","",日報入力!T1247)</f>
        <v/>
      </c>
      <c r="O1247" s="291" t="str">
        <f>IF(日報入力!G1247="","",日報入力!U1247)</f>
        <v/>
      </c>
      <c r="P1247" s="291" t="str">
        <f>IF(日報入力!G1247="","",日報入力!V1247)</f>
        <v/>
      </c>
      <c r="Q1247" s="291" t="str">
        <f>IF(日報入力!G1247="","",日報入力!W1247)</f>
        <v/>
      </c>
      <c r="R1247" s="291" t="str">
        <f>IF(日報入力!G1247="","",日報入力!X1247)</f>
        <v/>
      </c>
      <c r="S1247" s="291" t="str">
        <f>IF(日報入力!G1247="","",日報入力!Y1247)</f>
        <v/>
      </c>
      <c r="T1247" s="291" t="str">
        <f>IF(日報入力!G1247="","",日報入力!Z1247)</f>
        <v/>
      </c>
      <c r="U1247" s="291" t="str">
        <f>IF(日報入力!G1247="","",日報入力!AA1247)</f>
        <v/>
      </c>
      <c r="V1247" s="378" t="str">
        <f>IF(日報入力!G1247="","",日報入力!AB1247)</f>
        <v/>
      </c>
      <c r="W1247" s="291" t="str">
        <f>IF(日報入力!G1247="","",日報入力!AC1247)</f>
        <v/>
      </c>
      <c r="X1247" s="291" t="str">
        <f>IF(日報入力!G1247="","",日報入力!AD1247)</f>
        <v/>
      </c>
      <c r="Y1247" s="291" t="str">
        <f>IF(日報入力!G1247="","",日報入力!AE1247)</f>
        <v/>
      </c>
      <c r="Z1247" s="291" t="str">
        <f>IF(日報入力!G1247="","",日報入力!AF1247)</f>
        <v/>
      </c>
      <c r="AA1247" s="291" t="str">
        <f>IF(日報入力!G1247="","",日報入力!AG1247)</f>
        <v/>
      </c>
      <c r="AB1247" s="291" t="str">
        <f>IF(日報入力!G1247="","",日報入力!AH1247)</f>
        <v/>
      </c>
      <c r="AC1247" s="291" t="str">
        <f>IF(日報入力!G1247="","",日報入力!AI1247)</f>
        <v/>
      </c>
      <c r="AD1247" s="291" t="str">
        <f>IF(日報入力!G1247="","",日報入力!AJ1247)</f>
        <v/>
      </c>
      <c r="AE1247" s="292" t="str">
        <f>IF(日報入力!G1247="","",日報入力!E1247)</f>
        <v/>
      </c>
      <c r="AF1247" s="293" t="str">
        <f>IF(日報入力!G1247="","",日報入力!AK1247)</f>
        <v/>
      </c>
      <c r="AG1247" s="293" t="str">
        <f>IF(日報入力!G1247="","",日報入力!AL1247)</f>
        <v/>
      </c>
      <c r="AH1247" s="293" t="str">
        <f>IF(日報入力!G1247="","",日報入力!AM1247)</f>
        <v/>
      </c>
      <c r="AI1247" s="294" t="str">
        <f>IF(日報入力!G1247&gt;0,日報入力!D1247*日報入力!K1247*日報入力!AL1247,"")</f>
        <v/>
      </c>
      <c r="AJ1247" s="294" t="str">
        <f>IF(日報入力!G1247&gt;0,日報入力!E1247*日報入力!AL1247,"")</f>
        <v/>
      </c>
      <c r="AK1247" s="294" t="str">
        <f>IF(日報入力!G1247&gt;0,AI1247-AJ1247,"")</f>
        <v/>
      </c>
      <c r="AL1247" s="292" t="str">
        <f>IF(日報入力!G1247&gt;0,日報入力!E1247*日報入力!AM1247,"")</f>
        <v/>
      </c>
      <c r="AM1247" s="292" t="str">
        <f>IF(日報入力!G1247&gt;0,日報入力!AB1247*日報入力!AM1247,"")</f>
        <v/>
      </c>
      <c r="AN1247" s="68" t="str">
        <f>IF(日報入力!G1247&gt;0,日報入力!C1247,"")</f>
        <v/>
      </c>
      <c r="AO1247" s="68" t="str">
        <f>日報入力!B1247</f>
        <v/>
      </c>
      <c r="AP1247" s="68" t="str">
        <f>IF(日報入力!AQ1247,日報入力!BA1247,"")</f>
        <v/>
      </c>
      <c r="AQ1247" s="68" t="str">
        <f>IF(日報入力!AR1247,日報入力!BB1247,"")</f>
        <v/>
      </c>
      <c r="AR1247" s="68" t="str">
        <f>IF(日報入力!AS1247,"N勤","")</f>
        <v/>
      </c>
      <c r="AS1247" s="295" t="e">
        <f t="shared" si="74"/>
        <v>#VALUE!</v>
      </c>
      <c r="AT1247" s="439" t="str">
        <f>日報入力!AY1247</f>
        <v/>
      </c>
      <c r="AU1247" s="518" t="str">
        <f>IF(日報入力!G1247,G1247*60/E1247,"")</f>
        <v/>
      </c>
      <c r="AV1247" s="528" t="str">
        <f>IF(日報入力!AT1247,日報入力!AT1247,"")</f>
        <v/>
      </c>
      <c r="AW1247" s="529" t="str">
        <f>IF(日報入力!AT1247,AE1247/日報入力!AT1247,"")</f>
        <v/>
      </c>
      <c r="AX1247" s="530" t="e">
        <f>IF(1&lt;日報集計!AT1247,AT1247/(((F1247-I1247-J1247-N1247-O1247)*60)/(E1247)),"")</f>
        <v>#VALUE!</v>
      </c>
      <c r="AY1247" s="664" t="str">
        <f>IF(日報入力!H1247,AT1247/(((F1247-J1247)*60)/E1247),"")</f>
        <v/>
      </c>
      <c r="AZ1247" s="664" t="str">
        <f>IF(日報入力!I1247,AT1247/((G1247*60)/E1247),"")</f>
        <v/>
      </c>
      <c r="BA1247" s="296" t="str">
        <f>IF(日報入力!G1247,G1247/F1247,"")</f>
        <v/>
      </c>
      <c r="BB1247" s="386" t="e">
        <f t="shared" si="75"/>
        <v>#VALUE!</v>
      </c>
      <c r="BC1247" s="386" t="e">
        <f t="shared" si="76"/>
        <v>#VALUE!</v>
      </c>
      <c r="BD1247" s="80">
        <f>日報入力!AU1247</f>
        <v>0</v>
      </c>
      <c r="BE1247" s="534" t="str">
        <f>IF(日報入力!AV1247,日報入力!AV1247,"")</f>
        <v/>
      </c>
      <c r="BF1247" s="534" t="str">
        <f>IF(日報入力!AW1247,日報入力!AW1247,"")</f>
        <v/>
      </c>
      <c r="BG1247" s="398" t="str">
        <f>IF(日報入力!G1247,日報入力!K1247*日報入力!D1247*日報入力!BC1247,"")</f>
        <v/>
      </c>
    </row>
    <row r="1248" spans="1:59" ht="20.25" hidden="1" customHeight="1" x14ac:dyDescent="0.15">
      <c r="A1248" s="302" t="str">
        <f>IF(日報入力!G1248="","",日報入力!G1248)</f>
        <v/>
      </c>
      <c r="B1248" s="291" t="str">
        <f>IF(日報入力!G1248="","",日報入力!H1248)</f>
        <v/>
      </c>
      <c r="C1248" s="291" t="str">
        <f>IF(日報入力!G1248="","",日報入力!I1248)</f>
        <v/>
      </c>
      <c r="D1248" s="291" t="str">
        <f>IF(日報入力!G1248="","",日報入力!J1248)</f>
        <v/>
      </c>
      <c r="E1248" s="291" t="str">
        <f>IF(日報入力!G1248="","",日報入力!K1248)</f>
        <v/>
      </c>
      <c r="F1248" s="291" t="str">
        <f>IF(日報入力!G1248="","",日報入力!L1248)</f>
        <v/>
      </c>
      <c r="G1248" s="291" t="str">
        <f>IF(日報入力!G1248="","",日報入力!L1248-日報入力!O1248-日報入力!P1248-日報入力!Q1248-日報入力!R1248-日報入力!S1248-日報入力!T1248-日報入力!U1248-日報入力!V1248-日報入力!W1248-日報入力!X1248-日報入力!Y1248-日報入力!Z1248)</f>
        <v/>
      </c>
      <c r="H1248" s="291" t="str">
        <f>IF(日報入力!G1248="","",IF(日報入力!M1248&gt;=0,日報入力!M1248*F1248,F1248))</f>
        <v/>
      </c>
      <c r="I1248" s="291" t="str">
        <f>IF(日報入力!G1248="","",日報入力!O1248)</f>
        <v/>
      </c>
      <c r="J1248" s="291" t="str">
        <f>IF(日報入力!G1248="","",日報入力!P1248)</f>
        <v/>
      </c>
      <c r="K1248" s="291" t="str">
        <f>IF(日報入力!G1248="","",日報入力!Q1248)</f>
        <v/>
      </c>
      <c r="L1248" s="291" t="str">
        <f>IF(日報入力!G1248="","",日報入力!R1248)</f>
        <v/>
      </c>
      <c r="M1248" s="291" t="str">
        <f>IF(日報入力!G1248="","",日報入力!S1248)</f>
        <v/>
      </c>
      <c r="N1248" s="291" t="str">
        <f>IF(日報入力!G1248="","",日報入力!T1248)</f>
        <v/>
      </c>
      <c r="O1248" s="291" t="str">
        <f>IF(日報入力!G1248="","",日報入力!U1248)</f>
        <v/>
      </c>
      <c r="P1248" s="291" t="str">
        <f>IF(日報入力!G1248="","",日報入力!V1248)</f>
        <v/>
      </c>
      <c r="Q1248" s="291" t="str">
        <f>IF(日報入力!G1248="","",日報入力!W1248)</f>
        <v/>
      </c>
      <c r="R1248" s="291" t="str">
        <f>IF(日報入力!G1248="","",日報入力!X1248)</f>
        <v/>
      </c>
      <c r="S1248" s="291" t="str">
        <f>IF(日報入力!G1248="","",日報入力!Y1248)</f>
        <v/>
      </c>
      <c r="T1248" s="291" t="str">
        <f>IF(日報入力!G1248="","",日報入力!Z1248)</f>
        <v/>
      </c>
      <c r="U1248" s="291" t="str">
        <f>IF(日報入力!G1248="","",日報入力!AA1248)</f>
        <v/>
      </c>
      <c r="V1248" s="378" t="str">
        <f>IF(日報入力!G1248="","",日報入力!AB1248)</f>
        <v/>
      </c>
      <c r="W1248" s="291" t="str">
        <f>IF(日報入力!G1248="","",日報入力!AC1248)</f>
        <v/>
      </c>
      <c r="X1248" s="291" t="str">
        <f>IF(日報入力!G1248="","",日報入力!AD1248)</f>
        <v/>
      </c>
      <c r="Y1248" s="291" t="str">
        <f>IF(日報入力!G1248="","",日報入力!AE1248)</f>
        <v/>
      </c>
      <c r="Z1248" s="291" t="str">
        <f>IF(日報入力!G1248="","",日報入力!AF1248)</f>
        <v/>
      </c>
      <c r="AA1248" s="291" t="str">
        <f>IF(日報入力!G1248="","",日報入力!AG1248)</f>
        <v/>
      </c>
      <c r="AB1248" s="291" t="str">
        <f>IF(日報入力!G1248="","",日報入力!AH1248)</f>
        <v/>
      </c>
      <c r="AC1248" s="291" t="str">
        <f>IF(日報入力!G1248="","",日報入力!AI1248)</f>
        <v/>
      </c>
      <c r="AD1248" s="291" t="str">
        <f>IF(日報入力!G1248="","",日報入力!AJ1248)</f>
        <v/>
      </c>
      <c r="AE1248" s="292" t="str">
        <f>IF(日報入力!G1248="","",日報入力!E1248)</f>
        <v/>
      </c>
      <c r="AF1248" s="293" t="str">
        <f>IF(日報入力!G1248="","",日報入力!AK1248)</f>
        <v/>
      </c>
      <c r="AG1248" s="293" t="str">
        <f>IF(日報入力!G1248="","",日報入力!AL1248)</f>
        <v/>
      </c>
      <c r="AH1248" s="293" t="str">
        <f>IF(日報入力!G1248="","",日報入力!AM1248)</f>
        <v/>
      </c>
      <c r="AI1248" s="294" t="str">
        <f>IF(日報入力!G1248&gt;0,日報入力!D1248*日報入力!K1248*日報入力!AL1248,"")</f>
        <v/>
      </c>
      <c r="AJ1248" s="294" t="str">
        <f>IF(日報入力!G1248&gt;0,日報入力!E1248*日報入力!AL1248,"")</f>
        <v/>
      </c>
      <c r="AK1248" s="294" t="str">
        <f>IF(日報入力!G1248&gt;0,AI1248-AJ1248,"")</f>
        <v/>
      </c>
      <c r="AL1248" s="292" t="str">
        <f>IF(日報入力!G1248&gt;0,日報入力!E1248*日報入力!AM1248,"")</f>
        <v/>
      </c>
      <c r="AM1248" s="292" t="str">
        <f>IF(日報入力!G1248&gt;0,日報入力!AB1248*日報入力!AM1248,"")</f>
        <v/>
      </c>
      <c r="AN1248" s="68" t="str">
        <f>IF(日報入力!G1248&gt;0,日報入力!C1248,"")</f>
        <v/>
      </c>
      <c r="AO1248" s="68" t="str">
        <f>日報入力!B1248</f>
        <v/>
      </c>
      <c r="AP1248" s="68" t="str">
        <f>IF(日報入力!AQ1248,日報入力!BA1248,"")</f>
        <v/>
      </c>
      <c r="AQ1248" s="68" t="str">
        <f>IF(日報入力!AR1248,日報入力!BB1248,"")</f>
        <v/>
      </c>
      <c r="AR1248" s="68" t="str">
        <f>IF(日報入力!AS1248,"N勤","")</f>
        <v/>
      </c>
      <c r="AS1248" s="295" t="e">
        <f t="shared" si="74"/>
        <v>#VALUE!</v>
      </c>
      <c r="AT1248" s="439" t="str">
        <f>日報入力!AY1248</f>
        <v/>
      </c>
      <c r="AU1248" s="518" t="str">
        <f>IF(日報入力!G1248,G1248*60/E1248,"")</f>
        <v/>
      </c>
      <c r="AV1248" s="528" t="str">
        <f>IF(日報入力!AT1248,日報入力!AT1248,"")</f>
        <v/>
      </c>
      <c r="AW1248" s="529" t="str">
        <f>IF(日報入力!AT1248,AE1248/日報入力!AT1248,"")</f>
        <v/>
      </c>
      <c r="AX1248" s="530" t="e">
        <f>IF(1&lt;日報集計!AT1248,AT1248/(((F1248-I1248-J1248-N1248-O1248)*60)/(E1248)),"")</f>
        <v>#VALUE!</v>
      </c>
      <c r="AY1248" s="664" t="str">
        <f>IF(日報入力!H1248,AT1248/(((F1248-J1248)*60)/E1248),"")</f>
        <v/>
      </c>
      <c r="AZ1248" s="664" t="str">
        <f>IF(日報入力!I1248,AT1248/((G1248*60)/E1248),"")</f>
        <v/>
      </c>
      <c r="BA1248" s="296" t="str">
        <f>IF(日報入力!G1248,G1248/F1248,"")</f>
        <v/>
      </c>
      <c r="BB1248" s="386" t="e">
        <f t="shared" si="75"/>
        <v>#VALUE!</v>
      </c>
      <c r="BC1248" s="386" t="e">
        <f t="shared" si="76"/>
        <v>#VALUE!</v>
      </c>
      <c r="BD1248" s="80">
        <f>日報入力!AU1248</f>
        <v>0</v>
      </c>
      <c r="BE1248" s="534" t="str">
        <f>IF(日報入力!AV1248,日報入力!AV1248,"")</f>
        <v/>
      </c>
      <c r="BF1248" s="534" t="str">
        <f>IF(日報入力!AW1248,日報入力!AW1248,"")</f>
        <v/>
      </c>
      <c r="BG1248" s="398" t="str">
        <f>IF(日報入力!G1248,日報入力!K1248*日報入力!D1248*日報入力!BC1248,"")</f>
        <v/>
      </c>
    </row>
    <row r="1249" spans="1:59" ht="20.25" hidden="1" customHeight="1" x14ac:dyDescent="0.15">
      <c r="A1249" s="302" t="str">
        <f>IF(日報入力!G1249="","",日報入力!G1249)</f>
        <v/>
      </c>
      <c r="B1249" s="291" t="str">
        <f>IF(日報入力!G1249="","",日報入力!H1249)</f>
        <v/>
      </c>
      <c r="C1249" s="291" t="str">
        <f>IF(日報入力!G1249="","",日報入力!I1249)</f>
        <v/>
      </c>
      <c r="D1249" s="291" t="str">
        <f>IF(日報入力!G1249="","",日報入力!J1249)</f>
        <v/>
      </c>
      <c r="E1249" s="291" t="str">
        <f>IF(日報入力!G1249="","",日報入力!K1249)</f>
        <v/>
      </c>
      <c r="F1249" s="291" t="str">
        <f>IF(日報入力!G1249="","",日報入力!L1249)</f>
        <v/>
      </c>
      <c r="G1249" s="291" t="str">
        <f>IF(日報入力!G1249="","",日報入力!L1249-日報入力!O1249-日報入力!P1249-日報入力!Q1249-日報入力!R1249-日報入力!S1249-日報入力!T1249-日報入力!U1249-日報入力!V1249-日報入力!W1249-日報入力!X1249-日報入力!Y1249-日報入力!Z1249)</f>
        <v/>
      </c>
      <c r="H1249" s="291" t="str">
        <f>IF(日報入力!G1249="","",IF(日報入力!M1249&gt;=0,日報入力!M1249*F1249,F1249))</f>
        <v/>
      </c>
      <c r="I1249" s="291" t="str">
        <f>IF(日報入力!G1249="","",日報入力!O1249)</f>
        <v/>
      </c>
      <c r="J1249" s="291" t="str">
        <f>IF(日報入力!G1249="","",日報入力!P1249)</f>
        <v/>
      </c>
      <c r="K1249" s="291" t="str">
        <f>IF(日報入力!G1249="","",日報入力!Q1249)</f>
        <v/>
      </c>
      <c r="L1249" s="291" t="str">
        <f>IF(日報入力!G1249="","",日報入力!R1249)</f>
        <v/>
      </c>
      <c r="M1249" s="291" t="str">
        <f>IF(日報入力!G1249="","",日報入力!S1249)</f>
        <v/>
      </c>
      <c r="N1249" s="291" t="str">
        <f>IF(日報入力!G1249="","",日報入力!T1249)</f>
        <v/>
      </c>
      <c r="O1249" s="291" t="str">
        <f>IF(日報入力!G1249="","",日報入力!U1249)</f>
        <v/>
      </c>
      <c r="P1249" s="291" t="str">
        <f>IF(日報入力!G1249="","",日報入力!V1249)</f>
        <v/>
      </c>
      <c r="Q1249" s="291" t="str">
        <f>IF(日報入力!G1249="","",日報入力!W1249)</f>
        <v/>
      </c>
      <c r="R1249" s="291" t="str">
        <f>IF(日報入力!G1249="","",日報入力!X1249)</f>
        <v/>
      </c>
      <c r="S1249" s="291" t="str">
        <f>IF(日報入力!G1249="","",日報入力!Y1249)</f>
        <v/>
      </c>
      <c r="T1249" s="291" t="str">
        <f>IF(日報入力!G1249="","",日報入力!Z1249)</f>
        <v/>
      </c>
      <c r="U1249" s="291" t="str">
        <f>IF(日報入力!G1249="","",日報入力!AA1249)</f>
        <v/>
      </c>
      <c r="V1249" s="378" t="str">
        <f>IF(日報入力!G1249="","",日報入力!AB1249)</f>
        <v/>
      </c>
      <c r="W1249" s="291" t="str">
        <f>IF(日報入力!G1249="","",日報入力!AC1249)</f>
        <v/>
      </c>
      <c r="X1249" s="291" t="str">
        <f>IF(日報入力!G1249="","",日報入力!AD1249)</f>
        <v/>
      </c>
      <c r="Y1249" s="291" t="str">
        <f>IF(日報入力!G1249="","",日報入力!AE1249)</f>
        <v/>
      </c>
      <c r="Z1249" s="291" t="str">
        <f>IF(日報入力!G1249="","",日報入力!AF1249)</f>
        <v/>
      </c>
      <c r="AA1249" s="291" t="str">
        <f>IF(日報入力!G1249="","",日報入力!AG1249)</f>
        <v/>
      </c>
      <c r="AB1249" s="291" t="str">
        <f>IF(日報入力!G1249="","",日報入力!AH1249)</f>
        <v/>
      </c>
      <c r="AC1249" s="291" t="str">
        <f>IF(日報入力!G1249="","",日報入力!AI1249)</f>
        <v/>
      </c>
      <c r="AD1249" s="291" t="str">
        <f>IF(日報入力!G1249="","",日報入力!AJ1249)</f>
        <v/>
      </c>
      <c r="AE1249" s="292" t="str">
        <f>IF(日報入力!G1249="","",日報入力!E1249)</f>
        <v/>
      </c>
      <c r="AF1249" s="293" t="str">
        <f>IF(日報入力!G1249="","",日報入力!AK1249)</f>
        <v/>
      </c>
      <c r="AG1249" s="293" t="str">
        <f>IF(日報入力!G1249="","",日報入力!AL1249)</f>
        <v/>
      </c>
      <c r="AH1249" s="293" t="str">
        <f>IF(日報入力!G1249="","",日報入力!AM1249)</f>
        <v/>
      </c>
      <c r="AI1249" s="294" t="str">
        <f>IF(日報入力!G1249&gt;0,日報入力!D1249*日報入力!K1249*日報入力!AL1249,"")</f>
        <v/>
      </c>
      <c r="AJ1249" s="294" t="str">
        <f>IF(日報入力!G1249&gt;0,日報入力!E1249*日報入力!AL1249,"")</f>
        <v/>
      </c>
      <c r="AK1249" s="294" t="str">
        <f>IF(日報入力!G1249&gt;0,AI1249-AJ1249,"")</f>
        <v/>
      </c>
      <c r="AL1249" s="292" t="str">
        <f>IF(日報入力!G1249&gt;0,日報入力!E1249*日報入力!AM1249,"")</f>
        <v/>
      </c>
      <c r="AM1249" s="292" t="str">
        <f>IF(日報入力!G1249&gt;0,日報入力!AB1249*日報入力!AM1249,"")</f>
        <v/>
      </c>
      <c r="AN1249" s="68" t="str">
        <f>IF(日報入力!G1249&gt;0,日報入力!C1249,"")</f>
        <v/>
      </c>
      <c r="AO1249" s="68" t="str">
        <f>日報入力!B1249</f>
        <v/>
      </c>
      <c r="AP1249" s="68" t="str">
        <f>IF(日報入力!AQ1249,日報入力!BA1249,"")</f>
        <v/>
      </c>
      <c r="AQ1249" s="68" t="str">
        <f>IF(日報入力!AR1249,日報入力!BB1249,"")</f>
        <v/>
      </c>
      <c r="AR1249" s="68" t="str">
        <f>IF(日報入力!AS1249,"N勤","")</f>
        <v/>
      </c>
      <c r="AS1249" s="295" t="e">
        <f t="shared" si="74"/>
        <v>#VALUE!</v>
      </c>
      <c r="AT1249" s="439" t="str">
        <f>日報入力!AY1249</f>
        <v/>
      </c>
      <c r="AU1249" s="518" t="str">
        <f>IF(日報入力!G1249,G1249*60/E1249,"")</f>
        <v/>
      </c>
      <c r="AV1249" s="528" t="str">
        <f>IF(日報入力!AT1249,日報入力!AT1249,"")</f>
        <v/>
      </c>
      <c r="AW1249" s="529" t="str">
        <f>IF(日報入力!AT1249,AE1249/日報入力!AT1249,"")</f>
        <v/>
      </c>
      <c r="AX1249" s="530" t="e">
        <f>IF(1&lt;日報集計!AT1249,AT1249/(((F1249-I1249-J1249-N1249-O1249)*60)/(E1249)),"")</f>
        <v>#VALUE!</v>
      </c>
      <c r="AY1249" s="664" t="str">
        <f>IF(日報入力!H1249,AT1249/(((F1249-J1249)*60)/E1249),"")</f>
        <v/>
      </c>
      <c r="AZ1249" s="664" t="str">
        <f>IF(日報入力!I1249,AT1249/((G1249*60)/E1249),"")</f>
        <v/>
      </c>
      <c r="BA1249" s="296" t="str">
        <f>IF(日報入力!G1249,G1249/F1249,"")</f>
        <v/>
      </c>
      <c r="BB1249" s="386" t="e">
        <f t="shared" si="75"/>
        <v>#VALUE!</v>
      </c>
      <c r="BC1249" s="386" t="e">
        <f t="shared" si="76"/>
        <v>#VALUE!</v>
      </c>
      <c r="BD1249" s="80">
        <f>日報入力!AU1249</f>
        <v>0</v>
      </c>
      <c r="BE1249" s="534" t="str">
        <f>IF(日報入力!AV1249,日報入力!AV1249,"")</f>
        <v/>
      </c>
      <c r="BF1249" s="534" t="str">
        <f>IF(日報入力!AW1249,日報入力!AW1249,"")</f>
        <v/>
      </c>
      <c r="BG1249" s="398" t="str">
        <f>IF(日報入力!G1249,日報入力!K1249*日報入力!D1249*日報入力!BC1249,"")</f>
        <v/>
      </c>
    </row>
    <row r="1250" spans="1:59" ht="20.25" hidden="1" customHeight="1" x14ac:dyDescent="0.15">
      <c r="A1250" s="302" t="str">
        <f>IF(日報入力!G1250="","",日報入力!G1250)</f>
        <v/>
      </c>
      <c r="B1250" s="291" t="str">
        <f>IF(日報入力!G1250="","",日報入力!H1250)</f>
        <v/>
      </c>
      <c r="C1250" s="291" t="str">
        <f>IF(日報入力!G1250="","",日報入力!I1250)</f>
        <v/>
      </c>
      <c r="D1250" s="291" t="str">
        <f>IF(日報入力!G1250="","",日報入力!J1250)</f>
        <v/>
      </c>
      <c r="E1250" s="291" t="str">
        <f>IF(日報入力!G1250="","",日報入力!K1250)</f>
        <v/>
      </c>
      <c r="F1250" s="291" t="str">
        <f>IF(日報入力!G1250="","",日報入力!L1250)</f>
        <v/>
      </c>
      <c r="G1250" s="291" t="str">
        <f>IF(日報入力!G1250="","",日報入力!L1250-日報入力!O1250-日報入力!P1250-日報入力!Q1250-日報入力!R1250-日報入力!S1250-日報入力!T1250-日報入力!U1250-日報入力!V1250-日報入力!W1250-日報入力!X1250-日報入力!Y1250-日報入力!Z1250)</f>
        <v/>
      </c>
      <c r="H1250" s="291" t="str">
        <f>IF(日報入力!G1250="","",IF(日報入力!M1250&gt;=0,日報入力!M1250*F1250,F1250))</f>
        <v/>
      </c>
      <c r="I1250" s="291" t="str">
        <f>IF(日報入力!G1250="","",日報入力!O1250)</f>
        <v/>
      </c>
      <c r="J1250" s="291" t="str">
        <f>IF(日報入力!G1250="","",日報入力!P1250)</f>
        <v/>
      </c>
      <c r="K1250" s="291" t="str">
        <f>IF(日報入力!G1250="","",日報入力!Q1250)</f>
        <v/>
      </c>
      <c r="L1250" s="291" t="str">
        <f>IF(日報入力!G1250="","",日報入力!R1250)</f>
        <v/>
      </c>
      <c r="M1250" s="291" t="str">
        <f>IF(日報入力!G1250="","",日報入力!S1250)</f>
        <v/>
      </c>
      <c r="N1250" s="291" t="str">
        <f>IF(日報入力!G1250="","",日報入力!T1250)</f>
        <v/>
      </c>
      <c r="O1250" s="291" t="str">
        <f>IF(日報入力!G1250="","",日報入力!U1250)</f>
        <v/>
      </c>
      <c r="P1250" s="291" t="str">
        <f>IF(日報入力!G1250="","",日報入力!V1250)</f>
        <v/>
      </c>
      <c r="Q1250" s="291" t="str">
        <f>IF(日報入力!G1250="","",日報入力!W1250)</f>
        <v/>
      </c>
      <c r="R1250" s="291" t="str">
        <f>IF(日報入力!G1250="","",日報入力!X1250)</f>
        <v/>
      </c>
      <c r="S1250" s="291" t="str">
        <f>IF(日報入力!G1250="","",日報入力!Y1250)</f>
        <v/>
      </c>
      <c r="T1250" s="291" t="str">
        <f>IF(日報入力!G1250="","",日報入力!Z1250)</f>
        <v/>
      </c>
      <c r="U1250" s="291" t="str">
        <f>IF(日報入力!G1250="","",日報入力!AA1250)</f>
        <v/>
      </c>
      <c r="V1250" s="378" t="str">
        <f>IF(日報入力!G1250="","",日報入力!AB1250)</f>
        <v/>
      </c>
      <c r="W1250" s="291" t="str">
        <f>IF(日報入力!G1250="","",日報入力!AC1250)</f>
        <v/>
      </c>
      <c r="X1250" s="291" t="str">
        <f>IF(日報入力!G1250="","",日報入力!AD1250)</f>
        <v/>
      </c>
      <c r="Y1250" s="291" t="str">
        <f>IF(日報入力!G1250="","",日報入力!AE1250)</f>
        <v/>
      </c>
      <c r="Z1250" s="291" t="str">
        <f>IF(日報入力!G1250="","",日報入力!AF1250)</f>
        <v/>
      </c>
      <c r="AA1250" s="291" t="str">
        <f>IF(日報入力!G1250="","",日報入力!AG1250)</f>
        <v/>
      </c>
      <c r="AB1250" s="291" t="str">
        <f>IF(日報入力!G1250="","",日報入力!AH1250)</f>
        <v/>
      </c>
      <c r="AC1250" s="291" t="str">
        <f>IF(日報入力!G1250="","",日報入力!AI1250)</f>
        <v/>
      </c>
      <c r="AD1250" s="291" t="str">
        <f>IF(日報入力!G1250="","",日報入力!AJ1250)</f>
        <v/>
      </c>
      <c r="AE1250" s="292" t="str">
        <f>IF(日報入力!G1250="","",日報入力!E1250)</f>
        <v/>
      </c>
      <c r="AF1250" s="293" t="str">
        <f>IF(日報入力!G1250="","",日報入力!AK1250)</f>
        <v/>
      </c>
      <c r="AG1250" s="293" t="str">
        <f>IF(日報入力!G1250="","",日報入力!AL1250)</f>
        <v/>
      </c>
      <c r="AH1250" s="293" t="str">
        <f>IF(日報入力!G1250="","",日報入力!AM1250)</f>
        <v/>
      </c>
      <c r="AI1250" s="294" t="str">
        <f>IF(日報入力!G1250&gt;0,日報入力!D1250*日報入力!K1250*日報入力!AL1250,"")</f>
        <v/>
      </c>
      <c r="AJ1250" s="294" t="str">
        <f>IF(日報入力!G1250&gt;0,日報入力!E1250*日報入力!AL1250,"")</f>
        <v/>
      </c>
      <c r="AK1250" s="294" t="str">
        <f>IF(日報入力!G1250&gt;0,AI1250-AJ1250,"")</f>
        <v/>
      </c>
      <c r="AL1250" s="292" t="str">
        <f>IF(日報入力!G1250&gt;0,日報入力!E1250*日報入力!AM1250,"")</f>
        <v/>
      </c>
      <c r="AM1250" s="292" t="str">
        <f>IF(日報入力!G1250&gt;0,日報入力!AB1250*日報入力!AM1250,"")</f>
        <v/>
      </c>
      <c r="AN1250" s="68" t="str">
        <f>IF(日報入力!G1250&gt;0,日報入力!C1250,"")</f>
        <v/>
      </c>
      <c r="AO1250" s="68" t="str">
        <f>日報入力!B1250</f>
        <v/>
      </c>
      <c r="AP1250" s="68" t="str">
        <f>IF(日報入力!AQ1250,日報入力!BA1250,"")</f>
        <v/>
      </c>
      <c r="AQ1250" s="68" t="str">
        <f>IF(日報入力!AR1250,日報入力!BB1250,"")</f>
        <v/>
      </c>
      <c r="AR1250" s="68" t="str">
        <f>IF(日報入力!AS1250,"N勤","")</f>
        <v/>
      </c>
      <c r="AS1250" s="295" t="e">
        <f t="shared" si="74"/>
        <v>#VALUE!</v>
      </c>
      <c r="AT1250" s="439" t="str">
        <f>日報入力!AY1250</f>
        <v/>
      </c>
      <c r="AU1250" s="518" t="str">
        <f>IF(日報入力!G1250,G1250*60/E1250,"")</f>
        <v/>
      </c>
      <c r="AV1250" s="528" t="str">
        <f>IF(日報入力!AT1250,日報入力!AT1250,"")</f>
        <v/>
      </c>
      <c r="AW1250" s="529" t="str">
        <f>IF(日報入力!AT1250,AE1250/日報入力!AT1250,"")</f>
        <v/>
      </c>
      <c r="AX1250" s="530" t="e">
        <f>IF(1&lt;日報集計!AT1250,AT1250/(((F1250-I1250-J1250-N1250-O1250)*60)/(E1250)),"")</f>
        <v>#VALUE!</v>
      </c>
      <c r="AY1250" s="664" t="str">
        <f>IF(日報入力!H1250,AT1250/(((F1250-J1250)*60)/E1250),"")</f>
        <v/>
      </c>
      <c r="AZ1250" s="664" t="str">
        <f>IF(日報入力!I1250,AT1250/((G1250*60)/E1250),"")</f>
        <v/>
      </c>
      <c r="BA1250" s="296" t="str">
        <f>IF(日報入力!G1250,G1250/F1250,"")</f>
        <v/>
      </c>
      <c r="BB1250" s="386" t="e">
        <f t="shared" si="75"/>
        <v>#VALUE!</v>
      </c>
      <c r="BC1250" s="386" t="e">
        <f t="shared" si="76"/>
        <v>#VALUE!</v>
      </c>
      <c r="BD1250" s="80">
        <f>日報入力!AU1250</f>
        <v>0</v>
      </c>
      <c r="BE1250" s="534" t="str">
        <f>IF(日報入力!AV1250,日報入力!AV1250,"")</f>
        <v/>
      </c>
      <c r="BF1250" s="534" t="str">
        <f>IF(日報入力!AW1250,日報入力!AW1250,"")</f>
        <v/>
      </c>
      <c r="BG1250" s="398" t="str">
        <f>IF(日報入力!G1250,日報入力!K1250*日報入力!D1250*日報入力!BC1250,"")</f>
        <v/>
      </c>
    </row>
    <row r="1251" spans="1:59" ht="20.25" hidden="1" customHeight="1" x14ac:dyDescent="0.15">
      <c r="A1251" s="302" t="str">
        <f>IF(日報入力!G1251="","",日報入力!G1251)</f>
        <v/>
      </c>
      <c r="B1251" s="291" t="str">
        <f>IF(日報入力!G1251="","",日報入力!H1251)</f>
        <v/>
      </c>
      <c r="C1251" s="291" t="str">
        <f>IF(日報入力!G1251="","",日報入力!I1251)</f>
        <v/>
      </c>
      <c r="D1251" s="291" t="str">
        <f>IF(日報入力!G1251="","",日報入力!J1251)</f>
        <v/>
      </c>
      <c r="E1251" s="291" t="str">
        <f>IF(日報入力!G1251="","",日報入力!K1251)</f>
        <v/>
      </c>
      <c r="F1251" s="291" t="str">
        <f>IF(日報入力!G1251="","",日報入力!L1251)</f>
        <v/>
      </c>
      <c r="G1251" s="291" t="str">
        <f>IF(日報入力!G1251="","",日報入力!L1251-日報入力!O1251-日報入力!P1251-日報入力!Q1251-日報入力!R1251-日報入力!S1251-日報入力!T1251-日報入力!U1251-日報入力!V1251-日報入力!W1251-日報入力!X1251-日報入力!Y1251-日報入力!Z1251)</f>
        <v/>
      </c>
      <c r="H1251" s="291" t="str">
        <f>IF(日報入力!G1251="","",IF(日報入力!M1251&gt;=0,日報入力!M1251*F1251,F1251))</f>
        <v/>
      </c>
      <c r="I1251" s="291" t="str">
        <f>IF(日報入力!G1251="","",日報入力!O1251)</f>
        <v/>
      </c>
      <c r="J1251" s="291" t="str">
        <f>IF(日報入力!G1251="","",日報入力!P1251)</f>
        <v/>
      </c>
      <c r="K1251" s="291" t="str">
        <f>IF(日報入力!G1251="","",日報入力!Q1251)</f>
        <v/>
      </c>
      <c r="L1251" s="291" t="str">
        <f>IF(日報入力!G1251="","",日報入力!R1251)</f>
        <v/>
      </c>
      <c r="M1251" s="291" t="str">
        <f>IF(日報入力!G1251="","",日報入力!S1251)</f>
        <v/>
      </c>
      <c r="N1251" s="291" t="str">
        <f>IF(日報入力!G1251="","",日報入力!T1251)</f>
        <v/>
      </c>
      <c r="O1251" s="291" t="str">
        <f>IF(日報入力!G1251="","",日報入力!U1251)</f>
        <v/>
      </c>
      <c r="P1251" s="291" t="str">
        <f>IF(日報入力!G1251="","",日報入力!V1251)</f>
        <v/>
      </c>
      <c r="Q1251" s="291" t="str">
        <f>IF(日報入力!G1251="","",日報入力!W1251)</f>
        <v/>
      </c>
      <c r="R1251" s="291" t="str">
        <f>IF(日報入力!G1251="","",日報入力!X1251)</f>
        <v/>
      </c>
      <c r="S1251" s="291" t="str">
        <f>IF(日報入力!G1251="","",日報入力!Y1251)</f>
        <v/>
      </c>
      <c r="T1251" s="291" t="str">
        <f>IF(日報入力!G1251="","",日報入力!Z1251)</f>
        <v/>
      </c>
      <c r="U1251" s="291" t="str">
        <f>IF(日報入力!G1251="","",日報入力!AA1251)</f>
        <v/>
      </c>
      <c r="V1251" s="378" t="str">
        <f>IF(日報入力!G1251="","",日報入力!AB1251)</f>
        <v/>
      </c>
      <c r="W1251" s="291" t="str">
        <f>IF(日報入力!G1251="","",日報入力!AC1251)</f>
        <v/>
      </c>
      <c r="X1251" s="291" t="str">
        <f>IF(日報入力!G1251="","",日報入力!AD1251)</f>
        <v/>
      </c>
      <c r="Y1251" s="291" t="str">
        <f>IF(日報入力!G1251="","",日報入力!AE1251)</f>
        <v/>
      </c>
      <c r="Z1251" s="291" t="str">
        <f>IF(日報入力!G1251="","",日報入力!AF1251)</f>
        <v/>
      </c>
      <c r="AA1251" s="291" t="str">
        <f>IF(日報入力!G1251="","",日報入力!AG1251)</f>
        <v/>
      </c>
      <c r="AB1251" s="291" t="str">
        <f>IF(日報入力!G1251="","",日報入力!AH1251)</f>
        <v/>
      </c>
      <c r="AC1251" s="291" t="str">
        <f>IF(日報入力!G1251="","",日報入力!AI1251)</f>
        <v/>
      </c>
      <c r="AD1251" s="291" t="str">
        <f>IF(日報入力!G1251="","",日報入力!AJ1251)</f>
        <v/>
      </c>
      <c r="AE1251" s="292" t="str">
        <f>IF(日報入力!G1251="","",日報入力!E1251)</f>
        <v/>
      </c>
      <c r="AF1251" s="293" t="str">
        <f>IF(日報入力!G1251="","",日報入力!AK1251)</f>
        <v/>
      </c>
      <c r="AG1251" s="293" t="str">
        <f>IF(日報入力!G1251="","",日報入力!AL1251)</f>
        <v/>
      </c>
      <c r="AH1251" s="293" t="str">
        <f>IF(日報入力!G1251="","",日報入力!AM1251)</f>
        <v/>
      </c>
      <c r="AI1251" s="294" t="str">
        <f>IF(日報入力!G1251&gt;0,日報入力!D1251*日報入力!K1251*日報入力!AL1251,"")</f>
        <v/>
      </c>
      <c r="AJ1251" s="294" t="str">
        <f>IF(日報入力!G1251&gt;0,日報入力!E1251*日報入力!AL1251,"")</f>
        <v/>
      </c>
      <c r="AK1251" s="294" t="str">
        <f>IF(日報入力!G1251&gt;0,AI1251-AJ1251,"")</f>
        <v/>
      </c>
      <c r="AL1251" s="292" t="str">
        <f>IF(日報入力!G1251&gt;0,日報入力!E1251*日報入力!AM1251,"")</f>
        <v/>
      </c>
      <c r="AM1251" s="292" t="str">
        <f>IF(日報入力!G1251&gt;0,日報入力!AB1251*日報入力!AM1251,"")</f>
        <v/>
      </c>
      <c r="AN1251" s="68" t="str">
        <f>IF(日報入力!G1251&gt;0,日報入力!C1251,"")</f>
        <v/>
      </c>
      <c r="AO1251" s="68" t="str">
        <f>日報入力!B1251</f>
        <v/>
      </c>
      <c r="AP1251" s="68" t="str">
        <f>IF(日報入力!AQ1251,日報入力!BA1251,"")</f>
        <v/>
      </c>
      <c r="AQ1251" s="68" t="str">
        <f>IF(日報入力!AR1251,日報入力!BB1251,"")</f>
        <v/>
      </c>
      <c r="AR1251" s="68" t="str">
        <f>IF(日報入力!AS1251,"N勤","")</f>
        <v/>
      </c>
      <c r="AS1251" s="295" t="e">
        <f t="shared" si="74"/>
        <v>#VALUE!</v>
      </c>
      <c r="AT1251" s="439" t="str">
        <f>日報入力!AY1251</f>
        <v/>
      </c>
      <c r="AU1251" s="518" t="str">
        <f>IF(日報入力!G1251,G1251*60/E1251,"")</f>
        <v/>
      </c>
      <c r="AV1251" s="528" t="str">
        <f>IF(日報入力!AT1251,日報入力!AT1251,"")</f>
        <v/>
      </c>
      <c r="AW1251" s="529" t="str">
        <f>IF(日報入力!AT1251,AE1251/日報入力!AT1251,"")</f>
        <v/>
      </c>
      <c r="AX1251" s="530" t="e">
        <f>IF(1&lt;日報集計!AT1251,AT1251/(((F1251-I1251-J1251-N1251-O1251)*60)/(E1251)),"")</f>
        <v>#VALUE!</v>
      </c>
      <c r="AY1251" s="664" t="str">
        <f>IF(日報入力!H1251,AT1251/(((F1251-J1251)*60)/E1251),"")</f>
        <v/>
      </c>
      <c r="AZ1251" s="664" t="str">
        <f>IF(日報入力!I1251,AT1251/((G1251*60)/E1251),"")</f>
        <v/>
      </c>
      <c r="BA1251" s="296" t="str">
        <f>IF(日報入力!G1251,G1251/F1251,"")</f>
        <v/>
      </c>
      <c r="BB1251" s="386" t="e">
        <f t="shared" si="75"/>
        <v>#VALUE!</v>
      </c>
      <c r="BC1251" s="386" t="e">
        <f t="shared" si="76"/>
        <v>#VALUE!</v>
      </c>
      <c r="BD1251" s="80">
        <f>日報入力!AU1251</f>
        <v>0</v>
      </c>
      <c r="BE1251" s="534" t="str">
        <f>IF(日報入力!AV1251,日報入力!AV1251,"")</f>
        <v/>
      </c>
      <c r="BF1251" s="534" t="str">
        <f>IF(日報入力!AW1251,日報入力!AW1251,"")</f>
        <v/>
      </c>
      <c r="BG1251" s="398" t="str">
        <f>IF(日報入力!G1251,日報入力!K1251*日報入力!D1251*日報入力!BC1251,"")</f>
        <v/>
      </c>
    </row>
    <row r="1252" spans="1:59" ht="20.25" hidden="1" customHeight="1" x14ac:dyDescent="0.15">
      <c r="A1252" s="302" t="str">
        <f>IF(日報入力!G1252="","",日報入力!G1252)</f>
        <v/>
      </c>
      <c r="B1252" s="291" t="str">
        <f>IF(日報入力!G1252="","",日報入力!H1252)</f>
        <v/>
      </c>
      <c r="C1252" s="291" t="str">
        <f>IF(日報入力!G1252="","",日報入力!I1252)</f>
        <v/>
      </c>
      <c r="D1252" s="291" t="str">
        <f>IF(日報入力!G1252="","",日報入力!J1252)</f>
        <v/>
      </c>
      <c r="E1252" s="291" t="str">
        <f>IF(日報入力!G1252="","",日報入力!K1252)</f>
        <v/>
      </c>
      <c r="F1252" s="291" t="str">
        <f>IF(日報入力!G1252="","",日報入力!L1252)</f>
        <v/>
      </c>
      <c r="G1252" s="291" t="str">
        <f>IF(日報入力!G1252="","",日報入力!L1252-日報入力!O1252-日報入力!P1252-日報入力!Q1252-日報入力!R1252-日報入力!S1252-日報入力!T1252-日報入力!U1252-日報入力!V1252-日報入力!W1252-日報入力!X1252-日報入力!Y1252-日報入力!Z1252)</f>
        <v/>
      </c>
      <c r="H1252" s="291" t="str">
        <f>IF(日報入力!G1252="","",IF(日報入力!M1252&gt;=0,日報入力!M1252*F1252,F1252))</f>
        <v/>
      </c>
      <c r="I1252" s="291" t="str">
        <f>IF(日報入力!G1252="","",日報入力!O1252)</f>
        <v/>
      </c>
      <c r="J1252" s="291" t="str">
        <f>IF(日報入力!G1252="","",日報入力!P1252)</f>
        <v/>
      </c>
      <c r="K1252" s="291" t="str">
        <f>IF(日報入力!G1252="","",日報入力!Q1252)</f>
        <v/>
      </c>
      <c r="L1252" s="291" t="str">
        <f>IF(日報入力!G1252="","",日報入力!R1252)</f>
        <v/>
      </c>
      <c r="M1252" s="291" t="str">
        <f>IF(日報入力!G1252="","",日報入力!S1252)</f>
        <v/>
      </c>
      <c r="N1252" s="291" t="str">
        <f>IF(日報入力!G1252="","",日報入力!T1252)</f>
        <v/>
      </c>
      <c r="O1252" s="291" t="str">
        <f>IF(日報入力!G1252="","",日報入力!U1252)</f>
        <v/>
      </c>
      <c r="P1252" s="291" t="str">
        <f>IF(日報入力!G1252="","",日報入力!V1252)</f>
        <v/>
      </c>
      <c r="Q1252" s="291" t="str">
        <f>IF(日報入力!G1252="","",日報入力!W1252)</f>
        <v/>
      </c>
      <c r="R1252" s="291" t="str">
        <f>IF(日報入力!G1252="","",日報入力!X1252)</f>
        <v/>
      </c>
      <c r="S1252" s="291" t="str">
        <f>IF(日報入力!G1252="","",日報入力!Y1252)</f>
        <v/>
      </c>
      <c r="T1252" s="291" t="str">
        <f>IF(日報入力!G1252="","",日報入力!Z1252)</f>
        <v/>
      </c>
      <c r="U1252" s="291" t="str">
        <f>IF(日報入力!G1252="","",日報入力!AA1252)</f>
        <v/>
      </c>
      <c r="V1252" s="378" t="str">
        <f>IF(日報入力!G1252="","",日報入力!AB1252)</f>
        <v/>
      </c>
      <c r="W1252" s="291" t="str">
        <f>IF(日報入力!G1252="","",日報入力!AC1252)</f>
        <v/>
      </c>
      <c r="X1252" s="291" t="str">
        <f>IF(日報入力!G1252="","",日報入力!AD1252)</f>
        <v/>
      </c>
      <c r="Y1252" s="291" t="str">
        <f>IF(日報入力!G1252="","",日報入力!AE1252)</f>
        <v/>
      </c>
      <c r="Z1252" s="291" t="str">
        <f>IF(日報入力!G1252="","",日報入力!AF1252)</f>
        <v/>
      </c>
      <c r="AA1252" s="291" t="str">
        <f>IF(日報入力!G1252="","",日報入力!AG1252)</f>
        <v/>
      </c>
      <c r="AB1252" s="291" t="str">
        <f>IF(日報入力!G1252="","",日報入力!AH1252)</f>
        <v/>
      </c>
      <c r="AC1252" s="291" t="str">
        <f>IF(日報入力!G1252="","",日報入力!AI1252)</f>
        <v/>
      </c>
      <c r="AD1252" s="291" t="str">
        <f>IF(日報入力!G1252="","",日報入力!AJ1252)</f>
        <v/>
      </c>
      <c r="AE1252" s="292" t="str">
        <f>IF(日報入力!G1252="","",日報入力!E1252)</f>
        <v/>
      </c>
      <c r="AF1252" s="293" t="str">
        <f>IF(日報入力!G1252="","",日報入力!AK1252)</f>
        <v/>
      </c>
      <c r="AG1252" s="293" t="str">
        <f>IF(日報入力!G1252="","",日報入力!AL1252)</f>
        <v/>
      </c>
      <c r="AH1252" s="293" t="str">
        <f>IF(日報入力!G1252="","",日報入力!AM1252)</f>
        <v/>
      </c>
      <c r="AI1252" s="294" t="str">
        <f>IF(日報入力!G1252&gt;0,日報入力!D1252*日報入力!K1252*日報入力!AL1252,"")</f>
        <v/>
      </c>
      <c r="AJ1252" s="294" t="str">
        <f>IF(日報入力!G1252&gt;0,日報入力!E1252*日報入力!AL1252,"")</f>
        <v/>
      </c>
      <c r="AK1252" s="294" t="str">
        <f>IF(日報入力!G1252&gt;0,AI1252-AJ1252,"")</f>
        <v/>
      </c>
      <c r="AL1252" s="292" t="str">
        <f>IF(日報入力!G1252&gt;0,日報入力!E1252*日報入力!AM1252,"")</f>
        <v/>
      </c>
      <c r="AM1252" s="292" t="str">
        <f>IF(日報入力!G1252&gt;0,日報入力!AB1252*日報入力!AM1252,"")</f>
        <v/>
      </c>
      <c r="AN1252" s="68" t="str">
        <f>IF(日報入力!G1252&gt;0,日報入力!C1252,"")</f>
        <v/>
      </c>
      <c r="AO1252" s="68" t="str">
        <f>日報入力!B1252</f>
        <v/>
      </c>
      <c r="AP1252" s="68" t="str">
        <f>IF(日報入力!AQ1252,日報入力!BA1252,"")</f>
        <v/>
      </c>
      <c r="AQ1252" s="68" t="str">
        <f>IF(日報入力!AR1252,日報入力!BB1252,"")</f>
        <v/>
      </c>
      <c r="AR1252" s="68" t="str">
        <f>IF(日報入力!AS1252,"N勤","")</f>
        <v/>
      </c>
      <c r="AS1252" s="295" t="e">
        <f t="shared" si="74"/>
        <v>#VALUE!</v>
      </c>
      <c r="AT1252" s="439" t="str">
        <f>日報入力!AY1252</f>
        <v/>
      </c>
      <c r="AU1252" s="518" t="str">
        <f>IF(日報入力!G1252,G1252*60/E1252,"")</f>
        <v/>
      </c>
      <c r="AV1252" s="528" t="str">
        <f>IF(日報入力!AT1252,日報入力!AT1252,"")</f>
        <v/>
      </c>
      <c r="AW1252" s="529" t="str">
        <f>IF(日報入力!AT1252,AE1252/日報入力!AT1252,"")</f>
        <v/>
      </c>
      <c r="AX1252" s="530" t="e">
        <f>IF(1&lt;日報集計!AT1252,AT1252/(((F1252-I1252-J1252-N1252-O1252)*60)/(E1252)),"")</f>
        <v>#VALUE!</v>
      </c>
      <c r="AY1252" s="664" t="str">
        <f>IF(日報入力!H1252,AT1252/(((F1252-J1252)*60)/E1252),"")</f>
        <v/>
      </c>
      <c r="AZ1252" s="664" t="str">
        <f>IF(日報入力!I1252,AT1252/((G1252*60)/E1252),"")</f>
        <v/>
      </c>
      <c r="BA1252" s="296" t="str">
        <f>IF(日報入力!G1252,G1252/F1252,"")</f>
        <v/>
      </c>
      <c r="BB1252" s="386" t="e">
        <f t="shared" si="75"/>
        <v>#VALUE!</v>
      </c>
      <c r="BC1252" s="386" t="e">
        <f t="shared" si="76"/>
        <v>#VALUE!</v>
      </c>
      <c r="BD1252" s="80">
        <f>日報入力!AU1252</f>
        <v>0</v>
      </c>
      <c r="BE1252" s="534" t="str">
        <f>IF(日報入力!AV1252,日報入力!AV1252,"")</f>
        <v/>
      </c>
      <c r="BF1252" s="534" t="str">
        <f>IF(日報入力!AW1252,日報入力!AW1252,"")</f>
        <v/>
      </c>
      <c r="BG1252" s="398" t="str">
        <f>IF(日報入力!G1252,日報入力!K1252*日報入力!D1252*日報入力!BC1252,"")</f>
        <v/>
      </c>
    </row>
    <row r="1253" spans="1:59" ht="20.25" hidden="1" customHeight="1" x14ac:dyDescent="0.15">
      <c r="A1253" s="302" t="str">
        <f>IF(日報入力!G1253="","",日報入力!G1253)</f>
        <v/>
      </c>
      <c r="B1253" s="291" t="str">
        <f>IF(日報入力!G1253="","",日報入力!H1253)</f>
        <v/>
      </c>
      <c r="C1253" s="291" t="str">
        <f>IF(日報入力!G1253="","",日報入力!I1253)</f>
        <v/>
      </c>
      <c r="D1253" s="291" t="str">
        <f>IF(日報入力!G1253="","",日報入力!J1253)</f>
        <v/>
      </c>
      <c r="E1253" s="291" t="str">
        <f>IF(日報入力!G1253="","",日報入力!K1253)</f>
        <v/>
      </c>
      <c r="F1253" s="291" t="str">
        <f>IF(日報入力!G1253="","",日報入力!L1253)</f>
        <v/>
      </c>
      <c r="G1253" s="291" t="str">
        <f>IF(日報入力!G1253="","",日報入力!L1253-日報入力!O1253-日報入力!P1253-日報入力!Q1253-日報入力!R1253-日報入力!S1253-日報入力!T1253-日報入力!U1253-日報入力!V1253-日報入力!W1253-日報入力!X1253-日報入力!Y1253-日報入力!Z1253)</f>
        <v/>
      </c>
      <c r="H1253" s="291" t="str">
        <f>IF(日報入力!G1253="","",IF(日報入力!M1253&gt;=0,日報入力!M1253*F1253,F1253))</f>
        <v/>
      </c>
      <c r="I1253" s="291" t="str">
        <f>IF(日報入力!G1253="","",日報入力!O1253)</f>
        <v/>
      </c>
      <c r="J1253" s="291" t="str">
        <f>IF(日報入力!G1253="","",日報入力!P1253)</f>
        <v/>
      </c>
      <c r="K1253" s="291" t="str">
        <f>IF(日報入力!G1253="","",日報入力!Q1253)</f>
        <v/>
      </c>
      <c r="L1253" s="291" t="str">
        <f>IF(日報入力!G1253="","",日報入力!R1253)</f>
        <v/>
      </c>
      <c r="M1253" s="291" t="str">
        <f>IF(日報入力!G1253="","",日報入力!S1253)</f>
        <v/>
      </c>
      <c r="N1253" s="291" t="str">
        <f>IF(日報入力!G1253="","",日報入力!T1253)</f>
        <v/>
      </c>
      <c r="O1253" s="291" t="str">
        <f>IF(日報入力!G1253="","",日報入力!U1253)</f>
        <v/>
      </c>
      <c r="P1253" s="291" t="str">
        <f>IF(日報入力!G1253="","",日報入力!V1253)</f>
        <v/>
      </c>
      <c r="Q1253" s="291" t="str">
        <f>IF(日報入力!G1253="","",日報入力!W1253)</f>
        <v/>
      </c>
      <c r="R1253" s="291" t="str">
        <f>IF(日報入力!G1253="","",日報入力!X1253)</f>
        <v/>
      </c>
      <c r="S1253" s="291" t="str">
        <f>IF(日報入力!G1253="","",日報入力!Y1253)</f>
        <v/>
      </c>
      <c r="T1253" s="291" t="str">
        <f>IF(日報入力!G1253="","",日報入力!Z1253)</f>
        <v/>
      </c>
      <c r="U1253" s="291" t="str">
        <f>IF(日報入力!G1253="","",日報入力!AA1253)</f>
        <v/>
      </c>
      <c r="V1253" s="378" t="str">
        <f>IF(日報入力!G1253="","",日報入力!AB1253)</f>
        <v/>
      </c>
      <c r="W1253" s="291" t="str">
        <f>IF(日報入力!G1253="","",日報入力!AC1253)</f>
        <v/>
      </c>
      <c r="X1253" s="291" t="str">
        <f>IF(日報入力!G1253="","",日報入力!AD1253)</f>
        <v/>
      </c>
      <c r="Y1253" s="291" t="str">
        <f>IF(日報入力!G1253="","",日報入力!AE1253)</f>
        <v/>
      </c>
      <c r="Z1253" s="291" t="str">
        <f>IF(日報入力!G1253="","",日報入力!AF1253)</f>
        <v/>
      </c>
      <c r="AA1253" s="291" t="str">
        <f>IF(日報入力!G1253="","",日報入力!AG1253)</f>
        <v/>
      </c>
      <c r="AB1253" s="291" t="str">
        <f>IF(日報入力!G1253="","",日報入力!AH1253)</f>
        <v/>
      </c>
      <c r="AC1253" s="291" t="str">
        <f>IF(日報入力!G1253="","",日報入力!AI1253)</f>
        <v/>
      </c>
      <c r="AD1253" s="291" t="str">
        <f>IF(日報入力!G1253="","",日報入力!AJ1253)</f>
        <v/>
      </c>
      <c r="AE1253" s="292" t="str">
        <f>IF(日報入力!G1253="","",日報入力!E1253)</f>
        <v/>
      </c>
      <c r="AF1253" s="293" t="str">
        <f>IF(日報入力!G1253="","",日報入力!AK1253)</f>
        <v/>
      </c>
      <c r="AG1253" s="293" t="str">
        <f>IF(日報入力!G1253="","",日報入力!AL1253)</f>
        <v/>
      </c>
      <c r="AH1253" s="293" t="str">
        <f>IF(日報入力!G1253="","",日報入力!AM1253)</f>
        <v/>
      </c>
      <c r="AI1253" s="294" t="str">
        <f>IF(日報入力!G1253&gt;0,日報入力!D1253*日報入力!K1253*日報入力!AL1253,"")</f>
        <v/>
      </c>
      <c r="AJ1253" s="294" t="str">
        <f>IF(日報入力!G1253&gt;0,日報入力!E1253*日報入力!AL1253,"")</f>
        <v/>
      </c>
      <c r="AK1253" s="294" t="str">
        <f>IF(日報入力!G1253&gt;0,AI1253-AJ1253,"")</f>
        <v/>
      </c>
      <c r="AL1253" s="292" t="str">
        <f>IF(日報入力!G1253&gt;0,日報入力!E1253*日報入力!AM1253,"")</f>
        <v/>
      </c>
      <c r="AM1253" s="292" t="str">
        <f>IF(日報入力!G1253&gt;0,日報入力!AB1253*日報入力!AM1253,"")</f>
        <v/>
      </c>
      <c r="AN1253" s="68" t="str">
        <f>IF(日報入力!G1253&gt;0,日報入力!C1253,"")</f>
        <v/>
      </c>
      <c r="AO1253" s="68" t="str">
        <f>日報入力!B1253</f>
        <v/>
      </c>
      <c r="AP1253" s="68" t="str">
        <f>IF(日報入力!AQ1253,日報入力!BA1253,"")</f>
        <v/>
      </c>
      <c r="AQ1253" s="68" t="str">
        <f>IF(日報入力!AR1253,日報入力!BB1253,"")</f>
        <v/>
      </c>
      <c r="AR1253" s="68" t="str">
        <f>IF(日報入力!AS1253,"N勤","")</f>
        <v/>
      </c>
      <c r="AS1253" s="295" t="e">
        <f t="shared" si="74"/>
        <v>#VALUE!</v>
      </c>
      <c r="AT1253" s="439" t="str">
        <f>日報入力!AY1253</f>
        <v/>
      </c>
      <c r="AU1253" s="518" t="str">
        <f>IF(日報入力!G1253,G1253*60/E1253,"")</f>
        <v/>
      </c>
      <c r="AV1253" s="528" t="str">
        <f>IF(日報入力!AT1253,日報入力!AT1253,"")</f>
        <v/>
      </c>
      <c r="AW1253" s="529" t="str">
        <f>IF(日報入力!AT1253,AE1253/日報入力!AT1253,"")</f>
        <v/>
      </c>
      <c r="AX1253" s="530" t="e">
        <f>IF(1&lt;日報集計!AT1253,AT1253/(((F1253-I1253-J1253-N1253-O1253)*60)/(E1253)),"")</f>
        <v>#VALUE!</v>
      </c>
      <c r="AY1253" s="664" t="str">
        <f>IF(日報入力!H1253,AT1253/(((F1253-J1253)*60)/E1253),"")</f>
        <v/>
      </c>
      <c r="AZ1253" s="664" t="str">
        <f>IF(日報入力!I1253,AT1253/((G1253*60)/E1253),"")</f>
        <v/>
      </c>
      <c r="BA1253" s="296" t="str">
        <f>IF(日報入力!G1253,G1253/F1253,"")</f>
        <v/>
      </c>
      <c r="BB1253" s="386" t="e">
        <f t="shared" si="75"/>
        <v>#VALUE!</v>
      </c>
      <c r="BC1253" s="386" t="e">
        <f t="shared" si="76"/>
        <v>#VALUE!</v>
      </c>
      <c r="BD1253" s="80">
        <f>日報入力!AU1253</f>
        <v>0</v>
      </c>
      <c r="BE1253" s="534" t="str">
        <f>IF(日報入力!AV1253,日報入力!AV1253,"")</f>
        <v/>
      </c>
      <c r="BF1253" s="534" t="str">
        <f>IF(日報入力!AW1253,日報入力!AW1253,"")</f>
        <v/>
      </c>
      <c r="BG1253" s="398" t="str">
        <f>IF(日報入力!G1253,日報入力!K1253*日報入力!D1253*日報入力!BC1253,"")</f>
        <v/>
      </c>
    </row>
    <row r="1254" spans="1:59" ht="20.25" hidden="1" customHeight="1" x14ac:dyDescent="0.15">
      <c r="A1254" s="302" t="str">
        <f>IF(日報入力!G1254="","",日報入力!G1254)</f>
        <v/>
      </c>
      <c r="B1254" s="291" t="str">
        <f>IF(日報入力!G1254="","",日報入力!H1254)</f>
        <v/>
      </c>
      <c r="C1254" s="291" t="str">
        <f>IF(日報入力!G1254="","",日報入力!I1254)</f>
        <v/>
      </c>
      <c r="D1254" s="291" t="str">
        <f>IF(日報入力!G1254="","",日報入力!J1254)</f>
        <v/>
      </c>
      <c r="E1254" s="291" t="str">
        <f>IF(日報入力!G1254="","",日報入力!K1254)</f>
        <v/>
      </c>
      <c r="F1254" s="291" t="str">
        <f>IF(日報入力!G1254="","",日報入力!L1254)</f>
        <v/>
      </c>
      <c r="G1254" s="291" t="str">
        <f>IF(日報入力!G1254="","",日報入力!L1254-日報入力!O1254-日報入力!P1254-日報入力!Q1254-日報入力!R1254-日報入力!S1254-日報入力!T1254-日報入力!U1254-日報入力!V1254-日報入力!W1254-日報入力!X1254-日報入力!Y1254-日報入力!Z1254)</f>
        <v/>
      </c>
      <c r="H1254" s="291" t="str">
        <f>IF(日報入力!G1254="","",IF(日報入力!M1254&gt;=0,日報入力!M1254*F1254,F1254))</f>
        <v/>
      </c>
      <c r="I1254" s="291" t="str">
        <f>IF(日報入力!G1254="","",日報入力!O1254)</f>
        <v/>
      </c>
      <c r="J1254" s="291" t="str">
        <f>IF(日報入力!G1254="","",日報入力!P1254)</f>
        <v/>
      </c>
      <c r="K1254" s="291" t="str">
        <f>IF(日報入力!G1254="","",日報入力!Q1254)</f>
        <v/>
      </c>
      <c r="L1254" s="291" t="str">
        <f>IF(日報入力!G1254="","",日報入力!R1254)</f>
        <v/>
      </c>
      <c r="M1254" s="291" t="str">
        <f>IF(日報入力!G1254="","",日報入力!S1254)</f>
        <v/>
      </c>
      <c r="N1254" s="291" t="str">
        <f>IF(日報入力!G1254="","",日報入力!T1254)</f>
        <v/>
      </c>
      <c r="O1254" s="291" t="str">
        <f>IF(日報入力!G1254="","",日報入力!U1254)</f>
        <v/>
      </c>
      <c r="P1254" s="291" t="str">
        <f>IF(日報入力!G1254="","",日報入力!V1254)</f>
        <v/>
      </c>
      <c r="Q1254" s="291" t="str">
        <f>IF(日報入力!G1254="","",日報入力!W1254)</f>
        <v/>
      </c>
      <c r="R1254" s="291" t="str">
        <f>IF(日報入力!G1254="","",日報入力!X1254)</f>
        <v/>
      </c>
      <c r="S1254" s="291" t="str">
        <f>IF(日報入力!G1254="","",日報入力!Y1254)</f>
        <v/>
      </c>
      <c r="T1254" s="291" t="str">
        <f>IF(日報入力!G1254="","",日報入力!Z1254)</f>
        <v/>
      </c>
      <c r="U1254" s="291" t="str">
        <f>IF(日報入力!G1254="","",日報入力!AA1254)</f>
        <v/>
      </c>
      <c r="V1254" s="378" t="str">
        <f>IF(日報入力!G1254="","",日報入力!AB1254)</f>
        <v/>
      </c>
      <c r="W1254" s="291" t="str">
        <f>IF(日報入力!G1254="","",日報入力!AC1254)</f>
        <v/>
      </c>
      <c r="X1254" s="291" t="str">
        <f>IF(日報入力!G1254="","",日報入力!AD1254)</f>
        <v/>
      </c>
      <c r="Y1254" s="291" t="str">
        <f>IF(日報入力!G1254="","",日報入力!AE1254)</f>
        <v/>
      </c>
      <c r="Z1254" s="291" t="str">
        <f>IF(日報入力!G1254="","",日報入力!AF1254)</f>
        <v/>
      </c>
      <c r="AA1254" s="291" t="str">
        <f>IF(日報入力!G1254="","",日報入力!AG1254)</f>
        <v/>
      </c>
      <c r="AB1254" s="291" t="str">
        <f>IF(日報入力!G1254="","",日報入力!AH1254)</f>
        <v/>
      </c>
      <c r="AC1254" s="291" t="str">
        <f>IF(日報入力!G1254="","",日報入力!AI1254)</f>
        <v/>
      </c>
      <c r="AD1254" s="291" t="str">
        <f>IF(日報入力!G1254="","",日報入力!AJ1254)</f>
        <v/>
      </c>
      <c r="AE1254" s="292" t="str">
        <f>IF(日報入力!G1254="","",日報入力!E1254)</f>
        <v/>
      </c>
      <c r="AF1254" s="293" t="str">
        <f>IF(日報入力!G1254="","",日報入力!AK1254)</f>
        <v/>
      </c>
      <c r="AG1254" s="293" t="str">
        <f>IF(日報入力!G1254="","",日報入力!AL1254)</f>
        <v/>
      </c>
      <c r="AH1254" s="293" t="str">
        <f>IF(日報入力!G1254="","",日報入力!AM1254)</f>
        <v/>
      </c>
      <c r="AI1254" s="294" t="str">
        <f>IF(日報入力!G1254&gt;0,日報入力!D1254*日報入力!K1254*日報入力!AL1254,"")</f>
        <v/>
      </c>
      <c r="AJ1254" s="294" t="str">
        <f>IF(日報入力!G1254&gt;0,日報入力!E1254*日報入力!AL1254,"")</f>
        <v/>
      </c>
      <c r="AK1254" s="294" t="str">
        <f>IF(日報入力!G1254&gt;0,AI1254-AJ1254,"")</f>
        <v/>
      </c>
      <c r="AL1254" s="292" t="str">
        <f>IF(日報入力!G1254&gt;0,日報入力!E1254*日報入力!AM1254,"")</f>
        <v/>
      </c>
      <c r="AM1254" s="292" t="str">
        <f>IF(日報入力!G1254&gt;0,日報入力!AB1254*日報入力!AM1254,"")</f>
        <v/>
      </c>
      <c r="AN1254" s="68" t="str">
        <f>IF(日報入力!G1254&gt;0,日報入力!C1254,"")</f>
        <v/>
      </c>
      <c r="AO1254" s="68" t="str">
        <f>日報入力!B1254</f>
        <v/>
      </c>
      <c r="AP1254" s="68" t="str">
        <f>IF(日報入力!AQ1254,日報入力!BA1254,"")</f>
        <v/>
      </c>
      <c r="AQ1254" s="68" t="str">
        <f>IF(日報入力!AR1254,日報入力!BB1254,"")</f>
        <v/>
      </c>
      <c r="AR1254" s="68" t="str">
        <f>IF(日報入力!AS1254,"N勤","")</f>
        <v/>
      </c>
      <c r="AS1254" s="295" t="e">
        <f t="shared" si="74"/>
        <v>#VALUE!</v>
      </c>
      <c r="AT1254" s="439" t="str">
        <f>日報入力!AY1254</f>
        <v/>
      </c>
      <c r="AU1254" s="518" t="str">
        <f>IF(日報入力!G1254,G1254*60/E1254,"")</f>
        <v/>
      </c>
      <c r="AV1254" s="528" t="str">
        <f>IF(日報入力!AT1254,日報入力!AT1254,"")</f>
        <v/>
      </c>
      <c r="AW1254" s="529" t="str">
        <f>IF(日報入力!AT1254,AE1254/日報入力!AT1254,"")</f>
        <v/>
      </c>
      <c r="AX1254" s="530" t="e">
        <f>IF(1&lt;日報集計!AT1254,AT1254/(((F1254-I1254-J1254-N1254-O1254)*60)/(E1254)),"")</f>
        <v>#VALUE!</v>
      </c>
      <c r="AY1254" s="664" t="str">
        <f>IF(日報入力!H1254,AT1254/(((F1254-J1254)*60)/E1254),"")</f>
        <v/>
      </c>
      <c r="AZ1254" s="664" t="str">
        <f>IF(日報入力!I1254,AT1254/((G1254*60)/E1254),"")</f>
        <v/>
      </c>
      <c r="BA1254" s="296" t="str">
        <f>IF(日報入力!G1254,G1254/F1254,"")</f>
        <v/>
      </c>
      <c r="BB1254" s="386" t="e">
        <f t="shared" si="75"/>
        <v>#VALUE!</v>
      </c>
      <c r="BC1254" s="386" t="e">
        <f t="shared" si="76"/>
        <v>#VALUE!</v>
      </c>
      <c r="BD1254" s="80">
        <f>日報入力!AU1254</f>
        <v>0</v>
      </c>
      <c r="BE1254" s="534" t="str">
        <f>IF(日報入力!AV1254,日報入力!AV1254,"")</f>
        <v/>
      </c>
      <c r="BF1254" s="534" t="str">
        <f>IF(日報入力!AW1254,日報入力!AW1254,"")</f>
        <v/>
      </c>
      <c r="BG1254" s="398" t="str">
        <f>IF(日報入力!G1254,日報入力!K1254*日報入力!D1254*日報入力!BC1254,"")</f>
        <v/>
      </c>
    </row>
    <row r="1255" spans="1:59" ht="20.25" hidden="1" customHeight="1" x14ac:dyDescent="0.15">
      <c r="A1255" s="302" t="str">
        <f>IF(日報入力!G1255="","",日報入力!G1255)</f>
        <v/>
      </c>
      <c r="B1255" s="291" t="str">
        <f>IF(日報入力!G1255="","",日報入力!H1255)</f>
        <v/>
      </c>
      <c r="C1255" s="291" t="str">
        <f>IF(日報入力!G1255="","",日報入力!I1255)</f>
        <v/>
      </c>
      <c r="D1255" s="291" t="str">
        <f>IF(日報入力!G1255="","",日報入力!J1255)</f>
        <v/>
      </c>
      <c r="E1255" s="291" t="str">
        <f>IF(日報入力!G1255="","",日報入力!K1255)</f>
        <v/>
      </c>
      <c r="F1255" s="291" t="str">
        <f>IF(日報入力!G1255="","",日報入力!L1255)</f>
        <v/>
      </c>
      <c r="G1255" s="291" t="str">
        <f>IF(日報入力!G1255="","",日報入力!L1255-日報入力!O1255-日報入力!P1255-日報入力!Q1255-日報入力!R1255-日報入力!S1255-日報入力!T1255-日報入力!U1255-日報入力!V1255-日報入力!W1255-日報入力!X1255-日報入力!Y1255-日報入力!Z1255)</f>
        <v/>
      </c>
      <c r="H1255" s="291" t="str">
        <f>IF(日報入力!G1255="","",IF(日報入力!M1255&gt;=0,日報入力!M1255*F1255,F1255))</f>
        <v/>
      </c>
      <c r="I1255" s="291" t="str">
        <f>IF(日報入力!G1255="","",日報入力!O1255)</f>
        <v/>
      </c>
      <c r="J1255" s="291" t="str">
        <f>IF(日報入力!G1255="","",日報入力!P1255)</f>
        <v/>
      </c>
      <c r="K1255" s="291" t="str">
        <f>IF(日報入力!G1255="","",日報入力!Q1255)</f>
        <v/>
      </c>
      <c r="L1255" s="291" t="str">
        <f>IF(日報入力!G1255="","",日報入力!R1255)</f>
        <v/>
      </c>
      <c r="M1255" s="291" t="str">
        <f>IF(日報入力!G1255="","",日報入力!S1255)</f>
        <v/>
      </c>
      <c r="N1255" s="291" t="str">
        <f>IF(日報入力!G1255="","",日報入力!T1255)</f>
        <v/>
      </c>
      <c r="O1255" s="291" t="str">
        <f>IF(日報入力!G1255="","",日報入力!U1255)</f>
        <v/>
      </c>
      <c r="P1255" s="291" t="str">
        <f>IF(日報入力!G1255="","",日報入力!V1255)</f>
        <v/>
      </c>
      <c r="Q1255" s="291" t="str">
        <f>IF(日報入力!G1255="","",日報入力!W1255)</f>
        <v/>
      </c>
      <c r="R1255" s="291" t="str">
        <f>IF(日報入力!G1255="","",日報入力!X1255)</f>
        <v/>
      </c>
      <c r="S1255" s="291" t="str">
        <f>IF(日報入力!G1255="","",日報入力!Y1255)</f>
        <v/>
      </c>
      <c r="T1255" s="291" t="str">
        <f>IF(日報入力!G1255="","",日報入力!Z1255)</f>
        <v/>
      </c>
      <c r="U1255" s="291" t="str">
        <f>IF(日報入力!G1255="","",日報入力!AA1255)</f>
        <v/>
      </c>
      <c r="V1255" s="378" t="str">
        <f>IF(日報入力!G1255="","",日報入力!AB1255)</f>
        <v/>
      </c>
      <c r="W1255" s="291" t="str">
        <f>IF(日報入力!G1255="","",日報入力!AC1255)</f>
        <v/>
      </c>
      <c r="X1255" s="291" t="str">
        <f>IF(日報入力!G1255="","",日報入力!AD1255)</f>
        <v/>
      </c>
      <c r="Y1255" s="291" t="str">
        <f>IF(日報入力!G1255="","",日報入力!AE1255)</f>
        <v/>
      </c>
      <c r="Z1255" s="291" t="str">
        <f>IF(日報入力!G1255="","",日報入力!AF1255)</f>
        <v/>
      </c>
      <c r="AA1255" s="291" t="str">
        <f>IF(日報入力!G1255="","",日報入力!AG1255)</f>
        <v/>
      </c>
      <c r="AB1255" s="291" t="str">
        <f>IF(日報入力!G1255="","",日報入力!AH1255)</f>
        <v/>
      </c>
      <c r="AC1255" s="291" t="str">
        <f>IF(日報入力!G1255="","",日報入力!AI1255)</f>
        <v/>
      </c>
      <c r="AD1255" s="291" t="str">
        <f>IF(日報入力!G1255="","",日報入力!AJ1255)</f>
        <v/>
      </c>
      <c r="AE1255" s="292" t="str">
        <f>IF(日報入力!G1255="","",日報入力!E1255)</f>
        <v/>
      </c>
      <c r="AF1255" s="293" t="str">
        <f>IF(日報入力!G1255="","",日報入力!AK1255)</f>
        <v/>
      </c>
      <c r="AG1255" s="293" t="str">
        <f>IF(日報入力!G1255="","",日報入力!AL1255)</f>
        <v/>
      </c>
      <c r="AH1255" s="293" t="str">
        <f>IF(日報入力!G1255="","",日報入力!AM1255)</f>
        <v/>
      </c>
      <c r="AI1255" s="294" t="str">
        <f>IF(日報入力!G1255&gt;0,日報入力!D1255*日報入力!K1255*日報入力!AL1255,"")</f>
        <v/>
      </c>
      <c r="AJ1255" s="294" t="str">
        <f>IF(日報入力!G1255&gt;0,日報入力!E1255*日報入力!AL1255,"")</f>
        <v/>
      </c>
      <c r="AK1255" s="294" t="str">
        <f>IF(日報入力!G1255&gt;0,AI1255-AJ1255,"")</f>
        <v/>
      </c>
      <c r="AL1255" s="292" t="str">
        <f>IF(日報入力!G1255&gt;0,日報入力!E1255*日報入力!AM1255,"")</f>
        <v/>
      </c>
      <c r="AM1255" s="292" t="str">
        <f>IF(日報入力!G1255&gt;0,日報入力!AB1255*日報入力!AM1255,"")</f>
        <v/>
      </c>
      <c r="AN1255" s="68" t="str">
        <f>IF(日報入力!G1255&gt;0,日報入力!C1255,"")</f>
        <v/>
      </c>
      <c r="AO1255" s="68" t="str">
        <f>日報入力!B1255</f>
        <v/>
      </c>
      <c r="AP1255" s="68" t="str">
        <f>IF(日報入力!AQ1255,日報入力!BA1255,"")</f>
        <v/>
      </c>
      <c r="AQ1255" s="68" t="str">
        <f>IF(日報入力!AR1255,日報入力!BB1255,"")</f>
        <v/>
      </c>
      <c r="AR1255" s="68" t="str">
        <f>IF(日報入力!AS1255,"N勤","")</f>
        <v/>
      </c>
      <c r="AS1255" s="295" t="e">
        <f t="shared" si="74"/>
        <v>#VALUE!</v>
      </c>
      <c r="AT1255" s="439" t="str">
        <f>日報入力!AY1255</f>
        <v/>
      </c>
      <c r="AU1255" s="518" t="str">
        <f>IF(日報入力!G1255,G1255*60/E1255,"")</f>
        <v/>
      </c>
      <c r="AV1255" s="528" t="str">
        <f>IF(日報入力!AT1255,日報入力!AT1255,"")</f>
        <v/>
      </c>
      <c r="AW1255" s="529" t="str">
        <f>IF(日報入力!AT1255,AE1255/日報入力!AT1255,"")</f>
        <v/>
      </c>
      <c r="AX1255" s="530" t="e">
        <f>IF(1&lt;日報集計!AT1255,AT1255/(((F1255-I1255-J1255-N1255-O1255)*60)/(E1255)),"")</f>
        <v>#VALUE!</v>
      </c>
      <c r="AY1255" s="664" t="str">
        <f>IF(日報入力!H1255,AT1255/(((F1255-J1255)*60)/E1255),"")</f>
        <v/>
      </c>
      <c r="AZ1255" s="664" t="str">
        <f>IF(日報入力!I1255,AT1255/((G1255*60)/E1255),"")</f>
        <v/>
      </c>
      <c r="BA1255" s="296" t="str">
        <f>IF(日報入力!G1255,G1255/F1255,"")</f>
        <v/>
      </c>
      <c r="BB1255" s="386" t="e">
        <f t="shared" si="75"/>
        <v>#VALUE!</v>
      </c>
      <c r="BC1255" s="386" t="e">
        <f t="shared" si="76"/>
        <v>#VALUE!</v>
      </c>
      <c r="BD1255" s="80">
        <f>日報入力!AU1255</f>
        <v>0</v>
      </c>
      <c r="BE1255" s="534" t="str">
        <f>IF(日報入力!AV1255,日報入力!AV1255,"")</f>
        <v/>
      </c>
      <c r="BF1255" s="534" t="str">
        <f>IF(日報入力!AW1255,日報入力!AW1255,"")</f>
        <v/>
      </c>
      <c r="BG1255" s="398" t="str">
        <f>IF(日報入力!G1255,日報入力!K1255*日報入力!D1255*日報入力!BC1255,"")</f>
        <v/>
      </c>
    </row>
    <row r="1256" spans="1:59" ht="20.25" hidden="1" customHeight="1" x14ac:dyDescent="0.15">
      <c r="A1256" s="302" t="str">
        <f>IF(日報入力!G1256="","",日報入力!G1256)</f>
        <v/>
      </c>
      <c r="B1256" s="291" t="str">
        <f>IF(日報入力!G1256="","",日報入力!H1256)</f>
        <v/>
      </c>
      <c r="C1256" s="291" t="str">
        <f>IF(日報入力!G1256="","",日報入力!I1256)</f>
        <v/>
      </c>
      <c r="D1256" s="291" t="str">
        <f>IF(日報入力!G1256="","",日報入力!J1256)</f>
        <v/>
      </c>
      <c r="E1256" s="291" t="str">
        <f>IF(日報入力!G1256="","",日報入力!K1256)</f>
        <v/>
      </c>
      <c r="F1256" s="291" t="str">
        <f>IF(日報入力!G1256="","",日報入力!L1256)</f>
        <v/>
      </c>
      <c r="G1256" s="291" t="str">
        <f>IF(日報入力!G1256="","",日報入力!L1256-日報入力!O1256-日報入力!P1256-日報入力!Q1256-日報入力!R1256-日報入力!S1256-日報入力!T1256-日報入力!U1256-日報入力!V1256-日報入力!W1256-日報入力!X1256-日報入力!Y1256-日報入力!Z1256)</f>
        <v/>
      </c>
      <c r="H1256" s="291" t="str">
        <f>IF(日報入力!G1256="","",IF(日報入力!M1256&gt;=0,日報入力!M1256*F1256,F1256))</f>
        <v/>
      </c>
      <c r="I1256" s="291" t="str">
        <f>IF(日報入力!G1256="","",日報入力!O1256)</f>
        <v/>
      </c>
      <c r="J1256" s="291" t="str">
        <f>IF(日報入力!G1256="","",日報入力!P1256)</f>
        <v/>
      </c>
      <c r="K1256" s="291" t="str">
        <f>IF(日報入力!G1256="","",日報入力!Q1256)</f>
        <v/>
      </c>
      <c r="L1256" s="291" t="str">
        <f>IF(日報入力!G1256="","",日報入力!R1256)</f>
        <v/>
      </c>
      <c r="M1256" s="291" t="str">
        <f>IF(日報入力!G1256="","",日報入力!S1256)</f>
        <v/>
      </c>
      <c r="N1256" s="291" t="str">
        <f>IF(日報入力!G1256="","",日報入力!T1256)</f>
        <v/>
      </c>
      <c r="O1256" s="291" t="str">
        <f>IF(日報入力!G1256="","",日報入力!U1256)</f>
        <v/>
      </c>
      <c r="P1256" s="291" t="str">
        <f>IF(日報入力!G1256="","",日報入力!V1256)</f>
        <v/>
      </c>
      <c r="Q1256" s="291" t="str">
        <f>IF(日報入力!G1256="","",日報入力!W1256)</f>
        <v/>
      </c>
      <c r="R1256" s="291" t="str">
        <f>IF(日報入力!G1256="","",日報入力!X1256)</f>
        <v/>
      </c>
      <c r="S1256" s="291" t="str">
        <f>IF(日報入力!G1256="","",日報入力!Y1256)</f>
        <v/>
      </c>
      <c r="T1256" s="291" t="str">
        <f>IF(日報入力!G1256="","",日報入力!Z1256)</f>
        <v/>
      </c>
      <c r="U1256" s="291" t="str">
        <f>IF(日報入力!G1256="","",日報入力!AA1256)</f>
        <v/>
      </c>
      <c r="V1256" s="378" t="str">
        <f>IF(日報入力!G1256="","",日報入力!AB1256)</f>
        <v/>
      </c>
      <c r="W1256" s="291" t="str">
        <f>IF(日報入力!G1256="","",日報入力!AC1256)</f>
        <v/>
      </c>
      <c r="X1256" s="291" t="str">
        <f>IF(日報入力!G1256="","",日報入力!AD1256)</f>
        <v/>
      </c>
      <c r="Y1256" s="291" t="str">
        <f>IF(日報入力!G1256="","",日報入力!AE1256)</f>
        <v/>
      </c>
      <c r="Z1256" s="291" t="str">
        <f>IF(日報入力!G1256="","",日報入力!AF1256)</f>
        <v/>
      </c>
      <c r="AA1256" s="291" t="str">
        <f>IF(日報入力!G1256="","",日報入力!AG1256)</f>
        <v/>
      </c>
      <c r="AB1256" s="291" t="str">
        <f>IF(日報入力!G1256="","",日報入力!AH1256)</f>
        <v/>
      </c>
      <c r="AC1256" s="291" t="str">
        <f>IF(日報入力!G1256="","",日報入力!AI1256)</f>
        <v/>
      </c>
      <c r="AD1256" s="291" t="str">
        <f>IF(日報入力!G1256="","",日報入力!AJ1256)</f>
        <v/>
      </c>
      <c r="AE1256" s="292" t="str">
        <f>IF(日報入力!G1256="","",日報入力!E1256)</f>
        <v/>
      </c>
      <c r="AF1256" s="293" t="str">
        <f>IF(日報入力!G1256="","",日報入力!AK1256)</f>
        <v/>
      </c>
      <c r="AG1256" s="293" t="str">
        <f>IF(日報入力!G1256="","",日報入力!AL1256)</f>
        <v/>
      </c>
      <c r="AH1256" s="293" t="str">
        <f>IF(日報入力!G1256="","",日報入力!AM1256)</f>
        <v/>
      </c>
      <c r="AI1256" s="294" t="str">
        <f>IF(日報入力!G1256&gt;0,日報入力!D1256*日報入力!K1256*日報入力!AL1256,"")</f>
        <v/>
      </c>
      <c r="AJ1256" s="294" t="str">
        <f>IF(日報入力!G1256&gt;0,日報入力!E1256*日報入力!AL1256,"")</f>
        <v/>
      </c>
      <c r="AK1256" s="294" t="str">
        <f>IF(日報入力!G1256&gt;0,AI1256-AJ1256,"")</f>
        <v/>
      </c>
      <c r="AL1256" s="292" t="str">
        <f>IF(日報入力!G1256&gt;0,日報入力!E1256*日報入力!AM1256,"")</f>
        <v/>
      </c>
      <c r="AM1256" s="292" t="str">
        <f>IF(日報入力!G1256&gt;0,日報入力!AB1256*日報入力!AM1256,"")</f>
        <v/>
      </c>
      <c r="AN1256" s="68" t="str">
        <f>IF(日報入力!G1256&gt;0,日報入力!C1256,"")</f>
        <v/>
      </c>
      <c r="AO1256" s="68" t="str">
        <f>日報入力!B1256</f>
        <v/>
      </c>
      <c r="AP1256" s="68" t="str">
        <f>IF(日報入力!AQ1256,日報入力!BA1256,"")</f>
        <v/>
      </c>
      <c r="AQ1256" s="68" t="str">
        <f>IF(日報入力!AR1256,日報入力!BB1256,"")</f>
        <v/>
      </c>
      <c r="AR1256" s="68" t="str">
        <f>IF(日報入力!AS1256,"N勤","")</f>
        <v/>
      </c>
      <c r="AS1256" s="295" t="e">
        <f t="shared" si="74"/>
        <v>#VALUE!</v>
      </c>
      <c r="AT1256" s="439" t="str">
        <f>日報入力!AY1256</f>
        <v/>
      </c>
      <c r="AU1256" s="518" t="str">
        <f>IF(日報入力!G1256,G1256*60/E1256,"")</f>
        <v/>
      </c>
      <c r="AV1256" s="528" t="str">
        <f>IF(日報入力!AT1256,日報入力!AT1256,"")</f>
        <v/>
      </c>
      <c r="AW1256" s="529" t="str">
        <f>IF(日報入力!AT1256,AE1256/日報入力!AT1256,"")</f>
        <v/>
      </c>
      <c r="AX1256" s="530" t="e">
        <f>IF(1&lt;日報集計!AT1256,AT1256/(((F1256-I1256-J1256-N1256-O1256)*60)/(E1256)),"")</f>
        <v>#VALUE!</v>
      </c>
      <c r="AY1256" s="664" t="str">
        <f>IF(日報入力!H1256,AT1256/(((F1256-J1256)*60)/E1256),"")</f>
        <v/>
      </c>
      <c r="AZ1256" s="664" t="str">
        <f>IF(日報入力!I1256,AT1256/((G1256*60)/E1256),"")</f>
        <v/>
      </c>
      <c r="BA1256" s="296" t="str">
        <f>IF(日報入力!G1256,G1256/F1256,"")</f>
        <v/>
      </c>
      <c r="BB1256" s="386" t="e">
        <f t="shared" si="75"/>
        <v>#VALUE!</v>
      </c>
      <c r="BC1256" s="386" t="e">
        <f t="shared" si="76"/>
        <v>#VALUE!</v>
      </c>
      <c r="BD1256" s="80">
        <f>日報入力!AU1256</f>
        <v>0</v>
      </c>
      <c r="BE1256" s="534" t="str">
        <f>IF(日報入力!AV1256,日報入力!AV1256,"")</f>
        <v/>
      </c>
      <c r="BF1256" s="534" t="str">
        <f>IF(日報入力!AW1256,日報入力!AW1256,"")</f>
        <v/>
      </c>
      <c r="BG1256" s="398" t="str">
        <f>IF(日報入力!G1256,日報入力!K1256*日報入力!D1256*日報入力!BC1256,"")</f>
        <v/>
      </c>
    </row>
    <row r="1257" spans="1:59" ht="20.25" hidden="1" customHeight="1" x14ac:dyDescent="0.15">
      <c r="A1257" s="302" t="str">
        <f>IF(日報入力!G1257="","",日報入力!G1257)</f>
        <v/>
      </c>
      <c r="B1257" s="291" t="str">
        <f>IF(日報入力!G1257="","",日報入力!H1257)</f>
        <v/>
      </c>
      <c r="C1257" s="291" t="str">
        <f>IF(日報入力!G1257="","",日報入力!I1257)</f>
        <v/>
      </c>
      <c r="D1257" s="291" t="str">
        <f>IF(日報入力!G1257="","",日報入力!J1257)</f>
        <v/>
      </c>
      <c r="E1257" s="291" t="str">
        <f>IF(日報入力!G1257="","",日報入力!K1257)</f>
        <v/>
      </c>
      <c r="F1257" s="291" t="str">
        <f>IF(日報入力!G1257="","",日報入力!L1257)</f>
        <v/>
      </c>
      <c r="G1257" s="291" t="str">
        <f>IF(日報入力!G1257="","",日報入力!L1257-日報入力!O1257-日報入力!P1257-日報入力!Q1257-日報入力!R1257-日報入力!S1257-日報入力!T1257-日報入力!U1257-日報入力!V1257-日報入力!W1257-日報入力!X1257-日報入力!Y1257-日報入力!Z1257)</f>
        <v/>
      </c>
      <c r="H1257" s="291" t="str">
        <f>IF(日報入力!G1257="","",IF(日報入力!M1257&gt;=0,日報入力!M1257*F1257,F1257))</f>
        <v/>
      </c>
      <c r="I1257" s="291" t="str">
        <f>IF(日報入力!G1257="","",日報入力!O1257)</f>
        <v/>
      </c>
      <c r="J1257" s="291" t="str">
        <f>IF(日報入力!G1257="","",日報入力!P1257)</f>
        <v/>
      </c>
      <c r="K1257" s="291" t="str">
        <f>IF(日報入力!G1257="","",日報入力!Q1257)</f>
        <v/>
      </c>
      <c r="L1257" s="291" t="str">
        <f>IF(日報入力!G1257="","",日報入力!R1257)</f>
        <v/>
      </c>
      <c r="M1257" s="291" t="str">
        <f>IF(日報入力!G1257="","",日報入力!S1257)</f>
        <v/>
      </c>
      <c r="N1257" s="291" t="str">
        <f>IF(日報入力!G1257="","",日報入力!T1257)</f>
        <v/>
      </c>
      <c r="O1257" s="291" t="str">
        <f>IF(日報入力!G1257="","",日報入力!U1257)</f>
        <v/>
      </c>
      <c r="P1257" s="291" t="str">
        <f>IF(日報入力!G1257="","",日報入力!V1257)</f>
        <v/>
      </c>
      <c r="Q1257" s="291" t="str">
        <f>IF(日報入力!G1257="","",日報入力!W1257)</f>
        <v/>
      </c>
      <c r="R1257" s="291" t="str">
        <f>IF(日報入力!G1257="","",日報入力!X1257)</f>
        <v/>
      </c>
      <c r="S1257" s="291" t="str">
        <f>IF(日報入力!G1257="","",日報入力!Y1257)</f>
        <v/>
      </c>
      <c r="T1257" s="291" t="str">
        <f>IF(日報入力!G1257="","",日報入力!Z1257)</f>
        <v/>
      </c>
      <c r="U1257" s="291" t="str">
        <f>IF(日報入力!G1257="","",日報入力!AA1257)</f>
        <v/>
      </c>
      <c r="V1257" s="378" t="str">
        <f>IF(日報入力!G1257="","",日報入力!AB1257)</f>
        <v/>
      </c>
      <c r="W1257" s="291" t="str">
        <f>IF(日報入力!G1257="","",日報入力!AC1257)</f>
        <v/>
      </c>
      <c r="X1257" s="291" t="str">
        <f>IF(日報入力!G1257="","",日報入力!AD1257)</f>
        <v/>
      </c>
      <c r="Y1257" s="291" t="str">
        <f>IF(日報入力!G1257="","",日報入力!AE1257)</f>
        <v/>
      </c>
      <c r="Z1257" s="291" t="str">
        <f>IF(日報入力!G1257="","",日報入力!AF1257)</f>
        <v/>
      </c>
      <c r="AA1257" s="291" t="str">
        <f>IF(日報入力!G1257="","",日報入力!AG1257)</f>
        <v/>
      </c>
      <c r="AB1257" s="291" t="str">
        <f>IF(日報入力!G1257="","",日報入力!AH1257)</f>
        <v/>
      </c>
      <c r="AC1257" s="291" t="str">
        <f>IF(日報入力!G1257="","",日報入力!AI1257)</f>
        <v/>
      </c>
      <c r="AD1257" s="291" t="str">
        <f>IF(日報入力!G1257="","",日報入力!AJ1257)</f>
        <v/>
      </c>
      <c r="AE1257" s="292" t="str">
        <f>IF(日報入力!G1257="","",日報入力!E1257)</f>
        <v/>
      </c>
      <c r="AF1257" s="293" t="str">
        <f>IF(日報入力!G1257="","",日報入力!AK1257)</f>
        <v/>
      </c>
      <c r="AG1257" s="293" t="str">
        <f>IF(日報入力!G1257="","",日報入力!AL1257)</f>
        <v/>
      </c>
      <c r="AH1257" s="293" t="str">
        <f>IF(日報入力!G1257="","",日報入力!AM1257)</f>
        <v/>
      </c>
      <c r="AI1257" s="294" t="str">
        <f>IF(日報入力!G1257&gt;0,日報入力!D1257*日報入力!K1257*日報入力!AL1257,"")</f>
        <v/>
      </c>
      <c r="AJ1257" s="294" t="str">
        <f>IF(日報入力!G1257&gt;0,日報入力!E1257*日報入力!AL1257,"")</f>
        <v/>
      </c>
      <c r="AK1257" s="294" t="str">
        <f>IF(日報入力!G1257&gt;0,AI1257-AJ1257,"")</f>
        <v/>
      </c>
      <c r="AL1257" s="292" t="str">
        <f>IF(日報入力!G1257&gt;0,日報入力!E1257*日報入力!AM1257,"")</f>
        <v/>
      </c>
      <c r="AM1257" s="292" t="str">
        <f>IF(日報入力!G1257&gt;0,日報入力!AB1257*日報入力!AM1257,"")</f>
        <v/>
      </c>
      <c r="AN1257" s="68" t="str">
        <f>IF(日報入力!G1257&gt;0,日報入力!C1257,"")</f>
        <v/>
      </c>
      <c r="AO1257" s="68" t="str">
        <f>日報入力!B1257</f>
        <v/>
      </c>
      <c r="AP1257" s="68" t="str">
        <f>IF(日報入力!AQ1257,日報入力!BA1257,"")</f>
        <v/>
      </c>
      <c r="AQ1257" s="68" t="str">
        <f>IF(日報入力!AR1257,日報入力!BB1257,"")</f>
        <v/>
      </c>
      <c r="AR1257" s="68" t="str">
        <f>IF(日報入力!AS1257,"N勤","")</f>
        <v/>
      </c>
      <c r="AS1257" s="295" t="e">
        <f t="shared" ref="AS1257:AS1320" si="77">IF(A1257,V1257/(AE1257+V1257),"")</f>
        <v>#VALUE!</v>
      </c>
      <c r="AT1257" s="439" t="str">
        <f>日報入力!AY1257</f>
        <v/>
      </c>
      <c r="AU1257" s="518" t="str">
        <f>IF(日報入力!G1257,G1257*60/E1257,"")</f>
        <v/>
      </c>
      <c r="AV1257" s="528" t="str">
        <f>IF(日報入力!AT1257,日報入力!AT1257,"")</f>
        <v/>
      </c>
      <c r="AW1257" s="529" t="str">
        <f>IF(日報入力!AT1257,AE1257/日報入力!AT1257,"")</f>
        <v/>
      </c>
      <c r="AX1257" s="530" t="e">
        <f>IF(1&lt;日報集計!AT1257,AT1257/(((F1257-I1257-J1257-N1257-O1257)*60)/(E1257)),"")</f>
        <v>#VALUE!</v>
      </c>
      <c r="AY1257" s="664" t="str">
        <f>IF(日報入力!H1257,AT1257/(((F1257-J1257)*60)/E1257),"")</f>
        <v/>
      </c>
      <c r="AZ1257" s="664" t="str">
        <f>IF(日報入力!I1257,AT1257/((G1257*60)/E1257),"")</f>
        <v/>
      </c>
      <c r="BA1257" s="296" t="str">
        <f>IF(日報入力!G1257,G1257/F1257,"")</f>
        <v/>
      </c>
      <c r="BB1257" s="386" t="e">
        <f t="shared" ref="BB1257:BB1320" si="78">AL1257/F1257*60</f>
        <v>#VALUE!</v>
      </c>
      <c r="BC1257" s="386" t="e">
        <f t="shared" ref="BC1257:BC1320" si="79">AL1257/H1257*60</f>
        <v>#VALUE!</v>
      </c>
      <c r="BD1257" s="80">
        <f>日報入力!AU1257</f>
        <v>0</v>
      </c>
      <c r="BE1257" s="534" t="str">
        <f>IF(日報入力!AV1257,日報入力!AV1257,"")</f>
        <v/>
      </c>
      <c r="BF1257" s="534" t="str">
        <f>IF(日報入力!AW1257,日報入力!AW1257,"")</f>
        <v/>
      </c>
      <c r="BG1257" s="398" t="str">
        <f>IF(日報入力!G1257,日報入力!K1257*日報入力!D1257*日報入力!BC1257,"")</f>
        <v/>
      </c>
    </row>
    <row r="1258" spans="1:59" ht="20.25" hidden="1" customHeight="1" x14ac:dyDescent="0.15">
      <c r="A1258" s="302" t="str">
        <f>IF(日報入力!G1258="","",日報入力!G1258)</f>
        <v/>
      </c>
      <c r="B1258" s="291" t="str">
        <f>IF(日報入力!G1258="","",日報入力!H1258)</f>
        <v/>
      </c>
      <c r="C1258" s="291" t="str">
        <f>IF(日報入力!G1258="","",日報入力!I1258)</f>
        <v/>
      </c>
      <c r="D1258" s="291" t="str">
        <f>IF(日報入力!G1258="","",日報入力!J1258)</f>
        <v/>
      </c>
      <c r="E1258" s="291" t="str">
        <f>IF(日報入力!G1258="","",日報入力!K1258)</f>
        <v/>
      </c>
      <c r="F1258" s="291" t="str">
        <f>IF(日報入力!G1258="","",日報入力!L1258)</f>
        <v/>
      </c>
      <c r="G1258" s="291" t="str">
        <f>IF(日報入力!G1258="","",日報入力!L1258-日報入力!O1258-日報入力!P1258-日報入力!Q1258-日報入力!R1258-日報入力!S1258-日報入力!T1258-日報入力!U1258-日報入力!V1258-日報入力!W1258-日報入力!X1258-日報入力!Y1258-日報入力!Z1258)</f>
        <v/>
      </c>
      <c r="H1258" s="291" t="str">
        <f>IF(日報入力!G1258="","",IF(日報入力!M1258&gt;=0,日報入力!M1258*F1258,F1258))</f>
        <v/>
      </c>
      <c r="I1258" s="291" t="str">
        <f>IF(日報入力!G1258="","",日報入力!O1258)</f>
        <v/>
      </c>
      <c r="J1258" s="291" t="str">
        <f>IF(日報入力!G1258="","",日報入力!P1258)</f>
        <v/>
      </c>
      <c r="K1258" s="291" t="str">
        <f>IF(日報入力!G1258="","",日報入力!Q1258)</f>
        <v/>
      </c>
      <c r="L1258" s="291" t="str">
        <f>IF(日報入力!G1258="","",日報入力!R1258)</f>
        <v/>
      </c>
      <c r="M1258" s="291" t="str">
        <f>IF(日報入力!G1258="","",日報入力!S1258)</f>
        <v/>
      </c>
      <c r="N1258" s="291" t="str">
        <f>IF(日報入力!G1258="","",日報入力!T1258)</f>
        <v/>
      </c>
      <c r="O1258" s="291" t="str">
        <f>IF(日報入力!G1258="","",日報入力!U1258)</f>
        <v/>
      </c>
      <c r="P1258" s="291" t="str">
        <f>IF(日報入力!G1258="","",日報入力!V1258)</f>
        <v/>
      </c>
      <c r="Q1258" s="291" t="str">
        <f>IF(日報入力!G1258="","",日報入力!W1258)</f>
        <v/>
      </c>
      <c r="R1258" s="291" t="str">
        <f>IF(日報入力!G1258="","",日報入力!X1258)</f>
        <v/>
      </c>
      <c r="S1258" s="291" t="str">
        <f>IF(日報入力!G1258="","",日報入力!Y1258)</f>
        <v/>
      </c>
      <c r="T1258" s="291" t="str">
        <f>IF(日報入力!G1258="","",日報入力!Z1258)</f>
        <v/>
      </c>
      <c r="U1258" s="291" t="str">
        <f>IF(日報入力!G1258="","",日報入力!AA1258)</f>
        <v/>
      </c>
      <c r="V1258" s="378" t="str">
        <f>IF(日報入力!G1258="","",日報入力!AB1258)</f>
        <v/>
      </c>
      <c r="W1258" s="291" t="str">
        <f>IF(日報入力!G1258="","",日報入力!AC1258)</f>
        <v/>
      </c>
      <c r="X1258" s="291" t="str">
        <f>IF(日報入力!G1258="","",日報入力!AD1258)</f>
        <v/>
      </c>
      <c r="Y1258" s="291" t="str">
        <f>IF(日報入力!G1258="","",日報入力!AE1258)</f>
        <v/>
      </c>
      <c r="Z1258" s="291" t="str">
        <f>IF(日報入力!G1258="","",日報入力!AF1258)</f>
        <v/>
      </c>
      <c r="AA1258" s="291" t="str">
        <f>IF(日報入力!G1258="","",日報入力!AG1258)</f>
        <v/>
      </c>
      <c r="AB1258" s="291" t="str">
        <f>IF(日報入力!G1258="","",日報入力!AH1258)</f>
        <v/>
      </c>
      <c r="AC1258" s="291" t="str">
        <f>IF(日報入力!G1258="","",日報入力!AI1258)</f>
        <v/>
      </c>
      <c r="AD1258" s="291" t="str">
        <f>IF(日報入力!G1258="","",日報入力!AJ1258)</f>
        <v/>
      </c>
      <c r="AE1258" s="292" t="str">
        <f>IF(日報入力!G1258="","",日報入力!E1258)</f>
        <v/>
      </c>
      <c r="AF1258" s="293" t="str">
        <f>IF(日報入力!G1258="","",日報入力!AK1258)</f>
        <v/>
      </c>
      <c r="AG1258" s="293" t="str">
        <f>IF(日報入力!G1258="","",日報入力!AL1258)</f>
        <v/>
      </c>
      <c r="AH1258" s="293" t="str">
        <f>IF(日報入力!G1258="","",日報入力!AM1258)</f>
        <v/>
      </c>
      <c r="AI1258" s="294" t="str">
        <f>IF(日報入力!G1258&gt;0,日報入力!D1258*日報入力!K1258*日報入力!AL1258,"")</f>
        <v/>
      </c>
      <c r="AJ1258" s="294" t="str">
        <f>IF(日報入力!G1258&gt;0,日報入力!E1258*日報入力!AL1258,"")</f>
        <v/>
      </c>
      <c r="AK1258" s="294" t="str">
        <f>IF(日報入力!G1258&gt;0,AI1258-AJ1258,"")</f>
        <v/>
      </c>
      <c r="AL1258" s="292" t="str">
        <f>IF(日報入力!G1258&gt;0,日報入力!E1258*日報入力!AM1258,"")</f>
        <v/>
      </c>
      <c r="AM1258" s="292" t="str">
        <f>IF(日報入力!G1258&gt;0,日報入力!AB1258*日報入力!AM1258,"")</f>
        <v/>
      </c>
      <c r="AN1258" s="68" t="str">
        <f>IF(日報入力!G1258&gt;0,日報入力!C1258,"")</f>
        <v/>
      </c>
      <c r="AO1258" s="68" t="str">
        <f>日報入力!B1258</f>
        <v/>
      </c>
      <c r="AP1258" s="68" t="str">
        <f>IF(日報入力!AQ1258,日報入力!BA1258,"")</f>
        <v/>
      </c>
      <c r="AQ1258" s="68" t="str">
        <f>IF(日報入力!AR1258,日報入力!BB1258,"")</f>
        <v/>
      </c>
      <c r="AR1258" s="68" t="str">
        <f>IF(日報入力!AS1258,"N勤","")</f>
        <v/>
      </c>
      <c r="AS1258" s="295" t="e">
        <f t="shared" si="77"/>
        <v>#VALUE!</v>
      </c>
      <c r="AT1258" s="439" t="str">
        <f>日報入力!AY1258</f>
        <v/>
      </c>
      <c r="AU1258" s="518" t="str">
        <f>IF(日報入力!G1258,G1258*60/E1258,"")</f>
        <v/>
      </c>
      <c r="AV1258" s="528" t="str">
        <f>IF(日報入力!AT1258,日報入力!AT1258,"")</f>
        <v/>
      </c>
      <c r="AW1258" s="529" t="str">
        <f>IF(日報入力!AT1258,AE1258/日報入力!AT1258,"")</f>
        <v/>
      </c>
      <c r="AX1258" s="530" t="e">
        <f>IF(1&lt;日報集計!AT1258,AT1258/(((F1258-I1258-J1258-N1258-O1258)*60)/(E1258)),"")</f>
        <v>#VALUE!</v>
      </c>
      <c r="AY1258" s="664" t="str">
        <f>IF(日報入力!H1258,AT1258/(((F1258-J1258)*60)/E1258),"")</f>
        <v/>
      </c>
      <c r="AZ1258" s="664" t="str">
        <f>IF(日報入力!I1258,AT1258/((G1258*60)/E1258),"")</f>
        <v/>
      </c>
      <c r="BA1258" s="296" t="str">
        <f>IF(日報入力!G1258,G1258/F1258,"")</f>
        <v/>
      </c>
      <c r="BB1258" s="386" t="e">
        <f t="shared" si="78"/>
        <v>#VALUE!</v>
      </c>
      <c r="BC1258" s="386" t="e">
        <f t="shared" si="79"/>
        <v>#VALUE!</v>
      </c>
      <c r="BD1258" s="80">
        <f>日報入力!AU1258</f>
        <v>0</v>
      </c>
      <c r="BE1258" s="534" t="str">
        <f>IF(日報入力!AV1258,日報入力!AV1258,"")</f>
        <v/>
      </c>
      <c r="BF1258" s="534" t="str">
        <f>IF(日報入力!AW1258,日報入力!AW1258,"")</f>
        <v/>
      </c>
      <c r="BG1258" s="398" t="str">
        <f>IF(日報入力!G1258,日報入力!K1258*日報入力!D1258*日報入力!BC1258,"")</f>
        <v/>
      </c>
    </row>
    <row r="1259" spans="1:59" ht="20.25" hidden="1" customHeight="1" x14ac:dyDescent="0.15">
      <c r="A1259" s="302" t="str">
        <f>IF(日報入力!G1259="","",日報入力!G1259)</f>
        <v/>
      </c>
      <c r="B1259" s="291" t="str">
        <f>IF(日報入力!G1259="","",日報入力!H1259)</f>
        <v/>
      </c>
      <c r="C1259" s="291" t="str">
        <f>IF(日報入力!G1259="","",日報入力!I1259)</f>
        <v/>
      </c>
      <c r="D1259" s="291" t="str">
        <f>IF(日報入力!G1259="","",日報入力!J1259)</f>
        <v/>
      </c>
      <c r="E1259" s="291" t="str">
        <f>IF(日報入力!G1259="","",日報入力!K1259)</f>
        <v/>
      </c>
      <c r="F1259" s="291" t="str">
        <f>IF(日報入力!G1259="","",日報入力!L1259)</f>
        <v/>
      </c>
      <c r="G1259" s="291" t="str">
        <f>IF(日報入力!G1259="","",日報入力!L1259-日報入力!O1259-日報入力!P1259-日報入力!Q1259-日報入力!R1259-日報入力!S1259-日報入力!T1259-日報入力!U1259-日報入力!V1259-日報入力!W1259-日報入力!X1259-日報入力!Y1259-日報入力!Z1259)</f>
        <v/>
      </c>
      <c r="H1259" s="291" t="str">
        <f>IF(日報入力!G1259="","",IF(日報入力!M1259&gt;=0,日報入力!M1259*F1259,F1259))</f>
        <v/>
      </c>
      <c r="I1259" s="291" t="str">
        <f>IF(日報入力!G1259="","",日報入力!O1259)</f>
        <v/>
      </c>
      <c r="J1259" s="291" t="str">
        <f>IF(日報入力!G1259="","",日報入力!P1259)</f>
        <v/>
      </c>
      <c r="K1259" s="291" t="str">
        <f>IF(日報入力!G1259="","",日報入力!Q1259)</f>
        <v/>
      </c>
      <c r="L1259" s="291" t="str">
        <f>IF(日報入力!G1259="","",日報入力!R1259)</f>
        <v/>
      </c>
      <c r="M1259" s="291" t="str">
        <f>IF(日報入力!G1259="","",日報入力!S1259)</f>
        <v/>
      </c>
      <c r="N1259" s="291" t="str">
        <f>IF(日報入力!G1259="","",日報入力!T1259)</f>
        <v/>
      </c>
      <c r="O1259" s="291" t="str">
        <f>IF(日報入力!G1259="","",日報入力!U1259)</f>
        <v/>
      </c>
      <c r="P1259" s="291" t="str">
        <f>IF(日報入力!G1259="","",日報入力!V1259)</f>
        <v/>
      </c>
      <c r="Q1259" s="291" t="str">
        <f>IF(日報入力!G1259="","",日報入力!W1259)</f>
        <v/>
      </c>
      <c r="R1259" s="291" t="str">
        <f>IF(日報入力!G1259="","",日報入力!X1259)</f>
        <v/>
      </c>
      <c r="S1259" s="291" t="str">
        <f>IF(日報入力!G1259="","",日報入力!Y1259)</f>
        <v/>
      </c>
      <c r="T1259" s="291" t="str">
        <f>IF(日報入力!G1259="","",日報入力!Z1259)</f>
        <v/>
      </c>
      <c r="U1259" s="291" t="str">
        <f>IF(日報入力!G1259="","",日報入力!AA1259)</f>
        <v/>
      </c>
      <c r="V1259" s="378" t="str">
        <f>IF(日報入力!G1259="","",日報入力!AB1259)</f>
        <v/>
      </c>
      <c r="W1259" s="291" t="str">
        <f>IF(日報入力!G1259="","",日報入力!AC1259)</f>
        <v/>
      </c>
      <c r="X1259" s="291" t="str">
        <f>IF(日報入力!G1259="","",日報入力!AD1259)</f>
        <v/>
      </c>
      <c r="Y1259" s="291" t="str">
        <f>IF(日報入力!G1259="","",日報入力!AE1259)</f>
        <v/>
      </c>
      <c r="Z1259" s="291" t="str">
        <f>IF(日報入力!G1259="","",日報入力!AF1259)</f>
        <v/>
      </c>
      <c r="AA1259" s="291" t="str">
        <f>IF(日報入力!G1259="","",日報入力!AG1259)</f>
        <v/>
      </c>
      <c r="AB1259" s="291" t="str">
        <f>IF(日報入力!G1259="","",日報入力!AH1259)</f>
        <v/>
      </c>
      <c r="AC1259" s="291" t="str">
        <f>IF(日報入力!G1259="","",日報入力!AI1259)</f>
        <v/>
      </c>
      <c r="AD1259" s="291" t="str">
        <f>IF(日報入力!G1259="","",日報入力!AJ1259)</f>
        <v/>
      </c>
      <c r="AE1259" s="292" t="str">
        <f>IF(日報入力!G1259="","",日報入力!E1259)</f>
        <v/>
      </c>
      <c r="AF1259" s="293" t="str">
        <f>IF(日報入力!G1259="","",日報入力!AK1259)</f>
        <v/>
      </c>
      <c r="AG1259" s="293" t="str">
        <f>IF(日報入力!G1259="","",日報入力!AL1259)</f>
        <v/>
      </c>
      <c r="AH1259" s="293" t="str">
        <f>IF(日報入力!G1259="","",日報入力!AM1259)</f>
        <v/>
      </c>
      <c r="AI1259" s="294" t="str">
        <f>IF(日報入力!G1259&gt;0,日報入力!D1259*日報入力!K1259*日報入力!AL1259,"")</f>
        <v/>
      </c>
      <c r="AJ1259" s="294" t="str">
        <f>IF(日報入力!G1259&gt;0,日報入力!E1259*日報入力!AL1259,"")</f>
        <v/>
      </c>
      <c r="AK1259" s="294" t="str">
        <f>IF(日報入力!G1259&gt;0,AI1259-AJ1259,"")</f>
        <v/>
      </c>
      <c r="AL1259" s="292" t="str">
        <f>IF(日報入力!G1259&gt;0,日報入力!E1259*日報入力!AM1259,"")</f>
        <v/>
      </c>
      <c r="AM1259" s="292" t="str">
        <f>IF(日報入力!G1259&gt;0,日報入力!AB1259*日報入力!AM1259,"")</f>
        <v/>
      </c>
      <c r="AN1259" s="68" t="str">
        <f>IF(日報入力!G1259&gt;0,日報入力!C1259,"")</f>
        <v/>
      </c>
      <c r="AO1259" s="68" t="str">
        <f>日報入力!B1259</f>
        <v/>
      </c>
      <c r="AP1259" s="68" t="str">
        <f>IF(日報入力!AQ1259,日報入力!BA1259,"")</f>
        <v/>
      </c>
      <c r="AQ1259" s="68" t="str">
        <f>IF(日報入力!AR1259,日報入力!BB1259,"")</f>
        <v/>
      </c>
      <c r="AR1259" s="68" t="str">
        <f>IF(日報入力!AS1259,"N勤","")</f>
        <v/>
      </c>
      <c r="AS1259" s="295" t="e">
        <f t="shared" si="77"/>
        <v>#VALUE!</v>
      </c>
      <c r="AT1259" s="439" t="str">
        <f>日報入力!AY1259</f>
        <v/>
      </c>
      <c r="AU1259" s="518" t="str">
        <f>IF(日報入力!G1259,G1259*60/E1259,"")</f>
        <v/>
      </c>
      <c r="AV1259" s="528" t="str">
        <f>IF(日報入力!AT1259,日報入力!AT1259,"")</f>
        <v/>
      </c>
      <c r="AW1259" s="529" t="str">
        <f>IF(日報入力!AT1259,AE1259/日報入力!AT1259,"")</f>
        <v/>
      </c>
      <c r="AX1259" s="530" t="e">
        <f>IF(1&lt;日報集計!AT1259,AT1259/(((F1259-I1259-J1259-N1259-O1259)*60)/(E1259)),"")</f>
        <v>#VALUE!</v>
      </c>
      <c r="AY1259" s="664" t="str">
        <f>IF(日報入力!H1259,AT1259/(((F1259-J1259)*60)/E1259),"")</f>
        <v/>
      </c>
      <c r="AZ1259" s="664" t="str">
        <f>IF(日報入力!I1259,AT1259/((G1259*60)/E1259),"")</f>
        <v/>
      </c>
      <c r="BA1259" s="296" t="str">
        <f>IF(日報入力!G1259,G1259/F1259,"")</f>
        <v/>
      </c>
      <c r="BB1259" s="386" t="e">
        <f t="shared" si="78"/>
        <v>#VALUE!</v>
      </c>
      <c r="BC1259" s="386" t="e">
        <f t="shared" si="79"/>
        <v>#VALUE!</v>
      </c>
      <c r="BD1259" s="80">
        <f>日報入力!AU1259</f>
        <v>0</v>
      </c>
      <c r="BE1259" s="534" t="str">
        <f>IF(日報入力!AV1259,日報入力!AV1259,"")</f>
        <v/>
      </c>
      <c r="BF1259" s="534" t="str">
        <f>IF(日報入力!AW1259,日報入力!AW1259,"")</f>
        <v/>
      </c>
      <c r="BG1259" s="398" t="str">
        <f>IF(日報入力!G1259,日報入力!K1259*日報入力!D1259*日報入力!BC1259,"")</f>
        <v/>
      </c>
    </row>
    <row r="1260" spans="1:59" ht="20.25" hidden="1" customHeight="1" x14ac:dyDescent="0.15">
      <c r="A1260" s="302" t="str">
        <f>IF(日報入力!G1260="","",日報入力!G1260)</f>
        <v/>
      </c>
      <c r="B1260" s="291" t="str">
        <f>IF(日報入力!G1260="","",日報入力!H1260)</f>
        <v/>
      </c>
      <c r="C1260" s="291" t="str">
        <f>IF(日報入力!G1260="","",日報入力!I1260)</f>
        <v/>
      </c>
      <c r="D1260" s="291" t="str">
        <f>IF(日報入力!G1260="","",日報入力!J1260)</f>
        <v/>
      </c>
      <c r="E1260" s="291" t="str">
        <f>IF(日報入力!G1260="","",日報入力!K1260)</f>
        <v/>
      </c>
      <c r="F1260" s="291" t="str">
        <f>IF(日報入力!G1260="","",日報入力!L1260)</f>
        <v/>
      </c>
      <c r="G1260" s="291" t="str">
        <f>IF(日報入力!G1260="","",日報入力!L1260-日報入力!O1260-日報入力!P1260-日報入力!Q1260-日報入力!R1260-日報入力!S1260-日報入力!T1260-日報入力!U1260-日報入力!V1260-日報入力!W1260-日報入力!X1260-日報入力!Y1260-日報入力!Z1260)</f>
        <v/>
      </c>
      <c r="H1260" s="291" t="str">
        <f>IF(日報入力!G1260="","",IF(日報入力!M1260&gt;=0,日報入力!M1260*F1260,F1260))</f>
        <v/>
      </c>
      <c r="I1260" s="291" t="str">
        <f>IF(日報入力!G1260="","",日報入力!O1260)</f>
        <v/>
      </c>
      <c r="J1260" s="291" t="str">
        <f>IF(日報入力!G1260="","",日報入力!P1260)</f>
        <v/>
      </c>
      <c r="K1260" s="291" t="str">
        <f>IF(日報入力!G1260="","",日報入力!Q1260)</f>
        <v/>
      </c>
      <c r="L1260" s="291" t="str">
        <f>IF(日報入力!G1260="","",日報入力!R1260)</f>
        <v/>
      </c>
      <c r="M1260" s="291" t="str">
        <f>IF(日報入力!G1260="","",日報入力!S1260)</f>
        <v/>
      </c>
      <c r="N1260" s="291" t="str">
        <f>IF(日報入力!G1260="","",日報入力!T1260)</f>
        <v/>
      </c>
      <c r="O1260" s="291" t="str">
        <f>IF(日報入力!G1260="","",日報入力!U1260)</f>
        <v/>
      </c>
      <c r="P1260" s="291" t="str">
        <f>IF(日報入力!G1260="","",日報入力!V1260)</f>
        <v/>
      </c>
      <c r="Q1260" s="291" t="str">
        <f>IF(日報入力!G1260="","",日報入力!W1260)</f>
        <v/>
      </c>
      <c r="R1260" s="291" t="str">
        <f>IF(日報入力!G1260="","",日報入力!X1260)</f>
        <v/>
      </c>
      <c r="S1260" s="291" t="str">
        <f>IF(日報入力!G1260="","",日報入力!Y1260)</f>
        <v/>
      </c>
      <c r="T1260" s="291" t="str">
        <f>IF(日報入力!G1260="","",日報入力!Z1260)</f>
        <v/>
      </c>
      <c r="U1260" s="291" t="str">
        <f>IF(日報入力!G1260="","",日報入力!AA1260)</f>
        <v/>
      </c>
      <c r="V1260" s="378" t="str">
        <f>IF(日報入力!G1260="","",日報入力!AB1260)</f>
        <v/>
      </c>
      <c r="W1260" s="291" t="str">
        <f>IF(日報入力!G1260="","",日報入力!AC1260)</f>
        <v/>
      </c>
      <c r="X1260" s="291" t="str">
        <f>IF(日報入力!G1260="","",日報入力!AD1260)</f>
        <v/>
      </c>
      <c r="Y1260" s="291" t="str">
        <f>IF(日報入力!G1260="","",日報入力!AE1260)</f>
        <v/>
      </c>
      <c r="Z1260" s="291" t="str">
        <f>IF(日報入力!G1260="","",日報入力!AF1260)</f>
        <v/>
      </c>
      <c r="AA1260" s="291" t="str">
        <f>IF(日報入力!G1260="","",日報入力!AG1260)</f>
        <v/>
      </c>
      <c r="AB1260" s="291" t="str">
        <f>IF(日報入力!G1260="","",日報入力!AH1260)</f>
        <v/>
      </c>
      <c r="AC1260" s="291" t="str">
        <f>IF(日報入力!G1260="","",日報入力!AI1260)</f>
        <v/>
      </c>
      <c r="AD1260" s="291" t="str">
        <f>IF(日報入力!G1260="","",日報入力!AJ1260)</f>
        <v/>
      </c>
      <c r="AE1260" s="292" t="str">
        <f>IF(日報入力!G1260="","",日報入力!E1260)</f>
        <v/>
      </c>
      <c r="AF1260" s="293" t="str">
        <f>IF(日報入力!G1260="","",日報入力!AK1260)</f>
        <v/>
      </c>
      <c r="AG1260" s="293" t="str">
        <f>IF(日報入力!G1260="","",日報入力!AL1260)</f>
        <v/>
      </c>
      <c r="AH1260" s="293" t="str">
        <f>IF(日報入力!G1260="","",日報入力!AM1260)</f>
        <v/>
      </c>
      <c r="AI1260" s="294" t="str">
        <f>IF(日報入力!G1260&gt;0,日報入力!D1260*日報入力!K1260*日報入力!AL1260,"")</f>
        <v/>
      </c>
      <c r="AJ1260" s="294" t="str">
        <f>IF(日報入力!G1260&gt;0,日報入力!E1260*日報入力!AL1260,"")</f>
        <v/>
      </c>
      <c r="AK1260" s="294" t="str">
        <f>IF(日報入力!G1260&gt;0,AI1260-AJ1260,"")</f>
        <v/>
      </c>
      <c r="AL1260" s="292" t="str">
        <f>IF(日報入力!G1260&gt;0,日報入力!E1260*日報入力!AM1260,"")</f>
        <v/>
      </c>
      <c r="AM1260" s="292" t="str">
        <f>IF(日報入力!G1260&gt;0,日報入力!AB1260*日報入力!AM1260,"")</f>
        <v/>
      </c>
      <c r="AN1260" s="68" t="str">
        <f>IF(日報入力!G1260&gt;0,日報入力!C1260,"")</f>
        <v/>
      </c>
      <c r="AO1260" s="68" t="str">
        <f>日報入力!B1260</f>
        <v/>
      </c>
      <c r="AP1260" s="68" t="str">
        <f>IF(日報入力!AQ1260,日報入力!BA1260,"")</f>
        <v/>
      </c>
      <c r="AQ1260" s="68" t="str">
        <f>IF(日報入力!AR1260,日報入力!BB1260,"")</f>
        <v/>
      </c>
      <c r="AR1260" s="68" t="str">
        <f>IF(日報入力!AS1260,"N勤","")</f>
        <v/>
      </c>
      <c r="AS1260" s="295" t="e">
        <f t="shared" si="77"/>
        <v>#VALUE!</v>
      </c>
      <c r="AT1260" s="439" t="str">
        <f>日報入力!AY1260</f>
        <v/>
      </c>
      <c r="AU1260" s="518" t="str">
        <f>IF(日報入力!G1260,G1260*60/E1260,"")</f>
        <v/>
      </c>
      <c r="AV1260" s="528" t="str">
        <f>IF(日報入力!AT1260,日報入力!AT1260,"")</f>
        <v/>
      </c>
      <c r="AW1260" s="529" t="str">
        <f>IF(日報入力!AT1260,AE1260/日報入力!AT1260,"")</f>
        <v/>
      </c>
      <c r="AX1260" s="530" t="e">
        <f>IF(1&lt;日報集計!AT1260,AT1260/(((F1260-I1260-J1260-N1260-O1260)*60)/(E1260)),"")</f>
        <v>#VALUE!</v>
      </c>
      <c r="AY1260" s="664" t="str">
        <f>IF(日報入力!H1260,AT1260/(((F1260-J1260)*60)/E1260),"")</f>
        <v/>
      </c>
      <c r="AZ1260" s="664" t="str">
        <f>IF(日報入力!I1260,AT1260/((G1260*60)/E1260),"")</f>
        <v/>
      </c>
      <c r="BA1260" s="296" t="str">
        <f>IF(日報入力!G1260,G1260/F1260,"")</f>
        <v/>
      </c>
      <c r="BB1260" s="386" t="e">
        <f t="shared" si="78"/>
        <v>#VALUE!</v>
      </c>
      <c r="BC1260" s="386" t="e">
        <f t="shared" si="79"/>
        <v>#VALUE!</v>
      </c>
      <c r="BD1260" s="80">
        <f>日報入力!AU1260</f>
        <v>0</v>
      </c>
      <c r="BE1260" s="534" t="str">
        <f>IF(日報入力!AV1260,日報入力!AV1260,"")</f>
        <v/>
      </c>
      <c r="BF1260" s="534" t="str">
        <f>IF(日報入力!AW1260,日報入力!AW1260,"")</f>
        <v/>
      </c>
      <c r="BG1260" s="398" t="str">
        <f>IF(日報入力!G1260,日報入力!K1260*日報入力!D1260*日報入力!BC1260,"")</f>
        <v/>
      </c>
    </row>
    <row r="1261" spans="1:59" ht="20.25" hidden="1" customHeight="1" x14ac:dyDescent="0.15">
      <c r="A1261" s="302" t="str">
        <f>IF(日報入力!G1261="","",日報入力!G1261)</f>
        <v/>
      </c>
      <c r="B1261" s="291" t="str">
        <f>IF(日報入力!G1261="","",日報入力!H1261)</f>
        <v/>
      </c>
      <c r="C1261" s="291" t="str">
        <f>IF(日報入力!G1261="","",日報入力!I1261)</f>
        <v/>
      </c>
      <c r="D1261" s="291" t="str">
        <f>IF(日報入力!G1261="","",日報入力!J1261)</f>
        <v/>
      </c>
      <c r="E1261" s="291" t="str">
        <f>IF(日報入力!G1261="","",日報入力!K1261)</f>
        <v/>
      </c>
      <c r="F1261" s="291" t="str">
        <f>IF(日報入力!G1261="","",日報入力!L1261)</f>
        <v/>
      </c>
      <c r="G1261" s="291" t="str">
        <f>IF(日報入力!G1261="","",日報入力!L1261-日報入力!O1261-日報入力!P1261-日報入力!Q1261-日報入力!R1261-日報入力!S1261-日報入力!T1261-日報入力!U1261-日報入力!V1261-日報入力!W1261-日報入力!X1261-日報入力!Y1261-日報入力!Z1261)</f>
        <v/>
      </c>
      <c r="H1261" s="291" t="str">
        <f>IF(日報入力!G1261="","",IF(日報入力!M1261&gt;=0,日報入力!M1261*F1261,F1261))</f>
        <v/>
      </c>
      <c r="I1261" s="291" t="str">
        <f>IF(日報入力!G1261="","",日報入力!O1261)</f>
        <v/>
      </c>
      <c r="J1261" s="291" t="str">
        <f>IF(日報入力!G1261="","",日報入力!P1261)</f>
        <v/>
      </c>
      <c r="K1261" s="291" t="str">
        <f>IF(日報入力!G1261="","",日報入力!Q1261)</f>
        <v/>
      </c>
      <c r="L1261" s="291" t="str">
        <f>IF(日報入力!G1261="","",日報入力!R1261)</f>
        <v/>
      </c>
      <c r="M1261" s="291" t="str">
        <f>IF(日報入力!G1261="","",日報入力!S1261)</f>
        <v/>
      </c>
      <c r="N1261" s="291" t="str">
        <f>IF(日報入力!G1261="","",日報入力!T1261)</f>
        <v/>
      </c>
      <c r="O1261" s="291" t="str">
        <f>IF(日報入力!G1261="","",日報入力!U1261)</f>
        <v/>
      </c>
      <c r="P1261" s="291" t="str">
        <f>IF(日報入力!G1261="","",日報入力!V1261)</f>
        <v/>
      </c>
      <c r="Q1261" s="291" t="str">
        <f>IF(日報入力!G1261="","",日報入力!W1261)</f>
        <v/>
      </c>
      <c r="R1261" s="291" t="str">
        <f>IF(日報入力!G1261="","",日報入力!X1261)</f>
        <v/>
      </c>
      <c r="S1261" s="291" t="str">
        <f>IF(日報入力!G1261="","",日報入力!Y1261)</f>
        <v/>
      </c>
      <c r="T1261" s="291" t="str">
        <f>IF(日報入力!G1261="","",日報入力!Z1261)</f>
        <v/>
      </c>
      <c r="U1261" s="291" t="str">
        <f>IF(日報入力!G1261="","",日報入力!AA1261)</f>
        <v/>
      </c>
      <c r="V1261" s="378" t="str">
        <f>IF(日報入力!G1261="","",日報入力!AB1261)</f>
        <v/>
      </c>
      <c r="W1261" s="291" t="str">
        <f>IF(日報入力!G1261="","",日報入力!AC1261)</f>
        <v/>
      </c>
      <c r="X1261" s="291" t="str">
        <f>IF(日報入力!G1261="","",日報入力!AD1261)</f>
        <v/>
      </c>
      <c r="Y1261" s="291" t="str">
        <f>IF(日報入力!G1261="","",日報入力!AE1261)</f>
        <v/>
      </c>
      <c r="Z1261" s="291" t="str">
        <f>IF(日報入力!G1261="","",日報入力!AF1261)</f>
        <v/>
      </c>
      <c r="AA1261" s="291" t="str">
        <f>IF(日報入力!G1261="","",日報入力!AG1261)</f>
        <v/>
      </c>
      <c r="AB1261" s="291" t="str">
        <f>IF(日報入力!G1261="","",日報入力!AH1261)</f>
        <v/>
      </c>
      <c r="AC1261" s="291" t="str">
        <f>IF(日報入力!G1261="","",日報入力!AI1261)</f>
        <v/>
      </c>
      <c r="AD1261" s="291" t="str">
        <f>IF(日報入力!G1261="","",日報入力!AJ1261)</f>
        <v/>
      </c>
      <c r="AE1261" s="292" t="str">
        <f>IF(日報入力!G1261="","",日報入力!E1261)</f>
        <v/>
      </c>
      <c r="AF1261" s="293" t="str">
        <f>IF(日報入力!G1261="","",日報入力!AK1261)</f>
        <v/>
      </c>
      <c r="AG1261" s="293" t="str">
        <f>IF(日報入力!G1261="","",日報入力!AL1261)</f>
        <v/>
      </c>
      <c r="AH1261" s="293" t="str">
        <f>IF(日報入力!G1261="","",日報入力!AM1261)</f>
        <v/>
      </c>
      <c r="AI1261" s="294" t="str">
        <f>IF(日報入力!G1261&gt;0,日報入力!D1261*日報入力!K1261*日報入力!AL1261,"")</f>
        <v/>
      </c>
      <c r="AJ1261" s="294" t="str">
        <f>IF(日報入力!G1261&gt;0,日報入力!E1261*日報入力!AL1261,"")</f>
        <v/>
      </c>
      <c r="AK1261" s="294" t="str">
        <f>IF(日報入力!G1261&gt;0,AI1261-AJ1261,"")</f>
        <v/>
      </c>
      <c r="AL1261" s="292" t="str">
        <f>IF(日報入力!G1261&gt;0,日報入力!E1261*日報入力!AM1261,"")</f>
        <v/>
      </c>
      <c r="AM1261" s="292" t="str">
        <f>IF(日報入力!G1261&gt;0,日報入力!AB1261*日報入力!AM1261,"")</f>
        <v/>
      </c>
      <c r="AN1261" s="68" t="str">
        <f>IF(日報入力!G1261&gt;0,日報入力!C1261,"")</f>
        <v/>
      </c>
      <c r="AO1261" s="68" t="str">
        <f>日報入力!B1261</f>
        <v/>
      </c>
      <c r="AP1261" s="68" t="str">
        <f>IF(日報入力!AQ1261,日報入力!BA1261,"")</f>
        <v/>
      </c>
      <c r="AQ1261" s="68" t="str">
        <f>IF(日報入力!AR1261,日報入力!BB1261,"")</f>
        <v/>
      </c>
      <c r="AR1261" s="68" t="str">
        <f>IF(日報入力!AS1261,"N勤","")</f>
        <v/>
      </c>
      <c r="AS1261" s="295" t="e">
        <f t="shared" si="77"/>
        <v>#VALUE!</v>
      </c>
      <c r="AT1261" s="439" t="str">
        <f>日報入力!AY1261</f>
        <v/>
      </c>
      <c r="AU1261" s="518" t="str">
        <f>IF(日報入力!G1261,G1261*60/E1261,"")</f>
        <v/>
      </c>
      <c r="AV1261" s="528" t="str">
        <f>IF(日報入力!AT1261,日報入力!AT1261,"")</f>
        <v/>
      </c>
      <c r="AW1261" s="529" t="str">
        <f>IF(日報入力!AT1261,AE1261/日報入力!AT1261,"")</f>
        <v/>
      </c>
      <c r="AX1261" s="530" t="e">
        <f>IF(1&lt;日報集計!AT1261,AT1261/(((F1261-I1261-J1261-N1261-O1261)*60)/(E1261)),"")</f>
        <v>#VALUE!</v>
      </c>
      <c r="AY1261" s="664" t="str">
        <f>IF(日報入力!H1261,AT1261/(((F1261-J1261)*60)/E1261),"")</f>
        <v/>
      </c>
      <c r="AZ1261" s="664" t="str">
        <f>IF(日報入力!I1261,AT1261/((G1261*60)/E1261),"")</f>
        <v/>
      </c>
      <c r="BA1261" s="296" t="str">
        <f>IF(日報入力!G1261,G1261/F1261,"")</f>
        <v/>
      </c>
      <c r="BB1261" s="386" t="e">
        <f t="shared" si="78"/>
        <v>#VALUE!</v>
      </c>
      <c r="BC1261" s="386" t="e">
        <f t="shared" si="79"/>
        <v>#VALUE!</v>
      </c>
      <c r="BD1261" s="80">
        <f>日報入力!AU1261</f>
        <v>0</v>
      </c>
      <c r="BE1261" s="534" t="str">
        <f>IF(日報入力!AV1261,日報入力!AV1261,"")</f>
        <v/>
      </c>
      <c r="BF1261" s="534" t="str">
        <f>IF(日報入力!AW1261,日報入力!AW1261,"")</f>
        <v/>
      </c>
      <c r="BG1261" s="398" t="str">
        <f>IF(日報入力!G1261,日報入力!K1261*日報入力!D1261*日報入力!BC1261,"")</f>
        <v/>
      </c>
    </row>
    <row r="1262" spans="1:59" ht="20.25" hidden="1" customHeight="1" x14ac:dyDescent="0.15">
      <c r="A1262" s="302" t="str">
        <f>IF(日報入力!G1262="","",日報入力!G1262)</f>
        <v/>
      </c>
      <c r="B1262" s="291" t="str">
        <f>IF(日報入力!G1262="","",日報入力!H1262)</f>
        <v/>
      </c>
      <c r="C1262" s="291" t="str">
        <f>IF(日報入力!G1262="","",日報入力!I1262)</f>
        <v/>
      </c>
      <c r="D1262" s="291" t="str">
        <f>IF(日報入力!G1262="","",日報入力!J1262)</f>
        <v/>
      </c>
      <c r="E1262" s="291" t="str">
        <f>IF(日報入力!G1262="","",日報入力!K1262)</f>
        <v/>
      </c>
      <c r="F1262" s="291" t="str">
        <f>IF(日報入力!G1262="","",日報入力!L1262)</f>
        <v/>
      </c>
      <c r="G1262" s="291" t="str">
        <f>IF(日報入力!G1262="","",日報入力!L1262-日報入力!O1262-日報入力!P1262-日報入力!Q1262-日報入力!R1262-日報入力!S1262-日報入力!T1262-日報入力!U1262-日報入力!V1262-日報入力!W1262-日報入力!X1262-日報入力!Y1262-日報入力!Z1262)</f>
        <v/>
      </c>
      <c r="H1262" s="291" t="str">
        <f>IF(日報入力!G1262="","",IF(日報入力!M1262&gt;=0,日報入力!M1262*F1262,F1262))</f>
        <v/>
      </c>
      <c r="I1262" s="291" t="str">
        <f>IF(日報入力!G1262="","",日報入力!O1262)</f>
        <v/>
      </c>
      <c r="J1262" s="291" t="str">
        <f>IF(日報入力!G1262="","",日報入力!P1262)</f>
        <v/>
      </c>
      <c r="K1262" s="291" t="str">
        <f>IF(日報入力!G1262="","",日報入力!Q1262)</f>
        <v/>
      </c>
      <c r="L1262" s="291" t="str">
        <f>IF(日報入力!G1262="","",日報入力!R1262)</f>
        <v/>
      </c>
      <c r="M1262" s="291" t="str">
        <f>IF(日報入力!G1262="","",日報入力!S1262)</f>
        <v/>
      </c>
      <c r="N1262" s="291" t="str">
        <f>IF(日報入力!G1262="","",日報入力!T1262)</f>
        <v/>
      </c>
      <c r="O1262" s="291" t="str">
        <f>IF(日報入力!G1262="","",日報入力!U1262)</f>
        <v/>
      </c>
      <c r="P1262" s="291" t="str">
        <f>IF(日報入力!G1262="","",日報入力!V1262)</f>
        <v/>
      </c>
      <c r="Q1262" s="291" t="str">
        <f>IF(日報入力!G1262="","",日報入力!W1262)</f>
        <v/>
      </c>
      <c r="R1262" s="291" t="str">
        <f>IF(日報入力!G1262="","",日報入力!X1262)</f>
        <v/>
      </c>
      <c r="S1262" s="291" t="str">
        <f>IF(日報入力!G1262="","",日報入力!Y1262)</f>
        <v/>
      </c>
      <c r="T1262" s="291" t="str">
        <f>IF(日報入力!G1262="","",日報入力!Z1262)</f>
        <v/>
      </c>
      <c r="U1262" s="291" t="str">
        <f>IF(日報入力!G1262="","",日報入力!AA1262)</f>
        <v/>
      </c>
      <c r="V1262" s="378" t="str">
        <f>IF(日報入力!G1262="","",日報入力!AB1262)</f>
        <v/>
      </c>
      <c r="W1262" s="291" t="str">
        <f>IF(日報入力!G1262="","",日報入力!AC1262)</f>
        <v/>
      </c>
      <c r="X1262" s="291" t="str">
        <f>IF(日報入力!G1262="","",日報入力!AD1262)</f>
        <v/>
      </c>
      <c r="Y1262" s="291" t="str">
        <f>IF(日報入力!G1262="","",日報入力!AE1262)</f>
        <v/>
      </c>
      <c r="Z1262" s="291" t="str">
        <f>IF(日報入力!G1262="","",日報入力!AF1262)</f>
        <v/>
      </c>
      <c r="AA1262" s="291" t="str">
        <f>IF(日報入力!G1262="","",日報入力!AG1262)</f>
        <v/>
      </c>
      <c r="AB1262" s="291" t="str">
        <f>IF(日報入力!G1262="","",日報入力!AH1262)</f>
        <v/>
      </c>
      <c r="AC1262" s="291" t="str">
        <f>IF(日報入力!G1262="","",日報入力!AI1262)</f>
        <v/>
      </c>
      <c r="AD1262" s="291" t="str">
        <f>IF(日報入力!G1262="","",日報入力!AJ1262)</f>
        <v/>
      </c>
      <c r="AE1262" s="292" t="str">
        <f>IF(日報入力!G1262="","",日報入力!E1262)</f>
        <v/>
      </c>
      <c r="AF1262" s="293" t="str">
        <f>IF(日報入力!G1262="","",日報入力!AK1262)</f>
        <v/>
      </c>
      <c r="AG1262" s="293" t="str">
        <f>IF(日報入力!G1262="","",日報入力!AL1262)</f>
        <v/>
      </c>
      <c r="AH1262" s="293" t="str">
        <f>IF(日報入力!G1262="","",日報入力!AM1262)</f>
        <v/>
      </c>
      <c r="AI1262" s="294" t="str">
        <f>IF(日報入力!G1262&gt;0,日報入力!D1262*日報入力!K1262*日報入力!AL1262,"")</f>
        <v/>
      </c>
      <c r="AJ1262" s="294" t="str">
        <f>IF(日報入力!G1262&gt;0,日報入力!E1262*日報入力!AL1262,"")</f>
        <v/>
      </c>
      <c r="AK1262" s="294" t="str">
        <f>IF(日報入力!G1262&gt;0,AI1262-AJ1262,"")</f>
        <v/>
      </c>
      <c r="AL1262" s="292" t="str">
        <f>IF(日報入力!G1262&gt;0,日報入力!E1262*日報入力!AM1262,"")</f>
        <v/>
      </c>
      <c r="AM1262" s="292" t="str">
        <f>IF(日報入力!G1262&gt;0,日報入力!AB1262*日報入力!AM1262,"")</f>
        <v/>
      </c>
      <c r="AN1262" s="68" t="str">
        <f>IF(日報入力!G1262&gt;0,日報入力!C1262,"")</f>
        <v/>
      </c>
      <c r="AO1262" s="68" t="str">
        <f>日報入力!B1262</f>
        <v/>
      </c>
      <c r="AP1262" s="68" t="str">
        <f>IF(日報入力!AQ1262,日報入力!BA1262,"")</f>
        <v/>
      </c>
      <c r="AQ1262" s="68" t="str">
        <f>IF(日報入力!AR1262,日報入力!BB1262,"")</f>
        <v/>
      </c>
      <c r="AR1262" s="68" t="str">
        <f>IF(日報入力!AS1262,"N勤","")</f>
        <v/>
      </c>
      <c r="AS1262" s="295" t="e">
        <f t="shared" si="77"/>
        <v>#VALUE!</v>
      </c>
      <c r="AT1262" s="439" t="str">
        <f>日報入力!AY1262</f>
        <v/>
      </c>
      <c r="AU1262" s="518" t="str">
        <f>IF(日報入力!G1262,G1262*60/E1262,"")</f>
        <v/>
      </c>
      <c r="AV1262" s="528" t="str">
        <f>IF(日報入力!AT1262,日報入力!AT1262,"")</f>
        <v/>
      </c>
      <c r="AW1262" s="529" t="str">
        <f>IF(日報入力!AT1262,AE1262/日報入力!AT1262,"")</f>
        <v/>
      </c>
      <c r="AX1262" s="530" t="e">
        <f>IF(1&lt;日報集計!AT1262,AT1262/(((F1262-I1262-J1262-N1262-O1262)*60)/(E1262)),"")</f>
        <v>#VALUE!</v>
      </c>
      <c r="AY1262" s="664" t="str">
        <f>IF(日報入力!H1262,AT1262/(((F1262-J1262)*60)/E1262),"")</f>
        <v/>
      </c>
      <c r="AZ1262" s="664" t="str">
        <f>IF(日報入力!I1262,AT1262/((G1262*60)/E1262),"")</f>
        <v/>
      </c>
      <c r="BA1262" s="296" t="str">
        <f>IF(日報入力!G1262,G1262/F1262,"")</f>
        <v/>
      </c>
      <c r="BB1262" s="386" t="e">
        <f t="shared" si="78"/>
        <v>#VALUE!</v>
      </c>
      <c r="BC1262" s="386" t="e">
        <f t="shared" si="79"/>
        <v>#VALUE!</v>
      </c>
      <c r="BD1262" s="80">
        <f>日報入力!AU1262</f>
        <v>0</v>
      </c>
      <c r="BE1262" s="534" t="str">
        <f>IF(日報入力!AV1262,日報入力!AV1262,"")</f>
        <v/>
      </c>
      <c r="BF1262" s="534" t="str">
        <f>IF(日報入力!AW1262,日報入力!AW1262,"")</f>
        <v/>
      </c>
      <c r="BG1262" s="398" t="str">
        <f>IF(日報入力!G1262,日報入力!K1262*日報入力!D1262*日報入力!BC1262,"")</f>
        <v/>
      </c>
    </row>
    <row r="1263" spans="1:59" ht="20.25" hidden="1" customHeight="1" x14ac:dyDescent="0.15">
      <c r="A1263" s="302" t="str">
        <f>IF(日報入力!G1263="","",日報入力!G1263)</f>
        <v/>
      </c>
      <c r="B1263" s="291" t="str">
        <f>IF(日報入力!G1263="","",日報入力!H1263)</f>
        <v/>
      </c>
      <c r="C1263" s="291" t="str">
        <f>IF(日報入力!G1263="","",日報入力!I1263)</f>
        <v/>
      </c>
      <c r="D1263" s="291" t="str">
        <f>IF(日報入力!G1263="","",日報入力!J1263)</f>
        <v/>
      </c>
      <c r="E1263" s="291" t="str">
        <f>IF(日報入力!G1263="","",日報入力!K1263)</f>
        <v/>
      </c>
      <c r="F1263" s="291" t="str">
        <f>IF(日報入力!G1263="","",日報入力!L1263)</f>
        <v/>
      </c>
      <c r="G1263" s="291" t="str">
        <f>IF(日報入力!G1263="","",日報入力!L1263-日報入力!O1263-日報入力!P1263-日報入力!Q1263-日報入力!R1263-日報入力!S1263-日報入力!T1263-日報入力!U1263-日報入力!V1263-日報入力!W1263-日報入力!X1263-日報入力!Y1263-日報入力!Z1263)</f>
        <v/>
      </c>
      <c r="H1263" s="291" t="str">
        <f>IF(日報入力!G1263="","",IF(日報入力!M1263&gt;=0,日報入力!M1263*F1263,F1263))</f>
        <v/>
      </c>
      <c r="I1263" s="291" t="str">
        <f>IF(日報入力!G1263="","",日報入力!O1263)</f>
        <v/>
      </c>
      <c r="J1263" s="291" t="str">
        <f>IF(日報入力!G1263="","",日報入力!P1263)</f>
        <v/>
      </c>
      <c r="K1263" s="291" t="str">
        <f>IF(日報入力!G1263="","",日報入力!Q1263)</f>
        <v/>
      </c>
      <c r="L1263" s="291" t="str">
        <f>IF(日報入力!G1263="","",日報入力!R1263)</f>
        <v/>
      </c>
      <c r="M1263" s="291" t="str">
        <f>IF(日報入力!G1263="","",日報入力!S1263)</f>
        <v/>
      </c>
      <c r="N1263" s="291" t="str">
        <f>IF(日報入力!G1263="","",日報入力!T1263)</f>
        <v/>
      </c>
      <c r="O1263" s="291" t="str">
        <f>IF(日報入力!G1263="","",日報入力!U1263)</f>
        <v/>
      </c>
      <c r="P1263" s="291" t="str">
        <f>IF(日報入力!G1263="","",日報入力!V1263)</f>
        <v/>
      </c>
      <c r="Q1263" s="291" t="str">
        <f>IF(日報入力!G1263="","",日報入力!W1263)</f>
        <v/>
      </c>
      <c r="R1263" s="291" t="str">
        <f>IF(日報入力!G1263="","",日報入力!X1263)</f>
        <v/>
      </c>
      <c r="S1263" s="291" t="str">
        <f>IF(日報入力!G1263="","",日報入力!Y1263)</f>
        <v/>
      </c>
      <c r="T1263" s="291" t="str">
        <f>IF(日報入力!G1263="","",日報入力!Z1263)</f>
        <v/>
      </c>
      <c r="U1263" s="291" t="str">
        <f>IF(日報入力!G1263="","",日報入力!AA1263)</f>
        <v/>
      </c>
      <c r="V1263" s="378" t="str">
        <f>IF(日報入力!G1263="","",日報入力!AB1263)</f>
        <v/>
      </c>
      <c r="W1263" s="291" t="str">
        <f>IF(日報入力!G1263="","",日報入力!AC1263)</f>
        <v/>
      </c>
      <c r="X1263" s="291" t="str">
        <f>IF(日報入力!G1263="","",日報入力!AD1263)</f>
        <v/>
      </c>
      <c r="Y1263" s="291" t="str">
        <f>IF(日報入力!G1263="","",日報入力!AE1263)</f>
        <v/>
      </c>
      <c r="Z1263" s="291" t="str">
        <f>IF(日報入力!G1263="","",日報入力!AF1263)</f>
        <v/>
      </c>
      <c r="AA1263" s="291" t="str">
        <f>IF(日報入力!G1263="","",日報入力!AG1263)</f>
        <v/>
      </c>
      <c r="AB1263" s="291" t="str">
        <f>IF(日報入力!G1263="","",日報入力!AH1263)</f>
        <v/>
      </c>
      <c r="AC1263" s="291" t="str">
        <f>IF(日報入力!G1263="","",日報入力!AI1263)</f>
        <v/>
      </c>
      <c r="AD1263" s="291" t="str">
        <f>IF(日報入力!G1263="","",日報入力!AJ1263)</f>
        <v/>
      </c>
      <c r="AE1263" s="292" t="str">
        <f>IF(日報入力!G1263="","",日報入力!E1263)</f>
        <v/>
      </c>
      <c r="AF1263" s="293" t="str">
        <f>IF(日報入力!G1263="","",日報入力!AK1263)</f>
        <v/>
      </c>
      <c r="AG1263" s="293" t="str">
        <f>IF(日報入力!G1263="","",日報入力!AL1263)</f>
        <v/>
      </c>
      <c r="AH1263" s="293" t="str">
        <f>IF(日報入力!G1263="","",日報入力!AM1263)</f>
        <v/>
      </c>
      <c r="AI1263" s="294" t="str">
        <f>IF(日報入力!G1263&gt;0,日報入力!D1263*日報入力!K1263*日報入力!AL1263,"")</f>
        <v/>
      </c>
      <c r="AJ1263" s="294" t="str">
        <f>IF(日報入力!G1263&gt;0,日報入力!E1263*日報入力!AL1263,"")</f>
        <v/>
      </c>
      <c r="AK1263" s="294" t="str">
        <f>IF(日報入力!G1263&gt;0,AI1263-AJ1263,"")</f>
        <v/>
      </c>
      <c r="AL1263" s="292" t="str">
        <f>IF(日報入力!G1263&gt;0,日報入力!E1263*日報入力!AM1263,"")</f>
        <v/>
      </c>
      <c r="AM1263" s="292" t="str">
        <f>IF(日報入力!G1263&gt;0,日報入力!AB1263*日報入力!AM1263,"")</f>
        <v/>
      </c>
      <c r="AN1263" s="68" t="str">
        <f>IF(日報入力!G1263&gt;0,日報入力!C1263,"")</f>
        <v/>
      </c>
      <c r="AO1263" s="68" t="str">
        <f>日報入力!B1263</f>
        <v/>
      </c>
      <c r="AP1263" s="68" t="str">
        <f>IF(日報入力!AQ1263,日報入力!BA1263,"")</f>
        <v/>
      </c>
      <c r="AQ1263" s="68" t="str">
        <f>IF(日報入力!AR1263,日報入力!BB1263,"")</f>
        <v/>
      </c>
      <c r="AR1263" s="68" t="str">
        <f>IF(日報入力!AS1263,"N勤","")</f>
        <v/>
      </c>
      <c r="AS1263" s="295" t="e">
        <f t="shared" si="77"/>
        <v>#VALUE!</v>
      </c>
      <c r="AT1263" s="439" t="str">
        <f>日報入力!AY1263</f>
        <v/>
      </c>
      <c r="AU1263" s="518" t="str">
        <f>IF(日報入力!G1263,G1263*60/E1263,"")</f>
        <v/>
      </c>
      <c r="AV1263" s="528" t="str">
        <f>IF(日報入力!AT1263,日報入力!AT1263,"")</f>
        <v/>
      </c>
      <c r="AW1263" s="529" t="str">
        <f>IF(日報入力!AT1263,AE1263/日報入力!AT1263,"")</f>
        <v/>
      </c>
      <c r="AX1263" s="530" t="e">
        <f>IF(1&lt;日報集計!AT1263,AT1263/(((F1263-I1263-J1263-N1263-O1263)*60)/(E1263)),"")</f>
        <v>#VALUE!</v>
      </c>
      <c r="AY1263" s="664" t="str">
        <f>IF(日報入力!H1263,AT1263/(((F1263-J1263)*60)/E1263),"")</f>
        <v/>
      </c>
      <c r="AZ1263" s="664" t="str">
        <f>IF(日報入力!I1263,AT1263/((G1263*60)/E1263),"")</f>
        <v/>
      </c>
      <c r="BA1263" s="296" t="str">
        <f>IF(日報入力!G1263,G1263/F1263,"")</f>
        <v/>
      </c>
      <c r="BB1263" s="386" t="e">
        <f t="shared" si="78"/>
        <v>#VALUE!</v>
      </c>
      <c r="BC1263" s="386" t="e">
        <f t="shared" si="79"/>
        <v>#VALUE!</v>
      </c>
      <c r="BD1263" s="80">
        <f>日報入力!AU1263</f>
        <v>0</v>
      </c>
      <c r="BE1263" s="534" t="str">
        <f>IF(日報入力!AV1263,日報入力!AV1263,"")</f>
        <v/>
      </c>
      <c r="BF1263" s="534" t="str">
        <f>IF(日報入力!AW1263,日報入力!AW1263,"")</f>
        <v/>
      </c>
      <c r="BG1263" s="398" t="str">
        <f>IF(日報入力!G1263,日報入力!K1263*日報入力!D1263*日報入力!BC1263,"")</f>
        <v/>
      </c>
    </row>
    <row r="1264" spans="1:59" ht="20.25" hidden="1" customHeight="1" x14ac:dyDescent="0.15">
      <c r="A1264" s="302" t="str">
        <f>IF(日報入力!G1264="","",日報入力!G1264)</f>
        <v/>
      </c>
      <c r="B1264" s="291" t="str">
        <f>IF(日報入力!G1264="","",日報入力!H1264)</f>
        <v/>
      </c>
      <c r="C1264" s="291" t="str">
        <f>IF(日報入力!G1264="","",日報入力!I1264)</f>
        <v/>
      </c>
      <c r="D1264" s="291" t="str">
        <f>IF(日報入力!G1264="","",日報入力!J1264)</f>
        <v/>
      </c>
      <c r="E1264" s="291" t="str">
        <f>IF(日報入力!G1264="","",日報入力!K1264)</f>
        <v/>
      </c>
      <c r="F1264" s="291" t="str">
        <f>IF(日報入力!G1264="","",日報入力!L1264)</f>
        <v/>
      </c>
      <c r="G1264" s="291" t="str">
        <f>IF(日報入力!G1264="","",日報入力!L1264-日報入力!O1264-日報入力!P1264-日報入力!Q1264-日報入力!R1264-日報入力!S1264-日報入力!T1264-日報入力!U1264-日報入力!V1264-日報入力!W1264-日報入力!X1264-日報入力!Y1264-日報入力!Z1264)</f>
        <v/>
      </c>
      <c r="H1264" s="291" t="str">
        <f>IF(日報入力!G1264="","",IF(日報入力!M1264&gt;=0,日報入力!M1264*F1264,F1264))</f>
        <v/>
      </c>
      <c r="I1264" s="291" t="str">
        <f>IF(日報入力!G1264="","",日報入力!O1264)</f>
        <v/>
      </c>
      <c r="J1264" s="291" t="str">
        <f>IF(日報入力!G1264="","",日報入力!P1264)</f>
        <v/>
      </c>
      <c r="K1264" s="291" t="str">
        <f>IF(日報入力!G1264="","",日報入力!Q1264)</f>
        <v/>
      </c>
      <c r="L1264" s="291" t="str">
        <f>IF(日報入力!G1264="","",日報入力!R1264)</f>
        <v/>
      </c>
      <c r="M1264" s="291" t="str">
        <f>IF(日報入力!G1264="","",日報入力!S1264)</f>
        <v/>
      </c>
      <c r="N1264" s="291" t="str">
        <f>IF(日報入力!G1264="","",日報入力!T1264)</f>
        <v/>
      </c>
      <c r="O1264" s="291" t="str">
        <f>IF(日報入力!G1264="","",日報入力!U1264)</f>
        <v/>
      </c>
      <c r="P1264" s="291" t="str">
        <f>IF(日報入力!G1264="","",日報入力!V1264)</f>
        <v/>
      </c>
      <c r="Q1264" s="291" t="str">
        <f>IF(日報入力!G1264="","",日報入力!W1264)</f>
        <v/>
      </c>
      <c r="R1264" s="291" t="str">
        <f>IF(日報入力!G1264="","",日報入力!X1264)</f>
        <v/>
      </c>
      <c r="S1264" s="291" t="str">
        <f>IF(日報入力!G1264="","",日報入力!Y1264)</f>
        <v/>
      </c>
      <c r="T1264" s="291" t="str">
        <f>IF(日報入力!G1264="","",日報入力!Z1264)</f>
        <v/>
      </c>
      <c r="U1264" s="291" t="str">
        <f>IF(日報入力!G1264="","",日報入力!AA1264)</f>
        <v/>
      </c>
      <c r="V1264" s="378" t="str">
        <f>IF(日報入力!G1264="","",日報入力!AB1264)</f>
        <v/>
      </c>
      <c r="W1264" s="291" t="str">
        <f>IF(日報入力!G1264="","",日報入力!AC1264)</f>
        <v/>
      </c>
      <c r="X1264" s="291" t="str">
        <f>IF(日報入力!G1264="","",日報入力!AD1264)</f>
        <v/>
      </c>
      <c r="Y1264" s="291" t="str">
        <f>IF(日報入力!G1264="","",日報入力!AE1264)</f>
        <v/>
      </c>
      <c r="Z1264" s="291" t="str">
        <f>IF(日報入力!G1264="","",日報入力!AF1264)</f>
        <v/>
      </c>
      <c r="AA1264" s="291" t="str">
        <f>IF(日報入力!G1264="","",日報入力!AG1264)</f>
        <v/>
      </c>
      <c r="AB1264" s="291" t="str">
        <f>IF(日報入力!G1264="","",日報入力!AH1264)</f>
        <v/>
      </c>
      <c r="AC1264" s="291" t="str">
        <f>IF(日報入力!G1264="","",日報入力!AI1264)</f>
        <v/>
      </c>
      <c r="AD1264" s="291" t="str">
        <f>IF(日報入力!G1264="","",日報入力!AJ1264)</f>
        <v/>
      </c>
      <c r="AE1264" s="292" t="str">
        <f>IF(日報入力!G1264="","",日報入力!E1264)</f>
        <v/>
      </c>
      <c r="AF1264" s="293" t="str">
        <f>IF(日報入力!G1264="","",日報入力!AK1264)</f>
        <v/>
      </c>
      <c r="AG1264" s="293" t="str">
        <f>IF(日報入力!G1264="","",日報入力!AL1264)</f>
        <v/>
      </c>
      <c r="AH1264" s="293" t="str">
        <f>IF(日報入力!G1264="","",日報入力!AM1264)</f>
        <v/>
      </c>
      <c r="AI1264" s="294" t="str">
        <f>IF(日報入力!G1264&gt;0,日報入力!D1264*日報入力!K1264*日報入力!AL1264,"")</f>
        <v/>
      </c>
      <c r="AJ1264" s="294" t="str">
        <f>IF(日報入力!G1264&gt;0,日報入力!E1264*日報入力!AL1264,"")</f>
        <v/>
      </c>
      <c r="AK1264" s="294" t="str">
        <f>IF(日報入力!G1264&gt;0,AI1264-AJ1264,"")</f>
        <v/>
      </c>
      <c r="AL1264" s="292" t="str">
        <f>IF(日報入力!G1264&gt;0,日報入力!E1264*日報入力!AM1264,"")</f>
        <v/>
      </c>
      <c r="AM1264" s="292" t="str">
        <f>IF(日報入力!G1264&gt;0,日報入力!AB1264*日報入力!AM1264,"")</f>
        <v/>
      </c>
      <c r="AN1264" s="68" t="str">
        <f>IF(日報入力!G1264&gt;0,日報入力!C1264,"")</f>
        <v/>
      </c>
      <c r="AO1264" s="68" t="str">
        <f>日報入力!B1264</f>
        <v/>
      </c>
      <c r="AP1264" s="68" t="str">
        <f>IF(日報入力!AQ1264,日報入力!BA1264,"")</f>
        <v/>
      </c>
      <c r="AQ1264" s="68" t="str">
        <f>IF(日報入力!AR1264,日報入力!BB1264,"")</f>
        <v/>
      </c>
      <c r="AR1264" s="68" t="str">
        <f>IF(日報入力!AS1264,"N勤","")</f>
        <v/>
      </c>
      <c r="AS1264" s="295" t="e">
        <f t="shared" si="77"/>
        <v>#VALUE!</v>
      </c>
      <c r="AT1264" s="439" t="str">
        <f>日報入力!AY1264</f>
        <v/>
      </c>
      <c r="AU1264" s="518" t="str">
        <f>IF(日報入力!G1264,G1264*60/E1264,"")</f>
        <v/>
      </c>
      <c r="AV1264" s="528" t="str">
        <f>IF(日報入力!AT1264,日報入力!AT1264,"")</f>
        <v/>
      </c>
      <c r="AW1264" s="529" t="str">
        <f>IF(日報入力!AT1264,AE1264/日報入力!AT1264,"")</f>
        <v/>
      </c>
      <c r="AX1264" s="530" t="e">
        <f>IF(1&lt;日報集計!AT1264,AT1264/(((F1264-I1264-J1264-N1264-O1264)*60)/(E1264)),"")</f>
        <v>#VALUE!</v>
      </c>
      <c r="AY1264" s="664" t="str">
        <f>IF(日報入力!H1264,AT1264/(((F1264-J1264)*60)/E1264),"")</f>
        <v/>
      </c>
      <c r="AZ1264" s="664" t="str">
        <f>IF(日報入力!I1264,AT1264/((G1264*60)/E1264),"")</f>
        <v/>
      </c>
      <c r="BA1264" s="296" t="str">
        <f>IF(日報入力!G1264,G1264/F1264,"")</f>
        <v/>
      </c>
      <c r="BB1264" s="386" t="e">
        <f t="shared" si="78"/>
        <v>#VALUE!</v>
      </c>
      <c r="BC1264" s="386" t="e">
        <f t="shared" si="79"/>
        <v>#VALUE!</v>
      </c>
      <c r="BD1264" s="80">
        <f>日報入力!AU1264</f>
        <v>0</v>
      </c>
      <c r="BE1264" s="534" t="str">
        <f>IF(日報入力!AV1264,日報入力!AV1264,"")</f>
        <v/>
      </c>
      <c r="BF1264" s="534" t="str">
        <f>IF(日報入力!AW1264,日報入力!AW1264,"")</f>
        <v/>
      </c>
      <c r="BG1264" s="398" t="str">
        <f>IF(日報入力!G1264,日報入力!K1264*日報入力!D1264*日報入力!BC1264,"")</f>
        <v/>
      </c>
    </row>
    <row r="1265" spans="1:59" ht="20.25" hidden="1" customHeight="1" x14ac:dyDescent="0.15">
      <c r="A1265" s="302" t="str">
        <f>IF(日報入力!G1265="","",日報入力!G1265)</f>
        <v/>
      </c>
      <c r="B1265" s="291" t="str">
        <f>IF(日報入力!G1265="","",日報入力!H1265)</f>
        <v/>
      </c>
      <c r="C1265" s="291" t="str">
        <f>IF(日報入力!G1265="","",日報入力!I1265)</f>
        <v/>
      </c>
      <c r="D1265" s="291" t="str">
        <f>IF(日報入力!G1265="","",日報入力!J1265)</f>
        <v/>
      </c>
      <c r="E1265" s="291" t="str">
        <f>IF(日報入力!G1265="","",日報入力!K1265)</f>
        <v/>
      </c>
      <c r="F1265" s="291" t="str">
        <f>IF(日報入力!G1265="","",日報入力!L1265)</f>
        <v/>
      </c>
      <c r="G1265" s="291" t="str">
        <f>IF(日報入力!G1265="","",日報入力!L1265-日報入力!O1265-日報入力!P1265-日報入力!Q1265-日報入力!R1265-日報入力!S1265-日報入力!T1265-日報入力!U1265-日報入力!V1265-日報入力!W1265-日報入力!X1265-日報入力!Y1265-日報入力!Z1265)</f>
        <v/>
      </c>
      <c r="H1265" s="291" t="str">
        <f>IF(日報入力!G1265="","",IF(日報入力!M1265&gt;=0,日報入力!M1265*F1265,F1265))</f>
        <v/>
      </c>
      <c r="I1265" s="291" t="str">
        <f>IF(日報入力!G1265="","",日報入力!O1265)</f>
        <v/>
      </c>
      <c r="J1265" s="291" t="str">
        <f>IF(日報入力!G1265="","",日報入力!P1265)</f>
        <v/>
      </c>
      <c r="K1265" s="291" t="str">
        <f>IF(日報入力!G1265="","",日報入力!Q1265)</f>
        <v/>
      </c>
      <c r="L1265" s="291" t="str">
        <f>IF(日報入力!G1265="","",日報入力!R1265)</f>
        <v/>
      </c>
      <c r="M1265" s="291" t="str">
        <f>IF(日報入力!G1265="","",日報入力!S1265)</f>
        <v/>
      </c>
      <c r="N1265" s="291" t="str">
        <f>IF(日報入力!G1265="","",日報入力!T1265)</f>
        <v/>
      </c>
      <c r="O1265" s="291" t="str">
        <f>IF(日報入力!G1265="","",日報入力!U1265)</f>
        <v/>
      </c>
      <c r="P1265" s="291" t="str">
        <f>IF(日報入力!G1265="","",日報入力!V1265)</f>
        <v/>
      </c>
      <c r="Q1265" s="291" t="str">
        <f>IF(日報入力!G1265="","",日報入力!W1265)</f>
        <v/>
      </c>
      <c r="R1265" s="291" t="str">
        <f>IF(日報入力!G1265="","",日報入力!X1265)</f>
        <v/>
      </c>
      <c r="S1265" s="291" t="str">
        <f>IF(日報入力!G1265="","",日報入力!Y1265)</f>
        <v/>
      </c>
      <c r="T1265" s="291" t="str">
        <f>IF(日報入力!G1265="","",日報入力!Z1265)</f>
        <v/>
      </c>
      <c r="U1265" s="291" t="str">
        <f>IF(日報入力!G1265="","",日報入力!AA1265)</f>
        <v/>
      </c>
      <c r="V1265" s="378" t="str">
        <f>IF(日報入力!G1265="","",日報入力!AB1265)</f>
        <v/>
      </c>
      <c r="W1265" s="291" t="str">
        <f>IF(日報入力!G1265="","",日報入力!AC1265)</f>
        <v/>
      </c>
      <c r="X1265" s="291" t="str">
        <f>IF(日報入力!G1265="","",日報入力!AD1265)</f>
        <v/>
      </c>
      <c r="Y1265" s="291" t="str">
        <f>IF(日報入力!G1265="","",日報入力!AE1265)</f>
        <v/>
      </c>
      <c r="Z1265" s="291" t="str">
        <f>IF(日報入力!G1265="","",日報入力!AF1265)</f>
        <v/>
      </c>
      <c r="AA1265" s="291" t="str">
        <f>IF(日報入力!G1265="","",日報入力!AG1265)</f>
        <v/>
      </c>
      <c r="AB1265" s="291" t="str">
        <f>IF(日報入力!G1265="","",日報入力!AH1265)</f>
        <v/>
      </c>
      <c r="AC1265" s="291" t="str">
        <f>IF(日報入力!G1265="","",日報入力!AI1265)</f>
        <v/>
      </c>
      <c r="AD1265" s="291" t="str">
        <f>IF(日報入力!G1265="","",日報入力!AJ1265)</f>
        <v/>
      </c>
      <c r="AE1265" s="292" t="str">
        <f>IF(日報入力!G1265="","",日報入力!E1265)</f>
        <v/>
      </c>
      <c r="AF1265" s="293" t="str">
        <f>IF(日報入力!G1265="","",日報入力!AK1265)</f>
        <v/>
      </c>
      <c r="AG1265" s="293" t="str">
        <f>IF(日報入力!G1265="","",日報入力!AL1265)</f>
        <v/>
      </c>
      <c r="AH1265" s="293" t="str">
        <f>IF(日報入力!G1265="","",日報入力!AM1265)</f>
        <v/>
      </c>
      <c r="AI1265" s="294" t="str">
        <f>IF(日報入力!G1265&gt;0,日報入力!D1265*日報入力!K1265*日報入力!AL1265,"")</f>
        <v/>
      </c>
      <c r="AJ1265" s="294" t="str">
        <f>IF(日報入力!G1265&gt;0,日報入力!E1265*日報入力!AL1265,"")</f>
        <v/>
      </c>
      <c r="AK1265" s="294" t="str">
        <f>IF(日報入力!G1265&gt;0,AI1265-AJ1265,"")</f>
        <v/>
      </c>
      <c r="AL1265" s="292" t="str">
        <f>IF(日報入力!G1265&gt;0,日報入力!E1265*日報入力!AM1265,"")</f>
        <v/>
      </c>
      <c r="AM1265" s="292" t="str">
        <f>IF(日報入力!G1265&gt;0,日報入力!AB1265*日報入力!AM1265,"")</f>
        <v/>
      </c>
      <c r="AN1265" s="68" t="str">
        <f>IF(日報入力!G1265&gt;0,日報入力!C1265,"")</f>
        <v/>
      </c>
      <c r="AO1265" s="68" t="str">
        <f>日報入力!B1265</f>
        <v/>
      </c>
      <c r="AP1265" s="68" t="str">
        <f>IF(日報入力!AQ1265,日報入力!BA1265,"")</f>
        <v/>
      </c>
      <c r="AQ1265" s="68" t="str">
        <f>IF(日報入力!AR1265,日報入力!BB1265,"")</f>
        <v/>
      </c>
      <c r="AR1265" s="68" t="str">
        <f>IF(日報入力!AS1265,"N勤","")</f>
        <v/>
      </c>
      <c r="AS1265" s="295" t="e">
        <f t="shared" si="77"/>
        <v>#VALUE!</v>
      </c>
      <c r="AT1265" s="439" t="str">
        <f>日報入力!AY1265</f>
        <v/>
      </c>
      <c r="AU1265" s="518" t="str">
        <f>IF(日報入力!G1265,G1265*60/E1265,"")</f>
        <v/>
      </c>
      <c r="AV1265" s="528" t="str">
        <f>IF(日報入力!AT1265,日報入力!AT1265,"")</f>
        <v/>
      </c>
      <c r="AW1265" s="529" t="str">
        <f>IF(日報入力!AT1265,AE1265/日報入力!AT1265,"")</f>
        <v/>
      </c>
      <c r="AX1265" s="530" t="e">
        <f>IF(1&lt;日報集計!AT1265,AT1265/(((F1265-I1265-J1265-N1265-O1265)*60)/(E1265)),"")</f>
        <v>#VALUE!</v>
      </c>
      <c r="AY1265" s="664" t="str">
        <f>IF(日報入力!H1265,AT1265/(((F1265-J1265)*60)/E1265),"")</f>
        <v/>
      </c>
      <c r="AZ1265" s="664" t="str">
        <f>IF(日報入力!I1265,AT1265/((G1265*60)/E1265),"")</f>
        <v/>
      </c>
      <c r="BA1265" s="296" t="str">
        <f>IF(日報入力!G1265,G1265/F1265,"")</f>
        <v/>
      </c>
      <c r="BB1265" s="386" t="e">
        <f t="shared" si="78"/>
        <v>#VALUE!</v>
      </c>
      <c r="BC1265" s="386" t="e">
        <f t="shared" si="79"/>
        <v>#VALUE!</v>
      </c>
      <c r="BD1265" s="80">
        <f>日報入力!AU1265</f>
        <v>0</v>
      </c>
      <c r="BE1265" s="534" t="str">
        <f>IF(日報入力!AV1265,日報入力!AV1265,"")</f>
        <v/>
      </c>
      <c r="BF1265" s="534" t="str">
        <f>IF(日報入力!AW1265,日報入力!AW1265,"")</f>
        <v/>
      </c>
      <c r="BG1265" s="398" t="str">
        <f>IF(日報入力!G1265,日報入力!K1265*日報入力!D1265*日報入力!BC1265,"")</f>
        <v/>
      </c>
    </row>
    <row r="1266" spans="1:59" ht="20.25" hidden="1" customHeight="1" x14ac:dyDescent="0.15">
      <c r="A1266" s="302" t="str">
        <f>IF(日報入力!G1266="","",日報入力!G1266)</f>
        <v/>
      </c>
      <c r="B1266" s="291" t="str">
        <f>IF(日報入力!G1266="","",日報入力!H1266)</f>
        <v/>
      </c>
      <c r="C1266" s="291" t="str">
        <f>IF(日報入力!G1266="","",日報入力!I1266)</f>
        <v/>
      </c>
      <c r="D1266" s="291" t="str">
        <f>IF(日報入力!G1266="","",日報入力!J1266)</f>
        <v/>
      </c>
      <c r="E1266" s="291" t="str">
        <f>IF(日報入力!G1266="","",日報入力!K1266)</f>
        <v/>
      </c>
      <c r="F1266" s="291" t="str">
        <f>IF(日報入力!G1266="","",日報入力!L1266)</f>
        <v/>
      </c>
      <c r="G1266" s="291" t="str">
        <f>IF(日報入力!G1266="","",日報入力!L1266-日報入力!O1266-日報入力!P1266-日報入力!Q1266-日報入力!R1266-日報入力!S1266-日報入力!T1266-日報入力!U1266-日報入力!V1266-日報入力!W1266-日報入力!X1266-日報入力!Y1266-日報入力!Z1266)</f>
        <v/>
      </c>
      <c r="H1266" s="291" t="str">
        <f>IF(日報入力!G1266="","",IF(日報入力!M1266&gt;=0,日報入力!M1266*F1266,F1266))</f>
        <v/>
      </c>
      <c r="I1266" s="291" t="str">
        <f>IF(日報入力!G1266="","",日報入力!O1266)</f>
        <v/>
      </c>
      <c r="J1266" s="291" t="str">
        <f>IF(日報入力!G1266="","",日報入力!P1266)</f>
        <v/>
      </c>
      <c r="K1266" s="291" t="str">
        <f>IF(日報入力!G1266="","",日報入力!Q1266)</f>
        <v/>
      </c>
      <c r="L1266" s="291" t="str">
        <f>IF(日報入力!G1266="","",日報入力!R1266)</f>
        <v/>
      </c>
      <c r="M1266" s="291" t="str">
        <f>IF(日報入力!G1266="","",日報入力!S1266)</f>
        <v/>
      </c>
      <c r="N1266" s="291" t="str">
        <f>IF(日報入力!G1266="","",日報入力!T1266)</f>
        <v/>
      </c>
      <c r="O1266" s="291" t="str">
        <f>IF(日報入力!G1266="","",日報入力!U1266)</f>
        <v/>
      </c>
      <c r="P1266" s="291" t="str">
        <f>IF(日報入力!G1266="","",日報入力!V1266)</f>
        <v/>
      </c>
      <c r="Q1266" s="291" t="str">
        <f>IF(日報入力!G1266="","",日報入力!W1266)</f>
        <v/>
      </c>
      <c r="R1266" s="291" t="str">
        <f>IF(日報入力!G1266="","",日報入力!X1266)</f>
        <v/>
      </c>
      <c r="S1266" s="291" t="str">
        <f>IF(日報入力!G1266="","",日報入力!Y1266)</f>
        <v/>
      </c>
      <c r="T1266" s="291" t="str">
        <f>IF(日報入力!G1266="","",日報入力!Z1266)</f>
        <v/>
      </c>
      <c r="U1266" s="291" t="str">
        <f>IF(日報入力!G1266="","",日報入力!AA1266)</f>
        <v/>
      </c>
      <c r="V1266" s="378" t="str">
        <f>IF(日報入力!G1266="","",日報入力!AB1266)</f>
        <v/>
      </c>
      <c r="W1266" s="291" t="str">
        <f>IF(日報入力!G1266="","",日報入力!AC1266)</f>
        <v/>
      </c>
      <c r="X1266" s="291" t="str">
        <f>IF(日報入力!G1266="","",日報入力!AD1266)</f>
        <v/>
      </c>
      <c r="Y1266" s="291" t="str">
        <f>IF(日報入力!G1266="","",日報入力!AE1266)</f>
        <v/>
      </c>
      <c r="Z1266" s="291" t="str">
        <f>IF(日報入力!G1266="","",日報入力!AF1266)</f>
        <v/>
      </c>
      <c r="AA1266" s="291" t="str">
        <f>IF(日報入力!G1266="","",日報入力!AG1266)</f>
        <v/>
      </c>
      <c r="AB1266" s="291" t="str">
        <f>IF(日報入力!G1266="","",日報入力!AH1266)</f>
        <v/>
      </c>
      <c r="AC1266" s="291" t="str">
        <f>IF(日報入力!G1266="","",日報入力!AI1266)</f>
        <v/>
      </c>
      <c r="AD1266" s="291" t="str">
        <f>IF(日報入力!G1266="","",日報入力!AJ1266)</f>
        <v/>
      </c>
      <c r="AE1266" s="292" t="str">
        <f>IF(日報入力!G1266="","",日報入力!E1266)</f>
        <v/>
      </c>
      <c r="AF1266" s="293" t="str">
        <f>IF(日報入力!G1266="","",日報入力!AK1266)</f>
        <v/>
      </c>
      <c r="AG1266" s="293" t="str">
        <f>IF(日報入力!G1266="","",日報入力!AL1266)</f>
        <v/>
      </c>
      <c r="AH1266" s="293" t="str">
        <f>IF(日報入力!G1266="","",日報入力!AM1266)</f>
        <v/>
      </c>
      <c r="AI1266" s="294" t="str">
        <f>IF(日報入力!G1266&gt;0,日報入力!D1266*日報入力!K1266*日報入力!AL1266,"")</f>
        <v/>
      </c>
      <c r="AJ1266" s="294" t="str">
        <f>IF(日報入力!G1266&gt;0,日報入力!E1266*日報入力!AL1266,"")</f>
        <v/>
      </c>
      <c r="AK1266" s="294" t="str">
        <f>IF(日報入力!G1266&gt;0,AI1266-AJ1266,"")</f>
        <v/>
      </c>
      <c r="AL1266" s="292" t="str">
        <f>IF(日報入力!G1266&gt;0,日報入力!E1266*日報入力!AM1266,"")</f>
        <v/>
      </c>
      <c r="AM1266" s="292" t="str">
        <f>IF(日報入力!G1266&gt;0,日報入力!AB1266*日報入力!AM1266,"")</f>
        <v/>
      </c>
      <c r="AN1266" s="68" t="str">
        <f>IF(日報入力!G1266&gt;0,日報入力!C1266,"")</f>
        <v/>
      </c>
      <c r="AO1266" s="68" t="str">
        <f>日報入力!B1266</f>
        <v/>
      </c>
      <c r="AP1266" s="68" t="str">
        <f>IF(日報入力!AQ1266,日報入力!BA1266,"")</f>
        <v/>
      </c>
      <c r="AQ1266" s="68" t="str">
        <f>IF(日報入力!AR1266,日報入力!BB1266,"")</f>
        <v/>
      </c>
      <c r="AR1266" s="68" t="str">
        <f>IF(日報入力!AS1266,"N勤","")</f>
        <v/>
      </c>
      <c r="AS1266" s="295" t="e">
        <f t="shared" si="77"/>
        <v>#VALUE!</v>
      </c>
      <c r="AT1266" s="439" t="str">
        <f>日報入力!AY1266</f>
        <v/>
      </c>
      <c r="AU1266" s="518" t="str">
        <f>IF(日報入力!G1266,G1266*60/E1266,"")</f>
        <v/>
      </c>
      <c r="AV1266" s="528" t="str">
        <f>IF(日報入力!AT1266,日報入力!AT1266,"")</f>
        <v/>
      </c>
      <c r="AW1266" s="529" t="str">
        <f>IF(日報入力!AT1266,AE1266/日報入力!AT1266,"")</f>
        <v/>
      </c>
      <c r="AX1266" s="530" t="e">
        <f>IF(1&lt;日報集計!AT1266,AT1266/(((F1266-I1266-J1266-N1266-O1266)*60)/(E1266)),"")</f>
        <v>#VALUE!</v>
      </c>
      <c r="AY1266" s="664" t="str">
        <f>IF(日報入力!H1266,AT1266/(((F1266-J1266)*60)/E1266),"")</f>
        <v/>
      </c>
      <c r="AZ1266" s="664" t="str">
        <f>IF(日報入力!I1266,AT1266/((G1266*60)/E1266),"")</f>
        <v/>
      </c>
      <c r="BA1266" s="296" t="str">
        <f>IF(日報入力!G1266,G1266/F1266,"")</f>
        <v/>
      </c>
      <c r="BB1266" s="386" t="e">
        <f t="shared" si="78"/>
        <v>#VALUE!</v>
      </c>
      <c r="BC1266" s="386" t="e">
        <f t="shared" si="79"/>
        <v>#VALUE!</v>
      </c>
      <c r="BD1266" s="80">
        <f>日報入力!AU1266</f>
        <v>0</v>
      </c>
      <c r="BE1266" s="534" t="str">
        <f>IF(日報入力!AV1266,日報入力!AV1266,"")</f>
        <v/>
      </c>
      <c r="BF1266" s="534" t="str">
        <f>IF(日報入力!AW1266,日報入力!AW1266,"")</f>
        <v/>
      </c>
      <c r="BG1266" s="398" t="str">
        <f>IF(日報入力!G1266,日報入力!K1266*日報入力!D1266*日報入力!BC1266,"")</f>
        <v/>
      </c>
    </row>
    <row r="1267" spans="1:59" ht="20.25" hidden="1" customHeight="1" x14ac:dyDescent="0.15">
      <c r="A1267" s="302" t="str">
        <f>IF(日報入力!G1267="","",日報入力!G1267)</f>
        <v/>
      </c>
      <c r="B1267" s="291" t="str">
        <f>IF(日報入力!G1267="","",日報入力!H1267)</f>
        <v/>
      </c>
      <c r="C1267" s="291" t="str">
        <f>IF(日報入力!G1267="","",日報入力!I1267)</f>
        <v/>
      </c>
      <c r="D1267" s="291" t="str">
        <f>IF(日報入力!G1267="","",日報入力!J1267)</f>
        <v/>
      </c>
      <c r="E1267" s="291" t="str">
        <f>IF(日報入力!G1267="","",日報入力!K1267)</f>
        <v/>
      </c>
      <c r="F1267" s="291" t="str">
        <f>IF(日報入力!G1267="","",日報入力!L1267)</f>
        <v/>
      </c>
      <c r="G1267" s="291" t="str">
        <f>IF(日報入力!G1267="","",日報入力!L1267-日報入力!O1267-日報入力!P1267-日報入力!Q1267-日報入力!R1267-日報入力!S1267-日報入力!T1267-日報入力!U1267-日報入力!V1267-日報入力!W1267-日報入力!X1267-日報入力!Y1267-日報入力!Z1267)</f>
        <v/>
      </c>
      <c r="H1267" s="291" t="str">
        <f>IF(日報入力!G1267="","",IF(日報入力!M1267&gt;=0,日報入力!M1267*F1267,F1267))</f>
        <v/>
      </c>
      <c r="I1267" s="291" t="str">
        <f>IF(日報入力!G1267="","",日報入力!O1267)</f>
        <v/>
      </c>
      <c r="J1267" s="291" t="str">
        <f>IF(日報入力!G1267="","",日報入力!P1267)</f>
        <v/>
      </c>
      <c r="K1267" s="291" t="str">
        <f>IF(日報入力!G1267="","",日報入力!Q1267)</f>
        <v/>
      </c>
      <c r="L1267" s="291" t="str">
        <f>IF(日報入力!G1267="","",日報入力!R1267)</f>
        <v/>
      </c>
      <c r="M1267" s="291" t="str">
        <f>IF(日報入力!G1267="","",日報入力!S1267)</f>
        <v/>
      </c>
      <c r="N1267" s="291" t="str">
        <f>IF(日報入力!G1267="","",日報入力!T1267)</f>
        <v/>
      </c>
      <c r="O1267" s="291" t="str">
        <f>IF(日報入力!G1267="","",日報入力!U1267)</f>
        <v/>
      </c>
      <c r="P1267" s="291" t="str">
        <f>IF(日報入力!G1267="","",日報入力!V1267)</f>
        <v/>
      </c>
      <c r="Q1267" s="291" t="str">
        <f>IF(日報入力!G1267="","",日報入力!W1267)</f>
        <v/>
      </c>
      <c r="R1267" s="291" t="str">
        <f>IF(日報入力!G1267="","",日報入力!X1267)</f>
        <v/>
      </c>
      <c r="S1267" s="291" t="str">
        <f>IF(日報入力!G1267="","",日報入力!Y1267)</f>
        <v/>
      </c>
      <c r="T1267" s="291" t="str">
        <f>IF(日報入力!G1267="","",日報入力!Z1267)</f>
        <v/>
      </c>
      <c r="U1267" s="291" t="str">
        <f>IF(日報入力!G1267="","",日報入力!AA1267)</f>
        <v/>
      </c>
      <c r="V1267" s="378" t="str">
        <f>IF(日報入力!G1267="","",日報入力!AB1267)</f>
        <v/>
      </c>
      <c r="W1267" s="291" t="str">
        <f>IF(日報入力!G1267="","",日報入力!AC1267)</f>
        <v/>
      </c>
      <c r="X1267" s="291" t="str">
        <f>IF(日報入力!G1267="","",日報入力!AD1267)</f>
        <v/>
      </c>
      <c r="Y1267" s="291" t="str">
        <f>IF(日報入力!G1267="","",日報入力!AE1267)</f>
        <v/>
      </c>
      <c r="Z1267" s="291" t="str">
        <f>IF(日報入力!G1267="","",日報入力!AF1267)</f>
        <v/>
      </c>
      <c r="AA1267" s="291" t="str">
        <f>IF(日報入力!G1267="","",日報入力!AG1267)</f>
        <v/>
      </c>
      <c r="AB1267" s="291" t="str">
        <f>IF(日報入力!G1267="","",日報入力!AH1267)</f>
        <v/>
      </c>
      <c r="AC1267" s="291" t="str">
        <f>IF(日報入力!G1267="","",日報入力!AI1267)</f>
        <v/>
      </c>
      <c r="AD1267" s="291" t="str">
        <f>IF(日報入力!G1267="","",日報入力!AJ1267)</f>
        <v/>
      </c>
      <c r="AE1267" s="292" t="str">
        <f>IF(日報入力!G1267="","",日報入力!E1267)</f>
        <v/>
      </c>
      <c r="AF1267" s="293" t="str">
        <f>IF(日報入力!G1267="","",日報入力!AK1267)</f>
        <v/>
      </c>
      <c r="AG1267" s="293" t="str">
        <f>IF(日報入力!G1267="","",日報入力!AL1267)</f>
        <v/>
      </c>
      <c r="AH1267" s="293" t="str">
        <f>IF(日報入力!G1267="","",日報入力!AM1267)</f>
        <v/>
      </c>
      <c r="AI1267" s="294" t="str">
        <f>IF(日報入力!G1267&gt;0,日報入力!D1267*日報入力!K1267*日報入力!AL1267,"")</f>
        <v/>
      </c>
      <c r="AJ1267" s="294" t="str">
        <f>IF(日報入力!G1267&gt;0,日報入力!E1267*日報入力!AL1267,"")</f>
        <v/>
      </c>
      <c r="AK1267" s="294" t="str">
        <f>IF(日報入力!G1267&gt;0,AI1267-AJ1267,"")</f>
        <v/>
      </c>
      <c r="AL1267" s="292" t="str">
        <f>IF(日報入力!G1267&gt;0,日報入力!E1267*日報入力!AM1267,"")</f>
        <v/>
      </c>
      <c r="AM1267" s="292" t="str">
        <f>IF(日報入力!G1267&gt;0,日報入力!AB1267*日報入力!AM1267,"")</f>
        <v/>
      </c>
      <c r="AN1267" s="68" t="str">
        <f>IF(日報入力!G1267&gt;0,日報入力!C1267,"")</f>
        <v/>
      </c>
      <c r="AO1267" s="68" t="str">
        <f>日報入力!B1267</f>
        <v/>
      </c>
      <c r="AP1267" s="68" t="str">
        <f>IF(日報入力!AQ1267,日報入力!BA1267,"")</f>
        <v/>
      </c>
      <c r="AQ1267" s="68" t="str">
        <f>IF(日報入力!AR1267,日報入力!BB1267,"")</f>
        <v/>
      </c>
      <c r="AR1267" s="68" t="str">
        <f>IF(日報入力!AS1267,"N勤","")</f>
        <v/>
      </c>
      <c r="AS1267" s="295" t="e">
        <f t="shared" si="77"/>
        <v>#VALUE!</v>
      </c>
      <c r="AT1267" s="439" t="str">
        <f>日報入力!AY1267</f>
        <v/>
      </c>
      <c r="AU1267" s="518" t="str">
        <f>IF(日報入力!G1267,G1267*60/E1267,"")</f>
        <v/>
      </c>
      <c r="AV1267" s="528" t="str">
        <f>IF(日報入力!AT1267,日報入力!AT1267,"")</f>
        <v/>
      </c>
      <c r="AW1267" s="529" t="str">
        <f>IF(日報入力!AT1267,AE1267/日報入力!AT1267,"")</f>
        <v/>
      </c>
      <c r="AX1267" s="530" t="e">
        <f>IF(1&lt;日報集計!AT1267,AT1267/(((F1267-I1267-J1267-N1267-O1267)*60)/(E1267)),"")</f>
        <v>#VALUE!</v>
      </c>
      <c r="AY1267" s="664" t="str">
        <f>IF(日報入力!H1267,AT1267/(((F1267-J1267)*60)/E1267),"")</f>
        <v/>
      </c>
      <c r="AZ1267" s="664" t="str">
        <f>IF(日報入力!I1267,AT1267/((G1267*60)/E1267),"")</f>
        <v/>
      </c>
      <c r="BA1267" s="296" t="str">
        <f>IF(日報入力!G1267,G1267/F1267,"")</f>
        <v/>
      </c>
      <c r="BB1267" s="386" t="e">
        <f t="shared" si="78"/>
        <v>#VALUE!</v>
      </c>
      <c r="BC1267" s="386" t="e">
        <f t="shared" si="79"/>
        <v>#VALUE!</v>
      </c>
      <c r="BD1267" s="80">
        <f>日報入力!AU1267</f>
        <v>0</v>
      </c>
      <c r="BE1267" s="534" t="str">
        <f>IF(日報入力!AV1267,日報入力!AV1267,"")</f>
        <v/>
      </c>
      <c r="BF1267" s="534" t="str">
        <f>IF(日報入力!AW1267,日報入力!AW1267,"")</f>
        <v/>
      </c>
      <c r="BG1267" s="398" t="str">
        <f>IF(日報入力!G1267,日報入力!K1267*日報入力!D1267*日報入力!BC1267,"")</f>
        <v/>
      </c>
    </row>
    <row r="1268" spans="1:59" ht="20.25" hidden="1" customHeight="1" x14ac:dyDescent="0.15">
      <c r="A1268" s="302" t="str">
        <f>IF(日報入力!G1268="","",日報入力!G1268)</f>
        <v/>
      </c>
      <c r="B1268" s="291" t="str">
        <f>IF(日報入力!G1268="","",日報入力!H1268)</f>
        <v/>
      </c>
      <c r="C1268" s="291" t="str">
        <f>IF(日報入力!G1268="","",日報入力!I1268)</f>
        <v/>
      </c>
      <c r="D1268" s="291" t="str">
        <f>IF(日報入力!G1268="","",日報入力!J1268)</f>
        <v/>
      </c>
      <c r="E1268" s="291" t="str">
        <f>IF(日報入力!G1268="","",日報入力!K1268)</f>
        <v/>
      </c>
      <c r="F1268" s="291" t="str">
        <f>IF(日報入力!G1268="","",日報入力!L1268)</f>
        <v/>
      </c>
      <c r="G1268" s="291" t="str">
        <f>IF(日報入力!G1268="","",日報入力!L1268-日報入力!O1268-日報入力!P1268-日報入力!Q1268-日報入力!R1268-日報入力!S1268-日報入力!T1268-日報入力!U1268-日報入力!V1268-日報入力!W1268-日報入力!X1268-日報入力!Y1268-日報入力!Z1268)</f>
        <v/>
      </c>
      <c r="H1268" s="291" t="str">
        <f>IF(日報入力!G1268="","",IF(日報入力!M1268&gt;=0,日報入力!M1268*F1268,F1268))</f>
        <v/>
      </c>
      <c r="I1268" s="291" t="str">
        <f>IF(日報入力!G1268="","",日報入力!O1268)</f>
        <v/>
      </c>
      <c r="J1268" s="291" t="str">
        <f>IF(日報入力!G1268="","",日報入力!P1268)</f>
        <v/>
      </c>
      <c r="K1268" s="291" t="str">
        <f>IF(日報入力!G1268="","",日報入力!Q1268)</f>
        <v/>
      </c>
      <c r="L1268" s="291" t="str">
        <f>IF(日報入力!G1268="","",日報入力!R1268)</f>
        <v/>
      </c>
      <c r="M1268" s="291" t="str">
        <f>IF(日報入力!G1268="","",日報入力!S1268)</f>
        <v/>
      </c>
      <c r="N1268" s="291" t="str">
        <f>IF(日報入力!G1268="","",日報入力!T1268)</f>
        <v/>
      </c>
      <c r="O1268" s="291" t="str">
        <f>IF(日報入力!G1268="","",日報入力!U1268)</f>
        <v/>
      </c>
      <c r="P1268" s="291" t="str">
        <f>IF(日報入力!G1268="","",日報入力!V1268)</f>
        <v/>
      </c>
      <c r="Q1268" s="291" t="str">
        <f>IF(日報入力!G1268="","",日報入力!W1268)</f>
        <v/>
      </c>
      <c r="R1268" s="291" t="str">
        <f>IF(日報入力!G1268="","",日報入力!X1268)</f>
        <v/>
      </c>
      <c r="S1268" s="291" t="str">
        <f>IF(日報入力!G1268="","",日報入力!Y1268)</f>
        <v/>
      </c>
      <c r="T1268" s="291" t="str">
        <f>IF(日報入力!G1268="","",日報入力!Z1268)</f>
        <v/>
      </c>
      <c r="U1268" s="291" t="str">
        <f>IF(日報入力!G1268="","",日報入力!AA1268)</f>
        <v/>
      </c>
      <c r="V1268" s="378" t="str">
        <f>IF(日報入力!G1268="","",日報入力!AB1268)</f>
        <v/>
      </c>
      <c r="W1268" s="291" t="str">
        <f>IF(日報入力!G1268="","",日報入力!AC1268)</f>
        <v/>
      </c>
      <c r="X1268" s="291" t="str">
        <f>IF(日報入力!G1268="","",日報入力!AD1268)</f>
        <v/>
      </c>
      <c r="Y1268" s="291" t="str">
        <f>IF(日報入力!G1268="","",日報入力!AE1268)</f>
        <v/>
      </c>
      <c r="Z1268" s="291" t="str">
        <f>IF(日報入力!G1268="","",日報入力!AF1268)</f>
        <v/>
      </c>
      <c r="AA1268" s="291" t="str">
        <f>IF(日報入力!G1268="","",日報入力!AG1268)</f>
        <v/>
      </c>
      <c r="AB1268" s="291" t="str">
        <f>IF(日報入力!G1268="","",日報入力!AH1268)</f>
        <v/>
      </c>
      <c r="AC1268" s="291" t="str">
        <f>IF(日報入力!G1268="","",日報入力!AI1268)</f>
        <v/>
      </c>
      <c r="AD1268" s="291" t="str">
        <f>IF(日報入力!G1268="","",日報入力!AJ1268)</f>
        <v/>
      </c>
      <c r="AE1268" s="292" t="str">
        <f>IF(日報入力!G1268="","",日報入力!E1268)</f>
        <v/>
      </c>
      <c r="AF1268" s="293" t="str">
        <f>IF(日報入力!G1268="","",日報入力!AK1268)</f>
        <v/>
      </c>
      <c r="AG1268" s="293" t="str">
        <f>IF(日報入力!G1268="","",日報入力!AL1268)</f>
        <v/>
      </c>
      <c r="AH1268" s="293" t="str">
        <f>IF(日報入力!G1268="","",日報入力!AM1268)</f>
        <v/>
      </c>
      <c r="AI1268" s="294" t="str">
        <f>IF(日報入力!G1268&gt;0,日報入力!D1268*日報入力!K1268*日報入力!AL1268,"")</f>
        <v/>
      </c>
      <c r="AJ1268" s="294" t="str">
        <f>IF(日報入力!G1268&gt;0,日報入力!E1268*日報入力!AL1268,"")</f>
        <v/>
      </c>
      <c r="AK1268" s="294" t="str">
        <f>IF(日報入力!G1268&gt;0,AI1268-AJ1268,"")</f>
        <v/>
      </c>
      <c r="AL1268" s="292" t="str">
        <f>IF(日報入力!G1268&gt;0,日報入力!E1268*日報入力!AM1268,"")</f>
        <v/>
      </c>
      <c r="AM1268" s="292" t="str">
        <f>IF(日報入力!G1268&gt;0,日報入力!AB1268*日報入力!AM1268,"")</f>
        <v/>
      </c>
      <c r="AN1268" s="68" t="str">
        <f>IF(日報入力!G1268&gt;0,日報入力!C1268,"")</f>
        <v/>
      </c>
      <c r="AO1268" s="68" t="str">
        <f>日報入力!B1268</f>
        <v/>
      </c>
      <c r="AP1268" s="68" t="str">
        <f>IF(日報入力!AQ1268,日報入力!BA1268,"")</f>
        <v/>
      </c>
      <c r="AQ1268" s="68" t="str">
        <f>IF(日報入力!AR1268,日報入力!BB1268,"")</f>
        <v/>
      </c>
      <c r="AR1268" s="68" t="str">
        <f>IF(日報入力!AS1268,"N勤","")</f>
        <v/>
      </c>
      <c r="AS1268" s="295" t="e">
        <f t="shared" si="77"/>
        <v>#VALUE!</v>
      </c>
      <c r="AT1268" s="439" t="str">
        <f>日報入力!AY1268</f>
        <v/>
      </c>
      <c r="AU1268" s="518" t="str">
        <f>IF(日報入力!G1268,G1268*60/E1268,"")</f>
        <v/>
      </c>
      <c r="AV1268" s="528" t="str">
        <f>IF(日報入力!AT1268,日報入力!AT1268,"")</f>
        <v/>
      </c>
      <c r="AW1268" s="529" t="str">
        <f>IF(日報入力!AT1268,AE1268/日報入力!AT1268,"")</f>
        <v/>
      </c>
      <c r="AX1268" s="530" t="e">
        <f>IF(1&lt;日報集計!AT1268,AT1268/(((F1268-I1268-J1268-N1268-O1268)*60)/(E1268)),"")</f>
        <v>#VALUE!</v>
      </c>
      <c r="AY1268" s="664" t="str">
        <f>IF(日報入力!H1268,AT1268/(((F1268-J1268)*60)/E1268),"")</f>
        <v/>
      </c>
      <c r="AZ1268" s="664" t="str">
        <f>IF(日報入力!I1268,AT1268/((G1268*60)/E1268),"")</f>
        <v/>
      </c>
      <c r="BA1268" s="296" t="str">
        <f>IF(日報入力!G1268,G1268/F1268,"")</f>
        <v/>
      </c>
      <c r="BB1268" s="386" t="e">
        <f t="shared" si="78"/>
        <v>#VALUE!</v>
      </c>
      <c r="BC1268" s="386" t="e">
        <f t="shared" si="79"/>
        <v>#VALUE!</v>
      </c>
      <c r="BD1268" s="80">
        <f>日報入力!AU1268</f>
        <v>0</v>
      </c>
      <c r="BE1268" s="534" t="str">
        <f>IF(日報入力!AV1268,日報入力!AV1268,"")</f>
        <v/>
      </c>
      <c r="BF1268" s="534" t="str">
        <f>IF(日報入力!AW1268,日報入力!AW1268,"")</f>
        <v/>
      </c>
      <c r="BG1268" s="398" t="str">
        <f>IF(日報入力!G1268,日報入力!K1268*日報入力!D1268*日報入力!BC1268,"")</f>
        <v/>
      </c>
    </row>
    <row r="1269" spans="1:59" ht="20.25" hidden="1" customHeight="1" x14ac:dyDescent="0.15">
      <c r="A1269" s="302" t="str">
        <f>IF(日報入力!G1269="","",日報入力!G1269)</f>
        <v/>
      </c>
      <c r="B1269" s="291" t="str">
        <f>IF(日報入力!G1269="","",日報入力!H1269)</f>
        <v/>
      </c>
      <c r="C1269" s="291" t="str">
        <f>IF(日報入力!G1269="","",日報入力!I1269)</f>
        <v/>
      </c>
      <c r="D1269" s="291" t="str">
        <f>IF(日報入力!G1269="","",日報入力!J1269)</f>
        <v/>
      </c>
      <c r="E1269" s="291" t="str">
        <f>IF(日報入力!G1269="","",日報入力!K1269)</f>
        <v/>
      </c>
      <c r="F1269" s="291" t="str">
        <f>IF(日報入力!G1269="","",日報入力!L1269)</f>
        <v/>
      </c>
      <c r="G1269" s="291" t="str">
        <f>IF(日報入力!G1269="","",日報入力!L1269-日報入力!O1269-日報入力!P1269-日報入力!Q1269-日報入力!R1269-日報入力!S1269-日報入力!T1269-日報入力!U1269-日報入力!V1269-日報入力!W1269-日報入力!X1269-日報入力!Y1269-日報入力!Z1269)</f>
        <v/>
      </c>
      <c r="H1269" s="291" t="str">
        <f>IF(日報入力!G1269="","",IF(日報入力!M1269&gt;=0,日報入力!M1269*F1269,F1269))</f>
        <v/>
      </c>
      <c r="I1269" s="291" t="str">
        <f>IF(日報入力!G1269="","",日報入力!O1269)</f>
        <v/>
      </c>
      <c r="J1269" s="291" t="str">
        <f>IF(日報入力!G1269="","",日報入力!P1269)</f>
        <v/>
      </c>
      <c r="K1269" s="291" t="str">
        <f>IF(日報入力!G1269="","",日報入力!Q1269)</f>
        <v/>
      </c>
      <c r="L1269" s="291" t="str">
        <f>IF(日報入力!G1269="","",日報入力!R1269)</f>
        <v/>
      </c>
      <c r="M1269" s="291" t="str">
        <f>IF(日報入力!G1269="","",日報入力!S1269)</f>
        <v/>
      </c>
      <c r="N1269" s="291" t="str">
        <f>IF(日報入力!G1269="","",日報入力!T1269)</f>
        <v/>
      </c>
      <c r="O1269" s="291" t="str">
        <f>IF(日報入力!G1269="","",日報入力!U1269)</f>
        <v/>
      </c>
      <c r="P1269" s="291" t="str">
        <f>IF(日報入力!G1269="","",日報入力!V1269)</f>
        <v/>
      </c>
      <c r="Q1269" s="291" t="str">
        <f>IF(日報入力!G1269="","",日報入力!W1269)</f>
        <v/>
      </c>
      <c r="R1269" s="291" t="str">
        <f>IF(日報入力!G1269="","",日報入力!X1269)</f>
        <v/>
      </c>
      <c r="S1269" s="291" t="str">
        <f>IF(日報入力!G1269="","",日報入力!Y1269)</f>
        <v/>
      </c>
      <c r="T1269" s="291" t="str">
        <f>IF(日報入力!G1269="","",日報入力!Z1269)</f>
        <v/>
      </c>
      <c r="U1269" s="291" t="str">
        <f>IF(日報入力!G1269="","",日報入力!AA1269)</f>
        <v/>
      </c>
      <c r="V1269" s="378" t="str">
        <f>IF(日報入力!G1269="","",日報入力!AB1269)</f>
        <v/>
      </c>
      <c r="W1269" s="291" t="str">
        <f>IF(日報入力!G1269="","",日報入力!AC1269)</f>
        <v/>
      </c>
      <c r="X1269" s="291" t="str">
        <f>IF(日報入力!G1269="","",日報入力!AD1269)</f>
        <v/>
      </c>
      <c r="Y1269" s="291" t="str">
        <f>IF(日報入力!G1269="","",日報入力!AE1269)</f>
        <v/>
      </c>
      <c r="Z1269" s="291" t="str">
        <f>IF(日報入力!G1269="","",日報入力!AF1269)</f>
        <v/>
      </c>
      <c r="AA1269" s="291" t="str">
        <f>IF(日報入力!G1269="","",日報入力!AG1269)</f>
        <v/>
      </c>
      <c r="AB1269" s="291" t="str">
        <f>IF(日報入力!G1269="","",日報入力!AH1269)</f>
        <v/>
      </c>
      <c r="AC1269" s="291" t="str">
        <f>IF(日報入力!G1269="","",日報入力!AI1269)</f>
        <v/>
      </c>
      <c r="AD1269" s="291" t="str">
        <f>IF(日報入力!G1269="","",日報入力!AJ1269)</f>
        <v/>
      </c>
      <c r="AE1269" s="292" t="str">
        <f>IF(日報入力!G1269="","",日報入力!E1269)</f>
        <v/>
      </c>
      <c r="AF1269" s="293" t="str">
        <f>IF(日報入力!G1269="","",日報入力!AK1269)</f>
        <v/>
      </c>
      <c r="AG1269" s="293" t="str">
        <f>IF(日報入力!G1269="","",日報入力!AL1269)</f>
        <v/>
      </c>
      <c r="AH1269" s="293" t="str">
        <f>IF(日報入力!G1269="","",日報入力!AM1269)</f>
        <v/>
      </c>
      <c r="AI1269" s="294" t="str">
        <f>IF(日報入力!G1269&gt;0,日報入力!D1269*日報入力!K1269*日報入力!AL1269,"")</f>
        <v/>
      </c>
      <c r="AJ1269" s="294" t="str">
        <f>IF(日報入力!G1269&gt;0,日報入力!E1269*日報入力!AL1269,"")</f>
        <v/>
      </c>
      <c r="AK1269" s="294" t="str">
        <f>IF(日報入力!G1269&gt;0,AI1269-AJ1269,"")</f>
        <v/>
      </c>
      <c r="AL1269" s="292" t="str">
        <f>IF(日報入力!G1269&gt;0,日報入力!E1269*日報入力!AM1269,"")</f>
        <v/>
      </c>
      <c r="AM1269" s="292" t="str">
        <f>IF(日報入力!G1269&gt;0,日報入力!AB1269*日報入力!AM1269,"")</f>
        <v/>
      </c>
      <c r="AN1269" s="68" t="str">
        <f>IF(日報入力!G1269&gt;0,日報入力!C1269,"")</f>
        <v/>
      </c>
      <c r="AO1269" s="68" t="str">
        <f>日報入力!B1269</f>
        <v/>
      </c>
      <c r="AP1269" s="68" t="str">
        <f>IF(日報入力!AQ1269,日報入力!BA1269,"")</f>
        <v/>
      </c>
      <c r="AQ1269" s="68" t="str">
        <f>IF(日報入力!AR1269,日報入力!BB1269,"")</f>
        <v/>
      </c>
      <c r="AR1269" s="68" t="str">
        <f>IF(日報入力!AS1269,"N勤","")</f>
        <v/>
      </c>
      <c r="AS1269" s="295" t="e">
        <f t="shared" si="77"/>
        <v>#VALUE!</v>
      </c>
      <c r="AT1269" s="439" t="str">
        <f>日報入力!AY1269</f>
        <v/>
      </c>
      <c r="AU1269" s="518" t="str">
        <f>IF(日報入力!G1269,G1269*60/E1269,"")</f>
        <v/>
      </c>
      <c r="AV1269" s="528" t="str">
        <f>IF(日報入力!AT1269,日報入力!AT1269,"")</f>
        <v/>
      </c>
      <c r="AW1269" s="529" t="str">
        <f>IF(日報入力!AT1269,AE1269/日報入力!AT1269,"")</f>
        <v/>
      </c>
      <c r="AX1269" s="530" t="e">
        <f>IF(1&lt;日報集計!AT1269,AT1269/(((F1269-I1269-J1269-N1269-O1269)*60)/(E1269)),"")</f>
        <v>#VALUE!</v>
      </c>
      <c r="AY1269" s="664" t="str">
        <f>IF(日報入力!H1269,AT1269/(((F1269-J1269)*60)/E1269),"")</f>
        <v/>
      </c>
      <c r="AZ1269" s="664" t="str">
        <f>IF(日報入力!I1269,AT1269/((G1269*60)/E1269),"")</f>
        <v/>
      </c>
      <c r="BA1269" s="296" t="str">
        <f>IF(日報入力!G1269,G1269/F1269,"")</f>
        <v/>
      </c>
      <c r="BB1269" s="386" t="e">
        <f t="shared" si="78"/>
        <v>#VALUE!</v>
      </c>
      <c r="BC1269" s="386" t="e">
        <f t="shared" si="79"/>
        <v>#VALUE!</v>
      </c>
      <c r="BD1269" s="80">
        <f>日報入力!AU1269</f>
        <v>0</v>
      </c>
      <c r="BE1269" s="534" t="str">
        <f>IF(日報入力!AV1269,日報入力!AV1269,"")</f>
        <v/>
      </c>
      <c r="BF1269" s="534" t="str">
        <f>IF(日報入力!AW1269,日報入力!AW1269,"")</f>
        <v/>
      </c>
      <c r="BG1269" s="398" t="str">
        <f>IF(日報入力!G1269,日報入力!K1269*日報入力!D1269*日報入力!BC1269,"")</f>
        <v/>
      </c>
    </row>
    <row r="1270" spans="1:59" ht="20.25" hidden="1" customHeight="1" x14ac:dyDescent="0.15">
      <c r="A1270" s="302" t="str">
        <f>IF(日報入力!G1270="","",日報入力!G1270)</f>
        <v/>
      </c>
      <c r="B1270" s="291" t="str">
        <f>IF(日報入力!G1270="","",日報入力!H1270)</f>
        <v/>
      </c>
      <c r="C1270" s="291" t="str">
        <f>IF(日報入力!G1270="","",日報入力!I1270)</f>
        <v/>
      </c>
      <c r="D1270" s="291" t="str">
        <f>IF(日報入力!G1270="","",日報入力!J1270)</f>
        <v/>
      </c>
      <c r="E1270" s="291" t="str">
        <f>IF(日報入力!G1270="","",日報入力!K1270)</f>
        <v/>
      </c>
      <c r="F1270" s="291" t="str">
        <f>IF(日報入力!G1270="","",日報入力!L1270)</f>
        <v/>
      </c>
      <c r="G1270" s="291" t="str">
        <f>IF(日報入力!G1270="","",日報入力!L1270-日報入力!O1270-日報入力!P1270-日報入力!Q1270-日報入力!R1270-日報入力!S1270-日報入力!T1270-日報入力!U1270-日報入力!V1270-日報入力!W1270-日報入力!X1270-日報入力!Y1270-日報入力!Z1270)</f>
        <v/>
      </c>
      <c r="H1270" s="291" t="str">
        <f>IF(日報入力!G1270="","",IF(日報入力!M1270&gt;=0,日報入力!M1270*F1270,F1270))</f>
        <v/>
      </c>
      <c r="I1270" s="291" t="str">
        <f>IF(日報入力!G1270="","",日報入力!O1270)</f>
        <v/>
      </c>
      <c r="J1270" s="291" t="str">
        <f>IF(日報入力!G1270="","",日報入力!P1270)</f>
        <v/>
      </c>
      <c r="K1270" s="291" t="str">
        <f>IF(日報入力!G1270="","",日報入力!Q1270)</f>
        <v/>
      </c>
      <c r="L1270" s="291" t="str">
        <f>IF(日報入力!G1270="","",日報入力!R1270)</f>
        <v/>
      </c>
      <c r="M1270" s="291" t="str">
        <f>IF(日報入力!G1270="","",日報入力!S1270)</f>
        <v/>
      </c>
      <c r="N1270" s="291" t="str">
        <f>IF(日報入力!G1270="","",日報入力!T1270)</f>
        <v/>
      </c>
      <c r="O1270" s="291" t="str">
        <f>IF(日報入力!G1270="","",日報入力!U1270)</f>
        <v/>
      </c>
      <c r="P1270" s="291" t="str">
        <f>IF(日報入力!G1270="","",日報入力!V1270)</f>
        <v/>
      </c>
      <c r="Q1270" s="291" t="str">
        <f>IF(日報入力!G1270="","",日報入力!W1270)</f>
        <v/>
      </c>
      <c r="R1270" s="291" t="str">
        <f>IF(日報入力!G1270="","",日報入力!X1270)</f>
        <v/>
      </c>
      <c r="S1270" s="291" t="str">
        <f>IF(日報入力!G1270="","",日報入力!Y1270)</f>
        <v/>
      </c>
      <c r="T1270" s="291" t="str">
        <f>IF(日報入力!G1270="","",日報入力!Z1270)</f>
        <v/>
      </c>
      <c r="U1270" s="291" t="str">
        <f>IF(日報入力!G1270="","",日報入力!AA1270)</f>
        <v/>
      </c>
      <c r="V1270" s="378" t="str">
        <f>IF(日報入力!G1270="","",日報入力!AB1270)</f>
        <v/>
      </c>
      <c r="W1270" s="291" t="str">
        <f>IF(日報入力!G1270="","",日報入力!AC1270)</f>
        <v/>
      </c>
      <c r="X1270" s="291" t="str">
        <f>IF(日報入力!G1270="","",日報入力!AD1270)</f>
        <v/>
      </c>
      <c r="Y1270" s="291" t="str">
        <f>IF(日報入力!G1270="","",日報入力!AE1270)</f>
        <v/>
      </c>
      <c r="Z1270" s="291" t="str">
        <f>IF(日報入力!G1270="","",日報入力!AF1270)</f>
        <v/>
      </c>
      <c r="AA1270" s="291" t="str">
        <f>IF(日報入力!G1270="","",日報入力!AG1270)</f>
        <v/>
      </c>
      <c r="AB1270" s="291" t="str">
        <f>IF(日報入力!G1270="","",日報入力!AH1270)</f>
        <v/>
      </c>
      <c r="AC1270" s="291" t="str">
        <f>IF(日報入力!G1270="","",日報入力!AI1270)</f>
        <v/>
      </c>
      <c r="AD1270" s="291" t="str">
        <f>IF(日報入力!G1270="","",日報入力!AJ1270)</f>
        <v/>
      </c>
      <c r="AE1270" s="292" t="str">
        <f>IF(日報入力!G1270="","",日報入力!E1270)</f>
        <v/>
      </c>
      <c r="AF1270" s="293" t="str">
        <f>IF(日報入力!G1270="","",日報入力!AK1270)</f>
        <v/>
      </c>
      <c r="AG1270" s="293" t="str">
        <f>IF(日報入力!G1270="","",日報入力!AL1270)</f>
        <v/>
      </c>
      <c r="AH1270" s="293" t="str">
        <f>IF(日報入力!G1270="","",日報入力!AM1270)</f>
        <v/>
      </c>
      <c r="AI1270" s="294" t="str">
        <f>IF(日報入力!G1270&gt;0,日報入力!D1270*日報入力!K1270*日報入力!AL1270,"")</f>
        <v/>
      </c>
      <c r="AJ1270" s="294" t="str">
        <f>IF(日報入力!G1270&gt;0,日報入力!E1270*日報入力!AL1270,"")</f>
        <v/>
      </c>
      <c r="AK1270" s="294" t="str">
        <f>IF(日報入力!G1270&gt;0,AI1270-AJ1270,"")</f>
        <v/>
      </c>
      <c r="AL1270" s="292" t="str">
        <f>IF(日報入力!G1270&gt;0,日報入力!E1270*日報入力!AM1270,"")</f>
        <v/>
      </c>
      <c r="AM1270" s="292" t="str">
        <f>IF(日報入力!G1270&gt;0,日報入力!AB1270*日報入力!AM1270,"")</f>
        <v/>
      </c>
      <c r="AN1270" s="68" t="str">
        <f>IF(日報入力!G1270&gt;0,日報入力!C1270,"")</f>
        <v/>
      </c>
      <c r="AO1270" s="68" t="str">
        <f>日報入力!B1270</f>
        <v/>
      </c>
      <c r="AP1270" s="68" t="str">
        <f>IF(日報入力!AQ1270,日報入力!BA1270,"")</f>
        <v/>
      </c>
      <c r="AQ1270" s="68" t="str">
        <f>IF(日報入力!AR1270,日報入力!BB1270,"")</f>
        <v/>
      </c>
      <c r="AR1270" s="68" t="str">
        <f>IF(日報入力!AS1270,"N勤","")</f>
        <v/>
      </c>
      <c r="AS1270" s="295" t="e">
        <f t="shared" si="77"/>
        <v>#VALUE!</v>
      </c>
      <c r="AT1270" s="439" t="str">
        <f>日報入力!AY1270</f>
        <v/>
      </c>
      <c r="AU1270" s="518" t="str">
        <f>IF(日報入力!G1270,G1270*60/E1270,"")</f>
        <v/>
      </c>
      <c r="AV1270" s="528" t="str">
        <f>IF(日報入力!AT1270,日報入力!AT1270,"")</f>
        <v/>
      </c>
      <c r="AW1270" s="529" t="str">
        <f>IF(日報入力!AT1270,AE1270/日報入力!AT1270,"")</f>
        <v/>
      </c>
      <c r="AX1270" s="530" t="e">
        <f>IF(1&lt;日報集計!AT1270,AT1270/(((F1270-I1270-J1270-N1270-O1270)*60)/(E1270)),"")</f>
        <v>#VALUE!</v>
      </c>
      <c r="AY1270" s="664" t="str">
        <f>IF(日報入力!H1270,AT1270/(((F1270-J1270)*60)/E1270),"")</f>
        <v/>
      </c>
      <c r="AZ1270" s="664" t="str">
        <f>IF(日報入力!I1270,AT1270/((G1270*60)/E1270),"")</f>
        <v/>
      </c>
      <c r="BA1270" s="296" t="str">
        <f>IF(日報入力!G1270,G1270/F1270,"")</f>
        <v/>
      </c>
      <c r="BB1270" s="386" t="e">
        <f t="shared" si="78"/>
        <v>#VALUE!</v>
      </c>
      <c r="BC1270" s="386" t="e">
        <f t="shared" si="79"/>
        <v>#VALUE!</v>
      </c>
      <c r="BD1270" s="80">
        <f>日報入力!AU1270</f>
        <v>0</v>
      </c>
      <c r="BE1270" s="534" t="str">
        <f>IF(日報入力!AV1270,日報入力!AV1270,"")</f>
        <v/>
      </c>
      <c r="BF1270" s="534" t="str">
        <f>IF(日報入力!AW1270,日報入力!AW1270,"")</f>
        <v/>
      </c>
      <c r="BG1270" s="398" t="str">
        <f>IF(日報入力!G1270,日報入力!K1270*日報入力!D1270*日報入力!BC1270,"")</f>
        <v/>
      </c>
    </row>
    <row r="1271" spans="1:59" ht="20.25" hidden="1" customHeight="1" x14ac:dyDescent="0.15">
      <c r="A1271" s="302" t="str">
        <f>IF(日報入力!G1271="","",日報入力!G1271)</f>
        <v/>
      </c>
      <c r="B1271" s="291" t="str">
        <f>IF(日報入力!G1271="","",日報入力!H1271)</f>
        <v/>
      </c>
      <c r="C1271" s="291" t="str">
        <f>IF(日報入力!G1271="","",日報入力!I1271)</f>
        <v/>
      </c>
      <c r="D1271" s="291" t="str">
        <f>IF(日報入力!G1271="","",日報入力!J1271)</f>
        <v/>
      </c>
      <c r="E1271" s="291" t="str">
        <f>IF(日報入力!G1271="","",日報入力!K1271)</f>
        <v/>
      </c>
      <c r="F1271" s="291" t="str">
        <f>IF(日報入力!G1271="","",日報入力!L1271)</f>
        <v/>
      </c>
      <c r="G1271" s="291" t="str">
        <f>IF(日報入力!G1271="","",日報入力!L1271-日報入力!O1271-日報入力!P1271-日報入力!Q1271-日報入力!R1271-日報入力!S1271-日報入力!T1271-日報入力!U1271-日報入力!V1271-日報入力!W1271-日報入力!X1271-日報入力!Y1271-日報入力!Z1271)</f>
        <v/>
      </c>
      <c r="H1271" s="291" t="str">
        <f>IF(日報入力!G1271="","",IF(日報入力!M1271&gt;=0,日報入力!M1271*F1271,F1271))</f>
        <v/>
      </c>
      <c r="I1271" s="291" t="str">
        <f>IF(日報入力!G1271="","",日報入力!O1271)</f>
        <v/>
      </c>
      <c r="J1271" s="291" t="str">
        <f>IF(日報入力!G1271="","",日報入力!P1271)</f>
        <v/>
      </c>
      <c r="K1271" s="291" t="str">
        <f>IF(日報入力!G1271="","",日報入力!Q1271)</f>
        <v/>
      </c>
      <c r="L1271" s="291" t="str">
        <f>IF(日報入力!G1271="","",日報入力!R1271)</f>
        <v/>
      </c>
      <c r="M1271" s="291" t="str">
        <f>IF(日報入力!G1271="","",日報入力!S1271)</f>
        <v/>
      </c>
      <c r="N1271" s="291" t="str">
        <f>IF(日報入力!G1271="","",日報入力!T1271)</f>
        <v/>
      </c>
      <c r="O1271" s="291" t="str">
        <f>IF(日報入力!G1271="","",日報入力!U1271)</f>
        <v/>
      </c>
      <c r="P1271" s="291" t="str">
        <f>IF(日報入力!G1271="","",日報入力!V1271)</f>
        <v/>
      </c>
      <c r="Q1271" s="291" t="str">
        <f>IF(日報入力!G1271="","",日報入力!W1271)</f>
        <v/>
      </c>
      <c r="R1271" s="291" t="str">
        <f>IF(日報入力!G1271="","",日報入力!X1271)</f>
        <v/>
      </c>
      <c r="S1271" s="291" t="str">
        <f>IF(日報入力!G1271="","",日報入力!Y1271)</f>
        <v/>
      </c>
      <c r="T1271" s="291" t="str">
        <f>IF(日報入力!G1271="","",日報入力!Z1271)</f>
        <v/>
      </c>
      <c r="U1271" s="291" t="str">
        <f>IF(日報入力!G1271="","",日報入力!AA1271)</f>
        <v/>
      </c>
      <c r="V1271" s="378" t="str">
        <f>IF(日報入力!G1271="","",日報入力!AB1271)</f>
        <v/>
      </c>
      <c r="W1271" s="291" t="str">
        <f>IF(日報入力!G1271="","",日報入力!AC1271)</f>
        <v/>
      </c>
      <c r="X1271" s="291" t="str">
        <f>IF(日報入力!G1271="","",日報入力!AD1271)</f>
        <v/>
      </c>
      <c r="Y1271" s="291" t="str">
        <f>IF(日報入力!G1271="","",日報入力!AE1271)</f>
        <v/>
      </c>
      <c r="Z1271" s="291" t="str">
        <f>IF(日報入力!G1271="","",日報入力!AF1271)</f>
        <v/>
      </c>
      <c r="AA1271" s="291" t="str">
        <f>IF(日報入力!G1271="","",日報入力!AG1271)</f>
        <v/>
      </c>
      <c r="AB1271" s="291" t="str">
        <f>IF(日報入力!G1271="","",日報入力!AH1271)</f>
        <v/>
      </c>
      <c r="AC1271" s="291" t="str">
        <f>IF(日報入力!G1271="","",日報入力!AI1271)</f>
        <v/>
      </c>
      <c r="AD1271" s="291" t="str">
        <f>IF(日報入力!G1271="","",日報入力!AJ1271)</f>
        <v/>
      </c>
      <c r="AE1271" s="292" t="str">
        <f>IF(日報入力!G1271="","",日報入力!E1271)</f>
        <v/>
      </c>
      <c r="AF1271" s="293" t="str">
        <f>IF(日報入力!G1271="","",日報入力!AK1271)</f>
        <v/>
      </c>
      <c r="AG1271" s="293" t="str">
        <f>IF(日報入力!G1271="","",日報入力!AL1271)</f>
        <v/>
      </c>
      <c r="AH1271" s="293" t="str">
        <f>IF(日報入力!G1271="","",日報入力!AM1271)</f>
        <v/>
      </c>
      <c r="AI1271" s="294" t="str">
        <f>IF(日報入力!G1271&gt;0,日報入力!D1271*日報入力!K1271*日報入力!AL1271,"")</f>
        <v/>
      </c>
      <c r="AJ1271" s="294" t="str">
        <f>IF(日報入力!G1271&gt;0,日報入力!E1271*日報入力!AL1271,"")</f>
        <v/>
      </c>
      <c r="AK1271" s="294" t="str">
        <f>IF(日報入力!G1271&gt;0,AI1271-AJ1271,"")</f>
        <v/>
      </c>
      <c r="AL1271" s="292" t="str">
        <f>IF(日報入力!G1271&gt;0,日報入力!E1271*日報入力!AM1271,"")</f>
        <v/>
      </c>
      <c r="AM1271" s="292" t="str">
        <f>IF(日報入力!G1271&gt;0,日報入力!AB1271*日報入力!AM1271,"")</f>
        <v/>
      </c>
      <c r="AN1271" s="68" t="str">
        <f>IF(日報入力!G1271&gt;0,日報入力!C1271,"")</f>
        <v/>
      </c>
      <c r="AO1271" s="68" t="str">
        <f>日報入力!B1271</f>
        <v/>
      </c>
      <c r="AP1271" s="68" t="str">
        <f>IF(日報入力!AQ1271,日報入力!BA1271,"")</f>
        <v/>
      </c>
      <c r="AQ1271" s="68" t="str">
        <f>IF(日報入力!AR1271,日報入力!BB1271,"")</f>
        <v/>
      </c>
      <c r="AR1271" s="68" t="str">
        <f>IF(日報入力!AS1271,"N勤","")</f>
        <v/>
      </c>
      <c r="AS1271" s="295" t="e">
        <f t="shared" si="77"/>
        <v>#VALUE!</v>
      </c>
      <c r="AT1271" s="439" t="str">
        <f>日報入力!AY1271</f>
        <v/>
      </c>
      <c r="AU1271" s="518" t="str">
        <f>IF(日報入力!G1271,G1271*60/E1271,"")</f>
        <v/>
      </c>
      <c r="AV1271" s="528" t="str">
        <f>IF(日報入力!AT1271,日報入力!AT1271,"")</f>
        <v/>
      </c>
      <c r="AW1271" s="529" t="str">
        <f>IF(日報入力!AT1271,AE1271/日報入力!AT1271,"")</f>
        <v/>
      </c>
      <c r="AX1271" s="530" t="e">
        <f>IF(1&lt;日報集計!AT1271,AT1271/(((F1271-I1271-J1271-N1271-O1271)*60)/(E1271)),"")</f>
        <v>#VALUE!</v>
      </c>
      <c r="AY1271" s="664" t="str">
        <f>IF(日報入力!H1271,AT1271/(((F1271-J1271)*60)/E1271),"")</f>
        <v/>
      </c>
      <c r="AZ1271" s="664" t="str">
        <f>IF(日報入力!I1271,AT1271/((G1271*60)/E1271),"")</f>
        <v/>
      </c>
      <c r="BA1271" s="296" t="str">
        <f>IF(日報入力!G1271,G1271/F1271,"")</f>
        <v/>
      </c>
      <c r="BB1271" s="386" t="e">
        <f t="shared" si="78"/>
        <v>#VALUE!</v>
      </c>
      <c r="BC1271" s="386" t="e">
        <f t="shared" si="79"/>
        <v>#VALUE!</v>
      </c>
      <c r="BD1271" s="80">
        <f>日報入力!AU1271</f>
        <v>0</v>
      </c>
      <c r="BE1271" s="534" t="str">
        <f>IF(日報入力!AV1271,日報入力!AV1271,"")</f>
        <v/>
      </c>
      <c r="BF1271" s="534" t="str">
        <f>IF(日報入力!AW1271,日報入力!AW1271,"")</f>
        <v/>
      </c>
      <c r="BG1271" s="398" t="str">
        <f>IF(日報入力!G1271,日報入力!K1271*日報入力!D1271*日報入力!BC1271,"")</f>
        <v/>
      </c>
    </row>
    <row r="1272" spans="1:59" ht="20.25" hidden="1" customHeight="1" x14ac:dyDescent="0.15">
      <c r="A1272" s="302" t="str">
        <f>IF(日報入力!G1272="","",日報入力!G1272)</f>
        <v/>
      </c>
      <c r="B1272" s="291" t="str">
        <f>IF(日報入力!G1272="","",日報入力!H1272)</f>
        <v/>
      </c>
      <c r="C1272" s="291" t="str">
        <f>IF(日報入力!G1272="","",日報入力!I1272)</f>
        <v/>
      </c>
      <c r="D1272" s="291" t="str">
        <f>IF(日報入力!G1272="","",日報入力!J1272)</f>
        <v/>
      </c>
      <c r="E1272" s="291" t="str">
        <f>IF(日報入力!G1272="","",日報入力!K1272)</f>
        <v/>
      </c>
      <c r="F1272" s="291" t="str">
        <f>IF(日報入力!G1272="","",日報入力!L1272)</f>
        <v/>
      </c>
      <c r="G1272" s="291" t="str">
        <f>IF(日報入力!G1272="","",日報入力!L1272-日報入力!O1272-日報入力!P1272-日報入力!Q1272-日報入力!R1272-日報入力!S1272-日報入力!T1272-日報入力!U1272-日報入力!V1272-日報入力!W1272-日報入力!X1272-日報入力!Y1272-日報入力!Z1272)</f>
        <v/>
      </c>
      <c r="H1272" s="291" t="str">
        <f>IF(日報入力!G1272="","",IF(日報入力!M1272&gt;=0,日報入力!M1272*F1272,F1272))</f>
        <v/>
      </c>
      <c r="I1272" s="291" t="str">
        <f>IF(日報入力!G1272="","",日報入力!O1272)</f>
        <v/>
      </c>
      <c r="J1272" s="291" t="str">
        <f>IF(日報入力!G1272="","",日報入力!P1272)</f>
        <v/>
      </c>
      <c r="K1272" s="291" t="str">
        <f>IF(日報入力!G1272="","",日報入力!Q1272)</f>
        <v/>
      </c>
      <c r="L1272" s="291" t="str">
        <f>IF(日報入力!G1272="","",日報入力!R1272)</f>
        <v/>
      </c>
      <c r="M1272" s="291" t="str">
        <f>IF(日報入力!G1272="","",日報入力!S1272)</f>
        <v/>
      </c>
      <c r="N1272" s="291" t="str">
        <f>IF(日報入力!G1272="","",日報入力!T1272)</f>
        <v/>
      </c>
      <c r="O1272" s="291" t="str">
        <f>IF(日報入力!G1272="","",日報入力!U1272)</f>
        <v/>
      </c>
      <c r="P1272" s="291" t="str">
        <f>IF(日報入力!G1272="","",日報入力!V1272)</f>
        <v/>
      </c>
      <c r="Q1272" s="291" t="str">
        <f>IF(日報入力!G1272="","",日報入力!W1272)</f>
        <v/>
      </c>
      <c r="R1272" s="291" t="str">
        <f>IF(日報入力!G1272="","",日報入力!X1272)</f>
        <v/>
      </c>
      <c r="S1272" s="291" t="str">
        <f>IF(日報入力!G1272="","",日報入力!Y1272)</f>
        <v/>
      </c>
      <c r="T1272" s="291" t="str">
        <f>IF(日報入力!G1272="","",日報入力!Z1272)</f>
        <v/>
      </c>
      <c r="U1272" s="291" t="str">
        <f>IF(日報入力!G1272="","",日報入力!AA1272)</f>
        <v/>
      </c>
      <c r="V1272" s="378" t="str">
        <f>IF(日報入力!G1272="","",日報入力!AB1272)</f>
        <v/>
      </c>
      <c r="W1272" s="291" t="str">
        <f>IF(日報入力!G1272="","",日報入力!AC1272)</f>
        <v/>
      </c>
      <c r="X1272" s="291" t="str">
        <f>IF(日報入力!G1272="","",日報入力!AD1272)</f>
        <v/>
      </c>
      <c r="Y1272" s="291" t="str">
        <f>IF(日報入力!G1272="","",日報入力!AE1272)</f>
        <v/>
      </c>
      <c r="Z1272" s="291" t="str">
        <f>IF(日報入力!G1272="","",日報入力!AF1272)</f>
        <v/>
      </c>
      <c r="AA1272" s="291" t="str">
        <f>IF(日報入力!G1272="","",日報入力!AG1272)</f>
        <v/>
      </c>
      <c r="AB1272" s="291" t="str">
        <f>IF(日報入力!G1272="","",日報入力!AH1272)</f>
        <v/>
      </c>
      <c r="AC1272" s="291" t="str">
        <f>IF(日報入力!G1272="","",日報入力!AI1272)</f>
        <v/>
      </c>
      <c r="AD1272" s="291" t="str">
        <f>IF(日報入力!G1272="","",日報入力!AJ1272)</f>
        <v/>
      </c>
      <c r="AE1272" s="292" t="str">
        <f>IF(日報入力!G1272="","",日報入力!E1272)</f>
        <v/>
      </c>
      <c r="AF1272" s="293" t="str">
        <f>IF(日報入力!G1272="","",日報入力!AK1272)</f>
        <v/>
      </c>
      <c r="AG1272" s="293" t="str">
        <f>IF(日報入力!G1272="","",日報入力!AL1272)</f>
        <v/>
      </c>
      <c r="AH1272" s="293" t="str">
        <f>IF(日報入力!G1272="","",日報入力!AM1272)</f>
        <v/>
      </c>
      <c r="AI1272" s="294" t="str">
        <f>IF(日報入力!G1272&gt;0,日報入力!D1272*日報入力!K1272*日報入力!AL1272,"")</f>
        <v/>
      </c>
      <c r="AJ1272" s="294" t="str">
        <f>IF(日報入力!G1272&gt;0,日報入力!E1272*日報入力!AL1272,"")</f>
        <v/>
      </c>
      <c r="AK1272" s="294" t="str">
        <f>IF(日報入力!G1272&gt;0,AI1272-AJ1272,"")</f>
        <v/>
      </c>
      <c r="AL1272" s="292" t="str">
        <f>IF(日報入力!G1272&gt;0,日報入力!E1272*日報入力!AM1272,"")</f>
        <v/>
      </c>
      <c r="AM1272" s="292" t="str">
        <f>IF(日報入力!G1272&gt;0,日報入力!AB1272*日報入力!AM1272,"")</f>
        <v/>
      </c>
      <c r="AN1272" s="68" t="str">
        <f>IF(日報入力!G1272&gt;0,日報入力!C1272,"")</f>
        <v/>
      </c>
      <c r="AO1272" s="68" t="str">
        <f>日報入力!B1272</f>
        <v/>
      </c>
      <c r="AP1272" s="68" t="str">
        <f>IF(日報入力!AQ1272,日報入力!BA1272,"")</f>
        <v/>
      </c>
      <c r="AQ1272" s="68" t="str">
        <f>IF(日報入力!AR1272,日報入力!BB1272,"")</f>
        <v/>
      </c>
      <c r="AR1272" s="68" t="str">
        <f>IF(日報入力!AS1272,"N勤","")</f>
        <v/>
      </c>
      <c r="AS1272" s="295" t="e">
        <f t="shared" si="77"/>
        <v>#VALUE!</v>
      </c>
      <c r="AT1272" s="439" t="str">
        <f>日報入力!AY1272</f>
        <v/>
      </c>
      <c r="AU1272" s="518" t="str">
        <f>IF(日報入力!G1272,G1272*60/E1272,"")</f>
        <v/>
      </c>
      <c r="AV1272" s="528" t="str">
        <f>IF(日報入力!AT1272,日報入力!AT1272,"")</f>
        <v/>
      </c>
      <c r="AW1272" s="529" t="str">
        <f>IF(日報入力!AT1272,AE1272/日報入力!AT1272,"")</f>
        <v/>
      </c>
      <c r="AX1272" s="530" t="e">
        <f>IF(1&lt;日報集計!AT1272,AT1272/(((F1272-I1272-J1272-N1272-O1272)*60)/(E1272)),"")</f>
        <v>#VALUE!</v>
      </c>
      <c r="AY1272" s="664" t="str">
        <f>IF(日報入力!H1272,AT1272/(((F1272-J1272)*60)/E1272),"")</f>
        <v/>
      </c>
      <c r="AZ1272" s="664" t="str">
        <f>IF(日報入力!I1272,AT1272/((G1272*60)/E1272),"")</f>
        <v/>
      </c>
      <c r="BA1272" s="296" t="str">
        <f>IF(日報入力!G1272,G1272/F1272,"")</f>
        <v/>
      </c>
      <c r="BB1272" s="386" t="e">
        <f t="shared" si="78"/>
        <v>#VALUE!</v>
      </c>
      <c r="BC1272" s="386" t="e">
        <f t="shared" si="79"/>
        <v>#VALUE!</v>
      </c>
      <c r="BD1272" s="80">
        <f>日報入力!AU1272</f>
        <v>0</v>
      </c>
      <c r="BE1272" s="534" t="str">
        <f>IF(日報入力!AV1272,日報入力!AV1272,"")</f>
        <v/>
      </c>
      <c r="BF1272" s="534" t="str">
        <f>IF(日報入力!AW1272,日報入力!AW1272,"")</f>
        <v/>
      </c>
      <c r="BG1272" s="398" t="str">
        <f>IF(日報入力!G1272,日報入力!K1272*日報入力!D1272*日報入力!BC1272,"")</f>
        <v/>
      </c>
    </row>
    <row r="1273" spans="1:59" ht="20.25" hidden="1" customHeight="1" x14ac:dyDescent="0.15">
      <c r="A1273" s="302" t="str">
        <f>IF(日報入力!G1273="","",日報入力!G1273)</f>
        <v/>
      </c>
      <c r="B1273" s="291" t="str">
        <f>IF(日報入力!G1273="","",日報入力!H1273)</f>
        <v/>
      </c>
      <c r="C1273" s="291" t="str">
        <f>IF(日報入力!G1273="","",日報入力!I1273)</f>
        <v/>
      </c>
      <c r="D1273" s="291" t="str">
        <f>IF(日報入力!G1273="","",日報入力!J1273)</f>
        <v/>
      </c>
      <c r="E1273" s="291" t="str">
        <f>IF(日報入力!G1273="","",日報入力!K1273)</f>
        <v/>
      </c>
      <c r="F1273" s="291" t="str">
        <f>IF(日報入力!G1273="","",日報入力!L1273)</f>
        <v/>
      </c>
      <c r="G1273" s="291" t="str">
        <f>IF(日報入力!G1273="","",日報入力!L1273-日報入力!O1273-日報入力!P1273-日報入力!Q1273-日報入力!R1273-日報入力!S1273-日報入力!T1273-日報入力!U1273-日報入力!V1273-日報入力!W1273-日報入力!X1273-日報入力!Y1273-日報入力!Z1273)</f>
        <v/>
      </c>
      <c r="H1273" s="291" t="str">
        <f>IF(日報入力!G1273="","",IF(日報入力!M1273&gt;=0,日報入力!M1273*F1273,F1273))</f>
        <v/>
      </c>
      <c r="I1273" s="291" t="str">
        <f>IF(日報入力!G1273="","",日報入力!O1273)</f>
        <v/>
      </c>
      <c r="J1273" s="291" t="str">
        <f>IF(日報入力!G1273="","",日報入力!P1273)</f>
        <v/>
      </c>
      <c r="K1273" s="291" t="str">
        <f>IF(日報入力!G1273="","",日報入力!Q1273)</f>
        <v/>
      </c>
      <c r="L1273" s="291" t="str">
        <f>IF(日報入力!G1273="","",日報入力!R1273)</f>
        <v/>
      </c>
      <c r="M1273" s="291" t="str">
        <f>IF(日報入力!G1273="","",日報入力!S1273)</f>
        <v/>
      </c>
      <c r="N1273" s="291" t="str">
        <f>IF(日報入力!G1273="","",日報入力!T1273)</f>
        <v/>
      </c>
      <c r="O1273" s="291" t="str">
        <f>IF(日報入力!G1273="","",日報入力!U1273)</f>
        <v/>
      </c>
      <c r="P1273" s="291" t="str">
        <f>IF(日報入力!G1273="","",日報入力!V1273)</f>
        <v/>
      </c>
      <c r="Q1273" s="291" t="str">
        <f>IF(日報入力!G1273="","",日報入力!W1273)</f>
        <v/>
      </c>
      <c r="R1273" s="291" t="str">
        <f>IF(日報入力!G1273="","",日報入力!X1273)</f>
        <v/>
      </c>
      <c r="S1273" s="291" t="str">
        <f>IF(日報入力!G1273="","",日報入力!Y1273)</f>
        <v/>
      </c>
      <c r="T1273" s="291" t="str">
        <f>IF(日報入力!G1273="","",日報入力!Z1273)</f>
        <v/>
      </c>
      <c r="U1273" s="291" t="str">
        <f>IF(日報入力!G1273="","",日報入力!AA1273)</f>
        <v/>
      </c>
      <c r="V1273" s="378" t="str">
        <f>IF(日報入力!G1273="","",日報入力!AB1273)</f>
        <v/>
      </c>
      <c r="W1273" s="291" t="str">
        <f>IF(日報入力!G1273="","",日報入力!AC1273)</f>
        <v/>
      </c>
      <c r="X1273" s="291" t="str">
        <f>IF(日報入力!G1273="","",日報入力!AD1273)</f>
        <v/>
      </c>
      <c r="Y1273" s="291" t="str">
        <f>IF(日報入力!G1273="","",日報入力!AE1273)</f>
        <v/>
      </c>
      <c r="Z1273" s="291" t="str">
        <f>IF(日報入力!G1273="","",日報入力!AF1273)</f>
        <v/>
      </c>
      <c r="AA1273" s="291" t="str">
        <f>IF(日報入力!G1273="","",日報入力!AG1273)</f>
        <v/>
      </c>
      <c r="AB1273" s="291" t="str">
        <f>IF(日報入力!G1273="","",日報入力!AH1273)</f>
        <v/>
      </c>
      <c r="AC1273" s="291" t="str">
        <f>IF(日報入力!G1273="","",日報入力!AI1273)</f>
        <v/>
      </c>
      <c r="AD1273" s="291" t="str">
        <f>IF(日報入力!G1273="","",日報入力!AJ1273)</f>
        <v/>
      </c>
      <c r="AE1273" s="292" t="str">
        <f>IF(日報入力!G1273="","",日報入力!E1273)</f>
        <v/>
      </c>
      <c r="AF1273" s="293" t="str">
        <f>IF(日報入力!G1273="","",日報入力!AK1273)</f>
        <v/>
      </c>
      <c r="AG1273" s="293" t="str">
        <f>IF(日報入力!G1273="","",日報入力!AL1273)</f>
        <v/>
      </c>
      <c r="AH1273" s="293" t="str">
        <f>IF(日報入力!G1273="","",日報入力!AM1273)</f>
        <v/>
      </c>
      <c r="AI1273" s="294" t="str">
        <f>IF(日報入力!G1273&gt;0,日報入力!D1273*日報入力!K1273*日報入力!AL1273,"")</f>
        <v/>
      </c>
      <c r="AJ1273" s="294" t="str">
        <f>IF(日報入力!G1273&gt;0,日報入力!E1273*日報入力!AL1273,"")</f>
        <v/>
      </c>
      <c r="AK1273" s="294" t="str">
        <f>IF(日報入力!G1273&gt;0,AI1273-AJ1273,"")</f>
        <v/>
      </c>
      <c r="AL1273" s="292" t="str">
        <f>IF(日報入力!G1273&gt;0,日報入力!E1273*日報入力!AM1273,"")</f>
        <v/>
      </c>
      <c r="AM1273" s="292" t="str">
        <f>IF(日報入力!G1273&gt;0,日報入力!AB1273*日報入力!AM1273,"")</f>
        <v/>
      </c>
      <c r="AN1273" s="68" t="str">
        <f>IF(日報入力!G1273&gt;0,日報入力!C1273,"")</f>
        <v/>
      </c>
      <c r="AO1273" s="68" t="str">
        <f>日報入力!B1273</f>
        <v/>
      </c>
      <c r="AP1273" s="68" t="str">
        <f>IF(日報入力!AQ1273,日報入力!BA1273,"")</f>
        <v/>
      </c>
      <c r="AQ1273" s="68" t="str">
        <f>IF(日報入力!AR1273,日報入力!BB1273,"")</f>
        <v/>
      </c>
      <c r="AR1273" s="68" t="str">
        <f>IF(日報入力!AS1273,"N勤","")</f>
        <v/>
      </c>
      <c r="AS1273" s="295" t="e">
        <f t="shared" si="77"/>
        <v>#VALUE!</v>
      </c>
      <c r="AT1273" s="439" t="str">
        <f>日報入力!AY1273</f>
        <v/>
      </c>
      <c r="AU1273" s="518" t="str">
        <f>IF(日報入力!G1273,G1273*60/E1273,"")</f>
        <v/>
      </c>
      <c r="AV1273" s="528" t="str">
        <f>IF(日報入力!AT1273,日報入力!AT1273,"")</f>
        <v/>
      </c>
      <c r="AW1273" s="529" t="str">
        <f>IF(日報入力!AT1273,AE1273/日報入力!AT1273,"")</f>
        <v/>
      </c>
      <c r="AX1273" s="530" t="e">
        <f>IF(1&lt;日報集計!AT1273,AT1273/(((F1273-I1273-J1273-N1273-O1273)*60)/(E1273)),"")</f>
        <v>#VALUE!</v>
      </c>
      <c r="AY1273" s="664" t="str">
        <f>IF(日報入力!H1273,AT1273/(((F1273-J1273)*60)/E1273),"")</f>
        <v/>
      </c>
      <c r="AZ1273" s="664" t="str">
        <f>IF(日報入力!I1273,AT1273/((G1273*60)/E1273),"")</f>
        <v/>
      </c>
      <c r="BA1273" s="296" t="str">
        <f>IF(日報入力!G1273,G1273/F1273,"")</f>
        <v/>
      </c>
      <c r="BB1273" s="386" t="e">
        <f t="shared" si="78"/>
        <v>#VALUE!</v>
      </c>
      <c r="BC1273" s="386" t="e">
        <f t="shared" si="79"/>
        <v>#VALUE!</v>
      </c>
      <c r="BD1273" s="80">
        <f>日報入力!AU1273</f>
        <v>0</v>
      </c>
      <c r="BE1273" s="534" t="str">
        <f>IF(日報入力!AV1273,日報入力!AV1273,"")</f>
        <v/>
      </c>
      <c r="BF1273" s="534" t="str">
        <f>IF(日報入力!AW1273,日報入力!AW1273,"")</f>
        <v/>
      </c>
      <c r="BG1273" s="398" t="str">
        <f>IF(日報入力!G1273,日報入力!K1273*日報入力!D1273*日報入力!BC1273,"")</f>
        <v/>
      </c>
    </row>
    <row r="1274" spans="1:59" ht="20.25" hidden="1" customHeight="1" x14ac:dyDescent="0.15">
      <c r="A1274" s="302" t="str">
        <f>IF(日報入力!G1274="","",日報入力!G1274)</f>
        <v/>
      </c>
      <c r="B1274" s="291" t="str">
        <f>IF(日報入力!G1274="","",日報入力!H1274)</f>
        <v/>
      </c>
      <c r="C1274" s="291" t="str">
        <f>IF(日報入力!G1274="","",日報入力!I1274)</f>
        <v/>
      </c>
      <c r="D1274" s="291" t="str">
        <f>IF(日報入力!G1274="","",日報入力!J1274)</f>
        <v/>
      </c>
      <c r="E1274" s="291" t="str">
        <f>IF(日報入力!G1274="","",日報入力!K1274)</f>
        <v/>
      </c>
      <c r="F1274" s="291" t="str">
        <f>IF(日報入力!G1274="","",日報入力!L1274)</f>
        <v/>
      </c>
      <c r="G1274" s="291" t="str">
        <f>IF(日報入力!G1274="","",日報入力!L1274-日報入力!O1274-日報入力!P1274-日報入力!Q1274-日報入力!R1274-日報入力!S1274-日報入力!T1274-日報入力!U1274-日報入力!V1274-日報入力!W1274-日報入力!X1274-日報入力!Y1274-日報入力!Z1274)</f>
        <v/>
      </c>
      <c r="H1274" s="291" t="str">
        <f>IF(日報入力!G1274="","",IF(日報入力!M1274&gt;=0,日報入力!M1274*F1274,F1274))</f>
        <v/>
      </c>
      <c r="I1274" s="291" t="str">
        <f>IF(日報入力!G1274="","",日報入力!O1274)</f>
        <v/>
      </c>
      <c r="J1274" s="291" t="str">
        <f>IF(日報入力!G1274="","",日報入力!P1274)</f>
        <v/>
      </c>
      <c r="K1274" s="291" t="str">
        <f>IF(日報入力!G1274="","",日報入力!Q1274)</f>
        <v/>
      </c>
      <c r="L1274" s="291" t="str">
        <f>IF(日報入力!G1274="","",日報入力!R1274)</f>
        <v/>
      </c>
      <c r="M1274" s="291" t="str">
        <f>IF(日報入力!G1274="","",日報入力!S1274)</f>
        <v/>
      </c>
      <c r="N1274" s="291" t="str">
        <f>IF(日報入力!G1274="","",日報入力!T1274)</f>
        <v/>
      </c>
      <c r="O1274" s="291" t="str">
        <f>IF(日報入力!G1274="","",日報入力!U1274)</f>
        <v/>
      </c>
      <c r="P1274" s="291" t="str">
        <f>IF(日報入力!G1274="","",日報入力!V1274)</f>
        <v/>
      </c>
      <c r="Q1274" s="291" t="str">
        <f>IF(日報入力!G1274="","",日報入力!W1274)</f>
        <v/>
      </c>
      <c r="R1274" s="291" t="str">
        <f>IF(日報入力!G1274="","",日報入力!X1274)</f>
        <v/>
      </c>
      <c r="S1274" s="291" t="str">
        <f>IF(日報入力!G1274="","",日報入力!Y1274)</f>
        <v/>
      </c>
      <c r="T1274" s="291" t="str">
        <f>IF(日報入力!G1274="","",日報入力!Z1274)</f>
        <v/>
      </c>
      <c r="U1274" s="291" t="str">
        <f>IF(日報入力!G1274="","",日報入力!AA1274)</f>
        <v/>
      </c>
      <c r="V1274" s="378" t="str">
        <f>IF(日報入力!G1274="","",日報入力!AB1274)</f>
        <v/>
      </c>
      <c r="W1274" s="291" t="str">
        <f>IF(日報入力!G1274="","",日報入力!AC1274)</f>
        <v/>
      </c>
      <c r="X1274" s="291" t="str">
        <f>IF(日報入力!G1274="","",日報入力!AD1274)</f>
        <v/>
      </c>
      <c r="Y1274" s="291" t="str">
        <f>IF(日報入力!G1274="","",日報入力!AE1274)</f>
        <v/>
      </c>
      <c r="Z1274" s="291" t="str">
        <f>IF(日報入力!G1274="","",日報入力!AF1274)</f>
        <v/>
      </c>
      <c r="AA1274" s="291" t="str">
        <f>IF(日報入力!G1274="","",日報入力!AG1274)</f>
        <v/>
      </c>
      <c r="AB1274" s="291" t="str">
        <f>IF(日報入力!G1274="","",日報入力!AH1274)</f>
        <v/>
      </c>
      <c r="AC1274" s="291" t="str">
        <f>IF(日報入力!G1274="","",日報入力!AI1274)</f>
        <v/>
      </c>
      <c r="AD1274" s="291" t="str">
        <f>IF(日報入力!G1274="","",日報入力!AJ1274)</f>
        <v/>
      </c>
      <c r="AE1274" s="292" t="str">
        <f>IF(日報入力!G1274="","",日報入力!E1274)</f>
        <v/>
      </c>
      <c r="AF1274" s="293" t="str">
        <f>IF(日報入力!G1274="","",日報入力!AK1274)</f>
        <v/>
      </c>
      <c r="AG1274" s="293" t="str">
        <f>IF(日報入力!G1274="","",日報入力!AL1274)</f>
        <v/>
      </c>
      <c r="AH1274" s="293" t="str">
        <f>IF(日報入力!G1274="","",日報入力!AM1274)</f>
        <v/>
      </c>
      <c r="AI1274" s="294" t="str">
        <f>IF(日報入力!G1274&gt;0,日報入力!D1274*日報入力!K1274*日報入力!AL1274,"")</f>
        <v/>
      </c>
      <c r="AJ1274" s="294" t="str">
        <f>IF(日報入力!G1274&gt;0,日報入力!E1274*日報入力!AL1274,"")</f>
        <v/>
      </c>
      <c r="AK1274" s="294" t="str">
        <f>IF(日報入力!G1274&gt;0,AI1274-AJ1274,"")</f>
        <v/>
      </c>
      <c r="AL1274" s="292" t="str">
        <f>IF(日報入力!G1274&gt;0,日報入力!E1274*日報入力!AM1274,"")</f>
        <v/>
      </c>
      <c r="AM1274" s="292" t="str">
        <f>IF(日報入力!G1274&gt;0,日報入力!AB1274*日報入力!AM1274,"")</f>
        <v/>
      </c>
      <c r="AN1274" s="68" t="str">
        <f>IF(日報入力!G1274&gt;0,日報入力!C1274,"")</f>
        <v/>
      </c>
      <c r="AO1274" s="68" t="str">
        <f>日報入力!B1274</f>
        <v/>
      </c>
      <c r="AP1274" s="68" t="str">
        <f>IF(日報入力!AQ1274,日報入力!BA1274,"")</f>
        <v/>
      </c>
      <c r="AQ1274" s="68" t="str">
        <f>IF(日報入力!AR1274,日報入力!BB1274,"")</f>
        <v/>
      </c>
      <c r="AR1274" s="68" t="str">
        <f>IF(日報入力!AS1274,"N勤","")</f>
        <v/>
      </c>
      <c r="AS1274" s="295" t="e">
        <f t="shared" si="77"/>
        <v>#VALUE!</v>
      </c>
      <c r="AT1274" s="439" t="str">
        <f>日報入力!AY1274</f>
        <v/>
      </c>
      <c r="AU1274" s="518" t="str">
        <f>IF(日報入力!G1274,G1274*60/E1274,"")</f>
        <v/>
      </c>
      <c r="AV1274" s="528" t="str">
        <f>IF(日報入力!AT1274,日報入力!AT1274,"")</f>
        <v/>
      </c>
      <c r="AW1274" s="529" t="str">
        <f>IF(日報入力!AT1274,AE1274/日報入力!AT1274,"")</f>
        <v/>
      </c>
      <c r="AX1274" s="530" t="e">
        <f>IF(1&lt;日報集計!AT1274,AT1274/(((F1274-I1274-J1274-N1274-O1274)*60)/(E1274)),"")</f>
        <v>#VALUE!</v>
      </c>
      <c r="AY1274" s="664" t="str">
        <f>IF(日報入力!H1274,AT1274/(((F1274-J1274)*60)/E1274),"")</f>
        <v/>
      </c>
      <c r="AZ1274" s="664" t="str">
        <f>IF(日報入力!I1274,AT1274/((G1274*60)/E1274),"")</f>
        <v/>
      </c>
      <c r="BA1274" s="296" t="str">
        <f>IF(日報入力!G1274,G1274/F1274,"")</f>
        <v/>
      </c>
      <c r="BB1274" s="386" t="e">
        <f t="shared" si="78"/>
        <v>#VALUE!</v>
      </c>
      <c r="BC1274" s="386" t="e">
        <f t="shared" si="79"/>
        <v>#VALUE!</v>
      </c>
      <c r="BD1274" s="80">
        <f>日報入力!AU1274</f>
        <v>0</v>
      </c>
      <c r="BE1274" s="534" t="str">
        <f>IF(日報入力!AV1274,日報入力!AV1274,"")</f>
        <v/>
      </c>
      <c r="BF1274" s="534" t="str">
        <f>IF(日報入力!AW1274,日報入力!AW1274,"")</f>
        <v/>
      </c>
      <c r="BG1274" s="398" t="str">
        <f>IF(日報入力!G1274,日報入力!K1274*日報入力!D1274*日報入力!BC1274,"")</f>
        <v/>
      </c>
    </row>
    <row r="1275" spans="1:59" ht="20.25" hidden="1" customHeight="1" x14ac:dyDescent="0.15">
      <c r="A1275" s="302" t="str">
        <f>IF(日報入力!G1275="","",日報入力!G1275)</f>
        <v/>
      </c>
      <c r="B1275" s="291" t="str">
        <f>IF(日報入力!G1275="","",日報入力!H1275)</f>
        <v/>
      </c>
      <c r="C1275" s="291" t="str">
        <f>IF(日報入力!G1275="","",日報入力!I1275)</f>
        <v/>
      </c>
      <c r="D1275" s="291" t="str">
        <f>IF(日報入力!G1275="","",日報入力!J1275)</f>
        <v/>
      </c>
      <c r="E1275" s="291" t="str">
        <f>IF(日報入力!G1275="","",日報入力!K1275)</f>
        <v/>
      </c>
      <c r="F1275" s="291" t="str">
        <f>IF(日報入力!G1275="","",日報入力!L1275)</f>
        <v/>
      </c>
      <c r="G1275" s="291" t="str">
        <f>IF(日報入力!G1275="","",日報入力!L1275-日報入力!O1275-日報入力!P1275-日報入力!Q1275-日報入力!R1275-日報入力!S1275-日報入力!T1275-日報入力!U1275-日報入力!V1275-日報入力!W1275-日報入力!X1275-日報入力!Y1275-日報入力!Z1275)</f>
        <v/>
      </c>
      <c r="H1275" s="291" t="str">
        <f>IF(日報入力!G1275="","",IF(日報入力!M1275&gt;=0,日報入力!M1275*F1275,F1275))</f>
        <v/>
      </c>
      <c r="I1275" s="291" t="str">
        <f>IF(日報入力!G1275="","",日報入力!O1275)</f>
        <v/>
      </c>
      <c r="J1275" s="291" t="str">
        <f>IF(日報入力!G1275="","",日報入力!P1275)</f>
        <v/>
      </c>
      <c r="K1275" s="291" t="str">
        <f>IF(日報入力!G1275="","",日報入力!Q1275)</f>
        <v/>
      </c>
      <c r="L1275" s="291" t="str">
        <f>IF(日報入力!G1275="","",日報入力!R1275)</f>
        <v/>
      </c>
      <c r="M1275" s="291" t="str">
        <f>IF(日報入力!G1275="","",日報入力!S1275)</f>
        <v/>
      </c>
      <c r="N1275" s="291" t="str">
        <f>IF(日報入力!G1275="","",日報入力!T1275)</f>
        <v/>
      </c>
      <c r="O1275" s="291" t="str">
        <f>IF(日報入力!G1275="","",日報入力!U1275)</f>
        <v/>
      </c>
      <c r="P1275" s="291" t="str">
        <f>IF(日報入力!G1275="","",日報入力!V1275)</f>
        <v/>
      </c>
      <c r="Q1275" s="291" t="str">
        <f>IF(日報入力!G1275="","",日報入力!W1275)</f>
        <v/>
      </c>
      <c r="R1275" s="291" t="str">
        <f>IF(日報入力!G1275="","",日報入力!X1275)</f>
        <v/>
      </c>
      <c r="S1275" s="291" t="str">
        <f>IF(日報入力!G1275="","",日報入力!Y1275)</f>
        <v/>
      </c>
      <c r="T1275" s="291" t="str">
        <f>IF(日報入力!G1275="","",日報入力!Z1275)</f>
        <v/>
      </c>
      <c r="U1275" s="291" t="str">
        <f>IF(日報入力!G1275="","",日報入力!AA1275)</f>
        <v/>
      </c>
      <c r="V1275" s="378" t="str">
        <f>IF(日報入力!G1275="","",日報入力!AB1275)</f>
        <v/>
      </c>
      <c r="W1275" s="291" t="str">
        <f>IF(日報入力!G1275="","",日報入力!AC1275)</f>
        <v/>
      </c>
      <c r="X1275" s="291" t="str">
        <f>IF(日報入力!G1275="","",日報入力!AD1275)</f>
        <v/>
      </c>
      <c r="Y1275" s="291" t="str">
        <f>IF(日報入力!G1275="","",日報入力!AE1275)</f>
        <v/>
      </c>
      <c r="Z1275" s="291" t="str">
        <f>IF(日報入力!G1275="","",日報入力!AF1275)</f>
        <v/>
      </c>
      <c r="AA1275" s="291" t="str">
        <f>IF(日報入力!G1275="","",日報入力!AG1275)</f>
        <v/>
      </c>
      <c r="AB1275" s="291" t="str">
        <f>IF(日報入力!G1275="","",日報入力!AH1275)</f>
        <v/>
      </c>
      <c r="AC1275" s="291" t="str">
        <f>IF(日報入力!G1275="","",日報入力!AI1275)</f>
        <v/>
      </c>
      <c r="AD1275" s="291" t="str">
        <f>IF(日報入力!G1275="","",日報入力!AJ1275)</f>
        <v/>
      </c>
      <c r="AE1275" s="292" t="str">
        <f>IF(日報入力!G1275="","",日報入力!E1275)</f>
        <v/>
      </c>
      <c r="AF1275" s="293" t="str">
        <f>IF(日報入力!G1275="","",日報入力!AK1275)</f>
        <v/>
      </c>
      <c r="AG1275" s="293" t="str">
        <f>IF(日報入力!G1275="","",日報入力!AL1275)</f>
        <v/>
      </c>
      <c r="AH1275" s="293" t="str">
        <f>IF(日報入力!G1275="","",日報入力!AM1275)</f>
        <v/>
      </c>
      <c r="AI1275" s="294" t="str">
        <f>IF(日報入力!G1275&gt;0,日報入力!D1275*日報入力!K1275*日報入力!AL1275,"")</f>
        <v/>
      </c>
      <c r="AJ1275" s="294" t="str">
        <f>IF(日報入力!G1275&gt;0,日報入力!E1275*日報入力!AL1275,"")</f>
        <v/>
      </c>
      <c r="AK1275" s="294" t="str">
        <f>IF(日報入力!G1275&gt;0,AI1275-AJ1275,"")</f>
        <v/>
      </c>
      <c r="AL1275" s="292" t="str">
        <f>IF(日報入力!G1275&gt;0,日報入力!E1275*日報入力!AM1275,"")</f>
        <v/>
      </c>
      <c r="AM1275" s="292" t="str">
        <f>IF(日報入力!G1275&gt;0,日報入力!AB1275*日報入力!AM1275,"")</f>
        <v/>
      </c>
      <c r="AN1275" s="68" t="str">
        <f>IF(日報入力!G1275&gt;0,日報入力!C1275,"")</f>
        <v/>
      </c>
      <c r="AO1275" s="68" t="str">
        <f>日報入力!B1275</f>
        <v/>
      </c>
      <c r="AP1275" s="68" t="str">
        <f>IF(日報入力!AQ1275,日報入力!BA1275,"")</f>
        <v/>
      </c>
      <c r="AQ1275" s="68" t="str">
        <f>IF(日報入力!AR1275,日報入力!BB1275,"")</f>
        <v/>
      </c>
      <c r="AR1275" s="68" t="str">
        <f>IF(日報入力!AS1275,"N勤","")</f>
        <v/>
      </c>
      <c r="AS1275" s="295" t="e">
        <f t="shared" si="77"/>
        <v>#VALUE!</v>
      </c>
      <c r="AT1275" s="439" t="str">
        <f>日報入力!AY1275</f>
        <v/>
      </c>
      <c r="AU1275" s="518" t="str">
        <f>IF(日報入力!G1275,G1275*60/E1275,"")</f>
        <v/>
      </c>
      <c r="AV1275" s="528" t="str">
        <f>IF(日報入力!AT1275,日報入力!AT1275,"")</f>
        <v/>
      </c>
      <c r="AW1275" s="529" t="str">
        <f>IF(日報入力!AT1275,AE1275/日報入力!AT1275,"")</f>
        <v/>
      </c>
      <c r="AX1275" s="530" t="e">
        <f>IF(1&lt;日報集計!AT1275,AT1275/(((F1275-I1275-J1275-N1275-O1275)*60)/(E1275)),"")</f>
        <v>#VALUE!</v>
      </c>
      <c r="AY1275" s="664" t="str">
        <f>IF(日報入力!H1275,AT1275/(((F1275-J1275)*60)/E1275),"")</f>
        <v/>
      </c>
      <c r="AZ1275" s="664" t="str">
        <f>IF(日報入力!I1275,AT1275/((G1275*60)/E1275),"")</f>
        <v/>
      </c>
      <c r="BA1275" s="296" t="str">
        <f>IF(日報入力!G1275,G1275/F1275,"")</f>
        <v/>
      </c>
      <c r="BB1275" s="386" t="e">
        <f t="shared" si="78"/>
        <v>#VALUE!</v>
      </c>
      <c r="BC1275" s="386" t="e">
        <f t="shared" si="79"/>
        <v>#VALUE!</v>
      </c>
      <c r="BD1275" s="80">
        <f>日報入力!AU1275</f>
        <v>0</v>
      </c>
      <c r="BE1275" s="534" t="str">
        <f>IF(日報入力!AV1275,日報入力!AV1275,"")</f>
        <v/>
      </c>
      <c r="BF1275" s="534" t="str">
        <f>IF(日報入力!AW1275,日報入力!AW1275,"")</f>
        <v/>
      </c>
      <c r="BG1275" s="398" t="str">
        <f>IF(日報入力!G1275,日報入力!K1275*日報入力!D1275*日報入力!BC1275,"")</f>
        <v/>
      </c>
    </row>
    <row r="1276" spans="1:59" ht="20.25" hidden="1" customHeight="1" x14ac:dyDescent="0.15">
      <c r="A1276" s="302" t="str">
        <f>IF(日報入力!G1276="","",日報入力!G1276)</f>
        <v/>
      </c>
      <c r="B1276" s="291" t="str">
        <f>IF(日報入力!G1276="","",日報入力!H1276)</f>
        <v/>
      </c>
      <c r="C1276" s="291" t="str">
        <f>IF(日報入力!G1276="","",日報入力!I1276)</f>
        <v/>
      </c>
      <c r="D1276" s="291" t="str">
        <f>IF(日報入力!G1276="","",日報入力!J1276)</f>
        <v/>
      </c>
      <c r="E1276" s="291" t="str">
        <f>IF(日報入力!G1276="","",日報入力!K1276)</f>
        <v/>
      </c>
      <c r="F1276" s="291" t="str">
        <f>IF(日報入力!G1276="","",日報入力!L1276)</f>
        <v/>
      </c>
      <c r="G1276" s="291" t="str">
        <f>IF(日報入力!G1276="","",日報入力!L1276-日報入力!O1276-日報入力!P1276-日報入力!Q1276-日報入力!R1276-日報入力!S1276-日報入力!T1276-日報入力!U1276-日報入力!V1276-日報入力!W1276-日報入力!X1276-日報入力!Y1276-日報入力!Z1276)</f>
        <v/>
      </c>
      <c r="H1276" s="291" t="str">
        <f>IF(日報入力!G1276="","",IF(日報入力!M1276&gt;=0,日報入力!M1276*F1276,F1276))</f>
        <v/>
      </c>
      <c r="I1276" s="291" t="str">
        <f>IF(日報入力!G1276="","",日報入力!O1276)</f>
        <v/>
      </c>
      <c r="J1276" s="291" t="str">
        <f>IF(日報入力!G1276="","",日報入力!P1276)</f>
        <v/>
      </c>
      <c r="K1276" s="291" t="str">
        <f>IF(日報入力!G1276="","",日報入力!Q1276)</f>
        <v/>
      </c>
      <c r="L1276" s="291" t="str">
        <f>IF(日報入力!G1276="","",日報入力!R1276)</f>
        <v/>
      </c>
      <c r="M1276" s="291" t="str">
        <f>IF(日報入力!G1276="","",日報入力!S1276)</f>
        <v/>
      </c>
      <c r="N1276" s="291" t="str">
        <f>IF(日報入力!G1276="","",日報入力!T1276)</f>
        <v/>
      </c>
      <c r="O1276" s="291" t="str">
        <f>IF(日報入力!G1276="","",日報入力!U1276)</f>
        <v/>
      </c>
      <c r="P1276" s="291" t="str">
        <f>IF(日報入力!G1276="","",日報入力!V1276)</f>
        <v/>
      </c>
      <c r="Q1276" s="291" t="str">
        <f>IF(日報入力!G1276="","",日報入力!W1276)</f>
        <v/>
      </c>
      <c r="R1276" s="291" t="str">
        <f>IF(日報入力!G1276="","",日報入力!X1276)</f>
        <v/>
      </c>
      <c r="S1276" s="291" t="str">
        <f>IF(日報入力!G1276="","",日報入力!Y1276)</f>
        <v/>
      </c>
      <c r="T1276" s="291" t="str">
        <f>IF(日報入力!G1276="","",日報入力!Z1276)</f>
        <v/>
      </c>
      <c r="U1276" s="291" t="str">
        <f>IF(日報入力!G1276="","",日報入力!AA1276)</f>
        <v/>
      </c>
      <c r="V1276" s="378" t="str">
        <f>IF(日報入力!G1276="","",日報入力!AB1276)</f>
        <v/>
      </c>
      <c r="W1276" s="291" t="str">
        <f>IF(日報入力!G1276="","",日報入力!AC1276)</f>
        <v/>
      </c>
      <c r="X1276" s="291" t="str">
        <f>IF(日報入力!G1276="","",日報入力!AD1276)</f>
        <v/>
      </c>
      <c r="Y1276" s="291" t="str">
        <f>IF(日報入力!G1276="","",日報入力!AE1276)</f>
        <v/>
      </c>
      <c r="Z1276" s="291" t="str">
        <f>IF(日報入力!G1276="","",日報入力!AF1276)</f>
        <v/>
      </c>
      <c r="AA1276" s="291" t="str">
        <f>IF(日報入力!G1276="","",日報入力!AG1276)</f>
        <v/>
      </c>
      <c r="AB1276" s="291" t="str">
        <f>IF(日報入力!G1276="","",日報入力!AH1276)</f>
        <v/>
      </c>
      <c r="AC1276" s="291" t="str">
        <f>IF(日報入力!G1276="","",日報入力!AI1276)</f>
        <v/>
      </c>
      <c r="AD1276" s="291" t="str">
        <f>IF(日報入力!G1276="","",日報入力!AJ1276)</f>
        <v/>
      </c>
      <c r="AE1276" s="292" t="str">
        <f>IF(日報入力!G1276="","",日報入力!E1276)</f>
        <v/>
      </c>
      <c r="AF1276" s="293" t="str">
        <f>IF(日報入力!G1276="","",日報入力!AK1276)</f>
        <v/>
      </c>
      <c r="AG1276" s="293" t="str">
        <f>IF(日報入力!G1276="","",日報入力!AL1276)</f>
        <v/>
      </c>
      <c r="AH1276" s="293" t="str">
        <f>IF(日報入力!G1276="","",日報入力!AM1276)</f>
        <v/>
      </c>
      <c r="AI1276" s="294" t="str">
        <f>IF(日報入力!G1276&gt;0,日報入力!D1276*日報入力!K1276*日報入力!AL1276,"")</f>
        <v/>
      </c>
      <c r="AJ1276" s="294" t="str">
        <f>IF(日報入力!G1276&gt;0,日報入力!E1276*日報入力!AL1276,"")</f>
        <v/>
      </c>
      <c r="AK1276" s="294" t="str">
        <f>IF(日報入力!G1276&gt;0,AI1276-AJ1276,"")</f>
        <v/>
      </c>
      <c r="AL1276" s="292" t="str">
        <f>IF(日報入力!G1276&gt;0,日報入力!E1276*日報入力!AM1276,"")</f>
        <v/>
      </c>
      <c r="AM1276" s="292" t="str">
        <f>IF(日報入力!G1276&gt;0,日報入力!AB1276*日報入力!AM1276,"")</f>
        <v/>
      </c>
      <c r="AN1276" s="68" t="str">
        <f>IF(日報入力!G1276&gt;0,日報入力!C1276,"")</f>
        <v/>
      </c>
      <c r="AO1276" s="68" t="str">
        <f>日報入力!B1276</f>
        <v/>
      </c>
      <c r="AP1276" s="68" t="str">
        <f>IF(日報入力!AQ1276,日報入力!BA1276,"")</f>
        <v/>
      </c>
      <c r="AQ1276" s="68" t="str">
        <f>IF(日報入力!AR1276,日報入力!BB1276,"")</f>
        <v/>
      </c>
      <c r="AR1276" s="68" t="str">
        <f>IF(日報入力!AS1276,"N勤","")</f>
        <v/>
      </c>
      <c r="AS1276" s="295" t="e">
        <f t="shared" si="77"/>
        <v>#VALUE!</v>
      </c>
      <c r="AT1276" s="439" t="str">
        <f>日報入力!AY1276</f>
        <v/>
      </c>
      <c r="AU1276" s="518" t="str">
        <f>IF(日報入力!G1276,G1276*60/E1276,"")</f>
        <v/>
      </c>
      <c r="AV1276" s="528" t="str">
        <f>IF(日報入力!AT1276,日報入力!AT1276,"")</f>
        <v/>
      </c>
      <c r="AW1276" s="529" t="str">
        <f>IF(日報入力!AT1276,AE1276/日報入力!AT1276,"")</f>
        <v/>
      </c>
      <c r="AX1276" s="530" t="e">
        <f>IF(1&lt;日報集計!AT1276,AT1276/(((F1276-I1276-J1276-N1276-O1276)*60)/(E1276)),"")</f>
        <v>#VALUE!</v>
      </c>
      <c r="AY1276" s="664" t="str">
        <f>IF(日報入力!H1276,AT1276/(((F1276-J1276)*60)/E1276),"")</f>
        <v/>
      </c>
      <c r="AZ1276" s="664" t="str">
        <f>IF(日報入力!I1276,AT1276/((G1276*60)/E1276),"")</f>
        <v/>
      </c>
      <c r="BA1276" s="296" t="str">
        <f>IF(日報入力!G1276,G1276/F1276,"")</f>
        <v/>
      </c>
      <c r="BB1276" s="386" t="e">
        <f t="shared" si="78"/>
        <v>#VALUE!</v>
      </c>
      <c r="BC1276" s="386" t="e">
        <f t="shared" si="79"/>
        <v>#VALUE!</v>
      </c>
      <c r="BD1276" s="80">
        <f>日報入力!AU1276</f>
        <v>0</v>
      </c>
      <c r="BE1276" s="534" t="str">
        <f>IF(日報入力!AV1276,日報入力!AV1276,"")</f>
        <v/>
      </c>
      <c r="BF1276" s="534" t="str">
        <f>IF(日報入力!AW1276,日報入力!AW1276,"")</f>
        <v/>
      </c>
      <c r="BG1276" s="398" t="str">
        <f>IF(日報入力!G1276,日報入力!K1276*日報入力!D1276*日報入力!BC1276,"")</f>
        <v/>
      </c>
    </row>
    <row r="1277" spans="1:59" ht="20.25" hidden="1" customHeight="1" x14ac:dyDescent="0.15">
      <c r="A1277" s="302" t="str">
        <f>IF(日報入力!G1277="","",日報入力!G1277)</f>
        <v/>
      </c>
      <c r="B1277" s="291" t="str">
        <f>IF(日報入力!G1277="","",日報入力!H1277)</f>
        <v/>
      </c>
      <c r="C1277" s="291" t="str">
        <f>IF(日報入力!G1277="","",日報入力!I1277)</f>
        <v/>
      </c>
      <c r="D1277" s="291" t="str">
        <f>IF(日報入力!G1277="","",日報入力!J1277)</f>
        <v/>
      </c>
      <c r="E1277" s="291" t="str">
        <f>IF(日報入力!G1277="","",日報入力!K1277)</f>
        <v/>
      </c>
      <c r="F1277" s="291" t="str">
        <f>IF(日報入力!G1277="","",日報入力!L1277)</f>
        <v/>
      </c>
      <c r="G1277" s="291" t="str">
        <f>IF(日報入力!G1277="","",日報入力!L1277-日報入力!O1277-日報入力!P1277-日報入力!Q1277-日報入力!R1277-日報入力!S1277-日報入力!T1277-日報入力!U1277-日報入力!V1277-日報入力!W1277-日報入力!X1277-日報入力!Y1277-日報入力!Z1277)</f>
        <v/>
      </c>
      <c r="H1277" s="291" t="str">
        <f>IF(日報入力!G1277="","",IF(日報入力!M1277&gt;=0,日報入力!M1277*F1277,F1277))</f>
        <v/>
      </c>
      <c r="I1277" s="291" t="str">
        <f>IF(日報入力!G1277="","",日報入力!O1277)</f>
        <v/>
      </c>
      <c r="J1277" s="291" t="str">
        <f>IF(日報入力!G1277="","",日報入力!P1277)</f>
        <v/>
      </c>
      <c r="K1277" s="291" t="str">
        <f>IF(日報入力!G1277="","",日報入力!Q1277)</f>
        <v/>
      </c>
      <c r="L1277" s="291" t="str">
        <f>IF(日報入力!G1277="","",日報入力!R1277)</f>
        <v/>
      </c>
      <c r="M1277" s="291" t="str">
        <f>IF(日報入力!G1277="","",日報入力!S1277)</f>
        <v/>
      </c>
      <c r="N1277" s="291" t="str">
        <f>IF(日報入力!G1277="","",日報入力!T1277)</f>
        <v/>
      </c>
      <c r="O1277" s="291" t="str">
        <f>IF(日報入力!G1277="","",日報入力!U1277)</f>
        <v/>
      </c>
      <c r="P1277" s="291" t="str">
        <f>IF(日報入力!G1277="","",日報入力!V1277)</f>
        <v/>
      </c>
      <c r="Q1277" s="291" t="str">
        <f>IF(日報入力!G1277="","",日報入力!W1277)</f>
        <v/>
      </c>
      <c r="R1277" s="291" t="str">
        <f>IF(日報入力!G1277="","",日報入力!X1277)</f>
        <v/>
      </c>
      <c r="S1277" s="291" t="str">
        <f>IF(日報入力!G1277="","",日報入力!Y1277)</f>
        <v/>
      </c>
      <c r="T1277" s="291" t="str">
        <f>IF(日報入力!G1277="","",日報入力!Z1277)</f>
        <v/>
      </c>
      <c r="U1277" s="291" t="str">
        <f>IF(日報入力!G1277="","",日報入力!AA1277)</f>
        <v/>
      </c>
      <c r="V1277" s="378" t="str">
        <f>IF(日報入力!G1277="","",日報入力!AB1277)</f>
        <v/>
      </c>
      <c r="W1277" s="291" t="str">
        <f>IF(日報入力!G1277="","",日報入力!AC1277)</f>
        <v/>
      </c>
      <c r="X1277" s="291" t="str">
        <f>IF(日報入力!G1277="","",日報入力!AD1277)</f>
        <v/>
      </c>
      <c r="Y1277" s="291" t="str">
        <f>IF(日報入力!G1277="","",日報入力!AE1277)</f>
        <v/>
      </c>
      <c r="Z1277" s="291" t="str">
        <f>IF(日報入力!G1277="","",日報入力!AF1277)</f>
        <v/>
      </c>
      <c r="AA1277" s="291" t="str">
        <f>IF(日報入力!G1277="","",日報入力!AG1277)</f>
        <v/>
      </c>
      <c r="AB1277" s="291" t="str">
        <f>IF(日報入力!G1277="","",日報入力!AH1277)</f>
        <v/>
      </c>
      <c r="AC1277" s="291" t="str">
        <f>IF(日報入力!G1277="","",日報入力!AI1277)</f>
        <v/>
      </c>
      <c r="AD1277" s="291" t="str">
        <f>IF(日報入力!G1277="","",日報入力!AJ1277)</f>
        <v/>
      </c>
      <c r="AE1277" s="292" t="str">
        <f>IF(日報入力!G1277="","",日報入力!E1277)</f>
        <v/>
      </c>
      <c r="AF1277" s="293" t="str">
        <f>IF(日報入力!G1277="","",日報入力!AK1277)</f>
        <v/>
      </c>
      <c r="AG1277" s="293" t="str">
        <f>IF(日報入力!G1277="","",日報入力!AL1277)</f>
        <v/>
      </c>
      <c r="AH1277" s="293" t="str">
        <f>IF(日報入力!G1277="","",日報入力!AM1277)</f>
        <v/>
      </c>
      <c r="AI1277" s="294" t="str">
        <f>IF(日報入力!G1277&gt;0,日報入力!D1277*日報入力!K1277*日報入力!AL1277,"")</f>
        <v/>
      </c>
      <c r="AJ1277" s="294" t="str">
        <f>IF(日報入力!G1277&gt;0,日報入力!E1277*日報入力!AL1277,"")</f>
        <v/>
      </c>
      <c r="AK1277" s="294" t="str">
        <f>IF(日報入力!G1277&gt;0,AI1277-AJ1277,"")</f>
        <v/>
      </c>
      <c r="AL1277" s="292" t="str">
        <f>IF(日報入力!G1277&gt;0,日報入力!E1277*日報入力!AM1277,"")</f>
        <v/>
      </c>
      <c r="AM1277" s="292" t="str">
        <f>IF(日報入力!G1277&gt;0,日報入力!AB1277*日報入力!AM1277,"")</f>
        <v/>
      </c>
      <c r="AN1277" s="68" t="str">
        <f>IF(日報入力!G1277&gt;0,日報入力!C1277,"")</f>
        <v/>
      </c>
      <c r="AO1277" s="68" t="str">
        <f>日報入力!B1277</f>
        <v/>
      </c>
      <c r="AP1277" s="68" t="str">
        <f>IF(日報入力!AQ1277,日報入力!BA1277,"")</f>
        <v/>
      </c>
      <c r="AQ1277" s="68" t="str">
        <f>IF(日報入力!AR1277,日報入力!BB1277,"")</f>
        <v/>
      </c>
      <c r="AR1277" s="68" t="str">
        <f>IF(日報入力!AS1277,"N勤","")</f>
        <v/>
      </c>
      <c r="AS1277" s="295" t="e">
        <f t="shared" si="77"/>
        <v>#VALUE!</v>
      </c>
      <c r="AT1277" s="439" t="str">
        <f>日報入力!AY1277</f>
        <v/>
      </c>
      <c r="AU1277" s="518" t="str">
        <f>IF(日報入力!G1277,G1277*60/E1277,"")</f>
        <v/>
      </c>
      <c r="AV1277" s="528" t="str">
        <f>IF(日報入力!AT1277,日報入力!AT1277,"")</f>
        <v/>
      </c>
      <c r="AW1277" s="529" t="str">
        <f>IF(日報入力!AT1277,AE1277/日報入力!AT1277,"")</f>
        <v/>
      </c>
      <c r="AX1277" s="530" t="e">
        <f>IF(1&lt;日報集計!AT1277,AT1277/(((F1277-I1277-J1277-N1277-O1277)*60)/(E1277)),"")</f>
        <v>#VALUE!</v>
      </c>
      <c r="AY1277" s="664" t="str">
        <f>IF(日報入力!H1277,AT1277/(((F1277-J1277)*60)/E1277),"")</f>
        <v/>
      </c>
      <c r="AZ1277" s="664" t="str">
        <f>IF(日報入力!I1277,AT1277/((G1277*60)/E1277),"")</f>
        <v/>
      </c>
      <c r="BA1277" s="296" t="str">
        <f>IF(日報入力!G1277,G1277/F1277,"")</f>
        <v/>
      </c>
      <c r="BB1277" s="386" t="e">
        <f t="shared" si="78"/>
        <v>#VALUE!</v>
      </c>
      <c r="BC1277" s="386" t="e">
        <f t="shared" si="79"/>
        <v>#VALUE!</v>
      </c>
      <c r="BD1277" s="80">
        <f>日報入力!AU1277</f>
        <v>0</v>
      </c>
      <c r="BE1277" s="534" t="str">
        <f>IF(日報入力!AV1277,日報入力!AV1277,"")</f>
        <v/>
      </c>
      <c r="BF1277" s="534" t="str">
        <f>IF(日報入力!AW1277,日報入力!AW1277,"")</f>
        <v/>
      </c>
      <c r="BG1277" s="398" t="str">
        <f>IF(日報入力!G1277,日報入力!K1277*日報入力!D1277*日報入力!BC1277,"")</f>
        <v/>
      </c>
    </row>
    <row r="1278" spans="1:59" ht="20.25" hidden="1" customHeight="1" x14ac:dyDescent="0.15">
      <c r="A1278" s="302" t="str">
        <f>IF(日報入力!G1278="","",日報入力!G1278)</f>
        <v/>
      </c>
      <c r="B1278" s="291" t="str">
        <f>IF(日報入力!G1278="","",日報入力!H1278)</f>
        <v/>
      </c>
      <c r="C1278" s="291" t="str">
        <f>IF(日報入力!G1278="","",日報入力!I1278)</f>
        <v/>
      </c>
      <c r="D1278" s="291" t="str">
        <f>IF(日報入力!G1278="","",日報入力!J1278)</f>
        <v/>
      </c>
      <c r="E1278" s="291" t="str">
        <f>IF(日報入力!G1278="","",日報入力!K1278)</f>
        <v/>
      </c>
      <c r="F1278" s="291" t="str">
        <f>IF(日報入力!G1278="","",日報入力!L1278)</f>
        <v/>
      </c>
      <c r="G1278" s="291" t="str">
        <f>IF(日報入力!G1278="","",日報入力!L1278-日報入力!O1278-日報入力!P1278-日報入力!Q1278-日報入力!R1278-日報入力!S1278-日報入力!T1278-日報入力!U1278-日報入力!V1278-日報入力!W1278-日報入力!X1278-日報入力!Y1278-日報入力!Z1278)</f>
        <v/>
      </c>
      <c r="H1278" s="291" t="str">
        <f>IF(日報入力!G1278="","",IF(日報入力!M1278&gt;=0,日報入力!M1278*F1278,F1278))</f>
        <v/>
      </c>
      <c r="I1278" s="291" t="str">
        <f>IF(日報入力!G1278="","",日報入力!O1278)</f>
        <v/>
      </c>
      <c r="J1278" s="291" t="str">
        <f>IF(日報入力!G1278="","",日報入力!P1278)</f>
        <v/>
      </c>
      <c r="K1278" s="291" t="str">
        <f>IF(日報入力!G1278="","",日報入力!Q1278)</f>
        <v/>
      </c>
      <c r="L1278" s="291" t="str">
        <f>IF(日報入力!G1278="","",日報入力!R1278)</f>
        <v/>
      </c>
      <c r="M1278" s="291" t="str">
        <f>IF(日報入力!G1278="","",日報入力!S1278)</f>
        <v/>
      </c>
      <c r="N1278" s="291" t="str">
        <f>IF(日報入力!G1278="","",日報入力!T1278)</f>
        <v/>
      </c>
      <c r="O1278" s="291" t="str">
        <f>IF(日報入力!G1278="","",日報入力!U1278)</f>
        <v/>
      </c>
      <c r="P1278" s="291" t="str">
        <f>IF(日報入力!G1278="","",日報入力!V1278)</f>
        <v/>
      </c>
      <c r="Q1278" s="291" t="str">
        <f>IF(日報入力!G1278="","",日報入力!W1278)</f>
        <v/>
      </c>
      <c r="R1278" s="291" t="str">
        <f>IF(日報入力!G1278="","",日報入力!X1278)</f>
        <v/>
      </c>
      <c r="S1278" s="291" t="str">
        <f>IF(日報入力!G1278="","",日報入力!Y1278)</f>
        <v/>
      </c>
      <c r="T1278" s="291" t="str">
        <f>IF(日報入力!G1278="","",日報入力!Z1278)</f>
        <v/>
      </c>
      <c r="U1278" s="291" t="str">
        <f>IF(日報入力!G1278="","",日報入力!AA1278)</f>
        <v/>
      </c>
      <c r="V1278" s="378" t="str">
        <f>IF(日報入力!G1278="","",日報入力!AB1278)</f>
        <v/>
      </c>
      <c r="W1278" s="291" t="str">
        <f>IF(日報入力!G1278="","",日報入力!AC1278)</f>
        <v/>
      </c>
      <c r="X1278" s="291" t="str">
        <f>IF(日報入力!G1278="","",日報入力!AD1278)</f>
        <v/>
      </c>
      <c r="Y1278" s="291" t="str">
        <f>IF(日報入力!G1278="","",日報入力!AE1278)</f>
        <v/>
      </c>
      <c r="Z1278" s="291" t="str">
        <f>IF(日報入力!G1278="","",日報入力!AF1278)</f>
        <v/>
      </c>
      <c r="AA1278" s="291" t="str">
        <f>IF(日報入力!G1278="","",日報入力!AG1278)</f>
        <v/>
      </c>
      <c r="AB1278" s="291" t="str">
        <f>IF(日報入力!G1278="","",日報入力!AH1278)</f>
        <v/>
      </c>
      <c r="AC1278" s="291" t="str">
        <f>IF(日報入力!G1278="","",日報入力!AI1278)</f>
        <v/>
      </c>
      <c r="AD1278" s="291" t="str">
        <f>IF(日報入力!G1278="","",日報入力!AJ1278)</f>
        <v/>
      </c>
      <c r="AE1278" s="292" t="str">
        <f>IF(日報入力!G1278="","",日報入力!E1278)</f>
        <v/>
      </c>
      <c r="AF1278" s="293" t="str">
        <f>IF(日報入力!G1278="","",日報入力!AK1278)</f>
        <v/>
      </c>
      <c r="AG1278" s="293" t="str">
        <f>IF(日報入力!G1278="","",日報入力!AL1278)</f>
        <v/>
      </c>
      <c r="AH1278" s="293" t="str">
        <f>IF(日報入力!G1278="","",日報入力!AM1278)</f>
        <v/>
      </c>
      <c r="AI1278" s="294" t="str">
        <f>IF(日報入力!G1278&gt;0,日報入力!D1278*日報入力!K1278*日報入力!AL1278,"")</f>
        <v/>
      </c>
      <c r="AJ1278" s="294" t="str">
        <f>IF(日報入力!G1278&gt;0,日報入力!E1278*日報入力!AL1278,"")</f>
        <v/>
      </c>
      <c r="AK1278" s="294" t="str">
        <f>IF(日報入力!G1278&gt;0,AI1278-AJ1278,"")</f>
        <v/>
      </c>
      <c r="AL1278" s="292" t="str">
        <f>IF(日報入力!G1278&gt;0,日報入力!E1278*日報入力!AM1278,"")</f>
        <v/>
      </c>
      <c r="AM1278" s="292" t="str">
        <f>IF(日報入力!G1278&gt;0,日報入力!AB1278*日報入力!AM1278,"")</f>
        <v/>
      </c>
      <c r="AN1278" s="68" t="str">
        <f>IF(日報入力!G1278&gt;0,日報入力!C1278,"")</f>
        <v/>
      </c>
      <c r="AO1278" s="68" t="str">
        <f>日報入力!B1278</f>
        <v/>
      </c>
      <c r="AP1278" s="68" t="str">
        <f>IF(日報入力!AQ1278,日報入力!BA1278,"")</f>
        <v/>
      </c>
      <c r="AQ1278" s="68" t="str">
        <f>IF(日報入力!AR1278,日報入力!BB1278,"")</f>
        <v/>
      </c>
      <c r="AR1278" s="68" t="str">
        <f>IF(日報入力!AS1278,"N勤","")</f>
        <v/>
      </c>
      <c r="AS1278" s="295" t="e">
        <f t="shared" si="77"/>
        <v>#VALUE!</v>
      </c>
      <c r="AT1278" s="439" t="str">
        <f>日報入力!AY1278</f>
        <v/>
      </c>
      <c r="AU1278" s="518" t="str">
        <f>IF(日報入力!G1278,G1278*60/E1278,"")</f>
        <v/>
      </c>
      <c r="AV1278" s="528" t="str">
        <f>IF(日報入力!AT1278,日報入力!AT1278,"")</f>
        <v/>
      </c>
      <c r="AW1278" s="529" t="str">
        <f>IF(日報入力!AT1278,AE1278/日報入力!AT1278,"")</f>
        <v/>
      </c>
      <c r="AX1278" s="530" t="e">
        <f>IF(1&lt;日報集計!AT1278,AT1278/(((F1278-I1278-J1278-N1278-O1278)*60)/(E1278)),"")</f>
        <v>#VALUE!</v>
      </c>
      <c r="AY1278" s="664" t="str">
        <f>IF(日報入力!H1278,AT1278/(((F1278-J1278)*60)/E1278),"")</f>
        <v/>
      </c>
      <c r="AZ1278" s="664" t="str">
        <f>IF(日報入力!I1278,AT1278/((G1278*60)/E1278),"")</f>
        <v/>
      </c>
      <c r="BA1278" s="296" t="str">
        <f>IF(日報入力!G1278,G1278/F1278,"")</f>
        <v/>
      </c>
      <c r="BB1278" s="386" t="e">
        <f t="shared" si="78"/>
        <v>#VALUE!</v>
      </c>
      <c r="BC1278" s="386" t="e">
        <f t="shared" si="79"/>
        <v>#VALUE!</v>
      </c>
      <c r="BD1278" s="80">
        <f>日報入力!AU1278</f>
        <v>0</v>
      </c>
      <c r="BE1278" s="534" t="str">
        <f>IF(日報入力!AV1278,日報入力!AV1278,"")</f>
        <v/>
      </c>
      <c r="BF1278" s="534" t="str">
        <f>IF(日報入力!AW1278,日報入力!AW1278,"")</f>
        <v/>
      </c>
      <c r="BG1278" s="398" t="str">
        <f>IF(日報入力!G1278,日報入力!K1278*日報入力!D1278*日報入力!BC1278,"")</f>
        <v/>
      </c>
    </row>
    <row r="1279" spans="1:59" ht="20.25" hidden="1" customHeight="1" x14ac:dyDescent="0.15">
      <c r="A1279" s="302" t="str">
        <f>IF(日報入力!G1279="","",日報入力!G1279)</f>
        <v/>
      </c>
      <c r="B1279" s="291" t="str">
        <f>IF(日報入力!G1279="","",日報入力!H1279)</f>
        <v/>
      </c>
      <c r="C1279" s="291" t="str">
        <f>IF(日報入力!G1279="","",日報入力!I1279)</f>
        <v/>
      </c>
      <c r="D1279" s="291" t="str">
        <f>IF(日報入力!G1279="","",日報入力!J1279)</f>
        <v/>
      </c>
      <c r="E1279" s="291" t="str">
        <f>IF(日報入力!G1279="","",日報入力!K1279)</f>
        <v/>
      </c>
      <c r="F1279" s="291" t="str">
        <f>IF(日報入力!G1279="","",日報入力!L1279)</f>
        <v/>
      </c>
      <c r="G1279" s="291" t="str">
        <f>IF(日報入力!G1279="","",日報入力!L1279-日報入力!O1279-日報入力!P1279-日報入力!Q1279-日報入力!R1279-日報入力!S1279-日報入力!T1279-日報入力!U1279-日報入力!V1279-日報入力!W1279-日報入力!X1279-日報入力!Y1279-日報入力!Z1279)</f>
        <v/>
      </c>
      <c r="H1279" s="291" t="str">
        <f>IF(日報入力!G1279="","",IF(日報入力!M1279&gt;=0,日報入力!M1279*F1279,F1279))</f>
        <v/>
      </c>
      <c r="I1279" s="291" t="str">
        <f>IF(日報入力!G1279="","",日報入力!O1279)</f>
        <v/>
      </c>
      <c r="J1279" s="291" t="str">
        <f>IF(日報入力!G1279="","",日報入力!P1279)</f>
        <v/>
      </c>
      <c r="K1279" s="291" t="str">
        <f>IF(日報入力!G1279="","",日報入力!Q1279)</f>
        <v/>
      </c>
      <c r="L1279" s="291" t="str">
        <f>IF(日報入力!G1279="","",日報入力!R1279)</f>
        <v/>
      </c>
      <c r="M1279" s="291" t="str">
        <f>IF(日報入力!G1279="","",日報入力!S1279)</f>
        <v/>
      </c>
      <c r="N1279" s="291" t="str">
        <f>IF(日報入力!G1279="","",日報入力!T1279)</f>
        <v/>
      </c>
      <c r="O1279" s="291" t="str">
        <f>IF(日報入力!G1279="","",日報入力!U1279)</f>
        <v/>
      </c>
      <c r="P1279" s="291" t="str">
        <f>IF(日報入力!G1279="","",日報入力!V1279)</f>
        <v/>
      </c>
      <c r="Q1279" s="291" t="str">
        <f>IF(日報入力!G1279="","",日報入力!W1279)</f>
        <v/>
      </c>
      <c r="R1279" s="291" t="str">
        <f>IF(日報入力!G1279="","",日報入力!X1279)</f>
        <v/>
      </c>
      <c r="S1279" s="291" t="str">
        <f>IF(日報入力!G1279="","",日報入力!Y1279)</f>
        <v/>
      </c>
      <c r="T1279" s="291" t="str">
        <f>IF(日報入力!G1279="","",日報入力!Z1279)</f>
        <v/>
      </c>
      <c r="U1279" s="291" t="str">
        <f>IF(日報入力!G1279="","",日報入力!AA1279)</f>
        <v/>
      </c>
      <c r="V1279" s="378" t="str">
        <f>IF(日報入力!G1279="","",日報入力!AB1279)</f>
        <v/>
      </c>
      <c r="W1279" s="291" t="str">
        <f>IF(日報入力!G1279="","",日報入力!AC1279)</f>
        <v/>
      </c>
      <c r="X1279" s="291" t="str">
        <f>IF(日報入力!G1279="","",日報入力!AD1279)</f>
        <v/>
      </c>
      <c r="Y1279" s="291" t="str">
        <f>IF(日報入力!G1279="","",日報入力!AE1279)</f>
        <v/>
      </c>
      <c r="Z1279" s="291" t="str">
        <f>IF(日報入力!G1279="","",日報入力!AF1279)</f>
        <v/>
      </c>
      <c r="AA1279" s="291" t="str">
        <f>IF(日報入力!G1279="","",日報入力!AG1279)</f>
        <v/>
      </c>
      <c r="AB1279" s="291" t="str">
        <f>IF(日報入力!G1279="","",日報入力!AH1279)</f>
        <v/>
      </c>
      <c r="AC1279" s="291" t="str">
        <f>IF(日報入力!G1279="","",日報入力!AI1279)</f>
        <v/>
      </c>
      <c r="AD1279" s="291" t="str">
        <f>IF(日報入力!G1279="","",日報入力!AJ1279)</f>
        <v/>
      </c>
      <c r="AE1279" s="292" t="str">
        <f>IF(日報入力!G1279="","",日報入力!E1279)</f>
        <v/>
      </c>
      <c r="AF1279" s="293" t="str">
        <f>IF(日報入力!G1279="","",日報入力!AK1279)</f>
        <v/>
      </c>
      <c r="AG1279" s="293" t="str">
        <f>IF(日報入力!G1279="","",日報入力!AL1279)</f>
        <v/>
      </c>
      <c r="AH1279" s="293" t="str">
        <f>IF(日報入力!G1279="","",日報入力!AM1279)</f>
        <v/>
      </c>
      <c r="AI1279" s="294" t="str">
        <f>IF(日報入力!G1279&gt;0,日報入力!D1279*日報入力!K1279*日報入力!AL1279,"")</f>
        <v/>
      </c>
      <c r="AJ1279" s="294" t="str">
        <f>IF(日報入力!G1279&gt;0,日報入力!E1279*日報入力!AL1279,"")</f>
        <v/>
      </c>
      <c r="AK1279" s="294" t="str">
        <f>IF(日報入力!G1279&gt;0,AI1279-AJ1279,"")</f>
        <v/>
      </c>
      <c r="AL1279" s="292" t="str">
        <f>IF(日報入力!G1279&gt;0,日報入力!E1279*日報入力!AM1279,"")</f>
        <v/>
      </c>
      <c r="AM1279" s="292" t="str">
        <f>IF(日報入力!G1279&gt;0,日報入力!AB1279*日報入力!AM1279,"")</f>
        <v/>
      </c>
      <c r="AN1279" s="68" t="str">
        <f>IF(日報入力!G1279&gt;0,日報入力!C1279,"")</f>
        <v/>
      </c>
      <c r="AO1279" s="68" t="str">
        <f>日報入力!B1279</f>
        <v/>
      </c>
      <c r="AP1279" s="68" t="str">
        <f>IF(日報入力!AQ1279,日報入力!BA1279,"")</f>
        <v/>
      </c>
      <c r="AQ1279" s="68" t="str">
        <f>IF(日報入力!AR1279,日報入力!BB1279,"")</f>
        <v/>
      </c>
      <c r="AR1279" s="68" t="str">
        <f>IF(日報入力!AS1279,"N勤","")</f>
        <v/>
      </c>
      <c r="AS1279" s="295" t="e">
        <f t="shared" si="77"/>
        <v>#VALUE!</v>
      </c>
      <c r="AT1279" s="439" t="str">
        <f>日報入力!AY1279</f>
        <v/>
      </c>
      <c r="AU1279" s="518" t="str">
        <f>IF(日報入力!G1279,G1279*60/E1279,"")</f>
        <v/>
      </c>
      <c r="AV1279" s="528" t="str">
        <f>IF(日報入力!AT1279,日報入力!AT1279,"")</f>
        <v/>
      </c>
      <c r="AW1279" s="529" t="str">
        <f>IF(日報入力!AT1279,AE1279/日報入力!AT1279,"")</f>
        <v/>
      </c>
      <c r="AX1279" s="530" t="e">
        <f>IF(1&lt;日報集計!AT1279,AT1279/(((F1279-I1279-J1279-N1279-O1279)*60)/(E1279)),"")</f>
        <v>#VALUE!</v>
      </c>
      <c r="AY1279" s="664" t="str">
        <f>IF(日報入力!H1279,AT1279/(((F1279-J1279)*60)/E1279),"")</f>
        <v/>
      </c>
      <c r="AZ1279" s="664" t="str">
        <f>IF(日報入力!I1279,AT1279/((G1279*60)/E1279),"")</f>
        <v/>
      </c>
      <c r="BA1279" s="296" t="str">
        <f>IF(日報入力!G1279,G1279/F1279,"")</f>
        <v/>
      </c>
      <c r="BB1279" s="386" t="e">
        <f t="shared" si="78"/>
        <v>#VALUE!</v>
      </c>
      <c r="BC1279" s="386" t="e">
        <f t="shared" si="79"/>
        <v>#VALUE!</v>
      </c>
      <c r="BD1279" s="80">
        <f>日報入力!AU1279</f>
        <v>0</v>
      </c>
      <c r="BE1279" s="534" t="str">
        <f>IF(日報入力!AV1279,日報入力!AV1279,"")</f>
        <v/>
      </c>
      <c r="BF1279" s="534" t="str">
        <f>IF(日報入力!AW1279,日報入力!AW1279,"")</f>
        <v/>
      </c>
      <c r="BG1279" s="398" t="str">
        <f>IF(日報入力!G1279,日報入力!K1279*日報入力!D1279*日報入力!BC1279,"")</f>
        <v/>
      </c>
    </row>
    <row r="1280" spans="1:59" ht="20.25" hidden="1" customHeight="1" x14ac:dyDescent="0.15">
      <c r="A1280" s="302" t="str">
        <f>IF(日報入力!G1280="","",日報入力!G1280)</f>
        <v/>
      </c>
      <c r="B1280" s="291" t="str">
        <f>IF(日報入力!G1280="","",日報入力!H1280)</f>
        <v/>
      </c>
      <c r="C1280" s="291" t="str">
        <f>IF(日報入力!G1280="","",日報入力!I1280)</f>
        <v/>
      </c>
      <c r="D1280" s="291" t="str">
        <f>IF(日報入力!G1280="","",日報入力!J1280)</f>
        <v/>
      </c>
      <c r="E1280" s="291" t="str">
        <f>IF(日報入力!G1280="","",日報入力!K1280)</f>
        <v/>
      </c>
      <c r="F1280" s="291" t="str">
        <f>IF(日報入力!G1280="","",日報入力!L1280)</f>
        <v/>
      </c>
      <c r="G1280" s="291" t="str">
        <f>IF(日報入力!G1280="","",日報入力!L1280-日報入力!O1280-日報入力!P1280-日報入力!Q1280-日報入力!R1280-日報入力!S1280-日報入力!T1280-日報入力!U1280-日報入力!V1280-日報入力!W1280-日報入力!X1280-日報入力!Y1280-日報入力!Z1280)</f>
        <v/>
      </c>
      <c r="H1280" s="291" t="str">
        <f>IF(日報入力!G1280="","",IF(日報入力!M1280&gt;=0,日報入力!M1280*F1280,F1280))</f>
        <v/>
      </c>
      <c r="I1280" s="291" t="str">
        <f>IF(日報入力!G1280="","",日報入力!O1280)</f>
        <v/>
      </c>
      <c r="J1280" s="291" t="str">
        <f>IF(日報入力!G1280="","",日報入力!P1280)</f>
        <v/>
      </c>
      <c r="K1280" s="291" t="str">
        <f>IF(日報入力!G1280="","",日報入力!Q1280)</f>
        <v/>
      </c>
      <c r="L1280" s="291" t="str">
        <f>IF(日報入力!G1280="","",日報入力!R1280)</f>
        <v/>
      </c>
      <c r="M1280" s="291" t="str">
        <f>IF(日報入力!G1280="","",日報入力!S1280)</f>
        <v/>
      </c>
      <c r="N1280" s="291" t="str">
        <f>IF(日報入力!G1280="","",日報入力!T1280)</f>
        <v/>
      </c>
      <c r="O1280" s="291" t="str">
        <f>IF(日報入力!G1280="","",日報入力!U1280)</f>
        <v/>
      </c>
      <c r="P1280" s="291" t="str">
        <f>IF(日報入力!G1280="","",日報入力!V1280)</f>
        <v/>
      </c>
      <c r="Q1280" s="291" t="str">
        <f>IF(日報入力!G1280="","",日報入力!W1280)</f>
        <v/>
      </c>
      <c r="R1280" s="291" t="str">
        <f>IF(日報入力!G1280="","",日報入力!X1280)</f>
        <v/>
      </c>
      <c r="S1280" s="291" t="str">
        <f>IF(日報入力!G1280="","",日報入力!Y1280)</f>
        <v/>
      </c>
      <c r="T1280" s="291" t="str">
        <f>IF(日報入力!G1280="","",日報入力!Z1280)</f>
        <v/>
      </c>
      <c r="U1280" s="291" t="str">
        <f>IF(日報入力!G1280="","",日報入力!AA1280)</f>
        <v/>
      </c>
      <c r="V1280" s="378" t="str">
        <f>IF(日報入力!G1280="","",日報入力!AB1280)</f>
        <v/>
      </c>
      <c r="W1280" s="291" t="str">
        <f>IF(日報入力!G1280="","",日報入力!AC1280)</f>
        <v/>
      </c>
      <c r="X1280" s="291" t="str">
        <f>IF(日報入力!G1280="","",日報入力!AD1280)</f>
        <v/>
      </c>
      <c r="Y1280" s="291" t="str">
        <f>IF(日報入力!G1280="","",日報入力!AE1280)</f>
        <v/>
      </c>
      <c r="Z1280" s="291" t="str">
        <f>IF(日報入力!G1280="","",日報入力!AF1280)</f>
        <v/>
      </c>
      <c r="AA1280" s="291" t="str">
        <f>IF(日報入力!G1280="","",日報入力!AG1280)</f>
        <v/>
      </c>
      <c r="AB1280" s="291" t="str">
        <f>IF(日報入力!G1280="","",日報入力!AH1280)</f>
        <v/>
      </c>
      <c r="AC1280" s="291" t="str">
        <f>IF(日報入力!G1280="","",日報入力!AI1280)</f>
        <v/>
      </c>
      <c r="AD1280" s="291" t="str">
        <f>IF(日報入力!G1280="","",日報入力!AJ1280)</f>
        <v/>
      </c>
      <c r="AE1280" s="292" t="str">
        <f>IF(日報入力!G1280="","",日報入力!E1280)</f>
        <v/>
      </c>
      <c r="AF1280" s="293" t="str">
        <f>IF(日報入力!G1280="","",日報入力!AK1280)</f>
        <v/>
      </c>
      <c r="AG1280" s="293" t="str">
        <f>IF(日報入力!G1280="","",日報入力!AL1280)</f>
        <v/>
      </c>
      <c r="AH1280" s="293" t="str">
        <f>IF(日報入力!G1280="","",日報入力!AM1280)</f>
        <v/>
      </c>
      <c r="AI1280" s="294" t="str">
        <f>IF(日報入力!G1280&gt;0,日報入力!D1280*日報入力!K1280*日報入力!AL1280,"")</f>
        <v/>
      </c>
      <c r="AJ1280" s="294" t="str">
        <f>IF(日報入力!G1280&gt;0,日報入力!E1280*日報入力!AL1280,"")</f>
        <v/>
      </c>
      <c r="AK1280" s="294" t="str">
        <f>IF(日報入力!G1280&gt;0,AI1280-AJ1280,"")</f>
        <v/>
      </c>
      <c r="AL1280" s="292" t="str">
        <f>IF(日報入力!G1280&gt;0,日報入力!E1280*日報入力!AM1280,"")</f>
        <v/>
      </c>
      <c r="AM1280" s="292" t="str">
        <f>IF(日報入力!G1280&gt;0,日報入力!AB1280*日報入力!AM1280,"")</f>
        <v/>
      </c>
      <c r="AN1280" s="68" t="str">
        <f>IF(日報入力!G1280&gt;0,日報入力!C1280,"")</f>
        <v/>
      </c>
      <c r="AO1280" s="68" t="str">
        <f>日報入力!B1280</f>
        <v/>
      </c>
      <c r="AP1280" s="68" t="str">
        <f>IF(日報入力!AQ1280,日報入力!BA1280,"")</f>
        <v/>
      </c>
      <c r="AQ1280" s="68" t="str">
        <f>IF(日報入力!AR1280,日報入力!BB1280,"")</f>
        <v/>
      </c>
      <c r="AR1280" s="68" t="str">
        <f>IF(日報入力!AS1280,"N勤","")</f>
        <v/>
      </c>
      <c r="AS1280" s="295" t="e">
        <f t="shared" si="77"/>
        <v>#VALUE!</v>
      </c>
      <c r="AT1280" s="439" t="str">
        <f>日報入力!AY1280</f>
        <v/>
      </c>
      <c r="AU1280" s="518" t="str">
        <f>IF(日報入力!G1280,G1280*60/E1280,"")</f>
        <v/>
      </c>
      <c r="AV1280" s="528" t="str">
        <f>IF(日報入力!AT1280,日報入力!AT1280,"")</f>
        <v/>
      </c>
      <c r="AW1280" s="529" t="str">
        <f>IF(日報入力!AT1280,AE1280/日報入力!AT1280,"")</f>
        <v/>
      </c>
      <c r="AX1280" s="530" t="e">
        <f>IF(1&lt;日報集計!AT1280,AT1280/(((F1280-I1280-J1280-N1280-O1280)*60)/(E1280)),"")</f>
        <v>#VALUE!</v>
      </c>
      <c r="AY1280" s="664" t="str">
        <f>IF(日報入力!H1280,AT1280/(((F1280-J1280)*60)/E1280),"")</f>
        <v/>
      </c>
      <c r="AZ1280" s="664" t="str">
        <f>IF(日報入力!I1280,AT1280/((G1280*60)/E1280),"")</f>
        <v/>
      </c>
      <c r="BA1280" s="296" t="str">
        <f>IF(日報入力!G1280,G1280/F1280,"")</f>
        <v/>
      </c>
      <c r="BB1280" s="386" t="e">
        <f t="shared" si="78"/>
        <v>#VALUE!</v>
      </c>
      <c r="BC1280" s="386" t="e">
        <f t="shared" si="79"/>
        <v>#VALUE!</v>
      </c>
      <c r="BD1280" s="80">
        <f>日報入力!AU1280</f>
        <v>0</v>
      </c>
      <c r="BE1280" s="534" t="str">
        <f>IF(日報入力!AV1280,日報入力!AV1280,"")</f>
        <v/>
      </c>
      <c r="BF1280" s="534" t="str">
        <f>IF(日報入力!AW1280,日報入力!AW1280,"")</f>
        <v/>
      </c>
      <c r="BG1280" s="398" t="str">
        <f>IF(日報入力!G1280,日報入力!K1280*日報入力!D1280*日報入力!BC1280,"")</f>
        <v/>
      </c>
    </row>
    <row r="1281" spans="1:59" ht="20.25" hidden="1" customHeight="1" x14ac:dyDescent="0.15">
      <c r="A1281" s="302" t="str">
        <f>IF(日報入力!G1281="","",日報入力!G1281)</f>
        <v/>
      </c>
      <c r="B1281" s="291" t="str">
        <f>IF(日報入力!G1281="","",日報入力!H1281)</f>
        <v/>
      </c>
      <c r="C1281" s="291" t="str">
        <f>IF(日報入力!G1281="","",日報入力!I1281)</f>
        <v/>
      </c>
      <c r="D1281" s="291" t="str">
        <f>IF(日報入力!G1281="","",日報入力!J1281)</f>
        <v/>
      </c>
      <c r="E1281" s="291" t="str">
        <f>IF(日報入力!G1281="","",日報入力!K1281)</f>
        <v/>
      </c>
      <c r="F1281" s="291" t="str">
        <f>IF(日報入力!G1281="","",日報入力!L1281)</f>
        <v/>
      </c>
      <c r="G1281" s="291" t="str">
        <f>IF(日報入力!G1281="","",日報入力!L1281-日報入力!O1281-日報入力!P1281-日報入力!Q1281-日報入力!R1281-日報入力!S1281-日報入力!T1281-日報入力!U1281-日報入力!V1281-日報入力!W1281-日報入力!X1281-日報入力!Y1281-日報入力!Z1281)</f>
        <v/>
      </c>
      <c r="H1281" s="291" t="str">
        <f>IF(日報入力!G1281="","",IF(日報入力!M1281&gt;=0,日報入力!M1281*F1281,F1281))</f>
        <v/>
      </c>
      <c r="I1281" s="291" t="str">
        <f>IF(日報入力!G1281="","",日報入力!O1281)</f>
        <v/>
      </c>
      <c r="J1281" s="291" t="str">
        <f>IF(日報入力!G1281="","",日報入力!P1281)</f>
        <v/>
      </c>
      <c r="K1281" s="291" t="str">
        <f>IF(日報入力!G1281="","",日報入力!Q1281)</f>
        <v/>
      </c>
      <c r="L1281" s="291" t="str">
        <f>IF(日報入力!G1281="","",日報入力!R1281)</f>
        <v/>
      </c>
      <c r="M1281" s="291" t="str">
        <f>IF(日報入力!G1281="","",日報入力!S1281)</f>
        <v/>
      </c>
      <c r="N1281" s="291" t="str">
        <f>IF(日報入力!G1281="","",日報入力!T1281)</f>
        <v/>
      </c>
      <c r="O1281" s="291" t="str">
        <f>IF(日報入力!G1281="","",日報入力!U1281)</f>
        <v/>
      </c>
      <c r="P1281" s="291" t="str">
        <f>IF(日報入力!G1281="","",日報入力!V1281)</f>
        <v/>
      </c>
      <c r="Q1281" s="291" t="str">
        <f>IF(日報入力!G1281="","",日報入力!W1281)</f>
        <v/>
      </c>
      <c r="R1281" s="291" t="str">
        <f>IF(日報入力!G1281="","",日報入力!X1281)</f>
        <v/>
      </c>
      <c r="S1281" s="291" t="str">
        <f>IF(日報入力!G1281="","",日報入力!Y1281)</f>
        <v/>
      </c>
      <c r="T1281" s="291" t="str">
        <f>IF(日報入力!G1281="","",日報入力!Z1281)</f>
        <v/>
      </c>
      <c r="U1281" s="291" t="str">
        <f>IF(日報入力!G1281="","",日報入力!AA1281)</f>
        <v/>
      </c>
      <c r="V1281" s="378" t="str">
        <f>IF(日報入力!G1281="","",日報入力!AB1281)</f>
        <v/>
      </c>
      <c r="W1281" s="291" t="str">
        <f>IF(日報入力!G1281="","",日報入力!AC1281)</f>
        <v/>
      </c>
      <c r="X1281" s="291" t="str">
        <f>IF(日報入力!G1281="","",日報入力!AD1281)</f>
        <v/>
      </c>
      <c r="Y1281" s="291" t="str">
        <f>IF(日報入力!G1281="","",日報入力!AE1281)</f>
        <v/>
      </c>
      <c r="Z1281" s="291" t="str">
        <f>IF(日報入力!G1281="","",日報入力!AF1281)</f>
        <v/>
      </c>
      <c r="AA1281" s="291" t="str">
        <f>IF(日報入力!G1281="","",日報入力!AG1281)</f>
        <v/>
      </c>
      <c r="AB1281" s="291" t="str">
        <f>IF(日報入力!G1281="","",日報入力!AH1281)</f>
        <v/>
      </c>
      <c r="AC1281" s="291" t="str">
        <f>IF(日報入力!G1281="","",日報入力!AI1281)</f>
        <v/>
      </c>
      <c r="AD1281" s="291" t="str">
        <f>IF(日報入力!G1281="","",日報入力!AJ1281)</f>
        <v/>
      </c>
      <c r="AE1281" s="292" t="str">
        <f>IF(日報入力!G1281="","",日報入力!E1281)</f>
        <v/>
      </c>
      <c r="AF1281" s="293" t="str">
        <f>IF(日報入力!G1281="","",日報入力!AK1281)</f>
        <v/>
      </c>
      <c r="AG1281" s="293" t="str">
        <f>IF(日報入力!G1281="","",日報入力!AL1281)</f>
        <v/>
      </c>
      <c r="AH1281" s="293" t="str">
        <f>IF(日報入力!G1281="","",日報入力!AM1281)</f>
        <v/>
      </c>
      <c r="AI1281" s="294" t="str">
        <f>IF(日報入力!G1281&gt;0,日報入力!D1281*日報入力!K1281*日報入力!AL1281,"")</f>
        <v/>
      </c>
      <c r="AJ1281" s="294" t="str">
        <f>IF(日報入力!G1281&gt;0,日報入力!E1281*日報入力!AL1281,"")</f>
        <v/>
      </c>
      <c r="AK1281" s="294" t="str">
        <f>IF(日報入力!G1281&gt;0,AI1281-AJ1281,"")</f>
        <v/>
      </c>
      <c r="AL1281" s="292" t="str">
        <f>IF(日報入力!G1281&gt;0,日報入力!E1281*日報入力!AM1281,"")</f>
        <v/>
      </c>
      <c r="AM1281" s="292" t="str">
        <f>IF(日報入力!G1281&gt;0,日報入力!AB1281*日報入力!AM1281,"")</f>
        <v/>
      </c>
      <c r="AN1281" s="68" t="str">
        <f>IF(日報入力!G1281&gt;0,日報入力!C1281,"")</f>
        <v/>
      </c>
      <c r="AO1281" s="68" t="str">
        <f>日報入力!B1281</f>
        <v/>
      </c>
      <c r="AP1281" s="68" t="str">
        <f>IF(日報入力!AQ1281,日報入力!BA1281,"")</f>
        <v/>
      </c>
      <c r="AQ1281" s="68" t="str">
        <f>IF(日報入力!AR1281,日報入力!BB1281,"")</f>
        <v/>
      </c>
      <c r="AR1281" s="68" t="str">
        <f>IF(日報入力!AS1281,"N勤","")</f>
        <v/>
      </c>
      <c r="AS1281" s="295" t="e">
        <f t="shared" si="77"/>
        <v>#VALUE!</v>
      </c>
      <c r="AT1281" s="439" t="str">
        <f>日報入力!AY1281</f>
        <v/>
      </c>
      <c r="AU1281" s="518" t="str">
        <f>IF(日報入力!G1281,G1281*60/E1281,"")</f>
        <v/>
      </c>
      <c r="AV1281" s="528" t="str">
        <f>IF(日報入力!AT1281,日報入力!AT1281,"")</f>
        <v/>
      </c>
      <c r="AW1281" s="529" t="str">
        <f>IF(日報入力!AT1281,AE1281/日報入力!AT1281,"")</f>
        <v/>
      </c>
      <c r="AX1281" s="530" t="e">
        <f>IF(1&lt;日報集計!AT1281,AT1281/(((F1281-I1281-J1281-N1281-O1281)*60)/(E1281)),"")</f>
        <v>#VALUE!</v>
      </c>
      <c r="AY1281" s="664" t="str">
        <f>IF(日報入力!H1281,AT1281/(((F1281-J1281)*60)/E1281),"")</f>
        <v/>
      </c>
      <c r="AZ1281" s="664" t="str">
        <f>IF(日報入力!I1281,AT1281/((G1281*60)/E1281),"")</f>
        <v/>
      </c>
      <c r="BA1281" s="296" t="str">
        <f>IF(日報入力!G1281,G1281/F1281,"")</f>
        <v/>
      </c>
      <c r="BB1281" s="386" t="e">
        <f t="shared" si="78"/>
        <v>#VALUE!</v>
      </c>
      <c r="BC1281" s="386" t="e">
        <f t="shared" si="79"/>
        <v>#VALUE!</v>
      </c>
      <c r="BD1281" s="80">
        <f>日報入力!AU1281</f>
        <v>0</v>
      </c>
      <c r="BE1281" s="534" t="str">
        <f>IF(日報入力!AV1281,日報入力!AV1281,"")</f>
        <v/>
      </c>
      <c r="BF1281" s="534" t="str">
        <f>IF(日報入力!AW1281,日報入力!AW1281,"")</f>
        <v/>
      </c>
      <c r="BG1281" s="398" t="str">
        <f>IF(日報入力!G1281,日報入力!K1281*日報入力!D1281*日報入力!BC1281,"")</f>
        <v/>
      </c>
    </row>
    <row r="1282" spans="1:59" ht="20.25" hidden="1" customHeight="1" x14ac:dyDescent="0.15">
      <c r="A1282" s="302" t="str">
        <f>IF(日報入力!G1282="","",日報入力!G1282)</f>
        <v/>
      </c>
      <c r="B1282" s="291" t="str">
        <f>IF(日報入力!G1282="","",日報入力!H1282)</f>
        <v/>
      </c>
      <c r="C1282" s="291" t="str">
        <f>IF(日報入力!G1282="","",日報入力!I1282)</f>
        <v/>
      </c>
      <c r="D1282" s="291" t="str">
        <f>IF(日報入力!G1282="","",日報入力!J1282)</f>
        <v/>
      </c>
      <c r="E1282" s="291" t="str">
        <f>IF(日報入力!G1282="","",日報入力!K1282)</f>
        <v/>
      </c>
      <c r="F1282" s="291" t="str">
        <f>IF(日報入力!G1282="","",日報入力!L1282)</f>
        <v/>
      </c>
      <c r="G1282" s="291" t="str">
        <f>IF(日報入力!G1282="","",日報入力!L1282-日報入力!O1282-日報入力!P1282-日報入力!Q1282-日報入力!R1282-日報入力!S1282-日報入力!T1282-日報入力!U1282-日報入力!V1282-日報入力!W1282-日報入力!X1282-日報入力!Y1282-日報入力!Z1282)</f>
        <v/>
      </c>
      <c r="H1282" s="291" t="str">
        <f>IF(日報入力!G1282="","",IF(日報入力!M1282&gt;=0,日報入力!M1282*F1282,F1282))</f>
        <v/>
      </c>
      <c r="I1282" s="291" t="str">
        <f>IF(日報入力!G1282="","",日報入力!O1282)</f>
        <v/>
      </c>
      <c r="J1282" s="291" t="str">
        <f>IF(日報入力!G1282="","",日報入力!P1282)</f>
        <v/>
      </c>
      <c r="K1282" s="291" t="str">
        <f>IF(日報入力!G1282="","",日報入力!Q1282)</f>
        <v/>
      </c>
      <c r="L1282" s="291" t="str">
        <f>IF(日報入力!G1282="","",日報入力!R1282)</f>
        <v/>
      </c>
      <c r="M1282" s="291" t="str">
        <f>IF(日報入力!G1282="","",日報入力!S1282)</f>
        <v/>
      </c>
      <c r="N1282" s="291" t="str">
        <f>IF(日報入力!G1282="","",日報入力!T1282)</f>
        <v/>
      </c>
      <c r="O1282" s="291" t="str">
        <f>IF(日報入力!G1282="","",日報入力!U1282)</f>
        <v/>
      </c>
      <c r="P1282" s="291" t="str">
        <f>IF(日報入力!G1282="","",日報入力!V1282)</f>
        <v/>
      </c>
      <c r="Q1282" s="291" t="str">
        <f>IF(日報入力!G1282="","",日報入力!W1282)</f>
        <v/>
      </c>
      <c r="R1282" s="291" t="str">
        <f>IF(日報入力!G1282="","",日報入力!X1282)</f>
        <v/>
      </c>
      <c r="S1282" s="291" t="str">
        <f>IF(日報入力!G1282="","",日報入力!Y1282)</f>
        <v/>
      </c>
      <c r="T1282" s="291" t="str">
        <f>IF(日報入力!G1282="","",日報入力!Z1282)</f>
        <v/>
      </c>
      <c r="U1282" s="291" t="str">
        <f>IF(日報入力!G1282="","",日報入力!AA1282)</f>
        <v/>
      </c>
      <c r="V1282" s="378" t="str">
        <f>IF(日報入力!G1282="","",日報入力!AB1282)</f>
        <v/>
      </c>
      <c r="W1282" s="291" t="str">
        <f>IF(日報入力!G1282="","",日報入力!AC1282)</f>
        <v/>
      </c>
      <c r="X1282" s="291" t="str">
        <f>IF(日報入力!G1282="","",日報入力!AD1282)</f>
        <v/>
      </c>
      <c r="Y1282" s="291" t="str">
        <f>IF(日報入力!G1282="","",日報入力!AE1282)</f>
        <v/>
      </c>
      <c r="Z1282" s="291" t="str">
        <f>IF(日報入力!G1282="","",日報入力!AF1282)</f>
        <v/>
      </c>
      <c r="AA1282" s="291" t="str">
        <f>IF(日報入力!G1282="","",日報入力!AG1282)</f>
        <v/>
      </c>
      <c r="AB1282" s="291" t="str">
        <f>IF(日報入力!G1282="","",日報入力!AH1282)</f>
        <v/>
      </c>
      <c r="AC1282" s="291" t="str">
        <f>IF(日報入力!G1282="","",日報入力!AI1282)</f>
        <v/>
      </c>
      <c r="AD1282" s="291" t="str">
        <f>IF(日報入力!G1282="","",日報入力!AJ1282)</f>
        <v/>
      </c>
      <c r="AE1282" s="292" t="str">
        <f>IF(日報入力!G1282="","",日報入力!E1282)</f>
        <v/>
      </c>
      <c r="AF1282" s="293" t="str">
        <f>IF(日報入力!G1282="","",日報入力!AK1282)</f>
        <v/>
      </c>
      <c r="AG1282" s="293" t="str">
        <f>IF(日報入力!G1282="","",日報入力!AL1282)</f>
        <v/>
      </c>
      <c r="AH1282" s="293" t="str">
        <f>IF(日報入力!G1282="","",日報入力!AM1282)</f>
        <v/>
      </c>
      <c r="AI1282" s="294" t="str">
        <f>IF(日報入力!G1282&gt;0,日報入力!D1282*日報入力!K1282*日報入力!AL1282,"")</f>
        <v/>
      </c>
      <c r="AJ1282" s="294" t="str">
        <f>IF(日報入力!G1282&gt;0,日報入力!E1282*日報入力!AL1282,"")</f>
        <v/>
      </c>
      <c r="AK1282" s="294" t="str">
        <f>IF(日報入力!G1282&gt;0,AI1282-AJ1282,"")</f>
        <v/>
      </c>
      <c r="AL1282" s="292" t="str">
        <f>IF(日報入力!G1282&gt;0,日報入力!E1282*日報入力!AM1282,"")</f>
        <v/>
      </c>
      <c r="AM1282" s="292" t="str">
        <f>IF(日報入力!G1282&gt;0,日報入力!AB1282*日報入力!AM1282,"")</f>
        <v/>
      </c>
      <c r="AN1282" s="68" t="str">
        <f>IF(日報入力!G1282&gt;0,日報入力!C1282,"")</f>
        <v/>
      </c>
      <c r="AO1282" s="68" t="str">
        <f>日報入力!B1282</f>
        <v/>
      </c>
      <c r="AP1282" s="68" t="str">
        <f>IF(日報入力!AQ1282,日報入力!BA1282,"")</f>
        <v/>
      </c>
      <c r="AQ1282" s="68" t="str">
        <f>IF(日報入力!AR1282,日報入力!BB1282,"")</f>
        <v/>
      </c>
      <c r="AR1282" s="68" t="str">
        <f>IF(日報入力!AS1282,"N勤","")</f>
        <v/>
      </c>
      <c r="AS1282" s="295" t="e">
        <f t="shared" si="77"/>
        <v>#VALUE!</v>
      </c>
      <c r="AT1282" s="439" t="str">
        <f>日報入力!AY1282</f>
        <v/>
      </c>
      <c r="AU1282" s="518" t="str">
        <f>IF(日報入力!G1282,G1282*60/E1282,"")</f>
        <v/>
      </c>
      <c r="AV1282" s="528" t="str">
        <f>IF(日報入力!AT1282,日報入力!AT1282,"")</f>
        <v/>
      </c>
      <c r="AW1282" s="529" t="str">
        <f>IF(日報入力!AT1282,AE1282/日報入力!AT1282,"")</f>
        <v/>
      </c>
      <c r="AX1282" s="530" t="e">
        <f>IF(1&lt;日報集計!AT1282,AT1282/(((F1282-I1282-J1282-N1282-O1282)*60)/(E1282)),"")</f>
        <v>#VALUE!</v>
      </c>
      <c r="AY1282" s="664" t="str">
        <f>IF(日報入力!H1282,AT1282/(((F1282-J1282)*60)/E1282),"")</f>
        <v/>
      </c>
      <c r="AZ1282" s="664" t="str">
        <f>IF(日報入力!I1282,AT1282/((G1282*60)/E1282),"")</f>
        <v/>
      </c>
      <c r="BA1282" s="296" t="str">
        <f>IF(日報入力!G1282,G1282/F1282,"")</f>
        <v/>
      </c>
      <c r="BB1282" s="386" t="e">
        <f t="shared" si="78"/>
        <v>#VALUE!</v>
      </c>
      <c r="BC1282" s="386" t="e">
        <f t="shared" si="79"/>
        <v>#VALUE!</v>
      </c>
      <c r="BD1282" s="80">
        <f>日報入力!AU1282</f>
        <v>0</v>
      </c>
      <c r="BE1282" s="534" t="str">
        <f>IF(日報入力!AV1282,日報入力!AV1282,"")</f>
        <v/>
      </c>
      <c r="BF1282" s="534" t="str">
        <f>IF(日報入力!AW1282,日報入力!AW1282,"")</f>
        <v/>
      </c>
      <c r="BG1282" s="398" t="str">
        <f>IF(日報入力!G1282,日報入力!K1282*日報入力!D1282*日報入力!BC1282,"")</f>
        <v/>
      </c>
    </row>
    <row r="1283" spans="1:59" ht="20.25" hidden="1" customHeight="1" x14ac:dyDescent="0.15">
      <c r="A1283" s="302" t="str">
        <f>IF(日報入力!G1283="","",日報入力!G1283)</f>
        <v/>
      </c>
      <c r="B1283" s="291" t="str">
        <f>IF(日報入力!G1283="","",日報入力!H1283)</f>
        <v/>
      </c>
      <c r="C1283" s="291" t="str">
        <f>IF(日報入力!G1283="","",日報入力!I1283)</f>
        <v/>
      </c>
      <c r="D1283" s="291" t="str">
        <f>IF(日報入力!G1283="","",日報入力!J1283)</f>
        <v/>
      </c>
      <c r="E1283" s="291" t="str">
        <f>IF(日報入力!G1283="","",日報入力!K1283)</f>
        <v/>
      </c>
      <c r="F1283" s="291" t="str">
        <f>IF(日報入力!G1283="","",日報入力!L1283)</f>
        <v/>
      </c>
      <c r="G1283" s="291" t="str">
        <f>IF(日報入力!G1283="","",日報入力!L1283-日報入力!O1283-日報入力!P1283-日報入力!Q1283-日報入力!R1283-日報入力!S1283-日報入力!T1283-日報入力!U1283-日報入力!V1283-日報入力!W1283-日報入力!X1283-日報入力!Y1283-日報入力!Z1283)</f>
        <v/>
      </c>
      <c r="H1283" s="291" t="str">
        <f>IF(日報入力!G1283="","",IF(日報入力!M1283&gt;=0,日報入力!M1283*F1283,F1283))</f>
        <v/>
      </c>
      <c r="I1283" s="291" t="str">
        <f>IF(日報入力!G1283="","",日報入力!O1283)</f>
        <v/>
      </c>
      <c r="J1283" s="291" t="str">
        <f>IF(日報入力!G1283="","",日報入力!P1283)</f>
        <v/>
      </c>
      <c r="K1283" s="291" t="str">
        <f>IF(日報入力!G1283="","",日報入力!Q1283)</f>
        <v/>
      </c>
      <c r="L1283" s="291" t="str">
        <f>IF(日報入力!G1283="","",日報入力!R1283)</f>
        <v/>
      </c>
      <c r="M1283" s="291" t="str">
        <f>IF(日報入力!G1283="","",日報入力!S1283)</f>
        <v/>
      </c>
      <c r="N1283" s="291" t="str">
        <f>IF(日報入力!G1283="","",日報入力!T1283)</f>
        <v/>
      </c>
      <c r="O1283" s="291" t="str">
        <f>IF(日報入力!G1283="","",日報入力!U1283)</f>
        <v/>
      </c>
      <c r="P1283" s="291" t="str">
        <f>IF(日報入力!G1283="","",日報入力!V1283)</f>
        <v/>
      </c>
      <c r="Q1283" s="291" t="str">
        <f>IF(日報入力!G1283="","",日報入力!W1283)</f>
        <v/>
      </c>
      <c r="R1283" s="291" t="str">
        <f>IF(日報入力!G1283="","",日報入力!X1283)</f>
        <v/>
      </c>
      <c r="S1283" s="291" t="str">
        <f>IF(日報入力!G1283="","",日報入力!Y1283)</f>
        <v/>
      </c>
      <c r="T1283" s="291" t="str">
        <f>IF(日報入力!G1283="","",日報入力!Z1283)</f>
        <v/>
      </c>
      <c r="U1283" s="291" t="str">
        <f>IF(日報入力!G1283="","",日報入力!AA1283)</f>
        <v/>
      </c>
      <c r="V1283" s="378" t="str">
        <f>IF(日報入力!G1283="","",日報入力!AB1283)</f>
        <v/>
      </c>
      <c r="W1283" s="291" t="str">
        <f>IF(日報入力!G1283="","",日報入力!AC1283)</f>
        <v/>
      </c>
      <c r="X1283" s="291" t="str">
        <f>IF(日報入力!G1283="","",日報入力!AD1283)</f>
        <v/>
      </c>
      <c r="Y1283" s="291" t="str">
        <f>IF(日報入力!G1283="","",日報入力!AE1283)</f>
        <v/>
      </c>
      <c r="Z1283" s="291" t="str">
        <f>IF(日報入力!G1283="","",日報入力!AF1283)</f>
        <v/>
      </c>
      <c r="AA1283" s="291" t="str">
        <f>IF(日報入力!G1283="","",日報入力!AG1283)</f>
        <v/>
      </c>
      <c r="AB1283" s="291" t="str">
        <f>IF(日報入力!G1283="","",日報入力!AH1283)</f>
        <v/>
      </c>
      <c r="AC1283" s="291" t="str">
        <f>IF(日報入力!G1283="","",日報入力!AI1283)</f>
        <v/>
      </c>
      <c r="AD1283" s="291" t="str">
        <f>IF(日報入力!G1283="","",日報入力!AJ1283)</f>
        <v/>
      </c>
      <c r="AE1283" s="292" t="str">
        <f>IF(日報入力!G1283="","",日報入力!E1283)</f>
        <v/>
      </c>
      <c r="AF1283" s="293" t="str">
        <f>IF(日報入力!G1283="","",日報入力!AK1283)</f>
        <v/>
      </c>
      <c r="AG1283" s="293" t="str">
        <f>IF(日報入力!G1283="","",日報入力!AL1283)</f>
        <v/>
      </c>
      <c r="AH1283" s="293" t="str">
        <f>IF(日報入力!G1283="","",日報入力!AM1283)</f>
        <v/>
      </c>
      <c r="AI1283" s="294" t="str">
        <f>IF(日報入力!G1283&gt;0,日報入力!D1283*日報入力!K1283*日報入力!AL1283,"")</f>
        <v/>
      </c>
      <c r="AJ1283" s="294" t="str">
        <f>IF(日報入力!G1283&gt;0,日報入力!E1283*日報入力!AL1283,"")</f>
        <v/>
      </c>
      <c r="AK1283" s="294" t="str">
        <f>IF(日報入力!G1283&gt;0,AI1283-AJ1283,"")</f>
        <v/>
      </c>
      <c r="AL1283" s="292" t="str">
        <f>IF(日報入力!G1283&gt;0,日報入力!E1283*日報入力!AM1283,"")</f>
        <v/>
      </c>
      <c r="AM1283" s="292" t="str">
        <f>IF(日報入力!G1283&gt;0,日報入力!AB1283*日報入力!AM1283,"")</f>
        <v/>
      </c>
      <c r="AN1283" s="68" t="str">
        <f>IF(日報入力!G1283&gt;0,日報入力!C1283,"")</f>
        <v/>
      </c>
      <c r="AO1283" s="68" t="str">
        <f>日報入力!B1283</f>
        <v/>
      </c>
      <c r="AP1283" s="68" t="str">
        <f>IF(日報入力!AQ1283,日報入力!BA1283,"")</f>
        <v/>
      </c>
      <c r="AQ1283" s="68" t="str">
        <f>IF(日報入力!AR1283,日報入力!BB1283,"")</f>
        <v/>
      </c>
      <c r="AR1283" s="68" t="str">
        <f>IF(日報入力!AS1283,"N勤","")</f>
        <v/>
      </c>
      <c r="AS1283" s="295" t="e">
        <f t="shared" si="77"/>
        <v>#VALUE!</v>
      </c>
      <c r="AT1283" s="439" t="str">
        <f>日報入力!AY1283</f>
        <v/>
      </c>
      <c r="AU1283" s="518" t="str">
        <f>IF(日報入力!G1283,G1283*60/E1283,"")</f>
        <v/>
      </c>
      <c r="AV1283" s="528" t="str">
        <f>IF(日報入力!AT1283,日報入力!AT1283,"")</f>
        <v/>
      </c>
      <c r="AW1283" s="529" t="str">
        <f>IF(日報入力!AT1283,AE1283/日報入力!AT1283,"")</f>
        <v/>
      </c>
      <c r="AX1283" s="530" t="e">
        <f>IF(1&lt;日報集計!AT1283,AT1283/(((F1283-I1283-J1283-N1283-O1283)*60)/(E1283)),"")</f>
        <v>#VALUE!</v>
      </c>
      <c r="AY1283" s="664" t="str">
        <f>IF(日報入力!H1283,AT1283/(((F1283-J1283)*60)/E1283),"")</f>
        <v/>
      </c>
      <c r="AZ1283" s="664" t="str">
        <f>IF(日報入力!I1283,AT1283/((G1283*60)/E1283),"")</f>
        <v/>
      </c>
      <c r="BA1283" s="296" t="str">
        <f>IF(日報入力!G1283,G1283/F1283,"")</f>
        <v/>
      </c>
      <c r="BB1283" s="386" t="e">
        <f t="shared" si="78"/>
        <v>#VALUE!</v>
      </c>
      <c r="BC1283" s="386" t="e">
        <f t="shared" si="79"/>
        <v>#VALUE!</v>
      </c>
      <c r="BD1283" s="80">
        <f>日報入力!AU1283</f>
        <v>0</v>
      </c>
      <c r="BE1283" s="534" t="str">
        <f>IF(日報入力!AV1283,日報入力!AV1283,"")</f>
        <v/>
      </c>
      <c r="BF1283" s="534" t="str">
        <f>IF(日報入力!AW1283,日報入力!AW1283,"")</f>
        <v/>
      </c>
      <c r="BG1283" s="398" t="str">
        <f>IF(日報入力!G1283,日報入力!K1283*日報入力!D1283*日報入力!BC1283,"")</f>
        <v/>
      </c>
    </row>
    <row r="1284" spans="1:59" ht="20.25" hidden="1" customHeight="1" x14ac:dyDescent="0.15">
      <c r="A1284" s="302" t="str">
        <f>IF(日報入力!G1284="","",日報入力!G1284)</f>
        <v/>
      </c>
      <c r="B1284" s="291" t="str">
        <f>IF(日報入力!G1284="","",日報入力!H1284)</f>
        <v/>
      </c>
      <c r="C1284" s="291" t="str">
        <f>IF(日報入力!G1284="","",日報入力!I1284)</f>
        <v/>
      </c>
      <c r="D1284" s="291" t="str">
        <f>IF(日報入力!G1284="","",日報入力!J1284)</f>
        <v/>
      </c>
      <c r="E1284" s="291" t="str">
        <f>IF(日報入力!G1284="","",日報入力!K1284)</f>
        <v/>
      </c>
      <c r="F1284" s="291" t="str">
        <f>IF(日報入力!G1284="","",日報入力!L1284)</f>
        <v/>
      </c>
      <c r="G1284" s="291" t="str">
        <f>IF(日報入力!G1284="","",日報入力!L1284-日報入力!O1284-日報入力!P1284-日報入力!Q1284-日報入力!R1284-日報入力!S1284-日報入力!T1284-日報入力!U1284-日報入力!V1284-日報入力!W1284-日報入力!X1284-日報入力!Y1284-日報入力!Z1284)</f>
        <v/>
      </c>
      <c r="H1284" s="291" t="str">
        <f>IF(日報入力!G1284="","",IF(日報入力!M1284&gt;=0,日報入力!M1284*F1284,F1284))</f>
        <v/>
      </c>
      <c r="I1284" s="291" t="str">
        <f>IF(日報入力!G1284="","",日報入力!O1284)</f>
        <v/>
      </c>
      <c r="J1284" s="291" t="str">
        <f>IF(日報入力!G1284="","",日報入力!P1284)</f>
        <v/>
      </c>
      <c r="K1284" s="291" t="str">
        <f>IF(日報入力!G1284="","",日報入力!Q1284)</f>
        <v/>
      </c>
      <c r="L1284" s="291" t="str">
        <f>IF(日報入力!G1284="","",日報入力!R1284)</f>
        <v/>
      </c>
      <c r="M1284" s="291" t="str">
        <f>IF(日報入力!G1284="","",日報入力!S1284)</f>
        <v/>
      </c>
      <c r="N1284" s="291" t="str">
        <f>IF(日報入力!G1284="","",日報入力!T1284)</f>
        <v/>
      </c>
      <c r="O1284" s="291" t="str">
        <f>IF(日報入力!G1284="","",日報入力!U1284)</f>
        <v/>
      </c>
      <c r="P1284" s="291" t="str">
        <f>IF(日報入力!G1284="","",日報入力!V1284)</f>
        <v/>
      </c>
      <c r="Q1284" s="291" t="str">
        <f>IF(日報入力!G1284="","",日報入力!W1284)</f>
        <v/>
      </c>
      <c r="R1284" s="291" t="str">
        <f>IF(日報入力!G1284="","",日報入力!X1284)</f>
        <v/>
      </c>
      <c r="S1284" s="291" t="str">
        <f>IF(日報入力!G1284="","",日報入力!Y1284)</f>
        <v/>
      </c>
      <c r="T1284" s="291" t="str">
        <f>IF(日報入力!G1284="","",日報入力!Z1284)</f>
        <v/>
      </c>
      <c r="U1284" s="291" t="str">
        <f>IF(日報入力!G1284="","",日報入力!AA1284)</f>
        <v/>
      </c>
      <c r="V1284" s="378" t="str">
        <f>IF(日報入力!G1284="","",日報入力!AB1284)</f>
        <v/>
      </c>
      <c r="W1284" s="291" t="str">
        <f>IF(日報入力!G1284="","",日報入力!AC1284)</f>
        <v/>
      </c>
      <c r="X1284" s="291" t="str">
        <f>IF(日報入力!G1284="","",日報入力!AD1284)</f>
        <v/>
      </c>
      <c r="Y1284" s="291" t="str">
        <f>IF(日報入力!G1284="","",日報入力!AE1284)</f>
        <v/>
      </c>
      <c r="Z1284" s="291" t="str">
        <f>IF(日報入力!G1284="","",日報入力!AF1284)</f>
        <v/>
      </c>
      <c r="AA1284" s="291" t="str">
        <f>IF(日報入力!G1284="","",日報入力!AG1284)</f>
        <v/>
      </c>
      <c r="AB1284" s="291" t="str">
        <f>IF(日報入力!G1284="","",日報入力!AH1284)</f>
        <v/>
      </c>
      <c r="AC1284" s="291" t="str">
        <f>IF(日報入力!G1284="","",日報入力!AI1284)</f>
        <v/>
      </c>
      <c r="AD1284" s="291" t="str">
        <f>IF(日報入力!G1284="","",日報入力!AJ1284)</f>
        <v/>
      </c>
      <c r="AE1284" s="292" t="str">
        <f>IF(日報入力!G1284="","",日報入力!E1284)</f>
        <v/>
      </c>
      <c r="AF1284" s="293" t="str">
        <f>IF(日報入力!G1284="","",日報入力!AK1284)</f>
        <v/>
      </c>
      <c r="AG1284" s="293" t="str">
        <f>IF(日報入力!G1284="","",日報入力!AL1284)</f>
        <v/>
      </c>
      <c r="AH1284" s="293" t="str">
        <f>IF(日報入力!G1284="","",日報入力!AM1284)</f>
        <v/>
      </c>
      <c r="AI1284" s="294" t="str">
        <f>IF(日報入力!G1284&gt;0,日報入力!D1284*日報入力!K1284*日報入力!AL1284,"")</f>
        <v/>
      </c>
      <c r="AJ1284" s="294" t="str">
        <f>IF(日報入力!G1284&gt;0,日報入力!E1284*日報入力!AL1284,"")</f>
        <v/>
      </c>
      <c r="AK1284" s="294" t="str">
        <f>IF(日報入力!G1284&gt;0,AI1284-AJ1284,"")</f>
        <v/>
      </c>
      <c r="AL1284" s="292" t="str">
        <f>IF(日報入力!G1284&gt;0,日報入力!E1284*日報入力!AM1284,"")</f>
        <v/>
      </c>
      <c r="AM1284" s="292" t="str">
        <f>IF(日報入力!G1284&gt;0,日報入力!AB1284*日報入力!AM1284,"")</f>
        <v/>
      </c>
      <c r="AN1284" s="68" t="str">
        <f>IF(日報入力!G1284&gt;0,日報入力!C1284,"")</f>
        <v/>
      </c>
      <c r="AO1284" s="68" t="str">
        <f>日報入力!B1284</f>
        <v/>
      </c>
      <c r="AP1284" s="68" t="str">
        <f>IF(日報入力!AQ1284,日報入力!BA1284,"")</f>
        <v/>
      </c>
      <c r="AQ1284" s="68" t="str">
        <f>IF(日報入力!AR1284,日報入力!BB1284,"")</f>
        <v/>
      </c>
      <c r="AR1284" s="68" t="str">
        <f>IF(日報入力!AS1284,"N勤","")</f>
        <v/>
      </c>
      <c r="AS1284" s="295" t="e">
        <f t="shared" si="77"/>
        <v>#VALUE!</v>
      </c>
      <c r="AT1284" s="439" t="str">
        <f>日報入力!AY1284</f>
        <v/>
      </c>
      <c r="AU1284" s="518" t="str">
        <f>IF(日報入力!G1284,G1284*60/E1284,"")</f>
        <v/>
      </c>
      <c r="AV1284" s="528" t="str">
        <f>IF(日報入力!AT1284,日報入力!AT1284,"")</f>
        <v/>
      </c>
      <c r="AW1284" s="529" t="str">
        <f>IF(日報入力!AT1284,AE1284/日報入力!AT1284,"")</f>
        <v/>
      </c>
      <c r="AX1284" s="530" t="e">
        <f>IF(1&lt;日報集計!AT1284,AT1284/(((F1284-I1284-J1284-N1284-O1284)*60)/(E1284)),"")</f>
        <v>#VALUE!</v>
      </c>
      <c r="AY1284" s="664" t="str">
        <f>IF(日報入力!H1284,AT1284/(((F1284-J1284)*60)/E1284),"")</f>
        <v/>
      </c>
      <c r="AZ1284" s="664" t="str">
        <f>IF(日報入力!I1284,AT1284/((G1284*60)/E1284),"")</f>
        <v/>
      </c>
      <c r="BA1284" s="296" t="str">
        <f>IF(日報入力!G1284,G1284/F1284,"")</f>
        <v/>
      </c>
      <c r="BB1284" s="386" t="e">
        <f t="shared" si="78"/>
        <v>#VALUE!</v>
      </c>
      <c r="BC1284" s="386" t="e">
        <f t="shared" si="79"/>
        <v>#VALUE!</v>
      </c>
      <c r="BD1284" s="80">
        <f>日報入力!AU1284</f>
        <v>0</v>
      </c>
      <c r="BE1284" s="534" t="str">
        <f>IF(日報入力!AV1284,日報入力!AV1284,"")</f>
        <v/>
      </c>
      <c r="BF1284" s="534" t="str">
        <f>IF(日報入力!AW1284,日報入力!AW1284,"")</f>
        <v/>
      </c>
      <c r="BG1284" s="398" t="str">
        <f>IF(日報入力!G1284,日報入力!K1284*日報入力!D1284*日報入力!BC1284,"")</f>
        <v/>
      </c>
    </row>
    <row r="1285" spans="1:59" ht="20.25" hidden="1" customHeight="1" x14ac:dyDescent="0.15">
      <c r="A1285" s="302" t="str">
        <f>IF(日報入力!G1285="","",日報入力!G1285)</f>
        <v/>
      </c>
      <c r="B1285" s="291" t="str">
        <f>IF(日報入力!G1285="","",日報入力!H1285)</f>
        <v/>
      </c>
      <c r="C1285" s="291" t="str">
        <f>IF(日報入力!G1285="","",日報入力!I1285)</f>
        <v/>
      </c>
      <c r="D1285" s="291" t="str">
        <f>IF(日報入力!G1285="","",日報入力!J1285)</f>
        <v/>
      </c>
      <c r="E1285" s="291" t="str">
        <f>IF(日報入力!G1285="","",日報入力!K1285)</f>
        <v/>
      </c>
      <c r="F1285" s="291" t="str">
        <f>IF(日報入力!G1285="","",日報入力!L1285)</f>
        <v/>
      </c>
      <c r="G1285" s="291" t="str">
        <f>IF(日報入力!G1285="","",日報入力!L1285-日報入力!O1285-日報入力!P1285-日報入力!Q1285-日報入力!R1285-日報入力!S1285-日報入力!T1285-日報入力!U1285-日報入力!V1285-日報入力!W1285-日報入力!X1285-日報入力!Y1285-日報入力!Z1285)</f>
        <v/>
      </c>
      <c r="H1285" s="291" t="str">
        <f>IF(日報入力!G1285="","",IF(日報入力!M1285&gt;=0,日報入力!M1285*F1285,F1285))</f>
        <v/>
      </c>
      <c r="I1285" s="291" t="str">
        <f>IF(日報入力!G1285="","",日報入力!O1285)</f>
        <v/>
      </c>
      <c r="J1285" s="291" t="str">
        <f>IF(日報入力!G1285="","",日報入力!P1285)</f>
        <v/>
      </c>
      <c r="K1285" s="291" t="str">
        <f>IF(日報入力!G1285="","",日報入力!Q1285)</f>
        <v/>
      </c>
      <c r="L1285" s="291" t="str">
        <f>IF(日報入力!G1285="","",日報入力!R1285)</f>
        <v/>
      </c>
      <c r="M1285" s="291" t="str">
        <f>IF(日報入力!G1285="","",日報入力!S1285)</f>
        <v/>
      </c>
      <c r="N1285" s="291" t="str">
        <f>IF(日報入力!G1285="","",日報入力!T1285)</f>
        <v/>
      </c>
      <c r="O1285" s="291" t="str">
        <f>IF(日報入力!G1285="","",日報入力!U1285)</f>
        <v/>
      </c>
      <c r="P1285" s="291" t="str">
        <f>IF(日報入力!G1285="","",日報入力!V1285)</f>
        <v/>
      </c>
      <c r="Q1285" s="291" t="str">
        <f>IF(日報入力!G1285="","",日報入力!W1285)</f>
        <v/>
      </c>
      <c r="R1285" s="291" t="str">
        <f>IF(日報入力!G1285="","",日報入力!X1285)</f>
        <v/>
      </c>
      <c r="S1285" s="291" t="str">
        <f>IF(日報入力!G1285="","",日報入力!Y1285)</f>
        <v/>
      </c>
      <c r="T1285" s="291" t="str">
        <f>IF(日報入力!G1285="","",日報入力!Z1285)</f>
        <v/>
      </c>
      <c r="U1285" s="291" t="str">
        <f>IF(日報入力!G1285="","",日報入力!AA1285)</f>
        <v/>
      </c>
      <c r="V1285" s="378" t="str">
        <f>IF(日報入力!G1285="","",日報入力!AB1285)</f>
        <v/>
      </c>
      <c r="W1285" s="291" t="str">
        <f>IF(日報入力!G1285="","",日報入力!AC1285)</f>
        <v/>
      </c>
      <c r="X1285" s="291" t="str">
        <f>IF(日報入力!G1285="","",日報入力!AD1285)</f>
        <v/>
      </c>
      <c r="Y1285" s="291" t="str">
        <f>IF(日報入力!G1285="","",日報入力!AE1285)</f>
        <v/>
      </c>
      <c r="Z1285" s="291" t="str">
        <f>IF(日報入力!G1285="","",日報入力!AF1285)</f>
        <v/>
      </c>
      <c r="AA1285" s="291" t="str">
        <f>IF(日報入力!G1285="","",日報入力!AG1285)</f>
        <v/>
      </c>
      <c r="AB1285" s="291" t="str">
        <f>IF(日報入力!G1285="","",日報入力!AH1285)</f>
        <v/>
      </c>
      <c r="AC1285" s="291" t="str">
        <f>IF(日報入力!G1285="","",日報入力!AI1285)</f>
        <v/>
      </c>
      <c r="AD1285" s="291" t="str">
        <f>IF(日報入力!G1285="","",日報入力!AJ1285)</f>
        <v/>
      </c>
      <c r="AE1285" s="292" t="str">
        <f>IF(日報入力!G1285="","",日報入力!E1285)</f>
        <v/>
      </c>
      <c r="AF1285" s="293" t="str">
        <f>IF(日報入力!G1285="","",日報入力!AK1285)</f>
        <v/>
      </c>
      <c r="AG1285" s="293" t="str">
        <f>IF(日報入力!G1285="","",日報入力!AL1285)</f>
        <v/>
      </c>
      <c r="AH1285" s="293" t="str">
        <f>IF(日報入力!G1285="","",日報入力!AM1285)</f>
        <v/>
      </c>
      <c r="AI1285" s="294" t="str">
        <f>IF(日報入力!G1285&gt;0,日報入力!D1285*日報入力!K1285*日報入力!AL1285,"")</f>
        <v/>
      </c>
      <c r="AJ1285" s="294" t="str">
        <f>IF(日報入力!G1285&gt;0,日報入力!E1285*日報入力!AL1285,"")</f>
        <v/>
      </c>
      <c r="AK1285" s="294" t="str">
        <f>IF(日報入力!G1285&gt;0,AI1285-AJ1285,"")</f>
        <v/>
      </c>
      <c r="AL1285" s="292" t="str">
        <f>IF(日報入力!G1285&gt;0,日報入力!E1285*日報入力!AM1285,"")</f>
        <v/>
      </c>
      <c r="AM1285" s="292" t="str">
        <f>IF(日報入力!G1285&gt;0,日報入力!AB1285*日報入力!AM1285,"")</f>
        <v/>
      </c>
      <c r="AN1285" s="68" t="str">
        <f>IF(日報入力!G1285&gt;0,日報入力!C1285,"")</f>
        <v/>
      </c>
      <c r="AO1285" s="68" t="str">
        <f>日報入力!B1285</f>
        <v/>
      </c>
      <c r="AP1285" s="68" t="str">
        <f>IF(日報入力!AQ1285,日報入力!BA1285,"")</f>
        <v/>
      </c>
      <c r="AQ1285" s="68" t="str">
        <f>IF(日報入力!AR1285,日報入力!BB1285,"")</f>
        <v/>
      </c>
      <c r="AR1285" s="68" t="str">
        <f>IF(日報入力!AS1285,"N勤","")</f>
        <v/>
      </c>
      <c r="AS1285" s="295" t="e">
        <f t="shared" si="77"/>
        <v>#VALUE!</v>
      </c>
      <c r="AT1285" s="439" t="str">
        <f>日報入力!AY1285</f>
        <v/>
      </c>
      <c r="AU1285" s="518" t="str">
        <f>IF(日報入力!G1285,G1285*60/E1285,"")</f>
        <v/>
      </c>
      <c r="AV1285" s="528" t="str">
        <f>IF(日報入力!AT1285,日報入力!AT1285,"")</f>
        <v/>
      </c>
      <c r="AW1285" s="529" t="str">
        <f>IF(日報入力!AT1285,AE1285/日報入力!AT1285,"")</f>
        <v/>
      </c>
      <c r="AX1285" s="530" t="e">
        <f>IF(1&lt;日報集計!AT1285,AT1285/(((F1285-I1285-J1285-N1285-O1285)*60)/(E1285)),"")</f>
        <v>#VALUE!</v>
      </c>
      <c r="AY1285" s="664" t="str">
        <f>IF(日報入力!H1285,AT1285/(((F1285-J1285)*60)/E1285),"")</f>
        <v/>
      </c>
      <c r="AZ1285" s="664" t="str">
        <f>IF(日報入力!I1285,AT1285/((G1285*60)/E1285),"")</f>
        <v/>
      </c>
      <c r="BA1285" s="296" t="str">
        <f>IF(日報入力!G1285,G1285/F1285,"")</f>
        <v/>
      </c>
      <c r="BB1285" s="386" t="e">
        <f t="shared" si="78"/>
        <v>#VALUE!</v>
      </c>
      <c r="BC1285" s="386" t="e">
        <f t="shared" si="79"/>
        <v>#VALUE!</v>
      </c>
      <c r="BD1285" s="80">
        <f>日報入力!AU1285</f>
        <v>0</v>
      </c>
      <c r="BE1285" s="534" t="str">
        <f>IF(日報入力!AV1285,日報入力!AV1285,"")</f>
        <v/>
      </c>
      <c r="BF1285" s="534" t="str">
        <f>IF(日報入力!AW1285,日報入力!AW1285,"")</f>
        <v/>
      </c>
      <c r="BG1285" s="398" t="str">
        <f>IF(日報入力!G1285,日報入力!K1285*日報入力!D1285*日報入力!BC1285,"")</f>
        <v/>
      </c>
    </row>
    <row r="1286" spans="1:59" ht="20.25" hidden="1" customHeight="1" x14ac:dyDescent="0.15">
      <c r="A1286" s="302" t="str">
        <f>IF(日報入力!G1286="","",日報入力!G1286)</f>
        <v/>
      </c>
      <c r="B1286" s="291" t="str">
        <f>IF(日報入力!G1286="","",日報入力!H1286)</f>
        <v/>
      </c>
      <c r="C1286" s="291" t="str">
        <f>IF(日報入力!G1286="","",日報入力!I1286)</f>
        <v/>
      </c>
      <c r="D1286" s="291" t="str">
        <f>IF(日報入力!G1286="","",日報入力!J1286)</f>
        <v/>
      </c>
      <c r="E1286" s="291" t="str">
        <f>IF(日報入力!G1286="","",日報入力!K1286)</f>
        <v/>
      </c>
      <c r="F1286" s="291" t="str">
        <f>IF(日報入力!G1286="","",日報入力!L1286)</f>
        <v/>
      </c>
      <c r="G1286" s="291" t="str">
        <f>IF(日報入力!G1286="","",日報入力!L1286-日報入力!O1286-日報入力!P1286-日報入力!Q1286-日報入力!R1286-日報入力!S1286-日報入力!T1286-日報入力!U1286-日報入力!V1286-日報入力!W1286-日報入力!X1286-日報入力!Y1286-日報入力!Z1286)</f>
        <v/>
      </c>
      <c r="H1286" s="291" t="str">
        <f>IF(日報入力!G1286="","",IF(日報入力!M1286&gt;=0,日報入力!M1286*F1286,F1286))</f>
        <v/>
      </c>
      <c r="I1286" s="291" t="str">
        <f>IF(日報入力!G1286="","",日報入力!O1286)</f>
        <v/>
      </c>
      <c r="J1286" s="291" t="str">
        <f>IF(日報入力!G1286="","",日報入力!P1286)</f>
        <v/>
      </c>
      <c r="K1286" s="291" t="str">
        <f>IF(日報入力!G1286="","",日報入力!Q1286)</f>
        <v/>
      </c>
      <c r="L1286" s="291" t="str">
        <f>IF(日報入力!G1286="","",日報入力!R1286)</f>
        <v/>
      </c>
      <c r="M1286" s="291" t="str">
        <f>IF(日報入力!G1286="","",日報入力!S1286)</f>
        <v/>
      </c>
      <c r="N1286" s="291" t="str">
        <f>IF(日報入力!G1286="","",日報入力!T1286)</f>
        <v/>
      </c>
      <c r="O1286" s="291" t="str">
        <f>IF(日報入力!G1286="","",日報入力!U1286)</f>
        <v/>
      </c>
      <c r="P1286" s="291" t="str">
        <f>IF(日報入力!G1286="","",日報入力!V1286)</f>
        <v/>
      </c>
      <c r="Q1286" s="291" t="str">
        <f>IF(日報入力!G1286="","",日報入力!W1286)</f>
        <v/>
      </c>
      <c r="R1286" s="291" t="str">
        <f>IF(日報入力!G1286="","",日報入力!X1286)</f>
        <v/>
      </c>
      <c r="S1286" s="291" t="str">
        <f>IF(日報入力!G1286="","",日報入力!Y1286)</f>
        <v/>
      </c>
      <c r="T1286" s="291" t="str">
        <f>IF(日報入力!G1286="","",日報入力!Z1286)</f>
        <v/>
      </c>
      <c r="U1286" s="291" t="str">
        <f>IF(日報入力!G1286="","",日報入力!AA1286)</f>
        <v/>
      </c>
      <c r="V1286" s="378" t="str">
        <f>IF(日報入力!G1286="","",日報入力!AB1286)</f>
        <v/>
      </c>
      <c r="W1286" s="291" t="str">
        <f>IF(日報入力!G1286="","",日報入力!AC1286)</f>
        <v/>
      </c>
      <c r="X1286" s="291" t="str">
        <f>IF(日報入力!G1286="","",日報入力!AD1286)</f>
        <v/>
      </c>
      <c r="Y1286" s="291" t="str">
        <f>IF(日報入力!G1286="","",日報入力!AE1286)</f>
        <v/>
      </c>
      <c r="Z1286" s="291" t="str">
        <f>IF(日報入力!G1286="","",日報入力!AF1286)</f>
        <v/>
      </c>
      <c r="AA1286" s="291" t="str">
        <f>IF(日報入力!G1286="","",日報入力!AG1286)</f>
        <v/>
      </c>
      <c r="AB1286" s="291" t="str">
        <f>IF(日報入力!G1286="","",日報入力!AH1286)</f>
        <v/>
      </c>
      <c r="AC1286" s="291" t="str">
        <f>IF(日報入力!G1286="","",日報入力!AI1286)</f>
        <v/>
      </c>
      <c r="AD1286" s="291" t="str">
        <f>IF(日報入力!G1286="","",日報入力!AJ1286)</f>
        <v/>
      </c>
      <c r="AE1286" s="292" t="str">
        <f>IF(日報入力!G1286="","",日報入力!E1286)</f>
        <v/>
      </c>
      <c r="AF1286" s="293" t="str">
        <f>IF(日報入力!G1286="","",日報入力!AK1286)</f>
        <v/>
      </c>
      <c r="AG1286" s="293" t="str">
        <f>IF(日報入力!G1286="","",日報入力!AL1286)</f>
        <v/>
      </c>
      <c r="AH1286" s="293" t="str">
        <f>IF(日報入力!G1286="","",日報入力!AM1286)</f>
        <v/>
      </c>
      <c r="AI1286" s="294" t="str">
        <f>IF(日報入力!G1286&gt;0,日報入力!D1286*日報入力!K1286*日報入力!AL1286,"")</f>
        <v/>
      </c>
      <c r="AJ1286" s="294" t="str">
        <f>IF(日報入力!G1286&gt;0,日報入力!E1286*日報入力!AL1286,"")</f>
        <v/>
      </c>
      <c r="AK1286" s="294" t="str">
        <f>IF(日報入力!G1286&gt;0,AI1286-AJ1286,"")</f>
        <v/>
      </c>
      <c r="AL1286" s="292" t="str">
        <f>IF(日報入力!G1286&gt;0,日報入力!E1286*日報入力!AM1286,"")</f>
        <v/>
      </c>
      <c r="AM1286" s="292" t="str">
        <f>IF(日報入力!G1286&gt;0,日報入力!AB1286*日報入力!AM1286,"")</f>
        <v/>
      </c>
      <c r="AN1286" s="68" t="str">
        <f>IF(日報入力!G1286&gt;0,日報入力!C1286,"")</f>
        <v/>
      </c>
      <c r="AO1286" s="68" t="str">
        <f>日報入力!B1286</f>
        <v/>
      </c>
      <c r="AP1286" s="68" t="str">
        <f>IF(日報入力!AQ1286,日報入力!BA1286,"")</f>
        <v/>
      </c>
      <c r="AQ1286" s="68" t="str">
        <f>IF(日報入力!AR1286,日報入力!BB1286,"")</f>
        <v/>
      </c>
      <c r="AR1286" s="68" t="str">
        <f>IF(日報入力!AS1286,"N勤","")</f>
        <v/>
      </c>
      <c r="AS1286" s="295" t="e">
        <f t="shared" si="77"/>
        <v>#VALUE!</v>
      </c>
      <c r="AT1286" s="439" t="str">
        <f>日報入力!AY1286</f>
        <v/>
      </c>
      <c r="AU1286" s="518" t="str">
        <f>IF(日報入力!G1286,G1286*60/E1286,"")</f>
        <v/>
      </c>
      <c r="AV1286" s="528" t="str">
        <f>IF(日報入力!AT1286,日報入力!AT1286,"")</f>
        <v/>
      </c>
      <c r="AW1286" s="529" t="str">
        <f>IF(日報入力!AT1286,AE1286/日報入力!AT1286,"")</f>
        <v/>
      </c>
      <c r="AX1286" s="530" t="e">
        <f>IF(1&lt;日報集計!AT1286,AT1286/(((F1286-I1286-J1286-N1286-O1286)*60)/(E1286)),"")</f>
        <v>#VALUE!</v>
      </c>
      <c r="AY1286" s="664" t="str">
        <f>IF(日報入力!H1286,AT1286/(((F1286-J1286)*60)/E1286),"")</f>
        <v/>
      </c>
      <c r="AZ1286" s="664" t="str">
        <f>IF(日報入力!I1286,AT1286/((G1286*60)/E1286),"")</f>
        <v/>
      </c>
      <c r="BA1286" s="296" t="str">
        <f>IF(日報入力!G1286,G1286/F1286,"")</f>
        <v/>
      </c>
      <c r="BB1286" s="386" t="e">
        <f t="shared" si="78"/>
        <v>#VALUE!</v>
      </c>
      <c r="BC1286" s="386" t="e">
        <f t="shared" si="79"/>
        <v>#VALUE!</v>
      </c>
      <c r="BD1286" s="80">
        <f>日報入力!AU1286</f>
        <v>0</v>
      </c>
      <c r="BE1286" s="534" t="str">
        <f>IF(日報入力!AV1286,日報入力!AV1286,"")</f>
        <v/>
      </c>
      <c r="BF1286" s="534" t="str">
        <f>IF(日報入力!AW1286,日報入力!AW1286,"")</f>
        <v/>
      </c>
      <c r="BG1286" s="398" t="str">
        <f>IF(日報入力!G1286,日報入力!K1286*日報入力!D1286*日報入力!BC1286,"")</f>
        <v/>
      </c>
    </row>
    <row r="1287" spans="1:59" ht="20.25" hidden="1" customHeight="1" x14ac:dyDescent="0.15">
      <c r="A1287" s="302" t="str">
        <f>IF(日報入力!G1287="","",日報入力!G1287)</f>
        <v/>
      </c>
      <c r="B1287" s="291" t="str">
        <f>IF(日報入力!G1287="","",日報入力!H1287)</f>
        <v/>
      </c>
      <c r="C1287" s="291" t="str">
        <f>IF(日報入力!G1287="","",日報入力!I1287)</f>
        <v/>
      </c>
      <c r="D1287" s="291" t="str">
        <f>IF(日報入力!G1287="","",日報入力!J1287)</f>
        <v/>
      </c>
      <c r="E1287" s="291" t="str">
        <f>IF(日報入力!G1287="","",日報入力!K1287)</f>
        <v/>
      </c>
      <c r="F1287" s="291" t="str">
        <f>IF(日報入力!G1287="","",日報入力!L1287)</f>
        <v/>
      </c>
      <c r="G1287" s="291" t="str">
        <f>IF(日報入力!G1287="","",日報入力!L1287-日報入力!O1287-日報入力!P1287-日報入力!Q1287-日報入力!R1287-日報入力!S1287-日報入力!T1287-日報入力!U1287-日報入力!V1287-日報入力!W1287-日報入力!X1287-日報入力!Y1287-日報入力!Z1287)</f>
        <v/>
      </c>
      <c r="H1287" s="291" t="str">
        <f>IF(日報入力!G1287="","",IF(日報入力!M1287&gt;=0,日報入力!M1287*F1287,F1287))</f>
        <v/>
      </c>
      <c r="I1287" s="291" t="str">
        <f>IF(日報入力!G1287="","",日報入力!O1287)</f>
        <v/>
      </c>
      <c r="J1287" s="291" t="str">
        <f>IF(日報入力!G1287="","",日報入力!P1287)</f>
        <v/>
      </c>
      <c r="K1287" s="291" t="str">
        <f>IF(日報入力!G1287="","",日報入力!Q1287)</f>
        <v/>
      </c>
      <c r="L1287" s="291" t="str">
        <f>IF(日報入力!G1287="","",日報入力!R1287)</f>
        <v/>
      </c>
      <c r="M1287" s="291" t="str">
        <f>IF(日報入力!G1287="","",日報入力!S1287)</f>
        <v/>
      </c>
      <c r="N1287" s="291" t="str">
        <f>IF(日報入力!G1287="","",日報入力!T1287)</f>
        <v/>
      </c>
      <c r="O1287" s="291" t="str">
        <f>IF(日報入力!G1287="","",日報入力!U1287)</f>
        <v/>
      </c>
      <c r="P1287" s="291" t="str">
        <f>IF(日報入力!G1287="","",日報入力!V1287)</f>
        <v/>
      </c>
      <c r="Q1287" s="291" t="str">
        <f>IF(日報入力!G1287="","",日報入力!W1287)</f>
        <v/>
      </c>
      <c r="R1287" s="291" t="str">
        <f>IF(日報入力!G1287="","",日報入力!X1287)</f>
        <v/>
      </c>
      <c r="S1287" s="291" t="str">
        <f>IF(日報入力!G1287="","",日報入力!Y1287)</f>
        <v/>
      </c>
      <c r="T1287" s="291" t="str">
        <f>IF(日報入力!G1287="","",日報入力!Z1287)</f>
        <v/>
      </c>
      <c r="U1287" s="291" t="str">
        <f>IF(日報入力!G1287="","",日報入力!AA1287)</f>
        <v/>
      </c>
      <c r="V1287" s="378" t="str">
        <f>IF(日報入力!G1287="","",日報入力!AB1287)</f>
        <v/>
      </c>
      <c r="W1287" s="291" t="str">
        <f>IF(日報入力!G1287="","",日報入力!AC1287)</f>
        <v/>
      </c>
      <c r="X1287" s="291" t="str">
        <f>IF(日報入力!G1287="","",日報入力!AD1287)</f>
        <v/>
      </c>
      <c r="Y1287" s="291" t="str">
        <f>IF(日報入力!G1287="","",日報入力!AE1287)</f>
        <v/>
      </c>
      <c r="Z1287" s="291" t="str">
        <f>IF(日報入力!G1287="","",日報入力!AF1287)</f>
        <v/>
      </c>
      <c r="AA1287" s="291" t="str">
        <f>IF(日報入力!G1287="","",日報入力!AG1287)</f>
        <v/>
      </c>
      <c r="AB1287" s="291" t="str">
        <f>IF(日報入力!G1287="","",日報入力!AH1287)</f>
        <v/>
      </c>
      <c r="AC1287" s="291" t="str">
        <f>IF(日報入力!G1287="","",日報入力!AI1287)</f>
        <v/>
      </c>
      <c r="AD1287" s="291" t="str">
        <f>IF(日報入力!G1287="","",日報入力!AJ1287)</f>
        <v/>
      </c>
      <c r="AE1287" s="292" t="str">
        <f>IF(日報入力!G1287="","",日報入力!E1287)</f>
        <v/>
      </c>
      <c r="AF1287" s="293" t="str">
        <f>IF(日報入力!G1287="","",日報入力!AK1287)</f>
        <v/>
      </c>
      <c r="AG1287" s="293" t="str">
        <f>IF(日報入力!G1287="","",日報入力!AL1287)</f>
        <v/>
      </c>
      <c r="AH1287" s="293" t="str">
        <f>IF(日報入力!G1287="","",日報入力!AM1287)</f>
        <v/>
      </c>
      <c r="AI1287" s="294" t="str">
        <f>IF(日報入力!G1287&gt;0,日報入力!D1287*日報入力!K1287*日報入力!AL1287,"")</f>
        <v/>
      </c>
      <c r="AJ1287" s="294" t="str">
        <f>IF(日報入力!G1287&gt;0,日報入力!E1287*日報入力!AL1287,"")</f>
        <v/>
      </c>
      <c r="AK1287" s="294" t="str">
        <f>IF(日報入力!G1287&gt;0,AI1287-AJ1287,"")</f>
        <v/>
      </c>
      <c r="AL1287" s="292" t="str">
        <f>IF(日報入力!G1287&gt;0,日報入力!E1287*日報入力!AM1287,"")</f>
        <v/>
      </c>
      <c r="AM1287" s="292" t="str">
        <f>IF(日報入力!G1287&gt;0,日報入力!AB1287*日報入力!AM1287,"")</f>
        <v/>
      </c>
      <c r="AN1287" s="68" t="str">
        <f>IF(日報入力!G1287&gt;0,日報入力!C1287,"")</f>
        <v/>
      </c>
      <c r="AO1287" s="68" t="str">
        <f>日報入力!B1287</f>
        <v/>
      </c>
      <c r="AP1287" s="68" t="str">
        <f>IF(日報入力!AQ1287,日報入力!BA1287,"")</f>
        <v/>
      </c>
      <c r="AQ1287" s="68" t="str">
        <f>IF(日報入力!AR1287,日報入力!BB1287,"")</f>
        <v/>
      </c>
      <c r="AR1287" s="68" t="str">
        <f>IF(日報入力!AS1287,"N勤","")</f>
        <v/>
      </c>
      <c r="AS1287" s="295" t="e">
        <f t="shared" si="77"/>
        <v>#VALUE!</v>
      </c>
      <c r="AT1287" s="439" t="str">
        <f>日報入力!AY1287</f>
        <v/>
      </c>
      <c r="AU1287" s="518" t="str">
        <f>IF(日報入力!G1287,G1287*60/E1287,"")</f>
        <v/>
      </c>
      <c r="AV1287" s="528" t="str">
        <f>IF(日報入力!AT1287,日報入力!AT1287,"")</f>
        <v/>
      </c>
      <c r="AW1287" s="529" t="str">
        <f>IF(日報入力!AT1287,AE1287/日報入力!AT1287,"")</f>
        <v/>
      </c>
      <c r="AX1287" s="530" t="e">
        <f>IF(1&lt;日報集計!AT1287,AT1287/(((F1287-I1287-J1287-N1287-O1287)*60)/(E1287)),"")</f>
        <v>#VALUE!</v>
      </c>
      <c r="AY1287" s="664" t="str">
        <f>IF(日報入力!H1287,AT1287/(((F1287-J1287)*60)/E1287),"")</f>
        <v/>
      </c>
      <c r="AZ1287" s="664" t="str">
        <f>IF(日報入力!I1287,AT1287/((G1287*60)/E1287),"")</f>
        <v/>
      </c>
      <c r="BA1287" s="296" t="str">
        <f>IF(日報入力!G1287,G1287/F1287,"")</f>
        <v/>
      </c>
      <c r="BB1287" s="386" t="e">
        <f t="shared" si="78"/>
        <v>#VALUE!</v>
      </c>
      <c r="BC1287" s="386" t="e">
        <f t="shared" si="79"/>
        <v>#VALUE!</v>
      </c>
      <c r="BD1287" s="80">
        <f>日報入力!AU1287</f>
        <v>0</v>
      </c>
      <c r="BE1287" s="534" t="str">
        <f>IF(日報入力!AV1287,日報入力!AV1287,"")</f>
        <v/>
      </c>
      <c r="BF1287" s="534" t="str">
        <f>IF(日報入力!AW1287,日報入力!AW1287,"")</f>
        <v/>
      </c>
      <c r="BG1287" s="398" t="str">
        <f>IF(日報入力!G1287,日報入力!K1287*日報入力!D1287*日報入力!BC1287,"")</f>
        <v/>
      </c>
    </row>
    <row r="1288" spans="1:59" ht="20.25" hidden="1" customHeight="1" x14ac:dyDescent="0.15">
      <c r="A1288" s="302" t="str">
        <f>IF(日報入力!G1288="","",日報入力!G1288)</f>
        <v/>
      </c>
      <c r="B1288" s="291" t="str">
        <f>IF(日報入力!G1288="","",日報入力!H1288)</f>
        <v/>
      </c>
      <c r="C1288" s="291" t="str">
        <f>IF(日報入力!G1288="","",日報入力!I1288)</f>
        <v/>
      </c>
      <c r="D1288" s="291" t="str">
        <f>IF(日報入力!G1288="","",日報入力!J1288)</f>
        <v/>
      </c>
      <c r="E1288" s="291" t="str">
        <f>IF(日報入力!G1288="","",日報入力!K1288)</f>
        <v/>
      </c>
      <c r="F1288" s="291" t="str">
        <f>IF(日報入力!G1288="","",日報入力!L1288)</f>
        <v/>
      </c>
      <c r="G1288" s="291" t="str">
        <f>IF(日報入力!G1288="","",日報入力!L1288-日報入力!O1288-日報入力!P1288-日報入力!Q1288-日報入力!R1288-日報入力!S1288-日報入力!T1288-日報入力!U1288-日報入力!V1288-日報入力!W1288-日報入力!X1288-日報入力!Y1288-日報入力!Z1288)</f>
        <v/>
      </c>
      <c r="H1288" s="291" t="str">
        <f>IF(日報入力!G1288="","",IF(日報入力!M1288&gt;=0,日報入力!M1288*F1288,F1288))</f>
        <v/>
      </c>
      <c r="I1288" s="291" t="str">
        <f>IF(日報入力!G1288="","",日報入力!O1288)</f>
        <v/>
      </c>
      <c r="J1288" s="291" t="str">
        <f>IF(日報入力!G1288="","",日報入力!P1288)</f>
        <v/>
      </c>
      <c r="K1288" s="291" t="str">
        <f>IF(日報入力!G1288="","",日報入力!Q1288)</f>
        <v/>
      </c>
      <c r="L1288" s="291" t="str">
        <f>IF(日報入力!G1288="","",日報入力!R1288)</f>
        <v/>
      </c>
      <c r="M1288" s="291" t="str">
        <f>IF(日報入力!G1288="","",日報入力!S1288)</f>
        <v/>
      </c>
      <c r="N1288" s="291" t="str">
        <f>IF(日報入力!G1288="","",日報入力!T1288)</f>
        <v/>
      </c>
      <c r="O1288" s="291" t="str">
        <f>IF(日報入力!G1288="","",日報入力!U1288)</f>
        <v/>
      </c>
      <c r="P1288" s="291" t="str">
        <f>IF(日報入力!G1288="","",日報入力!V1288)</f>
        <v/>
      </c>
      <c r="Q1288" s="291" t="str">
        <f>IF(日報入力!G1288="","",日報入力!W1288)</f>
        <v/>
      </c>
      <c r="R1288" s="291" t="str">
        <f>IF(日報入力!G1288="","",日報入力!X1288)</f>
        <v/>
      </c>
      <c r="S1288" s="291" t="str">
        <f>IF(日報入力!G1288="","",日報入力!Y1288)</f>
        <v/>
      </c>
      <c r="T1288" s="291" t="str">
        <f>IF(日報入力!G1288="","",日報入力!Z1288)</f>
        <v/>
      </c>
      <c r="U1288" s="291" t="str">
        <f>IF(日報入力!G1288="","",日報入力!AA1288)</f>
        <v/>
      </c>
      <c r="V1288" s="378" t="str">
        <f>IF(日報入力!G1288="","",日報入力!AB1288)</f>
        <v/>
      </c>
      <c r="W1288" s="291" t="str">
        <f>IF(日報入力!G1288="","",日報入力!AC1288)</f>
        <v/>
      </c>
      <c r="X1288" s="291" t="str">
        <f>IF(日報入力!G1288="","",日報入力!AD1288)</f>
        <v/>
      </c>
      <c r="Y1288" s="291" t="str">
        <f>IF(日報入力!G1288="","",日報入力!AE1288)</f>
        <v/>
      </c>
      <c r="Z1288" s="291" t="str">
        <f>IF(日報入力!G1288="","",日報入力!AF1288)</f>
        <v/>
      </c>
      <c r="AA1288" s="291" t="str">
        <f>IF(日報入力!G1288="","",日報入力!AG1288)</f>
        <v/>
      </c>
      <c r="AB1288" s="291" t="str">
        <f>IF(日報入力!G1288="","",日報入力!AH1288)</f>
        <v/>
      </c>
      <c r="AC1288" s="291" t="str">
        <f>IF(日報入力!G1288="","",日報入力!AI1288)</f>
        <v/>
      </c>
      <c r="AD1288" s="291" t="str">
        <f>IF(日報入力!G1288="","",日報入力!AJ1288)</f>
        <v/>
      </c>
      <c r="AE1288" s="292" t="str">
        <f>IF(日報入力!G1288="","",日報入力!E1288)</f>
        <v/>
      </c>
      <c r="AF1288" s="293" t="str">
        <f>IF(日報入力!G1288="","",日報入力!AK1288)</f>
        <v/>
      </c>
      <c r="AG1288" s="293" t="str">
        <f>IF(日報入力!G1288="","",日報入力!AL1288)</f>
        <v/>
      </c>
      <c r="AH1288" s="293" t="str">
        <f>IF(日報入力!G1288="","",日報入力!AM1288)</f>
        <v/>
      </c>
      <c r="AI1288" s="294" t="str">
        <f>IF(日報入力!G1288&gt;0,日報入力!D1288*日報入力!K1288*日報入力!AL1288,"")</f>
        <v/>
      </c>
      <c r="AJ1288" s="294" t="str">
        <f>IF(日報入力!G1288&gt;0,日報入力!E1288*日報入力!AL1288,"")</f>
        <v/>
      </c>
      <c r="AK1288" s="294" t="str">
        <f>IF(日報入力!G1288&gt;0,AI1288-AJ1288,"")</f>
        <v/>
      </c>
      <c r="AL1288" s="292" t="str">
        <f>IF(日報入力!G1288&gt;0,日報入力!E1288*日報入力!AM1288,"")</f>
        <v/>
      </c>
      <c r="AM1288" s="292" t="str">
        <f>IF(日報入力!G1288&gt;0,日報入力!AB1288*日報入力!AM1288,"")</f>
        <v/>
      </c>
      <c r="AN1288" s="68" t="str">
        <f>IF(日報入力!G1288&gt;0,日報入力!C1288,"")</f>
        <v/>
      </c>
      <c r="AO1288" s="68" t="str">
        <f>日報入力!B1288</f>
        <v/>
      </c>
      <c r="AP1288" s="68" t="str">
        <f>IF(日報入力!AQ1288,日報入力!BA1288,"")</f>
        <v/>
      </c>
      <c r="AQ1288" s="68" t="str">
        <f>IF(日報入力!AR1288,日報入力!BB1288,"")</f>
        <v/>
      </c>
      <c r="AR1288" s="68" t="str">
        <f>IF(日報入力!AS1288,"N勤","")</f>
        <v/>
      </c>
      <c r="AS1288" s="295" t="e">
        <f t="shared" si="77"/>
        <v>#VALUE!</v>
      </c>
      <c r="AT1288" s="439" t="str">
        <f>日報入力!AY1288</f>
        <v/>
      </c>
      <c r="AU1288" s="518" t="str">
        <f>IF(日報入力!G1288,G1288*60/E1288,"")</f>
        <v/>
      </c>
      <c r="AV1288" s="528" t="str">
        <f>IF(日報入力!AT1288,日報入力!AT1288,"")</f>
        <v/>
      </c>
      <c r="AW1288" s="529" t="str">
        <f>IF(日報入力!AT1288,AE1288/日報入力!AT1288,"")</f>
        <v/>
      </c>
      <c r="AX1288" s="530" t="e">
        <f>IF(1&lt;日報集計!AT1288,AT1288/(((F1288-I1288-J1288-N1288-O1288)*60)/(E1288)),"")</f>
        <v>#VALUE!</v>
      </c>
      <c r="AY1288" s="664" t="str">
        <f>IF(日報入力!H1288,AT1288/(((F1288-J1288)*60)/E1288),"")</f>
        <v/>
      </c>
      <c r="AZ1288" s="664" t="str">
        <f>IF(日報入力!I1288,AT1288/((G1288*60)/E1288),"")</f>
        <v/>
      </c>
      <c r="BA1288" s="296" t="str">
        <f>IF(日報入力!G1288,G1288/F1288,"")</f>
        <v/>
      </c>
      <c r="BB1288" s="386" t="e">
        <f t="shared" si="78"/>
        <v>#VALUE!</v>
      </c>
      <c r="BC1288" s="386" t="e">
        <f t="shared" si="79"/>
        <v>#VALUE!</v>
      </c>
      <c r="BD1288" s="80">
        <f>日報入力!AU1288</f>
        <v>0</v>
      </c>
      <c r="BE1288" s="534" t="str">
        <f>IF(日報入力!AV1288,日報入力!AV1288,"")</f>
        <v/>
      </c>
      <c r="BF1288" s="534" t="str">
        <f>IF(日報入力!AW1288,日報入力!AW1288,"")</f>
        <v/>
      </c>
      <c r="BG1288" s="398" t="str">
        <f>IF(日報入力!G1288,日報入力!K1288*日報入力!D1288*日報入力!BC1288,"")</f>
        <v/>
      </c>
    </row>
    <row r="1289" spans="1:59" ht="20.25" hidden="1" customHeight="1" x14ac:dyDescent="0.15">
      <c r="A1289" s="302" t="str">
        <f>IF(日報入力!G1289="","",日報入力!G1289)</f>
        <v/>
      </c>
      <c r="B1289" s="291" t="str">
        <f>IF(日報入力!G1289="","",日報入力!H1289)</f>
        <v/>
      </c>
      <c r="C1289" s="291" t="str">
        <f>IF(日報入力!G1289="","",日報入力!I1289)</f>
        <v/>
      </c>
      <c r="D1289" s="291" t="str">
        <f>IF(日報入力!G1289="","",日報入力!J1289)</f>
        <v/>
      </c>
      <c r="E1289" s="291" t="str">
        <f>IF(日報入力!G1289="","",日報入力!K1289)</f>
        <v/>
      </c>
      <c r="F1289" s="291" t="str">
        <f>IF(日報入力!G1289="","",日報入力!L1289)</f>
        <v/>
      </c>
      <c r="G1289" s="291" t="str">
        <f>IF(日報入力!G1289="","",日報入力!L1289-日報入力!O1289-日報入力!P1289-日報入力!Q1289-日報入力!R1289-日報入力!S1289-日報入力!T1289-日報入力!U1289-日報入力!V1289-日報入力!W1289-日報入力!X1289-日報入力!Y1289-日報入力!Z1289)</f>
        <v/>
      </c>
      <c r="H1289" s="291" t="str">
        <f>IF(日報入力!G1289="","",IF(日報入力!M1289&gt;=0,日報入力!M1289*F1289,F1289))</f>
        <v/>
      </c>
      <c r="I1289" s="291" t="str">
        <f>IF(日報入力!G1289="","",日報入力!O1289)</f>
        <v/>
      </c>
      <c r="J1289" s="291" t="str">
        <f>IF(日報入力!G1289="","",日報入力!P1289)</f>
        <v/>
      </c>
      <c r="K1289" s="291" t="str">
        <f>IF(日報入力!G1289="","",日報入力!Q1289)</f>
        <v/>
      </c>
      <c r="L1289" s="291" t="str">
        <f>IF(日報入力!G1289="","",日報入力!R1289)</f>
        <v/>
      </c>
      <c r="M1289" s="291" t="str">
        <f>IF(日報入力!G1289="","",日報入力!S1289)</f>
        <v/>
      </c>
      <c r="N1289" s="291" t="str">
        <f>IF(日報入力!G1289="","",日報入力!T1289)</f>
        <v/>
      </c>
      <c r="O1289" s="291" t="str">
        <f>IF(日報入力!G1289="","",日報入力!U1289)</f>
        <v/>
      </c>
      <c r="P1289" s="291" t="str">
        <f>IF(日報入力!G1289="","",日報入力!V1289)</f>
        <v/>
      </c>
      <c r="Q1289" s="291" t="str">
        <f>IF(日報入力!G1289="","",日報入力!W1289)</f>
        <v/>
      </c>
      <c r="R1289" s="291" t="str">
        <f>IF(日報入力!G1289="","",日報入力!X1289)</f>
        <v/>
      </c>
      <c r="S1289" s="291" t="str">
        <f>IF(日報入力!G1289="","",日報入力!Y1289)</f>
        <v/>
      </c>
      <c r="T1289" s="291" t="str">
        <f>IF(日報入力!G1289="","",日報入力!Z1289)</f>
        <v/>
      </c>
      <c r="U1289" s="291" t="str">
        <f>IF(日報入力!G1289="","",日報入力!AA1289)</f>
        <v/>
      </c>
      <c r="V1289" s="378" t="str">
        <f>IF(日報入力!G1289="","",日報入力!AB1289)</f>
        <v/>
      </c>
      <c r="W1289" s="291" t="str">
        <f>IF(日報入力!G1289="","",日報入力!AC1289)</f>
        <v/>
      </c>
      <c r="X1289" s="291" t="str">
        <f>IF(日報入力!G1289="","",日報入力!AD1289)</f>
        <v/>
      </c>
      <c r="Y1289" s="291" t="str">
        <f>IF(日報入力!G1289="","",日報入力!AE1289)</f>
        <v/>
      </c>
      <c r="Z1289" s="291" t="str">
        <f>IF(日報入力!G1289="","",日報入力!AF1289)</f>
        <v/>
      </c>
      <c r="AA1289" s="291" t="str">
        <f>IF(日報入力!G1289="","",日報入力!AG1289)</f>
        <v/>
      </c>
      <c r="AB1289" s="291" t="str">
        <f>IF(日報入力!G1289="","",日報入力!AH1289)</f>
        <v/>
      </c>
      <c r="AC1289" s="291" t="str">
        <f>IF(日報入力!G1289="","",日報入力!AI1289)</f>
        <v/>
      </c>
      <c r="AD1289" s="291" t="str">
        <f>IF(日報入力!G1289="","",日報入力!AJ1289)</f>
        <v/>
      </c>
      <c r="AE1289" s="292" t="str">
        <f>IF(日報入力!G1289="","",日報入力!E1289)</f>
        <v/>
      </c>
      <c r="AF1289" s="293" t="str">
        <f>IF(日報入力!G1289="","",日報入力!AK1289)</f>
        <v/>
      </c>
      <c r="AG1289" s="293" t="str">
        <f>IF(日報入力!G1289="","",日報入力!AL1289)</f>
        <v/>
      </c>
      <c r="AH1289" s="293" t="str">
        <f>IF(日報入力!G1289="","",日報入力!AM1289)</f>
        <v/>
      </c>
      <c r="AI1289" s="294" t="str">
        <f>IF(日報入力!G1289&gt;0,日報入力!D1289*日報入力!K1289*日報入力!AL1289,"")</f>
        <v/>
      </c>
      <c r="AJ1289" s="294" t="str">
        <f>IF(日報入力!G1289&gt;0,日報入力!E1289*日報入力!AL1289,"")</f>
        <v/>
      </c>
      <c r="AK1289" s="294" t="str">
        <f>IF(日報入力!G1289&gt;0,AI1289-AJ1289,"")</f>
        <v/>
      </c>
      <c r="AL1289" s="292" t="str">
        <f>IF(日報入力!G1289&gt;0,日報入力!E1289*日報入力!AM1289,"")</f>
        <v/>
      </c>
      <c r="AM1289" s="292" t="str">
        <f>IF(日報入力!G1289&gt;0,日報入力!AB1289*日報入力!AM1289,"")</f>
        <v/>
      </c>
      <c r="AN1289" s="68" t="str">
        <f>IF(日報入力!G1289&gt;0,日報入力!C1289,"")</f>
        <v/>
      </c>
      <c r="AO1289" s="68" t="str">
        <f>日報入力!B1289</f>
        <v/>
      </c>
      <c r="AP1289" s="68" t="str">
        <f>IF(日報入力!AQ1289,日報入力!BA1289,"")</f>
        <v/>
      </c>
      <c r="AQ1289" s="68" t="str">
        <f>IF(日報入力!AR1289,日報入力!BB1289,"")</f>
        <v/>
      </c>
      <c r="AR1289" s="68" t="str">
        <f>IF(日報入力!AS1289,"N勤","")</f>
        <v/>
      </c>
      <c r="AS1289" s="295" t="e">
        <f t="shared" si="77"/>
        <v>#VALUE!</v>
      </c>
      <c r="AT1289" s="439" t="str">
        <f>日報入力!AY1289</f>
        <v/>
      </c>
      <c r="AU1289" s="518" t="str">
        <f>IF(日報入力!G1289,G1289*60/E1289,"")</f>
        <v/>
      </c>
      <c r="AV1289" s="528" t="str">
        <f>IF(日報入力!AT1289,日報入力!AT1289,"")</f>
        <v/>
      </c>
      <c r="AW1289" s="529" t="str">
        <f>IF(日報入力!AT1289,AE1289/日報入力!AT1289,"")</f>
        <v/>
      </c>
      <c r="AX1289" s="530" t="e">
        <f>IF(1&lt;日報集計!AT1289,AT1289/(((F1289-I1289-J1289-N1289-O1289)*60)/(E1289)),"")</f>
        <v>#VALUE!</v>
      </c>
      <c r="AY1289" s="664" t="str">
        <f>IF(日報入力!H1289,AT1289/(((F1289-J1289)*60)/E1289),"")</f>
        <v/>
      </c>
      <c r="AZ1289" s="664" t="str">
        <f>IF(日報入力!I1289,AT1289/((G1289*60)/E1289),"")</f>
        <v/>
      </c>
      <c r="BA1289" s="296" t="str">
        <f>IF(日報入力!G1289,G1289/F1289,"")</f>
        <v/>
      </c>
      <c r="BB1289" s="386" t="e">
        <f t="shared" si="78"/>
        <v>#VALUE!</v>
      </c>
      <c r="BC1289" s="386" t="e">
        <f t="shared" si="79"/>
        <v>#VALUE!</v>
      </c>
      <c r="BD1289" s="80">
        <f>日報入力!AU1289</f>
        <v>0</v>
      </c>
      <c r="BE1289" s="534" t="str">
        <f>IF(日報入力!AV1289,日報入力!AV1289,"")</f>
        <v/>
      </c>
      <c r="BF1289" s="534" t="str">
        <f>IF(日報入力!AW1289,日報入力!AW1289,"")</f>
        <v/>
      </c>
      <c r="BG1289" s="398" t="str">
        <f>IF(日報入力!G1289,日報入力!K1289*日報入力!D1289*日報入力!BC1289,"")</f>
        <v/>
      </c>
    </row>
    <row r="1290" spans="1:59" ht="20.25" hidden="1" customHeight="1" x14ac:dyDescent="0.15">
      <c r="A1290" s="302" t="str">
        <f>IF(日報入力!G1290="","",日報入力!G1290)</f>
        <v/>
      </c>
      <c r="B1290" s="291" t="str">
        <f>IF(日報入力!G1290="","",日報入力!H1290)</f>
        <v/>
      </c>
      <c r="C1290" s="291" t="str">
        <f>IF(日報入力!G1290="","",日報入力!I1290)</f>
        <v/>
      </c>
      <c r="D1290" s="291" t="str">
        <f>IF(日報入力!G1290="","",日報入力!J1290)</f>
        <v/>
      </c>
      <c r="E1290" s="291" t="str">
        <f>IF(日報入力!G1290="","",日報入力!K1290)</f>
        <v/>
      </c>
      <c r="F1290" s="291" t="str">
        <f>IF(日報入力!G1290="","",日報入力!L1290)</f>
        <v/>
      </c>
      <c r="G1290" s="291" t="str">
        <f>IF(日報入力!G1290="","",日報入力!L1290-日報入力!O1290-日報入力!P1290-日報入力!Q1290-日報入力!R1290-日報入力!S1290-日報入力!T1290-日報入力!U1290-日報入力!V1290-日報入力!W1290-日報入力!X1290-日報入力!Y1290-日報入力!Z1290)</f>
        <v/>
      </c>
      <c r="H1290" s="291" t="str">
        <f>IF(日報入力!G1290="","",IF(日報入力!M1290&gt;=0,日報入力!M1290*F1290,F1290))</f>
        <v/>
      </c>
      <c r="I1290" s="291" t="str">
        <f>IF(日報入力!G1290="","",日報入力!O1290)</f>
        <v/>
      </c>
      <c r="J1290" s="291" t="str">
        <f>IF(日報入力!G1290="","",日報入力!P1290)</f>
        <v/>
      </c>
      <c r="K1290" s="291" t="str">
        <f>IF(日報入力!G1290="","",日報入力!Q1290)</f>
        <v/>
      </c>
      <c r="L1290" s="291" t="str">
        <f>IF(日報入力!G1290="","",日報入力!R1290)</f>
        <v/>
      </c>
      <c r="M1290" s="291" t="str">
        <f>IF(日報入力!G1290="","",日報入力!S1290)</f>
        <v/>
      </c>
      <c r="N1290" s="291" t="str">
        <f>IF(日報入力!G1290="","",日報入力!T1290)</f>
        <v/>
      </c>
      <c r="O1290" s="291" t="str">
        <f>IF(日報入力!G1290="","",日報入力!U1290)</f>
        <v/>
      </c>
      <c r="P1290" s="291" t="str">
        <f>IF(日報入力!G1290="","",日報入力!V1290)</f>
        <v/>
      </c>
      <c r="Q1290" s="291" t="str">
        <f>IF(日報入力!G1290="","",日報入力!W1290)</f>
        <v/>
      </c>
      <c r="R1290" s="291" t="str">
        <f>IF(日報入力!G1290="","",日報入力!X1290)</f>
        <v/>
      </c>
      <c r="S1290" s="291" t="str">
        <f>IF(日報入力!G1290="","",日報入力!Y1290)</f>
        <v/>
      </c>
      <c r="T1290" s="291" t="str">
        <f>IF(日報入力!G1290="","",日報入力!Z1290)</f>
        <v/>
      </c>
      <c r="U1290" s="291" t="str">
        <f>IF(日報入力!G1290="","",日報入力!AA1290)</f>
        <v/>
      </c>
      <c r="V1290" s="378" t="str">
        <f>IF(日報入力!G1290="","",日報入力!AB1290)</f>
        <v/>
      </c>
      <c r="W1290" s="291" t="str">
        <f>IF(日報入力!G1290="","",日報入力!AC1290)</f>
        <v/>
      </c>
      <c r="X1290" s="291" t="str">
        <f>IF(日報入力!G1290="","",日報入力!AD1290)</f>
        <v/>
      </c>
      <c r="Y1290" s="291" t="str">
        <f>IF(日報入力!G1290="","",日報入力!AE1290)</f>
        <v/>
      </c>
      <c r="Z1290" s="291" t="str">
        <f>IF(日報入力!G1290="","",日報入力!AF1290)</f>
        <v/>
      </c>
      <c r="AA1290" s="291" t="str">
        <f>IF(日報入力!G1290="","",日報入力!AG1290)</f>
        <v/>
      </c>
      <c r="AB1290" s="291" t="str">
        <f>IF(日報入力!G1290="","",日報入力!AH1290)</f>
        <v/>
      </c>
      <c r="AC1290" s="291" t="str">
        <f>IF(日報入力!G1290="","",日報入力!AI1290)</f>
        <v/>
      </c>
      <c r="AD1290" s="291" t="str">
        <f>IF(日報入力!G1290="","",日報入力!AJ1290)</f>
        <v/>
      </c>
      <c r="AE1290" s="292" t="str">
        <f>IF(日報入力!G1290="","",日報入力!E1290)</f>
        <v/>
      </c>
      <c r="AF1290" s="293" t="str">
        <f>IF(日報入力!G1290="","",日報入力!AK1290)</f>
        <v/>
      </c>
      <c r="AG1290" s="293" t="str">
        <f>IF(日報入力!G1290="","",日報入力!AL1290)</f>
        <v/>
      </c>
      <c r="AH1290" s="293" t="str">
        <f>IF(日報入力!G1290="","",日報入力!AM1290)</f>
        <v/>
      </c>
      <c r="AI1290" s="294" t="str">
        <f>IF(日報入力!G1290&gt;0,日報入力!D1290*日報入力!K1290*日報入力!AL1290,"")</f>
        <v/>
      </c>
      <c r="AJ1290" s="294" t="str">
        <f>IF(日報入力!G1290&gt;0,日報入力!E1290*日報入力!AL1290,"")</f>
        <v/>
      </c>
      <c r="AK1290" s="294" t="str">
        <f>IF(日報入力!G1290&gt;0,AI1290-AJ1290,"")</f>
        <v/>
      </c>
      <c r="AL1290" s="292" t="str">
        <f>IF(日報入力!G1290&gt;0,日報入力!E1290*日報入力!AM1290,"")</f>
        <v/>
      </c>
      <c r="AM1290" s="292" t="str">
        <f>IF(日報入力!G1290&gt;0,日報入力!AB1290*日報入力!AM1290,"")</f>
        <v/>
      </c>
      <c r="AN1290" s="68" t="str">
        <f>IF(日報入力!G1290&gt;0,日報入力!C1290,"")</f>
        <v/>
      </c>
      <c r="AO1290" s="68" t="str">
        <f>日報入力!B1290</f>
        <v/>
      </c>
      <c r="AP1290" s="68" t="str">
        <f>IF(日報入力!AQ1290,日報入力!BA1290,"")</f>
        <v/>
      </c>
      <c r="AQ1290" s="68" t="str">
        <f>IF(日報入力!AR1290,日報入力!BB1290,"")</f>
        <v/>
      </c>
      <c r="AR1290" s="68" t="str">
        <f>IF(日報入力!AS1290,"N勤","")</f>
        <v/>
      </c>
      <c r="AS1290" s="295" t="e">
        <f t="shared" si="77"/>
        <v>#VALUE!</v>
      </c>
      <c r="AT1290" s="439" t="str">
        <f>日報入力!AY1290</f>
        <v/>
      </c>
      <c r="AU1290" s="518" t="str">
        <f>IF(日報入力!G1290,G1290*60/E1290,"")</f>
        <v/>
      </c>
      <c r="AV1290" s="528" t="str">
        <f>IF(日報入力!AT1290,日報入力!AT1290,"")</f>
        <v/>
      </c>
      <c r="AW1290" s="529" t="str">
        <f>IF(日報入力!AT1290,AE1290/日報入力!AT1290,"")</f>
        <v/>
      </c>
      <c r="AX1290" s="530" t="e">
        <f>IF(1&lt;日報集計!AT1290,AT1290/(((F1290-I1290-J1290-N1290-O1290)*60)/(E1290)),"")</f>
        <v>#VALUE!</v>
      </c>
      <c r="AY1290" s="664" t="str">
        <f>IF(日報入力!H1290,AT1290/(((F1290-J1290)*60)/E1290),"")</f>
        <v/>
      </c>
      <c r="AZ1290" s="664" t="str">
        <f>IF(日報入力!I1290,AT1290/((G1290*60)/E1290),"")</f>
        <v/>
      </c>
      <c r="BA1290" s="296" t="str">
        <f>IF(日報入力!G1290,G1290/F1290,"")</f>
        <v/>
      </c>
      <c r="BB1290" s="386" t="e">
        <f t="shared" si="78"/>
        <v>#VALUE!</v>
      </c>
      <c r="BC1290" s="386" t="e">
        <f t="shared" si="79"/>
        <v>#VALUE!</v>
      </c>
      <c r="BD1290" s="80">
        <f>日報入力!AU1290</f>
        <v>0</v>
      </c>
      <c r="BE1290" s="534" t="str">
        <f>IF(日報入力!AV1290,日報入力!AV1290,"")</f>
        <v/>
      </c>
      <c r="BF1290" s="534" t="str">
        <f>IF(日報入力!AW1290,日報入力!AW1290,"")</f>
        <v/>
      </c>
      <c r="BG1290" s="398" t="str">
        <f>IF(日報入力!G1290,日報入力!K1290*日報入力!D1290*日報入力!BC1290,"")</f>
        <v/>
      </c>
    </row>
    <row r="1291" spans="1:59" ht="20.25" hidden="1" customHeight="1" x14ac:dyDescent="0.15">
      <c r="A1291" s="302" t="str">
        <f>IF(日報入力!G1291="","",日報入力!G1291)</f>
        <v/>
      </c>
      <c r="B1291" s="291" t="str">
        <f>IF(日報入力!G1291="","",日報入力!H1291)</f>
        <v/>
      </c>
      <c r="C1291" s="291" t="str">
        <f>IF(日報入力!G1291="","",日報入力!I1291)</f>
        <v/>
      </c>
      <c r="D1291" s="291" t="str">
        <f>IF(日報入力!G1291="","",日報入力!J1291)</f>
        <v/>
      </c>
      <c r="E1291" s="291" t="str">
        <f>IF(日報入力!G1291="","",日報入力!K1291)</f>
        <v/>
      </c>
      <c r="F1291" s="291" t="str">
        <f>IF(日報入力!G1291="","",日報入力!L1291)</f>
        <v/>
      </c>
      <c r="G1291" s="291" t="str">
        <f>IF(日報入力!G1291="","",日報入力!L1291-日報入力!O1291-日報入力!P1291-日報入力!Q1291-日報入力!R1291-日報入力!S1291-日報入力!T1291-日報入力!U1291-日報入力!V1291-日報入力!W1291-日報入力!X1291-日報入力!Y1291-日報入力!Z1291)</f>
        <v/>
      </c>
      <c r="H1291" s="291" t="str">
        <f>IF(日報入力!G1291="","",IF(日報入力!M1291&gt;=0,日報入力!M1291*F1291,F1291))</f>
        <v/>
      </c>
      <c r="I1291" s="291" t="str">
        <f>IF(日報入力!G1291="","",日報入力!O1291)</f>
        <v/>
      </c>
      <c r="J1291" s="291" t="str">
        <f>IF(日報入力!G1291="","",日報入力!P1291)</f>
        <v/>
      </c>
      <c r="K1291" s="291" t="str">
        <f>IF(日報入力!G1291="","",日報入力!Q1291)</f>
        <v/>
      </c>
      <c r="L1291" s="291" t="str">
        <f>IF(日報入力!G1291="","",日報入力!R1291)</f>
        <v/>
      </c>
      <c r="M1291" s="291" t="str">
        <f>IF(日報入力!G1291="","",日報入力!S1291)</f>
        <v/>
      </c>
      <c r="N1291" s="291" t="str">
        <f>IF(日報入力!G1291="","",日報入力!T1291)</f>
        <v/>
      </c>
      <c r="O1291" s="291" t="str">
        <f>IF(日報入力!G1291="","",日報入力!U1291)</f>
        <v/>
      </c>
      <c r="P1291" s="291" t="str">
        <f>IF(日報入力!G1291="","",日報入力!V1291)</f>
        <v/>
      </c>
      <c r="Q1291" s="291" t="str">
        <f>IF(日報入力!G1291="","",日報入力!W1291)</f>
        <v/>
      </c>
      <c r="R1291" s="291" t="str">
        <f>IF(日報入力!G1291="","",日報入力!X1291)</f>
        <v/>
      </c>
      <c r="S1291" s="291" t="str">
        <f>IF(日報入力!G1291="","",日報入力!Y1291)</f>
        <v/>
      </c>
      <c r="T1291" s="291" t="str">
        <f>IF(日報入力!G1291="","",日報入力!Z1291)</f>
        <v/>
      </c>
      <c r="U1291" s="291" t="str">
        <f>IF(日報入力!G1291="","",日報入力!AA1291)</f>
        <v/>
      </c>
      <c r="V1291" s="378" t="str">
        <f>IF(日報入力!G1291="","",日報入力!AB1291)</f>
        <v/>
      </c>
      <c r="W1291" s="291" t="str">
        <f>IF(日報入力!G1291="","",日報入力!AC1291)</f>
        <v/>
      </c>
      <c r="X1291" s="291" t="str">
        <f>IF(日報入力!G1291="","",日報入力!AD1291)</f>
        <v/>
      </c>
      <c r="Y1291" s="291" t="str">
        <f>IF(日報入力!G1291="","",日報入力!AE1291)</f>
        <v/>
      </c>
      <c r="Z1291" s="291" t="str">
        <f>IF(日報入力!G1291="","",日報入力!AF1291)</f>
        <v/>
      </c>
      <c r="AA1291" s="291" t="str">
        <f>IF(日報入力!G1291="","",日報入力!AG1291)</f>
        <v/>
      </c>
      <c r="AB1291" s="291" t="str">
        <f>IF(日報入力!G1291="","",日報入力!AH1291)</f>
        <v/>
      </c>
      <c r="AC1291" s="291" t="str">
        <f>IF(日報入力!G1291="","",日報入力!AI1291)</f>
        <v/>
      </c>
      <c r="AD1291" s="291" t="str">
        <f>IF(日報入力!G1291="","",日報入力!AJ1291)</f>
        <v/>
      </c>
      <c r="AE1291" s="292" t="str">
        <f>IF(日報入力!G1291="","",日報入力!E1291)</f>
        <v/>
      </c>
      <c r="AF1291" s="293" t="str">
        <f>IF(日報入力!G1291="","",日報入力!AK1291)</f>
        <v/>
      </c>
      <c r="AG1291" s="293" t="str">
        <f>IF(日報入力!G1291="","",日報入力!AL1291)</f>
        <v/>
      </c>
      <c r="AH1291" s="293" t="str">
        <f>IF(日報入力!G1291="","",日報入力!AM1291)</f>
        <v/>
      </c>
      <c r="AI1291" s="294" t="str">
        <f>IF(日報入力!G1291&gt;0,日報入力!D1291*日報入力!K1291*日報入力!AL1291,"")</f>
        <v/>
      </c>
      <c r="AJ1291" s="294" t="str">
        <f>IF(日報入力!G1291&gt;0,日報入力!E1291*日報入力!AL1291,"")</f>
        <v/>
      </c>
      <c r="AK1291" s="294" t="str">
        <f>IF(日報入力!G1291&gt;0,AI1291-AJ1291,"")</f>
        <v/>
      </c>
      <c r="AL1291" s="292" t="str">
        <f>IF(日報入力!G1291&gt;0,日報入力!E1291*日報入力!AM1291,"")</f>
        <v/>
      </c>
      <c r="AM1291" s="292" t="str">
        <f>IF(日報入力!G1291&gt;0,日報入力!AB1291*日報入力!AM1291,"")</f>
        <v/>
      </c>
      <c r="AN1291" s="68" t="str">
        <f>IF(日報入力!G1291&gt;0,日報入力!C1291,"")</f>
        <v/>
      </c>
      <c r="AO1291" s="68" t="str">
        <f>日報入力!B1291</f>
        <v/>
      </c>
      <c r="AP1291" s="68" t="str">
        <f>IF(日報入力!AQ1291,日報入力!BA1291,"")</f>
        <v/>
      </c>
      <c r="AQ1291" s="68" t="str">
        <f>IF(日報入力!AR1291,日報入力!BB1291,"")</f>
        <v/>
      </c>
      <c r="AR1291" s="68" t="str">
        <f>IF(日報入力!AS1291,"N勤","")</f>
        <v/>
      </c>
      <c r="AS1291" s="295" t="e">
        <f t="shared" si="77"/>
        <v>#VALUE!</v>
      </c>
      <c r="AT1291" s="439" t="str">
        <f>日報入力!AY1291</f>
        <v/>
      </c>
      <c r="AU1291" s="518" t="str">
        <f>IF(日報入力!G1291,G1291*60/E1291,"")</f>
        <v/>
      </c>
      <c r="AV1291" s="528" t="str">
        <f>IF(日報入力!AT1291,日報入力!AT1291,"")</f>
        <v/>
      </c>
      <c r="AW1291" s="529" t="str">
        <f>IF(日報入力!AT1291,AE1291/日報入力!AT1291,"")</f>
        <v/>
      </c>
      <c r="AX1291" s="530" t="e">
        <f>IF(1&lt;日報集計!AT1291,AT1291/(((F1291-I1291-J1291-N1291-O1291)*60)/(E1291)),"")</f>
        <v>#VALUE!</v>
      </c>
      <c r="AY1291" s="664" t="str">
        <f>IF(日報入力!H1291,AT1291/(((F1291-J1291)*60)/E1291),"")</f>
        <v/>
      </c>
      <c r="AZ1291" s="664" t="str">
        <f>IF(日報入力!I1291,AT1291/((G1291*60)/E1291),"")</f>
        <v/>
      </c>
      <c r="BA1291" s="296" t="str">
        <f>IF(日報入力!G1291,G1291/F1291,"")</f>
        <v/>
      </c>
      <c r="BB1291" s="386" t="e">
        <f t="shared" si="78"/>
        <v>#VALUE!</v>
      </c>
      <c r="BC1291" s="386" t="e">
        <f t="shared" si="79"/>
        <v>#VALUE!</v>
      </c>
      <c r="BD1291" s="80">
        <f>日報入力!AU1291</f>
        <v>0</v>
      </c>
      <c r="BE1291" s="534" t="str">
        <f>IF(日報入力!AV1291,日報入力!AV1291,"")</f>
        <v/>
      </c>
      <c r="BF1291" s="534" t="str">
        <f>IF(日報入力!AW1291,日報入力!AW1291,"")</f>
        <v/>
      </c>
      <c r="BG1291" s="398" t="str">
        <f>IF(日報入力!G1291,日報入力!K1291*日報入力!D1291*日報入力!BC1291,"")</f>
        <v/>
      </c>
    </row>
    <row r="1292" spans="1:59" ht="20.25" hidden="1" customHeight="1" x14ac:dyDescent="0.15">
      <c r="A1292" s="302" t="str">
        <f>IF(日報入力!G1292="","",日報入力!G1292)</f>
        <v/>
      </c>
      <c r="B1292" s="291" t="str">
        <f>IF(日報入力!G1292="","",日報入力!H1292)</f>
        <v/>
      </c>
      <c r="C1292" s="291" t="str">
        <f>IF(日報入力!G1292="","",日報入力!I1292)</f>
        <v/>
      </c>
      <c r="D1292" s="291" t="str">
        <f>IF(日報入力!G1292="","",日報入力!J1292)</f>
        <v/>
      </c>
      <c r="E1292" s="291" t="str">
        <f>IF(日報入力!G1292="","",日報入力!K1292)</f>
        <v/>
      </c>
      <c r="F1292" s="291" t="str">
        <f>IF(日報入力!G1292="","",日報入力!L1292)</f>
        <v/>
      </c>
      <c r="G1292" s="291" t="str">
        <f>IF(日報入力!G1292="","",日報入力!L1292-日報入力!O1292-日報入力!P1292-日報入力!Q1292-日報入力!R1292-日報入力!S1292-日報入力!T1292-日報入力!U1292-日報入力!V1292-日報入力!W1292-日報入力!X1292-日報入力!Y1292-日報入力!Z1292)</f>
        <v/>
      </c>
      <c r="H1292" s="291" t="str">
        <f>IF(日報入力!G1292="","",IF(日報入力!M1292&gt;=0,日報入力!M1292*F1292,F1292))</f>
        <v/>
      </c>
      <c r="I1292" s="291" t="str">
        <f>IF(日報入力!G1292="","",日報入力!O1292)</f>
        <v/>
      </c>
      <c r="J1292" s="291" t="str">
        <f>IF(日報入力!G1292="","",日報入力!P1292)</f>
        <v/>
      </c>
      <c r="K1292" s="291" t="str">
        <f>IF(日報入力!G1292="","",日報入力!Q1292)</f>
        <v/>
      </c>
      <c r="L1292" s="291" t="str">
        <f>IF(日報入力!G1292="","",日報入力!R1292)</f>
        <v/>
      </c>
      <c r="M1292" s="291" t="str">
        <f>IF(日報入力!G1292="","",日報入力!S1292)</f>
        <v/>
      </c>
      <c r="N1292" s="291" t="str">
        <f>IF(日報入力!G1292="","",日報入力!T1292)</f>
        <v/>
      </c>
      <c r="O1292" s="291" t="str">
        <f>IF(日報入力!G1292="","",日報入力!U1292)</f>
        <v/>
      </c>
      <c r="P1292" s="291" t="str">
        <f>IF(日報入力!G1292="","",日報入力!V1292)</f>
        <v/>
      </c>
      <c r="Q1292" s="291" t="str">
        <f>IF(日報入力!G1292="","",日報入力!W1292)</f>
        <v/>
      </c>
      <c r="R1292" s="291" t="str">
        <f>IF(日報入力!G1292="","",日報入力!X1292)</f>
        <v/>
      </c>
      <c r="S1292" s="291" t="str">
        <f>IF(日報入力!G1292="","",日報入力!Y1292)</f>
        <v/>
      </c>
      <c r="T1292" s="291" t="str">
        <f>IF(日報入力!G1292="","",日報入力!Z1292)</f>
        <v/>
      </c>
      <c r="U1292" s="291" t="str">
        <f>IF(日報入力!G1292="","",日報入力!AA1292)</f>
        <v/>
      </c>
      <c r="V1292" s="378" t="str">
        <f>IF(日報入力!G1292="","",日報入力!AB1292)</f>
        <v/>
      </c>
      <c r="W1292" s="291" t="str">
        <f>IF(日報入力!G1292="","",日報入力!AC1292)</f>
        <v/>
      </c>
      <c r="X1292" s="291" t="str">
        <f>IF(日報入力!G1292="","",日報入力!AD1292)</f>
        <v/>
      </c>
      <c r="Y1292" s="291" t="str">
        <f>IF(日報入力!G1292="","",日報入力!AE1292)</f>
        <v/>
      </c>
      <c r="Z1292" s="291" t="str">
        <f>IF(日報入力!G1292="","",日報入力!AF1292)</f>
        <v/>
      </c>
      <c r="AA1292" s="291" t="str">
        <f>IF(日報入力!G1292="","",日報入力!AG1292)</f>
        <v/>
      </c>
      <c r="AB1292" s="291" t="str">
        <f>IF(日報入力!G1292="","",日報入力!AH1292)</f>
        <v/>
      </c>
      <c r="AC1292" s="291" t="str">
        <f>IF(日報入力!G1292="","",日報入力!AI1292)</f>
        <v/>
      </c>
      <c r="AD1292" s="291" t="str">
        <f>IF(日報入力!G1292="","",日報入力!AJ1292)</f>
        <v/>
      </c>
      <c r="AE1292" s="292" t="str">
        <f>IF(日報入力!G1292="","",日報入力!E1292)</f>
        <v/>
      </c>
      <c r="AF1292" s="293" t="str">
        <f>IF(日報入力!G1292="","",日報入力!AK1292)</f>
        <v/>
      </c>
      <c r="AG1292" s="293" t="str">
        <f>IF(日報入力!G1292="","",日報入力!AL1292)</f>
        <v/>
      </c>
      <c r="AH1292" s="293" t="str">
        <f>IF(日報入力!G1292="","",日報入力!AM1292)</f>
        <v/>
      </c>
      <c r="AI1292" s="294" t="str">
        <f>IF(日報入力!G1292&gt;0,日報入力!D1292*日報入力!K1292*日報入力!AL1292,"")</f>
        <v/>
      </c>
      <c r="AJ1292" s="294" t="str">
        <f>IF(日報入力!G1292&gt;0,日報入力!E1292*日報入力!AL1292,"")</f>
        <v/>
      </c>
      <c r="AK1292" s="294" t="str">
        <f>IF(日報入力!G1292&gt;0,AI1292-AJ1292,"")</f>
        <v/>
      </c>
      <c r="AL1292" s="292" t="str">
        <f>IF(日報入力!G1292&gt;0,日報入力!E1292*日報入力!AM1292,"")</f>
        <v/>
      </c>
      <c r="AM1292" s="292" t="str">
        <f>IF(日報入力!G1292&gt;0,日報入力!AB1292*日報入力!AM1292,"")</f>
        <v/>
      </c>
      <c r="AN1292" s="68" t="str">
        <f>IF(日報入力!G1292&gt;0,日報入力!C1292,"")</f>
        <v/>
      </c>
      <c r="AO1292" s="68" t="str">
        <f>日報入力!B1292</f>
        <v/>
      </c>
      <c r="AP1292" s="68" t="str">
        <f>IF(日報入力!AQ1292,日報入力!BA1292,"")</f>
        <v/>
      </c>
      <c r="AQ1292" s="68" t="str">
        <f>IF(日報入力!AR1292,日報入力!BB1292,"")</f>
        <v/>
      </c>
      <c r="AR1292" s="68" t="str">
        <f>IF(日報入力!AS1292,"N勤","")</f>
        <v/>
      </c>
      <c r="AS1292" s="295" t="e">
        <f t="shared" si="77"/>
        <v>#VALUE!</v>
      </c>
      <c r="AT1292" s="439" t="str">
        <f>日報入力!AY1292</f>
        <v/>
      </c>
      <c r="AU1292" s="518" t="str">
        <f>IF(日報入力!G1292,G1292*60/E1292,"")</f>
        <v/>
      </c>
      <c r="AV1292" s="528" t="str">
        <f>IF(日報入力!AT1292,日報入力!AT1292,"")</f>
        <v/>
      </c>
      <c r="AW1292" s="529" t="str">
        <f>IF(日報入力!AT1292,AE1292/日報入力!AT1292,"")</f>
        <v/>
      </c>
      <c r="AX1292" s="530" t="e">
        <f>IF(1&lt;日報集計!AT1292,AT1292/(((F1292-I1292-J1292-N1292-O1292)*60)/(E1292)),"")</f>
        <v>#VALUE!</v>
      </c>
      <c r="AY1292" s="664" t="str">
        <f>IF(日報入力!H1292,AT1292/(((F1292-J1292)*60)/E1292),"")</f>
        <v/>
      </c>
      <c r="AZ1292" s="664" t="str">
        <f>IF(日報入力!I1292,AT1292/((G1292*60)/E1292),"")</f>
        <v/>
      </c>
      <c r="BA1292" s="296" t="str">
        <f>IF(日報入力!G1292,G1292/F1292,"")</f>
        <v/>
      </c>
      <c r="BB1292" s="386" t="e">
        <f t="shared" si="78"/>
        <v>#VALUE!</v>
      </c>
      <c r="BC1292" s="386" t="e">
        <f t="shared" si="79"/>
        <v>#VALUE!</v>
      </c>
      <c r="BD1292" s="80">
        <f>日報入力!AU1292</f>
        <v>0</v>
      </c>
      <c r="BE1292" s="534" t="str">
        <f>IF(日報入力!AV1292,日報入力!AV1292,"")</f>
        <v/>
      </c>
      <c r="BF1292" s="534" t="str">
        <f>IF(日報入力!AW1292,日報入力!AW1292,"")</f>
        <v/>
      </c>
      <c r="BG1292" s="398" t="str">
        <f>IF(日報入力!G1292,日報入力!K1292*日報入力!D1292*日報入力!BC1292,"")</f>
        <v/>
      </c>
    </row>
    <row r="1293" spans="1:59" ht="20.25" hidden="1" customHeight="1" x14ac:dyDescent="0.15">
      <c r="A1293" s="302" t="str">
        <f>IF(日報入力!G1293="","",日報入力!G1293)</f>
        <v/>
      </c>
      <c r="B1293" s="291" t="str">
        <f>IF(日報入力!G1293="","",日報入力!H1293)</f>
        <v/>
      </c>
      <c r="C1293" s="291" t="str">
        <f>IF(日報入力!G1293="","",日報入力!I1293)</f>
        <v/>
      </c>
      <c r="D1293" s="291" t="str">
        <f>IF(日報入力!G1293="","",日報入力!J1293)</f>
        <v/>
      </c>
      <c r="E1293" s="291" t="str">
        <f>IF(日報入力!G1293="","",日報入力!K1293)</f>
        <v/>
      </c>
      <c r="F1293" s="291" t="str">
        <f>IF(日報入力!G1293="","",日報入力!L1293)</f>
        <v/>
      </c>
      <c r="G1293" s="291" t="str">
        <f>IF(日報入力!G1293="","",日報入力!L1293-日報入力!O1293-日報入力!P1293-日報入力!Q1293-日報入力!R1293-日報入力!S1293-日報入力!T1293-日報入力!U1293-日報入力!V1293-日報入力!W1293-日報入力!X1293-日報入力!Y1293-日報入力!Z1293)</f>
        <v/>
      </c>
      <c r="H1293" s="291" t="str">
        <f>IF(日報入力!G1293="","",IF(日報入力!M1293&gt;=0,日報入力!M1293*F1293,F1293))</f>
        <v/>
      </c>
      <c r="I1293" s="291" t="str">
        <f>IF(日報入力!G1293="","",日報入力!O1293)</f>
        <v/>
      </c>
      <c r="J1293" s="291" t="str">
        <f>IF(日報入力!G1293="","",日報入力!P1293)</f>
        <v/>
      </c>
      <c r="K1293" s="291" t="str">
        <f>IF(日報入力!G1293="","",日報入力!Q1293)</f>
        <v/>
      </c>
      <c r="L1293" s="291" t="str">
        <f>IF(日報入力!G1293="","",日報入力!R1293)</f>
        <v/>
      </c>
      <c r="M1293" s="291" t="str">
        <f>IF(日報入力!G1293="","",日報入力!S1293)</f>
        <v/>
      </c>
      <c r="N1293" s="291" t="str">
        <f>IF(日報入力!G1293="","",日報入力!T1293)</f>
        <v/>
      </c>
      <c r="O1293" s="291" t="str">
        <f>IF(日報入力!G1293="","",日報入力!U1293)</f>
        <v/>
      </c>
      <c r="P1293" s="291" t="str">
        <f>IF(日報入力!G1293="","",日報入力!V1293)</f>
        <v/>
      </c>
      <c r="Q1293" s="291" t="str">
        <f>IF(日報入力!G1293="","",日報入力!W1293)</f>
        <v/>
      </c>
      <c r="R1293" s="291" t="str">
        <f>IF(日報入力!G1293="","",日報入力!X1293)</f>
        <v/>
      </c>
      <c r="S1293" s="291" t="str">
        <f>IF(日報入力!G1293="","",日報入力!Y1293)</f>
        <v/>
      </c>
      <c r="T1293" s="291" t="str">
        <f>IF(日報入力!G1293="","",日報入力!Z1293)</f>
        <v/>
      </c>
      <c r="U1293" s="291" t="str">
        <f>IF(日報入力!G1293="","",日報入力!AA1293)</f>
        <v/>
      </c>
      <c r="V1293" s="378" t="str">
        <f>IF(日報入力!G1293="","",日報入力!AB1293)</f>
        <v/>
      </c>
      <c r="W1293" s="291" t="str">
        <f>IF(日報入力!G1293="","",日報入力!AC1293)</f>
        <v/>
      </c>
      <c r="X1293" s="291" t="str">
        <f>IF(日報入力!G1293="","",日報入力!AD1293)</f>
        <v/>
      </c>
      <c r="Y1293" s="291" t="str">
        <f>IF(日報入力!G1293="","",日報入力!AE1293)</f>
        <v/>
      </c>
      <c r="Z1293" s="291" t="str">
        <f>IF(日報入力!G1293="","",日報入力!AF1293)</f>
        <v/>
      </c>
      <c r="AA1293" s="291" t="str">
        <f>IF(日報入力!G1293="","",日報入力!AG1293)</f>
        <v/>
      </c>
      <c r="AB1293" s="291" t="str">
        <f>IF(日報入力!G1293="","",日報入力!AH1293)</f>
        <v/>
      </c>
      <c r="AC1293" s="291" t="str">
        <f>IF(日報入力!G1293="","",日報入力!AI1293)</f>
        <v/>
      </c>
      <c r="AD1293" s="291" t="str">
        <f>IF(日報入力!G1293="","",日報入力!AJ1293)</f>
        <v/>
      </c>
      <c r="AE1293" s="292" t="str">
        <f>IF(日報入力!G1293="","",日報入力!E1293)</f>
        <v/>
      </c>
      <c r="AF1293" s="293" t="str">
        <f>IF(日報入力!G1293="","",日報入力!AK1293)</f>
        <v/>
      </c>
      <c r="AG1293" s="293" t="str">
        <f>IF(日報入力!G1293="","",日報入力!AL1293)</f>
        <v/>
      </c>
      <c r="AH1293" s="293" t="str">
        <f>IF(日報入力!G1293="","",日報入力!AM1293)</f>
        <v/>
      </c>
      <c r="AI1293" s="294" t="str">
        <f>IF(日報入力!G1293&gt;0,日報入力!D1293*日報入力!K1293*日報入力!AL1293,"")</f>
        <v/>
      </c>
      <c r="AJ1293" s="294" t="str">
        <f>IF(日報入力!G1293&gt;0,日報入力!E1293*日報入力!AL1293,"")</f>
        <v/>
      </c>
      <c r="AK1293" s="294" t="str">
        <f>IF(日報入力!G1293&gt;0,AI1293-AJ1293,"")</f>
        <v/>
      </c>
      <c r="AL1293" s="292" t="str">
        <f>IF(日報入力!G1293&gt;0,日報入力!E1293*日報入力!AM1293,"")</f>
        <v/>
      </c>
      <c r="AM1293" s="292" t="str">
        <f>IF(日報入力!G1293&gt;0,日報入力!AB1293*日報入力!AM1293,"")</f>
        <v/>
      </c>
      <c r="AN1293" s="68" t="str">
        <f>IF(日報入力!G1293&gt;0,日報入力!C1293,"")</f>
        <v/>
      </c>
      <c r="AO1293" s="68" t="str">
        <f>日報入力!B1293</f>
        <v/>
      </c>
      <c r="AP1293" s="68" t="str">
        <f>IF(日報入力!AQ1293,日報入力!BA1293,"")</f>
        <v/>
      </c>
      <c r="AQ1293" s="68" t="str">
        <f>IF(日報入力!AR1293,日報入力!BB1293,"")</f>
        <v/>
      </c>
      <c r="AR1293" s="68" t="str">
        <f>IF(日報入力!AS1293,"N勤","")</f>
        <v/>
      </c>
      <c r="AS1293" s="295" t="e">
        <f t="shared" si="77"/>
        <v>#VALUE!</v>
      </c>
      <c r="AT1293" s="439" t="str">
        <f>日報入力!AY1293</f>
        <v/>
      </c>
      <c r="AU1293" s="518" t="str">
        <f>IF(日報入力!G1293,G1293*60/E1293,"")</f>
        <v/>
      </c>
      <c r="AV1293" s="528" t="str">
        <f>IF(日報入力!AT1293,日報入力!AT1293,"")</f>
        <v/>
      </c>
      <c r="AW1293" s="529" t="str">
        <f>IF(日報入力!AT1293,AE1293/日報入力!AT1293,"")</f>
        <v/>
      </c>
      <c r="AX1293" s="530" t="e">
        <f>IF(1&lt;日報集計!AT1293,AT1293/(((F1293-I1293-J1293-N1293-O1293)*60)/(E1293)),"")</f>
        <v>#VALUE!</v>
      </c>
      <c r="AY1293" s="664" t="str">
        <f>IF(日報入力!H1293,AT1293/(((F1293-J1293)*60)/E1293),"")</f>
        <v/>
      </c>
      <c r="AZ1293" s="664" t="str">
        <f>IF(日報入力!I1293,AT1293/((G1293*60)/E1293),"")</f>
        <v/>
      </c>
      <c r="BA1293" s="296" t="str">
        <f>IF(日報入力!G1293,G1293/F1293,"")</f>
        <v/>
      </c>
      <c r="BB1293" s="386" t="e">
        <f t="shared" si="78"/>
        <v>#VALUE!</v>
      </c>
      <c r="BC1293" s="386" t="e">
        <f t="shared" si="79"/>
        <v>#VALUE!</v>
      </c>
      <c r="BD1293" s="80">
        <f>日報入力!AU1293</f>
        <v>0</v>
      </c>
      <c r="BE1293" s="534" t="str">
        <f>IF(日報入力!AV1293,日報入力!AV1293,"")</f>
        <v/>
      </c>
      <c r="BF1293" s="534" t="str">
        <f>IF(日報入力!AW1293,日報入力!AW1293,"")</f>
        <v/>
      </c>
      <c r="BG1293" s="398" t="str">
        <f>IF(日報入力!G1293,日報入力!K1293*日報入力!D1293*日報入力!BC1293,"")</f>
        <v/>
      </c>
    </row>
    <row r="1294" spans="1:59" ht="20.25" hidden="1" customHeight="1" x14ac:dyDescent="0.15">
      <c r="A1294" s="302" t="str">
        <f>IF(日報入力!G1294="","",日報入力!G1294)</f>
        <v/>
      </c>
      <c r="B1294" s="291" t="str">
        <f>IF(日報入力!G1294="","",日報入力!H1294)</f>
        <v/>
      </c>
      <c r="C1294" s="291" t="str">
        <f>IF(日報入力!G1294="","",日報入力!I1294)</f>
        <v/>
      </c>
      <c r="D1294" s="291" t="str">
        <f>IF(日報入力!G1294="","",日報入力!J1294)</f>
        <v/>
      </c>
      <c r="E1294" s="291" t="str">
        <f>IF(日報入力!G1294="","",日報入力!K1294)</f>
        <v/>
      </c>
      <c r="F1294" s="291" t="str">
        <f>IF(日報入力!G1294="","",日報入力!L1294)</f>
        <v/>
      </c>
      <c r="G1294" s="291" t="str">
        <f>IF(日報入力!G1294="","",日報入力!L1294-日報入力!O1294-日報入力!P1294-日報入力!Q1294-日報入力!R1294-日報入力!S1294-日報入力!T1294-日報入力!U1294-日報入力!V1294-日報入力!W1294-日報入力!X1294-日報入力!Y1294-日報入力!Z1294)</f>
        <v/>
      </c>
      <c r="H1294" s="291" t="str">
        <f>IF(日報入力!G1294="","",IF(日報入力!M1294&gt;=0,日報入力!M1294*F1294,F1294))</f>
        <v/>
      </c>
      <c r="I1294" s="291" t="str">
        <f>IF(日報入力!G1294="","",日報入力!O1294)</f>
        <v/>
      </c>
      <c r="J1294" s="291" t="str">
        <f>IF(日報入力!G1294="","",日報入力!P1294)</f>
        <v/>
      </c>
      <c r="K1294" s="291" t="str">
        <f>IF(日報入力!G1294="","",日報入力!Q1294)</f>
        <v/>
      </c>
      <c r="L1294" s="291" t="str">
        <f>IF(日報入力!G1294="","",日報入力!R1294)</f>
        <v/>
      </c>
      <c r="M1294" s="291" t="str">
        <f>IF(日報入力!G1294="","",日報入力!S1294)</f>
        <v/>
      </c>
      <c r="N1294" s="291" t="str">
        <f>IF(日報入力!G1294="","",日報入力!T1294)</f>
        <v/>
      </c>
      <c r="O1294" s="291" t="str">
        <f>IF(日報入力!G1294="","",日報入力!U1294)</f>
        <v/>
      </c>
      <c r="P1294" s="291" t="str">
        <f>IF(日報入力!G1294="","",日報入力!V1294)</f>
        <v/>
      </c>
      <c r="Q1294" s="291" t="str">
        <f>IF(日報入力!G1294="","",日報入力!W1294)</f>
        <v/>
      </c>
      <c r="R1294" s="291" t="str">
        <f>IF(日報入力!G1294="","",日報入力!X1294)</f>
        <v/>
      </c>
      <c r="S1294" s="291" t="str">
        <f>IF(日報入力!G1294="","",日報入力!Y1294)</f>
        <v/>
      </c>
      <c r="T1294" s="291" t="str">
        <f>IF(日報入力!G1294="","",日報入力!Z1294)</f>
        <v/>
      </c>
      <c r="U1294" s="291" t="str">
        <f>IF(日報入力!G1294="","",日報入力!AA1294)</f>
        <v/>
      </c>
      <c r="V1294" s="378" t="str">
        <f>IF(日報入力!G1294="","",日報入力!AB1294)</f>
        <v/>
      </c>
      <c r="W1294" s="291" t="str">
        <f>IF(日報入力!G1294="","",日報入力!AC1294)</f>
        <v/>
      </c>
      <c r="X1294" s="291" t="str">
        <f>IF(日報入力!G1294="","",日報入力!AD1294)</f>
        <v/>
      </c>
      <c r="Y1294" s="291" t="str">
        <f>IF(日報入力!G1294="","",日報入力!AE1294)</f>
        <v/>
      </c>
      <c r="Z1294" s="291" t="str">
        <f>IF(日報入力!G1294="","",日報入力!AF1294)</f>
        <v/>
      </c>
      <c r="AA1294" s="291" t="str">
        <f>IF(日報入力!G1294="","",日報入力!AG1294)</f>
        <v/>
      </c>
      <c r="AB1294" s="291" t="str">
        <f>IF(日報入力!G1294="","",日報入力!AH1294)</f>
        <v/>
      </c>
      <c r="AC1294" s="291" t="str">
        <f>IF(日報入力!G1294="","",日報入力!AI1294)</f>
        <v/>
      </c>
      <c r="AD1294" s="291" t="str">
        <f>IF(日報入力!G1294="","",日報入力!AJ1294)</f>
        <v/>
      </c>
      <c r="AE1294" s="292" t="str">
        <f>IF(日報入力!G1294="","",日報入力!E1294)</f>
        <v/>
      </c>
      <c r="AF1294" s="293" t="str">
        <f>IF(日報入力!G1294="","",日報入力!AK1294)</f>
        <v/>
      </c>
      <c r="AG1294" s="293" t="str">
        <f>IF(日報入力!G1294="","",日報入力!AL1294)</f>
        <v/>
      </c>
      <c r="AH1294" s="293" t="str">
        <f>IF(日報入力!G1294="","",日報入力!AM1294)</f>
        <v/>
      </c>
      <c r="AI1294" s="294" t="str">
        <f>IF(日報入力!G1294&gt;0,日報入力!D1294*日報入力!K1294*日報入力!AL1294,"")</f>
        <v/>
      </c>
      <c r="AJ1294" s="294" t="str">
        <f>IF(日報入力!G1294&gt;0,日報入力!E1294*日報入力!AL1294,"")</f>
        <v/>
      </c>
      <c r="AK1294" s="294" t="str">
        <f>IF(日報入力!G1294&gt;0,AI1294-AJ1294,"")</f>
        <v/>
      </c>
      <c r="AL1294" s="292" t="str">
        <f>IF(日報入力!G1294&gt;0,日報入力!E1294*日報入力!AM1294,"")</f>
        <v/>
      </c>
      <c r="AM1294" s="292" t="str">
        <f>IF(日報入力!G1294&gt;0,日報入力!AB1294*日報入力!AM1294,"")</f>
        <v/>
      </c>
      <c r="AN1294" s="68" t="str">
        <f>IF(日報入力!G1294&gt;0,日報入力!C1294,"")</f>
        <v/>
      </c>
      <c r="AO1294" s="68" t="str">
        <f>日報入力!B1294</f>
        <v/>
      </c>
      <c r="AP1294" s="68" t="str">
        <f>IF(日報入力!AQ1294,日報入力!BA1294,"")</f>
        <v/>
      </c>
      <c r="AQ1294" s="68" t="str">
        <f>IF(日報入力!AR1294,日報入力!BB1294,"")</f>
        <v/>
      </c>
      <c r="AR1294" s="68" t="str">
        <f>IF(日報入力!AS1294,"N勤","")</f>
        <v/>
      </c>
      <c r="AS1294" s="295" t="e">
        <f t="shared" si="77"/>
        <v>#VALUE!</v>
      </c>
      <c r="AT1294" s="439" t="str">
        <f>日報入力!AY1294</f>
        <v/>
      </c>
      <c r="AU1294" s="518" t="str">
        <f>IF(日報入力!G1294,G1294*60/E1294,"")</f>
        <v/>
      </c>
      <c r="AV1294" s="528" t="str">
        <f>IF(日報入力!AT1294,日報入力!AT1294,"")</f>
        <v/>
      </c>
      <c r="AW1294" s="529" t="str">
        <f>IF(日報入力!AT1294,AE1294/日報入力!AT1294,"")</f>
        <v/>
      </c>
      <c r="AX1294" s="530" t="e">
        <f>IF(1&lt;日報集計!AT1294,AT1294/(((F1294-I1294-J1294-N1294-O1294)*60)/(E1294)),"")</f>
        <v>#VALUE!</v>
      </c>
      <c r="AY1294" s="664" t="str">
        <f>IF(日報入力!H1294,AT1294/(((F1294-J1294)*60)/E1294),"")</f>
        <v/>
      </c>
      <c r="AZ1294" s="664" t="str">
        <f>IF(日報入力!I1294,AT1294/((G1294*60)/E1294),"")</f>
        <v/>
      </c>
      <c r="BA1294" s="296" t="str">
        <f>IF(日報入力!G1294,G1294/F1294,"")</f>
        <v/>
      </c>
      <c r="BB1294" s="386" t="e">
        <f t="shared" si="78"/>
        <v>#VALUE!</v>
      </c>
      <c r="BC1294" s="386" t="e">
        <f t="shared" si="79"/>
        <v>#VALUE!</v>
      </c>
      <c r="BD1294" s="80">
        <f>日報入力!AU1294</f>
        <v>0</v>
      </c>
      <c r="BE1294" s="534" t="str">
        <f>IF(日報入力!AV1294,日報入力!AV1294,"")</f>
        <v/>
      </c>
      <c r="BF1294" s="534" t="str">
        <f>IF(日報入力!AW1294,日報入力!AW1294,"")</f>
        <v/>
      </c>
      <c r="BG1294" s="398" t="str">
        <f>IF(日報入力!G1294,日報入力!K1294*日報入力!D1294*日報入力!BC1294,"")</f>
        <v/>
      </c>
    </row>
    <row r="1295" spans="1:59" ht="20.25" hidden="1" customHeight="1" x14ac:dyDescent="0.15">
      <c r="A1295" s="302" t="str">
        <f>IF(日報入力!G1295="","",日報入力!G1295)</f>
        <v/>
      </c>
      <c r="B1295" s="291" t="str">
        <f>IF(日報入力!G1295="","",日報入力!H1295)</f>
        <v/>
      </c>
      <c r="C1295" s="291" t="str">
        <f>IF(日報入力!G1295="","",日報入力!I1295)</f>
        <v/>
      </c>
      <c r="D1295" s="291" t="str">
        <f>IF(日報入力!G1295="","",日報入力!J1295)</f>
        <v/>
      </c>
      <c r="E1295" s="291" t="str">
        <f>IF(日報入力!G1295="","",日報入力!K1295)</f>
        <v/>
      </c>
      <c r="F1295" s="291" t="str">
        <f>IF(日報入力!G1295="","",日報入力!L1295)</f>
        <v/>
      </c>
      <c r="G1295" s="291" t="str">
        <f>IF(日報入力!G1295="","",日報入力!L1295-日報入力!O1295-日報入力!P1295-日報入力!Q1295-日報入力!R1295-日報入力!S1295-日報入力!T1295-日報入力!U1295-日報入力!V1295-日報入力!W1295-日報入力!X1295-日報入力!Y1295-日報入力!Z1295)</f>
        <v/>
      </c>
      <c r="H1295" s="291" t="str">
        <f>IF(日報入力!G1295="","",IF(日報入力!M1295&gt;=0,日報入力!M1295*F1295,F1295))</f>
        <v/>
      </c>
      <c r="I1295" s="291" t="str">
        <f>IF(日報入力!G1295="","",日報入力!O1295)</f>
        <v/>
      </c>
      <c r="J1295" s="291" t="str">
        <f>IF(日報入力!G1295="","",日報入力!P1295)</f>
        <v/>
      </c>
      <c r="K1295" s="291" t="str">
        <f>IF(日報入力!G1295="","",日報入力!Q1295)</f>
        <v/>
      </c>
      <c r="L1295" s="291" t="str">
        <f>IF(日報入力!G1295="","",日報入力!R1295)</f>
        <v/>
      </c>
      <c r="M1295" s="291" t="str">
        <f>IF(日報入力!G1295="","",日報入力!S1295)</f>
        <v/>
      </c>
      <c r="N1295" s="291" t="str">
        <f>IF(日報入力!G1295="","",日報入力!T1295)</f>
        <v/>
      </c>
      <c r="O1295" s="291" t="str">
        <f>IF(日報入力!G1295="","",日報入力!U1295)</f>
        <v/>
      </c>
      <c r="P1295" s="291" t="str">
        <f>IF(日報入力!G1295="","",日報入力!V1295)</f>
        <v/>
      </c>
      <c r="Q1295" s="291" t="str">
        <f>IF(日報入力!G1295="","",日報入力!W1295)</f>
        <v/>
      </c>
      <c r="R1295" s="291" t="str">
        <f>IF(日報入力!G1295="","",日報入力!X1295)</f>
        <v/>
      </c>
      <c r="S1295" s="291" t="str">
        <f>IF(日報入力!G1295="","",日報入力!Y1295)</f>
        <v/>
      </c>
      <c r="T1295" s="291" t="str">
        <f>IF(日報入力!G1295="","",日報入力!Z1295)</f>
        <v/>
      </c>
      <c r="U1295" s="291" t="str">
        <f>IF(日報入力!G1295="","",日報入力!AA1295)</f>
        <v/>
      </c>
      <c r="V1295" s="378" t="str">
        <f>IF(日報入力!G1295="","",日報入力!AB1295)</f>
        <v/>
      </c>
      <c r="W1295" s="291" t="str">
        <f>IF(日報入力!G1295="","",日報入力!AC1295)</f>
        <v/>
      </c>
      <c r="X1295" s="291" t="str">
        <f>IF(日報入力!G1295="","",日報入力!AD1295)</f>
        <v/>
      </c>
      <c r="Y1295" s="291" t="str">
        <f>IF(日報入力!G1295="","",日報入力!AE1295)</f>
        <v/>
      </c>
      <c r="Z1295" s="291" t="str">
        <f>IF(日報入力!G1295="","",日報入力!AF1295)</f>
        <v/>
      </c>
      <c r="AA1295" s="291" t="str">
        <f>IF(日報入力!G1295="","",日報入力!AG1295)</f>
        <v/>
      </c>
      <c r="AB1295" s="291" t="str">
        <f>IF(日報入力!G1295="","",日報入力!AH1295)</f>
        <v/>
      </c>
      <c r="AC1295" s="291" t="str">
        <f>IF(日報入力!G1295="","",日報入力!AI1295)</f>
        <v/>
      </c>
      <c r="AD1295" s="291" t="str">
        <f>IF(日報入力!G1295="","",日報入力!AJ1295)</f>
        <v/>
      </c>
      <c r="AE1295" s="292" t="str">
        <f>IF(日報入力!G1295="","",日報入力!E1295)</f>
        <v/>
      </c>
      <c r="AF1295" s="293" t="str">
        <f>IF(日報入力!G1295="","",日報入力!AK1295)</f>
        <v/>
      </c>
      <c r="AG1295" s="293" t="str">
        <f>IF(日報入力!G1295="","",日報入力!AL1295)</f>
        <v/>
      </c>
      <c r="AH1295" s="293" t="str">
        <f>IF(日報入力!G1295="","",日報入力!AM1295)</f>
        <v/>
      </c>
      <c r="AI1295" s="294" t="str">
        <f>IF(日報入力!G1295&gt;0,日報入力!D1295*日報入力!K1295*日報入力!AL1295,"")</f>
        <v/>
      </c>
      <c r="AJ1295" s="294" t="str">
        <f>IF(日報入力!G1295&gt;0,日報入力!E1295*日報入力!AL1295,"")</f>
        <v/>
      </c>
      <c r="AK1295" s="294" t="str">
        <f>IF(日報入力!G1295&gt;0,AI1295-AJ1295,"")</f>
        <v/>
      </c>
      <c r="AL1295" s="292" t="str">
        <f>IF(日報入力!G1295&gt;0,日報入力!E1295*日報入力!AM1295,"")</f>
        <v/>
      </c>
      <c r="AM1295" s="292" t="str">
        <f>IF(日報入力!G1295&gt;0,日報入力!AB1295*日報入力!AM1295,"")</f>
        <v/>
      </c>
      <c r="AN1295" s="68" t="str">
        <f>IF(日報入力!G1295&gt;0,日報入力!C1295,"")</f>
        <v/>
      </c>
      <c r="AO1295" s="68" t="str">
        <f>日報入力!B1295</f>
        <v/>
      </c>
      <c r="AP1295" s="68" t="str">
        <f>IF(日報入力!AQ1295,日報入力!BA1295,"")</f>
        <v/>
      </c>
      <c r="AQ1295" s="68" t="str">
        <f>IF(日報入力!AR1295,日報入力!BB1295,"")</f>
        <v/>
      </c>
      <c r="AR1295" s="68" t="str">
        <f>IF(日報入力!AS1295,"N勤","")</f>
        <v/>
      </c>
      <c r="AS1295" s="295" t="e">
        <f t="shared" si="77"/>
        <v>#VALUE!</v>
      </c>
      <c r="AT1295" s="439" t="str">
        <f>日報入力!AY1295</f>
        <v/>
      </c>
      <c r="AU1295" s="518" t="str">
        <f>IF(日報入力!G1295,G1295*60/E1295,"")</f>
        <v/>
      </c>
      <c r="AV1295" s="528" t="str">
        <f>IF(日報入力!AT1295,日報入力!AT1295,"")</f>
        <v/>
      </c>
      <c r="AW1295" s="529" t="str">
        <f>IF(日報入力!AT1295,AE1295/日報入力!AT1295,"")</f>
        <v/>
      </c>
      <c r="AX1295" s="530" t="e">
        <f>IF(1&lt;日報集計!AT1295,AT1295/(((F1295-I1295-J1295-N1295-O1295)*60)/(E1295)),"")</f>
        <v>#VALUE!</v>
      </c>
      <c r="AY1295" s="664" t="str">
        <f>IF(日報入力!H1295,AT1295/(((F1295-J1295)*60)/E1295),"")</f>
        <v/>
      </c>
      <c r="AZ1295" s="664" t="str">
        <f>IF(日報入力!I1295,AT1295/((G1295*60)/E1295),"")</f>
        <v/>
      </c>
      <c r="BA1295" s="296" t="str">
        <f>IF(日報入力!G1295,G1295/F1295,"")</f>
        <v/>
      </c>
      <c r="BB1295" s="386" t="e">
        <f t="shared" si="78"/>
        <v>#VALUE!</v>
      </c>
      <c r="BC1295" s="386" t="e">
        <f t="shared" si="79"/>
        <v>#VALUE!</v>
      </c>
      <c r="BD1295" s="80">
        <f>日報入力!AU1295</f>
        <v>0</v>
      </c>
      <c r="BE1295" s="534" t="str">
        <f>IF(日報入力!AV1295,日報入力!AV1295,"")</f>
        <v/>
      </c>
      <c r="BF1295" s="534" t="str">
        <f>IF(日報入力!AW1295,日報入力!AW1295,"")</f>
        <v/>
      </c>
      <c r="BG1295" s="398" t="str">
        <f>IF(日報入力!G1295,日報入力!K1295*日報入力!D1295*日報入力!BC1295,"")</f>
        <v/>
      </c>
    </row>
    <row r="1296" spans="1:59" ht="20.25" hidden="1" customHeight="1" x14ac:dyDescent="0.15">
      <c r="A1296" s="302" t="str">
        <f>IF(日報入力!G1296="","",日報入力!G1296)</f>
        <v/>
      </c>
      <c r="B1296" s="291" t="str">
        <f>IF(日報入力!G1296="","",日報入力!H1296)</f>
        <v/>
      </c>
      <c r="C1296" s="291" t="str">
        <f>IF(日報入力!G1296="","",日報入力!I1296)</f>
        <v/>
      </c>
      <c r="D1296" s="291" t="str">
        <f>IF(日報入力!G1296="","",日報入力!J1296)</f>
        <v/>
      </c>
      <c r="E1296" s="291" t="str">
        <f>IF(日報入力!G1296="","",日報入力!K1296)</f>
        <v/>
      </c>
      <c r="F1296" s="291" t="str">
        <f>IF(日報入力!G1296="","",日報入力!L1296)</f>
        <v/>
      </c>
      <c r="G1296" s="291" t="str">
        <f>IF(日報入力!G1296="","",日報入力!L1296-日報入力!O1296-日報入力!P1296-日報入力!Q1296-日報入力!R1296-日報入力!S1296-日報入力!T1296-日報入力!U1296-日報入力!V1296-日報入力!W1296-日報入力!X1296-日報入力!Y1296-日報入力!Z1296)</f>
        <v/>
      </c>
      <c r="H1296" s="291" t="str">
        <f>IF(日報入力!G1296="","",IF(日報入力!M1296&gt;=0,日報入力!M1296*F1296,F1296))</f>
        <v/>
      </c>
      <c r="I1296" s="291" t="str">
        <f>IF(日報入力!G1296="","",日報入力!O1296)</f>
        <v/>
      </c>
      <c r="J1296" s="291" t="str">
        <f>IF(日報入力!G1296="","",日報入力!P1296)</f>
        <v/>
      </c>
      <c r="K1296" s="291" t="str">
        <f>IF(日報入力!G1296="","",日報入力!Q1296)</f>
        <v/>
      </c>
      <c r="L1296" s="291" t="str">
        <f>IF(日報入力!G1296="","",日報入力!R1296)</f>
        <v/>
      </c>
      <c r="M1296" s="291" t="str">
        <f>IF(日報入力!G1296="","",日報入力!S1296)</f>
        <v/>
      </c>
      <c r="N1296" s="291" t="str">
        <f>IF(日報入力!G1296="","",日報入力!T1296)</f>
        <v/>
      </c>
      <c r="O1296" s="291" t="str">
        <f>IF(日報入力!G1296="","",日報入力!U1296)</f>
        <v/>
      </c>
      <c r="P1296" s="291" t="str">
        <f>IF(日報入力!G1296="","",日報入力!V1296)</f>
        <v/>
      </c>
      <c r="Q1296" s="291" t="str">
        <f>IF(日報入力!G1296="","",日報入力!W1296)</f>
        <v/>
      </c>
      <c r="R1296" s="291" t="str">
        <f>IF(日報入力!G1296="","",日報入力!X1296)</f>
        <v/>
      </c>
      <c r="S1296" s="291" t="str">
        <f>IF(日報入力!G1296="","",日報入力!Y1296)</f>
        <v/>
      </c>
      <c r="T1296" s="291" t="str">
        <f>IF(日報入力!G1296="","",日報入力!Z1296)</f>
        <v/>
      </c>
      <c r="U1296" s="291" t="str">
        <f>IF(日報入力!G1296="","",日報入力!AA1296)</f>
        <v/>
      </c>
      <c r="V1296" s="378" t="str">
        <f>IF(日報入力!G1296="","",日報入力!AB1296)</f>
        <v/>
      </c>
      <c r="W1296" s="291" t="str">
        <f>IF(日報入力!G1296="","",日報入力!AC1296)</f>
        <v/>
      </c>
      <c r="X1296" s="291" t="str">
        <f>IF(日報入力!G1296="","",日報入力!AD1296)</f>
        <v/>
      </c>
      <c r="Y1296" s="291" t="str">
        <f>IF(日報入力!G1296="","",日報入力!AE1296)</f>
        <v/>
      </c>
      <c r="Z1296" s="291" t="str">
        <f>IF(日報入力!G1296="","",日報入力!AF1296)</f>
        <v/>
      </c>
      <c r="AA1296" s="291" t="str">
        <f>IF(日報入力!G1296="","",日報入力!AG1296)</f>
        <v/>
      </c>
      <c r="AB1296" s="291" t="str">
        <f>IF(日報入力!G1296="","",日報入力!AH1296)</f>
        <v/>
      </c>
      <c r="AC1296" s="291" t="str">
        <f>IF(日報入力!G1296="","",日報入力!AI1296)</f>
        <v/>
      </c>
      <c r="AD1296" s="291" t="str">
        <f>IF(日報入力!G1296="","",日報入力!AJ1296)</f>
        <v/>
      </c>
      <c r="AE1296" s="292" t="str">
        <f>IF(日報入力!G1296="","",日報入力!E1296)</f>
        <v/>
      </c>
      <c r="AF1296" s="293" t="str">
        <f>IF(日報入力!G1296="","",日報入力!AK1296)</f>
        <v/>
      </c>
      <c r="AG1296" s="293" t="str">
        <f>IF(日報入力!G1296="","",日報入力!AL1296)</f>
        <v/>
      </c>
      <c r="AH1296" s="293" t="str">
        <f>IF(日報入力!G1296="","",日報入力!AM1296)</f>
        <v/>
      </c>
      <c r="AI1296" s="294" t="str">
        <f>IF(日報入力!G1296&gt;0,日報入力!D1296*日報入力!K1296*日報入力!AL1296,"")</f>
        <v/>
      </c>
      <c r="AJ1296" s="294" t="str">
        <f>IF(日報入力!G1296&gt;0,日報入力!E1296*日報入力!AL1296,"")</f>
        <v/>
      </c>
      <c r="AK1296" s="294" t="str">
        <f>IF(日報入力!G1296&gt;0,AI1296-AJ1296,"")</f>
        <v/>
      </c>
      <c r="AL1296" s="292" t="str">
        <f>IF(日報入力!G1296&gt;0,日報入力!E1296*日報入力!AM1296,"")</f>
        <v/>
      </c>
      <c r="AM1296" s="292" t="str">
        <f>IF(日報入力!G1296&gt;0,日報入力!AB1296*日報入力!AM1296,"")</f>
        <v/>
      </c>
      <c r="AN1296" s="68" t="str">
        <f>IF(日報入力!G1296&gt;0,日報入力!C1296,"")</f>
        <v/>
      </c>
      <c r="AO1296" s="68" t="str">
        <f>日報入力!B1296</f>
        <v/>
      </c>
      <c r="AP1296" s="68" t="str">
        <f>IF(日報入力!AQ1296,日報入力!BA1296,"")</f>
        <v/>
      </c>
      <c r="AQ1296" s="68" t="str">
        <f>IF(日報入力!AR1296,日報入力!BB1296,"")</f>
        <v/>
      </c>
      <c r="AR1296" s="68" t="str">
        <f>IF(日報入力!AS1296,"N勤","")</f>
        <v/>
      </c>
      <c r="AS1296" s="295" t="e">
        <f t="shared" si="77"/>
        <v>#VALUE!</v>
      </c>
      <c r="AT1296" s="439" t="str">
        <f>日報入力!AY1296</f>
        <v/>
      </c>
      <c r="AU1296" s="518" t="str">
        <f>IF(日報入力!G1296,G1296*60/E1296,"")</f>
        <v/>
      </c>
      <c r="AV1296" s="528" t="str">
        <f>IF(日報入力!AT1296,日報入力!AT1296,"")</f>
        <v/>
      </c>
      <c r="AW1296" s="529" t="str">
        <f>IF(日報入力!AT1296,AE1296/日報入力!AT1296,"")</f>
        <v/>
      </c>
      <c r="AX1296" s="530" t="e">
        <f>IF(1&lt;日報集計!AT1296,AT1296/(((F1296-I1296-J1296-N1296-O1296)*60)/(E1296)),"")</f>
        <v>#VALUE!</v>
      </c>
      <c r="AY1296" s="664" t="str">
        <f>IF(日報入力!H1296,AT1296/(((F1296-J1296)*60)/E1296),"")</f>
        <v/>
      </c>
      <c r="AZ1296" s="664" t="str">
        <f>IF(日報入力!I1296,AT1296/((G1296*60)/E1296),"")</f>
        <v/>
      </c>
      <c r="BA1296" s="296" t="str">
        <f>IF(日報入力!G1296,G1296/F1296,"")</f>
        <v/>
      </c>
      <c r="BB1296" s="386" t="e">
        <f t="shared" si="78"/>
        <v>#VALUE!</v>
      </c>
      <c r="BC1296" s="386" t="e">
        <f t="shared" si="79"/>
        <v>#VALUE!</v>
      </c>
      <c r="BD1296" s="80">
        <f>日報入力!AU1296</f>
        <v>0</v>
      </c>
      <c r="BE1296" s="534" t="str">
        <f>IF(日報入力!AV1296,日報入力!AV1296,"")</f>
        <v/>
      </c>
      <c r="BF1296" s="534" t="str">
        <f>IF(日報入力!AW1296,日報入力!AW1296,"")</f>
        <v/>
      </c>
      <c r="BG1296" s="398" t="str">
        <f>IF(日報入力!G1296,日報入力!K1296*日報入力!D1296*日報入力!BC1296,"")</f>
        <v/>
      </c>
    </row>
    <row r="1297" spans="1:59" ht="20.25" hidden="1" customHeight="1" x14ac:dyDescent="0.15">
      <c r="A1297" s="302" t="str">
        <f>IF(日報入力!G1297="","",日報入力!G1297)</f>
        <v/>
      </c>
      <c r="B1297" s="291" t="str">
        <f>IF(日報入力!G1297="","",日報入力!H1297)</f>
        <v/>
      </c>
      <c r="C1297" s="291" t="str">
        <f>IF(日報入力!G1297="","",日報入力!I1297)</f>
        <v/>
      </c>
      <c r="D1297" s="291" t="str">
        <f>IF(日報入力!G1297="","",日報入力!J1297)</f>
        <v/>
      </c>
      <c r="E1297" s="291" t="str">
        <f>IF(日報入力!G1297="","",日報入力!K1297)</f>
        <v/>
      </c>
      <c r="F1297" s="291" t="str">
        <f>IF(日報入力!G1297="","",日報入力!L1297)</f>
        <v/>
      </c>
      <c r="G1297" s="291" t="str">
        <f>IF(日報入力!G1297="","",日報入力!L1297-日報入力!O1297-日報入力!P1297-日報入力!Q1297-日報入力!R1297-日報入力!S1297-日報入力!T1297-日報入力!U1297-日報入力!V1297-日報入力!W1297-日報入力!X1297-日報入力!Y1297-日報入力!Z1297)</f>
        <v/>
      </c>
      <c r="H1297" s="291" t="str">
        <f>IF(日報入力!G1297="","",IF(日報入力!M1297&gt;=0,日報入力!M1297*F1297,F1297))</f>
        <v/>
      </c>
      <c r="I1297" s="291" t="str">
        <f>IF(日報入力!G1297="","",日報入力!O1297)</f>
        <v/>
      </c>
      <c r="J1297" s="291" t="str">
        <f>IF(日報入力!G1297="","",日報入力!P1297)</f>
        <v/>
      </c>
      <c r="K1297" s="291" t="str">
        <f>IF(日報入力!G1297="","",日報入力!Q1297)</f>
        <v/>
      </c>
      <c r="L1297" s="291" t="str">
        <f>IF(日報入力!G1297="","",日報入力!R1297)</f>
        <v/>
      </c>
      <c r="M1297" s="291" t="str">
        <f>IF(日報入力!G1297="","",日報入力!S1297)</f>
        <v/>
      </c>
      <c r="N1297" s="291" t="str">
        <f>IF(日報入力!G1297="","",日報入力!T1297)</f>
        <v/>
      </c>
      <c r="O1297" s="291" t="str">
        <f>IF(日報入力!G1297="","",日報入力!U1297)</f>
        <v/>
      </c>
      <c r="P1297" s="291" t="str">
        <f>IF(日報入力!G1297="","",日報入力!V1297)</f>
        <v/>
      </c>
      <c r="Q1297" s="291" t="str">
        <f>IF(日報入力!G1297="","",日報入力!W1297)</f>
        <v/>
      </c>
      <c r="R1297" s="291" t="str">
        <f>IF(日報入力!G1297="","",日報入力!X1297)</f>
        <v/>
      </c>
      <c r="S1297" s="291" t="str">
        <f>IF(日報入力!G1297="","",日報入力!Y1297)</f>
        <v/>
      </c>
      <c r="T1297" s="291" t="str">
        <f>IF(日報入力!G1297="","",日報入力!Z1297)</f>
        <v/>
      </c>
      <c r="U1297" s="291" t="str">
        <f>IF(日報入力!G1297="","",日報入力!AA1297)</f>
        <v/>
      </c>
      <c r="V1297" s="378" t="str">
        <f>IF(日報入力!G1297="","",日報入力!AB1297)</f>
        <v/>
      </c>
      <c r="W1297" s="291" t="str">
        <f>IF(日報入力!G1297="","",日報入力!AC1297)</f>
        <v/>
      </c>
      <c r="X1297" s="291" t="str">
        <f>IF(日報入力!G1297="","",日報入力!AD1297)</f>
        <v/>
      </c>
      <c r="Y1297" s="291" t="str">
        <f>IF(日報入力!G1297="","",日報入力!AE1297)</f>
        <v/>
      </c>
      <c r="Z1297" s="291" t="str">
        <f>IF(日報入力!G1297="","",日報入力!AF1297)</f>
        <v/>
      </c>
      <c r="AA1297" s="291" t="str">
        <f>IF(日報入力!G1297="","",日報入力!AG1297)</f>
        <v/>
      </c>
      <c r="AB1297" s="291" t="str">
        <f>IF(日報入力!G1297="","",日報入力!AH1297)</f>
        <v/>
      </c>
      <c r="AC1297" s="291" t="str">
        <f>IF(日報入力!G1297="","",日報入力!AI1297)</f>
        <v/>
      </c>
      <c r="AD1297" s="291" t="str">
        <f>IF(日報入力!G1297="","",日報入力!AJ1297)</f>
        <v/>
      </c>
      <c r="AE1297" s="292" t="str">
        <f>IF(日報入力!G1297="","",日報入力!E1297)</f>
        <v/>
      </c>
      <c r="AF1297" s="293" t="str">
        <f>IF(日報入力!G1297="","",日報入力!AK1297)</f>
        <v/>
      </c>
      <c r="AG1297" s="293" t="str">
        <f>IF(日報入力!G1297="","",日報入力!AL1297)</f>
        <v/>
      </c>
      <c r="AH1297" s="293" t="str">
        <f>IF(日報入力!G1297="","",日報入力!AM1297)</f>
        <v/>
      </c>
      <c r="AI1297" s="294" t="str">
        <f>IF(日報入力!G1297&gt;0,日報入力!D1297*日報入力!K1297*日報入力!AL1297,"")</f>
        <v/>
      </c>
      <c r="AJ1297" s="294" t="str">
        <f>IF(日報入力!G1297&gt;0,日報入力!E1297*日報入力!AL1297,"")</f>
        <v/>
      </c>
      <c r="AK1297" s="294" t="str">
        <f>IF(日報入力!G1297&gt;0,AI1297-AJ1297,"")</f>
        <v/>
      </c>
      <c r="AL1297" s="292" t="str">
        <f>IF(日報入力!G1297&gt;0,日報入力!E1297*日報入力!AM1297,"")</f>
        <v/>
      </c>
      <c r="AM1297" s="292" t="str">
        <f>IF(日報入力!G1297&gt;0,日報入力!AB1297*日報入力!AM1297,"")</f>
        <v/>
      </c>
      <c r="AN1297" s="68" t="str">
        <f>IF(日報入力!G1297&gt;0,日報入力!C1297,"")</f>
        <v/>
      </c>
      <c r="AO1297" s="68" t="str">
        <f>日報入力!B1297</f>
        <v/>
      </c>
      <c r="AP1297" s="68" t="str">
        <f>IF(日報入力!AQ1297,日報入力!BA1297,"")</f>
        <v/>
      </c>
      <c r="AQ1297" s="68" t="str">
        <f>IF(日報入力!AR1297,日報入力!BB1297,"")</f>
        <v/>
      </c>
      <c r="AR1297" s="68" t="str">
        <f>IF(日報入力!AS1297,"N勤","")</f>
        <v/>
      </c>
      <c r="AS1297" s="295" t="e">
        <f t="shared" si="77"/>
        <v>#VALUE!</v>
      </c>
      <c r="AT1297" s="439" t="str">
        <f>日報入力!AY1297</f>
        <v/>
      </c>
      <c r="AU1297" s="518" t="str">
        <f>IF(日報入力!G1297,G1297*60/E1297,"")</f>
        <v/>
      </c>
      <c r="AV1297" s="528" t="str">
        <f>IF(日報入力!AT1297,日報入力!AT1297,"")</f>
        <v/>
      </c>
      <c r="AW1297" s="529" t="str">
        <f>IF(日報入力!AT1297,AE1297/日報入力!AT1297,"")</f>
        <v/>
      </c>
      <c r="AX1297" s="530" t="e">
        <f>IF(1&lt;日報集計!AT1297,AT1297/(((F1297-I1297-J1297-N1297-O1297)*60)/(E1297)),"")</f>
        <v>#VALUE!</v>
      </c>
      <c r="AY1297" s="664" t="str">
        <f>IF(日報入力!H1297,AT1297/(((F1297-J1297)*60)/E1297),"")</f>
        <v/>
      </c>
      <c r="AZ1297" s="664" t="str">
        <f>IF(日報入力!I1297,AT1297/((G1297*60)/E1297),"")</f>
        <v/>
      </c>
      <c r="BA1297" s="296" t="str">
        <f>IF(日報入力!G1297,G1297/F1297,"")</f>
        <v/>
      </c>
      <c r="BB1297" s="386" t="e">
        <f t="shared" si="78"/>
        <v>#VALUE!</v>
      </c>
      <c r="BC1297" s="386" t="e">
        <f t="shared" si="79"/>
        <v>#VALUE!</v>
      </c>
      <c r="BD1297" s="80">
        <f>日報入力!AU1297</f>
        <v>0</v>
      </c>
      <c r="BE1297" s="534" t="str">
        <f>IF(日報入力!AV1297,日報入力!AV1297,"")</f>
        <v/>
      </c>
      <c r="BF1297" s="534" t="str">
        <f>IF(日報入力!AW1297,日報入力!AW1297,"")</f>
        <v/>
      </c>
      <c r="BG1297" s="398" t="str">
        <f>IF(日報入力!G1297,日報入力!K1297*日報入力!D1297*日報入力!BC1297,"")</f>
        <v/>
      </c>
    </row>
    <row r="1298" spans="1:59" ht="20.25" hidden="1" customHeight="1" x14ac:dyDescent="0.15">
      <c r="A1298" s="302" t="str">
        <f>IF(日報入力!G1298="","",日報入力!G1298)</f>
        <v/>
      </c>
      <c r="B1298" s="291" t="str">
        <f>IF(日報入力!G1298="","",日報入力!H1298)</f>
        <v/>
      </c>
      <c r="C1298" s="291" t="str">
        <f>IF(日報入力!G1298="","",日報入力!I1298)</f>
        <v/>
      </c>
      <c r="D1298" s="291" t="str">
        <f>IF(日報入力!G1298="","",日報入力!J1298)</f>
        <v/>
      </c>
      <c r="E1298" s="291" t="str">
        <f>IF(日報入力!G1298="","",日報入力!K1298)</f>
        <v/>
      </c>
      <c r="F1298" s="291" t="str">
        <f>IF(日報入力!G1298="","",日報入力!L1298)</f>
        <v/>
      </c>
      <c r="G1298" s="291" t="str">
        <f>IF(日報入力!G1298="","",日報入力!L1298-日報入力!O1298-日報入力!P1298-日報入力!Q1298-日報入力!R1298-日報入力!S1298-日報入力!T1298-日報入力!U1298-日報入力!V1298-日報入力!W1298-日報入力!X1298-日報入力!Y1298-日報入力!Z1298)</f>
        <v/>
      </c>
      <c r="H1298" s="291" t="str">
        <f>IF(日報入力!G1298="","",IF(日報入力!M1298&gt;=0,日報入力!M1298*F1298,F1298))</f>
        <v/>
      </c>
      <c r="I1298" s="291" t="str">
        <f>IF(日報入力!G1298="","",日報入力!O1298)</f>
        <v/>
      </c>
      <c r="J1298" s="291" t="str">
        <f>IF(日報入力!G1298="","",日報入力!P1298)</f>
        <v/>
      </c>
      <c r="K1298" s="291" t="str">
        <f>IF(日報入力!G1298="","",日報入力!Q1298)</f>
        <v/>
      </c>
      <c r="L1298" s="291" t="str">
        <f>IF(日報入力!G1298="","",日報入力!R1298)</f>
        <v/>
      </c>
      <c r="M1298" s="291" t="str">
        <f>IF(日報入力!G1298="","",日報入力!S1298)</f>
        <v/>
      </c>
      <c r="N1298" s="291" t="str">
        <f>IF(日報入力!G1298="","",日報入力!T1298)</f>
        <v/>
      </c>
      <c r="O1298" s="291" t="str">
        <f>IF(日報入力!G1298="","",日報入力!U1298)</f>
        <v/>
      </c>
      <c r="P1298" s="291" t="str">
        <f>IF(日報入力!G1298="","",日報入力!V1298)</f>
        <v/>
      </c>
      <c r="Q1298" s="291" t="str">
        <f>IF(日報入力!G1298="","",日報入力!W1298)</f>
        <v/>
      </c>
      <c r="R1298" s="291" t="str">
        <f>IF(日報入力!G1298="","",日報入力!X1298)</f>
        <v/>
      </c>
      <c r="S1298" s="291" t="str">
        <f>IF(日報入力!G1298="","",日報入力!Y1298)</f>
        <v/>
      </c>
      <c r="T1298" s="291" t="str">
        <f>IF(日報入力!G1298="","",日報入力!Z1298)</f>
        <v/>
      </c>
      <c r="U1298" s="291" t="str">
        <f>IF(日報入力!G1298="","",日報入力!AA1298)</f>
        <v/>
      </c>
      <c r="V1298" s="378" t="str">
        <f>IF(日報入力!G1298="","",日報入力!AB1298)</f>
        <v/>
      </c>
      <c r="W1298" s="291" t="str">
        <f>IF(日報入力!G1298="","",日報入力!AC1298)</f>
        <v/>
      </c>
      <c r="X1298" s="291" t="str">
        <f>IF(日報入力!G1298="","",日報入力!AD1298)</f>
        <v/>
      </c>
      <c r="Y1298" s="291" t="str">
        <f>IF(日報入力!G1298="","",日報入力!AE1298)</f>
        <v/>
      </c>
      <c r="Z1298" s="291" t="str">
        <f>IF(日報入力!G1298="","",日報入力!AF1298)</f>
        <v/>
      </c>
      <c r="AA1298" s="291" t="str">
        <f>IF(日報入力!G1298="","",日報入力!AG1298)</f>
        <v/>
      </c>
      <c r="AB1298" s="291" t="str">
        <f>IF(日報入力!G1298="","",日報入力!AH1298)</f>
        <v/>
      </c>
      <c r="AC1298" s="291" t="str">
        <f>IF(日報入力!G1298="","",日報入力!AI1298)</f>
        <v/>
      </c>
      <c r="AD1298" s="291" t="str">
        <f>IF(日報入力!G1298="","",日報入力!AJ1298)</f>
        <v/>
      </c>
      <c r="AE1298" s="292" t="str">
        <f>IF(日報入力!G1298="","",日報入力!E1298)</f>
        <v/>
      </c>
      <c r="AF1298" s="293" t="str">
        <f>IF(日報入力!G1298="","",日報入力!AK1298)</f>
        <v/>
      </c>
      <c r="AG1298" s="293" t="str">
        <f>IF(日報入力!G1298="","",日報入力!AL1298)</f>
        <v/>
      </c>
      <c r="AH1298" s="293" t="str">
        <f>IF(日報入力!G1298="","",日報入力!AM1298)</f>
        <v/>
      </c>
      <c r="AI1298" s="294" t="str">
        <f>IF(日報入力!G1298&gt;0,日報入力!D1298*日報入力!K1298*日報入力!AL1298,"")</f>
        <v/>
      </c>
      <c r="AJ1298" s="294" t="str">
        <f>IF(日報入力!G1298&gt;0,日報入力!E1298*日報入力!AL1298,"")</f>
        <v/>
      </c>
      <c r="AK1298" s="294" t="str">
        <f>IF(日報入力!G1298&gt;0,AI1298-AJ1298,"")</f>
        <v/>
      </c>
      <c r="AL1298" s="292" t="str">
        <f>IF(日報入力!G1298&gt;0,日報入力!E1298*日報入力!AM1298,"")</f>
        <v/>
      </c>
      <c r="AM1298" s="292" t="str">
        <f>IF(日報入力!G1298&gt;0,日報入力!AB1298*日報入力!AM1298,"")</f>
        <v/>
      </c>
      <c r="AN1298" s="68" t="str">
        <f>IF(日報入力!G1298&gt;0,日報入力!C1298,"")</f>
        <v/>
      </c>
      <c r="AO1298" s="68" t="str">
        <f>日報入力!B1298</f>
        <v/>
      </c>
      <c r="AP1298" s="68" t="str">
        <f>IF(日報入力!AQ1298,日報入力!BA1298,"")</f>
        <v/>
      </c>
      <c r="AQ1298" s="68" t="str">
        <f>IF(日報入力!AR1298,日報入力!BB1298,"")</f>
        <v/>
      </c>
      <c r="AR1298" s="68" t="str">
        <f>IF(日報入力!AS1298,"N勤","")</f>
        <v/>
      </c>
      <c r="AS1298" s="295" t="e">
        <f t="shared" si="77"/>
        <v>#VALUE!</v>
      </c>
      <c r="AT1298" s="439" t="str">
        <f>日報入力!AY1298</f>
        <v/>
      </c>
      <c r="AU1298" s="518" t="str">
        <f>IF(日報入力!G1298,G1298*60/E1298,"")</f>
        <v/>
      </c>
      <c r="AV1298" s="528" t="str">
        <f>IF(日報入力!AT1298,日報入力!AT1298,"")</f>
        <v/>
      </c>
      <c r="AW1298" s="529" t="str">
        <f>IF(日報入力!AT1298,AE1298/日報入力!AT1298,"")</f>
        <v/>
      </c>
      <c r="AX1298" s="530" t="e">
        <f>IF(1&lt;日報集計!AT1298,AT1298/(((F1298-I1298-J1298-N1298-O1298)*60)/(E1298)),"")</f>
        <v>#VALUE!</v>
      </c>
      <c r="AY1298" s="664" t="str">
        <f>IF(日報入力!H1298,AT1298/(((F1298-J1298)*60)/E1298),"")</f>
        <v/>
      </c>
      <c r="AZ1298" s="664" t="str">
        <f>IF(日報入力!I1298,AT1298/((G1298*60)/E1298),"")</f>
        <v/>
      </c>
      <c r="BA1298" s="296" t="str">
        <f>IF(日報入力!G1298,G1298/F1298,"")</f>
        <v/>
      </c>
      <c r="BB1298" s="386" t="e">
        <f t="shared" si="78"/>
        <v>#VALUE!</v>
      </c>
      <c r="BC1298" s="386" t="e">
        <f t="shared" si="79"/>
        <v>#VALUE!</v>
      </c>
      <c r="BD1298" s="80">
        <f>日報入力!AU1298</f>
        <v>0</v>
      </c>
      <c r="BE1298" s="534" t="str">
        <f>IF(日報入力!AV1298,日報入力!AV1298,"")</f>
        <v/>
      </c>
      <c r="BF1298" s="534" t="str">
        <f>IF(日報入力!AW1298,日報入力!AW1298,"")</f>
        <v/>
      </c>
      <c r="BG1298" s="398" t="str">
        <f>IF(日報入力!G1298,日報入力!K1298*日報入力!D1298*日報入力!BC1298,"")</f>
        <v/>
      </c>
    </row>
    <row r="1299" spans="1:59" ht="20.25" hidden="1" customHeight="1" x14ac:dyDescent="0.15">
      <c r="A1299" s="302" t="str">
        <f>IF(日報入力!G1299="","",日報入力!G1299)</f>
        <v/>
      </c>
      <c r="B1299" s="291" t="str">
        <f>IF(日報入力!G1299="","",日報入力!H1299)</f>
        <v/>
      </c>
      <c r="C1299" s="291" t="str">
        <f>IF(日報入力!G1299="","",日報入力!I1299)</f>
        <v/>
      </c>
      <c r="D1299" s="291" t="str">
        <f>IF(日報入力!G1299="","",日報入力!J1299)</f>
        <v/>
      </c>
      <c r="E1299" s="291" t="str">
        <f>IF(日報入力!G1299="","",日報入力!K1299)</f>
        <v/>
      </c>
      <c r="F1299" s="291" t="str">
        <f>IF(日報入力!G1299="","",日報入力!L1299)</f>
        <v/>
      </c>
      <c r="G1299" s="291" t="str">
        <f>IF(日報入力!G1299="","",日報入力!L1299-日報入力!O1299-日報入力!P1299-日報入力!Q1299-日報入力!R1299-日報入力!S1299-日報入力!T1299-日報入力!U1299-日報入力!V1299-日報入力!W1299-日報入力!X1299-日報入力!Y1299-日報入力!Z1299)</f>
        <v/>
      </c>
      <c r="H1299" s="291" t="str">
        <f>IF(日報入力!G1299="","",IF(日報入力!M1299&gt;=0,日報入力!M1299*F1299,F1299))</f>
        <v/>
      </c>
      <c r="I1299" s="291" t="str">
        <f>IF(日報入力!G1299="","",日報入力!O1299)</f>
        <v/>
      </c>
      <c r="J1299" s="291" t="str">
        <f>IF(日報入力!G1299="","",日報入力!P1299)</f>
        <v/>
      </c>
      <c r="K1299" s="291" t="str">
        <f>IF(日報入力!G1299="","",日報入力!Q1299)</f>
        <v/>
      </c>
      <c r="L1299" s="291" t="str">
        <f>IF(日報入力!G1299="","",日報入力!R1299)</f>
        <v/>
      </c>
      <c r="M1299" s="291" t="str">
        <f>IF(日報入力!G1299="","",日報入力!S1299)</f>
        <v/>
      </c>
      <c r="N1299" s="291" t="str">
        <f>IF(日報入力!G1299="","",日報入力!T1299)</f>
        <v/>
      </c>
      <c r="O1299" s="291" t="str">
        <f>IF(日報入力!G1299="","",日報入力!U1299)</f>
        <v/>
      </c>
      <c r="P1299" s="291" t="str">
        <f>IF(日報入力!G1299="","",日報入力!V1299)</f>
        <v/>
      </c>
      <c r="Q1299" s="291" t="str">
        <f>IF(日報入力!G1299="","",日報入力!W1299)</f>
        <v/>
      </c>
      <c r="R1299" s="291" t="str">
        <f>IF(日報入力!G1299="","",日報入力!X1299)</f>
        <v/>
      </c>
      <c r="S1299" s="291" t="str">
        <f>IF(日報入力!G1299="","",日報入力!Y1299)</f>
        <v/>
      </c>
      <c r="T1299" s="291" t="str">
        <f>IF(日報入力!G1299="","",日報入力!Z1299)</f>
        <v/>
      </c>
      <c r="U1299" s="291" t="str">
        <f>IF(日報入力!G1299="","",日報入力!AA1299)</f>
        <v/>
      </c>
      <c r="V1299" s="378" t="str">
        <f>IF(日報入力!G1299="","",日報入力!AB1299)</f>
        <v/>
      </c>
      <c r="W1299" s="291" t="str">
        <f>IF(日報入力!G1299="","",日報入力!AC1299)</f>
        <v/>
      </c>
      <c r="X1299" s="291" t="str">
        <f>IF(日報入力!G1299="","",日報入力!AD1299)</f>
        <v/>
      </c>
      <c r="Y1299" s="291" t="str">
        <f>IF(日報入力!G1299="","",日報入力!AE1299)</f>
        <v/>
      </c>
      <c r="Z1299" s="291" t="str">
        <f>IF(日報入力!G1299="","",日報入力!AF1299)</f>
        <v/>
      </c>
      <c r="AA1299" s="291" t="str">
        <f>IF(日報入力!G1299="","",日報入力!AG1299)</f>
        <v/>
      </c>
      <c r="AB1299" s="291" t="str">
        <f>IF(日報入力!G1299="","",日報入力!AH1299)</f>
        <v/>
      </c>
      <c r="AC1299" s="291" t="str">
        <f>IF(日報入力!G1299="","",日報入力!AI1299)</f>
        <v/>
      </c>
      <c r="AD1299" s="291" t="str">
        <f>IF(日報入力!G1299="","",日報入力!AJ1299)</f>
        <v/>
      </c>
      <c r="AE1299" s="292" t="str">
        <f>IF(日報入力!G1299="","",日報入力!E1299)</f>
        <v/>
      </c>
      <c r="AF1299" s="293" t="str">
        <f>IF(日報入力!G1299="","",日報入力!AK1299)</f>
        <v/>
      </c>
      <c r="AG1299" s="293" t="str">
        <f>IF(日報入力!G1299="","",日報入力!AL1299)</f>
        <v/>
      </c>
      <c r="AH1299" s="293" t="str">
        <f>IF(日報入力!G1299="","",日報入力!AM1299)</f>
        <v/>
      </c>
      <c r="AI1299" s="294" t="str">
        <f>IF(日報入力!G1299&gt;0,日報入力!D1299*日報入力!K1299*日報入力!AL1299,"")</f>
        <v/>
      </c>
      <c r="AJ1299" s="294" t="str">
        <f>IF(日報入力!G1299&gt;0,日報入力!E1299*日報入力!AL1299,"")</f>
        <v/>
      </c>
      <c r="AK1299" s="294" t="str">
        <f>IF(日報入力!G1299&gt;0,AI1299-AJ1299,"")</f>
        <v/>
      </c>
      <c r="AL1299" s="292" t="str">
        <f>IF(日報入力!G1299&gt;0,日報入力!E1299*日報入力!AM1299,"")</f>
        <v/>
      </c>
      <c r="AM1299" s="292" t="str">
        <f>IF(日報入力!G1299&gt;0,日報入力!AB1299*日報入力!AM1299,"")</f>
        <v/>
      </c>
      <c r="AN1299" s="68" t="str">
        <f>IF(日報入力!G1299&gt;0,日報入力!C1299,"")</f>
        <v/>
      </c>
      <c r="AO1299" s="68" t="str">
        <f>日報入力!B1299</f>
        <v/>
      </c>
      <c r="AP1299" s="68" t="str">
        <f>IF(日報入力!AQ1299,日報入力!BA1299,"")</f>
        <v/>
      </c>
      <c r="AQ1299" s="68" t="str">
        <f>IF(日報入力!AR1299,日報入力!BB1299,"")</f>
        <v/>
      </c>
      <c r="AR1299" s="68" t="str">
        <f>IF(日報入力!AS1299,"N勤","")</f>
        <v/>
      </c>
      <c r="AS1299" s="295" t="e">
        <f t="shared" si="77"/>
        <v>#VALUE!</v>
      </c>
      <c r="AT1299" s="439" t="str">
        <f>日報入力!AY1299</f>
        <v/>
      </c>
      <c r="AU1299" s="518" t="str">
        <f>IF(日報入力!G1299,G1299*60/E1299,"")</f>
        <v/>
      </c>
      <c r="AV1299" s="528" t="str">
        <f>IF(日報入力!AT1299,日報入力!AT1299,"")</f>
        <v/>
      </c>
      <c r="AW1299" s="529" t="str">
        <f>IF(日報入力!AT1299,AE1299/日報入力!AT1299,"")</f>
        <v/>
      </c>
      <c r="AX1299" s="530" t="e">
        <f>IF(1&lt;日報集計!AT1299,AT1299/(((F1299-I1299-J1299-N1299-O1299)*60)/(E1299)),"")</f>
        <v>#VALUE!</v>
      </c>
      <c r="AY1299" s="664" t="str">
        <f>IF(日報入力!H1299,AT1299/(((F1299-J1299)*60)/E1299),"")</f>
        <v/>
      </c>
      <c r="AZ1299" s="664" t="str">
        <f>IF(日報入力!I1299,AT1299/((G1299*60)/E1299),"")</f>
        <v/>
      </c>
      <c r="BA1299" s="296" t="str">
        <f>IF(日報入力!G1299,G1299/F1299,"")</f>
        <v/>
      </c>
      <c r="BB1299" s="386" t="e">
        <f t="shared" si="78"/>
        <v>#VALUE!</v>
      </c>
      <c r="BC1299" s="386" t="e">
        <f t="shared" si="79"/>
        <v>#VALUE!</v>
      </c>
      <c r="BD1299" s="80">
        <f>日報入力!AU1299</f>
        <v>0</v>
      </c>
      <c r="BE1299" s="534" t="str">
        <f>IF(日報入力!AV1299,日報入力!AV1299,"")</f>
        <v/>
      </c>
      <c r="BF1299" s="534" t="str">
        <f>IF(日報入力!AW1299,日報入力!AW1299,"")</f>
        <v/>
      </c>
      <c r="BG1299" s="398" t="str">
        <f>IF(日報入力!G1299,日報入力!K1299*日報入力!D1299*日報入力!BC1299,"")</f>
        <v/>
      </c>
    </row>
    <row r="1300" spans="1:59" ht="20.25" hidden="1" customHeight="1" x14ac:dyDescent="0.15">
      <c r="A1300" s="302" t="str">
        <f>IF(日報入力!G1300="","",日報入力!G1300)</f>
        <v/>
      </c>
      <c r="B1300" s="291" t="str">
        <f>IF(日報入力!G1300="","",日報入力!H1300)</f>
        <v/>
      </c>
      <c r="C1300" s="291" t="str">
        <f>IF(日報入力!G1300="","",日報入力!I1300)</f>
        <v/>
      </c>
      <c r="D1300" s="291" t="str">
        <f>IF(日報入力!G1300="","",日報入力!J1300)</f>
        <v/>
      </c>
      <c r="E1300" s="291" t="str">
        <f>IF(日報入力!G1300="","",日報入力!K1300)</f>
        <v/>
      </c>
      <c r="F1300" s="291" t="str">
        <f>IF(日報入力!G1300="","",日報入力!L1300)</f>
        <v/>
      </c>
      <c r="G1300" s="291" t="str">
        <f>IF(日報入力!G1300="","",日報入力!L1300-日報入力!O1300-日報入力!P1300-日報入力!Q1300-日報入力!R1300-日報入力!S1300-日報入力!T1300-日報入力!U1300-日報入力!V1300-日報入力!W1300-日報入力!X1300-日報入力!Y1300-日報入力!Z1300)</f>
        <v/>
      </c>
      <c r="H1300" s="291" t="str">
        <f>IF(日報入力!G1300="","",IF(日報入力!M1300&gt;=0,日報入力!M1300*F1300,F1300))</f>
        <v/>
      </c>
      <c r="I1300" s="291" t="str">
        <f>IF(日報入力!G1300="","",日報入力!O1300)</f>
        <v/>
      </c>
      <c r="J1300" s="291" t="str">
        <f>IF(日報入力!G1300="","",日報入力!P1300)</f>
        <v/>
      </c>
      <c r="K1300" s="291" t="str">
        <f>IF(日報入力!G1300="","",日報入力!Q1300)</f>
        <v/>
      </c>
      <c r="L1300" s="291" t="str">
        <f>IF(日報入力!G1300="","",日報入力!R1300)</f>
        <v/>
      </c>
      <c r="M1300" s="291" t="str">
        <f>IF(日報入力!G1300="","",日報入力!S1300)</f>
        <v/>
      </c>
      <c r="N1300" s="291" t="str">
        <f>IF(日報入力!G1300="","",日報入力!T1300)</f>
        <v/>
      </c>
      <c r="O1300" s="291" t="str">
        <f>IF(日報入力!G1300="","",日報入力!U1300)</f>
        <v/>
      </c>
      <c r="P1300" s="291" t="str">
        <f>IF(日報入力!G1300="","",日報入力!V1300)</f>
        <v/>
      </c>
      <c r="Q1300" s="291" t="str">
        <f>IF(日報入力!G1300="","",日報入力!W1300)</f>
        <v/>
      </c>
      <c r="R1300" s="291" t="str">
        <f>IF(日報入力!G1300="","",日報入力!X1300)</f>
        <v/>
      </c>
      <c r="S1300" s="291" t="str">
        <f>IF(日報入力!G1300="","",日報入力!Y1300)</f>
        <v/>
      </c>
      <c r="T1300" s="291" t="str">
        <f>IF(日報入力!G1300="","",日報入力!Z1300)</f>
        <v/>
      </c>
      <c r="U1300" s="291" t="str">
        <f>IF(日報入力!G1300="","",日報入力!AA1300)</f>
        <v/>
      </c>
      <c r="V1300" s="378" t="str">
        <f>IF(日報入力!G1300="","",日報入力!AB1300)</f>
        <v/>
      </c>
      <c r="W1300" s="291" t="str">
        <f>IF(日報入力!G1300="","",日報入力!AC1300)</f>
        <v/>
      </c>
      <c r="X1300" s="291" t="str">
        <f>IF(日報入力!G1300="","",日報入力!AD1300)</f>
        <v/>
      </c>
      <c r="Y1300" s="291" t="str">
        <f>IF(日報入力!G1300="","",日報入力!AE1300)</f>
        <v/>
      </c>
      <c r="Z1300" s="291" t="str">
        <f>IF(日報入力!G1300="","",日報入力!AF1300)</f>
        <v/>
      </c>
      <c r="AA1300" s="291" t="str">
        <f>IF(日報入力!G1300="","",日報入力!AG1300)</f>
        <v/>
      </c>
      <c r="AB1300" s="291" t="str">
        <f>IF(日報入力!G1300="","",日報入力!AH1300)</f>
        <v/>
      </c>
      <c r="AC1300" s="291" t="str">
        <f>IF(日報入力!G1300="","",日報入力!AI1300)</f>
        <v/>
      </c>
      <c r="AD1300" s="291" t="str">
        <f>IF(日報入力!G1300="","",日報入力!AJ1300)</f>
        <v/>
      </c>
      <c r="AE1300" s="292" t="str">
        <f>IF(日報入力!G1300="","",日報入力!E1300)</f>
        <v/>
      </c>
      <c r="AF1300" s="293" t="str">
        <f>IF(日報入力!G1300="","",日報入力!AK1300)</f>
        <v/>
      </c>
      <c r="AG1300" s="293" t="str">
        <f>IF(日報入力!G1300="","",日報入力!AL1300)</f>
        <v/>
      </c>
      <c r="AH1300" s="293" t="str">
        <f>IF(日報入力!G1300="","",日報入力!AM1300)</f>
        <v/>
      </c>
      <c r="AI1300" s="294" t="str">
        <f>IF(日報入力!G1300&gt;0,日報入力!D1300*日報入力!K1300*日報入力!AL1300,"")</f>
        <v/>
      </c>
      <c r="AJ1300" s="294" t="str">
        <f>IF(日報入力!G1300&gt;0,日報入力!E1300*日報入力!AL1300,"")</f>
        <v/>
      </c>
      <c r="AK1300" s="294" t="str">
        <f>IF(日報入力!G1300&gt;0,AI1300-AJ1300,"")</f>
        <v/>
      </c>
      <c r="AL1300" s="292" t="str">
        <f>IF(日報入力!G1300&gt;0,日報入力!E1300*日報入力!AM1300,"")</f>
        <v/>
      </c>
      <c r="AM1300" s="292" t="str">
        <f>IF(日報入力!G1300&gt;0,日報入力!AB1300*日報入力!AM1300,"")</f>
        <v/>
      </c>
      <c r="AN1300" s="68" t="str">
        <f>IF(日報入力!G1300&gt;0,日報入力!C1300,"")</f>
        <v/>
      </c>
      <c r="AO1300" s="68" t="str">
        <f>日報入力!B1300</f>
        <v/>
      </c>
      <c r="AP1300" s="68" t="str">
        <f>IF(日報入力!AQ1300,日報入力!BA1300,"")</f>
        <v/>
      </c>
      <c r="AQ1300" s="68" t="str">
        <f>IF(日報入力!AR1300,日報入力!BB1300,"")</f>
        <v/>
      </c>
      <c r="AR1300" s="68" t="str">
        <f>IF(日報入力!AS1300,"N勤","")</f>
        <v/>
      </c>
      <c r="AS1300" s="295" t="e">
        <f t="shared" si="77"/>
        <v>#VALUE!</v>
      </c>
      <c r="AT1300" s="439" t="str">
        <f>日報入力!AY1300</f>
        <v/>
      </c>
      <c r="AU1300" s="518" t="str">
        <f>IF(日報入力!G1300,G1300*60/E1300,"")</f>
        <v/>
      </c>
      <c r="AV1300" s="528" t="str">
        <f>IF(日報入力!AT1300,日報入力!AT1300,"")</f>
        <v/>
      </c>
      <c r="AW1300" s="529" t="str">
        <f>IF(日報入力!AT1300,AE1300/日報入力!AT1300,"")</f>
        <v/>
      </c>
      <c r="AX1300" s="530" t="e">
        <f>IF(1&lt;日報集計!AT1300,AT1300/(((F1300-I1300-J1300-N1300-O1300)*60)/(E1300)),"")</f>
        <v>#VALUE!</v>
      </c>
      <c r="AY1300" s="664" t="str">
        <f>IF(日報入力!H1300,AT1300/(((F1300-J1300)*60)/E1300),"")</f>
        <v/>
      </c>
      <c r="AZ1300" s="664" t="str">
        <f>IF(日報入力!I1300,AT1300/((G1300*60)/E1300),"")</f>
        <v/>
      </c>
      <c r="BA1300" s="296" t="str">
        <f>IF(日報入力!G1300,G1300/F1300,"")</f>
        <v/>
      </c>
      <c r="BB1300" s="386" t="e">
        <f t="shared" si="78"/>
        <v>#VALUE!</v>
      </c>
      <c r="BC1300" s="386" t="e">
        <f t="shared" si="79"/>
        <v>#VALUE!</v>
      </c>
      <c r="BD1300" s="80">
        <f>日報入力!AU1300</f>
        <v>0</v>
      </c>
      <c r="BE1300" s="534" t="str">
        <f>IF(日報入力!AV1300,日報入力!AV1300,"")</f>
        <v/>
      </c>
      <c r="BF1300" s="534" t="str">
        <f>IF(日報入力!AW1300,日報入力!AW1300,"")</f>
        <v/>
      </c>
      <c r="BG1300" s="398" t="str">
        <f>IF(日報入力!G1300,日報入力!K1300*日報入力!D1300*日報入力!BC1300,"")</f>
        <v/>
      </c>
    </row>
    <row r="1301" spans="1:59" ht="20.25" hidden="1" customHeight="1" x14ac:dyDescent="0.15">
      <c r="A1301" s="302" t="str">
        <f>IF(日報入力!G1301="","",日報入力!G1301)</f>
        <v/>
      </c>
      <c r="B1301" s="291" t="str">
        <f>IF(日報入力!G1301="","",日報入力!H1301)</f>
        <v/>
      </c>
      <c r="C1301" s="291" t="str">
        <f>IF(日報入力!G1301="","",日報入力!I1301)</f>
        <v/>
      </c>
      <c r="D1301" s="291" t="str">
        <f>IF(日報入力!G1301="","",日報入力!J1301)</f>
        <v/>
      </c>
      <c r="E1301" s="291" t="str">
        <f>IF(日報入力!G1301="","",日報入力!K1301)</f>
        <v/>
      </c>
      <c r="F1301" s="291" t="str">
        <f>IF(日報入力!G1301="","",日報入力!L1301)</f>
        <v/>
      </c>
      <c r="G1301" s="291" t="str">
        <f>IF(日報入力!G1301="","",日報入力!L1301-日報入力!O1301-日報入力!P1301-日報入力!Q1301-日報入力!R1301-日報入力!S1301-日報入力!T1301-日報入力!U1301-日報入力!V1301-日報入力!W1301-日報入力!X1301-日報入力!Y1301-日報入力!Z1301)</f>
        <v/>
      </c>
      <c r="H1301" s="291" t="str">
        <f>IF(日報入力!G1301="","",IF(日報入力!M1301&gt;=0,日報入力!M1301*F1301,F1301))</f>
        <v/>
      </c>
      <c r="I1301" s="291" t="str">
        <f>IF(日報入力!G1301="","",日報入力!O1301)</f>
        <v/>
      </c>
      <c r="J1301" s="291" t="str">
        <f>IF(日報入力!G1301="","",日報入力!P1301)</f>
        <v/>
      </c>
      <c r="K1301" s="291" t="str">
        <f>IF(日報入力!G1301="","",日報入力!Q1301)</f>
        <v/>
      </c>
      <c r="L1301" s="291" t="str">
        <f>IF(日報入力!G1301="","",日報入力!R1301)</f>
        <v/>
      </c>
      <c r="M1301" s="291" t="str">
        <f>IF(日報入力!G1301="","",日報入力!S1301)</f>
        <v/>
      </c>
      <c r="N1301" s="291" t="str">
        <f>IF(日報入力!G1301="","",日報入力!T1301)</f>
        <v/>
      </c>
      <c r="O1301" s="291" t="str">
        <f>IF(日報入力!G1301="","",日報入力!U1301)</f>
        <v/>
      </c>
      <c r="P1301" s="291" t="str">
        <f>IF(日報入力!G1301="","",日報入力!V1301)</f>
        <v/>
      </c>
      <c r="Q1301" s="291" t="str">
        <f>IF(日報入力!G1301="","",日報入力!W1301)</f>
        <v/>
      </c>
      <c r="R1301" s="291" t="str">
        <f>IF(日報入力!G1301="","",日報入力!X1301)</f>
        <v/>
      </c>
      <c r="S1301" s="291" t="str">
        <f>IF(日報入力!G1301="","",日報入力!Y1301)</f>
        <v/>
      </c>
      <c r="T1301" s="291" t="str">
        <f>IF(日報入力!G1301="","",日報入力!Z1301)</f>
        <v/>
      </c>
      <c r="U1301" s="291" t="str">
        <f>IF(日報入力!G1301="","",日報入力!AA1301)</f>
        <v/>
      </c>
      <c r="V1301" s="378" t="str">
        <f>IF(日報入力!G1301="","",日報入力!AB1301)</f>
        <v/>
      </c>
      <c r="W1301" s="291" t="str">
        <f>IF(日報入力!G1301="","",日報入力!AC1301)</f>
        <v/>
      </c>
      <c r="X1301" s="291" t="str">
        <f>IF(日報入力!G1301="","",日報入力!AD1301)</f>
        <v/>
      </c>
      <c r="Y1301" s="291" t="str">
        <f>IF(日報入力!G1301="","",日報入力!AE1301)</f>
        <v/>
      </c>
      <c r="Z1301" s="291" t="str">
        <f>IF(日報入力!G1301="","",日報入力!AF1301)</f>
        <v/>
      </c>
      <c r="AA1301" s="291" t="str">
        <f>IF(日報入力!G1301="","",日報入力!AG1301)</f>
        <v/>
      </c>
      <c r="AB1301" s="291" t="str">
        <f>IF(日報入力!G1301="","",日報入力!AH1301)</f>
        <v/>
      </c>
      <c r="AC1301" s="291" t="str">
        <f>IF(日報入力!G1301="","",日報入力!AI1301)</f>
        <v/>
      </c>
      <c r="AD1301" s="291" t="str">
        <f>IF(日報入力!G1301="","",日報入力!AJ1301)</f>
        <v/>
      </c>
      <c r="AE1301" s="292" t="str">
        <f>IF(日報入力!G1301="","",日報入力!E1301)</f>
        <v/>
      </c>
      <c r="AF1301" s="293" t="str">
        <f>IF(日報入力!G1301="","",日報入力!AK1301)</f>
        <v/>
      </c>
      <c r="AG1301" s="293" t="str">
        <f>IF(日報入力!G1301="","",日報入力!AL1301)</f>
        <v/>
      </c>
      <c r="AH1301" s="293" t="str">
        <f>IF(日報入力!G1301="","",日報入力!AM1301)</f>
        <v/>
      </c>
      <c r="AI1301" s="294" t="str">
        <f>IF(日報入力!G1301&gt;0,日報入力!D1301*日報入力!K1301*日報入力!AL1301,"")</f>
        <v/>
      </c>
      <c r="AJ1301" s="294" t="str">
        <f>IF(日報入力!G1301&gt;0,日報入力!E1301*日報入力!AL1301,"")</f>
        <v/>
      </c>
      <c r="AK1301" s="294" t="str">
        <f>IF(日報入力!G1301&gt;0,AI1301-AJ1301,"")</f>
        <v/>
      </c>
      <c r="AL1301" s="292" t="str">
        <f>IF(日報入力!G1301&gt;0,日報入力!E1301*日報入力!AM1301,"")</f>
        <v/>
      </c>
      <c r="AM1301" s="292" t="str">
        <f>IF(日報入力!G1301&gt;0,日報入力!AB1301*日報入力!AM1301,"")</f>
        <v/>
      </c>
      <c r="AN1301" s="68" t="str">
        <f>IF(日報入力!G1301&gt;0,日報入力!C1301,"")</f>
        <v/>
      </c>
      <c r="AO1301" s="68" t="str">
        <f>日報入力!B1301</f>
        <v/>
      </c>
      <c r="AP1301" s="68" t="str">
        <f>IF(日報入力!AQ1301,日報入力!BA1301,"")</f>
        <v/>
      </c>
      <c r="AQ1301" s="68" t="str">
        <f>IF(日報入力!AR1301,日報入力!BB1301,"")</f>
        <v/>
      </c>
      <c r="AR1301" s="68" t="str">
        <f>IF(日報入力!AS1301,"N勤","")</f>
        <v/>
      </c>
      <c r="AS1301" s="295" t="e">
        <f t="shared" si="77"/>
        <v>#VALUE!</v>
      </c>
      <c r="AT1301" s="439" t="str">
        <f>日報入力!AY1301</f>
        <v/>
      </c>
      <c r="AU1301" s="518" t="str">
        <f>IF(日報入力!G1301,G1301*60/E1301,"")</f>
        <v/>
      </c>
      <c r="AV1301" s="528" t="str">
        <f>IF(日報入力!AT1301,日報入力!AT1301,"")</f>
        <v/>
      </c>
      <c r="AW1301" s="529" t="str">
        <f>IF(日報入力!AT1301,AE1301/日報入力!AT1301,"")</f>
        <v/>
      </c>
      <c r="AX1301" s="530" t="e">
        <f>IF(1&lt;日報集計!AT1301,AT1301/(((F1301-I1301-J1301-N1301-O1301)*60)/(E1301)),"")</f>
        <v>#VALUE!</v>
      </c>
      <c r="AY1301" s="664" t="str">
        <f>IF(日報入力!H1301,AT1301/(((F1301-J1301)*60)/E1301),"")</f>
        <v/>
      </c>
      <c r="AZ1301" s="664" t="str">
        <f>IF(日報入力!I1301,AT1301/((G1301*60)/E1301),"")</f>
        <v/>
      </c>
      <c r="BA1301" s="296" t="str">
        <f>IF(日報入力!G1301,G1301/F1301,"")</f>
        <v/>
      </c>
      <c r="BB1301" s="386" t="e">
        <f t="shared" si="78"/>
        <v>#VALUE!</v>
      </c>
      <c r="BC1301" s="386" t="e">
        <f t="shared" si="79"/>
        <v>#VALUE!</v>
      </c>
      <c r="BD1301" s="80">
        <f>日報入力!AU1301</f>
        <v>0</v>
      </c>
      <c r="BE1301" s="534" t="str">
        <f>IF(日報入力!AV1301,日報入力!AV1301,"")</f>
        <v/>
      </c>
      <c r="BF1301" s="534" t="str">
        <f>IF(日報入力!AW1301,日報入力!AW1301,"")</f>
        <v/>
      </c>
      <c r="BG1301" s="398" t="str">
        <f>IF(日報入力!G1301,日報入力!K1301*日報入力!D1301*日報入力!BC1301,"")</f>
        <v/>
      </c>
    </row>
    <row r="1302" spans="1:59" ht="20.25" hidden="1" customHeight="1" x14ac:dyDescent="0.15">
      <c r="A1302" s="302" t="str">
        <f>IF(日報入力!G1302="","",日報入力!G1302)</f>
        <v/>
      </c>
      <c r="B1302" s="291" t="str">
        <f>IF(日報入力!G1302="","",日報入力!H1302)</f>
        <v/>
      </c>
      <c r="C1302" s="291" t="str">
        <f>IF(日報入力!G1302="","",日報入力!I1302)</f>
        <v/>
      </c>
      <c r="D1302" s="291" t="str">
        <f>IF(日報入力!G1302="","",日報入力!J1302)</f>
        <v/>
      </c>
      <c r="E1302" s="291" t="str">
        <f>IF(日報入力!G1302="","",日報入力!K1302)</f>
        <v/>
      </c>
      <c r="F1302" s="291" t="str">
        <f>IF(日報入力!G1302="","",日報入力!L1302)</f>
        <v/>
      </c>
      <c r="G1302" s="291" t="str">
        <f>IF(日報入力!G1302="","",日報入力!L1302-日報入力!O1302-日報入力!P1302-日報入力!Q1302-日報入力!R1302-日報入力!S1302-日報入力!T1302-日報入力!U1302-日報入力!V1302-日報入力!W1302-日報入力!X1302-日報入力!Y1302-日報入力!Z1302)</f>
        <v/>
      </c>
      <c r="H1302" s="291" t="str">
        <f>IF(日報入力!G1302="","",IF(日報入力!M1302&gt;=0,日報入力!M1302*F1302,F1302))</f>
        <v/>
      </c>
      <c r="I1302" s="291" t="str">
        <f>IF(日報入力!G1302="","",日報入力!O1302)</f>
        <v/>
      </c>
      <c r="J1302" s="291" t="str">
        <f>IF(日報入力!G1302="","",日報入力!P1302)</f>
        <v/>
      </c>
      <c r="K1302" s="291" t="str">
        <f>IF(日報入力!G1302="","",日報入力!Q1302)</f>
        <v/>
      </c>
      <c r="L1302" s="291" t="str">
        <f>IF(日報入力!G1302="","",日報入力!R1302)</f>
        <v/>
      </c>
      <c r="M1302" s="291" t="str">
        <f>IF(日報入力!G1302="","",日報入力!S1302)</f>
        <v/>
      </c>
      <c r="N1302" s="291" t="str">
        <f>IF(日報入力!G1302="","",日報入力!T1302)</f>
        <v/>
      </c>
      <c r="O1302" s="291" t="str">
        <f>IF(日報入力!G1302="","",日報入力!U1302)</f>
        <v/>
      </c>
      <c r="P1302" s="291" t="str">
        <f>IF(日報入力!G1302="","",日報入力!V1302)</f>
        <v/>
      </c>
      <c r="Q1302" s="291" t="str">
        <f>IF(日報入力!G1302="","",日報入力!W1302)</f>
        <v/>
      </c>
      <c r="R1302" s="291" t="str">
        <f>IF(日報入力!G1302="","",日報入力!X1302)</f>
        <v/>
      </c>
      <c r="S1302" s="291" t="str">
        <f>IF(日報入力!G1302="","",日報入力!Y1302)</f>
        <v/>
      </c>
      <c r="T1302" s="291" t="str">
        <f>IF(日報入力!G1302="","",日報入力!Z1302)</f>
        <v/>
      </c>
      <c r="U1302" s="291" t="str">
        <f>IF(日報入力!G1302="","",日報入力!AA1302)</f>
        <v/>
      </c>
      <c r="V1302" s="378" t="str">
        <f>IF(日報入力!G1302="","",日報入力!AB1302)</f>
        <v/>
      </c>
      <c r="W1302" s="291" t="str">
        <f>IF(日報入力!G1302="","",日報入力!AC1302)</f>
        <v/>
      </c>
      <c r="X1302" s="291" t="str">
        <f>IF(日報入力!G1302="","",日報入力!AD1302)</f>
        <v/>
      </c>
      <c r="Y1302" s="291" t="str">
        <f>IF(日報入力!G1302="","",日報入力!AE1302)</f>
        <v/>
      </c>
      <c r="Z1302" s="291" t="str">
        <f>IF(日報入力!G1302="","",日報入力!AF1302)</f>
        <v/>
      </c>
      <c r="AA1302" s="291" t="str">
        <f>IF(日報入力!G1302="","",日報入力!AG1302)</f>
        <v/>
      </c>
      <c r="AB1302" s="291" t="str">
        <f>IF(日報入力!G1302="","",日報入力!AH1302)</f>
        <v/>
      </c>
      <c r="AC1302" s="291" t="str">
        <f>IF(日報入力!G1302="","",日報入力!AI1302)</f>
        <v/>
      </c>
      <c r="AD1302" s="291" t="str">
        <f>IF(日報入力!G1302="","",日報入力!AJ1302)</f>
        <v/>
      </c>
      <c r="AE1302" s="292" t="str">
        <f>IF(日報入力!G1302="","",日報入力!E1302)</f>
        <v/>
      </c>
      <c r="AF1302" s="293" t="str">
        <f>IF(日報入力!G1302="","",日報入力!AK1302)</f>
        <v/>
      </c>
      <c r="AG1302" s="293" t="str">
        <f>IF(日報入力!G1302="","",日報入力!AL1302)</f>
        <v/>
      </c>
      <c r="AH1302" s="293" t="str">
        <f>IF(日報入力!G1302="","",日報入力!AM1302)</f>
        <v/>
      </c>
      <c r="AI1302" s="294" t="str">
        <f>IF(日報入力!G1302&gt;0,日報入力!D1302*日報入力!K1302*日報入力!AL1302,"")</f>
        <v/>
      </c>
      <c r="AJ1302" s="294" t="str">
        <f>IF(日報入力!G1302&gt;0,日報入力!E1302*日報入力!AL1302,"")</f>
        <v/>
      </c>
      <c r="AK1302" s="294" t="str">
        <f>IF(日報入力!G1302&gt;0,AI1302-AJ1302,"")</f>
        <v/>
      </c>
      <c r="AL1302" s="292" t="str">
        <f>IF(日報入力!G1302&gt;0,日報入力!E1302*日報入力!AM1302,"")</f>
        <v/>
      </c>
      <c r="AM1302" s="292" t="str">
        <f>IF(日報入力!G1302&gt;0,日報入力!AB1302*日報入力!AM1302,"")</f>
        <v/>
      </c>
      <c r="AN1302" s="68" t="str">
        <f>IF(日報入力!G1302&gt;0,日報入力!C1302,"")</f>
        <v/>
      </c>
      <c r="AO1302" s="68" t="str">
        <f>日報入力!B1302</f>
        <v/>
      </c>
      <c r="AP1302" s="68" t="str">
        <f>IF(日報入力!AQ1302,日報入力!BA1302,"")</f>
        <v/>
      </c>
      <c r="AQ1302" s="68" t="str">
        <f>IF(日報入力!AR1302,日報入力!BB1302,"")</f>
        <v/>
      </c>
      <c r="AR1302" s="68" t="str">
        <f>IF(日報入力!AS1302,"N勤","")</f>
        <v/>
      </c>
      <c r="AS1302" s="295" t="e">
        <f t="shared" si="77"/>
        <v>#VALUE!</v>
      </c>
      <c r="AT1302" s="439" t="str">
        <f>日報入力!AY1302</f>
        <v/>
      </c>
      <c r="AU1302" s="518" t="str">
        <f>IF(日報入力!G1302,G1302*60/E1302,"")</f>
        <v/>
      </c>
      <c r="AV1302" s="528" t="str">
        <f>IF(日報入力!AT1302,日報入力!AT1302,"")</f>
        <v/>
      </c>
      <c r="AW1302" s="529" t="str">
        <f>IF(日報入力!AT1302,AE1302/日報入力!AT1302,"")</f>
        <v/>
      </c>
      <c r="AX1302" s="530" t="e">
        <f>IF(1&lt;日報集計!AT1302,AT1302/(((F1302-I1302-J1302-N1302-O1302)*60)/(E1302)),"")</f>
        <v>#VALUE!</v>
      </c>
      <c r="AY1302" s="664" t="str">
        <f>IF(日報入力!H1302,AT1302/(((F1302-J1302)*60)/E1302),"")</f>
        <v/>
      </c>
      <c r="AZ1302" s="664" t="str">
        <f>IF(日報入力!I1302,AT1302/((G1302*60)/E1302),"")</f>
        <v/>
      </c>
      <c r="BA1302" s="296" t="str">
        <f>IF(日報入力!G1302,G1302/F1302,"")</f>
        <v/>
      </c>
      <c r="BB1302" s="386" t="e">
        <f t="shared" si="78"/>
        <v>#VALUE!</v>
      </c>
      <c r="BC1302" s="386" t="e">
        <f t="shared" si="79"/>
        <v>#VALUE!</v>
      </c>
      <c r="BD1302" s="80">
        <f>日報入力!AU1302</f>
        <v>0</v>
      </c>
      <c r="BE1302" s="534" t="str">
        <f>IF(日報入力!AV1302,日報入力!AV1302,"")</f>
        <v/>
      </c>
      <c r="BF1302" s="534" t="str">
        <f>IF(日報入力!AW1302,日報入力!AW1302,"")</f>
        <v/>
      </c>
      <c r="BG1302" s="398" t="str">
        <f>IF(日報入力!G1302,日報入力!K1302*日報入力!D1302*日報入力!BC1302,"")</f>
        <v/>
      </c>
    </row>
    <row r="1303" spans="1:59" ht="20.25" hidden="1" customHeight="1" x14ac:dyDescent="0.15">
      <c r="A1303" s="302" t="str">
        <f>IF(日報入力!G1303="","",日報入力!G1303)</f>
        <v/>
      </c>
      <c r="B1303" s="291" t="str">
        <f>IF(日報入力!G1303="","",日報入力!H1303)</f>
        <v/>
      </c>
      <c r="C1303" s="291" t="str">
        <f>IF(日報入力!G1303="","",日報入力!I1303)</f>
        <v/>
      </c>
      <c r="D1303" s="291" t="str">
        <f>IF(日報入力!G1303="","",日報入力!J1303)</f>
        <v/>
      </c>
      <c r="E1303" s="291" t="str">
        <f>IF(日報入力!G1303="","",日報入力!K1303)</f>
        <v/>
      </c>
      <c r="F1303" s="291" t="str">
        <f>IF(日報入力!G1303="","",日報入力!L1303)</f>
        <v/>
      </c>
      <c r="G1303" s="291" t="str">
        <f>IF(日報入力!G1303="","",日報入力!L1303-日報入力!O1303-日報入力!P1303-日報入力!Q1303-日報入力!R1303-日報入力!S1303-日報入力!T1303-日報入力!U1303-日報入力!V1303-日報入力!W1303-日報入力!X1303-日報入力!Y1303-日報入力!Z1303)</f>
        <v/>
      </c>
      <c r="H1303" s="291" t="str">
        <f>IF(日報入力!G1303="","",IF(日報入力!M1303&gt;=0,日報入力!M1303*F1303,F1303))</f>
        <v/>
      </c>
      <c r="I1303" s="291" t="str">
        <f>IF(日報入力!G1303="","",日報入力!O1303)</f>
        <v/>
      </c>
      <c r="J1303" s="291" t="str">
        <f>IF(日報入力!G1303="","",日報入力!P1303)</f>
        <v/>
      </c>
      <c r="K1303" s="291" t="str">
        <f>IF(日報入力!G1303="","",日報入力!Q1303)</f>
        <v/>
      </c>
      <c r="L1303" s="291" t="str">
        <f>IF(日報入力!G1303="","",日報入力!R1303)</f>
        <v/>
      </c>
      <c r="M1303" s="291" t="str">
        <f>IF(日報入力!G1303="","",日報入力!S1303)</f>
        <v/>
      </c>
      <c r="N1303" s="291" t="str">
        <f>IF(日報入力!G1303="","",日報入力!T1303)</f>
        <v/>
      </c>
      <c r="O1303" s="291" t="str">
        <f>IF(日報入力!G1303="","",日報入力!U1303)</f>
        <v/>
      </c>
      <c r="P1303" s="291" t="str">
        <f>IF(日報入力!G1303="","",日報入力!V1303)</f>
        <v/>
      </c>
      <c r="Q1303" s="291" t="str">
        <f>IF(日報入力!G1303="","",日報入力!W1303)</f>
        <v/>
      </c>
      <c r="R1303" s="291" t="str">
        <f>IF(日報入力!G1303="","",日報入力!X1303)</f>
        <v/>
      </c>
      <c r="S1303" s="291" t="str">
        <f>IF(日報入力!G1303="","",日報入力!Y1303)</f>
        <v/>
      </c>
      <c r="T1303" s="291" t="str">
        <f>IF(日報入力!G1303="","",日報入力!Z1303)</f>
        <v/>
      </c>
      <c r="U1303" s="291" t="str">
        <f>IF(日報入力!G1303="","",日報入力!AA1303)</f>
        <v/>
      </c>
      <c r="V1303" s="378" t="str">
        <f>IF(日報入力!G1303="","",日報入力!AB1303)</f>
        <v/>
      </c>
      <c r="W1303" s="291" t="str">
        <f>IF(日報入力!G1303="","",日報入力!AC1303)</f>
        <v/>
      </c>
      <c r="X1303" s="291" t="str">
        <f>IF(日報入力!G1303="","",日報入力!AD1303)</f>
        <v/>
      </c>
      <c r="Y1303" s="291" t="str">
        <f>IF(日報入力!G1303="","",日報入力!AE1303)</f>
        <v/>
      </c>
      <c r="Z1303" s="291" t="str">
        <f>IF(日報入力!G1303="","",日報入力!AF1303)</f>
        <v/>
      </c>
      <c r="AA1303" s="291" t="str">
        <f>IF(日報入力!G1303="","",日報入力!AG1303)</f>
        <v/>
      </c>
      <c r="AB1303" s="291" t="str">
        <f>IF(日報入力!G1303="","",日報入力!AH1303)</f>
        <v/>
      </c>
      <c r="AC1303" s="291" t="str">
        <f>IF(日報入力!G1303="","",日報入力!AI1303)</f>
        <v/>
      </c>
      <c r="AD1303" s="291" t="str">
        <f>IF(日報入力!G1303="","",日報入力!AJ1303)</f>
        <v/>
      </c>
      <c r="AE1303" s="292" t="str">
        <f>IF(日報入力!G1303="","",日報入力!E1303)</f>
        <v/>
      </c>
      <c r="AF1303" s="293" t="str">
        <f>IF(日報入力!G1303="","",日報入力!AK1303)</f>
        <v/>
      </c>
      <c r="AG1303" s="293" t="str">
        <f>IF(日報入力!G1303="","",日報入力!AL1303)</f>
        <v/>
      </c>
      <c r="AH1303" s="293" t="str">
        <f>IF(日報入力!G1303="","",日報入力!AM1303)</f>
        <v/>
      </c>
      <c r="AI1303" s="294" t="str">
        <f>IF(日報入力!G1303&gt;0,日報入力!D1303*日報入力!K1303*日報入力!AL1303,"")</f>
        <v/>
      </c>
      <c r="AJ1303" s="294" t="str">
        <f>IF(日報入力!G1303&gt;0,日報入力!E1303*日報入力!AL1303,"")</f>
        <v/>
      </c>
      <c r="AK1303" s="294" t="str">
        <f>IF(日報入力!G1303&gt;0,AI1303-AJ1303,"")</f>
        <v/>
      </c>
      <c r="AL1303" s="292" t="str">
        <f>IF(日報入力!G1303&gt;0,日報入力!E1303*日報入力!AM1303,"")</f>
        <v/>
      </c>
      <c r="AM1303" s="292" t="str">
        <f>IF(日報入力!G1303&gt;0,日報入力!AB1303*日報入力!AM1303,"")</f>
        <v/>
      </c>
      <c r="AN1303" s="68" t="str">
        <f>IF(日報入力!G1303&gt;0,日報入力!C1303,"")</f>
        <v/>
      </c>
      <c r="AO1303" s="68" t="str">
        <f>日報入力!B1303</f>
        <v/>
      </c>
      <c r="AP1303" s="68" t="str">
        <f>IF(日報入力!AQ1303,日報入力!BA1303,"")</f>
        <v/>
      </c>
      <c r="AQ1303" s="68" t="str">
        <f>IF(日報入力!AR1303,日報入力!BB1303,"")</f>
        <v/>
      </c>
      <c r="AR1303" s="68" t="str">
        <f>IF(日報入力!AS1303,"N勤","")</f>
        <v/>
      </c>
      <c r="AS1303" s="295" t="e">
        <f t="shared" si="77"/>
        <v>#VALUE!</v>
      </c>
      <c r="AT1303" s="439" t="str">
        <f>日報入力!AY1303</f>
        <v/>
      </c>
      <c r="AU1303" s="518" t="str">
        <f>IF(日報入力!G1303,G1303*60/E1303,"")</f>
        <v/>
      </c>
      <c r="AV1303" s="528" t="str">
        <f>IF(日報入力!AT1303,日報入力!AT1303,"")</f>
        <v/>
      </c>
      <c r="AW1303" s="529" t="str">
        <f>IF(日報入力!AT1303,AE1303/日報入力!AT1303,"")</f>
        <v/>
      </c>
      <c r="AX1303" s="530" t="e">
        <f>IF(1&lt;日報集計!AT1303,AT1303/(((F1303-I1303-J1303-N1303-O1303)*60)/(E1303)),"")</f>
        <v>#VALUE!</v>
      </c>
      <c r="AY1303" s="664" t="str">
        <f>IF(日報入力!H1303,AT1303/(((F1303-J1303)*60)/E1303),"")</f>
        <v/>
      </c>
      <c r="AZ1303" s="664" t="str">
        <f>IF(日報入力!I1303,AT1303/((G1303*60)/E1303),"")</f>
        <v/>
      </c>
      <c r="BA1303" s="296" t="str">
        <f>IF(日報入力!G1303,G1303/F1303,"")</f>
        <v/>
      </c>
      <c r="BB1303" s="386" t="e">
        <f t="shared" si="78"/>
        <v>#VALUE!</v>
      </c>
      <c r="BC1303" s="386" t="e">
        <f t="shared" si="79"/>
        <v>#VALUE!</v>
      </c>
      <c r="BD1303" s="80">
        <f>日報入力!AU1303</f>
        <v>0</v>
      </c>
      <c r="BE1303" s="534" t="str">
        <f>IF(日報入力!AV1303,日報入力!AV1303,"")</f>
        <v/>
      </c>
      <c r="BF1303" s="534" t="str">
        <f>IF(日報入力!AW1303,日報入力!AW1303,"")</f>
        <v/>
      </c>
      <c r="BG1303" s="398" t="str">
        <f>IF(日報入力!G1303,日報入力!K1303*日報入力!D1303*日報入力!BC1303,"")</f>
        <v/>
      </c>
    </row>
    <row r="1304" spans="1:59" ht="20.25" hidden="1" customHeight="1" x14ac:dyDescent="0.15">
      <c r="A1304" s="302" t="str">
        <f>IF(日報入力!G1304="","",日報入力!G1304)</f>
        <v/>
      </c>
      <c r="B1304" s="291" t="str">
        <f>IF(日報入力!G1304="","",日報入力!H1304)</f>
        <v/>
      </c>
      <c r="C1304" s="291" t="str">
        <f>IF(日報入力!G1304="","",日報入力!I1304)</f>
        <v/>
      </c>
      <c r="D1304" s="291" t="str">
        <f>IF(日報入力!G1304="","",日報入力!J1304)</f>
        <v/>
      </c>
      <c r="E1304" s="291" t="str">
        <f>IF(日報入力!G1304="","",日報入力!K1304)</f>
        <v/>
      </c>
      <c r="F1304" s="291" t="str">
        <f>IF(日報入力!G1304="","",日報入力!L1304)</f>
        <v/>
      </c>
      <c r="G1304" s="291" t="str">
        <f>IF(日報入力!G1304="","",日報入力!L1304-日報入力!O1304-日報入力!P1304-日報入力!Q1304-日報入力!R1304-日報入力!S1304-日報入力!T1304-日報入力!U1304-日報入力!V1304-日報入力!W1304-日報入力!X1304-日報入力!Y1304-日報入力!Z1304)</f>
        <v/>
      </c>
      <c r="H1304" s="291" t="str">
        <f>IF(日報入力!G1304="","",IF(日報入力!M1304&gt;=0,日報入力!M1304*F1304,F1304))</f>
        <v/>
      </c>
      <c r="I1304" s="291" t="str">
        <f>IF(日報入力!G1304="","",日報入力!O1304)</f>
        <v/>
      </c>
      <c r="J1304" s="291" t="str">
        <f>IF(日報入力!G1304="","",日報入力!P1304)</f>
        <v/>
      </c>
      <c r="K1304" s="291" t="str">
        <f>IF(日報入力!G1304="","",日報入力!Q1304)</f>
        <v/>
      </c>
      <c r="L1304" s="291" t="str">
        <f>IF(日報入力!G1304="","",日報入力!R1304)</f>
        <v/>
      </c>
      <c r="M1304" s="291" t="str">
        <f>IF(日報入力!G1304="","",日報入力!S1304)</f>
        <v/>
      </c>
      <c r="N1304" s="291" t="str">
        <f>IF(日報入力!G1304="","",日報入力!T1304)</f>
        <v/>
      </c>
      <c r="O1304" s="291" t="str">
        <f>IF(日報入力!G1304="","",日報入力!U1304)</f>
        <v/>
      </c>
      <c r="P1304" s="291" t="str">
        <f>IF(日報入力!G1304="","",日報入力!V1304)</f>
        <v/>
      </c>
      <c r="Q1304" s="291" t="str">
        <f>IF(日報入力!G1304="","",日報入力!W1304)</f>
        <v/>
      </c>
      <c r="R1304" s="291" t="str">
        <f>IF(日報入力!G1304="","",日報入力!X1304)</f>
        <v/>
      </c>
      <c r="S1304" s="291" t="str">
        <f>IF(日報入力!G1304="","",日報入力!Y1304)</f>
        <v/>
      </c>
      <c r="T1304" s="291" t="str">
        <f>IF(日報入力!G1304="","",日報入力!Z1304)</f>
        <v/>
      </c>
      <c r="U1304" s="291" t="str">
        <f>IF(日報入力!G1304="","",日報入力!AA1304)</f>
        <v/>
      </c>
      <c r="V1304" s="378" t="str">
        <f>IF(日報入力!G1304="","",日報入力!AB1304)</f>
        <v/>
      </c>
      <c r="W1304" s="291" t="str">
        <f>IF(日報入力!G1304="","",日報入力!AC1304)</f>
        <v/>
      </c>
      <c r="X1304" s="291" t="str">
        <f>IF(日報入力!G1304="","",日報入力!AD1304)</f>
        <v/>
      </c>
      <c r="Y1304" s="291" t="str">
        <f>IF(日報入力!G1304="","",日報入力!AE1304)</f>
        <v/>
      </c>
      <c r="Z1304" s="291" t="str">
        <f>IF(日報入力!G1304="","",日報入力!AF1304)</f>
        <v/>
      </c>
      <c r="AA1304" s="291" t="str">
        <f>IF(日報入力!G1304="","",日報入力!AG1304)</f>
        <v/>
      </c>
      <c r="AB1304" s="291" t="str">
        <f>IF(日報入力!G1304="","",日報入力!AH1304)</f>
        <v/>
      </c>
      <c r="AC1304" s="291" t="str">
        <f>IF(日報入力!G1304="","",日報入力!AI1304)</f>
        <v/>
      </c>
      <c r="AD1304" s="291" t="str">
        <f>IF(日報入力!G1304="","",日報入力!AJ1304)</f>
        <v/>
      </c>
      <c r="AE1304" s="292" t="str">
        <f>IF(日報入力!G1304="","",日報入力!E1304)</f>
        <v/>
      </c>
      <c r="AF1304" s="293" t="str">
        <f>IF(日報入力!G1304="","",日報入力!AK1304)</f>
        <v/>
      </c>
      <c r="AG1304" s="293" t="str">
        <f>IF(日報入力!G1304="","",日報入力!AL1304)</f>
        <v/>
      </c>
      <c r="AH1304" s="293" t="str">
        <f>IF(日報入力!G1304="","",日報入力!AM1304)</f>
        <v/>
      </c>
      <c r="AI1304" s="294" t="str">
        <f>IF(日報入力!G1304&gt;0,日報入力!D1304*日報入力!K1304*日報入力!AL1304,"")</f>
        <v/>
      </c>
      <c r="AJ1304" s="294" t="str">
        <f>IF(日報入力!G1304&gt;0,日報入力!E1304*日報入力!AL1304,"")</f>
        <v/>
      </c>
      <c r="AK1304" s="294" t="str">
        <f>IF(日報入力!G1304&gt;0,AI1304-AJ1304,"")</f>
        <v/>
      </c>
      <c r="AL1304" s="292" t="str">
        <f>IF(日報入力!G1304&gt;0,日報入力!E1304*日報入力!AM1304,"")</f>
        <v/>
      </c>
      <c r="AM1304" s="292" t="str">
        <f>IF(日報入力!G1304&gt;0,日報入力!AB1304*日報入力!AM1304,"")</f>
        <v/>
      </c>
      <c r="AN1304" s="68" t="str">
        <f>IF(日報入力!G1304&gt;0,日報入力!C1304,"")</f>
        <v/>
      </c>
      <c r="AO1304" s="68" t="str">
        <f>日報入力!B1304</f>
        <v/>
      </c>
      <c r="AP1304" s="68" t="str">
        <f>IF(日報入力!AQ1304,日報入力!BA1304,"")</f>
        <v/>
      </c>
      <c r="AQ1304" s="68" t="str">
        <f>IF(日報入力!AR1304,日報入力!BB1304,"")</f>
        <v/>
      </c>
      <c r="AR1304" s="68" t="str">
        <f>IF(日報入力!AS1304,"N勤","")</f>
        <v/>
      </c>
      <c r="AS1304" s="295" t="e">
        <f t="shared" si="77"/>
        <v>#VALUE!</v>
      </c>
      <c r="AT1304" s="439" t="str">
        <f>日報入力!AY1304</f>
        <v/>
      </c>
      <c r="AU1304" s="518" t="str">
        <f>IF(日報入力!G1304,G1304*60/E1304,"")</f>
        <v/>
      </c>
      <c r="AV1304" s="528" t="str">
        <f>IF(日報入力!AT1304,日報入力!AT1304,"")</f>
        <v/>
      </c>
      <c r="AW1304" s="529" t="str">
        <f>IF(日報入力!AT1304,AE1304/日報入力!AT1304,"")</f>
        <v/>
      </c>
      <c r="AX1304" s="530" t="e">
        <f>IF(1&lt;日報集計!AT1304,AT1304/(((F1304-I1304-J1304-N1304-O1304)*60)/(E1304)),"")</f>
        <v>#VALUE!</v>
      </c>
      <c r="AY1304" s="664" t="str">
        <f>IF(日報入力!H1304,AT1304/(((F1304-J1304)*60)/E1304),"")</f>
        <v/>
      </c>
      <c r="AZ1304" s="664" t="str">
        <f>IF(日報入力!I1304,AT1304/((G1304*60)/E1304),"")</f>
        <v/>
      </c>
      <c r="BA1304" s="296" t="str">
        <f>IF(日報入力!G1304,G1304/F1304,"")</f>
        <v/>
      </c>
      <c r="BB1304" s="386" t="e">
        <f t="shared" si="78"/>
        <v>#VALUE!</v>
      </c>
      <c r="BC1304" s="386" t="e">
        <f t="shared" si="79"/>
        <v>#VALUE!</v>
      </c>
      <c r="BD1304" s="80">
        <f>日報入力!AU1304</f>
        <v>0</v>
      </c>
      <c r="BE1304" s="534" t="str">
        <f>IF(日報入力!AV1304,日報入力!AV1304,"")</f>
        <v/>
      </c>
      <c r="BF1304" s="534" t="str">
        <f>IF(日報入力!AW1304,日報入力!AW1304,"")</f>
        <v/>
      </c>
      <c r="BG1304" s="398" t="str">
        <f>IF(日報入力!G1304,日報入力!K1304*日報入力!D1304*日報入力!BC1304,"")</f>
        <v/>
      </c>
    </row>
    <row r="1305" spans="1:59" ht="20.25" hidden="1" customHeight="1" x14ac:dyDescent="0.15">
      <c r="A1305" s="302" t="str">
        <f>IF(日報入力!G1305="","",日報入力!G1305)</f>
        <v/>
      </c>
      <c r="B1305" s="291" t="str">
        <f>IF(日報入力!G1305="","",日報入力!H1305)</f>
        <v/>
      </c>
      <c r="C1305" s="291" t="str">
        <f>IF(日報入力!G1305="","",日報入力!I1305)</f>
        <v/>
      </c>
      <c r="D1305" s="291" t="str">
        <f>IF(日報入力!G1305="","",日報入力!J1305)</f>
        <v/>
      </c>
      <c r="E1305" s="291" t="str">
        <f>IF(日報入力!G1305="","",日報入力!K1305)</f>
        <v/>
      </c>
      <c r="F1305" s="291" t="str">
        <f>IF(日報入力!G1305="","",日報入力!L1305)</f>
        <v/>
      </c>
      <c r="G1305" s="291" t="str">
        <f>IF(日報入力!G1305="","",日報入力!L1305-日報入力!O1305-日報入力!P1305-日報入力!Q1305-日報入力!R1305-日報入力!S1305-日報入力!T1305-日報入力!U1305-日報入力!V1305-日報入力!W1305-日報入力!X1305-日報入力!Y1305-日報入力!Z1305)</f>
        <v/>
      </c>
      <c r="H1305" s="291" t="str">
        <f>IF(日報入力!G1305="","",IF(日報入力!M1305&gt;=0,日報入力!M1305*F1305,F1305))</f>
        <v/>
      </c>
      <c r="I1305" s="291" t="str">
        <f>IF(日報入力!G1305="","",日報入力!O1305)</f>
        <v/>
      </c>
      <c r="J1305" s="291" t="str">
        <f>IF(日報入力!G1305="","",日報入力!P1305)</f>
        <v/>
      </c>
      <c r="K1305" s="291" t="str">
        <f>IF(日報入力!G1305="","",日報入力!Q1305)</f>
        <v/>
      </c>
      <c r="L1305" s="291" t="str">
        <f>IF(日報入力!G1305="","",日報入力!R1305)</f>
        <v/>
      </c>
      <c r="M1305" s="291" t="str">
        <f>IF(日報入力!G1305="","",日報入力!S1305)</f>
        <v/>
      </c>
      <c r="N1305" s="291" t="str">
        <f>IF(日報入力!G1305="","",日報入力!T1305)</f>
        <v/>
      </c>
      <c r="O1305" s="291" t="str">
        <f>IF(日報入力!G1305="","",日報入力!U1305)</f>
        <v/>
      </c>
      <c r="P1305" s="291" t="str">
        <f>IF(日報入力!G1305="","",日報入力!V1305)</f>
        <v/>
      </c>
      <c r="Q1305" s="291" t="str">
        <f>IF(日報入力!G1305="","",日報入力!W1305)</f>
        <v/>
      </c>
      <c r="R1305" s="291" t="str">
        <f>IF(日報入力!G1305="","",日報入力!X1305)</f>
        <v/>
      </c>
      <c r="S1305" s="291" t="str">
        <f>IF(日報入力!G1305="","",日報入力!Y1305)</f>
        <v/>
      </c>
      <c r="T1305" s="291" t="str">
        <f>IF(日報入力!G1305="","",日報入力!Z1305)</f>
        <v/>
      </c>
      <c r="U1305" s="291" t="str">
        <f>IF(日報入力!G1305="","",日報入力!AA1305)</f>
        <v/>
      </c>
      <c r="V1305" s="378" t="str">
        <f>IF(日報入力!G1305="","",日報入力!AB1305)</f>
        <v/>
      </c>
      <c r="W1305" s="291" t="str">
        <f>IF(日報入力!G1305="","",日報入力!AC1305)</f>
        <v/>
      </c>
      <c r="X1305" s="291" t="str">
        <f>IF(日報入力!G1305="","",日報入力!AD1305)</f>
        <v/>
      </c>
      <c r="Y1305" s="291" t="str">
        <f>IF(日報入力!G1305="","",日報入力!AE1305)</f>
        <v/>
      </c>
      <c r="Z1305" s="291" t="str">
        <f>IF(日報入力!G1305="","",日報入力!AF1305)</f>
        <v/>
      </c>
      <c r="AA1305" s="291" t="str">
        <f>IF(日報入力!G1305="","",日報入力!AG1305)</f>
        <v/>
      </c>
      <c r="AB1305" s="291" t="str">
        <f>IF(日報入力!G1305="","",日報入力!AH1305)</f>
        <v/>
      </c>
      <c r="AC1305" s="291" t="str">
        <f>IF(日報入力!G1305="","",日報入力!AI1305)</f>
        <v/>
      </c>
      <c r="AD1305" s="291" t="str">
        <f>IF(日報入力!G1305="","",日報入力!AJ1305)</f>
        <v/>
      </c>
      <c r="AE1305" s="292" t="str">
        <f>IF(日報入力!G1305="","",日報入力!E1305)</f>
        <v/>
      </c>
      <c r="AF1305" s="293" t="str">
        <f>IF(日報入力!G1305="","",日報入力!AK1305)</f>
        <v/>
      </c>
      <c r="AG1305" s="293" t="str">
        <f>IF(日報入力!G1305="","",日報入力!AL1305)</f>
        <v/>
      </c>
      <c r="AH1305" s="293" t="str">
        <f>IF(日報入力!G1305="","",日報入力!AM1305)</f>
        <v/>
      </c>
      <c r="AI1305" s="294" t="str">
        <f>IF(日報入力!G1305&gt;0,日報入力!D1305*日報入力!K1305*日報入力!AL1305,"")</f>
        <v/>
      </c>
      <c r="AJ1305" s="294" t="str">
        <f>IF(日報入力!G1305&gt;0,日報入力!E1305*日報入力!AL1305,"")</f>
        <v/>
      </c>
      <c r="AK1305" s="294" t="str">
        <f>IF(日報入力!G1305&gt;0,AI1305-AJ1305,"")</f>
        <v/>
      </c>
      <c r="AL1305" s="292" t="str">
        <f>IF(日報入力!G1305&gt;0,日報入力!E1305*日報入力!AM1305,"")</f>
        <v/>
      </c>
      <c r="AM1305" s="292" t="str">
        <f>IF(日報入力!G1305&gt;0,日報入力!AB1305*日報入力!AM1305,"")</f>
        <v/>
      </c>
      <c r="AN1305" s="68" t="str">
        <f>IF(日報入力!G1305&gt;0,日報入力!C1305,"")</f>
        <v/>
      </c>
      <c r="AO1305" s="68" t="str">
        <f>日報入力!B1305</f>
        <v/>
      </c>
      <c r="AP1305" s="68" t="str">
        <f>IF(日報入力!AQ1305,日報入力!BA1305,"")</f>
        <v/>
      </c>
      <c r="AQ1305" s="68" t="str">
        <f>IF(日報入力!AR1305,日報入力!BB1305,"")</f>
        <v/>
      </c>
      <c r="AR1305" s="68" t="str">
        <f>IF(日報入力!AS1305,"N勤","")</f>
        <v/>
      </c>
      <c r="AS1305" s="295" t="e">
        <f t="shared" si="77"/>
        <v>#VALUE!</v>
      </c>
      <c r="AT1305" s="439" t="str">
        <f>日報入力!AY1305</f>
        <v/>
      </c>
      <c r="AU1305" s="518" t="str">
        <f>IF(日報入力!G1305,G1305*60/E1305,"")</f>
        <v/>
      </c>
      <c r="AV1305" s="528" t="str">
        <f>IF(日報入力!AT1305,日報入力!AT1305,"")</f>
        <v/>
      </c>
      <c r="AW1305" s="529" t="str">
        <f>IF(日報入力!AT1305,AE1305/日報入力!AT1305,"")</f>
        <v/>
      </c>
      <c r="AX1305" s="530" t="e">
        <f>IF(1&lt;日報集計!AT1305,AT1305/(((F1305-I1305-J1305-N1305-O1305)*60)/(E1305)),"")</f>
        <v>#VALUE!</v>
      </c>
      <c r="AY1305" s="664" t="str">
        <f>IF(日報入力!H1305,AT1305/(((F1305-J1305)*60)/E1305),"")</f>
        <v/>
      </c>
      <c r="AZ1305" s="664" t="str">
        <f>IF(日報入力!I1305,AT1305/((G1305*60)/E1305),"")</f>
        <v/>
      </c>
      <c r="BA1305" s="296" t="str">
        <f>IF(日報入力!G1305,G1305/F1305,"")</f>
        <v/>
      </c>
      <c r="BB1305" s="386" t="e">
        <f t="shared" si="78"/>
        <v>#VALUE!</v>
      </c>
      <c r="BC1305" s="386" t="e">
        <f t="shared" si="79"/>
        <v>#VALUE!</v>
      </c>
      <c r="BD1305" s="80">
        <f>日報入力!AU1305</f>
        <v>0</v>
      </c>
      <c r="BE1305" s="534" t="str">
        <f>IF(日報入力!AV1305,日報入力!AV1305,"")</f>
        <v/>
      </c>
      <c r="BF1305" s="534" t="str">
        <f>IF(日報入力!AW1305,日報入力!AW1305,"")</f>
        <v/>
      </c>
      <c r="BG1305" s="398" t="str">
        <f>IF(日報入力!G1305,日報入力!K1305*日報入力!D1305*日報入力!BC1305,"")</f>
        <v/>
      </c>
    </row>
    <row r="1306" spans="1:59" ht="20.25" hidden="1" customHeight="1" x14ac:dyDescent="0.15">
      <c r="A1306" s="302" t="str">
        <f>IF(日報入力!G1306="","",日報入力!G1306)</f>
        <v/>
      </c>
      <c r="B1306" s="291" t="str">
        <f>IF(日報入力!G1306="","",日報入力!H1306)</f>
        <v/>
      </c>
      <c r="C1306" s="291" t="str">
        <f>IF(日報入力!G1306="","",日報入力!I1306)</f>
        <v/>
      </c>
      <c r="D1306" s="291" t="str">
        <f>IF(日報入力!G1306="","",日報入力!J1306)</f>
        <v/>
      </c>
      <c r="E1306" s="291" t="str">
        <f>IF(日報入力!G1306="","",日報入力!K1306)</f>
        <v/>
      </c>
      <c r="F1306" s="291" t="str">
        <f>IF(日報入力!G1306="","",日報入力!L1306)</f>
        <v/>
      </c>
      <c r="G1306" s="291" t="str">
        <f>IF(日報入力!G1306="","",日報入力!L1306-日報入力!O1306-日報入力!P1306-日報入力!Q1306-日報入力!R1306-日報入力!S1306-日報入力!T1306-日報入力!U1306-日報入力!V1306-日報入力!W1306-日報入力!X1306-日報入力!Y1306-日報入力!Z1306)</f>
        <v/>
      </c>
      <c r="H1306" s="291" t="str">
        <f>IF(日報入力!G1306="","",IF(日報入力!M1306&gt;=0,日報入力!M1306*F1306,F1306))</f>
        <v/>
      </c>
      <c r="I1306" s="291" t="str">
        <f>IF(日報入力!G1306="","",日報入力!O1306)</f>
        <v/>
      </c>
      <c r="J1306" s="291" t="str">
        <f>IF(日報入力!G1306="","",日報入力!P1306)</f>
        <v/>
      </c>
      <c r="K1306" s="291" t="str">
        <f>IF(日報入力!G1306="","",日報入力!Q1306)</f>
        <v/>
      </c>
      <c r="L1306" s="291" t="str">
        <f>IF(日報入力!G1306="","",日報入力!R1306)</f>
        <v/>
      </c>
      <c r="M1306" s="291" t="str">
        <f>IF(日報入力!G1306="","",日報入力!S1306)</f>
        <v/>
      </c>
      <c r="N1306" s="291" t="str">
        <f>IF(日報入力!G1306="","",日報入力!T1306)</f>
        <v/>
      </c>
      <c r="O1306" s="291" t="str">
        <f>IF(日報入力!G1306="","",日報入力!U1306)</f>
        <v/>
      </c>
      <c r="P1306" s="291" t="str">
        <f>IF(日報入力!G1306="","",日報入力!V1306)</f>
        <v/>
      </c>
      <c r="Q1306" s="291" t="str">
        <f>IF(日報入力!G1306="","",日報入力!W1306)</f>
        <v/>
      </c>
      <c r="R1306" s="291" t="str">
        <f>IF(日報入力!G1306="","",日報入力!X1306)</f>
        <v/>
      </c>
      <c r="S1306" s="291" t="str">
        <f>IF(日報入力!G1306="","",日報入力!Y1306)</f>
        <v/>
      </c>
      <c r="T1306" s="291" t="str">
        <f>IF(日報入力!G1306="","",日報入力!Z1306)</f>
        <v/>
      </c>
      <c r="U1306" s="291" t="str">
        <f>IF(日報入力!G1306="","",日報入力!AA1306)</f>
        <v/>
      </c>
      <c r="V1306" s="378" t="str">
        <f>IF(日報入力!G1306="","",日報入力!AB1306)</f>
        <v/>
      </c>
      <c r="W1306" s="291" t="str">
        <f>IF(日報入力!G1306="","",日報入力!AC1306)</f>
        <v/>
      </c>
      <c r="X1306" s="291" t="str">
        <f>IF(日報入力!G1306="","",日報入力!AD1306)</f>
        <v/>
      </c>
      <c r="Y1306" s="291" t="str">
        <f>IF(日報入力!G1306="","",日報入力!AE1306)</f>
        <v/>
      </c>
      <c r="Z1306" s="291" t="str">
        <f>IF(日報入力!G1306="","",日報入力!AF1306)</f>
        <v/>
      </c>
      <c r="AA1306" s="291" t="str">
        <f>IF(日報入力!G1306="","",日報入力!AG1306)</f>
        <v/>
      </c>
      <c r="AB1306" s="291" t="str">
        <f>IF(日報入力!G1306="","",日報入力!AH1306)</f>
        <v/>
      </c>
      <c r="AC1306" s="291" t="str">
        <f>IF(日報入力!G1306="","",日報入力!AI1306)</f>
        <v/>
      </c>
      <c r="AD1306" s="291" t="str">
        <f>IF(日報入力!G1306="","",日報入力!AJ1306)</f>
        <v/>
      </c>
      <c r="AE1306" s="292" t="str">
        <f>IF(日報入力!G1306="","",日報入力!E1306)</f>
        <v/>
      </c>
      <c r="AF1306" s="293" t="str">
        <f>IF(日報入力!G1306="","",日報入力!AK1306)</f>
        <v/>
      </c>
      <c r="AG1306" s="293" t="str">
        <f>IF(日報入力!G1306="","",日報入力!AL1306)</f>
        <v/>
      </c>
      <c r="AH1306" s="293" t="str">
        <f>IF(日報入力!G1306="","",日報入力!AM1306)</f>
        <v/>
      </c>
      <c r="AI1306" s="294" t="str">
        <f>IF(日報入力!G1306&gt;0,日報入力!D1306*日報入力!K1306*日報入力!AL1306,"")</f>
        <v/>
      </c>
      <c r="AJ1306" s="294" t="str">
        <f>IF(日報入力!G1306&gt;0,日報入力!E1306*日報入力!AL1306,"")</f>
        <v/>
      </c>
      <c r="AK1306" s="294" t="str">
        <f>IF(日報入力!G1306&gt;0,AI1306-AJ1306,"")</f>
        <v/>
      </c>
      <c r="AL1306" s="292" t="str">
        <f>IF(日報入力!G1306&gt;0,日報入力!E1306*日報入力!AM1306,"")</f>
        <v/>
      </c>
      <c r="AM1306" s="292" t="str">
        <f>IF(日報入力!G1306&gt;0,日報入力!AB1306*日報入力!AM1306,"")</f>
        <v/>
      </c>
      <c r="AN1306" s="68" t="str">
        <f>IF(日報入力!G1306&gt;0,日報入力!C1306,"")</f>
        <v/>
      </c>
      <c r="AO1306" s="68" t="str">
        <f>日報入力!B1306</f>
        <v/>
      </c>
      <c r="AP1306" s="68" t="str">
        <f>IF(日報入力!AQ1306,日報入力!BA1306,"")</f>
        <v/>
      </c>
      <c r="AQ1306" s="68" t="str">
        <f>IF(日報入力!AR1306,日報入力!BB1306,"")</f>
        <v/>
      </c>
      <c r="AR1306" s="68" t="str">
        <f>IF(日報入力!AS1306,"N勤","")</f>
        <v/>
      </c>
      <c r="AS1306" s="295" t="e">
        <f t="shared" si="77"/>
        <v>#VALUE!</v>
      </c>
      <c r="AT1306" s="439" t="str">
        <f>日報入力!AY1306</f>
        <v/>
      </c>
      <c r="AU1306" s="518" t="str">
        <f>IF(日報入力!G1306,G1306*60/E1306,"")</f>
        <v/>
      </c>
      <c r="AV1306" s="528" t="str">
        <f>IF(日報入力!AT1306,日報入力!AT1306,"")</f>
        <v/>
      </c>
      <c r="AW1306" s="529" t="str">
        <f>IF(日報入力!AT1306,AE1306/日報入力!AT1306,"")</f>
        <v/>
      </c>
      <c r="AX1306" s="530" t="e">
        <f>IF(1&lt;日報集計!AT1306,AT1306/(((F1306-I1306-J1306-N1306-O1306)*60)/(E1306)),"")</f>
        <v>#VALUE!</v>
      </c>
      <c r="AY1306" s="664" t="str">
        <f>IF(日報入力!H1306,AT1306/(((F1306-J1306)*60)/E1306),"")</f>
        <v/>
      </c>
      <c r="AZ1306" s="664" t="str">
        <f>IF(日報入力!I1306,AT1306/((G1306*60)/E1306),"")</f>
        <v/>
      </c>
      <c r="BA1306" s="296" t="str">
        <f>IF(日報入力!G1306,G1306/F1306,"")</f>
        <v/>
      </c>
      <c r="BB1306" s="386" t="e">
        <f t="shared" si="78"/>
        <v>#VALUE!</v>
      </c>
      <c r="BC1306" s="386" t="e">
        <f t="shared" si="79"/>
        <v>#VALUE!</v>
      </c>
      <c r="BD1306" s="80">
        <f>日報入力!AU1306</f>
        <v>0</v>
      </c>
      <c r="BE1306" s="534" t="str">
        <f>IF(日報入力!AV1306,日報入力!AV1306,"")</f>
        <v/>
      </c>
      <c r="BF1306" s="534" t="str">
        <f>IF(日報入力!AW1306,日報入力!AW1306,"")</f>
        <v/>
      </c>
      <c r="BG1306" s="398" t="str">
        <f>IF(日報入力!G1306,日報入力!K1306*日報入力!D1306*日報入力!BC1306,"")</f>
        <v/>
      </c>
    </row>
    <row r="1307" spans="1:59" ht="20.25" hidden="1" customHeight="1" x14ac:dyDescent="0.15">
      <c r="A1307" s="302" t="str">
        <f>IF(日報入力!G1307="","",日報入力!G1307)</f>
        <v/>
      </c>
      <c r="B1307" s="291" t="str">
        <f>IF(日報入力!G1307="","",日報入力!H1307)</f>
        <v/>
      </c>
      <c r="C1307" s="291" t="str">
        <f>IF(日報入力!G1307="","",日報入力!I1307)</f>
        <v/>
      </c>
      <c r="D1307" s="291" t="str">
        <f>IF(日報入力!G1307="","",日報入力!J1307)</f>
        <v/>
      </c>
      <c r="E1307" s="291" t="str">
        <f>IF(日報入力!G1307="","",日報入力!K1307)</f>
        <v/>
      </c>
      <c r="F1307" s="291" t="str">
        <f>IF(日報入力!G1307="","",日報入力!L1307)</f>
        <v/>
      </c>
      <c r="G1307" s="291" t="str">
        <f>IF(日報入力!G1307="","",日報入力!L1307-日報入力!O1307-日報入力!P1307-日報入力!Q1307-日報入力!R1307-日報入力!S1307-日報入力!T1307-日報入力!U1307-日報入力!V1307-日報入力!W1307-日報入力!X1307-日報入力!Y1307-日報入力!Z1307)</f>
        <v/>
      </c>
      <c r="H1307" s="291" t="str">
        <f>IF(日報入力!G1307="","",IF(日報入力!M1307&gt;=0,日報入力!M1307*F1307,F1307))</f>
        <v/>
      </c>
      <c r="I1307" s="291" t="str">
        <f>IF(日報入力!G1307="","",日報入力!O1307)</f>
        <v/>
      </c>
      <c r="J1307" s="291" t="str">
        <f>IF(日報入力!G1307="","",日報入力!P1307)</f>
        <v/>
      </c>
      <c r="K1307" s="291" t="str">
        <f>IF(日報入力!G1307="","",日報入力!Q1307)</f>
        <v/>
      </c>
      <c r="L1307" s="291" t="str">
        <f>IF(日報入力!G1307="","",日報入力!R1307)</f>
        <v/>
      </c>
      <c r="M1307" s="291" t="str">
        <f>IF(日報入力!G1307="","",日報入力!S1307)</f>
        <v/>
      </c>
      <c r="N1307" s="291" t="str">
        <f>IF(日報入力!G1307="","",日報入力!T1307)</f>
        <v/>
      </c>
      <c r="O1307" s="291" t="str">
        <f>IF(日報入力!G1307="","",日報入力!U1307)</f>
        <v/>
      </c>
      <c r="P1307" s="291" t="str">
        <f>IF(日報入力!G1307="","",日報入力!V1307)</f>
        <v/>
      </c>
      <c r="Q1307" s="291" t="str">
        <f>IF(日報入力!G1307="","",日報入力!W1307)</f>
        <v/>
      </c>
      <c r="R1307" s="291" t="str">
        <f>IF(日報入力!G1307="","",日報入力!X1307)</f>
        <v/>
      </c>
      <c r="S1307" s="291" t="str">
        <f>IF(日報入力!G1307="","",日報入力!Y1307)</f>
        <v/>
      </c>
      <c r="T1307" s="291" t="str">
        <f>IF(日報入力!G1307="","",日報入力!Z1307)</f>
        <v/>
      </c>
      <c r="U1307" s="291" t="str">
        <f>IF(日報入力!G1307="","",日報入力!AA1307)</f>
        <v/>
      </c>
      <c r="V1307" s="378" t="str">
        <f>IF(日報入力!G1307="","",日報入力!AB1307)</f>
        <v/>
      </c>
      <c r="W1307" s="291" t="str">
        <f>IF(日報入力!G1307="","",日報入力!AC1307)</f>
        <v/>
      </c>
      <c r="X1307" s="291" t="str">
        <f>IF(日報入力!G1307="","",日報入力!AD1307)</f>
        <v/>
      </c>
      <c r="Y1307" s="291" t="str">
        <f>IF(日報入力!G1307="","",日報入力!AE1307)</f>
        <v/>
      </c>
      <c r="Z1307" s="291" t="str">
        <f>IF(日報入力!G1307="","",日報入力!AF1307)</f>
        <v/>
      </c>
      <c r="AA1307" s="291" t="str">
        <f>IF(日報入力!G1307="","",日報入力!AG1307)</f>
        <v/>
      </c>
      <c r="AB1307" s="291" t="str">
        <f>IF(日報入力!G1307="","",日報入力!AH1307)</f>
        <v/>
      </c>
      <c r="AC1307" s="291" t="str">
        <f>IF(日報入力!G1307="","",日報入力!AI1307)</f>
        <v/>
      </c>
      <c r="AD1307" s="291" t="str">
        <f>IF(日報入力!G1307="","",日報入力!AJ1307)</f>
        <v/>
      </c>
      <c r="AE1307" s="292" t="str">
        <f>IF(日報入力!G1307="","",日報入力!E1307)</f>
        <v/>
      </c>
      <c r="AF1307" s="293" t="str">
        <f>IF(日報入力!G1307="","",日報入力!AK1307)</f>
        <v/>
      </c>
      <c r="AG1307" s="293" t="str">
        <f>IF(日報入力!G1307="","",日報入力!AL1307)</f>
        <v/>
      </c>
      <c r="AH1307" s="293" t="str">
        <f>IF(日報入力!G1307="","",日報入力!AM1307)</f>
        <v/>
      </c>
      <c r="AI1307" s="294" t="str">
        <f>IF(日報入力!G1307&gt;0,日報入力!D1307*日報入力!K1307*日報入力!AL1307,"")</f>
        <v/>
      </c>
      <c r="AJ1307" s="294" t="str">
        <f>IF(日報入力!G1307&gt;0,日報入力!E1307*日報入力!AL1307,"")</f>
        <v/>
      </c>
      <c r="AK1307" s="294" t="str">
        <f>IF(日報入力!G1307&gt;0,AI1307-AJ1307,"")</f>
        <v/>
      </c>
      <c r="AL1307" s="292" t="str">
        <f>IF(日報入力!G1307&gt;0,日報入力!E1307*日報入力!AM1307,"")</f>
        <v/>
      </c>
      <c r="AM1307" s="292" t="str">
        <f>IF(日報入力!G1307&gt;0,日報入力!AB1307*日報入力!AM1307,"")</f>
        <v/>
      </c>
      <c r="AN1307" s="68" t="str">
        <f>IF(日報入力!G1307&gt;0,日報入力!C1307,"")</f>
        <v/>
      </c>
      <c r="AO1307" s="68" t="str">
        <f>日報入力!B1307</f>
        <v/>
      </c>
      <c r="AP1307" s="68" t="str">
        <f>IF(日報入力!AQ1307,日報入力!BA1307,"")</f>
        <v/>
      </c>
      <c r="AQ1307" s="68" t="str">
        <f>IF(日報入力!AR1307,日報入力!BB1307,"")</f>
        <v/>
      </c>
      <c r="AR1307" s="68" t="str">
        <f>IF(日報入力!AS1307,"N勤","")</f>
        <v/>
      </c>
      <c r="AS1307" s="295" t="e">
        <f t="shared" si="77"/>
        <v>#VALUE!</v>
      </c>
      <c r="AT1307" s="439" t="str">
        <f>日報入力!AY1307</f>
        <v/>
      </c>
      <c r="AU1307" s="518" t="str">
        <f>IF(日報入力!G1307,G1307*60/E1307,"")</f>
        <v/>
      </c>
      <c r="AV1307" s="528" t="str">
        <f>IF(日報入力!AT1307,日報入力!AT1307,"")</f>
        <v/>
      </c>
      <c r="AW1307" s="529" t="str">
        <f>IF(日報入力!AT1307,AE1307/日報入力!AT1307,"")</f>
        <v/>
      </c>
      <c r="AX1307" s="530" t="e">
        <f>IF(1&lt;日報集計!AT1307,AT1307/(((F1307-I1307-J1307-N1307-O1307)*60)/(E1307)),"")</f>
        <v>#VALUE!</v>
      </c>
      <c r="AY1307" s="664" t="str">
        <f>IF(日報入力!H1307,AT1307/(((F1307-J1307)*60)/E1307),"")</f>
        <v/>
      </c>
      <c r="AZ1307" s="664" t="str">
        <f>IF(日報入力!I1307,AT1307/((G1307*60)/E1307),"")</f>
        <v/>
      </c>
      <c r="BA1307" s="296" t="str">
        <f>IF(日報入力!G1307,G1307/F1307,"")</f>
        <v/>
      </c>
      <c r="BB1307" s="386" t="e">
        <f t="shared" si="78"/>
        <v>#VALUE!</v>
      </c>
      <c r="BC1307" s="386" t="e">
        <f t="shared" si="79"/>
        <v>#VALUE!</v>
      </c>
      <c r="BD1307" s="80">
        <f>日報入力!AU1307</f>
        <v>0</v>
      </c>
      <c r="BE1307" s="534" t="str">
        <f>IF(日報入力!AV1307,日報入力!AV1307,"")</f>
        <v/>
      </c>
      <c r="BF1307" s="534" t="str">
        <f>IF(日報入力!AW1307,日報入力!AW1307,"")</f>
        <v/>
      </c>
      <c r="BG1307" s="398" t="str">
        <f>IF(日報入力!G1307,日報入力!K1307*日報入力!D1307*日報入力!BC1307,"")</f>
        <v/>
      </c>
    </row>
    <row r="1308" spans="1:59" ht="20.25" hidden="1" customHeight="1" x14ac:dyDescent="0.15">
      <c r="A1308" s="302" t="str">
        <f>IF(日報入力!G1308="","",日報入力!G1308)</f>
        <v/>
      </c>
      <c r="B1308" s="291" t="str">
        <f>IF(日報入力!G1308="","",日報入力!H1308)</f>
        <v/>
      </c>
      <c r="C1308" s="291" t="str">
        <f>IF(日報入力!G1308="","",日報入力!I1308)</f>
        <v/>
      </c>
      <c r="D1308" s="291" t="str">
        <f>IF(日報入力!G1308="","",日報入力!J1308)</f>
        <v/>
      </c>
      <c r="E1308" s="291" t="str">
        <f>IF(日報入力!G1308="","",日報入力!K1308)</f>
        <v/>
      </c>
      <c r="F1308" s="291" t="str">
        <f>IF(日報入力!G1308="","",日報入力!L1308)</f>
        <v/>
      </c>
      <c r="G1308" s="291" t="str">
        <f>IF(日報入力!G1308="","",日報入力!L1308-日報入力!O1308-日報入力!P1308-日報入力!Q1308-日報入力!R1308-日報入力!S1308-日報入力!T1308-日報入力!U1308-日報入力!V1308-日報入力!W1308-日報入力!X1308-日報入力!Y1308-日報入力!Z1308)</f>
        <v/>
      </c>
      <c r="H1308" s="291" t="str">
        <f>IF(日報入力!G1308="","",IF(日報入力!M1308&gt;=0,日報入力!M1308*F1308,F1308))</f>
        <v/>
      </c>
      <c r="I1308" s="291" t="str">
        <f>IF(日報入力!G1308="","",日報入力!O1308)</f>
        <v/>
      </c>
      <c r="J1308" s="291" t="str">
        <f>IF(日報入力!G1308="","",日報入力!P1308)</f>
        <v/>
      </c>
      <c r="K1308" s="291" t="str">
        <f>IF(日報入力!G1308="","",日報入力!Q1308)</f>
        <v/>
      </c>
      <c r="L1308" s="291" t="str">
        <f>IF(日報入力!G1308="","",日報入力!R1308)</f>
        <v/>
      </c>
      <c r="M1308" s="291" t="str">
        <f>IF(日報入力!G1308="","",日報入力!S1308)</f>
        <v/>
      </c>
      <c r="N1308" s="291" t="str">
        <f>IF(日報入力!G1308="","",日報入力!T1308)</f>
        <v/>
      </c>
      <c r="O1308" s="291" t="str">
        <f>IF(日報入力!G1308="","",日報入力!U1308)</f>
        <v/>
      </c>
      <c r="P1308" s="291" t="str">
        <f>IF(日報入力!G1308="","",日報入力!V1308)</f>
        <v/>
      </c>
      <c r="Q1308" s="291" t="str">
        <f>IF(日報入力!G1308="","",日報入力!W1308)</f>
        <v/>
      </c>
      <c r="R1308" s="291" t="str">
        <f>IF(日報入力!G1308="","",日報入力!X1308)</f>
        <v/>
      </c>
      <c r="S1308" s="291" t="str">
        <f>IF(日報入力!G1308="","",日報入力!Y1308)</f>
        <v/>
      </c>
      <c r="T1308" s="291" t="str">
        <f>IF(日報入力!G1308="","",日報入力!Z1308)</f>
        <v/>
      </c>
      <c r="U1308" s="291" t="str">
        <f>IF(日報入力!G1308="","",日報入力!AA1308)</f>
        <v/>
      </c>
      <c r="V1308" s="378" t="str">
        <f>IF(日報入力!G1308="","",日報入力!AB1308)</f>
        <v/>
      </c>
      <c r="W1308" s="291" t="str">
        <f>IF(日報入力!G1308="","",日報入力!AC1308)</f>
        <v/>
      </c>
      <c r="X1308" s="291" t="str">
        <f>IF(日報入力!G1308="","",日報入力!AD1308)</f>
        <v/>
      </c>
      <c r="Y1308" s="291" t="str">
        <f>IF(日報入力!G1308="","",日報入力!AE1308)</f>
        <v/>
      </c>
      <c r="Z1308" s="291" t="str">
        <f>IF(日報入力!G1308="","",日報入力!AF1308)</f>
        <v/>
      </c>
      <c r="AA1308" s="291" t="str">
        <f>IF(日報入力!G1308="","",日報入力!AG1308)</f>
        <v/>
      </c>
      <c r="AB1308" s="291" t="str">
        <f>IF(日報入力!G1308="","",日報入力!AH1308)</f>
        <v/>
      </c>
      <c r="AC1308" s="291" t="str">
        <f>IF(日報入力!G1308="","",日報入力!AI1308)</f>
        <v/>
      </c>
      <c r="AD1308" s="291" t="str">
        <f>IF(日報入力!G1308="","",日報入力!AJ1308)</f>
        <v/>
      </c>
      <c r="AE1308" s="292" t="str">
        <f>IF(日報入力!G1308="","",日報入力!E1308)</f>
        <v/>
      </c>
      <c r="AF1308" s="293" t="str">
        <f>IF(日報入力!G1308="","",日報入力!AK1308)</f>
        <v/>
      </c>
      <c r="AG1308" s="293" t="str">
        <f>IF(日報入力!G1308="","",日報入力!AL1308)</f>
        <v/>
      </c>
      <c r="AH1308" s="293" t="str">
        <f>IF(日報入力!G1308="","",日報入力!AM1308)</f>
        <v/>
      </c>
      <c r="AI1308" s="294" t="str">
        <f>IF(日報入力!G1308&gt;0,日報入力!D1308*日報入力!K1308*日報入力!AL1308,"")</f>
        <v/>
      </c>
      <c r="AJ1308" s="294" t="str">
        <f>IF(日報入力!G1308&gt;0,日報入力!E1308*日報入力!AL1308,"")</f>
        <v/>
      </c>
      <c r="AK1308" s="294" t="str">
        <f>IF(日報入力!G1308&gt;0,AI1308-AJ1308,"")</f>
        <v/>
      </c>
      <c r="AL1308" s="292" t="str">
        <f>IF(日報入力!G1308&gt;0,日報入力!E1308*日報入力!AM1308,"")</f>
        <v/>
      </c>
      <c r="AM1308" s="292" t="str">
        <f>IF(日報入力!G1308&gt;0,日報入力!AB1308*日報入力!AM1308,"")</f>
        <v/>
      </c>
      <c r="AN1308" s="68" t="str">
        <f>IF(日報入力!G1308&gt;0,日報入力!C1308,"")</f>
        <v/>
      </c>
      <c r="AO1308" s="68" t="str">
        <f>日報入力!B1308</f>
        <v/>
      </c>
      <c r="AP1308" s="68" t="str">
        <f>IF(日報入力!AQ1308,日報入力!BA1308,"")</f>
        <v/>
      </c>
      <c r="AQ1308" s="68" t="str">
        <f>IF(日報入力!AR1308,日報入力!BB1308,"")</f>
        <v/>
      </c>
      <c r="AR1308" s="68" t="str">
        <f>IF(日報入力!AS1308,"N勤","")</f>
        <v/>
      </c>
      <c r="AS1308" s="295" t="e">
        <f t="shared" si="77"/>
        <v>#VALUE!</v>
      </c>
      <c r="AT1308" s="439" t="str">
        <f>日報入力!AY1308</f>
        <v/>
      </c>
      <c r="AU1308" s="518" t="str">
        <f>IF(日報入力!G1308,G1308*60/E1308,"")</f>
        <v/>
      </c>
      <c r="AV1308" s="528" t="str">
        <f>IF(日報入力!AT1308,日報入力!AT1308,"")</f>
        <v/>
      </c>
      <c r="AW1308" s="529" t="str">
        <f>IF(日報入力!AT1308,AE1308/日報入力!AT1308,"")</f>
        <v/>
      </c>
      <c r="AX1308" s="530" t="e">
        <f>IF(1&lt;日報集計!AT1308,AT1308/(((F1308-I1308-J1308-N1308-O1308)*60)/(E1308)),"")</f>
        <v>#VALUE!</v>
      </c>
      <c r="AY1308" s="664" t="str">
        <f>IF(日報入力!H1308,AT1308/(((F1308-J1308)*60)/E1308),"")</f>
        <v/>
      </c>
      <c r="AZ1308" s="664" t="str">
        <f>IF(日報入力!I1308,AT1308/((G1308*60)/E1308),"")</f>
        <v/>
      </c>
      <c r="BA1308" s="296" t="str">
        <f>IF(日報入力!G1308,G1308/F1308,"")</f>
        <v/>
      </c>
      <c r="BB1308" s="386" t="e">
        <f t="shared" si="78"/>
        <v>#VALUE!</v>
      </c>
      <c r="BC1308" s="386" t="e">
        <f t="shared" si="79"/>
        <v>#VALUE!</v>
      </c>
      <c r="BD1308" s="80">
        <f>日報入力!AU1308</f>
        <v>0</v>
      </c>
      <c r="BE1308" s="534" t="str">
        <f>IF(日報入力!AV1308,日報入力!AV1308,"")</f>
        <v/>
      </c>
      <c r="BF1308" s="534" t="str">
        <f>IF(日報入力!AW1308,日報入力!AW1308,"")</f>
        <v/>
      </c>
      <c r="BG1308" s="398" t="str">
        <f>IF(日報入力!G1308,日報入力!K1308*日報入力!D1308*日報入力!BC1308,"")</f>
        <v/>
      </c>
    </row>
    <row r="1309" spans="1:59" ht="20.25" hidden="1" customHeight="1" x14ac:dyDescent="0.15">
      <c r="A1309" s="302" t="str">
        <f>IF(日報入力!G1309="","",日報入力!G1309)</f>
        <v/>
      </c>
      <c r="B1309" s="291" t="str">
        <f>IF(日報入力!G1309="","",日報入力!H1309)</f>
        <v/>
      </c>
      <c r="C1309" s="291" t="str">
        <f>IF(日報入力!G1309="","",日報入力!I1309)</f>
        <v/>
      </c>
      <c r="D1309" s="291" t="str">
        <f>IF(日報入力!G1309="","",日報入力!J1309)</f>
        <v/>
      </c>
      <c r="E1309" s="291" t="str">
        <f>IF(日報入力!G1309="","",日報入力!K1309)</f>
        <v/>
      </c>
      <c r="F1309" s="291" t="str">
        <f>IF(日報入力!G1309="","",日報入力!L1309)</f>
        <v/>
      </c>
      <c r="G1309" s="291" t="str">
        <f>IF(日報入力!G1309="","",日報入力!L1309-日報入力!O1309-日報入力!P1309-日報入力!Q1309-日報入力!R1309-日報入力!S1309-日報入力!T1309-日報入力!U1309-日報入力!V1309-日報入力!W1309-日報入力!X1309-日報入力!Y1309-日報入力!Z1309)</f>
        <v/>
      </c>
      <c r="H1309" s="291" t="str">
        <f>IF(日報入力!G1309="","",IF(日報入力!M1309&gt;=0,日報入力!M1309*F1309,F1309))</f>
        <v/>
      </c>
      <c r="I1309" s="291" t="str">
        <f>IF(日報入力!G1309="","",日報入力!O1309)</f>
        <v/>
      </c>
      <c r="J1309" s="291" t="str">
        <f>IF(日報入力!G1309="","",日報入力!P1309)</f>
        <v/>
      </c>
      <c r="K1309" s="291" t="str">
        <f>IF(日報入力!G1309="","",日報入力!Q1309)</f>
        <v/>
      </c>
      <c r="L1309" s="291" t="str">
        <f>IF(日報入力!G1309="","",日報入力!R1309)</f>
        <v/>
      </c>
      <c r="M1309" s="291" t="str">
        <f>IF(日報入力!G1309="","",日報入力!S1309)</f>
        <v/>
      </c>
      <c r="N1309" s="291" t="str">
        <f>IF(日報入力!G1309="","",日報入力!T1309)</f>
        <v/>
      </c>
      <c r="O1309" s="291" t="str">
        <f>IF(日報入力!G1309="","",日報入力!U1309)</f>
        <v/>
      </c>
      <c r="P1309" s="291" t="str">
        <f>IF(日報入力!G1309="","",日報入力!V1309)</f>
        <v/>
      </c>
      <c r="Q1309" s="291" t="str">
        <f>IF(日報入力!G1309="","",日報入力!W1309)</f>
        <v/>
      </c>
      <c r="R1309" s="291" t="str">
        <f>IF(日報入力!G1309="","",日報入力!X1309)</f>
        <v/>
      </c>
      <c r="S1309" s="291" t="str">
        <f>IF(日報入力!G1309="","",日報入力!Y1309)</f>
        <v/>
      </c>
      <c r="T1309" s="291" t="str">
        <f>IF(日報入力!G1309="","",日報入力!Z1309)</f>
        <v/>
      </c>
      <c r="U1309" s="291" t="str">
        <f>IF(日報入力!G1309="","",日報入力!AA1309)</f>
        <v/>
      </c>
      <c r="V1309" s="378" t="str">
        <f>IF(日報入力!G1309="","",日報入力!AB1309)</f>
        <v/>
      </c>
      <c r="W1309" s="291" t="str">
        <f>IF(日報入力!G1309="","",日報入力!AC1309)</f>
        <v/>
      </c>
      <c r="X1309" s="291" t="str">
        <f>IF(日報入力!G1309="","",日報入力!AD1309)</f>
        <v/>
      </c>
      <c r="Y1309" s="291" t="str">
        <f>IF(日報入力!G1309="","",日報入力!AE1309)</f>
        <v/>
      </c>
      <c r="Z1309" s="291" t="str">
        <f>IF(日報入力!G1309="","",日報入力!AF1309)</f>
        <v/>
      </c>
      <c r="AA1309" s="291" t="str">
        <f>IF(日報入力!G1309="","",日報入力!AG1309)</f>
        <v/>
      </c>
      <c r="AB1309" s="291" t="str">
        <f>IF(日報入力!G1309="","",日報入力!AH1309)</f>
        <v/>
      </c>
      <c r="AC1309" s="291" t="str">
        <f>IF(日報入力!G1309="","",日報入力!AI1309)</f>
        <v/>
      </c>
      <c r="AD1309" s="291" t="str">
        <f>IF(日報入力!G1309="","",日報入力!AJ1309)</f>
        <v/>
      </c>
      <c r="AE1309" s="292" t="str">
        <f>IF(日報入力!G1309="","",日報入力!E1309)</f>
        <v/>
      </c>
      <c r="AF1309" s="293" t="str">
        <f>IF(日報入力!G1309="","",日報入力!AK1309)</f>
        <v/>
      </c>
      <c r="AG1309" s="293" t="str">
        <f>IF(日報入力!G1309="","",日報入力!AL1309)</f>
        <v/>
      </c>
      <c r="AH1309" s="293" t="str">
        <f>IF(日報入力!G1309="","",日報入力!AM1309)</f>
        <v/>
      </c>
      <c r="AI1309" s="294" t="str">
        <f>IF(日報入力!G1309&gt;0,日報入力!D1309*日報入力!K1309*日報入力!AL1309,"")</f>
        <v/>
      </c>
      <c r="AJ1309" s="294" t="str">
        <f>IF(日報入力!G1309&gt;0,日報入力!E1309*日報入力!AL1309,"")</f>
        <v/>
      </c>
      <c r="AK1309" s="294" t="str">
        <f>IF(日報入力!G1309&gt;0,AI1309-AJ1309,"")</f>
        <v/>
      </c>
      <c r="AL1309" s="292" t="str">
        <f>IF(日報入力!G1309&gt;0,日報入力!E1309*日報入力!AM1309,"")</f>
        <v/>
      </c>
      <c r="AM1309" s="292" t="str">
        <f>IF(日報入力!G1309&gt;0,日報入力!AB1309*日報入力!AM1309,"")</f>
        <v/>
      </c>
      <c r="AN1309" s="68" t="str">
        <f>IF(日報入力!G1309&gt;0,日報入力!C1309,"")</f>
        <v/>
      </c>
      <c r="AO1309" s="68" t="str">
        <f>日報入力!B1309</f>
        <v/>
      </c>
      <c r="AP1309" s="68" t="str">
        <f>IF(日報入力!AQ1309,日報入力!BA1309,"")</f>
        <v/>
      </c>
      <c r="AQ1309" s="68" t="str">
        <f>IF(日報入力!AR1309,日報入力!BB1309,"")</f>
        <v/>
      </c>
      <c r="AR1309" s="68" t="str">
        <f>IF(日報入力!AS1309,"N勤","")</f>
        <v/>
      </c>
      <c r="AS1309" s="295" t="e">
        <f t="shared" si="77"/>
        <v>#VALUE!</v>
      </c>
      <c r="AT1309" s="439" t="str">
        <f>日報入力!AY1309</f>
        <v/>
      </c>
      <c r="AU1309" s="518" t="str">
        <f>IF(日報入力!G1309,G1309*60/E1309,"")</f>
        <v/>
      </c>
      <c r="AV1309" s="528" t="str">
        <f>IF(日報入力!AT1309,日報入力!AT1309,"")</f>
        <v/>
      </c>
      <c r="AW1309" s="529" t="str">
        <f>IF(日報入力!AT1309,AE1309/日報入力!AT1309,"")</f>
        <v/>
      </c>
      <c r="AX1309" s="530" t="e">
        <f>IF(1&lt;日報集計!AT1309,AT1309/(((F1309-I1309-J1309-N1309-O1309)*60)/(E1309)),"")</f>
        <v>#VALUE!</v>
      </c>
      <c r="AY1309" s="664" t="str">
        <f>IF(日報入力!H1309,AT1309/(((F1309-J1309)*60)/E1309),"")</f>
        <v/>
      </c>
      <c r="AZ1309" s="664" t="str">
        <f>IF(日報入力!I1309,AT1309/((G1309*60)/E1309),"")</f>
        <v/>
      </c>
      <c r="BA1309" s="296" t="str">
        <f>IF(日報入力!G1309,G1309/F1309,"")</f>
        <v/>
      </c>
      <c r="BB1309" s="386" t="e">
        <f t="shared" si="78"/>
        <v>#VALUE!</v>
      </c>
      <c r="BC1309" s="386" t="e">
        <f t="shared" si="79"/>
        <v>#VALUE!</v>
      </c>
      <c r="BD1309" s="80">
        <f>日報入力!AU1309</f>
        <v>0</v>
      </c>
      <c r="BE1309" s="534" t="str">
        <f>IF(日報入力!AV1309,日報入力!AV1309,"")</f>
        <v/>
      </c>
      <c r="BF1309" s="534" t="str">
        <f>IF(日報入力!AW1309,日報入力!AW1309,"")</f>
        <v/>
      </c>
      <c r="BG1309" s="398" t="str">
        <f>IF(日報入力!G1309,日報入力!K1309*日報入力!D1309*日報入力!BC1309,"")</f>
        <v/>
      </c>
    </row>
    <row r="1310" spans="1:59" ht="20.25" hidden="1" customHeight="1" x14ac:dyDescent="0.15">
      <c r="A1310" s="302" t="str">
        <f>IF(日報入力!G1310="","",日報入力!G1310)</f>
        <v/>
      </c>
      <c r="B1310" s="291" t="str">
        <f>IF(日報入力!G1310="","",日報入力!H1310)</f>
        <v/>
      </c>
      <c r="C1310" s="291" t="str">
        <f>IF(日報入力!G1310="","",日報入力!I1310)</f>
        <v/>
      </c>
      <c r="D1310" s="291" t="str">
        <f>IF(日報入力!G1310="","",日報入力!J1310)</f>
        <v/>
      </c>
      <c r="E1310" s="291" t="str">
        <f>IF(日報入力!G1310="","",日報入力!K1310)</f>
        <v/>
      </c>
      <c r="F1310" s="291" t="str">
        <f>IF(日報入力!G1310="","",日報入力!L1310)</f>
        <v/>
      </c>
      <c r="G1310" s="291" t="str">
        <f>IF(日報入力!G1310="","",日報入力!L1310-日報入力!O1310-日報入力!P1310-日報入力!Q1310-日報入力!R1310-日報入力!S1310-日報入力!T1310-日報入力!U1310-日報入力!V1310-日報入力!W1310-日報入力!X1310-日報入力!Y1310-日報入力!Z1310)</f>
        <v/>
      </c>
      <c r="H1310" s="291" t="str">
        <f>IF(日報入力!G1310="","",IF(日報入力!M1310&gt;=0,日報入力!M1310*F1310,F1310))</f>
        <v/>
      </c>
      <c r="I1310" s="291" t="str">
        <f>IF(日報入力!G1310="","",日報入力!O1310)</f>
        <v/>
      </c>
      <c r="J1310" s="291" t="str">
        <f>IF(日報入力!G1310="","",日報入力!P1310)</f>
        <v/>
      </c>
      <c r="K1310" s="291" t="str">
        <f>IF(日報入力!G1310="","",日報入力!Q1310)</f>
        <v/>
      </c>
      <c r="L1310" s="291" t="str">
        <f>IF(日報入力!G1310="","",日報入力!R1310)</f>
        <v/>
      </c>
      <c r="M1310" s="291" t="str">
        <f>IF(日報入力!G1310="","",日報入力!S1310)</f>
        <v/>
      </c>
      <c r="N1310" s="291" t="str">
        <f>IF(日報入力!G1310="","",日報入力!T1310)</f>
        <v/>
      </c>
      <c r="O1310" s="291" t="str">
        <f>IF(日報入力!G1310="","",日報入力!U1310)</f>
        <v/>
      </c>
      <c r="P1310" s="291" t="str">
        <f>IF(日報入力!G1310="","",日報入力!V1310)</f>
        <v/>
      </c>
      <c r="Q1310" s="291" t="str">
        <f>IF(日報入力!G1310="","",日報入力!W1310)</f>
        <v/>
      </c>
      <c r="R1310" s="291" t="str">
        <f>IF(日報入力!G1310="","",日報入力!X1310)</f>
        <v/>
      </c>
      <c r="S1310" s="291" t="str">
        <f>IF(日報入力!G1310="","",日報入力!Y1310)</f>
        <v/>
      </c>
      <c r="T1310" s="291" t="str">
        <f>IF(日報入力!G1310="","",日報入力!Z1310)</f>
        <v/>
      </c>
      <c r="U1310" s="291" t="str">
        <f>IF(日報入力!G1310="","",日報入力!AA1310)</f>
        <v/>
      </c>
      <c r="V1310" s="378" t="str">
        <f>IF(日報入力!G1310="","",日報入力!AB1310)</f>
        <v/>
      </c>
      <c r="W1310" s="291" t="str">
        <f>IF(日報入力!G1310="","",日報入力!AC1310)</f>
        <v/>
      </c>
      <c r="X1310" s="291" t="str">
        <f>IF(日報入力!G1310="","",日報入力!AD1310)</f>
        <v/>
      </c>
      <c r="Y1310" s="291" t="str">
        <f>IF(日報入力!G1310="","",日報入力!AE1310)</f>
        <v/>
      </c>
      <c r="Z1310" s="291" t="str">
        <f>IF(日報入力!G1310="","",日報入力!AF1310)</f>
        <v/>
      </c>
      <c r="AA1310" s="291" t="str">
        <f>IF(日報入力!G1310="","",日報入力!AG1310)</f>
        <v/>
      </c>
      <c r="AB1310" s="291" t="str">
        <f>IF(日報入力!G1310="","",日報入力!AH1310)</f>
        <v/>
      </c>
      <c r="AC1310" s="291" t="str">
        <f>IF(日報入力!G1310="","",日報入力!AI1310)</f>
        <v/>
      </c>
      <c r="AD1310" s="291" t="str">
        <f>IF(日報入力!G1310="","",日報入力!AJ1310)</f>
        <v/>
      </c>
      <c r="AE1310" s="292" t="str">
        <f>IF(日報入力!G1310="","",日報入力!E1310)</f>
        <v/>
      </c>
      <c r="AF1310" s="293" t="str">
        <f>IF(日報入力!G1310="","",日報入力!AK1310)</f>
        <v/>
      </c>
      <c r="AG1310" s="293" t="str">
        <f>IF(日報入力!G1310="","",日報入力!AL1310)</f>
        <v/>
      </c>
      <c r="AH1310" s="293" t="str">
        <f>IF(日報入力!G1310="","",日報入力!AM1310)</f>
        <v/>
      </c>
      <c r="AI1310" s="294" t="str">
        <f>IF(日報入力!G1310&gt;0,日報入力!D1310*日報入力!K1310*日報入力!AL1310,"")</f>
        <v/>
      </c>
      <c r="AJ1310" s="294" t="str">
        <f>IF(日報入力!G1310&gt;0,日報入力!E1310*日報入力!AL1310,"")</f>
        <v/>
      </c>
      <c r="AK1310" s="294" t="str">
        <f>IF(日報入力!G1310&gt;0,AI1310-AJ1310,"")</f>
        <v/>
      </c>
      <c r="AL1310" s="292" t="str">
        <f>IF(日報入力!G1310&gt;0,日報入力!E1310*日報入力!AM1310,"")</f>
        <v/>
      </c>
      <c r="AM1310" s="292" t="str">
        <f>IF(日報入力!G1310&gt;0,日報入力!AB1310*日報入力!AM1310,"")</f>
        <v/>
      </c>
      <c r="AN1310" s="68" t="str">
        <f>IF(日報入力!G1310&gt;0,日報入力!C1310,"")</f>
        <v/>
      </c>
      <c r="AO1310" s="68" t="str">
        <f>日報入力!B1310</f>
        <v/>
      </c>
      <c r="AP1310" s="68" t="str">
        <f>IF(日報入力!AQ1310,日報入力!BA1310,"")</f>
        <v/>
      </c>
      <c r="AQ1310" s="68" t="str">
        <f>IF(日報入力!AR1310,日報入力!BB1310,"")</f>
        <v/>
      </c>
      <c r="AR1310" s="68" t="str">
        <f>IF(日報入力!AS1310,"N勤","")</f>
        <v/>
      </c>
      <c r="AS1310" s="295" t="e">
        <f t="shared" si="77"/>
        <v>#VALUE!</v>
      </c>
      <c r="AT1310" s="439" t="str">
        <f>日報入力!AY1310</f>
        <v/>
      </c>
      <c r="AU1310" s="518" t="str">
        <f>IF(日報入力!G1310,G1310*60/E1310,"")</f>
        <v/>
      </c>
      <c r="AV1310" s="528" t="str">
        <f>IF(日報入力!AT1310,日報入力!AT1310,"")</f>
        <v/>
      </c>
      <c r="AW1310" s="529" t="str">
        <f>IF(日報入力!AT1310,AE1310/日報入力!AT1310,"")</f>
        <v/>
      </c>
      <c r="AX1310" s="530" t="e">
        <f>IF(1&lt;日報集計!AT1310,AT1310/(((F1310-I1310-J1310-N1310-O1310)*60)/(E1310)),"")</f>
        <v>#VALUE!</v>
      </c>
      <c r="AY1310" s="664" t="str">
        <f>IF(日報入力!H1310,AT1310/(((F1310-J1310)*60)/E1310),"")</f>
        <v/>
      </c>
      <c r="AZ1310" s="664" t="str">
        <f>IF(日報入力!I1310,AT1310/((G1310*60)/E1310),"")</f>
        <v/>
      </c>
      <c r="BA1310" s="296" t="str">
        <f>IF(日報入力!G1310,G1310/F1310,"")</f>
        <v/>
      </c>
      <c r="BB1310" s="386" t="e">
        <f t="shared" si="78"/>
        <v>#VALUE!</v>
      </c>
      <c r="BC1310" s="386" t="e">
        <f t="shared" si="79"/>
        <v>#VALUE!</v>
      </c>
      <c r="BD1310" s="80">
        <f>日報入力!AU1310</f>
        <v>0</v>
      </c>
      <c r="BE1310" s="534" t="str">
        <f>IF(日報入力!AV1310,日報入力!AV1310,"")</f>
        <v/>
      </c>
      <c r="BF1310" s="534" t="str">
        <f>IF(日報入力!AW1310,日報入力!AW1310,"")</f>
        <v/>
      </c>
      <c r="BG1310" s="398" t="str">
        <f>IF(日報入力!G1310,日報入力!K1310*日報入力!D1310*日報入力!BC1310,"")</f>
        <v/>
      </c>
    </row>
    <row r="1311" spans="1:59" ht="20.25" hidden="1" customHeight="1" x14ac:dyDescent="0.15">
      <c r="A1311" s="302" t="str">
        <f>IF(日報入力!G1311="","",日報入力!G1311)</f>
        <v/>
      </c>
      <c r="B1311" s="291" t="str">
        <f>IF(日報入力!G1311="","",日報入力!H1311)</f>
        <v/>
      </c>
      <c r="C1311" s="291" t="str">
        <f>IF(日報入力!G1311="","",日報入力!I1311)</f>
        <v/>
      </c>
      <c r="D1311" s="291" t="str">
        <f>IF(日報入力!G1311="","",日報入力!J1311)</f>
        <v/>
      </c>
      <c r="E1311" s="291" t="str">
        <f>IF(日報入力!G1311="","",日報入力!K1311)</f>
        <v/>
      </c>
      <c r="F1311" s="291" t="str">
        <f>IF(日報入力!G1311="","",日報入力!L1311)</f>
        <v/>
      </c>
      <c r="G1311" s="291" t="str">
        <f>IF(日報入力!G1311="","",日報入力!L1311-日報入力!O1311-日報入力!P1311-日報入力!Q1311-日報入力!R1311-日報入力!S1311-日報入力!T1311-日報入力!U1311-日報入力!V1311-日報入力!W1311-日報入力!X1311-日報入力!Y1311-日報入力!Z1311)</f>
        <v/>
      </c>
      <c r="H1311" s="291" t="str">
        <f>IF(日報入力!G1311="","",IF(日報入力!M1311&gt;=0,日報入力!M1311*F1311,F1311))</f>
        <v/>
      </c>
      <c r="I1311" s="291" t="str">
        <f>IF(日報入力!G1311="","",日報入力!O1311)</f>
        <v/>
      </c>
      <c r="J1311" s="291" t="str">
        <f>IF(日報入力!G1311="","",日報入力!P1311)</f>
        <v/>
      </c>
      <c r="K1311" s="291" t="str">
        <f>IF(日報入力!G1311="","",日報入力!Q1311)</f>
        <v/>
      </c>
      <c r="L1311" s="291" t="str">
        <f>IF(日報入力!G1311="","",日報入力!R1311)</f>
        <v/>
      </c>
      <c r="M1311" s="291" t="str">
        <f>IF(日報入力!G1311="","",日報入力!S1311)</f>
        <v/>
      </c>
      <c r="N1311" s="291" t="str">
        <f>IF(日報入力!G1311="","",日報入力!T1311)</f>
        <v/>
      </c>
      <c r="O1311" s="291" t="str">
        <f>IF(日報入力!G1311="","",日報入力!U1311)</f>
        <v/>
      </c>
      <c r="P1311" s="291" t="str">
        <f>IF(日報入力!G1311="","",日報入力!V1311)</f>
        <v/>
      </c>
      <c r="Q1311" s="291" t="str">
        <f>IF(日報入力!G1311="","",日報入力!W1311)</f>
        <v/>
      </c>
      <c r="R1311" s="291" t="str">
        <f>IF(日報入力!G1311="","",日報入力!X1311)</f>
        <v/>
      </c>
      <c r="S1311" s="291" t="str">
        <f>IF(日報入力!G1311="","",日報入力!Y1311)</f>
        <v/>
      </c>
      <c r="T1311" s="291" t="str">
        <f>IF(日報入力!G1311="","",日報入力!Z1311)</f>
        <v/>
      </c>
      <c r="U1311" s="291" t="str">
        <f>IF(日報入力!G1311="","",日報入力!AA1311)</f>
        <v/>
      </c>
      <c r="V1311" s="378" t="str">
        <f>IF(日報入力!G1311="","",日報入力!AB1311)</f>
        <v/>
      </c>
      <c r="W1311" s="291" t="str">
        <f>IF(日報入力!G1311="","",日報入力!AC1311)</f>
        <v/>
      </c>
      <c r="X1311" s="291" t="str">
        <f>IF(日報入力!G1311="","",日報入力!AD1311)</f>
        <v/>
      </c>
      <c r="Y1311" s="291" t="str">
        <f>IF(日報入力!G1311="","",日報入力!AE1311)</f>
        <v/>
      </c>
      <c r="Z1311" s="291" t="str">
        <f>IF(日報入力!G1311="","",日報入力!AF1311)</f>
        <v/>
      </c>
      <c r="AA1311" s="291" t="str">
        <f>IF(日報入力!G1311="","",日報入力!AG1311)</f>
        <v/>
      </c>
      <c r="AB1311" s="291" t="str">
        <f>IF(日報入力!G1311="","",日報入力!AH1311)</f>
        <v/>
      </c>
      <c r="AC1311" s="291" t="str">
        <f>IF(日報入力!G1311="","",日報入力!AI1311)</f>
        <v/>
      </c>
      <c r="AD1311" s="291" t="str">
        <f>IF(日報入力!G1311="","",日報入力!AJ1311)</f>
        <v/>
      </c>
      <c r="AE1311" s="292" t="str">
        <f>IF(日報入力!G1311="","",日報入力!E1311)</f>
        <v/>
      </c>
      <c r="AF1311" s="293" t="str">
        <f>IF(日報入力!G1311="","",日報入力!AK1311)</f>
        <v/>
      </c>
      <c r="AG1311" s="293" t="str">
        <f>IF(日報入力!G1311="","",日報入力!AL1311)</f>
        <v/>
      </c>
      <c r="AH1311" s="293" t="str">
        <f>IF(日報入力!G1311="","",日報入力!AM1311)</f>
        <v/>
      </c>
      <c r="AI1311" s="294" t="str">
        <f>IF(日報入力!G1311&gt;0,日報入力!D1311*日報入力!K1311*日報入力!AL1311,"")</f>
        <v/>
      </c>
      <c r="AJ1311" s="294" t="str">
        <f>IF(日報入力!G1311&gt;0,日報入力!E1311*日報入力!AL1311,"")</f>
        <v/>
      </c>
      <c r="AK1311" s="294" t="str">
        <f>IF(日報入力!G1311&gt;0,AI1311-AJ1311,"")</f>
        <v/>
      </c>
      <c r="AL1311" s="292" t="str">
        <f>IF(日報入力!G1311&gt;0,日報入力!E1311*日報入力!AM1311,"")</f>
        <v/>
      </c>
      <c r="AM1311" s="292" t="str">
        <f>IF(日報入力!G1311&gt;0,日報入力!AB1311*日報入力!AM1311,"")</f>
        <v/>
      </c>
      <c r="AN1311" s="68" t="str">
        <f>IF(日報入力!G1311&gt;0,日報入力!C1311,"")</f>
        <v/>
      </c>
      <c r="AO1311" s="68" t="str">
        <f>日報入力!B1311</f>
        <v/>
      </c>
      <c r="AP1311" s="68" t="str">
        <f>IF(日報入力!AQ1311,日報入力!BA1311,"")</f>
        <v/>
      </c>
      <c r="AQ1311" s="68" t="str">
        <f>IF(日報入力!AR1311,日報入力!BB1311,"")</f>
        <v/>
      </c>
      <c r="AR1311" s="68" t="str">
        <f>IF(日報入力!AS1311,"N勤","")</f>
        <v/>
      </c>
      <c r="AS1311" s="295" t="e">
        <f t="shared" si="77"/>
        <v>#VALUE!</v>
      </c>
      <c r="AT1311" s="439" t="str">
        <f>日報入力!AY1311</f>
        <v/>
      </c>
      <c r="AU1311" s="518" t="str">
        <f>IF(日報入力!G1311,G1311*60/E1311,"")</f>
        <v/>
      </c>
      <c r="AV1311" s="528" t="str">
        <f>IF(日報入力!AT1311,日報入力!AT1311,"")</f>
        <v/>
      </c>
      <c r="AW1311" s="529" t="str">
        <f>IF(日報入力!AT1311,AE1311/日報入力!AT1311,"")</f>
        <v/>
      </c>
      <c r="AX1311" s="530" t="e">
        <f>IF(1&lt;日報集計!AT1311,AT1311/(((F1311-I1311-J1311-N1311-O1311)*60)/(E1311)),"")</f>
        <v>#VALUE!</v>
      </c>
      <c r="AY1311" s="664" t="str">
        <f>IF(日報入力!H1311,AT1311/(((F1311-J1311)*60)/E1311),"")</f>
        <v/>
      </c>
      <c r="AZ1311" s="664" t="str">
        <f>IF(日報入力!I1311,AT1311/((G1311*60)/E1311),"")</f>
        <v/>
      </c>
      <c r="BA1311" s="296" t="str">
        <f>IF(日報入力!G1311,G1311/F1311,"")</f>
        <v/>
      </c>
      <c r="BB1311" s="386" t="e">
        <f t="shared" si="78"/>
        <v>#VALUE!</v>
      </c>
      <c r="BC1311" s="386" t="e">
        <f t="shared" si="79"/>
        <v>#VALUE!</v>
      </c>
      <c r="BD1311" s="80">
        <f>日報入力!AU1311</f>
        <v>0</v>
      </c>
      <c r="BE1311" s="534" t="str">
        <f>IF(日報入力!AV1311,日報入力!AV1311,"")</f>
        <v/>
      </c>
      <c r="BF1311" s="534" t="str">
        <f>IF(日報入力!AW1311,日報入力!AW1311,"")</f>
        <v/>
      </c>
      <c r="BG1311" s="398" t="str">
        <f>IF(日報入力!G1311,日報入力!K1311*日報入力!D1311*日報入力!BC1311,"")</f>
        <v/>
      </c>
    </row>
    <row r="1312" spans="1:59" ht="20.25" hidden="1" customHeight="1" x14ac:dyDescent="0.15">
      <c r="A1312" s="302" t="str">
        <f>IF(日報入力!G1312="","",日報入力!G1312)</f>
        <v/>
      </c>
      <c r="B1312" s="291" t="str">
        <f>IF(日報入力!G1312="","",日報入力!H1312)</f>
        <v/>
      </c>
      <c r="C1312" s="291" t="str">
        <f>IF(日報入力!G1312="","",日報入力!I1312)</f>
        <v/>
      </c>
      <c r="D1312" s="291" t="str">
        <f>IF(日報入力!G1312="","",日報入力!J1312)</f>
        <v/>
      </c>
      <c r="E1312" s="291" t="str">
        <f>IF(日報入力!G1312="","",日報入力!K1312)</f>
        <v/>
      </c>
      <c r="F1312" s="291" t="str">
        <f>IF(日報入力!G1312="","",日報入力!L1312)</f>
        <v/>
      </c>
      <c r="G1312" s="291" t="str">
        <f>IF(日報入力!G1312="","",日報入力!L1312-日報入力!O1312-日報入力!P1312-日報入力!Q1312-日報入力!R1312-日報入力!S1312-日報入力!T1312-日報入力!U1312-日報入力!V1312-日報入力!W1312-日報入力!X1312-日報入力!Y1312-日報入力!Z1312)</f>
        <v/>
      </c>
      <c r="H1312" s="291" t="str">
        <f>IF(日報入力!G1312="","",IF(日報入力!M1312&gt;=0,日報入力!M1312*F1312,F1312))</f>
        <v/>
      </c>
      <c r="I1312" s="291" t="str">
        <f>IF(日報入力!G1312="","",日報入力!O1312)</f>
        <v/>
      </c>
      <c r="J1312" s="291" t="str">
        <f>IF(日報入力!G1312="","",日報入力!P1312)</f>
        <v/>
      </c>
      <c r="K1312" s="291" t="str">
        <f>IF(日報入力!G1312="","",日報入力!Q1312)</f>
        <v/>
      </c>
      <c r="L1312" s="291" t="str">
        <f>IF(日報入力!G1312="","",日報入力!R1312)</f>
        <v/>
      </c>
      <c r="M1312" s="291" t="str">
        <f>IF(日報入力!G1312="","",日報入力!S1312)</f>
        <v/>
      </c>
      <c r="N1312" s="291" t="str">
        <f>IF(日報入力!G1312="","",日報入力!T1312)</f>
        <v/>
      </c>
      <c r="O1312" s="291" t="str">
        <f>IF(日報入力!G1312="","",日報入力!U1312)</f>
        <v/>
      </c>
      <c r="P1312" s="291" t="str">
        <f>IF(日報入力!G1312="","",日報入力!V1312)</f>
        <v/>
      </c>
      <c r="Q1312" s="291" t="str">
        <f>IF(日報入力!G1312="","",日報入力!W1312)</f>
        <v/>
      </c>
      <c r="R1312" s="291" t="str">
        <f>IF(日報入力!G1312="","",日報入力!X1312)</f>
        <v/>
      </c>
      <c r="S1312" s="291" t="str">
        <f>IF(日報入力!G1312="","",日報入力!Y1312)</f>
        <v/>
      </c>
      <c r="T1312" s="291" t="str">
        <f>IF(日報入力!G1312="","",日報入力!Z1312)</f>
        <v/>
      </c>
      <c r="U1312" s="291" t="str">
        <f>IF(日報入力!G1312="","",日報入力!AA1312)</f>
        <v/>
      </c>
      <c r="V1312" s="378" t="str">
        <f>IF(日報入力!G1312="","",日報入力!AB1312)</f>
        <v/>
      </c>
      <c r="W1312" s="291" t="str">
        <f>IF(日報入力!G1312="","",日報入力!AC1312)</f>
        <v/>
      </c>
      <c r="X1312" s="291" t="str">
        <f>IF(日報入力!G1312="","",日報入力!AD1312)</f>
        <v/>
      </c>
      <c r="Y1312" s="291" t="str">
        <f>IF(日報入力!G1312="","",日報入力!AE1312)</f>
        <v/>
      </c>
      <c r="Z1312" s="291" t="str">
        <f>IF(日報入力!G1312="","",日報入力!AF1312)</f>
        <v/>
      </c>
      <c r="AA1312" s="291" t="str">
        <f>IF(日報入力!G1312="","",日報入力!AG1312)</f>
        <v/>
      </c>
      <c r="AB1312" s="291" t="str">
        <f>IF(日報入力!G1312="","",日報入力!AH1312)</f>
        <v/>
      </c>
      <c r="AC1312" s="291" t="str">
        <f>IF(日報入力!G1312="","",日報入力!AI1312)</f>
        <v/>
      </c>
      <c r="AD1312" s="291" t="str">
        <f>IF(日報入力!G1312="","",日報入力!AJ1312)</f>
        <v/>
      </c>
      <c r="AE1312" s="292" t="str">
        <f>IF(日報入力!G1312="","",日報入力!E1312)</f>
        <v/>
      </c>
      <c r="AF1312" s="293" t="str">
        <f>IF(日報入力!G1312="","",日報入力!AK1312)</f>
        <v/>
      </c>
      <c r="AG1312" s="293" t="str">
        <f>IF(日報入力!G1312="","",日報入力!AL1312)</f>
        <v/>
      </c>
      <c r="AH1312" s="293" t="str">
        <f>IF(日報入力!G1312="","",日報入力!AM1312)</f>
        <v/>
      </c>
      <c r="AI1312" s="294" t="str">
        <f>IF(日報入力!G1312&gt;0,日報入力!D1312*日報入力!K1312*日報入力!AL1312,"")</f>
        <v/>
      </c>
      <c r="AJ1312" s="294" t="str">
        <f>IF(日報入力!G1312&gt;0,日報入力!E1312*日報入力!AL1312,"")</f>
        <v/>
      </c>
      <c r="AK1312" s="294" t="str">
        <f>IF(日報入力!G1312&gt;0,AI1312-AJ1312,"")</f>
        <v/>
      </c>
      <c r="AL1312" s="292" t="str">
        <f>IF(日報入力!G1312&gt;0,日報入力!E1312*日報入力!AM1312,"")</f>
        <v/>
      </c>
      <c r="AM1312" s="292" t="str">
        <f>IF(日報入力!G1312&gt;0,日報入力!AB1312*日報入力!AM1312,"")</f>
        <v/>
      </c>
      <c r="AN1312" s="68" t="str">
        <f>IF(日報入力!G1312&gt;0,日報入力!C1312,"")</f>
        <v/>
      </c>
      <c r="AO1312" s="68" t="str">
        <f>日報入力!B1312</f>
        <v/>
      </c>
      <c r="AP1312" s="68" t="str">
        <f>IF(日報入力!AQ1312,日報入力!BA1312,"")</f>
        <v/>
      </c>
      <c r="AQ1312" s="68" t="str">
        <f>IF(日報入力!AR1312,日報入力!BB1312,"")</f>
        <v/>
      </c>
      <c r="AR1312" s="68" t="str">
        <f>IF(日報入力!AS1312,"N勤","")</f>
        <v/>
      </c>
      <c r="AS1312" s="295" t="e">
        <f t="shared" si="77"/>
        <v>#VALUE!</v>
      </c>
      <c r="AT1312" s="439" t="str">
        <f>日報入力!AY1312</f>
        <v/>
      </c>
      <c r="AU1312" s="518" t="str">
        <f>IF(日報入力!G1312,G1312*60/E1312,"")</f>
        <v/>
      </c>
      <c r="AV1312" s="528" t="str">
        <f>IF(日報入力!AT1312,日報入力!AT1312,"")</f>
        <v/>
      </c>
      <c r="AW1312" s="529" t="str">
        <f>IF(日報入力!AT1312,AE1312/日報入力!AT1312,"")</f>
        <v/>
      </c>
      <c r="AX1312" s="530" t="e">
        <f>IF(1&lt;日報集計!AT1312,AT1312/(((F1312-I1312-J1312-N1312-O1312)*60)/(E1312)),"")</f>
        <v>#VALUE!</v>
      </c>
      <c r="AY1312" s="664" t="str">
        <f>IF(日報入力!H1312,AT1312/(((F1312-J1312)*60)/E1312),"")</f>
        <v/>
      </c>
      <c r="AZ1312" s="664" t="str">
        <f>IF(日報入力!I1312,AT1312/((G1312*60)/E1312),"")</f>
        <v/>
      </c>
      <c r="BA1312" s="296" t="str">
        <f>IF(日報入力!G1312,G1312/F1312,"")</f>
        <v/>
      </c>
      <c r="BB1312" s="386" t="e">
        <f t="shared" si="78"/>
        <v>#VALUE!</v>
      </c>
      <c r="BC1312" s="386" t="e">
        <f t="shared" si="79"/>
        <v>#VALUE!</v>
      </c>
      <c r="BD1312" s="80">
        <f>日報入力!AU1312</f>
        <v>0</v>
      </c>
      <c r="BE1312" s="534" t="str">
        <f>IF(日報入力!AV1312,日報入力!AV1312,"")</f>
        <v/>
      </c>
      <c r="BF1312" s="534" t="str">
        <f>IF(日報入力!AW1312,日報入力!AW1312,"")</f>
        <v/>
      </c>
      <c r="BG1312" s="398" t="str">
        <f>IF(日報入力!G1312,日報入力!K1312*日報入力!D1312*日報入力!BC1312,"")</f>
        <v/>
      </c>
    </row>
    <row r="1313" spans="1:59" ht="20.25" hidden="1" customHeight="1" x14ac:dyDescent="0.15">
      <c r="A1313" s="302" t="str">
        <f>IF(日報入力!G1313="","",日報入力!G1313)</f>
        <v/>
      </c>
      <c r="B1313" s="291" t="str">
        <f>IF(日報入力!G1313="","",日報入力!H1313)</f>
        <v/>
      </c>
      <c r="C1313" s="291" t="str">
        <f>IF(日報入力!G1313="","",日報入力!I1313)</f>
        <v/>
      </c>
      <c r="D1313" s="291" t="str">
        <f>IF(日報入力!G1313="","",日報入力!J1313)</f>
        <v/>
      </c>
      <c r="E1313" s="291" t="str">
        <f>IF(日報入力!G1313="","",日報入力!K1313)</f>
        <v/>
      </c>
      <c r="F1313" s="291" t="str">
        <f>IF(日報入力!G1313="","",日報入力!L1313)</f>
        <v/>
      </c>
      <c r="G1313" s="291" t="str">
        <f>IF(日報入力!G1313="","",日報入力!L1313-日報入力!O1313-日報入力!P1313-日報入力!Q1313-日報入力!R1313-日報入力!S1313-日報入力!T1313-日報入力!U1313-日報入力!V1313-日報入力!W1313-日報入力!X1313-日報入力!Y1313-日報入力!Z1313)</f>
        <v/>
      </c>
      <c r="H1313" s="291" t="str">
        <f>IF(日報入力!G1313="","",IF(日報入力!M1313&gt;=0,日報入力!M1313*F1313,F1313))</f>
        <v/>
      </c>
      <c r="I1313" s="291" t="str">
        <f>IF(日報入力!G1313="","",日報入力!O1313)</f>
        <v/>
      </c>
      <c r="J1313" s="291" t="str">
        <f>IF(日報入力!G1313="","",日報入力!P1313)</f>
        <v/>
      </c>
      <c r="K1313" s="291" t="str">
        <f>IF(日報入力!G1313="","",日報入力!Q1313)</f>
        <v/>
      </c>
      <c r="L1313" s="291" t="str">
        <f>IF(日報入力!G1313="","",日報入力!R1313)</f>
        <v/>
      </c>
      <c r="M1313" s="291" t="str">
        <f>IF(日報入力!G1313="","",日報入力!S1313)</f>
        <v/>
      </c>
      <c r="N1313" s="291" t="str">
        <f>IF(日報入力!G1313="","",日報入力!T1313)</f>
        <v/>
      </c>
      <c r="O1313" s="291" t="str">
        <f>IF(日報入力!G1313="","",日報入力!U1313)</f>
        <v/>
      </c>
      <c r="P1313" s="291" t="str">
        <f>IF(日報入力!G1313="","",日報入力!V1313)</f>
        <v/>
      </c>
      <c r="Q1313" s="291" t="str">
        <f>IF(日報入力!G1313="","",日報入力!W1313)</f>
        <v/>
      </c>
      <c r="R1313" s="291" t="str">
        <f>IF(日報入力!G1313="","",日報入力!X1313)</f>
        <v/>
      </c>
      <c r="S1313" s="291" t="str">
        <f>IF(日報入力!G1313="","",日報入力!Y1313)</f>
        <v/>
      </c>
      <c r="T1313" s="291" t="str">
        <f>IF(日報入力!G1313="","",日報入力!Z1313)</f>
        <v/>
      </c>
      <c r="U1313" s="291" t="str">
        <f>IF(日報入力!G1313="","",日報入力!AA1313)</f>
        <v/>
      </c>
      <c r="V1313" s="378" t="str">
        <f>IF(日報入力!G1313="","",日報入力!AB1313)</f>
        <v/>
      </c>
      <c r="W1313" s="291" t="str">
        <f>IF(日報入力!G1313="","",日報入力!AC1313)</f>
        <v/>
      </c>
      <c r="X1313" s="291" t="str">
        <f>IF(日報入力!G1313="","",日報入力!AD1313)</f>
        <v/>
      </c>
      <c r="Y1313" s="291" t="str">
        <f>IF(日報入力!G1313="","",日報入力!AE1313)</f>
        <v/>
      </c>
      <c r="Z1313" s="291" t="str">
        <f>IF(日報入力!G1313="","",日報入力!AF1313)</f>
        <v/>
      </c>
      <c r="AA1313" s="291" t="str">
        <f>IF(日報入力!G1313="","",日報入力!AG1313)</f>
        <v/>
      </c>
      <c r="AB1313" s="291" t="str">
        <f>IF(日報入力!G1313="","",日報入力!AH1313)</f>
        <v/>
      </c>
      <c r="AC1313" s="291" t="str">
        <f>IF(日報入力!G1313="","",日報入力!AI1313)</f>
        <v/>
      </c>
      <c r="AD1313" s="291" t="str">
        <f>IF(日報入力!G1313="","",日報入力!AJ1313)</f>
        <v/>
      </c>
      <c r="AE1313" s="292" t="str">
        <f>IF(日報入力!G1313="","",日報入力!E1313)</f>
        <v/>
      </c>
      <c r="AF1313" s="293" t="str">
        <f>IF(日報入力!G1313="","",日報入力!AK1313)</f>
        <v/>
      </c>
      <c r="AG1313" s="293" t="str">
        <f>IF(日報入力!G1313="","",日報入力!AL1313)</f>
        <v/>
      </c>
      <c r="AH1313" s="293" t="str">
        <f>IF(日報入力!G1313="","",日報入力!AM1313)</f>
        <v/>
      </c>
      <c r="AI1313" s="294" t="str">
        <f>IF(日報入力!G1313&gt;0,日報入力!D1313*日報入力!K1313*日報入力!AL1313,"")</f>
        <v/>
      </c>
      <c r="AJ1313" s="294" t="str">
        <f>IF(日報入力!G1313&gt;0,日報入力!E1313*日報入力!AL1313,"")</f>
        <v/>
      </c>
      <c r="AK1313" s="294" t="str">
        <f>IF(日報入力!G1313&gt;0,AI1313-AJ1313,"")</f>
        <v/>
      </c>
      <c r="AL1313" s="292" t="str">
        <f>IF(日報入力!G1313&gt;0,日報入力!E1313*日報入力!AM1313,"")</f>
        <v/>
      </c>
      <c r="AM1313" s="292" t="str">
        <f>IF(日報入力!G1313&gt;0,日報入力!AB1313*日報入力!AM1313,"")</f>
        <v/>
      </c>
      <c r="AN1313" s="68" t="str">
        <f>IF(日報入力!G1313&gt;0,日報入力!C1313,"")</f>
        <v/>
      </c>
      <c r="AO1313" s="68" t="str">
        <f>日報入力!B1313</f>
        <v/>
      </c>
      <c r="AP1313" s="68" t="str">
        <f>IF(日報入力!AQ1313,日報入力!BA1313,"")</f>
        <v/>
      </c>
      <c r="AQ1313" s="68" t="str">
        <f>IF(日報入力!AR1313,日報入力!BB1313,"")</f>
        <v/>
      </c>
      <c r="AR1313" s="68" t="str">
        <f>IF(日報入力!AS1313,"N勤","")</f>
        <v/>
      </c>
      <c r="AS1313" s="295" t="e">
        <f t="shared" si="77"/>
        <v>#VALUE!</v>
      </c>
      <c r="AT1313" s="439" t="str">
        <f>日報入力!AY1313</f>
        <v/>
      </c>
      <c r="AU1313" s="518" t="str">
        <f>IF(日報入力!G1313,G1313*60/E1313,"")</f>
        <v/>
      </c>
      <c r="AV1313" s="528" t="str">
        <f>IF(日報入力!AT1313,日報入力!AT1313,"")</f>
        <v/>
      </c>
      <c r="AW1313" s="529" t="str">
        <f>IF(日報入力!AT1313,AE1313/日報入力!AT1313,"")</f>
        <v/>
      </c>
      <c r="AX1313" s="530" t="e">
        <f>IF(1&lt;日報集計!AT1313,AT1313/(((F1313-I1313-J1313-N1313-O1313)*60)/(E1313)),"")</f>
        <v>#VALUE!</v>
      </c>
      <c r="AY1313" s="664" t="str">
        <f>IF(日報入力!H1313,AT1313/(((F1313-J1313)*60)/E1313),"")</f>
        <v/>
      </c>
      <c r="AZ1313" s="664" t="str">
        <f>IF(日報入力!I1313,AT1313/((G1313*60)/E1313),"")</f>
        <v/>
      </c>
      <c r="BA1313" s="296" t="str">
        <f>IF(日報入力!G1313,G1313/F1313,"")</f>
        <v/>
      </c>
      <c r="BB1313" s="386" t="e">
        <f t="shared" si="78"/>
        <v>#VALUE!</v>
      </c>
      <c r="BC1313" s="386" t="e">
        <f t="shared" si="79"/>
        <v>#VALUE!</v>
      </c>
      <c r="BD1313" s="80">
        <f>日報入力!AU1313</f>
        <v>0</v>
      </c>
      <c r="BE1313" s="534" t="str">
        <f>IF(日報入力!AV1313,日報入力!AV1313,"")</f>
        <v/>
      </c>
      <c r="BF1313" s="534" t="str">
        <f>IF(日報入力!AW1313,日報入力!AW1313,"")</f>
        <v/>
      </c>
      <c r="BG1313" s="398" t="str">
        <f>IF(日報入力!G1313,日報入力!K1313*日報入力!D1313*日報入力!BC1313,"")</f>
        <v/>
      </c>
    </row>
    <row r="1314" spans="1:59" ht="20.25" hidden="1" customHeight="1" x14ac:dyDescent="0.15">
      <c r="A1314" s="302" t="str">
        <f>IF(日報入力!G1314="","",日報入力!G1314)</f>
        <v/>
      </c>
      <c r="B1314" s="291" t="str">
        <f>IF(日報入力!G1314="","",日報入力!H1314)</f>
        <v/>
      </c>
      <c r="C1314" s="291" t="str">
        <f>IF(日報入力!G1314="","",日報入力!I1314)</f>
        <v/>
      </c>
      <c r="D1314" s="291" t="str">
        <f>IF(日報入力!G1314="","",日報入力!J1314)</f>
        <v/>
      </c>
      <c r="E1314" s="291" t="str">
        <f>IF(日報入力!G1314="","",日報入力!K1314)</f>
        <v/>
      </c>
      <c r="F1314" s="291" t="str">
        <f>IF(日報入力!G1314="","",日報入力!L1314)</f>
        <v/>
      </c>
      <c r="G1314" s="291" t="str">
        <f>IF(日報入力!G1314="","",日報入力!L1314-日報入力!O1314-日報入力!P1314-日報入力!Q1314-日報入力!R1314-日報入力!S1314-日報入力!T1314-日報入力!U1314-日報入力!V1314-日報入力!W1314-日報入力!X1314-日報入力!Y1314-日報入力!Z1314)</f>
        <v/>
      </c>
      <c r="H1314" s="291" t="str">
        <f>IF(日報入力!G1314="","",IF(日報入力!M1314&gt;=0,日報入力!M1314*F1314,F1314))</f>
        <v/>
      </c>
      <c r="I1314" s="291" t="str">
        <f>IF(日報入力!G1314="","",日報入力!O1314)</f>
        <v/>
      </c>
      <c r="J1314" s="291" t="str">
        <f>IF(日報入力!G1314="","",日報入力!P1314)</f>
        <v/>
      </c>
      <c r="K1314" s="291" t="str">
        <f>IF(日報入力!G1314="","",日報入力!Q1314)</f>
        <v/>
      </c>
      <c r="L1314" s="291" t="str">
        <f>IF(日報入力!G1314="","",日報入力!R1314)</f>
        <v/>
      </c>
      <c r="M1314" s="291" t="str">
        <f>IF(日報入力!G1314="","",日報入力!S1314)</f>
        <v/>
      </c>
      <c r="N1314" s="291" t="str">
        <f>IF(日報入力!G1314="","",日報入力!T1314)</f>
        <v/>
      </c>
      <c r="O1314" s="291" t="str">
        <f>IF(日報入力!G1314="","",日報入力!U1314)</f>
        <v/>
      </c>
      <c r="P1314" s="291" t="str">
        <f>IF(日報入力!G1314="","",日報入力!V1314)</f>
        <v/>
      </c>
      <c r="Q1314" s="291" t="str">
        <f>IF(日報入力!G1314="","",日報入力!W1314)</f>
        <v/>
      </c>
      <c r="R1314" s="291" t="str">
        <f>IF(日報入力!G1314="","",日報入力!X1314)</f>
        <v/>
      </c>
      <c r="S1314" s="291" t="str">
        <f>IF(日報入力!G1314="","",日報入力!Y1314)</f>
        <v/>
      </c>
      <c r="T1314" s="291" t="str">
        <f>IF(日報入力!G1314="","",日報入力!Z1314)</f>
        <v/>
      </c>
      <c r="U1314" s="291" t="str">
        <f>IF(日報入力!G1314="","",日報入力!AA1314)</f>
        <v/>
      </c>
      <c r="V1314" s="378" t="str">
        <f>IF(日報入力!G1314="","",日報入力!AB1314)</f>
        <v/>
      </c>
      <c r="W1314" s="291" t="str">
        <f>IF(日報入力!G1314="","",日報入力!AC1314)</f>
        <v/>
      </c>
      <c r="X1314" s="291" t="str">
        <f>IF(日報入力!G1314="","",日報入力!AD1314)</f>
        <v/>
      </c>
      <c r="Y1314" s="291" t="str">
        <f>IF(日報入力!G1314="","",日報入力!AE1314)</f>
        <v/>
      </c>
      <c r="Z1314" s="291" t="str">
        <f>IF(日報入力!G1314="","",日報入力!AF1314)</f>
        <v/>
      </c>
      <c r="AA1314" s="291" t="str">
        <f>IF(日報入力!G1314="","",日報入力!AG1314)</f>
        <v/>
      </c>
      <c r="AB1314" s="291" t="str">
        <f>IF(日報入力!G1314="","",日報入力!AH1314)</f>
        <v/>
      </c>
      <c r="AC1314" s="291" t="str">
        <f>IF(日報入力!G1314="","",日報入力!AI1314)</f>
        <v/>
      </c>
      <c r="AD1314" s="291" t="str">
        <f>IF(日報入力!G1314="","",日報入力!AJ1314)</f>
        <v/>
      </c>
      <c r="AE1314" s="292" t="str">
        <f>IF(日報入力!G1314="","",日報入力!E1314)</f>
        <v/>
      </c>
      <c r="AF1314" s="293" t="str">
        <f>IF(日報入力!G1314="","",日報入力!AK1314)</f>
        <v/>
      </c>
      <c r="AG1314" s="293" t="str">
        <f>IF(日報入力!G1314="","",日報入力!AL1314)</f>
        <v/>
      </c>
      <c r="AH1314" s="293" t="str">
        <f>IF(日報入力!G1314="","",日報入力!AM1314)</f>
        <v/>
      </c>
      <c r="AI1314" s="294" t="str">
        <f>IF(日報入力!G1314&gt;0,日報入力!D1314*日報入力!K1314*日報入力!AL1314,"")</f>
        <v/>
      </c>
      <c r="AJ1314" s="294" t="str">
        <f>IF(日報入力!G1314&gt;0,日報入力!E1314*日報入力!AL1314,"")</f>
        <v/>
      </c>
      <c r="AK1314" s="294" t="str">
        <f>IF(日報入力!G1314&gt;0,AI1314-AJ1314,"")</f>
        <v/>
      </c>
      <c r="AL1314" s="292" t="str">
        <f>IF(日報入力!G1314&gt;0,日報入力!E1314*日報入力!AM1314,"")</f>
        <v/>
      </c>
      <c r="AM1314" s="292" t="str">
        <f>IF(日報入力!G1314&gt;0,日報入力!AB1314*日報入力!AM1314,"")</f>
        <v/>
      </c>
      <c r="AN1314" s="68" t="str">
        <f>IF(日報入力!G1314&gt;0,日報入力!C1314,"")</f>
        <v/>
      </c>
      <c r="AO1314" s="68" t="str">
        <f>日報入力!B1314</f>
        <v/>
      </c>
      <c r="AP1314" s="68" t="str">
        <f>IF(日報入力!AQ1314,日報入力!BA1314,"")</f>
        <v/>
      </c>
      <c r="AQ1314" s="68" t="str">
        <f>IF(日報入力!AR1314,日報入力!BB1314,"")</f>
        <v/>
      </c>
      <c r="AR1314" s="68" t="str">
        <f>IF(日報入力!AS1314,"N勤","")</f>
        <v/>
      </c>
      <c r="AS1314" s="295" t="e">
        <f t="shared" si="77"/>
        <v>#VALUE!</v>
      </c>
      <c r="AT1314" s="439" t="str">
        <f>日報入力!AY1314</f>
        <v/>
      </c>
      <c r="AU1314" s="518" t="str">
        <f>IF(日報入力!G1314,G1314*60/E1314,"")</f>
        <v/>
      </c>
      <c r="AV1314" s="528" t="str">
        <f>IF(日報入力!AT1314,日報入力!AT1314,"")</f>
        <v/>
      </c>
      <c r="AW1314" s="529" t="str">
        <f>IF(日報入力!AT1314,AE1314/日報入力!AT1314,"")</f>
        <v/>
      </c>
      <c r="AX1314" s="530" t="e">
        <f>IF(1&lt;日報集計!AT1314,AT1314/(((F1314-I1314-J1314-N1314-O1314)*60)/(E1314)),"")</f>
        <v>#VALUE!</v>
      </c>
      <c r="AY1314" s="664" t="str">
        <f>IF(日報入力!H1314,AT1314/(((F1314-J1314)*60)/E1314),"")</f>
        <v/>
      </c>
      <c r="AZ1314" s="664" t="str">
        <f>IF(日報入力!I1314,AT1314/((G1314*60)/E1314),"")</f>
        <v/>
      </c>
      <c r="BA1314" s="296" t="str">
        <f>IF(日報入力!G1314,G1314/F1314,"")</f>
        <v/>
      </c>
      <c r="BB1314" s="386" t="e">
        <f t="shared" si="78"/>
        <v>#VALUE!</v>
      </c>
      <c r="BC1314" s="386" t="e">
        <f t="shared" si="79"/>
        <v>#VALUE!</v>
      </c>
      <c r="BD1314" s="80">
        <f>日報入力!AU1314</f>
        <v>0</v>
      </c>
      <c r="BE1314" s="534" t="str">
        <f>IF(日報入力!AV1314,日報入力!AV1314,"")</f>
        <v/>
      </c>
      <c r="BF1314" s="534" t="str">
        <f>IF(日報入力!AW1314,日報入力!AW1314,"")</f>
        <v/>
      </c>
      <c r="BG1314" s="398" t="str">
        <f>IF(日報入力!G1314,日報入力!K1314*日報入力!D1314*日報入力!BC1314,"")</f>
        <v/>
      </c>
    </row>
    <row r="1315" spans="1:59" ht="20.25" hidden="1" customHeight="1" x14ac:dyDescent="0.15">
      <c r="A1315" s="302" t="str">
        <f>IF(日報入力!G1315="","",日報入力!G1315)</f>
        <v/>
      </c>
      <c r="B1315" s="291" t="str">
        <f>IF(日報入力!G1315="","",日報入力!H1315)</f>
        <v/>
      </c>
      <c r="C1315" s="291" t="str">
        <f>IF(日報入力!G1315="","",日報入力!I1315)</f>
        <v/>
      </c>
      <c r="D1315" s="291" t="str">
        <f>IF(日報入力!G1315="","",日報入力!J1315)</f>
        <v/>
      </c>
      <c r="E1315" s="291" t="str">
        <f>IF(日報入力!G1315="","",日報入力!K1315)</f>
        <v/>
      </c>
      <c r="F1315" s="291" t="str">
        <f>IF(日報入力!G1315="","",日報入力!L1315)</f>
        <v/>
      </c>
      <c r="G1315" s="291" t="str">
        <f>IF(日報入力!G1315="","",日報入力!L1315-日報入力!O1315-日報入力!P1315-日報入力!Q1315-日報入力!R1315-日報入力!S1315-日報入力!T1315-日報入力!U1315-日報入力!V1315-日報入力!W1315-日報入力!X1315-日報入力!Y1315-日報入力!Z1315)</f>
        <v/>
      </c>
      <c r="H1315" s="291" t="str">
        <f>IF(日報入力!G1315="","",IF(日報入力!M1315&gt;=0,日報入力!M1315*F1315,F1315))</f>
        <v/>
      </c>
      <c r="I1315" s="291" t="str">
        <f>IF(日報入力!G1315="","",日報入力!O1315)</f>
        <v/>
      </c>
      <c r="J1315" s="291" t="str">
        <f>IF(日報入力!G1315="","",日報入力!P1315)</f>
        <v/>
      </c>
      <c r="K1315" s="291" t="str">
        <f>IF(日報入力!G1315="","",日報入力!Q1315)</f>
        <v/>
      </c>
      <c r="L1315" s="291" t="str">
        <f>IF(日報入力!G1315="","",日報入力!R1315)</f>
        <v/>
      </c>
      <c r="M1315" s="291" t="str">
        <f>IF(日報入力!G1315="","",日報入力!S1315)</f>
        <v/>
      </c>
      <c r="N1315" s="291" t="str">
        <f>IF(日報入力!G1315="","",日報入力!T1315)</f>
        <v/>
      </c>
      <c r="O1315" s="291" t="str">
        <f>IF(日報入力!G1315="","",日報入力!U1315)</f>
        <v/>
      </c>
      <c r="P1315" s="291" t="str">
        <f>IF(日報入力!G1315="","",日報入力!V1315)</f>
        <v/>
      </c>
      <c r="Q1315" s="291" t="str">
        <f>IF(日報入力!G1315="","",日報入力!W1315)</f>
        <v/>
      </c>
      <c r="R1315" s="291" t="str">
        <f>IF(日報入力!G1315="","",日報入力!X1315)</f>
        <v/>
      </c>
      <c r="S1315" s="291" t="str">
        <f>IF(日報入力!G1315="","",日報入力!Y1315)</f>
        <v/>
      </c>
      <c r="T1315" s="291" t="str">
        <f>IF(日報入力!G1315="","",日報入力!Z1315)</f>
        <v/>
      </c>
      <c r="U1315" s="291" t="str">
        <f>IF(日報入力!G1315="","",日報入力!AA1315)</f>
        <v/>
      </c>
      <c r="V1315" s="378" t="str">
        <f>IF(日報入力!G1315="","",日報入力!AB1315)</f>
        <v/>
      </c>
      <c r="W1315" s="291" t="str">
        <f>IF(日報入力!G1315="","",日報入力!AC1315)</f>
        <v/>
      </c>
      <c r="X1315" s="291" t="str">
        <f>IF(日報入力!G1315="","",日報入力!AD1315)</f>
        <v/>
      </c>
      <c r="Y1315" s="291" t="str">
        <f>IF(日報入力!G1315="","",日報入力!AE1315)</f>
        <v/>
      </c>
      <c r="Z1315" s="291" t="str">
        <f>IF(日報入力!G1315="","",日報入力!AF1315)</f>
        <v/>
      </c>
      <c r="AA1315" s="291" t="str">
        <f>IF(日報入力!G1315="","",日報入力!AG1315)</f>
        <v/>
      </c>
      <c r="AB1315" s="291" t="str">
        <f>IF(日報入力!G1315="","",日報入力!AH1315)</f>
        <v/>
      </c>
      <c r="AC1315" s="291" t="str">
        <f>IF(日報入力!G1315="","",日報入力!AI1315)</f>
        <v/>
      </c>
      <c r="AD1315" s="291" t="str">
        <f>IF(日報入力!G1315="","",日報入力!AJ1315)</f>
        <v/>
      </c>
      <c r="AE1315" s="292" t="str">
        <f>IF(日報入力!G1315="","",日報入力!E1315)</f>
        <v/>
      </c>
      <c r="AF1315" s="293" t="str">
        <f>IF(日報入力!G1315="","",日報入力!AK1315)</f>
        <v/>
      </c>
      <c r="AG1315" s="293" t="str">
        <f>IF(日報入力!G1315="","",日報入力!AL1315)</f>
        <v/>
      </c>
      <c r="AH1315" s="293" t="str">
        <f>IF(日報入力!G1315="","",日報入力!AM1315)</f>
        <v/>
      </c>
      <c r="AI1315" s="294" t="str">
        <f>IF(日報入力!G1315&gt;0,日報入力!D1315*日報入力!K1315*日報入力!AL1315,"")</f>
        <v/>
      </c>
      <c r="AJ1315" s="294" t="str">
        <f>IF(日報入力!G1315&gt;0,日報入力!E1315*日報入力!AL1315,"")</f>
        <v/>
      </c>
      <c r="AK1315" s="294" t="str">
        <f>IF(日報入力!G1315&gt;0,AI1315-AJ1315,"")</f>
        <v/>
      </c>
      <c r="AL1315" s="292" t="str">
        <f>IF(日報入力!G1315&gt;0,日報入力!E1315*日報入力!AM1315,"")</f>
        <v/>
      </c>
      <c r="AM1315" s="292" t="str">
        <f>IF(日報入力!G1315&gt;0,日報入力!AB1315*日報入力!AM1315,"")</f>
        <v/>
      </c>
      <c r="AN1315" s="68" t="str">
        <f>IF(日報入力!G1315&gt;0,日報入力!C1315,"")</f>
        <v/>
      </c>
      <c r="AO1315" s="68" t="str">
        <f>日報入力!B1315</f>
        <v/>
      </c>
      <c r="AP1315" s="68" t="str">
        <f>IF(日報入力!AQ1315,日報入力!BA1315,"")</f>
        <v/>
      </c>
      <c r="AQ1315" s="68" t="str">
        <f>IF(日報入力!AR1315,日報入力!BB1315,"")</f>
        <v/>
      </c>
      <c r="AR1315" s="68" t="str">
        <f>IF(日報入力!AS1315,"N勤","")</f>
        <v/>
      </c>
      <c r="AS1315" s="295" t="e">
        <f t="shared" si="77"/>
        <v>#VALUE!</v>
      </c>
      <c r="AT1315" s="439" t="str">
        <f>日報入力!AY1315</f>
        <v/>
      </c>
      <c r="AU1315" s="518" t="str">
        <f>IF(日報入力!G1315,G1315*60/E1315,"")</f>
        <v/>
      </c>
      <c r="AV1315" s="528" t="str">
        <f>IF(日報入力!AT1315,日報入力!AT1315,"")</f>
        <v/>
      </c>
      <c r="AW1315" s="529" t="str">
        <f>IF(日報入力!AT1315,AE1315/日報入力!AT1315,"")</f>
        <v/>
      </c>
      <c r="AX1315" s="530" t="e">
        <f>IF(1&lt;日報集計!AT1315,AT1315/(((F1315-I1315-J1315-N1315-O1315)*60)/(E1315)),"")</f>
        <v>#VALUE!</v>
      </c>
      <c r="AY1315" s="664" t="str">
        <f>IF(日報入力!H1315,AT1315/(((F1315-J1315)*60)/E1315),"")</f>
        <v/>
      </c>
      <c r="AZ1315" s="664" t="str">
        <f>IF(日報入力!I1315,AT1315/((G1315*60)/E1315),"")</f>
        <v/>
      </c>
      <c r="BA1315" s="296" t="str">
        <f>IF(日報入力!G1315,G1315/F1315,"")</f>
        <v/>
      </c>
      <c r="BB1315" s="386" t="e">
        <f t="shared" si="78"/>
        <v>#VALUE!</v>
      </c>
      <c r="BC1315" s="386" t="e">
        <f t="shared" si="79"/>
        <v>#VALUE!</v>
      </c>
      <c r="BD1315" s="80">
        <f>日報入力!AU1315</f>
        <v>0</v>
      </c>
      <c r="BE1315" s="534" t="str">
        <f>IF(日報入力!AV1315,日報入力!AV1315,"")</f>
        <v/>
      </c>
      <c r="BF1315" s="534" t="str">
        <f>IF(日報入力!AW1315,日報入力!AW1315,"")</f>
        <v/>
      </c>
      <c r="BG1315" s="398" t="str">
        <f>IF(日報入力!G1315,日報入力!K1315*日報入力!D1315*日報入力!BC1315,"")</f>
        <v/>
      </c>
    </row>
    <row r="1316" spans="1:59" ht="20.25" hidden="1" customHeight="1" x14ac:dyDescent="0.15">
      <c r="A1316" s="302" t="str">
        <f>IF(日報入力!G1316="","",日報入力!G1316)</f>
        <v/>
      </c>
      <c r="B1316" s="291" t="str">
        <f>IF(日報入力!G1316="","",日報入力!H1316)</f>
        <v/>
      </c>
      <c r="C1316" s="291" t="str">
        <f>IF(日報入力!G1316="","",日報入力!I1316)</f>
        <v/>
      </c>
      <c r="D1316" s="291" t="str">
        <f>IF(日報入力!G1316="","",日報入力!J1316)</f>
        <v/>
      </c>
      <c r="E1316" s="291" t="str">
        <f>IF(日報入力!G1316="","",日報入力!K1316)</f>
        <v/>
      </c>
      <c r="F1316" s="291" t="str">
        <f>IF(日報入力!G1316="","",日報入力!L1316)</f>
        <v/>
      </c>
      <c r="G1316" s="291" t="str">
        <f>IF(日報入力!G1316="","",日報入力!L1316-日報入力!O1316-日報入力!P1316-日報入力!Q1316-日報入力!R1316-日報入力!S1316-日報入力!T1316-日報入力!U1316-日報入力!V1316-日報入力!W1316-日報入力!X1316-日報入力!Y1316-日報入力!Z1316)</f>
        <v/>
      </c>
      <c r="H1316" s="291" t="str">
        <f>IF(日報入力!G1316="","",IF(日報入力!M1316&gt;=0,日報入力!M1316*F1316,F1316))</f>
        <v/>
      </c>
      <c r="I1316" s="291" t="str">
        <f>IF(日報入力!G1316="","",日報入力!O1316)</f>
        <v/>
      </c>
      <c r="J1316" s="291" t="str">
        <f>IF(日報入力!G1316="","",日報入力!P1316)</f>
        <v/>
      </c>
      <c r="K1316" s="291" t="str">
        <f>IF(日報入力!G1316="","",日報入力!Q1316)</f>
        <v/>
      </c>
      <c r="L1316" s="291" t="str">
        <f>IF(日報入力!G1316="","",日報入力!R1316)</f>
        <v/>
      </c>
      <c r="M1316" s="291" t="str">
        <f>IF(日報入力!G1316="","",日報入力!S1316)</f>
        <v/>
      </c>
      <c r="N1316" s="291" t="str">
        <f>IF(日報入力!G1316="","",日報入力!T1316)</f>
        <v/>
      </c>
      <c r="O1316" s="291" t="str">
        <f>IF(日報入力!G1316="","",日報入力!U1316)</f>
        <v/>
      </c>
      <c r="P1316" s="291" t="str">
        <f>IF(日報入力!G1316="","",日報入力!V1316)</f>
        <v/>
      </c>
      <c r="Q1316" s="291" t="str">
        <f>IF(日報入力!G1316="","",日報入力!W1316)</f>
        <v/>
      </c>
      <c r="R1316" s="291" t="str">
        <f>IF(日報入力!G1316="","",日報入力!X1316)</f>
        <v/>
      </c>
      <c r="S1316" s="291" t="str">
        <f>IF(日報入力!G1316="","",日報入力!Y1316)</f>
        <v/>
      </c>
      <c r="T1316" s="291" t="str">
        <f>IF(日報入力!G1316="","",日報入力!Z1316)</f>
        <v/>
      </c>
      <c r="U1316" s="291" t="str">
        <f>IF(日報入力!G1316="","",日報入力!AA1316)</f>
        <v/>
      </c>
      <c r="V1316" s="378" t="str">
        <f>IF(日報入力!G1316="","",日報入力!AB1316)</f>
        <v/>
      </c>
      <c r="W1316" s="291" t="str">
        <f>IF(日報入力!G1316="","",日報入力!AC1316)</f>
        <v/>
      </c>
      <c r="X1316" s="291" t="str">
        <f>IF(日報入力!G1316="","",日報入力!AD1316)</f>
        <v/>
      </c>
      <c r="Y1316" s="291" t="str">
        <f>IF(日報入力!G1316="","",日報入力!AE1316)</f>
        <v/>
      </c>
      <c r="Z1316" s="291" t="str">
        <f>IF(日報入力!G1316="","",日報入力!AF1316)</f>
        <v/>
      </c>
      <c r="AA1316" s="291" t="str">
        <f>IF(日報入力!G1316="","",日報入力!AG1316)</f>
        <v/>
      </c>
      <c r="AB1316" s="291" t="str">
        <f>IF(日報入力!G1316="","",日報入力!AH1316)</f>
        <v/>
      </c>
      <c r="AC1316" s="291" t="str">
        <f>IF(日報入力!G1316="","",日報入力!AI1316)</f>
        <v/>
      </c>
      <c r="AD1316" s="291" t="str">
        <f>IF(日報入力!G1316="","",日報入力!AJ1316)</f>
        <v/>
      </c>
      <c r="AE1316" s="292" t="str">
        <f>IF(日報入力!G1316="","",日報入力!E1316)</f>
        <v/>
      </c>
      <c r="AF1316" s="293" t="str">
        <f>IF(日報入力!G1316="","",日報入力!AK1316)</f>
        <v/>
      </c>
      <c r="AG1316" s="293" t="str">
        <f>IF(日報入力!G1316="","",日報入力!AL1316)</f>
        <v/>
      </c>
      <c r="AH1316" s="293" t="str">
        <f>IF(日報入力!G1316="","",日報入力!AM1316)</f>
        <v/>
      </c>
      <c r="AI1316" s="294" t="str">
        <f>IF(日報入力!G1316&gt;0,日報入力!D1316*日報入力!K1316*日報入力!AL1316,"")</f>
        <v/>
      </c>
      <c r="AJ1316" s="294" t="str">
        <f>IF(日報入力!G1316&gt;0,日報入力!E1316*日報入力!AL1316,"")</f>
        <v/>
      </c>
      <c r="AK1316" s="294" t="str">
        <f>IF(日報入力!G1316&gt;0,AI1316-AJ1316,"")</f>
        <v/>
      </c>
      <c r="AL1316" s="292" t="str">
        <f>IF(日報入力!G1316&gt;0,日報入力!E1316*日報入力!AM1316,"")</f>
        <v/>
      </c>
      <c r="AM1316" s="292" t="str">
        <f>IF(日報入力!G1316&gt;0,日報入力!AB1316*日報入力!AM1316,"")</f>
        <v/>
      </c>
      <c r="AN1316" s="68" t="str">
        <f>IF(日報入力!G1316&gt;0,日報入力!C1316,"")</f>
        <v/>
      </c>
      <c r="AO1316" s="68" t="str">
        <f>日報入力!B1316</f>
        <v/>
      </c>
      <c r="AP1316" s="68" t="str">
        <f>IF(日報入力!AQ1316,日報入力!BA1316,"")</f>
        <v/>
      </c>
      <c r="AQ1316" s="68" t="str">
        <f>IF(日報入力!AR1316,日報入力!BB1316,"")</f>
        <v/>
      </c>
      <c r="AR1316" s="68" t="str">
        <f>IF(日報入力!AS1316,"N勤","")</f>
        <v/>
      </c>
      <c r="AS1316" s="295" t="e">
        <f t="shared" si="77"/>
        <v>#VALUE!</v>
      </c>
      <c r="AT1316" s="439" t="str">
        <f>日報入力!AY1316</f>
        <v/>
      </c>
      <c r="AU1316" s="518" t="str">
        <f>IF(日報入力!G1316,G1316*60/E1316,"")</f>
        <v/>
      </c>
      <c r="AV1316" s="528" t="str">
        <f>IF(日報入力!AT1316,日報入力!AT1316,"")</f>
        <v/>
      </c>
      <c r="AW1316" s="529" t="str">
        <f>IF(日報入力!AT1316,AE1316/日報入力!AT1316,"")</f>
        <v/>
      </c>
      <c r="AX1316" s="530" t="e">
        <f>IF(1&lt;日報集計!AT1316,AT1316/(((F1316-I1316-J1316-N1316-O1316)*60)/(E1316)),"")</f>
        <v>#VALUE!</v>
      </c>
      <c r="AY1316" s="664" t="str">
        <f>IF(日報入力!H1316,AT1316/(((F1316-J1316)*60)/E1316),"")</f>
        <v/>
      </c>
      <c r="AZ1316" s="664" t="str">
        <f>IF(日報入力!I1316,AT1316/((G1316*60)/E1316),"")</f>
        <v/>
      </c>
      <c r="BA1316" s="296" t="str">
        <f>IF(日報入力!G1316,G1316/F1316,"")</f>
        <v/>
      </c>
      <c r="BB1316" s="386" t="e">
        <f t="shared" si="78"/>
        <v>#VALUE!</v>
      </c>
      <c r="BC1316" s="386" t="e">
        <f t="shared" si="79"/>
        <v>#VALUE!</v>
      </c>
      <c r="BD1316" s="80">
        <f>日報入力!AU1316</f>
        <v>0</v>
      </c>
      <c r="BE1316" s="534" t="str">
        <f>IF(日報入力!AV1316,日報入力!AV1316,"")</f>
        <v/>
      </c>
      <c r="BF1316" s="534" t="str">
        <f>IF(日報入力!AW1316,日報入力!AW1316,"")</f>
        <v/>
      </c>
      <c r="BG1316" s="398" t="str">
        <f>IF(日報入力!G1316,日報入力!K1316*日報入力!D1316*日報入力!BC1316,"")</f>
        <v/>
      </c>
    </row>
    <row r="1317" spans="1:59" ht="20.25" hidden="1" customHeight="1" x14ac:dyDescent="0.15">
      <c r="A1317" s="302" t="str">
        <f>IF(日報入力!G1317="","",日報入力!G1317)</f>
        <v/>
      </c>
      <c r="B1317" s="291" t="str">
        <f>IF(日報入力!G1317="","",日報入力!H1317)</f>
        <v/>
      </c>
      <c r="C1317" s="291" t="str">
        <f>IF(日報入力!G1317="","",日報入力!I1317)</f>
        <v/>
      </c>
      <c r="D1317" s="291" t="str">
        <f>IF(日報入力!G1317="","",日報入力!J1317)</f>
        <v/>
      </c>
      <c r="E1317" s="291" t="str">
        <f>IF(日報入力!G1317="","",日報入力!K1317)</f>
        <v/>
      </c>
      <c r="F1317" s="291" t="str">
        <f>IF(日報入力!G1317="","",日報入力!L1317)</f>
        <v/>
      </c>
      <c r="G1317" s="291" t="str">
        <f>IF(日報入力!G1317="","",日報入力!L1317-日報入力!O1317-日報入力!P1317-日報入力!Q1317-日報入力!R1317-日報入力!S1317-日報入力!T1317-日報入力!U1317-日報入力!V1317-日報入力!W1317-日報入力!X1317-日報入力!Y1317-日報入力!Z1317)</f>
        <v/>
      </c>
      <c r="H1317" s="291" t="str">
        <f>IF(日報入力!G1317="","",IF(日報入力!M1317&gt;=0,日報入力!M1317*F1317,F1317))</f>
        <v/>
      </c>
      <c r="I1317" s="291" t="str">
        <f>IF(日報入力!G1317="","",日報入力!O1317)</f>
        <v/>
      </c>
      <c r="J1317" s="291" t="str">
        <f>IF(日報入力!G1317="","",日報入力!P1317)</f>
        <v/>
      </c>
      <c r="K1317" s="291" t="str">
        <f>IF(日報入力!G1317="","",日報入力!Q1317)</f>
        <v/>
      </c>
      <c r="L1317" s="291" t="str">
        <f>IF(日報入力!G1317="","",日報入力!R1317)</f>
        <v/>
      </c>
      <c r="M1317" s="291" t="str">
        <f>IF(日報入力!G1317="","",日報入力!S1317)</f>
        <v/>
      </c>
      <c r="N1317" s="291" t="str">
        <f>IF(日報入力!G1317="","",日報入力!T1317)</f>
        <v/>
      </c>
      <c r="O1317" s="291" t="str">
        <f>IF(日報入力!G1317="","",日報入力!U1317)</f>
        <v/>
      </c>
      <c r="P1317" s="291" t="str">
        <f>IF(日報入力!G1317="","",日報入力!V1317)</f>
        <v/>
      </c>
      <c r="Q1317" s="291" t="str">
        <f>IF(日報入力!G1317="","",日報入力!W1317)</f>
        <v/>
      </c>
      <c r="R1317" s="291" t="str">
        <f>IF(日報入力!G1317="","",日報入力!X1317)</f>
        <v/>
      </c>
      <c r="S1317" s="291" t="str">
        <f>IF(日報入力!G1317="","",日報入力!Y1317)</f>
        <v/>
      </c>
      <c r="T1317" s="291" t="str">
        <f>IF(日報入力!G1317="","",日報入力!Z1317)</f>
        <v/>
      </c>
      <c r="U1317" s="291" t="str">
        <f>IF(日報入力!G1317="","",日報入力!AA1317)</f>
        <v/>
      </c>
      <c r="V1317" s="378" t="str">
        <f>IF(日報入力!G1317="","",日報入力!AB1317)</f>
        <v/>
      </c>
      <c r="W1317" s="291" t="str">
        <f>IF(日報入力!G1317="","",日報入力!AC1317)</f>
        <v/>
      </c>
      <c r="X1317" s="291" t="str">
        <f>IF(日報入力!G1317="","",日報入力!AD1317)</f>
        <v/>
      </c>
      <c r="Y1317" s="291" t="str">
        <f>IF(日報入力!G1317="","",日報入力!AE1317)</f>
        <v/>
      </c>
      <c r="Z1317" s="291" t="str">
        <f>IF(日報入力!G1317="","",日報入力!AF1317)</f>
        <v/>
      </c>
      <c r="AA1317" s="291" t="str">
        <f>IF(日報入力!G1317="","",日報入力!AG1317)</f>
        <v/>
      </c>
      <c r="AB1317" s="291" t="str">
        <f>IF(日報入力!G1317="","",日報入力!AH1317)</f>
        <v/>
      </c>
      <c r="AC1317" s="291" t="str">
        <f>IF(日報入力!G1317="","",日報入力!AI1317)</f>
        <v/>
      </c>
      <c r="AD1317" s="291" t="str">
        <f>IF(日報入力!G1317="","",日報入力!AJ1317)</f>
        <v/>
      </c>
      <c r="AE1317" s="292" t="str">
        <f>IF(日報入力!G1317="","",日報入力!E1317)</f>
        <v/>
      </c>
      <c r="AF1317" s="293" t="str">
        <f>IF(日報入力!G1317="","",日報入力!AK1317)</f>
        <v/>
      </c>
      <c r="AG1317" s="293" t="str">
        <f>IF(日報入力!G1317="","",日報入力!AL1317)</f>
        <v/>
      </c>
      <c r="AH1317" s="293" t="str">
        <f>IF(日報入力!G1317="","",日報入力!AM1317)</f>
        <v/>
      </c>
      <c r="AI1317" s="294" t="str">
        <f>IF(日報入力!G1317&gt;0,日報入力!D1317*日報入力!K1317*日報入力!AL1317,"")</f>
        <v/>
      </c>
      <c r="AJ1317" s="294" t="str">
        <f>IF(日報入力!G1317&gt;0,日報入力!E1317*日報入力!AL1317,"")</f>
        <v/>
      </c>
      <c r="AK1317" s="294" t="str">
        <f>IF(日報入力!G1317&gt;0,AI1317-AJ1317,"")</f>
        <v/>
      </c>
      <c r="AL1317" s="292" t="str">
        <f>IF(日報入力!G1317&gt;0,日報入力!E1317*日報入力!AM1317,"")</f>
        <v/>
      </c>
      <c r="AM1317" s="292" t="str">
        <f>IF(日報入力!G1317&gt;0,日報入力!AB1317*日報入力!AM1317,"")</f>
        <v/>
      </c>
      <c r="AN1317" s="68" t="str">
        <f>IF(日報入力!G1317&gt;0,日報入力!C1317,"")</f>
        <v/>
      </c>
      <c r="AO1317" s="68" t="str">
        <f>日報入力!B1317</f>
        <v/>
      </c>
      <c r="AP1317" s="68" t="str">
        <f>IF(日報入力!AQ1317,日報入力!BA1317,"")</f>
        <v/>
      </c>
      <c r="AQ1317" s="68" t="str">
        <f>IF(日報入力!AR1317,日報入力!BB1317,"")</f>
        <v/>
      </c>
      <c r="AR1317" s="68" t="str">
        <f>IF(日報入力!AS1317,"N勤","")</f>
        <v/>
      </c>
      <c r="AS1317" s="295" t="e">
        <f t="shared" si="77"/>
        <v>#VALUE!</v>
      </c>
      <c r="AT1317" s="439" t="str">
        <f>日報入力!AY1317</f>
        <v/>
      </c>
      <c r="AU1317" s="518" t="str">
        <f>IF(日報入力!G1317,G1317*60/E1317,"")</f>
        <v/>
      </c>
      <c r="AV1317" s="528" t="str">
        <f>IF(日報入力!AT1317,日報入力!AT1317,"")</f>
        <v/>
      </c>
      <c r="AW1317" s="529" t="str">
        <f>IF(日報入力!AT1317,AE1317/日報入力!AT1317,"")</f>
        <v/>
      </c>
      <c r="AX1317" s="530" t="e">
        <f>IF(1&lt;日報集計!AT1317,AT1317/(((F1317-I1317-J1317-N1317-O1317)*60)/(E1317)),"")</f>
        <v>#VALUE!</v>
      </c>
      <c r="AY1317" s="664" t="str">
        <f>IF(日報入力!H1317,AT1317/(((F1317-J1317)*60)/E1317),"")</f>
        <v/>
      </c>
      <c r="AZ1317" s="664" t="str">
        <f>IF(日報入力!I1317,AT1317/((G1317*60)/E1317),"")</f>
        <v/>
      </c>
      <c r="BA1317" s="296" t="str">
        <f>IF(日報入力!G1317,G1317/F1317,"")</f>
        <v/>
      </c>
      <c r="BB1317" s="386" t="e">
        <f t="shared" si="78"/>
        <v>#VALUE!</v>
      </c>
      <c r="BC1317" s="386" t="e">
        <f t="shared" si="79"/>
        <v>#VALUE!</v>
      </c>
      <c r="BD1317" s="80">
        <f>日報入力!AU1317</f>
        <v>0</v>
      </c>
      <c r="BE1317" s="534" t="str">
        <f>IF(日報入力!AV1317,日報入力!AV1317,"")</f>
        <v/>
      </c>
      <c r="BF1317" s="534" t="str">
        <f>IF(日報入力!AW1317,日報入力!AW1317,"")</f>
        <v/>
      </c>
      <c r="BG1317" s="398" t="str">
        <f>IF(日報入力!G1317,日報入力!K1317*日報入力!D1317*日報入力!BC1317,"")</f>
        <v/>
      </c>
    </row>
    <row r="1318" spans="1:59" ht="20.25" hidden="1" customHeight="1" x14ac:dyDescent="0.15">
      <c r="A1318" s="302" t="str">
        <f>IF(日報入力!G1318="","",日報入力!G1318)</f>
        <v/>
      </c>
      <c r="B1318" s="291" t="str">
        <f>IF(日報入力!G1318="","",日報入力!H1318)</f>
        <v/>
      </c>
      <c r="C1318" s="291" t="str">
        <f>IF(日報入力!G1318="","",日報入力!I1318)</f>
        <v/>
      </c>
      <c r="D1318" s="291" t="str">
        <f>IF(日報入力!G1318="","",日報入力!J1318)</f>
        <v/>
      </c>
      <c r="E1318" s="291" t="str">
        <f>IF(日報入力!G1318="","",日報入力!K1318)</f>
        <v/>
      </c>
      <c r="F1318" s="291" t="str">
        <f>IF(日報入力!G1318="","",日報入力!L1318)</f>
        <v/>
      </c>
      <c r="G1318" s="291" t="str">
        <f>IF(日報入力!G1318="","",日報入力!L1318-日報入力!O1318-日報入力!P1318-日報入力!Q1318-日報入力!R1318-日報入力!S1318-日報入力!T1318-日報入力!U1318-日報入力!V1318-日報入力!W1318-日報入力!X1318-日報入力!Y1318-日報入力!Z1318)</f>
        <v/>
      </c>
      <c r="H1318" s="291" t="str">
        <f>IF(日報入力!G1318="","",IF(日報入力!M1318&gt;=0,日報入力!M1318*F1318,F1318))</f>
        <v/>
      </c>
      <c r="I1318" s="291" t="str">
        <f>IF(日報入力!G1318="","",日報入力!O1318)</f>
        <v/>
      </c>
      <c r="J1318" s="291" t="str">
        <f>IF(日報入力!G1318="","",日報入力!P1318)</f>
        <v/>
      </c>
      <c r="K1318" s="291" t="str">
        <f>IF(日報入力!G1318="","",日報入力!Q1318)</f>
        <v/>
      </c>
      <c r="L1318" s="291" t="str">
        <f>IF(日報入力!G1318="","",日報入力!R1318)</f>
        <v/>
      </c>
      <c r="M1318" s="291" t="str">
        <f>IF(日報入力!G1318="","",日報入力!S1318)</f>
        <v/>
      </c>
      <c r="N1318" s="291" t="str">
        <f>IF(日報入力!G1318="","",日報入力!T1318)</f>
        <v/>
      </c>
      <c r="O1318" s="291" t="str">
        <f>IF(日報入力!G1318="","",日報入力!U1318)</f>
        <v/>
      </c>
      <c r="P1318" s="291" t="str">
        <f>IF(日報入力!G1318="","",日報入力!V1318)</f>
        <v/>
      </c>
      <c r="Q1318" s="291" t="str">
        <f>IF(日報入力!G1318="","",日報入力!W1318)</f>
        <v/>
      </c>
      <c r="R1318" s="291" t="str">
        <f>IF(日報入力!G1318="","",日報入力!X1318)</f>
        <v/>
      </c>
      <c r="S1318" s="291" t="str">
        <f>IF(日報入力!G1318="","",日報入力!Y1318)</f>
        <v/>
      </c>
      <c r="T1318" s="291" t="str">
        <f>IF(日報入力!G1318="","",日報入力!Z1318)</f>
        <v/>
      </c>
      <c r="U1318" s="291" t="str">
        <f>IF(日報入力!G1318="","",日報入力!AA1318)</f>
        <v/>
      </c>
      <c r="V1318" s="378" t="str">
        <f>IF(日報入力!G1318="","",日報入力!AB1318)</f>
        <v/>
      </c>
      <c r="W1318" s="291" t="str">
        <f>IF(日報入力!G1318="","",日報入力!AC1318)</f>
        <v/>
      </c>
      <c r="X1318" s="291" t="str">
        <f>IF(日報入力!G1318="","",日報入力!AD1318)</f>
        <v/>
      </c>
      <c r="Y1318" s="291" t="str">
        <f>IF(日報入力!G1318="","",日報入力!AE1318)</f>
        <v/>
      </c>
      <c r="Z1318" s="291" t="str">
        <f>IF(日報入力!G1318="","",日報入力!AF1318)</f>
        <v/>
      </c>
      <c r="AA1318" s="291" t="str">
        <f>IF(日報入力!G1318="","",日報入力!AG1318)</f>
        <v/>
      </c>
      <c r="AB1318" s="291" t="str">
        <f>IF(日報入力!G1318="","",日報入力!AH1318)</f>
        <v/>
      </c>
      <c r="AC1318" s="291" t="str">
        <f>IF(日報入力!G1318="","",日報入力!AI1318)</f>
        <v/>
      </c>
      <c r="AD1318" s="291" t="str">
        <f>IF(日報入力!G1318="","",日報入力!AJ1318)</f>
        <v/>
      </c>
      <c r="AE1318" s="292" t="str">
        <f>IF(日報入力!G1318="","",日報入力!E1318)</f>
        <v/>
      </c>
      <c r="AF1318" s="293" t="str">
        <f>IF(日報入力!G1318="","",日報入力!AK1318)</f>
        <v/>
      </c>
      <c r="AG1318" s="293" t="str">
        <f>IF(日報入力!G1318="","",日報入力!AL1318)</f>
        <v/>
      </c>
      <c r="AH1318" s="293" t="str">
        <f>IF(日報入力!G1318="","",日報入力!AM1318)</f>
        <v/>
      </c>
      <c r="AI1318" s="294" t="str">
        <f>IF(日報入力!G1318&gt;0,日報入力!D1318*日報入力!K1318*日報入力!AL1318,"")</f>
        <v/>
      </c>
      <c r="AJ1318" s="294" t="str">
        <f>IF(日報入力!G1318&gt;0,日報入力!E1318*日報入力!AL1318,"")</f>
        <v/>
      </c>
      <c r="AK1318" s="294" t="str">
        <f>IF(日報入力!G1318&gt;0,AI1318-AJ1318,"")</f>
        <v/>
      </c>
      <c r="AL1318" s="292" t="str">
        <f>IF(日報入力!G1318&gt;0,日報入力!E1318*日報入力!AM1318,"")</f>
        <v/>
      </c>
      <c r="AM1318" s="292" t="str">
        <f>IF(日報入力!G1318&gt;0,日報入力!AB1318*日報入力!AM1318,"")</f>
        <v/>
      </c>
      <c r="AN1318" s="68" t="str">
        <f>IF(日報入力!G1318&gt;0,日報入力!C1318,"")</f>
        <v/>
      </c>
      <c r="AO1318" s="68" t="str">
        <f>日報入力!B1318</f>
        <v/>
      </c>
      <c r="AP1318" s="68" t="str">
        <f>IF(日報入力!AQ1318,日報入力!BA1318,"")</f>
        <v/>
      </c>
      <c r="AQ1318" s="68" t="str">
        <f>IF(日報入力!AR1318,日報入力!BB1318,"")</f>
        <v/>
      </c>
      <c r="AR1318" s="68" t="str">
        <f>IF(日報入力!AS1318,"N勤","")</f>
        <v/>
      </c>
      <c r="AS1318" s="295" t="e">
        <f t="shared" si="77"/>
        <v>#VALUE!</v>
      </c>
      <c r="AT1318" s="439" t="str">
        <f>日報入力!AY1318</f>
        <v/>
      </c>
      <c r="AU1318" s="518" t="str">
        <f>IF(日報入力!G1318,G1318*60/E1318,"")</f>
        <v/>
      </c>
      <c r="AV1318" s="528" t="str">
        <f>IF(日報入力!AT1318,日報入力!AT1318,"")</f>
        <v/>
      </c>
      <c r="AW1318" s="529" t="str">
        <f>IF(日報入力!AT1318,AE1318/日報入力!AT1318,"")</f>
        <v/>
      </c>
      <c r="AX1318" s="530" t="e">
        <f>IF(1&lt;日報集計!AT1318,AT1318/(((F1318-I1318-J1318-N1318-O1318)*60)/(E1318)),"")</f>
        <v>#VALUE!</v>
      </c>
      <c r="AY1318" s="664" t="str">
        <f>IF(日報入力!H1318,AT1318/(((F1318-J1318)*60)/E1318),"")</f>
        <v/>
      </c>
      <c r="AZ1318" s="664" t="str">
        <f>IF(日報入力!I1318,AT1318/((G1318*60)/E1318),"")</f>
        <v/>
      </c>
      <c r="BA1318" s="296" t="str">
        <f>IF(日報入力!G1318,G1318/F1318,"")</f>
        <v/>
      </c>
      <c r="BB1318" s="386" t="e">
        <f t="shared" si="78"/>
        <v>#VALUE!</v>
      </c>
      <c r="BC1318" s="386" t="e">
        <f t="shared" si="79"/>
        <v>#VALUE!</v>
      </c>
      <c r="BD1318" s="80">
        <f>日報入力!AU1318</f>
        <v>0</v>
      </c>
      <c r="BE1318" s="534" t="str">
        <f>IF(日報入力!AV1318,日報入力!AV1318,"")</f>
        <v/>
      </c>
      <c r="BF1318" s="534" t="str">
        <f>IF(日報入力!AW1318,日報入力!AW1318,"")</f>
        <v/>
      </c>
      <c r="BG1318" s="398" t="str">
        <f>IF(日報入力!G1318,日報入力!K1318*日報入力!D1318*日報入力!BC1318,"")</f>
        <v/>
      </c>
    </row>
    <row r="1319" spans="1:59" ht="20.25" hidden="1" customHeight="1" x14ac:dyDescent="0.15">
      <c r="A1319" s="302" t="str">
        <f>IF(日報入力!G1319="","",日報入力!G1319)</f>
        <v/>
      </c>
      <c r="B1319" s="291" t="str">
        <f>IF(日報入力!G1319="","",日報入力!H1319)</f>
        <v/>
      </c>
      <c r="C1319" s="291" t="str">
        <f>IF(日報入力!G1319="","",日報入力!I1319)</f>
        <v/>
      </c>
      <c r="D1319" s="291" t="str">
        <f>IF(日報入力!G1319="","",日報入力!J1319)</f>
        <v/>
      </c>
      <c r="E1319" s="291" t="str">
        <f>IF(日報入力!G1319="","",日報入力!K1319)</f>
        <v/>
      </c>
      <c r="F1319" s="291" t="str">
        <f>IF(日報入力!G1319="","",日報入力!L1319)</f>
        <v/>
      </c>
      <c r="G1319" s="291" t="str">
        <f>IF(日報入力!G1319="","",日報入力!L1319-日報入力!O1319-日報入力!P1319-日報入力!Q1319-日報入力!R1319-日報入力!S1319-日報入力!T1319-日報入力!U1319-日報入力!V1319-日報入力!W1319-日報入力!X1319-日報入力!Y1319-日報入力!Z1319)</f>
        <v/>
      </c>
      <c r="H1319" s="291" t="str">
        <f>IF(日報入力!G1319="","",IF(日報入力!M1319&gt;=0,日報入力!M1319*F1319,F1319))</f>
        <v/>
      </c>
      <c r="I1319" s="291" t="str">
        <f>IF(日報入力!G1319="","",日報入力!O1319)</f>
        <v/>
      </c>
      <c r="J1319" s="291" t="str">
        <f>IF(日報入力!G1319="","",日報入力!P1319)</f>
        <v/>
      </c>
      <c r="K1319" s="291" t="str">
        <f>IF(日報入力!G1319="","",日報入力!Q1319)</f>
        <v/>
      </c>
      <c r="L1319" s="291" t="str">
        <f>IF(日報入力!G1319="","",日報入力!R1319)</f>
        <v/>
      </c>
      <c r="M1319" s="291" t="str">
        <f>IF(日報入力!G1319="","",日報入力!S1319)</f>
        <v/>
      </c>
      <c r="N1319" s="291" t="str">
        <f>IF(日報入力!G1319="","",日報入力!T1319)</f>
        <v/>
      </c>
      <c r="O1319" s="291" t="str">
        <f>IF(日報入力!G1319="","",日報入力!U1319)</f>
        <v/>
      </c>
      <c r="P1319" s="291" t="str">
        <f>IF(日報入力!G1319="","",日報入力!V1319)</f>
        <v/>
      </c>
      <c r="Q1319" s="291" t="str">
        <f>IF(日報入力!G1319="","",日報入力!W1319)</f>
        <v/>
      </c>
      <c r="R1319" s="291" t="str">
        <f>IF(日報入力!G1319="","",日報入力!X1319)</f>
        <v/>
      </c>
      <c r="S1319" s="291" t="str">
        <f>IF(日報入力!G1319="","",日報入力!Y1319)</f>
        <v/>
      </c>
      <c r="T1319" s="291" t="str">
        <f>IF(日報入力!G1319="","",日報入力!Z1319)</f>
        <v/>
      </c>
      <c r="U1319" s="291" t="str">
        <f>IF(日報入力!G1319="","",日報入力!AA1319)</f>
        <v/>
      </c>
      <c r="V1319" s="378" t="str">
        <f>IF(日報入力!G1319="","",日報入力!AB1319)</f>
        <v/>
      </c>
      <c r="W1319" s="291" t="str">
        <f>IF(日報入力!G1319="","",日報入力!AC1319)</f>
        <v/>
      </c>
      <c r="X1319" s="291" t="str">
        <f>IF(日報入力!G1319="","",日報入力!AD1319)</f>
        <v/>
      </c>
      <c r="Y1319" s="291" t="str">
        <f>IF(日報入力!G1319="","",日報入力!AE1319)</f>
        <v/>
      </c>
      <c r="Z1319" s="291" t="str">
        <f>IF(日報入力!G1319="","",日報入力!AF1319)</f>
        <v/>
      </c>
      <c r="AA1319" s="291" t="str">
        <f>IF(日報入力!G1319="","",日報入力!AG1319)</f>
        <v/>
      </c>
      <c r="AB1319" s="291" t="str">
        <f>IF(日報入力!G1319="","",日報入力!AH1319)</f>
        <v/>
      </c>
      <c r="AC1319" s="291" t="str">
        <f>IF(日報入力!G1319="","",日報入力!AI1319)</f>
        <v/>
      </c>
      <c r="AD1319" s="291" t="str">
        <f>IF(日報入力!G1319="","",日報入力!AJ1319)</f>
        <v/>
      </c>
      <c r="AE1319" s="292" t="str">
        <f>IF(日報入力!G1319="","",日報入力!E1319)</f>
        <v/>
      </c>
      <c r="AF1319" s="293" t="str">
        <f>IF(日報入力!G1319="","",日報入力!AK1319)</f>
        <v/>
      </c>
      <c r="AG1319" s="293" t="str">
        <f>IF(日報入力!G1319="","",日報入力!AL1319)</f>
        <v/>
      </c>
      <c r="AH1319" s="293" t="str">
        <f>IF(日報入力!G1319="","",日報入力!AM1319)</f>
        <v/>
      </c>
      <c r="AI1319" s="294" t="str">
        <f>IF(日報入力!G1319&gt;0,日報入力!D1319*日報入力!K1319*日報入力!AL1319,"")</f>
        <v/>
      </c>
      <c r="AJ1319" s="294" t="str">
        <f>IF(日報入力!G1319&gt;0,日報入力!E1319*日報入力!AL1319,"")</f>
        <v/>
      </c>
      <c r="AK1319" s="294" t="str">
        <f>IF(日報入力!G1319&gt;0,AI1319-AJ1319,"")</f>
        <v/>
      </c>
      <c r="AL1319" s="292" t="str">
        <f>IF(日報入力!G1319&gt;0,日報入力!E1319*日報入力!AM1319,"")</f>
        <v/>
      </c>
      <c r="AM1319" s="292" t="str">
        <f>IF(日報入力!G1319&gt;0,日報入力!AB1319*日報入力!AM1319,"")</f>
        <v/>
      </c>
      <c r="AN1319" s="68" t="str">
        <f>IF(日報入力!G1319&gt;0,日報入力!C1319,"")</f>
        <v/>
      </c>
      <c r="AO1319" s="68" t="str">
        <f>日報入力!B1319</f>
        <v/>
      </c>
      <c r="AP1319" s="68" t="str">
        <f>IF(日報入力!AQ1319,日報入力!BA1319,"")</f>
        <v/>
      </c>
      <c r="AQ1319" s="68" t="str">
        <f>IF(日報入力!AR1319,日報入力!BB1319,"")</f>
        <v/>
      </c>
      <c r="AR1319" s="68" t="str">
        <f>IF(日報入力!AS1319,"N勤","")</f>
        <v/>
      </c>
      <c r="AS1319" s="295" t="e">
        <f t="shared" si="77"/>
        <v>#VALUE!</v>
      </c>
      <c r="AT1319" s="439" t="str">
        <f>日報入力!AY1319</f>
        <v/>
      </c>
      <c r="AU1319" s="518" t="str">
        <f>IF(日報入力!G1319,G1319*60/E1319,"")</f>
        <v/>
      </c>
      <c r="AV1319" s="528" t="str">
        <f>IF(日報入力!AT1319,日報入力!AT1319,"")</f>
        <v/>
      </c>
      <c r="AW1319" s="529" t="str">
        <f>IF(日報入力!AT1319,AE1319/日報入力!AT1319,"")</f>
        <v/>
      </c>
      <c r="AX1319" s="530" t="e">
        <f>IF(1&lt;日報集計!AT1319,AT1319/(((F1319-I1319-J1319-N1319-O1319)*60)/(E1319)),"")</f>
        <v>#VALUE!</v>
      </c>
      <c r="AY1319" s="664" t="str">
        <f>IF(日報入力!H1319,AT1319/(((F1319-J1319)*60)/E1319),"")</f>
        <v/>
      </c>
      <c r="AZ1319" s="664" t="str">
        <f>IF(日報入力!I1319,AT1319/((G1319*60)/E1319),"")</f>
        <v/>
      </c>
      <c r="BA1319" s="296" t="str">
        <f>IF(日報入力!G1319,G1319/F1319,"")</f>
        <v/>
      </c>
      <c r="BB1319" s="386" t="e">
        <f t="shared" si="78"/>
        <v>#VALUE!</v>
      </c>
      <c r="BC1319" s="386" t="e">
        <f t="shared" si="79"/>
        <v>#VALUE!</v>
      </c>
      <c r="BD1319" s="80">
        <f>日報入力!AU1319</f>
        <v>0</v>
      </c>
      <c r="BE1319" s="534" t="str">
        <f>IF(日報入力!AV1319,日報入力!AV1319,"")</f>
        <v/>
      </c>
      <c r="BF1319" s="534" t="str">
        <f>IF(日報入力!AW1319,日報入力!AW1319,"")</f>
        <v/>
      </c>
      <c r="BG1319" s="398" t="str">
        <f>IF(日報入力!G1319,日報入力!K1319*日報入力!D1319*日報入力!BC1319,"")</f>
        <v/>
      </c>
    </row>
    <row r="1320" spans="1:59" ht="20.25" hidden="1" customHeight="1" x14ac:dyDescent="0.15">
      <c r="A1320" s="302" t="str">
        <f>IF(日報入力!G1320="","",日報入力!G1320)</f>
        <v/>
      </c>
      <c r="B1320" s="291" t="str">
        <f>IF(日報入力!G1320="","",日報入力!H1320)</f>
        <v/>
      </c>
      <c r="C1320" s="291" t="str">
        <f>IF(日報入力!G1320="","",日報入力!I1320)</f>
        <v/>
      </c>
      <c r="D1320" s="291" t="str">
        <f>IF(日報入力!G1320="","",日報入力!J1320)</f>
        <v/>
      </c>
      <c r="E1320" s="291" t="str">
        <f>IF(日報入力!G1320="","",日報入力!K1320)</f>
        <v/>
      </c>
      <c r="F1320" s="291" t="str">
        <f>IF(日報入力!G1320="","",日報入力!L1320)</f>
        <v/>
      </c>
      <c r="G1320" s="291" t="str">
        <f>IF(日報入力!G1320="","",日報入力!L1320-日報入力!O1320-日報入力!P1320-日報入力!Q1320-日報入力!R1320-日報入力!S1320-日報入力!T1320-日報入力!U1320-日報入力!V1320-日報入力!W1320-日報入力!X1320-日報入力!Y1320-日報入力!Z1320)</f>
        <v/>
      </c>
      <c r="H1320" s="291" t="str">
        <f>IF(日報入力!G1320="","",IF(日報入力!M1320&gt;=0,日報入力!M1320*F1320,F1320))</f>
        <v/>
      </c>
      <c r="I1320" s="291" t="str">
        <f>IF(日報入力!G1320="","",日報入力!O1320)</f>
        <v/>
      </c>
      <c r="J1320" s="291" t="str">
        <f>IF(日報入力!G1320="","",日報入力!P1320)</f>
        <v/>
      </c>
      <c r="K1320" s="291" t="str">
        <f>IF(日報入力!G1320="","",日報入力!Q1320)</f>
        <v/>
      </c>
      <c r="L1320" s="291" t="str">
        <f>IF(日報入力!G1320="","",日報入力!R1320)</f>
        <v/>
      </c>
      <c r="M1320" s="291" t="str">
        <f>IF(日報入力!G1320="","",日報入力!S1320)</f>
        <v/>
      </c>
      <c r="N1320" s="291" t="str">
        <f>IF(日報入力!G1320="","",日報入力!T1320)</f>
        <v/>
      </c>
      <c r="O1320" s="291" t="str">
        <f>IF(日報入力!G1320="","",日報入力!U1320)</f>
        <v/>
      </c>
      <c r="P1320" s="291" t="str">
        <f>IF(日報入力!G1320="","",日報入力!V1320)</f>
        <v/>
      </c>
      <c r="Q1320" s="291" t="str">
        <f>IF(日報入力!G1320="","",日報入力!W1320)</f>
        <v/>
      </c>
      <c r="R1320" s="291" t="str">
        <f>IF(日報入力!G1320="","",日報入力!X1320)</f>
        <v/>
      </c>
      <c r="S1320" s="291" t="str">
        <f>IF(日報入力!G1320="","",日報入力!Y1320)</f>
        <v/>
      </c>
      <c r="T1320" s="291" t="str">
        <f>IF(日報入力!G1320="","",日報入力!Z1320)</f>
        <v/>
      </c>
      <c r="U1320" s="291" t="str">
        <f>IF(日報入力!G1320="","",日報入力!AA1320)</f>
        <v/>
      </c>
      <c r="V1320" s="378" t="str">
        <f>IF(日報入力!G1320="","",日報入力!AB1320)</f>
        <v/>
      </c>
      <c r="W1320" s="291" t="str">
        <f>IF(日報入力!G1320="","",日報入力!AC1320)</f>
        <v/>
      </c>
      <c r="X1320" s="291" t="str">
        <f>IF(日報入力!G1320="","",日報入力!AD1320)</f>
        <v/>
      </c>
      <c r="Y1320" s="291" t="str">
        <f>IF(日報入力!G1320="","",日報入力!AE1320)</f>
        <v/>
      </c>
      <c r="Z1320" s="291" t="str">
        <f>IF(日報入力!G1320="","",日報入力!AF1320)</f>
        <v/>
      </c>
      <c r="AA1320" s="291" t="str">
        <f>IF(日報入力!G1320="","",日報入力!AG1320)</f>
        <v/>
      </c>
      <c r="AB1320" s="291" t="str">
        <f>IF(日報入力!G1320="","",日報入力!AH1320)</f>
        <v/>
      </c>
      <c r="AC1320" s="291" t="str">
        <f>IF(日報入力!G1320="","",日報入力!AI1320)</f>
        <v/>
      </c>
      <c r="AD1320" s="291" t="str">
        <f>IF(日報入力!G1320="","",日報入力!AJ1320)</f>
        <v/>
      </c>
      <c r="AE1320" s="292" t="str">
        <f>IF(日報入力!G1320="","",日報入力!E1320)</f>
        <v/>
      </c>
      <c r="AF1320" s="293" t="str">
        <f>IF(日報入力!G1320="","",日報入力!AK1320)</f>
        <v/>
      </c>
      <c r="AG1320" s="293" t="str">
        <f>IF(日報入力!G1320="","",日報入力!AL1320)</f>
        <v/>
      </c>
      <c r="AH1320" s="293" t="str">
        <f>IF(日報入力!G1320="","",日報入力!AM1320)</f>
        <v/>
      </c>
      <c r="AI1320" s="294" t="str">
        <f>IF(日報入力!G1320&gt;0,日報入力!D1320*日報入力!K1320*日報入力!AL1320,"")</f>
        <v/>
      </c>
      <c r="AJ1320" s="294" t="str">
        <f>IF(日報入力!G1320&gt;0,日報入力!E1320*日報入力!AL1320,"")</f>
        <v/>
      </c>
      <c r="AK1320" s="294" t="str">
        <f>IF(日報入力!G1320&gt;0,AI1320-AJ1320,"")</f>
        <v/>
      </c>
      <c r="AL1320" s="292" t="str">
        <f>IF(日報入力!G1320&gt;0,日報入力!E1320*日報入力!AM1320,"")</f>
        <v/>
      </c>
      <c r="AM1320" s="292" t="str">
        <f>IF(日報入力!G1320&gt;0,日報入力!AB1320*日報入力!AM1320,"")</f>
        <v/>
      </c>
      <c r="AN1320" s="68" t="str">
        <f>IF(日報入力!G1320&gt;0,日報入力!C1320,"")</f>
        <v/>
      </c>
      <c r="AO1320" s="68" t="str">
        <f>日報入力!B1320</f>
        <v/>
      </c>
      <c r="AP1320" s="68" t="str">
        <f>IF(日報入力!AQ1320,日報入力!BA1320,"")</f>
        <v/>
      </c>
      <c r="AQ1320" s="68" t="str">
        <f>IF(日報入力!AR1320,日報入力!BB1320,"")</f>
        <v/>
      </c>
      <c r="AR1320" s="68" t="str">
        <f>IF(日報入力!AS1320,"N勤","")</f>
        <v/>
      </c>
      <c r="AS1320" s="295" t="e">
        <f t="shared" si="77"/>
        <v>#VALUE!</v>
      </c>
      <c r="AT1320" s="439" t="str">
        <f>日報入力!AY1320</f>
        <v/>
      </c>
      <c r="AU1320" s="518" t="str">
        <f>IF(日報入力!G1320,G1320*60/E1320,"")</f>
        <v/>
      </c>
      <c r="AV1320" s="528" t="str">
        <f>IF(日報入力!AT1320,日報入力!AT1320,"")</f>
        <v/>
      </c>
      <c r="AW1320" s="529" t="str">
        <f>IF(日報入力!AT1320,AE1320/日報入力!AT1320,"")</f>
        <v/>
      </c>
      <c r="AX1320" s="530" t="e">
        <f>IF(1&lt;日報集計!AT1320,AT1320/(((F1320-I1320-J1320-N1320-O1320)*60)/(E1320)),"")</f>
        <v>#VALUE!</v>
      </c>
      <c r="AY1320" s="664" t="str">
        <f>IF(日報入力!H1320,AT1320/(((F1320-J1320)*60)/E1320),"")</f>
        <v/>
      </c>
      <c r="AZ1320" s="664" t="str">
        <f>IF(日報入力!I1320,AT1320/((G1320*60)/E1320),"")</f>
        <v/>
      </c>
      <c r="BA1320" s="296" t="str">
        <f>IF(日報入力!G1320,G1320/F1320,"")</f>
        <v/>
      </c>
      <c r="BB1320" s="386" t="e">
        <f t="shared" si="78"/>
        <v>#VALUE!</v>
      </c>
      <c r="BC1320" s="386" t="e">
        <f t="shared" si="79"/>
        <v>#VALUE!</v>
      </c>
      <c r="BD1320" s="80">
        <f>日報入力!AU1320</f>
        <v>0</v>
      </c>
      <c r="BE1320" s="534" t="str">
        <f>IF(日報入力!AV1320,日報入力!AV1320,"")</f>
        <v/>
      </c>
      <c r="BF1320" s="534" t="str">
        <f>IF(日報入力!AW1320,日報入力!AW1320,"")</f>
        <v/>
      </c>
      <c r="BG1320" s="398" t="str">
        <f>IF(日報入力!G1320,日報入力!K1320*日報入力!D1320*日報入力!BC1320,"")</f>
        <v/>
      </c>
    </row>
    <row r="1321" spans="1:59" ht="20.25" hidden="1" customHeight="1" x14ac:dyDescent="0.15">
      <c r="A1321" s="302" t="str">
        <f>IF(日報入力!G1321="","",日報入力!G1321)</f>
        <v/>
      </c>
      <c r="B1321" s="291" t="str">
        <f>IF(日報入力!G1321="","",日報入力!H1321)</f>
        <v/>
      </c>
      <c r="C1321" s="291" t="str">
        <f>IF(日報入力!G1321="","",日報入力!I1321)</f>
        <v/>
      </c>
      <c r="D1321" s="291" t="str">
        <f>IF(日報入力!G1321="","",日報入力!J1321)</f>
        <v/>
      </c>
      <c r="E1321" s="291" t="str">
        <f>IF(日報入力!G1321="","",日報入力!K1321)</f>
        <v/>
      </c>
      <c r="F1321" s="291" t="str">
        <f>IF(日報入力!G1321="","",日報入力!L1321)</f>
        <v/>
      </c>
      <c r="G1321" s="291" t="str">
        <f>IF(日報入力!G1321="","",日報入力!L1321-日報入力!O1321-日報入力!P1321-日報入力!Q1321-日報入力!R1321-日報入力!S1321-日報入力!T1321-日報入力!U1321-日報入力!V1321-日報入力!W1321-日報入力!X1321-日報入力!Y1321-日報入力!Z1321)</f>
        <v/>
      </c>
      <c r="H1321" s="291" t="str">
        <f>IF(日報入力!G1321="","",IF(日報入力!M1321&gt;=0,日報入力!M1321*F1321,F1321))</f>
        <v/>
      </c>
      <c r="I1321" s="291" t="str">
        <f>IF(日報入力!G1321="","",日報入力!O1321)</f>
        <v/>
      </c>
      <c r="J1321" s="291" t="str">
        <f>IF(日報入力!G1321="","",日報入力!P1321)</f>
        <v/>
      </c>
      <c r="K1321" s="291" t="str">
        <f>IF(日報入力!G1321="","",日報入力!Q1321)</f>
        <v/>
      </c>
      <c r="L1321" s="291" t="str">
        <f>IF(日報入力!G1321="","",日報入力!R1321)</f>
        <v/>
      </c>
      <c r="M1321" s="291" t="str">
        <f>IF(日報入力!G1321="","",日報入力!S1321)</f>
        <v/>
      </c>
      <c r="N1321" s="291" t="str">
        <f>IF(日報入力!G1321="","",日報入力!T1321)</f>
        <v/>
      </c>
      <c r="O1321" s="291" t="str">
        <f>IF(日報入力!G1321="","",日報入力!U1321)</f>
        <v/>
      </c>
      <c r="P1321" s="291" t="str">
        <f>IF(日報入力!G1321="","",日報入力!V1321)</f>
        <v/>
      </c>
      <c r="Q1321" s="291" t="str">
        <f>IF(日報入力!G1321="","",日報入力!W1321)</f>
        <v/>
      </c>
      <c r="R1321" s="291" t="str">
        <f>IF(日報入力!G1321="","",日報入力!X1321)</f>
        <v/>
      </c>
      <c r="S1321" s="291" t="str">
        <f>IF(日報入力!G1321="","",日報入力!Y1321)</f>
        <v/>
      </c>
      <c r="T1321" s="291" t="str">
        <f>IF(日報入力!G1321="","",日報入力!Z1321)</f>
        <v/>
      </c>
      <c r="U1321" s="291" t="str">
        <f>IF(日報入力!G1321="","",日報入力!AA1321)</f>
        <v/>
      </c>
      <c r="V1321" s="378" t="str">
        <f>IF(日報入力!G1321="","",日報入力!AB1321)</f>
        <v/>
      </c>
      <c r="W1321" s="291" t="str">
        <f>IF(日報入力!G1321="","",日報入力!AC1321)</f>
        <v/>
      </c>
      <c r="X1321" s="291" t="str">
        <f>IF(日報入力!G1321="","",日報入力!AD1321)</f>
        <v/>
      </c>
      <c r="Y1321" s="291" t="str">
        <f>IF(日報入力!G1321="","",日報入力!AE1321)</f>
        <v/>
      </c>
      <c r="Z1321" s="291" t="str">
        <f>IF(日報入力!G1321="","",日報入力!AF1321)</f>
        <v/>
      </c>
      <c r="AA1321" s="291" t="str">
        <f>IF(日報入力!G1321="","",日報入力!AG1321)</f>
        <v/>
      </c>
      <c r="AB1321" s="291" t="str">
        <f>IF(日報入力!G1321="","",日報入力!AH1321)</f>
        <v/>
      </c>
      <c r="AC1321" s="291" t="str">
        <f>IF(日報入力!G1321="","",日報入力!AI1321)</f>
        <v/>
      </c>
      <c r="AD1321" s="291" t="str">
        <f>IF(日報入力!G1321="","",日報入力!AJ1321)</f>
        <v/>
      </c>
      <c r="AE1321" s="292" t="str">
        <f>IF(日報入力!G1321="","",日報入力!E1321)</f>
        <v/>
      </c>
      <c r="AF1321" s="293" t="str">
        <f>IF(日報入力!G1321="","",日報入力!AK1321)</f>
        <v/>
      </c>
      <c r="AG1321" s="293" t="str">
        <f>IF(日報入力!G1321="","",日報入力!AL1321)</f>
        <v/>
      </c>
      <c r="AH1321" s="293" t="str">
        <f>IF(日報入力!G1321="","",日報入力!AM1321)</f>
        <v/>
      </c>
      <c r="AI1321" s="294" t="str">
        <f>IF(日報入力!G1321&gt;0,日報入力!D1321*日報入力!K1321*日報入力!AL1321,"")</f>
        <v/>
      </c>
      <c r="AJ1321" s="294" t="str">
        <f>IF(日報入力!G1321&gt;0,日報入力!E1321*日報入力!AL1321,"")</f>
        <v/>
      </c>
      <c r="AK1321" s="294" t="str">
        <f>IF(日報入力!G1321&gt;0,AI1321-AJ1321,"")</f>
        <v/>
      </c>
      <c r="AL1321" s="292" t="str">
        <f>IF(日報入力!G1321&gt;0,日報入力!E1321*日報入力!AM1321,"")</f>
        <v/>
      </c>
      <c r="AM1321" s="292" t="str">
        <f>IF(日報入力!G1321&gt;0,日報入力!AB1321*日報入力!AM1321,"")</f>
        <v/>
      </c>
      <c r="AN1321" s="68" t="str">
        <f>IF(日報入力!G1321&gt;0,日報入力!C1321,"")</f>
        <v/>
      </c>
      <c r="AO1321" s="68" t="str">
        <f>日報入力!B1321</f>
        <v/>
      </c>
      <c r="AP1321" s="68" t="str">
        <f>IF(日報入力!AQ1321,日報入力!BA1321,"")</f>
        <v/>
      </c>
      <c r="AQ1321" s="68" t="str">
        <f>IF(日報入力!AR1321,日報入力!BB1321,"")</f>
        <v/>
      </c>
      <c r="AR1321" s="68" t="str">
        <f>IF(日報入力!AS1321,"N勤","")</f>
        <v/>
      </c>
      <c r="AS1321" s="295" t="e">
        <f t="shared" ref="AS1321:AS1384" si="80">IF(A1321,V1321/(AE1321+V1321),"")</f>
        <v>#VALUE!</v>
      </c>
      <c r="AT1321" s="439" t="str">
        <f>日報入力!AY1321</f>
        <v/>
      </c>
      <c r="AU1321" s="518" t="str">
        <f>IF(日報入力!G1321,G1321*60/E1321,"")</f>
        <v/>
      </c>
      <c r="AV1321" s="528" t="str">
        <f>IF(日報入力!AT1321,日報入力!AT1321,"")</f>
        <v/>
      </c>
      <c r="AW1321" s="529" t="str">
        <f>IF(日報入力!AT1321,AE1321/日報入力!AT1321,"")</f>
        <v/>
      </c>
      <c r="AX1321" s="530" t="e">
        <f>IF(1&lt;日報集計!AT1321,AT1321/(((F1321-I1321-J1321-N1321-O1321)*60)/(E1321)),"")</f>
        <v>#VALUE!</v>
      </c>
      <c r="AY1321" s="664" t="str">
        <f>IF(日報入力!H1321,AT1321/(((F1321-J1321)*60)/E1321),"")</f>
        <v/>
      </c>
      <c r="AZ1321" s="664" t="str">
        <f>IF(日報入力!I1321,AT1321/((G1321*60)/E1321),"")</f>
        <v/>
      </c>
      <c r="BA1321" s="296" t="str">
        <f>IF(日報入力!G1321,G1321/F1321,"")</f>
        <v/>
      </c>
      <c r="BB1321" s="386" t="e">
        <f t="shared" ref="BB1321:BB1384" si="81">AL1321/F1321*60</f>
        <v>#VALUE!</v>
      </c>
      <c r="BC1321" s="386" t="e">
        <f t="shared" ref="BC1321:BC1384" si="82">AL1321/H1321*60</f>
        <v>#VALUE!</v>
      </c>
      <c r="BD1321" s="80">
        <f>日報入力!AU1321</f>
        <v>0</v>
      </c>
      <c r="BE1321" s="534" t="str">
        <f>IF(日報入力!AV1321,日報入力!AV1321,"")</f>
        <v/>
      </c>
      <c r="BF1321" s="534" t="str">
        <f>IF(日報入力!AW1321,日報入力!AW1321,"")</f>
        <v/>
      </c>
      <c r="BG1321" s="398" t="str">
        <f>IF(日報入力!G1321,日報入力!K1321*日報入力!D1321*日報入力!BC1321,"")</f>
        <v/>
      </c>
    </row>
    <row r="1322" spans="1:59" ht="20.25" hidden="1" customHeight="1" x14ac:dyDescent="0.15">
      <c r="A1322" s="302" t="str">
        <f>IF(日報入力!G1322="","",日報入力!G1322)</f>
        <v/>
      </c>
      <c r="B1322" s="291" t="str">
        <f>IF(日報入力!G1322="","",日報入力!H1322)</f>
        <v/>
      </c>
      <c r="C1322" s="291" t="str">
        <f>IF(日報入力!G1322="","",日報入力!I1322)</f>
        <v/>
      </c>
      <c r="D1322" s="291" t="str">
        <f>IF(日報入力!G1322="","",日報入力!J1322)</f>
        <v/>
      </c>
      <c r="E1322" s="291" t="str">
        <f>IF(日報入力!G1322="","",日報入力!K1322)</f>
        <v/>
      </c>
      <c r="F1322" s="291" t="str">
        <f>IF(日報入力!G1322="","",日報入力!L1322)</f>
        <v/>
      </c>
      <c r="G1322" s="291" t="str">
        <f>IF(日報入力!G1322="","",日報入力!L1322-日報入力!O1322-日報入力!P1322-日報入力!Q1322-日報入力!R1322-日報入力!S1322-日報入力!T1322-日報入力!U1322-日報入力!V1322-日報入力!W1322-日報入力!X1322-日報入力!Y1322-日報入力!Z1322)</f>
        <v/>
      </c>
      <c r="H1322" s="291" t="str">
        <f>IF(日報入力!G1322="","",IF(日報入力!M1322&gt;=0,日報入力!M1322*F1322,F1322))</f>
        <v/>
      </c>
      <c r="I1322" s="291" t="str">
        <f>IF(日報入力!G1322="","",日報入力!O1322)</f>
        <v/>
      </c>
      <c r="J1322" s="291" t="str">
        <f>IF(日報入力!G1322="","",日報入力!P1322)</f>
        <v/>
      </c>
      <c r="K1322" s="291" t="str">
        <f>IF(日報入力!G1322="","",日報入力!Q1322)</f>
        <v/>
      </c>
      <c r="L1322" s="291" t="str">
        <f>IF(日報入力!G1322="","",日報入力!R1322)</f>
        <v/>
      </c>
      <c r="M1322" s="291" t="str">
        <f>IF(日報入力!G1322="","",日報入力!S1322)</f>
        <v/>
      </c>
      <c r="N1322" s="291" t="str">
        <f>IF(日報入力!G1322="","",日報入力!T1322)</f>
        <v/>
      </c>
      <c r="O1322" s="291" t="str">
        <f>IF(日報入力!G1322="","",日報入力!U1322)</f>
        <v/>
      </c>
      <c r="P1322" s="291" t="str">
        <f>IF(日報入力!G1322="","",日報入力!V1322)</f>
        <v/>
      </c>
      <c r="Q1322" s="291" t="str">
        <f>IF(日報入力!G1322="","",日報入力!W1322)</f>
        <v/>
      </c>
      <c r="R1322" s="291" t="str">
        <f>IF(日報入力!G1322="","",日報入力!X1322)</f>
        <v/>
      </c>
      <c r="S1322" s="291" t="str">
        <f>IF(日報入力!G1322="","",日報入力!Y1322)</f>
        <v/>
      </c>
      <c r="T1322" s="291" t="str">
        <f>IF(日報入力!G1322="","",日報入力!Z1322)</f>
        <v/>
      </c>
      <c r="U1322" s="291" t="str">
        <f>IF(日報入力!G1322="","",日報入力!AA1322)</f>
        <v/>
      </c>
      <c r="V1322" s="378" t="str">
        <f>IF(日報入力!G1322="","",日報入力!AB1322)</f>
        <v/>
      </c>
      <c r="W1322" s="291" t="str">
        <f>IF(日報入力!G1322="","",日報入力!AC1322)</f>
        <v/>
      </c>
      <c r="X1322" s="291" t="str">
        <f>IF(日報入力!G1322="","",日報入力!AD1322)</f>
        <v/>
      </c>
      <c r="Y1322" s="291" t="str">
        <f>IF(日報入力!G1322="","",日報入力!AE1322)</f>
        <v/>
      </c>
      <c r="Z1322" s="291" t="str">
        <f>IF(日報入力!G1322="","",日報入力!AF1322)</f>
        <v/>
      </c>
      <c r="AA1322" s="291" t="str">
        <f>IF(日報入力!G1322="","",日報入力!AG1322)</f>
        <v/>
      </c>
      <c r="AB1322" s="291" t="str">
        <f>IF(日報入力!G1322="","",日報入力!AH1322)</f>
        <v/>
      </c>
      <c r="AC1322" s="291" t="str">
        <f>IF(日報入力!G1322="","",日報入力!AI1322)</f>
        <v/>
      </c>
      <c r="AD1322" s="291" t="str">
        <f>IF(日報入力!G1322="","",日報入力!AJ1322)</f>
        <v/>
      </c>
      <c r="AE1322" s="292" t="str">
        <f>IF(日報入力!G1322="","",日報入力!E1322)</f>
        <v/>
      </c>
      <c r="AF1322" s="293" t="str">
        <f>IF(日報入力!G1322="","",日報入力!AK1322)</f>
        <v/>
      </c>
      <c r="AG1322" s="293" t="str">
        <f>IF(日報入力!G1322="","",日報入力!AL1322)</f>
        <v/>
      </c>
      <c r="AH1322" s="293" t="str">
        <f>IF(日報入力!G1322="","",日報入力!AM1322)</f>
        <v/>
      </c>
      <c r="AI1322" s="294" t="str">
        <f>IF(日報入力!G1322&gt;0,日報入力!D1322*日報入力!K1322*日報入力!AL1322,"")</f>
        <v/>
      </c>
      <c r="AJ1322" s="294" t="str">
        <f>IF(日報入力!G1322&gt;0,日報入力!E1322*日報入力!AL1322,"")</f>
        <v/>
      </c>
      <c r="AK1322" s="294" t="str">
        <f>IF(日報入力!G1322&gt;0,AI1322-AJ1322,"")</f>
        <v/>
      </c>
      <c r="AL1322" s="292" t="str">
        <f>IF(日報入力!G1322&gt;0,日報入力!E1322*日報入力!AM1322,"")</f>
        <v/>
      </c>
      <c r="AM1322" s="292" t="str">
        <f>IF(日報入力!G1322&gt;0,日報入力!AB1322*日報入力!AM1322,"")</f>
        <v/>
      </c>
      <c r="AN1322" s="68" t="str">
        <f>IF(日報入力!G1322&gt;0,日報入力!C1322,"")</f>
        <v/>
      </c>
      <c r="AO1322" s="68" t="str">
        <f>日報入力!B1322</f>
        <v/>
      </c>
      <c r="AP1322" s="68" t="str">
        <f>IF(日報入力!AQ1322,日報入力!BA1322,"")</f>
        <v/>
      </c>
      <c r="AQ1322" s="68" t="str">
        <f>IF(日報入力!AR1322,日報入力!BB1322,"")</f>
        <v/>
      </c>
      <c r="AR1322" s="68" t="str">
        <f>IF(日報入力!AS1322,"N勤","")</f>
        <v/>
      </c>
      <c r="AS1322" s="295" t="e">
        <f t="shared" si="80"/>
        <v>#VALUE!</v>
      </c>
      <c r="AT1322" s="439" t="str">
        <f>日報入力!AY1322</f>
        <v/>
      </c>
      <c r="AU1322" s="518" t="str">
        <f>IF(日報入力!G1322,G1322*60/E1322,"")</f>
        <v/>
      </c>
      <c r="AV1322" s="528" t="str">
        <f>IF(日報入力!AT1322,日報入力!AT1322,"")</f>
        <v/>
      </c>
      <c r="AW1322" s="529" t="str">
        <f>IF(日報入力!AT1322,AE1322/日報入力!AT1322,"")</f>
        <v/>
      </c>
      <c r="AX1322" s="530" t="e">
        <f>IF(1&lt;日報集計!AT1322,AT1322/(((F1322-I1322-J1322-N1322-O1322)*60)/(E1322)),"")</f>
        <v>#VALUE!</v>
      </c>
      <c r="AY1322" s="664" t="str">
        <f>IF(日報入力!H1322,AT1322/(((F1322-J1322)*60)/E1322),"")</f>
        <v/>
      </c>
      <c r="AZ1322" s="664" t="str">
        <f>IF(日報入力!I1322,AT1322/((G1322*60)/E1322),"")</f>
        <v/>
      </c>
      <c r="BA1322" s="296" t="str">
        <f>IF(日報入力!G1322,G1322/F1322,"")</f>
        <v/>
      </c>
      <c r="BB1322" s="386" t="e">
        <f t="shared" si="81"/>
        <v>#VALUE!</v>
      </c>
      <c r="BC1322" s="386" t="e">
        <f t="shared" si="82"/>
        <v>#VALUE!</v>
      </c>
      <c r="BD1322" s="80">
        <f>日報入力!AU1322</f>
        <v>0</v>
      </c>
      <c r="BE1322" s="534" t="str">
        <f>IF(日報入力!AV1322,日報入力!AV1322,"")</f>
        <v/>
      </c>
      <c r="BF1322" s="534" t="str">
        <f>IF(日報入力!AW1322,日報入力!AW1322,"")</f>
        <v/>
      </c>
      <c r="BG1322" s="398" t="str">
        <f>IF(日報入力!G1322,日報入力!K1322*日報入力!D1322*日報入力!BC1322,"")</f>
        <v/>
      </c>
    </row>
    <row r="1323" spans="1:59" ht="20.25" hidden="1" customHeight="1" x14ac:dyDescent="0.15">
      <c r="A1323" s="302" t="str">
        <f>IF(日報入力!G1323="","",日報入力!G1323)</f>
        <v/>
      </c>
      <c r="B1323" s="291" t="str">
        <f>IF(日報入力!G1323="","",日報入力!H1323)</f>
        <v/>
      </c>
      <c r="C1323" s="291" t="str">
        <f>IF(日報入力!G1323="","",日報入力!I1323)</f>
        <v/>
      </c>
      <c r="D1323" s="291" t="str">
        <f>IF(日報入力!G1323="","",日報入力!J1323)</f>
        <v/>
      </c>
      <c r="E1323" s="291" t="str">
        <f>IF(日報入力!G1323="","",日報入力!K1323)</f>
        <v/>
      </c>
      <c r="F1323" s="291" t="str">
        <f>IF(日報入力!G1323="","",日報入力!L1323)</f>
        <v/>
      </c>
      <c r="G1323" s="291" t="str">
        <f>IF(日報入力!G1323="","",日報入力!L1323-日報入力!O1323-日報入力!P1323-日報入力!Q1323-日報入力!R1323-日報入力!S1323-日報入力!T1323-日報入力!U1323-日報入力!V1323-日報入力!W1323-日報入力!X1323-日報入力!Y1323-日報入力!Z1323)</f>
        <v/>
      </c>
      <c r="H1323" s="291" t="str">
        <f>IF(日報入力!G1323="","",IF(日報入力!M1323&gt;=0,日報入力!M1323*F1323,F1323))</f>
        <v/>
      </c>
      <c r="I1323" s="291" t="str">
        <f>IF(日報入力!G1323="","",日報入力!O1323)</f>
        <v/>
      </c>
      <c r="J1323" s="291" t="str">
        <f>IF(日報入力!G1323="","",日報入力!P1323)</f>
        <v/>
      </c>
      <c r="K1323" s="291" t="str">
        <f>IF(日報入力!G1323="","",日報入力!Q1323)</f>
        <v/>
      </c>
      <c r="L1323" s="291" t="str">
        <f>IF(日報入力!G1323="","",日報入力!R1323)</f>
        <v/>
      </c>
      <c r="M1323" s="291" t="str">
        <f>IF(日報入力!G1323="","",日報入力!S1323)</f>
        <v/>
      </c>
      <c r="N1323" s="291" t="str">
        <f>IF(日報入力!G1323="","",日報入力!T1323)</f>
        <v/>
      </c>
      <c r="O1323" s="291" t="str">
        <f>IF(日報入力!G1323="","",日報入力!U1323)</f>
        <v/>
      </c>
      <c r="P1323" s="291" t="str">
        <f>IF(日報入力!G1323="","",日報入力!V1323)</f>
        <v/>
      </c>
      <c r="Q1323" s="291" t="str">
        <f>IF(日報入力!G1323="","",日報入力!W1323)</f>
        <v/>
      </c>
      <c r="R1323" s="291" t="str">
        <f>IF(日報入力!G1323="","",日報入力!X1323)</f>
        <v/>
      </c>
      <c r="S1323" s="291" t="str">
        <f>IF(日報入力!G1323="","",日報入力!Y1323)</f>
        <v/>
      </c>
      <c r="T1323" s="291" t="str">
        <f>IF(日報入力!G1323="","",日報入力!Z1323)</f>
        <v/>
      </c>
      <c r="U1323" s="291" t="str">
        <f>IF(日報入力!G1323="","",日報入力!AA1323)</f>
        <v/>
      </c>
      <c r="V1323" s="378" t="str">
        <f>IF(日報入力!G1323="","",日報入力!AB1323)</f>
        <v/>
      </c>
      <c r="W1323" s="291" t="str">
        <f>IF(日報入力!G1323="","",日報入力!AC1323)</f>
        <v/>
      </c>
      <c r="X1323" s="291" t="str">
        <f>IF(日報入力!G1323="","",日報入力!AD1323)</f>
        <v/>
      </c>
      <c r="Y1323" s="291" t="str">
        <f>IF(日報入力!G1323="","",日報入力!AE1323)</f>
        <v/>
      </c>
      <c r="Z1323" s="291" t="str">
        <f>IF(日報入力!G1323="","",日報入力!AF1323)</f>
        <v/>
      </c>
      <c r="AA1323" s="291" t="str">
        <f>IF(日報入力!G1323="","",日報入力!AG1323)</f>
        <v/>
      </c>
      <c r="AB1323" s="291" t="str">
        <f>IF(日報入力!G1323="","",日報入力!AH1323)</f>
        <v/>
      </c>
      <c r="AC1323" s="291" t="str">
        <f>IF(日報入力!G1323="","",日報入力!AI1323)</f>
        <v/>
      </c>
      <c r="AD1323" s="291" t="str">
        <f>IF(日報入力!G1323="","",日報入力!AJ1323)</f>
        <v/>
      </c>
      <c r="AE1323" s="292" t="str">
        <f>IF(日報入力!G1323="","",日報入力!E1323)</f>
        <v/>
      </c>
      <c r="AF1323" s="293" t="str">
        <f>IF(日報入力!G1323="","",日報入力!AK1323)</f>
        <v/>
      </c>
      <c r="AG1323" s="293" t="str">
        <f>IF(日報入力!G1323="","",日報入力!AL1323)</f>
        <v/>
      </c>
      <c r="AH1323" s="293" t="str">
        <f>IF(日報入力!G1323="","",日報入力!AM1323)</f>
        <v/>
      </c>
      <c r="AI1323" s="294" t="str">
        <f>IF(日報入力!G1323&gt;0,日報入力!D1323*日報入力!K1323*日報入力!AL1323,"")</f>
        <v/>
      </c>
      <c r="AJ1323" s="294" t="str">
        <f>IF(日報入力!G1323&gt;0,日報入力!E1323*日報入力!AL1323,"")</f>
        <v/>
      </c>
      <c r="AK1323" s="294" t="str">
        <f>IF(日報入力!G1323&gt;0,AI1323-AJ1323,"")</f>
        <v/>
      </c>
      <c r="AL1323" s="292" t="str">
        <f>IF(日報入力!G1323&gt;0,日報入力!E1323*日報入力!AM1323,"")</f>
        <v/>
      </c>
      <c r="AM1323" s="292" t="str">
        <f>IF(日報入力!G1323&gt;0,日報入力!AB1323*日報入力!AM1323,"")</f>
        <v/>
      </c>
      <c r="AN1323" s="68" t="str">
        <f>IF(日報入力!G1323&gt;0,日報入力!C1323,"")</f>
        <v/>
      </c>
      <c r="AO1323" s="68" t="str">
        <f>日報入力!B1323</f>
        <v/>
      </c>
      <c r="AP1323" s="68" t="str">
        <f>IF(日報入力!AQ1323,日報入力!BA1323,"")</f>
        <v/>
      </c>
      <c r="AQ1323" s="68" t="str">
        <f>IF(日報入力!AR1323,日報入力!BB1323,"")</f>
        <v/>
      </c>
      <c r="AR1323" s="68" t="str">
        <f>IF(日報入力!AS1323,"N勤","")</f>
        <v/>
      </c>
      <c r="AS1323" s="295" t="e">
        <f t="shared" si="80"/>
        <v>#VALUE!</v>
      </c>
      <c r="AT1323" s="439" t="str">
        <f>日報入力!AY1323</f>
        <v/>
      </c>
      <c r="AU1323" s="518" t="str">
        <f>IF(日報入力!G1323,G1323*60/E1323,"")</f>
        <v/>
      </c>
      <c r="AV1323" s="528" t="str">
        <f>IF(日報入力!AT1323,日報入力!AT1323,"")</f>
        <v/>
      </c>
      <c r="AW1323" s="529" t="str">
        <f>IF(日報入力!AT1323,AE1323/日報入力!AT1323,"")</f>
        <v/>
      </c>
      <c r="AX1323" s="530" t="e">
        <f>IF(1&lt;日報集計!AT1323,AT1323/(((F1323-I1323-J1323-N1323-O1323)*60)/(E1323)),"")</f>
        <v>#VALUE!</v>
      </c>
      <c r="AY1323" s="664" t="str">
        <f>IF(日報入力!H1323,AT1323/(((F1323-J1323)*60)/E1323),"")</f>
        <v/>
      </c>
      <c r="AZ1323" s="664" t="str">
        <f>IF(日報入力!I1323,AT1323/((G1323*60)/E1323),"")</f>
        <v/>
      </c>
      <c r="BA1323" s="296" t="str">
        <f>IF(日報入力!G1323,G1323/F1323,"")</f>
        <v/>
      </c>
      <c r="BB1323" s="386" t="e">
        <f t="shared" si="81"/>
        <v>#VALUE!</v>
      </c>
      <c r="BC1323" s="386" t="e">
        <f t="shared" si="82"/>
        <v>#VALUE!</v>
      </c>
      <c r="BD1323" s="80">
        <f>日報入力!AU1323</f>
        <v>0</v>
      </c>
      <c r="BE1323" s="534" t="str">
        <f>IF(日報入力!AV1323,日報入力!AV1323,"")</f>
        <v/>
      </c>
      <c r="BF1323" s="534" t="str">
        <f>IF(日報入力!AW1323,日報入力!AW1323,"")</f>
        <v/>
      </c>
      <c r="BG1323" s="398" t="str">
        <f>IF(日報入力!G1323,日報入力!K1323*日報入力!D1323*日報入力!BC1323,"")</f>
        <v/>
      </c>
    </row>
    <row r="1324" spans="1:59" ht="20.25" hidden="1" customHeight="1" x14ac:dyDescent="0.15">
      <c r="A1324" s="302" t="str">
        <f>IF(日報入力!G1324="","",日報入力!G1324)</f>
        <v/>
      </c>
      <c r="B1324" s="291" t="str">
        <f>IF(日報入力!G1324="","",日報入力!H1324)</f>
        <v/>
      </c>
      <c r="C1324" s="291" t="str">
        <f>IF(日報入力!G1324="","",日報入力!I1324)</f>
        <v/>
      </c>
      <c r="D1324" s="291" t="str">
        <f>IF(日報入力!G1324="","",日報入力!J1324)</f>
        <v/>
      </c>
      <c r="E1324" s="291" t="str">
        <f>IF(日報入力!G1324="","",日報入力!K1324)</f>
        <v/>
      </c>
      <c r="F1324" s="291" t="str">
        <f>IF(日報入力!G1324="","",日報入力!L1324)</f>
        <v/>
      </c>
      <c r="G1324" s="291" t="str">
        <f>IF(日報入力!G1324="","",日報入力!L1324-日報入力!O1324-日報入力!P1324-日報入力!Q1324-日報入力!R1324-日報入力!S1324-日報入力!T1324-日報入力!U1324-日報入力!V1324-日報入力!W1324-日報入力!X1324-日報入力!Y1324-日報入力!Z1324)</f>
        <v/>
      </c>
      <c r="H1324" s="291" t="str">
        <f>IF(日報入力!G1324="","",IF(日報入力!M1324&gt;=0,日報入力!M1324*F1324,F1324))</f>
        <v/>
      </c>
      <c r="I1324" s="291" t="str">
        <f>IF(日報入力!G1324="","",日報入力!O1324)</f>
        <v/>
      </c>
      <c r="J1324" s="291" t="str">
        <f>IF(日報入力!G1324="","",日報入力!P1324)</f>
        <v/>
      </c>
      <c r="K1324" s="291" t="str">
        <f>IF(日報入力!G1324="","",日報入力!Q1324)</f>
        <v/>
      </c>
      <c r="L1324" s="291" t="str">
        <f>IF(日報入力!G1324="","",日報入力!R1324)</f>
        <v/>
      </c>
      <c r="M1324" s="291" t="str">
        <f>IF(日報入力!G1324="","",日報入力!S1324)</f>
        <v/>
      </c>
      <c r="N1324" s="291" t="str">
        <f>IF(日報入力!G1324="","",日報入力!T1324)</f>
        <v/>
      </c>
      <c r="O1324" s="291" t="str">
        <f>IF(日報入力!G1324="","",日報入力!U1324)</f>
        <v/>
      </c>
      <c r="P1324" s="291" t="str">
        <f>IF(日報入力!G1324="","",日報入力!V1324)</f>
        <v/>
      </c>
      <c r="Q1324" s="291" t="str">
        <f>IF(日報入力!G1324="","",日報入力!W1324)</f>
        <v/>
      </c>
      <c r="R1324" s="291" t="str">
        <f>IF(日報入力!G1324="","",日報入力!X1324)</f>
        <v/>
      </c>
      <c r="S1324" s="291" t="str">
        <f>IF(日報入力!G1324="","",日報入力!Y1324)</f>
        <v/>
      </c>
      <c r="T1324" s="291" t="str">
        <f>IF(日報入力!G1324="","",日報入力!Z1324)</f>
        <v/>
      </c>
      <c r="U1324" s="291" t="str">
        <f>IF(日報入力!G1324="","",日報入力!AA1324)</f>
        <v/>
      </c>
      <c r="V1324" s="378" t="str">
        <f>IF(日報入力!G1324="","",日報入力!AB1324)</f>
        <v/>
      </c>
      <c r="W1324" s="291" t="str">
        <f>IF(日報入力!G1324="","",日報入力!AC1324)</f>
        <v/>
      </c>
      <c r="X1324" s="291" t="str">
        <f>IF(日報入力!G1324="","",日報入力!AD1324)</f>
        <v/>
      </c>
      <c r="Y1324" s="291" t="str">
        <f>IF(日報入力!G1324="","",日報入力!AE1324)</f>
        <v/>
      </c>
      <c r="Z1324" s="291" t="str">
        <f>IF(日報入力!G1324="","",日報入力!AF1324)</f>
        <v/>
      </c>
      <c r="AA1324" s="291" t="str">
        <f>IF(日報入力!G1324="","",日報入力!AG1324)</f>
        <v/>
      </c>
      <c r="AB1324" s="291" t="str">
        <f>IF(日報入力!G1324="","",日報入力!AH1324)</f>
        <v/>
      </c>
      <c r="AC1324" s="291" t="str">
        <f>IF(日報入力!G1324="","",日報入力!AI1324)</f>
        <v/>
      </c>
      <c r="AD1324" s="291" t="str">
        <f>IF(日報入力!G1324="","",日報入力!AJ1324)</f>
        <v/>
      </c>
      <c r="AE1324" s="292" t="str">
        <f>IF(日報入力!G1324="","",日報入力!E1324)</f>
        <v/>
      </c>
      <c r="AF1324" s="293" t="str">
        <f>IF(日報入力!G1324="","",日報入力!AK1324)</f>
        <v/>
      </c>
      <c r="AG1324" s="293" t="str">
        <f>IF(日報入力!G1324="","",日報入力!AL1324)</f>
        <v/>
      </c>
      <c r="AH1324" s="293" t="str">
        <f>IF(日報入力!G1324="","",日報入力!AM1324)</f>
        <v/>
      </c>
      <c r="AI1324" s="294" t="str">
        <f>IF(日報入力!G1324&gt;0,日報入力!D1324*日報入力!K1324*日報入力!AL1324,"")</f>
        <v/>
      </c>
      <c r="AJ1324" s="294" t="str">
        <f>IF(日報入力!G1324&gt;0,日報入力!E1324*日報入力!AL1324,"")</f>
        <v/>
      </c>
      <c r="AK1324" s="294" t="str">
        <f>IF(日報入力!G1324&gt;0,AI1324-AJ1324,"")</f>
        <v/>
      </c>
      <c r="AL1324" s="292" t="str">
        <f>IF(日報入力!G1324&gt;0,日報入力!E1324*日報入力!AM1324,"")</f>
        <v/>
      </c>
      <c r="AM1324" s="292" t="str">
        <f>IF(日報入力!G1324&gt;0,日報入力!AB1324*日報入力!AM1324,"")</f>
        <v/>
      </c>
      <c r="AN1324" s="68" t="str">
        <f>IF(日報入力!G1324&gt;0,日報入力!C1324,"")</f>
        <v/>
      </c>
      <c r="AO1324" s="68" t="str">
        <f>日報入力!B1324</f>
        <v/>
      </c>
      <c r="AP1324" s="68" t="str">
        <f>IF(日報入力!AQ1324,日報入力!BA1324,"")</f>
        <v/>
      </c>
      <c r="AQ1324" s="68" t="str">
        <f>IF(日報入力!AR1324,日報入力!BB1324,"")</f>
        <v/>
      </c>
      <c r="AR1324" s="68" t="str">
        <f>IF(日報入力!AS1324,"N勤","")</f>
        <v/>
      </c>
      <c r="AS1324" s="295" t="e">
        <f t="shared" si="80"/>
        <v>#VALUE!</v>
      </c>
      <c r="AT1324" s="439" t="str">
        <f>日報入力!AY1324</f>
        <v/>
      </c>
      <c r="AU1324" s="518" t="str">
        <f>IF(日報入力!G1324,G1324*60/E1324,"")</f>
        <v/>
      </c>
      <c r="AV1324" s="528" t="str">
        <f>IF(日報入力!AT1324,日報入力!AT1324,"")</f>
        <v/>
      </c>
      <c r="AW1324" s="529" t="str">
        <f>IF(日報入力!AT1324,AE1324/日報入力!AT1324,"")</f>
        <v/>
      </c>
      <c r="AX1324" s="530" t="e">
        <f>IF(1&lt;日報集計!AT1324,AT1324/(((F1324-I1324-J1324-N1324-O1324)*60)/(E1324)),"")</f>
        <v>#VALUE!</v>
      </c>
      <c r="AY1324" s="664" t="str">
        <f>IF(日報入力!H1324,AT1324/(((F1324-J1324)*60)/E1324),"")</f>
        <v/>
      </c>
      <c r="AZ1324" s="664" t="str">
        <f>IF(日報入力!I1324,AT1324/((G1324*60)/E1324),"")</f>
        <v/>
      </c>
      <c r="BA1324" s="296" t="str">
        <f>IF(日報入力!G1324,G1324/F1324,"")</f>
        <v/>
      </c>
      <c r="BB1324" s="386" t="e">
        <f t="shared" si="81"/>
        <v>#VALUE!</v>
      </c>
      <c r="BC1324" s="386" t="e">
        <f t="shared" si="82"/>
        <v>#VALUE!</v>
      </c>
      <c r="BD1324" s="80">
        <f>日報入力!AU1324</f>
        <v>0</v>
      </c>
      <c r="BE1324" s="534" t="str">
        <f>IF(日報入力!AV1324,日報入力!AV1324,"")</f>
        <v/>
      </c>
      <c r="BF1324" s="534" t="str">
        <f>IF(日報入力!AW1324,日報入力!AW1324,"")</f>
        <v/>
      </c>
      <c r="BG1324" s="398" t="str">
        <f>IF(日報入力!G1324,日報入力!K1324*日報入力!D1324*日報入力!BC1324,"")</f>
        <v/>
      </c>
    </row>
    <row r="1325" spans="1:59" ht="20.25" hidden="1" customHeight="1" x14ac:dyDescent="0.15">
      <c r="A1325" s="302" t="str">
        <f>IF(日報入力!G1325="","",日報入力!G1325)</f>
        <v/>
      </c>
      <c r="B1325" s="291" t="str">
        <f>IF(日報入力!G1325="","",日報入力!H1325)</f>
        <v/>
      </c>
      <c r="C1325" s="291" t="str">
        <f>IF(日報入力!G1325="","",日報入力!I1325)</f>
        <v/>
      </c>
      <c r="D1325" s="291" t="str">
        <f>IF(日報入力!G1325="","",日報入力!J1325)</f>
        <v/>
      </c>
      <c r="E1325" s="291" t="str">
        <f>IF(日報入力!G1325="","",日報入力!K1325)</f>
        <v/>
      </c>
      <c r="F1325" s="291" t="str">
        <f>IF(日報入力!G1325="","",日報入力!L1325)</f>
        <v/>
      </c>
      <c r="G1325" s="291" t="str">
        <f>IF(日報入力!G1325="","",日報入力!L1325-日報入力!O1325-日報入力!P1325-日報入力!Q1325-日報入力!R1325-日報入力!S1325-日報入力!T1325-日報入力!U1325-日報入力!V1325-日報入力!W1325-日報入力!X1325-日報入力!Y1325-日報入力!Z1325)</f>
        <v/>
      </c>
      <c r="H1325" s="291" t="str">
        <f>IF(日報入力!G1325="","",IF(日報入力!M1325&gt;=0,日報入力!M1325*F1325,F1325))</f>
        <v/>
      </c>
      <c r="I1325" s="291" t="str">
        <f>IF(日報入力!G1325="","",日報入力!O1325)</f>
        <v/>
      </c>
      <c r="J1325" s="291" t="str">
        <f>IF(日報入力!G1325="","",日報入力!P1325)</f>
        <v/>
      </c>
      <c r="K1325" s="291" t="str">
        <f>IF(日報入力!G1325="","",日報入力!Q1325)</f>
        <v/>
      </c>
      <c r="L1325" s="291" t="str">
        <f>IF(日報入力!G1325="","",日報入力!R1325)</f>
        <v/>
      </c>
      <c r="M1325" s="291" t="str">
        <f>IF(日報入力!G1325="","",日報入力!S1325)</f>
        <v/>
      </c>
      <c r="N1325" s="291" t="str">
        <f>IF(日報入力!G1325="","",日報入力!T1325)</f>
        <v/>
      </c>
      <c r="O1325" s="291" t="str">
        <f>IF(日報入力!G1325="","",日報入力!U1325)</f>
        <v/>
      </c>
      <c r="P1325" s="291" t="str">
        <f>IF(日報入力!G1325="","",日報入力!V1325)</f>
        <v/>
      </c>
      <c r="Q1325" s="291" t="str">
        <f>IF(日報入力!G1325="","",日報入力!W1325)</f>
        <v/>
      </c>
      <c r="R1325" s="291" t="str">
        <f>IF(日報入力!G1325="","",日報入力!X1325)</f>
        <v/>
      </c>
      <c r="S1325" s="291" t="str">
        <f>IF(日報入力!G1325="","",日報入力!Y1325)</f>
        <v/>
      </c>
      <c r="T1325" s="291" t="str">
        <f>IF(日報入力!G1325="","",日報入力!Z1325)</f>
        <v/>
      </c>
      <c r="U1325" s="291" t="str">
        <f>IF(日報入力!G1325="","",日報入力!AA1325)</f>
        <v/>
      </c>
      <c r="V1325" s="378" t="str">
        <f>IF(日報入力!G1325="","",日報入力!AB1325)</f>
        <v/>
      </c>
      <c r="W1325" s="291" t="str">
        <f>IF(日報入力!G1325="","",日報入力!AC1325)</f>
        <v/>
      </c>
      <c r="X1325" s="291" t="str">
        <f>IF(日報入力!G1325="","",日報入力!AD1325)</f>
        <v/>
      </c>
      <c r="Y1325" s="291" t="str">
        <f>IF(日報入力!G1325="","",日報入力!AE1325)</f>
        <v/>
      </c>
      <c r="Z1325" s="291" t="str">
        <f>IF(日報入力!G1325="","",日報入力!AF1325)</f>
        <v/>
      </c>
      <c r="AA1325" s="291" t="str">
        <f>IF(日報入力!G1325="","",日報入力!AG1325)</f>
        <v/>
      </c>
      <c r="AB1325" s="291" t="str">
        <f>IF(日報入力!G1325="","",日報入力!AH1325)</f>
        <v/>
      </c>
      <c r="AC1325" s="291" t="str">
        <f>IF(日報入力!G1325="","",日報入力!AI1325)</f>
        <v/>
      </c>
      <c r="AD1325" s="291" t="str">
        <f>IF(日報入力!G1325="","",日報入力!AJ1325)</f>
        <v/>
      </c>
      <c r="AE1325" s="292" t="str">
        <f>IF(日報入力!G1325="","",日報入力!E1325)</f>
        <v/>
      </c>
      <c r="AF1325" s="293" t="str">
        <f>IF(日報入力!G1325="","",日報入力!AK1325)</f>
        <v/>
      </c>
      <c r="AG1325" s="293" t="str">
        <f>IF(日報入力!G1325="","",日報入力!AL1325)</f>
        <v/>
      </c>
      <c r="AH1325" s="293" t="str">
        <f>IF(日報入力!G1325="","",日報入力!AM1325)</f>
        <v/>
      </c>
      <c r="AI1325" s="294" t="str">
        <f>IF(日報入力!G1325&gt;0,日報入力!D1325*日報入力!K1325*日報入力!AL1325,"")</f>
        <v/>
      </c>
      <c r="AJ1325" s="294" t="str">
        <f>IF(日報入力!G1325&gt;0,日報入力!E1325*日報入力!AL1325,"")</f>
        <v/>
      </c>
      <c r="AK1325" s="294" t="str">
        <f>IF(日報入力!G1325&gt;0,AI1325-AJ1325,"")</f>
        <v/>
      </c>
      <c r="AL1325" s="292" t="str">
        <f>IF(日報入力!G1325&gt;0,日報入力!E1325*日報入力!AM1325,"")</f>
        <v/>
      </c>
      <c r="AM1325" s="292" t="str">
        <f>IF(日報入力!G1325&gt;0,日報入力!AB1325*日報入力!AM1325,"")</f>
        <v/>
      </c>
      <c r="AN1325" s="68" t="str">
        <f>IF(日報入力!G1325&gt;0,日報入力!C1325,"")</f>
        <v/>
      </c>
      <c r="AO1325" s="68" t="str">
        <f>日報入力!B1325</f>
        <v/>
      </c>
      <c r="AP1325" s="68" t="str">
        <f>IF(日報入力!AQ1325,日報入力!BA1325,"")</f>
        <v/>
      </c>
      <c r="AQ1325" s="68" t="str">
        <f>IF(日報入力!AR1325,日報入力!BB1325,"")</f>
        <v/>
      </c>
      <c r="AR1325" s="68" t="str">
        <f>IF(日報入力!AS1325,"N勤","")</f>
        <v/>
      </c>
      <c r="AS1325" s="295" t="e">
        <f t="shared" si="80"/>
        <v>#VALUE!</v>
      </c>
      <c r="AT1325" s="439" t="str">
        <f>日報入力!AY1325</f>
        <v/>
      </c>
      <c r="AU1325" s="518" t="str">
        <f>IF(日報入力!G1325,G1325*60/E1325,"")</f>
        <v/>
      </c>
      <c r="AV1325" s="528" t="str">
        <f>IF(日報入力!AT1325,日報入力!AT1325,"")</f>
        <v/>
      </c>
      <c r="AW1325" s="529" t="str">
        <f>IF(日報入力!AT1325,AE1325/日報入力!AT1325,"")</f>
        <v/>
      </c>
      <c r="AX1325" s="530" t="e">
        <f>IF(1&lt;日報集計!AT1325,AT1325/(((F1325-I1325-J1325-N1325-O1325)*60)/(E1325)),"")</f>
        <v>#VALUE!</v>
      </c>
      <c r="AY1325" s="664" t="str">
        <f>IF(日報入力!H1325,AT1325/(((F1325-J1325)*60)/E1325),"")</f>
        <v/>
      </c>
      <c r="AZ1325" s="664" t="str">
        <f>IF(日報入力!I1325,AT1325/((G1325*60)/E1325),"")</f>
        <v/>
      </c>
      <c r="BA1325" s="296" t="str">
        <f>IF(日報入力!G1325,G1325/F1325,"")</f>
        <v/>
      </c>
      <c r="BB1325" s="386" t="e">
        <f t="shared" si="81"/>
        <v>#VALUE!</v>
      </c>
      <c r="BC1325" s="386" t="e">
        <f t="shared" si="82"/>
        <v>#VALUE!</v>
      </c>
      <c r="BD1325" s="80">
        <f>日報入力!AU1325</f>
        <v>0</v>
      </c>
      <c r="BE1325" s="534" t="str">
        <f>IF(日報入力!AV1325,日報入力!AV1325,"")</f>
        <v/>
      </c>
      <c r="BF1325" s="534" t="str">
        <f>IF(日報入力!AW1325,日報入力!AW1325,"")</f>
        <v/>
      </c>
      <c r="BG1325" s="398" t="str">
        <f>IF(日報入力!G1325,日報入力!K1325*日報入力!D1325*日報入力!BC1325,"")</f>
        <v/>
      </c>
    </row>
    <row r="1326" spans="1:59" ht="20.25" hidden="1" customHeight="1" x14ac:dyDescent="0.15">
      <c r="A1326" s="302" t="str">
        <f>IF(日報入力!G1326="","",日報入力!G1326)</f>
        <v/>
      </c>
      <c r="B1326" s="291" t="str">
        <f>IF(日報入力!G1326="","",日報入力!H1326)</f>
        <v/>
      </c>
      <c r="C1326" s="291" t="str">
        <f>IF(日報入力!G1326="","",日報入力!I1326)</f>
        <v/>
      </c>
      <c r="D1326" s="291" t="str">
        <f>IF(日報入力!G1326="","",日報入力!J1326)</f>
        <v/>
      </c>
      <c r="E1326" s="291" t="str">
        <f>IF(日報入力!G1326="","",日報入力!K1326)</f>
        <v/>
      </c>
      <c r="F1326" s="291" t="str">
        <f>IF(日報入力!G1326="","",日報入力!L1326)</f>
        <v/>
      </c>
      <c r="G1326" s="291" t="str">
        <f>IF(日報入力!G1326="","",日報入力!L1326-日報入力!O1326-日報入力!P1326-日報入力!Q1326-日報入力!R1326-日報入力!S1326-日報入力!T1326-日報入力!U1326-日報入力!V1326-日報入力!W1326-日報入力!X1326-日報入力!Y1326-日報入力!Z1326)</f>
        <v/>
      </c>
      <c r="H1326" s="291" t="str">
        <f>IF(日報入力!G1326="","",IF(日報入力!M1326&gt;=0,日報入力!M1326*F1326,F1326))</f>
        <v/>
      </c>
      <c r="I1326" s="291" t="str">
        <f>IF(日報入力!G1326="","",日報入力!O1326)</f>
        <v/>
      </c>
      <c r="J1326" s="291" t="str">
        <f>IF(日報入力!G1326="","",日報入力!P1326)</f>
        <v/>
      </c>
      <c r="K1326" s="291" t="str">
        <f>IF(日報入力!G1326="","",日報入力!Q1326)</f>
        <v/>
      </c>
      <c r="L1326" s="291" t="str">
        <f>IF(日報入力!G1326="","",日報入力!R1326)</f>
        <v/>
      </c>
      <c r="M1326" s="291" t="str">
        <f>IF(日報入力!G1326="","",日報入力!S1326)</f>
        <v/>
      </c>
      <c r="N1326" s="291" t="str">
        <f>IF(日報入力!G1326="","",日報入力!T1326)</f>
        <v/>
      </c>
      <c r="O1326" s="291" t="str">
        <f>IF(日報入力!G1326="","",日報入力!U1326)</f>
        <v/>
      </c>
      <c r="P1326" s="291" t="str">
        <f>IF(日報入力!G1326="","",日報入力!V1326)</f>
        <v/>
      </c>
      <c r="Q1326" s="291" t="str">
        <f>IF(日報入力!G1326="","",日報入力!W1326)</f>
        <v/>
      </c>
      <c r="R1326" s="291" t="str">
        <f>IF(日報入力!G1326="","",日報入力!X1326)</f>
        <v/>
      </c>
      <c r="S1326" s="291" t="str">
        <f>IF(日報入力!G1326="","",日報入力!Y1326)</f>
        <v/>
      </c>
      <c r="T1326" s="291" t="str">
        <f>IF(日報入力!G1326="","",日報入力!Z1326)</f>
        <v/>
      </c>
      <c r="U1326" s="291" t="str">
        <f>IF(日報入力!G1326="","",日報入力!AA1326)</f>
        <v/>
      </c>
      <c r="V1326" s="378" t="str">
        <f>IF(日報入力!G1326="","",日報入力!AB1326)</f>
        <v/>
      </c>
      <c r="W1326" s="291" t="str">
        <f>IF(日報入力!G1326="","",日報入力!AC1326)</f>
        <v/>
      </c>
      <c r="X1326" s="291" t="str">
        <f>IF(日報入力!G1326="","",日報入力!AD1326)</f>
        <v/>
      </c>
      <c r="Y1326" s="291" t="str">
        <f>IF(日報入力!G1326="","",日報入力!AE1326)</f>
        <v/>
      </c>
      <c r="Z1326" s="291" t="str">
        <f>IF(日報入力!G1326="","",日報入力!AF1326)</f>
        <v/>
      </c>
      <c r="AA1326" s="291" t="str">
        <f>IF(日報入力!G1326="","",日報入力!AG1326)</f>
        <v/>
      </c>
      <c r="AB1326" s="291" t="str">
        <f>IF(日報入力!G1326="","",日報入力!AH1326)</f>
        <v/>
      </c>
      <c r="AC1326" s="291" t="str">
        <f>IF(日報入力!G1326="","",日報入力!AI1326)</f>
        <v/>
      </c>
      <c r="AD1326" s="291" t="str">
        <f>IF(日報入力!G1326="","",日報入力!AJ1326)</f>
        <v/>
      </c>
      <c r="AE1326" s="292" t="str">
        <f>IF(日報入力!G1326="","",日報入力!E1326)</f>
        <v/>
      </c>
      <c r="AF1326" s="293" t="str">
        <f>IF(日報入力!G1326="","",日報入力!AK1326)</f>
        <v/>
      </c>
      <c r="AG1326" s="293" t="str">
        <f>IF(日報入力!G1326="","",日報入力!AL1326)</f>
        <v/>
      </c>
      <c r="AH1326" s="293" t="str">
        <f>IF(日報入力!G1326="","",日報入力!AM1326)</f>
        <v/>
      </c>
      <c r="AI1326" s="294" t="str">
        <f>IF(日報入力!G1326&gt;0,日報入力!D1326*日報入力!K1326*日報入力!AL1326,"")</f>
        <v/>
      </c>
      <c r="AJ1326" s="294" t="str">
        <f>IF(日報入力!G1326&gt;0,日報入力!E1326*日報入力!AL1326,"")</f>
        <v/>
      </c>
      <c r="AK1326" s="294" t="str">
        <f>IF(日報入力!G1326&gt;0,AI1326-AJ1326,"")</f>
        <v/>
      </c>
      <c r="AL1326" s="292" t="str">
        <f>IF(日報入力!G1326&gt;0,日報入力!E1326*日報入力!AM1326,"")</f>
        <v/>
      </c>
      <c r="AM1326" s="292" t="str">
        <f>IF(日報入力!G1326&gt;0,日報入力!AB1326*日報入力!AM1326,"")</f>
        <v/>
      </c>
      <c r="AN1326" s="68" t="str">
        <f>IF(日報入力!G1326&gt;0,日報入力!C1326,"")</f>
        <v/>
      </c>
      <c r="AO1326" s="68" t="str">
        <f>日報入力!B1326</f>
        <v/>
      </c>
      <c r="AP1326" s="68" t="str">
        <f>IF(日報入力!AQ1326,日報入力!BA1326,"")</f>
        <v/>
      </c>
      <c r="AQ1326" s="68" t="str">
        <f>IF(日報入力!AR1326,日報入力!BB1326,"")</f>
        <v/>
      </c>
      <c r="AR1326" s="68" t="str">
        <f>IF(日報入力!AS1326,"N勤","")</f>
        <v/>
      </c>
      <c r="AS1326" s="295" t="e">
        <f t="shared" si="80"/>
        <v>#VALUE!</v>
      </c>
      <c r="AT1326" s="439" t="str">
        <f>日報入力!AY1326</f>
        <v/>
      </c>
      <c r="AU1326" s="518" t="str">
        <f>IF(日報入力!G1326,G1326*60/E1326,"")</f>
        <v/>
      </c>
      <c r="AV1326" s="528" t="str">
        <f>IF(日報入力!AT1326,日報入力!AT1326,"")</f>
        <v/>
      </c>
      <c r="AW1326" s="529" t="str">
        <f>IF(日報入力!AT1326,AE1326/日報入力!AT1326,"")</f>
        <v/>
      </c>
      <c r="AX1326" s="530" t="e">
        <f>IF(1&lt;日報集計!AT1326,AT1326/(((F1326-I1326-J1326-N1326-O1326)*60)/(E1326)),"")</f>
        <v>#VALUE!</v>
      </c>
      <c r="AY1326" s="664" t="str">
        <f>IF(日報入力!H1326,AT1326/(((F1326-J1326)*60)/E1326),"")</f>
        <v/>
      </c>
      <c r="AZ1326" s="664" t="str">
        <f>IF(日報入力!I1326,AT1326/((G1326*60)/E1326),"")</f>
        <v/>
      </c>
      <c r="BA1326" s="296" t="str">
        <f>IF(日報入力!G1326,G1326/F1326,"")</f>
        <v/>
      </c>
      <c r="BB1326" s="386" t="e">
        <f t="shared" si="81"/>
        <v>#VALUE!</v>
      </c>
      <c r="BC1326" s="386" t="e">
        <f t="shared" si="82"/>
        <v>#VALUE!</v>
      </c>
      <c r="BD1326" s="80">
        <f>日報入力!AU1326</f>
        <v>0</v>
      </c>
      <c r="BE1326" s="534" t="str">
        <f>IF(日報入力!AV1326,日報入力!AV1326,"")</f>
        <v/>
      </c>
      <c r="BF1326" s="534" t="str">
        <f>IF(日報入力!AW1326,日報入力!AW1326,"")</f>
        <v/>
      </c>
      <c r="BG1326" s="398" t="str">
        <f>IF(日報入力!G1326,日報入力!K1326*日報入力!D1326*日報入力!BC1326,"")</f>
        <v/>
      </c>
    </row>
    <row r="1327" spans="1:59" ht="20.25" hidden="1" customHeight="1" x14ac:dyDescent="0.15">
      <c r="A1327" s="302" t="str">
        <f>IF(日報入力!G1327="","",日報入力!G1327)</f>
        <v/>
      </c>
      <c r="B1327" s="291" t="str">
        <f>IF(日報入力!G1327="","",日報入力!H1327)</f>
        <v/>
      </c>
      <c r="C1327" s="291" t="str">
        <f>IF(日報入力!G1327="","",日報入力!I1327)</f>
        <v/>
      </c>
      <c r="D1327" s="291" t="str">
        <f>IF(日報入力!G1327="","",日報入力!J1327)</f>
        <v/>
      </c>
      <c r="E1327" s="291" t="str">
        <f>IF(日報入力!G1327="","",日報入力!K1327)</f>
        <v/>
      </c>
      <c r="F1327" s="291" t="str">
        <f>IF(日報入力!G1327="","",日報入力!L1327)</f>
        <v/>
      </c>
      <c r="G1327" s="291" t="str">
        <f>IF(日報入力!G1327="","",日報入力!L1327-日報入力!O1327-日報入力!P1327-日報入力!Q1327-日報入力!R1327-日報入力!S1327-日報入力!T1327-日報入力!U1327-日報入力!V1327-日報入力!W1327-日報入力!X1327-日報入力!Y1327-日報入力!Z1327)</f>
        <v/>
      </c>
      <c r="H1327" s="291" t="str">
        <f>IF(日報入力!G1327="","",IF(日報入力!M1327&gt;=0,日報入力!M1327*F1327,F1327))</f>
        <v/>
      </c>
      <c r="I1327" s="291" t="str">
        <f>IF(日報入力!G1327="","",日報入力!O1327)</f>
        <v/>
      </c>
      <c r="J1327" s="291" t="str">
        <f>IF(日報入力!G1327="","",日報入力!P1327)</f>
        <v/>
      </c>
      <c r="K1327" s="291" t="str">
        <f>IF(日報入力!G1327="","",日報入力!Q1327)</f>
        <v/>
      </c>
      <c r="L1327" s="291" t="str">
        <f>IF(日報入力!G1327="","",日報入力!R1327)</f>
        <v/>
      </c>
      <c r="M1327" s="291" t="str">
        <f>IF(日報入力!G1327="","",日報入力!S1327)</f>
        <v/>
      </c>
      <c r="N1327" s="291" t="str">
        <f>IF(日報入力!G1327="","",日報入力!T1327)</f>
        <v/>
      </c>
      <c r="O1327" s="291" t="str">
        <f>IF(日報入力!G1327="","",日報入力!U1327)</f>
        <v/>
      </c>
      <c r="P1327" s="291" t="str">
        <f>IF(日報入力!G1327="","",日報入力!V1327)</f>
        <v/>
      </c>
      <c r="Q1327" s="291" t="str">
        <f>IF(日報入力!G1327="","",日報入力!W1327)</f>
        <v/>
      </c>
      <c r="R1327" s="291" t="str">
        <f>IF(日報入力!G1327="","",日報入力!X1327)</f>
        <v/>
      </c>
      <c r="S1327" s="291" t="str">
        <f>IF(日報入力!G1327="","",日報入力!Y1327)</f>
        <v/>
      </c>
      <c r="T1327" s="291" t="str">
        <f>IF(日報入力!G1327="","",日報入力!Z1327)</f>
        <v/>
      </c>
      <c r="U1327" s="291" t="str">
        <f>IF(日報入力!G1327="","",日報入力!AA1327)</f>
        <v/>
      </c>
      <c r="V1327" s="378" t="str">
        <f>IF(日報入力!G1327="","",日報入力!AB1327)</f>
        <v/>
      </c>
      <c r="W1327" s="291" t="str">
        <f>IF(日報入力!G1327="","",日報入力!AC1327)</f>
        <v/>
      </c>
      <c r="X1327" s="291" t="str">
        <f>IF(日報入力!G1327="","",日報入力!AD1327)</f>
        <v/>
      </c>
      <c r="Y1327" s="291" t="str">
        <f>IF(日報入力!G1327="","",日報入力!AE1327)</f>
        <v/>
      </c>
      <c r="Z1327" s="291" t="str">
        <f>IF(日報入力!G1327="","",日報入力!AF1327)</f>
        <v/>
      </c>
      <c r="AA1327" s="291" t="str">
        <f>IF(日報入力!G1327="","",日報入力!AG1327)</f>
        <v/>
      </c>
      <c r="AB1327" s="291" t="str">
        <f>IF(日報入力!G1327="","",日報入力!AH1327)</f>
        <v/>
      </c>
      <c r="AC1327" s="291" t="str">
        <f>IF(日報入力!G1327="","",日報入力!AI1327)</f>
        <v/>
      </c>
      <c r="AD1327" s="291" t="str">
        <f>IF(日報入力!G1327="","",日報入力!AJ1327)</f>
        <v/>
      </c>
      <c r="AE1327" s="292" t="str">
        <f>IF(日報入力!G1327="","",日報入力!E1327)</f>
        <v/>
      </c>
      <c r="AF1327" s="293" t="str">
        <f>IF(日報入力!G1327="","",日報入力!AK1327)</f>
        <v/>
      </c>
      <c r="AG1327" s="293" t="str">
        <f>IF(日報入力!G1327="","",日報入力!AL1327)</f>
        <v/>
      </c>
      <c r="AH1327" s="293" t="str">
        <f>IF(日報入力!G1327="","",日報入力!AM1327)</f>
        <v/>
      </c>
      <c r="AI1327" s="294" t="str">
        <f>IF(日報入力!G1327&gt;0,日報入力!D1327*日報入力!K1327*日報入力!AL1327,"")</f>
        <v/>
      </c>
      <c r="AJ1327" s="294" t="str">
        <f>IF(日報入力!G1327&gt;0,日報入力!E1327*日報入力!AL1327,"")</f>
        <v/>
      </c>
      <c r="AK1327" s="294" t="str">
        <f>IF(日報入力!G1327&gt;0,AI1327-AJ1327,"")</f>
        <v/>
      </c>
      <c r="AL1327" s="292" t="str">
        <f>IF(日報入力!G1327&gt;0,日報入力!E1327*日報入力!AM1327,"")</f>
        <v/>
      </c>
      <c r="AM1327" s="292" t="str">
        <f>IF(日報入力!G1327&gt;0,日報入力!AB1327*日報入力!AM1327,"")</f>
        <v/>
      </c>
      <c r="AN1327" s="68" t="str">
        <f>IF(日報入力!G1327&gt;0,日報入力!C1327,"")</f>
        <v/>
      </c>
      <c r="AO1327" s="68" t="str">
        <f>日報入力!B1327</f>
        <v/>
      </c>
      <c r="AP1327" s="68" t="str">
        <f>IF(日報入力!AQ1327,日報入力!BA1327,"")</f>
        <v/>
      </c>
      <c r="AQ1327" s="68" t="str">
        <f>IF(日報入力!AR1327,日報入力!BB1327,"")</f>
        <v/>
      </c>
      <c r="AR1327" s="68" t="str">
        <f>IF(日報入力!AS1327,"N勤","")</f>
        <v/>
      </c>
      <c r="AS1327" s="295" t="e">
        <f t="shared" si="80"/>
        <v>#VALUE!</v>
      </c>
      <c r="AT1327" s="439" t="str">
        <f>日報入力!AY1327</f>
        <v/>
      </c>
      <c r="AU1327" s="518" t="str">
        <f>IF(日報入力!G1327,G1327*60/E1327,"")</f>
        <v/>
      </c>
      <c r="AV1327" s="528" t="str">
        <f>IF(日報入力!AT1327,日報入力!AT1327,"")</f>
        <v/>
      </c>
      <c r="AW1327" s="529" t="str">
        <f>IF(日報入力!AT1327,AE1327/日報入力!AT1327,"")</f>
        <v/>
      </c>
      <c r="AX1327" s="530" t="e">
        <f>IF(1&lt;日報集計!AT1327,AT1327/(((F1327-I1327-J1327-N1327-O1327)*60)/(E1327)),"")</f>
        <v>#VALUE!</v>
      </c>
      <c r="AY1327" s="664" t="str">
        <f>IF(日報入力!H1327,AT1327/(((F1327-J1327)*60)/E1327),"")</f>
        <v/>
      </c>
      <c r="AZ1327" s="664" t="str">
        <f>IF(日報入力!I1327,AT1327/((G1327*60)/E1327),"")</f>
        <v/>
      </c>
      <c r="BA1327" s="296" t="str">
        <f>IF(日報入力!G1327,G1327/F1327,"")</f>
        <v/>
      </c>
      <c r="BB1327" s="386" t="e">
        <f t="shared" si="81"/>
        <v>#VALUE!</v>
      </c>
      <c r="BC1327" s="386" t="e">
        <f t="shared" si="82"/>
        <v>#VALUE!</v>
      </c>
      <c r="BD1327" s="80">
        <f>日報入力!AU1327</f>
        <v>0</v>
      </c>
      <c r="BE1327" s="534" t="str">
        <f>IF(日報入力!AV1327,日報入力!AV1327,"")</f>
        <v/>
      </c>
      <c r="BF1327" s="534" t="str">
        <f>IF(日報入力!AW1327,日報入力!AW1327,"")</f>
        <v/>
      </c>
      <c r="BG1327" s="398" t="str">
        <f>IF(日報入力!G1327,日報入力!K1327*日報入力!D1327*日報入力!BC1327,"")</f>
        <v/>
      </c>
    </row>
    <row r="1328" spans="1:59" ht="20.25" hidden="1" customHeight="1" x14ac:dyDescent="0.15">
      <c r="A1328" s="302" t="str">
        <f>IF(日報入力!G1328="","",日報入力!G1328)</f>
        <v/>
      </c>
      <c r="B1328" s="291" t="str">
        <f>IF(日報入力!G1328="","",日報入力!H1328)</f>
        <v/>
      </c>
      <c r="C1328" s="291" t="str">
        <f>IF(日報入力!G1328="","",日報入力!I1328)</f>
        <v/>
      </c>
      <c r="D1328" s="291" t="str">
        <f>IF(日報入力!G1328="","",日報入力!J1328)</f>
        <v/>
      </c>
      <c r="E1328" s="291" t="str">
        <f>IF(日報入力!G1328="","",日報入力!K1328)</f>
        <v/>
      </c>
      <c r="F1328" s="291" t="str">
        <f>IF(日報入力!G1328="","",日報入力!L1328)</f>
        <v/>
      </c>
      <c r="G1328" s="291" t="str">
        <f>IF(日報入力!G1328="","",日報入力!L1328-日報入力!O1328-日報入力!P1328-日報入力!Q1328-日報入力!R1328-日報入力!S1328-日報入力!T1328-日報入力!U1328-日報入力!V1328-日報入力!W1328-日報入力!X1328-日報入力!Y1328-日報入力!Z1328)</f>
        <v/>
      </c>
      <c r="H1328" s="291" t="str">
        <f>IF(日報入力!G1328="","",IF(日報入力!M1328&gt;=0,日報入力!M1328*F1328,F1328))</f>
        <v/>
      </c>
      <c r="I1328" s="291" t="str">
        <f>IF(日報入力!G1328="","",日報入力!O1328)</f>
        <v/>
      </c>
      <c r="J1328" s="291" t="str">
        <f>IF(日報入力!G1328="","",日報入力!P1328)</f>
        <v/>
      </c>
      <c r="K1328" s="291" t="str">
        <f>IF(日報入力!G1328="","",日報入力!Q1328)</f>
        <v/>
      </c>
      <c r="L1328" s="291" t="str">
        <f>IF(日報入力!G1328="","",日報入力!R1328)</f>
        <v/>
      </c>
      <c r="M1328" s="291" t="str">
        <f>IF(日報入力!G1328="","",日報入力!S1328)</f>
        <v/>
      </c>
      <c r="N1328" s="291" t="str">
        <f>IF(日報入力!G1328="","",日報入力!T1328)</f>
        <v/>
      </c>
      <c r="O1328" s="291" t="str">
        <f>IF(日報入力!G1328="","",日報入力!U1328)</f>
        <v/>
      </c>
      <c r="P1328" s="291" t="str">
        <f>IF(日報入力!G1328="","",日報入力!V1328)</f>
        <v/>
      </c>
      <c r="Q1328" s="291" t="str">
        <f>IF(日報入力!G1328="","",日報入力!W1328)</f>
        <v/>
      </c>
      <c r="R1328" s="291" t="str">
        <f>IF(日報入力!G1328="","",日報入力!X1328)</f>
        <v/>
      </c>
      <c r="S1328" s="291" t="str">
        <f>IF(日報入力!G1328="","",日報入力!Y1328)</f>
        <v/>
      </c>
      <c r="T1328" s="291" t="str">
        <f>IF(日報入力!G1328="","",日報入力!Z1328)</f>
        <v/>
      </c>
      <c r="U1328" s="291" t="str">
        <f>IF(日報入力!G1328="","",日報入力!AA1328)</f>
        <v/>
      </c>
      <c r="V1328" s="378" t="str">
        <f>IF(日報入力!G1328="","",日報入力!AB1328)</f>
        <v/>
      </c>
      <c r="W1328" s="291" t="str">
        <f>IF(日報入力!G1328="","",日報入力!AC1328)</f>
        <v/>
      </c>
      <c r="X1328" s="291" t="str">
        <f>IF(日報入力!G1328="","",日報入力!AD1328)</f>
        <v/>
      </c>
      <c r="Y1328" s="291" t="str">
        <f>IF(日報入力!G1328="","",日報入力!AE1328)</f>
        <v/>
      </c>
      <c r="Z1328" s="291" t="str">
        <f>IF(日報入力!G1328="","",日報入力!AF1328)</f>
        <v/>
      </c>
      <c r="AA1328" s="291" t="str">
        <f>IF(日報入力!G1328="","",日報入力!AG1328)</f>
        <v/>
      </c>
      <c r="AB1328" s="291" t="str">
        <f>IF(日報入力!G1328="","",日報入力!AH1328)</f>
        <v/>
      </c>
      <c r="AC1328" s="291" t="str">
        <f>IF(日報入力!G1328="","",日報入力!AI1328)</f>
        <v/>
      </c>
      <c r="AD1328" s="291" t="str">
        <f>IF(日報入力!G1328="","",日報入力!AJ1328)</f>
        <v/>
      </c>
      <c r="AE1328" s="292" t="str">
        <f>IF(日報入力!G1328="","",日報入力!E1328)</f>
        <v/>
      </c>
      <c r="AF1328" s="293" t="str">
        <f>IF(日報入力!G1328="","",日報入力!AK1328)</f>
        <v/>
      </c>
      <c r="AG1328" s="293" t="str">
        <f>IF(日報入力!G1328="","",日報入力!AL1328)</f>
        <v/>
      </c>
      <c r="AH1328" s="293" t="str">
        <f>IF(日報入力!G1328="","",日報入力!AM1328)</f>
        <v/>
      </c>
      <c r="AI1328" s="294" t="str">
        <f>IF(日報入力!G1328&gt;0,日報入力!D1328*日報入力!K1328*日報入力!AL1328,"")</f>
        <v/>
      </c>
      <c r="AJ1328" s="294" t="str">
        <f>IF(日報入力!G1328&gt;0,日報入力!E1328*日報入力!AL1328,"")</f>
        <v/>
      </c>
      <c r="AK1328" s="294" t="str">
        <f>IF(日報入力!G1328&gt;0,AI1328-AJ1328,"")</f>
        <v/>
      </c>
      <c r="AL1328" s="292" t="str">
        <f>IF(日報入力!G1328&gt;0,日報入力!E1328*日報入力!AM1328,"")</f>
        <v/>
      </c>
      <c r="AM1328" s="292" t="str">
        <f>IF(日報入力!G1328&gt;0,日報入力!AB1328*日報入力!AM1328,"")</f>
        <v/>
      </c>
      <c r="AN1328" s="68" t="str">
        <f>IF(日報入力!G1328&gt;0,日報入力!C1328,"")</f>
        <v/>
      </c>
      <c r="AO1328" s="68" t="str">
        <f>日報入力!B1328</f>
        <v/>
      </c>
      <c r="AP1328" s="68" t="str">
        <f>IF(日報入力!AQ1328,日報入力!BA1328,"")</f>
        <v/>
      </c>
      <c r="AQ1328" s="68" t="str">
        <f>IF(日報入力!AR1328,日報入力!BB1328,"")</f>
        <v/>
      </c>
      <c r="AR1328" s="68" t="str">
        <f>IF(日報入力!AS1328,"N勤","")</f>
        <v/>
      </c>
      <c r="AS1328" s="295" t="e">
        <f t="shared" si="80"/>
        <v>#VALUE!</v>
      </c>
      <c r="AT1328" s="439" t="str">
        <f>日報入力!AY1328</f>
        <v/>
      </c>
      <c r="AU1328" s="518" t="str">
        <f>IF(日報入力!G1328,G1328*60/E1328,"")</f>
        <v/>
      </c>
      <c r="AV1328" s="528" t="str">
        <f>IF(日報入力!AT1328,日報入力!AT1328,"")</f>
        <v/>
      </c>
      <c r="AW1328" s="529" t="str">
        <f>IF(日報入力!AT1328,AE1328/日報入力!AT1328,"")</f>
        <v/>
      </c>
      <c r="AX1328" s="530" t="e">
        <f>IF(1&lt;日報集計!AT1328,AT1328/(((F1328-I1328-J1328-N1328-O1328)*60)/(E1328)),"")</f>
        <v>#VALUE!</v>
      </c>
      <c r="AY1328" s="664" t="str">
        <f>IF(日報入力!H1328,AT1328/(((F1328-J1328)*60)/E1328),"")</f>
        <v/>
      </c>
      <c r="AZ1328" s="664" t="str">
        <f>IF(日報入力!I1328,AT1328/((G1328*60)/E1328),"")</f>
        <v/>
      </c>
      <c r="BA1328" s="296" t="str">
        <f>IF(日報入力!G1328,G1328/F1328,"")</f>
        <v/>
      </c>
      <c r="BB1328" s="386" t="e">
        <f t="shared" si="81"/>
        <v>#VALUE!</v>
      </c>
      <c r="BC1328" s="386" t="e">
        <f t="shared" si="82"/>
        <v>#VALUE!</v>
      </c>
      <c r="BD1328" s="80">
        <f>日報入力!AU1328</f>
        <v>0</v>
      </c>
      <c r="BE1328" s="534" t="str">
        <f>IF(日報入力!AV1328,日報入力!AV1328,"")</f>
        <v/>
      </c>
      <c r="BF1328" s="534" t="str">
        <f>IF(日報入力!AW1328,日報入力!AW1328,"")</f>
        <v/>
      </c>
      <c r="BG1328" s="398" t="str">
        <f>IF(日報入力!G1328,日報入力!K1328*日報入力!D1328*日報入力!BC1328,"")</f>
        <v/>
      </c>
    </row>
    <row r="1329" spans="1:59" ht="20.25" hidden="1" customHeight="1" x14ac:dyDescent="0.15">
      <c r="A1329" s="302" t="str">
        <f>IF(日報入力!G1329="","",日報入力!G1329)</f>
        <v/>
      </c>
      <c r="B1329" s="291" t="str">
        <f>IF(日報入力!G1329="","",日報入力!H1329)</f>
        <v/>
      </c>
      <c r="C1329" s="291" t="str">
        <f>IF(日報入力!G1329="","",日報入力!I1329)</f>
        <v/>
      </c>
      <c r="D1329" s="291" t="str">
        <f>IF(日報入力!G1329="","",日報入力!J1329)</f>
        <v/>
      </c>
      <c r="E1329" s="291" t="str">
        <f>IF(日報入力!G1329="","",日報入力!K1329)</f>
        <v/>
      </c>
      <c r="F1329" s="291" t="str">
        <f>IF(日報入力!G1329="","",日報入力!L1329)</f>
        <v/>
      </c>
      <c r="G1329" s="291" t="str">
        <f>IF(日報入力!G1329="","",日報入力!L1329-日報入力!O1329-日報入力!P1329-日報入力!Q1329-日報入力!R1329-日報入力!S1329-日報入力!T1329-日報入力!U1329-日報入力!V1329-日報入力!W1329-日報入力!X1329-日報入力!Y1329-日報入力!Z1329)</f>
        <v/>
      </c>
      <c r="H1329" s="291" t="str">
        <f>IF(日報入力!G1329="","",IF(日報入力!M1329&gt;=0,日報入力!M1329*F1329,F1329))</f>
        <v/>
      </c>
      <c r="I1329" s="291" t="str">
        <f>IF(日報入力!G1329="","",日報入力!O1329)</f>
        <v/>
      </c>
      <c r="J1329" s="291" t="str">
        <f>IF(日報入力!G1329="","",日報入力!P1329)</f>
        <v/>
      </c>
      <c r="K1329" s="291" t="str">
        <f>IF(日報入力!G1329="","",日報入力!Q1329)</f>
        <v/>
      </c>
      <c r="L1329" s="291" t="str">
        <f>IF(日報入力!G1329="","",日報入力!R1329)</f>
        <v/>
      </c>
      <c r="M1329" s="291" t="str">
        <f>IF(日報入力!G1329="","",日報入力!S1329)</f>
        <v/>
      </c>
      <c r="N1329" s="291" t="str">
        <f>IF(日報入力!G1329="","",日報入力!T1329)</f>
        <v/>
      </c>
      <c r="O1329" s="291" t="str">
        <f>IF(日報入力!G1329="","",日報入力!U1329)</f>
        <v/>
      </c>
      <c r="P1329" s="291" t="str">
        <f>IF(日報入力!G1329="","",日報入力!V1329)</f>
        <v/>
      </c>
      <c r="Q1329" s="291" t="str">
        <f>IF(日報入力!G1329="","",日報入力!W1329)</f>
        <v/>
      </c>
      <c r="R1329" s="291" t="str">
        <f>IF(日報入力!G1329="","",日報入力!X1329)</f>
        <v/>
      </c>
      <c r="S1329" s="291" t="str">
        <f>IF(日報入力!G1329="","",日報入力!Y1329)</f>
        <v/>
      </c>
      <c r="T1329" s="291" t="str">
        <f>IF(日報入力!G1329="","",日報入力!Z1329)</f>
        <v/>
      </c>
      <c r="U1329" s="291" t="str">
        <f>IF(日報入力!G1329="","",日報入力!AA1329)</f>
        <v/>
      </c>
      <c r="V1329" s="378" t="str">
        <f>IF(日報入力!G1329="","",日報入力!AB1329)</f>
        <v/>
      </c>
      <c r="W1329" s="291" t="str">
        <f>IF(日報入力!G1329="","",日報入力!AC1329)</f>
        <v/>
      </c>
      <c r="X1329" s="291" t="str">
        <f>IF(日報入力!G1329="","",日報入力!AD1329)</f>
        <v/>
      </c>
      <c r="Y1329" s="291" t="str">
        <f>IF(日報入力!G1329="","",日報入力!AE1329)</f>
        <v/>
      </c>
      <c r="Z1329" s="291" t="str">
        <f>IF(日報入力!G1329="","",日報入力!AF1329)</f>
        <v/>
      </c>
      <c r="AA1329" s="291" t="str">
        <f>IF(日報入力!G1329="","",日報入力!AG1329)</f>
        <v/>
      </c>
      <c r="AB1329" s="291" t="str">
        <f>IF(日報入力!G1329="","",日報入力!AH1329)</f>
        <v/>
      </c>
      <c r="AC1329" s="291" t="str">
        <f>IF(日報入力!G1329="","",日報入力!AI1329)</f>
        <v/>
      </c>
      <c r="AD1329" s="291" t="str">
        <f>IF(日報入力!G1329="","",日報入力!AJ1329)</f>
        <v/>
      </c>
      <c r="AE1329" s="292" t="str">
        <f>IF(日報入力!G1329="","",日報入力!E1329)</f>
        <v/>
      </c>
      <c r="AF1329" s="293" t="str">
        <f>IF(日報入力!G1329="","",日報入力!AK1329)</f>
        <v/>
      </c>
      <c r="AG1329" s="293" t="str">
        <f>IF(日報入力!G1329="","",日報入力!AL1329)</f>
        <v/>
      </c>
      <c r="AH1329" s="293" t="str">
        <f>IF(日報入力!G1329="","",日報入力!AM1329)</f>
        <v/>
      </c>
      <c r="AI1329" s="294" t="str">
        <f>IF(日報入力!G1329&gt;0,日報入力!D1329*日報入力!K1329*日報入力!AL1329,"")</f>
        <v/>
      </c>
      <c r="AJ1329" s="294" t="str">
        <f>IF(日報入力!G1329&gt;0,日報入力!E1329*日報入力!AL1329,"")</f>
        <v/>
      </c>
      <c r="AK1329" s="294" t="str">
        <f>IF(日報入力!G1329&gt;0,AI1329-AJ1329,"")</f>
        <v/>
      </c>
      <c r="AL1329" s="292" t="str">
        <f>IF(日報入力!G1329&gt;0,日報入力!E1329*日報入力!AM1329,"")</f>
        <v/>
      </c>
      <c r="AM1329" s="292" t="str">
        <f>IF(日報入力!G1329&gt;0,日報入力!AB1329*日報入力!AM1329,"")</f>
        <v/>
      </c>
      <c r="AN1329" s="68" t="str">
        <f>IF(日報入力!G1329&gt;0,日報入力!C1329,"")</f>
        <v/>
      </c>
      <c r="AO1329" s="68" t="str">
        <f>日報入力!B1329</f>
        <v/>
      </c>
      <c r="AP1329" s="68" t="str">
        <f>IF(日報入力!AQ1329,日報入力!BA1329,"")</f>
        <v/>
      </c>
      <c r="AQ1329" s="68" t="str">
        <f>IF(日報入力!AR1329,日報入力!BB1329,"")</f>
        <v/>
      </c>
      <c r="AR1329" s="68" t="str">
        <f>IF(日報入力!AS1329,"N勤","")</f>
        <v/>
      </c>
      <c r="AS1329" s="295" t="e">
        <f t="shared" si="80"/>
        <v>#VALUE!</v>
      </c>
      <c r="AT1329" s="439" t="str">
        <f>日報入力!AY1329</f>
        <v/>
      </c>
      <c r="AU1329" s="518" t="str">
        <f>IF(日報入力!G1329,G1329*60/E1329,"")</f>
        <v/>
      </c>
      <c r="AV1329" s="528" t="str">
        <f>IF(日報入力!AT1329,日報入力!AT1329,"")</f>
        <v/>
      </c>
      <c r="AW1329" s="529" t="str">
        <f>IF(日報入力!AT1329,AE1329/日報入力!AT1329,"")</f>
        <v/>
      </c>
      <c r="AX1329" s="530" t="e">
        <f>IF(1&lt;日報集計!AT1329,AT1329/(((F1329-I1329-J1329-N1329-O1329)*60)/(E1329)),"")</f>
        <v>#VALUE!</v>
      </c>
      <c r="AY1329" s="664" t="str">
        <f>IF(日報入力!H1329,AT1329/(((F1329-J1329)*60)/E1329),"")</f>
        <v/>
      </c>
      <c r="AZ1329" s="664" t="str">
        <f>IF(日報入力!I1329,AT1329/((G1329*60)/E1329),"")</f>
        <v/>
      </c>
      <c r="BA1329" s="296" t="str">
        <f>IF(日報入力!G1329,G1329/F1329,"")</f>
        <v/>
      </c>
      <c r="BB1329" s="386" t="e">
        <f t="shared" si="81"/>
        <v>#VALUE!</v>
      </c>
      <c r="BC1329" s="386" t="e">
        <f t="shared" si="82"/>
        <v>#VALUE!</v>
      </c>
      <c r="BD1329" s="80">
        <f>日報入力!AU1329</f>
        <v>0</v>
      </c>
      <c r="BE1329" s="534" t="str">
        <f>IF(日報入力!AV1329,日報入力!AV1329,"")</f>
        <v/>
      </c>
      <c r="BF1329" s="534" t="str">
        <f>IF(日報入力!AW1329,日報入力!AW1329,"")</f>
        <v/>
      </c>
      <c r="BG1329" s="398" t="str">
        <f>IF(日報入力!G1329,日報入力!K1329*日報入力!D1329*日報入力!BC1329,"")</f>
        <v/>
      </c>
    </row>
    <row r="1330" spans="1:59" ht="20.25" hidden="1" customHeight="1" x14ac:dyDescent="0.15">
      <c r="A1330" s="302" t="str">
        <f>IF(日報入力!G1330="","",日報入力!G1330)</f>
        <v/>
      </c>
      <c r="B1330" s="291" t="str">
        <f>IF(日報入力!G1330="","",日報入力!H1330)</f>
        <v/>
      </c>
      <c r="C1330" s="291" t="str">
        <f>IF(日報入力!G1330="","",日報入力!I1330)</f>
        <v/>
      </c>
      <c r="D1330" s="291" t="str">
        <f>IF(日報入力!G1330="","",日報入力!J1330)</f>
        <v/>
      </c>
      <c r="E1330" s="291" t="str">
        <f>IF(日報入力!G1330="","",日報入力!K1330)</f>
        <v/>
      </c>
      <c r="F1330" s="291" t="str">
        <f>IF(日報入力!G1330="","",日報入力!L1330)</f>
        <v/>
      </c>
      <c r="G1330" s="291" t="str">
        <f>IF(日報入力!G1330="","",日報入力!L1330-日報入力!O1330-日報入力!P1330-日報入力!Q1330-日報入力!R1330-日報入力!S1330-日報入力!T1330-日報入力!U1330-日報入力!V1330-日報入力!W1330-日報入力!X1330-日報入力!Y1330-日報入力!Z1330)</f>
        <v/>
      </c>
      <c r="H1330" s="291" t="str">
        <f>IF(日報入力!G1330="","",IF(日報入力!M1330&gt;=0,日報入力!M1330*F1330,F1330))</f>
        <v/>
      </c>
      <c r="I1330" s="291" t="str">
        <f>IF(日報入力!G1330="","",日報入力!O1330)</f>
        <v/>
      </c>
      <c r="J1330" s="291" t="str">
        <f>IF(日報入力!G1330="","",日報入力!P1330)</f>
        <v/>
      </c>
      <c r="K1330" s="291" t="str">
        <f>IF(日報入力!G1330="","",日報入力!Q1330)</f>
        <v/>
      </c>
      <c r="L1330" s="291" t="str">
        <f>IF(日報入力!G1330="","",日報入力!R1330)</f>
        <v/>
      </c>
      <c r="M1330" s="291" t="str">
        <f>IF(日報入力!G1330="","",日報入力!S1330)</f>
        <v/>
      </c>
      <c r="N1330" s="291" t="str">
        <f>IF(日報入力!G1330="","",日報入力!T1330)</f>
        <v/>
      </c>
      <c r="O1330" s="291" t="str">
        <f>IF(日報入力!G1330="","",日報入力!U1330)</f>
        <v/>
      </c>
      <c r="P1330" s="291" t="str">
        <f>IF(日報入力!G1330="","",日報入力!V1330)</f>
        <v/>
      </c>
      <c r="Q1330" s="291" t="str">
        <f>IF(日報入力!G1330="","",日報入力!W1330)</f>
        <v/>
      </c>
      <c r="R1330" s="291" t="str">
        <f>IF(日報入力!G1330="","",日報入力!X1330)</f>
        <v/>
      </c>
      <c r="S1330" s="291" t="str">
        <f>IF(日報入力!G1330="","",日報入力!Y1330)</f>
        <v/>
      </c>
      <c r="T1330" s="291" t="str">
        <f>IF(日報入力!G1330="","",日報入力!Z1330)</f>
        <v/>
      </c>
      <c r="U1330" s="291" t="str">
        <f>IF(日報入力!G1330="","",日報入力!AA1330)</f>
        <v/>
      </c>
      <c r="V1330" s="378" t="str">
        <f>IF(日報入力!G1330="","",日報入力!AB1330)</f>
        <v/>
      </c>
      <c r="W1330" s="291" t="str">
        <f>IF(日報入力!G1330="","",日報入力!AC1330)</f>
        <v/>
      </c>
      <c r="X1330" s="291" t="str">
        <f>IF(日報入力!G1330="","",日報入力!AD1330)</f>
        <v/>
      </c>
      <c r="Y1330" s="291" t="str">
        <f>IF(日報入力!G1330="","",日報入力!AE1330)</f>
        <v/>
      </c>
      <c r="Z1330" s="291" t="str">
        <f>IF(日報入力!G1330="","",日報入力!AF1330)</f>
        <v/>
      </c>
      <c r="AA1330" s="291" t="str">
        <f>IF(日報入力!G1330="","",日報入力!AG1330)</f>
        <v/>
      </c>
      <c r="AB1330" s="291" t="str">
        <f>IF(日報入力!G1330="","",日報入力!AH1330)</f>
        <v/>
      </c>
      <c r="AC1330" s="291" t="str">
        <f>IF(日報入力!G1330="","",日報入力!AI1330)</f>
        <v/>
      </c>
      <c r="AD1330" s="291" t="str">
        <f>IF(日報入力!G1330="","",日報入力!AJ1330)</f>
        <v/>
      </c>
      <c r="AE1330" s="292" t="str">
        <f>IF(日報入力!G1330="","",日報入力!E1330)</f>
        <v/>
      </c>
      <c r="AF1330" s="293" t="str">
        <f>IF(日報入力!G1330="","",日報入力!AK1330)</f>
        <v/>
      </c>
      <c r="AG1330" s="293" t="str">
        <f>IF(日報入力!G1330="","",日報入力!AL1330)</f>
        <v/>
      </c>
      <c r="AH1330" s="293" t="str">
        <f>IF(日報入力!G1330="","",日報入力!AM1330)</f>
        <v/>
      </c>
      <c r="AI1330" s="294" t="str">
        <f>IF(日報入力!G1330&gt;0,日報入力!D1330*日報入力!K1330*日報入力!AL1330,"")</f>
        <v/>
      </c>
      <c r="AJ1330" s="294" t="str">
        <f>IF(日報入力!G1330&gt;0,日報入力!E1330*日報入力!AL1330,"")</f>
        <v/>
      </c>
      <c r="AK1330" s="294" t="str">
        <f>IF(日報入力!G1330&gt;0,AI1330-AJ1330,"")</f>
        <v/>
      </c>
      <c r="AL1330" s="292" t="str">
        <f>IF(日報入力!G1330&gt;0,日報入力!E1330*日報入力!AM1330,"")</f>
        <v/>
      </c>
      <c r="AM1330" s="292" t="str">
        <f>IF(日報入力!G1330&gt;0,日報入力!AB1330*日報入力!AM1330,"")</f>
        <v/>
      </c>
      <c r="AN1330" s="68" t="str">
        <f>IF(日報入力!G1330&gt;0,日報入力!C1330,"")</f>
        <v/>
      </c>
      <c r="AO1330" s="68" t="str">
        <f>日報入力!B1330</f>
        <v/>
      </c>
      <c r="AP1330" s="68" t="str">
        <f>IF(日報入力!AQ1330,日報入力!BA1330,"")</f>
        <v/>
      </c>
      <c r="AQ1330" s="68" t="str">
        <f>IF(日報入力!AR1330,日報入力!BB1330,"")</f>
        <v/>
      </c>
      <c r="AR1330" s="68" t="str">
        <f>IF(日報入力!AS1330,"N勤","")</f>
        <v/>
      </c>
      <c r="AS1330" s="295" t="e">
        <f t="shared" si="80"/>
        <v>#VALUE!</v>
      </c>
      <c r="AT1330" s="439" t="str">
        <f>日報入力!AY1330</f>
        <v/>
      </c>
      <c r="AU1330" s="518" t="str">
        <f>IF(日報入力!G1330,G1330*60/E1330,"")</f>
        <v/>
      </c>
      <c r="AV1330" s="528" t="str">
        <f>IF(日報入力!AT1330,日報入力!AT1330,"")</f>
        <v/>
      </c>
      <c r="AW1330" s="529" t="str">
        <f>IF(日報入力!AT1330,AE1330/日報入力!AT1330,"")</f>
        <v/>
      </c>
      <c r="AX1330" s="530" t="e">
        <f>IF(1&lt;日報集計!AT1330,AT1330/(((F1330-I1330-J1330-N1330-O1330)*60)/(E1330)),"")</f>
        <v>#VALUE!</v>
      </c>
      <c r="AY1330" s="664" t="str">
        <f>IF(日報入力!H1330,AT1330/(((F1330-J1330)*60)/E1330),"")</f>
        <v/>
      </c>
      <c r="AZ1330" s="664" t="str">
        <f>IF(日報入力!I1330,AT1330/((G1330*60)/E1330),"")</f>
        <v/>
      </c>
      <c r="BA1330" s="296" t="str">
        <f>IF(日報入力!G1330,G1330/F1330,"")</f>
        <v/>
      </c>
      <c r="BB1330" s="386" t="e">
        <f t="shared" si="81"/>
        <v>#VALUE!</v>
      </c>
      <c r="BC1330" s="386" t="e">
        <f t="shared" si="82"/>
        <v>#VALUE!</v>
      </c>
      <c r="BD1330" s="80">
        <f>日報入力!AU1330</f>
        <v>0</v>
      </c>
      <c r="BE1330" s="534" t="str">
        <f>IF(日報入力!AV1330,日報入力!AV1330,"")</f>
        <v/>
      </c>
      <c r="BF1330" s="534" t="str">
        <f>IF(日報入力!AW1330,日報入力!AW1330,"")</f>
        <v/>
      </c>
      <c r="BG1330" s="398" t="str">
        <f>IF(日報入力!G1330,日報入力!K1330*日報入力!D1330*日報入力!BC1330,"")</f>
        <v/>
      </c>
    </row>
    <row r="1331" spans="1:59" ht="20.25" hidden="1" customHeight="1" x14ac:dyDescent="0.15">
      <c r="A1331" s="302" t="str">
        <f>IF(日報入力!G1331="","",日報入力!G1331)</f>
        <v/>
      </c>
      <c r="B1331" s="291" t="str">
        <f>IF(日報入力!G1331="","",日報入力!H1331)</f>
        <v/>
      </c>
      <c r="C1331" s="291" t="str">
        <f>IF(日報入力!G1331="","",日報入力!I1331)</f>
        <v/>
      </c>
      <c r="D1331" s="291" t="str">
        <f>IF(日報入力!G1331="","",日報入力!J1331)</f>
        <v/>
      </c>
      <c r="E1331" s="291" t="str">
        <f>IF(日報入力!G1331="","",日報入力!K1331)</f>
        <v/>
      </c>
      <c r="F1331" s="291" t="str">
        <f>IF(日報入力!G1331="","",日報入力!L1331)</f>
        <v/>
      </c>
      <c r="G1331" s="291" t="str">
        <f>IF(日報入力!G1331="","",日報入力!L1331-日報入力!O1331-日報入力!P1331-日報入力!Q1331-日報入力!R1331-日報入力!S1331-日報入力!T1331-日報入力!U1331-日報入力!V1331-日報入力!W1331-日報入力!X1331-日報入力!Y1331-日報入力!Z1331)</f>
        <v/>
      </c>
      <c r="H1331" s="291" t="str">
        <f>IF(日報入力!G1331="","",IF(日報入力!M1331&gt;=0,日報入力!M1331*F1331,F1331))</f>
        <v/>
      </c>
      <c r="I1331" s="291" t="str">
        <f>IF(日報入力!G1331="","",日報入力!O1331)</f>
        <v/>
      </c>
      <c r="J1331" s="291" t="str">
        <f>IF(日報入力!G1331="","",日報入力!P1331)</f>
        <v/>
      </c>
      <c r="K1331" s="291" t="str">
        <f>IF(日報入力!G1331="","",日報入力!Q1331)</f>
        <v/>
      </c>
      <c r="L1331" s="291" t="str">
        <f>IF(日報入力!G1331="","",日報入力!R1331)</f>
        <v/>
      </c>
      <c r="M1331" s="291" t="str">
        <f>IF(日報入力!G1331="","",日報入力!S1331)</f>
        <v/>
      </c>
      <c r="N1331" s="291" t="str">
        <f>IF(日報入力!G1331="","",日報入力!T1331)</f>
        <v/>
      </c>
      <c r="O1331" s="291" t="str">
        <f>IF(日報入力!G1331="","",日報入力!U1331)</f>
        <v/>
      </c>
      <c r="P1331" s="291" t="str">
        <f>IF(日報入力!G1331="","",日報入力!V1331)</f>
        <v/>
      </c>
      <c r="Q1331" s="291" t="str">
        <f>IF(日報入力!G1331="","",日報入力!W1331)</f>
        <v/>
      </c>
      <c r="R1331" s="291" t="str">
        <f>IF(日報入力!G1331="","",日報入力!X1331)</f>
        <v/>
      </c>
      <c r="S1331" s="291" t="str">
        <f>IF(日報入力!G1331="","",日報入力!Y1331)</f>
        <v/>
      </c>
      <c r="T1331" s="291" t="str">
        <f>IF(日報入力!G1331="","",日報入力!Z1331)</f>
        <v/>
      </c>
      <c r="U1331" s="291" t="str">
        <f>IF(日報入力!G1331="","",日報入力!AA1331)</f>
        <v/>
      </c>
      <c r="V1331" s="378" t="str">
        <f>IF(日報入力!G1331="","",日報入力!AB1331)</f>
        <v/>
      </c>
      <c r="W1331" s="291" t="str">
        <f>IF(日報入力!G1331="","",日報入力!AC1331)</f>
        <v/>
      </c>
      <c r="X1331" s="291" t="str">
        <f>IF(日報入力!G1331="","",日報入力!AD1331)</f>
        <v/>
      </c>
      <c r="Y1331" s="291" t="str">
        <f>IF(日報入力!G1331="","",日報入力!AE1331)</f>
        <v/>
      </c>
      <c r="Z1331" s="291" t="str">
        <f>IF(日報入力!G1331="","",日報入力!AF1331)</f>
        <v/>
      </c>
      <c r="AA1331" s="291" t="str">
        <f>IF(日報入力!G1331="","",日報入力!AG1331)</f>
        <v/>
      </c>
      <c r="AB1331" s="291" t="str">
        <f>IF(日報入力!G1331="","",日報入力!AH1331)</f>
        <v/>
      </c>
      <c r="AC1331" s="291" t="str">
        <f>IF(日報入力!G1331="","",日報入力!AI1331)</f>
        <v/>
      </c>
      <c r="AD1331" s="291" t="str">
        <f>IF(日報入力!G1331="","",日報入力!AJ1331)</f>
        <v/>
      </c>
      <c r="AE1331" s="292" t="str">
        <f>IF(日報入力!G1331="","",日報入力!E1331)</f>
        <v/>
      </c>
      <c r="AF1331" s="293" t="str">
        <f>IF(日報入力!G1331="","",日報入力!AK1331)</f>
        <v/>
      </c>
      <c r="AG1331" s="293" t="str">
        <f>IF(日報入力!G1331="","",日報入力!AL1331)</f>
        <v/>
      </c>
      <c r="AH1331" s="293" t="str">
        <f>IF(日報入力!G1331="","",日報入力!AM1331)</f>
        <v/>
      </c>
      <c r="AI1331" s="294" t="str">
        <f>IF(日報入力!G1331&gt;0,日報入力!D1331*日報入力!K1331*日報入力!AL1331,"")</f>
        <v/>
      </c>
      <c r="AJ1331" s="294" t="str">
        <f>IF(日報入力!G1331&gt;0,日報入力!E1331*日報入力!AL1331,"")</f>
        <v/>
      </c>
      <c r="AK1331" s="294" t="str">
        <f>IF(日報入力!G1331&gt;0,AI1331-AJ1331,"")</f>
        <v/>
      </c>
      <c r="AL1331" s="292" t="str">
        <f>IF(日報入力!G1331&gt;0,日報入力!E1331*日報入力!AM1331,"")</f>
        <v/>
      </c>
      <c r="AM1331" s="292" t="str">
        <f>IF(日報入力!G1331&gt;0,日報入力!AB1331*日報入力!AM1331,"")</f>
        <v/>
      </c>
      <c r="AN1331" s="68" t="str">
        <f>IF(日報入力!G1331&gt;0,日報入力!C1331,"")</f>
        <v/>
      </c>
      <c r="AO1331" s="68" t="str">
        <f>日報入力!B1331</f>
        <v/>
      </c>
      <c r="AP1331" s="68" t="str">
        <f>IF(日報入力!AQ1331,日報入力!BA1331,"")</f>
        <v/>
      </c>
      <c r="AQ1331" s="68" t="str">
        <f>IF(日報入力!AR1331,日報入力!BB1331,"")</f>
        <v/>
      </c>
      <c r="AR1331" s="68" t="str">
        <f>IF(日報入力!AS1331,"N勤","")</f>
        <v/>
      </c>
      <c r="AS1331" s="295" t="e">
        <f t="shared" si="80"/>
        <v>#VALUE!</v>
      </c>
      <c r="AT1331" s="439" t="str">
        <f>日報入力!AY1331</f>
        <v/>
      </c>
      <c r="AU1331" s="518" t="str">
        <f>IF(日報入力!G1331,G1331*60/E1331,"")</f>
        <v/>
      </c>
      <c r="AV1331" s="528" t="str">
        <f>IF(日報入力!AT1331,日報入力!AT1331,"")</f>
        <v/>
      </c>
      <c r="AW1331" s="529" t="str">
        <f>IF(日報入力!AT1331,AE1331/日報入力!AT1331,"")</f>
        <v/>
      </c>
      <c r="AX1331" s="530" t="e">
        <f>IF(1&lt;日報集計!AT1331,AT1331/(((F1331-I1331-J1331-N1331-O1331)*60)/(E1331)),"")</f>
        <v>#VALUE!</v>
      </c>
      <c r="AY1331" s="664" t="str">
        <f>IF(日報入力!H1331,AT1331/(((F1331-J1331)*60)/E1331),"")</f>
        <v/>
      </c>
      <c r="AZ1331" s="664" t="str">
        <f>IF(日報入力!I1331,AT1331/((G1331*60)/E1331),"")</f>
        <v/>
      </c>
      <c r="BA1331" s="296" t="str">
        <f>IF(日報入力!G1331,G1331/F1331,"")</f>
        <v/>
      </c>
      <c r="BB1331" s="386" t="e">
        <f t="shared" si="81"/>
        <v>#VALUE!</v>
      </c>
      <c r="BC1331" s="386" t="e">
        <f t="shared" si="82"/>
        <v>#VALUE!</v>
      </c>
      <c r="BD1331" s="80">
        <f>日報入力!AU1331</f>
        <v>0</v>
      </c>
      <c r="BE1331" s="534" t="str">
        <f>IF(日報入力!AV1331,日報入力!AV1331,"")</f>
        <v/>
      </c>
      <c r="BF1331" s="534" t="str">
        <f>IF(日報入力!AW1331,日報入力!AW1331,"")</f>
        <v/>
      </c>
      <c r="BG1331" s="398" t="str">
        <f>IF(日報入力!G1331,日報入力!K1331*日報入力!D1331*日報入力!BC1331,"")</f>
        <v/>
      </c>
    </row>
    <row r="1332" spans="1:59" ht="20.25" hidden="1" customHeight="1" x14ac:dyDescent="0.15">
      <c r="A1332" s="302" t="str">
        <f>IF(日報入力!G1332="","",日報入力!G1332)</f>
        <v/>
      </c>
      <c r="B1332" s="291" t="str">
        <f>IF(日報入力!G1332="","",日報入力!H1332)</f>
        <v/>
      </c>
      <c r="C1332" s="291" t="str">
        <f>IF(日報入力!G1332="","",日報入力!I1332)</f>
        <v/>
      </c>
      <c r="D1332" s="291" t="str">
        <f>IF(日報入力!G1332="","",日報入力!J1332)</f>
        <v/>
      </c>
      <c r="E1332" s="291" t="str">
        <f>IF(日報入力!G1332="","",日報入力!K1332)</f>
        <v/>
      </c>
      <c r="F1332" s="291" t="str">
        <f>IF(日報入力!G1332="","",日報入力!L1332)</f>
        <v/>
      </c>
      <c r="G1332" s="291" t="str">
        <f>IF(日報入力!G1332="","",日報入力!L1332-日報入力!O1332-日報入力!P1332-日報入力!Q1332-日報入力!R1332-日報入力!S1332-日報入力!T1332-日報入力!U1332-日報入力!V1332-日報入力!W1332-日報入力!X1332-日報入力!Y1332-日報入力!Z1332)</f>
        <v/>
      </c>
      <c r="H1332" s="291" t="str">
        <f>IF(日報入力!G1332="","",IF(日報入力!M1332&gt;=0,日報入力!M1332*F1332,F1332))</f>
        <v/>
      </c>
      <c r="I1332" s="291" t="str">
        <f>IF(日報入力!G1332="","",日報入力!O1332)</f>
        <v/>
      </c>
      <c r="J1332" s="291" t="str">
        <f>IF(日報入力!G1332="","",日報入力!P1332)</f>
        <v/>
      </c>
      <c r="K1332" s="291" t="str">
        <f>IF(日報入力!G1332="","",日報入力!Q1332)</f>
        <v/>
      </c>
      <c r="L1332" s="291" t="str">
        <f>IF(日報入力!G1332="","",日報入力!R1332)</f>
        <v/>
      </c>
      <c r="M1332" s="291" t="str">
        <f>IF(日報入力!G1332="","",日報入力!S1332)</f>
        <v/>
      </c>
      <c r="N1332" s="291" t="str">
        <f>IF(日報入力!G1332="","",日報入力!T1332)</f>
        <v/>
      </c>
      <c r="O1332" s="291" t="str">
        <f>IF(日報入力!G1332="","",日報入力!U1332)</f>
        <v/>
      </c>
      <c r="P1332" s="291" t="str">
        <f>IF(日報入力!G1332="","",日報入力!V1332)</f>
        <v/>
      </c>
      <c r="Q1332" s="291" t="str">
        <f>IF(日報入力!G1332="","",日報入力!W1332)</f>
        <v/>
      </c>
      <c r="R1332" s="291" t="str">
        <f>IF(日報入力!G1332="","",日報入力!X1332)</f>
        <v/>
      </c>
      <c r="S1332" s="291" t="str">
        <f>IF(日報入力!G1332="","",日報入力!Y1332)</f>
        <v/>
      </c>
      <c r="T1332" s="291" t="str">
        <f>IF(日報入力!G1332="","",日報入力!Z1332)</f>
        <v/>
      </c>
      <c r="U1332" s="291" t="str">
        <f>IF(日報入力!G1332="","",日報入力!AA1332)</f>
        <v/>
      </c>
      <c r="V1332" s="378" t="str">
        <f>IF(日報入力!G1332="","",日報入力!AB1332)</f>
        <v/>
      </c>
      <c r="W1332" s="291" t="str">
        <f>IF(日報入力!G1332="","",日報入力!AC1332)</f>
        <v/>
      </c>
      <c r="X1332" s="291" t="str">
        <f>IF(日報入力!G1332="","",日報入力!AD1332)</f>
        <v/>
      </c>
      <c r="Y1332" s="291" t="str">
        <f>IF(日報入力!G1332="","",日報入力!AE1332)</f>
        <v/>
      </c>
      <c r="Z1332" s="291" t="str">
        <f>IF(日報入力!G1332="","",日報入力!AF1332)</f>
        <v/>
      </c>
      <c r="AA1332" s="291" t="str">
        <f>IF(日報入力!G1332="","",日報入力!AG1332)</f>
        <v/>
      </c>
      <c r="AB1332" s="291" t="str">
        <f>IF(日報入力!G1332="","",日報入力!AH1332)</f>
        <v/>
      </c>
      <c r="AC1332" s="291" t="str">
        <f>IF(日報入力!G1332="","",日報入力!AI1332)</f>
        <v/>
      </c>
      <c r="AD1332" s="291" t="str">
        <f>IF(日報入力!G1332="","",日報入力!AJ1332)</f>
        <v/>
      </c>
      <c r="AE1332" s="292" t="str">
        <f>IF(日報入力!G1332="","",日報入力!E1332)</f>
        <v/>
      </c>
      <c r="AF1332" s="293" t="str">
        <f>IF(日報入力!G1332="","",日報入力!AK1332)</f>
        <v/>
      </c>
      <c r="AG1332" s="293" t="str">
        <f>IF(日報入力!G1332="","",日報入力!AL1332)</f>
        <v/>
      </c>
      <c r="AH1332" s="293" t="str">
        <f>IF(日報入力!G1332="","",日報入力!AM1332)</f>
        <v/>
      </c>
      <c r="AI1332" s="294" t="str">
        <f>IF(日報入力!G1332&gt;0,日報入力!D1332*日報入力!K1332*日報入力!AL1332,"")</f>
        <v/>
      </c>
      <c r="AJ1332" s="294" t="str">
        <f>IF(日報入力!G1332&gt;0,日報入力!E1332*日報入力!AL1332,"")</f>
        <v/>
      </c>
      <c r="AK1332" s="294" t="str">
        <f>IF(日報入力!G1332&gt;0,AI1332-AJ1332,"")</f>
        <v/>
      </c>
      <c r="AL1332" s="292" t="str">
        <f>IF(日報入力!G1332&gt;0,日報入力!E1332*日報入力!AM1332,"")</f>
        <v/>
      </c>
      <c r="AM1332" s="292" t="str">
        <f>IF(日報入力!G1332&gt;0,日報入力!AB1332*日報入力!AM1332,"")</f>
        <v/>
      </c>
      <c r="AN1332" s="68" t="str">
        <f>IF(日報入力!G1332&gt;0,日報入力!C1332,"")</f>
        <v/>
      </c>
      <c r="AO1332" s="68" t="str">
        <f>日報入力!B1332</f>
        <v/>
      </c>
      <c r="AP1332" s="68" t="str">
        <f>IF(日報入力!AQ1332,日報入力!BA1332,"")</f>
        <v/>
      </c>
      <c r="AQ1332" s="68" t="str">
        <f>IF(日報入力!AR1332,日報入力!BB1332,"")</f>
        <v/>
      </c>
      <c r="AR1332" s="68" t="str">
        <f>IF(日報入力!AS1332,"N勤","")</f>
        <v/>
      </c>
      <c r="AS1332" s="295" t="e">
        <f t="shared" si="80"/>
        <v>#VALUE!</v>
      </c>
      <c r="AT1332" s="439" t="str">
        <f>日報入力!AY1332</f>
        <v/>
      </c>
      <c r="AU1332" s="518" t="str">
        <f>IF(日報入力!G1332,G1332*60/E1332,"")</f>
        <v/>
      </c>
      <c r="AV1332" s="528" t="str">
        <f>IF(日報入力!AT1332,日報入力!AT1332,"")</f>
        <v/>
      </c>
      <c r="AW1332" s="529" t="str">
        <f>IF(日報入力!AT1332,AE1332/日報入力!AT1332,"")</f>
        <v/>
      </c>
      <c r="AX1332" s="530" t="e">
        <f>IF(1&lt;日報集計!AT1332,AT1332/(((F1332-I1332-J1332-N1332-O1332)*60)/(E1332)),"")</f>
        <v>#VALUE!</v>
      </c>
      <c r="AY1332" s="664" t="str">
        <f>IF(日報入力!H1332,AT1332/(((F1332-J1332)*60)/E1332),"")</f>
        <v/>
      </c>
      <c r="AZ1332" s="664" t="str">
        <f>IF(日報入力!I1332,AT1332/((G1332*60)/E1332),"")</f>
        <v/>
      </c>
      <c r="BA1332" s="296" t="str">
        <f>IF(日報入力!G1332,G1332/F1332,"")</f>
        <v/>
      </c>
      <c r="BB1332" s="386" t="e">
        <f t="shared" si="81"/>
        <v>#VALUE!</v>
      </c>
      <c r="BC1332" s="386" t="e">
        <f t="shared" si="82"/>
        <v>#VALUE!</v>
      </c>
      <c r="BD1332" s="80">
        <f>日報入力!AU1332</f>
        <v>0</v>
      </c>
      <c r="BE1332" s="534" t="str">
        <f>IF(日報入力!AV1332,日報入力!AV1332,"")</f>
        <v/>
      </c>
      <c r="BF1332" s="534" t="str">
        <f>IF(日報入力!AW1332,日報入力!AW1332,"")</f>
        <v/>
      </c>
      <c r="BG1332" s="398" t="str">
        <f>IF(日報入力!G1332,日報入力!K1332*日報入力!D1332*日報入力!BC1332,"")</f>
        <v/>
      </c>
    </row>
    <row r="1333" spans="1:59" ht="20.25" hidden="1" customHeight="1" x14ac:dyDescent="0.15">
      <c r="A1333" s="302" t="str">
        <f>IF(日報入力!G1333="","",日報入力!G1333)</f>
        <v/>
      </c>
      <c r="B1333" s="291" t="str">
        <f>IF(日報入力!G1333="","",日報入力!H1333)</f>
        <v/>
      </c>
      <c r="C1333" s="291" t="str">
        <f>IF(日報入力!G1333="","",日報入力!I1333)</f>
        <v/>
      </c>
      <c r="D1333" s="291" t="str">
        <f>IF(日報入力!G1333="","",日報入力!J1333)</f>
        <v/>
      </c>
      <c r="E1333" s="291" t="str">
        <f>IF(日報入力!G1333="","",日報入力!K1333)</f>
        <v/>
      </c>
      <c r="F1333" s="291" t="str">
        <f>IF(日報入力!G1333="","",日報入力!L1333)</f>
        <v/>
      </c>
      <c r="G1333" s="291" t="str">
        <f>IF(日報入力!G1333="","",日報入力!L1333-日報入力!O1333-日報入力!P1333-日報入力!Q1333-日報入力!R1333-日報入力!S1333-日報入力!T1333-日報入力!U1333-日報入力!V1333-日報入力!W1333-日報入力!X1333-日報入力!Y1333-日報入力!Z1333)</f>
        <v/>
      </c>
      <c r="H1333" s="291" t="str">
        <f>IF(日報入力!G1333="","",IF(日報入力!M1333&gt;=0,日報入力!M1333*F1333,F1333))</f>
        <v/>
      </c>
      <c r="I1333" s="291" t="str">
        <f>IF(日報入力!G1333="","",日報入力!O1333)</f>
        <v/>
      </c>
      <c r="J1333" s="291" t="str">
        <f>IF(日報入力!G1333="","",日報入力!P1333)</f>
        <v/>
      </c>
      <c r="K1333" s="291" t="str">
        <f>IF(日報入力!G1333="","",日報入力!Q1333)</f>
        <v/>
      </c>
      <c r="L1333" s="291" t="str">
        <f>IF(日報入力!G1333="","",日報入力!R1333)</f>
        <v/>
      </c>
      <c r="M1333" s="291" t="str">
        <f>IF(日報入力!G1333="","",日報入力!S1333)</f>
        <v/>
      </c>
      <c r="N1333" s="291" t="str">
        <f>IF(日報入力!G1333="","",日報入力!T1333)</f>
        <v/>
      </c>
      <c r="O1333" s="291" t="str">
        <f>IF(日報入力!G1333="","",日報入力!U1333)</f>
        <v/>
      </c>
      <c r="P1333" s="291" t="str">
        <f>IF(日報入力!G1333="","",日報入力!V1333)</f>
        <v/>
      </c>
      <c r="Q1333" s="291" t="str">
        <f>IF(日報入力!G1333="","",日報入力!W1333)</f>
        <v/>
      </c>
      <c r="R1333" s="291" t="str">
        <f>IF(日報入力!G1333="","",日報入力!X1333)</f>
        <v/>
      </c>
      <c r="S1333" s="291" t="str">
        <f>IF(日報入力!G1333="","",日報入力!Y1333)</f>
        <v/>
      </c>
      <c r="T1333" s="291" t="str">
        <f>IF(日報入力!G1333="","",日報入力!Z1333)</f>
        <v/>
      </c>
      <c r="U1333" s="291" t="str">
        <f>IF(日報入力!G1333="","",日報入力!AA1333)</f>
        <v/>
      </c>
      <c r="V1333" s="378" t="str">
        <f>IF(日報入力!G1333="","",日報入力!AB1333)</f>
        <v/>
      </c>
      <c r="W1333" s="291" t="str">
        <f>IF(日報入力!G1333="","",日報入力!AC1333)</f>
        <v/>
      </c>
      <c r="X1333" s="291" t="str">
        <f>IF(日報入力!G1333="","",日報入力!AD1333)</f>
        <v/>
      </c>
      <c r="Y1333" s="291" t="str">
        <f>IF(日報入力!G1333="","",日報入力!AE1333)</f>
        <v/>
      </c>
      <c r="Z1333" s="291" t="str">
        <f>IF(日報入力!G1333="","",日報入力!AF1333)</f>
        <v/>
      </c>
      <c r="AA1333" s="291" t="str">
        <f>IF(日報入力!G1333="","",日報入力!AG1333)</f>
        <v/>
      </c>
      <c r="AB1333" s="291" t="str">
        <f>IF(日報入力!G1333="","",日報入力!AH1333)</f>
        <v/>
      </c>
      <c r="AC1333" s="291" t="str">
        <f>IF(日報入力!G1333="","",日報入力!AI1333)</f>
        <v/>
      </c>
      <c r="AD1333" s="291" t="str">
        <f>IF(日報入力!G1333="","",日報入力!AJ1333)</f>
        <v/>
      </c>
      <c r="AE1333" s="292" t="str">
        <f>IF(日報入力!G1333="","",日報入力!E1333)</f>
        <v/>
      </c>
      <c r="AF1333" s="293" t="str">
        <f>IF(日報入力!G1333="","",日報入力!AK1333)</f>
        <v/>
      </c>
      <c r="AG1333" s="293" t="str">
        <f>IF(日報入力!G1333="","",日報入力!AL1333)</f>
        <v/>
      </c>
      <c r="AH1333" s="293" t="str">
        <f>IF(日報入力!G1333="","",日報入力!AM1333)</f>
        <v/>
      </c>
      <c r="AI1333" s="294" t="str">
        <f>IF(日報入力!G1333&gt;0,日報入力!D1333*日報入力!K1333*日報入力!AL1333,"")</f>
        <v/>
      </c>
      <c r="AJ1333" s="294" t="str">
        <f>IF(日報入力!G1333&gt;0,日報入力!E1333*日報入力!AL1333,"")</f>
        <v/>
      </c>
      <c r="AK1333" s="294" t="str">
        <f>IF(日報入力!G1333&gt;0,AI1333-AJ1333,"")</f>
        <v/>
      </c>
      <c r="AL1333" s="292" t="str">
        <f>IF(日報入力!G1333&gt;0,日報入力!E1333*日報入力!AM1333,"")</f>
        <v/>
      </c>
      <c r="AM1333" s="292" t="str">
        <f>IF(日報入力!G1333&gt;0,日報入力!AB1333*日報入力!AM1333,"")</f>
        <v/>
      </c>
      <c r="AN1333" s="68" t="str">
        <f>IF(日報入力!G1333&gt;0,日報入力!C1333,"")</f>
        <v/>
      </c>
      <c r="AO1333" s="68" t="str">
        <f>日報入力!B1333</f>
        <v/>
      </c>
      <c r="AP1333" s="68" t="str">
        <f>IF(日報入力!AQ1333,日報入力!BA1333,"")</f>
        <v/>
      </c>
      <c r="AQ1333" s="68" t="str">
        <f>IF(日報入力!AR1333,日報入力!BB1333,"")</f>
        <v/>
      </c>
      <c r="AR1333" s="68" t="str">
        <f>IF(日報入力!AS1333,"N勤","")</f>
        <v/>
      </c>
      <c r="AS1333" s="295" t="e">
        <f t="shared" si="80"/>
        <v>#VALUE!</v>
      </c>
      <c r="AT1333" s="439" t="str">
        <f>日報入力!AY1333</f>
        <v/>
      </c>
      <c r="AU1333" s="518" t="str">
        <f>IF(日報入力!G1333,G1333*60/E1333,"")</f>
        <v/>
      </c>
      <c r="AV1333" s="528" t="str">
        <f>IF(日報入力!AT1333,日報入力!AT1333,"")</f>
        <v/>
      </c>
      <c r="AW1333" s="529" t="str">
        <f>IF(日報入力!AT1333,AE1333/日報入力!AT1333,"")</f>
        <v/>
      </c>
      <c r="AX1333" s="530" t="e">
        <f>IF(1&lt;日報集計!AT1333,AT1333/(((F1333-I1333-J1333-N1333-O1333)*60)/(E1333)),"")</f>
        <v>#VALUE!</v>
      </c>
      <c r="AY1333" s="664" t="str">
        <f>IF(日報入力!H1333,AT1333/(((F1333-J1333)*60)/E1333),"")</f>
        <v/>
      </c>
      <c r="AZ1333" s="664" t="str">
        <f>IF(日報入力!I1333,AT1333/((G1333*60)/E1333),"")</f>
        <v/>
      </c>
      <c r="BA1333" s="296" t="str">
        <f>IF(日報入力!G1333,G1333/F1333,"")</f>
        <v/>
      </c>
      <c r="BB1333" s="386" t="e">
        <f t="shared" si="81"/>
        <v>#VALUE!</v>
      </c>
      <c r="BC1333" s="386" t="e">
        <f t="shared" si="82"/>
        <v>#VALUE!</v>
      </c>
      <c r="BD1333" s="80">
        <f>日報入力!AU1333</f>
        <v>0</v>
      </c>
      <c r="BE1333" s="534" t="str">
        <f>IF(日報入力!AV1333,日報入力!AV1333,"")</f>
        <v/>
      </c>
      <c r="BF1333" s="534" t="str">
        <f>IF(日報入力!AW1333,日報入力!AW1333,"")</f>
        <v/>
      </c>
      <c r="BG1333" s="398" t="str">
        <f>IF(日報入力!G1333,日報入力!K1333*日報入力!D1333*日報入力!BC1333,"")</f>
        <v/>
      </c>
    </row>
    <row r="1334" spans="1:59" ht="20.25" hidden="1" customHeight="1" x14ac:dyDescent="0.15">
      <c r="A1334" s="302" t="str">
        <f>IF(日報入力!G1334="","",日報入力!G1334)</f>
        <v/>
      </c>
      <c r="B1334" s="291" t="str">
        <f>IF(日報入力!G1334="","",日報入力!H1334)</f>
        <v/>
      </c>
      <c r="C1334" s="291" t="str">
        <f>IF(日報入力!G1334="","",日報入力!I1334)</f>
        <v/>
      </c>
      <c r="D1334" s="291" t="str">
        <f>IF(日報入力!G1334="","",日報入力!J1334)</f>
        <v/>
      </c>
      <c r="E1334" s="291" t="str">
        <f>IF(日報入力!G1334="","",日報入力!K1334)</f>
        <v/>
      </c>
      <c r="F1334" s="291" t="str">
        <f>IF(日報入力!G1334="","",日報入力!L1334)</f>
        <v/>
      </c>
      <c r="G1334" s="291" t="str">
        <f>IF(日報入力!G1334="","",日報入力!L1334-日報入力!O1334-日報入力!P1334-日報入力!Q1334-日報入力!R1334-日報入力!S1334-日報入力!T1334-日報入力!U1334-日報入力!V1334-日報入力!W1334-日報入力!X1334-日報入力!Y1334-日報入力!Z1334)</f>
        <v/>
      </c>
      <c r="H1334" s="291" t="str">
        <f>IF(日報入力!G1334="","",IF(日報入力!M1334&gt;=0,日報入力!M1334*F1334,F1334))</f>
        <v/>
      </c>
      <c r="I1334" s="291" t="str">
        <f>IF(日報入力!G1334="","",日報入力!O1334)</f>
        <v/>
      </c>
      <c r="J1334" s="291" t="str">
        <f>IF(日報入力!G1334="","",日報入力!P1334)</f>
        <v/>
      </c>
      <c r="K1334" s="291" t="str">
        <f>IF(日報入力!G1334="","",日報入力!Q1334)</f>
        <v/>
      </c>
      <c r="L1334" s="291" t="str">
        <f>IF(日報入力!G1334="","",日報入力!R1334)</f>
        <v/>
      </c>
      <c r="M1334" s="291" t="str">
        <f>IF(日報入力!G1334="","",日報入力!S1334)</f>
        <v/>
      </c>
      <c r="N1334" s="291" t="str">
        <f>IF(日報入力!G1334="","",日報入力!T1334)</f>
        <v/>
      </c>
      <c r="O1334" s="291" t="str">
        <f>IF(日報入力!G1334="","",日報入力!U1334)</f>
        <v/>
      </c>
      <c r="P1334" s="291" t="str">
        <f>IF(日報入力!G1334="","",日報入力!V1334)</f>
        <v/>
      </c>
      <c r="Q1334" s="291" t="str">
        <f>IF(日報入力!G1334="","",日報入力!W1334)</f>
        <v/>
      </c>
      <c r="R1334" s="291" t="str">
        <f>IF(日報入力!G1334="","",日報入力!X1334)</f>
        <v/>
      </c>
      <c r="S1334" s="291" t="str">
        <f>IF(日報入力!G1334="","",日報入力!Y1334)</f>
        <v/>
      </c>
      <c r="T1334" s="291" t="str">
        <f>IF(日報入力!G1334="","",日報入力!Z1334)</f>
        <v/>
      </c>
      <c r="U1334" s="291" t="str">
        <f>IF(日報入力!G1334="","",日報入力!AA1334)</f>
        <v/>
      </c>
      <c r="V1334" s="378" t="str">
        <f>IF(日報入力!G1334="","",日報入力!AB1334)</f>
        <v/>
      </c>
      <c r="W1334" s="291" t="str">
        <f>IF(日報入力!G1334="","",日報入力!AC1334)</f>
        <v/>
      </c>
      <c r="X1334" s="291" t="str">
        <f>IF(日報入力!G1334="","",日報入力!AD1334)</f>
        <v/>
      </c>
      <c r="Y1334" s="291" t="str">
        <f>IF(日報入力!G1334="","",日報入力!AE1334)</f>
        <v/>
      </c>
      <c r="Z1334" s="291" t="str">
        <f>IF(日報入力!G1334="","",日報入力!AF1334)</f>
        <v/>
      </c>
      <c r="AA1334" s="291" t="str">
        <f>IF(日報入力!G1334="","",日報入力!AG1334)</f>
        <v/>
      </c>
      <c r="AB1334" s="291" t="str">
        <f>IF(日報入力!G1334="","",日報入力!AH1334)</f>
        <v/>
      </c>
      <c r="AC1334" s="291" t="str">
        <f>IF(日報入力!G1334="","",日報入力!AI1334)</f>
        <v/>
      </c>
      <c r="AD1334" s="291" t="str">
        <f>IF(日報入力!G1334="","",日報入力!AJ1334)</f>
        <v/>
      </c>
      <c r="AE1334" s="292" t="str">
        <f>IF(日報入力!G1334="","",日報入力!E1334)</f>
        <v/>
      </c>
      <c r="AF1334" s="293" t="str">
        <f>IF(日報入力!G1334="","",日報入力!AK1334)</f>
        <v/>
      </c>
      <c r="AG1334" s="293" t="str">
        <f>IF(日報入力!G1334="","",日報入力!AL1334)</f>
        <v/>
      </c>
      <c r="AH1334" s="293" t="str">
        <f>IF(日報入力!G1334="","",日報入力!AM1334)</f>
        <v/>
      </c>
      <c r="AI1334" s="294" t="str">
        <f>IF(日報入力!G1334&gt;0,日報入力!D1334*日報入力!K1334*日報入力!AL1334,"")</f>
        <v/>
      </c>
      <c r="AJ1334" s="294" t="str">
        <f>IF(日報入力!G1334&gt;0,日報入力!E1334*日報入力!AL1334,"")</f>
        <v/>
      </c>
      <c r="AK1334" s="294" t="str">
        <f>IF(日報入力!G1334&gt;0,AI1334-AJ1334,"")</f>
        <v/>
      </c>
      <c r="AL1334" s="292" t="str">
        <f>IF(日報入力!G1334&gt;0,日報入力!E1334*日報入力!AM1334,"")</f>
        <v/>
      </c>
      <c r="AM1334" s="292" t="str">
        <f>IF(日報入力!G1334&gt;0,日報入力!AB1334*日報入力!AM1334,"")</f>
        <v/>
      </c>
      <c r="AN1334" s="68" t="str">
        <f>IF(日報入力!G1334&gt;0,日報入力!C1334,"")</f>
        <v/>
      </c>
      <c r="AO1334" s="68" t="str">
        <f>日報入力!B1334</f>
        <v/>
      </c>
      <c r="AP1334" s="68" t="str">
        <f>IF(日報入力!AQ1334,日報入力!BA1334,"")</f>
        <v/>
      </c>
      <c r="AQ1334" s="68" t="str">
        <f>IF(日報入力!AR1334,日報入力!BB1334,"")</f>
        <v/>
      </c>
      <c r="AR1334" s="68" t="str">
        <f>IF(日報入力!AS1334,"N勤","")</f>
        <v/>
      </c>
      <c r="AS1334" s="295" t="e">
        <f t="shared" si="80"/>
        <v>#VALUE!</v>
      </c>
      <c r="AT1334" s="439" t="str">
        <f>日報入力!AY1334</f>
        <v/>
      </c>
      <c r="AU1334" s="518" t="str">
        <f>IF(日報入力!G1334,G1334*60/E1334,"")</f>
        <v/>
      </c>
      <c r="AV1334" s="528" t="str">
        <f>IF(日報入力!AT1334,日報入力!AT1334,"")</f>
        <v/>
      </c>
      <c r="AW1334" s="529" t="str">
        <f>IF(日報入力!AT1334,AE1334/日報入力!AT1334,"")</f>
        <v/>
      </c>
      <c r="AX1334" s="530" t="e">
        <f>IF(1&lt;日報集計!AT1334,AT1334/(((F1334-I1334-J1334-N1334-O1334)*60)/(E1334)),"")</f>
        <v>#VALUE!</v>
      </c>
      <c r="AY1334" s="664" t="str">
        <f>IF(日報入力!H1334,AT1334/(((F1334-J1334)*60)/E1334),"")</f>
        <v/>
      </c>
      <c r="AZ1334" s="664" t="str">
        <f>IF(日報入力!I1334,AT1334/((G1334*60)/E1334),"")</f>
        <v/>
      </c>
      <c r="BA1334" s="296" t="str">
        <f>IF(日報入力!G1334,G1334/F1334,"")</f>
        <v/>
      </c>
      <c r="BB1334" s="386" t="e">
        <f t="shared" si="81"/>
        <v>#VALUE!</v>
      </c>
      <c r="BC1334" s="386" t="e">
        <f t="shared" si="82"/>
        <v>#VALUE!</v>
      </c>
      <c r="BD1334" s="80">
        <f>日報入力!AU1334</f>
        <v>0</v>
      </c>
      <c r="BE1334" s="534" t="str">
        <f>IF(日報入力!AV1334,日報入力!AV1334,"")</f>
        <v/>
      </c>
      <c r="BF1334" s="534" t="str">
        <f>IF(日報入力!AW1334,日報入力!AW1334,"")</f>
        <v/>
      </c>
      <c r="BG1334" s="398" t="str">
        <f>IF(日報入力!G1334,日報入力!K1334*日報入力!D1334*日報入力!BC1334,"")</f>
        <v/>
      </c>
    </row>
    <row r="1335" spans="1:59" ht="20.25" hidden="1" customHeight="1" x14ac:dyDescent="0.15">
      <c r="A1335" s="302" t="str">
        <f>IF(日報入力!G1335="","",日報入力!G1335)</f>
        <v/>
      </c>
      <c r="B1335" s="291" t="str">
        <f>IF(日報入力!G1335="","",日報入力!H1335)</f>
        <v/>
      </c>
      <c r="C1335" s="291" t="str">
        <f>IF(日報入力!G1335="","",日報入力!I1335)</f>
        <v/>
      </c>
      <c r="D1335" s="291" t="str">
        <f>IF(日報入力!G1335="","",日報入力!J1335)</f>
        <v/>
      </c>
      <c r="E1335" s="291" t="str">
        <f>IF(日報入力!G1335="","",日報入力!K1335)</f>
        <v/>
      </c>
      <c r="F1335" s="291" t="str">
        <f>IF(日報入力!G1335="","",日報入力!L1335)</f>
        <v/>
      </c>
      <c r="G1335" s="291" t="str">
        <f>IF(日報入力!G1335="","",日報入力!L1335-日報入力!O1335-日報入力!P1335-日報入力!Q1335-日報入力!R1335-日報入力!S1335-日報入力!T1335-日報入力!U1335-日報入力!V1335-日報入力!W1335-日報入力!X1335-日報入力!Y1335-日報入力!Z1335)</f>
        <v/>
      </c>
      <c r="H1335" s="291" t="str">
        <f>IF(日報入力!G1335="","",IF(日報入力!M1335&gt;=0,日報入力!M1335*F1335,F1335))</f>
        <v/>
      </c>
      <c r="I1335" s="291" t="str">
        <f>IF(日報入力!G1335="","",日報入力!O1335)</f>
        <v/>
      </c>
      <c r="J1335" s="291" t="str">
        <f>IF(日報入力!G1335="","",日報入力!P1335)</f>
        <v/>
      </c>
      <c r="K1335" s="291" t="str">
        <f>IF(日報入力!G1335="","",日報入力!Q1335)</f>
        <v/>
      </c>
      <c r="L1335" s="291" t="str">
        <f>IF(日報入力!G1335="","",日報入力!R1335)</f>
        <v/>
      </c>
      <c r="M1335" s="291" t="str">
        <f>IF(日報入力!G1335="","",日報入力!S1335)</f>
        <v/>
      </c>
      <c r="N1335" s="291" t="str">
        <f>IF(日報入力!G1335="","",日報入力!T1335)</f>
        <v/>
      </c>
      <c r="O1335" s="291" t="str">
        <f>IF(日報入力!G1335="","",日報入力!U1335)</f>
        <v/>
      </c>
      <c r="P1335" s="291" t="str">
        <f>IF(日報入力!G1335="","",日報入力!V1335)</f>
        <v/>
      </c>
      <c r="Q1335" s="291" t="str">
        <f>IF(日報入力!G1335="","",日報入力!W1335)</f>
        <v/>
      </c>
      <c r="R1335" s="291" t="str">
        <f>IF(日報入力!G1335="","",日報入力!X1335)</f>
        <v/>
      </c>
      <c r="S1335" s="291" t="str">
        <f>IF(日報入力!G1335="","",日報入力!Y1335)</f>
        <v/>
      </c>
      <c r="T1335" s="291" t="str">
        <f>IF(日報入力!G1335="","",日報入力!Z1335)</f>
        <v/>
      </c>
      <c r="U1335" s="291" t="str">
        <f>IF(日報入力!G1335="","",日報入力!AA1335)</f>
        <v/>
      </c>
      <c r="V1335" s="378" t="str">
        <f>IF(日報入力!G1335="","",日報入力!AB1335)</f>
        <v/>
      </c>
      <c r="W1335" s="291" t="str">
        <f>IF(日報入力!G1335="","",日報入力!AC1335)</f>
        <v/>
      </c>
      <c r="X1335" s="291" t="str">
        <f>IF(日報入力!G1335="","",日報入力!AD1335)</f>
        <v/>
      </c>
      <c r="Y1335" s="291" t="str">
        <f>IF(日報入力!G1335="","",日報入力!AE1335)</f>
        <v/>
      </c>
      <c r="Z1335" s="291" t="str">
        <f>IF(日報入力!G1335="","",日報入力!AF1335)</f>
        <v/>
      </c>
      <c r="AA1335" s="291" t="str">
        <f>IF(日報入力!G1335="","",日報入力!AG1335)</f>
        <v/>
      </c>
      <c r="AB1335" s="291" t="str">
        <f>IF(日報入力!G1335="","",日報入力!AH1335)</f>
        <v/>
      </c>
      <c r="AC1335" s="291" t="str">
        <f>IF(日報入力!G1335="","",日報入力!AI1335)</f>
        <v/>
      </c>
      <c r="AD1335" s="291" t="str">
        <f>IF(日報入力!G1335="","",日報入力!AJ1335)</f>
        <v/>
      </c>
      <c r="AE1335" s="292" t="str">
        <f>IF(日報入力!G1335="","",日報入力!E1335)</f>
        <v/>
      </c>
      <c r="AF1335" s="293" t="str">
        <f>IF(日報入力!G1335="","",日報入力!AK1335)</f>
        <v/>
      </c>
      <c r="AG1335" s="293" t="str">
        <f>IF(日報入力!G1335="","",日報入力!AL1335)</f>
        <v/>
      </c>
      <c r="AH1335" s="293" t="str">
        <f>IF(日報入力!G1335="","",日報入力!AM1335)</f>
        <v/>
      </c>
      <c r="AI1335" s="294" t="str">
        <f>IF(日報入力!G1335&gt;0,日報入力!D1335*日報入力!K1335*日報入力!AL1335,"")</f>
        <v/>
      </c>
      <c r="AJ1335" s="294" t="str">
        <f>IF(日報入力!G1335&gt;0,日報入力!E1335*日報入力!AL1335,"")</f>
        <v/>
      </c>
      <c r="AK1335" s="294" t="str">
        <f>IF(日報入力!G1335&gt;0,AI1335-AJ1335,"")</f>
        <v/>
      </c>
      <c r="AL1335" s="292" t="str">
        <f>IF(日報入力!G1335&gt;0,日報入力!E1335*日報入力!AM1335,"")</f>
        <v/>
      </c>
      <c r="AM1335" s="292" t="str">
        <f>IF(日報入力!G1335&gt;0,日報入力!AB1335*日報入力!AM1335,"")</f>
        <v/>
      </c>
      <c r="AN1335" s="68" t="str">
        <f>IF(日報入力!G1335&gt;0,日報入力!C1335,"")</f>
        <v/>
      </c>
      <c r="AO1335" s="68" t="str">
        <f>日報入力!B1335</f>
        <v/>
      </c>
      <c r="AP1335" s="68" t="str">
        <f>IF(日報入力!AQ1335,日報入力!BA1335,"")</f>
        <v/>
      </c>
      <c r="AQ1335" s="68" t="str">
        <f>IF(日報入力!AR1335,日報入力!BB1335,"")</f>
        <v/>
      </c>
      <c r="AR1335" s="68" t="str">
        <f>IF(日報入力!AS1335,"N勤","")</f>
        <v/>
      </c>
      <c r="AS1335" s="295" t="e">
        <f t="shared" si="80"/>
        <v>#VALUE!</v>
      </c>
      <c r="AT1335" s="439" t="str">
        <f>日報入力!AY1335</f>
        <v/>
      </c>
      <c r="AU1335" s="518" t="str">
        <f>IF(日報入力!G1335,G1335*60/E1335,"")</f>
        <v/>
      </c>
      <c r="AV1335" s="528" t="str">
        <f>IF(日報入力!AT1335,日報入力!AT1335,"")</f>
        <v/>
      </c>
      <c r="AW1335" s="529" t="str">
        <f>IF(日報入力!AT1335,AE1335/日報入力!AT1335,"")</f>
        <v/>
      </c>
      <c r="AX1335" s="530" t="e">
        <f>IF(1&lt;日報集計!AT1335,AT1335/(((F1335-I1335-J1335-N1335-O1335)*60)/(E1335)),"")</f>
        <v>#VALUE!</v>
      </c>
      <c r="AY1335" s="664" t="str">
        <f>IF(日報入力!H1335,AT1335/(((F1335-J1335)*60)/E1335),"")</f>
        <v/>
      </c>
      <c r="AZ1335" s="664" t="str">
        <f>IF(日報入力!I1335,AT1335/((G1335*60)/E1335),"")</f>
        <v/>
      </c>
      <c r="BA1335" s="296" t="str">
        <f>IF(日報入力!G1335,G1335/F1335,"")</f>
        <v/>
      </c>
      <c r="BB1335" s="386" t="e">
        <f t="shared" si="81"/>
        <v>#VALUE!</v>
      </c>
      <c r="BC1335" s="386" t="e">
        <f t="shared" si="82"/>
        <v>#VALUE!</v>
      </c>
      <c r="BD1335" s="80">
        <f>日報入力!AU1335</f>
        <v>0</v>
      </c>
      <c r="BE1335" s="534" t="str">
        <f>IF(日報入力!AV1335,日報入力!AV1335,"")</f>
        <v/>
      </c>
      <c r="BF1335" s="534" t="str">
        <f>IF(日報入力!AW1335,日報入力!AW1335,"")</f>
        <v/>
      </c>
      <c r="BG1335" s="398" t="str">
        <f>IF(日報入力!G1335,日報入力!K1335*日報入力!D1335*日報入力!BC1335,"")</f>
        <v/>
      </c>
    </row>
    <row r="1336" spans="1:59" ht="20.25" hidden="1" customHeight="1" x14ac:dyDescent="0.15">
      <c r="A1336" s="302" t="str">
        <f>IF(日報入力!G1336="","",日報入力!G1336)</f>
        <v/>
      </c>
      <c r="B1336" s="291" t="str">
        <f>IF(日報入力!G1336="","",日報入力!H1336)</f>
        <v/>
      </c>
      <c r="C1336" s="291" t="str">
        <f>IF(日報入力!G1336="","",日報入力!I1336)</f>
        <v/>
      </c>
      <c r="D1336" s="291" t="str">
        <f>IF(日報入力!G1336="","",日報入力!J1336)</f>
        <v/>
      </c>
      <c r="E1336" s="291" t="str">
        <f>IF(日報入力!G1336="","",日報入力!K1336)</f>
        <v/>
      </c>
      <c r="F1336" s="291" t="str">
        <f>IF(日報入力!G1336="","",日報入力!L1336)</f>
        <v/>
      </c>
      <c r="G1336" s="291" t="str">
        <f>IF(日報入力!G1336="","",日報入力!L1336-日報入力!O1336-日報入力!P1336-日報入力!Q1336-日報入力!R1336-日報入力!S1336-日報入力!T1336-日報入力!U1336-日報入力!V1336-日報入力!W1336-日報入力!X1336-日報入力!Y1336-日報入力!Z1336)</f>
        <v/>
      </c>
      <c r="H1336" s="291" t="str">
        <f>IF(日報入力!G1336="","",IF(日報入力!M1336&gt;=0,日報入力!M1336*F1336,F1336))</f>
        <v/>
      </c>
      <c r="I1336" s="291" t="str">
        <f>IF(日報入力!G1336="","",日報入力!O1336)</f>
        <v/>
      </c>
      <c r="J1336" s="291" t="str">
        <f>IF(日報入力!G1336="","",日報入力!P1336)</f>
        <v/>
      </c>
      <c r="K1336" s="291" t="str">
        <f>IF(日報入力!G1336="","",日報入力!Q1336)</f>
        <v/>
      </c>
      <c r="L1336" s="291" t="str">
        <f>IF(日報入力!G1336="","",日報入力!R1336)</f>
        <v/>
      </c>
      <c r="M1336" s="291" t="str">
        <f>IF(日報入力!G1336="","",日報入力!S1336)</f>
        <v/>
      </c>
      <c r="N1336" s="291" t="str">
        <f>IF(日報入力!G1336="","",日報入力!T1336)</f>
        <v/>
      </c>
      <c r="O1336" s="291" t="str">
        <f>IF(日報入力!G1336="","",日報入力!U1336)</f>
        <v/>
      </c>
      <c r="P1336" s="291" t="str">
        <f>IF(日報入力!G1336="","",日報入力!V1336)</f>
        <v/>
      </c>
      <c r="Q1336" s="291" t="str">
        <f>IF(日報入力!G1336="","",日報入力!W1336)</f>
        <v/>
      </c>
      <c r="R1336" s="291" t="str">
        <f>IF(日報入力!G1336="","",日報入力!X1336)</f>
        <v/>
      </c>
      <c r="S1336" s="291" t="str">
        <f>IF(日報入力!G1336="","",日報入力!Y1336)</f>
        <v/>
      </c>
      <c r="T1336" s="291" t="str">
        <f>IF(日報入力!G1336="","",日報入力!Z1336)</f>
        <v/>
      </c>
      <c r="U1336" s="291" t="str">
        <f>IF(日報入力!G1336="","",日報入力!AA1336)</f>
        <v/>
      </c>
      <c r="V1336" s="378" t="str">
        <f>IF(日報入力!G1336="","",日報入力!AB1336)</f>
        <v/>
      </c>
      <c r="W1336" s="291" t="str">
        <f>IF(日報入力!G1336="","",日報入力!AC1336)</f>
        <v/>
      </c>
      <c r="X1336" s="291" t="str">
        <f>IF(日報入力!G1336="","",日報入力!AD1336)</f>
        <v/>
      </c>
      <c r="Y1336" s="291" t="str">
        <f>IF(日報入力!G1336="","",日報入力!AE1336)</f>
        <v/>
      </c>
      <c r="Z1336" s="291" t="str">
        <f>IF(日報入力!G1336="","",日報入力!AF1336)</f>
        <v/>
      </c>
      <c r="AA1336" s="291" t="str">
        <f>IF(日報入力!G1336="","",日報入力!AG1336)</f>
        <v/>
      </c>
      <c r="AB1336" s="291" t="str">
        <f>IF(日報入力!G1336="","",日報入力!AH1336)</f>
        <v/>
      </c>
      <c r="AC1336" s="291" t="str">
        <f>IF(日報入力!G1336="","",日報入力!AI1336)</f>
        <v/>
      </c>
      <c r="AD1336" s="291" t="str">
        <f>IF(日報入力!G1336="","",日報入力!AJ1336)</f>
        <v/>
      </c>
      <c r="AE1336" s="292" t="str">
        <f>IF(日報入力!G1336="","",日報入力!E1336)</f>
        <v/>
      </c>
      <c r="AF1336" s="293" t="str">
        <f>IF(日報入力!G1336="","",日報入力!AK1336)</f>
        <v/>
      </c>
      <c r="AG1336" s="293" t="str">
        <f>IF(日報入力!G1336="","",日報入力!AL1336)</f>
        <v/>
      </c>
      <c r="AH1336" s="293" t="str">
        <f>IF(日報入力!G1336="","",日報入力!AM1336)</f>
        <v/>
      </c>
      <c r="AI1336" s="294" t="str">
        <f>IF(日報入力!G1336&gt;0,日報入力!D1336*日報入力!K1336*日報入力!AL1336,"")</f>
        <v/>
      </c>
      <c r="AJ1336" s="294" t="str">
        <f>IF(日報入力!G1336&gt;0,日報入力!E1336*日報入力!AL1336,"")</f>
        <v/>
      </c>
      <c r="AK1336" s="294" t="str">
        <f>IF(日報入力!G1336&gt;0,AI1336-AJ1336,"")</f>
        <v/>
      </c>
      <c r="AL1336" s="292" t="str">
        <f>IF(日報入力!G1336&gt;0,日報入力!E1336*日報入力!AM1336,"")</f>
        <v/>
      </c>
      <c r="AM1336" s="292" t="str">
        <f>IF(日報入力!G1336&gt;0,日報入力!AB1336*日報入力!AM1336,"")</f>
        <v/>
      </c>
      <c r="AN1336" s="68" t="str">
        <f>IF(日報入力!G1336&gt;0,日報入力!C1336,"")</f>
        <v/>
      </c>
      <c r="AO1336" s="68" t="str">
        <f>日報入力!B1336</f>
        <v/>
      </c>
      <c r="AP1336" s="68" t="str">
        <f>IF(日報入力!AQ1336,日報入力!BA1336,"")</f>
        <v/>
      </c>
      <c r="AQ1336" s="68" t="str">
        <f>IF(日報入力!AR1336,日報入力!BB1336,"")</f>
        <v/>
      </c>
      <c r="AR1336" s="68" t="str">
        <f>IF(日報入力!AS1336,"N勤","")</f>
        <v/>
      </c>
      <c r="AS1336" s="295" t="e">
        <f t="shared" si="80"/>
        <v>#VALUE!</v>
      </c>
      <c r="AT1336" s="439" t="str">
        <f>日報入力!AY1336</f>
        <v/>
      </c>
      <c r="AU1336" s="518" t="str">
        <f>IF(日報入力!G1336,G1336*60/E1336,"")</f>
        <v/>
      </c>
      <c r="AV1336" s="528" t="str">
        <f>IF(日報入力!AT1336,日報入力!AT1336,"")</f>
        <v/>
      </c>
      <c r="AW1336" s="529" t="str">
        <f>IF(日報入力!AT1336,AE1336/日報入力!AT1336,"")</f>
        <v/>
      </c>
      <c r="AX1336" s="530" t="e">
        <f>IF(1&lt;日報集計!AT1336,AT1336/(((F1336-I1336-J1336-N1336-O1336)*60)/(E1336)),"")</f>
        <v>#VALUE!</v>
      </c>
      <c r="AY1336" s="664" t="str">
        <f>IF(日報入力!H1336,AT1336/(((F1336-J1336)*60)/E1336),"")</f>
        <v/>
      </c>
      <c r="AZ1336" s="664" t="str">
        <f>IF(日報入力!I1336,AT1336/((G1336*60)/E1336),"")</f>
        <v/>
      </c>
      <c r="BA1336" s="296" t="str">
        <f>IF(日報入力!G1336,G1336/F1336,"")</f>
        <v/>
      </c>
      <c r="BB1336" s="386" t="e">
        <f t="shared" si="81"/>
        <v>#VALUE!</v>
      </c>
      <c r="BC1336" s="386" t="e">
        <f t="shared" si="82"/>
        <v>#VALUE!</v>
      </c>
      <c r="BD1336" s="80">
        <f>日報入力!AU1336</f>
        <v>0</v>
      </c>
      <c r="BE1336" s="534" t="str">
        <f>IF(日報入力!AV1336,日報入力!AV1336,"")</f>
        <v/>
      </c>
      <c r="BF1336" s="534" t="str">
        <f>IF(日報入力!AW1336,日報入力!AW1336,"")</f>
        <v/>
      </c>
      <c r="BG1336" s="398" t="str">
        <f>IF(日報入力!G1336,日報入力!K1336*日報入力!D1336*日報入力!BC1336,"")</f>
        <v/>
      </c>
    </row>
    <row r="1337" spans="1:59" ht="20.25" hidden="1" customHeight="1" x14ac:dyDescent="0.15">
      <c r="A1337" s="302" t="str">
        <f>IF(日報入力!G1337="","",日報入力!G1337)</f>
        <v/>
      </c>
      <c r="B1337" s="291" t="str">
        <f>IF(日報入力!G1337="","",日報入力!H1337)</f>
        <v/>
      </c>
      <c r="C1337" s="291" t="str">
        <f>IF(日報入力!G1337="","",日報入力!I1337)</f>
        <v/>
      </c>
      <c r="D1337" s="291" t="str">
        <f>IF(日報入力!G1337="","",日報入力!J1337)</f>
        <v/>
      </c>
      <c r="E1337" s="291" t="str">
        <f>IF(日報入力!G1337="","",日報入力!K1337)</f>
        <v/>
      </c>
      <c r="F1337" s="291" t="str">
        <f>IF(日報入力!G1337="","",日報入力!L1337)</f>
        <v/>
      </c>
      <c r="G1337" s="291" t="str">
        <f>IF(日報入力!G1337="","",日報入力!L1337-日報入力!O1337-日報入力!P1337-日報入力!Q1337-日報入力!R1337-日報入力!S1337-日報入力!T1337-日報入力!U1337-日報入力!V1337-日報入力!W1337-日報入力!X1337-日報入力!Y1337-日報入力!Z1337)</f>
        <v/>
      </c>
      <c r="H1337" s="291" t="str">
        <f>IF(日報入力!G1337="","",IF(日報入力!M1337&gt;=0,日報入力!M1337*F1337,F1337))</f>
        <v/>
      </c>
      <c r="I1337" s="291" t="str">
        <f>IF(日報入力!G1337="","",日報入力!O1337)</f>
        <v/>
      </c>
      <c r="J1337" s="291" t="str">
        <f>IF(日報入力!G1337="","",日報入力!P1337)</f>
        <v/>
      </c>
      <c r="K1337" s="291" t="str">
        <f>IF(日報入力!G1337="","",日報入力!Q1337)</f>
        <v/>
      </c>
      <c r="L1337" s="291" t="str">
        <f>IF(日報入力!G1337="","",日報入力!R1337)</f>
        <v/>
      </c>
      <c r="M1337" s="291" t="str">
        <f>IF(日報入力!G1337="","",日報入力!S1337)</f>
        <v/>
      </c>
      <c r="N1337" s="291" t="str">
        <f>IF(日報入力!G1337="","",日報入力!T1337)</f>
        <v/>
      </c>
      <c r="O1337" s="291" t="str">
        <f>IF(日報入力!G1337="","",日報入力!U1337)</f>
        <v/>
      </c>
      <c r="P1337" s="291" t="str">
        <f>IF(日報入力!G1337="","",日報入力!V1337)</f>
        <v/>
      </c>
      <c r="Q1337" s="291" t="str">
        <f>IF(日報入力!G1337="","",日報入力!W1337)</f>
        <v/>
      </c>
      <c r="R1337" s="291" t="str">
        <f>IF(日報入力!G1337="","",日報入力!X1337)</f>
        <v/>
      </c>
      <c r="S1337" s="291" t="str">
        <f>IF(日報入力!G1337="","",日報入力!Y1337)</f>
        <v/>
      </c>
      <c r="T1337" s="291" t="str">
        <f>IF(日報入力!G1337="","",日報入力!Z1337)</f>
        <v/>
      </c>
      <c r="U1337" s="291" t="str">
        <f>IF(日報入力!G1337="","",日報入力!AA1337)</f>
        <v/>
      </c>
      <c r="V1337" s="378" t="str">
        <f>IF(日報入力!G1337="","",日報入力!AB1337)</f>
        <v/>
      </c>
      <c r="W1337" s="291" t="str">
        <f>IF(日報入力!G1337="","",日報入力!AC1337)</f>
        <v/>
      </c>
      <c r="X1337" s="291" t="str">
        <f>IF(日報入力!G1337="","",日報入力!AD1337)</f>
        <v/>
      </c>
      <c r="Y1337" s="291" t="str">
        <f>IF(日報入力!G1337="","",日報入力!AE1337)</f>
        <v/>
      </c>
      <c r="Z1337" s="291" t="str">
        <f>IF(日報入力!G1337="","",日報入力!AF1337)</f>
        <v/>
      </c>
      <c r="AA1337" s="291" t="str">
        <f>IF(日報入力!G1337="","",日報入力!AG1337)</f>
        <v/>
      </c>
      <c r="AB1337" s="291" t="str">
        <f>IF(日報入力!G1337="","",日報入力!AH1337)</f>
        <v/>
      </c>
      <c r="AC1337" s="291" t="str">
        <f>IF(日報入力!G1337="","",日報入力!AI1337)</f>
        <v/>
      </c>
      <c r="AD1337" s="291" t="str">
        <f>IF(日報入力!G1337="","",日報入力!AJ1337)</f>
        <v/>
      </c>
      <c r="AE1337" s="292" t="str">
        <f>IF(日報入力!G1337="","",日報入力!E1337)</f>
        <v/>
      </c>
      <c r="AF1337" s="293" t="str">
        <f>IF(日報入力!G1337="","",日報入力!AK1337)</f>
        <v/>
      </c>
      <c r="AG1337" s="293" t="str">
        <f>IF(日報入力!G1337="","",日報入力!AL1337)</f>
        <v/>
      </c>
      <c r="AH1337" s="293" t="str">
        <f>IF(日報入力!G1337="","",日報入力!AM1337)</f>
        <v/>
      </c>
      <c r="AI1337" s="294" t="str">
        <f>IF(日報入力!G1337&gt;0,日報入力!D1337*日報入力!K1337*日報入力!AL1337,"")</f>
        <v/>
      </c>
      <c r="AJ1337" s="294" t="str">
        <f>IF(日報入力!G1337&gt;0,日報入力!E1337*日報入力!AL1337,"")</f>
        <v/>
      </c>
      <c r="AK1337" s="294" t="str">
        <f>IF(日報入力!G1337&gt;0,AI1337-AJ1337,"")</f>
        <v/>
      </c>
      <c r="AL1337" s="292" t="str">
        <f>IF(日報入力!G1337&gt;0,日報入力!E1337*日報入力!AM1337,"")</f>
        <v/>
      </c>
      <c r="AM1337" s="292" t="str">
        <f>IF(日報入力!G1337&gt;0,日報入力!AB1337*日報入力!AM1337,"")</f>
        <v/>
      </c>
      <c r="AN1337" s="68" t="str">
        <f>IF(日報入力!G1337&gt;0,日報入力!C1337,"")</f>
        <v/>
      </c>
      <c r="AO1337" s="68" t="str">
        <f>日報入力!B1337</f>
        <v/>
      </c>
      <c r="AP1337" s="68" t="str">
        <f>IF(日報入力!AQ1337,日報入力!BA1337,"")</f>
        <v/>
      </c>
      <c r="AQ1337" s="68" t="str">
        <f>IF(日報入力!AR1337,日報入力!BB1337,"")</f>
        <v/>
      </c>
      <c r="AR1337" s="68" t="str">
        <f>IF(日報入力!AS1337,"N勤","")</f>
        <v/>
      </c>
      <c r="AS1337" s="295" t="e">
        <f t="shared" si="80"/>
        <v>#VALUE!</v>
      </c>
      <c r="AT1337" s="439" t="str">
        <f>日報入力!AY1337</f>
        <v/>
      </c>
      <c r="AU1337" s="518" t="str">
        <f>IF(日報入力!G1337,G1337*60/E1337,"")</f>
        <v/>
      </c>
      <c r="AV1337" s="528" t="str">
        <f>IF(日報入力!AT1337,日報入力!AT1337,"")</f>
        <v/>
      </c>
      <c r="AW1337" s="529" t="str">
        <f>IF(日報入力!AT1337,AE1337/日報入力!AT1337,"")</f>
        <v/>
      </c>
      <c r="AX1337" s="530" t="e">
        <f>IF(1&lt;日報集計!AT1337,AT1337/(((F1337-I1337-J1337-N1337-O1337)*60)/(E1337)),"")</f>
        <v>#VALUE!</v>
      </c>
      <c r="AY1337" s="664" t="str">
        <f>IF(日報入力!H1337,AT1337/(((F1337-J1337)*60)/E1337),"")</f>
        <v/>
      </c>
      <c r="AZ1337" s="664" t="str">
        <f>IF(日報入力!I1337,AT1337/((G1337*60)/E1337),"")</f>
        <v/>
      </c>
      <c r="BA1337" s="296" t="str">
        <f>IF(日報入力!G1337,G1337/F1337,"")</f>
        <v/>
      </c>
      <c r="BB1337" s="386" t="e">
        <f t="shared" si="81"/>
        <v>#VALUE!</v>
      </c>
      <c r="BC1337" s="386" t="e">
        <f t="shared" si="82"/>
        <v>#VALUE!</v>
      </c>
      <c r="BD1337" s="80">
        <f>日報入力!AU1337</f>
        <v>0</v>
      </c>
      <c r="BE1337" s="534" t="str">
        <f>IF(日報入力!AV1337,日報入力!AV1337,"")</f>
        <v/>
      </c>
      <c r="BF1337" s="534" t="str">
        <f>IF(日報入力!AW1337,日報入力!AW1337,"")</f>
        <v/>
      </c>
      <c r="BG1337" s="398" t="str">
        <f>IF(日報入力!G1337,日報入力!K1337*日報入力!D1337*日報入力!BC1337,"")</f>
        <v/>
      </c>
    </row>
    <row r="1338" spans="1:59" ht="20.25" hidden="1" customHeight="1" x14ac:dyDescent="0.15">
      <c r="A1338" s="302" t="str">
        <f>IF(日報入力!G1338="","",日報入力!G1338)</f>
        <v/>
      </c>
      <c r="B1338" s="291" t="str">
        <f>IF(日報入力!G1338="","",日報入力!H1338)</f>
        <v/>
      </c>
      <c r="C1338" s="291" t="str">
        <f>IF(日報入力!G1338="","",日報入力!I1338)</f>
        <v/>
      </c>
      <c r="D1338" s="291" t="str">
        <f>IF(日報入力!G1338="","",日報入力!J1338)</f>
        <v/>
      </c>
      <c r="E1338" s="291" t="str">
        <f>IF(日報入力!G1338="","",日報入力!K1338)</f>
        <v/>
      </c>
      <c r="F1338" s="291" t="str">
        <f>IF(日報入力!G1338="","",日報入力!L1338)</f>
        <v/>
      </c>
      <c r="G1338" s="291" t="str">
        <f>IF(日報入力!G1338="","",日報入力!L1338-日報入力!O1338-日報入力!P1338-日報入力!Q1338-日報入力!R1338-日報入力!S1338-日報入力!T1338-日報入力!U1338-日報入力!V1338-日報入力!W1338-日報入力!X1338-日報入力!Y1338-日報入力!Z1338)</f>
        <v/>
      </c>
      <c r="H1338" s="291" t="str">
        <f>IF(日報入力!G1338="","",IF(日報入力!M1338&gt;=0,日報入力!M1338*F1338,F1338))</f>
        <v/>
      </c>
      <c r="I1338" s="291" t="str">
        <f>IF(日報入力!G1338="","",日報入力!O1338)</f>
        <v/>
      </c>
      <c r="J1338" s="291" t="str">
        <f>IF(日報入力!G1338="","",日報入力!P1338)</f>
        <v/>
      </c>
      <c r="K1338" s="291" t="str">
        <f>IF(日報入力!G1338="","",日報入力!Q1338)</f>
        <v/>
      </c>
      <c r="L1338" s="291" t="str">
        <f>IF(日報入力!G1338="","",日報入力!R1338)</f>
        <v/>
      </c>
      <c r="M1338" s="291" t="str">
        <f>IF(日報入力!G1338="","",日報入力!S1338)</f>
        <v/>
      </c>
      <c r="N1338" s="291" t="str">
        <f>IF(日報入力!G1338="","",日報入力!T1338)</f>
        <v/>
      </c>
      <c r="O1338" s="291" t="str">
        <f>IF(日報入力!G1338="","",日報入力!U1338)</f>
        <v/>
      </c>
      <c r="P1338" s="291" t="str">
        <f>IF(日報入力!G1338="","",日報入力!V1338)</f>
        <v/>
      </c>
      <c r="Q1338" s="291" t="str">
        <f>IF(日報入力!G1338="","",日報入力!W1338)</f>
        <v/>
      </c>
      <c r="R1338" s="291" t="str">
        <f>IF(日報入力!G1338="","",日報入力!X1338)</f>
        <v/>
      </c>
      <c r="S1338" s="291" t="str">
        <f>IF(日報入力!G1338="","",日報入力!Y1338)</f>
        <v/>
      </c>
      <c r="T1338" s="291" t="str">
        <f>IF(日報入力!G1338="","",日報入力!Z1338)</f>
        <v/>
      </c>
      <c r="U1338" s="291" t="str">
        <f>IF(日報入力!G1338="","",日報入力!AA1338)</f>
        <v/>
      </c>
      <c r="V1338" s="378" t="str">
        <f>IF(日報入力!G1338="","",日報入力!AB1338)</f>
        <v/>
      </c>
      <c r="W1338" s="291" t="str">
        <f>IF(日報入力!G1338="","",日報入力!AC1338)</f>
        <v/>
      </c>
      <c r="X1338" s="291" t="str">
        <f>IF(日報入力!G1338="","",日報入力!AD1338)</f>
        <v/>
      </c>
      <c r="Y1338" s="291" t="str">
        <f>IF(日報入力!G1338="","",日報入力!AE1338)</f>
        <v/>
      </c>
      <c r="Z1338" s="291" t="str">
        <f>IF(日報入力!G1338="","",日報入力!AF1338)</f>
        <v/>
      </c>
      <c r="AA1338" s="291" t="str">
        <f>IF(日報入力!G1338="","",日報入力!AG1338)</f>
        <v/>
      </c>
      <c r="AB1338" s="291" t="str">
        <f>IF(日報入力!G1338="","",日報入力!AH1338)</f>
        <v/>
      </c>
      <c r="AC1338" s="291" t="str">
        <f>IF(日報入力!G1338="","",日報入力!AI1338)</f>
        <v/>
      </c>
      <c r="AD1338" s="291" t="str">
        <f>IF(日報入力!G1338="","",日報入力!AJ1338)</f>
        <v/>
      </c>
      <c r="AE1338" s="292" t="str">
        <f>IF(日報入力!G1338="","",日報入力!E1338)</f>
        <v/>
      </c>
      <c r="AF1338" s="293" t="str">
        <f>IF(日報入力!G1338="","",日報入力!AK1338)</f>
        <v/>
      </c>
      <c r="AG1338" s="293" t="str">
        <f>IF(日報入力!G1338="","",日報入力!AL1338)</f>
        <v/>
      </c>
      <c r="AH1338" s="293" t="str">
        <f>IF(日報入力!G1338="","",日報入力!AM1338)</f>
        <v/>
      </c>
      <c r="AI1338" s="294" t="str">
        <f>IF(日報入力!G1338&gt;0,日報入力!D1338*日報入力!K1338*日報入力!AL1338,"")</f>
        <v/>
      </c>
      <c r="AJ1338" s="294" t="str">
        <f>IF(日報入力!G1338&gt;0,日報入力!E1338*日報入力!AL1338,"")</f>
        <v/>
      </c>
      <c r="AK1338" s="294" t="str">
        <f>IF(日報入力!G1338&gt;0,AI1338-AJ1338,"")</f>
        <v/>
      </c>
      <c r="AL1338" s="292" t="str">
        <f>IF(日報入力!G1338&gt;0,日報入力!E1338*日報入力!AM1338,"")</f>
        <v/>
      </c>
      <c r="AM1338" s="292" t="str">
        <f>IF(日報入力!G1338&gt;0,日報入力!AB1338*日報入力!AM1338,"")</f>
        <v/>
      </c>
      <c r="AN1338" s="68" t="str">
        <f>IF(日報入力!G1338&gt;0,日報入力!C1338,"")</f>
        <v/>
      </c>
      <c r="AO1338" s="68" t="str">
        <f>日報入力!B1338</f>
        <v/>
      </c>
      <c r="AP1338" s="68" t="str">
        <f>IF(日報入力!AQ1338,日報入力!BA1338,"")</f>
        <v/>
      </c>
      <c r="AQ1338" s="68" t="str">
        <f>IF(日報入力!AR1338,日報入力!BB1338,"")</f>
        <v/>
      </c>
      <c r="AR1338" s="68" t="str">
        <f>IF(日報入力!AS1338,"N勤","")</f>
        <v/>
      </c>
      <c r="AS1338" s="295" t="e">
        <f t="shared" si="80"/>
        <v>#VALUE!</v>
      </c>
      <c r="AT1338" s="439" t="str">
        <f>日報入力!AY1338</f>
        <v/>
      </c>
      <c r="AU1338" s="518" t="str">
        <f>IF(日報入力!G1338,G1338*60/E1338,"")</f>
        <v/>
      </c>
      <c r="AV1338" s="528" t="str">
        <f>IF(日報入力!AT1338,日報入力!AT1338,"")</f>
        <v/>
      </c>
      <c r="AW1338" s="529" t="str">
        <f>IF(日報入力!AT1338,AE1338/日報入力!AT1338,"")</f>
        <v/>
      </c>
      <c r="AX1338" s="530" t="e">
        <f>IF(1&lt;日報集計!AT1338,AT1338/(((F1338-I1338-J1338-N1338-O1338)*60)/(E1338)),"")</f>
        <v>#VALUE!</v>
      </c>
      <c r="AY1338" s="664" t="str">
        <f>IF(日報入力!H1338,AT1338/(((F1338-J1338)*60)/E1338),"")</f>
        <v/>
      </c>
      <c r="AZ1338" s="664" t="str">
        <f>IF(日報入力!I1338,AT1338/((G1338*60)/E1338),"")</f>
        <v/>
      </c>
      <c r="BA1338" s="296" t="str">
        <f>IF(日報入力!G1338,G1338/F1338,"")</f>
        <v/>
      </c>
      <c r="BB1338" s="386" t="e">
        <f t="shared" si="81"/>
        <v>#VALUE!</v>
      </c>
      <c r="BC1338" s="386" t="e">
        <f t="shared" si="82"/>
        <v>#VALUE!</v>
      </c>
      <c r="BD1338" s="80">
        <f>日報入力!AU1338</f>
        <v>0</v>
      </c>
      <c r="BE1338" s="534" t="str">
        <f>IF(日報入力!AV1338,日報入力!AV1338,"")</f>
        <v/>
      </c>
      <c r="BF1338" s="534" t="str">
        <f>IF(日報入力!AW1338,日報入力!AW1338,"")</f>
        <v/>
      </c>
      <c r="BG1338" s="398" t="str">
        <f>IF(日報入力!G1338,日報入力!K1338*日報入力!D1338*日報入力!BC1338,"")</f>
        <v/>
      </c>
    </row>
    <row r="1339" spans="1:59" ht="20.25" hidden="1" customHeight="1" x14ac:dyDescent="0.15">
      <c r="A1339" s="302" t="str">
        <f>IF(日報入力!G1339="","",日報入力!G1339)</f>
        <v/>
      </c>
      <c r="B1339" s="291" t="str">
        <f>IF(日報入力!G1339="","",日報入力!H1339)</f>
        <v/>
      </c>
      <c r="C1339" s="291" t="str">
        <f>IF(日報入力!G1339="","",日報入力!I1339)</f>
        <v/>
      </c>
      <c r="D1339" s="291" t="str">
        <f>IF(日報入力!G1339="","",日報入力!J1339)</f>
        <v/>
      </c>
      <c r="E1339" s="291" t="str">
        <f>IF(日報入力!G1339="","",日報入力!K1339)</f>
        <v/>
      </c>
      <c r="F1339" s="291" t="str">
        <f>IF(日報入力!G1339="","",日報入力!L1339)</f>
        <v/>
      </c>
      <c r="G1339" s="291" t="str">
        <f>IF(日報入力!G1339="","",日報入力!L1339-日報入力!O1339-日報入力!P1339-日報入力!Q1339-日報入力!R1339-日報入力!S1339-日報入力!T1339-日報入力!U1339-日報入力!V1339-日報入力!W1339-日報入力!X1339-日報入力!Y1339-日報入力!Z1339)</f>
        <v/>
      </c>
      <c r="H1339" s="291" t="str">
        <f>IF(日報入力!G1339="","",IF(日報入力!M1339&gt;=0,日報入力!M1339*F1339,F1339))</f>
        <v/>
      </c>
      <c r="I1339" s="291" t="str">
        <f>IF(日報入力!G1339="","",日報入力!O1339)</f>
        <v/>
      </c>
      <c r="J1339" s="291" t="str">
        <f>IF(日報入力!G1339="","",日報入力!P1339)</f>
        <v/>
      </c>
      <c r="K1339" s="291" t="str">
        <f>IF(日報入力!G1339="","",日報入力!Q1339)</f>
        <v/>
      </c>
      <c r="L1339" s="291" t="str">
        <f>IF(日報入力!G1339="","",日報入力!R1339)</f>
        <v/>
      </c>
      <c r="M1339" s="291" t="str">
        <f>IF(日報入力!G1339="","",日報入力!S1339)</f>
        <v/>
      </c>
      <c r="N1339" s="291" t="str">
        <f>IF(日報入力!G1339="","",日報入力!T1339)</f>
        <v/>
      </c>
      <c r="O1339" s="291" t="str">
        <f>IF(日報入力!G1339="","",日報入力!U1339)</f>
        <v/>
      </c>
      <c r="P1339" s="291" t="str">
        <f>IF(日報入力!G1339="","",日報入力!V1339)</f>
        <v/>
      </c>
      <c r="Q1339" s="291" t="str">
        <f>IF(日報入力!G1339="","",日報入力!W1339)</f>
        <v/>
      </c>
      <c r="R1339" s="291" t="str">
        <f>IF(日報入力!G1339="","",日報入力!X1339)</f>
        <v/>
      </c>
      <c r="S1339" s="291" t="str">
        <f>IF(日報入力!G1339="","",日報入力!Y1339)</f>
        <v/>
      </c>
      <c r="T1339" s="291" t="str">
        <f>IF(日報入力!G1339="","",日報入力!Z1339)</f>
        <v/>
      </c>
      <c r="U1339" s="291" t="str">
        <f>IF(日報入力!G1339="","",日報入力!AA1339)</f>
        <v/>
      </c>
      <c r="V1339" s="378" t="str">
        <f>IF(日報入力!G1339="","",日報入力!AB1339)</f>
        <v/>
      </c>
      <c r="W1339" s="291" t="str">
        <f>IF(日報入力!G1339="","",日報入力!AC1339)</f>
        <v/>
      </c>
      <c r="X1339" s="291" t="str">
        <f>IF(日報入力!G1339="","",日報入力!AD1339)</f>
        <v/>
      </c>
      <c r="Y1339" s="291" t="str">
        <f>IF(日報入力!G1339="","",日報入力!AE1339)</f>
        <v/>
      </c>
      <c r="Z1339" s="291" t="str">
        <f>IF(日報入力!G1339="","",日報入力!AF1339)</f>
        <v/>
      </c>
      <c r="AA1339" s="291" t="str">
        <f>IF(日報入力!G1339="","",日報入力!AG1339)</f>
        <v/>
      </c>
      <c r="AB1339" s="291" t="str">
        <f>IF(日報入力!G1339="","",日報入力!AH1339)</f>
        <v/>
      </c>
      <c r="AC1339" s="291" t="str">
        <f>IF(日報入力!G1339="","",日報入力!AI1339)</f>
        <v/>
      </c>
      <c r="AD1339" s="291" t="str">
        <f>IF(日報入力!G1339="","",日報入力!AJ1339)</f>
        <v/>
      </c>
      <c r="AE1339" s="292" t="str">
        <f>IF(日報入力!G1339="","",日報入力!E1339)</f>
        <v/>
      </c>
      <c r="AF1339" s="293" t="str">
        <f>IF(日報入力!G1339="","",日報入力!AK1339)</f>
        <v/>
      </c>
      <c r="AG1339" s="293" t="str">
        <f>IF(日報入力!G1339="","",日報入力!AL1339)</f>
        <v/>
      </c>
      <c r="AH1339" s="293" t="str">
        <f>IF(日報入力!G1339="","",日報入力!AM1339)</f>
        <v/>
      </c>
      <c r="AI1339" s="294" t="str">
        <f>IF(日報入力!G1339&gt;0,日報入力!D1339*日報入力!K1339*日報入力!AL1339,"")</f>
        <v/>
      </c>
      <c r="AJ1339" s="294" t="str">
        <f>IF(日報入力!G1339&gt;0,日報入力!E1339*日報入力!AL1339,"")</f>
        <v/>
      </c>
      <c r="AK1339" s="294" t="str">
        <f>IF(日報入力!G1339&gt;0,AI1339-AJ1339,"")</f>
        <v/>
      </c>
      <c r="AL1339" s="292" t="str">
        <f>IF(日報入力!G1339&gt;0,日報入力!E1339*日報入力!AM1339,"")</f>
        <v/>
      </c>
      <c r="AM1339" s="292" t="str">
        <f>IF(日報入力!G1339&gt;0,日報入力!AB1339*日報入力!AM1339,"")</f>
        <v/>
      </c>
      <c r="AN1339" s="68" t="str">
        <f>IF(日報入力!G1339&gt;0,日報入力!C1339,"")</f>
        <v/>
      </c>
      <c r="AO1339" s="68" t="str">
        <f>日報入力!B1339</f>
        <v/>
      </c>
      <c r="AP1339" s="68" t="str">
        <f>IF(日報入力!AQ1339,日報入力!BA1339,"")</f>
        <v/>
      </c>
      <c r="AQ1339" s="68" t="str">
        <f>IF(日報入力!AR1339,日報入力!BB1339,"")</f>
        <v/>
      </c>
      <c r="AR1339" s="68" t="str">
        <f>IF(日報入力!AS1339,"N勤","")</f>
        <v/>
      </c>
      <c r="AS1339" s="295" t="e">
        <f t="shared" si="80"/>
        <v>#VALUE!</v>
      </c>
      <c r="AT1339" s="439" t="str">
        <f>日報入力!AY1339</f>
        <v/>
      </c>
      <c r="AU1339" s="518" t="str">
        <f>IF(日報入力!G1339,G1339*60/E1339,"")</f>
        <v/>
      </c>
      <c r="AV1339" s="528" t="str">
        <f>IF(日報入力!AT1339,日報入力!AT1339,"")</f>
        <v/>
      </c>
      <c r="AW1339" s="529" t="str">
        <f>IF(日報入力!AT1339,AE1339/日報入力!AT1339,"")</f>
        <v/>
      </c>
      <c r="AX1339" s="530" t="e">
        <f>IF(1&lt;日報集計!AT1339,AT1339/(((F1339-I1339-J1339-N1339-O1339)*60)/(E1339)),"")</f>
        <v>#VALUE!</v>
      </c>
      <c r="AY1339" s="664" t="str">
        <f>IF(日報入力!H1339,AT1339/(((F1339-J1339)*60)/E1339),"")</f>
        <v/>
      </c>
      <c r="AZ1339" s="664" t="str">
        <f>IF(日報入力!I1339,AT1339/((G1339*60)/E1339),"")</f>
        <v/>
      </c>
      <c r="BA1339" s="296" t="str">
        <f>IF(日報入力!G1339,G1339/F1339,"")</f>
        <v/>
      </c>
      <c r="BB1339" s="386" t="e">
        <f t="shared" si="81"/>
        <v>#VALUE!</v>
      </c>
      <c r="BC1339" s="386" t="e">
        <f t="shared" si="82"/>
        <v>#VALUE!</v>
      </c>
      <c r="BD1339" s="80">
        <f>日報入力!AU1339</f>
        <v>0</v>
      </c>
      <c r="BE1339" s="534" t="str">
        <f>IF(日報入力!AV1339,日報入力!AV1339,"")</f>
        <v/>
      </c>
      <c r="BF1339" s="534" t="str">
        <f>IF(日報入力!AW1339,日報入力!AW1339,"")</f>
        <v/>
      </c>
      <c r="BG1339" s="398" t="str">
        <f>IF(日報入力!G1339,日報入力!K1339*日報入力!D1339*日報入力!BC1339,"")</f>
        <v/>
      </c>
    </row>
    <row r="1340" spans="1:59" ht="20.25" hidden="1" customHeight="1" x14ac:dyDescent="0.15">
      <c r="A1340" s="302" t="str">
        <f>IF(日報入力!G1340="","",日報入力!G1340)</f>
        <v/>
      </c>
      <c r="B1340" s="291" t="str">
        <f>IF(日報入力!G1340="","",日報入力!H1340)</f>
        <v/>
      </c>
      <c r="C1340" s="291" t="str">
        <f>IF(日報入力!G1340="","",日報入力!I1340)</f>
        <v/>
      </c>
      <c r="D1340" s="291" t="str">
        <f>IF(日報入力!G1340="","",日報入力!J1340)</f>
        <v/>
      </c>
      <c r="E1340" s="291" t="str">
        <f>IF(日報入力!G1340="","",日報入力!K1340)</f>
        <v/>
      </c>
      <c r="F1340" s="291" t="str">
        <f>IF(日報入力!G1340="","",日報入力!L1340)</f>
        <v/>
      </c>
      <c r="G1340" s="291" t="str">
        <f>IF(日報入力!G1340="","",日報入力!L1340-日報入力!O1340-日報入力!P1340-日報入力!Q1340-日報入力!R1340-日報入力!S1340-日報入力!T1340-日報入力!U1340-日報入力!V1340-日報入力!W1340-日報入力!X1340-日報入力!Y1340-日報入力!Z1340)</f>
        <v/>
      </c>
      <c r="H1340" s="291" t="str">
        <f>IF(日報入力!G1340="","",IF(日報入力!M1340&gt;=0,日報入力!M1340*F1340,F1340))</f>
        <v/>
      </c>
      <c r="I1340" s="291" t="str">
        <f>IF(日報入力!G1340="","",日報入力!O1340)</f>
        <v/>
      </c>
      <c r="J1340" s="291" t="str">
        <f>IF(日報入力!G1340="","",日報入力!P1340)</f>
        <v/>
      </c>
      <c r="K1340" s="291" t="str">
        <f>IF(日報入力!G1340="","",日報入力!Q1340)</f>
        <v/>
      </c>
      <c r="L1340" s="291" t="str">
        <f>IF(日報入力!G1340="","",日報入力!R1340)</f>
        <v/>
      </c>
      <c r="M1340" s="291" t="str">
        <f>IF(日報入力!G1340="","",日報入力!S1340)</f>
        <v/>
      </c>
      <c r="N1340" s="291" t="str">
        <f>IF(日報入力!G1340="","",日報入力!T1340)</f>
        <v/>
      </c>
      <c r="O1340" s="291" t="str">
        <f>IF(日報入力!G1340="","",日報入力!U1340)</f>
        <v/>
      </c>
      <c r="P1340" s="291" t="str">
        <f>IF(日報入力!G1340="","",日報入力!V1340)</f>
        <v/>
      </c>
      <c r="Q1340" s="291" t="str">
        <f>IF(日報入力!G1340="","",日報入力!W1340)</f>
        <v/>
      </c>
      <c r="R1340" s="291" t="str">
        <f>IF(日報入力!G1340="","",日報入力!X1340)</f>
        <v/>
      </c>
      <c r="S1340" s="291" t="str">
        <f>IF(日報入力!G1340="","",日報入力!Y1340)</f>
        <v/>
      </c>
      <c r="T1340" s="291" t="str">
        <f>IF(日報入力!G1340="","",日報入力!Z1340)</f>
        <v/>
      </c>
      <c r="U1340" s="291" t="str">
        <f>IF(日報入力!G1340="","",日報入力!AA1340)</f>
        <v/>
      </c>
      <c r="V1340" s="378" t="str">
        <f>IF(日報入力!G1340="","",日報入力!AB1340)</f>
        <v/>
      </c>
      <c r="W1340" s="291" t="str">
        <f>IF(日報入力!G1340="","",日報入力!AC1340)</f>
        <v/>
      </c>
      <c r="X1340" s="291" t="str">
        <f>IF(日報入力!G1340="","",日報入力!AD1340)</f>
        <v/>
      </c>
      <c r="Y1340" s="291" t="str">
        <f>IF(日報入力!G1340="","",日報入力!AE1340)</f>
        <v/>
      </c>
      <c r="Z1340" s="291" t="str">
        <f>IF(日報入力!G1340="","",日報入力!AF1340)</f>
        <v/>
      </c>
      <c r="AA1340" s="291" t="str">
        <f>IF(日報入力!G1340="","",日報入力!AG1340)</f>
        <v/>
      </c>
      <c r="AB1340" s="291" t="str">
        <f>IF(日報入力!G1340="","",日報入力!AH1340)</f>
        <v/>
      </c>
      <c r="AC1340" s="291" t="str">
        <f>IF(日報入力!G1340="","",日報入力!AI1340)</f>
        <v/>
      </c>
      <c r="AD1340" s="291" t="str">
        <f>IF(日報入力!G1340="","",日報入力!AJ1340)</f>
        <v/>
      </c>
      <c r="AE1340" s="292" t="str">
        <f>IF(日報入力!G1340="","",日報入力!E1340)</f>
        <v/>
      </c>
      <c r="AF1340" s="293" t="str">
        <f>IF(日報入力!G1340="","",日報入力!AK1340)</f>
        <v/>
      </c>
      <c r="AG1340" s="293" t="str">
        <f>IF(日報入力!G1340="","",日報入力!AL1340)</f>
        <v/>
      </c>
      <c r="AH1340" s="293" t="str">
        <f>IF(日報入力!G1340="","",日報入力!AM1340)</f>
        <v/>
      </c>
      <c r="AI1340" s="294" t="str">
        <f>IF(日報入力!G1340&gt;0,日報入力!D1340*日報入力!K1340*日報入力!AL1340,"")</f>
        <v/>
      </c>
      <c r="AJ1340" s="294" t="str">
        <f>IF(日報入力!G1340&gt;0,日報入力!E1340*日報入力!AL1340,"")</f>
        <v/>
      </c>
      <c r="AK1340" s="294" t="str">
        <f>IF(日報入力!G1340&gt;0,AI1340-AJ1340,"")</f>
        <v/>
      </c>
      <c r="AL1340" s="292" t="str">
        <f>IF(日報入力!G1340&gt;0,日報入力!E1340*日報入力!AM1340,"")</f>
        <v/>
      </c>
      <c r="AM1340" s="292" t="str">
        <f>IF(日報入力!G1340&gt;0,日報入力!AB1340*日報入力!AM1340,"")</f>
        <v/>
      </c>
      <c r="AN1340" s="68" t="str">
        <f>IF(日報入力!G1340&gt;0,日報入力!C1340,"")</f>
        <v/>
      </c>
      <c r="AO1340" s="68" t="str">
        <f>日報入力!B1340</f>
        <v/>
      </c>
      <c r="AP1340" s="68" t="str">
        <f>IF(日報入力!AQ1340,日報入力!BA1340,"")</f>
        <v/>
      </c>
      <c r="AQ1340" s="68" t="str">
        <f>IF(日報入力!AR1340,日報入力!BB1340,"")</f>
        <v/>
      </c>
      <c r="AR1340" s="68" t="str">
        <f>IF(日報入力!AS1340,"N勤","")</f>
        <v/>
      </c>
      <c r="AS1340" s="295" t="e">
        <f t="shared" si="80"/>
        <v>#VALUE!</v>
      </c>
      <c r="AT1340" s="439" t="str">
        <f>日報入力!AY1340</f>
        <v/>
      </c>
      <c r="AU1340" s="518" t="str">
        <f>IF(日報入力!G1340,G1340*60/E1340,"")</f>
        <v/>
      </c>
      <c r="AV1340" s="528" t="str">
        <f>IF(日報入力!AT1340,日報入力!AT1340,"")</f>
        <v/>
      </c>
      <c r="AW1340" s="529" t="str">
        <f>IF(日報入力!AT1340,AE1340/日報入力!AT1340,"")</f>
        <v/>
      </c>
      <c r="AX1340" s="530" t="e">
        <f>IF(1&lt;日報集計!AT1340,AT1340/(((F1340-I1340-J1340-N1340-O1340)*60)/(E1340)),"")</f>
        <v>#VALUE!</v>
      </c>
      <c r="AY1340" s="664" t="str">
        <f>IF(日報入力!H1340,AT1340/(((F1340-J1340)*60)/E1340),"")</f>
        <v/>
      </c>
      <c r="AZ1340" s="664" t="str">
        <f>IF(日報入力!I1340,AT1340/((G1340*60)/E1340),"")</f>
        <v/>
      </c>
      <c r="BA1340" s="296" t="str">
        <f>IF(日報入力!G1340,G1340/F1340,"")</f>
        <v/>
      </c>
      <c r="BB1340" s="386" t="e">
        <f t="shared" si="81"/>
        <v>#VALUE!</v>
      </c>
      <c r="BC1340" s="386" t="e">
        <f t="shared" si="82"/>
        <v>#VALUE!</v>
      </c>
      <c r="BD1340" s="80">
        <f>日報入力!AU1340</f>
        <v>0</v>
      </c>
      <c r="BE1340" s="534" t="str">
        <f>IF(日報入力!AV1340,日報入力!AV1340,"")</f>
        <v/>
      </c>
      <c r="BF1340" s="534" t="str">
        <f>IF(日報入力!AW1340,日報入力!AW1340,"")</f>
        <v/>
      </c>
      <c r="BG1340" s="398" t="str">
        <f>IF(日報入力!G1340,日報入力!K1340*日報入力!D1340*日報入力!BC1340,"")</f>
        <v/>
      </c>
    </row>
    <row r="1341" spans="1:59" ht="20.25" hidden="1" customHeight="1" x14ac:dyDescent="0.15">
      <c r="A1341" s="302" t="str">
        <f>IF(日報入力!G1341="","",日報入力!G1341)</f>
        <v/>
      </c>
      <c r="B1341" s="291" t="str">
        <f>IF(日報入力!G1341="","",日報入力!H1341)</f>
        <v/>
      </c>
      <c r="C1341" s="291" t="str">
        <f>IF(日報入力!G1341="","",日報入力!I1341)</f>
        <v/>
      </c>
      <c r="D1341" s="291" t="str">
        <f>IF(日報入力!G1341="","",日報入力!J1341)</f>
        <v/>
      </c>
      <c r="E1341" s="291" t="str">
        <f>IF(日報入力!G1341="","",日報入力!K1341)</f>
        <v/>
      </c>
      <c r="F1341" s="291" t="str">
        <f>IF(日報入力!G1341="","",日報入力!L1341)</f>
        <v/>
      </c>
      <c r="G1341" s="291" t="str">
        <f>IF(日報入力!G1341="","",日報入力!L1341-日報入力!O1341-日報入力!P1341-日報入力!Q1341-日報入力!R1341-日報入力!S1341-日報入力!T1341-日報入力!U1341-日報入力!V1341-日報入力!W1341-日報入力!X1341-日報入力!Y1341-日報入力!Z1341)</f>
        <v/>
      </c>
      <c r="H1341" s="291" t="str">
        <f>IF(日報入力!G1341="","",IF(日報入力!M1341&gt;=0,日報入力!M1341*F1341,F1341))</f>
        <v/>
      </c>
      <c r="I1341" s="291" t="str">
        <f>IF(日報入力!G1341="","",日報入力!O1341)</f>
        <v/>
      </c>
      <c r="J1341" s="291" t="str">
        <f>IF(日報入力!G1341="","",日報入力!P1341)</f>
        <v/>
      </c>
      <c r="K1341" s="291" t="str">
        <f>IF(日報入力!G1341="","",日報入力!Q1341)</f>
        <v/>
      </c>
      <c r="L1341" s="291" t="str">
        <f>IF(日報入力!G1341="","",日報入力!R1341)</f>
        <v/>
      </c>
      <c r="M1341" s="291" t="str">
        <f>IF(日報入力!G1341="","",日報入力!S1341)</f>
        <v/>
      </c>
      <c r="N1341" s="291" t="str">
        <f>IF(日報入力!G1341="","",日報入力!T1341)</f>
        <v/>
      </c>
      <c r="O1341" s="291" t="str">
        <f>IF(日報入力!G1341="","",日報入力!U1341)</f>
        <v/>
      </c>
      <c r="P1341" s="291" t="str">
        <f>IF(日報入力!G1341="","",日報入力!V1341)</f>
        <v/>
      </c>
      <c r="Q1341" s="291" t="str">
        <f>IF(日報入力!G1341="","",日報入力!W1341)</f>
        <v/>
      </c>
      <c r="R1341" s="291" t="str">
        <f>IF(日報入力!G1341="","",日報入力!X1341)</f>
        <v/>
      </c>
      <c r="S1341" s="291" t="str">
        <f>IF(日報入力!G1341="","",日報入力!Y1341)</f>
        <v/>
      </c>
      <c r="T1341" s="291" t="str">
        <f>IF(日報入力!G1341="","",日報入力!Z1341)</f>
        <v/>
      </c>
      <c r="U1341" s="291" t="str">
        <f>IF(日報入力!G1341="","",日報入力!AA1341)</f>
        <v/>
      </c>
      <c r="V1341" s="378" t="str">
        <f>IF(日報入力!G1341="","",日報入力!AB1341)</f>
        <v/>
      </c>
      <c r="W1341" s="291" t="str">
        <f>IF(日報入力!G1341="","",日報入力!AC1341)</f>
        <v/>
      </c>
      <c r="X1341" s="291" t="str">
        <f>IF(日報入力!G1341="","",日報入力!AD1341)</f>
        <v/>
      </c>
      <c r="Y1341" s="291" t="str">
        <f>IF(日報入力!G1341="","",日報入力!AE1341)</f>
        <v/>
      </c>
      <c r="Z1341" s="291" t="str">
        <f>IF(日報入力!G1341="","",日報入力!AF1341)</f>
        <v/>
      </c>
      <c r="AA1341" s="291" t="str">
        <f>IF(日報入力!G1341="","",日報入力!AG1341)</f>
        <v/>
      </c>
      <c r="AB1341" s="291" t="str">
        <f>IF(日報入力!G1341="","",日報入力!AH1341)</f>
        <v/>
      </c>
      <c r="AC1341" s="291" t="str">
        <f>IF(日報入力!G1341="","",日報入力!AI1341)</f>
        <v/>
      </c>
      <c r="AD1341" s="291" t="str">
        <f>IF(日報入力!G1341="","",日報入力!AJ1341)</f>
        <v/>
      </c>
      <c r="AE1341" s="292" t="str">
        <f>IF(日報入力!G1341="","",日報入力!E1341)</f>
        <v/>
      </c>
      <c r="AF1341" s="293" t="str">
        <f>IF(日報入力!G1341="","",日報入力!AK1341)</f>
        <v/>
      </c>
      <c r="AG1341" s="293" t="str">
        <f>IF(日報入力!G1341="","",日報入力!AL1341)</f>
        <v/>
      </c>
      <c r="AH1341" s="293" t="str">
        <f>IF(日報入力!G1341="","",日報入力!AM1341)</f>
        <v/>
      </c>
      <c r="AI1341" s="294" t="str">
        <f>IF(日報入力!G1341&gt;0,日報入力!D1341*日報入力!K1341*日報入力!AL1341,"")</f>
        <v/>
      </c>
      <c r="AJ1341" s="294" t="str">
        <f>IF(日報入力!G1341&gt;0,日報入力!E1341*日報入力!AL1341,"")</f>
        <v/>
      </c>
      <c r="AK1341" s="294" t="str">
        <f>IF(日報入力!G1341&gt;0,AI1341-AJ1341,"")</f>
        <v/>
      </c>
      <c r="AL1341" s="292" t="str">
        <f>IF(日報入力!G1341&gt;0,日報入力!E1341*日報入力!AM1341,"")</f>
        <v/>
      </c>
      <c r="AM1341" s="292" t="str">
        <f>IF(日報入力!G1341&gt;0,日報入力!AB1341*日報入力!AM1341,"")</f>
        <v/>
      </c>
      <c r="AN1341" s="68" t="str">
        <f>IF(日報入力!G1341&gt;0,日報入力!C1341,"")</f>
        <v/>
      </c>
      <c r="AO1341" s="68" t="str">
        <f>日報入力!B1341</f>
        <v/>
      </c>
      <c r="AP1341" s="68" t="str">
        <f>IF(日報入力!AQ1341,日報入力!BA1341,"")</f>
        <v/>
      </c>
      <c r="AQ1341" s="68" t="str">
        <f>IF(日報入力!AR1341,日報入力!BB1341,"")</f>
        <v/>
      </c>
      <c r="AR1341" s="68" t="str">
        <f>IF(日報入力!AS1341,"N勤","")</f>
        <v/>
      </c>
      <c r="AS1341" s="295" t="e">
        <f t="shared" si="80"/>
        <v>#VALUE!</v>
      </c>
      <c r="AT1341" s="439" t="str">
        <f>日報入力!AY1341</f>
        <v/>
      </c>
      <c r="AU1341" s="518" t="str">
        <f>IF(日報入力!G1341,G1341*60/E1341,"")</f>
        <v/>
      </c>
      <c r="AV1341" s="528" t="str">
        <f>IF(日報入力!AT1341,日報入力!AT1341,"")</f>
        <v/>
      </c>
      <c r="AW1341" s="529" t="str">
        <f>IF(日報入力!AT1341,AE1341/日報入力!AT1341,"")</f>
        <v/>
      </c>
      <c r="AX1341" s="530" t="e">
        <f>IF(1&lt;日報集計!AT1341,AT1341/(((F1341-I1341-J1341-N1341-O1341)*60)/(E1341)),"")</f>
        <v>#VALUE!</v>
      </c>
      <c r="AY1341" s="664" t="str">
        <f>IF(日報入力!H1341,AT1341/(((F1341-J1341)*60)/E1341),"")</f>
        <v/>
      </c>
      <c r="AZ1341" s="664" t="str">
        <f>IF(日報入力!I1341,AT1341/((G1341*60)/E1341),"")</f>
        <v/>
      </c>
      <c r="BA1341" s="296" t="str">
        <f>IF(日報入力!G1341,G1341/F1341,"")</f>
        <v/>
      </c>
      <c r="BB1341" s="386" t="e">
        <f t="shared" si="81"/>
        <v>#VALUE!</v>
      </c>
      <c r="BC1341" s="386" t="e">
        <f t="shared" si="82"/>
        <v>#VALUE!</v>
      </c>
      <c r="BD1341" s="80">
        <f>日報入力!AU1341</f>
        <v>0</v>
      </c>
      <c r="BE1341" s="534" t="str">
        <f>IF(日報入力!AV1341,日報入力!AV1341,"")</f>
        <v/>
      </c>
      <c r="BF1341" s="534" t="str">
        <f>IF(日報入力!AW1341,日報入力!AW1341,"")</f>
        <v/>
      </c>
      <c r="BG1341" s="398" t="str">
        <f>IF(日報入力!G1341,日報入力!K1341*日報入力!D1341*日報入力!BC1341,"")</f>
        <v/>
      </c>
    </row>
    <row r="1342" spans="1:59" ht="20.25" hidden="1" customHeight="1" x14ac:dyDescent="0.15">
      <c r="A1342" s="302" t="str">
        <f>IF(日報入力!G1342="","",日報入力!G1342)</f>
        <v/>
      </c>
      <c r="B1342" s="291" t="str">
        <f>IF(日報入力!G1342="","",日報入力!H1342)</f>
        <v/>
      </c>
      <c r="C1342" s="291" t="str">
        <f>IF(日報入力!G1342="","",日報入力!I1342)</f>
        <v/>
      </c>
      <c r="D1342" s="291" t="str">
        <f>IF(日報入力!G1342="","",日報入力!J1342)</f>
        <v/>
      </c>
      <c r="E1342" s="291" t="str">
        <f>IF(日報入力!G1342="","",日報入力!K1342)</f>
        <v/>
      </c>
      <c r="F1342" s="291" t="str">
        <f>IF(日報入力!G1342="","",日報入力!L1342)</f>
        <v/>
      </c>
      <c r="G1342" s="291" t="str">
        <f>IF(日報入力!G1342="","",日報入力!L1342-日報入力!O1342-日報入力!P1342-日報入力!Q1342-日報入力!R1342-日報入力!S1342-日報入力!T1342-日報入力!U1342-日報入力!V1342-日報入力!W1342-日報入力!X1342-日報入力!Y1342-日報入力!Z1342)</f>
        <v/>
      </c>
      <c r="H1342" s="291" t="str">
        <f>IF(日報入力!G1342="","",IF(日報入力!M1342&gt;=0,日報入力!M1342*F1342,F1342))</f>
        <v/>
      </c>
      <c r="I1342" s="291" t="str">
        <f>IF(日報入力!G1342="","",日報入力!O1342)</f>
        <v/>
      </c>
      <c r="J1342" s="291" t="str">
        <f>IF(日報入力!G1342="","",日報入力!P1342)</f>
        <v/>
      </c>
      <c r="K1342" s="291" t="str">
        <f>IF(日報入力!G1342="","",日報入力!Q1342)</f>
        <v/>
      </c>
      <c r="L1342" s="291" t="str">
        <f>IF(日報入力!G1342="","",日報入力!R1342)</f>
        <v/>
      </c>
      <c r="M1342" s="291" t="str">
        <f>IF(日報入力!G1342="","",日報入力!S1342)</f>
        <v/>
      </c>
      <c r="N1342" s="291" t="str">
        <f>IF(日報入力!G1342="","",日報入力!T1342)</f>
        <v/>
      </c>
      <c r="O1342" s="291" t="str">
        <f>IF(日報入力!G1342="","",日報入力!U1342)</f>
        <v/>
      </c>
      <c r="P1342" s="291" t="str">
        <f>IF(日報入力!G1342="","",日報入力!V1342)</f>
        <v/>
      </c>
      <c r="Q1342" s="291" t="str">
        <f>IF(日報入力!G1342="","",日報入力!W1342)</f>
        <v/>
      </c>
      <c r="R1342" s="291" t="str">
        <f>IF(日報入力!G1342="","",日報入力!X1342)</f>
        <v/>
      </c>
      <c r="S1342" s="291" t="str">
        <f>IF(日報入力!G1342="","",日報入力!Y1342)</f>
        <v/>
      </c>
      <c r="T1342" s="291" t="str">
        <f>IF(日報入力!G1342="","",日報入力!Z1342)</f>
        <v/>
      </c>
      <c r="U1342" s="291" t="str">
        <f>IF(日報入力!G1342="","",日報入力!AA1342)</f>
        <v/>
      </c>
      <c r="V1342" s="378" t="str">
        <f>IF(日報入力!G1342="","",日報入力!AB1342)</f>
        <v/>
      </c>
      <c r="W1342" s="291" t="str">
        <f>IF(日報入力!G1342="","",日報入力!AC1342)</f>
        <v/>
      </c>
      <c r="X1342" s="291" t="str">
        <f>IF(日報入力!G1342="","",日報入力!AD1342)</f>
        <v/>
      </c>
      <c r="Y1342" s="291" t="str">
        <f>IF(日報入力!G1342="","",日報入力!AE1342)</f>
        <v/>
      </c>
      <c r="Z1342" s="291" t="str">
        <f>IF(日報入力!G1342="","",日報入力!AF1342)</f>
        <v/>
      </c>
      <c r="AA1342" s="291" t="str">
        <f>IF(日報入力!G1342="","",日報入力!AG1342)</f>
        <v/>
      </c>
      <c r="AB1342" s="291" t="str">
        <f>IF(日報入力!G1342="","",日報入力!AH1342)</f>
        <v/>
      </c>
      <c r="AC1342" s="291" t="str">
        <f>IF(日報入力!G1342="","",日報入力!AI1342)</f>
        <v/>
      </c>
      <c r="AD1342" s="291" t="str">
        <f>IF(日報入力!G1342="","",日報入力!AJ1342)</f>
        <v/>
      </c>
      <c r="AE1342" s="292" t="str">
        <f>IF(日報入力!G1342="","",日報入力!E1342)</f>
        <v/>
      </c>
      <c r="AF1342" s="293" t="str">
        <f>IF(日報入力!G1342="","",日報入力!AK1342)</f>
        <v/>
      </c>
      <c r="AG1342" s="293" t="str">
        <f>IF(日報入力!G1342="","",日報入力!AL1342)</f>
        <v/>
      </c>
      <c r="AH1342" s="293" t="str">
        <f>IF(日報入力!G1342="","",日報入力!AM1342)</f>
        <v/>
      </c>
      <c r="AI1342" s="294" t="str">
        <f>IF(日報入力!G1342&gt;0,日報入力!D1342*日報入力!K1342*日報入力!AL1342,"")</f>
        <v/>
      </c>
      <c r="AJ1342" s="294" t="str">
        <f>IF(日報入力!G1342&gt;0,日報入力!E1342*日報入力!AL1342,"")</f>
        <v/>
      </c>
      <c r="AK1342" s="294" t="str">
        <f>IF(日報入力!G1342&gt;0,AI1342-AJ1342,"")</f>
        <v/>
      </c>
      <c r="AL1342" s="292" t="str">
        <f>IF(日報入力!G1342&gt;0,日報入力!E1342*日報入力!AM1342,"")</f>
        <v/>
      </c>
      <c r="AM1342" s="292" t="str">
        <f>IF(日報入力!G1342&gt;0,日報入力!AB1342*日報入力!AM1342,"")</f>
        <v/>
      </c>
      <c r="AN1342" s="68" t="str">
        <f>IF(日報入力!G1342&gt;0,日報入力!C1342,"")</f>
        <v/>
      </c>
      <c r="AO1342" s="68" t="str">
        <f>日報入力!B1342</f>
        <v/>
      </c>
      <c r="AP1342" s="68" t="str">
        <f>IF(日報入力!AQ1342,日報入力!BA1342,"")</f>
        <v/>
      </c>
      <c r="AQ1342" s="68" t="str">
        <f>IF(日報入力!AR1342,日報入力!BB1342,"")</f>
        <v/>
      </c>
      <c r="AR1342" s="68" t="str">
        <f>IF(日報入力!AS1342,"N勤","")</f>
        <v/>
      </c>
      <c r="AS1342" s="295" t="e">
        <f t="shared" si="80"/>
        <v>#VALUE!</v>
      </c>
      <c r="AT1342" s="439" t="str">
        <f>日報入力!AY1342</f>
        <v/>
      </c>
      <c r="AU1342" s="518" t="str">
        <f>IF(日報入力!G1342,G1342*60/E1342,"")</f>
        <v/>
      </c>
      <c r="AV1342" s="528" t="str">
        <f>IF(日報入力!AT1342,日報入力!AT1342,"")</f>
        <v/>
      </c>
      <c r="AW1342" s="529" t="str">
        <f>IF(日報入力!AT1342,AE1342/日報入力!AT1342,"")</f>
        <v/>
      </c>
      <c r="AX1342" s="530" t="e">
        <f>IF(1&lt;日報集計!AT1342,AT1342/(((F1342-I1342-J1342-N1342-O1342)*60)/(E1342)),"")</f>
        <v>#VALUE!</v>
      </c>
      <c r="AY1342" s="664" t="str">
        <f>IF(日報入力!H1342,AT1342/(((F1342-J1342)*60)/E1342),"")</f>
        <v/>
      </c>
      <c r="AZ1342" s="664" t="str">
        <f>IF(日報入力!I1342,AT1342/((G1342*60)/E1342),"")</f>
        <v/>
      </c>
      <c r="BA1342" s="296" t="str">
        <f>IF(日報入力!G1342,G1342/F1342,"")</f>
        <v/>
      </c>
      <c r="BB1342" s="386" t="e">
        <f t="shared" si="81"/>
        <v>#VALUE!</v>
      </c>
      <c r="BC1342" s="386" t="e">
        <f t="shared" si="82"/>
        <v>#VALUE!</v>
      </c>
      <c r="BD1342" s="80">
        <f>日報入力!AU1342</f>
        <v>0</v>
      </c>
      <c r="BE1342" s="534" t="str">
        <f>IF(日報入力!AV1342,日報入力!AV1342,"")</f>
        <v/>
      </c>
      <c r="BF1342" s="534" t="str">
        <f>IF(日報入力!AW1342,日報入力!AW1342,"")</f>
        <v/>
      </c>
      <c r="BG1342" s="398" t="str">
        <f>IF(日報入力!G1342,日報入力!K1342*日報入力!D1342*日報入力!BC1342,"")</f>
        <v/>
      </c>
    </row>
    <row r="1343" spans="1:59" ht="20.25" hidden="1" customHeight="1" x14ac:dyDescent="0.15">
      <c r="A1343" s="302" t="str">
        <f>IF(日報入力!G1343="","",日報入力!G1343)</f>
        <v/>
      </c>
      <c r="B1343" s="291" t="str">
        <f>IF(日報入力!G1343="","",日報入力!H1343)</f>
        <v/>
      </c>
      <c r="C1343" s="291" t="str">
        <f>IF(日報入力!G1343="","",日報入力!I1343)</f>
        <v/>
      </c>
      <c r="D1343" s="291" t="str">
        <f>IF(日報入力!G1343="","",日報入力!J1343)</f>
        <v/>
      </c>
      <c r="E1343" s="291" t="str">
        <f>IF(日報入力!G1343="","",日報入力!K1343)</f>
        <v/>
      </c>
      <c r="F1343" s="291" t="str">
        <f>IF(日報入力!G1343="","",日報入力!L1343)</f>
        <v/>
      </c>
      <c r="G1343" s="291" t="str">
        <f>IF(日報入力!G1343="","",日報入力!L1343-日報入力!O1343-日報入力!P1343-日報入力!Q1343-日報入力!R1343-日報入力!S1343-日報入力!T1343-日報入力!U1343-日報入力!V1343-日報入力!W1343-日報入力!X1343-日報入力!Y1343-日報入力!Z1343)</f>
        <v/>
      </c>
      <c r="H1343" s="291" t="str">
        <f>IF(日報入力!G1343="","",IF(日報入力!M1343&gt;=0,日報入力!M1343*F1343,F1343))</f>
        <v/>
      </c>
      <c r="I1343" s="291" t="str">
        <f>IF(日報入力!G1343="","",日報入力!O1343)</f>
        <v/>
      </c>
      <c r="J1343" s="291" t="str">
        <f>IF(日報入力!G1343="","",日報入力!P1343)</f>
        <v/>
      </c>
      <c r="K1343" s="291" t="str">
        <f>IF(日報入力!G1343="","",日報入力!Q1343)</f>
        <v/>
      </c>
      <c r="L1343" s="291" t="str">
        <f>IF(日報入力!G1343="","",日報入力!R1343)</f>
        <v/>
      </c>
      <c r="M1343" s="291" t="str">
        <f>IF(日報入力!G1343="","",日報入力!S1343)</f>
        <v/>
      </c>
      <c r="N1343" s="291" t="str">
        <f>IF(日報入力!G1343="","",日報入力!T1343)</f>
        <v/>
      </c>
      <c r="O1343" s="291" t="str">
        <f>IF(日報入力!G1343="","",日報入力!U1343)</f>
        <v/>
      </c>
      <c r="P1343" s="291" t="str">
        <f>IF(日報入力!G1343="","",日報入力!V1343)</f>
        <v/>
      </c>
      <c r="Q1343" s="291" t="str">
        <f>IF(日報入力!G1343="","",日報入力!W1343)</f>
        <v/>
      </c>
      <c r="R1343" s="291" t="str">
        <f>IF(日報入力!G1343="","",日報入力!X1343)</f>
        <v/>
      </c>
      <c r="S1343" s="291" t="str">
        <f>IF(日報入力!G1343="","",日報入力!Y1343)</f>
        <v/>
      </c>
      <c r="T1343" s="291" t="str">
        <f>IF(日報入力!G1343="","",日報入力!Z1343)</f>
        <v/>
      </c>
      <c r="U1343" s="291" t="str">
        <f>IF(日報入力!G1343="","",日報入力!AA1343)</f>
        <v/>
      </c>
      <c r="V1343" s="378" t="str">
        <f>IF(日報入力!G1343="","",日報入力!AB1343)</f>
        <v/>
      </c>
      <c r="W1343" s="291" t="str">
        <f>IF(日報入力!G1343="","",日報入力!AC1343)</f>
        <v/>
      </c>
      <c r="X1343" s="291" t="str">
        <f>IF(日報入力!G1343="","",日報入力!AD1343)</f>
        <v/>
      </c>
      <c r="Y1343" s="291" t="str">
        <f>IF(日報入力!G1343="","",日報入力!AE1343)</f>
        <v/>
      </c>
      <c r="Z1343" s="291" t="str">
        <f>IF(日報入力!G1343="","",日報入力!AF1343)</f>
        <v/>
      </c>
      <c r="AA1343" s="291" t="str">
        <f>IF(日報入力!G1343="","",日報入力!AG1343)</f>
        <v/>
      </c>
      <c r="AB1343" s="291" t="str">
        <f>IF(日報入力!G1343="","",日報入力!AH1343)</f>
        <v/>
      </c>
      <c r="AC1343" s="291" t="str">
        <f>IF(日報入力!G1343="","",日報入力!AI1343)</f>
        <v/>
      </c>
      <c r="AD1343" s="291" t="str">
        <f>IF(日報入力!G1343="","",日報入力!AJ1343)</f>
        <v/>
      </c>
      <c r="AE1343" s="292" t="str">
        <f>IF(日報入力!G1343="","",日報入力!E1343)</f>
        <v/>
      </c>
      <c r="AF1343" s="293" t="str">
        <f>IF(日報入力!G1343="","",日報入力!AK1343)</f>
        <v/>
      </c>
      <c r="AG1343" s="293" t="str">
        <f>IF(日報入力!G1343="","",日報入力!AL1343)</f>
        <v/>
      </c>
      <c r="AH1343" s="293" t="str">
        <f>IF(日報入力!G1343="","",日報入力!AM1343)</f>
        <v/>
      </c>
      <c r="AI1343" s="294" t="str">
        <f>IF(日報入力!G1343&gt;0,日報入力!D1343*日報入力!K1343*日報入力!AL1343,"")</f>
        <v/>
      </c>
      <c r="AJ1343" s="294" t="str">
        <f>IF(日報入力!G1343&gt;0,日報入力!E1343*日報入力!AL1343,"")</f>
        <v/>
      </c>
      <c r="AK1343" s="294" t="str">
        <f>IF(日報入力!G1343&gt;0,AI1343-AJ1343,"")</f>
        <v/>
      </c>
      <c r="AL1343" s="292" t="str">
        <f>IF(日報入力!G1343&gt;0,日報入力!E1343*日報入力!AM1343,"")</f>
        <v/>
      </c>
      <c r="AM1343" s="292" t="str">
        <f>IF(日報入力!G1343&gt;0,日報入力!AB1343*日報入力!AM1343,"")</f>
        <v/>
      </c>
      <c r="AN1343" s="68" t="str">
        <f>IF(日報入力!G1343&gt;0,日報入力!C1343,"")</f>
        <v/>
      </c>
      <c r="AO1343" s="68" t="str">
        <f>日報入力!B1343</f>
        <v/>
      </c>
      <c r="AP1343" s="68" t="str">
        <f>IF(日報入力!AQ1343,日報入力!BA1343,"")</f>
        <v/>
      </c>
      <c r="AQ1343" s="68" t="str">
        <f>IF(日報入力!AR1343,日報入力!BB1343,"")</f>
        <v/>
      </c>
      <c r="AR1343" s="68" t="str">
        <f>IF(日報入力!AS1343,"N勤","")</f>
        <v/>
      </c>
      <c r="AS1343" s="295" t="e">
        <f t="shared" si="80"/>
        <v>#VALUE!</v>
      </c>
      <c r="AT1343" s="439" t="str">
        <f>日報入力!AY1343</f>
        <v/>
      </c>
      <c r="AU1343" s="518" t="str">
        <f>IF(日報入力!G1343,G1343*60/E1343,"")</f>
        <v/>
      </c>
      <c r="AV1343" s="528" t="str">
        <f>IF(日報入力!AT1343,日報入力!AT1343,"")</f>
        <v/>
      </c>
      <c r="AW1343" s="529" t="str">
        <f>IF(日報入力!AT1343,AE1343/日報入力!AT1343,"")</f>
        <v/>
      </c>
      <c r="AX1343" s="530" t="e">
        <f>IF(1&lt;日報集計!AT1343,AT1343/(((F1343-I1343-J1343-N1343-O1343)*60)/(E1343)),"")</f>
        <v>#VALUE!</v>
      </c>
      <c r="AY1343" s="664" t="str">
        <f>IF(日報入力!H1343,AT1343/(((F1343-J1343)*60)/E1343),"")</f>
        <v/>
      </c>
      <c r="AZ1343" s="664" t="str">
        <f>IF(日報入力!I1343,AT1343/((G1343*60)/E1343),"")</f>
        <v/>
      </c>
      <c r="BA1343" s="296" t="str">
        <f>IF(日報入力!G1343,G1343/F1343,"")</f>
        <v/>
      </c>
      <c r="BB1343" s="386" t="e">
        <f t="shared" si="81"/>
        <v>#VALUE!</v>
      </c>
      <c r="BC1343" s="386" t="e">
        <f t="shared" si="82"/>
        <v>#VALUE!</v>
      </c>
      <c r="BD1343" s="80">
        <f>日報入力!AU1343</f>
        <v>0</v>
      </c>
      <c r="BE1343" s="534" t="str">
        <f>IF(日報入力!AV1343,日報入力!AV1343,"")</f>
        <v/>
      </c>
      <c r="BF1343" s="534" t="str">
        <f>IF(日報入力!AW1343,日報入力!AW1343,"")</f>
        <v/>
      </c>
      <c r="BG1343" s="398" t="str">
        <f>IF(日報入力!G1343,日報入力!K1343*日報入力!D1343*日報入力!BC1343,"")</f>
        <v/>
      </c>
    </row>
    <row r="1344" spans="1:59" ht="20.25" hidden="1" customHeight="1" x14ac:dyDescent="0.15">
      <c r="A1344" s="302" t="str">
        <f>IF(日報入力!G1344="","",日報入力!G1344)</f>
        <v/>
      </c>
      <c r="B1344" s="291" t="str">
        <f>IF(日報入力!G1344="","",日報入力!H1344)</f>
        <v/>
      </c>
      <c r="C1344" s="291" t="str">
        <f>IF(日報入力!G1344="","",日報入力!I1344)</f>
        <v/>
      </c>
      <c r="D1344" s="291" t="str">
        <f>IF(日報入力!G1344="","",日報入力!J1344)</f>
        <v/>
      </c>
      <c r="E1344" s="291" t="str">
        <f>IF(日報入力!G1344="","",日報入力!K1344)</f>
        <v/>
      </c>
      <c r="F1344" s="291" t="str">
        <f>IF(日報入力!G1344="","",日報入力!L1344)</f>
        <v/>
      </c>
      <c r="G1344" s="291" t="str">
        <f>IF(日報入力!G1344="","",日報入力!L1344-日報入力!O1344-日報入力!P1344-日報入力!Q1344-日報入力!R1344-日報入力!S1344-日報入力!T1344-日報入力!U1344-日報入力!V1344-日報入力!W1344-日報入力!X1344-日報入力!Y1344-日報入力!Z1344)</f>
        <v/>
      </c>
      <c r="H1344" s="291" t="str">
        <f>IF(日報入力!G1344="","",IF(日報入力!M1344&gt;=0,日報入力!M1344*F1344,F1344))</f>
        <v/>
      </c>
      <c r="I1344" s="291" t="str">
        <f>IF(日報入力!G1344="","",日報入力!O1344)</f>
        <v/>
      </c>
      <c r="J1344" s="291" t="str">
        <f>IF(日報入力!G1344="","",日報入力!P1344)</f>
        <v/>
      </c>
      <c r="K1344" s="291" t="str">
        <f>IF(日報入力!G1344="","",日報入力!Q1344)</f>
        <v/>
      </c>
      <c r="L1344" s="291" t="str">
        <f>IF(日報入力!G1344="","",日報入力!R1344)</f>
        <v/>
      </c>
      <c r="M1344" s="291" t="str">
        <f>IF(日報入力!G1344="","",日報入力!S1344)</f>
        <v/>
      </c>
      <c r="N1344" s="291" t="str">
        <f>IF(日報入力!G1344="","",日報入力!T1344)</f>
        <v/>
      </c>
      <c r="O1344" s="291" t="str">
        <f>IF(日報入力!G1344="","",日報入力!U1344)</f>
        <v/>
      </c>
      <c r="P1344" s="291" t="str">
        <f>IF(日報入力!G1344="","",日報入力!V1344)</f>
        <v/>
      </c>
      <c r="Q1344" s="291" t="str">
        <f>IF(日報入力!G1344="","",日報入力!W1344)</f>
        <v/>
      </c>
      <c r="R1344" s="291" t="str">
        <f>IF(日報入力!G1344="","",日報入力!X1344)</f>
        <v/>
      </c>
      <c r="S1344" s="291" t="str">
        <f>IF(日報入力!G1344="","",日報入力!Y1344)</f>
        <v/>
      </c>
      <c r="T1344" s="291" t="str">
        <f>IF(日報入力!G1344="","",日報入力!Z1344)</f>
        <v/>
      </c>
      <c r="U1344" s="291" t="str">
        <f>IF(日報入力!G1344="","",日報入力!AA1344)</f>
        <v/>
      </c>
      <c r="V1344" s="378" t="str">
        <f>IF(日報入力!G1344="","",日報入力!AB1344)</f>
        <v/>
      </c>
      <c r="W1344" s="291" t="str">
        <f>IF(日報入力!G1344="","",日報入力!AC1344)</f>
        <v/>
      </c>
      <c r="X1344" s="291" t="str">
        <f>IF(日報入力!G1344="","",日報入力!AD1344)</f>
        <v/>
      </c>
      <c r="Y1344" s="291" t="str">
        <f>IF(日報入力!G1344="","",日報入力!AE1344)</f>
        <v/>
      </c>
      <c r="Z1344" s="291" t="str">
        <f>IF(日報入力!G1344="","",日報入力!AF1344)</f>
        <v/>
      </c>
      <c r="AA1344" s="291" t="str">
        <f>IF(日報入力!G1344="","",日報入力!AG1344)</f>
        <v/>
      </c>
      <c r="AB1344" s="291" t="str">
        <f>IF(日報入力!G1344="","",日報入力!AH1344)</f>
        <v/>
      </c>
      <c r="AC1344" s="291" t="str">
        <f>IF(日報入力!G1344="","",日報入力!AI1344)</f>
        <v/>
      </c>
      <c r="AD1344" s="291" t="str">
        <f>IF(日報入力!G1344="","",日報入力!AJ1344)</f>
        <v/>
      </c>
      <c r="AE1344" s="292" t="str">
        <f>IF(日報入力!G1344="","",日報入力!E1344)</f>
        <v/>
      </c>
      <c r="AF1344" s="293" t="str">
        <f>IF(日報入力!G1344="","",日報入力!AK1344)</f>
        <v/>
      </c>
      <c r="AG1344" s="293" t="str">
        <f>IF(日報入力!G1344="","",日報入力!AL1344)</f>
        <v/>
      </c>
      <c r="AH1344" s="293" t="str">
        <f>IF(日報入力!G1344="","",日報入力!AM1344)</f>
        <v/>
      </c>
      <c r="AI1344" s="294" t="str">
        <f>IF(日報入力!G1344&gt;0,日報入力!D1344*日報入力!K1344*日報入力!AL1344,"")</f>
        <v/>
      </c>
      <c r="AJ1344" s="294" t="str">
        <f>IF(日報入力!G1344&gt;0,日報入力!E1344*日報入力!AL1344,"")</f>
        <v/>
      </c>
      <c r="AK1344" s="294" t="str">
        <f>IF(日報入力!G1344&gt;0,AI1344-AJ1344,"")</f>
        <v/>
      </c>
      <c r="AL1344" s="292" t="str">
        <f>IF(日報入力!G1344&gt;0,日報入力!E1344*日報入力!AM1344,"")</f>
        <v/>
      </c>
      <c r="AM1344" s="292" t="str">
        <f>IF(日報入力!G1344&gt;0,日報入力!AB1344*日報入力!AM1344,"")</f>
        <v/>
      </c>
      <c r="AN1344" s="68" t="str">
        <f>IF(日報入力!G1344&gt;0,日報入力!C1344,"")</f>
        <v/>
      </c>
      <c r="AO1344" s="68" t="str">
        <f>日報入力!B1344</f>
        <v/>
      </c>
      <c r="AP1344" s="68" t="str">
        <f>IF(日報入力!AQ1344,日報入力!BA1344,"")</f>
        <v/>
      </c>
      <c r="AQ1344" s="68" t="str">
        <f>IF(日報入力!AR1344,日報入力!BB1344,"")</f>
        <v/>
      </c>
      <c r="AR1344" s="68" t="str">
        <f>IF(日報入力!AS1344,"N勤","")</f>
        <v/>
      </c>
      <c r="AS1344" s="295" t="e">
        <f t="shared" si="80"/>
        <v>#VALUE!</v>
      </c>
      <c r="AT1344" s="439" t="str">
        <f>日報入力!AY1344</f>
        <v/>
      </c>
      <c r="AU1344" s="518" t="str">
        <f>IF(日報入力!G1344,G1344*60/E1344,"")</f>
        <v/>
      </c>
      <c r="AV1344" s="528" t="str">
        <f>IF(日報入力!AT1344,日報入力!AT1344,"")</f>
        <v/>
      </c>
      <c r="AW1344" s="529" t="str">
        <f>IF(日報入力!AT1344,AE1344/日報入力!AT1344,"")</f>
        <v/>
      </c>
      <c r="AX1344" s="530" t="e">
        <f>IF(1&lt;日報集計!AT1344,AT1344/(((F1344-I1344-J1344-N1344-O1344)*60)/(E1344)),"")</f>
        <v>#VALUE!</v>
      </c>
      <c r="AY1344" s="664" t="str">
        <f>IF(日報入力!H1344,AT1344/(((F1344-J1344)*60)/E1344),"")</f>
        <v/>
      </c>
      <c r="AZ1344" s="664" t="str">
        <f>IF(日報入力!I1344,AT1344/((G1344*60)/E1344),"")</f>
        <v/>
      </c>
      <c r="BA1344" s="296" t="str">
        <f>IF(日報入力!G1344,G1344/F1344,"")</f>
        <v/>
      </c>
      <c r="BB1344" s="386" t="e">
        <f t="shared" si="81"/>
        <v>#VALUE!</v>
      </c>
      <c r="BC1344" s="386" t="e">
        <f t="shared" si="82"/>
        <v>#VALUE!</v>
      </c>
      <c r="BD1344" s="80">
        <f>日報入力!AU1344</f>
        <v>0</v>
      </c>
      <c r="BE1344" s="534" t="str">
        <f>IF(日報入力!AV1344,日報入力!AV1344,"")</f>
        <v/>
      </c>
      <c r="BF1344" s="534" t="str">
        <f>IF(日報入力!AW1344,日報入力!AW1344,"")</f>
        <v/>
      </c>
      <c r="BG1344" s="398" t="str">
        <f>IF(日報入力!G1344,日報入力!K1344*日報入力!D1344*日報入力!BC1344,"")</f>
        <v/>
      </c>
    </row>
    <row r="1345" spans="1:59" ht="20.25" hidden="1" customHeight="1" x14ac:dyDescent="0.15">
      <c r="A1345" s="302" t="str">
        <f>IF(日報入力!G1345="","",日報入力!G1345)</f>
        <v/>
      </c>
      <c r="B1345" s="291" t="str">
        <f>IF(日報入力!G1345="","",日報入力!H1345)</f>
        <v/>
      </c>
      <c r="C1345" s="291" t="str">
        <f>IF(日報入力!G1345="","",日報入力!I1345)</f>
        <v/>
      </c>
      <c r="D1345" s="291" t="str">
        <f>IF(日報入力!G1345="","",日報入力!J1345)</f>
        <v/>
      </c>
      <c r="E1345" s="291" t="str">
        <f>IF(日報入力!G1345="","",日報入力!K1345)</f>
        <v/>
      </c>
      <c r="F1345" s="291" t="str">
        <f>IF(日報入力!G1345="","",日報入力!L1345)</f>
        <v/>
      </c>
      <c r="G1345" s="291" t="str">
        <f>IF(日報入力!G1345="","",日報入力!L1345-日報入力!O1345-日報入力!P1345-日報入力!Q1345-日報入力!R1345-日報入力!S1345-日報入力!T1345-日報入力!U1345-日報入力!V1345-日報入力!W1345-日報入力!X1345-日報入力!Y1345-日報入力!Z1345)</f>
        <v/>
      </c>
      <c r="H1345" s="291" t="str">
        <f>IF(日報入力!G1345="","",IF(日報入力!M1345&gt;=0,日報入力!M1345*F1345,F1345))</f>
        <v/>
      </c>
      <c r="I1345" s="291" t="str">
        <f>IF(日報入力!G1345="","",日報入力!O1345)</f>
        <v/>
      </c>
      <c r="J1345" s="291" t="str">
        <f>IF(日報入力!G1345="","",日報入力!P1345)</f>
        <v/>
      </c>
      <c r="K1345" s="291" t="str">
        <f>IF(日報入力!G1345="","",日報入力!Q1345)</f>
        <v/>
      </c>
      <c r="L1345" s="291" t="str">
        <f>IF(日報入力!G1345="","",日報入力!R1345)</f>
        <v/>
      </c>
      <c r="M1345" s="291" t="str">
        <f>IF(日報入力!G1345="","",日報入力!S1345)</f>
        <v/>
      </c>
      <c r="N1345" s="291" t="str">
        <f>IF(日報入力!G1345="","",日報入力!T1345)</f>
        <v/>
      </c>
      <c r="O1345" s="291" t="str">
        <f>IF(日報入力!G1345="","",日報入力!U1345)</f>
        <v/>
      </c>
      <c r="P1345" s="291" t="str">
        <f>IF(日報入力!G1345="","",日報入力!V1345)</f>
        <v/>
      </c>
      <c r="Q1345" s="291" t="str">
        <f>IF(日報入力!G1345="","",日報入力!W1345)</f>
        <v/>
      </c>
      <c r="R1345" s="291" t="str">
        <f>IF(日報入力!G1345="","",日報入力!X1345)</f>
        <v/>
      </c>
      <c r="S1345" s="291" t="str">
        <f>IF(日報入力!G1345="","",日報入力!Y1345)</f>
        <v/>
      </c>
      <c r="T1345" s="291" t="str">
        <f>IF(日報入力!G1345="","",日報入力!Z1345)</f>
        <v/>
      </c>
      <c r="U1345" s="291" t="str">
        <f>IF(日報入力!G1345="","",日報入力!AA1345)</f>
        <v/>
      </c>
      <c r="V1345" s="378" t="str">
        <f>IF(日報入力!G1345="","",日報入力!AB1345)</f>
        <v/>
      </c>
      <c r="W1345" s="291" t="str">
        <f>IF(日報入力!G1345="","",日報入力!AC1345)</f>
        <v/>
      </c>
      <c r="X1345" s="291" t="str">
        <f>IF(日報入力!G1345="","",日報入力!AD1345)</f>
        <v/>
      </c>
      <c r="Y1345" s="291" t="str">
        <f>IF(日報入力!G1345="","",日報入力!AE1345)</f>
        <v/>
      </c>
      <c r="Z1345" s="291" t="str">
        <f>IF(日報入力!G1345="","",日報入力!AF1345)</f>
        <v/>
      </c>
      <c r="AA1345" s="291" t="str">
        <f>IF(日報入力!G1345="","",日報入力!AG1345)</f>
        <v/>
      </c>
      <c r="AB1345" s="291" t="str">
        <f>IF(日報入力!G1345="","",日報入力!AH1345)</f>
        <v/>
      </c>
      <c r="AC1345" s="291" t="str">
        <f>IF(日報入力!G1345="","",日報入力!AI1345)</f>
        <v/>
      </c>
      <c r="AD1345" s="291" t="str">
        <f>IF(日報入力!G1345="","",日報入力!AJ1345)</f>
        <v/>
      </c>
      <c r="AE1345" s="292" t="str">
        <f>IF(日報入力!G1345="","",日報入力!E1345)</f>
        <v/>
      </c>
      <c r="AF1345" s="293" t="str">
        <f>IF(日報入力!G1345="","",日報入力!AK1345)</f>
        <v/>
      </c>
      <c r="AG1345" s="293" t="str">
        <f>IF(日報入力!G1345="","",日報入力!AL1345)</f>
        <v/>
      </c>
      <c r="AH1345" s="293" t="str">
        <f>IF(日報入力!G1345="","",日報入力!AM1345)</f>
        <v/>
      </c>
      <c r="AI1345" s="294" t="str">
        <f>IF(日報入力!G1345&gt;0,日報入力!D1345*日報入力!K1345*日報入力!AL1345,"")</f>
        <v/>
      </c>
      <c r="AJ1345" s="294" t="str">
        <f>IF(日報入力!G1345&gt;0,日報入力!E1345*日報入力!AL1345,"")</f>
        <v/>
      </c>
      <c r="AK1345" s="294" t="str">
        <f>IF(日報入力!G1345&gt;0,AI1345-AJ1345,"")</f>
        <v/>
      </c>
      <c r="AL1345" s="292" t="str">
        <f>IF(日報入力!G1345&gt;0,日報入力!E1345*日報入力!AM1345,"")</f>
        <v/>
      </c>
      <c r="AM1345" s="292" t="str">
        <f>IF(日報入力!G1345&gt;0,日報入力!AB1345*日報入力!AM1345,"")</f>
        <v/>
      </c>
      <c r="AN1345" s="68" t="str">
        <f>IF(日報入力!G1345&gt;0,日報入力!C1345,"")</f>
        <v/>
      </c>
      <c r="AO1345" s="68" t="str">
        <f>日報入力!B1345</f>
        <v/>
      </c>
      <c r="AP1345" s="68" t="str">
        <f>IF(日報入力!AQ1345,日報入力!BA1345,"")</f>
        <v/>
      </c>
      <c r="AQ1345" s="68" t="str">
        <f>IF(日報入力!AR1345,日報入力!BB1345,"")</f>
        <v/>
      </c>
      <c r="AR1345" s="68" t="str">
        <f>IF(日報入力!AS1345,"N勤","")</f>
        <v/>
      </c>
      <c r="AS1345" s="295" t="e">
        <f t="shared" si="80"/>
        <v>#VALUE!</v>
      </c>
      <c r="AT1345" s="439" t="str">
        <f>日報入力!AY1345</f>
        <v/>
      </c>
      <c r="AU1345" s="518" t="str">
        <f>IF(日報入力!G1345,G1345*60/E1345,"")</f>
        <v/>
      </c>
      <c r="AV1345" s="528" t="str">
        <f>IF(日報入力!AT1345,日報入力!AT1345,"")</f>
        <v/>
      </c>
      <c r="AW1345" s="529" t="str">
        <f>IF(日報入力!AT1345,AE1345/日報入力!AT1345,"")</f>
        <v/>
      </c>
      <c r="AX1345" s="530" t="e">
        <f>IF(1&lt;日報集計!AT1345,AT1345/(((F1345-I1345-J1345-N1345-O1345)*60)/(E1345)),"")</f>
        <v>#VALUE!</v>
      </c>
      <c r="AY1345" s="664" t="str">
        <f>IF(日報入力!H1345,AT1345/(((F1345-J1345)*60)/E1345),"")</f>
        <v/>
      </c>
      <c r="AZ1345" s="664" t="str">
        <f>IF(日報入力!I1345,AT1345/((G1345*60)/E1345),"")</f>
        <v/>
      </c>
      <c r="BA1345" s="296" t="str">
        <f>IF(日報入力!G1345,G1345/F1345,"")</f>
        <v/>
      </c>
      <c r="BB1345" s="386" t="e">
        <f t="shared" si="81"/>
        <v>#VALUE!</v>
      </c>
      <c r="BC1345" s="386" t="e">
        <f t="shared" si="82"/>
        <v>#VALUE!</v>
      </c>
      <c r="BD1345" s="80">
        <f>日報入力!AU1345</f>
        <v>0</v>
      </c>
      <c r="BE1345" s="534" t="str">
        <f>IF(日報入力!AV1345,日報入力!AV1345,"")</f>
        <v/>
      </c>
      <c r="BF1345" s="534" t="str">
        <f>IF(日報入力!AW1345,日報入力!AW1345,"")</f>
        <v/>
      </c>
      <c r="BG1345" s="398" t="str">
        <f>IF(日報入力!G1345,日報入力!K1345*日報入力!D1345*日報入力!BC1345,"")</f>
        <v/>
      </c>
    </row>
    <row r="1346" spans="1:59" ht="20.25" hidden="1" customHeight="1" x14ac:dyDescent="0.15">
      <c r="A1346" s="302" t="str">
        <f>IF(日報入力!G1346="","",日報入力!G1346)</f>
        <v/>
      </c>
      <c r="B1346" s="291" t="str">
        <f>IF(日報入力!G1346="","",日報入力!H1346)</f>
        <v/>
      </c>
      <c r="C1346" s="291" t="str">
        <f>IF(日報入力!G1346="","",日報入力!I1346)</f>
        <v/>
      </c>
      <c r="D1346" s="291" t="str">
        <f>IF(日報入力!G1346="","",日報入力!J1346)</f>
        <v/>
      </c>
      <c r="E1346" s="291" t="str">
        <f>IF(日報入力!G1346="","",日報入力!K1346)</f>
        <v/>
      </c>
      <c r="F1346" s="291" t="str">
        <f>IF(日報入力!G1346="","",日報入力!L1346)</f>
        <v/>
      </c>
      <c r="G1346" s="291" t="str">
        <f>IF(日報入力!G1346="","",日報入力!L1346-日報入力!O1346-日報入力!P1346-日報入力!Q1346-日報入力!R1346-日報入力!S1346-日報入力!T1346-日報入力!U1346-日報入力!V1346-日報入力!W1346-日報入力!X1346-日報入力!Y1346-日報入力!Z1346)</f>
        <v/>
      </c>
      <c r="H1346" s="291" t="str">
        <f>IF(日報入力!G1346="","",IF(日報入力!M1346&gt;=0,日報入力!M1346*F1346,F1346))</f>
        <v/>
      </c>
      <c r="I1346" s="291" t="str">
        <f>IF(日報入力!G1346="","",日報入力!O1346)</f>
        <v/>
      </c>
      <c r="J1346" s="291" t="str">
        <f>IF(日報入力!G1346="","",日報入力!P1346)</f>
        <v/>
      </c>
      <c r="K1346" s="291" t="str">
        <f>IF(日報入力!G1346="","",日報入力!Q1346)</f>
        <v/>
      </c>
      <c r="L1346" s="291" t="str">
        <f>IF(日報入力!G1346="","",日報入力!R1346)</f>
        <v/>
      </c>
      <c r="M1346" s="291" t="str">
        <f>IF(日報入力!G1346="","",日報入力!S1346)</f>
        <v/>
      </c>
      <c r="N1346" s="291" t="str">
        <f>IF(日報入力!G1346="","",日報入力!T1346)</f>
        <v/>
      </c>
      <c r="O1346" s="291" t="str">
        <f>IF(日報入力!G1346="","",日報入力!U1346)</f>
        <v/>
      </c>
      <c r="P1346" s="291" t="str">
        <f>IF(日報入力!G1346="","",日報入力!V1346)</f>
        <v/>
      </c>
      <c r="Q1346" s="291" t="str">
        <f>IF(日報入力!G1346="","",日報入力!W1346)</f>
        <v/>
      </c>
      <c r="R1346" s="291" t="str">
        <f>IF(日報入力!G1346="","",日報入力!X1346)</f>
        <v/>
      </c>
      <c r="S1346" s="291" t="str">
        <f>IF(日報入力!G1346="","",日報入力!Y1346)</f>
        <v/>
      </c>
      <c r="T1346" s="291" t="str">
        <f>IF(日報入力!G1346="","",日報入力!Z1346)</f>
        <v/>
      </c>
      <c r="U1346" s="291" t="str">
        <f>IF(日報入力!G1346="","",日報入力!AA1346)</f>
        <v/>
      </c>
      <c r="V1346" s="378" t="str">
        <f>IF(日報入力!G1346="","",日報入力!AB1346)</f>
        <v/>
      </c>
      <c r="W1346" s="291" t="str">
        <f>IF(日報入力!G1346="","",日報入力!AC1346)</f>
        <v/>
      </c>
      <c r="X1346" s="291" t="str">
        <f>IF(日報入力!G1346="","",日報入力!AD1346)</f>
        <v/>
      </c>
      <c r="Y1346" s="291" t="str">
        <f>IF(日報入力!G1346="","",日報入力!AE1346)</f>
        <v/>
      </c>
      <c r="Z1346" s="291" t="str">
        <f>IF(日報入力!G1346="","",日報入力!AF1346)</f>
        <v/>
      </c>
      <c r="AA1346" s="291" t="str">
        <f>IF(日報入力!G1346="","",日報入力!AG1346)</f>
        <v/>
      </c>
      <c r="AB1346" s="291" t="str">
        <f>IF(日報入力!G1346="","",日報入力!AH1346)</f>
        <v/>
      </c>
      <c r="AC1346" s="291" t="str">
        <f>IF(日報入力!G1346="","",日報入力!AI1346)</f>
        <v/>
      </c>
      <c r="AD1346" s="291" t="str">
        <f>IF(日報入力!G1346="","",日報入力!AJ1346)</f>
        <v/>
      </c>
      <c r="AE1346" s="292" t="str">
        <f>IF(日報入力!G1346="","",日報入力!E1346)</f>
        <v/>
      </c>
      <c r="AF1346" s="293" t="str">
        <f>IF(日報入力!G1346="","",日報入力!AK1346)</f>
        <v/>
      </c>
      <c r="AG1346" s="293" t="str">
        <f>IF(日報入力!G1346="","",日報入力!AL1346)</f>
        <v/>
      </c>
      <c r="AH1346" s="293" t="str">
        <f>IF(日報入力!G1346="","",日報入力!AM1346)</f>
        <v/>
      </c>
      <c r="AI1346" s="294" t="str">
        <f>IF(日報入力!G1346&gt;0,日報入力!D1346*日報入力!K1346*日報入力!AL1346,"")</f>
        <v/>
      </c>
      <c r="AJ1346" s="294" t="str">
        <f>IF(日報入力!G1346&gt;0,日報入力!E1346*日報入力!AL1346,"")</f>
        <v/>
      </c>
      <c r="AK1346" s="294" t="str">
        <f>IF(日報入力!G1346&gt;0,AI1346-AJ1346,"")</f>
        <v/>
      </c>
      <c r="AL1346" s="292" t="str">
        <f>IF(日報入力!G1346&gt;0,日報入力!E1346*日報入力!AM1346,"")</f>
        <v/>
      </c>
      <c r="AM1346" s="292" t="str">
        <f>IF(日報入力!G1346&gt;0,日報入力!AB1346*日報入力!AM1346,"")</f>
        <v/>
      </c>
      <c r="AN1346" s="68" t="str">
        <f>IF(日報入力!G1346&gt;0,日報入力!C1346,"")</f>
        <v/>
      </c>
      <c r="AO1346" s="68" t="str">
        <f>日報入力!B1346</f>
        <v/>
      </c>
      <c r="AP1346" s="68" t="str">
        <f>IF(日報入力!AQ1346,日報入力!BA1346,"")</f>
        <v/>
      </c>
      <c r="AQ1346" s="68" t="str">
        <f>IF(日報入力!AR1346,日報入力!BB1346,"")</f>
        <v/>
      </c>
      <c r="AR1346" s="68" t="str">
        <f>IF(日報入力!AS1346,"N勤","")</f>
        <v/>
      </c>
      <c r="AS1346" s="295" t="e">
        <f t="shared" si="80"/>
        <v>#VALUE!</v>
      </c>
      <c r="AT1346" s="439" t="str">
        <f>日報入力!AY1346</f>
        <v/>
      </c>
      <c r="AU1346" s="518" t="str">
        <f>IF(日報入力!G1346,G1346*60/E1346,"")</f>
        <v/>
      </c>
      <c r="AV1346" s="528" t="str">
        <f>IF(日報入力!AT1346,日報入力!AT1346,"")</f>
        <v/>
      </c>
      <c r="AW1346" s="529" t="str">
        <f>IF(日報入力!AT1346,AE1346/日報入力!AT1346,"")</f>
        <v/>
      </c>
      <c r="AX1346" s="530" t="e">
        <f>IF(1&lt;日報集計!AT1346,AT1346/(((F1346-I1346-J1346-N1346-O1346)*60)/(E1346)),"")</f>
        <v>#VALUE!</v>
      </c>
      <c r="AY1346" s="664" t="str">
        <f>IF(日報入力!H1346,AT1346/(((F1346-J1346)*60)/E1346),"")</f>
        <v/>
      </c>
      <c r="AZ1346" s="664" t="str">
        <f>IF(日報入力!I1346,AT1346/((G1346*60)/E1346),"")</f>
        <v/>
      </c>
      <c r="BA1346" s="296" t="str">
        <f>IF(日報入力!G1346,G1346/F1346,"")</f>
        <v/>
      </c>
      <c r="BB1346" s="386" t="e">
        <f t="shared" si="81"/>
        <v>#VALUE!</v>
      </c>
      <c r="BC1346" s="386" t="e">
        <f t="shared" si="82"/>
        <v>#VALUE!</v>
      </c>
      <c r="BD1346" s="80">
        <f>日報入力!AU1346</f>
        <v>0</v>
      </c>
      <c r="BE1346" s="534" t="str">
        <f>IF(日報入力!AV1346,日報入力!AV1346,"")</f>
        <v/>
      </c>
      <c r="BF1346" s="534" t="str">
        <f>IF(日報入力!AW1346,日報入力!AW1346,"")</f>
        <v/>
      </c>
      <c r="BG1346" s="398" t="str">
        <f>IF(日報入力!G1346,日報入力!K1346*日報入力!D1346*日報入力!BC1346,"")</f>
        <v/>
      </c>
    </row>
    <row r="1347" spans="1:59" ht="20.25" hidden="1" customHeight="1" x14ac:dyDescent="0.15">
      <c r="A1347" s="302" t="str">
        <f>IF(日報入力!G1347="","",日報入力!G1347)</f>
        <v/>
      </c>
      <c r="B1347" s="291" t="str">
        <f>IF(日報入力!G1347="","",日報入力!H1347)</f>
        <v/>
      </c>
      <c r="C1347" s="291" t="str">
        <f>IF(日報入力!G1347="","",日報入力!I1347)</f>
        <v/>
      </c>
      <c r="D1347" s="291" t="str">
        <f>IF(日報入力!G1347="","",日報入力!J1347)</f>
        <v/>
      </c>
      <c r="E1347" s="291" t="str">
        <f>IF(日報入力!G1347="","",日報入力!K1347)</f>
        <v/>
      </c>
      <c r="F1347" s="291" t="str">
        <f>IF(日報入力!G1347="","",日報入力!L1347)</f>
        <v/>
      </c>
      <c r="G1347" s="291" t="str">
        <f>IF(日報入力!G1347="","",日報入力!L1347-日報入力!O1347-日報入力!P1347-日報入力!Q1347-日報入力!R1347-日報入力!S1347-日報入力!T1347-日報入力!U1347-日報入力!V1347-日報入力!W1347-日報入力!X1347-日報入力!Y1347-日報入力!Z1347)</f>
        <v/>
      </c>
      <c r="H1347" s="291" t="str">
        <f>IF(日報入力!G1347="","",IF(日報入力!M1347&gt;=0,日報入力!M1347*F1347,F1347))</f>
        <v/>
      </c>
      <c r="I1347" s="291" t="str">
        <f>IF(日報入力!G1347="","",日報入力!O1347)</f>
        <v/>
      </c>
      <c r="J1347" s="291" t="str">
        <f>IF(日報入力!G1347="","",日報入力!P1347)</f>
        <v/>
      </c>
      <c r="K1347" s="291" t="str">
        <f>IF(日報入力!G1347="","",日報入力!Q1347)</f>
        <v/>
      </c>
      <c r="L1347" s="291" t="str">
        <f>IF(日報入力!G1347="","",日報入力!R1347)</f>
        <v/>
      </c>
      <c r="M1347" s="291" t="str">
        <f>IF(日報入力!G1347="","",日報入力!S1347)</f>
        <v/>
      </c>
      <c r="N1347" s="291" t="str">
        <f>IF(日報入力!G1347="","",日報入力!T1347)</f>
        <v/>
      </c>
      <c r="O1347" s="291" t="str">
        <f>IF(日報入力!G1347="","",日報入力!U1347)</f>
        <v/>
      </c>
      <c r="P1347" s="291" t="str">
        <f>IF(日報入力!G1347="","",日報入力!V1347)</f>
        <v/>
      </c>
      <c r="Q1347" s="291" t="str">
        <f>IF(日報入力!G1347="","",日報入力!W1347)</f>
        <v/>
      </c>
      <c r="R1347" s="291" t="str">
        <f>IF(日報入力!G1347="","",日報入力!X1347)</f>
        <v/>
      </c>
      <c r="S1347" s="291" t="str">
        <f>IF(日報入力!G1347="","",日報入力!Y1347)</f>
        <v/>
      </c>
      <c r="T1347" s="291" t="str">
        <f>IF(日報入力!G1347="","",日報入力!Z1347)</f>
        <v/>
      </c>
      <c r="U1347" s="291" t="str">
        <f>IF(日報入力!G1347="","",日報入力!AA1347)</f>
        <v/>
      </c>
      <c r="V1347" s="378" t="str">
        <f>IF(日報入力!G1347="","",日報入力!AB1347)</f>
        <v/>
      </c>
      <c r="W1347" s="291" t="str">
        <f>IF(日報入力!G1347="","",日報入力!AC1347)</f>
        <v/>
      </c>
      <c r="X1347" s="291" t="str">
        <f>IF(日報入力!G1347="","",日報入力!AD1347)</f>
        <v/>
      </c>
      <c r="Y1347" s="291" t="str">
        <f>IF(日報入力!G1347="","",日報入力!AE1347)</f>
        <v/>
      </c>
      <c r="Z1347" s="291" t="str">
        <f>IF(日報入力!G1347="","",日報入力!AF1347)</f>
        <v/>
      </c>
      <c r="AA1347" s="291" t="str">
        <f>IF(日報入力!G1347="","",日報入力!AG1347)</f>
        <v/>
      </c>
      <c r="AB1347" s="291" t="str">
        <f>IF(日報入力!G1347="","",日報入力!AH1347)</f>
        <v/>
      </c>
      <c r="AC1347" s="291" t="str">
        <f>IF(日報入力!G1347="","",日報入力!AI1347)</f>
        <v/>
      </c>
      <c r="AD1347" s="291" t="str">
        <f>IF(日報入力!G1347="","",日報入力!AJ1347)</f>
        <v/>
      </c>
      <c r="AE1347" s="292" t="str">
        <f>IF(日報入力!G1347="","",日報入力!E1347)</f>
        <v/>
      </c>
      <c r="AF1347" s="293" t="str">
        <f>IF(日報入力!G1347="","",日報入力!AK1347)</f>
        <v/>
      </c>
      <c r="AG1347" s="293" t="str">
        <f>IF(日報入力!G1347="","",日報入力!AL1347)</f>
        <v/>
      </c>
      <c r="AH1347" s="293" t="str">
        <f>IF(日報入力!G1347="","",日報入力!AM1347)</f>
        <v/>
      </c>
      <c r="AI1347" s="294" t="str">
        <f>IF(日報入力!G1347&gt;0,日報入力!D1347*日報入力!K1347*日報入力!AL1347,"")</f>
        <v/>
      </c>
      <c r="AJ1347" s="294" t="str">
        <f>IF(日報入力!G1347&gt;0,日報入力!E1347*日報入力!AL1347,"")</f>
        <v/>
      </c>
      <c r="AK1347" s="294" t="str">
        <f>IF(日報入力!G1347&gt;0,AI1347-AJ1347,"")</f>
        <v/>
      </c>
      <c r="AL1347" s="292" t="str">
        <f>IF(日報入力!G1347&gt;0,日報入力!E1347*日報入力!AM1347,"")</f>
        <v/>
      </c>
      <c r="AM1347" s="292" t="str">
        <f>IF(日報入力!G1347&gt;0,日報入力!AB1347*日報入力!AM1347,"")</f>
        <v/>
      </c>
      <c r="AN1347" s="68" t="str">
        <f>IF(日報入力!G1347&gt;0,日報入力!C1347,"")</f>
        <v/>
      </c>
      <c r="AO1347" s="68" t="str">
        <f>日報入力!B1347</f>
        <v/>
      </c>
      <c r="AP1347" s="68" t="str">
        <f>IF(日報入力!AQ1347,日報入力!BA1347,"")</f>
        <v/>
      </c>
      <c r="AQ1347" s="68" t="str">
        <f>IF(日報入力!AR1347,日報入力!BB1347,"")</f>
        <v/>
      </c>
      <c r="AR1347" s="68" t="str">
        <f>IF(日報入力!AS1347,"N勤","")</f>
        <v/>
      </c>
      <c r="AS1347" s="295" t="e">
        <f t="shared" si="80"/>
        <v>#VALUE!</v>
      </c>
      <c r="AT1347" s="439" t="str">
        <f>日報入力!AY1347</f>
        <v/>
      </c>
      <c r="AU1347" s="518" t="str">
        <f>IF(日報入力!G1347,G1347*60/E1347,"")</f>
        <v/>
      </c>
      <c r="AV1347" s="528" t="str">
        <f>IF(日報入力!AT1347,日報入力!AT1347,"")</f>
        <v/>
      </c>
      <c r="AW1347" s="529" t="str">
        <f>IF(日報入力!AT1347,AE1347/日報入力!AT1347,"")</f>
        <v/>
      </c>
      <c r="AX1347" s="530" t="e">
        <f>IF(1&lt;日報集計!AT1347,AT1347/(((F1347-I1347-J1347-N1347-O1347)*60)/(E1347)),"")</f>
        <v>#VALUE!</v>
      </c>
      <c r="AY1347" s="664" t="str">
        <f>IF(日報入力!H1347,AT1347/(((F1347-J1347)*60)/E1347),"")</f>
        <v/>
      </c>
      <c r="AZ1347" s="664" t="str">
        <f>IF(日報入力!I1347,AT1347/((G1347*60)/E1347),"")</f>
        <v/>
      </c>
      <c r="BA1347" s="296" t="str">
        <f>IF(日報入力!G1347,G1347/F1347,"")</f>
        <v/>
      </c>
      <c r="BB1347" s="386" t="e">
        <f t="shared" si="81"/>
        <v>#VALUE!</v>
      </c>
      <c r="BC1347" s="386" t="e">
        <f t="shared" si="82"/>
        <v>#VALUE!</v>
      </c>
      <c r="BD1347" s="80">
        <f>日報入力!AU1347</f>
        <v>0</v>
      </c>
      <c r="BE1347" s="534" t="str">
        <f>IF(日報入力!AV1347,日報入力!AV1347,"")</f>
        <v/>
      </c>
      <c r="BF1347" s="534" t="str">
        <f>IF(日報入力!AW1347,日報入力!AW1347,"")</f>
        <v/>
      </c>
      <c r="BG1347" s="398" t="str">
        <f>IF(日報入力!G1347,日報入力!K1347*日報入力!D1347*日報入力!BC1347,"")</f>
        <v/>
      </c>
    </row>
    <row r="1348" spans="1:59" ht="20.25" hidden="1" customHeight="1" x14ac:dyDescent="0.15">
      <c r="A1348" s="302" t="str">
        <f>IF(日報入力!G1348="","",日報入力!G1348)</f>
        <v/>
      </c>
      <c r="B1348" s="291" t="str">
        <f>IF(日報入力!G1348="","",日報入力!H1348)</f>
        <v/>
      </c>
      <c r="C1348" s="291" t="str">
        <f>IF(日報入力!G1348="","",日報入力!I1348)</f>
        <v/>
      </c>
      <c r="D1348" s="291" t="str">
        <f>IF(日報入力!G1348="","",日報入力!J1348)</f>
        <v/>
      </c>
      <c r="E1348" s="291" t="str">
        <f>IF(日報入力!G1348="","",日報入力!K1348)</f>
        <v/>
      </c>
      <c r="F1348" s="291" t="str">
        <f>IF(日報入力!G1348="","",日報入力!L1348)</f>
        <v/>
      </c>
      <c r="G1348" s="291" t="str">
        <f>IF(日報入力!G1348="","",日報入力!L1348-日報入力!O1348-日報入力!P1348-日報入力!Q1348-日報入力!R1348-日報入力!S1348-日報入力!T1348-日報入力!U1348-日報入力!V1348-日報入力!W1348-日報入力!X1348-日報入力!Y1348-日報入力!Z1348)</f>
        <v/>
      </c>
      <c r="H1348" s="291" t="str">
        <f>IF(日報入力!G1348="","",IF(日報入力!M1348&gt;=0,日報入力!M1348*F1348,F1348))</f>
        <v/>
      </c>
      <c r="I1348" s="291" t="str">
        <f>IF(日報入力!G1348="","",日報入力!O1348)</f>
        <v/>
      </c>
      <c r="J1348" s="291" t="str">
        <f>IF(日報入力!G1348="","",日報入力!P1348)</f>
        <v/>
      </c>
      <c r="K1348" s="291" t="str">
        <f>IF(日報入力!G1348="","",日報入力!Q1348)</f>
        <v/>
      </c>
      <c r="L1348" s="291" t="str">
        <f>IF(日報入力!G1348="","",日報入力!R1348)</f>
        <v/>
      </c>
      <c r="M1348" s="291" t="str">
        <f>IF(日報入力!G1348="","",日報入力!S1348)</f>
        <v/>
      </c>
      <c r="N1348" s="291" t="str">
        <f>IF(日報入力!G1348="","",日報入力!T1348)</f>
        <v/>
      </c>
      <c r="O1348" s="291" t="str">
        <f>IF(日報入力!G1348="","",日報入力!U1348)</f>
        <v/>
      </c>
      <c r="P1348" s="291" t="str">
        <f>IF(日報入力!G1348="","",日報入力!V1348)</f>
        <v/>
      </c>
      <c r="Q1348" s="291" t="str">
        <f>IF(日報入力!G1348="","",日報入力!W1348)</f>
        <v/>
      </c>
      <c r="R1348" s="291" t="str">
        <f>IF(日報入力!G1348="","",日報入力!X1348)</f>
        <v/>
      </c>
      <c r="S1348" s="291" t="str">
        <f>IF(日報入力!G1348="","",日報入力!Y1348)</f>
        <v/>
      </c>
      <c r="T1348" s="291" t="str">
        <f>IF(日報入力!G1348="","",日報入力!Z1348)</f>
        <v/>
      </c>
      <c r="U1348" s="291" t="str">
        <f>IF(日報入力!G1348="","",日報入力!AA1348)</f>
        <v/>
      </c>
      <c r="V1348" s="378" t="str">
        <f>IF(日報入力!G1348="","",日報入力!AB1348)</f>
        <v/>
      </c>
      <c r="W1348" s="291" t="str">
        <f>IF(日報入力!G1348="","",日報入力!AC1348)</f>
        <v/>
      </c>
      <c r="X1348" s="291" t="str">
        <f>IF(日報入力!G1348="","",日報入力!AD1348)</f>
        <v/>
      </c>
      <c r="Y1348" s="291" t="str">
        <f>IF(日報入力!G1348="","",日報入力!AE1348)</f>
        <v/>
      </c>
      <c r="Z1348" s="291" t="str">
        <f>IF(日報入力!G1348="","",日報入力!AF1348)</f>
        <v/>
      </c>
      <c r="AA1348" s="291" t="str">
        <f>IF(日報入力!G1348="","",日報入力!AG1348)</f>
        <v/>
      </c>
      <c r="AB1348" s="291" t="str">
        <f>IF(日報入力!G1348="","",日報入力!AH1348)</f>
        <v/>
      </c>
      <c r="AC1348" s="291" t="str">
        <f>IF(日報入力!G1348="","",日報入力!AI1348)</f>
        <v/>
      </c>
      <c r="AD1348" s="291" t="str">
        <f>IF(日報入力!G1348="","",日報入力!AJ1348)</f>
        <v/>
      </c>
      <c r="AE1348" s="292" t="str">
        <f>IF(日報入力!G1348="","",日報入力!E1348)</f>
        <v/>
      </c>
      <c r="AF1348" s="293" t="str">
        <f>IF(日報入力!G1348="","",日報入力!AK1348)</f>
        <v/>
      </c>
      <c r="AG1348" s="293" t="str">
        <f>IF(日報入力!G1348="","",日報入力!AL1348)</f>
        <v/>
      </c>
      <c r="AH1348" s="293" t="str">
        <f>IF(日報入力!G1348="","",日報入力!AM1348)</f>
        <v/>
      </c>
      <c r="AI1348" s="294" t="str">
        <f>IF(日報入力!G1348&gt;0,日報入力!D1348*日報入力!K1348*日報入力!AL1348,"")</f>
        <v/>
      </c>
      <c r="AJ1348" s="294" t="str">
        <f>IF(日報入力!G1348&gt;0,日報入力!E1348*日報入力!AL1348,"")</f>
        <v/>
      </c>
      <c r="AK1348" s="294" t="str">
        <f>IF(日報入力!G1348&gt;0,AI1348-AJ1348,"")</f>
        <v/>
      </c>
      <c r="AL1348" s="292" t="str">
        <f>IF(日報入力!G1348&gt;0,日報入力!E1348*日報入力!AM1348,"")</f>
        <v/>
      </c>
      <c r="AM1348" s="292" t="str">
        <f>IF(日報入力!G1348&gt;0,日報入力!AB1348*日報入力!AM1348,"")</f>
        <v/>
      </c>
      <c r="AN1348" s="68" t="str">
        <f>IF(日報入力!G1348&gt;0,日報入力!C1348,"")</f>
        <v/>
      </c>
      <c r="AO1348" s="68" t="str">
        <f>日報入力!B1348</f>
        <v/>
      </c>
      <c r="AP1348" s="68" t="str">
        <f>IF(日報入力!AQ1348,日報入力!BA1348,"")</f>
        <v/>
      </c>
      <c r="AQ1348" s="68" t="str">
        <f>IF(日報入力!AR1348,日報入力!BB1348,"")</f>
        <v/>
      </c>
      <c r="AR1348" s="68" t="str">
        <f>IF(日報入力!AS1348,"N勤","")</f>
        <v/>
      </c>
      <c r="AS1348" s="295" t="e">
        <f t="shared" si="80"/>
        <v>#VALUE!</v>
      </c>
      <c r="AT1348" s="439" t="str">
        <f>日報入力!AY1348</f>
        <v/>
      </c>
      <c r="AU1348" s="518" t="str">
        <f>IF(日報入力!G1348,G1348*60/E1348,"")</f>
        <v/>
      </c>
      <c r="AV1348" s="528" t="str">
        <f>IF(日報入力!AT1348,日報入力!AT1348,"")</f>
        <v/>
      </c>
      <c r="AW1348" s="529" t="str">
        <f>IF(日報入力!AT1348,AE1348/日報入力!AT1348,"")</f>
        <v/>
      </c>
      <c r="AX1348" s="530" t="e">
        <f>IF(1&lt;日報集計!AT1348,AT1348/(((F1348-I1348-J1348-N1348-O1348)*60)/(E1348)),"")</f>
        <v>#VALUE!</v>
      </c>
      <c r="AY1348" s="664" t="str">
        <f>IF(日報入力!H1348,AT1348/(((F1348-J1348)*60)/E1348),"")</f>
        <v/>
      </c>
      <c r="AZ1348" s="664" t="str">
        <f>IF(日報入力!I1348,AT1348/((G1348*60)/E1348),"")</f>
        <v/>
      </c>
      <c r="BA1348" s="296" t="str">
        <f>IF(日報入力!G1348,G1348/F1348,"")</f>
        <v/>
      </c>
      <c r="BB1348" s="386" t="e">
        <f t="shared" si="81"/>
        <v>#VALUE!</v>
      </c>
      <c r="BC1348" s="386" t="e">
        <f t="shared" si="82"/>
        <v>#VALUE!</v>
      </c>
      <c r="BD1348" s="80">
        <f>日報入力!AU1348</f>
        <v>0</v>
      </c>
      <c r="BE1348" s="534" t="str">
        <f>IF(日報入力!AV1348,日報入力!AV1348,"")</f>
        <v/>
      </c>
      <c r="BF1348" s="534" t="str">
        <f>IF(日報入力!AW1348,日報入力!AW1348,"")</f>
        <v/>
      </c>
      <c r="BG1348" s="398" t="str">
        <f>IF(日報入力!G1348,日報入力!K1348*日報入力!D1348*日報入力!BC1348,"")</f>
        <v/>
      </c>
    </row>
    <row r="1349" spans="1:59" ht="20.25" hidden="1" customHeight="1" x14ac:dyDescent="0.15">
      <c r="A1349" s="302" t="str">
        <f>IF(日報入力!G1349="","",日報入力!G1349)</f>
        <v/>
      </c>
      <c r="B1349" s="291" t="str">
        <f>IF(日報入力!G1349="","",日報入力!H1349)</f>
        <v/>
      </c>
      <c r="C1349" s="291" t="str">
        <f>IF(日報入力!G1349="","",日報入力!I1349)</f>
        <v/>
      </c>
      <c r="D1349" s="291" t="str">
        <f>IF(日報入力!G1349="","",日報入力!J1349)</f>
        <v/>
      </c>
      <c r="E1349" s="291" t="str">
        <f>IF(日報入力!G1349="","",日報入力!K1349)</f>
        <v/>
      </c>
      <c r="F1349" s="291" t="str">
        <f>IF(日報入力!G1349="","",日報入力!L1349)</f>
        <v/>
      </c>
      <c r="G1349" s="291" t="str">
        <f>IF(日報入力!G1349="","",日報入力!L1349-日報入力!O1349-日報入力!P1349-日報入力!Q1349-日報入力!R1349-日報入力!S1349-日報入力!T1349-日報入力!U1349-日報入力!V1349-日報入力!W1349-日報入力!X1349-日報入力!Y1349-日報入力!Z1349)</f>
        <v/>
      </c>
      <c r="H1349" s="291" t="str">
        <f>IF(日報入力!G1349="","",IF(日報入力!M1349&gt;=0,日報入力!M1349*F1349,F1349))</f>
        <v/>
      </c>
      <c r="I1349" s="291" t="str">
        <f>IF(日報入力!G1349="","",日報入力!O1349)</f>
        <v/>
      </c>
      <c r="J1349" s="291" t="str">
        <f>IF(日報入力!G1349="","",日報入力!P1349)</f>
        <v/>
      </c>
      <c r="K1349" s="291" t="str">
        <f>IF(日報入力!G1349="","",日報入力!Q1349)</f>
        <v/>
      </c>
      <c r="L1349" s="291" t="str">
        <f>IF(日報入力!G1349="","",日報入力!R1349)</f>
        <v/>
      </c>
      <c r="M1349" s="291" t="str">
        <f>IF(日報入力!G1349="","",日報入力!S1349)</f>
        <v/>
      </c>
      <c r="N1349" s="291" t="str">
        <f>IF(日報入力!G1349="","",日報入力!T1349)</f>
        <v/>
      </c>
      <c r="O1349" s="291" t="str">
        <f>IF(日報入力!G1349="","",日報入力!U1349)</f>
        <v/>
      </c>
      <c r="P1349" s="291" t="str">
        <f>IF(日報入力!G1349="","",日報入力!V1349)</f>
        <v/>
      </c>
      <c r="Q1349" s="291" t="str">
        <f>IF(日報入力!G1349="","",日報入力!W1349)</f>
        <v/>
      </c>
      <c r="R1349" s="291" t="str">
        <f>IF(日報入力!G1349="","",日報入力!X1349)</f>
        <v/>
      </c>
      <c r="S1349" s="291" t="str">
        <f>IF(日報入力!G1349="","",日報入力!Y1349)</f>
        <v/>
      </c>
      <c r="T1349" s="291" t="str">
        <f>IF(日報入力!G1349="","",日報入力!Z1349)</f>
        <v/>
      </c>
      <c r="U1349" s="291" t="str">
        <f>IF(日報入力!G1349="","",日報入力!AA1349)</f>
        <v/>
      </c>
      <c r="V1349" s="378" t="str">
        <f>IF(日報入力!G1349="","",日報入力!AB1349)</f>
        <v/>
      </c>
      <c r="W1349" s="291" t="str">
        <f>IF(日報入力!G1349="","",日報入力!AC1349)</f>
        <v/>
      </c>
      <c r="X1349" s="291" t="str">
        <f>IF(日報入力!G1349="","",日報入力!AD1349)</f>
        <v/>
      </c>
      <c r="Y1349" s="291" t="str">
        <f>IF(日報入力!G1349="","",日報入力!AE1349)</f>
        <v/>
      </c>
      <c r="Z1349" s="291" t="str">
        <f>IF(日報入力!G1349="","",日報入力!AF1349)</f>
        <v/>
      </c>
      <c r="AA1349" s="291" t="str">
        <f>IF(日報入力!G1349="","",日報入力!AG1349)</f>
        <v/>
      </c>
      <c r="AB1349" s="291" t="str">
        <f>IF(日報入力!G1349="","",日報入力!AH1349)</f>
        <v/>
      </c>
      <c r="AC1349" s="291" t="str">
        <f>IF(日報入力!G1349="","",日報入力!AI1349)</f>
        <v/>
      </c>
      <c r="AD1349" s="291" t="str">
        <f>IF(日報入力!G1349="","",日報入力!AJ1349)</f>
        <v/>
      </c>
      <c r="AE1349" s="292" t="str">
        <f>IF(日報入力!G1349="","",日報入力!E1349)</f>
        <v/>
      </c>
      <c r="AF1349" s="293" t="str">
        <f>IF(日報入力!G1349="","",日報入力!AK1349)</f>
        <v/>
      </c>
      <c r="AG1349" s="293" t="str">
        <f>IF(日報入力!G1349="","",日報入力!AL1349)</f>
        <v/>
      </c>
      <c r="AH1349" s="293" t="str">
        <f>IF(日報入力!G1349="","",日報入力!AM1349)</f>
        <v/>
      </c>
      <c r="AI1349" s="294" t="str">
        <f>IF(日報入力!G1349&gt;0,日報入力!D1349*日報入力!K1349*日報入力!AL1349,"")</f>
        <v/>
      </c>
      <c r="AJ1349" s="294" t="str">
        <f>IF(日報入力!G1349&gt;0,日報入力!E1349*日報入力!AL1349,"")</f>
        <v/>
      </c>
      <c r="AK1349" s="294" t="str">
        <f>IF(日報入力!G1349&gt;0,AI1349-AJ1349,"")</f>
        <v/>
      </c>
      <c r="AL1349" s="292" t="str">
        <f>IF(日報入力!G1349&gt;0,日報入力!E1349*日報入力!AM1349,"")</f>
        <v/>
      </c>
      <c r="AM1349" s="292" t="str">
        <f>IF(日報入力!G1349&gt;0,日報入力!AB1349*日報入力!AM1349,"")</f>
        <v/>
      </c>
      <c r="AN1349" s="68" t="str">
        <f>IF(日報入力!G1349&gt;0,日報入力!C1349,"")</f>
        <v/>
      </c>
      <c r="AO1349" s="68" t="str">
        <f>日報入力!B1349</f>
        <v/>
      </c>
      <c r="AP1349" s="68" t="str">
        <f>IF(日報入力!AQ1349,日報入力!BA1349,"")</f>
        <v/>
      </c>
      <c r="AQ1349" s="68" t="str">
        <f>IF(日報入力!AR1349,日報入力!BB1349,"")</f>
        <v/>
      </c>
      <c r="AR1349" s="68" t="str">
        <f>IF(日報入力!AS1349,"N勤","")</f>
        <v/>
      </c>
      <c r="AS1349" s="295" t="e">
        <f t="shared" si="80"/>
        <v>#VALUE!</v>
      </c>
      <c r="AT1349" s="439" t="str">
        <f>日報入力!AY1349</f>
        <v/>
      </c>
      <c r="AU1349" s="518" t="str">
        <f>IF(日報入力!G1349,G1349*60/E1349,"")</f>
        <v/>
      </c>
      <c r="AV1349" s="528" t="str">
        <f>IF(日報入力!AT1349,日報入力!AT1349,"")</f>
        <v/>
      </c>
      <c r="AW1349" s="529" t="str">
        <f>IF(日報入力!AT1349,AE1349/日報入力!AT1349,"")</f>
        <v/>
      </c>
      <c r="AX1349" s="530" t="e">
        <f>IF(1&lt;日報集計!AT1349,AT1349/(((F1349-I1349-J1349-N1349-O1349)*60)/(E1349)),"")</f>
        <v>#VALUE!</v>
      </c>
      <c r="AY1349" s="664" t="str">
        <f>IF(日報入力!H1349,AT1349/(((F1349-J1349)*60)/E1349),"")</f>
        <v/>
      </c>
      <c r="AZ1349" s="664" t="str">
        <f>IF(日報入力!I1349,AT1349/((G1349*60)/E1349),"")</f>
        <v/>
      </c>
      <c r="BA1349" s="296" t="str">
        <f>IF(日報入力!G1349,G1349/F1349,"")</f>
        <v/>
      </c>
      <c r="BB1349" s="386" t="e">
        <f t="shared" si="81"/>
        <v>#VALUE!</v>
      </c>
      <c r="BC1349" s="386" t="e">
        <f t="shared" si="82"/>
        <v>#VALUE!</v>
      </c>
      <c r="BD1349" s="80">
        <f>日報入力!AU1349</f>
        <v>0</v>
      </c>
      <c r="BE1349" s="534" t="str">
        <f>IF(日報入力!AV1349,日報入力!AV1349,"")</f>
        <v/>
      </c>
      <c r="BF1349" s="534" t="str">
        <f>IF(日報入力!AW1349,日報入力!AW1349,"")</f>
        <v/>
      </c>
      <c r="BG1349" s="398" t="str">
        <f>IF(日報入力!G1349,日報入力!K1349*日報入力!D1349*日報入力!BC1349,"")</f>
        <v/>
      </c>
    </row>
    <row r="1350" spans="1:59" ht="20.25" hidden="1" customHeight="1" x14ac:dyDescent="0.15">
      <c r="A1350" s="302" t="str">
        <f>IF(日報入力!G1350="","",日報入力!G1350)</f>
        <v/>
      </c>
      <c r="B1350" s="291" t="str">
        <f>IF(日報入力!G1350="","",日報入力!H1350)</f>
        <v/>
      </c>
      <c r="C1350" s="291" t="str">
        <f>IF(日報入力!G1350="","",日報入力!I1350)</f>
        <v/>
      </c>
      <c r="D1350" s="291" t="str">
        <f>IF(日報入力!G1350="","",日報入力!J1350)</f>
        <v/>
      </c>
      <c r="E1350" s="291" t="str">
        <f>IF(日報入力!G1350="","",日報入力!K1350)</f>
        <v/>
      </c>
      <c r="F1350" s="291" t="str">
        <f>IF(日報入力!G1350="","",日報入力!L1350)</f>
        <v/>
      </c>
      <c r="G1350" s="291" t="str">
        <f>IF(日報入力!G1350="","",日報入力!L1350-日報入力!O1350-日報入力!P1350-日報入力!Q1350-日報入力!R1350-日報入力!S1350-日報入力!T1350-日報入力!U1350-日報入力!V1350-日報入力!W1350-日報入力!X1350-日報入力!Y1350-日報入力!Z1350)</f>
        <v/>
      </c>
      <c r="H1350" s="291" t="str">
        <f>IF(日報入力!G1350="","",IF(日報入力!M1350&gt;=0,日報入力!M1350*F1350,F1350))</f>
        <v/>
      </c>
      <c r="I1350" s="291" t="str">
        <f>IF(日報入力!G1350="","",日報入力!O1350)</f>
        <v/>
      </c>
      <c r="J1350" s="291" t="str">
        <f>IF(日報入力!G1350="","",日報入力!P1350)</f>
        <v/>
      </c>
      <c r="K1350" s="291" t="str">
        <f>IF(日報入力!G1350="","",日報入力!Q1350)</f>
        <v/>
      </c>
      <c r="L1350" s="291" t="str">
        <f>IF(日報入力!G1350="","",日報入力!R1350)</f>
        <v/>
      </c>
      <c r="M1350" s="291" t="str">
        <f>IF(日報入力!G1350="","",日報入力!S1350)</f>
        <v/>
      </c>
      <c r="N1350" s="291" t="str">
        <f>IF(日報入力!G1350="","",日報入力!T1350)</f>
        <v/>
      </c>
      <c r="O1350" s="291" t="str">
        <f>IF(日報入力!G1350="","",日報入力!U1350)</f>
        <v/>
      </c>
      <c r="P1350" s="291" t="str">
        <f>IF(日報入力!G1350="","",日報入力!V1350)</f>
        <v/>
      </c>
      <c r="Q1350" s="291" t="str">
        <f>IF(日報入力!G1350="","",日報入力!W1350)</f>
        <v/>
      </c>
      <c r="R1350" s="291" t="str">
        <f>IF(日報入力!G1350="","",日報入力!X1350)</f>
        <v/>
      </c>
      <c r="S1350" s="291" t="str">
        <f>IF(日報入力!G1350="","",日報入力!Y1350)</f>
        <v/>
      </c>
      <c r="T1350" s="291" t="str">
        <f>IF(日報入力!G1350="","",日報入力!Z1350)</f>
        <v/>
      </c>
      <c r="U1350" s="291" t="str">
        <f>IF(日報入力!G1350="","",日報入力!AA1350)</f>
        <v/>
      </c>
      <c r="V1350" s="378" t="str">
        <f>IF(日報入力!G1350="","",日報入力!AB1350)</f>
        <v/>
      </c>
      <c r="W1350" s="291" t="str">
        <f>IF(日報入力!G1350="","",日報入力!AC1350)</f>
        <v/>
      </c>
      <c r="X1350" s="291" t="str">
        <f>IF(日報入力!G1350="","",日報入力!AD1350)</f>
        <v/>
      </c>
      <c r="Y1350" s="291" t="str">
        <f>IF(日報入力!G1350="","",日報入力!AE1350)</f>
        <v/>
      </c>
      <c r="Z1350" s="291" t="str">
        <f>IF(日報入力!G1350="","",日報入力!AF1350)</f>
        <v/>
      </c>
      <c r="AA1350" s="291" t="str">
        <f>IF(日報入力!G1350="","",日報入力!AG1350)</f>
        <v/>
      </c>
      <c r="AB1350" s="291" t="str">
        <f>IF(日報入力!G1350="","",日報入力!AH1350)</f>
        <v/>
      </c>
      <c r="AC1350" s="291" t="str">
        <f>IF(日報入力!G1350="","",日報入力!AI1350)</f>
        <v/>
      </c>
      <c r="AD1350" s="291" t="str">
        <f>IF(日報入力!G1350="","",日報入力!AJ1350)</f>
        <v/>
      </c>
      <c r="AE1350" s="292" t="str">
        <f>IF(日報入力!G1350="","",日報入力!E1350)</f>
        <v/>
      </c>
      <c r="AF1350" s="293" t="str">
        <f>IF(日報入力!G1350="","",日報入力!AK1350)</f>
        <v/>
      </c>
      <c r="AG1350" s="293" t="str">
        <f>IF(日報入力!G1350="","",日報入力!AL1350)</f>
        <v/>
      </c>
      <c r="AH1350" s="293" t="str">
        <f>IF(日報入力!G1350="","",日報入力!AM1350)</f>
        <v/>
      </c>
      <c r="AI1350" s="294" t="str">
        <f>IF(日報入力!G1350&gt;0,日報入力!D1350*日報入力!K1350*日報入力!AL1350,"")</f>
        <v/>
      </c>
      <c r="AJ1350" s="294" t="str">
        <f>IF(日報入力!G1350&gt;0,日報入力!E1350*日報入力!AL1350,"")</f>
        <v/>
      </c>
      <c r="AK1350" s="294" t="str">
        <f>IF(日報入力!G1350&gt;0,AI1350-AJ1350,"")</f>
        <v/>
      </c>
      <c r="AL1350" s="292" t="str">
        <f>IF(日報入力!G1350&gt;0,日報入力!E1350*日報入力!AM1350,"")</f>
        <v/>
      </c>
      <c r="AM1350" s="292" t="str">
        <f>IF(日報入力!G1350&gt;0,日報入力!AB1350*日報入力!AM1350,"")</f>
        <v/>
      </c>
      <c r="AN1350" s="68" t="str">
        <f>IF(日報入力!G1350&gt;0,日報入力!C1350,"")</f>
        <v/>
      </c>
      <c r="AO1350" s="68" t="str">
        <f>日報入力!B1350</f>
        <v/>
      </c>
      <c r="AP1350" s="68" t="str">
        <f>IF(日報入力!AQ1350,日報入力!BA1350,"")</f>
        <v/>
      </c>
      <c r="AQ1350" s="68" t="str">
        <f>IF(日報入力!AR1350,日報入力!BB1350,"")</f>
        <v/>
      </c>
      <c r="AR1350" s="68" t="str">
        <f>IF(日報入力!AS1350,"N勤","")</f>
        <v/>
      </c>
      <c r="AS1350" s="295" t="e">
        <f t="shared" si="80"/>
        <v>#VALUE!</v>
      </c>
      <c r="AT1350" s="439" t="str">
        <f>日報入力!AY1350</f>
        <v/>
      </c>
      <c r="AU1350" s="518" t="str">
        <f>IF(日報入力!G1350,G1350*60/E1350,"")</f>
        <v/>
      </c>
      <c r="AV1350" s="528" t="str">
        <f>IF(日報入力!AT1350,日報入力!AT1350,"")</f>
        <v/>
      </c>
      <c r="AW1350" s="529" t="str">
        <f>IF(日報入力!AT1350,AE1350/日報入力!AT1350,"")</f>
        <v/>
      </c>
      <c r="AX1350" s="530" t="e">
        <f>IF(1&lt;日報集計!AT1350,AT1350/(((F1350-I1350-J1350-N1350-O1350)*60)/(E1350)),"")</f>
        <v>#VALUE!</v>
      </c>
      <c r="AY1350" s="664" t="str">
        <f>IF(日報入力!H1350,AT1350/(((F1350-J1350)*60)/E1350),"")</f>
        <v/>
      </c>
      <c r="AZ1350" s="664" t="str">
        <f>IF(日報入力!I1350,AT1350/((G1350*60)/E1350),"")</f>
        <v/>
      </c>
      <c r="BA1350" s="296" t="str">
        <f>IF(日報入力!G1350,G1350/F1350,"")</f>
        <v/>
      </c>
      <c r="BB1350" s="386" t="e">
        <f t="shared" si="81"/>
        <v>#VALUE!</v>
      </c>
      <c r="BC1350" s="386" t="e">
        <f t="shared" si="82"/>
        <v>#VALUE!</v>
      </c>
      <c r="BD1350" s="80">
        <f>日報入力!AU1350</f>
        <v>0</v>
      </c>
      <c r="BE1350" s="534" t="str">
        <f>IF(日報入力!AV1350,日報入力!AV1350,"")</f>
        <v/>
      </c>
      <c r="BF1350" s="534" t="str">
        <f>IF(日報入力!AW1350,日報入力!AW1350,"")</f>
        <v/>
      </c>
      <c r="BG1350" s="398" t="str">
        <f>IF(日報入力!G1350,日報入力!K1350*日報入力!D1350*日報入力!BC1350,"")</f>
        <v/>
      </c>
    </row>
    <row r="1351" spans="1:59" ht="20.25" hidden="1" customHeight="1" x14ac:dyDescent="0.15">
      <c r="A1351" s="302" t="str">
        <f>IF(日報入力!G1351="","",日報入力!G1351)</f>
        <v/>
      </c>
      <c r="B1351" s="291" t="str">
        <f>IF(日報入力!G1351="","",日報入力!H1351)</f>
        <v/>
      </c>
      <c r="C1351" s="291" t="str">
        <f>IF(日報入力!G1351="","",日報入力!I1351)</f>
        <v/>
      </c>
      <c r="D1351" s="291" t="str">
        <f>IF(日報入力!G1351="","",日報入力!J1351)</f>
        <v/>
      </c>
      <c r="E1351" s="291" t="str">
        <f>IF(日報入力!G1351="","",日報入力!K1351)</f>
        <v/>
      </c>
      <c r="F1351" s="291" t="str">
        <f>IF(日報入力!G1351="","",日報入力!L1351)</f>
        <v/>
      </c>
      <c r="G1351" s="291" t="str">
        <f>IF(日報入力!G1351="","",日報入力!L1351-日報入力!O1351-日報入力!P1351-日報入力!Q1351-日報入力!R1351-日報入力!S1351-日報入力!T1351-日報入力!U1351-日報入力!V1351-日報入力!W1351-日報入力!X1351-日報入力!Y1351-日報入力!Z1351)</f>
        <v/>
      </c>
      <c r="H1351" s="291" t="str">
        <f>IF(日報入力!G1351="","",IF(日報入力!M1351&gt;=0,日報入力!M1351*F1351,F1351))</f>
        <v/>
      </c>
      <c r="I1351" s="291" t="str">
        <f>IF(日報入力!G1351="","",日報入力!O1351)</f>
        <v/>
      </c>
      <c r="J1351" s="291" t="str">
        <f>IF(日報入力!G1351="","",日報入力!P1351)</f>
        <v/>
      </c>
      <c r="K1351" s="291" t="str">
        <f>IF(日報入力!G1351="","",日報入力!Q1351)</f>
        <v/>
      </c>
      <c r="L1351" s="291" t="str">
        <f>IF(日報入力!G1351="","",日報入力!R1351)</f>
        <v/>
      </c>
      <c r="M1351" s="291" t="str">
        <f>IF(日報入力!G1351="","",日報入力!S1351)</f>
        <v/>
      </c>
      <c r="N1351" s="291" t="str">
        <f>IF(日報入力!G1351="","",日報入力!T1351)</f>
        <v/>
      </c>
      <c r="O1351" s="291" t="str">
        <f>IF(日報入力!G1351="","",日報入力!U1351)</f>
        <v/>
      </c>
      <c r="P1351" s="291" t="str">
        <f>IF(日報入力!G1351="","",日報入力!V1351)</f>
        <v/>
      </c>
      <c r="Q1351" s="291" t="str">
        <f>IF(日報入力!G1351="","",日報入力!W1351)</f>
        <v/>
      </c>
      <c r="R1351" s="291" t="str">
        <f>IF(日報入力!G1351="","",日報入力!X1351)</f>
        <v/>
      </c>
      <c r="S1351" s="291" t="str">
        <f>IF(日報入力!G1351="","",日報入力!Y1351)</f>
        <v/>
      </c>
      <c r="T1351" s="291" t="str">
        <f>IF(日報入力!G1351="","",日報入力!Z1351)</f>
        <v/>
      </c>
      <c r="U1351" s="291" t="str">
        <f>IF(日報入力!G1351="","",日報入力!AA1351)</f>
        <v/>
      </c>
      <c r="V1351" s="378" t="str">
        <f>IF(日報入力!G1351="","",日報入力!AB1351)</f>
        <v/>
      </c>
      <c r="W1351" s="291" t="str">
        <f>IF(日報入力!G1351="","",日報入力!AC1351)</f>
        <v/>
      </c>
      <c r="X1351" s="291" t="str">
        <f>IF(日報入力!G1351="","",日報入力!AD1351)</f>
        <v/>
      </c>
      <c r="Y1351" s="291" t="str">
        <f>IF(日報入力!G1351="","",日報入力!AE1351)</f>
        <v/>
      </c>
      <c r="Z1351" s="291" t="str">
        <f>IF(日報入力!G1351="","",日報入力!AF1351)</f>
        <v/>
      </c>
      <c r="AA1351" s="291" t="str">
        <f>IF(日報入力!G1351="","",日報入力!AG1351)</f>
        <v/>
      </c>
      <c r="AB1351" s="291" t="str">
        <f>IF(日報入力!G1351="","",日報入力!AH1351)</f>
        <v/>
      </c>
      <c r="AC1351" s="291" t="str">
        <f>IF(日報入力!G1351="","",日報入力!AI1351)</f>
        <v/>
      </c>
      <c r="AD1351" s="291" t="str">
        <f>IF(日報入力!G1351="","",日報入力!AJ1351)</f>
        <v/>
      </c>
      <c r="AE1351" s="292" t="str">
        <f>IF(日報入力!G1351="","",日報入力!E1351)</f>
        <v/>
      </c>
      <c r="AF1351" s="293" t="str">
        <f>IF(日報入力!G1351="","",日報入力!AK1351)</f>
        <v/>
      </c>
      <c r="AG1351" s="293" t="str">
        <f>IF(日報入力!G1351="","",日報入力!AL1351)</f>
        <v/>
      </c>
      <c r="AH1351" s="293" t="str">
        <f>IF(日報入力!G1351="","",日報入力!AM1351)</f>
        <v/>
      </c>
      <c r="AI1351" s="294" t="str">
        <f>IF(日報入力!G1351&gt;0,日報入力!D1351*日報入力!K1351*日報入力!AL1351,"")</f>
        <v/>
      </c>
      <c r="AJ1351" s="294" t="str">
        <f>IF(日報入力!G1351&gt;0,日報入力!E1351*日報入力!AL1351,"")</f>
        <v/>
      </c>
      <c r="AK1351" s="294" t="str">
        <f>IF(日報入力!G1351&gt;0,AI1351-AJ1351,"")</f>
        <v/>
      </c>
      <c r="AL1351" s="292" t="str">
        <f>IF(日報入力!G1351&gt;0,日報入力!E1351*日報入力!AM1351,"")</f>
        <v/>
      </c>
      <c r="AM1351" s="292" t="str">
        <f>IF(日報入力!G1351&gt;0,日報入力!AB1351*日報入力!AM1351,"")</f>
        <v/>
      </c>
      <c r="AN1351" s="68" t="str">
        <f>IF(日報入力!G1351&gt;0,日報入力!C1351,"")</f>
        <v/>
      </c>
      <c r="AO1351" s="68" t="str">
        <f>日報入力!B1351</f>
        <v/>
      </c>
      <c r="AP1351" s="68" t="str">
        <f>IF(日報入力!AQ1351,日報入力!BA1351,"")</f>
        <v/>
      </c>
      <c r="AQ1351" s="68" t="str">
        <f>IF(日報入力!AR1351,日報入力!BB1351,"")</f>
        <v/>
      </c>
      <c r="AR1351" s="68" t="str">
        <f>IF(日報入力!AS1351,"N勤","")</f>
        <v/>
      </c>
      <c r="AS1351" s="295" t="e">
        <f t="shared" si="80"/>
        <v>#VALUE!</v>
      </c>
      <c r="AT1351" s="439" t="str">
        <f>日報入力!AY1351</f>
        <v/>
      </c>
      <c r="AU1351" s="518" t="str">
        <f>IF(日報入力!G1351,G1351*60/E1351,"")</f>
        <v/>
      </c>
      <c r="AV1351" s="528" t="str">
        <f>IF(日報入力!AT1351,日報入力!AT1351,"")</f>
        <v/>
      </c>
      <c r="AW1351" s="529" t="str">
        <f>IF(日報入力!AT1351,AE1351/日報入力!AT1351,"")</f>
        <v/>
      </c>
      <c r="AX1351" s="530" t="e">
        <f>IF(1&lt;日報集計!AT1351,AT1351/(((F1351-I1351-J1351-N1351-O1351)*60)/(E1351)),"")</f>
        <v>#VALUE!</v>
      </c>
      <c r="AY1351" s="664" t="str">
        <f>IF(日報入力!H1351,AT1351/(((F1351-J1351)*60)/E1351),"")</f>
        <v/>
      </c>
      <c r="AZ1351" s="664" t="str">
        <f>IF(日報入力!I1351,AT1351/((G1351*60)/E1351),"")</f>
        <v/>
      </c>
      <c r="BA1351" s="296" t="str">
        <f>IF(日報入力!G1351,G1351/F1351,"")</f>
        <v/>
      </c>
      <c r="BB1351" s="386" t="e">
        <f t="shared" si="81"/>
        <v>#VALUE!</v>
      </c>
      <c r="BC1351" s="386" t="e">
        <f t="shared" si="82"/>
        <v>#VALUE!</v>
      </c>
      <c r="BD1351" s="80">
        <f>日報入力!AU1351</f>
        <v>0</v>
      </c>
      <c r="BE1351" s="534" t="str">
        <f>IF(日報入力!AV1351,日報入力!AV1351,"")</f>
        <v/>
      </c>
      <c r="BF1351" s="534" t="str">
        <f>IF(日報入力!AW1351,日報入力!AW1351,"")</f>
        <v/>
      </c>
      <c r="BG1351" s="398" t="str">
        <f>IF(日報入力!G1351,日報入力!K1351*日報入力!D1351*日報入力!BC1351,"")</f>
        <v/>
      </c>
    </row>
    <row r="1352" spans="1:59" ht="20.25" hidden="1" customHeight="1" x14ac:dyDescent="0.15">
      <c r="A1352" s="302" t="str">
        <f>IF(日報入力!G1352="","",日報入力!G1352)</f>
        <v/>
      </c>
      <c r="B1352" s="291" t="str">
        <f>IF(日報入力!G1352="","",日報入力!H1352)</f>
        <v/>
      </c>
      <c r="C1352" s="291" t="str">
        <f>IF(日報入力!G1352="","",日報入力!I1352)</f>
        <v/>
      </c>
      <c r="D1352" s="291" t="str">
        <f>IF(日報入力!G1352="","",日報入力!J1352)</f>
        <v/>
      </c>
      <c r="E1352" s="291" t="str">
        <f>IF(日報入力!G1352="","",日報入力!K1352)</f>
        <v/>
      </c>
      <c r="F1352" s="291" t="str">
        <f>IF(日報入力!G1352="","",日報入力!L1352)</f>
        <v/>
      </c>
      <c r="G1352" s="291" t="str">
        <f>IF(日報入力!G1352="","",日報入力!L1352-日報入力!O1352-日報入力!P1352-日報入力!Q1352-日報入力!R1352-日報入力!S1352-日報入力!T1352-日報入力!U1352-日報入力!V1352-日報入力!W1352-日報入力!X1352-日報入力!Y1352-日報入力!Z1352)</f>
        <v/>
      </c>
      <c r="H1352" s="291" t="str">
        <f>IF(日報入力!G1352="","",IF(日報入力!M1352&gt;=0,日報入力!M1352*F1352,F1352))</f>
        <v/>
      </c>
      <c r="I1352" s="291" t="str">
        <f>IF(日報入力!G1352="","",日報入力!O1352)</f>
        <v/>
      </c>
      <c r="J1352" s="291" t="str">
        <f>IF(日報入力!G1352="","",日報入力!P1352)</f>
        <v/>
      </c>
      <c r="K1352" s="291" t="str">
        <f>IF(日報入力!G1352="","",日報入力!Q1352)</f>
        <v/>
      </c>
      <c r="L1352" s="291" t="str">
        <f>IF(日報入力!G1352="","",日報入力!R1352)</f>
        <v/>
      </c>
      <c r="M1352" s="291" t="str">
        <f>IF(日報入力!G1352="","",日報入力!S1352)</f>
        <v/>
      </c>
      <c r="N1352" s="291" t="str">
        <f>IF(日報入力!G1352="","",日報入力!T1352)</f>
        <v/>
      </c>
      <c r="O1352" s="291" t="str">
        <f>IF(日報入力!G1352="","",日報入力!U1352)</f>
        <v/>
      </c>
      <c r="P1352" s="291" t="str">
        <f>IF(日報入力!G1352="","",日報入力!V1352)</f>
        <v/>
      </c>
      <c r="Q1352" s="291" t="str">
        <f>IF(日報入力!G1352="","",日報入力!W1352)</f>
        <v/>
      </c>
      <c r="R1352" s="291" t="str">
        <f>IF(日報入力!G1352="","",日報入力!X1352)</f>
        <v/>
      </c>
      <c r="S1352" s="291" t="str">
        <f>IF(日報入力!G1352="","",日報入力!Y1352)</f>
        <v/>
      </c>
      <c r="T1352" s="291" t="str">
        <f>IF(日報入力!G1352="","",日報入力!Z1352)</f>
        <v/>
      </c>
      <c r="U1352" s="291" t="str">
        <f>IF(日報入力!G1352="","",日報入力!AA1352)</f>
        <v/>
      </c>
      <c r="V1352" s="378" t="str">
        <f>IF(日報入力!G1352="","",日報入力!AB1352)</f>
        <v/>
      </c>
      <c r="W1352" s="291" t="str">
        <f>IF(日報入力!G1352="","",日報入力!AC1352)</f>
        <v/>
      </c>
      <c r="X1352" s="291" t="str">
        <f>IF(日報入力!G1352="","",日報入力!AD1352)</f>
        <v/>
      </c>
      <c r="Y1352" s="291" t="str">
        <f>IF(日報入力!G1352="","",日報入力!AE1352)</f>
        <v/>
      </c>
      <c r="Z1352" s="291" t="str">
        <f>IF(日報入力!G1352="","",日報入力!AF1352)</f>
        <v/>
      </c>
      <c r="AA1352" s="291" t="str">
        <f>IF(日報入力!G1352="","",日報入力!AG1352)</f>
        <v/>
      </c>
      <c r="AB1352" s="291" t="str">
        <f>IF(日報入力!G1352="","",日報入力!AH1352)</f>
        <v/>
      </c>
      <c r="AC1352" s="291" t="str">
        <f>IF(日報入力!G1352="","",日報入力!AI1352)</f>
        <v/>
      </c>
      <c r="AD1352" s="291" t="str">
        <f>IF(日報入力!G1352="","",日報入力!AJ1352)</f>
        <v/>
      </c>
      <c r="AE1352" s="292" t="str">
        <f>IF(日報入力!G1352="","",日報入力!E1352)</f>
        <v/>
      </c>
      <c r="AF1352" s="293" t="str">
        <f>IF(日報入力!G1352="","",日報入力!AK1352)</f>
        <v/>
      </c>
      <c r="AG1352" s="293" t="str">
        <f>IF(日報入力!G1352="","",日報入力!AL1352)</f>
        <v/>
      </c>
      <c r="AH1352" s="293" t="str">
        <f>IF(日報入力!G1352="","",日報入力!AM1352)</f>
        <v/>
      </c>
      <c r="AI1352" s="294" t="str">
        <f>IF(日報入力!G1352&gt;0,日報入力!D1352*日報入力!K1352*日報入力!AL1352,"")</f>
        <v/>
      </c>
      <c r="AJ1352" s="294" t="str">
        <f>IF(日報入力!G1352&gt;0,日報入力!E1352*日報入力!AL1352,"")</f>
        <v/>
      </c>
      <c r="AK1352" s="294" t="str">
        <f>IF(日報入力!G1352&gt;0,AI1352-AJ1352,"")</f>
        <v/>
      </c>
      <c r="AL1352" s="292" t="str">
        <f>IF(日報入力!G1352&gt;0,日報入力!E1352*日報入力!AM1352,"")</f>
        <v/>
      </c>
      <c r="AM1352" s="292" t="str">
        <f>IF(日報入力!G1352&gt;0,日報入力!AB1352*日報入力!AM1352,"")</f>
        <v/>
      </c>
      <c r="AN1352" s="68" t="str">
        <f>IF(日報入力!G1352&gt;0,日報入力!C1352,"")</f>
        <v/>
      </c>
      <c r="AO1352" s="68" t="str">
        <f>日報入力!B1352</f>
        <v/>
      </c>
      <c r="AP1352" s="68" t="str">
        <f>IF(日報入力!AQ1352,日報入力!BA1352,"")</f>
        <v/>
      </c>
      <c r="AQ1352" s="68" t="str">
        <f>IF(日報入力!AR1352,日報入力!BB1352,"")</f>
        <v/>
      </c>
      <c r="AR1352" s="68" t="str">
        <f>IF(日報入力!AS1352,"N勤","")</f>
        <v/>
      </c>
      <c r="AS1352" s="295" t="e">
        <f t="shared" si="80"/>
        <v>#VALUE!</v>
      </c>
      <c r="AT1352" s="439" t="str">
        <f>日報入力!AY1352</f>
        <v/>
      </c>
      <c r="AU1352" s="518" t="str">
        <f>IF(日報入力!G1352,G1352*60/E1352,"")</f>
        <v/>
      </c>
      <c r="AV1352" s="528" t="str">
        <f>IF(日報入力!AT1352,日報入力!AT1352,"")</f>
        <v/>
      </c>
      <c r="AW1352" s="529" t="str">
        <f>IF(日報入力!AT1352,AE1352/日報入力!AT1352,"")</f>
        <v/>
      </c>
      <c r="AX1352" s="530" t="e">
        <f>IF(1&lt;日報集計!AT1352,AT1352/(((F1352-I1352-J1352-N1352-O1352)*60)/(E1352)),"")</f>
        <v>#VALUE!</v>
      </c>
      <c r="AY1352" s="664" t="str">
        <f>IF(日報入力!H1352,AT1352/(((F1352-J1352)*60)/E1352),"")</f>
        <v/>
      </c>
      <c r="AZ1352" s="664" t="str">
        <f>IF(日報入力!I1352,AT1352/((G1352*60)/E1352),"")</f>
        <v/>
      </c>
      <c r="BA1352" s="296" t="str">
        <f>IF(日報入力!G1352,G1352/F1352,"")</f>
        <v/>
      </c>
      <c r="BB1352" s="386" t="e">
        <f t="shared" si="81"/>
        <v>#VALUE!</v>
      </c>
      <c r="BC1352" s="386" t="e">
        <f t="shared" si="82"/>
        <v>#VALUE!</v>
      </c>
      <c r="BD1352" s="80">
        <f>日報入力!AU1352</f>
        <v>0</v>
      </c>
      <c r="BE1352" s="534" t="str">
        <f>IF(日報入力!AV1352,日報入力!AV1352,"")</f>
        <v/>
      </c>
      <c r="BF1352" s="534" t="str">
        <f>IF(日報入力!AW1352,日報入力!AW1352,"")</f>
        <v/>
      </c>
      <c r="BG1352" s="398" t="str">
        <f>IF(日報入力!G1352,日報入力!K1352*日報入力!D1352*日報入力!BC1352,"")</f>
        <v/>
      </c>
    </row>
    <row r="1353" spans="1:59" ht="20.25" hidden="1" customHeight="1" x14ac:dyDescent="0.15">
      <c r="A1353" s="302" t="str">
        <f>IF(日報入力!G1353="","",日報入力!G1353)</f>
        <v/>
      </c>
      <c r="B1353" s="291" t="str">
        <f>IF(日報入力!G1353="","",日報入力!H1353)</f>
        <v/>
      </c>
      <c r="C1353" s="291" t="str">
        <f>IF(日報入力!G1353="","",日報入力!I1353)</f>
        <v/>
      </c>
      <c r="D1353" s="291" t="str">
        <f>IF(日報入力!G1353="","",日報入力!J1353)</f>
        <v/>
      </c>
      <c r="E1353" s="291" t="str">
        <f>IF(日報入力!G1353="","",日報入力!K1353)</f>
        <v/>
      </c>
      <c r="F1353" s="291" t="str">
        <f>IF(日報入力!G1353="","",日報入力!L1353)</f>
        <v/>
      </c>
      <c r="G1353" s="291" t="str">
        <f>IF(日報入力!G1353="","",日報入力!L1353-日報入力!O1353-日報入力!P1353-日報入力!Q1353-日報入力!R1353-日報入力!S1353-日報入力!T1353-日報入力!U1353-日報入力!V1353-日報入力!W1353-日報入力!X1353-日報入力!Y1353-日報入力!Z1353)</f>
        <v/>
      </c>
      <c r="H1353" s="291" t="str">
        <f>IF(日報入力!G1353="","",IF(日報入力!M1353&gt;=0,日報入力!M1353*F1353,F1353))</f>
        <v/>
      </c>
      <c r="I1353" s="291" t="str">
        <f>IF(日報入力!G1353="","",日報入力!O1353)</f>
        <v/>
      </c>
      <c r="J1353" s="291" t="str">
        <f>IF(日報入力!G1353="","",日報入力!P1353)</f>
        <v/>
      </c>
      <c r="K1353" s="291" t="str">
        <f>IF(日報入力!G1353="","",日報入力!Q1353)</f>
        <v/>
      </c>
      <c r="L1353" s="291" t="str">
        <f>IF(日報入力!G1353="","",日報入力!R1353)</f>
        <v/>
      </c>
      <c r="M1353" s="291" t="str">
        <f>IF(日報入力!G1353="","",日報入力!S1353)</f>
        <v/>
      </c>
      <c r="N1353" s="291" t="str">
        <f>IF(日報入力!G1353="","",日報入力!T1353)</f>
        <v/>
      </c>
      <c r="O1353" s="291" t="str">
        <f>IF(日報入力!G1353="","",日報入力!U1353)</f>
        <v/>
      </c>
      <c r="P1353" s="291" t="str">
        <f>IF(日報入力!G1353="","",日報入力!V1353)</f>
        <v/>
      </c>
      <c r="Q1353" s="291" t="str">
        <f>IF(日報入力!G1353="","",日報入力!W1353)</f>
        <v/>
      </c>
      <c r="R1353" s="291" t="str">
        <f>IF(日報入力!G1353="","",日報入力!X1353)</f>
        <v/>
      </c>
      <c r="S1353" s="291" t="str">
        <f>IF(日報入力!G1353="","",日報入力!Y1353)</f>
        <v/>
      </c>
      <c r="T1353" s="291" t="str">
        <f>IF(日報入力!G1353="","",日報入力!Z1353)</f>
        <v/>
      </c>
      <c r="U1353" s="291" t="str">
        <f>IF(日報入力!G1353="","",日報入力!AA1353)</f>
        <v/>
      </c>
      <c r="V1353" s="378" t="str">
        <f>IF(日報入力!G1353="","",日報入力!AB1353)</f>
        <v/>
      </c>
      <c r="W1353" s="291" t="str">
        <f>IF(日報入力!G1353="","",日報入力!AC1353)</f>
        <v/>
      </c>
      <c r="X1353" s="291" t="str">
        <f>IF(日報入力!G1353="","",日報入力!AD1353)</f>
        <v/>
      </c>
      <c r="Y1353" s="291" t="str">
        <f>IF(日報入力!G1353="","",日報入力!AE1353)</f>
        <v/>
      </c>
      <c r="Z1353" s="291" t="str">
        <f>IF(日報入力!G1353="","",日報入力!AF1353)</f>
        <v/>
      </c>
      <c r="AA1353" s="291" t="str">
        <f>IF(日報入力!G1353="","",日報入力!AG1353)</f>
        <v/>
      </c>
      <c r="AB1353" s="291" t="str">
        <f>IF(日報入力!G1353="","",日報入力!AH1353)</f>
        <v/>
      </c>
      <c r="AC1353" s="291" t="str">
        <f>IF(日報入力!G1353="","",日報入力!AI1353)</f>
        <v/>
      </c>
      <c r="AD1353" s="291" t="str">
        <f>IF(日報入力!G1353="","",日報入力!AJ1353)</f>
        <v/>
      </c>
      <c r="AE1353" s="292" t="str">
        <f>IF(日報入力!G1353="","",日報入力!E1353)</f>
        <v/>
      </c>
      <c r="AF1353" s="293" t="str">
        <f>IF(日報入力!G1353="","",日報入力!AK1353)</f>
        <v/>
      </c>
      <c r="AG1353" s="293" t="str">
        <f>IF(日報入力!G1353="","",日報入力!AL1353)</f>
        <v/>
      </c>
      <c r="AH1353" s="293" t="str">
        <f>IF(日報入力!G1353="","",日報入力!AM1353)</f>
        <v/>
      </c>
      <c r="AI1353" s="294" t="str">
        <f>IF(日報入力!G1353&gt;0,日報入力!D1353*日報入力!K1353*日報入力!AL1353,"")</f>
        <v/>
      </c>
      <c r="AJ1353" s="294" t="str">
        <f>IF(日報入力!G1353&gt;0,日報入力!E1353*日報入力!AL1353,"")</f>
        <v/>
      </c>
      <c r="AK1353" s="294" t="str">
        <f>IF(日報入力!G1353&gt;0,AI1353-AJ1353,"")</f>
        <v/>
      </c>
      <c r="AL1353" s="292" t="str">
        <f>IF(日報入力!G1353&gt;0,日報入力!E1353*日報入力!AM1353,"")</f>
        <v/>
      </c>
      <c r="AM1353" s="292" t="str">
        <f>IF(日報入力!G1353&gt;0,日報入力!AB1353*日報入力!AM1353,"")</f>
        <v/>
      </c>
      <c r="AN1353" s="68" t="str">
        <f>IF(日報入力!G1353&gt;0,日報入力!C1353,"")</f>
        <v/>
      </c>
      <c r="AO1353" s="68" t="str">
        <f>日報入力!B1353</f>
        <v/>
      </c>
      <c r="AP1353" s="68" t="str">
        <f>IF(日報入力!AQ1353,日報入力!BA1353,"")</f>
        <v/>
      </c>
      <c r="AQ1353" s="68" t="str">
        <f>IF(日報入力!AR1353,日報入力!BB1353,"")</f>
        <v/>
      </c>
      <c r="AR1353" s="68" t="str">
        <f>IF(日報入力!AS1353,"N勤","")</f>
        <v/>
      </c>
      <c r="AS1353" s="295" t="e">
        <f t="shared" si="80"/>
        <v>#VALUE!</v>
      </c>
      <c r="AT1353" s="439" t="str">
        <f>日報入力!AY1353</f>
        <v/>
      </c>
      <c r="AU1353" s="518" t="str">
        <f>IF(日報入力!G1353,G1353*60/E1353,"")</f>
        <v/>
      </c>
      <c r="AV1353" s="528" t="str">
        <f>IF(日報入力!AT1353,日報入力!AT1353,"")</f>
        <v/>
      </c>
      <c r="AW1353" s="529" t="str">
        <f>IF(日報入力!AT1353,AE1353/日報入力!AT1353,"")</f>
        <v/>
      </c>
      <c r="AX1353" s="530" t="e">
        <f>IF(1&lt;日報集計!AT1353,AT1353/(((F1353-I1353-J1353-N1353-O1353)*60)/(E1353)),"")</f>
        <v>#VALUE!</v>
      </c>
      <c r="AY1353" s="664" t="str">
        <f>IF(日報入力!H1353,AT1353/(((F1353-J1353)*60)/E1353),"")</f>
        <v/>
      </c>
      <c r="AZ1353" s="664" t="str">
        <f>IF(日報入力!I1353,AT1353/((G1353*60)/E1353),"")</f>
        <v/>
      </c>
      <c r="BA1353" s="296" t="str">
        <f>IF(日報入力!G1353,G1353/F1353,"")</f>
        <v/>
      </c>
      <c r="BB1353" s="386" t="e">
        <f t="shared" si="81"/>
        <v>#VALUE!</v>
      </c>
      <c r="BC1353" s="386" t="e">
        <f t="shared" si="82"/>
        <v>#VALUE!</v>
      </c>
      <c r="BD1353" s="80">
        <f>日報入力!AU1353</f>
        <v>0</v>
      </c>
      <c r="BE1353" s="534" t="str">
        <f>IF(日報入力!AV1353,日報入力!AV1353,"")</f>
        <v/>
      </c>
      <c r="BF1353" s="534" t="str">
        <f>IF(日報入力!AW1353,日報入力!AW1353,"")</f>
        <v/>
      </c>
      <c r="BG1353" s="398" t="str">
        <f>IF(日報入力!G1353,日報入力!K1353*日報入力!D1353*日報入力!BC1353,"")</f>
        <v/>
      </c>
    </row>
    <row r="1354" spans="1:59" ht="20.25" hidden="1" customHeight="1" x14ac:dyDescent="0.15">
      <c r="A1354" s="302" t="str">
        <f>IF(日報入力!G1354="","",日報入力!G1354)</f>
        <v/>
      </c>
      <c r="B1354" s="291" t="str">
        <f>IF(日報入力!G1354="","",日報入力!H1354)</f>
        <v/>
      </c>
      <c r="C1354" s="291" t="str">
        <f>IF(日報入力!G1354="","",日報入力!I1354)</f>
        <v/>
      </c>
      <c r="D1354" s="291" t="str">
        <f>IF(日報入力!G1354="","",日報入力!J1354)</f>
        <v/>
      </c>
      <c r="E1354" s="291" t="str">
        <f>IF(日報入力!G1354="","",日報入力!K1354)</f>
        <v/>
      </c>
      <c r="F1354" s="291" t="str">
        <f>IF(日報入力!G1354="","",日報入力!L1354)</f>
        <v/>
      </c>
      <c r="G1354" s="291" t="str">
        <f>IF(日報入力!G1354="","",日報入力!L1354-日報入力!O1354-日報入力!P1354-日報入力!Q1354-日報入力!R1354-日報入力!S1354-日報入力!T1354-日報入力!U1354-日報入力!V1354-日報入力!W1354-日報入力!X1354-日報入力!Y1354-日報入力!Z1354)</f>
        <v/>
      </c>
      <c r="H1354" s="291" t="str">
        <f>IF(日報入力!G1354="","",IF(日報入力!M1354&gt;=0,日報入力!M1354*F1354,F1354))</f>
        <v/>
      </c>
      <c r="I1354" s="291" t="str">
        <f>IF(日報入力!G1354="","",日報入力!O1354)</f>
        <v/>
      </c>
      <c r="J1354" s="291" t="str">
        <f>IF(日報入力!G1354="","",日報入力!P1354)</f>
        <v/>
      </c>
      <c r="K1354" s="291" t="str">
        <f>IF(日報入力!G1354="","",日報入力!Q1354)</f>
        <v/>
      </c>
      <c r="L1354" s="291" t="str">
        <f>IF(日報入力!G1354="","",日報入力!R1354)</f>
        <v/>
      </c>
      <c r="M1354" s="291" t="str">
        <f>IF(日報入力!G1354="","",日報入力!S1354)</f>
        <v/>
      </c>
      <c r="N1354" s="291" t="str">
        <f>IF(日報入力!G1354="","",日報入力!T1354)</f>
        <v/>
      </c>
      <c r="O1354" s="291" t="str">
        <f>IF(日報入力!G1354="","",日報入力!U1354)</f>
        <v/>
      </c>
      <c r="P1354" s="291" t="str">
        <f>IF(日報入力!G1354="","",日報入力!V1354)</f>
        <v/>
      </c>
      <c r="Q1354" s="291" t="str">
        <f>IF(日報入力!G1354="","",日報入力!W1354)</f>
        <v/>
      </c>
      <c r="R1354" s="291" t="str">
        <f>IF(日報入力!G1354="","",日報入力!X1354)</f>
        <v/>
      </c>
      <c r="S1354" s="291" t="str">
        <f>IF(日報入力!G1354="","",日報入力!Y1354)</f>
        <v/>
      </c>
      <c r="T1354" s="291" t="str">
        <f>IF(日報入力!G1354="","",日報入力!Z1354)</f>
        <v/>
      </c>
      <c r="U1354" s="291" t="str">
        <f>IF(日報入力!G1354="","",日報入力!AA1354)</f>
        <v/>
      </c>
      <c r="V1354" s="378" t="str">
        <f>IF(日報入力!G1354="","",日報入力!AB1354)</f>
        <v/>
      </c>
      <c r="W1354" s="291" t="str">
        <f>IF(日報入力!G1354="","",日報入力!AC1354)</f>
        <v/>
      </c>
      <c r="X1354" s="291" t="str">
        <f>IF(日報入力!G1354="","",日報入力!AD1354)</f>
        <v/>
      </c>
      <c r="Y1354" s="291" t="str">
        <f>IF(日報入力!G1354="","",日報入力!AE1354)</f>
        <v/>
      </c>
      <c r="Z1354" s="291" t="str">
        <f>IF(日報入力!G1354="","",日報入力!AF1354)</f>
        <v/>
      </c>
      <c r="AA1354" s="291" t="str">
        <f>IF(日報入力!G1354="","",日報入力!AG1354)</f>
        <v/>
      </c>
      <c r="AB1354" s="291" t="str">
        <f>IF(日報入力!G1354="","",日報入力!AH1354)</f>
        <v/>
      </c>
      <c r="AC1354" s="291" t="str">
        <f>IF(日報入力!G1354="","",日報入力!AI1354)</f>
        <v/>
      </c>
      <c r="AD1354" s="291" t="str">
        <f>IF(日報入力!G1354="","",日報入力!AJ1354)</f>
        <v/>
      </c>
      <c r="AE1354" s="292" t="str">
        <f>IF(日報入力!G1354="","",日報入力!E1354)</f>
        <v/>
      </c>
      <c r="AF1354" s="293" t="str">
        <f>IF(日報入力!G1354="","",日報入力!AK1354)</f>
        <v/>
      </c>
      <c r="AG1354" s="293" t="str">
        <f>IF(日報入力!G1354="","",日報入力!AL1354)</f>
        <v/>
      </c>
      <c r="AH1354" s="293" t="str">
        <f>IF(日報入力!G1354="","",日報入力!AM1354)</f>
        <v/>
      </c>
      <c r="AI1354" s="294" t="str">
        <f>IF(日報入力!G1354&gt;0,日報入力!D1354*日報入力!K1354*日報入力!AL1354,"")</f>
        <v/>
      </c>
      <c r="AJ1354" s="294" t="str">
        <f>IF(日報入力!G1354&gt;0,日報入力!E1354*日報入力!AL1354,"")</f>
        <v/>
      </c>
      <c r="AK1354" s="294" t="str">
        <f>IF(日報入力!G1354&gt;0,AI1354-AJ1354,"")</f>
        <v/>
      </c>
      <c r="AL1354" s="292" t="str">
        <f>IF(日報入力!G1354&gt;0,日報入力!E1354*日報入力!AM1354,"")</f>
        <v/>
      </c>
      <c r="AM1354" s="292" t="str">
        <f>IF(日報入力!G1354&gt;0,日報入力!AB1354*日報入力!AM1354,"")</f>
        <v/>
      </c>
      <c r="AN1354" s="68" t="str">
        <f>IF(日報入力!G1354&gt;0,日報入力!C1354,"")</f>
        <v/>
      </c>
      <c r="AO1354" s="68" t="str">
        <f>日報入力!B1354</f>
        <v/>
      </c>
      <c r="AP1354" s="68" t="str">
        <f>IF(日報入力!AQ1354,日報入力!BA1354,"")</f>
        <v/>
      </c>
      <c r="AQ1354" s="68" t="str">
        <f>IF(日報入力!AR1354,日報入力!BB1354,"")</f>
        <v/>
      </c>
      <c r="AR1354" s="68" t="str">
        <f>IF(日報入力!AS1354,"N勤","")</f>
        <v/>
      </c>
      <c r="AS1354" s="295" t="e">
        <f t="shared" si="80"/>
        <v>#VALUE!</v>
      </c>
      <c r="AT1354" s="439" t="str">
        <f>日報入力!AY1354</f>
        <v/>
      </c>
      <c r="AU1354" s="518" t="str">
        <f>IF(日報入力!G1354,G1354*60/E1354,"")</f>
        <v/>
      </c>
      <c r="AV1354" s="528" t="str">
        <f>IF(日報入力!AT1354,日報入力!AT1354,"")</f>
        <v/>
      </c>
      <c r="AW1354" s="529" t="str">
        <f>IF(日報入力!AT1354,AE1354/日報入力!AT1354,"")</f>
        <v/>
      </c>
      <c r="AX1354" s="530" t="e">
        <f>IF(1&lt;日報集計!AT1354,AT1354/(((F1354-I1354-J1354-N1354-O1354)*60)/(E1354)),"")</f>
        <v>#VALUE!</v>
      </c>
      <c r="AY1354" s="664" t="str">
        <f>IF(日報入力!H1354,AT1354/(((F1354-J1354)*60)/E1354),"")</f>
        <v/>
      </c>
      <c r="AZ1354" s="664" t="str">
        <f>IF(日報入力!I1354,AT1354/((G1354*60)/E1354),"")</f>
        <v/>
      </c>
      <c r="BA1354" s="296" t="str">
        <f>IF(日報入力!G1354,G1354/F1354,"")</f>
        <v/>
      </c>
      <c r="BB1354" s="386" t="e">
        <f t="shared" si="81"/>
        <v>#VALUE!</v>
      </c>
      <c r="BC1354" s="386" t="e">
        <f t="shared" si="82"/>
        <v>#VALUE!</v>
      </c>
      <c r="BD1354" s="80">
        <f>日報入力!AU1354</f>
        <v>0</v>
      </c>
      <c r="BE1354" s="534" t="str">
        <f>IF(日報入力!AV1354,日報入力!AV1354,"")</f>
        <v/>
      </c>
      <c r="BF1354" s="534" t="str">
        <f>IF(日報入力!AW1354,日報入力!AW1354,"")</f>
        <v/>
      </c>
      <c r="BG1354" s="398" t="str">
        <f>IF(日報入力!G1354,日報入力!K1354*日報入力!D1354*日報入力!BC1354,"")</f>
        <v/>
      </c>
    </row>
    <row r="1355" spans="1:59" ht="20.25" hidden="1" customHeight="1" x14ac:dyDescent="0.15">
      <c r="A1355" s="302" t="str">
        <f>IF(日報入力!G1355="","",日報入力!G1355)</f>
        <v/>
      </c>
      <c r="B1355" s="291" t="str">
        <f>IF(日報入力!G1355="","",日報入力!H1355)</f>
        <v/>
      </c>
      <c r="C1355" s="291" t="str">
        <f>IF(日報入力!G1355="","",日報入力!I1355)</f>
        <v/>
      </c>
      <c r="D1355" s="291" t="str">
        <f>IF(日報入力!G1355="","",日報入力!J1355)</f>
        <v/>
      </c>
      <c r="E1355" s="291" t="str">
        <f>IF(日報入力!G1355="","",日報入力!K1355)</f>
        <v/>
      </c>
      <c r="F1355" s="291" t="str">
        <f>IF(日報入力!G1355="","",日報入力!L1355)</f>
        <v/>
      </c>
      <c r="G1355" s="291" t="str">
        <f>IF(日報入力!G1355="","",日報入力!L1355-日報入力!O1355-日報入力!P1355-日報入力!Q1355-日報入力!R1355-日報入力!S1355-日報入力!T1355-日報入力!U1355-日報入力!V1355-日報入力!W1355-日報入力!X1355-日報入力!Y1355-日報入力!Z1355)</f>
        <v/>
      </c>
      <c r="H1355" s="291" t="str">
        <f>IF(日報入力!G1355="","",IF(日報入力!M1355&gt;=0,日報入力!M1355*F1355,F1355))</f>
        <v/>
      </c>
      <c r="I1355" s="291" t="str">
        <f>IF(日報入力!G1355="","",日報入力!O1355)</f>
        <v/>
      </c>
      <c r="J1355" s="291" t="str">
        <f>IF(日報入力!G1355="","",日報入力!P1355)</f>
        <v/>
      </c>
      <c r="K1355" s="291" t="str">
        <f>IF(日報入力!G1355="","",日報入力!Q1355)</f>
        <v/>
      </c>
      <c r="L1355" s="291" t="str">
        <f>IF(日報入力!G1355="","",日報入力!R1355)</f>
        <v/>
      </c>
      <c r="M1355" s="291" t="str">
        <f>IF(日報入力!G1355="","",日報入力!S1355)</f>
        <v/>
      </c>
      <c r="N1355" s="291" t="str">
        <f>IF(日報入力!G1355="","",日報入力!T1355)</f>
        <v/>
      </c>
      <c r="O1355" s="291" t="str">
        <f>IF(日報入力!G1355="","",日報入力!U1355)</f>
        <v/>
      </c>
      <c r="P1355" s="291" t="str">
        <f>IF(日報入力!G1355="","",日報入力!V1355)</f>
        <v/>
      </c>
      <c r="Q1355" s="291" t="str">
        <f>IF(日報入力!G1355="","",日報入力!W1355)</f>
        <v/>
      </c>
      <c r="R1355" s="291" t="str">
        <f>IF(日報入力!G1355="","",日報入力!X1355)</f>
        <v/>
      </c>
      <c r="S1355" s="291" t="str">
        <f>IF(日報入力!G1355="","",日報入力!Y1355)</f>
        <v/>
      </c>
      <c r="T1355" s="291" t="str">
        <f>IF(日報入力!G1355="","",日報入力!Z1355)</f>
        <v/>
      </c>
      <c r="U1355" s="291" t="str">
        <f>IF(日報入力!G1355="","",日報入力!AA1355)</f>
        <v/>
      </c>
      <c r="V1355" s="378" t="str">
        <f>IF(日報入力!G1355="","",日報入力!AB1355)</f>
        <v/>
      </c>
      <c r="W1355" s="291" t="str">
        <f>IF(日報入力!G1355="","",日報入力!AC1355)</f>
        <v/>
      </c>
      <c r="X1355" s="291" t="str">
        <f>IF(日報入力!G1355="","",日報入力!AD1355)</f>
        <v/>
      </c>
      <c r="Y1355" s="291" t="str">
        <f>IF(日報入力!G1355="","",日報入力!AE1355)</f>
        <v/>
      </c>
      <c r="Z1355" s="291" t="str">
        <f>IF(日報入力!G1355="","",日報入力!AF1355)</f>
        <v/>
      </c>
      <c r="AA1355" s="291" t="str">
        <f>IF(日報入力!G1355="","",日報入力!AG1355)</f>
        <v/>
      </c>
      <c r="AB1355" s="291" t="str">
        <f>IF(日報入力!G1355="","",日報入力!AH1355)</f>
        <v/>
      </c>
      <c r="AC1355" s="291" t="str">
        <f>IF(日報入力!G1355="","",日報入力!AI1355)</f>
        <v/>
      </c>
      <c r="AD1355" s="291" t="str">
        <f>IF(日報入力!G1355="","",日報入力!AJ1355)</f>
        <v/>
      </c>
      <c r="AE1355" s="292" t="str">
        <f>IF(日報入力!G1355="","",日報入力!E1355)</f>
        <v/>
      </c>
      <c r="AF1355" s="293" t="str">
        <f>IF(日報入力!G1355="","",日報入力!AK1355)</f>
        <v/>
      </c>
      <c r="AG1355" s="293" t="str">
        <f>IF(日報入力!G1355="","",日報入力!AL1355)</f>
        <v/>
      </c>
      <c r="AH1355" s="293" t="str">
        <f>IF(日報入力!G1355="","",日報入力!AM1355)</f>
        <v/>
      </c>
      <c r="AI1355" s="294" t="str">
        <f>IF(日報入力!G1355&gt;0,日報入力!D1355*日報入力!K1355*日報入力!AL1355,"")</f>
        <v/>
      </c>
      <c r="AJ1355" s="294" t="str">
        <f>IF(日報入力!G1355&gt;0,日報入力!E1355*日報入力!AL1355,"")</f>
        <v/>
      </c>
      <c r="AK1355" s="294" t="str">
        <f>IF(日報入力!G1355&gt;0,AI1355-AJ1355,"")</f>
        <v/>
      </c>
      <c r="AL1355" s="292" t="str">
        <f>IF(日報入力!G1355&gt;0,日報入力!E1355*日報入力!AM1355,"")</f>
        <v/>
      </c>
      <c r="AM1355" s="292" t="str">
        <f>IF(日報入力!G1355&gt;0,日報入力!AB1355*日報入力!AM1355,"")</f>
        <v/>
      </c>
      <c r="AN1355" s="68" t="str">
        <f>IF(日報入力!G1355&gt;0,日報入力!C1355,"")</f>
        <v/>
      </c>
      <c r="AO1355" s="68" t="str">
        <f>日報入力!B1355</f>
        <v/>
      </c>
      <c r="AP1355" s="68" t="str">
        <f>IF(日報入力!AQ1355,日報入力!BA1355,"")</f>
        <v/>
      </c>
      <c r="AQ1355" s="68" t="str">
        <f>IF(日報入力!AR1355,日報入力!BB1355,"")</f>
        <v/>
      </c>
      <c r="AR1355" s="68" t="str">
        <f>IF(日報入力!AS1355,"N勤","")</f>
        <v/>
      </c>
      <c r="AS1355" s="295" t="e">
        <f t="shared" si="80"/>
        <v>#VALUE!</v>
      </c>
      <c r="AT1355" s="439" t="str">
        <f>日報入力!AY1355</f>
        <v/>
      </c>
      <c r="AU1355" s="518" t="str">
        <f>IF(日報入力!G1355,G1355*60/E1355,"")</f>
        <v/>
      </c>
      <c r="AV1355" s="528" t="str">
        <f>IF(日報入力!AT1355,日報入力!AT1355,"")</f>
        <v/>
      </c>
      <c r="AW1355" s="529" t="str">
        <f>IF(日報入力!AT1355,AE1355/日報入力!AT1355,"")</f>
        <v/>
      </c>
      <c r="AX1355" s="530" t="e">
        <f>IF(1&lt;日報集計!AT1355,AT1355/(((F1355-I1355-J1355-N1355-O1355)*60)/(E1355)),"")</f>
        <v>#VALUE!</v>
      </c>
      <c r="AY1355" s="664" t="str">
        <f>IF(日報入力!H1355,AT1355/(((F1355-J1355)*60)/E1355),"")</f>
        <v/>
      </c>
      <c r="AZ1355" s="664" t="str">
        <f>IF(日報入力!I1355,AT1355/((G1355*60)/E1355),"")</f>
        <v/>
      </c>
      <c r="BA1355" s="296" t="str">
        <f>IF(日報入力!G1355,G1355/F1355,"")</f>
        <v/>
      </c>
      <c r="BB1355" s="386" t="e">
        <f t="shared" si="81"/>
        <v>#VALUE!</v>
      </c>
      <c r="BC1355" s="386" t="e">
        <f t="shared" si="82"/>
        <v>#VALUE!</v>
      </c>
      <c r="BD1355" s="80">
        <f>日報入力!AU1355</f>
        <v>0</v>
      </c>
      <c r="BE1355" s="534" t="str">
        <f>IF(日報入力!AV1355,日報入力!AV1355,"")</f>
        <v/>
      </c>
      <c r="BF1355" s="534" t="str">
        <f>IF(日報入力!AW1355,日報入力!AW1355,"")</f>
        <v/>
      </c>
      <c r="BG1355" s="398" t="str">
        <f>IF(日報入力!G1355,日報入力!K1355*日報入力!D1355*日報入力!BC1355,"")</f>
        <v/>
      </c>
    </row>
    <row r="1356" spans="1:59" ht="20.25" hidden="1" customHeight="1" x14ac:dyDescent="0.15">
      <c r="A1356" s="302" t="str">
        <f>IF(日報入力!G1356="","",日報入力!G1356)</f>
        <v/>
      </c>
      <c r="B1356" s="291" t="str">
        <f>IF(日報入力!G1356="","",日報入力!H1356)</f>
        <v/>
      </c>
      <c r="C1356" s="291" t="str">
        <f>IF(日報入力!G1356="","",日報入力!I1356)</f>
        <v/>
      </c>
      <c r="D1356" s="291" t="str">
        <f>IF(日報入力!G1356="","",日報入力!J1356)</f>
        <v/>
      </c>
      <c r="E1356" s="291" t="str">
        <f>IF(日報入力!G1356="","",日報入力!K1356)</f>
        <v/>
      </c>
      <c r="F1356" s="291" t="str">
        <f>IF(日報入力!G1356="","",日報入力!L1356)</f>
        <v/>
      </c>
      <c r="G1356" s="291" t="str">
        <f>IF(日報入力!G1356="","",日報入力!L1356-日報入力!O1356-日報入力!P1356-日報入力!Q1356-日報入力!R1356-日報入力!S1356-日報入力!T1356-日報入力!U1356-日報入力!V1356-日報入力!W1356-日報入力!X1356-日報入力!Y1356-日報入力!Z1356)</f>
        <v/>
      </c>
      <c r="H1356" s="291" t="str">
        <f>IF(日報入力!G1356="","",IF(日報入力!M1356&gt;=0,日報入力!M1356*F1356,F1356))</f>
        <v/>
      </c>
      <c r="I1356" s="291" t="str">
        <f>IF(日報入力!G1356="","",日報入力!O1356)</f>
        <v/>
      </c>
      <c r="J1356" s="291" t="str">
        <f>IF(日報入力!G1356="","",日報入力!P1356)</f>
        <v/>
      </c>
      <c r="K1356" s="291" t="str">
        <f>IF(日報入力!G1356="","",日報入力!Q1356)</f>
        <v/>
      </c>
      <c r="L1356" s="291" t="str">
        <f>IF(日報入力!G1356="","",日報入力!R1356)</f>
        <v/>
      </c>
      <c r="M1356" s="291" t="str">
        <f>IF(日報入力!G1356="","",日報入力!S1356)</f>
        <v/>
      </c>
      <c r="N1356" s="291" t="str">
        <f>IF(日報入力!G1356="","",日報入力!T1356)</f>
        <v/>
      </c>
      <c r="O1356" s="291" t="str">
        <f>IF(日報入力!G1356="","",日報入力!U1356)</f>
        <v/>
      </c>
      <c r="P1356" s="291" t="str">
        <f>IF(日報入力!G1356="","",日報入力!V1356)</f>
        <v/>
      </c>
      <c r="Q1356" s="291" t="str">
        <f>IF(日報入力!G1356="","",日報入力!W1356)</f>
        <v/>
      </c>
      <c r="R1356" s="291" t="str">
        <f>IF(日報入力!G1356="","",日報入力!X1356)</f>
        <v/>
      </c>
      <c r="S1356" s="291" t="str">
        <f>IF(日報入力!G1356="","",日報入力!Y1356)</f>
        <v/>
      </c>
      <c r="T1356" s="291" t="str">
        <f>IF(日報入力!G1356="","",日報入力!Z1356)</f>
        <v/>
      </c>
      <c r="U1356" s="291" t="str">
        <f>IF(日報入力!G1356="","",日報入力!AA1356)</f>
        <v/>
      </c>
      <c r="V1356" s="378" t="str">
        <f>IF(日報入力!G1356="","",日報入力!AB1356)</f>
        <v/>
      </c>
      <c r="W1356" s="291" t="str">
        <f>IF(日報入力!G1356="","",日報入力!AC1356)</f>
        <v/>
      </c>
      <c r="X1356" s="291" t="str">
        <f>IF(日報入力!G1356="","",日報入力!AD1356)</f>
        <v/>
      </c>
      <c r="Y1356" s="291" t="str">
        <f>IF(日報入力!G1356="","",日報入力!AE1356)</f>
        <v/>
      </c>
      <c r="Z1356" s="291" t="str">
        <f>IF(日報入力!G1356="","",日報入力!AF1356)</f>
        <v/>
      </c>
      <c r="AA1356" s="291" t="str">
        <f>IF(日報入力!G1356="","",日報入力!AG1356)</f>
        <v/>
      </c>
      <c r="AB1356" s="291" t="str">
        <f>IF(日報入力!G1356="","",日報入力!AH1356)</f>
        <v/>
      </c>
      <c r="AC1356" s="291" t="str">
        <f>IF(日報入力!G1356="","",日報入力!AI1356)</f>
        <v/>
      </c>
      <c r="AD1356" s="291" t="str">
        <f>IF(日報入力!G1356="","",日報入力!AJ1356)</f>
        <v/>
      </c>
      <c r="AE1356" s="292" t="str">
        <f>IF(日報入力!G1356="","",日報入力!E1356)</f>
        <v/>
      </c>
      <c r="AF1356" s="293" t="str">
        <f>IF(日報入力!G1356="","",日報入力!AK1356)</f>
        <v/>
      </c>
      <c r="AG1356" s="293" t="str">
        <f>IF(日報入力!G1356="","",日報入力!AL1356)</f>
        <v/>
      </c>
      <c r="AH1356" s="293" t="str">
        <f>IF(日報入力!G1356="","",日報入力!AM1356)</f>
        <v/>
      </c>
      <c r="AI1356" s="294" t="str">
        <f>IF(日報入力!G1356&gt;0,日報入力!D1356*日報入力!K1356*日報入力!AL1356,"")</f>
        <v/>
      </c>
      <c r="AJ1356" s="294" t="str">
        <f>IF(日報入力!G1356&gt;0,日報入力!E1356*日報入力!AL1356,"")</f>
        <v/>
      </c>
      <c r="AK1356" s="294" t="str">
        <f>IF(日報入力!G1356&gt;0,AI1356-AJ1356,"")</f>
        <v/>
      </c>
      <c r="AL1356" s="292" t="str">
        <f>IF(日報入力!G1356&gt;0,日報入力!E1356*日報入力!AM1356,"")</f>
        <v/>
      </c>
      <c r="AM1356" s="292" t="str">
        <f>IF(日報入力!G1356&gt;0,日報入力!AB1356*日報入力!AM1356,"")</f>
        <v/>
      </c>
      <c r="AN1356" s="68" t="str">
        <f>IF(日報入力!G1356&gt;0,日報入力!C1356,"")</f>
        <v/>
      </c>
      <c r="AO1356" s="68" t="str">
        <f>日報入力!B1356</f>
        <v/>
      </c>
      <c r="AP1356" s="68" t="str">
        <f>IF(日報入力!AQ1356,日報入力!BA1356,"")</f>
        <v/>
      </c>
      <c r="AQ1356" s="68" t="str">
        <f>IF(日報入力!AR1356,日報入力!BB1356,"")</f>
        <v/>
      </c>
      <c r="AR1356" s="68" t="str">
        <f>IF(日報入力!AS1356,"N勤","")</f>
        <v/>
      </c>
      <c r="AS1356" s="295" t="e">
        <f t="shared" si="80"/>
        <v>#VALUE!</v>
      </c>
      <c r="AT1356" s="439" t="str">
        <f>日報入力!AY1356</f>
        <v/>
      </c>
      <c r="AU1356" s="518" t="str">
        <f>IF(日報入力!G1356,G1356*60/E1356,"")</f>
        <v/>
      </c>
      <c r="AV1356" s="528" t="str">
        <f>IF(日報入力!AT1356,日報入力!AT1356,"")</f>
        <v/>
      </c>
      <c r="AW1356" s="529" t="str">
        <f>IF(日報入力!AT1356,AE1356/日報入力!AT1356,"")</f>
        <v/>
      </c>
      <c r="AX1356" s="530" t="e">
        <f>IF(1&lt;日報集計!AT1356,AT1356/(((F1356-I1356-J1356-N1356-O1356)*60)/(E1356)),"")</f>
        <v>#VALUE!</v>
      </c>
      <c r="AY1356" s="664" t="str">
        <f>IF(日報入力!H1356,AT1356/(((F1356-J1356)*60)/E1356),"")</f>
        <v/>
      </c>
      <c r="AZ1356" s="664" t="str">
        <f>IF(日報入力!I1356,AT1356/((G1356*60)/E1356),"")</f>
        <v/>
      </c>
      <c r="BA1356" s="296" t="str">
        <f>IF(日報入力!G1356,G1356/F1356,"")</f>
        <v/>
      </c>
      <c r="BB1356" s="386" t="e">
        <f t="shared" si="81"/>
        <v>#VALUE!</v>
      </c>
      <c r="BC1356" s="386" t="e">
        <f t="shared" si="82"/>
        <v>#VALUE!</v>
      </c>
      <c r="BD1356" s="80">
        <f>日報入力!AU1356</f>
        <v>0</v>
      </c>
      <c r="BE1356" s="534" t="str">
        <f>IF(日報入力!AV1356,日報入力!AV1356,"")</f>
        <v/>
      </c>
      <c r="BF1356" s="534" t="str">
        <f>IF(日報入力!AW1356,日報入力!AW1356,"")</f>
        <v/>
      </c>
      <c r="BG1356" s="398" t="str">
        <f>IF(日報入力!G1356,日報入力!K1356*日報入力!D1356*日報入力!BC1356,"")</f>
        <v/>
      </c>
    </row>
    <row r="1357" spans="1:59" ht="20.25" hidden="1" customHeight="1" x14ac:dyDescent="0.15">
      <c r="A1357" s="302" t="str">
        <f>IF(日報入力!G1357="","",日報入力!G1357)</f>
        <v/>
      </c>
      <c r="B1357" s="291" t="str">
        <f>IF(日報入力!G1357="","",日報入力!H1357)</f>
        <v/>
      </c>
      <c r="C1357" s="291" t="str">
        <f>IF(日報入力!G1357="","",日報入力!I1357)</f>
        <v/>
      </c>
      <c r="D1357" s="291" t="str">
        <f>IF(日報入力!G1357="","",日報入力!J1357)</f>
        <v/>
      </c>
      <c r="E1357" s="291" t="str">
        <f>IF(日報入力!G1357="","",日報入力!K1357)</f>
        <v/>
      </c>
      <c r="F1357" s="291" t="str">
        <f>IF(日報入力!G1357="","",日報入力!L1357)</f>
        <v/>
      </c>
      <c r="G1357" s="291" t="str">
        <f>IF(日報入力!G1357="","",日報入力!L1357-日報入力!O1357-日報入力!P1357-日報入力!Q1357-日報入力!R1357-日報入力!S1357-日報入力!T1357-日報入力!U1357-日報入力!V1357-日報入力!W1357-日報入力!X1357-日報入力!Y1357-日報入力!Z1357)</f>
        <v/>
      </c>
      <c r="H1357" s="291" t="str">
        <f>IF(日報入力!G1357="","",IF(日報入力!M1357&gt;=0,日報入力!M1357*F1357,F1357))</f>
        <v/>
      </c>
      <c r="I1357" s="291" t="str">
        <f>IF(日報入力!G1357="","",日報入力!O1357)</f>
        <v/>
      </c>
      <c r="J1357" s="291" t="str">
        <f>IF(日報入力!G1357="","",日報入力!P1357)</f>
        <v/>
      </c>
      <c r="K1357" s="291" t="str">
        <f>IF(日報入力!G1357="","",日報入力!Q1357)</f>
        <v/>
      </c>
      <c r="L1357" s="291" t="str">
        <f>IF(日報入力!G1357="","",日報入力!R1357)</f>
        <v/>
      </c>
      <c r="M1357" s="291" t="str">
        <f>IF(日報入力!G1357="","",日報入力!S1357)</f>
        <v/>
      </c>
      <c r="N1357" s="291" t="str">
        <f>IF(日報入力!G1357="","",日報入力!T1357)</f>
        <v/>
      </c>
      <c r="O1357" s="291" t="str">
        <f>IF(日報入力!G1357="","",日報入力!U1357)</f>
        <v/>
      </c>
      <c r="P1357" s="291" t="str">
        <f>IF(日報入力!G1357="","",日報入力!V1357)</f>
        <v/>
      </c>
      <c r="Q1357" s="291" t="str">
        <f>IF(日報入力!G1357="","",日報入力!W1357)</f>
        <v/>
      </c>
      <c r="R1357" s="291" t="str">
        <f>IF(日報入力!G1357="","",日報入力!X1357)</f>
        <v/>
      </c>
      <c r="S1357" s="291" t="str">
        <f>IF(日報入力!G1357="","",日報入力!Y1357)</f>
        <v/>
      </c>
      <c r="T1357" s="291" t="str">
        <f>IF(日報入力!G1357="","",日報入力!Z1357)</f>
        <v/>
      </c>
      <c r="U1357" s="291" t="str">
        <f>IF(日報入力!G1357="","",日報入力!AA1357)</f>
        <v/>
      </c>
      <c r="V1357" s="378" t="str">
        <f>IF(日報入力!G1357="","",日報入力!AB1357)</f>
        <v/>
      </c>
      <c r="W1357" s="291" t="str">
        <f>IF(日報入力!G1357="","",日報入力!AC1357)</f>
        <v/>
      </c>
      <c r="X1357" s="291" t="str">
        <f>IF(日報入力!G1357="","",日報入力!AD1357)</f>
        <v/>
      </c>
      <c r="Y1357" s="291" t="str">
        <f>IF(日報入力!G1357="","",日報入力!AE1357)</f>
        <v/>
      </c>
      <c r="Z1357" s="291" t="str">
        <f>IF(日報入力!G1357="","",日報入力!AF1357)</f>
        <v/>
      </c>
      <c r="AA1357" s="291" t="str">
        <f>IF(日報入力!G1357="","",日報入力!AG1357)</f>
        <v/>
      </c>
      <c r="AB1357" s="291" t="str">
        <f>IF(日報入力!G1357="","",日報入力!AH1357)</f>
        <v/>
      </c>
      <c r="AC1357" s="291" t="str">
        <f>IF(日報入力!G1357="","",日報入力!AI1357)</f>
        <v/>
      </c>
      <c r="AD1357" s="291" t="str">
        <f>IF(日報入力!G1357="","",日報入力!AJ1357)</f>
        <v/>
      </c>
      <c r="AE1357" s="292" t="str">
        <f>IF(日報入力!G1357="","",日報入力!E1357)</f>
        <v/>
      </c>
      <c r="AF1357" s="293" t="str">
        <f>IF(日報入力!G1357="","",日報入力!AK1357)</f>
        <v/>
      </c>
      <c r="AG1357" s="293" t="str">
        <f>IF(日報入力!G1357="","",日報入力!AL1357)</f>
        <v/>
      </c>
      <c r="AH1357" s="293" t="str">
        <f>IF(日報入力!G1357="","",日報入力!AM1357)</f>
        <v/>
      </c>
      <c r="AI1357" s="294" t="str">
        <f>IF(日報入力!G1357&gt;0,日報入力!D1357*日報入力!K1357*日報入力!AL1357,"")</f>
        <v/>
      </c>
      <c r="AJ1357" s="294" t="str">
        <f>IF(日報入力!G1357&gt;0,日報入力!E1357*日報入力!AL1357,"")</f>
        <v/>
      </c>
      <c r="AK1357" s="294" t="str">
        <f>IF(日報入力!G1357&gt;0,AI1357-AJ1357,"")</f>
        <v/>
      </c>
      <c r="AL1357" s="292" t="str">
        <f>IF(日報入力!G1357&gt;0,日報入力!E1357*日報入力!AM1357,"")</f>
        <v/>
      </c>
      <c r="AM1357" s="292" t="str">
        <f>IF(日報入力!G1357&gt;0,日報入力!AB1357*日報入力!AM1357,"")</f>
        <v/>
      </c>
      <c r="AN1357" s="68" t="str">
        <f>IF(日報入力!G1357&gt;0,日報入力!C1357,"")</f>
        <v/>
      </c>
      <c r="AO1357" s="68" t="str">
        <f>日報入力!B1357</f>
        <v/>
      </c>
      <c r="AP1357" s="68" t="str">
        <f>IF(日報入力!AQ1357,日報入力!BA1357,"")</f>
        <v/>
      </c>
      <c r="AQ1357" s="68" t="str">
        <f>IF(日報入力!AR1357,日報入力!BB1357,"")</f>
        <v/>
      </c>
      <c r="AR1357" s="68" t="str">
        <f>IF(日報入力!AS1357,"N勤","")</f>
        <v/>
      </c>
      <c r="AS1357" s="295" t="e">
        <f t="shared" si="80"/>
        <v>#VALUE!</v>
      </c>
      <c r="AT1357" s="439" t="str">
        <f>日報入力!AY1357</f>
        <v/>
      </c>
      <c r="AU1357" s="518" t="str">
        <f>IF(日報入力!G1357,G1357*60/E1357,"")</f>
        <v/>
      </c>
      <c r="AV1357" s="528" t="str">
        <f>IF(日報入力!AT1357,日報入力!AT1357,"")</f>
        <v/>
      </c>
      <c r="AW1357" s="529" t="str">
        <f>IF(日報入力!AT1357,AE1357/日報入力!AT1357,"")</f>
        <v/>
      </c>
      <c r="AX1357" s="530" t="e">
        <f>IF(1&lt;日報集計!AT1357,AT1357/(((F1357-I1357-J1357-N1357-O1357)*60)/(E1357)),"")</f>
        <v>#VALUE!</v>
      </c>
      <c r="AY1357" s="664" t="str">
        <f>IF(日報入力!H1357,AT1357/(((F1357-J1357)*60)/E1357),"")</f>
        <v/>
      </c>
      <c r="AZ1357" s="664" t="str">
        <f>IF(日報入力!I1357,AT1357/((G1357*60)/E1357),"")</f>
        <v/>
      </c>
      <c r="BA1357" s="296" t="str">
        <f>IF(日報入力!G1357,G1357/F1357,"")</f>
        <v/>
      </c>
      <c r="BB1357" s="386" t="e">
        <f t="shared" si="81"/>
        <v>#VALUE!</v>
      </c>
      <c r="BC1357" s="386" t="e">
        <f t="shared" si="82"/>
        <v>#VALUE!</v>
      </c>
      <c r="BD1357" s="80">
        <f>日報入力!AU1357</f>
        <v>0</v>
      </c>
      <c r="BE1357" s="534" t="str">
        <f>IF(日報入力!AV1357,日報入力!AV1357,"")</f>
        <v/>
      </c>
      <c r="BF1357" s="534" t="str">
        <f>IF(日報入力!AW1357,日報入力!AW1357,"")</f>
        <v/>
      </c>
      <c r="BG1357" s="398" t="str">
        <f>IF(日報入力!G1357,日報入力!K1357*日報入力!D1357*日報入力!BC1357,"")</f>
        <v/>
      </c>
    </row>
    <row r="1358" spans="1:59" ht="20.25" hidden="1" customHeight="1" x14ac:dyDescent="0.15">
      <c r="A1358" s="302" t="str">
        <f>IF(日報入力!G1358="","",日報入力!G1358)</f>
        <v/>
      </c>
      <c r="B1358" s="291" t="str">
        <f>IF(日報入力!G1358="","",日報入力!H1358)</f>
        <v/>
      </c>
      <c r="C1358" s="291" t="str">
        <f>IF(日報入力!G1358="","",日報入力!I1358)</f>
        <v/>
      </c>
      <c r="D1358" s="291" t="str">
        <f>IF(日報入力!G1358="","",日報入力!J1358)</f>
        <v/>
      </c>
      <c r="E1358" s="291" t="str">
        <f>IF(日報入力!G1358="","",日報入力!K1358)</f>
        <v/>
      </c>
      <c r="F1358" s="291" t="str">
        <f>IF(日報入力!G1358="","",日報入力!L1358)</f>
        <v/>
      </c>
      <c r="G1358" s="291" t="str">
        <f>IF(日報入力!G1358="","",日報入力!L1358-日報入力!O1358-日報入力!P1358-日報入力!Q1358-日報入力!R1358-日報入力!S1358-日報入力!T1358-日報入力!U1358-日報入力!V1358-日報入力!W1358-日報入力!X1358-日報入力!Y1358-日報入力!Z1358)</f>
        <v/>
      </c>
      <c r="H1358" s="291" t="str">
        <f>IF(日報入力!G1358="","",IF(日報入力!M1358&gt;=0,日報入力!M1358*F1358,F1358))</f>
        <v/>
      </c>
      <c r="I1358" s="291" t="str">
        <f>IF(日報入力!G1358="","",日報入力!O1358)</f>
        <v/>
      </c>
      <c r="J1358" s="291" t="str">
        <f>IF(日報入力!G1358="","",日報入力!P1358)</f>
        <v/>
      </c>
      <c r="K1358" s="291" t="str">
        <f>IF(日報入力!G1358="","",日報入力!Q1358)</f>
        <v/>
      </c>
      <c r="L1358" s="291" t="str">
        <f>IF(日報入力!G1358="","",日報入力!R1358)</f>
        <v/>
      </c>
      <c r="M1358" s="291" t="str">
        <f>IF(日報入力!G1358="","",日報入力!S1358)</f>
        <v/>
      </c>
      <c r="N1358" s="291" t="str">
        <f>IF(日報入力!G1358="","",日報入力!T1358)</f>
        <v/>
      </c>
      <c r="O1358" s="291" t="str">
        <f>IF(日報入力!G1358="","",日報入力!U1358)</f>
        <v/>
      </c>
      <c r="P1358" s="291" t="str">
        <f>IF(日報入力!G1358="","",日報入力!V1358)</f>
        <v/>
      </c>
      <c r="Q1358" s="291" t="str">
        <f>IF(日報入力!G1358="","",日報入力!W1358)</f>
        <v/>
      </c>
      <c r="R1358" s="291" t="str">
        <f>IF(日報入力!G1358="","",日報入力!X1358)</f>
        <v/>
      </c>
      <c r="S1358" s="291" t="str">
        <f>IF(日報入力!G1358="","",日報入力!Y1358)</f>
        <v/>
      </c>
      <c r="T1358" s="291" t="str">
        <f>IF(日報入力!G1358="","",日報入力!Z1358)</f>
        <v/>
      </c>
      <c r="U1358" s="291" t="str">
        <f>IF(日報入力!G1358="","",日報入力!AA1358)</f>
        <v/>
      </c>
      <c r="V1358" s="378" t="str">
        <f>IF(日報入力!G1358="","",日報入力!AB1358)</f>
        <v/>
      </c>
      <c r="W1358" s="291" t="str">
        <f>IF(日報入力!G1358="","",日報入力!AC1358)</f>
        <v/>
      </c>
      <c r="X1358" s="291" t="str">
        <f>IF(日報入力!G1358="","",日報入力!AD1358)</f>
        <v/>
      </c>
      <c r="Y1358" s="291" t="str">
        <f>IF(日報入力!G1358="","",日報入力!AE1358)</f>
        <v/>
      </c>
      <c r="Z1358" s="291" t="str">
        <f>IF(日報入力!G1358="","",日報入力!AF1358)</f>
        <v/>
      </c>
      <c r="AA1358" s="291" t="str">
        <f>IF(日報入力!G1358="","",日報入力!AG1358)</f>
        <v/>
      </c>
      <c r="AB1358" s="291" t="str">
        <f>IF(日報入力!G1358="","",日報入力!AH1358)</f>
        <v/>
      </c>
      <c r="AC1358" s="291" t="str">
        <f>IF(日報入力!G1358="","",日報入力!AI1358)</f>
        <v/>
      </c>
      <c r="AD1358" s="291" t="str">
        <f>IF(日報入力!G1358="","",日報入力!AJ1358)</f>
        <v/>
      </c>
      <c r="AE1358" s="292" t="str">
        <f>IF(日報入力!G1358="","",日報入力!E1358)</f>
        <v/>
      </c>
      <c r="AF1358" s="293" t="str">
        <f>IF(日報入力!G1358="","",日報入力!AK1358)</f>
        <v/>
      </c>
      <c r="AG1358" s="293" t="str">
        <f>IF(日報入力!G1358="","",日報入力!AL1358)</f>
        <v/>
      </c>
      <c r="AH1358" s="293" t="str">
        <f>IF(日報入力!G1358="","",日報入力!AM1358)</f>
        <v/>
      </c>
      <c r="AI1358" s="294" t="str">
        <f>IF(日報入力!G1358&gt;0,日報入力!D1358*日報入力!K1358*日報入力!AL1358,"")</f>
        <v/>
      </c>
      <c r="AJ1358" s="294" t="str">
        <f>IF(日報入力!G1358&gt;0,日報入力!E1358*日報入力!AL1358,"")</f>
        <v/>
      </c>
      <c r="AK1358" s="294" t="str">
        <f>IF(日報入力!G1358&gt;0,AI1358-AJ1358,"")</f>
        <v/>
      </c>
      <c r="AL1358" s="292" t="str">
        <f>IF(日報入力!G1358&gt;0,日報入力!E1358*日報入力!AM1358,"")</f>
        <v/>
      </c>
      <c r="AM1358" s="292" t="str">
        <f>IF(日報入力!G1358&gt;0,日報入力!AB1358*日報入力!AM1358,"")</f>
        <v/>
      </c>
      <c r="AN1358" s="68" t="str">
        <f>IF(日報入力!G1358&gt;0,日報入力!C1358,"")</f>
        <v/>
      </c>
      <c r="AO1358" s="68" t="str">
        <f>日報入力!B1358</f>
        <v/>
      </c>
      <c r="AP1358" s="68" t="str">
        <f>IF(日報入力!AQ1358,日報入力!BA1358,"")</f>
        <v/>
      </c>
      <c r="AQ1358" s="68" t="str">
        <f>IF(日報入力!AR1358,日報入力!BB1358,"")</f>
        <v/>
      </c>
      <c r="AR1358" s="68" t="str">
        <f>IF(日報入力!AS1358,"N勤","")</f>
        <v/>
      </c>
      <c r="AS1358" s="295" t="e">
        <f t="shared" si="80"/>
        <v>#VALUE!</v>
      </c>
      <c r="AT1358" s="439" t="str">
        <f>日報入力!AY1358</f>
        <v/>
      </c>
      <c r="AU1358" s="518" t="str">
        <f>IF(日報入力!G1358,G1358*60/E1358,"")</f>
        <v/>
      </c>
      <c r="AV1358" s="528" t="str">
        <f>IF(日報入力!AT1358,日報入力!AT1358,"")</f>
        <v/>
      </c>
      <c r="AW1358" s="529" t="str">
        <f>IF(日報入力!AT1358,AE1358/日報入力!AT1358,"")</f>
        <v/>
      </c>
      <c r="AX1358" s="530" t="e">
        <f>IF(1&lt;日報集計!AT1358,AT1358/(((F1358-I1358-J1358-N1358-O1358)*60)/(E1358)),"")</f>
        <v>#VALUE!</v>
      </c>
      <c r="AY1358" s="664" t="str">
        <f>IF(日報入力!H1358,AT1358/(((F1358-J1358)*60)/E1358),"")</f>
        <v/>
      </c>
      <c r="AZ1358" s="664" t="str">
        <f>IF(日報入力!I1358,AT1358/((G1358*60)/E1358),"")</f>
        <v/>
      </c>
      <c r="BA1358" s="296" t="str">
        <f>IF(日報入力!G1358,G1358/F1358,"")</f>
        <v/>
      </c>
      <c r="BB1358" s="386" t="e">
        <f t="shared" si="81"/>
        <v>#VALUE!</v>
      </c>
      <c r="BC1358" s="386" t="e">
        <f t="shared" si="82"/>
        <v>#VALUE!</v>
      </c>
      <c r="BD1358" s="80">
        <f>日報入力!AU1358</f>
        <v>0</v>
      </c>
      <c r="BE1358" s="534" t="str">
        <f>IF(日報入力!AV1358,日報入力!AV1358,"")</f>
        <v/>
      </c>
      <c r="BF1358" s="534" t="str">
        <f>IF(日報入力!AW1358,日報入力!AW1358,"")</f>
        <v/>
      </c>
      <c r="BG1358" s="398" t="str">
        <f>IF(日報入力!G1358,日報入力!K1358*日報入力!D1358*日報入力!BC1358,"")</f>
        <v/>
      </c>
    </row>
    <row r="1359" spans="1:59" ht="20.25" hidden="1" customHeight="1" x14ac:dyDescent="0.15">
      <c r="A1359" s="302" t="str">
        <f>IF(日報入力!G1359="","",日報入力!G1359)</f>
        <v/>
      </c>
      <c r="B1359" s="291" t="str">
        <f>IF(日報入力!G1359="","",日報入力!H1359)</f>
        <v/>
      </c>
      <c r="C1359" s="291" t="str">
        <f>IF(日報入力!G1359="","",日報入力!I1359)</f>
        <v/>
      </c>
      <c r="D1359" s="291" t="str">
        <f>IF(日報入力!G1359="","",日報入力!J1359)</f>
        <v/>
      </c>
      <c r="E1359" s="291" t="str">
        <f>IF(日報入力!G1359="","",日報入力!K1359)</f>
        <v/>
      </c>
      <c r="F1359" s="291" t="str">
        <f>IF(日報入力!G1359="","",日報入力!L1359)</f>
        <v/>
      </c>
      <c r="G1359" s="291" t="str">
        <f>IF(日報入力!G1359="","",日報入力!L1359-日報入力!O1359-日報入力!P1359-日報入力!Q1359-日報入力!R1359-日報入力!S1359-日報入力!T1359-日報入力!U1359-日報入力!V1359-日報入力!W1359-日報入力!X1359-日報入力!Y1359-日報入力!Z1359)</f>
        <v/>
      </c>
      <c r="H1359" s="291" t="str">
        <f>IF(日報入力!G1359="","",IF(日報入力!M1359&gt;=0,日報入力!M1359*F1359,F1359))</f>
        <v/>
      </c>
      <c r="I1359" s="291" t="str">
        <f>IF(日報入力!G1359="","",日報入力!O1359)</f>
        <v/>
      </c>
      <c r="J1359" s="291" t="str">
        <f>IF(日報入力!G1359="","",日報入力!P1359)</f>
        <v/>
      </c>
      <c r="K1359" s="291" t="str">
        <f>IF(日報入力!G1359="","",日報入力!Q1359)</f>
        <v/>
      </c>
      <c r="L1359" s="291" t="str">
        <f>IF(日報入力!G1359="","",日報入力!R1359)</f>
        <v/>
      </c>
      <c r="M1359" s="291" t="str">
        <f>IF(日報入力!G1359="","",日報入力!S1359)</f>
        <v/>
      </c>
      <c r="N1359" s="291" t="str">
        <f>IF(日報入力!G1359="","",日報入力!T1359)</f>
        <v/>
      </c>
      <c r="O1359" s="291" t="str">
        <f>IF(日報入力!G1359="","",日報入力!U1359)</f>
        <v/>
      </c>
      <c r="P1359" s="291" t="str">
        <f>IF(日報入力!G1359="","",日報入力!V1359)</f>
        <v/>
      </c>
      <c r="Q1359" s="291" t="str">
        <f>IF(日報入力!G1359="","",日報入力!W1359)</f>
        <v/>
      </c>
      <c r="R1359" s="291" t="str">
        <f>IF(日報入力!G1359="","",日報入力!X1359)</f>
        <v/>
      </c>
      <c r="S1359" s="291" t="str">
        <f>IF(日報入力!G1359="","",日報入力!Y1359)</f>
        <v/>
      </c>
      <c r="T1359" s="291" t="str">
        <f>IF(日報入力!G1359="","",日報入力!Z1359)</f>
        <v/>
      </c>
      <c r="U1359" s="291" t="str">
        <f>IF(日報入力!G1359="","",日報入力!AA1359)</f>
        <v/>
      </c>
      <c r="V1359" s="378" t="str">
        <f>IF(日報入力!G1359="","",日報入力!AB1359)</f>
        <v/>
      </c>
      <c r="W1359" s="291" t="str">
        <f>IF(日報入力!G1359="","",日報入力!AC1359)</f>
        <v/>
      </c>
      <c r="X1359" s="291" t="str">
        <f>IF(日報入力!G1359="","",日報入力!AD1359)</f>
        <v/>
      </c>
      <c r="Y1359" s="291" t="str">
        <f>IF(日報入力!G1359="","",日報入力!AE1359)</f>
        <v/>
      </c>
      <c r="Z1359" s="291" t="str">
        <f>IF(日報入力!G1359="","",日報入力!AF1359)</f>
        <v/>
      </c>
      <c r="AA1359" s="291" t="str">
        <f>IF(日報入力!G1359="","",日報入力!AG1359)</f>
        <v/>
      </c>
      <c r="AB1359" s="291" t="str">
        <f>IF(日報入力!G1359="","",日報入力!AH1359)</f>
        <v/>
      </c>
      <c r="AC1359" s="291" t="str">
        <f>IF(日報入力!G1359="","",日報入力!AI1359)</f>
        <v/>
      </c>
      <c r="AD1359" s="291" t="str">
        <f>IF(日報入力!G1359="","",日報入力!AJ1359)</f>
        <v/>
      </c>
      <c r="AE1359" s="292" t="str">
        <f>IF(日報入力!G1359="","",日報入力!E1359)</f>
        <v/>
      </c>
      <c r="AF1359" s="293" t="str">
        <f>IF(日報入力!G1359="","",日報入力!AK1359)</f>
        <v/>
      </c>
      <c r="AG1359" s="293" t="str">
        <f>IF(日報入力!G1359="","",日報入力!AL1359)</f>
        <v/>
      </c>
      <c r="AH1359" s="293" t="str">
        <f>IF(日報入力!G1359="","",日報入力!AM1359)</f>
        <v/>
      </c>
      <c r="AI1359" s="294" t="str">
        <f>IF(日報入力!G1359&gt;0,日報入力!D1359*日報入力!K1359*日報入力!AL1359,"")</f>
        <v/>
      </c>
      <c r="AJ1359" s="294" t="str">
        <f>IF(日報入力!G1359&gt;0,日報入力!E1359*日報入力!AL1359,"")</f>
        <v/>
      </c>
      <c r="AK1359" s="294" t="str">
        <f>IF(日報入力!G1359&gt;0,AI1359-AJ1359,"")</f>
        <v/>
      </c>
      <c r="AL1359" s="292" t="str">
        <f>IF(日報入力!G1359&gt;0,日報入力!E1359*日報入力!AM1359,"")</f>
        <v/>
      </c>
      <c r="AM1359" s="292" t="str">
        <f>IF(日報入力!G1359&gt;0,日報入力!AB1359*日報入力!AM1359,"")</f>
        <v/>
      </c>
      <c r="AN1359" s="68" t="str">
        <f>IF(日報入力!G1359&gt;0,日報入力!C1359,"")</f>
        <v/>
      </c>
      <c r="AO1359" s="68" t="str">
        <f>日報入力!B1359</f>
        <v/>
      </c>
      <c r="AP1359" s="68" t="str">
        <f>IF(日報入力!AQ1359,日報入力!BA1359,"")</f>
        <v/>
      </c>
      <c r="AQ1359" s="68" t="str">
        <f>IF(日報入力!AR1359,日報入力!BB1359,"")</f>
        <v/>
      </c>
      <c r="AR1359" s="68" t="str">
        <f>IF(日報入力!AS1359,"N勤","")</f>
        <v/>
      </c>
      <c r="AS1359" s="295" t="e">
        <f t="shared" si="80"/>
        <v>#VALUE!</v>
      </c>
      <c r="AT1359" s="439" t="str">
        <f>日報入力!AY1359</f>
        <v/>
      </c>
      <c r="AU1359" s="518" t="str">
        <f>IF(日報入力!G1359,G1359*60/E1359,"")</f>
        <v/>
      </c>
      <c r="AV1359" s="528" t="str">
        <f>IF(日報入力!AT1359,日報入力!AT1359,"")</f>
        <v/>
      </c>
      <c r="AW1359" s="529" t="str">
        <f>IF(日報入力!AT1359,AE1359/日報入力!AT1359,"")</f>
        <v/>
      </c>
      <c r="AX1359" s="530" t="e">
        <f>IF(1&lt;日報集計!AT1359,AT1359/(((F1359-I1359-J1359-N1359-O1359)*60)/(E1359)),"")</f>
        <v>#VALUE!</v>
      </c>
      <c r="AY1359" s="664" t="str">
        <f>IF(日報入力!H1359,AT1359/(((F1359-J1359)*60)/E1359),"")</f>
        <v/>
      </c>
      <c r="AZ1359" s="664" t="str">
        <f>IF(日報入力!I1359,AT1359/((G1359*60)/E1359),"")</f>
        <v/>
      </c>
      <c r="BA1359" s="296" t="str">
        <f>IF(日報入力!G1359,G1359/F1359,"")</f>
        <v/>
      </c>
      <c r="BB1359" s="386" t="e">
        <f t="shared" si="81"/>
        <v>#VALUE!</v>
      </c>
      <c r="BC1359" s="386" t="e">
        <f t="shared" si="82"/>
        <v>#VALUE!</v>
      </c>
      <c r="BD1359" s="80">
        <f>日報入力!AU1359</f>
        <v>0</v>
      </c>
      <c r="BE1359" s="534" t="str">
        <f>IF(日報入力!AV1359,日報入力!AV1359,"")</f>
        <v/>
      </c>
      <c r="BF1359" s="534" t="str">
        <f>IF(日報入力!AW1359,日報入力!AW1359,"")</f>
        <v/>
      </c>
      <c r="BG1359" s="398" t="str">
        <f>IF(日報入力!G1359,日報入力!K1359*日報入力!D1359*日報入力!BC1359,"")</f>
        <v/>
      </c>
    </row>
    <row r="1360" spans="1:59" ht="20.25" hidden="1" customHeight="1" x14ac:dyDescent="0.15">
      <c r="A1360" s="302" t="str">
        <f>IF(日報入力!G1360="","",日報入力!G1360)</f>
        <v/>
      </c>
      <c r="B1360" s="291" t="str">
        <f>IF(日報入力!G1360="","",日報入力!H1360)</f>
        <v/>
      </c>
      <c r="C1360" s="291" t="str">
        <f>IF(日報入力!G1360="","",日報入力!I1360)</f>
        <v/>
      </c>
      <c r="D1360" s="291" t="str">
        <f>IF(日報入力!G1360="","",日報入力!J1360)</f>
        <v/>
      </c>
      <c r="E1360" s="291" t="str">
        <f>IF(日報入力!G1360="","",日報入力!K1360)</f>
        <v/>
      </c>
      <c r="F1360" s="291" t="str">
        <f>IF(日報入力!G1360="","",日報入力!L1360)</f>
        <v/>
      </c>
      <c r="G1360" s="291" t="str">
        <f>IF(日報入力!G1360="","",日報入力!L1360-日報入力!O1360-日報入力!P1360-日報入力!Q1360-日報入力!R1360-日報入力!S1360-日報入力!T1360-日報入力!U1360-日報入力!V1360-日報入力!W1360-日報入力!X1360-日報入力!Y1360-日報入力!Z1360)</f>
        <v/>
      </c>
      <c r="H1360" s="291" t="str">
        <f>IF(日報入力!G1360="","",IF(日報入力!M1360&gt;=0,日報入力!M1360*F1360,F1360))</f>
        <v/>
      </c>
      <c r="I1360" s="291" t="str">
        <f>IF(日報入力!G1360="","",日報入力!O1360)</f>
        <v/>
      </c>
      <c r="J1360" s="291" t="str">
        <f>IF(日報入力!G1360="","",日報入力!P1360)</f>
        <v/>
      </c>
      <c r="K1360" s="291" t="str">
        <f>IF(日報入力!G1360="","",日報入力!Q1360)</f>
        <v/>
      </c>
      <c r="L1360" s="291" t="str">
        <f>IF(日報入力!G1360="","",日報入力!R1360)</f>
        <v/>
      </c>
      <c r="M1360" s="291" t="str">
        <f>IF(日報入力!G1360="","",日報入力!S1360)</f>
        <v/>
      </c>
      <c r="N1360" s="291" t="str">
        <f>IF(日報入力!G1360="","",日報入力!T1360)</f>
        <v/>
      </c>
      <c r="O1360" s="291" t="str">
        <f>IF(日報入力!G1360="","",日報入力!U1360)</f>
        <v/>
      </c>
      <c r="P1360" s="291" t="str">
        <f>IF(日報入力!G1360="","",日報入力!V1360)</f>
        <v/>
      </c>
      <c r="Q1360" s="291" t="str">
        <f>IF(日報入力!G1360="","",日報入力!W1360)</f>
        <v/>
      </c>
      <c r="R1360" s="291" t="str">
        <f>IF(日報入力!G1360="","",日報入力!X1360)</f>
        <v/>
      </c>
      <c r="S1360" s="291" t="str">
        <f>IF(日報入力!G1360="","",日報入力!Y1360)</f>
        <v/>
      </c>
      <c r="T1360" s="291" t="str">
        <f>IF(日報入力!G1360="","",日報入力!Z1360)</f>
        <v/>
      </c>
      <c r="U1360" s="291" t="str">
        <f>IF(日報入力!G1360="","",日報入力!AA1360)</f>
        <v/>
      </c>
      <c r="V1360" s="378" t="str">
        <f>IF(日報入力!G1360="","",日報入力!AB1360)</f>
        <v/>
      </c>
      <c r="W1360" s="291" t="str">
        <f>IF(日報入力!G1360="","",日報入力!AC1360)</f>
        <v/>
      </c>
      <c r="X1360" s="291" t="str">
        <f>IF(日報入力!G1360="","",日報入力!AD1360)</f>
        <v/>
      </c>
      <c r="Y1360" s="291" t="str">
        <f>IF(日報入力!G1360="","",日報入力!AE1360)</f>
        <v/>
      </c>
      <c r="Z1360" s="291" t="str">
        <f>IF(日報入力!G1360="","",日報入力!AF1360)</f>
        <v/>
      </c>
      <c r="AA1360" s="291" t="str">
        <f>IF(日報入力!G1360="","",日報入力!AG1360)</f>
        <v/>
      </c>
      <c r="AB1360" s="291" t="str">
        <f>IF(日報入力!G1360="","",日報入力!AH1360)</f>
        <v/>
      </c>
      <c r="AC1360" s="291" t="str">
        <f>IF(日報入力!G1360="","",日報入力!AI1360)</f>
        <v/>
      </c>
      <c r="AD1360" s="291" t="str">
        <f>IF(日報入力!G1360="","",日報入力!AJ1360)</f>
        <v/>
      </c>
      <c r="AE1360" s="292" t="str">
        <f>IF(日報入力!G1360="","",日報入力!E1360)</f>
        <v/>
      </c>
      <c r="AF1360" s="293" t="str">
        <f>IF(日報入力!G1360="","",日報入力!AK1360)</f>
        <v/>
      </c>
      <c r="AG1360" s="293" t="str">
        <f>IF(日報入力!G1360="","",日報入力!AL1360)</f>
        <v/>
      </c>
      <c r="AH1360" s="293" t="str">
        <f>IF(日報入力!G1360="","",日報入力!AM1360)</f>
        <v/>
      </c>
      <c r="AI1360" s="294" t="str">
        <f>IF(日報入力!G1360&gt;0,日報入力!D1360*日報入力!K1360*日報入力!AL1360,"")</f>
        <v/>
      </c>
      <c r="AJ1360" s="294" t="str">
        <f>IF(日報入力!G1360&gt;0,日報入力!E1360*日報入力!AL1360,"")</f>
        <v/>
      </c>
      <c r="AK1360" s="294" t="str">
        <f>IF(日報入力!G1360&gt;0,AI1360-AJ1360,"")</f>
        <v/>
      </c>
      <c r="AL1360" s="292" t="str">
        <f>IF(日報入力!G1360&gt;0,日報入力!E1360*日報入力!AM1360,"")</f>
        <v/>
      </c>
      <c r="AM1360" s="292" t="str">
        <f>IF(日報入力!G1360&gt;0,日報入力!AB1360*日報入力!AM1360,"")</f>
        <v/>
      </c>
      <c r="AN1360" s="68" t="str">
        <f>IF(日報入力!G1360&gt;0,日報入力!C1360,"")</f>
        <v/>
      </c>
      <c r="AO1360" s="68" t="str">
        <f>日報入力!B1360</f>
        <v/>
      </c>
      <c r="AP1360" s="68" t="str">
        <f>IF(日報入力!AQ1360,日報入力!BA1360,"")</f>
        <v/>
      </c>
      <c r="AQ1360" s="68" t="str">
        <f>IF(日報入力!AR1360,日報入力!BB1360,"")</f>
        <v/>
      </c>
      <c r="AR1360" s="68" t="str">
        <f>IF(日報入力!AS1360,"N勤","")</f>
        <v/>
      </c>
      <c r="AS1360" s="295" t="e">
        <f t="shared" si="80"/>
        <v>#VALUE!</v>
      </c>
      <c r="AT1360" s="439" t="str">
        <f>日報入力!AY1360</f>
        <v/>
      </c>
      <c r="AU1360" s="518" t="str">
        <f>IF(日報入力!G1360,G1360*60/E1360,"")</f>
        <v/>
      </c>
      <c r="AV1360" s="528" t="str">
        <f>IF(日報入力!AT1360,日報入力!AT1360,"")</f>
        <v/>
      </c>
      <c r="AW1360" s="529" t="str">
        <f>IF(日報入力!AT1360,AE1360/日報入力!AT1360,"")</f>
        <v/>
      </c>
      <c r="AX1360" s="530" t="e">
        <f>IF(1&lt;日報集計!AT1360,AT1360/(((F1360-I1360-J1360-N1360-O1360)*60)/(E1360)),"")</f>
        <v>#VALUE!</v>
      </c>
      <c r="AY1360" s="664" t="str">
        <f>IF(日報入力!H1360,AT1360/(((F1360-J1360)*60)/E1360),"")</f>
        <v/>
      </c>
      <c r="AZ1360" s="664" t="str">
        <f>IF(日報入力!I1360,AT1360/((G1360*60)/E1360),"")</f>
        <v/>
      </c>
      <c r="BA1360" s="296" t="str">
        <f>IF(日報入力!G1360,G1360/F1360,"")</f>
        <v/>
      </c>
      <c r="BB1360" s="386" t="e">
        <f t="shared" si="81"/>
        <v>#VALUE!</v>
      </c>
      <c r="BC1360" s="386" t="e">
        <f t="shared" si="82"/>
        <v>#VALUE!</v>
      </c>
      <c r="BD1360" s="80">
        <f>日報入力!AU1360</f>
        <v>0</v>
      </c>
      <c r="BE1360" s="534" t="str">
        <f>IF(日報入力!AV1360,日報入力!AV1360,"")</f>
        <v/>
      </c>
      <c r="BF1360" s="534" t="str">
        <f>IF(日報入力!AW1360,日報入力!AW1360,"")</f>
        <v/>
      </c>
      <c r="BG1360" s="398" t="str">
        <f>IF(日報入力!G1360,日報入力!K1360*日報入力!D1360*日報入力!BC1360,"")</f>
        <v/>
      </c>
    </row>
    <row r="1361" spans="1:59" ht="20.25" hidden="1" customHeight="1" x14ac:dyDescent="0.15">
      <c r="A1361" s="302" t="str">
        <f>IF(日報入力!G1361="","",日報入力!G1361)</f>
        <v/>
      </c>
      <c r="B1361" s="291" t="str">
        <f>IF(日報入力!G1361="","",日報入力!H1361)</f>
        <v/>
      </c>
      <c r="C1361" s="291" t="str">
        <f>IF(日報入力!G1361="","",日報入力!I1361)</f>
        <v/>
      </c>
      <c r="D1361" s="291" t="str">
        <f>IF(日報入力!G1361="","",日報入力!J1361)</f>
        <v/>
      </c>
      <c r="E1361" s="291" t="str">
        <f>IF(日報入力!G1361="","",日報入力!K1361)</f>
        <v/>
      </c>
      <c r="F1361" s="291" t="str">
        <f>IF(日報入力!G1361="","",日報入力!L1361)</f>
        <v/>
      </c>
      <c r="G1361" s="291" t="str">
        <f>IF(日報入力!G1361="","",日報入力!L1361-日報入力!O1361-日報入力!P1361-日報入力!Q1361-日報入力!R1361-日報入力!S1361-日報入力!T1361-日報入力!U1361-日報入力!V1361-日報入力!W1361-日報入力!X1361-日報入力!Y1361-日報入力!Z1361)</f>
        <v/>
      </c>
      <c r="H1361" s="291" t="str">
        <f>IF(日報入力!G1361="","",IF(日報入力!M1361&gt;=0,日報入力!M1361*F1361,F1361))</f>
        <v/>
      </c>
      <c r="I1361" s="291" t="str">
        <f>IF(日報入力!G1361="","",日報入力!O1361)</f>
        <v/>
      </c>
      <c r="J1361" s="291" t="str">
        <f>IF(日報入力!G1361="","",日報入力!P1361)</f>
        <v/>
      </c>
      <c r="K1361" s="291" t="str">
        <f>IF(日報入力!G1361="","",日報入力!Q1361)</f>
        <v/>
      </c>
      <c r="L1361" s="291" t="str">
        <f>IF(日報入力!G1361="","",日報入力!R1361)</f>
        <v/>
      </c>
      <c r="M1361" s="291" t="str">
        <f>IF(日報入力!G1361="","",日報入力!S1361)</f>
        <v/>
      </c>
      <c r="N1361" s="291" t="str">
        <f>IF(日報入力!G1361="","",日報入力!T1361)</f>
        <v/>
      </c>
      <c r="O1361" s="291" t="str">
        <f>IF(日報入力!G1361="","",日報入力!U1361)</f>
        <v/>
      </c>
      <c r="P1361" s="291" t="str">
        <f>IF(日報入力!G1361="","",日報入力!V1361)</f>
        <v/>
      </c>
      <c r="Q1361" s="291" t="str">
        <f>IF(日報入力!G1361="","",日報入力!W1361)</f>
        <v/>
      </c>
      <c r="R1361" s="291" t="str">
        <f>IF(日報入力!G1361="","",日報入力!X1361)</f>
        <v/>
      </c>
      <c r="S1361" s="291" t="str">
        <f>IF(日報入力!G1361="","",日報入力!Y1361)</f>
        <v/>
      </c>
      <c r="T1361" s="291" t="str">
        <f>IF(日報入力!G1361="","",日報入力!Z1361)</f>
        <v/>
      </c>
      <c r="U1361" s="291" t="str">
        <f>IF(日報入力!G1361="","",日報入力!AA1361)</f>
        <v/>
      </c>
      <c r="V1361" s="378" t="str">
        <f>IF(日報入力!G1361="","",日報入力!AB1361)</f>
        <v/>
      </c>
      <c r="W1361" s="291" t="str">
        <f>IF(日報入力!G1361="","",日報入力!AC1361)</f>
        <v/>
      </c>
      <c r="X1361" s="291" t="str">
        <f>IF(日報入力!G1361="","",日報入力!AD1361)</f>
        <v/>
      </c>
      <c r="Y1361" s="291" t="str">
        <f>IF(日報入力!G1361="","",日報入力!AE1361)</f>
        <v/>
      </c>
      <c r="Z1361" s="291" t="str">
        <f>IF(日報入力!G1361="","",日報入力!AF1361)</f>
        <v/>
      </c>
      <c r="AA1361" s="291" t="str">
        <f>IF(日報入力!G1361="","",日報入力!AG1361)</f>
        <v/>
      </c>
      <c r="AB1361" s="291" t="str">
        <f>IF(日報入力!G1361="","",日報入力!AH1361)</f>
        <v/>
      </c>
      <c r="AC1361" s="291" t="str">
        <f>IF(日報入力!G1361="","",日報入力!AI1361)</f>
        <v/>
      </c>
      <c r="AD1361" s="291" t="str">
        <f>IF(日報入力!G1361="","",日報入力!AJ1361)</f>
        <v/>
      </c>
      <c r="AE1361" s="292" t="str">
        <f>IF(日報入力!G1361="","",日報入力!E1361)</f>
        <v/>
      </c>
      <c r="AF1361" s="293" t="str">
        <f>IF(日報入力!G1361="","",日報入力!AK1361)</f>
        <v/>
      </c>
      <c r="AG1361" s="293" t="str">
        <f>IF(日報入力!G1361="","",日報入力!AL1361)</f>
        <v/>
      </c>
      <c r="AH1361" s="293" t="str">
        <f>IF(日報入力!G1361="","",日報入力!AM1361)</f>
        <v/>
      </c>
      <c r="AI1361" s="294" t="str">
        <f>IF(日報入力!G1361&gt;0,日報入力!D1361*日報入力!K1361*日報入力!AL1361,"")</f>
        <v/>
      </c>
      <c r="AJ1361" s="294" t="str">
        <f>IF(日報入力!G1361&gt;0,日報入力!E1361*日報入力!AL1361,"")</f>
        <v/>
      </c>
      <c r="AK1361" s="294" t="str">
        <f>IF(日報入力!G1361&gt;0,AI1361-AJ1361,"")</f>
        <v/>
      </c>
      <c r="AL1361" s="292" t="str">
        <f>IF(日報入力!G1361&gt;0,日報入力!E1361*日報入力!AM1361,"")</f>
        <v/>
      </c>
      <c r="AM1361" s="292" t="str">
        <f>IF(日報入力!G1361&gt;0,日報入力!AB1361*日報入力!AM1361,"")</f>
        <v/>
      </c>
      <c r="AN1361" s="68" t="str">
        <f>IF(日報入力!G1361&gt;0,日報入力!C1361,"")</f>
        <v/>
      </c>
      <c r="AO1361" s="68" t="str">
        <f>日報入力!B1361</f>
        <v/>
      </c>
      <c r="AP1361" s="68" t="str">
        <f>IF(日報入力!AQ1361,日報入力!BA1361,"")</f>
        <v/>
      </c>
      <c r="AQ1361" s="68" t="str">
        <f>IF(日報入力!AR1361,日報入力!BB1361,"")</f>
        <v/>
      </c>
      <c r="AR1361" s="68" t="str">
        <f>IF(日報入力!AS1361,"N勤","")</f>
        <v/>
      </c>
      <c r="AS1361" s="295" t="e">
        <f t="shared" si="80"/>
        <v>#VALUE!</v>
      </c>
      <c r="AT1361" s="439" t="str">
        <f>日報入力!AY1361</f>
        <v/>
      </c>
      <c r="AU1361" s="518" t="str">
        <f>IF(日報入力!G1361,G1361*60/E1361,"")</f>
        <v/>
      </c>
      <c r="AV1361" s="528" t="str">
        <f>IF(日報入力!AT1361,日報入力!AT1361,"")</f>
        <v/>
      </c>
      <c r="AW1361" s="529" t="str">
        <f>IF(日報入力!AT1361,AE1361/日報入力!AT1361,"")</f>
        <v/>
      </c>
      <c r="AX1361" s="530" t="e">
        <f>IF(1&lt;日報集計!AT1361,AT1361/(((F1361-I1361-J1361-N1361-O1361)*60)/(E1361)),"")</f>
        <v>#VALUE!</v>
      </c>
      <c r="AY1361" s="664" t="str">
        <f>IF(日報入力!H1361,AT1361/(((F1361-J1361)*60)/E1361),"")</f>
        <v/>
      </c>
      <c r="AZ1361" s="664" t="str">
        <f>IF(日報入力!I1361,AT1361/((G1361*60)/E1361),"")</f>
        <v/>
      </c>
      <c r="BA1361" s="296" t="str">
        <f>IF(日報入力!G1361,G1361/F1361,"")</f>
        <v/>
      </c>
      <c r="BB1361" s="386" t="e">
        <f t="shared" si="81"/>
        <v>#VALUE!</v>
      </c>
      <c r="BC1361" s="386" t="e">
        <f t="shared" si="82"/>
        <v>#VALUE!</v>
      </c>
      <c r="BD1361" s="80">
        <f>日報入力!AU1361</f>
        <v>0</v>
      </c>
      <c r="BE1361" s="534" t="str">
        <f>IF(日報入力!AV1361,日報入力!AV1361,"")</f>
        <v/>
      </c>
      <c r="BF1361" s="534" t="str">
        <f>IF(日報入力!AW1361,日報入力!AW1361,"")</f>
        <v/>
      </c>
      <c r="BG1361" s="398" t="str">
        <f>IF(日報入力!G1361,日報入力!K1361*日報入力!D1361*日報入力!BC1361,"")</f>
        <v/>
      </c>
    </row>
    <row r="1362" spans="1:59" ht="20.25" hidden="1" customHeight="1" x14ac:dyDescent="0.15">
      <c r="A1362" s="302" t="str">
        <f>IF(日報入力!G1362="","",日報入力!G1362)</f>
        <v/>
      </c>
      <c r="B1362" s="291" t="str">
        <f>IF(日報入力!G1362="","",日報入力!H1362)</f>
        <v/>
      </c>
      <c r="C1362" s="291" t="str">
        <f>IF(日報入力!G1362="","",日報入力!I1362)</f>
        <v/>
      </c>
      <c r="D1362" s="291" t="str">
        <f>IF(日報入力!G1362="","",日報入力!J1362)</f>
        <v/>
      </c>
      <c r="E1362" s="291" t="str">
        <f>IF(日報入力!G1362="","",日報入力!K1362)</f>
        <v/>
      </c>
      <c r="F1362" s="291" t="str">
        <f>IF(日報入力!G1362="","",日報入力!L1362)</f>
        <v/>
      </c>
      <c r="G1362" s="291" t="str">
        <f>IF(日報入力!G1362="","",日報入力!L1362-日報入力!O1362-日報入力!P1362-日報入力!Q1362-日報入力!R1362-日報入力!S1362-日報入力!T1362-日報入力!U1362-日報入力!V1362-日報入力!W1362-日報入力!X1362-日報入力!Y1362-日報入力!Z1362)</f>
        <v/>
      </c>
      <c r="H1362" s="291" t="str">
        <f>IF(日報入力!G1362="","",IF(日報入力!M1362&gt;=0,日報入力!M1362*F1362,F1362))</f>
        <v/>
      </c>
      <c r="I1362" s="291" t="str">
        <f>IF(日報入力!G1362="","",日報入力!O1362)</f>
        <v/>
      </c>
      <c r="J1362" s="291" t="str">
        <f>IF(日報入力!G1362="","",日報入力!P1362)</f>
        <v/>
      </c>
      <c r="K1362" s="291" t="str">
        <f>IF(日報入力!G1362="","",日報入力!Q1362)</f>
        <v/>
      </c>
      <c r="L1362" s="291" t="str">
        <f>IF(日報入力!G1362="","",日報入力!R1362)</f>
        <v/>
      </c>
      <c r="M1362" s="291" t="str">
        <f>IF(日報入力!G1362="","",日報入力!S1362)</f>
        <v/>
      </c>
      <c r="N1362" s="291" t="str">
        <f>IF(日報入力!G1362="","",日報入力!T1362)</f>
        <v/>
      </c>
      <c r="O1362" s="291" t="str">
        <f>IF(日報入力!G1362="","",日報入力!U1362)</f>
        <v/>
      </c>
      <c r="P1362" s="291" t="str">
        <f>IF(日報入力!G1362="","",日報入力!V1362)</f>
        <v/>
      </c>
      <c r="Q1362" s="291" t="str">
        <f>IF(日報入力!G1362="","",日報入力!W1362)</f>
        <v/>
      </c>
      <c r="R1362" s="291" t="str">
        <f>IF(日報入力!G1362="","",日報入力!X1362)</f>
        <v/>
      </c>
      <c r="S1362" s="291" t="str">
        <f>IF(日報入力!G1362="","",日報入力!Y1362)</f>
        <v/>
      </c>
      <c r="T1362" s="291" t="str">
        <f>IF(日報入力!G1362="","",日報入力!Z1362)</f>
        <v/>
      </c>
      <c r="U1362" s="291" t="str">
        <f>IF(日報入力!G1362="","",日報入力!AA1362)</f>
        <v/>
      </c>
      <c r="V1362" s="378" t="str">
        <f>IF(日報入力!G1362="","",日報入力!AB1362)</f>
        <v/>
      </c>
      <c r="W1362" s="291" t="str">
        <f>IF(日報入力!G1362="","",日報入力!AC1362)</f>
        <v/>
      </c>
      <c r="X1362" s="291" t="str">
        <f>IF(日報入力!G1362="","",日報入力!AD1362)</f>
        <v/>
      </c>
      <c r="Y1362" s="291" t="str">
        <f>IF(日報入力!G1362="","",日報入力!AE1362)</f>
        <v/>
      </c>
      <c r="Z1362" s="291" t="str">
        <f>IF(日報入力!G1362="","",日報入力!AF1362)</f>
        <v/>
      </c>
      <c r="AA1362" s="291" t="str">
        <f>IF(日報入力!G1362="","",日報入力!AG1362)</f>
        <v/>
      </c>
      <c r="AB1362" s="291" t="str">
        <f>IF(日報入力!G1362="","",日報入力!AH1362)</f>
        <v/>
      </c>
      <c r="AC1362" s="291" t="str">
        <f>IF(日報入力!G1362="","",日報入力!AI1362)</f>
        <v/>
      </c>
      <c r="AD1362" s="291" t="str">
        <f>IF(日報入力!G1362="","",日報入力!AJ1362)</f>
        <v/>
      </c>
      <c r="AE1362" s="292" t="str">
        <f>IF(日報入力!G1362="","",日報入力!E1362)</f>
        <v/>
      </c>
      <c r="AF1362" s="293" t="str">
        <f>IF(日報入力!G1362="","",日報入力!AK1362)</f>
        <v/>
      </c>
      <c r="AG1362" s="293" t="str">
        <f>IF(日報入力!G1362="","",日報入力!AL1362)</f>
        <v/>
      </c>
      <c r="AH1362" s="293" t="str">
        <f>IF(日報入力!G1362="","",日報入力!AM1362)</f>
        <v/>
      </c>
      <c r="AI1362" s="294" t="str">
        <f>IF(日報入力!G1362&gt;0,日報入力!D1362*日報入力!K1362*日報入力!AL1362,"")</f>
        <v/>
      </c>
      <c r="AJ1362" s="294" t="str">
        <f>IF(日報入力!G1362&gt;0,日報入力!E1362*日報入力!AL1362,"")</f>
        <v/>
      </c>
      <c r="AK1362" s="294" t="str">
        <f>IF(日報入力!G1362&gt;0,AI1362-AJ1362,"")</f>
        <v/>
      </c>
      <c r="AL1362" s="292" t="str">
        <f>IF(日報入力!G1362&gt;0,日報入力!E1362*日報入力!AM1362,"")</f>
        <v/>
      </c>
      <c r="AM1362" s="292" t="str">
        <f>IF(日報入力!G1362&gt;0,日報入力!AB1362*日報入力!AM1362,"")</f>
        <v/>
      </c>
      <c r="AN1362" s="68" t="str">
        <f>IF(日報入力!G1362&gt;0,日報入力!C1362,"")</f>
        <v/>
      </c>
      <c r="AO1362" s="68" t="str">
        <f>日報入力!B1362</f>
        <v/>
      </c>
      <c r="AP1362" s="68" t="str">
        <f>IF(日報入力!AQ1362,日報入力!BA1362,"")</f>
        <v/>
      </c>
      <c r="AQ1362" s="68" t="str">
        <f>IF(日報入力!AR1362,日報入力!BB1362,"")</f>
        <v/>
      </c>
      <c r="AR1362" s="68" t="str">
        <f>IF(日報入力!AS1362,"N勤","")</f>
        <v/>
      </c>
      <c r="AS1362" s="295" t="e">
        <f t="shared" si="80"/>
        <v>#VALUE!</v>
      </c>
      <c r="AT1362" s="439" t="str">
        <f>日報入力!AY1362</f>
        <v/>
      </c>
      <c r="AU1362" s="518" t="str">
        <f>IF(日報入力!G1362,G1362*60/E1362,"")</f>
        <v/>
      </c>
      <c r="AV1362" s="528" t="str">
        <f>IF(日報入力!AT1362,日報入力!AT1362,"")</f>
        <v/>
      </c>
      <c r="AW1362" s="529" t="str">
        <f>IF(日報入力!AT1362,AE1362/日報入力!AT1362,"")</f>
        <v/>
      </c>
      <c r="AX1362" s="530" t="e">
        <f>IF(1&lt;日報集計!AT1362,AT1362/(((F1362-I1362-J1362-N1362-O1362)*60)/(E1362)),"")</f>
        <v>#VALUE!</v>
      </c>
      <c r="AY1362" s="664" t="str">
        <f>IF(日報入力!H1362,AT1362/(((F1362-J1362)*60)/E1362),"")</f>
        <v/>
      </c>
      <c r="AZ1362" s="664" t="str">
        <f>IF(日報入力!I1362,AT1362/((G1362*60)/E1362),"")</f>
        <v/>
      </c>
      <c r="BA1362" s="296" t="str">
        <f>IF(日報入力!G1362,G1362/F1362,"")</f>
        <v/>
      </c>
      <c r="BB1362" s="386" t="e">
        <f t="shared" si="81"/>
        <v>#VALUE!</v>
      </c>
      <c r="BC1362" s="386" t="e">
        <f t="shared" si="82"/>
        <v>#VALUE!</v>
      </c>
      <c r="BD1362" s="80">
        <f>日報入力!AU1362</f>
        <v>0</v>
      </c>
      <c r="BE1362" s="534" t="str">
        <f>IF(日報入力!AV1362,日報入力!AV1362,"")</f>
        <v/>
      </c>
      <c r="BF1362" s="534" t="str">
        <f>IF(日報入力!AW1362,日報入力!AW1362,"")</f>
        <v/>
      </c>
      <c r="BG1362" s="398" t="str">
        <f>IF(日報入力!G1362,日報入力!K1362*日報入力!D1362*日報入力!BC1362,"")</f>
        <v/>
      </c>
    </row>
    <row r="1363" spans="1:59" ht="20.25" hidden="1" customHeight="1" x14ac:dyDescent="0.15">
      <c r="A1363" s="302" t="str">
        <f>IF(日報入力!G1363="","",日報入力!G1363)</f>
        <v/>
      </c>
      <c r="B1363" s="291" t="str">
        <f>IF(日報入力!G1363="","",日報入力!H1363)</f>
        <v/>
      </c>
      <c r="C1363" s="291" t="str">
        <f>IF(日報入力!G1363="","",日報入力!I1363)</f>
        <v/>
      </c>
      <c r="D1363" s="291" t="str">
        <f>IF(日報入力!G1363="","",日報入力!J1363)</f>
        <v/>
      </c>
      <c r="E1363" s="291" t="str">
        <f>IF(日報入力!G1363="","",日報入力!K1363)</f>
        <v/>
      </c>
      <c r="F1363" s="291" t="str">
        <f>IF(日報入力!G1363="","",日報入力!L1363)</f>
        <v/>
      </c>
      <c r="G1363" s="291" t="str">
        <f>IF(日報入力!G1363="","",日報入力!L1363-日報入力!O1363-日報入力!P1363-日報入力!Q1363-日報入力!R1363-日報入力!S1363-日報入力!T1363-日報入力!U1363-日報入力!V1363-日報入力!W1363-日報入力!X1363-日報入力!Y1363-日報入力!Z1363)</f>
        <v/>
      </c>
      <c r="H1363" s="291" t="str">
        <f>IF(日報入力!G1363="","",IF(日報入力!M1363&gt;=0,日報入力!M1363*F1363,F1363))</f>
        <v/>
      </c>
      <c r="I1363" s="291" t="str">
        <f>IF(日報入力!G1363="","",日報入力!O1363)</f>
        <v/>
      </c>
      <c r="J1363" s="291" t="str">
        <f>IF(日報入力!G1363="","",日報入力!P1363)</f>
        <v/>
      </c>
      <c r="K1363" s="291" t="str">
        <f>IF(日報入力!G1363="","",日報入力!Q1363)</f>
        <v/>
      </c>
      <c r="L1363" s="291" t="str">
        <f>IF(日報入力!G1363="","",日報入力!R1363)</f>
        <v/>
      </c>
      <c r="M1363" s="291" t="str">
        <f>IF(日報入力!G1363="","",日報入力!S1363)</f>
        <v/>
      </c>
      <c r="N1363" s="291" t="str">
        <f>IF(日報入力!G1363="","",日報入力!T1363)</f>
        <v/>
      </c>
      <c r="O1363" s="291" t="str">
        <f>IF(日報入力!G1363="","",日報入力!U1363)</f>
        <v/>
      </c>
      <c r="P1363" s="291" t="str">
        <f>IF(日報入力!G1363="","",日報入力!V1363)</f>
        <v/>
      </c>
      <c r="Q1363" s="291" t="str">
        <f>IF(日報入力!G1363="","",日報入力!W1363)</f>
        <v/>
      </c>
      <c r="R1363" s="291" t="str">
        <f>IF(日報入力!G1363="","",日報入力!X1363)</f>
        <v/>
      </c>
      <c r="S1363" s="291" t="str">
        <f>IF(日報入力!G1363="","",日報入力!Y1363)</f>
        <v/>
      </c>
      <c r="T1363" s="291" t="str">
        <f>IF(日報入力!G1363="","",日報入力!Z1363)</f>
        <v/>
      </c>
      <c r="U1363" s="291" t="str">
        <f>IF(日報入力!G1363="","",日報入力!AA1363)</f>
        <v/>
      </c>
      <c r="V1363" s="378" t="str">
        <f>IF(日報入力!G1363="","",日報入力!AB1363)</f>
        <v/>
      </c>
      <c r="W1363" s="291" t="str">
        <f>IF(日報入力!G1363="","",日報入力!AC1363)</f>
        <v/>
      </c>
      <c r="X1363" s="291" t="str">
        <f>IF(日報入力!G1363="","",日報入力!AD1363)</f>
        <v/>
      </c>
      <c r="Y1363" s="291" t="str">
        <f>IF(日報入力!G1363="","",日報入力!AE1363)</f>
        <v/>
      </c>
      <c r="Z1363" s="291" t="str">
        <f>IF(日報入力!G1363="","",日報入力!AF1363)</f>
        <v/>
      </c>
      <c r="AA1363" s="291" t="str">
        <f>IF(日報入力!G1363="","",日報入力!AG1363)</f>
        <v/>
      </c>
      <c r="AB1363" s="291" t="str">
        <f>IF(日報入力!G1363="","",日報入力!AH1363)</f>
        <v/>
      </c>
      <c r="AC1363" s="291" t="str">
        <f>IF(日報入力!G1363="","",日報入力!AI1363)</f>
        <v/>
      </c>
      <c r="AD1363" s="291" t="str">
        <f>IF(日報入力!G1363="","",日報入力!AJ1363)</f>
        <v/>
      </c>
      <c r="AE1363" s="292" t="str">
        <f>IF(日報入力!G1363="","",日報入力!E1363)</f>
        <v/>
      </c>
      <c r="AF1363" s="293" t="str">
        <f>IF(日報入力!G1363="","",日報入力!AK1363)</f>
        <v/>
      </c>
      <c r="AG1363" s="293" t="str">
        <f>IF(日報入力!G1363="","",日報入力!AL1363)</f>
        <v/>
      </c>
      <c r="AH1363" s="293" t="str">
        <f>IF(日報入力!G1363="","",日報入力!AM1363)</f>
        <v/>
      </c>
      <c r="AI1363" s="294" t="str">
        <f>IF(日報入力!G1363&gt;0,日報入力!D1363*日報入力!K1363*日報入力!AL1363,"")</f>
        <v/>
      </c>
      <c r="AJ1363" s="294" t="str">
        <f>IF(日報入力!G1363&gt;0,日報入力!E1363*日報入力!AL1363,"")</f>
        <v/>
      </c>
      <c r="AK1363" s="294" t="str">
        <f>IF(日報入力!G1363&gt;0,AI1363-AJ1363,"")</f>
        <v/>
      </c>
      <c r="AL1363" s="292" t="str">
        <f>IF(日報入力!G1363&gt;0,日報入力!E1363*日報入力!AM1363,"")</f>
        <v/>
      </c>
      <c r="AM1363" s="292" t="str">
        <f>IF(日報入力!G1363&gt;0,日報入力!AB1363*日報入力!AM1363,"")</f>
        <v/>
      </c>
      <c r="AN1363" s="68" t="str">
        <f>IF(日報入力!G1363&gt;0,日報入力!C1363,"")</f>
        <v/>
      </c>
      <c r="AO1363" s="68" t="str">
        <f>日報入力!B1363</f>
        <v/>
      </c>
      <c r="AP1363" s="68" t="str">
        <f>IF(日報入力!AQ1363,日報入力!BA1363,"")</f>
        <v/>
      </c>
      <c r="AQ1363" s="68" t="str">
        <f>IF(日報入力!AR1363,日報入力!BB1363,"")</f>
        <v/>
      </c>
      <c r="AR1363" s="68" t="str">
        <f>IF(日報入力!AS1363,"N勤","")</f>
        <v/>
      </c>
      <c r="AS1363" s="295" t="e">
        <f t="shared" si="80"/>
        <v>#VALUE!</v>
      </c>
      <c r="AT1363" s="439" t="str">
        <f>日報入力!AY1363</f>
        <v/>
      </c>
      <c r="AU1363" s="518" t="str">
        <f>IF(日報入力!G1363,G1363*60/E1363,"")</f>
        <v/>
      </c>
      <c r="AV1363" s="528" t="str">
        <f>IF(日報入力!AT1363,日報入力!AT1363,"")</f>
        <v/>
      </c>
      <c r="AW1363" s="529" t="str">
        <f>IF(日報入力!AT1363,AE1363/日報入力!AT1363,"")</f>
        <v/>
      </c>
      <c r="AX1363" s="530" t="e">
        <f>IF(1&lt;日報集計!AT1363,AT1363/(((F1363-I1363-J1363-N1363-O1363)*60)/(E1363)),"")</f>
        <v>#VALUE!</v>
      </c>
      <c r="AY1363" s="664" t="str">
        <f>IF(日報入力!H1363,AT1363/(((F1363-J1363)*60)/E1363),"")</f>
        <v/>
      </c>
      <c r="AZ1363" s="664" t="str">
        <f>IF(日報入力!I1363,AT1363/((G1363*60)/E1363),"")</f>
        <v/>
      </c>
      <c r="BA1363" s="296" t="str">
        <f>IF(日報入力!G1363,G1363/F1363,"")</f>
        <v/>
      </c>
      <c r="BB1363" s="386" t="e">
        <f t="shared" si="81"/>
        <v>#VALUE!</v>
      </c>
      <c r="BC1363" s="386" t="e">
        <f t="shared" si="82"/>
        <v>#VALUE!</v>
      </c>
      <c r="BD1363" s="80">
        <f>日報入力!AU1363</f>
        <v>0</v>
      </c>
      <c r="BE1363" s="534" t="str">
        <f>IF(日報入力!AV1363,日報入力!AV1363,"")</f>
        <v/>
      </c>
      <c r="BF1363" s="534" t="str">
        <f>IF(日報入力!AW1363,日報入力!AW1363,"")</f>
        <v/>
      </c>
      <c r="BG1363" s="398" t="str">
        <f>IF(日報入力!G1363,日報入力!K1363*日報入力!D1363*日報入力!BC1363,"")</f>
        <v/>
      </c>
    </row>
    <row r="1364" spans="1:59" ht="20.25" hidden="1" customHeight="1" x14ac:dyDescent="0.15">
      <c r="A1364" s="302" t="str">
        <f>IF(日報入力!G1364="","",日報入力!G1364)</f>
        <v/>
      </c>
      <c r="B1364" s="291" t="str">
        <f>IF(日報入力!G1364="","",日報入力!H1364)</f>
        <v/>
      </c>
      <c r="C1364" s="291" t="str">
        <f>IF(日報入力!G1364="","",日報入力!I1364)</f>
        <v/>
      </c>
      <c r="D1364" s="291" t="str">
        <f>IF(日報入力!G1364="","",日報入力!J1364)</f>
        <v/>
      </c>
      <c r="E1364" s="291" t="str">
        <f>IF(日報入力!G1364="","",日報入力!K1364)</f>
        <v/>
      </c>
      <c r="F1364" s="291" t="str">
        <f>IF(日報入力!G1364="","",日報入力!L1364)</f>
        <v/>
      </c>
      <c r="G1364" s="291" t="str">
        <f>IF(日報入力!G1364="","",日報入力!L1364-日報入力!O1364-日報入力!P1364-日報入力!Q1364-日報入力!R1364-日報入力!S1364-日報入力!T1364-日報入力!U1364-日報入力!V1364-日報入力!W1364-日報入力!X1364-日報入力!Y1364-日報入力!Z1364)</f>
        <v/>
      </c>
      <c r="H1364" s="291" t="str">
        <f>IF(日報入力!G1364="","",IF(日報入力!M1364&gt;=0,日報入力!M1364*F1364,F1364))</f>
        <v/>
      </c>
      <c r="I1364" s="291" t="str">
        <f>IF(日報入力!G1364="","",日報入力!O1364)</f>
        <v/>
      </c>
      <c r="J1364" s="291" t="str">
        <f>IF(日報入力!G1364="","",日報入力!P1364)</f>
        <v/>
      </c>
      <c r="K1364" s="291" t="str">
        <f>IF(日報入力!G1364="","",日報入力!Q1364)</f>
        <v/>
      </c>
      <c r="L1364" s="291" t="str">
        <f>IF(日報入力!G1364="","",日報入力!R1364)</f>
        <v/>
      </c>
      <c r="M1364" s="291" t="str">
        <f>IF(日報入力!G1364="","",日報入力!S1364)</f>
        <v/>
      </c>
      <c r="N1364" s="291" t="str">
        <f>IF(日報入力!G1364="","",日報入力!T1364)</f>
        <v/>
      </c>
      <c r="O1364" s="291" t="str">
        <f>IF(日報入力!G1364="","",日報入力!U1364)</f>
        <v/>
      </c>
      <c r="P1364" s="291" t="str">
        <f>IF(日報入力!G1364="","",日報入力!V1364)</f>
        <v/>
      </c>
      <c r="Q1364" s="291" t="str">
        <f>IF(日報入力!G1364="","",日報入力!W1364)</f>
        <v/>
      </c>
      <c r="R1364" s="291" t="str">
        <f>IF(日報入力!G1364="","",日報入力!X1364)</f>
        <v/>
      </c>
      <c r="S1364" s="291" t="str">
        <f>IF(日報入力!G1364="","",日報入力!Y1364)</f>
        <v/>
      </c>
      <c r="T1364" s="291" t="str">
        <f>IF(日報入力!G1364="","",日報入力!Z1364)</f>
        <v/>
      </c>
      <c r="U1364" s="291" t="str">
        <f>IF(日報入力!G1364="","",日報入力!AA1364)</f>
        <v/>
      </c>
      <c r="V1364" s="378" t="str">
        <f>IF(日報入力!G1364="","",日報入力!AB1364)</f>
        <v/>
      </c>
      <c r="W1364" s="291" t="str">
        <f>IF(日報入力!G1364="","",日報入力!AC1364)</f>
        <v/>
      </c>
      <c r="X1364" s="291" t="str">
        <f>IF(日報入力!G1364="","",日報入力!AD1364)</f>
        <v/>
      </c>
      <c r="Y1364" s="291" t="str">
        <f>IF(日報入力!G1364="","",日報入力!AE1364)</f>
        <v/>
      </c>
      <c r="Z1364" s="291" t="str">
        <f>IF(日報入力!G1364="","",日報入力!AF1364)</f>
        <v/>
      </c>
      <c r="AA1364" s="291" t="str">
        <f>IF(日報入力!G1364="","",日報入力!AG1364)</f>
        <v/>
      </c>
      <c r="AB1364" s="291" t="str">
        <f>IF(日報入力!G1364="","",日報入力!AH1364)</f>
        <v/>
      </c>
      <c r="AC1364" s="291" t="str">
        <f>IF(日報入力!G1364="","",日報入力!AI1364)</f>
        <v/>
      </c>
      <c r="AD1364" s="291" t="str">
        <f>IF(日報入力!G1364="","",日報入力!AJ1364)</f>
        <v/>
      </c>
      <c r="AE1364" s="292" t="str">
        <f>IF(日報入力!G1364="","",日報入力!E1364)</f>
        <v/>
      </c>
      <c r="AF1364" s="293" t="str">
        <f>IF(日報入力!G1364="","",日報入力!AK1364)</f>
        <v/>
      </c>
      <c r="AG1364" s="293" t="str">
        <f>IF(日報入力!G1364="","",日報入力!AL1364)</f>
        <v/>
      </c>
      <c r="AH1364" s="293" t="str">
        <f>IF(日報入力!G1364="","",日報入力!AM1364)</f>
        <v/>
      </c>
      <c r="AI1364" s="294" t="str">
        <f>IF(日報入力!G1364&gt;0,日報入力!D1364*日報入力!K1364*日報入力!AL1364,"")</f>
        <v/>
      </c>
      <c r="AJ1364" s="294" t="str">
        <f>IF(日報入力!G1364&gt;0,日報入力!E1364*日報入力!AL1364,"")</f>
        <v/>
      </c>
      <c r="AK1364" s="294" t="str">
        <f>IF(日報入力!G1364&gt;0,AI1364-AJ1364,"")</f>
        <v/>
      </c>
      <c r="AL1364" s="292" t="str">
        <f>IF(日報入力!G1364&gt;0,日報入力!E1364*日報入力!AM1364,"")</f>
        <v/>
      </c>
      <c r="AM1364" s="292" t="str">
        <f>IF(日報入力!G1364&gt;0,日報入力!AB1364*日報入力!AM1364,"")</f>
        <v/>
      </c>
      <c r="AN1364" s="68" t="str">
        <f>IF(日報入力!G1364&gt;0,日報入力!C1364,"")</f>
        <v/>
      </c>
      <c r="AO1364" s="68" t="str">
        <f>日報入力!B1364</f>
        <v/>
      </c>
      <c r="AP1364" s="68" t="str">
        <f>IF(日報入力!AQ1364,日報入力!BA1364,"")</f>
        <v/>
      </c>
      <c r="AQ1364" s="68" t="str">
        <f>IF(日報入力!AR1364,日報入力!BB1364,"")</f>
        <v/>
      </c>
      <c r="AR1364" s="68" t="str">
        <f>IF(日報入力!AS1364,"N勤","")</f>
        <v/>
      </c>
      <c r="AS1364" s="295" t="e">
        <f t="shared" si="80"/>
        <v>#VALUE!</v>
      </c>
      <c r="AT1364" s="439" t="str">
        <f>日報入力!AY1364</f>
        <v/>
      </c>
      <c r="AU1364" s="518" t="str">
        <f>IF(日報入力!G1364,G1364*60/E1364,"")</f>
        <v/>
      </c>
      <c r="AV1364" s="528" t="str">
        <f>IF(日報入力!AT1364,日報入力!AT1364,"")</f>
        <v/>
      </c>
      <c r="AW1364" s="529" t="str">
        <f>IF(日報入力!AT1364,AE1364/日報入力!AT1364,"")</f>
        <v/>
      </c>
      <c r="AX1364" s="530" t="e">
        <f>IF(1&lt;日報集計!AT1364,AT1364/(((F1364-I1364-J1364-N1364-O1364)*60)/(E1364)),"")</f>
        <v>#VALUE!</v>
      </c>
      <c r="AY1364" s="664" t="str">
        <f>IF(日報入力!H1364,AT1364/(((F1364-J1364)*60)/E1364),"")</f>
        <v/>
      </c>
      <c r="AZ1364" s="664" t="str">
        <f>IF(日報入力!I1364,AT1364/((G1364*60)/E1364),"")</f>
        <v/>
      </c>
      <c r="BA1364" s="296" t="str">
        <f>IF(日報入力!G1364,G1364/F1364,"")</f>
        <v/>
      </c>
      <c r="BB1364" s="386" t="e">
        <f t="shared" si="81"/>
        <v>#VALUE!</v>
      </c>
      <c r="BC1364" s="386" t="e">
        <f t="shared" si="82"/>
        <v>#VALUE!</v>
      </c>
      <c r="BD1364" s="80">
        <f>日報入力!AU1364</f>
        <v>0</v>
      </c>
      <c r="BE1364" s="534" t="str">
        <f>IF(日報入力!AV1364,日報入力!AV1364,"")</f>
        <v/>
      </c>
      <c r="BF1364" s="534" t="str">
        <f>IF(日報入力!AW1364,日報入力!AW1364,"")</f>
        <v/>
      </c>
      <c r="BG1364" s="398" t="str">
        <f>IF(日報入力!G1364,日報入力!K1364*日報入力!D1364*日報入力!BC1364,"")</f>
        <v/>
      </c>
    </row>
    <row r="1365" spans="1:59" ht="20.25" hidden="1" customHeight="1" x14ac:dyDescent="0.15">
      <c r="A1365" s="302" t="str">
        <f>IF(日報入力!G1365="","",日報入力!G1365)</f>
        <v/>
      </c>
      <c r="B1365" s="291" t="str">
        <f>IF(日報入力!G1365="","",日報入力!H1365)</f>
        <v/>
      </c>
      <c r="C1365" s="291" t="str">
        <f>IF(日報入力!G1365="","",日報入力!I1365)</f>
        <v/>
      </c>
      <c r="D1365" s="291" t="str">
        <f>IF(日報入力!G1365="","",日報入力!J1365)</f>
        <v/>
      </c>
      <c r="E1365" s="291" t="str">
        <f>IF(日報入力!G1365="","",日報入力!K1365)</f>
        <v/>
      </c>
      <c r="F1365" s="291" t="str">
        <f>IF(日報入力!G1365="","",日報入力!L1365)</f>
        <v/>
      </c>
      <c r="G1365" s="291" t="str">
        <f>IF(日報入力!G1365="","",日報入力!L1365-日報入力!O1365-日報入力!P1365-日報入力!Q1365-日報入力!R1365-日報入力!S1365-日報入力!T1365-日報入力!U1365-日報入力!V1365-日報入力!W1365-日報入力!X1365-日報入力!Y1365-日報入力!Z1365)</f>
        <v/>
      </c>
      <c r="H1365" s="291" t="str">
        <f>IF(日報入力!G1365="","",IF(日報入力!M1365&gt;=0,日報入力!M1365*F1365,F1365))</f>
        <v/>
      </c>
      <c r="I1365" s="291" t="str">
        <f>IF(日報入力!G1365="","",日報入力!O1365)</f>
        <v/>
      </c>
      <c r="J1365" s="291" t="str">
        <f>IF(日報入力!G1365="","",日報入力!P1365)</f>
        <v/>
      </c>
      <c r="K1365" s="291" t="str">
        <f>IF(日報入力!G1365="","",日報入力!Q1365)</f>
        <v/>
      </c>
      <c r="L1365" s="291" t="str">
        <f>IF(日報入力!G1365="","",日報入力!R1365)</f>
        <v/>
      </c>
      <c r="M1365" s="291" t="str">
        <f>IF(日報入力!G1365="","",日報入力!S1365)</f>
        <v/>
      </c>
      <c r="N1365" s="291" t="str">
        <f>IF(日報入力!G1365="","",日報入力!T1365)</f>
        <v/>
      </c>
      <c r="O1365" s="291" t="str">
        <f>IF(日報入力!G1365="","",日報入力!U1365)</f>
        <v/>
      </c>
      <c r="P1365" s="291" t="str">
        <f>IF(日報入力!G1365="","",日報入力!V1365)</f>
        <v/>
      </c>
      <c r="Q1365" s="291" t="str">
        <f>IF(日報入力!G1365="","",日報入力!W1365)</f>
        <v/>
      </c>
      <c r="R1365" s="291" t="str">
        <f>IF(日報入力!G1365="","",日報入力!X1365)</f>
        <v/>
      </c>
      <c r="S1365" s="291" t="str">
        <f>IF(日報入力!G1365="","",日報入力!Y1365)</f>
        <v/>
      </c>
      <c r="T1365" s="291" t="str">
        <f>IF(日報入力!G1365="","",日報入力!Z1365)</f>
        <v/>
      </c>
      <c r="U1365" s="291" t="str">
        <f>IF(日報入力!G1365="","",日報入力!AA1365)</f>
        <v/>
      </c>
      <c r="V1365" s="378" t="str">
        <f>IF(日報入力!G1365="","",日報入力!AB1365)</f>
        <v/>
      </c>
      <c r="W1365" s="291" t="str">
        <f>IF(日報入力!G1365="","",日報入力!AC1365)</f>
        <v/>
      </c>
      <c r="X1365" s="291" t="str">
        <f>IF(日報入力!G1365="","",日報入力!AD1365)</f>
        <v/>
      </c>
      <c r="Y1365" s="291" t="str">
        <f>IF(日報入力!G1365="","",日報入力!AE1365)</f>
        <v/>
      </c>
      <c r="Z1365" s="291" t="str">
        <f>IF(日報入力!G1365="","",日報入力!AF1365)</f>
        <v/>
      </c>
      <c r="AA1365" s="291" t="str">
        <f>IF(日報入力!G1365="","",日報入力!AG1365)</f>
        <v/>
      </c>
      <c r="AB1365" s="291" t="str">
        <f>IF(日報入力!G1365="","",日報入力!AH1365)</f>
        <v/>
      </c>
      <c r="AC1365" s="291" t="str">
        <f>IF(日報入力!G1365="","",日報入力!AI1365)</f>
        <v/>
      </c>
      <c r="AD1365" s="291" t="str">
        <f>IF(日報入力!G1365="","",日報入力!AJ1365)</f>
        <v/>
      </c>
      <c r="AE1365" s="292" t="str">
        <f>IF(日報入力!G1365="","",日報入力!E1365)</f>
        <v/>
      </c>
      <c r="AF1365" s="293" t="str">
        <f>IF(日報入力!G1365="","",日報入力!AK1365)</f>
        <v/>
      </c>
      <c r="AG1365" s="293" t="str">
        <f>IF(日報入力!G1365="","",日報入力!AL1365)</f>
        <v/>
      </c>
      <c r="AH1365" s="293" t="str">
        <f>IF(日報入力!G1365="","",日報入力!AM1365)</f>
        <v/>
      </c>
      <c r="AI1365" s="294" t="str">
        <f>IF(日報入力!G1365&gt;0,日報入力!D1365*日報入力!K1365*日報入力!AL1365,"")</f>
        <v/>
      </c>
      <c r="AJ1365" s="294" t="str">
        <f>IF(日報入力!G1365&gt;0,日報入力!E1365*日報入力!AL1365,"")</f>
        <v/>
      </c>
      <c r="AK1365" s="294" t="str">
        <f>IF(日報入力!G1365&gt;0,AI1365-AJ1365,"")</f>
        <v/>
      </c>
      <c r="AL1365" s="292" t="str">
        <f>IF(日報入力!G1365&gt;0,日報入力!E1365*日報入力!AM1365,"")</f>
        <v/>
      </c>
      <c r="AM1365" s="292" t="str">
        <f>IF(日報入力!G1365&gt;0,日報入力!AB1365*日報入力!AM1365,"")</f>
        <v/>
      </c>
      <c r="AN1365" s="68" t="str">
        <f>IF(日報入力!G1365&gt;0,日報入力!C1365,"")</f>
        <v/>
      </c>
      <c r="AO1365" s="68" t="str">
        <f>日報入力!B1365</f>
        <v/>
      </c>
      <c r="AP1365" s="68" t="str">
        <f>IF(日報入力!AQ1365,日報入力!BA1365,"")</f>
        <v/>
      </c>
      <c r="AQ1365" s="68" t="str">
        <f>IF(日報入力!AR1365,日報入力!BB1365,"")</f>
        <v/>
      </c>
      <c r="AR1365" s="68" t="str">
        <f>IF(日報入力!AS1365,"N勤","")</f>
        <v/>
      </c>
      <c r="AS1365" s="295" t="e">
        <f t="shared" si="80"/>
        <v>#VALUE!</v>
      </c>
      <c r="AT1365" s="439" t="str">
        <f>日報入力!AY1365</f>
        <v/>
      </c>
      <c r="AU1365" s="518" t="str">
        <f>IF(日報入力!G1365,G1365*60/E1365,"")</f>
        <v/>
      </c>
      <c r="AV1365" s="528" t="str">
        <f>IF(日報入力!AT1365,日報入力!AT1365,"")</f>
        <v/>
      </c>
      <c r="AW1365" s="529" t="str">
        <f>IF(日報入力!AT1365,AE1365/日報入力!AT1365,"")</f>
        <v/>
      </c>
      <c r="AX1365" s="530" t="e">
        <f>IF(1&lt;日報集計!AT1365,AT1365/(((F1365-I1365-J1365-N1365-O1365)*60)/(E1365)),"")</f>
        <v>#VALUE!</v>
      </c>
      <c r="AY1365" s="664" t="str">
        <f>IF(日報入力!H1365,AT1365/(((F1365-J1365)*60)/E1365),"")</f>
        <v/>
      </c>
      <c r="AZ1365" s="664" t="str">
        <f>IF(日報入力!I1365,AT1365/((G1365*60)/E1365),"")</f>
        <v/>
      </c>
      <c r="BA1365" s="296" t="str">
        <f>IF(日報入力!G1365,G1365/F1365,"")</f>
        <v/>
      </c>
      <c r="BB1365" s="386" t="e">
        <f t="shared" si="81"/>
        <v>#VALUE!</v>
      </c>
      <c r="BC1365" s="386" t="e">
        <f t="shared" si="82"/>
        <v>#VALUE!</v>
      </c>
      <c r="BD1365" s="80">
        <f>日報入力!AU1365</f>
        <v>0</v>
      </c>
      <c r="BE1365" s="534" t="str">
        <f>IF(日報入力!AV1365,日報入力!AV1365,"")</f>
        <v/>
      </c>
      <c r="BF1365" s="534" t="str">
        <f>IF(日報入力!AW1365,日報入力!AW1365,"")</f>
        <v/>
      </c>
      <c r="BG1365" s="398" t="str">
        <f>IF(日報入力!G1365,日報入力!K1365*日報入力!D1365*日報入力!BC1365,"")</f>
        <v/>
      </c>
    </row>
    <row r="1366" spans="1:59" ht="20.25" hidden="1" customHeight="1" x14ac:dyDescent="0.15">
      <c r="A1366" s="302" t="str">
        <f>IF(日報入力!G1366="","",日報入力!G1366)</f>
        <v/>
      </c>
      <c r="B1366" s="291" t="str">
        <f>IF(日報入力!G1366="","",日報入力!H1366)</f>
        <v/>
      </c>
      <c r="C1366" s="291" t="str">
        <f>IF(日報入力!G1366="","",日報入力!I1366)</f>
        <v/>
      </c>
      <c r="D1366" s="291" t="str">
        <f>IF(日報入力!G1366="","",日報入力!J1366)</f>
        <v/>
      </c>
      <c r="E1366" s="291" t="str">
        <f>IF(日報入力!G1366="","",日報入力!K1366)</f>
        <v/>
      </c>
      <c r="F1366" s="291" t="str">
        <f>IF(日報入力!G1366="","",日報入力!L1366)</f>
        <v/>
      </c>
      <c r="G1366" s="291" t="str">
        <f>IF(日報入力!G1366="","",日報入力!L1366-日報入力!O1366-日報入力!P1366-日報入力!Q1366-日報入力!R1366-日報入力!S1366-日報入力!T1366-日報入力!U1366-日報入力!V1366-日報入力!W1366-日報入力!X1366-日報入力!Y1366-日報入力!Z1366)</f>
        <v/>
      </c>
      <c r="H1366" s="291" t="str">
        <f>IF(日報入力!G1366="","",IF(日報入力!M1366&gt;=0,日報入力!M1366*F1366,F1366))</f>
        <v/>
      </c>
      <c r="I1366" s="291" t="str">
        <f>IF(日報入力!G1366="","",日報入力!O1366)</f>
        <v/>
      </c>
      <c r="J1366" s="291" t="str">
        <f>IF(日報入力!G1366="","",日報入力!P1366)</f>
        <v/>
      </c>
      <c r="K1366" s="291" t="str">
        <f>IF(日報入力!G1366="","",日報入力!Q1366)</f>
        <v/>
      </c>
      <c r="L1366" s="291" t="str">
        <f>IF(日報入力!G1366="","",日報入力!R1366)</f>
        <v/>
      </c>
      <c r="M1366" s="291" t="str">
        <f>IF(日報入力!G1366="","",日報入力!S1366)</f>
        <v/>
      </c>
      <c r="N1366" s="291" t="str">
        <f>IF(日報入力!G1366="","",日報入力!T1366)</f>
        <v/>
      </c>
      <c r="O1366" s="291" t="str">
        <f>IF(日報入力!G1366="","",日報入力!U1366)</f>
        <v/>
      </c>
      <c r="P1366" s="291" t="str">
        <f>IF(日報入力!G1366="","",日報入力!V1366)</f>
        <v/>
      </c>
      <c r="Q1366" s="291" t="str">
        <f>IF(日報入力!G1366="","",日報入力!W1366)</f>
        <v/>
      </c>
      <c r="R1366" s="291" t="str">
        <f>IF(日報入力!G1366="","",日報入力!X1366)</f>
        <v/>
      </c>
      <c r="S1366" s="291" t="str">
        <f>IF(日報入力!G1366="","",日報入力!Y1366)</f>
        <v/>
      </c>
      <c r="T1366" s="291" t="str">
        <f>IF(日報入力!G1366="","",日報入力!Z1366)</f>
        <v/>
      </c>
      <c r="U1366" s="291" t="str">
        <f>IF(日報入力!G1366="","",日報入力!AA1366)</f>
        <v/>
      </c>
      <c r="V1366" s="378" t="str">
        <f>IF(日報入力!G1366="","",日報入力!AB1366)</f>
        <v/>
      </c>
      <c r="W1366" s="291" t="str">
        <f>IF(日報入力!G1366="","",日報入力!AC1366)</f>
        <v/>
      </c>
      <c r="X1366" s="291" t="str">
        <f>IF(日報入力!G1366="","",日報入力!AD1366)</f>
        <v/>
      </c>
      <c r="Y1366" s="291" t="str">
        <f>IF(日報入力!G1366="","",日報入力!AE1366)</f>
        <v/>
      </c>
      <c r="Z1366" s="291" t="str">
        <f>IF(日報入力!G1366="","",日報入力!AF1366)</f>
        <v/>
      </c>
      <c r="AA1366" s="291" t="str">
        <f>IF(日報入力!G1366="","",日報入力!AG1366)</f>
        <v/>
      </c>
      <c r="AB1366" s="291" t="str">
        <f>IF(日報入力!G1366="","",日報入力!AH1366)</f>
        <v/>
      </c>
      <c r="AC1366" s="291" t="str">
        <f>IF(日報入力!G1366="","",日報入力!AI1366)</f>
        <v/>
      </c>
      <c r="AD1366" s="291" t="str">
        <f>IF(日報入力!G1366="","",日報入力!AJ1366)</f>
        <v/>
      </c>
      <c r="AE1366" s="292" t="str">
        <f>IF(日報入力!G1366="","",日報入力!E1366)</f>
        <v/>
      </c>
      <c r="AF1366" s="293" t="str">
        <f>IF(日報入力!G1366="","",日報入力!AK1366)</f>
        <v/>
      </c>
      <c r="AG1366" s="293" t="str">
        <f>IF(日報入力!G1366="","",日報入力!AL1366)</f>
        <v/>
      </c>
      <c r="AH1366" s="293" t="str">
        <f>IF(日報入力!G1366="","",日報入力!AM1366)</f>
        <v/>
      </c>
      <c r="AI1366" s="294" t="str">
        <f>IF(日報入力!G1366&gt;0,日報入力!D1366*日報入力!K1366*日報入力!AL1366,"")</f>
        <v/>
      </c>
      <c r="AJ1366" s="294" t="str">
        <f>IF(日報入力!G1366&gt;0,日報入力!E1366*日報入力!AL1366,"")</f>
        <v/>
      </c>
      <c r="AK1366" s="294" t="str">
        <f>IF(日報入力!G1366&gt;0,AI1366-AJ1366,"")</f>
        <v/>
      </c>
      <c r="AL1366" s="292" t="str">
        <f>IF(日報入力!G1366&gt;0,日報入力!E1366*日報入力!AM1366,"")</f>
        <v/>
      </c>
      <c r="AM1366" s="292" t="str">
        <f>IF(日報入力!G1366&gt;0,日報入力!AB1366*日報入力!AM1366,"")</f>
        <v/>
      </c>
      <c r="AN1366" s="68" t="str">
        <f>IF(日報入力!G1366&gt;0,日報入力!C1366,"")</f>
        <v/>
      </c>
      <c r="AO1366" s="68" t="str">
        <f>日報入力!B1366</f>
        <v/>
      </c>
      <c r="AP1366" s="68" t="str">
        <f>IF(日報入力!AQ1366,日報入力!BA1366,"")</f>
        <v/>
      </c>
      <c r="AQ1366" s="68" t="str">
        <f>IF(日報入力!AR1366,日報入力!BB1366,"")</f>
        <v/>
      </c>
      <c r="AR1366" s="68" t="str">
        <f>IF(日報入力!AS1366,"N勤","")</f>
        <v/>
      </c>
      <c r="AS1366" s="295" t="e">
        <f t="shared" si="80"/>
        <v>#VALUE!</v>
      </c>
      <c r="AT1366" s="439" t="str">
        <f>日報入力!AY1366</f>
        <v/>
      </c>
      <c r="AU1366" s="518" t="str">
        <f>IF(日報入力!G1366,G1366*60/E1366,"")</f>
        <v/>
      </c>
      <c r="AV1366" s="528" t="str">
        <f>IF(日報入力!AT1366,日報入力!AT1366,"")</f>
        <v/>
      </c>
      <c r="AW1366" s="529" t="str">
        <f>IF(日報入力!AT1366,AE1366/日報入力!AT1366,"")</f>
        <v/>
      </c>
      <c r="AX1366" s="530" t="e">
        <f>IF(1&lt;日報集計!AT1366,AT1366/(((F1366-I1366-J1366-N1366-O1366)*60)/(E1366)),"")</f>
        <v>#VALUE!</v>
      </c>
      <c r="AY1366" s="664" t="str">
        <f>IF(日報入力!H1366,AT1366/(((F1366-J1366)*60)/E1366),"")</f>
        <v/>
      </c>
      <c r="AZ1366" s="664" t="str">
        <f>IF(日報入力!I1366,AT1366/((G1366*60)/E1366),"")</f>
        <v/>
      </c>
      <c r="BA1366" s="296" t="str">
        <f>IF(日報入力!G1366,G1366/F1366,"")</f>
        <v/>
      </c>
      <c r="BB1366" s="386" t="e">
        <f t="shared" si="81"/>
        <v>#VALUE!</v>
      </c>
      <c r="BC1366" s="386" t="e">
        <f t="shared" si="82"/>
        <v>#VALUE!</v>
      </c>
      <c r="BD1366" s="80">
        <f>日報入力!AU1366</f>
        <v>0</v>
      </c>
      <c r="BE1366" s="534" t="str">
        <f>IF(日報入力!AV1366,日報入力!AV1366,"")</f>
        <v/>
      </c>
      <c r="BF1366" s="534" t="str">
        <f>IF(日報入力!AW1366,日報入力!AW1366,"")</f>
        <v/>
      </c>
      <c r="BG1366" s="398" t="str">
        <f>IF(日報入力!G1366,日報入力!K1366*日報入力!D1366*日報入力!BC1366,"")</f>
        <v/>
      </c>
    </row>
    <row r="1367" spans="1:59" ht="20.25" hidden="1" customHeight="1" x14ac:dyDescent="0.15">
      <c r="A1367" s="302" t="str">
        <f>IF(日報入力!G1367="","",日報入力!G1367)</f>
        <v/>
      </c>
      <c r="B1367" s="291" t="str">
        <f>IF(日報入力!G1367="","",日報入力!H1367)</f>
        <v/>
      </c>
      <c r="C1367" s="291" t="str">
        <f>IF(日報入力!G1367="","",日報入力!I1367)</f>
        <v/>
      </c>
      <c r="D1367" s="291" t="str">
        <f>IF(日報入力!G1367="","",日報入力!J1367)</f>
        <v/>
      </c>
      <c r="E1367" s="291" t="str">
        <f>IF(日報入力!G1367="","",日報入力!K1367)</f>
        <v/>
      </c>
      <c r="F1367" s="291" t="str">
        <f>IF(日報入力!G1367="","",日報入力!L1367)</f>
        <v/>
      </c>
      <c r="G1367" s="291" t="str">
        <f>IF(日報入力!G1367="","",日報入力!L1367-日報入力!O1367-日報入力!P1367-日報入力!Q1367-日報入力!R1367-日報入力!S1367-日報入力!T1367-日報入力!U1367-日報入力!V1367-日報入力!W1367-日報入力!X1367-日報入力!Y1367-日報入力!Z1367)</f>
        <v/>
      </c>
      <c r="H1367" s="291" t="str">
        <f>IF(日報入力!G1367="","",IF(日報入力!M1367&gt;=0,日報入力!M1367*F1367,F1367))</f>
        <v/>
      </c>
      <c r="I1367" s="291" t="str">
        <f>IF(日報入力!G1367="","",日報入力!O1367)</f>
        <v/>
      </c>
      <c r="J1367" s="291" t="str">
        <f>IF(日報入力!G1367="","",日報入力!P1367)</f>
        <v/>
      </c>
      <c r="K1367" s="291" t="str">
        <f>IF(日報入力!G1367="","",日報入力!Q1367)</f>
        <v/>
      </c>
      <c r="L1367" s="291" t="str">
        <f>IF(日報入力!G1367="","",日報入力!R1367)</f>
        <v/>
      </c>
      <c r="M1367" s="291" t="str">
        <f>IF(日報入力!G1367="","",日報入力!S1367)</f>
        <v/>
      </c>
      <c r="N1367" s="291" t="str">
        <f>IF(日報入力!G1367="","",日報入力!T1367)</f>
        <v/>
      </c>
      <c r="O1367" s="291" t="str">
        <f>IF(日報入力!G1367="","",日報入力!U1367)</f>
        <v/>
      </c>
      <c r="P1367" s="291" t="str">
        <f>IF(日報入力!G1367="","",日報入力!V1367)</f>
        <v/>
      </c>
      <c r="Q1367" s="291" t="str">
        <f>IF(日報入力!G1367="","",日報入力!W1367)</f>
        <v/>
      </c>
      <c r="R1367" s="291" t="str">
        <f>IF(日報入力!G1367="","",日報入力!X1367)</f>
        <v/>
      </c>
      <c r="S1367" s="291" t="str">
        <f>IF(日報入力!G1367="","",日報入力!Y1367)</f>
        <v/>
      </c>
      <c r="T1367" s="291" t="str">
        <f>IF(日報入力!G1367="","",日報入力!Z1367)</f>
        <v/>
      </c>
      <c r="U1367" s="291" t="str">
        <f>IF(日報入力!G1367="","",日報入力!AA1367)</f>
        <v/>
      </c>
      <c r="V1367" s="378" t="str">
        <f>IF(日報入力!G1367="","",日報入力!AB1367)</f>
        <v/>
      </c>
      <c r="W1367" s="291" t="str">
        <f>IF(日報入力!G1367="","",日報入力!AC1367)</f>
        <v/>
      </c>
      <c r="X1367" s="291" t="str">
        <f>IF(日報入力!G1367="","",日報入力!AD1367)</f>
        <v/>
      </c>
      <c r="Y1367" s="291" t="str">
        <f>IF(日報入力!G1367="","",日報入力!AE1367)</f>
        <v/>
      </c>
      <c r="Z1367" s="291" t="str">
        <f>IF(日報入力!G1367="","",日報入力!AF1367)</f>
        <v/>
      </c>
      <c r="AA1367" s="291" t="str">
        <f>IF(日報入力!G1367="","",日報入力!AG1367)</f>
        <v/>
      </c>
      <c r="AB1367" s="291" t="str">
        <f>IF(日報入力!G1367="","",日報入力!AH1367)</f>
        <v/>
      </c>
      <c r="AC1367" s="291" t="str">
        <f>IF(日報入力!G1367="","",日報入力!AI1367)</f>
        <v/>
      </c>
      <c r="AD1367" s="291" t="str">
        <f>IF(日報入力!G1367="","",日報入力!AJ1367)</f>
        <v/>
      </c>
      <c r="AE1367" s="292" t="str">
        <f>IF(日報入力!G1367="","",日報入力!E1367)</f>
        <v/>
      </c>
      <c r="AF1367" s="293" t="str">
        <f>IF(日報入力!G1367="","",日報入力!AK1367)</f>
        <v/>
      </c>
      <c r="AG1367" s="293" t="str">
        <f>IF(日報入力!G1367="","",日報入力!AL1367)</f>
        <v/>
      </c>
      <c r="AH1367" s="293" t="str">
        <f>IF(日報入力!G1367="","",日報入力!AM1367)</f>
        <v/>
      </c>
      <c r="AI1367" s="294" t="str">
        <f>IF(日報入力!G1367&gt;0,日報入力!D1367*日報入力!K1367*日報入力!AL1367,"")</f>
        <v/>
      </c>
      <c r="AJ1367" s="294" t="str">
        <f>IF(日報入力!G1367&gt;0,日報入力!E1367*日報入力!AL1367,"")</f>
        <v/>
      </c>
      <c r="AK1367" s="294" t="str">
        <f>IF(日報入力!G1367&gt;0,AI1367-AJ1367,"")</f>
        <v/>
      </c>
      <c r="AL1367" s="292" t="str">
        <f>IF(日報入力!G1367&gt;0,日報入力!E1367*日報入力!AM1367,"")</f>
        <v/>
      </c>
      <c r="AM1367" s="292" t="str">
        <f>IF(日報入力!G1367&gt;0,日報入力!AB1367*日報入力!AM1367,"")</f>
        <v/>
      </c>
      <c r="AN1367" s="68" t="str">
        <f>IF(日報入力!G1367&gt;0,日報入力!C1367,"")</f>
        <v/>
      </c>
      <c r="AO1367" s="68" t="str">
        <f>日報入力!B1367</f>
        <v/>
      </c>
      <c r="AP1367" s="68" t="str">
        <f>IF(日報入力!AQ1367,日報入力!BA1367,"")</f>
        <v/>
      </c>
      <c r="AQ1367" s="68" t="str">
        <f>IF(日報入力!AR1367,日報入力!BB1367,"")</f>
        <v/>
      </c>
      <c r="AR1367" s="68" t="str">
        <f>IF(日報入力!AS1367,"N勤","")</f>
        <v/>
      </c>
      <c r="AS1367" s="295" t="e">
        <f t="shared" si="80"/>
        <v>#VALUE!</v>
      </c>
      <c r="AT1367" s="439" t="str">
        <f>日報入力!AY1367</f>
        <v/>
      </c>
      <c r="AU1367" s="518" t="str">
        <f>IF(日報入力!G1367,G1367*60/E1367,"")</f>
        <v/>
      </c>
      <c r="AV1367" s="528" t="str">
        <f>IF(日報入力!AT1367,日報入力!AT1367,"")</f>
        <v/>
      </c>
      <c r="AW1367" s="529" t="str">
        <f>IF(日報入力!AT1367,AE1367/日報入力!AT1367,"")</f>
        <v/>
      </c>
      <c r="AX1367" s="530" t="e">
        <f>IF(1&lt;日報集計!AT1367,AT1367/(((F1367-I1367-J1367-N1367-O1367)*60)/(E1367)),"")</f>
        <v>#VALUE!</v>
      </c>
      <c r="AY1367" s="664" t="str">
        <f>IF(日報入力!H1367,AT1367/(((F1367-J1367)*60)/E1367),"")</f>
        <v/>
      </c>
      <c r="AZ1367" s="664" t="str">
        <f>IF(日報入力!I1367,AT1367/((G1367*60)/E1367),"")</f>
        <v/>
      </c>
      <c r="BA1367" s="296" t="str">
        <f>IF(日報入力!G1367,G1367/F1367,"")</f>
        <v/>
      </c>
      <c r="BB1367" s="386" t="e">
        <f t="shared" si="81"/>
        <v>#VALUE!</v>
      </c>
      <c r="BC1367" s="386" t="e">
        <f t="shared" si="82"/>
        <v>#VALUE!</v>
      </c>
      <c r="BD1367" s="80">
        <f>日報入力!AU1367</f>
        <v>0</v>
      </c>
      <c r="BE1367" s="534" t="str">
        <f>IF(日報入力!AV1367,日報入力!AV1367,"")</f>
        <v/>
      </c>
      <c r="BF1367" s="534" t="str">
        <f>IF(日報入力!AW1367,日報入力!AW1367,"")</f>
        <v/>
      </c>
      <c r="BG1367" s="398" t="str">
        <f>IF(日報入力!G1367,日報入力!K1367*日報入力!D1367*日報入力!BC1367,"")</f>
        <v/>
      </c>
    </row>
    <row r="1368" spans="1:59" ht="20.25" hidden="1" customHeight="1" x14ac:dyDescent="0.15">
      <c r="A1368" s="302" t="str">
        <f>IF(日報入力!G1368="","",日報入力!G1368)</f>
        <v/>
      </c>
      <c r="B1368" s="291" t="str">
        <f>IF(日報入力!G1368="","",日報入力!H1368)</f>
        <v/>
      </c>
      <c r="C1368" s="291" t="str">
        <f>IF(日報入力!G1368="","",日報入力!I1368)</f>
        <v/>
      </c>
      <c r="D1368" s="291" t="str">
        <f>IF(日報入力!G1368="","",日報入力!J1368)</f>
        <v/>
      </c>
      <c r="E1368" s="291" t="str">
        <f>IF(日報入力!G1368="","",日報入力!K1368)</f>
        <v/>
      </c>
      <c r="F1368" s="291" t="str">
        <f>IF(日報入力!G1368="","",日報入力!L1368)</f>
        <v/>
      </c>
      <c r="G1368" s="291" t="str">
        <f>IF(日報入力!G1368="","",日報入力!L1368-日報入力!O1368-日報入力!P1368-日報入力!Q1368-日報入力!R1368-日報入力!S1368-日報入力!T1368-日報入力!U1368-日報入力!V1368-日報入力!W1368-日報入力!X1368-日報入力!Y1368-日報入力!Z1368)</f>
        <v/>
      </c>
      <c r="H1368" s="291" t="str">
        <f>IF(日報入力!G1368="","",IF(日報入力!M1368&gt;=0,日報入力!M1368*F1368,F1368))</f>
        <v/>
      </c>
      <c r="I1368" s="291" t="str">
        <f>IF(日報入力!G1368="","",日報入力!O1368)</f>
        <v/>
      </c>
      <c r="J1368" s="291" t="str">
        <f>IF(日報入力!G1368="","",日報入力!P1368)</f>
        <v/>
      </c>
      <c r="K1368" s="291" t="str">
        <f>IF(日報入力!G1368="","",日報入力!Q1368)</f>
        <v/>
      </c>
      <c r="L1368" s="291" t="str">
        <f>IF(日報入力!G1368="","",日報入力!R1368)</f>
        <v/>
      </c>
      <c r="M1368" s="291" t="str">
        <f>IF(日報入力!G1368="","",日報入力!S1368)</f>
        <v/>
      </c>
      <c r="N1368" s="291" t="str">
        <f>IF(日報入力!G1368="","",日報入力!T1368)</f>
        <v/>
      </c>
      <c r="O1368" s="291" t="str">
        <f>IF(日報入力!G1368="","",日報入力!U1368)</f>
        <v/>
      </c>
      <c r="P1368" s="291" t="str">
        <f>IF(日報入力!G1368="","",日報入力!V1368)</f>
        <v/>
      </c>
      <c r="Q1368" s="291" t="str">
        <f>IF(日報入力!G1368="","",日報入力!W1368)</f>
        <v/>
      </c>
      <c r="R1368" s="291" t="str">
        <f>IF(日報入力!G1368="","",日報入力!X1368)</f>
        <v/>
      </c>
      <c r="S1368" s="291" t="str">
        <f>IF(日報入力!G1368="","",日報入力!Y1368)</f>
        <v/>
      </c>
      <c r="T1368" s="291" t="str">
        <f>IF(日報入力!G1368="","",日報入力!Z1368)</f>
        <v/>
      </c>
      <c r="U1368" s="291" t="str">
        <f>IF(日報入力!G1368="","",日報入力!AA1368)</f>
        <v/>
      </c>
      <c r="V1368" s="378" t="str">
        <f>IF(日報入力!G1368="","",日報入力!AB1368)</f>
        <v/>
      </c>
      <c r="W1368" s="291" t="str">
        <f>IF(日報入力!G1368="","",日報入力!AC1368)</f>
        <v/>
      </c>
      <c r="X1368" s="291" t="str">
        <f>IF(日報入力!G1368="","",日報入力!AD1368)</f>
        <v/>
      </c>
      <c r="Y1368" s="291" t="str">
        <f>IF(日報入力!G1368="","",日報入力!AE1368)</f>
        <v/>
      </c>
      <c r="Z1368" s="291" t="str">
        <f>IF(日報入力!G1368="","",日報入力!AF1368)</f>
        <v/>
      </c>
      <c r="AA1368" s="291" t="str">
        <f>IF(日報入力!G1368="","",日報入力!AG1368)</f>
        <v/>
      </c>
      <c r="AB1368" s="291" t="str">
        <f>IF(日報入力!G1368="","",日報入力!AH1368)</f>
        <v/>
      </c>
      <c r="AC1368" s="291" t="str">
        <f>IF(日報入力!G1368="","",日報入力!AI1368)</f>
        <v/>
      </c>
      <c r="AD1368" s="291" t="str">
        <f>IF(日報入力!G1368="","",日報入力!AJ1368)</f>
        <v/>
      </c>
      <c r="AE1368" s="292" t="str">
        <f>IF(日報入力!G1368="","",日報入力!E1368)</f>
        <v/>
      </c>
      <c r="AF1368" s="293" t="str">
        <f>IF(日報入力!G1368="","",日報入力!AK1368)</f>
        <v/>
      </c>
      <c r="AG1368" s="293" t="str">
        <f>IF(日報入力!G1368="","",日報入力!AL1368)</f>
        <v/>
      </c>
      <c r="AH1368" s="293" t="str">
        <f>IF(日報入力!G1368="","",日報入力!AM1368)</f>
        <v/>
      </c>
      <c r="AI1368" s="294" t="str">
        <f>IF(日報入力!G1368&gt;0,日報入力!D1368*日報入力!K1368*日報入力!AL1368,"")</f>
        <v/>
      </c>
      <c r="AJ1368" s="294" t="str">
        <f>IF(日報入力!G1368&gt;0,日報入力!E1368*日報入力!AL1368,"")</f>
        <v/>
      </c>
      <c r="AK1368" s="294" t="str">
        <f>IF(日報入力!G1368&gt;0,AI1368-AJ1368,"")</f>
        <v/>
      </c>
      <c r="AL1368" s="292" t="str">
        <f>IF(日報入力!G1368&gt;0,日報入力!E1368*日報入力!AM1368,"")</f>
        <v/>
      </c>
      <c r="AM1368" s="292" t="str">
        <f>IF(日報入力!G1368&gt;0,日報入力!AB1368*日報入力!AM1368,"")</f>
        <v/>
      </c>
      <c r="AN1368" s="68" t="str">
        <f>IF(日報入力!G1368&gt;0,日報入力!C1368,"")</f>
        <v/>
      </c>
      <c r="AO1368" s="68" t="str">
        <f>日報入力!B1368</f>
        <v/>
      </c>
      <c r="AP1368" s="68" t="str">
        <f>IF(日報入力!AQ1368,日報入力!BA1368,"")</f>
        <v/>
      </c>
      <c r="AQ1368" s="68" t="str">
        <f>IF(日報入力!AR1368,日報入力!BB1368,"")</f>
        <v/>
      </c>
      <c r="AR1368" s="68" t="str">
        <f>IF(日報入力!AS1368,"N勤","")</f>
        <v/>
      </c>
      <c r="AS1368" s="295" t="e">
        <f t="shared" si="80"/>
        <v>#VALUE!</v>
      </c>
      <c r="AT1368" s="439" t="str">
        <f>日報入力!AY1368</f>
        <v/>
      </c>
      <c r="AU1368" s="518" t="str">
        <f>IF(日報入力!G1368,G1368*60/E1368,"")</f>
        <v/>
      </c>
      <c r="AV1368" s="528" t="str">
        <f>IF(日報入力!AT1368,日報入力!AT1368,"")</f>
        <v/>
      </c>
      <c r="AW1368" s="529" t="str">
        <f>IF(日報入力!AT1368,AE1368/日報入力!AT1368,"")</f>
        <v/>
      </c>
      <c r="AX1368" s="530" t="e">
        <f>IF(1&lt;日報集計!AT1368,AT1368/(((F1368-I1368-J1368-N1368-O1368)*60)/(E1368)),"")</f>
        <v>#VALUE!</v>
      </c>
      <c r="AY1368" s="664" t="str">
        <f>IF(日報入力!H1368,AT1368/(((F1368-J1368)*60)/E1368),"")</f>
        <v/>
      </c>
      <c r="AZ1368" s="664" t="str">
        <f>IF(日報入力!I1368,AT1368/((G1368*60)/E1368),"")</f>
        <v/>
      </c>
      <c r="BA1368" s="296" t="str">
        <f>IF(日報入力!G1368,G1368/F1368,"")</f>
        <v/>
      </c>
      <c r="BB1368" s="386" t="e">
        <f t="shared" si="81"/>
        <v>#VALUE!</v>
      </c>
      <c r="BC1368" s="386" t="e">
        <f t="shared" si="82"/>
        <v>#VALUE!</v>
      </c>
      <c r="BD1368" s="80">
        <f>日報入力!AU1368</f>
        <v>0</v>
      </c>
      <c r="BE1368" s="534" t="str">
        <f>IF(日報入力!AV1368,日報入力!AV1368,"")</f>
        <v/>
      </c>
      <c r="BF1368" s="534" t="str">
        <f>IF(日報入力!AW1368,日報入力!AW1368,"")</f>
        <v/>
      </c>
      <c r="BG1368" s="398" t="str">
        <f>IF(日報入力!G1368,日報入力!K1368*日報入力!D1368*日報入力!BC1368,"")</f>
        <v/>
      </c>
    </row>
    <row r="1369" spans="1:59" ht="20.25" hidden="1" customHeight="1" x14ac:dyDescent="0.15">
      <c r="A1369" s="302" t="str">
        <f>IF(日報入力!G1369="","",日報入力!G1369)</f>
        <v/>
      </c>
      <c r="B1369" s="291" t="str">
        <f>IF(日報入力!G1369="","",日報入力!H1369)</f>
        <v/>
      </c>
      <c r="C1369" s="291" t="str">
        <f>IF(日報入力!G1369="","",日報入力!I1369)</f>
        <v/>
      </c>
      <c r="D1369" s="291" t="str">
        <f>IF(日報入力!G1369="","",日報入力!J1369)</f>
        <v/>
      </c>
      <c r="E1369" s="291" t="str">
        <f>IF(日報入力!G1369="","",日報入力!K1369)</f>
        <v/>
      </c>
      <c r="F1369" s="291" t="str">
        <f>IF(日報入力!G1369="","",日報入力!L1369)</f>
        <v/>
      </c>
      <c r="G1369" s="291" t="str">
        <f>IF(日報入力!G1369="","",日報入力!L1369-日報入力!O1369-日報入力!P1369-日報入力!Q1369-日報入力!R1369-日報入力!S1369-日報入力!T1369-日報入力!U1369-日報入力!V1369-日報入力!W1369-日報入力!X1369-日報入力!Y1369-日報入力!Z1369)</f>
        <v/>
      </c>
      <c r="H1369" s="291" t="str">
        <f>IF(日報入力!G1369="","",IF(日報入力!M1369&gt;=0,日報入力!M1369*F1369,F1369))</f>
        <v/>
      </c>
      <c r="I1369" s="291" t="str">
        <f>IF(日報入力!G1369="","",日報入力!O1369)</f>
        <v/>
      </c>
      <c r="J1369" s="291" t="str">
        <f>IF(日報入力!G1369="","",日報入力!P1369)</f>
        <v/>
      </c>
      <c r="K1369" s="291" t="str">
        <f>IF(日報入力!G1369="","",日報入力!Q1369)</f>
        <v/>
      </c>
      <c r="L1369" s="291" t="str">
        <f>IF(日報入力!G1369="","",日報入力!R1369)</f>
        <v/>
      </c>
      <c r="M1369" s="291" t="str">
        <f>IF(日報入力!G1369="","",日報入力!S1369)</f>
        <v/>
      </c>
      <c r="N1369" s="291" t="str">
        <f>IF(日報入力!G1369="","",日報入力!T1369)</f>
        <v/>
      </c>
      <c r="O1369" s="291" t="str">
        <f>IF(日報入力!G1369="","",日報入力!U1369)</f>
        <v/>
      </c>
      <c r="P1369" s="291" t="str">
        <f>IF(日報入力!G1369="","",日報入力!V1369)</f>
        <v/>
      </c>
      <c r="Q1369" s="291" t="str">
        <f>IF(日報入力!G1369="","",日報入力!W1369)</f>
        <v/>
      </c>
      <c r="R1369" s="291" t="str">
        <f>IF(日報入力!G1369="","",日報入力!X1369)</f>
        <v/>
      </c>
      <c r="S1369" s="291" t="str">
        <f>IF(日報入力!G1369="","",日報入力!Y1369)</f>
        <v/>
      </c>
      <c r="T1369" s="291" t="str">
        <f>IF(日報入力!G1369="","",日報入力!Z1369)</f>
        <v/>
      </c>
      <c r="U1369" s="291" t="str">
        <f>IF(日報入力!G1369="","",日報入力!AA1369)</f>
        <v/>
      </c>
      <c r="V1369" s="378" t="str">
        <f>IF(日報入力!G1369="","",日報入力!AB1369)</f>
        <v/>
      </c>
      <c r="W1369" s="291" t="str">
        <f>IF(日報入力!G1369="","",日報入力!AC1369)</f>
        <v/>
      </c>
      <c r="X1369" s="291" t="str">
        <f>IF(日報入力!G1369="","",日報入力!AD1369)</f>
        <v/>
      </c>
      <c r="Y1369" s="291" t="str">
        <f>IF(日報入力!G1369="","",日報入力!AE1369)</f>
        <v/>
      </c>
      <c r="Z1369" s="291" t="str">
        <f>IF(日報入力!G1369="","",日報入力!AF1369)</f>
        <v/>
      </c>
      <c r="AA1369" s="291" t="str">
        <f>IF(日報入力!G1369="","",日報入力!AG1369)</f>
        <v/>
      </c>
      <c r="AB1369" s="291" t="str">
        <f>IF(日報入力!G1369="","",日報入力!AH1369)</f>
        <v/>
      </c>
      <c r="AC1369" s="291" t="str">
        <f>IF(日報入力!G1369="","",日報入力!AI1369)</f>
        <v/>
      </c>
      <c r="AD1369" s="291" t="str">
        <f>IF(日報入力!G1369="","",日報入力!AJ1369)</f>
        <v/>
      </c>
      <c r="AE1369" s="292" t="str">
        <f>IF(日報入力!G1369="","",日報入力!E1369)</f>
        <v/>
      </c>
      <c r="AF1369" s="293" t="str">
        <f>IF(日報入力!G1369="","",日報入力!AK1369)</f>
        <v/>
      </c>
      <c r="AG1369" s="293" t="str">
        <f>IF(日報入力!G1369="","",日報入力!AL1369)</f>
        <v/>
      </c>
      <c r="AH1369" s="293" t="str">
        <f>IF(日報入力!G1369="","",日報入力!AM1369)</f>
        <v/>
      </c>
      <c r="AI1369" s="294" t="str">
        <f>IF(日報入力!G1369&gt;0,日報入力!D1369*日報入力!K1369*日報入力!AL1369,"")</f>
        <v/>
      </c>
      <c r="AJ1369" s="294" t="str">
        <f>IF(日報入力!G1369&gt;0,日報入力!E1369*日報入力!AL1369,"")</f>
        <v/>
      </c>
      <c r="AK1369" s="294" t="str">
        <f>IF(日報入力!G1369&gt;0,AI1369-AJ1369,"")</f>
        <v/>
      </c>
      <c r="AL1369" s="292" t="str">
        <f>IF(日報入力!G1369&gt;0,日報入力!E1369*日報入力!AM1369,"")</f>
        <v/>
      </c>
      <c r="AM1369" s="292" t="str">
        <f>IF(日報入力!G1369&gt;0,日報入力!AB1369*日報入力!AM1369,"")</f>
        <v/>
      </c>
      <c r="AN1369" s="68" t="str">
        <f>IF(日報入力!G1369&gt;0,日報入力!C1369,"")</f>
        <v/>
      </c>
      <c r="AO1369" s="68" t="str">
        <f>日報入力!B1369</f>
        <v/>
      </c>
      <c r="AP1369" s="68" t="str">
        <f>IF(日報入力!AQ1369,日報入力!BA1369,"")</f>
        <v/>
      </c>
      <c r="AQ1369" s="68" t="str">
        <f>IF(日報入力!AR1369,日報入力!BB1369,"")</f>
        <v/>
      </c>
      <c r="AR1369" s="68" t="str">
        <f>IF(日報入力!AS1369,"N勤","")</f>
        <v/>
      </c>
      <c r="AS1369" s="295" t="e">
        <f t="shared" si="80"/>
        <v>#VALUE!</v>
      </c>
      <c r="AT1369" s="439" t="str">
        <f>日報入力!AY1369</f>
        <v/>
      </c>
      <c r="AU1369" s="518" t="str">
        <f>IF(日報入力!G1369,G1369*60/E1369,"")</f>
        <v/>
      </c>
      <c r="AV1369" s="528" t="str">
        <f>IF(日報入力!AT1369,日報入力!AT1369,"")</f>
        <v/>
      </c>
      <c r="AW1369" s="529" t="str">
        <f>IF(日報入力!AT1369,AE1369/日報入力!AT1369,"")</f>
        <v/>
      </c>
      <c r="AX1369" s="530" t="e">
        <f>IF(1&lt;日報集計!AT1369,AT1369/(((F1369-I1369-J1369-N1369-O1369)*60)/(E1369)),"")</f>
        <v>#VALUE!</v>
      </c>
      <c r="AY1369" s="664" t="str">
        <f>IF(日報入力!H1369,AT1369/(((F1369-J1369)*60)/E1369),"")</f>
        <v/>
      </c>
      <c r="AZ1369" s="664" t="str">
        <f>IF(日報入力!I1369,AT1369/((G1369*60)/E1369),"")</f>
        <v/>
      </c>
      <c r="BA1369" s="296" t="str">
        <f>IF(日報入力!G1369,G1369/F1369,"")</f>
        <v/>
      </c>
      <c r="BB1369" s="386" t="e">
        <f t="shared" si="81"/>
        <v>#VALUE!</v>
      </c>
      <c r="BC1369" s="386" t="e">
        <f t="shared" si="82"/>
        <v>#VALUE!</v>
      </c>
      <c r="BD1369" s="80">
        <f>日報入力!AU1369</f>
        <v>0</v>
      </c>
      <c r="BE1369" s="534" t="str">
        <f>IF(日報入力!AV1369,日報入力!AV1369,"")</f>
        <v/>
      </c>
      <c r="BF1369" s="534" t="str">
        <f>IF(日報入力!AW1369,日報入力!AW1369,"")</f>
        <v/>
      </c>
      <c r="BG1369" s="398" t="str">
        <f>IF(日報入力!G1369,日報入力!K1369*日報入力!D1369*日報入力!BC1369,"")</f>
        <v/>
      </c>
    </row>
    <row r="1370" spans="1:59" ht="20.25" hidden="1" customHeight="1" x14ac:dyDescent="0.15">
      <c r="A1370" s="302" t="str">
        <f>IF(日報入力!G1370="","",日報入力!G1370)</f>
        <v/>
      </c>
      <c r="B1370" s="291" t="str">
        <f>IF(日報入力!G1370="","",日報入力!H1370)</f>
        <v/>
      </c>
      <c r="C1370" s="291" t="str">
        <f>IF(日報入力!G1370="","",日報入力!I1370)</f>
        <v/>
      </c>
      <c r="D1370" s="291" t="str">
        <f>IF(日報入力!G1370="","",日報入力!J1370)</f>
        <v/>
      </c>
      <c r="E1370" s="291" t="str">
        <f>IF(日報入力!G1370="","",日報入力!K1370)</f>
        <v/>
      </c>
      <c r="F1370" s="291" t="str">
        <f>IF(日報入力!G1370="","",日報入力!L1370)</f>
        <v/>
      </c>
      <c r="G1370" s="291" t="str">
        <f>IF(日報入力!G1370="","",日報入力!L1370-日報入力!O1370-日報入力!P1370-日報入力!Q1370-日報入力!R1370-日報入力!S1370-日報入力!T1370-日報入力!U1370-日報入力!V1370-日報入力!W1370-日報入力!X1370-日報入力!Y1370-日報入力!Z1370)</f>
        <v/>
      </c>
      <c r="H1370" s="291" t="str">
        <f>IF(日報入力!G1370="","",IF(日報入力!M1370&gt;=0,日報入力!M1370*F1370,F1370))</f>
        <v/>
      </c>
      <c r="I1370" s="291" t="str">
        <f>IF(日報入力!G1370="","",日報入力!O1370)</f>
        <v/>
      </c>
      <c r="J1370" s="291" t="str">
        <f>IF(日報入力!G1370="","",日報入力!P1370)</f>
        <v/>
      </c>
      <c r="K1370" s="291" t="str">
        <f>IF(日報入力!G1370="","",日報入力!Q1370)</f>
        <v/>
      </c>
      <c r="L1370" s="291" t="str">
        <f>IF(日報入力!G1370="","",日報入力!R1370)</f>
        <v/>
      </c>
      <c r="M1370" s="291" t="str">
        <f>IF(日報入力!G1370="","",日報入力!S1370)</f>
        <v/>
      </c>
      <c r="N1370" s="291" t="str">
        <f>IF(日報入力!G1370="","",日報入力!T1370)</f>
        <v/>
      </c>
      <c r="O1370" s="291" t="str">
        <f>IF(日報入力!G1370="","",日報入力!U1370)</f>
        <v/>
      </c>
      <c r="P1370" s="291" t="str">
        <f>IF(日報入力!G1370="","",日報入力!V1370)</f>
        <v/>
      </c>
      <c r="Q1370" s="291" t="str">
        <f>IF(日報入力!G1370="","",日報入力!W1370)</f>
        <v/>
      </c>
      <c r="R1370" s="291" t="str">
        <f>IF(日報入力!G1370="","",日報入力!X1370)</f>
        <v/>
      </c>
      <c r="S1370" s="291" t="str">
        <f>IF(日報入力!G1370="","",日報入力!Y1370)</f>
        <v/>
      </c>
      <c r="T1370" s="291" t="str">
        <f>IF(日報入力!G1370="","",日報入力!Z1370)</f>
        <v/>
      </c>
      <c r="U1370" s="291" t="str">
        <f>IF(日報入力!G1370="","",日報入力!AA1370)</f>
        <v/>
      </c>
      <c r="V1370" s="378" t="str">
        <f>IF(日報入力!G1370="","",日報入力!AB1370)</f>
        <v/>
      </c>
      <c r="W1370" s="291" t="str">
        <f>IF(日報入力!G1370="","",日報入力!AC1370)</f>
        <v/>
      </c>
      <c r="X1370" s="291" t="str">
        <f>IF(日報入力!G1370="","",日報入力!AD1370)</f>
        <v/>
      </c>
      <c r="Y1370" s="291" t="str">
        <f>IF(日報入力!G1370="","",日報入力!AE1370)</f>
        <v/>
      </c>
      <c r="Z1370" s="291" t="str">
        <f>IF(日報入力!G1370="","",日報入力!AF1370)</f>
        <v/>
      </c>
      <c r="AA1370" s="291" t="str">
        <f>IF(日報入力!G1370="","",日報入力!AG1370)</f>
        <v/>
      </c>
      <c r="AB1370" s="291" t="str">
        <f>IF(日報入力!G1370="","",日報入力!AH1370)</f>
        <v/>
      </c>
      <c r="AC1370" s="291" t="str">
        <f>IF(日報入力!G1370="","",日報入力!AI1370)</f>
        <v/>
      </c>
      <c r="AD1370" s="291" t="str">
        <f>IF(日報入力!G1370="","",日報入力!AJ1370)</f>
        <v/>
      </c>
      <c r="AE1370" s="292" t="str">
        <f>IF(日報入力!G1370="","",日報入力!E1370)</f>
        <v/>
      </c>
      <c r="AF1370" s="293" t="str">
        <f>IF(日報入力!G1370="","",日報入力!AK1370)</f>
        <v/>
      </c>
      <c r="AG1370" s="293" t="str">
        <f>IF(日報入力!G1370="","",日報入力!AL1370)</f>
        <v/>
      </c>
      <c r="AH1370" s="293" t="str">
        <f>IF(日報入力!G1370="","",日報入力!AM1370)</f>
        <v/>
      </c>
      <c r="AI1370" s="294" t="str">
        <f>IF(日報入力!G1370&gt;0,日報入力!D1370*日報入力!K1370*日報入力!AL1370,"")</f>
        <v/>
      </c>
      <c r="AJ1370" s="294" t="str">
        <f>IF(日報入力!G1370&gt;0,日報入力!E1370*日報入力!AL1370,"")</f>
        <v/>
      </c>
      <c r="AK1370" s="294" t="str">
        <f>IF(日報入力!G1370&gt;0,AI1370-AJ1370,"")</f>
        <v/>
      </c>
      <c r="AL1370" s="292" t="str">
        <f>IF(日報入力!G1370&gt;0,日報入力!E1370*日報入力!AM1370,"")</f>
        <v/>
      </c>
      <c r="AM1370" s="292" t="str">
        <f>IF(日報入力!G1370&gt;0,日報入力!AB1370*日報入力!AM1370,"")</f>
        <v/>
      </c>
      <c r="AN1370" s="68" t="str">
        <f>IF(日報入力!G1370&gt;0,日報入力!C1370,"")</f>
        <v/>
      </c>
      <c r="AO1370" s="68" t="str">
        <f>日報入力!B1370</f>
        <v/>
      </c>
      <c r="AP1370" s="68" t="str">
        <f>IF(日報入力!AQ1370,日報入力!BA1370,"")</f>
        <v/>
      </c>
      <c r="AQ1370" s="68" t="str">
        <f>IF(日報入力!AR1370,日報入力!BB1370,"")</f>
        <v/>
      </c>
      <c r="AR1370" s="68" t="str">
        <f>IF(日報入力!AS1370,"N勤","")</f>
        <v/>
      </c>
      <c r="AS1370" s="295" t="e">
        <f t="shared" si="80"/>
        <v>#VALUE!</v>
      </c>
      <c r="AT1370" s="439" t="str">
        <f>日報入力!AY1370</f>
        <v/>
      </c>
      <c r="AU1370" s="518" t="str">
        <f>IF(日報入力!G1370,G1370*60/E1370,"")</f>
        <v/>
      </c>
      <c r="AV1370" s="528" t="str">
        <f>IF(日報入力!AT1370,日報入力!AT1370,"")</f>
        <v/>
      </c>
      <c r="AW1370" s="529" t="str">
        <f>IF(日報入力!AT1370,AE1370/日報入力!AT1370,"")</f>
        <v/>
      </c>
      <c r="AX1370" s="530" t="e">
        <f>IF(1&lt;日報集計!AT1370,AT1370/(((F1370-I1370-J1370-N1370-O1370)*60)/(E1370)),"")</f>
        <v>#VALUE!</v>
      </c>
      <c r="AY1370" s="664" t="str">
        <f>IF(日報入力!H1370,AT1370/(((F1370-J1370)*60)/E1370),"")</f>
        <v/>
      </c>
      <c r="AZ1370" s="664" t="str">
        <f>IF(日報入力!I1370,AT1370/((G1370*60)/E1370),"")</f>
        <v/>
      </c>
      <c r="BA1370" s="296" t="str">
        <f>IF(日報入力!G1370,G1370/F1370,"")</f>
        <v/>
      </c>
      <c r="BB1370" s="386" t="e">
        <f t="shared" si="81"/>
        <v>#VALUE!</v>
      </c>
      <c r="BC1370" s="386" t="e">
        <f t="shared" si="82"/>
        <v>#VALUE!</v>
      </c>
      <c r="BD1370" s="80">
        <f>日報入力!AU1370</f>
        <v>0</v>
      </c>
      <c r="BE1370" s="534" t="str">
        <f>IF(日報入力!AV1370,日報入力!AV1370,"")</f>
        <v/>
      </c>
      <c r="BF1370" s="534" t="str">
        <f>IF(日報入力!AW1370,日報入力!AW1370,"")</f>
        <v/>
      </c>
      <c r="BG1370" s="398" t="str">
        <f>IF(日報入力!G1370,日報入力!K1370*日報入力!D1370*日報入力!BC1370,"")</f>
        <v/>
      </c>
    </row>
    <row r="1371" spans="1:59" ht="20.25" hidden="1" customHeight="1" x14ac:dyDescent="0.15">
      <c r="A1371" s="302" t="str">
        <f>IF(日報入力!G1371="","",日報入力!G1371)</f>
        <v/>
      </c>
      <c r="B1371" s="291" t="str">
        <f>IF(日報入力!G1371="","",日報入力!H1371)</f>
        <v/>
      </c>
      <c r="C1371" s="291" t="str">
        <f>IF(日報入力!G1371="","",日報入力!I1371)</f>
        <v/>
      </c>
      <c r="D1371" s="291" t="str">
        <f>IF(日報入力!G1371="","",日報入力!J1371)</f>
        <v/>
      </c>
      <c r="E1371" s="291" t="str">
        <f>IF(日報入力!G1371="","",日報入力!K1371)</f>
        <v/>
      </c>
      <c r="F1371" s="291" t="str">
        <f>IF(日報入力!G1371="","",日報入力!L1371)</f>
        <v/>
      </c>
      <c r="G1371" s="291" t="str">
        <f>IF(日報入力!G1371="","",日報入力!L1371-日報入力!O1371-日報入力!P1371-日報入力!Q1371-日報入力!R1371-日報入力!S1371-日報入力!T1371-日報入力!U1371-日報入力!V1371-日報入力!W1371-日報入力!X1371-日報入力!Y1371-日報入力!Z1371)</f>
        <v/>
      </c>
      <c r="H1371" s="291" t="str">
        <f>IF(日報入力!G1371="","",IF(日報入力!M1371&gt;=0,日報入力!M1371*F1371,F1371))</f>
        <v/>
      </c>
      <c r="I1371" s="291" t="str">
        <f>IF(日報入力!G1371="","",日報入力!O1371)</f>
        <v/>
      </c>
      <c r="J1371" s="291" t="str">
        <f>IF(日報入力!G1371="","",日報入力!P1371)</f>
        <v/>
      </c>
      <c r="K1371" s="291" t="str">
        <f>IF(日報入力!G1371="","",日報入力!Q1371)</f>
        <v/>
      </c>
      <c r="L1371" s="291" t="str">
        <f>IF(日報入力!G1371="","",日報入力!R1371)</f>
        <v/>
      </c>
      <c r="M1371" s="291" t="str">
        <f>IF(日報入力!G1371="","",日報入力!S1371)</f>
        <v/>
      </c>
      <c r="N1371" s="291" t="str">
        <f>IF(日報入力!G1371="","",日報入力!T1371)</f>
        <v/>
      </c>
      <c r="O1371" s="291" t="str">
        <f>IF(日報入力!G1371="","",日報入力!U1371)</f>
        <v/>
      </c>
      <c r="P1371" s="291" t="str">
        <f>IF(日報入力!G1371="","",日報入力!V1371)</f>
        <v/>
      </c>
      <c r="Q1371" s="291" t="str">
        <f>IF(日報入力!G1371="","",日報入力!W1371)</f>
        <v/>
      </c>
      <c r="R1371" s="291" t="str">
        <f>IF(日報入力!G1371="","",日報入力!X1371)</f>
        <v/>
      </c>
      <c r="S1371" s="291" t="str">
        <f>IF(日報入力!G1371="","",日報入力!Y1371)</f>
        <v/>
      </c>
      <c r="T1371" s="291" t="str">
        <f>IF(日報入力!G1371="","",日報入力!Z1371)</f>
        <v/>
      </c>
      <c r="U1371" s="291" t="str">
        <f>IF(日報入力!G1371="","",日報入力!AA1371)</f>
        <v/>
      </c>
      <c r="V1371" s="378" t="str">
        <f>IF(日報入力!G1371="","",日報入力!AB1371)</f>
        <v/>
      </c>
      <c r="W1371" s="291" t="str">
        <f>IF(日報入力!G1371="","",日報入力!AC1371)</f>
        <v/>
      </c>
      <c r="X1371" s="291" t="str">
        <f>IF(日報入力!G1371="","",日報入力!AD1371)</f>
        <v/>
      </c>
      <c r="Y1371" s="291" t="str">
        <f>IF(日報入力!G1371="","",日報入力!AE1371)</f>
        <v/>
      </c>
      <c r="Z1371" s="291" t="str">
        <f>IF(日報入力!G1371="","",日報入力!AF1371)</f>
        <v/>
      </c>
      <c r="AA1371" s="291" t="str">
        <f>IF(日報入力!G1371="","",日報入力!AG1371)</f>
        <v/>
      </c>
      <c r="AB1371" s="291" t="str">
        <f>IF(日報入力!G1371="","",日報入力!AH1371)</f>
        <v/>
      </c>
      <c r="AC1371" s="291" t="str">
        <f>IF(日報入力!G1371="","",日報入力!AI1371)</f>
        <v/>
      </c>
      <c r="AD1371" s="291" t="str">
        <f>IF(日報入力!G1371="","",日報入力!AJ1371)</f>
        <v/>
      </c>
      <c r="AE1371" s="292" t="str">
        <f>IF(日報入力!G1371="","",日報入力!E1371)</f>
        <v/>
      </c>
      <c r="AF1371" s="293" t="str">
        <f>IF(日報入力!G1371="","",日報入力!AK1371)</f>
        <v/>
      </c>
      <c r="AG1371" s="293" t="str">
        <f>IF(日報入力!G1371="","",日報入力!AL1371)</f>
        <v/>
      </c>
      <c r="AH1371" s="293" t="str">
        <f>IF(日報入力!G1371="","",日報入力!AM1371)</f>
        <v/>
      </c>
      <c r="AI1371" s="294" t="str">
        <f>IF(日報入力!G1371&gt;0,日報入力!D1371*日報入力!K1371*日報入力!AL1371,"")</f>
        <v/>
      </c>
      <c r="AJ1371" s="294" t="str">
        <f>IF(日報入力!G1371&gt;0,日報入力!E1371*日報入力!AL1371,"")</f>
        <v/>
      </c>
      <c r="AK1371" s="294" t="str">
        <f>IF(日報入力!G1371&gt;0,AI1371-AJ1371,"")</f>
        <v/>
      </c>
      <c r="AL1371" s="292" t="str">
        <f>IF(日報入力!G1371&gt;0,日報入力!E1371*日報入力!AM1371,"")</f>
        <v/>
      </c>
      <c r="AM1371" s="292" t="str">
        <f>IF(日報入力!G1371&gt;0,日報入力!AB1371*日報入力!AM1371,"")</f>
        <v/>
      </c>
      <c r="AN1371" s="68" t="str">
        <f>IF(日報入力!G1371&gt;0,日報入力!C1371,"")</f>
        <v/>
      </c>
      <c r="AO1371" s="68" t="str">
        <f>日報入力!B1371</f>
        <v/>
      </c>
      <c r="AP1371" s="68" t="str">
        <f>IF(日報入力!AQ1371,日報入力!BA1371,"")</f>
        <v/>
      </c>
      <c r="AQ1371" s="68" t="str">
        <f>IF(日報入力!AR1371,日報入力!BB1371,"")</f>
        <v/>
      </c>
      <c r="AR1371" s="68" t="str">
        <f>IF(日報入力!AS1371,"N勤","")</f>
        <v/>
      </c>
      <c r="AS1371" s="295" t="e">
        <f t="shared" si="80"/>
        <v>#VALUE!</v>
      </c>
      <c r="AT1371" s="439" t="str">
        <f>日報入力!AY1371</f>
        <v/>
      </c>
      <c r="AU1371" s="518" t="str">
        <f>IF(日報入力!G1371,G1371*60/E1371,"")</f>
        <v/>
      </c>
      <c r="AV1371" s="528" t="str">
        <f>IF(日報入力!AT1371,日報入力!AT1371,"")</f>
        <v/>
      </c>
      <c r="AW1371" s="529" t="str">
        <f>IF(日報入力!AT1371,AE1371/日報入力!AT1371,"")</f>
        <v/>
      </c>
      <c r="AX1371" s="530" t="e">
        <f>IF(1&lt;日報集計!AT1371,AT1371/(((F1371-I1371-J1371-N1371-O1371)*60)/(E1371)),"")</f>
        <v>#VALUE!</v>
      </c>
      <c r="AY1371" s="664" t="str">
        <f>IF(日報入力!H1371,AT1371/(((F1371-J1371)*60)/E1371),"")</f>
        <v/>
      </c>
      <c r="AZ1371" s="664" t="str">
        <f>IF(日報入力!I1371,AT1371/((G1371*60)/E1371),"")</f>
        <v/>
      </c>
      <c r="BA1371" s="296" t="str">
        <f>IF(日報入力!G1371,G1371/F1371,"")</f>
        <v/>
      </c>
      <c r="BB1371" s="386" t="e">
        <f t="shared" si="81"/>
        <v>#VALUE!</v>
      </c>
      <c r="BC1371" s="386" t="e">
        <f t="shared" si="82"/>
        <v>#VALUE!</v>
      </c>
      <c r="BD1371" s="80">
        <f>日報入力!AU1371</f>
        <v>0</v>
      </c>
      <c r="BE1371" s="534" t="str">
        <f>IF(日報入力!AV1371,日報入力!AV1371,"")</f>
        <v/>
      </c>
      <c r="BF1371" s="534" t="str">
        <f>IF(日報入力!AW1371,日報入力!AW1371,"")</f>
        <v/>
      </c>
      <c r="BG1371" s="398" t="str">
        <f>IF(日報入力!G1371,日報入力!K1371*日報入力!D1371*日報入力!BC1371,"")</f>
        <v/>
      </c>
    </row>
    <row r="1372" spans="1:59" ht="20.25" hidden="1" customHeight="1" x14ac:dyDescent="0.15">
      <c r="A1372" s="302" t="str">
        <f>IF(日報入力!G1372="","",日報入力!G1372)</f>
        <v/>
      </c>
      <c r="B1372" s="291" t="str">
        <f>IF(日報入力!G1372="","",日報入力!H1372)</f>
        <v/>
      </c>
      <c r="C1372" s="291" t="str">
        <f>IF(日報入力!G1372="","",日報入力!I1372)</f>
        <v/>
      </c>
      <c r="D1372" s="291" t="str">
        <f>IF(日報入力!G1372="","",日報入力!J1372)</f>
        <v/>
      </c>
      <c r="E1372" s="291" t="str">
        <f>IF(日報入力!G1372="","",日報入力!K1372)</f>
        <v/>
      </c>
      <c r="F1372" s="291" t="str">
        <f>IF(日報入力!G1372="","",日報入力!L1372)</f>
        <v/>
      </c>
      <c r="G1372" s="291" t="str">
        <f>IF(日報入力!G1372="","",日報入力!L1372-日報入力!O1372-日報入力!P1372-日報入力!Q1372-日報入力!R1372-日報入力!S1372-日報入力!T1372-日報入力!U1372-日報入力!V1372-日報入力!W1372-日報入力!X1372-日報入力!Y1372-日報入力!Z1372)</f>
        <v/>
      </c>
      <c r="H1372" s="291" t="str">
        <f>IF(日報入力!G1372="","",IF(日報入力!M1372&gt;=0,日報入力!M1372*F1372,F1372))</f>
        <v/>
      </c>
      <c r="I1372" s="291" t="str">
        <f>IF(日報入力!G1372="","",日報入力!O1372)</f>
        <v/>
      </c>
      <c r="J1372" s="291" t="str">
        <f>IF(日報入力!G1372="","",日報入力!P1372)</f>
        <v/>
      </c>
      <c r="K1372" s="291" t="str">
        <f>IF(日報入力!G1372="","",日報入力!Q1372)</f>
        <v/>
      </c>
      <c r="L1372" s="291" t="str">
        <f>IF(日報入力!G1372="","",日報入力!R1372)</f>
        <v/>
      </c>
      <c r="M1372" s="291" t="str">
        <f>IF(日報入力!G1372="","",日報入力!S1372)</f>
        <v/>
      </c>
      <c r="N1372" s="291" t="str">
        <f>IF(日報入力!G1372="","",日報入力!T1372)</f>
        <v/>
      </c>
      <c r="O1372" s="291" t="str">
        <f>IF(日報入力!G1372="","",日報入力!U1372)</f>
        <v/>
      </c>
      <c r="P1372" s="291" t="str">
        <f>IF(日報入力!G1372="","",日報入力!V1372)</f>
        <v/>
      </c>
      <c r="Q1372" s="291" t="str">
        <f>IF(日報入力!G1372="","",日報入力!W1372)</f>
        <v/>
      </c>
      <c r="R1372" s="291" t="str">
        <f>IF(日報入力!G1372="","",日報入力!X1372)</f>
        <v/>
      </c>
      <c r="S1372" s="291" t="str">
        <f>IF(日報入力!G1372="","",日報入力!Y1372)</f>
        <v/>
      </c>
      <c r="T1372" s="291" t="str">
        <f>IF(日報入力!G1372="","",日報入力!Z1372)</f>
        <v/>
      </c>
      <c r="U1372" s="291" t="str">
        <f>IF(日報入力!G1372="","",日報入力!AA1372)</f>
        <v/>
      </c>
      <c r="V1372" s="378" t="str">
        <f>IF(日報入力!G1372="","",日報入力!AB1372)</f>
        <v/>
      </c>
      <c r="W1372" s="291" t="str">
        <f>IF(日報入力!G1372="","",日報入力!AC1372)</f>
        <v/>
      </c>
      <c r="X1372" s="291" t="str">
        <f>IF(日報入力!G1372="","",日報入力!AD1372)</f>
        <v/>
      </c>
      <c r="Y1372" s="291" t="str">
        <f>IF(日報入力!G1372="","",日報入力!AE1372)</f>
        <v/>
      </c>
      <c r="Z1372" s="291" t="str">
        <f>IF(日報入力!G1372="","",日報入力!AF1372)</f>
        <v/>
      </c>
      <c r="AA1372" s="291" t="str">
        <f>IF(日報入力!G1372="","",日報入力!AG1372)</f>
        <v/>
      </c>
      <c r="AB1372" s="291" t="str">
        <f>IF(日報入力!G1372="","",日報入力!AH1372)</f>
        <v/>
      </c>
      <c r="AC1372" s="291" t="str">
        <f>IF(日報入力!G1372="","",日報入力!AI1372)</f>
        <v/>
      </c>
      <c r="AD1372" s="291" t="str">
        <f>IF(日報入力!G1372="","",日報入力!AJ1372)</f>
        <v/>
      </c>
      <c r="AE1372" s="292" t="str">
        <f>IF(日報入力!G1372="","",日報入力!E1372)</f>
        <v/>
      </c>
      <c r="AF1372" s="293" t="str">
        <f>IF(日報入力!G1372="","",日報入力!AK1372)</f>
        <v/>
      </c>
      <c r="AG1372" s="293" t="str">
        <f>IF(日報入力!G1372="","",日報入力!AL1372)</f>
        <v/>
      </c>
      <c r="AH1372" s="293" t="str">
        <f>IF(日報入力!G1372="","",日報入力!AM1372)</f>
        <v/>
      </c>
      <c r="AI1372" s="294" t="str">
        <f>IF(日報入力!G1372&gt;0,日報入力!D1372*日報入力!K1372*日報入力!AL1372,"")</f>
        <v/>
      </c>
      <c r="AJ1372" s="294" t="str">
        <f>IF(日報入力!G1372&gt;0,日報入力!E1372*日報入力!AL1372,"")</f>
        <v/>
      </c>
      <c r="AK1372" s="294" t="str">
        <f>IF(日報入力!G1372&gt;0,AI1372-AJ1372,"")</f>
        <v/>
      </c>
      <c r="AL1372" s="292" t="str">
        <f>IF(日報入力!G1372&gt;0,日報入力!E1372*日報入力!AM1372,"")</f>
        <v/>
      </c>
      <c r="AM1372" s="292" t="str">
        <f>IF(日報入力!G1372&gt;0,日報入力!AB1372*日報入力!AM1372,"")</f>
        <v/>
      </c>
      <c r="AN1372" s="68" t="str">
        <f>IF(日報入力!G1372&gt;0,日報入力!C1372,"")</f>
        <v/>
      </c>
      <c r="AO1372" s="68" t="str">
        <f>日報入力!B1372</f>
        <v/>
      </c>
      <c r="AP1372" s="68" t="str">
        <f>IF(日報入力!AQ1372,日報入力!BA1372,"")</f>
        <v/>
      </c>
      <c r="AQ1372" s="68" t="str">
        <f>IF(日報入力!AR1372,日報入力!BB1372,"")</f>
        <v/>
      </c>
      <c r="AR1372" s="68" t="str">
        <f>IF(日報入力!AS1372,"N勤","")</f>
        <v/>
      </c>
      <c r="AS1372" s="295" t="e">
        <f t="shared" si="80"/>
        <v>#VALUE!</v>
      </c>
      <c r="AT1372" s="439" t="str">
        <f>日報入力!AY1372</f>
        <v/>
      </c>
      <c r="AU1372" s="518" t="str">
        <f>IF(日報入力!G1372,G1372*60/E1372,"")</f>
        <v/>
      </c>
      <c r="AV1372" s="528" t="str">
        <f>IF(日報入力!AT1372,日報入力!AT1372,"")</f>
        <v/>
      </c>
      <c r="AW1372" s="529" t="str">
        <f>IF(日報入力!AT1372,AE1372/日報入力!AT1372,"")</f>
        <v/>
      </c>
      <c r="AX1372" s="530" t="e">
        <f>IF(1&lt;日報集計!AT1372,AT1372/(((F1372-I1372-J1372-N1372-O1372)*60)/(E1372)),"")</f>
        <v>#VALUE!</v>
      </c>
      <c r="AY1372" s="664" t="str">
        <f>IF(日報入力!H1372,AT1372/(((F1372-J1372)*60)/E1372),"")</f>
        <v/>
      </c>
      <c r="AZ1372" s="664" t="str">
        <f>IF(日報入力!I1372,AT1372/((G1372*60)/E1372),"")</f>
        <v/>
      </c>
      <c r="BA1372" s="296" t="str">
        <f>IF(日報入力!G1372,G1372/F1372,"")</f>
        <v/>
      </c>
      <c r="BB1372" s="386" t="e">
        <f t="shared" si="81"/>
        <v>#VALUE!</v>
      </c>
      <c r="BC1372" s="386" t="e">
        <f t="shared" si="82"/>
        <v>#VALUE!</v>
      </c>
      <c r="BD1372" s="80">
        <f>日報入力!AU1372</f>
        <v>0</v>
      </c>
      <c r="BE1372" s="534" t="str">
        <f>IF(日報入力!AV1372,日報入力!AV1372,"")</f>
        <v/>
      </c>
      <c r="BF1372" s="534" t="str">
        <f>IF(日報入力!AW1372,日報入力!AW1372,"")</f>
        <v/>
      </c>
      <c r="BG1372" s="398" t="str">
        <f>IF(日報入力!G1372,日報入力!K1372*日報入力!D1372*日報入力!BC1372,"")</f>
        <v/>
      </c>
    </row>
    <row r="1373" spans="1:59" ht="20.25" hidden="1" customHeight="1" x14ac:dyDescent="0.15">
      <c r="A1373" s="302" t="str">
        <f>IF(日報入力!G1373="","",日報入力!G1373)</f>
        <v/>
      </c>
      <c r="B1373" s="291" t="str">
        <f>IF(日報入力!G1373="","",日報入力!H1373)</f>
        <v/>
      </c>
      <c r="C1373" s="291" t="str">
        <f>IF(日報入力!G1373="","",日報入力!I1373)</f>
        <v/>
      </c>
      <c r="D1373" s="291" t="str">
        <f>IF(日報入力!G1373="","",日報入力!J1373)</f>
        <v/>
      </c>
      <c r="E1373" s="291" t="str">
        <f>IF(日報入力!G1373="","",日報入力!K1373)</f>
        <v/>
      </c>
      <c r="F1373" s="291" t="str">
        <f>IF(日報入力!G1373="","",日報入力!L1373)</f>
        <v/>
      </c>
      <c r="G1373" s="291" t="str">
        <f>IF(日報入力!G1373="","",日報入力!L1373-日報入力!O1373-日報入力!P1373-日報入力!Q1373-日報入力!R1373-日報入力!S1373-日報入力!T1373-日報入力!U1373-日報入力!V1373-日報入力!W1373-日報入力!X1373-日報入力!Y1373-日報入力!Z1373)</f>
        <v/>
      </c>
      <c r="H1373" s="291" t="str">
        <f>IF(日報入力!G1373="","",IF(日報入力!M1373&gt;=0,日報入力!M1373*F1373,F1373))</f>
        <v/>
      </c>
      <c r="I1373" s="291" t="str">
        <f>IF(日報入力!G1373="","",日報入力!O1373)</f>
        <v/>
      </c>
      <c r="J1373" s="291" t="str">
        <f>IF(日報入力!G1373="","",日報入力!P1373)</f>
        <v/>
      </c>
      <c r="K1373" s="291" t="str">
        <f>IF(日報入力!G1373="","",日報入力!Q1373)</f>
        <v/>
      </c>
      <c r="L1373" s="291" t="str">
        <f>IF(日報入力!G1373="","",日報入力!R1373)</f>
        <v/>
      </c>
      <c r="M1373" s="291" t="str">
        <f>IF(日報入力!G1373="","",日報入力!S1373)</f>
        <v/>
      </c>
      <c r="N1373" s="291" t="str">
        <f>IF(日報入力!G1373="","",日報入力!T1373)</f>
        <v/>
      </c>
      <c r="O1373" s="291" t="str">
        <f>IF(日報入力!G1373="","",日報入力!U1373)</f>
        <v/>
      </c>
      <c r="P1373" s="291" t="str">
        <f>IF(日報入力!G1373="","",日報入力!V1373)</f>
        <v/>
      </c>
      <c r="Q1373" s="291" t="str">
        <f>IF(日報入力!G1373="","",日報入力!W1373)</f>
        <v/>
      </c>
      <c r="R1373" s="291" t="str">
        <f>IF(日報入力!G1373="","",日報入力!X1373)</f>
        <v/>
      </c>
      <c r="S1373" s="291" t="str">
        <f>IF(日報入力!G1373="","",日報入力!Y1373)</f>
        <v/>
      </c>
      <c r="T1373" s="291" t="str">
        <f>IF(日報入力!G1373="","",日報入力!Z1373)</f>
        <v/>
      </c>
      <c r="U1373" s="291" t="str">
        <f>IF(日報入力!G1373="","",日報入力!AA1373)</f>
        <v/>
      </c>
      <c r="V1373" s="378" t="str">
        <f>IF(日報入力!G1373="","",日報入力!AB1373)</f>
        <v/>
      </c>
      <c r="W1373" s="291" t="str">
        <f>IF(日報入力!G1373="","",日報入力!AC1373)</f>
        <v/>
      </c>
      <c r="X1373" s="291" t="str">
        <f>IF(日報入力!G1373="","",日報入力!AD1373)</f>
        <v/>
      </c>
      <c r="Y1373" s="291" t="str">
        <f>IF(日報入力!G1373="","",日報入力!AE1373)</f>
        <v/>
      </c>
      <c r="Z1373" s="291" t="str">
        <f>IF(日報入力!G1373="","",日報入力!AF1373)</f>
        <v/>
      </c>
      <c r="AA1373" s="291" t="str">
        <f>IF(日報入力!G1373="","",日報入力!AG1373)</f>
        <v/>
      </c>
      <c r="AB1373" s="291" t="str">
        <f>IF(日報入力!G1373="","",日報入力!AH1373)</f>
        <v/>
      </c>
      <c r="AC1373" s="291" t="str">
        <f>IF(日報入力!G1373="","",日報入力!AI1373)</f>
        <v/>
      </c>
      <c r="AD1373" s="291" t="str">
        <f>IF(日報入力!G1373="","",日報入力!AJ1373)</f>
        <v/>
      </c>
      <c r="AE1373" s="292" t="str">
        <f>IF(日報入力!G1373="","",日報入力!E1373)</f>
        <v/>
      </c>
      <c r="AF1373" s="293" t="str">
        <f>IF(日報入力!G1373="","",日報入力!AK1373)</f>
        <v/>
      </c>
      <c r="AG1373" s="293" t="str">
        <f>IF(日報入力!G1373="","",日報入力!AL1373)</f>
        <v/>
      </c>
      <c r="AH1373" s="293" t="str">
        <f>IF(日報入力!G1373="","",日報入力!AM1373)</f>
        <v/>
      </c>
      <c r="AI1373" s="294" t="str">
        <f>IF(日報入力!G1373&gt;0,日報入力!D1373*日報入力!K1373*日報入力!AL1373,"")</f>
        <v/>
      </c>
      <c r="AJ1373" s="294" t="str">
        <f>IF(日報入力!G1373&gt;0,日報入力!E1373*日報入力!AL1373,"")</f>
        <v/>
      </c>
      <c r="AK1373" s="294" t="str">
        <f>IF(日報入力!G1373&gt;0,AI1373-AJ1373,"")</f>
        <v/>
      </c>
      <c r="AL1373" s="292" t="str">
        <f>IF(日報入力!G1373&gt;0,日報入力!E1373*日報入力!AM1373,"")</f>
        <v/>
      </c>
      <c r="AM1373" s="292" t="str">
        <f>IF(日報入力!G1373&gt;0,日報入力!AB1373*日報入力!AM1373,"")</f>
        <v/>
      </c>
      <c r="AN1373" s="68" t="str">
        <f>IF(日報入力!G1373&gt;0,日報入力!C1373,"")</f>
        <v/>
      </c>
      <c r="AO1373" s="68" t="str">
        <f>日報入力!B1373</f>
        <v/>
      </c>
      <c r="AP1373" s="68" t="str">
        <f>IF(日報入力!AQ1373,日報入力!BA1373,"")</f>
        <v/>
      </c>
      <c r="AQ1373" s="68" t="str">
        <f>IF(日報入力!AR1373,日報入力!BB1373,"")</f>
        <v/>
      </c>
      <c r="AR1373" s="68" t="str">
        <f>IF(日報入力!AS1373,"N勤","")</f>
        <v/>
      </c>
      <c r="AS1373" s="295" t="e">
        <f t="shared" si="80"/>
        <v>#VALUE!</v>
      </c>
      <c r="AT1373" s="439" t="str">
        <f>日報入力!AY1373</f>
        <v/>
      </c>
      <c r="AU1373" s="518" t="str">
        <f>IF(日報入力!G1373,G1373*60/E1373,"")</f>
        <v/>
      </c>
      <c r="AV1373" s="528" t="str">
        <f>IF(日報入力!AT1373,日報入力!AT1373,"")</f>
        <v/>
      </c>
      <c r="AW1373" s="529" t="str">
        <f>IF(日報入力!AT1373,AE1373/日報入力!AT1373,"")</f>
        <v/>
      </c>
      <c r="AX1373" s="530" t="e">
        <f>IF(1&lt;日報集計!AT1373,AT1373/(((F1373-I1373-J1373-N1373-O1373)*60)/(E1373)),"")</f>
        <v>#VALUE!</v>
      </c>
      <c r="AY1373" s="664" t="str">
        <f>IF(日報入力!H1373,AT1373/(((F1373-J1373)*60)/E1373),"")</f>
        <v/>
      </c>
      <c r="AZ1373" s="664" t="str">
        <f>IF(日報入力!I1373,AT1373/((G1373*60)/E1373),"")</f>
        <v/>
      </c>
      <c r="BA1373" s="296" t="str">
        <f>IF(日報入力!G1373,G1373/F1373,"")</f>
        <v/>
      </c>
      <c r="BB1373" s="386" t="e">
        <f t="shared" si="81"/>
        <v>#VALUE!</v>
      </c>
      <c r="BC1373" s="386" t="e">
        <f t="shared" si="82"/>
        <v>#VALUE!</v>
      </c>
      <c r="BD1373" s="80">
        <f>日報入力!AU1373</f>
        <v>0</v>
      </c>
      <c r="BE1373" s="534" t="str">
        <f>IF(日報入力!AV1373,日報入力!AV1373,"")</f>
        <v/>
      </c>
      <c r="BF1373" s="534" t="str">
        <f>IF(日報入力!AW1373,日報入力!AW1373,"")</f>
        <v/>
      </c>
      <c r="BG1373" s="398" t="str">
        <f>IF(日報入力!G1373,日報入力!K1373*日報入力!D1373*日報入力!BC1373,"")</f>
        <v/>
      </c>
    </row>
    <row r="1374" spans="1:59" ht="20.25" hidden="1" customHeight="1" x14ac:dyDescent="0.15">
      <c r="A1374" s="302" t="str">
        <f>IF(日報入力!G1374="","",日報入力!G1374)</f>
        <v/>
      </c>
      <c r="B1374" s="291" t="str">
        <f>IF(日報入力!G1374="","",日報入力!H1374)</f>
        <v/>
      </c>
      <c r="C1374" s="291" t="str">
        <f>IF(日報入力!G1374="","",日報入力!I1374)</f>
        <v/>
      </c>
      <c r="D1374" s="291" t="str">
        <f>IF(日報入力!G1374="","",日報入力!J1374)</f>
        <v/>
      </c>
      <c r="E1374" s="291" t="str">
        <f>IF(日報入力!G1374="","",日報入力!K1374)</f>
        <v/>
      </c>
      <c r="F1374" s="291" t="str">
        <f>IF(日報入力!G1374="","",日報入力!L1374)</f>
        <v/>
      </c>
      <c r="G1374" s="291" t="str">
        <f>IF(日報入力!G1374="","",日報入力!L1374-日報入力!O1374-日報入力!P1374-日報入力!Q1374-日報入力!R1374-日報入力!S1374-日報入力!T1374-日報入力!U1374-日報入力!V1374-日報入力!W1374-日報入力!X1374-日報入力!Y1374-日報入力!Z1374)</f>
        <v/>
      </c>
      <c r="H1374" s="291" t="str">
        <f>IF(日報入力!G1374="","",IF(日報入力!M1374&gt;=0,日報入力!M1374*F1374,F1374))</f>
        <v/>
      </c>
      <c r="I1374" s="291" t="str">
        <f>IF(日報入力!G1374="","",日報入力!O1374)</f>
        <v/>
      </c>
      <c r="J1374" s="291" t="str">
        <f>IF(日報入力!G1374="","",日報入力!P1374)</f>
        <v/>
      </c>
      <c r="K1374" s="291" t="str">
        <f>IF(日報入力!G1374="","",日報入力!Q1374)</f>
        <v/>
      </c>
      <c r="L1374" s="291" t="str">
        <f>IF(日報入力!G1374="","",日報入力!R1374)</f>
        <v/>
      </c>
      <c r="M1374" s="291" t="str">
        <f>IF(日報入力!G1374="","",日報入力!S1374)</f>
        <v/>
      </c>
      <c r="N1374" s="291" t="str">
        <f>IF(日報入力!G1374="","",日報入力!T1374)</f>
        <v/>
      </c>
      <c r="O1374" s="291" t="str">
        <f>IF(日報入力!G1374="","",日報入力!U1374)</f>
        <v/>
      </c>
      <c r="P1374" s="291" t="str">
        <f>IF(日報入力!G1374="","",日報入力!V1374)</f>
        <v/>
      </c>
      <c r="Q1374" s="291" t="str">
        <f>IF(日報入力!G1374="","",日報入力!W1374)</f>
        <v/>
      </c>
      <c r="R1374" s="291" t="str">
        <f>IF(日報入力!G1374="","",日報入力!X1374)</f>
        <v/>
      </c>
      <c r="S1374" s="291" t="str">
        <f>IF(日報入力!G1374="","",日報入力!Y1374)</f>
        <v/>
      </c>
      <c r="T1374" s="291" t="str">
        <f>IF(日報入力!G1374="","",日報入力!Z1374)</f>
        <v/>
      </c>
      <c r="U1374" s="291" t="str">
        <f>IF(日報入力!G1374="","",日報入力!AA1374)</f>
        <v/>
      </c>
      <c r="V1374" s="378" t="str">
        <f>IF(日報入力!G1374="","",日報入力!AB1374)</f>
        <v/>
      </c>
      <c r="W1374" s="291" t="str">
        <f>IF(日報入力!G1374="","",日報入力!AC1374)</f>
        <v/>
      </c>
      <c r="X1374" s="291" t="str">
        <f>IF(日報入力!G1374="","",日報入力!AD1374)</f>
        <v/>
      </c>
      <c r="Y1374" s="291" t="str">
        <f>IF(日報入力!G1374="","",日報入力!AE1374)</f>
        <v/>
      </c>
      <c r="Z1374" s="291" t="str">
        <f>IF(日報入力!G1374="","",日報入力!AF1374)</f>
        <v/>
      </c>
      <c r="AA1374" s="291" t="str">
        <f>IF(日報入力!G1374="","",日報入力!AG1374)</f>
        <v/>
      </c>
      <c r="AB1374" s="291" t="str">
        <f>IF(日報入力!G1374="","",日報入力!AH1374)</f>
        <v/>
      </c>
      <c r="AC1374" s="291" t="str">
        <f>IF(日報入力!G1374="","",日報入力!AI1374)</f>
        <v/>
      </c>
      <c r="AD1374" s="291" t="str">
        <f>IF(日報入力!G1374="","",日報入力!AJ1374)</f>
        <v/>
      </c>
      <c r="AE1374" s="292" t="str">
        <f>IF(日報入力!G1374="","",日報入力!E1374)</f>
        <v/>
      </c>
      <c r="AF1374" s="293" t="str">
        <f>IF(日報入力!G1374="","",日報入力!AK1374)</f>
        <v/>
      </c>
      <c r="AG1374" s="293" t="str">
        <f>IF(日報入力!G1374="","",日報入力!AL1374)</f>
        <v/>
      </c>
      <c r="AH1374" s="293" t="str">
        <f>IF(日報入力!G1374="","",日報入力!AM1374)</f>
        <v/>
      </c>
      <c r="AI1374" s="294" t="str">
        <f>IF(日報入力!G1374&gt;0,日報入力!D1374*日報入力!K1374*日報入力!AL1374,"")</f>
        <v/>
      </c>
      <c r="AJ1374" s="294" t="str">
        <f>IF(日報入力!G1374&gt;0,日報入力!E1374*日報入力!AL1374,"")</f>
        <v/>
      </c>
      <c r="AK1374" s="294" t="str">
        <f>IF(日報入力!G1374&gt;0,AI1374-AJ1374,"")</f>
        <v/>
      </c>
      <c r="AL1374" s="292" t="str">
        <f>IF(日報入力!G1374&gt;0,日報入力!E1374*日報入力!AM1374,"")</f>
        <v/>
      </c>
      <c r="AM1374" s="292" t="str">
        <f>IF(日報入力!G1374&gt;0,日報入力!AB1374*日報入力!AM1374,"")</f>
        <v/>
      </c>
      <c r="AN1374" s="68" t="str">
        <f>IF(日報入力!G1374&gt;0,日報入力!C1374,"")</f>
        <v/>
      </c>
      <c r="AO1374" s="68" t="str">
        <f>日報入力!B1374</f>
        <v/>
      </c>
      <c r="AP1374" s="68" t="str">
        <f>IF(日報入力!AQ1374,日報入力!BA1374,"")</f>
        <v/>
      </c>
      <c r="AQ1374" s="68" t="str">
        <f>IF(日報入力!AR1374,日報入力!BB1374,"")</f>
        <v/>
      </c>
      <c r="AR1374" s="68" t="str">
        <f>IF(日報入力!AS1374,"N勤","")</f>
        <v/>
      </c>
      <c r="AS1374" s="295" t="e">
        <f t="shared" si="80"/>
        <v>#VALUE!</v>
      </c>
      <c r="AT1374" s="439" t="str">
        <f>日報入力!AY1374</f>
        <v/>
      </c>
      <c r="AU1374" s="518" t="str">
        <f>IF(日報入力!G1374,G1374*60/E1374,"")</f>
        <v/>
      </c>
      <c r="AV1374" s="528" t="str">
        <f>IF(日報入力!AT1374,日報入力!AT1374,"")</f>
        <v/>
      </c>
      <c r="AW1374" s="529" t="str">
        <f>IF(日報入力!AT1374,AE1374/日報入力!AT1374,"")</f>
        <v/>
      </c>
      <c r="AX1374" s="530" t="e">
        <f>IF(1&lt;日報集計!AT1374,AT1374/(((F1374-I1374-J1374-N1374-O1374)*60)/(E1374)),"")</f>
        <v>#VALUE!</v>
      </c>
      <c r="AY1374" s="664" t="str">
        <f>IF(日報入力!H1374,AT1374/(((F1374-J1374)*60)/E1374),"")</f>
        <v/>
      </c>
      <c r="AZ1374" s="664" t="str">
        <f>IF(日報入力!I1374,AT1374/((G1374*60)/E1374),"")</f>
        <v/>
      </c>
      <c r="BA1374" s="296" t="str">
        <f>IF(日報入力!G1374,G1374/F1374,"")</f>
        <v/>
      </c>
      <c r="BB1374" s="386" t="e">
        <f t="shared" si="81"/>
        <v>#VALUE!</v>
      </c>
      <c r="BC1374" s="386" t="e">
        <f t="shared" si="82"/>
        <v>#VALUE!</v>
      </c>
      <c r="BD1374" s="80">
        <f>日報入力!AU1374</f>
        <v>0</v>
      </c>
      <c r="BE1374" s="534" t="str">
        <f>IF(日報入力!AV1374,日報入力!AV1374,"")</f>
        <v/>
      </c>
      <c r="BF1374" s="534" t="str">
        <f>IF(日報入力!AW1374,日報入力!AW1374,"")</f>
        <v/>
      </c>
      <c r="BG1374" s="398" t="str">
        <f>IF(日報入力!G1374,日報入力!K1374*日報入力!D1374*日報入力!BC1374,"")</f>
        <v/>
      </c>
    </row>
    <row r="1375" spans="1:59" ht="20.25" hidden="1" customHeight="1" x14ac:dyDescent="0.15">
      <c r="A1375" s="302" t="str">
        <f>IF(日報入力!G1375="","",日報入力!G1375)</f>
        <v/>
      </c>
      <c r="B1375" s="291" t="str">
        <f>IF(日報入力!G1375="","",日報入力!H1375)</f>
        <v/>
      </c>
      <c r="C1375" s="291" t="str">
        <f>IF(日報入力!G1375="","",日報入力!I1375)</f>
        <v/>
      </c>
      <c r="D1375" s="291" t="str">
        <f>IF(日報入力!G1375="","",日報入力!J1375)</f>
        <v/>
      </c>
      <c r="E1375" s="291" t="str">
        <f>IF(日報入力!G1375="","",日報入力!K1375)</f>
        <v/>
      </c>
      <c r="F1375" s="291" t="str">
        <f>IF(日報入力!G1375="","",日報入力!L1375)</f>
        <v/>
      </c>
      <c r="G1375" s="291" t="str">
        <f>IF(日報入力!G1375="","",日報入力!L1375-日報入力!O1375-日報入力!P1375-日報入力!Q1375-日報入力!R1375-日報入力!S1375-日報入力!T1375-日報入力!U1375-日報入力!V1375-日報入力!W1375-日報入力!X1375-日報入力!Y1375-日報入力!Z1375)</f>
        <v/>
      </c>
      <c r="H1375" s="291" t="str">
        <f>IF(日報入力!G1375="","",IF(日報入力!M1375&gt;=0,日報入力!M1375*F1375,F1375))</f>
        <v/>
      </c>
      <c r="I1375" s="291" t="str">
        <f>IF(日報入力!G1375="","",日報入力!O1375)</f>
        <v/>
      </c>
      <c r="J1375" s="291" t="str">
        <f>IF(日報入力!G1375="","",日報入力!P1375)</f>
        <v/>
      </c>
      <c r="K1375" s="291" t="str">
        <f>IF(日報入力!G1375="","",日報入力!Q1375)</f>
        <v/>
      </c>
      <c r="L1375" s="291" t="str">
        <f>IF(日報入力!G1375="","",日報入力!R1375)</f>
        <v/>
      </c>
      <c r="M1375" s="291" t="str">
        <f>IF(日報入力!G1375="","",日報入力!S1375)</f>
        <v/>
      </c>
      <c r="N1375" s="291" t="str">
        <f>IF(日報入力!G1375="","",日報入力!T1375)</f>
        <v/>
      </c>
      <c r="O1375" s="291" t="str">
        <f>IF(日報入力!G1375="","",日報入力!U1375)</f>
        <v/>
      </c>
      <c r="P1375" s="291" t="str">
        <f>IF(日報入力!G1375="","",日報入力!V1375)</f>
        <v/>
      </c>
      <c r="Q1375" s="291" t="str">
        <f>IF(日報入力!G1375="","",日報入力!W1375)</f>
        <v/>
      </c>
      <c r="R1375" s="291" t="str">
        <f>IF(日報入力!G1375="","",日報入力!X1375)</f>
        <v/>
      </c>
      <c r="S1375" s="291" t="str">
        <f>IF(日報入力!G1375="","",日報入力!Y1375)</f>
        <v/>
      </c>
      <c r="T1375" s="291" t="str">
        <f>IF(日報入力!G1375="","",日報入力!Z1375)</f>
        <v/>
      </c>
      <c r="U1375" s="291" t="str">
        <f>IF(日報入力!G1375="","",日報入力!AA1375)</f>
        <v/>
      </c>
      <c r="V1375" s="378" t="str">
        <f>IF(日報入力!G1375="","",日報入力!AB1375)</f>
        <v/>
      </c>
      <c r="W1375" s="291" t="str">
        <f>IF(日報入力!G1375="","",日報入力!AC1375)</f>
        <v/>
      </c>
      <c r="X1375" s="291" t="str">
        <f>IF(日報入力!G1375="","",日報入力!AD1375)</f>
        <v/>
      </c>
      <c r="Y1375" s="291" t="str">
        <f>IF(日報入力!G1375="","",日報入力!AE1375)</f>
        <v/>
      </c>
      <c r="Z1375" s="291" t="str">
        <f>IF(日報入力!G1375="","",日報入力!AF1375)</f>
        <v/>
      </c>
      <c r="AA1375" s="291" t="str">
        <f>IF(日報入力!G1375="","",日報入力!AG1375)</f>
        <v/>
      </c>
      <c r="AB1375" s="291" t="str">
        <f>IF(日報入力!G1375="","",日報入力!AH1375)</f>
        <v/>
      </c>
      <c r="AC1375" s="291" t="str">
        <f>IF(日報入力!G1375="","",日報入力!AI1375)</f>
        <v/>
      </c>
      <c r="AD1375" s="291" t="str">
        <f>IF(日報入力!G1375="","",日報入力!AJ1375)</f>
        <v/>
      </c>
      <c r="AE1375" s="292" t="str">
        <f>IF(日報入力!G1375="","",日報入力!E1375)</f>
        <v/>
      </c>
      <c r="AF1375" s="293" t="str">
        <f>IF(日報入力!G1375="","",日報入力!AK1375)</f>
        <v/>
      </c>
      <c r="AG1375" s="293" t="str">
        <f>IF(日報入力!G1375="","",日報入力!AL1375)</f>
        <v/>
      </c>
      <c r="AH1375" s="293" t="str">
        <f>IF(日報入力!G1375="","",日報入力!AM1375)</f>
        <v/>
      </c>
      <c r="AI1375" s="294" t="str">
        <f>IF(日報入力!G1375&gt;0,日報入力!D1375*日報入力!K1375*日報入力!AL1375,"")</f>
        <v/>
      </c>
      <c r="AJ1375" s="294" t="str">
        <f>IF(日報入力!G1375&gt;0,日報入力!E1375*日報入力!AL1375,"")</f>
        <v/>
      </c>
      <c r="AK1375" s="294" t="str">
        <f>IF(日報入力!G1375&gt;0,AI1375-AJ1375,"")</f>
        <v/>
      </c>
      <c r="AL1375" s="292" t="str">
        <f>IF(日報入力!G1375&gt;0,日報入力!E1375*日報入力!AM1375,"")</f>
        <v/>
      </c>
      <c r="AM1375" s="292" t="str">
        <f>IF(日報入力!G1375&gt;0,日報入力!AB1375*日報入力!AM1375,"")</f>
        <v/>
      </c>
      <c r="AN1375" s="68" t="str">
        <f>IF(日報入力!G1375&gt;0,日報入力!C1375,"")</f>
        <v/>
      </c>
      <c r="AO1375" s="68" t="str">
        <f>日報入力!B1375</f>
        <v/>
      </c>
      <c r="AP1375" s="68" t="str">
        <f>IF(日報入力!AQ1375,日報入力!BA1375,"")</f>
        <v/>
      </c>
      <c r="AQ1375" s="68" t="str">
        <f>IF(日報入力!AR1375,日報入力!BB1375,"")</f>
        <v/>
      </c>
      <c r="AR1375" s="68" t="str">
        <f>IF(日報入力!AS1375,"N勤","")</f>
        <v/>
      </c>
      <c r="AS1375" s="295" t="e">
        <f t="shared" si="80"/>
        <v>#VALUE!</v>
      </c>
      <c r="AT1375" s="439" t="str">
        <f>日報入力!AY1375</f>
        <v/>
      </c>
      <c r="AU1375" s="518" t="str">
        <f>IF(日報入力!G1375,G1375*60/E1375,"")</f>
        <v/>
      </c>
      <c r="AV1375" s="528" t="str">
        <f>IF(日報入力!AT1375,日報入力!AT1375,"")</f>
        <v/>
      </c>
      <c r="AW1375" s="529" t="str">
        <f>IF(日報入力!AT1375,AE1375/日報入力!AT1375,"")</f>
        <v/>
      </c>
      <c r="AX1375" s="530" t="e">
        <f>IF(1&lt;日報集計!AT1375,AT1375/(((F1375-I1375-J1375-N1375-O1375)*60)/(E1375)),"")</f>
        <v>#VALUE!</v>
      </c>
      <c r="AY1375" s="664" t="str">
        <f>IF(日報入力!H1375,AT1375/(((F1375-J1375)*60)/E1375),"")</f>
        <v/>
      </c>
      <c r="AZ1375" s="664" t="str">
        <f>IF(日報入力!I1375,AT1375/((G1375*60)/E1375),"")</f>
        <v/>
      </c>
      <c r="BA1375" s="296" t="str">
        <f>IF(日報入力!G1375,G1375/F1375,"")</f>
        <v/>
      </c>
      <c r="BB1375" s="386" t="e">
        <f t="shared" si="81"/>
        <v>#VALUE!</v>
      </c>
      <c r="BC1375" s="386" t="e">
        <f t="shared" si="82"/>
        <v>#VALUE!</v>
      </c>
      <c r="BD1375" s="80">
        <f>日報入力!AU1375</f>
        <v>0</v>
      </c>
      <c r="BE1375" s="534" t="str">
        <f>IF(日報入力!AV1375,日報入力!AV1375,"")</f>
        <v/>
      </c>
      <c r="BF1375" s="534" t="str">
        <f>IF(日報入力!AW1375,日報入力!AW1375,"")</f>
        <v/>
      </c>
      <c r="BG1375" s="398" t="str">
        <f>IF(日報入力!G1375,日報入力!K1375*日報入力!D1375*日報入力!BC1375,"")</f>
        <v/>
      </c>
    </row>
    <row r="1376" spans="1:59" ht="20.25" hidden="1" customHeight="1" x14ac:dyDescent="0.15">
      <c r="A1376" s="302" t="str">
        <f>IF(日報入力!G1376="","",日報入力!G1376)</f>
        <v/>
      </c>
      <c r="B1376" s="291" t="str">
        <f>IF(日報入力!G1376="","",日報入力!H1376)</f>
        <v/>
      </c>
      <c r="C1376" s="291" t="str">
        <f>IF(日報入力!G1376="","",日報入力!I1376)</f>
        <v/>
      </c>
      <c r="D1376" s="291" t="str">
        <f>IF(日報入力!G1376="","",日報入力!J1376)</f>
        <v/>
      </c>
      <c r="E1376" s="291" t="str">
        <f>IF(日報入力!G1376="","",日報入力!K1376)</f>
        <v/>
      </c>
      <c r="F1376" s="291" t="str">
        <f>IF(日報入力!G1376="","",日報入力!L1376)</f>
        <v/>
      </c>
      <c r="G1376" s="291" t="str">
        <f>IF(日報入力!G1376="","",日報入力!L1376-日報入力!O1376-日報入力!P1376-日報入力!Q1376-日報入力!R1376-日報入力!S1376-日報入力!T1376-日報入力!U1376-日報入力!V1376-日報入力!W1376-日報入力!X1376-日報入力!Y1376-日報入力!Z1376)</f>
        <v/>
      </c>
      <c r="H1376" s="291" t="str">
        <f>IF(日報入力!G1376="","",IF(日報入力!M1376&gt;=0,日報入力!M1376*F1376,F1376))</f>
        <v/>
      </c>
      <c r="I1376" s="291" t="str">
        <f>IF(日報入力!G1376="","",日報入力!O1376)</f>
        <v/>
      </c>
      <c r="J1376" s="291" t="str">
        <f>IF(日報入力!G1376="","",日報入力!P1376)</f>
        <v/>
      </c>
      <c r="K1376" s="291" t="str">
        <f>IF(日報入力!G1376="","",日報入力!Q1376)</f>
        <v/>
      </c>
      <c r="L1376" s="291" t="str">
        <f>IF(日報入力!G1376="","",日報入力!R1376)</f>
        <v/>
      </c>
      <c r="M1376" s="291" t="str">
        <f>IF(日報入力!G1376="","",日報入力!S1376)</f>
        <v/>
      </c>
      <c r="N1376" s="291" t="str">
        <f>IF(日報入力!G1376="","",日報入力!T1376)</f>
        <v/>
      </c>
      <c r="O1376" s="291" t="str">
        <f>IF(日報入力!G1376="","",日報入力!U1376)</f>
        <v/>
      </c>
      <c r="P1376" s="291" t="str">
        <f>IF(日報入力!G1376="","",日報入力!V1376)</f>
        <v/>
      </c>
      <c r="Q1376" s="291" t="str">
        <f>IF(日報入力!G1376="","",日報入力!W1376)</f>
        <v/>
      </c>
      <c r="R1376" s="291" t="str">
        <f>IF(日報入力!G1376="","",日報入力!X1376)</f>
        <v/>
      </c>
      <c r="S1376" s="291" t="str">
        <f>IF(日報入力!G1376="","",日報入力!Y1376)</f>
        <v/>
      </c>
      <c r="T1376" s="291" t="str">
        <f>IF(日報入力!G1376="","",日報入力!Z1376)</f>
        <v/>
      </c>
      <c r="U1376" s="291" t="str">
        <f>IF(日報入力!G1376="","",日報入力!AA1376)</f>
        <v/>
      </c>
      <c r="V1376" s="378" t="str">
        <f>IF(日報入力!G1376="","",日報入力!AB1376)</f>
        <v/>
      </c>
      <c r="W1376" s="291" t="str">
        <f>IF(日報入力!G1376="","",日報入力!AC1376)</f>
        <v/>
      </c>
      <c r="X1376" s="291" t="str">
        <f>IF(日報入力!G1376="","",日報入力!AD1376)</f>
        <v/>
      </c>
      <c r="Y1376" s="291" t="str">
        <f>IF(日報入力!G1376="","",日報入力!AE1376)</f>
        <v/>
      </c>
      <c r="Z1376" s="291" t="str">
        <f>IF(日報入力!G1376="","",日報入力!AF1376)</f>
        <v/>
      </c>
      <c r="AA1376" s="291" t="str">
        <f>IF(日報入力!G1376="","",日報入力!AG1376)</f>
        <v/>
      </c>
      <c r="AB1376" s="291" t="str">
        <f>IF(日報入力!G1376="","",日報入力!AH1376)</f>
        <v/>
      </c>
      <c r="AC1376" s="291" t="str">
        <f>IF(日報入力!G1376="","",日報入力!AI1376)</f>
        <v/>
      </c>
      <c r="AD1376" s="291" t="str">
        <f>IF(日報入力!G1376="","",日報入力!AJ1376)</f>
        <v/>
      </c>
      <c r="AE1376" s="292" t="str">
        <f>IF(日報入力!G1376="","",日報入力!E1376)</f>
        <v/>
      </c>
      <c r="AF1376" s="293" t="str">
        <f>IF(日報入力!G1376="","",日報入力!AK1376)</f>
        <v/>
      </c>
      <c r="AG1376" s="293" t="str">
        <f>IF(日報入力!G1376="","",日報入力!AL1376)</f>
        <v/>
      </c>
      <c r="AH1376" s="293" t="str">
        <f>IF(日報入力!G1376="","",日報入力!AM1376)</f>
        <v/>
      </c>
      <c r="AI1376" s="294" t="str">
        <f>IF(日報入力!G1376&gt;0,日報入力!D1376*日報入力!K1376*日報入力!AL1376,"")</f>
        <v/>
      </c>
      <c r="AJ1376" s="294" t="str">
        <f>IF(日報入力!G1376&gt;0,日報入力!E1376*日報入力!AL1376,"")</f>
        <v/>
      </c>
      <c r="AK1376" s="294" t="str">
        <f>IF(日報入力!G1376&gt;0,AI1376-AJ1376,"")</f>
        <v/>
      </c>
      <c r="AL1376" s="292" t="str">
        <f>IF(日報入力!G1376&gt;0,日報入力!E1376*日報入力!AM1376,"")</f>
        <v/>
      </c>
      <c r="AM1376" s="292" t="str">
        <f>IF(日報入力!G1376&gt;0,日報入力!AB1376*日報入力!AM1376,"")</f>
        <v/>
      </c>
      <c r="AN1376" s="68" t="str">
        <f>IF(日報入力!G1376&gt;0,日報入力!C1376,"")</f>
        <v/>
      </c>
      <c r="AO1376" s="68" t="str">
        <f>日報入力!B1376</f>
        <v/>
      </c>
      <c r="AP1376" s="68" t="str">
        <f>IF(日報入力!AQ1376,日報入力!BA1376,"")</f>
        <v/>
      </c>
      <c r="AQ1376" s="68" t="str">
        <f>IF(日報入力!AR1376,日報入力!BB1376,"")</f>
        <v/>
      </c>
      <c r="AR1376" s="68" t="str">
        <f>IF(日報入力!AS1376,"N勤","")</f>
        <v/>
      </c>
      <c r="AS1376" s="295" t="e">
        <f t="shared" si="80"/>
        <v>#VALUE!</v>
      </c>
      <c r="AT1376" s="439" t="str">
        <f>日報入力!AY1376</f>
        <v/>
      </c>
      <c r="AU1376" s="518" t="str">
        <f>IF(日報入力!G1376,G1376*60/E1376,"")</f>
        <v/>
      </c>
      <c r="AV1376" s="528" t="str">
        <f>IF(日報入力!AT1376,日報入力!AT1376,"")</f>
        <v/>
      </c>
      <c r="AW1376" s="529" t="str">
        <f>IF(日報入力!AT1376,AE1376/日報入力!AT1376,"")</f>
        <v/>
      </c>
      <c r="AX1376" s="530" t="e">
        <f>IF(1&lt;日報集計!AT1376,AT1376/(((F1376-I1376-J1376-N1376-O1376)*60)/(E1376)),"")</f>
        <v>#VALUE!</v>
      </c>
      <c r="AY1376" s="664" t="str">
        <f>IF(日報入力!H1376,AT1376/(((F1376-J1376)*60)/E1376),"")</f>
        <v/>
      </c>
      <c r="AZ1376" s="664" t="str">
        <f>IF(日報入力!I1376,AT1376/((G1376*60)/E1376),"")</f>
        <v/>
      </c>
      <c r="BA1376" s="296" t="str">
        <f>IF(日報入力!G1376,G1376/F1376,"")</f>
        <v/>
      </c>
      <c r="BB1376" s="386" t="e">
        <f t="shared" si="81"/>
        <v>#VALUE!</v>
      </c>
      <c r="BC1376" s="386" t="e">
        <f t="shared" si="82"/>
        <v>#VALUE!</v>
      </c>
      <c r="BD1376" s="80">
        <f>日報入力!AU1376</f>
        <v>0</v>
      </c>
      <c r="BE1376" s="534" t="str">
        <f>IF(日報入力!AV1376,日報入力!AV1376,"")</f>
        <v/>
      </c>
      <c r="BF1376" s="534" t="str">
        <f>IF(日報入力!AW1376,日報入力!AW1376,"")</f>
        <v/>
      </c>
      <c r="BG1376" s="398" t="str">
        <f>IF(日報入力!G1376,日報入力!K1376*日報入力!D1376*日報入力!BC1376,"")</f>
        <v/>
      </c>
    </row>
    <row r="1377" spans="1:59" ht="20.25" hidden="1" customHeight="1" x14ac:dyDescent="0.15">
      <c r="A1377" s="302" t="str">
        <f>IF(日報入力!G1377="","",日報入力!G1377)</f>
        <v/>
      </c>
      <c r="B1377" s="291" t="str">
        <f>IF(日報入力!G1377="","",日報入力!H1377)</f>
        <v/>
      </c>
      <c r="C1377" s="291" t="str">
        <f>IF(日報入力!G1377="","",日報入力!I1377)</f>
        <v/>
      </c>
      <c r="D1377" s="291" t="str">
        <f>IF(日報入力!G1377="","",日報入力!J1377)</f>
        <v/>
      </c>
      <c r="E1377" s="291" t="str">
        <f>IF(日報入力!G1377="","",日報入力!K1377)</f>
        <v/>
      </c>
      <c r="F1377" s="291" t="str">
        <f>IF(日報入力!G1377="","",日報入力!L1377)</f>
        <v/>
      </c>
      <c r="G1377" s="291" t="str">
        <f>IF(日報入力!G1377="","",日報入力!L1377-日報入力!O1377-日報入力!P1377-日報入力!Q1377-日報入力!R1377-日報入力!S1377-日報入力!T1377-日報入力!U1377-日報入力!V1377-日報入力!W1377-日報入力!X1377-日報入力!Y1377-日報入力!Z1377)</f>
        <v/>
      </c>
      <c r="H1377" s="291" t="str">
        <f>IF(日報入力!G1377="","",IF(日報入力!M1377&gt;=0,日報入力!M1377*F1377,F1377))</f>
        <v/>
      </c>
      <c r="I1377" s="291" t="str">
        <f>IF(日報入力!G1377="","",日報入力!O1377)</f>
        <v/>
      </c>
      <c r="J1377" s="291" t="str">
        <f>IF(日報入力!G1377="","",日報入力!P1377)</f>
        <v/>
      </c>
      <c r="K1377" s="291" t="str">
        <f>IF(日報入力!G1377="","",日報入力!Q1377)</f>
        <v/>
      </c>
      <c r="L1377" s="291" t="str">
        <f>IF(日報入力!G1377="","",日報入力!R1377)</f>
        <v/>
      </c>
      <c r="M1377" s="291" t="str">
        <f>IF(日報入力!G1377="","",日報入力!S1377)</f>
        <v/>
      </c>
      <c r="N1377" s="291" t="str">
        <f>IF(日報入力!G1377="","",日報入力!T1377)</f>
        <v/>
      </c>
      <c r="O1377" s="291" t="str">
        <f>IF(日報入力!G1377="","",日報入力!U1377)</f>
        <v/>
      </c>
      <c r="P1377" s="291" t="str">
        <f>IF(日報入力!G1377="","",日報入力!V1377)</f>
        <v/>
      </c>
      <c r="Q1377" s="291" t="str">
        <f>IF(日報入力!G1377="","",日報入力!W1377)</f>
        <v/>
      </c>
      <c r="R1377" s="291" t="str">
        <f>IF(日報入力!G1377="","",日報入力!X1377)</f>
        <v/>
      </c>
      <c r="S1377" s="291" t="str">
        <f>IF(日報入力!G1377="","",日報入力!Y1377)</f>
        <v/>
      </c>
      <c r="T1377" s="291" t="str">
        <f>IF(日報入力!G1377="","",日報入力!Z1377)</f>
        <v/>
      </c>
      <c r="U1377" s="291" t="str">
        <f>IF(日報入力!G1377="","",日報入力!AA1377)</f>
        <v/>
      </c>
      <c r="V1377" s="378" t="str">
        <f>IF(日報入力!G1377="","",日報入力!AB1377)</f>
        <v/>
      </c>
      <c r="W1377" s="291" t="str">
        <f>IF(日報入力!G1377="","",日報入力!AC1377)</f>
        <v/>
      </c>
      <c r="X1377" s="291" t="str">
        <f>IF(日報入力!G1377="","",日報入力!AD1377)</f>
        <v/>
      </c>
      <c r="Y1377" s="291" t="str">
        <f>IF(日報入力!G1377="","",日報入力!AE1377)</f>
        <v/>
      </c>
      <c r="Z1377" s="291" t="str">
        <f>IF(日報入力!G1377="","",日報入力!AF1377)</f>
        <v/>
      </c>
      <c r="AA1377" s="291" t="str">
        <f>IF(日報入力!G1377="","",日報入力!AG1377)</f>
        <v/>
      </c>
      <c r="AB1377" s="291" t="str">
        <f>IF(日報入力!G1377="","",日報入力!AH1377)</f>
        <v/>
      </c>
      <c r="AC1377" s="291" t="str">
        <f>IF(日報入力!G1377="","",日報入力!AI1377)</f>
        <v/>
      </c>
      <c r="AD1377" s="291" t="str">
        <f>IF(日報入力!G1377="","",日報入力!AJ1377)</f>
        <v/>
      </c>
      <c r="AE1377" s="292" t="str">
        <f>IF(日報入力!G1377="","",日報入力!E1377)</f>
        <v/>
      </c>
      <c r="AF1377" s="293" t="str">
        <f>IF(日報入力!G1377="","",日報入力!AK1377)</f>
        <v/>
      </c>
      <c r="AG1377" s="293" t="str">
        <f>IF(日報入力!G1377="","",日報入力!AL1377)</f>
        <v/>
      </c>
      <c r="AH1377" s="293" t="str">
        <f>IF(日報入力!G1377="","",日報入力!AM1377)</f>
        <v/>
      </c>
      <c r="AI1377" s="294" t="str">
        <f>IF(日報入力!G1377&gt;0,日報入力!D1377*日報入力!K1377*日報入力!AL1377,"")</f>
        <v/>
      </c>
      <c r="AJ1377" s="294" t="str">
        <f>IF(日報入力!G1377&gt;0,日報入力!E1377*日報入力!AL1377,"")</f>
        <v/>
      </c>
      <c r="AK1377" s="294" t="str">
        <f>IF(日報入力!G1377&gt;0,AI1377-AJ1377,"")</f>
        <v/>
      </c>
      <c r="AL1377" s="292" t="str">
        <f>IF(日報入力!G1377&gt;0,日報入力!E1377*日報入力!AM1377,"")</f>
        <v/>
      </c>
      <c r="AM1377" s="292" t="str">
        <f>IF(日報入力!G1377&gt;0,日報入力!AB1377*日報入力!AM1377,"")</f>
        <v/>
      </c>
      <c r="AN1377" s="68" t="str">
        <f>IF(日報入力!G1377&gt;0,日報入力!C1377,"")</f>
        <v/>
      </c>
      <c r="AO1377" s="68" t="str">
        <f>日報入力!B1377</f>
        <v/>
      </c>
      <c r="AP1377" s="68" t="str">
        <f>IF(日報入力!AQ1377,日報入力!BA1377,"")</f>
        <v/>
      </c>
      <c r="AQ1377" s="68" t="str">
        <f>IF(日報入力!AR1377,日報入力!BB1377,"")</f>
        <v/>
      </c>
      <c r="AR1377" s="68" t="str">
        <f>IF(日報入力!AS1377,"N勤","")</f>
        <v/>
      </c>
      <c r="AS1377" s="295" t="e">
        <f t="shared" si="80"/>
        <v>#VALUE!</v>
      </c>
      <c r="AT1377" s="439" t="str">
        <f>日報入力!AY1377</f>
        <v/>
      </c>
      <c r="AU1377" s="518" t="str">
        <f>IF(日報入力!G1377,G1377*60/E1377,"")</f>
        <v/>
      </c>
      <c r="AV1377" s="528" t="str">
        <f>IF(日報入力!AT1377,日報入力!AT1377,"")</f>
        <v/>
      </c>
      <c r="AW1377" s="529" t="str">
        <f>IF(日報入力!AT1377,AE1377/日報入力!AT1377,"")</f>
        <v/>
      </c>
      <c r="AX1377" s="530" t="e">
        <f>IF(1&lt;日報集計!AT1377,AT1377/(((F1377-I1377-J1377-N1377-O1377)*60)/(E1377)),"")</f>
        <v>#VALUE!</v>
      </c>
      <c r="AY1377" s="664" t="str">
        <f>IF(日報入力!H1377,AT1377/(((F1377-J1377)*60)/E1377),"")</f>
        <v/>
      </c>
      <c r="AZ1377" s="664" t="str">
        <f>IF(日報入力!I1377,AT1377/((G1377*60)/E1377),"")</f>
        <v/>
      </c>
      <c r="BA1377" s="296" t="str">
        <f>IF(日報入力!G1377,G1377/F1377,"")</f>
        <v/>
      </c>
      <c r="BB1377" s="386" t="e">
        <f t="shared" si="81"/>
        <v>#VALUE!</v>
      </c>
      <c r="BC1377" s="386" t="e">
        <f t="shared" si="82"/>
        <v>#VALUE!</v>
      </c>
      <c r="BD1377" s="80">
        <f>日報入力!AU1377</f>
        <v>0</v>
      </c>
      <c r="BE1377" s="534" t="str">
        <f>IF(日報入力!AV1377,日報入力!AV1377,"")</f>
        <v/>
      </c>
      <c r="BF1377" s="534" t="str">
        <f>IF(日報入力!AW1377,日報入力!AW1377,"")</f>
        <v/>
      </c>
      <c r="BG1377" s="398" t="str">
        <f>IF(日報入力!G1377,日報入力!K1377*日報入力!D1377*日報入力!BC1377,"")</f>
        <v/>
      </c>
    </row>
    <row r="1378" spans="1:59" ht="20.25" hidden="1" customHeight="1" x14ac:dyDescent="0.15">
      <c r="A1378" s="302" t="str">
        <f>IF(日報入力!G1378="","",日報入力!G1378)</f>
        <v/>
      </c>
      <c r="B1378" s="291" t="str">
        <f>IF(日報入力!G1378="","",日報入力!H1378)</f>
        <v/>
      </c>
      <c r="C1378" s="291" t="str">
        <f>IF(日報入力!G1378="","",日報入力!I1378)</f>
        <v/>
      </c>
      <c r="D1378" s="291" t="str">
        <f>IF(日報入力!G1378="","",日報入力!J1378)</f>
        <v/>
      </c>
      <c r="E1378" s="291" t="str">
        <f>IF(日報入力!G1378="","",日報入力!K1378)</f>
        <v/>
      </c>
      <c r="F1378" s="291" t="str">
        <f>IF(日報入力!G1378="","",日報入力!L1378)</f>
        <v/>
      </c>
      <c r="G1378" s="291" t="str">
        <f>IF(日報入力!G1378="","",日報入力!L1378-日報入力!O1378-日報入力!P1378-日報入力!Q1378-日報入力!R1378-日報入力!S1378-日報入力!T1378-日報入力!U1378-日報入力!V1378-日報入力!W1378-日報入力!X1378-日報入力!Y1378-日報入力!Z1378)</f>
        <v/>
      </c>
      <c r="H1378" s="291" t="str">
        <f>IF(日報入力!G1378="","",IF(日報入力!M1378&gt;=0,日報入力!M1378*F1378,F1378))</f>
        <v/>
      </c>
      <c r="I1378" s="291" t="str">
        <f>IF(日報入力!G1378="","",日報入力!O1378)</f>
        <v/>
      </c>
      <c r="J1378" s="291" t="str">
        <f>IF(日報入力!G1378="","",日報入力!P1378)</f>
        <v/>
      </c>
      <c r="K1378" s="291" t="str">
        <f>IF(日報入力!G1378="","",日報入力!Q1378)</f>
        <v/>
      </c>
      <c r="L1378" s="291" t="str">
        <f>IF(日報入力!G1378="","",日報入力!R1378)</f>
        <v/>
      </c>
      <c r="M1378" s="291" t="str">
        <f>IF(日報入力!G1378="","",日報入力!S1378)</f>
        <v/>
      </c>
      <c r="N1378" s="291" t="str">
        <f>IF(日報入力!G1378="","",日報入力!T1378)</f>
        <v/>
      </c>
      <c r="O1378" s="291" t="str">
        <f>IF(日報入力!G1378="","",日報入力!U1378)</f>
        <v/>
      </c>
      <c r="P1378" s="291" t="str">
        <f>IF(日報入力!G1378="","",日報入力!V1378)</f>
        <v/>
      </c>
      <c r="Q1378" s="291" t="str">
        <f>IF(日報入力!G1378="","",日報入力!W1378)</f>
        <v/>
      </c>
      <c r="R1378" s="291" t="str">
        <f>IF(日報入力!G1378="","",日報入力!X1378)</f>
        <v/>
      </c>
      <c r="S1378" s="291" t="str">
        <f>IF(日報入力!G1378="","",日報入力!Y1378)</f>
        <v/>
      </c>
      <c r="T1378" s="291" t="str">
        <f>IF(日報入力!G1378="","",日報入力!Z1378)</f>
        <v/>
      </c>
      <c r="U1378" s="291" t="str">
        <f>IF(日報入力!G1378="","",日報入力!AA1378)</f>
        <v/>
      </c>
      <c r="V1378" s="378" t="str">
        <f>IF(日報入力!G1378="","",日報入力!AB1378)</f>
        <v/>
      </c>
      <c r="W1378" s="291" t="str">
        <f>IF(日報入力!G1378="","",日報入力!AC1378)</f>
        <v/>
      </c>
      <c r="X1378" s="291" t="str">
        <f>IF(日報入力!G1378="","",日報入力!AD1378)</f>
        <v/>
      </c>
      <c r="Y1378" s="291" t="str">
        <f>IF(日報入力!G1378="","",日報入力!AE1378)</f>
        <v/>
      </c>
      <c r="Z1378" s="291" t="str">
        <f>IF(日報入力!G1378="","",日報入力!AF1378)</f>
        <v/>
      </c>
      <c r="AA1378" s="291" t="str">
        <f>IF(日報入力!G1378="","",日報入力!AG1378)</f>
        <v/>
      </c>
      <c r="AB1378" s="291" t="str">
        <f>IF(日報入力!G1378="","",日報入力!AH1378)</f>
        <v/>
      </c>
      <c r="AC1378" s="291" t="str">
        <f>IF(日報入力!G1378="","",日報入力!AI1378)</f>
        <v/>
      </c>
      <c r="AD1378" s="291" t="str">
        <f>IF(日報入力!G1378="","",日報入力!AJ1378)</f>
        <v/>
      </c>
      <c r="AE1378" s="292" t="str">
        <f>IF(日報入力!G1378="","",日報入力!E1378)</f>
        <v/>
      </c>
      <c r="AF1378" s="293" t="str">
        <f>IF(日報入力!G1378="","",日報入力!AK1378)</f>
        <v/>
      </c>
      <c r="AG1378" s="293" t="str">
        <f>IF(日報入力!G1378="","",日報入力!AL1378)</f>
        <v/>
      </c>
      <c r="AH1378" s="293" t="str">
        <f>IF(日報入力!G1378="","",日報入力!AM1378)</f>
        <v/>
      </c>
      <c r="AI1378" s="294" t="str">
        <f>IF(日報入力!G1378&gt;0,日報入力!D1378*日報入力!K1378*日報入力!AL1378,"")</f>
        <v/>
      </c>
      <c r="AJ1378" s="294" t="str">
        <f>IF(日報入力!G1378&gt;0,日報入力!E1378*日報入力!AL1378,"")</f>
        <v/>
      </c>
      <c r="AK1378" s="294" t="str">
        <f>IF(日報入力!G1378&gt;0,AI1378-AJ1378,"")</f>
        <v/>
      </c>
      <c r="AL1378" s="292" t="str">
        <f>IF(日報入力!G1378&gt;0,日報入力!E1378*日報入力!AM1378,"")</f>
        <v/>
      </c>
      <c r="AM1378" s="292" t="str">
        <f>IF(日報入力!G1378&gt;0,日報入力!AB1378*日報入力!AM1378,"")</f>
        <v/>
      </c>
      <c r="AN1378" s="68" t="str">
        <f>IF(日報入力!G1378&gt;0,日報入力!C1378,"")</f>
        <v/>
      </c>
      <c r="AO1378" s="68" t="str">
        <f>日報入力!B1378</f>
        <v/>
      </c>
      <c r="AP1378" s="68" t="str">
        <f>IF(日報入力!AQ1378,日報入力!BA1378,"")</f>
        <v/>
      </c>
      <c r="AQ1378" s="68" t="str">
        <f>IF(日報入力!AR1378,日報入力!BB1378,"")</f>
        <v/>
      </c>
      <c r="AR1378" s="68" t="str">
        <f>IF(日報入力!AS1378,"N勤","")</f>
        <v/>
      </c>
      <c r="AS1378" s="295" t="e">
        <f t="shared" si="80"/>
        <v>#VALUE!</v>
      </c>
      <c r="AT1378" s="439" t="str">
        <f>日報入力!AY1378</f>
        <v/>
      </c>
      <c r="AU1378" s="518" t="str">
        <f>IF(日報入力!G1378,G1378*60/E1378,"")</f>
        <v/>
      </c>
      <c r="AV1378" s="528" t="str">
        <f>IF(日報入力!AT1378,日報入力!AT1378,"")</f>
        <v/>
      </c>
      <c r="AW1378" s="529" t="str">
        <f>IF(日報入力!AT1378,AE1378/日報入力!AT1378,"")</f>
        <v/>
      </c>
      <c r="AX1378" s="530" t="e">
        <f>IF(1&lt;日報集計!AT1378,AT1378/(((F1378-I1378-J1378-N1378-O1378)*60)/(E1378)),"")</f>
        <v>#VALUE!</v>
      </c>
      <c r="AY1378" s="664" t="str">
        <f>IF(日報入力!H1378,AT1378/(((F1378-J1378)*60)/E1378),"")</f>
        <v/>
      </c>
      <c r="AZ1378" s="664" t="str">
        <f>IF(日報入力!I1378,AT1378/((G1378*60)/E1378),"")</f>
        <v/>
      </c>
      <c r="BA1378" s="296" t="str">
        <f>IF(日報入力!G1378,G1378/F1378,"")</f>
        <v/>
      </c>
      <c r="BB1378" s="386" t="e">
        <f t="shared" si="81"/>
        <v>#VALUE!</v>
      </c>
      <c r="BC1378" s="386" t="e">
        <f t="shared" si="82"/>
        <v>#VALUE!</v>
      </c>
      <c r="BD1378" s="80">
        <f>日報入力!AU1378</f>
        <v>0</v>
      </c>
      <c r="BE1378" s="534" t="str">
        <f>IF(日報入力!AV1378,日報入力!AV1378,"")</f>
        <v/>
      </c>
      <c r="BF1378" s="534" t="str">
        <f>IF(日報入力!AW1378,日報入力!AW1378,"")</f>
        <v/>
      </c>
      <c r="BG1378" s="398" t="str">
        <f>IF(日報入力!G1378,日報入力!K1378*日報入力!D1378*日報入力!BC1378,"")</f>
        <v/>
      </c>
    </row>
    <row r="1379" spans="1:59" ht="20.25" hidden="1" customHeight="1" x14ac:dyDescent="0.15">
      <c r="A1379" s="302" t="str">
        <f>IF(日報入力!G1379="","",日報入力!G1379)</f>
        <v/>
      </c>
      <c r="B1379" s="291" t="str">
        <f>IF(日報入力!G1379="","",日報入力!H1379)</f>
        <v/>
      </c>
      <c r="C1379" s="291" t="str">
        <f>IF(日報入力!G1379="","",日報入力!I1379)</f>
        <v/>
      </c>
      <c r="D1379" s="291" t="str">
        <f>IF(日報入力!G1379="","",日報入力!J1379)</f>
        <v/>
      </c>
      <c r="E1379" s="291" t="str">
        <f>IF(日報入力!G1379="","",日報入力!K1379)</f>
        <v/>
      </c>
      <c r="F1379" s="291" t="str">
        <f>IF(日報入力!G1379="","",日報入力!L1379)</f>
        <v/>
      </c>
      <c r="G1379" s="291" t="str">
        <f>IF(日報入力!G1379="","",日報入力!L1379-日報入力!O1379-日報入力!P1379-日報入力!Q1379-日報入力!R1379-日報入力!S1379-日報入力!T1379-日報入力!U1379-日報入力!V1379-日報入力!W1379-日報入力!X1379-日報入力!Y1379-日報入力!Z1379)</f>
        <v/>
      </c>
      <c r="H1379" s="291" t="str">
        <f>IF(日報入力!G1379="","",IF(日報入力!M1379&gt;=0,日報入力!M1379*F1379,F1379))</f>
        <v/>
      </c>
      <c r="I1379" s="291" t="str">
        <f>IF(日報入力!G1379="","",日報入力!O1379)</f>
        <v/>
      </c>
      <c r="J1379" s="291" t="str">
        <f>IF(日報入力!G1379="","",日報入力!P1379)</f>
        <v/>
      </c>
      <c r="K1379" s="291" t="str">
        <f>IF(日報入力!G1379="","",日報入力!Q1379)</f>
        <v/>
      </c>
      <c r="L1379" s="291" t="str">
        <f>IF(日報入力!G1379="","",日報入力!R1379)</f>
        <v/>
      </c>
      <c r="M1379" s="291" t="str">
        <f>IF(日報入力!G1379="","",日報入力!S1379)</f>
        <v/>
      </c>
      <c r="N1379" s="291" t="str">
        <f>IF(日報入力!G1379="","",日報入力!T1379)</f>
        <v/>
      </c>
      <c r="O1379" s="291" t="str">
        <f>IF(日報入力!G1379="","",日報入力!U1379)</f>
        <v/>
      </c>
      <c r="P1379" s="291" t="str">
        <f>IF(日報入力!G1379="","",日報入力!V1379)</f>
        <v/>
      </c>
      <c r="Q1379" s="291" t="str">
        <f>IF(日報入力!G1379="","",日報入力!W1379)</f>
        <v/>
      </c>
      <c r="R1379" s="291" t="str">
        <f>IF(日報入力!G1379="","",日報入力!X1379)</f>
        <v/>
      </c>
      <c r="S1379" s="291" t="str">
        <f>IF(日報入力!G1379="","",日報入力!Y1379)</f>
        <v/>
      </c>
      <c r="T1379" s="291" t="str">
        <f>IF(日報入力!G1379="","",日報入力!Z1379)</f>
        <v/>
      </c>
      <c r="U1379" s="291" t="str">
        <f>IF(日報入力!G1379="","",日報入力!AA1379)</f>
        <v/>
      </c>
      <c r="V1379" s="378" t="str">
        <f>IF(日報入力!G1379="","",日報入力!AB1379)</f>
        <v/>
      </c>
      <c r="W1379" s="291" t="str">
        <f>IF(日報入力!G1379="","",日報入力!AC1379)</f>
        <v/>
      </c>
      <c r="X1379" s="291" t="str">
        <f>IF(日報入力!G1379="","",日報入力!AD1379)</f>
        <v/>
      </c>
      <c r="Y1379" s="291" t="str">
        <f>IF(日報入力!G1379="","",日報入力!AE1379)</f>
        <v/>
      </c>
      <c r="Z1379" s="291" t="str">
        <f>IF(日報入力!G1379="","",日報入力!AF1379)</f>
        <v/>
      </c>
      <c r="AA1379" s="291" t="str">
        <f>IF(日報入力!G1379="","",日報入力!AG1379)</f>
        <v/>
      </c>
      <c r="AB1379" s="291" t="str">
        <f>IF(日報入力!G1379="","",日報入力!AH1379)</f>
        <v/>
      </c>
      <c r="AC1379" s="291" t="str">
        <f>IF(日報入力!G1379="","",日報入力!AI1379)</f>
        <v/>
      </c>
      <c r="AD1379" s="291" t="str">
        <f>IF(日報入力!G1379="","",日報入力!AJ1379)</f>
        <v/>
      </c>
      <c r="AE1379" s="292" t="str">
        <f>IF(日報入力!G1379="","",日報入力!E1379)</f>
        <v/>
      </c>
      <c r="AF1379" s="293" t="str">
        <f>IF(日報入力!G1379="","",日報入力!AK1379)</f>
        <v/>
      </c>
      <c r="AG1379" s="293" t="str">
        <f>IF(日報入力!G1379="","",日報入力!AL1379)</f>
        <v/>
      </c>
      <c r="AH1379" s="293" t="str">
        <f>IF(日報入力!G1379="","",日報入力!AM1379)</f>
        <v/>
      </c>
      <c r="AI1379" s="294" t="str">
        <f>IF(日報入力!G1379&gt;0,日報入力!D1379*日報入力!K1379*日報入力!AL1379,"")</f>
        <v/>
      </c>
      <c r="AJ1379" s="294" t="str">
        <f>IF(日報入力!G1379&gt;0,日報入力!E1379*日報入力!AL1379,"")</f>
        <v/>
      </c>
      <c r="AK1379" s="294" t="str">
        <f>IF(日報入力!G1379&gt;0,AI1379-AJ1379,"")</f>
        <v/>
      </c>
      <c r="AL1379" s="292" t="str">
        <f>IF(日報入力!G1379&gt;0,日報入力!E1379*日報入力!AM1379,"")</f>
        <v/>
      </c>
      <c r="AM1379" s="292" t="str">
        <f>IF(日報入力!G1379&gt;0,日報入力!AB1379*日報入力!AM1379,"")</f>
        <v/>
      </c>
      <c r="AN1379" s="68" t="str">
        <f>IF(日報入力!G1379&gt;0,日報入力!C1379,"")</f>
        <v/>
      </c>
      <c r="AO1379" s="68" t="str">
        <f>日報入力!B1379</f>
        <v/>
      </c>
      <c r="AP1379" s="68" t="str">
        <f>IF(日報入力!AQ1379,日報入力!BA1379,"")</f>
        <v/>
      </c>
      <c r="AQ1379" s="68" t="str">
        <f>IF(日報入力!AR1379,日報入力!BB1379,"")</f>
        <v/>
      </c>
      <c r="AR1379" s="68" t="str">
        <f>IF(日報入力!AS1379,"N勤","")</f>
        <v/>
      </c>
      <c r="AS1379" s="295" t="e">
        <f t="shared" si="80"/>
        <v>#VALUE!</v>
      </c>
      <c r="AT1379" s="439" t="str">
        <f>日報入力!AY1379</f>
        <v/>
      </c>
      <c r="AU1379" s="518" t="str">
        <f>IF(日報入力!G1379,G1379*60/E1379,"")</f>
        <v/>
      </c>
      <c r="AV1379" s="528" t="str">
        <f>IF(日報入力!AT1379,日報入力!AT1379,"")</f>
        <v/>
      </c>
      <c r="AW1379" s="529" t="str">
        <f>IF(日報入力!AT1379,AE1379/日報入力!AT1379,"")</f>
        <v/>
      </c>
      <c r="AX1379" s="530" t="e">
        <f>IF(1&lt;日報集計!AT1379,AT1379/(((F1379-I1379-J1379-N1379-O1379)*60)/(E1379)),"")</f>
        <v>#VALUE!</v>
      </c>
      <c r="AY1379" s="664" t="str">
        <f>IF(日報入力!H1379,AT1379/(((F1379-J1379)*60)/E1379),"")</f>
        <v/>
      </c>
      <c r="AZ1379" s="664" t="str">
        <f>IF(日報入力!I1379,AT1379/((G1379*60)/E1379),"")</f>
        <v/>
      </c>
      <c r="BA1379" s="296" t="str">
        <f>IF(日報入力!G1379,G1379/F1379,"")</f>
        <v/>
      </c>
      <c r="BB1379" s="386" t="e">
        <f t="shared" si="81"/>
        <v>#VALUE!</v>
      </c>
      <c r="BC1379" s="386" t="e">
        <f t="shared" si="82"/>
        <v>#VALUE!</v>
      </c>
      <c r="BD1379" s="80">
        <f>日報入力!AU1379</f>
        <v>0</v>
      </c>
      <c r="BE1379" s="534" t="str">
        <f>IF(日報入力!AV1379,日報入力!AV1379,"")</f>
        <v/>
      </c>
      <c r="BF1379" s="534" t="str">
        <f>IF(日報入力!AW1379,日報入力!AW1379,"")</f>
        <v/>
      </c>
      <c r="BG1379" s="398" t="str">
        <f>IF(日報入力!G1379,日報入力!K1379*日報入力!D1379*日報入力!BC1379,"")</f>
        <v/>
      </c>
    </row>
    <row r="1380" spans="1:59" ht="20.25" hidden="1" customHeight="1" x14ac:dyDescent="0.15">
      <c r="A1380" s="302" t="str">
        <f>IF(日報入力!G1380="","",日報入力!G1380)</f>
        <v/>
      </c>
      <c r="B1380" s="291" t="str">
        <f>IF(日報入力!G1380="","",日報入力!H1380)</f>
        <v/>
      </c>
      <c r="C1380" s="291" t="str">
        <f>IF(日報入力!G1380="","",日報入力!I1380)</f>
        <v/>
      </c>
      <c r="D1380" s="291" t="str">
        <f>IF(日報入力!G1380="","",日報入力!J1380)</f>
        <v/>
      </c>
      <c r="E1380" s="291" t="str">
        <f>IF(日報入力!G1380="","",日報入力!K1380)</f>
        <v/>
      </c>
      <c r="F1380" s="291" t="str">
        <f>IF(日報入力!G1380="","",日報入力!L1380)</f>
        <v/>
      </c>
      <c r="G1380" s="291" t="str">
        <f>IF(日報入力!G1380="","",日報入力!L1380-日報入力!O1380-日報入力!P1380-日報入力!Q1380-日報入力!R1380-日報入力!S1380-日報入力!T1380-日報入力!U1380-日報入力!V1380-日報入力!W1380-日報入力!X1380-日報入力!Y1380-日報入力!Z1380)</f>
        <v/>
      </c>
      <c r="H1380" s="291" t="str">
        <f>IF(日報入力!G1380="","",IF(日報入力!M1380&gt;=0,日報入力!M1380*F1380,F1380))</f>
        <v/>
      </c>
      <c r="I1380" s="291" t="str">
        <f>IF(日報入力!G1380="","",日報入力!O1380)</f>
        <v/>
      </c>
      <c r="J1380" s="291" t="str">
        <f>IF(日報入力!G1380="","",日報入力!P1380)</f>
        <v/>
      </c>
      <c r="K1380" s="291" t="str">
        <f>IF(日報入力!G1380="","",日報入力!Q1380)</f>
        <v/>
      </c>
      <c r="L1380" s="291" t="str">
        <f>IF(日報入力!G1380="","",日報入力!R1380)</f>
        <v/>
      </c>
      <c r="M1380" s="291" t="str">
        <f>IF(日報入力!G1380="","",日報入力!S1380)</f>
        <v/>
      </c>
      <c r="N1380" s="291" t="str">
        <f>IF(日報入力!G1380="","",日報入力!T1380)</f>
        <v/>
      </c>
      <c r="O1380" s="291" t="str">
        <f>IF(日報入力!G1380="","",日報入力!U1380)</f>
        <v/>
      </c>
      <c r="P1380" s="291" t="str">
        <f>IF(日報入力!G1380="","",日報入力!V1380)</f>
        <v/>
      </c>
      <c r="Q1380" s="291" t="str">
        <f>IF(日報入力!G1380="","",日報入力!W1380)</f>
        <v/>
      </c>
      <c r="R1380" s="291" t="str">
        <f>IF(日報入力!G1380="","",日報入力!X1380)</f>
        <v/>
      </c>
      <c r="S1380" s="291" t="str">
        <f>IF(日報入力!G1380="","",日報入力!Y1380)</f>
        <v/>
      </c>
      <c r="T1380" s="291" t="str">
        <f>IF(日報入力!G1380="","",日報入力!Z1380)</f>
        <v/>
      </c>
      <c r="U1380" s="291" t="str">
        <f>IF(日報入力!G1380="","",日報入力!AA1380)</f>
        <v/>
      </c>
      <c r="V1380" s="378" t="str">
        <f>IF(日報入力!G1380="","",日報入力!AB1380)</f>
        <v/>
      </c>
      <c r="W1380" s="291" t="str">
        <f>IF(日報入力!G1380="","",日報入力!AC1380)</f>
        <v/>
      </c>
      <c r="X1380" s="291" t="str">
        <f>IF(日報入力!G1380="","",日報入力!AD1380)</f>
        <v/>
      </c>
      <c r="Y1380" s="291" t="str">
        <f>IF(日報入力!G1380="","",日報入力!AE1380)</f>
        <v/>
      </c>
      <c r="Z1380" s="291" t="str">
        <f>IF(日報入力!G1380="","",日報入力!AF1380)</f>
        <v/>
      </c>
      <c r="AA1380" s="291" t="str">
        <f>IF(日報入力!G1380="","",日報入力!AG1380)</f>
        <v/>
      </c>
      <c r="AB1380" s="291" t="str">
        <f>IF(日報入力!G1380="","",日報入力!AH1380)</f>
        <v/>
      </c>
      <c r="AC1380" s="291" t="str">
        <f>IF(日報入力!G1380="","",日報入力!AI1380)</f>
        <v/>
      </c>
      <c r="AD1380" s="291" t="str">
        <f>IF(日報入力!G1380="","",日報入力!AJ1380)</f>
        <v/>
      </c>
      <c r="AE1380" s="292" t="str">
        <f>IF(日報入力!G1380="","",日報入力!E1380)</f>
        <v/>
      </c>
      <c r="AF1380" s="293" t="str">
        <f>IF(日報入力!G1380="","",日報入力!AK1380)</f>
        <v/>
      </c>
      <c r="AG1380" s="293" t="str">
        <f>IF(日報入力!G1380="","",日報入力!AL1380)</f>
        <v/>
      </c>
      <c r="AH1380" s="293" t="str">
        <f>IF(日報入力!G1380="","",日報入力!AM1380)</f>
        <v/>
      </c>
      <c r="AI1380" s="294" t="str">
        <f>IF(日報入力!G1380&gt;0,日報入力!D1380*日報入力!K1380*日報入力!AL1380,"")</f>
        <v/>
      </c>
      <c r="AJ1380" s="294" t="str">
        <f>IF(日報入力!G1380&gt;0,日報入力!E1380*日報入力!AL1380,"")</f>
        <v/>
      </c>
      <c r="AK1380" s="294" t="str">
        <f>IF(日報入力!G1380&gt;0,AI1380-AJ1380,"")</f>
        <v/>
      </c>
      <c r="AL1380" s="292" t="str">
        <f>IF(日報入力!G1380&gt;0,日報入力!E1380*日報入力!AM1380,"")</f>
        <v/>
      </c>
      <c r="AM1380" s="292" t="str">
        <f>IF(日報入力!G1380&gt;0,日報入力!AB1380*日報入力!AM1380,"")</f>
        <v/>
      </c>
      <c r="AN1380" s="68" t="str">
        <f>IF(日報入力!G1380&gt;0,日報入力!C1380,"")</f>
        <v/>
      </c>
      <c r="AO1380" s="68" t="str">
        <f>日報入力!B1380</f>
        <v/>
      </c>
      <c r="AP1380" s="68" t="str">
        <f>IF(日報入力!AQ1380,日報入力!BA1380,"")</f>
        <v/>
      </c>
      <c r="AQ1380" s="68" t="str">
        <f>IF(日報入力!AR1380,日報入力!BB1380,"")</f>
        <v/>
      </c>
      <c r="AR1380" s="68" t="str">
        <f>IF(日報入力!AS1380,"N勤","")</f>
        <v/>
      </c>
      <c r="AS1380" s="295" t="e">
        <f t="shared" si="80"/>
        <v>#VALUE!</v>
      </c>
      <c r="AT1380" s="439" t="str">
        <f>日報入力!AY1380</f>
        <v/>
      </c>
      <c r="AU1380" s="518" t="str">
        <f>IF(日報入力!G1380,G1380*60/E1380,"")</f>
        <v/>
      </c>
      <c r="AV1380" s="528" t="str">
        <f>IF(日報入力!AT1380,日報入力!AT1380,"")</f>
        <v/>
      </c>
      <c r="AW1380" s="529" t="str">
        <f>IF(日報入力!AT1380,AE1380/日報入力!AT1380,"")</f>
        <v/>
      </c>
      <c r="AX1380" s="530" t="e">
        <f>IF(1&lt;日報集計!AT1380,AT1380/(((F1380-I1380-J1380-N1380-O1380)*60)/(E1380)),"")</f>
        <v>#VALUE!</v>
      </c>
      <c r="AY1380" s="664" t="str">
        <f>IF(日報入力!H1380,AT1380/(((F1380-J1380)*60)/E1380),"")</f>
        <v/>
      </c>
      <c r="AZ1380" s="664" t="str">
        <f>IF(日報入力!I1380,AT1380/((G1380*60)/E1380),"")</f>
        <v/>
      </c>
      <c r="BA1380" s="296" t="str">
        <f>IF(日報入力!G1380,G1380/F1380,"")</f>
        <v/>
      </c>
      <c r="BB1380" s="386" t="e">
        <f t="shared" si="81"/>
        <v>#VALUE!</v>
      </c>
      <c r="BC1380" s="386" t="e">
        <f t="shared" si="82"/>
        <v>#VALUE!</v>
      </c>
      <c r="BD1380" s="80">
        <f>日報入力!AU1380</f>
        <v>0</v>
      </c>
      <c r="BE1380" s="534" t="str">
        <f>IF(日報入力!AV1380,日報入力!AV1380,"")</f>
        <v/>
      </c>
      <c r="BF1380" s="534" t="str">
        <f>IF(日報入力!AW1380,日報入力!AW1380,"")</f>
        <v/>
      </c>
      <c r="BG1380" s="398" t="str">
        <f>IF(日報入力!G1380,日報入力!K1380*日報入力!D1380*日報入力!BC1380,"")</f>
        <v/>
      </c>
    </row>
    <row r="1381" spans="1:59" ht="20.25" hidden="1" customHeight="1" x14ac:dyDescent="0.15">
      <c r="A1381" s="302" t="str">
        <f>IF(日報入力!G1381="","",日報入力!G1381)</f>
        <v/>
      </c>
      <c r="B1381" s="291" t="str">
        <f>IF(日報入力!G1381="","",日報入力!H1381)</f>
        <v/>
      </c>
      <c r="C1381" s="291" t="str">
        <f>IF(日報入力!G1381="","",日報入力!I1381)</f>
        <v/>
      </c>
      <c r="D1381" s="291" t="str">
        <f>IF(日報入力!G1381="","",日報入力!J1381)</f>
        <v/>
      </c>
      <c r="E1381" s="291" t="str">
        <f>IF(日報入力!G1381="","",日報入力!K1381)</f>
        <v/>
      </c>
      <c r="F1381" s="291" t="str">
        <f>IF(日報入力!G1381="","",日報入力!L1381)</f>
        <v/>
      </c>
      <c r="G1381" s="291" t="str">
        <f>IF(日報入力!G1381="","",日報入力!L1381-日報入力!O1381-日報入力!P1381-日報入力!Q1381-日報入力!R1381-日報入力!S1381-日報入力!T1381-日報入力!U1381-日報入力!V1381-日報入力!W1381-日報入力!X1381-日報入力!Y1381-日報入力!Z1381)</f>
        <v/>
      </c>
      <c r="H1381" s="291" t="str">
        <f>IF(日報入力!G1381="","",IF(日報入力!M1381&gt;=0,日報入力!M1381*F1381,F1381))</f>
        <v/>
      </c>
      <c r="I1381" s="291" t="str">
        <f>IF(日報入力!G1381="","",日報入力!O1381)</f>
        <v/>
      </c>
      <c r="J1381" s="291" t="str">
        <f>IF(日報入力!G1381="","",日報入力!P1381)</f>
        <v/>
      </c>
      <c r="K1381" s="291" t="str">
        <f>IF(日報入力!G1381="","",日報入力!Q1381)</f>
        <v/>
      </c>
      <c r="L1381" s="291" t="str">
        <f>IF(日報入力!G1381="","",日報入力!R1381)</f>
        <v/>
      </c>
      <c r="M1381" s="291" t="str">
        <f>IF(日報入力!G1381="","",日報入力!S1381)</f>
        <v/>
      </c>
      <c r="N1381" s="291" t="str">
        <f>IF(日報入力!G1381="","",日報入力!T1381)</f>
        <v/>
      </c>
      <c r="O1381" s="291" t="str">
        <f>IF(日報入力!G1381="","",日報入力!U1381)</f>
        <v/>
      </c>
      <c r="P1381" s="291" t="str">
        <f>IF(日報入力!G1381="","",日報入力!V1381)</f>
        <v/>
      </c>
      <c r="Q1381" s="291" t="str">
        <f>IF(日報入力!G1381="","",日報入力!W1381)</f>
        <v/>
      </c>
      <c r="R1381" s="291" t="str">
        <f>IF(日報入力!G1381="","",日報入力!X1381)</f>
        <v/>
      </c>
      <c r="S1381" s="291" t="str">
        <f>IF(日報入力!G1381="","",日報入力!Y1381)</f>
        <v/>
      </c>
      <c r="T1381" s="291" t="str">
        <f>IF(日報入力!G1381="","",日報入力!Z1381)</f>
        <v/>
      </c>
      <c r="U1381" s="291" t="str">
        <f>IF(日報入力!G1381="","",日報入力!AA1381)</f>
        <v/>
      </c>
      <c r="V1381" s="378" t="str">
        <f>IF(日報入力!G1381="","",日報入力!AB1381)</f>
        <v/>
      </c>
      <c r="W1381" s="291" t="str">
        <f>IF(日報入力!G1381="","",日報入力!AC1381)</f>
        <v/>
      </c>
      <c r="X1381" s="291" t="str">
        <f>IF(日報入力!G1381="","",日報入力!AD1381)</f>
        <v/>
      </c>
      <c r="Y1381" s="291" t="str">
        <f>IF(日報入力!G1381="","",日報入力!AE1381)</f>
        <v/>
      </c>
      <c r="Z1381" s="291" t="str">
        <f>IF(日報入力!G1381="","",日報入力!AF1381)</f>
        <v/>
      </c>
      <c r="AA1381" s="291" t="str">
        <f>IF(日報入力!G1381="","",日報入力!AG1381)</f>
        <v/>
      </c>
      <c r="AB1381" s="291" t="str">
        <f>IF(日報入力!G1381="","",日報入力!AH1381)</f>
        <v/>
      </c>
      <c r="AC1381" s="291" t="str">
        <f>IF(日報入力!G1381="","",日報入力!AI1381)</f>
        <v/>
      </c>
      <c r="AD1381" s="291" t="str">
        <f>IF(日報入力!G1381="","",日報入力!AJ1381)</f>
        <v/>
      </c>
      <c r="AE1381" s="292" t="str">
        <f>IF(日報入力!G1381="","",日報入力!E1381)</f>
        <v/>
      </c>
      <c r="AF1381" s="293" t="str">
        <f>IF(日報入力!G1381="","",日報入力!AK1381)</f>
        <v/>
      </c>
      <c r="AG1381" s="293" t="str">
        <f>IF(日報入力!G1381="","",日報入力!AL1381)</f>
        <v/>
      </c>
      <c r="AH1381" s="293" t="str">
        <f>IF(日報入力!G1381="","",日報入力!AM1381)</f>
        <v/>
      </c>
      <c r="AI1381" s="294" t="str">
        <f>IF(日報入力!G1381&gt;0,日報入力!D1381*日報入力!K1381*日報入力!AL1381,"")</f>
        <v/>
      </c>
      <c r="AJ1381" s="294" t="str">
        <f>IF(日報入力!G1381&gt;0,日報入力!E1381*日報入力!AL1381,"")</f>
        <v/>
      </c>
      <c r="AK1381" s="294" t="str">
        <f>IF(日報入力!G1381&gt;0,AI1381-AJ1381,"")</f>
        <v/>
      </c>
      <c r="AL1381" s="292" t="str">
        <f>IF(日報入力!G1381&gt;0,日報入力!E1381*日報入力!AM1381,"")</f>
        <v/>
      </c>
      <c r="AM1381" s="292" t="str">
        <f>IF(日報入力!G1381&gt;0,日報入力!AB1381*日報入力!AM1381,"")</f>
        <v/>
      </c>
      <c r="AN1381" s="68" t="str">
        <f>IF(日報入力!G1381&gt;0,日報入力!C1381,"")</f>
        <v/>
      </c>
      <c r="AO1381" s="68" t="str">
        <f>日報入力!B1381</f>
        <v/>
      </c>
      <c r="AP1381" s="68" t="str">
        <f>IF(日報入力!AQ1381,日報入力!BA1381,"")</f>
        <v/>
      </c>
      <c r="AQ1381" s="68" t="str">
        <f>IF(日報入力!AR1381,日報入力!BB1381,"")</f>
        <v/>
      </c>
      <c r="AR1381" s="68" t="str">
        <f>IF(日報入力!AS1381,"N勤","")</f>
        <v/>
      </c>
      <c r="AS1381" s="295" t="e">
        <f t="shared" si="80"/>
        <v>#VALUE!</v>
      </c>
      <c r="AT1381" s="439" t="str">
        <f>日報入力!AY1381</f>
        <v/>
      </c>
      <c r="AU1381" s="518" t="str">
        <f>IF(日報入力!G1381,G1381*60/E1381,"")</f>
        <v/>
      </c>
      <c r="AV1381" s="528" t="str">
        <f>IF(日報入力!AT1381,日報入力!AT1381,"")</f>
        <v/>
      </c>
      <c r="AW1381" s="529" t="str">
        <f>IF(日報入力!AT1381,AE1381/日報入力!AT1381,"")</f>
        <v/>
      </c>
      <c r="AX1381" s="530" t="e">
        <f>IF(1&lt;日報集計!AT1381,AT1381/(((F1381-I1381-J1381-N1381-O1381)*60)/(E1381)),"")</f>
        <v>#VALUE!</v>
      </c>
      <c r="AY1381" s="664" t="str">
        <f>IF(日報入力!H1381,AT1381/(((F1381-J1381)*60)/E1381),"")</f>
        <v/>
      </c>
      <c r="AZ1381" s="664" t="str">
        <f>IF(日報入力!I1381,AT1381/((G1381*60)/E1381),"")</f>
        <v/>
      </c>
      <c r="BA1381" s="296" t="str">
        <f>IF(日報入力!G1381,G1381/F1381,"")</f>
        <v/>
      </c>
      <c r="BB1381" s="386" t="e">
        <f t="shared" si="81"/>
        <v>#VALUE!</v>
      </c>
      <c r="BC1381" s="386" t="e">
        <f t="shared" si="82"/>
        <v>#VALUE!</v>
      </c>
      <c r="BD1381" s="80">
        <f>日報入力!AU1381</f>
        <v>0</v>
      </c>
      <c r="BE1381" s="534" t="str">
        <f>IF(日報入力!AV1381,日報入力!AV1381,"")</f>
        <v/>
      </c>
      <c r="BF1381" s="534" t="str">
        <f>IF(日報入力!AW1381,日報入力!AW1381,"")</f>
        <v/>
      </c>
      <c r="BG1381" s="398" t="str">
        <f>IF(日報入力!G1381,日報入力!K1381*日報入力!D1381*日報入力!BC1381,"")</f>
        <v/>
      </c>
    </row>
    <row r="1382" spans="1:59" ht="20.25" hidden="1" customHeight="1" x14ac:dyDescent="0.15">
      <c r="A1382" s="302" t="str">
        <f>IF(日報入力!G1382="","",日報入力!G1382)</f>
        <v/>
      </c>
      <c r="B1382" s="291" t="str">
        <f>IF(日報入力!G1382="","",日報入力!H1382)</f>
        <v/>
      </c>
      <c r="C1382" s="291" t="str">
        <f>IF(日報入力!G1382="","",日報入力!I1382)</f>
        <v/>
      </c>
      <c r="D1382" s="291" t="str">
        <f>IF(日報入力!G1382="","",日報入力!J1382)</f>
        <v/>
      </c>
      <c r="E1382" s="291" t="str">
        <f>IF(日報入力!G1382="","",日報入力!K1382)</f>
        <v/>
      </c>
      <c r="F1382" s="291" t="str">
        <f>IF(日報入力!G1382="","",日報入力!L1382)</f>
        <v/>
      </c>
      <c r="G1382" s="291" t="str">
        <f>IF(日報入力!G1382="","",日報入力!L1382-日報入力!O1382-日報入力!P1382-日報入力!Q1382-日報入力!R1382-日報入力!S1382-日報入力!T1382-日報入力!U1382-日報入力!V1382-日報入力!W1382-日報入力!X1382-日報入力!Y1382-日報入力!Z1382)</f>
        <v/>
      </c>
      <c r="H1382" s="291" t="str">
        <f>IF(日報入力!G1382="","",IF(日報入力!M1382&gt;=0,日報入力!M1382*F1382,F1382))</f>
        <v/>
      </c>
      <c r="I1382" s="291" t="str">
        <f>IF(日報入力!G1382="","",日報入力!O1382)</f>
        <v/>
      </c>
      <c r="J1382" s="291" t="str">
        <f>IF(日報入力!G1382="","",日報入力!P1382)</f>
        <v/>
      </c>
      <c r="K1382" s="291" t="str">
        <f>IF(日報入力!G1382="","",日報入力!Q1382)</f>
        <v/>
      </c>
      <c r="L1382" s="291" t="str">
        <f>IF(日報入力!G1382="","",日報入力!R1382)</f>
        <v/>
      </c>
      <c r="M1382" s="291" t="str">
        <f>IF(日報入力!G1382="","",日報入力!S1382)</f>
        <v/>
      </c>
      <c r="N1382" s="291" t="str">
        <f>IF(日報入力!G1382="","",日報入力!T1382)</f>
        <v/>
      </c>
      <c r="O1382" s="291" t="str">
        <f>IF(日報入力!G1382="","",日報入力!U1382)</f>
        <v/>
      </c>
      <c r="P1382" s="291" t="str">
        <f>IF(日報入力!G1382="","",日報入力!V1382)</f>
        <v/>
      </c>
      <c r="Q1382" s="291" t="str">
        <f>IF(日報入力!G1382="","",日報入力!W1382)</f>
        <v/>
      </c>
      <c r="R1382" s="291" t="str">
        <f>IF(日報入力!G1382="","",日報入力!X1382)</f>
        <v/>
      </c>
      <c r="S1382" s="291" t="str">
        <f>IF(日報入力!G1382="","",日報入力!Y1382)</f>
        <v/>
      </c>
      <c r="T1382" s="291" t="str">
        <f>IF(日報入力!G1382="","",日報入力!Z1382)</f>
        <v/>
      </c>
      <c r="U1382" s="291" t="str">
        <f>IF(日報入力!G1382="","",日報入力!AA1382)</f>
        <v/>
      </c>
      <c r="V1382" s="378" t="str">
        <f>IF(日報入力!G1382="","",日報入力!AB1382)</f>
        <v/>
      </c>
      <c r="W1382" s="291" t="str">
        <f>IF(日報入力!G1382="","",日報入力!AC1382)</f>
        <v/>
      </c>
      <c r="X1382" s="291" t="str">
        <f>IF(日報入力!G1382="","",日報入力!AD1382)</f>
        <v/>
      </c>
      <c r="Y1382" s="291" t="str">
        <f>IF(日報入力!G1382="","",日報入力!AE1382)</f>
        <v/>
      </c>
      <c r="Z1382" s="291" t="str">
        <f>IF(日報入力!G1382="","",日報入力!AF1382)</f>
        <v/>
      </c>
      <c r="AA1382" s="291" t="str">
        <f>IF(日報入力!G1382="","",日報入力!AG1382)</f>
        <v/>
      </c>
      <c r="AB1382" s="291" t="str">
        <f>IF(日報入力!G1382="","",日報入力!AH1382)</f>
        <v/>
      </c>
      <c r="AC1382" s="291" t="str">
        <f>IF(日報入力!G1382="","",日報入力!AI1382)</f>
        <v/>
      </c>
      <c r="AD1382" s="291" t="str">
        <f>IF(日報入力!G1382="","",日報入力!AJ1382)</f>
        <v/>
      </c>
      <c r="AE1382" s="292" t="str">
        <f>IF(日報入力!G1382="","",日報入力!E1382)</f>
        <v/>
      </c>
      <c r="AF1382" s="293" t="str">
        <f>IF(日報入力!G1382="","",日報入力!AK1382)</f>
        <v/>
      </c>
      <c r="AG1382" s="293" t="str">
        <f>IF(日報入力!G1382="","",日報入力!AL1382)</f>
        <v/>
      </c>
      <c r="AH1382" s="293" t="str">
        <f>IF(日報入力!G1382="","",日報入力!AM1382)</f>
        <v/>
      </c>
      <c r="AI1382" s="294" t="str">
        <f>IF(日報入力!G1382&gt;0,日報入力!D1382*日報入力!K1382*日報入力!AL1382,"")</f>
        <v/>
      </c>
      <c r="AJ1382" s="294" t="str">
        <f>IF(日報入力!G1382&gt;0,日報入力!E1382*日報入力!AL1382,"")</f>
        <v/>
      </c>
      <c r="AK1382" s="294" t="str">
        <f>IF(日報入力!G1382&gt;0,AI1382-AJ1382,"")</f>
        <v/>
      </c>
      <c r="AL1382" s="292" t="str">
        <f>IF(日報入力!G1382&gt;0,日報入力!E1382*日報入力!AM1382,"")</f>
        <v/>
      </c>
      <c r="AM1382" s="292" t="str">
        <f>IF(日報入力!G1382&gt;0,日報入力!AB1382*日報入力!AM1382,"")</f>
        <v/>
      </c>
      <c r="AN1382" s="68" t="str">
        <f>IF(日報入力!G1382&gt;0,日報入力!C1382,"")</f>
        <v/>
      </c>
      <c r="AO1382" s="68" t="str">
        <f>日報入力!B1382</f>
        <v/>
      </c>
      <c r="AP1382" s="68" t="str">
        <f>IF(日報入力!AQ1382,日報入力!BA1382,"")</f>
        <v/>
      </c>
      <c r="AQ1382" s="68" t="str">
        <f>IF(日報入力!AR1382,日報入力!BB1382,"")</f>
        <v/>
      </c>
      <c r="AR1382" s="68" t="str">
        <f>IF(日報入力!AS1382,"N勤","")</f>
        <v/>
      </c>
      <c r="AS1382" s="295" t="e">
        <f t="shared" si="80"/>
        <v>#VALUE!</v>
      </c>
      <c r="AT1382" s="439" t="str">
        <f>日報入力!AY1382</f>
        <v/>
      </c>
      <c r="AU1382" s="518" t="str">
        <f>IF(日報入力!G1382,G1382*60/E1382,"")</f>
        <v/>
      </c>
      <c r="AV1382" s="528" t="str">
        <f>IF(日報入力!AT1382,日報入力!AT1382,"")</f>
        <v/>
      </c>
      <c r="AW1382" s="529" t="str">
        <f>IF(日報入力!AT1382,AE1382/日報入力!AT1382,"")</f>
        <v/>
      </c>
      <c r="AX1382" s="530" t="e">
        <f>IF(1&lt;日報集計!AT1382,AT1382/(((F1382-I1382-J1382-N1382-O1382)*60)/(E1382)),"")</f>
        <v>#VALUE!</v>
      </c>
      <c r="AY1382" s="664" t="str">
        <f>IF(日報入力!H1382,AT1382/(((F1382-J1382)*60)/E1382),"")</f>
        <v/>
      </c>
      <c r="AZ1382" s="664" t="str">
        <f>IF(日報入力!I1382,AT1382/((G1382*60)/E1382),"")</f>
        <v/>
      </c>
      <c r="BA1382" s="296" t="str">
        <f>IF(日報入力!G1382,G1382/F1382,"")</f>
        <v/>
      </c>
      <c r="BB1382" s="386" t="e">
        <f t="shared" si="81"/>
        <v>#VALUE!</v>
      </c>
      <c r="BC1382" s="386" t="e">
        <f t="shared" si="82"/>
        <v>#VALUE!</v>
      </c>
      <c r="BD1382" s="80">
        <f>日報入力!AU1382</f>
        <v>0</v>
      </c>
      <c r="BE1382" s="534" t="str">
        <f>IF(日報入力!AV1382,日報入力!AV1382,"")</f>
        <v/>
      </c>
      <c r="BF1382" s="534" t="str">
        <f>IF(日報入力!AW1382,日報入力!AW1382,"")</f>
        <v/>
      </c>
      <c r="BG1382" s="398" t="str">
        <f>IF(日報入力!G1382,日報入力!K1382*日報入力!D1382*日報入力!BC1382,"")</f>
        <v/>
      </c>
    </row>
    <row r="1383" spans="1:59" ht="20.25" hidden="1" customHeight="1" x14ac:dyDescent="0.15">
      <c r="A1383" s="302" t="str">
        <f>IF(日報入力!G1383="","",日報入力!G1383)</f>
        <v/>
      </c>
      <c r="B1383" s="291" t="str">
        <f>IF(日報入力!G1383="","",日報入力!H1383)</f>
        <v/>
      </c>
      <c r="C1383" s="291" t="str">
        <f>IF(日報入力!G1383="","",日報入力!I1383)</f>
        <v/>
      </c>
      <c r="D1383" s="291" t="str">
        <f>IF(日報入力!G1383="","",日報入力!J1383)</f>
        <v/>
      </c>
      <c r="E1383" s="291" t="str">
        <f>IF(日報入力!G1383="","",日報入力!K1383)</f>
        <v/>
      </c>
      <c r="F1383" s="291" t="str">
        <f>IF(日報入力!G1383="","",日報入力!L1383)</f>
        <v/>
      </c>
      <c r="G1383" s="291" t="str">
        <f>IF(日報入力!G1383="","",日報入力!L1383-日報入力!O1383-日報入力!P1383-日報入力!Q1383-日報入力!R1383-日報入力!S1383-日報入力!T1383-日報入力!U1383-日報入力!V1383-日報入力!W1383-日報入力!X1383-日報入力!Y1383-日報入力!Z1383)</f>
        <v/>
      </c>
      <c r="H1383" s="291" t="str">
        <f>IF(日報入力!G1383="","",IF(日報入力!M1383&gt;=0,日報入力!M1383*F1383,F1383))</f>
        <v/>
      </c>
      <c r="I1383" s="291" t="str">
        <f>IF(日報入力!G1383="","",日報入力!O1383)</f>
        <v/>
      </c>
      <c r="J1383" s="291" t="str">
        <f>IF(日報入力!G1383="","",日報入力!P1383)</f>
        <v/>
      </c>
      <c r="K1383" s="291" t="str">
        <f>IF(日報入力!G1383="","",日報入力!Q1383)</f>
        <v/>
      </c>
      <c r="L1383" s="291" t="str">
        <f>IF(日報入力!G1383="","",日報入力!R1383)</f>
        <v/>
      </c>
      <c r="M1383" s="291" t="str">
        <f>IF(日報入力!G1383="","",日報入力!S1383)</f>
        <v/>
      </c>
      <c r="N1383" s="291" t="str">
        <f>IF(日報入力!G1383="","",日報入力!T1383)</f>
        <v/>
      </c>
      <c r="O1383" s="291" t="str">
        <f>IF(日報入力!G1383="","",日報入力!U1383)</f>
        <v/>
      </c>
      <c r="P1383" s="291" t="str">
        <f>IF(日報入力!G1383="","",日報入力!V1383)</f>
        <v/>
      </c>
      <c r="Q1383" s="291" t="str">
        <f>IF(日報入力!G1383="","",日報入力!W1383)</f>
        <v/>
      </c>
      <c r="R1383" s="291" t="str">
        <f>IF(日報入力!G1383="","",日報入力!X1383)</f>
        <v/>
      </c>
      <c r="S1383" s="291" t="str">
        <f>IF(日報入力!G1383="","",日報入力!Y1383)</f>
        <v/>
      </c>
      <c r="T1383" s="291" t="str">
        <f>IF(日報入力!G1383="","",日報入力!Z1383)</f>
        <v/>
      </c>
      <c r="U1383" s="291" t="str">
        <f>IF(日報入力!G1383="","",日報入力!AA1383)</f>
        <v/>
      </c>
      <c r="V1383" s="378" t="str">
        <f>IF(日報入力!G1383="","",日報入力!AB1383)</f>
        <v/>
      </c>
      <c r="W1383" s="291" t="str">
        <f>IF(日報入力!G1383="","",日報入力!AC1383)</f>
        <v/>
      </c>
      <c r="X1383" s="291" t="str">
        <f>IF(日報入力!G1383="","",日報入力!AD1383)</f>
        <v/>
      </c>
      <c r="Y1383" s="291" t="str">
        <f>IF(日報入力!G1383="","",日報入力!AE1383)</f>
        <v/>
      </c>
      <c r="Z1383" s="291" t="str">
        <f>IF(日報入力!G1383="","",日報入力!AF1383)</f>
        <v/>
      </c>
      <c r="AA1383" s="291" t="str">
        <f>IF(日報入力!G1383="","",日報入力!AG1383)</f>
        <v/>
      </c>
      <c r="AB1383" s="291" t="str">
        <f>IF(日報入力!G1383="","",日報入力!AH1383)</f>
        <v/>
      </c>
      <c r="AC1383" s="291" t="str">
        <f>IF(日報入力!G1383="","",日報入力!AI1383)</f>
        <v/>
      </c>
      <c r="AD1383" s="291" t="str">
        <f>IF(日報入力!G1383="","",日報入力!AJ1383)</f>
        <v/>
      </c>
      <c r="AE1383" s="292" t="str">
        <f>IF(日報入力!G1383="","",日報入力!E1383)</f>
        <v/>
      </c>
      <c r="AF1383" s="293" t="str">
        <f>IF(日報入力!G1383="","",日報入力!AK1383)</f>
        <v/>
      </c>
      <c r="AG1383" s="293" t="str">
        <f>IF(日報入力!G1383="","",日報入力!AL1383)</f>
        <v/>
      </c>
      <c r="AH1383" s="293" t="str">
        <f>IF(日報入力!G1383="","",日報入力!AM1383)</f>
        <v/>
      </c>
      <c r="AI1383" s="294" t="str">
        <f>IF(日報入力!G1383&gt;0,日報入力!D1383*日報入力!K1383*日報入力!AL1383,"")</f>
        <v/>
      </c>
      <c r="AJ1383" s="294" t="str">
        <f>IF(日報入力!G1383&gt;0,日報入力!E1383*日報入力!AL1383,"")</f>
        <v/>
      </c>
      <c r="AK1383" s="294" t="str">
        <f>IF(日報入力!G1383&gt;0,AI1383-AJ1383,"")</f>
        <v/>
      </c>
      <c r="AL1383" s="292" t="str">
        <f>IF(日報入力!G1383&gt;0,日報入力!E1383*日報入力!AM1383,"")</f>
        <v/>
      </c>
      <c r="AM1383" s="292" t="str">
        <f>IF(日報入力!G1383&gt;0,日報入力!AB1383*日報入力!AM1383,"")</f>
        <v/>
      </c>
      <c r="AN1383" s="68" t="str">
        <f>IF(日報入力!G1383&gt;0,日報入力!C1383,"")</f>
        <v/>
      </c>
      <c r="AO1383" s="68" t="str">
        <f>日報入力!B1383</f>
        <v/>
      </c>
      <c r="AP1383" s="68" t="str">
        <f>IF(日報入力!AQ1383,日報入力!BA1383,"")</f>
        <v/>
      </c>
      <c r="AQ1383" s="68" t="str">
        <f>IF(日報入力!AR1383,日報入力!BB1383,"")</f>
        <v/>
      </c>
      <c r="AR1383" s="68" t="str">
        <f>IF(日報入力!AS1383,"N勤","")</f>
        <v/>
      </c>
      <c r="AS1383" s="295" t="e">
        <f t="shared" si="80"/>
        <v>#VALUE!</v>
      </c>
      <c r="AT1383" s="439" t="str">
        <f>日報入力!AY1383</f>
        <v/>
      </c>
      <c r="AU1383" s="518" t="str">
        <f>IF(日報入力!G1383,G1383*60/E1383,"")</f>
        <v/>
      </c>
      <c r="AV1383" s="528" t="str">
        <f>IF(日報入力!AT1383,日報入力!AT1383,"")</f>
        <v/>
      </c>
      <c r="AW1383" s="529" t="str">
        <f>IF(日報入力!AT1383,AE1383/日報入力!AT1383,"")</f>
        <v/>
      </c>
      <c r="AX1383" s="530" t="e">
        <f>IF(1&lt;日報集計!AT1383,AT1383/(((F1383-I1383-J1383-N1383-O1383)*60)/(E1383)),"")</f>
        <v>#VALUE!</v>
      </c>
      <c r="AY1383" s="664" t="str">
        <f>IF(日報入力!H1383,AT1383/(((F1383-J1383)*60)/E1383),"")</f>
        <v/>
      </c>
      <c r="AZ1383" s="664" t="str">
        <f>IF(日報入力!I1383,AT1383/((G1383*60)/E1383),"")</f>
        <v/>
      </c>
      <c r="BA1383" s="296" t="str">
        <f>IF(日報入力!G1383,G1383/F1383,"")</f>
        <v/>
      </c>
      <c r="BB1383" s="386" t="e">
        <f t="shared" si="81"/>
        <v>#VALUE!</v>
      </c>
      <c r="BC1383" s="386" t="e">
        <f t="shared" si="82"/>
        <v>#VALUE!</v>
      </c>
      <c r="BD1383" s="80">
        <f>日報入力!AU1383</f>
        <v>0</v>
      </c>
      <c r="BE1383" s="534" t="str">
        <f>IF(日報入力!AV1383,日報入力!AV1383,"")</f>
        <v/>
      </c>
      <c r="BF1383" s="534" t="str">
        <f>IF(日報入力!AW1383,日報入力!AW1383,"")</f>
        <v/>
      </c>
      <c r="BG1383" s="398" t="str">
        <f>IF(日報入力!G1383,日報入力!K1383*日報入力!D1383*日報入力!BC1383,"")</f>
        <v/>
      </c>
    </row>
    <row r="1384" spans="1:59" ht="20.25" hidden="1" customHeight="1" x14ac:dyDescent="0.15">
      <c r="A1384" s="302" t="str">
        <f>IF(日報入力!G1384="","",日報入力!G1384)</f>
        <v/>
      </c>
      <c r="B1384" s="291" t="str">
        <f>IF(日報入力!G1384="","",日報入力!H1384)</f>
        <v/>
      </c>
      <c r="C1384" s="291" t="str">
        <f>IF(日報入力!G1384="","",日報入力!I1384)</f>
        <v/>
      </c>
      <c r="D1384" s="291" t="str">
        <f>IF(日報入力!G1384="","",日報入力!J1384)</f>
        <v/>
      </c>
      <c r="E1384" s="291" t="str">
        <f>IF(日報入力!G1384="","",日報入力!K1384)</f>
        <v/>
      </c>
      <c r="F1384" s="291" t="str">
        <f>IF(日報入力!G1384="","",日報入力!L1384)</f>
        <v/>
      </c>
      <c r="G1384" s="291" t="str">
        <f>IF(日報入力!G1384="","",日報入力!L1384-日報入力!O1384-日報入力!P1384-日報入力!Q1384-日報入力!R1384-日報入力!S1384-日報入力!T1384-日報入力!U1384-日報入力!V1384-日報入力!W1384-日報入力!X1384-日報入力!Y1384-日報入力!Z1384)</f>
        <v/>
      </c>
      <c r="H1384" s="291" t="str">
        <f>IF(日報入力!G1384="","",IF(日報入力!M1384&gt;=0,日報入力!M1384*F1384,F1384))</f>
        <v/>
      </c>
      <c r="I1384" s="291" t="str">
        <f>IF(日報入力!G1384="","",日報入力!O1384)</f>
        <v/>
      </c>
      <c r="J1384" s="291" t="str">
        <f>IF(日報入力!G1384="","",日報入力!P1384)</f>
        <v/>
      </c>
      <c r="K1384" s="291" t="str">
        <f>IF(日報入力!G1384="","",日報入力!Q1384)</f>
        <v/>
      </c>
      <c r="L1384" s="291" t="str">
        <f>IF(日報入力!G1384="","",日報入力!R1384)</f>
        <v/>
      </c>
      <c r="M1384" s="291" t="str">
        <f>IF(日報入力!G1384="","",日報入力!S1384)</f>
        <v/>
      </c>
      <c r="N1384" s="291" t="str">
        <f>IF(日報入力!G1384="","",日報入力!T1384)</f>
        <v/>
      </c>
      <c r="O1384" s="291" t="str">
        <f>IF(日報入力!G1384="","",日報入力!U1384)</f>
        <v/>
      </c>
      <c r="P1384" s="291" t="str">
        <f>IF(日報入力!G1384="","",日報入力!V1384)</f>
        <v/>
      </c>
      <c r="Q1384" s="291" t="str">
        <f>IF(日報入力!G1384="","",日報入力!W1384)</f>
        <v/>
      </c>
      <c r="R1384" s="291" t="str">
        <f>IF(日報入力!G1384="","",日報入力!X1384)</f>
        <v/>
      </c>
      <c r="S1384" s="291" t="str">
        <f>IF(日報入力!G1384="","",日報入力!Y1384)</f>
        <v/>
      </c>
      <c r="T1384" s="291" t="str">
        <f>IF(日報入力!G1384="","",日報入力!Z1384)</f>
        <v/>
      </c>
      <c r="U1384" s="291" t="str">
        <f>IF(日報入力!G1384="","",日報入力!AA1384)</f>
        <v/>
      </c>
      <c r="V1384" s="378" t="str">
        <f>IF(日報入力!G1384="","",日報入力!AB1384)</f>
        <v/>
      </c>
      <c r="W1384" s="291" t="str">
        <f>IF(日報入力!G1384="","",日報入力!AC1384)</f>
        <v/>
      </c>
      <c r="X1384" s="291" t="str">
        <f>IF(日報入力!G1384="","",日報入力!AD1384)</f>
        <v/>
      </c>
      <c r="Y1384" s="291" t="str">
        <f>IF(日報入力!G1384="","",日報入力!AE1384)</f>
        <v/>
      </c>
      <c r="Z1384" s="291" t="str">
        <f>IF(日報入力!G1384="","",日報入力!AF1384)</f>
        <v/>
      </c>
      <c r="AA1384" s="291" t="str">
        <f>IF(日報入力!G1384="","",日報入力!AG1384)</f>
        <v/>
      </c>
      <c r="AB1384" s="291" t="str">
        <f>IF(日報入力!G1384="","",日報入力!AH1384)</f>
        <v/>
      </c>
      <c r="AC1384" s="291" t="str">
        <f>IF(日報入力!G1384="","",日報入力!AI1384)</f>
        <v/>
      </c>
      <c r="AD1384" s="291" t="str">
        <f>IF(日報入力!G1384="","",日報入力!AJ1384)</f>
        <v/>
      </c>
      <c r="AE1384" s="292" t="str">
        <f>IF(日報入力!G1384="","",日報入力!E1384)</f>
        <v/>
      </c>
      <c r="AF1384" s="293" t="str">
        <f>IF(日報入力!G1384="","",日報入力!AK1384)</f>
        <v/>
      </c>
      <c r="AG1384" s="293" t="str">
        <f>IF(日報入力!G1384="","",日報入力!AL1384)</f>
        <v/>
      </c>
      <c r="AH1384" s="293" t="str">
        <f>IF(日報入力!G1384="","",日報入力!AM1384)</f>
        <v/>
      </c>
      <c r="AI1384" s="294" t="str">
        <f>IF(日報入力!G1384&gt;0,日報入力!D1384*日報入力!K1384*日報入力!AL1384,"")</f>
        <v/>
      </c>
      <c r="AJ1384" s="294" t="str">
        <f>IF(日報入力!G1384&gt;0,日報入力!E1384*日報入力!AL1384,"")</f>
        <v/>
      </c>
      <c r="AK1384" s="294" t="str">
        <f>IF(日報入力!G1384&gt;0,AI1384-AJ1384,"")</f>
        <v/>
      </c>
      <c r="AL1384" s="292" t="str">
        <f>IF(日報入力!G1384&gt;0,日報入力!E1384*日報入力!AM1384,"")</f>
        <v/>
      </c>
      <c r="AM1384" s="292" t="str">
        <f>IF(日報入力!G1384&gt;0,日報入力!AB1384*日報入力!AM1384,"")</f>
        <v/>
      </c>
      <c r="AN1384" s="68" t="str">
        <f>IF(日報入力!G1384&gt;0,日報入力!C1384,"")</f>
        <v/>
      </c>
      <c r="AO1384" s="68" t="str">
        <f>日報入力!B1384</f>
        <v/>
      </c>
      <c r="AP1384" s="68" t="str">
        <f>IF(日報入力!AQ1384,日報入力!BA1384,"")</f>
        <v/>
      </c>
      <c r="AQ1384" s="68" t="str">
        <f>IF(日報入力!AR1384,日報入力!BB1384,"")</f>
        <v/>
      </c>
      <c r="AR1384" s="68" t="str">
        <f>IF(日報入力!AS1384,"N勤","")</f>
        <v/>
      </c>
      <c r="AS1384" s="295" t="e">
        <f t="shared" si="80"/>
        <v>#VALUE!</v>
      </c>
      <c r="AT1384" s="439" t="str">
        <f>日報入力!AY1384</f>
        <v/>
      </c>
      <c r="AU1384" s="518" t="str">
        <f>IF(日報入力!G1384,G1384*60/E1384,"")</f>
        <v/>
      </c>
      <c r="AV1384" s="528" t="str">
        <f>IF(日報入力!AT1384,日報入力!AT1384,"")</f>
        <v/>
      </c>
      <c r="AW1384" s="529" t="str">
        <f>IF(日報入力!AT1384,AE1384/日報入力!AT1384,"")</f>
        <v/>
      </c>
      <c r="AX1384" s="530" t="e">
        <f>IF(1&lt;日報集計!AT1384,AT1384/(((F1384-I1384-J1384-N1384-O1384)*60)/(E1384)),"")</f>
        <v>#VALUE!</v>
      </c>
      <c r="AY1384" s="664" t="str">
        <f>IF(日報入力!H1384,AT1384/(((F1384-J1384)*60)/E1384),"")</f>
        <v/>
      </c>
      <c r="AZ1384" s="664" t="str">
        <f>IF(日報入力!I1384,AT1384/((G1384*60)/E1384),"")</f>
        <v/>
      </c>
      <c r="BA1384" s="296" t="str">
        <f>IF(日報入力!G1384,G1384/F1384,"")</f>
        <v/>
      </c>
      <c r="BB1384" s="386" t="e">
        <f t="shared" si="81"/>
        <v>#VALUE!</v>
      </c>
      <c r="BC1384" s="386" t="e">
        <f t="shared" si="82"/>
        <v>#VALUE!</v>
      </c>
      <c r="BD1384" s="80">
        <f>日報入力!AU1384</f>
        <v>0</v>
      </c>
      <c r="BE1384" s="534" t="str">
        <f>IF(日報入力!AV1384,日報入力!AV1384,"")</f>
        <v/>
      </c>
      <c r="BF1384" s="534" t="str">
        <f>IF(日報入力!AW1384,日報入力!AW1384,"")</f>
        <v/>
      </c>
      <c r="BG1384" s="398" t="str">
        <f>IF(日報入力!G1384,日報入力!K1384*日報入力!D1384*日報入力!BC1384,"")</f>
        <v/>
      </c>
    </row>
    <row r="1385" spans="1:59" ht="20.25" hidden="1" customHeight="1" x14ac:dyDescent="0.15">
      <c r="A1385" s="302" t="str">
        <f>IF(日報入力!G1385="","",日報入力!G1385)</f>
        <v/>
      </c>
      <c r="B1385" s="291" t="str">
        <f>IF(日報入力!G1385="","",日報入力!H1385)</f>
        <v/>
      </c>
      <c r="C1385" s="291" t="str">
        <f>IF(日報入力!G1385="","",日報入力!I1385)</f>
        <v/>
      </c>
      <c r="D1385" s="291" t="str">
        <f>IF(日報入力!G1385="","",日報入力!J1385)</f>
        <v/>
      </c>
      <c r="E1385" s="291" t="str">
        <f>IF(日報入力!G1385="","",日報入力!K1385)</f>
        <v/>
      </c>
      <c r="F1385" s="291" t="str">
        <f>IF(日報入力!G1385="","",日報入力!L1385)</f>
        <v/>
      </c>
      <c r="G1385" s="291" t="str">
        <f>IF(日報入力!G1385="","",日報入力!L1385-日報入力!O1385-日報入力!P1385-日報入力!Q1385-日報入力!R1385-日報入力!S1385-日報入力!T1385-日報入力!U1385-日報入力!V1385-日報入力!W1385-日報入力!X1385-日報入力!Y1385-日報入力!Z1385)</f>
        <v/>
      </c>
      <c r="H1385" s="291" t="str">
        <f>IF(日報入力!G1385="","",IF(日報入力!M1385&gt;=0,日報入力!M1385*F1385,F1385))</f>
        <v/>
      </c>
      <c r="I1385" s="291" t="str">
        <f>IF(日報入力!G1385="","",日報入力!O1385)</f>
        <v/>
      </c>
      <c r="J1385" s="291" t="str">
        <f>IF(日報入力!G1385="","",日報入力!P1385)</f>
        <v/>
      </c>
      <c r="K1385" s="291" t="str">
        <f>IF(日報入力!G1385="","",日報入力!Q1385)</f>
        <v/>
      </c>
      <c r="L1385" s="291" t="str">
        <f>IF(日報入力!G1385="","",日報入力!R1385)</f>
        <v/>
      </c>
      <c r="M1385" s="291" t="str">
        <f>IF(日報入力!G1385="","",日報入力!S1385)</f>
        <v/>
      </c>
      <c r="N1385" s="291" t="str">
        <f>IF(日報入力!G1385="","",日報入力!T1385)</f>
        <v/>
      </c>
      <c r="O1385" s="291" t="str">
        <f>IF(日報入力!G1385="","",日報入力!U1385)</f>
        <v/>
      </c>
      <c r="P1385" s="291" t="str">
        <f>IF(日報入力!G1385="","",日報入力!V1385)</f>
        <v/>
      </c>
      <c r="Q1385" s="291" t="str">
        <f>IF(日報入力!G1385="","",日報入力!W1385)</f>
        <v/>
      </c>
      <c r="R1385" s="291" t="str">
        <f>IF(日報入力!G1385="","",日報入力!X1385)</f>
        <v/>
      </c>
      <c r="S1385" s="291" t="str">
        <f>IF(日報入力!G1385="","",日報入力!Y1385)</f>
        <v/>
      </c>
      <c r="T1385" s="291" t="str">
        <f>IF(日報入力!G1385="","",日報入力!Z1385)</f>
        <v/>
      </c>
      <c r="U1385" s="291" t="str">
        <f>IF(日報入力!G1385="","",日報入力!AA1385)</f>
        <v/>
      </c>
      <c r="V1385" s="378" t="str">
        <f>IF(日報入力!G1385="","",日報入力!AB1385)</f>
        <v/>
      </c>
      <c r="W1385" s="291" t="str">
        <f>IF(日報入力!G1385="","",日報入力!AC1385)</f>
        <v/>
      </c>
      <c r="X1385" s="291" t="str">
        <f>IF(日報入力!G1385="","",日報入力!AD1385)</f>
        <v/>
      </c>
      <c r="Y1385" s="291" t="str">
        <f>IF(日報入力!G1385="","",日報入力!AE1385)</f>
        <v/>
      </c>
      <c r="Z1385" s="291" t="str">
        <f>IF(日報入力!G1385="","",日報入力!AF1385)</f>
        <v/>
      </c>
      <c r="AA1385" s="291" t="str">
        <f>IF(日報入力!G1385="","",日報入力!AG1385)</f>
        <v/>
      </c>
      <c r="AB1385" s="291" t="str">
        <f>IF(日報入力!G1385="","",日報入力!AH1385)</f>
        <v/>
      </c>
      <c r="AC1385" s="291" t="str">
        <f>IF(日報入力!G1385="","",日報入力!AI1385)</f>
        <v/>
      </c>
      <c r="AD1385" s="291" t="str">
        <f>IF(日報入力!G1385="","",日報入力!AJ1385)</f>
        <v/>
      </c>
      <c r="AE1385" s="292" t="str">
        <f>IF(日報入力!G1385="","",日報入力!E1385)</f>
        <v/>
      </c>
      <c r="AF1385" s="293" t="str">
        <f>IF(日報入力!G1385="","",日報入力!AK1385)</f>
        <v/>
      </c>
      <c r="AG1385" s="293" t="str">
        <f>IF(日報入力!G1385="","",日報入力!AL1385)</f>
        <v/>
      </c>
      <c r="AH1385" s="293" t="str">
        <f>IF(日報入力!G1385="","",日報入力!AM1385)</f>
        <v/>
      </c>
      <c r="AI1385" s="294" t="str">
        <f>IF(日報入力!G1385&gt;0,日報入力!D1385*日報入力!K1385*日報入力!AL1385,"")</f>
        <v/>
      </c>
      <c r="AJ1385" s="294" t="str">
        <f>IF(日報入力!G1385&gt;0,日報入力!E1385*日報入力!AL1385,"")</f>
        <v/>
      </c>
      <c r="AK1385" s="294" t="str">
        <f>IF(日報入力!G1385&gt;0,AI1385-AJ1385,"")</f>
        <v/>
      </c>
      <c r="AL1385" s="292" t="str">
        <f>IF(日報入力!G1385&gt;0,日報入力!E1385*日報入力!AM1385,"")</f>
        <v/>
      </c>
      <c r="AM1385" s="292" t="str">
        <f>IF(日報入力!G1385&gt;0,日報入力!AB1385*日報入力!AM1385,"")</f>
        <v/>
      </c>
      <c r="AN1385" s="68" t="str">
        <f>IF(日報入力!G1385&gt;0,日報入力!C1385,"")</f>
        <v/>
      </c>
      <c r="AO1385" s="68" t="str">
        <f>日報入力!B1385</f>
        <v/>
      </c>
      <c r="AP1385" s="68" t="str">
        <f>IF(日報入力!AQ1385,日報入力!BA1385,"")</f>
        <v/>
      </c>
      <c r="AQ1385" s="68" t="str">
        <f>IF(日報入力!AR1385,日報入力!BB1385,"")</f>
        <v/>
      </c>
      <c r="AR1385" s="68" t="str">
        <f>IF(日報入力!AS1385,"N勤","")</f>
        <v/>
      </c>
      <c r="AS1385" s="295" t="e">
        <f t="shared" ref="AS1385:AS1448" si="83">IF(A1385,V1385/(AE1385+V1385),"")</f>
        <v>#VALUE!</v>
      </c>
      <c r="AT1385" s="439" t="str">
        <f>日報入力!AY1385</f>
        <v/>
      </c>
      <c r="AU1385" s="518" t="str">
        <f>IF(日報入力!G1385,G1385*60/E1385,"")</f>
        <v/>
      </c>
      <c r="AV1385" s="528" t="str">
        <f>IF(日報入力!AT1385,日報入力!AT1385,"")</f>
        <v/>
      </c>
      <c r="AW1385" s="529" t="str">
        <f>IF(日報入力!AT1385,AE1385/日報入力!AT1385,"")</f>
        <v/>
      </c>
      <c r="AX1385" s="530" t="e">
        <f>IF(1&lt;日報集計!AT1385,AT1385/(((F1385-I1385-J1385-N1385-O1385)*60)/(E1385)),"")</f>
        <v>#VALUE!</v>
      </c>
      <c r="AY1385" s="664" t="str">
        <f>IF(日報入力!H1385,AT1385/(((F1385-J1385)*60)/E1385),"")</f>
        <v/>
      </c>
      <c r="AZ1385" s="664" t="str">
        <f>IF(日報入力!I1385,AT1385/((G1385*60)/E1385),"")</f>
        <v/>
      </c>
      <c r="BA1385" s="296" t="str">
        <f>IF(日報入力!G1385,G1385/F1385,"")</f>
        <v/>
      </c>
      <c r="BB1385" s="386" t="e">
        <f t="shared" ref="BB1385:BB1448" si="84">AL1385/F1385*60</f>
        <v>#VALUE!</v>
      </c>
      <c r="BC1385" s="386" t="e">
        <f t="shared" ref="BC1385:BC1448" si="85">AL1385/H1385*60</f>
        <v>#VALUE!</v>
      </c>
      <c r="BD1385" s="80">
        <f>日報入力!AU1385</f>
        <v>0</v>
      </c>
      <c r="BE1385" s="534" t="str">
        <f>IF(日報入力!AV1385,日報入力!AV1385,"")</f>
        <v/>
      </c>
      <c r="BF1385" s="534" t="str">
        <f>IF(日報入力!AW1385,日報入力!AW1385,"")</f>
        <v/>
      </c>
      <c r="BG1385" s="398" t="str">
        <f>IF(日報入力!G1385,日報入力!K1385*日報入力!D1385*日報入力!BC1385,"")</f>
        <v/>
      </c>
    </row>
    <row r="1386" spans="1:59" ht="20.25" hidden="1" customHeight="1" x14ac:dyDescent="0.15">
      <c r="A1386" s="302" t="str">
        <f>IF(日報入力!G1386="","",日報入力!G1386)</f>
        <v/>
      </c>
      <c r="B1386" s="291" t="str">
        <f>IF(日報入力!G1386="","",日報入力!H1386)</f>
        <v/>
      </c>
      <c r="C1386" s="291" t="str">
        <f>IF(日報入力!G1386="","",日報入力!I1386)</f>
        <v/>
      </c>
      <c r="D1386" s="291" t="str">
        <f>IF(日報入力!G1386="","",日報入力!J1386)</f>
        <v/>
      </c>
      <c r="E1386" s="291" t="str">
        <f>IF(日報入力!G1386="","",日報入力!K1386)</f>
        <v/>
      </c>
      <c r="F1386" s="291" t="str">
        <f>IF(日報入力!G1386="","",日報入力!L1386)</f>
        <v/>
      </c>
      <c r="G1386" s="291" t="str">
        <f>IF(日報入力!G1386="","",日報入力!L1386-日報入力!O1386-日報入力!P1386-日報入力!Q1386-日報入力!R1386-日報入力!S1386-日報入力!T1386-日報入力!U1386-日報入力!V1386-日報入力!W1386-日報入力!X1386-日報入力!Y1386-日報入力!Z1386)</f>
        <v/>
      </c>
      <c r="H1386" s="291" t="str">
        <f>IF(日報入力!G1386="","",IF(日報入力!M1386&gt;=0,日報入力!M1386*F1386,F1386))</f>
        <v/>
      </c>
      <c r="I1386" s="291" t="str">
        <f>IF(日報入力!G1386="","",日報入力!O1386)</f>
        <v/>
      </c>
      <c r="J1386" s="291" t="str">
        <f>IF(日報入力!G1386="","",日報入力!P1386)</f>
        <v/>
      </c>
      <c r="K1386" s="291" t="str">
        <f>IF(日報入力!G1386="","",日報入力!Q1386)</f>
        <v/>
      </c>
      <c r="L1386" s="291" t="str">
        <f>IF(日報入力!G1386="","",日報入力!R1386)</f>
        <v/>
      </c>
      <c r="M1386" s="291" t="str">
        <f>IF(日報入力!G1386="","",日報入力!S1386)</f>
        <v/>
      </c>
      <c r="N1386" s="291" t="str">
        <f>IF(日報入力!G1386="","",日報入力!T1386)</f>
        <v/>
      </c>
      <c r="O1386" s="291" t="str">
        <f>IF(日報入力!G1386="","",日報入力!U1386)</f>
        <v/>
      </c>
      <c r="P1386" s="291" t="str">
        <f>IF(日報入力!G1386="","",日報入力!V1386)</f>
        <v/>
      </c>
      <c r="Q1386" s="291" t="str">
        <f>IF(日報入力!G1386="","",日報入力!W1386)</f>
        <v/>
      </c>
      <c r="R1386" s="291" t="str">
        <f>IF(日報入力!G1386="","",日報入力!X1386)</f>
        <v/>
      </c>
      <c r="S1386" s="291" t="str">
        <f>IF(日報入力!G1386="","",日報入力!Y1386)</f>
        <v/>
      </c>
      <c r="T1386" s="291" t="str">
        <f>IF(日報入力!G1386="","",日報入力!Z1386)</f>
        <v/>
      </c>
      <c r="U1386" s="291" t="str">
        <f>IF(日報入力!G1386="","",日報入力!AA1386)</f>
        <v/>
      </c>
      <c r="V1386" s="378" t="str">
        <f>IF(日報入力!G1386="","",日報入力!AB1386)</f>
        <v/>
      </c>
      <c r="W1386" s="291" t="str">
        <f>IF(日報入力!G1386="","",日報入力!AC1386)</f>
        <v/>
      </c>
      <c r="X1386" s="291" t="str">
        <f>IF(日報入力!G1386="","",日報入力!AD1386)</f>
        <v/>
      </c>
      <c r="Y1386" s="291" t="str">
        <f>IF(日報入力!G1386="","",日報入力!AE1386)</f>
        <v/>
      </c>
      <c r="Z1386" s="291" t="str">
        <f>IF(日報入力!G1386="","",日報入力!AF1386)</f>
        <v/>
      </c>
      <c r="AA1386" s="291" t="str">
        <f>IF(日報入力!G1386="","",日報入力!AG1386)</f>
        <v/>
      </c>
      <c r="AB1386" s="291" t="str">
        <f>IF(日報入力!G1386="","",日報入力!AH1386)</f>
        <v/>
      </c>
      <c r="AC1386" s="291" t="str">
        <f>IF(日報入力!G1386="","",日報入力!AI1386)</f>
        <v/>
      </c>
      <c r="AD1386" s="291" t="str">
        <f>IF(日報入力!G1386="","",日報入力!AJ1386)</f>
        <v/>
      </c>
      <c r="AE1386" s="292" t="str">
        <f>IF(日報入力!G1386="","",日報入力!E1386)</f>
        <v/>
      </c>
      <c r="AF1386" s="293" t="str">
        <f>IF(日報入力!G1386="","",日報入力!AK1386)</f>
        <v/>
      </c>
      <c r="AG1386" s="293" t="str">
        <f>IF(日報入力!G1386="","",日報入力!AL1386)</f>
        <v/>
      </c>
      <c r="AH1386" s="293" t="str">
        <f>IF(日報入力!G1386="","",日報入力!AM1386)</f>
        <v/>
      </c>
      <c r="AI1386" s="294" t="str">
        <f>IF(日報入力!G1386&gt;0,日報入力!D1386*日報入力!K1386*日報入力!AL1386,"")</f>
        <v/>
      </c>
      <c r="AJ1386" s="294" t="str">
        <f>IF(日報入力!G1386&gt;0,日報入力!E1386*日報入力!AL1386,"")</f>
        <v/>
      </c>
      <c r="AK1386" s="294" t="str">
        <f>IF(日報入力!G1386&gt;0,AI1386-AJ1386,"")</f>
        <v/>
      </c>
      <c r="AL1386" s="292" t="str">
        <f>IF(日報入力!G1386&gt;0,日報入力!E1386*日報入力!AM1386,"")</f>
        <v/>
      </c>
      <c r="AM1386" s="292" t="str">
        <f>IF(日報入力!G1386&gt;0,日報入力!AB1386*日報入力!AM1386,"")</f>
        <v/>
      </c>
      <c r="AN1386" s="68" t="str">
        <f>IF(日報入力!G1386&gt;0,日報入力!C1386,"")</f>
        <v/>
      </c>
      <c r="AO1386" s="68" t="str">
        <f>日報入力!B1386</f>
        <v/>
      </c>
      <c r="AP1386" s="68" t="str">
        <f>IF(日報入力!AQ1386,日報入力!BA1386,"")</f>
        <v/>
      </c>
      <c r="AQ1386" s="68" t="str">
        <f>IF(日報入力!AR1386,日報入力!BB1386,"")</f>
        <v/>
      </c>
      <c r="AR1386" s="68" t="str">
        <f>IF(日報入力!AS1386,"N勤","")</f>
        <v/>
      </c>
      <c r="AS1386" s="295" t="e">
        <f t="shared" si="83"/>
        <v>#VALUE!</v>
      </c>
      <c r="AT1386" s="439" t="str">
        <f>日報入力!AY1386</f>
        <v/>
      </c>
      <c r="AU1386" s="518" t="str">
        <f>IF(日報入力!G1386,G1386*60/E1386,"")</f>
        <v/>
      </c>
      <c r="AV1386" s="528" t="str">
        <f>IF(日報入力!AT1386,日報入力!AT1386,"")</f>
        <v/>
      </c>
      <c r="AW1386" s="529" t="str">
        <f>IF(日報入力!AT1386,AE1386/日報入力!AT1386,"")</f>
        <v/>
      </c>
      <c r="AX1386" s="530" t="e">
        <f>IF(1&lt;日報集計!AT1386,AT1386/(((F1386-I1386-J1386-N1386-O1386)*60)/(E1386)),"")</f>
        <v>#VALUE!</v>
      </c>
      <c r="AY1386" s="664" t="str">
        <f>IF(日報入力!H1386,AT1386/(((F1386-J1386)*60)/E1386),"")</f>
        <v/>
      </c>
      <c r="AZ1386" s="664" t="str">
        <f>IF(日報入力!I1386,AT1386/((G1386*60)/E1386),"")</f>
        <v/>
      </c>
      <c r="BA1386" s="296" t="str">
        <f>IF(日報入力!G1386,G1386/F1386,"")</f>
        <v/>
      </c>
      <c r="BB1386" s="386" t="e">
        <f t="shared" si="84"/>
        <v>#VALUE!</v>
      </c>
      <c r="BC1386" s="386" t="e">
        <f t="shared" si="85"/>
        <v>#VALUE!</v>
      </c>
      <c r="BD1386" s="80">
        <f>日報入力!AU1386</f>
        <v>0</v>
      </c>
      <c r="BE1386" s="534" t="str">
        <f>IF(日報入力!AV1386,日報入力!AV1386,"")</f>
        <v/>
      </c>
      <c r="BF1386" s="534" t="str">
        <f>IF(日報入力!AW1386,日報入力!AW1386,"")</f>
        <v/>
      </c>
      <c r="BG1386" s="398" t="str">
        <f>IF(日報入力!G1386,日報入力!K1386*日報入力!D1386*日報入力!BC1386,"")</f>
        <v/>
      </c>
    </row>
    <row r="1387" spans="1:59" ht="20.25" hidden="1" customHeight="1" x14ac:dyDescent="0.15">
      <c r="A1387" s="302" t="str">
        <f>IF(日報入力!G1387="","",日報入力!G1387)</f>
        <v/>
      </c>
      <c r="B1387" s="291" t="str">
        <f>IF(日報入力!G1387="","",日報入力!H1387)</f>
        <v/>
      </c>
      <c r="C1387" s="291" t="str">
        <f>IF(日報入力!G1387="","",日報入力!I1387)</f>
        <v/>
      </c>
      <c r="D1387" s="291" t="str">
        <f>IF(日報入力!G1387="","",日報入力!J1387)</f>
        <v/>
      </c>
      <c r="E1387" s="291" t="str">
        <f>IF(日報入力!G1387="","",日報入力!K1387)</f>
        <v/>
      </c>
      <c r="F1387" s="291" t="str">
        <f>IF(日報入力!G1387="","",日報入力!L1387)</f>
        <v/>
      </c>
      <c r="G1387" s="291" t="str">
        <f>IF(日報入力!G1387="","",日報入力!L1387-日報入力!O1387-日報入力!P1387-日報入力!Q1387-日報入力!R1387-日報入力!S1387-日報入力!T1387-日報入力!U1387-日報入力!V1387-日報入力!W1387-日報入力!X1387-日報入力!Y1387-日報入力!Z1387)</f>
        <v/>
      </c>
      <c r="H1387" s="291" t="str">
        <f>IF(日報入力!G1387="","",IF(日報入力!M1387&gt;=0,日報入力!M1387*F1387,F1387))</f>
        <v/>
      </c>
      <c r="I1387" s="291" t="str">
        <f>IF(日報入力!G1387="","",日報入力!O1387)</f>
        <v/>
      </c>
      <c r="J1387" s="291" t="str">
        <f>IF(日報入力!G1387="","",日報入力!P1387)</f>
        <v/>
      </c>
      <c r="K1387" s="291" t="str">
        <f>IF(日報入力!G1387="","",日報入力!Q1387)</f>
        <v/>
      </c>
      <c r="L1387" s="291" t="str">
        <f>IF(日報入力!G1387="","",日報入力!R1387)</f>
        <v/>
      </c>
      <c r="M1387" s="291" t="str">
        <f>IF(日報入力!G1387="","",日報入力!S1387)</f>
        <v/>
      </c>
      <c r="N1387" s="291" t="str">
        <f>IF(日報入力!G1387="","",日報入力!T1387)</f>
        <v/>
      </c>
      <c r="O1387" s="291" t="str">
        <f>IF(日報入力!G1387="","",日報入力!U1387)</f>
        <v/>
      </c>
      <c r="P1387" s="291" t="str">
        <f>IF(日報入力!G1387="","",日報入力!V1387)</f>
        <v/>
      </c>
      <c r="Q1387" s="291" t="str">
        <f>IF(日報入力!G1387="","",日報入力!W1387)</f>
        <v/>
      </c>
      <c r="R1387" s="291" t="str">
        <f>IF(日報入力!G1387="","",日報入力!X1387)</f>
        <v/>
      </c>
      <c r="S1387" s="291" t="str">
        <f>IF(日報入力!G1387="","",日報入力!Y1387)</f>
        <v/>
      </c>
      <c r="T1387" s="291" t="str">
        <f>IF(日報入力!G1387="","",日報入力!Z1387)</f>
        <v/>
      </c>
      <c r="U1387" s="291" t="str">
        <f>IF(日報入力!G1387="","",日報入力!AA1387)</f>
        <v/>
      </c>
      <c r="V1387" s="378" t="str">
        <f>IF(日報入力!G1387="","",日報入力!AB1387)</f>
        <v/>
      </c>
      <c r="W1387" s="291" t="str">
        <f>IF(日報入力!G1387="","",日報入力!AC1387)</f>
        <v/>
      </c>
      <c r="X1387" s="291" t="str">
        <f>IF(日報入力!G1387="","",日報入力!AD1387)</f>
        <v/>
      </c>
      <c r="Y1387" s="291" t="str">
        <f>IF(日報入力!G1387="","",日報入力!AE1387)</f>
        <v/>
      </c>
      <c r="Z1387" s="291" t="str">
        <f>IF(日報入力!G1387="","",日報入力!AF1387)</f>
        <v/>
      </c>
      <c r="AA1387" s="291" t="str">
        <f>IF(日報入力!G1387="","",日報入力!AG1387)</f>
        <v/>
      </c>
      <c r="AB1387" s="291" t="str">
        <f>IF(日報入力!G1387="","",日報入力!AH1387)</f>
        <v/>
      </c>
      <c r="AC1387" s="291" t="str">
        <f>IF(日報入力!G1387="","",日報入力!AI1387)</f>
        <v/>
      </c>
      <c r="AD1387" s="291" t="str">
        <f>IF(日報入力!G1387="","",日報入力!AJ1387)</f>
        <v/>
      </c>
      <c r="AE1387" s="292" t="str">
        <f>IF(日報入力!G1387="","",日報入力!E1387)</f>
        <v/>
      </c>
      <c r="AF1387" s="293" t="str">
        <f>IF(日報入力!G1387="","",日報入力!AK1387)</f>
        <v/>
      </c>
      <c r="AG1387" s="293" t="str">
        <f>IF(日報入力!G1387="","",日報入力!AL1387)</f>
        <v/>
      </c>
      <c r="AH1387" s="293" t="str">
        <f>IF(日報入力!G1387="","",日報入力!AM1387)</f>
        <v/>
      </c>
      <c r="AI1387" s="294" t="str">
        <f>IF(日報入力!G1387&gt;0,日報入力!D1387*日報入力!K1387*日報入力!AL1387,"")</f>
        <v/>
      </c>
      <c r="AJ1387" s="294" t="str">
        <f>IF(日報入力!G1387&gt;0,日報入力!E1387*日報入力!AL1387,"")</f>
        <v/>
      </c>
      <c r="AK1387" s="294" t="str">
        <f>IF(日報入力!G1387&gt;0,AI1387-AJ1387,"")</f>
        <v/>
      </c>
      <c r="AL1387" s="292" t="str">
        <f>IF(日報入力!G1387&gt;0,日報入力!E1387*日報入力!AM1387,"")</f>
        <v/>
      </c>
      <c r="AM1387" s="292" t="str">
        <f>IF(日報入力!G1387&gt;0,日報入力!AB1387*日報入力!AM1387,"")</f>
        <v/>
      </c>
      <c r="AN1387" s="68" t="str">
        <f>IF(日報入力!G1387&gt;0,日報入力!C1387,"")</f>
        <v/>
      </c>
      <c r="AO1387" s="68" t="str">
        <f>日報入力!B1387</f>
        <v/>
      </c>
      <c r="AP1387" s="68" t="str">
        <f>IF(日報入力!AQ1387,日報入力!BA1387,"")</f>
        <v/>
      </c>
      <c r="AQ1387" s="68" t="str">
        <f>IF(日報入力!AR1387,日報入力!BB1387,"")</f>
        <v/>
      </c>
      <c r="AR1387" s="68" t="str">
        <f>IF(日報入力!AS1387,"N勤","")</f>
        <v/>
      </c>
      <c r="AS1387" s="295" t="e">
        <f t="shared" si="83"/>
        <v>#VALUE!</v>
      </c>
      <c r="AT1387" s="439" t="str">
        <f>日報入力!AY1387</f>
        <v/>
      </c>
      <c r="AU1387" s="518" t="str">
        <f>IF(日報入力!G1387,G1387*60/E1387,"")</f>
        <v/>
      </c>
      <c r="AV1387" s="528" t="str">
        <f>IF(日報入力!AT1387,日報入力!AT1387,"")</f>
        <v/>
      </c>
      <c r="AW1387" s="529" t="str">
        <f>IF(日報入力!AT1387,AE1387/日報入力!AT1387,"")</f>
        <v/>
      </c>
      <c r="AX1387" s="530" t="e">
        <f>IF(1&lt;日報集計!AT1387,AT1387/(((F1387-I1387-J1387-N1387-O1387)*60)/(E1387)),"")</f>
        <v>#VALUE!</v>
      </c>
      <c r="AY1387" s="664" t="str">
        <f>IF(日報入力!H1387,AT1387/(((F1387-J1387)*60)/E1387),"")</f>
        <v/>
      </c>
      <c r="AZ1387" s="664" t="str">
        <f>IF(日報入力!I1387,AT1387/((G1387*60)/E1387),"")</f>
        <v/>
      </c>
      <c r="BA1387" s="296" t="str">
        <f>IF(日報入力!G1387,G1387/F1387,"")</f>
        <v/>
      </c>
      <c r="BB1387" s="386" t="e">
        <f t="shared" si="84"/>
        <v>#VALUE!</v>
      </c>
      <c r="BC1387" s="386" t="e">
        <f t="shared" si="85"/>
        <v>#VALUE!</v>
      </c>
      <c r="BD1387" s="80">
        <f>日報入力!AU1387</f>
        <v>0</v>
      </c>
      <c r="BE1387" s="534" t="str">
        <f>IF(日報入力!AV1387,日報入力!AV1387,"")</f>
        <v/>
      </c>
      <c r="BF1387" s="534" t="str">
        <f>IF(日報入力!AW1387,日報入力!AW1387,"")</f>
        <v/>
      </c>
      <c r="BG1387" s="398" t="str">
        <f>IF(日報入力!G1387,日報入力!K1387*日報入力!D1387*日報入力!BC1387,"")</f>
        <v/>
      </c>
    </row>
    <row r="1388" spans="1:59" ht="20.25" hidden="1" customHeight="1" x14ac:dyDescent="0.15">
      <c r="A1388" s="302" t="str">
        <f>IF(日報入力!G1388="","",日報入力!G1388)</f>
        <v/>
      </c>
      <c r="B1388" s="291" t="str">
        <f>IF(日報入力!G1388="","",日報入力!H1388)</f>
        <v/>
      </c>
      <c r="C1388" s="291" t="str">
        <f>IF(日報入力!G1388="","",日報入力!I1388)</f>
        <v/>
      </c>
      <c r="D1388" s="291" t="str">
        <f>IF(日報入力!G1388="","",日報入力!J1388)</f>
        <v/>
      </c>
      <c r="E1388" s="291" t="str">
        <f>IF(日報入力!G1388="","",日報入力!K1388)</f>
        <v/>
      </c>
      <c r="F1388" s="291" t="str">
        <f>IF(日報入力!G1388="","",日報入力!L1388)</f>
        <v/>
      </c>
      <c r="G1388" s="291" t="str">
        <f>IF(日報入力!G1388="","",日報入力!L1388-日報入力!O1388-日報入力!P1388-日報入力!Q1388-日報入力!R1388-日報入力!S1388-日報入力!T1388-日報入力!U1388-日報入力!V1388-日報入力!W1388-日報入力!X1388-日報入力!Y1388-日報入力!Z1388)</f>
        <v/>
      </c>
      <c r="H1388" s="291" t="str">
        <f>IF(日報入力!G1388="","",IF(日報入力!M1388&gt;=0,日報入力!M1388*F1388,F1388))</f>
        <v/>
      </c>
      <c r="I1388" s="291" t="str">
        <f>IF(日報入力!G1388="","",日報入力!O1388)</f>
        <v/>
      </c>
      <c r="J1388" s="291" t="str">
        <f>IF(日報入力!G1388="","",日報入力!P1388)</f>
        <v/>
      </c>
      <c r="K1388" s="291" t="str">
        <f>IF(日報入力!G1388="","",日報入力!Q1388)</f>
        <v/>
      </c>
      <c r="L1388" s="291" t="str">
        <f>IF(日報入力!G1388="","",日報入力!R1388)</f>
        <v/>
      </c>
      <c r="M1388" s="291" t="str">
        <f>IF(日報入力!G1388="","",日報入力!S1388)</f>
        <v/>
      </c>
      <c r="N1388" s="291" t="str">
        <f>IF(日報入力!G1388="","",日報入力!T1388)</f>
        <v/>
      </c>
      <c r="O1388" s="291" t="str">
        <f>IF(日報入力!G1388="","",日報入力!U1388)</f>
        <v/>
      </c>
      <c r="P1388" s="291" t="str">
        <f>IF(日報入力!G1388="","",日報入力!V1388)</f>
        <v/>
      </c>
      <c r="Q1388" s="291" t="str">
        <f>IF(日報入力!G1388="","",日報入力!W1388)</f>
        <v/>
      </c>
      <c r="R1388" s="291" t="str">
        <f>IF(日報入力!G1388="","",日報入力!X1388)</f>
        <v/>
      </c>
      <c r="S1388" s="291" t="str">
        <f>IF(日報入力!G1388="","",日報入力!Y1388)</f>
        <v/>
      </c>
      <c r="T1388" s="291" t="str">
        <f>IF(日報入力!G1388="","",日報入力!Z1388)</f>
        <v/>
      </c>
      <c r="U1388" s="291" t="str">
        <f>IF(日報入力!G1388="","",日報入力!AA1388)</f>
        <v/>
      </c>
      <c r="V1388" s="378" t="str">
        <f>IF(日報入力!G1388="","",日報入力!AB1388)</f>
        <v/>
      </c>
      <c r="W1388" s="291" t="str">
        <f>IF(日報入力!G1388="","",日報入力!AC1388)</f>
        <v/>
      </c>
      <c r="X1388" s="291" t="str">
        <f>IF(日報入力!G1388="","",日報入力!AD1388)</f>
        <v/>
      </c>
      <c r="Y1388" s="291" t="str">
        <f>IF(日報入力!G1388="","",日報入力!AE1388)</f>
        <v/>
      </c>
      <c r="Z1388" s="291" t="str">
        <f>IF(日報入力!G1388="","",日報入力!AF1388)</f>
        <v/>
      </c>
      <c r="AA1388" s="291" t="str">
        <f>IF(日報入力!G1388="","",日報入力!AG1388)</f>
        <v/>
      </c>
      <c r="AB1388" s="291" t="str">
        <f>IF(日報入力!G1388="","",日報入力!AH1388)</f>
        <v/>
      </c>
      <c r="AC1388" s="291" t="str">
        <f>IF(日報入力!G1388="","",日報入力!AI1388)</f>
        <v/>
      </c>
      <c r="AD1388" s="291" t="str">
        <f>IF(日報入力!G1388="","",日報入力!AJ1388)</f>
        <v/>
      </c>
      <c r="AE1388" s="292" t="str">
        <f>IF(日報入力!G1388="","",日報入力!E1388)</f>
        <v/>
      </c>
      <c r="AF1388" s="293" t="str">
        <f>IF(日報入力!G1388="","",日報入力!AK1388)</f>
        <v/>
      </c>
      <c r="AG1388" s="293" t="str">
        <f>IF(日報入力!G1388="","",日報入力!AL1388)</f>
        <v/>
      </c>
      <c r="AH1388" s="293" t="str">
        <f>IF(日報入力!G1388="","",日報入力!AM1388)</f>
        <v/>
      </c>
      <c r="AI1388" s="294" t="str">
        <f>IF(日報入力!G1388&gt;0,日報入力!D1388*日報入力!K1388*日報入力!AL1388,"")</f>
        <v/>
      </c>
      <c r="AJ1388" s="294" t="str">
        <f>IF(日報入力!G1388&gt;0,日報入力!E1388*日報入力!AL1388,"")</f>
        <v/>
      </c>
      <c r="AK1388" s="294" t="str">
        <f>IF(日報入力!G1388&gt;0,AI1388-AJ1388,"")</f>
        <v/>
      </c>
      <c r="AL1388" s="292" t="str">
        <f>IF(日報入力!G1388&gt;0,日報入力!E1388*日報入力!AM1388,"")</f>
        <v/>
      </c>
      <c r="AM1388" s="292" t="str">
        <f>IF(日報入力!G1388&gt;0,日報入力!AB1388*日報入力!AM1388,"")</f>
        <v/>
      </c>
      <c r="AN1388" s="68" t="str">
        <f>IF(日報入力!G1388&gt;0,日報入力!C1388,"")</f>
        <v/>
      </c>
      <c r="AO1388" s="68" t="str">
        <f>日報入力!B1388</f>
        <v/>
      </c>
      <c r="AP1388" s="68" t="str">
        <f>IF(日報入力!AQ1388,日報入力!BA1388,"")</f>
        <v/>
      </c>
      <c r="AQ1388" s="68" t="str">
        <f>IF(日報入力!AR1388,日報入力!BB1388,"")</f>
        <v/>
      </c>
      <c r="AR1388" s="68" t="str">
        <f>IF(日報入力!AS1388,"N勤","")</f>
        <v/>
      </c>
      <c r="AS1388" s="295" t="e">
        <f t="shared" si="83"/>
        <v>#VALUE!</v>
      </c>
      <c r="AT1388" s="439" t="str">
        <f>日報入力!AY1388</f>
        <v/>
      </c>
      <c r="AU1388" s="518" t="str">
        <f>IF(日報入力!G1388,G1388*60/E1388,"")</f>
        <v/>
      </c>
      <c r="AV1388" s="528" t="str">
        <f>IF(日報入力!AT1388,日報入力!AT1388,"")</f>
        <v/>
      </c>
      <c r="AW1388" s="529" t="str">
        <f>IF(日報入力!AT1388,AE1388/日報入力!AT1388,"")</f>
        <v/>
      </c>
      <c r="AX1388" s="530" t="e">
        <f>IF(1&lt;日報集計!AT1388,AT1388/(((F1388-I1388-J1388-N1388-O1388)*60)/(E1388)),"")</f>
        <v>#VALUE!</v>
      </c>
      <c r="AY1388" s="664" t="str">
        <f>IF(日報入力!H1388,AT1388/(((F1388-J1388)*60)/E1388),"")</f>
        <v/>
      </c>
      <c r="AZ1388" s="664" t="str">
        <f>IF(日報入力!I1388,AT1388/((G1388*60)/E1388),"")</f>
        <v/>
      </c>
      <c r="BA1388" s="296" t="str">
        <f>IF(日報入力!G1388,G1388/F1388,"")</f>
        <v/>
      </c>
      <c r="BB1388" s="386" t="e">
        <f t="shared" si="84"/>
        <v>#VALUE!</v>
      </c>
      <c r="BC1388" s="386" t="e">
        <f t="shared" si="85"/>
        <v>#VALUE!</v>
      </c>
      <c r="BD1388" s="80">
        <f>日報入力!AU1388</f>
        <v>0</v>
      </c>
      <c r="BE1388" s="534" t="str">
        <f>IF(日報入力!AV1388,日報入力!AV1388,"")</f>
        <v/>
      </c>
      <c r="BF1388" s="534" t="str">
        <f>IF(日報入力!AW1388,日報入力!AW1388,"")</f>
        <v/>
      </c>
      <c r="BG1388" s="398" t="str">
        <f>IF(日報入力!G1388,日報入力!K1388*日報入力!D1388*日報入力!BC1388,"")</f>
        <v/>
      </c>
    </row>
    <row r="1389" spans="1:59" ht="20.25" hidden="1" customHeight="1" x14ac:dyDescent="0.15">
      <c r="A1389" s="302" t="str">
        <f>IF(日報入力!G1389="","",日報入力!G1389)</f>
        <v/>
      </c>
      <c r="B1389" s="291" t="str">
        <f>IF(日報入力!G1389="","",日報入力!H1389)</f>
        <v/>
      </c>
      <c r="C1389" s="291" t="str">
        <f>IF(日報入力!G1389="","",日報入力!I1389)</f>
        <v/>
      </c>
      <c r="D1389" s="291" t="str">
        <f>IF(日報入力!G1389="","",日報入力!J1389)</f>
        <v/>
      </c>
      <c r="E1389" s="291" t="str">
        <f>IF(日報入力!G1389="","",日報入力!K1389)</f>
        <v/>
      </c>
      <c r="F1389" s="291" t="str">
        <f>IF(日報入力!G1389="","",日報入力!L1389)</f>
        <v/>
      </c>
      <c r="G1389" s="291" t="str">
        <f>IF(日報入力!G1389="","",日報入力!L1389-日報入力!O1389-日報入力!P1389-日報入力!Q1389-日報入力!R1389-日報入力!S1389-日報入力!T1389-日報入力!U1389-日報入力!V1389-日報入力!W1389-日報入力!X1389-日報入力!Y1389-日報入力!Z1389)</f>
        <v/>
      </c>
      <c r="H1389" s="291" t="str">
        <f>IF(日報入力!G1389="","",IF(日報入力!M1389&gt;=0,日報入力!M1389*F1389,F1389))</f>
        <v/>
      </c>
      <c r="I1389" s="291" t="str">
        <f>IF(日報入力!G1389="","",日報入力!O1389)</f>
        <v/>
      </c>
      <c r="J1389" s="291" t="str">
        <f>IF(日報入力!G1389="","",日報入力!P1389)</f>
        <v/>
      </c>
      <c r="K1389" s="291" t="str">
        <f>IF(日報入力!G1389="","",日報入力!Q1389)</f>
        <v/>
      </c>
      <c r="L1389" s="291" t="str">
        <f>IF(日報入力!G1389="","",日報入力!R1389)</f>
        <v/>
      </c>
      <c r="M1389" s="291" t="str">
        <f>IF(日報入力!G1389="","",日報入力!S1389)</f>
        <v/>
      </c>
      <c r="N1389" s="291" t="str">
        <f>IF(日報入力!G1389="","",日報入力!T1389)</f>
        <v/>
      </c>
      <c r="O1389" s="291" t="str">
        <f>IF(日報入力!G1389="","",日報入力!U1389)</f>
        <v/>
      </c>
      <c r="P1389" s="291" t="str">
        <f>IF(日報入力!G1389="","",日報入力!V1389)</f>
        <v/>
      </c>
      <c r="Q1389" s="291" t="str">
        <f>IF(日報入力!G1389="","",日報入力!W1389)</f>
        <v/>
      </c>
      <c r="R1389" s="291" t="str">
        <f>IF(日報入力!G1389="","",日報入力!X1389)</f>
        <v/>
      </c>
      <c r="S1389" s="291" t="str">
        <f>IF(日報入力!G1389="","",日報入力!Y1389)</f>
        <v/>
      </c>
      <c r="T1389" s="291" t="str">
        <f>IF(日報入力!G1389="","",日報入力!Z1389)</f>
        <v/>
      </c>
      <c r="U1389" s="291" t="str">
        <f>IF(日報入力!G1389="","",日報入力!AA1389)</f>
        <v/>
      </c>
      <c r="V1389" s="378" t="str">
        <f>IF(日報入力!G1389="","",日報入力!AB1389)</f>
        <v/>
      </c>
      <c r="W1389" s="291" t="str">
        <f>IF(日報入力!G1389="","",日報入力!AC1389)</f>
        <v/>
      </c>
      <c r="X1389" s="291" t="str">
        <f>IF(日報入力!G1389="","",日報入力!AD1389)</f>
        <v/>
      </c>
      <c r="Y1389" s="291" t="str">
        <f>IF(日報入力!G1389="","",日報入力!AE1389)</f>
        <v/>
      </c>
      <c r="Z1389" s="291" t="str">
        <f>IF(日報入力!G1389="","",日報入力!AF1389)</f>
        <v/>
      </c>
      <c r="AA1389" s="291" t="str">
        <f>IF(日報入力!G1389="","",日報入力!AG1389)</f>
        <v/>
      </c>
      <c r="AB1389" s="291" t="str">
        <f>IF(日報入力!G1389="","",日報入力!AH1389)</f>
        <v/>
      </c>
      <c r="AC1389" s="291" t="str">
        <f>IF(日報入力!G1389="","",日報入力!AI1389)</f>
        <v/>
      </c>
      <c r="AD1389" s="291" t="str">
        <f>IF(日報入力!G1389="","",日報入力!AJ1389)</f>
        <v/>
      </c>
      <c r="AE1389" s="292" t="str">
        <f>IF(日報入力!G1389="","",日報入力!E1389)</f>
        <v/>
      </c>
      <c r="AF1389" s="293" t="str">
        <f>IF(日報入力!G1389="","",日報入力!AK1389)</f>
        <v/>
      </c>
      <c r="AG1389" s="293" t="str">
        <f>IF(日報入力!G1389="","",日報入力!AL1389)</f>
        <v/>
      </c>
      <c r="AH1389" s="293" t="str">
        <f>IF(日報入力!G1389="","",日報入力!AM1389)</f>
        <v/>
      </c>
      <c r="AI1389" s="294" t="str">
        <f>IF(日報入力!G1389&gt;0,日報入力!D1389*日報入力!K1389*日報入力!AL1389,"")</f>
        <v/>
      </c>
      <c r="AJ1389" s="294" t="str">
        <f>IF(日報入力!G1389&gt;0,日報入力!E1389*日報入力!AL1389,"")</f>
        <v/>
      </c>
      <c r="AK1389" s="294" t="str">
        <f>IF(日報入力!G1389&gt;0,AI1389-AJ1389,"")</f>
        <v/>
      </c>
      <c r="AL1389" s="292" t="str">
        <f>IF(日報入力!G1389&gt;0,日報入力!E1389*日報入力!AM1389,"")</f>
        <v/>
      </c>
      <c r="AM1389" s="292" t="str">
        <f>IF(日報入力!G1389&gt;0,日報入力!AB1389*日報入力!AM1389,"")</f>
        <v/>
      </c>
      <c r="AN1389" s="68" t="str">
        <f>IF(日報入力!G1389&gt;0,日報入力!C1389,"")</f>
        <v/>
      </c>
      <c r="AO1389" s="68" t="str">
        <f>日報入力!B1389</f>
        <v/>
      </c>
      <c r="AP1389" s="68" t="str">
        <f>IF(日報入力!AQ1389,日報入力!BA1389,"")</f>
        <v/>
      </c>
      <c r="AQ1389" s="68" t="str">
        <f>IF(日報入力!AR1389,日報入力!BB1389,"")</f>
        <v/>
      </c>
      <c r="AR1389" s="68" t="str">
        <f>IF(日報入力!AS1389,"N勤","")</f>
        <v/>
      </c>
      <c r="AS1389" s="295" t="e">
        <f t="shared" si="83"/>
        <v>#VALUE!</v>
      </c>
      <c r="AT1389" s="439" t="str">
        <f>日報入力!AY1389</f>
        <v/>
      </c>
      <c r="AU1389" s="518" t="str">
        <f>IF(日報入力!G1389,G1389*60/E1389,"")</f>
        <v/>
      </c>
      <c r="AV1389" s="528" t="str">
        <f>IF(日報入力!AT1389,日報入力!AT1389,"")</f>
        <v/>
      </c>
      <c r="AW1389" s="529" t="str">
        <f>IF(日報入力!AT1389,AE1389/日報入力!AT1389,"")</f>
        <v/>
      </c>
      <c r="AX1389" s="530" t="e">
        <f>IF(1&lt;日報集計!AT1389,AT1389/(((F1389-I1389-J1389-N1389-O1389)*60)/(E1389)),"")</f>
        <v>#VALUE!</v>
      </c>
      <c r="AY1389" s="664" t="str">
        <f>IF(日報入力!H1389,AT1389/(((F1389-J1389)*60)/E1389),"")</f>
        <v/>
      </c>
      <c r="AZ1389" s="664" t="str">
        <f>IF(日報入力!I1389,AT1389/((G1389*60)/E1389),"")</f>
        <v/>
      </c>
      <c r="BA1389" s="296" t="str">
        <f>IF(日報入力!G1389,G1389/F1389,"")</f>
        <v/>
      </c>
      <c r="BB1389" s="386" t="e">
        <f t="shared" si="84"/>
        <v>#VALUE!</v>
      </c>
      <c r="BC1389" s="386" t="e">
        <f t="shared" si="85"/>
        <v>#VALUE!</v>
      </c>
      <c r="BD1389" s="80">
        <f>日報入力!AU1389</f>
        <v>0</v>
      </c>
      <c r="BE1389" s="534" t="str">
        <f>IF(日報入力!AV1389,日報入力!AV1389,"")</f>
        <v/>
      </c>
      <c r="BF1389" s="534" t="str">
        <f>IF(日報入力!AW1389,日報入力!AW1389,"")</f>
        <v/>
      </c>
      <c r="BG1389" s="398" t="str">
        <f>IF(日報入力!G1389,日報入力!K1389*日報入力!D1389*日報入力!BC1389,"")</f>
        <v/>
      </c>
    </row>
    <row r="1390" spans="1:59" ht="20.25" hidden="1" customHeight="1" x14ac:dyDescent="0.15">
      <c r="A1390" s="302" t="str">
        <f>IF(日報入力!G1390="","",日報入力!G1390)</f>
        <v/>
      </c>
      <c r="B1390" s="291" t="str">
        <f>IF(日報入力!G1390="","",日報入力!H1390)</f>
        <v/>
      </c>
      <c r="C1390" s="291" t="str">
        <f>IF(日報入力!G1390="","",日報入力!I1390)</f>
        <v/>
      </c>
      <c r="D1390" s="291" t="str">
        <f>IF(日報入力!G1390="","",日報入力!J1390)</f>
        <v/>
      </c>
      <c r="E1390" s="291" t="str">
        <f>IF(日報入力!G1390="","",日報入力!K1390)</f>
        <v/>
      </c>
      <c r="F1390" s="291" t="str">
        <f>IF(日報入力!G1390="","",日報入力!L1390)</f>
        <v/>
      </c>
      <c r="G1390" s="291" t="str">
        <f>IF(日報入力!G1390="","",日報入力!L1390-日報入力!O1390-日報入力!P1390-日報入力!Q1390-日報入力!R1390-日報入力!S1390-日報入力!T1390-日報入力!U1390-日報入力!V1390-日報入力!W1390-日報入力!X1390-日報入力!Y1390-日報入力!Z1390)</f>
        <v/>
      </c>
      <c r="H1390" s="291" t="str">
        <f>IF(日報入力!G1390="","",IF(日報入力!M1390&gt;=0,日報入力!M1390*F1390,F1390))</f>
        <v/>
      </c>
      <c r="I1390" s="291" t="str">
        <f>IF(日報入力!G1390="","",日報入力!O1390)</f>
        <v/>
      </c>
      <c r="J1390" s="291" t="str">
        <f>IF(日報入力!G1390="","",日報入力!P1390)</f>
        <v/>
      </c>
      <c r="K1390" s="291" t="str">
        <f>IF(日報入力!G1390="","",日報入力!Q1390)</f>
        <v/>
      </c>
      <c r="L1390" s="291" t="str">
        <f>IF(日報入力!G1390="","",日報入力!R1390)</f>
        <v/>
      </c>
      <c r="M1390" s="291" t="str">
        <f>IF(日報入力!G1390="","",日報入力!S1390)</f>
        <v/>
      </c>
      <c r="N1390" s="291" t="str">
        <f>IF(日報入力!G1390="","",日報入力!T1390)</f>
        <v/>
      </c>
      <c r="O1390" s="291" t="str">
        <f>IF(日報入力!G1390="","",日報入力!U1390)</f>
        <v/>
      </c>
      <c r="P1390" s="291" t="str">
        <f>IF(日報入力!G1390="","",日報入力!V1390)</f>
        <v/>
      </c>
      <c r="Q1390" s="291" t="str">
        <f>IF(日報入力!G1390="","",日報入力!W1390)</f>
        <v/>
      </c>
      <c r="R1390" s="291" t="str">
        <f>IF(日報入力!G1390="","",日報入力!X1390)</f>
        <v/>
      </c>
      <c r="S1390" s="291" t="str">
        <f>IF(日報入力!G1390="","",日報入力!Y1390)</f>
        <v/>
      </c>
      <c r="T1390" s="291" t="str">
        <f>IF(日報入力!G1390="","",日報入力!Z1390)</f>
        <v/>
      </c>
      <c r="U1390" s="291" t="str">
        <f>IF(日報入力!G1390="","",日報入力!AA1390)</f>
        <v/>
      </c>
      <c r="V1390" s="378" t="str">
        <f>IF(日報入力!G1390="","",日報入力!AB1390)</f>
        <v/>
      </c>
      <c r="W1390" s="291" t="str">
        <f>IF(日報入力!G1390="","",日報入力!AC1390)</f>
        <v/>
      </c>
      <c r="X1390" s="291" t="str">
        <f>IF(日報入力!G1390="","",日報入力!AD1390)</f>
        <v/>
      </c>
      <c r="Y1390" s="291" t="str">
        <f>IF(日報入力!G1390="","",日報入力!AE1390)</f>
        <v/>
      </c>
      <c r="Z1390" s="291" t="str">
        <f>IF(日報入力!G1390="","",日報入力!AF1390)</f>
        <v/>
      </c>
      <c r="AA1390" s="291" t="str">
        <f>IF(日報入力!G1390="","",日報入力!AG1390)</f>
        <v/>
      </c>
      <c r="AB1390" s="291" t="str">
        <f>IF(日報入力!G1390="","",日報入力!AH1390)</f>
        <v/>
      </c>
      <c r="AC1390" s="291" t="str">
        <f>IF(日報入力!G1390="","",日報入力!AI1390)</f>
        <v/>
      </c>
      <c r="AD1390" s="291" t="str">
        <f>IF(日報入力!G1390="","",日報入力!AJ1390)</f>
        <v/>
      </c>
      <c r="AE1390" s="292" t="str">
        <f>IF(日報入力!G1390="","",日報入力!E1390)</f>
        <v/>
      </c>
      <c r="AF1390" s="293" t="str">
        <f>IF(日報入力!G1390="","",日報入力!AK1390)</f>
        <v/>
      </c>
      <c r="AG1390" s="293" t="str">
        <f>IF(日報入力!G1390="","",日報入力!AL1390)</f>
        <v/>
      </c>
      <c r="AH1390" s="293" t="str">
        <f>IF(日報入力!G1390="","",日報入力!AM1390)</f>
        <v/>
      </c>
      <c r="AI1390" s="294" t="str">
        <f>IF(日報入力!G1390&gt;0,日報入力!D1390*日報入力!K1390*日報入力!AL1390,"")</f>
        <v/>
      </c>
      <c r="AJ1390" s="294" t="str">
        <f>IF(日報入力!G1390&gt;0,日報入力!E1390*日報入力!AL1390,"")</f>
        <v/>
      </c>
      <c r="AK1390" s="294" t="str">
        <f>IF(日報入力!G1390&gt;0,AI1390-AJ1390,"")</f>
        <v/>
      </c>
      <c r="AL1390" s="292" t="str">
        <f>IF(日報入力!G1390&gt;0,日報入力!E1390*日報入力!AM1390,"")</f>
        <v/>
      </c>
      <c r="AM1390" s="292" t="str">
        <f>IF(日報入力!G1390&gt;0,日報入力!AB1390*日報入力!AM1390,"")</f>
        <v/>
      </c>
      <c r="AN1390" s="68" t="str">
        <f>IF(日報入力!G1390&gt;0,日報入力!C1390,"")</f>
        <v/>
      </c>
      <c r="AO1390" s="68" t="str">
        <f>日報入力!B1390</f>
        <v/>
      </c>
      <c r="AP1390" s="68" t="str">
        <f>IF(日報入力!AQ1390,日報入力!BA1390,"")</f>
        <v/>
      </c>
      <c r="AQ1390" s="68" t="str">
        <f>IF(日報入力!AR1390,日報入力!BB1390,"")</f>
        <v/>
      </c>
      <c r="AR1390" s="68" t="str">
        <f>IF(日報入力!AS1390,"N勤","")</f>
        <v/>
      </c>
      <c r="AS1390" s="295" t="e">
        <f t="shared" si="83"/>
        <v>#VALUE!</v>
      </c>
      <c r="AT1390" s="439" t="str">
        <f>日報入力!AY1390</f>
        <v/>
      </c>
      <c r="AU1390" s="518" t="str">
        <f>IF(日報入力!G1390,G1390*60/E1390,"")</f>
        <v/>
      </c>
      <c r="AV1390" s="528" t="str">
        <f>IF(日報入力!AT1390,日報入力!AT1390,"")</f>
        <v/>
      </c>
      <c r="AW1390" s="529" t="str">
        <f>IF(日報入力!AT1390,AE1390/日報入力!AT1390,"")</f>
        <v/>
      </c>
      <c r="AX1390" s="530" t="e">
        <f>IF(1&lt;日報集計!AT1390,AT1390/(((F1390-I1390-J1390-N1390-O1390)*60)/(E1390)),"")</f>
        <v>#VALUE!</v>
      </c>
      <c r="AY1390" s="664" t="str">
        <f>IF(日報入力!H1390,AT1390/(((F1390-J1390)*60)/E1390),"")</f>
        <v/>
      </c>
      <c r="AZ1390" s="664" t="str">
        <f>IF(日報入力!I1390,AT1390/((G1390*60)/E1390),"")</f>
        <v/>
      </c>
      <c r="BA1390" s="296" t="str">
        <f>IF(日報入力!G1390,G1390/F1390,"")</f>
        <v/>
      </c>
      <c r="BB1390" s="386" t="e">
        <f t="shared" si="84"/>
        <v>#VALUE!</v>
      </c>
      <c r="BC1390" s="386" t="e">
        <f t="shared" si="85"/>
        <v>#VALUE!</v>
      </c>
      <c r="BD1390" s="80">
        <f>日報入力!AU1390</f>
        <v>0</v>
      </c>
      <c r="BE1390" s="534" t="str">
        <f>IF(日報入力!AV1390,日報入力!AV1390,"")</f>
        <v/>
      </c>
      <c r="BF1390" s="534" t="str">
        <f>IF(日報入力!AW1390,日報入力!AW1390,"")</f>
        <v/>
      </c>
      <c r="BG1390" s="398" t="str">
        <f>IF(日報入力!G1390,日報入力!K1390*日報入力!D1390*日報入力!BC1390,"")</f>
        <v/>
      </c>
    </row>
    <row r="1391" spans="1:59" ht="20.25" hidden="1" customHeight="1" x14ac:dyDescent="0.15">
      <c r="A1391" s="302" t="str">
        <f>IF(日報入力!G1391="","",日報入力!G1391)</f>
        <v/>
      </c>
      <c r="B1391" s="291" t="str">
        <f>IF(日報入力!G1391="","",日報入力!H1391)</f>
        <v/>
      </c>
      <c r="C1391" s="291" t="str">
        <f>IF(日報入力!G1391="","",日報入力!I1391)</f>
        <v/>
      </c>
      <c r="D1391" s="291" t="str">
        <f>IF(日報入力!G1391="","",日報入力!J1391)</f>
        <v/>
      </c>
      <c r="E1391" s="291" t="str">
        <f>IF(日報入力!G1391="","",日報入力!K1391)</f>
        <v/>
      </c>
      <c r="F1391" s="291" t="str">
        <f>IF(日報入力!G1391="","",日報入力!L1391)</f>
        <v/>
      </c>
      <c r="G1391" s="291" t="str">
        <f>IF(日報入力!G1391="","",日報入力!L1391-日報入力!O1391-日報入力!P1391-日報入力!Q1391-日報入力!R1391-日報入力!S1391-日報入力!T1391-日報入力!U1391-日報入力!V1391-日報入力!W1391-日報入力!X1391-日報入力!Y1391-日報入力!Z1391)</f>
        <v/>
      </c>
      <c r="H1391" s="291" t="str">
        <f>IF(日報入力!G1391="","",IF(日報入力!M1391&gt;=0,日報入力!M1391*F1391,F1391))</f>
        <v/>
      </c>
      <c r="I1391" s="291" t="str">
        <f>IF(日報入力!G1391="","",日報入力!O1391)</f>
        <v/>
      </c>
      <c r="J1391" s="291" t="str">
        <f>IF(日報入力!G1391="","",日報入力!P1391)</f>
        <v/>
      </c>
      <c r="K1391" s="291" t="str">
        <f>IF(日報入力!G1391="","",日報入力!Q1391)</f>
        <v/>
      </c>
      <c r="L1391" s="291" t="str">
        <f>IF(日報入力!G1391="","",日報入力!R1391)</f>
        <v/>
      </c>
      <c r="M1391" s="291" t="str">
        <f>IF(日報入力!G1391="","",日報入力!S1391)</f>
        <v/>
      </c>
      <c r="N1391" s="291" t="str">
        <f>IF(日報入力!G1391="","",日報入力!T1391)</f>
        <v/>
      </c>
      <c r="O1391" s="291" t="str">
        <f>IF(日報入力!G1391="","",日報入力!U1391)</f>
        <v/>
      </c>
      <c r="P1391" s="291" t="str">
        <f>IF(日報入力!G1391="","",日報入力!V1391)</f>
        <v/>
      </c>
      <c r="Q1391" s="291" t="str">
        <f>IF(日報入力!G1391="","",日報入力!W1391)</f>
        <v/>
      </c>
      <c r="R1391" s="291" t="str">
        <f>IF(日報入力!G1391="","",日報入力!X1391)</f>
        <v/>
      </c>
      <c r="S1391" s="291" t="str">
        <f>IF(日報入力!G1391="","",日報入力!Y1391)</f>
        <v/>
      </c>
      <c r="T1391" s="291" t="str">
        <f>IF(日報入力!G1391="","",日報入力!Z1391)</f>
        <v/>
      </c>
      <c r="U1391" s="291" t="str">
        <f>IF(日報入力!G1391="","",日報入力!AA1391)</f>
        <v/>
      </c>
      <c r="V1391" s="378" t="str">
        <f>IF(日報入力!G1391="","",日報入力!AB1391)</f>
        <v/>
      </c>
      <c r="W1391" s="291" t="str">
        <f>IF(日報入力!G1391="","",日報入力!AC1391)</f>
        <v/>
      </c>
      <c r="X1391" s="291" t="str">
        <f>IF(日報入力!G1391="","",日報入力!AD1391)</f>
        <v/>
      </c>
      <c r="Y1391" s="291" t="str">
        <f>IF(日報入力!G1391="","",日報入力!AE1391)</f>
        <v/>
      </c>
      <c r="Z1391" s="291" t="str">
        <f>IF(日報入力!G1391="","",日報入力!AF1391)</f>
        <v/>
      </c>
      <c r="AA1391" s="291" t="str">
        <f>IF(日報入力!G1391="","",日報入力!AG1391)</f>
        <v/>
      </c>
      <c r="AB1391" s="291" t="str">
        <f>IF(日報入力!G1391="","",日報入力!AH1391)</f>
        <v/>
      </c>
      <c r="AC1391" s="291" t="str">
        <f>IF(日報入力!G1391="","",日報入力!AI1391)</f>
        <v/>
      </c>
      <c r="AD1391" s="291" t="str">
        <f>IF(日報入力!G1391="","",日報入力!AJ1391)</f>
        <v/>
      </c>
      <c r="AE1391" s="292" t="str">
        <f>IF(日報入力!G1391="","",日報入力!E1391)</f>
        <v/>
      </c>
      <c r="AF1391" s="293" t="str">
        <f>IF(日報入力!G1391="","",日報入力!AK1391)</f>
        <v/>
      </c>
      <c r="AG1391" s="293" t="str">
        <f>IF(日報入力!G1391="","",日報入力!AL1391)</f>
        <v/>
      </c>
      <c r="AH1391" s="293" t="str">
        <f>IF(日報入力!G1391="","",日報入力!AM1391)</f>
        <v/>
      </c>
      <c r="AI1391" s="294" t="str">
        <f>IF(日報入力!G1391&gt;0,日報入力!D1391*日報入力!K1391*日報入力!AL1391,"")</f>
        <v/>
      </c>
      <c r="AJ1391" s="294" t="str">
        <f>IF(日報入力!G1391&gt;0,日報入力!E1391*日報入力!AL1391,"")</f>
        <v/>
      </c>
      <c r="AK1391" s="294" t="str">
        <f>IF(日報入力!G1391&gt;0,AI1391-AJ1391,"")</f>
        <v/>
      </c>
      <c r="AL1391" s="292" t="str">
        <f>IF(日報入力!G1391&gt;0,日報入力!E1391*日報入力!AM1391,"")</f>
        <v/>
      </c>
      <c r="AM1391" s="292" t="str">
        <f>IF(日報入力!G1391&gt;0,日報入力!AB1391*日報入力!AM1391,"")</f>
        <v/>
      </c>
      <c r="AN1391" s="68" t="str">
        <f>IF(日報入力!G1391&gt;0,日報入力!C1391,"")</f>
        <v/>
      </c>
      <c r="AO1391" s="68" t="str">
        <f>日報入力!B1391</f>
        <v/>
      </c>
      <c r="AP1391" s="68" t="str">
        <f>IF(日報入力!AQ1391,日報入力!BA1391,"")</f>
        <v/>
      </c>
      <c r="AQ1391" s="68" t="str">
        <f>IF(日報入力!AR1391,日報入力!BB1391,"")</f>
        <v/>
      </c>
      <c r="AR1391" s="68" t="str">
        <f>IF(日報入力!AS1391,"N勤","")</f>
        <v/>
      </c>
      <c r="AS1391" s="295" t="e">
        <f t="shared" si="83"/>
        <v>#VALUE!</v>
      </c>
      <c r="AT1391" s="439" t="str">
        <f>日報入力!AY1391</f>
        <v/>
      </c>
      <c r="AU1391" s="518" t="str">
        <f>IF(日報入力!G1391,G1391*60/E1391,"")</f>
        <v/>
      </c>
      <c r="AV1391" s="528" t="str">
        <f>IF(日報入力!AT1391,日報入力!AT1391,"")</f>
        <v/>
      </c>
      <c r="AW1391" s="529" t="str">
        <f>IF(日報入力!AT1391,AE1391/日報入力!AT1391,"")</f>
        <v/>
      </c>
      <c r="AX1391" s="530" t="e">
        <f>IF(1&lt;日報集計!AT1391,AT1391/(((F1391-I1391-J1391-N1391-O1391)*60)/(E1391)),"")</f>
        <v>#VALUE!</v>
      </c>
      <c r="AY1391" s="664" t="str">
        <f>IF(日報入力!H1391,AT1391/(((F1391-J1391)*60)/E1391),"")</f>
        <v/>
      </c>
      <c r="AZ1391" s="664" t="str">
        <f>IF(日報入力!I1391,AT1391/((G1391*60)/E1391),"")</f>
        <v/>
      </c>
      <c r="BA1391" s="296" t="str">
        <f>IF(日報入力!G1391,G1391/F1391,"")</f>
        <v/>
      </c>
      <c r="BB1391" s="386" t="e">
        <f t="shared" si="84"/>
        <v>#VALUE!</v>
      </c>
      <c r="BC1391" s="386" t="e">
        <f t="shared" si="85"/>
        <v>#VALUE!</v>
      </c>
      <c r="BD1391" s="80">
        <f>日報入力!AU1391</f>
        <v>0</v>
      </c>
      <c r="BE1391" s="534" t="str">
        <f>IF(日報入力!AV1391,日報入力!AV1391,"")</f>
        <v/>
      </c>
      <c r="BF1391" s="534" t="str">
        <f>IF(日報入力!AW1391,日報入力!AW1391,"")</f>
        <v/>
      </c>
      <c r="BG1391" s="398" t="str">
        <f>IF(日報入力!G1391,日報入力!K1391*日報入力!D1391*日報入力!BC1391,"")</f>
        <v/>
      </c>
    </row>
    <row r="1392" spans="1:59" ht="20.25" hidden="1" customHeight="1" x14ac:dyDescent="0.15">
      <c r="A1392" s="302" t="str">
        <f>IF(日報入力!G1392="","",日報入力!G1392)</f>
        <v/>
      </c>
      <c r="B1392" s="291" t="str">
        <f>IF(日報入力!G1392="","",日報入力!H1392)</f>
        <v/>
      </c>
      <c r="C1392" s="291" t="str">
        <f>IF(日報入力!G1392="","",日報入力!I1392)</f>
        <v/>
      </c>
      <c r="D1392" s="291" t="str">
        <f>IF(日報入力!G1392="","",日報入力!J1392)</f>
        <v/>
      </c>
      <c r="E1392" s="291" t="str">
        <f>IF(日報入力!G1392="","",日報入力!K1392)</f>
        <v/>
      </c>
      <c r="F1392" s="291" t="str">
        <f>IF(日報入力!G1392="","",日報入力!L1392)</f>
        <v/>
      </c>
      <c r="G1392" s="291" t="str">
        <f>IF(日報入力!G1392="","",日報入力!L1392-日報入力!O1392-日報入力!P1392-日報入力!Q1392-日報入力!R1392-日報入力!S1392-日報入力!T1392-日報入力!U1392-日報入力!V1392-日報入力!W1392-日報入力!X1392-日報入力!Y1392-日報入力!Z1392)</f>
        <v/>
      </c>
      <c r="H1392" s="291" t="str">
        <f>IF(日報入力!G1392="","",IF(日報入力!M1392&gt;=0,日報入力!M1392*F1392,F1392))</f>
        <v/>
      </c>
      <c r="I1392" s="291" t="str">
        <f>IF(日報入力!G1392="","",日報入力!O1392)</f>
        <v/>
      </c>
      <c r="J1392" s="291" t="str">
        <f>IF(日報入力!G1392="","",日報入力!P1392)</f>
        <v/>
      </c>
      <c r="K1392" s="291" t="str">
        <f>IF(日報入力!G1392="","",日報入力!Q1392)</f>
        <v/>
      </c>
      <c r="L1392" s="291" t="str">
        <f>IF(日報入力!G1392="","",日報入力!R1392)</f>
        <v/>
      </c>
      <c r="M1392" s="291" t="str">
        <f>IF(日報入力!G1392="","",日報入力!S1392)</f>
        <v/>
      </c>
      <c r="N1392" s="291" t="str">
        <f>IF(日報入力!G1392="","",日報入力!T1392)</f>
        <v/>
      </c>
      <c r="O1392" s="291" t="str">
        <f>IF(日報入力!G1392="","",日報入力!U1392)</f>
        <v/>
      </c>
      <c r="P1392" s="291" t="str">
        <f>IF(日報入力!G1392="","",日報入力!V1392)</f>
        <v/>
      </c>
      <c r="Q1392" s="291" t="str">
        <f>IF(日報入力!G1392="","",日報入力!W1392)</f>
        <v/>
      </c>
      <c r="R1392" s="291" t="str">
        <f>IF(日報入力!G1392="","",日報入力!X1392)</f>
        <v/>
      </c>
      <c r="S1392" s="291" t="str">
        <f>IF(日報入力!G1392="","",日報入力!Y1392)</f>
        <v/>
      </c>
      <c r="T1392" s="291" t="str">
        <f>IF(日報入力!G1392="","",日報入力!Z1392)</f>
        <v/>
      </c>
      <c r="U1392" s="291" t="str">
        <f>IF(日報入力!G1392="","",日報入力!AA1392)</f>
        <v/>
      </c>
      <c r="V1392" s="378" t="str">
        <f>IF(日報入力!G1392="","",日報入力!AB1392)</f>
        <v/>
      </c>
      <c r="W1392" s="291" t="str">
        <f>IF(日報入力!G1392="","",日報入力!AC1392)</f>
        <v/>
      </c>
      <c r="X1392" s="291" t="str">
        <f>IF(日報入力!G1392="","",日報入力!AD1392)</f>
        <v/>
      </c>
      <c r="Y1392" s="291" t="str">
        <f>IF(日報入力!G1392="","",日報入力!AE1392)</f>
        <v/>
      </c>
      <c r="Z1392" s="291" t="str">
        <f>IF(日報入力!G1392="","",日報入力!AF1392)</f>
        <v/>
      </c>
      <c r="AA1392" s="291" t="str">
        <f>IF(日報入力!G1392="","",日報入力!AG1392)</f>
        <v/>
      </c>
      <c r="AB1392" s="291" t="str">
        <f>IF(日報入力!G1392="","",日報入力!AH1392)</f>
        <v/>
      </c>
      <c r="AC1392" s="291" t="str">
        <f>IF(日報入力!G1392="","",日報入力!AI1392)</f>
        <v/>
      </c>
      <c r="AD1392" s="291" t="str">
        <f>IF(日報入力!G1392="","",日報入力!AJ1392)</f>
        <v/>
      </c>
      <c r="AE1392" s="292" t="str">
        <f>IF(日報入力!G1392="","",日報入力!E1392)</f>
        <v/>
      </c>
      <c r="AF1392" s="293" t="str">
        <f>IF(日報入力!G1392="","",日報入力!AK1392)</f>
        <v/>
      </c>
      <c r="AG1392" s="293" t="str">
        <f>IF(日報入力!G1392="","",日報入力!AL1392)</f>
        <v/>
      </c>
      <c r="AH1392" s="293" t="str">
        <f>IF(日報入力!G1392="","",日報入力!AM1392)</f>
        <v/>
      </c>
      <c r="AI1392" s="294" t="str">
        <f>IF(日報入力!G1392&gt;0,日報入力!D1392*日報入力!K1392*日報入力!AL1392,"")</f>
        <v/>
      </c>
      <c r="AJ1392" s="294" t="str">
        <f>IF(日報入力!G1392&gt;0,日報入力!E1392*日報入力!AL1392,"")</f>
        <v/>
      </c>
      <c r="AK1392" s="294" t="str">
        <f>IF(日報入力!G1392&gt;0,AI1392-AJ1392,"")</f>
        <v/>
      </c>
      <c r="AL1392" s="292" t="str">
        <f>IF(日報入力!G1392&gt;0,日報入力!E1392*日報入力!AM1392,"")</f>
        <v/>
      </c>
      <c r="AM1392" s="292" t="str">
        <f>IF(日報入力!G1392&gt;0,日報入力!AB1392*日報入力!AM1392,"")</f>
        <v/>
      </c>
      <c r="AN1392" s="68" t="str">
        <f>IF(日報入力!G1392&gt;0,日報入力!C1392,"")</f>
        <v/>
      </c>
      <c r="AO1392" s="68" t="str">
        <f>日報入力!B1392</f>
        <v/>
      </c>
      <c r="AP1392" s="68" t="str">
        <f>IF(日報入力!AQ1392,日報入力!BA1392,"")</f>
        <v/>
      </c>
      <c r="AQ1392" s="68" t="str">
        <f>IF(日報入力!AR1392,日報入力!BB1392,"")</f>
        <v/>
      </c>
      <c r="AR1392" s="68" t="str">
        <f>IF(日報入力!AS1392,"N勤","")</f>
        <v/>
      </c>
      <c r="AS1392" s="295" t="e">
        <f t="shared" si="83"/>
        <v>#VALUE!</v>
      </c>
      <c r="AT1392" s="439" t="str">
        <f>日報入力!AY1392</f>
        <v/>
      </c>
      <c r="AU1392" s="518" t="str">
        <f>IF(日報入力!G1392,G1392*60/E1392,"")</f>
        <v/>
      </c>
      <c r="AV1392" s="528" t="str">
        <f>IF(日報入力!AT1392,日報入力!AT1392,"")</f>
        <v/>
      </c>
      <c r="AW1392" s="529" t="str">
        <f>IF(日報入力!AT1392,AE1392/日報入力!AT1392,"")</f>
        <v/>
      </c>
      <c r="AX1392" s="530" t="e">
        <f>IF(1&lt;日報集計!AT1392,AT1392/(((F1392-I1392-J1392-N1392-O1392)*60)/(E1392)),"")</f>
        <v>#VALUE!</v>
      </c>
      <c r="AY1392" s="664" t="str">
        <f>IF(日報入力!H1392,AT1392/(((F1392-J1392)*60)/E1392),"")</f>
        <v/>
      </c>
      <c r="AZ1392" s="664" t="str">
        <f>IF(日報入力!I1392,AT1392/((G1392*60)/E1392),"")</f>
        <v/>
      </c>
      <c r="BA1392" s="296" t="str">
        <f>IF(日報入力!G1392,G1392/F1392,"")</f>
        <v/>
      </c>
      <c r="BB1392" s="386" t="e">
        <f t="shared" si="84"/>
        <v>#VALUE!</v>
      </c>
      <c r="BC1392" s="386" t="e">
        <f t="shared" si="85"/>
        <v>#VALUE!</v>
      </c>
      <c r="BD1392" s="80">
        <f>日報入力!AU1392</f>
        <v>0</v>
      </c>
      <c r="BE1392" s="534" t="str">
        <f>IF(日報入力!AV1392,日報入力!AV1392,"")</f>
        <v/>
      </c>
      <c r="BF1392" s="534" t="str">
        <f>IF(日報入力!AW1392,日報入力!AW1392,"")</f>
        <v/>
      </c>
      <c r="BG1392" s="398" t="str">
        <f>IF(日報入力!G1392,日報入力!K1392*日報入力!D1392*日報入力!BC1392,"")</f>
        <v/>
      </c>
    </row>
    <row r="1393" spans="1:59" ht="20.25" hidden="1" customHeight="1" x14ac:dyDescent="0.15">
      <c r="A1393" s="302" t="str">
        <f>IF(日報入力!G1393="","",日報入力!G1393)</f>
        <v/>
      </c>
      <c r="B1393" s="291" t="str">
        <f>IF(日報入力!G1393="","",日報入力!H1393)</f>
        <v/>
      </c>
      <c r="C1393" s="291" t="str">
        <f>IF(日報入力!G1393="","",日報入力!I1393)</f>
        <v/>
      </c>
      <c r="D1393" s="291" t="str">
        <f>IF(日報入力!G1393="","",日報入力!J1393)</f>
        <v/>
      </c>
      <c r="E1393" s="291" t="str">
        <f>IF(日報入力!G1393="","",日報入力!K1393)</f>
        <v/>
      </c>
      <c r="F1393" s="291" t="str">
        <f>IF(日報入力!G1393="","",日報入力!L1393)</f>
        <v/>
      </c>
      <c r="G1393" s="291" t="str">
        <f>IF(日報入力!G1393="","",日報入力!L1393-日報入力!O1393-日報入力!P1393-日報入力!Q1393-日報入力!R1393-日報入力!S1393-日報入力!T1393-日報入力!U1393-日報入力!V1393-日報入力!W1393-日報入力!X1393-日報入力!Y1393-日報入力!Z1393)</f>
        <v/>
      </c>
      <c r="H1393" s="291" t="str">
        <f>IF(日報入力!G1393="","",IF(日報入力!M1393&gt;=0,日報入力!M1393*F1393,F1393))</f>
        <v/>
      </c>
      <c r="I1393" s="291" t="str">
        <f>IF(日報入力!G1393="","",日報入力!O1393)</f>
        <v/>
      </c>
      <c r="J1393" s="291" t="str">
        <f>IF(日報入力!G1393="","",日報入力!P1393)</f>
        <v/>
      </c>
      <c r="K1393" s="291" t="str">
        <f>IF(日報入力!G1393="","",日報入力!Q1393)</f>
        <v/>
      </c>
      <c r="L1393" s="291" t="str">
        <f>IF(日報入力!G1393="","",日報入力!R1393)</f>
        <v/>
      </c>
      <c r="M1393" s="291" t="str">
        <f>IF(日報入力!G1393="","",日報入力!S1393)</f>
        <v/>
      </c>
      <c r="N1393" s="291" t="str">
        <f>IF(日報入力!G1393="","",日報入力!T1393)</f>
        <v/>
      </c>
      <c r="O1393" s="291" t="str">
        <f>IF(日報入力!G1393="","",日報入力!U1393)</f>
        <v/>
      </c>
      <c r="P1393" s="291" t="str">
        <f>IF(日報入力!G1393="","",日報入力!V1393)</f>
        <v/>
      </c>
      <c r="Q1393" s="291" t="str">
        <f>IF(日報入力!G1393="","",日報入力!W1393)</f>
        <v/>
      </c>
      <c r="R1393" s="291" t="str">
        <f>IF(日報入力!G1393="","",日報入力!X1393)</f>
        <v/>
      </c>
      <c r="S1393" s="291" t="str">
        <f>IF(日報入力!G1393="","",日報入力!Y1393)</f>
        <v/>
      </c>
      <c r="T1393" s="291" t="str">
        <f>IF(日報入力!G1393="","",日報入力!Z1393)</f>
        <v/>
      </c>
      <c r="U1393" s="291" t="str">
        <f>IF(日報入力!G1393="","",日報入力!AA1393)</f>
        <v/>
      </c>
      <c r="V1393" s="378" t="str">
        <f>IF(日報入力!G1393="","",日報入力!AB1393)</f>
        <v/>
      </c>
      <c r="W1393" s="291" t="str">
        <f>IF(日報入力!G1393="","",日報入力!AC1393)</f>
        <v/>
      </c>
      <c r="X1393" s="291" t="str">
        <f>IF(日報入力!G1393="","",日報入力!AD1393)</f>
        <v/>
      </c>
      <c r="Y1393" s="291" t="str">
        <f>IF(日報入力!G1393="","",日報入力!AE1393)</f>
        <v/>
      </c>
      <c r="Z1393" s="291" t="str">
        <f>IF(日報入力!G1393="","",日報入力!AF1393)</f>
        <v/>
      </c>
      <c r="AA1393" s="291" t="str">
        <f>IF(日報入力!G1393="","",日報入力!AG1393)</f>
        <v/>
      </c>
      <c r="AB1393" s="291" t="str">
        <f>IF(日報入力!G1393="","",日報入力!AH1393)</f>
        <v/>
      </c>
      <c r="AC1393" s="291" t="str">
        <f>IF(日報入力!G1393="","",日報入力!AI1393)</f>
        <v/>
      </c>
      <c r="AD1393" s="291" t="str">
        <f>IF(日報入力!G1393="","",日報入力!AJ1393)</f>
        <v/>
      </c>
      <c r="AE1393" s="292" t="str">
        <f>IF(日報入力!G1393="","",日報入力!E1393)</f>
        <v/>
      </c>
      <c r="AF1393" s="293" t="str">
        <f>IF(日報入力!G1393="","",日報入力!AK1393)</f>
        <v/>
      </c>
      <c r="AG1393" s="293" t="str">
        <f>IF(日報入力!G1393="","",日報入力!AL1393)</f>
        <v/>
      </c>
      <c r="AH1393" s="293" t="str">
        <f>IF(日報入力!G1393="","",日報入力!AM1393)</f>
        <v/>
      </c>
      <c r="AI1393" s="294" t="str">
        <f>IF(日報入力!G1393&gt;0,日報入力!D1393*日報入力!K1393*日報入力!AL1393,"")</f>
        <v/>
      </c>
      <c r="AJ1393" s="294" t="str">
        <f>IF(日報入力!G1393&gt;0,日報入力!E1393*日報入力!AL1393,"")</f>
        <v/>
      </c>
      <c r="AK1393" s="294" t="str">
        <f>IF(日報入力!G1393&gt;0,AI1393-AJ1393,"")</f>
        <v/>
      </c>
      <c r="AL1393" s="292" t="str">
        <f>IF(日報入力!G1393&gt;0,日報入力!E1393*日報入力!AM1393,"")</f>
        <v/>
      </c>
      <c r="AM1393" s="292" t="str">
        <f>IF(日報入力!G1393&gt;0,日報入力!AB1393*日報入力!AM1393,"")</f>
        <v/>
      </c>
      <c r="AN1393" s="68" t="str">
        <f>IF(日報入力!G1393&gt;0,日報入力!C1393,"")</f>
        <v/>
      </c>
      <c r="AO1393" s="68" t="str">
        <f>日報入力!B1393</f>
        <v/>
      </c>
      <c r="AP1393" s="68" t="str">
        <f>IF(日報入力!AQ1393,日報入力!BA1393,"")</f>
        <v/>
      </c>
      <c r="AQ1393" s="68" t="str">
        <f>IF(日報入力!AR1393,日報入力!BB1393,"")</f>
        <v/>
      </c>
      <c r="AR1393" s="68" t="str">
        <f>IF(日報入力!AS1393,"N勤","")</f>
        <v/>
      </c>
      <c r="AS1393" s="295" t="e">
        <f t="shared" si="83"/>
        <v>#VALUE!</v>
      </c>
      <c r="AT1393" s="439" t="str">
        <f>日報入力!AY1393</f>
        <v/>
      </c>
      <c r="AU1393" s="518" t="str">
        <f>IF(日報入力!G1393,G1393*60/E1393,"")</f>
        <v/>
      </c>
      <c r="AV1393" s="528" t="str">
        <f>IF(日報入力!AT1393,日報入力!AT1393,"")</f>
        <v/>
      </c>
      <c r="AW1393" s="529" t="str">
        <f>IF(日報入力!AT1393,AE1393/日報入力!AT1393,"")</f>
        <v/>
      </c>
      <c r="AX1393" s="530" t="e">
        <f>IF(1&lt;日報集計!AT1393,AT1393/(((F1393-I1393-J1393-N1393-O1393)*60)/(E1393)),"")</f>
        <v>#VALUE!</v>
      </c>
      <c r="AY1393" s="664" t="str">
        <f>IF(日報入力!H1393,AT1393/(((F1393-J1393)*60)/E1393),"")</f>
        <v/>
      </c>
      <c r="AZ1393" s="664" t="str">
        <f>IF(日報入力!I1393,AT1393/((G1393*60)/E1393),"")</f>
        <v/>
      </c>
      <c r="BA1393" s="296" t="str">
        <f>IF(日報入力!G1393,G1393/F1393,"")</f>
        <v/>
      </c>
      <c r="BB1393" s="386" t="e">
        <f t="shared" si="84"/>
        <v>#VALUE!</v>
      </c>
      <c r="BC1393" s="386" t="e">
        <f t="shared" si="85"/>
        <v>#VALUE!</v>
      </c>
      <c r="BD1393" s="80">
        <f>日報入力!AU1393</f>
        <v>0</v>
      </c>
      <c r="BE1393" s="534" t="str">
        <f>IF(日報入力!AV1393,日報入力!AV1393,"")</f>
        <v/>
      </c>
      <c r="BF1393" s="534" t="str">
        <f>IF(日報入力!AW1393,日報入力!AW1393,"")</f>
        <v/>
      </c>
      <c r="BG1393" s="398" t="str">
        <f>IF(日報入力!G1393,日報入力!K1393*日報入力!D1393*日報入力!BC1393,"")</f>
        <v/>
      </c>
    </row>
    <row r="1394" spans="1:59" ht="20.25" hidden="1" customHeight="1" x14ac:dyDescent="0.15">
      <c r="A1394" s="302" t="str">
        <f>IF(日報入力!G1394="","",日報入力!G1394)</f>
        <v/>
      </c>
      <c r="B1394" s="291" t="str">
        <f>IF(日報入力!G1394="","",日報入力!H1394)</f>
        <v/>
      </c>
      <c r="C1394" s="291" t="str">
        <f>IF(日報入力!G1394="","",日報入力!I1394)</f>
        <v/>
      </c>
      <c r="D1394" s="291" t="str">
        <f>IF(日報入力!G1394="","",日報入力!J1394)</f>
        <v/>
      </c>
      <c r="E1394" s="291" t="str">
        <f>IF(日報入力!G1394="","",日報入力!K1394)</f>
        <v/>
      </c>
      <c r="F1394" s="291" t="str">
        <f>IF(日報入力!G1394="","",日報入力!L1394)</f>
        <v/>
      </c>
      <c r="G1394" s="291" t="str">
        <f>IF(日報入力!G1394="","",日報入力!L1394-日報入力!O1394-日報入力!P1394-日報入力!Q1394-日報入力!R1394-日報入力!S1394-日報入力!T1394-日報入力!U1394-日報入力!V1394-日報入力!W1394-日報入力!X1394-日報入力!Y1394-日報入力!Z1394)</f>
        <v/>
      </c>
      <c r="H1394" s="291" t="str">
        <f>IF(日報入力!G1394="","",IF(日報入力!M1394&gt;=0,日報入力!M1394*F1394,F1394))</f>
        <v/>
      </c>
      <c r="I1394" s="291" t="str">
        <f>IF(日報入力!G1394="","",日報入力!O1394)</f>
        <v/>
      </c>
      <c r="J1394" s="291" t="str">
        <f>IF(日報入力!G1394="","",日報入力!P1394)</f>
        <v/>
      </c>
      <c r="K1394" s="291" t="str">
        <f>IF(日報入力!G1394="","",日報入力!Q1394)</f>
        <v/>
      </c>
      <c r="L1394" s="291" t="str">
        <f>IF(日報入力!G1394="","",日報入力!R1394)</f>
        <v/>
      </c>
      <c r="M1394" s="291" t="str">
        <f>IF(日報入力!G1394="","",日報入力!S1394)</f>
        <v/>
      </c>
      <c r="N1394" s="291" t="str">
        <f>IF(日報入力!G1394="","",日報入力!T1394)</f>
        <v/>
      </c>
      <c r="O1394" s="291" t="str">
        <f>IF(日報入力!G1394="","",日報入力!U1394)</f>
        <v/>
      </c>
      <c r="P1394" s="291" t="str">
        <f>IF(日報入力!G1394="","",日報入力!V1394)</f>
        <v/>
      </c>
      <c r="Q1394" s="291" t="str">
        <f>IF(日報入力!G1394="","",日報入力!W1394)</f>
        <v/>
      </c>
      <c r="R1394" s="291" t="str">
        <f>IF(日報入力!G1394="","",日報入力!X1394)</f>
        <v/>
      </c>
      <c r="S1394" s="291" t="str">
        <f>IF(日報入力!G1394="","",日報入力!Y1394)</f>
        <v/>
      </c>
      <c r="T1394" s="291" t="str">
        <f>IF(日報入力!G1394="","",日報入力!Z1394)</f>
        <v/>
      </c>
      <c r="U1394" s="291" t="str">
        <f>IF(日報入力!G1394="","",日報入力!AA1394)</f>
        <v/>
      </c>
      <c r="V1394" s="378" t="str">
        <f>IF(日報入力!G1394="","",日報入力!AB1394)</f>
        <v/>
      </c>
      <c r="W1394" s="291" t="str">
        <f>IF(日報入力!G1394="","",日報入力!AC1394)</f>
        <v/>
      </c>
      <c r="X1394" s="291" t="str">
        <f>IF(日報入力!G1394="","",日報入力!AD1394)</f>
        <v/>
      </c>
      <c r="Y1394" s="291" t="str">
        <f>IF(日報入力!G1394="","",日報入力!AE1394)</f>
        <v/>
      </c>
      <c r="Z1394" s="291" t="str">
        <f>IF(日報入力!G1394="","",日報入力!AF1394)</f>
        <v/>
      </c>
      <c r="AA1394" s="291" t="str">
        <f>IF(日報入力!G1394="","",日報入力!AG1394)</f>
        <v/>
      </c>
      <c r="AB1394" s="291" t="str">
        <f>IF(日報入力!G1394="","",日報入力!AH1394)</f>
        <v/>
      </c>
      <c r="AC1394" s="291" t="str">
        <f>IF(日報入力!G1394="","",日報入力!AI1394)</f>
        <v/>
      </c>
      <c r="AD1394" s="291" t="str">
        <f>IF(日報入力!G1394="","",日報入力!AJ1394)</f>
        <v/>
      </c>
      <c r="AE1394" s="292" t="str">
        <f>IF(日報入力!G1394="","",日報入力!E1394)</f>
        <v/>
      </c>
      <c r="AF1394" s="293" t="str">
        <f>IF(日報入力!G1394="","",日報入力!AK1394)</f>
        <v/>
      </c>
      <c r="AG1394" s="293" t="str">
        <f>IF(日報入力!G1394="","",日報入力!AL1394)</f>
        <v/>
      </c>
      <c r="AH1394" s="293" t="str">
        <f>IF(日報入力!G1394="","",日報入力!AM1394)</f>
        <v/>
      </c>
      <c r="AI1394" s="294" t="str">
        <f>IF(日報入力!G1394&gt;0,日報入力!D1394*日報入力!K1394*日報入力!AL1394,"")</f>
        <v/>
      </c>
      <c r="AJ1394" s="294" t="str">
        <f>IF(日報入力!G1394&gt;0,日報入力!E1394*日報入力!AL1394,"")</f>
        <v/>
      </c>
      <c r="AK1394" s="294" t="str">
        <f>IF(日報入力!G1394&gt;0,AI1394-AJ1394,"")</f>
        <v/>
      </c>
      <c r="AL1394" s="292" t="str">
        <f>IF(日報入力!G1394&gt;0,日報入力!E1394*日報入力!AM1394,"")</f>
        <v/>
      </c>
      <c r="AM1394" s="292" t="str">
        <f>IF(日報入力!G1394&gt;0,日報入力!AB1394*日報入力!AM1394,"")</f>
        <v/>
      </c>
      <c r="AN1394" s="68" t="str">
        <f>IF(日報入力!G1394&gt;0,日報入力!C1394,"")</f>
        <v/>
      </c>
      <c r="AO1394" s="68" t="str">
        <f>日報入力!B1394</f>
        <v/>
      </c>
      <c r="AP1394" s="68" t="str">
        <f>IF(日報入力!AQ1394,日報入力!BA1394,"")</f>
        <v/>
      </c>
      <c r="AQ1394" s="68" t="str">
        <f>IF(日報入力!AR1394,日報入力!BB1394,"")</f>
        <v/>
      </c>
      <c r="AR1394" s="68" t="str">
        <f>IF(日報入力!AS1394,"N勤","")</f>
        <v/>
      </c>
      <c r="AS1394" s="295" t="e">
        <f t="shared" si="83"/>
        <v>#VALUE!</v>
      </c>
      <c r="AT1394" s="439" t="str">
        <f>日報入力!AY1394</f>
        <v/>
      </c>
      <c r="AU1394" s="518" t="str">
        <f>IF(日報入力!G1394,G1394*60/E1394,"")</f>
        <v/>
      </c>
      <c r="AV1394" s="528" t="str">
        <f>IF(日報入力!AT1394,日報入力!AT1394,"")</f>
        <v/>
      </c>
      <c r="AW1394" s="529" t="str">
        <f>IF(日報入力!AT1394,AE1394/日報入力!AT1394,"")</f>
        <v/>
      </c>
      <c r="AX1394" s="530" t="e">
        <f>IF(1&lt;日報集計!AT1394,AT1394/(((F1394-I1394-J1394-N1394-O1394)*60)/(E1394)),"")</f>
        <v>#VALUE!</v>
      </c>
      <c r="AY1394" s="664" t="str">
        <f>IF(日報入力!H1394,AT1394/(((F1394-J1394)*60)/E1394),"")</f>
        <v/>
      </c>
      <c r="AZ1394" s="664" t="str">
        <f>IF(日報入力!I1394,AT1394/((G1394*60)/E1394),"")</f>
        <v/>
      </c>
      <c r="BA1394" s="296" t="str">
        <f>IF(日報入力!G1394,G1394/F1394,"")</f>
        <v/>
      </c>
      <c r="BB1394" s="386" t="e">
        <f t="shared" si="84"/>
        <v>#VALUE!</v>
      </c>
      <c r="BC1394" s="386" t="e">
        <f t="shared" si="85"/>
        <v>#VALUE!</v>
      </c>
      <c r="BD1394" s="80">
        <f>日報入力!AU1394</f>
        <v>0</v>
      </c>
      <c r="BE1394" s="534" t="str">
        <f>IF(日報入力!AV1394,日報入力!AV1394,"")</f>
        <v/>
      </c>
      <c r="BF1394" s="534" t="str">
        <f>IF(日報入力!AW1394,日報入力!AW1394,"")</f>
        <v/>
      </c>
      <c r="BG1394" s="398" t="str">
        <f>IF(日報入力!G1394,日報入力!K1394*日報入力!D1394*日報入力!BC1394,"")</f>
        <v/>
      </c>
    </row>
    <row r="1395" spans="1:59" ht="20.25" hidden="1" customHeight="1" x14ac:dyDescent="0.15">
      <c r="A1395" s="302" t="str">
        <f>IF(日報入力!G1395="","",日報入力!G1395)</f>
        <v/>
      </c>
      <c r="B1395" s="291" t="str">
        <f>IF(日報入力!G1395="","",日報入力!H1395)</f>
        <v/>
      </c>
      <c r="C1395" s="291" t="str">
        <f>IF(日報入力!G1395="","",日報入力!I1395)</f>
        <v/>
      </c>
      <c r="D1395" s="291" t="str">
        <f>IF(日報入力!G1395="","",日報入力!J1395)</f>
        <v/>
      </c>
      <c r="E1395" s="291" t="str">
        <f>IF(日報入力!G1395="","",日報入力!K1395)</f>
        <v/>
      </c>
      <c r="F1395" s="291" t="str">
        <f>IF(日報入力!G1395="","",日報入力!L1395)</f>
        <v/>
      </c>
      <c r="G1395" s="291" t="str">
        <f>IF(日報入力!G1395="","",日報入力!L1395-日報入力!O1395-日報入力!P1395-日報入力!Q1395-日報入力!R1395-日報入力!S1395-日報入力!T1395-日報入力!U1395-日報入力!V1395-日報入力!W1395-日報入力!X1395-日報入力!Y1395-日報入力!Z1395)</f>
        <v/>
      </c>
      <c r="H1395" s="291" t="str">
        <f>IF(日報入力!G1395="","",IF(日報入力!M1395&gt;=0,日報入力!M1395*F1395,F1395))</f>
        <v/>
      </c>
      <c r="I1395" s="291" t="str">
        <f>IF(日報入力!G1395="","",日報入力!O1395)</f>
        <v/>
      </c>
      <c r="J1395" s="291" t="str">
        <f>IF(日報入力!G1395="","",日報入力!P1395)</f>
        <v/>
      </c>
      <c r="K1395" s="291" t="str">
        <f>IF(日報入力!G1395="","",日報入力!Q1395)</f>
        <v/>
      </c>
      <c r="L1395" s="291" t="str">
        <f>IF(日報入力!G1395="","",日報入力!R1395)</f>
        <v/>
      </c>
      <c r="M1395" s="291" t="str">
        <f>IF(日報入力!G1395="","",日報入力!S1395)</f>
        <v/>
      </c>
      <c r="N1395" s="291" t="str">
        <f>IF(日報入力!G1395="","",日報入力!T1395)</f>
        <v/>
      </c>
      <c r="O1395" s="291" t="str">
        <f>IF(日報入力!G1395="","",日報入力!U1395)</f>
        <v/>
      </c>
      <c r="P1395" s="291" t="str">
        <f>IF(日報入力!G1395="","",日報入力!V1395)</f>
        <v/>
      </c>
      <c r="Q1395" s="291" t="str">
        <f>IF(日報入力!G1395="","",日報入力!W1395)</f>
        <v/>
      </c>
      <c r="R1395" s="291" t="str">
        <f>IF(日報入力!G1395="","",日報入力!X1395)</f>
        <v/>
      </c>
      <c r="S1395" s="291" t="str">
        <f>IF(日報入力!G1395="","",日報入力!Y1395)</f>
        <v/>
      </c>
      <c r="T1395" s="291" t="str">
        <f>IF(日報入力!G1395="","",日報入力!Z1395)</f>
        <v/>
      </c>
      <c r="U1395" s="291" t="str">
        <f>IF(日報入力!G1395="","",日報入力!AA1395)</f>
        <v/>
      </c>
      <c r="V1395" s="378" t="str">
        <f>IF(日報入力!G1395="","",日報入力!AB1395)</f>
        <v/>
      </c>
      <c r="W1395" s="291" t="str">
        <f>IF(日報入力!G1395="","",日報入力!AC1395)</f>
        <v/>
      </c>
      <c r="X1395" s="291" t="str">
        <f>IF(日報入力!G1395="","",日報入力!AD1395)</f>
        <v/>
      </c>
      <c r="Y1395" s="291" t="str">
        <f>IF(日報入力!G1395="","",日報入力!AE1395)</f>
        <v/>
      </c>
      <c r="Z1395" s="291" t="str">
        <f>IF(日報入力!G1395="","",日報入力!AF1395)</f>
        <v/>
      </c>
      <c r="AA1395" s="291" t="str">
        <f>IF(日報入力!G1395="","",日報入力!AG1395)</f>
        <v/>
      </c>
      <c r="AB1395" s="291" t="str">
        <f>IF(日報入力!G1395="","",日報入力!AH1395)</f>
        <v/>
      </c>
      <c r="AC1395" s="291" t="str">
        <f>IF(日報入力!G1395="","",日報入力!AI1395)</f>
        <v/>
      </c>
      <c r="AD1395" s="291" t="str">
        <f>IF(日報入力!G1395="","",日報入力!AJ1395)</f>
        <v/>
      </c>
      <c r="AE1395" s="292" t="str">
        <f>IF(日報入力!G1395="","",日報入力!E1395)</f>
        <v/>
      </c>
      <c r="AF1395" s="293" t="str">
        <f>IF(日報入力!G1395="","",日報入力!AK1395)</f>
        <v/>
      </c>
      <c r="AG1395" s="293" t="str">
        <f>IF(日報入力!G1395="","",日報入力!AL1395)</f>
        <v/>
      </c>
      <c r="AH1395" s="293" t="str">
        <f>IF(日報入力!G1395="","",日報入力!AM1395)</f>
        <v/>
      </c>
      <c r="AI1395" s="294" t="str">
        <f>IF(日報入力!G1395&gt;0,日報入力!D1395*日報入力!K1395*日報入力!AL1395,"")</f>
        <v/>
      </c>
      <c r="AJ1395" s="294" t="str">
        <f>IF(日報入力!G1395&gt;0,日報入力!E1395*日報入力!AL1395,"")</f>
        <v/>
      </c>
      <c r="AK1395" s="294" t="str">
        <f>IF(日報入力!G1395&gt;0,AI1395-AJ1395,"")</f>
        <v/>
      </c>
      <c r="AL1395" s="292" t="str">
        <f>IF(日報入力!G1395&gt;0,日報入力!E1395*日報入力!AM1395,"")</f>
        <v/>
      </c>
      <c r="AM1395" s="292" t="str">
        <f>IF(日報入力!G1395&gt;0,日報入力!AB1395*日報入力!AM1395,"")</f>
        <v/>
      </c>
      <c r="AN1395" s="68" t="str">
        <f>IF(日報入力!G1395&gt;0,日報入力!C1395,"")</f>
        <v/>
      </c>
      <c r="AO1395" s="68" t="str">
        <f>日報入力!B1395</f>
        <v/>
      </c>
      <c r="AP1395" s="68" t="str">
        <f>IF(日報入力!AQ1395,日報入力!BA1395,"")</f>
        <v/>
      </c>
      <c r="AQ1395" s="68" t="str">
        <f>IF(日報入力!AR1395,日報入力!BB1395,"")</f>
        <v/>
      </c>
      <c r="AR1395" s="68" t="str">
        <f>IF(日報入力!AS1395,"N勤","")</f>
        <v/>
      </c>
      <c r="AS1395" s="295" t="e">
        <f t="shared" si="83"/>
        <v>#VALUE!</v>
      </c>
      <c r="AT1395" s="439" t="str">
        <f>日報入力!AY1395</f>
        <v/>
      </c>
      <c r="AU1395" s="518" t="str">
        <f>IF(日報入力!G1395,G1395*60/E1395,"")</f>
        <v/>
      </c>
      <c r="AV1395" s="528" t="str">
        <f>IF(日報入力!AT1395,日報入力!AT1395,"")</f>
        <v/>
      </c>
      <c r="AW1395" s="529" t="str">
        <f>IF(日報入力!AT1395,AE1395/日報入力!AT1395,"")</f>
        <v/>
      </c>
      <c r="AX1395" s="530" t="e">
        <f>IF(1&lt;日報集計!AT1395,AT1395/(((F1395-I1395-J1395-N1395-O1395)*60)/(E1395)),"")</f>
        <v>#VALUE!</v>
      </c>
      <c r="AY1395" s="664" t="str">
        <f>IF(日報入力!H1395,AT1395/(((F1395-J1395)*60)/E1395),"")</f>
        <v/>
      </c>
      <c r="AZ1395" s="664" t="str">
        <f>IF(日報入力!I1395,AT1395/((G1395*60)/E1395),"")</f>
        <v/>
      </c>
      <c r="BA1395" s="296" t="str">
        <f>IF(日報入力!G1395,G1395/F1395,"")</f>
        <v/>
      </c>
      <c r="BB1395" s="386" t="e">
        <f t="shared" si="84"/>
        <v>#VALUE!</v>
      </c>
      <c r="BC1395" s="386" t="e">
        <f t="shared" si="85"/>
        <v>#VALUE!</v>
      </c>
      <c r="BD1395" s="80">
        <f>日報入力!AU1395</f>
        <v>0</v>
      </c>
      <c r="BE1395" s="534" t="str">
        <f>IF(日報入力!AV1395,日報入力!AV1395,"")</f>
        <v/>
      </c>
      <c r="BF1395" s="534" t="str">
        <f>IF(日報入力!AW1395,日報入力!AW1395,"")</f>
        <v/>
      </c>
      <c r="BG1395" s="398" t="str">
        <f>IF(日報入力!G1395,日報入力!K1395*日報入力!D1395*日報入力!BC1395,"")</f>
        <v/>
      </c>
    </row>
    <row r="1396" spans="1:59" ht="20.25" hidden="1" customHeight="1" x14ac:dyDescent="0.15">
      <c r="A1396" s="302" t="str">
        <f>IF(日報入力!G1396="","",日報入力!G1396)</f>
        <v/>
      </c>
      <c r="B1396" s="291" t="str">
        <f>IF(日報入力!G1396="","",日報入力!H1396)</f>
        <v/>
      </c>
      <c r="C1396" s="291" t="str">
        <f>IF(日報入力!G1396="","",日報入力!I1396)</f>
        <v/>
      </c>
      <c r="D1396" s="291" t="str">
        <f>IF(日報入力!G1396="","",日報入力!J1396)</f>
        <v/>
      </c>
      <c r="E1396" s="291" t="str">
        <f>IF(日報入力!G1396="","",日報入力!K1396)</f>
        <v/>
      </c>
      <c r="F1396" s="291" t="str">
        <f>IF(日報入力!G1396="","",日報入力!L1396)</f>
        <v/>
      </c>
      <c r="G1396" s="291" t="str">
        <f>IF(日報入力!G1396="","",日報入力!L1396-日報入力!O1396-日報入力!P1396-日報入力!Q1396-日報入力!R1396-日報入力!S1396-日報入力!T1396-日報入力!U1396-日報入力!V1396-日報入力!W1396-日報入力!X1396-日報入力!Y1396-日報入力!Z1396)</f>
        <v/>
      </c>
      <c r="H1396" s="291" t="str">
        <f>IF(日報入力!G1396="","",IF(日報入力!M1396&gt;=0,日報入力!M1396*F1396,F1396))</f>
        <v/>
      </c>
      <c r="I1396" s="291" t="str">
        <f>IF(日報入力!G1396="","",日報入力!O1396)</f>
        <v/>
      </c>
      <c r="J1396" s="291" t="str">
        <f>IF(日報入力!G1396="","",日報入力!P1396)</f>
        <v/>
      </c>
      <c r="K1396" s="291" t="str">
        <f>IF(日報入力!G1396="","",日報入力!Q1396)</f>
        <v/>
      </c>
      <c r="L1396" s="291" t="str">
        <f>IF(日報入力!G1396="","",日報入力!R1396)</f>
        <v/>
      </c>
      <c r="M1396" s="291" t="str">
        <f>IF(日報入力!G1396="","",日報入力!S1396)</f>
        <v/>
      </c>
      <c r="N1396" s="291" t="str">
        <f>IF(日報入力!G1396="","",日報入力!T1396)</f>
        <v/>
      </c>
      <c r="O1396" s="291" t="str">
        <f>IF(日報入力!G1396="","",日報入力!U1396)</f>
        <v/>
      </c>
      <c r="P1396" s="291" t="str">
        <f>IF(日報入力!G1396="","",日報入力!V1396)</f>
        <v/>
      </c>
      <c r="Q1396" s="291" t="str">
        <f>IF(日報入力!G1396="","",日報入力!W1396)</f>
        <v/>
      </c>
      <c r="R1396" s="291" t="str">
        <f>IF(日報入力!G1396="","",日報入力!X1396)</f>
        <v/>
      </c>
      <c r="S1396" s="291" t="str">
        <f>IF(日報入力!G1396="","",日報入力!Y1396)</f>
        <v/>
      </c>
      <c r="T1396" s="291" t="str">
        <f>IF(日報入力!G1396="","",日報入力!Z1396)</f>
        <v/>
      </c>
      <c r="U1396" s="291" t="str">
        <f>IF(日報入力!G1396="","",日報入力!AA1396)</f>
        <v/>
      </c>
      <c r="V1396" s="378" t="str">
        <f>IF(日報入力!G1396="","",日報入力!AB1396)</f>
        <v/>
      </c>
      <c r="W1396" s="291" t="str">
        <f>IF(日報入力!G1396="","",日報入力!AC1396)</f>
        <v/>
      </c>
      <c r="X1396" s="291" t="str">
        <f>IF(日報入力!G1396="","",日報入力!AD1396)</f>
        <v/>
      </c>
      <c r="Y1396" s="291" t="str">
        <f>IF(日報入力!G1396="","",日報入力!AE1396)</f>
        <v/>
      </c>
      <c r="Z1396" s="291" t="str">
        <f>IF(日報入力!G1396="","",日報入力!AF1396)</f>
        <v/>
      </c>
      <c r="AA1396" s="291" t="str">
        <f>IF(日報入力!G1396="","",日報入力!AG1396)</f>
        <v/>
      </c>
      <c r="AB1396" s="291" t="str">
        <f>IF(日報入力!G1396="","",日報入力!AH1396)</f>
        <v/>
      </c>
      <c r="AC1396" s="291" t="str">
        <f>IF(日報入力!G1396="","",日報入力!AI1396)</f>
        <v/>
      </c>
      <c r="AD1396" s="291" t="str">
        <f>IF(日報入力!G1396="","",日報入力!AJ1396)</f>
        <v/>
      </c>
      <c r="AE1396" s="292" t="str">
        <f>IF(日報入力!G1396="","",日報入力!E1396)</f>
        <v/>
      </c>
      <c r="AF1396" s="293" t="str">
        <f>IF(日報入力!G1396="","",日報入力!AK1396)</f>
        <v/>
      </c>
      <c r="AG1396" s="293" t="str">
        <f>IF(日報入力!G1396="","",日報入力!AL1396)</f>
        <v/>
      </c>
      <c r="AH1396" s="293" t="str">
        <f>IF(日報入力!G1396="","",日報入力!AM1396)</f>
        <v/>
      </c>
      <c r="AI1396" s="294" t="str">
        <f>IF(日報入力!G1396&gt;0,日報入力!D1396*日報入力!K1396*日報入力!AL1396,"")</f>
        <v/>
      </c>
      <c r="AJ1396" s="294" t="str">
        <f>IF(日報入力!G1396&gt;0,日報入力!E1396*日報入力!AL1396,"")</f>
        <v/>
      </c>
      <c r="AK1396" s="294" t="str">
        <f>IF(日報入力!G1396&gt;0,AI1396-AJ1396,"")</f>
        <v/>
      </c>
      <c r="AL1396" s="292" t="str">
        <f>IF(日報入力!G1396&gt;0,日報入力!E1396*日報入力!AM1396,"")</f>
        <v/>
      </c>
      <c r="AM1396" s="292" t="str">
        <f>IF(日報入力!G1396&gt;0,日報入力!AB1396*日報入力!AM1396,"")</f>
        <v/>
      </c>
      <c r="AN1396" s="68" t="str">
        <f>IF(日報入力!G1396&gt;0,日報入力!C1396,"")</f>
        <v/>
      </c>
      <c r="AO1396" s="68" t="str">
        <f>日報入力!B1396</f>
        <v/>
      </c>
      <c r="AP1396" s="68" t="str">
        <f>IF(日報入力!AQ1396,日報入力!BA1396,"")</f>
        <v/>
      </c>
      <c r="AQ1396" s="68" t="str">
        <f>IF(日報入力!AR1396,日報入力!BB1396,"")</f>
        <v/>
      </c>
      <c r="AR1396" s="68" t="str">
        <f>IF(日報入力!AS1396,"N勤","")</f>
        <v/>
      </c>
      <c r="AS1396" s="295" t="e">
        <f t="shared" si="83"/>
        <v>#VALUE!</v>
      </c>
      <c r="AT1396" s="439" t="str">
        <f>日報入力!AY1396</f>
        <v/>
      </c>
      <c r="AU1396" s="518" t="str">
        <f>IF(日報入力!G1396,G1396*60/E1396,"")</f>
        <v/>
      </c>
      <c r="AV1396" s="528" t="str">
        <f>IF(日報入力!AT1396,日報入力!AT1396,"")</f>
        <v/>
      </c>
      <c r="AW1396" s="529" t="str">
        <f>IF(日報入力!AT1396,AE1396/日報入力!AT1396,"")</f>
        <v/>
      </c>
      <c r="AX1396" s="530" t="e">
        <f>IF(1&lt;日報集計!AT1396,AT1396/(((F1396-I1396-J1396-N1396-O1396)*60)/(E1396)),"")</f>
        <v>#VALUE!</v>
      </c>
      <c r="AY1396" s="664" t="str">
        <f>IF(日報入力!H1396,AT1396/(((F1396-J1396)*60)/E1396),"")</f>
        <v/>
      </c>
      <c r="AZ1396" s="664" t="str">
        <f>IF(日報入力!I1396,AT1396/((G1396*60)/E1396),"")</f>
        <v/>
      </c>
      <c r="BA1396" s="296" t="str">
        <f>IF(日報入力!G1396,G1396/F1396,"")</f>
        <v/>
      </c>
      <c r="BB1396" s="386" t="e">
        <f t="shared" si="84"/>
        <v>#VALUE!</v>
      </c>
      <c r="BC1396" s="386" t="e">
        <f t="shared" si="85"/>
        <v>#VALUE!</v>
      </c>
      <c r="BD1396" s="80">
        <f>日報入力!AU1396</f>
        <v>0</v>
      </c>
      <c r="BE1396" s="534" t="str">
        <f>IF(日報入力!AV1396,日報入力!AV1396,"")</f>
        <v/>
      </c>
      <c r="BF1396" s="534" t="str">
        <f>IF(日報入力!AW1396,日報入力!AW1396,"")</f>
        <v/>
      </c>
      <c r="BG1396" s="398" t="str">
        <f>IF(日報入力!G1396,日報入力!K1396*日報入力!D1396*日報入力!BC1396,"")</f>
        <v/>
      </c>
    </row>
    <row r="1397" spans="1:59" ht="20.25" hidden="1" customHeight="1" x14ac:dyDescent="0.15">
      <c r="A1397" s="302" t="str">
        <f>IF(日報入力!G1397="","",日報入力!G1397)</f>
        <v/>
      </c>
      <c r="B1397" s="291" t="str">
        <f>IF(日報入力!G1397="","",日報入力!H1397)</f>
        <v/>
      </c>
      <c r="C1397" s="291" t="str">
        <f>IF(日報入力!G1397="","",日報入力!I1397)</f>
        <v/>
      </c>
      <c r="D1397" s="291" t="str">
        <f>IF(日報入力!G1397="","",日報入力!J1397)</f>
        <v/>
      </c>
      <c r="E1397" s="291" t="str">
        <f>IF(日報入力!G1397="","",日報入力!K1397)</f>
        <v/>
      </c>
      <c r="F1397" s="291" t="str">
        <f>IF(日報入力!G1397="","",日報入力!L1397)</f>
        <v/>
      </c>
      <c r="G1397" s="291" t="str">
        <f>IF(日報入力!G1397="","",日報入力!L1397-日報入力!O1397-日報入力!P1397-日報入力!Q1397-日報入力!R1397-日報入力!S1397-日報入力!T1397-日報入力!U1397-日報入力!V1397-日報入力!W1397-日報入力!X1397-日報入力!Y1397-日報入力!Z1397)</f>
        <v/>
      </c>
      <c r="H1397" s="291" t="str">
        <f>IF(日報入力!G1397="","",IF(日報入力!M1397&gt;=0,日報入力!M1397*F1397,F1397))</f>
        <v/>
      </c>
      <c r="I1397" s="291" t="str">
        <f>IF(日報入力!G1397="","",日報入力!O1397)</f>
        <v/>
      </c>
      <c r="J1397" s="291" t="str">
        <f>IF(日報入力!G1397="","",日報入力!P1397)</f>
        <v/>
      </c>
      <c r="K1397" s="291" t="str">
        <f>IF(日報入力!G1397="","",日報入力!Q1397)</f>
        <v/>
      </c>
      <c r="L1397" s="291" t="str">
        <f>IF(日報入力!G1397="","",日報入力!R1397)</f>
        <v/>
      </c>
      <c r="M1397" s="291" t="str">
        <f>IF(日報入力!G1397="","",日報入力!S1397)</f>
        <v/>
      </c>
      <c r="N1397" s="291" t="str">
        <f>IF(日報入力!G1397="","",日報入力!T1397)</f>
        <v/>
      </c>
      <c r="O1397" s="291" t="str">
        <f>IF(日報入力!G1397="","",日報入力!U1397)</f>
        <v/>
      </c>
      <c r="P1397" s="291" t="str">
        <f>IF(日報入力!G1397="","",日報入力!V1397)</f>
        <v/>
      </c>
      <c r="Q1397" s="291" t="str">
        <f>IF(日報入力!G1397="","",日報入力!W1397)</f>
        <v/>
      </c>
      <c r="R1397" s="291" t="str">
        <f>IF(日報入力!G1397="","",日報入力!X1397)</f>
        <v/>
      </c>
      <c r="S1397" s="291" t="str">
        <f>IF(日報入力!G1397="","",日報入力!Y1397)</f>
        <v/>
      </c>
      <c r="T1397" s="291" t="str">
        <f>IF(日報入力!G1397="","",日報入力!Z1397)</f>
        <v/>
      </c>
      <c r="U1397" s="291" t="str">
        <f>IF(日報入力!G1397="","",日報入力!AA1397)</f>
        <v/>
      </c>
      <c r="V1397" s="378" t="str">
        <f>IF(日報入力!G1397="","",日報入力!AB1397)</f>
        <v/>
      </c>
      <c r="W1397" s="291" t="str">
        <f>IF(日報入力!G1397="","",日報入力!AC1397)</f>
        <v/>
      </c>
      <c r="X1397" s="291" t="str">
        <f>IF(日報入力!G1397="","",日報入力!AD1397)</f>
        <v/>
      </c>
      <c r="Y1397" s="291" t="str">
        <f>IF(日報入力!G1397="","",日報入力!AE1397)</f>
        <v/>
      </c>
      <c r="Z1397" s="291" t="str">
        <f>IF(日報入力!G1397="","",日報入力!AF1397)</f>
        <v/>
      </c>
      <c r="AA1397" s="291" t="str">
        <f>IF(日報入力!G1397="","",日報入力!AG1397)</f>
        <v/>
      </c>
      <c r="AB1397" s="291" t="str">
        <f>IF(日報入力!G1397="","",日報入力!AH1397)</f>
        <v/>
      </c>
      <c r="AC1397" s="291" t="str">
        <f>IF(日報入力!G1397="","",日報入力!AI1397)</f>
        <v/>
      </c>
      <c r="AD1397" s="291" t="str">
        <f>IF(日報入力!G1397="","",日報入力!AJ1397)</f>
        <v/>
      </c>
      <c r="AE1397" s="292" t="str">
        <f>IF(日報入力!G1397="","",日報入力!E1397)</f>
        <v/>
      </c>
      <c r="AF1397" s="293" t="str">
        <f>IF(日報入力!G1397="","",日報入力!AK1397)</f>
        <v/>
      </c>
      <c r="AG1397" s="293" t="str">
        <f>IF(日報入力!G1397="","",日報入力!AL1397)</f>
        <v/>
      </c>
      <c r="AH1397" s="293" t="str">
        <f>IF(日報入力!G1397="","",日報入力!AM1397)</f>
        <v/>
      </c>
      <c r="AI1397" s="294" t="str">
        <f>IF(日報入力!G1397&gt;0,日報入力!D1397*日報入力!K1397*日報入力!AL1397,"")</f>
        <v/>
      </c>
      <c r="AJ1397" s="294" t="str">
        <f>IF(日報入力!G1397&gt;0,日報入力!E1397*日報入力!AL1397,"")</f>
        <v/>
      </c>
      <c r="AK1397" s="294" t="str">
        <f>IF(日報入力!G1397&gt;0,AI1397-AJ1397,"")</f>
        <v/>
      </c>
      <c r="AL1397" s="292" t="str">
        <f>IF(日報入力!G1397&gt;0,日報入力!E1397*日報入力!AM1397,"")</f>
        <v/>
      </c>
      <c r="AM1397" s="292" t="str">
        <f>IF(日報入力!G1397&gt;0,日報入力!AB1397*日報入力!AM1397,"")</f>
        <v/>
      </c>
      <c r="AN1397" s="68" t="str">
        <f>IF(日報入力!G1397&gt;0,日報入力!C1397,"")</f>
        <v/>
      </c>
      <c r="AO1397" s="68" t="str">
        <f>日報入力!B1397</f>
        <v/>
      </c>
      <c r="AP1397" s="68" t="str">
        <f>IF(日報入力!AQ1397,日報入力!BA1397,"")</f>
        <v/>
      </c>
      <c r="AQ1397" s="68" t="str">
        <f>IF(日報入力!AR1397,日報入力!BB1397,"")</f>
        <v/>
      </c>
      <c r="AR1397" s="68" t="str">
        <f>IF(日報入力!AS1397,"N勤","")</f>
        <v/>
      </c>
      <c r="AS1397" s="295" t="e">
        <f t="shared" si="83"/>
        <v>#VALUE!</v>
      </c>
      <c r="AT1397" s="439" t="str">
        <f>日報入力!AY1397</f>
        <v/>
      </c>
      <c r="AU1397" s="518" t="str">
        <f>IF(日報入力!G1397,G1397*60/E1397,"")</f>
        <v/>
      </c>
      <c r="AV1397" s="528" t="str">
        <f>IF(日報入力!AT1397,日報入力!AT1397,"")</f>
        <v/>
      </c>
      <c r="AW1397" s="529" t="str">
        <f>IF(日報入力!AT1397,AE1397/日報入力!AT1397,"")</f>
        <v/>
      </c>
      <c r="AX1397" s="530" t="e">
        <f>IF(1&lt;日報集計!AT1397,AT1397/(((F1397-I1397-J1397-N1397-O1397)*60)/(E1397)),"")</f>
        <v>#VALUE!</v>
      </c>
      <c r="AY1397" s="664" t="str">
        <f>IF(日報入力!H1397,AT1397/(((F1397-J1397)*60)/E1397),"")</f>
        <v/>
      </c>
      <c r="AZ1397" s="664" t="str">
        <f>IF(日報入力!I1397,AT1397/((G1397*60)/E1397),"")</f>
        <v/>
      </c>
      <c r="BA1397" s="296" t="str">
        <f>IF(日報入力!G1397,G1397/F1397,"")</f>
        <v/>
      </c>
      <c r="BB1397" s="386" t="e">
        <f t="shared" si="84"/>
        <v>#VALUE!</v>
      </c>
      <c r="BC1397" s="386" t="e">
        <f t="shared" si="85"/>
        <v>#VALUE!</v>
      </c>
      <c r="BD1397" s="80">
        <f>日報入力!AU1397</f>
        <v>0</v>
      </c>
      <c r="BE1397" s="534" t="str">
        <f>IF(日報入力!AV1397,日報入力!AV1397,"")</f>
        <v/>
      </c>
      <c r="BF1397" s="534" t="str">
        <f>IF(日報入力!AW1397,日報入力!AW1397,"")</f>
        <v/>
      </c>
      <c r="BG1397" s="398" t="str">
        <f>IF(日報入力!G1397,日報入力!K1397*日報入力!D1397*日報入力!BC1397,"")</f>
        <v/>
      </c>
    </row>
    <row r="1398" spans="1:59" ht="20.25" hidden="1" customHeight="1" x14ac:dyDescent="0.15">
      <c r="A1398" s="302" t="str">
        <f>IF(日報入力!G1398="","",日報入力!G1398)</f>
        <v/>
      </c>
      <c r="B1398" s="291" t="str">
        <f>IF(日報入力!G1398="","",日報入力!H1398)</f>
        <v/>
      </c>
      <c r="C1398" s="291" t="str">
        <f>IF(日報入力!G1398="","",日報入力!I1398)</f>
        <v/>
      </c>
      <c r="D1398" s="291" t="str">
        <f>IF(日報入力!G1398="","",日報入力!J1398)</f>
        <v/>
      </c>
      <c r="E1398" s="291" t="str">
        <f>IF(日報入力!G1398="","",日報入力!K1398)</f>
        <v/>
      </c>
      <c r="F1398" s="291" t="str">
        <f>IF(日報入力!G1398="","",日報入力!L1398)</f>
        <v/>
      </c>
      <c r="G1398" s="291" t="str">
        <f>IF(日報入力!G1398="","",日報入力!L1398-日報入力!O1398-日報入力!P1398-日報入力!Q1398-日報入力!R1398-日報入力!S1398-日報入力!T1398-日報入力!U1398-日報入力!V1398-日報入力!W1398-日報入力!X1398-日報入力!Y1398-日報入力!Z1398)</f>
        <v/>
      </c>
      <c r="H1398" s="291" t="str">
        <f>IF(日報入力!G1398="","",IF(日報入力!M1398&gt;=0,日報入力!M1398*F1398,F1398))</f>
        <v/>
      </c>
      <c r="I1398" s="291" t="str">
        <f>IF(日報入力!G1398="","",日報入力!O1398)</f>
        <v/>
      </c>
      <c r="J1398" s="291" t="str">
        <f>IF(日報入力!G1398="","",日報入力!P1398)</f>
        <v/>
      </c>
      <c r="K1398" s="291" t="str">
        <f>IF(日報入力!G1398="","",日報入力!Q1398)</f>
        <v/>
      </c>
      <c r="L1398" s="291" t="str">
        <f>IF(日報入力!G1398="","",日報入力!R1398)</f>
        <v/>
      </c>
      <c r="M1398" s="291" t="str">
        <f>IF(日報入力!G1398="","",日報入力!S1398)</f>
        <v/>
      </c>
      <c r="N1398" s="291" t="str">
        <f>IF(日報入力!G1398="","",日報入力!T1398)</f>
        <v/>
      </c>
      <c r="O1398" s="291" t="str">
        <f>IF(日報入力!G1398="","",日報入力!U1398)</f>
        <v/>
      </c>
      <c r="P1398" s="291" t="str">
        <f>IF(日報入力!G1398="","",日報入力!V1398)</f>
        <v/>
      </c>
      <c r="Q1398" s="291" t="str">
        <f>IF(日報入力!G1398="","",日報入力!W1398)</f>
        <v/>
      </c>
      <c r="R1398" s="291" t="str">
        <f>IF(日報入力!G1398="","",日報入力!X1398)</f>
        <v/>
      </c>
      <c r="S1398" s="291" t="str">
        <f>IF(日報入力!G1398="","",日報入力!Y1398)</f>
        <v/>
      </c>
      <c r="T1398" s="291" t="str">
        <f>IF(日報入力!G1398="","",日報入力!Z1398)</f>
        <v/>
      </c>
      <c r="U1398" s="291" t="str">
        <f>IF(日報入力!G1398="","",日報入力!AA1398)</f>
        <v/>
      </c>
      <c r="V1398" s="378" t="str">
        <f>IF(日報入力!G1398="","",日報入力!AB1398)</f>
        <v/>
      </c>
      <c r="W1398" s="291" t="str">
        <f>IF(日報入力!G1398="","",日報入力!AC1398)</f>
        <v/>
      </c>
      <c r="X1398" s="291" t="str">
        <f>IF(日報入力!G1398="","",日報入力!AD1398)</f>
        <v/>
      </c>
      <c r="Y1398" s="291" t="str">
        <f>IF(日報入力!G1398="","",日報入力!AE1398)</f>
        <v/>
      </c>
      <c r="Z1398" s="291" t="str">
        <f>IF(日報入力!G1398="","",日報入力!AF1398)</f>
        <v/>
      </c>
      <c r="AA1398" s="291" t="str">
        <f>IF(日報入力!G1398="","",日報入力!AG1398)</f>
        <v/>
      </c>
      <c r="AB1398" s="291" t="str">
        <f>IF(日報入力!G1398="","",日報入力!AH1398)</f>
        <v/>
      </c>
      <c r="AC1398" s="291" t="str">
        <f>IF(日報入力!G1398="","",日報入力!AI1398)</f>
        <v/>
      </c>
      <c r="AD1398" s="291" t="str">
        <f>IF(日報入力!G1398="","",日報入力!AJ1398)</f>
        <v/>
      </c>
      <c r="AE1398" s="292" t="str">
        <f>IF(日報入力!G1398="","",日報入力!E1398)</f>
        <v/>
      </c>
      <c r="AF1398" s="293" t="str">
        <f>IF(日報入力!G1398="","",日報入力!AK1398)</f>
        <v/>
      </c>
      <c r="AG1398" s="293" t="str">
        <f>IF(日報入力!G1398="","",日報入力!AL1398)</f>
        <v/>
      </c>
      <c r="AH1398" s="293" t="str">
        <f>IF(日報入力!G1398="","",日報入力!AM1398)</f>
        <v/>
      </c>
      <c r="AI1398" s="294" t="str">
        <f>IF(日報入力!G1398&gt;0,日報入力!D1398*日報入力!K1398*日報入力!AL1398,"")</f>
        <v/>
      </c>
      <c r="AJ1398" s="294" t="str">
        <f>IF(日報入力!G1398&gt;0,日報入力!E1398*日報入力!AL1398,"")</f>
        <v/>
      </c>
      <c r="AK1398" s="294" t="str">
        <f>IF(日報入力!G1398&gt;0,AI1398-AJ1398,"")</f>
        <v/>
      </c>
      <c r="AL1398" s="292" t="str">
        <f>IF(日報入力!G1398&gt;0,日報入力!E1398*日報入力!AM1398,"")</f>
        <v/>
      </c>
      <c r="AM1398" s="292" t="str">
        <f>IF(日報入力!G1398&gt;0,日報入力!AB1398*日報入力!AM1398,"")</f>
        <v/>
      </c>
      <c r="AN1398" s="68" t="str">
        <f>IF(日報入力!G1398&gt;0,日報入力!C1398,"")</f>
        <v/>
      </c>
      <c r="AO1398" s="68" t="str">
        <f>日報入力!B1398</f>
        <v/>
      </c>
      <c r="AP1398" s="68" t="str">
        <f>IF(日報入力!AQ1398,日報入力!BA1398,"")</f>
        <v/>
      </c>
      <c r="AQ1398" s="68" t="str">
        <f>IF(日報入力!AR1398,日報入力!BB1398,"")</f>
        <v/>
      </c>
      <c r="AR1398" s="68" t="str">
        <f>IF(日報入力!AS1398,"N勤","")</f>
        <v/>
      </c>
      <c r="AS1398" s="295" t="e">
        <f t="shared" si="83"/>
        <v>#VALUE!</v>
      </c>
      <c r="AT1398" s="439" t="str">
        <f>日報入力!AY1398</f>
        <v/>
      </c>
      <c r="AU1398" s="518" t="str">
        <f>IF(日報入力!G1398,G1398*60/E1398,"")</f>
        <v/>
      </c>
      <c r="AV1398" s="528" t="str">
        <f>IF(日報入力!AT1398,日報入力!AT1398,"")</f>
        <v/>
      </c>
      <c r="AW1398" s="529" t="str">
        <f>IF(日報入力!AT1398,AE1398/日報入力!AT1398,"")</f>
        <v/>
      </c>
      <c r="AX1398" s="530" t="e">
        <f>IF(1&lt;日報集計!AT1398,AT1398/(((F1398-I1398-J1398-N1398-O1398)*60)/(E1398)),"")</f>
        <v>#VALUE!</v>
      </c>
      <c r="AY1398" s="664" t="str">
        <f>IF(日報入力!H1398,AT1398/(((F1398-J1398)*60)/E1398),"")</f>
        <v/>
      </c>
      <c r="AZ1398" s="664" t="str">
        <f>IF(日報入力!I1398,AT1398/((G1398*60)/E1398),"")</f>
        <v/>
      </c>
      <c r="BA1398" s="296" t="str">
        <f>IF(日報入力!G1398,G1398/F1398,"")</f>
        <v/>
      </c>
      <c r="BB1398" s="386" t="e">
        <f t="shared" si="84"/>
        <v>#VALUE!</v>
      </c>
      <c r="BC1398" s="386" t="e">
        <f t="shared" si="85"/>
        <v>#VALUE!</v>
      </c>
      <c r="BD1398" s="80">
        <f>日報入力!AU1398</f>
        <v>0</v>
      </c>
      <c r="BE1398" s="534" t="str">
        <f>IF(日報入力!AV1398,日報入力!AV1398,"")</f>
        <v/>
      </c>
      <c r="BF1398" s="534" t="str">
        <f>IF(日報入力!AW1398,日報入力!AW1398,"")</f>
        <v/>
      </c>
      <c r="BG1398" s="398" t="str">
        <f>IF(日報入力!G1398,日報入力!K1398*日報入力!D1398*日報入力!BC1398,"")</f>
        <v/>
      </c>
    </row>
    <row r="1399" spans="1:59" ht="20.25" hidden="1" customHeight="1" x14ac:dyDescent="0.15">
      <c r="A1399" s="302" t="str">
        <f>IF(日報入力!G1399="","",日報入力!G1399)</f>
        <v/>
      </c>
      <c r="B1399" s="291" t="str">
        <f>IF(日報入力!G1399="","",日報入力!H1399)</f>
        <v/>
      </c>
      <c r="C1399" s="291" t="str">
        <f>IF(日報入力!G1399="","",日報入力!I1399)</f>
        <v/>
      </c>
      <c r="D1399" s="291" t="str">
        <f>IF(日報入力!G1399="","",日報入力!J1399)</f>
        <v/>
      </c>
      <c r="E1399" s="291" t="str">
        <f>IF(日報入力!G1399="","",日報入力!K1399)</f>
        <v/>
      </c>
      <c r="F1399" s="291" t="str">
        <f>IF(日報入力!G1399="","",日報入力!L1399)</f>
        <v/>
      </c>
      <c r="G1399" s="291" t="str">
        <f>IF(日報入力!G1399="","",日報入力!L1399-日報入力!O1399-日報入力!P1399-日報入力!Q1399-日報入力!R1399-日報入力!S1399-日報入力!T1399-日報入力!U1399-日報入力!V1399-日報入力!W1399-日報入力!X1399-日報入力!Y1399-日報入力!Z1399)</f>
        <v/>
      </c>
      <c r="H1399" s="291" t="str">
        <f>IF(日報入力!G1399="","",IF(日報入力!M1399&gt;=0,日報入力!M1399*F1399,F1399))</f>
        <v/>
      </c>
      <c r="I1399" s="291" t="str">
        <f>IF(日報入力!G1399="","",日報入力!O1399)</f>
        <v/>
      </c>
      <c r="J1399" s="291" t="str">
        <f>IF(日報入力!G1399="","",日報入力!P1399)</f>
        <v/>
      </c>
      <c r="K1399" s="291" t="str">
        <f>IF(日報入力!G1399="","",日報入力!Q1399)</f>
        <v/>
      </c>
      <c r="L1399" s="291" t="str">
        <f>IF(日報入力!G1399="","",日報入力!R1399)</f>
        <v/>
      </c>
      <c r="M1399" s="291" t="str">
        <f>IF(日報入力!G1399="","",日報入力!S1399)</f>
        <v/>
      </c>
      <c r="N1399" s="291" t="str">
        <f>IF(日報入力!G1399="","",日報入力!T1399)</f>
        <v/>
      </c>
      <c r="O1399" s="291" t="str">
        <f>IF(日報入力!G1399="","",日報入力!U1399)</f>
        <v/>
      </c>
      <c r="P1399" s="291" t="str">
        <f>IF(日報入力!G1399="","",日報入力!V1399)</f>
        <v/>
      </c>
      <c r="Q1399" s="291" t="str">
        <f>IF(日報入力!G1399="","",日報入力!W1399)</f>
        <v/>
      </c>
      <c r="R1399" s="291" t="str">
        <f>IF(日報入力!G1399="","",日報入力!X1399)</f>
        <v/>
      </c>
      <c r="S1399" s="291" t="str">
        <f>IF(日報入力!G1399="","",日報入力!Y1399)</f>
        <v/>
      </c>
      <c r="T1399" s="291" t="str">
        <f>IF(日報入力!G1399="","",日報入力!Z1399)</f>
        <v/>
      </c>
      <c r="U1399" s="291" t="str">
        <f>IF(日報入力!G1399="","",日報入力!AA1399)</f>
        <v/>
      </c>
      <c r="V1399" s="378" t="str">
        <f>IF(日報入力!G1399="","",日報入力!AB1399)</f>
        <v/>
      </c>
      <c r="W1399" s="291" t="str">
        <f>IF(日報入力!G1399="","",日報入力!AC1399)</f>
        <v/>
      </c>
      <c r="X1399" s="291" t="str">
        <f>IF(日報入力!G1399="","",日報入力!AD1399)</f>
        <v/>
      </c>
      <c r="Y1399" s="291" t="str">
        <f>IF(日報入力!G1399="","",日報入力!AE1399)</f>
        <v/>
      </c>
      <c r="Z1399" s="291" t="str">
        <f>IF(日報入力!G1399="","",日報入力!AF1399)</f>
        <v/>
      </c>
      <c r="AA1399" s="291" t="str">
        <f>IF(日報入力!G1399="","",日報入力!AG1399)</f>
        <v/>
      </c>
      <c r="AB1399" s="291" t="str">
        <f>IF(日報入力!G1399="","",日報入力!AH1399)</f>
        <v/>
      </c>
      <c r="AC1399" s="291" t="str">
        <f>IF(日報入力!G1399="","",日報入力!AI1399)</f>
        <v/>
      </c>
      <c r="AD1399" s="291" t="str">
        <f>IF(日報入力!G1399="","",日報入力!AJ1399)</f>
        <v/>
      </c>
      <c r="AE1399" s="292" t="str">
        <f>IF(日報入力!G1399="","",日報入力!E1399)</f>
        <v/>
      </c>
      <c r="AF1399" s="293" t="str">
        <f>IF(日報入力!G1399="","",日報入力!AK1399)</f>
        <v/>
      </c>
      <c r="AG1399" s="293" t="str">
        <f>IF(日報入力!G1399="","",日報入力!AL1399)</f>
        <v/>
      </c>
      <c r="AH1399" s="293" t="str">
        <f>IF(日報入力!G1399="","",日報入力!AM1399)</f>
        <v/>
      </c>
      <c r="AI1399" s="294" t="str">
        <f>IF(日報入力!G1399&gt;0,日報入力!D1399*日報入力!K1399*日報入力!AL1399,"")</f>
        <v/>
      </c>
      <c r="AJ1399" s="294" t="str">
        <f>IF(日報入力!G1399&gt;0,日報入力!E1399*日報入力!AL1399,"")</f>
        <v/>
      </c>
      <c r="AK1399" s="294" t="str">
        <f>IF(日報入力!G1399&gt;0,AI1399-AJ1399,"")</f>
        <v/>
      </c>
      <c r="AL1399" s="292" t="str">
        <f>IF(日報入力!G1399&gt;0,日報入力!E1399*日報入力!AM1399,"")</f>
        <v/>
      </c>
      <c r="AM1399" s="292" t="str">
        <f>IF(日報入力!G1399&gt;0,日報入力!AB1399*日報入力!AM1399,"")</f>
        <v/>
      </c>
      <c r="AN1399" s="68" t="str">
        <f>IF(日報入力!G1399&gt;0,日報入力!C1399,"")</f>
        <v/>
      </c>
      <c r="AO1399" s="68" t="str">
        <f>日報入力!B1399</f>
        <v/>
      </c>
      <c r="AP1399" s="68" t="str">
        <f>IF(日報入力!AQ1399,日報入力!BA1399,"")</f>
        <v/>
      </c>
      <c r="AQ1399" s="68" t="str">
        <f>IF(日報入力!AR1399,日報入力!BB1399,"")</f>
        <v/>
      </c>
      <c r="AR1399" s="68" t="str">
        <f>IF(日報入力!AS1399,"N勤","")</f>
        <v/>
      </c>
      <c r="AS1399" s="295" t="e">
        <f t="shared" si="83"/>
        <v>#VALUE!</v>
      </c>
      <c r="AT1399" s="439" t="str">
        <f>日報入力!AY1399</f>
        <v/>
      </c>
      <c r="AU1399" s="518" t="str">
        <f>IF(日報入力!G1399,G1399*60/E1399,"")</f>
        <v/>
      </c>
      <c r="AV1399" s="528" t="str">
        <f>IF(日報入力!AT1399,日報入力!AT1399,"")</f>
        <v/>
      </c>
      <c r="AW1399" s="529" t="str">
        <f>IF(日報入力!AT1399,AE1399/日報入力!AT1399,"")</f>
        <v/>
      </c>
      <c r="AX1399" s="530" t="e">
        <f>IF(1&lt;日報集計!AT1399,AT1399/(((F1399-I1399-J1399-N1399-O1399)*60)/(E1399)),"")</f>
        <v>#VALUE!</v>
      </c>
      <c r="AY1399" s="664" t="str">
        <f>IF(日報入力!H1399,AT1399/(((F1399-J1399)*60)/E1399),"")</f>
        <v/>
      </c>
      <c r="AZ1399" s="664" t="str">
        <f>IF(日報入力!I1399,AT1399/((G1399*60)/E1399),"")</f>
        <v/>
      </c>
      <c r="BA1399" s="296" t="str">
        <f>IF(日報入力!G1399,G1399/F1399,"")</f>
        <v/>
      </c>
      <c r="BB1399" s="386" t="e">
        <f t="shared" si="84"/>
        <v>#VALUE!</v>
      </c>
      <c r="BC1399" s="386" t="e">
        <f t="shared" si="85"/>
        <v>#VALUE!</v>
      </c>
      <c r="BD1399" s="80">
        <f>日報入力!AU1399</f>
        <v>0</v>
      </c>
      <c r="BE1399" s="534" t="str">
        <f>IF(日報入力!AV1399,日報入力!AV1399,"")</f>
        <v/>
      </c>
      <c r="BF1399" s="534" t="str">
        <f>IF(日報入力!AW1399,日報入力!AW1399,"")</f>
        <v/>
      </c>
      <c r="BG1399" s="398" t="str">
        <f>IF(日報入力!G1399,日報入力!K1399*日報入力!D1399*日報入力!BC1399,"")</f>
        <v/>
      </c>
    </row>
    <row r="1400" spans="1:59" ht="20.25" hidden="1" customHeight="1" x14ac:dyDescent="0.15">
      <c r="A1400" s="302" t="str">
        <f>IF(日報入力!G1400="","",日報入力!G1400)</f>
        <v/>
      </c>
      <c r="B1400" s="291" t="str">
        <f>IF(日報入力!G1400="","",日報入力!H1400)</f>
        <v/>
      </c>
      <c r="C1400" s="291" t="str">
        <f>IF(日報入力!G1400="","",日報入力!I1400)</f>
        <v/>
      </c>
      <c r="D1400" s="291" t="str">
        <f>IF(日報入力!G1400="","",日報入力!J1400)</f>
        <v/>
      </c>
      <c r="E1400" s="291" t="str">
        <f>IF(日報入力!G1400="","",日報入力!K1400)</f>
        <v/>
      </c>
      <c r="F1400" s="291" t="str">
        <f>IF(日報入力!G1400="","",日報入力!L1400)</f>
        <v/>
      </c>
      <c r="G1400" s="291" t="str">
        <f>IF(日報入力!G1400="","",日報入力!L1400-日報入力!O1400-日報入力!P1400-日報入力!Q1400-日報入力!R1400-日報入力!S1400-日報入力!T1400-日報入力!U1400-日報入力!V1400-日報入力!W1400-日報入力!X1400-日報入力!Y1400-日報入力!Z1400)</f>
        <v/>
      </c>
      <c r="H1400" s="291" t="str">
        <f>IF(日報入力!G1400="","",IF(日報入力!M1400&gt;=0,日報入力!M1400*F1400,F1400))</f>
        <v/>
      </c>
      <c r="I1400" s="291" t="str">
        <f>IF(日報入力!G1400="","",日報入力!O1400)</f>
        <v/>
      </c>
      <c r="J1400" s="291" t="str">
        <f>IF(日報入力!G1400="","",日報入力!P1400)</f>
        <v/>
      </c>
      <c r="K1400" s="291" t="str">
        <f>IF(日報入力!G1400="","",日報入力!Q1400)</f>
        <v/>
      </c>
      <c r="L1400" s="291" t="str">
        <f>IF(日報入力!G1400="","",日報入力!R1400)</f>
        <v/>
      </c>
      <c r="M1400" s="291" t="str">
        <f>IF(日報入力!G1400="","",日報入力!S1400)</f>
        <v/>
      </c>
      <c r="N1400" s="291" t="str">
        <f>IF(日報入力!G1400="","",日報入力!T1400)</f>
        <v/>
      </c>
      <c r="O1400" s="291" t="str">
        <f>IF(日報入力!G1400="","",日報入力!U1400)</f>
        <v/>
      </c>
      <c r="P1400" s="291" t="str">
        <f>IF(日報入力!G1400="","",日報入力!V1400)</f>
        <v/>
      </c>
      <c r="Q1400" s="291" t="str">
        <f>IF(日報入力!G1400="","",日報入力!W1400)</f>
        <v/>
      </c>
      <c r="R1400" s="291" t="str">
        <f>IF(日報入力!G1400="","",日報入力!X1400)</f>
        <v/>
      </c>
      <c r="S1400" s="291" t="str">
        <f>IF(日報入力!G1400="","",日報入力!Y1400)</f>
        <v/>
      </c>
      <c r="T1400" s="291" t="str">
        <f>IF(日報入力!G1400="","",日報入力!Z1400)</f>
        <v/>
      </c>
      <c r="U1400" s="291" t="str">
        <f>IF(日報入力!G1400="","",日報入力!AA1400)</f>
        <v/>
      </c>
      <c r="V1400" s="378" t="str">
        <f>IF(日報入力!G1400="","",日報入力!AB1400)</f>
        <v/>
      </c>
      <c r="W1400" s="291" t="str">
        <f>IF(日報入力!G1400="","",日報入力!AC1400)</f>
        <v/>
      </c>
      <c r="X1400" s="291" t="str">
        <f>IF(日報入力!G1400="","",日報入力!AD1400)</f>
        <v/>
      </c>
      <c r="Y1400" s="291" t="str">
        <f>IF(日報入力!G1400="","",日報入力!AE1400)</f>
        <v/>
      </c>
      <c r="Z1400" s="291" t="str">
        <f>IF(日報入力!G1400="","",日報入力!AF1400)</f>
        <v/>
      </c>
      <c r="AA1400" s="291" t="str">
        <f>IF(日報入力!G1400="","",日報入力!AG1400)</f>
        <v/>
      </c>
      <c r="AB1400" s="291" t="str">
        <f>IF(日報入力!G1400="","",日報入力!AH1400)</f>
        <v/>
      </c>
      <c r="AC1400" s="291" t="str">
        <f>IF(日報入力!G1400="","",日報入力!AI1400)</f>
        <v/>
      </c>
      <c r="AD1400" s="291" t="str">
        <f>IF(日報入力!G1400="","",日報入力!AJ1400)</f>
        <v/>
      </c>
      <c r="AE1400" s="292" t="str">
        <f>IF(日報入力!G1400="","",日報入力!E1400)</f>
        <v/>
      </c>
      <c r="AF1400" s="293" t="str">
        <f>IF(日報入力!G1400="","",日報入力!AK1400)</f>
        <v/>
      </c>
      <c r="AG1400" s="293" t="str">
        <f>IF(日報入力!G1400="","",日報入力!AL1400)</f>
        <v/>
      </c>
      <c r="AH1400" s="293" t="str">
        <f>IF(日報入力!G1400="","",日報入力!AM1400)</f>
        <v/>
      </c>
      <c r="AI1400" s="294" t="str">
        <f>IF(日報入力!G1400&gt;0,日報入力!D1400*日報入力!K1400*日報入力!AL1400,"")</f>
        <v/>
      </c>
      <c r="AJ1400" s="294" t="str">
        <f>IF(日報入力!G1400&gt;0,日報入力!E1400*日報入力!AL1400,"")</f>
        <v/>
      </c>
      <c r="AK1400" s="294" t="str">
        <f>IF(日報入力!G1400&gt;0,AI1400-AJ1400,"")</f>
        <v/>
      </c>
      <c r="AL1400" s="292" t="str">
        <f>IF(日報入力!G1400&gt;0,日報入力!E1400*日報入力!AM1400,"")</f>
        <v/>
      </c>
      <c r="AM1400" s="292" t="str">
        <f>IF(日報入力!G1400&gt;0,日報入力!AB1400*日報入力!AM1400,"")</f>
        <v/>
      </c>
      <c r="AN1400" s="68" t="str">
        <f>IF(日報入力!G1400&gt;0,日報入力!C1400,"")</f>
        <v/>
      </c>
      <c r="AO1400" s="68" t="str">
        <f>日報入力!B1400</f>
        <v/>
      </c>
      <c r="AP1400" s="68" t="str">
        <f>IF(日報入力!AQ1400,日報入力!BA1400,"")</f>
        <v/>
      </c>
      <c r="AQ1400" s="68" t="str">
        <f>IF(日報入力!AR1400,日報入力!BB1400,"")</f>
        <v/>
      </c>
      <c r="AR1400" s="68" t="str">
        <f>IF(日報入力!AS1400,"N勤","")</f>
        <v/>
      </c>
      <c r="AS1400" s="295" t="e">
        <f t="shared" si="83"/>
        <v>#VALUE!</v>
      </c>
      <c r="AT1400" s="439" t="str">
        <f>日報入力!AY1400</f>
        <v/>
      </c>
      <c r="AU1400" s="518" t="str">
        <f>IF(日報入力!G1400,G1400*60/E1400,"")</f>
        <v/>
      </c>
      <c r="AV1400" s="528" t="str">
        <f>IF(日報入力!AT1400,日報入力!AT1400,"")</f>
        <v/>
      </c>
      <c r="AW1400" s="529" t="str">
        <f>IF(日報入力!AT1400,AE1400/日報入力!AT1400,"")</f>
        <v/>
      </c>
      <c r="AX1400" s="530" t="e">
        <f>IF(1&lt;日報集計!AT1400,AT1400/(((F1400-I1400-J1400-N1400-O1400)*60)/(E1400)),"")</f>
        <v>#VALUE!</v>
      </c>
      <c r="AY1400" s="664" t="str">
        <f>IF(日報入力!H1400,AT1400/(((F1400-J1400)*60)/E1400),"")</f>
        <v/>
      </c>
      <c r="AZ1400" s="664" t="str">
        <f>IF(日報入力!I1400,AT1400/((G1400*60)/E1400),"")</f>
        <v/>
      </c>
      <c r="BA1400" s="296" t="str">
        <f>IF(日報入力!G1400,G1400/F1400,"")</f>
        <v/>
      </c>
      <c r="BB1400" s="386" t="e">
        <f t="shared" si="84"/>
        <v>#VALUE!</v>
      </c>
      <c r="BC1400" s="386" t="e">
        <f t="shared" si="85"/>
        <v>#VALUE!</v>
      </c>
      <c r="BD1400" s="80">
        <f>日報入力!AU1400</f>
        <v>0</v>
      </c>
      <c r="BE1400" s="534" t="str">
        <f>IF(日報入力!AV1400,日報入力!AV1400,"")</f>
        <v/>
      </c>
      <c r="BF1400" s="534" t="str">
        <f>IF(日報入力!AW1400,日報入力!AW1400,"")</f>
        <v/>
      </c>
      <c r="BG1400" s="398" t="str">
        <f>IF(日報入力!G1400,日報入力!K1400*日報入力!D1400*日報入力!BC1400,"")</f>
        <v/>
      </c>
    </row>
    <row r="1401" spans="1:59" ht="20.25" hidden="1" customHeight="1" x14ac:dyDescent="0.15">
      <c r="A1401" s="302" t="str">
        <f>IF(日報入力!G1401="","",日報入力!G1401)</f>
        <v/>
      </c>
      <c r="B1401" s="291" t="str">
        <f>IF(日報入力!G1401="","",日報入力!H1401)</f>
        <v/>
      </c>
      <c r="C1401" s="291" t="str">
        <f>IF(日報入力!G1401="","",日報入力!I1401)</f>
        <v/>
      </c>
      <c r="D1401" s="291" t="str">
        <f>IF(日報入力!G1401="","",日報入力!J1401)</f>
        <v/>
      </c>
      <c r="E1401" s="291" t="str">
        <f>IF(日報入力!G1401="","",日報入力!K1401)</f>
        <v/>
      </c>
      <c r="F1401" s="291" t="str">
        <f>IF(日報入力!G1401="","",日報入力!L1401)</f>
        <v/>
      </c>
      <c r="G1401" s="291" t="str">
        <f>IF(日報入力!G1401="","",日報入力!L1401-日報入力!O1401-日報入力!P1401-日報入力!Q1401-日報入力!R1401-日報入力!S1401-日報入力!T1401-日報入力!U1401-日報入力!V1401-日報入力!W1401-日報入力!X1401-日報入力!Y1401-日報入力!Z1401)</f>
        <v/>
      </c>
      <c r="H1401" s="291" t="str">
        <f>IF(日報入力!G1401="","",IF(日報入力!M1401&gt;=0,日報入力!M1401*F1401,F1401))</f>
        <v/>
      </c>
      <c r="I1401" s="291" t="str">
        <f>IF(日報入力!G1401="","",日報入力!O1401)</f>
        <v/>
      </c>
      <c r="J1401" s="291" t="str">
        <f>IF(日報入力!G1401="","",日報入力!P1401)</f>
        <v/>
      </c>
      <c r="K1401" s="291" t="str">
        <f>IF(日報入力!G1401="","",日報入力!Q1401)</f>
        <v/>
      </c>
      <c r="L1401" s="291" t="str">
        <f>IF(日報入力!G1401="","",日報入力!R1401)</f>
        <v/>
      </c>
      <c r="M1401" s="291" t="str">
        <f>IF(日報入力!G1401="","",日報入力!S1401)</f>
        <v/>
      </c>
      <c r="N1401" s="291" t="str">
        <f>IF(日報入力!G1401="","",日報入力!T1401)</f>
        <v/>
      </c>
      <c r="O1401" s="291" t="str">
        <f>IF(日報入力!G1401="","",日報入力!U1401)</f>
        <v/>
      </c>
      <c r="P1401" s="291" t="str">
        <f>IF(日報入力!G1401="","",日報入力!V1401)</f>
        <v/>
      </c>
      <c r="Q1401" s="291" t="str">
        <f>IF(日報入力!G1401="","",日報入力!W1401)</f>
        <v/>
      </c>
      <c r="R1401" s="291" t="str">
        <f>IF(日報入力!G1401="","",日報入力!X1401)</f>
        <v/>
      </c>
      <c r="S1401" s="291" t="str">
        <f>IF(日報入力!G1401="","",日報入力!Y1401)</f>
        <v/>
      </c>
      <c r="T1401" s="291" t="str">
        <f>IF(日報入力!G1401="","",日報入力!Z1401)</f>
        <v/>
      </c>
      <c r="U1401" s="291" t="str">
        <f>IF(日報入力!G1401="","",日報入力!AA1401)</f>
        <v/>
      </c>
      <c r="V1401" s="378" t="str">
        <f>IF(日報入力!G1401="","",日報入力!AB1401)</f>
        <v/>
      </c>
      <c r="W1401" s="291" t="str">
        <f>IF(日報入力!G1401="","",日報入力!AC1401)</f>
        <v/>
      </c>
      <c r="X1401" s="291" t="str">
        <f>IF(日報入力!G1401="","",日報入力!AD1401)</f>
        <v/>
      </c>
      <c r="Y1401" s="291" t="str">
        <f>IF(日報入力!G1401="","",日報入力!AE1401)</f>
        <v/>
      </c>
      <c r="Z1401" s="291" t="str">
        <f>IF(日報入力!G1401="","",日報入力!AF1401)</f>
        <v/>
      </c>
      <c r="AA1401" s="291" t="str">
        <f>IF(日報入力!G1401="","",日報入力!AG1401)</f>
        <v/>
      </c>
      <c r="AB1401" s="291" t="str">
        <f>IF(日報入力!G1401="","",日報入力!AH1401)</f>
        <v/>
      </c>
      <c r="AC1401" s="291" t="str">
        <f>IF(日報入力!G1401="","",日報入力!AI1401)</f>
        <v/>
      </c>
      <c r="AD1401" s="291" t="str">
        <f>IF(日報入力!G1401="","",日報入力!AJ1401)</f>
        <v/>
      </c>
      <c r="AE1401" s="292" t="str">
        <f>IF(日報入力!G1401="","",日報入力!E1401)</f>
        <v/>
      </c>
      <c r="AF1401" s="293" t="str">
        <f>IF(日報入力!G1401="","",日報入力!AK1401)</f>
        <v/>
      </c>
      <c r="AG1401" s="293" t="str">
        <f>IF(日報入力!G1401="","",日報入力!AL1401)</f>
        <v/>
      </c>
      <c r="AH1401" s="293" t="str">
        <f>IF(日報入力!G1401="","",日報入力!AM1401)</f>
        <v/>
      </c>
      <c r="AI1401" s="294" t="str">
        <f>IF(日報入力!G1401&gt;0,日報入力!D1401*日報入力!K1401*日報入力!AL1401,"")</f>
        <v/>
      </c>
      <c r="AJ1401" s="294" t="str">
        <f>IF(日報入力!G1401&gt;0,日報入力!E1401*日報入力!AL1401,"")</f>
        <v/>
      </c>
      <c r="AK1401" s="294" t="str">
        <f>IF(日報入力!G1401&gt;0,AI1401-AJ1401,"")</f>
        <v/>
      </c>
      <c r="AL1401" s="292" t="str">
        <f>IF(日報入力!G1401&gt;0,日報入力!E1401*日報入力!AM1401,"")</f>
        <v/>
      </c>
      <c r="AM1401" s="292" t="str">
        <f>IF(日報入力!G1401&gt;0,日報入力!AB1401*日報入力!AM1401,"")</f>
        <v/>
      </c>
      <c r="AN1401" s="68" t="str">
        <f>IF(日報入力!G1401&gt;0,日報入力!C1401,"")</f>
        <v/>
      </c>
      <c r="AO1401" s="68" t="str">
        <f>日報入力!B1401</f>
        <v/>
      </c>
      <c r="AP1401" s="68" t="str">
        <f>IF(日報入力!AQ1401,日報入力!BA1401,"")</f>
        <v/>
      </c>
      <c r="AQ1401" s="68" t="str">
        <f>IF(日報入力!AR1401,日報入力!BB1401,"")</f>
        <v/>
      </c>
      <c r="AR1401" s="68" t="str">
        <f>IF(日報入力!AS1401,"N勤","")</f>
        <v/>
      </c>
      <c r="AS1401" s="295" t="e">
        <f t="shared" si="83"/>
        <v>#VALUE!</v>
      </c>
      <c r="AT1401" s="439" t="str">
        <f>日報入力!AY1401</f>
        <v/>
      </c>
      <c r="AU1401" s="518" t="str">
        <f>IF(日報入力!G1401,G1401*60/E1401,"")</f>
        <v/>
      </c>
      <c r="AV1401" s="528" t="str">
        <f>IF(日報入力!AT1401,日報入力!AT1401,"")</f>
        <v/>
      </c>
      <c r="AW1401" s="529" t="str">
        <f>IF(日報入力!AT1401,AE1401/日報入力!AT1401,"")</f>
        <v/>
      </c>
      <c r="AX1401" s="530" t="e">
        <f>IF(1&lt;日報集計!AT1401,AT1401/(((F1401-I1401-J1401-N1401-O1401)*60)/(E1401)),"")</f>
        <v>#VALUE!</v>
      </c>
      <c r="AY1401" s="664" t="str">
        <f>IF(日報入力!H1401,AT1401/(((F1401-J1401)*60)/E1401),"")</f>
        <v/>
      </c>
      <c r="AZ1401" s="664" t="str">
        <f>IF(日報入力!I1401,AT1401/((G1401*60)/E1401),"")</f>
        <v/>
      </c>
      <c r="BA1401" s="296" t="str">
        <f>IF(日報入力!G1401,G1401/F1401,"")</f>
        <v/>
      </c>
      <c r="BB1401" s="386" t="e">
        <f t="shared" si="84"/>
        <v>#VALUE!</v>
      </c>
      <c r="BC1401" s="386" t="e">
        <f t="shared" si="85"/>
        <v>#VALUE!</v>
      </c>
      <c r="BD1401" s="80">
        <f>日報入力!AU1401</f>
        <v>0</v>
      </c>
      <c r="BE1401" s="534" t="str">
        <f>IF(日報入力!AV1401,日報入力!AV1401,"")</f>
        <v/>
      </c>
      <c r="BF1401" s="534" t="str">
        <f>IF(日報入力!AW1401,日報入力!AW1401,"")</f>
        <v/>
      </c>
      <c r="BG1401" s="398" t="str">
        <f>IF(日報入力!G1401,日報入力!K1401*日報入力!D1401*日報入力!BC1401,"")</f>
        <v/>
      </c>
    </row>
    <row r="1402" spans="1:59" ht="20.25" hidden="1" customHeight="1" x14ac:dyDescent="0.15">
      <c r="A1402" s="302" t="str">
        <f>IF(日報入力!G1402="","",日報入力!G1402)</f>
        <v/>
      </c>
      <c r="B1402" s="291" t="str">
        <f>IF(日報入力!G1402="","",日報入力!H1402)</f>
        <v/>
      </c>
      <c r="C1402" s="291" t="str">
        <f>IF(日報入力!G1402="","",日報入力!I1402)</f>
        <v/>
      </c>
      <c r="D1402" s="291" t="str">
        <f>IF(日報入力!G1402="","",日報入力!J1402)</f>
        <v/>
      </c>
      <c r="E1402" s="291" t="str">
        <f>IF(日報入力!G1402="","",日報入力!K1402)</f>
        <v/>
      </c>
      <c r="F1402" s="291" t="str">
        <f>IF(日報入力!G1402="","",日報入力!L1402)</f>
        <v/>
      </c>
      <c r="G1402" s="291" t="str">
        <f>IF(日報入力!G1402="","",日報入力!L1402-日報入力!O1402-日報入力!P1402-日報入力!Q1402-日報入力!R1402-日報入力!S1402-日報入力!T1402-日報入力!U1402-日報入力!V1402-日報入力!W1402-日報入力!X1402-日報入力!Y1402-日報入力!Z1402)</f>
        <v/>
      </c>
      <c r="H1402" s="291" t="str">
        <f>IF(日報入力!G1402="","",IF(日報入力!M1402&gt;=0,日報入力!M1402*F1402,F1402))</f>
        <v/>
      </c>
      <c r="I1402" s="291" t="str">
        <f>IF(日報入力!G1402="","",日報入力!O1402)</f>
        <v/>
      </c>
      <c r="J1402" s="291" t="str">
        <f>IF(日報入力!G1402="","",日報入力!P1402)</f>
        <v/>
      </c>
      <c r="K1402" s="291" t="str">
        <f>IF(日報入力!G1402="","",日報入力!Q1402)</f>
        <v/>
      </c>
      <c r="L1402" s="291" t="str">
        <f>IF(日報入力!G1402="","",日報入力!R1402)</f>
        <v/>
      </c>
      <c r="M1402" s="291" t="str">
        <f>IF(日報入力!G1402="","",日報入力!S1402)</f>
        <v/>
      </c>
      <c r="N1402" s="291" t="str">
        <f>IF(日報入力!G1402="","",日報入力!T1402)</f>
        <v/>
      </c>
      <c r="O1402" s="291" t="str">
        <f>IF(日報入力!G1402="","",日報入力!U1402)</f>
        <v/>
      </c>
      <c r="P1402" s="291" t="str">
        <f>IF(日報入力!G1402="","",日報入力!V1402)</f>
        <v/>
      </c>
      <c r="Q1402" s="291" t="str">
        <f>IF(日報入力!G1402="","",日報入力!W1402)</f>
        <v/>
      </c>
      <c r="R1402" s="291" t="str">
        <f>IF(日報入力!G1402="","",日報入力!X1402)</f>
        <v/>
      </c>
      <c r="S1402" s="291" t="str">
        <f>IF(日報入力!G1402="","",日報入力!Y1402)</f>
        <v/>
      </c>
      <c r="T1402" s="291" t="str">
        <f>IF(日報入力!G1402="","",日報入力!Z1402)</f>
        <v/>
      </c>
      <c r="U1402" s="291" t="str">
        <f>IF(日報入力!G1402="","",日報入力!AA1402)</f>
        <v/>
      </c>
      <c r="V1402" s="378" t="str">
        <f>IF(日報入力!G1402="","",日報入力!AB1402)</f>
        <v/>
      </c>
      <c r="W1402" s="291" t="str">
        <f>IF(日報入力!G1402="","",日報入力!AC1402)</f>
        <v/>
      </c>
      <c r="X1402" s="291" t="str">
        <f>IF(日報入力!G1402="","",日報入力!AD1402)</f>
        <v/>
      </c>
      <c r="Y1402" s="291" t="str">
        <f>IF(日報入力!G1402="","",日報入力!AE1402)</f>
        <v/>
      </c>
      <c r="Z1402" s="291" t="str">
        <f>IF(日報入力!G1402="","",日報入力!AF1402)</f>
        <v/>
      </c>
      <c r="AA1402" s="291" t="str">
        <f>IF(日報入力!G1402="","",日報入力!AG1402)</f>
        <v/>
      </c>
      <c r="AB1402" s="291" t="str">
        <f>IF(日報入力!G1402="","",日報入力!AH1402)</f>
        <v/>
      </c>
      <c r="AC1402" s="291" t="str">
        <f>IF(日報入力!G1402="","",日報入力!AI1402)</f>
        <v/>
      </c>
      <c r="AD1402" s="291" t="str">
        <f>IF(日報入力!G1402="","",日報入力!AJ1402)</f>
        <v/>
      </c>
      <c r="AE1402" s="292" t="str">
        <f>IF(日報入力!G1402="","",日報入力!E1402)</f>
        <v/>
      </c>
      <c r="AF1402" s="293" t="str">
        <f>IF(日報入力!G1402="","",日報入力!AK1402)</f>
        <v/>
      </c>
      <c r="AG1402" s="293" t="str">
        <f>IF(日報入力!G1402="","",日報入力!AL1402)</f>
        <v/>
      </c>
      <c r="AH1402" s="293" t="str">
        <f>IF(日報入力!G1402="","",日報入力!AM1402)</f>
        <v/>
      </c>
      <c r="AI1402" s="294" t="str">
        <f>IF(日報入力!G1402&gt;0,日報入力!D1402*日報入力!K1402*日報入力!AL1402,"")</f>
        <v/>
      </c>
      <c r="AJ1402" s="294" t="str">
        <f>IF(日報入力!G1402&gt;0,日報入力!E1402*日報入力!AL1402,"")</f>
        <v/>
      </c>
      <c r="AK1402" s="294" t="str">
        <f>IF(日報入力!G1402&gt;0,AI1402-AJ1402,"")</f>
        <v/>
      </c>
      <c r="AL1402" s="292" t="str">
        <f>IF(日報入力!G1402&gt;0,日報入力!E1402*日報入力!AM1402,"")</f>
        <v/>
      </c>
      <c r="AM1402" s="292" t="str">
        <f>IF(日報入力!G1402&gt;0,日報入力!AB1402*日報入力!AM1402,"")</f>
        <v/>
      </c>
      <c r="AN1402" s="68" t="str">
        <f>IF(日報入力!G1402&gt;0,日報入力!C1402,"")</f>
        <v/>
      </c>
      <c r="AO1402" s="68" t="str">
        <f>日報入力!B1402</f>
        <v/>
      </c>
      <c r="AP1402" s="68" t="str">
        <f>IF(日報入力!AQ1402,日報入力!BA1402,"")</f>
        <v/>
      </c>
      <c r="AQ1402" s="68" t="str">
        <f>IF(日報入力!AR1402,日報入力!BB1402,"")</f>
        <v/>
      </c>
      <c r="AR1402" s="68" t="str">
        <f>IF(日報入力!AS1402,"N勤","")</f>
        <v/>
      </c>
      <c r="AS1402" s="295" t="e">
        <f t="shared" si="83"/>
        <v>#VALUE!</v>
      </c>
      <c r="AT1402" s="439" t="str">
        <f>日報入力!AY1402</f>
        <v/>
      </c>
      <c r="AU1402" s="518" t="str">
        <f>IF(日報入力!G1402,G1402*60/E1402,"")</f>
        <v/>
      </c>
      <c r="AV1402" s="528" t="str">
        <f>IF(日報入力!AT1402,日報入力!AT1402,"")</f>
        <v/>
      </c>
      <c r="AW1402" s="529" t="str">
        <f>IF(日報入力!AT1402,AE1402/日報入力!AT1402,"")</f>
        <v/>
      </c>
      <c r="AX1402" s="530" t="e">
        <f>IF(1&lt;日報集計!AT1402,AT1402/(((F1402-I1402-J1402-N1402-O1402)*60)/(E1402)),"")</f>
        <v>#VALUE!</v>
      </c>
      <c r="AY1402" s="664" t="str">
        <f>IF(日報入力!H1402,AT1402/(((F1402-J1402)*60)/E1402),"")</f>
        <v/>
      </c>
      <c r="AZ1402" s="664" t="str">
        <f>IF(日報入力!I1402,AT1402/((G1402*60)/E1402),"")</f>
        <v/>
      </c>
      <c r="BA1402" s="296" t="str">
        <f>IF(日報入力!G1402,G1402/F1402,"")</f>
        <v/>
      </c>
      <c r="BB1402" s="386" t="e">
        <f t="shared" si="84"/>
        <v>#VALUE!</v>
      </c>
      <c r="BC1402" s="386" t="e">
        <f t="shared" si="85"/>
        <v>#VALUE!</v>
      </c>
      <c r="BD1402" s="80">
        <f>日報入力!AU1402</f>
        <v>0</v>
      </c>
      <c r="BE1402" s="534" t="str">
        <f>IF(日報入力!AV1402,日報入力!AV1402,"")</f>
        <v/>
      </c>
      <c r="BF1402" s="534" t="str">
        <f>IF(日報入力!AW1402,日報入力!AW1402,"")</f>
        <v/>
      </c>
      <c r="BG1402" s="398" t="str">
        <f>IF(日報入力!G1402,日報入力!K1402*日報入力!D1402*日報入力!BC1402,"")</f>
        <v/>
      </c>
    </row>
    <row r="1403" spans="1:59" ht="20.25" hidden="1" customHeight="1" x14ac:dyDescent="0.15">
      <c r="A1403" s="302" t="str">
        <f>IF(日報入力!G1403="","",日報入力!G1403)</f>
        <v/>
      </c>
      <c r="B1403" s="291" t="str">
        <f>IF(日報入力!G1403="","",日報入力!H1403)</f>
        <v/>
      </c>
      <c r="C1403" s="291" t="str">
        <f>IF(日報入力!G1403="","",日報入力!I1403)</f>
        <v/>
      </c>
      <c r="D1403" s="291" t="str">
        <f>IF(日報入力!G1403="","",日報入力!J1403)</f>
        <v/>
      </c>
      <c r="E1403" s="291" t="str">
        <f>IF(日報入力!G1403="","",日報入力!K1403)</f>
        <v/>
      </c>
      <c r="F1403" s="291" t="str">
        <f>IF(日報入力!G1403="","",日報入力!L1403)</f>
        <v/>
      </c>
      <c r="G1403" s="291" t="str">
        <f>IF(日報入力!G1403="","",日報入力!L1403-日報入力!O1403-日報入力!P1403-日報入力!Q1403-日報入力!R1403-日報入力!S1403-日報入力!T1403-日報入力!U1403-日報入力!V1403-日報入力!W1403-日報入力!X1403-日報入力!Y1403-日報入力!Z1403)</f>
        <v/>
      </c>
      <c r="H1403" s="291" t="str">
        <f>IF(日報入力!G1403="","",IF(日報入力!M1403&gt;=0,日報入力!M1403*F1403,F1403))</f>
        <v/>
      </c>
      <c r="I1403" s="291" t="str">
        <f>IF(日報入力!G1403="","",日報入力!O1403)</f>
        <v/>
      </c>
      <c r="J1403" s="291" t="str">
        <f>IF(日報入力!G1403="","",日報入力!P1403)</f>
        <v/>
      </c>
      <c r="K1403" s="291" t="str">
        <f>IF(日報入力!G1403="","",日報入力!Q1403)</f>
        <v/>
      </c>
      <c r="L1403" s="291" t="str">
        <f>IF(日報入力!G1403="","",日報入力!R1403)</f>
        <v/>
      </c>
      <c r="M1403" s="291" t="str">
        <f>IF(日報入力!G1403="","",日報入力!S1403)</f>
        <v/>
      </c>
      <c r="N1403" s="291" t="str">
        <f>IF(日報入力!G1403="","",日報入力!T1403)</f>
        <v/>
      </c>
      <c r="O1403" s="291" t="str">
        <f>IF(日報入力!G1403="","",日報入力!U1403)</f>
        <v/>
      </c>
      <c r="P1403" s="291" t="str">
        <f>IF(日報入力!G1403="","",日報入力!V1403)</f>
        <v/>
      </c>
      <c r="Q1403" s="291" t="str">
        <f>IF(日報入力!G1403="","",日報入力!W1403)</f>
        <v/>
      </c>
      <c r="R1403" s="291" t="str">
        <f>IF(日報入力!G1403="","",日報入力!X1403)</f>
        <v/>
      </c>
      <c r="S1403" s="291" t="str">
        <f>IF(日報入力!G1403="","",日報入力!Y1403)</f>
        <v/>
      </c>
      <c r="T1403" s="291" t="str">
        <f>IF(日報入力!G1403="","",日報入力!Z1403)</f>
        <v/>
      </c>
      <c r="U1403" s="291" t="str">
        <f>IF(日報入力!G1403="","",日報入力!AA1403)</f>
        <v/>
      </c>
      <c r="V1403" s="378" t="str">
        <f>IF(日報入力!G1403="","",日報入力!AB1403)</f>
        <v/>
      </c>
      <c r="W1403" s="291" t="str">
        <f>IF(日報入力!G1403="","",日報入力!AC1403)</f>
        <v/>
      </c>
      <c r="X1403" s="291" t="str">
        <f>IF(日報入力!G1403="","",日報入力!AD1403)</f>
        <v/>
      </c>
      <c r="Y1403" s="291" t="str">
        <f>IF(日報入力!G1403="","",日報入力!AE1403)</f>
        <v/>
      </c>
      <c r="Z1403" s="291" t="str">
        <f>IF(日報入力!G1403="","",日報入力!AF1403)</f>
        <v/>
      </c>
      <c r="AA1403" s="291" t="str">
        <f>IF(日報入力!G1403="","",日報入力!AG1403)</f>
        <v/>
      </c>
      <c r="AB1403" s="291" t="str">
        <f>IF(日報入力!G1403="","",日報入力!AH1403)</f>
        <v/>
      </c>
      <c r="AC1403" s="291" t="str">
        <f>IF(日報入力!G1403="","",日報入力!AI1403)</f>
        <v/>
      </c>
      <c r="AD1403" s="291" t="str">
        <f>IF(日報入力!G1403="","",日報入力!AJ1403)</f>
        <v/>
      </c>
      <c r="AE1403" s="292" t="str">
        <f>IF(日報入力!G1403="","",日報入力!E1403)</f>
        <v/>
      </c>
      <c r="AF1403" s="293" t="str">
        <f>IF(日報入力!G1403="","",日報入力!AK1403)</f>
        <v/>
      </c>
      <c r="AG1403" s="293" t="str">
        <f>IF(日報入力!G1403="","",日報入力!AL1403)</f>
        <v/>
      </c>
      <c r="AH1403" s="293" t="str">
        <f>IF(日報入力!G1403="","",日報入力!AM1403)</f>
        <v/>
      </c>
      <c r="AI1403" s="294" t="str">
        <f>IF(日報入力!G1403&gt;0,日報入力!D1403*日報入力!K1403*日報入力!AL1403,"")</f>
        <v/>
      </c>
      <c r="AJ1403" s="294" t="str">
        <f>IF(日報入力!G1403&gt;0,日報入力!E1403*日報入力!AL1403,"")</f>
        <v/>
      </c>
      <c r="AK1403" s="294" t="str">
        <f>IF(日報入力!G1403&gt;0,AI1403-AJ1403,"")</f>
        <v/>
      </c>
      <c r="AL1403" s="292" t="str">
        <f>IF(日報入力!G1403&gt;0,日報入力!E1403*日報入力!AM1403,"")</f>
        <v/>
      </c>
      <c r="AM1403" s="292" t="str">
        <f>IF(日報入力!G1403&gt;0,日報入力!AB1403*日報入力!AM1403,"")</f>
        <v/>
      </c>
      <c r="AN1403" s="68" t="str">
        <f>IF(日報入力!G1403&gt;0,日報入力!C1403,"")</f>
        <v/>
      </c>
      <c r="AO1403" s="68" t="str">
        <f>日報入力!B1403</f>
        <v/>
      </c>
      <c r="AP1403" s="68" t="str">
        <f>IF(日報入力!AQ1403,日報入力!BA1403,"")</f>
        <v/>
      </c>
      <c r="AQ1403" s="68" t="str">
        <f>IF(日報入力!AR1403,日報入力!BB1403,"")</f>
        <v/>
      </c>
      <c r="AR1403" s="68" t="str">
        <f>IF(日報入力!AS1403,"N勤","")</f>
        <v/>
      </c>
      <c r="AS1403" s="295" t="e">
        <f t="shared" si="83"/>
        <v>#VALUE!</v>
      </c>
      <c r="AT1403" s="439" t="str">
        <f>日報入力!AY1403</f>
        <v/>
      </c>
      <c r="AU1403" s="518" t="str">
        <f>IF(日報入力!G1403,G1403*60/E1403,"")</f>
        <v/>
      </c>
      <c r="AV1403" s="528" t="str">
        <f>IF(日報入力!AT1403,日報入力!AT1403,"")</f>
        <v/>
      </c>
      <c r="AW1403" s="529" t="str">
        <f>IF(日報入力!AT1403,AE1403/日報入力!AT1403,"")</f>
        <v/>
      </c>
      <c r="AX1403" s="530" t="e">
        <f>IF(1&lt;日報集計!AT1403,AT1403/(((F1403-I1403-J1403-N1403-O1403)*60)/(E1403)),"")</f>
        <v>#VALUE!</v>
      </c>
      <c r="AY1403" s="664" t="str">
        <f>IF(日報入力!H1403,AT1403/(((F1403-J1403)*60)/E1403),"")</f>
        <v/>
      </c>
      <c r="AZ1403" s="664" t="str">
        <f>IF(日報入力!I1403,AT1403/((G1403*60)/E1403),"")</f>
        <v/>
      </c>
      <c r="BA1403" s="296" t="str">
        <f>IF(日報入力!G1403,G1403/F1403,"")</f>
        <v/>
      </c>
      <c r="BB1403" s="386" t="e">
        <f t="shared" si="84"/>
        <v>#VALUE!</v>
      </c>
      <c r="BC1403" s="386" t="e">
        <f t="shared" si="85"/>
        <v>#VALUE!</v>
      </c>
      <c r="BD1403" s="80">
        <f>日報入力!AU1403</f>
        <v>0</v>
      </c>
      <c r="BE1403" s="534" t="str">
        <f>IF(日報入力!AV1403,日報入力!AV1403,"")</f>
        <v/>
      </c>
      <c r="BF1403" s="534" t="str">
        <f>IF(日報入力!AW1403,日報入力!AW1403,"")</f>
        <v/>
      </c>
      <c r="BG1403" s="398" t="str">
        <f>IF(日報入力!G1403,日報入力!K1403*日報入力!D1403*日報入力!BC1403,"")</f>
        <v/>
      </c>
    </row>
    <row r="1404" spans="1:59" ht="20.25" hidden="1" customHeight="1" x14ac:dyDescent="0.15">
      <c r="A1404" s="302" t="str">
        <f>IF(日報入力!G1404="","",日報入力!G1404)</f>
        <v/>
      </c>
      <c r="B1404" s="291" t="str">
        <f>IF(日報入力!G1404="","",日報入力!H1404)</f>
        <v/>
      </c>
      <c r="C1404" s="291" t="str">
        <f>IF(日報入力!G1404="","",日報入力!I1404)</f>
        <v/>
      </c>
      <c r="D1404" s="291" t="str">
        <f>IF(日報入力!G1404="","",日報入力!J1404)</f>
        <v/>
      </c>
      <c r="E1404" s="291" t="str">
        <f>IF(日報入力!G1404="","",日報入力!K1404)</f>
        <v/>
      </c>
      <c r="F1404" s="291" t="str">
        <f>IF(日報入力!G1404="","",日報入力!L1404)</f>
        <v/>
      </c>
      <c r="G1404" s="291" t="str">
        <f>IF(日報入力!G1404="","",日報入力!L1404-日報入力!O1404-日報入力!P1404-日報入力!Q1404-日報入力!R1404-日報入力!S1404-日報入力!T1404-日報入力!U1404-日報入力!V1404-日報入力!W1404-日報入力!X1404-日報入力!Y1404-日報入力!Z1404)</f>
        <v/>
      </c>
      <c r="H1404" s="291" t="str">
        <f>IF(日報入力!G1404="","",IF(日報入力!M1404&gt;=0,日報入力!M1404*F1404,F1404))</f>
        <v/>
      </c>
      <c r="I1404" s="291" t="str">
        <f>IF(日報入力!G1404="","",日報入力!O1404)</f>
        <v/>
      </c>
      <c r="J1404" s="291" t="str">
        <f>IF(日報入力!G1404="","",日報入力!P1404)</f>
        <v/>
      </c>
      <c r="K1404" s="291" t="str">
        <f>IF(日報入力!G1404="","",日報入力!Q1404)</f>
        <v/>
      </c>
      <c r="L1404" s="291" t="str">
        <f>IF(日報入力!G1404="","",日報入力!R1404)</f>
        <v/>
      </c>
      <c r="M1404" s="291" t="str">
        <f>IF(日報入力!G1404="","",日報入力!S1404)</f>
        <v/>
      </c>
      <c r="N1404" s="291" t="str">
        <f>IF(日報入力!G1404="","",日報入力!T1404)</f>
        <v/>
      </c>
      <c r="O1404" s="291" t="str">
        <f>IF(日報入力!G1404="","",日報入力!U1404)</f>
        <v/>
      </c>
      <c r="P1404" s="291" t="str">
        <f>IF(日報入力!G1404="","",日報入力!V1404)</f>
        <v/>
      </c>
      <c r="Q1404" s="291" t="str">
        <f>IF(日報入力!G1404="","",日報入力!W1404)</f>
        <v/>
      </c>
      <c r="R1404" s="291" t="str">
        <f>IF(日報入力!G1404="","",日報入力!X1404)</f>
        <v/>
      </c>
      <c r="S1404" s="291" t="str">
        <f>IF(日報入力!G1404="","",日報入力!Y1404)</f>
        <v/>
      </c>
      <c r="T1404" s="291" t="str">
        <f>IF(日報入力!G1404="","",日報入力!Z1404)</f>
        <v/>
      </c>
      <c r="U1404" s="291" t="str">
        <f>IF(日報入力!G1404="","",日報入力!AA1404)</f>
        <v/>
      </c>
      <c r="V1404" s="378" t="str">
        <f>IF(日報入力!G1404="","",日報入力!AB1404)</f>
        <v/>
      </c>
      <c r="W1404" s="291" t="str">
        <f>IF(日報入力!G1404="","",日報入力!AC1404)</f>
        <v/>
      </c>
      <c r="X1404" s="291" t="str">
        <f>IF(日報入力!G1404="","",日報入力!AD1404)</f>
        <v/>
      </c>
      <c r="Y1404" s="291" t="str">
        <f>IF(日報入力!G1404="","",日報入力!AE1404)</f>
        <v/>
      </c>
      <c r="Z1404" s="291" t="str">
        <f>IF(日報入力!G1404="","",日報入力!AF1404)</f>
        <v/>
      </c>
      <c r="AA1404" s="291" t="str">
        <f>IF(日報入力!G1404="","",日報入力!AG1404)</f>
        <v/>
      </c>
      <c r="AB1404" s="291" t="str">
        <f>IF(日報入力!G1404="","",日報入力!AH1404)</f>
        <v/>
      </c>
      <c r="AC1404" s="291" t="str">
        <f>IF(日報入力!G1404="","",日報入力!AI1404)</f>
        <v/>
      </c>
      <c r="AD1404" s="291" t="str">
        <f>IF(日報入力!G1404="","",日報入力!AJ1404)</f>
        <v/>
      </c>
      <c r="AE1404" s="292" t="str">
        <f>IF(日報入力!G1404="","",日報入力!E1404)</f>
        <v/>
      </c>
      <c r="AF1404" s="293" t="str">
        <f>IF(日報入力!G1404="","",日報入力!AK1404)</f>
        <v/>
      </c>
      <c r="AG1404" s="293" t="str">
        <f>IF(日報入力!G1404="","",日報入力!AL1404)</f>
        <v/>
      </c>
      <c r="AH1404" s="293" t="str">
        <f>IF(日報入力!G1404="","",日報入力!AM1404)</f>
        <v/>
      </c>
      <c r="AI1404" s="294" t="str">
        <f>IF(日報入力!G1404&gt;0,日報入力!D1404*日報入力!K1404*日報入力!AL1404,"")</f>
        <v/>
      </c>
      <c r="AJ1404" s="294" t="str">
        <f>IF(日報入力!G1404&gt;0,日報入力!E1404*日報入力!AL1404,"")</f>
        <v/>
      </c>
      <c r="AK1404" s="294" t="str">
        <f>IF(日報入力!G1404&gt;0,AI1404-AJ1404,"")</f>
        <v/>
      </c>
      <c r="AL1404" s="292" t="str">
        <f>IF(日報入力!G1404&gt;0,日報入力!E1404*日報入力!AM1404,"")</f>
        <v/>
      </c>
      <c r="AM1404" s="292" t="str">
        <f>IF(日報入力!G1404&gt;0,日報入力!AB1404*日報入力!AM1404,"")</f>
        <v/>
      </c>
      <c r="AN1404" s="68" t="str">
        <f>IF(日報入力!G1404&gt;0,日報入力!C1404,"")</f>
        <v/>
      </c>
      <c r="AO1404" s="68" t="str">
        <f>日報入力!B1404</f>
        <v/>
      </c>
      <c r="AP1404" s="68" t="str">
        <f>IF(日報入力!AQ1404,日報入力!BA1404,"")</f>
        <v/>
      </c>
      <c r="AQ1404" s="68" t="str">
        <f>IF(日報入力!AR1404,日報入力!BB1404,"")</f>
        <v/>
      </c>
      <c r="AR1404" s="68" t="str">
        <f>IF(日報入力!AS1404,"N勤","")</f>
        <v/>
      </c>
      <c r="AS1404" s="295" t="e">
        <f t="shared" si="83"/>
        <v>#VALUE!</v>
      </c>
      <c r="AT1404" s="439" t="str">
        <f>日報入力!AY1404</f>
        <v/>
      </c>
      <c r="AU1404" s="518" t="str">
        <f>IF(日報入力!G1404,G1404*60/E1404,"")</f>
        <v/>
      </c>
      <c r="AV1404" s="528" t="str">
        <f>IF(日報入力!AT1404,日報入力!AT1404,"")</f>
        <v/>
      </c>
      <c r="AW1404" s="529" t="str">
        <f>IF(日報入力!AT1404,AE1404/日報入力!AT1404,"")</f>
        <v/>
      </c>
      <c r="AX1404" s="530" t="e">
        <f>IF(1&lt;日報集計!AT1404,AT1404/(((F1404-I1404-J1404-N1404-O1404)*60)/(E1404)),"")</f>
        <v>#VALUE!</v>
      </c>
      <c r="AY1404" s="664" t="str">
        <f>IF(日報入力!H1404,AT1404/(((F1404-J1404)*60)/E1404),"")</f>
        <v/>
      </c>
      <c r="AZ1404" s="664" t="str">
        <f>IF(日報入力!I1404,AT1404/((G1404*60)/E1404),"")</f>
        <v/>
      </c>
      <c r="BA1404" s="296" t="str">
        <f>IF(日報入力!G1404,G1404/F1404,"")</f>
        <v/>
      </c>
      <c r="BB1404" s="386" t="e">
        <f t="shared" si="84"/>
        <v>#VALUE!</v>
      </c>
      <c r="BC1404" s="386" t="e">
        <f t="shared" si="85"/>
        <v>#VALUE!</v>
      </c>
      <c r="BD1404" s="80">
        <f>日報入力!AU1404</f>
        <v>0</v>
      </c>
      <c r="BE1404" s="534" t="str">
        <f>IF(日報入力!AV1404,日報入力!AV1404,"")</f>
        <v/>
      </c>
      <c r="BF1404" s="534" t="str">
        <f>IF(日報入力!AW1404,日報入力!AW1404,"")</f>
        <v/>
      </c>
      <c r="BG1404" s="398" t="str">
        <f>IF(日報入力!G1404,日報入力!K1404*日報入力!D1404*日報入力!BC1404,"")</f>
        <v/>
      </c>
    </row>
    <row r="1405" spans="1:59" ht="20.25" hidden="1" customHeight="1" x14ac:dyDescent="0.15">
      <c r="A1405" s="302" t="str">
        <f>IF(日報入力!G1405="","",日報入力!G1405)</f>
        <v/>
      </c>
      <c r="B1405" s="291" t="str">
        <f>IF(日報入力!G1405="","",日報入力!H1405)</f>
        <v/>
      </c>
      <c r="C1405" s="291" t="str">
        <f>IF(日報入力!G1405="","",日報入力!I1405)</f>
        <v/>
      </c>
      <c r="D1405" s="291" t="str">
        <f>IF(日報入力!G1405="","",日報入力!J1405)</f>
        <v/>
      </c>
      <c r="E1405" s="291" t="str">
        <f>IF(日報入力!G1405="","",日報入力!K1405)</f>
        <v/>
      </c>
      <c r="F1405" s="291" t="str">
        <f>IF(日報入力!G1405="","",日報入力!L1405)</f>
        <v/>
      </c>
      <c r="G1405" s="291" t="str">
        <f>IF(日報入力!G1405="","",日報入力!L1405-日報入力!O1405-日報入力!P1405-日報入力!Q1405-日報入力!R1405-日報入力!S1405-日報入力!T1405-日報入力!U1405-日報入力!V1405-日報入力!W1405-日報入力!X1405-日報入力!Y1405-日報入力!Z1405)</f>
        <v/>
      </c>
      <c r="H1405" s="291" t="str">
        <f>IF(日報入力!G1405="","",IF(日報入力!M1405&gt;=0,日報入力!M1405*F1405,F1405))</f>
        <v/>
      </c>
      <c r="I1405" s="291" t="str">
        <f>IF(日報入力!G1405="","",日報入力!O1405)</f>
        <v/>
      </c>
      <c r="J1405" s="291" t="str">
        <f>IF(日報入力!G1405="","",日報入力!P1405)</f>
        <v/>
      </c>
      <c r="K1405" s="291" t="str">
        <f>IF(日報入力!G1405="","",日報入力!Q1405)</f>
        <v/>
      </c>
      <c r="L1405" s="291" t="str">
        <f>IF(日報入力!G1405="","",日報入力!R1405)</f>
        <v/>
      </c>
      <c r="M1405" s="291" t="str">
        <f>IF(日報入力!G1405="","",日報入力!S1405)</f>
        <v/>
      </c>
      <c r="N1405" s="291" t="str">
        <f>IF(日報入力!G1405="","",日報入力!T1405)</f>
        <v/>
      </c>
      <c r="O1405" s="291" t="str">
        <f>IF(日報入力!G1405="","",日報入力!U1405)</f>
        <v/>
      </c>
      <c r="P1405" s="291" t="str">
        <f>IF(日報入力!G1405="","",日報入力!V1405)</f>
        <v/>
      </c>
      <c r="Q1405" s="291" t="str">
        <f>IF(日報入力!G1405="","",日報入力!W1405)</f>
        <v/>
      </c>
      <c r="R1405" s="291" t="str">
        <f>IF(日報入力!G1405="","",日報入力!X1405)</f>
        <v/>
      </c>
      <c r="S1405" s="291" t="str">
        <f>IF(日報入力!G1405="","",日報入力!Y1405)</f>
        <v/>
      </c>
      <c r="T1405" s="291" t="str">
        <f>IF(日報入力!G1405="","",日報入力!Z1405)</f>
        <v/>
      </c>
      <c r="U1405" s="291" t="str">
        <f>IF(日報入力!G1405="","",日報入力!AA1405)</f>
        <v/>
      </c>
      <c r="V1405" s="378" t="str">
        <f>IF(日報入力!G1405="","",日報入力!AB1405)</f>
        <v/>
      </c>
      <c r="W1405" s="291" t="str">
        <f>IF(日報入力!G1405="","",日報入力!AC1405)</f>
        <v/>
      </c>
      <c r="X1405" s="291" t="str">
        <f>IF(日報入力!G1405="","",日報入力!AD1405)</f>
        <v/>
      </c>
      <c r="Y1405" s="291" t="str">
        <f>IF(日報入力!G1405="","",日報入力!AE1405)</f>
        <v/>
      </c>
      <c r="Z1405" s="291" t="str">
        <f>IF(日報入力!G1405="","",日報入力!AF1405)</f>
        <v/>
      </c>
      <c r="AA1405" s="291" t="str">
        <f>IF(日報入力!G1405="","",日報入力!AG1405)</f>
        <v/>
      </c>
      <c r="AB1405" s="291" t="str">
        <f>IF(日報入力!G1405="","",日報入力!AH1405)</f>
        <v/>
      </c>
      <c r="AC1405" s="291" t="str">
        <f>IF(日報入力!G1405="","",日報入力!AI1405)</f>
        <v/>
      </c>
      <c r="AD1405" s="291" t="str">
        <f>IF(日報入力!G1405="","",日報入力!AJ1405)</f>
        <v/>
      </c>
      <c r="AE1405" s="292" t="str">
        <f>IF(日報入力!G1405="","",日報入力!E1405)</f>
        <v/>
      </c>
      <c r="AF1405" s="293" t="str">
        <f>IF(日報入力!G1405="","",日報入力!AK1405)</f>
        <v/>
      </c>
      <c r="AG1405" s="293" t="str">
        <f>IF(日報入力!G1405="","",日報入力!AL1405)</f>
        <v/>
      </c>
      <c r="AH1405" s="293" t="str">
        <f>IF(日報入力!G1405="","",日報入力!AM1405)</f>
        <v/>
      </c>
      <c r="AI1405" s="294" t="str">
        <f>IF(日報入力!G1405&gt;0,日報入力!D1405*日報入力!K1405*日報入力!AL1405,"")</f>
        <v/>
      </c>
      <c r="AJ1405" s="294" t="str">
        <f>IF(日報入力!G1405&gt;0,日報入力!E1405*日報入力!AL1405,"")</f>
        <v/>
      </c>
      <c r="AK1405" s="294" t="str">
        <f>IF(日報入力!G1405&gt;0,AI1405-AJ1405,"")</f>
        <v/>
      </c>
      <c r="AL1405" s="292" t="str">
        <f>IF(日報入力!G1405&gt;0,日報入力!E1405*日報入力!AM1405,"")</f>
        <v/>
      </c>
      <c r="AM1405" s="292" t="str">
        <f>IF(日報入力!G1405&gt;0,日報入力!AB1405*日報入力!AM1405,"")</f>
        <v/>
      </c>
      <c r="AN1405" s="68" t="str">
        <f>IF(日報入力!G1405&gt;0,日報入力!C1405,"")</f>
        <v/>
      </c>
      <c r="AO1405" s="68" t="str">
        <f>日報入力!B1405</f>
        <v/>
      </c>
      <c r="AP1405" s="68" t="str">
        <f>IF(日報入力!AQ1405,日報入力!BA1405,"")</f>
        <v/>
      </c>
      <c r="AQ1405" s="68" t="str">
        <f>IF(日報入力!AR1405,日報入力!BB1405,"")</f>
        <v/>
      </c>
      <c r="AR1405" s="68" t="str">
        <f>IF(日報入力!AS1405,"N勤","")</f>
        <v/>
      </c>
      <c r="AS1405" s="295" t="e">
        <f t="shared" si="83"/>
        <v>#VALUE!</v>
      </c>
      <c r="AT1405" s="439" t="str">
        <f>日報入力!AY1405</f>
        <v/>
      </c>
      <c r="AU1405" s="518" t="str">
        <f>IF(日報入力!G1405,G1405*60/E1405,"")</f>
        <v/>
      </c>
      <c r="AV1405" s="528" t="str">
        <f>IF(日報入力!AT1405,日報入力!AT1405,"")</f>
        <v/>
      </c>
      <c r="AW1405" s="529" t="str">
        <f>IF(日報入力!AT1405,AE1405/日報入力!AT1405,"")</f>
        <v/>
      </c>
      <c r="AX1405" s="530" t="e">
        <f>IF(1&lt;日報集計!AT1405,AT1405/(((F1405-I1405-J1405-N1405-O1405)*60)/(E1405)),"")</f>
        <v>#VALUE!</v>
      </c>
      <c r="AY1405" s="664" t="str">
        <f>IF(日報入力!H1405,AT1405/(((F1405-J1405)*60)/E1405),"")</f>
        <v/>
      </c>
      <c r="AZ1405" s="664" t="str">
        <f>IF(日報入力!I1405,AT1405/((G1405*60)/E1405),"")</f>
        <v/>
      </c>
      <c r="BA1405" s="296" t="str">
        <f>IF(日報入力!G1405,G1405/F1405,"")</f>
        <v/>
      </c>
      <c r="BB1405" s="386" t="e">
        <f t="shared" si="84"/>
        <v>#VALUE!</v>
      </c>
      <c r="BC1405" s="386" t="e">
        <f t="shared" si="85"/>
        <v>#VALUE!</v>
      </c>
      <c r="BD1405" s="80">
        <f>日報入力!AU1405</f>
        <v>0</v>
      </c>
      <c r="BE1405" s="534" t="str">
        <f>IF(日報入力!AV1405,日報入力!AV1405,"")</f>
        <v/>
      </c>
      <c r="BF1405" s="534" t="str">
        <f>IF(日報入力!AW1405,日報入力!AW1405,"")</f>
        <v/>
      </c>
      <c r="BG1405" s="398" t="str">
        <f>IF(日報入力!G1405,日報入力!K1405*日報入力!D1405*日報入力!BC1405,"")</f>
        <v/>
      </c>
    </row>
    <row r="1406" spans="1:59" ht="20.25" hidden="1" customHeight="1" x14ac:dyDescent="0.15">
      <c r="A1406" s="302" t="str">
        <f>IF(日報入力!G1406="","",日報入力!G1406)</f>
        <v/>
      </c>
      <c r="B1406" s="291" t="str">
        <f>IF(日報入力!G1406="","",日報入力!H1406)</f>
        <v/>
      </c>
      <c r="C1406" s="291" t="str">
        <f>IF(日報入力!G1406="","",日報入力!I1406)</f>
        <v/>
      </c>
      <c r="D1406" s="291" t="str">
        <f>IF(日報入力!G1406="","",日報入力!J1406)</f>
        <v/>
      </c>
      <c r="E1406" s="291" t="str">
        <f>IF(日報入力!G1406="","",日報入力!K1406)</f>
        <v/>
      </c>
      <c r="F1406" s="291" t="str">
        <f>IF(日報入力!G1406="","",日報入力!L1406)</f>
        <v/>
      </c>
      <c r="G1406" s="291" t="str">
        <f>IF(日報入力!G1406="","",日報入力!L1406-日報入力!O1406-日報入力!P1406-日報入力!Q1406-日報入力!R1406-日報入力!S1406-日報入力!T1406-日報入力!U1406-日報入力!V1406-日報入力!W1406-日報入力!X1406-日報入力!Y1406-日報入力!Z1406)</f>
        <v/>
      </c>
      <c r="H1406" s="291" t="str">
        <f>IF(日報入力!G1406="","",IF(日報入力!M1406&gt;=0,日報入力!M1406*F1406,F1406))</f>
        <v/>
      </c>
      <c r="I1406" s="291" t="str">
        <f>IF(日報入力!G1406="","",日報入力!O1406)</f>
        <v/>
      </c>
      <c r="J1406" s="291" t="str">
        <f>IF(日報入力!G1406="","",日報入力!P1406)</f>
        <v/>
      </c>
      <c r="K1406" s="291" t="str">
        <f>IF(日報入力!G1406="","",日報入力!Q1406)</f>
        <v/>
      </c>
      <c r="L1406" s="291" t="str">
        <f>IF(日報入力!G1406="","",日報入力!R1406)</f>
        <v/>
      </c>
      <c r="M1406" s="291" t="str">
        <f>IF(日報入力!G1406="","",日報入力!S1406)</f>
        <v/>
      </c>
      <c r="N1406" s="291" t="str">
        <f>IF(日報入力!G1406="","",日報入力!T1406)</f>
        <v/>
      </c>
      <c r="O1406" s="291" t="str">
        <f>IF(日報入力!G1406="","",日報入力!U1406)</f>
        <v/>
      </c>
      <c r="P1406" s="291" t="str">
        <f>IF(日報入力!G1406="","",日報入力!V1406)</f>
        <v/>
      </c>
      <c r="Q1406" s="291" t="str">
        <f>IF(日報入力!G1406="","",日報入力!W1406)</f>
        <v/>
      </c>
      <c r="R1406" s="291" t="str">
        <f>IF(日報入力!G1406="","",日報入力!X1406)</f>
        <v/>
      </c>
      <c r="S1406" s="291" t="str">
        <f>IF(日報入力!G1406="","",日報入力!Y1406)</f>
        <v/>
      </c>
      <c r="T1406" s="291" t="str">
        <f>IF(日報入力!G1406="","",日報入力!Z1406)</f>
        <v/>
      </c>
      <c r="U1406" s="291" t="str">
        <f>IF(日報入力!G1406="","",日報入力!AA1406)</f>
        <v/>
      </c>
      <c r="V1406" s="378" t="str">
        <f>IF(日報入力!G1406="","",日報入力!AB1406)</f>
        <v/>
      </c>
      <c r="W1406" s="291" t="str">
        <f>IF(日報入力!G1406="","",日報入力!AC1406)</f>
        <v/>
      </c>
      <c r="X1406" s="291" t="str">
        <f>IF(日報入力!G1406="","",日報入力!AD1406)</f>
        <v/>
      </c>
      <c r="Y1406" s="291" t="str">
        <f>IF(日報入力!G1406="","",日報入力!AE1406)</f>
        <v/>
      </c>
      <c r="Z1406" s="291" t="str">
        <f>IF(日報入力!G1406="","",日報入力!AF1406)</f>
        <v/>
      </c>
      <c r="AA1406" s="291" t="str">
        <f>IF(日報入力!G1406="","",日報入力!AG1406)</f>
        <v/>
      </c>
      <c r="AB1406" s="291" t="str">
        <f>IF(日報入力!G1406="","",日報入力!AH1406)</f>
        <v/>
      </c>
      <c r="AC1406" s="291" t="str">
        <f>IF(日報入力!G1406="","",日報入力!AI1406)</f>
        <v/>
      </c>
      <c r="AD1406" s="291" t="str">
        <f>IF(日報入力!G1406="","",日報入力!AJ1406)</f>
        <v/>
      </c>
      <c r="AE1406" s="292" t="str">
        <f>IF(日報入力!G1406="","",日報入力!E1406)</f>
        <v/>
      </c>
      <c r="AF1406" s="293" t="str">
        <f>IF(日報入力!G1406="","",日報入力!AK1406)</f>
        <v/>
      </c>
      <c r="AG1406" s="293" t="str">
        <f>IF(日報入力!G1406="","",日報入力!AL1406)</f>
        <v/>
      </c>
      <c r="AH1406" s="293" t="str">
        <f>IF(日報入力!G1406="","",日報入力!AM1406)</f>
        <v/>
      </c>
      <c r="AI1406" s="294" t="str">
        <f>IF(日報入力!G1406&gt;0,日報入力!D1406*日報入力!K1406*日報入力!AL1406,"")</f>
        <v/>
      </c>
      <c r="AJ1406" s="294" t="str">
        <f>IF(日報入力!G1406&gt;0,日報入力!E1406*日報入力!AL1406,"")</f>
        <v/>
      </c>
      <c r="AK1406" s="294" t="str">
        <f>IF(日報入力!G1406&gt;0,AI1406-AJ1406,"")</f>
        <v/>
      </c>
      <c r="AL1406" s="292" t="str">
        <f>IF(日報入力!G1406&gt;0,日報入力!E1406*日報入力!AM1406,"")</f>
        <v/>
      </c>
      <c r="AM1406" s="292" t="str">
        <f>IF(日報入力!G1406&gt;0,日報入力!AB1406*日報入力!AM1406,"")</f>
        <v/>
      </c>
      <c r="AN1406" s="68" t="str">
        <f>IF(日報入力!G1406&gt;0,日報入力!C1406,"")</f>
        <v/>
      </c>
      <c r="AO1406" s="68" t="str">
        <f>日報入力!B1406</f>
        <v/>
      </c>
      <c r="AP1406" s="68" t="str">
        <f>IF(日報入力!AQ1406,日報入力!BA1406,"")</f>
        <v/>
      </c>
      <c r="AQ1406" s="68" t="str">
        <f>IF(日報入力!AR1406,日報入力!BB1406,"")</f>
        <v/>
      </c>
      <c r="AR1406" s="68" t="str">
        <f>IF(日報入力!AS1406,"N勤","")</f>
        <v/>
      </c>
      <c r="AS1406" s="295" t="e">
        <f t="shared" si="83"/>
        <v>#VALUE!</v>
      </c>
      <c r="AT1406" s="439" t="str">
        <f>日報入力!AY1406</f>
        <v/>
      </c>
      <c r="AU1406" s="518" t="str">
        <f>IF(日報入力!G1406,G1406*60/E1406,"")</f>
        <v/>
      </c>
      <c r="AV1406" s="528" t="str">
        <f>IF(日報入力!AT1406,日報入力!AT1406,"")</f>
        <v/>
      </c>
      <c r="AW1406" s="529" t="str">
        <f>IF(日報入力!AT1406,AE1406/日報入力!AT1406,"")</f>
        <v/>
      </c>
      <c r="AX1406" s="530" t="e">
        <f>IF(1&lt;日報集計!AT1406,AT1406/(((F1406-I1406-J1406-N1406-O1406)*60)/(E1406)),"")</f>
        <v>#VALUE!</v>
      </c>
      <c r="AY1406" s="664" t="str">
        <f>IF(日報入力!H1406,AT1406/(((F1406-J1406)*60)/E1406),"")</f>
        <v/>
      </c>
      <c r="AZ1406" s="664" t="str">
        <f>IF(日報入力!I1406,AT1406/((G1406*60)/E1406),"")</f>
        <v/>
      </c>
      <c r="BA1406" s="296" t="str">
        <f>IF(日報入力!G1406,G1406/F1406,"")</f>
        <v/>
      </c>
      <c r="BB1406" s="386" t="e">
        <f t="shared" si="84"/>
        <v>#VALUE!</v>
      </c>
      <c r="BC1406" s="386" t="e">
        <f t="shared" si="85"/>
        <v>#VALUE!</v>
      </c>
      <c r="BD1406" s="80">
        <f>日報入力!AU1406</f>
        <v>0</v>
      </c>
      <c r="BE1406" s="534" t="str">
        <f>IF(日報入力!AV1406,日報入力!AV1406,"")</f>
        <v/>
      </c>
      <c r="BF1406" s="534" t="str">
        <f>IF(日報入力!AW1406,日報入力!AW1406,"")</f>
        <v/>
      </c>
      <c r="BG1406" s="398" t="str">
        <f>IF(日報入力!G1406,日報入力!K1406*日報入力!D1406*日報入力!BC1406,"")</f>
        <v/>
      </c>
    </row>
    <row r="1407" spans="1:59" ht="20.25" hidden="1" customHeight="1" x14ac:dyDescent="0.15">
      <c r="A1407" s="302" t="str">
        <f>IF(日報入力!G1407="","",日報入力!G1407)</f>
        <v/>
      </c>
      <c r="B1407" s="291" t="str">
        <f>IF(日報入力!G1407="","",日報入力!H1407)</f>
        <v/>
      </c>
      <c r="C1407" s="291" t="str">
        <f>IF(日報入力!G1407="","",日報入力!I1407)</f>
        <v/>
      </c>
      <c r="D1407" s="291" t="str">
        <f>IF(日報入力!G1407="","",日報入力!J1407)</f>
        <v/>
      </c>
      <c r="E1407" s="291" t="str">
        <f>IF(日報入力!G1407="","",日報入力!K1407)</f>
        <v/>
      </c>
      <c r="F1407" s="291" t="str">
        <f>IF(日報入力!G1407="","",日報入力!L1407)</f>
        <v/>
      </c>
      <c r="G1407" s="291" t="str">
        <f>IF(日報入力!G1407="","",日報入力!L1407-日報入力!O1407-日報入力!P1407-日報入力!Q1407-日報入力!R1407-日報入力!S1407-日報入力!T1407-日報入力!U1407-日報入力!V1407-日報入力!W1407-日報入力!X1407-日報入力!Y1407-日報入力!Z1407)</f>
        <v/>
      </c>
      <c r="H1407" s="291" t="str">
        <f>IF(日報入力!G1407="","",IF(日報入力!M1407&gt;=0,日報入力!M1407*F1407,F1407))</f>
        <v/>
      </c>
      <c r="I1407" s="291" t="str">
        <f>IF(日報入力!G1407="","",日報入力!O1407)</f>
        <v/>
      </c>
      <c r="J1407" s="291" t="str">
        <f>IF(日報入力!G1407="","",日報入力!P1407)</f>
        <v/>
      </c>
      <c r="K1407" s="291" t="str">
        <f>IF(日報入力!G1407="","",日報入力!Q1407)</f>
        <v/>
      </c>
      <c r="L1407" s="291" t="str">
        <f>IF(日報入力!G1407="","",日報入力!R1407)</f>
        <v/>
      </c>
      <c r="M1407" s="291" t="str">
        <f>IF(日報入力!G1407="","",日報入力!S1407)</f>
        <v/>
      </c>
      <c r="N1407" s="291" t="str">
        <f>IF(日報入力!G1407="","",日報入力!T1407)</f>
        <v/>
      </c>
      <c r="O1407" s="291" t="str">
        <f>IF(日報入力!G1407="","",日報入力!U1407)</f>
        <v/>
      </c>
      <c r="P1407" s="291" t="str">
        <f>IF(日報入力!G1407="","",日報入力!V1407)</f>
        <v/>
      </c>
      <c r="Q1407" s="291" t="str">
        <f>IF(日報入力!G1407="","",日報入力!W1407)</f>
        <v/>
      </c>
      <c r="R1407" s="291" t="str">
        <f>IF(日報入力!G1407="","",日報入力!X1407)</f>
        <v/>
      </c>
      <c r="S1407" s="291" t="str">
        <f>IF(日報入力!G1407="","",日報入力!Y1407)</f>
        <v/>
      </c>
      <c r="T1407" s="291" t="str">
        <f>IF(日報入力!G1407="","",日報入力!Z1407)</f>
        <v/>
      </c>
      <c r="U1407" s="291" t="str">
        <f>IF(日報入力!G1407="","",日報入力!AA1407)</f>
        <v/>
      </c>
      <c r="V1407" s="378" t="str">
        <f>IF(日報入力!G1407="","",日報入力!AB1407)</f>
        <v/>
      </c>
      <c r="W1407" s="291" t="str">
        <f>IF(日報入力!G1407="","",日報入力!AC1407)</f>
        <v/>
      </c>
      <c r="X1407" s="291" t="str">
        <f>IF(日報入力!G1407="","",日報入力!AD1407)</f>
        <v/>
      </c>
      <c r="Y1407" s="291" t="str">
        <f>IF(日報入力!G1407="","",日報入力!AE1407)</f>
        <v/>
      </c>
      <c r="Z1407" s="291" t="str">
        <f>IF(日報入力!G1407="","",日報入力!AF1407)</f>
        <v/>
      </c>
      <c r="AA1407" s="291" t="str">
        <f>IF(日報入力!G1407="","",日報入力!AG1407)</f>
        <v/>
      </c>
      <c r="AB1407" s="291" t="str">
        <f>IF(日報入力!G1407="","",日報入力!AH1407)</f>
        <v/>
      </c>
      <c r="AC1407" s="291" t="str">
        <f>IF(日報入力!G1407="","",日報入力!AI1407)</f>
        <v/>
      </c>
      <c r="AD1407" s="291" t="str">
        <f>IF(日報入力!G1407="","",日報入力!AJ1407)</f>
        <v/>
      </c>
      <c r="AE1407" s="292" t="str">
        <f>IF(日報入力!G1407="","",日報入力!E1407)</f>
        <v/>
      </c>
      <c r="AF1407" s="293" t="str">
        <f>IF(日報入力!G1407="","",日報入力!AK1407)</f>
        <v/>
      </c>
      <c r="AG1407" s="293" t="str">
        <f>IF(日報入力!G1407="","",日報入力!AL1407)</f>
        <v/>
      </c>
      <c r="AH1407" s="293" t="str">
        <f>IF(日報入力!G1407="","",日報入力!AM1407)</f>
        <v/>
      </c>
      <c r="AI1407" s="294" t="str">
        <f>IF(日報入力!G1407&gt;0,日報入力!D1407*日報入力!K1407*日報入力!AL1407,"")</f>
        <v/>
      </c>
      <c r="AJ1407" s="294" t="str">
        <f>IF(日報入力!G1407&gt;0,日報入力!E1407*日報入力!AL1407,"")</f>
        <v/>
      </c>
      <c r="AK1407" s="294" t="str">
        <f>IF(日報入力!G1407&gt;0,AI1407-AJ1407,"")</f>
        <v/>
      </c>
      <c r="AL1407" s="292" t="str">
        <f>IF(日報入力!G1407&gt;0,日報入力!E1407*日報入力!AM1407,"")</f>
        <v/>
      </c>
      <c r="AM1407" s="292" t="str">
        <f>IF(日報入力!G1407&gt;0,日報入力!AB1407*日報入力!AM1407,"")</f>
        <v/>
      </c>
      <c r="AN1407" s="68" t="str">
        <f>IF(日報入力!G1407&gt;0,日報入力!C1407,"")</f>
        <v/>
      </c>
      <c r="AO1407" s="68" t="str">
        <f>日報入力!B1407</f>
        <v/>
      </c>
      <c r="AP1407" s="68" t="str">
        <f>IF(日報入力!AQ1407,日報入力!BA1407,"")</f>
        <v/>
      </c>
      <c r="AQ1407" s="68" t="str">
        <f>IF(日報入力!AR1407,日報入力!BB1407,"")</f>
        <v/>
      </c>
      <c r="AR1407" s="68" t="str">
        <f>IF(日報入力!AS1407,"N勤","")</f>
        <v/>
      </c>
      <c r="AS1407" s="295" t="e">
        <f t="shared" si="83"/>
        <v>#VALUE!</v>
      </c>
      <c r="AT1407" s="439" t="str">
        <f>日報入力!AY1407</f>
        <v/>
      </c>
      <c r="AU1407" s="518" t="str">
        <f>IF(日報入力!G1407,G1407*60/E1407,"")</f>
        <v/>
      </c>
      <c r="AV1407" s="528" t="str">
        <f>IF(日報入力!AT1407,日報入力!AT1407,"")</f>
        <v/>
      </c>
      <c r="AW1407" s="529" t="str">
        <f>IF(日報入力!AT1407,AE1407/日報入力!AT1407,"")</f>
        <v/>
      </c>
      <c r="AX1407" s="530" t="e">
        <f>IF(1&lt;日報集計!AT1407,AT1407/(((F1407-I1407-J1407-N1407-O1407)*60)/(E1407)),"")</f>
        <v>#VALUE!</v>
      </c>
      <c r="AY1407" s="664" t="str">
        <f>IF(日報入力!H1407,AT1407/(((F1407-J1407)*60)/E1407),"")</f>
        <v/>
      </c>
      <c r="AZ1407" s="664" t="str">
        <f>IF(日報入力!I1407,AT1407/((G1407*60)/E1407),"")</f>
        <v/>
      </c>
      <c r="BA1407" s="296" t="str">
        <f>IF(日報入力!G1407,G1407/F1407,"")</f>
        <v/>
      </c>
      <c r="BB1407" s="386" t="e">
        <f t="shared" si="84"/>
        <v>#VALUE!</v>
      </c>
      <c r="BC1407" s="386" t="e">
        <f t="shared" si="85"/>
        <v>#VALUE!</v>
      </c>
      <c r="BD1407" s="80">
        <f>日報入力!AU1407</f>
        <v>0</v>
      </c>
      <c r="BE1407" s="534" t="str">
        <f>IF(日報入力!AV1407,日報入力!AV1407,"")</f>
        <v/>
      </c>
      <c r="BF1407" s="534" t="str">
        <f>IF(日報入力!AW1407,日報入力!AW1407,"")</f>
        <v/>
      </c>
      <c r="BG1407" s="398" t="str">
        <f>IF(日報入力!G1407,日報入力!K1407*日報入力!D1407*日報入力!BC1407,"")</f>
        <v/>
      </c>
    </row>
    <row r="1408" spans="1:59" ht="20.25" hidden="1" customHeight="1" x14ac:dyDescent="0.15">
      <c r="A1408" s="302" t="str">
        <f>IF(日報入力!G1408="","",日報入力!G1408)</f>
        <v/>
      </c>
      <c r="B1408" s="291" t="str">
        <f>IF(日報入力!G1408="","",日報入力!H1408)</f>
        <v/>
      </c>
      <c r="C1408" s="291" t="str">
        <f>IF(日報入力!G1408="","",日報入力!I1408)</f>
        <v/>
      </c>
      <c r="D1408" s="291" t="str">
        <f>IF(日報入力!G1408="","",日報入力!J1408)</f>
        <v/>
      </c>
      <c r="E1408" s="291" t="str">
        <f>IF(日報入力!G1408="","",日報入力!K1408)</f>
        <v/>
      </c>
      <c r="F1408" s="291" t="str">
        <f>IF(日報入力!G1408="","",日報入力!L1408)</f>
        <v/>
      </c>
      <c r="G1408" s="291" t="str">
        <f>IF(日報入力!G1408="","",日報入力!L1408-日報入力!O1408-日報入力!P1408-日報入力!Q1408-日報入力!R1408-日報入力!S1408-日報入力!T1408-日報入力!U1408-日報入力!V1408-日報入力!W1408-日報入力!X1408-日報入力!Y1408-日報入力!Z1408)</f>
        <v/>
      </c>
      <c r="H1408" s="291" t="str">
        <f>IF(日報入力!G1408="","",IF(日報入力!M1408&gt;=0,日報入力!M1408*F1408,F1408))</f>
        <v/>
      </c>
      <c r="I1408" s="291" t="str">
        <f>IF(日報入力!G1408="","",日報入力!O1408)</f>
        <v/>
      </c>
      <c r="J1408" s="291" t="str">
        <f>IF(日報入力!G1408="","",日報入力!P1408)</f>
        <v/>
      </c>
      <c r="K1408" s="291" t="str">
        <f>IF(日報入力!G1408="","",日報入力!Q1408)</f>
        <v/>
      </c>
      <c r="L1408" s="291" t="str">
        <f>IF(日報入力!G1408="","",日報入力!R1408)</f>
        <v/>
      </c>
      <c r="M1408" s="291" t="str">
        <f>IF(日報入力!G1408="","",日報入力!S1408)</f>
        <v/>
      </c>
      <c r="N1408" s="291" t="str">
        <f>IF(日報入力!G1408="","",日報入力!T1408)</f>
        <v/>
      </c>
      <c r="O1408" s="291" t="str">
        <f>IF(日報入力!G1408="","",日報入力!U1408)</f>
        <v/>
      </c>
      <c r="P1408" s="291" t="str">
        <f>IF(日報入力!G1408="","",日報入力!V1408)</f>
        <v/>
      </c>
      <c r="Q1408" s="291" t="str">
        <f>IF(日報入力!G1408="","",日報入力!W1408)</f>
        <v/>
      </c>
      <c r="R1408" s="291" t="str">
        <f>IF(日報入力!G1408="","",日報入力!X1408)</f>
        <v/>
      </c>
      <c r="S1408" s="291" t="str">
        <f>IF(日報入力!G1408="","",日報入力!Y1408)</f>
        <v/>
      </c>
      <c r="T1408" s="291" t="str">
        <f>IF(日報入力!G1408="","",日報入力!Z1408)</f>
        <v/>
      </c>
      <c r="U1408" s="291" t="str">
        <f>IF(日報入力!G1408="","",日報入力!AA1408)</f>
        <v/>
      </c>
      <c r="V1408" s="378" t="str">
        <f>IF(日報入力!G1408="","",日報入力!AB1408)</f>
        <v/>
      </c>
      <c r="W1408" s="291" t="str">
        <f>IF(日報入力!G1408="","",日報入力!AC1408)</f>
        <v/>
      </c>
      <c r="X1408" s="291" t="str">
        <f>IF(日報入力!G1408="","",日報入力!AD1408)</f>
        <v/>
      </c>
      <c r="Y1408" s="291" t="str">
        <f>IF(日報入力!G1408="","",日報入力!AE1408)</f>
        <v/>
      </c>
      <c r="Z1408" s="291" t="str">
        <f>IF(日報入力!G1408="","",日報入力!AF1408)</f>
        <v/>
      </c>
      <c r="AA1408" s="291" t="str">
        <f>IF(日報入力!G1408="","",日報入力!AG1408)</f>
        <v/>
      </c>
      <c r="AB1408" s="291" t="str">
        <f>IF(日報入力!G1408="","",日報入力!AH1408)</f>
        <v/>
      </c>
      <c r="AC1408" s="291" t="str">
        <f>IF(日報入力!G1408="","",日報入力!AI1408)</f>
        <v/>
      </c>
      <c r="AD1408" s="291" t="str">
        <f>IF(日報入力!G1408="","",日報入力!AJ1408)</f>
        <v/>
      </c>
      <c r="AE1408" s="292" t="str">
        <f>IF(日報入力!G1408="","",日報入力!E1408)</f>
        <v/>
      </c>
      <c r="AF1408" s="293" t="str">
        <f>IF(日報入力!G1408="","",日報入力!AK1408)</f>
        <v/>
      </c>
      <c r="AG1408" s="293" t="str">
        <f>IF(日報入力!G1408="","",日報入力!AL1408)</f>
        <v/>
      </c>
      <c r="AH1408" s="293" t="str">
        <f>IF(日報入力!G1408="","",日報入力!AM1408)</f>
        <v/>
      </c>
      <c r="AI1408" s="294" t="str">
        <f>IF(日報入力!G1408&gt;0,日報入力!D1408*日報入力!K1408*日報入力!AL1408,"")</f>
        <v/>
      </c>
      <c r="AJ1408" s="294" t="str">
        <f>IF(日報入力!G1408&gt;0,日報入力!E1408*日報入力!AL1408,"")</f>
        <v/>
      </c>
      <c r="AK1408" s="294" t="str">
        <f>IF(日報入力!G1408&gt;0,AI1408-AJ1408,"")</f>
        <v/>
      </c>
      <c r="AL1408" s="292" t="str">
        <f>IF(日報入力!G1408&gt;0,日報入力!E1408*日報入力!AM1408,"")</f>
        <v/>
      </c>
      <c r="AM1408" s="292" t="str">
        <f>IF(日報入力!G1408&gt;0,日報入力!AB1408*日報入力!AM1408,"")</f>
        <v/>
      </c>
      <c r="AN1408" s="68" t="str">
        <f>IF(日報入力!G1408&gt;0,日報入力!C1408,"")</f>
        <v/>
      </c>
      <c r="AO1408" s="68" t="str">
        <f>日報入力!B1408</f>
        <v/>
      </c>
      <c r="AP1408" s="68" t="str">
        <f>IF(日報入力!AQ1408,日報入力!BA1408,"")</f>
        <v/>
      </c>
      <c r="AQ1408" s="68" t="str">
        <f>IF(日報入力!AR1408,日報入力!BB1408,"")</f>
        <v/>
      </c>
      <c r="AR1408" s="68" t="str">
        <f>IF(日報入力!AS1408,"N勤","")</f>
        <v/>
      </c>
      <c r="AS1408" s="295" t="e">
        <f t="shared" si="83"/>
        <v>#VALUE!</v>
      </c>
      <c r="AT1408" s="439" t="str">
        <f>日報入力!AY1408</f>
        <v/>
      </c>
      <c r="AU1408" s="518" t="str">
        <f>IF(日報入力!G1408,G1408*60/E1408,"")</f>
        <v/>
      </c>
      <c r="AV1408" s="528" t="str">
        <f>IF(日報入力!AT1408,日報入力!AT1408,"")</f>
        <v/>
      </c>
      <c r="AW1408" s="529" t="str">
        <f>IF(日報入力!AT1408,AE1408/日報入力!AT1408,"")</f>
        <v/>
      </c>
      <c r="AX1408" s="530" t="e">
        <f>IF(1&lt;日報集計!AT1408,AT1408/(((F1408-I1408-J1408-N1408-O1408)*60)/(E1408)),"")</f>
        <v>#VALUE!</v>
      </c>
      <c r="AY1408" s="664" t="str">
        <f>IF(日報入力!H1408,AT1408/(((F1408-J1408)*60)/E1408),"")</f>
        <v/>
      </c>
      <c r="AZ1408" s="664" t="str">
        <f>IF(日報入力!I1408,AT1408/((G1408*60)/E1408),"")</f>
        <v/>
      </c>
      <c r="BA1408" s="296" t="str">
        <f>IF(日報入力!G1408,G1408/F1408,"")</f>
        <v/>
      </c>
      <c r="BB1408" s="386" t="e">
        <f t="shared" si="84"/>
        <v>#VALUE!</v>
      </c>
      <c r="BC1408" s="386" t="e">
        <f t="shared" si="85"/>
        <v>#VALUE!</v>
      </c>
      <c r="BD1408" s="80">
        <f>日報入力!AU1408</f>
        <v>0</v>
      </c>
      <c r="BE1408" s="534" t="str">
        <f>IF(日報入力!AV1408,日報入力!AV1408,"")</f>
        <v/>
      </c>
      <c r="BF1408" s="534" t="str">
        <f>IF(日報入力!AW1408,日報入力!AW1408,"")</f>
        <v/>
      </c>
      <c r="BG1408" s="398" t="str">
        <f>IF(日報入力!G1408,日報入力!K1408*日報入力!D1408*日報入力!BC1408,"")</f>
        <v/>
      </c>
    </row>
    <row r="1409" spans="1:59" ht="20.25" hidden="1" customHeight="1" x14ac:dyDescent="0.15">
      <c r="A1409" s="302" t="str">
        <f>IF(日報入力!G1409="","",日報入力!G1409)</f>
        <v/>
      </c>
      <c r="B1409" s="291" t="str">
        <f>IF(日報入力!G1409="","",日報入力!H1409)</f>
        <v/>
      </c>
      <c r="C1409" s="291" t="str">
        <f>IF(日報入力!G1409="","",日報入力!I1409)</f>
        <v/>
      </c>
      <c r="D1409" s="291" t="str">
        <f>IF(日報入力!G1409="","",日報入力!J1409)</f>
        <v/>
      </c>
      <c r="E1409" s="291" t="str">
        <f>IF(日報入力!G1409="","",日報入力!K1409)</f>
        <v/>
      </c>
      <c r="F1409" s="291" t="str">
        <f>IF(日報入力!G1409="","",日報入力!L1409)</f>
        <v/>
      </c>
      <c r="G1409" s="291" t="str">
        <f>IF(日報入力!G1409="","",日報入力!L1409-日報入力!O1409-日報入力!P1409-日報入力!Q1409-日報入力!R1409-日報入力!S1409-日報入力!T1409-日報入力!U1409-日報入力!V1409-日報入力!W1409-日報入力!X1409-日報入力!Y1409-日報入力!Z1409)</f>
        <v/>
      </c>
      <c r="H1409" s="291" t="str">
        <f>IF(日報入力!G1409="","",IF(日報入力!M1409&gt;=0,日報入力!M1409*F1409,F1409))</f>
        <v/>
      </c>
      <c r="I1409" s="291" t="str">
        <f>IF(日報入力!G1409="","",日報入力!O1409)</f>
        <v/>
      </c>
      <c r="J1409" s="291" t="str">
        <f>IF(日報入力!G1409="","",日報入力!P1409)</f>
        <v/>
      </c>
      <c r="K1409" s="291" t="str">
        <f>IF(日報入力!G1409="","",日報入力!Q1409)</f>
        <v/>
      </c>
      <c r="L1409" s="291" t="str">
        <f>IF(日報入力!G1409="","",日報入力!R1409)</f>
        <v/>
      </c>
      <c r="M1409" s="291" t="str">
        <f>IF(日報入力!G1409="","",日報入力!S1409)</f>
        <v/>
      </c>
      <c r="N1409" s="291" t="str">
        <f>IF(日報入力!G1409="","",日報入力!T1409)</f>
        <v/>
      </c>
      <c r="O1409" s="291" t="str">
        <f>IF(日報入力!G1409="","",日報入力!U1409)</f>
        <v/>
      </c>
      <c r="P1409" s="291" t="str">
        <f>IF(日報入力!G1409="","",日報入力!V1409)</f>
        <v/>
      </c>
      <c r="Q1409" s="291" t="str">
        <f>IF(日報入力!G1409="","",日報入力!W1409)</f>
        <v/>
      </c>
      <c r="R1409" s="291" t="str">
        <f>IF(日報入力!G1409="","",日報入力!X1409)</f>
        <v/>
      </c>
      <c r="S1409" s="291" t="str">
        <f>IF(日報入力!G1409="","",日報入力!Y1409)</f>
        <v/>
      </c>
      <c r="T1409" s="291" t="str">
        <f>IF(日報入力!G1409="","",日報入力!Z1409)</f>
        <v/>
      </c>
      <c r="U1409" s="291" t="str">
        <f>IF(日報入力!G1409="","",日報入力!AA1409)</f>
        <v/>
      </c>
      <c r="V1409" s="378" t="str">
        <f>IF(日報入力!G1409="","",日報入力!AB1409)</f>
        <v/>
      </c>
      <c r="W1409" s="291" t="str">
        <f>IF(日報入力!G1409="","",日報入力!AC1409)</f>
        <v/>
      </c>
      <c r="X1409" s="291" t="str">
        <f>IF(日報入力!G1409="","",日報入力!AD1409)</f>
        <v/>
      </c>
      <c r="Y1409" s="291" t="str">
        <f>IF(日報入力!G1409="","",日報入力!AE1409)</f>
        <v/>
      </c>
      <c r="Z1409" s="291" t="str">
        <f>IF(日報入力!G1409="","",日報入力!AF1409)</f>
        <v/>
      </c>
      <c r="AA1409" s="291" t="str">
        <f>IF(日報入力!G1409="","",日報入力!AG1409)</f>
        <v/>
      </c>
      <c r="AB1409" s="291" t="str">
        <f>IF(日報入力!G1409="","",日報入力!AH1409)</f>
        <v/>
      </c>
      <c r="AC1409" s="291" t="str">
        <f>IF(日報入力!G1409="","",日報入力!AI1409)</f>
        <v/>
      </c>
      <c r="AD1409" s="291" t="str">
        <f>IF(日報入力!G1409="","",日報入力!AJ1409)</f>
        <v/>
      </c>
      <c r="AE1409" s="292" t="str">
        <f>IF(日報入力!G1409="","",日報入力!E1409)</f>
        <v/>
      </c>
      <c r="AF1409" s="293" t="str">
        <f>IF(日報入力!G1409="","",日報入力!AK1409)</f>
        <v/>
      </c>
      <c r="AG1409" s="293" t="str">
        <f>IF(日報入力!G1409="","",日報入力!AL1409)</f>
        <v/>
      </c>
      <c r="AH1409" s="293" t="str">
        <f>IF(日報入力!G1409="","",日報入力!AM1409)</f>
        <v/>
      </c>
      <c r="AI1409" s="294" t="str">
        <f>IF(日報入力!G1409&gt;0,日報入力!D1409*日報入力!K1409*日報入力!AL1409,"")</f>
        <v/>
      </c>
      <c r="AJ1409" s="294" t="str">
        <f>IF(日報入力!G1409&gt;0,日報入力!E1409*日報入力!AL1409,"")</f>
        <v/>
      </c>
      <c r="AK1409" s="294" t="str">
        <f>IF(日報入力!G1409&gt;0,AI1409-AJ1409,"")</f>
        <v/>
      </c>
      <c r="AL1409" s="292" t="str">
        <f>IF(日報入力!G1409&gt;0,日報入力!E1409*日報入力!AM1409,"")</f>
        <v/>
      </c>
      <c r="AM1409" s="292" t="str">
        <f>IF(日報入力!G1409&gt;0,日報入力!AB1409*日報入力!AM1409,"")</f>
        <v/>
      </c>
      <c r="AN1409" s="68" t="str">
        <f>IF(日報入力!G1409&gt;0,日報入力!C1409,"")</f>
        <v/>
      </c>
      <c r="AO1409" s="68" t="str">
        <f>日報入力!B1409</f>
        <v/>
      </c>
      <c r="AP1409" s="68" t="str">
        <f>IF(日報入力!AQ1409,日報入力!BA1409,"")</f>
        <v/>
      </c>
      <c r="AQ1409" s="68" t="str">
        <f>IF(日報入力!AR1409,日報入力!BB1409,"")</f>
        <v/>
      </c>
      <c r="AR1409" s="68" t="str">
        <f>IF(日報入力!AS1409,"N勤","")</f>
        <v/>
      </c>
      <c r="AS1409" s="295" t="e">
        <f t="shared" si="83"/>
        <v>#VALUE!</v>
      </c>
      <c r="AT1409" s="439" t="str">
        <f>日報入力!AY1409</f>
        <v/>
      </c>
      <c r="AU1409" s="518" t="str">
        <f>IF(日報入力!G1409,G1409*60/E1409,"")</f>
        <v/>
      </c>
      <c r="AV1409" s="528" t="str">
        <f>IF(日報入力!AT1409,日報入力!AT1409,"")</f>
        <v/>
      </c>
      <c r="AW1409" s="529" t="str">
        <f>IF(日報入力!AT1409,AE1409/日報入力!AT1409,"")</f>
        <v/>
      </c>
      <c r="AX1409" s="530" t="e">
        <f>IF(1&lt;日報集計!AT1409,AT1409/(((F1409-I1409-J1409-N1409-O1409)*60)/(E1409)),"")</f>
        <v>#VALUE!</v>
      </c>
      <c r="AY1409" s="664" t="str">
        <f>IF(日報入力!H1409,AT1409/(((F1409-J1409)*60)/E1409),"")</f>
        <v/>
      </c>
      <c r="AZ1409" s="664" t="str">
        <f>IF(日報入力!I1409,AT1409/((G1409*60)/E1409),"")</f>
        <v/>
      </c>
      <c r="BA1409" s="296" t="str">
        <f>IF(日報入力!G1409,G1409/F1409,"")</f>
        <v/>
      </c>
      <c r="BB1409" s="386" t="e">
        <f t="shared" si="84"/>
        <v>#VALUE!</v>
      </c>
      <c r="BC1409" s="386" t="e">
        <f t="shared" si="85"/>
        <v>#VALUE!</v>
      </c>
      <c r="BD1409" s="80">
        <f>日報入力!AU1409</f>
        <v>0</v>
      </c>
      <c r="BE1409" s="534" t="str">
        <f>IF(日報入力!AV1409,日報入力!AV1409,"")</f>
        <v/>
      </c>
      <c r="BF1409" s="534" t="str">
        <f>IF(日報入力!AW1409,日報入力!AW1409,"")</f>
        <v/>
      </c>
      <c r="BG1409" s="398" t="str">
        <f>IF(日報入力!G1409,日報入力!K1409*日報入力!D1409*日報入力!BC1409,"")</f>
        <v/>
      </c>
    </row>
    <row r="1410" spans="1:59" ht="20.25" hidden="1" customHeight="1" x14ac:dyDescent="0.15">
      <c r="A1410" s="302" t="str">
        <f>IF(日報入力!G1410="","",日報入力!G1410)</f>
        <v/>
      </c>
      <c r="B1410" s="291" t="str">
        <f>IF(日報入力!G1410="","",日報入力!H1410)</f>
        <v/>
      </c>
      <c r="C1410" s="291" t="str">
        <f>IF(日報入力!G1410="","",日報入力!I1410)</f>
        <v/>
      </c>
      <c r="D1410" s="291" t="str">
        <f>IF(日報入力!G1410="","",日報入力!J1410)</f>
        <v/>
      </c>
      <c r="E1410" s="291" t="str">
        <f>IF(日報入力!G1410="","",日報入力!K1410)</f>
        <v/>
      </c>
      <c r="F1410" s="291" t="str">
        <f>IF(日報入力!G1410="","",日報入力!L1410)</f>
        <v/>
      </c>
      <c r="G1410" s="291" t="str">
        <f>IF(日報入力!G1410="","",日報入力!L1410-日報入力!O1410-日報入力!P1410-日報入力!Q1410-日報入力!R1410-日報入力!S1410-日報入力!T1410-日報入力!U1410-日報入力!V1410-日報入力!W1410-日報入力!X1410-日報入力!Y1410-日報入力!Z1410)</f>
        <v/>
      </c>
      <c r="H1410" s="291" t="str">
        <f>IF(日報入力!G1410="","",IF(日報入力!M1410&gt;=0,日報入力!M1410*F1410,F1410))</f>
        <v/>
      </c>
      <c r="I1410" s="291" t="str">
        <f>IF(日報入力!G1410="","",日報入力!O1410)</f>
        <v/>
      </c>
      <c r="J1410" s="291" t="str">
        <f>IF(日報入力!G1410="","",日報入力!P1410)</f>
        <v/>
      </c>
      <c r="K1410" s="291" t="str">
        <f>IF(日報入力!G1410="","",日報入力!Q1410)</f>
        <v/>
      </c>
      <c r="L1410" s="291" t="str">
        <f>IF(日報入力!G1410="","",日報入力!R1410)</f>
        <v/>
      </c>
      <c r="M1410" s="291" t="str">
        <f>IF(日報入力!G1410="","",日報入力!S1410)</f>
        <v/>
      </c>
      <c r="N1410" s="291" t="str">
        <f>IF(日報入力!G1410="","",日報入力!T1410)</f>
        <v/>
      </c>
      <c r="O1410" s="291" t="str">
        <f>IF(日報入力!G1410="","",日報入力!U1410)</f>
        <v/>
      </c>
      <c r="P1410" s="291" t="str">
        <f>IF(日報入力!G1410="","",日報入力!V1410)</f>
        <v/>
      </c>
      <c r="Q1410" s="291" t="str">
        <f>IF(日報入力!G1410="","",日報入力!W1410)</f>
        <v/>
      </c>
      <c r="R1410" s="291" t="str">
        <f>IF(日報入力!G1410="","",日報入力!X1410)</f>
        <v/>
      </c>
      <c r="S1410" s="291" t="str">
        <f>IF(日報入力!G1410="","",日報入力!Y1410)</f>
        <v/>
      </c>
      <c r="T1410" s="291" t="str">
        <f>IF(日報入力!G1410="","",日報入力!Z1410)</f>
        <v/>
      </c>
      <c r="U1410" s="291" t="str">
        <f>IF(日報入力!G1410="","",日報入力!AA1410)</f>
        <v/>
      </c>
      <c r="V1410" s="378" t="str">
        <f>IF(日報入力!G1410="","",日報入力!AB1410)</f>
        <v/>
      </c>
      <c r="W1410" s="291" t="str">
        <f>IF(日報入力!G1410="","",日報入力!AC1410)</f>
        <v/>
      </c>
      <c r="X1410" s="291" t="str">
        <f>IF(日報入力!G1410="","",日報入力!AD1410)</f>
        <v/>
      </c>
      <c r="Y1410" s="291" t="str">
        <f>IF(日報入力!G1410="","",日報入力!AE1410)</f>
        <v/>
      </c>
      <c r="Z1410" s="291" t="str">
        <f>IF(日報入力!G1410="","",日報入力!AF1410)</f>
        <v/>
      </c>
      <c r="AA1410" s="291" t="str">
        <f>IF(日報入力!G1410="","",日報入力!AG1410)</f>
        <v/>
      </c>
      <c r="AB1410" s="291" t="str">
        <f>IF(日報入力!G1410="","",日報入力!AH1410)</f>
        <v/>
      </c>
      <c r="AC1410" s="291" t="str">
        <f>IF(日報入力!G1410="","",日報入力!AI1410)</f>
        <v/>
      </c>
      <c r="AD1410" s="291" t="str">
        <f>IF(日報入力!G1410="","",日報入力!AJ1410)</f>
        <v/>
      </c>
      <c r="AE1410" s="292" t="str">
        <f>IF(日報入力!G1410="","",日報入力!E1410)</f>
        <v/>
      </c>
      <c r="AF1410" s="293" t="str">
        <f>IF(日報入力!G1410="","",日報入力!AK1410)</f>
        <v/>
      </c>
      <c r="AG1410" s="293" t="str">
        <f>IF(日報入力!G1410="","",日報入力!AL1410)</f>
        <v/>
      </c>
      <c r="AH1410" s="293" t="str">
        <f>IF(日報入力!G1410="","",日報入力!AM1410)</f>
        <v/>
      </c>
      <c r="AI1410" s="294" t="str">
        <f>IF(日報入力!G1410&gt;0,日報入力!D1410*日報入力!K1410*日報入力!AL1410,"")</f>
        <v/>
      </c>
      <c r="AJ1410" s="294" t="str">
        <f>IF(日報入力!G1410&gt;0,日報入力!E1410*日報入力!AL1410,"")</f>
        <v/>
      </c>
      <c r="AK1410" s="294" t="str">
        <f>IF(日報入力!G1410&gt;0,AI1410-AJ1410,"")</f>
        <v/>
      </c>
      <c r="AL1410" s="292" t="str">
        <f>IF(日報入力!G1410&gt;0,日報入力!E1410*日報入力!AM1410,"")</f>
        <v/>
      </c>
      <c r="AM1410" s="292" t="str">
        <f>IF(日報入力!G1410&gt;0,日報入力!AB1410*日報入力!AM1410,"")</f>
        <v/>
      </c>
      <c r="AN1410" s="68" t="str">
        <f>IF(日報入力!G1410&gt;0,日報入力!C1410,"")</f>
        <v/>
      </c>
      <c r="AO1410" s="68" t="str">
        <f>日報入力!B1410</f>
        <v/>
      </c>
      <c r="AP1410" s="68" t="str">
        <f>IF(日報入力!AQ1410,日報入力!BA1410,"")</f>
        <v/>
      </c>
      <c r="AQ1410" s="68" t="str">
        <f>IF(日報入力!AR1410,日報入力!BB1410,"")</f>
        <v/>
      </c>
      <c r="AR1410" s="68" t="str">
        <f>IF(日報入力!AS1410,"N勤","")</f>
        <v/>
      </c>
      <c r="AS1410" s="295" t="e">
        <f t="shared" si="83"/>
        <v>#VALUE!</v>
      </c>
      <c r="AT1410" s="439" t="str">
        <f>日報入力!AY1410</f>
        <v/>
      </c>
      <c r="AU1410" s="518" t="str">
        <f>IF(日報入力!G1410,G1410*60/E1410,"")</f>
        <v/>
      </c>
      <c r="AV1410" s="528" t="str">
        <f>IF(日報入力!AT1410,日報入力!AT1410,"")</f>
        <v/>
      </c>
      <c r="AW1410" s="529" t="str">
        <f>IF(日報入力!AT1410,AE1410/日報入力!AT1410,"")</f>
        <v/>
      </c>
      <c r="AX1410" s="530" t="e">
        <f>IF(1&lt;日報集計!AT1410,AT1410/(((F1410-I1410-J1410-N1410-O1410)*60)/(E1410)),"")</f>
        <v>#VALUE!</v>
      </c>
      <c r="AY1410" s="664" t="str">
        <f>IF(日報入力!H1410,AT1410/(((F1410-J1410)*60)/E1410),"")</f>
        <v/>
      </c>
      <c r="AZ1410" s="664" t="str">
        <f>IF(日報入力!I1410,AT1410/((G1410*60)/E1410),"")</f>
        <v/>
      </c>
      <c r="BA1410" s="296" t="str">
        <f>IF(日報入力!G1410,G1410/F1410,"")</f>
        <v/>
      </c>
      <c r="BB1410" s="386" t="e">
        <f t="shared" si="84"/>
        <v>#VALUE!</v>
      </c>
      <c r="BC1410" s="386" t="e">
        <f t="shared" si="85"/>
        <v>#VALUE!</v>
      </c>
      <c r="BD1410" s="80">
        <f>日報入力!AU1410</f>
        <v>0</v>
      </c>
      <c r="BE1410" s="534" t="str">
        <f>IF(日報入力!AV1410,日報入力!AV1410,"")</f>
        <v/>
      </c>
      <c r="BF1410" s="534" t="str">
        <f>IF(日報入力!AW1410,日報入力!AW1410,"")</f>
        <v/>
      </c>
      <c r="BG1410" s="398" t="str">
        <f>IF(日報入力!G1410,日報入力!K1410*日報入力!D1410*日報入力!BC1410,"")</f>
        <v/>
      </c>
    </row>
    <row r="1411" spans="1:59" ht="20.25" hidden="1" customHeight="1" x14ac:dyDescent="0.15">
      <c r="A1411" s="302" t="str">
        <f>IF(日報入力!G1411="","",日報入力!G1411)</f>
        <v/>
      </c>
      <c r="B1411" s="291" t="str">
        <f>IF(日報入力!G1411="","",日報入力!H1411)</f>
        <v/>
      </c>
      <c r="C1411" s="291" t="str">
        <f>IF(日報入力!G1411="","",日報入力!I1411)</f>
        <v/>
      </c>
      <c r="D1411" s="291" t="str">
        <f>IF(日報入力!G1411="","",日報入力!J1411)</f>
        <v/>
      </c>
      <c r="E1411" s="291" t="str">
        <f>IF(日報入力!G1411="","",日報入力!K1411)</f>
        <v/>
      </c>
      <c r="F1411" s="291" t="str">
        <f>IF(日報入力!G1411="","",日報入力!L1411)</f>
        <v/>
      </c>
      <c r="G1411" s="291" t="str">
        <f>IF(日報入力!G1411="","",日報入力!L1411-日報入力!O1411-日報入力!P1411-日報入力!Q1411-日報入力!R1411-日報入力!S1411-日報入力!T1411-日報入力!U1411-日報入力!V1411-日報入力!W1411-日報入力!X1411-日報入力!Y1411-日報入力!Z1411)</f>
        <v/>
      </c>
      <c r="H1411" s="291" t="str">
        <f>IF(日報入力!G1411="","",IF(日報入力!M1411&gt;=0,日報入力!M1411*F1411,F1411))</f>
        <v/>
      </c>
      <c r="I1411" s="291" t="str">
        <f>IF(日報入力!G1411="","",日報入力!O1411)</f>
        <v/>
      </c>
      <c r="J1411" s="291" t="str">
        <f>IF(日報入力!G1411="","",日報入力!P1411)</f>
        <v/>
      </c>
      <c r="K1411" s="291" t="str">
        <f>IF(日報入力!G1411="","",日報入力!Q1411)</f>
        <v/>
      </c>
      <c r="L1411" s="291" t="str">
        <f>IF(日報入力!G1411="","",日報入力!R1411)</f>
        <v/>
      </c>
      <c r="M1411" s="291" t="str">
        <f>IF(日報入力!G1411="","",日報入力!S1411)</f>
        <v/>
      </c>
      <c r="N1411" s="291" t="str">
        <f>IF(日報入力!G1411="","",日報入力!T1411)</f>
        <v/>
      </c>
      <c r="O1411" s="291" t="str">
        <f>IF(日報入力!G1411="","",日報入力!U1411)</f>
        <v/>
      </c>
      <c r="P1411" s="291" t="str">
        <f>IF(日報入力!G1411="","",日報入力!V1411)</f>
        <v/>
      </c>
      <c r="Q1411" s="291" t="str">
        <f>IF(日報入力!G1411="","",日報入力!W1411)</f>
        <v/>
      </c>
      <c r="R1411" s="291" t="str">
        <f>IF(日報入力!G1411="","",日報入力!X1411)</f>
        <v/>
      </c>
      <c r="S1411" s="291" t="str">
        <f>IF(日報入力!G1411="","",日報入力!Y1411)</f>
        <v/>
      </c>
      <c r="T1411" s="291" t="str">
        <f>IF(日報入力!G1411="","",日報入力!Z1411)</f>
        <v/>
      </c>
      <c r="U1411" s="291" t="str">
        <f>IF(日報入力!G1411="","",日報入力!AA1411)</f>
        <v/>
      </c>
      <c r="V1411" s="378" t="str">
        <f>IF(日報入力!G1411="","",日報入力!AB1411)</f>
        <v/>
      </c>
      <c r="W1411" s="291" t="str">
        <f>IF(日報入力!G1411="","",日報入力!AC1411)</f>
        <v/>
      </c>
      <c r="X1411" s="291" t="str">
        <f>IF(日報入力!G1411="","",日報入力!AD1411)</f>
        <v/>
      </c>
      <c r="Y1411" s="291" t="str">
        <f>IF(日報入力!G1411="","",日報入力!AE1411)</f>
        <v/>
      </c>
      <c r="Z1411" s="291" t="str">
        <f>IF(日報入力!G1411="","",日報入力!AF1411)</f>
        <v/>
      </c>
      <c r="AA1411" s="291" t="str">
        <f>IF(日報入力!G1411="","",日報入力!AG1411)</f>
        <v/>
      </c>
      <c r="AB1411" s="291" t="str">
        <f>IF(日報入力!G1411="","",日報入力!AH1411)</f>
        <v/>
      </c>
      <c r="AC1411" s="291" t="str">
        <f>IF(日報入力!G1411="","",日報入力!AI1411)</f>
        <v/>
      </c>
      <c r="AD1411" s="291" t="str">
        <f>IF(日報入力!G1411="","",日報入力!AJ1411)</f>
        <v/>
      </c>
      <c r="AE1411" s="292" t="str">
        <f>IF(日報入力!G1411="","",日報入力!E1411)</f>
        <v/>
      </c>
      <c r="AF1411" s="293" t="str">
        <f>IF(日報入力!G1411="","",日報入力!AK1411)</f>
        <v/>
      </c>
      <c r="AG1411" s="293" t="str">
        <f>IF(日報入力!G1411="","",日報入力!AL1411)</f>
        <v/>
      </c>
      <c r="AH1411" s="293" t="str">
        <f>IF(日報入力!G1411="","",日報入力!AM1411)</f>
        <v/>
      </c>
      <c r="AI1411" s="294" t="str">
        <f>IF(日報入力!G1411&gt;0,日報入力!D1411*日報入力!K1411*日報入力!AL1411,"")</f>
        <v/>
      </c>
      <c r="AJ1411" s="294" t="str">
        <f>IF(日報入力!G1411&gt;0,日報入力!E1411*日報入力!AL1411,"")</f>
        <v/>
      </c>
      <c r="AK1411" s="294" t="str">
        <f>IF(日報入力!G1411&gt;0,AI1411-AJ1411,"")</f>
        <v/>
      </c>
      <c r="AL1411" s="292" t="str">
        <f>IF(日報入力!G1411&gt;0,日報入力!E1411*日報入力!AM1411,"")</f>
        <v/>
      </c>
      <c r="AM1411" s="292" t="str">
        <f>IF(日報入力!G1411&gt;0,日報入力!AB1411*日報入力!AM1411,"")</f>
        <v/>
      </c>
      <c r="AN1411" s="68" t="str">
        <f>IF(日報入力!G1411&gt;0,日報入力!C1411,"")</f>
        <v/>
      </c>
      <c r="AO1411" s="68" t="str">
        <f>日報入力!B1411</f>
        <v/>
      </c>
      <c r="AP1411" s="68" t="str">
        <f>IF(日報入力!AQ1411,日報入力!BA1411,"")</f>
        <v/>
      </c>
      <c r="AQ1411" s="68" t="str">
        <f>IF(日報入力!AR1411,日報入力!BB1411,"")</f>
        <v/>
      </c>
      <c r="AR1411" s="68" t="str">
        <f>IF(日報入力!AS1411,"N勤","")</f>
        <v/>
      </c>
      <c r="AS1411" s="295" t="e">
        <f t="shared" si="83"/>
        <v>#VALUE!</v>
      </c>
      <c r="AT1411" s="439" t="str">
        <f>日報入力!AY1411</f>
        <v/>
      </c>
      <c r="AU1411" s="518" t="str">
        <f>IF(日報入力!G1411,G1411*60/E1411,"")</f>
        <v/>
      </c>
      <c r="AV1411" s="528" t="str">
        <f>IF(日報入力!AT1411,日報入力!AT1411,"")</f>
        <v/>
      </c>
      <c r="AW1411" s="529" t="str">
        <f>IF(日報入力!AT1411,AE1411/日報入力!AT1411,"")</f>
        <v/>
      </c>
      <c r="AX1411" s="530" t="e">
        <f>IF(1&lt;日報集計!AT1411,AT1411/(((F1411-I1411-J1411-N1411-O1411)*60)/(E1411)),"")</f>
        <v>#VALUE!</v>
      </c>
      <c r="AY1411" s="664" t="str">
        <f>IF(日報入力!H1411,AT1411/(((F1411-J1411)*60)/E1411),"")</f>
        <v/>
      </c>
      <c r="AZ1411" s="664" t="str">
        <f>IF(日報入力!I1411,AT1411/((G1411*60)/E1411),"")</f>
        <v/>
      </c>
      <c r="BA1411" s="296" t="str">
        <f>IF(日報入力!G1411,G1411/F1411,"")</f>
        <v/>
      </c>
      <c r="BB1411" s="386" t="e">
        <f t="shared" si="84"/>
        <v>#VALUE!</v>
      </c>
      <c r="BC1411" s="386" t="e">
        <f t="shared" si="85"/>
        <v>#VALUE!</v>
      </c>
      <c r="BD1411" s="80">
        <f>日報入力!AU1411</f>
        <v>0</v>
      </c>
      <c r="BE1411" s="534" t="str">
        <f>IF(日報入力!AV1411,日報入力!AV1411,"")</f>
        <v/>
      </c>
      <c r="BF1411" s="534" t="str">
        <f>IF(日報入力!AW1411,日報入力!AW1411,"")</f>
        <v/>
      </c>
      <c r="BG1411" s="398" t="str">
        <f>IF(日報入力!G1411,日報入力!K1411*日報入力!D1411*日報入力!BC1411,"")</f>
        <v/>
      </c>
    </row>
    <row r="1412" spans="1:59" ht="20.25" hidden="1" customHeight="1" x14ac:dyDescent="0.15">
      <c r="A1412" s="302" t="str">
        <f>IF(日報入力!G1412="","",日報入力!G1412)</f>
        <v/>
      </c>
      <c r="B1412" s="291" t="str">
        <f>IF(日報入力!G1412="","",日報入力!H1412)</f>
        <v/>
      </c>
      <c r="C1412" s="291" t="str">
        <f>IF(日報入力!G1412="","",日報入力!I1412)</f>
        <v/>
      </c>
      <c r="D1412" s="291" t="str">
        <f>IF(日報入力!G1412="","",日報入力!J1412)</f>
        <v/>
      </c>
      <c r="E1412" s="291" t="str">
        <f>IF(日報入力!G1412="","",日報入力!K1412)</f>
        <v/>
      </c>
      <c r="F1412" s="291" t="str">
        <f>IF(日報入力!G1412="","",日報入力!L1412)</f>
        <v/>
      </c>
      <c r="G1412" s="291" t="str">
        <f>IF(日報入力!G1412="","",日報入力!L1412-日報入力!O1412-日報入力!P1412-日報入力!Q1412-日報入力!R1412-日報入力!S1412-日報入力!T1412-日報入力!U1412-日報入力!V1412-日報入力!W1412-日報入力!X1412-日報入力!Y1412-日報入力!Z1412)</f>
        <v/>
      </c>
      <c r="H1412" s="291" t="str">
        <f>IF(日報入力!G1412="","",IF(日報入力!M1412&gt;=0,日報入力!M1412*F1412,F1412))</f>
        <v/>
      </c>
      <c r="I1412" s="291" t="str">
        <f>IF(日報入力!G1412="","",日報入力!O1412)</f>
        <v/>
      </c>
      <c r="J1412" s="291" t="str">
        <f>IF(日報入力!G1412="","",日報入力!P1412)</f>
        <v/>
      </c>
      <c r="K1412" s="291" t="str">
        <f>IF(日報入力!G1412="","",日報入力!Q1412)</f>
        <v/>
      </c>
      <c r="L1412" s="291" t="str">
        <f>IF(日報入力!G1412="","",日報入力!R1412)</f>
        <v/>
      </c>
      <c r="M1412" s="291" t="str">
        <f>IF(日報入力!G1412="","",日報入力!S1412)</f>
        <v/>
      </c>
      <c r="N1412" s="291" t="str">
        <f>IF(日報入力!G1412="","",日報入力!T1412)</f>
        <v/>
      </c>
      <c r="O1412" s="291" t="str">
        <f>IF(日報入力!G1412="","",日報入力!U1412)</f>
        <v/>
      </c>
      <c r="P1412" s="291" t="str">
        <f>IF(日報入力!G1412="","",日報入力!V1412)</f>
        <v/>
      </c>
      <c r="Q1412" s="291" t="str">
        <f>IF(日報入力!G1412="","",日報入力!W1412)</f>
        <v/>
      </c>
      <c r="R1412" s="291" t="str">
        <f>IF(日報入力!G1412="","",日報入力!X1412)</f>
        <v/>
      </c>
      <c r="S1412" s="291" t="str">
        <f>IF(日報入力!G1412="","",日報入力!Y1412)</f>
        <v/>
      </c>
      <c r="T1412" s="291" t="str">
        <f>IF(日報入力!G1412="","",日報入力!Z1412)</f>
        <v/>
      </c>
      <c r="U1412" s="291" t="str">
        <f>IF(日報入力!G1412="","",日報入力!AA1412)</f>
        <v/>
      </c>
      <c r="V1412" s="378" t="str">
        <f>IF(日報入力!G1412="","",日報入力!AB1412)</f>
        <v/>
      </c>
      <c r="W1412" s="291" t="str">
        <f>IF(日報入力!G1412="","",日報入力!AC1412)</f>
        <v/>
      </c>
      <c r="X1412" s="291" t="str">
        <f>IF(日報入力!G1412="","",日報入力!AD1412)</f>
        <v/>
      </c>
      <c r="Y1412" s="291" t="str">
        <f>IF(日報入力!G1412="","",日報入力!AE1412)</f>
        <v/>
      </c>
      <c r="Z1412" s="291" t="str">
        <f>IF(日報入力!G1412="","",日報入力!AF1412)</f>
        <v/>
      </c>
      <c r="AA1412" s="291" t="str">
        <f>IF(日報入力!G1412="","",日報入力!AG1412)</f>
        <v/>
      </c>
      <c r="AB1412" s="291" t="str">
        <f>IF(日報入力!G1412="","",日報入力!AH1412)</f>
        <v/>
      </c>
      <c r="AC1412" s="291" t="str">
        <f>IF(日報入力!G1412="","",日報入力!AI1412)</f>
        <v/>
      </c>
      <c r="AD1412" s="291" t="str">
        <f>IF(日報入力!G1412="","",日報入力!AJ1412)</f>
        <v/>
      </c>
      <c r="AE1412" s="292" t="str">
        <f>IF(日報入力!G1412="","",日報入力!E1412)</f>
        <v/>
      </c>
      <c r="AF1412" s="293" t="str">
        <f>IF(日報入力!G1412="","",日報入力!AK1412)</f>
        <v/>
      </c>
      <c r="AG1412" s="293" t="str">
        <f>IF(日報入力!G1412="","",日報入力!AL1412)</f>
        <v/>
      </c>
      <c r="AH1412" s="293" t="str">
        <f>IF(日報入力!G1412="","",日報入力!AM1412)</f>
        <v/>
      </c>
      <c r="AI1412" s="294" t="str">
        <f>IF(日報入力!G1412&gt;0,日報入力!D1412*日報入力!K1412*日報入力!AL1412,"")</f>
        <v/>
      </c>
      <c r="AJ1412" s="294" t="str">
        <f>IF(日報入力!G1412&gt;0,日報入力!E1412*日報入力!AL1412,"")</f>
        <v/>
      </c>
      <c r="AK1412" s="294" t="str">
        <f>IF(日報入力!G1412&gt;0,AI1412-AJ1412,"")</f>
        <v/>
      </c>
      <c r="AL1412" s="292" t="str">
        <f>IF(日報入力!G1412&gt;0,日報入力!E1412*日報入力!AM1412,"")</f>
        <v/>
      </c>
      <c r="AM1412" s="292" t="str">
        <f>IF(日報入力!G1412&gt;0,日報入力!AB1412*日報入力!AM1412,"")</f>
        <v/>
      </c>
      <c r="AN1412" s="68" t="str">
        <f>IF(日報入力!G1412&gt;0,日報入力!C1412,"")</f>
        <v/>
      </c>
      <c r="AO1412" s="68" t="str">
        <f>日報入力!B1412</f>
        <v/>
      </c>
      <c r="AP1412" s="68" t="str">
        <f>IF(日報入力!AQ1412,日報入力!BA1412,"")</f>
        <v/>
      </c>
      <c r="AQ1412" s="68" t="str">
        <f>IF(日報入力!AR1412,日報入力!BB1412,"")</f>
        <v/>
      </c>
      <c r="AR1412" s="68" t="str">
        <f>IF(日報入力!AS1412,"N勤","")</f>
        <v/>
      </c>
      <c r="AS1412" s="295" t="e">
        <f t="shared" si="83"/>
        <v>#VALUE!</v>
      </c>
      <c r="AT1412" s="439" t="str">
        <f>日報入力!AY1412</f>
        <v/>
      </c>
      <c r="AU1412" s="518" t="str">
        <f>IF(日報入力!G1412,G1412*60/E1412,"")</f>
        <v/>
      </c>
      <c r="AV1412" s="528" t="str">
        <f>IF(日報入力!AT1412,日報入力!AT1412,"")</f>
        <v/>
      </c>
      <c r="AW1412" s="529" t="str">
        <f>IF(日報入力!AT1412,AE1412/日報入力!AT1412,"")</f>
        <v/>
      </c>
      <c r="AX1412" s="530" t="e">
        <f>IF(1&lt;日報集計!AT1412,AT1412/(((F1412-I1412-J1412-N1412-O1412)*60)/(E1412)),"")</f>
        <v>#VALUE!</v>
      </c>
      <c r="AY1412" s="664" t="str">
        <f>IF(日報入力!H1412,AT1412/(((F1412-J1412)*60)/E1412),"")</f>
        <v/>
      </c>
      <c r="AZ1412" s="664" t="str">
        <f>IF(日報入力!I1412,AT1412/((G1412*60)/E1412),"")</f>
        <v/>
      </c>
      <c r="BA1412" s="296" t="str">
        <f>IF(日報入力!G1412,G1412/F1412,"")</f>
        <v/>
      </c>
      <c r="BB1412" s="386" t="e">
        <f t="shared" si="84"/>
        <v>#VALUE!</v>
      </c>
      <c r="BC1412" s="386" t="e">
        <f t="shared" si="85"/>
        <v>#VALUE!</v>
      </c>
      <c r="BD1412" s="80">
        <f>日報入力!AU1412</f>
        <v>0</v>
      </c>
      <c r="BE1412" s="534" t="str">
        <f>IF(日報入力!AV1412,日報入力!AV1412,"")</f>
        <v/>
      </c>
      <c r="BF1412" s="534" t="str">
        <f>IF(日報入力!AW1412,日報入力!AW1412,"")</f>
        <v/>
      </c>
      <c r="BG1412" s="398" t="str">
        <f>IF(日報入力!G1412,日報入力!K1412*日報入力!D1412*日報入力!BC1412,"")</f>
        <v/>
      </c>
    </row>
    <row r="1413" spans="1:59" ht="20.25" hidden="1" customHeight="1" x14ac:dyDescent="0.15">
      <c r="A1413" s="302" t="str">
        <f>IF(日報入力!G1413="","",日報入力!G1413)</f>
        <v/>
      </c>
      <c r="B1413" s="291" t="str">
        <f>IF(日報入力!G1413="","",日報入力!H1413)</f>
        <v/>
      </c>
      <c r="C1413" s="291" t="str">
        <f>IF(日報入力!G1413="","",日報入力!I1413)</f>
        <v/>
      </c>
      <c r="D1413" s="291" t="str">
        <f>IF(日報入力!G1413="","",日報入力!J1413)</f>
        <v/>
      </c>
      <c r="E1413" s="291" t="str">
        <f>IF(日報入力!G1413="","",日報入力!K1413)</f>
        <v/>
      </c>
      <c r="F1413" s="291" t="str">
        <f>IF(日報入力!G1413="","",日報入力!L1413)</f>
        <v/>
      </c>
      <c r="G1413" s="291" t="str">
        <f>IF(日報入力!G1413="","",日報入力!L1413-日報入力!O1413-日報入力!P1413-日報入力!Q1413-日報入力!R1413-日報入力!S1413-日報入力!T1413-日報入力!U1413-日報入力!V1413-日報入力!W1413-日報入力!X1413-日報入力!Y1413-日報入力!Z1413)</f>
        <v/>
      </c>
      <c r="H1413" s="291" t="str">
        <f>IF(日報入力!G1413="","",IF(日報入力!M1413&gt;=0,日報入力!M1413*F1413,F1413))</f>
        <v/>
      </c>
      <c r="I1413" s="291" t="str">
        <f>IF(日報入力!G1413="","",日報入力!O1413)</f>
        <v/>
      </c>
      <c r="J1413" s="291" t="str">
        <f>IF(日報入力!G1413="","",日報入力!P1413)</f>
        <v/>
      </c>
      <c r="K1413" s="291" t="str">
        <f>IF(日報入力!G1413="","",日報入力!Q1413)</f>
        <v/>
      </c>
      <c r="L1413" s="291" t="str">
        <f>IF(日報入力!G1413="","",日報入力!R1413)</f>
        <v/>
      </c>
      <c r="M1413" s="291" t="str">
        <f>IF(日報入力!G1413="","",日報入力!S1413)</f>
        <v/>
      </c>
      <c r="N1413" s="291" t="str">
        <f>IF(日報入力!G1413="","",日報入力!T1413)</f>
        <v/>
      </c>
      <c r="O1413" s="291" t="str">
        <f>IF(日報入力!G1413="","",日報入力!U1413)</f>
        <v/>
      </c>
      <c r="P1413" s="291" t="str">
        <f>IF(日報入力!G1413="","",日報入力!V1413)</f>
        <v/>
      </c>
      <c r="Q1413" s="291" t="str">
        <f>IF(日報入力!G1413="","",日報入力!W1413)</f>
        <v/>
      </c>
      <c r="R1413" s="291" t="str">
        <f>IF(日報入力!G1413="","",日報入力!X1413)</f>
        <v/>
      </c>
      <c r="S1413" s="291" t="str">
        <f>IF(日報入力!G1413="","",日報入力!Y1413)</f>
        <v/>
      </c>
      <c r="T1413" s="291" t="str">
        <f>IF(日報入力!G1413="","",日報入力!Z1413)</f>
        <v/>
      </c>
      <c r="U1413" s="291" t="str">
        <f>IF(日報入力!G1413="","",日報入力!AA1413)</f>
        <v/>
      </c>
      <c r="V1413" s="378" t="str">
        <f>IF(日報入力!G1413="","",日報入力!AB1413)</f>
        <v/>
      </c>
      <c r="W1413" s="291" t="str">
        <f>IF(日報入力!G1413="","",日報入力!AC1413)</f>
        <v/>
      </c>
      <c r="X1413" s="291" t="str">
        <f>IF(日報入力!G1413="","",日報入力!AD1413)</f>
        <v/>
      </c>
      <c r="Y1413" s="291" t="str">
        <f>IF(日報入力!G1413="","",日報入力!AE1413)</f>
        <v/>
      </c>
      <c r="Z1413" s="291" t="str">
        <f>IF(日報入力!G1413="","",日報入力!AF1413)</f>
        <v/>
      </c>
      <c r="AA1413" s="291" t="str">
        <f>IF(日報入力!G1413="","",日報入力!AG1413)</f>
        <v/>
      </c>
      <c r="AB1413" s="291" t="str">
        <f>IF(日報入力!G1413="","",日報入力!AH1413)</f>
        <v/>
      </c>
      <c r="AC1413" s="291" t="str">
        <f>IF(日報入力!G1413="","",日報入力!AI1413)</f>
        <v/>
      </c>
      <c r="AD1413" s="291" t="str">
        <f>IF(日報入力!G1413="","",日報入力!AJ1413)</f>
        <v/>
      </c>
      <c r="AE1413" s="292" t="str">
        <f>IF(日報入力!G1413="","",日報入力!E1413)</f>
        <v/>
      </c>
      <c r="AF1413" s="293" t="str">
        <f>IF(日報入力!G1413="","",日報入力!AK1413)</f>
        <v/>
      </c>
      <c r="AG1413" s="293" t="str">
        <f>IF(日報入力!G1413="","",日報入力!AL1413)</f>
        <v/>
      </c>
      <c r="AH1413" s="293" t="str">
        <f>IF(日報入力!G1413="","",日報入力!AM1413)</f>
        <v/>
      </c>
      <c r="AI1413" s="294" t="str">
        <f>IF(日報入力!G1413&gt;0,日報入力!D1413*日報入力!K1413*日報入力!AL1413,"")</f>
        <v/>
      </c>
      <c r="AJ1413" s="294" t="str">
        <f>IF(日報入力!G1413&gt;0,日報入力!E1413*日報入力!AL1413,"")</f>
        <v/>
      </c>
      <c r="AK1413" s="294" t="str">
        <f>IF(日報入力!G1413&gt;0,AI1413-AJ1413,"")</f>
        <v/>
      </c>
      <c r="AL1413" s="292" t="str">
        <f>IF(日報入力!G1413&gt;0,日報入力!E1413*日報入力!AM1413,"")</f>
        <v/>
      </c>
      <c r="AM1413" s="292" t="str">
        <f>IF(日報入力!G1413&gt;0,日報入力!AB1413*日報入力!AM1413,"")</f>
        <v/>
      </c>
      <c r="AN1413" s="68" t="str">
        <f>IF(日報入力!G1413&gt;0,日報入力!C1413,"")</f>
        <v/>
      </c>
      <c r="AO1413" s="68" t="str">
        <f>日報入力!B1413</f>
        <v/>
      </c>
      <c r="AP1413" s="68" t="str">
        <f>IF(日報入力!AQ1413,日報入力!BA1413,"")</f>
        <v/>
      </c>
      <c r="AQ1413" s="68" t="str">
        <f>IF(日報入力!AR1413,日報入力!BB1413,"")</f>
        <v/>
      </c>
      <c r="AR1413" s="68" t="str">
        <f>IF(日報入力!AS1413,"N勤","")</f>
        <v/>
      </c>
      <c r="AS1413" s="295" t="e">
        <f t="shared" si="83"/>
        <v>#VALUE!</v>
      </c>
      <c r="AT1413" s="439" t="str">
        <f>日報入力!AY1413</f>
        <v/>
      </c>
      <c r="AU1413" s="518" t="str">
        <f>IF(日報入力!G1413,G1413*60/E1413,"")</f>
        <v/>
      </c>
      <c r="AV1413" s="528" t="str">
        <f>IF(日報入力!AT1413,日報入力!AT1413,"")</f>
        <v/>
      </c>
      <c r="AW1413" s="529" t="str">
        <f>IF(日報入力!AT1413,AE1413/日報入力!AT1413,"")</f>
        <v/>
      </c>
      <c r="AX1413" s="530" t="e">
        <f>IF(1&lt;日報集計!AT1413,AT1413/(((F1413-I1413-J1413-N1413-O1413)*60)/(E1413)),"")</f>
        <v>#VALUE!</v>
      </c>
      <c r="AY1413" s="664" t="str">
        <f>IF(日報入力!H1413,AT1413/(((F1413-J1413)*60)/E1413),"")</f>
        <v/>
      </c>
      <c r="AZ1413" s="664" t="str">
        <f>IF(日報入力!I1413,AT1413/((G1413*60)/E1413),"")</f>
        <v/>
      </c>
      <c r="BA1413" s="296" t="str">
        <f>IF(日報入力!G1413,G1413/F1413,"")</f>
        <v/>
      </c>
      <c r="BB1413" s="386" t="e">
        <f t="shared" si="84"/>
        <v>#VALUE!</v>
      </c>
      <c r="BC1413" s="386" t="e">
        <f t="shared" si="85"/>
        <v>#VALUE!</v>
      </c>
      <c r="BD1413" s="80">
        <f>日報入力!AU1413</f>
        <v>0</v>
      </c>
      <c r="BE1413" s="534" t="str">
        <f>IF(日報入力!AV1413,日報入力!AV1413,"")</f>
        <v/>
      </c>
      <c r="BF1413" s="534" t="str">
        <f>IF(日報入力!AW1413,日報入力!AW1413,"")</f>
        <v/>
      </c>
      <c r="BG1413" s="398" t="str">
        <f>IF(日報入力!G1413,日報入力!K1413*日報入力!D1413*日報入力!BC1413,"")</f>
        <v/>
      </c>
    </row>
    <row r="1414" spans="1:59" ht="20.25" hidden="1" customHeight="1" x14ac:dyDescent="0.15">
      <c r="A1414" s="302" t="str">
        <f>IF(日報入力!G1414="","",日報入力!G1414)</f>
        <v/>
      </c>
      <c r="B1414" s="291" t="str">
        <f>IF(日報入力!G1414="","",日報入力!H1414)</f>
        <v/>
      </c>
      <c r="C1414" s="291" t="str">
        <f>IF(日報入力!G1414="","",日報入力!I1414)</f>
        <v/>
      </c>
      <c r="D1414" s="291" t="str">
        <f>IF(日報入力!G1414="","",日報入力!J1414)</f>
        <v/>
      </c>
      <c r="E1414" s="291" t="str">
        <f>IF(日報入力!G1414="","",日報入力!K1414)</f>
        <v/>
      </c>
      <c r="F1414" s="291" t="str">
        <f>IF(日報入力!G1414="","",日報入力!L1414)</f>
        <v/>
      </c>
      <c r="G1414" s="291" t="str">
        <f>IF(日報入力!G1414="","",日報入力!L1414-日報入力!O1414-日報入力!P1414-日報入力!Q1414-日報入力!R1414-日報入力!S1414-日報入力!T1414-日報入力!U1414-日報入力!V1414-日報入力!W1414-日報入力!X1414-日報入力!Y1414-日報入力!Z1414)</f>
        <v/>
      </c>
      <c r="H1414" s="291" t="str">
        <f>IF(日報入力!G1414="","",IF(日報入力!M1414&gt;=0,日報入力!M1414*F1414,F1414))</f>
        <v/>
      </c>
      <c r="I1414" s="291" t="str">
        <f>IF(日報入力!G1414="","",日報入力!O1414)</f>
        <v/>
      </c>
      <c r="J1414" s="291" t="str">
        <f>IF(日報入力!G1414="","",日報入力!P1414)</f>
        <v/>
      </c>
      <c r="K1414" s="291" t="str">
        <f>IF(日報入力!G1414="","",日報入力!Q1414)</f>
        <v/>
      </c>
      <c r="L1414" s="291" t="str">
        <f>IF(日報入力!G1414="","",日報入力!R1414)</f>
        <v/>
      </c>
      <c r="M1414" s="291" t="str">
        <f>IF(日報入力!G1414="","",日報入力!S1414)</f>
        <v/>
      </c>
      <c r="N1414" s="291" t="str">
        <f>IF(日報入力!G1414="","",日報入力!T1414)</f>
        <v/>
      </c>
      <c r="O1414" s="291" t="str">
        <f>IF(日報入力!G1414="","",日報入力!U1414)</f>
        <v/>
      </c>
      <c r="P1414" s="291" t="str">
        <f>IF(日報入力!G1414="","",日報入力!V1414)</f>
        <v/>
      </c>
      <c r="Q1414" s="291" t="str">
        <f>IF(日報入力!G1414="","",日報入力!W1414)</f>
        <v/>
      </c>
      <c r="R1414" s="291" t="str">
        <f>IF(日報入力!G1414="","",日報入力!X1414)</f>
        <v/>
      </c>
      <c r="S1414" s="291" t="str">
        <f>IF(日報入力!G1414="","",日報入力!Y1414)</f>
        <v/>
      </c>
      <c r="T1414" s="291" t="str">
        <f>IF(日報入力!G1414="","",日報入力!Z1414)</f>
        <v/>
      </c>
      <c r="U1414" s="291" t="str">
        <f>IF(日報入力!G1414="","",日報入力!AA1414)</f>
        <v/>
      </c>
      <c r="V1414" s="378" t="str">
        <f>IF(日報入力!G1414="","",日報入力!AB1414)</f>
        <v/>
      </c>
      <c r="W1414" s="291" t="str">
        <f>IF(日報入力!G1414="","",日報入力!AC1414)</f>
        <v/>
      </c>
      <c r="X1414" s="291" t="str">
        <f>IF(日報入力!G1414="","",日報入力!AD1414)</f>
        <v/>
      </c>
      <c r="Y1414" s="291" t="str">
        <f>IF(日報入力!G1414="","",日報入力!AE1414)</f>
        <v/>
      </c>
      <c r="Z1414" s="291" t="str">
        <f>IF(日報入力!G1414="","",日報入力!AF1414)</f>
        <v/>
      </c>
      <c r="AA1414" s="291" t="str">
        <f>IF(日報入力!G1414="","",日報入力!AG1414)</f>
        <v/>
      </c>
      <c r="AB1414" s="291" t="str">
        <f>IF(日報入力!G1414="","",日報入力!AH1414)</f>
        <v/>
      </c>
      <c r="AC1414" s="291" t="str">
        <f>IF(日報入力!G1414="","",日報入力!AI1414)</f>
        <v/>
      </c>
      <c r="AD1414" s="291" t="str">
        <f>IF(日報入力!G1414="","",日報入力!AJ1414)</f>
        <v/>
      </c>
      <c r="AE1414" s="292" t="str">
        <f>IF(日報入力!G1414="","",日報入力!E1414)</f>
        <v/>
      </c>
      <c r="AF1414" s="293" t="str">
        <f>IF(日報入力!G1414="","",日報入力!AK1414)</f>
        <v/>
      </c>
      <c r="AG1414" s="293" t="str">
        <f>IF(日報入力!G1414="","",日報入力!AL1414)</f>
        <v/>
      </c>
      <c r="AH1414" s="293" t="str">
        <f>IF(日報入力!G1414="","",日報入力!AM1414)</f>
        <v/>
      </c>
      <c r="AI1414" s="294" t="str">
        <f>IF(日報入力!G1414&gt;0,日報入力!D1414*日報入力!K1414*日報入力!AL1414,"")</f>
        <v/>
      </c>
      <c r="AJ1414" s="294" t="str">
        <f>IF(日報入力!G1414&gt;0,日報入力!E1414*日報入力!AL1414,"")</f>
        <v/>
      </c>
      <c r="AK1414" s="294" t="str">
        <f>IF(日報入力!G1414&gt;0,AI1414-AJ1414,"")</f>
        <v/>
      </c>
      <c r="AL1414" s="292" t="str">
        <f>IF(日報入力!G1414&gt;0,日報入力!E1414*日報入力!AM1414,"")</f>
        <v/>
      </c>
      <c r="AM1414" s="292" t="str">
        <f>IF(日報入力!G1414&gt;0,日報入力!AB1414*日報入力!AM1414,"")</f>
        <v/>
      </c>
      <c r="AN1414" s="68" t="str">
        <f>IF(日報入力!G1414&gt;0,日報入力!C1414,"")</f>
        <v/>
      </c>
      <c r="AO1414" s="68" t="str">
        <f>日報入力!B1414</f>
        <v/>
      </c>
      <c r="AP1414" s="68" t="str">
        <f>IF(日報入力!AQ1414,日報入力!BA1414,"")</f>
        <v/>
      </c>
      <c r="AQ1414" s="68" t="str">
        <f>IF(日報入力!AR1414,日報入力!BB1414,"")</f>
        <v/>
      </c>
      <c r="AR1414" s="68" t="str">
        <f>IF(日報入力!AS1414,"N勤","")</f>
        <v/>
      </c>
      <c r="AS1414" s="295" t="e">
        <f t="shared" si="83"/>
        <v>#VALUE!</v>
      </c>
      <c r="AT1414" s="439" t="str">
        <f>日報入力!AY1414</f>
        <v/>
      </c>
      <c r="AU1414" s="518" t="str">
        <f>IF(日報入力!G1414,G1414*60/E1414,"")</f>
        <v/>
      </c>
      <c r="AV1414" s="528" t="str">
        <f>IF(日報入力!AT1414,日報入力!AT1414,"")</f>
        <v/>
      </c>
      <c r="AW1414" s="529" t="str">
        <f>IF(日報入力!AT1414,AE1414/日報入力!AT1414,"")</f>
        <v/>
      </c>
      <c r="AX1414" s="530" t="e">
        <f>IF(1&lt;日報集計!AT1414,AT1414/(((F1414-I1414-J1414-N1414-O1414)*60)/(E1414)),"")</f>
        <v>#VALUE!</v>
      </c>
      <c r="AY1414" s="664" t="str">
        <f>IF(日報入力!H1414,AT1414/(((F1414-J1414)*60)/E1414),"")</f>
        <v/>
      </c>
      <c r="AZ1414" s="664" t="str">
        <f>IF(日報入力!I1414,AT1414/((G1414*60)/E1414),"")</f>
        <v/>
      </c>
      <c r="BA1414" s="296" t="str">
        <f>IF(日報入力!G1414,G1414/F1414,"")</f>
        <v/>
      </c>
      <c r="BB1414" s="386" t="e">
        <f t="shared" si="84"/>
        <v>#VALUE!</v>
      </c>
      <c r="BC1414" s="386" t="e">
        <f t="shared" si="85"/>
        <v>#VALUE!</v>
      </c>
      <c r="BD1414" s="80">
        <f>日報入力!AU1414</f>
        <v>0</v>
      </c>
      <c r="BE1414" s="534" t="str">
        <f>IF(日報入力!AV1414,日報入力!AV1414,"")</f>
        <v/>
      </c>
      <c r="BF1414" s="534" t="str">
        <f>IF(日報入力!AW1414,日報入力!AW1414,"")</f>
        <v/>
      </c>
      <c r="BG1414" s="398" t="str">
        <f>IF(日報入力!G1414,日報入力!K1414*日報入力!D1414*日報入力!BC1414,"")</f>
        <v/>
      </c>
    </row>
    <row r="1415" spans="1:59" ht="20.25" hidden="1" customHeight="1" x14ac:dyDescent="0.15">
      <c r="A1415" s="302" t="str">
        <f>IF(日報入力!G1415="","",日報入力!G1415)</f>
        <v/>
      </c>
      <c r="B1415" s="291" t="str">
        <f>IF(日報入力!G1415="","",日報入力!H1415)</f>
        <v/>
      </c>
      <c r="C1415" s="291" t="str">
        <f>IF(日報入力!G1415="","",日報入力!I1415)</f>
        <v/>
      </c>
      <c r="D1415" s="291" t="str">
        <f>IF(日報入力!G1415="","",日報入力!J1415)</f>
        <v/>
      </c>
      <c r="E1415" s="291" t="str">
        <f>IF(日報入力!G1415="","",日報入力!K1415)</f>
        <v/>
      </c>
      <c r="F1415" s="291" t="str">
        <f>IF(日報入力!G1415="","",日報入力!L1415)</f>
        <v/>
      </c>
      <c r="G1415" s="291" t="str">
        <f>IF(日報入力!G1415="","",日報入力!L1415-日報入力!O1415-日報入力!P1415-日報入力!Q1415-日報入力!R1415-日報入力!S1415-日報入力!T1415-日報入力!U1415-日報入力!V1415-日報入力!W1415-日報入力!X1415-日報入力!Y1415-日報入力!Z1415)</f>
        <v/>
      </c>
      <c r="H1415" s="291" t="str">
        <f>IF(日報入力!G1415="","",IF(日報入力!M1415&gt;=0,日報入力!M1415*F1415,F1415))</f>
        <v/>
      </c>
      <c r="I1415" s="291" t="str">
        <f>IF(日報入力!G1415="","",日報入力!O1415)</f>
        <v/>
      </c>
      <c r="J1415" s="291" t="str">
        <f>IF(日報入力!G1415="","",日報入力!P1415)</f>
        <v/>
      </c>
      <c r="K1415" s="291" t="str">
        <f>IF(日報入力!G1415="","",日報入力!Q1415)</f>
        <v/>
      </c>
      <c r="L1415" s="291" t="str">
        <f>IF(日報入力!G1415="","",日報入力!R1415)</f>
        <v/>
      </c>
      <c r="M1415" s="291" t="str">
        <f>IF(日報入力!G1415="","",日報入力!S1415)</f>
        <v/>
      </c>
      <c r="N1415" s="291" t="str">
        <f>IF(日報入力!G1415="","",日報入力!T1415)</f>
        <v/>
      </c>
      <c r="O1415" s="291" t="str">
        <f>IF(日報入力!G1415="","",日報入力!U1415)</f>
        <v/>
      </c>
      <c r="P1415" s="291" t="str">
        <f>IF(日報入力!G1415="","",日報入力!V1415)</f>
        <v/>
      </c>
      <c r="Q1415" s="291" t="str">
        <f>IF(日報入力!G1415="","",日報入力!W1415)</f>
        <v/>
      </c>
      <c r="R1415" s="291" t="str">
        <f>IF(日報入力!G1415="","",日報入力!X1415)</f>
        <v/>
      </c>
      <c r="S1415" s="291" t="str">
        <f>IF(日報入力!G1415="","",日報入力!Y1415)</f>
        <v/>
      </c>
      <c r="T1415" s="291" t="str">
        <f>IF(日報入力!G1415="","",日報入力!Z1415)</f>
        <v/>
      </c>
      <c r="U1415" s="291" t="str">
        <f>IF(日報入力!G1415="","",日報入力!AA1415)</f>
        <v/>
      </c>
      <c r="V1415" s="378" t="str">
        <f>IF(日報入力!G1415="","",日報入力!AB1415)</f>
        <v/>
      </c>
      <c r="W1415" s="291" t="str">
        <f>IF(日報入力!G1415="","",日報入力!AC1415)</f>
        <v/>
      </c>
      <c r="X1415" s="291" t="str">
        <f>IF(日報入力!G1415="","",日報入力!AD1415)</f>
        <v/>
      </c>
      <c r="Y1415" s="291" t="str">
        <f>IF(日報入力!G1415="","",日報入力!AE1415)</f>
        <v/>
      </c>
      <c r="Z1415" s="291" t="str">
        <f>IF(日報入力!G1415="","",日報入力!AF1415)</f>
        <v/>
      </c>
      <c r="AA1415" s="291" t="str">
        <f>IF(日報入力!G1415="","",日報入力!AG1415)</f>
        <v/>
      </c>
      <c r="AB1415" s="291" t="str">
        <f>IF(日報入力!G1415="","",日報入力!AH1415)</f>
        <v/>
      </c>
      <c r="AC1415" s="291" t="str">
        <f>IF(日報入力!G1415="","",日報入力!AI1415)</f>
        <v/>
      </c>
      <c r="AD1415" s="291" t="str">
        <f>IF(日報入力!G1415="","",日報入力!AJ1415)</f>
        <v/>
      </c>
      <c r="AE1415" s="292" t="str">
        <f>IF(日報入力!G1415="","",日報入力!E1415)</f>
        <v/>
      </c>
      <c r="AF1415" s="293" t="str">
        <f>IF(日報入力!G1415="","",日報入力!AK1415)</f>
        <v/>
      </c>
      <c r="AG1415" s="293" t="str">
        <f>IF(日報入力!G1415="","",日報入力!AL1415)</f>
        <v/>
      </c>
      <c r="AH1415" s="293" t="str">
        <f>IF(日報入力!G1415="","",日報入力!AM1415)</f>
        <v/>
      </c>
      <c r="AI1415" s="294" t="str">
        <f>IF(日報入力!G1415&gt;0,日報入力!D1415*日報入力!K1415*日報入力!AL1415,"")</f>
        <v/>
      </c>
      <c r="AJ1415" s="294" t="str">
        <f>IF(日報入力!G1415&gt;0,日報入力!E1415*日報入力!AL1415,"")</f>
        <v/>
      </c>
      <c r="AK1415" s="294" t="str">
        <f>IF(日報入力!G1415&gt;0,AI1415-AJ1415,"")</f>
        <v/>
      </c>
      <c r="AL1415" s="292" t="str">
        <f>IF(日報入力!G1415&gt;0,日報入力!E1415*日報入力!AM1415,"")</f>
        <v/>
      </c>
      <c r="AM1415" s="292" t="str">
        <f>IF(日報入力!G1415&gt;0,日報入力!AB1415*日報入力!AM1415,"")</f>
        <v/>
      </c>
      <c r="AN1415" s="68" t="str">
        <f>IF(日報入力!G1415&gt;0,日報入力!C1415,"")</f>
        <v/>
      </c>
      <c r="AO1415" s="68" t="str">
        <f>日報入力!B1415</f>
        <v/>
      </c>
      <c r="AP1415" s="68" t="str">
        <f>IF(日報入力!AQ1415,日報入力!BA1415,"")</f>
        <v/>
      </c>
      <c r="AQ1415" s="68" t="str">
        <f>IF(日報入力!AR1415,日報入力!BB1415,"")</f>
        <v/>
      </c>
      <c r="AR1415" s="68" t="str">
        <f>IF(日報入力!AS1415,"N勤","")</f>
        <v/>
      </c>
      <c r="AS1415" s="295" t="e">
        <f t="shared" si="83"/>
        <v>#VALUE!</v>
      </c>
      <c r="AT1415" s="439" t="str">
        <f>日報入力!AY1415</f>
        <v/>
      </c>
      <c r="AU1415" s="518" t="str">
        <f>IF(日報入力!G1415,G1415*60/E1415,"")</f>
        <v/>
      </c>
      <c r="AV1415" s="528" t="str">
        <f>IF(日報入力!AT1415,日報入力!AT1415,"")</f>
        <v/>
      </c>
      <c r="AW1415" s="529" t="str">
        <f>IF(日報入力!AT1415,AE1415/日報入力!AT1415,"")</f>
        <v/>
      </c>
      <c r="AX1415" s="530" t="e">
        <f>IF(1&lt;日報集計!AT1415,AT1415/(((F1415-I1415-J1415-N1415-O1415)*60)/(E1415)),"")</f>
        <v>#VALUE!</v>
      </c>
      <c r="AY1415" s="664" t="str">
        <f>IF(日報入力!H1415,AT1415/(((F1415-J1415)*60)/E1415),"")</f>
        <v/>
      </c>
      <c r="AZ1415" s="664" t="str">
        <f>IF(日報入力!I1415,AT1415/((G1415*60)/E1415),"")</f>
        <v/>
      </c>
      <c r="BA1415" s="296" t="str">
        <f>IF(日報入力!G1415,G1415/F1415,"")</f>
        <v/>
      </c>
      <c r="BB1415" s="386" t="e">
        <f t="shared" si="84"/>
        <v>#VALUE!</v>
      </c>
      <c r="BC1415" s="386" t="e">
        <f t="shared" si="85"/>
        <v>#VALUE!</v>
      </c>
      <c r="BD1415" s="80">
        <f>日報入力!AU1415</f>
        <v>0</v>
      </c>
      <c r="BE1415" s="534" t="str">
        <f>IF(日報入力!AV1415,日報入力!AV1415,"")</f>
        <v/>
      </c>
      <c r="BF1415" s="534" t="str">
        <f>IF(日報入力!AW1415,日報入力!AW1415,"")</f>
        <v/>
      </c>
      <c r="BG1415" s="398" t="str">
        <f>IF(日報入力!G1415,日報入力!K1415*日報入力!D1415*日報入力!BC1415,"")</f>
        <v/>
      </c>
    </row>
    <row r="1416" spans="1:59" ht="20.25" hidden="1" customHeight="1" x14ac:dyDescent="0.15">
      <c r="A1416" s="302" t="str">
        <f>IF(日報入力!G1416="","",日報入力!G1416)</f>
        <v/>
      </c>
      <c r="B1416" s="291" t="str">
        <f>IF(日報入力!G1416="","",日報入力!H1416)</f>
        <v/>
      </c>
      <c r="C1416" s="291" t="str">
        <f>IF(日報入力!G1416="","",日報入力!I1416)</f>
        <v/>
      </c>
      <c r="D1416" s="291" t="str">
        <f>IF(日報入力!G1416="","",日報入力!J1416)</f>
        <v/>
      </c>
      <c r="E1416" s="291" t="str">
        <f>IF(日報入力!G1416="","",日報入力!K1416)</f>
        <v/>
      </c>
      <c r="F1416" s="291" t="str">
        <f>IF(日報入力!G1416="","",日報入力!L1416)</f>
        <v/>
      </c>
      <c r="G1416" s="291" t="str">
        <f>IF(日報入力!G1416="","",日報入力!L1416-日報入力!O1416-日報入力!P1416-日報入力!Q1416-日報入力!R1416-日報入力!S1416-日報入力!T1416-日報入力!U1416-日報入力!V1416-日報入力!W1416-日報入力!X1416-日報入力!Y1416-日報入力!Z1416)</f>
        <v/>
      </c>
      <c r="H1416" s="291" t="str">
        <f>IF(日報入力!G1416="","",IF(日報入力!M1416&gt;=0,日報入力!M1416*F1416,F1416))</f>
        <v/>
      </c>
      <c r="I1416" s="291" t="str">
        <f>IF(日報入力!G1416="","",日報入力!O1416)</f>
        <v/>
      </c>
      <c r="J1416" s="291" t="str">
        <f>IF(日報入力!G1416="","",日報入力!P1416)</f>
        <v/>
      </c>
      <c r="K1416" s="291" t="str">
        <f>IF(日報入力!G1416="","",日報入力!Q1416)</f>
        <v/>
      </c>
      <c r="L1416" s="291" t="str">
        <f>IF(日報入力!G1416="","",日報入力!R1416)</f>
        <v/>
      </c>
      <c r="M1416" s="291" t="str">
        <f>IF(日報入力!G1416="","",日報入力!S1416)</f>
        <v/>
      </c>
      <c r="N1416" s="291" t="str">
        <f>IF(日報入力!G1416="","",日報入力!T1416)</f>
        <v/>
      </c>
      <c r="O1416" s="291" t="str">
        <f>IF(日報入力!G1416="","",日報入力!U1416)</f>
        <v/>
      </c>
      <c r="P1416" s="291" t="str">
        <f>IF(日報入力!G1416="","",日報入力!V1416)</f>
        <v/>
      </c>
      <c r="Q1416" s="291" t="str">
        <f>IF(日報入力!G1416="","",日報入力!W1416)</f>
        <v/>
      </c>
      <c r="R1416" s="291" t="str">
        <f>IF(日報入力!G1416="","",日報入力!X1416)</f>
        <v/>
      </c>
      <c r="S1416" s="291" t="str">
        <f>IF(日報入力!G1416="","",日報入力!Y1416)</f>
        <v/>
      </c>
      <c r="T1416" s="291" t="str">
        <f>IF(日報入力!G1416="","",日報入力!Z1416)</f>
        <v/>
      </c>
      <c r="U1416" s="291" t="str">
        <f>IF(日報入力!G1416="","",日報入力!AA1416)</f>
        <v/>
      </c>
      <c r="V1416" s="378" t="str">
        <f>IF(日報入力!G1416="","",日報入力!AB1416)</f>
        <v/>
      </c>
      <c r="W1416" s="291" t="str">
        <f>IF(日報入力!G1416="","",日報入力!AC1416)</f>
        <v/>
      </c>
      <c r="X1416" s="291" t="str">
        <f>IF(日報入力!G1416="","",日報入力!AD1416)</f>
        <v/>
      </c>
      <c r="Y1416" s="291" t="str">
        <f>IF(日報入力!G1416="","",日報入力!AE1416)</f>
        <v/>
      </c>
      <c r="Z1416" s="291" t="str">
        <f>IF(日報入力!G1416="","",日報入力!AF1416)</f>
        <v/>
      </c>
      <c r="AA1416" s="291" t="str">
        <f>IF(日報入力!G1416="","",日報入力!AG1416)</f>
        <v/>
      </c>
      <c r="AB1416" s="291" t="str">
        <f>IF(日報入力!G1416="","",日報入力!AH1416)</f>
        <v/>
      </c>
      <c r="AC1416" s="291" t="str">
        <f>IF(日報入力!G1416="","",日報入力!AI1416)</f>
        <v/>
      </c>
      <c r="AD1416" s="291" t="str">
        <f>IF(日報入力!G1416="","",日報入力!AJ1416)</f>
        <v/>
      </c>
      <c r="AE1416" s="292" t="str">
        <f>IF(日報入力!G1416="","",日報入力!E1416)</f>
        <v/>
      </c>
      <c r="AF1416" s="293" t="str">
        <f>IF(日報入力!G1416="","",日報入力!AK1416)</f>
        <v/>
      </c>
      <c r="AG1416" s="293" t="str">
        <f>IF(日報入力!G1416="","",日報入力!AL1416)</f>
        <v/>
      </c>
      <c r="AH1416" s="293" t="str">
        <f>IF(日報入力!G1416="","",日報入力!AM1416)</f>
        <v/>
      </c>
      <c r="AI1416" s="294" t="str">
        <f>IF(日報入力!G1416&gt;0,日報入力!D1416*日報入力!K1416*日報入力!AL1416,"")</f>
        <v/>
      </c>
      <c r="AJ1416" s="294" t="str">
        <f>IF(日報入力!G1416&gt;0,日報入力!E1416*日報入力!AL1416,"")</f>
        <v/>
      </c>
      <c r="AK1416" s="294" t="str">
        <f>IF(日報入力!G1416&gt;0,AI1416-AJ1416,"")</f>
        <v/>
      </c>
      <c r="AL1416" s="292" t="str">
        <f>IF(日報入力!G1416&gt;0,日報入力!E1416*日報入力!AM1416,"")</f>
        <v/>
      </c>
      <c r="AM1416" s="292" t="str">
        <f>IF(日報入力!G1416&gt;0,日報入力!AB1416*日報入力!AM1416,"")</f>
        <v/>
      </c>
      <c r="AN1416" s="68" t="str">
        <f>IF(日報入力!G1416&gt;0,日報入力!C1416,"")</f>
        <v/>
      </c>
      <c r="AO1416" s="68" t="str">
        <f>日報入力!B1416</f>
        <v/>
      </c>
      <c r="AP1416" s="68" t="str">
        <f>IF(日報入力!AQ1416,日報入力!BA1416,"")</f>
        <v/>
      </c>
      <c r="AQ1416" s="68" t="str">
        <f>IF(日報入力!AR1416,日報入力!BB1416,"")</f>
        <v/>
      </c>
      <c r="AR1416" s="68" t="str">
        <f>IF(日報入力!AS1416,"N勤","")</f>
        <v/>
      </c>
      <c r="AS1416" s="295" t="e">
        <f t="shared" si="83"/>
        <v>#VALUE!</v>
      </c>
      <c r="AT1416" s="439" t="str">
        <f>日報入力!AY1416</f>
        <v/>
      </c>
      <c r="AU1416" s="518" t="str">
        <f>IF(日報入力!G1416,G1416*60/E1416,"")</f>
        <v/>
      </c>
      <c r="AV1416" s="528" t="str">
        <f>IF(日報入力!AT1416,日報入力!AT1416,"")</f>
        <v/>
      </c>
      <c r="AW1416" s="529" t="str">
        <f>IF(日報入力!AT1416,AE1416/日報入力!AT1416,"")</f>
        <v/>
      </c>
      <c r="AX1416" s="530" t="e">
        <f>IF(1&lt;日報集計!AT1416,AT1416/(((F1416-I1416-J1416-N1416-O1416)*60)/(E1416)),"")</f>
        <v>#VALUE!</v>
      </c>
      <c r="AY1416" s="664" t="str">
        <f>IF(日報入力!H1416,AT1416/(((F1416-J1416)*60)/E1416),"")</f>
        <v/>
      </c>
      <c r="AZ1416" s="664" t="str">
        <f>IF(日報入力!I1416,AT1416/((G1416*60)/E1416),"")</f>
        <v/>
      </c>
      <c r="BA1416" s="296" t="str">
        <f>IF(日報入力!G1416,G1416/F1416,"")</f>
        <v/>
      </c>
      <c r="BB1416" s="386" t="e">
        <f t="shared" si="84"/>
        <v>#VALUE!</v>
      </c>
      <c r="BC1416" s="386" t="e">
        <f t="shared" si="85"/>
        <v>#VALUE!</v>
      </c>
      <c r="BD1416" s="80">
        <f>日報入力!AU1416</f>
        <v>0</v>
      </c>
      <c r="BE1416" s="534" t="str">
        <f>IF(日報入力!AV1416,日報入力!AV1416,"")</f>
        <v/>
      </c>
      <c r="BF1416" s="534" t="str">
        <f>IF(日報入力!AW1416,日報入力!AW1416,"")</f>
        <v/>
      </c>
      <c r="BG1416" s="398" t="str">
        <f>IF(日報入力!G1416,日報入力!K1416*日報入力!D1416*日報入力!BC1416,"")</f>
        <v/>
      </c>
    </row>
    <row r="1417" spans="1:59" ht="20.25" hidden="1" customHeight="1" x14ac:dyDescent="0.15">
      <c r="A1417" s="302" t="str">
        <f>IF(日報入力!G1417="","",日報入力!G1417)</f>
        <v/>
      </c>
      <c r="B1417" s="291" t="str">
        <f>IF(日報入力!G1417="","",日報入力!H1417)</f>
        <v/>
      </c>
      <c r="C1417" s="291" t="str">
        <f>IF(日報入力!G1417="","",日報入力!I1417)</f>
        <v/>
      </c>
      <c r="D1417" s="291" t="str">
        <f>IF(日報入力!G1417="","",日報入力!J1417)</f>
        <v/>
      </c>
      <c r="E1417" s="291" t="str">
        <f>IF(日報入力!G1417="","",日報入力!K1417)</f>
        <v/>
      </c>
      <c r="F1417" s="291" t="str">
        <f>IF(日報入力!G1417="","",日報入力!L1417)</f>
        <v/>
      </c>
      <c r="G1417" s="291" t="str">
        <f>IF(日報入力!G1417="","",日報入力!L1417-日報入力!O1417-日報入力!P1417-日報入力!Q1417-日報入力!R1417-日報入力!S1417-日報入力!T1417-日報入力!U1417-日報入力!V1417-日報入力!W1417-日報入力!X1417-日報入力!Y1417-日報入力!Z1417)</f>
        <v/>
      </c>
      <c r="H1417" s="291" t="str">
        <f>IF(日報入力!G1417="","",IF(日報入力!M1417&gt;=0,日報入力!M1417*F1417,F1417))</f>
        <v/>
      </c>
      <c r="I1417" s="291" t="str">
        <f>IF(日報入力!G1417="","",日報入力!O1417)</f>
        <v/>
      </c>
      <c r="J1417" s="291" t="str">
        <f>IF(日報入力!G1417="","",日報入力!P1417)</f>
        <v/>
      </c>
      <c r="K1417" s="291" t="str">
        <f>IF(日報入力!G1417="","",日報入力!Q1417)</f>
        <v/>
      </c>
      <c r="L1417" s="291" t="str">
        <f>IF(日報入力!G1417="","",日報入力!R1417)</f>
        <v/>
      </c>
      <c r="M1417" s="291" t="str">
        <f>IF(日報入力!G1417="","",日報入力!S1417)</f>
        <v/>
      </c>
      <c r="N1417" s="291" t="str">
        <f>IF(日報入力!G1417="","",日報入力!T1417)</f>
        <v/>
      </c>
      <c r="O1417" s="291" t="str">
        <f>IF(日報入力!G1417="","",日報入力!U1417)</f>
        <v/>
      </c>
      <c r="P1417" s="291" t="str">
        <f>IF(日報入力!G1417="","",日報入力!V1417)</f>
        <v/>
      </c>
      <c r="Q1417" s="291" t="str">
        <f>IF(日報入力!G1417="","",日報入力!W1417)</f>
        <v/>
      </c>
      <c r="R1417" s="291" t="str">
        <f>IF(日報入力!G1417="","",日報入力!X1417)</f>
        <v/>
      </c>
      <c r="S1417" s="291" t="str">
        <f>IF(日報入力!G1417="","",日報入力!Y1417)</f>
        <v/>
      </c>
      <c r="T1417" s="291" t="str">
        <f>IF(日報入力!G1417="","",日報入力!Z1417)</f>
        <v/>
      </c>
      <c r="U1417" s="291" t="str">
        <f>IF(日報入力!G1417="","",日報入力!AA1417)</f>
        <v/>
      </c>
      <c r="V1417" s="378" t="str">
        <f>IF(日報入力!G1417="","",日報入力!AB1417)</f>
        <v/>
      </c>
      <c r="W1417" s="291" t="str">
        <f>IF(日報入力!G1417="","",日報入力!AC1417)</f>
        <v/>
      </c>
      <c r="X1417" s="291" t="str">
        <f>IF(日報入力!G1417="","",日報入力!AD1417)</f>
        <v/>
      </c>
      <c r="Y1417" s="291" t="str">
        <f>IF(日報入力!G1417="","",日報入力!AE1417)</f>
        <v/>
      </c>
      <c r="Z1417" s="291" t="str">
        <f>IF(日報入力!G1417="","",日報入力!AF1417)</f>
        <v/>
      </c>
      <c r="AA1417" s="291" t="str">
        <f>IF(日報入力!G1417="","",日報入力!AG1417)</f>
        <v/>
      </c>
      <c r="AB1417" s="291" t="str">
        <f>IF(日報入力!G1417="","",日報入力!AH1417)</f>
        <v/>
      </c>
      <c r="AC1417" s="291" t="str">
        <f>IF(日報入力!G1417="","",日報入力!AI1417)</f>
        <v/>
      </c>
      <c r="AD1417" s="291" t="str">
        <f>IF(日報入力!G1417="","",日報入力!AJ1417)</f>
        <v/>
      </c>
      <c r="AE1417" s="292" t="str">
        <f>IF(日報入力!G1417="","",日報入力!E1417)</f>
        <v/>
      </c>
      <c r="AF1417" s="293" t="str">
        <f>IF(日報入力!G1417="","",日報入力!AK1417)</f>
        <v/>
      </c>
      <c r="AG1417" s="293" t="str">
        <f>IF(日報入力!G1417="","",日報入力!AL1417)</f>
        <v/>
      </c>
      <c r="AH1417" s="293" t="str">
        <f>IF(日報入力!G1417="","",日報入力!AM1417)</f>
        <v/>
      </c>
      <c r="AI1417" s="294" t="str">
        <f>IF(日報入力!G1417&gt;0,日報入力!D1417*日報入力!K1417*日報入力!AL1417,"")</f>
        <v/>
      </c>
      <c r="AJ1417" s="294" t="str">
        <f>IF(日報入力!G1417&gt;0,日報入力!E1417*日報入力!AL1417,"")</f>
        <v/>
      </c>
      <c r="AK1417" s="294" t="str">
        <f>IF(日報入力!G1417&gt;0,AI1417-AJ1417,"")</f>
        <v/>
      </c>
      <c r="AL1417" s="292" t="str">
        <f>IF(日報入力!G1417&gt;0,日報入力!E1417*日報入力!AM1417,"")</f>
        <v/>
      </c>
      <c r="AM1417" s="292" t="str">
        <f>IF(日報入力!G1417&gt;0,日報入力!AB1417*日報入力!AM1417,"")</f>
        <v/>
      </c>
      <c r="AN1417" s="68" t="str">
        <f>IF(日報入力!G1417&gt;0,日報入力!C1417,"")</f>
        <v/>
      </c>
      <c r="AO1417" s="68" t="str">
        <f>日報入力!B1417</f>
        <v/>
      </c>
      <c r="AP1417" s="68" t="str">
        <f>IF(日報入力!AQ1417,日報入力!BA1417,"")</f>
        <v/>
      </c>
      <c r="AQ1417" s="68" t="str">
        <f>IF(日報入力!AR1417,日報入力!BB1417,"")</f>
        <v/>
      </c>
      <c r="AR1417" s="68" t="str">
        <f>IF(日報入力!AS1417,"N勤","")</f>
        <v/>
      </c>
      <c r="AS1417" s="295" t="e">
        <f t="shared" si="83"/>
        <v>#VALUE!</v>
      </c>
      <c r="AT1417" s="439" t="str">
        <f>日報入力!AY1417</f>
        <v/>
      </c>
      <c r="AU1417" s="518" t="str">
        <f>IF(日報入力!G1417,G1417*60/E1417,"")</f>
        <v/>
      </c>
      <c r="AV1417" s="528" t="str">
        <f>IF(日報入力!AT1417,日報入力!AT1417,"")</f>
        <v/>
      </c>
      <c r="AW1417" s="529" t="str">
        <f>IF(日報入力!AT1417,AE1417/日報入力!AT1417,"")</f>
        <v/>
      </c>
      <c r="AX1417" s="530" t="e">
        <f>IF(1&lt;日報集計!AT1417,AT1417/(((F1417-I1417-J1417-N1417-O1417)*60)/(E1417)),"")</f>
        <v>#VALUE!</v>
      </c>
      <c r="AY1417" s="664" t="str">
        <f>IF(日報入力!H1417,AT1417/(((F1417-J1417)*60)/E1417),"")</f>
        <v/>
      </c>
      <c r="AZ1417" s="664" t="str">
        <f>IF(日報入力!I1417,AT1417/((G1417*60)/E1417),"")</f>
        <v/>
      </c>
      <c r="BA1417" s="296" t="str">
        <f>IF(日報入力!G1417,G1417/F1417,"")</f>
        <v/>
      </c>
      <c r="BB1417" s="386" t="e">
        <f t="shared" si="84"/>
        <v>#VALUE!</v>
      </c>
      <c r="BC1417" s="386" t="e">
        <f t="shared" si="85"/>
        <v>#VALUE!</v>
      </c>
      <c r="BD1417" s="80">
        <f>日報入力!AU1417</f>
        <v>0</v>
      </c>
      <c r="BE1417" s="534" t="str">
        <f>IF(日報入力!AV1417,日報入力!AV1417,"")</f>
        <v/>
      </c>
      <c r="BF1417" s="534" t="str">
        <f>IF(日報入力!AW1417,日報入力!AW1417,"")</f>
        <v/>
      </c>
      <c r="BG1417" s="398" t="str">
        <f>IF(日報入力!G1417,日報入力!K1417*日報入力!D1417*日報入力!BC1417,"")</f>
        <v/>
      </c>
    </row>
    <row r="1418" spans="1:59" ht="20.25" hidden="1" customHeight="1" x14ac:dyDescent="0.15">
      <c r="A1418" s="302" t="str">
        <f>IF(日報入力!G1418="","",日報入力!G1418)</f>
        <v/>
      </c>
      <c r="B1418" s="291" t="str">
        <f>IF(日報入力!G1418="","",日報入力!H1418)</f>
        <v/>
      </c>
      <c r="C1418" s="291" t="str">
        <f>IF(日報入力!G1418="","",日報入力!I1418)</f>
        <v/>
      </c>
      <c r="D1418" s="291" t="str">
        <f>IF(日報入力!G1418="","",日報入力!J1418)</f>
        <v/>
      </c>
      <c r="E1418" s="291" t="str">
        <f>IF(日報入力!G1418="","",日報入力!K1418)</f>
        <v/>
      </c>
      <c r="F1418" s="291" t="str">
        <f>IF(日報入力!G1418="","",日報入力!L1418)</f>
        <v/>
      </c>
      <c r="G1418" s="291" t="str">
        <f>IF(日報入力!G1418="","",日報入力!L1418-日報入力!O1418-日報入力!P1418-日報入力!Q1418-日報入力!R1418-日報入力!S1418-日報入力!T1418-日報入力!U1418-日報入力!V1418-日報入力!W1418-日報入力!X1418-日報入力!Y1418-日報入力!Z1418)</f>
        <v/>
      </c>
      <c r="H1418" s="291" t="str">
        <f>IF(日報入力!G1418="","",IF(日報入力!M1418&gt;=0,日報入力!M1418*F1418,F1418))</f>
        <v/>
      </c>
      <c r="I1418" s="291" t="str">
        <f>IF(日報入力!G1418="","",日報入力!O1418)</f>
        <v/>
      </c>
      <c r="J1418" s="291" t="str">
        <f>IF(日報入力!G1418="","",日報入力!P1418)</f>
        <v/>
      </c>
      <c r="K1418" s="291" t="str">
        <f>IF(日報入力!G1418="","",日報入力!Q1418)</f>
        <v/>
      </c>
      <c r="L1418" s="291" t="str">
        <f>IF(日報入力!G1418="","",日報入力!R1418)</f>
        <v/>
      </c>
      <c r="M1418" s="291" t="str">
        <f>IF(日報入力!G1418="","",日報入力!S1418)</f>
        <v/>
      </c>
      <c r="N1418" s="291" t="str">
        <f>IF(日報入力!G1418="","",日報入力!T1418)</f>
        <v/>
      </c>
      <c r="O1418" s="291" t="str">
        <f>IF(日報入力!G1418="","",日報入力!U1418)</f>
        <v/>
      </c>
      <c r="P1418" s="291" t="str">
        <f>IF(日報入力!G1418="","",日報入力!V1418)</f>
        <v/>
      </c>
      <c r="Q1418" s="291" t="str">
        <f>IF(日報入力!G1418="","",日報入力!W1418)</f>
        <v/>
      </c>
      <c r="R1418" s="291" t="str">
        <f>IF(日報入力!G1418="","",日報入力!X1418)</f>
        <v/>
      </c>
      <c r="S1418" s="291" t="str">
        <f>IF(日報入力!G1418="","",日報入力!Y1418)</f>
        <v/>
      </c>
      <c r="T1418" s="291" t="str">
        <f>IF(日報入力!G1418="","",日報入力!Z1418)</f>
        <v/>
      </c>
      <c r="U1418" s="291" t="str">
        <f>IF(日報入力!G1418="","",日報入力!AA1418)</f>
        <v/>
      </c>
      <c r="V1418" s="378" t="str">
        <f>IF(日報入力!G1418="","",日報入力!AB1418)</f>
        <v/>
      </c>
      <c r="W1418" s="291" t="str">
        <f>IF(日報入力!G1418="","",日報入力!AC1418)</f>
        <v/>
      </c>
      <c r="X1418" s="291" t="str">
        <f>IF(日報入力!G1418="","",日報入力!AD1418)</f>
        <v/>
      </c>
      <c r="Y1418" s="291" t="str">
        <f>IF(日報入力!G1418="","",日報入力!AE1418)</f>
        <v/>
      </c>
      <c r="Z1418" s="291" t="str">
        <f>IF(日報入力!G1418="","",日報入力!AF1418)</f>
        <v/>
      </c>
      <c r="AA1418" s="291" t="str">
        <f>IF(日報入力!G1418="","",日報入力!AG1418)</f>
        <v/>
      </c>
      <c r="AB1418" s="291" t="str">
        <f>IF(日報入力!G1418="","",日報入力!AH1418)</f>
        <v/>
      </c>
      <c r="AC1418" s="291" t="str">
        <f>IF(日報入力!G1418="","",日報入力!AI1418)</f>
        <v/>
      </c>
      <c r="AD1418" s="291" t="str">
        <f>IF(日報入力!G1418="","",日報入力!AJ1418)</f>
        <v/>
      </c>
      <c r="AE1418" s="292" t="str">
        <f>IF(日報入力!G1418="","",日報入力!E1418)</f>
        <v/>
      </c>
      <c r="AF1418" s="293" t="str">
        <f>IF(日報入力!G1418="","",日報入力!AK1418)</f>
        <v/>
      </c>
      <c r="AG1418" s="293" t="str">
        <f>IF(日報入力!G1418="","",日報入力!AL1418)</f>
        <v/>
      </c>
      <c r="AH1418" s="293" t="str">
        <f>IF(日報入力!G1418="","",日報入力!AM1418)</f>
        <v/>
      </c>
      <c r="AI1418" s="294" t="str">
        <f>IF(日報入力!G1418&gt;0,日報入力!D1418*日報入力!K1418*日報入力!AL1418,"")</f>
        <v/>
      </c>
      <c r="AJ1418" s="294" t="str">
        <f>IF(日報入力!G1418&gt;0,日報入力!E1418*日報入力!AL1418,"")</f>
        <v/>
      </c>
      <c r="AK1418" s="294" t="str">
        <f>IF(日報入力!G1418&gt;0,AI1418-AJ1418,"")</f>
        <v/>
      </c>
      <c r="AL1418" s="292" t="str">
        <f>IF(日報入力!G1418&gt;0,日報入力!E1418*日報入力!AM1418,"")</f>
        <v/>
      </c>
      <c r="AM1418" s="292" t="str">
        <f>IF(日報入力!G1418&gt;0,日報入力!AB1418*日報入力!AM1418,"")</f>
        <v/>
      </c>
      <c r="AN1418" s="68" t="str">
        <f>IF(日報入力!G1418&gt;0,日報入力!C1418,"")</f>
        <v/>
      </c>
      <c r="AO1418" s="68" t="str">
        <f>日報入力!B1418</f>
        <v/>
      </c>
      <c r="AP1418" s="68" t="str">
        <f>IF(日報入力!AQ1418,日報入力!BA1418,"")</f>
        <v/>
      </c>
      <c r="AQ1418" s="68" t="str">
        <f>IF(日報入力!AR1418,日報入力!BB1418,"")</f>
        <v/>
      </c>
      <c r="AR1418" s="68" t="str">
        <f>IF(日報入力!AS1418,"N勤","")</f>
        <v/>
      </c>
      <c r="AS1418" s="295" t="e">
        <f t="shared" si="83"/>
        <v>#VALUE!</v>
      </c>
      <c r="AT1418" s="439" t="str">
        <f>日報入力!AY1418</f>
        <v/>
      </c>
      <c r="AU1418" s="518" t="str">
        <f>IF(日報入力!G1418,G1418*60/E1418,"")</f>
        <v/>
      </c>
      <c r="AV1418" s="528" t="str">
        <f>IF(日報入力!AT1418,日報入力!AT1418,"")</f>
        <v/>
      </c>
      <c r="AW1418" s="529" t="str">
        <f>IF(日報入力!AT1418,AE1418/日報入力!AT1418,"")</f>
        <v/>
      </c>
      <c r="AX1418" s="530" t="e">
        <f>IF(1&lt;日報集計!AT1418,AT1418/(((F1418-I1418-J1418-N1418-O1418)*60)/(E1418)),"")</f>
        <v>#VALUE!</v>
      </c>
      <c r="AY1418" s="664" t="str">
        <f>IF(日報入力!H1418,AT1418/(((F1418-J1418)*60)/E1418),"")</f>
        <v/>
      </c>
      <c r="AZ1418" s="664" t="str">
        <f>IF(日報入力!I1418,AT1418/((G1418*60)/E1418),"")</f>
        <v/>
      </c>
      <c r="BA1418" s="296" t="str">
        <f>IF(日報入力!G1418,G1418/F1418,"")</f>
        <v/>
      </c>
      <c r="BB1418" s="386" t="e">
        <f t="shared" si="84"/>
        <v>#VALUE!</v>
      </c>
      <c r="BC1418" s="386" t="e">
        <f t="shared" si="85"/>
        <v>#VALUE!</v>
      </c>
      <c r="BD1418" s="80">
        <f>日報入力!AU1418</f>
        <v>0</v>
      </c>
      <c r="BE1418" s="534" t="str">
        <f>IF(日報入力!AV1418,日報入力!AV1418,"")</f>
        <v/>
      </c>
      <c r="BF1418" s="534" t="str">
        <f>IF(日報入力!AW1418,日報入力!AW1418,"")</f>
        <v/>
      </c>
      <c r="BG1418" s="398" t="str">
        <f>IF(日報入力!G1418,日報入力!K1418*日報入力!D1418*日報入力!BC1418,"")</f>
        <v/>
      </c>
    </row>
    <row r="1419" spans="1:59" ht="20.25" hidden="1" customHeight="1" x14ac:dyDescent="0.15">
      <c r="A1419" s="302" t="str">
        <f>IF(日報入力!G1419="","",日報入力!G1419)</f>
        <v/>
      </c>
      <c r="B1419" s="291" t="str">
        <f>IF(日報入力!G1419="","",日報入力!H1419)</f>
        <v/>
      </c>
      <c r="C1419" s="291" t="str">
        <f>IF(日報入力!G1419="","",日報入力!I1419)</f>
        <v/>
      </c>
      <c r="D1419" s="291" t="str">
        <f>IF(日報入力!G1419="","",日報入力!J1419)</f>
        <v/>
      </c>
      <c r="E1419" s="291" t="str">
        <f>IF(日報入力!G1419="","",日報入力!K1419)</f>
        <v/>
      </c>
      <c r="F1419" s="291" t="str">
        <f>IF(日報入力!G1419="","",日報入力!L1419)</f>
        <v/>
      </c>
      <c r="G1419" s="291" t="str">
        <f>IF(日報入力!G1419="","",日報入力!L1419-日報入力!O1419-日報入力!P1419-日報入力!Q1419-日報入力!R1419-日報入力!S1419-日報入力!T1419-日報入力!U1419-日報入力!V1419-日報入力!W1419-日報入力!X1419-日報入力!Y1419-日報入力!Z1419)</f>
        <v/>
      </c>
      <c r="H1419" s="291" t="str">
        <f>IF(日報入力!G1419="","",IF(日報入力!M1419&gt;=0,日報入力!M1419*F1419,F1419))</f>
        <v/>
      </c>
      <c r="I1419" s="291" t="str">
        <f>IF(日報入力!G1419="","",日報入力!O1419)</f>
        <v/>
      </c>
      <c r="J1419" s="291" t="str">
        <f>IF(日報入力!G1419="","",日報入力!P1419)</f>
        <v/>
      </c>
      <c r="K1419" s="291" t="str">
        <f>IF(日報入力!G1419="","",日報入力!Q1419)</f>
        <v/>
      </c>
      <c r="L1419" s="291" t="str">
        <f>IF(日報入力!G1419="","",日報入力!R1419)</f>
        <v/>
      </c>
      <c r="M1419" s="291" t="str">
        <f>IF(日報入力!G1419="","",日報入力!S1419)</f>
        <v/>
      </c>
      <c r="N1419" s="291" t="str">
        <f>IF(日報入力!G1419="","",日報入力!T1419)</f>
        <v/>
      </c>
      <c r="O1419" s="291" t="str">
        <f>IF(日報入力!G1419="","",日報入力!U1419)</f>
        <v/>
      </c>
      <c r="P1419" s="291" t="str">
        <f>IF(日報入力!G1419="","",日報入力!V1419)</f>
        <v/>
      </c>
      <c r="Q1419" s="291" t="str">
        <f>IF(日報入力!G1419="","",日報入力!W1419)</f>
        <v/>
      </c>
      <c r="R1419" s="291" t="str">
        <f>IF(日報入力!G1419="","",日報入力!X1419)</f>
        <v/>
      </c>
      <c r="S1419" s="291" t="str">
        <f>IF(日報入力!G1419="","",日報入力!Y1419)</f>
        <v/>
      </c>
      <c r="T1419" s="291" t="str">
        <f>IF(日報入力!G1419="","",日報入力!Z1419)</f>
        <v/>
      </c>
      <c r="U1419" s="291" t="str">
        <f>IF(日報入力!G1419="","",日報入力!AA1419)</f>
        <v/>
      </c>
      <c r="V1419" s="378" t="str">
        <f>IF(日報入力!G1419="","",日報入力!AB1419)</f>
        <v/>
      </c>
      <c r="W1419" s="291" t="str">
        <f>IF(日報入力!G1419="","",日報入力!AC1419)</f>
        <v/>
      </c>
      <c r="X1419" s="291" t="str">
        <f>IF(日報入力!G1419="","",日報入力!AD1419)</f>
        <v/>
      </c>
      <c r="Y1419" s="291" t="str">
        <f>IF(日報入力!G1419="","",日報入力!AE1419)</f>
        <v/>
      </c>
      <c r="Z1419" s="291" t="str">
        <f>IF(日報入力!G1419="","",日報入力!AF1419)</f>
        <v/>
      </c>
      <c r="AA1419" s="291" t="str">
        <f>IF(日報入力!G1419="","",日報入力!AG1419)</f>
        <v/>
      </c>
      <c r="AB1419" s="291" t="str">
        <f>IF(日報入力!G1419="","",日報入力!AH1419)</f>
        <v/>
      </c>
      <c r="AC1419" s="291" t="str">
        <f>IF(日報入力!G1419="","",日報入力!AI1419)</f>
        <v/>
      </c>
      <c r="AD1419" s="291" t="str">
        <f>IF(日報入力!G1419="","",日報入力!AJ1419)</f>
        <v/>
      </c>
      <c r="AE1419" s="292" t="str">
        <f>IF(日報入力!G1419="","",日報入力!E1419)</f>
        <v/>
      </c>
      <c r="AF1419" s="293" t="str">
        <f>IF(日報入力!G1419="","",日報入力!AK1419)</f>
        <v/>
      </c>
      <c r="AG1419" s="293" t="str">
        <f>IF(日報入力!G1419="","",日報入力!AL1419)</f>
        <v/>
      </c>
      <c r="AH1419" s="293" t="str">
        <f>IF(日報入力!G1419="","",日報入力!AM1419)</f>
        <v/>
      </c>
      <c r="AI1419" s="294" t="str">
        <f>IF(日報入力!G1419&gt;0,日報入力!D1419*日報入力!K1419*日報入力!AL1419,"")</f>
        <v/>
      </c>
      <c r="AJ1419" s="294" t="str">
        <f>IF(日報入力!G1419&gt;0,日報入力!E1419*日報入力!AL1419,"")</f>
        <v/>
      </c>
      <c r="AK1419" s="294" t="str">
        <f>IF(日報入力!G1419&gt;0,AI1419-AJ1419,"")</f>
        <v/>
      </c>
      <c r="AL1419" s="292" t="str">
        <f>IF(日報入力!G1419&gt;0,日報入力!E1419*日報入力!AM1419,"")</f>
        <v/>
      </c>
      <c r="AM1419" s="292" t="str">
        <f>IF(日報入力!G1419&gt;0,日報入力!AB1419*日報入力!AM1419,"")</f>
        <v/>
      </c>
      <c r="AN1419" s="68" t="str">
        <f>IF(日報入力!G1419&gt;0,日報入力!C1419,"")</f>
        <v/>
      </c>
      <c r="AO1419" s="68" t="str">
        <f>日報入力!B1419</f>
        <v/>
      </c>
      <c r="AP1419" s="68" t="str">
        <f>IF(日報入力!AQ1419,日報入力!BA1419,"")</f>
        <v/>
      </c>
      <c r="AQ1419" s="68" t="str">
        <f>IF(日報入力!AR1419,日報入力!BB1419,"")</f>
        <v/>
      </c>
      <c r="AR1419" s="68" t="str">
        <f>IF(日報入力!AS1419,"N勤","")</f>
        <v/>
      </c>
      <c r="AS1419" s="295" t="e">
        <f t="shared" si="83"/>
        <v>#VALUE!</v>
      </c>
      <c r="AT1419" s="439" t="str">
        <f>日報入力!AY1419</f>
        <v/>
      </c>
      <c r="AU1419" s="518" t="str">
        <f>IF(日報入力!G1419,G1419*60/E1419,"")</f>
        <v/>
      </c>
      <c r="AV1419" s="528" t="str">
        <f>IF(日報入力!AT1419,日報入力!AT1419,"")</f>
        <v/>
      </c>
      <c r="AW1419" s="529" t="str">
        <f>IF(日報入力!AT1419,AE1419/日報入力!AT1419,"")</f>
        <v/>
      </c>
      <c r="AX1419" s="530" t="e">
        <f>IF(1&lt;日報集計!AT1419,AT1419/(((F1419-I1419-J1419-N1419-O1419)*60)/(E1419)),"")</f>
        <v>#VALUE!</v>
      </c>
      <c r="AY1419" s="664" t="str">
        <f>IF(日報入力!H1419,AT1419/(((F1419-J1419)*60)/E1419),"")</f>
        <v/>
      </c>
      <c r="AZ1419" s="664" t="str">
        <f>IF(日報入力!I1419,AT1419/((G1419*60)/E1419),"")</f>
        <v/>
      </c>
      <c r="BA1419" s="296" t="str">
        <f>IF(日報入力!G1419,G1419/F1419,"")</f>
        <v/>
      </c>
      <c r="BB1419" s="386" t="e">
        <f t="shared" si="84"/>
        <v>#VALUE!</v>
      </c>
      <c r="BC1419" s="386" t="e">
        <f t="shared" si="85"/>
        <v>#VALUE!</v>
      </c>
      <c r="BD1419" s="80">
        <f>日報入力!AU1419</f>
        <v>0</v>
      </c>
      <c r="BE1419" s="534" t="str">
        <f>IF(日報入力!AV1419,日報入力!AV1419,"")</f>
        <v/>
      </c>
      <c r="BF1419" s="534" t="str">
        <f>IF(日報入力!AW1419,日報入力!AW1419,"")</f>
        <v/>
      </c>
      <c r="BG1419" s="398" t="str">
        <f>IF(日報入力!G1419,日報入力!K1419*日報入力!D1419*日報入力!BC1419,"")</f>
        <v/>
      </c>
    </row>
    <row r="1420" spans="1:59" ht="20.25" hidden="1" customHeight="1" x14ac:dyDescent="0.15">
      <c r="A1420" s="302" t="str">
        <f>IF(日報入力!G1420="","",日報入力!G1420)</f>
        <v/>
      </c>
      <c r="B1420" s="291" t="str">
        <f>IF(日報入力!G1420="","",日報入力!H1420)</f>
        <v/>
      </c>
      <c r="C1420" s="291" t="str">
        <f>IF(日報入力!G1420="","",日報入力!I1420)</f>
        <v/>
      </c>
      <c r="D1420" s="291" t="str">
        <f>IF(日報入力!G1420="","",日報入力!J1420)</f>
        <v/>
      </c>
      <c r="E1420" s="291" t="str">
        <f>IF(日報入力!G1420="","",日報入力!K1420)</f>
        <v/>
      </c>
      <c r="F1420" s="291" t="str">
        <f>IF(日報入力!G1420="","",日報入力!L1420)</f>
        <v/>
      </c>
      <c r="G1420" s="291" t="str">
        <f>IF(日報入力!G1420="","",日報入力!L1420-日報入力!O1420-日報入力!P1420-日報入力!Q1420-日報入力!R1420-日報入力!S1420-日報入力!T1420-日報入力!U1420-日報入力!V1420-日報入力!W1420-日報入力!X1420-日報入力!Y1420-日報入力!Z1420)</f>
        <v/>
      </c>
      <c r="H1420" s="291" t="str">
        <f>IF(日報入力!G1420="","",IF(日報入力!M1420&gt;=0,日報入力!M1420*F1420,F1420))</f>
        <v/>
      </c>
      <c r="I1420" s="291" t="str">
        <f>IF(日報入力!G1420="","",日報入力!O1420)</f>
        <v/>
      </c>
      <c r="J1420" s="291" t="str">
        <f>IF(日報入力!G1420="","",日報入力!P1420)</f>
        <v/>
      </c>
      <c r="K1420" s="291" t="str">
        <f>IF(日報入力!G1420="","",日報入力!Q1420)</f>
        <v/>
      </c>
      <c r="L1420" s="291" t="str">
        <f>IF(日報入力!G1420="","",日報入力!R1420)</f>
        <v/>
      </c>
      <c r="M1420" s="291" t="str">
        <f>IF(日報入力!G1420="","",日報入力!S1420)</f>
        <v/>
      </c>
      <c r="N1420" s="291" t="str">
        <f>IF(日報入力!G1420="","",日報入力!T1420)</f>
        <v/>
      </c>
      <c r="O1420" s="291" t="str">
        <f>IF(日報入力!G1420="","",日報入力!U1420)</f>
        <v/>
      </c>
      <c r="P1420" s="291" t="str">
        <f>IF(日報入力!G1420="","",日報入力!V1420)</f>
        <v/>
      </c>
      <c r="Q1420" s="291" t="str">
        <f>IF(日報入力!G1420="","",日報入力!W1420)</f>
        <v/>
      </c>
      <c r="R1420" s="291" t="str">
        <f>IF(日報入力!G1420="","",日報入力!X1420)</f>
        <v/>
      </c>
      <c r="S1420" s="291" t="str">
        <f>IF(日報入力!G1420="","",日報入力!Y1420)</f>
        <v/>
      </c>
      <c r="T1420" s="291" t="str">
        <f>IF(日報入力!G1420="","",日報入力!Z1420)</f>
        <v/>
      </c>
      <c r="U1420" s="291" t="str">
        <f>IF(日報入力!G1420="","",日報入力!AA1420)</f>
        <v/>
      </c>
      <c r="V1420" s="378" t="str">
        <f>IF(日報入力!G1420="","",日報入力!AB1420)</f>
        <v/>
      </c>
      <c r="W1420" s="291" t="str">
        <f>IF(日報入力!G1420="","",日報入力!AC1420)</f>
        <v/>
      </c>
      <c r="X1420" s="291" t="str">
        <f>IF(日報入力!G1420="","",日報入力!AD1420)</f>
        <v/>
      </c>
      <c r="Y1420" s="291" t="str">
        <f>IF(日報入力!G1420="","",日報入力!AE1420)</f>
        <v/>
      </c>
      <c r="Z1420" s="291" t="str">
        <f>IF(日報入力!G1420="","",日報入力!AF1420)</f>
        <v/>
      </c>
      <c r="AA1420" s="291" t="str">
        <f>IF(日報入力!G1420="","",日報入力!AG1420)</f>
        <v/>
      </c>
      <c r="AB1420" s="291" t="str">
        <f>IF(日報入力!G1420="","",日報入力!AH1420)</f>
        <v/>
      </c>
      <c r="AC1420" s="291" t="str">
        <f>IF(日報入力!G1420="","",日報入力!AI1420)</f>
        <v/>
      </c>
      <c r="AD1420" s="291" t="str">
        <f>IF(日報入力!G1420="","",日報入力!AJ1420)</f>
        <v/>
      </c>
      <c r="AE1420" s="292" t="str">
        <f>IF(日報入力!G1420="","",日報入力!E1420)</f>
        <v/>
      </c>
      <c r="AF1420" s="293" t="str">
        <f>IF(日報入力!G1420="","",日報入力!AK1420)</f>
        <v/>
      </c>
      <c r="AG1420" s="293" t="str">
        <f>IF(日報入力!G1420="","",日報入力!AL1420)</f>
        <v/>
      </c>
      <c r="AH1420" s="293" t="str">
        <f>IF(日報入力!G1420="","",日報入力!AM1420)</f>
        <v/>
      </c>
      <c r="AI1420" s="294" t="str">
        <f>IF(日報入力!G1420&gt;0,日報入力!D1420*日報入力!K1420*日報入力!AL1420,"")</f>
        <v/>
      </c>
      <c r="AJ1420" s="294" t="str">
        <f>IF(日報入力!G1420&gt;0,日報入力!E1420*日報入力!AL1420,"")</f>
        <v/>
      </c>
      <c r="AK1420" s="294" t="str">
        <f>IF(日報入力!G1420&gt;0,AI1420-AJ1420,"")</f>
        <v/>
      </c>
      <c r="AL1420" s="292" t="str">
        <f>IF(日報入力!G1420&gt;0,日報入力!E1420*日報入力!AM1420,"")</f>
        <v/>
      </c>
      <c r="AM1420" s="292" t="str">
        <f>IF(日報入力!G1420&gt;0,日報入力!AB1420*日報入力!AM1420,"")</f>
        <v/>
      </c>
      <c r="AN1420" s="68" t="str">
        <f>IF(日報入力!G1420&gt;0,日報入力!C1420,"")</f>
        <v/>
      </c>
      <c r="AO1420" s="68" t="str">
        <f>日報入力!B1420</f>
        <v/>
      </c>
      <c r="AP1420" s="68" t="str">
        <f>IF(日報入力!AQ1420,日報入力!BA1420,"")</f>
        <v/>
      </c>
      <c r="AQ1420" s="68" t="str">
        <f>IF(日報入力!AR1420,日報入力!BB1420,"")</f>
        <v/>
      </c>
      <c r="AR1420" s="68" t="str">
        <f>IF(日報入力!AS1420,"N勤","")</f>
        <v/>
      </c>
      <c r="AS1420" s="295" t="e">
        <f t="shared" si="83"/>
        <v>#VALUE!</v>
      </c>
      <c r="AT1420" s="439" t="str">
        <f>日報入力!AY1420</f>
        <v/>
      </c>
      <c r="AU1420" s="518" t="str">
        <f>IF(日報入力!G1420,G1420*60/E1420,"")</f>
        <v/>
      </c>
      <c r="AV1420" s="528" t="str">
        <f>IF(日報入力!AT1420,日報入力!AT1420,"")</f>
        <v/>
      </c>
      <c r="AW1420" s="529" t="str">
        <f>IF(日報入力!AT1420,AE1420/日報入力!AT1420,"")</f>
        <v/>
      </c>
      <c r="AX1420" s="530" t="e">
        <f>IF(1&lt;日報集計!AT1420,AT1420/(((F1420-I1420-J1420-N1420-O1420)*60)/(E1420)),"")</f>
        <v>#VALUE!</v>
      </c>
      <c r="AY1420" s="664" t="str">
        <f>IF(日報入力!H1420,AT1420/(((F1420-J1420)*60)/E1420),"")</f>
        <v/>
      </c>
      <c r="AZ1420" s="664" t="str">
        <f>IF(日報入力!I1420,AT1420/((G1420*60)/E1420),"")</f>
        <v/>
      </c>
      <c r="BA1420" s="296" t="str">
        <f>IF(日報入力!G1420,G1420/F1420,"")</f>
        <v/>
      </c>
      <c r="BB1420" s="386" t="e">
        <f t="shared" si="84"/>
        <v>#VALUE!</v>
      </c>
      <c r="BC1420" s="386" t="e">
        <f t="shared" si="85"/>
        <v>#VALUE!</v>
      </c>
      <c r="BD1420" s="80">
        <f>日報入力!AU1420</f>
        <v>0</v>
      </c>
      <c r="BE1420" s="534" t="str">
        <f>IF(日報入力!AV1420,日報入力!AV1420,"")</f>
        <v/>
      </c>
      <c r="BF1420" s="534" t="str">
        <f>IF(日報入力!AW1420,日報入力!AW1420,"")</f>
        <v/>
      </c>
      <c r="BG1420" s="398" t="str">
        <f>IF(日報入力!G1420,日報入力!K1420*日報入力!D1420*日報入力!BC1420,"")</f>
        <v/>
      </c>
    </row>
    <row r="1421" spans="1:59" ht="20.25" hidden="1" customHeight="1" x14ac:dyDescent="0.15">
      <c r="A1421" s="302" t="str">
        <f>IF(日報入力!G1421="","",日報入力!G1421)</f>
        <v/>
      </c>
      <c r="B1421" s="291" t="str">
        <f>IF(日報入力!G1421="","",日報入力!H1421)</f>
        <v/>
      </c>
      <c r="C1421" s="291" t="str">
        <f>IF(日報入力!G1421="","",日報入力!I1421)</f>
        <v/>
      </c>
      <c r="D1421" s="291" t="str">
        <f>IF(日報入力!G1421="","",日報入力!J1421)</f>
        <v/>
      </c>
      <c r="E1421" s="291" t="str">
        <f>IF(日報入力!G1421="","",日報入力!K1421)</f>
        <v/>
      </c>
      <c r="F1421" s="291" t="str">
        <f>IF(日報入力!G1421="","",日報入力!L1421)</f>
        <v/>
      </c>
      <c r="G1421" s="291" t="str">
        <f>IF(日報入力!G1421="","",日報入力!L1421-日報入力!O1421-日報入力!P1421-日報入力!Q1421-日報入力!R1421-日報入力!S1421-日報入力!T1421-日報入力!U1421-日報入力!V1421-日報入力!W1421-日報入力!X1421-日報入力!Y1421-日報入力!Z1421)</f>
        <v/>
      </c>
      <c r="H1421" s="291" t="str">
        <f>IF(日報入力!G1421="","",IF(日報入力!M1421&gt;=0,日報入力!M1421*F1421,F1421))</f>
        <v/>
      </c>
      <c r="I1421" s="291" t="str">
        <f>IF(日報入力!G1421="","",日報入力!O1421)</f>
        <v/>
      </c>
      <c r="J1421" s="291" t="str">
        <f>IF(日報入力!G1421="","",日報入力!P1421)</f>
        <v/>
      </c>
      <c r="K1421" s="291" t="str">
        <f>IF(日報入力!G1421="","",日報入力!Q1421)</f>
        <v/>
      </c>
      <c r="L1421" s="291" t="str">
        <f>IF(日報入力!G1421="","",日報入力!R1421)</f>
        <v/>
      </c>
      <c r="M1421" s="291" t="str">
        <f>IF(日報入力!G1421="","",日報入力!S1421)</f>
        <v/>
      </c>
      <c r="N1421" s="291" t="str">
        <f>IF(日報入力!G1421="","",日報入力!T1421)</f>
        <v/>
      </c>
      <c r="O1421" s="291" t="str">
        <f>IF(日報入力!G1421="","",日報入力!U1421)</f>
        <v/>
      </c>
      <c r="P1421" s="291" t="str">
        <f>IF(日報入力!G1421="","",日報入力!V1421)</f>
        <v/>
      </c>
      <c r="Q1421" s="291" t="str">
        <f>IF(日報入力!G1421="","",日報入力!W1421)</f>
        <v/>
      </c>
      <c r="R1421" s="291" t="str">
        <f>IF(日報入力!G1421="","",日報入力!X1421)</f>
        <v/>
      </c>
      <c r="S1421" s="291" t="str">
        <f>IF(日報入力!G1421="","",日報入力!Y1421)</f>
        <v/>
      </c>
      <c r="T1421" s="291" t="str">
        <f>IF(日報入力!G1421="","",日報入力!Z1421)</f>
        <v/>
      </c>
      <c r="U1421" s="291" t="str">
        <f>IF(日報入力!G1421="","",日報入力!AA1421)</f>
        <v/>
      </c>
      <c r="V1421" s="378" t="str">
        <f>IF(日報入力!G1421="","",日報入力!AB1421)</f>
        <v/>
      </c>
      <c r="W1421" s="291" t="str">
        <f>IF(日報入力!G1421="","",日報入力!AC1421)</f>
        <v/>
      </c>
      <c r="X1421" s="291" t="str">
        <f>IF(日報入力!G1421="","",日報入力!AD1421)</f>
        <v/>
      </c>
      <c r="Y1421" s="291" t="str">
        <f>IF(日報入力!G1421="","",日報入力!AE1421)</f>
        <v/>
      </c>
      <c r="Z1421" s="291" t="str">
        <f>IF(日報入力!G1421="","",日報入力!AF1421)</f>
        <v/>
      </c>
      <c r="AA1421" s="291" t="str">
        <f>IF(日報入力!G1421="","",日報入力!AG1421)</f>
        <v/>
      </c>
      <c r="AB1421" s="291" t="str">
        <f>IF(日報入力!G1421="","",日報入力!AH1421)</f>
        <v/>
      </c>
      <c r="AC1421" s="291" t="str">
        <f>IF(日報入力!G1421="","",日報入力!AI1421)</f>
        <v/>
      </c>
      <c r="AD1421" s="291" t="str">
        <f>IF(日報入力!G1421="","",日報入力!AJ1421)</f>
        <v/>
      </c>
      <c r="AE1421" s="292" t="str">
        <f>IF(日報入力!G1421="","",日報入力!E1421)</f>
        <v/>
      </c>
      <c r="AF1421" s="293" t="str">
        <f>IF(日報入力!G1421="","",日報入力!AK1421)</f>
        <v/>
      </c>
      <c r="AG1421" s="293" t="str">
        <f>IF(日報入力!G1421="","",日報入力!AL1421)</f>
        <v/>
      </c>
      <c r="AH1421" s="293" t="str">
        <f>IF(日報入力!G1421="","",日報入力!AM1421)</f>
        <v/>
      </c>
      <c r="AI1421" s="294" t="str">
        <f>IF(日報入力!G1421&gt;0,日報入力!D1421*日報入力!K1421*日報入力!AL1421,"")</f>
        <v/>
      </c>
      <c r="AJ1421" s="294" t="str">
        <f>IF(日報入力!G1421&gt;0,日報入力!E1421*日報入力!AL1421,"")</f>
        <v/>
      </c>
      <c r="AK1421" s="294" t="str">
        <f>IF(日報入力!G1421&gt;0,AI1421-AJ1421,"")</f>
        <v/>
      </c>
      <c r="AL1421" s="292" t="str">
        <f>IF(日報入力!G1421&gt;0,日報入力!E1421*日報入力!AM1421,"")</f>
        <v/>
      </c>
      <c r="AM1421" s="292" t="str">
        <f>IF(日報入力!G1421&gt;0,日報入力!AB1421*日報入力!AM1421,"")</f>
        <v/>
      </c>
      <c r="AN1421" s="68" t="str">
        <f>IF(日報入力!G1421&gt;0,日報入力!C1421,"")</f>
        <v/>
      </c>
      <c r="AO1421" s="68" t="str">
        <f>日報入力!B1421</f>
        <v/>
      </c>
      <c r="AP1421" s="68" t="str">
        <f>IF(日報入力!AQ1421,日報入力!BA1421,"")</f>
        <v/>
      </c>
      <c r="AQ1421" s="68" t="str">
        <f>IF(日報入力!AR1421,日報入力!BB1421,"")</f>
        <v/>
      </c>
      <c r="AR1421" s="68" t="str">
        <f>IF(日報入力!AS1421,"N勤","")</f>
        <v/>
      </c>
      <c r="AS1421" s="295" t="e">
        <f t="shared" si="83"/>
        <v>#VALUE!</v>
      </c>
      <c r="AT1421" s="439" t="str">
        <f>日報入力!AY1421</f>
        <v/>
      </c>
      <c r="AU1421" s="518" t="str">
        <f>IF(日報入力!G1421,G1421*60/E1421,"")</f>
        <v/>
      </c>
      <c r="AV1421" s="528" t="str">
        <f>IF(日報入力!AT1421,日報入力!AT1421,"")</f>
        <v/>
      </c>
      <c r="AW1421" s="529" t="str">
        <f>IF(日報入力!AT1421,AE1421/日報入力!AT1421,"")</f>
        <v/>
      </c>
      <c r="AX1421" s="530" t="e">
        <f>IF(1&lt;日報集計!AT1421,AT1421/(((F1421-I1421-J1421-N1421-O1421)*60)/(E1421)),"")</f>
        <v>#VALUE!</v>
      </c>
      <c r="AY1421" s="664" t="str">
        <f>IF(日報入力!H1421,AT1421/(((F1421-J1421)*60)/E1421),"")</f>
        <v/>
      </c>
      <c r="AZ1421" s="664" t="str">
        <f>IF(日報入力!I1421,AT1421/((G1421*60)/E1421),"")</f>
        <v/>
      </c>
      <c r="BA1421" s="296" t="str">
        <f>IF(日報入力!G1421,G1421/F1421,"")</f>
        <v/>
      </c>
      <c r="BB1421" s="386" t="e">
        <f t="shared" si="84"/>
        <v>#VALUE!</v>
      </c>
      <c r="BC1421" s="386" t="e">
        <f t="shared" si="85"/>
        <v>#VALUE!</v>
      </c>
      <c r="BD1421" s="80">
        <f>日報入力!AU1421</f>
        <v>0</v>
      </c>
      <c r="BE1421" s="534" t="str">
        <f>IF(日報入力!AV1421,日報入力!AV1421,"")</f>
        <v/>
      </c>
      <c r="BF1421" s="534" t="str">
        <f>IF(日報入力!AW1421,日報入力!AW1421,"")</f>
        <v/>
      </c>
      <c r="BG1421" s="398" t="str">
        <f>IF(日報入力!G1421,日報入力!K1421*日報入力!D1421*日報入力!BC1421,"")</f>
        <v/>
      </c>
    </row>
    <row r="1422" spans="1:59" ht="20.25" hidden="1" customHeight="1" x14ac:dyDescent="0.15">
      <c r="A1422" s="302" t="str">
        <f>IF(日報入力!G1422="","",日報入力!G1422)</f>
        <v/>
      </c>
      <c r="B1422" s="291" t="str">
        <f>IF(日報入力!G1422="","",日報入力!H1422)</f>
        <v/>
      </c>
      <c r="C1422" s="291" t="str">
        <f>IF(日報入力!G1422="","",日報入力!I1422)</f>
        <v/>
      </c>
      <c r="D1422" s="291" t="str">
        <f>IF(日報入力!G1422="","",日報入力!J1422)</f>
        <v/>
      </c>
      <c r="E1422" s="291" t="str">
        <f>IF(日報入力!G1422="","",日報入力!K1422)</f>
        <v/>
      </c>
      <c r="F1422" s="291" t="str">
        <f>IF(日報入力!G1422="","",日報入力!L1422)</f>
        <v/>
      </c>
      <c r="G1422" s="291" t="str">
        <f>IF(日報入力!G1422="","",日報入力!L1422-日報入力!O1422-日報入力!P1422-日報入力!Q1422-日報入力!R1422-日報入力!S1422-日報入力!T1422-日報入力!U1422-日報入力!V1422-日報入力!W1422-日報入力!X1422-日報入力!Y1422-日報入力!Z1422)</f>
        <v/>
      </c>
      <c r="H1422" s="291" t="str">
        <f>IF(日報入力!G1422="","",IF(日報入力!M1422&gt;=0,日報入力!M1422*F1422,F1422))</f>
        <v/>
      </c>
      <c r="I1422" s="291" t="str">
        <f>IF(日報入力!G1422="","",日報入力!O1422)</f>
        <v/>
      </c>
      <c r="J1422" s="291" t="str">
        <f>IF(日報入力!G1422="","",日報入力!P1422)</f>
        <v/>
      </c>
      <c r="K1422" s="291" t="str">
        <f>IF(日報入力!G1422="","",日報入力!Q1422)</f>
        <v/>
      </c>
      <c r="L1422" s="291" t="str">
        <f>IF(日報入力!G1422="","",日報入力!R1422)</f>
        <v/>
      </c>
      <c r="M1422" s="291" t="str">
        <f>IF(日報入力!G1422="","",日報入力!S1422)</f>
        <v/>
      </c>
      <c r="N1422" s="291" t="str">
        <f>IF(日報入力!G1422="","",日報入力!T1422)</f>
        <v/>
      </c>
      <c r="O1422" s="291" t="str">
        <f>IF(日報入力!G1422="","",日報入力!U1422)</f>
        <v/>
      </c>
      <c r="P1422" s="291" t="str">
        <f>IF(日報入力!G1422="","",日報入力!V1422)</f>
        <v/>
      </c>
      <c r="Q1422" s="291" t="str">
        <f>IF(日報入力!G1422="","",日報入力!W1422)</f>
        <v/>
      </c>
      <c r="R1422" s="291" t="str">
        <f>IF(日報入力!G1422="","",日報入力!X1422)</f>
        <v/>
      </c>
      <c r="S1422" s="291" t="str">
        <f>IF(日報入力!G1422="","",日報入力!Y1422)</f>
        <v/>
      </c>
      <c r="T1422" s="291" t="str">
        <f>IF(日報入力!G1422="","",日報入力!Z1422)</f>
        <v/>
      </c>
      <c r="U1422" s="291" t="str">
        <f>IF(日報入力!G1422="","",日報入力!AA1422)</f>
        <v/>
      </c>
      <c r="V1422" s="378" t="str">
        <f>IF(日報入力!G1422="","",日報入力!AB1422)</f>
        <v/>
      </c>
      <c r="W1422" s="291" t="str">
        <f>IF(日報入力!G1422="","",日報入力!AC1422)</f>
        <v/>
      </c>
      <c r="X1422" s="291" t="str">
        <f>IF(日報入力!G1422="","",日報入力!AD1422)</f>
        <v/>
      </c>
      <c r="Y1422" s="291" t="str">
        <f>IF(日報入力!G1422="","",日報入力!AE1422)</f>
        <v/>
      </c>
      <c r="Z1422" s="291" t="str">
        <f>IF(日報入力!G1422="","",日報入力!AF1422)</f>
        <v/>
      </c>
      <c r="AA1422" s="291" t="str">
        <f>IF(日報入力!G1422="","",日報入力!AG1422)</f>
        <v/>
      </c>
      <c r="AB1422" s="291" t="str">
        <f>IF(日報入力!G1422="","",日報入力!AH1422)</f>
        <v/>
      </c>
      <c r="AC1422" s="291" t="str">
        <f>IF(日報入力!G1422="","",日報入力!AI1422)</f>
        <v/>
      </c>
      <c r="AD1422" s="291" t="str">
        <f>IF(日報入力!G1422="","",日報入力!AJ1422)</f>
        <v/>
      </c>
      <c r="AE1422" s="292" t="str">
        <f>IF(日報入力!G1422="","",日報入力!E1422)</f>
        <v/>
      </c>
      <c r="AF1422" s="293" t="str">
        <f>IF(日報入力!G1422="","",日報入力!AK1422)</f>
        <v/>
      </c>
      <c r="AG1422" s="293" t="str">
        <f>IF(日報入力!G1422="","",日報入力!AL1422)</f>
        <v/>
      </c>
      <c r="AH1422" s="293" t="str">
        <f>IF(日報入力!G1422="","",日報入力!AM1422)</f>
        <v/>
      </c>
      <c r="AI1422" s="294" t="str">
        <f>IF(日報入力!G1422&gt;0,日報入力!D1422*日報入力!K1422*日報入力!AL1422,"")</f>
        <v/>
      </c>
      <c r="AJ1422" s="294" t="str">
        <f>IF(日報入力!G1422&gt;0,日報入力!E1422*日報入力!AL1422,"")</f>
        <v/>
      </c>
      <c r="AK1422" s="294" t="str">
        <f>IF(日報入力!G1422&gt;0,AI1422-AJ1422,"")</f>
        <v/>
      </c>
      <c r="AL1422" s="292" t="str">
        <f>IF(日報入力!G1422&gt;0,日報入力!E1422*日報入力!AM1422,"")</f>
        <v/>
      </c>
      <c r="AM1422" s="292" t="str">
        <f>IF(日報入力!G1422&gt;0,日報入力!AB1422*日報入力!AM1422,"")</f>
        <v/>
      </c>
      <c r="AN1422" s="68" t="str">
        <f>IF(日報入力!G1422&gt;0,日報入力!C1422,"")</f>
        <v/>
      </c>
      <c r="AO1422" s="68" t="str">
        <f>日報入力!B1422</f>
        <v/>
      </c>
      <c r="AP1422" s="68" t="str">
        <f>IF(日報入力!AQ1422,日報入力!BA1422,"")</f>
        <v/>
      </c>
      <c r="AQ1422" s="68" t="str">
        <f>IF(日報入力!AR1422,日報入力!BB1422,"")</f>
        <v/>
      </c>
      <c r="AR1422" s="68" t="str">
        <f>IF(日報入力!AS1422,"N勤","")</f>
        <v/>
      </c>
      <c r="AS1422" s="295" t="e">
        <f t="shared" si="83"/>
        <v>#VALUE!</v>
      </c>
      <c r="AT1422" s="439" t="str">
        <f>日報入力!AY1422</f>
        <v/>
      </c>
      <c r="AU1422" s="518" t="str">
        <f>IF(日報入力!G1422,G1422*60/E1422,"")</f>
        <v/>
      </c>
      <c r="AV1422" s="528" t="str">
        <f>IF(日報入力!AT1422,日報入力!AT1422,"")</f>
        <v/>
      </c>
      <c r="AW1422" s="529" t="str">
        <f>IF(日報入力!AT1422,AE1422/日報入力!AT1422,"")</f>
        <v/>
      </c>
      <c r="AX1422" s="530" t="e">
        <f>IF(1&lt;日報集計!AT1422,AT1422/(((F1422-I1422-J1422-N1422-O1422)*60)/(E1422)),"")</f>
        <v>#VALUE!</v>
      </c>
      <c r="AY1422" s="664" t="str">
        <f>IF(日報入力!H1422,AT1422/(((F1422-J1422)*60)/E1422),"")</f>
        <v/>
      </c>
      <c r="AZ1422" s="664" t="str">
        <f>IF(日報入力!I1422,AT1422/((G1422*60)/E1422),"")</f>
        <v/>
      </c>
      <c r="BA1422" s="296" t="str">
        <f>IF(日報入力!G1422,G1422/F1422,"")</f>
        <v/>
      </c>
      <c r="BB1422" s="386" t="e">
        <f t="shared" si="84"/>
        <v>#VALUE!</v>
      </c>
      <c r="BC1422" s="386" t="e">
        <f t="shared" si="85"/>
        <v>#VALUE!</v>
      </c>
      <c r="BD1422" s="80">
        <f>日報入力!AU1422</f>
        <v>0</v>
      </c>
      <c r="BE1422" s="534" t="str">
        <f>IF(日報入力!AV1422,日報入力!AV1422,"")</f>
        <v/>
      </c>
      <c r="BF1422" s="534" t="str">
        <f>IF(日報入力!AW1422,日報入力!AW1422,"")</f>
        <v/>
      </c>
      <c r="BG1422" s="398" t="str">
        <f>IF(日報入力!G1422,日報入力!K1422*日報入力!D1422*日報入力!BC1422,"")</f>
        <v/>
      </c>
    </row>
    <row r="1423" spans="1:59" ht="20.25" hidden="1" customHeight="1" x14ac:dyDescent="0.15">
      <c r="A1423" s="302" t="str">
        <f>IF(日報入力!G1423="","",日報入力!G1423)</f>
        <v/>
      </c>
      <c r="B1423" s="291" t="str">
        <f>IF(日報入力!G1423="","",日報入力!H1423)</f>
        <v/>
      </c>
      <c r="C1423" s="291" t="str">
        <f>IF(日報入力!G1423="","",日報入力!I1423)</f>
        <v/>
      </c>
      <c r="D1423" s="291" t="str">
        <f>IF(日報入力!G1423="","",日報入力!J1423)</f>
        <v/>
      </c>
      <c r="E1423" s="291" t="str">
        <f>IF(日報入力!G1423="","",日報入力!K1423)</f>
        <v/>
      </c>
      <c r="F1423" s="291" t="str">
        <f>IF(日報入力!G1423="","",日報入力!L1423)</f>
        <v/>
      </c>
      <c r="G1423" s="291" t="str">
        <f>IF(日報入力!G1423="","",日報入力!L1423-日報入力!O1423-日報入力!P1423-日報入力!Q1423-日報入力!R1423-日報入力!S1423-日報入力!T1423-日報入力!U1423-日報入力!V1423-日報入力!W1423-日報入力!X1423-日報入力!Y1423-日報入力!Z1423)</f>
        <v/>
      </c>
      <c r="H1423" s="291" t="str">
        <f>IF(日報入力!G1423="","",IF(日報入力!M1423&gt;=0,日報入力!M1423*F1423,F1423))</f>
        <v/>
      </c>
      <c r="I1423" s="291" t="str">
        <f>IF(日報入力!G1423="","",日報入力!O1423)</f>
        <v/>
      </c>
      <c r="J1423" s="291" t="str">
        <f>IF(日報入力!G1423="","",日報入力!P1423)</f>
        <v/>
      </c>
      <c r="K1423" s="291" t="str">
        <f>IF(日報入力!G1423="","",日報入力!Q1423)</f>
        <v/>
      </c>
      <c r="L1423" s="291" t="str">
        <f>IF(日報入力!G1423="","",日報入力!R1423)</f>
        <v/>
      </c>
      <c r="M1423" s="291" t="str">
        <f>IF(日報入力!G1423="","",日報入力!S1423)</f>
        <v/>
      </c>
      <c r="N1423" s="291" t="str">
        <f>IF(日報入力!G1423="","",日報入力!T1423)</f>
        <v/>
      </c>
      <c r="O1423" s="291" t="str">
        <f>IF(日報入力!G1423="","",日報入力!U1423)</f>
        <v/>
      </c>
      <c r="P1423" s="291" t="str">
        <f>IF(日報入力!G1423="","",日報入力!V1423)</f>
        <v/>
      </c>
      <c r="Q1423" s="291" t="str">
        <f>IF(日報入力!G1423="","",日報入力!W1423)</f>
        <v/>
      </c>
      <c r="R1423" s="291" t="str">
        <f>IF(日報入力!G1423="","",日報入力!X1423)</f>
        <v/>
      </c>
      <c r="S1423" s="291" t="str">
        <f>IF(日報入力!G1423="","",日報入力!Y1423)</f>
        <v/>
      </c>
      <c r="T1423" s="291" t="str">
        <f>IF(日報入力!G1423="","",日報入力!Z1423)</f>
        <v/>
      </c>
      <c r="U1423" s="291" t="str">
        <f>IF(日報入力!G1423="","",日報入力!AA1423)</f>
        <v/>
      </c>
      <c r="V1423" s="378" t="str">
        <f>IF(日報入力!G1423="","",日報入力!AB1423)</f>
        <v/>
      </c>
      <c r="W1423" s="291" t="str">
        <f>IF(日報入力!G1423="","",日報入力!AC1423)</f>
        <v/>
      </c>
      <c r="X1423" s="291" t="str">
        <f>IF(日報入力!G1423="","",日報入力!AD1423)</f>
        <v/>
      </c>
      <c r="Y1423" s="291" t="str">
        <f>IF(日報入力!G1423="","",日報入力!AE1423)</f>
        <v/>
      </c>
      <c r="Z1423" s="291" t="str">
        <f>IF(日報入力!G1423="","",日報入力!AF1423)</f>
        <v/>
      </c>
      <c r="AA1423" s="291" t="str">
        <f>IF(日報入力!G1423="","",日報入力!AG1423)</f>
        <v/>
      </c>
      <c r="AB1423" s="291" t="str">
        <f>IF(日報入力!G1423="","",日報入力!AH1423)</f>
        <v/>
      </c>
      <c r="AC1423" s="291" t="str">
        <f>IF(日報入力!G1423="","",日報入力!AI1423)</f>
        <v/>
      </c>
      <c r="AD1423" s="291" t="str">
        <f>IF(日報入力!G1423="","",日報入力!AJ1423)</f>
        <v/>
      </c>
      <c r="AE1423" s="292" t="str">
        <f>IF(日報入力!G1423="","",日報入力!E1423)</f>
        <v/>
      </c>
      <c r="AF1423" s="293" t="str">
        <f>IF(日報入力!G1423="","",日報入力!AK1423)</f>
        <v/>
      </c>
      <c r="AG1423" s="293" t="str">
        <f>IF(日報入力!G1423="","",日報入力!AL1423)</f>
        <v/>
      </c>
      <c r="AH1423" s="293" t="str">
        <f>IF(日報入力!G1423="","",日報入力!AM1423)</f>
        <v/>
      </c>
      <c r="AI1423" s="294" t="str">
        <f>IF(日報入力!G1423&gt;0,日報入力!D1423*日報入力!K1423*日報入力!AL1423,"")</f>
        <v/>
      </c>
      <c r="AJ1423" s="294" t="str">
        <f>IF(日報入力!G1423&gt;0,日報入力!E1423*日報入力!AL1423,"")</f>
        <v/>
      </c>
      <c r="AK1423" s="294" t="str">
        <f>IF(日報入力!G1423&gt;0,AI1423-AJ1423,"")</f>
        <v/>
      </c>
      <c r="AL1423" s="292" t="str">
        <f>IF(日報入力!G1423&gt;0,日報入力!E1423*日報入力!AM1423,"")</f>
        <v/>
      </c>
      <c r="AM1423" s="292" t="str">
        <f>IF(日報入力!G1423&gt;0,日報入力!AB1423*日報入力!AM1423,"")</f>
        <v/>
      </c>
      <c r="AN1423" s="68" t="str">
        <f>IF(日報入力!G1423&gt;0,日報入力!C1423,"")</f>
        <v/>
      </c>
      <c r="AO1423" s="68" t="str">
        <f>日報入力!B1423</f>
        <v/>
      </c>
      <c r="AP1423" s="68" t="str">
        <f>IF(日報入力!AQ1423,日報入力!BA1423,"")</f>
        <v/>
      </c>
      <c r="AQ1423" s="68" t="str">
        <f>IF(日報入力!AR1423,日報入力!BB1423,"")</f>
        <v/>
      </c>
      <c r="AR1423" s="68" t="str">
        <f>IF(日報入力!AS1423,"N勤","")</f>
        <v/>
      </c>
      <c r="AS1423" s="295" t="e">
        <f t="shared" si="83"/>
        <v>#VALUE!</v>
      </c>
      <c r="AT1423" s="439" t="str">
        <f>日報入力!AY1423</f>
        <v/>
      </c>
      <c r="AU1423" s="518" t="str">
        <f>IF(日報入力!G1423,G1423*60/E1423,"")</f>
        <v/>
      </c>
      <c r="AV1423" s="528" t="str">
        <f>IF(日報入力!AT1423,日報入力!AT1423,"")</f>
        <v/>
      </c>
      <c r="AW1423" s="529" t="str">
        <f>IF(日報入力!AT1423,AE1423/日報入力!AT1423,"")</f>
        <v/>
      </c>
      <c r="AX1423" s="530" t="e">
        <f>IF(1&lt;日報集計!AT1423,AT1423/(((F1423-I1423-J1423-N1423-O1423)*60)/(E1423)),"")</f>
        <v>#VALUE!</v>
      </c>
      <c r="AY1423" s="664" t="str">
        <f>IF(日報入力!H1423,AT1423/(((F1423-J1423)*60)/E1423),"")</f>
        <v/>
      </c>
      <c r="AZ1423" s="664" t="str">
        <f>IF(日報入力!I1423,AT1423/((G1423*60)/E1423),"")</f>
        <v/>
      </c>
      <c r="BA1423" s="296" t="str">
        <f>IF(日報入力!G1423,G1423/F1423,"")</f>
        <v/>
      </c>
      <c r="BB1423" s="386" t="e">
        <f t="shared" si="84"/>
        <v>#VALUE!</v>
      </c>
      <c r="BC1423" s="386" t="e">
        <f t="shared" si="85"/>
        <v>#VALUE!</v>
      </c>
      <c r="BD1423" s="80">
        <f>日報入力!AU1423</f>
        <v>0</v>
      </c>
      <c r="BE1423" s="534" t="str">
        <f>IF(日報入力!AV1423,日報入力!AV1423,"")</f>
        <v/>
      </c>
      <c r="BF1423" s="534" t="str">
        <f>IF(日報入力!AW1423,日報入力!AW1423,"")</f>
        <v/>
      </c>
      <c r="BG1423" s="398" t="str">
        <f>IF(日報入力!G1423,日報入力!K1423*日報入力!D1423*日報入力!BC1423,"")</f>
        <v/>
      </c>
    </row>
    <row r="1424" spans="1:59" ht="20.25" hidden="1" customHeight="1" x14ac:dyDescent="0.15">
      <c r="A1424" s="302" t="str">
        <f>IF(日報入力!G1424="","",日報入力!G1424)</f>
        <v/>
      </c>
      <c r="B1424" s="291" t="str">
        <f>IF(日報入力!G1424="","",日報入力!H1424)</f>
        <v/>
      </c>
      <c r="C1424" s="291" t="str">
        <f>IF(日報入力!G1424="","",日報入力!I1424)</f>
        <v/>
      </c>
      <c r="D1424" s="291" t="str">
        <f>IF(日報入力!G1424="","",日報入力!J1424)</f>
        <v/>
      </c>
      <c r="E1424" s="291" t="str">
        <f>IF(日報入力!G1424="","",日報入力!K1424)</f>
        <v/>
      </c>
      <c r="F1424" s="291" t="str">
        <f>IF(日報入力!G1424="","",日報入力!L1424)</f>
        <v/>
      </c>
      <c r="G1424" s="291" t="str">
        <f>IF(日報入力!G1424="","",日報入力!L1424-日報入力!O1424-日報入力!P1424-日報入力!Q1424-日報入力!R1424-日報入力!S1424-日報入力!T1424-日報入力!U1424-日報入力!V1424-日報入力!W1424-日報入力!X1424-日報入力!Y1424-日報入力!Z1424)</f>
        <v/>
      </c>
      <c r="H1424" s="291" t="str">
        <f>IF(日報入力!G1424="","",IF(日報入力!M1424&gt;=0,日報入力!M1424*F1424,F1424))</f>
        <v/>
      </c>
      <c r="I1424" s="291" t="str">
        <f>IF(日報入力!G1424="","",日報入力!O1424)</f>
        <v/>
      </c>
      <c r="J1424" s="291" t="str">
        <f>IF(日報入力!G1424="","",日報入力!P1424)</f>
        <v/>
      </c>
      <c r="K1424" s="291" t="str">
        <f>IF(日報入力!G1424="","",日報入力!Q1424)</f>
        <v/>
      </c>
      <c r="L1424" s="291" t="str">
        <f>IF(日報入力!G1424="","",日報入力!R1424)</f>
        <v/>
      </c>
      <c r="M1424" s="291" t="str">
        <f>IF(日報入力!G1424="","",日報入力!S1424)</f>
        <v/>
      </c>
      <c r="N1424" s="291" t="str">
        <f>IF(日報入力!G1424="","",日報入力!T1424)</f>
        <v/>
      </c>
      <c r="O1424" s="291" t="str">
        <f>IF(日報入力!G1424="","",日報入力!U1424)</f>
        <v/>
      </c>
      <c r="P1424" s="291" t="str">
        <f>IF(日報入力!G1424="","",日報入力!V1424)</f>
        <v/>
      </c>
      <c r="Q1424" s="291" t="str">
        <f>IF(日報入力!G1424="","",日報入力!W1424)</f>
        <v/>
      </c>
      <c r="R1424" s="291" t="str">
        <f>IF(日報入力!G1424="","",日報入力!X1424)</f>
        <v/>
      </c>
      <c r="S1424" s="291" t="str">
        <f>IF(日報入力!G1424="","",日報入力!Y1424)</f>
        <v/>
      </c>
      <c r="T1424" s="291" t="str">
        <f>IF(日報入力!G1424="","",日報入力!Z1424)</f>
        <v/>
      </c>
      <c r="U1424" s="291" t="str">
        <f>IF(日報入力!G1424="","",日報入力!AA1424)</f>
        <v/>
      </c>
      <c r="V1424" s="378" t="str">
        <f>IF(日報入力!G1424="","",日報入力!AB1424)</f>
        <v/>
      </c>
      <c r="W1424" s="291" t="str">
        <f>IF(日報入力!G1424="","",日報入力!AC1424)</f>
        <v/>
      </c>
      <c r="X1424" s="291" t="str">
        <f>IF(日報入力!G1424="","",日報入力!AD1424)</f>
        <v/>
      </c>
      <c r="Y1424" s="291" t="str">
        <f>IF(日報入力!G1424="","",日報入力!AE1424)</f>
        <v/>
      </c>
      <c r="Z1424" s="291" t="str">
        <f>IF(日報入力!G1424="","",日報入力!AF1424)</f>
        <v/>
      </c>
      <c r="AA1424" s="291" t="str">
        <f>IF(日報入力!G1424="","",日報入力!AG1424)</f>
        <v/>
      </c>
      <c r="AB1424" s="291" t="str">
        <f>IF(日報入力!G1424="","",日報入力!AH1424)</f>
        <v/>
      </c>
      <c r="AC1424" s="291" t="str">
        <f>IF(日報入力!G1424="","",日報入力!AI1424)</f>
        <v/>
      </c>
      <c r="AD1424" s="291" t="str">
        <f>IF(日報入力!G1424="","",日報入力!AJ1424)</f>
        <v/>
      </c>
      <c r="AE1424" s="292" t="str">
        <f>IF(日報入力!G1424="","",日報入力!E1424)</f>
        <v/>
      </c>
      <c r="AF1424" s="293" t="str">
        <f>IF(日報入力!G1424="","",日報入力!AK1424)</f>
        <v/>
      </c>
      <c r="AG1424" s="293" t="str">
        <f>IF(日報入力!G1424="","",日報入力!AL1424)</f>
        <v/>
      </c>
      <c r="AH1424" s="293" t="str">
        <f>IF(日報入力!G1424="","",日報入力!AM1424)</f>
        <v/>
      </c>
      <c r="AI1424" s="294" t="str">
        <f>IF(日報入力!G1424&gt;0,日報入力!D1424*日報入力!K1424*日報入力!AL1424,"")</f>
        <v/>
      </c>
      <c r="AJ1424" s="294" t="str">
        <f>IF(日報入力!G1424&gt;0,日報入力!E1424*日報入力!AL1424,"")</f>
        <v/>
      </c>
      <c r="AK1424" s="294" t="str">
        <f>IF(日報入力!G1424&gt;0,AI1424-AJ1424,"")</f>
        <v/>
      </c>
      <c r="AL1424" s="292" t="str">
        <f>IF(日報入力!G1424&gt;0,日報入力!E1424*日報入力!AM1424,"")</f>
        <v/>
      </c>
      <c r="AM1424" s="292" t="str">
        <f>IF(日報入力!G1424&gt;0,日報入力!AB1424*日報入力!AM1424,"")</f>
        <v/>
      </c>
      <c r="AN1424" s="68" t="str">
        <f>IF(日報入力!G1424&gt;0,日報入力!C1424,"")</f>
        <v/>
      </c>
      <c r="AO1424" s="68" t="str">
        <f>日報入力!B1424</f>
        <v/>
      </c>
      <c r="AP1424" s="68" t="str">
        <f>IF(日報入力!AQ1424,日報入力!BA1424,"")</f>
        <v/>
      </c>
      <c r="AQ1424" s="68" t="str">
        <f>IF(日報入力!AR1424,日報入力!BB1424,"")</f>
        <v/>
      </c>
      <c r="AR1424" s="68" t="str">
        <f>IF(日報入力!AS1424,"N勤","")</f>
        <v/>
      </c>
      <c r="AS1424" s="295" t="e">
        <f t="shared" si="83"/>
        <v>#VALUE!</v>
      </c>
      <c r="AT1424" s="439" t="str">
        <f>日報入力!AY1424</f>
        <v/>
      </c>
      <c r="AU1424" s="518" t="str">
        <f>IF(日報入力!G1424,G1424*60/E1424,"")</f>
        <v/>
      </c>
      <c r="AV1424" s="528" t="str">
        <f>IF(日報入力!AT1424,日報入力!AT1424,"")</f>
        <v/>
      </c>
      <c r="AW1424" s="529" t="str">
        <f>IF(日報入力!AT1424,AE1424/日報入力!AT1424,"")</f>
        <v/>
      </c>
      <c r="AX1424" s="530" t="e">
        <f>IF(1&lt;日報集計!AT1424,AT1424/(((F1424-I1424-J1424-N1424-O1424)*60)/(E1424)),"")</f>
        <v>#VALUE!</v>
      </c>
      <c r="AY1424" s="664" t="str">
        <f>IF(日報入力!H1424,AT1424/(((F1424-J1424)*60)/E1424),"")</f>
        <v/>
      </c>
      <c r="AZ1424" s="664" t="str">
        <f>IF(日報入力!I1424,AT1424/((G1424*60)/E1424),"")</f>
        <v/>
      </c>
      <c r="BA1424" s="296" t="str">
        <f>IF(日報入力!G1424,G1424/F1424,"")</f>
        <v/>
      </c>
      <c r="BB1424" s="386" t="e">
        <f t="shared" si="84"/>
        <v>#VALUE!</v>
      </c>
      <c r="BC1424" s="386" t="e">
        <f t="shared" si="85"/>
        <v>#VALUE!</v>
      </c>
      <c r="BD1424" s="80">
        <f>日報入力!AU1424</f>
        <v>0</v>
      </c>
      <c r="BE1424" s="534" t="str">
        <f>IF(日報入力!AV1424,日報入力!AV1424,"")</f>
        <v/>
      </c>
      <c r="BF1424" s="534" t="str">
        <f>IF(日報入力!AW1424,日報入力!AW1424,"")</f>
        <v/>
      </c>
      <c r="BG1424" s="398" t="str">
        <f>IF(日報入力!G1424,日報入力!K1424*日報入力!D1424*日報入力!BC1424,"")</f>
        <v/>
      </c>
    </row>
    <row r="1425" spans="1:59" ht="20.25" hidden="1" customHeight="1" x14ac:dyDescent="0.15">
      <c r="A1425" s="302" t="str">
        <f>IF(日報入力!G1425="","",日報入力!G1425)</f>
        <v/>
      </c>
      <c r="B1425" s="291" t="str">
        <f>IF(日報入力!G1425="","",日報入力!H1425)</f>
        <v/>
      </c>
      <c r="C1425" s="291" t="str">
        <f>IF(日報入力!G1425="","",日報入力!I1425)</f>
        <v/>
      </c>
      <c r="D1425" s="291" t="str">
        <f>IF(日報入力!G1425="","",日報入力!J1425)</f>
        <v/>
      </c>
      <c r="E1425" s="291" t="str">
        <f>IF(日報入力!G1425="","",日報入力!K1425)</f>
        <v/>
      </c>
      <c r="F1425" s="291" t="str">
        <f>IF(日報入力!G1425="","",日報入力!L1425)</f>
        <v/>
      </c>
      <c r="G1425" s="291" t="str">
        <f>IF(日報入力!G1425="","",日報入力!L1425-日報入力!O1425-日報入力!P1425-日報入力!Q1425-日報入力!R1425-日報入力!S1425-日報入力!T1425-日報入力!U1425-日報入力!V1425-日報入力!W1425-日報入力!X1425-日報入力!Y1425-日報入力!Z1425)</f>
        <v/>
      </c>
      <c r="H1425" s="291" t="str">
        <f>IF(日報入力!G1425="","",IF(日報入力!M1425&gt;=0,日報入力!M1425*F1425,F1425))</f>
        <v/>
      </c>
      <c r="I1425" s="291" t="str">
        <f>IF(日報入力!G1425="","",日報入力!O1425)</f>
        <v/>
      </c>
      <c r="J1425" s="291" t="str">
        <f>IF(日報入力!G1425="","",日報入力!P1425)</f>
        <v/>
      </c>
      <c r="K1425" s="291" t="str">
        <f>IF(日報入力!G1425="","",日報入力!Q1425)</f>
        <v/>
      </c>
      <c r="L1425" s="291" t="str">
        <f>IF(日報入力!G1425="","",日報入力!R1425)</f>
        <v/>
      </c>
      <c r="M1425" s="291" t="str">
        <f>IF(日報入力!G1425="","",日報入力!S1425)</f>
        <v/>
      </c>
      <c r="N1425" s="291" t="str">
        <f>IF(日報入力!G1425="","",日報入力!T1425)</f>
        <v/>
      </c>
      <c r="O1425" s="291" t="str">
        <f>IF(日報入力!G1425="","",日報入力!U1425)</f>
        <v/>
      </c>
      <c r="P1425" s="291" t="str">
        <f>IF(日報入力!G1425="","",日報入力!V1425)</f>
        <v/>
      </c>
      <c r="Q1425" s="291" t="str">
        <f>IF(日報入力!G1425="","",日報入力!W1425)</f>
        <v/>
      </c>
      <c r="R1425" s="291" t="str">
        <f>IF(日報入力!G1425="","",日報入力!X1425)</f>
        <v/>
      </c>
      <c r="S1425" s="291" t="str">
        <f>IF(日報入力!G1425="","",日報入力!Y1425)</f>
        <v/>
      </c>
      <c r="T1425" s="291" t="str">
        <f>IF(日報入力!G1425="","",日報入力!Z1425)</f>
        <v/>
      </c>
      <c r="U1425" s="291" t="str">
        <f>IF(日報入力!G1425="","",日報入力!AA1425)</f>
        <v/>
      </c>
      <c r="V1425" s="378" t="str">
        <f>IF(日報入力!G1425="","",日報入力!AB1425)</f>
        <v/>
      </c>
      <c r="W1425" s="291" t="str">
        <f>IF(日報入力!G1425="","",日報入力!AC1425)</f>
        <v/>
      </c>
      <c r="X1425" s="291" t="str">
        <f>IF(日報入力!G1425="","",日報入力!AD1425)</f>
        <v/>
      </c>
      <c r="Y1425" s="291" t="str">
        <f>IF(日報入力!G1425="","",日報入力!AE1425)</f>
        <v/>
      </c>
      <c r="Z1425" s="291" t="str">
        <f>IF(日報入力!G1425="","",日報入力!AF1425)</f>
        <v/>
      </c>
      <c r="AA1425" s="291" t="str">
        <f>IF(日報入力!G1425="","",日報入力!AG1425)</f>
        <v/>
      </c>
      <c r="AB1425" s="291" t="str">
        <f>IF(日報入力!G1425="","",日報入力!AH1425)</f>
        <v/>
      </c>
      <c r="AC1425" s="291" t="str">
        <f>IF(日報入力!G1425="","",日報入力!AI1425)</f>
        <v/>
      </c>
      <c r="AD1425" s="291" t="str">
        <f>IF(日報入力!G1425="","",日報入力!AJ1425)</f>
        <v/>
      </c>
      <c r="AE1425" s="292" t="str">
        <f>IF(日報入力!G1425="","",日報入力!E1425)</f>
        <v/>
      </c>
      <c r="AF1425" s="293" t="str">
        <f>IF(日報入力!G1425="","",日報入力!AK1425)</f>
        <v/>
      </c>
      <c r="AG1425" s="293" t="str">
        <f>IF(日報入力!G1425="","",日報入力!AL1425)</f>
        <v/>
      </c>
      <c r="AH1425" s="293" t="str">
        <f>IF(日報入力!G1425="","",日報入力!AM1425)</f>
        <v/>
      </c>
      <c r="AI1425" s="294" t="str">
        <f>IF(日報入力!G1425&gt;0,日報入力!D1425*日報入力!K1425*日報入力!AL1425,"")</f>
        <v/>
      </c>
      <c r="AJ1425" s="294" t="str">
        <f>IF(日報入力!G1425&gt;0,日報入力!E1425*日報入力!AL1425,"")</f>
        <v/>
      </c>
      <c r="AK1425" s="294" t="str">
        <f>IF(日報入力!G1425&gt;0,AI1425-AJ1425,"")</f>
        <v/>
      </c>
      <c r="AL1425" s="292" t="str">
        <f>IF(日報入力!G1425&gt;0,日報入力!E1425*日報入力!AM1425,"")</f>
        <v/>
      </c>
      <c r="AM1425" s="292" t="str">
        <f>IF(日報入力!G1425&gt;0,日報入力!AB1425*日報入力!AM1425,"")</f>
        <v/>
      </c>
      <c r="AN1425" s="68" t="str">
        <f>IF(日報入力!G1425&gt;0,日報入力!C1425,"")</f>
        <v/>
      </c>
      <c r="AO1425" s="68" t="str">
        <f>日報入力!B1425</f>
        <v/>
      </c>
      <c r="AP1425" s="68" t="str">
        <f>IF(日報入力!AQ1425,日報入力!BA1425,"")</f>
        <v/>
      </c>
      <c r="AQ1425" s="68" t="str">
        <f>IF(日報入力!AR1425,日報入力!BB1425,"")</f>
        <v/>
      </c>
      <c r="AR1425" s="68" t="str">
        <f>IF(日報入力!AS1425,"N勤","")</f>
        <v/>
      </c>
      <c r="AS1425" s="295" t="e">
        <f t="shared" si="83"/>
        <v>#VALUE!</v>
      </c>
      <c r="AT1425" s="439" t="str">
        <f>日報入力!AY1425</f>
        <v/>
      </c>
      <c r="AU1425" s="518" t="str">
        <f>IF(日報入力!G1425,G1425*60/E1425,"")</f>
        <v/>
      </c>
      <c r="AV1425" s="528" t="str">
        <f>IF(日報入力!AT1425,日報入力!AT1425,"")</f>
        <v/>
      </c>
      <c r="AW1425" s="529" t="str">
        <f>IF(日報入力!AT1425,AE1425/日報入力!AT1425,"")</f>
        <v/>
      </c>
      <c r="AX1425" s="530" t="e">
        <f>IF(1&lt;日報集計!AT1425,AT1425/(((F1425-I1425-J1425-N1425-O1425)*60)/(E1425)),"")</f>
        <v>#VALUE!</v>
      </c>
      <c r="AY1425" s="664" t="str">
        <f>IF(日報入力!H1425,AT1425/(((F1425-J1425)*60)/E1425),"")</f>
        <v/>
      </c>
      <c r="AZ1425" s="664" t="str">
        <f>IF(日報入力!I1425,AT1425/((G1425*60)/E1425),"")</f>
        <v/>
      </c>
      <c r="BA1425" s="296" t="str">
        <f>IF(日報入力!G1425,G1425/F1425,"")</f>
        <v/>
      </c>
      <c r="BB1425" s="386" t="e">
        <f t="shared" si="84"/>
        <v>#VALUE!</v>
      </c>
      <c r="BC1425" s="386" t="e">
        <f t="shared" si="85"/>
        <v>#VALUE!</v>
      </c>
      <c r="BD1425" s="80">
        <f>日報入力!AU1425</f>
        <v>0</v>
      </c>
      <c r="BE1425" s="534" t="str">
        <f>IF(日報入力!AV1425,日報入力!AV1425,"")</f>
        <v/>
      </c>
      <c r="BF1425" s="534" t="str">
        <f>IF(日報入力!AW1425,日報入力!AW1425,"")</f>
        <v/>
      </c>
      <c r="BG1425" s="398" t="str">
        <f>IF(日報入力!G1425,日報入力!K1425*日報入力!D1425*日報入力!BC1425,"")</f>
        <v/>
      </c>
    </row>
    <row r="1426" spans="1:59" ht="20.25" hidden="1" customHeight="1" x14ac:dyDescent="0.15">
      <c r="A1426" s="302" t="str">
        <f>IF(日報入力!G1426="","",日報入力!G1426)</f>
        <v/>
      </c>
      <c r="B1426" s="291" t="str">
        <f>IF(日報入力!G1426="","",日報入力!H1426)</f>
        <v/>
      </c>
      <c r="C1426" s="291" t="str">
        <f>IF(日報入力!G1426="","",日報入力!I1426)</f>
        <v/>
      </c>
      <c r="D1426" s="291" t="str">
        <f>IF(日報入力!G1426="","",日報入力!J1426)</f>
        <v/>
      </c>
      <c r="E1426" s="291" t="str">
        <f>IF(日報入力!G1426="","",日報入力!K1426)</f>
        <v/>
      </c>
      <c r="F1426" s="291" t="str">
        <f>IF(日報入力!G1426="","",日報入力!L1426)</f>
        <v/>
      </c>
      <c r="G1426" s="291" t="str">
        <f>IF(日報入力!G1426="","",日報入力!L1426-日報入力!O1426-日報入力!P1426-日報入力!Q1426-日報入力!R1426-日報入力!S1426-日報入力!T1426-日報入力!U1426-日報入力!V1426-日報入力!W1426-日報入力!X1426-日報入力!Y1426-日報入力!Z1426)</f>
        <v/>
      </c>
      <c r="H1426" s="291" t="str">
        <f>IF(日報入力!G1426="","",IF(日報入力!M1426&gt;=0,日報入力!M1426*F1426,F1426))</f>
        <v/>
      </c>
      <c r="I1426" s="291" t="str">
        <f>IF(日報入力!G1426="","",日報入力!O1426)</f>
        <v/>
      </c>
      <c r="J1426" s="291" t="str">
        <f>IF(日報入力!G1426="","",日報入力!P1426)</f>
        <v/>
      </c>
      <c r="K1426" s="291" t="str">
        <f>IF(日報入力!G1426="","",日報入力!Q1426)</f>
        <v/>
      </c>
      <c r="L1426" s="291" t="str">
        <f>IF(日報入力!G1426="","",日報入力!R1426)</f>
        <v/>
      </c>
      <c r="M1426" s="291" t="str">
        <f>IF(日報入力!G1426="","",日報入力!S1426)</f>
        <v/>
      </c>
      <c r="N1426" s="291" t="str">
        <f>IF(日報入力!G1426="","",日報入力!T1426)</f>
        <v/>
      </c>
      <c r="O1426" s="291" t="str">
        <f>IF(日報入力!G1426="","",日報入力!U1426)</f>
        <v/>
      </c>
      <c r="P1426" s="291" t="str">
        <f>IF(日報入力!G1426="","",日報入力!V1426)</f>
        <v/>
      </c>
      <c r="Q1426" s="291" t="str">
        <f>IF(日報入力!G1426="","",日報入力!W1426)</f>
        <v/>
      </c>
      <c r="R1426" s="291" t="str">
        <f>IF(日報入力!G1426="","",日報入力!X1426)</f>
        <v/>
      </c>
      <c r="S1426" s="291" t="str">
        <f>IF(日報入力!G1426="","",日報入力!Y1426)</f>
        <v/>
      </c>
      <c r="T1426" s="291" t="str">
        <f>IF(日報入力!G1426="","",日報入力!Z1426)</f>
        <v/>
      </c>
      <c r="U1426" s="291" t="str">
        <f>IF(日報入力!G1426="","",日報入力!AA1426)</f>
        <v/>
      </c>
      <c r="V1426" s="378" t="str">
        <f>IF(日報入力!G1426="","",日報入力!AB1426)</f>
        <v/>
      </c>
      <c r="W1426" s="291" t="str">
        <f>IF(日報入力!G1426="","",日報入力!AC1426)</f>
        <v/>
      </c>
      <c r="X1426" s="291" t="str">
        <f>IF(日報入力!G1426="","",日報入力!AD1426)</f>
        <v/>
      </c>
      <c r="Y1426" s="291" t="str">
        <f>IF(日報入力!G1426="","",日報入力!AE1426)</f>
        <v/>
      </c>
      <c r="Z1426" s="291" t="str">
        <f>IF(日報入力!G1426="","",日報入力!AF1426)</f>
        <v/>
      </c>
      <c r="AA1426" s="291" t="str">
        <f>IF(日報入力!G1426="","",日報入力!AG1426)</f>
        <v/>
      </c>
      <c r="AB1426" s="291" t="str">
        <f>IF(日報入力!G1426="","",日報入力!AH1426)</f>
        <v/>
      </c>
      <c r="AC1426" s="291" t="str">
        <f>IF(日報入力!G1426="","",日報入力!AI1426)</f>
        <v/>
      </c>
      <c r="AD1426" s="291" t="str">
        <f>IF(日報入力!G1426="","",日報入力!AJ1426)</f>
        <v/>
      </c>
      <c r="AE1426" s="292" t="str">
        <f>IF(日報入力!G1426="","",日報入力!E1426)</f>
        <v/>
      </c>
      <c r="AF1426" s="293" t="str">
        <f>IF(日報入力!G1426="","",日報入力!AK1426)</f>
        <v/>
      </c>
      <c r="AG1426" s="293" t="str">
        <f>IF(日報入力!G1426="","",日報入力!AL1426)</f>
        <v/>
      </c>
      <c r="AH1426" s="293" t="str">
        <f>IF(日報入力!G1426="","",日報入力!AM1426)</f>
        <v/>
      </c>
      <c r="AI1426" s="294" t="str">
        <f>IF(日報入力!G1426&gt;0,日報入力!D1426*日報入力!K1426*日報入力!AL1426,"")</f>
        <v/>
      </c>
      <c r="AJ1426" s="294" t="str">
        <f>IF(日報入力!G1426&gt;0,日報入力!E1426*日報入力!AL1426,"")</f>
        <v/>
      </c>
      <c r="AK1426" s="294" t="str">
        <f>IF(日報入力!G1426&gt;0,AI1426-AJ1426,"")</f>
        <v/>
      </c>
      <c r="AL1426" s="292" t="str">
        <f>IF(日報入力!G1426&gt;0,日報入力!E1426*日報入力!AM1426,"")</f>
        <v/>
      </c>
      <c r="AM1426" s="292" t="str">
        <f>IF(日報入力!G1426&gt;0,日報入力!AB1426*日報入力!AM1426,"")</f>
        <v/>
      </c>
      <c r="AN1426" s="68" t="str">
        <f>IF(日報入力!G1426&gt;0,日報入力!C1426,"")</f>
        <v/>
      </c>
      <c r="AO1426" s="68" t="str">
        <f>日報入力!B1426</f>
        <v/>
      </c>
      <c r="AP1426" s="68" t="str">
        <f>IF(日報入力!AQ1426,日報入力!BA1426,"")</f>
        <v/>
      </c>
      <c r="AQ1426" s="68" t="str">
        <f>IF(日報入力!AR1426,日報入力!BB1426,"")</f>
        <v/>
      </c>
      <c r="AR1426" s="68" t="str">
        <f>IF(日報入力!AS1426,"N勤","")</f>
        <v/>
      </c>
      <c r="AS1426" s="295" t="e">
        <f t="shared" si="83"/>
        <v>#VALUE!</v>
      </c>
      <c r="AT1426" s="439" t="str">
        <f>日報入力!AY1426</f>
        <v/>
      </c>
      <c r="AU1426" s="518" t="str">
        <f>IF(日報入力!G1426,G1426*60/E1426,"")</f>
        <v/>
      </c>
      <c r="AV1426" s="528" t="str">
        <f>IF(日報入力!AT1426,日報入力!AT1426,"")</f>
        <v/>
      </c>
      <c r="AW1426" s="529" t="str">
        <f>IF(日報入力!AT1426,AE1426/日報入力!AT1426,"")</f>
        <v/>
      </c>
      <c r="AX1426" s="530" t="e">
        <f>IF(1&lt;日報集計!AT1426,AT1426/(((F1426-I1426-J1426-N1426-O1426)*60)/(E1426)),"")</f>
        <v>#VALUE!</v>
      </c>
      <c r="AY1426" s="664" t="str">
        <f>IF(日報入力!H1426,AT1426/(((F1426-J1426)*60)/E1426),"")</f>
        <v/>
      </c>
      <c r="AZ1426" s="664" t="str">
        <f>IF(日報入力!I1426,AT1426/((G1426*60)/E1426),"")</f>
        <v/>
      </c>
      <c r="BA1426" s="296" t="str">
        <f>IF(日報入力!G1426,G1426/F1426,"")</f>
        <v/>
      </c>
      <c r="BB1426" s="386" t="e">
        <f t="shared" si="84"/>
        <v>#VALUE!</v>
      </c>
      <c r="BC1426" s="386" t="e">
        <f t="shared" si="85"/>
        <v>#VALUE!</v>
      </c>
      <c r="BD1426" s="80">
        <f>日報入力!AU1426</f>
        <v>0</v>
      </c>
      <c r="BE1426" s="534" t="str">
        <f>IF(日報入力!AV1426,日報入力!AV1426,"")</f>
        <v/>
      </c>
      <c r="BF1426" s="534" t="str">
        <f>IF(日報入力!AW1426,日報入力!AW1426,"")</f>
        <v/>
      </c>
      <c r="BG1426" s="398" t="str">
        <f>IF(日報入力!G1426,日報入力!K1426*日報入力!D1426*日報入力!BC1426,"")</f>
        <v/>
      </c>
    </row>
    <row r="1427" spans="1:59" ht="20.25" hidden="1" customHeight="1" x14ac:dyDescent="0.15">
      <c r="A1427" s="302" t="str">
        <f>IF(日報入力!G1427="","",日報入力!G1427)</f>
        <v/>
      </c>
      <c r="B1427" s="291" t="str">
        <f>IF(日報入力!G1427="","",日報入力!H1427)</f>
        <v/>
      </c>
      <c r="C1427" s="291" t="str">
        <f>IF(日報入力!G1427="","",日報入力!I1427)</f>
        <v/>
      </c>
      <c r="D1427" s="291" t="str">
        <f>IF(日報入力!G1427="","",日報入力!J1427)</f>
        <v/>
      </c>
      <c r="E1427" s="291" t="str">
        <f>IF(日報入力!G1427="","",日報入力!K1427)</f>
        <v/>
      </c>
      <c r="F1427" s="291" t="str">
        <f>IF(日報入力!G1427="","",日報入力!L1427)</f>
        <v/>
      </c>
      <c r="G1427" s="291" t="str">
        <f>IF(日報入力!G1427="","",日報入力!L1427-日報入力!O1427-日報入力!P1427-日報入力!Q1427-日報入力!R1427-日報入力!S1427-日報入力!T1427-日報入力!U1427-日報入力!V1427-日報入力!W1427-日報入力!X1427-日報入力!Y1427-日報入力!Z1427)</f>
        <v/>
      </c>
      <c r="H1427" s="291" t="str">
        <f>IF(日報入力!G1427="","",IF(日報入力!M1427&gt;=0,日報入力!M1427*F1427,F1427))</f>
        <v/>
      </c>
      <c r="I1427" s="291" t="str">
        <f>IF(日報入力!G1427="","",日報入力!O1427)</f>
        <v/>
      </c>
      <c r="J1427" s="291" t="str">
        <f>IF(日報入力!G1427="","",日報入力!P1427)</f>
        <v/>
      </c>
      <c r="K1427" s="291" t="str">
        <f>IF(日報入力!G1427="","",日報入力!Q1427)</f>
        <v/>
      </c>
      <c r="L1427" s="291" t="str">
        <f>IF(日報入力!G1427="","",日報入力!R1427)</f>
        <v/>
      </c>
      <c r="M1427" s="291" t="str">
        <f>IF(日報入力!G1427="","",日報入力!S1427)</f>
        <v/>
      </c>
      <c r="N1427" s="291" t="str">
        <f>IF(日報入力!G1427="","",日報入力!T1427)</f>
        <v/>
      </c>
      <c r="O1427" s="291" t="str">
        <f>IF(日報入力!G1427="","",日報入力!U1427)</f>
        <v/>
      </c>
      <c r="P1427" s="291" t="str">
        <f>IF(日報入力!G1427="","",日報入力!V1427)</f>
        <v/>
      </c>
      <c r="Q1427" s="291" t="str">
        <f>IF(日報入力!G1427="","",日報入力!W1427)</f>
        <v/>
      </c>
      <c r="R1427" s="291" t="str">
        <f>IF(日報入力!G1427="","",日報入力!X1427)</f>
        <v/>
      </c>
      <c r="S1427" s="291" t="str">
        <f>IF(日報入力!G1427="","",日報入力!Y1427)</f>
        <v/>
      </c>
      <c r="T1427" s="291" t="str">
        <f>IF(日報入力!G1427="","",日報入力!Z1427)</f>
        <v/>
      </c>
      <c r="U1427" s="291" t="str">
        <f>IF(日報入力!G1427="","",日報入力!AA1427)</f>
        <v/>
      </c>
      <c r="V1427" s="378" t="str">
        <f>IF(日報入力!G1427="","",日報入力!AB1427)</f>
        <v/>
      </c>
      <c r="W1427" s="291" t="str">
        <f>IF(日報入力!G1427="","",日報入力!AC1427)</f>
        <v/>
      </c>
      <c r="X1427" s="291" t="str">
        <f>IF(日報入力!G1427="","",日報入力!AD1427)</f>
        <v/>
      </c>
      <c r="Y1427" s="291" t="str">
        <f>IF(日報入力!G1427="","",日報入力!AE1427)</f>
        <v/>
      </c>
      <c r="Z1427" s="291" t="str">
        <f>IF(日報入力!G1427="","",日報入力!AF1427)</f>
        <v/>
      </c>
      <c r="AA1427" s="291" t="str">
        <f>IF(日報入力!G1427="","",日報入力!AG1427)</f>
        <v/>
      </c>
      <c r="AB1427" s="291" t="str">
        <f>IF(日報入力!G1427="","",日報入力!AH1427)</f>
        <v/>
      </c>
      <c r="AC1427" s="291" t="str">
        <f>IF(日報入力!G1427="","",日報入力!AI1427)</f>
        <v/>
      </c>
      <c r="AD1427" s="291" t="str">
        <f>IF(日報入力!G1427="","",日報入力!AJ1427)</f>
        <v/>
      </c>
      <c r="AE1427" s="292" t="str">
        <f>IF(日報入力!G1427="","",日報入力!E1427)</f>
        <v/>
      </c>
      <c r="AF1427" s="293" t="str">
        <f>IF(日報入力!G1427="","",日報入力!AK1427)</f>
        <v/>
      </c>
      <c r="AG1427" s="293" t="str">
        <f>IF(日報入力!G1427="","",日報入力!AL1427)</f>
        <v/>
      </c>
      <c r="AH1427" s="293" t="str">
        <f>IF(日報入力!G1427="","",日報入力!AM1427)</f>
        <v/>
      </c>
      <c r="AI1427" s="294" t="str">
        <f>IF(日報入力!G1427&gt;0,日報入力!D1427*日報入力!K1427*日報入力!AL1427,"")</f>
        <v/>
      </c>
      <c r="AJ1427" s="294" t="str">
        <f>IF(日報入力!G1427&gt;0,日報入力!E1427*日報入力!AL1427,"")</f>
        <v/>
      </c>
      <c r="AK1427" s="294" t="str">
        <f>IF(日報入力!G1427&gt;0,AI1427-AJ1427,"")</f>
        <v/>
      </c>
      <c r="AL1427" s="292" t="str">
        <f>IF(日報入力!G1427&gt;0,日報入力!E1427*日報入力!AM1427,"")</f>
        <v/>
      </c>
      <c r="AM1427" s="292" t="str">
        <f>IF(日報入力!G1427&gt;0,日報入力!AB1427*日報入力!AM1427,"")</f>
        <v/>
      </c>
      <c r="AN1427" s="68" t="str">
        <f>IF(日報入力!G1427&gt;0,日報入力!C1427,"")</f>
        <v/>
      </c>
      <c r="AO1427" s="68" t="str">
        <f>日報入力!B1427</f>
        <v/>
      </c>
      <c r="AP1427" s="68" t="str">
        <f>IF(日報入力!AQ1427,日報入力!BA1427,"")</f>
        <v/>
      </c>
      <c r="AQ1427" s="68" t="str">
        <f>IF(日報入力!AR1427,日報入力!BB1427,"")</f>
        <v/>
      </c>
      <c r="AR1427" s="68" t="str">
        <f>IF(日報入力!AS1427,"N勤","")</f>
        <v/>
      </c>
      <c r="AS1427" s="295" t="e">
        <f t="shared" si="83"/>
        <v>#VALUE!</v>
      </c>
      <c r="AT1427" s="439" t="str">
        <f>日報入力!AY1427</f>
        <v/>
      </c>
      <c r="AU1427" s="518" t="str">
        <f>IF(日報入力!G1427,G1427*60/E1427,"")</f>
        <v/>
      </c>
      <c r="AV1427" s="528" t="str">
        <f>IF(日報入力!AT1427,日報入力!AT1427,"")</f>
        <v/>
      </c>
      <c r="AW1427" s="529" t="str">
        <f>IF(日報入力!AT1427,AE1427/日報入力!AT1427,"")</f>
        <v/>
      </c>
      <c r="AX1427" s="530" t="e">
        <f>IF(1&lt;日報集計!AT1427,AT1427/(((F1427-I1427-J1427-N1427-O1427)*60)/(E1427)),"")</f>
        <v>#VALUE!</v>
      </c>
      <c r="AY1427" s="664" t="str">
        <f>IF(日報入力!H1427,AT1427/(((F1427-J1427)*60)/E1427),"")</f>
        <v/>
      </c>
      <c r="AZ1427" s="664" t="str">
        <f>IF(日報入力!I1427,AT1427/((G1427*60)/E1427),"")</f>
        <v/>
      </c>
      <c r="BA1427" s="296" t="str">
        <f>IF(日報入力!G1427,G1427/F1427,"")</f>
        <v/>
      </c>
      <c r="BB1427" s="386" t="e">
        <f t="shared" si="84"/>
        <v>#VALUE!</v>
      </c>
      <c r="BC1427" s="386" t="e">
        <f t="shared" si="85"/>
        <v>#VALUE!</v>
      </c>
      <c r="BD1427" s="80">
        <f>日報入力!AU1427</f>
        <v>0</v>
      </c>
      <c r="BE1427" s="534" t="str">
        <f>IF(日報入力!AV1427,日報入力!AV1427,"")</f>
        <v/>
      </c>
      <c r="BF1427" s="534" t="str">
        <f>IF(日報入力!AW1427,日報入力!AW1427,"")</f>
        <v/>
      </c>
      <c r="BG1427" s="398" t="str">
        <f>IF(日報入力!G1427,日報入力!K1427*日報入力!D1427*日報入力!BC1427,"")</f>
        <v/>
      </c>
    </row>
    <row r="1428" spans="1:59" ht="20.25" hidden="1" customHeight="1" x14ac:dyDescent="0.15">
      <c r="A1428" s="302" t="str">
        <f>IF(日報入力!G1428="","",日報入力!G1428)</f>
        <v/>
      </c>
      <c r="B1428" s="291" t="str">
        <f>IF(日報入力!G1428="","",日報入力!H1428)</f>
        <v/>
      </c>
      <c r="C1428" s="291" t="str">
        <f>IF(日報入力!G1428="","",日報入力!I1428)</f>
        <v/>
      </c>
      <c r="D1428" s="291" t="str">
        <f>IF(日報入力!G1428="","",日報入力!J1428)</f>
        <v/>
      </c>
      <c r="E1428" s="291" t="str">
        <f>IF(日報入力!G1428="","",日報入力!K1428)</f>
        <v/>
      </c>
      <c r="F1428" s="291" t="str">
        <f>IF(日報入力!G1428="","",日報入力!L1428)</f>
        <v/>
      </c>
      <c r="G1428" s="291" t="str">
        <f>IF(日報入力!G1428="","",日報入力!L1428-日報入力!O1428-日報入力!P1428-日報入力!Q1428-日報入力!R1428-日報入力!S1428-日報入力!T1428-日報入力!U1428-日報入力!V1428-日報入力!W1428-日報入力!X1428-日報入力!Y1428-日報入力!Z1428)</f>
        <v/>
      </c>
      <c r="H1428" s="291" t="str">
        <f>IF(日報入力!G1428="","",IF(日報入力!M1428&gt;=0,日報入力!M1428*F1428,F1428))</f>
        <v/>
      </c>
      <c r="I1428" s="291" t="str">
        <f>IF(日報入力!G1428="","",日報入力!O1428)</f>
        <v/>
      </c>
      <c r="J1428" s="291" t="str">
        <f>IF(日報入力!G1428="","",日報入力!P1428)</f>
        <v/>
      </c>
      <c r="K1428" s="291" t="str">
        <f>IF(日報入力!G1428="","",日報入力!Q1428)</f>
        <v/>
      </c>
      <c r="L1428" s="291" t="str">
        <f>IF(日報入力!G1428="","",日報入力!R1428)</f>
        <v/>
      </c>
      <c r="M1428" s="291" t="str">
        <f>IF(日報入力!G1428="","",日報入力!S1428)</f>
        <v/>
      </c>
      <c r="N1428" s="291" t="str">
        <f>IF(日報入力!G1428="","",日報入力!T1428)</f>
        <v/>
      </c>
      <c r="O1428" s="291" t="str">
        <f>IF(日報入力!G1428="","",日報入力!U1428)</f>
        <v/>
      </c>
      <c r="P1428" s="291" t="str">
        <f>IF(日報入力!G1428="","",日報入力!V1428)</f>
        <v/>
      </c>
      <c r="Q1428" s="291" t="str">
        <f>IF(日報入力!G1428="","",日報入力!W1428)</f>
        <v/>
      </c>
      <c r="R1428" s="291" t="str">
        <f>IF(日報入力!G1428="","",日報入力!X1428)</f>
        <v/>
      </c>
      <c r="S1428" s="291" t="str">
        <f>IF(日報入力!G1428="","",日報入力!Y1428)</f>
        <v/>
      </c>
      <c r="T1428" s="291" t="str">
        <f>IF(日報入力!G1428="","",日報入力!Z1428)</f>
        <v/>
      </c>
      <c r="U1428" s="291" t="str">
        <f>IF(日報入力!G1428="","",日報入力!AA1428)</f>
        <v/>
      </c>
      <c r="V1428" s="378" t="str">
        <f>IF(日報入力!G1428="","",日報入力!AB1428)</f>
        <v/>
      </c>
      <c r="W1428" s="291" t="str">
        <f>IF(日報入力!G1428="","",日報入力!AC1428)</f>
        <v/>
      </c>
      <c r="X1428" s="291" t="str">
        <f>IF(日報入力!G1428="","",日報入力!AD1428)</f>
        <v/>
      </c>
      <c r="Y1428" s="291" t="str">
        <f>IF(日報入力!G1428="","",日報入力!AE1428)</f>
        <v/>
      </c>
      <c r="Z1428" s="291" t="str">
        <f>IF(日報入力!G1428="","",日報入力!AF1428)</f>
        <v/>
      </c>
      <c r="AA1428" s="291" t="str">
        <f>IF(日報入力!G1428="","",日報入力!AG1428)</f>
        <v/>
      </c>
      <c r="AB1428" s="291" t="str">
        <f>IF(日報入力!G1428="","",日報入力!AH1428)</f>
        <v/>
      </c>
      <c r="AC1428" s="291" t="str">
        <f>IF(日報入力!G1428="","",日報入力!AI1428)</f>
        <v/>
      </c>
      <c r="AD1428" s="291" t="str">
        <f>IF(日報入力!G1428="","",日報入力!AJ1428)</f>
        <v/>
      </c>
      <c r="AE1428" s="292" t="str">
        <f>IF(日報入力!G1428="","",日報入力!E1428)</f>
        <v/>
      </c>
      <c r="AF1428" s="293" t="str">
        <f>IF(日報入力!G1428="","",日報入力!AK1428)</f>
        <v/>
      </c>
      <c r="AG1428" s="293" t="str">
        <f>IF(日報入力!G1428="","",日報入力!AL1428)</f>
        <v/>
      </c>
      <c r="AH1428" s="293" t="str">
        <f>IF(日報入力!G1428="","",日報入力!AM1428)</f>
        <v/>
      </c>
      <c r="AI1428" s="294" t="str">
        <f>IF(日報入力!G1428&gt;0,日報入力!D1428*日報入力!K1428*日報入力!AL1428,"")</f>
        <v/>
      </c>
      <c r="AJ1428" s="294" t="str">
        <f>IF(日報入力!G1428&gt;0,日報入力!E1428*日報入力!AL1428,"")</f>
        <v/>
      </c>
      <c r="AK1428" s="294" t="str">
        <f>IF(日報入力!G1428&gt;0,AI1428-AJ1428,"")</f>
        <v/>
      </c>
      <c r="AL1428" s="292" t="str">
        <f>IF(日報入力!G1428&gt;0,日報入力!E1428*日報入力!AM1428,"")</f>
        <v/>
      </c>
      <c r="AM1428" s="292" t="str">
        <f>IF(日報入力!G1428&gt;0,日報入力!AB1428*日報入力!AM1428,"")</f>
        <v/>
      </c>
      <c r="AN1428" s="68" t="str">
        <f>IF(日報入力!G1428&gt;0,日報入力!C1428,"")</f>
        <v/>
      </c>
      <c r="AO1428" s="68" t="str">
        <f>日報入力!B1428</f>
        <v/>
      </c>
      <c r="AP1428" s="68" t="str">
        <f>IF(日報入力!AQ1428,日報入力!BA1428,"")</f>
        <v/>
      </c>
      <c r="AQ1428" s="68" t="str">
        <f>IF(日報入力!AR1428,日報入力!BB1428,"")</f>
        <v/>
      </c>
      <c r="AR1428" s="68" t="str">
        <f>IF(日報入力!AS1428,"N勤","")</f>
        <v/>
      </c>
      <c r="AS1428" s="295" t="e">
        <f t="shared" si="83"/>
        <v>#VALUE!</v>
      </c>
      <c r="AT1428" s="439" t="str">
        <f>日報入力!AY1428</f>
        <v/>
      </c>
      <c r="AU1428" s="518" t="str">
        <f>IF(日報入力!G1428,G1428*60/E1428,"")</f>
        <v/>
      </c>
      <c r="AV1428" s="528" t="str">
        <f>IF(日報入力!AT1428,日報入力!AT1428,"")</f>
        <v/>
      </c>
      <c r="AW1428" s="529" t="str">
        <f>IF(日報入力!AT1428,AE1428/日報入力!AT1428,"")</f>
        <v/>
      </c>
      <c r="AX1428" s="530" t="e">
        <f>IF(1&lt;日報集計!AT1428,AT1428/(((F1428-I1428-J1428-N1428-O1428)*60)/(E1428)),"")</f>
        <v>#VALUE!</v>
      </c>
      <c r="AY1428" s="664" t="str">
        <f>IF(日報入力!H1428,AT1428/(((F1428-J1428)*60)/E1428),"")</f>
        <v/>
      </c>
      <c r="AZ1428" s="664" t="str">
        <f>IF(日報入力!I1428,AT1428/((G1428*60)/E1428),"")</f>
        <v/>
      </c>
      <c r="BA1428" s="296" t="str">
        <f>IF(日報入力!G1428,G1428/F1428,"")</f>
        <v/>
      </c>
      <c r="BB1428" s="386" t="e">
        <f t="shared" si="84"/>
        <v>#VALUE!</v>
      </c>
      <c r="BC1428" s="386" t="e">
        <f t="shared" si="85"/>
        <v>#VALUE!</v>
      </c>
      <c r="BD1428" s="80">
        <f>日報入力!AU1428</f>
        <v>0</v>
      </c>
      <c r="BE1428" s="534" t="str">
        <f>IF(日報入力!AV1428,日報入力!AV1428,"")</f>
        <v/>
      </c>
      <c r="BF1428" s="534" t="str">
        <f>IF(日報入力!AW1428,日報入力!AW1428,"")</f>
        <v/>
      </c>
      <c r="BG1428" s="398" t="str">
        <f>IF(日報入力!G1428,日報入力!K1428*日報入力!D1428*日報入力!BC1428,"")</f>
        <v/>
      </c>
    </row>
    <row r="1429" spans="1:59" ht="20.25" hidden="1" customHeight="1" x14ac:dyDescent="0.15">
      <c r="A1429" s="302" t="str">
        <f>IF(日報入力!G1429="","",日報入力!G1429)</f>
        <v/>
      </c>
      <c r="B1429" s="291" t="str">
        <f>IF(日報入力!G1429="","",日報入力!H1429)</f>
        <v/>
      </c>
      <c r="C1429" s="291" t="str">
        <f>IF(日報入力!G1429="","",日報入力!I1429)</f>
        <v/>
      </c>
      <c r="D1429" s="291" t="str">
        <f>IF(日報入力!G1429="","",日報入力!J1429)</f>
        <v/>
      </c>
      <c r="E1429" s="291" t="str">
        <f>IF(日報入力!G1429="","",日報入力!K1429)</f>
        <v/>
      </c>
      <c r="F1429" s="291" t="str">
        <f>IF(日報入力!G1429="","",日報入力!L1429)</f>
        <v/>
      </c>
      <c r="G1429" s="291" t="str">
        <f>IF(日報入力!G1429="","",日報入力!L1429-日報入力!O1429-日報入力!P1429-日報入力!Q1429-日報入力!R1429-日報入力!S1429-日報入力!T1429-日報入力!U1429-日報入力!V1429-日報入力!W1429-日報入力!X1429-日報入力!Y1429-日報入力!Z1429)</f>
        <v/>
      </c>
      <c r="H1429" s="291" t="str">
        <f>IF(日報入力!G1429="","",IF(日報入力!M1429&gt;=0,日報入力!M1429*F1429,F1429))</f>
        <v/>
      </c>
      <c r="I1429" s="291" t="str">
        <f>IF(日報入力!G1429="","",日報入力!O1429)</f>
        <v/>
      </c>
      <c r="J1429" s="291" t="str">
        <f>IF(日報入力!G1429="","",日報入力!P1429)</f>
        <v/>
      </c>
      <c r="K1429" s="291" t="str">
        <f>IF(日報入力!G1429="","",日報入力!Q1429)</f>
        <v/>
      </c>
      <c r="L1429" s="291" t="str">
        <f>IF(日報入力!G1429="","",日報入力!R1429)</f>
        <v/>
      </c>
      <c r="M1429" s="291" t="str">
        <f>IF(日報入力!G1429="","",日報入力!S1429)</f>
        <v/>
      </c>
      <c r="N1429" s="291" t="str">
        <f>IF(日報入力!G1429="","",日報入力!T1429)</f>
        <v/>
      </c>
      <c r="O1429" s="291" t="str">
        <f>IF(日報入力!G1429="","",日報入力!U1429)</f>
        <v/>
      </c>
      <c r="P1429" s="291" t="str">
        <f>IF(日報入力!G1429="","",日報入力!V1429)</f>
        <v/>
      </c>
      <c r="Q1429" s="291" t="str">
        <f>IF(日報入力!G1429="","",日報入力!W1429)</f>
        <v/>
      </c>
      <c r="R1429" s="291" t="str">
        <f>IF(日報入力!G1429="","",日報入力!X1429)</f>
        <v/>
      </c>
      <c r="S1429" s="291" t="str">
        <f>IF(日報入力!G1429="","",日報入力!Y1429)</f>
        <v/>
      </c>
      <c r="T1429" s="291" t="str">
        <f>IF(日報入力!G1429="","",日報入力!Z1429)</f>
        <v/>
      </c>
      <c r="U1429" s="291" t="str">
        <f>IF(日報入力!G1429="","",日報入力!AA1429)</f>
        <v/>
      </c>
      <c r="V1429" s="378" t="str">
        <f>IF(日報入力!G1429="","",日報入力!AB1429)</f>
        <v/>
      </c>
      <c r="W1429" s="291" t="str">
        <f>IF(日報入力!G1429="","",日報入力!AC1429)</f>
        <v/>
      </c>
      <c r="X1429" s="291" t="str">
        <f>IF(日報入力!G1429="","",日報入力!AD1429)</f>
        <v/>
      </c>
      <c r="Y1429" s="291" t="str">
        <f>IF(日報入力!G1429="","",日報入力!AE1429)</f>
        <v/>
      </c>
      <c r="Z1429" s="291" t="str">
        <f>IF(日報入力!G1429="","",日報入力!AF1429)</f>
        <v/>
      </c>
      <c r="AA1429" s="291" t="str">
        <f>IF(日報入力!G1429="","",日報入力!AG1429)</f>
        <v/>
      </c>
      <c r="AB1429" s="291" t="str">
        <f>IF(日報入力!G1429="","",日報入力!AH1429)</f>
        <v/>
      </c>
      <c r="AC1429" s="291" t="str">
        <f>IF(日報入力!G1429="","",日報入力!AI1429)</f>
        <v/>
      </c>
      <c r="AD1429" s="291" t="str">
        <f>IF(日報入力!G1429="","",日報入力!AJ1429)</f>
        <v/>
      </c>
      <c r="AE1429" s="292" t="str">
        <f>IF(日報入力!G1429="","",日報入力!E1429)</f>
        <v/>
      </c>
      <c r="AF1429" s="293" t="str">
        <f>IF(日報入力!G1429="","",日報入力!AK1429)</f>
        <v/>
      </c>
      <c r="AG1429" s="293" t="str">
        <f>IF(日報入力!G1429="","",日報入力!AL1429)</f>
        <v/>
      </c>
      <c r="AH1429" s="293" t="str">
        <f>IF(日報入力!G1429="","",日報入力!AM1429)</f>
        <v/>
      </c>
      <c r="AI1429" s="294" t="str">
        <f>IF(日報入力!G1429&gt;0,日報入力!D1429*日報入力!K1429*日報入力!AL1429,"")</f>
        <v/>
      </c>
      <c r="AJ1429" s="294" t="str">
        <f>IF(日報入力!G1429&gt;0,日報入力!E1429*日報入力!AL1429,"")</f>
        <v/>
      </c>
      <c r="AK1429" s="294" t="str">
        <f>IF(日報入力!G1429&gt;0,AI1429-AJ1429,"")</f>
        <v/>
      </c>
      <c r="AL1429" s="292" t="str">
        <f>IF(日報入力!G1429&gt;0,日報入力!E1429*日報入力!AM1429,"")</f>
        <v/>
      </c>
      <c r="AM1429" s="292" t="str">
        <f>IF(日報入力!G1429&gt;0,日報入力!AB1429*日報入力!AM1429,"")</f>
        <v/>
      </c>
      <c r="AN1429" s="68" t="str">
        <f>IF(日報入力!G1429&gt;0,日報入力!C1429,"")</f>
        <v/>
      </c>
      <c r="AO1429" s="68" t="str">
        <f>日報入力!B1429</f>
        <v/>
      </c>
      <c r="AP1429" s="68" t="str">
        <f>IF(日報入力!AQ1429,日報入力!BA1429,"")</f>
        <v/>
      </c>
      <c r="AQ1429" s="68" t="str">
        <f>IF(日報入力!AR1429,日報入力!BB1429,"")</f>
        <v/>
      </c>
      <c r="AR1429" s="68" t="str">
        <f>IF(日報入力!AS1429,"N勤","")</f>
        <v/>
      </c>
      <c r="AS1429" s="295" t="e">
        <f t="shared" si="83"/>
        <v>#VALUE!</v>
      </c>
      <c r="AT1429" s="439" t="str">
        <f>日報入力!AY1429</f>
        <v/>
      </c>
      <c r="AU1429" s="518" t="str">
        <f>IF(日報入力!G1429,G1429*60/E1429,"")</f>
        <v/>
      </c>
      <c r="AV1429" s="528" t="str">
        <f>IF(日報入力!AT1429,日報入力!AT1429,"")</f>
        <v/>
      </c>
      <c r="AW1429" s="529" t="str">
        <f>IF(日報入力!AT1429,AE1429/日報入力!AT1429,"")</f>
        <v/>
      </c>
      <c r="AX1429" s="530" t="e">
        <f>IF(1&lt;日報集計!AT1429,AT1429/(((F1429-I1429-J1429-N1429-O1429)*60)/(E1429)),"")</f>
        <v>#VALUE!</v>
      </c>
      <c r="AY1429" s="664" t="str">
        <f>IF(日報入力!H1429,AT1429/(((F1429-J1429)*60)/E1429),"")</f>
        <v/>
      </c>
      <c r="AZ1429" s="664" t="str">
        <f>IF(日報入力!I1429,AT1429/((G1429*60)/E1429),"")</f>
        <v/>
      </c>
      <c r="BA1429" s="296" t="str">
        <f>IF(日報入力!G1429,G1429/F1429,"")</f>
        <v/>
      </c>
      <c r="BB1429" s="386" t="e">
        <f t="shared" si="84"/>
        <v>#VALUE!</v>
      </c>
      <c r="BC1429" s="386" t="e">
        <f t="shared" si="85"/>
        <v>#VALUE!</v>
      </c>
      <c r="BD1429" s="80">
        <f>日報入力!AU1429</f>
        <v>0</v>
      </c>
      <c r="BE1429" s="534" t="str">
        <f>IF(日報入力!AV1429,日報入力!AV1429,"")</f>
        <v/>
      </c>
      <c r="BF1429" s="534" t="str">
        <f>IF(日報入力!AW1429,日報入力!AW1429,"")</f>
        <v/>
      </c>
      <c r="BG1429" s="398" t="str">
        <f>IF(日報入力!G1429,日報入力!K1429*日報入力!D1429*日報入力!BC1429,"")</f>
        <v/>
      </c>
    </row>
    <row r="1430" spans="1:59" ht="20.25" hidden="1" customHeight="1" x14ac:dyDescent="0.15">
      <c r="A1430" s="302" t="str">
        <f>IF(日報入力!G1430="","",日報入力!G1430)</f>
        <v/>
      </c>
      <c r="B1430" s="291" t="str">
        <f>IF(日報入力!G1430="","",日報入力!H1430)</f>
        <v/>
      </c>
      <c r="C1430" s="291" t="str">
        <f>IF(日報入力!G1430="","",日報入力!I1430)</f>
        <v/>
      </c>
      <c r="D1430" s="291" t="str">
        <f>IF(日報入力!G1430="","",日報入力!J1430)</f>
        <v/>
      </c>
      <c r="E1430" s="291" t="str">
        <f>IF(日報入力!G1430="","",日報入力!K1430)</f>
        <v/>
      </c>
      <c r="F1430" s="291" t="str">
        <f>IF(日報入力!G1430="","",日報入力!L1430)</f>
        <v/>
      </c>
      <c r="G1430" s="291" t="str">
        <f>IF(日報入力!G1430="","",日報入力!L1430-日報入力!O1430-日報入力!P1430-日報入力!Q1430-日報入力!R1430-日報入力!S1430-日報入力!T1430-日報入力!U1430-日報入力!V1430-日報入力!W1430-日報入力!X1430-日報入力!Y1430-日報入力!Z1430)</f>
        <v/>
      </c>
      <c r="H1430" s="291" t="str">
        <f>IF(日報入力!G1430="","",IF(日報入力!M1430&gt;=0,日報入力!M1430*F1430,F1430))</f>
        <v/>
      </c>
      <c r="I1430" s="291" t="str">
        <f>IF(日報入力!G1430="","",日報入力!O1430)</f>
        <v/>
      </c>
      <c r="J1430" s="291" t="str">
        <f>IF(日報入力!G1430="","",日報入力!P1430)</f>
        <v/>
      </c>
      <c r="K1430" s="291" t="str">
        <f>IF(日報入力!G1430="","",日報入力!Q1430)</f>
        <v/>
      </c>
      <c r="L1430" s="291" t="str">
        <f>IF(日報入力!G1430="","",日報入力!R1430)</f>
        <v/>
      </c>
      <c r="M1430" s="291" t="str">
        <f>IF(日報入力!G1430="","",日報入力!S1430)</f>
        <v/>
      </c>
      <c r="N1430" s="291" t="str">
        <f>IF(日報入力!G1430="","",日報入力!T1430)</f>
        <v/>
      </c>
      <c r="O1430" s="291" t="str">
        <f>IF(日報入力!G1430="","",日報入力!U1430)</f>
        <v/>
      </c>
      <c r="P1430" s="291" t="str">
        <f>IF(日報入力!G1430="","",日報入力!V1430)</f>
        <v/>
      </c>
      <c r="Q1430" s="291" t="str">
        <f>IF(日報入力!G1430="","",日報入力!W1430)</f>
        <v/>
      </c>
      <c r="R1430" s="291" t="str">
        <f>IF(日報入力!G1430="","",日報入力!X1430)</f>
        <v/>
      </c>
      <c r="S1430" s="291" t="str">
        <f>IF(日報入力!G1430="","",日報入力!Y1430)</f>
        <v/>
      </c>
      <c r="T1430" s="291" t="str">
        <f>IF(日報入力!G1430="","",日報入力!Z1430)</f>
        <v/>
      </c>
      <c r="U1430" s="291" t="str">
        <f>IF(日報入力!G1430="","",日報入力!AA1430)</f>
        <v/>
      </c>
      <c r="V1430" s="378" t="str">
        <f>IF(日報入力!G1430="","",日報入力!AB1430)</f>
        <v/>
      </c>
      <c r="W1430" s="291" t="str">
        <f>IF(日報入力!G1430="","",日報入力!AC1430)</f>
        <v/>
      </c>
      <c r="X1430" s="291" t="str">
        <f>IF(日報入力!G1430="","",日報入力!AD1430)</f>
        <v/>
      </c>
      <c r="Y1430" s="291" t="str">
        <f>IF(日報入力!G1430="","",日報入力!AE1430)</f>
        <v/>
      </c>
      <c r="Z1430" s="291" t="str">
        <f>IF(日報入力!G1430="","",日報入力!AF1430)</f>
        <v/>
      </c>
      <c r="AA1430" s="291" t="str">
        <f>IF(日報入力!G1430="","",日報入力!AG1430)</f>
        <v/>
      </c>
      <c r="AB1430" s="291" t="str">
        <f>IF(日報入力!G1430="","",日報入力!AH1430)</f>
        <v/>
      </c>
      <c r="AC1430" s="291" t="str">
        <f>IF(日報入力!G1430="","",日報入力!AI1430)</f>
        <v/>
      </c>
      <c r="AD1430" s="291" t="str">
        <f>IF(日報入力!G1430="","",日報入力!AJ1430)</f>
        <v/>
      </c>
      <c r="AE1430" s="292" t="str">
        <f>IF(日報入力!G1430="","",日報入力!E1430)</f>
        <v/>
      </c>
      <c r="AF1430" s="293" t="str">
        <f>IF(日報入力!G1430="","",日報入力!AK1430)</f>
        <v/>
      </c>
      <c r="AG1430" s="293" t="str">
        <f>IF(日報入力!G1430="","",日報入力!AL1430)</f>
        <v/>
      </c>
      <c r="AH1430" s="293" t="str">
        <f>IF(日報入力!G1430="","",日報入力!AM1430)</f>
        <v/>
      </c>
      <c r="AI1430" s="294" t="str">
        <f>IF(日報入力!G1430&gt;0,日報入力!D1430*日報入力!K1430*日報入力!AL1430,"")</f>
        <v/>
      </c>
      <c r="AJ1430" s="294" t="str">
        <f>IF(日報入力!G1430&gt;0,日報入力!E1430*日報入力!AL1430,"")</f>
        <v/>
      </c>
      <c r="AK1430" s="294" t="str">
        <f>IF(日報入力!G1430&gt;0,AI1430-AJ1430,"")</f>
        <v/>
      </c>
      <c r="AL1430" s="292" t="str">
        <f>IF(日報入力!G1430&gt;0,日報入力!E1430*日報入力!AM1430,"")</f>
        <v/>
      </c>
      <c r="AM1430" s="292" t="str">
        <f>IF(日報入力!G1430&gt;0,日報入力!AB1430*日報入力!AM1430,"")</f>
        <v/>
      </c>
      <c r="AN1430" s="68" t="str">
        <f>IF(日報入力!G1430&gt;0,日報入力!C1430,"")</f>
        <v/>
      </c>
      <c r="AO1430" s="68" t="str">
        <f>日報入力!B1430</f>
        <v/>
      </c>
      <c r="AP1430" s="68" t="str">
        <f>IF(日報入力!AQ1430,日報入力!BA1430,"")</f>
        <v/>
      </c>
      <c r="AQ1430" s="68" t="str">
        <f>IF(日報入力!AR1430,日報入力!BB1430,"")</f>
        <v/>
      </c>
      <c r="AR1430" s="68" t="str">
        <f>IF(日報入力!AS1430,"N勤","")</f>
        <v/>
      </c>
      <c r="AS1430" s="295" t="e">
        <f t="shared" si="83"/>
        <v>#VALUE!</v>
      </c>
      <c r="AT1430" s="439" t="str">
        <f>日報入力!AY1430</f>
        <v/>
      </c>
      <c r="AU1430" s="518" t="str">
        <f>IF(日報入力!G1430,G1430*60/E1430,"")</f>
        <v/>
      </c>
      <c r="AV1430" s="528" t="str">
        <f>IF(日報入力!AT1430,日報入力!AT1430,"")</f>
        <v/>
      </c>
      <c r="AW1430" s="529" t="str">
        <f>IF(日報入力!AT1430,AE1430/日報入力!AT1430,"")</f>
        <v/>
      </c>
      <c r="AX1430" s="530" t="e">
        <f>IF(1&lt;日報集計!AT1430,AT1430/(((F1430-I1430-J1430-N1430-O1430)*60)/(E1430)),"")</f>
        <v>#VALUE!</v>
      </c>
      <c r="AY1430" s="664" t="str">
        <f>IF(日報入力!H1430,AT1430/(((F1430-J1430)*60)/E1430),"")</f>
        <v/>
      </c>
      <c r="AZ1430" s="664" t="str">
        <f>IF(日報入力!I1430,AT1430/((G1430*60)/E1430),"")</f>
        <v/>
      </c>
      <c r="BA1430" s="296" t="str">
        <f>IF(日報入力!G1430,G1430/F1430,"")</f>
        <v/>
      </c>
      <c r="BB1430" s="386" t="e">
        <f t="shared" si="84"/>
        <v>#VALUE!</v>
      </c>
      <c r="BC1430" s="386" t="e">
        <f t="shared" si="85"/>
        <v>#VALUE!</v>
      </c>
      <c r="BD1430" s="80">
        <f>日報入力!AU1430</f>
        <v>0</v>
      </c>
      <c r="BE1430" s="534" t="str">
        <f>IF(日報入力!AV1430,日報入力!AV1430,"")</f>
        <v/>
      </c>
      <c r="BF1430" s="534" t="str">
        <f>IF(日報入力!AW1430,日報入力!AW1430,"")</f>
        <v/>
      </c>
      <c r="BG1430" s="398" t="str">
        <f>IF(日報入力!G1430,日報入力!K1430*日報入力!D1430*日報入力!BC1430,"")</f>
        <v/>
      </c>
    </row>
    <row r="1431" spans="1:59" ht="20.25" hidden="1" customHeight="1" x14ac:dyDescent="0.15">
      <c r="A1431" s="302" t="str">
        <f>IF(日報入力!G1431="","",日報入力!G1431)</f>
        <v/>
      </c>
      <c r="B1431" s="291" t="str">
        <f>IF(日報入力!G1431="","",日報入力!H1431)</f>
        <v/>
      </c>
      <c r="C1431" s="291" t="str">
        <f>IF(日報入力!G1431="","",日報入力!I1431)</f>
        <v/>
      </c>
      <c r="D1431" s="291" t="str">
        <f>IF(日報入力!G1431="","",日報入力!J1431)</f>
        <v/>
      </c>
      <c r="E1431" s="291" t="str">
        <f>IF(日報入力!G1431="","",日報入力!K1431)</f>
        <v/>
      </c>
      <c r="F1431" s="291" t="str">
        <f>IF(日報入力!G1431="","",日報入力!L1431)</f>
        <v/>
      </c>
      <c r="G1431" s="291" t="str">
        <f>IF(日報入力!G1431="","",日報入力!L1431-日報入力!O1431-日報入力!P1431-日報入力!Q1431-日報入力!R1431-日報入力!S1431-日報入力!T1431-日報入力!U1431-日報入力!V1431-日報入力!W1431-日報入力!X1431-日報入力!Y1431-日報入力!Z1431)</f>
        <v/>
      </c>
      <c r="H1431" s="291" t="str">
        <f>IF(日報入力!G1431="","",IF(日報入力!M1431&gt;=0,日報入力!M1431*F1431,F1431))</f>
        <v/>
      </c>
      <c r="I1431" s="291" t="str">
        <f>IF(日報入力!G1431="","",日報入力!O1431)</f>
        <v/>
      </c>
      <c r="J1431" s="291" t="str">
        <f>IF(日報入力!G1431="","",日報入力!P1431)</f>
        <v/>
      </c>
      <c r="K1431" s="291" t="str">
        <f>IF(日報入力!G1431="","",日報入力!Q1431)</f>
        <v/>
      </c>
      <c r="L1431" s="291" t="str">
        <f>IF(日報入力!G1431="","",日報入力!R1431)</f>
        <v/>
      </c>
      <c r="M1431" s="291" t="str">
        <f>IF(日報入力!G1431="","",日報入力!S1431)</f>
        <v/>
      </c>
      <c r="N1431" s="291" t="str">
        <f>IF(日報入力!G1431="","",日報入力!T1431)</f>
        <v/>
      </c>
      <c r="O1431" s="291" t="str">
        <f>IF(日報入力!G1431="","",日報入力!U1431)</f>
        <v/>
      </c>
      <c r="P1431" s="291" t="str">
        <f>IF(日報入力!G1431="","",日報入力!V1431)</f>
        <v/>
      </c>
      <c r="Q1431" s="291" t="str">
        <f>IF(日報入力!G1431="","",日報入力!W1431)</f>
        <v/>
      </c>
      <c r="R1431" s="291" t="str">
        <f>IF(日報入力!G1431="","",日報入力!X1431)</f>
        <v/>
      </c>
      <c r="S1431" s="291" t="str">
        <f>IF(日報入力!G1431="","",日報入力!Y1431)</f>
        <v/>
      </c>
      <c r="T1431" s="291" t="str">
        <f>IF(日報入力!G1431="","",日報入力!Z1431)</f>
        <v/>
      </c>
      <c r="U1431" s="291" t="str">
        <f>IF(日報入力!G1431="","",日報入力!AA1431)</f>
        <v/>
      </c>
      <c r="V1431" s="378" t="str">
        <f>IF(日報入力!G1431="","",日報入力!AB1431)</f>
        <v/>
      </c>
      <c r="W1431" s="291" t="str">
        <f>IF(日報入力!G1431="","",日報入力!AC1431)</f>
        <v/>
      </c>
      <c r="X1431" s="291" t="str">
        <f>IF(日報入力!G1431="","",日報入力!AD1431)</f>
        <v/>
      </c>
      <c r="Y1431" s="291" t="str">
        <f>IF(日報入力!G1431="","",日報入力!AE1431)</f>
        <v/>
      </c>
      <c r="Z1431" s="291" t="str">
        <f>IF(日報入力!G1431="","",日報入力!AF1431)</f>
        <v/>
      </c>
      <c r="AA1431" s="291" t="str">
        <f>IF(日報入力!G1431="","",日報入力!AG1431)</f>
        <v/>
      </c>
      <c r="AB1431" s="291" t="str">
        <f>IF(日報入力!G1431="","",日報入力!AH1431)</f>
        <v/>
      </c>
      <c r="AC1431" s="291" t="str">
        <f>IF(日報入力!G1431="","",日報入力!AI1431)</f>
        <v/>
      </c>
      <c r="AD1431" s="291" t="str">
        <f>IF(日報入力!G1431="","",日報入力!AJ1431)</f>
        <v/>
      </c>
      <c r="AE1431" s="292" t="str">
        <f>IF(日報入力!G1431="","",日報入力!E1431)</f>
        <v/>
      </c>
      <c r="AF1431" s="293" t="str">
        <f>IF(日報入力!G1431="","",日報入力!AK1431)</f>
        <v/>
      </c>
      <c r="AG1431" s="293" t="str">
        <f>IF(日報入力!G1431="","",日報入力!AL1431)</f>
        <v/>
      </c>
      <c r="AH1431" s="293" t="str">
        <f>IF(日報入力!G1431="","",日報入力!AM1431)</f>
        <v/>
      </c>
      <c r="AI1431" s="294" t="str">
        <f>IF(日報入力!G1431&gt;0,日報入力!D1431*日報入力!K1431*日報入力!AL1431,"")</f>
        <v/>
      </c>
      <c r="AJ1431" s="294" t="str">
        <f>IF(日報入力!G1431&gt;0,日報入力!E1431*日報入力!AL1431,"")</f>
        <v/>
      </c>
      <c r="AK1431" s="294" t="str">
        <f>IF(日報入力!G1431&gt;0,AI1431-AJ1431,"")</f>
        <v/>
      </c>
      <c r="AL1431" s="292" t="str">
        <f>IF(日報入力!G1431&gt;0,日報入力!E1431*日報入力!AM1431,"")</f>
        <v/>
      </c>
      <c r="AM1431" s="292" t="str">
        <f>IF(日報入力!G1431&gt;0,日報入力!AB1431*日報入力!AM1431,"")</f>
        <v/>
      </c>
      <c r="AN1431" s="68" t="str">
        <f>IF(日報入力!G1431&gt;0,日報入力!C1431,"")</f>
        <v/>
      </c>
      <c r="AO1431" s="68" t="str">
        <f>日報入力!B1431</f>
        <v/>
      </c>
      <c r="AP1431" s="68" t="str">
        <f>IF(日報入力!AQ1431,日報入力!BA1431,"")</f>
        <v/>
      </c>
      <c r="AQ1431" s="68" t="str">
        <f>IF(日報入力!AR1431,日報入力!BB1431,"")</f>
        <v/>
      </c>
      <c r="AR1431" s="68" t="str">
        <f>IF(日報入力!AS1431,"N勤","")</f>
        <v/>
      </c>
      <c r="AS1431" s="295" t="e">
        <f t="shared" si="83"/>
        <v>#VALUE!</v>
      </c>
      <c r="AT1431" s="439" t="str">
        <f>日報入力!AY1431</f>
        <v/>
      </c>
      <c r="AU1431" s="518" t="str">
        <f>IF(日報入力!G1431,G1431*60/E1431,"")</f>
        <v/>
      </c>
      <c r="AV1431" s="528" t="str">
        <f>IF(日報入力!AT1431,日報入力!AT1431,"")</f>
        <v/>
      </c>
      <c r="AW1431" s="529" t="str">
        <f>IF(日報入力!AT1431,AE1431/日報入力!AT1431,"")</f>
        <v/>
      </c>
      <c r="AX1431" s="530" t="e">
        <f>IF(1&lt;日報集計!AT1431,AT1431/(((F1431-I1431-J1431-N1431-O1431)*60)/(E1431)),"")</f>
        <v>#VALUE!</v>
      </c>
      <c r="AY1431" s="664" t="str">
        <f>IF(日報入力!H1431,AT1431/(((F1431-J1431)*60)/E1431),"")</f>
        <v/>
      </c>
      <c r="AZ1431" s="664" t="str">
        <f>IF(日報入力!I1431,AT1431/((G1431*60)/E1431),"")</f>
        <v/>
      </c>
      <c r="BA1431" s="296" t="str">
        <f>IF(日報入力!G1431,G1431/F1431,"")</f>
        <v/>
      </c>
      <c r="BB1431" s="386" t="e">
        <f t="shared" si="84"/>
        <v>#VALUE!</v>
      </c>
      <c r="BC1431" s="386" t="e">
        <f t="shared" si="85"/>
        <v>#VALUE!</v>
      </c>
      <c r="BD1431" s="80">
        <f>日報入力!AU1431</f>
        <v>0</v>
      </c>
      <c r="BE1431" s="534" t="str">
        <f>IF(日報入力!AV1431,日報入力!AV1431,"")</f>
        <v/>
      </c>
      <c r="BF1431" s="534" t="str">
        <f>IF(日報入力!AW1431,日報入力!AW1431,"")</f>
        <v/>
      </c>
      <c r="BG1431" s="398" t="str">
        <f>IF(日報入力!G1431,日報入力!K1431*日報入力!D1431*日報入力!BC1431,"")</f>
        <v/>
      </c>
    </row>
    <row r="1432" spans="1:59" ht="20.25" hidden="1" customHeight="1" x14ac:dyDescent="0.15">
      <c r="A1432" s="302" t="str">
        <f>IF(日報入力!G1432="","",日報入力!G1432)</f>
        <v/>
      </c>
      <c r="B1432" s="291" t="str">
        <f>IF(日報入力!G1432="","",日報入力!H1432)</f>
        <v/>
      </c>
      <c r="C1432" s="291" t="str">
        <f>IF(日報入力!G1432="","",日報入力!I1432)</f>
        <v/>
      </c>
      <c r="D1432" s="291" t="str">
        <f>IF(日報入力!G1432="","",日報入力!J1432)</f>
        <v/>
      </c>
      <c r="E1432" s="291" t="str">
        <f>IF(日報入力!G1432="","",日報入力!K1432)</f>
        <v/>
      </c>
      <c r="F1432" s="291" t="str">
        <f>IF(日報入力!G1432="","",日報入力!L1432)</f>
        <v/>
      </c>
      <c r="G1432" s="291" t="str">
        <f>IF(日報入力!G1432="","",日報入力!L1432-日報入力!O1432-日報入力!P1432-日報入力!Q1432-日報入力!R1432-日報入力!S1432-日報入力!T1432-日報入力!U1432-日報入力!V1432-日報入力!W1432-日報入力!X1432-日報入力!Y1432-日報入力!Z1432)</f>
        <v/>
      </c>
      <c r="H1432" s="291" t="str">
        <f>IF(日報入力!G1432="","",IF(日報入力!M1432&gt;=0,日報入力!M1432*F1432,F1432))</f>
        <v/>
      </c>
      <c r="I1432" s="291" t="str">
        <f>IF(日報入力!G1432="","",日報入力!O1432)</f>
        <v/>
      </c>
      <c r="J1432" s="291" t="str">
        <f>IF(日報入力!G1432="","",日報入力!P1432)</f>
        <v/>
      </c>
      <c r="K1432" s="291" t="str">
        <f>IF(日報入力!G1432="","",日報入力!Q1432)</f>
        <v/>
      </c>
      <c r="L1432" s="291" t="str">
        <f>IF(日報入力!G1432="","",日報入力!R1432)</f>
        <v/>
      </c>
      <c r="M1432" s="291" t="str">
        <f>IF(日報入力!G1432="","",日報入力!S1432)</f>
        <v/>
      </c>
      <c r="N1432" s="291" t="str">
        <f>IF(日報入力!G1432="","",日報入力!T1432)</f>
        <v/>
      </c>
      <c r="O1432" s="291" t="str">
        <f>IF(日報入力!G1432="","",日報入力!U1432)</f>
        <v/>
      </c>
      <c r="P1432" s="291" t="str">
        <f>IF(日報入力!G1432="","",日報入力!V1432)</f>
        <v/>
      </c>
      <c r="Q1432" s="291" t="str">
        <f>IF(日報入力!G1432="","",日報入力!W1432)</f>
        <v/>
      </c>
      <c r="R1432" s="291" t="str">
        <f>IF(日報入力!G1432="","",日報入力!X1432)</f>
        <v/>
      </c>
      <c r="S1432" s="291" t="str">
        <f>IF(日報入力!G1432="","",日報入力!Y1432)</f>
        <v/>
      </c>
      <c r="T1432" s="291" t="str">
        <f>IF(日報入力!G1432="","",日報入力!Z1432)</f>
        <v/>
      </c>
      <c r="U1432" s="291" t="str">
        <f>IF(日報入力!G1432="","",日報入力!AA1432)</f>
        <v/>
      </c>
      <c r="V1432" s="378" t="str">
        <f>IF(日報入力!G1432="","",日報入力!AB1432)</f>
        <v/>
      </c>
      <c r="W1432" s="291" t="str">
        <f>IF(日報入力!G1432="","",日報入力!AC1432)</f>
        <v/>
      </c>
      <c r="X1432" s="291" t="str">
        <f>IF(日報入力!G1432="","",日報入力!AD1432)</f>
        <v/>
      </c>
      <c r="Y1432" s="291" t="str">
        <f>IF(日報入力!G1432="","",日報入力!AE1432)</f>
        <v/>
      </c>
      <c r="Z1432" s="291" t="str">
        <f>IF(日報入力!G1432="","",日報入力!AF1432)</f>
        <v/>
      </c>
      <c r="AA1432" s="291" t="str">
        <f>IF(日報入力!G1432="","",日報入力!AG1432)</f>
        <v/>
      </c>
      <c r="AB1432" s="291" t="str">
        <f>IF(日報入力!G1432="","",日報入力!AH1432)</f>
        <v/>
      </c>
      <c r="AC1432" s="291" t="str">
        <f>IF(日報入力!G1432="","",日報入力!AI1432)</f>
        <v/>
      </c>
      <c r="AD1432" s="291" t="str">
        <f>IF(日報入力!G1432="","",日報入力!AJ1432)</f>
        <v/>
      </c>
      <c r="AE1432" s="292" t="str">
        <f>IF(日報入力!G1432="","",日報入力!E1432)</f>
        <v/>
      </c>
      <c r="AF1432" s="293" t="str">
        <f>IF(日報入力!G1432="","",日報入力!AK1432)</f>
        <v/>
      </c>
      <c r="AG1432" s="293" t="str">
        <f>IF(日報入力!G1432="","",日報入力!AL1432)</f>
        <v/>
      </c>
      <c r="AH1432" s="293" t="str">
        <f>IF(日報入力!G1432="","",日報入力!AM1432)</f>
        <v/>
      </c>
      <c r="AI1432" s="294" t="str">
        <f>IF(日報入力!G1432&gt;0,日報入力!D1432*日報入力!K1432*日報入力!AL1432,"")</f>
        <v/>
      </c>
      <c r="AJ1432" s="294" t="str">
        <f>IF(日報入力!G1432&gt;0,日報入力!E1432*日報入力!AL1432,"")</f>
        <v/>
      </c>
      <c r="AK1432" s="294" t="str">
        <f>IF(日報入力!G1432&gt;0,AI1432-AJ1432,"")</f>
        <v/>
      </c>
      <c r="AL1432" s="292" t="str">
        <f>IF(日報入力!G1432&gt;0,日報入力!E1432*日報入力!AM1432,"")</f>
        <v/>
      </c>
      <c r="AM1432" s="292" t="str">
        <f>IF(日報入力!G1432&gt;0,日報入力!AB1432*日報入力!AM1432,"")</f>
        <v/>
      </c>
      <c r="AN1432" s="68" t="str">
        <f>IF(日報入力!G1432&gt;0,日報入力!C1432,"")</f>
        <v/>
      </c>
      <c r="AO1432" s="68" t="str">
        <f>日報入力!B1432</f>
        <v/>
      </c>
      <c r="AP1432" s="68" t="str">
        <f>IF(日報入力!AQ1432,日報入力!BA1432,"")</f>
        <v/>
      </c>
      <c r="AQ1432" s="68" t="str">
        <f>IF(日報入力!AR1432,日報入力!BB1432,"")</f>
        <v/>
      </c>
      <c r="AR1432" s="68" t="str">
        <f>IF(日報入力!AS1432,"N勤","")</f>
        <v/>
      </c>
      <c r="AS1432" s="295" t="e">
        <f t="shared" si="83"/>
        <v>#VALUE!</v>
      </c>
      <c r="AT1432" s="439" t="str">
        <f>日報入力!AY1432</f>
        <v/>
      </c>
      <c r="AU1432" s="518" t="str">
        <f>IF(日報入力!G1432,G1432*60/E1432,"")</f>
        <v/>
      </c>
      <c r="AV1432" s="528" t="str">
        <f>IF(日報入力!AT1432,日報入力!AT1432,"")</f>
        <v/>
      </c>
      <c r="AW1432" s="529" t="str">
        <f>IF(日報入力!AT1432,AE1432/日報入力!AT1432,"")</f>
        <v/>
      </c>
      <c r="AX1432" s="530" t="e">
        <f>IF(1&lt;日報集計!AT1432,AT1432/(((F1432-I1432-J1432-N1432-O1432)*60)/(E1432)),"")</f>
        <v>#VALUE!</v>
      </c>
      <c r="AY1432" s="664" t="str">
        <f>IF(日報入力!H1432,AT1432/(((F1432-J1432)*60)/E1432),"")</f>
        <v/>
      </c>
      <c r="AZ1432" s="664" t="str">
        <f>IF(日報入力!I1432,AT1432/((G1432*60)/E1432),"")</f>
        <v/>
      </c>
      <c r="BA1432" s="296" t="str">
        <f>IF(日報入力!G1432,G1432/F1432,"")</f>
        <v/>
      </c>
      <c r="BB1432" s="386" t="e">
        <f t="shared" si="84"/>
        <v>#VALUE!</v>
      </c>
      <c r="BC1432" s="386" t="e">
        <f t="shared" si="85"/>
        <v>#VALUE!</v>
      </c>
      <c r="BD1432" s="80">
        <f>日報入力!AU1432</f>
        <v>0</v>
      </c>
      <c r="BE1432" s="534" t="str">
        <f>IF(日報入力!AV1432,日報入力!AV1432,"")</f>
        <v/>
      </c>
      <c r="BF1432" s="534" t="str">
        <f>IF(日報入力!AW1432,日報入力!AW1432,"")</f>
        <v/>
      </c>
      <c r="BG1432" s="398" t="str">
        <f>IF(日報入力!G1432,日報入力!K1432*日報入力!D1432*日報入力!BC1432,"")</f>
        <v/>
      </c>
    </row>
    <row r="1433" spans="1:59" ht="20.25" hidden="1" customHeight="1" x14ac:dyDescent="0.15">
      <c r="A1433" s="302" t="str">
        <f>IF(日報入力!G1433="","",日報入力!G1433)</f>
        <v/>
      </c>
      <c r="B1433" s="291" t="str">
        <f>IF(日報入力!G1433="","",日報入力!H1433)</f>
        <v/>
      </c>
      <c r="C1433" s="291" t="str">
        <f>IF(日報入力!G1433="","",日報入力!I1433)</f>
        <v/>
      </c>
      <c r="D1433" s="291" t="str">
        <f>IF(日報入力!G1433="","",日報入力!J1433)</f>
        <v/>
      </c>
      <c r="E1433" s="291" t="str">
        <f>IF(日報入力!G1433="","",日報入力!K1433)</f>
        <v/>
      </c>
      <c r="F1433" s="291" t="str">
        <f>IF(日報入力!G1433="","",日報入力!L1433)</f>
        <v/>
      </c>
      <c r="G1433" s="291" t="str">
        <f>IF(日報入力!G1433="","",日報入力!L1433-日報入力!O1433-日報入力!P1433-日報入力!Q1433-日報入力!R1433-日報入力!S1433-日報入力!T1433-日報入力!U1433-日報入力!V1433-日報入力!W1433-日報入力!X1433-日報入力!Y1433-日報入力!Z1433)</f>
        <v/>
      </c>
      <c r="H1433" s="291" t="str">
        <f>IF(日報入力!G1433="","",IF(日報入力!M1433&gt;=0,日報入力!M1433*F1433,F1433))</f>
        <v/>
      </c>
      <c r="I1433" s="291" t="str">
        <f>IF(日報入力!G1433="","",日報入力!O1433)</f>
        <v/>
      </c>
      <c r="J1433" s="291" t="str">
        <f>IF(日報入力!G1433="","",日報入力!P1433)</f>
        <v/>
      </c>
      <c r="K1433" s="291" t="str">
        <f>IF(日報入力!G1433="","",日報入力!Q1433)</f>
        <v/>
      </c>
      <c r="L1433" s="291" t="str">
        <f>IF(日報入力!G1433="","",日報入力!R1433)</f>
        <v/>
      </c>
      <c r="M1433" s="291" t="str">
        <f>IF(日報入力!G1433="","",日報入力!S1433)</f>
        <v/>
      </c>
      <c r="N1433" s="291" t="str">
        <f>IF(日報入力!G1433="","",日報入力!T1433)</f>
        <v/>
      </c>
      <c r="O1433" s="291" t="str">
        <f>IF(日報入力!G1433="","",日報入力!U1433)</f>
        <v/>
      </c>
      <c r="P1433" s="291" t="str">
        <f>IF(日報入力!G1433="","",日報入力!V1433)</f>
        <v/>
      </c>
      <c r="Q1433" s="291" t="str">
        <f>IF(日報入力!G1433="","",日報入力!W1433)</f>
        <v/>
      </c>
      <c r="R1433" s="291" t="str">
        <f>IF(日報入力!G1433="","",日報入力!X1433)</f>
        <v/>
      </c>
      <c r="S1433" s="291" t="str">
        <f>IF(日報入力!G1433="","",日報入力!Y1433)</f>
        <v/>
      </c>
      <c r="T1433" s="291" t="str">
        <f>IF(日報入力!G1433="","",日報入力!Z1433)</f>
        <v/>
      </c>
      <c r="U1433" s="291" t="str">
        <f>IF(日報入力!G1433="","",日報入力!AA1433)</f>
        <v/>
      </c>
      <c r="V1433" s="378" t="str">
        <f>IF(日報入力!G1433="","",日報入力!AB1433)</f>
        <v/>
      </c>
      <c r="W1433" s="291" t="str">
        <f>IF(日報入力!G1433="","",日報入力!AC1433)</f>
        <v/>
      </c>
      <c r="X1433" s="291" t="str">
        <f>IF(日報入力!G1433="","",日報入力!AD1433)</f>
        <v/>
      </c>
      <c r="Y1433" s="291" t="str">
        <f>IF(日報入力!G1433="","",日報入力!AE1433)</f>
        <v/>
      </c>
      <c r="Z1433" s="291" t="str">
        <f>IF(日報入力!G1433="","",日報入力!AF1433)</f>
        <v/>
      </c>
      <c r="AA1433" s="291" t="str">
        <f>IF(日報入力!G1433="","",日報入力!AG1433)</f>
        <v/>
      </c>
      <c r="AB1433" s="291" t="str">
        <f>IF(日報入力!G1433="","",日報入力!AH1433)</f>
        <v/>
      </c>
      <c r="AC1433" s="291" t="str">
        <f>IF(日報入力!G1433="","",日報入力!AI1433)</f>
        <v/>
      </c>
      <c r="AD1433" s="291" t="str">
        <f>IF(日報入力!G1433="","",日報入力!AJ1433)</f>
        <v/>
      </c>
      <c r="AE1433" s="292" t="str">
        <f>IF(日報入力!G1433="","",日報入力!E1433)</f>
        <v/>
      </c>
      <c r="AF1433" s="293" t="str">
        <f>IF(日報入力!G1433="","",日報入力!AK1433)</f>
        <v/>
      </c>
      <c r="AG1433" s="293" t="str">
        <f>IF(日報入力!G1433="","",日報入力!AL1433)</f>
        <v/>
      </c>
      <c r="AH1433" s="293" t="str">
        <f>IF(日報入力!G1433="","",日報入力!AM1433)</f>
        <v/>
      </c>
      <c r="AI1433" s="294" t="str">
        <f>IF(日報入力!G1433&gt;0,日報入力!D1433*日報入力!K1433*日報入力!AL1433,"")</f>
        <v/>
      </c>
      <c r="AJ1433" s="294" t="str">
        <f>IF(日報入力!G1433&gt;0,日報入力!E1433*日報入力!AL1433,"")</f>
        <v/>
      </c>
      <c r="AK1433" s="294" t="str">
        <f>IF(日報入力!G1433&gt;0,AI1433-AJ1433,"")</f>
        <v/>
      </c>
      <c r="AL1433" s="292" t="str">
        <f>IF(日報入力!G1433&gt;0,日報入力!E1433*日報入力!AM1433,"")</f>
        <v/>
      </c>
      <c r="AM1433" s="292" t="str">
        <f>IF(日報入力!G1433&gt;0,日報入力!AB1433*日報入力!AM1433,"")</f>
        <v/>
      </c>
      <c r="AN1433" s="68" t="str">
        <f>IF(日報入力!G1433&gt;0,日報入力!C1433,"")</f>
        <v/>
      </c>
      <c r="AO1433" s="68" t="str">
        <f>日報入力!B1433</f>
        <v/>
      </c>
      <c r="AP1433" s="68" t="str">
        <f>IF(日報入力!AQ1433,日報入力!BA1433,"")</f>
        <v/>
      </c>
      <c r="AQ1433" s="68" t="str">
        <f>IF(日報入力!AR1433,日報入力!BB1433,"")</f>
        <v/>
      </c>
      <c r="AR1433" s="68" t="str">
        <f>IF(日報入力!AS1433,"N勤","")</f>
        <v/>
      </c>
      <c r="AS1433" s="295" t="e">
        <f t="shared" si="83"/>
        <v>#VALUE!</v>
      </c>
      <c r="AT1433" s="439" t="str">
        <f>日報入力!AY1433</f>
        <v/>
      </c>
      <c r="AU1433" s="518" t="str">
        <f>IF(日報入力!G1433,G1433*60/E1433,"")</f>
        <v/>
      </c>
      <c r="AV1433" s="528" t="str">
        <f>IF(日報入力!AT1433,日報入力!AT1433,"")</f>
        <v/>
      </c>
      <c r="AW1433" s="529" t="str">
        <f>IF(日報入力!AT1433,AE1433/日報入力!AT1433,"")</f>
        <v/>
      </c>
      <c r="AX1433" s="530" t="e">
        <f>IF(1&lt;日報集計!AT1433,AT1433/(((F1433-I1433-J1433-N1433-O1433)*60)/(E1433)),"")</f>
        <v>#VALUE!</v>
      </c>
      <c r="AY1433" s="664" t="str">
        <f>IF(日報入力!H1433,AT1433/(((F1433-J1433)*60)/E1433),"")</f>
        <v/>
      </c>
      <c r="AZ1433" s="664" t="str">
        <f>IF(日報入力!I1433,AT1433/((G1433*60)/E1433),"")</f>
        <v/>
      </c>
      <c r="BA1433" s="296" t="str">
        <f>IF(日報入力!G1433,G1433/F1433,"")</f>
        <v/>
      </c>
      <c r="BB1433" s="386" t="e">
        <f t="shared" si="84"/>
        <v>#VALUE!</v>
      </c>
      <c r="BC1433" s="386" t="e">
        <f t="shared" si="85"/>
        <v>#VALUE!</v>
      </c>
      <c r="BD1433" s="80">
        <f>日報入力!AU1433</f>
        <v>0</v>
      </c>
      <c r="BE1433" s="534" t="str">
        <f>IF(日報入力!AV1433,日報入力!AV1433,"")</f>
        <v/>
      </c>
      <c r="BF1433" s="534" t="str">
        <f>IF(日報入力!AW1433,日報入力!AW1433,"")</f>
        <v/>
      </c>
      <c r="BG1433" s="398" t="str">
        <f>IF(日報入力!G1433,日報入力!K1433*日報入力!D1433*日報入力!BC1433,"")</f>
        <v/>
      </c>
    </row>
    <row r="1434" spans="1:59" ht="20.25" hidden="1" customHeight="1" x14ac:dyDescent="0.15">
      <c r="A1434" s="302" t="str">
        <f>IF(日報入力!G1434="","",日報入力!G1434)</f>
        <v/>
      </c>
      <c r="B1434" s="291" t="str">
        <f>IF(日報入力!G1434="","",日報入力!H1434)</f>
        <v/>
      </c>
      <c r="C1434" s="291" t="str">
        <f>IF(日報入力!G1434="","",日報入力!I1434)</f>
        <v/>
      </c>
      <c r="D1434" s="291" t="str">
        <f>IF(日報入力!G1434="","",日報入力!J1434)</f>
        <v/>
      </c>
      <c r="E1434" s="291" t="str">
        <f>IF(日報入力!G1434="","",日報入力!K1434)</f>
        <v/>
      </c>
      <c r="F1434" s="291" t="str">
        <f>IF(日報入力!G1434="","",日報入力!L1434)</f>
        <v/>
      </c>
      <c r="G1434" s="291" t="str">
        <f>IF(日報入力!G1434="","",日報入力!L1434-日報入力!O1434-日報入力!P1434-日報入力!Q1434-日報入力!R1434-日報入力!S1434-日報入力!T1434-日報入力!U1434-日報入力!V1434-日報入力!W1434-日報入力!X1434-日報入力!Y1434-日報入力!Z1434)</f>
        <v/>
      </c>
      <c r="H1434" s="291" t="str">
        <f>IF(日報入力!G1434="","",IF(日報入力!M1434&gt;=0,日報入力!M1434*F1434,F1434))</f>
        <v/>
      </c>
      <c r="I1434" s="291" t="str">
        <f>IF(日報入力!G1434="","",日報入力!O1434)</f>
        <v/>
      </c>
      <c r="J1434" s="291" t="str">
        <f>IF(日報入力!G1434="","",日報入力!P1434)</f>
        <v/>
      </c>
      <c r="K1434" s="291" t="str">
        <f>IF(日報入力!G1434="","",日報入力!Q1434)</f>
        <v/>
      </c>
      <c r="L1434" s="291" t="str">
        <f>IF(日報入力!G1434="","",日報入力!R1434)</f>
        <v/>
      </c>
      <c r="M1434" s="291" t="str">
        <f>IF(日報入力!G1434="","",日報入力!S1434)</f>
        <v/>
      </c>
      <c r="N1434" s="291" t="str">
        <f>IF(日報入力!G1434="","",日報入力!T1434)</f>
        <v/>
      </c>
      <c r="O1434" s="291" t="str">
        <f>IF(日報入力!G1434="","",日報入力!U1434)</f>
        <v/>
      </c>
      <c r="P1434" s="291" t="str">
        <f>IF(日報入力!G1434="","",日報入力!V1434)</f>
        <v/>
      </c>
      <c r="Q1434" s="291" t="str">
        <f>IF(日報入力!G1434="","",日報入力!W1434)</f>
        <v/>
      </c>
      <c r="R1434" s="291" t="str">
        <f>IF(日報入力!G1434="","",日報入力!X1434)</f>
        <v/>
      </c>
      <c r="S1434" s="291" t="str">
        <f>IF(日報入力!G1434="","",日報入力!Y1434)</f>
        <v/>
      </c>
      <c r="T1434" s="291" t="str">
        <f>IF(日報入力!G1434="","",日報入力!Z1434)</f>
        <v/>
      </c>
      <c r="U1434" s="291" t="str">
        <f>IF(日報入力!G1434="","",日報入力!AA1434)</f>
        <v/>
      </c>
      <c r="V1434" s="378" t="str">
        <f>IF(日報入力!G1434="","",日報入力!AB1434)</f>
        <v/>
      </c>
      <c r="W1434" s="291" t="str">
        <f>IF(日報入力!G1434="","",日報入力!AC1434)</f>
        <v/>
      </c>
      <c r="X1434" s="291" t="str">
        <f>IF(日報入力!G1434="","",日報入力!AD1434)</f>
        <v/>
      </c>
      <c r="Y1434" s="291" t="str">
        <f>IF(日報入力!G1434="","",日報入力!AE1434)</f>
        <v/>
      </c>
      <c r="Z1434" s="291" t="str">
        <f>IF(日報入力!G1434="","",日報入力!AF1434)</f>
        <v/>
      </c>
      <c r="AA1434" s="291" t="str">
        <f>IF(日報入力!G1434="","",日報入力!AG1434)</f>
        <v/>
      </c>
      <c r="AB1434" s="291" t="str">
        <f>IF(日報入力!G1434="","",日報入力!AH1434)</f>
        <v/>
      </c>
      <c r="AC1434" s="291" t="str">
        <f>IF(日報入力!G1434="","",日報入力!AI1434)</f>
        <v/>
      </c>
      <c r="AD1434" s="291" t="str">
        <f>IF(日報入力!G1434="","",日報入力!AJ1434)</f>
        <v/>
      </c>
      <c r="AE1434" s="292" t="str">
        <f>IF(日報入力!G1434="","",日報入力!E1434)</f>
        <v/>
      </c>
      <c r="AF1434" s="293" t="str">
        <f>IF(日報入力!G1434="","",日報入力!AK1434)</f>
        <v/>
      </c>
      <c r="AG1434" s="293" t="str">
        <f>IF(日報入力!G1434="","",日報入力!AL1434)</f>
        <v/>
      </c>
      <c r="AH1434" s="293" t="str">
        <f>IF(日報入力!G1434="","",日報入力!AM1434)</f>
        <v/>
      </c>
      <c r="AI1434" s="294" t="str">
        <f>IF(日報入力!G1434&gt;0,日報入力!D1434*日報入力!K1434*日報入力!AL1434,"")</f>
        <v/>
      </c>
      <c r="AJ1434" s="294" t="str">
        <f>IF(日報入力!G1434&gt;0,日報入力!E1434*日報入力!AL1434,"")</f>
        <v/>
      </c>
      <c r="AK1434" s="294" t="str">
        <f>IF(日報入力!G1434&gt;0,AI1434-AJ1434,"")</f>
        <v/>
      </c>
      <c r="AL1434" s="292" t="str">
        <f>IF(日報入力!G1434&gt;0,日報入力!E1434*日報入力!AM1434,"")</f>
        <v/>
      </c>
      <c r="AM1434" s="292" t="str">
        <f>IF(日報入力!G1434&gt;0,日報入力!AB1434*日報入力!AM1434,"")</f>
        <v/>
      </c>
      <c r="AN1434" s="68" t="str">
        <f>IF(日報入力!G1434&gt;0,日報入力!C1434,"")</f>
        <v/>
      </c>
      <c r="AO1434" s="68" t="str">
        <f>日報入力!B1434</f>
        <v/>
      </c>
      <c r="AP1434" s="68" t="str">
        <f>IF(日報入力!AQ1434,日報入力!BA1434,"")</f>
        <v/>
      </c>
      <c r="AQ1434" s="68" t="str">
        <f>IF(日報入力!AR1434,日報入力!BB1434,"")</f>
        <v/>
      </c>
      <c r="AR1434" s="68" t="str">
        <f>IF(日報入力!AS1434,"N勤","")</f>
        <v/>
      </c>
      <c r="AS1434" s="295" t="e">
        <f t="shared" si="83"/>
        <v>#VALUE!</v>
      </c>
      <c r="AT1434" s="439" t="str">
        <f>日報入力!AY1434</f>
        <v/>
      </c>
      <c r="AU1434" s="518" t="str">
        <f>IF(日報入力!G1434,G1434*60/E1434,"")</f>
        <v/>
      </c>
      <c r="AV1434" s="528" t="str">
        <f>IF(日報入力!AT1434,日報入力!AT1434,"")</f>
        <v/>
      </c>
      <c r="AW1434" s="529" t="str">
        <f>IF(日報入力!AT1434,AE1434/日報入力!AT1434,"")</f>
        <v/>
      </c>
      <c r="AX1434" s="530" t="e">
        <f>IF(1&lt;日報集計!AT1434,AT1434/(((F1434-I1434-J1434-N1434-O1434)*60)/(E1434)),"")</f>
        <v>#VALUE!</v>
      </c>
      <c r="AY1434" s="664" t="str">
        <f>IF(日報入力!H1434,AT1434/(((F1434-J1434)*60)/E1434),"")</f>
        <v/>
      </c>
      <c r="AZ1434" s="664" t="str">
        <f>IF(日報入力!I1434,AT1434/((G1434*60)/E1434),"")</f>
        <v/>
      </c>
      <c r="BA1434" s="296" t="str">
        <f>IF(日報入力!G1434,G1434/F1434,"")</f>
        <v/>
      </c>
      <c r="BB1434" s="386" t="e">
        <f t="shared" si="84"/>
        <v>#VALUE!</v>
      </c>
      <c r="BC1434" s="386" t="e">
        <f t="shared" si="85"/>
        <v>#VALUE!</v>
      </c>
      <c r="BD1434" s="80">
        <f>日報入力!AU1434</f>
        <v>0</v>
      </c>
      <c r="BE1434" s="534" t="str">
        <f>IF(日報入力!AV1434,日報入力!AV1434,"")</f>
        <v/>
      </c>
      <c r="BF1434" s="534" t="str">
        <f>IF(日報入力!AW1434,日報入力!AW1434,"")</f>
        <v/>
      </c>
      <c r="BG1434" s="398" t="str">
        <f>IF(日報入力!G1434,日報入力!K1434*日報入力!D1434*日報入力!BC1434,"")</f>
        <v/>
      </c>
    </row>
    <row r="1435" spans="1:59" ht="20.25" hidden="1" customHeight="1" x14ac:dyDescent="0.15">
      <c r="A1435" s="302" t="str">
        <f>IF(日報入力!G1435="","",日報入力!G1435)</f>
        <v/>
      </c>
      <c r="B1435" s="291" t="str">
        <f>IF(日報入力!G1435="","",日報入力!H1435)</f>
        <v/>
      </c>
      <c r="C1435" s="291" t="str">
        <f>IF(日報入力!G1435="","",日報入力!I1435)</f>
        <v/>
      </c>
      <c r="D1435" s="291" t="str">
        <f>IF(日報入力!G1435="","",日報入力!J1435)</f>
        <v/>
      </c>
      <c r="E1435" s="291" t="str">
        <f>IF(日報入力!G1435="","",日報入力!K1435)</f>
        <v/>
      </c>
      <c r="F1435" s="291" t="str">
        <f>IF(日報入力!G1435="","",日報入力!L1435)</f>
        <v/>
      </c>
      <c r="G1435" s="291" t="str">
        <f>IF(日報入力!G1435="","",日報入力!L1435-日報入力!O1435-日報入力!P1435-日報入力!Q1435-日報入力!R1435-日報入力!S1435-日報入力!T1435-日報入力!U1435-日報入力!V1435-日報入力!W1435-日報入力!X1435-日報入力!Y1435-日報入力!Z1435)</f>
        <v/>
      </c>
      <c r="H1435" s="291" t="str">
        <f>IF(日報入力!G1435="","",IF(日報入力!M1435&gt;=0,日報入力!M1435*F1435,F1435))</f>
        <v/>
      </c>
      <c r="I1435" s="291" t="str">
        <f>IF(日報入力!G1435="","",日報入力!O1435)</f>
        <v/>
      </c>
      <c r="J1435" s="291" t="str">
        <f>IF(日報入力!G1435="","",日報入力!P1435)</f>
        <v/>
      </c>
      <c r="K1435" s="291" t="str">
        <f>IF(日報入力!G1435="","",日報入力!Q1435)</f>
        <v/>
      </c>
      <c r="L1435" s="291" t="str">
        <f>IF(日報入力!G1435="","",日報入力!R1435)</f>
        <v/>
      </c>
      <c r="M1435" s="291" t="str">
        <f>IF(日報入力!G1435="","",日報入力!S1435)</f>
        <v/>
      </c>
      <c r="N1435" s="291" t="str">
        <f>IF(日報入力!G1435="","",日報入力!T1435)</f>
        <v/>
      </c>
      <c r="O1435" s="291" t="str">
        <f>IF(日報入力!G1435="","",日報入力!U1435)</f>
        <v/>
      </c>
      <c r="P1435" s="291" t="str">
        <f>IF(日報入力!G1435="","",日報入力!V1435)</f>
        <v/>
      </c>
      <c r="Q1435" s="291" t="str">
        <f>IF(日報入力!G1435="","",日報入力!W1435)</f>
        <v/>
      </c>
      <c r="R1435" s="291" t="str">
        <f>IF(日報入力!G1435="","",日報入力!X1435)</f>
        <v/>
      </c>
      <c r="S1435" s="291" t="str">
        <f>IF(日報入力!G1435="","",日報入力!Y1435)</f>
        <v/>
      </c>
      <c r="T1435" s="291" t="str">
        <f>IF(日報入力!G1435="","",日報入力!Z1435)</f>
        <v/>
      </c>
      <c r="U1435" s="291" t="str">
        <f>IF(日報入力!G1435="","",日報入力!AA1435)</f>
        <v/>
      </c>
      <c r="V1435" s="378" t="str">
        <f>IF(日報入力!G1435="","",日報入力!AB1435)</f>
        <v/>
      </c>
      <c r="W1435" s="291" t="str">
        <f>IF(日報入力!G1435="","",日報入力!AC1435)</f>
        <v/>
      </c>
      <c r="X1435" s="291" t="str">
        <f>IF(日報入力!G1435="","",日報入力!AD1435)</f>
        <v/>
      </c>
      <c r="Y1435" s="291" t="str">
        <f>IF(日報入力!G1435="","",日報入力!AE1435)</f>
        <v/>
      </c>
      <c r="Z1435" s="291" t="str">
        <f>IF(日報入力!G1435="","",日報入力!AF1435)</f>
        <v/>
      </c>
      <c r="AA1435" s="291" t="str">
        <f>IF(日報入力!G1435="","",日報入力!AG1435)</f>
        <v/>
      </c>
      <c r="AB1435" s="291" t="str">
        <f>IF(日報入力!G1435="","",日報入力!AH1435)</f>
        <v/>
      </c>
      <c r="AC1435" s="291" t="str">
        <f>IF(日報入力!G1435="","",日報入力!AI1435)</f>
        <v/>
      </c>
      <c r="AD1435" s="291" t="str">
        <f>IF(日報入力!G1435="","",日報入力!AJ1435)</f>
        <v/>
      </c>
      <c r="AE1435" s="292" t="str">
        <f>IF(日報入力!G1435="","",日報入力!E1435)</f>
        <v/>
      </c>
      <c r="AF1435" s="293" t="str">
        <f>IF(日報入力!G1435="","",日報入力!AK1435)</f>
        <v/>
      </c>
      <c r="AG1435" s="293" t="str">
        <f>IF(日報入力!G1435="","",日報入力!AL1435)</f>
        <v/>
      </c>
      <c r="AH1435" s="293" t="str">
        <f>IF(日報入力!G1435="","",日報入力!AM1435)</f>
        <v/>
      </c>
      <c r="AI1435" s="294" t="str">
        <f>IF(日報入力!G1435&gt;0,日報入力!D1435*日報入力!K1435*日報入力!AL1435,"")</f>
        <v/>
      </c>
      <c r="AJ1435" s="294" t="str">
        <f>IF(日報入力!G1435&gt;0,日報入力!E1435*日報入力!AL1435,"")</f>
        <v/>
      </c>
      <c r="AK1435" s="294" t="str">
        <f>IF(日報入力!G1435&gt;0,AI1435-AJ1435,"")</f>
        <v/>
      </c>
      <c r="AL1435" s="292" t="str">
        <f>IF(日報入力!G1435&gt;0,日報入力!E1435*日報入力!AM1435,"")</f>
        <v/>
      </c>
      <c r="AM1435" s="292" t="str">
        <f>IF(日報入力!G1435&gt;0,日報入力!AB1435*日報入力!AM1435,"")</f>
        <v/>
      </c>
      <c r="AN1435" s="68" t="str">
        <f>IF(日報入力!G1435&gt;0,日報入力!C1435,"")</f>
        <v/>
      </c>
      <c r="AO1435" s="68" t="str">
        <f>日報入力!B1435</f>
        <v/>
      </c>
      <c r="AP1435" s="68" t="str">
        <f>IF(日報入力!AQ1435,日報入力!BA1435,"")</f>
        <v/>
      </c>
      <c r="AQ1435" s="68" t="str">
        <f>IF(日報入力!AR1435,日報入力!BB1435,"")</f>
        <v/>
      </c>
      <c r="AR1435" s="68" t="str">
        <f>IF(日報入力!AS1435,"N勤","")</f>
        <v/>
      </c>
      <c r="AS1435" s="295" t="e">
        <f t="shared" si="83"/>
        <v>#VALUE!</v>
      </c>
      <c r="AT1435" s="439" t="str">
        <f>日報入力!AY1435</f>
        <v/>
      </c>
      <c r="AU1435" s="518" t="str">
        <f>IF(日報入力!G1435,G1435*60/E1435,"")</f>
        <v/>
      </c>
      <c r="AV1435" s="528" t="str">
        <f>IF(日報入力!AT1435,日報入力!AT1435,"")</f>
        <v/>
      </c>
      <c r="AW1435" s="529" t="str">
        <f>IF(日報入力!AT1435,AE1435/日報入力!AT1435,"")</f>
        <v/>
      </c>
      <c r="AX1435" s="530" t="e">
        <f>IF(1&lt;日報集計!AT1435,AT1435/(((F1435-I1435-J1435-N1435-O1435)*60)/(E1435)),"")</f>
        <v>#VALUE!</v>
      </c>
      <c r="AY1435" s="664" t="str">
        <f>IF(日報入力!H1435,AT1435/(((F1435-J1435)*60)/E1435),"")</f>
        <v/>
      </c>
      <c r="AZ1435" s="664" t="str">
        <f>IF(日報入力!I1435,AT1435/((G1435*60)/E1435),"")</f>
        <v/>
      </c>
      <c r="BA1435" s="296" t="str">
        <f>IF(日報入力!G1435,G1435/F1435,"")</f>
        <v/>
      </c>
      <c r="BB1435" s="386" t="e">
        <f t="shared" si="84"/>
        <v>#VALUE!</v>
      </c>
      <c r="BC1435" s="386" t="e">
        <f t="shared" si="85"/>
        <v>#VALUE!</v>
      </c>
      <c r="BD1435" s="80">
        <f>日報入力!AU1435</f>
        <v>0</v>
      </c>
      <c r="BE1435" s="534" t="str">
        <f>IF(日報入力!AV1435,日報入力!AV1435,"")</f>
        <v/>
      </c>
      <c r="BF1435" s="534" t="str">
        <f>IF(日報入力!AW1435,日報入力!AW1435,"")</f>
        <v/>
      </c>
      <c r="BG1435" s="398" t="str">
        <f>IF(日報入力!G1435,日報入力!K1435*日報入力!D1435*日報入力!BC1435,"")</f>
        <v/>
      </c>
    </row>
    <row r="1436" spans="1:59" ht="20.25" hidden="1" customHeight="1" x14ac:dyDescent="0.15">
      <c r="A1436" s="302" t="str">
        <f>IF(日報入力!G1436="","",日報入力!G1436)</f>
        <v/>
      </c>
      <c r="B1436" s="291" t="str">
        <f>IF(日報入力!G1436="","",日報入力!H1436)</f>
        <v/>
      </c>
      <c r="C1436" s="291" t="str">
        <f>IF(日報入力!G1436="","",日報入力!I1436)</f>
        <v/>
      </c>
      <c r="D1436" s="291" t="str">
        <f>IF(日報入力!G1436="","",日報入力!J1436)</f>
        <v/>
      </c>
      <c r="E1436" s="291" t="str">
        <f>IF(日報入力!G1436="","",日報入力!K1436)</f>
        <v/>
      </c>
      <c r="F1436" s="291" t="str">
        <f>IF(日報入力!G1436="","",日報入力!L1436)</f>
        <v/>
      </c>
      <c r="G1436" s="291" t="str">
        <f>IF(日報入力!G1436="","",日報入力!L1436-日報入力!O1436-日報入力!P1436-日報入力!Q1436-日報入力!R1436-日報入力!S1436-日報入力!T1436-日報入力!U1436-日報入力!V1436-日報入力!W1436-日報入力!X1436-日報入力!Y1436-日報入力!Z1436)</f>
        <v/>
      </c>
      <c r="H1436" s="291" t="str">
        <f>IF(日報入力!G1436="","",IF(日報入力!M1436&gt;=0,日報入力!M1436*F1436,F1436))</f>
        <v/>
      </c>
      <c r="I1436" s="291" t="str">
        <f>IF(日報入力!G1436="","",日報入力!O1436)</f>
        <v/>
      </c>
      <c r="J1436" s="291" t="str">
        <f>IF(日報入力!G1436="","",日報入力!P1436)</f>
        <v/>
      </c>
      <c r="K1436" s="291" t="str">
        <f>IF(日報入力!G1436="","",日報入力!Q1436)</f>
        <v/>
      </c>
      <c r="L1436" s="291" t="str">
        <f>IF(日報入力!G1436="","",日報入力!R1436)</f>
        <v/>
      </c>
      <c r="M1436" s="291" t="str">
        <f>IF(日報入力!G1436="","",日報入力!S1436)</f>
        <v/>
      </c>
      <c r="N1436" s="291" t="str">
        <f>IF(日報入力!G1436="","",日報入力!T1436)</f>
        <v/>
      </c>
      <c r="O1436" s="291" t="str">
        <f>IF(日報入力!G1436="","",日報入力!U1436)</f>
        <v/>
      </c>
      <c r="P1436" s="291" t="str">
        <f>IF(日報入力!G1436="","",日報入力!V1436)</f>
        <v/>
      </c>
      <c r="Q1436" s="291" t="str">
        <f>IF(日報入力!G1436="","",日報入力!W1436)</f>
        <v/>
      </c>
      <c r="R1436" s="291" t="str">
        <f>IF(日報入力!G1436="","",日報入力!X1436)</f>
        <v/>
      </c>
      <c r="S1436" s="291" t="str">
        <f>IF(日報入力!G1436="","",日報入力!Y1436)</f>
        <v/>
      </c>
      <c r="T1436" s="291" t="str">
        <f>IF(日報入力!G1436="","",日報入力!Z1436)</f>
        <v/>
      </c>
      <c r="U1436" s="291" t="str">
        <f>IF(日報入力!G1436="","",日報入力!AA1436)</f>
        <v/>
      </c>
      <c r="V1436" s="378" t="str">
        <f>IF(日報入力!G1436="","",日報入力!AB1436)</f>
        <v/>
      </c>
      <c r="W1436" s="291" t="str">
        <f>IF(日報入力!G1436="","",日報入力!AC1436)</f>
        <v/>
      </c>
      <c r="X1436" s="291" t="str">
        <f>IF(日報入力!G1436="","",日報入力!AD1436)</f>
        <v/>
      </c>
      <c r="Y1436" s="291" t="str">
        <f>IF(日報入力!G1436="","",日報入力!AE1436)</f>
        <v/>
      </c>
      <c r="Z1436" s="291" t="str">
        <f>IF(日報入力!G1436="","",日報入力!AF1436)</f>
        <v/>
      </c>
      <c r="AA1436" s="291" t="str">
        <f>IF(日報入力!G1436="","",日報入力!AG1436)</f>
        <v/>
      </c>
      <c r="AB1436" s="291" t="str">
        <f>IF(日報入力!G1436="","",日報入力!AH1436)</f>
        <v/>
      </c>
      <c r="AC1436" s="291" t="str">
        <f>IF(日報入力!G1436="","",日報入力!AI1436)</f>
        <v/>
      </c>
      <c r="AD1436" s="291" t="str">
        <f>IF(日報入力!G1436="","",日報入力!AJ1436)</f>
        <v/>
      </c>
      <c r="AE1436" s="292" t="str">
        <f>IF(日報入力!G1436="","",日報入力!E1436)</f>
        <v/>
      </c>
      <c r="AF1436" s="293" t="str">
        <f>IF(日報入力!G1436="","",日報入力!AK1436)</f>
        <v/>
      </c>
      <c r="AG1436" s="293" t="str">
        <f>IF(日報入力!G1436="","",日報入力!AL1436)</f>
        <v/>
      </c>
      <c r="AH1436" s="293" t="str">
        <f>IF(日報入力!G1436="","",日報入力!AM1436)</f>
        <v/>
      </c>
      <c r="AI1436" s="294" t="str">
        <f>IF(日報入力!G1436&gt;0,日報入力!D1436*日報入力!K1436*日報入力!AL1436,"")</f>
        <v/>
      </c>
      <c r="AJ1436" s="294" t="str">
        <f>IF(日報入力!G1436&gt;0,日報入力!E1436*日報入力!AL1436,"")</f>
        <v/>
      </c>
      <c r="AK1436" s="294" t="str">
        <f>IF(日報入力!G1436&gt;0,AI1436-AJ1436,"")</f>
        <v/>
      </c>
      <c r="AL1436" s="292" t="str">
        <f>IF(日報入力!G1436&gt;0,日報入力!E1436*日報入力!AM1436,"")</f>
        <v/>
      </c>
      <c r="AM1436" s="292" t="str">
        <f>IF(日報入力!G1436&gt;0,日報入力!AB1436*日報入力!AM1436,"")</f>
        <v/>
      </c>
      <c r="AN1436" s="68" t="str">
        <f>IF(日報入力!G1436&gt;0,日報入力!C1436,"")</f>
        <v/>
      </c>
      <c r="AO1436" s="68" t="str">
        <f>日報入力!B1436</f>
        <v/>
      </c>
      <c r="AP1436" s="68" t="str">
        <f>IF(日報入力!AQ1436,日報入力!BA1436,"")</f>
        <v/>
      </c>
      <c r="AQ1436" s="68" t="str">
        <f>IF(日報入力!AR1436,日報入力!BB1436,"")</f>
        <v/>
      </c>
      <c r="AR1436" s="68" t="str">
        <f>IF(日報入力!AS1436,"N勤","")</f>
        <v/>
      </c>
      <c r="AS1436" s="295" t="e">
        <f t="shared" si="83"/>
        <v>#VALUE!</v>
      </c>
      <c r="AT1436" s="439" t="str">
        <f>日報入力!AY1436</f>
        <v/>
      </c>
      <c r="AU1436" s="518" t="str">
        <f>IF(日報入力!G1436,G1436*60/E1436,"")</f>
        <v/>
      </c>
      <c r="AV1436" s="528" t="str">
        <f>IF(日報入力!AT1436,日報入力!AT1436,"")</f>
        <v/>
      </c>
      <c r="AW1436" s="529" t="str">
        <f>IF(日報入力!AT1436,AE1436/日報入力!AT1436,"")</f>
        <v/>
      </c>
      <c r="AX1436" s="530" t="e">
        <f>IF(1&lt;日報集計!AT1436,AT1436/(((F1436-I1436-J1436-N1436-O1436)*60)/(E1436)),"")</f>
        <v>#VALUE!</v>
      </c>
      <c r="AY1436" s="664" t="str">
        <f>IF(日報入力!H1436,AT1436/(((F1436-J1436)*60)/E1436),"")</f>
        <v/>
      </c>
      <c r="AZ1436" s="664" t="str">
        <f>IF(日報入力!I1436,AT1436/((G1436*60)/E1436),"")</f>
        <v/>
      </c>
      <c r="BA1436" s="296" t="str">
        <f>IF(日報入力!G1436,G1436/F1436,"")</f>
        <v/>
      </c>
      <c r="BB1436" s="386" t="e">
        <f t="shared" si="84"/>
        <v>#VALUE!</v>
      </c>
      <c r="BC1436" s="386" t="e">
        <f t="shared" si="85"/>
        <v>#VALUE!</v>
      </c>
      <c r="BD1436" s="80">
        <f>日報入力!AU1436</f>
        <v>0</v>
      </c>
      <c r="BE1436" s="534" t="str">
        <f>IF(日報入力!AV1436,日報入力!AV1436,"")</f>
        <v/>
      </c>
      <c r="BF1436" s="534" t="str">
        <f>IF(日報入力!AW1436,日報入力!AW1436,"")</f>
        <v/>
      </c>
      <c r="BG1436" s="398" t="str">
        <f>IF(日報入力!G1436,日報入力!K1436*日報入力!D1436*日報入力!BC1436,"")</f>
        <v/>
      </c>
    </row>
    <row r="1437" spans="1:59" ht="20.25" hidden="1" customHeight="1" x14ac:dyDescent="0.15">
      <c r="A1437" s="302" t="str">
        <f>IF(日報入力!G1437="","",日報入力!G1437)</f>
        <v/>
      </c>
      <c r="B1437" s="291" t="str">
        <f>IF(日報入力!G1437="","",日報入力!H1437)</f>
        <v/>
      </c>
      <c r="C1437" s="291" t="str">
        <f>IF(日報入力!G1437="","",日報入力!I1437)</f>
        <v/>
      </c>
      <c r="D1437" s="291" t="str">
        <f>IF(日報入力!G1437="","",日報入力!J1437)</f>
        <v/>
      </c>
      <c r="E1437" s="291" t="str">
        <f>IF(日報入力!G1437="","",日報入力!K1437)</f>
        <v/>
      </c>
      <c r="F1437" s="291" t="str">
        <f>IF(日報入力!G1437="","",日報入力!L1437)</f>
        <v/>
      </c>
      <c r="G1437" s="291" t="str">
        <f>IF(日報入力!G1437="","",日報入力!L1437-日報入力!O1437-日報入力!P1437-日報入力!Q1437-日報入力!R1437-日報入力!S1437-日報入力!T1437-日報入力!U1437-日報入力!V1437-日報入力!W1437-日報入力!X1437-日報入力!Y1437-日報入力!Z1437)</f>
        <v/>
      </c>
      <c r="H1437" s="291" t="str">
        <f>IF(日報入力!G1437="","",IF(日報入力!M1437&gt;=0,日報入力!M1437*F1437,F1437))</f>
        <v/>
      </c>
      <c r="I1437" s="291" t="str">
        <f>IF(日報入力!G1437="","",日報入力!O1437)</f>
        <v/>
      </c>
      <c r="J1437" s="291" t="str">
        <f>IF(日報入力!G1437="","",日報入力!P1437)</f>
        <v/>
      </c>
      <c r="K1437" s="291" t="str">
        <f>IF(日報入力!G1437="","",日報入力!Q1437)</f>
        <v/>
      </c>
      <c r="L1437" s="291" t="str">
        <f>IF(日報入力!G1437="","",日報入力!R1437)</f>
        <v/>
      </c>
      <c r="M1437" s="291" t="str">
        <f>IF(日報入力!G1437="","",日報入力!S1437)</f>
        <v/>
      </c>
      <c r="N1437" s="291" t="str">
        <f>IF(日報入力!G1437="","",日報入力!T1437)</f>
        <v/>
      </c>
      <c r="O1437" s="291" t="str">
        <f>IF(日報入力!G1437="","",日報入力!U1437)</f>
        <v/>
      </c>
      <c r="P1437" s="291" t="str">
        <f>IF(日報入力!G1437="","",日報入力!V1437)</f>
        <v/>
      </c>
      <c r="Q1437" s="291" t="str">
        <f>IF(日報入力!G1437="","",日報入力!W1437)</f>
        <v/>
      </c>
      <c r="R1437" s="291" t="str">
        <f>IF(日報入力!G1437="","",日報入力!X1437)</f>
        <v/>
      </c>
      <c r="S1437" s="291" t="str">
        <f>IF(日報入力!G1437="","",日報入力!Y1437)</f>
        <v/>
      </c>
      <c r="T1437" s="291" t="str">
        <f>IF(日報入力!G1437="","",日報入力!Z1437)</f>
        <v/>
      </c>
      <c r="U1437" s="291" t="str">
        <f>IF(日報入力!G1437="","",日報入力!AA1437)</f>
        <v/>
      </c>
      <c r="V1437" s="378" t="str">
        <f>IF(日報入力!G1437="","",日報入力!AB1437)</f>
        <v/>
      </c>
      <c r="W1437" s="291" t="str">
        <f>IF(日報入力!G1437="","",日報入力!AC1437)</f>
        <v/>
      </c>
      <c r="X1437" s="291" t="str">
        <f>IF(日報入力!G1437="","",日報入力!AD1437)</f>
        <v/>
      </c>
      <c r="Y1437" s="291" t="str">
        <f>IF(日報入力!G1437="","",日報入力!AE1437)</f>
        <v/>
      </c>
      <c r="Z1437" s="291" t="str">
        <f>IF(日報入力!G1437="","",日報入力!AF1437)</f>
        <v/>
      </c>
      <c r="AA1437" s="291" t="str">
        <f>IF(日報入力!G1437="","",日報入力!AG1437)</f>
        <v/>
      </c>
      <c r="AB1437" s="291" t="str">
        <f>IF(日報入力!G1437="","",日報入力!AH1437)</f>
        <v/>
      </c>
      <c r="AC1437" s="291" t="str">
        <f>IF(日報入力!G1437="","",日報入力!AI1437)</f>
        <v/>
      </c>
      <c r="AD1437" s="291" t="str">
        <f>IF(日報入力!G1437="","",日報入力!AJ1437)</f>
        <v/>
      </c>
      <c r="AE1437" s="292" t="str">
        <f>IF(日報入力!G1437="","",日報入力!E1437)</f>
        <v/>
      </c>
      <c r="AF1437" s="293" t="str">
        <f>IF(日報入力!G1437="","",日報入力!AK1437)</f>
        <v/>
      </c>
      <c r="AG1437" s="293" t="str">
        <f>IF(日報入力!G1437="","",日報入力!AL1437)</f>
        <v/>
      </c>
      <c r="AH1437" s="293" t="str">
        <f>IF(日報入力!G1437="","",日報入力!AM1437)</f>
        <v/>
      </c>
      <c r="AI1437" s="294" t="str">
        <f>IF(日報入力!G1437&gt;0,日報入力!D1437*日報入力!K1437*日報入力!AL1437,"")</f>
        <v/>
      </c>
      <c r="AJ1437" s="294" t="str">
        <f>IF(日報入力!G1437&gt;0,日報入力!E1437*日報入力!AL1437,"")</f>
        <v/>
      </c>
      <c r="AK1437" s="294" t="str">
        <f>IF(日報入力!G1437&gt;0,AI1437-AJ1437,"")</f>
        <v/>
      </c>
      <c r="AL1437" s="292" t="str">
        <f>IF(日報入力!G1437&gt;0,日報入力!E1437*日報入力!AM1437,"")</f>
        <v/>
      </c>
      <c r="AM1437" s="292" t="str">
        <f>IF(日報入力!G1437&gt;0,日報入力!AB1437*日報入力!AM1437,"")</f>
        <v/>
      </c>
      <c r="AN1437" s="68" t="str">
        <f>IF(日報入力!G1437&gt;0,日報入力!C1437,"")</f>
        <v/>
      </c>
      <c r="AO1437" s="68" t="str">
        <f>日報入力!B1437</f>
        <v/>
      </c>
      <c r="AP1437" s="68" t="str">
        <f>IF(日報入力!AQ1437,日報入力!BA1437,"")</f>
        <v/>
      </c>
      <c r="AQ1437" s="68" t="str">
        <f>IF(日報入力!AR1437,日報入力!BB1437,"")</f>
        <v/>
      </c>
      <c r="AR1437" s="68" t="str">
        <f>IF(日報入力!AS1437,"N勤","")</f>
        <v/>
      </c>
      <c r="AS1437" s="295" t="e">
        <f t="shared" si="83"/>
        <v>#VALUE!</v>
      </c>
      <c r="AT1437" s="439" t="str">
        <f>日報入力!AY1437</f>
        <v/>
      </c>
      <c r="AU1437" s="518" t="str">
        <f>IF(日報入力!G1437,G1437*60/E1437,"")</f>
        <v/>
      </c>
      <c r="AV1437" s="528" t="str">
        <f>IF(日報入力!AT1437,日報入力!AT1437,"")</f>
        <v/>
      </c>
      <c r="AW1437" s="529" t="str">
        <f>IF(日報入力!AT1437,AE1437/日報入力!AT1437,"")</f>
        <v/>
      </c>
      <c r="AX1437" s="530" t="e">
        <f>IF(1&lt;日報集計!AT1437,AT1437/(((F1437-I1437-J1437-N1437-O1437)*60)/(E1437)),"")</f>
        <v>#VALUE!</v>
      </c>
      <c r="AY1437" s="664" t="str">
        <f>IF(日報入力!H1437,AT1437/(((F1437-J1437)*60)/E1437),"")</f>
        <v/>
      </c>
      <c r="AZ1437" s="664" t="str">
        <f>IF(日報入力!I1437,AT1437/((G1437*60)/E1437),"")</f>
        <v/>
      </c>
      <c r="BA1437" s="296" t="str">
        <f>IF(日報入力!G1437,G1437/F1437,"")</f>
        <v/>
      </c>
      <c r="BB1437" s="386" t="e">
        <f t="shared" si="84"/>
        <v>#VALUE!</v>
      </c>
      <c r="BC1437" s="386" t="e">
        <f t="shared" si="85"/>
        <v>#VALUE!</v>
      </c>
      <c r="BD1437" s="80">
        <f>日報入力!AU1437</f>
        <v>0</v>
      </c>
      <c r="BE1437" s="534" t="str">
        <f>IF(日報入力!AV1437,日報入力!AV1437,"")</f>
        <v/>
      </c>
      <c r="BF1437" s="534" t="str">
        <f>IF(日報入力!AW1437,日報入力!AW1437,"")</f>
        <v/>
      </c>
      <c r="BG1437" s="398" t="str">
        <f>IF(日報入力!G1437,日報入力!K1437*日報入力!D1437*日報入力!BC1437,"")</f>
        <v/>
      </c>
    </row>
    <row r="1438" spans="1:59" ht="20.25" hidden="1" customHeight="1" x14ac:dyDescent="0.15">
      <c r="A1438" s="302" t="str">
        <f>IF(日報入力!G1438="","",日報入力!G1438)</f>
        <v/>
      </c>
      <c r="B1438" s="291" t="str">
        <f>IF(日報入力!G1438="","",日報入力!H1438)</f>
        <v/>
      </c>
      <c r="C1438" s="291" t="str">
        <f>IF(日報入力!G1438="","",日報入力!I1438)</f>
        <v/>
      </c>
      <c r="D1438" s="291" t="str">
        <f>IF(日報入力!G1438="","",日報入力!J1438)</f>
        <v/>
      </c>
      <c r="E1438" s="291" t="str">
        <f>IF(日報入力!G1438="","",日報入力!K1438)</f>
        <v/>
      </c>
      <c r="F1438" s="291" t="str">
        <f>IF(日報入力!G1438="","",日報入力!L1438)</f>
        <v/>
      </c>
      <c r="G1438" s="291" t="str">
        <f>IF(日報入力!G1438="","",日報入力!L1438-日報入力!O1438-日報入力!P1438-日報入力!Q1438-日報入力!R1438-日報入力!S1438-日報入力!T1438-日報入力!U1438-日報入力!V1438-日報入力!W1438-日報入力!X1438-日報入力!Y1438-日報入力!Z1438)</f>
        <v/>
      </c>
      <c r="H1438" s="291" t="str">
        <f>IF(日報入力!G1438="","",IF(日報入力!M1438&gt;=0,日報入力!M1438*F1438,F1438))</f>
        <v/>
      </c>
      <c r="I1438" s="291" t="str">
        <f>IF(日報入力!G1438="","",日報入力!O1438)</f>
        <v/>
      </c>
      <c r="J1438" s="291" t="str">
        <f>IF(日報入力!G1438="","",日報入力!P1438)</f>
        <v/>
      </c>
      <c r="K1438" s="291" t="str">
        <f>IF(日報入力!G1438="","",日報入力!Q1438)</f>
        <v/>
      </c>
      <c r="L1438" s="291" t="str">
        <f>IF(日報入力!G1438="","",日報入力!R1438)</f>
        <v/>
      </c>
      <c r="M1438" s="291" t="str">
        <f>IF(日報入力!G1438="","",日報入力!S1438)</f>
        <v/>
      </c>
      <c r="N1438" s="291" t="str">
        <f>IF(日報入力!G1438="","",日報入力!T1438)</f>
        <v/>
      </c>
      <c r="O1438" s="291" t="str">
        <f>IF(日報入力!G1438="","",日報入力!U1438)</f>
        <v/>
      </c>
      <c r="P1438" s="291" t="str">
        <f>IF(日報入力!G1438="","",日報入力!V1438)</f>
        <v/>
      </c>
      <c r="Q1438" s="291" t="str">
        <f>IF(日報入力!G1438="","",日報入力!W1438)</f>
        <v/>
      </c>
      <c r="R1438" s="291" t="str">
        <f>IF(日報入力!G1438="","",日報入力!X1438)</f>
        <v/>
      </c>
      <c r="S1438" s="291" t="str">
        <f>IF(日報入力!G1438="","",日報入力!Y1438)</f>
        <v/>
      </c>
      <c r="T1438" s="291" t="str">
        <f>IF(日報入力!G1438="","",日報入力!Z1438)</f>
        <v/>
      </c>
      <c r="U1438" s="291" t="str">
        <f>IF(日報入力!G1438="","",日報入力!AA1438)</f>
        <v/>
      </c>
      <c r="V1438" s="378" t="str">
        <f>IF(日報入力!G1438="","",日報入力!AB1438)</f>
        <v/>
      </c>
      <c r="W1438" s="291" t="str">
        <f>IF(日報入力!G1438="","",日報入力!AC1438)</f>
        <v/>
      </c>
      <c r="X1438" s="291" t="str">
        <f>IF(日報入力!G1438="","",日報入力!AD1438)</f>
        <v/>
      </c>
      <c r="Y1438" s="291" t="str">
        <f>IF(日報入力!G1438="","",日報入力!AE1438)</f>
        <v/>
      </c>
      <c r="Z1438" s="291" t="str">
        <f>IF(日報入力!G1438="","",日報入力!AF1438)</f>
        <v/>
      </c>
      <c r="AA1438" s="291" t="str">
        <f>IF(日報入力!G1438="","",日報入力!AG1438)</f>
        <v/>
      </c>
      <c r="AB1438" s="291" t="str">
        <f>IF(日報入力!G1438="","",日報入力!AH1438)</f>
        <v/>
      </c>
      <c r="AC1438" s="291" t="str">
        <f>IF(日報入力!G1438="","",日報入力!AI1438)</f>
        <v/>
      </c>
      <c r="AD1438" s="291" t="str">
        <f>IF(日報入力!G1438="","",日報入力!AJ1438)</f>
        <v/>
      </c>
      <c r="AE1438" s="292" t="str">
        <f>IF(日報入力!G1438="","",日報入力!E1438)</f>
        <v/>
      </c>
      <c r="AF1438" s="293" t="str">
        <f>IF(日報入力!G1438="","",日報入力!AK1438)</f>
        <v/>
      </c>
      <c r="AG1438" s="293" t="str">
        <f>IF(日報入力!G1438="","",日報入力!AL1438)</f>
        <v/>
      </c>
      <c r="AH1438" s="293" t="str">
        <f>IF(日報入力!G1438="","",日報入力!AM1438)</f>
        <v/>
      </c>
      <c r="AI1438" s="294" t="str">
        <f>IF(日報入力!G1438&gt;0,日報入力!D1438*日報入力!K1438*日報入力!AL1438,"")</f>
        <v/>
      </c>
      <c r="AJ1438" s="294" t="str">
        <f>IF(日報入力!G1438&gt;0,日報入力!E1438*日報入力!AL1438,"")</f>
        <v/>
      </c>
      <c r="AK1438" s="294" t="str">
        <f>IF(日報入力!G1438&gt;0,AI1438-AJ1438,"")</f>
        <v/>
      </c>
      <c r="AL1438" s="292" t="str">
        <f>IF(日報入力!G1438&gt;0,日報入力!E1438*日報入力!AM1438,"")</f>
        <v/>
      </c>
      <c r="AM1438" s="292" t="str">
        <f>IF(日報入力!G1438&gt;0,日報入力!AB1438*日報入力!AM1438,"")</f>
        <v/>
      </c>
      <c r="AN1438" s="68" t="str">
        <f>IF(日報入力!G1438&gt;0,日報入力!C1438,"")</f>
        <v/>
      </c>
      <c r="AO1438" s="68" t="str">
        <f>日報入力!B1438</f>
        <v/>
      </c>
      <c r="AP1438" s="68" t="str">
        <f>IF(日報入力!AQ1438,日報入力!BA1438,"")</f>
        <v/>
      </c>
      <c r="AQ1438" s="68" t="str">
        <f>IF(日報入力!AR1438,日報入力!BB1438,"")</f>
        <v/>
      </c>
      <c r="AR1438" s="68" t="str">
        <f>IF(日報入力!AS1438,"N勤","")</f>
        <v/>
      </c>
      <c r="AS1438" s="295" t="e">
        <f t="shared" si="83"/>
        <v>#VALUE!</v>
      </c>
      <c r="AT1438" s="439" t="str">
        <f>日報入力!AY1438</f>
        <v/>
      </c>
      <c r="AU1438" s="518" t="str">
        <f>IF(日報入力!G1438,G1438*60/E1438,"")</f>
        <v/>
      </c>
      <c r="AV1438" s="528" t="str">
        <f>IF(日報入力!AT1438,日報入力!AT1438,"")</f>
        <v/>
      </c>
      <c r="AW1438" s="529" t="str">
        <f>IF(日報入力!AT1438,AE1438/日報入力!AT1438,"")</f>
        <v/>
      </c>
      <c r="AX1438" s="530" t="e">
        <f>IF(1&lt;日報集計!AT1438,AT1438/(((F1438-I1438-J1438-N1438-O1438)*60)/(E1438)),"")</f>
        <v>#VALUE!</v>
      </c>
      <c r="AY1438" s="664" t="str">
        <f>IF(日報入力!H1438,AT1438/(((F1438-J1438)*60)/E1438),"")</f>
        <v/>
      </c>
      <c r="AZ1438" s="664" t="str">
        <f>IF(日報入力!I1438,AT1438/((G1438*60)/E1438),"")</f>
        <v/>
      </c>
      <c r="BA1438" s="296" t="str">
        <f>IF(日報入力!G1438,G1438/F1438,"")</f>
        <v/>
      </c>
      <c r="BB1438" s="386" t="e">
        <f t="shared" si="84"/>
        <v>#VALUE!</v>
      </c>
      <c r="BC1438" s="386" t="e">
        <f t="shared" si="85"/>
        <v>#VALUE!</v>
      </c>
      <c r="BD1438" s="80">
        <f>日報入力!AU1438</f>
        <v>0</v>
      </c>
      <c r="BE1438" s="534" t="str">
        <f>IF(日報入力!AV1438,日報入力!AV1438,"")</f>
        <v/>
      </c>
      <c r="BF1438" s="534" t="str">
        <f>IF(日報入力!AW1438,日報入力!AW1438,"")</f>
        <v/>
      </c>
      <c r="BG1438" s="398" t="str">
        <f>IF(日報入力!G1438,日報入力!K1438*日報入力!D1438*日報入力!BC1438,"")</f>
        <v/>
      </c>
    </row>
    <row r="1439" spans="1:59" ht="20.25" hidden="1" customHeight="1" x14ac:dyDescent="0.15">
      <c r="A1439" s="302" t="str">
        <f>IF(日報入力!G1439="","",日報入力!G1439)</f>
        <v/>
      </c>
      <c r="B1439" s="291" t="str">
        <f>IF(日報入力!G1439="","",日報入力!H1439)</f>
        <v/>
      </c>
      <c r="C1439" s="291" t="str">
        <f>IF(日報入力!G1439="","",日報入力!I1439)</f>
        <v/>
      </c>
      <c r="D1439" s="291" t="str">
        <f>IF(日報入力!G1439="","",日報入力!J1439)</f>
        <v/>
      </c>
      <c r="E1439" s="291" t="str">
        <f>IF(日報入力!G1439="","",日報入力!K1439)</f>
        <v/>
      </c>
      <c r="F1439" s="291" t="str">
        <f>IF(日報入力!G1439="","",日報入力!L1439)</f>
        <v/>
      </c>
      <c r="G1439" s="291" t="str">
        <f>IF(日報入力!G1439="","",日報入力!L1439-日報入力!O1439-日報入力!P1439-日報入力!Q1439-日報入力!R1439-日報入力!S1439-日報入力!T1439-日報入力!U1439-日報入力!V1439-日報入力!W1439-日報入力!X1439-日報入力!Y1439-日報入力!Z1439)</f>
        <v/>
      </c>
      <c r="H1439" s="291" t="str">
        <f>IF(日報入力!G1439="","",IF(日報入力!M1439&gt;=0,日報入力!M1439*F1439,F1439))</f>
        <v/>
      </c>
      <c r="I1439" s="291" t="str">
        <f>IF(日報入力!G1439="","",日報入力!O1439)</f>
        <v/>
      </c>
      <c r="J1439" s="291" t="str">
        <f>IF(日報入力!G1439="","",日報入力!P1439)</f>
        <v/>
      </c>
      <c r="K1439" s="291" t="str">
        <f>IF(日報入力!G1439="","",日報入力!Q1439)</f>
        <v/>
      </c>
      <c r="L1439" s="291" t="str">
        <f>IF(日報入力!G1439="","",日報入力!R1439)</f>
        <v/>
      </c>
      <c r="M1439" s="291" t="str">
        <f>IF(日報入力!G1439="","",日報入力!S1439)</f>
        <v/>
      </c>
      <c r="N1439" s="291" t="str">
        <f>IF(日報入力!G1439="","",日報入力!T1439)</f>
        <v/>
      </c>
      <c r="O1439" s="291" t="str">
        <f>IF(日報入力!G1439="","",日報入力!U1439)</f>
        <v/>
      </c>
      <c r="P1439" s="291" t="str">
        <f>IF(日報入力!G1439="","",日報入力!V1439)</f>
        <v/>
      </c>
      <c r="Q1439" s="291" t="str">
        <f>IF(日報入力!G1439="","",日報入力!W1439)</f>
        <v/>
      </c>
      <c r="R1439" s="291" t="str">
        <f>IF(日報入力!G1439="","",日報入力!X1439)</f>
        <v/>
      </c>
      <c r="S1439" s="291" t="str">
        <f>IF(日報入力!G1439="","",日報入力!Y1439)</f>
        <v/>
      </c>
      <c r="T1439" s="291" t="str">
        <f>IF(日報入力!G1439="","",日報入力!Z1439)</f>
        <v/>
      </c>
      <c r="U1439" s="291" t="str">
        <f>IF(日報入力!G1439="","",日報入力!AA1439)</f>
        <v/>
      </c>
      <c r="V1439" s="378" t="str">
        <f>IF(日報入力!G1439="","",日報入力!AB1439)</f>
        <v/>
      </c>
      <c r="W1439" s="291" t="str">
        <f>IF(日報入力!G1439="","",日報入力!AC1439)</f>
        <v/>
      </c>
      <c r="X1439" s="291" t="str">
        <f>IF(日報入力!G1439="","",日報入力!AD1439)</f>
        <v/>
      </c>
      <c r="Y1439" s="291" t="str">
        <f>IF(日報入力!G1439="","",日報入力!AE1439)</f>
        <v/>
      </c>
      <c r="Z1439" s="291" t="str">
        <f>IF(日報入力!G1439="","",日報入力!AF1439)</f>
        <v/>
      </c>
      <c r="AA1439" s="291" t="str">
        <f>IF(日報入力!G1439="","",日報入力!AG1439)</f>
        <v/>
      </c>
      <c r="AB1439" s="291" t="str">
        <f>IF(日報入力!G1439="","",日報入力!AH1439)</f>
        <v/>
      </c>
      <c r="AC1439" s="291" t="str">
        <f>IF(日報入力!G1439="","",日報入力!AI1439)</f>
        <v/>
      </c>
      <c r="AD1439" s="291" t="str">
        <f>IF(日報入力!G1439="","",日報入力!AJ1439)</f>
        <v/>
      </c>
      <c r="AE1439" s="292" t="str">
        <f>IF(日報入力!G1439="","",日報入力!E1439)</f>
        <v/>
      </c>
      <c r="AF1439" s="293" t="str">
        <f>IF(日報入力!G1439="","",日報入力!AK1439)</f>
        <v/>
      </c>
      <c r="AG1439" s="293" t="str">
        <f>IF(日報入力!G1439="","",日報入力!AL1439)</f>
        <v/>
      </c>
      <c r="AH1439" s="293" t="str">
        <f>IF(日報入力!G1439="","",日報入力!AM1439)</f>
        <v/>
      </c>
      <c r="AI1439" s="294" t="str">
        <f>IF(日報入力!G1439&gt;0,日報入力!D1439*日報入力!K1439*日報入力!AL1439,"")</f>
        <v/>
      </c>
      <c r="AJ1439" s="294" t="str">
        <f>IF(日報入力!G1439&gt;0,日報入力!E1439*日報入力!AL1439,"")</f>
        <v/>
      </c>
      <c r="AK1439" s="294" t="str">
        <f>IF(日報入力!G1439&gt;0,AI1439-AJ1439,"")</f>
        <v/>
      </c>
      <c r="AL1439" s="292" t="str">
        <f>IF(日報入力!G1439&gt;0,日報入力!E1439*日報入力!AM1439,"")</f>
        <v/>
      </c>
      <c r="AM1439" s="292" t="str">
        <f>IF(日報入力!G1439&gt;0,日報入力!AB1439*日報入力!AM1439,"")</f>
        <v/>
      </c>
      <c r="AN1439" s="68" t="str">
        <f>IF(日報入力!G1439&gt;0,日報入力!C1439,"")</f>
        <v/>
      </c>
      <c r="AO1439" s="68" t="str">
        <f>日報入力!B1439</f>
        <v/>
      </c>
      <c r="AP1439" s="68" t="str">
        <f>IF(日報入力!AQ1439,日報入力!BA1439,"")</f>
        <v/>
      </c>
      <c r="AQ1439" s="68" t="str">
        <f>IF(日報入力!AR1439,日報入力!BB1439,"")</f>
        <v/>
      </c>
      <c r="AR1439" s="68" t="str">
        <f>IF(日報入力!AS1439,"N勤","")</f>
        <v/>
      </c>
      <c r="AS1439" s="295" t="e">
        <f t="shared" si="83"/>
        <v>#VALUE!</v>
      </c>
      <c r="AT1439" s="439" t="str">
        <f>日報入力!AY1439</f>
        <v/>
      </c>
      <c r="AU1439" s="518" t="str">
        <f>IF(日報入力!G1439,G1439*60/E1439,"")</f>
        <v/>
      </c>
      <c r="AV1439" s="528" t="str">
        <f>IF(日報入力!AT1439,日報入力!AT1439,"")</f>
        <v/>
      </c>
      <c r="AW1439" s="529" t="str">
        <f>IF(日報入力!AT1439,AE1439/日報入力!AT1439,"")</f>
        <v/>
      </c>
      <c r="AX1439" s="530" t="e">
        <f>IF(1&lt;日報集計!AT1439,AT1439/(((F1439-I1439-J1439-N1439-O1439)*60)/(E1439)),"")</f>
        <v>#VALUE!</v>
      </c>
      <c r="AY1439" s="664" t="str">
        <f>IF(日報入力!H1439,AT1439/(((F1439-J1439)*60)/E1439),"")</f>
        <v/>
      </c>
      <c r="AZ1439" s="664" t="str">
        <f>IF(日報入力!I1439,AT1439/((G1439*60)/E1439),"")</f>
        <v/>
      </c>
      <c r="BA1439" s="296" t="str">
        <f>IF(日報入力!G1439,G1439/F1439,"")</f>
        <v/>
      </c>
      <c r="BB1439" s="386" t="e">
        <f t="shared" si="84"/>
        <v>#VALUE!</v>
      </c>
      <c r="BC1439" s="386" t="e">
        <f t="shared" si="85"/>
        <v>#VALUE!</v>
      </c>
      <c r="BD1439" s="80">
        <f>日報入力!AU1439</f>
        <v>0</v>
      </c>
      <c r="BE1439" s="534" t="str">
        <f>IF(日報入力!AV1439,日報入力!AV1439,"")</f>
        <v/>
      </c>
      <c r="BF1439" s="534" t="str">
        <f>IF(日報入力!AW1439,日報入力!AW1439,"")</f>
        <v/>
      </c>
      <c r="BG1439" s="398" t="str">
        <f>IF(日報入力!G1439,日報入力!K1439*日報入力!D1439*日報入力!BC1439,"")</f>
        <v/>
      </c>
    </row>
    <row r="1440" spans="1:59" ht="20.25" hidden="1" customHeight="1" x14ac:dyDescent="0.15">
      <c r="A1440" s="302" t="str">
        <f>IF(日報入力!G1440="","",日報入力!G1440)</f>
        <v/>
      </c>
      <c r="B1440" s="291" t="str">
        <f>IF(日報入力!G1440="","",日報入力!H1440)</f>
        <v/>
      </c>
      <c r="C1440" s="291" t="str">
        <f>IF(日報入力!G1440="","",日報入力!I1440)</f>
        <v/>
      </c>
      <c r="D1440" s="291" t="str">
        <f>IF(日報入力!G1440="","",日報入力!J1440)</f>
        <v/>
      </c>
      <c r="E1440" s="291" t="str">
        <f>IF(日報入力!G1440="","",日報入力!K1440)</f>
        <v/>
      </c>
      <c r="F1440" s="291" t="str">
        <f>IF(日報入力!G1440="","",日報入力!L1440)</f>
        <v/>
      </c>
      <c r="G1440" s="291" t="str">
        <f>IF(日報入力!G1440="","",日報入力!L1440-日報入力!O1440-日報入力!P1440-日報入力!Q1440-日報入力!R1440-日報入力!S1440-日報入力!T1440-日報入力!U1440-日報入力!V1440-日報入力!W1440-日報入力!X1440-日報入力!Y1440-日報入力!Z1440)</f>
        <v/>
      </c>
      <c r="H1440" s="291" t="str">
        <f>IF(日報入力!G1440="","",IF(日報入力!M1440&gt;=0,日報入力!M1440*F1440,F1440))</f>
        <v/>
      </c>
      <c r="I1440" s="291" t="str">
        <f>IF(日報入力!G1440="","",日報入力!O1440)</f>
        <v/>
      </c>
      <c r="J1440" s="291" t="str">
        <f>IF(日報入力!G1440="","",日報入力!P1440)</f>
        <v/>
      </c>
      <c r="K1440" s="291" t="str">
        <f>IF(日報入力!G1440="","",日報入力!Q1440)</f>
        <v/>
      </c>
      <c r="L1440" s="291" t="str">
        <f>IF(日報入力!G1440="","",日報入力!R1440)</f>
        <v/>
      </c>
      <c r="M1440" s="291" t="str">
        <f>IF(日報入力!G1440="","",日報入力!S1440)</f>
        <v/>
      </c>
      <c r="N1440" s="291" t="str">
        <f>IF(日報入力!G1440="","",日報入力!T1440)</f>
        <v/>
      </c>
      <c r="O1440" s="291" t="str">
        <f>IF(日報入力!G1440="","",日報入力!U1440)</f>
        <v/>
      </c>
      <c r="P1440" s="291" t="str">
        <f>IF(日報入力!G1440="","",日報入力!V1440)</f>
        <v/>
      </c>
      <c r="Q1440" s="291" t="str">
        <f>IF(日報入力!G1440="","",日報入力!W1440)</f>
        <v/>
      </c>
      <c r="R1440" s="291" t="str">
        <f>IF(日報入力!G1440="","",日報入力!X1440)</f>
        <v/>
      </c>
      <c r="S1440" s="291" t="str">
        <f>IF(日報入力!G1440="","",日報入力!Y1440)</f>
        <v/>
      </c>
      <c r="T1440" s="291" t="str">
        <f>IF(日報入力!G1440="","",日報入力!Z1440)</f>
        <v/>
      </c>
      <c r="U1440" s="291" t="str">
        <f>IF(日報入力!G1440="","",日報入力!AA1440)</f>
        <v/>
      </c>
      <c r="V1440" s="378" t="str">
        <f>IF(日報入力!G1440="","",日報入力!AB1440)</f>
        <v/>
      </c>
      <c r="W1440" s="291" t="str">
        <f>IF(日報入力!G1440="","",日報入力!AC1440)</f>
        <v/>
      </c>
      <c r="X1440" s="291" t="str">
        <f>IF(日報入力!G1440="","",日報入力!AD1440)</f>
        <v/>
      </c>
      <c r="Y1440" s="291" t="str">
        <f>IF(日報入力!G1440="","",日報入力!AE1440)</f>
        <v/>
      </c>
      <c r="Z1440" s="291" t="str">
        <f>IF(日報入力!G1440="","",日報入力!AF1440)</f>
        <v/>
      </c>
      <c r="AA1440" s="291" t="str">
        <f>IF(日報入力!G1440="","",日報入力!AG1440)</f>
        <v/>
      </c>
      <c r="AB1440" s="291" t="str">
        <f>IF(日報入力!G1440="","",日報入力!AH1440)</f>
        <v/>
      </c>
      <c r="AC1440" s="291" t="str">
        <f>IF(日報入力!G1440="","",日報入力!AI1440)</f>
        <v/>
      </c>
      <c r="AD1440" s="291" t="str">
        <f>IF(日報入力!G1440="","",日報入力!AJ1440)</f>
        <v/>
      </c>
      <c r="AE1440" s="292" t="str">
        <f>IF(日報入力!G1440="","",日報入力!E1440)</f>
        <v/>
      </c>
      <c r="AF1440" s="293" t="str">
        <f>IF(日報入力!G1440="","",日報入力!AK1440)</f>
        <v/>
      </c>
      <c r="AG1440" s="293" t="str">
        <f>IF(日報入力!G1440="","",日報入力!AL1440)</f>
        <v/>
      </c>
      <c r="AH1440" s="293" t="str">
        <f>IF(日報入力!G1440="","",日報入力!AM1440)</f>
        <v/>
      </c>
      <c r="AI1440" s="294" t="str">
        <f>IF(日報入力!G1440&gt;0,日報入力!D1440*日報入力!K1440*日報入力!AL1440,"")</f>
        <v/>
      </c>
      <c r="AJ1440" s="294" t="str">
        <f>IF(日報入力!G1440&gt;0,日報入力!E1440*日報入力!AL1440,"")</f>
        <v/>
      </c>
      <c r="AK1440" s="294" t="str">
        <f>IF(日報入力!G1440&gt;0,AI1440-AJ1440,"")</f>
        <v/>
      </c>
      <c r="AL1440" s="292" t="str">
        <f>IF(日報入力!G1440&gt;0,日報入力!E1440*日報入力!AM1440,"")</f>
        <v/>
      </c>
      <c r="AM1440" s="292" t="str">
        <f>IF(日報入力!G1440&gt;0,日報入力!AB1440*日報入力!AM1440,"")</f>
        <v/>
      </c>
      <c r="AN1440" s="68" t="str">
        <f>IF(日報入力!G1440&gt;0,日報入力!C1440,"")</f>
        <v/>
      </c>
      <c r="AO1440" s="68" t="str">
        <f>日報入力!B1440</f>
        <v/>
      </c>
      <c r="AP1440" s="68" t="str">
        <f>IF(日報入力!AQ1440,日報入力!BA1440,"")</f>
        <v/>
      </c>
      <c r="AQ1440" s="68" t="str">
        <f>IF(日報入力!AR1440,日報入力!BB1440,"")</f>
        <v/>
      </c>
      <c r="AR1440" s="68" t="str">
        <f>IF(日報入力!AS1440,"N勤","")</f>
        <v/>
      </c>
      <c r="AS1440" s="295" t="e">
        <f t="shared" si="83"/>
        <v>#VALUE!</v>
      </c>
      <c r="AT1440" s="439" t="str">
        <f>日報入力!AY1440</f>
        <v/>
      </c>
      <c r="AU1440" s="518" t="str">
        <f>IF(日報入力!G1440,G1440*60/E1440,"")</f>
        <v/>
      </c>
      <c r="AV1440" s="528" t="str">
        <f>IF(日報入力!AT1440,日報入力!AT1440,"")</f>
        <v/>
      </c>
      <c r="AW1440" s="529" t="str">
        <f>IF(日報入力!AT1440,AE1440/日報入力!AT1440,"")</f>
        <v/>
      </c>
      <c r="AX1440" s="530" t="e">
        <f>IF(1&lt;日報集計!AT1440,AT1440/(((F1440-I1440-J1440-N1440-O1440)*60)/(E1440)),"")</f>
        <v>#VALUE!</v>
      </c>
      <c r="AY1440" s="664" t="str">
        <f>IF(日報入力!H1440,AT1440/(((F1440-J1440)*60)/E1440),"")</f>
        <v/>
      </c>
      <c r="AZ1440" s="664" t="str">
        <f>IF(日報入力!I1440,AT1440/((G1440*60)/E1440),"")</f>
        <v/>
      </c>
      <c r="BA1440" s="296" t="str">
        <f>IF(日報入力!G1440,G1440/F1440,"")</f>
        <v/>
      </c>
      <c r="BB1440" s="386" t="e">
        <f t="shared" si="84"/>
        <v>#VALUE!</v>
      </c>
      <c r="BC1440" s="386" t="e">
        <f t="shared" si="85"/>
        <v>#VALUE!</v>
      </c>
      <c r="BD1440" s="80">
        <f>日報入力!AU1440</f>
        <v>0</v>
      </c>
      <c r="BE1440" s="534" t="str">
        <f>IF(日報入力!AV1440,日報入力!AV1440,"")</f>
        <v/>
      </c>
      <c r="BF1440" s="534" t="str">
        <f>IF(日報入力!AW1440,日報入力!AW1440,"")</f>
        <v/>
      </c>
      <c r="BG1440" s="398" t="str">
        <f>IF(日報入力!G1440,日報入力!K1440*日報入力!D1440*日報入力!BC1440,"")</f>
        <v/>
      </c>
    </row>
    <row r="1441" spans="1:59" ht="20.25" hidden="1" customHeight="1" x14ac:dyDescent="0.15">
      <c r="A1441" s="302" t="str">
        <f>IF(日報入力!G1441="","",日報入力!G1441)</f>
        <v/>
      </c>
      <c r="B1441" s="291" t="str">
        <f>IF(日報入力!G1441="","",日報入力!H1441)</f>
        <v/>
      </c>
      <c r="C1441" s="291" t="str">
        <f>IF(日報入力!G1441="","",日報入力!I1441)</f>
        <v/>
      </c>
      <c r="D1441" s="291" t="str">
        <f>IF(日報入力!G1441="","",日報入力!J1441)</f>
        <v/>
      </c>
      <c r="E1441" s="291" t="str">
        <f>IF(日報入力!G1441="","",日報入力!K1441)</f>
        <v/>
      </c>
      <c r="F1441" s="291" t="str">
        <f>IF(日報入力!G1441="","",日報入力!L1441)</f>
        <v/>
      </c>
      <c r="G1441" s="291" t="str">
        <f>IF(日報入力!G1441="","",日報入力!L1441-日報入力!O1441-日報入力!P1441-日報入力!Q1441-日報入力!R1441-日報入力!S1441-日報入力!T1441-日報入力!U1441-日報入力!V1441-日報入力!W1441-日報入力!X1441-日報入力!Y1441-日報入力!Z1441)</f>
        <v/>
      </c>
      <c r="H1441" s="291" t="str">
        <f>IF(日報入力!G1441="","",IF(日報入力!M1441&gt;=0,日報入力!M1441*F1441,F1441))</f>
        <v/>
      </c>
      <c r="I1441" s="291" t="str">
        <f>IF(日報入力!G1441="","",日報入力!O1441)</f>
        <v/>
      </c>
      <c r="J1441" s="291" t="str">
        <f>IF(日報入力!G1441="","",日報入力!P1441)</f>
        <v/>
      </c>
      <c r="K1441" s="291" t="str">
        <f>IF(日報入力!G1441="","",日報入力!Q1441)</f>
        <v/>
      </c>
      <c r="L1441" s="291" t="str">
        <f>IF(日報入力!G1441="","",日報入力!R1441)</f>
        <v/>
      </c>
      <c r="M1441" s="291" t="str">
        <f>IF(日報入力!G1441="","",日報入力!S1441)</f>
        <v/>
      </c>
      <c r="N1441" s="291" t="str">
        <f>IF(日報入力!G1441="","",日報入力!T1441)</f>
        <v/>
      </c>
      <c r="O1441" s="291" t="str">
        <f>IF(日報入力!G1441="","",日報入力!U1441)</f>
        <v/>
      </c>
      <c r="P1441" s="291" t="str">
        <f>IF(日報入力!G1441="","",日報入力!V1441)</f>
        <v/>
      </c>
      <c r="Q1441" s="291" t="str">
        <f>IF(日報入力!G1441="","",日報入力!W1441)</f>
        <v/>
      </c>
      <c r="R1441" s="291" t="str">
        <f>IF(日報入力!G1441="","",日報入力!X1441)</f>
        <v/>
      </c>
      <c r="S1441" s="291" t="str">
        <f>IF(日報入力!G1441="","",日報入力!Y1441)</f>
        <v/>
      </c>
      <c r="T1441" s="291" t="str">
        <f>IF(日報入力!G1441="","",日報入力!Z1441)</f>
        <v/>
      </c>
      <c r="U1441" s="291" t="str">
        <f>IF(日報入力!G1441="","",日報入力!AA1441)</f>
        <v/>
      </c>
      <c r="V1441" s="378" t="str">
        <f>IF(日報入力!G1441="","",日報入力!AB1441)</f>
        <v/>
      </c>
      <c r="W1441" s="291" t="str">
        <f>IF(日報入力!G1441="","",日報入力!AC1441)</f>
        <v/>
      </c>
      <c r="X1441" s="291" t="str">
        <f>IF(日報入力!G1441="","",日報入力!AD1441)</f>
        <v/>
      </c>
      <c r="Y1441" s="291" t="str">
        <f>IF(日報入力!G1441="","",日報入力!AE1441)</f>
        <v/>
      </c>
      <c r="Z1441" s="291" t="str">
        <f>IF(日報入力!G1441="","",日報入力!AF1441)</f>
        <v/>
      </c>
      <c r="AA1441" s="291" t="str">
        <f>IF(日報入力!G1441="","",日報入力!AG1441)</f>
        <v/>
      </c>
      <c r="AB1441" s="291" t="str">
        <f>IF(日報入力!G1441="","",日報入力!AH1441)</f>
        <v/>
      </c>
      <c r="AC1441" s="291" t="str">
        <f>IF(日報入力!G1441="","",日報入力!AI1441)</f>
        <v/>
      </c>
      <c r="AD1441" s="291" t="str">
        <f>IF(日報入力!G1441="","",日報入力!AJ1441)</f>
        <v/>
      </c>
      <c r="AE1441" s="292" t="str">
        <f>IF(日報入力!G1441="","",日報入力!E1441)</f>
        <v/>
      </c>
      <c r="AF1441" s="293" t="str">
        <f>IF(日報入力!G1441="","",日報入力!AK1441)</f>
        <v/>
      </c>
      <c r="AG1441" s="293" t="str">
        <f>IF(日報入力!G1441="","",日報入力!AL1441)</f>
        <v/>
      </c>
      <c r="AH1441" s="293" t="str">
        <f>IF(日報入力!G1441="","",日報入力!AM1441)</f>
        <v/>
      </c>
      <c r="AI1441" s="294" t="str">
        <f>IF(日報入力!G1441&gt;0,日報入力!D1441*日報入力!K1441*日報入力!AL1441,"")</f>
        <v/>
      </c>
      <c r="AJ1441" s="294" t="str">
        <f>IF(日報入力!G1441&gt;0,日報入力!E1441*日報入力!AL1441,"")</f>
        <v/>
      </c>
      <c r="AK1441" s="294" t="str">
        <f>IF(日報入力!G1441&gt;0,AI1441-AJ1441,"")</f>
        <v/>
      </c>
      <c r="AL1441" s="292" t="str">
        <f>IF(日報入力!G1441&gt;0,日報入力!E1441*日報入力!AM1441,"")</f>
        <v/>
      </c>
      <c r="AM1441" s="292" t="str">
        <f>IF(日報入力!G1441&gt;0,日報入力!AB1441*日報入力!AM1441,"")</f>
        <v/>
      </c>
      <c r="AN1441" s="68" t="str">
        <f>IF(日報入力!G1441&gt;0,日報入力!C1441,"")</f>
        <v/>
      </c>
      <c r="AO1441" s="68" t="str">
        <f>日報入力!B1441</f>
        <v/>
      </c>
      <c r="AP1441" s="68" t="str">
        <f>IF(日報入力!AQ1441,日報入力!BA1441,"")</f>
        <v/>
      </c>
      <c r="AQ1441" s="68" t="str">
        <f>IF(日報入力!AR1441,日報入力!BB1441,"")</f>
        <v/>
      </c>
      <c r="AR1441" s="68" t="str">
        <f>IF(日報入力!AS1441,"N勤","")</f>
        <v/>
      </c>
      <c r="AS1441" s="295" t="e">
        <f t="shared" si="83"/>
        <v>#VALUE!</v>
      </c>
      <c r="AT1441" s="439" t="str">
        <f>日報入力!AY1441</f>
        <v/>
      </c>
      <c r="AU1441" s="518" t="str">
        <f>IF(日報入力!G1441,G1441*60/E1441,"")</f>
        <v/>
      </c>
      <c r="AV1441" s="528" t="str">
        <f>IF(日報入力!AT1441,日報入力!AT1441,"")</f>
        <v/>
      </c>
      <c r="AW1441" s="529" t="str">
        <f>IF(日報入力!AT1441,AE1441/日報入力!AT1441,"")</f>
        <v/>
      </c>
      <c r="AX1441" s="530" t="e">
        <f>IF(1&lt;日報集計!AT1441,AT1441/(((F1441-I1441-J1441-N1441-O1441)*60)/(E1441)),"")</f>
        <v>#VALUE!</v>
      </c>
      <c r="AY1441" s="664" t="str">
        <f>IF(日報入力!H1441,AT1441/(((F1441-J1441)*60)/E1441),"")</f>
        <v/>
      </c>
      <c r="AZ1441" s="664" t="str">
        <f>IF(日報入力!I1441,AT1441/((G1441*60)/E1441),"")</f>
        <v/>
      </c>
      <c r="BA1441" s="296" t="str">
        <f>IF(日報入力!G1441,G1441/F1441,"")</f>
        <v/>
      </c>
      <c r="BB1441" s="386" t="e">
        <f t="shared" si="84"/>
        <v>#VALUE!</v>
      </c>
      <c r="BC1441" s="386" t="e">
        <f t="shared" si="85"/>
        <v>#VALUE!</v>
      </c>
      <c r="BD1441" s="80">
        <f>日報入力!AU1441</f>
        <v>0</v>
      </c>
      <c r="BE1441" s="534" t="str">
        <f>IF(日報入力!AV1441,日報入力!AV1441,"")</f>
        <v/>
      </c>
      <c r="BF1441" s="534" t="str">
        <f>IF(日報入力!AW1441,日報入力!AW1441,"")</f>
        <v/>
      </c>
      <c r="BG1441" s="398" t="str">
        <f>IF(日報入力!G1441,日報入力!K1441*日報入力!D1441*日報入力!BC1441,"")</f>
        <v/>
      </c>
    </row>
    <row r="1442" spans="1:59" ht="20.25" hidden="1" customHeight="1" x14ac:dyDescent="0.15">
      <c r="A1442" s="302" t="str">
        <f>IF(日報入力!G1442="","",日報入力!G1442)</f>
        <v/>
      </c>
      <c r="B1442" s="291" t="str">
        <f>IF(日報入力!G1442="","",日報入力!H1442)</f>
        <v/>
      </c>
      <c r="C1442" s="291" t="str">
        <f>IF(日報入力!G1442="","",日報入力!I1442)</f>
        <v/>
      </c>
      <c r="D1442" s="291" t="str">
        <f>IF(日報入力!G1442="","",日報入力!J1442)</f>
        <v/>
      </c>
      <c r="E1442" s="291" t="str">
        <f>IF(日報入力!G1442="","",日報入力!K1442)</f>
        <v/>
      </c>
      <c r="F1442" s="291" t="str">
        <f>IF(日報入力!G1442="","",日報入力!L1442)</f>
        <v/>
      </c>
      <c r="G1442" s="291" t="str">
        <f>IF(日報入力!G1442="","",日報入力!L1442-日報入力!O1442-日報入力!P1442-日報入力!Q1442-日報入力!R1442-日報入力!S1442-日報入力!T1442-日報入力!U1442-日報入力!V1442-日報入力!W1442-日報入力!X1442-日報入力!Y1442-日報入力!Z1442)</f>
        <v/>
      </c>
      <c r="H1442" s="291" t="str">
        <f>IF(日報入力!G1442="","",IF(日報入力!M1442&gt;=0,日報入力!M1442*F1442,F1442))</f>
        <v/>
      </c>
      <c r="I1442" s="291" t="str">
        <f>IF(日報入力!G1442="","",日報入力!O1442)</f>
        <v/>
      </c>
      <c r="J1442" s="291" t="str">
        <f>IF(日報入力!G1442="","",日報入力!P1442)</f>
        <v/>
      </c>
      <c r="K1442" s="291" t="str">
        <f>IF(日報入力!G1442="","",日報入力!Q1442)</f>
        <v/>
      </c>
      <c r="L1442" s="291" t="str">
        <f>IF(日報入力!G1442="","",日報入力!R1442)</f>
        <v/>
      </c>
      <c r="M1442" s="291" t="str">
        <f>IF(日報入力!G1442="","",日報入力!S1442)</f>
        <v/>
      </c>
      <c r="N1442" s="291" t="str">
        <f>IF(日報入力!G1442="","",日報入力!T1442)</f>
        <v/>
      </c>
      <c r="O1442" s="291" t="str">
        <f>IF(日報入力!G1442="","",日報入力!U1442)</f>
        <v/>
      </c>
      <c r="P1442" s="291" t="str">
        <f>IF(日報入力!G1442="","",日報入力!V1442)</f>
        <v/>
      </c>
      <c r="Q1442" s="291" t="str">
        <f>IF(日報入力!G1442="","",日報入力!W1442)</f>
        <v/>
      </c>
      <c r="R1442" s="291" t="str">
        <f>IF(日報入力!G1442="","",日報入力!X1442)</f>
        <v/>
      </c>
      <c r="S1442" s="291" t="str">
        <f>IF(日報入力!G1442="","",日報入力!Y1442)</f>
        <v/>
      </c>
      <c r="T1442" s="291" t="str">
        <f>IF(日報入力!G1442="","",日報入力!Z1442)</f>
        <v/>
      </c>
      <c r="U1442" s="291" t="str">
        <f>IF(日報入力!G1442="","",日報入力!AA1442)</f>
        <v/>
      </c>
      <c r="V1442" s="378" t="str">
        <f>IF(日報入力!G1442="","",日報入力!AB1442)</f>
        <v/>
      </c>
      <c r="W1442" s="291" t="str">
        <f>IF(日報入力!G1442="","",日報入力!AC1442)</f>
        <v/>
      </c>
      <c r="X1442" s="291" t="str">
        <f>IF(日報入力!G1442="","",日報入力!AD1442)</f>
        <v/>
      </c>
      <c r="Y1442" s="291" t="str">
        <f>IF(日報入力!G1442="","",日報入力!AE1442)</f>
        <v/>
      </c>
      <c r="Z1442" s="291" t="str">
        <f>IF(日報入力!G1442="","",日報入力!AF1442)</f>
        <v/>
      </c>
      <c r="AA1442" s="291" t="str">
        <f>IF(日報入力!G1442="","",日報入力!AG1442)</f>
        <v/>
      </c>
      <c r="AB1442" s="291" t="str">
        <f>IF(日報入力!G1442="","",日報入力!AH1442)</f>
        <v/>
      </c>
      <c r="AC1442" s="291" t="str">
        <f>IF(日報入力!G1442="","",日報入力!AI1442)</f>
        <v/>
      </c>
      <c r="AD1442" s="291" t="str">
        <f>IF(日報入力!G1442="","",日報入力!AJ1442)</f>
        <v/>
      </c>
      <c r="AE1442" s="292" t="str">
        <f>IF(日報入力!G1442="","",日報入力!E1442)</f>
        <v/>
      </c>
      <c r="AF1442" s="293" t="str">
        <f>IF(日報入力!G1442="","",日報入力!AK1442)</f>
        <v/>
      </c>
      <c r="AG1442" s="293" t="str">
        <f>IF(日報入力!G1442="","",日報入力!AL1442)</f>
        <v/>
      </c>
      <c r="AH1442" s="293" t="str">
        <f>IF(日報入力!G1442="","",日報入力!AM1442)</f>
        <v/>
      </c>
      <c r="AI1442" s="294" t="str">
        <f>IF(日報入力!G1442&gt;0,日報入力!D1442*日報入力!K1442*日報入力!AL1442,"")</f>
        <v/>
      </c>
      <c r="AJ1442" s="294" t="str">
        <f>IF(日報入力!G1442&gt;0,日報入力!E1442*日報入力!AL1442,"")</f>
        <v/>
      </c>
      <c r="AK1442" s="294" t="str">
        <f>IF(日報入力!G1442&gt;0,AI1442-AJ1442,"")</f>
        <v/>
      </c>
      <c r="AL1442" s="292" t="str">
        <f>IF(日報入力!G1442&gt;0,日報入力!E1442*日報入力!AM1442,"")</f>
        <v/>
      </c>
      <c r="AM1442" s="292" t="str">
        <f>IF(日報入力!G1442&gt;0,日報入力!AB1442*日報入力!AM1442,"")</f>
        <v/>
      </c>
      <c r="AN1442" s="68" t="str">
        <f>IF(日報入力!G1442&gt;0,日報入力!C1442,"")</f>
        <v/>
      </c>
      <c r="AO1442" s="68" t="str">
        <f>日報入力!B1442</f>
        <v/>
      </c>
      <c r="AP1442" s="68" t="str">
        <f>IF(日報入力!AQ1442,日報入力!BA1442,"")</f>
        <v/>
      </c>
      <c r="AQ1442" s="68" t="str">
        <f>IF(日報入力!AR1442,日報入力!BB1442,"")</f>
        <v/>
      </c>
      <c r="AR1442" s="68" t="str">
        <f>IF(日報入力!AS1442,"N勤","")</f>
        <v/>
      </c>
      <c r="AS1442" s="295" t="e">
        <f t="shared" si="83"/>
        <v>#VALUE!</v>
      </c>
      <c r="AT1442" s="439" t="str">
        <f>日報入力!AY1442</f>
        <v/>
      </c>
      <c r="AU1442" s="518" t="str">
        <f>IF(日報入力!G1442,G1442*60/E1442,"")</f>
        <v/>
      </c>
      <c r="AV1442" s="528" t="str">
        <f>IF(日報入力!AT1442,日報入力!AT1442,"")</f>
        <v/>
      </c>
      <c r="AW1442" s="529" t="str">
        <f>IF(日報入力!AT1442,AE1442/日報入力!AT1442,"")</f>
        <v/>
      </c>
      <c r="AX1442" s="530" t="e">
        <f>IF(1&lt;日報集計!AT1442,AT1442/(((F1442-I1442-J1442-N1442-O1442)*60)/(E1442)),"")</f>
        <v>#VALUE!</v>
      </c>
      <c r="AY1442" s="664" t="str">
        <f>IF(日報入力!H1442,AT1442/(((F1442-J1442)*60)/E1442),"")</f>
        <v/>
      </c>
      <c r="AZ1442" s="664" t="str">
        <f>IF(日報入力!I1442,AT1442/((G1442*60)/E1442),"")</f>
        <v/>
      </c>
      <c r="BA1442" s="296" t="str">
        <f>IF(日報入力!G1442,G1442/F1442,"")</f>
        <v/>
      </c>
      <c r="BB1442" s="386" t="e">
        <f t="shared" si="84"/>
        <v>#VALUE!</v>
      </c>
      <c r="BC1442" s="386" t="e">
        <f t="shared" si="85"/>
        <v>#VALUE!</v>
      </c>
      <c r="BD1442" s="80">
        <f>日報入力!AU1442</f>
        <v>0</v>
      </c>
      <c r="BE1442" s="534" t="str">
        <f>IF(日報入力!AV1442,日報入力!AV1442,"")</f>
        <v/>
      </c>
      <c r="BF1442" s="534" t="str">
        <f>IF(日報入力!AW1442,日報入力!AW1442,"")</f>
        <v/>
      </c>
      <c r="BG1442" s="398" t="str">
        <f>IF(日報入力!G1442,日報入力!K1442*日報入力!D1442*日報入力!BC1442,"")</f>
        <v/>
      </c>
    </row>
    <row r="1443" spans="1:59" ht="20.25" hidden="1" customHeight="1" x14ac:dyDescent="0.15">
      <c r="A1443" s="302" t="str">
        <f>IF(日報入力!G1443="","",日報入力!G1443)</f>
        <v/>
      </c>
      <c r="B1443" s="291" t="str">
        <f>IF(日報入力!G1443="","",日報入力!H1443)</f>
        <v/>
      </c>
      <c r="C1443" s="291" t="str">
        <f>IF(日報入力!G1443="","",日報入力!I1443)</f>
        <v/>
      </c>
      <c r="D1443" s="291" t="str">
        <f>IF(日報入力!G1443="","",日報入力!J1443)</f>
        <v/>
      </c>
      <c r="E1443" s="291" t="str">
        <f>IF(日報入力!G1443="","",日報入力!K1443)</f>
        <v/>
      </c>
      <c r="F1443" s="291" t="str">
        <f>IF(日報入力!G1443="","",日報入力!L1443)</f>
        <v/>
      </c>
      <c r="G1443" s="291" t="str">
        <f>IF(日報入力!G1443="","",日報入力!L1443-日報入力!O1443-日報入力!P1443-日報入力!Q1443-日報入力!R1443-日報入力!S1443-日報入力!T1443-日報入力!U1443-日報入力!V1443-日報入力!W1443-日報入力!X1443-日報入力!Y1443-日報入力!Z1443)</f>
        <v/>
      </c>
      <c r="H1443" s="291" t="str">
        <f>IF(日報入力!G1443="","",IF(日報入力!M1443&gt;=0,日報入力!M1443*F1443,F1443))</f>
        <v/>
      </c>
      <c r="I1443" s="291" t="str">
        <f>IF(日報入力!G1443="","",日報入力!O1443)</f>
        <v/>
      </c>
      <c r="J1443" s="291" t="str">
        <f>IF(日報入力!G1443="","",日報入力!P1443)</f>
        <v/>
      </c>
      <c r="K1443" s="291" t="str">
        <f>IF(日報入力!G1443="","",日報入力!Q1443)</f>
        <v/>
      </c>
      <c r="L1443" s="291" t="str">
        <f>IF(日報入力!G1443="","",日報入力!R1443)</f>
        <v/>
      </c>
      <c r="M1443" s="291" t="str">
        <f>IF(日報入力!G1443="","",日報入力!S1443)</f>
        <v/>
      </c>
      <c r="N1443" s="291" t="str">
        <f>IF(日報入力!G1443="","",日報入力!T1443)</f>
        <v/>
      </c>
      <c r="O1443" s="291" t="str">
        <f>IF(日報入力!G1443="","",日報入力!U1443)</f>
        <v/>
      </c>
      <c r="P1443" s="291" t="str">
        <f>IF(日報入力!G1443="","",日報入力!V1443)</f>
        <v/>
      </c>
      <c r="Q1443" s="291" t="str">
        <f>IF(日報入力!G1443="","",日報入力!W1443)</f>
        <v/>
      </c>
      <c r="R1443" s="291" t="str">
        <f>IF(日報入力!G1443="","",日報入力!X1443)</f>
        <v/>
      </c>
      <c r="S1443" s="291" t="str">
        <f>IF(日報入力!G1443="","",日報入力!Y1443)</f>
        <v/>
      </c>
      <c r="T1443" s="291" t="str">
        <f>IF(日報入力!G1443="","",日報入力!Z1443)</f>
        <v/>
      </c>
      <c r="U1443" s="291" t="str">
        <f>IF(日報入力!G1443="","",日報入力!AA1443)</f>
        <v/>
      </c>
      <c r="V1443" s="378" t="str">
        <f>IF(日報入力!G1443="","",日報入力!AB1443)</f>
        <v/>
      </c>
      <c r="W1443" s="291" t="str">
        <f>IF(日報入力!G1443="","",日報入力!AC1443)</f>
        <v/>
      </c>
      <c r="X1443" s="291" t="str">
        <f>IF(日報入力!G1443="","",日報入力!AD1443)</f>
        <v/>
      </c>
      <c r="Y1443" s="291" t="str">
        <f>IF(日報入力!G1443="","",日報入力!AE1443)</f>
        <v/>
      </c>
      <c r="Z1443" s="291" t="str">
        <f>IF(日報入力!G1443="","",日報入力!AF1443)</f>
        <v/>
      </c>
      <c r="AA1443" s="291" t="str">
        <f>IF(日報入力!G1443="","",日報入力!AG1443)</f>
        <v/>
      </c>
      <c r="AB1443" s="291" t="str">
        <f>IF(日報入力!G1443="","",日報入力!AH1443)</f>
        <v/>
      </c>
      <c r="AC1443" s="291" t="str">
        <f>IF(日報入力!G1443="","",日報入力!AI1443)</f>
        <v/>
      </c>
      <c r="AD1443" s="291" t="str">
        <f>IF(日報入力!G1443="","",日報入力!AJ1443)</f>
        <v/>
      </c>
      <c r="AE1443" s="292" t="str">
        <f>IF(日報入力!G1443="","",日報入力!E1443)</f>
        <v/>
      </c>
      <c r="AF1443" s="293" t="str">
        <f>IF(日報入力!G1443="","",日報入力!AK1443)</f>
        <v/>
      </c>
      <c r="AG1443" s="293" t="str">
        <f>IF(日報入力!G1443="","",日報入力!AL1443)</f>
        <v/>
      </c>
      <c r="AH1443" s="293" t="str">
        <f>IF(日報入力!G1443="","",日報入力!AM1443)</f>
        <v/>
      </c>
      <c r="AI1443" s="294" t="str">
        <f>IF(日報入力!G1443&gt;0,日報入力!D1443*日報入力!K1443*日報入力!AL1443,"")</f>
        <v/>
      </c>
      <c r="AJ1443" s="294" t="str">
        <f>IF(日報入力!G1443&gt;0,日報入力!E1443*日報入力!AL1443,"")</f>
        <v/>
      </c>
      <c r="AK1443" s="294" t="str">
        <f>IF(日報入力!G1443&gt;0,AI1443-AJ1443,"")</f>
        <v/>
      </c>
      <c r="AL1443" s="292" t="str">
        <f>IF(日報入力!G1443&gt;0,日報入力!E1443*日報入力!AM1443,"")</f>
        <v/>
      </c>
      <c r="AM1443" s="292" t="str">
        <f>IF(日報入力!G1443&gt;0,日報入力!AB1443*日報入力!AM1443,"")</f>
        <v/>
      </c>
      <c r="AN1443" s="68" t="str">
        <f>IF(日報入力!G1443&gt;0,日報入力!C1443,"")</f>
        <v/>
      </c>
      <c r="AO1443" s="68" t="str">
        <f>日報入力!B1443</f>
        <v/>
      </c>
      <c r="AP1443" s="68" t="str">
        <f>IF(日報入力!AQ1443,日報入力!BA1443,"")</f>
        <v/>
      </c>
      <c r="AQ1443" s="68" t="str">
        <f>IF(日報入力!AR1443,日報入力!BB1443,"")</f>
        <v/>
      </c>
      <c r="AR1443" s="68" t="str">
        <f>IF(日報入力!AS1443,"N勤","")</f>
        <v/>
      </c>
      <c r="AS1443" s="295" t="e">
        <f t="shared" si="83"/>
        <v>#VALUE!</v>
      </c>
      <c r="AT1443" s="439" t="str">
        <f>日報入力!AY1443</f>
        <v/>
      </c>
      <c r="AU1443" s="518" t="str">
        <f>IF(日報入力!G1443,G1443*60/E1443,"")</f>
        <v/>
      </c>
      <c r="AV1443" s="528" t="str">
        <f>IF(日報入力!AT1443,日報入力!AT1443,"")</f>
        <v/>
      </c>
      <c r="AW1443" s="529" t="str">
        <f>IF(日報入力!AT1443,AE1443/日報入力!AT1443,"")</f>
        <v/>
      </c>
      <c r="AX1443" s="530" t="e">
        <f>IF(1&lt;日報集計!AT1443,AT1443/(((F1443-I1443-J1443-N1443-O1443)*60)/(E1443)),"")</f>
        <v>#VALUE!</v>
      </c>
      <c r="AY1443" s="664" t="str">
        <f>IF(日報入力!H1443,AT1443/(((F1443-J1443)*60)/E1443),"")</f>
        <v/>
      </c>
      <c r="AZ1443" s="664" t="str">
        <f>IF(日報入力!I1443,AT1443/((G1443*60)/E1443),"")</f>
        <v/>
      </c>
      <c r="BA1443" s="296" t="str">
        <f>IF(日報入力!G1443,G1443/F1443,"")</f>
        <v/>
      </c>
      <c r="BB1443" s="386" t="e">
        <f t="shared" si="84"/>
        <v>#VALUE!</v>
      </c>
      <c r="BC1443" s="386" t="e">
        <f t="shared" si="85"/>
        <v>#VALUE!</v>
      </c>
      <c r="BD1443" s="80">
        <f>日報入力!AU1443</f>
        <v>0</v>
      </c>
      <c r="BE1443" s="534" t="str">
        <f>IF(日報入力!AV1443,日報入力!AV1443,"")</f>
        <v/>
      </c>
      <c r="BF1443" s="534" t="str">
        <f>IF(日報入力!AW1443,日報入力!AW1443,"")</f>
        <v/>
      </c>
      <c r="BG1443" s="398" t="str">
        <f>IF(日報入力!G1443,日報入力!K1443*日報入力!D1443*日報入力!BC1443,"")</f>
        <v/>
      </c>
    </row>
    <row r="1444" spans="1:59" ht="20.25" hidden="1" customHeight="1" x14ac:dyDescent="0.15">
      <c r="A1444" s="302" t="str">
        <f>IF(日報入力!G1444="","",日報入力!G1444)</f>
        <v/>
      </c>
      <c r="B1444" s="291" t="str">
        <f>IF(日報入力!G1444="","",日報入力!H1444)</f>
        <v/>
      </c>
      <c r="C1444" s="291" t="str">
        <f>IF(日報入力!G1444="","",日報入力!I1444)</f>
        <v/>
      </c>
      <c r="D1444" s="291" t="str">
        <f>IF(日報入力!G1444="","",日報入力!J1444)</f>
        <v/>
      </c>
      <c r="E1444" s="291" t="str">
        <f>IF(日報入力!G1444="","",日報入力!K1444)</f>
        <v/>
      </c>
      <c r="F1444" s="291" t="str">
        <f>IF(日報入力!G1444="","",日報入力!L1444)</f>
        <v/>
      </c>
      <c r="G1444" s="291" t="str">
        <f>IF(日報入力!G1444="","",日報入力!L1444-日報入力!O1444-日報入力!P1444-日報入力!Q1444-日報入力!R1444-日報入力!S1444-日報入力!T1444-日報入力!U1444-日報入力!V1444-日報入力!W1444-日報入力!X1444-日報入力!Y1444-日報入力!Z1444)</f>
        <v/>
      </c>
      <c r="H1444" s="291" t="str">
        <f>IF(日報入力!G1444="","",IF(日報入力!M1444&gt;=0,日報入力!M1444*F1444,F1444))</f>
        <v/>
      </c>
      <c r="I1444" s="291" t="str">
        <f>IF(日報入力!G1444="","",日報入力!O1444)</f>
        <v/>
      </c>
      <c r="J1444" s="291" t="str">
        <f>IF(日報入力!G1444="","",日報入力!P1444)</f>
        <v/>
      </c>
      <c r="K1444" s="291" t="str">
        <f>IF(日報入力!G1444="","",日報入力!Q1444)</f>
        <v/>
      </c>
      <c r="L1444" s="291" t="str">
        <f>IF(日報入力!G1444="","",日報入力!R1444)</f>
        <v/>
      </c>
      <c r="M1444" s="291" t="str">
        <f>IF(日報入力!G1444="","",日報入力!S1444)</f>
        <v/>
      </c>
      <c r="N1444" s="291" t="str">
        <f>IF(日報入力!G1444="","",日報入力!T1444)</f>
        <v/>
      </c>
      <c r="O1444" s="291" t="str">
        <f>IF(日報入力!G1444="","",日報入力!U1444)</f>
        <v/>
      </c>
      <c r="P1444" s="291" t="str">
        <f>IF(日報入力!G1444="","",日報入力!V1444)</f>
        <v/>
      </c>
      <c r="Q1444" s="291" t="str">
        <f>IF(日報入力!G1444="","",日報入力!W1444)</f>
        <v/>
      </c>
      <c r="R1444" s="291" t="str">
        <f>IF(日報入力!G1444="","",日報入力!X1444)</f>
        <v/>
      </c>
      <c r="S1444" s="291" t="str">
        <f>IF(日報入力!G1444="","",日報入力!Y1444)</f>
        <v/>
      </c>
      <c r="T1444" s="291" t="str">
        <f>IF(日報入力!G1444="","",日報入力!Z1444)</f>
        <v/>
      </c>
      <c r="U1444" s="291" t="str">
        <f>IF(日報入力!G1444="","",日報入力!AA1444)</f>
        <v/>
      </c>
      <c r="V1444" s="378" t="str">
        <f>IF(日報入力!G1444="","",日報入力!AB1444)</f>
        <v/>
      </c>
      <c r="W1444" s="291" t="str">
        <f>IF(日報入力!G1444="","",日報入力!AC1444)</f>
        <v/>
      </c>
      <c r="X1444" s="291" t="str">
        <f>IF(日報入力!G1444="","",日報入力!AD1444)</f>
        <v/>
      </c>
      <c r="Y1444" s="291" t="str">
        <f>IF(日報入力!G1444="","",日報入力!AE1444)</f>
        <v/>
      </c>
      <c r="Z1444" s="291" t="str">
        <f>IF(日報入力!G1444="","",日報入力!AF1444)</f>
        <v/>
      </c>
      <c r="AA1444" s="291" t="str">
        <f>IF(日報入力!G1444="","",日報入力!AG1444)</f>
        <v/>
      </c>
      <c r="AB1444" s="291" t="str">
        <f>IF(日報入力!G1444="","",日報入力!AH1444)</f>
        <v/>
      </c>
      <c r="AC1444" s="291" t="str">
        <f>IF(日報入力!G1444="","",日報入力!AI1444)</f>
        <v/>
      </c>
      <c r="AD1444" s="291" t="str">
        <f>IF(日報入力!G1444="","",日報入力!AJ1444)</f>
        <v/>
      </c>
      <c r="AE1444" s="292" t="str">
        <f>IF(日報入力!G1444="","",日報入力!E1444)</f>
        <v/>
      </c>
      <c r="AF1444" s="293" t="str">
        <f>IF(日報入力!G1444="","",日報入力!AK1444)</f>
        <v/>
      </c>
      <c r="AG1444" s="293" t="str">
        <f>IF(日報入力!G1444="","",日報入力!AL1444)</f>
        <v/>
      </c>
      <c r="AH1444" s="293" t="str">
        <f>IF(日報入力!G1444="","",日報入力!AM1444)</f>
        <v/>
      </c>
      <c r="AI1444" s="294" t="str">
        <f>IF(日報入力!G1444&gt;0,日報入力!D1444*日報入力!K1444*日報入力!AL1444,"")</f>
        <v/>
      </c>
      <c r="AJ1444" s="294" t="str">
        <f>IF(日報入力!G1444&gt;0,日報入力!E1444*日報入力!AL1444,"")</f>
        <v/>
      </c>
      <c r="AK1444" s="294" t="str">
        <f>IF(日報入力!G1444&gt;0,AI1444-AJ1444,"")</f>
        <v/>
      </c>
      <c r="AL1444" s="292" t="str">
        <f>IF(日報入力!G1444&gt;0,日報入力!E1444*日報入力!AM1444,"")</f>
        <v/>
      </c>
      <c r="AM1444" s="292" t="str">
        <f>IF(日報入力!G1444&gt;0,日報入力!AB1444*日報入力!AM1444,"")</f>
        <v/>
      </c>
      <c r="AN1444" s="68" t="str">
        <f>IF(日報入力!G1444&gt;0,日報入力!C1444,"")</f>
        <v/>
      </c>
      <c r="AO1444" s="68" t="str">
        <f>日報入力!B1444</f>
        <v/>
      </c>
      <c r="AP1444" s="68" t="str">
        <f>IF(日報入力!AQ1444,日報入力!BA1444,"")</f>
        <v/>
      </c>
      <c r="AQ1444" s="68" t="str">
        <f>IF(日報入力!AR1444,日報入力!BB1444,"")</f>
        <v/>
      </c>
      <c r="AR1444" s="68" t="str">
        <f>IF(日報入力!AS1444,"N勤","")</f>
        <v/>
      </c>
      <c r="AS1444" s="295" t="e">
        <f t="shared" si="83"/>
        <v>#VALUE!</v>
      </c>
      <c r="AT1444" s="439" t="str">
        <f>日報入力!AY1444</f>
        <v/>
      </c>
      <c r="AU1444" s="518" t="str">
        <f>IF(日報入力!G1444,G1444*60/E1444,"")</f>
        <v/>
      </c>
      <c r="AV1444" s="528" t="str">
        <f>IF(日報入力!AT1444,日報入力!AT1444,"")</f>
        <v/>
      </c>
      <c r="AW1444" s="529" t="str">
        <f>IF(日報入力!AT1444,AE1444/日報入力!AT1444,"")</f>
        <v/>
      </c>
      <c r="AX1444" s="530" t="e">
        <f>IF(1&lt;日報集計!AT1444,AT1444/(((F1444-I1444-J1444-N1444-O1444)*60)/(E1444)),"")</f>
        <v>#VALUE!</v>
      </c>
      <c r="AY1444" s="664" t="str">
        <f>IF(日報入力!H1444,AT1444/(((F1444-J1444)*60)/E1444),"")</f>
        <v/>
      </c>
      <c r="AZ1444" s="664" t="str">
        <f>IF(日報入力!I1444,AT1444/((G1444*60)/E1444),"")</f>
        <v/>
      </c>
      <c r="BA1444" s="296" t="str">
        <f>IF(日報入力!G1444,G1444/F1444,"")</f>
        <v/>
      </c>
      <c r="BB1444" s="386" t="e">
        <f t="shared" si="84"/>
        <v>#VALUE!</v>
      </c>
      <c r="BC1444" s="386" t="e">
        <f t="shared" si="85"/>
        <v>#VALUE!</v>
      </c>
      <c r="BD1444" s="80">
        <f>日報入力!AU1444</f>
        <v>0</v>
      </c>
      <c r="BE1444" s="534" t="str">
        <f>IF(日報入力!AV1444,日報入力!AV1444,"")</f>
        <v/>
      </c>
      <c r="BF1444" s="534" t="str">
        <f>IF(日報入力!AW1444,日報入力!AW1444,"")</f>
        <v/>
      </c>
      <c r="BG1444" s="398" t="str">
        <f>IF(日報入力!G1444,日報入力!K1444*日報入力!D1444*日報入力!BC1444,"")</f>
        <v/>
      </c>
    </row>
    <row r="1445" spans="1:59" ht="20.25" hidden="1" customHeight="1" x14ac:dyDescent="0.15">
      <c r="A1445" s="302" t="str">
        <f>IF(日報入力!G1445="","",日報入力!G1445)</f>
        <v/>
      </c>
      <c r="B1445" s="291" t="str">
        <f>IF(日報入力!G1445="","",日報入力!H1445)</f>
        <v/>
      </c>
      <c r="C1445" s="291" t="str">
        <f>IF(日報入力!G1445="","",日報入力!I1445)</f>
        <v/>
      </c>
      <c r="D1445" s="291" t="str">
        <f>IF(日報入力!G1445="","",日報入力!J1445)</f>
        <v/>
      </c>
      <c r="E1445" s="291" t="str">
        <f>IF(日報入力!G1445="","",日報入力!K1445)</f>
        <v/>
      </c>
      <c r="F1445" s="291" t="str">
        <f>IF(日報入力!G1445="","",日報入力!L1445)</f>
        <v/>
      </c>
      <c r="G1445" s="291" t="str">
        <f>IF(日報入力!G1445="","",日報入力!L1445-日報入力!O1445-日報入力!P1445-日報入力!Q1445-日報入力!R1445-日報入力!S1445-日報入力!T1445-日報入力!U1445-日報入力!V1445-日報入力!W1445-日報入力!X1445-日報入力!Y1445-日報入力!Z1445)</f>
        <v/>
      </c>
      <c r="H1445" s="291" t="str">
        <f>IF(日報入力!G1445="","",IF(日報入力!M1445&gt;=0,日報入力!M1445*F1445,F1445))</f>
        <v/>
      </c>
      <c r="I1445" s="291" t="str">
        <f>IF(日報入力!G1445="","",日報入力!O1445)</f>
        <v/>
      </c>
      <c r="J1445" s="291" t="str">
        <f>IF(日報入力!G1445="","",日報入力!P1445)</f>
        <v/>
      </c>
      <c r="K1445" s="291" t="str">
        <f>IF(日報入力!G1445="","",日報入力!Q1445)</f>
        <v/>
      </c>
      <c r="L1445" s="291" t="str">
        <f>IF(日報入力!G1445="","",日報入力!R1445)</f>
        <v/>
      </c>
      <c r="M1445" s="291" t="str">
        <f>IF(日報入力!G1445="","",日報入力!S1445)</f>
        <v/>
      </c>
      <c r="N1445" s="291" t="str">
        <f>IF(日報入力!G1445="","",日報入力!T1445)</f>
        <v/>
      </c>
      <c r="O1445" s="291" t="str">
        <f>IF(日報入力!G1445="","",日報入力!U1445)</f>
        <v/>
      </c>
      <c r="P1445" s="291" t="str">
        <f>IF(日報入力!G1445="","",日報入力!V1445)</f>
        <v/>
      </c>
      <c r="Q1445" s="291" t="str">
        <f>IF(日報入力!G1445="","",日報入力!W1445)</f>
        <v/>
      </c>
      <c r="R1445" s="291" t="str">
        <f>IF(日報入力!G1445="","",日報入力!X1445)</f>
        <v/>
      </c>
      <c r="S1445" s="291" t="str">
        <f>IF(日報入力!G1445="","",日報入力!Y1445)</f>
        <v/>
      </c>
      <c r="T1445" s="291" t="str">
        <f>IF(日報入力!G1445="","",日報入力!Z1445)</f>
        <v/>
      </c>
      <c r="U1445" s="291" t="str">
        <f>IF(日報入力!G1445="","",日報入力!AA1445)</f>
        <v/>
      </c>
      <c r="V1445" s="378" t="str">
        <f>IF(日報入力!G1445="","",日報入力!AB1445)</f>
        <v/>
      </c>
      <c r="W1445" s="291" t="str">
        <f>IF(日報入力!G1445="","",日報入力!AC1445)</f>
        <v/>
      </c>
      <c r="X1445" s="291" t="str">
        <f>IF(日報入力!G1445="","",日報入力!AD1445)</f>
        <v/>
      </c>
      <c r="Y1445" s="291" t="str">
        <f>IF(日報入力!G1445="","",日報入力!AE1445)</f>
        <v/>
      </c>
      <c r="Z1445" s="291" t="str">
        <f>IF(日報入力!G1445="","",日報入力!AF1445)</f>
        <v/>
      </c>
      <c r="AA1445" s="291" t="str">
        <f>IF(日報入力!G1445="","",日報入力!AG1445)</f>
        <v/>
      </c>
      <c r="AB1445" s="291" t="str">
        <f>IF(日報入力!G1445="","",日報入力!AH1445)</f>
        <v/>
      </c>
      <c r="AC1445" s="291" t="str">
        <f>IF(日報入力!G1445="","",日報入力!AI1445)</f>
        <v/>
      </c>
      <c r="AD1445" s="291" t="str">
        <f>IF(日報入力!G1445="","",日報入力!AJ1445)</f>
        <v/>
      </c>
      <c r="AE1445" s="292" t="str">
        <f>IF(日報入力!G1445="","",日報入力!E1445)</f>
        <v/>
      </c>
      <c r="AF1445" s="293" t="str">
        <f>IF(日報入力!G1445="","",日報入力!AK1445)</f>
        <v/>
      </c>
      <c r="AG1445" s="293" t="str">
        <f>IF(日報入力!G1445="","",日報入力!AL1445)</f>
        <v/>
      </c>
      <c r="AH1445" s="293" t="str">
        <f>IF(日報入力!G1445="","",日報入力!AM1445)</f>
        <v/>
      </c>
      <c r="AI1445" s="294" t="str">
        <f>IF(日報入力!G1445&gt;0,日報入力!D1445*日報入力!K1445*日報入力!AL1445,"")</f>
        <v/>
      </c>
      <c r="AJ1445" s="294" t="str">
        <f>IF(日報入力!G1445&gt;0,日報入力!E1445*日報入力!AL1445,"")</f>
        <v/>
      </c>
      <c r="AK1445" s="294" t="str">
        <f>IF(日報入力!G1445&gt;0,AI1445-AJ1445,"")</f>
        <v/>
      </c>
      <c r="AL1445" s="292" t="str">
        <f>IF(日報入力!G1445&gt;0,日報入力!E1445*日報入力!AM1445,"")</f>
        <v/>
      </c>
      <c r="AM1445" s="292" t="str">
        <f>IF(日報入力!G1445&gt;0,日報入力!AB1445*日報入力!AM1445,"")</f>
        <v/>
      </c>
      <c r="AN1445" s="68" t="str">
        <f>IF(日報入力!G1445&gt;0,日報入力!C1445,"")</f>
        <v/>
      </c>
      <c r="AO1445" s="68" t="str">
        <f>日報入力!B1445</f>
        <v/>
      </c>
      <c r="AP1445" s="68" t="str">
        <f>IF(日報入力!AQ1445,日報入力!BA1445,"")</f>
        <v/>
      </c>
      <c r="AQ1445" s="68" t="str">
        <f>IF(日報入力!AR1445,日報入力!BB1445,"")</f>
        <v/>
      </c>
      <c r="AR1445" s="68" t="str">
        <f>IF(日報入力!AS1445,"N勤","")</f>
        <v/>
      </c>
      <c r="AS1445" s="295" t="e">
        <f t="shared" si="83"/>
        <v>#VALUE!</v>
      </c>
      <c r="AT1445" s="439" t="str">
        <f>日報入力!AY1445</f>
        <v/>
      </c>
      <c r="AU1445" s="518" t="str">
        <f>IF(日報入力!G1445,G1445*60/E1445,"")</f>
        <v/>
      </c>
      <c r="AV1445" s="528" t="str">
        <f>IF(日報入力!AT1445,日報入力!AT1445,"")</f>
        <v/>
      </c>
      <c r="AW1445" s="529" t="str">
        <f>IF(日報入力!AT1445,AE1445/日報入力!AT1445,"")</f>
        <v/>
      </c>
      <c r="AX1445" s="530" t="e">
        <f>IF(1&lt;日報集計!AT1445,AT1445/(((F1445-I1445-J1445-N1445-O1445)*60)/(E1445)),"")</f>
        <v>#VALUE!</v>
      </c>
      <c r="AY1445" s="664" t="str">
        <f>IF(日報入力!H1445,AT1445/(((F1445-J1445)*60)/E1445),"")</f>
        <v/>
      </c>
      <c r="AZ1445" s="664" t="str">
        <f>IF(日報入力!I1445,AT1445/((G1445*60)/E1445),"")</f>
        <v/>
      </c>
      <c r="BA1445" s="296" t="str">
        <f>IF(日報入力!G1445,G1445/F1445,"")</f>
        <v/>
      </c>
      <c r="BB1445" s="386" t="e">
        <f t="shared" si="84"/>
        <v>#VALUE!</v>
      </c>
      <c r="BC1445" s="386" t="e">
        <f t="shared" si="85"/>
        <v>#VALUE!</v>
      </c>
      <c r="BD1445" s="80">
        <f>日報入力!AU1445</f>
        <v>0</v>
      </c>
      <c r="BE1445" s="534" t="str">
        <f>IF(日報入力!AV1445,日報入力!AV1445,"")</f>
        <v/>
      </c>
      <c r="BF1445" s="534" t="str">
        <f>IF(日報入力!AW1445,日報入力!AW1445,"")</f>
        <v/>
      </c>
      <c r="BG1445" s="398" t="str">
        <f>IF(日報入力!G1445,日報入力!K1445*日報入力!D1445*日報入力!BC1445,"")</f>
        <v/>
      </c>
    </row>
    <row r="1446" spans="1:59" ht="20.25" hidden="1" customHeight="1" x14ac:dyDescent="0.15">
      <c r="A1446" s="302" t="str">
        <f>IF(日報入力!G1446="","",日報入力!G1446)</f>
        <v/>
      </c>
      <c r="B1446" s="291" t="str">
        <f>IF(日報入力!G1446="","",日報入力!H1446)</f>
        <v/>
      </c>
      <c r="C1446" s="291" t="str">
        <f>IF(日報入力!G1446="","",日報入力!I1446)</f>
        <v/>
      </c>
      <c r="D1446" s="291" t="str">
        <f>IF(日報入力!G1446="","",日報入力!J1446)</f>
        <v/>
      </c>
      <c r="E1446" s="291" t="str">
        <f>IF(日報入力!G1446="","",日報入力!K1446)</f>
        <v/>
      </c>
      <c r="F1446" s="291" t="str">
        <f>IF(日報入力!G1446="","",日報入力!L1446)</f>
        <v/>
      </c>
      <c r="G1446" s="291" t="str">
        <f>IF(日報入力!G1446="","",日報入力!L1446-日報入力!O1446-日報入力!P1446-日報入力!Q1446-日報入力!R1446-日報入力!S1446-日報入力!T1446-日報入力!U1446-日報入力!V1446-日報入力!W1446-日報入力!X1446-日報入力!Y1446-日報入力!Z1446)</f>
        <v/>
      </c>
      <c r="H1446" s="291" t="str">
        <f>IF(日報入力!G1446="","",IF(日報入力!M1446&gt;=0,日報入力!M1446*F1446,F1446))</f>
        <v/>
      </c>
      <c r="I1446" s="291" t="str">
        <f>IF(日報入力!G1446="","",日報入力!O1446)</f>
        <v/>
      </c>
      <c r="J1446" s="291" t="str">
        <f>IF(日報入力!G1446="","",日報入力!P1446)</f>
        <v/>
      </c>
      <c r="K1446" s="291" t="str">
        <f>IF(日報入力!G1446="","",日報入力!Q1446)</f>
        <v/>
      </c>
      <c r="L1446" s="291" t="str">
        <f>IF(日報入力!G1446="","",日報入力!R1446)</f>
        <v/>
      </c>
      <c r="M1446" s="291" t="str">
        <f>IF(日報入力!G1446="","",日報入力!S1446)</f>
        <v/>
      </c>
      <c r="N1446" s="291" t="str">
        <f>IF(日報入力!G1446="","",日報入力!T1446)</f>
        <v/>
      </c>
      <c r="O1446" s="291" t="str">
        <f>IF(日報入力!G1446="","",日報入力!U1446)</f>
        <v/>
      </c>
      <c r="P1446" s="291" t="str">
        <f>IF(日報入力!G1446="","",日報入力!V1446)</f>
        <v/>
      </c>
      <c r="Q1446" s="291" t="str">
        <f>IF(日報入力!G1446="","",日報入力!W1446)</f>
        <v/>
      </c>
      <c r="R1446" s="291" t="str">
        <f>IF(日報入力!G1446="","",日報入力!X1446)</f>
        <v/>
      </c>
      <c r="S1446" s="291" t="str">
        <f>IF(日報入力!G1446="","",日報入力!Y1446)</f>
        <v/>
      </c>
      <c r="T1446" s="291" t="str">
        <f>IF(日報入力!G1446="","",日報入力!Z1446)</f>
        <v/>
      </c>
      <c r="U1446" s="291" t="str">
        <f>IF(日報入力!G1446="","",日報入力!AA1446)</f>
        <v/>
      </c>
      <c r="V1446" s="378" t="str">
        <f>IF(日報入力!G1446="","",日報入力!AB1446)</f>
        <v/>
      </c>
      <c r="W1446" s="291" t="str">
        <f>IF(日報入力!G1446="","",日報入力!AC1446)</f>
        <v/>
      </c>
      <c r="X1446" s="291" t="str">
        <f>IF(日報入力!G1446="","",日報入力!AD1446)</f>
        <v/>
      </c>
      <c r="Y1446" s="291" t="str">
        <f>IF(日報入力!G1446="","",日報入力!AE1446)</f>
        <v/>
      </c>
      <c r="Z1446" s="291" t="str">
        <f>IF(日報入力!G1446="","",日報入力!AF1446)</f>
        <v/>
      </c>
      <c r="AA1446" s="291" t="str">
        <f>IF(日報入力!G1446="","",日報入力!AG1446)</f>
        <v/>
      </c>
      <c r="AB1446" s="291" t="str">
        <f>IF(日報入力!G1446="","",日報入力!AH1446)</f>
        <v/>
      </c>
      <c r="AC1446" s="291" t="str">
        <f>IF(日報入力!G1446="","",日報入力!AI1446)</f>
        <v/>
      </c>
      <c r="AD1446" s="291" t="str">
        <f>IF(日報入力!G1446="","",日報入力!AJ1446)</f>
        <v/>
      </c>
      <c r="AE1446" s="292" t="str">
        <f>IF(日報入力!G1446="","",日報入力!E1446)</f>
        <v/>
      </c>
      <c r="AF1446" s="293" t="str">
        <f>IF(日報入力!G1446="","",日報入力!AK1446)</f>
        <v/>
      </c>
      <c r="AG1446" s="293" t="str">
        <f>IF(日報入力!G1446="","",日報入力!AL1446)</f>
        <v/>
      </c>
      <c r="AH1446" s="293" t="str">
        <f>IF(日報入力!G1446="","",日報入力!AM1446)</f>
        <v/>
      </c>
      <c r="AI1446" s="294" t="str">
        <f>IF(日報入力!G1446&gt;0,日報入力!D1446*日報入力!K1446*日報入力!AL1446,"")</f>
        <v/>
      </c>
      <c r="AJ1446" s="294" t="str">
        <f>IF(日報入力!G1446&gt;0,日報入力!E1446*日報入力!AL1446,"")</f>
        <v/>
      </c>
      <c r="AK1446" s="294" t="str">
        <f>IF(日報入力!G1446&gt;0,AI1446-AJ1446,"")</f>
        <v/>
      </c>
      <c r="AL1446" s="292" t="str">
        <f>IF(日報入力!G1446&gt;0,日報入力!E1446*日報入力!AM1446,"")</f>
        <v/>
      </c>
      <c r="AM1446" s="292" t="str">
        <f>IF(日報入力!G1446&gt;0,日報入力!AB1446*日報入力!AM1446,"")</f>
        <v/>
      </c>
      <c r="AN1446" s="68" t="str">
        <f>IF(日報入力!G1446&gt;0,日報入力!C1446,"")</f>
        <v/>
      </c>
      <c r="AO1446" s="68" t="str">
        <f>日報入力!B1446</f>
        <v/>
      </c>
      <c r="AP1446" s="68" t="str">
        <f>IF(日報入力!AQ1446,日報入力!BA1446,"")</f>
        <v/>
      </c>
      <c r="AQ1446" s="68" t="str">
        <f>IF(日報入力!AR1446,日報入力!BB1446,"")</f>
        <v/>
      </c>
      <c r="AR1446" s="68" t="str">
        <f>IF(日報入力!AS1446,"N勤","")</f>
        <v/>
      </c>
      <c r="AS1446" s="295" t="e">
        <f t="shared" si="83"/>
        <v>#VALUE!</v>
      </c>
      <c r="AT1446" s="439" t="str">
        <f>日報入力!AY1446</f>
        <v/>
      </c>
      <c r="AU1446" s="518" t="str">
        <f>IF(日報入力!G1446,G1446*60/E1446,"")</f>
        <v/>
      </c>
      <c r="AV1446" s="528" t="str">
        <f>IF(日報入力!AT1446,日報入力!AT1446,"")</f>
        <v/>
      </c>
      <c r="AW1446" s="529" t="str">
        <f>IF(日報入力!AT1446,AE1446/日報入力!AT1446,"")</f>
        <v/>
      </c>
      <c r="AX1446" s="530" t="e">
        <f>IF(1&lt;日報集計!AT1446,AT1446/(((F1446-I1446-J1446-N1446-O1446)*60)/(E1446)),"")</f>
        <v>#VALUE!</v>
      </c>
      <c r="AY1446" s="664" t="str">
        <f>IF(日報入力!H1446,AT1446/(((F1446-J1446)*60)/E1446),"")</f>
        <v/>
      </c>
      <c r="AZ1446" s="664" t="str">
        <f>IF(日報入力!I1446,AT1446/((G1446*60)/E1446),"")</f>
        <v/>
      </c>
      <c r="BA1446" s="296" t="str">
        <f>IF(日報入力!G1446,G1446/F1446,"")</f>
        <v/>
      </c>
      <c r="BB1446" s="386" t="e">
        <f t="shared" si="84"/>
        <v>#VALUE!</v>
      </c>
      <c r="BC1446" s="386" t="e">
        <f t="shared" si="85"/>
        <v>#VALUE!</v>
      </c>
      <c r="BD1446" s="80">
        <f>日報入力!AU1446</f>
        <v>0</v>
      </c>
      <c r="BE1446" s="534" t="str">
        <f>IF(日報入力!AV1446,日報入力!AV1446,"")</f>
        <v/>
      </c>
      <c r="BF1446" s="534" t="str">
        <f>IF(日報入力!AW1446,日報入力!AW1446,"")</f>
        <v/>
      </c>
      <c r="BG1446" s="398" t="str">
        <f>IF(日報入力!G1446,日報入力!K1446*日報入力!D1446*日報入力!BC1446,"")</f>
        <v/>
      </c>
    </row>
    <row r="1447" spans="1:59" ht="20.25" hidden="1" customHeight="1" x14ac:dyDescent="0.15">
      <c r="A1447" s="302" t="str">
        <f>IF(日報入力!G1447="","",日報入力!G1447)</f>
        <v/>
      </c>
      <c r="B1447" s="291" t="str">
        <f>IF(日報入力!G1447="","",日報入力!H1447)</f>
        <v/>
      </c>
      <c r="C1447" s="291" t="str">
        <f>IF(日報入力!G1447="","",日報入力!I1447)</f>
        <v/>
      </c>
      <c r="D1447" s="291" t="str">
        <f>IF(日報入力!G1447="","",日報入力!J1447)</f>
        <v/>
      </c>
      <c r="E1447" s="291" t="str">
        <f>IF(日報入力!G1447="","",日報入力!K1447)</f>
        <v/>
      </c>
      <c r="F1447" s="291" t="str">
        <f>IF(日報入力!G1447="","",日報入力!L1447)</f>
        <v/>
      </c>
      <c r="G1447" s="291" t="str">
        <f>IF(日報入力!G1447="","",日報入力!L1447-日報入力!O1447-日報入力!P1447-日報入力!Q1447-日報入力!R1447-日報入力!S1447-日報入力!T1447-日報入力!U1447-日報入力!V1447-日報入力!W1447-日報入力!X1447-日報入力!Y1447-日報入力!Z1447)</f>
        <v/>
      </c>
      <c r="H1447" s="291" t="str">
        <f>IF(日報入力!G1447="","",IF(日報入力!M1447&gt;=0,日報入力!M1447*F1447,F1447))</f>
        <v/>
      </c>
      <c r="I1447" s="291" t="str">
        <f>IF(日報入力!G1447="","",日報入力!O1447)</f>
        <v/>
      </c>
      <c r="J1447" s="291" t="str">
        <f>IF(日報入力!G1447="","",日報入力!P1447)</f>
        <v/>
      </c>
      <c r="K1447" s="291" t="str">
        <f>IF(日報入力!G1447="","",日報入力!Q1447)</f>
        <v/>
      </c>
      <c r="L1447" s="291" t="str">
        <f>IF(日報入力!G1447="","",日報入力!R1447)</f>
        <v/>
      </c>
      <c r="M1447" s="291" t="str">
        <f>IF(日報入力!G1447="","",日報入力!S1447)</f>
        <v/>
      </c>
      <c r="N1447" s="291" t="str">
        <f>IF(日報入力!G1447="","",日報入力!T1447)</f>
        <v/>
      </c>
      <c r="O1447" s="291" t="str">
        <f>IF(日報入力!G1447="","",日報入力!U1447)</f>
        <v/>
      </c>
      <c r="P1447" s="291" t="str">
        <f>IF(日報入力!G1447="","",日報入力!V1447)</f>
        <v/>
      </c>
      <c r="Q1447" s="291" t="str">
        <f>IF(日報入力!G1447="","",日報入力!W1447)</f>
        <v/>
      </c>
      <c r="R1447" s="291" t="str">
        <f>IF(日報入力!G1447="","",日報入力!X1447)</f>
        <v/>
      </c>
      <c r="S1447" s="291" t="str">
        <f>IF(日報入力!G1447="","",日報入力!Y1447)</f>
        <v/>
      </c>
      <c r="T1447" s="291" t="str">
        <f>IF(日報入力!G1447="","",日報入力!Z1447)</f>
        <v/>
      </c>
      <c r="U1447" s="291" t="str">
        <f>IF(日報入力!G1447="","",日報入力!AA1447)</f>
        <v/>
      </c>
      <c r="V1447" s="378" t="str">
        <f>IF(日報入力!G1447="","",日報入力!AB1447)</f>
        <v/>
      </c>
      <c r="W1447" s="291" t="str">
        <f>IF(日報入力!G1447="","",日報入力!AC1447)</f>
        <v/>
      </c>
      <c r="X1447" s="291" t="str">
        <f>IF(日報入力!G1447="","",日報入力!AD1447)</f>
        <v/>
      </c>
      <c r="Y1447" s="291" t="str">
        <f>IF(日報入力!G1447="","",日報入力!AE1447)</f>
        <v/>
      </c>
      <c r="Z1447" s="291" t="str">
        <f>IF(日報入力!G1447="","",日報入力!AF1447)</f>
        <v/>
      </c>
      <c r="AA1447" s="291" t="str">
        <f>IF(日報入力!G1447="","",日報入力!AG1447)</f>
        <v/>
      </c>
      <c r="AB1447" s="291" t="str">
        <f>IF(日報入力!G1447="","",日報入力!AH1447)</f>
        <v/>
      </c>
      <c r="AC1447" s="291" t="str">
        <f>IF(日報入力!G1447="","",日報入力!AI1447)</f>
        <v/>
      </c>
      <c r="AD1447" s="291" t="str">
        <f>IF(日報入力!G1447="","",日報入力!AJ1447)</f>
        <v/>
      </c>
      <c r="AE1447" s="292" t="str">
        <f>IF(日報入力!G1447="","",日報入力!E1447)</f>
        <v/>
      </c>
      <c r="AF1447" s="293" t="str">
        <f>IF(日報入力!G1447="","",日報入力!AK1447)</f>
        <v/>
      </c>
      <c r="AG1447" s="293" t="str">
        <f>IF(日報入力!G1447="","",日報入力!AL1447)</f>
        <v/>
      </c>
      <c r="AH1447" s="293" t="str">
        <f>IF(日報入力!G1447="","",日報入力!AM1447)</f>
        <v/>
      </c>
      <c r="AI1447" s="294" t="str">
        <f>IF(日報入力!G1447&gt;0,日報入力!D1447*日報入力!K1447*日報入力!AL1447,"")</f>
        <v/>
      </c>
      <c r="AJ1447" s="294" t="str">
        <f>IF(日報入力!G1447&gt;0,日報入力!E1447*日報入力!AL1447,"")</f>
        <v/>
      </c>
      <c r="AK1447" s="294" t="str">
        <f>IF(日報入力!G1447&gt;0,AI1447-AJ1447,"")</f>
        <v/>
      </c>
      <c r="AL1447" s="292" t="str">
        <f>IF(日報入力!G1447&gt;0,日報入力!E1447*日報入力!AM1447,"")</f>
        <v/>
      </c>
      <c r="AM1447" s="292" t="str">
        <f>IF(日報入力!G1447&gt;0,日報入力!AB1447*日報入力!AM1447,"")</f>
        <v/>
      </c>
      <c r="AN1447" s="68" t="str">
        <f>IF(日報入力!G1447&gt;0,日報入力!C1447,"")</f>
        <v/>
      </c>
      <c r="AO1447" s="68" t="str">
        <f>日報入力!B1447</f>
        <v/>
      </c>
      <c r="AP1447" s="68" t="str">
        <f>IF(日報入力!AQ1447,日報入力!BA1447,"")</f>
        <v/>
      </c>
      <c r="AQ1447" s="68" t="str">
        <f>IF(日報入力!AR1447,日報入力!BB1447,"")</f>
        <v/>
      </c>
      <c r="AR1447" s="68" t="str">
        <f>IF(日報入力!AS1447,"N勤","")</f>
        <v/>
      </c>
      <c r="AS1447" s="295" t="e">
        <f t="shared" si="83"/>
        <v>#VALUE!</v>
      </c>
      <c r="AT1447" s="439" t="str">
        <f>日報入力!AY1447</f>
        <v/>
      </c>
      <c r="AU1447" s="518" t="str">
        <f>IF(日報入力!G1447,G1447*60/E1447,"")</f>
        <v/>
      </c>
      <c r="AV1447" s="528" t="str">
        <f>IF(日報入力!AT1447,日報入力!AT1447,"")</f>
        <v/>
      </c>
      <c r="AW1447" s="529" t="str">
        <f>IF(日報入力!AT1447,AE1447/日報入力!AT1447,"")</f>
        <v/>
      </c>
      <c r="AX1447" s="530" t="e">
        <f>IF(1&lt;日報集計!AT1447,AT1447/(((F1447-I1447-J1447-N1447-O1447)*60)/(E1447)),"")</f>
        <v>#VALUE!</v>
      </c>
      <c r="AY1447" s="664" t="str">
        <f>IF(日報入力!H1447,AT1447/(((F1447-J1447)*60)/E1447),"")</f>
        <v/>
      </c>
      <c r="AZ1447" s="664" t="str">
        <f>IF(日報入力!I1447,AT1447/((G1447*60)/E1447),"")</f>
        <v/>
      </c>
      <c r="BA1447" s="296" t="str">
        <f>IF(日報入力!G1447,G1447/F1447,"")</f>
        <v/>
      </c>
      <c r="BB1447" s="386" t="e">
        <f t="shared" si="84"/>
        <v>#VALUE!</v>
      </c>
      <c r="BC1447" s="386" t="e">
        <f t="shared" si="85"/>
        <v>#VALUE!</v>
      </c>
      <c r="BD1447" s="80">
        <f>日報入力!AU1447</f>
        <v>0</v>
      </c>
      <c r="BE1447" s="534" t="str">
        <f>IF(日報入力!AV1447,日報入力!AV1447,"")</f>
        <v/>
      </c>
      <c r="BF1447" s="534" t="str">
        <f>IF(日報入力!AW1447,日報入力!AW1447,"")</f>
        <v/>
      </c>
      <c r="BG1447" s="398" t="str">
        <f>IF(日報入力!G1447,日報入力!K1447*日報入力!D1447*日報入力!BC1447,"")</f>
        <v/>
      </c>
    </row>
    <row r="1448" spans="1:59" ht="20.25" hidden="1" customHeight="1" x14ac:dyDescent="0.15">
      <c r="A1448" s="302" t="str">
        <f>IF(日報入力!G1448="","",日報入力!G1448)</f>
        <v/>
      </c>
      <c r="B1448" s="291" t="str">
        <f>IF(日報入力!G1448="","",日報入力!H1448)</f>
        <v/>
      </c>
      <c r="C1448" s="291" t="str">
        <f>IF(日報入力!G1448="","",日報入力!I1448)</f>
        <v/>
      </c>
      <c r="D1448" s="291" t="str">
        <f>IF(日報入力!G1448="","",日報入力!J1448)</f>
        <v/>
      </c>
      <c r="E1448" s="291" t="str">
        <f>IF(日報入力!G1448="","",日報入力!K1448)</f>
        <v/>
      </c>
      <c r="F1448" s="291" t="str">
        <f>IF(日報入力!G1448="","",日報入力!L1448)</f>
        <v/>
      </c>
      <c r="G1448" s="291" t="str">
        <f>IF(日報入力!G1448="","",日報入力!L1448-日報入力!O1448-日報入力!P1448-日報入力!Q1448-日報入力!R1448-日報入力!S1448-日報入力!T1448-日報入力!U1448-日報入力!V1448-日報入力!W1448-日報入力!X1448-日報入力!Y1448-日報入力!Z1448)</f>
        <v/>
      </c>
      <c r="H1448" s="291" t="str">
        <f>IF(日報入力!G1448="","",IF(日報入力!M1448&gt;=0,日報入力!M1448*F1448,F1448))</f>
        <v/>
      </c>
      <c r="I1448" s="291" t="str">
        <f>IF(日報入力!G1448="","",日報入力!O1448)</f>
        <v/>
      </c>
      <c r="J1448" s="291" t="str">
        <f>IF(日報入力!G1448="","",日報入力!P1448)</f>
        <v/>
      </c>
      <c r="K1448" s="291" t="str">
        <f>IF(日報入力!G1448="","",日報入力!Q1448)</f>
        <v/>
      </c>
      <c r="L1448" s="291" t="str">
        <f>IF(日報入力!G1448="","",日報入力!R1448)</f>
        <v/>
      </c>
      <c r="M1448" s="291" t="str">
        <f>IF(日報入力!G1448="","",日報入力!S1448)</f>
        <v/>
      </c>
      <c r="N1448" s="291" t="str">
        <f>IF(日報入力!G1448="","",日報入力!T1448)</f>
        <v/>
      </c>
      <c r="O1448" s="291" t="str">
        <f>IF(日報入力!G1448="","",日報入力!U1448)</f>
        <v/>
      </c>
      <c r="P1448" s="291" t="str">
        <f>IF(日報入力!G1448="","",日報入力!V1448)</f>
        <v/>
      </c>
      <c r="Q1448" s="291" t="str">
        <f>IF(日報入力!G1448="","",日報入力!W1448)</f>
        <v/>
      </c>
      <c r="R1448" s="291" t="str">
        <f>IF(日報入力!G1448="","",日報入力!X1448)</f>
        <v/>
      </c>
      <c r="S1448" s="291" t="str">
        <f>IF(日報入力!G1448="","",日報入力!Y1448)</f>
        <v/>
      </c>
      <c r="T1448" s="291" t="str">
        <f>IF(日報入力!G1448="","",日報入力!Z1448)</f>
        <v/>
      </c>
      <c r="U1448" s="291" t="str">
        <f>IF(日報入力!G1448="","",日報入力!AA1448)</f>
        <v/>
      </c>
      <c r="V1448" s="378" t="str">
        <f>IF(日報入力!G1448="","",日報入力!AB1448)</f>
        <v/>
      </c>
      <c r="W1448" s="291" t="str">
        <f>IF(日報入力!G1448="","",日報入力!AC1448)</f>
        <v/>
      </c>
      <c r="X1448" s="291" t="str">
        <f>IF(日報入力!G1448="","",日報入力!AD1448)</f>
        <v/>
      </c>
      <c r="Y1448" s="291" t="str">
        <f>IF(日報入力!G1448="","",日報入力!AE1448)</f>
        <v/>
      </c>
      <c r="Z1448" s="291" t="str">
        <f>IF(日報入力!G1448="","",日報入力!AF1448)</f>
        <v/>
      </c>
      <c r="AA1448" s="291" t="str">
        <f>IF(日報入力!G1448="","",日報入力!AG1448)</f>
        <v/>
      </c>
      <c r="AB1448" s="291" t="str">
        <f>IF(日報入力!G1448="","",日報入力!AH1448)</f>
        <v/>
      </c>
      <c r="AC1448" s="291" t="str">
        <f>IF(日報入力!G1448="","",日報入力!AI1448)</f>
        <v/>
      </c>
      <c r="AD1448" s="291" t="str">
        <f>IF(日報入力!G1448="","",日報入力!AJ1448)</f>
        <v/>
      </c>
      <c r="AE1448" s="292" t="str">
        <f>IF(日報入力!G1448="","",日報入力!E1448)</f>
        <v/>
      </c>
      <c r="AF1448" s="293" t="str">
        <f>IF(日報入力!G1448="","",日報入力!AK1448)</f>
        <v/>
      </c>
      <c r="AG1448" s="293" t="str">
        <f>IF(日報入力!G1448="","",日報入力!AL1448)</f>
        <v/>
      </c>
      <c r="AH1448" s="293" t="str">
        <f>IF(日報入力!G1448="","",日報入力!AM1448)</f>
        <v/>
      </c>
      <c r="AI1448" s="294" t="str">
        <f>IF(日報入力!G1448&gt;0,日報入力!D1448*日報入力!K1448*日報入力!AL1448,"")</f>
        <v/>
      </c>
      <c r="AJ1448" s="294" t="str">
        <f>IF(日報入力!G1448&gt;0,日報入力!E1448*日報入力!AL1448,"")</f>
        <v/>
      </c>
      <c r="AK1448" s="294" t="str">
        <f>IF(日報入力!G1448&gt;0,AI1448-AJ1448,"")</f>
        <v/>
      </c>
      <c r="AL1448" s="292" t="str">
        <f>IF(日報入力!G1448&gt;0,日報入力!E1448*日報入力!AM1448,"")</f>
        <v/>
      </c>
      <c r="AM1448" s="292" t="str">
        <f>IF(日報入力!G1448&gt;0,日報入力!AB1448*日報入力!AM1448,"")</f>
        <v/>
      </c>
      <c r="AN1448" s="68" t="str">
        <f>IF(日報入力!G1448&gt;0,日報入力!C1448,"")</f>
        <v/>
      </c>
      <c r="AO1448" s="68" t="str">
        <f>日報入力!B1448</f>
        <v/>
      </c>
      <c r="AP1448" s="68" t="str">
        <f>IF(日報入力!AQ1448,日報入力!BA1448,"")</f>
        <v/>
      </c>
      <c r="AQ1448" s="68" t="str">
        <f>IF(日報入力!AR1448,日報入力!BB1448,"")</f>
        <v/>
      </c>
      <c r="AR1448" s="68" t="str">
        <f>IF(日報入力!AS1448,"N勤","")</f>
        <v/>
      </c>
      <c r="AS1448" s="295" t="e">
        <f t="shared" si="83"/>
        <v>#VALUE!</v>
      </c>
      <c r="AT1448" s="439" t="str">
        <f>日報入力!AY1448</f>
        <v/>
      </c>
      <c r="AU1448" s="518" t="str">
        <f>IF(日報入力!G1448,G1448*60/E1448,"")</f>
        <v/>
      </c>
      <c r="AV1448" s="528" t="str">
        <f>IF(日報入力!AT1448,日報入力!AT1448,"")</f>
        <v/>
      </c>
      <c r="AW1448" s="529" t="str">
        <f>IF(日報入力!AT1448,AE1448/日報入力!AT1448,"")</f>
        <v/>
      </c>
      <c r="AX1448" s="530" t="e">
        <f>IF(1&lt;日報集計!AT1448,AT1448/(((F1448-I1448-J1448-N1448-O1448)*60)/(E1448)),"")</f>
        <v>#VALUE!</v>
      </c>
      <c r="AY1448" s="664" t="str">
        <f>IF(日報入力!H1448,AT1448/(((F1448-J1448)*60)/E1448),"")</f>
        <v/>
      </c>
      <c r="AZ1448" s="664" t="str">
        <f>IF(日報入力!I1448,AT1448/((G1448*60)/E1448),"")</f>
        <v/>
      </c>
      <c r="BA1448" s="296" t="str">
        <f>IF(日報入力!G1448,G1448/F1448,"")</f>
        <v/>
      </c>
      <c r="BB1448" s="386" t="e">
        <f t="shared" si="84"/>
        <v>#VALUE!</v>
      </c>
      <c r="BC1448" s="386" t="e">
        <f t="shared" si="85"/>
        <v>#VALUE!</v>
      </c>
      <c r="BD1448" s="80">
        <f>日報入力!AU1448</f>
        <v>0</v>
      </c>
      <c r="BE1448" s="534" t="str">
        <f>IF(日報入力!AV1448,日報入力!AV1448,"")</f>
        <v/>
      </c>
      <c r="BF1448" s="534" t="str">
        <f>IF(日報入力!AW1448,日報入力!AW1448,"")</f>
        <v/>
      </c>
      <c r="BG1448" s="398" t="str">
        <f>IF(日報入力!G1448,日報入力!K1448*日報入力!D1448*日報入力!BC1448,"")</f>
        <v/>
      </c>
    </row>
    <row r="1449" spans="1:59" ht="20.25" hidden="1" customHeight="1" x14ac:dyDescent="0.15">
      <c r="A1449" s="302" t="str">
        <f>IF(日報入力!G1449="","",日報入力!G1449)</f>
        <v/>
      </c>
      <c r="B1449" s="291" t="str">
        <f>IF(日報入力!G1449="","",日報入力!H1449)</f>
        <v/>
      </c>
      <c r="C1449" s="291" t="str">
        <f>IF(日報入力!G1449="","",日報入力!I1449)</f>
        <v/>
      </c>
      <c r="D1449" s="291" t="str">
        <f>IF(日報入力!G1449="","",日報入力!J1449)</f>
        <v/>
      </c>
      <c r="E1449" s="291" t="str">
        <f>IF(日報入力!G1449="","",日報入力!K1449)</f>
        <v/>
      </c>
      <c r="F1449" s="291" t="str">
        <f>IF(日報入力!G1449="","",日報入力!L1449)</f>
        <v/>
      </c>
      <c r="G1449" s="291" t="str">
        <f>IF(日報入力!G1449="","",日報入力!L1449-日報入力!O1449-日報入力!P1449-日報入力!Q1449-日報入力!R1449-日報入力!S1449-日報入力!T1449-日報入力!U1449-日報入力!V1449-日報入力!W1449-日報入力!X1449-日報入力!Y1449-日報入力!Z1449)</f>
        <v/>
      </c>
      <c r="H1449" s="291" t="str">
        <f>IF(日報入力!G1449="","",IF(日報入力!M1449&gt;=0,日報入力!M1449*F1449,F1449))</f>
        <v/>
      </c>
      <c r="I1449" s="291" t="str">
        <f>IF(日報入力!G1449="","",日報入力!O1449)</f>
        <v/>
      </c>
      <c r="J1449" s="291" t="str">
        <f>IF(日報入力!G1449="","",日報入力!P1449)</f>
        <v/>
      </c>
      <c r="K1449" s="291" t="str">
        <f>IF(日報入力!G1449="","",日報入力!Q1449)</f>
        <v/>
      </c>
      <c r="L1449" s="291" t="str">
        <f>IF(日報入力!G1449="","",日報入力!R1449)</f>
        <v/>
      </c>
      <c r="M1449" s="291" t="str">
        <f>IF(日報入力!G1449="","",日報入力!S1449)</f>
        <v/>
      </c>
      <c r="N1449" s="291" t="str">
        <f>IF(日報入力!G1449="","",日報入力!T1449)</f>
        <v/>
      </c>
      <c r="O1449" s="291" t="str">
        <f>IF(日報入力!G1449="","",日報入力!U1449)</f>
        <v/>
      </c>
      <c r="P1449" s="291" t="str">
        <f>IF(日報入力!G1449="","",日報入力!V1449)</f>
        <v/>
      </c>
      <c r="Q1449" s="291" t="str">
        <f>IF(日報入力!G1449="","",日報入力!W1449)</f>
        <v/>
      </c>
      <c r="R1449" s="291" t="str">
        <f>IF(日報入力!G1449="","",日報入力!X1449)</f>
        <v/>
      </c>
      <c r="S1449" s="291" t="str">
        <f>IF(日報入力!G1449="","",日報入力!Y1449)</f>
        <v/>
      </c>
      <c r="T1449" s="291" t="str">
        <f>IF(日報入力!G1449="","",日報入力!Z1449)</f>
        <v/>
      </c>
      <c r="U1449" s="291" t="str">
        <f>IF(日報入力!G1449="","",日報入力!AA1449)</f>
        <v/>
      </c>
      <c r="V1449" s="378" t="str">
        <f>IF(日報入力!G1449="","",日報入力!AB1449)</f>
        <v/>
      </c>
      <c r="W1449" s="291" t="str">
        <f>IF(日報入力!G1449="","",日報入力!AC1449)</f>
        <v/>
      </c>
      <c r="X1449" s="291" t="str">
        <f>IF(日報入力!G1449="","",日報入力!AD1449)</f>
        <v/>
      </c>
      <c r="Y1449" s="291" t="str">
        <f>IF(日報入力!G1449="","",日報入力!AE1449)</f>
        <v/>
      </c>
      <c r="Z1449" s="291" t="str">
        <f>IF(日報入力!G1449="","",日報入力!AF1449)</f>
        <v/>
      </c>
      <c r="AA1449" s="291" t="str">
        <f>IF(日報入力!G1449="","",日報入力!AG1449)</f>
        <v/>
      </c>
      <c r="AB1449" s="291" t="str">
        <f>IF(日報入力!G1449="","",日報入力!AH1449)</f>
        <v/>
      </c>
      <c r="AC1449" s="291" t="str">
        <f>IF(日報入力!G1449="","",日報入力!AI1449)</f>
        <v/>
      </c>
      <c r="AD1449" s="291" t="str">
        <f>IF(日報入力!G1449="","",日報入力!AJ1449)</f>
        <v/>
      </c>
      <c r="AE1449" s="292" t="str">
        <f>IF(日報入力!G1449="","",日報入力!E1449)</f>
        <v/>
      </c>
      <c r="AF1449" s="293" t="str">
        <f>IF(日報入力!G1449="","",日報入力!AK1449)</f>
        <v/>
      </c>
      <c r="AG1449" s="293" t="str">
        <f>IF(日報入力!G1449="","",日報入力!AL1449)</f>
        <v/>
      </c>
      <c r="AH1449" s="293" t="str">
        <f>IF(日報入力!G1449="","",日報入力!AM1449)</f>
        <v/>
      </c>
      <c r="AI1449" s="294" t="str">
        <f>IF(日報入力!G1449&gt;0,日報入力!D1449*日報入力!K1449*日報入力!AL1449,"")</f>
        <v/>
      </c>
      <c r="AJ1449" s="294" t="str">
        <f>IF(日報入力!G1449&gt;0,日報入力!E1449*日報入力!AL1449,"")</f>
        <v/>
      </c>
      <c r="AK1449" s="294" t="str">
        <f>IF(日報入力!G1449&gt;0,AI1449-AJ1449,"")</f>
        <v/>
      </c>
      <c r="AL1449" s="292" t="str">
        <f>IF(日報入力!G1449&gt;0,日報入力!E1449*日報入力!AM1449,"")</f>
        <v/>
      </c>
      <c r="AM1449" s="292" t="str">
        <f>IF(日報入力!G1449&gt;0,日報入力!AB1449*日報入力!AM1449,"")</f>
        <v/>
      </c>
      <c r="AN1449" s="68" t="str">
        <f>IF(日報入力!G1449&gt;0,日報入力!C1449,"")</f>
        <v/>
      </c>
      <c r="AO1449" s="68" t="str">
        <f>日報入力!B1449</f>
        <v/>
      </c>
      <c r="AP1449" s="68" t="str">
        <f>IF(日報入力!AQ1449,日報入力!BA1449,"")</f>
        <v/>
      </c>
      <c r="AQ1449" s="68" t="str">
        <f>IF(日報入力!AR1449,日報入力!BB1449,"")</f>
        <v/>
      </c>
      <c r="AR1449" s="68" t="str">
        <f>IF(日報入力!AS1449,"N勤","")</f>
        <v/>
      </c>
      <c r="AS1449" s="295" t="e">
        <f t="shared" ref="AS1449:AS1512" si="86">IF(A1449,V1449/(AE1449+V1449),"")</f>
        <v>#VALUE!</v>
      </c>
      <c r="AT1449" s="439" t="str">
        <f>日報入力!AY1449</f>
        <v/>
      </c>
      <c r="AU1449" s="518" t="str">
        <f>IF(日報入力!G1449,G1449*60/E1449,"")</f>
        <v/>
      </c>
      <c r="AV1449" s="528" t="str">
        <f>IF(日報入力!AT1449,日報入力!AT1449,"")</f>
        <v/>
      </c>
      <c r="AW1449" s="529" t="str">
        <f>IF(日報入力!AT1449,AE1449/日報入力!AT1449,"")</f>
        <v/>
      </c>
      <c r="AX1449" s="530" t="e">
        <f>IF(1&lt;日報集計!AT1449,AT1449/(((F1449-I1449-J1449-N1449-O1449)*60)/(E1449)),"")</f>
        <v>#VALUE!</v>
      </c>
      <c r="AY1449" s="664" t="str">
        <f>IF(日報入力!H1449,AT1449/(((F1449-J1449)*60)/E1449),"")</f>
        <v/>
      </c>
      <c r="AZ1449" s="664" t="str">
        <f>IF(日報入力!I1449,AT1449/((G1449*60)/E1449),"")</f>
        <v/>
      </c>
      <c r="BA1449" s="296" t="str">
        <f>IF(日報入力!G1449,G1449/F1449,"")</f>
        <v/>
      </c>
      <c r="BB1449" s="386" t="e">
        <f t="shared" ref="BB1449:BB1512" si="87">AL1449/F1449*60</f>
        <v>#VALUE!</v>
      </c>
      <c r="BC1449" s="386" t="e">
        <f t="shared" ref="BC1449:BC1512" si="88">AL1449/H1449*60</f>
        <v>#VALUE!</v>
      </c>
      <c r="BD1449" s="80">
        <f>日報入力!AU1449</f>
        <v>0</v>
      </c>
      <c r="BE1449" s="534" t="str">
        <f>IF(日報入力!AV1449,日報入力!AV1449,"")</f>
        <v/>
      </c>
      <c r="BF1449" s="534" t="str">
        <f>IF(日報入力!AW1449,日報入力!AW1449,"")</f>
        <v/>
      </c>
      <c r="BG1449" s="398" t="str">
        <f>IF(日報入力!G1449,日報入力!K1449*日報入力!D1449*日報入力!BC1449,"")</f>
        <v/>
      </c>
    </row>
    <row r="1450" spans="1:59" ht="20.25" hidden="1" customHeight="1" x14ac:dyDescent="0.15">
      <c r="A1450" s="302" t="str">
        <f>IF(日報入力!G1450="","",日報入力!G1450)</f>
        <v/>
      </c>
      <c r="B1450" s="291" t="str">
        <f>IF(日報入力!G1450="","",日報入力!H1450)</f>
        <v/>
      </c>
      <c r="C1450" s="291" t="str">
        <f>IF(日報入力!G1450="","",日報入力!I1450)</f>
        <v/>
      </c>
      <c r="D1450" s="291" t="str">
        <f>IF(日報入力!G1450="","",日報入力!J1450)</f>
        <v/>
      </c>
      <c r="E1450" s="291" t="str">
        <f>IF(日報入力!G1450="","",日報入力!K1450)</f>
        <v/>
      </c>
      <c r="F1450" s="291" t="str">
        <f>IF(日報入力!G1450="","",日報入力!L1450)</f>
        <v/>
      </c>
      <c r="G1450" s="291" t="str">
        <f>IF(日報入力!G1450="","",日報入力!L1450-日報入力!O1450-日報入力!P1450-日報入力!Q1450-日報入力!R1450-日報入力!S1450-日報入力!T1450-日報入力!U1450-日報入力!V1450-日報入力!W1450-日報入力!X1450-日報入力!Y1450-日報入力!Z1450)</f>
        <v/>
      </c>
      <c r="H1450" s="291" t="str">
        <f>IF(日報入力!G1450="","",IF(日報入力!M1450&gt;=0,日報入力!M1450*F1450,F1450))</f>
        <v/>
      </c>
      <c r="I1450" s="291" t="str">
        <f>IF(日報入力!G1450="","",日報入力!O1450)</f>
        <v/>
      </c>
      <c r="J1450" s="291" t="str">
        <f>IF(日報入力!G1450="","",日報入力!P1450)</f>
        <v/>
      </c>
      <c r="K1450" s="291" t="str">
        <f>IF(日報入力!G1450="","",日報入力!Q1450)</f>
        <v/>
      </c>
      <c r="L1450" s="291" t="str">
        <f>IF(日報入力!G1450="","",日報入力!R1450)</f>
        <v/>
      </c>
      <c r="M1450" s="291" t="str">
        <f>IF(日報入力!G1450="","",日報入力!S1450)</f>
        <v/>
      </c>
      <c r="N1450" s="291" t="str">
        <f>IF(日報入力!G1450="","",日報入力!T1450)</f>
        <v/>
      </c>
      <c r="O1450" s="291" t="str">
        <f>IF(日報入力!G1450="","",日報入力!U1450)</f>
        <v/>
      </c>
      <c r="P1450" s="291" t="str">
        <f>IF(日報入力!G1450="","",日報入力!V1450)</f>
        <v/>
      </c>
      <c r="Q1450" s="291" t="str">
        <f>IF(日報入力!G1450="","",日報入力!W1450)</f>
        <v/>
      </c>
      <c r="R1450" s="291" t="str">
        <f>IF(日報入力!G1450="","",日報入力!X1450)</f>
        <v/>
      </c>
      <c r="S1450" s="291" t="str">
        <f>IF(日報入力!G1450="","",日報入力!Y1450)</f>
        <v/>
      </c>
      <c r="T1450" s="291" t="str">
        <f>IF(日報入力!G1450="","",日報入力!Z1450)</f>
        <v/>
      </c>
      <c r="U1450" s="291" t="str">
        <f>IF(日報入力!G1450="","",日報入力!AA1450)</f>
        <v/>
      </c>
      <c r="V1450" s="378" t="str">
        <f>IF(日報入力!G1450="","",日報入力!AB1450)</f>
        <v/>
      </c>
      <c r="W1450" s="291" t="str">
        <f>IF(日報入力!G1450="","",日報入力!AC1450)</f>
        <v/>
      </c>
      <c r="X1450" s="291" t="str">
        <f>IF(日報入力!G1450="","",日報入力!AD1450)</f>
        <v/>
      </c>
      <c r="Y1450" s="291" t="str">
        <f>IF(日報入力!G1450="","",日報入力!AE1450)</f>
        <v/>
      </c>
      <c r="Z1450" s="291" t="str">
        <f>IF(日報入力!G1450="","",日報入力!AF1450)</f>
        <v/>
      </c>
      <c r="AA1450" s="291" t="str">
        <f>IF(日報入力!G1450="","",日報入力!AG1450)</f>
        <v/>
      </c>
      <c r="AB1450" s="291" t="str">
        <f>IF(日報入力!G1450="","",日報入力!AH1450)</f>
        <v/>
      </c>
      <c r="AC1450" s="291" t="str">
        <f>IF(日報入力!G1450="","",日報入力!AI1450)</f>
        <v/>
      </c>
      <c r="AD1450" s="291" t="str">
        <f>IF(日報入力!G1450="","",日報入力!AJ1450)</f>
        <v/>
      </c>
      <c r="AE1450" s="292" t="str">
        <f>IF(日報入力!G1450="","",日報入力!E1450)</f>
        <v/>
      </c>
      <c r="AF1450" s="293" t="str">
        <f>IF(日報入力!G1450="","",日報入力!AK1450)</f>
        <v/>
      </c>
      <c r="AG1450" s="293" t="str">
        <f>IF(日報入力!G1450="","",日報入力!AL1450)</f>
        <v/>
      </c>
      <c r="AH1450" s="293" t="str">
        <f>IF(日報入力!G1450="","",日報入力!AM1450)</f>
        <v/>
      </c>
      <c r="AI1450" s="294" t="str">
        <f>IF(日報入力!G1450&gt;0,日報入力!D1450*日報入力!K1450*日報入力!AL1450,"")</f>
        <v/>
      </c>
      <c r="AJ1450" s="294" t="str">
        <f>IF(日報入力!G1450&gt;0,日報入力!E1450*日報入力!AL1450,"")</f>
        <v/>
      </c>
      <c r="AK1450" s="294" t="str">
        <f>IF(日報入力!G1450&gt;0,AI1450-AJ1450,"")</f>
        <v/>
      </c>
      <c r="AL1450" s="292" t="str">
        <f>IF(日報入力!G1450&gt;0,日報入力!E1450*日報入力!AM1450,"")</f>
        <v/>
      </c>
      <c r="AM1450" s="292" t="str">
        <f>IF(日報入力!G1450&gt;0,日報入力!AB1450*日報入力!AM1450,"")</f>
        <v/>
      </c>
      <c r="AN1450" s="68" t="str">
        <f>IF(日報入力!G1450&gt;0,日報入力!C1450,"")</f>
        <v/>
      </c>
      <c r="AO1450" s="68" t="str">
        <f>日報入力!B1450</f>
        <v/>
      </c>
      <c r="AP1450" s="68" t="str">
        <f>IF(日報入力!AQ1450,日報入力!BA1450,"")</f>
        <v/>
      </c>
      <c r="AQ1450" s="68" t="str">
        <f>IF(日報入力!AR1450,日報入力!BB1450,"")</f>
        <v/>
      </c>
      <c r="AR1450" s="68" t="str">
        <f>IF(日報入力!AS1450,"N勤","")</f>
        <v/>
      </c>
      <c r="AS1450" s="295" t="e">
        <f t="shared" si="86"/>
        <v>#VALUE!</v>
      </c>
      <c r="AT1450" s="439" t="str">
        <f>日報入力!AY1450</f>
        <v/>
      </c>
      <c r="AU1450" s="518" t="str">
        <f>IF(日報入力!G1450,G1450*60/E1450,"")</f>
        <v/>
      </c>
      <c r="AV1450" s="528" t="str">
        <f>IF(日報入力!AT1450,日報入力!AT1450,"")</f>
        <v/>
      </c>
      <c r="AW1450" s="529" t="str">
        <f>IF(日報入力!AT1450,AE1450/日報入力!AT1450,"")</f>
        <v/>
      </c>
      <c r="AX1450" s="530" t="e">
        <f>IF(1&lt;日報集計!AT1450,AT1450/(((F1450-I1450-J1450-N1450-O1450)*60)/(E1450)),"")</f>
        <v>#VALUE!</v>
      </c>
      <c r="AY1450" s="664" t="str">
        <f>IF(日報入力!H1450,AT1450/(((F1450-J1450)*60)/E1450),"")</f>
        <v/>
      </c>
      <c r="AZ1450" s="664" t="str">
        <f>IF(日報入力!I1450,AT1450/((G1450*60)/E1450),"")</f>
        <v/>
      </c>
      <c r="BA1450" s="296" t="str">
        <f>IF(日報入力!G1450,G1450/F1450,"")</f>
        <v/>
      </c>
      <c r="BB1450" s="386" t="e">
        <f t="shared" si="87"/>
        <v>#VALUE!</v>
      </c>
      <c r="BC1450" s="386" t="e">
        <f t="shared" si="88"/>
        <v>#VALUE!</v>
      </c>
      <c r="BD1450" s="80">
        <f>日報入力!AU1450</f>
        <v>0</v>
      </c>
      <c r="BE1450" s="534" t="str">
        <f>IF(日報入力!AV1450,日報入力!AV1450,"")</f>
        <v/>
      </c>
      <c r="BF1450" s="534" t="str">
        <f>IF(日報入力!AW1450,日報入力!AW1450,"")</f>
        <v/>
      </c>
      <c r="BG1450" s="398" t="str">
        <f>IF(日報入力!G1450,日報入力!K1450*日報入力!D1450*日報入力!BC1450,"")</f>
        <v/>
      </c>
    </row>
    <row r="1451" spans="1:59" ht="20.25" hidden="1" customHeight="1" x14ac:dyDescent="0.15">
      <c r="A1451" s="302" t="str">
        <f>IF(日報入力!G1451="","",日報入力!G1451)</f>
        <v/>
      </c>
      <c r="B1451" s="291" t="str">
        <f>IF(日報入力!G1451="","",日報入力!H1451)</f>
        <v/>
      </c>
      <c r="C1451" s="291" t="str">
        <f>IF(日報入力!G1451="","",日報入力!I1451)</f>
        <v/>
      </c>
      <c r="D1451" s="291" t="str">
        <f>IF(日報入力!G1451="","",日報入力!J1451)</f>
        <v/>
      </c>
      <c r="E1451" s="291" t="str">
        <f>IF(日報入力!G1451="","",日報入力!K1451)</f>
        <v/>
      </c>
      <c r="F1451" s="291" t="str">
        <f>IF(日報入力!G1451="","",日報入力!L1451)</f>
        <v/>
      </c>
      <c r="G1451" s="291" t="str">
        <f>IF(日報入力!G1451="","",日報入力!L1451-日報入力!O1451-日報入力!P1451-日報入力!Q1451-日報入力!R1451-日報入力!S1451-日報入力!T1451-日報入力!U1451-日報入力!V1451-日報入力!W1451-日報入力!X1451-日報入力!Y1451-日報入力!Z1451)</f>
        <v/>
      </c>
      <c r="H1451" s="291" t="str">
        <f>IF(日報入力!G1451="","",IF(日報入力!M1451&gt;=0,日報入力!M1451*F1451,F1451))</f>
        <v/>
      </c>
      <c r="I1451" s="291" t="str">
        <f>IF(日報入力!G1451="","",日報入力!O1451)</f>
        <v/>
      </c>
      <c r="J1451" s="291" t="str">
        <f>IF(日報入力!G1451="","",日報入力!P1451)</f>
        <v/>
      </c>
      <c r="K1451" s="291" t="str">
        <f>IF(日報入力!G1451="","",日報入力!Q1451)</f>
        <v/>
      </c>
      <c r="L1451" s="291" t="str">
        <f>IF(日報入力!G1451="","",日報入力!R1451)</f>
        <v/>
      </c>
      <c r="M1451" s="291" t="str">
        <f>IF(日報入力!G1451="","",日報入力!S1451)</f>
        <v/>
      </c>
      <c r="N1451" s="291" t="str">
        <f>IF(日報入力!G1451="","",日報入力!T1451)</f>
        <v/>
      </c>
      <c r="O1451" s="291" t="str">
        <f>IF(日報入力!G1451="","",日報入力!U1451)</f>
        <v/>
      </c>
      <c r="P1451" s="291" t="str">
        <f>IF(日報入力!G1451="","",日報入力!V1451)</f>
        <v/>
      </c>
      <c r="Q1451" s="291" t="str">
        <f>IF(日報入力!G1451="","",日報入力!W1451)</f>
        <v/>
      </c>
      <c r="R1451" s="291" t="str">
        <f>IF(日報入力!G1451="","",日報入力!X1451)</f>
        <v/>
      </c>
      <c r="S1451" s="291" t="str">
        <f>IF(日報入力!G1451="","",日報入力!Y1451)</f>
        <v/>
      </c>
      <c r="T1451" s="291" t="str">
        <f>IF(日報入力!G1451="","",日報入力!Z1451)</f>
        <v/>
      </c>
      <c r="U1451" s="291" t="str">
        <f>IF(日報入力!G1451="","",日報入力!AA1451)</f>
        <v/>
      </c>
      <c r="V1451" s="378" t="str">
        <f>IF(日報入力!G1451="","",日報入力!AB1451)</f>
        <v/>
      </c>
      <c r="W1451" s="291" t="str">
        <f>IF(日報入力!G1451="","",日報入力!AC1451)</f>
        <v/>
      </c>
      <c r="X1451" s="291" t="str">
        <f>IF(日報入力!G1451="","",日報入力!AD1451)</f>
        <v/>
      </c>
      <c r="Y1451" s="291" t="str">
        <f>IF(日報入力!G1451="","",日報入力!AE1451)</f>
        <v/>
      </c>
      <c r="Z1451" s="291" t="str">
        <f>IF(日報入力!G1451="","",日報入力!AF1451)</f>
        <v/>
      </c>
      <c r="AA1451" s="291" t="str">
        <f>IF(日報入力!G1451="","",日報入力!AG1451)</f>
        <v/>
      </c>
      <c r="AB1451" s="291" t="str">
        <f>IF(日報入力!G1451="","",日報入力!AH1451)</f>
        <v/>
      </c>
      <c r="AC1451" s="291" t="str">
        <f>IF(日報入力!G1451="","",日報入力!AI1451)</f>
        <v/>
      </c>
      <c r="AD1451" s="291" t="str">
        <f>IF(日報入力!G1451="","",日報入力!AJ1451)</f>
        <v/>
      </c>
      <c r="AE1451" s="292" t="str">
        <f>IF(日報入力!G1451="","",日報入力!E1451)</f>
        <v/>
      </c>
      <c r="AF1451" s="293" t="str">
        <f>IF(日報入力!G1451="","",日報入力!AK1451)</f>
        <v/>
      </c>
      <c r="AG1451" s="293" t="str">
        <f>IF(日報入力!G1451="","",日報入力!AL1451)</f>
        <v/>
      </c>
      <c r="AH1451" s="293" t="str">
        <f>IF(日報入力!G1451="","",日報入力!AM1451)</f>
        <v/>
      </c>
      <c r="AI1451" s="294" t="str">
        <f>IF(日報入力!G1451&gt;0,日報入力!D1451*日報入力!K1451*日報入力!AL1451,"")</f>
        <v/>
      </c>
      <c r="AJ1451" s="294" t="str">
        <f>IF(日報入力!G1451&gt;0,日報入力!E1451*日報入力!AL1451,"")</f>
        <v/>
      </c>
      <c r="AK1451" s="294" t="str">
        <f>IF(日報入力!G1451&gt;0,AI1451-AJ1451,"")</f>
        <v/>
      </c>
      <c r="AL1451" s="292" t="str">
        <f>IF(日報入力!G1451&gt;0,日報入力!E1451*日報入力!AM1451,"")</f>
        <v/>
      </c>
      <c r="AM1451" s="292" t="str">
        <f>IF(日報入力!G1451&gt;0,日報入力!AB1451*日報入力!AM1451,"")</f>
        <v/>
      </c>
      <c r="AN1451" s="68" t="str">
        <f>IF(日報入力!G1451&gt;0,日報入力!C1451,"")</f>
        <v/>
      </c>
      <c r="AO1451" s="68" t="str">
        <f>日報入力!B1451</f>
        <v/>
      </c>
      <c r="AP1451" s="68" t="str">
        <f>IF(日報入力!AQ1451,日報入力!BA1451,"")</f>
        <v/>
      </c>
      <c r="AQ1451" s="68" t="str">
        <f>IF(日報入力!AR1451,日報入力!BB1451,"")</f>
        <v/>
      </c>
      <c r="AR1451" s="68" t="str">
        <f>IF(日報入力!AS1451,"N勤","")</f>
        <v/>
      </c>
      <c r="AS1451" s="295" t="e">
        <f t="shared" si="86"/>
        <v>#VALUE!</v>
      </c>
      <c r="AT1451" s="439" t="str">
        <f>日報入力!AY1451</f>
        <v/>
      </c>
      <c r="AU1451" s="518" t="str">
        <f>IF(日報入力!G1451,G1451*60/E1451,"")</f>
        <v/>
      </c>
      <c r="AV1451" s="528" t="str">
        <f>IF(日報入力!AT1451,日報入力!AT1451,"")</f>
        <v/>
      </c>
      <c r="AW1451" s="529" t="str">
        <f>IF(日報入力!AT1451,AE1451/日報入力!AT1451,"")</f>
        <v/>
      </c>
      <c r="AX1451" s="530" t="e">
        <f>IF(1&lt;日報集計!AT1451,AT1451/(((F1451-I1451-J1451-N1451-O1451)*60)/(E1451)),"")</f>
        <v>#VALUE!</v>
      </c>
      <c r="AY1451" s="664" t="str">
        <f>IF(日報入力!H1451,AT1451/(((F1451-J1451)*60)/E1451),"")</f>
        <v/>
      </c>
      <c r="AZ1451" s="664" t="str">
        <f>IF(日報入力!I1451,AT1451/((G1451*60)/E1451),"")</f>
        <v/>
      </c>
      <c r="BA1451" s="296" t="str">
        <f>IF(日報入力!G1451,G1451/F1451,"")</f>
        <v/>
      </c>
      <c r="BB1451" s="386" t="e">
        <f t="shared" si="87"/>
        <v>#VALUE!</v>
      </c>
      <c r="BC1451" s="386" t="e">
        <f t="shared" si="88"/>
        <v>#VALUE!</v>
      </c>
      <c r="BD1451" s="80">
        <f>日報入力!AU1451</f>
        <v>0</v>
      </c>
      <c r="BE1451" s="534" t="str">
        <f>IF(日報入力!AV1451,日報入力!AV1451,"")</f>
        <v/>
      </c>
      <c r="BF1451" s="534" t="str">
        <f>IF(日報入力!AW1451,日報入力!AW1451,"")</f>
        <v/>
      </c>
      <c r="BG1451" s="398" t="str">
        <f>IF(日報入力!G1451,日報入力!K1451*日報入力!D1451*日報入力!BC1451,"")</f>
        <v/>
      </c>
    </row>
    <row r="1452" spans="1:59" ht="20.25" hidden="1" customHeight="1" x14ac:dyDescent="0.15">
      <c r="A1452" s="302" t="str">
        <f>IF(日報入力!G1452="","",日報入力!G1452)</f>
        <v/>
      </c>
      <c r="B1452" s="291" t="str">
        <f>IF(日報入力!G1452="","",日報入力!H1452)</f>
        <v/>
      </c>
      <c r="C1452" s="291" t="str">
        <f>IF(日報入力!G1452="","",日報入力!I1452)</f>
        <v/>
      </c>
      <c r="D1452" s="291" t="str">
        <f>IF(日報入力!G1452="","",日報入力!J1452)</f>
        <v/>
      </c>
      <c r="E1452" s="291" t="str">
        <f>IF(日報入力!G1452="","",日報入力!K1452)</f>
        <v/>
      </c>
      <c r="F1452" s="291" t="str">
        <f>IF(日報入力!G1452="","",日報入力!L1452)</f>
        <v/>
      </c>
      <c r="G1452" s="291" t="str">
        <f>IF(日報入力!G1452="","",日報入力!L1452-日報入力!O1452-日報入力!P1452-日報入力!Q1452-日報入力!R1452-日報入力!S1452-日報入力!T1452-日報入力!U1452-日報入力!V1452-日報入力!W1452-日報入力!X1452-日報入力!Y1452-日報入力!Z1452)</f>
        <v/>
      </c>
      <c r="H1452" s="291" t="str">
        <f>IF(日報入力!G1452="","",IF(日報入力!M1452&gt;=0,日報入力!M1452*F1452,F1452))</f>
        <v/>
      </c>
      <c r="I1452" s="291" t="str">
        <f>IF(日報入力!G1452="","",日報入力!O1452)</f>
        <v/>
      </c>
      <c r="J1452" s="291" t="str">
        <f>IF(日報入力!G1452="","",日報入力!P1452)</f>
        <v/>
      </c>
      <c r="K1452" s="291" t="str">
        <f>IF(日報入力!G1452="","",日報入力!Q1452)</f>
        <v/>
      </c>
      <c r="L1452" s="291" t="str">
        <f>IF(日報入力!G1452="","",日報入力!R1452)</f>
        <v/>
      </c>
      <c r="M1452" s="291" t="str">
        <f>IF(日報入力!G1452="","",日報入力!S1452)</f>
        <v/>
      </c>
      <c r="N1452" s="291" t="str">
        <f>IF(日報入力!G1452="","",日報入力!T1452)</f>
        <v/>
      </c>
      <c r="O1452" s="291" t="str">
        <f>IF(日報入力!G1452="","",日報入力!U1452)</f>
        <v/>
      </c>
      <c r="P1452" s="291" t="str">
        <f>IF(日報入力!G1452="","",日報入力!V1452)</f>
        <v/>
      </c>
      <c r="Q1452" s="291" t="str">
        <f>IF(日報入力!G1452="","",日報入力!W1452)</f>
        <v/>
      </c>
      <c r="R1452" s="291" t="str">
        <f>IF(日報入力!G1452="","",日報入力!X1452)</f>
        <v/>
      </c>
      <c r="S1452" s="291" t="str">
        <f>IF(日報入力!G1452="","",日報入力!Y1452)</f>
        <v/>
      </c>
      <c r="T1452" s="291" t="str">
        <f>IF(日報入力!G1452="","",日報入力!Z1452)</f>
        <v/>
      </c>
      <c r="U1452" s="291" t="str">
        <f>IF(日報入力!G1452="","",日報入力!AA1452)</f>
        <v/>
      </c>
      <c r="V1452" s="378" t="str">
        <f>IF(日報入力!G1452="","",日報入力!AB1452)</f>
        <v/>
      </c>
      <c r="W1452" s="291" t="str">
        <f>IF(日報入力!G1452="","",日報入力!AC1452)</f>
        <v/>
      </c>
      <c r="X1452" s="291" t="str">
        <f>IF(日報入力!G1452="","",日報入力!AD1452)</f>
        <v/>
      </c>
      <c r="Y1452" s="291" t="str">
        <f>IF(日報入力!G1452="","",日報入力!AE1452)</f>
        <v/>
      </c>
      <c r="Z1452" s="291" t="str">
        <f>IF(日報入力!G1452="","",日報入力!AF1452)</f>
        <v/>
      </c>
      <c r="AA1452" s="291" t="str">
        <f>IF(日報入力!G1452="","",日報入力!AG1452)</f>
        <v/>
      </c>
      <c r="AB1452" s="291" t="str">
        <f>IF(日報入力!G1452="","",日報入力!AH1452)</f>
        <v/>
      </c>
      <c r="AC1452" s="291" t="str">
        <f>IF(日報入力!G1452="","",日報入力!AI1452)</f>
        <v/>
      </c>
      <c r="AD1452" s="291" t="str">
        <f>IF(日報入力!G1452="","",日報入力!AJ1452)</f>
        <v/>
      </c>
      <c r="AE1452" s="292" t="str">
        <f>IF(日報入力!G1452="","",日報入力!E1452)</f>
        <v/>
      </c>
      <c r="AF1452" s="293" t="str">
        <f>IF(日報入力!G1452="","",日報入力!AK1452)</f>
        <v/>
      </c>
      <c r="AG1452" s="293" t="str">
        <f>IF(日報入力!G1452="","",日報入力!AL1452)</f>
        <v/>
      </c>
      <c r="AH1452" s="293" t="str">
        <f>IF(日報入力!G1452="","",日報入力!AM1452)</f>
        <v/>
      </c>
      <c r="AI1452" s="294" t="str">
        <f>IF(日報入力!G1452&gt;0,日報入力!D1452*日報入力!K1452*日報入力!AL1452,"")</f>
        <v/>
      </c>
      <c r="AJ1452" s="294" t="str">
        <f>IF(日報入力!G1452&gt;0,日報入力!E1452*日報入力!AL1452,"")</f>
        <v/>
      </c>
      <c r="AK1452" s="294" t="str">
        <f>IF(日報入力!G1452&gt;0,AI1452-AJ1452,"")</f>
        <v/>
      </c>
      <c r="AL1452" s="292" t="str">
        <f>IF(日報入力!G1452&gt;0,日報入力!E1452*日報入力!AM1452,"")</f>
        <v/>
      </c>
      <c r="AM1452" s="292" t="str">
        <f>IF(日報入力!G1452&gt;0,日報入力!AB1452*日報入力!AM1452,"")</f>
        <v/>
      </c>
      <c r="AN1452" s="68" t="str">
        <f>IF(日報入力!G1452&gt;0,日報入力!C1452,"")</f>
        <v/>
      </c>
      <c r="AO1452" s="68" t="str">
        <f>日報入力!B1452</f>
        <v/>
      </c>
      <c r="AP1452" s="68" t="str">
        <f>IF(日報入力!AQ1452,日報入力!BA1452,"")</f>
        <v/>
      </c>
      <c r="AQ1452" s="68" t="str">
        <f>IF(日報入力!AR1452,日報入力!BB1452,"")</f>
        <v/>
      </c>
      <c r="AR1452" s="68" t="str">
        <f>IF(日報入力!AS1452,"N勤","")</f>
        <v/>
      </c>
      <c r="AS1452" s="295" t="e">
        <f t="shared" si="86"/>
        <v>#VALUE!</v>
      </c>
      <c r="AT1452" s="439" t="str">
        <f>日報入力!AY1452</f>
        <v/>
      </c>
      <c r="AU1452" s="518" t="str">
        <f>IF(日報入力!G1452,G1452*60/E1452,"")</f>
        <v/>
      </c>
      <c r="AV1452" s="528" t="str">
        <f>IF(日報入力!AT1452,日報入力!AT1452,"")</f>
        <v/>
      </c>
      <c r="AW1452" s="529" t="str">
        <f>IF(日報入力!AT1452,AE1452/日報入力!AT1452,"")</f>
        <v/>
      </c>
      <c r="AX1452" s="530" t="e">
        <f>IF(1&lt;日報集計!AT1452,AT1452/(((F1452-I1452-J1452-N1452-O1452)*60)/(E1452)),"")</f>
        <v>#VALUE!</v>
      </c>
      <c r="AY1452" s="664" t="str">
        <f>IF(日報入力!H1452,AT1452/(((F1452-J1452)*60)/E1452),"")</f>
        <v/>
      </c>
      <c r="AZ1452" s="664" t="str">
        <f>IF(日報入力!I1452,AT1452/((G1452*60)/E1452),"")</f>
        <v/>
      </c>
      <c r="BA1452" s="296" t="str">
        <f>IF(日報入力!G1452,G1452/F1452,"")</f>
        <v/>
      </c>
      <c r="BB1452" s="386" t="e">
        <f t="shared" si="87"/>
        <v>#VALUE!</v>
      </c>
      <c r="BC1452" s="386" t="e">
        <f t="shared" si="88"/>
        <v>#VALUE!</v>
      </c>
      <c r="BD1452" s="80">
        <f>日報入力!AU1452</f>
        <v>0</v>
      </c>
      <c r="BE1452" s="534" t="str">
        <f>IF(日報入力!AV1452,日報入力!AV1452,"")</f>
        <v/>
      </c>
      <c r="BF1452" s="534" t="str">
        <f>IF(日報入力!AW1452,日報入力!AW1452,"")</f>
        <v/>
      </c>
      <c r="BG1452" s="398" t="str">
        <f>IF(日報入力!G1452,日報入力!K1452*日報入力!D1452*日報入力!BC1452,"")</f>
        <v/>
      </c>
    </row>
    <row r="1453" spans="1:59" ht="20.25" hidden="1" customHeight="1" x14ac:dyDescent="0.15">
      <c r="A1453" s="302" t="str">
        <f>IF(日報入力!G1453="","",日報入力!G1453)</f>
        <v/>
      </c>
      <c r="B1453" s="291" t="str">
        <f>IF(日報入力!G1453="","",日報入力!H1453)</f>
        <v/>
      </c>
      <c r="C1453" s="291" t="str">
        <f>IF(日報入力!G1453="","",日報入力!I1453)</f>
        <v/>
      </c>
      <c r="D1453" s="291" t="str">
        <f>IF(日報入力!G1453="","",日報入力!J1453)</f>
        <v/>
      </c>
      <c r="E1453" s="291" t="str">
        <f>IF(日報入力!G1453="","",日報入力!K1453)</f>
        <v/>
      </c>
      <c r="F1453" s="291" t="str">
        <f>IF(日報入力!G1453="","",日報入力!L1453)</f>
        <v/>
      </c>
      <c r="G1453" s="291" t="str">
        <f>IF(日報入力!G1453="","",日報入力!L1453-日報入力!O1453-日報入力!P1453-日報入力!Q1453-日報入力!R1453-日報入力!S1453-日報入力!T1453-日報入力!U1453-日報入力!V1453-日報入力!W1453-日報入力!X1453-日報入力!Y1453-日報入力!Z1453)</f>
        <v/>
      </c>
      <c r="H1453" s="291" t="str">
        <f>IF(日報入力!G1453="","",IF(日報入力!M1453&gt;=0,日報入力!M1453*F1453,F1453))</f>
        <v/>
      </c>
      <c r="I1453" s="291" t="str">
        <f>IF(日報入力!G1453="","",日報入力!O1453)</f>
        <v/>
      </c>
      <c r="J1453" s="291" t="str">
        <f>IF(日報入力!G1453="","",日報入力!P1453)</f>
        <v/>
      </c>
      <c r="K1453" s="291" t="str">
        <f>IF(日報入力!G1453="","",日報入力!Q1453)</f>
        <v/>
      </c>
      <c r="L1453" s="291" t="str">
        <f>IF(日報入力!G1453="","",日報入力!R1453)</f>
        <v/>
      </c>
      <c r="M1453" s="291" t="str">
        <f>IF(日報入力!G1453="","",日報入力!S1453)</f>
        <v/>
      </c>
      <c r="N1453" s="291" t="str">
        <f>IF(日報入力!G1453="","",日報入力!T1453)</f>
        <v/>
      </c>
      <c r="O1453" s="291" t="str">
        <f>IF(日報入力!G1453="","",日報入力!U1453)</f>
        <v/>
      </c>
      <c r="P1453" s="291" t="str">
        <f>IF(日報入力!G1453="","",日報入力!V1453)</f>
        <v/>
      </c>
      <c r="Q1453" s="291" t="str">
        <f>IF(日報入力!G1453="","",日報入力!W1453)</f>
        <v/>
      </c>
      <c r="R1453" s="291" t="str">
        <f>IF(日報入力!G1453="","",日報入力!X1453)</f>
        <v/>
      </c>
      <c r="S1453" s="291" t="str">
        <f>IF(日報入力!G1453="","",日報入力!Y1453)</f>
        <v/>
      </c>
      <c r="T1453" s="291" t="str">
        <f>IF(日報入力!G1453="","",日報入力!Z1453)</f>
        <v/>
      </c>
      <c r="U1453" s="291" t="str">
        <f>IF(日報入力!G1453="","",日報入力!AA1453)</f>
        <v/>
      </c>
      <c r="V1453" s="378" t="str">
        <f>IF(日報入力!G1453="","",日報入力!AB1453)</f>
        <v/>
      </c>
      <c r="W1453" s="291" t="str">
        <f>IF(日報入力!G1453="","",日報入力!AC1453)</f>
        <v/>
      </c>
      <c r="X1453" s="291" t="str">
        <f>IF(日報入力!G1453="","",日報入力!AD1453)</f>
        <v/>
      </c>
      <c r="Y1453" s="291" t="str">
        <f>IF(日報入力!G1453="","",日報入力!AE1453)</f>
        <v/>
      </c>
      <c r="Z1453" s="291" t="str">
        <f>IF(日報入力!G1453="","",日報入力!AF1453)</f>
        <v/>
      </c>
      <c r="AA1453" s="291" t="str">
        <f>IF(日報入力!G1453="","",日報入力!AG1453)</f>
        <v/>
      </c>
      <c r="AB1453" s="291" t="str">
        <f>IF(日報入力!G1453="","",日報入力!AH1453)</f>
        <v/>
      </c>
      <c r="AC1453" s="291" t="str">
        <f>IF(日報入力!G1453="","",日報入力!AI1453)</f>
        <v/>
      </c>
      <c r="AD1453" s="291" t="str">
        <f>IF(日報入力!G1453="","",日報入力!AJ1453)</f>
        <v/>
      </c>
      <c r="AE1453" s="292" t="str">
        <f>IF(日報入力!G1453="","",日報入力!E1453)</f>
        <v/>
      </c>
      <c r="AF1453" s="293" t="str">
        <f>IF(日報入力!G1453="","",日報入力!AK1453)</f>
        <v/>
      </c>
      <c r="AG1453" s="293" t="str">
        <f>IF(日報入力!G1453="","",日報入力!AL1453)</f>
        <v/>
      </c>
      <c r="AH1453" s="293" t="str">
        <f>IF(日報入力!G1453="","",日報入力!AM1453)</f>
        <v/>
      </c>
      <c r="AI1453" s="294" t="str">
        <f>IF(日報入力!G1453&gt;0,日報入力!D1453*日報入力!K1453*日報入力!AL1453,"")</f>
        <v/>
      </c>
      <c r="AJ1453" s="294" t="str">
        <f>IF(日報入力!G1453&gt;0,日報入力!E1453*日報入力!AL1453,"")</f>
        <v/>
      </c>
      <c r="AK1453" s="294" t="str">
        <f>IF(日報入力!G1453&gt;0,AI1453-AJ1453,"")</f>
        <v/>
      </c>
      <c r="AL1453" s="292" t="str">
        <f>IF(日報入力!G1453&gt;0,日報入力!E1453*日報入力!AM1453,"")</f>
        <v/>
      </c>
      <c r="AM1453" s="292" t="str">
        <f>IF(日報入力!G1453&gt;0,日報入力!AB1453*日報入力!AM1453,"")</f>
        <v/>
      </c>
      <c r="AN1453" s="68" t="str">
        <f>IF(日報入力!G1453&gt;0,日報入力!C1453,"")</f>
        <v/>
      </c>
      <c r="AO1453" s="68" t="str">
        <f>日報入力!B1453</f>
        <v/>
      </c>
      <c r="AP1453" s="68" t="str">
        <f>IF(日報入力!AQ1453,日報入力!BA1453,"")</f>
        <v/>
      </c>
      <c r="AQ1453" s="68" t="str">
        <f>IF(日報入力!AR1453,日報入力!BB1453,"")</f>
        <v/>
      </c>
      <c r="AR1453" s="68" t="str">
        <f>IF(日報入力!AS1453,"N勤","")</f>
        <v/>
      </c>
      <c r="AS1453" s="295" t="e">
        <f t="shared" si="86"/>
        <v>#VALUE!</v>
      </c>
      <c r="AT1453" s="439" t="str">
        <f>日報入力!AY1453</f>
        <v/>
      </c>
      <c r="AU1453" s="518" t="str">
        <f>IF(日報入力!G1453,G1453*60/E1453,"")</f>
        <v/>
      </c>
      <c r="AV1453" s="528" t="str">
        <f>IF(日報入力!AT1453,日報入力!AT1453,"")</f>
        <v/>
      </c>
      <c r="AW1453" s="529" t="str">
        <f>IF(日報入力!AT1453,AE1453/日報入力!AT1453,"")</f>
        <v/>
      </c>
      <c r="AX1453" s="530" t="e">
        <f>IF(1&lt;日報集計!AT1453,AT1453/(((F1453-I1453-J1453-N1453-O1453)*60)/(E1453)),"")</f>
        <v>#VALUE!</v>
      </c>
      <c r="AY1453" s="664" t="str">
        <f>IF(日報入力!H1453,AT1453/(((F1453-J1453)*60)/E1453),"")</f>
        <v/>
      </c>
      <c r="AZ1453" s="664" t="str">
        <f>IF(日報入力!I1453,AT1453/((G1453*60)/E1453),"")</f>
        <v/>
      </c>
      <c r="BA1453" s="296" t="str">
        <f>IF(日報入力!G1453,G1453/F1453,"")</f>
        <v/>
      </c>
      <c r="BB1453" s="386" t="e">
        <f t="shared" si="87"/>
        <v>#VALUE!</v>
      </c>
      <c r="BC1453" s="386" t="e">
        <f t="shared" si="88"/>
        <v>#VALUE!</v>
      </c>
      <c r="BD1453" s="80">
        <f>日報入力!AU1453</f>
        <v>0</v>
      </c>
      <c r="BE1453" s="534" t="str">
        <f>IF(日報入力!AV1453,日報入力!AV1453,"")</f>
        <v/>
      </c>
      <c r="BF1453" s="534" t="str">
        <f>IF(日報入力!AW1453,日報入力!AW1453,"")</f>
        <v/>
      </c>
      <c r="BG1453" s="398" t="str">
        <f>IF(日報入力!G1453,日報入力!K1453*日報入力!D1453*日報入力!BC1453,"")</f>
        <v/>
      </c>
    </row>
    <row r="1454" spans="1:59" ht="20.25" hidden="1" customHeight="1" x14ac:dyDescent="0.15">
      <c r="A1454" s="302" t="str">
        <f>IF(日報入力!G1454="","",日報入力!G1454)</f>
        <v/>
      </c>
      <c r="B1454" s="291" t="str">
        <f>IF(日報入力!G1454="","",日報入力!H1454)</f>
        <v/>
      </c>
      <c r="C1454" s="291" t="str">
        <f>IF(日報入力!G1454="","",日報入力!I1454)</f>
        <v/>
      </c>
      <c r="D1454" s="291" t="str">
        <f>IF(日報入力!G1454="","",日報入力!J1454)</f>
        <v/>
      </c>
      <c r="E1454" s="291" t="str">
        <f>IF(日報入力!G1454="","",日報入力!K1454)</f>
        <v/>
      </c>
      <c r="F1454" s="291" t="str">
        <f>IF(日報入力!G1454="","",日報入力!L1454)</f>
        <v/>
      </c>
      <c r="G1454" s="291" t="str">
        <f>IF(日報入力!G1454="","",日報入力!L1454-日報入力!O1454-日報入力!P1454-日報入力!Q1454-日報入力!R1454-日報入力!S1454-日報入力!T1454-日報入力!U1454-日報入力!V1454-日報入力!W1454-日報入力!X1454-日報入力!Y1454-日報入力!Z1454)</f>
        <v/>
      </c>
      <c r="H1454" s="291" t="str">
        <f>IF(日報入力!G1454="","",IF(日報入力!M1454&gt;=0,日報入力!M1454*F1454,F1454))</f>
        <v/>
      </c>
      <c r="I1454" s="291" t="str">
        <f>IF(日報入力!G1454="","",日報入力!O1454)</f>
        <v/>
      </c>
      <c r="J1454" s="291" t="str">
        <f>IF(日報入力!G1454="","",日報入力!P1454)</f>
        <v/>
      </c>
      <c r="K1454" s="291" t="str">
        <f>IF(日報入力!G1454="","",日報入力!Q1454)</f>
        <v/>
      </c>
      <c r="L1454" s="291" t="str">
        <f>IF(日報入力!G1454="","",日報入力!R1454)</f>
        <v/>
      </c>
      <c r="M1454" s="291" t="str">
        <f>IF(日報入力!G1454="","",日報入力!S1454)</f>
        <v/>
      </c>
      <c r="N1454" s="291" t="str">
        <f>IF(日報入力!G1454="","",日報入力!T1454)</f>
        <v/>
      </c>
      <c r="O1454" s="291" t="str">
        <f>IF(日報入力!G1454="","",日報入力!U1454)</f>
        <v/>
      </c>
      <c r="P1454" s="291" t="str">
        <f>IF(日報入力!G1454="","",日報入力!V1454)</f>
        <v/>
      </c>
      <c r="Q1454" s="291" t="str">
        <f>IF(日報入力!G1454="","",日報入力!W1454)</f>
        <v/>
      </c>
      <c r="R1454" s="291" t="str">
        <f>IF(日報入力!G1454="","",日報入力!X1454)</f>
        <v/>
      </c>
      <c r="S1454" s="291" t="str">
        <f>IF(日報入力!G1454="","",日報入力!Y1454)</f>
        <v/>
      </c>
      <c r="T1454" s="291" t="str">
        <f>IF(日報入力!G1454="","",日報入力!Z1454)</f>
        <v/>
      </c>
      <c r="U1454" s="291" t="str">
        <f>IF(日報入力!G1454="","",日報入力!AA1454)</f>
        <v/>
      </c>
      <c r="V1454" s="378" t="str">
        <f>IF(日報入力!G1454="","",日報入力!AB1454)</f>
        <v/>
      </c>
      <c r="W1454" s="291" t="str">
        <f>IF(日報入力!G1454="","",日報入力!AC1454)</f>
        <v/>
      </c>
      <c r="X1454" s="291" t="str">
        <f>IF(日報入力!G1454="","",日報入力!AD1454)</f>
        <v/>
      </c>
      <c r="Y1454" s="291" t="str">
        <f>IF(日報入力!G1454="","",日報入力!AE1454)</f>
        <v/>
      </c>
      <c r="Z1454" s="291" t="str">
        <f>IF(日報入力!G1454="","",日報入力!AF1454)</f>
        <v/>
      </c>
      <c r="AA1454" s="291" t="str">
        <f>IF(日報入力!G1454="","",日報入力!AG1454)</f>
        <v/>
      </c>
      <c r="AB1454" s="291" t="str">
        <f>IF(日報入力!G1454="","",日報入力!AH1454)</f>
        <v/>
      </c>
      <c r="AC1454" s="291" t="str">
        <f>IF(日報入力!G1454="","",日報入力!AI1454)</f>
        <v/>
      </c>
      <c r="AD1454" s="291" t="str">
        <f>IF(日報入力!G1454="","",日報入力!AJ1454)</f>
        <v/>
      </c>
      <c r="AE1454" s="292" t="str">
        <f>IF(日報入力!G1454="","",日報入力!E1454)</f>
        <v/>
      </c>
      <c r="AF1454" s="293" t="str">
        <f>IF(日報入力!G1454="","",日報入力!AK1454)</f>
        <v/>
      </c>
      <c r="AG1454" s="293" t="str">
        <f>IF(日報入力!G1454="","",日報入力!AL1454)</f>
        <v/>
      </c>
      <c r="AH1454" s="293" t="str">
        <f>IF(日報入力!G1454="","",日報入力!AM1454)</f>
        <v/>
      </c>
      <c r="AI1454" s="294" t="str">
        <f>IF(日報入力!G1454&gt;0,日報入力!D1454*日報入力!K1454*日報入力!AL1454,"")</f>
        <v/>
      </c>
      <c r="AJ1454" s="294" t="str">
        <f>IF(日報入力!G1454&gt;0,日報入力!E1454*日報入力!AL1454,"")</f>
        <v/>
      </c>
      <c r="AK1454" s="294" t="str">
        <f>IF(日報入力!G1454&gt;0,AI1454-AJ1454,"")</f>
        <v/>
      </c>
      <c r="AL1454" s="292" t="str">
        <f>IF(日報入力!G1454&gt;0,日報入力!E1454*日報入力!AM1454,"")</f>
        <v/>
      </c>
      <c r="AM1454" s="292" t="str">
        <f>IF(日報入力!G1454&gt;0,日報入力!AB1454*日報入力!AM1454,"")</f>
        <v/>
      </c>
      <c r="AN1454" s="68" t="str">
        <f>IF(日報入力!G1454&gt;0,日報入力!C1454,"")</f>
        <v/>
      </c>
      <c r="AO1454" s="68" t="str">
        <f>日報入力!B1454</f>
        <v/>
      </c>
      <c r="AP1454" s="68" t="str">
        <f>IF(日報入力!AQ1454,日報入力!BA1454,"")</f>
        <v/>
      </c>
      <c r="AQ1454" s="68" t="str">
        <f>IF(日報入力!AR1454,日報入力!BB1454,"")</f>
        <v/>
      </c>
      <c r="AR1454" s="68" t="str">
        <f>IF(日報入力!AS1454,"N勤","")</f>
        <v/>
      </c>
      <c r="AS1454" s="295" t="e">
        <f t="shared" si="86"/>
        <v>#VALUE!</v>
      </c>
      <c r="AT1454" s="439" t="str">
        <f>日報入力!AY1454</f>
        <v/>
      </c>
      <c r="AU1454" s="518" t="str">
        <f>IF(日報入力!G1454,G1454*60/E1454,"")</f>
        <v/>
      </c>
      <c r="AV1454" s="528" t="str">
        <f>IF(日報入力!AT1454,日報入力!AT1454,"")</f>
        <v/>
      </c>
      <c r="AW1454" s="529" t="str">
        <f>IF(日報入力!AT1454,AE1454/日報入力!AT1454,"")</f>
        <v/>
      </c>
      <c r="AX1454" s="530" t="e">
        <f>IF(1&lt;日報集計!AT1454,AT1454/(((F1454-I1454-J1454-N1454-O1454)*60)/(E1454)),"")</f>
        <v>#VALUE!</v>
      </c>
      <c r="AY1454" s="664" t="str">
        <f>IF(日報入力!H1454,AT1454/(((F1454-J1454)*60)/E1454),"")</f>
        <v/>
      </c>
      <c r="AZ1454" s="664" t="str">
        <f>IF(日報入力!I1454,AT1454/((G1454*60)/E1454),"")</f>
        <v/>
      </c>
      <c r="BA1454" s="296" t="str">
        <f>IF(日報入力!G1454,G1454/F1454,"")</f>
        <v/>
      </c>
      <c r="BB1454" s="386" t="e">
        <f t="shared" si="87"/>
        <v>#VALUE!</v>
      </c>
      <c r="BC1454" s="386" t="e">
        <f t="shared" si="88"/>
        <v>#VALUE!</v>
      </c>
      <c r="BD1454" s="80">
        <f>日報入力!AU1454</f>
        <v>0</v>
      </c>
      <c r="BE1454" s="534" t="str">
        <f>IF(日報入力!AV1454,日報入力!AV1454,"")</f>
        <v/>
      </c>
      <c r="BF1454" s="534" t="str">
        <f>IF(日報入力!AW1454,日報入力!AW1454,"")</f>
        <v/>
      </c>
      <c r="BG1454" s="398" t="str">
        <f>IF(日報入力!G1454,日報入力!K1454*日報入力!D1454*日報入力!BC1454,"")</f>
        <v/>
      </c>
    </row>
    <row r="1455" spans="1:59" ht="20.25" hidden="1" customHeight="1" x14ac:dyDescent="0.15">
      <c r="A1455" s="302" t="str">
        <f>IF(日報入力!G1455="","",日報入力!G1455)</f>
        <v/>
      </c>
      <c r="B1455" s="291" t="str">
        <f>IF(日報入力!G1455="","",日報入力!H1455)</f>
        <v/>
      </c>
      <c r="C1455" s="291" t="str">
        <f>IF(日報入力!G1455="","",日報入力!I1455)</f>
        <v/>
      </c>
      <c r="D1455" s="291" t="str">
        <f>IF(日報入力!G1455="","",日報入力!J1455)</f>
        <v/>
      </c>
      <c r="E1455" s="291" t="str">
        <f>IF(日報入力!G1455="","",日報入力!K1455)</f>
        <v/>
      </c>
      <c r="F1455" s="291" t="str">
        <f>IF(日報入力!G1455="","",日報入力!L1455)</f>
        <v/>
      </c>
      <c r="G1455" s="291" t="str">
        <f>IF(日報入力!G1455="","",日報入力!L1455-日報入力!O1455-日報入力!P1455-日報入力!Q1455-日報入力!R1455-日報入力!S1455-日報入力!T1455-日報入力!U1455-日報入力!V1455-日報入力!W1455-日報入力!X1455-日報入力!Y1455-日報入力!Z1455)</f>
        <v/>
      </c>
      <c r="H1455" s="291" t="str">
        <f>IF(日報入力!G1455="","",IF(日報入力!M1455&gt;=0,日報入力!M1455*F1455,F1455))</f>
        <v/>
      </c>
      <c r="I1455" s="291" t="str">
        <f>IF(日報入力!G1455="","",日報入力!O1455)</f>
        <v/>
      </c>
      <c r="J1455" s="291" t="str">
        <f>IF(日報入力!G1455="","",日報入力!P1455)</f>
        <v/>
      </c>
      <c r="K1455" s="291" t="str">
        <f>IF(日報入力!G1455="","",日報入力!Q1455)</f>
        <v/>
      </c>
      <c r="L1455" s="291" t="str">
        <f>IF(日報入力!G1455="","",日報入力!R1455)</f>
        <v/>
      </c>
      <c r="M1455" s="291" t="str">
        <f>IF(日報入力!G1455="","",日報入力!S1455)</f>
        <v/>
      </c>
      <c r="N1455" s="291" t="str">
        <f>IF(日報入力!G1455="","",日報入力!T1455)</f>
        <v/>
      </c>
      <c r="O1455" s="291" t="str">
        <f>IF(日報入力!G1455="","",日報入力!U1455)</f>
        <v/>
      </c>
      <c r="P1455" s="291" t="str">
        <f>IF(日報入力!G1455="","",日報入力!V1455)</f>
        <v/>
      </c>
      <c r="Q1455" s="291" t="str">
        <f>IF(日報入力!G1455="","",日報入力!W1455)</f>
        <v/>
      </c>
      <c r="R1455" s="291" t="str">
        <f>IF(日報入力!G1455="","",日報入力!X1455)</f>
        <v/>
      </c>
      <c r="S1455" s="291" t="str">
        <f>IF(日報入力!G1455="","",日報入力!Y1455)</f>
        <v/>
      </c>
      <c r="T1455" s="291" t="str">
        <f>IF(日報入力!G1455="","",日報入力!Z1455)</f>
        <v/>
      </c>
      <c r="U1455" s="291" t="str">
        <f>IF(日報入力!G1455="","",日報入力!AA1455)</f>
        <v/>
      </c>
      <c r="V1455" s="378" t="str">
        <f>IF(日報入力!G1455="","",日報入力!AB1455)</f>
        <v/>
      </c>
      <c r="W1455" s="291" t="str">
        <f>IF(日報入力!G1455="","",日報入力!AC1455)</f>
        <v/>
      </c>
      <c r="X1455" s="291" t="str">
        <f>IF(日報入力!G1455="","",日報入力!AD1455)</f>
        <v/>
      </c>
      <c r="Y1455" s="291" t="str">
        <f>IF(日報入力!G1455="","",日報入力!AE1455)</f>
        <v/>
      </c>
      <c r="Z1455" s="291" t="str">
        <f>IF(日報入力!G1455="","",日報入力!AF1455)</f>
        <v/>
      </c>
      <c r="AA1455" s="291" t="str">
        <f>IF(日報入力!G1455="","",日報入力!AG1455)</f>
        <v/>
      </c>
      <c r="AB1455" s="291" t="str">
        <f>IF(日報入力!G1455="","",日報入力!AH1455)</f>
        <v/>
      </c>
      <c r="AC1455" s="291" t="str">
        <f>IF(日報入力!G1455="","",日報入力!AI1455)</f>
        <v/>
      </c>
      <c r="AD1455" s="291" t="str">
        <f>IF(日報入力!G1455="","",日報入力!AJ1455)</f>
        <v/>
      </c>
      <c r="AE1455" s="292" t="str">
        <f>IF(日報入力!G1455="","",日報入力!E1455)</f>
        <v/>
      </c>
      <c r="AF1455" s="293" t="str">
        <f>IF(日報入力!G1455="","",日報入力!AK1455)</f>
        <v/>
      </c>
      <c r="AG1455" s="293" t="str">
        <f>IF(日報入力!G1455="","",日報入力!AL1455)</f>
        <v/>
      </c>
      <c r="AH1455" s="293" t="str">
        <f>IF(日報入力!G1455="","",日報入力!AM1455)</f>
        <v/>
      </c>
      <c r="AI1455" s="294" t="str">
        <f>IF(日報入力!G1455&gt;0,日報入力!D1455*日報入力!K1455*日報入力!AL1455,"")</f>
        <v/>
      </c>
      <c r="AJ1455" s="294" t="str">
        <f>IF(日報入力!G1455&gt;0,日報入力!E1455*日報入力!AL1455,"")</f>
        <v/>
      </c>
      <c r="AK1455" s="294" t="str">
        <f>IF(日報入力!G1455&gt;0,AI1455-AJ1455,"")</f>
        <v/>
      </c>
      <c r="AL1455" s="292" t="str">
        <f>IF(日報入力!G1455&gt;0,日報入力!E1455*日報入力!AM1455,"")</f>
        <v/>
      </c>
      <c r="AM1455" s="292" t="str">
        <f>IF(日報入力!G1455&gt;0,日報入力!AB1455*日報入力!AM1455,"")</f>
        <v/>
      </c>
      <c r="AN1455" s="68" t="str">
        <f>IF(日報入力!G1455&gt;0,日報入力!C1455,"")</f>
        <v/>
      </c>
      <c r="AO1455" s="68" t="str">
        <f>日報入力!B1455</f>
        <v/>
      </c>
      <c r="AP1455" s="68" t="str">
        <f>IF(日報入力!AQ1455,日報入力!BA1455,"")</f>
        <v/>
      </c>
      <c r="AQ1455" s="68" t="str">
        <f>IF(日報入力!AR1455,日報入力!BB1455,"")</f>
        <v/>
      </c>
      <c r="AR1455" s="68" t="str">
        <f>IF(日報入力!AS1455,"N勤","")</f>
        <v/>
      </c>
      <c r="AS1455" s="295" t="e">
        <f t="shared" si="86"/>
        <v>#VALUE!</v>
      </c>
      <c r="AT1455" s="439" t="str">
        <f>日報入力!AY1455</f>
        <v/>
      </c>
      <c r="AU1455" s="518" t="str">
        <f>IF(日報入力!G1455,G1455*60/E1455,"")</f>
        <v/>
      </c>
      <c r="AV1455" s="528" t="str">
        <f>IF(日報入力!AT1455,日報入力!AT1455,"")</f>
        <v/>
      </c>
      <c r="AW1455" s="529" t="str">
        <f>IF(日報入力!AT1455,AE1455/日報入力!AT1455,"")</f>
        <v/>
      </c>
      <c r="AX1455" s="530" t="e">
        <f>IF(1&lt;日報集計!AT1455,AT1455/(((F1455-I1455-J1455-N1455-O1455)*60)/(E1455)),"")</f>
        <v>#VALUE!</v>
      </c>
      <c r="AY1455" s="664" t="str">
        <f>IF(日報入力!H1455,AT1455/(((F1455-J1455)*60)/E1455),"")</f>
        <v/>
      </c>
      <c r="AZ1455" s="664" t="str">
        <f>IF(日報入力!I1455,AT1455/((G1455*60)/E1455),"")</f>
        <v/>
      </c>
      <c r="BA1455" s="296" t="str">
        <f>IF(日報入力!G1455,G1455/F1455,"")</f>
        <v/>
      </c>
      <c r="BB1455" s="386" t="e">
        <f t="shared" si="87"/>
        <v>#VALUE!</v>
      </c>
      <c r="BC1455" s="386" t="e">
        <f t="shared" si="88"/>
        <v>#VALUE!</v>
      </c>
      <c r="BD1455" s="80">
        <f>日報入力!AU1455</f>
        <v>0</v>
      </c>
      <c r="BE1455" s="534" t="str">
        <f>IF(日報入力!AV1455,日報入力!AV1455,"")</f>
        <v/>
      </c>
      <c r="BF1455" s="534" t="str">
        <f>IF(日報入力!AW1455,日報入力!AW1455,"")</f>
        <v/>
      </c>
      <c r="BG1455" s="398" t="str">
        <f>IF(日報入力!G1455,日報入力!K1455*日報入力!D1455*日報入力!BC1455,"")</f>
        <v/>
      </c>
    </row>
    <row r="1456" spans="1:59" ht="20.25" hidden="1" customHeight="1" x14ac:dyDescent="0.15">
      <c r="A1456" s="302" t="str">
        <f>IF(日報入力!G1456="","",日報入力!G1456)</f>
        <v/>
      </c>
      <c r="B1456" s="291" t="str">
        <f>IF(日報入力!G1456="","",日報入力!H1456)</f>
        <v/>
      </c>
      <c r="C1456" s="291" t="str">
        <f>IF(日報入力!G1456="","",日報入力!I1456)</f>
        <v/>
      </c>
      <c r="D1456" s="291" t="str">
        <f>IF(日報入力!G1456="","",日報入力!J1456)</f>
        <v/>
      </c>
      <c r="E1456" s="291" t="str">
        <f>IF(日報入力!G1456="","",日報入力!K1456)</f>
        <v/>
      </c>
      <c r="F1456" s="291" t="str">
        <f>IF(日報入力!G1456="","",日報入力!L1456)</f>
        <v/>
      </c>
      <c r="G1456" s="291" t="str">
        <f>IF(日報入力!G1456="","",日報入力!L1456-日報入力!O1456-日報入力!P1456-日報入力!Q1456-日報入力!R1456-日報入力!S1456-日報入力!T1456-日報入力!U1456-日報入力!V1456-日報入力!W1456-日報入力!X1456-日報入力!Y1456-日報入力!Z1456)</f>
        <v/>
      </c>
      <c r="H1456" s="291" t="str">
        <f>IF(日報入力!G1456="","",IF(日報入力!M1456&gt;=0,日報入力!M1456*F1456,F1456))</f>
        <v/>
      </c>
      <c r="I1456" s="291" t="str">
        <f>IF(日報入力!G1456="","",日報入力!O1456)</f>
        <v/>
      </c>
      <c r="J1456" s="291" t="str">
        <f>IF(日報入力!G1456="","",日報入力!P1456)</f>
        <v/>
      </c>
      <c r="K1456" s="291" t="str">
        <f>IF(日報入力!G1456="","",日報入力!Q1456)</f>
        <v/>
      </c>
      <c r="L1456" s="291" t="str">
        <f>IF(日報入力!G1456="","",日報入力!R1456)</f>
        <v/>
      </c>
      <c r="M1456" s="291" t="str">
        <f>IF(日報入力!G1456="","",日報入力!S1456)</f>
        <v/>
      </c>
      <c r="N1456" s="291" t="str">
        <f>IF(日報入力!G1456="","",日報入力!T1456)</f>
        <v/>
      </c>
      <c r="O1456" s="291" t="str">
        <f>IF(日報入力!G1456="","",日報入力!U1456)</f>
        <v/>
      </c>
      <c r="P1456" s="291" t="str">
        <f>IF(日報入力!G1456="","",日報入力!V1456)</f>
        <v/>
      </c>
      <c r="Q1456" s="291" t="str">
        <f>IF(日報入力!G1456="","",日報入力!W1456)</f>
        <v/>
      </c>
      <c r="R1456" s="291" t="str">
        <f>IF(日報入力!G1456="","",日報入力!X1456)</f>
        <v/>
      </c>
      <c r="S1456" s="291" t="str">
        <f>IF(日報入力!G1456="","",日報入力!Y1456)</f>
        <v/>
      </c>
      <c r="T1456" s="291" t="str">
        <f>IF(日報入力!G1456="","",日報入力!Z1456)</f>
        <v/>
      </c>
      <c r="U1456" s="291" t="str">
        <f>IF(日報入力!G1456="","",日報入力!AA1456)</f>
        <v/>
      </c>
      <c r="V1456" s="378" t="str">
        <f>IF(日報入力!G1456="","",日報入力!AB1456)</f>
        <v/>
      </c>
      <c r="W1456" s="291" t="str">
        <f>IF(日報入力!G1456="","",日報入力!AC1456)</f>
        <v/>
      </c>
      <c r="X1456" s="291" t="str">
        <f>IF(日報入力!G1456="","",日報入力!AD1456)</f>
        <v/>
      </c>
      <c r="Y1456" s="291" t="str">
        <f>IF(日報入力!G1456="","",日報入力!AE1456)</f>
        <v/>
      </c>
      <c r="Z1456" s="291" t="str">
        <f>IF(日報入力!G1456="","",日報入力!AF1456)</f>
        <v/>
      </c>
      <c r="AA1456" s="291" t="str">
        <f>IF(日報入力!G1456="","",日報入力!AG1456)</f>
        <v/>
      </c>
      <c r="AB1456" s="291" t="str">
        <f>IF(日報入力!G1456="","",日報入力!AH1456)</f>
        <v/>
      </c>
      <c r="AC1456" s="291" t="str">
        <f>IF(日報入力!G1456="","",日報入力!AI1456)</f>
        <v/>
      </c>
      <c r="AD1456" s="291" t="str">
        <f>IF(日報入力!G1456="","",日報入力!AJ1456)</f>
        <v/>
      </c>
      <c r="AE1456" s="292" t="str">
        <f>IF(日報入力!G1456="","",日報入力!E1456)</f>
        <v/>
      </c>
      <c r="AF1456" s="293" t="str">
        <f>IF(日報入力!G1456="","",日報入力!AK1456)</f>
        <v/>
      </c>
      <c r="AG1456" s="293" t="str">
        <f>IF(日報入力!G1456="","",日報入力!AL1456)</f>
        <v/>
      </c>
      <c r="AH1456" s="293" t="str">
        <f>IF(日報入力!G1456="","",日報入力!AM1456)</f>
        <v/>
      </c>
      <c r="AI1456" s="294" t="str">
        <f>IF(日報入力!G1456&gt;0,日報入力!D1456*日報入力!K1456*日報入力!AL1456,"")</f>
        <v/>
      </c>
      <c r="AJ1456" s="294" t="str">
        <f>IF(日報入力!G1456&gt;0,日報入力!E1456*日報入力!AL1456,"")</f>
        <v/>
      </c>
      <c r="AK1456" s="294" t="str">
        <f>IF(日報入力!G1456&gt;0,AI1456-AJ1456,"")</f>
        <v/>
      </c>
      <c r="AL1456" s="292" t="str">
        <f>IF(日報入力!G1456&gt;0,日報入力!E1456*日報入力!AM1456,"")</f>
        <v/>
      </c>
      <c r="AM1456" s="292" t="str">
        <f>IF(日報入力!G1456&gt;0,日報入力!AB1456*日報入力!AM1456,"")</f>
        <v/>
      </c>
      <c r="AN1456" s="68" t="str">
        <f>IF(日報入力!G1456&gt;0,日報入力!C1456,"")</f>
        <v/>
      </c>
      <c r="AO1456" s="68" t="str">
        <f>日報入力!B1456</f>
        <v/>
      </c>
      <c r="AP1456" s="68" t="str">
        <f>IF(日報入力!AQ1456,日報入力!BA1456,"")</f>
        <v/>
      </c>
      <c r="AQ1456" s="68" t="str">
        <f>IF(日報入力!AR1456,日報入力!BB1456,"")</f>
        <v/>
      </c>
      <c r="AR1456" s="68" t="str">
        <f>IF(日報入力!AS1456,"N勤","")</f>
        <v/>
      </c>
      <c r="AS1456" s="295" t="e">
        <f t="shared" si="86"/>
        <v>#VALUE!</v>
      </c>
      <c r="AT1456" s="439" t="str">
        <f>日報入力!AY1456</f>
        <v/>
      </c>
      <c r="AU1456" s="518" t="str">
        <f>IF(日報入力!G1456,G1456*60/E1456,"")</f>
        <v/>
      </c>
      <c r="AV1456" s="528" t="str">
        <f>IF(日報入力!AT1456,日報入力!AT1456,"")</f>
        <v/>
      </c>
      <c r="AW1456" s="529" t="str">
        <f>IF(日報入力!AT1456,AE1456/日報入力!AT1456,"")</f>
        <v/>
      </c>
      <c r="AX1456" s="530" t="e">
        <f>IF(1&lt;日報集計!AT1456,AT1456/(((F1456-I1456-J1456-N1456-O1456)*60)/(E1456)),"")</f>
        <v>#VALUE!</v>
      </c>
      <c r="AY1456" s="664" t="str">
        <f>IF(日報入力!H1456,AT1456/(((F1456-J1456)*60)/E1456),"")</f>
        <v/>
      </c>
      <c r="AZ1456" s="664" t="str">
        <f>IF(日報入力!I1456,AT1456/((G1456*60)/E1456),"")</f>
        <v/>
      </c>
      <c r="BA1456" s="296" t="str">
        <f>IF(日報入力!G1456,G1456/F1456,"")</f>
        <v/>
      </c>
      <c r="BB1456" s="386" t="e">
        <f t="shared" si="87"/>
        <v>#VALUE!</v>
      </c>
      <c r="BC1456" s="386" t="e">
        <f t="shared" si="88"/>
        <v>#VALUE!</v>
      </c>
      <c r="BD1456" s="80">
        <f>日報入力!AU1456</f>
        <v>0</v>
      </c>
      <c r="BE1456" s="534" t="str">
        <f>IF(日報入力!AV1456,日報入力!AV1456,"")</f>
        <v/>
      </c>
      <c r="BF1456" s="534" t="str">
        <f>IF(日報入力!AW1456,日報入力!AW1456,"")</f>
        <v/>
      </c>
      <c r="BG1456" s="398" t="str">
        <f>IF(日報入力!G1456,日報入力!K1456*日報入力!D1456*日報入力!BC1456,"")</f>
        <v/>
      </c>
    </row>
    <row r="1457" spans="1:59" ht="20.25" hidden="1" customHeight="1" x14ac:dyDescent="0.15">
      <c r="A1457" s="302" t="str">
        <f>IF(日報入力!G1457="","",日報入力!G1457)</f>
        <v/>
      </c>
      <c r="B1457" s="291" t="str">
        <f>IF(日報入力!G1457="","",日報入力!H1457)</f>
        <v/>
      </c>
      <c r="C1457" s="291" t="str">
        <f>IF(日報入力!G1457="","",日報入力!I1457)</f>
        <v/>
      </c>
      <c r="D1457" s="291" t="str">
        <f>IF(日報入力!G1457="","",日報入力!J1457)</f>
        <v/>
      </c>
      <c r="E1457" s="291" t="str">
        <f>IF(日報入力!G1457="","",日報入力!K1457)</f>
        <v/>
      </c>
      <c r="F1457" s="291" t="str">
        <f>IF(日報入力!G1457="","",日報入力!L1457)</f>
        <v/>
      </c>
      <c r="G1457" s="291" t="str">
        <f>IF(日報入力!G1457="","",日報入力!L1457-日報入力!O1457-日報入力!P1457-日報入力!Q1457-日報入力!R1457-日報入力!S1457-日報入力!T1457-日報入力!U1457-日報入力!V1457-日報入力!W1457-日報入力!X1457-日報入力!Y1457-日報入力!Z1457)</f>
        <v/>
      </c>
      <c r="H1457" s="291" t="str">
        <f>IF(日報入力!G1457="","",IF(日報入力!M1457&gt;=0,日報入力!M1457*F1457,F1457))</f>
        <v/>
      </c>
      <c r="I1457" s="291" t="str">
        <f>IF(日報入力!G1457="","",日報入力!O1457)</f>
        <v/>
      </c>
      <c r="J1457" s="291" t="str">
        <f>IF(日報入力!G1457="","",日報入力!P1457)</f>
        <v/>
      </c>
      <c r="K1457" s="291" t="str">
        <f>IF(日報入力!G1457="","",日報入力!Q1457)</f>
        <v/>
      </c>
      <c r="L1457" s="291" t="str">
        <f>IF(日報入力!G1457="","",日報入力!R1457)</f>
        <v/>
      </c>
      <c r="M1457" s="291" t="str">
        <f>IF(日報入力!G1457="","",日報入力!S1457)</f>
        <v/>
      </c>
      <c r="N1457" s="291" t="str">
        <f>IF(日報入力!G1457="","",日報入力!T1457)</f>
        <v/>
      </c>
      <c r="O1457" s="291" t="str">
        <f>IF(日報入力!G1457="","",日報入力!U1457)</f>
        <v/>
      </c>
      <c r="P1457" s="291" t="str">
        <f>IF(日報入力!G1457="","",日報入力!V1457)</f>
        <v/>
      </c>
      <c r="Q1457" s="291" t="str">
        <f>IF(日報入力!G1457="","",日報入力!W1457)</f>
        <v/>
      </c>
      <c r="R1457" s="291" t="str">
        <f>IF(日報入力!G1457="","",日報入力!X1457)</f>
        <v/>
      </c>
      <c r="S1457" s="291" t="str">
        <f>IF(日報入力!G1457="","",日報入力!Y1457)</f>
        <v/>
      </c>
      <c r="T1457" s="291" t="str">
        <f>IF(日報入力!G1457="","",日報入力!Z1457)</f>
        <v/>
      </c>
      <c r="U1457" s="291" t="str">
        <f>IF(日報入力!G1457="","",日報入力!AA1457)</f>
        <v/>
      </c>
      <c r="V1457" s="378" t="str">
        <f>IF(日報入力!G1457="","",日報入力!AB1457)</f>
        <v/>
      </c>
      <c r="W1457" s="291" t="str">
        <f>IF(日報入力!G1457="","",日報入力!AC1457)</f>
        <v/>
      </c>
      <c r="X1457" s="291" t="str">
        <f>IF(日報入力!G1457="","",日報入力!AD1457)</f>
        <v/>
      </c>
      <c r="Y1457" s="291" t="str">
        <f>IF(日報入力!G1457="","",日報入力!AE1457)</f>
        <v/>
      </c>
      <c r="Z1457" s="291" t="str">
        <f>IF(日報入力!G1457="","",日報入力!AF1457)</f>
        <v/>
      </c>
      <c r="AA1457" s="291" t="str">
        <f>IF(日報入力!G1457="","",日報入力!AG1457)</f>
        <v/>
      </c>
      <c r="AB1457" s="291" t="str">
        <f>IF(日報入力!G1457="","",日報入力!AH1457)</f>
        <v/>
      </c>
      <c r="AC1457" s="291" t="str">
        <f>IF(日報入力!G1457="","",日報入力!AI1457)</f>
        <v/>
      </c>
      <c r="AD1457" s="291" t="str">
        <f>IF(日報入力!G1457="","",日報入力!AJ1457)</f>
        <v/>
      </c>
      <c r="AE1457" s="292" t="str">
        <f>IF(日報入力!G1457="","",日報入力!E1457)</f>
        <v/>
      </c>
      <c r="AF1457" s="293" t="str">
        <f>IF(日報入力!G1457="","",日報入力!AK1457)</f>
        <v/>
      </c>
      <c r="AG1457" s="293" t="str">
        <f>IF(日報入力!G1457="","",日報入力!AL1457)</f>
        <v/>
      </c>
      <c r="AH1457" s="293" t="str">
        <f>IF(日報入力!G1457="","",日報入力!AM1457)</f>
        <v/>
      </c>
      <c r="AI1457" s="294" t="str">
        <f>IF(日報入力!G1457&gt;0,日報入力!D1457*日報入力!K1457*日報入力!AL1457,"")</f>
        <v/>
      </c>
      <c r="AJ1457" s="294" t="str">
        <f>IF(日報入力!G1457&gt;0,日報入力!E1457*日報入力!AL1457,"")</f>
        <v/>
      </c>
      <c r="AK1457" s="294" t="str">
        <f>IF(日報入力!G1457&gt;0,AI1457-AJ1457,"")</f>
        <v/>
      </c>
      <c r="AL1457" s="292" t="str">
        <f>IF(日報入力!G1457&gt;0,日報入力!E1457*日報入力!AM1457,"")</f>
        <v/>
      </c>
      <c r="AM1457" s="292" t="str">
        <f>IF(日報入力!G1457&gt;0,日報入力!AB1457*日報入力!AM1457,"")</f>
        <v/>
      </c>
      <c r="AN1457" s="68" t="str">
        <f>IF(日報入力!G1457&gt;0,日報入力!C1457,"")</f>
        <v/>
      </c>
      <c r="AO1457" s="68" t="str">
        <f>日報入力!B1457</f>
        <v/>
      </c>
      <c r="AP1457" s="68" t="str">
        <f>IF(日報入力!AQ1457,日報入力!BA1457,"")</f>
        <v/>
      </c>
      <c r="AQ1457" s="68" t="str">
        <f>IF(日報入力!AR1457,日報入力!BB1457,"")</f>
        <v/>
      </c>
      <c r="AR1457" s="68" t="str">
        <f>IF(日報入力!AS1457,"N勤","")</f>
        <v/>
      </c>
      <c r="AS1457" s="295" t="e">
        <f t="shared" si="86"/>
        <v>#VALUE!</v>
      </c>
      <c r="AT1457" s="439" t="str">
        <f>日報入力!AY1457</f>
        <v/>
      </c>
      <c r="AU1457" s="518" t="str">
        <f>IF(日報入力!G1457,G1457*60/E1457,"")</f>
        <v/>
      </c>
      <c r="AV1457" s="528" t="str">
        <f>IF(日報入力!AT1457,日報入力!AT1457,"")</f>
        <v/>
      </c>
      <c r="AW1457" s="529" t="str">
        <f>IF(日報入力!AT1457,AE1457/日報入力!AT1457,"")</f>
        <v/>
      </c>
      <c r="AX1457" s="530" t="e">
        <f>IF(1&lt;日報集計!AT1457,AT1457/(((F1457-I1457-J1457-N1457-O1457)*60)/(E1457)),"")</f>
        <v>#VALUE!</v>
      </c>
      <c r="AY1457" s="664" t="str">
        <f>IF(日報入力!H1457,AT1457/(((F1457-J1457)*60)/E1457),"")</f>
        <v/>
      </c>
      <c r="AZ1457" s="664" t="str">
        <f>IF(日報入力!I1457,AT1457/((G1457*60)/E1457),"")</f>
        <v/>
      </c>
      <c r="BA1457" s="296" t="str">
        <f>IF(日報入力!G1457,G1457/F1457,"")</f>
        <v/>
      </c>
      <c r="BB1457" s="386" t="e">
        <f t="shared" si="87"/>
        <v>#VALUE!</v>
      </c>
      <c r="BC1457" s="386" t="e">
        <f t="shared" si="88"/>
        <v>#VALUE!</v>
      </c>
      <c r="BD1457" s="80">
        <f>日報入力!AU1457</f>
        <v>0</v>
      </c>
      <c r="BE1457" s="534" t="str">
        <f>IF(日報入力!AV1457,日報入力!AV1457,"")</f>
        <v/>
      </c>
      <c r="BF1457" s="534" t="str">
        <f>IF(日報入力!AW1457,日報入力!AW1457,"")</f>
        <v/>
      </c>
      <c r="BG1457" s="398" t="str">
        <f>IF(日報入力!G1457,日報入力!K1457*日報入力!D1457*日報入力!BC1457,"")</f>
        <v/>
      </c>
    </row>
    <row r="1458" spans="1:59" ht="20.25" hidden="1" customHeight="1" x14ac:dyDescent="0.15">
      <c r="A1458" s="302" t="str">
        <f>IF(日報入力!G1458="","",日報入力!G1458)</f>
        <v/>
      </c>
      <c r="B1458" s="291" t="str">
        <f>IF(日報入力!G1458="","",日報入力!H1458)</f>
        <v/>
      </c>
      <c r="C1458" s="291" t="str">
        <f>IF(日報入力!G1458="","",日報入力!I1458)</f>
        <v/>
      </c>
      <c r="D1458" s="291" t="str">
        <f>IF(日報入力!G1458="","",日報入力!J1458)</f>
        <v/>
      </c>
      <c r="E1458" s="291" t="str">
        <f>IF(日報入力!G1458="","",日報入力!K1458)</f>
        <v/>
      </c>
      <c r="F1458" s="291" t="str">
        <f>IF(日報入力!G1458="","",日報入力!L1458)</f>
        <v/>
      </c>
      <c r="G1458" s="291" t="str">
        <f>IF(日報入力!G1458="","",日報入力!L1458-日報入力!O1458-日報入力!P1458-日報入力!Q1458-日報入力!R1458-日報入力!S1458-日報入力!T1458-日報入力!U1458-日報入力!V1458-日報入力!W1458-日報入力!X1458-日報入力!Y1458-日報入力!Z1458)</f>
        <v/>
      </c>
      <c r="H1458" s="291" t="str">
        <f>IF(日報入力!G1458="","",IF(日報入力!M1458&gt;=0,日報入力!M1458*F1458,F1458))</f>
        <v/>
      </c>
      <c r="I1458" s="291" t="str">
        <f>IF(日報入力!G1458="","",日報入力!O1458)</f>
        <v/>
      </c>
      <c r="J1458" s="291" t="str">
        <f>IF(日報入力!G1458="","",日報入力!P1458)</f>
        <v/>
      </c>
      <c r="K1458" s="291" t="str">
        <f>IF(日報入力!G1458="","",日報入力!Q1458)</f>
        <v/>
      </c>
      <c r="L1458" s="291" t="str">
        <f>IF(日報入力!G1458="","",日報入力!R1458)</f>
        <v/>
      </c>
      <c r="M1458" s="291" t="str">
        <f>IF(日報入力!G1458="","",日報入力!S1458)</f>
        <v/>
      </c>
      <c r="N1458" s="291" t="str">
        <f>IF(日報入力!G1458="","",日報入力!T1458)</f>
        <v/>
      </c>
      <c r="O1458" s="291" t="str">
        <f>IF(日報入力!G1458="","",日報入力!U1458)</f>
        <v/>
      </c>
      <c r="P1458" s="291" t="str">
        <f>IF(日報入力!G1458="","",日報入力!V1458)</f>
        <v/>
      </c>
      <c r="Q1458" s="291" t="str">
        <f>IF(日報入力!G1458="","",日報入力!W1458)</f>
        <v/>
      </c>
      <c r="R1458" s="291" t="str">
        <f>IF(日報入力!G1458="","",日報入力!X1458)</f>
        <v/>
      </c>
      <c r="S1458" s="291" t="str">
        <f>IF(日報入力!G1458="","",日報入力!Y1458)</f>
        <v/>
      </c>
      <c r="T1458" s="291" t="str">
        <f>IF(日報入力!G1458="","",日報入力!Z1458)</f>
        <v/>
      </c>
      <c r="U1458" s="291" t="str">
        <f>IF(日報入力!G1458="","",日報入力!AA1458)</f>
        <v/>
      </c>
      <c r="V1458" s="378" t="str">
        <f>IF(日報入力!G1458="","",日報入力!AB1458)</f>
        <v/>
      </c>
      <c r="W1458" s="291" t="str">
        <f>IF(日報入力!G1458="","",日報入力!AC1458)</f>
        <v/>
      </c>
      <c r="X1458" s="291" t="str">
        <f>IF(日報入力!G1458="","",日報入力!AD1458)</f>
        <v/>
      </c>
      <c r="Y1458" s="291" t="str">
        <f>IF(日報入力!G1458="","",日報入力!AE1458)</f>
        <v/>
      </c>
      <c r="Z1458" s="291" t="str">
        <f>IF(日報入力!G1458="","",日報入力!AF1458)</f>
        <v/>
      </c>
      <c r="AA1458" s="291" t="str">
        <f>IF(日報入力!G1458="","",日報入力!AG1458)</f>
        <v/>
      </c>
      <c r="AB1458" s="291" t="str">
        <f>IF(日報入力!G1458="","",日報入力!AH1458)</f>
        <v/>
      </c>
      <c r="AC1458" s="291" t="str">
        <f>IF(日報入力!G1458="","",日報入力!AI1458)</f>
        <v/>
      </c>
      <c r="AD1458" s="291" t="str">
        <f>IF(日報入力!G1458="","",日報入力!AJ1458)</f>
        <v/>
      </c>
      <c r="AE1458" s="292" t="str">
        <f>IF(日報入力!G1458="","",日報入力!E1458)</f>
        <v/>
      </c>
      <c r="AF1458" s="293" t="str">
        <f>IF(日報入力!G1458="","",日報入力!AK1458)</f>
        <v/>
      </c>
      <c r="AG1458" s="293" t="str">
        <f>IF(日報入力!G1458="","",日報入力!AL1458)</f>
        <v/>
      </c>
      <c r="AH1458" s="293" t="str">
        <f>IF(日報入力!G1458="","",日報入力!AM1458)</f>
        <v/>
      </c>
      <c r="AI1458" s="294" t="str">
        <f>IF(日報入力!G1458&gt;0,日報入力!D1458*日報入力!K1458*日報入力!AL1458,"")</f>
        <v/>
      </c>
      <c r="AJ1458" s="294" t="str">
        <f>IF(日報入力!G1458&gt;0,日報入力!E1458*日報入力!AL1458,"")</f>
        <v/>
      </c>
      <c r="AK1458" s="294" t="str">
        <f>IF(日報入力!G1458&gt;0,AI1458-AJ1458,"")</f>
        <v/>
      </c>
      <c r="AL1458" s="292" t="str">
        <f>IF(日報入力!G1458&gt;0,日報入力!E1458*日報入力!AM1458,"")</f>
        <v/>
      </c>
      <c r="AM1458" s="292" t="str">
        <f>IF(日報入力!G1458&gt;0,日報入力!AB1458*日報入力!AM1458,"")</f>
        <v/>
      </c>
      <c r="AN1458" s="68" t="str">
        <f>IF(日報入力!G1458&gt;0,日報入力!C1458,"")</f>
        <v/>
      </c>
      <c r="AO1458" s="68" t="str">
        <f>日報入力!B1458</f>
        <v/>
      </c>
      <c r="AP1458" s="68" t="str">
        <f>IF(日報入力!AQ1458,日報入力!BA1458,"")</f>
        <v/>
      </c>
      <c r="AQ1458" s="68" t="str">
        <f>IF(日報入力!AR1458,日報入力!BB1458,"")</f>
        <v/>
      </c>
      <c r="AR1458" s="68" t="str">
        <f>IF(日報入力!AS1458,"N勤","")</f>
        <v/>
      </c>
      <c r="AS1458" s="295" t="e">
        <f t="shared" si="86"/>
        <v>#VALUE!</v>
      </c>
      <c r="AT1458" s="439" t="str">
        <f>日報入力!AY1458</f>
        <v/>
      </c>
      <c r="AU1458" s="518" t="str">
        <f>IF(日報入力!G1458,G1458*60/E1458,"")</f>
        <v/>
      </c>
      <c r="AV1458" s="528" t="str">
        <f>IF(日報入力!AT1458,日報入力!AT1458,"")</f>
        <v/>
      </c>
      <c r="AW1458" s="529" t="str">
        <f>IF(日報入力!AT1458,AE1458/日報入力!AT1458,"")</f>
        <v/>
      </c>
      <c r="AX1458" s="530" t="e">
        <f>IF(1&lt;日報集計!AT1458,AT1458/(((F1458-I1458-J1458-N1458-O1458)*60)/(E1458)),"")</f>
        <v>#VALUE!</v>
      </c>
      <c r="AY1458" s="664" t="str">
        <f>IF(日報入力!H1458,AT1458/(((F1458-J1458)*60)/E1458),"")</f>
        <v/>
      </c>
      <c r="AZ1458" s="664" t="str">
        <f>IF(日報入力!I1458,AT1458/((G1458*60)/E1458),"")</f>
        <v/>
      </c>
      <c r="BA1458" s="296" t="str">
        <f>IF(日報入力!G1458,G1458/F1458,"")</f>
        <v/>
      </c>
      <c r="BB1458" s="386" t="e">
        <f t="shared" si="87"/>
        <v>#VALUE!</v>
      </c>
      <c r="BC1458" s="386" t="e">
        <f t="shared" si="88"/>
        <v>#VALUE!</v>
      </c>
      <c r="BD1458" s="80">
        <f>日報入力!AU1458</f>
        <v>0</v>
      </c>
      <c r="BE1458" s="534" t="str">
        <f>IF(日報入力!AV1458,日報入力!AV1458,"")</f>
        <v/>
      </c>
      <c r="BF1458" s="534" t="str">
        <f>IF(日報入力!AW1458,日報入力!AW1458,"")</f>
        <v/>
      </c>
      <c r="BG1458" s="398" t="str">
        <f>IF(日報入力!G1458,日報入力!K1458*日報入力!D1458*日報入力!BC1458,"")</f>
        <v/>
      </c>
    </row>
    <row r="1459" spans="1:59" ht="20.25" hidden="1" customHeight="1" x14ac:dyDescent="0.15">
      <c r="A1459" s="302" t="str">
        <f>IF(日報入力!G1459="","",日報入力!G1459)</f>
        <v/>
      </c>
      <c r="B1459" s="291" t="str">
        <f>IF(日報入力!G1459="","",日報入力!H1459)</f>
        <v/>
      </c>
      <c r="C1459" s="291" t="str">
        <f>IF(日報入力!G1459="","",日報入力!I1459)</f>
        <v/>
      </c>
      <c r="D1459" s="291" t="str">
        <f>IF(日報入力!G1459="","",日報入力!J1459)</f>
        <v/>
      </c>
      <c r="E1459" s="291" t="str">
        <f>IF(日報入力!G1459="","",日報入力!K1459)</f>
        <v/>
      </c>
      <c r="F1459" s="291" t="str">
        <f>IF(日報入力!G1459="","",日報入力!L1459)</f>
        <v/>
      </c>
      <c r="G1459" s="291" t="str">
        <f>IF(日報入力!G1459="","",日報入力!L1459-日報入力!O1459-日報入力!P1459-日報入力!Q1459-日報入力!R1459-日報入力!S1459-日報入力!T1459-日報入力!U1459-日報入力!V1459-日報入力!W1459-日報入力!X1459-日報入力!Y1459-日報入力!Z1459)</f>
        <v/>
      </c>
      <c r="H1459" s="291" t="str">
        <f>IF(日報入力!G1459="","",IF(日報入力!M1459&gt;=0,日報入力!M1459*F1459,F1459))</f>
        <v/>
      </c>
      <c r="I1459" s="291" t="str">
        <f>IF(日報入力!G1459="","",日報入力!O1459)</f>
        <v/>
      </c>
      <c r="J1459" s="291" t="str">
        <f>IF(日報入力!G1459="","",日報入力!P1459)</f>
        <v/>
      </c>
      <c r="K1459" s="291" t="str">
        <f>IF(日報入力!G1459="","",日報入力!Q1459)</f>
        <v/>
      </c>
      <c r="L1459" s="291" t="str">
        <f>IF(日報入力!G1459="","",日報入力!R1459)</f>
        <v/>
      </c>
      <c r="M1459" s="291" t="str">
        <f>IF(日報入力!G1459="","",日報入力!S1459)</f>
        <v/>
      </c>
      <c r="N1459" s="291" t="str">
        <f>IF(日報入力!G1459="","",日報入力!T1459)</f>
        <v/>
      </c>
      <c r="O1459" s="291" t="str">
        <f>IF(日報入力!G1459="","",日報入力!U1459)</f>
        <v/>
      </c>
      <c r="P1459" s="291" t="str">
        <f>IF(日報入力!G1459="","",日報入力!V1459)</f>
        <v/>
      </c>
      <c r="Q1459" s="291" t="str">
        <f>IF(日報入力!G1459="","",日報入力!W1459)</f>
        <v/>
      </c>
      <c r="R1459" s="291" t="str">
        <f>IF(日報入力!G1459="","",日報入力!X1459)</f>
        <v/>
      </c>
      <c r="S1459" s="291" t="str">
        <f>IF(日報入力!G1459="","",日報入力!Y1459)</f>
        <v/>
      </c>
      <c r="T1459" s="291" t="str">
        <f>IF(日報入力!G1459="","",日報入力!Z1459)</f>
        <v/>
      </c>
      <c r="U1459" s="291" t="str">
        <f>IF(日報入力!G1459="","",日報入力!AA1459)</f>
        <v/>
      </c>
      <c r="V1459" s="378" t="str">
        <f>IF(日報入力!G1459="","",日報入力!AB1459)</f>
        <v/>
      </c>
      <c r="W1459" s="291" t="str">
        <f>IF(日報入力!G1459="","",日報入力!AC1459)</f>
        <v/>
      </c>
      <c r="X1459" s="291" t="str">
        <f>IF(日報入力!G1459="","",日報入力!AD1459)</f>
        <v/>
      </c>
      <c r="Y1459" s="291" t="str">
        <f>IF(日報入力!G1459="","",日報入力!AE1459)</f>
        <v/>
      </c>
      <c r="Z1459" s="291" t="str">
        <f>IF(日報入力!G1459="","",日報入力!AF1459)</f>
        <v/>
      </c>
      <c r="AA1459" s="291" t="str">
        <f>IF(日報入力!G1459="","",日報入力!AG1459)</f>
        <v/>
      </c>
      <c r="AB1459" s="291" t="str">
        <f>IF(日報入力!G1459="","",日報入力!AH1459)</f>
        <v/>
      </c>
      <c r="AC1459" s="291" t="str">
        <f>IF(日報入力!G1459="","",日報入力!AI1459)</f>
        <v/>
      </c>
      <c r="AD1459" s="291" t="str">
        <f>IF(日報入力!G1459="","",日報入力!AJ1459)</f>
        <v/>
      </c>
      <c r="AE1459" s="292" t="str">
        <f>IF(日報入力!G1459="","",日報入力!E1459)</f>
        <v/>
      </c>
      <c r="AF1459" s="293" t="str">
        <f>IF(日報入力!G1459="","",日報入力!AK1459)</f>
        <v/>
      </c>
      <c r="AG1459" s="293" t="str">
        <f>IF(日報入力!G1459="","",日報入力!AL1459)</f>
        <v/>
      </c>
      <c r="AH1459" s="293" t="str">
        <f>IF(日報入力!G1459="","",日報入力!AM1459)</f>
        <v/>
      </c>
      <c r="AI1459" s="294" t="str">
        <f>IF(日報入力!G1459&gt;0,日報入力!D1459*日報入力!K1459*日報入力!AL1459,"")</f>
        <v/>
      </c>
      <c r="AJ1459" s="294" t="str">
        <f>IF(日報入力!G1459&gt;0,日報入力!E1459*日報入力!AL1459,"")</f>
        <v/>
      </c>
      <c r="AK1459" s="294" t="str">
        <f>IF(日報入力!G1459&gt;0,AI1459-AJ1459,"")</f>
        <v/>
      </c>
      <c r="AL1459" s="292" t="str">
        <f>IF(日報入力!G1459&gt;0,日報入力!E1459*日報入力!AM1459,"")</f>
        <v/>
      </c>
      <c r="AM1459" s="292" t="str">
        <f>IF(日報入力!G1459&gt;0,日報入力!AB1459*日報入力!AM1459,"")</f>
        <v/>
      </c>
      <c r="AN1459" s="68" t="str">
        <f>IF(日報入力!G1459&gt;0,日報入力!C1459,"")</f>
        <v/>
      </c>
      <c r="AO1459" s="68" t="str">
        <f>日報入力!B1459</f>
        <v/>
      </c>
      <c r="AP1459" s="68" t="str">
        <f>IF(日報入力!AQ1459,日報入力!BA1459,"")</f>
        <v/>
      </c>
      <c r="AQ1459" s="68" t="str">
        <f>IF(日報入力!AR1459,日報入力!BB1459,"")</f>
        <v/>
      </c>
      <c r="AR1459" s="68" t="str">
        <f>IF(日報入力!AS1459,"N勤","")</f>
        <v/>
      </c>
      <c r="AS1459" s="295" t="e">
        <f t="shared" si="86"/>
        <v>#VALUE!</v>
      </c>
      <c r="AT1459" s="439" t="str">
        <f>日報入力!AY1459</f>
        <v/>
      </c>
      <c r="AU1459" s="518" t="str">
        <f>IF(日報入力!G1459,G1459*60/E1459,"")</f>
        <v/>
      </c>
      <c r="AV1459" s="528" t="str">
        <f>IF(日報入力!AT1459,日報入力!AT1459,"")</f>
        <v/>
      </c>
      <c r="AW1459" s="529" t="str">
        <f>IF(日報入力!AT1459,AE1459/日報入力!AT1459,"")</f>
        <v/>
      </c>
      <c r="AX1459" s="530" t="e">
        <f>IF(1&lt;日報集計!AT1459,AT1459/(((F1459-I1459-J1459-N1459-O1459)*60)/(E1459)),"")</f>
        <v>#VALUE!</v>
      </c>
      <c r="AY1459" s="664" t="str">
        <f>IF(日報入力!H1459,AT1459/(((F1459-J1459)*60)/E1459),"")</f>
        <v/>
      </c>
      <c r="AZ1459" s="664" t="str">
        <f>IF(日報入力!I1459,AT1459/((G1459*60)/E1459),"")</f>
        <v/>
      </c>
      <c r="BA1459" s="296" t="str">
        <f>IF(日報入力!G1459,G1459/F1459,"")</f>
        <v/>
      </c>
      <c r="BB1459" s="386" t="e">
        <f t="shared" si="87"/>
        <v>#VALUE!</v>
      </c>
      <c r="BC1459" s="386" t="e">
        <f t="shared" si="88"/>
        <v>#VALUE!</v>
      </c>
      <c r="BD1459" s="80">
        <f>日報入力!AU1459</f>
        <v>0</v>
      </c>
      <c r="BE1459" s="534" t="str">
        <f>IF(日報入力!AV1459,日報入力!AV1459,"")</f>
        <v/>
      </c>
      <c r="BF1459" s="534" t="str">
        <f>IF(日報入力!AW1459,日報入力!AW1459,"")</f>
        <v/>
      </c>
      <c r="BG1459" s="398" t="str">
        <f>IF(日報入力!G1459,日報入力!K1459*日報入力!D1459*日報入力!BC1459,"")</f>
        <v/>
      </c>
    </row>
    <row r="1460" spans="1:59" ht="20.25" hidden="1" customHeight="1" x14ac:dyDescent="0.15">
      <c r="A1460" s="302" t="str">
        <f>IF(日報入力!G1460="","",日報入力!G1460)</f>
        <v/>
      </c>
      <c r="B1460" s="291" t="str">
        <f>IF(日報入力!G1460="","",日報入力!H1460)</f>
        <v/>
      </c>
      <c r="C1460" s="291" t="str">
        <f>IF(日報入力!G1460="","",日報入力!I1460)</f>
        <v/>
      </c>
      <c r="D1460" s="291" t="str">
        <f>IF(日報入力!G1460="","",日報入力!J1460)</f>
        <v/>
      </c>
      <c r="E1460" s="291" t="str">
        <f>IF(日報入力!G1460="","",日報入力!K1460)</f>
        <v/>
      </c>
      <c r="F1460" s="291" t="str">
        <f>IF(日報入力!G1460="","",日報入力!L1460)</f>
        <v/>
      </c>
      <c r="G1460" s="291" t="str">
        <f>IF(日報入力!G1460="","",日報入力!L1460-日報入力!O1460-日報入力!P1460-日報入力!Q1460-日報入力!R1460-日報入力!S1460-日報入力!T1460-日報入力!U1460-日報入力!V1460-日報入力!W1460-日報入力!X1460-日報入力!Y1460-日報入力!Z1460)</f>
        <v/>
      </c>
      <c r="H1460" s="291" t="str">
        <f>IF(日報入力!G1460="","",IF(日報入力!M1460&gt;=0,日報入力!M1460*F1460,F1460))</f>
        <v/>
      </c>
      <c r="I1460" s="291" t="str">
        <f>IF(日報入力!G1460="","",日報入力!O1460)</f>
        <v/>
      </c>
      <c r="J1460" s="291" t="str">
        <f>IF(日報入力!G1460="","",日報入力!P1460)</f>
        <v/>
      </c>
      <c r="K1460" s="291" t="str">
        <f>IF(日報入力!G1460="","",日報入力!Q1460)</f>
        <v/>
      </c>
      <c r="L1460" s="291" t="str">
        <f>IF(日報入力!G1460="","",日報入力!R1460)</f>
        <v/>
      </c>
      <c r="M1460" s="291" t="str">
        <f>IF(日報入力!G1460="","",日報入力!S1460)</f>
        <v/>
      </c>
      <c r="N1460" s="291" t="str">
        <f>IF(日報入力!G1460="","",日報入力!T1460)</f>
        <v/>
      </c>
      <c r="O1460" s="291" t="str">
        <f>IF(日報入力!G1460="","",日報入力!U1460)</f>
        <v/>
      </c>
      <c r="P1460" s="291" t="str">
        <f>IF(日報入力!G1460="","",日報入力!V1460)</f>
        <v/>
      </c>
      <c r="Q1460" s="291" t="str">
        <f>IF(日報入力!G1460="","",日報入力!W1460)</f>
        <v/>
      </c>
      <c r="R1460" s="291" t="str">
        <f>IF(日報入力!G1460="","",日報入力!X1460)</f>
        <v/>
      </c>
      <c r="S1460" s="291" t="str">
        <f>IF(日報入力!G1460="","",日報入力!Y1460)</f>
        <v/>
      </c>
      <c r="T1460" s="291" t="str">
        <f>IF(日報入力!G1460="","",日報入力!Z1460)</f>
        <v/>
      </c>
      <c r="U1460" s="291" t="str">
        <f>IF(日報入力!G1460="","",日報入力!AA1460)</f>
        <v/>
      </c>
      <c r="V1460" s="378" t="str">
        <f>IF(日報入力!G1460="","",日報入力!AB1460)</f>
        <v/>
      </c>
      <c r="W1460" s="291" t="str">
        <f>IF(日報入力!G1460="","",日報入力!AC1460)</f>
        <v/>
      </c>
      <c r="X1460" s="291" t="str">
        <f>IF(日報入力!G1460="","",日報入力!AD1460)</f>
        <v/>
      </c>
      <c r="Y1460" s="291" t="str">
        <f>IF(日報入力!G1460="","",日報入力!AE1460)</f>
        <v/>
      </c>
      <c r="Z1460" s="291" t="str">
        <f>IF(日報入力!G1460="","",日報入力!AF1460)</f>
        <v/>
      </c>
      <c r="AA1460" s="291" t="str">
        <f>IF(日報入力!G1460="","",日報入力!AG1460)</f>
        <v/>
      </c>
      <c r="AB1460" s="291" t="str">
        <f>IF(日報入力!G1460="","",日報入力!AH1460)</f>
        <v/>
      </c>
      <c r="AC1460" s="291" t="str">
        <f>IF(日報入力!G1460="","",日報入力!AI1460)</f>
        <v/>
      </c>
      <c r="AD1460" s="291" t="str">
        <f>IF(日報入力!G1460="","",日報入力!AJ1460)</f>
        <v/>
      </c>
      <c r="AE1460" s="292" t="str">
        <f>IF(日報入力!G1460="","",日報入力!E1460)</f>
        <v/>
      </c>
      <c r="AF1460" s="293" t="str">
        <f>IF(日報入力!G1460="","",日報入力!AK1460)</f>
        <v/>
      </c>
      <c r="AG1460" s="293" t="str">
        <f>IF(日報入力!G1460="","",日報入力!AL1460)</f>
        <v/>
      </c>
      <c r="AH1460" s="293" t="str">
        <f>IF(日報入力!G1460="","",日報入力!AM1460)</f>
        <v/>
      </c>
      <c r="AI1460" s="294" t="str">
        <f>IF(日報入力!G1460&gt;0,日報入力!D1460*日報入力!K1460*日報入力!AL1460,"")</f>
        <v/>
      </c>
      <c r="AJ1460" s="294" t="str">
        <f>IF(日報入力!G1460&gt;0,日報入力!E1460*日報入力!AL1460,"")</f>
        <v/>
      </c>
      <c r="AK1460" s="294" t="str">
        <f>IF(日報入力!G1460&gt;0,AI1460-AJ1460,"")</f>
        <v/>
      </c>
      <c r="AL1460" s="292" t="str">
        <f>IF(日報入力!G1460&gt;0,日報入力!E1460*日報入力!AM1460,"")</f>
        <v/>
      </c>
      <c r="AM1460" s="292" t="str">
        <f>IF(日報入力!G1460&gt;0,日報入力!AB1460*日報入力!AM1460,"")</f>
        <v/>
      </c>
      <c r="AN1460" s="68" t="str">
        <f>IF(日報入力!G1460&gt;0,日報入力!C1460,"")</f>
        <v/>
      </c>
      <c r="AO1460" s="68" t="str">
        <f>日報入力!B1460</f>
        <v/>
      </c>
      <c r="AP1460" s="68" t="str">
        <f>IF(日報入力!AQ1460,日報入力!BA1460,"")</f>
        <v/>
      </c>
      <c r="AQ1460" s="68" t="str">
        <f>IF(日報入力!AR1460,日報入力!BB1460,"")</f>
        <v/>
      </c>
      <c r="AR1460" s="68" t="str">
        <f>IF(日報入力!AS1460,"N勤","")</f>
        <v/>
      </c>
      <c r="AS1460" s="295" t="e">
        <f t="shared" si="86"/>
        <v>#VALUE!</v>
      </c>
      <c r="AT1460" s="439" t="str">
        <f>日報入力!AY1460</f>
        <v/>
      </c>
      <c r="AU1460" s="518" t="str">
        <f>IF(日報入力!G1460,G1460*60/E1460,"")</f>
        <v/>
      </c>
      <c r="AV1460" s="528" t="str">
        <f>IF(日報入力!AT1460,日報入力!AT1460,"")</f>
        <v/>
      </c>
      <c r="AW1460" s="529" t="str">
        <f>IF(日報入力!AT1460,AE1460/日報入力!AT1460,"")</f>
        <v/>
      </c>
      <c r="AX1460" s="530" t="e">
        <f>IF(1&lt;日報集計!AT1460,AT1460/(((F1460-I1460-J1460-N1460-O1460)*60)/(E1460)),"")</f>
        <v>#VALUE!</v>
      </c>
      <c r="AY1460" s="664" t="str">
        <f>IF(日報入力!H1460,AT1460/(((F1460-J1460)*60)/E1460),"")</f>
        <v/>
      </c>
      <c r="AZ1460" s="664" t="str">
        <f>IF(日報入力!I1460,AT1460/((G1460*60)/E1460),"")</f>
        <v/>
      </c>
      <c r="BA1460" s="296" t="str">
        <f>IF(日報入力!G1460,G1460/F1460,"")</f>
        <v/>
      </c>
      <c r="BB1460" s="386" t="e">
        <f t="shared" si="87"/>
        <v>#VALUE!</v>
      </c>
      <c r="BC1460" s="386" t="e">
        <f t="shared" si="88"/>
        <v>#VALUE!</v>
      </c>
      <c r="BD1460" s="80">
        <f>日報入力!AU1460</f>
        <v>0</v>
      </c>
      <c r="BE1460" s="534" t="str">
        <f>IF(日報入力!AV1460,日報入力!AV1460,"")</f>
        <v/>
      </c>
      <c r="BF1460" s="534" t="str">
        <f>IF(日報入力!AW1460,日報入力!AW1460,"")</f>
        <v/>
      </c>
      <c r="BG1460" s="398" t="str">
        <f>IF(日報入力!G1460,日報入力!K1460*日報入力!D1460*日報入力!BC1460,"")</f>
        <v/>
      </c>
    </row>
    <row r="1461" spans="1:59" ht="20.25" hidden="1" customHeight="1" x14ac:dyDescent="0.15">
      <c r="A1461" s="302" t="str">
        <f>IF(日報入力!G1461="","",日報入力!G1461)</f>
        <v/>
      </c>
      <c r="B1461" s="291" t="str">
        <f>IF(日報入力!G1461="","",日報入力!H1461)</f>
        <v/>
      </c>
      <c r="C1461" s="291" t="str">
        <f>IF(日報入力!G1461="","",日報入力!I1461)</f>
        <v/>
      </c>
      <c r="D1461" s="291" t="str">
        <f>IF(日報入力!G1461="","",日報入力!J1461)</f>
        <v/>
      </c>
      <c r="E1461" s="291" t="str">
        <f>IF(日報入力!G1461="","",日報入力!K1461)</f>
        <v/>
      </c>
      <c r="F1461" s="291" t="str">
        <f>IF(日報入力!G1461="","",日報入力!L1461)</f>
        <v/>
      </c>
      <c r="G1461" s="291" t="str">
        <f>IF(日報入力!G1461="","",日報入力!L1461-日報入力!O1461-日報入力!P1461-日報入力!Q1461-日報入力!R1461-日報入力!S1461-日報入力!T1461-日報入力!U1461-日報入力!V1461-日報入力!W1461-日報入力!X1461-日報入力!Y1461-日報入力!Z1461)</f>
        <v/>
      </c>
      <c r="H1461" s="291" t="str">
        <f>IF(日報入力!G1461="","",IF(日報入力!M1461&gt;=0,日報入力!M1461*F1461,F1461))</f>
        <v/>
      </c>
      <c r="I1461" s="291" t="str">
        <f>IF(日報入力!G1461="","",日報入力!O1461)</f>
        <v/>
      </c>
      <c r="J1461" s="291" t="str">
        <f>IF(日報入力!G1461="","",日報入力!P1461)</f>
        <v/>
      </c>
      <c r="K1461" s="291" t="str">
        <f>IF(日報入力!G1461="","",日報入力!Q1461)</f>
        <v/>
      </c>
      <c r="L1461" s="291" t="str">
        <f>IF(日報入力!G1461="","",日報入力!R1461)</f>
        <v/>
      </c>
      <c r="M1461" s="291" t="str">
        <f>IF(日報入力!G1461="","",日報入力!S1461)</f>
        <v/>
      </c>
      <c r="N1461" s="291" t="str">
        <f>IF(日報入力!G1461="","",日報入力!T1461)</f>
        <v/>
      </c>
      <c r="O1461" s="291" t="str">
        <f>IF(日報入力!G1461="","",日報入力!U1461)</f>
        <v/>
      </c>
      <c r="P1461" s="291" t="str">
        <f>IF(日報入力!G1461="","",日報入力!V1461)</f>
        <v/>
      </c>
      <c r="Q1461" s="291" t="str">
        <f>IF(日報入力!G1461="","",日報入力!W1461)</f>
        <v/>
      </c>
      <c r="R1461" s="291" t="str">
        <f>IF(日報入力!G1461="","",日報入力!X1461)</f>
        <v/>
      </c>
      <c r="S1461" s="291" t="str">
        <f>IF(日報入力!G1461="","",日報入力!Y1461)</f>
        <v/>
      </c>
      <c r="T1461" s="291" t="str">
        <f>IF(日報入力!G1461="","",日報入力!Z1461)</f>
        <v/>
      </c>
      <c r="U1461" s="291" t="str">
        <f>IF(日報入力!G1461="","",日報入力!AA1461)</f>
        <v/>
      </c>
      <c r="V1461" s="378" t="str">
        <f>IF(日報入力!G1461="","",日報入力!AB1461)</f>
        <v/>
      </c>
      <c r="W1461" s="291" t="str">
        <f>IF(日報入力!G1461="","",日報入力!AC1461)</f>
        <v/>
      </c>
      <c r="X1461" s="291" t="str">
        <f>IF(日報入力!G1461="","",日報入力!AD1461)</f>
        <v/>
      </c>
      <c r="Y1461" s="291" t="str">
        <f>IF(日報入力!G1461="","",日報入力!AE1461)</f>
        <v/>
      </c>
      <c r="Z1461" s="291" t="str">
        <f>IF(日報入力!G1461="","",日報入力!AF1461)</f>
        <v/>
      </c>
      <c r="AA1461" s="291" t="str">
        <f>IF(日報入力!G1461="","",日報入力!AG1461)</f>
        <v/>
      </c>
      <c r="AB1461" s="291" t="str">
        <f>IF(日報入力!G1461="","",日報入力!AH1461)</f>
        <v/>
      </c>
      <c r="AC1461" s="291" t="str">
        <f>IF(日報入力!G1461="","",日報入力!AI1461)</f>
        <v/>
      </c>
      <c r="AD1461" s="291" t="str">
        <f>IF(日報入力!G1461="","",日報入力!AJ1461)</f>
        <v/>
      </c>
      <c r="AE1461" s="292" t="str">
        <f>IF(日報入力!G1461="","",日報入力!E1461)</f>
        <v/>
      </c>
      <c r="AF1461" s="293" t="str">
        <f>IF(日報入力!G1461="","",日報入力!AK1461)</f>
        <v/>
      </c>
      <c r="AG1461" s="293" t="str">
        <f>IF(日報入力!G1461="","",日報入力!AL1461)</f>
        <v/>
      </c>
      <c r="AH1461" s="293" t="str">
        <f>IF(日報入力!G1461="","",日報入力!AM1461)</f>
        <v/>
      </c>
      <c r="AI1461" s="294" t="str">
        <f>IF(日報入力!G1461&gt;0,日報入力!D1461*日報入力!K1461*日報入力!AL1461,"")</f>
        <v/>
      </c>
      <c r="AJ1461" s="294" t="str">
        <f>IF(日報入力!G1461&gt;0,日報入力!E1461*日報入力!AL1461,"")</f>
        <v/>
      </c>
      <c r="AK1461" s="294" t="str">
        <f>IF(日報入力!G1461&gt;0,AI1461-AJ1461,"")</f>
        <v/>
      </c>
      <c r="AL1461" s="292" t="str">
        <f>IF(日報入力!G1461&gt;0,日報入力!E1461*日報入力!AM1461,"")</f>
        <v/>
      </c>
      <c r="AM1461" s="292" t="str">
        <f>IF(日報入力!G1461&gt;0,日報入力!AB1461*日報入力!AM1461,"")</f>
        <v/>
      </c>
      <c r="AN1461" s="68" t="str">
        <f>IF(日報入力!G1461&gt;0,日報入力!C1461,"")</f>
        <v/>
      </c>
      <c r="AO1461" s="68" t="str">
        <f>日報入力!B1461</f>
        <v/>
      </c>
      <c r="AP1461" s="68" t="str">
        <f>IF(日報入力!AQ1461,日報入力!BA1461,"")</f>
        <v/>
      </c>
      <c r="AQ1461" s="68" t="str">
        <f>IF(日報入力!AR1461,日報入力!BB1461,"")</f>
        <v/>
      </c>
      <c r="AR1461" s="68" t="str">
        <f>IF(日報入力!AS1461,"N勤","")</f>
        <v/>
      </c>
      <c r="AS1461" s="295" t="e">
        <f t="shared" si="86"/>
        <v>#VALUE!</v>
      </c>
      <c r="AT1461" s="439" t="str">
        <f>日報入力!AY1461</f>
        <v/>
      </c>
      <c r="AU1461" s="518" t="str">
        <f>IF(日報入力!G1461,G1461*60/E1461,"")</f>
        <v/>
      </c>
      <c r="AV1461" s="528" t="str">
        <f>IF(日報入力!AT1461,日報入力!AT1461,"")</f>
        <v/>
      </c>
      <c r="AW1461" s="529" t="str">
        <f>IF(日報入力!AT1461,AE1461/日報入力!AT1461,"")</f>
        <v/>
      </c>
      <c r="AX1461" s="530" t="e">
        <f>IF(1&lt;日報集計!AT1461,AT1461/(((F1461-I1461-J1461-N1461-O1461)*60)/(E1461)),"")</f>
        <v>#VALUE!</v>
      </c>
      <c r="AY1461" s="664" t="str">
        <f>IF(日報入力!H1461,AT1461/(((F1461-J1461)*60)/E1461),"")</f>
        <v/>
      </c>
      <c r="AZ1461" s="664" t="str">
        <f>IF(日報入力!I1461,AT1461/((G1461*60)/E1461),"")</f>
        <v/>
      </c>
      <c r="BA1461" s="296" t="str">
        <f>IF(日報入力!G1461,G1461/F1461,"")</f>
        <v/>
      </c>
      <c r="BB1461" s="386" t="e">
        <f t="shared" si="87"/>
        <v>#VALUE!</v>
      </c>
      <c r="BC1461" s="386" t="e">
        <f t="shared" si="88"/>
        <v>#VALUE!</v>
      </c>
      <c r="BD1461" s="80">
        <f>日報入力!AU1461</f>
        <v>0</v>
      </c>
      <c r="BE1461" s="534" t="str">
        <f>IF(日報入力!AV1461,日報入力!AV1461,"")</f>
        <v/>
      </c>
      <c r="BF1461" s="534" t="str">
        <f>IF(日報入力!AW1461,日報入力!AW1461,"")</f>
        <v/>
      </c>
      <c r="BG1461" s="398" t="str">
        <f>IF(日報入力!G1461,日報入力!K1461*日報入力!D1461*日報入力!BC1461,"")</f>
        <v/>
      </c>
    </row>
    <row r="1462" spans="1:59" ht="20.25" hidden="1" customHeight="1" x14ac:dyDescent="0.15">
      <c r="A1462" s="302" t="str">
        <f>IF(日報入力!G1462="","",日報入力!G1462)</f>
        <v/>
      </c>
      <c r="B1462" s="291" t="str">
        <f>IF(日報入力!G1462="","",日報入力!H1462)</f>
        <v/>
      </c>
      <c r="C1462" s="291" t="str">
        <f>IF(日報入力!G1462="","",日報入力!I1462)</f>
        <v/>
      </c>
      <c r="D1462" s="291" t="str">
        <f>IF(日報入力!G1462="","",日報入力!J1462)</f>
        <v/>
      </c>
      <c r="E1462" s="291" t="str">
        <f>IF(日報入力!G1462="","",日報入力!K1462)</f>
        <v/>
      </c>
      <c r="F1462" s="291" t="str">
        <f>IF(日報入力!G1462="","",日報入力!L1462)</f>
        <v/>
      </c>
      <c r="G1462" s="291" t="str">
        <f>IF(日報入力!G1462="","",日報入力!L1462-日報入力!O1462-日報入力!P1462-日報入力!Q1462-日報入力!R1462-日報入力!S1462-日報入力!T1462-日報入力!U1462-日報入力!V1462-日報入力!W1462-日報入力!X1462-日報入力!Y1462-日報入力!Z1462)</f>
        <v/>
      </c>
      <c r="H1462" s="291" t="str">
        <f>IF(日報入力!G1462="","",IF(日報入力!M1462&gt;=0,日報入力!M1462*F1462,F1462))</f>
        <v/>
      </c>
      <c r="I1462" s="291" t="str">
        <f>IF(日報入力!G1462="","",日報入力!O1462)</f>
        <v/>
      </c>
      <c r="J1462" s="291" t="str">
        <f>IF(日報入力!G1462="","",日報入力!P1462)</f>
        <v/>
      </c>
      <c r="K1462" s="291" t="str">
        <f>IF(日報入力!G1462="","",日報入力!Q1462)</f>
        <v/>
      </c>
      <c r="L1462" s="291" t="str">
        <f>IF(日報入力!G1462="","",日報入力!R1462)</f>
        <v/>
      </c>
      <c r="M1462" s="291" t="str">
        <f>IF(日報入力!G1462="","",日報入力!S1462)</f>
        <v/>
      </c>
      <c r="N1462" s="291" t="str">
        <f>IF(日報入力!G1462="","",日報入力!T1462)</f>
        <v/>
      </c>
      <c r="O1462" s="291" t="str">
        <f>IF(日報入力!G1462="","",日報入力!U1462)</f>
        <v/>
      </c>
      <c r="P1462" s="291" t="str">
        <f>IF(日報入力!G1462="","",日報入力!V1462)</f>
        <v/>
      </c>
      <c r="Q1462" s="291" t="str">
        <f>IF(日報入力!G1462="","",日報入力!W1462)</f>
        <v/>
      </c>
      <c r="R1462" s="291" t="str">
        <f>IF(日報入力!G1462="","",日報入力!X1462)</f>
        <v/>
      </c>
      <c r="S1462" s="291" t="str">
        <f>IF(日報入力!G1462="","",日報入力!Y1462)</f>
        <v/>
      </c>
      <c r="T1462" s="291" t="str">
        <f>IF(日報入力!G1462="","",日報入力!Z1462)</f>
        <v/>
      </c>
      <c r="U1462" s="291" t="str">
        <f>IF(日報入力!G1462="","",日報入力!AA1462)</f>
        <v/>
      </c>
      <c r="V1462" s="378" t="str">
        <f>IF(日報入力!G1462="","",日報入力!AB1462)</f>
        <v/>
      </c>
      <c r="W1462" s="291" t="str">
        <f>IF(日報入力!G1462="","",日報入力!AC1462)</f>
        <v/>
      </c>
      <c r="X1462" s="291" t="str">
        <f>IF(日報入力!G1462="","",日報入力!AD1462)</f>
        <v/>
      </c>
      <c r="Y1462" s="291" t="str">
        <f>IF(日報入力!G1462="","",日報入力!AE1462)</f>
        <v/>
      </c>
      <c r="Z1462" s="291" t="str">
        <f>IF(日報入力!G1462="","",日報入力!AF1462)</f>
        <v/>
      </c>
      <c r="AA1462" s="291" t="str">
        <f>IF(日報入力!G1462="","",日報入力!AG1462)</f>
        <v/>
      </c>
      <c r="AB1462" s="291" t="str">
        <f>IF(日報入力!G1462="","",日報入力!AH1462)</f>
        <v/>
      </c>
      <c r="AC1462" s="291" t="str">
        <f>IF(日報入力!G1462="","",日報入力!AI1462)</f>
        <v/>
      </c>
      <c r="AD1462" s="291" t="str">
        <f>IF(日報入力!G1462="","",日報入力!AJ1462)</f>
        <v/>
      </c>
      <c r="AE1462" s="292" t="str">
        <f>IF(日報入力!G1462="","",日報入力!E1462)</f>
        <v/>
      </c>
      <c r="AF1462" s="293" t="str">
        <f>IF(日報入力!G1462="","",日報入力!AK1462)</f>
        <v/>
      </c>
      <c r="AG1462" s="293" t="str">
        <f>IF(日報入力!G1462="","",日報入力!AL1462)</f>
        <v/>
      </c>
      <c r="AH1462" s="293" t="str">
        <f>IF(日報入力!G1462="","",日報入力!AM1462)</f>
        <v/>
      </c>
      <c r="AI1462" s="294" t="str">
        <f>IF(日報入力!G1462&gt;0,日報入力!D1462*日報入力!K1462*日報入力!AL1462,"")</f>
        <v/>
      </c>
      <c r="AJ1462" s="294" t="str">
        <f>IF(日報入力!G1462&gt;0,日報入力!E1462*日報入力!AL1462,"")</f>
        <v/>
      </c>
      <c r="AK1462" s="294" t="str">
        <f>IF(日報入力!G1462&gt;0,AI1462-AJ1462,"")</f>
        <v/>
      </c>
      <c r="AL1462" s="292" t="str">
        <f>IF(日報入力!G1462&gt;0,日報入力!E1462*日報入力!AM1462,"")</f>
        <v/>
      </c>
      <c r="AM1462" s="292" t="str">
        <f>IF(日報入力!G1462&gt;0,日報入力!AB1462*日報入力!AM1462,"")</f>
        <v/>
      </c>
      <c r="AN1462" s="68" t="str">
        <f>IF(日報入力!G1462&gt;0,日報入力!C1462,"")</f>
        <v/>
      </c>
      <c r="AO1462" s="68" t="str">
        <f>日報入力!B1462</f>
        <v/>
      </c>
      <c r="AP1462" s="68" t="str">
        <f>IF(日報入力!AQ1462,日報入力!BA1462,"")</f>
        <v/>
      </c>
      <c r="AQ1462" s="68" t="str">
        <f>IF(日報入力!AR1462,日報入力!BB1462,"")</f>
        <v/>
      </c>
      <c r="AR1462" s="68" t="str">
        <f>IF(日報入力!AS1462,"N勤","")</f>
        <v/>
      </c>
      <c r="AS1462" s="295" t="e">
        <f t="shared" si="86"/>
        <v>#VALUE!</v>
      </c>
      <c r="AT1462" s="439" t="str">
        <f>日報入力!AY1462</f>
        <v/>
      </c>
      <c r="AU1462" s="518" t="str">
        <f>IF(日報入力!G1462,G1462*60/E1462,"")</f>
        <v/>
      </c>
      <c r="AV1462" s="528" t="str">
        <f>IF(日報入力!AT1462,日報入力!AT1462,"")</f>
        <v/>
      </c>
      <c r="AW1462" s="529" t="str">
        <f>IF(日報入力!AT1462,AE1462/日報入力!AT1462,"")</f>
        <v/>
      </c>
      <c r="AX1462" s="530" t="e">
        <f>IF(1&lt;日報集計!AT1462,AT1462/(((F1462-I1462-J1462-N1462-O1462)*60)/(E1462)),"")</f>
        <v>#VALUE!</v>
      </c>
      <c r="AY1462" s="664" t="str">
        <f>IF(日報入力!H1462,AT1462/(((F1462-J1462)*60)/E1462),"")</f>
        <v/>
      </c>
      <c r="AZ1462" s="664" t="str">
        <f>IF(日報入力!I1462,AT1462/((G1462*60)/E1462),"")</f>
        <v/>
      </c>
      <c r="BA1462" s="296" t="str">
        <f>IF(日報入力!G1462,G1462/F1462,"")</f>
        <v/>
      </c>
      <c r="BB1462" s="386" t="e">
        <f t="shared" si="87"/>
        <v>#VALUE!</v>
      </c>
      <c r="BC1462" s="386" t="e">
        <f t="shared" si="88"/>
        <v>#VALUE!</v>
      </c>
      <c r="BD1462" s="80">
        <f>日報入力!AU1462</f>
        <v>0</v>
      </c>
      <c r="BE1462" s="534" t="str">
        <f>IF(日報入力!AV1462,日報入力!AV1462,"")</f>
        <v/>
      </c>
      <c r="BF1462" s="534" t="str">
        <f>IF(日報入力!AW1462,日報入力!AW1462,"")</f>
        <v/>
      </c>
      <c r="BG1462" s="398" t="str">
        <f>IF(日報入力!G1462,日報入力!K1462*日報入力!D1462*日報入力!BC1462,"")</f>
        <v/>
      </c>
    </row>
    <row r="1463" spans="1:59" ht="20.25" hidden="1" customHeight="1" x14ac:dyDescent="0.15">
      <c r="A1463" s="302" t="str">
        <f>IF(日報入力!G1463="","",日報入力!G1463)</f>
        <v/>
      </c>
      <c r="B1463" s="291" t="str">
        <f>IF(日報入力!G1463="","",日報入力!H1463)</f>
        <v/>
      </c>
      <c r="C1463" s="291" t="str">
        <f>IF(日報入力!G1463="","",日報入力!I1463)</f>
        <v/>
      </c>
      <c r="D1463" s="291" t="str">
        <f>IF(日報入力!G1463="","",日報入力!J1463)</f>
        <v/>
      </c>
      <c r="E1463" s="291" t="str">
        <f>IF(日報入力!G1463="","",日報入力!K1463)</f>
        <v/>
      </c>
      <c r="F1463" s="291" t="str">
        <f>IF(日報入力!G1463="","",日報入力!L1463)</f>
        <v/>
      </c>
      <c r="G1463" s="291" t="str">
        <f>IF(日報入力!G1463="","",日報入力!L1463-日報入力!O1463-日報入力!P1463-日報入力!Q1463-日報入力!R1463-日報入力!S1463-日報入力!T1463-日報入力!U1463-日報入力!V1463-日報入力!W1463-日報入力!X1463-日報入力!Y1463-日報入力!Z1463)</f>
        <v/>
      </c>
      <c r="H1463" s="291" t="str">
        <f>IF(日報入力!G1463="","",IF(日報入力!M1463&gt;=0,日報入力!M1463*F1463,F1463))</f>
        <v/>
      </c>
      <c r="I1463" s="291" t="str">
        <f>IF(日報入力!G1463="","",日報入力!O1463)</f>
        <v/>
      </c>
      <c r="J1463" s="291" t="str">
        <f>IF(日報入力!G1463="","",日報入力!P1463)</f>
        <v/>
      </c>
      <c r="K1463" s="291" t="str">
        <f>IF(日報入力!G1463="","",日報入力!Q1463)</f>
        <v/>
      </c>
      <c r="L1463" s="291" t="str">
        <f>IF(日報入力!G1463="","",日報入力!R1463)</f>
        <v/>
      </c>
      <c r="M1463" s="291" t="str">
        <f>IF(日報入力!G1463="","",日報入力!S1463)</f>
        <v/>
      </c>
      <c r="N1463" s="291" t="str">
        <f>IF(日報入力!G1463="","",日報入力!T1463)</f>
        <v/>
      </c>
      <c r="O1463" s="291" t="str">
        <f>IF(日報入力!G1463="","",日報入力!U1463)</f>
        <v/>
      </c>
      <c r="P1463" s="291" t="str">
        <f>IF(日報入力!G1463="","",日報入力!V1463)</f>
        <v/>
      </c>
      <c r="Q1463" s="291" t="str">
        <f>IF(日報入力!G1463="","",日報入力!W1463)</f>
        <v/>
      </c>
      <c r="R1463" s="291" t="str">
        <f>IF(日報入力!G1463="","",日報入力!X1463)</f>
        <v/>
      </c>
      <c r="S1463" s="291" t="str">
        <f>IF(日報入力!G1463="","",日報入力!Y1463)</f>
        <v/>
      </c>
      <c r="T1463" s="291" t="str">
        <f>IF(日報入力!G1463="","",日報入力!Z1463)</f>
        <v/>
      </c>
      <c r="U1463" s="291" t="str">
        <f>IF(日報入力!G1463="","",日報入力!AA1463)</f>
        <v/>
      </c>
      <c r="V1463" s="378" t="str">
        <f>IF(日報入力!G1463="","",日報入力!AB1463)</f>
        <v/>
      </c>
      <c r="W1463" s="291" t="str">
        <f>IF(日報入力!G1463="","",日報入力!AC1463)</f>
        <v/>
      </c>
      <c r="X1463" s="291" t="str">
        <f>IF(日報入力!G1463="","",日報入力!AD1463)</f>
        <v/>
      </c>
      <c r="Y1463" s="291" t="str">
        <f>IF(日報入力!G1463="","",日報入力!AE1463)</f>
        <v/>
      </c>
      <c r="Z1463" s="291" t="str">
        <f>IF(日報入力!G1463="","",日報入力!AF1463)</f>
        <v/>
      </c>
      <c r="AA1463" s="291" t="str">
        <f>IF(日報入力!G1463="","",日報入力!AG1463)</f>
        <v/>
      </c>
      <c r="AB1463" s="291" t="str">
        <f>IF(日報入力!G1463="","",日報入力!AH1463)</f>
        <v/>
      </c>
      <c r="AC1463" s="291" t="str">
        <f>IF(日報入力!G1463="","",日報入力!AI1463)</f>
        <v/>
      </c>
      <c r="AD1463" s="291" t="str">
        <f>IF(日報入力!G1463="","",日報入力!AJ1463)</f>
        <v/>
      </c>
      <c r="AE1463" s="292" t="str">
        <f>IF(日報入力!G1463="","",日報入力!E1463)</f>
        <v/>
      </c>
      <c r="AF1463" s="293" t="str">
        <f>IF(日報入力!G1463="","",日報入力!AK1463)</f>
        <v/>
      </c>
      <c r="AG1463" s="293" t="str">
        <f>IF(日報入力!G1463="","",日報入力!AL1463)</f>
        <v/>
      </c>
      <c r="AH1463" s="293" t="str">
        <f>IF(日報入力!G1463="","",日報入力!AM1463)</f>
        <v/>
      </c>
      <c r="AI1463" s="294" t="str">
        <f>IF(日報入力!G1463&gt;0,日報入力!D1463*日報入力!K1463*日報入力!AL1463,"")</f>
        <v/>
      </c>
      <c r="AJ1463" s="294" t="str">
        <f>IF(日報入力!G1463&gt;0,日報入力!E1463*日報入力!AL1463,"")</f>
        <v/>
      </c>
      <c r="AK1463" s="294" t="str">
        <f>IF(日報入力!G1463&gt;0,AI1463-AJ1463,"")</f>
        <v/>
      </c>
      <c r="AL1463" s="292" t="str">
        <f>IF(日報入力!G1463&gt;0,日報入力!E1463*日報入力!AM1463,"")</f>
        <v/>
      </c>
      <c r="AM1463" s="292" t="str">
        <f>IF(日報入力!G1463&gt;0,日報入力!AB1463*日報入力!AM1463,"")</f>
        <v/>
      </c>
      <c r="AN1463" s="68" t="str">
        <f>IF(日報入力!G1463&gt;0,日報入力!C1463,"")</f>
        <v/>
      </c>
      <c r="AO1463" s="68" t="str">
        <f>日報入力!B1463</f>
        <v/>
      </c>
      <c r="AP1463" s="68" t="str">
        <f>IF(日報入力!AQ1463,日報入力!BA1463,"")</f>
        <v/>
      </c>
      <c r="AQ1463" s="68" t="str">
        <f>IF(日報入力!AR1463,日報入力!BB1463,"")</f>
        <v/>
      </c>
      <c r="AR1463" s="68" t="str">
        <f>IF(日報入力!AS1463,"N勤","")</f>
        <v/>
      </c>
      <c r="AS1463" s="295" t="e">
        <f t="shared" si="86"/>
        <v>#VALUE!</v>
      </c>
      <c r="AT1463" s="439" t="str">
        <f>日報入力!AY1463</f>
        <v/>
      </c>
      <c r="AU1463" s="518" t="str">
        <f>IF(日報入力!G1463,G1463*60/E1463,"")</f>
        <v/>
      </c>
      <c r="AV1463" s="528" t="str">
        <f>IF(日報入力!AT1463,日報入力!AT1463,"")</f>
        <v/>
      </c>
      <c r="AW1463" s="529" t="str">
        <f>IF(日報入力!AT1463,AE1463/日報入力!AT1463,"")</f>
        <v/>
      </c>
      <c r="AX1463" s="530" t="e">
        <f>IF(1&lt;日報集計!AT1463,AT1463/(((F1463-I1463-J1463-N1463-O1463)*60)/(E1463)),"")</f>
        <v>#VALUE!</v>
      </c>
      <c r="AY1463" s="664" t="str">
        <f>IF(日報入力!H1463,AT1463/(((F1463-J1463)*60)/E1463),"")</f>
        <v/>
      </c>
      <c r="AZ1463" s="664" t="str">
        <f>IF(日報入力!I1463,AT1463/((G1463*60)/E1463),"")</f>
        <v/>
      </c>
      <c r="BA1463" s="296" t="str">
        <f>IF(日報入力!G1463,G1463/F1463,"")</f>
        <v/>
      </c>
      <c r="BB1463" s="386" t="e">
        <f t="shared" si="87"/>
        <v>#VALUE!</v>
      </c>
      <c r="BC1463" s="386" t="e">
        <f t="shared" si="88"/>
        <v>#VALUE!</v>
      </c>
      <c r="BD1463" s="80">
        <f>日報入力!AU1463</f>
        <v>0</v>
      </c>
      <c r="BE1463" s="534" t="str">
        <f>IF(日報入力!AV1463,日報入力!AV1463,"")</f>
        <v/>
      </c>
      <c r="BF1463" s="534" t="str">
        <f>IF(日報入力!AW1463,日報入力!AW1463,"")</f>
        <v/>
      </c>
      <c r="BG1463" s="398" t="str">
        <f>IF(日報入力!G1463,日報入力!K1463*日報入力!D1463*日報入力!BC1463,"")</f>
        <v/>
      </c>
    </row>
    <row r="1464" spans="1:59" ht="20.25" hidden="1" customHeight="1" x14ac:dyDescent="0.15">
      <c r="A1464" s="302" t="str">
        <f>IF(日報入力!G1464="","",日報入力!G1464)</f>
        <v/>
      </c>
      <c r="B1464" s="291" t="str">
        <f>IF(日報入力!G1464="","",日報入力!H1464)</f>
        <v/>
      </c>
      <c r="C1464" s="291" t="str">
        <f>IF(日報入力!G1464="","",日報入力!I1464)</f>
        <v/>
      </c>
      <c r="D1464" s="291" t="str">
        <f>IF(日報入力!G1464="","",日報入力!J1464)</f>
        <v/>
      </c>
      <c r="E1464" s="291" t="str">
        <f>IF(日報入力!G1464="","",日報入力!K1464)</f>
        <v/>
      </c>
      <c r="F1464" s="291" t="str">
        <f>IF(日報入力!G1464="","",日報入力!L1464)</f>
        <v/>
      </c>
      <c r="G1464" s="291" t="str">
        <f>IF(日報入力!G1464="","",日報入力!L1464-日報入力!O1464-日報入力!P1464-日報入力!Q1464-日報入力!R1464-日報入力!S1464-日報入力!T1464-日報入力!U1464-日報入力!V1464-日報入力!W1464-日報入力!X1464-日報入力!Y1464-日報入力!Z1464)</f>
        <v/>
      </c>
      <c r="H1464" s="291" t="str">
        <f>IF(日報入力!G1464="","",IF(日報入力!M1464&gt;=0,日報入力!M1464*F1464,F1464))</f>
        <v/>
      </c>
      <c r="I1464" s="291" t="str">
        <f>IF(日報入力!G1464="","",日報入力!O1464)</f>
        <v/>
      </c>
      <c r="J1464" s="291" t="str">
        <f>IF(日報入力!G1464="","",日報入力!P1464)</f>
        <v/>
      </c>
      <c r="K1464" s="291" t="str">
        <f>IF(日報入力!G1464="","",日報入力!Q1464)</f>
        <v/>
      </c>
      <c r="L1464" s="291" t="str">
        <f>IF(日報入力!G1464="","",日報入力!R1464)</f>
        <v/>
      </c>
      <c r="M1464" s="291" t="str">
        <f>IF(日報入力!G1464="","",日報入力!S1464)</f>
        <v/>
      </c>
      <c r="N1464" s="291" t="str">
        <f>IF(日報入力!G1464="","",日報入力!T1464)</f>
        <v/>
      </c>
      <c r="O1464" s="291" t="str">
        <f>IF(日報入力!G1464="","",日報入力!U1464)</f>
        <v/>
      </c>
      <c r="P1464" s="291" t="str">
        <f>IF(日報入力!G1464="","",日報入力!V1464)</f>
        <v/>
      </c>
      <c r="Q1464" s="291" t="str">
        <f>IF(日報入力!G1464="","",日報入力!W1464)</f>
        <v/>
      </c>
      <c r="R1464" s="291" t="str">
        <f>IF(日報入力!G1464="","",日報入力!X1464)</f>
        <v/>
      </c>
      <c r="S1464" s="291" t="str">
        <f>IF(日報入力!G1464="","",日報入力!Y1464)</f>
        <v/>
      </c>
      <c r="T1464" s="291" t="str">
        <f>IF(日報入力!G1464="","",日報入力!Z1464)</f>
        <v/>
      </c>
      <c r="U1464" s="291" t="str">
        <f>IF(日報入力!G1464="","",日報入力!AA1464)</f>
        <v/>
      </c>
      <c r="V1464" s="378" t="str">
        <f>IF(日報入力!G1464="","",日報入力!AB1464)</f>
        <v/>
      </c>
      <c r="W1464" s="291" t="str">
        <f>IF(日報入力!G1464="","",日報入力!AC1464)</f>
        <v/>
      </c>
      <c r="X1464" s="291" t="str">
        <f>IF(日報入力!G1464="","",日報入力!AD1464)</f>
        <v/>
      </c>
      <c r="Y1464" s="291" t="str">
        <f>IF(日報入力!G1464="","",日報入力!AE1464)</f>
        <v/>
      </c>
      <c r="Z1464" s="291" t="str">
        <f>IF(日報入力!G1464="","",日報入力!AF1464)</f>
        <v/>
      </c>
      <c r="AA1464" s="291" t="str">
        <f>IF(日報入力!G1464="","",日報入力!AG1464)</f>
        <v/>
      </c>
      <c r="AB1464" s="291" t="str">
        <f>IF(日報入力!G1464="","",日報入力!AH1464)</f>
        <v/>
      </c>
      <c r="AC1464" s="291" t="str">
        <f>IF(日報入力!G1464="","",日報入力!AI1464)</f>
        <v/>
      </c>
      <c r="AD1464" s="291" t="str">
        <f>IF(日報入力!G1464="","",日報入力!AJ1464)</f>
        <v/>
      </c>
      <c r="AE1464" s="292" t="str">
        <f>IF(日報入力!G1464="","",日報入力!E1464)</f>
        <v/>
      </c>
      <c r="AF1464" s="293" t="str">
        <f>IF(日報入力!G1464="","",日報入力!AK1464)</f>
        <v/>
      </c>
      <c r="AG1464" s="293" t="str">
        <f>IF(日報入力!G1464="","",日報入力!AL1464)</f>
        <v/>
      </c>
      <c r="AH1464" s="293" t="str">
        <f>IF(日報入力!G1464="","",日報入力!AM1464)</f>
        <v/>
      </c>
      <c r="AI1464" s="294" t="str">
        <f>IF(日報入力!G1464&gt;0,日報入力!D1464*日報入力!K1464*日報入力!AL1464,"")</f>
        <v/>
      </c>
      <c r="AJ1464" s="294" t="str">
        <f>IF(日報入力!G1464&gt;0,日報入力!E1464*日報入力!AL1464,"")</f>
        <v/>
      </c>
      <c r="AK1464" s="294" t="str">
        <f>IF(日報入力!G1464&gt;0,AI1464-AJ1464,"")</f>
        <v/>
      </c>
      <c r="AL1464" s="292" t="str">
        <f>IF(日報入力!G1464&gt;0,日報入力!E1464*日報入力!AM1464,"")</f>
        <v/>
      </c>
      <c r="AM1464" s="292" t="str">
        <f>IF(日報入力!G1464&gt;0,日報入力!AB1464*日報入力!AM1464,"")</f>
        <v/>
      </c>
      <c r="AN1464" s="68" t="str">
        <f>IF(日報入力!G1464&gt;0,日報入力!C1464,"")</f>
        <v/>
      </c>
      <c r="AO1464" s="68" t="str">
        <f>日報入力!B1464</f>
        <v/>
      </c>
      <c r="AP1464" s="68" t="str">
        <f>IF(日報入力!AQ1464,日報入力!BA1464,"")</f>
        <v/>
      </c>
      <c r="AQ1464" s="68" t="str">
        <f>IF(日報入力!AR1464,日報入力!BB1464,"")</f>
        <v/>
      </c>
      <c r="AR1464" s="68" t="str">
        <f>IF(日報入力!AS1464,"N勤","")</f>
        <v/>
      </c>
      <c r="AS1464" s="295" t="e">
        <f t="shared" si="86"/>
        <v>#VALUE!</v>
      </c>
      <c r="AT1464" s="439" t="str">
        <f>日報入力!AY1464</f>
        <v/>
      </c>
      <c r="AU1464" s="518" t="str">
        <f>IF(日報入力!G1464,G1464*60/E1464,"")</f>
        <v/>
      </c>
      <c r="AV1464" s="528" t="str">
        <f>IF(日報入力!AT1464,日報入力!AT1464,"")</f>
        <v/>
      </c>
      <c r="AW1464" s="529" t="str">
        <f>IF(日報入力!AT1464,AE1464/日報入力!AT1464,"")</f>
        <v/>
      </c>
      <c r="AX1464" s="530" t="e">
        <f>IF(1&lt;日報集計!AT1464,AT1464/(((F1464-I1464-J1464-N1464-O1464)*60)/(E1464)),"")</f>
        <v>#VALUE!</v>
      </c>
      <c r="AY1464" s="664" t="str">
        <f>IF(日報入力!H1464,AT1464/(((F1464-J1464)*60)/E1464),"")</f>
        <v/>
      </c>
      <c r="AZ1464" s="664" t="str">
        <f>IF(日報入力!I1464,AT1464/((G1464*60)/E1464),"")</f>
        <v/>
      </c>
      <c r="BA1464" s="296" t="str">
        <f>IF(日報入力!G1464,G1464/F1464,"")</f>
        <v/>
      </c>
      <c r="BB1464" s="386" t="e">
        <f t="shared" si="87"/>
        <v>#VALUE!</v>
      </c>
      <c r="BC1464" s="386" t="e">
        <f t="shared" si="88"/>
        <v>#VALUE!</v>
      </c>
      <c r="BD1464" s="80">
        <f>日報入力!AU1464</f>
        <v>0</v>
      </c>
      <c r="BE1464" s="534" t="str">
        <f>IF(日報入力!AV1464,日報入力!AV1464,"")</f>
        <v/>
      </c>
      <c r="BF1464" s="534" t="str">
        <f>IF(日報入力!AW1464,日報入力!AW1464,"")</f>
        <v/>
      </c>
      <c r="BG1464" s="398" t="str">
        <f>IF(日報入力!G1464,日報入力!K1464*日報入力!D1464*日報入力!BC1464,"")</f>
        <v/>
      </c>
    </row>
    <row r="1465" spans="1:59" ht="20.25" hidden="1" customHeight="1" x14ac:dyDescent="0.15">
      <c r="A1465" s="302" t="str">
        <f>IF(日報入力!G1465="","",日報入力!G1465)</f>
        <v/>
      </c>
      <c r="B1465" s="291" t="str">
        <f>IF(日報入力!G1465="","",日報入力!H1465)</f>
        <v/>
      </c>
      <c r="C1465" s="291" t="str">
        <f>IF(日報入力!G1465="","",日報入力!I1465)</f>
        <v/>
      </c>
      <c r="D1465" s="291" t="str">
        <f>IF(日報入力!G1465="","",日報入力!J1465)</f>
        <v/>
      </c>
      <c r="E1465" s="291" t="str">
        <f>IF(日報入力!G1465="","",日報入力!K1465)</f>
        <v/>
      </c>
      <c r="F1465" s="291" t="str">
        <f>IF(日報入力!G1465="","",日報入力!L1465)</f>
        <v/>
      </c>
      <c r="G1465" s="291" t="str">
        <f>IF(日報入力!G1465="","",日報入力!L1465-日報入力!O1465-日報入力!P1465-日報入力!Q1465-日報入力!R1465-日報入力!S1465-日報入力!T1465-日報入力!U1465-日報入力!V1465-日報入力!W1465-日報入力!X1465-日報入力!Y1465-日報入力!Z1465)</f>
        <v/>
      </c>
      <c r="H1465" s="291" t="str">
        <f>IF(日報入力!G1465="","",IF(日報入力!M1465&gt;=0,日報入力!M1465*F1465,F1465))</f>
        <v/>
      </c>
      <c r="I1465" s="291" t="str">
        <f>IF(日報入力!G1465="","",日報入力!O1465)</f>
        <v/>
      </c>
      <c r="J1465" s="291" t="str">
        <f>IF(日報入力!G1465="","",日報入力!P1465)</f>
        <v/>
      </c>
      <c r="K1465" s="291" t="str">
        <f>IF(日報入力!G1465="","",日報入力!Q1465)</f>
        <v/>
      </c>
      <c r="L1465" s="291" t="str">
        <f>IF(日報入力!G1465="","",日報入力!R1465)</f>
        <v/>
      </c>
      <c r="M1465" s="291" t="str">
        <f>IF(日報入力!G1465="","",日報入力!S1465)</f>
        <v/>
      </c>
      <c r="N1465" s="291" t="str">
        <f>IF(日報入力!G1465="","",日報入力!T1465)</f>
        <v/>
      </c>
      <c r="O1465" s="291" t="str">
        <f>IF(日報入力!G1465="","",日報入力!U1465)</f>
        <v/>
      </c>
      <c r="P1465" s="291" t="str">
        <f>IF(日報入力!G1465="","",日報入力!V1465)</f>
        <v/>
      </c>
      <c r="Q1465" s="291" t="str">
        <f>IF(日報入力!G1465="","",日報入力!W1465)</f>
        <v/>
      </c>
      <c r="R1465" s="291" t="str">
        <f>IF(日報入力!G1465="","",日報入力!X1465)</f>
        <v/>
      </c>
      <c r="S1465" s="291" t="str">
        <f>IF(日報入力!G1465="","",日報入力!Y1465)</f>
        <v/>
      </c>
      <c r="T1465" s="291" t="str">
        <f>IF(日報入力!G1465="","",日報入力!Z1465)</f>
        <v/>
      </c>
      <c r="U1465" s="291" t="str">
        <f>IF(日報入力!G1465="","",日報入力!AA1465)</f>
        <v/>
      </c>
      <c r="V1465" s="378" t="str">
        <f>IF(日報入力!G1465="","",日報入力!AB1465)</f>
        <v/>
      </c>
      <c r="W1465" s="291" t="str">
        <f>IF(日報入力!G1465="","",日報入力!AC1465)</f>
        <v/>
      </c>
      <c r="X1465" s="291" t="str">
        <f>IF(日報入力!G1465="","",日報入力!AD1465)</f>
        <v/>
      </c>
      <c r="Y1465" s="291" t="str">
        <f>IF(日報入力!G1465="","",日報入力!AE1465)</f>
        <v/>
      </c>
      <c r="Z1465" s="291" t="str">
        <f>IF(日報入力!G1465="","",日報入力!AF1465)</f>
        <v/>
      </c>
      <c r="AA1465" s="291" t="str">
        <f>IF(日報入力!G1465="","",日報入力!AG1465)</f>
        <v/>
      </c>
      <c r="AB1465" s="291" t="str">
        <f>IF(日報入力!G1465="","",日報入力!AH1465)</f>
        <v/>
      </c>
      <c r="AC1465" s="291" t="str">
        <f>IF(日報入力!G1465="","",日報入力!AI1465)</f>
        <v/>
      </c>
      <c r="AD1465" s="291" t="str">
        <f>IF(日報入力!G1465="","",日報入力!AJ1465)</f>
        <v/>
      </c>
      <c r="AE1465" s="292" t="str">
        <f>IF(日報入力!G1465="","",日報入力!E1465)</f>
        <v/>
      </c>
      <c r="AF1465" s="293" t="str">
        <f>IF(日報入力!G1465="","",日報入力!AK1465)</f>
        <v/>
      </c>
      <c r="AG1465" s="293" t="str">
        <f>IF(日報入力!G1465="","",日報入力!AL1465)</f>
        <v/>
      </c>
      <c r="AH1465" s="293" t="str">
        <f>IF(日報入力!G1465="","",日報入力!AM1465)</f>
        <v/>
      </c>
      <c r="AI1465" s="294" t="str">
        <f>IF(日報入力!G1465&gt;0,日報入力!D1465*日報入力!K1465*日報入力!AL1465,"")</f>
        <v/>
      </c>
      <c r="AJ1465" s="294" t="str">
        <f>IF(日報入力!G1465&gt;0,日報入力!E1465*日報入力!AL1465,"")</f>
        <v/>
      </c>
      <c r="AK1465" s="294" t="str">
        <f>IF(日報入力!G1465&gt;0,AI1465-AJ1465,"")</f>
        <v/>
      </c>
      <c r="AL1465" s="292" t="str">
        <f>IF(日報入力!G1465&gt;0,日報入力!E1465*日報入力!AM1465,"")</f>
        <v/>
      </c>
      <c r="AM1465" s="292" t="str">
        <f>IF(日報入力!G1465&gt;0,日報入力!AB1465*日報入力!AM1465,"")</f>
        <v/>
      </c>
      <c r="AN1465" s="68" t="str">
        <f>IF(日報入力!G1465&gt;0,日報入力!C1465,"")</f>
        <v/>
      </c>
      <c r="AO1465" s="68" t="str">
        <f>日報入力!B1465</f>
        <v/>
      </c>
      <c r="AP1465" s="68" t="str">
        <f>IF(日報入力!AQ1465,日報入力!BA1465,"")</f>
        <v/>
      </c>
      <c r="AQ1465" s="68" t="str">
        <f>IF(日報入力!AR1465,日報入力!BB1465,"")</f>
        <v/>
      </c>
      <c r="AR1465" s="68" t="str">
        <f>IF(日報入力!AS1465,"N勤","")</f>
        <v/>
      </c>
      <c r="AS1465" s="295" t="e">
        <f t="shared" si="86"/>
        <v>#VALUE!</v>
      </c>
      <c r="AT1465" s="439" t="str">
        <f>日報入力!AY1465</f>
        <v/>
      </c>
      <c r="AU1465" s="518" t="str">
        <f>IF(日報入力!G1465,G1465*60/E1465,"")</f>
        <v/>
      </c>
      <c r="AV1465" s="528" t="str">
        <f>IF(日報入力!AT1465,日報入力!AT1465,"")</f>
        <v/>
      </c>
      <c r="AW1465" s="529" t="str">
        <f>IF(日報入力!AT1465,AE1465/日報入力!AT1465,"")</f>
        <v/>
      </c>
      <c r="AX1465" s="530" t="e">
        <f>IF(1&lt;日報集計!AT1465,AT1465/(((F1465-I1465-J1465-N1465-O1465)*60)/(E1465)),"")</f>
        <v>#VALUE!</v>
      </c>
      <c r="AY1465" s="664" t="str">
        <f>IF(日報入力!H1465,AT1465/(((F1465-J1465)*60)/E1465),"")</f>
        <v/>
      </c>
      <c r="AZ1465" s="664" t="str">
        <f>IF(日報入力!I1465,AT1465/((G1465*60)/E1465),"")</f>
        <v/>
      </c>
      <c r="BA1465" s="296" t="str">
        <f>IF(日報入力!G1465,G1465/F1465,"")</f>
        <v/>
      </c>
      <c r="BB1465" s="386" t="e">
        <f t="shared" si="87"/>
        <v>#VALUE!</v>
      </c>
      <c r="BC1465" s="386" t="e">
        <f t="shared" si="88"/>
        <v>#VALUE!</v>
      </c>
      <c r="BD1465" s="80">
        <f>日報入力!AU1465</f>
        <v>0</v>
      </c>
      <c r="BE1465" s="534" t="str">
        <f>IF(日報入力!AV1465,日報入力!AV1465,"")</f>
        <v/>
      </c>
      <c r="BF1465" s="534" t="str">
        <f>IF(日報入力!AW1465,日報入力!AW1465,"")</f>
        <v/>
      </c>
      <c r="BG1465" s="398" t="str">
        <f>IF(日報入力!G1465,日報入力!K1465*日報入力!D1465*日報入力!BC1465,"")</f>
        <v/>
      </c>
    </row>
    <row r="1466" spans="1:59" ht="20.25" hidden="1" customHeight="1" x14ac:dyDescent="0.15">
      <c r="A1466" s="302" t="str">
        <f>IF(日報入力!G1466="","",日報入力!G1466)</f>
        <v/>
      </c>
      <c r="B1466" s="291" t="str">
        <f>IF(日報入力!G1466="","",日報入力!H1466)</f>
        <v/>
      </c>
      <c r="C1466" s="291" t="str">
        <f>IF(日報入力!G1466="","",日報入力!I1466)</f>
        <v/>
      </c>
      <c r="D1466" s="291" t="str">
        <f>IF(日報入力!G1466="","",日報入力!J1466)</f>
        <v/>
      </c>
      <c r="E1466" s="291" t="str">
        <f>IF(日報入力!G1466="","",日報入力!K1466)</f>
        <v/>
      </c>
      <c r="F1466" s="291" t="str">
        <f>IF(日報入力!G1466="","",日報入力!L1466)</f>
        <v/>
      </c>
      <c r="G1466" s="291" t="str">
        <f>IF(日報入力!G1466="","",日報入力!L1466-日報入力!O1466-日報入力!P1466-日報入力!Q1466-日報入力!R1466-日報入力!S1466-日報入力!T1466-日報入力!U1466-日報入力!V1466-日報入力!W1466-日報入力!X1466-日報入力!Y1466-日報入力!Z1466)</f>
        <v/>
      </c>
      <c r="H1466" s="291" t="str">
        <f>IF(日報入力!G1466="","",IF(日報入力!M1466&gt;=0,日報入力!M1466*F1466,F1466))</f>
        <v/>
      </c>
      <c r="I1466" s="291" t="str">
        <f>IF(日報入力!G1466="","",日報入力!O1466)</f>
        <v/>
      </c>
      <c r="J1466" s="291" t="str">
        <f>IF(日報入力!G1466="","",日報入力!P1466)</f>
        <v/>
      </c>
      <c r="K1466" s="291" t="str">
        <f>IF(日報入力!G1466="","",日報入力!Q1466)</f>
        <v/>
      </c>
      <c r="L1466" s="291" t="str">
        <f>IF(日報入力!G1466="","",日報入力!R1466)</f>
        <v/>
      </c>
      <c r="M1466" s="291" t="str">
        <f>IF(日報入力!G1466="","",日報入力!S1466)</f>
        <v/>
      </c>
      <c r="N1466" s="291" t="str">
        <f>IF(日報入力!G1466="","",日報入力!T1466)</f>
        <v/>
      </c>
      <c r="O1466" s="291" t="str">
        <f>IF(日報入力!G1466="","",日報入力!U1466)</f>
        <v/>
      </c>
      <c r="P1466" s="291" t="str">
        <f>IF(日報入力!G1466="","",日報入力!V1466)</f>
        <v/>
      </c>
      <c r="Q1466" s="291" t="str">
        <f>IF(日報入力!G1466="","",日報入力!W1466)</f>
        <v/>
      </c>
      <c r="R1466" s="291" t="str">
        <f>IF(日報入力!G1466="","",日報入力!X1466)</f>
        <v/>
      </c>
      <c r="S1466" s="291" t="str">
        <f>IF(日報入力!G1466="","",日報入力!Y1466)</f>
        <v/>
      </c>
      <c r="T1466" s="291" t="str">
        <f>IF(日報入力!G1466="","",日報入力!Z1466)</f>
        <v/>
      </c>
      <c r="U1466" s="291" t="str">
        <f>IF(日報入力!G1466="","",日報入力!AA1466)</f>
        <v/>
      </c>
      <c r="V1466" s="378" t="str">
        <f>IF(日報入力!G1466="","",日報入力!AB1466)</f>
        <v/>
      </c>
      <c r="W1466" s="291" t="str">
        <f>IF(日報入力!G1466="","",日報入力!AC1466)</f>
        <v/>
      </c>
      <c r="X1466" s="291" t="str">
        <f>IF(日報入力!G1466="","",日報入力!AD1466)</f>
        <v/>
      </c>
      <c r="Y1466" s="291" t="str">
        <f>IF(日報入力!G1466="","",日報入力!AE1466)</f>
        <v/>
      </c>
      <c r="Z1466" s="291" t="str">
        <f>IF(日報入力!G1466="","",日報入力!AF1466)</f>
        <v/>
      </c>
      <c r="AA1466" s="291" t="str">
        <f>IF(日報入力!G1466="","",日報入力!AG1466)</f>
        <v/>
      </c>
      <c r="AB1466" s="291" t="str">
        <f>IF(日報入力!G1466="","",日報入力!AH1466)</f>
        <v/>
      </c>
      <c r="AC1466" s="291" t="str">
        <f>IF(日報入力!G1466="","",日報入力!AI1466)</f>
        <v/>
      </c>
      <c r="AD1466" s="291" t="str">
        <f>IF(日報入力!G1466="","",日報入力!AJ1466)</f>
        <v/>
      </c>
      <c r="AE1466" s="292" t="str">
        <f>IF(日報入力!G1466="","",日報入力!E1466)</f>
        <v/>
      </c>
      <c r="AF1466" s="293" t="str">
        <f>IF(日報入力!G1466="","",日報入力!AK1466)</f>
        <v/>
      </c>
      <c r="AG1466" s="293" t="str">
        <f>IF(日報入力!G1466="","",日報入力!AL1466)</f>
        <v/>
      </c>
      <c r="AH1466" s="293" t="str">
        <f>IF(日報入力!G1466="","",日報入力!AM1466)</f>
        <v/>
      </c>
      <c r="AI1466" s="294" t="str">
        <f>IF(日報入力!G1466&gt;0,日報入力!D1466*日報入力!K1466*日報入力!AL1466,"")</f>
        <v/>
      </c>
      <c r="AJ1466" s="294" t="str">
        <f>IF(日報入力!G1466&gt;0,日報入力!E1466*日報入力!AL1466,"")</f>
        <v/>
      </c>
      <c r="AK1466" s="294" t="str">
        <f>IF(日報入力!G1466&gt;0,AI1466-AJ1466,"")</f>
        <v/>
      </c>
      <c r="AL1466" s="292" t="str">
        <f>IF(日報入力!G1466&gt;0,日報入力!E1466*日報入力!AM1466,"")</f>
        <v/>
      </c>
      <c r="AM1466" s="292" t="str">
        <f>IF(日報入力!G1466&gt;0,日報入力!AB1466*日報入力!AM1466,"")</f>
        <v/>
      </c>
      <c r="AN1466" s="68" t="str">
        <f>IF(日報入力!G1466&gt;0,日報入力!C1466,"")</f>
        <v/>
      </c>
      <c r="AO1466" s="68" t="str">
        <f>日報入力!B1466</f>
        <v/>
      </c>
      <c r="AP1466" s="68" t="str">
        <f>IF(日報入力!AQ1466,日報入力!BA1466,"")</f>
        <v/>
      </c>
      <c r="AQ1466" s="68" t="str">
        <f>IF(日報入力!AR1466,日報入力!BB1466,"")</f>
        <v/>
      </c>
      <c r="AR1466" s="68" t="str">
        <f>IF(日報入力!AS1466,"N勤","")</f>
        <v/>
      </c>
      <c r="AS1466" s="295" t="e">
        <f t="shared" si="86"/>
        <v>#VALUE!</v>
      </c>
      <c r="AT1466" s="439" t="str">
        <f>日報入力!AY1466</f>
        <v/>
      </c>
      <c r="AU1466" s="518" t="str">
        <f>IF(日報入力!G1466,G1466*60/E1466,"")</f>
        <v/>
      </c>
      <c r="AV1466" s="528" t="str">
        <f>IF(日報入力!AT1466,日報入力!AT1466,"")</f>
        <v/>
      </c>
      <c r="AW1466" s="529" t="str">
        <f>IF(日報入力!AT1466,AE1466/日報入力!AT1466,"")</f>
        <v/>
      </c>
      <c r="AX1466" s="530" t="e">
        <f>IF(1&lt;日報集計!AT1466,AT1466/(((F1466-I1466-J1466-N1466-O1466)*60)/(E1466)),"")</f>
        <v>#VALUE!</v>
      </c>
      <c r="AY1466" s="664" t="str">
        <f>IF(日報入力!H1466,AT1466/(((F1466-J1466)*60)/E1466),"")</f>
        <v/>
      </c>
      <c r="AZ1466" s="664" t="str">
        <f>IF(日報入力!I1466,AT1466/((G1466*60)/E1466),"")</f>
        <v/>
      </c>
      <c r="BA1466" s="296" t="str">
        <f>IF(日報入力!G1466,G1466/F1466,"")</f>
        <v/>
      </c>
      <c r="BB1466" s="386" t="e">
        <f t="shared" si="87"/>
        <v>#VALUE!</v>
      </c>
      <c r="BC1466" s="386" t="e">
        <f t="shared" si="88"/>
        <v>#VALUE!</v>
      </c>
      <c r="BD1466" s="80">
        <f>日報入力!AU1466</f>
        <v>0</v>
      </c>
      <c r="BE1466" s="534" t="str">
        <f>IF(日報入力!AV1466,日報入力!AV1466,"")</f>
        <v/>
      </c>
      <c r="BF1466" s="534" t="str">
        <f>IF(日報入力!AW1466,日報入力!AW1466,"")</f>
        <v/>
      </c>
      <c r="BG1466" s="398" t="str">
        <f>IF(日報入力!G1466,日報入力!K1466*日報入力!D1466*日報入力!BC1466,"")</f>
        <v/>
      </c>
    </row>
    <row r="1467" spans="1:59" ht="20.25" hidden="1" customHeight="1" x14ac:dyDescent="0.15">
      <c r="A1467" s="302" t="str">
        <f>IF(日報入力!G1467="","",日報入力!G1467)</f>
        <v/>
      </c>
      <c r="B1467" s="291" t="str">
        <f>IF(日報入力!G1467="","",日報入力!H1467)</f>
        <v/>
      </c>
      <c r="C1467" s="291" t="str">
        <f>IF(日報入力!G1467="","",日報入力!I1467)</f>
        <v/>
      </c>
      <c r="D1467" s="291" t="str">
        <f>IF(日報入力!G1467="","",日報入力!J1467)</f>
        <v/>
      </c>
      <c r="E1467" s="291" t="str">
        <f>IF(日報入力!G1467="","",日報入力!K1467)</f>
        <v/>
      </c>
      <c r="F1467" s="291" t="str">
        <f>IF(日報入力!G1467="","",日報入力!L1467)</f>
        <v/>
      </c>
      <c r="G1467" s="291" t="str">
        <f>IF(日報入力!G1467="","",日報入力!L1467-日報入力!O1467-日報入力!P1467-日報入力!Q1467-日報入力!R1467-日報入力!S1467-日報入力!T1467-日報入力!U1467-日報入力!V1467-日報入力!W1467-日報入力!X1467-日報入力!Y1467-日報入力!Z1467)</f>
        <v/>
      </c>
      <c r="H1467" s="291" t="str">
        <f>IF(日報入力!G1467="","",IF(日報入力!M1467&gt;=0,日報入力!M1467*F1467,F1467))</f>
        <v/>
      </c>
      <c r="I1467" s="291" t="str">
        <f>IF(日報入力!G1467="","",日報入力!O1467)</f>
        <v/>
      </c>
      <c r="J1467" s="291" t="str">
        <f>IF(日報入力!G1467="","",日報入力!P1467)</f>
        <v/>
      </c>
      <c r="K1467" s="291" t="str">
        <f>IF(日報入力!G1467="","",日報入力!Q1467)</f>
        <v/>
      </c>
      <c r="L1467" s="291" t="str">
        <f>IF(日報入力!G1467="","",日報入力!R1467)</f>
        <v/>
      </c>
      <c r="M1467" s="291" t="str">
        <f>IF(日報入力!G1467="","",日報入力!S1467)</f>
        <v/>
      </c>
      <c r="N1467" s="291" t="str">
        <f>IF(日報入力!G1467="","",日報入力!T1467)</f>
        <v/>
      </c>
      <c r="O1467" s="291" t="str">
        <f>IF(日報入力!G1467="","",日報入力!U1467)</f>
        <v/>
      </c>
      <c r="P1467" s="291" t="str">
        <f>IF(日報入力!G1467="","",日報入力!V1467)</f>
        <v/>
      </c>
      <c r="Q1467" s="291" t="str">
        <f>IF(日報入力!G1467="","",日報入力!W1467)</f>
        <v/>
      </c>
      <c r="R1467" s="291" t="str">
        <f>IF(日報入力!G1467="","",日報入力!X1467)</f>
        <v/>
      </c>
      <c r="S1467" s="291" t="str">
        <f>IF(日報入力!G1467="","",日報入力!Y1467)</f>
        <v/>
      </c>
      <c r="T1467" s="291" t="str">
        <f>IF(日報入力!G1467="","",日報入力!Z1467)</f>
        <v/>
      </c>
      <c r="U1467" s="291" t="str">
        <f>IF(日報入力!G1467="","",日報入力!AA1467)</f>
        <v/>
      </c>
      <c r="V1467" s="378" t="str">
        <f>IF(日報入力!G1467="","",日報入力!AB1467)</f>
        <v/>
      </c>
      <c r="W1467" s="291" t="str">
        <f>IF(日報入力!G1467="","",日報入力!AC1467)</f>
        <v/>
      </c>
      <c r="X1467" s="291" t="str">
        <f>IF(日報入力!G1467="","",日報入力!AD1467)</f>
        <v/>
      </c>
      <c r="Y1467" s="291" t="str">
        <f>IF(日報入力!G1467="","",日報入力!AE1467)</f>
        <v/>
      </c>
      <c r="Z1467" s="291" t="str">
        <f>IF(日報入力!G1467="","",日報入力!AF1467)</f>
        <v/>
      </c>
      <c r="AA1467" s="291" t="str">
        <f>IF(日報入力!G1467="","",日報入力!AG1467)</f>
        <v/>
      </c>
      <c r="AB1467" s="291" t="str">
        <f>IF(日報入力!G1467="","",日報入力!AH1467)</f>
        <v/>
      </c>
      <c r="AC1467" s="291" t="str">
        <f>IF(日報入力!G1467="","",日報入力!AI1467)</f>
        <v/>
      </c>
      <c r="AD1467" s="291" t="str">
        <f>IF(日報入力!G1467="","",日報入力!AJ1467)</f>
        <v/>
      </c>
      <c r="AE1467" s="292" t="str">
        <f>IF(日報入力!G1467="","",日報入力!E1467)</f>
        <v/>
      </c>
      <c r="AF1467" s="293" t="str">
        <f>IF(日報入力!G1467="","",日報入力!AK1467)</f>
        <v/>
      </c>
      <c r="AG1467" s="293" t="str">
        <f>IF(日報入力!G1467="","",日報入力!AL1467)</f>
        <v/>
      </c>
      <c r="AH1467" s="293" t="str">
        <f>IF(日報入力!G1467="","",日報入力!AM1467)</f>
        <v/>
      </c>
      <c r="AI1467" s="294" t="str">
        <f>IF(日報入力!G1467&gt;0,日報入力!D1467*日報入力!K1467*日報入力!AL1467,"")</f>
        <v/>
      </c>
      <c r="AJ1467" s="294" t="str">
        <f>IF(日報入力!G1467&gt;0,日報入力!E1467*日報入力!AL1467,"")</f>
        <v/>
      </c>
      <c r="AK1467" s="294" t="str">
        <f>IF(日報入力!G1467&gt;0,AI1467-AJ1467,"")</f>
        <v/>
      </c>
      <c r="AL1467" s="292" t="str">
        <f>IF(日報入力!G1467&gt;0,日報入力!E1467*日報入力!AM1467,"")</f>
        <v/>
      </c>
      <c r="AM1467" s="292" t="str">
        <f>IF(日報入力!G1467&gt;0,日報入力!AB1467*日報入力!AM1467,"")</f>
        <v/>
      </c>
      <c r="AN1467" s="68" t="str">
        <f>IF(日報入力!G1467&gt;0,日報入力!C1467,"")</f>
        <v/>
      </c>
      <c r="AO1467" s="68" t="str">
        <f>日報入力!B1467</f>
        <v/>
      </c>
      <c r="AP1467" s="68" t="str">
        <f>IF(日報入力!AQ1467,日報入力!BA1467,"")</f>
        <v/>
      </c>
      <c r="AQ1467" s="68" t="str">
        <f>IF(日報入力!AR1467,日報入力!BB1467,"")</f>
        <v/>
      </c>
      <c r="AR1467" s="68" t="str">
        <f>IF(日報入力!AS1467,"N勤","")</f>
        <v/>
      </c>
      <c r="AS1467" s="295" t="e">
        <f t="shared" si="86"/>
        <v>#VALUE!</v>
      </c>
      <c r="AT1467" s="439" t="str">
        <f>日報入力!AY1467</f>
        <v/>
      </c>
      <c r="AU1467" s="518" t="str">
        <f>IF(日報入力!G1467,G1467*60/E1467,"")</f>
        <v/>
      </c>
      <c r="AV1467" s="528" t="str">
        <f>IF(日報入力!AT1467,日報入力!AT1467,"")</f>
        <v/>
      </c>
      <c r="AW1467" s="529" t="str">
        <f>IF(日報入力!AT1467,AE1467/日報入力!AT1467,"")</f>
        <v/>
      </c>
      <c r="AX1467" s="530" t="e">
        <f>IF(1&lt;日報集計!AT1467,AT1467/(((F1467-I1467-J1467-N1467-O1467)*60)/(E1467)),"")</f>
        <v>#VALUE!</v>
      </c>
      <c r="AY1467" s="664" t="str">
        <f>IF(日報入力!H1467,AT1467/(((F1467-J1467)*60)/E1467),"")</f>
        <v/>
      </c>
      <c r="AZ1467" s="664" t="str">
        <f>IF(日報入力!I1467,AT1467/((G1467*60)/E1467),"")</f>
        <v/>
      </c>
      <c r="BA1467" s="296" t="str">
        <f>IF(日報入力!G1467,G1467/F1467,"")</f>
        <v/>
      </c>
      <c r="BB1467" s="386" t="e">
        <f t="shared" si="87"/>
        <v>#VALUE!</v>
      </c>
      <c r="BC1467" s="386" t="e">
        <f t="shared" si="88"/>
        <v>#VALUE!</v>
      </c>
      <c r="BD1467" s="80">
        <f>日報入力!AU1467</f>
        <v>0</v>
      </c>
      <c r="BE1467" s="534" t="str">
        <f>IF(日報入力!AV1467,日報入力!AV1467,"")</f>
        <v/>
      </c>
      <c r="BF1467" s="534" t="str">
        <f>IF(日報入力!AW1467,日報入力!AW1467,"")</f>
        <v/>
      </c>
      <c r="BG1467" s="398" t="str">
        <f>IF(日報入力!G1467,日報入力!K1467*日報入力!D1467*日報入力!BC1467,"")</f>
        <v/>
      </c>
    </row>
    <row r="1468" spans="1:59" ht="20.25" hidden="1" customHeight="1" x14ac:dyDescent="0.15">
      <c r="A1468" s="302" t="str">
        <f>IF(日報入力!G1468="","",日報入力!G1468)</f>
        <v/>
      </c>
      <c r="B1468" s="291" t="str">
        <f>IF(日報入力!G1468="","",日報入力!H1468)</f>
        <v/>
      </c>
      <c r="C1468" s="291" t="str">
        <f>IF(日報入力!G1468="","",日報入力!I1468)</f>
        <v/>
      </c>
      <c r="D1468" s="291" t="str">
        <f>IF(日報入力!G1468="","",日報入力!J1468)</f>
        <v/>
      </c>
      <c r="E1468" s="291" t="str">
        <f>IF(日報入力!G1468="","",日報入力!K1468)</f>
        <v/>
      </c>
      <c r="F1468" s="291" t="str">
        <f>IF(日報入力!G1468="","",日報入力!L1468)</f>
        <v/>
      </c>
      <c r="G1468" s="291" t="str">
        <f>IF(日報入力!G1468="","",日報入力!L1468-日報入力!O1468-日報入力!P1468-日報入力!Q1468-日報入力!R1468-日報入力!S1468-日報入力!T1468-日報入力!U1468-日報入力!V1468-日報入力!W1468-日報入力!X1468-日報入力!Y1468-日報入力!Z1468)</f>
        <v/>
      </c>
      <c r="H1468" s="291" t="str">
        <f>IF(日報入力!G1468="","",IF(日報入力!M1468&gt;=0,日報入力!M1468*F1468,F1468))</f>
        <v/>
      </c>
      <c r="I1468" s="291" t="str">
        <f>IF(日報入力!G1468="","",日報入力!O1468)</f>
        <v/>
      </c>
      <c r="J1468" s="291" t="str">
        <f>IF(日報入力!G1468="","",日報入力!P1468)</f>
        <v/>
      </c>
      <c r="K1468" s="291" t="str">
        <f>IF(日報入力!G1468="","",日報入力!Q1468)</f>
        <v/>
      </c>
      <c r="L1468" s="291" t="str">
        <f>IF(日報入力!G1468="","",日報入力!R1468)</f>
        <v/>
      </c>
      <c r="M1468" s="291" t="str">
        <f>IF(日報入力!G1468="","",日報入力!S1468)</f>
        <v/>
      </c>
      <c r="N1468" s="291" t="str">
        <f>IF(日報入力!G1468="","",日報入力!T1468)</f>
        <v/>
      </c>
      <c r="O1468" s="291" t="str">
        <f>IF(日報入力!G1468="","",日報入力!U1468)</f>
        <v/>
      </c>
      <c r="P1468" s="291" t="str">
        <f>IF(日報入力!G1468="","",日報入力!V1468)</f>
        <v/>
      </c>
      <c r="Q1468" s="291" t="str">
        <f>IF(日報入力!G1468="","",日報入力!W1468)</f>
        <v/>
      </c>
      <c r="R1468" s="291" t="str">
        <f>IF(日報入力!G1468="","",日報入力!X1468)</f>
        <v/>
      </c>
      <c r="S1468" s="291" t="str">
        <f>IF(日報入力!G1468="","",日報入力!Y1468)</f>
        <v/>
      </c>
      <c r="T1468" s="291" t="str">
        <f>IF(日報入力!G1468="","",日報入力!Z1468)</f>
        <v/>
      </c>
      <c r="U1468" s="291" t="str">
        <f>IF(日報入力!G1468="","",日報入力!AA1468)</f>
        <v/>
      </c>
      <c r="V1468" s="378" t="str">
        <f>IF(日報入力!G1468="","",日報入力!AB1468)</f>
        <v/>
      </c>
      <c r="W1468" s="291" t="str">
        <f>IF(日報入力!G1468="","",日報入力!AC1468)</f>
        <v/>
      </c>
      <c r="X1468" s="291" t="str">
        <f>IF(日報入力!G1468="","",日報入力!AD1468)</f>
        <v/>
      </c>
      <c r="Y1468" s="291" t="str">
        <f>IF(日報入力!G1468="","",日報入力!AE1468)</f>
        <v/>
      </c>
      <c r="Z1468" s="291" t="str">
        <f>IF(日報入力!G1468="","",日報入力!AF1468)</f>
        <v/>
      </c>
      <c r="AA1468" s="291" t="str">
        <f>IF(日報入力!G1468="","",日報入力!AG1468)</f>
        <v/>
      </c>
      <c r="AB1468" s="291" t="str">
        <f>IF(日報入力!G1468="","",日報入力!AH1468)</f>
        <v/>
      </c>
      <c r="AC1468" s="291" t="str">
        <f>IF(日報入力!G1468="","",日報入力!AI1468)</f>
        <v/>
      </c>
      <c r="AD1468" s="291" t="str">
        <f>IF(日報入力!G1468="","",日報入力!AJ1468)</f>
        <v/>
      </c>
      <c r="AE1468" s="292" t="str">
        <f>IF(日報入力!G1468="","",日報入力!E1468)</f>
        <v/>
      </c>
      <c r="AF1468" s="293" t="str">
        <f>IF(日報入力!G1468="","",日報入力!AK1468)</f>
        <v/>
      </c>
      <c r="AG1468" s="293" t="str">
        <f>IF(日報入力!G1468="","",日報入力!AL1468)</f>
        <v/>
      </c>
      <c r="AH1468" s="293" t="str">
        <f>IF(日報入力!G1468="","",日報入力!AM1468)</f>
        <v/>
      </c>
      <c r="AI1468" s="294" t="str">
        <f>IF(日報入力!G1468&gt;0,日報入力!D1468*日報入力!K1468*日報入力!AL1468,"")</f>
        <v/>
      </c>
      <c r="AJ1468" s="294" t="str">
        <f>IF(日報入力!G1468&gt;0,日報入力!E1468*日報入力!AL1468,"")</f>
        <v/>
      </c>
      <c r="AK1468" s="294" t="str">
        <f>IF(日報入力!G1468&gt;0,AI1468-AJ1468,"")</f>
        <v/>
      </c>
      <c r="AL1468" s="292" t="str">
        <f>IF(日報入力!G1468&gt;0,日報入力!E1468*日報入力!AM1468,"")</f>
        <v/>
      </c>
      <c r="AM1468" s="292" t="str">
        <f>IF(日報入力!G1468&gt;0,日報入力!AB1468*日報入力!AM1468,"")</f>
        <v/>
      </c>
      <c r="AN1468" s="68" t="str">
        <f>IF(日報入力!G1468&gt;0,日報入力!C1468,"")</f>
        <v/>
      </c>
      <c r="AO1468" s="68" t="str">
        <f>日報入力!B1468</f>
        <v/>
      </c>
      <c r="AP1468" s="68" t="str">
        <f>IF(日報入力!AQ1468,日報入力!BA1468,"")</f>
        <v/>
      </c>
      <c r="AQ1468" s="68" t="str">
        <f>IF(日報入力!AR1468,日報入力!BB1468,"")</f>
        <v/>
      </c>
      <c r="AR1468" s="68" t="str">
        <f>IF(日報入力!AS1468,"N勤","")</f>
        <v/>
      </c>
      <c r="AS1468" s="295" t="e">
        <f t="shared" si="86"/>
        <v>#VALUE!</v>
      </c>
      <c r="AT1468" s="439" t="str">
        <f>日報入力!AY1468</f>
        <v/>
      </c>
      <c r="AU1468" s="518" t="str">
        <f>IF(日報入力!G1468,G1468*60/E1468,"")</f>
        <v/>
      </c>
      <c r="AV1468" s="528" t="str">
        <f>IF(日報入力!AT1468,日報入力!AT1468,"")</f>
        <v/>
      </c>
      <c r="AW1468" s="529" t="str">
        <f>IF(日報入力!AT1468,AE1468/日報入力!AT1468,"")</f>
        <v/>
      </c>
      <c r="AX1468" s="530" t="e">
        <f>IF(1&lt;日報集計!AT1468,AT1468/(((F1468-I1468-J1468-N1468-O1468)*60)/(E1468)),"")</f>
        <v>#VALUE!</v>
      </c>
      <c r="AY1468" s="664" t="str">
        <f>IF(日報入力!H1468,AT1468/(((F1468-J1468)*60)/E1468),"")</f>
        <v/>
      </c>
      <c r="AZ1468" s="664" t="str">
        <f>IF(日報入力!I1468,AT1468/((G1468*60)/E1468),"")</f>
        <v/>
      </c>
      <c r="BA1468" s="296" t="str">
        <f>IF(日報入力!G1468,G1468/F1468,"")</f>
        <v/>
      </c>
      <c r="BB1468" s="386" t="e">
        <f t="shared" si="87"/>
        <v>#VALUE!</v>
      </c>
      <c r="BC1468" s="386" t="e">
        <f t="shared" si="88"/>
        <v>#VALUE!</v>
      </c>
      <c r="BD1468" s="80">
        <f>日報入力!AU1468</f>
        <v>0</v>
      </c>
      <c r="BE1468" s="534" t="str">
        <f>IF(日報入力!AV1468,日報入力!AV1468,"")</f>
        <v/>
      </c>
      <c r="BF1468" s="534" t="str">
        <f>IF(日報入力!AW1468,日報入力!AW1468,"")</f>
        <v/>
      </c>
      <c r="BG1468" s="398" t="str">
        <f>IF(日報入力!G1468,日報入力!K1468*日報入力!D1468*日報入力!BC1468,"")</f>
        <v/>
      </c>
    </row>
    <row r="1469" spans="1:59" ht="20.25" hidden="1" customHeight="1" x14ac:dyDescent="0.15">
      <c r="A1469" s="302" t="str">
        <f>IF(日報入力!G1469="","",日報入力!G1469)</f>
        <v/>
      </c>
      <c r="B1469" s="291" t="str">
        <f>IF(日報入力!G1469="","",日報入力!H1469)</f>
        <v/>
      </c>
      <c r="C1469" s="291" t="str">
        <f>IF(日報入力!G1469="","",日報入力!I1469)</f>
        <v/>
      </c>
      <c r="D1469" s="291" t="str">
        <f>IF(日報入力!G1469="","",日報入力!J1469)</f>
        <v/>
      </c>
      <c r="E1469" s="291" t="str">
        <f>IF(日報入力!G1469="","",日報入力!K1469)</f>
        <v/>
      </c>
      <c r="F1469" s="291" t="str">
        <f>IF(日報入力!G1469="","",日報入力!L1469)</f>
        <v/>
      </c>
      <c r="G1469" s="291" t="str">
        <f>IF(日報入力!G1469="","",日報入力!L1469-日報入力!O1469-日報入力!P1469-日報入力!Q1469-日報入力!R1469-日報入力!S1469-日報入力!T1469-日報入力!U1469-日報入力!V1469-日報入力!W1469-日報入力!X1469-日報入力!Y1469-日報入力!Z1469)</f>
        <v/>
      </c>
      <c r="H1469" s="291" t="str">
        <f>IF(日報入力!G1469="","",IF(日報入力!M1469&gt;=0,日報入力!M1469*F1469,F1469))</f>
        <v/>
      </c>
      <c r="I1469" s="291" t="str">
        <f>IF(日報入力!G1469="","",日報入力!O1469)</f>
        <v/>
      </c>
      <c r="J1469" s="291" t="str">
        <f>IF(日報入力!G1469="","",日報入力!P1469)</f>
        <v/>
      </c>
      <c r="K1469" s="291" t="str">
        <f>IF(日報入力!G1469="","",日報入力!Q1469)</f>
        <v/>
      </c>
      <c r="L1469" s="291" t="str">
        <f>IF(日報入力!G1469="","",日報入力!R1469)</f>
        <v/>
      </c>
      <c r="M1469" s="291" t="str">
        <f>IF(日報入力!G1469="","",日報入力!S1469)</f>
        <v/>
      </c>
      <c r="N1469" s="291" t="str">
        <f>IF(日報入力!G1469="","",日報入力!T1469)</f>
        <v/>
      </c>
      <c r="O1469" s="291" t="str">
        <f>IF(日報入力!G1469="","",日報入力!U1469)</f>
        <v/>
      </c>
      <c r="P1469" s="291" t="str">
        <f>IF(日報入力!G1469="","",日報入力!V1469)</f>
        <v/>
      </c>
      <c r="Q1469" s="291" t="str">
        <f>IF(日報入力!G1469="","",日報入力!W1469)</f>
        <v/>
      </c>
      <c r="R1469" s="291" t="str">
        <f>IF(日報入力!G1469="","",日報入力!X1469)</f>
        <v/>
      </c>
      <c r="S1469" s="291" t="str">
        <f>IF(日報入力!G1469="","",日報入力!Y1469)</f>
        <v/>
      </c>
      <c r="T1469" s="291" t="str">
        <f>IF(日報入力!G1469="","",日報入力!Z1469)</f>
        <v/>
      </c>
      <c r="U1469" s="291" t="str">
        <f>IF(日報入力!G1469="","",日報入力!AA1469)</f>
        <v/>
      </c>
      <c r="V1469" s="378" t="str">
        <f>IF(日報入力!G1469="","",日報入力!AB1469)</f>
        <v/>
      </c>
      <c r="W1469" s="291" t="str">
        <f>IF(日報入力!G1469="","",日報入力!AC1469)</f>
        <v/>
      </c>
      <c r="X1469" s="291" t="str">
        <f>IF(日報入力!G1469="","",日報入力!AD1469)</f>
        <v/>
      </c>
      <c r="Y1469" s="291" t="str">
        <f>IF(日報入力!G1469="","",日報入力!AE1469)</f>
        <v/>
      </c>
      <c r="Z1469" s="291" t="str">
        <f>IF(日報入力!G1469="","",日報入力!AF1469)</f>
        <v/>
      </c>
      <c r="AA1469" s="291" t="str">
        <f>IF(日報入力!G1469="","",日報入力!AG1469)</f>
        <v/>
      </c>
      <c r="AB1469" s="291" t="str">
        <f>IF(日報入力!G1469="","",日報入力!AH1469)</f>
        <v/>
      </c>
      <c r="AC1469" s="291" t="str">
        <f>IF(日報入力!G1469="","",日報入力!AI1469)</f>
        <v/>
      </c>
      <c r="AD1469" s="291" t="str">
        <f>IF(日報入力!G1469="","",日報入力!AJ1469)</f>
        <v/>
      </c>
      <c r="AE1469" s="292" t="str">
        <f>IF(日報入力!G1469="","",日報入力!E1469)</f>
        <v/>
      </c>
      <c r="AF1469" s="293" t="str">
        <f>IF(日報入力!G1469="","",日報入力!AK1469)</f>
        <v/>
      </c>
      <c r="AG1469" s="293" t="str">
        <f>IF(日報入力!G1469="","",日報入力!AL1469)</f>
        <v/>
      </c>
      <c r="AH1469" s="293" t="str">
        <f>IF(日報入力!G1469="","",日報入力!AM1469)</f>
        <v/>
      </c>
      <c r="AI1469" s="294" t="str">
        <f>IF(日報入力!G1469&gt;0,日報入力!D1469*日報入力!K1469*日報入力!AL1469,"")</f>
        <v/>
      </c>
      <c r="AJ1469" s="294" t="str">
        <f>IF(日報入力!G1469&gt;0,日報入力!E1469*日報入力!AL1469,"")</f>
        <v/>
      </c>
      <c r="AK1469" s="294" t="str">
        <f>IF(日報入力!G1469&gt;0,AI1469-AJ1469,"")</f>
        <v/>
      </c>
      <c r="AL1469" s="292" t="str">
        <f>IF(日報入力!G1469&gt;0,日報入力!E1469*日報入力!AM1469,"")</f>
        <v/>
      </c>
      <c r="AM1469" s="292" t="str">
        <f>IF(日報入力!G1469&gt;0,日報入力!AB1469*日報入力!AM1469,"")</f>
        <v/>
      </c>
      <c r="AN1469" s="68" t="str">
        <f>IF(日報入力!G1469&gt;0,日報入力!C1469,"")</f>
        <v/>
      </c>
      <c r="AO1469" s="68" t="str">
        <f>日報入力!B1469</f>
        <v/>
      </c>
      <c r="AP1469" s="68" t="str">
        <f>IF(日報入力!AQ1469,日報入力!BA1469,"")</f>
        <v/>
      </c>
      <c r="AQ1469" s="68" t="str">
        <f>IF(日報入力!AR1469,日報入力!BB1469,"")</f>
        <v/>
      </c>
      <c r="AR1469" s="68" t="str">
        <f>IF(日報入力!AS1469,"N勤","")</f>
        <v/>
      </c>
      <c r="AS1469" s="295" t="e">
        <f t="shared" si="86"/>
        <v>#VALUE!</v>
      </c>
      <c r="AT1469" s="439" t="str">
        <f>日報入力!AY1469</f>
        <v/>
      </c>
      <c r="AU1469" s="518" t="str">
        <f>IF(日報入力!G1469,G1469*60/E1469,"")</f>
        <v/>
      </c>
      <c r="AV1469" s="528" t="str">
        <f>IF(日報入力!AT1469,日報入力!AT1469,"")</f>
        <v/>
      </c>
      <c r="AW1469" s="529" t="str">
        <f>IF(日報入力!AT1469,AE1469/日報入力!AT1469,"")</f>
        <v/>
      </c>
      <c r="AX1469" s="530" t="e">
        <f>IF(1&lt;日報集計!AT1469,AT1469/(((F1469-I1469-J1469-N1469-O1469)*60)/(E1469)),"")</f>
        <v>#VALUE!</v>
      </c>
      <c r="AY1469" s="664" t="str">
        <f>IF(日報入力!H1469,AT1469/(((F1469-J1469)*60)/E1469),"")</f>
        <v/>
      </c>
      <c r="AZ1469" s="664" t="str">
        <f>IF(日報入力!I1469,AT1469/((G1469*60)/E1469),"")</f>
        <v/>
      </c>
      <c r="BA1469" s="296" t="str">
        <f>IF(日報入力!G1469,G1469/F1469,"")</f>
        <v/>
      </c>
      <c r="BB1469" s="386" t="e">
        <f t="shared" si="87"/>
        <v>#VALUE!</v>
      </c>
      <c r="BC1469" s="386" t="e">
        <f t="shared" si="88"/>
        <v>#VALUE!</v>
      </c>
      <c r="BD1469" s="80">
        <f>日報入力!AU1469</f>
        <v>0</v>
      </c>
      <c r="BE1469" s="534" t="str">
        <f>IF(日報入力!AV1469,日報入力!AV1469,"")</f>
        <v/>
      </c>
      <c r="BF1469" s="534" t="str">
        <f>IF(日報入力!AW1469,日報入力!AW1469,"")</f>
        <v/>
      </c>
      <c r="BG1469" s="398" t="str">
        <f>IF(日報入力!G1469,日報入力!K1469*日報入力!D1469*日報入力!BC1469,"")</f>
        <v/>
      </c>
    </row>
    <row r="1470" spans="1:59" ht="20.25" hidden="1" customHeight="1" x14ac:dyDescent="0.15">
      <c r="A1470" s="302" t="str">
        <f>IF(日報入力!G1470="","",日報入力!G1470)</f>
        <v/>
      </c>
      <c r="B1470" s="291" t="str">
        <f>IF(日報入力!G1470="","",日報入力!H1470)</f>
        <v/>
      </c>
      <c r="C1470" s="291" t="str">
        <f>IF(日報入力!G1470="","",日報入力!I1470)</f>
        <v/>
      </c>
      <c r="D1470" s="291" t="str">
        <f>IF(日報入力!G1470="","",日報入力!J1470)</f>
        <v/>
      </c>
      <c r="E1470" s="291" t="str">
        <f>IF(日報入力!G1470="","",日報入力!K1470)</f>
        <v/>
      </c>
      <c r="F1470" s="291" t="str">
        <f>IF(日報入力!G1470="","",日報入力!L1470)</f>
        <v/>
      </c>
      <c r="G1470" s="291" t="str">
        <f>IF(日報入力!G1470="","",日報入力!L1470-日報入力!O1470-日報入力!P1470-日報入力!Q1470-日報入力!R1470-日報入力!S1470-日報入力!T1470-日報入力!U1470-日報入力!V1470-日報入力!W1470-日報入力!X1470-日報入力!Y1470-日報入力!Z1470)</f>
        <v/>
      </c>
      <c r="H1470" s="291" t="str">
        <f>IF(日報入力!G1470="","",IF(日報入力!M1470&gt;=0,日報入力!M1470*F1470,F1470))</f>
        <v/>
      </c>
      <c r="I1470" s="291" t="str">
        <f>IF(日報入力!G1470="","",日報入力!O1470)</f>
        <v/>
      </c>
      <c r="J1470" s="291" t="str">
        <f>IF(日報入力!G1470="","",日報入力!P1470)</f>
        <v/>
      </c>
      <c r="K1470" s="291" t="str">
        <f>IF(日報入力!G1470="","",日報入力!Q1470)</f>
        <v/>
      </c>
      <c r="L1470" s="291" t="str">
        <f>IF(日報入力!G1470="","",日報入力!R1470)</f>
        <v/>
      </c>
      <c r="M1470" s="291" t="str">
        <f>IF(日報入力!G1470="","",日報入力!S1470)</f>
        <v/>
      </c>
      <c r="N1470" s="291" t="str">
        <f>IF(日報入力!G1470="","",日報入力!T1470)</f>
        <v/>
      </c>
      <c r="O1470" s="291" t="str">
        <f>IF(日報入力!G1470="","",日報入力!U1470)</f>
        <v/>
      </c>
      <c r="P1470" s="291" t="str">
        <f>IF(日報入力!G1470="","",日報入力!V1470)</f>
        <v/>
      </c>
      <c r="Q1470" s="291" t="str">
        <f>IF(日報入力!G1470="","",日報入力!W1470)</f>
        <v/>
      </c>
      <c r="R1470" s="291" t="str">
        <f>IF(日報入力!G1470="","",日報入力!X1470)</f>
        <v/>
      </c>
      <c r="S1470" s="291" t="str">
        <f>IF(日報入力!G1470="","",日報入力!Y1470)</f>
        <v/>
      </c>
      <c r="T1470" s="291" t="str">
        <f>IF(日報入力!G1470="","",日報入力!Z1470)</f>
        <v/>
      </c>
      <c r="U1470" s="291" t="str">
        <f>IF(日報入力!G1470="","",日報入力!AA1470)</f>
        <v/>
      </c>
      <c r="V1470" s="378" t="str">
        <f>IF(日報入力!G1470="","",日報入力!AB1470)</f>
        <v/>
      </c>
      <c r="W1470" s="291" t="str">
        <f>IF(日報入力!G1470="","",日報入力!AC1470)</f>
        <v/>
      </c>
      <c r="X1470" s="291" t="str">
        <f>IF(日報入力!G1470="","",日報入力!AD1470)</f>
        <v/>
      </c>
      <c r="Y1470" s="291" t="str">
        <f>IF(日報入力!G1470="","",日報入力!AE1470)</f>
        <v/>
      </c>
      <c r="Z1470" s="291" t="str">
        <f>IF(日報入力!G1470="","",日報入力!AF1470)</f>
        <v/>
      </c>
      <c r="AA1470" s="291" t="str">
        <f>IF(日報入力!G1470="","",日報入力!AG1470)</f>
        <v/>
      </c>
      <c r="AB1470" s="291" t="str">
        <f>IF(日報入力!G1470="","",日報入力!AH1470)</f>
        <v/>
      </c>
      <c r="AC1470" s="291" t="str">
        <f>IF(日報入力!G1470="","",日報入力!AI1470)</f>
        <v/>
      </c>
      <c r="AD1470" s="291" t="str">
        <f>IF(日報入力!G1470="","",日報入力!AJ1470)</f>
        <v/>
      </c>
      <c r="AE1470" s="292" t="str">
        <f>IF(日報入力!G1470="","",日報入力!E1470)</f>
        <v/>
      </c>
      <c r="AF1470" s="293" t="str">
        <f>IF(日報入力!G1470="","",日報入力!AK1470)</f>
        <v/>
      </c>
      <c r="AG1470" s="293" t="str">
        <f>IF(日報入力!G1470="","",日報入力!AL1470)</f>
        <v/>
      </c>
      <c r="AH1470" s="293" t="str">
        <f>IF(日報入力!G1470="","",日報入力!AM1470)</f>
        <v/>
      </c>
      <c r="AI1470" s="294" t="str">
        <f>IF(日報入力!G1470&gt;0,日報入力!D1470*日報入力!K1470*日報入力!AL1470,"")</f>
        <v/>
      </c>
      <c r="AJ1470" s="294" t="str">
        <f>IF(日報入力!G1470&gt;0,日報入力!E1470*日報入力!AL1470,"")</f>
        <v/>
      </c>
      <c r="AK1470" s="294" t="str">
        <f>IF(日報入力!G1470&gt;0,AI1470-AJ1470,"")</f>
        <v/>
      </c>
      <c r="AL1470" s="292" t="str">
        <f>IF(日報入力!G1470&gt;0,日報入力!E1470*日報入力!AM1470,"")</f>
        <v/>
      </c>
      <c r="AM1470" s="292" t="str">
        <f>IF(日報入力!G1470&gt;0,日報入力!AB1470*日報入力!AM1470,"")</f>
        <v/>
      </c>
      <c r="AN1470" s="68" t="str">
        <f>IF(日報入力!G1470&gt;0,日報入力!C1470,"")</f>
        <v/>
      </c>
      <c r="AO1470" s="68" t="str">
        <f>日報入力!B1470</f>
        <v/>
      </c>
      <c r="AP1470" s="68" t="str">
        <f>IF(日報入力!AQ1470,日報入力!BA1470,"")</f>
        <v/>
      </c>
      <c r="AQ1470" s="68" t="str">
        <f>IF(日報入力!AR1470,日報入力!BB1470,"")</f>
        <v/>
      </c>
      <c r="AR1470" s="68" t="str">
        <f>IF(日報入力!AS1470,"N勤","")</f>
        <v/>
      </c>
      <c r="AS1470" s="295" t="e">
        <f t="shared" si="86"/>
        <v>#VALUE!</v>
      </c>
      <c r="AT1470" s="439" t="str">
        <f>日報入力!AY1470</f>
        <v/>
      </c>
      <c r="AU1470" s="518" t="str">
        <f>IF(日報入力!G1470,G1470*60/E1470,"")</f>
        <v/>
      </c>
      <c r="AV1470" s="528" t="str">
        <f>IF(日報入力!AT1470,日報入力!AT1470,"")</f>
        <v/>
      </c>
      <c r="AW1470" s="529" t="str">
        <f>IF(日報入力!AT1470,AE1470/日報入力!AT1470,"")</f>
        <v/>
      </c>
      <c r="AX1470" s="530" t="e">
        <f>IF(1&lt;日報集計!AT1470,AT1470/(((F1470-I1470-J1470-N1470-O1470)*60)/(E1470)),"")</f>
        <v>#VALUE!</v>
      </c>
      <c r="AY1470" s="664" t="str">
        <f>IF(日報入力!H1470,AT1470/(((F1470-J1470)*60)/E1470),"")</f>
        <v/>
      </c>
      <c r="AZ1470" s="664" t="str">
        <f>IF(日報入力!I1470,AT1470/((G1470*60)/E1470),"")</f>
        <v/>
      </c>
      <c r="BA1470" s="296" t="str">
        <f>IF(日報入力!G1470,G1470/F1470,"")</f>
        <v/>
      </c>
      <c r="BB1470" s="386" t="e">
        <f t="shared" si="87"/>
        <v>#VALUE!</v>
      </c>
      <c r="BC1470" s="386" t="e">
        <f t="shared" si="88"/>
        <v>#VALUE!</v>
      </c>
      <c r="BD1470" s="80">
        <f>日報入力!AU1470</f>
        <v>0</v>
      </c>
      <c r="BE1470" s="534" t="str">
        <f>IF(日報入力!AV1470,日報入力!AV1470,"")</f>
        <v/>
      </c>
      <c r="BF1470" s="534" t="str">
        <f>IF(日報入力!AW1470,日報入力!AW1470,"")</f>
        <v/>
      </c>
      <c r="BG1470" s="398" t="str">
        <f>IF(日報入力!G1470,日報入力!K1470*日報入力!D1470*日報入力!BC1470,"")</f>
        <v/>
      </c>
    </row>
    <row r="1471" spans="1:59" ht="20.25" hidden="1" customHeight="1" x14ac:dyDescent="0.15">
      <c r="A1471" s="302" t="str">
        <f>IF(日報入力!G1471="","",日報入力!G1471)</f>
        <v/>
      </c>
      <c r="B1471" s="291" t="str">
        <f>IF(日報入力!G1471="","",日報入力!H1471)</f>
        <v/>
      </c>
      <c r="C1471" s="291" t="str">
        <f>IF(日報入力!G1471="","",日報入力!I1471)</f>
        <v/>
      </c>
      <c r="D1471" s="291" t="str">
        <f>IF(日報入力!G1471="","",日報入力!J1471)</f>
        <v/>
      </c>
      <c r="E1471" s="291" t="str">
        <f>IF(日報入力!G1471="","",日報入力!K1471)</f>
        <v/>
      </c>
      <c r="F1471" s="291" t="str">
        <f>IF(日報入力!G1471="","",日報入力!L1471)</f>
        <v/>
      </c>
      <c r="G1471" s="291" t="str">
        <f>IF(日報入力!G1471="","",日報入力!L1471-日報入力!O1471-日報入力!P1471-日報入力!Q1471-日報入力!R1471-日報入力!S1471-日報入力!T1471-日報入力!U1471-日報入力!V1471-日報入力!W1471-日報入力!X1471-日報入力!Y1471-日報入力!Z1471)</f>
        <v/>
      </c>
      <c r="H1471" s="291" t="str">
        <f>IF(日報入力!G1471="","",IF(日報入力!M1471&gt;=0,日報入力!M1471*F1471,F1471))</f>
        <v/>
      </c>
      <c r="I1471" s="291" t="str">
        <f>IF(日報入力!G1471="","",日報入力!O1471)</f>
        <v/>
      </c>
      <c r="J1471" s="291" t="str">
        <f>IF(日報入力!G1471="","",日報入力!P1471)</f>
        <v/>
      </c>
      <c r="K1471" s="291" t="str">
        <f>IF(日報入力!G1471="","",日報入力!Q1471)</f>
        <v/>
      </c>
      <c r="L1471" s="291" t="str">
        <f>IF(日報入力!G1471="","",日報入力!R1471)</f>
        <v/>
      </c>
      <c r="M1471" s="291" t="str">
        <f>IF(日報入力!G1471="","",日報入力!S1471)</f>
        <v/>
      </c>
      <c r="N1471" s="291" t="str">
        <f>IF(日報入力!G1471="","",日報入力!T1471)</f>
        <v/>
      </c>
      <c r="O1471" s="291" t="str">
        <f>IF(日報入力!G1471="","",日報入力!U1471)</f>
        <v/>
      </c>
      <c r="P1471" s="291" t="str">
        <f>IF(日報入力!G1471="","",日報入力!V1471)</f>
        <v/>
      </c>
      <c r="Q1471" s="291" t="str">
        <f>IF(日報入力!G1471="","",日報入力!W1471)</f>
        <v/>
      </c>
      <c r="R1471" s="291" t="str">
        <f>IF(日報入力!G1471="","",日報入力!X1471)</f>
        <v/>
      </c>
      <c r="S1471" s="291" t="str">
        <f>IF(日報入力!G1471="","",日報入力!Y1471)</f>
        <v/>
      </c>
      <c r="T1471" s="291" t="str">
        <f>IF(日報入力!G1471="","",日報入力!Z1471)</f>
        <v/>
      </c>
      <c r="U1471" s="291" t="str">
        <f>IF(日報入力!G1471="","",日報入力!AA1471)</f>
        <v/>
      </c>
      <c r="V1471" s="378" t="str">
        <f>IF(日報入力!G1471="","",日報入力!AB1471)</f>
        <v/>
      </c>
      <c r="W1471" s="291" t="str">
        <f>IF(日報入力!G1471="","",日報入力!AC1471)</f>
        <v/>
      </c>
      <c r="X1471" s="291" t="str">
        <f>IF(日報入力!G1471="","",日報入力!AD1471)</f>
        <v/>
      </c>
      <c r="Y1471" s="291" t="str">
        <f>IF(日報入力!G1471="","",日報入力!AE1471)</f>
        <v/>
      </c>
      <c r="Z1471" s="291" t="str">
        <f>IF(日報入力!G1471="","",日報入力!AF1471)</f>
        <v/>
      </c>
      <c r="AA1471" s="291" t="str">
        <f>IF(日報入力!G1471="","",日報入力!AG1471)</f>
        <v/>
      </c>
      <c r="AB1471" s="291" t="str">
        <f>IF(日報入力!G1471="","",日報入力!AH1471)</f>
        <v/>
      </c>
      <c r="AC1471" s="291" t="str">
        <f>IF(日報入力!G1471="","",日報入力!AI1471)</f>
        <v/>
      </c>
      <c r="AD1471" s="291" t="str">
        <f>IF(日報入力!G1471="","",日報入力!AJ1471)</f>
        <v/>
      </c>
      <c r="AE1471" s="292" t="str">
        <f>IF(日報入力!G1471="","",日報入力!E1471)</f>
        <v/>
      </c>
      <c r="AF1471" s="293" t="str">
        <f>IF(日報入力!G1471="","",日報入力!AK1471)</f>
        <v/>
      </c>
      <c r="AG1471" s="293" t="str">
        <f>IF(日報入力!G1471="","",日報入力!AL1471)</f>
        <v/>
      </c>
      <c r="AH1471" s="293" t="str">
        <f>IF(日報入力!G1471="","",日報入力!AM1471)</f>
        <v/>
      </c>
      <c r="AI1471" s="294" t="str">
        <f>IF(日報入力!G1471&gt;0,日報入力!D1471*日報入力!K1471*日報入力!AL1471,"")</f>
        <v/>
      </c>
      <c r="AJ1471" s="294" t="str">
        <f>IF(日報入力!G1471&gt;0,日報入力!E1471*日報入力!AL1471,"")</f>
        <v/>
      </c>
      <c r="AK1471" s="294" t="str">
        <f>IF(日報入力!G1471&gt;0,AI1471-AJ1471,"")</f>
        <v/>
      </c>
      <c r="AL1471" s="292" t="str">
        <f>IF(日報入力!G1471&gt;0,日報入力!E1471*日報入力!AM1471,"")</f>
        <v/>
      </c>
      <c r="AM1471" s="292" t="str">
        <f>IF(日報入力!G1471&gt;0,日報入力!AB1471*日報入力!AM1471,"")</f>
        <v/>
      </c>
      <c r="AN1471" s="68" t="str">
        <f>IF(日報入力!G1471&gt;0,日報入力!C1471,"")</f>
        <v/>
      </c>
      <c r="AO1471" s="68" t="str">
        <f>日報入力!B1471</f>
        <v/>
      </c>
      <c r="AP1471" s="68" t="str">
        <f>IF(日報入力!AQ1471,日報入力!BA1471,"")</f>
        <v/>
      </c>
      <c r="AQ1471" s="68" t="str">
        <f>IF(日報入力!AR1471,日報入力!BB1471,"")</f>
        <v/>
      </c>
      <c r="AR1471" s="68" t="str">
        <f>IF(日報入力!AS1471,"N勤","")</f>
        <v/>
      </c>
      <c r="AS1471" s="295" t="e">
        <f t="shared" si="86"/>
        <v>#VALUE!</v>
      </c>
      <c r="AT1471" s="439" t="str">
        <f>日報入力!AY1471</f>
        <v/>
      </c>
      <c r="AU1471" s="518" t="str">
        <f>IF(日報入力!G1471,G1471*60/E1471,"")</f>
        <v/>
      </c>
      <c r="AV1471" s="528" t="str">
        <f>IF(日報入力!AT1471,日報入力!AT1471,"")</f>
        <v/>
      </c>
      <c r="AW1471" s="529" t="str">
        <f>IF(日報入力!AT1471,AE1471/日報入力!AT1471,"")</f>
        <v/>
      </c>
      <c r="AX1471" s="530" t="e">
        <f>IF(1&lt;日報集計!AT1471,AT1471/(((F1471-I1471-J1471-N1471-O1471)*60)/(E1471)),"")</f>
        <v>#VALUE!</v>
      </c>
      <c r="AY1471" s="664" t="str">
        <f>IF(日報入力!H1471,AT1471/(((F1471-J1471)*60)/E1471),"")</f>
        <v/>
      </c>
      <c r="AZ1471" s="664" t="str">
        <f>IF(日報入力!I1471,AT1471/((G1471*60)/E1471),"")</f>
        <v/>
      </c>
      <c r="BA1471" s="296" t="str">
        <f>IF(日報入力!G1471,G1471/F1471,"")</f>
        <v/>
      </c>
      <c r="BB1471" s="386" t="e">
        <f t="shared" si="87"/>
        <v>#VALUE!</v>
      </c>
      <c r="BC1471" s="386" t="e">
        <f t="shared" si="88"/>
        <v>#VALUE!</v>
      </c>
      <c r="BD1471" s="80">
        <f>日報入力!AU1471</f>
        <v>0</v>
      </c>
      <c r="BE1471" s="534" t="str">
        <f>IF(日報入力!AV1471,日報入力!AV1471,"")</f>
        <v/>
      </c>
      <c r="BF1471" s="534" t="str">
        <f>IF(日報入力!AW1471,日報入力!AW1471,"")</f>
        <v/>
      </c>
      <c r="BG1471" s="398" t="str">
        <f>IF(日報入力!G1471,日報入力!K1471*日報入力!D1471*日報入力!BC1471,"")</f>
        <v/>
      </c>
    </row>
    <row r="1472" spans="1:59" ht="20.25" hidden="1" customHeight="1" x14ac:dyDescent="0.15">
      <c r="A1472" s="302" t="str">
        <f>IF(日報入力!G1472="","",日報入力!G1472)</f>
        <v/>
      </c>
      <c r="B1472" s="291" t="str">
        <f>IF(日報入力!G1472="","",日報入力!H1472)</f>
        <v/>
      </c>
      <c r="C1472" s="291" t="str">
        <f>IF(日報入力!G1472="","",日報入力!I1472)</f>
        <v/>
      </c>
      <c r="D1472" s="291" t="str">
        <f>IF(日報入力!G1472="","",日報入力!J1472)</f>
        <v/>
      </c>
      <c r="E1472" s="291" t="str">
        <f>IF(日報入力!G1472="","",日報入力!K1472)</f>
        <v/>
      </c>
      <c r="F1472" s="291" t="str">
        <f>IF(日報入力!G1472="","",日報入力!L1472)</f>
        <v/>
      </c>
      <c r="G1472" s="291" t="str">
        <f>IF(日報入力!G1472="","",日報入力!L1472-日報入力!O1472-日報入力!P1472-日報入力!Q1472-日報入力!R1472-日報入力!S1472-日報入力!T1472-日報入力!U1472-日報入力!V1472-日報入力!W1472-日報入力!X1472-日報入力!Y1472-日報入力!Z1472)</f>
        <v/>
      </c>
      <c r="H1472" s="291" t="str">
        <f>IF(日報入力!G1472="","",IF(日報入力!M1472&gt;=0,日報入力!M1472*F1472,F1472))</f>
        <v/>
      </c>
      <c r="I1472" s="291" t="str">
        <f>IF(日報入力!G1472="","",日報入力!O1472)</f>
        <v/>
      </c>
      <c r="J1472" s="291" t="str">
        <f>IF(日報入力!G1472="","",日報入力!P1472)</f>
        <v/>
      </c>
      <c r="K1472" s="291" t="str">
        <f>IF(日報入力!G1472="","",日報入力!Q1472)</f>
        <v/>
      </c>
      <c r="L1472" s="291" t="str">
        <f>IF(日報入力!G1472="","",日報入力!R1472)</f>
        <v/>
      </c>
      <c r="M1472" s="291" t="str">
        <f>IF(日報入力!G1472="","",日報入力!S1472)</f>
        <v/>
      </c>
      <c r="N1472" s="291" t="str">
        <f>IF(日報入力!G1472="","",日報入力!T1472)</f>
        <v/>
      </c>
      <c r="O1472" s="291" t="str">
        <f>IF(日報入力!G1472="","",日報入力!U1472)</f>
        <v/>
      </c>
      <c r="P1472" s="291" t="str">
        <f>IF(日報入力!G1472="","",日報入力!V1472)</f>
        <v/>
      </c>
      <c r="Q1472" s="291" t="str">
        <f>IF(日報入力!G1472="","",日報入力!W1472)</f>
        <v/>
      </c>
      <c r="R1472" s="291" t="str">
        <f>IF(日報入力!G1472="","",日報入力!X1472)</f>
        <v/>
      </c>
      <c r="S1472" s="291" t="str">
        <f>IF(日報入力!G1472="","",日報入力!Y1472)</f>
        <v/>
      </c>
      <c r="T1472" s="291" t="str">
        <f>IF(日報入力!G1472="","",日報入力!Z1472)</f>
        <v/>
      </c>
      <c r="U1472" s="291" t="str">
        <f>IF(日報入力!G1472="","",日報入力!AA1472)</f>
        <v/>
      </c>
      <c r="V1472" s="378" t="str">
        <f>IF(日報入力!G1472="","",日報入力!AB1472)</f>
        <v/>
      </c>
      <c r="W1472" s="291" t="str">
        <f>IF(日報入力!G1472="","",日報入力!AC1472)</f>
        <v/>
      </c>
      <c r="X1472" s="291" t="str">
        <f>IF(日報入力!G1472="","",日報入力!AD1472)</f>
        <v/>
      </c>
      <c r="Y1472" s="291" t="str">
        <f>IF(日報入力!G1472="","",日報入力!AE1472)</f>
        <v/>
      </c>
      <c r="Z1472" s="291" t="str">
        <f>IF(日報入力!G1472="","",日報入力!AF1472)</f>
        <v/>
      </c>
      <c r="AA1472" s="291" t="str">
        <f>IF(日報入力!G1472="","",日報入力!AG1472)</f>
        <v/>
      </c>
      <c r="AB1472" s="291" t="str">
        <f>IF(日報入力!G1472="","",日報入力!AH1472)</f>
        <v/>
      </c>
      <c r="AC1472" s="291" t="str">
        <f>IF(日報入力!G1472="","",日報入力!AI1472)</f>
        <v/>
      </c>
      <c r="AD1472" s="291" t="str">
        <f>IF(日報入力!G1472="","",日報入力!AJ1472)</f>
        <v/>
      </c>
      <c r="AE1472" s="292" t="str">
        <f>IF(日報入力!G1472="","",日報入力!E1472)</f>
        <v/>
      </c>
      <c r="AF1472" s="293" t="str">
        <f>IF(日報入力!G1472="","",日報入力!AK1472)</f>
        <v/>
      </c>
      <c r="AG1472" s="293" t="str">
        <f>IF(日報入力!G1472="","",日報入力!AL1472)</f>
        <v/>
      </c>
      <c r="AH1472" s="293" t="str">
        <f>IF(日報入力!G1472="","",日報入力!AM1472)</f>
        <v/>
      </c>
      <c r="AI1472" s="294" t="str">
        <f>IF(日報入力!G1472&gt;0,日報入力!D1472*日報入力!K1472*日報入力!AL1472,"")</f>
        <v/>
      </c>
      <c r="AJ1472" s="294" t="str">
        <f>IF(日報入力!G1472&gt;0,日報入力!E1472*日報入力!AL1472,"")</f>
        <v/>
      </c>
      <c r="AK1472" s="294" t="str">
        <f>IF(日報入力!G1472&gt;0,AI1472-AJ1472,"")</f>
        <v/>
      </c>
      <c r="AL1472" s="292" t="str">
        <f>IF(日報入力!G1472&gt;0,日報入力!E1472*日報入力!AM1472,"")</f>
        <v/>
      </c>
      <c r="AM1472" s="292" t="str">
        <f>IF(日報入力!G1472&gt;0,日報入力!AB1472*日報入力!AM1472,"")</f>
        <v/>
      </c>
      <c r="AN1472" s="68" t="str">
        <f>IF(日報入力!G1472&gt;0,日報入力!C1472,"")</f>
        <v/>
      </c>
      <c r="AO1472" s="68" t="str">
        <f>日報入力!B1472</f>
        <v/>
      </c>
      <c r="AP1472" s="68" t="str">
        <f>IF(日報入力!AQ1472,日報入力!BA1472,"")</f>
        <v/>
      </c>
      <c r="AQ1472" s="68" t="str">
        <f>IF(日報入力!AR1472,日報入力!BB1472,"")</f>
        <v/>
      </c>
      <c r="AR1472" s="68" t="str">
        <f>IF(日報入力!AS1472,"N勤","")</f>
        <v/>
      </c>
      <c r="AS1472" s="295" t="e">
        <f t="shared" si="86"/>
        <v>#VALUE!</v>
      </c>
      <c r="AT1472" s="439" t="str">
        <f>日報入力!AY1472</f>
        <v/>
      </c>
      <c r="AU1472" s="518" t="str">
        <f>IF(日報入力!G1472,G1472*60/E1472,"")</f>
        <v/>
      </c>
      <c r="AV1472" s="528" t="str">
        <f>IF(日報入力!AT1472,日報入力!AT1472,"")</f>
        <v/>
      </c>
      <c r="AW1472" s="529" t="str">
        <f>IF(日報入力!AT1472,AE1472/日報入力!AT1472,"")</f>
        <v/>
      </c>
      <c r="AX1472" s="530" t="e">
        <f>IF(1&lt;日報集計!AT1472,AT1472/(((F1472-I1472-J1472-N1472-O1472)*60)/(E1472)),"")</f>
        <v>#VALUE!</v>
      </c>
      <c r="AY1472" s="664" t="str">
        <f>IF(日報入力!H1472,AT1472/(((F1472-J1472)*60)/E1472),"")</f>
        <v/>
      </c>
      <c r="AZ1472" s="664" t="str">
        <f>IF(日報入力!I1472,AT1472/((G1472*60)/E1472),"")</f>
        <v/>
      </c>
      <c r="BA1472" s="296" t="str">
        <f>IF(日報入力!G1472,G1472/F1472,"")</f>
        <v/>
      </c>
      <c r="BB1472" s="386" t="e">
        <f t="shared" si="87"/>
        <v>#VALUE!</v>
      </c>
      <c r="BC1472" s="386" t="e">
        <f t="shared" si="88"/>
        <v>#VALUE!</v>
      </c>
      <c r="BD1472" s="80">
        <f>日報入力!AU1472</f>
        <v>0</v>
      </c>
      <c r="BE1472" s="534" t="str">
        <f>IF(日報入力!AV1472,日報入力!AV1472,"")</f>
        <v/>
      </c>
      <c r="BF1472" s="534" t="str">
        <f>IF(日報入力!AW1472,日報入力!AW1472,"")</f>
        <v/>
      </c>
      <c r="BG1472" s="398" t="str">
        <f>IF(日報入力!G1472,日報入力!K1472*日報入力!D1472*日報入力!BC1472,"")</f>
        <v/>
      </c>
    </row>
    <row r="1473" spans="1:59" ht="20.25" hidden="1" customHeight="1" x14ac:dyDescent="0.15">
      <c r="A1473" s="302" t="str">
        <f>IF(日報入力!G1473="","",日報入力!G1473)</f>
        <v/>
      </c>
      <c r="B1473" s="291" t="str">
        <f>IF(日報入力!G1473="","",日報入力!H1473)</f>
        <v/>
      </c>
      <c r="C1473" s="291" t="str">
        <f>IF(日報入力!G1473="","",日報入力!I1473)</f>
        <v/>
      </c>
      <c r="D1473" s="291" t="str">
        <f>IF(日報入力!G1473="","",日報入力!J1473)</f>
        <v/>
      </c>
      <c r="E1473" s="291" t="str">
        <f>IF(日報入力!G1473="","",日報入力!K1473)</f>
        <v/>
      </c>
      <c r="F1473" s="291" t="str">
        <f>IF(日報入力!G1473="","",日報入力!L1473)</f>
        <v/>
      </c>
      <c r="G1473" s="291" t="str">
        <f>IF(日報入力!G1473="","",日報入力!L1473-日報入力!O1473-日報入力!P1473-日報入力!Q1473-日報入力!R1473-日報入力!S1473-日報入力!T1473-日報入力!U1473-日報入力!V1473-日報入力!W1473-日報入力!X1473-日報入力!Y1473-日報入力!Z1473)</f>
        <v/>
      </c>
      <c r="H1473" s="291" t="str">
        <f>IF(日報入力!G1473="","",IF(日報入力!M1473&gt;=0,日報入力!M1473*F1473,F1473))</f>
        <v/>
      </c>
      <c r="I1473" s="291" t="str">
        <f>IF(日報入力!G1473="","",日報入力!O1473)</f>
        <v/>
      </c>
      <c r="J1473" s="291" t="str">
        <f>IF(日報入力!G1473="","",日報入力!P1473)</f>
        <v/>
      </c>
      <c r="K1473" s="291" t="str">
        <f>IF(日報入力!G1473="","",日報入力!Q1473)</f>
        <v/>
      </c>
      <c r="L1473" s="291" t="str">
        <f>IF(日報入力!G1473="","",日報入力!R1473)</f>
        <v/>
      </c>
      <c r="M1473" s="291" t="str">
        <f>IF(日報入力!G1473="","",日報入力!S1473)</f>
        <v/>
      </c>
      <c r="N1473" s="291" t="str">
        <f>IF(日報入力!G1473="","",日報入力!T1473)</f>
        <v/>
      </c>
      <c r="O1473" s="291" t="str">
        <f>IF(日報入力!G1473="","",日報入力!U1473)</f>
        <v/>
      </c>
      <c r="P1473" s="291" t="str">
        <f>IF(日報入力!G1473="","",日報入力!V1473)</f>
        <v/>
      </c>
      <c r="Q1473" s="291" t="str">
        <f>IF(日報入力!G1473="","",日報入力!W1473)</f>
        <v/>
      </c>
      <c r="R1473" s="291" t="str">
        <f>IF(日報入力!G1473="","",日報入力!X1473)</f>
        <v/>
      </c>
      <c r="S1473" s="291" t="str">
        <f>IF(日報入力!G1473="","",日報入力!Y1473)</f>
        <v/>
      </c>
      <c r="T1473" s="291" t="str">
        <f>IF(日報入力!G1473="","",日報入力!Z1473)</f>
        <v/>
      </c>
      <c r="U1473" s="291" t="str">
        <f>IF(日報入力!G1473="","",日報入力!AA1473)</f>
        <v/>
      </c>
      <c r="V1473" s="378" t="str">
        <f>IF(日報入力!G1473="","",日報入力!AB1473)</f>
        <v/>
      </c>
      <c r="W1473" s="291" t="str">
        <f>IF(日報入力!G1473="","",日報入力!AC1473)</f>
        <v/>
      </c>
      <c r="X1473" s="291" t="str">
        <f>IF(日報入力!G1473="","",日報入力!AD1473)</f>
        <v/>
      </c>
      <c r="Y1473" s="291" t="str">
        <f>IF(日報入力!G1473="","",日報入力!AE1473)</f>
        <v/>
      </c>
      <c r="Z1473" s="291" t="str">
        <f>IF(日報入力!G1473="","",日報入力!AF1473)</f>
        <v/>
      </c>
      <c r="AA1473" s="291" t="str">
        <f>IF(日報入力!G1473="","",日報入力!AG1473)</f>
        <v/>
      </c>
      <c r="AB1473" s="291" t="str">
        <f>IF(日報入力!G1473="","",日報入力!AH1473)</f>
        <v/>
      </c>
      <c r="AC1473" s="291" t="str">
        <f>IF(日報入力!G1473="","",日報入力!AI1473)</f>
        <v/>
      </c>
      <c r="AD1473" s="291" t="str">
        <f>IF(日報入力!G1473="","",日報入力!AJ1473)</f>
        <v/>
      </c>
      <c r="AE1473" s="292" t="str">
        <f>IF(日報入力!G1473="","",日報入力!E1473)</f>
        <v/>
      </c>
      <c r="AF1473" s="293" t="str">
        <f>IF(日報入力!G1473="","",日報入力!AK1473)</f>
        <v/>
      </c>
      <c r="AG1473" s="293" t="str">
        <f>IF(日報入力!G1473="","",日報入力!AL1473)</f>
        <v/>
      </c>
      <c r="AH1473" s="293" t="str">
        <f>IF(日報入力!G1473="","",日報入力!AM1473)</f>
        <v/>
      </c>
      <c r="AI1473" s="294" t="str">
        <f>IF(日報入力!G1473&gt;0,日報入力!D1473*日報入力!K1473*日報入力!AL1473,"")</f>
        <v/>
      </c>
      <c r="AJ1473" s="294" t="str">
        <f>IF(日報入力!G1473&gt;0,日報入力!E1473*日報入力!AL1473,"")</f>
        <v/>
      </c>
      <c r="AK1473" s="294" t="str">
        <f>IF(日報入力!G1473&gt;0,AI1473-AJ1473,"")</f>
        <v/>
      </c>
      <c r="AL1473" s="292" t="str">
        <f>IF(日報入力!G1473&gt;0,日報入力!E1473*日報入力!AM1473,"")</f>
        <v/>
      </c>
      <c r="AM1473" s="292" t="str">
        <f>IF(日報入力!G1473&gt;0,日報入力!AB1473*日報入力!AM1473,"")</f>
        <v/>
      </c>
      <c r="AN1473" s="68" t="str">
        <f>IF(日報入力!G1473&gt;0,日報入力!C1473,"")</f>
        <v/>
      </c>
      <c r="AO1473" s="68" t="str">
        <f>日報入力!B1473</f>
        <v/>
      </c>
      <c r="AP1473" s="68" t="str">
        <f>IF(日報入力!AQ1473,日報入力!BA1473,"")</f>
        <v/>
      </c>
      <c r="AQ1473" s="68" t="str">
        <f>IF(日報入力!AR1473,日報入力!BB1473,"")</f>
        <v/>
      </c>
      <c r="AR1473" s="68" t="str">
        <f>IF(日報入力!AS1473,"N勤","")</f>
        <v/>
      </c>
      <c r="AS1473" s="295" t="e">
        <f t="shared" si="86"/>
        <v>#VALUE!</v>
      </c>
      <c r="AT1473" s="439" t="str">
        <f>日報入力!AY1473</f>
        <v/>
      </c>
      <c r="AU1473" s="518" t="str">
        <f>IF(日報入力!G1473,G1473*60/E1473,"")</f>
        <v/>
      </c>
      <c r="AV1473" s="528" t="str">
        <f>IF(日報入力!AT1473,日報入力!AT1473,"")</f>
        <v/>
      </c>
      <c r="AW1473" s="529" t="str">
        <f>IF(日報入力!AT1473,AE1473/日報入力!AT1473,"")</f>
        <v/>
      </c>
      <c r="AX1473" s="530" t="e">
        <f>IF(1&lt;日報集計!AT1473,AT1473/(((F1473-I1473-J1473-N1473-O1473)*60)/(E1473)),"")</f>
        <v>#VALUE!</v>
      </c>
      <c r="AY1473" s="664" t="str">
        <f>IF(日報入力!H1473,AT1473/(((F1473-J1473)*60)/E1473),"")</f>
        <v/>
      </c>
      <c r="AZ1473" s="664" t="str">
        <f>IF(日報入力!I1473,AT1473/((G1473*60)/E1473),"")</f>
        <v/>
      </c>
      <c r="BA1473" s="296" t="str">
        <f>IF(日報入力!G1473,G1473/F1473,"")</f>
        <v/>
      </c>
      <c r="BB1473" s="386" t="e">
        <f t="shared" si="87"/>
        <v>#VALUE!</v>
      </c>
      <c r="BC1473" s="386" t="e">
        <f t="shared" si="88"/>
        <v>#VALUE!</v>
      </c>
      <c r="BD1473" s="80">
        <f>日報入力!AU1473</f>
        <v>0</v>
      </c>
      <c r="BE1473" s="534" t="str">
        <f>IF(日報入力!AV1473,日報入力!AV1473,"")</f>
        <v/>
      </c>
      <c r="BF1473" s="534" t="str">
        <f>IF(日報入力!AW1473,日報入力!AW1473,"")</f>
        <v/>
      </c>
      <c r="BG1473" s="398" t="str">
        <f>IF(日報入力!G1473,日報入力!K1473*日報入力!D1473*日報入力!BC1473,"")</f>
        <v/>
      </c>
    </row>
    <row r="1474" spans="1:59" ht="20.25" hidden="1" customHeight="1" x14ac:dyDescent="0.15">
      <c r="A1474" s="302" t="str">
        <f>IF(日報入力!G1474="","",日報入力!G1474)</f>
        <v/>
      </c>
      <c r="B1474" s="291" t="str">
        <f>IF(日報入力!G1474="","",日報入力!H1474)</f>
        <v/>
      </c>
      <c r="C1474" s="291" t="str">
        <f>IF(日報入力!G1474="","",日報入力!I1474)</f>
        <v/>
      </c>
      <c r="D1474" s="291" t="str">
        <f>IF(日報入力!G1474="","",日報入力!J1474)</f>
        <v/>
      </c>
      <c r="E1474" s="291" t="str">
        <f>IF(日報入力!G1474="","",日報入力!K1474)</f>
        <v/>
      </c>
      <c r="F1474" s="291" t="str">
        <f>IF(日報入力!G1474="","",日報入力!L1474)</f>
        <v/>
      </c>
      <c r="G1474" s="291" t="str">
        <f>IF(日報入力!G1474="","",日報入力!L1474-日報入力!O1474-日報入力!P1474-日報入力!Q1474-日報入力!R1474-日報入力!S1474-日報入力!T1474-日報入力!U1474-日報入力!V1474-日報入力!W1474-日報入力!X1474-日報入力!Y1474-日報入力!Z1474)</f>
        <v/>
      </c>
      <c r="H1474" s="291" t="str">
        <f>IF(日報入力!G1474="","",IF(日報入力!M1474&gt;=0,日報入力!M1474*F1474,F1474))</f>
        <v/>
      </c>
      <c r="I1474" s="291" t="str">
        <f>IF(日報入力!G1474="","",日報入力!O1474)</f>
        <v/>
      </c>
      <c r="J1474" s="291" t="str">
        <f>IF(日報入力!G1474="","",日報入力!P1474)</f>
        <v/>
      </c>
      <c r="K1474" s="291" t="str">
        <f>IF(日報入力!G1474="","",日報入力!Q1474)</f>
        <v/>
      </c>
      <c r="L1474" s="291" t="str">
        <f>IF(日報入力!G1474="","",日報入力!R1474)</f>
        <v/>
      </c>
      <c r="M1474" s="291" t="str">
        <f>IF(日報入力!G1474="","",日報入力!S1474)</f>
        <v/>
      </c>
      <c r="N1474" s="291" t="str">
        <f>IF(日報入力!G1474="","",日報入力!T1474)</f>
        <v/>
      </c>
      <c r="O1474" s="291" t="str">
        <f>IF(日報入力!G1474="","",日報入力!U1474)</f>
        <v/>
      </c>
      <c r="P1474" s="291" t="str">
        <f>IF(日報入力!G1474="","",日報入力!V1474)</f>
        <v/>
      </c>
      <c r="Q1474" s="291" t="str">
        <f>IF(日報入力!G1474="","",日報入力!W1474)</f>
        <v/>
      </c>
      <c r="R1474" s="291" t="str">
        <f>IF(日報入力!G1474="","",日報入力!X1474)</f>
        <v/>
      </c>
      <c r="S1474" s="291" t="str">
        <f>IF(日報入力!G1474="","",日報入力!Y1474)</f>
        <v/>
      </c>
      <c r="T1474" s="291" t="str">
        <f>IF(日報入力!G1474="","",日報入力!Z1474)</f>
        <v/>
      </c>
      <c r="U1474" s="291" t="str">
        <f>IF(日報入力!G1474="","",日報入力!AA1474)</f>
        <v/>
      </c>
      <c r="V1474" s="378" t="str">
        <f>IF(日報入力!G1474="","",日報入力!AB1474)</f>
        <v/>
      </c>
      <c r="W1474" s="291" t="str">
        <f>IF(日報入力!G1474="","",日報入力!AC1474)</f>
        <v/>
      </c>
      <c r="X1474" s="291" t="str">
        <f>IF(日報入力!G1474="","",日報入力!AD1474)</f>
        <v/>
      </c>
      <c r="Y1474" s="291" t="str">
        <f>IF(日報入力!G1474="","",日報入力!AE1474)</f>
        <v/>
      </c>
      <c r="Z1474" s="291" t="str">
        <f>IF(日報入力!G1474="","",日報入力!AF1474)</f>
        <v/>
      </c>
      <c r="AA1474" s="291" t="str">
        <f>IF(日報入力!G1474="","",日報入力!AG1474)</f>
        <v/>
      </c>
      <c r="AB1474" s="291" t="str">
        <f>IF(日報入力!G1474="","",日報入力!AH1474)</f>
        <v/>
      </c>
      <c r="AC1474" s="291" t="str">
        <f>IF(日報入力!G1474="","",日報入力!AI1474)</f>
        <v/>
      </c>
      <c r="AD1474" s="291" t="str">
        <f>IF(日報入力!G1474="","",日報入力!AJ1474)</f>
        <v/>
      </c>
      <c r="AE1474" s="292" t="str">
        <f>IF(日報入力!G1474="","",日報入力!E1474)</f>
        <v/>
      </c>
      <c r="AF1474" s="293" t="str">
        <f>IF(日報入力!G1474="","",日報入力!AK1474)</f>
        <v/>
      </c>
      <c r="AG1474" s="293" t="str">
        <f>IF(日報入力!G1474="","",日報入力!AL1474)</f>
        <v/>
      </c>
      <c r="AH1474" s="293" t="str">
        <f>IF(日報入力!G1474="","",日報入力!AM1474)</f>
        <v/>
      </c>
      <c r="AI1474" s="294" t="str">
        <f>IF(日報入力!G1474&gt;0,日報入力!D1474*日報入力!K1474*日報入力!AL1474,"")</f>
        <v/>
      </c>
      <c r="AJ1474" s="294" t="str">
        <f>IF(日報入力!G1474&gt;0,日報入力!E1474*日報入力!AL1474,"")</f>
        <v/>
      </c>
      <c r="AK1474" s="294" t="str">
        <f>IF(日報入力!G1474&gt;0,AI1474-AJ1474,"")</f>
        <v/>
      </c>
      <c r="AL1474" s="292" t="str">
        <f>IF(日報入力!G1474&gt;0,日報入力!E1474*日報入力!AM1474,"")</f>
        <v/>
      </c>
      <c r="AM1474" s="292" t="str">
        <f>IF(日報入力!G1474&gt;0,日報入力!AB1474*日報入力!AM1474,"")</f>
        <v/>
      </c>
      <c r="AN1474" s="68" t="str">
        <f>IF(日報入力!G1474&gt;0,日報入力!C1474,"")</f>
        <v/>
      </c>
      <c r="AO1474" s="68" t="str">
        <f>日報入力!B1474</f>
        <v/>
      </c>
      <c r="AP1474" s="68" t="str">
        <f>IF(日報入力!AQ1474,日報入力!BA1474,"")</f>
        <v/>
      </c>
      <c r="AQ1474" s="68" t="str">
        <f>IF(日報入力!AR1474,日報入力!BB1474,"")</f>
        <v/>
      </c>
      <c r="AR1474" s="68" t="str">
        <f>IF(日報入力!AS1474,"N勤","")</f>
        <v/>
      </c>
      <c r="AS1474" s="295" t="e">
        <f t="shared" si="86"/>
        <v>#VALUE!</v>
      </c>
      <c r="AT1474" s="439" t="str">
        <f>日報入力!AY1474</f>
        <v/>
      </c>
      <c r="AU1474" s="518" t="str">
        <f>IF(日報入力!G1474,G1474*60/E1474,"")</f>
        <v/>
      </c>
      <c r="AV1474" s="528" t="str">
        <f>IF(日報入力!AT1474,日報入力!AT1474,"")</f>
        <v/>
      </c>
      <c r="AW1474" s="529" t="str">
        <f>IF(日報入力!AT1474,AE1474/日報入力!AT1474,"")</f>
        <v/>
      </c>
      <c r="AX1474" s="530" t="e">
        <f>IF(1&lt;日報集計!AT1474,AT1474/(((F1474-I1474-J1474-N1474-O1474)*60)/(E1474)),"")</f>
        <v>#VALUE!</v>
      </c>
      <c r="AY1474" s="664" t="str">
        <f>IF(日報入力!H1474,AT1474/(((F1474-J1474)*60)/E1474),"")</f>
        <v/>
      </c>
      <c r="AZ1474" s="664" t="str">
        <f>IF(日報入力!I1474,AT1474/((G1474*60)/E1474),"")</f>
        <v/>
      </c>
      <c r="BA1474" s="296" t="str">
        <f>IF(日報入力!G1474,G1474/F1474,"")</f>
        <v/>
      </c>
      <c r="BB1474" s="386" t="e">
        <f t="shared" si="87"/>
        <v>#VALUE!</v>
      </c>
      <c r="BC1474" s="386" t="e">
        <f t="shared" si="88"/>
        <v>#VALUE!</v>
      </c>
      <c r="BD1474" s="80">
        <f>日報入力!AU1474</f>
        <v>0</v>
      </c>
      <c r="BE1474" s="534" t="str">
        <f>IF(日報入力!AV1474,日報入力!AV1474,"")</f>
        <v/>
      </c>
      <c r="BF1474" s="534" t="str">
        <f>IF(日報入力!AW1474,日報入力!AW1474,"")</f>
        <v/>
      </c>
      <c r="BG1474" s="398" t="str">
        <f>IF(日報入力!G1474,日報入力!K1474*日報入力!D1474*日報入力!BC1474,"")</f>
        <v/>
      </c>
    </row>
    <row r="1475" spans="1:59" ht="20.25" hidden="1" customHeight="1" x14ac:dyDescent="0.15">
      <c r="A1475" s="302" t="str">
        <f>IF(日報入力!G1475="","",日報入力!G1475)</f>
        <v/>
      </c>
      <c r="B1475" s="291" t="str">
        <f>IF(日報入力!G1475="","",日報入力!H1475)</f>
        <v/>
      </c>
      <c r="C1475" s="291" t="str">
        <f>IF(日報入力!G1475="","",日報入力!I1475)</f>
        <v/>
      </c>
      <c r="D1475" s="291" t="str">
        <f>IF(日報入力!G1475="","",日報入力!J1475)</f>
        <v/>
      </c>
      <c r="E1475" s="291" t="str">
        <f>IF(日報入力!G1475="","",日報入力!K1475)</f>
        <v/>
      </c>
      <c r="F1475" s="291" t="str">
        <f>IF(日報入力!G1475="","",日報入力!L1475)</f>
        <v/>
      </c>
      <c r="G1475" s="291" t="str">
        <f>IF(日報入力!G1475="","",日報入力!L1475-日報入力!O1475-日報入力!P1475-日報入力!Q1475-日報入力!R1475-日報入力!S1475-日報入力!T1475-日報入力!U1475-日報入力!V1475-日報入力!W1475-日報入力!X1475-日報入力!Y1475-日報入力!Z1475)</f>
        <v/>
      </c>
      <c r="H1475" s="291" t="str">
        <f>IF(日報入力!G1475="","",IF(日報入力!M1475&gt;=0,日報入力!M1475*F1475,F1475))</f>
        <v/>
      </c>
      <c r="I1475" s="291" t="str">
        <f>IF(日報入力!G1475="","",日報入力!O1475)</f>
        <v/>
      </c>
      <c r="J1475" s="291" t="str">
        <f>IF(日報入力!G1475="","",日報入力!P1475)</f>
        <v/>
      </c>
      <c r="K1475" s="291" t="str">
        <f>IF(日報入力!G1475="","",日報入力!Q1475)</f>
        <v/>
      </c>
      <c r="L1475" s="291" t="str">
        <f>IF(日報入力!G1475="","",日報入力!R1475)</f>
        <v/>
      </c>
      <c r="M1475" s="291" t="str">
        <f>IF(日報入力!G1475="","",日報入力!S1475)</f>
        <v/>
      </c>
      <c r="N1475" s="291" t="str">
        <f>IF(日報入力!G1475="","",日報入力!T1475)</f>
        <v/>
      </c>
      <c r="O1475" s="291" t="str">
        <f>IF(日報入力!G1475="","",日報入力!U1475)</f>
        <v/>
      </c>
      <c r="P1475" s="291" t="str">
        <f>IF(日報入力!G1475="","",日報入力!V1475)</f>
        <v/>
      </c>
      <c r="Q1475" s="291" t="str">
        <f>IF(日報入力!G1475="","",日報入力!W1475)</f>
        <v/>
      </c>
      <c r="R1475" s="291" t="str">
        <f>IF(日報入力!G1475="","",日報入力!X1475)</f>
        <v/>
      </c>
      <c r="S1475" s="291" t="str">
        <f>IF(日報入力!G1475="","",日報入力!Y1475)</f>
        <v/>
      </c>
      <c r="T1475" s="291" t="str">
        <f>IF(日報入力!G1475="","",日報入力!Z1475)</f>
        <v/>
      </c>
      <c r="U1475" s="291" t="str">
        <f>IF(日報入力!G1475="","",日報入力!AA1475)</f>
        <v/>
      </c>
      <c r="V1475" s="378" t="str">
        <f>IF(日報入力!G1475="","",日報入力!AB1475)</f>
        <v/>
      </c>
      <c r="W1475" s="291" t="str">
        <f>IF(日報入力!G1475="","",日報入力!AC1475)</f>
        <v/>
      </c>
      <c r="X1475" s="291" t="str">
        <f>IF(日報入力!G1475="","",日報入力!AD1475)</f>
        <v/>
      </c>
      <c r="Y1475" s="291" t="str">
        <f>IF(日報入力!G1475="","",日報入力!AE1475)</f>
        <v/>
      </c>
      <c r="Z1475" s="291" t="str">
        <f>IF(日報入力!G1475="","",日報入力!AF1475)</f>
        <v/>
      </c>
      <c r="AA1475" s="291" t="str">
        <f>IF(日報入力!G1475="","",日報入力!AG1475)</f>
        <v/>
      </c>
      <c r="AB1475" s="291" t="str">
        <f>IF(日報入力!G1475="","",日報入力!AH1475)</f>
        <v/>
      </c>
      <c r="AC1475" s="291" t="str">
        <f>IF(日報入力!G1475="","",日報入力!AI1475)</f>
        <v/>
      </c>
      <c r="AD1475" s="291" t="str">
        <f>IF(日報入力!G1475="","",日報入力!AJ1475)</f>
        <v/>
      </c>
      <c r="AE1475" s="292" t="str">
        <f>IF(日報入力!G1475="","",日報入力!E1475)</f>
        <v/>
      </c>
      <c r="AF1475" s="293" t="str">
        <f>IF(日報入力!G1475="","",日報入力!AK1475)</f>
        <v/>
      </c>
      <c r="AG1475" s="293" t="str">
        <f>IF(日報入力!G1475="","",日報入力!AL1475)</f>
        <v/>
      </c>
      <c r="AH1475" s="293" t="str">
        <f>IF(日報入力!G1475="","",日報入力!AM1475)</f>
        <v/>
      </c>
      <c r="AI1475" s="294" t="str">
        <f>IF(日報入力!G1475&gt;0,日報入力!D1475*日報入力!K1475*日報入力!AL1475,"")</f>
        <v/>
      </c>
      <c r="AJ1475" s="294" t="str">
        <f>IF(日報入力!G1475&gt;0,日報入力!E1475*日報入力!AL1475,"")</f>
        <v/>
      </c>
      <c r="AK1475" s="294" t="str">
        <f>IF(日報入力!G1475&gt;0,AI1475-AJ1475,"")</f>
        <v/>
      </c>
      <c r="AL1475" s="292" t="str">
        <f>IF(日報入力!G1475&gt;0,日報入力!E1475*日報入力!AM1475,"")</f>
        <v/>
      </c>
      <c r="AM1475" s="292" t="str">
        <f>IF(日報入力!G1475&gt;0,日報入力!AB1475*日報入力!AM1475,"")</f>
        <v/>
      </c>
      <c r="AN1475" s="68" t="str">
        <f>IF(日報入力!G1475&gt;0,日報入力!C1475,"")</f>
        <v/>
      </c>
      <c r="AO1475" s="68" t="str">
        <f>日報入力!B1475</f>
        <v/>
      </c>
      <c r="AP1475" s="68" t="str">
        <f>IF(日報入力!AQ1475,日報入力!BA1475,"")</f>
        <v/>
      </c>
      <c r="AQ1475" s="68" t="str">
        <f>IF(日報入力!AR1475,日報入力!BB1475,"")</f>
        <v/>
      </c>
      <c r="AR1475" s="68" t="str">
        <f>IF(日報入力!AS1475,"N勤","")</f>
        <v/>
      </c>
      <c r="AS1475" s="295" t="e">
        <f t="shared" si="86"/>
        <v>#VALUE!</v>
      </c>
      <c r="AT1475" s="439" t="str">
        <f>日報入力!AY1475</f>
        <v/>
      </c>
      <c r="AU1475" s="518" t="str">
        <f>IF(日報入力!G1475,G1475*60/E1475,"")</f>
        <v/>
      </c>
      <c r="AV1475" s="528" t="str">
        <f>IF(日報入力!AT1475,日報入力!AT1475,"")</f>
        <v/>
      </c>
      <c r="AW1475" s="529" t="str">
        <f>IF(日報入力!AT1475,AE1475/日報入力!AT1475,"")</f>
        <v/>
      </c>
      <c r="AX1475" s="530" t="e">
        <f>IF(1&lt;日報集計!AT1475,AT1475/(((F1475-I1475-J1475-N1475-O1475)*60)/(E1475)),"")</f>
        <v>#VALUE!</v>
      </c>
      <c r="AY1475" s="664" t="str">
        <f>IF(日報入力!H1475,AT1475/(((F1475-J1475)*60)/E1475),"")</f>
        <v/>
      </c>
      <c r="AZ1475" s="664" t="str">
        <f>IF(日報入力!I1475,AT1475/((G1475*60)/E1475),"")</f>
        <v/>
      </c>
      <c r="BA1475" s="296" t="str">
        <f>IF(日報入力!G1475,G1475/F1475,"")</f>
        <v/>
      </c>
      <c r="BB1475" s="386" t="e">
        <f t="shared" si="87"/>
        <v>#VALUE!</v>
      </c>
      <c r="BC1475" s="386" t="e">
        <f t="shared" si="88"/>
        <v>#VALUE!</v>
      </c>
      <c r="BD1475" s="80">
        <f>日報入力!AU1475</f>
        <v>0</v>
      </c>
      <c r="BE1475" s="534" t="str">
        <f>IF(日報入力!AV1475,日報入力!AV1475,"")</f>
        <v/>
      </c>
      <c r="BF1475" s="534" t="str">
        <f>IF(日報入力!AW1475,日報入力!AW1475,"")</f>
        <v/>
      </c>
      <c r="BG1475" s="398" t="str">
        <f>IF(日報入力!G1475,日報入力!K1475*日報入力!D1475*日報入力!BC1475,"")</f>
        <v/>
      </c>
    </row>
    <row r="1476" spans="1:59" ht="20.25" hidden="1" customHeight="1" x14ac:dyDescent="0.15">
      <c r="A1476" s="302" t="str">
        <f>IF(日報入力!G1476="","",日報入力!G1476)</f>
        <v/>
      </c>
      <c r="B1476" s="291" t="str">
        <f>IF(日報入力!G1476="","",日報入力!H1476)</f>
        <v/>
      </c>
      <c r="C1476" s="291" t="str">
        <f>IF(日報入力!G1476="","",日報入力!I1476)</f>
        <v/>
      </c>
      <c r="D1476" s="291" t="str">
        <f>IF(日報入力!G1476="","",日報入力!J1476)</f>
        <v/>
      </c>
      <c r="E1476" s="291" t="str">
        <f>IF(日報入力!G1476="","",日報入力!K1476)</f>
        <v/>
      </c>
      <c r="F1476" s="291" t="str">
        <f>IF(日報入力!G1476="","",日報入力!L1476)</f>
        <v/>
      </c>
      <c r="G1476" s="291" t="str">
        <f>IF(日報入力!G1476="","",日報入力!L1476-日報入力!O1476-日報入力!P1476-日報入力!Q1476-日報入力!R1476-日報入力!S1476-日報入力!T1476-日報入力!U1476-日報入力!V1476-日報入力!W1476-日報入力!X1476-日報入力!Y1476-日報入力!Z1476)</f>
        <v/>
      </c>
      <c r="H1476" s="291" t="str">
        <f>IF(日報入力!G1476="","",IF(日報入力!M1476&gt;=0,日報入力!M1476*F1476,F1476))</f>
        <v/>
      </c>
      <c r="I1476" s="291" t="str">
        <f>IF(日報入力!G1476="","",日報入力!O1476)</f>
        <v/>
      </c>
      <c r="J1476" s="291" t="str">
        <f>IF(日報入力!G1476="","",日報入力!P1476)</f>
        <v/>
      </c>
      <c r="K1476" s="291" t="str">
        <f>IF(日報入力!G1476="","",日報入力!Q1476)</f>
        <v/>
      </c>
      <c r="L1476" s="291" t="str">
        <f>IF(日報入力!G1476="","",日報入力!R1476)</f>
        <v/>
      </c>
      <c r="M1476" s="291" t="str">
        <f>IF(日報入力!G1476="","",日報入力!S1476)</f>
        <v/>
      </c>
      <c r="N1476" s="291" t="str">
        <f>IF(日報入力!G1476="","",日報入力!T1476)</f>
        <v/>
      </c>
      <c r="O1476" s="291" t="str">
        <f>IF(日報入力!G1476="","",日報入力!U1476)</f>
        <v/>
      </c>
      <c r="P1476" s="291" t="str">
        <f>IF(日報入力!G1476="","",日報入力!V1476)</f>
        <v/>
      </c>
      <c r="Q1476" s="291" t="str">
        <f>IF(日報入力!G1476="","",日報入力!W1476)</f>
        <v/>
      </c>
      <c r="R1476" s="291" t="str">
        <f>IF(日報入力!G1476="","",日報入力!X1476)</f>
        <v/>
      </c>
      <c r="S1476" s="291" t="str">
        <f>IF(日報入力!G1476="","",日報入力!Y1476)</f>
        <v/>
      </c>
      <c r="T1476" s="291" t="str">
        <f>IF(日報入力!G1476="","",日報入力!Z1476)</f>
        <v/>
      </c>
      <c r="U1476" s="291" t="str">
        <f>IF(日報入力!G1476="","",日報入力!AA1476)</f>
        <v/>
      </c>
      <c r="V1476" s="378" t="str">
        <f>IF(日報入力!G1476="","",日報入力!AB1476)</f>
        <v/>
      </c>
      <c r="W1476" s="291" t="str">
        <f>IF(日報入力!G1476="","",日報入力!AC1476)</f>
        <v/>
      </c>
      <c r="X1476" s="291" t="str">
        <f>IF(日報入力!G1476="","",日報入力!AD1476)</f>
        <v/>
      </c>
      <c r="Y1476" s="291" t="str">
        <f>IF(日報入力!G1476="","",日報入力!AE1476)</f>
        <v/>
      </c>
      <c r="Z1476" s="291" t="str">
        <f>IF(日報入力!G1476="","",日報入力!AF1476)</f>
        <v/>
      </c>
      <c r="AA1476" s="291" t="str">
        <f>IF(日報入力!G1476="","",日報入力!AG1476)</f>
        <v/>
      </c>
      <c r="AB1476" s="291" t="str">
        <f>IF(日報入力!G1476="","",日報入力!AH1476)</f>
        <v/>
      </c>
      <c r="AC1476" s="291" t="str">
        <f>IF(日報入力!G1476="","",日報入力!AI1476)</f>
        <v/>
      </c>
      <c r="AD1476" s="291" t="str">
        <f>IF(日報入力!G1476="","",日報入力!AJ1476)</f>
        <v/>
      </c>
      <c r="AE1476" s="292" t="str">
        <f>IF(日報入力!G1476="","",日報入力!E1476)</f>
        <v/>
      </c>
      <c r="AF1476" s="293" t="str">
        <f>IF(日報入力!G1476="","",日報入力!AK1476)</f>
        <v/>
      </c>
      <c r="AG1476" s="293" t="str">
        <f>IF(日報入力!G1476="","",日報入力!AL1476)</f>
        <v/>
      </c>
      <c r="AH1476" s="293" t="str">
        <f>IF(日報入力!G1476="","",日報入力!AM1476)</f>
        <v/>
      </c>
      <c r="AI1476" s="294" t="str">
        <f>IF(日報入力!G1476&gt;0,日報入力!D1476*日報入力!K1476*日報入力!AL1476,"")</f>
        <v/>
      </c>
      <c r="AJ1476" s="294" t="str">
        <f>IF(日報入力!G1476&gt;0,日報入力!E1476*日報入力!AL1476,"")</f>
        <v/>
      </c>
      <c r="AK1476" s="294" t="str">
        <f>IF(日報入力!G1476&gt;0,AI1476-AJ1476,"")</f>
        <v/>
      </c>
      <c r="AL1476" s="292" t="str">
        <f>IF(日報入力!G1476&gt;0,日報入力!E1476*日報入力!AM1476,"")</f>
        <v/>
      </c>
      <c r="AM1476" s="292" t="str">
        <f>IF(日報入力!G1476&gt;0,日報入力!AB1476*日報入力!AM1476,"")</f>
        <v/>
      </c>
      <c r="AN1476" s="68" t="str">
        <f>IF(日報入力!G1476&gt;0,日報入力!C1476,"")</f>
        <v/>
      </c>
      <c r="AO1476" s="68" t="str">
        <f>日報入力!B1476</f>
        <v/>
      </c>
      <c r="AP1476" s="68" t="str">
        <f>IF(日報入力!AQ1476,日報入力!BA1476,"")</f>
        <v/>
      </c>
      <c r="AQ1476" s="68" t="str">
        <f>IF(日報入力!AR1476,日報入力!BB1476,"")</f>
        <v/>
      </c>
      <c r="AR1476" s="68" t="str">
        <f>IF(日報入力!AS1476,"N勤","")</f>
        <v/>
      </c>
      <c r="AS1476" s="295" t="e">
        <f t="shared" si="86"/>
        <v>#VALUE!</v>
      </c>
      <c r="AT1476" s="439" t="str">
        <f>日報入力!AY1476</f>
        <v/>
      </c>
      <c r="AU1476" s="518" t="str">
        <f>IF(日報入力!G1476,G1476*60/E1476,"")</f>
        <v/>
      </c>
      <c r="AV1476" s="528" t="str">
        <f>IF(日報入力!AT1476,日報入力!AT1476,"")</f>
        <v/>
      </c>
      <c r="AW1476" s="529" t="str">
        <f>IF(日報入力!AT1476,AE1476/日報入力!AT1476,"")</f>
        <v/>
      </c>
      <c r="AX1476" s="530" t="e">
        <f>IF(1&lt;日報集計!AT1476,AT1476/(((F1476-I1476-J1476-N1476-O1476)*60)/(E1476)),"")</f>
        <v>#VALUE!</v>
      </c>
      <c r="AY1476" s="664" t="str">
        <f>IF(日報入力!H1476,AT1476/(((F1476-J1476)*60)/E1476),"")</f>
        <v/>
      </c>
      <c r="AZ1476" s="664" t="str">
        <f>IF(日報入力!I1476,AT1476/((G1476*60)/E1476),"")</f>
        <v/>
      </c>
      <c r="BA1476" s="296" t="str">
        <f>IF(日報入力!G1476,G1476/F1476,"")</f>
        <v/>
      </c>
      <c r="BB1476" s="386" t="e">
        <f t="shared" si="87"/>
        <v>#VALUE!</v>
      </c>
      <c r="BC1476" s="386" t="e">
        <f t="shared" si="88"/>
        <v>#VALUE!</v>
      </c>
      <c r="BD1476" s="80">
        <f>日報入力!AU1476</f>
        <v>0</v>
      </c>
      <c r="BE1476" s="534" t="str">
        <f>IF(日報入力!AV1476,日報入力!AV1476,"")</f>
        <v/>
      </c>
      <c r="BF1476" s="534" t="str">
        <f>IF(日報入力!AW1476,日報入力!AW1476,"")</f>
        <v/>
      </c>
      <c r="BG1476" s="398" t="str">
        <f>IF(日報入力!G1476,日報入力!K1476*日報入力!D1476*日報入力!BC1476,"")</f>
        <v/>
      </c>
    </row>
    <row r="1477" spans="1:59" ht="20.25" hidden="1" customHeight="1" x14ac:dyDescent="0.15">
      <c r="A1477" s="302" t="str">
        <f>IF(日報入力!G1477="","",日報入力!G1477)</f>
        <v/>
      </c>
      <c r="B1477" s="291" t="str">
        <f>IF(日報入力!G1477="","",日報入力!H1477)</f>
        <v/>
      </c>
      <c r="C1477" s="291" t="str">
        <f>IF(日報入力!G1477="","",日報入力!I1477)</f>
        <v/>
      </c>
      <c r="D1477" s="291" t="str">
        <f>IF(日報入力!G1477="","",日報入力!J1477)</f>
        <v/>
      </c>
      <c r="E1477" s="291" t="str">
        <f>IF(日報入力!G1477="","",日報入力!K1477)</f>
        <v/>
      </c>
      <c r="F1477" s="291" t="str">
        <f>IF(日報入力!G1477="","",日報入力!L1477)</f>
        <v/>
      </c>
      <c r="G1477" s="291" t="str">
        <f>IF(日報入力!G1477="","",日報入力!L1477-日報入力!O1477-日報入力!P1477-日報入力!Q1477-日報入力!R1477-日報入力!S1477-日報入力!T1477-日報入力!U1477-日報入力!V1477-日報入力!W1477-日報入力!X1477-日報入力!Y1477-日報入力!Z1477)</f>
        <v/>
      </c>
      <c r="H1477" s="291" t="str">
        <f>IF(日報入力!G1477="","",IF(日報入力!M1477&gt;=0,日報入力!M1477*F1477,F1477))</f>
        <v/>
      </c>
      <c r="I1477" s="291" t="str">
        <f>IF(日報入力!G1477="","",日報入力!O1477)</f>
        <v/>
      </c>
      <c r="J1477" s="291" t="str">
        <f>IF(日報入力!G1477="","",日報入力!P1477)</f>
        <v/>
      </c>
      <c r="K1477" s="291" t="str">
        <f>IF(日報入力!G1477="","",日報入力!Q1477)</f>
        <v/>
      </c>
      <c r="L1477" s="291" t="str">
        <f>IF(日報入力!G1477="","",日報入力!R1477)</f>
        <v/>
      </c>
      <c r="M1477" s="291" t="str">
        <f>IF(日報入力!G1477="","",日報入力!S1477)</f>
        <v/>
      </c>
      <c r="N1477" s="291" t="str">
        <f>IF(日報入力!G1477="","",日報入力!T1477)</f>
        <v/>
      </c>
      <c r="O1477" s="291" t="str">
        <f>IF(日報入力!G1477="","",日報入力!U1477)</f>
        <v/>
      </c>
      <c r="P1477" s="291" t="str">
        <f>IF(日報入力!G1477="","",日報入力!V1477)</f>
        <v/>
      </c>
      <c r="Q1477" s="291" t="str">
        <f>IF(日報入力!G1477="","",日報入力!W1477)</f>
        <v/>
      </c>
      <c r="R1477" s="291" t="str">
        <f>IF(日報入力!G1477="","",日報入力!X1477)</f>
        <v/>
      </c>
      <c r="S1477" s="291" t="str">
        <f>IF(日報入力!G1477="","",日報入力!Y1477)</f>
        <v/>
      </c>
      <c r="T1477" s="291" t="str">
        <f>IF(日報入力!G1477="","",日報入力!Z1477)</f>
        <v/>
      </c>
      <c r="U1477" s="291" t="str">
        <f>IF(日報入力!G1477="","",日報入力!AA1477)</f>
        <v/>
      </c>
      <c r="V1477" s="378" t="str">
        <f>IF(日報入力!G1477="","",日報入力!AB1477)</f>
        <v/>
      </c>
      <c r="W1477" s="291" t="str">
        <f>IF(日報入力!G1477="","",日報入力!AC1477)</f>
        <v/>
      </c>
      <c r="X1477" s="291" t="str">
        <f>IF(日報入力!G1477="","",日報入力!AD1477)</f>
        <v/>
      </c>
      <c r="Y1477" s="291" t="str">
        <f>IF(日報入力!G1477="","",日報入力!AE1477)</f>
        <v/>
      </c>
      <c r="Z1477" s="291" t="str">
        <f>IF(日報入力!G1477="","",日報入力!AF1477)</f>
        <v/>
      </c>
      <c r="AA1477" s="291" t="str">
        <f>IF(日報入力!G1477="","",日報入力!AG1477)</f>
        <v/>
      </c>
      <c r="AB1477" s="291" t="str">
        <f>IF(日報入力!G1477="","",日報入力!AH1477)</f>
        <v/>
      </c>
      <c r="AC1477" s="291" t="str">
        <f>IF(日報入力!G1477="","",日報入力!AI1477)</f>
        <v/>
      </c>
      <c r="AD1477" s="291" t="str">
        <f>IF(日報入力!G1477="","",日報入力!AJ1477)</f>
        <v/>
      </c>
      <c r="AE1477" s="292" t="str">
        <f>IF(日報入力!G1477="","",日報入力!E1477)</f>
        <v/>
      </c>
      <c r="AF1477" s="293" t="str">
        <f>IF(日報入力!G1477="","",日報入力!AK1477)</f>
        <v/>
      </c>
      <c r="AG1477" s="293" t="str">
        <f>IF(日報入力!G1477="","",日報入力!AL1477)</f>
        <v/>
      </c>
      <c r="AH1477" s="293" t="str">
        <f>IF(日報入力!G1477="","",日報入力!AM1477)</f>
        <v/>
      </c>
      <c r="AI1477" s="294" t="str">
        <f>IF(日報入力!G1477&gt;0,日報入力!D1477*日報入力!K1477*日報入力!AL1477,"")</f>
        <v/>
      </c>
      <c r="AJ1477" s="294" t="str">
        <f>IF(日報入力!G1477&gt;0,日報入力!E1477*日報入力!AL1477,"")</f>
        <v/>
      </c>
      <c r="AK1477" s="294" t="str">
        <f>IF(日報入力!G1477&gt;0,AI1477-AJ1477,"")</f>
        <v/>
      </c>
      <c r="AL1477" s="292" t="str">
        <f>IF(日報入力!G1477&gt;0,日報入力!E1477*日報入力!AM1477,"")</f>
        <v/>
      </c>
      <c r="AM1477" s="292" t="str">
        <f>IF(日報入力!G1477&gt;0,日報入力!AB1477*日報入力!AM1477,"")</f>
        <v/>
      </c>
      <c r="AN1477" s="68" t="str">
        <f>IF(日報入力!G1477&gt;0,日報入力!C1477,"")</f>
        <v/>
      </c>
      <c r="AO1477" s="68" t="str">
        <f>日報入力!B1477</f>
        <v/>
      </c>
      <c r="AP1477" s="68" t="str">
        <f>IF(日報入力!AQ1477,日報入力!BA1477,"")</f>
        <v/>
      </c>
      <c r="AQ1477" s="68" t="str">
        <f>IF(日報入力!AR1477,日報入力!BB1477,"")</f>
        <v/>
      </c>
      <c r="AR1477" s="68" t="str">
        <f>IF(日報入力!AS1477,"N勤","")</f>
        <v/>
      </c>
      <c r="AS1477" s="295" t="e">
        <f t="shared" si="86"/>
        <v>#VALUE!</v>
      </c>
      <c r="AT1477" s="439" t="str">
        <f>日報入力!AY1477</f>
        <v/>
      </c>
      <c r="AU1477" s="518" t="str">
        <f>IF(日報入力!G1477,G1477*60/E1477,"")</f>
        <v/>
      </c>
      <c r="AV1477" s="528" t="str">
        <f>IF(日報入力!AT1477,日報入力!AT1477,"")</f>
        <v/>
      </c>
      <c r="AW1477" s="529" t="str">
        <f>IF(日報入力!AT1477,AE1477/日報入力!AT1477,"")</f>
        <v/>
      </c>
      <c r="AX1477" s="530" t="e">
        <f>IF(1&lt;日報集計!AT1477,AT1477/(((F1477-I1477-J1477-N1477-O1477)*60)/(E1477)),"")</f>
        <v>#VALUE!</v>
      </c>
      <c r="AY1477" s="664" t="str">
        <f>IF(日報入力!H1477,AT1477/(((F1477-J1477)*60)/E1477),"")</f>
        <v/>
      </c>
      <c r="AZ1477" s="664" t="str">
        <f>IF(日報入力!I1477,AT1477/((G1477*60)/E1477),"")</f>
        <v/>
      </c>
      <c r="BA1477" s="296" t="str">
        <f>IF(日報入力!G1477,G1477/F1477,"")</f>
        <v/>
      </c>
      <c r="BB1477" s="386" t="e">
        <f t="shared" si="87"/>
        <v>#VALUE!</v>
      </c>
      <c r="BC1477" s="386" t="e">
        <f t="shared" si="88"/>
        <v>#VALUE!</v>
      </c>
      <c r="BD1477" s="80">
        <f>日報入力!AU1477</f>
        <v>0</v>
      </c>
      <c r="BE1477" s="534" t="str">
        <f>IF(日報入力!AV1477,日報入力!AV1477,"")</f>
        <v/>
      </c>
      <c r="BF1477" s="534" t="str">
        <f>IF(日報入力!AW1477,日報入力!AW1477,"")</f>
        <v/>
      </c>
      <c r="BG1477" s="398" t="str">
        <f>IF(日報入力!G1477,日報入力!K1477*日報入力!D1477*日報入力!BC1477,"")</f>
        <v/>
      </c>
    </row>
    <row r="1478" spans="1:59" ht="20.25" hidden="1" customHeight="1" x14ac:dyDescent="0.15">
      <c r="A1478" s="302" t="str">
        <f>IF(日報入力!G1478="","",日報入力!G1478)</f>
        <v/>
      </c>
      <c r="B1478" s="291" t="str">
        <f>IF(日報入力!G1478="","",日報入力!H1478)</f>
        <v/>
      </c>
      <c r="C1478" s="291" t="str">
        <f>IF(日報入力!G1478="","",日報入力!I1478)</f>
        <v/>
      </c>
      <c r="D1478" s="291" t="str">
        <f>IF(日報入力!G1478="","",日報入力!J1478)</f>
        <v/>
      </c>
      <c r="E1478" s="291" t="str">
        <f>IF(日報入力!G1478="","",日報入力!K1478)</f>
        <v/>
      </c>
      <c r="F1478" s="291" t="str">
        <f>IF(日報入力!G1478="","",日報入力!L1478)</f>
        <v/>
      </c>
      <c r="G1478" s="291" t="str">
        <f>IF(日報入力!G1478="","",日報入力!L1478-日報入力!O1478-日報入力!P1478-日報入力!Q1478-日報入力!R1478-日報入力!S1478-日報入力!T1478-日報入力!U1478-日報入力!V1478-日報入力!W1478-日報入力!X1478-日報入力!Y1478-日報入力!Z1478)</f>
        <v/>
      </c>
      <c r="H1478" s="291" t="str">
        <f>IF(日報入力!G1478="","",IF(日報入力!M1478&gt;=0,日報入力!M1478*F1478,F1478))</f>
        <v/>
      </c>
      <c r="I1478" s="291" t="str">
        <f>IF(日報入力!G1478="","",日報入力!O1478)</f>
        <v/>
      </c>
      <c r="J1478" s="291" t="str">
        <f>IF(日報入力!G1478="","",日報入力!P1478)</f>
        <v/>
      </c>
      <c r="K1478" s="291" t="str">
        <f>IF(日報入力!G1478="","",日報入力!Q1478)</f>
        <v/>
      </c>
      <c r="L1478" s="291" t="str">
        <f>IF(日報入力!G1478="","",日報入力!R1478)</f>
        <v/>
      </c>
      <c r="M1478" s="291" t="str">
        <f>IF(日報入力!G1478="","",日報入力!S1478)</f>
        <v/>
      </c>
      <c r="N1478" s="291" t="str">
        <f>IF(日報入力!G1478="","",日報入力!T1478)</f>
        <v/>
      </c>
      <c r="O1478" s="291" t="str">
        <f>IF(日報入力!G1478="","",日報入力!U1478)</f>
        <v/>
      </c>
      <c r="P1478" s="291" t="str">
        <f>IF(日報入力!G1478="","",日報入力!V1478)</f>
        <v/>
      </c>
      <c r="Q1478" s="291" t="str">
        <f>IF(日報入力!G1478="","",日報入力!W1478)</f>
        <v/>
      </c>
      <c r="R1478" s="291" t="str">
        <f>IF(日報入力!G1478="","",日報入力!X1478)</f>
        <v/>
      </c>
      <c r="S1478" s="291" t="str">
        <f>IF(日報入力!G1478="","",日報入力!Y1478)</f>
        <v/>
      </c>
      <c r="T1478" s="291" t="str">
        <f>IF(日報入力!G1478="","",日報入力!Z1478)</f>
        <v/>
      </c>
      <c r="U1478" s="291" t="str">
        <f>IF(日報入力!G1478="","",日報入力!AA1478)</f>
        <v/>
      </c>
      <c r="V1478" s="378" t="str">
        <f>IF(日報入力!G1478="","",日報入力!AB1478)</f>
        <v/>
      </c>
      <c r="W1478" s="291" t="str">
        <f>IF(日報入力!G1478="","",日報入力!AC1478)</f>
        <v/>
      </c>
      <c r="X1478" s="291" t="str">
        <f>IF(日報入力!G1478="","",日報入力!AD1478)</f>
        <v/>
      </c>
      <c r="Y1478" s="291" t="str">
        <f>IF(日報入力!G1478="","",日報入力!AE1478)</f>
        <v/>
      </c>
      <c r="Z1478" s="291" t="str">
        <f>IF(日報入力!G1478="","",日報入力!AF1478)</f>
        <v/>
      </c>
      <c r="AA1478" s="291" t="str">
        <f>IF(日報入力!G1478="","",日報入力!AG1478)</f>
        <v/>
      </c>
      <c r="AB1478" s="291" t="str">
        <f>IF(日報入力!G1478="","",日報入力!AH1478)</f>
        <v/>
      </c>
      <c r="AC1478" s="291" t="str">
        <f>IF(日報入力!G1478="","",日報入力!AI1478)</f>
        <v/>
      </c>
      <c r="AD1478" s="291" t="str">
        <f>IF(日報入力!G1478="","",日報入力!AJ1478)</f>
        <v/>
      </c>
      <c r="AE1478" s="292" t="str">
        <f>IF(日報入力!G1478="","",日報入力!E1478)</f>
        <v/>
      </c>
      <c r="AF1478" s="293" t="str">
        <f>IF(日報入力!G1478="","",日報入力!AK1478)</f>
        <v/>
      </c>
      <c r="AG1478" s="293" t="str">
        <f>IF(日報入力!G1478="","",日報入力!AL1478)</f>
        <v/>
      </c>
      <c r="AH1478" s="293" t="str">
        <f>IF(日報入力!G1478="","",日報入力!AM1478)</f>
        <v/>
      </c>
      <c r="AI1478" s="294" t="str">
        <f>IF(日報入力!G1478&gt;0,日報入力!D1478*日報入力!K1478*日報入力!AL1478,"")</f>
        <v/>
      </c>
      <c r="AJ1478" s="294" t="str">
        <f>IF(日報入力!G1478&gt;0,日報入力!E1478*日報入力!AL1478,"")</f>
        <v/>
      </c>
      <c r="AK1478" s="294" t="str">
        <f>IF(日報入力!G1478&gt;0,AI1478-AJ1478,"")</f>
        <v/>
      </c>
      <c r="AL1478" s="292" t="str">
        <f>IF(日報入力!G1478&gt;0,日報入力!E1478*日報入力!AM1478,"")</f>
        <v/>
      </c>
      <c r="AM1478" s="292" t="str">
        <f>IF(日報入力!G1478&gt;0,日報入力!AB1478*日報入力!AM1478,"")</f>
        <v/>
      </c>
      <c r="AN1478" s="68" t="str">
        <f>IF(日報入力!G1478&gt;0,日報入力!C1478,"")</f>
        <v/>
      </c>
      <c r="AO1478" s="68" t="str">
        <f>日報入力!B1478</f>
        <v/>
      </c>
      <c r="AP1478" s="68" t="str">
        <f>IF(日報入力!AQ1478,日報入力!BA1478,"")</f>
        <v/>
      </c>
      <c r="AQ1478" s="68" t="str">
        <f>IF(日報入力!AR1478,日報入力!BB1478,"")</f>
        <v/>
      </c>
      <c r="AR1478" s="68" t="str">
        <f>IF(日報入力!AS1478,"N勤","")</f>
        <v/>
      </c>
      <c r="AS1478" s="295" t="e">
        <f t="shared" si="86"/>
        <v>#VALUE!</v>
      </c>
      <c r="AT1478" s="439" t="str">
        <f>日報入力!AY1478</f>
        <v/>
      </c>
      <c r="AU1478" s="518" t="str">
        <f>IF(日報入力!G1478,G1478*60/E1478,"")</f>
        <v/>
      </c>
      <c r="AV1478" s="528" t="str">
        <f>IF(日報入力!AT1478,日報入力!AT1478,"")</f>
        <v/>
      </c>
      <c r="AW1478" s="529" t="str">
        <f>IF(日報入力!AT1478,AE1478/日報入力!AT1478,"")</f>
        <v/>
      </c>
      <c r="AX1478" s="530" t="e">
        <f>IF(1&lt;日報集計!AT1478,AT1478/(((F1478-I1478-J1478-N1478-O1478)*60)/(E1478)),"")</f>
        <v>#VALUE!</v>
      </c>
      <c r="AY1478" s="664" t="str">
        <f>IF(日報入力!H1478,AT1478/(((F1478-J1478)*60)/E1478),"")</f>
        <v/>
      </c>
      <c r="AZ1478" s="664" t="str">
        <f>IF(日報入力!I1478,AT1478/((G1478*60)/E1478),"")</f>
        <v/>
      </c>
      <c r="BA1478" s="296" t="str">
        <f>IF(日報入力!G1478,G1478/F1478,"")</f>
        <v/>
      </c>
      <c r="BB1478" s="386" t="e">
        <f t="shared" si="87"/>
        <v>#VALUE!</v>
      </c>
      <c r="BC1478" s="386" t="e">
        <f t="shared" si="88"/>
        <v>#VALUE!</v>
      </c>
      <c r="BD1478" s="80">
        <f>日報入力!AU1478</f>
        <v>0</v>
      </c>
      <c r="BE1478" s="534" t="str">
        <f>IF(日報入力!AV1478,日報入力!AV1478,"")</f>
        <v/>
      </c>
      <c r="BF1478" s="534" t="str">
        <f>IF(日報入力!AW1478,日報入力!AW1478,"")</f>
        <v/>
      </c>
      <c r="BG1478" s="398" t="str">
        <f>IF(日報入力!G1478,日報入力!K1478*日報入力!D1478*日報入力!BC1478,"")</f>
        <v/>
      </c>
    </row>
    <row r="1479" spans="1:59" ht="20.25" hidden="1" customHeight="1" x14ac:dyDescent="0.15">
      <c r="A1479" s="302" t="str">
        <f>IF(日報入力!G1479="","",日報入力!G1479)</f>
        <v/>
      </c>
      <c r="B1479" s="291" t="str">
        <f>IF(日報入力!G1479="","",日報入力!H1479)</f>
        <v/>
      </c>
      <c r="C1479" s="291" t="str">
        <f>IF(日報入力!G1479="","",日報入力!I1479)</f>
        <v/>
      </c>
      <c r="D1479" s="291" t="str">
        <f>IF(日報入力!G1479="","",日報入力!J1479)</f>
        <v/>
      </c>
      <c r="E1479" s="291" t="str">
        <f>IF(日報入力!G1479="","",日報入力!K1479)</f>
        <v/>
      </c>
      <c r="F1479" s="291" t="str">
        <f>IF(日報入力!G1479="","",日報入力!L1479)</f>
        <v/>
      </c>
      <c r="G1479" s="291" t="str">
        <f>IF(日報入力!G1479="","",日報入力!L1479-日報入力!O1479-日報入力!P1479-日報入力!Q1479-日報入力!R1479-日報入力!S1479-日報入力!T1479-日報入力!U1479-日報入力!V1479-日報入力!W1479-日報入力!X1479-日報入力!Y1479-日報入力!Z1479)</f>
        <v/>
      </c>
      <c r="H1479" s="291" t="str">
        <f>IF(日報入力!G1479="","",IF(日報入力!M1479&gt;=0,日報入力!M1479*F1479,F1479))</f>
        <v/>
      </c>
      <c r="I1479" s="291" t="str">
        <f>IF(日報入力!G1479="","",日報入力!O1479)</f>
        <v/>
      </c>
      <c r="J1479" s="291" t="str">
        <f>IF(日報入力!G1479="","",日報入力!P1479)</f>
        <v/>
      </c>
      <c r="K1479" s="291" t="str">
        <f>IF(日報入力!G1479="","",日報入力!Q1479)</f>
        <v/>
      </c>
      <c r="L1479" s="291" t="str">
        <f>IF(日報入力!G1479="","",日報入力!R1479)</f>
        <v/>
      </c>
      <c r="M1479" s="291" t="str">
        <f>IF(日報入力!G1479="","",日報入力!S1479)</f>
        <v/>
      </c>
      <c r="N1479" s="291" t="str">
        <f>IF(日報入力!G1479="","",日報入力!T1479)</f>
        <v/>
      </c>
      <c r="O1479" s="291" t="str">
        <f>IF(日報入力!G1479="","",日報入力!U1479)</f>
        <v/>
      </c>
      <c r="P1479" s="291" t="str">
        <f>IF(日報入力!G1479="","",日報入力!V1479)</f>
        <v/>
      </c>
      <c r="Q1479" s="291" t="str">
        <f>IF(日報入力!G1479="","",日報入力!W1479)</f>
        <v/>
      </c>
      <c r="R1479" s="291" t="str">
        <f>IF(日報入力!G1479="","",日報入力!X1479)</f>
        <v/>
      </c>
      <c r="S1479" s="291" t="str">
        <f>IF(日報入力!G1479="","",日報入力!Y1479)</f>
        <v/>
      </c>
      <c r="T1479" s="291" t="str">
        <f>IF(日報入力!G1479="","",日報入力!Z1479)</f>
        <v/>
      </c>
      <c r="U1479" s="291" t="str">
        <f>IF(日報入力!G1479="","",日報入力!AA1479)</f>
        <v/>
      </c>
      <c r="V1479" s="378" t="str">
        <f>IF(日報入力!G1479="","",日報入力!AB1479)</f>
        <v/>
      </c>
      <c r="W1479" s="291" t="str">
        <f>IF(日報入力!G1479="","",日報入力!AC1479)</f>
        <v/>
      </c>
      <c r="X1479" s="291" t="str">
        <f>IF(日報入力!G1479="","",日報入力!AD1479)</f>
        <v/>
      </c>
      <c r="Y1479" s="291" t="str">
        <f>IF(日報入力!G1479="","",日報入力!AE1479)</f>
        <v/>
      </c>
      <c r="Z1479" s="291" t="str">
        <f>IF(日報入力!G1479="","",日報入力!AF1479)</f>
        <v/>
      </c>
      <c r="AA1479" s="291" t="str">
        <f>IF(日報入力!G1479="","",日報入力!AG1479)</f>
        <v/>
      </c>
      <c r="AB1479" s="291" t="str">
        <f>IF(日報入力!G1479="","",日報入力!AH1479)</f>
        <v/>
      </c>
      <c r="AC1479" s="291" t="str">
        <f>IF(日報入力!G1479="","",日報入力!AI1479)</f>
        <v/>
      </c>
      <c r="AD1479" s="291" t="str">
        <f>IF(日報入力!G1479="","",日報入力!AJ1479)</f>
        <v/>
      </c>
      <c r="AE1479" s="292" t="str">
        <f>IF(日報入力!G1479="","",日報入力!E1479)</f>
        <v/>
      </c>
      <c r="AF1479" s="293" t="str">
        <f>IF(日報入力!G1479="","",日報入力!AK1479)</f>
        <v/>
      </c>
      <c r="AG1479" s="293" t="str">
        <f>IF(日報入力!G1479="","",日報入力!AL1479)</f>
        <v/>
      </c>
      <c r="AH1479" s="293" t="str">
        <f>IF(日報入力!G1479="","",日報入力!AM1479)</f>
        <v/>
      </c>
      <c r="AI1479" s="294" t="str">
        <f>IF(日報入力!G1479&gt;0,日報入力!D1479*日報入力!K1479*日報入力!AL1479,"")</f>
        <v/>
      </c>
      <c r="AJ1479" s="294" t="str">
        <f>IF(日報入力!G1479&gt;0,日報入力!E1479*日報入力!AL1479,"")</f>
        <v/>
      </c>
      <c r="AK1479" s="294" t="str">
        <f>IF(日報入力!G1479&gt;0,AI1479-AJ1479,"")</f>
        <v/>
      </c>
      <c r="AL1479" s="292" t="str">
        <f>IF(日報入力!G1479&gt;0,日報入力!E1479*日報入力!AM1479,"")</f>
        <v/>
      </c>
      <c r="AM1479" s="292" t="str">
        <f>IF(日報入力!G1479&gt;0,日報入力!AB1479*日報入力!AM1479,"")</f>
        <v/>
      </c>
      <c r="AN1479" s="68" t="str">
        <f>IF(日報入力!G1479&gt;0,日報入力!C1479,"")</f>
        <v/>
      </c>
      <c r="AO1479" s="68" t="str">
        <f>日報入力!B1479</f>
        <v/>
      </c>
      <c r="AP1479" s="68" t="str">
        <f>IF(日報入力!AQ1479,日報入力!BA1479,"")</f>
        <v/>
      </c>
      <c r="AQ1479" s="68" t="str">
        <f>IF(日報入力!AR1479,日報入力!BB1479,"")</f>
        <v/>
      </c>
      <c r="AR1479" s="68" t="str">
        <f>IF(日報入力!AS1479,"N勤","")</f>
        <v/>
      </c>
      <c r="AS1479" s="295" t="e">
        <f t="shared" si="86"/>
        <v>#VALUE!</v>
      </c>
      <c r="AT1479" s="439" t="str">
        <f>日報入力!AY1479</f>
        <v/>
      </c>
      <c r="AU1479" s="518" t="str">
        <f>IF(日報入力!G1479,G1479*60/E1479,"")</f>
        <v/>
      </c>
      <c r="AV1479" s="528" t="str">
        <f>IF(日報入力!AT1479,日報入力!AT1479,"")</f>
        <v/>
      </c>
      <c r="AW1479" s="529" t="str">
        <f>IF(日報入力!AT1479,AE1479/日報入力!AT1479,"")</f>
        <v/>
      </c>
      <c r="AX1479" s="530" t="e">
        <f>IF(1&lt;日報集計!AT1479,AT1479/(((F1479-I1479-J1479-N1479-O1479)*60)/(E1479)),"")</f>
        <v>#VALUE!</v>
      </c>
      <c r="AY1479" s="664" t="str">
        <f>IF(日報入力!H1479,AT1479/(((F1479-J1479)*60)/E1479),"")</f>
        <v/>
      </c>
      <c r="AZ1479" s="664" t="str">
        <f>IF(日報入力!I1479,AT1479/((G1479*60)/E1479),"")</f>
        <v/>
      </c>
      <c r="BA1479" s="296" t="str">
        <f>IF(日報入力!G1479,G1479/F1479,"")</f>
        <v/>
      </c>
      <c r="BB1479" s="386" t="e">
        <f t="shared" si="87"/>
        <v>#VALUE!</v>
      </c>
      <c r="BC1479" s="386" t="e">
        <f t="shared" si="88"/>
        <v>#VALUE!</v>
      </c>
      <c r="BD1479" s="80">
        <f>日報入力!AU1479</f>
        <v>0</v>
      </c>
      <c r="BE1479" s="534" t="str">
        <f>IF(日報入力!AV1479,日報入力!AV1479,"")</f>
        <v/>
      </c>
      <c r="BF1479" s="534" t="str">
        <f>IF(日報入力!AW1479,日報入力!AW1479,"")</f>
        <v/>
      </c>
      <c r="BG1479" s="398" t="str">
        <f>IF(日報入力!G1479,日報入力!K1479*日報入力!D1479*日報入力!BC1479,"")</f>
        <v/>
      </c>
    </row>
    <row r="1480" spans="1:59" ht="20.25" hidden="1" customHeight="1" x14ac:dyDescent="0.15">
      <c r="A1480" s="302" t="str">
        <f>IF(日報入力!G1480="","",日報入力!G1480)</f>
        <v/>
      </c>
      <c r="B1480" s="291" t="str">
        <f>IF(日報入力!G1480="","",日報入力!H1480)</f>
        <v/>
      </c>
      <c r="C1480" s="291" t="str">
        <f>IF(日報入力!G1480="","",日報入力!I1480)</f>
        <v/>
      </c>
      <c r="D1480" s="291" t="str">
        <f>IF(日報入力!G1480="","",日報入力!J1480)</f>
        <v/>
      </c>
      <c r="E1480" s="291" t="str">
        <f>IF(日報入力!G1480="","",日報入力!K1480)</f>
        <v/>
      </c>
      <c r="F1480" s="291" t="str">
        <f>IF(日報入力!G1480="","",日報入力!L1480)</f>
        <v/>
      </c>
      <c r="G1480" s="291" t="str">
        <f>IF(日報入力!G1480="","",日報入力!L1480-日報入力!O1480-日報入力!P1480-日報入力!Q1480-日報入力!R1480-日報入力!S1480-日報入力!T1480-日報入力!U1480-日報入力!V1480-日報入力!W1480-日報入力!X1480-日報入力!Y1480-日報入力!Z1480)</f>
        <v/>
      </c>
      <c r="H1480" s="291" t="str">
        <f>IF(日報入力!G1480="","",IF(日報入力!M1480&gt;=0,日報入力!M1480*F1480,F1480))</f>
        <v/>
      </c>
      <c r="I1480" s="291" t="str">
        <f>IF(日報入力!G1480="","",日報入力!O1480)</f>
        <v/>
      </c>
      <c r="J1480" s="291" t="str">
        <f>IF(日報入力!G1480="","",日報入力!P1480)</f>
        <v/>
      </c>
      <c r="K1480" s="291" t="str">
        <f>IF(日報入力!G1480="","",日報入力!Q1480)</f>
        <v/>
      </c>
      <c r="L1480" s="291" t="str">
        <f>IF(日報入力!G1480="","",日報入力!R1480)</f>
        <v/>
      </c>
      <c r="M1480" s="291" t="str">
        <f>IF(日報入力!G1480="","",日報入力!S1480)</f>
        <v/>
      </c>
      <c r="N1480" s="291" t="str">
        <f>IF(日報入力!G1480="","",日報入力!T1480)</f>
        <v/>
      </c>
      <c r="O1480" s="291" t="str">
        <f>IF(日報入力!G1480="","",日報入力!U1480)</f>
        <v/>
      </c>
      <c r="P1480" s="291" t="str">
        <f>IF(日報入力!G1480="","",日報入力!V1480)</f>
        <v/>
      </c>
      <c r="Q1480" s="291" t="str">
        <f>IF(日報入力!G1480="","",日報入力!W1480)</f>
        <v/>
      </c>
      <c r="R1480" s="291" t="str">
        <f>IF(日報入力!G1480="","",日報入力!X1480)</f>
        <v/>
      </c>
      <c r="S1480" s="291" t="str">
        <f>IF(日報入力!G1480="","",日報入力!Y1480)</f>
        <v/>
      </c>
      <c r="T1480" s="291" t="str">
        <f>IF(日報入力!G1480="","",日報入力!Z1480)</f>
        <v/>
      </c>
      <c r="U1480" s="291" t="str">
        <f>IF(日報入力!G1480="","",日報入力!AA1480)</f>
        <v/>
      </c>
      <c r="V1480" s="378" t="str">
        <f>IF(日報入力!G1480="","",日報入力!AB1480)</f>
        <v/>
      </c>
      <c r="W1480" s="291" t="str">
        <f>IF(日報入力!G1480="","",日報入力!AC1480)</f>
        <v/>
      </c>
      <c r="X1480" s="291" t="str">
        <f>IF(日報入力!G1480="","",日報入力!AD1480)</f>
        <v/>
      </c>
      <c r="Y1480" s="291" t="str">
        <f>IF(日報入力!G1480="","",日報入力!AE1480)</f>
        <v/>
      </c>
      <c r="Z1480" s="291" t="str">
        <f>IF(日報入力!G1480="","",日報入力!AF1480)</f>
        <v/>
      </c>
      <c r="AA1480" s="291" t="str">
        <f>IF(日報入力!G1480="","",日報入力!AG1480)</f>
        <v/>
      </c>
      <c r="AB1480" s="291" t="str">
        <f>IF(日報入力!G1480="","",日報入力!AH1480)</f>
        <v/>
      </c>
      <c r="AC1480" s="291" t="str">
        <f>IF(日報入力!G1480="","",日報入力!AI1480)</f>
        <v/>
      </c>
      <c r="AD1480" s="291" t="str">
        <f>IF(日報入力!G1480="","",日報入力!AJ1480)</f>
        <v/>
      </c>
      <c r="AE1480" s="292" t="str">
        <f>IF(日報入力!G1480="","",日報入力!E1480)</f>
        <v/>
      </c>
      <c r="AF1480" s="293" t="str">
        <f>IF(日報入力!G1480="","",日報入力!AK1480)</f>
        <v/>
      </c>
      <c r="AG1480" s="293" t="str">
        <f>IF(日報入力!G1480="","",日報入力!AL1480)</f>
        <v/>
      </c>
      <c r="AH1480" s="293" t="str">
        <f>IF(日報入力!G1480="","",日報入力!AM1480)</f>
        <v/>
      </c>
      <c r="AI1480" s="294" t="str">
        <f>IF(日報入力!G1480&gt;0,日報入力!D1480*日報入力!K1480*日報入力!AL1480,"")</f>
        <v/>
      </c>
      <c r="AJ1480" s="294" t="str">
        <f>IF(日報入力!G1480&gt;0,日報入力!E1480*日報入力!AL1480,"")</f>
        <v/>
      </c>
      <c r="AK1480" s="294" t="str">
        <f>IF(日報入力!G1480&gt;0,AI1480-AJ1480,"")</f>
        <v/>
      </c>
      <c r="AL1480" s="292" t="str">
        <f>IF(日報入力!G1480&gt;0,日報入力!E1480*日報入力!AM1480,"")</f>
        <v/>
      </c>
      <c r="AM1480" s="292" t="str">
        <f>IF(日報入力!G1480&gt;0,日報入力!AB1480*日報入力!AM1480,"")</f>
        <v/>
      </c>
      <c r="AN1480" s="68" t="str">
        <f>IF(日報入力!G1480&gt;0,日報入力!C1480,"")</f>
        <v/>
      </c>
      <c r="AO1480" s="68" t="str">
        <f>日報入力!B1480</f>
        <v/>
      </c>
      <c r="AP1480" s="68" t="str">
        <f>IF(日報入力!AQ1480,日報入力!BA1480,"")</f>
        <v/>
      </c>
      <c r="AQ1480" s="68" t="str">
        <f>IF(日報入力!AR1480,日報入力!BB1480,"")</f>
        <v/>
      </c>
      <c r="AR1480" s="68" t="str">
        <f>IF(日報入力!AS1480,"N勤","")</f>
        <v/>
      </c>
      <c r="AS1480" s="295" t="e">
        <f t="shared" si="86"/>
        <v>#VALUE!</v>
      </c>
      <c r="AT1480" s="439" t="str">
        <f>日報入力!AY1480</f>
        <v/>
      </c>
      <c r="AU1480" s="518" t="str">
        <f>IF(日報入力!G1480,G1480*60/E1480,"")</f>
        <v/>
      </c>
      <c r="AV1480" s="528" t="str">
        <f>IF(日報入力!AT1480,日報入力!AT1480,"")</f>
        <v/>
      </c>
      <c r="AW1480" s="529" t="str">
        <f>IF(日報入力!AT1480,AE1480/日報入力!AT1480,"")</f>
        <v/>
      </c>
      <c r="AX1480" s="530" t="e">
        <f>IF(1&lt;日報集計!AT1480,AT1480/(((F1480-I1480-J1480-N1480-O1480)*60)/(E1480)),"")</f>
        <v>#VALUE!</v>
      </c>
      <c r="AY1480" s="664" t="str">
        <f>IF(日報入力!H1480,AT1480/(((F1480-J1480)*60)/E1480),"")</f>
        <v/>
      </c>
      <c r="AZ1480" s="664" t="str">
        <f>IF(日報入力!I1480,AT1480/((G1480*60)/E1480),"")</f>
        <v/>
      </c>
      <c r="BA1480" s="296" t="str">
        <f>IF(日報入力!G1480,G1480/F1480,"")</f>
        <v/>
      </c>
      <c r="BB1480" s="386" t="e">
        <f t="shared" si="87"/>
        <v>#VALUE!</v>
      </c>
      <c r="BC1480" s="386" t="e">
        <f t="shared" si="88"/>
        <v>#VALUE!</v>
      </c>
      <c r="BD1480" s="80">
        <f>日報入力!AU1480</f>
        <v>0</v>
      </c>
      <c r="BE1480" s="534" t="str">
        <f>IF(日報入力!AV1480,日報入力!AV1480,"")</f>
        <v/>
      </c>
      <c r="BF1480" s="534" t="str">
        <f>IF(日報入力!AW1480,日報入力!AW1480,"")</f>
        <v/>
      </c>
      <c r="BG1480" s="398" t="str">
        <f>IF(日報入力!G1480,日報入力!K1480*日報入力!D1480*日報入力!BC1480,"")</f>
        <v/>
      </c>
    </row>
    <row r="1481" spans="1:59" ht="20.25" hidden="1" customHeight="1" x14ac:dyDescent="0.15">
      <c r="A1481" s="302" t="str">
        <f>IF(日報入力!G1481="","",日報入力!G1481)</f>
        <v/>
      </c>
      <c r="B1481" s="291" t="str">
        <f>IF(日報入力!G1481="","",日報入力!H1481)</f>
        <v/>
      </c>
      <c r="C1481" s="291" t="str">
        <f>IF(日報入力!G1481="","",日報入力!I1481)</f>
        <v/>
      </c>
      <c r="D1481" s="291" t="str">
        <f>IF(日報入力!G1481="","",日報入力!J1481)</f>
        <v/>
      </c>
      <c r="E1481" s="291" t="str">
        <f>IF(日報入力!G1481="","",日報入力!K1481)</f>
        <v/>
      </c>
      <c r="F1481" s="291" t="str">
        <f>IF(日報入力!G1481="","",日報入力!L1481)</f>
        <v/>
      </c>
      <c r="G1481" s="291" t="str">
        <f>IF(日報入力!G1481="","",日報入力!L1481-日報入力!O1481-日報入力!P1481-日報入力!Q1481-日報入力!R1481-日報入力!S1481-日報入力!T1481-日報入力!U1481-日報入力!V1481-日報入力!W1481-日報入力!X1481-日報入力!Y1481-日報入力!Z1481)</f>
        <v/>
      </c>
      <c r="H1481" s="291" t="str">
        <f>IF(日報入力!G1481="","",IF(日報入力!M1481&gt;=0,日報入力!M1481*F1481,F1481))</f>
        <v/>
      </c>
      <c r="I1481" s="291" t="str">
        <f>IF(日報入力!G1481="","",日報入力!O1481)</f>
        <v/>
      </c>
      <c r="J1481" s="291" t="str">
        <f>IF(日報入力!G1481="","",日報入力!P1481)</f>
        <v/>
      </c>
      <c r="K1481" s="291" t="str">
        <f>IF(日報入力!G1481="","",日報入力!Q1481)</f>
        <v/>
      </c>
      <c r="L1481" s="291" t="str">
        <f>IF(日報入力!G1481="","",日報入力!R1481)</f>
        <v/>
      </c>
      <c r="M1481" s="291" t="str">
        <f>IF(日報入力!G1481="","",日報入力!S1481)</f>
        <v/>
      </c>
      <c r="N1481" s="291" t="str">
        <f>IF(日報入力!G1481="","",日報入力!T1481)</f>
        <v/>
      </c>
      <c r="O1481" s="291" t="str">
        <f>IF(日報入力!G1481="","",日報入力!U1481)</f>
        <v/>
      </c>
      <c r="P1481" s="291" t="str">
        <f>IF(日報入力!G1481="","",日報入力!V1481)</f>
        <v/>
      </c>
      <c r="Q1481" s="291" t="str">
        <f>IF(日報入力!G1481="","",日報入力!W1481)</f>
        <v/>
      </c>
      <c r="R1481" s="291" t="str">
        <f>IF(日報入力!G1481="","",日報入力!X1481)</f>
        <v/>
      </c>
      <c r="S1481" s="291" t="str">
        <f>IF(日報入力!G1481="","",日報入力!Y1481)</f>
        <v/>
      </c>
      <c r="T1481" s="291" t="str">
        <f>IF(日報入力!G1481="","",日報入力!Z1481)</f>
        <v/>
      </c>
      <c r="U1481" s="291" t="str">
        <f>IF(日報入力!G1481="","",日報入力!AA1481)</f>
        <v/>
      </c>
      <c r="V1481" s="378" t="str">
        <f>IF(日報入力!G1481="","",日報入力!AB1481)</f>
        <v/>
      </c>
      <c r="W1481" s="291" t="str">
        <f>IF(日報入力!G1481="","",日報入力!AC1481)</f>
        <v/>
      </c>
      <c r="X1481" s="291" t="str">
        <f>IF(日報入力!G1481="","",日報入力!AD1481)</f>
        <v/>
      </c>
      <c r="Y1481" s="291" t="str">
        <f>IF(日報入力!G1481="","",日報入力!AE1481)</f>
        <v/>
      </c>
      <c r="Z1481" s="291" t="str">
        <f>IF(日報入力!G1481="","",日報入力!AF1481)</f>
        <v/>
      </c>
      <c r="AA1481" s="291" t="str">
        <f>IF(日報入力!G1481="","",日報入力!AG1481)</f>
        <v/>
      </c>
      <c r="AB1481" s="291" t="str">
        <f>IF(日報入力!G1481="","",日報入力!AH1481)</f>
        <v/>
      </c>
      <c r="AC1481" s="291" t="str">
        <f>IF(日報入力!G1481="","",日報入力!AI1481)</f>
        <v/>
      </c>
      <c r="AD1481" s="291" t="str">
        <f>IF(日報入力!G1481="","",日報入力!AJ1481)</f>
        <v/>
      </c>
      <c r="AE1481" s="292" t="str">
        <f>IF(日報入力!G1481="","",日報入力!E1481)</f>
        <v/>
      </c>
      <c r="AF1481" s="293" t="str">
        <f>IF(日報入力!G1481="","",日報入力!AK1481)</f>
        <v/>
      </c>
      <c r="AG1481" s="293" t="str">
        <f>IF(日報入力!G1481="","",日報入力!AL1481)</f>
        <v/>
      </c>
      <c r="AH1481" s="293" t="str">
        <f>IF(日報入力!G1481="","",日報入力!AM1481)</f>
        <v/>
      </c>
      <c r="AI1481" s="294" t="str">
        <f>IF(日報入力!G1481&gt;0,日報入力!D1481*日報入力!K1481*日報入力!AL1481,"")</f>
        <v/>
      </c>
      <c r="AJ1481" s="294" t="str">
        <f>IF(日報入力!G1481&gt;0,日報入力!E1481*日報入力!AL1481,"")</f>
        <v/>
      </c>
      <c r="AK1481" s="294" t="str">
        <f>IF(日報入力!G1481&gt;0,AI1481-AJ1481,"")</f>
        <v/>
      </c>
      <c r="AL1481" s="292" t="str">
        <f>IF(日報入力!G1481&gt;0,日報入力!E1481*日報入力!AM1481,"")</f>
        <v/>
      </c>
      <c r="AM1481" s="292" t="str">
        <f>IF(日報入力!G1481&gt;0,日報入力!AB1481*日報入力!AM1481,"")</f>
        <v/>
      </c>
      <c r="AN1481" s="68" t="str">
        <f>IF(日報入力!G1481&gt;0,日報入力!C1481,"")</f>
        <v/>
      </c>
      <c r="AO1481" s="68" t="str">
        <f>日報入力!B1481</f>
        <v/>
      </c>
      <c r="AP1481" s="68" t="str">
        <f>IF(日報入力!AQ1481,日報入力!BA1481,"")</f>
        <v/>
      </c>
      <c r="AQ1481" s="68" t="str">
        <f>IF(日報入力!AR1481,日報入力!BB1481,"")</f>
        <v/>
      </c>
      <c r="AR1481" s="68" t="str">
        <f>IF(日報入力!AS1481,"N勤","")</f>
        <v/>
      </c>
      <c r="AS1481" s="295" t="e">
        <f t="shared" si="86"/>
        <v>#VALUE!</v>
      </c>
      <c r="AT1481" s="439" t="str">
        <f>日報入力!AY1481</f>
        <v/>
      </c>
      <c r="AU1481" s="518" t="str">
        <f>IF(日報入力!G1481,G1481*60/E1481,"")</f>
        <v/>
      </c>
      <c r="AV1481" s="528" t="str">
        <f>IF(日報入力!AT1481,日報入力!AT1481,"")</f>
        <v/>
      </c>
      <c r="AW1481" s="529" t="str">
        <f>IF(日報入力!AT1481,AE1481/日報入力!AT1481,"")</f>
        <v/>
      </c>
      <c r="AX1481" s="530" t="e">
        <f>IF(1&lt;日報集計!AT1481,AT1481/(((F1481-I1481-J1481-N1481-O1481)*60)/(E1481)),"")</f>
        <v>#VALUE!</v>
      </c>
      <c r="AY1481" s="664" t="str">
        <f>IF(日報入力!H1481,AT1481/(((F1481-J1481)*60)/E1481),"")</f>
        <v/>
      </c>
      <c r="AZ1481" s="664" t="str">
        <f>IF(日報入力!I1481,AT1481/((G1481*60)/E1481),"")</f>
        <v/>
      </c>
      <c r="BA1481" s="296" t="str">
        <f>IF(日報入力!G1481,G1481/F1481,"")</f>
        <v/>
      </c>
      <c r="BB1481" s="386" t="e">
        <f t="shared" si="87"/>
        <v>#VALUE!</v>
      </c>
      <c r="BC1481" s="386" t="e">
        <f t="shared" si="88"/>
        <v>#VALUE!</v>
      </c>
      <c r="BD1481" s="80">
        <f>日報入力!AU1481</f>
        <v>0</v>
      </c>
      <c r="BE1481" s="534" t="str">
        <f>IF(日報入力!AV1481,日報入力!AV1481,"")</f>
        <v/>
      </c>
      <c r="BF1481" s="534" t="str">
        <f>IF(日報入力!AW1481,日報入力!AW1481,"")</f>
        <v/>
      </c>
      <c r="BG1481" s="398" t="str">
        <f>IF(日報入力!G1481,日報入力!K1481*日報入力!D1481*日報入力!BC1481,"")</f>
        <v/>
      </c>
    </row>
    <row r="1482" spans="1:59" ht="20.25" hidden="1" customHeight="1" x14ac:dyDescent="0.15">
      <c r="A1482" s="302" t="str">
        <f>IF(日報入力!G1482="","",日報入力!G1482)</f>
        <v/>
      </c>
      <c r="B1482" s="291" t="str">
        <f>IF(日報入力!G1482="","",日報入力!H1482)</f>
        <v/>
      </c>
      <c r="C1482" s="291" t="str">
        <f>IF(日報入力!G1482="","",日報入力!I1482)</f>
        <v/>
      </c>
      <c r="D1482" s="291" t="str">
        <f>IF(日報入力!G1482="","",日報入力!J1482)</f>
        <v/>
      </c>
      <c r="E1482" s="291" t="str">
        <f>IF(日報入力!G1482="","",日報入力!K1482)</f>
        <v/>
      </c>
      <c r="F1482" s="291" t="str">
        <f>IF(日報入力!G1482="","",日報入力!L1482)</f>
        <v/>
      </c>
      <c r="G1482" s="291" t="str">
        <f>IF(日報入力!G1482="","",日報入力!L1482-日報入力!O1482-日報入力!P1482-日報入力!Q1482-日報入力!R1482-日報入力!S1482-日報入力!T1482-日報入力!U1482-日報入力!V1482-日報入力!W1482-日報入力!X1482-日報入力!Y1482-日報入力!Z1482)</f>
        <v/>
      </c>
      <c r="H1482" s="291" t="str">
        <f>IF(日報入力!G1482="","",IF(日報入力!M1482&gt;=0,日報入力!M1482*F1482,F1482))</f>
        <v/>
      </c>
      <c r="I1482" s="291" t="str">
        <f>IF(日報入力!G1482="","",日報入力!O1482)</f>
        <v/>
      </c>
      <c r="J1482" s="291" t="str">
        <f>IF(日報入力!G1482="","",日報入力!P1482)</f>
        <v/>
      </c>
      <c r="K1482" s="291" t="str">
        <f>IF(日報入力!G1482="","",日報入力!Q1482)</f>
        <v/>
      </c>
      <c r="L1482" s="291" t="str">
        <f>IF(日報入力!G1482="","",日報入力!R1482)</f>
        <v/>
      </c>
      <c r="M1482" s="291" t="str">
        <f>IF(日報入力!G1482="","",日報入力!S1482)</f>
        <v/>
      </c>
      <c r="N1482" s="291" t="str">
        <f>IF(日報入力!G1482="","",日報入力!T1482)</f>
        <v/>
      </c>
      <c r="O1482" s="291" t="str">
        <f>IF(日報入力!G1482="","",日報入力!U1482)</f>
        <v/>
      </c>
      <c r="P1482" s="291" t="str">
        <f>IF(日報入力!G1482="","",日報入力!V1482)</f>
        <v/>
      </c>
      <c r="Q1482" s="291" t="str">
        <f>IF(日報入力!G1482="","",日報入力!W1482)</f>
        <v/>
      </c>
      <c r="R1482" s="291" t="str">
        <f>IF(日報入力!G1482="","",日報入力!X1482)</f>
        <v/>
      </c>
      <c r="S1482" s="291" t="str">
        <f>IF(日報入力!G1482="","",日報入力!Y1482)</f>
        <v/>
      </c>
      <c r="T1482" s="291" t="str">
        <f>IF(日報入力!G1482="","",日報入力!Z1482)</f>
        <v/>
      </c>
      <c r="U1482" s="291" t="str">
        <f>IF(日報入力!G1482="","",日報入力!AA1482)</f>
        <v/>
      </c>
      <c r="V1482" s="378" t="str">
        <f>IF(日報入力!G1482="","",日報入力!AB1482)</f>
        <v/>
      </c>
      <c r="W1482" s="291" t="str">
        <f>IF(日報入力!G1482="","",日報入力!AC1482)</f>
        <v/>
      </c>
      <c r="X1482" s="291" t="str">
        <f>IF(日報入力!G1482="","",日報入力!AD1482)</f>
        <v/>
      </c>
      <c r="Y1482" s="291" t="str">
        <f>IF(日報入力!G1482="","",日報入力!AE1482)</f>
        <v/>
      </c>
      <c r="Z1482" s="291" t="str">
        <f>IF(日報入力!G1482="","",日報入力!AF1482)</f>
        <v/>
      </c>
      <c r="AA1482" s="291" t="str">
        <f>IF(日報入力!G1482="","",日報入力!AG1482)</f>
        <v/>
      </c>
      <c r="AB1482" s="291" t="str">
        <f>IF(日報入力!G1482="","",日報入力!AH1482)</f>
        <v/>
      </c>
      <c r="AC1482" s="291" t="str">
        <f>IF(日報入力!G1482="","",日報入力!AI1482)</f>
        <v/>
      </c>
      <c r="AD1482" s="291" t="str">
        <f>IF(日報入力!G1482="","",日報入力!AJ1482)</f>
        <v/>
      </c>
      <c r="AE1482" s="292" t="str">
        <f>IF(日報入力!G1482="","",日報入力!E1482)</f>
        <v/>
      </c>
      <c r="AF1482" s="293" t="str">
        <f>IF(日報入力!G1482="","",日報入力!AK1482)</f>
        <v/>
      </c>
      <c r="AG1482" s="293" t="str">
        <f>IF(日報入力!G1482="","",日報入力!AL1482)</f>
        <v/>
      </c>
      <c r="AH1482" s="293" t="str">
        <f>IF(日報入力!G1482="","",日報入力!AM1482)</f>
        <v/>
      </c>
      <c r="AI1482" s="294" t="str">
        <f>IF(日報入力!G1482&gt;0,日報入力!D1482*日報入力!K1482*日報入力!AL1482,"")</f>
        <v/>
      </c>
      <c r="AJ1482" s="294" t="str">
        <f>IF(日報入力!G1482&gt;0,日報入力!E1482*日報入力!AL1482,"")</f>
        <v/>
      </c>
      <c r="AK1482" s="294" t="str">
        <f>IF(日報入力!G1482&gt;0,AI1482-AJ1482,"")</f>
        <v/>
      </c>
      <c r="AL1482" s="292" t="str">
        <f>IF(日報入力!G1482&gt;0,日報入力!E1482*日報入力!AM1482,"")</f>
        <v/>
      </c>
      <c r="AM1482" s="292" t="str">
        <f>IF(日報入力!G1482&gt;0,日報入力!AB1482*日報入力!AM1482,"")</f>
        <v/>
      </c>
      <c r="AN1482" s="68" t="str">
        <f>IF(日報入力!G1482&gt;0,日報入力!C1482,"")</f>
        <v/>
      </c>
      <c r="AO1482" s="68" t="str">
        <f>日報入力!B1482</f>
        <v/>
      </c>
      <c r="AP1482" s="68" t="str">
        <f>IF(日報入力!AQ1482,日報入力!BA1482,"")</f>
        <v/>
      </c>
      <c r="AQ1482" s="68" t="str">
        <f>IF(日報入力!AR1482,日報入力!BB1482,"")</f>
        <v/>
      </c>
      <c r="AR1482" s="68" t="str">
        <f>IF(日報入力!AS1482,"N勤","")</f>
        <v/>
      </c>
      <c r="AS1482" s="295" t="e">
        <f t="shared" si="86"/>
        <v>#VALUE!</v>
      </c>
      <c r="AT1482" s="439" t="str">
        <f>日報入力!AY1482</f>
        <v/>
      </c>
      <c r="AU1482" s="518" t="str">
        <f>IF(日報入力!G1482,G1482*60/E1482,"")</f>
        <v/>
      </c>
      <c r="AV1482" s="528" t="str">
        <f>IF(日報入力!AT1482,日報入力!AT1482,"")</f>
        <v/>
      </c>
      <c r="AW1482" s="529" t="str">
        <f>IF(日報入力!AT1482,AE1482/日報入力!AT1482,"")</f>
        <v/>
      </c>
      <c r="AX1482" s="530" t="e">
        <f>IF(1&lt;日報集計!AT1482,AT1482/(((F1482-I1482-J1482-N1482-O1482)*60)/(E1482)),"")</f>
        <v>#VALUE!</v>
      </c>
      <c r="AY1482" s="664" t="str">
        <f>IF(日報入力!H1482,AT1482/(((F1482-J1482)*60)/E1482),"")</f>
        <v/>
      </c>
      <c r="AZ1482" s="664" t="str">
        <f>IF(日報入力!I1482,AT1482/((G1482*60)/E1482),"")</f>
        <v/>
      </c>
      <c r="BA1482" s="296" t="str">
        <f>IF(日報入力!G1482,G1482/F1482,"")</f>
        <v/>
      </c>
      <c r="BB1482" s="386" t="e">
        <f t="shared" si="87"/>
        <v>#VALUE!</v>
      </c>
      <c r="BC1482" s="386" t="e">
        <f t="shared" si="88"/>
        <v>#VALUE!</v>
      </c>
      <c r="BD1482" s="80">
        <f>日報入力!AU1482</f>
        <v>0</v>
      </c>
      <c r="BE1482" s="534" t="str">
        <f>IF(日報入力!AV1482,日報入力!AV1482,"")</f>
        <v/>
      </c>
      <c r="BF1482" s="534" t="str">
        <f>IF(日報入力!AW1482,日報入力!AW1482,"")</f>
        <v/>
      </c>
      <c r="BG1482" s="398" t="str">
        <f>IF(日報入力!G1482,日報入力!K1482*日報入力!D1482*日報入力!BC1482,"")</f>
        <v/>
      </c>
    </row>
    <row r="1483" spans="1:59" ht="20.25" hidden="1" customHeight="1" x14ac:dyDescent="0.15">
      <c r="A1483" s="302" t="str">
        <f>IF(日報入力!G1483="","",日報入力!G1483)</f>
        <v/>
      </c>
      <c r="B1483" s="291" t="str">
        <f>IF(日報入力!G1483="","",日報入力!H1483)</f>
        <v/>
      </c>
      <c r="C1483" s="291" t="str">
        <f>IF(日報入力!G1483="","",日報入力!I1483)</f>
        <v/>
      </c>
      <c r="D1483" s="291" t="str">
        <f>IF(日報入力!G1483="","",日報入力!J1483)</f>
        <v/>
      </c>
      <c r="E1483" s="291" t="str">
        <f>IF(日報入力!G1483="","",日報入力!K1483)</f>
        <v/>
      </c>
      <c r="F1483" s="291" t="str">
        <f>IF(日報入力!G1483="","",日報入力!L1483)</f>
        <v/>
      </c>
      <c r="G1483" s="291" t="str">
        <f>IF(日報入力!G1483="","",日報入力!L1483-日報入力!O1483-日報入力!P1483-日報入力!Q1483-日報入力!R1483-日報入力!S1483-日報入力!T1483-日報入力!U1483-日報入力!V1483-日報入力!W1483-日報入力!X1483-日報入力!Y1483-日報入力!Z1483)</f>
        <v/>
      </c>
      <c r="H1483" s="291" t="str">
        <f>IF(日報入力!G1483="","",IF(日報入力!M1483&gt;=0,日報入力!M1483*F1483,F1483))</f>
        <v/>
      </c>
      <c r="I1483" s="291" t="str">
        <f>IF(日報入力!G1483="","",日報入力!O1483)</f>
        <v/>
      </c>
      <c r="J1483" s="291" t="str">
        <f>IF(日報入力!G1483="","",日報入力!P1483)</f>
        <v/>
      </c>
      <c r="K1483" s="291" t="str">
        <f>IF(日報入力!G1483="","",日報入力!Q1483)</f>
        <v/>
      </c>
      <c r="L1483" s="291" t="str">
        <f>IF(日報入力!G1483="","",日報入力!R1483)</f>
        <v/>
      </c>
      <c r="M1483" s="291" t="str">
        <f>IF(日報入力!G1483="","",日報入力!S1483)</f>
        <v/>
      </c>
      <c r="N1483" s="291" t="str">
        <f>IF(日報入力!G1483="","",日報入力!T1483)</f>
        <v/>
      </c>
      <c r="O1483" s="291" t="str">
        <f>IF(日報入力!G1483="","",日報入力!U1483)</f>
        <v/>
      </c>
      <c r="P1483" s="291" t="str">
        <f>IF(日報入力!G1483="","",日報入力!V1483)</f>
        <v/>
      </c>
      <c r="Q1483" s="291" t="str">
        <f>IF(日報入力!G1483="","",日報入力!W1483)</f>
        <v/>
      </c>
      <c r="R1483" s="291" t="str">
        <f>IF(日報入力!G1483="","",日報入力!X1483)</f>
        <v/>
      </c>
      <c r="S1483" s="291" t="str">
        <f>IF(日報入力!G1483="","",日報入力!Y1483)</f>
        <v/>
      </c>
      <c r="T1483" s="291" t="str">
        <f>IF(日報入力!G1483="","",日報入力!Z1483)</f>
        <v/>
      </c>
      <c r="U1483" s="291" t="str">
        <f>IF(日報入力!G1483="","",日報入力!AA1483)</f>
        <v/>
      </c>
      <c r="V1483" s="378" t="str">
        <f>IF(日報入力!G1483="","",日報入力!AB1483)</f>
        <v/>
      </c>
      <c r="W1483" s="291" t="str">
        <f>IF(日報入力!G1483="","",日報入力!AC1483)</f>
        <v/>
      </c>
      <c r="X1483" s="291" t="str">
        <f>IF(日報入力!G1483="","",日報入力!AD1483)</f>
        <v/>
      </c>
      <c r="Y1483" s="291" t="str">
        <f>IF(日報入力!G1483="","",日報入力!AE1483)</f>
        <v/>
      </c>
      <c r="Z1483" s="291" t="str">
        <f>IF(日報入力!G1483="","",日報入力!AF1483)</f>
        <v/>
      </c>
      <c r="AA1483" s="291" t="str">
        <f>IF(日報入力!G1483="","",日報入力!AG1483)</f>
        <v/>
      </c>
      <c r="AB1483" s="291" t="str">
        <f>IF(日報入力!G1483="","",日報入力!AH1483)</f>
        <v/>
      </c>
      <c r="AC1483" s="291" t="str">
        <f>IF(日報入力!G1483="","",日報入力!AI1483)</f>
        <v/>
      </c>
      <c r="AD1483" s="291" t="str">
        <f>IF(日報入力!G1483="","",日報入力!AJ1483)</f>
        <v/>
      </c>
      <c r="AE1483" s="292" t="str">
        <f>IF(日報入力!G1483="","",日報入力!E1483)</f>
        <v/>
      </c>
      <c r="AF1483" s="293" t="str">
        <f>IF(日報入力!G1483="","",日報入力!AK1483)</f>
        <v/>
      </c>
      <c r="AG1483" s="293" t="str">
        <f>IF(日報入力!G1483="","",日報入力!AL1483)</f>
        <v/>
      </c>
      <c r="AH1483" s="293" t="str">
        <f>IF(日報入力!G1483="","",日報入力!AM1483)</f>
        <v/>
      </c>
      <c r="AI1483" s="294" t="str">
        <f>IF(日報入力!G1483&gt;0,日報入力!D1483*日報入力!K1483*日報入力!AL1483,"")</f>
        <v/>
      </c>
      <c r="AJ1483" s="294" t="str">
        <f>IF(日報入力!G1483&gt;0,日報入力!E1483*日報入力!AL1483,"")</f>
        <v/>
      </c>
      <c r="AK1483" s="294" t="str">
        <f>IF(日報入力!G1483&gt;0,AI1483-AJ1483,"")</f>
        <v/>
      </c>
      <c r="AL1483" s="292" t="str">
        <f>IF(日報入力!G1483&gt;0,日報入力!E1483*日報入力!AM1483,"")</f>
        <v/>
      </c>
      <c r="AM1483" s="292" t="str">
        <f>IF(日報入力!G1483&gt;0,日報入力!AB1483*日報入力!AM1483,"")</f>
        <v/>
      </c>
      <c r="AN1483" s="68" t="str">
        <f>IF(日報入力!G1483&gt;0,日報入力!C1483,"")</f>
        <v/>
      </c>
      <c r="AO1483" s="68" t="str">
        <f>日報入力!B1483</f>
        <v/>
      </c>
      <c r="AP1483" s="68" t="str">
        <f>IF(日報入力!AQ1483,日報入力!BA1483,"")</f>
        <v/>
      </c>
      <c r="AQ1483" s="68" t="str">
        <f>IF(日報入力!AR1483,日報入力!BB1483,"")</f>
        <v/>
      </c>
      <c r="AR1483" s="68" t="str">
        <f>IF(日報入力!AS1483,"N勤","")</f>
        <v/>
      </c>
      <c r="AS1483" s="295" t="e">
        <f t="shared" si="86"/>
        <v>#VALUE!</v>
      </c>
      <c r="AT1483" s="439" t="str">
        <f>日報入力!AY1483</f>
        <v/>
      </c>
      <c r="AU1483" s="518" t="str">
        <f>IF(日報入力!G1483,G1483*60/E1483,"")</f>
        <v/>
      </c>
      <c r="AV1483" s="528" t="str">
        <f>IF(日報入力!AT1483,日報入力!AT1483,"")</f>
        <v/>
      </c>
      <c r="AW1483" s="529" t="str">
        <f>IF(日報入力!AT1483,AE1483/日報入力!AT1483,"")</f>
        <v/>
      </c>
      <c r="AX1483" s="530" t="e">
        <f>IF(1&lt;日報集計!AT1483,AT1483/(((F1483-I1483-J1483-N1483-O1483)*60)/(E1483)),"")</f>
        <v>#VALUE!</v>
      </c>
      <c r="AY1483" s="664" t="str">
        <f>IF(日報入力!H1483,AT1483/(((F1483-J1483)*60)/E1483),"")</f>
        <v/>
      </c>
      <c r="AZ1483" s="664" t="str">
        <f>IF(日報入力!I1483,AT1483/((G1483*60)/E1483),"")</f>
        <v/>
      </c>
      <c r="BA1483" s="296" t="str">
        <f>IF(日報入力!G1483,G1483/F1483,"")</f>
        <v/>
      </c>
      <c r="BB1483" s="386" t="e">
        <f t="shared" si="87"/>
        <v>#VALUE!</v>
      </c>
      <c r="BC1483" s="386" t="e">
        <f t="shared" si="88"/>
        <v>#VALUE!</v>
      </c>
      <c r="BD1483" s="80">
        <f>日報入力!AU1483</f>
        <v>0</v>
      </c>
      <c r="BE1483" s="534" t="str">
        <f>IF(日報入力!AV1483,日報入力!AV1483,"")</f>
        <v/>
      </c>
      <c r="BF1483" s="534" t="str">
        <f>IF(日報入力!AW1483,日報入力!AW1483,"")</f>
        <v/>
      </c>
      <c r="BG1483" s="398" t="str">
        <f>IF(日報入力!G1483,日報入力!K1483*日報入力!D1483*日報入力!BC1483,"")</f>
        <v/>
      </c>
    </row>
    <row r="1484" spans="1:59" ht="20.25" hidden="1" customHeight="1" x14ac:dyDescent="0.15">
      <c r="A1484" s="302" t="str">
        <f>IF(日報入力!G1484="","",日報入力!G1484)</f>
        <v/>
      </c>
      <c r="B1484" s="291" t="str">
        <f>IF(日報入力!G1484="","",日報入力!H1484)</f>
        <v/>
      </c>
      <c r="C1484" s="291" t="str">
        <f>IF(日報入力!G1484="","",日報入力!I1484)</f>
        <v/>
      </c>
      <c r="D1484" s="291" t="str">
        <f>IF(日報入力!G1484="","",日報入力!J1484)</f>
        <v/>
      </c>
      <c r="E1484" s="291" t="str">
        <f>IF(日報入力!G1484="","",日報入力!K1484)</f>
        <v/>
      </c>
      <c r="F1484" s="291" t="str">
        <f>IF(日報入力!G1484="","",日報入力!L1484)</f>
        <v/>
      </c>
      <c r="G1484" s="291" t="str">
        <f>IF(日報入力!G1484="","",日報入力!L1484-日報入力!O1484-日報入力!P1484-日報入力!Q1484-日報入力!R1484-日報入力!S1484-日報入力!T1484-日報入力!U1484-日報入力!V1484-日報入力!W1484-日報入力!X1484-日報入力!Y1484-日報入力!Z1484)</f>
        <v/>
      </c>
      <c r="H1484" s="291" t="str">
        <f>IF(日報入力!G1484="","",IF(日報入力!M1484&gt;=0,日報入力!M1484*F1484,F1484))</f>
        <v/>
      </c>
      <c r="I1484" s="291" t="str">
        <f>IF(日報入力!G1484="","",日報入力!O1484)</f>
        <v/>
      </c>
      <c r="J1484" s="291" t="str">
        <f>IF(日報入力!G1484="","",日報入力!P1484)</f>
        <v/>
      </c>
      <c r="K1484" s="291" t="str">
        <f>IF(日報入力!G1484="","",日報入力!Q1484)</f>
        <v/>
      </c>
      <c r="L1484" s="291" t="str">
        <f>IF(日報入力!G1484="","",日報入力!R1484)</f>
        <v/>
      </c>
      <c r="M1484" s="291" t="str">
        <f>IF(日報入力!G1484="","",日報入力!S1484)</f>
        <v/>
      </c>
      <c r="N1484" s="291" t="str">
        <f>IF(日報入力!G1484="","",日報入力!T1484)</f>
        <v/>
      </c>
      <c r="O1484" s="291" t="str">
        <f>IF(日報入力!G1484="","",日報入力!U1484)</f>
        <v/>
      </c>
      <c r="P1484" s="291" t="str">
        <f>IF(日報入力!G1484="","",日報入力!V1484)</f>
        <v/>
      </c>
      <c r="Q1484" s="291" t="str">
        <f>IF(日報入力!G1484="","",日報入力!W1484)</f>
        <v/>
      </c>
      <c r="R1484" s="291" t="str">
        <f>IF(日報入力!G1484="","",日報入力!X1484)</f>
        <v/>
      </c>
      <c r="S1484" s="291" t="str">
        <f>IF(日報入力!G1484="","",日報入力!Y1484)</f>
        <v/>
      </c>
      <c r="T1484" s="291" t="str">
        <f>IF(日報入力!G1484="","",日報入力!Z1484)</f>
        <v/>
      </c>
      <c r="U1484" s="291" t="str">
        <f>IF(日報入力!G1484="","",日報入力!AA1484)</f>
        <v/>
      </c>
      <c r="V1484" s="378" t="str">
        <f>IF(日報入力!G1484="","",日報入力!AB1484)</f>
        <v/>
      </c>
      <c r="W1484" s="291" t="str">
        <f>IF(日報入力!G1484="","",日報入力!AC1484)</f>
        <v/>
      </c>
      <c r="X1484" s="291" t="str">
        <f>IF(日報入力!G1484="","",日報入力!AD1484)</f>
        <v/>
      </c>
      <c r="Y1484" s="291" t="str">
        <f>IF(日報入力!G1484="","",日報入力!AE1484)</f>
        <v/>
      </c>
      <c r="Z1484" s="291" t="str">
        <f>IF(日報入力!G1484="","",日報入力!AF1484)</f>
        <v/>
      </c>
      <c r="AA1484" s="291" t="str">
        <f>IF(日報入力!G1484="","",日報入力!AG1484)</f>
        <v/>
      </c>
      <c r="AB1484" s="291" t="str">
        <f>IF(日報入力!G1484="","",日報入力!AH1484)</f>
        <v/>
      </c>
      <c r="AC1484" s="291" t="str">
        <f>IF(日報入力!G1484="","",日報入力!AI1484)</f>
        <v/>
      </c>
      <c r="AD1484" s="291" t="str">
        <f>IF(日報入力!G1484="","",日報入力!AJ1484)</f>
        <v/>
      </c>
      <c r="AE1484" s="292" t="str">
        <f>IF(日報入力!G1484="","",日報入力!E1484)</f>
        <v/>
      </c>
      <c r="AF1484" s="293" t="str">
        <f>IF(日報入力!G1484="","",日報入力!AK1484)</f>
        <v/>
      </c>
      <c r="AG1484" s="293" t="str">
        <f>IF(日報入力!G1484="","",日報入力!AL1484)</f>
        <v/>
      </c>
      <c r="AH1484" s="293" t="str">
        <f>IF(日報入力!G1484="","",日報入力!AM1484)</f>
        <v/>
      </c>
      <c r="AI1484" s="294" t="str">
        <f>IF(日報入力!G1484&gt;0,日報入力!D1484*日報入力!K1484*日報入力!AL1484,"")</f>
        <v/>
      </c>
      <c r="AJ1484" s="294" t="str">
        <f>IF(日報入力!G1484&gt;0,日報入力!E1484*日報入力!AL1484,"")</f>
        <v/>
      </c>
      <c r="AK1484" s="294" t="str">
        <f>IF(日報入力!G1484&gt;0,AI1484-AJ1484,"")</f>
        <v/>
      </c>
      <c r="AL1484" s="292" t="str">
        <f>IF(日報入力!G1484&gt;0,日報入力!E1484*日報入力!AM1484,"")</f>
        <v/>
      </c>
      <c r="AM1484" s="292" t="str">
        <f>IF(日報入力!G1484&gt;0,日報入力!AB1484*日報入力!AM1484,"")</f>
        <v/>
      </c>
      <c r="AN1484" s="68" t="str">
        <f>IF(日報入力!G1484&gt;0,日報入力!C1484,"")</f>
        <v/>
      </c>
      <c r="AO1484" s="68" t="str">
        <f>日報入力!B1484</f>
        <v/>
      </c>
      <c r="AP1484" s="68" t="str">
        <f>IF(日報入力!AQ1484,日報入力!BA1484,"")</f>
        <v/>
      </c>
      <c r="AQ1484" s="68" t="str">
        <f>IF(日報入力!AR1484,日報入力!BB1484,"")</f>
        <v/>
      </c>
      <c r="AR1484" s="68" t="str">
        <f>IF(日報入力!AS1484,"N勤","")</f>
        <v/>
      </c>
      <c r="AS1484" s="295" t="e">
        <f t="shared" si="86"/>
        <v>#VALUE!</v>
      </c>
      <c r="AT1484" s="439" t="str">
        <f>日報入力!AY1484</f>
        <v/>
      </c>
      <c r="AU1484" s="518" t="str">
        <f>IF(日報入力!G1484,G1484*60/E1484,"")</f>
        <v/>
      </c>
      <c r="AV1484" s="528" t="str">
        <f>IF(日報入力!AT1484,日報入力!AT1484,"")</f>
        <v/>
      </c>
      <c r="AW1484" s="529" t="str">
        <f>IF(日報入力!AT1484,AE1484/日報入力!AT1484,"")</f>
        <v/>
      </c>
      <c r="AX1484" s="530" t="e">
        <f>IF(1&lt;日報集計!AT1484,AT1484/(((F1484-I1484-J1484-N1484-O1484)*60)/(E1484)),"")</f>
        <v>#VALUE!</v>
      </c>
      <c r="AY1484" s="664" t="str">
        <f>IF(日報入力!H1484,AT1484/(((F1484-J1484)*60)/E1484),"")</f>
        <v/>
      </c>
      <c r="AZ1484" s="664" t="str">
        <f>IF(日報入力!I1484,AT1484/((G1484*60)/E1484),"")</f>
        <v/>
      </c>
      <c r="BA1484" s="296" t="str">
        <f>IF(日報入力!G1484,G1484/F1484,"")</f>
        <v/>
      </c>
      <c r="BB1484" s="386" t="e">
        <f t="shared" si="87"/>
        <v>#VALUE!</v>
      </c>
      <c r="BC1484" s="386" t="e">
        <f t="shared" si="88"/>
        <v>#VALUE!</v>
      </c>
      <c r="BD1484" s="80">
        <f>日報入力!AU1484</f>
        <v>0</v>
      </c>
      <c r="BE1484" s="534" t="str">
        <f>IF(日報入力!AV1484,日報入力!AV1484,"")</f>
        <v/>
      </c>
      <c r="BF1484" s="534" t="str">
        <f>IF(日報入力!AW1484,日報入力!AW1484,"")</f>
        <v/>
      </c>
      <c r="BG1484" s="398" t="str">
        <f>IF(日報入力!G1484,日報入力!K1484*日報入力!D1484*日報入力!BC1484,"")</f>
        <v/>
      </c>
    </row>
    <row r="1485" spans="1:59" ht="20.25" hidden="1" customHeight="1" x14ac:dyDescent="0.15">
      <c r="A1485" s="302" t="str">
        <f>IF(日報入力!G1485="","",日報入力!G1485)</f>
        <v/>
      </c>
      <c r="B1485" s="291" t="str">
        <f>IF(日報入力!G1485="","",日報入力!H1485)</f>
        <v/>
      </c>
      <c r="C1485" s="291" t="str">
        <f>IF(日報入力!G1485="","",日報入力!I1485)</f>
        <v/>
      </c>
      <c r="D1485" s="291" t="str">
        <f>IF(日報入力!G1485="","",日報入力!J1485)</f>
        <v/>
      </c>
      <c r="E1485" s="291" t="str">
        <f>IF(日報入力!G1485="","",日報入力!K1485)</f>
        <v/>
      </c>
      <c r="F1485" s="291" t="str">
        <f>IF(日報入力!G1485="","",日報入力!L1485)</f>
        <v/>
      </c>
      <c r="G1485" s="291" t="str">
        <f>IF(日報入力!G1485="","",日報入力!L1485-日報入力!O1485-日報入力!P1485-日報入力!Q1485-日報入力!R1485-日報入力!S1485-日報入力!T1485-日報入力!U1485-日報入力!V1485-日報入力!W1485-日報入力!X1485-日報入力!Y1485-日報入力!Z1485)</f>
        <v/>
      </c>
      <c r="H1485" s="291" t="str">
        <f>IF(日報入力!G1485="","",IF(日報入力!M1485&gt;=0,日報入力!M1485*F1485,F1485))</f>
        <v/>
      </c>
      <c r="I1485" s="291" t="str">
        <f>IF(日報入力!G1485="","",日報入力!O1485)</f>
        <v/>
      </c>
      <c r="J1485" s="291" t="str">
        <f>IF(日報入力!G1485="","",日報入力!P1485)</f>
        <v/>
      </c>
      <c r="K1485" s="291" t="str">
        <f>IF(日報入力!G1485="","",日報入力!Q1485)</f>
        <v/>
      </c>
      <c r="L1485" s="291" t="str">
        <f>IF(日報入力!G1485="","",日報入力!R1485)</f>
        <v/>
      </c>
      <c r="M1485" s="291" t="str">
        <f>IF(日報入力!G1485="","",日報入力!S1485)</f>
        <v/>
      </c>
      <c r="N1485" s="291" t="str">
        <f>IF(日報入力!G1485="","",日報入力!T1485)</f>
        <v/>
      </c>
      <c r="O1485" s="291" t="str">
        <f>IF(日報入力!G1485="","",日報入力!U1485)</f>
        <v/>
      </c>
      <c r="P1485" s="291" t="str">
        <f>IF(日報入力!G1485="","",日報入力!V1485)</f>
        <v/>
      </c>
      <c r="Q1485" s="291" t="str">
        <f>IF(日報入力!G1485="","",日報入力!W1485)</f>
        <v/>
      </c>
      <c r="R1485" s="291" t="str">
        <f>IF(日報入力!G1485="","",日報入力!X1485)</f>
        <v/>
      </c>
      <c r="S1485" s="291" t="str">
        <f>IF(日報入力!G1485="","",日報入力!Y1485)</f>
        <v/>
      </c>
      <c r="T1485" s="291" t="str">
        <f>IF(日報入力!G1485="","",日報入力!Z1485)</f>
        <v/>
      </c>
      <c r="U1485" s="291" t="str">
        <f>IF(日報入力!G1485="","",日報入力!AA1485)</f>
        <v/>
      </c>
      <c r="V1485" s="378" t="str">
        <f>IF(日報入力!G1485="","",日報入力!AB1485)</f>
        <v/>
      </c>
      <c r="W1485" s="291" t="str">
        <f>IF(日報入力!G1485="","",日報入力!AC1485)</f>
        <v/>
      </c>
      <c r="X1485" s="291" t="str">
        <f>IF(日報入力!G1485="","",日報入力!AD1485)</f>
        <v/>
      </c>
      <c r="Y1485" s="291" t="str">
        <f>IF(日報入力!G1485="","",日報入力!AE1485)</f>
        <v/>
      </c>
      <c r="Z1485" s="291" t="str">
        <f>IF(日報入力!G1485="","",日報入力!AF1485)</f>
        <v/>
      </c>
      <c r="AA1485" s="291" t="str">
        <f>IF(日報入力!G1485="","",日報入力!AG1485)</f>
        <v/>
      </c>
      <c r="AB1485" s="291" t="str">
        <f>IF(日報入力!G1485="","",日報入力!AH1485)</f>
        <v/>
      </c>
      <c r="AC1485" s="291" t="str">
        <f>IF(日報入力!G1485="","",日報入力!AI1485)</f>
        <v/>
      </c>
      <c r="AD1485" s="291" t="str">
        <f>IF(日報入力!G1485="","",日報入力!AJ1485)</f>
        <v/>
      </c>
      <c r="AE1485" s="292" t="str">
        <f>IF(日報入力!G1485="","",日報入力!E1485)</f>
        <v/>
      </c>
      <c r="AF1485" s="293" t="str">
        <f>IF(日報入力!G1485="","",日報入力!AK1485)</f>
        <v/>
      </c>
      <c r="AG1485" s="293" t="str">
        <f>IF(日報入力!G1485="","",日報入力!AL1485)</f>
        <v/>
      </c>
      <c r="AH1485" s="293" t="str">
        <f>IF(日報入力!G1485="","",日報入力!AM1485)</f>
        <v/>
      </c>
      <c r="AI1485" s="294" t="str">
        <f>IF(日報入力!G1485&gt;0,日報入力!D1485*日報入力!K1485*日報入力!AL1485,"")</f>
        <v/>
      </c>
      <c r="AJ1485" s="294" t="str">
        <f>IF(日報入力!G1485&gt;0,日報入力!E1485*日報入力!AL1485,"")</f>
        <v/>
      </c>
      <c r="AK1485" s="294" t="str">
        <f>IF(日報入力!G1485&gt;0,AI1485-AJ1485,"")</f>
        <v/>
      </c>
      <c r="AL1485" s="292" t="str">
        <f>IF(日報入力!G1485&gt;0,日報入力!E1485*日報入力!AM1485,"")</f>
        <v/>
      </c>
      <c r="AM1485" s="292" t="str">
        <f>IF(日報入力!G1485&gt;0,日報入力!AB1485*日報入力!AM1485,"")</f>
        <v/>
      </c>
      <c r="AN1485" s="68" t="str">
        <f>IF(日報入力!G1485&gt;0,日報入力!C1485,"")</f>
        <v/>
      </c>
      <c r="AO1485" s="68" t="str">
        <f>日報入力!B1485</f>
        <v/>
      </c>
      <c r="AP1485" s="68" t="str">
        <f>IF(日報入力!AQ1485,日報入力!BA1485,"")</f>
        <v/>
      </c>
      <c r="AQ1485" s="68" t="str">
        <f>IF(日報入力!AR1485,日報入力!BB1485,"")</f>
        <v/>
      </c>
      <c r="AR1485" s="68" t="str">
        <f>IF(日報入力!AS1485,"N勤","")</f>
        <v/>
      </c>
      <c r="AS1485" s="295" t="e">
        <f t="shared" si="86"/>
        <v>#VALUE!</v>
      </c>
      <c r="AT1485" s="439" t="str">
        <f>日報入力!AY1485</f>
        <v/>
      </c>
      <c r="AU1485" s="518" t="str">
        <f>IF(日報入力!G1485,G1485*60/E1485,"")</f>
        <v/>
      </c>
      <c r="AV1485" s="528" t="str">
        <f>IF(日報入力!AT1485,日報入力!AT1485,"")</f>
        <v/>
      </c>
      <c r="AW1485" s="529" t="str">
        <f>IF(日報入力!AT1485,AE1485/日報入力!AT1485,"")</f>
        <v/>
      </c>
      <c r="AX1485" s="530" t="e">
        <f>IF(1&lt;日報集計!AT1485,AT1485/(((F1485-I1485-J1485-N1485-O1485)*60)/(E1485)),"")</f>
        <v>#VALUE!</v>
      </c>
      <c r="AY1485" s="664" t="str">
        <f>IF(日報入力!H1485,AT1485/(((F1485-J1485)*60)/E1485),"")</f>
        <v/>
      </c>
      <c r="AZ1485" s="664" t="str">
        <f>IF(日報入力!I1485,AT1485/((G1485*60)/E1485),"")</f>
        <v/>
      </c>
      <c r="BA1485" s="296" t="str">
        <f>IF(日報入力!G1485,G1485/F1485,"")</f>
        <v/>
      </c>
      <c r="BB1485" s="386" t="e">
        <f t="shared" si="87"/>
        <v>#VALUE!</v>
      </c>
      <c r="BC1485" s="386" t="e">
        <f t="shared" si="88"/>
        <v>#VALUE!</v>
      </c>
      <c r="BD1485" s="80">
        <f>日報入力!AU1485</f>
        <v>0</v>
      </c>
      <c r="BE1485" s="534" t="str">
        <f>IF(日報入力!AV1485,日報入力!AV1485,"")</f>
        <v/>
      </c>
      <c r="BF1485" s="534" t="str">
        <f>IF(日報入力!AW1485,日報入力!AW1485,"")</f>
        <v/>
      </c>
      <c r="BG1485" s="398" t="str">
        <f>IF(日報入力!G1485,日報入力!K1485*日報入力!D1485*日報入力!BC1485,"")</f>
        <v/>
      </c>
    </row>
    <row r="1486" spans="1:59" ht="20.25" hidden="1" customHeight="1" x14ac:dyDescent="0.15">
      <c r="A1486" s="302" t="str">
        <f>IF(日報入力!G1486="","",日報入力!G1486)</f>
        <v/>
      </c>
      <c r="B1486" s="291" t="str">
        <f>IF(日報入力!G1486="","",日報入力!H1486)</f>
        <v/>
      </c>
      <c r="C1486" s="291" t="str">
        <f>IF(日報入力!G1486="","",日報入力!I1486)</f>
        <v/>
      </c>
      <c r="D1486" s="291" t="str">
        <f>IF(日報入力!G1486="","",日報入力!J1486)</f>
        <v/>
      </c>
      <c r="E1486" s="291" t="str">
        <f>IF(日報入力!G1486="","",日報入力!K1486)</f>
        <v/>
      </c>
      <c r="F1486" s="291" t="str">
        <f>IF(日報入力!G1486="","",日報入力!L1486)</f>
        <v/>
      </c>
      <c r="G1486" s="291" t="str">
        <f>IF(日報入力!G1486="","",日報入力!L1486-日報入力!O1486-日報入力!P1486-日報入力!Q1486-日報入力!R1486-日報入力!S1486-日報入力!T1486-日報入力!U1486-日報入力!V1486-日報入力!W1486-日報入力!X1486-日報入力!Y1486-日報入力!Z1486)</f>
        <v/>
      </c>
      <c r="H1486" s="291" t="str">
        <f>IF(日報入力!G1486="","",IF(日報入力!M1486&gt;=0,日報入力!M1486*F1486,F1486))</f>
        <v/>
      </c>
      <c r="I1486" s="291" t="str">
        <f>IF(日報入力!G1486="","",日報入力!O1486)</f>
        <v/>
      </c>
      <c r="J1486" s="291" t="str">
        <f>IF(日報入力!G1486="","",日報入力!P1486)</f>
        <v/>
      </c>
      <c r="K1486" s="291" t="str">
        <f>IF(日報入力!G1486="","",日報入力!Q1486)</f>
        <v/>
      </c>
      <c r="L1486" s="291" t="str">
        <f>IF(日報入力!G1486="","",日報入力!R1486)</f>
        <v/>
      </c>
      <c r="M1486" s="291" t="str">
        <f>IF(日報入力!G1486="","",日報入力!S1486)</f>
        <v/>
      </c>
      <c r="N1486" s="291" t="str">
        <f>IF(日報入力!G1486="","",日報入力!T1486)</f>
        <v/>
      </c>
      <c r="O1486" s="291" t="str">
        <f>IF(日報入力!G1486="","",日報入力!U1486)</f>
        <v/>
      </c>
      <c r="P1486" s="291" t="str">
        <f>IF(日報入力!G1486="","",日報入力!V1486)</f>
        <v/>
      </c>
      <c r="Q1486" s="291" t="str">
        <f>IF(日報入力!G1486="","",日報入力!W1486)</f>
        <v/>
      </c>
      <c r="R1486" s="291" t="str">
        <f>IF(日報入力!G1486="","",日報入力!X1486)</f>
        <v/>
      </c>
      <c r="S1486" s="291" t="str">
        <f>IF(日報入力!G1486="","",日報入力!Y1486)</f>
        <v/>
      </c>
      <c r="T1486" s="291" t="str">
        <f>IF(日報入力!G1486="","",日報入力!Z1486)</f>
        <v/>
      </c>
      <c r="U1486" s="291" t="str">
        <f>IF(日報入力!G1486="","",日報入力!AA1486)</f>
        <v/>
      </c>
      <c r="V1486" s="378" t="str">
        <f>IF(日報入力!G1486="","",日報入力!AB1486)</f>
        <v/>
      </c>
      <c r="W1486" s="291" t="str">
        <f>IF(日報入力!G1486="","",日報入力!AC1486)</f>
        <v/>
      </c>
      <c r="X1486" s="291" t="str">
        <f>IF(日報入力!G1486="","",日報入力!AD1486)</f>
        <v/>
      </c>
      <c r="Y1486" s="291" t="str">
        <f>IF(日報入力!G1486="","",日報入力!AE1486)</f>
        <v/>
      </c>
      <c r="Z1486" s="291" t="str">
        <f>IF(日報入力!G1486="","",日報入力!AF1486)</f>
        <v/>
      </c>
      <c r="AA1486" s="291" t="str">
        <f>IF(日報入力!G1486="","",日報入力!AG1486)</f>
        <v/>
      </c>
      <c r="AB1486" s="291" t="str">
        <f>IF(日報入力!G1486="","",日報入力!AH1486)</f>
        <v/>
      </c>
      <c r="AC1486" s="291" t="str">
        <f>IF(日報入力!G1486="","",日報入力!AI1486)</f>
        <v/>
      </c>
      <c r="AD1486" s="291" t="str">
        <f>IF(日報入力!G1486="","",日報入力!AJ1486)</f>
        <v/>
      </c>
      <c r="AE1486" s="292" t="str">
        <f>IF(日報入力!G1486="","",日報入力!E1486)</f>
        <v/>
      </c>
      <c r="AF1486" s="293" t="str">
        <f>IF(日報入力!G1486="","",日報入力!AK1486)</f>
        <v/>
      </c>
      <c r="AG1486" s="293" t="str">
        <f>IF(日報入力!G1486="","",日報入力!AL1486)</f>
        <v/>
      </c>
      <c r="AH1486" s="293" t="str">
        <f>IF(日報入力!G1486="","",日報入力!AM1486)</f>
        <v/>
      </c>
      <c r="AI1486" s="294" t="str">
        <f>IF(日報入力!G1486&gt;0,日報入力!D1486*日報入力!K1486*日報入力!AL1486,"")</f>
        <v/>
      </c>
      <c r="AJ1486" s="294" t="str">
        <f>IF(日報入力!G1486&gt;0,日報入力!E1486*日報入力!AL1486,"")</f>
        <v/>
      </c>
      <c r="AK1486" s="294" t="str">
        <f>IF(日報入力!G1486&gt;0,AI1486-AJ1486,"")</f>
        <v/>
      </c>
      <c r="AL1486" s="292" t="str">
        <f>IF(日報入力!G1486&gt;0,日報入力!E1486*日報入力!AM1486,"")</f>
        <v/>
      </c>
      <c r="AM1486" s="292" t="str">
        <f>IF(日報入力!G1486&gt;0,日報入力!AB1486*日報入力!AM1486,"")</f>
        <v/>
      </c>
      <c r="AN1486" s="68" t="str">
        <f>IF(日報入力!G1486&gt;0,日報入力!C1486,"")</f>
        <v/>
      </c>
      <c r="AO1486" s="68" t="str">
        <f>日報入力!B1486</f>
        <v/>
      </c>
      <c r="AP1486" s="68" t="str">
        <f>IF(日報入力!AQ1486,日報入力!BA1486,"")</f>
        <v/>
      </c>
      <c r="AQ1486" s="68" t="str">
        <f>IF(日報入力!AR1486,日報入力!BB1486,"")</f>
        <v/>
      </c>
      <c r="AR1486" s="68" t="str">
        <f>IF(日報入力!AS1486,"N勤","")</f>
        <v/>
      </c>
      <c r="AS1486" s="295" t="e">
        <f t="shared" si="86"/>
        <v>#VALUE!</v>
      </c>
      <c r="AT1486" s="439" t="str">
        <f>日報入力!AY1486</f>
        <v/>
      </c>
      <c r="AU1486" s="518" t="str">
        <f>IF(日報入力!G1486,G1486*60/E1486,"")</f>
        <v/>
      </c>
      <c r="AV1486" s="528" t="str">
        <f>IF(日報入力!AT1486,日報入力!AT1486,"")</f>
        <v/>
      </c>
      <c r="AW1486" s="529" t="str">
        <f>IF(日報入力!AT1486,AE1486/日報入力!AT1486,"")</f>
        <v/>
      </c>
      <c r="AX1486" s="530" t="e">
        <f>IF(1&lt;日報集計!AT1486,AT1486/(((F1486-I1486-J1486-N1486-O1486)*60)/(E1486)),"")</f>
        <v>#VALUE!</v>
      </c>
      <c r="AY1486" s="664" t="str">
        <f>IF(日報入力!H1486,AT1486/(((F1486-J1486)*60)/E1486),"")</f>
        <v/>
      </c>
      <c r="AZ1486" s="664" t="str">
        <f>IF(日報入力!I1486,AT1486/((G1486*60)/E1486),"")</f>
        <v/>
      </c>
      <c r="BA1486" s="296" t="str">
        <f>IF(日報入力!G1486,G1486/F1486,"")</f>
        <v/>
      </c>
      <c r="BB1486" s="386" t="e">
        <f t="shared" si="87"/>
        <v>#VALUE!</v>
      </c>
      <c r="BC1486" s="386" t="e">
        <f t="shared" si="88"/>
        <v>#VALUE!</v>
      </c>
      <c r="BD1486" s="80">
        <f>日報入力!AU1486</f>
        <v>0</v>
      </c>
      <c r="BE1486" s="534" t="str">
        <f>IF(日報入力!AV1486,日報入力!AV1486,"")</f>
        <v/>
      </c>
      <c r="BF1486" s="534" t="str">
        <f>IF(日報入力!AW1486,日報入力!AW1486,"")</f>
        <v/>
      </c>
      <c r="BG1486" s="398" t="str">
        <f>IF(日報入力!G1486,日報入力!K1486*日報入力!D1486*日報入力!BC1486,"")</f>
        <v/>
      </c>
    </row>
    <row r="1487" spans="1:59" ht="20.25" hidden="1" customHeight="1" x14ac:dyDescent="0.15">
      <c r="A1487" s="302" t="str">
        <f>IF(日報入力!G1487="","",日報入力!G1487)</f>
        <v/>
      </c>
      <c r="B1487" s="291" t="str">
        <f>IF(日報入力!G1487="","",日報入力!H1487)</f>
        <v/>
      </c>
      <c r="C1487" s="291" t="str">
        <f>IF(日報入力!G1487="","",日報入力!I1487)</f>
        <v/>
      </c>
      <c r="D1487" s="291" t="str">
        <f>IF(日報入力!G1487="","",日報入力!J1487)</f>
        <v/>
      </c>
      <c r="E1487" s="291" t="str">
        <f>IF(日報入力!G1487="","",日報入力!K1487)</f>
        <v/>
      </c>
      <c r="F1487" s="291" t="str">
        <f>IF(日報入力!G1487="","",日報入力!L1487)</f>
        <v/>
      </c>
      <c r="G1487" s="291" t="str">
        <f>IF(日報入力!G1487="","",日報入力!L1487-日報入力!O1487-日報入力!P1487-日報入力!Q1487-日報入力!R1487-日報入力!S1487-日報入力!T1487-日報入力!U1487-日報入力!V1487-日報入力!W1487-日報入力!X1487-日報入力!Y1487-日報入力!Z1487)</f>
        <v/>
      </c>
      <c r="H1487" s="291" t="str">
        <f>IF(日報入力!G1487="","",IF(日報入力!M1487&gt;=0,日報入力!M1487*F1487,F1487))</f>
        <v/>
      </c>
      <c r="I1487" s="291" t="str">
        <f>IF(日報入力!G1487="","",日報入力!O1487)</f>
        <v/>
      </c>
      <c r="J1487" s="291" t="str">
        <f>IF(日報入力!G1487="","",日報入力!P1487)</f>
        <v/>
      </c>
      <c r="K1487" s="291" t="str">
        <f>IF(日報入力!G1487="","",日報入力!Q1487)</f>
        <v/>
      </c>
      <c r="L1487" s="291" t="str">
        <f>IF(日報入力!G1487="","",日報入力!R1487)</f>
        <v/>
      </c>
      <c r="M1487" s="291" t="str">
        <f>IF(日報入力!G1487="","",日報入力!S1487)</f>
        <v/>
      </c>
      <c r="N1487" s="291" t="str">
        <f>IF(日報入力!G1487="","",日報入力!T1487)</f>
        <v/>
      </c>
      <c r="O1487" s="291" t="str">
        <f>IF(日報入力!G1487="","",日報入力!U1487)</f>
        <v/>
      </c>
      <c r="P1487" s="291" t="str">
        <f>IF(日報入力!G1487="","",日報入力!V1487)</f>
        <v/>
      </c>
      <c r="Q1487" s="291" t="str">
        <f>IF(日報入力!G1487="","",日報入力!W1487)</f>
        <v/>
      </c>
      <c r="R1487" s="291" t="str">
        <f>IF(日報入力!G1487="","",日報入力!X1487)</f>
        <v/>
      </c>
      <c r="S1487" s="291" t="str">
        <f>IF(日報入力!G1487="","",日報入力!Y1487)</f>
        <v/>
      </c>
      <c r="T1487" s="291" t="str">
        <f>IF(日報入力!G1487="","",日報入力!Z1487)</f>
        <v/>
      </c>
      <c r="U1487" s="291" t="str">
        <f>IF(日報入力!G1487="","",日報入力!AA1487)</f>
        <v/>
      </c>
      <c r="V1487" s="378" t="str">
        <f>IF(日報入力!G1487="","",日報入力!AB1487)</f>
        <v/>
      </c>
      <c r="W1487" s="291" t="str">
        <f>IF(日報入力!G1487="","",日報入力!AC1487)</f>
        <v/>
      </c>
      <c r="X1487" s="291" t="str">
        <f>IF(日報入力!G1487="","",日報入力!AD1487)</f>
        <v/>
      </c>
      <c r="Y1487" s="291" t="str">
        <f>IF(日報入力!G1487="","",日報入力!AE1487)</f>
        <v/>
      </c>
      <c r="Z1487" s="291" t="str">
        <f>IF(日報入力!G1487="","",日報入力!AF1487)</f>
        <v/>
      </c>
      <c r="AA1487" s="291" t="str">
        <f>IF(日報入力!G1487="","",日報入力!AG1487)</f>
        <v/>
      </c>
      <c r="AB1487" s="291" t="str">
        <f>IF(日報入力!G1487="","",日報入力!AH1487)</f>
        <v/>
      </c>
      <c r="AC1487" s="291" t="str">
        <f>IF(日報入力!G1487="","",日報入力!AI1487)</f>
        <v/>
      </c>
      <c r="AD1487" s="291" t="str">
        <f>IF(日報入力!G1487="","",日報入力!AJ1487)</f>
        <v/>
      </c>
      <c r="AE1487" s="292" t="str">
        <f>IF(日報入力!G1487="","",日報入力!E1487)</f>
        <v/>
      </c>
      <c r="AF1487" s="293" t="str">
        <f>IF(日報入力!G1487="","",日報入力!AK1487)</f>
        <v/>
      </c>
      <c r="AG1487" s="293" t="str">
        <f>IF(日報入力!G1487="","",日報入力!AL1487)</f>
        <v/>
      </c>
      <c r="AH1487" s="293" t="str">
        <f>IF(日報入力!G1487="","",日報入力!AM1487)</f>
        <v/>
      </c>
      <c r="AI1487" s="294" t="str">
        <f>IF(日報入力!G1487&gt;0,日報入力!D1487*日報入力!K1487*日報入力!AL1487,"")</f>
        <v/>
      </c>
      <c r="AJ1487" s="294" t="str">
        <f>IF(日報入力!G1487&gt;0,日報入力!E1487*日報入力!AL1487,"")</f>
        <v/>
      </c>
      <c r="AK1487" s="294" t="str">
        <f>IF(日報入力!G1487&gt;0,AI1487-AJ1487,"")</f>
        <v/>
      </c>
      <c r="AL1487" s="292" t="str">
        <f>IF(日報入力!G1487&gt;0,日報入力!E1487*日報入力!AM1487,"")</f>
        <v/>
      </c>
      <c r="AM1487" s="292" t="str">
        <f>IF(日報入力!G1487&gt;0,日報入力!AB1487*日報入力!AM1487,"")</f>
        <v/>
      </c>
      <c r="AN1487" s="68" t="str">
        <f>IF(日報入力!G1487&gt;0,日報入力!C1487,"")</f>
        <v/>
      </c>
      <c r="AO1487" s="68" t="str">
        <f>日報入力!B1487</f>
        <v/>
      </c>
      <c r="AP1487" s="68" t="str">
        <f>IF(日報入力!AQ1487,日報入力!BA1487,"")</f>
        <v/>
      </c>
      <c r="AQ1487" s="68" t="str">
        <f>IF(日報入力!AR1487,日報入力!BB1487,"")</f>
        <v/>
      </c>
      <c r="AR1487" s="68" t="str">
        <f>IF(日報入力!AS1487,"N勤","")</f>
        <v/>
      </c>
      <c r="AS1487" s="295" t="e">
        <f t="shared" si="86"/>
        <v>#VALUE!</v>
      </c>
      <c r="AT1487" s="439" t="str">
        <f>日報入力!AY1487</f>
        <v/>
      </c>
      <c r="AU1487" s="518" t="str">
        <f>IF(日報入力!G1487,G1487*60/E1487,"")</f>
        <v/>
      </c>
      <c r="AV1487" s="528" t="str">
        <f>IF(日報入力!AT1487,日報入力!AT1487,"")</f>
        <v/>
      </c>
      <c r="AW1487" s="529" t="str">
        <f>IF(日報入力!AT1487,AE1487/日報入力!AT1487,"")</f>
        <v/>
      </c>
      <c r="AX1487" s="530" t="e">
        <f>IF(1&lt;日報集計!AT1487,AT1487/(((F1487-I1487-J1487-N1487-O1487)*60)/(E1487)),"")</f>
        <v>#VALUE!</v>
      </c>
      <c r="AY1487" s="664" t="str">
        <f>IF(日報入力!H1487,AT1487/(((F1487-J1487)*60)/E1487),"")</f>
        <v/>
      </c>
      <c r="AZ1487" s="664" t="str">
        <f>IF(日報入力!I1487,AT1487/((G1487*60)/E1487),"")</f>
        <v/>
      </c>
      <c r="BA1487" s="296" t="str">
        <f>IF(日報入力!G1487,G1487/F1487,"")</f>
        <v/>
      </c>
      <c r="BB1487" s="386" t="e">
        <f t="shared" si="87"/>
        <v>#VALUE!</v>
      </c>
      <c r="BC1487" s="386" t="e">
        <f t="shared" si="88"/>
        <v>#VALUE!</v>
      </c>
      <c r="BD1487" s="80">
        <f>日報入力!AU1487</f>
        <v>0</v>
      </c>
      <c r="BE1487" s="534" t="str">
        <f>IF(日報入力!AV1487,日報入力!AV1487,"")</f>
        <v/>
      </c>
      <c r="BF1487" s="534" t="str">
        <f>IF(日報入力!AW1487,日報入力!AW1487,"")</f>
        <v/>
      </c>
      <c r="BG1487" s="398" t="str">
        <f>IF(日報入力!G1487,日報入力!K1487*日報入力!D1487*日報入力!BC1487,"")</f>
        <v/>
      </c>
    </row>
    <row r="1488" spans="1:59" ht="20.25" hidden="1" customHeight="1" x14ac:dyDescent="0.15">
      <c r="A1488" s="302" t="str">
        <f>IF(日報入力!G1488="","",日報入力!G1488)</f>
        <v/>
      </c>
      <c r="B1488" s="291" t="str">
        <f>IF(日報入力!G1488="","",日報入力!H1488)</f>
        <v/>
      </c>
      <c r="C1488" s="291" t="str">
        <f>IF(日報入力!G1488="","",日報入力!I1488)</f>
        <v/>
      </c>
      <c r="D1488" s="291" t="str">
        <f>IF(日報入力!G1488="","",日報入力!J1488)</f>
        <v/>
      </c>
      <c r="E1488" s="291" t="str">
        <f>IF(日報入力!G1488="","",日報入力!K1488)</f>
        <v/>
      </c>
      <c r="F1488" s="291" t="str">
        <f>IF(日報入力!G1488="","",日報入力!L1488)</f>
        <v/>
      </c>
      <c r="G1488" s="291" t="str">
        <f>IF(日報入力!G1488="","",日報入力!L1488-日報入力!O1488-日報入力!P1488-日報入力!Q1488-日報入力!R1488-日報入力!S1488-日報入力!T1488-日報入力!U1488-日報入力!V1488-日報入力!W1488-日報入力!X1488-日報入力!Y1488-日報入力!Z1488)</f>
        <v/>
      </c>
      <c r="H1488" s="291" t="str">
        <f>IF(日報入力!G1488="","",IF(日報入力!M1488&gt;=0,日報入力!M1488*F1488,F1488))</f>
        <v/>
      </c>
      <c r="I1488" s="291" t="str">
        <f>IF(日報入力!G1488="","",日報入力!O1488)</f>
        <v/>
      </c>
      <c r="J1488" s="291" t="str">
        <f>IF(日報入力!G1488="","",日報入力!P1488)</f>
        <v/>
      </c>
      <c r="K1488" s="291" t="str">
        <f>IF(日報入力!G1488="","",日報入力!Q1488)</f>
        <v/>
      </c>
      <c r="L1488" s="291" t="str">
        <f>IF(日報入力!G1488="","",日報入力!R1488)</f>
        <v/>
      </c>
      <c r="M1488" s="291" t="str">
        <f>IF(日報入力!G1488="","",日報入力!S1488)</f>
        <v/>
      </c>
      <c r="N1488" s="291" t="str">
        <f>IF(日報入力!G1488="","",日報入力!T1488)</f>
        <v/>
      </c>
      <c r="O1488" s="291" t="str">
        <f>IF(日報入力!G1488="","",日報入力!U1488)</f>
        <v/>
      </c>
      <c r="P1488" s="291" t="str">
        <f>IF(日報入力!G1488="","",日報入力!V1488)</f>
        <v/>
      </c>
      <c r="Q1488" s="291" t="str">
        <f>IF(日報入力!G1488="","",日報入力!W1488)</f>
        <v/>
      </c>
      <c r="R1488" s="291" t="str">
        <f>IF(日報入力!G1488="","",日報入力!X1488)</f>
        <v/>
      </c>
      <c r="S1488" s="291" t="str">
        <f>IF(日報入力!G1488="","",日報入力!Y1488)</f>
        <v/>
      </c>
      <c r="T1488" s="291" t="str">
        <f>IF(日報入力!G1488="","",日報入力!Z1488)</f>
        <v/>
      </c>
      <c r="U1488" s="291" t="str">
        <f>IF(日報入力!G1488="","",日報入力!AA1488)</f>
        <v/>
      </c>
      <c r="V1488" s="378" t="str">
        <f>IF(日報入力!G1488="","",日報入力!AB1488)</f>
        <v/>
      </c>
      <c r="W1488" s="291" t="str">
        <f>IF(日報入力!G1488="","",日報入力!AC1488)</f>
        <v/>
      </c>
      <c r="X1488" s="291" t="str">
        <f>IF(日報入力!G1488="","",日報入力!AD1488)</f>
        <v/>
      </c>
      <c r="Y1488" s="291" t="str">
        <f>IF(日報入力!G1488="","",日報入力!AE1488)</f>
        <v/>
      </c>
      <c r="Z1488" s="291" t="str">
        <f>IF(日報入力!G1488="","",日報入力!AF1488)</f>
        <v/>
      </c>
      <c r="AA1488" s="291" t="str">
        <f>IF(日報入力!G1488="","",日報入力!AG1488)</f>
        <v/>
      </c>
      <c r="AB1488" s="291" t="str">
        <f>IF(日報入力!G1488="","",日報入力!AH1488)</f>
        <v/>
      </c>
      <c r="AC1488" s="291" t="str">
        <f>IF(日報入力!G1488="","",日報入力!AI1488)</f>
        <v/>
      </c>
      <c r="AD1488" s="291" t="str">
        <f>IF(日報入力!G1488="","",日報入力!AJ1488)</f>
        <v/>
      </c>
      <c r="AE1488" s="292" t="str">
        <f>IF(日報入力!G1488="","",日報入力!E1488)</f>
        <v/>
      </c>
      <c r="AF1488" s="293" t="str">
        <f>IF(日報入力!G1488="","",日報入力!AK1488)</f>
        <v/>
      </c>
      <c r="AG1488" s="293" t="str">
        <f>IF(日報入力!G1488="","",日報入力!AL1488)</f>
        <v/>
      </c>
      <c r="AH1488" s="293" t="str">
        <f>IF(日報入力!G1488="","",日報入力!AM1488)</f>
        <v/>
      </c>
      <c r="AI1488" s="294" t="str">
        <f>IF(日報入力!G1488&gt;0,日報入力!D1488*日報入力!K1488*日報入力!AL1488,"")</f>
        <v/>
      </c>
      <c r="AJ1488" s="294" t="str">
        <f>IF(日報入力!G1488&gt;0,日報入力!E1488*日報入力!AL1488,"")</f>
        <v/>
      </c>
      <c r="AK1488" s="294" t="str">
        <f>IF(日報入力!G1488&gt;0,AI1488-AJ1488,"")</f>
        <v/>
      </c>
      <c r="AL1488" s="292" t="str">
        <f>IF(日報入力!G1488&gt;0,日報入力!E1488*日報入力!AM1488,"")</f>
        <v/>
      </c>
      <c r="AM1488" s="292" t="str">
        <f>IF(日報入力!G1488&gt;0,日報入力!AB1488*日報入力!AM1488,"")</f>
        <v/>
      </c>
      <c r="AN1488" s="68" t="str">
        <f>IF(日報入力!G1488&gt;0,日報入力!C1488,"")</f>
        <v/>
      </c>
      <c r="AO1488" s="68" t="str">
        <f>日報入力!B1488</f>
        <v/>
      </c>
      <c r="AP1488" s="68" t="str">
        <f>IF(日報入力!AQ1488,日報入力!BA1488,"")</f>
        <v/>
      </c>
      <c r="AQ1488" s="68" t="str">
        <f>IF(日報入力!AR1488,日報入力!BB1488,"")</f>
        <v/>
      </c>
      <c r="AR1488" s="68" t="str">
        <f>IF(日報入力!AS1488,"N勤","")</f>
        <v/>
      </c>
      <c r="AS1488" s="295" t="e">
        <f t="shared" si="86"/>
        <v>#VALUE!</v>
      </c>
      <c r="AT1488" s="439" t="str">
        <f>日報入力!AY1488</f>
        <v/>
      </c>
      <c r="AU1488" s="518" t="str">
        <f>IF(日報入力!G1488,G1488*60/E1488,"")</f>
        <v/>
      </c>
      <c r="AV1488" s="528" t="str">
        <f>IF(日報入力!AT1488,日報入力!AT1488,"")</f>
        <v/>
      </c>
      <c r="AW1488" s="529" t="str">
        <f>IF(日報入力!AT1488,AE1488/日報入力!AT1488,"")</f>
        <v/>
      </c>
      <c r="AX1488" s="530" t="e">
        <f>IF(1&lt;日報集計!AT1488,AT1488/(((F1488-I1488-J1488-N1488-O1488)*60)/(E1488)),"")</f>
        <v>#VALUE!</v>
      </c>
      <c r="AY1488" s="664" t="str">
        <f>IF(日報入力!H1488,AT1488/(((F1488-J1488)*60)/E1488),"")</f>
        <v/>
      </c>
      <c r="AZ1488" s="664" t="str">
        <f>IF(日報入力!I1488,AT1488/((G1488*60)/E1488),"")</f>
        <v/>
      </c>
      <c r="BA1488" s="296" t="str">
        <f>IF(日報入力!G1488,G1488/F1488,"")</f>
        <v/>
      </c>
      <c r="BB1488" s="386" t="e">
        <f t="shared" si="87"/>
        <v>#VALUE!</v>
      </c>
      <c r="BC1488" s="386" t="e">
        <f t="shared" si="88"/>
        <v>#VALUE!</v>
      </c>
      <c r="BD1488" s="80">
        <f>日報入力!AU1488</f>
        <v>0</v>
      </c>
      <c r="BE1488" s="534" t="str">
        <f>IF(日報入力!AV1488,日報入力!AV1488,"")</f>
        <v/>
      </c>
      <c r="BF1488" s="534" t="str">
        <f>IF(日報入力!AW1488,日報入力!AW1488,"")</f>
        <v/>
      </c>
      <c r="BG1488" s="398" t="str">
        <f>IF(日報入力!G1488,日報入力!K1488*日報入力!D1488*日報入力!BC1488,"")</f>
        <v/>
      </c>
    </row>
    <row r="1489" spans="1:59" ht="20.25" hidden="1" customHeight="1" x14ac:dyDescent="0.15">
      <c r="A1489" s="302" t="str">
        <f>IF(日報入力!G1489="","",日報入力!G1489)</f>
        <v/>
      </c>
      <c r="B1489" s="291" t="str">
        <f>IF(日報入力!G1489="","",日報入力!H1489)</f>
        <v/>
      </c>
      <c r="C1489" s="291" t="str">
        <f>IF(日報入力!G1489="","",日報入力!I1489)</f>
        <v/>
      </c>
      <c r="D1489" s="291" t="str">
        <f>IF(日報入力!G1489="","",日報入力!J1489)</f>
        <v/>
      </c>
      <c r="E1489" s="291" t="str">
        <f>IF(日報入力!G1489="","",日報入力!K1489)</f>
        <v/>
      </c>
      <c r="F1489" s="291" t="str">
        <f>IF(日報入力!G1489="","",日報入力!L1489)</f>
        <v/>
      </c>
      <c r="G1489" s="291" t="str">
        <f>IF(日報入力!G1489="","",日報入力!L1489-日報入力!O1489-日報入力!P1489-日報入力!Q1489-日報入力!R1489-日報入力!S1489-日報入力!T1489-日報入力!U1489-日報入力!V1489-日報入力!W1489-日報入力!X1489-日報入力!Y1489-日報入力!Z1489)</f>
        <v/>
      </c>
      <c r="H1489" s="291" t="str">
        <f>IF(日報入力!G1489="","",IF(日報入力!M1489&gt;=0,日報入力!M1489*F1489,F1489))</f>
        <v/>
      </c>
      <c r="I1489" s="291" t="str">
        <f>IF(日報入力!G1489="","",日報入力!O1489)</f>
        <v/>
      </c>
      <c r="J1489" s="291" t="str">
        <f>IF(日報入力!G1489="","",日報入力!P1489)</f>
        <v/>
      </c>
      <c r="K1489" s="291" t="str">
        <f>IF(日報入力!G1489="","",日報入力!Q1489)</f>
        <v/>
      </c>
      <c r="L1489" s="291" t="str">
        <f>IF(日報入力!G1489="","",日報入力!R1489)</f>
        <v/>
      </c>
      <c r="M1489" s="291" t="str">
        <f>IF(日報入力!G1489="","",日報入力!S1489)</f>
        <v/>
      </c>
      <c r="N1489" s="291" t="str">
        <f>IF(日報入力!G1489="","",日報入力!T1489)</f>
        <v/>
      </c>
      <c r="O1489" s="291" t="str">
        <f>IF(日報入力!G1489="","",日報入力!U1489)</f>
        <v/>
      </c>
      <c r="P1489" s="291" t="str">
        <f>IF(日報入力!G1489="","",日報入力!V1489)</f>
        <v/>
      </c>
      <c r="Q1489" s="291" t="str">
        <f>IF(日報入力!G1489="","",日報入力!W1489)</f>
        <v/>
      </c>
      <c r="R1489" s="291" t="str">
        <f>IF(日報入力!G1489="","",日報入力!X1489)</f>
        <v/>
      </c>
      <c r="S1489" s="291" t="str">
        <f>IF(日報入力!G1489="","",日報入力!Y1489)</f>
        <v/>
      </c>
      <c r="T1489" s="291" t="str">
        <f>IF(日報入力!G1489="","",日報入力!Z1489)</f>
        <v/>
      </c>
      <c r="U1489" s="291" t="str">
        <f>IF(日報入力!G1489="","",日報入力!AA1489)</f>
        <v/>
      </c>
      <c r="V1489" s="378" t="str">
        <f>IF(日報入力!G1489="","",日報入力!AB1489)</f>
        <v/>
      </c>
      <c r="W1489" s="291" t="str">
        <f>IF(日報入力!G1489="","",日報入力!AC1489)</f>
        <v/>
      </c>
      <c r="X1489" s="291" t="str">
        <f>IF(日報入力!G1489="","",日報入力!AD1489)</f>
        <v/>
      </c>
      <c r="Y1489" s="291" t="str">
        <f>IF(日報入力!G1489="","",日報入力!AE1489)</f>
        <v/>
      </c>
      <c r="Z1489" s="291" t="str">
        <f>IF(日報入力!G1489="","",日報入力!AF1489)</f>
        <v/>
      </c>
      <c r="AA1489" s="291" t="str">
        <f>IF(日報入力!G1489="","",日報入力!AG1489)</f>
        <v/>
      </c>
      <c r="AB1489" s="291" t="str">
        <f>IF(日報入力!G1489="","",日報入力!AH1489)</f>
        <v/>
      </c>
      <c r="AC1489" s="291" t="str">
        <f>IF(日報入力!G1489="","",日報入力!AI1489)</f>
        <v/>
      </c>
      <c r="AD1489" s="291" t="str">
        <f>IF(日報入力!G1489="","",日報入力!AJ1489)</f>
        <v/>
      </c>
      <c r="AE1489" s="292" t="str">
        <f>IF(日報入力!G1489="","",日報入力!E1489)</f>
        <v/>
      </c>
      <c r="AF1489" s="293" t="str">
        <f>IF(日報入力!G1489="","",日報入力!AK1489)</f>
        <v/>
      </c>
      <c r="AG1489" s="293" t="str">
        <f>IF(日報入力!G1489="","",日報入力!AL1489)</f>
        <v/>
      </c>
      <c r="AH1489" s="293" t="str">
        <f>IF(日報入力!G1489="","",日報入力!AM1489)</f>
        <v/>
      </c>
      <c r="AI1489" s="294" t="str">
        <f>IF(日報入力!G1489&gt;0,日報入力!D1489*日報入力!K1489*日報入力!AL1489,"")</f>
        <v/>
      </c>
      <c r="AJ1489" s="294" t="str">
        <f>IF(日報入力!G1489&gt;0,日報入力!E1489*日報入力!AL1489,"")</f>
        <v/>
      </c>
      <c r="AK1489" s="294" t="str">
        <f>IF(日報入力!G1489&gt;0,AI1489-AJ1489,"")</f>
        <v/>
      </c>
      <c r="AL1489" s="292" t="str">
        <f>IF(日報入力!G1489&gt;0,日報入力!E1489*日報入力!AM1489,"")</f>
        <v/>
      </c>
      <c r="AM1489" s="292" t="str">
        <f>IF(日報入力!G1489&gt;0,日報入力!AB1489*日報入力!AM1489,"")</f>
        <v/>
      </c>
      <c r="AN1489" s="68" t="str">
        <f>IF(日報入力!G1489&gt;0,日報入力!C1489,"")</f>
        <v/>
      </c>
      <c r="AO1489" s="68" t="str">
        <f>日報入力!B1489</f>
        <v/>
      </c>
      <c r="AP1489" s="68" t="str">
        <f>IF(日報入力!AQ1489,日報入力!BA1489,"")</f>
        <v/>
      </c>
      <c r="AQ1489" s="68" t="str">
        <f>IF(日報入力!AR1489,日報入力!BB1489,"")</f>
        <v/>
      </c>
      <c r="AR1489" s="68" t="str">
        <f>IF(日報入力!AS1489,"N勤","")</f>
        <v/>
      </c>
      <c r="AS1489" s="295" t="e">
        <f t="shared" si="86"/>
        <v>#VALUE!</v>
      </c>
      <c r="AT1489" s="439" t="str">
        <f>日報入力!AY1489</f>
        <v/>
      </c>
      <c r="AU1489" s="518" t="str">
        <f>IF(日報入力!G1489,G1489*60/E1489,"")</f>
        <v/>
      </c>
      <c r="AV1489" s="528" t="str">
        <f>IF(日報入力!AT1489,日報入力!AT1489,"")</f>
        <v/>
      </c>
      <c r="AW1489" s="529" t="str">
        <f>IF(日報入力!AT1489,AE1489/日報入力!AT1489,"")</f>
        <v/>
      </c>
      <c r="AX1489" s="530" t="e">
        <f>IF(1&lt;日報集計!AT1489,AT1489/(((F1489-I1489-J1489-N1489-O1489)*60)/(E1489)),"")</f>
        <v>#VALUE!</v>
      </c>
      <c r="AY1489" s="664" t="str">
        <f>IF(日報入力!H1489,AT1489/(((F1489-J1489)*60)/E1489),"")</f>
        <v/>
      </c>
      <c r="AZ1489" s="664" t="str">
        <f>IF(日報入力!I1489,AT1489/((G1489*60)/E1489),"")</f>
        <v/>
      </c>
      <c r="BA1489" s="296" t="str">
        <f>IF(日報入力!G1489,G1489/F1489,"")</f>
        <v/>
      </c>
      <c r="BB1489" s="386" t="e">
        <f t="shared" si="87"/>
        <v>#VALUE!</v>
      </c>
      <c r="BC1489" s="386" t="e">
        <f t="shared" si="88"/>
        <v>#VALUE!</v>
      </c>
      <c r="BD1489" s="80">
        <f>日報入力!AU1489</f>
        <v>0</v>
      </c>
      <c r="BE1489" s="534" t="str">
        <f>IF(日報入力!AV1489,日報入力!AV1489,"")</f>
        <v/>
      </c>
      <c r="BF1489" s="534" t="str">
        <f>IF(日報入力!AW1489,日報入力!AW1489,"")</f>
        <v/>
      </c>
      <c r="BG1489" s="398" t="str">
        <f>IF(日報入力!G1489,日報入力!K1489*日報入力!D1489*日報入力!BC1489,"")</f>
        <v/>
      </c>
    </row>
    <row r="1490" spans="1:59" ht="20.25" hidden="1" customHeight="1" x14ac:dyDescent="0.15">
      <c r="A1490" s="302" t="str">
        <f>IF(日報入力!G1490="","",日報入力!G1490)</f>
        <v/>
      </c>
      <c r="B1490" s="291" t="str">
        <f>IF(日報入力!G1490="","",日報入力!H1490)</f>
        <v/>
      </c>
      <c r="C1490" s="291" t="str">
        <f>IF(日報入力!G1490="","",日報入力!I1490)</f>
        <v/>
      </c>
      <c r="D1490" s="291" t="str">
        <f>IF(日報入力!G1490="","",日報入力!J1490)</f>
        <v/>
      </c>
      <c r="E1490" s="291" t="str">
        <f>IF(日報入力!G1490="","",日報入力!K1490)</f>
        <v/>
      </c>
      <c r="F1490" s="291" t="str">
        <f>IF(日報入力!G1490="","",日報入力!L1490)</f>
        <v/>
      </c>
      <c r="G1490" s="291" t="str">
        <f>IF(日報入力!G1490="","",日報入力!L1490-日報入力!O1490-日報入力!P1490-日報入力!Q1490-日報入力!R1490-日報入力!S1490-日報入力!T1490-日報入力!U1490-日報入力!V1490-日報入力!W1490-日報入力!X1490-日報入力!Y1490-日報入力!Z1490)</f>
        <v/>
      </c>
      <c r="H1490" s="291" t="str">
        <f>IF(日報入力!G1490="","",IF(日報入力!M1490&gt;=0,日報入力!M1490*F1490,F1490))</f>
        <v/>
      </c>
      <c r="I1490" s="291" t="str">
        <f>IF(日報入力!G1490="","",日報入力!O1490)</f>
        <v/>
      </c>
      <c r="J1490" s="291" t="str">
        <f>IF(日報入力!G1490="","",日報入力!P1490)</f>
        <v/>
      </c>
      <c r="K1490" s="291" t="str">
        <f>IF(日報入力!G1490="","",日報入力!Q1490)</f>
        <v/>
      </c>
      <c r="L1490" s="291" t="str">
        <f>IF(日報入力!G1490="","",日報入力!R1490)</f>
        <v/>
      </c>
      <c r="M1490" s="291" t="str">
        <f>IF(日報入力!G1490="","",日報入力!S1490)</f>
        <v/>
      </c>
      <c r="N1490" s="291" t="str">
        <f>IF(日報入力!G1490="","",日報入力!T1490)</f>
        <v/>
      </c>
      <c r="O1490" s="291" t="str">
        <f>IF(日報入力!G1490="","",日報入力!U1490)</f>
        <v/>
      </c>
      <c r="P1490" s="291" t="str">
        <f>IF(日報入力!G1490="","",日報入力!V1490)</f>
        <v/>
      </c>
      <c r="Q1490" s="291" t="str">
        <f>IF(日報入力!G1490="","",日報入力!W1490)</f>
        <v/>
      </c>
      <c r="R1490" s="291" t="str">
        <f>IF(日報入力!G1490="","",日報入力!X1490)</f>
        <v/>
      </c>
      <c r="S1490" s="291" t="str">
        <f>IF(日報入力!G1490="","",日報入力!Y1490)</f>
        <v/>
      </c>
      <c r="T1490" s="291" t="str">
        <f>IF(日報入力!G1490="","",日報入力!Z1490)</f>
        <v/>
      </c>
      <c r="U1490" s="291" t="str">
        <f>IF(日報入力!G1490="","",日報入力!AA1490)</f>
        <v/>
      </c>
      <c r="V1490" s="378" t="str">
        <f>IF(日報入力!G1490="","",日報入力!AB1490)</f>
        <v/>
      </c>
      <c r="W1490" s="291" t="str">
        <f>IF(日報入力!G1490="","",日報入力!AC1490)</f>
        <v/>
      </c>
      <c r="X1490" s="291" t="str">
        <f>IF(日報入力!G1490="","",日報入力!AD1490)</f>
        <v/>
      </c>
      <c r="Y1490" s="291" t="str">
        <f>IF(日報入力!G1490="","",日報入力!AE1490)</f>
        <v/>
      </c>
      <c r="Z1490" s="291" t="str">
        <f>IF(日報入力!G1490="","",日報入力!AF1490)</f>
        <v/>
      </c>
      <c r="AA1490" s="291" t="str">
        <f>IF(日報入力!G1490="","",日報入力!AG1490)</f>
        <v/>
      </c>
      <c r="AB1490" s="291" t="str">
        <f>IF(日報入力!G1490="","",日報入力!AH1490)</f>
        <v/>
      </c>
      <c r="AC1490" s="291" t="str">
        <f>IF(日報入力!G1490="","",日報入力!AI1490)</f>
        <v/>
      </c>
      <c r="AD1490" s="291" t="str">
        <f>IF(日報入力!G1490="","",日報入力!AJ1490)</f>
        <v/>
      </c>
      <c r="AE1490" s="292" t="str">
        <f>IF(日報入力!G1490="","",日報入力!E1490)</f>
        <v/>
      </c>
      <c r="AF1490" s="293" t="str">
        <f>IF(日報入力!G1490="","",日報入力!AK1490)</f>
        <v/>
      </c>
      <c r="AG1490" s="293" t="str">
        <f>IF(日報入力!G1490="","",日報入力!AL1490)</f>
        <v/>
      </c>
      <c r="AH1490" s="293" t="str">
        <f>IF(日報入力!G1490="","",日報入力!AM1490)</f>
        <v/>
      </c>
      <c r="AI1490" s="294" t="str">
        <f>IF(日報入力!G1490&gt;0,日報入力!D1490*日報入力!K1490*日報入力!AL1490,"")</f>
        <v/>
      </c>
      <c r="AJ1490" s="294" t="str">
        <f>IF(日報入力!G1490&gt;0,日報入力!E1490*日報入力!AL1490,"")</f>
        <v/>
      </c>
      <c r="AK1490" s="294" t="str">
        <f>IF(日報入力!G1490&gt;0,AI1490-AJ1490,"")</f>
        <v/>
      </c>
      <c r="AL1490" s="292" t="str">
        <f>IF(日報入力!G1490&gt;0,日報入力!E1490*日報入力!AM1490,"")</f>
        <v/>
      </c>
      <c r="AM1490" s="292" t="str">
        <f>IF(日報入力!G1490&gt;0,日報入力!AB1490*日報入力!AM1490,"")</f>
        <v/>
      </c>
      <c r="AN1490" s="68" t="str">
        <f>IF(日報入力!G1490&gt;0,日報入力!C1490,"")</f>
        <v/>
      </c>
      <c r="AO1490" s="68" t="str">
        <f>日報入力!B1490</f>
        <v/>
      </c>
      <c r="AP1490" s="68" t="str">
        <f>IF(日報入力!AQ1490,日報入力!BA1490,"")</f>
        <v/>
      </c>
      <c r="AQ1490" s="68" t="str">
        <f>IF(日報入力!AR1490,日報入力!BB1490,"")</f>
        <v/>
      </c>
      <c r="AR1490" s="68" t="str">
        <f>IF(日報入力!AS1490,"N勤","")</f>
        <v/>
      </c>
      <c r="AS1490" s="295" t="e">
        <f t="shared" si="86"/>
        <v>#VALUE!</v>
      </c>
      <c r="AT1490" s="439" t="str">
        <f>日報入力!AY1490</f>
        <v/>
      </c>
      <c r="AU1490" s="518" t="str">
        <f>IF(日報入力!G1490,G1490*60/E1490,"")</f>
        <v/>
      </c>
      <c r="AV1490" s="528" t="str">
        <f>IF(日報入力!AT1490,日報入力!AT1490,"")</f>
        <v/>
      </c>
      <c r="AW1490" s="529" t="str">
        <f>IF(日報入力!AT1490,AE1490/日報入力!AT1490,"")</f>
        <v/>
      </c>
      <c r="AX1490" s="530" t="e">
        <f>IF(1&lt;日報集計!AT1490,AT1490/(((F1490-I1490-J1490-N1490-O1490)*60)/(E1490)),"")</f>
        <v>#VALUE!</v>
      </c>
      <c r="AY1490" s="664" t="str">
        <f>IF(日報入力!H1490,AT1490/(((F1490-J1490)*60)/E1490),"")</f>
        <v/>
      </c>
      <c r="AZ1490" s="664" t="str">
        <f>IF(日報入力!I1490,AT1490/((G1490*60)/E1490),"")</f>
        <v/>
      </c>
      <c r="BA1490" s="296" t="str">
        <f>IF(日報入力!G1490,G1490/F1490,"")</f>
        <v/>
      </c>
      <c r="BB1490" s="386" t="e">
        <f t="shared" si="87"/>
        <v>#VALUE!</v>
      </c>
      <c r="BC1490" s="386" t="e">
        <f t="shared" si="88"/>
        <v>#VALUE!</v>
      </c>
      <c r="BD1490" s="80">
        <f>日報入力!AU1490</f>
        <v>0</v>
      </c>
      <c r="BE1490" s="534" t="str">
        <f>IF(日報入力!AV1490,日報入力!AV1490,"")</f>
        <v/>
      </c>
      <c r="BF1490" s="534" t="str">
        <f>IF(日報入力!AW1490,日報入力!AW1490,"")</f>
        <v/>
      </c>
      <c r="BG1490" s="398" t="str">
        <f>IF(日報入力!G1490,日報入力!K1490*日報入力!D1490*日報入力!BC1490,"")</f>
        <v/>
      </c>
    </row>
    <row r="1491" spans="1:59" ht="20.25" hidden="1" customHeight="1" x14ac:dyDescent="0.15">
      <c r="A1491" s="302" t="str">
        <f>IF(日報入力!G1491="","",日報入力!G1491)</f>
        <v/>
      </c>
      <c r="B1491" s="291" t="str">
        <f>IF(日報入力!G1491="","",日報入力!H1491)</f>
        <v/>
      </c>
      <c r="C1491" s="291" t="str">
        <f>IF(日報入力!G1491="","",日報入力!I1491)</f>
        <v/>
      </c>
      <c r="D1491" s="291" t="str">
        <f>IF(日報入力!G1491="","",日報入力!J1491)</f>
        <v/>
      </c>
      <c r="E1491" s="291" t="str">
        <f>IF(日報入力!G1491="","",日報入力!K1491)</f>
        <v/>
      </c>
      <c r="F1491" s="291" t="str">
        <f>IF(日報入力!G1491="","",日報入力!L1491)</f>
        <v/>
      </c>
      <c r="G1491" s="291" t="str">
        <f>IF(日報入力!G1491="","",日報入力!L1491-日報入力!O1491-日報入力!P1491-日報入力!Q1491-日報入力!R1491-日報入力!S1491-日報入力!T1491-日報入力!U1491-日報入力!V1491-日報入力!W1491-日報入力!X1491-日報入力!Y1491-日報入力!Z1491)</f>
        <v/>
      </c>
      <c r="H1491" s="291" t="str">
        <f>IF(日報入力!G1491="","",IF(日報入力!M1491&gt;=0,日報入力!M1491*F1491,F1491))</f>
        <v/>
      </c>
      <c r="I1491" s="291" t="str">
        <f>IF(日報入力!G1491="","",日報入力!O1491)</f>
        <v/>
      </c>
      <c r="J1491" s="291" t="str">
        <f>IF(日報入力!G1491="","",日報入力!P1491)</f>
        <v/>
      </c>
      <c r="K1491" s="291" t="str">
        <f>IF(日報入力!G1491="","",日報入力!Q1491)</f>
        <v/>
      </c>
      <c r="L1491" s="291" t="str">
        <f>IF(日報入力!G1491="","",日報入力!R1491)</f>
        <v/>
      </c>
      <c r="M1491" s="291" t="str">
        <f>IF(日報入力!G1491="","",日報入力!S1491)</f>
        <v/>
      </c>
      <c r="N1491" s="291" t="str">
        <f>IF(日報入力!G1491="","",日報入力!T1491)</f>
        <v/>
      </c>
      <c r="O1491" s="291" t="str">
        <f>IF(日報入力!G1491="","",日報入力!U1491)</f>
        <v/>
      </c>
      <c r="P1491" s="291" t="str">
        <f>IF(日報入力!G1491="","",日報入力!V1491)</f>
        <v/>
      </c>
      <c r="Q1491" s="291" t="str">
        <f>IF(日報入力!G1491="","",日報入力!W1491)</f>
        <v/>
      </c>
      <c r="R1491" s="291" t="str">
        <f>IF(日報入力!G1491="","",日報入力!X1491)</f>
        <v/>
      </c>
      <c r="S1491" s="291" t="str">
        <f>IF(日報入力!G1491="","",日報入力!Y1491)</f>
        <v/>
      </c>
      <c r="T1491" s="291" t="str">
        <f>IF(日報入力!G1491="","",日報入力!Z1491)</f>
        <v/>
      </c>
      <c r="U1491" s="291" t="str">
        <f>IF(日報入力!G1491="","",日報入力!AA1491)</f>
        <v/>
      </c>
      <c r="V1491" s="378" t="str">
        <f>IF(日報入力!G1491="","",日報入力!AB1491)</f>
        <v/>
      </c>
      <c r="W1491" s="291" t="str">
        <f>IF(日報入力!G1491="","",日報入力!AC1491)</f>
        <v/>
      </c>
      <c r="X1491" s="291" t="str">
        <f>IF(日報入力!G1491="","",日報入力!AD1491)</f>
        <v/>
      </c>
      <c r="Y1491" s="291" t="str">
        <f>IF(日報入力!G1491="","",日報入力!AE1491)</f>
        <v/>
      </c>
      <c r="Z1491" s="291" t="str">
        <f>IF(日報入力!G1491="","",日報入力!AF1491)</f>
        <v/>
      </c>
      <c r="AA1491" s="291" t="str">
        <f>IF(日報入力!G1491="","",日報入力!AG1491)</f>
        <v/>
      </c>
      <c r="AB1491" s="291" t="str">
        <f>IF(日報入力!G1491="","",日報入力!AH1491)</f>
        <v/>
      </c>
      <c r="AC1491" s="291" t="str">
        <f>IF(日報入力!G1491="","",日報入力!AI1491)</f>
        <v/>
      </c>
      <c r="AD1491" s="291" t="str">
        <f>IF(日報入力!G1491="","",日報入力!AJ1491)</f>
        <v/>
      </c>
      <c r="AE1491" s="292" t="str">
        <f>IF(日報入力!G1491="","",日報入力!E1491)</f>
        <v/>
      </c>
      <c r="AF1491" s="293" t="str">
        <f>IF(日報入力!G1491="","",日報入力!AK1491)</f>
        <v/>
      </c>
      <c r="AG1491" s="293" t="str">
        <f>IF(日報入力!G1491="","",日報入力!AL1491)</f>
        <v/>
      </c>
      <c r="AH1491" s="293" t="str">
        <f>IF(日報入力!G1491="","",日報入力!AM1491)</f>
        <v/>
      </c>
      <c r="AI1491" s="294" t="str">
        <f>IF(日報入力!G1491&gt;0,日報入力!D1491*日報入力!K1491*日報入力!AL1491,"")</f>
        <v/>
      </c>
      <c r="AJ1491" s="294" t="str">
        <f>IF(日報入力!G1491&gt;0,日報入力!E1491*日報入力!AL1491,"")</f>
        <v/>
      </c>
      <c r="AK1491" s="294" t="str">
        <f>IF(日報入力!G1491&gt;0,AI1491-AJ1491,"")</f>
        <v/>
      </c>
      <c r="AL1491" s="292" t="str">
        <f>IF(日報入力!G1491&gt;0,日報入力!E1491*日報入力!AM1491,"")</f>
        <v/>
      </c>
      <c r="AM1491" s="292" t="str">
        <f>IF(日報入力!G1491&gt;0,日報入力!AB1491*日報入力!AM1491,"")</f>
        <v/>
      </c>
      <c r="AN1491" s="68" t="str">
        <f>IF(日報入力!G1491&gt;0,日報入力!C1491,"")</f>
        <v/>
      </c>
      <c r="AO1491" s="68" t="str">
        <f>日報入力!B1491</f>
        <v/>
      </c>
      <c r="AP1491" s="68" t="str">
        <f>IF(日報入力!AQ1491,日報入力!BA1491,"")</f>
        <v/>
      </c>
      <c r="AQ1491" s="68" t="str">
        <f>IF(日報入力!AR1491,日報入力!BB1491,"")</f>
        <v/>
      </c>
      <c r="AR1491" s="68" t="str">
        <f>IF(日報入力!AS1491,"N勤","")</f>
        <v/>
      </c>
      <c r="AS1491" s="295" t="e">
        <f t="shared" si="86"/>
        <v>#VALUE!</v>
      </c>
      <c r="AT1491" s="439" t="str">
        <f>日報入力!AY1491</f>
        <v/>
      </c>
      <c r="AU1491" s="518" t="str">
        <f>IF(日報入力!G1491,G1491*60/E1491,"")</f>
        <v/>
      </c>
      <c r="AV1491" s="528" t="str">
        <f>IF(日報入力!AT1491,日報入力!AT1491,"")</f>
        <v/>
      </c>
      <c r="AW1491" s="529" t="str">
        <f>IF(日報入力!AT1491,AE1491/日報入力!AT1491,"")</f>
        <v/>
      </c>
      <c r="AX1491" s="530" t="e">
        <f>IF(1&lt;日報集計!AT1491,AT1491/(((F1491-I1491-J1491-N1491-O1491)*60)/(E1491)),"")</f>
        <v>#VALUE!</v>
      </c>
      <c r="AY1491" s="664" t="str">
        <f>IF(日報入力!H1491,AT1491/(((F1491-J1491)*60)/E1491),"")</f>
        <v/>
      </c>
      <c r="AZ1491" s="664" t="str">
        <f>IF(日報入力!I1491,AT1491/((G1491*60)/E1491),"")</f>
        <v/>
      </c>
      <c r="BA1491" s="296" t="str">
        <f>IF(日報入力!G1491,G1491/F1491,"")</f>
        <v/>
      </c>
      <c r="BB1491" s="386" t="e">
        <f t="shared" si="87"/>
        <v>#VALUE!</v>
      </c>
      <c r="BC1491" s="386" t="e">
        <f t="shared" si="88"/>
        <v>#VALUE!</v>
      </c>
      <c r="BD1491" s="80">
        <f>日報入力!AU1491</f>
        <v>0</v>
      </c>
      <c r="BE1491" s="534" t="str">
        <f>IF(日報入力!AV1491,日報入力!AV1491,"")</f>
        <v/>
      </c>
      <c r="BF1491" s="534" t="str">
        <f>IF(日報入力!AW1491,日報入力!AW1491,"")</f>
        <v/>
      </c>
      <c r="BG1491" s="398" t="str">
        <f>IF(日報入力!G1491,日報入力!K1491*日報入力!D1491*日報入力!BC1491,"")</f>
        <v/>
      </c>
    </row>
    <row r="1492" spans="1:59" ht="20.25" hidden="1" customHeight="1" x14ac:dyDescent="0.15">
      <c r="A1492" s="302" t="str">
        <f>IF(日報入力!G1492="","",日報入力!G1492)</f>
        <v/>
      </c>
      <c r="B1492" s="291" t="str">
        <f>IF(日報入力!G1492="","",日報入力!H1492)</f>
        <v/>
      </c>
      <c r="C1492" s="291" t="str">
        <f>IF(日報入力!G1492="","",日報入力!I1492)</f>
        <v/>
      </c>
      <c r="D1492" s="291" t="str">
        <f>IF(日報入力!G1492="","",日報入力!J1492)</f>
        <v/>
      </c>
      <c r="E1492" s="291" t="str">
        <f>IF(日報入力!G1492="","",日報入力!K1492)</f>
        <v/>
      </c>
      <c r="F1492" s="291" t="str">
        <f>IF(日報入力!G1492="","",日報入力!L1492)</f>
        <v/>
      </c>
      <c r="G1492" s="291" t="str">
        <f>IF(日報入力!G1492="","",日報入力!L1492-日報入力!O1492-日報入力!P1492-日報入力!Q1492-日報入力!R1492-日報入力!S1492-日報入力!T1492-日報入力!U1492-日報入力!V1492-日報入力!W1492-日報入力!X1492-日報入力!Y1492-日報入力!Z1492)</f>
        <v/>
      </c>
      <c r="H1492" s="291" t="str">
        <f>IF(日報入力!G1492="","",IF(日報入力!M1492&gt;=0,日報入力!M1492*F1492,F1492))</f>
        <v/>
      </c>
      <c r="I1492" s="291" t="str">
        <f>IF(日報入力!G1492="","",日報入力!O1492)</f>
        <v/>
      </c>
      <c r="J1492" s="291" t="str">
        <f>IF(日報入力!G1492="","",日報入力!P1492)</f>
        <v/>
      </c>
      <c r="K1492" s="291" t="str">
        <f>IF(日報入力!G1492="","",日報入力!Q1492)</f>
        <v/>
      </c>
      <c r="L1492" s="291" t="str">
        <f>IF(日報入力!G1492="","",日報入力!R1492)</f>
        <v/>
      </c>
      <c r="M1492" s="291" t="str">
        <f>IF(日報入力!G1492="","",日報入力!S1492)</f>
        <v/>
      </c>
      <c r="N1492" s="291" t="str">
        <f>IF(日報入力!G1492="","",日報入力!T1492)</f>
        <v/>
      </c>
      <c r="O1492" s="291" t="str">
        <f>IF(日報入力!G1492="","",日報入力!U1492)</f>
        <v/>
      </c>
      <c r="P1492" s="291" t="str">
        <f>IF(日報入力!G1492="","",日報入力!V1492)</f>
        <v/>
      </c>
      <c r="Q1492" s="291" t="str">
        <f>IF(日報入力!G1492="","",日報入力!W1492)</f>
        <v/>
      </c>
      <c r="R1492" s="291" t="str">
        <f>IF(日報入力!G1492="","",日報入力!X1492)</f>
        <v/>
      </c>
      <c r="S1492" s="291" t="str">
        <f>IF(日報入力!G1492="","",日報入力!Y1492)</f>
        <v/>
      </c>
      <c r="T1492" s="291" t="str">
        <f>IF(日報入力!G1492="","",日報入力!Z1492)</f>
        <v/>
      </c>
      <c r="U1492" s="291" t="str">
        <f>IF(日報入力!G1492="","",日報入力!AA1492)</f>
        <v/>
      </c>
      <c r="V1492" s="378" t="str">
        <f>IF(日報入力!G1492="","",日報入力!AB1492)</f>
        <v/>
      </c>
      <c r="W1492" s="291" t="str">
        <f>IF(日報入力!G1492="","",日報入力!AC1492)</f>
        <v/>
      </c>
      <c r="X1492" s="291" t="str">
        <f>IF(日報入力!G1492="","",日報入力!AD1492)</f>
        <v/>
      </c>
      <c r="Y1492" s="291" t="str">
        <f>IF(日報入力!G1492="","",日報入力!AE1492)</f>
        <v/>
      </c>
      <c r="Z1492" s="291" t="str">
        <f>IF(日報入力!G1492="","",日報入力!AF1492)</f>
        <v/>
      </c>
      <c r="AA1492" s="291" t="str">
        <f>IF(日報入力!G1492="","",日報入力!AG1492)</f>
        <v/>
      </c>
      <c r="AB1492" s="291" t="str">
        <f>IF(日報入力!G1492="","",日報入力!AH1492)</f>
        <v/>
      </c>
      <c r="AC1492" s="291" t="str">
        <f>IF(日報入力!G1492="","",日報入力!AI1492)</f>
        <v/>
      </c>
      <c r="AD1492" s="291" t="str">
        <f>IF(日報入力!G1492="","",日報入力!AJ1492)</f>
        <v/>
      </c>
      <c r="AE1492" s="292" t="str">
        <f>IF(日報入力!G1492="","",日報入力!E1492)</f>
        <v/>
      </c>
      <c r="AF1492" s="293" t="str">
        <f>IF(日報入力!G1492="","",日報入力!AK1492)</f>
        <v/>
      </c>
      <c r="AG1492" s="293" t="str">
        <f>IF(日報入力!G1492="","",日報入力!AL1492)</f>
        <v/>
      </c>
      <c r="AH1492" s="293" t="str">
        <f>IF(日報入力!G1492="","",日報入力!AM1492)</f>
        <v/>
      </c>
      <c r="AI1492" s="294" t="str">
        <f>IF(日報入力!G1492&gt;0,日報入力!D1492*日報入力!K1492*日報入力!AL1492,"")</f>
        <v/>
      </c>
      <c r="AJ1492" s="294" t="str">
        <f>IF(日報入力!G1492&gt;0,日報入力!E1492*日報入力!AL1492,"")</f>
        <v/>
      </c>
      <c r="AK1492" s="294" t="str">
        <f>IF(日報入力!G1492&gt;0,AI1492-AJ1492,"")</f>
        <v/>
      </c>
      <c r="AL1492" s="292" t="str">
        <f>IF(日報入力!G1492&gt;0,日報入力!E1492*日報入力!AM1492,"")</f>
        <v/>
      </c>
      <c r="AM1492" s="292" t="str">
        <f>IF(日報入力!G1492&gt;0,日報入力!AB1492*日報入力!AM1492,"")</f>
        <v/>
      </c>
      <c r="AN1492" s="68" t="str">
        <f>IF(日報入力!G1492&gt;0,日報入力!C1492,"")</f>
        <v/>
      </c>
      <c r="AO1492" s="68" t="str">
        <f>日報入力!B1492</f>
        <v/>
      </c>
      <c r="AP1492" s="68" t="str">
        <f>IF(日報入力!AQ1492,日報入力!BA1492,"")</f>
        <v/>
      </c>
      <c r="AQ1492" s="68" t="str">
        <f>IF(日報入力!AR1492,日報入力!BB1492,"")</f>
        <v/>
      </c>
      <c r="AR1492" s="68" t="str">
        <f>IF(日報入力!AS1492,"N勤","")</f>
        <v/>
      </c>
      <c r="AS1492" s="295" t="e">
        <f t="shared" si="86"/>
        <v>#VALUE!</v>
      </c>
      <c r="AT1492" s="439" t="str">
        <f>日報入力!AY1492</f>
        <v/>
      </c>
      <c r="AU1492" s="518" t="str">
        <f>IF(日報入力!G1492,G1492*60/E1492,"")</f>
        <v/>
      </c>
      <c r="AV1492" s="528" t="str">
        <f>IF(日報入力!AT1492,日報入力!AT1492,"")</f>
        <v/>
      </c>
      <c r="AW1492" s="529" t="str">
        <f>IF(日報入力!AT1492,AE1492/日報入力!AT1492,"")</f>
        <v/>
      </c>
      <c r="AX1492" s="530" t="e">
        <f>IF(1&lt;日報集計!AT1492,AT1492/(((F1492-I1492-J1492-N1492-O1492)*60)/(E1492)),"")</f>
        <v>#VALUE!</v>
      </c>
      <c r="AY1492" s="664" t="str">
        <f>IF(日報入力!H1492,AT1492/(((F1492-J1492)*60)/E1492),"")</f>
        <v/>
      </c>
      <c r="AZ1492" s="664" t="str">
        <f>IF(日報入力!I1492,AT1492/((G1492*60)/E1492),"")</f>
        <v/>
      </c>
      <c r="BA1492" s="296" t="str">
        <f>IF(日報入力!G1492,G1492/F1492,"")</f>
        <v/>
      </c>
      <c r="BB1492" s="386" t="e">
        <f t="shared" si="87"/>
        <v>#VALUE!</v>
      </c>
      <c r="BC1492" s="386" t="e">
        <f t="shared" si="88"/>
        <v>#VALUE!</v>
      </c>
      <c r="BD1492" s="80">
        <f>日報入力!AU1492</f>
        <v>0</v>
      </c>
      <c r="BE1492" s="534" t="str">
        <f>IF(日報入力!AV1492,日報入力!AV1492,"")</f>
        <v/>
      </c>
      <c r="BF1492" s="534" t="str">
        <f>IF(日報入力!AW1492,日報入力!AW1492,"")</f>
        <v/>
      </c>
      <c r="BG1492" s="398" t="str">
        <f>IF(日報入力!G1492,日報入力!K1492*日報入力!D1492*日報入力!BC1492,"")</f>
        <v/>
      </c>
    </row>
    <row r="1493" spans="1:59" ht="20.25" hidden="1" customHeight="1" x14ac:dyDescent="0.15">
      <c r="A1493" s="302" t="str">
        <f>IF(日報入力!G1493="","",日報入力!G1493)</f>
        <v/>
      </c>
      <c r="B1493" s="291" t="str">
        <f>IF(日報入力!G1493="","",日報入力!H1493)</f>
        <v/>
      </c>
      <c r="C1493" s="291" t="str">
        <f>IF(日報入力!G1493="","",日報入力!I1493)</f>
        <v/>
      </c>
      <c r="D1493" s="291" t="str">
        <f>IF(日報入力!G1493="","",日報入力!J1493)</f>
        <v/>
      </c>
      <c r="E1493" s="291" t="str">
        <f>IF(日報入力!G1493="","",日報入力!K1493)</f>
        <v/>
      </c>
      <c r="F1493" s="291" t="str">
        <f>IF(日報入力!G1493="","",日報入力!L1493)</f>
        <v/>
      </c>
      <c r="G1493" s="291" t="str">
        <f>IF(日報入力!G1493="","",日報入力!L1493-日報入力!O1493-日報入力!P1493-日報入力!Q1493-日報入力!R1493-日報入力!S1493-日報入力!T1493-日報入力!U1493-日報入力!V1493-日報入力!W1493-日報入力!X1493-日報入力!Y1493-日報入力!Z1493)</f>
        <v/>
      </c>
      <c r="H1493" s="291" t="str">
        <f>IF(日報入力!G1493="","",IF(日報入力!M1493&gt;=0,日報入力!M1493*F1493,F1493))</f>
        <v/>
      </c>
      <c r="I1493" s="291" t="str">
        <f>IF(日報入力!G1493="","",日報入力!O1493)</f>
        <v/>
      </c>
      <c r="J1493" s="291" t="str">
        <f>IF(日報入力!G1493="","",日報入力!P1493)</f>
        <v/>
      </c>
      <c r="K1493" s="291" t="str">
        <f>IF(日報入力!G1493="","",日報入力!Q1493)</f>
        <v/>
      </c>
      <c r="L1493" s="291" t="str">
        <f>IF(日報入力!G1493="","",日報入力!R1493)</f>
        <v/>
      </c>
      <c r="M1493" s="291" t="str">
        <f>IF(日報入力!G1493="","",日報入力!S1493)</f>
        <v/>
      </c>
      <c r="N1493" s="291" t="str">
        <f>IF(日報入力!G1493="","",日報入力!T1493)</f>
        <v/>
      </c>
      <c r="O1493" s="291" t="str">
        <f>IF(日報入力!G1493="","",日報入力!U1493)</f>
        <v/>
      </c>
      <c r="P1493" s="291" t="str">
        <f>IF(日報入力!G1493="","",日報入力!V1493)</f>
        <v/>
      </c>
      <c r="Q1493" s="291" t="str">
        <f>IF(日報入力!G1493="","",日報入力!W1493)</f>
        <v/>
      </c>
      <c r="R1493" s="291" t="str">
        <f>IF(日報入力!G1493="","",日報入力!X1493)</f>
        <v/>
      </c>
      <c r="S1493" s="291" t="str">
        <f>IF(日報入力!G1493="","",日報入力!Y1493)</f>
        <v/>
      </c>
      <c r="T1493" s="291" t="str">
        <f>IF(日報入力!G1493="","",日報入力!Z1493)</f>
        <v/>
      </c>
      <c r="U1493" s="291" t="str">
        <f>IF(日報入力!G1493="","",日報入力!AA1493)</f>
        <v/>
      </c>
      <c r="V1493" s="378" t="str">
        <f>IF(日報入力!G1493="","",日報入力!AB1493)</f>
        <v/>
      </c>
      <c r="W1493" s="291" t="str">
        <f>IF(日報入力!G1493="","",日報入力!AC1493)</f>
        <v/>
      </c>
      <c r="X1493" s="291" t="str">
        <f>IF(日報入力!G1493="","",日報入力!AD1493)</f>
        <v/>
      </c>
      <c r="Y1493" s="291" t="str">
        <f>IF(日報入力!G1493="","",日報入力!AE1493)</f>
        <v/>
      </c>
      <c r="Z1493" s="291" t="str">
        <f>IF(日報入力!G1493="","",日報入力!AF1493)</f>
        <v/>
      </c>
      <c r="AA1493" s="291" t="str">
        <f>IF(日報入力!G1493="","",日報入力!AG1493)</f>
        <v/>
      </c>
      <c r="AB1493" s="291" t="str">
        <f>IF(日報入力!G1493="","",日報入力!AH1493)</f>
        <v/>
      </c>
      <c r="AC1493" s="291" t="str">
        <f>IF(日報入力!G1493="","",日報入力!AI1493)</f>
        <v/>
      </c>
      <c r="AD1493" s="291" t="str">
        <f>IF(日報入力!G1493="","",日報入力!AJ1493)</f>
        <v/>
      </c>
      <c r="AE1493" s="292" t="str">
        <f>IF(日報入力!G1493="","",日報入力!E1493)</f>
        <v/>
      </c>
      <c r="AF1493" s="293" t="str">
        <f>IF(日報入力!G1493="","",日報入力!AK1493)</f>
        <v/>
      </c>
      <c r="AG1493" s="293" t="str">
        <f>IF(日報入力!G1493="","",日報入力!AL1493)</f>
        <v/>
      </c>
      <c r="AH1493" s="293" t="str">
        <f>IF(日報入力!G1493="","",日報入力!AM1493)</f>
        <v/>
      </c>
      <c r="AI1493" s="294" t="str">
        <f>IF(日報入力!G1493&gt;0,日報入力!D1493*日報入力!K1493*日報入力!AL1493,"")</f>
        <v/>
      </c>
      <c r="AJ1493" s="294" t="str">
        <f>IF(日報入力!G1493&gt;0,日報入力!E1493*日報入力!AL1493,"")</f>
        <v/>
      </c>
      <c r="AK1493" s="294" t="str">
        <f>IF(日報入力!G1493&gt;0,AI1493-AJ1493,"")</f>
        <v/>
      </c>
      <c r="AL1493" s="292" t="str">
        <f>IF(日報入力!G1493&gt;0,日報入力!E1493*日報入力!AM1493,"")</f>
        <v/>
      </c>
      <c r="AM1493" s="292" t="str">
        <f>IF(日報入力!G1493&gt;0,日報入力!AB1493*日報入力!AM1493,"")</f>
        <v/>
      </c>
      <c r="AN1493" s="68" t="str">
        <f>IF(日報入力!G1493&gt;0,日報入力!C1493,"")</f>
        <v/>
      </c>
      <c r="AO1493" s="68" t="str">
        <f>日報入力!B1493</f>
        <v/>
      </c>
      <c r="AP1493" s="68" t="str">
        <f>IF(日報入力!AQ1493,日報入力!BA1493,"")</f>
        <v/>
      </c>
      <c r="AQ1493" s="68" t="str">
        <f>IF(日報入力!AR1493,日報入力!BB1493,"")</f>
        <v/>
      </c>
      <c r="AR1493" s="68" t="str">
        <f>IF(日報入力!AS1493,"N勤","")</f>
        <v/>
      </c>
      <c r="AS1493" s="295" t="e">
        <f t="shared" si="86"/>
        <v>#VALUE!</v>
      </c>
      <c r="AT1493" s="439" t="str">
        <f>日報入力!AY1493</f>
        <v/>
      </c>
      <c r="AU1493" s="518" t="str">
        <f>IF(日報入力!G1493,G1493*60/E1493,"")</f>
        <v/>
      </c>
      <c r="AV1493" s="528" t="str">
        <f>IF(日報入力!AT1493,日報入力!AT1493,"")</f>
        <v/>
      </c>
      <c r="AW1493" s="529" t="str">
        <f>IF(日報入力!AT1493,AE1493/日報入力!AT1493,"")</f>
        <v/>
      </c>
      <c r="AX1493" s="530" t="e">
        <f>IF(1&lt;日報集計!AT1493,AT1493/(((F1493-I1493-J1493-N1493-O1493)*60)/(E1493)),"")</f>
        <v>#VALUE!</v>
      </c>
      <c r="AY1493" s="664" t="str">
        <f>IF(日報入力!H1493,AT1493/(((F1493-J1493)*60)/E1493),"")</f>
        <v/>
      </c>
      <c r="AZ1493" s="664" t="str">
        <f>IF(日報入力!I1493,AT1493/((G1493*60)/E1493),"")</f>
        <v/>
      </c>
      <c r="BA1493" s="296" t="str">
        <f>IF(日報入力!G1493,G1493/F1493,"")</f>
        <v/>
      </c>
      <c r="BB1493" s="386" t="e">
        <f t="shared" si="87"/>
        <v>#VALUE!</v>
      </c>
      <c r="BC1493" s="386" t="e">
        <f t="shared" si="88"/>
        <v>#VALUE!</v>
      </c>
      <c r="BD1493" s="80">
        <f>日報入力!AU1493</f>
        <v>0</v>
      </c>
      <c r="BE1493" s="534" t="str">
        <f>IF(日報入力!AV1493,日報入力!AV1493,"")</f>
        <v/>
      </c>
      <c r="BF1493" s="534" t="str">
        <f>IF(日報入力!AW1493,日報入力!AW1493,"")</f>
        <v/>
      </c>
      <c r="BG1493" s="398" t="str">
        <f>IF(日報入力!G1493,日報入力!K1493*日報入力!D1493*日報入力!BC1493,"")</f>
        <v/>
      </c>
    </row>
    <row r="1494" spans="1:59" ht="20.25" hidden="1" customHeight="1" x14ac:dyDescent="0.15">
      <c r="A1494" s="302" t="str">
        <f>IF(日報入力!G1494="","",日報入力!G1494)</f>
        <v/>
      </c>
      <c r="B1494" s="291" t="str">
        <f>IF(日報入力!G1494="","",日報入力!H1494)</f>
        <v/>
      </c>
      <c r="C1494" s="291" t="str">
        <f>IF(日報入力!G1494="","",日報入力!I1494)</f>
        <v/>
      </c>
      <c r="D1494" s="291" t="str">
        <f>IF(日報入力!G1494="","",日報入力!J1494)</f>
        <v/>
      </c>
      <c r="E1494" s="291" t="str">
        <f>IF(日報入力!G1494="","",日報入力!K1494)</f>
        <v/>
      </c>
      <c r="F1494" s="291" t="str">
        <f>IF(日報入力!G1494="","",日報入力!L1494)</f>
        <v/>
      </c>
      <c r="G1494" s="291" t="str">
        <f>IF(日報入力!G1494="","",日報入力!L1494-日報入力!O1494-日報入力!P1494-日報入力!Q1494-日報入力!R1494-日報入力!S1494-日報入力!T1494-日報入力!U1494-日報入力!V1494-日報入力!W1494-日報入力!X1494-日報入力!Y1494-日報入力!Z1494)</f>
        <v/>
      </c>
      <c r="H1494" s="291" t="str">
        <f>IF(日報入力!G1494="","",IF(日報入力!M1494&gt;=0,日報入力!M1494*F1494,F1494))</f>
        <v/>
      </c>
      <c r="I1494" s="291" t="str">
        <f>IF(日報入力!G1494="","",日報入力!O1494)</f>
        <v/>
      </c>
      <c r="J1494" s="291" t="str">
        <f>IF(日報入力!G1494="","",日報入力!P1494)</f>
        <v/>
      </c>
      <c r="K1494" s="291" t="str">
        <f>IF(日報入力!G1494="","",日報入力!Q1494)</f>
        <v/>
      </c>
      <c r="L1494" s="291" t="str">
        <f>IF(日報入力!G1494="","",日報入力!R1494)</f>
        <v/>
      </c>
      <c r="M1494" s="291" t="str">
        <f>IF(日報入力!G1494="","",日報入力!S1494)</f>
        <v/>
      </c>
      <c r="N1494" s="291" t="str">
        <f>IF(日報入力!G1494="","",日報入力!T1494)</f>
        <v/>
      </c>
      <c r="O1494" s="291" t="str">
        <f>IF(日報入力!G1494="","",日報入力!U1494)</f>
        <v/>
      </c>
      <c r="P1494" s="291" t="str">
        <f>IF(日報入力!G1494="","",日報入力!V1494)</f>
        <v/>
      </c>
      <c r="Q1494" s="291" t="str">
        <f>IF(日報入力!G1494="","",日報入力!W1494)</f>
        <v/>
      </c>
      <c r="R1494" s="291" t="str">
        <f>IF(日報入力!G1494="","",日報入力!X1494)</f>
        <v/>
      </c>
      <c r="S1494" s="291" t="str">
        <f>IF(日報入力!G1494="","",日報入力!Y1494)</f>
        <v/>
      </c>
      <c r="T1494" s="291" t="str">
        <f>IF(日報入力!G1494="","",日報入力!Z1494)</f>
        <v/>
      </c>
      <c r="U1494" s="291" t="str">
        <f>IF(日報入力!G1494="","",日報入力!AA1494)</f>
        <v/>
      </c>
      <c r="V1494" s="378" t="str">
        <f>IF(日報入力!G1494="","",日報入力!AB1494)</f>
        <v/>
      </c>
      <c r="W1494" s="291" t="str">
        <f>IF(日報入力!G1494="","",日報入力!AC1494)</f>
        <v/>
      </c>
      <c r="X1494" s="291" t="str">
        <f>IF(日報入力!G1494="","",日報入力!AD1494)</f>
        <v/>
      </c>
      <c r="Y1494" s="291" t="str">
        <f>IF(日報入力!G1494="","",日報入力!AE1494)</f>
        <v/>
      </c>
      <c r="Z1494" s="291" t="str">
        <f>IF(日報入力!G1494="","",日報入力!AF1494)</f>
        <v/>
      </c>
      <c r="AA1494" s="291" t="str">
        <f>IF(日報入力!G1494="","",日報入力!AG1494)</f>
        <v/>
      </c>
      <c r="AB1494" s="291" t="str">
        <f>IF(日報入力!G1494="","",日報入力!AH1494)</f>
        <v/>
      </c>
      <c r="AC1494" s="291" t="str">
        <f>IF(日報入力!G1494="","",日報入力!AI1494)</f>
        <v/>
      </c>
      <c r="AD1494" s="291" t="str">
        <f>IF(日報入力!G1494="","",日報入力!AJ1494)</f>
        <v/>
      </c>
      <c r="AE1494" s="292" t="str">
        <f>IF(日報入力!G1494="","",日報入力!E1494)</f>
        <v/>
      </c>
      <c r="AF1494" s="293" t="str">
        <f>IF(日報入力!G1494="","",日報入力!AK1494)</f>
        <v/>
      </c>
      <c r="AG1494" s="293" t="str">
        <f>IF(日報入力!G1494="","",日報入力!AL1494)</f>
        <v/>
      </c>
      <c r="AH1494" s="293" t="str">
        <f>IF(日報入力!G1494="","",日報入力!AM1494)</f>
        <v/>
      </c>
      <c r="AI1494" s="294" t="str">
        <f>IF(日報入力!G1494&gt;0,日報入力!D1494*日報入力!K1494*日報入力!AL1494,"")</f>
        <v/>
      </c>
      <c r="AJ1494" s="294" t="str">
        <f>IF(日報入力!G1494&gt;0,日報入力!E1494*日報入力!AL1494,"")</f>
        <v/>
      </c>
      <c r="AK1494" s="294" t="str">
        <f>IF(日報入力!G1494&gt;0,AI1494-AJ1494,"")</f>
        <v/>
      </c>
      <c r="AL1494" s="292" t="str">
        <f>IF(日報入力!G1494&gt;0,日報入力!E1494*日報入力!AM1494,"")</f>
        <v/>
      </c>
      <c r="AM1494" s="292" t="str">
        <f>IF(日報入力!G1494&gt;0,日報入力!AB1494*日報入力!AM1494,"")</f>
        <v/>
      </c>
      <c r="AN1494" s="68" t="str">
        <f>IF(日報入力!G1494&gt;0,日報入力!C1494,"")</f>
        <v/>
      </c>
      <c r="AO1494" s="68" t="str">
        <f>日報入力!B1494</f>
        <v/>
      </c>
      <c r="AP1494" s="68" t="str">
        <f>IF(日報入力!AQ1494,日報入力!BA1494,"")</f>
        <v/>
      </c>
      <c r="AQ1494" s="68" t="str">
        <f>IF(日報入力!AR1494,日報入力!BB1494,"")</f>
        <v/>
      </c>
      <c r="AR1494" s="68" t="str">
        <f>IF(日報入力!AS1494,"N勤","")</f>
        <v/>
      </c>
      <c r="AS1494" s="295" t="e">
        <f t="shared" si="86"/>
        <v>#VALUE!</v>
      </c>
      <c r="AT1494" s="439" t="str">
        <f>日報入力!AY1494</f>
        <v/>
      </c>
      <c r="AU1494" s="518" t="str">
        <f>IF(日報入力!G1494,G1494*60/E1494,"")</f>
        <v/>
      </c>
      <c r="AV1494" s="528" t="str">
        <f>IF(日報入力!AT1494,日報入力!AT1494,"")</f>
        <v/>
      </c>
      <c r="AW1494" s="529" t="str">
        <f>IF(日報入力!AT1494,AE1494/日報入力!AT1494,"")</f>
        <v/>
      </c>
      <c r="AX1494" s="530" t="e">
        <f>IF(1&lt;日報集計!AT1494,AT1494/(((F1494-I1494-J1494-N1494-O1494)*60)/(E1494)),"")</f>
        <v>#VALUE!</v>
      </c>
      <c r="AY1494" s="664" t="str">
        <f>IF(日報入力!H1494,AT1494/(((F1494-J1494)*60)/E1494),"")</f>
        <v/>
      </c>
      <c r="AZ1494" s="664" t="str">
        <f>IF(日報入力!I1494,AT1494/((G1494*60)/E1494),"")</f>
        <v/>
      </c>
      <c r="BA1494" s="296" t="str">
        <f>IF(日報入力!G1494,G1494/F1494,"")</f>
        <v/>
      </c>
      <c r="BB1494" s="386" t="e">
        <f t="shared" si="87"/>
        <v>#VALUE!</v>
      </c>
      <c r="BC1494" s="386" t="e">
        <f t="shared" si="88"/>
        <v>#VALUE!</v>
      </c>
      <c r="BD1494" s="80">
        <f>日報入力!AU1494</f>
        <v>0</v>
      </c>
      <c r="BE1494" s="534" t="str">
        <f>IF(日報入力!AV1494,日報入力!AV1494,"")</f>
        <v/>
      </c>
      <c r="BF1494" s="534" t="str">
        <f>IF(日報入力!AW1494,日報入力!AW1494,"")</f>
        <v/>
      </c>
      <c r="BG1494" s="398" t="str">
        <f>IF(日報入力!G1494,日報入力!K1494*日報入力!D1494*日報入力!BC1494,"")</f>
        <v/>
      </c>
    </row>
    <row r="1495" spans="1:59" ht="20.25" hidden="1" customHeight="1" x14ac:dyDescent="0.15">
      <c r="A1495" s="302" t="str">
        <f>IF(日報入力!G1495="","",日報入力!G1495)</f>
        <v/>
      </c>
      <c r="B1495" s="291" t="str">
        <f>IF(日報入力!G1495="","",日報入力!H1495)</f>
        <v/>
      </c>
      <c r="C1495" s="291" t="str">
        <f>IF(日報入力!G1495="","",日報入力!I1495)</f>
        <v/>
      </c>
      <c r="D1495" s="291" t="str">
        <f>IF(日報入力!G1495="","",日報入力!J1495)</f>
        <v/>
      </c>
      <c r="E1495" s="291" t="str">
        <f>IF(日報入力!G1495="","",日報入力!K1495)</f>
        <v/>
      </c>
      <c r="F1495" s="291" t="str">
        <f>IF(日報入力!G1495="","",日報入力!L1495)</f>
        <v/>
      </c>
      <c r="G1495" s="291" t="str">
        <f>IF(日報入力!G1495="","",日報入力!L1495-日報入力!O1495-日報入力!P1495-日報入力!Q1495-日報入力!R1495-日報入力!S1495-日報入力!T1495-日報入力!U1495-日報入力!V1495-日報入力!W1495-日報入力!X1495-日報入力!Y1495-日報入力!Z1495)</f>
        <v/>
      </c>
      <c r="H1495" s="291" t="str">
        <f>IF(日報入力!G1495="","",IF(日報入力!M1495&gt;=0,日報入力!M1495*F1495,F1495))</f>
        <v/>
      </c>
      <c r="I1495" s="291" t="str">
        <f>IF(日報入力!G1495="","",日報入力!O1495)</f>
        <v/>
      </c>
      <c r="J1495" s="291" t="str">
        <f>IF(日報入力!G1495="","",日報入力!P1495)</f>
        <v/>
      </c>
      <c r="K1495" s="291" t="str">
        <f>IF(日報入力!G1495="","",日報入力!Q1495)</f>
        <v/>
      </c>
      <c r="L1495" s="291" t="str">
        <f>IF(日報入力!G1495="","",日報入力!R1495)</f>
        <v/>
      </c>
      <c r="M1495" s="291" t="str">
        <f>IF(日報入力!G1495="","",日報入力!S1495)</f>
        <v/>
      </c>
      <c r="N1495" s="291" t="str">
        <f>IF(日報入力!G1495="","",日報入力!T1495)</f>
        <v/>
      </c>
      <c r="O1495" s="291" t="str">
        <f>IF(日報入力!G1495="","",日報入力!U1495)</f>
        <v/>
      </c>
      <c r="P1495" s="291" t="str">
        <f>IF(日報入力!G1495="","",日報入力!V1495)</f>
        <v/>
      </c>
      <c r="Q1495" s="291" t="str">
        <f>IF(日報入力!G1495="","",日報入力!W1495)</f>
        <v/>
      </c>
      <c r="R1495" s="291" t="str">
        <f>IF(日報入力!G1495="","",日報入力!X1495)</f>
        <v/>
      </c>
      <c r="S1495" s="291" t="str">
        <f>IF(日報入力!G1495="","",日報入力!Y1495)</f>
        <v/>
      </c>
      <c r="T1495" s="291" t="str">
        <f>IF(日報入力!G1495="","",日報入力!Z1495)</f>
        <v/>
      </c>
      <c r="U1495" s="291" t="str">
        <f>IF(日報入力!G1495="","",日報入力!AA1495)</f>
        <v/>
      </c>
      <c r="V1495" s="378" t="str">
        <f>IF(日報入力!G1495="","",日報入力!AB1495)</f>
        <v/>
      </c>
      <c r="W1495" s="291" t="str">
        <f>IF(日報入力!G1495="","",日報入力!AC1495)</f>
        <v/>
      </c>
      <c r="X1495" s="291" t="str">
        <f>IF(日報入力!G1495="","",日報入力!AD1495)</f>
        <v/>
      </c>
      <c r="Y1495" s="291" t="str">
        <f>IF(日報入力!G1495="","",日報入力!AE1495)</f>
        <v/>
      </c>
      <c r="Z1495" s="291" t="str">
        <f>IF(日報入力!G1495="","",日報入力!AF1495)</f>
        <v/>
      </c>
      <c r="AA1495" s="291" t="str">
        <f>IF(日報入力!G1495="","",日報入力!AG1495)</f>
        <v/>
      </c>
      <c r="AB1495" s="291" t="str">
        <f>IF(日報入力!G1495="","",日報入力!AH1495)</f>
        <v/>
      </c>
      <c r="AC1495" s="291" t="str">
        <f>IF(日報入力!G1495="","",日報入力!AI1495)</f>
        <v/>
      </c>
      <c r="AD1495" s="291" t="str">
        <f>IF(日報入力!G1495="","",日報入力!AJ1495)</f>
        <v/>
      </c>
      <c r="AE1495" s="292" t="str">
        <f>IF(日報入力!G1495="","",日報入力!E1495)</f>
        <v/>
      </c>
      <c r="AF1495" s="293" t="str">
        <f>IF(日報入力!G1495="","",日報入力!AK1495)</f>
        <v/>
      </c>
      <c r="AG1495" s="293" t="str">
        <f>IF(日報入力!G1495="","",日報入力!AL1495)</f>
        <v/>
      </c>
      <c r="AH1495" s="293" t="str">
        <f>IF(日報入力!G1495="","",日報入力!AM1495)</f>
        <v/>
      </c>
      <c r="AI1495" s="294" t="str">
        <f>IF(日報入力!G1495&gt;0,日報入力!D1495*日報入力!K1495*日報入力!AL1495,"")</f>
        <v/>
      </c>
      <c r="AJ1495" s="294" t="str">
        <f>IF(日報入力!G1495&gt;0,日報入力!E1495*日報入力!AL1495,"")</f>
        <v/>
      </c>
      <c r="AK1495" s="294" t="str">
        <f>IF(日報入力!G1495&gt;0,AI1495-AJ1495,"")</f>
        <v/>
      </c>
      <c r="AL1495" s="292" t="str">
        <f>IF(日報入力!G1495&gt;0,日報入力!E1495*日報入力!AM1495,"")</f>
        <v/>
      </c>
      <c r="AM1495" s="292" t="str">
        <f>IF(日報入力!G1495&gt;0,日報入力!AB1495*日報入力!AM1495,"")</f>
        <v/>
      </c>
      <c r="AN1495" s="68" t="str">
        <f>IF(日報入力!G1495&gt;0,日報入力!C1495,"")</f>
        <v/>
      </c>
      <c r="AO1495" s="68" t="str">
        <f>日報入力!B1495</f>
        <v/>
      </c>
      <c r="AP1495" s="68" t="str">
        <f>IF(日報入力!AQ1495,日報入力!BA1495,"")</f>
        <v/>
      </c>
      <c r="AQ1495" s="68" t="str">
        <f>IF(日報入力!AR1495,日報入力!BB1495,"")</f>
        <v/>
      </c>
      <c r="AR1495" s="68" t="str">
        <f>IF(日報入力!AS1495,"N勤","")</f>
        <v/>
      </c>
      <c r="AS1495" s="295" t="e">
        <f t="shared" si="86"/>
        <v>#VALUE!</v>
      </c>
      <c r="AT1495" s="439" t="str">
        <f>日報入力!AY1495</f>
        <v/>
      </c>
      <c r="AU1495" s="518" t="str">
        <f>IF(日報入力!G1495,G1495*60/E1495,"")</f>
        <v/>
      </c>
      <c r="AV1495" s="528" t="str">
        <f>IF(日報入力!AT1495,日報入力!AT1495,"")</f>
        <v/>
      </c>
      <c r="AW1495" s="529" t="str">
        <f>IF(日報入力!AT1495,AE1495/日報入力!AT1495,"")</f>
        <v/>
      </c>
      <c r="AX1495" s="530" t="e">
        <f>IF(1&lt;日報集計!AT1495,AT1495/(((F1495-I1495-J1495-N1495-O1495)*60)/(E1495)),"")</f>
        <v>#VALUE!</v>
      </c>
      <c r="AY1495" s="664" t="str">
        <f>IF(日報入力!H1495,AT1495/(((F1495-J1495)*60)/E1495),"")</f>
        <v/>
      </c>
      <c r="AZ1495" s="664" t="str">
        <f>IF(日報入力!I1495,AT1495/((G1495*60)/E1495),"")</f>
        <v/>
      </c>
      <c r="BA1495" s="296" t="str">
        <f>IF(日報入力!G1495,G1495/F1495,"")</f>
        <v/>
      </c>
      <c r="BB1495" s="386" t="e">
        <f t="shared" si="87"/>
        <v>#VALUE!</v>
      </c>
      <c r="BC1495" s="386" t="e">
        <f t="shared" si="88"/>
        <v>#VALUE!</v>
      </c>
      <c r="BD1495" s="80">
        <f>日報入力!AU1495</f>
        <v>0</v>
      </c>
      <c r="BE1495" s="534" t="str">
        <f>IF(日報入力!AV1495,日報入力!AV1495,"")</f>
        <v/>
      </c>
      <c r="BF1495" s="534" t="str">
        <f>IF(日報入力!AW1495,日報入力!AW1495,"")</f>
        <v/>
      </c>
      <c r="BG1495" s="398" t="str">
        <f>IF(日報入力!G1495,日報入力!K1495*日報入力!D1495*日報入力!BC1495,"")</f>
        <v/>
      </c>
    </row>
    <row r="1496" spans="1:59" ht="20.25" hidden="1" customHeight="1" x14ac:dyDescent="0.15">
      <c r="A1496" s="302" t="str">
        <f>IF(日報入力!G1496="","",日報入力!G1496)</f>
        <v/>
      </c>
      <c r="B1496" s="291" t="str">
        <f>IF(日報入力!G1496="","",日報入力!H1496)</f>
        <v/>
      </c>
      <c r="C1496" s="291" t="str">
        <f>IF(日報入力!G1496="","",日報入力!I1496)</f>
        <v/>
      </c>
      <c r="D1496" s="291" t="str">
        <f>IF(日報入力!G1496="","",日報入力!J1496)</f>
        <v/>
      </c>
      <c r="E1496" s="291" t="str">
        <f>IF(日報入力!G1496="","",日報入力!K1496)</f>
        <v/>
      </c>
      <c r="F1496" s="291" t="str">
        <f>IF(日報入力!G1496="","",日報入力!L1496)</f>
        <v/>
      </c>
      <c r="G1496" s="291" t="str">
        <f>IF(日報入力!G1496="","",日報入力!L1496-日報入力!O1496-日報入力!P1496-日報入力!Q1496-日報入力!R1496-日報入力!S1496-日報入力!T1496-日報入力!U1496-日報入力!V1496-日報入力!W1496-日報入力!X1496-日報入力!Y1496-日報入力!Z1496)</f>
        <v/>
      </c>
      <c r="H1496" s="291" t="str">
        <f>IF(日報入力!G1496="","",IF(日報入力!M1496&gt;=0,日報入力!M1496*F1496,F1496))</f>
        <v/>
      </c>
      <c r="I1496" s="291" t="str">
        <f>IF(日報入力!G1496="","",日報入力!O1496)</f>
        <v/>
      </c>
      <c r="J1496" s="291" t="str">
        <f>IF(日報入力!G1496="","",日報入力!P1496)</f>
        <v/>
      </c>
      <c r="K1496" s="291" t="str">
        <f>IF(日報入力!G1496="","",日報入力!Q1496)</f>
        <v/>
      </c>
      <c r="L1496" s="291" t="str">
        <f>IF(日報入力!G1496="","",日報入力!R1496)</f>
        <v/>
      </c>
      <c r="M1496" s="291" t="str">
        <f>IF(日報入力!G1496="","",日報入力!S1496)</f>
        <v/>
      </c>
      <c r="N1496" s="291" t="str">
        <f>IF(日報入力!G1496="","",日報入力!T1496)</f>
        <v/>
      </c>
      <c r="O1496" s="291" t="str">
        <f>IF(日報入力!G1496="","",日報入力!U1496)</f>
        <v/>
      </c>
      <c r="P1496" s="291" t="str">
        <f>IF(日報入力!G1496="","",日報入力!V1496)</f>
        <v/>
      </c>
      <c r="Q1496" s="291" t="str">
        <f>IF(日報入力!G1496="","",日報入力!W1496)</f>
        <v/>
      </c>
      <c r="R1496" s="291" t="str">
        <f>IF(日報入力!G1496="","",日報入力!X1496)</f>
        <v/>
      </c>
      <c r="S1496" s="291" t="str">
        <f>IF(日報入力!G1496="","",日報入力!Y1496)</f>
        <v/>
      </c>
      <c r="T1496" s="291" t="str">
        <f>IF(日報入力!G1496="","",日報入力!Z1496)</f>
        <v/>
      </c>
      <c r="U1496" s="291" t="str">
        <f>IF(日報入力!G1496="","",日報入力!AA1496)</f>
        <v/>
      </c>
      <c r="V1496" s="378" t="str">
        <f>IF(日報入力!G1496="","",日報入力!AB1496)</f>
        <v/>
      </c>
      <c r="W1496" s="291" t="str">
        <f>IF(日報入力!G1496="","",日報入力!AC1496)</f>
        <v/>
      </c>
      <c r="X1496" s="291" t="str">
        <f>IF(日報入力!G1496="","",日報入力!AD1496)</f>
        <v/>
      </c>
      <c r="Y1496" s="291" t="str">
        <f>IF(日報入力!G1496="","",日報入力!AE1496)</f>
        <v/>
      </c>
      <c r="Z1496" s="291" t="str">
        <f>IF(日報入力!G1496="","",日報入力!AF1496)</f>
        <v/>
      </c>
      <c r="AA1496" s="291" t="str">
        <f>IF(日報入力!G1496="","",日報入力!AG1496)</f>
        <v/>
      </c>
      <c r="AB1496" s="291" t="str">
        <f>IF(日報入力!G1496="","",日報入力!AH1496)</f>
        <v/>
      </c>
      <c r="AC1496" s="291" t="str">
        <f>IF(日報入力!G1496="","",日報入力!AI1496)</f>
        <v/>
      </c>
      <c r="AD1496" s="291" t="str">
        <f>IF(日報入力!G1496="","",日報入力!AJ1496)</f>
        <v/>
      </c>
      <c r="AE1496" s="292" t="str">
        <f>IF(日報入力!G1496="","",日報入力!E1496)</f>
        <v/>
      </c>
      <c r="AF1496" s="293" t="str">
        <f>IF(日報入力!G1496="","",日報入力!AK1496)</f>
        <v/>
      </c>
      <c r="AG1496" s="293" t="str">
        <f>IF(日報入力!G1496="","",日報入力!AL1496)</f>
        <v/>
      </c>
      <c r="AH1496" s="293" t="str">
        <f>IF(日報入力!G1496="","",日報入力!AM1496)</f>
        <v/>
      </c>
      <c r="AI1496" s="294" t="str">
        <f>IF(日報入力!G1496&gt;0,日報入力!D1496*日報入力!K1496*日報入力!AL1496,"")</f>
        <v/>
      </c>
      <c r="AJ1496" s="294" t="str">
        <f>IF(日報入力!G1496&gt;0,日報入力!E1496*日報入力!AL1496,"")</f>
        <v/>
      </c>
      <c r="AK1496" s="294" t="str">
        <f>IF(日報入力!G1496&gt;0,AI1496-AJ1496,"")</f>
        <v/>
      </c>
      <c r="AL1496" s="292" t="str">
        <f>IF(日報入力!G1496&gt;0,日報入力!E1496*日報入力!AM1496,"")</f>
        <v/>
      </c>
      <c r="AM1496" s="292" t="str">
        <f>IF(日報入力!G1496&gt;0,日報入力!AB1496*日報入力!AM1496,"")</f>
        <v/>
      </c>
      <c r="AN1496" s="68" t="str">
        <f>IF(日報入力!G1496&gt;0,日報入力!C1496,"")</f>
        <v/>
      </c>
      <c r="AO1496" s="68" t="str">
        <f>日報入力!B1496</f>
        <v/>
      </c>
      <c r="AP1496" s="68" t="str">
        <f>IF(日報入力!AQ1496,日報入力!BA1496,"")</f>
        <v/>
      </c>
      <c r="AQ1496" s="68" t="str">
        <f>IF(日報入力!AR1496,日報入力!BB1496,"")</f>
        <v/>
      </c>
      <c r="AR1496" s="68" t="str">
        <f>IF(日報入力!AS1496,"N勤","")</f>
        <v/>
      </c>
      <c r="AS1496" s="295" t="e">
        <f t="shared" si="86"/>
        <v>#VALUE!</v>
      </c>
      <c r="AT1496" s="439" t="str">
        <f>日報入力!AY1496</f>
        <v/>
      </c>
      <c r="AU1496" s="518" t="str">
        <f>IF(日報入力!G1496,G1496*60/E1496,"")</f>
        <v/>
      </c>
      <c r="AV1496" s="528" t="str">
        <f>IF(日報入力!AT1496,日報入力!AT1496,"")</f>
        <v/>
      </c>
      <c r="AW1496" s="529" t="str">
        <f>IF(日報入力!AT1496,AE1496/日報入力!AT1496,"")</f>
        <v/>
      </c>
      <c r="AX1496" s="530" t="e">
        <f>IF(1&lt;日報集計!AT1496,AT1496/(((F1496-I1496-J1496-N1496-O1496)*60)/(E1496)),"")</f>
        <v>#VALUE!</v>
      </c>
      <c r="AY1496" s="664" t="str">
        <f>IF(日報入力!H1496,AT1496/(((F1496-J1496)*60)/E1496),"")</f>
        <v/>
      </c>
      <c r="AZ1496" s="664" t="str">
        <f>IF(日報入力!I1496,AT1496/((G1496*60)/E1496),"")</f>
        <v/>
      </c>
      <c r="BA1496" s="296" t="str">
        <f>IF(日報入力!G1496,G1496/F1496,"")</f>
        <v/>
      </c>
      <c r="BB1496" s="386" t="e">
        <f t="shared" si="87"/>
        <v>#VALUE!</v>
      </c>
      <c r="BC1496" s="386" t="e">
        <f t="shared" si="88"/>
        <v>#VALUE!</v>
      </c>
      <c r="BD1496" s="80">
        <f>日報入力!AU1496</f>
        <v>0</v>
      </c>
      <c r="BE1496" s="534" t="str">
        <f>IF(日報入力!AV1496,日報入力!AV1496,"")</f>
        <v/>
      </c>
      <c r="BF1496" s="534" t="str">
        <f>IF(日報入力!AW1496,日報入力!AW1496,"")</f>
        <v/>
      </c>
      <c r="BG1496" s="398" t="str">
        <f>IF(日報入力!G1496,日報入力!K1496*日報入力!D1496*日報入力!BC1496,"")</f>
        <v/>
      </c>
    </row>
    <row r="1497" spans="1:59" ht="20.25" hidden="1" customHeight="1" x14ac:dyDescent="0.15">
      <c r="A1497" s="302" t="str">
        <f>IF(日報入力!G1497="","",日報入力!G1497)</f>
        <v/>
      </c>
      <c r="B1497" s="291" t="str">
        <f>IF(日報入力!G1497="","",日報入力!H1497)</f>
        <v/>
      </c>
      <c r="C1497" s="291" t="str">
        <f>IF(日報入力!G1497="","",日報入力!I1497)</f>
        <v/>
      </c>
      <c r="D1497" s="291" t="str">
        <f>IF(日報入力!G1497="","",日報入力!J1497)</f>
        <v/>
      </c>
      <c r="E1497" s="291" t="str">
        <f>IF(日報入力!G1497="","",日報入力!K1497)</f>
        <v/>
      </c>
      <c r="F1497" s="291" t="str">
        <f>IF(日報入力!G1497="","",日報入力!L1497)</f>
        <v/>
      </c>
      <c r="G1497" s="291" t="str">
        <f>IF(日報入力!G1497="","",日報入力!L1497-日報入力!O1497-日報入力!P1497-日報入力!Q1497-日報入力!R1497-日報入力!S1497-日報入力!T1497-日報入力!U1497-日報入力!V1497-日報入力!W1497-日報入力!X1497-日報入力!Y1497-日報入力!Z1497)</f>
        <v/>
      </c>
      <c r="H1497" s="291" t="str">
        <f>IF(日報入力!G1497="","",IF(日報入力!M1497&gt;=0,日報入力!M1497*F1497,F1497))</f>
        <v/>
      </c>
      <c r="I1497" s="291" t="str">
        <f>IF(日報入力!G1497="","",日報入力!O1497)</f>
        <v/>
      </c>
      <c r="J1497" s="291" t="str">
        <f>IF(日報入力!G1497="","",日報入力!P1497)</f>
        <v/>
      </c>
      <c r="K1497" s="291" t="str">
        <f>IF(日報入力!G1497="","",日報入力!Q1497)</f>
        <v/>
      </c>
      <c r="L1497" s="291" t="str">
        <f>IF(日報入力!G1497="","",日報入力!R1497)</f>
        <v/>
      </c>
      <c r="M1497" s="291" t="str">
        <f>IF(日報入力!G1497="","",日報入力!S1497)</f>
        <v/>
      </c>
      <c r="N1497" s="291" t="str">
        <f>IF(日報入力!G1497="","",日報入力!T1497)</f>
        <v/>
      </c>
      <c r="O1497" s="291" t="str">
        <f>IF(日報入力!G1497="","",日報入力!U1497)</f>
        <v/>
      </c>
      <c r="P1497" s="291" t="str">
        <f>IF(日報入力!G1497="","",日報入力!V1497)</f>
        <v/>
      </c>
      <c r="Q1497" s="291" t="str">
        <f>IF(日報入力!G1497="","",日報入力!W1497)</f>
        <v/>
      </c>
      <c r="R1497" s="291" t="str">
        <f>IF(日報入力!G1497="","",日報入力!X1497)</f>
        <v/>
      </c>
      <c r="S1497" s="291" t="str">
        <f>IF(日報入力!G1497="","",日報入力!Y1497)</f>
        <v/>
      </c>
      <c r="T1497" s="291" t="str">
        <f>IF(日報入力!G1497="","",日報入力!Z1497)</f>
        <v/>
      </c>
      <c r="U1497" s="291" t="str">
        <f>IF(日報入力!G1497="","",日報入力!AA1497)</f>
        <v/>
      </c>
      <c r="V1497" s="378" t="str">
        <f>IF(日報入力!G1497="","",日報入力!AB1497)</f>
        <v/>
      </c>
      <c r="W1497" s="291" t="str">
        <f>IF(日報入力!G1497="","",日報入力!AC1497)</f>
        <v/>
      </c>
      <c r="X1497" s="291" t="str">
        <f>IF(日報入力!G1497="","",日報入力!AD1497)</f>
        <v/>
      </c>
      <c r="Y1497" s="291" t="str">
        <f>IF(日報入力!G1497="","",日報入力!AE1497)</f>
        <v/>
      </c>
      <c r="Z1497" s="291" t="str">
        <f>IF(日報入力!G1497="","",日報入力!AF1497)</f>
        <v/>
      </c>
      <c r="AA1497" s="291" t="str">
        <f>IF(日報入力!G1497="","",日報入力!AG1497)</f>
        <v/>
      </c>
      <c r="AB1497" s="291" t="str">
        <f>IF(日報入力!G1497="","",日報入力!AH1497)</f>
        <v/>
      </c>
      <c r="AC1497" s="291" t="str">
        <f>IF(日報入力!G1497="","",日報入力!AI1497)</f>
        <v/>
      </c>
      <c r="AD1497" s="291" t="str">
        <f>IF(日報入力!G1497="","",日報入力!AJ1497)</f>
        <v/>
      </c>
      <c r="AE1497" s="292" t="str">
        <f>IF(日報入力!G1497="","",日報入力!E1497)</f>
        <v/>
      </c>
      <c r="AF1497" s="293" t="str">
        <f>IF(日報入力!G1497="","",日報入力!AK1497)</f>
        <v/>
      </c>
      <c r="AG1497" s="293" t="str">
        <f>IF(日報入力!G1497="","",日報入力!AL1497)</f>
        <v/>
      </c>
      <c r="AH1497" s="293" t="str">
        <f>IF(日報入力!G1497="","",日報入力!AM1497)</f>
        <v/>
      </c>
      <c r="AI1497" s="294" t="str">
        <f>IF(日報入力!G1497&gt;0,日報入力!D1497*日報入力!K1497*日報入力!AL1497,"")</f>
        <v/>
      </c>
      <c r="AJ1497" s="294" t="str">
        <f>IF(日報入力!G1497&gt;0,日報入力!E1497*日報入力!AL1497,"")</f>
        <v/>
      </c>
      <c r="AK1497" s="294" t="str">
        <f>IF(日報入力!G1497&gt;0,AI1497-AJ1497,"")</f>
        <v/>
      </c>
      <c r="AL1497" s="292" t="str">
        <f>IF(日報入力!G1497&gt;0,日報入力!E1497*日報入力!AM1497,"")</f>
        <v/>
      </c>
      <c r="AM1497" s="292" t="str">
        <f>IF(日報入力!G1497&gt;0,日報入力!AB1497*日報入力!AM1497,"")</f>
        <v/>
      </c>
      <c r="AN1497" s="68" t="str">
        <f>IF(日報入力!G1497&gt;0,日報入力!C1497,"")</f>
        <v/>
      </c>
      <c r="AO1497" s="68" t="str">
        <f>日報入力!B1497</f>
        <v/>
      </c>
      <c r="AP1497" s="68" t="str">
        <f>IF(日報入力!AQ1497,日報入力!BA1497,"")</f>
        <v/>
      </c>
      <c r="AQ1497" s="68" t="str">
        <f>IF(日報入力!AR1497,日報入力!BB1497,"")</f>
        <v/>
      </c>
      <c r="AR1497" s="68" t="str">
        <f>IF(日報入力!AS1497,"N勤","")</f>
        <v/>
      </c>
      <c r="AS1497" s="295" t="e">
        <f t="shared" si="86"/>
        <v>#VALUE!</v>
      </c>
      <c r="AT1497" s="439" t="str">
        <f>日報入力!AY1497</f>
        <v/>
      </c>
      <c r="AU1497" s="518" t="str">
        <f>IF(日報入力!G1497,G1497*60/E1497,"")</f>
        <v/>
      </c>
      <c r="AV1497" s="528" t="str">
        <f>IF(日報入力!AT1497,日報入力!AT1497,"")</f>
        <v/>
      </c>
      <c r="AW1497" s="529" t="str">
        <f>IF(日報入力!AT1497,AE1497/日報入力!AT1497,"")</f>
        <v/>
      </c>
      <c r="AX1497" s="530" t="e">
        <f>IF(1&lt;日報集計!AT1497,AT1497/(((F1497-I1497-J1497-N1497-O1497)*60)/(E1497)),"")</f>
        <v>#VALUE!</v>
      </c>
      <c r="AY1497" s="664" t="str">
        <f>IF(日報入力!H1497,AT1497/(((F1497-J1497)*60)/E1497),"")</f>
        <v/>
      </c>
      <c r="AZ1497" s="664" t="str">
        <f>IF(日報入力!I1497,AT1497/((G1497*60)/E1497),"")</f>
        <v/>
      </c>
      <c r="BA1497" s="296" t="str">
        <f>IF(日報入力!G1497,G1497/F1497,"")</f>
        <v/>
      </c>
      <c r="BB1497" s="386" t="e">
        <f t="shared" si="87"/>
        <v>#VALUE!</v>
      </c>
      <c r="BC1497" s="386" t="e">
        <f t="shared" si="88"/>
        <v>#VALUE!</v>
      </c>
      <c r="BD1497" s="80">
        <f>日報入力!AU1497</f>
        <v>0</v>
      </c>
      <c r="BE1497" s="534" t="str">
        <f>IF(日報入力!AV1497,日報入力!AV1497,"")</f>
        <v/>
      </c>
      <c r="BF1497" s="534" t="str">
        <f>IF(日報入力!AW1497,日報入力!AW1497,"")</f>
        <v/>
      </c>
      <c r="BG1497" s="398" t="str">
        <f>IF(日報入力!G1497,日報入力!K1497*日報入力!D1497*日報入力!BC1497,"")</f>
        <v/>
      </c>
    </row>
    <row r="1498" spans="1:59" ht="20.25" hidden="1" customHeight="1" x14ac:dyDescent="0.15">
      <c r="A1498" s="302" t="str">
        <f>IF(日報入力!G1498="","",日報入力!G1498)</f>
        <v/>
      </c>
      <c r="B1498" s="291" t="str">
        <f>IF(日報入力!G1498="","",日報入力!H1498)</f>
        <v/>
      </c>
      <c r="C1498" s="291" t="str">
        <f>IF(日報入力!G1498="","",日報入力!I1498)</f>
        <v/>
      </c>
      <c r="D1498" s="291" t="str">
        <f>IF(日報入力!G1498="","",日報入力!J1498)</f>
        <v/>
      </c>
      <c r="E1498" s="291" t="str">
        <f>IF(日報入力!G1498="","",日報入力!K1498)</f>
        <v/>
      </c>
      <c r="F1498" s="291" t="str">
        <f>IF(日報入力!G1498="","",日報入力!L1498)</f>
        <v/>
      </c>
      <c r="G1498" s="291" t="str">
        <f>IF(日報入力!G1498="","",日報入力!L1498-日報入力!O1498-日報入力!P1498-日報入力!Q1498-日報入力!R1498-日報入力!S1498-日報入力!T1498-日報入力!U1498-日報入力!V1498-日報入力!W1498-日報入力!X1498-日報入力!Y1498-日報入力!Z1498)</f>
        <v/>
      </c>
      <c r="H1498" s="291" t="str">
        <f>IF(日報入力!G1498="","",IF(日報入力!M1498&gt;=0,日報入力!M1498*F1498,F1498))</f>
        <v/>
      </c>
      <c r="I1498" s="291" t="str">
        <f>IF(日報入力!G1498="","",日報入力!O1498)</f>
        <v/>
      </c>
      <c r="J1498" s="291" t="str">
        <f>IF(日報入力!G1498="","",日報入力!P1498)</f>
        <v/>
      </c>
      <c r="K1498" s="291" t="str">
        <f>IF(日報入力!G1498="","",日報入力!Q1498)</f>
        <v/>
      </c>
      <c r="L1498" s="291" t="str">
        <f>IF(日報入力!G1498="","",日報入力!R1498)</f>
        <v/>
      </c>
      <c r="M1498" s="291" t="str">
        <f>IF(日報入力!G1498="","",日報入力!S1498)</f>
        <v/>
      </c>
      <c r="N1498" s="291" t="str">
        <f>IF(日報入力!G1498="","",日報入力!T1498)</f>
        <v/>
      </c>
      <c r="O1498" s="291" t="str">
        <f>IF(日報入力!G1498="","",日報入力!U1498)</f>
        <v/>
      </c>
      <c r="P1498" s="291" t="str">
        <f>IF(日報入力!G1498="","",日報入力!V1498)</f>
        <v/>
      </c>
      <c r="Q1498" s="291" t="str">
        <f>IF(日報入力!G1498="","",日報入力!W1498)</f>
        <v/>
      </c>
      <c r="R1498" s="291" t="str">
        <f>IF(日報入力!G1498="","",日報入力!X1498)</f>
        <v/>
      </c>
      <c r="S1498" s="291" t="str">
        <f>IF(日報入力!G1498="","",日報入力!Y1498)</f>
        <v/>
      </c>
      <c r="T1498" s="291" t="str">
        <f>IF(日報入力!G1498="","",日報入力!Z1498)</f>
        <v/>
      </c>
      <c r="U1498" s="291" t="str">
        <f>IF(日報入力!G1498="","",日報入力!AA1498)</f>
        <v/>
      </c>
      <c r="V1498" s="378" t="str">
        <f>IF(日報入力!G1498="","",日報入力!AB1498)</f>
        <v/>
      </c>
      <c r="W1498" s="291" t="str">
        <f>IF(日報入力!G1498="","",日報入力!AC1498)</f>
        <v/>
      </c>
      <c r="X1498" s="291" t="str">
        <f>IF(日報入力!G1498="","",日報入力!AD1498)</f>
        <v/>
      </c>
      <c r="Y1498" s="291" t="str">
        <f>IF(日報入力!G1498="","",日報入力!AE1498)</f>
        <v/>
      </c>
      <c r="Z1498" s="291" t="str">
        <f>IF(日報入力!G1498="","",日報入力!AF1498)</f>
        <v/>
      </c>
      <c r="AA1498" s="291" t="str">
        <f>IF(日報入力!G1498="","",日報入力!AG1498)</f>
        <v/>
      </c>
      <c r="AB1498" s="291" t="str">
        <f>IF(日報入力!G1498="","",日報入力!AH1498)</f>
        <v/>
      </c>
      <c r="AC1498" s="291" t="str">
        <f>IF(日報入力!G1498="","",日報入力!AI1498)</f>
        <v/>
      </c>
      <c r="AD1498" s="291" t="str">
        <f>IF(日報入力!G1498="","",日報入力!AJ1498)</f>
        <v/>
      </c>
      <c r="AE1498" s="292" t="str">
        <f>IF(日報入力!G1498="","",日報入力!E1498)</f>
        <v/>
      </c>
      <c r="AF1498" s="293" t="str">
        <f>IF(日報入力!G1498="","",日報入力!AK1498)</f>
        <v/>
      </c>
      <c r="AG1498" s="293" t="str">
        <f>IF(日報入力!G1498="","",日報入力!AL1498)</f>
        <v/>
      </c>
      <c r="AH1498" s="293" t="str">
        <f>IF(日報入力!G1498="","",日報入力!AM1498)</f>
        <v/>
      </c>
      <c r="AI1498" s="294" t="str">
        <f>IF(日報入力!G1498&gt;0,日報入力!D1498*日報入力!K1498*日報入力!AL1498,"")</f>
        <v/>
      </c>
      <c r="AJ1498" s="294" t="str">
        <f>IF(日報入力!G1498&gt;0,日報入力!E1498*日報入力!AL1498,"")</f>
        <v/>
      </c>
      <c r="AK1498" s="294" t="str">
        <f>IF(日報入力!G1498&gt;0,AI1498-AJ1498,"")</f>
        <v/>
      </c>
      <c r="AL1498" s="292" t="str">
        <f>IF(日報入力!G1498&gt;0,日報入力!E1498*日報入力!AM1498,"")</f>
        <v/>
      </c>
      <c r="AM1498" s="292" t="str">
        <f>IF(日報入力!G1498&gt;0,日報入力!AB1498*日報入力!AM1498,"")</f>
        <v/>
      </c>
      <c r="AN1498" s="68" t="str">
        <f>IF(日報入力!G1498&gt;0,日報入力!C1498,"")</f>
        <v/>
      </c>
      <c r="AO1498" s="68" t="str">
        <f>日報入力!B1498</f>
        <v/>
      </c>
      <c r="AP1498" s="68" t="str">
        <f>IF(日報入力!AQ1498,日報入力!BA1498,"")</f>
        <v/>
      </c>
      <c r="AQ1498" s="68" t="str">
        <f>IF(日報入力!AR1498,日報入力!BB1498,"")</f>
        <v/>
      </c>
      <c r="AR1498" s="68" t="str">
        <f>IF(日報入力!AS1498,"N勤","")</f>
        <v/>
      </c>
      <c r="AS1498" s="295" t="e">
        <f t="shared" si="86"/>
        <v>#VALUE!</v>
      </c>
      <c r="AT1498" s="439" t="str">
        <f>日報入力!AY1498</f>
        <v/>
      </c>
      <c r="AU1498" s="518" t="str">
        <f>IF(日報入力!G1498,G1498*60/E1498,"")</f>
        <v/>
      </c>
      <c r="AV1498" s="528" t="str">
        <f>IF(日報入力!AT1498,日報入力!AT1498,"")</f>
        <v/>
      </c>
      <c r="AW1498" s="529" t="str">
        <f>IF(日報入力!AT1498,AE1498/日報入力!AT1498,"")</f>
        <v/>
      </c>
      <c r="AX1498" s="530" t="e">
        <f>IF(1&lt;日報集計!AT1498,AT1498/(((F1498-I1498-J1498-N1498-O1498)*60)/(E1498)),"")</f>
        <v>#VALUE!</v>
      </c>
      <c r="AY1498" s="664" t="str">
        <f>IF(日報入力!H1498,AT1498/(((F1498-J1498)*60)/E1498),"")</f>
        <v/>
      </c>
      <c r="AZ1498" s="664" t="str">
        <f>IF(日報入力!I1498,AT1498/((G1498*60)/E1498),"")</f>
        <v/>
      </c>
      <c r="BA1498" s="296" t="str">
        <f>IF(日報入力!G1498,G1498/F1498,"")</f>
        <v/>
      </c>
      <c r="BB1498" s="386" t="e">
        <f t="shared" si="87"/>
        <v>#VALUE!</v>
      </c>
      <c r="BC1498" s="386" t="e">
        <f t="shared" si="88"/>
        <v>#VALUE!</v>
      </c>
      <c r="BD1498" s="80">
        <f>日報入力!AU1498</f>
        <v>0</v>
      </c>
      <c r="BE1498" s="534" t="str">
        <f>IF(日報入力!AV1498,日報入力!AV1498,"")</f>
        <v/>
      </c>
      <c r="BF1498" s="534" t="str">
        <f>IF(日報入力!AW1498,日報入力!AW1498,"")</f>
        <v/>
      </c>
      <c r="BG1498" s="398" t="str">
        <f>IF(日報入力!G1498,日報入力!K1498*日報入力!D1498*日報入力!BC1498,"")</f>
        <v/>
      </c>
    </row>
    <row r="1499" spans="1:59" ht="20.25" hidden="1" customHeight="1" x14ac:dyDescent="0.15">
      <c r="A1499" s="302" t="str">
        <f>IF(日報入力!G1499="","",日報入力!G1499)</f>
        <v/>
      </c>
      <c r="B1499" s="291" t="str">
        <f>IF(日報入力!G1499="","",日報入力!H1499)</f>
        <v/>
      </c>
      <c r="C1499" s="291" t="str">
        <f>IF(日報入力!G1499="","",日報入力!I1499)</f>
        <v/>
      </c>
      <c r="D1499" s="291" t="str">
        <f>IF(日報入力!G1499="","",日報入力!J1499)</f>
        <v/>
      </c>
      <c r="E1499" s="291" t="str">
        <f>IF(日報入力!G1499="","",日報入力!K1499)</f>
        <v/>
      </c>
      <c r="F1499" s="291" t="str">
        <f>IF(日報入力!G1499="","",日報入力!L1499)</f>
        <v/>
      </c>
      <c r="G1499" s="291" t="str">
        <f>IF(日報入力!G1499="","",日報入力!L1499-日報入力!O1499-日報入力!P1499-日報入力!Q1499-日報入力!R1499-日報入力!S1499-日報入力!T1499-日報入力!U1499-日報入力!V1499-日報入力!W1499-日報入力!X1499-日報入力!Y1499-日報入力!Z1499)</f>
        <v/>
      </c>
      <c r="H1499" s="291" t="str">
        <f>IF(日報入力!G1499="","",IF(日報入力!M1499&gt;=0,日報入力!M1499*F1499,F1499))</f>
        <v/>
      </c>
      <c r="I1499" s="291" t="str">
        <f>IF(日報入力!G1499="","",日報入力!O1499)</f>
        <v/>
      </c>
      <c r="J1499" s="291" t="str">
        <f>IF(日報入力!G1499="","",日報入力!P1499)</f>
        <v/>
      </c>
      <c r="K1499" s="291" t="str">
        <f>IF(日報入力!G1499="","",日報入力!Q1499)</f>
        <v/>
      </c>
      <c r="L1499" s="291" t="str">
        <f>IF(日報入力!G1499="","",日報入力!R1499)</f>
        <v/>
      </c>
      <c r="M1499" s="291" t="str">
        <f>IF(日報入力!G1499="","",日報入力!S1499)</f>
        <v/>
      </c>
      <c r="N1499" s="291" t="str">
        <f>IF(日報入力!G1499="","",日報入力!T1499)</f>
        <v/>
      </c>
      <c r="O1499" s="291" t="str">
        <f>IF(日報入力!G1499="","",日報入力!U1499)</f>
        <v/>
      </c>
      <c r="P1499" s="291" t="str">
        <f>IF(日報入力!G1499="","",日報入力!V1499)</f>
        <v/>
      </c>
      <c r="Q1499" s="291" t="str">
        <f>IF(日報入力!G1499="","",日報入力!W1499)</f>
        <v/>
      </c>
      <c r="R1499" s="291" t="str">
        <f>IF(日報入力!G1499="","",日報入力!X1499)</f>
        <v/>
      </c>
      <c r="S1499" s="291" t="str">
        <f>IF(日報入力!G1499="","",日報入力!Y1499)</f>
        <v/>
      </c>
      <c r="T1499" s="291" t="str">
        <f>IF(日報入力!G1499="","",日報入力!Z1499)</f>
        <v/>
      </c>
      <c r="U1499" s="291" t="str">
        <f>IF(日報入力!G1499="","",日報入力!AA1499)</f>
        <v/>
      </c>
      <c r="V1499" s="378" t="str">
        <f>IF(日報入力!G1499="","",日報入力!AB1499)</f>
        <v/>
      </c>
      <c r="W1499" s="291" t="str">
        <f>IF(日報入力!G1499="","",日報入力!AC1499)</f>
        <v/>
      </c>
      <c r="X1499" s="291" t="str">
        <f>IF(日報入力!G1499="","",日報入力!AD1499)</f>
        <v/>
      </c>
      <c r="Y1499" s="291" t="str">
        <f>IF(日報入力!G1499="","",日報入力!AE1499)</f>
        <v/>
      </c>
      <c r="Z1499" s="291" t="str">
        <f>IF(日報入力!G1499="","",日報入力!AF1499)</f>
        <v/>
      </c>
      <c r="AA1499" s="291" t="str">
        <f>IF(日報入力!G1499="","",日報入力!AG1499)</f>
        <v/>
      </c>
      <c r="AB1499" s="291" t="str">
        <f>IF(日報入力!G1499="","",日報入力!AH1499)</f>
        <v/>
      </c>
      <c r="AC1499" s="291" t="str">
        <f>IF(日報入力!G1499="","",日報入力!AI1499)</f>
        <v/>
      </c>
      <c r="AD1499" s="291" t="str">
        <f>IF(日報入力!G1499="","",日報入力!AJ1499)</f>
        <v/>
      </c>
      <c r="AE1499" s="292" t="str">
        <f>IF(日報入力!G1499="","",日報入力!E1499)</f>
        <v/>
      </c>
      <c r="AF1499" s="293" t="str">
        <f>IF(日報入力!G1499="","",日報入力!AK1499)</f>
        <v/>
      </c>
      <c r="AG1499" s="293" t="str">
        <f>IF(日報入力!G1499="","",日報入力!AL1499)</f>
        <v/>
      </c>
      <c r="AH1499" s="293" t="str">
        <f>IF(日報入力!G1499="","",日報入力!AM1499)</f>
        <v/>
      </c>
      <c r="AI1499" s="294" t="str">
        <f>IF(日報入力!G1499&gt;0,日報入力!D1499*日報入力!K1499*日報入力!AL1499,"")</f>
        <v/>
      </c>
      <c r="AJ1499" s="294" t="str">
        <f>IF(日報入力!G1499&gt;0,日報入力!E1499*日報入力!AL1499,"")</f>
        <v/>
      </c>
      <c r="AK1499" s="294" t="str">
        <f>IF(日報入力!G1499&gt;0,AI1499-AJ1499,"")</f>
        <v/>
      </c>
      <c r="AL1499" s="292" t="str">
        <f>IF(日報入力!G1499&gt;0,日報入力!E1499*日報入力!AM1499,"")</f>
        <v/>
      </c>
      <c r="AM1499" s="292" t="str">
        <f>IF(日報入力!G1499&gt;0,日報入力!AB1499*日報入力!AM1499,"")</f>
        <v/>
      </c>
      <c r="AN1499" s="68" t="str">
        <f>IF(日報入力!G1499&gt;0,日報入力!C1499,"")</f>
        <v/>
      </c>
      <c r="AO1499" s="68" t="str">
        <f>日報入力!B1499</f>
        <v/>
      </c>
      <c r="AP1499" s="68" t="str">
        <f>IF(日報入力!AQ1499,日報入力!BA1499,"")</f>
        <v/>
      </c>
      <c r="AQ1499" s="68" t="str">
        <f>IF(日報入力!AR1499,日報入力!BB1499,"")</f>
        <v/>
      </c>
      <c r="AR1499" s="68" t="str">
        <f>IF(日報入力!AS1499,"N勤","")</f>
        <v/>
      </c>
      <c r="AS1499" s="295" t="e">
        <f t="shared" si="86"/>
        <v>#VALUE!</v>
      </c>
      <c r="AT1499" s="439" t="str">
        <f>日報入力!AY1499</f>
        <v/>
      </c>
      <c r="AU1499" s="518" t="str">
        <f>IF(日報入力!G1499,G1499*60/E1499,"")</f>
        <v/>
      </c>
      <c r="AV1499" s="528" t="str">
        <f>IF(日報入力!AT1499,日報入力!AT1499,"")</f>
        <v/>
      </c>
      <c r="AW1499" s="529" t="str">
        <f>IF(日報入力!AT1499,AE1499/日報入力!AT1499,"")</f>
        <v/>
      </c>
      <c r="AX1499" s="530" t="e">
        <f>IF(1&lt;日報集計!AT1499,AT1499/(((F1499-I1499-J1499-N1499-O1499)*60)/(E1499)),"")</f>
        <v>#VALUE!</v>
      </c>
      <c r="AY1499" s="664" t="str">
        <f>IF(日報入力!H1499,AT1499/(((F1499-J1499)*60)/E1499),"")</f>
        <v/>
      </c>
      <c r="AZ1499" s="664" t="str">
        <f>IF(日報入力!I1499,AT1499/((G1499*60)/E1499),"")</f>
        <v/>
      </c>
      <c r="BA1499" s="296" t="str">
        <f>IF(日報入力!G1499,G1499/F1499,"")</f>
        <v/>
      </c>
      <c r="BB1499" s="386" t="e">
        <f t="shared" si="87"/>
        <v>#VALUE!</v>
      </c>
      <c r="BC1499" s="386" t="e">
        <f t="shared" si="88"/>
        <v>#VALUE!</v>
      </c>
      <c r="BD1499" s="80">
        <f>日報入力!AU1499</f>
        <v>0</v>
      </c>
      <c r="BE1499" s="534" t="str">
        <f>IF(日報入力!AV1499,日報入力!AV1499,"")</f>
        <v/>
      </c>
      <c r="BF1499" s="534" t="str">
        <f>IF(日報入力!AW1499,日報入力!AW1499,"")</f>
        <v/>
      </c>
      <c r="BG1499" s="398" t="str">
        <f>IF(日報入力!G1499,日報入力!K1499*日報入力!D1499*日報入力!BC1499,"")</f>
        <v/>
      </c>
    </row>
    <row r="1500" spans="1:59" ht="20.25" hidden="1" customHeight="1" x14ac:dyDescent="0.15">
      <c r="A1500" s="302" t="str">
        <f>IF(日報入力!G1500="","",日報入力!G1500)</f>
        <v/>
      </c>
      <c r="B1500" s="291" t="str">
        <f>IF(日報入力!G1500="","",日報入力!H1500)</f>
        <v/>
      </c>
      <c r="C1500" s="291" t="str">
        <f>IF(日報入力!G1500="","",日報入力!I1500)</f>
        <v/>
      </c>
      <c r="D1500" s="291" t="str">
        <f>IF(日報入力!G1500="","",日報入力!J1500)</f>
        <v/>
      </c>
      <c r="E1500" s="291" t="str">
        <f>IF(日報入力!G1500="","",日報入力!K1500)</f>
        <v/>
      </c>
      <c r="F1500" s="291" t="str">
        <f>IF(日報入力!G1500="","",日報入力!L1500)</f>
        <v/>
      </c>
      <c r="G1500" s="291" t="str">
        <f>IF(日報入力!G1500="","",日報入力!L1500-日報入力!O1500-日報入力!P1500-日報入力!Q1500-日報入力!R1500-日報入力!S1500-日報入力!T1500-日報入力!U1500-日報入力!V1500-日報入力!W1500-日報入力!X1500-日報入力!Y1500-日報入力!Z1500)</f>
        <v/>
      </c>
      <c r="H1500" s="291" t="str">
        <f>IF(日報入力!G1500="","",IF(日報入力!M1500&gt;=0,日報入力!M1500*F1500,F1500))</f>
        <v/>
      </c>
      <c r="I1500" s="291" t="str">
        <f>IF(日報入力!G1500="","",日報入力!O1500)</f>
        <v/>
      </c>
      <c r="J1500" s="291" t="str">
        <f>IF(日報入力!G1500="","",日報入力!P1500)</f>
        <v/>
      </c>
      <c r="K1500" s="291" t="str">
        <f>IF(日報入力!G1500="","",日報入力!Q1500)</f>
        <v/>
      </c>
      <c r="L1500" s="291" t="str">
        <f>IF(日報入力!G1500="","",日報入力!R1500)</f>
        <v/>
      </c>
      <c r="M1500" s="291" t="str">
        <f>IF(日報入力!G1500="","",日報入力!S1500)</f>
        <v/>
      </c>
      <c r="N1500" s="291" t="str">
        <f>IF(日報入力!G1500="","",日報入力!T1500)</f>
        <v/>
      </c>
      <c r="O1500" s="291" t="str">
        <f>IF(日報入力!G1500="","",日報入力!U1500)</f>
        <v/>
      </c>
      <c r="P1500" s="291" t="str">
        <f>IF(日報入力!G1500="","",日報入力!V1500)</f>
        <v/>
      </c>
      <c r="Q1500" s="291" t="str">
        <f>IF(日報入力!G1500="","",日報入力!W1500)</f>
        <v/>
      </c>
      <c r="R1500" s="291" t="str">
        <f>IF(日報入力!G1500="","",日報入力!X1500)</f>
        <v/>
      </c>
      <c r="S1500" s="291" t="str">
        <f>IF(日報入力!G1500="","",日報入力!Y1500)</f>
        <v/>
      </c>
      <c r="T1500" s="291" t="str">
        <f>IF(日報入力!G1500="","",日報入力!Z1500)</f>
        <v/>
      </c>
      <c r="U1500" s="291" t="str">
        <f>IF(日報入力!G1500="","",日報入力!AA1500)</f>
        <v/>
      </c>
      <c r="V1500" s="378" t="str">
        <f>IF(日報入力!G1500="","",日報入力!AB1500)</f>
        <v/>
      </c>
      <c r="W1500" s="291" t="str">
        <f>IF(日報入力!G1500="","",日報入力!AC1500)</f>
        <v/>
      </c>
      <c r="X1500" s="291" t="str">
        <f>IF(日報入力!G1500="","",日報入力!AD1500)</f>
        <v/>
      </c>
      <c r="Y1500" s="291" t="str">
        <f>IF(日報入力!G1500="","",日報入力!AE1500)</f>
        <v/>
      </c>
      <c r="Z1500" s="291" t="str">
        <f>IF(日報入力!G1500="","",日報入力!AF1500)</f>
        <v/>
      </c>
      <c r="AA1500" s="291" t="str">
        <f>IF(日報入力!G1500="","",日報入力!AG1500)</f>
        <v/>
      </c>
      <c r="AB1500" s="291" t="str">
        <f>IF(日報入力!G1500="","",日報入力!AH1500)</f>
        <v/>
      </c>
      <c r="AC1500" s="291" t="str">
        <f>IF(日報入力!G1500="","",日報入力!AI1500)</f>
        <v/>
      </c>
      <c r="AD1500" s="291" t="str">
        <f>IF(日報入力!G1500="","",日報入力!AJ1500)</f>
        <v/>
      </c>
      <c r="AE1500" s="292" t="str">
        <f>IF(日報入力!G1500="","",日報入力!E1500)</f>
        <v/>
      </c>
      <c r="AF1500" s="293" t="str">
        <f>IF(日報入力!G1500="","",日報入力!AK1500)</f>
        <v/>
      </c>
      <c r="AG1500" s="293" t="str">
        <f>IF(日報入力!G1500="","",日報入力!AL1500)</f>
        <v/>
      </c>
      <c r="AH1500" s="293" t="str">
        <f>IF(日報入力!G1500="","",日報入力!AM1500)</f>
        <v/>
      </c>
      <c r="AI1500" s="294" t="str">
        <f>IF(日報入力!G1500&gt;0,日報入力!D1500*日報入力!K1500*日報入力!AL1500,"")</f>
        <v/>
      </c>
      <c r="AJ1500" s="294" t="str">
        <f>IF(日報入力!G1500&gt;0,日報入力!E1500*日報入力!AL1500,"")</f>
        <v/>
      </c>
      <c r="AK1500" s="294" t="str">
        <f>IF(日報入力!G1500&gt;0,AI1500-AJ1500,"")</f>
        <v/>
      </c>
      <c r="AL1500" s="292" t="str">
        <f>IF(日報入力!G1500&gt;0,日報入力!E1500*日報入力!AM1500,"")</f>
        <v/>
      </c>
      <c r="AM1500" s="292" t="str">
        <f>IF(日報入力!G1500&gt;0,日報入力!AB1500*日報入力!AM1500,"")</f>
        <v/>
      </c>
      <c r="AN1500" s="68" t="str">
        <f>IF(日報入力!G1500&gt;0,日報入力!C1500,"")</f>
        <v/>
      </c>
      <c r="AO1500" s="68" t="str">
        <f>日報入力!B1500</f>
        <v/>
      </c>
      <c r="AP1500" s="68" t="str">
        <f>IF(日報入力!AQ1500,日報入力!BA1500,"")</f>
        <v/>
      </c>
      <c r="AQ1500" s="68" t="str">
        <f>IF(日報入力!AR1500,日報入力!BB1500,"")</f>
        <v/>
      </c>
      <c r="AR1500" s="68" t="str">
        <f>IF(日報入力!AS1500,"N勤","")</f>
        <v/>
      </c>
      <c r="AS1500" s="295" t="e">
        <f t="shared" si="86"/>
        <v>#VALUE!</v>
      </c>
      <c r="AT1500" s="439" t="str">
        <f>日報入力!AY1500</f>
        <v/>
      </c>
      <c r="AU1500" s="518" t="str">
        <f>IF(日報入力!G1500,G1500*60/E1500,"")</f>
        <v/>
      </c>
      <c r="AV1500" s="528" t="str">
        <f>IF(日報入力!AT1500,日報入力!AT1500,"")</f>
        <v/>
      </c>
      <c r="AW1500" s="529" t="str">
        <f>IF(日報入力!AT1500,AE1500/日報入力!AT1500,"")</f>
        <v/>
      </c>
      <c r="AX1500" s="530" t="e">
        <f>IF(1&lt;日報集計!AT1500,AT1500/(((F1500-I1500-J1500-N1500-O1500)*60)/(E1500)),"")</f>
        <v>#VALUE!</v>
      </c>
      <c r="AY1500" s="664" t="str">
        <f>IF(日報入力!H1500,AT1500/(((F1500-J1500)*60)/E1500),"")</f>
        <v/>
      </c>
      <c r="AZ1500" s="664" t="str">
        <f>IF(日報入力!I1500,AT1500/((G1500*60)/E1500),"")</f>
        <v/>
      </c>
      <c r="BA1500" s="296" t="str">
        <f>IF(日報入力!G1500,G1500/F1500,"")</f>
        <v/>
      </c>
      <c r="BB1500" s="386" t="e">
        <f t="shared" si="87"/>
        <v>#VALUE!</v>
      </c>
      <c r="BC1500" s="386" t="e">
        <f t="shared" si="88"/>
        <v>#VALUE!</v>
      </c>
      <c r="BD1500" s="80">
        <f>日報入力!AU1500</f>
        <v>0</v>
      </c>
      <c r="BE1500" s="534" t="str">
        <f>IF(日報入力!AV1500,日報入力!AV1500,"")</f>
        <v/>
      </c>
      <c r="BF1500" s="534" t="str">
        <f>IF(日報入力!AW1500,日報入力!AW1500,"")</f>
        <v/>
      </c>
      <c r="BG1500" s="398" t="str">
        <f>IF(日報入力!G1500,日報入力!K1500*日報入力!D1500*日報入力!BC1500,"")</f>
        <v/>
      </c>
    </row>
    <row r="1501" spans="1:59" ht="20.25" hidden="1" customHeight="1" x14ac:dyDescent="0.15">
      <c r="A1501" s="302" t="str">
        <f>IF(日報入力!G1501="","",日報入力!G1501)</f>
        <v/>
      </c>
      <c r="B1501" s="291" t="str">
        <f>IF(日報入力!G1501="","",日報入力!H1501)</f>
        <v/>
      </c>
      <c r="C1501" s="291" t="str">
        <f>IF(日報入力!G1501="","",日報入力!I1501)</f>
        <v/>
      </c>
      <c r="D1501" s="291" t="str">
        <f>IF(日報入力!G1501="","",日報入力!J1501)</f>
        <v/>
      </c>
      <c r="E1501" s="291" t="str">
        <f>IF(日報入力!G1501="","",日報入力!K1501)</f>
        <v/>
      </c>
      <c r="F1501" s="291" t="str">
        <f>IF(日報入力!G1501="","",日報入力!L1501)</f>
        <v/>
      </c>
      <c r="G1501" s="291" t="str">
        <f>IF(日報入力!G1501="","",日報入力!L1501-日報入力!O1501-日報入力!P1501-日報入力!Q1501-日報入力!R1501-日報入力!S1501-日報入力!T1501-日報入力!U1501-日報入力!V1501-日報入力!W1501-日報入力!X1501-日報入力!Y1501-日報入力!Z1501)</f>
        <v/>
      </c>
      <c r="H1501" s="291" t="str">
        <f>IF(日報入力!G1501="","",IF(日報入力!M1501&gt;=0,日報入力!M1501*F1501,F1501))</f>
        <v/>
      </c>
      <c r="I1501" s="291" t="str">
        <f>IF(日報入力!G1501="","",日報入力!O1501)</f>
        <v/>
      </c>
      <c r="J1501" s="291" t="str">
        <f>IF(日報入力!G1501="","",日報入力!P1501)</f>
        <v/>
      </c>
      <c r="K1501" s="291" t="str">
        <f>IF(日報入力!G1501="","",日報入力!Q1501)</f>
        <v/>
      </c>
      <c r="L1501" s="291" t="str">
        <f>IF(日報入力!G1501="","",日報入力!R1501)</f>
        <v/>
      </c>
      <c r="M1501" s="291" t="str">
        <f>IF(日報入力!G1501="","",日報入力!S1501)</f>
        <v/>
      </c>
      <c r="N1501" s="291" t="str">
        <f>IF(日報入力!G1501="","",日報入力!T1501)</f>
        <v/>
      </c>
      <c r="O1501" s="291" t="str">
        <f>IF(日報入力!G1501="","",日報入力!U1501)</f>
        <v/>
      </c>
      <c r="P1501" s="291" t="str">
        <f>IF(日報入力!G1501="","",日報入力!V1501)</f>
        <v/>
      </c>
      <c r="Q1501" s="291" t="str">
        <f>IF(日報入力!G1501="","",日報入力!W1501)</f>
        <v/>
      </c>
      <c r="R1501" s="291" t="str">
        <f>IF(日報入力!G1501="","",日報入力!X1501)</f>
        <v/>
      </c>
      <c r="S1501" s="291" t="str">
        <f>IF(日報入力!G1501="","",日報入力!Y1501)</f>
        <v/>
      </c>
      <c r="T1501" s="291" t="str">
        <f>IF(日報入力!G1501="","",日報入力!Z1501)</f>
        <v/>
      </c>
      <c r="U1501" s="291" t="str">
        <f>IF(日報入力!G1501="","",日報入力!AA1501)</f>
        <v/>
      </c>
      <c r="V1501" s="378" t="str">
        <f>IF(日報入力!G1501="","",日報入力!AB1501)</f>
        <v/>
      </c>
      <c r="W1501" s="291" t="str">
        <f>IF(日報入力!G1501="","",日報入力!AC1501)</f>
        <v/>
      </c>
      <c r="X1501" s="291" t="str">
        <f>IF(日報入力!G1501="","",日報入力!AD1501)</f>
        <v/>
      </c>
      <c r="Y1501" s="291" t="str">
        <f>IF(日報入力!G1501="","",日報入力!AE1501)</f>
        <v/>
      </c>
      <c r="Z1501" s="291" t="str">
        <f>IF(日報入力!G1501="","",日報入力!AF1501)</f>
        <v/>
      </c>
      <c r="AA1501" s="291" t="str">
        <f>IF(日報入力!G1501="","",日報入力!AG1501)</f>
        <v/>
      </c>
      <c r="AB1501" s="291" t="str">
        <f>IF(日報入力!G1501="","",日報入力!AH1501)</f>
        <v/>
      </c>
      <c r="AC1501" s="291" t="str">
        <f>IF(日報入力!G1501="","",日報入力!AI1501)</f>
        <v/>
      </c>
      <c r="AD1501" s="291" t="str">
        <f>IF(日報入力!G1501="","",日報入力!AJ1501)</f>
        <v/>
      </c>
      <c r="AE1501" s="292" t="str">
        <f>IF(日報入力!G1501="","",日報入力!E1501)</f>
        <v/>
      </c>
      <c r="AF1501" s="293" t="str">
        <f>IF(日報入力!G1501="","",日報入力!AK1501)</f>
        <v/>
      </c>
      <c r="AG1501" s="293" t="str">
        <f>IF(日報入力!G1501="","",日報入力!AL1501)</f>
        <v/>
      </c>
      <c r="AH1501" s="293" t="str">
        <f>IF(日報入力!G1501="","",日報入力!AM1501)</f>
        <v/>
      </c>
      <c r="AI1501" s="294" t="str">
        <f>IF(日報入力!G1501&gt;0,日報入力!D1501*日報入力!K1501*日報入力!AL1501,"")</f>
        <v/>
      </c>
      <c r="AJ1501" s="294" t="str">
        <f>IF(日報入力!G1501&gt;0,日報入力!E1501*日報入力!AL1501,"")</f>
        <v/>
      </c>
      <c r="AK1501" s="294" t="str">
        <f>IF(日報入力!G1501&gt;0,AI1501-AJ1501,"")</f>
        <v/>
      </c>
      <c r="AL1501" s="292" t="str">
        <f>IF(日報入力!G1501&gt;0,日報入力!E1501*日報入力!AM1501,"")</f>
        <v/>
      </c>
      <c r="AM1501" s="292" t="str">
        <f>IF(日報入力!G1501&gt;0,日報入力!AB1501*日報入力!AM1501,"")</f>
        <v/>
      </c>
      <c r="AN1501" s="68" t="str">
        <f>IF(日報入力!G1501&gt;0,日報入力!C1501,"")</f>
        <v/>
      </c>
      <c r="AO1501" s="68" t="str">
        <f>日報入力!B1501</f>
        <v/>
      </c>
      <c r="AP1501" s="68" t="str">
        <f>IF(日報入力!AQ1501,日報入力!BA1501,"")</f>
        <v/>
      </c>
      <c r="AQ1501" s="68" t="str">
        <f>IF(日報入力!AR1501,日報入力!BB1501,"")</f>
        <v/>
      </c>
      <c r="AR1501" s="68" t="str">
        <f>IF(日報入力!AS1501,"N勤","")</f>
        <v/>
      </c>
      <c r="AS1501" s="295" t="e">
        <f t="shared" si="86"/>
        <v>#VALUE!</v>
      </c>
      <c r="AT1501" s="439" t="str">
        <f>日報入力!AY1501</f>
        <v/>
      </c>
      <c r="AU1501" s="518" t="str">
        <f>IF(日報入力!G1501,G1501*60/E1501,"")</f>
        <v/>
      </c>
      <c r="AV1501" s="528" t="str">
        <f>IF(日報入力!AT1501,日報入力!AT1501,"")</f>
        <v/>
      </c>
      <c r="AW1501" s="529" t="str">
        <f>IF(日報入力!AT1501,AE1501/日報入力!AT1501,"")</f>
        <v/>
      </c>
      <c r="AX1501" s="530" t="e">
        <f>IF(1&lt;日報集計!AT1501,AT1501/(((F1501-I1501-J1501-N1501-O1501)*60)/(E1501)),"")</f>
        <v>#VALUE!</v>
      </c>
      <c r="AY1501" s="664" t="str">
        <f>IF(日報入力!H1501,AT1501/(((F1501-J1501)*60)/E1501),"")</f>
        <v/>
      </c>
      <c r="AZ1501" s="664" t="str">
        <f>IF(日報入力!I1501,AT1501/((G1501*60)/E1501),"")</f>
        <v/>
      </c>
      <c r="BA1501" s="296" t="str">
        <f>IF(日報入力!G1501,G1501/F1501,"")</f>
        <v/>
      </c>
      <c r="BB1501" s="386" t="e">
        <f t="shared" si="87"/>
        <v>#VALUE!</v>
      </c>
      <c r="BC1501" s="386" t="e">
        <f t="shared" si="88"/>
        <v>#VALUE!</v>
      </c>
      <c r="BD1501" s="80">
        <f>日報入力!AU1501</f>
        <v>0</v>
      </c>
      <c r="BE1501" s="534" t="str">
        <f>IF(日報入力!AV1501,日報入力!AV1501,"")</f>
        <v/>
      </c>
      <c r="BF1501" s="534" t="str">
        <f>IF(日報入力!AW1501,日報入力!AW1501,"")</f>
        <v/>
      </c>
      <c r="BG1501" s="398" t="str">
        <f>IF(日報入力!G1501,日報入力!K1501*日報入力!D1501*日報入力!BC1501,"")</f>
        <v/>
      </c>
    </row>
    <row r="1502" spans="1:59" ht="20.25" hidden="1" customHeight="1" x14ac:dyDescent="0.15">
      <c r="A1502" s="302" t="str">
        <f>IF(日報入力!G1502="","",日報入力!G1502)</f>
        <v/>
      </c>
      <c r="B1502" s="291" t="str">
        <f>IF(日報入力!G1502="","",日報入力!H1502)</f>
        <v/>
      </c>
      <c r="C1502" s="291" t="str">
        <f>IF(日報入力!G1502="","",日報入力!I1502)</f>
        <v/>
      </c>
      <c r="D1502" s="291" t="str">
        <f>IF(日報入力!G1502="","",日報入力!J1502)</f>
        <v/>
      </c>
      <c r="E1502" s="291" t="str">
        <f>IF(日報入力!G1502="","",日報入力!K1502)</f>
        <v/>
      </c>
      <c r="F1502" s="291" t="str">
        <f>IF(日報入力!G1502="","",日報入力!L1502)</f>
        <v/>
      </c>
      <c r="G1502" s="291" t="str">
        <f>IF(日報入力!G1502="","",日報入力!L1502-日報入力!O1502-日報入力!P1502-日報入力!Q1502-日報入力!R1502-日報入力!S1502-日報入力!T1502-日報入力!U1502-日報入力!V1502-日報入力!W1502-日報入力!X1502-日報入力!Y1502-日報入力!Z1502)</f>
        <v/>
      </c>
      <c r="H1502" s="291" t="str">
        <f>IF(日報入力!G1502="","",IF(日報入力!M1502&gt;=0,日報入力!M1502*F1502,F1502))</f>
        <v/>
      </c>
      <c r="I1502" s="291" t="str">
        <f>IF(日報入力!G1502="","",日報入力!O1502)</f>
        <v/>
      </c>
      <c r="J1502" s="291" t="str">
        <f>IF(日報入力!G1502="","",日報入力!P1502)</f>
        <v/>
      </c>
      <c r="K1502" s="291" t="str">
        <f>IF(日報入力!G1502="","",日報入力!Q1502)</f>
        <v/>
      </c>
      <c r="L1502" s="291" t="str">
        <f>IF(日報入力!G1502="","",日報入力!R1502)</f>
        <v/>
      </c>
      <c r="M1502" s="291" t="str">
        <f>IF(日報入力!G1502="","",日報入力!S1502)</f>
        <v/>
      </c>
      <c r="N1502" s="291" t="str">
        <f>IF(日報入力!G1502="","",日報入力!T1502)</f>
        <v/>
      </c>
      <c r="O1502" s="291" t="str">
        <f>IF(日報入力!G1502="","",日報入力!U1502)</f>
        <v/>
      </c>
      <c r="P1502" s="291" t="str">
        <f>IF(日報入力!G1502="","",日報入力!V1502)</f>
        <v/>
      </c>
      <c r="Q1502" s="291" t="str">
        <f>IF(日報入力!G1502="","",日報入力!W1502)</f>
        <v/>
      </c>
      <c r="R1502" s="291" t="str">
        <f>IF(日報入力!G1502="","",日報入力!X1502)</f>
        <v/>
      </c>
      <c r="S1502" s="291" t="str">
        <f>IF(日報入力!G1502="","",日報入力!Y1502)</f>
        <v/>
      </c>
      <c r="T1502" s="291" t="str">
        <f>IF(日報入力!G1502="","",日報入力!Z1502)</f>
        <v/>
      </c>
      <c r="U1502" s="291" t="str">
        <f>IF(日報入力!G1502="","",日報入力!AA1502)</f>
        <v/>
      </c>
      <c r="V1502" s="378" t="str">
        <f>IF(日報入力!G1502="","",日報入力!AB1502)</f>
        <v/>
      </c>
      <c r="W1502" s="291" t="str">
        <f>IF(日報入力!G1502="","",日報入力!AC1502)</f>
        <v/>
      </c>
      <c r="X1502" s="291" t="str">
        <f>IF(日報入力!G1502="","",日報入力!AD1502)</f>
        <v/>
      </c>
      <c r="Y1502" s="291" t="str">
        <f>IF(日報入力!G1502="","",日報入力!AE1502)</f>
        <v/>
      </c>
      <c r="Z1502" s="291" t="str">
        <f>IF(日報入力!G1502="","",日報入力!AF1502)</f>
        <v/>
      </c>
      <c r="AA1502" s="291" t="str">
        <f>IF(日報入力!G1502="","",日報入力!AG1502)</f>
        <v/>
      </c>
      <c r="AB1502" s="291" t="str">
        <f>IF(日報入力!G1502="","",日報入力!AH1502)</f>
        <v/>
      </c>
      <c r="AC1502" s="291" t="str">
        <f>IF(日報入力!G1502="","",日報入力!AI1502)</f>
        <v/>
      </c>
      <c r="AD1502" s="291" t="str">
        <f>IF(日報入力!G1502="","",日報入力!AJ1502)</f>
        <v/>
      </c>
      <c r="AE1502" s="292" t="str">
        <f>IF(日報入力!G1502="","",日報入力!E1502)</f>
        <v/>
      </c>
      <c r="AF1502" s="293" t="str">
        <f>IF(日報入力!G1502="","",日報入力!AK1502)</f>
        <v/>
      </c>
      <c r="AG1502" s="293" t="str">
        <f>IF(日報入力!G1502="","",日報入力!AL1502)</f>
        <v/>
      </c>
      <c r="AH1502" s="293" t="str">
        <f>IF(日報入力!G1502="","",日報入力!AM1502)</f>
        <v/>
      </c>
      <c r="AI1502" s="294" t="str">
        <f>IF(日報入力!G1502&gt;0,日報入力!D1502*日報入力!K1502*日報入力!AL1502,"")</f>
        <v/>
      </c>
      <c r="AJ1502" s="294" t="str">
        <f>IF(日報入力!G1502&gt;0,日報入力!E1502*日報入力!AL1502,"")</f>
        <v/>
      </c>
      <c r="AK1502" s="294" t="str">
        <f>IF(日報入力!G1502&gt;0,AI1502-AJ1502,"")</f>
        <v/>
      </c>
      <c r="AL1502" s="292" t="str">
        <f>IF(日報入力!G1502&gt;0,日報入力!E1502*日報入力!AM1502,"")</f>
        <v/>
      </c>
      <c r="AM1502" s="292" t="str">
        <f>IF(日報入力!G1502&gt;0,日報入力!AB1502*日報入力!AM1502,"")</f>
        <v/>
      </c>
      <c r="AN1502" s="68" t="str">
        <f>IF(日報入力!G1502&gt;0,日報入力!C1502,"")</f>
        <v/>
      </c>
      <c r="AO1502" s="68" t="str">
        <f>日報入力!B1502</f>
        <v/>
      </c>
      <c r="AP1502" s="68" t="str">
        <f>IF(日報入力!AQ1502,日報入力!BA1502,"")</f>
        <v/>
      </c>
      <c r="AQ1502" s="68" t="str">
        <f>IF(日報入力!AR1502,日報入力!BB1502,"")</f>
        <v/>
      </c>
      <c r="AR1502" s="68" t="str">
        <f>IF(日報入力!AS1502,"N勤","")</f>
        <v/>
      </c>
      <c r="AS1502" s="295" t="e">
        <f t="shared" si="86"/>
        <v>#VALUE!</v>
      </c>
      <c r="AT1502" s="439" t="str">
        <f>日報入力!AY1502</f>
        <v/>
      </c>
      <c r="AU1502" s="518" t="str">
        <f>IF(日報入力!G1502,G1502*60/E1502,"")</f>
        <v/>
      </c>
      <c r="AV1502" s="528" t="str">
        <f>IF(日報入力!AT1502,日報入力!AT1502,"")</f>
        <v/>
      </c>
      <c r="AW1502" s="529" t="str">
        <f>IF(日報入力!AT1502,AE1502/日報入力!AT1502,"")</f>
        <v/>
      </c>
      <c r="AX1502" s="530" t="e">
        <f>IF(1&lt;日報集計!AT1502,AT1502/(((F1502-I1502-J1502-N1502-O1502)*60)/(E1502)),"")</f>
        <v>#VALUE!</v>
      </c>
      <c r="AY1502" s="664" t="str">
        <f>IF(日報入力!H1502,AT1502/(((F1502-J1502)*60)/E1502),"")</f>
        <v/>
      </c>
      <c r="AZ1502" s="664" t="str">
        <f>IF(日報入力!I1502,AT1502/((G1502*60)/E1502),"")</f>
        <v/>
      </c>
      <c r="BA1502" s="296" t="str">
        <f>IF(日報入力!G1502,G1502/F1502,"")</f>
        <v/>
      </c>
      <c r="BB1502" s="386" t="e">
        <f t="shared" si="87"/>
        <v>#VALUE!</v>
      </c>
      <c r="BC1502" s="386" t="e">
        <f t="shared" si="88"/>
        <v>#VALUE!</v>
      </c>
      <c r="BD1502" s="80">
        <f>日報入力!AU1502</f>
        <v>0</v>
      </c>
      <c r="BE1502" s="534" t="str">
        <f>IF(日報入力!AV1502,日報入力!AV1502,"")</f>
        <v/>
      </c>
      <c r="BF1502" s="534" t="str">
        <f>IF(日報入力!AW1502,日報入力!AW1502,"")</f>
        <v/>
      </c>
      <c r="BG1502" s="398" t="str">
        <f>IF(日報入力!G1502,日報入力!K1502*日報入力!D1502*日報入力!BC1502,"")</f>
        <v/>
      </c>
    </row>
    <row r="1503" spans="1:59" ht="20.25" hidden="1" customHeight="1" x14ac:dyDescent="0.15">
      <c r="A1503" s="302" t="str">
        <f>IF(日報入力!G1503="","",日報入力!G1503)</f>
        <v/>
      </c>
      <c r="B1503" s="291" t="str">
        <f>IF(日報入力!G1503="","",日報入力!H1503)</f>
        <v/>
      </c>
      <c r="C1503" s="291" t="str">
        <f>IF(日報入力!G1503="","",日報入力!I1503)</f>
        <v/>
      </c>
      <c r="D1503" s="291" t="str">
        <f>IF(日報入力!G1503="","",日報入力!J1503)</f>
        <v/>
      </c>
      <c r="E1503" s="291" t="str">
        <f>IF(日報入力!G1503="","",日報入力!K1503)</f>
        <v/>
      </c>
      <c r="F1503" s="291" t="str">
        <f>IF(日報入力!G1503="","",日報入力!L1503)</f>
        <v/>
      </c>
      <c r="G1503" s="291" t="str">
        <f>IF(日報入力!G1503="","",日報入力!L1503-日報入力!O1503-日報入力!P1503-日報入力!Q1503-日報入力!R1503-日報入力!S1503-日報入力!T1503-日報入力!U1503-日報入力!V1503-日報入力!W1503-日報入力!X1503-日報入力!Y1503-日報入力!Z1503)</f>
        <v/>
      </c>
      <c r="H1503" s="291" t="str">
        <f>IF(日報入力!G1503="","",IF(日報入力!M1503&gt;=0,日報入力!M1503*F1503,F1503))</f>
        <v/>
      </c>
      <c r="I1503" s="291" t="str">
        <f>IF(日報入力!G1503="","",日報入力!O1503)</f>
        <v/>
      </c>
      <c r="J1503" s="291" t="str">
        <f>IF(日報入力!G1503="","",日報入力!P1503)</f>
        <v/>
      </c>
      <c r="K1503" s="291" t="str">
        <f>IF(日報入力!G1503="","",日報入力!Q1503)</f>
        <v/>
      </c>
      <c r="L1503" s="291" t="str">
        <f>IF(日報入力!G1503="","",日報入力!R1503)</f>
        <v/>
      </c>
      <c r="M1503" s="291" t="str">
        <f>IF(日報入力!G1503="","",日報入力!S1503)</f>
        <v/>
      </c>
      <c r="N1503" s="291" t="str">
        <f>IF(日報入力!G1503="","",日報入力!T1503)</f>
        <v/>
      </c>
      <c r="O1503" s="291" t="str">
        <f>IF(日報入力!G1503="","",日報入力!U1503)</f>
        <v/>
      </c>
      <c r="P1503" s="291" t="str">
        <f>IF(日報入力!G1503="","",日報入力!V1503)</f>
        <v/>
      </c>
      <c r="Q1503" s="291" t="str">
        <f>IF(日報入力!G1503="","",日報入力!W1503)</f>
        <v/>
      </c>
      <c r="R1503" s="291" t="str">
        <f>IF(日報入力!G1503="","",日報入力!X1503)</f>
        <v/>
      </c>
      <c r="S1503" s="291" t="str">
        <f>IF(日報入力!G1503="","",日報入力!Y1503)</f>
        <v/>
      </c>
      <c r="T1503" s="291" t="str">
        <f>IF(日報入力!G1503="","",日報入力!Z1503)</f>
        <v/>
      </c>
      <c r="U1503" s="291" t="str">
        <f>IF(日報入力!G1503="","",日報入力!AA1503)</f>
        <v/>
      </c>
      <c r="V1503" s="378" t="str">
        <f>IF(日報入力!G1503="","",日報入力!AB1503)</f>
        <v/>
      </c>
      <c r="W1503" s="291" t="str">
        <f>IF(日報入力!G1503="","",日報入力!AC1503)</f>
        <v/>
      </c>
      <c r="X1503" s="291" t="str">
        <f>IF(日報入力!G1503="","",日報入力!AD1503)</f>
        <v/>
      </c>
      <c r="Y1503" s="291" t="str">
        <f>IF(日報入力!G1503="","",日報入力!AE1503)</f>
        <v/>
      </c>
      <c r="Z1503" s="291" t="str">
        <f>IF(日報入力!G1503="","",日報入力!AF1503)</f>
        <v/>
      </c>
      <c r="AA1503" s="291" t="str">
        <f>IF(日報入力!G1503="","",日報入力!AG1503)</f>
        <v/>
      </c>
      <c r="AB1503" s="291" t="str">
        <f>IF(日報入力!G1503="","",日報入力!AH1503)</f>
        <v/>
      </c>
      <c r="AC1503" s="291" t="str">
        <f>IF(日報入力!G1503="","",日報入力!AI1503)</f>
        <v/>
      </c>
      <c r="AD1503" s="291" t="str">
        <f>IF(日報入力!G1503="","",日報入力!AJ1503)</f>
        <v/>
      </c>
      <c r="AE1503" s="292" t="str">
        <f>IF(日報入力!G1503="","",日報入力!E1503)</f>
        <v/>
      </c>
      <c r="AF1503" s="293" t="str">
        <f>IF(日報入力!G1503="","",日報入力!AK1503)</f>
        <v/>
      </c>
      <c r="AG1503" s="293" t="str">
        <f>IF(日報入力!G1503="","",日報入力!AL1503)</f>
        <v/>
      </c>
      <c r="AH1503" s="293" t="str">
        <f>IF(日報入力!G1503="","",日報入力!AM1503)</f>
        <v/>
      </c>
      <c r="AI1503" s="294" t="str">
        <f>IF(日報入力!G1503&gt;0,日報入力!D1503*日報入力!K1503*日報入力!AL1503,"")</f>
        <v/>
      </c>
      <c r="AJ1503" s="294" t="str">
        <f>IF(日報入力!G1503&gt;0,日報入力!E1503*日報入力!AL1503,"")</f>
        <v/>
      </c>
      <c r="AK1503" s="294" t="str">
        <f>IF(日報入力!G1503&gt;0,AI1503-AJ1503,"")</f>
        <v/>
      </c>
      <c r="AL1503" s="292" t="str">
        <f>IF(日報入力!G1503&gt;0,日報入力!E1503*日報入力!AM1503,"")</f>
        <v/>
      </c>
      <c r="AM1503" s="292" t="str">
        <f>IF(日報入力!G1503&gt;0,日報入力!AB1503*日報入力!AM1503,"")</f>
        <v/>
      </c>
      <c r="AN1503" s="68" t="str">
        <f>IF(日報入力!G1503&gt;0,日報入力!C1503,"")</f>
        <v/>
      </c>
      <c r="AO1503" s="68" t="str">
        <f>日報入力!B1503</f>
        <v/>
      </c>
      <c r="AP1503" s="68" t="str">
        <f>IF(日報入力!AQ1503,日報入力!BA1503,"")</f>
        <v/>
      </c>
      <c r="AQ1503" s="68" t="str">
        <f>IF(日報入力!AR1503,日報入力!BB1503,"")</f>
        <v/>
      </c>
      <c r="AR1503" s="68" t="str">
        <f>IF(日報入力!AS1503,"N勤","")</f>
        <v/>
      </c>
      <c r="AS1503" s="295" t="e">
        <f t="shared" si="86"/>
        <v>#VALUE!</v>
      </c>
      <c r="AT1503" s="439" t="str">
        <f>日報入力!AY1503</f>
        <v/>
      </c>
      <c r="AU1503" s="518" t="str">
        <f>IF(日報入力!G1503,G1503*60/E1503,"")</f>
        <v/>
      </c>
      <c r="AV1503" s="528" t="str">
        <f>IF(日報入力!AT1503,日報入力!AT1503,"")</f>
        <v/>
      </c>
      <c r="AW1503" s="529" t="str">
        <f>IF(日報入力!AT1503,AE1503/日報入力!AT1503,"")</f>
        <v/>
      </c>
      <c r="AX1503" s="530" t="e">
        <f>IF(1&lt;日報集計!AT1503,AT1503/(((F1503-I1503-J1503-N1503-O1503)*60)/(E1503)),"")</f>
        <v>#VALUE!</v>
      </c>
      <c r="AY1503" s="664" t="str">
        <f>IF(日報入力!H1503,AT1503/(((F1503-J1503)*60)/E1503),"")</f>
        <v/>
      </c>
      <c r="AZ1503" s="664" t="str">
        <f>IF(日報入力!I1503,AT1503/((G1503*60)/E1503),"")</f>
        <v/>
      </c>
      <c r="BA1503" s="296" t="str">
        <f>IF(日報入力!G1503,G1503/F1503,"")</f>
        <v/>
      </c>
      <c r="BB1503" s="386" t="e">
        <f t="shared" si="87"/>
        <v>#VALUE!</v>
      </c>
      <c r="BC1503" s="386" t="e">
        <f t="shared" si="88"/>
        <v>#VALUE!</v>
      </c>
      <c r="BD1503" s="80">
        <f>日報入力!AU1503</f>
        <v>0</v>
      </c>
      <c r="BE1503" s="534" t="str">
        <f>IF(日報入力!AV1503,日報入力!AV1503,"")</f>
        <v/>
      </c>
      <c r="BF1503" s="534" t="str">
        <f>IF(日報入力!AW1503,日報入力!AW1503,"")</f>
        <v/>
      </c>
      <c r="BG1503" s="398" t="str">
        <f>IF(日報入力!G1503,日報入力!K1503*日報入力!D1503*日報入力!BC1503,"")</f>
        <v/>
      </c>
    </row>
    <row r="1504" spans="1:59" ht="20.25" hidden="1" customHeight="1" x14ac:dyDescent="0.15">
      <c r="A1504" s="302" t="str">
        <f>IF(日報入力!G1504="","",日報入力!G1504)</f>
        <v/>
      </c>
      <c r="B1504" s="291" t="str">
        <f>IF(日報入力!G1504="","",日報入力!H1504)</f>
        <v/>
      </c>
      <c r="C1504" s="291" t="str">
        <f>IF(日報入力!G1504="","",日報入力!I1504)</f>
        <v/>
      </c>
      <c r="D1504" s="291" t="str">
        <f>IF(日報入力!G1504="","",日報入力!J1504)</f>
        <v/>
      </c>
      <c r="E1504" s="291" t="str">
        <f>IF(日報入力!G1504="","",日報入力!K1504)</f>
        <v/>
      </c>
      <c r="F1504" s="291" t="str">
        <f>IF(日報入力!G1504="","",日報入力!L1504)</f>
        <v/>
      </c>
      <c r="G1504" s="291" t="str">
        <f>IF(日報入力!G1504="","",日報入力!L1504-日報入力!O1504-日報入力!P1504-日報入力!Q1504-日報入力!R1504-日報入力!S1504-日報入力!T1504-日報入力!U1504-日報入力!V1504-日報入力!W1504-日報入力!X1504-日報入力!Y1504-日報入力!Z1504)</f>
        <v/>
      </c>
      <c r="H1504" s="291" t="str">
        <f>IF(日報入力!G1504="","",IF(日報入力!M1504&gt;=0,日報入力!M1504*F1504,F1504))</f>
        <v/>
      </c>
      <c r="I1504" s="291" t="str">
        <f>IF(日報入力!G1504="","",日報入力!O1504)</f>
        <v/>
      </c>
      <c r="J1504" s="291" t="str">
        <f>IF(日報入力!G1504="","",日報入力!P1504)</f>
        <v/>
      </c>
      <c r="K1504" s="291" t="str">
        <f>IF(日報入力!G1504="","",日報入力!Q1504)</f>
        <v/>
      </c>
      <c r="L1504" s="291" t="str">
        <f>IF(日報入力!G1504="","",日報入力!R1504)</f>
        <v/>
      </c>
      <c r="M1504" s="291" t="str">
        <f>IF(日報入力!G1504="","",日報入力!S1504)</f>
        <v/>
      </c>
      <c r="N1504" s="291" t="str">
        <f>IF(日報入力!G1504="","",日報入力!T1504)</f>
        <v/>
      </c>
      <c r="O1504" s="291" t="str">
        <f>IF(日報入力!G1504="","",日報入力!U1504)</f>
        <v/>
      </c>
      <c r="P1504" s="291" t="str">
        <f>IF(日報入力!G1504="","",日報入力!V1504)</f>
        <v/>
      </c>
      <c r="Q1504" s="291" t="str">
        <f>IF(日報入力!G1504="","",日報入力!W1504)</f>
        <v/>
      </c>
      <c r="R1504" s="291" t="str">
        <f>IF(日報入力!G1504="","",日報入力!X1504)</f>
        <v/>
      </c>
      <c r="S1504" s="291" t="str">
        <f>IF(日報入力!G1504="","",日報入力!Y1504)</f>
        <v/>
      </c>
      <c r="T1504" s="291" t="str">
        <f>IF(日報入力!G1504="","",日報入力!Z1504)</f>
        <v/>
      </c>
      <c r="U1504" s="291" t="str">
        <f>IF(日報入力!G1504="","",日報入力!AA1504)</f>
        <v/>
      </c>
      <c r="V1504" s="378" t="str">
        <f>IF(日報入力!G1504="","",日報入力!AB1504)</f>
        <v/>
      </c>
      <c r="W1504" s="291" t="str">
        <f>IF(日報入力!G1504="","",日報入力!AC1504)</f>
        <v/>
      </c>
      <c r="X1504" s="291" t="str">
        <f>IF(日報入力!G1504="","",日報入力!AD1504)</f>
        <v/>
      </c>
      <c r="Y1504" s="291" t="str">
        <f>IF(日報入力!G1504="","",日報入力!AE1504)</f>
        <v/>
      </c>
      <c r="Z1504" s="291" t="str">
        <f>IF(日報入力!G1504="","",日報入力!AF1504)</f>
        <v/>
      </c>
      <c r="AA1504" s="291" t="str">
        <f>IF(日報入力!G1504="","",日報入力!AG1504)</f>
        <v/>
      </c>
      <c r="AB1504" s="291" t="str">
        <f>IF(日報入力!G1504="","",日報入力!AH1504)</f>
        <v/>
      </c>
      <c r="AC1504" s="291" t="str">
        <f>IF(日報入力!G1504="","",日報入力!AI1504)</f>
        <v/>
      </c>
      <c r="AD1504" s="291" t="str">
        <f>IF(日報入力!G1504="","",日報入力!AJ1504)</f>
        <v/>
      </c>
      <c r="AE1504" s="292" t="str">
        <f>IF(日報入力!G1504="","",日報入力!E1504)</f>
        <v/>
      </c>
      <c r="AF1504" s="293" t="str">
        <f>IF(日報入力!G1504="","",日報入力!AK1504)</f>
        <v/>
      </c>
      <c r="AG1504" s="293" t="str">
        <f>IF(日報入力!G1504="","",日報入力!AL1504)</f>
        <v/>
      </c>
      <c r="AH1504" s="293" t="str">
        <f>IF(日報入力!G1504="","",日報入力!AM1504)</f>
        <v/>
      </c>
      <c r="AI1504" s="294" t="str">
        <f>IF(日報入力!G1504&gt;0,日報入力!D1504*日報入力!K1504*日報入力!AL1504,"")</f>
        <v/>
      </c>
      <c r="AJ1504" s="294" t="str">
        <f>IF(日報入力!G1504&gt;0,日報入力!E1504*日報入力!AL1504,"")</f>
        <v/>
      </c>
      <c r="AK1504" s="294" t="str">
        <f>IF(日報入力!G1504&gt;0,AI1504-AJ1504,"")</f>
        <v/>
      </c>
      <c r="AL1504" s="292" t="str">
        <f>IF(日報入力!G1504&gt;0,日報入力!E1504*日報入力!AM1504,"")</f>
        <v/>
      </c>
      <c r="AM1504" s="292" t="str">
        <f>IF(日報入力!G1504&gt;0,日報入力!AB1504*日報入力!AM1504,"")</f>
        <v/>
      </c>
      <c r="AN1504" s="68" t="str">
        <f>IF(日報入力!G1504&gt;0,日報入力!C1504,"")</f>
        <v/>
      </c>
      <c r="AO1504" s="68" t="str">
        <f>日報入力!B1504</f>
        <v/>
      </c>
      <c r="AP1504" s="68" t="str">
        <f>IF(日報入力!AQ1504,日報入力!BA1504,"")</f>
        <v/>
      </c>
      <c r="AQ1504" s="68" t="str">
        <f>IF(日報入力!AR1504,日報入力!BB1504,"")</f>
        <v/>
      </c>
      <c r="AR1504" s="68" t="str">
        <f>IF(日報入力!AS1504,"N勤","")</f>
        <v/>
      </c>
      <c r="AS1504" s="295" t="e">
        <f t="shared" si="86"/>
        <v>#VALUE!</v>
      </c>
      <c r="AT1504" s="439" t="str">
        <f>日報入力!AY1504</f>
        <v/>
      </c>
      <c r="AU1504" s="518" t="str">
        <f>IF(日報入力!G1504,G1504*60/E1504,"")</f>
        <v/>
      </c>
      <c r="AV1504" s="528" t="str">
        <f>IF(日報入力!AT1504,日報入力!AT1504,"")</f>
        <v/>
      </c>
      <c r="AW1504" s="529" t="str">
        <f>IF(日報入力!AT1504,AE1504/日報入力!AT1504,"")</f>
        <v/>
      </c>
      <c r="AX1504" s="530" t="e">
        <f>IF(1&lt;日報集計!AT1504,AT1504/(((F1504-I1504-J1504-N1504-O1504)*60)/(E1504)),"")</f>
        <v>#VALUE!</v>
      </c>
      <c r="AY1504" s="664" t="str">
        <f>IF(日報入力!H1504,AT1504/(((F1504-J1504)*60)/E1504),"")</f>
        <v/>
      </c>
      <c r="AZ1504" s="664" t="str">
        <f>IF(日報入力!I1504,AT1504/((G1504*60)/E1504),"")</f>
        <v/>
      </c>
      <c r="BA1504" s="296" t="str">
        <f>IF(日報入力!G1504,G1504/F1504,"")</f>
        <v/>
      </c>
      <c r="BB1504" s="386" t="e">
        <f t="shared" si="87"/>
        <v>#VALUE!</v>
      </c>
      <c r="BC1504" s="386" t="e">
        <f t="shared" si="88"/>
        <v>#VALUE!</v>
      </c>
      <c r="BD1504" s="80">
        <f>日報入力!AU1504</f>
        <v>0</v>
      </c>
      <c r="BE1504" s="534" t="str">
        <f>IF(日報入力!AV1504,日報入力!AV1504,"")</f>
        <v/>
      </c>
      <c r="BF1504" s="534" t="str">
        <f>IF(日報入力!AW1504,日報入力!AW1504,"")</f>
        <v/>
      </c>
      <c r="BG1504" s="398" t="str">
        <f>IF(日報入力!G1504,日報入力!K1504*日報入力!D1504*日報入力!BC1504,"")</f>
        <v/>
      </c>
    </row>
    <row r="1505" spans="1:59" ht="20.25" hidden="1" customHeight="1" x14ac:dyDescent="0.15">
      <c r="A1505" s="302" t="str">
        <f>IF(日報入力!G1505="","",日報入力!G1505)</f>
        <v/>
      </c>
      <c r="B1505" s="291" t="str">
        <f>IF(日報入力!G1505="","",日報入力!H1505)</f>
        <v/>
      </c>
      <c r="C1505" s="291" t="str">
        <f>IF(日報入力!G1505="","",日報入力!I1505)</f>
        <v/>
      </c>
      <c r="D1505" s="291" t="str">
        <f>IF(日報入力!G1505="","",日報入力!J1505)</f>
        <v/>
      </c>
      <c r="E1505" s="291" t="str">
        <f>IF(日報入力!G1505="","",日報入力!K1505)</f>
        <v/>
      </c>
      <c r="F1505" s="291" t="str">
        <f>IF(日報入力!G1505="","",日報入力!L1505)</f>
        <v/>
      </c>
      <c r="G1505" s="291" t="str">
        <f>IF(日報入力!G1505="","",日報入力!L1505-日報入力!O1505-日報入力!P1505-日報入力!Q1505-日報入力!R1505-日報入力!S1505-日報入力!T1505-日報入力!U1505-日報入力!V1505-日報入力!W1505-日報入力!X1505-日報入力!Y1505-日報入力!Z1505)</f>
        <v/>
      </c>
      <c r="H1505" s="291" t="str">
        <f>IF(日報入力!G1505="","",IF(日報入力!M1505&gt;=0,日報入力!M1505*F1505,F1505))</f>
        <v/>
      </c>
      <c r="I1505" s="291" t="str">
        <f>IF(日報入力!G1505="","",日報入力!O1505)</f>
        <v/>
      </c>
      <c r="J1505" s="291" t="str">
        <f>IF(日報入力!G1505="","",日報入力!P1505)</f>
        <v/>
      </c>
      <c r="K1505" s="291" t="str">
        <f>IF(日報入力!G1505="","",日報入力!Q1505)</f>
        <v/>
      </c>
      <c r="L1505" s="291" t="str">
        <f>IF(日報入力!G1505="","",日報入力!R1505)</f>
        <v/>
      </c>
      <c r="M1505" s="291" t="str">
        <f>IF(日報入力!G1505="","",日報入力!S1505)</f>
        <v/>
      </c>
      <c r="N1505" s="291" t="str">
        <f>IF(日報入力!G1505="","",日報入力!T1505)</f>
        <v/>
      </c>
      <c r="O1505" s="291" t="str">
        <f>IF(日報入力!G1505="","",日報入力!U1505)</f>
        <v/>
      </c>
      <c r="P1505" s="291" t="str">
        <f>IF(日報入力!G1505="","",日報入力!V1505)</f>
        <v/>
      </c>
      <c r="Q1505" s="291" t="str">
        <f>IF(日報入力!G1505="","",日報入力!W1505)</f>
        <v/>
      </c>
      <c r="R1505" s="291" t="str">
        <f>IF(日報入力!G1505="","",日報入力!X1505)</f>
        <v/>
      </c>
      <c r="S1505" s="291" t="str">
        <f>IF(日報入力!G1505="","",日報入力!Y1505)</f>
        <v/>
      </c>
      <c r="T1505" s="291" t="str">
        <f>IF(日報入力!G1505="","",日報入力!Z1505)</f>
        <v/>
      </c>
      <c r="U1505" s="291" t="str">
        <f>IF(日報入力!G1505="","",日報入力!AA1505)</f>
        <v/>
      </c>
      <c r="V1505" s="378" t="str">
        <f>IF(日報入力!G1505="","",日報入力!AB1505)</f>
        <v/>
      </c>
      <c r="W1505" s="291" t="str">
        <f>IF(日報入力!G1505="","",日報入力!AC1505)</f>
        <v/>
      </c>
      <c r="X1505" s="291" t="str">
        <f>IF(日報入力!G1505="","",日報入力!AD1505)</f>
        <v/>
      </c>
      <c r="Y1505" s="291" t="str">
        <f>IF(日報入力!G1505="","",日報入力!AE1505)</f>
        <v/>
      </c>
      <c r="Z1505" s="291" t="str">
        <f>IF(日報入力!G1505="","",日報入力!AF1505)</f>
        <v/>
      </c>
      <c r="AA1505" s="291" t="str">
        <f>IF(日報入力!G1505="","",日報入力!AG1505)</f>
        <v/>
      </c>
      <c r="AB1505" s="291" t="str">
        <f>IF(日報入力!G1505="","",日報入力!AH1505)</f>
        <v/>
      </c>
      <c r="AC1505" s="291" t="str">
        <f>IF(日報入力!G1505="","",日報入力!AI1505)</f>
        <v/>
      </c>
      <c r="AD1505" s="291" t="str">
        <f>IF(日報入力!G1505="","",日報入力!AJ1505)</f>
        <v/>
      </c>
      <c r="AE1505" s="292" t="str">
        <f>IF(日報入力!G1505="","",日報入力!E1505)</f>
        <v/>
      </c>
      <c r="AF1505" s="293" t="str">
        <f>IF(日報入力!G1505="","",日報入力!AK1505)</f>
        <v/>
      </c>
      <c r="AG1505" s="293" t="str">
        <f>IF(日報入力!G1505="","",日報入力!AL1505)</f>
        <v/>
      </c>
      <c r="AH1505" s="293" t="str">
        <f>IF(日報入力!G1505="","",日報入力!AM1505)</f>
        <v/>
      </c>
      <c r="AI1505" s="294" t="str">
        <f>IF(日報入力!G1505&gt;0,日報入力!D1505*日報入力!K1505*日報入力!AL1505,"")</f>
        <v/>
      </c>
      <c r="AJ1505" s="294" t="str">
        <f>IF(日報入力!G1505&gt;0,日報入力!E1505*日報入力!AL1505,"")</f>
        <v/>
      </c>
      <c r="AK1505" s="294" t="str">
        <f>IF(日報入力!G1505&gt;0,AI1505-AJ1505,"")</f>
        <v/>
      </c>
      <c r="AL1505" s="292" t="str">
        <f>IF(日報入力!G1505&gt;0,日報入力!E1505*日報入力!AM1505,"")</f>
        <v/>
      </c>
      <c r="AM1505" s="292" t="str">
        <f>IF(日報入力!G1505&gt;0,日報入力!AB1505*日報入力!AM1505,"")</f>
        <v/>
      </c>
      <c r="AN1505" s="68" t="str">
        <f>IF(日報入力!G1505&gt;0,日報入力!C1505,"")</f>
        <v/>
      </c>
      <c r="AO1505" s="68" t="str">
        <f>日報入力!B1505</f>
        <v/>
      </c>
      <c r="AP1505" s="68" t="str">
        <f>IF(日報入力!AQ1505,日報入力!BA1505,"")</f>
        <v/>
      </c>
      <c r="AQ1505" s="68" t="str">
        <f>IF(日報入力!AR1505,日報入力!BB1505,"")</f>
        <v/>
      </c>
      <c r="AR1505" s="68" t="str">
        <f>IF(日報入力!AS1505,"N勤","")</f>
        <v/>
      </c>
      <c r="AS1505" s="295" t="e">
        <f t="shared" si="86"/>
        <v>#VALUE!</v>
      </c>
      <c r="AT1505" s="439" t="str">
        <f>日報入力!AY1505</f>
        <v/>
      </c>
      <c r="AU1505" s="518" t="str">
        <f>IF(日報入力!G1505,G1505*60/E1505,"")</f>
        <v/>
      </c>
      <c r="AV1505" s="528" t="str">
        <f>IF(日報入力!AT1505,日報入力!AT1505,"")</f>
        <v/>
      </c>
      <c r="AW1505" s="529" t="str">
        <f>IF(日報入力!AT1505,AE1505/日報入力!AT1505,"")</f>
        <v/>
      </c>
      <c r="AX1505" s="530" t="e">
        <f>IF(1&lt;日報集計!AT1505,AT1505/(((F1505-I1505-J1505-N1505-O1505)*60)/(E1505)),"")</f>
        <v>#VALUE!</v>
      </c>
      <c r="AY1505" s="664" t="str">
        <f>IF(日報入力!H1505,AT1505/(((F1505-J1505)*60)/E1505),"")</f>
        <v/>
      </c>
      <c r="AZ1505" s="664" t="str">
        <f>IF(日報入力!I1505,AT1505/((G1505*60)/E1505),"")</f>
        <v/>
      </c>
      <c r="BA1505" s="296" t="str">
        <f>IF(日報入力!G1505,G1505/F1505,"")</f>
        <v/>
      </c>
      <c r="BB1505" s="386" t="e">
        <f t="shared" si="87"/>
        <v>#VALUE!</v>
      </c>
      <c r="BC1505" s="386" t="e">
        <f t="shared" si="88"/>
        <v>#VALUE!</v>
      </c>
      <c r="BD1505" s="80">
        <f>日報入力!AU1505</f>
        <v>0</v>
      </c>
      <c r="BE1505" s="534" t="str">
        <f>IF(日報入力!AV1505,日報入力!AV1505,"")</f>
        <v/>
      </c>
      <c r="BF1505" s="534" t="str">
        <f>IF(日報入力!AW1505,日報入力!AW1505,"")</f>
        <v/>
      </c>
      <c r="BG1505" s="398" t="str">
        <f>IF(日報入力!G1505,日報入力!K1505*日報入力!D1505*日報入力!BC1505,"")</f>
        <v/>
      </c>
    </row>
    <row r="1506" spans="1:59" ht="20.25" hidden="1" customHeight="1" x14ac:dyDescent="0.15">
      <c r="A1506" s="302" t="str">
        <f>IF(日報入力!G1506="","",日報入力!G1506)</f>
        <v/>
      </c>
      <c r="B1506" s="291" t="str">
        <f>IF(日報入力!G1506="","",日報入力!H1506)</f>
        <v/>
      </c>
      <c r="C1506" s="291" t="str">
        <f>IF(日報入力!G1506="","",日報入力!I1506)</f>
        <v/>
      </c>
      <c r="D1506" s="291" t="str">
        <f>IF(日報入力!G1506="","",日報入力!J1506)</f>
        <v/>
      </c>
      <c r="E1506" s="291" t="str">
        <f>IF(日報入力!G1506="","",日報入力!K1506)</f>
        <v/>
      </c>
      <c r="F1506" s="291" t="str">
        <f>IF(日報入力!G1506="","",日報入力!L1506)</f>
        <v/>
      </c>
      <c r="G1506" s="291" t="str">
        <f>IF(日報入力!G1506="","",日報入力!L1506-日報入力!O1506-日報入力!P1506-日報入力!Q1506-日報入力!R1506-日報入力!S1506-日報入力!T1506-日報入力!U1506-日報入力!V1506-日報入力!W1506-日報入力!X1506-日報入力!Y1506-日報入力!Z1506)</f>
        <v/>
      </c>
      <c r="H1506" s="291" t="str">
        <f>IF(日報入力!G1506="","",IF(日報入力!M1506&gt;=0,日報入力!M1506*F1506,F1506))</f>
        <v/>
      </c>
      <c r="I1506" s="291" t="str">
        <f>IF(日報入力!G1506="","",日報入力!O1506)</f>
        <v/>
      </c>
      <c r="J1506" s="291" t="str">
        <f>IF(日報入力!G1506="","",日報入力!P1506)</f>
        <v/>
      </c>
      <c r="K1506" s="291" t="str">
        <f>IF(日報入力!G1506="","",日報入力!Q1506)</f>
        <v/>
      </c>
      <c r="L1506" s="291" t="str">
        <f>IF(日報入力!G1506="","",日報入力!R1506)</f>
        <v/>
      </c>
      <c r="M1506" s="291" t="str">
        <f>IF(日報入力!G1506="","",日報入力!S1506)</f>
        <v/>
      </c>
      <c r="N1506" s="291" t="str">
        <f>IF(日報入力!G1506="","",日報入力!T1506)</f>
        <v/>
      </c>
      <c r="O1506" s="291" t="str">
        <f>IF(日報入力!G1506="","",日報入力!U1506)</f>
        <v/>
      </c>
      <c r="P1506" s="291" t="str">
        <f>IF(日報入力!G1506="","",日報入力!V1506)</f>
        <v/>
      </c>
      <c r="Q1506" s="291" t="str">
        <f>IF(日報入力!G1506="","",日報入力!W1506)</f>
        <v/>
      </c>
      <c r="R1506" s="291" t="str">
        <f>IF(日報入力!G1506="","",日報入力!X1506)</f>
        <v/>
      </c>
      <c r="S1506" s="291" t="str">
        <f>IF(日報入力!G1506="","",日報入力!Y1506)</f>
        <v/>
      </c>
      <c r="T1506" s="291" t="str">
        <f>IF(日報入力!G1506="","",日報入力!Z1506)</f>
        <v/>
      </c>
      <c r="U1506" s="291" t="str">
        <f>IF(日報入力!G1506="","",日報入力!AA1506)</f>
        <v/>
      </c>
      <c r="V1506" s="378" t="str">
        <f>IF(日報入力!G1506="","",日報入力!AB1506)</f>
        <v/>
      </c>
      <c r="W1506" s="291" t="str">
        <f>IF(日報入力!G1506="","",日報入力!AC1506)</f>
        <v/>
      </c>
      <c r="X1506" s="291" t="str">
        <f>IF(日報入力!G1506="","",日報入力!AD1506)</f>
        <v/>
      </c>
      <c r="Y1506" s="291" t="str">
        <f>IF(日報入力!G1506="","",日報入力!AE1506)</f>
        <v/>
      </c>
      <c r="Z1506" s="291" t="str">
        <f>IF(日報入力!G1506="","",日報入力!AF1506)</f>
        <v/>
      </c>
      <c r="AA1506" s="291" t="str">
        <f>IF(日報入力!G1506="","",日報入力!AG1506)</f>
        <v/>
      </c>
      <c r="AB1506" s="291" t="str">
        <f>IF(日報入力!G1506="","",日報入力!AH1506)</f>
        <v/>
      </c>
      <c r="AC1506" s="291" t="str">
        <f>IF(日報入力!G1506="","",日報入力!AI1506)</f>
        <v/>
      </c>
      <c r="AD1506" s="291" t="str">
        <f>IF(日報入力!G1506="","",日報入力!AJ1506)</f>
        <v/>
      </c>
      <c r="AE1506" s="292" t="str">
        <f>IF(日報入力!G1506="","",日報入力!E1506)</f>
        <v/>
      </c>
      <c r="AF1506" s="293" t="str">
        <f>IF(日報入力!G1506="","",日報入力!AK1506)</f>
        <v/>
      </c>
      <c r="AG1506" s="293" t="str">
        <f>IF(日報入力!G1506="","",日報入力!AL1506)</f>
        <v/>
      </c>
      <c r="AH1506" s="293" t="str">
        <f>IF(日報入力!G1506="","",日報入力!AM1506)</f>
        <v/>
      </c>
      <c r="AI1506" s="294" t="str">
        <f>IF(日報入力!G1506&gt;0,日報入力!D1506*日報入力!K1506*日報入力!AL1506,"")</f>
        <v/>
      </c>
      <c r="AJ1506" s="294" t="str">
        <f>IF(日報入力!G1506&gt;0,日報入力!E1506*日報入力!AL1506,"")</f>
        <v/>
      </c>
      <c r="AK1506" s="294" t="str">
        <f>IF(日報入力!G1506&gt;0,AI1506-AJ1506,"")</f>
        <v/>
      </c>
      <c r="AL1506" s="292" t="str">
        <f>IF(日報入力!G1506&gt;0,日報入力!E1506*日報入力!AM1506,"")</f>
        <v/>
      </c>
      <c r="AM1506" s="292" t="str">
        <f>IF(日報入力!G1506&gt;0,日報入力!AB1506*日報入力!AM1506,"")</f>
        <v/>
      </c>
      <c r="AN1506" s="68" t="str">
        <f>IF(日報入力!G1506&gt;0,日報入力!C1506,"")</f>
        <v/>
      </c>
      <c r="AO1506" s="68" t="str">
        <f>日報入力!B1506</f>
        <v/>
      </c>
      <c r="AP1506" s="68" t="str">
        <f>IF(日報入力!AQ1506,日報入力!BA1506,"")</f>
        <v/>
      </c>
      <c r="AQ1506" s="68" t="str">
        <f>IF(日報入力!AR1506,日報入力!BB1506,"")</f>
        <v/>
      </c>
      <c r="AR1506" s="68" t="str">
        <f>IF(日報入力!AS1506,"N勤","")</f>
        <v/>
      </c>
      <c r="AS1506" s="295" t="e">
        <f t="shared" si="86"/>
        <v>#VALUE!</v>
      </c>
      <c r="AT1506" s="439" t="str">
        <f>日報入力!AY1506</f>
        <v/>
      </c>
      <c r="AU1506" s="518" t="str">
        <f>IF(日報入力!G1506,G1506*60/E1506,"")</f>
        <v/>
      </c>
      <c r="AV1506" s="528" t="str">
        <f>IF(日報入力!AT1506,日報入力!AT1506,"")</f>
        <v/>
      </c>
      <c r="AW1506" s="529" t="str">
        <f>IF(日報入力!AT1506,AE1506/日報入力!AT1506,"")</f>
        <v/>
      </c>
      <c r="AX1506" s="530" t="e">
        <f>IF(1&lt;日報集計!AT1506,AT1506/(((F1506-I1506-J1506-N1506-O1506)*60)/(E1506)),"")</f>
        <v>#VALUE!</v>
      </c>
      <c r="AY1506" s="664" t="str">
        <f>IF(日報入力!H1506,AT1506/(((F1506-J1506)*60)/E1506),"")</f>
        <v/>
      </c>
      <c r="AZ1506" s="664" t="str">
        <f>IF(日報入力!I1506,AT1506/((G1506*60)/E1506),"")</f>
        <v/>
      </c>
      <c r="BA1506" s="296" t="str">
        <f>IF(日報入力!G1506,G1506/F1506,"")</f>
        <v/>
      </c>
      <c r="BB1506" s="386" t="e">
        <f t="shared" si="87"/>
        <v>#VALUE!</v>
      </c>
      <c r="BC1506" s="386" t="e">
        <f t="shared" si="88"/>
        <v>#VALUE!</v>
      </c>
      <c r="BD1506" s="80">
        <f>日報入力!AU1506</f>
        <v>0</v>
      </c>
      <c r="BE1506" s="534" t="str">
        <f>IF(日報入力!AV1506,日報入力!AV1506,"")</f>
        <v/>
      </c>
      <c r="BF1506" s="534" t="str">
        <f>IF(日報入力!AW1506,日報入力!AW1506,"")</f>
        <v/>
      </c>
      <c r="BG1506" s="398" t="str">
        <f>IF(日報入力!G1506,日報入力!K1506*日報入力!D1506*日報入力!BC1506,"")</f>
        <v/>
      </c>
    </row>
    <row r="1507" spans="1:59" ht="20.25" hidden="1" customHeight="1" x14ac:dyDescent="0.15">
      <c r="A1507" s="302" t="str">
        <f>IF(日報入力!G1507="","",日報入力!G1507)</f>
        <v/>
      </c>
      <c r="B1507" s="291" t="str">
        <f>IF(日報入力!G1507="","",日報入力!H1507)</f>
        <v/>
      </c>
      <c r="C1507" s="291" t="str">
        <f>IF(日報入力!G1507="","",日報入力!I1507)</f>
        <v/>
      </c>
      <c r="D1507" s="291" t="str">
        <f>IF(日報入力!G1507="","",日報入力!J1507)</f>
        <v/>
      </c>
      <c r="E1507" s="291" t="str">
        <f>IF(日報入力!G1507="","",日報入力!K1507)</f>
        <v/>
      </c>
      <c r="F1507" s="291" t="str">
        <f>IF(日報入力!G1507="","",日報入力!L1507)</f>
        <v/>
      </c>
      <c r="G1507" s="291" t="str">
        <f>IF(日報入力!G1507="","",日報入力!L1507-日報入力!O1507-日報入力!P1507-日報入力!Q1507-日報入力!R1507-日報入力!S1507-日報入力!T1507-日報入力!U1507-日報入力!V1507-日報入力!W1507-日報入力!X1507-日報入力!Y1507-日報入力!Z1507)</f>
        <v/>
      </c>
      <c r="H1507" s="291" t="str">
        <f>IF(日報入力!G1507="","",IF(日報入力!M1507&gt;=0,日報入力!M1507*F1507,F1507))</f>
        <v/>
      </c>
      <c r="I1507" s="291" t="str">
        <f>IF(日報入力!G1507="","",日報入力!O1507)</f>
        <v/>
      </c>
      <c r="J1507" s="291" t="str">
        <f>IF(日報入力!G1507="","",日報入力!P1507)</f>
        <v/>
      </c>
      <c r="K1507" s="291" t="str">
        <f>IF(日報入力!G1507="","",日報入力!Q1507)</f>
        <v/>
      </c>
      <c r="L1507" s="291" t="str">
        <f>IF(日報入力!G1507="","",日報入力!R1507)</f>
        <v/>
      </c>
      <c r="M1507" s="291" t="str">
        <f>IF(日報入力!G1507="","",日報入力!S1507)</f>
        <v/>
      </c>
      <c r="N1507" s="291" t="str">
        <f>IF(日報入力!G1507="","",日報入力!T1507)</f>
        <v/>
      </c>
      <c r="O1507" s="291" t="str">
        <f>IF(日報入力!G1507="","",日報入力!U1507)</f>
        <v/>
      </c>
      <c r="P1507" s="291" t="str">
        <f>IF(日報入力!G1507="","",日報入力!V1507)</f>
        <v/>
      </c>
      <c r="Q1507" s="291" t="str">
        <f>IF(日報入力!G1507="","",日報入力!W1507)</f>
        <v/>
      </c>
      <c r="R1507" s="291" t="str">
        <f>IF(日報入力!G1507="","",日報入力!X1507)</f>
        <v/>
      </c>
      <c r="S1507" s="291" t="str">
        <f>IF(日報入力!G1507="","",日報入力!Y1507)</f>
        <v/>
      </c>
      <c r="T1507" s="291" t="str">
        <f>IF(日報入力!G1507="","",日報入力!Z1507)</f>
        <v/>
      </c>
      <c r="U1507" s="291" t="str">
        <f>IF(日報入力!G1507="","",日報入力!AA1507)</f>
        <v/>
      </c>
      <c r="V1507" s="378" t="str">
        <f>IF(日報入力!G1507="","",日報入力!AB1507)</f>
        <v/>
      </c>
      <c r="W1507" s="291" t="str">
        <f>IF(日報入力!G1507="","",日報入力!AC1507)</f>
        <v/>
      </c>
      <c r="X1507" s="291" t="str">
        <f>IF(日報入力!G1507="","",日報入力!AD1507)</f>
        <v/>
      </c>
      <c r="Y1507" s="291" t="str">
        <f>IF(日報入力!G1507="","",日報入力!AE1507)</f>
        <v/>
      </c>
      <c r="Z1507" s="291" t="str">
        <f>IF(日報入力!G1507="","",日報入力!AF1507)</f>
        <v/>
      </c>
      <c r="AA1507" s="291" t="str">
        <f>IF(日報入力!G1507="","",日報入力!AG1507)</f>
        <v/>
      </c>
      <c r="AB1507" s="291" t="str">
        <f>IF(日報入力!G1507="","",日報入力!AH1507)</f>
        <v/>
      </c>
      <c r="AC1507" s="291" t="str">
        <f>IF(日報入力!G1507="","",日報入力!AI1507)</f>
        <v/>
      </c>
      <c r="AD1507" s="291" t="str">
        <f>IF(日報入力!G1507="","",日報入力!AJ1507)</f>
        <v/>
      </c>
      <c r="AE1507" s="292" t="str">
        <f>IF(日報入力!G1507="","",日報入力!E1507)</f>
        <v/>
      </c>
      <c r="AF1507" s="293" t="str">
        <f>IF(日報入力!G1507="","",日報入力!AK1507)</f>
        <v/>
      </c>
      <c r="AG1507" s="293" t="str">
        <f>IF(日報入力!G1507="","",日報入力!AL1507)</f>
        <v/>
      </c>
      <c r="AH1507" s="293" t="str">
        <f>IF(日報入力!G1507="","",日報入力!AM1507)</f>
        <v/>
      </c>
      <c r="AI1507" s="294" t="str">
        <f>IF(日報入力!G1507&gt;0,日報入力!D1507*日報入力!K1507*日報入力!AL1507,"")</f>
        <v/>
      </c>
      <c r="AJ1507" s="294" t="str">
        <f>IF(日報入力!G1507&gt;0,日報入力!E1507*日報入力!AL1507,"")</f>
        <v/>
      </c>
      <c r="AK1507" s="294" t="str">
        <f>IF(日報入力!G1507&gt;0,AI1507-AJ1507,"")</f>
        <v/>
      </c>
      <c r="AL1507" s="292" t="str">
        <f>IF(日報入力!G1507&gt;0,日報入力!E1507*日報入力!AM1507,"")</f>
        <v/>
      </c>
      <c r="AM1507" s="292" t="str">
        <f>IF(日報入力!G1507&gt;0,日報入力!AB1507*日報入力!AM1507,"")</f>
        <v/>
      </c>
      <c r="AN1507" s="68" t="str">
        <f>IF(日報入力!G1507&gt;0,日報入力!C1507,"")</f>
        <v/>
      </c>
      <c r="AO1507" s="68" t="str">
        <f>日報入力!B1507</f>
        <v/>
      </c>
      <c r="AP1507" s="68" t="str">
        <f>IF(日報入力!AQ1507,日報入力!BA1507,"")</f>
        <v/>
      </c>
      <c r="AQ1507" s="68" t="str">
        <f>IF(日報入力!AR1507,日報入力!BB1507,"")</f>
        <v/>
      </c>
      <c r="AR1507" s="68" t="str">
        <f>IF(日報入力!AS1507,"N勤","")</f>
        <v/>
      </c>
      <c r="AS1507" s="295" t="e">
        <f t="shared" si="86"/>
        <v>#VALUE!</v>
      </c>
      <c r="AT1507" s="439" t="str">
        <f>日報入力!AY1507</f>
        <v/>
      </c>
      <c r="AU1507" s="518" t="str">
        <f>IF(日報入力!G1507,G1507*60/E1507,"")</f>
        <v/>
      </c>
      <c r="AV1507" s="528" t="str">
        <f>IF(日報入力!AT1507,日報入力!AT1507,"")</f>
        <v/>
      </c>
      <c r="AW1507" s="529" t="str">
        <f>IF(日報入力!AT1507,AE1507/日報入力!AT1507,"")</f>
        <v/>
      </c>
      <c r="AX1507" s="530" t="e">
        <f>IF(1&lt;日報集計!AT1507,AT1507/(((F1507-I1507-J1507-N1507-O1507)*60)/(E1507)),"")</f>
        <v>#VALUE!</v>
      </c>
      <c r="AY1507" s="664" t="str">
        <f>IF(日報入力!H1507,AT1507/(((F1507-J1507)*60)/E1507),"")</f>
        <v/>
      </c>
      <c r="AZ1507" s="664" t="str">
        <f>IF(日報入力!I1507,AT1507/((G1507*60)/E1507),"")</f>
        <v/>
      </c>
      <c r="BA1507" s="296" t="str">
        <f>IF(日報入力!G1507,G1507/F1507,"")</f>
        <v/>
      </c>
      <c r="BB1507" s="386" t="e">
        <f t="shared" si="87"/>
        <v>#VALUE!</v>
      </c>
      <c r="BC1507" s="386" t="e">
        <f t="shared" si="88"/>
        <v>#VALUE!</v>
      </c>
      <c r="BD1507" s="80">
        <f>日報入力!AU1507</f>
        <v>0</v>
      </c>
      <c r="BE1507" s="534" t="str">
        <f>IF(日報入力!AV1507,日報入力!AV1507,"")</f>
        <v/>
      </c>
      <c r="BF1507" s="534" t="str">
        <f>IF(日報入力!AW1507,日報入力!AW1507,"")</f>
        <v/>
      </c>
      <c r="BG1507" s="398" t="str">
        <f>IF(日報入力!G1507,日報入力!K1507*日報入力!D1507*日報入力!BC1507,"")</f>
        <v/>
      </c>
    </row>
    <row r="1508" spans="1:59" ht="20.25" hidden="1" customHeight="1" x14ac:dyDescent="0.15">
      <c r="A1508" s="302" t="str">
        <f>IF(日報入力!G1508="","",日報入力!G1508)</f>
        <v/>
      </c>
      <c r="B1508" s="291" t="str">
        <f>IF(日報入力!G1508="","",日報入力!H1508)</f>
        <v/>
      </c>
      <c r="C1508" s="291" t="str">
        <f>IF(日報入力!G1508="","",日報入力!I1508)</f>
        <v/>
      </c>
      <c r="D1508" s="291" t="str">
        <f>IF(日報入力!G1508="","",日報入力!J1508)</f>
        <v/>
      </c>
      <c r="E1508" s="291" t="str">
        <f>IF(日報入力!G1508="","",日報入力!K1508)</f>
        <v/>
      </c>
      <c r="F1508" s="291" t="str">
        <f>IF(日報入力!G1508="","",日報入力!L1508)</f>
        <v/>
      </c>
      <c r="G1508" s="291" t="str">
        <f>IF(日報入力!G1508="","",日報入力!L1508-日報入力!O1508-日報入力!P1508-日報入力!Q1508-日報入力!R1508-日報入力!S1508-日報入力!T1508-日報入力!U1508-日報入力!V1508-日報入力!W1508-日報入力!X1508-日報入力!Y1508-日報入力!Z1508)</f>
        <v/>
      </c>
      <c r="H1508" s="291" t="str">
        <f>IF(日報入力!G1508="","",IF(日報入力!M1508&gt;=0,日報入力!M1508*F1508,F1508))</f>
        <v/>
      </c>
      <c r="I1508" s="291" t="str">
        <f>IF(日報入力!G1508="","",日報入力!O1508)</f>
        <v/>
      </c>
      <c r="J1508" s="291" t="str">
        <f>IF(日報入力!G1508="","",日報入力!P1508)</f>
        <v/>
      </c>
      <c r="K1508" s="291" t="str">
        <f>IF(日報入力!G1508="","",日報入力!Q1508)</f>
        <v/>
      </c>
      <c r="L1508" s="291" t="str">
        <f>IF(日報入力!G1508="","",日報入力!R1508)</f>
        <v/>
      </c>
      <c r="M1508" s="291" t="str">
        <f>IF(日報入力!G1508="","",日報入力!S1508)</f>
        <v/>
      </c>
      <c r="N1508" s="291" t="str">
        <f>IF(日報入力!G1508="","",日報入力!T1508)</f>
        <v/>
      </c>
      <c r="O1508" s="291" t="str">
        <f>IF(日報入力!G1508="","",日報入力!U1508)</f>
        <v/>
      </c>
      <c r="P1508" s="291" t="str">
        <f>IF(日報入力!G1508="","",日報入力!V1508)</f>
        <v/>
      </c>
      <c r="Q1508" s="291" t="str">
        <f>IF(日報入力!G1508="","",日報入力!W1508)</f>
        <v/>
      </c>
      <c r="R1508" s="291" t="str">
        <f>IF(日報入力!G1508="","",日報入力!X1508)</f>
        <v/>
      </c>
      <c r="S1508" s="291" t="str">
        <f>IF(日報入力!G1508="","",日報入力!Y1508)</f>
        <v/>
      </c>
      <c r="T1508" s="291" t="str">
        <f>IF(日報入力!G1508="","",日報入力!Z1508)</f>
        <v/>
      </c>
      <c r="U1508" s="291" t="str">
        <f>IF(日報入力!G1508="","",日報入力!AA1508)</f>
        <v/>
      </c>
      <c r="V1508" s="378" t="str">
        <f>IF(日報入力!G1508="","",日報入力!AB1508)</f>
        <v/>
      </c>
      <c r="W1508" s="291" t="str">
        <f>IF(日報入力!G1508="","",日報入力!AC1508)</f>
        <v/>
      </c>
      <c r="X1508" s="291" t="str">
        <f>IF(日報入力!G1508="","",日報入力!AD1508)</f>
        <v/>
      </c>
      <c r="Y1508" s="291" t="str">
        <f>IF(日報入力!G1508="","",日報入力!AE1508)</f>
        <v/>
      </c>
      <c r="Z1508" s="291" t="str">
        <f>IF(日報入力!G1508="","",日報入力!AF1508)</f>
        <v/>
      </c>
      <c r="AA1508" s="291" t="str">
        <f>IF(日報入力!G1508="","",日報入力!AG1508)</f>
        <v/>
      </c>
      <c r="AB1508" s="291" t="str">
        <f>IF(日報入力!G1508="","",日報入力!AH1508)</f>
        <v/>
      </c>
      <c r="AC1508" s="291" t="str">
        <f>IF(日報入力!G1508="","",日報入力!AI1508)</f>
        <v/>
      </c>
      <c r="AD1508" s="291" t="str">
        <f>IF(日報入力!G1508="","",日報入力!AJ1508)</f>
        <v/>
      </c>
      <c r="AE1508" s="292" t="str">
        <f>IF(日報入力!G1508="","",日報入力!E1508)</f>
        <v/>
      </c>
      <c r="AF1508" s="293" t="str">
        <f>IF(日報入力!G1508="","",日報入力!AK1508)</f>
        <v/>
      </c>
      <c r="AG1508" s="293" t="str">
        <f>IF(日報入力!G1508="","",日報入力!AL1508)</f>
        <v/>
      </c>
      <c r="AH1508" s="293" t="str">
        <f>IF(日報入力!G1508="","",日報入力!AM1508)</f>
        <v/>
      </c>
      <c r="AI1508" s="294" t="str">
        <f>IF(日報入力!G1508&gt;0,日報入力!D1508*日報入力!K1508*日報入力!AL1508,"")</f>
        <v/>
      </c>
      <c r="AJ1508" s="294" t="str">
        <f>IF(日報入力!G1508&gt;0,日報入力!E1508*日報入力!AL1508,"")</f>
        <v/>
      </c>
      <c r="AK1508" s="294" t="str">
        <f>IF(日報入力!G1508&gt;0,AI1508-AJ1508,"")</f>
        <v/>
      </c>
      <c r="AL1508" s="292" t="str">
        <f>IF(日報入力!G1508&gt;0,日報入力!E1508*日報入力!AM1508,"")</f>
        <v/>
      </c>
      <c r="AM1508" s="292" t="str">
        <f>IF(日報入力!G1508&gt;0,日報入力!AB1508*日報入力!AM1508,"")</f>
        <v/>
      </c>
      <c r="AN1508" s="68" t="str">
        <f>IF(日報入力!G1508&gt;0,日報入力!C1508,"")</f>
        <v/>
      </c>
      <c r="AO1508" s="68" t="str">
        <f>日報入力!B1508</f>
        <v/>
      </c>
      <c r="AP1508" s="68" t="str">
        <f>IF(日報入力!AQ1508,日報入力!BA1508,"")</f>
        <v/>
      </c>
      <c r="AQ1508" s="68" t="str">
        <f>IF(日報入力!AR1508,日報入力!BB1508,"")</f>
        <v/>
      </c>
      <c r="AR1508" s="68" t="str">
        <f>IF(日報入力!AS1508,"N勤","")</f>
        <v/>
      </c>
      <c r="AS1508" s="295" t="e">
        <f t="shared" si="86"/>
        <v>#VALUE!</v>
      </c>
      <c r="AT1508" s="439" t="str">
        <f>日報入力!AY1508</f>
        <v/>
      </c>
      <c r="AU1508" s="518" t="str">
        <f>IF(日報入力!G1508,G1508*60/E1508,"")</f>
        <v/>
      </c>
      <c r="AV1508" s="528" t="str">
        <f>IF(日報入力!AT1508,日報入力!AT1508,"")</f>
        <v/>
      </c>
      <c r="AW1508" s="529" t="str">
        <f>IF(日報入力!AT1508,AE1508/日報入力!AT1508,"")</f>
        <v/>
      </c>
      <c r="AX1508" s="530" t="e">
        <f>IF(1&lt;日報集計!AT1508,AT1508/(((F1508-I1508-J1508-N1508-O1508)*60)/(E1508)),"")</f>
        <v>#VALUE!</v>
      </c>
      <c r="AY1508" s="664" t="str">
        <f>IF(日報入力!H1508,AT1508/(((F1508-J1508)*60)/E1508),"")</f>
        <v/>
      </c>
      <c r="AZ1508" s="664" t="str">
        <f>IF(日報入力!I1508,AT1508/((G1508*60)/E1508),"")</f>
        <v/>
      </c>
      <c r="BA1508" s="296" t="str">
        <f>IF(日報入力!G1508,G1508/F1508,"")</f>
        <v/>
      </c>
      <c r="BB1508" s="386" t="e">
        <f t="shared" si="87"/>
        <v>#VALUE!</v>
      </c>
      <c r="BC1508" s="386" t="e">
        <f t="shared" si="88"/>
        <v>#VALUE!</v>
      </c>
      <c r="BD1508" s="80">
        <f>日報入力!AU1508</f>
        <v>0</v>
      </c>
      <c r="BE1508" s="534" t="str">
        <f>IF(日報入力!AV1508,日報入力!AV1508,"")</f>
        <v/>
      </c>
      <c r="BF1508" s="534" t="str">
        <f>IF(日報入力!AW1508,日報入力!AW1508,"")</f>
        <v/>
      </c>
      <c r="BG1508" s="398" t="str">
        <f>IF(日報入力!G1508,日報入力!K1508*日報入力!D1508*日報入力!BC1508,"")</f>
        <v/>
      </c>
    </row>
    <row r="1509" spans="1:59" ht="20.25" hidden="1" customHeight="1" x14ac:dyDescent="0.15">
      <c r="A1509" s="302" t="str">
        <f>IF(日報入力!G1509="","",日報入力!G1509)</f>
        <v/>
      </c>
      <c r="B1509" s="291" t="str">
        <f>IF(日報入力!G1509="","",日報入力!H1509)</f>
        <v/>
      </c>
      <c r="C1509" s="291" t="str">
        <f>IF(日報入力!G1509="","",日報入力!I1509)</f>
        <v/>
      </c>
      <c r="D1509" s="291" t="str">
        <f>IF(日報入力!G1509="","",日報入力!J1509)</f>
        <v/>
      </c>
      <c r="E1509" s="291" t="str">
        <f>IF(日報入力!G1509="","",日報入力!K1509)</f>
        <v/>
      </c>
      <c r="F1509" s="291" t="str">
        <f>IF(日報入力!G1509="","",日報入力!L1509)</f>
        <v/>
      </c>
      <c r="G1509" s="291" t="str">
        <f>IF(日報入力!G1509="","",日報入力!L1509-日報入力!O1509-日報入力!P1509-日報入力!Q1509-日報入力!R1509-日報入力!S1509-日報入力!T1509-日報入力!U1509-日報入力!V1509-日報入力!W1509-日報入力!X1509-日報入力!Y1509-日報入力!Z1509)</f>
        <v/>
      </c>
      <c r="H1509" s="291" t="str">
        <f>IF(日報入力!G1509="","",IF(日報入力!M1509&gt;=0,日報入力!M1509*F1509,F1509))</f>
        <v/>
      </c>
      <c r="I1509" s="291" t="str">
        <f>IF(日報入力!G1509="","",日報入力!O1509)</f>
        <v/>
      </c>
      <c r="J1509" s="291" t="str">
        <f>IF(日報入力!G1509="","",日報入力!P1509)</f>
        <v/>
      </c>
      <c r="K1509" s="291" t="str">
        <f>IF(日報入力!G1509="","",日報入力!Q1509)</f>
        <v/>
      </c>
      <c r="L1509" s="291" t="str">
        <f>IF(日報入力!G1509="","",日報入力!R1509)</f>
        <v/>
      </c>
      <c r="M1509" s="291" t="str">
        <f>IF(日報入力!G1509="","",日報入力!S1509)</f>
        <v/>
      </c>
      <c r="N1509" s="291" t="str">
        <f>IF(日報入力!G1509="","",日報入力!T1509)</f>
        <v/>
      </c>
      <c r="O1509" s="291" t="str">
        <f>IF(日報入力!G1509="","",日報入力!U1509)</f>
        <v/>
      </c>
      <c r="P1509" s="291" t="str">
        <f>IF(日報入力!G1509="","",日報入力!V1509)</f>
        <v/>
      </c>
      <c r="Q1509" s="291" t="str">
        <f>IF(日報入力!G1509="","",日報入力!W1509)</f>
        <v/>
      </c>
      <c r="R1509" s="291" t="str">
        <f>IF(日報入力!G1509="","",日報入力!X1509)</f>
        <v/>
      </c>
      <c r="S1509" s="291" t="str">
        <f>IF(日報入力!G1509="","",日報入力!Y1509)</f>
        <v/>
      </c>
      <c r="T1509" s="291" t="str">
        <f>IF(日報入力!G1509="","",日報入力!Z1509)</f>
        <v/>
      </c>
      <c r="U1509" s="291" t="str">
        <f>IF(日報入力!G1509="","",日報入力!AA1509)</f>
        <v/>
      </c>
      <c r="V1509" s="378" t="str">
        <f>IF(日報入力!G1509="","",日報入力!AB1509)</f>
        <v/>
      </c>
      <c r="W1509" s="291" t="str">
        <f>IF(日報入力!G1509="","",日報入力!AC1509)</f>
        <v/>
      </c>
      <c r="X1509" s="291" t="str">
        <f>IF(日報入力!G1509="","",日報入力!AD1509)</f>
        <v/>
      </c>
      <c r="Y1509" s="291" t="str">
        <f>IF(日報入力!G1509="","",日報入力!AE1509)</f>
        <v/>
      </c>
      <c r="Z1509" s="291" t="str">
        <f>IF(日報入力!G1509="","",日報入力!AF1509)</f>
        <v/>
      </c>
      <c r="AA1509" s="291" t="str">
        <f>IF(日報入力!G1509="","",日報入力!AG1509)</f>
        <v/>
      </c>
      <c r="AB1509" s="291" t="str">
        <f>IF(日報入力!G1509="","",日報入力!AH1509)</f>
        <v/>
      </c>
      <c r="AC1509" s="291" t="str">
        <f>IF(日報入力!G1509="","",日報入力!AI1509)</f>
        <v/>
      </c>
      <c r="AD1509" s="291" t="str">
        <f>IF(日報入力!G1509="","",日報入力!AJ1509)</f>
        <v/>
      </c>
      <c r="AE1509" s="292" t="str">
        <f>IF(日報入力!G1509="","",日報入力!E1509)</f>
        <v/>
      </c>
      <c r="AF1509" s="293" t="str">
        <f>IF(日報入力!G1509="","",日報入力!AK1509)</f>
        <v/>
      </c>
      <c r="AG1509" s="293" t="str">
        <f>IF(日報入力!G1509="","",日報入力!AL1509)</f>
        <v/>
      </c>
      <c r="AH1509" s="293" t="str">
        <f>IF(日報入力!G1509="","",日報入力!AM1509)</f>
        <v/>
      </c>
      <c r="AI1509" s="294" t="str">
        <f>IF(日報入力!G1509&gt;0,日報入力!D1509*日報入力!K1509*日報入力!AL1509,"")</f>
        <v/>
      </c>
      <c r="AJ1509" s="294" t="str">
        <f>IF(日報入力!G1509&gt;0,日報入力!E1509*日報入力!AL1509,"")</f>
        <v/>
      </c>
      <c r="AK1509" s="294" t="str">
        <f>IF(日報入力!G1509&gt;0,AI1509-AJ1509,"")</f>
        <v/>
      </c>
      <c r="AL1509" s="292" t="str">
        <f>IF(日報入力!G1509&gt;0,日報入力!E1509*日報入力!AM1509,"")</f>
        <v/>
      </c>
      <c r="AM1509" s="292" t="str">
        <f>IF(日報入力!G1509&gt;0,日報入力!AB1509*日報入力!AM1509,"")</f>
        <v/>
      </c>
      <c r="AN1509" s="68" t="str">
        <f>IF(日報入力!G1509&gt;0,日報入力!C1509,"")</f>
        <v/>
      </c>
      <c r="AO1509" s="68" t="str">
        <f>日報入力!B1509</f>
        <v/>
      </c>
      <c r="AP1509" s="68" t="str">
        <f>IF(日報入力!AQ1509,日報入力!BA1509,"")</f>
        <v/>
      </c>
      <c r="AQ1509" s="68" t="str">
        <f>IF(日報入力!AR1509,日報入力!BB1509,"")</f>
        <v/>
      </c>
      <c r="AR1509" s="68" t="str">
        <f>IF(日報入力!AS1509,"N勤","")</f>
        <v/>
      </c>
      <c r="AS1509" s="295" t="e">
        <f t="shared" si="86"/>
        <v>#VALUE!</v>
      </c>
      <c r="AT1509" s="439" t="str">
        <f>日報入力!AY1509</f>
        <v/>
      </c>
      <c r="AU1509" s="518" t="str">
        <f>IF(日報入力!G1509,G1509*60/E1509,"")</f>
        <v/>
      </c>
      <c r="AV1509" s="528" t="str">
        <f>IF(日報入力!AT1509,日報入力!AT1509,"")</f>
        <v/>
      </c>
      <c r="AW1509" s="529" t="str">
        <f>IF(日報入力!AT1509,AE1509/日報入力!AT1509,"")</f>
        <v/>
      </c>
      <c r="AX1509" s="530" t="e">
        <f>IF(1&lt;日報集計!AT1509,AT1509/(((F1509-I1509-J1509-N1509-O1509)*60)/(E1509)),"")</f>
        <v>#VALUE!</v>
      </c>
      <c r="AY1509" s="664" t="str">
        <f>IF(日報入力!H1509,AT1509/(((F1509-J1509)*60)/E1509),"")</f>
        <v/>
      </c>
      <c r="AZ1509" s="664" t="str">
        <f>IF(日報入力!I1509,AT1509/((G1509*60)/E1509),"")</f>
        <v/>
      </c>
      <c r="BA1509" s="296" t="str">
        <f>IF(日報入力!G1509,G1509/F1509,"")</f>
        <v/>
      </c>
      <c r="BB1509" s="386" t="e">
        <f t="shared" si="87"/>
        <v>#VALUE!</v>
      </c>
      <c r="BC1509" s="386" t="e">
        <f t="shared" si="88"/>
        <v>#VALUE!</v>
      </c>
      <c r="BD1509" s="80">
        <f>日報入力!AU1509</f>
        <v>0</v>
      </c>
      <c r="BE1509" s="534" t="str">
        <f>IF(日報入力!AV1509,日報入力!AV1509,"")</f>
        <v/>
      </c>
      <c r="BF1509" s="534" t="str">
        <f>IF(日報入力!AW1509,日報入力!AW1509,"")</f>
        <v/>
      </c>
      <c r="BG1509" s="398" t="str">
        <f>IF(日報入力!G1509,日報入力!K1509*日報入力!D1509*日報入力!BC1509,"")</f>
        <v/>
      </c>
    </row>
    <row r="1510" spans="1:59" ht="20.25" hidden="1" customHeight="1" x14ac:dyDescent="0.15">
      <c r="A1510" s="302" t="str">
        <f>IF(日報入力!G1510="","",日報入力!G1510)</f>
        <v/>
      </c>
      <c r="B1510" s="291" t="str">
        <f>IF(日報入力!G1510="","",日報入力!H1510)</f>
        <v/>
      </c>
      <c r="C1510" s="291" t="str">
        <f>IF(日報入力!G1510="","",日報入力!I1510)</f>
        <v/>
      </c>
      <c r="D1510" s="291" t="str">
        <f>IF(日報入力!G1510="","",日報入力!J1510)</f>
        <v/>
      </c>
      <c r="E1510" s="291" t="str">
        <f>IF(日報入力!G1510="","",日報入力!K1510)</f>
        <v/>
      </c>
      <c r="F1510" s="291" t="str">
        <f>IF(日報入力!G1510="","",日報入力!L1510)</f>
        <v/>
      </c>
      <c r="G1510" s="291" t="str">
        <f>IF(日報入力!G1510="","",日報入力!L1510-日報入力!O1510-日報入力!P1510-日報入力!Q1510-日報入力!R1510-日報入力!S1510-日報入力!T1510-日報入力!U1510-日報入力!V1510-日報入力!W1510-日報入力!X1510-日報入力!Y1510-日報入力!Z1510)</f>
        <v/>
      </c>
      <c r="H1510" s="291" t="str">
        <f>IF(日報入力!G1510="","",IF(日報入力!M1510&gt;=0,日報入力!M1510*F1510,F1510))</f>
        <v/>
      </c>
      <c r="I1510" s="291" t="str">
        <f>IF(日報入力!G1510="","",日報入力!O1510)</f>
        <v/>
      </c>
      <c r="J1510" s="291" t="str">
        <f>IF(日報入力!G1510="","",日報入力!P1510)</f>
        <v/>
      </c>
      <c r="K1510" s="291" t="str">
        <f>IF(日報入力!G1510="","",日報入力!Q1510)</f>
        <v/>
      </c>
      <c r="L1510" s="291" t="str">
        <f>IF(日報入力!G1510="","",日報入力!R1510)</f>
        <v/>
      </c>
      <c r="M1510" s="291" t="str">
        <f>IF(日報入力!G1510="","",日報入力!S1510)</f>
        <v/>
      </c>
      <c r="N1510" s="291" t="str">
        <f>IF(日報入力!G1510="","",日報入力!T1510)</f>
        <v/>
      </c>
      <c r="O1510" s="291" t="str">
        <f>IF(日報入力!G1510="","",日報入力!U1510)</f>
        <v/>
      </c>
      <c r="P1510" s="291" t="str">
        <f>IF(日報入力!G1510="","",日報入力!V1510)</f>
        <v/>
      </c>
      <c r="Q1510" s="291" t="str">
        <f>IF(日報入力!G1510="","",日報入力!W1510)</f>
        <v/>
      </c>
      <c r="R1510" s="291" t="str">
        <f>IF(日報入力!G1510="","",日報入力!X1510)</f>
        <v/>
      </c>
      <c r="S1510" s="291" t="str">
        <f>IF(日報入力!G1510="","",日報入力!Y1510)</f>
        <v/>
      </c>
      <c r="T1510" s="291" t="str">
        <f>IF(日報入力!G1510="","",日報入力!Z1510)</f>
        <v/>
      </c>
      <c r="U1510" s="291" t="str">
        <f>IF(日報入力!G1510="","",日報入力!AA1510)</f>
        <v/>
      </c>
      <c r="V1510" s="378" t="str">
        <f>IF(日報入力!G1510="","",日報入力!AB1510)</f>
        <v/>
      </c>
      <c r="W1510" s="291" t="str">
        <f>IF(日報入力!G1510="","",日報入力!AC1510)</f>
        <v/>
      </c>
      <c r="X1510" s="291" t="str">
        <f>IF(日報入力!G1510="","",日報入力!AD1510)</f>
        <v/>
      </c>
      <c r="Y1510" s="291" t="str">
        <f>IF(日報入力!G1510="","",日報入力!AE1510)</f>
        <v/>
      </c>
      <c r="Z1510" s="291" t="str">
        <f>IF(日報入力!G1510="","",日報入力!AF1510)</f>
        <v/>
      </c>
      <c r="AA1510" s="291" t="str">
        <f>IF(日報入力!G1510="","",日報入力!AG1510)</f>
        <v/>
      </c>
      <c r="AB1510" s="291" t="str">
        <f>IF(日報入力!G1510="","",日報入力!AH1510)</f>
        <v/>
      </c>
      <c r="AC1510" s="291" t="str">
        <f>IF(日報入力!G1510="","",日報入力!AI1510)</f>
        <v/>
      </c>
      <c r="AD1510" s="291" t="str">
        <f>IF(日報入力!G1510="","",日報入力!AJ1510)</f>
        <v/>
      </c>
      <c r="AE1510" s="292" t="str">
        <f>IF(日報入力!G1510="","",日報入力!E1510)</f>
        <v/>
      </c>
      <c r="AF1510" s="293" t="str">
        <f>IF(日報入力!G1510="","",日報入力!AK1510)</f>
        <v/>
      </c>
      <c r="AG1510" s="293" t="str">
        <f>IF(日報入力!G1510="","",日報入力!AL1510)</f>
        <v/>
      </c>
      <c r="AH1510" s="293" t="str">
        <f>IF(日報入力!G1510="","",日報入力!AM1510)</f>
        <v/>
      </c>
      <c r="AI1510" s="294" t="str">
        <f>IF(日報入力!G1510&gt;0,日報入力!D1510*日報入力!K1510*日報入力!AL1510,"")</f>
        <v/>
      </c>
      <c r="AJ1510" s="294" t="str">
        <f>IF(日報入力!G1510&gt;0,日報入力!E1510*日報入力!AL1510,"")</f>
        <v/>
      </c>
      <c r="AK1510" s="294" t="str">
        <f>IF(日報入力!G1510&gt;0,AI1510-AJ1510,"")</f>
        <v/>
      </c>
      <c r="AL1510" s="292" t="str">
        <f>IF(日報入力!G1510&gt;0,日報入力!E1510*日報入力!AM1510,"")</f>
        <v/>
      </c>
      <c r="AM1510" s="292" t="str">
        <f>IF(日報入力!G1510&gt;0,日報入力!AB1510*日報入力!AM1510,"")</f>
        <v/>
      </c>
      <c r="AN1510" s="68" t="str">
        <f>IF(日報入力!G1510&gt;0,日報入力!C1510,"")</f>
        <v/>
      </c>
      <c r="AO1510" s="68" t="str">
        <f>日報入力!B1510</f>
        <v/>
      </c>
      <c r="AP1510" s="68" t="str">
        <f>IF(日報入力!AQ1510,日報入力!BA1510,"")</f>
        <v/>
      </c>
      <c r="AQ1510" s="68" t="str">
        <f>IF(日報入力!AR1510,日報入力!BB1510,"")</f>
        <v/>
      </c>
      <c r="AR1510" s="68" t="str">
        <f>IF(日報入力!AS1510,"N勤","")</f>
        <v/>
      </c>
      <c r="AS1510" s="295" t="e">
        <f t="shared" si="86"/>
        <v>#VALUE!</v>
      </c>
      <c r="AT1510" s="439" t="str">
        <f>日報入力!AY1510</f>
        <v/>
      </c>
      <c r="AU1510" s="518" t="str">
        <f>IF(日報入力!G1510,G1510*60/E1510,"")</f>
        <v/>
      </c>
      <c r="AV1510" s="528" t="str">
        <f>IF(日報入力!AT1510,日報入力!AT1510,"")</f>
        <v/>
      </c>
      <c r="AW1510" s="529" t="str">
        <f>IF(日報入力!AT1510,AE1510/日報入力!AT1510,"")</f>
        <v/>
      </c>
      <c r="AX1510" s="530" t="e">
        <f>IF(1&lt;日報集計!AT1510,AT1510/(((F1510-I1510-J1510-N1510-O1510)*60)/(E1510)),"")</f>
        <v>#VALUE!</v>
      </c>
      <c r="AY1510" s="664" t="str">
        <f>IF(日報入力!H1510,AT1510/(((F1510-J1510)*60)/E1510),"")</f>
        <v/>
      </c>
      <c r="AZ1510" s="664" t="str">
        <f>IF(日報入力!I1510,AT1510/((G1510*60)/E1510),"")</f>
        <v/>
      </c>
      <c r="BA1510" s="296" t="str">
        <f>IF(日報入力!G1510,G1510/F1510,"")</f>
        <v/>
      </c>
      <c r="BB1510" s="386" t="e">
        <f t="shared" si="87"/>
        <v>#VALUE!</v>
      </c>
      <c r="BC1510" s="386" t="e">
        <f t="shared" si="88"/>
        <v>#VALUE!</v>
      </c>
      <c r="BD1510" s="80">
        <f>日報入力!AU1510</f>
        <v>0</v>
      </c>
      <c r="BE1510" s="534" t="str">
        <f>IF(日報入力!AV1510,日報入力!AV1510,"")</f>
        <v/>
      </c>
      <c r="BF1510" s="534" t="str">
        <f>IF(日報入力!AW1510,日報入力!AW1510,"")</f>
        <v/>
      </c>
      <c r="BG1510" s="398" t="str">
        <f>IF(日報入力!G1510,日報入力!K1510*日報入力!D1510*日報入力!BC1510,"")</f>
        <v/>
      </c>
    </row>
    <row r="1511" spans="1:59" ht="20.25" hidden="1" customHeight="1" x14ac:dyDescent="0.15">
      <c r="A1511" s="302" t="str">
        <f>IF(日報入力!G1511="","",日報入力!G1511)</f>
        <v/>
      </c>
      <c r="B1511" s="291" t="str">
        <f>IF(日報入力!G1511="","",日報入力!H1511)</f>
        <v/>
      </c>
      <c r="C1511" s="291" t="str">
        <f>IF(日報入力!G1511="","",日報入力!I1511)</f>
        <v/>
      </c>
      <c r="D1511" s="291" t="str">
        <f>IF(日報入力!G1511="","",日報入力!J1511)</f>
        <v/>
      </c>
      <c r="E1511" s="291" t="str">
        <f>IF(日報入力!G1511="","",日報入力!K1511)</f>
        <v/>
      </c>
      <c r="F1511" s="291" t="str">
        <f>IF(日報入力!G1511="","",日報入力!L1511)</f>
        <v/>
      </c>
      <c r="G1511" s="291" t="str">
        <f>IF(日報入力!G1511="","",日報入力!L1511-日報入力!O1511-日報入力!P1511-日報入力!Q1511-日報入力!R1511-日報入力!S1511-日報入力!T1511-日報入力!U1511-日報入力!V1511-日報入力!W1511-日報入力!X1511-日報入力!Y1511-日報入力!Z1511)</f>
        <v/>
      </c>
      <c r="H1511" s="291" t="str">
        <f>IF(日報入力!G1511="","",IF(日報入力!M1511&gt;=0,日報入力!M1511*F1511,F1511))</f>
        <v/>
      </c>
      <c r="I1511" s="291" t="str">
        <f>IF(日報入力!G1511="","",日報入力!O1511)</f>
        <v/>
      </c>
      <c r="J1511" s="291" t="str">
        <f>IF(日報入力!G1511="","",日報入力!P1511)</f>
        <v/>
      </c>
      <c r="K1511" s="291" t="str">
        <f>IF(日報入力!G1511="","",日報入力!Q1511)</f>
        <v/>
      </c>
      <c r="L1511" s="291" t="str">
        <f>IF(日報入力!G1511="","",日報入力!R1511)</f>
        <v/>
      </c>
      <c r="M1511" s="291" t="str">
        <f>IF(日報入力!G1511="","",日報入力!S1511)</f>
        <v/>
      </c>
      <c r="N1511" s="291" t="str">
        <f>IF(日報入力!G1511="","",日報入力!T1511)</f>
        <v/>
      </c>
      <c r="O1511" s="291" t="str">
        <f>IF(日報入力!G1511="","",日報入力!U1511)</f>
        <v/>
      </c>
      <c r="P1511" s="291" t="str">
        <f>IF(日報入力!G1511="","",日報入力!V1511)</f>
        <v/>
      </c>
      <c r="Q1511" s="291" t="str">
        <f>IF(日報入力!G1511="","",日報入力!W1511)</f>
        <v/>
      </c>
      <c r="R1511" s="291" t="str">
        <f>IF(日報入力!G1511="","",日報入力!X1511)</f>
        <v/>
      </c>
      <c r="S1511" s="291" t="str">
        <f>IF(日報入力!G1511="","",日報入力!Y1511)</f>
        <v/>
      </c>
      <c r="T1511" s="291" t="str">
        <f>IF(日報入力!G1511="","",日報入力!Z1511)</f>
        <v/>
      </c>
      <c r="U1511" s="291" t="str">
        <f>IF(日報入力!G1511="","",日報入力!AA1511)</f>
        <v/>
      </c>
      <c r="V1511" s="378" t="str">
        <f>IF(日報入力!G1511="","",日報入力!AB1511)</f>
        <v/>
      </c>
      <c r="W1511" s="291" t="str">
        <f>IF(日報入力!G1511="","",日報入力!AC1511)</f>
        <v/>
      </c>
      <c r="X1511" s="291" t="str">
        <f>IF(日報入力!G1511="","",日報入力!AD1511)</f>
        <v/>
      </c>
      <c r="Y1511" s="291" t="str">
        <f>IF(日報入力!G1511="","",日報入力!AE1511)</f>
        <v/>
      </c>
      <c r="Z1511" s="291" t="str">
        <f>IF(日報入力!G1511="","",日報入力!AF1511)</f>
        <v/>
      </c>
      <c r="AA1511" s="291" t="str">
        <f>IF(日報入力!G1511="","",日報入力!AG1511)</f>
        <v/>
      </c>
      <c r="AB1511" s="291" t="str">
        <f>IF(日報入力!G1511="","",日報入力!AH1511)</f>
        <v/>
      </c>
      <c r="AC1511" s="291" t="str">
        <f>IF(日報入力!G1511="","",日報入力!AI1511)</f>
        <v/>
      </c>
      <c r="AD1511" s="291" t="str">
        <f>IF(日報入力!G1511="","",日報入力!AJ1511)</f>
        <v/>
      </c>
      <c r="AE1511" s="292" t="str">
        <f>IF(日報入力!G1511="","",日報入力!E1511)</f>
        <v/>
      </c>
      <c r="AF1511" s="293" t="str">
        <f>IF(日報入力!G1511="","",日報入力!AK1511)</f>
        <v/>
      </c>
      <c r="AG1511" s="293" t="str">
        <f>IF(日報入力!G1511="","",日報入力!AL1511)</f>
        <v/>
      </c>
      <c r="AH1511" s="293" t="str">
        <f>IF(日報入力!G1511="","",日報入力!AM1511)</f>
        <v/>
      </c>
      <c r="AI1511" s="294" t="str">
        <f>IF(日報入力!G1511&gt;0,日報入力!D1511*日報入力!K1511*日報入力!AL1511,"")</f>
        <v/>
      </c>
      <c r="AJ1511" s="294" t="str">
        <f>IF(日報入力!G1511&gt;0,日報入力!E1511*日報入力!AL1511,"")</f>
        <v/>
      </c>
      <c r="AK1511" s="294" t="str">
        <f>IF(日報入力!G1511&gt;0,AI1511-AJ1511,"")</f>
        <v/>
      </c>
      <c r="AL1511" s="292" t="str">
        <f>IF(日報入力!G1511&gt;0,日報入力!E1511*日報入力!AM1511,"")</f>
        <v/>
      </c>
      <c r="AM1511" s="292" t="str">
        <f>IF(日報入力!G1511&gt;0,日報入力!AB1511*日報入力!AM1511,"")</f>
        <v/>
      </c>
      <c r="AN1511" s="68" t="str">
        <f>IF(日報入力!G1511&gt;0,日報入力!C1511,"")</f>
        <v/>
      </c>
      <c r="AO1511" s="68" t="str">
        <f>日報入力!B1511</f>
        <v/>
      </c>
      <c r="AP1511" s="68" t="str">
        <f>IF(日報入力!AQ1511,日報入力!BA1511,"")</f>
        <v/>
      </c>
      <c r="AQ1511" s="68" t="str">
        <f>IF(日報入力!AR1511,日報入力!BB1511,"")</f>
        <v/>
      </c>
      <c r="AR1511" s="68" t="str">
        <f>IF(日報入力!AS1511,"N勤","")</f>
        <v/>
      </c>
      <c r="AS1511" s="295" t="e">
        <f t="shared" si="86"/>
        <v>#VALUE!</v>
      </c>
      <c r="AT1511" s="439" t="str">
        <f>日報入力!AY1511</f>
        <v/>
      </c>
      <c r="AU1511" s="518" t="str">
        <f>IF(日報入力!G1511,G1511*60/E1511,"")</f>
        <v/>
      </c>
      <c r="AV1511" s="528" t="str">
        <f>IF(日報入力!AT1511,日報入力!AT1511,"")</f>
        <v/>
      </c>
      <c r="AW1511" s="529" t="str">
        <f>IF(日報入力!AT1511,AE1511/日報入力!AT1511,"")</f>
        <v/>
      </c>
      <c r="AX1511" s="530" t="e">
        <f>IF(1&lt;日報集計!AT1511,AT1511/(((F1511-I1511-J1511-N1511-O1511)*60)/(E1511)),"")</f>
        <v>#VALUE!</v>
      </c>
      <c r="AY1511" s="664" t="str">
        <f>IF(日報入力!H1511,AT1511/(((F1511-J1511)*60)/E1511),"")</f>
        <v/>
      </c>
      <c r="AZ1511" s="664" t="str">
        <f>IF(日報入力!I1511,AT1511/((G1511*60)/E1511),"")</f>
        <v/>
      </c>
      <c r="BA1511" s="296" t="str">
        <f>IF(日報入力!G1511,G1511/F1511,"")</f>
        <v/>
      </c>
      <c r="BB1511" s="386" t="e">
        <f t="shared" si="87"/>
        <v>#VALUE!</v>
      </c>
      <c r="BC1511" s="386" t="e">
        <f t="shared" si="88"/>
        <v>#VALUE!</v>
      </c>
      <c r="BD1511" s="80">
        <f>日報入力!AU1511</f>
        <v>0</v>
      </c>
      <c r="BE1511" s="534" t="str">
        <f>IF(日報入力!AV1511,日報入力!AV1511,"")</f>
        <v/>
      </c>
      <c r="BF1511" s="534" t="str">
        <f>IF(日報入力!AW1511,日報入力!AW1511,"")</f>
        <v/>
      </c>
      <c r="BG1511" s="398" t="str">
        <f>IF(日報入力!G1511,日報入力!K1511*日報入力!D1511*日報入力!BC1511,"")</f>
        <v/>
      </c>
    </row>
    <row r="1512" spans="1:59" ht="20.25" hidden="1" customHeight="1" x14ac:dyDescent="0.15">
      <c r="A1512" s="302" t="str">
        <f>IF(日報入力!G1512="","",日報入力!G1512)</f>
        <v/>
      </c>
      <c r="B1512" s="291" t="str">
        <f>IF(日報入力!G1512="","",日報入力!H1512)</f>
        <v/>
      </c>
      <c r="C1512" s="291" t="str">
        <f>IF(日報入力!G1512="","",日報入力!I1512)</f>
        <v/>
      </c>
      <c r="D1512" s="291" t="str">
        <f>IF(日報入力!G1512="","",日報入力!J1512)</f>
        <v/>
      </c>
      <c r="E1512" s="291" t="str">
        <f>IF(日報入力!G1512="","",日報入力!K1512)</f>
        <v/>
      </c>
      <c r="F1512" s="291" t="str">
        <f>IF(日報入力!G1512="","",日報入力!L1512)</f>
        <v/>
      </c>
      <c r="G1512" s="291" t="str">
        <f>IF(日報入力!G1512="","",日報入力!L1512-日報入力!O1512-日報入力!P1512-日報入力!Q1512-日報入力!R1512-日報入力!S1512-日報入力!T1512-日報入力!U1512-日報入力!V1512-日報入力!W1512-日報入力!X1512-日報入力!Y1512-日報入力!Z1512)</f>
        <v/>
      </c>
      <c r="H1512" s="291" t="str">
        <f>IF(日報入力!G1512="","",IF(日報入力!M1512&gt;=0,日報入力!M1512*F1512,F1512))</f>
        <v/>
      </c>
      <c r="I1512" s="291" t="str">
        <f>IF(日報入力!G1512="","",日報入力!O1512)</f>
        <v/>
      </c>
      <c r="J1512" s="291" t="str">
        <f>IF(日報入力!G1512="","",日報入力!P1512)</f>
        <v/>
      </c>
      <c r="K1512" s="291" t="str">
        <f>IF(日報入力!G1512="","",日報入力!Q1512)</f>
        <v/>
      </c>
      <c r="L1512" s="291" t="str">
        <f>IF(日報入力!G1512="","",日報入力!R1512)</f>
        <v/>
      </c>
      <c r="M1512" s="291" t="str">
        <f>IF(日報入力!G1512="","",日報入力!S1512)</f>
        <v/>
      </c>
      <c r="N1512" s="291" t="str">
        <f>IF(日報入力!G1512="","",日報入力!T1512)</f>
        <v/>
      </c>
      <c r="O1512" s="291" t="str">
        <f>IF(日報入力!G1512="","",日報入力!U1512)</f>
        <v/>
      </c>
      <c r="P1512" s="291" t="str">
        <f>IF(日報入力!G1512="","",日報入力!V1512)</f>
        <v/>
      </c>
      <c r="Q1512" s="291" t="str">
        <f>IF(日報入力!G1512="","",日報入力!W1512)</f>
        <v/>
      </c>
      <c r="R1512" s="291" t="str">
        <f>IF(日報入力!G1512="","",日報入力!X1512)</f>
        <v/>
      </c>
      <c r="S1512" s="291" t="str">
        <f>IF(日報入力!G1512="","",日報入力!Y1512)</f>
        <v/>
      </c>
      <c r="T1512" s="291" t="str">
        <f>IF(日報入力!G1512="","",日報入力!Z1512)</f>
        <v/>
      </c>
      <c r="U1512" s="291" t="str">
        <f>IF(日報入力!G1512="","",日報入力!AA1512)</f>
        <v/>
      </c>
      <c r="V1512" s="378" t="str">
        <f>IF(日報入力!G1512="","",日報入力!AB1512)</f>
        <v/>
      </c>
      <c r="W1512" s="291" t="str">
        <f>IF(日報入力!G1512="","",日報入力!AC1512)</f>
        <v/>
      </c>
      <c r="X1512" s="291" t="str">
        <f>IF(日報入力!G1512="","",日報入力!AD1512)</f>
        <v/>
      </c>
      <c r="Y1512" s="291" t="str">
        <f>IF(日報入力!G1512="","",日報入力!AE1512)</f>
        <v/>
      </c>
      <c r="Z1512" s="291" t="str">
        <f>IF(日報入力!G1512="","",日報入力!AF1512)</f>
        <v/>
      </c>
      <c r="AA1512" s="291" t="str">
        <f>IF(日報入力!G1512="","",日報入力!AG1512)</f>
        <v/>
      </c>
      <c r="AB1512" s="291" t="str">
        <f>IF(日報入力!G1512="","",日報入力!AH1512)</f>
        <v/>
      </c>
      <c r="AC1512" s="291" t="str">
        <f>IF(日報入力!G1512="","",日報入力!AI1512)</f>
        <v/>
      </c>
      <c r="AD1512" s="291" t="str">
        <f>IF(日報入力!G1512="","",日報入力!AJ1512)</f>
        <v/>
      </c>
      <c r="AE1512" s="292" t="str">
        <f>IF(日報入力!G1512="","",日報入力!E1512)</f>
        <v/>
      </c>
      <c r="AF1512" s="293" t="str">
        <f>IF(日報入力!G1512="","",日報入力!AK1512)</f>
        <v/>
      </c>
      <c r="AG1512" s="293" t="str">
        <f>IF(日報入力!G1512="","",日報入力!AL1512)</f>
        <v/>
      </c>
      <c r="AH1512" s="293" t="str">
        <f>IF(日報入力!G1512="","",日報入力!AM1512)</f>
        <v/>
      </c>
      <c r="AI1512" s="294" t="str">
        <f>IF(日報入力!G1512&gt;0,日報入力!D1512*日報入力!K1512*日報入力!AL1512,"")</f>
        <v/>
      </c>
      <c r="AJ1512" s="294" t="str">
        <f>IF(日報入力!G1512&gt;0,日報入力!E1512*日報入力!AL1512,"")</f>
        <v/>
      </c>
      <c r="AK1512" s="294" t="str">
        <f>IF(日報入力!G1512&gt;0,AI1512-AJ1512,"")</f>
        <v/>
      </c>
      <c r="AL1512" s="292" t="str">
        <f>IF(日報入力!G1512&gt;0,日報入力!E1512*日報入力!AM1512,"")</f>
        <v/>
      </c>
      <c r="AM1512" s="292" t="str">
        <f>IF(日報入力!G1512&gt;0,日報入力!AB1512*日報入力!AM1512,"")</f>
        <v/>
      </c>
      <c r="AN1512" s="68" t="str">
        <f>IF(日報入力!G1512&gt;0,日報入力!C1512,"")</f>
        <v/>
      </c>
      <c r="AO1512" s="68" t="str">
        <f>日報入力!B1512</f>
        <v/>
      </c>
      <c r="AP1512" s="68" t="str">
        <f>IF(日報入力!AQ1512,日報入力!BA1512,"")</f>
        <v/>
      </c>
      <c r="AQ1512" s="68" t="str">
        <f>IF(日報入力!AR1512,日報入力!BB1512,"")</f>
        <v/>
      </c>
      <c r="AR1512" s="68" t="str">
        <f>IF(日報入力!AS1512,"N勤","")</f>
        <v/>
      </c>
      <c r="AS1512" s="295" t="e">
        <f t="shared" si="86"/>
        <v>#VALUE!</v>
      </c>
      <c r="AT1512" s="439" t="str">
        <f>日報入力!AY1512</f>
        <v/>
      </c>
      <c r="AU1512" s="518" t="str">
        <f>IF(日報入力!G1512,G1512*60/E1512,"")</f>
        <v/>
      </c>
      <c r="AV1512" s="528" t="str">
        <f>IF(日報入力!AT1512,日報入力!AT1512,"")</f>
        <v/>
      </c>
      <c r="AW1512" s="529" t="str">
        <f>IF(日報入力!AT1512,AE1512/日報入力!AT1512,"")</f>
        <v/>
      </c>
      <c r="AX1512" s="530" t="e">
        <f>IF(1&lt;日報集計!AT1512,AT1512/(((F1512-I1512-J1512-N1512-O1512)*60)/(E1512)),"")</f>
        <v>#VALUE!</v>
      </c>
      <c r="AY1512" s="664" t="str">
        <f>IF(日報入力!H1512,AT1512/(((F1512-J1512)*60)/E1512),"")</f>
        <v/>
      </c>
      <c r="AZ1512" s="664" t="str">
        <f>IF(日報入力!I1512,AT1512/((G1512*60)/E1512),"")</f>
        <v/>
      </c>
      <c r="BA1512" s="296" t="str">
        <f>IF(日報入力!G1512,G1512/F1512,"")</f>
        <v/>
      </c>
      <c r="BB1512" s="386" t="e">
        <f t="shared" si="87"/>
        <v>#VALUE!</v>
      </c>
      <c r="BC1512" s="386" t="e">
        <f t="shared" si="88"/>
        <v>#VALUE!</v>
      </c>
      <c r="BD1512" s="80">
        <f>日報入力!AU1512</f>
        <v>0</v>
      </c>
      <c r="BE1512" s="534" t="str">
        <f>IF(日報入力!AV1512,日報入力!AV1512,"")</f>
        <v/>
      </c>
      <c r="BF1512" s="534" t="str">
        <f>IF(日報入力!AW1512,日報入力!AW1512,"")</f>
        <v/>
      </c>
      <c r="BG1512" s="398" t="str">
        <f>IF(日報入力!G1512,日報入力!K1512*日報入力!D1512*日報入力!BC1512,"")</f>
        <v/>
      </c>
    </row>
    <row r="1513" spans="1:59" ht="20.25" hidden="1" customHeight="1" x14ac:dyDescent="0.15">
      <c r="A1513" s="302" t="str">
        <f>IF(日報入力!G1513="","",日報入力!G1513)</f>
        <v/>
      </c>
      <c r="B1513" s="291" t="str">
        <f>IF(日報入力!G1513="","",日報入力!H1513)</f>
        <v/>
      </c>
      <c r="C1513" s="291" t="str">
        <f>IF(日報入力!G1513="","",日報入力!I1513)</f>
        <v/>
      </c>
      <c r="D1513" s="291" t="str">
        <f>IF(日報入力!G1513="","",日報入力!J1513)</f>
        <v/>
      </c>
      <c r="E1513" s="291" t="str">
        <f>IF(日報入力!G1513="","",日報入力!K1513)</f>
        <v/>
      </c>
      <c r="F1513" s="291" t="str">
        <f>IF(日報入力!G1513="","",日報入力!L1513)</f>
        <v/>
      </c>
      <c r="G1513" s="291" t="str">
        <f>IF(日報入力!G1513="","",日報入力!L1513-日報入力!O1513-日報入力!P1513-日報入力!Q1513-日報入力!R1513-日報入力!S1513-日報入力!T1513-日報入力!U1513-日報入力!V1513-日報入力!W1513-日報入力!X1513-日報入力!Y1513-日報入力!Z1513)</f>
        <v/>
      </c>
      <c r="H1513" s="291" t="str">
        <f>IF(日報入力!G1513="","",IF(日報入力!M1513&gt;=0,日報入力!M1513*F1513,F1513))</f>
        <v/>
      </c>
      <c r="I1513" s="291" t="str">
        <f>IF(日報入力!G1513="","",日報入力!O1513)</f>
        <v/>
      </c>
      <c r="J1513" s="291" t="str">
        <f>IF(日報入力!G1513="","",日報入力!P1513)</f>
        <v/>
      </c>
      <c r="K1513" s="291" t="str">
        <f>IF(日報入力!G1513="","",日報入力!Q1513)</f>
        <v/>
      </c>
      <c r="L1513" s="291" t="str">
        <f>IF(日報入力!G1513="","",日報入力!R1513)</f>
        <v/>
      </c>
      <c r="M1513" s="291" t="str">
        <f>IF(日報入力!G1513="","",日報入力!S1513)</f>
        <v/>
      </c>
      <c r="N1513" s="291" t="str">
        <f>IF(日報入力!G1513="","",日報入力!T1513)</f>
        <v/>
      </c>
      <c r="O1513" s="291" t="str">
        <f>IF(日報入力!G1513="","",日報入力!U1513)</f>
        <v/>
      </c>
      <c r="P1513" s="291" t="str">
        <f>IF(日報入力!G1513="","",日報入力!V1513)</f>
        <v/>
      </c>
      <c r="Q1513" s="291" t="str">
        <f>IF(日報入力!G1513="","",日報入力!W1513)</f>
        <v/>
      </c>
      <c r="R1513" s="291" t="str">
        <f>IF(日報入力!G1513="","",日報入力!X1513)</f>
        <v/>
      </c>
      <c r="S1513" s="291" t="str">
        <f>IF(日報入力!G1513="","",日報入力!Y1513)</f>
        <v/>
      </c>
      <c r="T1513" s="291" t="str">
        <f>IF(日報入力!G1513="","",日報入力!Z1513)</f>
        <v/>
      </c>
      <c r="U1513" s="291" t="str">
        <f>IF(日報入力!G1513="","",日報入力!AA1513)</f>
        <v/>
      </c>
      <c r="V1513" s="378" t="str">
        <f>IF(日報入力!G1513="","",日報入力!AB1513)</f>
        <v/>
      </c>
      <c r="W1513" s="291" t="str">
        <f>IF(日報入力!G1513="","",日報入力!AC1513)</f>
        <v/>
      </c>
      <c r="X1513" s="291" t="str">
        <f>IF(日報入力!G1513="","",日報入力!AD1513)</f>
        <v/>
      </c>
      <c r="Y1513" s="291" t="str">
        <f>IF(日報入力!G1513="","",日報入力!AE1513)</f>
        <v/>
      </c>
      <c r="Z1513" s="291" t="str">
        <f>IF(日報入力!G1513="","",日報入力!AF1513)</f>
        <v/>
      </c>
      <c r="AA1513" s="291" t="str">
        <f>IF(日報入力!G1513="","",日報入力!AG1513)</f>
        <v/>
      </c>
      <c r="AB1513" s="291" t="str">
        <f>IF(日報入力!G1513="","",日報入力!AH1513)</f>
        <v/>
      </c>
      <c r="AC1513" s="291" t="str">
        <f>IF(日報入力!G1513="","",日報入力!AI1513)</f>
        <v/>
      </c>
      <c r="AD1513" s="291" t="str">
        <f>IF(日報入力!G1513="","",日報入力!AJ1513)</f>
        <v/>
      </c>
      <c r="AE1513" s="292" t="str">
        <f>IF(日報入力!G1513="","",日報入力!E1513)</f>
        <v/>
      </c>
      <c r="AF1513" s="293" t="str">
        <f>IF(日報入力!G1513="","",日報入力!AK1513)</f>
        <v/>
      </c>
      <c r="AG1513" s="293" t="str">
        <f>IF(日報入力!G1513="","",日報入力!AL1513)</f>
        <v/>
      </c>
      <c r="AH1513" s="293" t="str">
        <f>IF(日報入力!G1513="","",日報入力!AM1513)</f>
        <v/>
      </c>
      <c r="AI1513" s="294" t="str">
        <f>IF(日報入力!G1513&gt;0,日報入力!D1513*日報入力!K1513*日報入力!AL1513,"")</f>
        <v/>
      </c>
      <c r="AJ1513" s="294" t="str">
        <f>IF(日報入力!G1513&gt;0,日報入力!E1513*日報入力!AL1513,"")</f>
        <v/>
      </c>
      <c r="AK1513" s="294" t="str">
        <f>IF(日報入力!G1513&gt;0,AI1513-AJ1513,"")</f>
        <v/>
      </c>
      <c r="AL1513" s="292" t="str">
        <f>IF(日報入力!G1513&gt;0,日報入力!E1513*日報入力!AM1513,"")</f>
        <v/>
      </c>
      <c r="AM1513" s="292" t="str">
        <f>IF(日報入力!G1513&gt;0,日報入力!AB1513*日報入力!AM1513,"")</f>
        <v/>
      </c>
      <c r="AN1513" s="68" t="str">
        <f>IF(日報入力!G1513&gt;0,日報入力!C1513,"")</f>
        <v/>
      </c>
      <c r="AO1513" s="68" t="str">
        <f>日報入力!B1513</f>
        <v/>
      </c>
      <c r="AP1513" s="68" t="str">
        <f>IF(日報入力!AQ1513,日報入力!BA1513,"")</f>
        <v/>
      </c>
      <c r="AQ1513" s="68" t="str">
        <f>IF(日報入力!AR1513,日報入力!BB1513,"")</f>
        <v/>
      </c>
      <c r="AR1513" s="68" t="str">
        <f>IF(日報入力!AS1513,"N勤","")</f>
        <v/>
      </c>
      <c r="AS1513" s="295" t="e">
        <f t="shared" ref="AS1513:AS1576" si="89">IF(A1513,V1513/(AE1513+V1513),"")</f>
        <v>#VALUE!</v>
      </c>
      <c r="AT1513" s="439" t="str">
        <f>日報入力!AY1513</f>
        <v/>
      </c>
      <c r="AU1513" s="518" t="str">
        <f>IF(日報入力!G1513,G1513*60/E1513,"")</f>
        <v/>
      </c>
      <c r="AV1513" s="528" t="str">
        <f>IF(日報入力!AT1513,日報入力!AT1513,"")</f>
        <v/>
      </c>
      <c r="AW1513" s="529" t="str">
        <f>IF(日報入力!AT1513,AE1513/日報入力!AT1513,"")</f>
        <v/>
      </c>
      <c r="AX1513" s="530" t="e">
        <f>IF(1&lt;日報集計!AT1513,AT1513/(((F1513-I1513-J1513-N1513-O1513)*60)/(E1513)),"")</f>
        <v>#VALUE!</v>
      </c>
      <c r="AY1513" s="664" t="str">
        <f>IF(日報入力!H1513,AT1513/(((F1513-J1513)*60)/E1513),"")</f>
        <v/>
      </c>
      <c r="AZ1513" s="664" t="str">
        <f>IF(日報入力!I1513,AT1513/((G1513*60)/E1513),"")</f>
        <v/>
      </c>
      <c r="BA1513" s="296" t="str">
        <f>IF(日報入力!G1513,G1513/F1513,"")</f>
        <v/>
      </c>
      <c r="BB1513" s="386" t="e">
        <f t="shared" ref="BB1513:BB1576" si="90">AL1513/F1513*60</f>
        <v>#VALUE!</v>
      </c>
      <c r="BC1513" s="386" t="e">
        <f t="shared" ref="BC1513:BC1576" si="91">AL1513/H1513*60</f>
        <v>#VALUE!</v>
      </c>
      <c r="BD1513" s="80">
        <f>日報入力!AU1513</f>
        <v>0</v>
      </c>
      <c r="BE1513" s="534" t="str">
        <f>IF(日報入力!AV1513,日報入力!AV1513,"")</f>
        <v/>
      </c>
      <c r="BF1513" s="534" t="str">
        <f>IF(日報入力!AW1513,日報入力!AW1513,"")</f>
        <v/>
      </c>
      <c r="BG1513" s="398" t="str">
        <f>IF(日報入力!G1513,日報入力!K1513*日報入力!D1513*日報入力!BC1513,"")</f>
        <v/>
      </c>
    </row>
    <row r="1514" spans="1:59" ht="20.25" hidden="1" customHeight="1" x14ac:dyDescent="0.15">
      <c r="A1514" s="302" t="str">
        <f>IF(日報入力!G1514="","",日報入力!G1514)</f>
        <v/>
      </c>
      <c r="B1514" s="291" t="str">
        <f>IF(日報入力!G1514="","",日報入力!H1514)</f>
        <v/>
      </c>
      <c r="C1514" s="291" t="str">
        <f>IF(日報入力!G1514="","",日報入力!I1514)</f>
        <v/>
      </c>
      <c r="D1514" s="291" t="str">
        <f>IF(日報入力!G1514="","",日報入力!J1514)</f>
        <v/>
      </c>
      <c r="E1514" s="291" t="str">
        <f>IF(日報入力!G1514="","",日報入力!K1514)</f>
        <v/>
      </c>
      <c r="F1514" s="291" t="str">
        <f>IF(日報入力!G1514="","",日報入力!L1514)</f>
        <v/>
      </c>
      <c r="G1514" s="291" t="str">
        <f>IF(日報入力!G1514="","",日報入力!L1514-日報入力!O1514-日報入力!P1514-日報入力!Q1514-日報入力!R1514-日報入力!S1514-日報入力!T1514-日報入力!U1514-日報入力!V1514-日報入力!W1514-日報入力!X1514-日報入力!Y1514-日報入力!Z1514)</f>
        <v/>
      </c>
      <c r="H1514" s="291" t="str">
        <f>IF(日報入力!G1514="","",IF(日報入力!M1514&gt;=0,日報入力!M1514*F1514,F1514))</f>
        <v/>
      </c>
      <c r="I1514" s="291" t="str">
        <f>IF(日報入力!G1514="","",日報入力!O1514)</f>
        <v/>
      </c>
      <c r="J1514" s="291" t="str">
        <f>IF(日報入力!G1514="","",日報入力!P1514)</f>
        <v/>
      </c>
      <c r="K1514" s="291" t="str">
        <f>IF(日報入力!G1514="","",日報入力!Q1514)</f>
        <v/>
      </c>
      <c r="L1514" s="291" t="str">
        <f>IF(日報入力!G1514="","",日報入力!R1514)</f>
        <v/>
      </c>
      <c r="M1514" s="291" t="str">
        <f>IF(日報入力!G1514="","",日報入力!S1514)</f>
        <v/>
      </c>
      <c r="N1514" s="291" t="str">
        <f>IF(日報入力!G1514="","",日報入力!T1514)</f>
        <v/>
      </c>
      <c r="O1514" s="291" t="str">
        <f>IF(日報入力!G1514="","",日報入力!U1514)</f>
        <v/>
      </c>
      <c r="P1514" s="291" t="str">
        <f>IF(日報入力!G1514="","",日報入力!V1514)</f>
        <v/>
      </c>
      <c r="Q1514" s="291" t="str">
        <f>IF(日報入力!G1514="","",日報入力!W1514)</f>
        <v/>
      </c>
      <c r="R1514" s="291" t="str">
        <f>IF(日報入力!G1514="","",日報入力!X1514)</f>
        <v/>
      </c>
      <c r="S1514" s="291" t="str">
        <f>IF(日報入力!G1514="","",日報入力!Y1514)</f>
        <v/>
      </c>
      <c r="T1514" s="291" t="str">
        <f>IF(日報入力!G1514="","",日報入力!Z1514)</f>
        <v/>
      </c>
      <c r="U1514" s="291" t="str">
        <f>IF(日報入力!G1514="","",日報入力!AA1514)</f>
        <v/>
      </c>
      <c r="V1514" s="378" t="str">
        <f>IF(日報入力!G1514="","",日報入力!AB1514)</f>
        <v/>
      </c>
      <c r="W1514" s="291" t="str">
        <f>IF(日報入力!G1514="","",日報入力!AC1514)</f>
        <v/>
      </c>
      <c r="X1514" s="291" t="str">
        <f>IF(日報入力!G1514="","",日報入力!AD1514)</f>
        <v/>
      </c>
      <c r="Y1514" s="291" t="str">
        <f>IF(日報入力!G1514="","",日報入力!AE1514)</f>
        <v/>
      </c>
      <c r="Z1514" s="291" t="str">
        <f>IF(日報入力!G1514="","",日報入力!AF1514)</f>
        <v/>
      </c>
      <c r="AA1514" s="291" t="str">
        <f>IF(日報入力!G1514="","",日報入力!AG1514)</f>
        <v/>
      </c>
      <c r="AB1514" s="291" t="str">
        <f>IF(日報入力!G1514="","",日報入力!AH1514)</f>
        <v/>
      </c>
      <c r="AC1514" s="291" t="str">
        <f>IF(日報入力!G1514="","",日報入力!AI1514)</f>
        <v/>
      </c>
      <c r="AD1514" s="291" t="str">
        <f>IF(日報入力!G1514="","",日報入力!AJ1514)</f>
        <v/>
      </c>
      <c r="AE1514" s="292" t="str">
        <f>IF(日報入力!G1514="","",日報入力!E1514)</f>
        <v/>
      </c>
      <c r="AF1514" s="293" t="str">
        <f>IF(日報入力!G1514="","",日報入力!AK1514)</f>
        <v/>
      </c>
      <c r="AG1514" s="293" t="str">
        <f>IF(日報入力!G1514="","",日報入力!AL1514)</f>
        <v/>
      </c>
      <c r="AH1514" s="293" t="str">
        <f>IF(日報入力!G1514="","",日報入力!AM1514)</f>
        <v/>
      </c>
      <c r="AI1514" s="294" t="str">
        <f>IF(日報入力!G1514&gt;0,日報入力!D1514*日報入力!K1514*日報入力!AL1514,"")</f>
        <v/>
      </c>
      <c r="AJ1514" s="294" t="str">
        <f>IF(日報入力!G1514&gt;0,日報入力!E1514*日報入力!AL1514,"")</f>
        <v/>
      </c>
      <c r="AK1514" s="294" t="str">
        <f>IF(日報入力!G1514&gt;0,AI1514-AJ1514,"")</f>
        <v/>
      </c>
      <c r="AL1514" s="292" t="str">
        <f>IF(日報入力!G1514&gt;0,日報入力!E1514*日報入力!AM1514,"")</f>
        <v/>
      </c>
      <c r="AM1514" s="292" t="str">
        <f>IF(日報入力!G1514&gt;0,日報入力!AB1514*日報入力!AM1514,"")</f>
        <v/>
      </c>
      <c r="AN1514" s="68" t="str">
        <f>IF(日報入力!G1514&gt;0,日報入力!C1514,"")</f>
        <v/>
      </c>
      <c r="AO1514" s="68" t="str">
        <f>日報入力!B1514</f>
        <v/>
      </c>
      <c r="AP1514" s="68" t="str">
        <f>IF(日報入力!AQ1514,日報入力!BA1514,"")</f>
        <v/>
      </c>
      <c r="AQ1514" s="68" t="str">
        <f>IF(日報入力!AR1514,日報入力!BB1514,"")</f>
        <v/>
      </c>
      <c r="AR1514" s="68" t="str">
        <f>IF(日報入力!AS1514,"N勤","")</f>
        <v/>
      </c>
      <c r="AS1514" s="295" t="e">
        <f t="shared" si="89"/>
        <v>#VALUE!</v>
      </c>
      <c r="AT1514" s="439" t="str">
        <f>日報入力!AY1514</f>
        <v/>
      </c>
      <c r="AU1514" s="518" t="str">
        <f>IF(日報入力!G1514,G1514*60/E1514,"")</f>
        <v/>
      </c>
      <c r="AV1514" s="528" t="str">
        <f>IF(日報入力!AT1514,日報入力!AT1514,"")</f>
        <v/>
      </c>
      <c r="AW1514" s="529" t="str">
        <f>IF(日報入力!AT1514,AE1514/日報入力!AT1514,"")</f>
        <v/>
      </c>
      <c r="AX1514" s="530" t="e">
        <f>IF(1&lt;日報集計!AT1514,AT1514/(((F1514-I1514-J1514-N1514-O1514)*60)/(E1514)),"")</f>
        <v>#VALUE!</v>
      </c>
      <c r="AY1514" s="664" t="str">
        <f>IF(日報入力!H1514,AT1514/(((F1514-J1514)*60)/E1514),"")</f>
        <v/>
      </c>
      <c r="AZ1514" s="664" t="str">
        <f>IF(日報入力!I1514,AT1514/((G1514*60)/E1514),"")</f>
        <v/>
      </c>
      <c r="BA1514" s="296" t="str">
        <f>IF(日報入力!G1514,G1514/F1514,"")</f>
        <v/>
      </c>
      <c r="BB1514" s="386" t="e">
        <f t="shared" si="90"/>
        <v>#VALUE!</v>
      </c>
      <c r="BC1514" s="386" t="e">
        <f t="shared" si="91"/>
        <v>#VALUE!</v>
      </c>
      <c r="BD1514" s="80">
        <f>日報入力!AU1514</f>
        <v>0</v>
      </c>
      <c r="BE1514" s="534" t="str">
        <f>IF(日報入力!AV1514,日報入力!AV1514,"")</f>
        <v/>
      </c>
      <c r="BF1514" s="534" t="str">
        <f>IF(日報入力!AW1514,日報入力!AW1514,"")</f>
        <v/>
      </c>
      <c r="BG1514" s="398" t="str">
        <f>IF(日報入力!G1514,日報入力!K1514*日報入力!D1514*日報入力!BC1514,"")</f>
        <v/>
      </c>
    </row>
    <row r="1515" spans="1:59" ht="20.25" hidden="1" customHeight="1" x14ac:dyDescent="0.15">
      <c r="A1515" s="302" t="str">
        <f>IF(日報入力!G1515="","",日報入力!G1515)</f>
        <v/>
      </c>
      <c r="B1515" s="291" t="str">
        <f>IF(日報入力!G1515="","",日報入力!H1515)</f>
        <v/>
      </c>
      <c r="C1515" s="291" t="str">
        <f>IF(日報入力!G1515="","",日報入力!I1515)</f>
        <v/>
      </c>
      <c r="D1515" s="291" t="str">
        <f>IF(日報入力!G1515="","",日報入力!J1515)</f>
        <v/>
      </c>
      <c r="E1515" s="291" t="str">
        <f>IF(日報入力!G1515="","",日報入力!K1515)</f>
        <v/>
      </c>
      <c r="F1515" s="291" t="str">
        <f>IF(日報入力!G1515="","",日報入力!L1515)</f>
        <v/>
      </c>
      <c r="G1515" s="291" t="str">
        <f>IF(日報入力!G1515="","",日報入力!L1515-日報入力!O1515-日報入力!P1515-日報入力!Q1515-日報入力!R1515-日報入力!S1515-日報入力!T1515-日報入力!U1515-日報入力!V1515-日報入力!W1515-日報入力!X1515-日報入力!Y1515-日報入力!Z1515)</f>
        <v/>
      </c>
      <c r="H1515" s="291" t="str">
        <f>IF(日報入力!G1515="","",IF(日報入力!M1515&gt;=0,日報入力!M1515*F1515,F1515))</f>
        <v/>
      </c>
      <c r="I1515" s="291" t="str">
        <f>IF(日報入力!G1515="","",日報入力!O1515)</f>
        <v/>
      </c>
      <c r="J1515" s="291" t="str">
        <f>IF(日報入力!G1515="","",日報入力!P1515)</f>
        <v/>
      </c>
      <c r="K1515" s="291" t="str">
        <f>IF(日報入力!G1515="","",日報入力!Q1515)</f>
        <v/>
      </c>
      <c r="L1515" s="291" t="str">
        <f>IF(日報入力!G1515="","",日報入力!R1515)</f>
        <v/>
      </c>
      <c r="M1515" s="291" t="str">
        <f>IF(日報入力!G1515="","",日報入力!S1515)</f>
        <v/>
      </c>
      <c r="N1515" s="291" t="str">
        <f>IF(日報入力!G1515="","",日報入力!T1515)</f>
        <v/>
      </c>
      <c r="O1515" s="291" t="str">
        <f>IF(日報入力!G1515="","",日報入力!U1515)</f>
        <v/>
      </c>
      <c r="P1515" s="291" t="str">
        <f>IF(日報入力!G1515="","",日報入力!V1515)</f>
        <v/>
      </c>
      <c r="Q1515" s="291" t="str">
        <f>IF(日報入力!G1515="","",日報入力!W1515)</f>
        <v/>
      </c>
      <c r="R1515" s="291" t="str">
        <f>IF(日報入力!G1515="","",日報入力!X1515)</f>
        <v/>
      </c>
      <c r="S1515" s="291" t="str">
        <f>IF(日報入力!G1515="","",日報入力!Y1515)</f>
        <v/>
      </c>
      <c r="T1515" s="291" t="str">
        <f>IF(日報入力!G1515="","",日報入力!Z1515)</f>
        <v/>
      </c>
      <c r="U1515" s="291" t="str">
        <f>IF(日報入力!G1515="","",日報入力!AA1515)</f>
        <v/>
      </c>
      <c r="V1515" s="378" t="str">
        <f>IF(日報入力!G1515="","",日報入力!AB1515)</f>
        <v/>
      </c>
      <c r="W1515" s="291" t="str">
        <f>IF(日報入力!G1515="","",日報入力!AC1515)</f>
        <v/>
      </c>
      <c r="X1515" s="291" t="str">
        <f>IF(日報入力!G1515="","",日報入力!AD1515)</f>
        <v/>
      </c>
      <c r="Y1515" s="291" t="str">
        <f>IF(日報入力!G1515="","",日報入力!AE1515)</f>
        <v/>
      </c>
      <c r="Z1515" s="291" t="str">
        <f>IF(日報入力!G1515="","",日報入力!AF1515)</f>
        <v/>
      </c>
      <c r="AA1515" s="291" t="str">
        <f>IF(日報入力!G1515="","",日報入力!AG1515)</f>
        <v/>
      </c>
      <c r="AB1515" s="291" t="str">
        <f>IF(日報入力!G1515="","",日報入力!AH1515)</f>
        <v/>
      </c>
      <c r="AC1515" s="291" t="str">
        <f>IF(日報入力!G1515="","",日報入力!AI1515)</f>
        <v/>
      </c>
      <c r="AD1515" s="291" t="str">
        <f>IF(日報入力!G1515="","",日報入力!AJ1515)</f>
        <v/>
      </c>
      <c r="AE1515" s="292" t="str">
        <f>IF(日報入力!G1515="","",日報入力!E1515)</f>
        <v/>
      </c>
      <c r="AF1515" s="293" t="str">
        <f>IF(日報入力!G1515="","",日報入力!AK1515)</f>
        <v/>
      </c>
      <c r="AG1515" s="293" t="str">
        <f>IF(日報入力!G1515="","",日報入力!AL1515)</f>
        <v/>
      </c>
      <c r="AH1515" s="293" t="str">
        <f>IF(日報入力!G1515="","",日報入力!AM1515)</f>
        <v/>
      </c>
      <c r="AI1515" s="294" t="str">
        <f>IF(日報入力!G1515&gt;0,日報入力!D1515*日報入力!K1515*日報入力!AL1515,"")</f>
        <v/>
      </c>
      <c r="AJ1515" s="294" t="str">
        <f>IF(日報入力!G1515&gt;0,日報入力!E1515*日報入力!AL1515,"")</f>
        <v/>
      </c>
      <c r="AK1515" s="294" t="str">
        <f>IF(日報入力!G1515&gt;0,AI1515-AJ1515,"")</f>
        <v/>
      </c>
      <c r="AL1515" s="292" t="str">
        <f>IF(日報入力!G1515&gt;0,日報入力!E1515*日報入力!AM1515,"")</f>
        <v/>
      </c>
      <c r="AM1515" s="292" t="str">
        <f>IF(日報入力!G1515&gt;0,日報入力!AB1515*日報入力!AM1515,"")</f>
        <v/>
      </c>
      <c r="AN1515" s="68" t="str">
        <f>IF(日報入力!G1515&gt;0,日報入力!C1515,"")</f>
        <v/>
      </c>
      <c r="AO1515" s="68" t="str">
        <f>日報入力!B1515</f>
        <v/>
      </c>
      <c r="AP1515" s="68" t="str">
        <f>IF(日報入力!AQ1515,日報入力!BA1515,"")</f>
        <v/>
      </c>
      <c r="AQ1515" s="68" t="str">
        <f>IF(日報入力!AR1515,日報入力!BB1515,"")</f>
        <v/>
      </c>
      <c r="AR1515" s="68" t="str">
        <f>IF(日報入力!AS1515,"N勤","")</f>
        <v/>
      </c>
      <c r="AS1515" s="295" t="e">
        <f t="shared" si="89"/>
        <v>#VALUE!</v>
      </c>
      <c r="AT1515" s="439" t="str">
        <f>日報入力!AY1515</f>
        <v/>
      </c>
      <c r="AU1515" s="518" t="str">
        <f>IF(日報入力!G1515,G1515*60/E1515,"")</f>
        <v/>
      </c>
      <c r="AV1515" s="528" t="str">
        <f>IF(日報入力!AT1515,日報入力!AT1515,"")</f>
        <v/>
      </c>
      <c r="AW1515" s="529" t="str">
        <f>IF(日報入力!AT1515,AE1515/日報入力!AT1515,"")</f>
        <v/>
      </c>
      <c r="AX1515" s="530" t="e">
        <f>IF(1&lt;日報集計!AT1515,AT1515/(((F1515-I1515-J1515-N1515-O1515)*60)/(E1515)),"")</f>
        <v>#VALUE!</v>
      </c>
      <c r="AY1515" s="664" t="str">
        <f>IF(日報入力!H1515,AT1515/(((F1515-J1515)*60)/E1515),"")</f>
        <v/>
      </c>
      <c r="AZ1515" s="664" t="str">
        <f>IF(日報入力!I1515,AT1515/((G1515*60)/E1515),"")</f>
        <v/>
      </c>
      <c r="BA1515" s="296" t="str">
        <f>IF(日報入力!G1515,G1515/F1515,"")</f>
        <v/>
      </c>
      <c r="BB1515" s="386" t="e">
        <f t="shared" si="90"/>
        <v>#VALUE!</v>
      </c>
      <c r="BC1515" s="386" t="e">
        <f t="shared" si="91"/>
        <v>#VALUE!</v>
      </c>
      <c r="BD1515" s="80">
        <f>日報入力!AU1515</f>
        <v>0</v>
      </c>
      <c r="BE1515" s="534" t="str">
        <f>IF(日報入力!AV1515,日報入力!AV1515,"")</f>
        <v/>
      </c>
      <c r="BF1515" s="534" t="str">
        <f>IF(日報入力!AW1515,日報入力!AW1515,"")</f>
        <v/>
      </c>
      <c r="BG1515" s="398" t="str">
        <f>IF(日報入力!G1515,日報入力!K1515*日報入力!D1515*日報入力!BC1515,"")</f>
        <v/>
      </c>
    </row>
    <row r="1516" spans="1:59" ht="20.25" hidden="1" customHeight="1" x14ac:dyDescent="0.15">
      <c r="A1516" s="302" t="str">
        <f>IF(日報入力!G1516="","",日報入力!G1516)</f>
        <v/>
      </c>
      <c r="B1516" s="291" t="str">
        <f>IF(日報入力!G1516="","",日報入力!H1516)</f>
        <v/>
      </c>
      <c r="C1516" s="291" t="str">
        <f>IF(日報入力!G1516="","",日報入力!I1516)</f>
        <v/>
      </c>
      <c r="D1516" s="291" t="str">
        <f>IF(日報入力!G1516="","",日報入力!J1516)</f>
        <v/>
      </c>
      <c r="E1516" s="291" t="str">
        <f>IF(日報入力!G1516="","",日報入力!K1516)</f>
        <v/>
      </c>
      <c r="F1516" s="291" t="str">
        <f>IF(日報入力!G1516="","",日報入力!L1516)</f>
        <v/>
      </c>
      <c r="G1516" s="291" t="str">
        <f>IF(日報入力!G1516="","",日報入力!L1516-日報入力!O1516-日報入力!P1516-日報入力!Q1516-日報入力!R1516-日報入力!S1516-日報入力!T1516-日報入力!U1516-日報入力!V1516-日報入力!W1516-日報入力!X1516-日報入力!Y1516-日報入力!Z1516)</f>
        <v/>
      </c>
      <c r="H1516" s="291" t="str">
        <f>IF(日報入力!G1516="","",IF(日報入力!M1516&gt;=0,日報入力!M1516*F1516,F1516))</f>
        <v/>
      </c>
      <c r="I1516" s="291" t="str">
        <f>IF(日報入力!G1516="","",日報入力!O1516)</f>
        <v/>
      </c>
      <c r="J1516" s="291" t="str">
        <f>IF(日報入力!G1516="","",日報入力!P1516)</f>
        <v/>
      </c>
      <c r="K1516" s="291" t="str">
        <f>IF(日報入力!G1516="","",日報入力!Q1516)</f>
        <v/>
      </c>
      <c r="L1516" s="291" t="str">
        <f>IF(日報入力!G1516="","",日報入力!R1516)</f>
        <v/>
      </c>
      <c r="M1516" s="291" t="str">
        <f>IF(日報入力!G1516="","",日報入力!S1516)</f>
        <v/>
      </c>
      <c r="N1516" s="291" t="str">
        <f>IF(日報入力!G1516="","",日報入力!T1516)</f>
        <v/>
      </c>
      <c r="O1516" s="291" t="str">
        <f>IF(日報入力!G1516="","",日報入力!U1516)</f>
        <v/>
      </c>
      <c r="P1516" s="291" t="str">
        <f>IF(日報入力!G1516="","",日報入力!V1516)</f>
        <v/>
      </c>
      <c r="Q1516" s="291" t="str">
        <f>IF(日報入力!G1516="","",日報入力!W1516)</f>
        <v/>
      </c>
      <c r="R1516" s="291" t="str">
        <f>IF(日報入力!G1516="","",日報入力!X1516)</f>
        <v/>
      </c>
      <c r="S1516" s="291" t="str">
        <f>IF(日報入力!G1516="","",日報入力!Y1516)</f>
        <v/>
      </c>
      <c r="T1516" s="291" t="str">
        <f>IF(日報入力!G1516="","",日報入力!Z1516)</f>
        <v/>
      </c>
      <c r="U1516" s="291" t="str">
        <f>IF(日報入力!G1516="","",日報入力!AA1516)</f>
        <v/>
      </c>
      <c r="V1516" s="378" t="str">
        <f>IF(日報入力!G1516="","",日報入力!AB1516)</f>
        <v/>
      </c>
      <c r="W1516" s="291" t="str">
        <f>IF(日報入力!G1516="","",日報入力!AC1516)</f>
        <v/>
      </c>
      <c r="X1516" s="291" t="str">
        <f>IF(日報入力!G1516="","",日報入力!AD1516)</f>
        <v/>
      </c>
      <c r="Y1516" s="291" t="str">
        <f>IF(日報入力!G1516="","",日報入力!AE1516)</f>
        <v/>
      </c>
      <c r="Z1516" s="291" t="str">
        <f>IF(日報入力!G1516="","",日報入力!AF1516)</f>
        <v/>
      </c>
      <c r="AA1516" s="291" t="str">
        <f>IF(日報入力!G1516="","",日報入力!AG1516)</f>
        <v/>
      </c>
      <c r="AB1516" s="291" t="str">
        <f>IF(日報入力!G1516="","",日報入力!AH1516)</f>
        <v/>
      </c>
      <c r="AC1516" s="291" t="str">
        <f>IF(日報入力!G1516="","",日報入力!AI1516)</f>
        <v/>
      </c>
      <c r="AD1516" s="291" t="str">
        <f>IF(日報入力!G1516="","",日報入力!AJ1516)</f>
        <v/>
      </c>
      <c r="AE1516" s="292" t="str">
        <f>IF(日報入力!G1516="","",日報入力!E1516)</f>
        <v/>
      </c>
      <c r="AF1516" s="293" t="str">
        <f>IF(日報入力!G1516="","",日報入力!AK1516)</f>
        <v/>
      </c>
      <c r="AG1516" s="293" t="str">
        <f>IF(日報入力!G1516="","",日報入力!AL1516)</f>
        <v/>
      </c>
      <c r="AH1516" s="293" t="str">
        <f>IF(日報入力!G1516="","",日報入力!AM1516)</f>
        <v/>
      </c>
      <c r="AI1516" s="294" t="str">
        <f>IF(日報入力!G1516&gt;0,日報入力!D1516*日報入力!K1516*日報入力!AL1516,"")</f>
        <v/>
      </c>
      <c r="AJ1516" s="294" t="str">
        <f>IF(日報入力!G1516&gt;0,日報入力!E1516*日報入力!AL1516,"")</f>
        <v/>
      </c>
      <c r="AK1516" s="294" t="str">
        <f>IF(日報入力!G1516&gt;0,AI1516-AJ1516,"")</f>
        <v/>
      </c>
      <c r="AL1516" s="292" t="str">
        <f>IF(日報入力!G1516&gt;0,日報入力!E1516*日報入力!AM1516,"")</f>
        <v/>
      </c>
      <c r="AM1516" s="292" t="str">
        <f>IF(日報入力!G1516&gt;0,日報入力!AB1516*日報入力!AM1516,"")</f>
        <v/>
      </c>
      <c r="AN1516" s="68" t="str">
        <f>IF(日報入力!G1516&gt;0,日報入力!C1516,"")</f>
        <v/>
      </c>
      <c r="AO1516" s="68" t="str">
        <f>日報入力!B1516</f>
        <v/>
      </c>
      <c r="AP1516" s="68" t="str">
        <f>IF(日報入力!AQ1516,日報入力!BA1516,"")</f>
        <v/>
      </c>
      <c r="AQ1516" s="68" t="str">
        <f>IF(日報入力!AR1516,日報入力!BB1516,"")</f>
        <v/>
      </c>
      <c r="AR1516" s="68" t="str">
        <f>IF(日報入力!AS1516,"N勤","")</f>
        <v/>
      </c>
      <c r="AS1516" s="295" t="e">
        <f t="shared" si="89"/>
        <v>#VALUE!</v>
      </c>
      <c r="AT1516" s="439" t="str">
        <f>日報入力!AY1516</f>
        <v/>
      </c>
      <c r="AU1516" s="518" t="str">
        <f>IF(日報入力!G1516,G1516*60/E1516,"")</f>
        <v/>
      </c>
      <c r="AV1516" s="528" t="str">
        <f>IF(日報入力!AT1516,日報入力!AT1516,"")</f>
        <v/>
      </c>
      <c r="AW1516" s="529" t="str">
        <f>IF(日報入力!AT1516,AE1516/日報入力!AT1516,"")</f>
        <v/>
      </c>
      <c r="AX1516" s="530" t="e">
        <f>IF(1&lt;日報集計!AT1516,AT1516/(((F1516-I1516-J1516-N1516-O1516)*60)/(E1516)),"")</f>
        <v>#VALUE!</v>
      </c>
      <c r="AY1516" s="664" t="str">
        <f>IF(日報入力!H1516,AT1516/(((F1516-J1516)*60)/E1516),"")</f>
        <v/>
      </c>
      <c r="AZ1516" s="664" t="str">
        <f>IF(日報入力!I1516,AT1516/((G1516*60)/E1516),"")</f>
        <v/>
      </c>
      <c r="BA1516" s="296" t="str">
        <f>IF(日報入力!G1516,G1516/F1516,"")</f>
        <v/>
      </c>
      <c r="BB1516" s="386" t="e">
        <f t="shared" si="90"/>
        <v>#VALUE!</v>
      </c>
      <c r="BC1516" s="386" t="e">
        <f t="shared" si="91"/>
        <v>#VALUE!</v>
      </c>
      <c r="BD1516" s="80">
        <f>日報入力!AU1516</f>
        <v>0</v>
      </c>
      <c r="BE1516" s="534" t="str">
        <f>IF(日報入力!AV1516,日報入力!AV1516,"")</f>
        <v/>
      </c>
      <c r="BF1516" s="534" t="str">
        <f>IF(日報入力!AW1516,日報入力!AW1516,"")</f>
        <v/>
      </c>
      <c r="BG1516" s="398" t="str">
        <f>IF(日報入力!G1516,日報入力!K1516*日報入力!D1516*日報入力!BC1516,"")</f>
        <v/>
      </c>
    </row>
    <row r="1517" spans="1:59" ht="20.25" hidden="1" customHeight="1" x14ac:dyDescent="0.15">
      <c r="A1517" s="302" t="str">
        <f>IF(日報入力!G1517="","",日報入力!G1517)</f>
        <v/>
      </c>
      <c r="B1517" s="291" t="str">
        <f>IF(日報入力!G1517="","",日報入力!H1517)</f>
        <v/>
      </c>
      <c r="C1517" s="291" t="str">
        <f>IF(日報入力!G1517="","",日報入力!I1517)</f>
        <v/>
      </c>
      <c r="D1517" s="291" t="str">
        <f>IF(日報入力!G1517="","",日報入力!J1517)</f>
        <v/>
      </c>
      <c r="E1517" s="291" t="str">
        <f>IF(日報入力!G1517="","",日報入力!K1517)</f>
        <v/>
      </c>
      <c r="F1517" s="291" t="str">
        <f>IF(日報入力!G1517="","",日報入力!L1517)</f>
        <v/>
      </c>
      <c r="G1517" s="291" t="str">
        <f>IF(日報入力!G1517="","",日報入力!L1517-日報入力!O1517-日報入力!P1517-日報入力!Q1517-日報入力!R1517-日報入力!S1517-日報入力!T1517-日報入力!U1517-日報入力!V1517-日報入力!W1517-日報入力!X1517-日報入力!Y1517-日報入力!Z1517)</f>
        <v/>
      </c>
      <c r="H1517" s="291" t="str">
        <f>IF(日報入力!G1517="","",IF(日報入力!M1517&gt;=0,日報入力!M1517*F1517,F1517))</f>
        <v/>
      </c>
      <c r="I1517" s="291" t="str">
        <f>IF(日報入力!G1517="","",日報入力!O1517)</f>
        <v/>
      </c>
      <c r="J1517" s="291" t="str">
        <f>IF(日報入力!G1517="","",日報入力!P1517)</f>
        <v/>
      </c>
      <c r="K1517" s="291" t="str">
        <f>IF(日報入力!G1517="","",日報入力!Q1517)</f>
        <v/>
      </c>
      <c r="L1517" s="291" t="str">
        <f>IF(日報入力!G1517="","",日報入力!R1517)</f>
        <v/>
      </c>
      <c r="M1517" s="291" t="str">
        <f>IF(日報入力!G1517="","",日報入力!S1517)</f>
        <v/>
      </c>
      <c r="N1517" s="291" t="str">
        <f>IF(日報入力!G1517="","",日報入力!T1517)</f>
        <v/>
      </c>
      <c r="O1517" s="291" t="str">
        <f>IF(日報入力!G1517="","",日報入力!U1517)</f>
        <v/>
      </c>
      <c r="P1517" s="291" t="str">
        <f>IF(日報入力!G1517="","",日報入力!V1517)</f>
        <v/>
      </c>
      <c r="Q1517" s="291" t="str">
        <f>IF(日報入力!G1517="","",日報入力!W1517)</f>
        <v/>
      </c>
      <c r="R1517" s="291" t="str">
        <f>IF(日報入力!G1517="","",日報入力!X1517)</f>
        <v/>
      </c>
      <c r="S1517" s="291" t="str">
        <f>IF(日報入力!G1517="","",日報入力!Y1517)</f>
        <v/>
      </c>
      <c r="T1517" s="291" t="str">
        <f>IF(日報入力!G1517="","",日報入力!Z1517)</f>
        <v/>
      </c>
      <c r="U1517" s="291" t="str">
        <f>IF(日報入力!G1517="","",日報入力!AA1517)</f>
        <v/>
      </c>
      <c r="V1517" s="378" t="str">
        <f>IF(日報入力!G1517="","",日報入力!AB1517)</f>
        <v/>
      </c>
      <c r="W1517" s="291" t="str">
        <f>IF(日報入力!G1517="","",日報入力!AC1517)</f>
        <v/>
      </c>
      <c r="X1517" s="291" t="str">
        <f>IF(日報入力!G1517="","",日報入力!AD1517)</f>
        <v/>
      </c>
      <c r="Y1517" s="291" t="str">
        <f>IF(日報入力!G1517="","",日報入力!AE1517)</f>
        <v/>
      </c>
      <c r="Z1517" s="291" t="str">
        <f>IF(日報入力!G1517="","",日報入力!AF1517)</f>
        <v/>
      </c>
      <c r="AA1517" s="291" t="str">
        <f>IF(日報入力!G1517="","",日報入力!AG1517)</f>
        <v/>
      </c>
      <c r="AB1517" s="291" t="str">
        <f>IF(日報入力!G1517="","",日報入力!AH1517)</f>
        <v/>
      </c>
      <c r="AC1517" s="291" t="str">
        <f>IF(日報入力!G1517="","",日報入力!AI1517)</f>
        <v/>
      </c>
      <c r="AD1517" s="291" t="str">
        <f>IF(日報入力!G1517="","",日報入力!AJ1517)</f>
        <v/>
      </c>
      <c r="AE1517" s="292" t="str">
        <f>IF(日報入力!G1517="","",日報入力!E1517)</f>
        <v/>
      </c>
      <c r="AF1517" s="293" t="str">
        <f>IF(日報入力!G1517="","",日報入力!AK1517)</f>
        <v/>
      </c>
      <c r="AG1517" s="293" t="str">
        <f>IF(日報入力!G1517="","",日報入力!AL1517)</f>
        <v/>
      </c>
      <c r="AH1517" s="293" t="str">
        <f>IF(日報入力!G1517="","",日報入力!AM1517)</f>
        <v/>
      </c>
      <c r="AI1517" s="294" t="str">
        <f>IF(日報入力!G1517&gt;0,日報入力!D1517*日報入力!K1517*日報入力!AL1517,"")</f>
        <v/>
      </c>
      <c r="AJ1517" s="294" t="str">
        <f>IF(日報入力!G1517&gt;0,日報入力!E1517*日報入力!AL1517,"")</f>
        <v/>
      </c>
      <c r="AK1517" s="294" t="str">
        <f>IF(日報入力!G1517&gt;0,AI1517-AJ1517,"")</f>
        <v/>
      </c>
      <c r="AL1517" s="292" t="str">
        <f>IF(日報入力!G1517&gt;0,日報入力!E1517*日報入力!AM1517,"")</f>
        <v/>
      </c>
      <c r="AM1517" s="292" t="str">
        <f>IF(日報入力!G1517&gt;0,日報入力!AB1517*日報入力!AM1517,"")</f>
        <v/>
      </c>
      <c r="AN1517" s="68" t="str">
        <f>IF(日報入力!G1517&gt;0,日報入力!C1517,"")</f>
        <v/>
      </c>
      <c r="AO1517" s="68" t="str">
        <f>日報入力!B1517</f>
        <v/>
      </c>
      <c r="AP1517" s="68" t="str">
        <f>IF(日報入力!AQ1517,日報入力!BA1517,"")</f>
        <v/>
      </c>
      <c r="AQ1517" s="68" t="str">
        <f>IF(日報入力!AR1517,日報入力!BB1517,"")</f>
        <v/>
      </c>
      <c r="AR1517" s="68" t="str">
        <f>IF(日報入力!AS1517,"N勤","")</f>
        <v/>
      </c>
      <c r="AS1517" s="295" t="e">
        <f t="shared" si="89"/>
        <v>#VALUE!</v>
      </c>
      <c r="AT1517" s="439" t="str">
        <f>日報入力!AY1517</f>
        <v/>
      </c>
      <c r="AU1517" s="518" t="str">
        <f>IF(日報入力!G1517,G1517*60/E1517,"")</f>
        <v/>
      </c>
      <c r="AV1517" s="528" t="str">
        <f>IF(日報入力!AT1517,日報入力!AT1517,"")</f>
        <v/>
      </c>
      <c r="AW1517" s="529" t="str">
        <f>IF(日報入力!AT1517,AE1517/日報入力!AT1517,"")</f>
        <v/>
      </c>
      <c r="AX1517" s="530" t="e">
        <f>IF(1&lt;日報集計!AT1517,AT1517/(((F1517-I1517-J1517-N1517-O1517)*60)/(E1517)),"")</f>
        <v>#VALUE!</v>
      </c>
      <c r="AY1517" s="664" t="str">
        <f>IF(日報入力!H1517,AT1517/(((F1517-J1517)*60)/E1517),"")</f>
        <v/>
      </c>
      <c r="AZ1517" s="664" t="str">
        <f>IF(日報入力!I1517,AT1517/((G1517*60)/E1517),"")</f>
        <v/>
      </c>
      <c r="BA1517" s="296" t="str">
        <f>IF(日報入力!G1517,G1517/F1517,"")</f>
        <v/>
      </c>
      <c r="BB1517" s="386" t="e">
        <f t="shared" si="90"/>
        <v>#VALUE!</v>
      </c>
      <c r="BC1517" s="386" t="e">
        <f t="shared" si="91"/>
        <v>#VALUE!</v>
      </c>
      <c r="BD1517" s="80">
        <f>日報入力!AU1517</f>
        <v>0</v>
      </c>
      <c r="BE1517" s="534" t="str">
        <f>IF(日報入力!AV1517,日報入力!AV1517,"")</f>
        <v/>
      </c>
      <c r="BF1517" s="534" t="str">
        <f>IF(日報入力!AW1517,日報入力!AW1517,"")</f>
        <v/>
      </c>
      <c r="BG1517" s="398" t="str">
        <f>IF(日報入力!G1517,日報入力!K1517*日報入力!D1517*日報入力!BC1517,"")</f>
        <v/>
      </c>
    </row>
    <row r="1518" spans="1:59" ht="20.25" hidden="1" customHeight="1" x14ac:dyDescent="0.15">
      <c r="A1518" s="302" t="str">
        <f>IF(日報入力!G1518="","",日報入力!G1518)</f>
        <v/>
      </c>
      <c r="B1518" s="291" t="str">
        <f>IF(日報入力!G1518="","",日報入力!H1518)</f>
        <v/>
      </c>
      <c r="C1518" s="291" t="str">
        <f>IF(日報入力!G1518="","",日報入力!I1518)</f>
        <v/>
      </c>
      <c r="D1518" s="291" t="str">
        <f>IF(日報入力!G1518="","",日報入力!J1518)</f>
        <v/>
      </c>
      <c r="E1518" s="291" t="str">
        <f>IF(日報入力!G1518="","",日報入力!K1518)</f>
        <v/>
      </c>
      <c r="F1518" s="291" t="str">
        <f>IF(日報入力!G1518="","",日報入力!L1518)</f>
        <v/>
      </c>
      <c r="G1518" s="291" t="str">
        <f>IF(日報入力!G1518="","",日報入力!L1518-日報入力!O1518-日報入力!P1518-日報入力!Q1518-日報入力!R1518-日報入力!S1518-日報入力!T1518-日報入力!U1518-日報入力!V1518-日報入力!W1518-日報入力!X1518-日報入力!Y1518-日報入力!Z1518)</f>
        <v/>
      </c>
      <c r="H1518" s="291" t="str">
        <f>IF(日報入力!G1518="","",IF(日報入力!M1518&gt;=0,日報入力!M1518*F1518,F1518))</f>
        <v/>
      </c>
      <c r="I1518" s="291" t="str">
        <f>IF(日報入力!G1518="","",日報入力!O1518)</f>
        <v/>
      </c>
      <c r="J1518" s="291" t="str">
        <f>IF(日報入力!G1518="","",日報入力!P1518)</f>
        <v/>
      </c>
      <c r="K1518" s="291" t="str">
        <f>IF(日報入力!G1518="","",日報入力!Q1518)</f>
        <v/>
      </c>
      <c r="L1518" s="291" t="str">
        <f>IF(日報入力!G1518="","",日報入力!R1518)</f>
        <v/>
      </c>
      <c r="M1518" s="291" t="str">
        <f>IF(日報入力!G1518="","",日報入力!S1518)</f>
        <v/>
      </c>
      <c r="N1518" s="291" t="str">
        <f>IF(日報入力!G1518="","",日報入力!T1518)</f>
        <v/>
      </c>
      <c r="O1518" s="291" t="str">
        <f>IF(日報入力!G1518="","",日報入力!U1518)</f>
        <v/>
      </c>
      <c r="P1518" s="291" t="str">
        <f>IF(日報入力!G1518="","",日報入力!V1518)</f>
        <v/>
      </c>
      <c r="Q1518" s="291" t="str">
        <f>IF(日報入力!G1518="","",日報入力!W1518)</f>
        <v/>
      </c>
      <c r="R1518" s="291" t="str">
        <f>IF(日報入力!G1518="","",日報入力!X1518)</f>
        <v/>
      </c>
      <c r="S1518" s="291" t="str">
        <f>IF(日報入力!G1518="","",日報入力!Y1518)</f>
        <v/>
      </c>
      <c r="T1518" s="291" t="str">
        <f>IF(日報入力!G1518="","",日報入力!Z1518)</f>
        <v/>
      </c>
      <c r="U1518" s="291" t="str">
        <f>IF(日報入力!G1518="","",日報入力!AA1518)</f>
        <v/>
      </c>
      <c r="V1518" s="378" t="str">
        <f>IF(日報入力!G1518="","",日報入力!AB1518)</f>
        <v/>
      </c>
      <c r="W1518" s="291" t="str">
        <f>IF(日報入力!G1518="","",日報入力!AC1518)</f>
        <v/>
      </c>
      <c r="X1518" s="291" t="str">
        <f>IF(日報入力!G1518="","",日報入力!AD1518)</f>
        <v/>
      </c>
      <c r="Y1518" s="291" t="str">
        <f>IF(日報入力!G1518="","",日報入力!AE1518)</f>
        <v/>
      </c>
      <c r="Z1518" s="291" t="str">
        <f>IF(日報入力!G1518="","",日報入力!AF1518)</f>
        <v/>
      </c>
      <c r="AA1518" s="291" t="str">
        <f>IF(日報入力!G1518="","",日報入力!AG1518)</f>
        <v/>
      </c>
      <c r="AB1518" s="291" t="str">
        <f>IF(日報入力!G1518="","",日報入力!AH1518)</f>
        <v/>
      </c>
      <c r="AC1518" s="291" t="str">
        <f>IF(日報入力!G1518="","",日報入力!AI1518)</f>
        <v/>
      </c>
      <c r="AD1518" s="291" t="str">
        <f>IF(日報入力!G1518="","",日報入力!AJ1518)</f>
        <v/>
      </c>
      <c r="AE1518" s="292" t="str">
        <f>IF(日報入力!G1518="","",日報入力!E1518)</f>
        <v/>
      </c>
      <c r="AF1518" s="293" t="str">
        <f>IF(日報入力!G1518="","",日報入力!AK1518)</f>
        <v/>
      </c>
      <c r="AG1518" s="293" t="str">
        <f>IF(日報入力!G1518="","",日報入力!AL1518)</f>
        <v/>
      </c>
      <c r="AH1518" s="293" t="str">
        <f>IF(日報入力!G1518="","",日報入力!AM1518)</f>
        <v/>
      </c>
      <c r="AI1518" s="294" t="str">
        <f>IF(日報入力!G1518&gt;0,日報入力!D1518*日報入力!K1518*日報入力!AL1518,"")</f>
        <v/>
      </c>
      <c r="AJ1518" s="294" t="str">
        <f>IF(日報入力!G1518&gt;0,日報入力!E1518*日報入力!AL1518,"")</f>
        <v/>
      </c>
      <c r="AK1518" s="294" t="str">
        <f>IF(日報入力!G1518&gt;0,AI1518-AJ1518,"")</f>
        <v/>
      </c>
      <c r="AL1518" s="292" t="str">
        <f>IF(日報入力!G1518&gt;0,日報入力!E1518*日報入力!AM1518,"")</f>
        <v/>
      </c>
      <c r="AM1518" s="292" t="str">
        <f>IF(日報入力!G1518&gt;0,日報入力!AB1518*日報入力!AM1518,"")</f>
        <v/>
      </c>
      <c r="AN1518" s="68" t="str">
        <f>IF(日報入力!G1518&gt;0,日報入力!C1518,"")</f>
        <v/>
      </c>
      <c r="AO1518" s="68" t="str">
        <f>日報入力!B1518</f>
        <v/>
      </c>
      <c r="AP1518" s="68" t="str">
        <f>IF(日報入力!AQ1518,日報入力!BA1518,"")</f>
        <v/>
      </c>
      <c r="AQ1518" s="68" t="str">
        <f>IF(日報入力!AR1518,日報入力!BB1518,"")</f>
        <v/>
      </c>
      <c r="AR1518" s="68" t="str">
        <f>IF(日報入力!AS1518,"N勤","")</f>
        <v/>
      </c>
      <c r="AS1518" s="295" t="e">
        <f t="shared" si="89"/>
        <v>#VALUE!</v>
      </c>
      <c r="AT1518" s="439" t="str">
        <f>日報入力!AY1518</f>
        <v/>
      </c>
      <c r="AU1518" s="518" t="str">
        <f>IF(日報入力!G1518,G1518*60/E1518,"")</f>
        <v/>
      </c>
      <c r="AV1518" s="528" t="str">
        <f>IF(日報入力!AT1518,日報入力!AT1518,"")</f>
        <v/>
      </c>
      <c r="AW1518" s="529" t="str">
        <f>IF(日報入力!AT1518,AE1518/日報入力!AT1518,"")</f>
        <v/>
      </c>
      <c r="AX1518" s="530" t="e">
        <f>IF(1&lt;日報集計!AT1518,AT1518/(((F1518-I1518-J1518-N1518-O1518)*60)/(E1518)),"")</f>
        <v>#VALUE!</v>
      </c>
      <c r="AY1518" s="664" t="str">
        <f>IF(日報入力!H1518,AT1518/(((F1518-J1518)*60)/E1518),"")</f>
        <v/>
      </c>
      <c r="AZ1518" s="664" t="str">
        <f>IF(日報入力!I1518,AT1518/((G1518*60)/E1518),"")</f>
        <v/>
      </c>
      <c r="BA1518" s="296" t="str">
        <f>IF(日報入力!G1518,G1518/F1518,"")</f>
        <v/>
      </c>
      <c r="BB1518" s="386" t="e">
        <f t="shared" si="90"/>
        <v>#VALUE!</v>
      </c>
      <c r="BC1518" s="386" t="e">
        <f t="shared" si="91"/>
        <v>#VALUE!</v>
      </c>
      <c r="BD1518" s="80">
        <f>日報入力!AU1518</f>
        <v>0</v>
      </c>
      <c r="BE1518" s="534" t="str">
        <f>IF(日報入力!AV1518,日報入力!AV1518,"")</f>
        <v/>
      </c>
      <c r="BF1518" s="534" t="str">
        <f>IF(日報入力!AW1518,日報入力!AW1518,"")</f>
        <v/>
      </c>
      <c r="BG1518" s="398" t="str">
        <f>IF(日報入力!G1518,日報入力!K1518*日報入力!D1518*日報入力!BC1518,"")</f>
        <v/>
      </c>
    </row>
    <row r="1519" spans="1:59" ht="20.25" hidden="1" customHeight="1" x14ac:dyDescent="0.15">
      <c r="A1519" s="302" t="str">
        <f>IF(日報入力!G1519="","",日報入力!G1519)</f>
        <v/>
      </c>
      <c r="B1519" s="291" t="str">
        <f>IF(日報入力!G1519="","",日報入力!H1519)</f>
        <v/>
      </c>
      <c r="C1519" s="291" t="str">
        <f>IF(日報入力!G1519="","",日報入力!I1519)</f>
        <v/>
      </c>
      <c r="D1519" s="291" t="str">
        <f>IF(日報入力!G1519="","",日報入力!J1519)</f>
        <v/>
      </c>
      <c r="E1519" s="291" t="str">
        <f>IF(日報入力!G1519="","",日報入力!K1519)</f>
        <v/>
      </c>
      <c r="F1519" s="291" t="str">
        <f>IF(日報入力!G1519="","",日報入力!L1519)</f>
        <v/>
      </c>
      <c r="G1519" s="291" t="str">
        <f>IF(日報入力!G1519="","",日報入力!L1519-日報入力!O1519-日報入力!P1519-日報入力!Q1519-日報入力!R1519-日報入力!S1519-日報入力!T1519-日報入力!U1519-日報入力!V1519-日報入力!W1519-日報入力!X1519-日報入力!Y1519-日報入力!Z1519)</f>
        <v/>
      </c>
      <c r="H1519" s="291" t="str">
        <f>IF(日報入力!G1519="","",IF(日報入力!M1519&gt;=0,日報入力!M1519*F1519,F1519))</f>
        <v/>
      </c>
      <c r="I1519" s="291" t="str">
        <f>IF(日報入力!G1519="","",日報入力!O1519)</f>
        <v/>
      </c>
      <c r="J1519" s="291" t="str">
        <f>IF(日報入力!G1519="","",日報入力!P1519)</f>
        <v/>
      </c>
      <c r="K1519" s="291" t="str">
        <f>IF(日報入力!G1519="","",日報入力!Q1519)</f>
        <v/>
      </c>
      <c r="L1519" s="291" t="str">
        <f>IF(日報入力!G1519="","",日報入力!R1519)</f>
        <v/>
      </c>
      <c r="M1519" s="291" t="str">
        <f>IF(日報入力!G1519="","",日報入力!S1519)</f>
        <v/>
      </c>
      <c r="N1519" s="291" t="str">
        <f>IF(日報入力!G1519="","",日報入力!T1519)</f>
        <v/>
      </c>
      <c r="O1519" s="291" t="str">
        <f>IF(日報入力!G1519="","",日報入力!U1519)</f>
        <v/>
      </c>
      <c r="P1519" s="291" t="str">
        <f>IF(日報入力!G1519="","",日報入力!V1519)</f>
        <v/>
      </c>
      <c r="Q1519" s="291" t="str">
        <f>IF(日報入力!G1519="","",日報入力!W1519)</f>
        <v/>
      </c>
      <c r="R1519" s="291" t="str">
        <f>IF(日報入力!G1519="","",日報入力!X1519)</f>
        <v/>
      </c>
      <c r="S1519" s="291" t="str">
        <f>IF(日報入力!G1519="","",日報入力!Y1519)</f>
        <v/>
      </c>
      <c r="T1519" s="291" t="str">
        <f>IF(日報入力!G1519="","",日報入力!Z1519)</f>
        <v/>
      </c>
      <c r="U1519" s="291" t="str">
        <f>IF(日報入力!G1519="","",日報入力!AA1519)</f>
        <v/>
      </c>
      <c r="V1519" s="378" t="str">
        <f>IF(日報入力!G1519="","",日報入力!AB1519)</f>
        <v/>
      </c>
      <c r="W1519" s="291" t="str">
        <f>IF(日報入力!G1519="","",日報入力!AC1519)</f>
        <v/>
      </c>
      <c r="X1519" s="291" t="str">
        <f>IF(日報入力!G1519="","",日報入力!AD1519)</f>
        <v/>
      </c>
      <c r="Y1519" s="291" t="str">
        <f>IF(日報入力!G1519="","",日報入力!AE1519)</f>
        <v/>
      </c>
      <c r="Z1519" s="291" t="str">
        <f>IF(日報入力!G1519="","",日報入力!AF1519)</f>
        <v/>
      </c>
      <c r="AA1519" s="291" t="str">
        <f>IF(日報入力!G1519="","",日報入力!AG1519)</f>
        <v/>
      </c>
      <c r="AB1519" s="291" t="str">
        <f>IF(日報入力!G1519="","",日報入力!AH1519)</f>
        <v/>
      </c>
      <c r="AC1519" s="291" t="str">
        <f>IF(日報入力!G1519="","",日報入力!AI1519)</f>
        <v/>
      </c>
      <c r="AD1519" s="291" t="str">
        <f>IF(日報入力!G1519="","",日報入力!AJ1519)</f>
        <v/>
      </c>
      <c r="AE1519" s="292" t="str">
        <f>IF(日報入力!G1519="","",日報入力!E1519)</f>
        <v/>
      </c>
      <c r="AF1519" s="293" t="str">
        <f>IF(日報入力!G1519="","",日報入力!AK1519)</f>
        <v/>
      </c>
      <c r="AG1519" s="293" t="str">
        <f>IF(日報入力!G1519="","",日報入力!AL1519)</f>
        <v/>
      </c>
      <c r="AH1519" s="293" t="str">
        <f>IF(日報入力!G1519="","",日報入力!AM1519)</f>
        <v/>
      </c>
      <c r="AI1519" s="294" t="str">
        <f>IF(日報入力!G1519&gt;0,日報入力!D1519*日報入力!K1519*日報入力!AL1519,"")</f>
        <v/>
      </c>
      <c r="AJ1519" s="294" t="str">
        <f>IF(日報入力!G1519&gt;0,日報入力!E1519*日報入力!AL1519,"")</f>
        <v/>
      </c>
      <c r="AK1519" s="294" t="str">
        <f>IF(日報入力!G1519&gt;0,AI1519-AJ1519,"")</f>
        <v/>
      </c>
      <c r="AL1519" s="292" t="str">
        <f>IF(日報入力!G1519&gt;0,日報入力!E1519*日報入力!AM1519,"")</f>
        <v/>
      </c>
      <c r="AM1519" s="292" t="str">
        <f>IF(日報入力!G1519&gt;0,日報入力!AB1519*日報入力!AM1519,"")</f>
        <v/>
      </c>
      <c r="AN1519" s="68" t="str">
        <f>IF(日報入力!G1519&gt;0,日報入力!C1519,"")</f>
        <v/>
      </c>
      <c r="AO1519" s="68" t="str">
        <f>日報入力!B1519</f>
        <v/>
      </c>
      <c r="AP1519" s="68" t="str">
        <f>IF(日報入力!AQ1519,日報入力!BA1519,"")</f>
        <v/>
      </c>
      <c r="AQ1519" s="68" t="str">
        <f>IF(日報入力!AR1519,日報入力!BB1519,"")</f>
        <v/>
      </c>
      <c r="AR1519" s="68" t="str">
        <f>IF(日報入力!AS1519,"N勤","")</f>
        <v/>
      </c>
      <c r="AS1519" s="295" t="e">
        <f t="shared" si="89"/>
        <v>#VALUE!</v>
      </c>
      <c r="AT1519" s="439" t="str">
        <f>日報入力!AY1519</f>
        <v/>
      </c>
      <c r="AU1519" s="518" t="str">
        <f>IF(日報入力!G1519,G1519*60/E1519,"")</f>
        <v/>
      </c>
      <c r="AV1519" s="528" t="str">
        <f>IF(日報入力!AT1519,日報入力!AT1519,"")</f>
        <v/>
      </c>
      <c r="AW1519" s="529" t="str">
        <f>IF(日報入力!AT1519,AE1519/日報入力!AT1519,"")</f>
        <v/>
      </c>
      <c r="AX1519" s="530" t="e">
        <f>IF(1&lt;日報集計!AT1519,AT1519/(((F1519-I1519-J1519-N1519-O1519)*60)/(E1519)),"")</f>
        <v>#VALUE!</v>
      </c>
      <c r="AY1519" s="664" t="str">
        <f>IF(日報入力!H1519,AT1519/(((F1519-J1519)*60)/E1519),"")</f>
        <v/>
      </c>
      <c r="AZ1519" s="664" t="str">
        <f>IF(日報入力!I1519,AT1519/((G1519*60)/E1519),"")</f>
        <v/>
      </c>
      <c r="BA1519" s="296" t="str">
        <f>IF(日報入力!G1519,G1519/F1519,"")</f>
        <v/>
      </c>
      <c r="BB1519" s="386" t="e">
        <f t="shared" si="90"/>
        <v>#VALUE!</v>
      </c>
      <c r="BC1519" s="386" t="e">
        <f t="shared" si="91"/>
        <v>#VALUE!</v>
      </c>
      <c r="BD1519" s="80">
        <f>日報入力!AU1519</f>
        <v>0</v>
      </c>
      <c r="BE1519" s="534" t="str">
        <f>IF(日報入力!AV1519,日報入力!AV1519,"")</f>
        <v/>
      </c>
      <c r="BF1519" s="534" t="str">
        <f>IF(日報入力!AW1519,日報入力!AW1519,"")</f>
        <v/>
      </c>
      <c r="BG1519" s="398" t="str">
        <f>IF(日報入力!G1519,日報入力!K1519*日報入力!D1519*日報入力!BC1519,"")</f>
        <v/>
      </c>
    </row>
    <row r="1520" spans="1:59" ht="20.25" hidden="1" customHeight="1" x14ac:dyDescent="0.15">
      <c r="A1520" s="302" t="str">
        <f>IF(日報入力!G1520="","",日報入力!G1520)</f>
        <v/>
      </c>
      <c r="B1520" s="291" t="str">
        <f>IF(日報入力!G1520="","",日報入力!H1520)</f>
        <v/>
      </c>
      <c r="C1520" s="291" t="str">
        <f>IF(日報入力!G1520="","",日報入力!I1520)</f>
        <v/>
      </c>
      <c r="D1520" s="291" t="str">
        <f>IF(日報入力!G1520="","",日報入力!J1520)</f>
        <v/>
      </c>
      <c r="E1520" s="291" t="str">
        <f>IF(日報入力!G1520="","",日報入力!K1520)</f>
        <v/>
      </c>
      <c r="F1520" s="291" t="str">
        <f>IF(日報入力!G1520="","",日報入力!L1520)</f>
        <v/>
      </c>
      <c r="G1520" s="291" t="str">
        <f>IF(日報入力!G1520="","",日報入力!L1520-日報入力!O1520-日報入力!P1520-日報入力!Q1520-日報入力!R1520-日報入力!S1520-日報入力!T1520-日報入力!U1520-日報入力!V1520-日報入力!W1520-日報入力!X1520-日報入力!Y1520-日報入力!Z1520)</f>
        <v/>
      </c>
      <c r="H1520" s="291" t="str">
        <f>IF(日報入力!G1520="","",IF(日報入力!M1520&gt;=0,日報入力!M1520*F1520,F1520))</f>
        <v/>
      </c>
      <c r="I1520" s="291" t="str">
        <f>IF(日報入力!G1520="","",日報入力!O1520)</f>
        <v/>
      </c>
      <c r="J1520" s="291" t="str">
        <f>IF(日報入力!G1520="","",日報入力!P1520)</f>
        <v/>
      </c>
      <c r="K1520" s="291" t="str">
        <f>IF(日報入力!G1520="","",日報入力!Q1520)</f>
        <v/>
      </c>
      <c r="L1520" s="291" t="str">
        <f>IF(日報入力!G1520="","",日報入力!R1520)</f>
        <v/>
      </c>
      <c r="M1520" s="291" t="str">
        <f>IF(日報入力!G1520="","",日報入力!S1520)</f>
        <v/>
      </c>
      <c r="N1520" s="291" t="str">
        <f>IF(日報入力!G1520="","",日報入力!T1520)</f>
        <v/>
      </c>
      <c r="O1520" s="291" t="str">
        <f>IF(日報入力!G1520="","",日報入力!U1520)</f>
        <v/>
      </c>
      <c r="P1520" s="291" t="str">
        <f>IF(日報入力!G1520="","",日報入力!V1520)</f>
        <v/>
      </c>
      <c r="Q1520" s="291" t="str">
        <f>IF(日報入力!G1520="","",日報入力!W1520)</f>
        <v/>
      </c>
      <c r="R1520" s="291" t="str">
        <f>IF(日報入力!G1520="","",日報入力!X1520)</f>
        <v/>
      </c>
      <c r="S1520" s="291" t="str">
        <f>IF(日報入力!G1520="","",日報入力!Y1520)</f>
        <v/>
      </c>
      <c r="T1520" s="291" t="str">
        <f>IF(日報入力!G1520="","",日報入力!Z1520)</f>
        <v/>
      </c>
      <c r="U1520" s="291" t="str">
        <f>IF(日報入力!G1520="","",日報入力!AA1520)</f>
        <v/>
      </c>
      <c r="V1520" s="378" t="str">
        <f>IF(日報入力!G1520="","",日報入力!AB1520)</f>
        <v/>
      </c>
      <c r="W1520" s="291" t="str">
        <f>IF(日報入力!G1520="","",日報入力!AC1520)</f>
        <v/>
      </c>
      <c r="X1520" s="291" t="str">
        <f>IF(日報入力!G1520="","",日報入力!AD1520)</f>
        <v/>
      </c>
      <c r="Y1520" s="291" t="str">
        <f>IF(日報入力!G1520="","",日報入力!AE1520)</f>
        <v/>
      </c>
      <c r="Z1520" s="291" t="str">
        <f>IF(日報入力!G1520="","",日報入力!AF1520)</f>
        <v/>
      </c>
      <c r="AA1520" s="291" t="str">
        <f>IF(日報入力!G1520="","",日報入力!AG1520)</f>
        <v/>
      </c>
      <c r="AB1520" s="291" t="str">
        <f>IF(日報入力!G1520="","",日報入力!AH1520)</f>
        <v/>
      </c>
      <c r="AC1520" s="291" t="str">
        <f>IF(日報入力!G1520="","",日報入力!AI1520)</f>
        <v/>
      </c>
      <c r="AD1520" s="291" t="str">
        <f>IF(日報入力!G1520="","",日報入力!AJ1520)</f>
        <v/>
      </c>
      <c r="AE1520" s="292" t="str">
        <f>IF(日報入力!G1520="","",日報入力!E1520)</f>
        <v/>
      </c>
      <c r="AF1520" s="293" t="str">
        <f>IF(日報入力!G1520="","",日報入力!AK1520)</f>
        <v/>
      </c>
      <c r="AG1520" s="293" t="str">
        <f>IF(日報入力!G1520="","",日報入力!AL1520)</f>
        <v/>
      </c>
      <c r="AH1520" s="293" t="str">
        <f>IF(日報入力!G1520="","",日報入力!AM1520)</f>
        <v/>
      </c>
      <c r="AI1520" s="294" t="str">
        <f>IF(日報入力!G1520&gt;0,日報入力!D1520*日報入力!K1520*日報入力!AL1520,"")</f>
        <v/>
      </c>
      <c r="AJ1520" s="294" t="str">
        <f>IF(日報入力!G1520&gt;0,日報入力!E1520*日報入力!AL1520,"")</f>
        <v/>
      </c>
      <c r="AK1520" s="294" t="str">
        <f>IF(日報入力!G1520&gt;0,AI1520-AJ1520,"")</f>
        <v/>
      </c>
      <c r="AL1520" s="292" t="str">
        <f>IF(日報入力!G1520&gt;0,日報入力!E1520*日報入力!AM1520,"")</f>
        <v/>
      </c>
      <c r="AM1520" s="292" t="str">
        <f>IF(日報入力!G1520&gt;0,日報入力!AB1520*日報入力!AM1520,"")</f>
        <v/>
      </c>
      <c r="AN1520" s="68" t="str">
        <f>IF(日報入力!G1520&gt;0,日報入力!C1520,"")</f>
        <v/>
      </c>
      <c r="AO1520" s="68" t="str">
        <f>日報入力!B1520</f>
        <v/>
      </c>
      <c r="AP1520" s="68" t="str">
        <f>IF(日報入力!AQ1520,日報入力!BA1520,"")</f>
        <v/>
      </c>
      <c r="AQ1520" s="68" t="str">
        <f>IF(日報入力!AR1520,日報入力!BB1520,"")</f>
        <v/>
      </c>
      <c r="AR1520" s="68" t="str">
        <f>IF(日報入力!AS1520,"N勤","")</f>
        <v/>
      </c>
      <c r="AS1520" s="295" t="e">
        <f t="shared" si="89"/>
        <v>#VALUE!</v>
      </c>
      <c r="AT1520" s="439" t="str">
        <f>日報入力!AY1520</f>
        <v/>
      </c>
      <c r="AU1520" s="518" t="str">
        <f>IF(日報入力!G1520,G1520*60/E1520,"")</f>
        <v/>
      </c>
      <c r="AV1520" s="528" t="str">
        <f>IF(日報入力!AT1520,日報入力!AT1520,"")</f>
        <v/>
      </c>
      <c r="AW1520" s="529" t="str">
        <f>IF(日報入力!AT1520,AE1520/日報入力!AT1520,"")</f>
        <v/>
      </c>
      <c r="AX1520" s="530" t="e">
        <f>IF(1&lt;日報集計!AT1520,AT1520/(((F1520-I1520-J1520-N1520-O1520)*60)/(E1520)),"")</f>
        <v>#VALUE!</v>
      </c>
      <c r="AY1520" s="664" t="str">
        <f>IF(日報入力!H1520,AT1520/(((F1520-J1520)*60)/E1520),"")</f>
        <v/>
      </c>
      <c r="AZ1520" s="664" t="str">
        <f>IF(日報入力!I1520,AT1520/((G1520*60)/E1520),"")</f>
        <v/>
      </c>
      <c r="BA1520" s="296" t="str">
        <f>IF(日報入力!G1520,G1520/F1520,"")</f>
        <v/>
      </c>
      <c r="BB1520" s="386" t="e">
        <f t="shared" si="90"/>
        <v>#VALUE!</v>
      </c>
      <c r="BC1520" s="386" t="e">
        <f t="shared" si="91"/>
        <v>#VALUE!</v>
      </c>
      <c r="BD1520" s="80">
        <f>日報入力!AU1520</f>
        <v>0</v>
      </c>
      <c r="BE1520" s="534" t="str">
        <f>IF(日報入力!AV1520,日報入力!AV1520,"")</f>
        <v/>
      </c>
      <c r="BF1520" s="534" t="str">
        <f>IF(日報入力!AW1520,日報入力!AW1520,"")</f>
        <v/>
      </c>
      <c r="BG1520" s="398" t="str">
        <f>IF(日報入力!G1520,日報入力!K1520*日報入力!D1520*日報入力!BC1520,"")</f>
        <v/>
      </c>
    </row>
    <row r="1521" spans="1:59" ht="20.25" hidden="1" customHeight="1" x14ac:dyDescent="0.15">
      <c r="A1521" s="302" t="str">
        <f>IF(日報入力!G1521="","",日報入力!G1521)</f>
        <v/>
      </c>
      <c r="B1521" s="291" t="str">
        <f>IF(日報入力!G1521="","",日報入力!H1521)</f>
        <v/>
      </c>
      <c r="C1521" s="291" t="str">
        <f>IF(日報入力!G1521="","",日報入力!I1521)</f>
        <v/>
      </c>
      <c r="D1521" s="291" t="str">
        <f>IF(日報入力!G1521="","",日報入力!J1521)</f>
        <v/>
      </c>
      <c r="E1521" s="291" t="str">
        <f>IF(日報入力!G1521="","",日報入力!K1521)</f>
        <v/>
      </c>
      <c r="F1521" s="291" t="str">
        <f>IF(日報入力!G1521="","",日報入力!L1521)</f>
        <v/>
      </c>
      <c r="G1521" s="291" t="str">
        <f>IF(日報入力!G1521="","",日報入力!L1521-日報入力!O1521-日報入力!P1521-日報入力!Q1521-日報入力!R1521-日報入力!S1521-日報入力!T1521-日報入力!U1521-日報入力!V1521-日報入力!W1521-日報入力!X1521-日報入力!Y1521-日報入力!Z1521)</f>
        <v/>
      </c>
      <c r="H1521" s="291" t="str">
        <f>IF(日報入力!G1521="","",IF(日報入力!M1521&gt;=0,日報入力!M1521*F1521,F1521))</f>
        <v/>
      </c>
      <c r="I1521" s="291" t="str">
        <f>IF(日報入力!G1521="","",日報入力!O1521)</f>
        <v/>
      </c>
      <c r="J1521" s="291" t="str">
        <f>IF(日報入力!G1521="","",日報入力!P1521)</f>
        <v/>
      </c>
      <c r="K1521" s="291" t="str">
        <f>IF(日報入力!G1521="","",日報入力!Q1521)</f>
        <v/>
      </c>
      <c r="L1521" s="291" t="str">
        <f>IF(日報入力!G1521="","",日報入力!R1521)</f>
        <v/>
      </c>
      <c r="M1521" s="291" t="str">
        <f>IF(日報入力!G1521="","",日報入力!S1521)</f>
        <v/>
      </c>
      <c r="N1521" s="291" t="str">
        <f>IF(日報入力!G1521="","",日報入力!T1521)</f>
        <v/>
      </c>
      <c r="O1521" s="291" t="str">
        <f>IF(日報入力!G1521="","",日報入力!U1521)</f>
        <v/>
      </c>
      <c r="P1521" s="291" t="str">
        <f>IF(日報入力!G1521="","",日報入力!V1521)</f>
        <v/>
      </c>
      <c r="Q1521" s="291" t="str">
        <f>IF(日報入力!G1521="","",日報入力!W1521)</f>
        <v/>
      </c>
      <c r="R1521" s="291" t="str">
        <f>IF(日報入力!G1521="","",日報入力!X1521)</f>
        <v/>
      </c>
      <c r="S1521" s="291" t="str">
        <f>IF(日報入力!G1521="","",日報入力!Y1521)</f>
        <v/>
      </c>
      <c r="T1521" s="291" t="str">
        <f>IF(日報入力!G1521="","",日報入力!Z1521)</f>
        <v/>
      </c>
      <c r="U1521" s="291" t="str">
        <f>IF(日報入力!G1521="","",日報入力!AA1521)</f>
        <v/>
      </c>
      <c r="V1521" s="378" t="str">
        <f>IF(日報入力!G1521="","",日報入力!AB1521)</f>
        <v/>
      </c>
      <c r="W1521" s="291" t="str">
        <f>IF(日報入力!G1521="","",日報入力!AC1521)</f>
        <v/>
      </c>
      <c r="X1521" s="291" t="str">
        <f>IF(日報入力!G1521="","",日報入力!AD1521)</f>
        <v/>
      </c>
      <c r="Y1521" s="291" t="str">
        <f>IF(日報入力!G1521="","",日報入力!AE1521)</f>
        <v/>
      </c>
      <c r="Z1521" s="291" t="str">
        <f>IF(日報入力!G1521="","",日報入力!AF1521)</f>
        <v/>
      </c>
      <c r="AA1521" s="291" t="str">
        <f>IF(日報入力!G1521="","",日報入力!AG1521)</f>
        <v/>
      </c>
      <c r="AB1521" s="291" t="str">
        <f>IF(日報入力!G1521="","",日報入力!AH1521)</f>
        <v/>
      </c>
      <c r="AC1521" s="291" t="str">
        <f>IF(日報入力!G1521="","",日報入力!AI1521)</f>
        <v/>
      </c>
      <c r="AD1521" s="291" t="str">
        <f>IF(日報入力!G1521="","",日報入力!AJ1521)</f>
        <v/>
      </c>
      <c r="AE1521" s="292" t="str">
        <f>IF(日報入力!G1521="","",日報入力!E1521)</f>
        <v/>
      </c>
      <c r="AF1521" s="293" t="str">
        <f>IF(日報入力!G1521="","",日報入力!AK1521)</f>
        <v/>
      </c>
      <c r="AG1521" s="293" t="str">
        <f>IF(日報入力!G1521="","",日報入力!AL1521)</f>
        <v/>
      </c>
      <c r="AH1521" s="293" t="str">
        <f>IF(日報入力!G1521="","",日報入力!AM1521)</f>
        <v/>
      </c>
      <c r="AI1521" s="294" t="str">
        <f>IF(日報入力!G1521&gt;0,日報入力!D1521*日報入力!K1521*日報入力!AL1521,"")</f>
        <v/>
      </c>
      <c r="AJ1521" s="294" t="str">
        <f>IF(日報入力!G1521&gt;0,日報入力!E1521*日報入力!AL1521,"")</f>
        <v/>
      </c>
      <c r="AK1521" s="294" t="str">
        <f>IF(日報入力!G1521&gt;0,AI1521-AJ1521,"")</f>
        <v/>
      </c>
      <c r="AL1521" s="292" t="str">
        <f>IF(日報入力!G1521&gt;0,日報入力!E1521*日報入力!AM1521,"")</f>
        <v/>
      </c>
      <c r="AM1521" s="292" t="str">
        <f>IF(日報入力!G1521&gt;0,日報入力!AB1521*日報入力!AM1521,"")</f>
        <v/>
      </c>
      <c r="AN1521" s="68" t="str">
        <f>IF(日報入力!G1521&gt;0,日報入力!C1521,"")</f>
        <v/>
      </c>
      <c r="AO1521" s="68" t="str">
        <f>日報入力!B1521</f>
        <v/>
      </c>
      <c r="AP1521" s="68" t="str">
        <f>IF(日報入力!AQ1521,日報入力!BA1521,"")</f>
        <v/>
      </c>
      <c r="AQ1521" s="68" t="str">
        <f>IF(日報入力!AR1521,日報入力!BB1521,"")</f>
        <v/>
      </c>
      <c r="AR1521" s="68" t="str">
        <f>IF(日報入力!AS1521,"N勤","")</f>
        <v/>
      </c>
      <c r="AS1521" s="295" t="e">
        <f t="shared" si="89"/>
        <v>#VALUE!</v>
      </c>
      <c r="AT1521" s="439" t="str">
        <f>日報入力!AY1521</f>
        <v/>
      </c>
      <c r="AU1521" s="518" t="str">
        <f>IF(日報入力!G1521,G1521*60/E1521,"")</f>
        <v/>
      </c>
      <c r="AV1521" s="528" t="str">
        <f>IF(日報入力!AT1521,日報入力!AT1521,"")</f>
        <v/>
      </c>
      <c r="AW1521" s="529" t="str">
        <f>IF(日報入力!AT1521,AE1521/日報入力!AT1521,"")</f>
        <v/>
      </c>
      <c r="AX1521" s="530" t="e">
        <f>IF(1&lt;日報集計!AT1521,AT1521/(((F1521-I1521-J1521-N1521-O1521)*60)/(E1521)),"")</f>
        <v>#VALUE!</v>
      </c>
      <c r="AY1521" s="664" t="str">
        <f>IF(日報入力!H1521,AT1521/(((F1521-J1521)*60)/E1521),"")</f>
        <v/>
      </c>
      <c r="AZ1521" s="664" t="str">
        <f>IF(日報入力!I1521,AT1521/((G1521*60)/E1521),"")</f>
        <v/>
      </c>
      <c r="BA1521" s="296" t="str">
        <f>IF(日報入力!G1521,G1521/F1521,"")</f>
        <v/>
      </c>
      <c r="BB1521" s="386" t="e">
        <f t="shared" si="90"/>
        <v>#VALUE!</v>
      </c>
      <c r="BC1521" s="386" t="e">
        <f t="shared" si="91"/>
        <v>#VALUE!</v>
      </c>
      <c r="BD1521" s="80">
        <f>日報入力!AU1521</f>
        <v>0</v>
      </c>
      <c r="BE1521" s="534" t="str">
        <f>IF(日報入力!AV1521,日報入力!AV1521,"")</f>
        <v/>
      </c>
      <c r="BF1521" s="534" t="str">
        <f>IF(日報入力!AW1521,日報入力!AW1521,"")</f>
        <v/>
      </c>
      <c r="BG1521" s="398" t="str">
        <f>IF(日報入力!G1521,日報入力!K1521*日報入力!D1521*日報入力!BC1521,"")</f>
        <v/>
      </c>
    </row>
    <row r="1522" spans="1:59" ht="20.25" hidden="1" customHeight="1" x14ac:dyDescent="0.15">
      <c r="A1522" s="302" t="str">
        <f>IF(日報入力!G1522="","",日報入力!G1522)</f>
        <v/>
      </c>
      <c r="B1522" s="291" t="str">
        <f>IF(日報入力!G1522="","",日報入力!H1522)</f>
        <v/>
      </c>
      <c r="C1522" s="291" t="str">
        <f>IF(日報入力!G1522="","",日報入力!I1522)</f>
        <v/>
      </c>
      <c r="D1522" s="291" t="str">
        <f>IF(日報入力!G1522="","",日報入力!J1522)</f>
        <v/>
      </c>
      <c r="E1522" s="291" t="str">
        <f>IF(日報入力!G1522="","",日報入力!K1522)</f>
        <v/>
      </c>
      <c r="F1522" s="291" t="str">
        <f>IF(日報入力!G1522="","",日報入力!L1522)</f>
        <v/>
      </c>
      <c r="G1522" s="291" t="str">
        <f>IF(日報入力!G1522="","",日報入力!L1522-日報入力!O1522-日報入力!P1522-日報入力!Q1522-日報入力!R1522-日報入力!S1522-日報入力!T1522-日報入力!U1522-日報入力!V1522-日報入力!W1522-日報入力!X1522-日報入力!Y1522-日報入力!Z1522)</f>
        <v/>
      </c>
      <c r="H1522" s="291" t="str">
        <f>IF(日報入力!G1522="","",IF(日報入力!M1522&gt;=0,日報入力!M1522*F1522,F1522))</f>
        <v/>
      </c>
      <c r="I1522" s="291" t="str">
        <f>IF(日報入力!G1522="","",日報入力!O1522)</f>
        <v/>
      </c>
      <c r="J1522" s="291" t="str">
        <f>IF(日報入力!G1522="","",日報入力!P1522)</f>
        <v/>
      </c>
      <c r="K1522" s="291" t="str">
        <f>IF(日報入力!G1522="","",日報入力!Q1522)</f>
        <v/>
      </c>
      <c r="L1522" s="291" t="str">
        <f>IF(日報入力!G1522="","",日報入力!R1522)</f>
        <v/>
      </c>
      <c r="M1522" s="291" t="str">
        <f>IF(日報入力!G1522="","",日報入力!S1522)</f>
        <v/>
      </c>
      <c r="N1522" s="291" t="str">
        <f>IF(日報入力!G1522="","",日報入力!T1522)</f>
        <v/>
      </c>
      <c r="O1522" s="291" t="str">
        <f>IF(日報入力!G1522="","",日報入力!U1522)</f>
        <v/>
      </c>
      <c r="P1522" s="291" t="str">
        <f>IF(日報入力!G1522="","",日報入力!V1522)</f>
        <v/>
      </c>
      <c r="Q1522" s="291" t="str">
        <f>IF(日報入力!G1522="","",日報入力!W1522)</f>
        <v/>
      </c>
      <c r="R1522" s="291" t="str">
        <f>IF(日報入力!G1522="","",日報入力!X1522)</f>
        <v/>
      </c>
      <c r="S1522" s="291" t="str">
        <f>IF(日報入力!G1522="","",日報入力!Y1522)</f>
        <v/>
      </c>
      <c r="T1522" s="291" t="str">
        <f>IF(日報入力!G1522="","",日報入力!Z1522)</f>
        <v/>
      </c>
      <c r="U1522" s="291" t="str">
        <f>IF(日報入力!G1522="","",日報入力!AA1522)</f>
        <v/>
      </c>
      <c r="V1522" s="378" t="str">
        <f>IF(日報入力!G1522="","",日報入力!AB1522)</f>
        <v/>
      </c>
      <c r="W1522" s="291" t="str">
        <f>IF(日報入力!G1522="","",日報入力!AC1522)</f>
        <v/>
      </c>
      <c r="X1522" s="291" t="str">
        <f>IF(日報入力!G1522="","",日報入力!AD1522)</f>
        <v/>
      </c>
      <c r="Y1522" s="291" t="str">
        <f>IF(日報入力!G1522="","",日報入力!AE1522)</f>
        <v/>
      </c>
      <c r="Z1522" s="291" t="str">
        <f>IF(日報入力!G1522="","",日報入力!AF1522)</f>
        <v/>
      </c>
      <c r="AA1522" s="291" t="str">
        <f>IF(日報入力!G1522="","",日報入力!AG1522)</f>
        <v/>
      </c>
      <c r="AB1522" s="291" t="str">
        <f>IF(日報入力!G1522="","",日報入力!AH1522)</f>
        <v/>
      </c>
      <c r="AC1522" s="291" t="str">
        <f>IF(日報入力!G1522="","",日報入力!AI1522)</f>
        <v/>
      </c>
      <c r="AD1522" s="291" t="str">
        <f>IF(日報入力!G1522="","",日報入力!AJ1522)</f>
        <v/>
      </c>
      <c r="AE1522" s="292" t="str">
        <f>IF(日報入力!G1522="","",日報入力!E1522)</f>
        <v/>
      </c>
      <c r="AF1522" s="293" t="str">
        <f>IF(日報入力!G1522="","",日報入力!AK1522)</f>
        <v/>
      </c>
      <c r="AG1522" s="293" t="str">
        <f>IF(日報入力!G1522="","",日報入力!AL1522)</f>
        <v/>
      </c>
      <c r="AH1522" s="293" t="str">
        <f>IF(日報入力!G1522="","",日報入力!AM1522)</f>
        <v/>
      </c>
      <c r="AI1522" s="294" t="str">
        <f>IF(日報入力!G1522&gt;0,日報入力!D1522*日報入力!K1522*日報入力!AL1522,"")</f>
        <v/>
      </c>
      <c r="AJ1522" s="294" t="str">
        <f>IF(日報入力!G1522&gt;0,日報入力!E1522*日報入力!AL1522,"")</f>
        <v/>
      </c>
      <c r="AK1522" s="294" t="str">
        <f>IF(日報入力!G1522&gt;0,AI1522-AJ1522,"")</f>
        <v/>
      </c>
      <c r="AL1522" s="292" t="str">
        <f>IF(日報入力!G1522&gt;0,日報入力!E1522*日報入力!AM1522,"")</f>
        <v/>
      </c>
      <c r="AM1522" s="292" t="str">
        <f>IF(日報入力!G1522&gt;0,日報入力!AB1522*日報入力!AM1522,"")</f>
        <v/>
      </c>
      <c r="AN1522" s="68" t="str">
        <f>IF(日報入力!G1522&gt;0,日報入力!C1522,"")</f>
        <v/>
      </c>
      <c r="AO1522" s="68" t="str">
        <f>日報入力!B1522</f>
        <v/>
      </c>
      <c r="AP1522" s="68" t="str">
        <f>IF(日報入力!AQ1522,日報入力!BA1522,"")</f>
        <v/>
      </c>
      <c r="AQ1522" s="68" t="str">
        <f>IF(日報入力!AR1522,日報入力!BB1522,"")</f>
        <v/>
      </c>
      <c r="AR1522" s="68" t="str">
        <f>IF(日報入力!AS1522,"N勤","")</f>
        <v/>
      </c>
      <c r="AS1522" s="295" t="e">
        <f t="shared" si="89"/>
        <v>#VALUE!</v>
      </c>
      <c r="AT1522" s="439" t="str">
        <f>日報入力!AY1522</f>
        <v/>
      </c>
      <c r="AU1522" s="518" t="str">
        <f>IF(日報入力!G1522,G1522*60/E1522,"")</f>
        <v/>
      </c>
      <c r="AV1522" s="528" t="str">
        <f>IF(日報入力!AT1522,日報入力!AT1522,"")</f>
        <v/>
      </c>
      <c r="AW1522" s="529" t="str">
        <f>IF(日報入力!AT1522,AE1522/日報入力!AT1522,"")</f>
        <v/>
      </c>
      <c r="AX1522" s="530" t="e">
        <f>IF(1&lt;日報集計!AT1522,AT1522/(((F1522-I1522-J1522-N1522-O1522)*60)/(E1522)),"")</f>
        <v>#VALUE!</v>
      </c>
      <c r="AY1522" s="664" t="str">
        <f>IF(日報入力!H1522,AT1522/(((F1522-J1522)*60)/E1522),"")</f>
        <v/>
      </c>
      <c r="AZ1522" s="664" t="str">
        <f>IF(日報入力!I1522,AT1522/((G1522*60)/E1522),"")</f>
        <v/>
      </c>
      <c r="BA1522" s="296" t="str">
        <f>IF(日報入力!G1522,G1522/F1522,"")</f>
        <v/>
      </c>
      <c r="BB1522" s="386" t="e">
        <f t="shared" si="90"/>
        <v>#VALUE!</v>
      </c>
      <c r="BC1522" s="386" t="e">
        <f t="shared" si="91"/>
        <v>#VALUE!</v>
      </c>
      <c r="BD1522" s="80">
        <f>日報入力!AU1522</f>
        <v>0</v>
      </c>
      <c r="BE1522" s="534" t="str">
        <f>IF(日報入力!AV1522,日報入力!AV1522,"")</f>
        <v/>
      </c>
      <c r="BF1522" s="534" t="str">
        <f>IF(日報入力!AW1522,日報入力!AW1522,"")</f>
        <v/>
      </c>
      <c r="BG1522" s="398" t="str">
        <f>IF(日報入力!G1522,日報入力!K1522*日報入力!D1522*日報入力!BC1522,"")</f>
        <v/>
      </c>
    </row>
    <row r="1523" spans="1:59" ht="20.25" hidden="1" customHeight="1" x14ac:dyDescent="0.15">
      <c r="A1523" s="302" t="str">
        <f>IF(日報入力!G1523="","",日報入力!G1523)</f>
        <v/>
      </c>
      <c r="B1523" s="291" t="str">
        <f>IF(日報入力!G1523="","",日報入力!H1523)</f>
        <v/>
      </c>
      <c r="C1523" s="291" t="str">
        <f>IF(日報入力!G1523="","",日報入力!I1523)</f>
        <v/>
      </c>
      <c r="D1523" s="291" t="str">
        <f>IF(日報入力!G1523="","",日報入力!J1523)</f>
        <v/>
      </c>
      <c r="E1523" s="291" t="str">
        <f>IF(日報入力!G1523="","",日報入力!K1523)</f>
        <v/>
      </c>
      <c r="F1523" s="291" t="str">
        <f>IF(日報入力!G1523="","",日報入力!L1523)</f>
        <v/>
      </c>
      <c r="G1523" s="291" t="str">
        <f>IF(日報入力!G1523="","",日報入力!L1523-日報入力!O1523-日報入力!P1523-日報入力!Q1523-日報入力!R1523-日報入力!S1523-日報入力!T1523-日報入力!U1523-日報入力!V1523-日報入力!W1523-日報入力!X1523-日報入力!Y1523-日報入力!Z1523)</f>
        <v/>
      </c>
      <c r="H1523" s="291" t="str">
        <f>IF(日報入力!G1523="","",IF(日報入力!M1523&gt;=0,日報入力!M1523*F1523,F1523))</f>
        <v/>
      </c>
      <c r="I1523" s="291" t="str">
        <f>IF(日報入力!G1523="","",日報入力!O1523)</f>
        <v/>
      </c>
      <c r="J1523" s="291" t="str">
        <f>IF(日報入力!G1523="","",日報入力!P1523)</f>
        <v/>
      </c>
      <c r="K1523" s="291" t="str">
        <f>IF(日報入力!G1523="","",日報入力!Q1523)</f>
        <v/>
      </c>
      <c r="L1523" s="291" t="str">
        <f>IF(日報入力!G1523="","",日報入力!R1523)</f>
        <v/>
      </c>
      <c r="M1523" s="291" t="str">
        <f>IF(日報入力!G1523="","",日報入力!S1523)</f>
        <v/>
      </c>
      <c r="N1523" s="291" t="str">
        <f>IF(日報入力!G1523="","",日報入力!T1523)</f>
        <v/>
      </c>
      <c r="O1523" s="291" t="str">
        <f>IF(日報入力!G1523="","",日報入力!U1523)</f>
        <v/>
      </c>
      <c r="P1523" s="291" t="str">
        <f>IF(日報入力!G1523="","",日報入力!V1523)</f>
        <v/>
      </c>
      <c r="Q1523" s="291" t="str">
        <f>IF(日報入力!G1523="","",日報入力!W1523)</f>
        <v/>
      </c>
      <c r="R1523" s="291" t="str">
        <f>IF(日報入力!G1523="","",日報入力!X1523)</f>
        <v/>
      </c>
      <c r="S1523" s="291" t="str">
        <f>IF(日報入力!G1523="","",日報入力!Y1523)</f>
        <v/>
      </c>
      <c r="T1523" s="291" t="str">
        <f>IF(日報入力!G1523="","",日報入力!Z1523)</f>
        <v/>
      </c>
      <c r="U1523" s="291" t="str">
        <f>IF(日報入力!G1523="","",日報入力!AA1523)</f>
        <v/>
      </c>
      <c r="V1523" s="378" t="str">
        <f>IF(日報入力!G1523="","",日報入力!AB1523)</f>
        <v/>
      </c>
      <c r="W1523" s="291" t="str">
        <f>IF(日報入力!G1523="","",日報入力!AC1523)</f>
        <v/>
      </c>
      <c r="X1523" s="291" t="str">
        <f>IF(日報入力!G1523="","",日報入力!AD1523)</f>
        <v/>
      </c>
      <c r="Y1523" s="291" t="str">
        <f>IF(日報入力!G1523="","",日報入力!AE1523)</f>
        <v/>
      </c>
      <c r="Z1523" s="291" t="str">
        <f>IF(日報入力!G1523="","",日報入力!AF1523)</f>
        <v/>
      </c>
      <c r="AA1523" s="291" t="str">
        <f>IF(日報入力!G1523="","",日報入力!AG1523)</f>
        <v/>
      </c>
      <c r="AB1523" s="291" t="str">
        <f>IF(日報入力!G1523="","",日報入力!AH1523)</f>
        <v/>
      </c>
      <c r="AC1523" s="291" t="str">
        <f>IF(日報入力!G1523="","",日報入力!AI1523)</f>
        <v/>
      </c>
      <c r="AD1523" s="291" t="str">
        <f>IF(日報入力!G1523="","",日報入力!AJ1523)</f>
        <v/>
      </c>
      <c r="AE1523" s="292" t="str">
        <f>IF(日報入力!G1523="","",日報入力!E1523)</f>
        <v/>
      </c>
      <c r="AF1523" s="293" t="str">
        <f>IF(日報入力!G1523="","",日報入力!AK1523)</f>
        <v/>
      </c>
      <c r="AG1523" s="293" t="str">
        <f>IF(日報入力!G1523="","",日報入力!AL1523)</f>
        <v/>
      </c>
      <c r="AH1523" s="293" t="str">
        <f>IF(日報入力!G1523="","",日報入力!AM1523)</f>
        <v/>
      </c>
      <c r="AI1523" s="294" t="str">
        <f>IF(日報入力!G1523&gt;0,日報入力!D1523*日報入力!K1523*日報入力!AL1523,"")</f>
        <v/>
      </c>
      <c r="AJ1523" s="294" t="str">
        <f>IF(日報入力!G1523&gt;0,日報入力!E1523*日報入力!AL1523,"")</f>
        <v/>
      </c>
      <c r="AK1523" s="294" t="str">
        <f>IF(日報入力!G1523&gt;0,AI1523-AJ1523,"")</f>
        <v/>
      </c>
      <c r="AL1523" s="292" t="str">
        <f>IF(日報入力!G1523&gt;0,日報入力!E1523*日報入力!AM1523,"")</f>
        <v/>
      </c>
      <c r="AM1523" s="292" t="str">
        <f>IF(日報入力!G1523&gt;0,日報入力!AB1523*日報入力!AM1523,"")</f>
        <v/>
      </c>
      <c r="AN1523" s="68" t="str">
        <f>IF(日報入力!G1523&gt;0,日報入力!C1523,"")</f>
        <v/>
      </c>
      <c r="AO1523" s="68" t="str">
        <f>日報入力!B1523</f>
        <v/>
      </c>
      <c r="AP1523" s="68" t="str">
        <f>IF(日報入力!AQ1523,日報入力!BA1523,"")</f>
        <v/>
      </c>
      <c r="AQ1523" s="68" t="str">
        <f>IF(日報入力!AR1523,日報入力!BB1523,"")</f>
        <v/>
      </c>
      <c r="AR1523" s="68" t="str">
        <f>IF(日報入力!AS1523,"N勤","")</f>
        <v/>
      </c>
      <c r="AS1523" s="295" t="e">
        <f t="shared" si="89"/>
        <v>#VALUE!</v>
      </c>
      <c r="AT1523" s="439" t="str">
        <f>日報入力!AY1523</f>
        <v/>
      </c>
      <c r="AU1523" s="518" t="str">
        <f>IF(日報入力!G1523,G1523*60/E1523,"")</f>
        <v/>
      </c>
      <c r="AV1523" s="528" t="str">
        <f>IF(日報入力!AT1523,日報入力!AT1523,"")</f>
        <v/>
      </c>
      <c r="AW1523" s="529" t="str">
        <f>IF(日報入力!AT1523,AE1523/日報入力!AT1523,"")</f>
        <v/>
      </c>
      <c r="AX1523" s="530" t="e">
        <f>IF(1&lt;日報集計!AT1523,AT1523/(((F1523-I1523-J1523-N1523-O1523)*60)/(E1523)),"")</f>
        <v>#VALUE!</v>
      </c>
      <c r="AY1523" s="664" t="str">
        <f>IF(日報入力!H1523,AT1523/(((F1523-J1523)*60)/E1523),"")</f>
        <v/>
      </c>
      <c r="AZ1523" s="664" t="str">
        <f>IF(日報入力!I1523,AT1523/((G1523*60)/E1523),"")</f>
        <v/>
      </c>
      <c r="BA1523" s="296" t="str">
        <f>IF(日報入力!G1523,G1523/F1523,"")</f>
        <v/>
      </c>
      <c r="BB1523" s="386" t="e">
        <f t="shared" si="90"/>
        <v>#VALUE!</v>
      </c>
      <c r="BC1523" s="386" t="e">
        <f t="shared" si="91"/>
        <v>#VALUE!</v>
      </c>
      <c r="BD1523" s="80">
        <f>日報入力!AU1523</f>
        <v>0</v>
      </c>
      <c r="BE1523" s="534" t="str">
        <f>IF(日報入力!AV1523,日報入力!AV1523,"")</f>
        <v/>
      </c>
      <c r="BF1523" s="534" t="str">
        <f>IF(日報入力!AW1523,日報入力!AW1523,"")</f>
        <v/>
      </c>
      <c r="BG1523" s="398" t="str">
        <f>IF(日報入力!G1523,日報入力!K1523*日報入力!D1523*日報入力!BC1523,"")</f>
        <v/>
      </c>
    </row>
    <row r="1524" spans="1:59" ht="20.25" hidden="1" customHeight="1" x14ac:dyDescent="0.15">
      <c r="A1524" s="302" t="str">
        <f>IF(日報入力!G1524="","",日報入力!G1524)</f>
        <v/>
      </c>
      <c r="B1524" s="291" t="str">
        <f>IF(日報入力!G1524="","",日報入力!H1524)</f>
        <v/>
      </c>
      <c r="C1524" s="291" t="str">
        <f>IF(日報入力!G1524="","",日報入力!I1524)</f>
        <v/>
      </c>
      <c r="D1524" s="291" t="str">
        <f>IF(日報入力!G1524="","",日報入力!J1524)</f>
        <v/>
      </c>
      <c r="E1524" s="291" t="str">
        <f>IF(日報入力!G1524="","",日報入力!K1524)</f>
        <v/>
      </c>
      <c r="F1524" s="291" t="str">
        <f>IF(日報入力!G1524="","",日報入力!L1524)</f>
        <v/>
      </c>
      <c r="G1524" s="291" t="str">
        <f>IF(日報入力!G1524="","",日報入力!L1524-日報入力!O1524-日報入力!P1524-日報入力!Q1524-日報入力!R1524-日報入力!S1524-日報入力!T1524-日報入力!U1524-日報入力!V1524-日報入力!W1524-日報入力!X1524-日報入力!Y1524-日報入力!Z1524)</f>
        <v/>
      </c>
      <c r="H1524" s="291" t="str">
        <f>IF(日報入力!G1524="","",IF(日報入力!M1524&gt;=0,日報入力!M1524*F1524,F1524))</f>
        <v/>
      </c>
      <c r="I1524" s="291" t="str">
        <f>IF(日報入力!G1524="","",日報入力!O1524)</f>
        <v/>
      </c>
      <c r="J1524" s="291" t="str">
        <f>IF(日報入力!G1524="","",日報入力!P1524)</f>
        <v/>
      </c>
      <c r="K1524" s="291" t="str">
        <f>IF(日報入力!G1524="","",日報入力!Q1524)</f>
        <v/>
      </c>
      <c r="L1524" s="291" t="str">
        <f>IF(日報入力!G1524="","",日報入力!R1524)</f>
        <v/>
      </c>
      <c r="M1524" s="291" t="str">
        <f>IF(日報入力!G1524="","",日報入力!S1524)</f>
        <v/>
      </c>
      <c r="N1524" s="291" t="str">
        <f>IF(日報入力!G1524="","",日報入力!T1524)</f>
        <v/>
      </c>
      <c r="O1524" s="291" t="str">
        <f>IF(日報入力!G1524="","",日報入力!U1524)</f>
        <v/>
      </c>
      <c r="P1524" s="291" t="str">
        <f>IF(日報入力!G1524="","",日報入力!V1524)</f>
        <v/>
      </c>
      <c r="Q1524" s="291" t="str">
        <f>IF(日報入力!G1524="","",日報入力!W1524)</f>
        <v/>
      </c>
      <c r="R1524" s="291" t="str">
        <f>IF(日報入力!G1524="","",日報入力!X1524)</f>
        <v/>
      </c>
      <c r="S1524" s="291" t="str">
        <f>IF(日報入力!G1524="","",日報入力!Y1524)</f>
        <v/>
      </c>
      <c r="T1524" s="291" t="str">
        <f>IF(日報入力!G1524="","",日報入力!Z1524)</f>
        <v/>
      </c>
      <c r="U1524" s="291" t="str">
        <f>IF(日報入力!G1524="","",日報入力!AA1524)</f>
        <v/>
      </c>
      <c r="V1524" s="378" t="str">
        <f>IF(日報入力!G1524="","",日報入力!AB1524)</f>
        <v/>
      </c>
      <c r="W1524" s="291" t="str">
        <f>IF(日報入力!G1524="","",日報入力!AC1524)</f>
        <v/>
      </c>
      <c r="X1524" s="291" t="str">
        <f>IF(日報入力!G1524="","",日報入力!AD1524)</f>
        <v/>
      </c>
      <c r="Y1524" s="291" t="str">
        <f>IF(日報入力!G1524="","",日報入力!AE1524)</f>
        <v/>
      </c>
      <c r="Z1524" s="291" t="str">
        <f>IF(日報入力!G1524="","",日報入力!AF1524)</f>
        <v/>
      </c>
      <c r="AA1524" s="291" t="str">
        <f>IF(日報入力!G1524="","",日報入力!AG1524)</f>
        <v/>
      </c>
      <c r="AB1524" s="291" t="str">
        <f>IF(日報入力!G1524="","",日報入力!AH1524)</f>
        <v/>
      </c>
      <c r="AC1524" s="291" t="str">
        <f>IF(日報入力!G1524="","",日報入力!AI1524)</f>
        <v/>
      </c>
      <c r="AD1524" s="291" t="str">
        <f>IF(日報入力!G1524="","",日報入力!AJ1524)</f>
        <v/>
      </c>
      <c r="AE1524" s="292" t="str">
        <f>IF(日報入力!G1524="","",日報入力!E1524)</f>
        <v/>
      </c>
      <c r="AF1524" s="293" t="str">
        <f>IF(日報入力!G1524="","",日報入力!AK1524)</f>
        <v/>
      </c>
      <c r="AG1524" s="293" t="str">
        <f>IF(日報入力!G1524="","",日報入力!AL1524)</f>
        <v/>
      </c>
      <c r="AH1524" s="293" t="str">
        <f>IF(日報入力!G1524="","",日報入力!AM1524)</f>
        <v/>
      </c>
      <c r="AI1524" s="294" t="str">
        <f>IF(日報入力!G1524&gt;0,日報入力!D1524*日報入力!K1524*日報入力!AL1524,"")</f>
        <v/>
      </c>
      <c r="AJ1524" s="294" t="str">
        <f>IF(日報入力!G1524&gt;0,日報入力!E1524*日報入力!AL1524,"")</f>
        <v/>
      </c>
      <c r="AK1524" s="294" t="str">
        <f>IF(日報入力!G1524&gt;0,AI1524-AJ1524,"")</f>
        <v/>
      </c>
      <c r="AL1524" s="292" t="str">
        <f>IF(日報入力!G1524&gt;0,日報入力!E1524*日報入力!AM1524,"")</f>
        <v/>
      </c>
      <c r="AM1524" s="292" t="str">
        <f>IF(日報入力!G1524&gt;0,日報入力!AB1524*日報入力!AM1524,"")</f>
        <v/>
      </c>
      <c r="AN1524" s="68" t="str">
        <f>IF(日報入力!G1524&gt;0,日報入力!C1524,"")</f>
        <v/>
      </c>
      <c r="AO1524" s="68" t="str">
        <f>日報入力!B1524</f>
        <v/>
      </c>
      <c r="AP1524" s="68" t="str">
        <f>IF(日報入力!AQ1524,日報入力!BA1524,"")</f>
        <v/>
      </c>
      <c r="AQ1524" s="68" t="str">
        <f>IF(日報入力!AR1524,日報入力!BB1524,"")</f>
        <v/>
      </c>
      <c r="AR1524" s="68" t="str">
        <f>IF(日報入力!AS1524,"N勤","")</f>
        <v/>
      </c>
      <c r="AS1524" s="295" t="e">
        <f t="shared" si="89"/>
        <v>#VALUE!</v>
      </c>
      <c r="AT1524" s="439" t="str">
        <f>日報入力!AY1524</f>
        <v/>
      </c>
      <c r="AU1524" s="518" t="str">
        <f>IF(日報入力!G1524,G1524*60/E1524,"")</f>
        <v/>
      </c>
      <c r="AV1524" s="528" t="str">
        <f>IF(日報入力!AT1524,日報入力!AT1524,"")</f>
        <v/>
      </c>
      <c r="AW1524" s="529" t="str">
        <f>IF(日報入力!AT1524,AE1524/日報入力!AT1524,"")</f>
        <v/>
      </c>
      <c r="AX1524" s="530" t="e">
        <f>IF(1&lt;日報集計!AT1524,AT1524/(((F1524-I1524-J1524-N1524-O1524)*60)/(E1524)),"")</f>
        <v>#VALUE!</v>
      </c>
      <c r="AY1524" s="664" t="str">
        <f>IF(日報入力!H1524,AT1524/(((F1524-J1524)*60)/E1524),"")</f>
        <v/>
      </c>
      <c r="AZ1524" s="664" t="str">
        <f>IF(日報入力!I1524,AT1524/((G1524*60)/E1524),"")</f>
        <v/>
      </c>
      <c r="BA1524" s="296" t="str">
        <f>IF(日報入力!G1524,G1524/F1524,"")</f>
        <v/>
      </c>
      <c r="BB1524" s="386" t="e">
        <f t="shared" si="90"/>
        <v>#VALUE!</v>
      </c>
      <c r="BC1524" s="386" t="e">
        <f t="shared" si="91"/>
        <v>#VALUE!</v>
      </c>
      <c r="BD1524" s="80">
        <f>日報入力!AU1524</f>
        <v>0</v>
      </c>
      <c r="BE1524" s="534" t="str">
        <f>IF(日報入力!AV1524,日報入力!AV1524,"")</f>
        <v/>
      </c>
      <c r="BF1524" s="534" t="str">
        <f>IF(日報入力!AW1524,日報入力!AW1524,"")</f>
        <v/>
      </c>
      <c r="BG1524" s="398" t="str">
        <f>IF(日報入力!G1524,日報入力!K1524*日報入力!D1524*日報入力!BC1524,"")</f>
        <v/>
      </c>
    </row>
    <row r="1525" spans="1:59" ht="20.25" hidden="1" customHeight="1" x14ac:dyDescent="0.15">
      <c r="A1525" s="302" t="str">
        <f>IF(日報入力!G1525="","",日報入力!G1525)</f>
        <v/>
      </c>
      <c r="B1525" s="291" t="str">
        <f>IF(日報入力!G1525="","",日報入力!H1525)</f>
        <v/>
      </c>
      <c r="C1525" s="291" t="str">
        <f>IF(日報入力!G1525="","",日報入力!I1525)</f>
        <v/>
      </c>
      <c r="D1525" s="291" t="str">
        <f>IF(日報入力!G1525="","",日報入力!J1525)</f>
        <v/>
      </c>
      <c r="E1525" s="291" t="str">
        <f>IF(日報入力!G1525="","",日報入力!K1525)</f>
        <v/>
      </c>
      <c r="F1525" s="291" t="str">
        <f>IF(日報入力!G1525="","",日報入力!L1525)</f>
        <v/>
      </c>
      <c r="G1525" s="291" t="str">
        <f>IF(日報入力!G1525="","",日報入力!L1525-日報入力!O1525-日報入力!P1525-日報入力!Q1525-日報入力!R1525-日報入力!S1525-日報入力!T1525-日報入力!U1525-日報入力!V1525-日報入力!W1525-日報入力!X1525-日報入力!Y1525-日報入力!Z1525)</f>
        <v/>
      </c>
      <c r="H1525" s="291" t="str">
        <f>IF(日報入力!G1525="","",IF(日報入力!M1525&gt;=0,日報入力!M1525*F1525,F1525))</f>
        <v/>
      </c>
      <c r="I1525" s="291" t="str">
        <f>IF(日報入力!G1525="","",日報入力!O1525)</f>
        <v/>
      </c>
      <c r="J1525" s="291" t="str">
        <f>IF(日報入力!G1525="","",日報入力!P1525)</f>
        <v/>
      </c>
      <c r="K1525" s="291" t="str">
        <f>IF(日報入力!G1525="","",日報入力!Q1525)</f>
        <v/>
      </c>
      <c r="L1525" s="291" t="str">
        <f>IF(日報入力!G1525="","",日報入力!R1525)</f>
        <v/>
      </c>
      <c r="M1525" s="291" t="str">
        <f>IF(日報入力!G1525="","",日報入力!S1525)</f>
        <v/>
      </c>
      <c r="N1525" s="291" t="str">
        <f>IF(日報入力!G1525="","",日報入力!T1525)</f>
        <v/>
      </c>
      <c r="O1525" s="291" t="str">
        <f>IF(日報入力!G1525="","",日報入力!U1525)</f>
        <v/>
      </c>
      <c r="P1525" s="291" t="str">
        <f>IF(日報入力!G1525="","",日報入力!V1525)</f>
        <v/>
      </c>
      <c r="Q1525" s="291" t="str">
        <f>IF(日報入力!G1525="","",日報入力!W1525)</f>
        <v/>
      </c>
      <c r="R1525" s="291" t="str">
        <f>IF(日報入力!G1525="","",日報入力!X1525)</f>
        <v/>
      </c>
      <c r="S1525" s="291" t="str">
        <f>IF(日報入力!G1525="","",日報入力!Y1525)</f>
        <v/>
      </c>
      <c r="T1525" s="291" t="str">
        <f>IF(日報入力!G1525="","",日報入力!Z1525)</f>
        <v/>
      </c>
      <c r="U1525" s="291" t="str">
        <f>IF(日報入力!G1525="","",日報入力!AA1525)</f>
        <v/>
      </c>
      <c r="V1525" s="378" t="str">
        <f>IF(日報入力!G1525="","",日報入力!AB1525)</f>
        <v/>
      </c>
      <c r="W1525" s="291" t="str">
        <f>IF(日報入力!G1525="","",日報入力!AC1525)</f>
        <v/>
      </c>
      <c r="X1525" s="291" t="str">
        <f>IF(日報入力!G1525="","",日報入力!AD1525)</f>
        <v/>
      </c>
      <c r="Y1525" s="291" t="str">
        <f>IF(日報入力!G1525="","",日報入力!AE1525)</f>
        <v/>
      </c>
      <c r="Z1525" s="291" t="str">
        <f>IF(日報入力!G1525="","",日報入力!AF1525)</f>
        <v/>
      </c>
      <c r="AA1525" s="291" t="str">
        <f>IF(日報入力!G1525="","",日報入力!AG1525)</f>
        <v/>
      </c>
      <c r="AB1525" s="291" t="str">
        <f>IF(日報入力!G1525="","",日報入力!AH1525)</f>
        <v/>
      </c>
      <c r="AC1525" s="291" t="str">
        <f>IF(日報入力!G1525="","",日報入力!AI1525)</f>
        <v/>
      </c>
      <c r="AD1525" s="291" t="str">
        <f>IF(日報入力!G1525="","",日報入力!AJ1525)</f>
        <v/>
      </c>
      <c r="AE1525" s="292" t="str">
        <f>IF(日報入力!G1525="","",日報入力!E1525)</f>
        <v/>
      </c>
      <c r="AF1525" s="293" t="str">
        <f>IF(日報入力!G1525="","",日報入力!AK1525)</f>
        <v/>
      </c>
      <c r="AG1525" s="293" t="str">
        <f>IF(日報入力!G1525="","",日報入力!AL1525)</f>
        <v/>
      </c>
      <c r="AH1525" s="293" t="str">
        <f>IF(日報入力!G1525="","",日報入力!AM1525)</f>
        <v/>
      </c>
      <c r="AI1525" s="294" t="str">
        <f>IF(日報入力!G1525&gt;0,日報入力!D1525*日報入力!K1525*日報入力!AL1525,"")</f>
        <v/>
      </c>
      <c r="AJ1525" s="294" t="str">
        <f>IF(日報入力!G1525&gt;0,日報入力!E1525*日報入力!AL1525,"")</f>
        <v/>
      </c>
      <c r="AK1525" s="294" t="str">
        <f>IF(日報入力!G1525&gt;0,AI1525-AJ1525,"")</f>
        <v/>
      </c>
      <c r="AL1525" s="292" t="str">
        <f>IF(日報入力!G1525&gt;0,日報入力!E1525*日報入力!AM1525,"")</f>
        <v/>
      </c>
      <c r="AM1525" s="292" t="str">
        <f>IF(日報入力!G1525&gt;0,日報入力!AB1525*日報入力!AM1525,"")</f>
        <v/>
      </c>
      <c r="AN1525" s="68" t="str">
        <f>IF(日報入力!G1525&gt;0,日報入力!C1525,"")</f>
        <v/>
      </c>
      <c r="AO1525" s="68" t="str">
        <f>日報入力!B1525</f>
        <v/>
      </c>
      <c r="AP1525" s="68" t="str">
        <f>IF(日報入力!AQ1525,日報入力!BA1525,"")</f>
        <v/>
      </c>
      <c r="AQ1525" s="68" t="str">
        <f>IF(日報入力!AR1525,日報入力!BB1525,"")</f>
        <v/>
      </c>
      <c r="AR1525" s="68" t="str">
        <f>IF(日報入力!AS1525,"N勤","")</f>
        <v/>
      </c>
      <c r="AS1525" s="295" t="e">
        <f t="shared" si="89"/>
        <v>#VALUE!</v>
      </c>
      <c r="AT1525" s="439" t="str">
        <f>日報入力!AY1525</f>
        <v/>
      </c>
      <c r="AU1525" s="518" t="str">
        <f>IF(日報入力!G1525,G1525*60/E1525,"")</f>
        <v/>
      </c>
      <c r="AV1525" s="528" t="str">
        <f>IF(日報入力!AT1525,日報入力!AT1525,"")</f>
        <v/>
      </c>
      <c r="AW1525" s="529" t="str">
        <f>IF(日報入力!AT1525,AE1525/日報入力!AT1525,"")</f>
        <v/>
      </c>
      <c r="AX1525" s="530" t="e">
        <f>IF(1&lt;日報集計!AT1525,AT1525/(((F1525-I1525-J1525-N1525-O1525)*60)/(E1525)),"")</f>
        <v>#VALUE!</v>
      </c>
      <c r="AY1525" s="664" t="str">
        <f>IF(日報入力!H1525,AT1525/(((F1525-J1525)*60)/E1525),"")</f>
        <v/>
      </c>
      <c r="AZ1525" s="664" t="str">
        <f>IF(日報入力!I1525,AT1525/((G1525*60)/E1525),"")</f>
        <v/>
      </c>
      <c r="BA1525" s="296" t="str">
        <f>IF(日報入力!G1525,G1525/F1525,"")</f>
        <v/>
      </c>
      <c r="BB1525" s="386" t="e">
        <f t="shared" si="90"/>
        <v>#VALUE!</v>
      </c>
      <c r="BC1525" s="386" t="e">
        <f t="shared" si="91"/>
        <v>#VALUE!</v>
      </c>
      <c r="BD1525" s="80">
        <f>日報入力!AU1525</f>
        <v>0</v>
      </c>
      <c r="BE1525" s="534" t="str">
        <f>IF(日報入力!AV1525,日報入力!AV1525,"")</f>
        <v/>
      </c>
      <c r="BF1525" s="534" t="str">
        <f>IF(日報入力!AW1525,日報入力!AW1525,"")</f>
        <v/>
      </c>
      <c r="BG1525" s="398" t="str">
        <f>IF(日報入力!G1525,日報入力!K1525*日報入力!D1525*日報入力!BC1525,"")</f>
        <v/>
      </c>
    </row>
    <row r="1526" spans="1:59" ht="20.25" hidden="1" customHeight="1" x14ac:dyDescent="0.15">
      <c r="A1526" s="302" t="str">
        <f>IF(日報入力!G1526="","",日報入力!G1526)</f>
        <v/>
      </c>
      <c r="B1526" s="291" t="str">
        <f>IF(日報入力!G1526="","",日報入力!H1526)</f>
        <v/>
      </c>
      <c r="C1526" s="291" t="str">
        <f>IF(日報入力!G1526="","",日報入力!I1526)</f>
        <v/>
      </c>
      <c r="D1526" s="291" t="str">
        <f>IF(日報入力!G1526="","",日報入力!J1526)</f>
        <v/>
      </c>
      <c r="E1526" s="291" t="str">
        <f>IF(日報入力!G1526="","",日報入力!K1526)</f>
        <v/>
      </c>
      <c r="F1526" s="291" t="str">
        <f>IF(日報入力!G1526="","",日報入力!L1526)</f>
        <v/>
      </c>
      <c r="G1526" s="291" t="str">
        <f>IF(日報入力!G1526="","",日報入力!L1526-日報入力!O1526-日報入力!P1526-日報入力!Q1526-日報入力!R1526-日報入力!S1526-日報入力!T1526-日報入力!U1526-日報入力!V1526-日報入力!W1526-日報入力!X1526-日報入力!Y1526-日報入力!Z1526)</f>
        <v/>
      </c>
      <c r="H1526" s="291" t="str">
        <f>IF(日報入力!G1526="","",IF(日報入力!M1526&gt;=0,日報入力!M1526*F1526,F1526))</f>
        <v/>
      </c>
      <c r="I1526" s="291" t="str">
        <f>IF(日報入力!G1526="","",日報入力!O1526)</f>
        <v/>
      </c>
      <c r="J1526" s="291" t="str">
        <f>IF(日報入力!G1526="","",日報入力!P1526)</f>
        <v/>
      </c>
      <c r="K1526" s="291" t="str">
        <f>IF(日報入力!G1526="","",日報入力!Q1526)</f>
        <v/>
      </c>
      <c r="L1526" s="291" t="str">
        <f>IF(日報入力!G1526="","",日報入力!R1526)</f>
        <v/>
      </c>
      <c r="M1526" s="291" t="str">
        <f>IF(日報入力!G1526="","",日報入力!S1526)</f>
        <v/>
      </c>
      <c r="N1526" s="291" t="str">
        <f>IF(日報入力!G1526="","",日報入力!T1526)</f>
        <v/>
      </c>
      <c r="O1526" s="291" t="str">
        <f>IF(日報入力!G1526="","",日報入力!U1526)</f>
        <v/>
      </c>
      <c r="P1526" s="291" t="str">
        <f>IF(日報入力!G1526="","",日報入力!V1526)</f>
        <v/>
      </c>
      <c r="Q1526" s="291" t="str">
        <f>IF(日報入力!G1526="","",日報入力!W1526)</f>
        <v/>
      </c>
      <c r="R1526" s="291" t="str">
        <f>IF(日報入力!G1526="","",日報入力!X1526)</f>
        <v/>
      </c>
      <c r="S1526" s="291" t="str">
        <f>IF(日報入力!G1526="","",日報入力!Y1526)</f>
        <v/>
      </c>
      <c r="T1526" s="291" t="str">
        <f>IF(日報入力!G1526="","",日報入力!Z1526)</f>
        <v/>
      </c>
      <c r="U1526" s="291" t="str">
        <f>IF(日報入力!G1526="","",日報入力!AA1526)</f>
        <v/>
      </c>
      <c r="V1526" s="378" t="str">
        <f>IF(日報入力!G1526="","",日報入力!AB1526)</f>
        <v/>
      </c>
      <c r="W1526" s="291" t="str">
        <f>IF(日報入力!G1526="","",日報入力!AC1526)</f>
        <v/>
      </c>
      <c r="X1526" s="291" t="str">
        <f>IF(日報入力!G1526="","",日報入力!AD1526)</f>
        <v/>
      </c>
      <c r="Y1526" s="291" t="str">
        <f>IF(日報入力!G1526="","",日報入力!AE1526)</f>
        <v/>
      </c>
      <c r="Z1526" s="291" t="str">
        <f>IF(日報入力!G1526="","",日報入力!AF1526)</f>
        <v/>
      </c>
      <c r="AA1526" s="291" t="str">
        <f>IF(日報入力!G1526="","",日報入力!AG1526)</f>
        <v/>
      </c>
      <c r="AB1526" s="291" t="str">
        <f>IF(日報入力!G1526="","",日報入力!AH1526)</f>
        <v/>
      </c>
      <c r="AC1526" s="291" t="str">
        <f>IF(日報入力!G1526="","",日報入力!AI1526)</f>
        <v/>
      </c>
      <c r="AD1526" s="291" t="str">
        <f>IF(日報入力!G1526="","",日報入力!AJ1526)</f>
        <v/>
      </c>
      <c r="AE1526" s="292" t="str">
        <f>IF(日報入力!G1526="","",日報入力!E1526)</f>
        <v/>
      </c>
      <c r="AF1526" s="293" t="str">
        <f>IF(日報入力!G1526="","",日報入力!AK1526)</f>
        <v/>
      </c>
      <c r="AG1526" s="293" t="str">
        <f>IF(日報入力!G1526="","",日報入力!AL1526)</f>
        <v/>
      </c>
      <c r="AH1526" s="293" t="str">
        <f>IF(日報入力!G1526="","",日報入力!AM1526)</f>
        <v/>
      </c>
      <c r="AI1526" s="294" t="str">
        <f>IF(日報入力!G1526&gt;0,日報入力!D1526*日報入力!K1526*日報入力!AL1526,"")</f>
        <v/>
      </c>
      <c r="AJ1526" s="294" t="str">
        <f>IF(日報入力!G1526&gt;0,日報入力!E1526*日報入力!AL1526,"")</f>
        <v/>
      </c>
      <c r="AK1526" s="294" t="str">
        <f>IF(日報入力!G1526&gt;0,AI1526-AJ1526,"")</f>
        <v/>
      </c>
      <c r="AL1526" s="292" t="str">
        <f>IF(日報入力!G1526&gt;0,日報入力!E1526*日報入力!AM1526,"")</f>
        <v/>
      </c>
      <c r="AM1526" s="292" t="str">
        <f>IF(日報入力!G1526&gt;0,日報入力!AB1526*日報入力!AM1526,"")</f>
        <v/>
      </c>
      <c r="AN1526" s="68" t="str">
        <f>IF(日報入力!G1526&gt;0,日報入力!C1526,"")</f>
        <v/>
      </c>
      <c r="AO1526" s="68" t="str">
        <f>日報入力!B1526</f>
        <v/>
      </c>
      <c r="AP1526" s="68" t="str">
        <f>IF(日報入力!AQ1526,日報入力!BA1526,"")</f>
        <v/>
      </c>
      <c r="AQ1526" s="68" t="str">
        <f>IF(日報入力!AR1526,日報入力!BB1526,"")</f>
        <v/>
      </c>
      <c r="AR1526" s="68" t="str">
        <f>IF(日報入力!AS1526,"N勤","")</f>
        <v/>
      </c>
      <c r="AS1526" s="295" t="e">
        <f t="shared" si="89"/>
        <v>#VALUE!</v>
      </c>
      <c r="AT1526" s="439" t="str">
        <f>日報入力!AY1526</f>
        <v/>
      </c>
      <c r="AU1526" s="518" t="str">
        <f>IF(日報入力!G1526,G1526*60/E1526,"")</f>
        <v/>
      </c>
      <c r="AV1526" s="528" t="str">
        <f>IF(日報入力!AT1526,日報入力!AT1526,"")</f>
        <v/>
      </c>
      <c r="AW1526" s="529" t="str">
        <f>IF(日報入力!AT1526,AE1526/日報入力!AT1526,"")</f>
        <v/>
      </c>
      <c r="AX1526" s="530" t="e">
        <f>IF(1&lt;日報集計!AT1526,AT1526/(((F1526-I1526-J1526-N1526-O1526)*60)/(E1526)),"")</f>
        <v>#VALUE!</v>
      </c>
      <c r="AY1526" s="664" t="str">
        <f>IF(日報入力!H1526,AT1526/(((F1526-J1526)*60)/E1526),"")</f>
        <v/>
      </c>
      <c r="AZ1526" s="664" t="str">
        <f>IF(日報入力!I1526,AT1526/((G1526*60)/E1526),"")</f>
        <v/>
      </c>
      <c r="BA1526" s="296" t="str">
        <f>IF(日報入力!G1526,G1526/F1526,"")</f>
        <v/>
      </c>
      <c r="BB1526" s="386" t="e">
        <f t="shared" si="90"/>
        <v>#VALUE!</v>
      </c>
      <c r="BC1526" s="386" t="e">
        <f t="shared" si="91"/>
        <v>#VALUE!</v>
      </c>
      <c r="BD1526" s="80">
        <f>日報入力!AU1526</f>
        <v>0</v>
      </c>
      <c r="BE1526" s="534" t="str">
        <f>IF(日報入力!AV1526,日報入力!AV1526,"")</f>
        <v/>
      </c>
      <c r="BF1526" s="534" t="str">
        <f>IF(日報入力!AW1526,日報入力!AW1526,"")</f>
        <v/>
      </c>
      <c r="BG1526" s="398" t="str">
        <f>IF(日報入力!G1526,日報入力!K1526*日報入力!D1526*日報入力!BC1526,"")</f>
        <v/>
      </c>
    </row>
    <row r="1527" spans="1:59" ht="20.25" hidden="1" customHeight="1" x14ac:dyDescent="0.15">
      <c r="A1527" s="302" t="str">
        <f>IF(日報入力!G1527="","",日報入力!G1527)</f>
        <v/>
      </c>
      <c r="B1527" s="291" t="str">
        <f>IF(日報入力!G1527="","",日報入力!H1527)</f>
        <v/>
      </c>
      <c r="C1527" s="291" t="str">
        <f>IF(日報入力!G1527="","",日報入力!I1527)</f>
        <v/>
      </c>
      <c r="D1527" s="291" t="str">
        <f>IF(日報入力!G1527="","",日報入力!J1527)</f>
        <v/>
      </c>
      <c r="E1527" s="291" t="str">
        <f>IF(日報入力!G1527="","",日報入力!K1527)</f>
        <v/>
      </c>
      <c r="F1527" s="291" t="str">
        <f>IF(日報入力!G1527="","",日報入力!L1527)</f>
        <v/>
      </c>
      <c r="G1527" s="291" t="str">
        <f>IF(日報入力!G1527="","",日報入力!L1527-日報入力!O1527-日報入力!P1527-日報入力!Q1527-日報入力!R1527-日報入力!S1527-日報入力!T1527-日報入力!U1527-日報入力!V1527-日報入力!W1527-日報入力!X1527-日報入力!Y1527-日報入力!Z1527)</f>
        <v/>
      </c>
      <c r="H1527" s="291" t="str">
        <f>IF(日報入力!G1527="","",IF(日報入力!M1527&gt;=0,日報入力!M1527*F1527,F1527))</f>
        <v/>
      </c>
      <c r="I1527" s="291" t="str">
        <f>IF(日報入力!G1527="","",日報入力!O1527)</f>
        <v/>
      </c>
      <c r="J1527" s="291" t="str">
        <f>IF(日報入力!G1527="","",日報入力!P1527)</f>
        <v/>
      </c>
      <c r="K1527" s="291" t="str">
        <f>IF(日報入力!G1527="","",日報入力!Q1527)</f>
        <v/>
      </c>
      <c r="L1527" s="291" t="str">
        <f>IF(日報入力!G1527="","",日報入力!R1527)</f>
        <v/>
      </c>
      <c r="M1527" s="291" t="str">
        <f>IF(日報入力!G1527="","",日報入力!S1527)</f>
        <v/>
      </c>
      <c r="N1527" s="291" t="str">
        <f>IF(日報入力!G1527="","",日報入力!T1527)</f>
        <v/>
      </c>
      <c r="O1527" s="291" t="str">
        <f>IF(日報入力!G1527="","",日報入力!U1527)</f>
        <v/>
      </c>
      <c r="P1527" s="291" t="str">
        <f>IF(日報入力!G1527="","",日報入力!V1527)</f>
        <v/>
      </c>
      <c r="Q1527" s="291" t="str">
        <f>IF(日報入力!G1527="","",日報入力!W1527)</f>
        <v/>
      </c>
      <c r="R1527" s="291" t="str">
        <f>IF(日報入力!G1527="","",日報入力!X1527)</f>
        <v/>
      </c>
      <c r="S1527" s="291" t="str">
        <f>IF(日報入力!G1527="","",日報入力!Y1527)</f>
        <v/>
      </c>
      <c r="T1527" s="291" t="str">
        <f>IF(日報入力!G1527="","",日報入力!Z1527)</f>
        <v/>
      </c>
      <c r="U1527" s="291" t="str">
        <f>IF(日報入力!G1527="","",日報入力!AA1527)</f>
        <v/>
      </c>
      <c r="V1527" s="378" t="str">
        <f>IF(日報入力!G1527="","",日報入力!AB1527)</f>
        <v/>
      </c>
      <c r="W1527" s="291" t="str">
        <f>IF(日報入力!G1527="","",日報入力!AC1527)</f>
        <v/>
      </c>
      <c r="X1527" s="291" t="str">
        <f>IF(日報入力!G1527="","",日報入力!AD1527)</f>
        <v/>
      </c>
      <c r="Y1527" s="291" t="str">
        <f>IF(日報入力!G1527="","",日報入力!AE1527)</f>
        <v/>
      </c>
      <c r="Z1527" s="291" t="str">
        <f>IF(日報入力!G1527="","",日報入力!AF1527)</f>
        <v/>
      </c>
      <c r="AA1527" s="291" t="str">
        <f>IF(日報入力!G1527="","",日報入力!AG1527)</f>
        <v/>
      </c>
      <c r="AB1527" s="291" t="str">
        <f>IF(日報入力!G1527="","",日報入力!AH1527)</f>
        <v/>
      </c>
      <c r="AC1527" s="291" t="str">
        <f>IF(日報入力!G1527="","",日報入力!AI1527)</f>
        <v/>
      </c>
      <c r="AD1527" s="291" t="str">
        <f>IF(日報入力!G1527="","",日報入力!AJ1527)</f>
        <v/>
      </c>
      <c r="AE1527" s="292" t="str">
        <f>IF(日報入力!G1527="","",日報入力!E1527)</f>
        <v/>
      </c>
      <c r="AF1527" s="293" t="str">
        <f>IF(日報入力!G1527="","",日報入力!AK1527)</f>
        <v/>
      </c>
      <c r="AG1527" s="293" t="str">
        <f>IF(日報入力!G1527="","",日報入力!AL1527)</f>
        <v/>
      </c>
      <c r="AH1527" s="293" t="str">
        <f>IF(日報入力!G1527="","",日報入力!AM1527)</f>
        <v/>
      </c>
      <c r="AI1527" s="294" t="str">
        <f>IF(日報入力!G1527&gt;0,日報入力!D1527*日報入力!K1527*日報入力!AL1527,"")</f>
        <v/>
      </c>
      <c r="AJ1527" s="294" t="str">
        <f>IF(日報入力!G1527&gt;0,日報入力!E1527*日報入力!AL1527,"")</f>
        <v/>
      </c>
      <c r="AK1527" s="294" t="str">
        <f>IF(日報入力!G1527&gt;0,AI1527-AJ1527,"")</f>
        <v/>
      </c>
      <c r="AL1527" s="292" t="str">
        <f>IF(日報入力!G1527&gt;0,日報入力!E1527*日報入力!AM1527,"")</f>
        <v/>
      </c>
      <c r="AM1527" s="292" t="str">
        <f>IF(日報入力!G1527&gt;0,日報入力!AB1527*日報入力!AM1527,"")</f>
        <v/>
      </c>
      <c r="AN1527" s="68" t="str">
        <f>IF(日報入力!G1527&gt;0,日報入力!C1527,"")</f>
        <v/>
      </c>
      <c r="AO1527" s="68" t="str">
        <f>日報入力!B1527</f>
        <v/>
      </c>
      <c r="AP1527" s="68" t="str">
        <f>IF(日報入力!AQ1527,日報入力!BA1527,"")</f>
        <v/>
      </c>
      <c r="AQ1527" s="68" t="str">
        <f>IF(日報入力!AR1527,日報入力!BB1527,"")</f>
        <v/>
      </c>
      <c r="AR1527" s="68" t="str">
        <f>IF(日報入力!AS1527,"N勤","")</f>
        <v/>
      </c>
      <c r="AS1527" s="295" t="e">
        <f t="shared" si="89"/>
        <v>#VALUE!</v>
      </c>
      <c r="AT1527" s="439" t="str">
        <f>日報入力!AY1527</f>
        <v/>
      </c>
      <c r="AU1527" s="518" t="str">
        <f>IF(日報入力!G1527,G1527*60/E1527,"")</f>
        <v/>
      </c>
      <c r="AV1527" s="528" t="str">
        <f>IF(日報入力!AT1527,日報入力!AT1527,"")</f>
        <v/>
      </c>
      <c r="AW1527" s="529" t="str">
        <f>IF(日報入力!AT1527,AE1527/日報入力!AT1527,"")</f>
        <v/>
      </c>
      <c r="AX1527" s="530" t="e">
        <f>IF(1&lt;日報集計!AT1527,AT1527/(((F1527-I1527-J1527-N1527-O1527)*60)/(E1527)),"")</f>
        <v>#VALUE!</v>
      </c>
      <c r="AY1527" s="664" t="str">
        <f>IF(日報入力!H1527,AT1527/(((F1527-J1527)*60)/E1527),"")</f>
        <v/>
      </c>
      <c r="AZ1527" s="664" t="str">
        <f>IF(日報入力!I1527,AT1527/((G1527*60)/E1527),"")</f>
        <v/>
      </c>
      <c r="BA1527" s="296" t="str">
        <f>IF(日報入力!G1527,G1527/F1527,"")</f>
        <v/>
      </c>
      <c r="BB1527" s="386" t="e">
        <f t="shared" si="90"/>
        <v>#VALUE!</v>
      </c>
      <c r="BC1527" s="386" t="e">
        <f t="shared" si="91"/>
        <v>#VALUE!</v>
      </c>
      <c r="BD1527" s="80">
        <f>日報入力!AU1527</f>
        <v>0</v>
      </c>
      <c r="BE1527" s="534" t="str">
        <f>IF(日報入力!AV1527,日報入力!AV1527,"")</f>
        <v/>
      </c>
      <c r="BF1527" s="534" t="str">
        <f>IF(日報入力!AW1527,日報入力!AW1527,"")</f>
        <v/>
      </c>
      <c r="BG1527" s="398" t="str">
        <f>IF(日報入力!G1527,日報入力!K1527*日報入力!D1527*日報入力!BC1527,"")</f>
        <v/>
      </c>
    </row>
    <row r="1528" spans="1:59" ht="20.25" hidden="1" customHeight="1" x14ac:dyDescent="0.15">
      <c r="A1528" s="302" t="str">
        <f>IF(日報入力!G1528="","",日報入力!G1528)</f>
        <v/>
      </c>
      <c r="B1528" s="291" t="str">
        <f>IF(日報入力!G1528="","",日報入力!H1528)</f>
        <v/>
      </c>
      <c r="C1528" s="291" t="str">
        <f>IF(日報入力!G1528="","",日報入力!I1528)</f>
        <v/>
      </c>
      <c r="D1528" s="291" t="str">
        <f>IF(日報入力!G1528="","",日報入力!J1528)</f>
        <v/>
      </c>
      <c r="E1528" s="291" t="str">
        <f>IF(日報入力!G1528="","",日報入力!K1528)</f>
        <v/>
      </c>
      <c r="F1528" s="291" t="str">
        <f>IF(日報入力!G1528="","",日報入力!L1528)</f>
        <v/>
      </c>
      <c r="G1528" s="291" t="str">
        <f>IF(日報入力!G1528="","",日報入力!L1528-日報入力!O1528-日報入力!P1528-日報入力!Q1528-日報入力!R1528-日報入力!S1528-日報入力!T1528-日報入力!U1528-日報入力!V1528-日報入力!W1528-日報入力!X1528-日報入力!Y1528-日報入力!Z1528)</f>
        <v/>
      </c>
      <c r="H1528" s="291" t="str">
        <f>IF(日報入力!G1528="","",IF(日報入力!M1528&gt;=0,日報入力!M1528*F1528,F1528))</f>
        <v/>
      </c>
      <c r="I1528" s="291" t="str">
        <f>IF(日報入力!G1528="","",日報入力!O1528)</f>
        <v/>
      </c>
      <c r="J1528" s="291" t="str">
        <f>IF(日報入力!G1528="","",日報入力!P1528)</f>
        <v/>
      </c>
      <c r="K1528" s="291" t="str">
        <f>IF(日報入力!G1528="","",日報入力!Q1528)</f>
        <v/>
      </c>
      <c r="L1528" s="291" t="str">
        <f>IF(日報入力!G1528="","",日報入力!R1528)</f>
        <v/>
      </c>
      <c r="M1528" s="291" t="str">
        <f>IF(日報入力!G1528="","",日報入力!S1528)</f>
        <v/>
      </c>
      <c r="N1528" s="291" t="str">
        <f>IF(日報入力!G1528="","",日報入力!T1528)</f>
        <v/>
      </c>
      <c r="O1528" s="291" t="str">
        <f>IF(日報入力!G1528="","",日報入力!U1528)</f>
        <v/>
      </c>
      <c r="P1528" s="291" t="str">
        <f>IF(日報入力!G1528="","",日報入力!V1528)</f>
        <v/>
      </c>
      <c r="Q1528" s="291" t="str">
        <f>IF(日報入力!G1528="","",日報入力!W1528)</f>
        <v/>
      </c>
      <c r="R1528" s="291" t="str">
        <f>IF(日報入力!G1528="","",日報入力!X1528)</f>
        <v/>
      </c>
      <c r="S1528" s="291" t="str">
        <f>IF(日報入力!G1528="","",日報入力!Y1528)</f>
        <v/>
      </c>
      <c r="T1528" s="291" t="str">
        <f>IF(日報入力!G1528="","",日報入力!Z1528)</f>
        <v/>
      </c>
      <c r="U1528" s="291" t="str">
        <f>IF(日報入力!G1528="","",日報入力!AA1528)</f>
        <v/>
      </c>
      <c r="V1528" s="378" t="str">
        <f>IF(日報入力!G1528="","",日報入力!AB1528)</f>
        <v/>
      </c>
      <c r="W1528" s="291" t="str">
        <f>IF(日報入力!G1528="","",日報入力!AC1528)</f>
        <v/>
      </c>
      <c r="X1528" s="291" t="str">
        <f>IF(日報入力!G1528="","",日報入力!AD1528)</f>
        <v/>
      </c>
      <c r="Y1528" s="291" t="str">
        <f>IF(日報入力!G1528="","",日報入力!AE1528)</f>
        <v/>
      </c>
      <c r="Z1528" s="291" t="str">
        <f>IF(日報入力!G1528="","",日報入力!AF1528)</f>
        <v/>
      </c>
      <c r="AA1528" s="291" t="str">
        <f>IF(日報入力!G1528="","",日報入力!AG1528)</f>
        <v/>
      </c>
      <c r="AB1528" s="291" t="str">
        <f>IF(日報入力!G1528="","",日報入力!AH1528)</f>
        <v/>
      </c>
      <c r="AC1528" s="291" t="str">
        <f>IF(日報入力!G1528="","",日報入力!AI1528)</f>
        <v/>
      </c>
      <c r="AD1528" s="291" t="str">
        <f>IF(日報入力!G1528="","",日報入力!AJ1528)</f>
        <v/>
      </c>
      <c r="AE1528" s="292" t="str">
        <f>IF(日報入力!G1528="","",日報入力!E1528)</f>
        <v/>
      </c>
      <c r="AF1528" s="293" t="str">
        <f>IF(日報入力!G1528="","",日報入力!AK1528)</f>
        <v/>
      </c>
      <c r="AG1528" s="293" t="str">
        <f>IF(日報入力!G1528="","",日報入力!AL1528)</f>
        <v/>
      </c>
      <c r="AH1528" s="293" t="str">
        <f>IF(日報入力!G1528="","",日報入力!AM1528)</f>
        <v/>
      </c>
      <c r="AI1528" s="294" t="str">
        <f>IF(日報入力!G1528&gt;0,日報入力!D1528*日報入力!K1528*日報入力!AL1528,"")</f>
        <v/>
      </c>
      <c r="AJ1528" s="294" t="str">
        <f>IF(日報入力!G1528&gt;0,日報入力!E1528*日報入力!AL1528,"")</f>
        <v/>
      </c>
      <c r="AK1528" s="294" t="str">
        <f>IF(日報入力!G1528&gt;0,AI1528-AJ1528,"")</f>
        <v/>
      </c>
      <c r="AL1528" s="292" t="str">
        <f>IF(日報入力!G1528&gt;0,日報入力!E1528*日報入力!AM1528,"")</f>
        <v/>
      </c>
      <c r="AM1528" s="292" t="str">
        <f>IF(日報入力!G1528&gt;0,日報入力!AB1528*日報入力!AM1528,"")</f>
        <v/>
      </c>
      <c r="AN1528" s="68" t="str">
        <f>IF(日報入力!G1528&gt;0,日報入力!C1528,"")</f>
        <v/>
      </c>
      <c r="AO1528" s="68" t="str">
        <f>日報入力!B1528</f>
        <v/>
      </c>
      <c r="AP1528" s="68" t="str">
        <f>IF(日報入力!AQ1528,日報入力!BA1528,"")</f>
        <v/>
      </c>
      <c r="AQ1528" s="68" t="str">
        <f>IF(日報入力!AR1528,日報入力!BB1528,"")</f>
        <v/>
      </c>
      <c r="AR1528" s="68" t="str">
        <f>IF(日報入力!AS1528,"N勤","")</f>
        <v/>
      </c>
      <c r="AS1528" s="295" t="e">
        <f t="shared" si="89"/>
        <v>#VALUE!</v>
      </c>
      <c r="AT1528" s="439" t="str">
        <f>日報入力!AY1528</f>
        <v/>
      </c>
      <c r="AU1528" s="518" t="str">
        <f>IF(日報入力!G1528,G1528*60/E1528,"")</f>
        <v/>
      </c>
      <c r="AV1528" s="528" t="str">
        <f>IF(日報入力!AT1528,日報入力!AT1528,"")</f>
        <v/>
      </c>
      <c r="AW1528" s="529" t="str">
        <f>IF(日報入力!AT1528,AE1528/日報入力!AT1528,"")</f>
        <v/>
      </c>
      <c r="AX1528" s="530" t="e">
        <f>IF(1&lt;日報集計!AT1528,AT1528/(((F1528-I1528-J1528-N1528-O1528)*60)/(E1528)),"")</f>
        <v>#VALUE!</v>
      </c>
      <c r="AY1528" s="664" t="str">
        <f>IF(日報入力!H1528,AT1528/(((F1528-J1528)*60)/E1528),"")</f>
        <v/>
      </c>
      <c r="AZ1528" s="664" t="str">
        <f>IF(日報入力!I1528,AT1528/((G1528*60)/E1528),"")</f>
        <v/>
      </c>
      <c r="BA1528" s="296" t="str">
        <f>IF(日報入力!G1528,G1528/F1528,"")</f>
        <v/>
      </c>
      <c r="BB1528" s="386" t="e">
        <f t="shared" si="90"/>
        <v>#VALUE!</v>
      </c>
      <c r="BC1528" s="386" t="e">
        <f t="shared" si="91"/>
        <v>#VALUE!</v>
      </c>
      <c r="BD1528" s="80">
        <f>日報入力!AU1528</f>
        <v>0</v>
      </c>
      <c r="BE1528" s="534" t="str">
        <f>IF(日報入力!AV1528,日報入力!AV1528,"")</f>
        <v/>
      </c>
      <c r="BF1528" s="534" t="str">
        <f>IF(日報入力!AW1528,日報入力!AW1528,"")</f>
        <v/>
      </c>
      <c r="BG1528" s="398" t="str">
        <f>IF(日報入力!G1528,日報入力!K1528*日報入力!D1528*日報入力!BC1528,"")</f>
        <v/>
      </c>
    </row>
    <row r="1529" spans="1:59" ht="20.25" hidden="1" customHeight="1" x14ac:dyDescent="0.15">
      <c r="A1529" s="302" t="str">
        <f>IF(日報入力!G1529="","",日報入力!G1529)</f>
        <v/>
      </c>
      <c r="B1529" s="291" t="str">
        <f>IF(日報入力!G1529="","",日報入力!H1529)</f>
        <v/>
      </c>
      <c r="C1529" s="291" t="str">
        <f>IF(日報入力!G1529="","",日報入力!I1529)</f>
        <v/>
      </c>
      <c r="D1529" s="291" t="str">
        <f>IF(日報入力!G1529="","",日報入力!J1529)</f>
        <v/>
      </c>
      <c r="E1529" s="291" t="str">
        <f>IF(日報入力!G1529="","",日報入力!K1529)</f>
        <v/>
      </c>
      <c r="F1529" s="291" t="str">
        <f>IF(日報入力!G1529="","",日報入力!L1529)</f>
        <v/>
      </c>
      <c r="G1529" s="291" t="str">
        <f>IF(日報入力!G1529="","",日報入力!L1529-日報入力!O1529-日報入力!P1529-日報入力!Q1529-日報入力!R1529-日報入力!S1529-日報入力!T1529-日報入力!U1529-日報入力!V1529-日報入力!W1529-日報入力!X1529-日報入力!Y1529-日報入力!Z1529)</f>
        <v/>
      </c>
      <c r="H1529" s="291" t="str">
        <f>IF(日報入力!G1529="","",IF(日報入力!M1529&gt;=0,日報入力!M1529*F1529,F1529))</f>
        <v/>
      </c>
      <c r="I1529" s="291" t="str">
        <f>IF(日報入力!G1529="","",日報入力!O1529)</f>
        <v/>
      </c>
      <c r="J1529" s="291" t="str">
        <f>IF(日報入力!G1529="","",日報入力!P1529)</f>
        <v/>
      </c>
      <c r="K1529" s="291" t="str">
        <f>IF(日報入力!G1529="","",日報入力!Q1529)</f>
        <v/>
      </c>
      <c r="L1529" s="291" t="str">
        <f>IF(日報入力!G1529="","",日報入力!R1529)</f>
        <v/>
      </c>
      <c r="M1529" s="291" t="str">
        <f>IF(日報入力!G1529="","",日報入力!S1529)</f>
        <v/>
      </c>
      <c r="N1529" s="291" t="str">
        <f>IF(日報入力!G1529="","",日報入力!T1529)</f>
        <v/>
      </c>
      <c r="O1529" s="291" t="str">
        <f>IF(日報入力!G1529="","",日報入力!U1529)</f>
        <v/>
      </c>
      <c r="P1529" s="291" t="str">
        <f>IF(日報入力!G1529="","",日報入力!V1529)</f>
        <v/>
      </c>
      <c r="Q1529" s="291" t="str">
        <f>IF(日報入力!G1529="","",日報入力!W1529)</f>
        <v/>
      </c>
      <c r="R1529" s="291" t="str">
        <f>IF(日報入力!G1529="","",日報入力!X1529)</f>
        <v/>
      </c>
      <c r="S1529" s="291" t="str">
        <f>IF(日報入力!G1529="","",日報入力!Y1529)</f>
        <v/>
      </c>
      <c r="T1529" s="291" t="str">
        <f>IF(日報入力!G1529="","",日報入力!Z1529)</f>
        <v/>
      </c>
      <c r="U1529" s="291" t="str">
        <f>IF(日報入力!G1529="","",日報入力!AA1529)</f>
        <v/>
      </c>
      <c r="V1529" s="378" t="str">
        <f>IF(日報入力!G1529="","",日報入力!AB1529)</f>
        <v/>
      </c>
      <c r="W1529" s="291" t="str">
        <f>IF(日報入力!G1529="","",日報入力!AC1529)</f>
        <v/>
      </c>
      <c r="X1529" s="291" t="str">
        <f>IF(日報入力!G1529="","",日報入力!AD1529)</f>
        <v/>
      </c>
      <c r="Y1529" s="291" t="str">
        <f>IF(日報入力!G1529="","",日報入力!AE1529)</f>
        <v/>
      </c>
      <c r="Z1529" s="291" t="str">
        <f>IF(日報入力!G1529="","",日報入力!AF1529)</f>
        <v/>
      </c>
      <c r="AA1529" s="291" t="str">
        <f>IF(日報入力!G1529="","",日報入力!AG1529)</f>
        <v/>
      </c>
      <c r="AB1529" s="291" t="str">
        <f>IF(日報入力!G1529="","",日報入力!AH1529)</f>
        <v/>
      </c>
      <c r="AC1529" s="291" t="str">
        <f>IF(日報入力!G1529="","",日報入力!AI1529)</f>
        <v/>
      </c>
      <c r="AD1529" s="291" t="str">
        <f>IF(日報入力!G1529="","",日報入力!AJ1529)</f>
        <v/>
      </c>
      <c r="AE1529" s="292" t="str">
        <f>IF(日報入力!G1529="","",日報入力!E1529)</f>
        <v/>
      </c>
      <c r="AF1529" s="293" t="str">
        <f>IF(日報入力!G1529="","",日報入力!AK1529)</f>
        <v/>
      </c>
      <c r="AG1529" s="293" t="str">
        <f>IF(日報入力!G1529="","",日報入力!AL1529)</f>
        <v/>
      </c>
      <c r="AH1529" s="293" t="str">
        <f>IF(日報入力!G1529="","",日報入力!AM1529)</f>
        <v/>
      </c>
      <c r="AI1529" s="294" t="str">
        <f>IF(日報入力!G1529&gt;0,日報入力!D1529*日報入力!K1529*日報入力!AL1529,"")</f>
        <v/>
      </c>
      <c r="AJ1529" s="294" t="str">
        <f>IF(日報入力!G1529&gt;0,日報入力!E1529*日報入力!AL1529,"")</f>
        <v/>
      </c>
      <c r="AK1529" s="294" t="str">
        <f>IF(日報入力!G1529&gt;0,AI1529-AJ1529,"")</f>
        <v/>
      </c>
      <c r="AL1529" s="292" t="str">
        <f>IF(日報入力!G1529&gt;0,日報入力!E1529*日報入力!AM1529,"")</f>
        <v/>
      </c>
      <c r="AM1529" s="292" t="str">
        <f>IF(日報入力!G1529&gt;0,日報入力!AB1529*日報入力!AM1529,"")</f>
        <v/>
      </c>
      <c r="AN1529" s="68" t="str">
        <f>IF(日報入力!G1529&gt;0,日報入力!C1529,"")</f>
        <v/>
      </c>
      <c r="AO1529" s="68" t="str">
        <f>日報入力!B1529</f>
        <v/>
      </c>
      <c r="AP1529" s="68" t="str">
        <f>IF(日報入力!AQ1529,日報入力!BA1529,"")</f>
        <v/>
      </c>
      <c r="AQ1529" s="68" t="str">
        <f>IF(日報入力!AR1529,日報入力!BB1529,"")</f>
        <v/>
      </c>
      <c r="AR1529" s="68" t="str">
        <f>IF(日報入力!AS1529,"N勤","")</f>
        <v/>
      </c>
      <c r="AS1529" s="295" t="e">
        <f t="shared" si="89"/>
        <v>#VALUE!</v>
      </c>
      <c r="AT1529" s="439" t="str">
        <f>日報入力!AY1529</f>
        <v/>
      </c>
      <c r="AU1529" s="518" t="str">
        <f>IF(日報入力!G1529,G1529*60/E1529,"")</f>
        <v/>
      </c>
      <c r="AV1529" s="528" t="str">
        <f>IF(日報入力!AT1529,日報入力!AT1529,"")</f>
        <v/>
      </c>
      <c r="AW1529" s="529" t="str">
        <f>IF(日報入力!AT1529,AE1529/日報入力!AT1529,"")</f>
        <v/>
      </c>
      <c r="AX1529" s="530" t="e">
        <f>IF(1&lt;日報集計!AT1529,AT1529/(((F1529-I1529-J1529-N1529-O1529)*60)/(E1529)),"")</f>
        <v>#VALUE!</v>
      </c>
      <c r="AY1529" s="664" t="str">
        <f>IF(日報入力!H1529,AT1529/(((F1529-J1529)*60)/E1529),"")</f>
        <v/>
      </c>
      <c r="AZ1529" s="664" t="str">
        <f>IF(日報入力!I1529,AT1529/((G1529*60)/E1529),"")</f>
        <v/>
      </c>
      <c r="BA1529" s="296" t="str">
        <f>IF(日報入力!G1529,G1529/F1529,"")</f>
        <v/>
      </c>
      <c r="BB1529" s="386" t="e">
        <f t="shared" si="90"/>
        <v>#VALUE!</v>
      </c>
      <c r="BC1529" s="386" t="e">
        <f t="shared" si="91"/>
        <v>#VALUE!</v>
      </c>
      <c r="BD1529" s="80">
        <f>日報入力!AU1529</f>
        <v>0</v>
      </c>
      <c r="BE1529" s="534" t="str">
        <f>IF(日報入力!AV1529,日報入力!AV1529,"")</f>
        <v/>
      </c>
      <c r="BF1529" s="534" t="str">
        <f>IF(日報入力!AW1529,日報入力!AW1529,"")</f>
        <v/>
      </c>
      <c r="BG1529" s="398" t="str">
        <f>IF(日報入力!G1529,日報入力!K1529*日報入力!D1529*日報入力!BC1529,"")</f>
        <v/>
      </c>
    </row>
    <row r="1530" spans="1:59" ht="20.25" hidden="1" customHeight="1" x14ac:dyDescent="0.15">
      <c r="A1530" s="302" t="str">
        <f>IF(日報入力!G1530="","",日報入力!G1530)</f>
        <v/>
      </c>
      <c r="B1530" s="291" t="str">
        <f>IF(日報入力!G1530="","",日報入力!H1530)</f>
        <v/>
      </c>
      <c r="C1530" s="291" t="str">
        <f>IF(日報入力!G1530="","",日報入力!I1530)</f>
        <v/>
      </c>
      <c r="D1530" s="291" t="str">
        <f>IF(日報入力!G1530="","",日報入力!J1530)</f>
        <v/>
      </c>
      <c r="E1530" s="291" t="str">
        <f>IF(日報入力!G1530="","",日報入力!K1530)</f>
        <v/>
      </c>
      <c r="F1530" s="291" t="str">
        <f>IF(日報入力!G1530="","",日報入力!L1530)</f>
        <v/>
      </c>
      <c r="G1530" s="291" t="str">
        <f>IF(日報入力!G1530="","",日報入力!L1530-日報入力!O1530-日報入力!P1530-日報入力!Q1530-日報入力!R1530-日報入力!S1530-日報入力!T1530-日報入力!U1530-日報入力!V1530-日報入力!W1530-日報入力!X1530-日報入力!Y1530-日報入力!Z1530)</f>
        <v/>
      </c>
      <c r="H1530" s="291" t="str">
        <f>IF(日報入力!G1530="","",IF(日報入力!M1530&gt;=0,日報入力!M1530*F1530,F1530))</f>
        <v/>
      </c>
      <c r="I1530" s="291" t="str">
        <f>IF(日報入力!G1530="","",日報入力!O1530)</f>
        <v/>
      </c>
      <c r="J1530" s="291" t="str">
        <f>IF(日報入力!G1530="","",日報入力!P1530)</f>
        <v/>
      </c>
      <c r="K1530" s="291" t="str">
        <f>IF(日報入力!G1530="","",日報入力!Q1530)</f>
        <v/>
      </c>
      <c r="L1530" s="291" t="str">
        <f>IF(日報入力!G1530="","",日報入力!R1530)</f>
        <v/>
      </c>
      <c r="M1530" s="291" t="str">
        <f>IF(日報入力!G1530="","",日報入力!S1530)</f>
        <v/>
      </c>
      <c r="N1530" s="291" t="str">
        <f>IF(日報入力!G1530="","",日報入力!T1530)</f>
        <v/>
      </c>
      <c r="O1530" s="291" t="str">
        <f>IF(日報入力!G1530="","",日報入力!U1530)</f>
        <v/>
      </c>
      <c r="P1530" s="291" t="str">
        <f>IF(日報入力!G1530="","",日報入力!V1530)</f>
        <v/>
      </c>
      <c r="Q1530" s="291" t="str">
        <f>IF(日報入力!G1530="","",日報入力!W1530)</f>
        <v/>
      </c>
      <c r="R1530" s="291" t="str">
        <f>IF(日報入力!G1530="","",日報入力!X1530)</f>
        <v/>
      </c>
      <c r="S1530" s="291" t="str">
        <f>IF(日報入力!G1530="","",日報入力!Y1530)</f>
        <v/>
      </c>
      <c r="T1530" s="291" t="str">
        <f>IF(日報入力!G1530="","",日報入力!Z1530)</f>
        <v/>
      </c>
      <c r="U1530" s="291" t="str">
        <f>IF(日報入力!G1530="","",日報入力!AA1530)</f>
        <v/>
      </c>
      <c r="V1530" s="378" t="str">
        <f>IF(日報入力!G1530="","",日報入力!AB1530)</f>
        <v/>
      </c>
      <c r="W1530" s="291" t="str">
        <f>IF(日報入力!G1530="","",日報入力!AC1530)</f>
        <v/>
      </c>
      <c r="X1530" s="291" t="str">
        <f>IF(日報入力!G1530="","",日報入力!AD1530)</f>
        <v/>
      </c>
      <c r="Y1530" s="291" t="str">
        <f>IF(日報入力!G1530="","",日報入力!AE1530)</f>
        <v/>
      </c>
      <c r="Z1530" s="291" t="str">
        <f>IF(日報入力!G1530="","",日報入力!AF1530)</f>
        <v/>
      </c>
      <c r="AA1530" s="291" t="str">
        <f>IF(日報入力!G1530="","",日報入力!AG1530)</f>
        <v/>
      </c>
      <c r="AB1530" s="291" t="str">
        <f>IF(日報入力!G1530="","",日報入力!AH1530)</f>
        <v/>
      </c>
      <c r="AC1530" s="291" t="str">
        <f>IF(日報入力!G1530="","",日報入力!AI1530)</f>
        <v/>
      </c>
      <c r="AD1530" s="291" t="str">
        <f>IF(日報入力!G1530="","",日報入力!AJ1530)</f>
        <v/>
      </c>
      <c r="AE1530" s="292" t="str">
        <f>IF(日報入力!G1530="","",日報入力!E1530)</f>
        <v/>
      </c>
      <c r="AF1530" s="293" t="str">
        <f>IF(日報入力!G1530="","",日報入力!AK1530)</f>
        <v/>
      </c>
      <c r="AG1530" s="293" t="str">
        <f>IF(日報入力!G1530="","",日報入力!AL1530)</f>
        <v/>
      </c>
      <c r="AH1530" s="293" t="str">
        <f>IF(日報入力!G1530="","",日報入力!AM1530)</f>
        <v/>
      </c>
      <c r="AI1530" s="294" t="str">
        <f>IF(日報入力!G1530&gt;0,日報入力!D1530*日報入力!K1530*日報入力!AL1530,"")</f>
        <v/>
      </c>
      <c r="AJ1530" s="294" t="str">
        <f>IF(日報入力!G1530&gt;0,日報入力!E1530*日報入力!AL1530,"")</f>
        <v/>
      </c>
      <c r="AK1530" s="294" t="str">
        <f>IF(日報入力!G1530&gt;0,AI1530-AJ1530,"")</f>
        <v/>
      </c>
      <c r="AL1530" s="292" t="str">
        <f>IF(日報入力!G1530&gt;0,日報入力!E1530*日報入力!AM1530,"")</f>
        <v/>
      </c>
      <c r="AM1530" s="292" t="str">
        <f>IF(日報入力!G1530&gt;0,日報入力!AB1530*日報入力!AM1530,"")</f>
        <v/>
      </c>
      <c r="AN1530" s="68" t="str">
        <f>IF(日報入力!G1530&gt;0,日報入力!C1530,"")</f>
        <v/>
      </c>
      <c r="AO1530" s="68" t="str">
        <f>日報入力!B1530</f>
        <v/>
      </c>
      <c r="AP1530" s="68" t="str">
        <f>IF(日報入力!AQ1530,日報入力!BA1530,"")</f>
        <v/>
      </c>
      <c r="AQ1530" s="68" t="str">
        <f>IF(日報入力!AR1530,日報入力!BB1530,"")</f>
        <v/>
      </c>
      <c r="AR1530" s="68" t="str">
        <f>IF(日報入力!AS1530,"N勤","")</f>
        <v/>
      </c>
      <c r="AS1530" s="295" t="e">
        <f t="shared" si="89"/>
        <v>#VALUE!</v>
      </c>
      <c r="AT1530" s="439" t="str">
        <f>日報入力!AY1530</f>
        <v/>
      </c>
      <c r="AU1530" s="518" t="str">
        <f>IF(日報入力!G1530,G1530*60/E1530,"")</f>
        <v/>
      </c>
      <c r="AV1530" s="528" t="str">
        <f>IF(日報入力!AT1530,日報入力!AT1530,"")</f>
        <v/>
      </c>
      <c r="AW1530" s="529" t="str">
        <f>IF(日報入力!AT1530,AE1530/日報入力!AT1530,"")</f>
        <v/>
      </c>
      <c r="AX1530" s="530" t="e">
        <f>IF(1&lt;日報集計!AT1530,AT1530/(((F1530-I1530-J1530-N1530-O1530)*60)/(E1530)),"")</f>
        <v>#VALUE!</v>
      </c>
      <c r="AY1530" s="664" t="str">
        <f>IF(日報入力!H1530,AT1530/(((F1530-J1530)*60)/E1530),"")</f>
        <v/>
      </c>
      <c r="AZ1530" s="664" t="str">
        <f>IF(日報入力!I1530,AT1530/((G1530*60)/E1530),"")</f>
        <v/>
      </c>
      <c r="BA1530" s="296" t="str">
        <f>IF(日報入力!G1530,G1530/F1530,"")</f>
        <v/>
      </c>
      <c r="BB1530" s="386" t="e">
        <f t="shared" si="90"/>
        <v>#VALUE!</v>
      </c>
      <c r="BC1530" s="386" t="e">
        <f t="shared" si="91"/>
        <v>#VALUE!</v>
      </c>
      <c r="BD1530" s="80">
        <f>日報入力!AU1530</f>
        <v>0</v>
      </c>
      <c r="BE1530" s="534" t="str">
        <f>IF(日報入力!AV1530,日報入力!AV1530,"")</f>
        <v/>
      </c>
      <c r="BF1530" s="534" t="str">
        <f>IF(日報入力!AW1530,日報入力!AW1530,"")</f>
        <v/>
      </c>
      <c r="BG1530" s="398" t="str">
        <f>IF(日報入力!G1530,日報入力!K1530*日報入力!D1530*日報入力!BC1530,"")</f>
        <v/>
      </c>
    </row>
    <row r="1531" spans="1:59" ht="20.25" hidden="1" customHeight="1" x14ac:dyDescent="0.15">
      <c r="A1531" s="302" t="str">
        <f>IF(日報入力!G1531="","",日報入力!G1531)</f>
        <v/>
      </c>
      <c r="B1531" s="291" t="str">
        <f>IF(日報入力!G1531="","",日報入力!H1531)</f>
        <v/>
      </c>
      <c r="C1531" s="291" t="str">
        <f>IF(日報入力!G1531="","",日報入力!I1531)</f>
        <v/>
      </c>
      <c r="D1531" s="291" t="str">
        <f>IF(日報入力!G1531="","",日報入力!J1531)</f>
        <v/>
      </c>
      <c r="E1531" s="291" t="str">
        <f>IF(日報入力!G1531="","",日報入力!K1531)</f>
        <v/>
      </c>
      <c r="F1531" s="291" t="str">
        <f>IF(日報入力!G1531="","",日報入力!L1531)</f>
        <v/>
      </c>
      <c r="G1531" s="291" t="str">
        <f>IF(日報入力!G1531="","",日報入力!L1531-日報入力!O1531-日報入力!P1531-日報入力!Q1531-日報入力!R1531-日報入力!S1531-日報入力!T1531-日報入力!U1531-日報入力!V1531-日報入力!W1531-日報入力!X1531-日報入力!Y1531-日報入力!Z1531)</f>
        <v/>
      </c>
      <c r="H1531" s="291" t="str">
        <f>IF(日報入力!G1531="","",IF(日報入力!M1531&gt;=0,日報入力!M1531*F1531,F1531))</f>
        <v/>
      </c>
      <c r="I1531" s="291" t="str">
        <f>IF(日報入力!G1531="","",日報入力!O1531)</f>
        <v/>
      </c>
      <c r="J1531" s="291" t="str">
        <f>IF(日報入力!G1531="","",日報入力!P1531)</f>
        <v/>
      </c>
      <c r="K1531" s="291" t="str">
        <f>IF(日報入力!G1531="","",日報入力!Q1531)</f>
        <v/>
      </c>
      <c r="L1531" s="291" t="str">
        <f>IF(日報入力!G1531="","",日報入力!R1531)</f>
        <v/>
      </c>
      <c r="M1531" s="291" t="str">
        <f>IF(日報入力!G1531="","",日報入力!S1531)</f>
        <v/>
      </c>
      <c r="N1531" s="291" t="str">
        <f>IF(日報入力!G1531="","",日報入力!T1531)</f>
        <v/>
      </c>
      <c r="O1531" s="291" t="str">
        <f>IF(日報入力!G1531="","",日報入力!U1531)</f>
        <v/>
      </c>
      <c r="P1531" s="291" t="str">
        <f>IF(日報入力!G1531="","",日報入力!V1531)</f>
        <v/>
      </c>
      <c r="Q1531" s="291" t="str">
        <f>IF(日報入力!G1531="","",日報入力!W1531)</f>
        <v/>
      </c>
      <c r="R1531" s="291" t="str">
        <f>IF(日報入力!G1531="","",日報入力!X1531)</f>
        <v/>
      </c>
      <c r="S1531" s="291" t="str">
        <f>IF(日報入力!G1531="","",日報入力!Y1531)</f>
        <v/>
      </c>
      <c r="T1531" s="291" t="str">
        <f>IF(日報入力!G1531="","",日報入力!Z1531)</f>
        <v/>
      </c>
      <c r="U1531" s="291" t="str">
        <f>IF(日報入力!G1531="","",日報入力!AA1531)</f>
        <v/>
      </c>
      <c r="V1531" s="378" t="str">
        <f>IF(日報入力!G1531="","",日報入力!AB1531)</f>
        <v/>
      </c>
      <c r="W1531" s="291" t="str">
        <f>IF(日報入力!G1531="","",日報入力!AC1531)</f>
        <v/>
      </c>
      <c r="X1531" s="291" t="str">
        <f>IF(日報入力!G1531="","",日報入力!AD1531)</f>
        <v/>
      </c>
      <c r="Y1531" s="291" t="str">
        <f>IF(日報入力!G1531="","",日報入力!AE1531)</f>
        <v/>
      </c>
      <c r="Z1531" s="291" t="str">
        <f>IF(日報入力!G1531="","",日報入力!AF1531)</f>
        <v/>
      </c>
      <c r="AA1531" s="291" t="str">
        <f>IF(日報入力!G1531="","",日報入力!AG1531)</f>
        <v/>
      </c>
      <c r="AB1531" s="291" t="str">
        <f>IF(日報入力!G1531="","",日報入力!AH1531)</f>
        <v/>
      </c>
      <c r="AC1531" s="291" t="str">
        <f>IF(日報入力!G1531="","",日報入力!AI1531)</f>
        <v/>
      </c>
      <c r="AD1531" s="291" t="str">
        <f>IF(日報入力!G1531="","",日報入力!AJ1531)</f>
        <v/>
      </c>
      <c r="AE1531" s="292" t="str">
        <f>IF(日報入力!G1531="","",日報入力!E1531)</f>
        <v/>
      </c>
      <c r="AF1531" s="293" t="str">
        <f>IF(日報入力!G1531="","",日報入力!AK1531)</f>
        <v/>
      </c>
      <c r="AG1531" s="293" t="str">
        <f>IF(日報入力!G1531="","",日報入力!AL1531)</f>
        <v/>
      </c>
      <c r="AH1531" s="293" t="str">
        <f>IF(日報入力!G1531="","",日報入力!AM1531)</f>
        <v/>
      </c>
      <c r="AI1531" s="294" t="str">
        <f>IF(日報入力!G1531&gt;0,日報入力!D1531*日報入力!K1531*日報入力!AL1531,"")</f>
        <v/>
      </c>
      <c r="AJ1531" s="294" t="str">
        <f>IF(日報入力!G1531&gt;0,日報入力!E1531*日報入力!AL1531,"")</f>
        <v/>
      </c>
      <c r="AK1531" s="294" t="str">
        <f>IF(日報入力!G1531&gt;0,AI1531-AJ1531,"")</f>
        <v/>
      </c>
      <c r="AL1531" s="292" t="str">
        <f>IF(日報入力!G1531&gt;0,日報入力!E1531*日報入力!AM1531,"")</f>
        <v/>
      </c>
      <c r="AM1531" s="292" t="str">
        <f>IF(日報入力!G1531&gt;0,日報入力!AB1531*日報入力!AM1531,"")</f>
        <v/>
      </c>
      <c r="AN1531" s="68" t="str">
        <f>IF(日報入力!G1531&gt;0,日報入力!C1531,"")</f>
        <v/>
      </c>
      <c r="AO1531" s="68" t="str">
        <f>日報入力!B1531</f>
        <v/>
      </c>
      <c r="AP1531" s="68" t="str">
        <f>IF(日報入力!AQ1531,日報入力!BA1531,"")</f>
        <v/>
      </c>
      <c r="AQ1531" s="68" t="str">
        <f>IF(日報入力!AR1531,日報入力!BB1531,"")</f>
        <v/>
      </c>
      <c r="AR1531" s="68" t="str">
        <f>IF(日報入力!AS1531,"N勤","")</f>
        <v/>
      </c>
      <c r="AS1531" s="295" t="e">
        <f t="shared" si="89"/>
        <v>#VALUE!</v>
      </c>
      <c r="AT1531" s="439" t="str">
        <f>日報入力!AY1531</f>
        <v/>
      </c>
      <c r="AU1531" s="518" t="str">
        <f>IF(日報入力!G1531,G1531*60/E1531,"")</f>
        <v/>
      </c>
      <c r="AV1531" s="528" t="str">
        <f>IF(日報入力!AT1531,日報入力!AT1531,"")</f>
        <v/>
      </c>
      <c r="AW1531" s="529" t="str">
        <f>IF(日報入力!AT1531,AE1531/日報入力!AT1531,"")</f>
        <v/>
      </c>
      <c r="AX1531" s="530" t="e">
        <f>IF(1&lt;日報集計!AT1531,AT1531/(((F1531-I1531-J1531-N1531-O1531)*60)/(E1531)),"")</f>
        <v>#VALUE!</v>
      </c>
      <c r="AY1531" s="664" t="str">
        <f>IF(日報入力!H1531,AT1531/(((F1531-J1531)*60)/E1531),"")</f>
        <v/>
      </c>
      <c r="AZ1531" s="664" t="str">
        <f>IF(日報入力!I1531,AT1531/((G1531*60)/E1531),"")</f>
        <v/>
      </c>
      <c r="BA1531" s="296" t="str">
        <f>IF(日報入力!G1531,G1531/F1531,"")</f>
        <v/>
      </c>
      <c r="BB1531" s="386" t="e">
        <f t="shared" si="90"/>
        <v>#VALUE!</v>
      </c>
      <c r="BC1531" s="386" t="e">
        <f t="shared" si="91"/>
        <v>#VALUE!</v>
      </c>
      <c r="BD1531" s="80">
        <f>日報入力!AU1531</f>
        <v>0</v>
      </c>
      <c r="BE1531" s="534" t="str">
        <f>IF(日報入力!AV1531,日報入力!AV1531,"")</f>
        <v/>
      </c>
      <c r="BF1531" s="534" t="str">
        <f>IF(日報入力!AW1531,日報入力!AW1531,"")</f>
        <v/>
      </c>
      <c r="BG1531" s="398" t="str">
        <f>IF(日報入力!G1531,日報入力!K1531*日報入力!D1531*日報入力!BC1531,"")</f>
        <v/>
      </c>
    </row>
    <row r="1532" spans="1:59" ht="20.25" hidden="1" customHeight="1" x14ac:dyDescent="0.15">
      <c r="A1532" s="302" t="str">
        <f>IF(日報入力!G1532="","",日報入力!G1532)</f>
        <v/>
      </c>
      <c r="B1532" s="291" t="str">
        <f>IF(日報入力!G1532="","",日報入力!H1532)</f>
        <v/>
      </c>
      <c r="C1532" s="291" t="str">
        <f>IF(日報入力!G1532="","",日報入力!I1532)</f>
        <v/>
      </c>
      <c r="D1532" s="291" t="str">
        <f>IF(日報入力!G1532="","",日報入力!J1532)</f>
        <v/>
      </c>
      <c r="E1532" s="291" t="str">
        <f>IF(日報入力!G1532="","",日報入力!K1532)</f>
        <v/>
      </c>
      <c r="F1532" s="291" t="str">
        <f>IF(日報入力!G1532="","",日報入力!L1532)</f>
        <v/>
      </c>
      <c r="G1532" s="291" t="str">
        <f>IF(日報入力!G1532="","",日報入力!L1532-日報入力!O1532-日報入力!P1532-日報入力!Q1532-日報入力!R1532-日報入力!S1532-日報入力!T1532-日報入力!U1532-日報入力!V1532-日報入力!W1532-日報入力!X1532-日報入力!Y1532-日報入力!Z1532)</f>
        <v/>
      </c>
      <c r="H1532" s="291" t="str">
        <f>IF(日報入力!G1532="","",IF(日報入力!M1532&gt;=0,日報入力!M1532*F1532,F1532))</f>
        <v/>
      </c>
      <c r="I1532" s="291" t="str">
        <f>IF(日報入力!G1532="","",日報入力!O1532)</f>
        <v/>
      </c>
      <c r="J1532" s="291" t="str">
        <f>IF(日報入力!G1532="","",日報入力!P1532)</f>
        <v/>
      </c>
      <c r="K1532" s="291" t="str">
        <f>IF(日報入力!G1532="","",日報入力!Q1532)</f>
        <v/>
      </c>
      <c r="L1532" s="291" t="str">
        <f>IF(日報入力!G1532="","",日報入力!R1532)</f>
        <v/>
      </c>
      <c r="M1532" s="291" t="str">
        <f>IF(日報入力!G1532="","",日報入力!S1532)</f>
        <v/>
      </c>
      <c r="N1532" s="291" t="str">
        <f>IF(日報入力!G1532="","",日報入力!T1532)</f>
        <v/>
      </c>
      <c r="O1532" s="291" t="str">
        <f>IF(日報入力!G1532="","",日報入力!U1532)</f>
        <v/>
      </c>
      <c r="P1532" s="291" t="str">
        <f>IF(日報入力!G1532="","",日報入力!V1532)</f>
        <v/>
      </c>
      <c r="Q1532" s="291" t="str">
        <f>IF(日報入力!G1532="","",日報入力!W1532)</f>
        <v/>
      </c>
      <c r="R1532" s="291" t="str">
        <f>IF(日報入力!G1532="","",日報入力!X1532)</f>
        <v/>
      </c>
      <c r="S1532" s="291" t="str">
        <f>IF(日報入力!G1532="","",日報入力!Y1532)</f>
        <v/>
      </c>
      <c r="T1532" s="291" t="str">
        <f>IF(日報入力!G1532="","",日報入力!Z1532)</f>
        <v/>
      </c>
      <c r="U1532" s="291" t="str">
        <f>IF(日報入力!G1532="","",日報入力!AA1532)</f>
        <v/>
      </c>
      <c r="V1532" s="378" t="str">
        <f>IF(日報入力!G1532="","",日報入力!AB1532)</f>
        <v/>
      </c>
      <c r="W1532" s="291" t="str">
        <f>IF(日報入力!G1532="","",日報入力!AC1532)</f>
        <v/>
      </c>
      <c r="X1532" s="291" t="str">
        <f>IF(日報入力!G1532="","",日報入力!AD1532)</f>
        <v/>
      </c>
      <c r="Y1532" s="291" t="str">
        <f>IF(日報入力!G1532="","",日報入力!AE1532)</f>
        <v/>
      </c>
      <c r="Z1532" s="291" t="str">
        <f>IF(日報入力!G1532="","",日報入力!AF1532)</f>
        <v/>
      </c>
      <c r="AA1532" s="291" t="str">
        <f>IF(日報入力!G1532="","",日報入力!AG1532)</f>
        <v/>
      </c>
      <c r="AB1532" s="291" t="str">
        <f>IF(日報入力!G1532="","",日報入力!AH1532)</f>
        <v/>
      </c>
      <c r="AC1532" s="291" t="str">
        <f>IF(日報入力!G1532="","",日報入力!AI1532)</f>
        <v/>
      </c>
      <c r="AD1532" s="291" t="str">
        <f>IF(日報入力!G1532="","",日報入力!AJ1532)</f>
        <v/>
      </c>
      <c r="AE1532" s="292" t="str">
        <f>IF(日報入力!G1532="","",日報入力!E1532)</f>
        <v/>
      </c>
      <c r="AF1532" s="293" t="str">
        <f>IF(日報入力!G1532="","",日報入力!AK1532)</f>
        <v/>
      </c>
      <c r="AG1532" s="293" t="str">
        <f>IF(日報入力!G1532="","",日報入力!AL1532)</f>
        <v/>
      </c>
      <c r="AH1532" s="293" t="str">
        <f>IF(日報入力!G1532="","",日報入力!AM1532)</f>
        <v/>
      </c>
      <c r="AI1532" s="294" t="str">
        <f>IF(日報入力!G1532&gt;0,日報入力!D1532*日報入力!K1532*日報入力!AL1532,"")</f>
        <v/>
      </c>
      <c r="AJ1532" s="294" t="str">
        <f>IF(日報入力!G1532&gt;0,日報入力!E1532*日報入力!AL1532,"")</f>
        <v/>
      </c>
      <c r="AK1532" s="294" t="str">
        <f>IF(日報入力!G1532&gt;0,AI1532-AJ1532,"")</f>
        <v/>
      </c>
      <c r="AL1532" s="292" t="str">
        <f>IF(日報入力!G1532&gt;0,日報入力!E1532*日報入力!AM1532,"")</f>
        <v/>
      </c>
      <c r="AM1532" s="292" t="str">
        <f>IF(日報入力!G1532&gt;0,日報入力!AB1532*日報入力!AM1532,"")</f>
        <v/>
      </c>
      <c r="AN1532" s="68" t="str">
        <f>IF(日報入力!G1532&gt;0,日報入力!C1532,"")</f>
        <v/>
      </c>
      <c r="AO1532" s="68" t="str">
        <f>日報入力!B1532</f>
        <v/>
      </c>
      <c r="AP1532" s="68" t="str">
        <f>IF(日報入力!AQ1532,日報入力!BA1532,"")</f>
        <v/>
      </c>
      <c r="AQ1532" s="68" t="str">
        <f>IF(日報入力!AR1532,日報入力!BB1532,"")</f>
        <v/>
      </c>
      <c r="AR1532" s="68" t="str">
        <f>IF(日報入力!AS1532,"N勤","")</f>
        <v/>
      </c>
      <c r="AS1532" s="295" t="e">
        <f t="shared" si="89"/>
        <v>#VALUE!</v>
      </c>
      <c r="AT1532" s="439" t="str">
        <f>日報入力!AY1532</f>
        <v/>
      </c>
      <c r="AU1532" s="518" t="str">
        <f>IF(日報入力!G1532,G1532*60/E1532,"")</f>
        <v/>
      </c>
      <c r="AV1532" s="528" t="str">
        <f>IF(日報入力!AT1532,日報入力!AT1532,"")</f>
        <v/>
      </c>
      <c r="AW1532" s="529" t="str">
        <f>IF(日報入力!AT1532,AE1532/日報入力!AT1532,"")</f>
        <v/>
      </c>
      <c r="AX1532" s="530" t="e">
        <f>IF(1&lt;日報集計!AT1532,AT1532/(((F1532-I1532-J1532-N1532-O1532)*60)/(E1532)),"")</f>
        <v>#VALUE!</v>
      </c>
      <c r="AY1532" s="664" t="str">
        <f>IF(日報入力!H1532,AT1532/(((F1532-J1532)*60)/E1532),"")</f>
        <v/>
      </c>
      <c r="AZ1532" s="664" t="str">
        <f>IF(日報入力!I1532,AT1532/((G1532*60)/E1532),"")</f>
        <v/>
      </c>
      <c r="BA1532" s="296" t="str">
        <f>IF(日報入力!G1532,G1532/F1532,"")</f>
        <v/>
      </c>
      <c r="BB1532" s="386" t="e">
        <f t="shared" si="90"/>
        <v>#VALUE!</v>
      </c>
      <c r="BC1532" s="386" t="e">
        <f t="shared" si="91"/>
        <v>#VALUE!</v>
      </c>
      <c r="BD1532" s="80">
        <f>日報入力!AU1532</f>
        <v>0</v>
      </c>
      <c r="BE1532" s="534" t="str">
        <f>IF(日報入力!AV1532,日報入力!AV1532,"")</f>
        <v/>
      </c>
      <c r="BF1532" s="534" t="str">
        <f>IF(日報入力!AW1532,日報入力!AW1532,"")</f>
        <v/>
      </c>
      <c r="BG1532" s="398" t="str">
        <f>IF(日報入力!G1532,日報入力!K1532*日報入力!D1532*日報入力!BC1532,"")</f>
        <v/>
      </c>
    </row>
    <row r="1533" spans="1:59" ht="20.25" hidden="1" customHeight="1" x14ac:dyDescent="0.15">
      <c r="A1533" s="302" t="str">
        <f>IF(日報入力!G1533="","",日報入力!G1533)</f>
        <v/>
      </c>
      <c r="B1533" s="291" t="str">
        <f>IF(日報入力!G1533="","",日報入力!H1533)</f>
        <v/>
      </c>
      <c r="C1533" s="291" t="str">
        <f>IF(日報入力!G1533="","",日報入力!I1533)</f>
        <v/>
      </c>
      <c r="D1533" s="291" t="str">
        <f>IF(日報入力!G1533="","",日報入力!J1533)</f>
        <v/>
      </c>
      <c r="E1533" s="291" t="str">
        <f>IF(日報入力!G1533="","",日報入力!K1533)</f>
        <v/>
      </c>
      <c r="F1533" s="291" t="str">
        <f>IF(日報入力!G1533="","",日報入力!L1533)</f>
        <v/>
      </c>
      <c r="G1533" s="291" t="str">
        <f>IF(日報入力!G1533="","",日報入力!L1533-日報入力!O1533-日報入力!P1533-日報入力!Q1533-日報入力!R1533-日報入力!S1533-日報入力!T1533-日報入力!U1533-日報入力!V1533-日報入力!W1533-日報入力!X1533-日報入力!Y1533-日報入力!Z1533)</f>
        <v/>
      </c>
      <c r="H1533" s="291" t="str">
        <f>IF(日報入力!G1533="","",IF(日報入力!M1533&gt;=0,日報入力!M1533*F1533,F1533))</f>
        <v/>
      </c>
      <c r="I1533" s="291" t="str">
        <f>IF(日報入力!G1533="","",日報入力!O1533)</f>
        <v/>
      </c>
      <c r="J1533" s="291" t="str">
        <f>IF(日報入力!G1533="","",日報入力!P1533)</f>
        <v/>
      </c>
      <c r="K1533" s="291" t="str">
        <f>IF(日報入力!G1533="","",日報入力!Q1533)</f>
        <v/>
      </c>
      <c r="L1533" s="291" t="str">
        <f>IF(日報入力!G1533="","",日報入力!R1533)</f>
        <v/>
      </c>
      <c r="M1533" s="291" t="str">
        <f>IF(日報入力!G1533="","",日報入力!S1533)</f>
        <v/>
      </c>
      <c r="N1533" s="291" t="str">
        <f>IF(日報入力!G1533="","",日報入力!T1533)</f>
        <v/>
      </c>
      <c r="O1533" s="291" t="str">
        <f>IF(日報入力!G1533="","",日報入力!U1533)</f>
        <v/>
      </c>
      <c r="P1533" s="291" t="str">
        <f>IF(日報入力!G1533="","",日報入力!V1533)</f>
        <v/>
      </c>
      <c r="Q1533" s="291" t="str">
        <f>IF(日報入力!G1533="","",日報入力!W1533)</f>
        <v/>
      </c>
      <c r="R1533" s="291" t="str">
        <f>IF(日報入力!G1533="","",日報入力!X1533)</f>
        <v/>
      </c>
      <c r="S1533" s="291" t="str">
        <f>IF(日報入力!G1533="","",日報入力!Y1533)</f>
        <v/>
      </c>
      <c r="T1533" s="291" t="str">
        <f>IF(日報入力!G1533="","",日報入力!Z1533)</f>
        <v/>
      </c>
      <c r="U1533" s="291" t="str">
        <f>IF(日報入力!G1533="","",日報入力!AA1533)</f>
        <v/>
      </c>
      <c r="V1533" s="378" t="str">
        <f>IF(日報入力!G1533="","",日報入力!AB1533)</f>
        <v/>
      </c>
      <c r="W1533" s="291" t="str">
        <f>IF(日報入力!G1533="","",日報入力!AC1533)</f>
        <v/>
      </c>
      <c r="X1533" s="291" t="str">
        <f>IF(日報入力!G1533="","",日報入力!AD1533)</f>
        <v/>
      </c>
      <c r="Y1533" s="291" t="str">
        <f>IF(日報入力!G1533="","",日報入力!AE1533)</f>
        <v/>
      </c>
      <c r="Z1533" s="291" t="str">
        <f>IF(日報入力!G1533="","",日報入力!AF1533)</f>
        <v/>
      </c>
      <c r="AA1533" s="291" t="str">
        <f>IF(日報入力!G1533="","",日報入力!AG1533)</f>
        <v/>
      </c>
      <c r="AB1533" s="291" t="str">
        <f>IF(日報入力!G1533="","",日報入力!AH1533)</f>
        <v/>
      </c>
      <c r="AC1533" s="291" t="str">
        <f>IF(日報入力!G1533="","",日報入力!AI1533)</f>
        <v/>
      </c>
      <c r="AD1533" s="291" t="str">
        <f>IF(日報入力!G1533="","",日報入力!AJ1533)</f>
        <v/>
      </c>
      <c r="AE1533" s="292" t="str">
        <f>IF(日報入力!G1533="","",日報入力!E1533)</f>
        <v/>
      </c>
      <c r="AF1533" s="293" t="str">
        <f>IF(日報入力!G1533="","",日報入力!AK1533)</f>
        <v/>
      </c>
      <c r="AG1533" s="293" t="str">
        <f>IF(日報入力!G1533="","",日報入力!AL1533)</f>
        <v/>
      </c>
      <c r="AH1533" s="293" t="str">
        <f>IF(日報入力!G1533="","",日報入力!AM1533)</f>
        <v/>
      </c>
      <c r="AI1533" s="294" t="str">
        <f>IF(日報入力!G1533&gt;0,日報入力!D1533*日報入力!K1533*日報入力!AL1533,"")</f>
        <v/>
      </c>
      <c r="AJ1533" s="294" t="str">
        <f>IF(日報入力!G1533&gt;0,日報入力!E1533*日報入力!AL1533,"")</f>
        <v/>
      </c>
      <c r="AK1533" s="294" t="str">
        <f>IF(日報入力!G1533&gt;0,AI1533-AJ1533,"")</f>
        <v/>
      </c>
      <c r="AL1533" s="292" t="str">
        <f>IF(日報入力!G1533&gt;0,日報入力!E1533*日報入力!AM1533,"")</f>
        <v/>
      </c>
      <c r="AM1533" s="292" t="str">
        <f>IF(日報入力!G1533&gt;0,日報入力!AB1533*日報入力!AM1533,"")</f>
        <v/>
      </c>
      <c r="AN1533" s="68" t="str">
        <f>IF(日報入力!G1533&gt;0,日報入力!C1533,"")</f>
        <v/>
      </c>
      <c r="AO1533" s="68" t="str">
        <f>日報入力!B1533</f>
        <v/>
      </c>
      <c r="AP1533" s="68" t="str">
        <f>IF(日報入力!AQ1533,日報入力!BA1533,"")</f>
        <v/>
      </c>
      <c r="AQ1533" s="68" t="str">
        <f>IF(日報入力!AR1533,日報入力!BB1533,"")</f>
        <v/>
      </c>
      <c r="AR1533" s="68" t="str">
        <f>IF(日報入力!AS1533,"N勤","")</f>
        <v/>
      </c>
      <c r="AS1533" s="295" t="e">
        <f t="shared" si="89"/>
        <v>#VALUE!</v>
      </c>
      <c r="AT1533" s="439" t="str">
        <f>日報入力!AY1533</f>
        <v/>
      </c>
      <c r="AU1533" s="518" t="str">
        <f>IF(日報入力!G1533,G1533*60/E1533,"")</f>
        <v/>
      </c>
      <c r="AV1533" s="528" t="str">
        <f>IF(日報入力!AT1533,日報入力!AT1533,"")</f>
        <v/>
      </c>
      <c r="AW1533" s="529" t="str">
        <f>IF(日報入力!AT1533,AE1533/日報入力!AT1533,"")</f>
        <v/>
      </c>
      <c r="AX1533" s="530" t="e">
        <f>IF(1&lt;日報集計!AT1533,AT1533/(((F1533-I1533-J1533-N1533-O1533)*60)/(E1533)),"")</f>
        <v>#VALUE!</v>
      </c>
      <c r="AY1533" s="664" t="str">
        <f>IF(日報入力!H1533,AT1533/(((F1533-J1533)*60)/E1533),"")</f>
        <v/>
      </c>
      <c r="AZ1533" s="664" t="str">
        <f>IF(日報入力!I1533,AT1533/((G1533*60)/E1533),"")</f>
        <v/>
      </c>
      <c r="BA1533" s="296" t="str">
        <f>IF(日報入力!G1533,G1533/F1533,"")</f>
        <v/>
      </c>
      <c r="BB1533" s="386" t="e">
        <f t="shared" si="90"/>
        <v>#VALUE!</v>
      </c>
      <c r="BC1533" s="386" t="e">
        <f t="shared" si="91"/>
        <v>#VALUE!</v>
      </c>
      <c r="BD1533" s="80">
        <f>日報入力!AU1533</f>
        <v>0</v>
      </c>
      <c r="BE1533" s="534" t="str">
        <f>IF(日報入力!AV1533,日報入力!AV1533,"")</f>
        <v/>
      </c>
      <c r="BF1533" s="534" t="str">
        <f>IF(日報入力!AW1533,日報入力!AW1533,"")</f>
        <v/>
      </c>
      <c r="BG1533" s="398" t="str">
        <f>IF(日報入力!G1533,日報入力!K1533*日報入力!D1533*日報入力!BC1533,"")</f>
        <v/>
      </c>
    </row>
    <row r="1534" spans="1:59" ht="20.25" hidden="1" customHeight="1" x14ac:dyDescent="0.15">
      <c r="A1534" s="302" t="str">
        <f>IF(日報入力!G1534="","",日報入力!G1534)</f>
        <v/>
      </c>
      <c r="B1534" s="291" t="str">
        <f>IF(日報入力!G1534="","",日報入力!H1534)</f>
        <v/>
      </c>
      <c r="C1534" s="291" t="str">
        <f>IF(日報入力!G1534="","",日報入力!I1534)</f>
        <v/>
      </c>
      <c r="D1534" s="291" t="str">
        <f>IF(日報入力!G1534="","",日報入力!J1534)</f>
        <v/>
      </c>
      <c r="E1534" s="291" t="str">
        <f>IF(日報入力!G1534="","",日報入力!K1534)</f>
        <v/>
      </c>
      <c r="F1534" s="291" t="str">
        <f>IF(日報入力!G1534="","",日報入力!L1534)</f>
        <v/>
      </c>
      <c r="G1534" s="291" t="str">
        <f>IF(日報入力!G1534="","",日報入力!L1534-日報入力!O1534-日報入力!P1534-日報入力!Q1534-日報入力!R1534-日報入力!S1534-日報入力!T1534-日報入力!U1534-日報入力!V1534-日報入力!W1534-日報入力!X1534-日報入力!Y1534-日報入力!Z1534)</f>
        <v/>
      </c>
      <c r="H1534" s="291" t="str">
        <f>IF(日報入力!G1534="","",IF(日報入力!M1534&gt;=0,日報入力!M1534*F1534,F1534))</f>
        <v/>
      </c>
      <c r="I1534" s="291" t="str">
        <f>IF(日報入力!G1534="","",日報入力!O1534)</f>
        <v/>
      </c>
      <c r="J1534" s="291" t="str">
        <f>IF(日報入力!G1534="","",日報入力!P1534)</f>
        <v/>
      </c>
      <c r="K1534" s="291" t="str">
        <f>IF(日報入力!G1534="","",日報入力!Q1534)</f>
        <v/>
      </c>
      <c r="L1534" s="291" t="str">
        <f>IF(日報入力!G1534="","",日報入力!R1534)</f>
        <v/>
      </c>
      <c r="M1534" s="291" t="str">
        <f>IF(日報入力!G1534="","",日報入力!S1534)</f>
        <v/>
      </c>
      <c r="N1534" s="291" t="str">
        <f>IF(日報入力!G1534="","",日報入力!T1534)</f>
        <v/>
      </c>
      <c r="O1534" s="291" t="str">
        <f>IF(日報入力!G1534="","",日報入力!U1534)</f>
        <v/>
      </c>
      <c r="P1534" s="291" t="str">
        <f>IF(日報入力!G1534="","",日報入力!V1534)</f>
        <v/>
      </c>
      <c r="Q1534" s="291" t="str">
        <f>IF(日報入力!G1534="","",日報入力!W1534)</f>
        <v/>
      </c>
      <c r="R1534" s="291" t="str">
        <f>IF(日報入力!G1534="","",日報入力!X1534)</f>
        <v/>
      </c>
      <c r="S1534" s="291" t="str">
        <f>IF(日報入力!G1534="","",日報入力!Y1534)</f>
        <v/>
      </c>
      <c r="T1534" s="291" t="str">
        <f>IF(日報入力!G1534="","",日報入力!Z1534)</f>
        <v/>
      </c>
      <c r="U1534" s="291" t="str">
        <f>IF(日報入力!G1534="","",日報入力!AA1534)</f>
        <v/>
      </c>
      <c r="V1534" s="378" t="str">
        <f>IF(日報入力!G1534="","",日報入力!AB1534)</f>
        <v/>
      </c>
      <c r="W1534" s="291" t="str">
        <f>IF(日報入力!G1534="","",日報入力!AC1534)</f>
        <v/>
      </c>
      <c r="X1534" s="291" t="str">
        <f>IF(日報入力!G1534="","",日報入力!AD1534)</f>
        <v/>
      </c>
      <c r="Y1534" s="291" t="str">
        <f>IF(日報入力!G1534="","",日報入力!AE1534)</f>
        <v/>
      </c>
      <c r="Z1534" s="291" t="str">
        <f>IF(日報入力!G1534="","",日報入力!AF1534)</f>
        <v/>
      </c>
      <c r="AA1534" s="291" t="str">
        <f>IF(日報入力!G1534="","",日報入力!AG1534)</f>
        <v/>
      </c>
      <c r="AB1534" s="291" t="str">
        <f>IF(日報入力!G1534="","",日報入力!AH1534)</f>
        <v/>
      </c>
      <c r="AC1534" s="291" t="str">
        <f>IF(日報入力!G1534="","",日報入力!AI1534)</f>
        <v/>
      </c>
      <c r="AD1534" s="291" t="str">
        <f>IF(日報入力!G1534="","",日報入力!AJ1534)</f>
        <v/>
      </c>
      <c r="AE1534" s="292" t="str">
        <f>IF(日報入力!G1534="","",日報入力!E1534)</f>
        <v/>
      </c>
      <c r="AF1534" s="293" t="str">
        <f>IF(日報入力!G1534="","",日報入力!AK1534)</f>
        <v/>
      </c>
      <c r="AG1534" s="293" t="str">
        <f>IF(日報入力!G1534="","",日報入力!AL1534)</f>
        <v/>
      </c>
      <c r="AH1534" s="293" t="str">
        <f>IF(日報入力!G1534="","",日報入力!AM1534)</f>
        <v/>
      </c>
      <c r="AI1534" s="294" t="str">
        <f>IF(日報入力!G1534&gt;0,日報入力!D1534*日報入力!K1534*日報入力!AL1534,"")</f>
        <v/>
      </c>
      <c r="AJ1534" s="294" t="str">
        <f>IF(日報入力!G1534&gt;0,日報入力!E1534*日報入力!AL1534,"")</f>
        <v/>
      </c>
      <c r="AK1534" s="294" t="str">
        <f>IF(日報入力!G1534&gt;0,AI1534-AJ1534,"")</f>
        <v/>
      </c>
      <c r="AL1534" s="292" t="str">
        <f>IF(日報入力!G1534&gt;0,日報入力!E1534*日報入力!AM1534,"")</f>
        <v/>
      </c>
      <c r="AM1534" s="292" t="str">
        <f>IF(日報入力!G1534&gt;0,日報入力!AB1534*日報入力!AM1534,"")</f>
        <v/>
      </c>
      <c r="AN1534" s="68" t="str">
        <f>IF(日報入力!G1534&gt;0,日報入力!C1534,"")</f>
        <v/>
      </c>
      <c r="AO1534" s="68" t="str">
        <f>日報入力!B1534</f>
        <v/>
      </c>
      <c r="AP1534" s="68" t="str">
        <f>IF(日報入力!AQ1534,日報入力!BA1534,"")</f>
        <v/>
      </c>
      <c r="AQ1534" s="68" t="str">
        <f>IF(日報入力!AR1534,日報入力!BB1534,"")</f>
        <v/>
      </c>
      <c r="AR1534" s="68" t="str">
        <f>IF(日報入力!AS1534,"N勤","")</f>
        <v/>
      </c>
      <c r="AS1534" s="295" t="e">
        <f t="shared" si="89"/>
        <v>#VALUE!</v>
      </c>
      <c r="AT1534" s="439" t="str">
        <f>日報入力!AY1534</f>
        <v/>
      </c>
      <c r="AU1534" s="518" t="str">
        <f>IF(日報入力!G1534,G1534*60/E1534,"")</f>
        <v/>
      </c>
      <c r="AV1534" s="528" t="str">
        <f>IF(日報入力!AT1534,日報入力!AT1534,"")</f>
        <v/>
      </c>
      <c r="AW1534" s="529" t="str">
        <f>IF(日報入力!AT1534,AE1534/日報入力!AT1534,"")</f>
        <v/>
      </c>
      <c r="AX1534" s="530" t="e">
        <f>IF(1&lt;日報集計!AT1534,AT1534/(((F1534-I1534-J1534-N1534-O1534)*60)/(E1534)),"")</f>
        <v>#VALUE!</v>
      </c>
      <c r="AY1534" s="664" t="str">
        <f>IF(日報入力!H1534,AT1534/(((F1534-J1534)*60)/E1534),"")</f>
        <v/>
      </c>
      <c r="AZ1534" s="664" t="str">
        <f>IF(日報入力!I1534,AT1534/((G1534*60)/E1534),"")</f>
        <v/>
      </c>
      <c r="BA1534" s="296" t="str">
        <f>IF(日報入力!G1534,G1534/F1534,"")</f>
        <v/>
      </c>
      <c r="BB1534" s="386" t="e">
        <f t="shared" si="90"/>
        <v>#VALUE!</v>
      </c>
      <c r="BC1534" s="386" t="e">
        <f t="shared" si="91"/>
        <v>#VALUE!</v>
      </c>
      <c r="BD1534" s="80">
        <f>日報入力!AU1534</f>
        <v>0</v>
      </c>
      <c r="BE1534" s="534" t="str">
        <f>IF(日報入力!AV1534,日報入力!AV1534,"")</f>
        <v/>
      </c>
      <c r="BF1534" s="534" t="str">
        <f>IF(日報入力!AW1534,日報入力!AW1534,"")</f>
        <v/>
      </c>
      <c r="BG1534" s="398" t="str">
        <f>IF(日報入力!G1534,日報入力!K1534*日報入力!D1534*日報入力!BC1534,"")</f>
        <v/>
      </c>
    </row>
    <row r="1535" spans="1:59" ht="20.25" hidden="1" customHeight="1" x14ac:dyDescent="0.15">
      <c r="A1535" s="302" t="str">
        <f>IF(日報入力!G1535="","",日報入力!G1535)</f>
        <v/>
      </c>
      <c r="B1535" s="291" t="str">
        <f>IF(日報入力!G1535="","",日報入力!H1535)</f>
        <v/>
      </c>
      <c r="C1535" s="291" t="str">
        <f>IF(日報入力!G1535="","",日報入力!I1535)</f>
        <v/>
      </c>
      <c r="D1535" s="291" t="str">
        <f>IF(日報入力!G1535="","",日報入力!J1535)</f>
        <v/>
      </c>
      <c r="E1535" s="291" t="str">
        <f>IF(日報入力!G1535="","",日報入力!K1535)</f>
        <v/>
      </c>
      <c r="F1535" s="291" t="str">
        <f>IF(日報入力!G1535="","",日報入力!L1535)</f>
        <v/>
      </c>
      <c r="G1535" s="291" t="str">
        <f>IF(日報入力!G1535="","",日報入力!L1535-日報入力!O1535-日報入力!P1535-日報入力!Q1535-日報入力!R1535-日報入力!S1535-日報入力!T1535-日報入力!U1535-日報入力!V1535-日報入力!W1535-日報入力!X1535-日報入力!Y1535-日報入力!Z1535)</f>
        <v/>
      </c>
      <c r="H1535" s="291" t="str">
        <f>IF(日報入力!G1535="","",IF(日報入力!M1535&gt;=0,日報入力!M1535*F1535,F1535))</f>
        <v/>
      </c>
      <c r="I1535" s="291" t="str">
        <f>IF(日報入力!G1535="","",日報入力!O1535)</f>
        <v/>
      </c>
      <c r="J1535" s="291" t="str">
        <f>IF(日報入力!G1535="","",日報入力!P1535)</f>
        <v/>
      </c>
      <c r="K1535" s="291" t="str">
        <f>IF(日報入力!G1535="","",日報入力!Q1535)</f>
        <v/>
      </c>
      <c r="L1535" s="291" t="str">
        <f>IF(日報入力!G1535="","",日報入力!R1535)</f>
        <v/>
      </c>
      <c r="M1535" s="291" t="str">
        <f>IF(日報入力!G1535="","",日報入力!S1535)</f>
        <v/>
      </c>
      <c r="N1535" s="291" t="str">
        <f>IF(日報入力!G1535="","",日報入力!T1535)</f>
        <v/>
      </c>
      <c r="O1535" s="291" t="str">
        <f>IF(日報入力!G1535="","",日報入力!U1535)</f>
        <v/>
      </c>
      <c r="P1535" s="291" t="str">
        <f>IF(日報入力!G1535="","",日報入力!V1535)</f>
        <v/>
      </c>
      <c r="Q1535" s="291" t="str">
        <f>IF(日報入力!G1535="","",日報入力!W1535)</f>
        <v/>
      </c>
      <c r="R1535" s="291" t="str">
        <f>IF(日報入力!G1535="","",日報入力!X1535)</f>
        <v/>
      </c>
      <c r="S1535" s="291" t="str">
        <f>IF(日報入力!G1535="","",日報入力!Y1535)</f>
        <v/>
      </c>
      <c r="T1535" s="291" t="str">
        <f>IF(日報入力!G1535="","",日報入力!Z1535)</f>
        <v/>
      </c>
      <c r="U1535" s="291" t="str">
        <f>IF(日報入力!G1535="","",日報入力!AA1535)</f>
        <v/>
      </c>
      <c r="V1535" s="378" t="str">
        <f>IF(日報入力!G1535="","",日報入力!AB1535)</f>
        <v/>
      </c>
      <c r="W1535" s="291" t="str">
        <f>IF(日報入力!G1535="","",日報入力!AC1535)</f>
        <v/>
      </c>
      <c r="X1535" s="291" t="str">
        <f>IF(日報入力!G1535="","",日報入力!AD1535)</f>
        <v/>
      </c>
      <c r="Y1535" s="291" t="str">
        <f>IF(日報入力!G1535="","",日報入力!AE1535)</f>
        <v/>
      </c>
      <c r="Z1535" s="291" t="str">
        <f>IF(日報入力!G1535="","",日報入力!AF1535)</f>
        <v/>
      </c>
      <c r="AA1535" s="291" t="str">
        <f>IF(日報入力!G1535="","",日報入力!AG1535)</f>
        <v/>
      </c>
      <c r="AB1535" s="291" t="str">
        <f>IF(日報入力!G1535="","",日報入力!AH1535)</f>
        <v/>
      </c>
      <c r="AC1535" s="291" t="str">
        <f>IF(日報入力!G1535="","",日報入力!AI1535)</f>
        <v/>
      </c>
      <c r="AD1535" s="291" t="str">
        <f>IF(日報入力!G1535="","",日報入力!AJ1535)</f>
        <v/>
      </c>
      <c r="AE1535" s="292" t="str">
        <f>IF(日報入力!G1535="","",日報入力!E1535)</f>
        <v/>
      </c>
      <c r="AF1535" s="293" t="str">
        <f>IF(日報入力!G1535="","",日報入力!AK1535)</f>
        <v/>
      </c>
      <c r="AG1535" s="293" t="str">
        <f>IF(日報入力!G1535="","",日報入力!AL1535)</f>
        <v/>
      </c>
      <c r="AH1535" s="293" t="str">
        <f>IF(日報入力!G1535="","",日報入力!AM1535)</f>
        <v/>
      </c>
      <c r="AI1535" s="294" t="str">
        <f>IF(日報入力!G1535&gt;0,日報入力!D1535*日報入力!K1535*日報入力!AL1535,"")</f>
        <v/>
      </c>
      <c r="AJ1535" s="294" t="str">
        <f>IF(日報入力!G1535&gt;0,日報入力!E1535*日報入力!AL1535,"")</f>
        <v/>
      </c>
      <c r="AK1535" s="294" t="str">
        <f>IF(日報入力!G1535&gt;0,AI1535-AJ1535,"")</f>
        <v/>
      </c>
      <c r="AL1535" s="292" t="str">
        <f>IF(日報入力!G1535&gt;0,日報入力!E1535*日報入力!AM1535,"")</f>
        <v/>
      </c>
      <c r="AM1535" s="292" t="str">
        <f>IF(日報入力!G1535&gt;0,日報入力!AB1535*日報入力!AM1535,"")</f>
        <v/>
      </c>
      <c r="AN1535" s="68" t="str">
        <f>IF(日報入力!G1535&gt;0,日報入力!C1535,"")</f>
        <v/>
      </c>
      <c r="AO1535" s="68" t="str">
        <f>日報入力!B1535</f>
        <v/>
      </c>
      <c r="AP1535" s="68" t="str">
        <f>IF(日報入力!AQ1535,日報入力!BA1535,"")</f>
        <v/>
      </c>
      <c r="AQ1535" s="68" t="str">
        <f>IF(日報入力!AR1535,日報入力!BB1535,"")</f>
        <v/>
      </c>
      <c r="AR1535" s="68" t="str">
        <f>IF(日報入力!AS1535,"N勤","")</f>
        <v/>
      </c>
      <c r="AS1535" s="295" t="e">
        <f t="shared" si="89"/>
        <v>#VALUE!</v>
      </c>
      <c r="AT1535" s="439" t="str">
        <f>日報入力!AY1535</f>
        <v/>
      </c>
      <c r="AU1535" s="518" t="str">
        <f>IF(日報入力!G1535,G1535*60/E1535,"")</f>
        <v/>
      </c>
      <c r="AV1535" s="528" t="str">
        <f>IF(日報入力!AT1535,日報入力!AT1535,"")</f>
        <v/>
      </c>
      <c r="AW1535" s="529" t="str">
        <f>IF(日報入力!AT1535,AE1535/日報入力!AT1535,"")</f>
        <v/>
      </c>
      <c r="AX1535" s="530" t="e">
        <f>IF(1&lt;日報集計!AT1535,AT1535/(((F1535-I1535-J1535-N1535-O1535)*60)/(E1535)),"")</f>
        <v>#VALUE!</v>
      </c>
      <c r="AY1535" s="664" t="str">
        <f>IF(日報入力!H1535,AT1535/(((F1535-J1535)*60)/E1535),"")</f>
        <v/>
      </c>
      <c r="AZ1535" s="664" t="str">
        <f>IF(日報入力!I1535,AT1535/((G1535*60)/E1535),"")</f>
        <v/>
      </c>
      <c r="BA1535" s="296" t="str">
        <f>IF(日報入力!G1535,G1535/F1535,"")</f>
        <v/>
      </c>
      <c r="BB1535" s="386" t="e">
        <f t="shared" si="90"/>
        <v>#VALUE!</v>
      </c>
      <c r="BC1535" s="386" t="e">
        <f t="shared" si="91"/>
        <v>#VALUE!</v>
      </c>
      <c r="BD1535" s="80">
        <f>日報入力!AU1535</f>
        <v>0</v>
      </c>
      <c r="BE1535" s="534" t="str">
        <f>IF(日報入力!AV1535,日報入力!AV1535,"")</f>
        <v/>
      </c>
      <c r="BF1535" s="534" t="str">
        <f>IF(日報入力!AW1535,日報入力!AW1535,"")</f>
        <v/>
      </c>
      <c r="BG1535" s="398" t="str">
        <f>IF(日報入力!G1535,日報入力!K1535*日報入力!D1535*日報入力!BC1535,"")</f>
        <v/>
      </c>
    </row>
    <row r="1536" spans="1:59" ht="20.25" hidden="1" customHeight="1" x14ac:dyDescent="0.15">
      <c r="A1536" s="302" t="str">
        <f>IF(日報入力!G1536="","",日報入力!G1536)</f>
        <v/>
      </c>
      <c r="B1536" s="291" t="str">
        <f>IF(日報入力!G1536="","",日報入力!H1536)</f>
        <v/>
      </c>
      <c r="C1536" s="291" t="str">
        <f>IF(日報入力!G1536="","",日報入力!I1536)</f>
        <v/>
      </c>
      <c r="D1536" s="291" t="str">
        <f>IF(日報入力!G1536="","",日報入力!J1536)</f>
        <v/>
      </c>
      <c r="E1536" s="291" t="str">
        <f>IF(日報入力!G1536="","",日報入力!K1536)</f>
        <v/>
      </c>
      <c r="F1536" s="291" t="str">
        <f>IF(日報入力!G1536="","",日報入力!L1536)</f>
        <v/>
      </c>
      <c r="G1536" s="291" t="str">
        <f>IF(日報入力!G1536="","",日報入力!L1536-日報入力!O1536-日報入力!P1536-日報入力!Q1536-日報入力!R1536-日報入力!S1536-日報入力!T1536-日報入力!U1536-日報入力!V1536-日報入力!W1536-日報入力!X1536-日報入力!Y1536-日報入力!Z1536)</f>
        <v/>
      </c>
      <c r="H1536" s="291" t="str">
        <f>IF(日報入力!G1536="","",IF(日報入力!M1536&gt;=0,日報入力!M1536*F1536,F1536))</f>
        <v/>
      </c>
      <c r="I1536" s="291" t="str">
        <f>IF(日報入力!G1536="","",日報入力!O1536)</f>
        <v/>
      </c>
      <c r="J1536" s="291" t="str">
        <f>IF(日報入力!G1536="","",日報入力!P1536)</f>
        <v/>
      </c>
      <c r="K1536" s="291" t="str">
        <f>IF(日報入力!G1536="","",日報入力!Q1536)</f>
        <v/>
      </c>
      <c r="L1536" s="291" t="str">
        <f>IF(日報入力!G1536="","",日報入力!R1536)</f>
        <v/>
      </c>
      <c r="M1536" s="291" t="str">
        <f>IF(日報入力!G1536="","",日報入力!S1536)</f>
        <v/>
      </c>
      <c r="N1536" s="291" t="str">
        <f>IF(日報入力!G1536="","",日報入力!T1536)</f>
        <v/>
      </c>
      <c r="O1536" s="291" t="str">
        <f>IF(日報入力!G1536="","",日報入力!U1536)</f>
        <v/>
      </c>
      <c r="P1536" s="291" t="str">
        <f>IF(日報入力!G1536="","",日報入力!V1536)</f>
        <v/>
      </c>
      <c r="Q1536" s="291" t="str">
        <f>IF(日報入力!G1536="","",日報入力!W1536)</f>
        <v/>
      </c>
      <c r="R1536" s="291" t="str">
        <f>IF(日報入力!G1536="","",日報入力!X1536)</f>
        <v/>
      </c>
      <c r="S1536" s="291" t="str">
        <f>IF(日報入力!G1536="","",日報入力!Y1536)</f>
        <v/>
      </c>
      <c r="T1536" s="291" t="str">
        <f>IF(日報入力!G1536="","",日報入力!Z1536)</f>
        <v/>
      </c>
      <c r="U1536" s="291" t="str">
        <f>IF(日報入力!G1536="","",日報入力!AA1536)</f>
        <v/>
      </c>
      <c r="V1536" s="378" t="str">
        <f>IF(日報入力!G1536="","",日報入力!AB1536)</f>
        <v/>
      </c>
      <c r="W1536" s="291" t="str">
        <f>IF(日報入力!G1536="","",日報入力!AC1536)</f>
        <v/>
      </c>
      <c r="X1536" s="291" t="str">
        <f>IF(日報入力!G1536="","",日報入力!AD1536)</f>
        <v/>
      </c>
      <c r="Y1536" s="291" t="str">
        <f>IF(日報入力!G1536="","",日報入力!AE1536)</f>
        <v/>
      </c>
      <c r="Z1536" s="291" t="str">
        <f>IF(日報入力!G1536="","",日報入力!AF1536)</f>
        <v/>
      </c>
      <c r="AA1536" s="291" t="str">
        <f>IF(日報入力!G1536="","",日報入力!AG1536)</f>
        <v/>
      </c>
      <c r="AB1536" s="291" t="str">
        <f>IF(日報入力!G1536="","",日報入力!AH1536)</f>
        <v/>
      </c>
      <c r="AC1536" s="291" t="str">
        <f>IF(日報入力!G1536="","",日報入力!AI1536)</f>
        <v/>
      </c>
      <c r="AD1536" s="291" t="str">
        <f>IF(日報入力!G1536="","",日報入力!AJ1536)</f>
        <v/>
      </c>
      <c r="AE1536" s="292" t="str">
        <f>IF(日報入力!G1536="","",日報入力!E1536)</f>
        <v/>
      </c>
      <c r="AF1536" s="293" t="str">
        <f>IF(日報入力!G1536="","",日報入力!AK1536)</f>
        <v/>
      </c>
      <c r="AG1536" s="293" t="str">
        <f>IF(日報入力!G1536="","",日報入力!AL1536)</f>
        <v/>
      </c>
      <c r="AH1536" s="293" t="str">
        <f>IF(日報入力!G1536="","",日報入力!AM1536)</f>
        <v/>
      </c>
      <c r="AI1536" s="294" t="str">
        <f>IF(日報入力!G1536&gt;0,日報入力!D1536*日報入力!K1536*日報入力!AL1536,"")</f>
        <v/>
      </c>
      <c r="AJ1536" s="294" t="str">
        <f>IF(日報入力!G1536&gt;0,日報入力!E1536*日報入力!AL1536,"")</f>
        <v/>
      </c>
      <c r="AK1536" s="294" t="str">
        <f>IF(日報入力!G1536&gt;0,AI1536-AJ1536,"")</f>
        <v/>
      </c>
      <c r="AL1536" s="292" t="str">
        <f>IF(日報入力!G1536&gt;0,日報入力!E1536*日報入力!AM1536,"")</f>
        <v/>
      </c>
      <c r="AM1536" s="292" t="str">
        <f>IF(日報入力!G1536&gt;0,日報入力!AB1536*日報入力!AM1536,"")</f>
        <v/>
      </c>
      <c r="AN1536" s="68" t="str">
        <f>IF(日報入力!G1536&gt;0,日報入力!C1536,"")</f>
        <v/>
      </c>
      <c r="AO1536" s="68" t="str">
        <f>日報入力!B1536</f>
        <v/>
      </c>
      <c r="AP1536" s="68" t="str">
        <f>IF(日報入力!AQ1536,日報入力!BA1536,"")</f>
        <v/>
      </c>
      <c r="AQ1536" s="68" t="str">
        <f>IF(日報入力!AR1536,日報入力!BB1536,"")</f>
        <v/>
      </c>
      <c r="AR1536" s="68" t="str">
        <f>IF(日報入力!AS1536,"N勤","")</f>
        <v/>
      </c>
      <c r="AS1536" s="295" t="e">
        <f t="shared" si="89"/>
        <v>#VALUE!</v>
      </c>
      <c r="AT1536" s="439" t="str">
        <f>日報入力!AY1536</f>
        <v/>
      </c>
      <c r="AU1536" s="518" t="str">
        <f>IF(日報入力!G1536,G1536*60/E1536,"")</f>
        <v/>
      </c>
      <c r="AV1536" s="528" t="str">
        <f>IF(日報入力!AT1536,日報入力!AT1536,"")</f>
        <v/>
      </c>
      <c r="AW1536" s="529" t="str">
        <f>IF(日報入力!AT1536,AE1536/日報入力!AT1536,"")</f>
        <v/>
      </c>
      <c r="AX1536" s="530" t="e">
        <f>IF(1&lt;日報集計!AT1536,AT1536/(((F1536-I1536-J1536-N1536-O1536)*60)/(E1536)),"")</f>
        <v>#VALUE!</v>
      </c>
      <c r="AY1536" s="664" t="str">
        <f>IF(日報入力!H1536,AT1536/(((F1536-J1536)*60)/E1536),"")</f>
        <v/>
      </c>
      <c r="AZ1536" s="664" t="str">
        <f>IF(日報入力!I1536,AT1536/((G1536*60)/E1536),"")</f>
        <v/>
      </c>
      <c r="BA1536" s="296" t="str">
        <f>IF(日報入力!G1536,G1536/F1536,"")</f>
        <v/>
      </c>
      <c r="BB1536" s="386" t="e">
        <f t="shared" si="90"/>
        <v>#VALUE!</v>
      </c>
      <c r="BC1536" s="386" t="e">
        <f t="shared" si="91"/>
        <v>#VALUE!</v>
      </c>
      <c r="BD1536" s="80">
        <f>日報入力!AU1536</f>
        <v>0</v>
      </c>
      <c r="BE1536" s="534" t="str">
        <f>IF(日報入力!AV1536,日報入力!AV1536,"")</f>
        <v/>
      </c>
      <c r="BF1536" s="534" t="str">
        <f>IF(日報入力!AW1536,日報入力!AW1536,"")</f>
        <v/>
      </c>
      <c r="BG1536" s="398" t="str">
        <f>IF(日報入力!G1536,日報入力!K1536*日報入力!D1536*日報入力!BC1536,"")</f>
        <v/>
      </c>
    </row>
    <row r="1537" spans="1:59" ht="20.25" hidden="1" customHeight="1" x14ac:dyDescent="0.15">
      <c r="A1537" s="302" t="str">
        <f>IF(日報入力!G1537="","",日報入力!G1537)</f>
        <v/>
      </c>
      <c r="B1537" s="291" t="str">
        <f>IF(日報入力!G1537="","",日報入力!H1537)</f>
        <v/>
      </c>
      <c r="C1537" s="291" t="str">
        <f>IF(日報入力!G1537="","",日報入力!I1537)</f>
        <v/>
      </c>
      <c r="D1537" s="291" t="str">
        <f>IF(日報入力!G1537="","",日報入力!J1537)</f>
        <v/>
      </c>
      <c r="E1537" s="291" t="str">
        <f>IF(日報入力!G1537="","",日報入力!K1537)</f>
        <v/>
      </c>
      <c r="F1537" s="291" t="str">
        <f>IF(日報入力!G1537="","",日報入力!L1537)</f>
        <v/>
      </c>
      <c r="G1537" s="291" t="str">
        <f>IF(日報入力!G1537="","",日報入力!L1537-日報入力!O1537-日報入力!P1537-日報入力!Q1537-日報入力!R1537-日報入力!S1537-日報入力!T1537-日報入力!U1537-日報入力!V1537-日報入力!W1537-日報入力!X1537-日報入力!Y1537-日報入力!Z1537)</f>
        <v/>
      </c>
      <c r="H1537" s="291" t="str">
        <f>IF(日報入力!G1537="","",IF(日報入力!M1537&gt;=0,日報入力!M1537*F1537,F1537))</f>
        <v/>
      </c>
      <c r="I1537" s="291" t="str">
        <f>IF(日報入力!G1537="","",日報入力!O1537)</f>
        <v/>
      </c>
      <c r="J1537" s="291" t="str">
        <f>IF(日報入力!G1537="","",日報入力!P1537)</f>
        <v/>
      </c>
      <c r="K1537" s="291" t="str">
        <f>IF(日報入力!G1537="","",日報入力!Q1537)</f>
        <v/>
      </c>
      <c r="L1537" s="291" t="str">
        <f>IF(日報入力!G1537="","",日報入力!R1537)</f>
        <v/>
      </c>
      <c r="M1537" s="291" t="str">
        <f>IF(日報入力!G1537="","",日報入力!S1537)</f>
        <v/>
      </c>
      <c r="N1537" s="291" t="str">
        <f>IF(日報入力!G1537="","",日報入力!T1537)</f>
        <v/>
      </c>
      <c r="O1537" s="291" t="str">
        <f>IF(日報入力!G1537="","",日報入力!U1537)</f>
        <v/>
      </c>
      <c r="P1537" s="291" t="str">
        <f>IF(日報入力!G1537="","",日報入力!V1537)</f>
        <v/>
      </c>
      <c r="Q1537" s="291" t="str">
        <f>IF(日報入力!G1537="","",日報入力!W1537)</f>
        <v/>
      </c>
      <c r="R1537" s="291" t="str">
        <f>IF(日報入力!G1537="","",日報入力!X1537)</f>
        <v/>
      </c>
      <c r="S1537" s="291" t="str">
        <f>IF(日報入力!G1537="","",日報入力!Y1537)</f>
        <v/>
      </c>
      <c r="T1537" s="291" t="str">
        <f>IF(日報入力!G1537="","",日報入力!Z1537)</f>
        <v/>
      </c>
      <c r="U1537" s="291" t="str">
        <f>IF(日報入力!G1537="","",日報入力!AA1537)</f>
        <v/>
      </c>
      <c r="V1537" s="378" t="str">
        <f>IF(日報入力!G1537="","",日報入力!AB1537)</f>
        <v/>
      </c>
      <c r="W1537" s="291" t="str">
        <f>IF(日報入力!G1537="","",日報入力!AC1537)</f>
        <v/>
      </c>
      <c r="X1537" s="291" t="str">
        <f>IF(日報入力!G1537="","",日報入力!AD1537)</f>
        <v/>
      </c>
      <c r="Y1537" s="291" t="str">
        <f>IF(日報入力!G1537="","",日報入力!AE1537)</f>
        <v/>
      </c>
      <c r="Z1537" s="291" t="str">
        <f>IF(日報入力!G1537="","",日報入力!AF1537)</f>
        <v/>
      </c>
      <c r="AA1537" s="291" t="str">
        <f>IF(日報入力!G1537="","",日報入力!AG1537)</f>
        <v/>
      </c>
      <c r="AB1537" s="291" t="str">
        <f>IF(日報入力!G1537="","",日報入力!AH1537)</f>
        <v/>
      </c>
      <c r="AC1537" s="291" t="str">
        <f>IF(日報入力!G1537="","",日報入力!AI1537)</f>
        <v/>
      </c>
      <c r="AD1537" s="291" t="str">
        <f>IF(日報入力!G1537="","",日報入力!AJ1537)</f>
        <v/>
      </c>
      <c r="AE1537" s="292" t="str">
        <f>IF(日報入力!G1537="","",日報入力!E1537)</f>
        <v/>
      </c>
      <c r="AF1537" s="293" t="str">
        <f>IF(日報入力!G1537="","",日報入力!AK1537)</f>
        <v/>
      </c>
      <c r="AG1537" s="293" t="str">
        <f>IF(日報入力!G1537="","",日報入力!AL1537)</f>
        <v/>
      </c>
      <c r="AH1537" s="293" t="str">
        <f>IF(日報入力!G1537="","",日報入力!AM1537)</f>
        <v/>
      </c>
      <c r="AI1537" s="294" t="str">
        <f>IF(日報入力!G1537&gt;0,日報入力!D1537*日報入力!K1537*日報入力!AL1537,"")</f>
        <v/>
      </c>
      <c r="AJ1537" s="294" t="str">
        <f>IF(日報入力!G1537&gt;0,日報入力!E1537*日報入力!AL1537,"")</f>
        <v/>
      </c>
      <c r="AK1537" s="294" t="str">
        <f>IF(日報入力!G1537&gt;0,AI1537-AJ1537,"")</f>
        <v/>
      </c>
      <c r="AL1537" s="292" t="str">
        <f>IF(日報入力!G1537&gt;0,日報入力!E1537*日報入力!AM1537,"")</f>
        <v/>
      </c>
      <c r="AM1537" s="292" t="str">
        <f>IF(日報入力!G1537&gt;0,日報入力!AB1537*日報入力!AM1537,"")</f>
        <v/>
      </c>
      <c r="AN1537" s="68" t="str">
        <f>IF(日報入力!G1537&gt;0,日報入力!C1537,"")</f>
        <v/>
      </c>
      <c r="AO1537" s="68" t="str">
        <f>日報入力!B1537</f>
        <v/>
      </c>
      <c r="AP1537" s="68" t="str">
        <f>IF(日報入力!AQ1537,日報入力!BA1537,"")</f>
        <v/>
      </c>
      <c r="AQ1537" s="68" t="str">
        <f>IF(日報入力!AR1537,日報入力!BB1537,"")</f>
        <v/>
      </c>
      <c r="AR1537" s="68" t="str">
        <f>IF(日報入力!AS1537,"N勤","")</f>
        <v/>
      </c>
      <c r="AS1537" s="295" t="e">
        <f t="shared" si="89"/>
        <v>#VALUE!</v>
      </c>
      <c r="AT1537" s="439" t="str">
        <f>日報入力!AY1537</f>
        <v/>
      </c>
      <c r="AU1537" s="518" t="str">
        <f>IF(日報入力!G1537,G1537*60/E1537,"")</f>
        <v/>
      </c>
      <c r="AV1537" s="528" t="str">
        <f>IF(日報入力!AT1537,日報入力!AT1537,"")</f>
        <v/>
      </c>
      <c r="AW1537" s="529" t="str">
        <f>IF(日報入力!AT1537,AE1537/日報入力!AT1537,"")</f>
        <v/>
      </c>
      <c r="AX1537" s="530" t="e">
        <f>IF(1&lt;日報集計!AT1537,AT1537/(((F1537-I1537-J1537-N1537-O1537)*60)/(E1537)),"")</f>
        <v>#VALUE!</v>
      </c>
      <c r="AY1537" s="664" t="str">
        <f>IF(日報入力!H1537,AT1537/(((F1537-J1537)*60)/E1537),"")</f>
        <v/>
      </c>
      <c r="AZ1537" s="664" t="str">
        <f>IF(日報入力!I1537,AT1537/((G1537*60)/E1537),"")</f>
        <v/>
      </c>
      <c r="BA1537" s="296" t="str">
        <f>IF(日報入力!G1537,G1537/F1537,"")</f>
        <v/>
      </c>
      <c r="BB1537" s="386" t="e">
        <f t="shared" si="90"/>
        <v>#VALUE!</v>
      </c>
      <c r="BC1537" s="386" t="e">
        <f t="shared" si="91"/>
        <v>#VALUE!</v>
      </c>
      <c r="BD1537" s="80">
        <f>日報入力!AU1537</f>
        <v>0</v>
      </c>
      <c r="BE1537" s="534" t="str">
        <f>IF(日報入力!AV1537,日報入力!AV1537,"")</f>
        <v/>
      </c>
      <c r="BF1537" s="534" t="str">
        <f>IF(日報入力!AW1537,日報入力!AW1537,"")</f>
        <v/>
      </c>
      <c r="BG1537" s="398" t="str">
        <f>IF(日報入力!G1537,日報入力!K1537*日報入力!D1537*日報入力!BC1537,"")</f>
        <v/>
      </c>
    </row>
    <row r="1538" spans="1:59" ht="20.25" hidden="1" customHeight="1" x14ac:dyDescent="0.15">
      <c r="A1538" s="302" t="str">
        <f>IF(日報入力!G1538="","",日報入力!G1538)</f>
        <v/>
      </c>
      <c r="B1538" s="291" t="str">
        <f>IF(日報入力!G1538="","",日報入力!H1538)</f>
        <v/>
      </c>
      <c r="C1538" s="291" t="str">
        <f>IF(日報入力!G1538="","",日報入力!I1538)</f>
        <v/>
      </c>
      <c r="D1538" s="291" t="str">
        <f>IF(日報入力!G1538="","",日報入力!J1538)</f>
        <v/>
      </c>
      <c r="E1538" s="291" t="str">
        <f>IF(日報入力!G1538="","",日報入力!K1538)</f>
        <v/>
      </c>
      <c r="F1538" s="291" t="str">
        <f>IF(日報入力!G1538="","",日報入力!L1538)</f>
        <v/>
      </c>
      <c r="G1538" s="291" t="str">
        <f>IF(日報入力!G1538="","",日報入力!L1538-日報入力!O1538-日報入力!P1538-日報入力!Q1538-日報入力!R1538-日報入力!S1538-日報入力!T1538-日報入力!U1538-日報入力!V1538-日報入力!W1538-日報入力!X1538-日報入力!Y1538-日報入力!Z1538)</f>
        <v/>
      </c>
      <c r="H1538" s="291" t="str">
        <f>IF(日報入力!G1538="","",IF(日報入力!M1538&gt;=0,日報入力!M1538*F1538,F1538))</f>
        <v/>
      </c>
      <c r="I1538" s="291" t="str">
        <f>IF(日報入力!G1538="","",日報入力!O1538)</f>
        <v/>
      </c>
      <c r="J1538" s="291" t="str">
        <f>IF(日報入力!G1538="","",日報入力!P1538)</f>
        <v/>
      </c>
      <c r="K1538" s="291" t="str">
        <f>IF(日報入力!G1538="","",日報入力!Q1538)</f>
        <v/>
      </c>
      <c r="L1538" s="291" t="str">
        <f>IF(日報入力!G1538="","",日報入力!R1538)</f>
        <v/>
      </c>
      <c r="M1538" s="291" t="str">
        <f>IF(日報入力!G1538="","",日報入力!S1538)</f>
        <v/>
      </c>
      <c r="N1538" s="291" t="str">
        <f>IF(日報入力!G1538="","",日報入力!T1538)</f>
        <v/>
      </c>
      <c r="O1538" s="291" t="str">
        <f>IF(日報入力!G1538="","",日報入力!U1538)</f>
        <v/>
      </c>
      <c r="P1538" s="291" t="str">
        <f>IF(日報入力!G1538="","",日報入力!V1538)</f>
        <v/>
      </c>
      <c r="Q1538" s="291" t="str">
        <f>IF(日報入力!G1538="","",日報入力!W1538)</f>
        <v/>
      </c>
      <c r="R1538" s="291" t="str">
        <f>IF(日報入力!G1538="","",日報入力!X1538)</f>
        <v/>
      </c>
      <c r="S1538" s="291" t="str">
        <f>IF(日報入力!G1538="","",日報入力!Y1538)</f>
        <v/>
      </c>
      <c r="T1538" s="291" t="str">
        <f>IF(日報入力!G1538="","",日報入力!Z1538)</f>
        <v/>
      </c>
      <c r="U1538" s="291" t="str">
        <f>IF(日報入力!G1538="","",日報入力!AA1538)</f>
        <v/>
      </c>
      <c r="V1538" s="378" t="str">
        <f>IF(日報入力!G1538="","",日報入力!AB1538)</f>
        <v/>
      </c>
      <c r="W1538" s="291" t="str">
        <f>IF(日報入力!G1538="","",日報入力!AC1538)</f>
        <v/>
      </c>
      <c r="X1538" s="291" t="str">
        <f>IF(日報入力!G1538="","",日報入力!AD1538)</f>
        <v/>
      </c>
      <c r="Y1538" s="291" t="str">
        <f>IF(日報入力!G1538="","",日報入力!AE1538)</f>
        <v/>
      </c>
      <c r="Z1538" s="291" t="str">
        <f>IF(日報入力!G1538="","",日報入力!AF1538)</f>
        <v/>
      </c>
      <c r="AA1538" s="291" t="str">
        <f>IF(日報入力!G1538="","",日報入力!AG1538)</f>
        <v/>
      </c>
      <c r="AB1538" s="291" t="str">
        <f>IF(日報入力!G1538="","",日報入力!AH1538)</f>
        <v/>
      </c>
      <c r="AC1538" s="291" t="str">
        <f>IF(日報入力!G1538="","",日報入力!AI1538)</f>
        <v/>
      </c>
      <c r="AD1538" s="291" t="str">
        <f>IF(日報入力!G1538="","",日報入力!AJ1538)</f>
        <v/>
      </c>
      <c r="AE1538" s="292" t="str">
        <f>IF(日報入力!G1538="","",日報入力!E1538)</f>
        <v/>
      </c>
      <c r="AF1538" s="293" t="str">
        <f>IF(日報入力!G1538="","",日報入力!AK1538)</f>
        <v/>
      </c>
      <c r="AG1538" s="293" t="str">
        <f>IF(日報入力!G1538="","",日報入力!AL1538)</f>
        <v/>
      </c>
      <c r="AH1538" s="293" t="str">
        <f>IF(日報入力!G1538="","",日報入力!AM1538)</f>
        <v/>
      </c>
      <c r="AI1538" s="294" t="str">
        <f>IF(日報入力!G1538&gt;0,日報入力!D1538*日報入力!K1538*日報入力!AL1538,"")</f>
        <v/>
      </c>
      <c r="AJ1538" s="294" t="str">
        <f>IF(日報入力!G1538&gt;0,日報入力!E1538*日報入力!AL1538,"")</f>
        <v/>
      </c>
      <c r="AK1538" s="294" t="str">
        <f>IF(日報入力!G1538&gt;0,AI1538-AJ1538,"")</f>
        <v/>
      </c>
      <c r="AL1538" s="292" t="str">
        <f>IF(日報入力!G1538&gt;0,日報入力!E1538*日報入力!AM1538,"")</f>
        <v/>
      </c>
      <c r="AM1538" s="292" t="str">
        <f>IF(日報入力!G1538&gt;0,日報入力!AB1538*日報入力!AM1538,"")</f>
        <v/>
      </c>
      <c r="AN1538" s="68" t="str">
        <f>IF(日報入力!G1538&gt;0,日報入力!C1538,"")</f>
        <v/>
      </c>
      <c r="AO1538" s="68" t="str">
        <f>日報入力!B1538</f>
        <v/>
      </c>
      <c r="AP1538" s="68" t="str">
        <f>IF(日報入力!AQ1538,日報入力!BA1538,"")</f>
        <v/>
      </c>
      <c r="AQ1538" s="68" t="str">
        <f>IF(日報入力!AR1538,日報入力!BB1538,"")</f>
        <v/>
      </c>
      <c r="AR1538" s="68" t="str">
        <f>IF(日報入力!AS1538,"N勤","")</f>
        <v/>
      </c>
      <c r="AS1538" s="295" t="e">
        <f t="shared" si="89"/>
        <v>#VALUE!</v>
      </c>
      <c r="AT1538" s="439" t="str">
        <f>日報入力!AY1538</f>
        <v/>
      </c>
      <c r="AU1538" s="518" t="str">
        <f>IF(日報入力!G1538,G1538*60/E1538,"")</f>
        <v/>
      </c>
      <c r="AV1538" s="528" t="str">
        <f>IF(日報入力!AT1538,日報入力!AT1538,"")</f>
        <v/>
      </c>
      <c r="AW1538" s="529" t="str">
        <f>IF(日報入力!AT1538,AE1538/日報入力!AT1538,"")</f>
        <v/>
      </c>
      <c r="AX1538" s="530" t="e">
        <f>IF(1&lt;日報集計!AT1538,AT1538/(((F1538-I1538-J1538-N1538-O1538)*60)/(E1538)),"")</f>
        <v>#VALUE!</v>
      </c>
      <c r="AY1538" s="664" t="str">
        <f>IF(日報入力!H1538,AT1538/(((F1538-J1538)*60)/E1538),"")</f>
        <v/>
      </c>
      <c r="AZ1538" s="664" t="str">
        <f>IF(日報入力!I1538,AT1538/((G1538*60)/E1538),"")</f>
        <v/>
      </c>
      <c r="BA1538" s="296" t="str">
        <f>IF(日報入力!G1538,G1538/F1538,"")</f>
        <v/>
      </c>
      <c r="BB1538" s="386" t="e">
        <f t="shared" si="90"/>
        <v>#VALUE!</v>
      </c>
      <c r="BC1538" s="386" t="e">
        <f t="shared" si="91"/>
        <v>#VALUE!</v>
      </c>
      <c r="BD1538" s="80">
        <f>日報入力!AU1538</f>
        <v>0</v>
      </c>
      <c r="BE1538" s="534" t="str">
        <f>IF(日報入力!AV1538,日報入力!AV1538,"")</f>
        <v/>
      </c>
      <c r="BF1538" s="534" t="str">
        <f>IF(日報入力!AW1538,日報入力!AW1538,"")</f>
        <v/>
      </c>
      <c r="BG1538" s="398" t="str">
        <f>IF(日報入力!G1538,日報入力!K1538*日報入力!D1538*日報入力!BC1538,"")</f>
        <v/>
      </c>
    </row>
    <row r="1539" spans="1:59" ht="20.25" hidden="1" customHeight="1" x14ac:dyDescent="0.15">
      <c r="A1539" s="302" t="str">
        <f>IF(日報入力!G1539="","",日報入力!G1539)</f>
        <v/>
      </c>
      <c r="B1539" s="291" t="str">
        <f>IF(日報入力!G1539="","",日報入力!H1539)</f>
        <v/>
      </c>
      <c r="C1539" s="291" t="str">
        <f>IF(日報入力!G1539="","",日報入力!I1539)</f>
        <v/>
      </c>
      <c r="D1539" s="291" t="str">
        <f>IF(日報入力!G1539="","",日報入力!J1539)</f>
        <v/>
      </c>
      <c r="E1539" s="291" t="str">
        <f>IF(日報入力!G1539="","",日報入力!K1539)</f>
        <v/>
      </c>
      <c r="F1539" s="291" t="str">
        <f>IF(日報入力!G1539="","",日報入力!L1539)</f>
        <v/>
      </c>
      <c r="G1539" s="291" t="str">
        <f>IF(日報入力!G1539="","",日報入力!L1539-日報入力!O1539-日報入力!P1539-日報入力!Q1539-日報入力!R1539-日報入力!S1539-日報入力!T1539-日報入力!U1539-日報入力!V1539-日報入力!W1539-日報入力!X1539-日報入力!Y1539-日報入力!Z1539)</f>
        <v/>
      </c>
      <c r="H1539" s="291" t="str">
        <f>IF(日報入力!G1539="","",IF(日報入力!M1539&gt;=0,日報入力!M1539*F1539,F1539))</f>
        <v/>
      </c>
      <c r="I1539" s="291" t="str">
        <f>IF(日報入力!G1539="","",日報入力!O1539)</f>
        <v/>
      </c>
      <c r="J1539" s="291" t="str">
        <f>IF(日報入力!G1539="","",日報入力!P1539)</f>
        <v/>
      </c>
      <c r="K1539" s="291" t="str">
        <f>IF(日報入力!G1539="","",日報入力!Q1539)</f>
        <v/>
      </c>
      <c r="L1539" s="291" t="str">
        <f>IF(日報入力!G1539="","",日報入力!R1539)</f>
        <v/>
      </c>
      <c r="M1539" s="291" t="str">
        <f>IF(日報入力!G1539="","",日報入力!S1539)</f>
        <v/>
      </c>
      <c r="N1539" s="291" t="str">
        <f>IF(日報入力!G1539="","",日報入力!T1539)</f>
        <v/>
      </c>
      <c r="O1539" s="291" t="str">
        <f>IF(日報入力!G1539="","",日報入力!U1539)</f>
        <v/>
      </c>
      <c r="P1539" s="291" t="str">
        <f>IF(日報入力!G1539="","",日報入力!V1539)</f>
        <v/>
      </c>
      <c r="Q1539" s="291" t="str">
        <f>IF(日報入力!G1539="","",日報入力!W1539)</f>
        <v/>
      </c>
      <c r="R1539" s="291" t="str">
        <f>IF(日報入力!G1539="","",日報入力!X1539)</f>
        <v/>
      </c>
      <c r="S1539" s="291" t="str">
        <f>IF(日報入力!G1539="","",日報入力!Y1539)</f>
        <v/>
      </c>
      <c r="T1539" s="291" t="str">
        <f>IF(日報入力!G1539="","",日報入力!Z1539)</f>
        <v/>
      </c>
      <c r="U1539" s="291" t="str">
        <f>IF(日報入力!G1539="","",日報入力!AA1539)</f>
        <v/>
      </c>
      <c r="V1539" s="378" t="str">
        <f>IF(日報入力!G1539="","",日報入力!AB1539)</f>
        <v/>
      </c>
      <c r="W1539" s="291" t="str">
        <f>IF(日報入力!G1539="","",日報入力!AC1539)</f>
        <v/>
      </c>
      <c r="X1539" s="291" t="str">
        <f>IF(日報入力!G1539="","",日報入力!AD1539)</f>
        <v/>
      </c>
      <c r="Y1539" s="291" t="str">
        <f>IF(日報入力!G1539="","",日報入力!AE1539)</f>
        <v/>
      </c>
      <c r="Z1539" s="291" t="str">
        <f>IF(日報入力!G1539="","",日報入力!AF1539)</f>
        <v/>
      </c>
      <c r="AA1539" s="291" t="str">
        <f>IF(日報入力!G1539="","",日報入力!AG1539)</f>
        <v/>
      </c>
      <c r="AB1539" s="291" t="str">
        <f>IF(日報入力!G1539="","",日報入力!AH1539)</f>
        <v/>
      </c>
      <c r="AC1539" s="291" t="str">
        <f>IF(日報入力!G1539="","",日報入力!AI1539)</f>
        <v/>
      </c>
      <c r="AD1539" s="291" t="str">
        <f>IF(日報入力!G1539="","",日報入力!AJ1539)</f>
        <v/>
      </c>
      <c r="AE1539" s="292" t="str">
        <f>IF(日報入力!G1539="","",日報入力!E1539)</f>
        <v/>
      </c>
      <c r="AF1539" s="293" t="str">
        <f>IF(日報入力!G1539="","",日報入力!AK1539)</f>
        <v/>
      </c>
      <c r="AG1539" s="293" t="str">
        <f>IF(日報入力!G1539="","",日報入力!AL1539)</f>
        <v/>
      </c>
      <c r="AH1539" s="293" t="str">
        <f>IF(日報入力!G1539="","",日報入力!AM1539)</f>
        <v/>
      </c>
      <c r="AI1539" s="294" t="str">
        <f>IF(日報入力!G1539&gt;0,日報入力!D1539*日報入力!K1539*日報入力!AL1539,"")</f>
        <v/>
      </c>
      <c r="AJ1539" s="294" t="str">
        <f>IF(日報入力!G1539&gt;0,日報入力!E1539*日報入力!AL1539,"")</f>
        <v/>
      </c>
      <c r="AK1539" s="294" t="str">
        <f>IF(日報入力!G1539&gt;0,AI1539-AJ1539,"")</f>
        <v/>
      </c>
      <c r="AL1539" s="292" t="str">
        <f>IF(日報入力!G1539&gt;0,日報入力!E1539*日報入力!AM1539,"")</f>
        <v/>
      </c>
      <c r="AM1539" s="292" t="str">
        <f>IF(日報入力!G1539&gt;0,日報入力!AB1539*日報入力!AM1539,"")</f>
        <v/>
      </c>
      <c r="AN1539" s="68" t="str">
        <f>IF(日報入力!G1539&gt;0,日報入力!C1539,"")</f>
        <v/>
      </c>
      <c r="AO1539" s="68" t="str">
        <f>日報入力!B1539</f>
        <v/>
      </c>
      <c r="AP1539" s="68" t="str">
        <f>IF(日報入力!AQ1539,日報入力!BA1539,"")</f>
        <v/>
      </c>
      <c r="AQ1539" s="68" t="str">
        <f>IF(日報入力!AR1539,日報入力!BB1539,"")</f>
        <v/>
      </c>
      <c r="AR1539" s="68" t="str">
        <f>IF(日報入力!AS1539,"N勤","")</f>
        <v/>
      </c>
      <c r="AS1539" s="295" t="e">
        <f t="shared" si="89"/>
        <v>#VALUE!</v>
      </c>
      <c r="AT1539" s="439" t="str">
        <f>日報入力!AY1539</f>
        <v/>
      </c>
      <c r="AU1539" s="518" t="str">
        <f>IF(日報入力!G1539,G1539*60/E1539,"")</f>
        <v/>
      </c>
      <c r="AV1539" s="528" t="str">
        <f>IF(日報入力!AT1539,日報入力!AT1539,"")</f>
        <v/>
      </c>
      <c r="AW1539" s="529" t="str">
        <f>IF(日報入力!AT1539,AE1539/日報入力!AT1539,"")</f>
        <v/>
      </c>
      <c r="AX1539" s="530" t="e">
        <f>IF(1&lt;日報集計!AT1539,AT1539/(((F1539-I1539-J1539-N1539-O1539)*60)/(E1539)),"")</f>
        <v>#VALUE!</v>
      </c>
      <c r="AY1539" s="664" t="str">
        <f>IF(日報入力!H1539,AT1539/(((F1539-J1539)*60)/E1539),"")</f>
        <v/>
      </c>
      <c r="AZ1539" s="664" t="str">
        <f>IF(日報入力!I1539,AT1539/((G1539*60)/E1539),"")</f>
        <v/>
      </c>
      <c r="BA1539" s="296" t="str">
        <f>IF(日報入力!G1539,G1539/F1539,"")</f>
        <v/>
      </c>
      <c r="BB1539" s="386" t="e">
        <f t="shared" si="90"/>
        <v>#VALUE!</v>
      </c>
      <c r="BC1539" s="386" t="e">
        <f t="shared" si="91"/>
        <v>#VALUE!</v>
      </c>
      <c r="BD1539" s="80">
        <f>日報入力!AU1539</f>
        <v>0</v>
      </c>
      <c r="BE1539" s="534" t="str">
        <f>IF(日報入力!AV1539,日報入力!AV1539,"")</f>
        <v/>
      </c>
      <c r="BF1539" s="534" t="str">
        <f>IF(日報入力!AW1539,日報入力!AW1539,"")</f>
        <v/>
      </c>
      <c r="BG1539" s="398" t="str">
        <f>IF(日報入力!G1539,日報入力!K1539*日報入力!D1539*日報入力!BC1539,"")</f>
        <v/>
      </c>
    </row>
    <row r="1540" spans="1:59" ht="20.25" hidden="1" customHeight="1" x14ac:dyDescent="0.15">
      <c r="A1540" s="302" t="str">
        <f>IF(日報入力!G1540="","",日報入力!G1540)</f>
        <v/>
      </c>
      <c r="B1540" s="291" t="str">
        <f>IF(日報入力!G1540="","",日報入力!H1540)</f>
        <v/>
      </c>
      <c r="C1540" s="291" t="str">
        <f>IF(日報入力!G1540="","",日報入力!I1540)</f>
        <v/>
      </c>
      <c r="D1540" s="291" t="str">
        <f>IF(日報入力!G1540="","",日報入力!J1540)</f>
        <v/>
      </c>
      <c r="E1540" s="291" t="str">
        <f>IF(日報入力!G1540="","",日報入力!K1540)</f>
        <v/>
      </c>
      <c r="F1540" s="291" t="str">
        <f>IF(日報入力!G1540="","",日報入力!L1540)</f>
        <v/>
      </c>
      <c r="G1540" s="291" t="str">
        <f>IF(日報入力!G1540="","",日報入力!L1540-日報入力!O1540-日報入力!P1540-日報入力!Q1540-日報入力!R1540-日報入力!S1540-日報入力!T1540-日報入力!U1540-日報入力!V1540-日報入力!W1540-日報入力!X1540-日報入力!Y1540-日報入力!Z1540)</f>
        <v/>
      </c>
      <c r="H1540" s="291" t="str">
        <f>IF(日報入力!G1540="","",IF(日報入力!M1540&gt;=0,日報入力!M1540*F1540,F1540))</f>
        <v/>
      </c>
      <c r="I1540" s="291" t="str">
        <f>IF(日報入力!G1540="","",日報入力!O1540)</f>
        <v/>
      </c>
      <c r="J1540" s="291" t="str">
        <f>IF(日報入力!G1540="","",日報入力!P1540)</f>
        <v/>
      </c>
      <c r="K1540" s="291" t="str">
        <f>IF(日報入力!G1540="","",日報入力!Q1540)</f>
        <v/>
      </c>
      <c r="L1540" s="291" t="str">
        <f>IF(日報入力!G1540="","",日報入力!R1540)</f>
        <v/>
      </c>
      <c r="M1540" s="291" t="str">
        <f>IF(日報入力!G1540="","",日報入力!S1540)</f>
        <v/>
      </c>
      <c r="N1540" s="291" t="str">
        <f>IF(日報入力!G1540="","",日報入力!T1540)</f>
        <v/>
      </c>
      <c r="O1540" s="291" t="str">
        <f>IF(日報入力!G1540="","",日報入力!U1540)</f>
        <v/>
      </c>
      <c r="P1540" s="291" t="str">
        <f>IF(日報入力!G1540="","",日報入力!V1540)</f>
        <v/>
      </c>
      <c r="Q1540" s="291" t="str">
        <f>IF(日報入力!G1540="","",日報入力!W1540)</f>
        <v/>
      </c>
      <c r="R1540" s="291" t="str">
        <f>IF(日報入力!G1540="","",日報入力!X1540)</f>
        <v/>
      </c>
      <c r="S1540" s="291" t="str">
        <f>IF(日報入力!G1540="","",日報入力!Y1540)</f>
        <v/>
      </c>
      <c r="T1540" s="291" t="str">
        <f>IF(日報入力!G1540="","",日報入力!Z1540)</f>
        <v/>
      </c>
      <c r="U1540" s="291" t="str">
        <f>IF(日報入力!G1540="","",日報入力!AA1540)</f>
        <v/>
      </c>
      <c r="V1540" s="378" t="str">
        <f>IF(日報入力!G1540="","",日報入力!AB1540)</f>
        <v/>
      </c>
      <c r="W1540" s="291" t="str">
        <f>IF(日報入力!G1540="","",日報入力!AC1540)</f>
        <v/>
      </c>
      <c r="X1540" s="291" t="str">
        <f>IF(日報入力!G1540="","",日報入力!AD1540)</f>
        <v/>
      </c>
      <c r="Y1540" s="291" t="str">
        <f>IF(日報入力!G1540="","",日報入力!AE1540)</f>
        <v/>
      </c>
      <c r="Z1540" s="291" t="str">
        <f>IF(日報入力!G1540="","",日報入力!AF1540)</f>
        <v/>
      </c>
      <c r="AA1540" s="291" t="str">
        <f>IF(日報入力!G1540="","",日報入力!AG1540)</f>
        <v/>
      </c>
      <c r="AB1540" s="291" t="str">
        <f>IF(日報入力!G1540="","",日報入力!AH1540)</f>
        <v/>
      </c>
      <c r="AC1540" s="291" t="str">
        <f>IF(日報入力!G1540="","",日報入力!AI1540)</f>
        <v/>
      </c>
      <c r="AD1540" s="291" t="str">
        <f>IF(日報入力!G1540="","",日報入力!AJ1540)</f>
        <v/>
      </c>
      <c r="AE1540" s="292" t="str">
        <f>IF(日報入力!G1540="","",日報入力!E1540)</f>
        <v/>
      </c>
      <c r="AF1540" s="293" t="str">
        <f>IF(日報入力!G1540="","",日報入力!AK1540)</f>
        <v/>
      </c>
      <c r="AG1540" s="293" t="str">
        <f>IF(日報入力!G1540="","",日報入力!AL1540)</f>
        <v/>
      </c>
      <c r="AH1540" s="293" t="str">
        <f>IF(日報入力!G1540="","",日報入力!AM1540)</f>
        <v/>
      </c>
      <c r="AI1540" s="294" t="str">
        <f>IF(日報入力!G1540&gt;0,日報入力!D1540*日報入力!K1540*日報入力!AL1540,"")</f>
        <v/>
      </c>
      <c r="AJ1540" s="294" t="str">
        <f>IF(日報入力!G1540&gt;0,日報入力!E1540*日報入力!AL1540,"")</f>
        <v/>
      </c>
      <c r="AK1540" s="294" t="str">
        <f>IF(日報入力!G1540&gt;0,AI1540-AJ1540,"")</f>
        <v/>
      </c>
      <c r="AL1540" s="292" t="str">
        <f>IF(日報入力!G1540&gt;0,日報入力!E1540*日報入力!AM1540,"")</f>
        <v/>
      </c>
      <c r="AM1540" s="292" t="str">
        <f>IF(日報入力!G1540&gt;0,日報入力!AB1540*日報入力!AM1540,"")</f>
        <v/>
      </c>
      <c r="AN1540" s="68" t="str">
        <f>IF(日報入力!G1540&gt;0,日報入力!C1540,"")</f>
        <v/>
      </c>
      <c r="AO1540" s="68" t="str">
        <f>日報入力!B1540</f>
        <v/>
      </c>
      <c r="AP1540" s="68" t="str">
        <f>IF(日報入力!AQ1540,日報入力!BA1540,"")</f>
        <v/>
      </c>
      <c r="AQ1540" s="68" t="str">
        <f>IF(日報入力!AR1540,日報入力!BB1540,"")</f>
        <v/>
      </c>
      <c r="AR1540" s="68" t="str">
        <f>IF(日報入力!AS1540,"N勤","")</f>
        <v/>
      </c>
      <c r="AS1540" s="295" t="e">
        <f t="shared" si="89"/>
        <v>#VALUE!</v>
      </c>
      <c r="AT1540" s="439" t="str">
        <f>日報入力!AY1540</f>
        <v/>
      </c>
      <c r="AU1540" s="518" t="str">
        <f>IF(日報入力!G1540,G1540*60/E1540,"")</f>
        <v/>
      </c>
      <c r="AV1540" s="528" t="str">
        <f>IF(日報入力!AT1540,日報入力!AT1540,"")</f>
        <v/>
      </c>
      <c r="AW1540" s="529" t="str">
        <f>IF(日報入力!AT1540,AE1540/日報入力!AT1540,"")</f>
        <v/>
      </c>
      <c r="AX1540" s="530" t="e">
        <f>IF(1&lt;日報集計!AT1540,AT1540/(((F1540-I1540-J1540-N1540-O1540)*60)/(E1540)),"")</f>
        <v>#VALUE!</v>
      </c>
      <c r="AY1540" s="664" t="str">
        <f>IF(日報入力!H1540,AT1540/(((F1540-J1540)*60)/E1540),"")</f>
        <v/>
      </c>
      <c r="AZ1540" s="664" t="str">
        <f>IF(日報入力!I1540,AT1540/((G1540*60)/E1540),"")</f>
        <v/>
      </c>
      <c r="BA1540" s="296" t="str">
        <f>IF(日報入力!G1540,G1540/F1540,"")</f>
        <v/>
      </c>
      <c r="BB1540" s="386" t="e">
        <f t="shared" si="90"/>
        <v>#VALUE!</v>
      </c>
      <c r="BC1540" s="386" t="e">
        <f t="shared" si="91"/>
        <v>#VALUE!</v>
      </c>
      <c r="BD1540" s="80">
        <f>日報入力!AU1540</f>
        <v>0</v>
      </c>
      <c r="BE1540" s="534" t="str">
        <f>IF(日報入力!AV1540,日報入力!AV1540,"")</f>
        <v/>
      </c>
      <c r="BF1540" s="534" t="str">
        <f>IF(日報入力!AW1540,日報入力!AW1540,"")</f>
        <v/>
      </c>
      <c r="BG1540" s="398" t="str">
        <f>IF(日報入力!G1540,日報入力!K1540*日報入力!D1540*日報入力!BC1540,"")</f>
        <v/>
      </c>
    </row>
    <row r="1541" spans="1:59" ht="20.25" hidden="1" customHeight="1" x14ac:dyDescent="0.15">
      <c r="A1541" s="302" t="str">
        <f>IF(日報入力!G1541="","",日報入力!G1541)</f>
        <v/>
      </c>
      <c r="B1541" s="291" t="str">
        <f>IF(日報入力!G1541="","",日報入力!H1541)</f>
        <v/>
      </c>
      <c r="C1541" s="291" t="str">
        <f>IF(日報入力!G1541="","",日報入力!I1541)</f>
        <v/>
      </c>
      <c r="D1541" s="291" t="str">
        <f>IF(日報入力!G1541="","",日報入力!J1541)</f>
        <v/>
      </c>
      <c r="E1541" s="291" t="str">
        <f>IF(日報入力!G1541="","",日報入力!K1541)</f>
        <v/>
      </c>
      <c r="F1541" s="291" t="str">
        <f>IF(日報入力!G1541="","",日報入力!L1541)</f>
        <v/>
      </c>
      <c r="G1541" s="291" t="str">
        <f>IF(日報入力!G1541="","",日報入力!L1541-日報入力!O1541-日報入力!P1541-日報入力!Q1541-日報入力!R1541-日報入力!S1541-日報入力!T1541-日報入力!U1541-日報入力!V1541-日報入力!W1541-日報入力!X1541-日報入力!Y1541-日報入力!Z1541)</f>
        <v/>
      </c>
      <c r="H1541" s="291" t="str">
        <f>IF(日報入力!G1541="","",IF(日報入力!M1541&gt;=0,日報入力!M1541*F1541,F1541))</f>
        <v/>
      </c>
      <c r="I1541" s="291" t="str">
        <f>IF(日報入力!G1541="","",日報入力!O1541)</f>
        <v/>
      </c>
      <c r="J1541" s="291" t="str">
        <f>IF(日報入力!G1541="","",日報入力!P1541)</f>
        <v/>
      </c>
      <c r="K1541" s="291" t="str">
        <f>IF(日報入力!G1541="","",日報入力!Q1541)</f>
        <v/>
      </c>
      <c r="L1541" s="291" t="str">
        <f>IF(日報入力!G1541="","",日報入力!R1541)</f>
        <v/>
      </c>
      <c r="M1541" s="291" t="str">
        <f>IF(日報入力!G1541="","",日報入力!S1541)</f>
        <v/>
      </c>
      <c r="N1541" s="291" t="str">
        <f>IF(日報入力!G1541="","",日報入力!T1541)</f>
        <v/>
      </c>
      <c r="O1541" s="291" t="str">
        <f>IF(日報入力!G1541="","",日報入力!U1541)</f>
        <v/>
      </c>
      <c r="P1541" s="291" t="str">
        <f>IF(日報入力!G1541="","",日報入力!V1541)</f>
        <v/>
      </c>
      <c r="Q1541" s="291" t="str">
        <f>IF(日報入力!G1541="","",日報入力!W1541)</f>
        <v/>
      </c>
      <c r="R1541" s="291" t="str">
        <f>IF(日報入力!G1541="","",日報入力!X1541)</f>
        <v/>
      </c>
      <c r="S1541" s="291" t="str">
        <f>IF(日報入力!G1541="","",日報入力!Y1541)</f>
        <v/>
      </c>
      <c r="T1541" s="291" t="str">
        <f>IF(日報入力!G1541="","",日報入力!Z1541)</f>
        <v/>
      </c>
      <c r="U1541" s="291" t="str">
        <f>IF(日報入力!G1541="","",日報入力!AA1541)</f>
        <v/>
      </c>
      <c r="V1541" s="378" t="str">
        <f>IF(日報入力!G1541="","",日報入力!AB1541)</f>
        <v/>
      </c>
      <c r="W1541" s="291" t="str">
        <f>IF(日報入力!G1541="","",日報入力!AC1541)</f>
        <v/>
      </c>
      <c r="X1541" s="291" t="str">
        <f>IF(日報入力!G1541="","",日報入力!AD1541)</f>
        <v/>
      </c>
      <c r="Y1541" s="291" t="str">
        <f>IF(日報入力!G1541="","",日報入力!AE1541)</f>
        <v/>
      </c>
      <c r="Z1541" s="291" t="str">
        <f>IF(日報入力!G1541="","",日報入力!AF1541)</f>
        <v/>
      </c>
      <c r="AA1541" s="291" t="str">
        <f>IF(日報入力!G1541="","",日報入力!AG1541)</f>
        <v/>
      </c>
      <c r="AB1541" s="291" t="str">
        <f>IF(日報入力!G1541="","",日報入力!AH1541)</f>
        <v/>
      </c>
      <c r="AC1541" s="291" t="str">
        <f>IF(日報入力!G1541="","",日報入力!AI1541)</f>
        <v/>
      </c>
      <c r="AD1541" s="291" t="str">
        <f>IF(日報入力!G1541="","",日報入力!AJ1541)</f>
        <v/>
      </c>
      <c r="AE1541" s="292" t="str">
        <f>IF(日報入力!G1541="","",日報入力!E1541)</f>
        <v/>
      </c>
      <c r="AF1541" s="293" t="str">
        <f>IF(日報入力!G1541="","",日報入力!AK1541)</f>
        <v/>
      </c>
      <c r="AG1541" s="293" t="str">
        <f>IF(日報入力!G1541="","",日報入力!AL1541)</f>
        <v/>
      </c>
      <c r="AH1541" s="293" t="str">
        <f>IF(日報入力!G1541="","",日報入力!AM1541)</f>
        <v/>
      </c>
      <c r="AI1541" s="294" t="str">
        <f>IF(日報入力!G1541&gt;0,日報入力!D1541*日報入力!K1541*日報入力!AL1541,"")</f>
        <v/>
      </c>
      <c r="AJ1541" s="294" t="str">
        <f>IF(日報入力!G1541&gt;0,日報入力!E1541*日報入力!AL1541,"")</f>
        <v/>
      </c>
      <c r="AK1541" s="294" t="str">
        <f>IF(日報入力!G1541&gt;0,AI1541-AJ1541,"")</f>
        <v/>
      </c>
      <c r="AL1541" s="292" t="str">
        <f>IF(日報入力!G1541&gt;0,日報入力!E1541*日報入力!AM1541,"")</f>
        <v/>
      </c>
      <c r="AM1541" s="292" t="str">
        <f>IF(日報入力!G1541&gt;0,日報入力!AB1541*日報入力!AM1541,"")</f>
        <v/>
      </c>
      <c r="AN1541" s="68" t="str">
        <f>IF(日報入力!G1541&gt;0,日報入力!C1541,"")</f>
        <v/>
      </c>
      <c r="AO1541" s="68" t="str">
        <f>日報入力!B1541</f>
        <v/>
      </c>
      <c r="AP1541" s="68" t="str">
        <f>IF(日報入力!AQ1541,日報入力!BA1541,"")</f>
        <v/>
      </c>
      <c r="AQ1541" s="68" t="str">
        <f>IF(日報入力!AR1541,日報入力!BB1541,"")</f>
        <v/>
      </c>
      <c r="AR1541" s="68" t="str">
        <f>IF(日報入力!AS1541,"N勤","")</f>
        <v/>
      </c>
      <c r="AS1541" s="295" t="e">
        <f t="shared" si="89"/>
        <v>#VALUE!</v>
      </c>
      <c r="AT1541" s="439" t="str">
        <f>日報入力!AY1541</f>
        <v/>
      </c>
      <c r="AU1541" s="518" t="str">
        <f>IF(日報入力!G1541,G1541*60/E1541,"")</f>
        <v/>
      </c>
      <c r="AV1541" s="528" t="str">
        <f>IF(日報入力!AT1541,日報入力!AT1541,"")</f>
        <v/>
      </c>
      <c r="AW1541" s="529" t="str">
        <f>IF(日報入力!AT1541,AE1541/日報入力!AT1541,"")</f>
        <v/>
      </c>
      <c r="AX1541" s="530" t="e">
        <f>IF(1&lt;日報集計!AT1541,AT1541/(((F1541-I1541-J1541-N1541-O1541)*60)/(E1541)),"")</f>
        <v>#VALUE!</v>
      </c>
      <c r="AY1541" s="664" t="str">
        <f>IF(日報入力!H1541,AT1541/(((F1541-J1541)*60)/E1541),"")</f>
        <v/>
      </c>
      <c r="AZ1541" s="664" t="str">
        <f>IF(日報入力!I1541,AT1541/((G1541*60)/E1541),"")</f>
        <v/>
      </c>
      <c r="BA1541" s="296" t="str">
        <f>IF(日報入力!G1541,G1541/F1541,"")</f>
        <v/>
      </c>
      <c r="BB1541" s="386" t="e">
        <f t="shared" si="90"/>
        <v>#VALUE!</v>
      </c>
      <c r="BC1541" s="386" t="e">
        <f t="shared" si="91"/>
        <v>#VALUE!</v>
      </c>
      <c r="BD1541" s="80">
        <f>日報入力!AU1541</f>
        <v>0</v>
      </c>
      <c r="BE1541" s="534" t="str">
        <f>IF(日報入力!AV1541,日報入力!AV1541,"")</f>
        <v/>
      </c>
      <c r="BF1541" s="534" t="str">
        <f>IF(日報入力!AW1541,日報入力!AW1541,"")</f>
        <v/>
      </c>
      <c r="BG1541" s="398" t="str">
        <f>IF(日報入力!G1541,日報入力!K1541*日報入力!D1541*日報入力!BC1541,"")</f>
        <v/>
      </c>
    </row>
    <row r="1542" spans="1:59" ht="20.25" hidden="1" customHeight="1" x14ac:dyDescent="0.15">
      <c r="A1542" s="302" t="str">
        <f>IF(日報入力!G1542="","",日報入力!G1542)</f>
        <v/>
      </c>
      <c r="B1542" s="291" t="str">
        <f>IF(日報入力!G1542="","",日報入力!H1542)</f>
        <v/>
      </c>
      <c r="C1542" s="291" t="str">
        <f>IF(日報入力!G1542="","",日報入力!I1542)</f>
        <v/>
      </c>
      <c r="D1542" s="291" t="str">
        <f>IF(日報入力!G1542="","",日報入力!J1542)</f>
        <v/>
      </c>
      <c r="E1542" s="291" t="str">
        <f>IF(日報入力!G1542="","",日報入力!K1542)</f>
        <v/>
      </c>
      <c r="F1542" s="291" t="str">
        <f>IF(日報入力!G1542="","",日報入力!L1542)</f>
        <v/>
      </c>
      <c r="G1542" s="291" t="str">
        <f>IF(日報入力!G1542="","",日報入力!L1542-日報入力!O1542-日報入力!P1542-日報入力!Q1542-日報入力!R1542-日報入力!S1542-日報入力!T1542-日報入力!U1542-日報入力!V1542-日報入力!W1542-日報入力!X1542-日報入力!Y1542-日報入力!Z1542)</f>
        <v/>
      </c>
      <c r="H1542" s="291" t="str">
        <f>IF(日報入力!G1542="","",IF(日報入力!M1542&gt;=0,日報入力!M1542*F1542,F1542))</f>
        <v/>
      </c>
      <c r="I1542" s="291" t="str">
        <f>IF(日報入力!G1542="","",日報入力!O1542)</f>
        <v/>
      </c>
      <c r="J1542" s="291" t="str">
        <f>IF(日報入力!G1542="","",日報入力!P1542)</f>
        <v/>
      </c>
      <c r="K1542" s="291" t="str">
        <f>IF(日報入力!G1542="","",日報入力!Q1542)</f>
        <v/>
      </c>
      <c r="L1542" s="291" t="str">
        <f>IF(日報入力!G1542="","",日報入力!R1542)</f>
        <v/>
      </c>
      <c r="M1542" s="291" t="str">
        <f>IF(日報入力!G1542="","",日報入力!S1542)</f>
        <v/>
      </c>
      <c r="N1542" s="291" t="str">
        <f>IF(日報入力!G1542="","",日報入力!T1542)</f>
        <v/>
      </c>
      <c r="O1542" s="291" t="str">
        <f>IF(日報入力!G1542="","",日報入力!U1542)</f>
        <v/>
      </c>
      <c r="P1542" s="291" t="str">
        <f>IF(日報入力!G1542="","",日報入力!V1542)</f>
        <v/>
      </c>
      <c r="Q1542" s="291" t="str">
        <f>IF(日報入力!G1542="","",日報入力!W1542)</f>
        <v/>
      </c>
      <c r="R1542" s="291" t="str">
        <f>IF(日報入力!G1542="","",日報入力!X1542)</f>
        <v/>
      </c>
      <c r="S1542" s="291" t="str">
        <f>IF(日報入力!G1542="","",日報入力!Y1542)</f>
        <v/>
      </c>
      <c r="T1542" s="291" t="str">
        <f>IF(日報入力!G1542="","",日報入力!Z1542)</f>
        <v/>
      </c>
      <c r="U1542" s="291" t="str">
        <f>IF(日報入力!G1542="","",日報入力!AA1542)</f>
        <v/>
      </c>
      <c r="V1542" s="378" t="str">
        <f>IF(日報入力!G1542="","",日報入力!AB1542)</f>
        <v/>
      </c>
      <c r="W1542" s="291" t="str">
        <f>IF(日報入力!G1542="","",日報入力!AC1542)</f>
        <v/>
      </c>
      <c r="X1542" s="291" t="str">
        <f>IF(日報入力!G1542="","",日報入力!AD1542)</f>
        <v/>
      </c>
      <c r="Y1542" s="291" t="str">
        <f>IF(日報入力!G1542="","",日報入力!AE1542)</f>
        <v/>
      </c>
      <c r="Z1542" s="291" t="str">
        <f>IF(日報入力!G1542="","",日報入力!AF1542)</f>
        <v/>
      </c>
      <c r="AA1542" s="291" t="str">
        <f>IF(日報入力!G1542="","",日報入力!AG1542)</f>
        <v/>
      </c>
      <c r="AB1542" s="291" t="str">
        <f>IF(日報入力!G1542="","",日報入力!AH1542)</f>
        <v/>
      </c>
      <c r="AC1542" s="291" t="str">
        <f>IF(日報入力!G1542="","",日報入力!AI1542)</f>
        <v/>
      </c>
      <c r="AD1542" s="291" t="str">
        <f>IF(日報入力!G1542="","",日報入力!AJ1542)</f>
        <v/>
      </c>
      <c r="AE1542" s="292" t="str">
        <f>IF(日報入力!G1542="","",日報入力!E1542)</f>
        <v/>
      </c>
      <c r="AF1542" s="293" t="str">
        <f>IF(日報入力!G1542="","",日報入力!AK1542)</f>
        <v/>
      </c>
      <c r="AG1542" s="293" t="str">
        <f>IF(日報入力!G1542="","",日報入力!AL1542)</f>
        <v/>
      </c>
      <c r="AH1542" s="293" t="str">
        <f>IF(日報入力!G1542="","",日報入力!AM1542)</f>
        <v/>
      </c>
      <c r="AI1542" s="294" t="str">
        <f>IF(日報入力!G1542&gt;0,日報入力!D1542*日報入力!K1542*日報入力!AL1542,"")</f>
        <v/>
      </c>
      <c r="AJ1542" s="294" t="str">
        <f>IF(日報入力!G1542&gt;0,日報入力!E1542*日報入力!AL1542,"")</f>
        <v/>
      </c>
      <c r="AK1542" s="294" t="str">
        <f>IF(日報入力!G1542&gt;0,AI1542-AJ1542,"")</f>
        <v/>
      </c>
      <c r="AL1542" s="292" t="str">
        <f>IF(日報入力!G1542&gt;0,日報入力!E1542*日報入力!AM1542,"")</f>
        <v/>
      </c>
      <c r="AM1542" s="292" t="str">
        <f>IF(日報入力!G1542&gt;0,日報入力!AB1542*日報入力!AM1542,"")</f>
        <v/>
      </c>
      <c r="AN1542" s="68" t="str">
        <f>IF(日報入力!G1542&gt;0,日報入力!C1542,"")</f>
        <v/>
      </c>
      <c r="AO1542" s="68" t="str">
        <f>日報入力!B1542</f>
        <v/>
      </c>
      <c r="AP1542" s="68" t="str">
        <f>IF(日報入力!AQ1542,日報入力!BA1542,"")</f>
        <v/>
      </c>
      <c r="AQ1542" s="68" t="str">
        <f>IF(日報入力!AR1542,日報入力!BB1542,"")</f>
        <v/>
      </c>
      <c r="AR1542" s="68" t="str">
        <f>IF(日報入力!AS1542,"N勤","")</f>
        <v/>
      </c>
      <c r="AS1542" s="295" t="e">
        <f t="shared" si="89"/>
        <v>#VALUE!</v>
      </c>
      <c r="AT1542" s="439" t="str">
        <f>日報入力!AY1542</f>
        <v/>
      </c>
      <c r="AU1542" s="518" t="str">
        <f>IF(日報入力!G1542,G1542*60/E1542,"")</f>
        <v/>
      </c>
      <c r="AV1542" s="528" t="str">
        <f>IF(日報入力!AT1542,日報入力!AT1542,"")</f>
        <v/>
      </c>
      <c r="AW1542" s="529" t="str">
        <f>IF(日報入力!AT1542,AE1542/日報入力!AT1542,"")</f>
        <v/>
      </c>
      <c r="AX1542" s="530" t="e">
        <f>IF(1&lt;日報集計!AT1542,AT1542/(((F1542-I1542-J1542-N1542-O1542)*60)/(E1542)),"")</f>
        <v>#VALUE!</v>
      </c>
      <c r="AY1542" s="664" t="str">
        <f>IF(日報入力!H1542,AT1542/(((F1542-J1542)*60)/E1542),"")</f>
        <v/>
      </c>
      <c r="AZ1542" s="664" t="str">
        <f>IF(日報入力!I1542,AT1542/((G1542*60)/E1542),"")</f>
        <v/>
      </c>
      <c r="BA1542" s="296" t="str">
        <f>IF(日報入力!G1542,G1542/F1542,"")</f>
        <v/>
      </c>
      <c r="BB1542" s="386" t="e">
        <f t="shared" si="90"/>
        <v>#VALUE!</v>
      </c>
      <c r="BC1542" s="386" t="e">
        <f t="shared" si="91"/>
        <v>#VALUE!</v>
      </c>
      <c r="BD1542" s="80">
        <f>日報入力!AU1542</f>
        <v>0</v>
      </c>
      <c r="BE1542" s="534" t="str">
        <f>IF(日報入力!AV1542,日報入力!AV1542,"")</f>
        <v/>
      </c>
      <c r="BF1542" s="534" t="str">
        <f>IF(日報入力!AW1542,日報入力!AW1542,"")</f>
        <v/>
      </c>
      <c r="BG1542" s="398" t="str">
        <f>IF(日報入力!G1542,日報入力!K1542*日報入力!D1542*日報入力!BC1542,"")</f>
        <v/>
      </c>
    </row>
    <row r="1543" spans="1:59" ht="20.25" hidden="1" customHeight="1" x14ac:dyDescent="0.15">
      <c r="A1543" s="302" t="str">
        <f>IF(日報入力!G1543="","",日報入力!G1543)</f>
        <v/>
      </c>
      <c r="B1543" s="291" t="str">
        <f>IF(日報入力!G1543="","",日報入力!H1543)</f>
        <v/>
      </c>
      <c r="C1543" s="291" t="str">
        <f>IF(日報入力!G1543="","",日報入力!I1543)</f>
        <v/>
      </c>
      <c r="D1543" s="291" t="str">
        <f>IF(日報入力!G1543="","",日報入力!J1543)</f>
        <v/>
      </c>
      <c r="E1543" s="291" t="str">
        <f>IF(日報入力!G1543="","",日報入力!K1543)</f>
        <v/>
      </c>
      <c r="F1543" s="291" t="str">
        <f>IF(日報入力!G1543="","",日報入力!L1543)</f>
        <v/>
      </c>
      <c r="G1543" s="291" t="str">
        <f>IF(日報入力!G1543="","",日報入力!L1543-日報入力!O1543-日報入力!P1543-日報入力!Q1543-日報入力!R1543-日報入力!S1543-日報入力!T1543-日報入力!U1543-日報入力!V1543-日報入力!W1543-日報入力!X1543-日報入力!Y1543-日報入力!Z1543)</f>
        <v/>
      </c>
      <c r="H1543" s="291" t="str">
        <f>IF(日報入力!G1543="","",IF(日報入力!M1543&gt;=0,日報入力!M1543*F1543,F1543))</f>
        <v/>
      </c>
      <c r="I1543" s="291" t="str">
        <f>IF(日報入力!G1543="","",日報入力!O1543)</f>
        <v/>
      </c>
      <c r="J1543" s="291" t="str">
        <f>IF(日報入力!G1543="","",日報入力!P1543)</f>
        <v/>
      </c>
      <c r="K1543" s="291" t="str">
        <f>IF(日報入力!G1543="","",日報入力!Q1543)</f>
        <v/>
      </c>
      <c r="L1543" s="291" t="str">
        <f>IF(日報入力!G1543="","",日報入力!R1543)</f>
        <v/>
      </c>
      <c r="M1543" s="291" t="str">
        <f>IF(日報入力!G1543="","",日報入力!S1543)</f>
        <v/>
      </c>
      <c r="N1543" s="291" t="str">
        <f>IF(日報入力!G1543="","",日報入力!T1543)</f>
        <v/>
      </c>
      <c r="O1543" s="291" t="str">
        <f>IF(日報入力!G1543="","",日報入力!U1543)</f>
        <v/>
      </c>
      <c r="P1543" s="291" t="str">
        <f>IF(日報入力!G1543="","",日報入力!V1543)</f>
        <v/>
      </c>
      <c r="Q1543" s="291" t="str">
        <f>IF(日報入力!G1543="","",日報入力!W1543)</f>
        <v/>
      </c>
      <c r="R1543" s="291" t="str">
        <f>IF(日報入力!G1543="","",日報入力!X1543)</f>
        <v/>
      </c>
      <c r="S1543" s="291" t="str">
        <f>IF(日報入力!G1543="","",日報入力!Y1543)</f>
        <v/>
      </c>
      <c r="T1543" s="291" t="str">
        <f>IF(日報入力!G1543="","",日報入力!Z1543)</f>
        <v/>
      </c>
      <c r="U1543" s="291" t="str">
        <f>IF(日報入力!G1543="","",日報入力!AA1543)</f>
        <v/>
      </c>
      <c r="V1543" s="378" t="str">
        <f>IF(日報入力!G1543="","",日報入力!AB1543)</f>
        <v/>
      </c>
      <c r="W1543" s="291" t="str">
        <f>IF(日報入力!G1543="","",日報入力!AC1543)</f>
        <v/>
      </c>
      <c r="X1543" s="291" t="str">
        <f>IF(日報入力!G1543="","",日報入力!AD1543)</f>
        <v/>
      </c>
      <c r="Y1543" s="291" t="str">
        <f>IF(日報入力!G1543="","",日報入力!AE1543)</f>
        <v/>
      </c>
      <c r="Z1543" s="291" t="str">
        <f>IF(日報入力!G1543="","",日報入力!AF1543)</f>
        <v/>
      </c>
      <c r="AA1543" s="291" t="str">
        <f>IF(日報入力!G1543="","",日報入力!AG1543)</f>
        <v/>
      </c>
      <c r="AB1543" s="291" t="str">
        <f>IF(日報入力!G1543="","",日報入力!AH1543)</f>
        <v/>
      </c>
      <c r="AC1543" s="291" t="str">
        <f>IF(日報入力!G1543="","",日報入力!AI1543)</f>
        <v/>
      </c>
      <c r="AD1543" s="291" t="str">
        <f>IF(日報入力!G1543="","",日報入力!AJ1543)</f>
        <v/>
      </c>
      <c r="AE1543" s="292" t="str">
        <f>IF(日報入力!G1543="","",日報入力!E1543)</f>
        <v/>
      </c>
      <c r="AF1543" s="293" t="str">
        <f>IF(日報入力!G1543="","",日報入力!AK1543)</f>
        <v/>
      </c>
      <c r="AG1543" s="293" t="str">
        <f>IF(日報入力!G1543="","",日報入力!AL1543)</f>
        <v/>
      </c>
      <c r="AH1543" s="293" t="str">
        <f>IF(日報入力!G1543="","",日報入力!AM1543)</f>
        <v/>
      </c>
      <c r="AI1543" s="294" t="str">
        <f>IF(日報入力!G1543&gt;0,日報入力!D1543*日報入力!K1543*日報入力!AL1543,"")</f>
        <v/>
      </c>
      <c r="AJ1543" s="294" t="str">
        <f>IF(日報入力!G1543&gt;0,日報入力!E1543*日報入力!AL1543,"")</f>
        <v/>
      </c>
      <c r="AK1543" s="294" t="str">
        <f>IF(日報入力!G1543&gt;0,AI1543-AJ1543,"")</f>
        <v/>
      </c>
      <c r="AL1543" s="292" t="str">
        <f>IF(日報入力!G1543&gt;0,日報入力!E1543*日報入力!AM1543,"")</f>
        <v/>
      </c>
      <c r="AM1543" s="292" t="str">
        <f>IF(日報入力!G1543&gt;0,日報入力!AB1543*日報入力!AM1543,"")</f>
        <v/>
      </c>
      <c r="AN1543" s="68" t="str">
        <f>IF(日報入力!G1543&gt;0,日報入力!C1543,"")</f>
        <v/>
      </c>
      <c r="AO1543" s="68" t="str">
        <f>日報入力!B1543</f>
        <v/>
      </c>
      <c r="AP1543" s="68" t="str">
        <f>IF(日報入力!AQ1543,日報入力!BA1543,"")</f>
        <v/>
      </c>
      <c r="AQ1543" s="68" t="str">
        <f>IF(日報入力!AR1543,日報入力!BB1543,"")</f>
        <v/>
      </c>
      <c r="AR1543" s="68" t="str">
        <f>IF(日報入力!AS1543,"N勤","")</f>
        <v/>
      </c>
      <c r="AS1543" s="295" t="e">
        <f t="shared" si="89"/>
        <v>#VALUE!</v>
      </c>
      <c r="AT1543" s="439" t="str">
        <f>日報入力!AY1543</f>
        <v/>
      </c>
      <c r="AU1543" s="518" t="str">
        <f>IF(日報入力!G1543,G1543*60/E1543,"")</f>
        <v/>
      </c>
      <c r="AV1543" s="528" t="str">
        <f>IF(日報入力!AT1543,日報入力!AT1543,"")</f>
        <v/>
      </c>
      <c r="AW1543" s="529" t="str">
        <f>IF(日報入力!AT1543,AE1543/日報入力!AT1543,"")</f>
        <v/>
      </c>
      <c r="AX1543" s="530" t="e">
        <f>IF(1&lt;日報集計!AT1543,AT1543/(((F1543-I1543-J1543-N1543-O1543)*60)/(E1543)),"")</f>
        <v>#VALUE!</v>
      </c>
      <c r="AY1543" s="664" t="str">
        <f>IF(日報入力!H1543,AT1543/(((F1543-J1543)*60)/E1543),"")</f>
        <v/>
      </c>
      <c r="AZ1543" s="664" t="str">
        <f>IF(日報入力!I1543,AT1543/((G1543*60)/E1543),"")</f>
        <v/>
      </c>
      <c r="BA1543" s="296" t="str">
        <f>IF(日報入力!G1543,G1543/F1543,"")</f>
        <v/>
      </c>
      <c r="BB1543" s="386" t="e">
        <f t="shared" si="90"/>
        <v>#VALUE!</v>
      </c>
      <c r="BC1543" s="386" t="e">
        <f t="shared" si="91"/>
        <v>#VALUE!</v>
      </c>
      <c r="BD1543" s="80">
        <f>日報入力!AU1543</f>
        <v>0</v>
      </c>
      <c r="BE1543" s="534" t="str">
        <f>IF(日報入力!AV1543,日報入力!AV1543,"")</f>
        <v/>
      </c>
      <c r="BF1543" s="534" t="str">
        <f>IF(日報入力!AW1543,日報入力!AW1543,"")</f>
        <v/>
      </c>
      <c r="BG1543" s="398" t="str">
        <f>IF(日報入力!G1543,日報入力!K1543*日報入力!D1543*日報入力!BC1543,"")</f>
        <v/>
      </c>
    </row>
    <row r="1544" spans="1:59" ht="20.25" hidden="1" customHeight="1" x14ac:dyDescent="0.15">
      <c r="A1544" s="302" t="str">
        <f>IF(日報入力!G1544="","",日報入力!G1544)</f>
        <v/>
      </c>
      <c r="B1544" s="291" t="str">
        <f>IF(日報入力!G1544="","",日報入力!H1544)</f>
        <v/>
      </c>
      <c r="C1544" s="291" t="str">
        <f>IF(日報入力!G1544="","",日報入力!I1544)</f>
        <v/>
      </c>
      <c r="D1544" s="291" t="str">
        <f>IF(日報入力!G1544="","",日報入力!J1544)</f>
        <v/>
      </c>
      <c r="E1544" s="291" t="str">
        <f>IF(日報入力!G1544="","",日報入力!K1544)</f>
        <v/>
      </c>
      <c r="F1544" s="291" t="str">
        <f>IF(日報入力!G1544="","",日報入力!L1544)</f>
        <v/>
      </c>
      <c r="G1544" s="291" t="str">
        <f>IF(日報入力!G1544="","",日報入力!L1544-日報入力!O1544-日報入力!P1544-日報入力!Q1544-日報入力!R1544-日報入力!S1544-日報入力!T1544-日報入力!U1544-日報入力!V1544-日報入力!W1544-日報入力!X1544-日報入力!Y1544-日報入力!Z1544)</f>
        <v/>
      </c>
      <c r="H1544" s="291" t="str">
        <f>IF(日報入力!G1544="","",IF(日報入力!M1544&gt;=0,日報入力!M1544*F1544,F1544))</f>
        <v/>
      </c>
      <c r="I1544" s="291" t="str">
        <f>IF(日報入力!G1544="","",日報入力!O1544)</f>
        <v/>
      </c>
      <c r="J1544" s="291" t="str">
        <f>IF(日報入力!G1544="","",日報入力!P1544)</f>
        <v/>
      </c>
      <c r="K1544" s="291" t="str">
        <f>IF(日報入力!G1544="","",日報入力!Q1544)</f>
        <v/>
      </c>
      <c r="L1544" s="291" t="str">
        <f>IF(日報入力!G1544="","",日報入力!R1544)</f>
        <v/>
      </c>
      <c r="M1544" s="291" t="str">
        <f>IF(日報入力!G1544="","",日報入力!S1544)</f>
        <v/>
      </c>
      <c r="N1544" s="291" t="str">
        <f>IF(日報入力!G1544="","",日報入力!T1544)</f>
        <v/>
      </c>
      <c r="O1544" s="291" t="str">
        <f>IF(日報入力!G1544="","",日報入力!U1544)</f>
        <v/>
      </c>
      <c r="P1544" s="291" t="str">
        <f>IF(日報入力!G1544="","",日報入力!V1544)</f>
        <v/>
      </c>
      <c r="Q1544" s="291" t="str">
        <f>IF(日報入力!G1544="","",日報入力!W1544)</f>
        <v/>
      </c>
      <c r="R1544" s="291" t="str">
        <f>IF(日報入力!G1544="","",日報入力!X1544)</f>
        <v/>
      </c>
      <c r="S1544" s="291" t="str">
        <f>IF(日報入力!G1544="","",日報入力!Y1544)</f>
        <v/>
      </c>
      <c r="T1544" s="291" t="str">
        <f>IF(日報入力!G1544="","",日報入力!Z1544)</f>
        <v/>
      </c>
      <c r="U1544" s="291" t="str">
        <f>IF(日報入力!G1544="","",日報入力!AA1544)</f>
        <v/>
      </c>
      <c r="V1544" s="378" t="str">
        <f>IF(日報入力!G1544="","",日報入力!AB1544)</f>
        <v/>
      </c>
      <c r="W1544" s="291" t="str">
        <f>IF(日報入力!G1544="","",日報入力!AC1544)</f>
        <v/>
      </c>
      <c r="X1544" s="291" t="str">
        <f>IF(日報入力!G1544="","",日報入力!AD1544)</f>
        <v/>
      </c>
      <c r="Y1544" s="291" t="str">
        <f>IF(日報入力!G1544="","",日報入力!AE1544)</f>
        <v/>
      </c>
      <c r="Z1544" s="291" t="str">
        <f>IF(日報入力!G1544="","",日報入力!AF1544)</f>
        <v/>
      </c>
      <c r="AA1544" s="291" t="str">
        <f>IF(日報入力!G1544="","",日報入力!AG1544)</f>
        <v/>
      </c>
      <c r="AB1544" s="291" t="str">
        <f>IF(日報入力!G1544="","",日報入力!AH1544)</f>
        <v/>
      </c>
      <c r="AC1544" s="291" t="str">
        <f>IF(日報入力!G1544="","",日報入力!AI1544)</f>
        <v/>
      </c>
      <c r="AD1544" s="291" t="str">
        <f>IF(日報入力!G1544="","",日報入力!AJ1544)</f>
        <v/>
      </c>
      <c r="AE1544" s="292" t="str">
        <f>IF(日報入力!G1544="","",日報入力!E1544)</f>
        <v/>
      </c>
      <c r="AF1544" s="293" t="str">
        <f>IF(日報入力!G1544="","",日報入力!AK1544)</f>
        <v/>
      </c>
      <c r="AG1544" s="293" t="str">
        <f>IF(日報入力!G1544="","",日報入力!AL1544)</f>
        <v/>
      </c>
      <c r="AH1544" s="293" t="str">
        <f>IF(日報入力!G1544="","",日報入力!AM1544)</f>
        <v/>
      </c>
      <c r="AI1544" s="294" t="str">
        <f>IF(日報入力!G1544&gt;0,日報入力!D1544*日報入力!K1544*日報入力!AL1544,"")</f>
        <v/>
      </c>
      <c r="AJ1544" s="294" t="str">
        <f>IF(日報入力!G1544&gt;0,日報入力!E1544*日報入力!AL1544,"")</f>
        <v/>
      </c>
      <c r="AK1544" s="294" t="str">
        <f>IF(日報入力!G1544&gt;0,AI1544-AJ1544,"")</f>
        <v/>
      </c>
      <c r="AL1544" s="292" t="str">
        <f>IF(日報入力!G1544&gt;0,日報入力!E1544*日報入力!AM1544,"")</f>
        <v/>
      </c>
      <c r="AM1544" s="292" t="str">
        <f>IF(日報入力!G1544&gt;0,日報入力!AB1544*日報入力!AM1544,"")</f>
        <v/>
      </c>
      <c r="AN1544" s="68" t="str">
        <f>IF(日報入力!G1544&gt;0,日報入力!C1544,"")</f>
        <v/>
      </c>
      <c r="AO1544" s="68" t="str">
        <f>日報入力!B1544</f>
        <v/>
      </c>
      <c r="AP1544" s="68" t="str">
        <f>IF(日報入力!AQ1544,日報入力!BA1544,"")</f>
        <v/>
      </c>
      <c r="AQ1544" s="68" t="str">
        <f>IF(日報入力!AR1544,日報入力!BB1544,"")</f>
        <v/>
      </c>
      <c r="AR1544" s="68" t="str">
        <f>IF(日報入力!AS1544,"N勤","")</f>
        <v/>
      </c>
      <c r="AS1544" s="295" t="e">
        <f t="shared" si="89"/>
        <v>#VALUE!</v>
      </c>
      <c r="AT1544" s="439" t="str">
        <f>日報入力!AY1544</f>
        <v/>
      </c>
      <c r="AU1544" s="518" t="str">
        <f>IF(日報入力!G1544,G1544*60/E1544,"")</f>
        <v/>
      </c>
      <c r="AV1544" s="528" t="str">
        <f>IF(日報入力!AT1544,日報入力!AT1544,"")</f>
        <v/>
      </c>
      <c r="AW1544" s="529" t="str">
        <f>IF(日報入力!AT1544,AE1544/日報入力!AT1544,"")</f>
        <v/>
      </c>
      <c r="AX1544" s="530" t="e">
        <f>IF(1&lt;日報集計!AT1544,AT1544/(((F1544-I1544-J1544-N1544-O1544)*60)/(E1544)),"")</f>
        <v>#VALUE!</v>
      </c>
      <c r="AY1544" s="664" t="str">
        <f>IF(日報入力!H1544,AT1544/(((F1544-J1544)*60)/E1544),"")</f>
        <v/>
      </c>
      <c r="AZ1544" s="664" t="str">
        <f>IF(日報入力!I1544,AT1544/((G1544*60)/E1544),"")</f>
        <v/>
      </c>
      <c r="BA1544" s="296" t="str">
        <f>IF(日報入力!G1544,G1544/F1544,"")</f>
        <v/>
      </c>
      <c r="BB1544" s="386" t="e">
        <f t="shared" si="90"/>
        <v>#VALUE!</v>
      </c>
      <c r="BC1544" s="386" t="e">
        <f t="shared" si="91"/>
        <v>#VALUE!</v>
      </c>
      <c r="BD1544" s="80">
        <f>日報入力!AU1544</f>
        <v>0</v>
      </c>
      <c r="BE1544" s="534" t="str">
        <f>IF(日報入力!AV1544,日報入力!AV1544,"")</f>
        <v/>
      </c>
      <c r="BF1544" s="534" t="str">
        <f>IF(日報入力!AW1544,日報入力!AW1544,"")</f>
        <v/>
      </c>
      <c r="BG1544" s="398" t="str">
        <f>IF(日報入力!G1544,日報入力!K1544*日報入力!D1544*日報入力!BC1544,"")</f>
        <v/>
      </c>
    </row>
    <row r="1545" spans="1:59" ht="20.25" hidden="1" customHeight="1" x14ac:dyDescent="0.15">
      <c r="A1545" s="302" t="str">
        <f>IF(日報入力!G1545="","",日報入力!G1545)</f>
        <v/>
      </c>
      <c r="B1545" s="291" t="str">
        <f>IF(日報入力!G1545="","",日報入力!H1545)</f>
        <v/>
      </c>
      <c r="C1545" s="291" t="str">
        <f>IF(日報入力!G1545="","",日報入力!I1545)</f>
        <v/>
      </c>
      <c r="D1545" s="291" t="str">
        <f>IF(日報入力!G1545="","",日報入力!J1545)</f>
        <v/>
      </c>
      <c r="E1545" s="291" t="str">
        <f>IF(日報入力!G1545="","",日報入力!K1545)</f>
        <v/>
      </c>
      <c r="F1545" s="291" t="str">
        <f>IF(日報入力!G1545="","",日報入力!L1545)</f>
        <v/>
      </c>
      <c r="G1545" s="291" t="str">
        <f>IF(日報入力!G1545="","",日報入力!L1545-日報入力!O1545-日報入力!P1545-日報入力!Q1545-日報入力!R1545-日報入力!S1545-日報入力!T1545-日報入力!U1545-日報入力!V1545-日報入力!W1545-日報入力!X1545-日報入力!Y1545-日報入力!Z1545)</f>
        <v/>
      </c>
      <c r="H1545" s="291" t="str">
        <f>IF(日報入力!G1545="","",IF(日報入力!M1545&gt;=0,日報入力!M1545*F1545,F1545))</f>
        <v/>
      </c>
      <c r="I1545" s="291" t="str">
        <f>IF(日報入力!G1545="","",日報入力!O1545)</f>
        <v/>
      </c>
      <c r="J1545" s="291" t="str">
        <f>IF(日報入力!G1545="","",日報入力!P1545)</f>
        <v/>
      </c>
      <c r="K1545" s="291" t="str">
        <f>IF(日報入力!G1545="","",日報入力!Q1545)</f>
        <v/>
      </c>
      <c r="L1545" s="291" t="str">
        <f>IF(日報入力!G1545="","",日報入力!R1545)</f>
        <v/>
      </c>
      <c r="M1545" s="291" t="str">
        <f>IF(日報入力!G1545="","",日報入力!S1545)</f>
        <v/>
      </c>
      <c r="N1545" s="291" t="str">
        <f>IF(日報入力!G1545="","",日報入力!T1545)</f>
        <v/>
      </c>
      <c r="O1545" s="291" t="str">
        <f>IF(日報入力!G1545="","",日報入力!U1545)</f>
        <v/>
      </c>
      <c r="P1545" s="291" t="str">
        <f>IF(日報入力!G1545="","",日報入力!V1545)</f>
        <v/>
      </c>
      <c r="Q1545" s="291" t="str">
        <f>IF(日報入力!G1545="","",日報入力!W1545)</f>
        <v/>
      </c>
      <c r="R1545" s="291" t="str">
        <f>IF(日報入力!G1545="","",日報入力!X1545)</f>
        <v/>
      </c>
      <c r="S1545" s="291" t="str">
        <f>IF(日報入力!G1545="","",日報入力!Y1545)</f>
        <v/>
      </c>
      <c r="T1545" s="291" t="str">
        <f>IF(日報入力!G1545="","",日報入力!Z1545)</f>
        <v/>
      </c>
      <c r="U1545" s="291" t="str">
        <f>IF(日報入力!G1545="","",日報入力!AA1545)</f>
        <v/>
      </c>
      <c r="V1545" s="378" t="str">
        <f>IF(日報入力!G1545="","",日報入力!AB1545)</f>
        <v/>
      </c>
      <c r="W1545" s="291" t="str">
        <f>IF(日報入力!G1545="","",日報入力!AC1545)</f>
        <v/>
      </c>
      <c r="X1545" s="291" t="str">
        <f>IF(日報入力!G1545="","",日報入力!AD1545)</f>
        <v/>
      </c>
      <c r="Y1545" s="291" t="str">
        <f>IF(日報入力!G1545="","",日報入力!AE1545)</f>
        <v/>
      </c>
      <c r="Z1545" s="291" t="str">
        <f>IF(日報入力!G1545="","",日報入力!AF1545)</f>
        <v/>
      </c>
      <c r="AA1545" s="291" t="str">
        <f>IF(日報入力!G1545="","",日報入力!AG1545)</f>
        <v/>
      </c>
      <c r="AB1545" s="291" t="str">
        <f>IF(日報入力!G1545="","",日報入力!AH1545)</f>
        <v/>
      </c>
      <c r="AC1545" s="291" t="str">
        <f>IF(日報入力!G1545="","",日報入力!AI1545)</f>
        <v/>
      </c>
      <c r="AD1545" s="291" t="str">
        <f>IF(日報入力!G1545="","",日報入力!AJ1545)</f>
        <v/>
      </c>
      <c r="AE1545" s="292" t="str">
        <f>IF(日報入力!G1545="","",日報入力!E1545)</f>
        <v/>
      </c>
      <c r="AF1545" s="293" t="str">
        <f>IF(日報入力!G1545="","",日報入力!AK1545)</f>
        <v/>
      </c>
      <c r="AG1545" s="293" t="str">
        <f>IF(日報入力!G1545="","",日報入力!AL1545)</f>
        <v/>
      </c>
      <c r="AH1545" s="293" t="str">
        <f>IF(日報入力!G1545="","",日報入力!AM1545)</f>
        <v/>
      </c>
      <c r="AI1545" s="294" t="str">
        <f>IF(日報入力!G1545&gt;0,日報入力!D1545*日報入力!K1545*日報入力!AL1545,"")</f>
        <v/>
      </c>
      <c r="AJ1545" s="294" t="str">
        <f>IF(日報入力!G1545&gt;0,日報入力!E1545*日報入力!AL1545,"")</f>
        <v/>
      </c>
      <c r="AK1545" s="294" t="str">
        <f>IF(日報入力!G1545&gt;0,AI1545-AJ1545,"")</f>
        <v/>
      </c>
      <c r="AL1545" s="292" t="str">
        <f>IF(日報入力!G1545&gt;0,日報入力!E1545*日報入力!AM1545,"")</f>
        <v/>
      </c>
      <c r="AM1545" s="292" t="str">
        <f>IF(日報入力!G1545&gt;0,日報入力!AB1545*日報入力!AM1545,"")</f>
        <v/>
      </c>
      <c r="AN1545" s="68" t="str">
        <f>IF(日報入力!G1545&gt;0,日報入力!C1545,"")</f>
        <v/>
      </c>
      <c r="AO1545" s="68" t="str">
        <f>日報入力!B1545</f>
        <v/>
      </c>
      <c r="AP1545" s="68" t="str">
        <f>IF(日報入力!AQ1545,日報入力!BA1545,"")</f>
        <v/>
      </c>
      <c r="AQ1545" s="68" t="str">
        <f>IF(日報入力!AR1545,日報入力!BB1545,"")</f>
        <v/>
      </c>
      <c r="AR1545" s="68" t="str">
        <f>IF(日報入力!AS1545,"N勤","")</f>
        <v/>
      </c>
      <c r="AS1545" s="295" t="e">
        <f t="shared" si="89"/>
        <v>#VALUE!</v>
      </c>
      <c r="AT1545" s="439" t="str">
        <f>日報入力!AY1545</f>
        <v/>
      </c>
      <c r="AU1545" s="518" t="str">
        <f>IF(日報入力!G1545,G1545*60/E1545,"")</f>
        <v/>
      </c>
      <c r="AV1545" s="528" t="str">
        <f>IF(日報入力!AT1545,日報入力!AT1545,"")</f>
        <v/>
      </c>
      <c r="AW1545" s="529" t="str">
        <f>IF(日報入力!AT1545,AE1545/日報入力!AT1545,"")</f>
        <v/>
      </c>
      <c r="AX1545" s="530" t="e">
        <f>IF(1&lt;日報集計!AT1545,AT1545/(((F1545-I1545-J1545-N1545-O1545)*60)/(E1545)),"")</f>
        <v>#VALUE!</v>
      </c>
      <c r="AY1545" s="664" t="str">
        <f>IF(日報入力!H1545,AT1545/(((F1545-J1545)*60)/E1545),"")</f>
        <v/>
      </c>
      <c r="AZ1545" s="664" t="str">
        <f>IF(日報入力!I1545,AT1545/((G1545*60)/E1545),"")</f>
        <v/>
      </c>
      <c r="BA1545" s="296" t="str">
        <f>IF(日報入力!G1545,G1545/F1545,"")</f>
        <v/>
      </c>
      <c r="BB1545" s="386" t="e">
        <f t="shared" si="90"/>
        <v>#VALUE!</v>
      </c>
      <c r="BC1545" s="386" t="e">
        <f t="shared" si="91"/>
        <v>#VALUE!</v>
      </c>
      <c r="BD1545" s="80">
        <f>日報入力!AU1545</f>
        <v>0</v>
      </c>
      <c r="BE1545" s="534" t="str">
        <f>IF(日報入力!AV1545,日報入力!AV1545,"")</f>
        <v/>
      </c>
      <c r="BF1545" s="534" t="str">
        <f>IF(日報入力!AW1545,日報入力!AW1545,"")</f>
        <v/>
      </c>
      <c r="BG1545" s="398" t="str">
        <f>IF(日報入力!G1545,日報入力!K1545*日報入力!D1545*日報入力!BC1545,"")</f>
        <v/>
      </c>
    </row>
    <row r="1546" spans="1:59" ht="20.25" hidden="1" customHeight="1" x14ac:dyDescent="0.15">
      <c r="A1546" s="302" t="str">
        <f>IF(日報入力!G1546="","",日報入力!G1546)</f>
        <v/>
      </c>
      <c r="B1546" s="291" t="str">
        <f>IF(日報入力!G1546="","",日報入力!H1546)</f>
        <v/>
      </c>
      <c r="C1546" s="291" t="str">
        <f>IF(日報入力!G1546="","",日報入力!I1546)</f>
        <v/>
      </c>
      <c r="D1546" s="291" t="str">
        <f>IF(日報入力!G1546="","",日報入力!J1546)</f>
        <v/>
      </c>
      <c r="E1546" s="291" t="str">
        <f>IF(日報入力!G1546="","",日報入力!K1546)</f>
        <v/>
      </c>
      <c r="F1546" s="291" t="str">
        <f>IF(日報入力!G1546="","",日報入力!L1546)</f>
        <v/>
      </c>
      <c r="G1546" s="291" t="str">
        <f>IF(日報入力!G1546="","",日報入力!L1546-日報入力!O1546-日報入力!P1546-日報入力!Q1546-日報入力!R1546-日報入力!S1546-日報入力!T1546-日報入力!U1546-日報入力!V1546-日報入力!W1546-日報入力!X1546-日報入力!Y1546-日報入力!Z1546)</f>
        <v/>
      </c>
      <c r="H1546" s="291" t="str">
        <f>IF(日報入力!G1546="","",IF(日報入力!M1546&gt;=0,日報入力!M1546*F1546,F1546))</f>
        <v/>
      </c>
      <c r="I1546" s="291" t="str">
        <f>IF(日報入力!G1546="","",日報入力!O1546)</f>
        <v/>
      </c>
      <c r="J1546" s="291" t="str">
        <f>IF(日報入力!G1546="","",日報入力!P1546)</f>
        <v/>
      </c>
      <c r="K1546" s="291" t="str">
        <f>IF(日報入力!G1546="","",日報入力!Q1546)</f>
        <v/>
      </c>
      <c r="L1546" s="291" t="str">
        <f>IF(日報入力!G1546="","",日報入力!R1546)</f>
        <v/>
      </c>
      <c r="M1546" s="291" t="str">
        <f>IF(日報入力!G1546="","",日報入力!S1546)</f>
        <v/>
      </c>
      <c r="N1546" s="291" t="str">
        <f>IF(日報入力!G1546="","",日報入力!T1546)</f>
        <v/>
      </c>
      <c r="O1546" s="291" t="str">
        <f>IF(日報入力!G1546="","",日報入力!U1546)</f>
        <v/>
      </c>
      <c r="P1546" s="291" t="str">
        <f>IF(日報入力!G1546="","",日報入力!V1546)</f>
        <v/>
      </c>
      <c r="Q1546" s="291" t="str">
        <f>IF(日報入力!G1546="","",日報入力!W1546)</f>
        <v/>
      </c>
      <c r="R1546" s="291" t="str">
        <f>IF(日報入力!G1546="","",日報入力!X1546)</f>
        <v/>
      </c>
      <c r="S1546" s="291" t="str">
        <f>IF(日報入力!G1546="","",日報入力!Y1546)</f>
        <v/>
      </c>
      <c r="T1546" s="291" t="str">
        <f>IF(日報入力!G1546="","",日報入力!Z1546)</f>
        <v/>
      </c>
      <c r="U1546" s="291" t="str">
        <f>IF(日報入力!G1546="","",日報入力!AA1546)</f>
        <v/>
      </c>
      <c r="V1546" s="378" t="str">
        <f>IF(日報入力!G1546="","",日報入力!AB1546)</f>
        <v/>
      </c>
      <c r="W1546" s="291" t="str">
        <f>IF(日報入力!G1546="","",日報入力!AC1546)</f>
        <v/>
      </c>
      <c r="X1546" s="291" t="str">
        <f>IF(日報入力!G1546="","",日報入力!AD1546)</f>
        <v/>
      </c>
      <c r="Y1546" s="291" t="str">
        <f>IF(日報入力!G1546="","",日報入力!AE1546)</f>
        <v/>
      </c>
      <c r="Z1546" s="291" t="str">
        <f>IF(日報入力!G1546="","",日報入力!AF1546)</f>
        <v/>
      </c>
      <c r="AA1546" s="291" t="str">
        <f>IF(日報入力!G1546="","",日報入力!AG1546)</f>
        <v/>
      </c>
      <c r="AB1546" s="291" t="str">
        <f>IF(日報入力!G1546="","",日報入力!AH1546)</f>
        <v/>
      </c>
      <c r="AC1546" s="291" t="str">
        <f>IF(日報入力!G1546="","",日報入力!AI1546)</f>
        <v/>
      </c>
      <c r="AD1546" s="291" t="str">
        <f>IF(日報入力!G1546="","",日報入力!AJ1546)</f>
        <v/>
      </c>
      <c r="AE1546" s="292" t="str">
        <f>IF(日報入力!G1546="","",日報入力!E1546)</f>
        <v/>
      </c>
      <c r="AF1546" s="293" t="str">
        <f>IF(日報入力!G1546="","",日報入力!AK1546)</f>
        <v/>
      </c>
      <c r="AG1546" s="293" t="str">
        <f>IF(日報入力!G1546="","",日報入力!AL1546)</f>
        <v/>
      </c>
      <c r="AH1546" s="293" t="str">
        <f>IF(日報入力!G1546="","",日報入力!AM1546)</f>
        <v/>
      </c>
      <c r="AI1546" s="294" t="str">
        <f>IF(日報入力!G1546&gt;0,日報入力!D1546*日報入力!K1546*日報入力!AL1546,"")</f>
        <v/>
      </c>
      <c r="AJ1546" s="294" t="str">
        <f>IF(日報入力!G1546&gt;0,日報入力!E1546*日報入力!AL1546,"")</f>
        <v/>
      </c>
      <c r="AK1546" s="294" t="str">
        <f>IF(日報入力!G1546&gt;0,AI1546-AJ1546,"")</f>
        <v/>
      </c>
      <c r="AL1546" s="292" t="str">
        <f>IF(日報入力!G1546&gt;0,日報入力!E1546*日報入力!AM1546,"")</f>
        <v/>
      </c>
      <c r="AM1546" s="292" t="str">
        <f>IF(日報入力!G1546&gt;0,日報入力!AB1546*日報入力!AM1546,"")</f>
        <v/>
      </c>
      <c r="AN1546" s="68" t="str">
        <f>IF(日報入力!G1546&gt;0,日報入力!C1546,"")</f>
        <v/>
      </c>
      <c r="AO1546" s="68" t="str">
        <f>日報入力!B1546</f>
        <v/>
      </c>
      <c r="AP1546" s="68" t="str">
        <f>IF(日報入力!AQ1546,日報入力!BA1546,"")</f>
        <v/>
      </c>
      <c r="AQ1546" s="68" t="str">
        <f>IF(日報入力!AR1546,日報入力!BB1546,"")</f>
        <v/>
      </c>
      <c r="AR1546" s="68" t="str">
        <f>IF(日報入力!AS1546,"N勤","")</f>
        <v/>
      </c>
      <c r="AS1546" s="295" t="e">
        <f t="shared" si="89"/>
        <v>#VALUE!</v>
      </c>
      <c r="AT1546" s="439" t="str">
        <f>日報入力!AY1546</f>
        <v/>
      </c>
      <c r="AU1546" s="518" t="str">
        <f>IF(日報入力!G1546,G1546*60/E1546,"")</f>
        <v/>
      </c>
      <c r="AV1546" s="528" t="str">
        <f>IF(日報入力!AT1546,日報入力!AT1546,"")</f>
        <v/>
      </c>
      <c r="AW1546" s="529" t="str">
        <f>IF(日報入力!AT1546,AE1546/日報入力!AT1546,"")</f>
        <v/>
      </c>
      <c r="AX1546" s="530" t="e">
        <f>IF(1&lt;日報集計!AT1546,AT1546/(((F1546-I1546-J1546-N1546-O1546)*60)/(E1546)),"")</f>
        <v>#VALUE!</v>
      </c>
      <c r="AY1546" s="664" t="str">
        <f>IF(日報入力!H1546,AT1546/(((F1546-J1546)*60)/E1546),"")</f>
        <v/>
      </c>
      <c r="AZ1546" s="664" t="str">
        <f>IF(日報入力!I1546,AT1546/((G1546*60)/E1546),"")</f>
        <v/>
      </c>
      <c r="BA1546" s="296" t="str">
        <f>IF(日報入力!G1546,G1546/F1546,"")</f>
        <v/>
      </c>
      <c r="BB1546" s="386" t="e">
        <f t="shared" si="90"/>
        <v>#VALUE!</v>
      </c>
      <c r="BC1546" s="386" t="e">
        <f t="shared" si="91"/>
        <v>#VALUE!</v>
      </c>
      <c r="BD1546" s="80">
        <f>日報入力!AU1546</f>
        <v>0</v>
      </c>
      <c r="BE1546" s="534" t="str">
        <f>IF(日報入力!AV1546,日報入力!AV1546,"")</f>
        <v/>
      </c>
      <c r="BF1546" s="534" t="str">
        <f>IF(日報入力!AW1546,日報入力!AW1546,"")</f>
        <v/>
      </c>
      <c r="BG1546" s="398" t="str">
        <f>IF(日報入力!G1546,日報入力!K1546*日報入力!D1546*日報入力!BC1546,"")</f>
        <v/>
      </c>
    </row>
    <row r="1547" spans="1:59" ht="20.25" hidden="1" customHeight="1" x14ac:dyDescent="0.15">
      <c r="A1547" s="302" t="str">
        <f>IF(日報入力!G1547="","",日報入力!G1547)</f>
        <v/>
      </c>
      <c r="B1547" s="291" t="str">
        <f>IF(日報入力!G1547="","",日報入力!H1547)</f>
        <v/>
      </c>
      <c r="C1547" s="291" t="str">
        <f>IF(日報入力!G1547="","",日報入力!I1547)</f>
        <v/>
      </c>
      <c r="D1547" s="291" t="str">
        <f>IF(日報入力!G1547="","",日報入力!J1547)</f>
        <v/>
      </c>
      <c r="E1547" s="291" t="str">
        <f>IF(日報入力!G1547="","",日報入力!K1547)</f>
        <v/>
      </c>
      <c r="F1547" s="291" t="str">
        <f>IF(日報入力!G1547="","",日報入力!L1547)</f>
        <v/>
      </c>
      <c r="G1547" s="291" t="str">
        <f>IF(日報入力!G1547="","",日報入力!L1547-日報入力!O1547-日報入力!P1547-日報入力!Q1547-日報入力!R1547-日報入力!S1547-日報入力!T1547-日報入力!U1547-日報入力!V1547-日報入力!W1547-日報入力!X1547-日報入力!Y1547-日報入力!Z1547)</f>
        <v/>
      </c>
      <c r="H1547" s="291" t="str">
        <f>IF(日報入力!G1547="","",IF(日報入力!M1547&gt;=0,日報入力!M1547*F1547,F1547))</f>
        <v/>
      </c>
      <c r="I1547" s="291" t="str">
        <f>IF(日報入力!G1547="","",日報入力!O1547)</f>
        <v/>
      </c>
      <c r="J1547" s="291" t="str">
        <f>IF(日報入力!G1547="","",日報入力!P1547)</f>
        <v/>
      </c>
      <c r="K1547" s="291" t="str">
        <f>IF(日報入力!G1547="","",日報入力!Q1547)</f>
        <v/>
      </c>
      <c r="L1547" s="291" t="str">
        <f>IF(日報入力!G1547="","",日報入力!R1547)</f>
        <v/>
      </c>
      <c r="M1547" s="291" t="str">
        <f>IF(日報入力!G1547="","",日報入力!S1547)</f>
        <v/>
      </c>
      <c r="N1547" s="291" t="str">
        <f>IF(日報入力!G1547="","",日報入力!T1547)</f>
        <v/>
      </c>
      <c r="O1547" s="291" t="str">
        <f>IF(日報入力!G1547="","",日報入力!U1547)</f>
        <v/>
      </c>
      <c r="P1547" s="291" t="str">
        <f>IF(日報入力!G1547="","",日報入力!V1547)</f>
        <v/>
      </c>
      <c r="Q1547" s="291" t="str">
        <f>IF(日報入力!G1547="","",日報入力!W1547)</f>
        <v/>
      </c>
      <c r="R1547" s="291" t="str">
        <f>IF(日報入力!G1547="","",日報入力!X1547)</f>
        <v/>
      </c>
      <c r="S1547" s="291" t="str">
        <f>IF(日報入力!G1547="","",日報入力!Y1547)</f>
        <v/>
      </c>
      <c r="T1547" s="291" t="str">
        <f>IF(日報入力!G1547="","",日報入力!Z1547)</f>
        <v/>
      </c>
      <c r="U1547" s="291" t="str">
        <f>IF(日報入力!G1547="","",日報入力!AA1547)</f>
        <v/>
      </c>
      <c r="V1547" s="378" t="str">
        <f>IF(日報入力!G1547="","",日報入力!AB1547)</f>
        <v/>
      </c>
      <c r="W1547" s="291" t="str">
        <f>IF(日報入力!G1547="","",日報入力!AC1547)</f>
        <v/>
      </c>
      <c r="X1547" s="291" t="str">
        <f>IF(日報入力!G1547="","",日報入力!AD1547)</f>
        <v/>
      </c>
      <c r="Y1547" s="291" t="str">
        <f>IF(日報入力!G1547="","",日報入力!AE1547)</f>
        <v/>
      </c>
      <c r="Z1547" s="291" t="str">
        <f>IF(日報入力!G1547="","",日報入力!AF1547)</f>
        <v/>
      </c>
      <c r="AA1547" s="291" t="str">
        <f>IF(日報入力!G1547="","",日報入力!AG1547)</f>
        <v/>
      </c>
      <c r="AB1547" s="291" t="str">
        <f>IF(日報入力!G1547="","",日報入力!AH1547)</f>
        <v/>
      </c>
      <c r="AC1547" s="291" t="str">
        <f>IF(日報入力!G1547="","",日報入力!AI1547)</f>
        <v/>
      </c>
      <c r="AD1547" s="291" t="str">
        <f>IF(日報入力!G1547="","",日報入力!AJ1547)</f>
        <v/>
      </c>
      <c r="AE1547" s="292" t="str">
        <f>IF(日報入力!G1547="","",日報入力!E1547)</f>
        <v/>
      </c>
      <c r="AF1547" s="293" t="str">
        <f>IF(日報入力!G1547="","",日報入力!AK1547)</f>
        <v/>
      </c>
      <c r="AG1547" s="293" t="str">
        <f>IF(日報入力!G1547="","",日報入力!AL1547)</f>
        <v/>
      </c>
      <c r="AH1547" s="293" t="str">
        <f>IF(日報入力!G1547="","",日報入力!AM1547)</f>
        <v/>
      </c>
      <c r="AI1547" s="294" t="str">
        <f>IF(日報入力!G1547&gt;0,日報入力!D1547*日報入力!K1547*日報入力!AL1547,"")</f>
        <v/>
      </c>
      <c r="AJ1547" s="294" t="str">
        <f>IF(日報入力!G1547&gt;0,日報入力!E1547*日報入力!AL1547,"")</f>
        <v/>
      </c>
      <c r="AK1547" s="294" t="str">
        <f>IF(日報入力!G1547&gt;0,AI1547-AJ1547,"")</f>
        <v/>
      </c>
      <c r="AL1547" s="292" t="str">
        <f>IF(日報入力!G1547&gt;0,日報入力!E1547*日報入力!AM1547,"")</f>
        <v/>
      </c>
      <c r="AM1547" s="292" t="str">
        <f>IF(日報入力!G1547&gt;0,日報入力!AB1547*日報入力!AM1547,"")</f>
        <v/>
      </c>
      <c r="AN1547" s="68" t="str">
        <f>IF(日報入力!G1547&gt;0,日報入力!C1547,"")</f>
        <v/>
      </c>
      <c r="AO1547" s="68" t="str">
        <f>日報入力!B1547</f>
        <v/>
      </c>
      <c r="AP1547" s="68" t="str">
        <f>IF(日報入力!AQ1547,日報入力!BA1547,"")</f>
        <v/>
      </c>
      <c r="AQ1547" s="68" t="str">
        <f>IF(日報入力!AR1547,日報入力!BB1547,"")</f>
        <v/>
      </c>
      <c r="AR1547" s="68" t="str">
        <f>IF(日報入力!AS1547,"N勤","")</f>
        <v/>
      </c>
      <c r="AS1547" s="295" t="e">
        <f t="shared" si="89"/>
        <v>#VALUE!</v>
      </c>
      <c r="AT1547" s="439" t="str">
        <f>日報入力!AY1547</f>
        <v/>
      </c>
      <c r="AU1547" s="518" t="str">
        <f>IF(日報入力!G1547,G1547*60/E1547,"")</f>
        <v/>
      </c>
      <c r="AV1547" s="528" t="str">
        <f>IF(日報入力!AT1547,日報入力!AT1547,"")</f>
        <v/>
      </c>
      <c r="AW1547" s="529" t="str">
        <f>IF(日報入力!AT1547,AE1547/日報入力!AT1547,"")</f>
        <v/>
      </c>
      <c r="AX1547" s="530" t="e">
        <f>IF(1&lt;日報集計!AT1547,AT1547/(((F1547-I1547-J1547-N1547-O1547)*60)/(E1547)),"")</f>
        <v>#VALUE!</v>
      </c>
      <c r="AY1547" s="664" t="str">
        <f>IF(日報入力!H1547,AT1547/(((F1547-J1547)*60)/E1547),"")</f>
        <v/>
      </c>
      <c r="AZ1547" s="664" t="str">
        <f>IF(日報入力!I1547,AT1547/((G1547*60)/E1547),"")</f>
        <v/>
      </c>
      <c r="BA1547" s="296" t="str">
        <f>IF(日報入力!G1547,G1547/F1547,"")</f>
        <v/>
      </c>
      <c r="BB1547" s="386" t="e">
        <f t="shared" si="90"/>
        <v>#VALUE!</v>
      </c>
      <c r="BC1547" s="386" t="e">
        <f t="shared" si="91"/>
        <v>#VALUE!</v>
      </c>
      <c r="BD1547" s="80">
        <f>日報入力!AU1547</f>
        <v>0</v>
      </c>
      <c r="BE1547" s="534" t="str">
        <f>IF(日報入力!AV1547,日報入力!AV1547,"")</f>
        <v/>
      </c>
      <c r="BF1547" s="534" t="str">
        <f>IF(日報入力!AW1547,日報入力!AW1547,"")</f>
        <v/>
      </c>
      <c r="BG1547" s="398" t="str">
        <f>IF(日報入力!G1547,日報入力!K1547*日報入力!D1547*日報入力!BC1547,"")</f>
        <v/>
      </c>
    </row>
    <row r="1548" spans="1:59" ht="20.25" hidden="1" customHeight="1" x14ac:dyDescent="0.15">
      <c r="A1548" s="302" t="str">
        <f>IF(日報入力!G1548="","",日報入力!G1548)</f>
        <v/>
      </c>
      <c r="B1548" s="291" t="str">
        <f>IF(日報入力!G1548="","",日報入力!H1548)</f>
        <v/>
      </c>
      <c r="C1548" s="291" t="str">
        <f>IF(日報入力!G1548="","",日報入力!I1548)</f>
        <v/>
      </c>
      <c r="D1548" s="291" t="str">
        <f>IF(日報入力!G1548="","",日報入力!J1548)</f>
        <v/>
      </c>
      <c r="E1548" s="291" t="str">
        <f>IF(日報入力!G1548="","",日報入力!K1548)</f>
        <v/>
      </c>
      <c r="F1548" s="291" t="str">
        <f>IF(日報入力!G1548="","",日報入力!L1548)</f>
        <v/>
      </c>
      <c r="G1548" s="291" t="str">
        <f>IF(日報入力!G1548="","",日報入力!L1548-日報入力!O1548-日報入力!P1548-日報入力!Q1548-日報入力!R1548-日報入力!S1548-日報入力!T1548-日報入力!U1548-日報入力!V1548-日報入力!W1548-日報入力!X1548-日報入力!Y1548-日報入力!Z1548)</f>
        <v/>
      </c>
      <c r="H1548" s="291" t="str">
        <f>IF(日報入力!G1548="","",IF(日報入力!M1548&gt;=0,日報入力!M1548*F1548,F1548))</f>
        <v/>
      </c>
      <c r="I1548" s="291" t="str">
        <f>IF(日報入力!G1548="","",日報入力!O1548)</f>
        <v/>
      </c>
      <c r="J1548" s="291" t="str">
        <f>IF(日報入力!G1548="","",日報入力!P1548)</f>
        <v/>
      </c>
      <c r="K1548" s="291" t="str">
        <f>IF(日報入力!G1548="","",日報入力!Q1548)</f>
        <v/>
      </c>
      <c r="L1548" s="291" t="str">
        <f>IF(日報入力!G1548="","",日報入力!R1548)</f>
        <v/>
      </c>
      <c r="M1548" s="291" t="str">
        <f>IF(日報入力!G1548="","",日報入力!S1548)</f>
        <v/>
      </c>
      <c r="N1548" s="291" t="str">
        <f>IF(日報入力!G1548="","",日報入力!T1548)</f>
        <v/>
      </c>
      <c r="O1548" s="291" t="str">
        <f>IF(日報入力!G1548="","",日報入力!U1548)</f>
        <v/>
      </c>
      <c r="P1548" s="291" t="str">
        <f>IF(日報入力!G1548="","",日報入力!V1548)</f>
        <v/>
      </c>
      <c r="Q1548" s="291" t="str">
        <f>IF(日報入力!G1548="","",日報入力!W1548)</f>
        <v/>
      </c>
      <c r="R1548" s="291" t="str">
        <f>IF(日報入力!G1548="","",日報入力!X1548)</f>
        <v/>
      </c>
      <c r="S1548" s="291" t="str">
        <f>IF(日報入力!G1548="","",日報入力!Y1548)</f>
        <v/>
      </c>
      <c r="T1548" s="291" t="str">
        <f>IF(日報入力!G1548="","",日報入力!Z1548)</f>
        <v/>
      </c>
      <c r="U1548" s="291" t="str">
        <f>IF(日報入力!G1548="","",日報入力!AA1548)</f>
        <v/>
      </c>
      <c r="V1548" s="378" t="str">
        <f>IF(日報入力!G1548="","",日報入力!AB1548)</f>
        <v/>
      </c>
      <c r="W1548" s="291" t="str">
        <f>IF(日報入力!G1548="","",日報入力!AC1548)</f>
        <v/>
      </c>
      <c r="X1548" s="291" t="str">
        <f>IF(日報入力!G1548="","",日報入力!AD1548)</f>
        <v/>
      </c>
      <c r="Y1548" s="291" t="str">
        <f>IF(日報入力!G1548="","",日報入力!AE1548)</f>
        <v/>
      </c>
      <c r="Z1548" s="291" t="str">
        <f>IF(日報入力!G1548="","",日報入力!AF1548)</f>
        <v/>
      </c>
      <c r="AA1548" s="291" t="str">
        <f>IF(日報入力!G1548="","",日報入力!AG1548)</f>
        <v/>
      </c>
      <c r="AB1548" s="291" t="str">
        <f>IF(日報入力!G1548="","",日報入力!AH1548)</f>
        <v/>
      </c>
      <c r="AC1548" s="291" t="str">
        <f>IF(日報入力!G1548="","",日報入力!AI1548)</f>
        <v/>
      </c>
      <c r="AD1548" s="291" t="str">
        <f>IF(日報入力!G1548="","",日報入力!AJ1548)</f>
        <v/>
      </c>
      <c r="AE1548" s="292" t="str">
        <f>IF(日報入力!G1548="","",日報入力!E1548)</f>
        <v/>
      </c>
      <c r="AF1548" s="293" t="str">
        <f>IF(日報入力!G1548="","",日報入力!AK1548)</f>
        <v/>
      </c>
      <c r="AG1548" s="293" t="str">
        <f>IF(日報入力!G1548="","",日報入力!AL1548)</f>
        <v/>
      </c>
      <c r="AH1548" s="293" t="str">
        <f>IF(日報入力!G1548="","",日報入力!AM1548)</f>
        <v/>
      </c>
      <c r="AI1548" s="294" t="str">
        <f>IF(日報入力!G1548&gt;0,日報入力!D1548*日報入力!K1548*日報入力!AL1548,"")</f>
        <v/>
      </c>
      <c r="AJ1548" s="294" t="str">
        <f>IF(日報入力!G1548&gt;0,日報入力!E1548*日報入力!AL1548,"")</f>
        <v/>
      </c>
      <c r="AK1548" s="294" t="str">
        <f>IF(日報入力!G1548&gt;0,AI1548-AJ1548,"")</f>
        <v/>
      </c>
      <c r="AL1548" s="292" t="str">
        <f>IF(日報入力!G1548&gt;0,日報入力!E1548*日報入力!AM1548,"")</f>
        <v/>
      </c>
      <c r="AM1548" s="292" t="str">
        <f>IF(日報入力!G1548&gt;0,日報入力!AB1548*日報入力!AM1548,"")</f>
        <v/>
      </c>
      <c r="AN1548" s="68" t="str">
        <f>IF(日報入力!G1548&gt;0,日報入力!C1548,"")</f>
        <v/>
      </c>
      <c r="AO1548" s="68" t="str">
        <f>日報入力!B1548</f>
        <v/>
      </c>
      <c r="AP1548" s="68" t="str">
        <f>IF(日報入力!AQ1548,日報入力!BA1548,"")</f>
        <v/>
      </c>
      <c r="AQ1548" s="68" t="str">
        <f>IF(日報入力!AR1548,日報入力!BB1548,"")</f>
        <v/>
      </c>
      <c r="AR1548" s="68" t="str">
        <f>IF(日報入力!AS1548,"N勤","")</f>
        <v/>
      </c>
      <c r="AS1548" s="295" t="e">
        <f t="shared" si="89"/>
        <v>#VALUE!</v>
      </c>
      <c r="AT1548" s="439" t="str">
        <f>日報入力!AY1548</f>
        <v/>
      </c>
      <c r="AU1548" s="518" t="str">
        <f>IF(日報入力!G1548,G1548*60/E1548,"")</f>
        <v/>
      </c>
      <c r="AV1548" s="528" t="str">
        <f>IF(日報入力!AT1548,日報入力!AT1548,"")</f>
        <v/>
      </c>
      <c r="AW1548" s="529" t="str">
        <f>IF(日報入力!AT1548,AE1548/日報入力!AT1548,"")</f>
        <v/>
      </c>
      <c r="AX1548" s="530" t="e">
        <f>IF(1&lt;日報集計!AT1548,AT1548/(((F1548-I1548-J1548-N1548-O1548)*60)/(E1548)),"")</f>
        <v>#VALUE!</v>
      </c>
      <c r="AY1548" s="664" t="str">
        <f>IF(日報入力!H1548,AT1548/(((F1548-J1548)*60)/E1548),"")</f>
        <v/>
      </c>
      <c r="AZ1548" s="664" t="str">
        <f>IF(日報入力!I1548,AT1548/((G1548*60)/E1548),"")</f>
        <v/>
      </c>
      <c r="BA1548" s="296" t="str">
        <f>IF(日報入力!G1548,G1548/F1548,"")</f>
        <v/>
      </c>
      <c r="BB1548" s="386" t="e">
        <f t="shared" si="90"/>
        <v>#VALUE!</v>
      </c>
      <c r="BC1548" s="386" t="e">
        <f t="shared" si="91"/>
        <v>#VALUE!</v>
      </c>
      <c r="BD1548" s="80">
        <f>日報入力!AU1548</f>
        <v>0</v>
      </c>
      <c r="BE1548" s="534" t="str">
        <f>IF(日報入力!AV1548,日報入力!AV1548,"")</f>
        <v/>
      </c>
      <c r="BF1548" s="534" t="str">
        <f>IF(日報入力!AW1548,日報入力!AW1548,"")</f>
        <v/>
      </c>
      <c r="BG1548" s="398" t="str">
        <f>IF(日報入力!G1548,日報入力!K1548*日報入力!D1548*日報入力!BC1548,"")</f>
        <v/>
      </c>
    </row>
    <row r="1549" spans="1:59" ht="20.25" hidden="1" customHeight="1" x14ac:dyDescent="0.15">
      <c r="A1549" s="302" t="str">
        <f>IF(日報入力!G1549="","",日報入力!G1549)</f>
        <v/>
      </c>
      <c r="B1549" s="291" t="str">
        <f>IF(日報入力!G1549="","",日報入力!H1549)</f>
        <v/>
      </c>
      <c r="C1549" s="291" t="str">
        <f>IF(日報入力!G1549="","",日報入力!I1549)</f>
        <v/>
      </c>
      <c r="D1549" s="291" t="str">
        <f>IF(日報入力!G1549="","",日報入力!J1549)</f>
        <v/>
      </c>
      <c r="E1549" s="291" t="str">
        <f>IF(日報入力!G1549="","",日報入力!K1549)</f>
        <v/>
      </c>
      <c r="F1549" s="291" t="str">
        <f>IF(日報入力!G1549="","",日報入力!L1549)</f>
        <v/>
      </c>
      <c r="G1549" s="291" t="str">
        <f>IF(日報入力!G1549="","",日報入力!L1549-日報入力!O1549-日報入力!P1549-日報入力!Q1549-日報入力!R1549-日報入力!S1549-日報入力!T1549-日報入力!U1549-日報入力!V1549-日報入力!W1549-日報入力!X1549-日報入力!Y1549-日報入力!Z1549)</f>
        <v/>
      </c>
      <c r="H1549" s="291" t="str">
        <f>IF(日報入力!G1549="","",IF(日報入力!M1549&gt;=0,日報入力!M1549*F1549,F1549))</f>
        <v/>
      </c>
      <c r="I1549" s="291" t="str">
        <f>IF(日報入力!G1549="","",日報入力!O1549)</f>
        <v/>
      </c>
      <c r="J1549" s="291" t="str">
        <f>IF(日報入力!G1549="","",日報入力!P1549)</f>
        <v/>
      </c>
      <c r="K1549" s="291" t="str">
        <f>IF(日報入力!G1549="","",日報入力!Q1549)</f>
        <v/>
      </c>
      <c r="L1549" s="291" t="str">
        <f>IF(日報入力!G1549="","",日報入力!R1549)</f>
        <v/>
      </c>
      <c r="M1549" s="291" t="str">
        <f>IF(日報入力!G1549="","",日報入力!S1549)</f>
        <v/>
      </c>
      <c r="N1549" s="291" t="str">
        <f>IF(日報入力!G1549="","",日報入力!T1549)</f>
        <v/>
      </c>
      <c r="O1549" s="291" t="str">
        <f>IF(日報入力!G1549="","",日報入力!U1549)</f>
        <v/>
      </c>
      <c r="P1549" s="291" t="str">
        <f>IF(日報入力!G1549="","",日報入力!V1549)</f>
        <v/>
      </c>
      <c r="Q1549" s="291" t="str">
        <f>IF(日報入力!G1549="","",日報入力!W1549)</f>
        <v/>
      </c>
      <c r="R1549" s="291" t="str">
        <f>IF(日報入力!G1549="","",日報入力!X1549)</f>
        <v/>
      </c>
      <c r="S1549" s="291" t="str">
        <f>IF(日報入力!G1549="","",日報入力!Y1549)</f>
        <v/>
      </c>
      <c r="T1549" s="291" t="str">
        <f>IF(日報入力!G1549="","",日報入力!Z1549)</f>
        <v/>
      </c>
      <c r="U1549" s="291" t="str">
        <f>IF(日報入力!G1549="","",日報入力!AA1549)</f>
        <v/>
      </c>
      <c r="V1549" s="378" t="str">
        <f>IF(日報入力!G1549="","",日報入力!AB1549)</f>
        <v/>
      </c>
      <c r="W1549" s="291" t="str">
        <f>IF(日報入力!G1549="","",日報入力!AC1549)</f>
        <v/>
      </c>
      <c r="X1549" s="291" t="str">
        <f>IF(日報入力!G1549="","",日報入力!AD1549)</f>
        <v/>
      </c>
      <c r="Y1549" s="291" t="str">
        <f>IF(日報入力!G1549="","",日報入力!AE1549)</f>
        <v/>
      </c>
      <c r="Z1549" s="291" t="str">
        <f>IF(日報入力!G1549="","",日報入力!AF1549)</f>
        <v/>
      </c>
      <c r="AA1549" s="291" t="str">
        <f>IF(日報入力!G1549="","",日報入力!AG1549)</f>
        <v/>
      </c>
      <c r="AB1549" s="291" t="str">
        <f>IF(日報入力!G1549="","",日報入力!AH1549)</f>
        <v/>
      </c>
      <c r="AC1549" s="291" t="str">
        <f>IF(日報入力!G1549="","",日報入力!AI1549)</f>
        <v/>
      </c>
      <c r="AD1549" s="291" t="str">
        <f>IF(日報入力!G1549="","",日報入力!AJ1549)</f>
        <v/>
      </c>
      <c r="AE1549" s="292" t="str">
        <f>IF(日報入力!G1549="","",日報入力!E1549)</f>
        <v/>
      </c>
      <c r="AF1549" s="293" t="str">
        <f>IF(日報入力!G1549="","",日報入力!AK1549)</f>
        <v/>
      </c>
      <c r="AG1549" s="293" t="str">
        <f>IF(日報入力!G1549="","",日報入力!AL1549)</f>
        <v/>
      </c>
      <c r="AH1549" s="293" t="str">
        <f>IF(日報入力!G1549="","",日報入力!AM1549)</f>
        <v/>
      </c>
      <c r="AI1549" s="294" t="str">
        <f>IF(日報入力!G1549&gt;0,日報入力!D1549*日報入力!K1549*日報入力!AL1549,"")</f>
        <v/>
      </c>
      <c r="AJ1549" s="294" t="str">
        <f>IF(日報入力!G1549&gt;0,日報入力!E1549*日報入力!AL1549,"")</f>
        <v/>
      </c>
      <c r="AK1549" s="294" t="str">
        <f>IF(日報入力!G1549&gt;0,AI1549-AJ1549,"")</f>
        <v/>
      </c>
      <c r="AL1549" s="292" t="str">
        <f>IF(日報入力!G1549&gt;0,日報入力!E1549*日報入力!AM1549,"")</f>
        <v/>
      </c>
      <c r="AM1549" s="292" t="str">
        <f>IF(日報入力!G1549&gt;0,日報入力!AB1549*日報入力!AM1549,"")</f>
        <v/>
      </c>
      <c r="AN1549" s="68" t="str">
        <f>IF(日報入力!G1549&gt;0,日報入力!C1549,"")</f>
        <v/>
      </c>
      <c r="AO1549" s="68" t="str">
        <f>日報入力!B1549</f>
        <v/>
      </c>
      <c r="AP1549" s="68" t="str">
        <f>IF(日報入力!AQ1549,日報入力!BA1549,"")</f>
        <v/>
      </c>
      <c r="AQ1549" s="68" t="str">
        <f>IF(日報入力!AR1549,日報入力!BB1549,"")</f>
        <v/>
      </c>
      <c r="AR1549" s="68" t="str">
        <f>IF(日報入力!AS1549,"N勤","")</f>
        <v/>
      </c>
      <c r="AS1549" s="295" t="e">
        <f t="shared" si="89"/>
        <v>#VALUE!</v>
      </c>
      <c r="AT1549" s="439" t="str">
        <f>日報入力!AY1549</f>
        <v/>
      </c>
      <c r="AU1549" s="518" t="str">
        <f>IF(日報入力!G1549,G1549*60/E1549,"")</f>
        <v/>
      </c>
      <c r="AV1549" s="528" t="str">
        <f>IF(日報入力!AT1549,日報入力!AT1549,"")</f>
        <v/>
      </c>
      <c r="AW1549" s="529" t="str">
        <f>IF(日報入力!AT1549,AE1549/日報入力!AT1549,"")</f>
        <v/>
      </c>
      <c r="AX1549" s="530" t="e">
        <f>IF(1&lt;日報集計!AT1549,AT1549/(((F1549-I1549-J1549-N1549-O1549)*60)/(E1549)),"")</f>
        <v>#VALUE!</v>
      </c>
      <c r="AY1549" s="664" t="str">
        <f>IF(日報入力!H1549,AT1549/(((F1549-J1549)*60)/E1549),"")</f>
        <v/>
      </c>
      <c r="AZ1549" s="664" t="str">
        <f>IF(日報入力!I1549,AT1549/((G1549*60)/E1549),"")</f>
        <v/>
      </c>
      <c r="BA1549" s="296" t="str">
        <f>IF(日報入力!G1549,G1549/F1549,"")</f>
        <v/>
      </c>
      <c r="BB1549" s="386" t="e">
        <f t="shared" si="90"/>
        <v>#VALUE!</v>
      </c>
      <c r="BC1549" s="386" t="e">
        <f t="shared" si="91"/>
        <v>#VALUE!</v>
      </c>
      <c r="BD1549" s="80">
        <f>日報入力!AU1549</f>
        <v>0</v>
      </c>
      <c r="BE1549" s="534" t="str">
        <f>IF(日報入力!AV1549,日報入力!AV1549,"")</f>
        <v/>
      </c>
      <c r="BF1549" s="534" t="str">
        <f>IF(日報入力!AW1549,日報入力!AW1549,"")</f>
        <v/>
      </c>
      <c r="BG1549" s="398" t="str">
        <f>IF(日報入力!G1549,日報入力!K1549*日報入力!D1549*日報入力!BC1549,"")</f>
        <v/>
      </c>
    </row>
    <row r="1550" spans="1:59" ht="20.25" hidden="1" customHeight="1" x14ac:dyDescent="0.15">
      <c r="A1550" s="302" t="str">
        <f>IF(日報入力!G1550="","",日報入力!G1550)</f>
        <v/>
      </c>
      <c r="B1550" s="291" t="str">
        <f>IF(日報入力!G1550="","",日報入力!H1550)</f>
        <v/>
      </c>
      <c r="C1550" s="291" t="str">
        <f>IF(日報入力!G1550="","",日報入力!I1550)</f>
        <v/>
      </c>
      <c r="D1550" s="291" t="str">
        <f>IF(日報入力!G1550="","",日報入力!J1550)</f>
        <v/>
      </c>
      <c r="E1550" s="291" t="str">
        <f>IF(日報入力!G1550="","",日報入力!K1550)</f>
        <v/>
      </c>
      <c r="F1550" s="291" t="str">
        <f>IF(日報入力!G1550="","",日報入力!L1550)</f>
        <v/>
      </c>
      <c r="G1550" s="291" t="str">
        <f>IF(日報入力!G1550="","",日報入力!L1550-日報入力!O1550-日報入力!P1550-日報入力!Q1550-日報入力!R1550-日報入力!S1550-日報入力!T1550-日報入力!U1550-日報入力!V1550-日報入力!W1550-日報入力!X1550-日報入力!Y1550-日報入力!Z1550)</f>
        <v/>
      </c>
      <c r="H1550" s="291" t="str">
        <f>IF(日報入力!G1550="","",IF(日報入力!M1550&gt;=0,日報入力!M1550*F1550,F1550))</f>
        <v/>
      </c>
      <c r="I1550" s="291" t="str">
        <f>IF(日報入力!G1550="","",日報入力!O1550)</f>
        <v/>
      </c>
      <c r="J1550" s="291" t="str">
        <f>IF(日報入力!G1550="","",日報入力!P1550)</f>
        <v/>
      </c>
      <c r="K1550" s="291" t="str">
        <f>IF(日報入力!G1550="","",日報入力!Q1550)</f>
        <v/>
      </c>
      <c r="L1550" s="291" t="str">
        <f>IF(日報入力!G1550="","",日報入力!R1550)</f>
        <v/>
      </c>
      <c r="M1550" s="291" t="str">
        <f>IF(日報入力!G1550="","",日報入力!S1550)</f>
        <v/>
      </c>
      <c r="N1550" s="291" t="str">
        <f>IF(日報入力!G1550="","",日報入力!T1550)</f>
        <v/>
      </c>
      <c r="O1550" s="291" t="str">
        <f>IF(日報入力!G1550="","",日報入力!U1550)</f>
        <v/>
      </c>
      <c r="P1550" s="291" t="str">
        <f>IF(日報入力!G1550="","",日報入力!V1550)</f>
        <v/>
      </c>
      <c r="Q1550" s="291" t="str">
        <f>IF(日報入力!G1550="","",日報入力!W1550)</f>
        <v/>
      </c>
      <c r="R1550" s="291" t="str">
        <f>IF(日報入力!G1550="","",日報入力!X1550)</f>
        <v/>
      </c>
      <c r="S1550" s="291" t="str">
        <f>IF(日報入力!G1550="","",日報入力!Y1550)</f>
        <v/>
      </c>
      <c r="T1550" s="291" t="str">
        <f>IF(日報入力!G1550="","",日報入力!Z1550)</f>
        <v/>
      </c>
      <c r="U1550" s="291" t="str">
        <f>IF(日報入力!G1550="","",日報入力!AA1550)</f>
        <v/>
      </c>
      <c r="V1550" s="378" t="str">
        <f>IF(日報入力!G1550="","",日報入力!AB1550)</f>
        <v/>
      </c>
      <c r="W1550" s="291" t="str">
        <f>IF(日報入力!G1550="","",日報入力!AC1550)</f>
        <v/>
      </c>
      <c r="X1550" s="291" t="str">
        <f>IF(日報入力!G1550="","",日報入力!AD1550)</f>
        <v/>
      </c>
      <c r="Y1550" s="291" t="str">
        <f>IF(日報入力!G1550="","",日報入力!AE1550)</f>
        <v/>
      </c>
      <c r="Z1550" s="291" t="str">
        <f>IF(日報入力!G1550="","",日報入力!AF1550)</f>
        <v/>
      </c>
      <c r="AA1550" s="291" t="str">
        <f>IF(日報入力!G1550="","",日報入力!AG1550)</f>
        <v/>
      </c>
      <c r="AB1550" s="291" t="str">
        <f>IF(日報入力!G1550="","",日報入力!AH1550)</f>
        <v/>
      </c>
      <c r="AC1550" s="291" t="str">
        <f>IF(日報入力!G1550="","",日報入力!AI1550)</f>
        <v/>
      </c>
      <c r="AD1550" s="291" t="str">
        <f>IF(日報入力!G1550="","",日報入力!AJ1550)</f>
        <v/>
      </c>
      <c r="AE1550" s="292" t="str">
        <f>IF(日報入力!G1550="","",日報入力!E1550)</f>
        <v/>
      </c>
      <c r="AF1550" s="293" t="str">
        <f>IF(日報入力!G1550="","",日報入力!AK1550)</f>
        <v/>
      </c>
      <c r="AG1550" s="293" t="str">
        <f>IF(日報入力!G1550="","",日報入力!AL1550)</f>
        <v/>
      </c>
      <c r="AH1550" s="293" t="str">
        <f>IF(日報入力!G1550="","",日報入力!AM1550)</f>
        <v/>
      </c>
      <c r="AI1550" s="294" t="str">
        <f>IF(日報入力!G1550&gt;0,日報入力!D1550*日報入力!K1550*日報入力!AL1550,"")</f>
        <v/>
      </c>
      <c r="AJ1550" s="294" t="str">
        <f>IF(日報入力!G1550&gt;0,日報入力!E1550*日報入力!AL1550,"")</f>
        <v/>
      </c>
      <c r="AK1550" s="294" t="str">
        <f>IF(日報入力!G1550&gt;0,AI1550-AJ1550,"")</f>
        <v/>
      </c>
      <c r="AL1550" s="292" t="str">
        <f>IF(日報入力!G1550&gt;0,日報入力!E1550*日報入力!AM1550,"")</f>
        <v/>
      </c>
      <c r="AM1550" s="292" t="str">
        <f>IF(日報入力!G1550&gt;0,日報入力!AB1550*日報入力!AM1550,"")</f>
        <v/>
      </c>
      <c r="AN1550" s="68" t="str">
        <f>IF(日報入力!G1550&gt;0,日報入力!C1550,"")</f>
        <v/>
      </c>
      <c r="AO1550" s="68" t="str">
        <f>日報入力!B1550</f>
        <v/>
      </c>
      <c r="AP1550" s="68" t="str">
        <f>IF(日報入力!AQ1550,日報入力!BA1550,"")</f>
        <v/>
      </c>
      <c r="AQ1550" s="68" t="str">
        <f>IF(日報入力!AR1550,日報入力!BB1550,"")</f>
        <v/>
      </c>
      <c r="AR1550" s="68" t="str">
        <f>IF(日報入力!AS1550,"N勤","")</f>
        <v/>
      </c>
      <c r="AS1550" s="295" t="e">
        <f t="shared" si="89"/>
        <v>#VALUE!</v>
      </c>
      <c r="AT1550" s="439" t="str">
        <f>日報入力!AY1550</f>
        <v/>
      </c>
      <c r="AU1550" s="518" t="str">
        <f>IF(日報入力!G1550,G1550*60/E1550,"")</f>
        <v/>
      </c>
      <c r="AV1550" s="528" t="str">
        <f>IF(日報入力!AT1550,日報入力!AT1550,"")</f>
        <v/>
      </c>
      <c r="AW1550" s="529" t="str">
        <f>IF(日報入力!AT1550,AE1550/日報入力!AT1550,"")</f>
        <v/>
      </c>
      <c r="AX1550" s="530" t="e">
        <f>IF(1&lt;日報集計!AT1550,AT1550/(((F1550-I1550-J1550-N1550-O1550)*60)/(E1550)),"")</f>
        <v>#VALUE!</v>
      </c>
      <c r="AY1550" s="664" t="str">
        <f>IF(日報入力!H1550,AT1550/(((F1550-J1550)*60)/E1550),"")</f>
        <v/>
      </c>
      <c r="AZ1550" s="664" t="str">
        <f>IF(日報入力!I1550,AT1550/((G1550*60)/E1550),"")</f>
        <v/>
      </c>
      <c r="BA1550" s="296" t="str">
        <f>IF(日報入力!G1550,G1550/F1550,"")</f>
        <v/>
      </c>
      <c r="BB1550" s="386" t="e">
        <f t="shared" si="90"/>
        <v>#VALUE!</v>
      </c>
      <c r="BC1550" s="386" t="e">
        <f t="shared" si="91"/>
        <v>#VALUE!</v>
      </c>
      <c r="BD1550" s="80">
        <f>日報入力!AU1550</f>
        <v>0</v>
      </c>
      <c r="BE1550" s="534" t="str">
        <f>IF(日報入力!AV1550,日報入力!AV1550,"")</f>
        <v/>
      </c>
      <c r="BF1550" s="534" t="str">
        <f>IF(日報入力!AW1550,日報入力!AW1550,"")</f>
        <v/>
      </c>
      <c r="BG1550" s="398" t="str">
        <f>IF(日報入力!G1550,日報入力!K1550*日報入力!D1550*日報入力!BC1550,"")</f>
        <v/>
      </c>
    </row>
    <row r="1551" spans="1:59" ht="20.25" hidden="1" customHeight="1" x14ac:dyDescent="0.15">
      <c r="A1551" s="302" t="str">
        <f>IF(日報入力!G1551="","",日報入力!G1551)</f>
        <v/>
      </c>
      <c r="B1551" s="291" t="str">
        <f>IF(日報入力!G1551="","",日報入力!H1551)</f>
        <v/>
      </c>
      <c r="C1551" s="291" t="str">
        <f>IF(日報入力!G1551="","",日報入力!I1551)</f>
        <v/>
      </c>
      <c r="D1551" s="291" t="str">
        <f>IF(日報入力!G1551="","",日報入力!J1551)</f>
        <v/>
      </c>
      <c r="E1551" s="291" t="str">
        <f>IF(日報入力!G1551="","",日報入力!K1551)</f>
        <v/>
      </c>
      <c r="F1551" s="291" t="str">
        <f>IF(日報入力!G1551="","",日報入力!L1551)</f>
        <v/>
      </c>
      <c r="G1551" s="291" t="str">
        <f>IF(日報入力!G1551="","",日報入力!L1551-日報入力!O1551-日報入力!P1551-日報入力!Q1551-日報入力!R1551-日報入力!S1551-日報入力!T1551-日報入力!U1551-日報入力!V1551-日報入力!W1551-日報入力!X1551-日報入力!Y1551-日報入力!Z1551)</f>
        <v/>
      </c>
      <c r="H1551" s="291" t="str">
        <f>IF(日報入力!G1551="","",IF(日報入力!M1551&gt;=0,日報入力!M1551*F1551,F1551))</f>
        <v/>
      </c>
      <c r="I1551" s="291" t="str">
        <f>IF(日報入力!G1551="","",日報入力!O1551)</f>
        <v/>
      </c>
      <c r="J1551" s="291" t="str">
        <f>IF(日報入力!G1551="","",日報入力!P1551)</f>
        <v/>
      </c>
      <c r="K1551" s="291" t="str">
        <f>IF(日報入力!G1551="","",日報入力!Q1551)</f>
        <v/>
      </c>
      <c r="L1551" s="291" t="str">
        <f>IF(日報入力!G1551="","",日報入力!R1551)</f>
        <v/>
      </c>
      <c r="M1551" s="291" t="str">
        <f>IF(日報入力!G1551="","",日報入力!S1551)</f>
        <v/>
      </c>
      <c r="N1551" s="291" t="str">
        <f>IF(日報入力!G1551="","",日報入力!T1551)</f>
        <v/>
      </c>
      <c r="O1551" s="291" t="str">
        <f>IF(日報入力!G1551="","",日報入力!U1551)</f>
        <v/>
      </c>
      <c r="P1551" s="291" t="str">
        <f>IF(日報入力!G1551="","",日報入力!V1551)</f>
        <v/>
      </c>
      <c r="Q1551" s="291" t="str">
        <f>IF(日報入力!G1551="","",日報入力!W1551)</f>
        <v/>
      </c>
      <c r="R1551" s="291" t="str">
        <f>IF(日報入力!G1551="","",日報入力!X1551)</f>
        <v/>
      </c>
      <c r="S1551" s="291" t="str">
        <f>IF(日報入力!G1551="","",日報入力!Y1551)</f>
        <v/>
      </c>
      <c r="T1551" s="291" t="str">
        <f>IF(日報入力!G1551="","",日報入力!Z1551)</f>
        <v/>
      </c>
      <c r="U1551" s="291" t="str">
        <f>IF(日報入力!G1551="","",日報入力!AA1551)</f>
        <v/>
      </c>
      <c r="V1551" s="378" t="str">
        <f>IF(日報入力!G1551="","",日報入力!AB1551)</f>
        <v/>
      </c>
      <c r="W1551" s="291" t="str">
        <f>IF(日報入力!G1551="","",日報入力!AC1551)</f>
        <v/>
      </c>
      <c r="X1551" s="291" t="str">
        <f>IF(日報入力!G1551="","",日報入力!AD1551)</f>
        <v/>
      </c>
      <c r="Y1551" s="291" t="str">
        <f>IF(日報入力!G1551="","",日報入力!AE1551)</f>
        <v/>
      </c>
      <c r="Z1551" s="291" t="str">
        <f>IF(日報入力!G1551="","",日報入力!AF1551)</f>
        <v/>
      </c>
      <c r="AA1551" s="291" t="str">
        <f>IF(日報入力!G1551="","",日報入力!AG1551)</f>
        <v/>
      </c>
      <c r="AB1551" s="291" t="str">
        <f>IF(日報入力!G1551="","",日報入力!AH1551)</f>
        <v/>
      </c>
      <c r="AC1551" s="291" t="str">
        <f>IF(日報入力!G1551="","",日報入力!AI1551)</f>
        <v/>
      </c>
      <c r="AD1551" s="291" t="str">
        <f>IF(日報入力!G1551="","",日報入力!AJ1551)</f>
        <v/>
      </c>
      <c r="AE1551" s="292" t="str">
        <f>IF(日報入力!G1551="","",日報入力!E1551)</f>
        <v/>
      </c>
      <c r="AF1551" s="293" t="str">
        <f>IF(日報入力!G1551="","",日報入力!AK1551)</f>
        <v/>
      </c>
      <c r="AG1551" s="293" t="str">
        <f>IF(日報入力!G1551="","",日報入力!AL1551)</f>
        <v/>
      </c>
      <c r="AH1551" s="293" t="str">
        <f>IF(日報入力!G1551="","",日報入力!AM1551)</f>
        <v/>
      </c>
      <c r="AI1551" s="294" t="str">
        <f>IF(日報入力!G1551&gt;0,日報入力!D1551*日報入力!K1551*日報入力!AL1551,"")</f>
        <v/>
      </c>
      <c r="AJ1551" s="294" t="str">
        <f>IF(日報入力!G1551&gt;0,日報入力!E1551*日報入力!AL1551,"")</f>
        <v/>
      </c>
      <c r="AK1551" s="294" t="str">
        <f>IF(日報入力!G1551&gt;0,AI1551-AJ1551,"")</f>
        <v/>
      </c>
      <c r="AL1551" s="292" t="str">
        <f>IF(日報入力!G1551&gt;0,日報入力!E1551*日報入力!AM1551,"")</f>
        <v/>
      </c>
      <c r="AM1551" s="292" t="str">
        <f>IF(日報入力!G1551&gt;0,日報入力!AB1551*日報入力!AM1551,"")</f>
        <v/>
      </c>
      <c r="AN1551" s="68" t="str">
        <f>IF(日報入力!G1551&gt;0,日報入力!C1551,"")</f>
        <v/>
      </c>
      <c r="AO1551" s="68" t="str">
        <f>日報入力!B1551</f>
        <v/>
      </c>
      <c r="AP1551" s="68" t="str">
        <f>IF(日報入力!AQ1551,日報入力!BA1551,"")</f>
        <v/>
      </c>
      <c r="AQ1551" s="68" t="str">
        <f>IF(日報入力!AR1551,日報入力!BB1551,"")</f>
        <v/>
      </c>
      <c r="AR1551" s="68" t="str">
        <f>IF(日報入力!AS1551,"N勤","")</f>
        <v/>
      </c>
      <c r="AS1551" s="295" t="e">
        <f t="shared" si="89"/>
        <v>#VALUE!</v>
      </c>
      <c r="AT1551" s="439" t="str">
        <f>日報入力!AY1551</f>
        <v/>
      </c>
      <c r="AU1551" s="518" t="str">
        <f>IF(日報入力!G1551,G1551*60/E1551,"")</f>
        <v/>
      </c>
      <c r="AV1551" s="528" t="str">
        <f>IF(日報入力!AT1551,日報入力!AT1551,"")</f>
        <v/>
      </c>
      <c r="AW1551" s="529" t="str">
        <f>IF(日報入力!AT1551,AE1551/日報入力!AT1551,"")</f>
        <v/>
      </c>
      <c r="AX1551" s="530" t="e">
        <f>IF(1&lt;日報集計!AT1551,AT1551/(((F1551-I1551-J1551-N1551-O1551)*60)/(E1551)),"")</f>
        <v>#VALUE!</v>
      </c>
      <c r="AY1551" s="664" t="str">
        <f>IF(日報入力!H1551,AT1551/(((F1551-J1551)*60)/E1551),"")</f>
        <v/>
      </c>
      <c r="AZ1551" s="664" t="str">
        <f>IF(日報入力!I1551,AT1551/((G1551*60)/E1551),"")</f>
        <v/>
      </c>
      <c r="BA1551" s="296" t="str">
        <f>IF(日報入力!G1551,G1551/F1551,"")</f>
        <v/>
      </c>
      <c r="BB1551" s="386" t="e">
        <f t="shared" si="90"/>
        <v>#VALUE!</v>
      </c>
      <c r="BC1551" s="386" t="e">
        <f t="shared" si="91"/>
        <v>#VALUE!</v>
      </c>
      <c r="BD1551" s="80">
        <f>日報入力!AU1551</f>
        <v>0</v>
      </c>
      <c r="BE1551" s="534" t="str">
        <f>IF(日報入力!AV1551,日報入力!AV1551,"")</f>
        <v/>
      </c>
      <c r="BF1551" s="534" t="str">
        <f>IF(日報入力!AW1551,日報入力!AW1551,"")</f>
        <v/>
      </c>
      <c r="BG1551" s="398" t="str">
        <f>IF(日報入力!G1551,日報入力!K1551*日報入力!D1551*日報入力!BC1551,"")</f>
        <v/>
      </c>
    </row>
    <row r="1552" spans="1:59" ht="20.25" hidden="1" customHeight="1" x14ac:dyDescent="0.15">
      <c r="A1552" s="302" t="str">
        <f>IF(日報入力!G1552="","",日報入力!G1552)</f>
        <v/>
      </c>
      <c r="B1552" s="291" t="str">
        <f>IF(日報入力!G1552="","",日報入力!H1552)</f>
        <v/>
      </c>
      <c r="C1552" s="291" t="str">
        <f>IF(日報入力!G1552="","",日報入力!I1552)</f>
        <v/>
      </c>
      <c r="D1552" s="291" t="str">
        <f>IF(日報入力!G1552="","",日報入力!J1552)</f>
        <v/>
      </c>
      <c r="E1552" s="291" t="str">
        <f>IF(日報入力!G1552="","",日報入力!K1552)</f>
        <v/>
      </c>
      <c r="F1552" s="291" t="str">
        <f>IF(日報入力!G1552="","",日報入力!L1552)</f>
        <v/>
      </c>
      <c r="G1552" s="291" t="str">
        <f>IF(日報入力!G1552="","",日報入力!L1552-日報入力!O1552-日報入力!P1552-日報入力!Q1552-日報入力!R1552-日報入力!S1552-日報入力!T1552-日報入力!U1552-日報入力!V1552-日報入力!W1552-日報入力!X1552-日報入力!Y1552-日報入力!Z1552)</f>
        <v/>
      </c>
      <c r="H1552" s="291" t="str">
        <f>IF(日報入力!G1552="","",IF(日報入力!M1552&gt;=0,日報入力!M1552*F1552,F1552))</f>
        <v/>
      </c>
      <c r="I1552" s="291" t="str">
        <f>IF(日報入力!G1552="","",日報入力!O1552)</f>
        <v/>
      </c>
      <c r="J1552" s="291" t="str">
        <f>IF(日報入力!G1552="","",日報入力!P1552)</f>
        <v/>
      </c>
      <c r="K1552" s="291" t="str">
        <f>IF(日報入力!G1552="","",日報入力!Q1552)</f>
        <v/>
      </c>
      <c r="L1552" s="291" t="str">
        <f>IF(日報入力!G1552="","",日報入力!R1552)</f>
        <v/>
      </c>
      <c r="M1552" s="291" t="str">
        <f>IF(日報入力!G1552="","",日報入力!S1552)</f>
        <v/>
      </c>
      <c r="N1552" s="291" t="str">
        <f>IF(日報入力!G1552="","",日報入力!T1552)</f>
        <v/>
      </c>
      <c r="O1552" s="291" t="str">
        <f>IF(日報入力!G1552="","",日報入力!U1552)</f>
        <v/>
      </c>
      <c r="P1552" s="291" t="str">
        <f>IF(日報入力!G1552="","",日報入力!V1552)</f>
        <v/>
      </c>
      <c r="Q1552" s="291" t="str">
        <f>IF(日報入力!G1552="","",日報入力!W1552)</f>
        <v/>
      </c>
      <c r="R1552" s="291" t="str">
        <f>IF(日報入力!G1552="","",日報入力!X1552)</f>
        <v/>
      </c>
      <c r="S1552" s="291" t="str">
        <f>IF(日報入力!G1552="","",日報入力!Y1552)</f>
        <v/>
      </c>
      <c r="T1552" s="291" t="str">
        <f>IF(日報入力!G1552="","",日報入力!Z1552)</f>
        <v/>
      </c>
      <c r="U1552" s="291" t="str">
        <f>IF(日報入力!G1552="","",日報入力!AA1552)</f>
        <v/>
      </c>
      <c r="V1552" s="378" t="str">
        <f>IF(日報入力!G1552="","",日報入力!AB1552)</f>
        <v/>
      </c>
      <c r="W1552" s="291" t="str">
        <f>IF(日報入力!G1552="","",日報入力!AC1552)</f>
        <v/>
      </c>
      <c r="X1552" s="291" t="str">
        <f>IF(日報入力!G1552="","",日報入力!AD1552)</f>
        <v/>
      </c>
      <c r="Y1552" s="291" t="str">
        <f>IF(日報入力!G1552="","",日報入力!AE1552)</f>
        <v/>
      </c>
      <c r="Z1552" s="291" t="str">
        <f>IF(日報入力!G1552="","",日報入力!AF1552)</f>
        <v/>
      </c>
      <c r="AA1552" s="291" t="str">
        <f>IF(日報入力!G1552="","",日報入力!AG1552)</f>
        <v/>
      </c>
      <c r="AB1552" s="291" t="str">
        <f>IF(日報入力!G1552="","",日報入力!AH1552)</f>
        <v/>
      </c>
      <c r="AC1552" s="291" t="str">
        <f>IF(日報入力!G1552="","",日報入力!AI1552)</f>
        <v/>
      </c>
      <c r="AD1552" s="291" t="str">
        <f>IF(日報入力!G1552="","",日報入力!AJ1552)</f>
        <v/>
      </c>
      <c r="AE1552" s="292" t="str">
        <f>IF(日報入力!G1552="","",日報入力!E1552)</f>
        <v/>
      </c>
      <c r="AF1552" s="293" t="str">
        <f>IF(日報入力!G1552="","",日報入力!AK1552)</f>
        <v/>
      </c>
      <c r="AG1552" s="293" t="str">
        <f>IF(日報入力!G1552="","",日報入力!AL1552)</f>
        <v/>
      </c>
      <c r="AH1552" s="293" t="str">
        <f>IF(日報入力!G1552="","",日報入力!AM1552)</f>
        <v/>
      </c>
      <c r="AI1552" s="294" t="str">
        <f>IF(日報入力!G1552&gt;0,日報入力!D1552*日報入力!K1552*日報入力!AL1552,"")</f>
        <v/>
      </c>
      <c r="AJ1552" s="294" t="str">
        <f>IF(日報入力!G1552&gt;0,日報入力!E1552*日報入力!AL1552,"")</f>
        <v/>
      </c>
      <c r="AK1552" s="294" t="str">
        <f>IF(日報入力!G1552&gt;0,AI1552-AJ1552,"")</f>
        <v/>
      </c>
      <c r="AL1552" s="292" t="str">
        <f>IF(日報入力!G1552&gt;0,日報入力!E1552*日報入力!AM1552,"")</f>
        <v/>
      </c>
      <c r="AM1552" s="292" t="str">
        <f>IF(日報入力!G1552&gt;0,日報入力!AB1552*日報入力!AM1552,"")</f>
        <v/>
      </c>
      <c r="AN1552" s="68" t="str">
        <f>IF(日報入力!G1552&gt;0,日報入力!C1552,"")</f>
        <v/>
      </c>
      <c r="AO1552" s="68" t="str">
        <f>日報入力!B1552</f>
        <v/>
      </c>
      <c r="AP1552" s="68" t="str">
        <f>IF(日報入力!AQ1552,日報入力!BA1552,"")</f>
        <v/>
      </c>
      <c r="AQ1552" s="68" t="str">
        <f>IF(日報入力!AR1552,日報入力!BB1552,"")</f>
        <v/>
      </c>
      <c r="AR1552" s="68" t="str">
        <f>IF(日報入力!AS1552,"N勤","")</f>
        <v/>
      </c>
      <c r="AS1552" s="295" t="e">
        <f t="shared" si="89"/>
        <v>#VALUE!</v>
      </c>
      <c r="AT1552" s="439" t="str">
        <f>日報入力!AY1552</f>
        <v/>
      </c>
      <c r="AU1552" s="518" t="str">
        <f>IF(日報入力!G1552,G1552*60/E1552,"")</f>
        <v/>
      </c>
      <c r="AV1552" s="528" t="str">
        <f>IF(日報入力!AT1552,日報入力!AT1552,"")</f>
        <v/>
      </c>
      <c r="AW1552" s="529" t="str">
        <f>IF(日報入力!AT1552,AE1552/日報入力!AT1552,"")</f>
        <v/>
      </c>
      <c r="AX1552" s="530" t="e">
        <f>IF(1&lt;日報集計!AT1552,AT1552/(((F1552-I1552-J1552-N1552-O1552)*60)/(E1552)),"")</f>
        <v>#VALUE!</v>
      </c>
      <c r="AY1552" s="664" t="str">
        <f>IF(日報入力!H1552,AT1552/(((F1552-J1552)*60)/E1552),"")</f>
        <v/>
      </c>
      <c r="AZ1552" s="664" t="str">
        <f>IF(日報入力!I1552,AT1552/((G1552*60)/E1552),"")</f>
        <v/>
      </c>
      <c r="BA1552" s="296" t="str">
        <f>IF(日報入力!G1552,G1552/F1552,"")</f>
        <v/>
      </c>
      <c r="BB1552" s="386" t="e">
        <f t="shared" si="90"/>
        <v>#VALUE!</v>
      </c>
      <c r="BC1552" s="386" t="e">
        <f t="shared" si="91"/>
        <v>#VALUE!</v>
      </c>
      <c r="BD1552" s="80">
        <f>日報入力!AU1552</f>
        <v>0</v>
      </c>
      <c r="BE1552" s="534" t="str">
        <f>IF(日報入力!AV1552,日報入力!AV1552,"")</f>
        <v/>
      </c>
      <c r="BF1552" s="534" t="str">
        <f>IF(日報入力!AW1552,日報入力!AW1552,"")</f>
        <v/>
      </c>
      <c r="BG1552" s="398" t="str">
        <f>IF(日報入力!G1552,日報入力!K1552*日報入力!D1552*日報入力!BC1552,"")</f>
        <v/>
      </c>
    </row>
    <row r="1553" spans="1:59" ht="20.25" hidden="1" customHeight="1" x14ac:dyDescent="0.15">
      <c r="A1553" s="302" t="str">
        <f>IF(日報入力!G1553="","",日報入力!G1553)</f>
        <v/>
      </c>
      <c r="B1553" s="291" t="str">
        <f>IF(日報入力!G1553="","",日報入力!H1553)</f>
        <v/>
      </c>
      <c r="C1553" s="291" t="str">
        <f>IF(日報入力!G1553="","",日報入力!I1553)</f>
        <v/>
      </c>
      <c r="D1553" s="291" t="str">
        <f>IF(日報入力!G1553="","",日報入力!J1553)</f>
        <v/>
      </c>
      <c r="E1553" s="291" t="str">
        <f>IF(日報入力!G1553="","",日報入力!K1553)</f>
        <v/>
      </c>
      <c r="F1553" s="291" t="str">
        <f>IF(日報入力!G1553="","",日報入力!L1553)</f>
        <v/>
      </c>
      <c r="G1553" s="291" t="str">
        <f>IF(日報入力!G1553="","",日報入力!L1553-日報入力!O1553-日報入力!P1553-日報入力!Q1553-日報入力!R1553-日報入力!S1553-日報入力!T1553-日報入力!U1553-日報入力!V1553-日報入力!W1553-日報入力!X1553-日報入力!Y1553-日報入力!Z1553)</f>
        <v/>
      </c>
      <c r="H1553" s="291" t="str">
        <f>IF(日報入力!G1553="","",IF(日報入力!M1553&gt;=0,日報入力!M1553*F1553,F1553))</f>
        <v/>
      </c>
      <c r="I1553" s="291" t="str">
        <f>IF(日報入力!G1553="","",日報入力!O1553)</f>
        <v/>
      </c>
      <c r="J1553" s="291" t="str">
        <f>IF(日報入力!G1553="","",日報入力!P1553)</f>
        <v/>
      </c>
      <c r="K1553" s="291" t="str">
        <f>IF(日報入力!G1553="","",日報入力!Q1553)</f>
        <v/>
      </c>
      <c r="L1553" s="291" t="str">
        <f>IF(日報入力!G1553="","",日報入力!R1553)</f>
        <v/>
      </c>
      <c r="M1553" s="291" t="str">
        <f>IF(日報入力!G1553="","",日報入力!S1553)</f>
        <v/>
      </c>
      <c r="N1553" s="291" t="str">
        <f>IF(日報入力!G1553="","",日報入力!T1553)</f>
        <v/>
      </c>
      <c r="O1553" s="291" t="str">
        <f>IF(日報入力!G1553="","",日報入力!U1553)</f>
        <v/>
      </c>
      <c r="P1553" s="291" t="str">
        <f>IF(日報入力!G1553="","",日報入力!V1553)</f>
        <v/>
      </c>
      <c r="Q1553" s="291" t="str">
        <f>IF(日報入力!G1553="","",日報入力!W1553)</f>
        <v/>
      </c>
      <c r="R1553" s="291" t="str">
        <f>IF(日報入力!G1553="","",日報入力!X1553)</f>
        <v/>
      </c>
      <c r="S1553" s="291" t="str">
        <f>IF(日報入力!G1553="","",日報入力!Y1553)</f>
        <v/>
      </c>
      <c r="T1553" s="291" t="str">
        <f>IF(日報入力!G1553="","",日報入力!Z1553)</f>
        <v/>
      </c>
      <c r="U1553" s="291" t="str">
        <f>IF(日報入力!G1553="","",日報入力!AA1553)</f>
        <v/>
      </c>
      <c r="V1553" s="378" t="str">
        <f>IF(日報入力!G1553="","",日報入力!AB1553)</f>
        <v/>
      </c>
      <c r="W1553" s="291" t="str">
        <f>IF(日報入力!G1553="","",日報入力!AC1553)</f>
        <v/>
      </c>
      <c r="X1553" s="291" t="str">
        <f>IF(日報入力!G1553="","",日報入力!AD1553)</f>
        <v/>
      </c>
      <c r="Y1553" s="291" t="str">
        <f>IF(日報入力!G1553="","",日報入力!AE1553)</f>
        <v/>
      </c>
      <c r="Z1553" s="291" t="str">
        <f>IF(日報入力!G1553="","",日報入力!AF1553)</f>
        <v/>
      </c>
      <c r="AA1553" s="291" t="str">
        <f>IF(日報入力!G1553="","",日報入力!AG1553)</f>
        <v/>
      </c>
      <c r="AB1553" s="291" t="str">
        <f>IF(日報入力!G1553="","",日報入力!AH1553)</f>
        <v/>
      </c>
      <c r="AC1553" s="291" t="str">
        <f>IF(日報入力!G1553="","",日報入力!AI1553)</f>
        <v/>
      </c>
      <c r="AD1553" s="291" t="str">
        <f>IF(日報入力!G1553="","",日報入力!AJ1553)</f>
        <v/>
      </c>
      <c r="AE1553" s="292" t="str">
        <f>IF(日報入力!G1553="","",日報入力!E1553)</f>
        <v/>
      </c>
      <c r="AF1553" s="293" t="str">
        <f>IF(日報入力!G1553="","",日報入力!AK1553)</f>
        <v/>
      </c>
      <c r="AG1553" s="293" t="str">
        <f>IF(日報入力!G1553="","",日報入力!AL1553)</f>
        <v/>
      </c>
      <c r="AH1553" s="293" t="str">
        <f>IF(日報入力!G1553="","",日報入力!AM1553)</f>
        <v/>
      </c>
      <c r="AI1553" s="294" t="str">
        <f>IF(日報入力!G1553&gt;0,日報入力!D1553*日報入力!K1553*日報入力!AL1553,"")</f>
        <v/>
      </c>
      <c r="AJ1553" s="294" t="str">
        <f>IF(日報入力!G1553&gt;0,日報入力!E1553*日報入力!AL1553,"")</f>
        <v/>
      </c>
      <c r="AK1553" s="294" t="str">
        <f>IF(日報入力!G1553&gt;0,AI1553-AJ1553,"")</f>
        <v/>
      </c>
      <c r="AL1553" s="292" t="str">
        <f>IF(日報入力!G1553&gt;0,日報入力!E1553*日報入力!AM1553,"")</f>
        <v/>
      </c>
      <c r="AM1553" s="292" t="str">
        <f>IF(日報入力!G1553&gt;0,日報入力!AB1553*日報入力!AM1553,"")</f>
        <v/>
      </c>
      <c r="AN1553" s="68" t="str">
        <f>IF(日報入力!G1553&gt;0,日報入力!C1553,"")</f>
        <v/>
      </c>
      <c r="AO1553" s="68" t="str">
        <f>日報入力!B1553</f>
        <v/>
      </c>
      <c r="AP1553" s="68" t="str">
        <f>IF(日報入力!AQ1553,日報入力!BA1553,"")</f>
        <v/>
      </c>
      <c r="AQ1553" s="68" t="str">
        <f>IF(日報入力!AR1553,日報入力!BB1553,"")</f>
        <v/>
      </c>
      <c r="AR1553" s="68" t="str">
        <f>IF(日報入力!AS1553,"N勤","")</f>
        <v/>
      </c>
      <c r="AS1553" s="295" t="e">
        <f t="shared" si="89"/>
        <v>#VALUE!</v>
      </c>
      <c r="AT1553" s="439" t="str">
        <f>日報入力!AY1553</f>
        <v/>
      </c>
      <c r="AU1553" s="518" t="str">
        <f>IF(日報入力!G1553,G1553*60/E1553,"")</f>
        <v/>
      </c>
      <c r="AV1553" s="528" t="str">
        <f>IF(日報入力!AT1553,日報入力!AT1553,"")</f>
        <v/>
      </c>
      <c r="AW1553" s="529" t="str">
        <f>IF(日報入力!AT1553,AE1553/日報入力!AT1553,"")</f>
        <v/>
      </c>
      <c r="AX1553" s="530" t="e">
        <f>IF(1&lt;日報集計!AT1553,AT1553/(((F1553-I1553-J1553-N1553-O1553)*60)/(E1553)),"")</f>
        <v>#VALUE!</v>
      </c>
      <c r="AY1553" s="664" t="str">
        <f>IF(日報入力!H1553,AT1553/(((F1553-J1553)*60)/E1553),"")</f>
        <v/>
      </c>
      <c r="AZ1553" s="664" t="str">
        <f>IF(日報入力!I1553,AT1553/((G1553*60)/E1553),"")</f>
        <v/>
      </c>
      <c r="BA1553" s="296" t="str">
        <f>IF(日報入力!G1553,G1553/F1553,"")</f>
        <v/>
      </c>
      <c r="BB1553" s="386" t="e">
        <f t="shared" si="90"/>
        <v>#VALUE!</v>
      </c>
      <c r="BC1553" s="386" t="e">
        <f t="shared" si="91"/>
        <v>#VALUE!</v>
      </c>
      <c r="BD1553" s="80">
        <f>日報入力!AU1553</f>
        <v>0</v>
      </c>
      <c r="BE1553" s="534" t="str">
        <f>IF(日報入力!AV1553,日報入力!AV1553,"")</f>
        <v/>
      </c>
      <c r="BF1553" s="534" t="str">
        <f>IF(日報入力!AW1553,日報入力!AW1553,"")</f>
        <v/>
      </c>
      <c r="BG1553" s="398" t="str">
        <f>IF(日報入力!G1553,日報入力!K1553*日報入力!D1553*日報入力!BC1553,"")</f>
        <v/>
      </c>
    </row>
    <row r="1554" spans="1:59" ht="20.25" hidden="1" customHeight="1" x14ac:dyDescent="0.15">
      <c r="A1554" s="302" t="str">
        <f>IF(日報入力!G1554="","",日報入力!G1554)</f>
        <v/>
      </c>
      <c r="B1554" s="291" t="str">
        <f>IF(日報入力!G1554="","",日報入力!H1554)</f>
        <v/>
      </c>
      <c r="C1554" s="291" t="str">
        <f>IF(日報入力!G1554="","",日報入力!I1554)</f>
        <v/>
      </c>
      <c r="D1554" s="291" t="str">
        <f>IF(日報入力!G1554="","",日報入力!J1554)</f>
        <v/>
      </c>
      <c r="E1554" s="291" t="str">
        <f>IF(日報入力!G1554="","",日報入力!K1554)</f>
        <v/>
      </c>
      <c r="F1554" s="291" t="str">
        <f>IF(日報入力!G1554="","",日報入力!L1554)</f>
        <v/>
      </c>
      <c r="G1554" s="291" t="str">
        <f>IF(日報入力!G1554="","",日報入力!L1554-日報入力!O1554-日報入力!P1554-日報入力!Q1554-日報入力!R1554-日報入力!S1554-日報入力!T1554-日報入力!U1554-日報入力!V1554-日報入力!W1554-日報入力!X1554-日報入力!Y1554-日報入力!Z1554)</f>
        <v/>
      </c>
      <c r="H1554" s="291" t="str">
        <f>IF(日報入力!G1554="","",IF(日報入力!M1554&gt;=0,日報入力!M1554*F1554,F1554))</f>
        <v/>
      </c>
      <c r="I1554" s="291" t="str">
        <f>IF(日報入力!G1554="","",日報入力!O1554)</f>
        <v/>
      </c>
      <c r="J1554" s="291" t="str">
        <f>IF(日報入力!G1554="","",日報入力!P1554)</f>
        <v/>
      </c>
      <c r="K1554" s="291" t="str">
        <f>IF(日報入力!G1554="","",日報入力!Q1554)</f>
        <v/>
      </c>
      <c r="L1554" s="291" t="str">
        <f>IF(日報入力!G1554="","",日報入力!R1554)</f>
        <v/>
      </c>
      <c r="M1554" s="291" t="str">
        <f>IF(日報入力!G1554="","",日報入力!S1554)</f>
        <v/>
      </c>
      <c r="N1554" s="291" t="str">
        <f>IF(日報入力!G1554="","",日報入力!T1554)</f>
        <v/>
      </c>
      <c r="O1554" s="291" t="str">
        <f>IF(日報入力!G1554="","",日報入力!U1554)</f>
        <v/>
      </c>
      <c r="P1554" s="291" t="str">
        <f>IF(日報入力!G1554="","",日報入力!V1554)</f>
        <v/>
      </c>
      <c r="Q1554" s="291" t="str">
        <f>IF(日報入力!G1554="","",日報入力!W1554)</f>
        <v/>
      </c>
      <c r="R1554" s="291" t="str">
        <f>IF(日報入力!G1554="","",日報入力!X1554)</f>
        <v/>
      </c>
      <c r="S1554" s="291" t="str">
        <f>IF(日報入力!G1554="","",日報入力!Y1554)</f>
        <v/>
      </c>
      <c r="T1554" s="291" t="str">
        <f>IF(日報入力!G1554="","",日報入力!Z1554)</f>
        <v/>
      </c>
      <c r="U1554" s="291" t="str">
        <f>IF(日報入力!G1554="","",日報入力!AA1554)</f>
        <v/>
      </c>
      <c r="V1554" s="378" t="str">
        <f>IF(日報入力!G1554="","",日報入力!AB1554)</f>
        <v/>
      </c>
      <c r="W1554" s="291" t="str">
        <f>IF(日報入力!G1554="","",日報入力!AC1554)</f>
        <v/>
      </c>
      <c r="X1554" s="291" t="str">
        <f>IF(日報入力!G1554="","",日報入力!AD1554)</f>
        <v/>
      </c>
      <c r="Y1554" s="291" t="str">
        <f>IF(日報入力!G1554="","",日報入力!AE1554)</f>
        <v/>
      </c>
      <c r="Z1554" s="291" t="str">
        <f>IF(日報入力!G1554="","",日報入力!AF1554)</f>
        <v/>
      </c>
      <c r="AA1554" s="291" t="str">
        <f>IF(日報入力!G1554="","",日報入力!AG1554)</f>
        <v/>
      </c>
      <c r="AB1554" s="291" t="str">
        <f>IF(日報入力!G1554="","",日報入力!AH1554)</f>
        <v/>
      </c>
      <c r="AC1554" s="291" t="str">
        <f>IF(日報入力!G1554="","",日報入力!AI1554)</f>
        <v/>
      </c>
      <c r="AD1554" s="291" t="str">
        <f>IF(日報入力!G1554="","",日報入力!AJ1554)</f>
        <v/>
      </c>
      <c r="AE1554" s="292" t="str">
        <f>IF(日報入力!G1554="","",日報入力!E1554)</f>
        <v/>
      </c>
      <c r="AF1554" s="293" t="str">
        <f>IF(日報入力!G1554="","",日報入力!AK1554)</f>
        <v/>
      </c>
      <c r="AG1554" s="293" t="str">
        <f>IF(日報入力!G1554="","",日報入力!AL1554)</f>
        <v/>
      </c>
      <c r="AH1554" s="293" t="str">
        <f>IF(日報入力!G1554="","",日報入力!AM1554)</f>
        <v/>
      </c>
      <c r="AI1554" s="294" t="str">
        <f>IF(日報入力!G1554&gt;0,日報入力!D1554*日報入力!K1554*日報入力!AL1554,"")</f>
        <v/>
      </c>
      <c r="AJ1554" s="294" t="str">
        <f>IF(日報入力!G1554&gt;0,日報入力!E1554*日報入力!AL1554,"")</f>
        <v/>
      </c>
      <c r="AK1554" s="294" t="str">
        <f>IF(日報入力!G1554&gt;0,AI1554-AJ1554,"")</f>
        <v/>
      </c>
      <c r="AL1554" s="292" t="str">
        <f>IF(日報入力!G1554&gt;0,日報入力!E1554*日報入力!AM1554,"")</f>
        <v/>
      </c>
      <c r="AM1554" s="292" t="str">
        <f>IF(日報入力!G1554&gt;0,日報入力!AB1554*日報入力!AM1554,"")</f>
        <v/>
      </c>
      <c r="AN1554" s="68" t="str">
        <f>IF(日報入力!G1554&gt;0,日報入力!C1554,"")</f>
        <v/>
      </c>
      <c r="AO1554" s="68" t="str">
        <f>日報入力!B1554</f>
        <v/>
      </c>
      <c r="AP1554" s="68" t="str">
        <f>IF(日報入力!AQ1554,日報入力!BA1554,"")</f>
        <v/>
      </c>
      <c r="AQ1554" s="68" t="str">
        <f>IF(日報入力!AR1554,日報入力!BB1554,"")</f>
        <v/>
      </c>
      <c r="AR1554" s="68" t="str">
        <f>IF(日報入力!AS1554,"N勤","")</f>
        <v/>
      </c>
      <c r="AS1554" s="295" t="e">
        <f t="shared" si="89"/>
        <v>#VALUE!</v>
      </c>
      <c r="AT1554" s="439" t="str">
        <f>日報入力!AY1554</f>
        <v/>
      </c>
      <c r="AU1554" s="518" t="str">
        <f>IF(日報入力!G1554,G1554*60/E1554,"")</f>
        <v/>
      </c>
      <c r="AV1554" s="528" t="str">
        <f>IF(日報入力!AT1554,日報入力!AT1554,"")</f>
        <v/>
      </c>
      <c r="AW1554" s="529" t="str">
        <f>IF(日報入力!AT1554,AE1554/日報入力!AT1554,"")</f>
        <v/>
      </c>
      <c r="AX1554" s="530" t="e">
        <f>IF(1&lt;日報集計!AT1554,AT1554/(((F1554-I1554-J1554-N1554-O1554)*60)/(E1554)),"")</f>
        <v>#VALUE!</v>
      </c>
      <c r="AY1554" s="664" t="str">
        <f>IF(日報入力!H1554,AT1554/(((F1554-J1554)*60)/E1554),"")</f>
        <v/>
      </c>
      <c r="AZ1554" s="664" t="str">
        <f>IF(日報入力!I1554,AT1554/((G1554*60)/E1554),"")</f>
        <v/>
      </c>
      <c r="BA1554" s="296" t="str">
        <f>IF(日報入力!G1554,G1554/F1554,"")</f>
        <v/>
      </c>
      <c r="BB1554" s="386" t="e">
        <f t="shared" si="90"/>
        <v>#VALUE!</v>
      </c>
      <c r="BC1554" s="386" t="e">
        <f t="shared" si="91"/>
        <v>#VALUE!</v>
      </c>
      <c r="BD1554" s="80">
        <f>日報入力!AU1554</f>
        <v>0</v>
      </c>
      <c r="BE1554" s="534" t="str">
        <f>IF(日報入力!AV1554,日報入力!AV1554,"")</f>
        <v/>
      </c>
      <c r="BF1554" s="534" t="str">
        <f>IF(日報入力!AW1554,日報入力!AW1554,"")</f>
        <v/>
      </c>
      <c r="BG1554" s="398" t="str">
        <f>IF(日報入力!G1554,日報入力!K1554*日報入力!D1554*日報入力!BC1554,"")</f>
        <v/>
      </c>
    </row>
    <row r="1555" spans="1:59" ht="20.25" hidden="1" customHeight="1" x14ac:dyDescent="0.15">
      <c r="A1555" s="302" t="str">
        <f>IF(日報入力!G1555="","",日報入力!G1555)</f>
        <v/>
      </c>
      <c r="B1555" s="291" t="str">
        <f>IF(日報入力!G1555="","",日報入力!H1555)</f>
        <v/>
      </c>
      <c r="C1555" s="291" t="str">
        <f>IF(日報入力!G1555="","",日報入力!I1555)</f>
        <v/>
      </c>
      <c r="D1555" s="291" t="str">
        <f>IF(日報入力!G1555="","",日報入力!J1555)</f>
        <v/>
      </c>
      <c r="E1555" s="291" t="str">
        <f>IF(日報入力!G1555="","",日報入力!K1555)</f>
        <v/>
      </c>
      <c r="F1555" s="291" t="str">
        <f>IF(日報入力!G1555="","",日報入力!L1555)</f>
        <v/>
      </c>
      <c r="G1555" s="291" t="str">
        <f>IF(日報入力!G1555="","",日報入力!L1555-日報入力!O1555-日報入力!P1555-日報入力!Q1555-日報入力!R1555-日報入力!S1555-日報入力!T1555-日報入力!U1555-日報入力!V1555-日報入力!W1555-日報入力!X1555-日報入力!Y1555-日報入力!Z1555)</f>
        <v/>
      </c>
      <c r="H1555" s="291" t="str">
        <f>IF(日報入力!G1555="","",IF(日報入力!M1555&gt;=0,日報入力!M1555*F1555,F1555))</f>
        <v/>
      </c>
      <c r="I1555" s="291" t="str">
        <f>IF(日報入力!G1555="","",日報入力!O1555)</f>
        <v/>
      </c>
      <c r="J1555" s="291" t="str">
        <f>IF(日報入力!G1555="","",日報入力!P1555)</f>
        <v/>
      </c>
      <c r="K1555" s="291" t="str">
        <f>IF(日報入力!G1555="","",日報入力!Q1555)</f>
        <v/>
      </c>
      <c r="L1555" s="291" t="str">
        <f>IF(日報入力!G1555="","",日報入力!R1555)</f>
        <v/>
      </c>
      <c r="M1555" s="291" t="str">
        <f>IF(日報入力!G1555="","",日報入力!S1555)</f>
        <v/>
      </c>
      <c r="N1555" s="291" t="str">
        <f>IF(日報入力!G1555="","",日報入力!T1555)</f>
        <v/>
      </c>
      <c r="O1555" s="291" t="str">
        <f>IF(日報入力!G1555="","",日報入力!U1555)</f>
        <v/>
      </c>
      <c r="P1555" s="291" t="str">
        <f>IF(日報入力!G1555="","",日報入力!V1555)</f>
        <v/>
      </c>
      <c r="Q1555" s="291" t="str">
        <f>IF(日報入力!G1555="","",日報入力!W1555)</f>
        <v/>
      </c>
      <c r="R1555" s="291" t="str">
        <f>IF(日報入力!G1555="","",日報入力!X1555)</f>
        <v/>
      </c>
      <c r="S1555" s="291" t="str">
        <f>IF(日報入力!G1555="","",日報入力!Y1555)</f>
        <v/>
      </c>
      <c r="T1555" s="291" t="str">
        <f>IF(日報入力!G1555="","",日報入力!Z1555)</f>
        <v/>
      </c>
      <c r="U1555" s="291" t="str">
        <f>IF(日報入力!G1555="","",日報入力!AA1555)</f>
        <v/>
      </c>
      <c r="V1555" s="378" t="str">
        <f>IF(日報入力!G1555="","",日報入力!AB1555)</f>
        <v/>
      </c>
      <c r="W1555" s="291" t="str">
        <f>IF(日報入力!G1555="","",日報入力!AC1555)</f>
        <v/>
      </c>
      <c r="X1555" s="291" t="str">
        <f>IF(日報入力!G1555="","",日報入力!AD1555)</f>
        <v/>
      </c>
      <c r="Y1555" s="291" t="str">
        <f>IF(日報入力!G1555="","",日報入力!AE1555)</f>
        <v/>
      </c>
      <c r="Z1555" s="291" t="str">
        <f>IF(日報入力!G1555="","",日報入力!AF1555)</f>
        <v/>
      </c>
      <c r="AA1555" s="291" t="str">
        <f>IF(日報入力!G1555="","",日報入力!AG1555)</f>
        <v/>
      </c>
      <c r="AB1555" s="291" t="str">
        <f>IF(日報入力!G1555="","",日報入力!AH1555)</f>
        <v/>
      </c>
      <c r="AC1555" s="291" t="str">
        <f>IF(日報入力!G1555="","",日報入力!AI1555)</f>
        <v/>
      </c>
      <c r="AD1555" s="291" t="str">
        <f>IF(日報入力!G1555="","",日報入力!AJ1555)</f>
        <v/>
      </c>
      <c r="AE1555" s="292" t="str">
        <f>IF(日報入力!G1555="","",日報入力!E1555)</f>
        <v/>
      </c>
      <c r="AF1555" s="293" t="str">
        <f>IF(日報入力!G1555="","",日報入力!AK1555)</f>
        <v/>
      </c>
      <c r="AG1555" s="293" t="str">
        <f>IF(日報入力!G1555="","",日報入力!AL1555)</f>
        <v/>
      </c>
      <c r="AH1555" s="293" t="str">
        <f>IF(日報入力!G1555="","",日報入力!AM1555)</f>
        <v/>
      </c>
      <c r="AI1555" s="294" t="str">
        <f>IF(日報入力!G1555&gt;0,日報入力!D1555*日報入力!K1555*日報入力!AL1555,"")</f>
        <v/>
      </c>
      <c r="AJ1555" s="294" t="str">
        <f>IF(日報入力!G1555&gt;0,日報入力!E1555*日報入力!AL1555,"")</f>
        <v/>
      </c>
      <c r="AK1555" s="294" t="str">
        <f>IF(日報入力!G1555&gt;0,AI1555-AJ1555,"")</f>
        <v/>
      </c>
      <c r="AL1555" s="292" t="str">
        <f>IF(日報入力!G1555&gt;0,日報入力!E1555*日報入力!AM1555,"")</f>
        <v/>
      </c>
      <c r="AM1555" s="292" t="str">
        <f>IF(日報入力!G1555&gt;0,日報入力!AB1555*日報入力!AM1555,"")</f>
        <v/>
      </c>
      <c r="AN1555" s="68" t="str">
        <f>IF(日報入力!G1555&gt;0,日報入力!C1555,"")</f>
        <v/>
      </c>
      <c r="AO1555" s="68" t="str">
        <f>日報入力!B1555</f>
        <v/>
      </c>
      <c r="AP1555" s="68" t="str">
        <f>IF(日報入力!AQ1555,日報入力!BA1555,"")</f>
        <v/>
      </c>
      <c r="AQ1555" s="68" t="str">
        <f>IF(日報入力!AR1555,日報入力!BB1555,"")</f>
        <v/>
      </c>
      <c r="AR1555" s="68" t="str">
        <f>IF(日報入力!AS1555,"N勤","")</f>
        <v/>
      </c>
      <c r="AS1555" s="295" t="e">
        <f t="shared" si="89"/>
        <v>#VALUE!</v>
      </c>
      <c r="AT1555" s="439" t="str">
        <f>日報入力!AY1555</f>
        <v/>
      </c>
      <c r="AU1555" s="518" t="str">
        <f>IF(日報入力!G1555,G1555*60/E1555,"")</f>
        <v/>
      </c>
      <c r="AV1555" s="528" t="str">
        <f>IF(日報入力!AT1555,日報入力!AT1555,"")</f>
        <v/>
      </c>
      <c r="AW1555" s="529" t="str">
        <f>IF(日報入力!AT1555,AE1555/日報入力!AT1555,"")</f>
        <v/>
      </c>
      <c r="AX1555" s="530" t="e">
        <f>IF(1&lt;日報集計!AT1555,AT1555/(((F1555-I1555-J1555-N1555-O1555)*60)/(E1555)),"")</f>
        <v>#VALUE!</v>
      </c>
      <c r="AY1555" s="664" t="str">
        <f>IF(日報入力!H1555,AT1555/(((F1555-J1555)*60)/E1555),"")</f>
        <v/>
      </c>
      <c r="AZ1555" s="664" t="str">
        <f>IF(日報入力!I1555,AT1555/((G1555*60)/E1555),"")</f>
        <v/>
      </c>
      <c r="BA1555" s="296" t="str">
        <f>IF(日報入力!G1555,G1555/F1555,"")</f>
        <v/>
      </c>
      <c r="BB1555" s="386" t="e">
        <f t="shared" si="90"/>
        <v>#VALUE!</v>
      </c>
      <c r="BC1555" s="386" t="e">
        <f t="shared" si="91"/>
        <v>#VALUE!</v>
      </c>
      <c r="BD1555" s="80">
        <f>日報入力!AU1555</f>
        <v>0</v>
      </c>
      <c r="BE1555" s="534" t="str">
        <f>IF(日報入力!AV1555,日報入力!AV1555,"")</f>
        <v/>
      </c>
      <c r="BF1555" s="534" t="str">
        <f>IF(日報入力!AW1555,日報入力!AW1555,"")</f>
        <v/>
      </c>
      <c r="BG1555" s="398" t="str">
        <f>IF(日報入力!G1555,日報入力!K1555*日報入力!D1555*日報入力!BC1555,"")</f>
        <v/>
      </c>
    </row>
    <row r="1556" spans="1:59" ht="20.25" hidden="1" customHeight="1" x14ac:dyDescent="0.15">
      <c r="A1556" s="302" t="str">
        <f>IF(日報入力!G1556="","",日報入力!G1556)</f>
        <v/>
      </c>
      <c r="B1556" s="291" t="str">
        <f>IF(日報入力!G1556="","",日報入力!H1556)</f>
        <v/>
      </c>
      <c r="C1556" s="291" t="str">
        <f>IF(日報入力!G1556="","",日報入力!I1556)</f>
        <v/>
      </c>
      <c r="D1556" s="291" t="str">
        <f>IF(日報入力!G1556="","",日報入力!J1556)</f>
        <v/>
      </c>
      <c r="E1556" s="291" t="str">
        <f>IF(日報入力!G1556="","",日報入力!K1556)</f>
        <v/>
      </c>
      <c r="F1556" s="291" t="str">
        <f>IF(日報入力!G1556="","",日報入力!L1556)</f>
        <v/>
      </c>
      <c r="G1556" s="291" t="str">
        <f>IF(日報入力!G1556="","",日報入力!L1556-日報入力!O1556-日報入力!P1556-日報入力!Q1556-日報入力!R1556-日報入力!S1556-日報入力!T1556-日報入力!U1556-日報入力!V1556-日報入力!W1556-日報入力!X1556-日報入力!Y1556-日報入力!Z1556)</f>
        <v/>
      </c>
      <c r="H1556" s="291" t="str">
        <f>IF(日報入力!G1556="","",IF(日報入力!M1556&gt;=0,日報入力!M1556*F1556,F1556))</f>
        <v/>
      </c>
      <c r="I1556" s="291" t="str">
        <f>IF(日報入力!G1556="","",日報入力!O1556)</f>
        <v/>
      </c>
      <c r="J1556" s="291" t="str">
        <f>IF(日報入力!G1556="","",日報入力!P1556)</f>
        <v/>
      </c>
      <c r="K1556" s="291" t="str">
        <f>IF(日報入力!G1556="","",日報入力!Q1556)</f>
        <v/>
      </c>
      <c r="L1556" s="291" t="str">
        <f>IF(日報入力!G1556="","",日報入力!R1556)</f>
        <v/>
      </c>
      <c r="M1556" s="291" t="str">
        <f>IF(日報入力!G1556="","",日報入力!S1556)</f>
        <v/>
      </c>
      <c r="N1556" s="291" t="str">
        <f>IF(日報入力!G1556="","",日報入力!T1556)</f>
        <v/>
      </c>
      <c r="O1556" s="291" t="str">
        <f>IF(日報入力!G1556="","",日報入力!U1556)</f>
        <v/>
      </c>
      <c r="P1556" s="291" t="str">
        <f>IF(日報入力!G1556="","",日報入力!V1556)</f>
        <v/>
      </c>
      <c r="Q1556" s="291" t="str">
        <f>IF(日報入力!G1556="","",日報入力!W1556)</f>
        <v/>
      </c>
      <c r="R1556" s="291" t="str">
        <f>IF(日報入力!G1556="","",日報入力!X1556)</f>
        <v/>
      </c>
      <c r="S1556" s="291" t="str">
        <f>IF(日報入力!G1556="","",日報入力!Y1556)</f>
        <v/>
      </c>
      <c r="T1556" s="291" t="str">
        <f>IF(日報入力!G1556="","",日報入力!Z1556)</f>
        <v/>
      </c>
      <c r="U1556" s="291" t="str">
        <f>IF(日報入力!G1556="","",日報入力!AA1556)</f>
        <v/>
      </c>
      <c r="V1556" s="378" t="str">
        <f>IF(日報入力!G1556="","",日報入力!AB1556)</f>
        <v/>
      </c>
      <c r="W1556" s="291" t="str">
        <f>IF(日報入力!G1556="","",日報入力!AC1556)</f>
        <v/>
      </c>
      <c r="X1556" s="291" t="str">
        <f>IF(日報入力!G1556="","",日報入力!AD1556)</f>
        <v/>
      </c>
      <c r="Y1556" s="291" t="str">
        <f>IF(日報入力!G1556="","",日報入力!AE1556)</f>
        <v/>
      </c>
      <c r="Z1556" s="291" t="str">
        <f>IF(日報入力!G1556="","",日報入力!AF1556)</f>
        <v/>
      </c>
      <c r="AA1556" s="291" t="str">
        <f>IF(日報入力!G1556="","",日報入力!AG1556)</f>
        <v/>
      </c>
      <c r="AB1556" s="291" t="str">
        <f>IF(日報入力!G1556="","",日報入力!AH1556)</f>
        <v/>
      </c>
      <c r="AC1556" s="291" t="str">
        <f>IF(日報入力!G1556="","",日報入力!AI1556)</f>
        <v/>
      </c>
      <c r="AD1556" s="291" t="str">
        <f>IF(日報入力!G1556="","",日報入力!AJ1556)</f>
        <v/>
      </c>
      <c r="AE1556" s="292" t="str">
        <f>IF(日報入力!G1556="","",日報入力!E1556)</f>
        <v/>
      </c>
      <c r="AF1556" s="293" t="str">
        <f>IF(日報入力!G1556="","",日報入力!AK1556)</f>
        <v/>
      </c>
      <c r="AG1556" s="293" t="str">
        <f>IF(日報入力!G1556="","",日報入力!AL1556)</f>
        <v/>
      </c>
      <c r="AH1556" s="293" t="str">
        <f>IF(日報入力!G1556="","",日報入力!AM1556)</f>
        <v/>
      </c>
      <c r="AI1556" s="294" t="str">
        <f>IF(日報入力!G1556&gt;0,日報入力!D1556*日報入力!K1556*日報入力!AL1556,"")</f>
        <v/>
      </c>
      <c r="AJ1556" s="294" t="str">
        <f>IF(日報入力!G1556&gt;0,日報入力!E1556*日報入力!AL1556,"")</f>
        <v/>
      </c>
      <c r="AK1556" s="294" t="str">
        <f>IF(日報入力!G1556&gt;0,AI1556-AJ1556,"")</f>
        <v/>
      </c>
      <c r="AL1556" s="292" t="str">
        <f>IF(日報入力!G1556&gt;0,日報入力!E1556*日報入力!AM1556,"")</f>
        <v/>
      </c>
      <c r="AM1556" s="292" t="str">
        <f>IF(日報入力!G1556&gt;0,日報入力!AB1556*日報入力!AM1556,"")</f>
        <v/>
      </c>
      <c r="AN1556" s="68" t="str">
        <f>IF(日報入力!G1556&gt;0,日報入力!C1556,"")</f>
        <v/>
      </c>
      <c r="AO1556" s="68" t="str">
        <f>日報入力!B1556</f>
        <v/>
      </c>
      <c r="AP1556" s="68" t="str">
        <f>IF(日報入力!AQ1556,日報入力!BA1556,"")</f>
        <v/>
      </c>
      <c r="AQ1556" s="68" t="str">
        <f>IF(日報入力!AR1556,日報入力!BB1556,"")</f>
        <v/>
      </c>
      <c r="AR1556" s="68" t="str">
        <f>IF(日報入力!AS1556,"N勤","")</f>
        <v/>
      </c>
      <c r="AS1556" s="295" t="e">
        <f t="shared" si="89"/>
        <v>#VALUE!</v>
      </c>
      <c r="AT1556" s="439" t="str">
        <f>日報入力!AY1556</f>
        <v/>
      </c>
      <c r="AU1556" s="518" t="str">
        <f>IF(日報入力!G1556,G1556*60/E1556,"")</f>
        <v/>
      </c>
      <c r="AV1556" s="528" t="str">
        <f>IF(日報入力!AT1556,日報入力!AT1556,"")</f>
        <v/>
      </c>
      <c r="AW1556" s="529" t="str">
        <f>IF(日報入力!AT1556,AE1556/日報入力!AT1556,"")</f>
        <v/>
      </c>
      <c r="AX1556" s="530" t="e">
        <f>IF(1&lt;日報集計!AT1556,AT1556/(((F1556-I1556-J1556-N1556-O1556)*60)/(E1556)),"")</f>
        <v>#VALUE!</v>
      </c>
      <c r="AY1556" s="664" t="str">
        <f>IF(日報入力!H1556,AT1556/(((F1556-J1556)*60)/E1556),"")</f>
        <v/>
      </c>
      <c r="AZ1556" s="664" t="str">
        <f>IF(日報入力!I1556,AT1556/((G1556*60)/E1556),"")</f>
        <v/>
      </c>
      <c r="BA1556" s="296" t="str">
        <f>IF(日報入力!G1556,G1556/F1556,"")</f>
        <v/>
      </c>
      <c r="BB1556" s="386" t="e">
        <f t="shared" si="90"/>
        <v>#VALUE!</v>
      </c>
      <c r="BC1556" s="386" t="e">
        <f t="shared" si="91"/>
        <v>#VALUE!</v>
      </c>
      <c r="BD1556" s="80">
        <f>日報入力!AU1556</f>
        <v>0</v>
      </c>
      <c r="BE1556" s="534" t="str">
        <f>IF(日報入力!AV1556,日報入力!AV1556,"")</f>
        <v/>
      </c>
      <c r="BF1556" s="534" t="str">
        <f>IF(日報入力!AW1556,日報入力!AW1556,"")</f>
        <v/>
      </c>
      <c r="BG1556" s="398" t="str">
        <f>IF(日報入力!G1556,日報入力!K1556*日報入力!D1556*日報入力!BC1556,"")</f>
        <v/>
      </c>
    </row>
    <row r="1557" spans="1:59" ht="20.25" hidden="1" customHeight="1" x14ac:dyDescent="0.15">
      <c r="A1557" s="302" t="str">
        <f>IF(日報入力!G1557="","",日報入力!G1557)</f>
        <v/>
      </c>
      <c r="B1557" s="291" t="str">
        <f>IF(日報入力!G1557="","",日報入力!H1557)</f>
        <v/>
      </c>
      <c r="C1557" s="291" t="str">
        <f>IF(日報入力!G1557="","",日報入力!I1557)</f>
        <v/>
      </c>
      <c r="D1557" s="291" t="str">
        <f>IF(日報入力!G1557="","",日報入力!J1557)</f>
        <v/>
      </c>
      <c r="E1557" s="291" t="str">
        <f>IF(日報入力!G1557="","",日報入力!K1557)</f>
        <v/>
      </c>
      <c r="F1557" s="291" t="str">
        <f>IF(日報入力!G1557="","",日報入力!L1557)</f>
        <v/>
      </c>
      <c r="G1557" s="291" t="str">
        <f>IF(日報入力!G1557="","",日報入力!L1557-日報入力!O1557-日報入力!P1557-日報入力!Q1557-日報入力!R1557-日報入力!S1557-日報入力!T1557-日報入力!U1557-日報入力!V1557-日報入力!W1557-日報入力!X1557-日報入力!Y1557-日報入力!Z1557)</f>
        <v/>
      </c>
      <c r="H1557" s="291" t="str">
        <f>IF(日報入力!G1557="","",IF(日報入力!M1557&gt;=0,日報入力!M1557*F1557,F1557))</f>
        <v/>
      </c>
      <c r="I1557" s="291" t="str">
        <f>IF(日報入力!G1557="","",日報入力!O1557)</f>
        <v/>
      </c>
      <c r="J1557" s="291" t="str">
        <f>IF(日報入力!G1557="","",日報入力!P1557)</f>
        <v/>
      </c>
      <c r="K1557" s="291" t="str">
        <f>IF(日報入力!G1557="","",日報入力!Q1557)</f>
        <v/>
      </c>
      <c r="L1557" s="291" t="str">
        <f>IF(日報入力!G1557="","",日報入力!R1557)</f>
        <v/>
      </c>
      <c r="M1557" s="291" t="str">
        <f>IF(日報入力!G1557="","",日報入力!S1557)</f>
        <v/>
      </c>
      <c r="N1557" s="291" t="str">
        <f>IF(日報入力!G1557="","",日報入力!T1557)</f>
        <v/>
      </c>
      <c r="O1557" s="291" t="str">
        <f>IF(日報入力!G1557="","",日報入力!U1557)</f>
        <v/>
      </c>
      <c r="P1557" s="291" t="str">
        <f>IF(日報入力!G1557="","",日報入力!V1557)</f>
        <v/>
      </c>
      <c r="Q1557" s="291" t="str">
        <f>IF(日報入力!G1557="","",日報入力!W1557)</f>
        <v/>
      </c>
      <c r="R1557" s="291" t="str">
        <f>IF(日報入力!G1557="","",日報入力!X1557)</f>
        <v/>
      </c>
      <c r="S1557" s="291" t="str">
        <f>IF(日報入力!G1557="","",日報入力!Y1557)</f>
        <v/>
      </c>
      <c r="T1557" s="291" t="str">
        <f>IF(日報入力!G1557="","",日報入力!Z1557)</f>
        <v/>
      </c>
      <c r="U1557" s="291" t="str">
        <f>IF(日報入力!G1557="","",日報入力!AA1557)</f>
        <v/>
      </c>
      <c r="V1557" s="378" t="str">
        <f>IF(日報入力!G1557="","",日報入力!AB1557)</f>
        <v/>
      </c>
      <c r="W1557" s="291" t="str">
        <f>IF(日報入力!G1557="","",日報入力!AC1557)</f>
        <v/>
      </c>
      <c r="X1557" s="291" t="str">
        <f>IF(日報入力!G1557="","",日報入力!AD1557)</f>
        <v/>
      </c>
      <c r="Y1557" s="291" t="str">
        <f>IF(日報入力!G1557="","",日報入力!AE1557)</f>
        <v/>
      </c>
      <c r="Z1557" s="291" t="str">
        <f>IF(日報入力!G1557="","",日報入力!AF1557)</f>
        <v/>
      </c>
      <c r="AA1557" s="291" t="str">
        <f>IF(日報入力!G1557="","",日報入力!AG1557)</f>
        <v/>
      </c>
      <c r="AB1557" s="291" t="str">
        <f>IF(日報入力!G1557="","",日報入力!AH1557)</f>
        <v/>
      </c>
      <c r="AC1557" s="291" t="str">
        <f>IF(日報入力!G1557="","",日報入力!AI1557)</f>
        <v/>
      </c>
      <c r="AD1557" s="291" t="str">
        <f>IF(日報入力!G1557="","",日報入力!AJ1557)</f>
        <v/>
      </c>
      <c r="AE1557" s="292" t="str">
        <f>IF(日報入力!G1557="","",日報入力!E1557)</f>
        <v/>
      </c>
      <c r="AF1557" s="293" t="str">
        <f>IF(日報入力!G1557="","",日報入力!AK1557)</f>
        <v/>
      </c>
      <c r="AG1557" s="293" t="str">
        <f>IF(日報入力!G1557="","",日報入力!AL1557)</f>
        <v/>
      </c>
      <c r="AH1557" s="293" t="str">
        <f>IF(日報入力!G1557="","",日報入力!AM1557)</f>
        <v/>
      </c>
      <c r="AI1557" s="294" t="str">
        <f>IF(日報入力!G1557&gt;0,日報入力!D1557*日報入力!K1557*日報入力!AL1557,"")</f>
        <v/>
      </c>
      <c r="AJ1557" s="294" t="str">
        <f>IF(日報入力!G1557&gt;0,日報入力!E1557*日報入力!AL1557,"")</f>
        <v/>
      </c>
      <c r="AK1557" s="294" t="str">
        <f>IF(日報入力!G1557&gt;0,AI1557-AJ1557,"")</f>
        <v/>
      </c>
      <c r="AL1557" s="292" t="str">
        <f>IF(日報入力!G1557&gt;0,日報入力!E1557*日報入力!AM1557,"")</f>
        <v/>
      </c>
      <c r="AM1557" s="292" t="str">
        <f>IF(日報入力!G1557&gt;0,日報入力!AB1557*日報入力!AM1557,"")</f>
        <v/>
      </c>
      <c r="AN1557" s="68" t="str">
        <f>IF(日報入力!G1557&gt;0,日報入力!C1557,"")</f>
        <v/>
      </c>
      <c r="AO1557" s="68" t="str">
        <f>日報入力!B1557</f>
        <v/>
      </c>
      <c r="AP1557" s="68" t="str">
        <f>IF(日報入力!AQ1557,日報入力!BA1557,"")</f>
        <v/>
      </c>
      <c r="AQ1557" s="68" t="str">
        <f>IF(日報入力!AR1557,日報入力!BB1557,"")</f>
        <v/>
      </c>
      <c r="AR1557" s="68" t="str">
        <f>IF(日報入力!AS1557,"N勤","")</f>
        <v/>
      </c>
      <c r="AS1557" s="295" t="e">
        <f t="shared" si="89"/>
        <v>#VALUE!</v>
      </c>
      <c r="AT1557" s="439" t="str">
        <f>日報入力!AY1557</f>
        <v/>
      </c>
      <c r="AU1557" s="518" t="str">
        <f>IF(日報入力!G1557,G1557*60/E1557,"")</f>
        <v/>
      </c>
      <c r="AV1557" s="528" t="str">
        <f>IF(日報入力!AT1557,日報入力!AT1557,"")</f>
        <v/>
      </c>
      <c r="AW1557" s="529" t="str">
        <f>IF(日報入力!AT1557,AE1557/日報入力!AT1557,"")</f>
        <v/>
      </c>
      <c r="AX1557" s="530" t="e">
        <f>IF(1&lt;日報集計!AT1557,AT1557/(((F1557-I1557-J1557-N1557-O1557)*60)/(E1557)),"")</f>
        <v>#VALUE!</v>
      </c>
      <c r="AY1557" s="664" t="str">
        <f>IF(日報入力!H1557,AT1557/(((F1557-J1557)*60)/E1557),"")</f>
        <v/>
      </c>
      <c r="AZ1557" s="664" t="str">
        <f>IF(日報入力!I1557,AT1557/((G1557*60)/E1557),"")</f>
        <v/>
      </c>
      <c r="BA1557" s="296" t="str">
        <f>IF(日報入力!G1557,G1557/F1557,"")</f>
        <v/>
      </c>
      <c r="BB1557" s="386" t="e">
        <f t="shared" si="90"/>
        <v>#VALUE!</v>
      </c>
      <c r="BC1557" s="386" t="e">
        <f t="shared" si="91"/>
        <v>#VALUE!</v>
      </c>
      <c r="BD1557" s="80">
        <f>日報入力!AU1557</f>
        <v>0</v>
      </c>
      <c r="BE1557" s="534" t="str">
        <f>IF(日報入力!AV1557,日報入力!AV1557,"")</f>
        <v/>
      </c>
      <c r="BF1557" s="534" t="str">
        <f>IF(日報入力!AW1557,日報入力!AW1557,"")</f>
        <v/>
      </c>
      <c r="BG1557" s="398" t="str">
        <f>IF(日報入力!G1557,日報入力!K1557*日報入力!D1557*日報入力!BC1557,"")</f>
        <v/>
      </c>
    </row>
    <row r="1558" spans="1:59" ht="20.25" hidden="1" customHeight="1" x14ac:dyDescent="0.15">
      <c r="A1558" s="302" t="str">
        <f>IF(日報入力!G1558="","",日報入力!G1558)</f>
        <v/>
      </c>
      <c r="B1558" s="291" t="str">
        <f>IF(日報入力!G1558="","",日報入力!H1558)</f>
        <v/>
      </c>
      <c r="C1558" s="291" t="str">
        <f>IF(日報入力!G1558="","",日報入力!I1558)</f>
        <v/>
      </c>
      <c r="D1558" s="291" t="str">
        <f>IF(日報入力!G1558="","",日報入力!J1558)</f>
        <v/>
      </c>
      <c r="E1558" s="291" t="str">
        <f>IF(日報入力!G1558="","",日報入力!K1558)</f>
        <v/>
      </c>
      <c r="F1558" s="291" t="str">
        <f>IF(日報入力!G1558="","",日報入力!L1558)</f>
        <v/>
      </c>
      <c r="G1558" s="291" t="str">
        <f>IF(日報入力!G1558="","",日報入力!L1558-日報入力!O1558-日報入力!P1558-日報入力!Q1558-日報入力!R1558-日報入力!S1558-日報入力!T1558-日報入力!U1558-日報入力!V1558-日報入力!W1558-日報入力!X1558-日報入力!Y1558-日報入力!Z1558)</f>
        <v/>
      </c>
      <c r="H1558" s="291" t="str">
        <f>IF(日報入力!G1558="","",IF(日報入力!M1558&gt;=0,日報入力!M1558*F1558,F1558))</f>
        <v/>
      </c>
      <c r="I1558" s="291" t="str">
        <f>IF(日報入力!G1558="","",日報入力!O1558)</f>
        <v/>
      </c>
      <c r="J1558" s="291" t="str">
        <f>IF(日報入力!G1558="","",日報入力!P1558)</f>
        <v/>
      </c>
      <c r="K1558" s="291" t="str">
        <f>IF(日報入力!G1558="","",日報入力!Q1558)</f>
        <v/>
      </c>
      <c r="L1558" s="291" t="str">
        <f>IF(日報入力!G1558="","",日報入力!R1558)</f>
        <v/>
      </c>
      <c r="M1558" s="291" t="str">
        <f>IF(日報入力!G1558="","",日報入力!S1558)</f>
        <v/>
      </c>
      <c r="N1558" s="291" t="str">
        <f>IF(日報入力!G1558="","",日報入力!T1558)</f>
        <v/>
      </c>
      <c r="O1558" s="291" t="str">
        <f>IF(日報入力!G1558="","",日報入力!U1558)</f>
        <v/>
      </c>
      <c r="P1558" s="291" t="str">
        <f>IF(日報入力!G1558="","",日報入力!V1558)</f>
        <v/>
      </c>
      <c r="Q1558" s="291" t="str">
        <f>IF(日報入力!G1558="","",日報入力!W1558)</f>
        <v/>
      </c>
      <c r="R1558" s="291" t="str">
        <f>IF(日報入力!G1558="","",日報入力!X1558)</f>
        <v/>
      </c>
      <c r="S1558" s="291" t="str">
        <f>IF(日報入力!G1558="","",日報入力!Y1558)</f>
        <v/>
      </c>
      <c r="T1558" s="291" t="str">
        <f>IF(日報入力!G1558="","",日報入力!Z1558)</f>
        <v/>
      </c>
      <c r="U1558" s="291" t="str">
        <f>IF(日報入力!G1558="","",日報入力!AA1558)</f>
        <v/>
      </c>
      <c r="V1558" s="378" t="str">
        <f>IF(日報入力!G1558="","",日報入力!AB1558)</f>
        <v/>
      </c>
      <c r="W1558" s="291" t="str">
        <f>IF(日報入力!G1558="","",日報入力!AC1558)</f>
        <v/>
      </c>
      <c r="X1558" s="291" t="str">
        <f>IF(日報入力!G1558="","",日報入力!AD1558)</f>
        <v/>
      </c>
      <c r="Y1558" s="291" t="str">
        <f>IF(日報入力!G1558="","",日報入力!AE1558)</f>
        <v/>
      </c>
      <c r="Z1558" s="291" t="str">
        <f>IF(日報入力!G1558="","",日報入力!AF1558)</f>
        <v/>
      </c>
      <c r="AA1558" s="291" t="str">
        <f>IF(日報入力!G1558="","",日報入力!AG1558)</f>
        <v/>
      </c>
      <c r="AB1558" s="291" t="str">
        <f>IF(日報入力!G1558="","",日報入力!AH1558)</f>
        <v/>
      </c>
      <c r="AC1558" s="291" t="str">
        <f>IF(日報入力!G1558="","",日報入力!AI1558)</f>
        <v/>
      </c>
      <c r="AD1558" s="291" t="str">
        <f>IF(日報入力!G1558="","",日報入力!AJ1558)</f>
        <v/>
      </c>
      <c r="AE1558" s="292" t="str">
        <f>IF(日報入力!G1558="","",日報入力!E1558)</f>
        <v/>
      </c>
      <c r="AF1558" s="293" t="str">
        <f>IF(日報入力!G1558="","",日報入力!AK1558)</f>
        <v/>
      </c>
      <c r="AG1558" s="293" t="str">
        <f>IF(日報入力!G1558="","",日報入力!AL1558)</f>
        <v/>
      </c>
      <c r="AH1558" s="293" t="str">
        <f>IF(日報入力!G1558="","",日報入力!AM1558)</f>
        <v/>
      </c>
      <c r="AI1558" s="294" t="str">
        <f>IF(日報入力!G1558&gt;0,日報入力!D1558*日報入力!K1558*日報入力!AL1558,"")</f>
        <v/>
      </c>
      <c r="AJ1558" s="294" t="str">
        <f>IF(日報入力!G1558&gt;0,日報入力!E1558*日報入力!AL1558,"")</f>
        <v/>
      </c>
      <c r="AK1558" s="294" t="str">
        <f>IF(日報入力!G1558&gt;0,AI1558-AJ1558,"")</f>
        <v/>
      </c>
      <c r="AL1558" s="292" t="str">
        <f>IF(日報入力!G1558&gt;0,日報入力!E1558*日報入力!AM1558,"")</f>
        <v/>
      </c>
      <c r="AM1558" s="292" t="str">
        <f>IF(日報入力!G1558&gt;0,日報入力!AB1558*日報入力!AM1558,"")</f>
        <v/>
      </c>
      <c r="AN1558" s="68" t="str">
        <f>IF(日報入力!G1558&gt;0,日報入力!C1558,"")</f>
        <v/>
      </c>
      <c r="AO1558" s="68" t="str">
        <f>日報入力!B1558</f>
        <v/>
      </c>
      <c r="AP1558" s="68" t="str">
        <f>IF(日報入力!AQ1558,日報入力!BA1558,"")</f>
        <v/>
      </c>
      <c r="AQ1558" s="68" t="str">
        <f>IF(日報入力!AR1558,日報入力!BB1558,"")</f>
        <v/>
      </c>
      <c r="AR1558" s="68" t="str">
        <f>IF(日報入力!AS1558,"N勤","")</f>
        <v/>
      </c>
      <c r="AS1558" s="295" t="e">
        <f t="shared" si="89"/>
        <v>#VALUE!</v>
      </c>
      <c r="AT1558" s="439" t="str">
        <f>日報入力!AY1558</f>
        <v/>
      </c>
      <c r="AU1558" s="518" t="str">
        <f>IF(日報入力!G1558,G1558*60/E1558,"")</f>
        <v/>
      </c>
      <c r="AV1558" s="528" t="str">
        <f>IF(日報入力!AT1558,日報入力!AT1558,"")</f>
        <v/>
      </c>
      <c r="AW1558" s="529" t="str">
        <f>IF(日報入力!AT1558,AE1558/日報入力!AT1558,"")</f>
        <v/>
      </c>
      <c r="AX1558" s="530" t="e">
        <f>IF(1&lt;日報集計!AT1558,AT1558/(((F1558-I1558-J1558-N1558-O1558)*60)/(E1558)),"")</f>
        <v>#VALUE!</v>
      </c>
      <c r="AY1558" s="664" t="str">
        <f>IF(日報入力!H1558,AT1558/(((F1558-J1558)*60)/E1558),"")</f>
        <v/>
      </c>
      <c r="AZ1558" s="664" t="str">
        <f>IF(日報入力!I1558,AT1558/((G1558*60)/E1558),"")</f>
        <v/>
      </c>
      <c r="BA1558" s="296" t="str">
        <f>IF(日報入力!G1558,G1558/F1558,"")</f>
        <v/>
      </c>
      <c r="BB1558" s="386" t="e">
        <f t="shared" si="90"/>
        <v>#VALUE!</v>
      </c>
      <c r="BC1558" s="386" t="e">
        <f t="shared" si="91"/>
        <v>#VALUE!</v>
      </c>
      <c r="BD1558" s="80">
        <f>日報入力!AU1558</f>
        <v>0</v>
      </c>
      <c r="BE1558" s="534" t="str">
        <f>IF(日報入力!AV1558,日報入力!AV1558,"")</f>
        <v/>
      </c>
      <c r="BF1558" s="534" t="str">
        <f>IF(日報入力!AW1558,日報入力!AW1558,"")</f>
        <v/>
      </c>
      <c r="BG1558" s="398" t="str">
        <f>IF(日報入力!G1558,日報入力!K1558*日報入力!D1558*日報入力!BC1558,"")</f>
        <v/>
      </c>
    </row>
    <row r="1559" spans="1:59" ht="20.25" hidden="1" customHeight="1" x14ac:dyDescent="0.15">
      <c r="A1559" s="302" t="str">
        <f>IF(日報入力!G1559="","",日報入力!G1559)</f>
        <v/>
      </c>
      <c r="B1559" s="291" t="str">
        <f>IF(日報入力!G1559="","",日報入力!H1559)</f>
        <v/>
      </c>
      <c r="C1559" s="291" t="str">
        <f>IF(日報入力!G1559="","",日報入力!I1559)</f>
        <v/>
      </c>
      <c r="D1559" s="291" t="str">
        <f>IF(日報入力!G1559="","",日報入力!J1559)</f>
        <v/>
      </c>
      <c r="E1559" s="291" t="str">
        <f>IF(日報入力!G1559="","",日報入力!K1559)</f>
        <v/>
      </c>
      <c r="F1559" s="291" t="str">
        <f>IF(日報入力!G1559="","",日報入力!L1559)</f>
        <v/>
      </c>
      <c r="G1559" s="291" t="str">
        <f>IF(日報入力!G1559="","",日報入力!L1559-日報入力!O1559-日報入力!P1559-日報入力!Q1559-日報入力!R1559-日報入力!S1559-日報入力!T1559-日報入力!U1559-日報入力!V1559-日報入力!W1559-日報入力!X1559-日報入力!Y1559-日報入力!Z1559)</f>
        <v/>
      </c>
      <c r="H1559" s="291" t="str">
        <f>IF(日報入力!G1559="","",IF(日報入力!M1559&gt;=0,日報入力!M1559*F1559,F1559))</f>
        <v/>
      </c>
      <c r="I1559" s="291" t="str">
        <f>IF(日報入力!G1559="","",日報入力!O1559)</f>
        <v/>
      </c>
      <c r="J1559" s="291" t="str">
        <f>IF(日報入力!G1559="","",日報入力!P1559)</f>
        <v/>
      </c>
      <c r="K1559" s="291" t="str">
        <f>IF(日報入力!G1559="","",日報入力!Q1559)</f>
        <v/>
      </c>
      <c r="L1559" s="291" t="str">
        <f>IF(日報入力!G1559="","",日報入力!R1559)</f>
        <v/>
      </c>
      <c r="M1559" s="291" t="str">
        <f>IF(日報入力!G1559="","",日報入力!S1559)</f>
        <v/>
      </c>
      <c r="N1559" s="291" t="str">
        <f>IF(日報入力!G1559="","",日報入力!T1559)</f>
        <v/>
      </c>
      <c r="O1559" s="291" t="str">
        <f>IF(日報入力!G1559="","",日報入力!U1559)</f>
        <v/>
      </c>
      <c r="P1559" s="291" t="str">
        <f>IF(日報入力!G1559="","",日報入力!V1559)</f>
        <v/>
      </c>
      <c r="Q1559" s="291" t="str">
        <f>IF(日報入力!G1559="","",日報入力!W1559)</f>
        <v/>
      </c>
      <c r="R1559" s="291" t="str">
        <f>IF(日報入力!G1559="","",日報入力!X1559)</f>
        <v/>
      </c>
      <c r="S1559" s="291" t="str">
        <f>IF(日報入力!G1559="","",日報入力!Y1559)</f>
        <v/>
      </c>
      <c r="T1559" s="291" t="str">
        <f>IF(日報入力!G1559="","",日報入力!Z1559)</f>
        <v/>
      </c>
      <c r="U1559" s="291" t="str">
        <f>IF(日報入力!G1559="","",日報入力!AA1559)</f>
        <v/>
      </c>
      <c r="V1559" s="378" t="str">
        <f>IF(日報入力!G1559="","",日報入力!AB1559)</f>
        <v/>
      </c>
      <c r="W1559" s="291" t="str">
        <f>IF(日報入力!G1559="","",日報入力!AC1559)</f>
        <v/>
      </c>
      <c r="X1559" s="291" t="str">
        <f>IF(日報入力!G1559="","",日報入力!AD1559)</f>
        <v/>
      </c>
      <c r="Y1559" s="291" t="str">
        <f>IF(日報入力!G1559="","",日報入力!AE1559)</f>
        <v/>
      </c>
      <c r="Z1559" s="291" t="str">
        <f>IF(日報入力!G1559="","",日報入力!AF1559)</f>
        <v/>
      </c>
      <c r="AA1559" s="291" t="str">
        <f>IF(日報入力!G1559="","",日報入力!AG1559)</f>
        <v/>
      </c>
      <c r="AB1559" s="291" t="str">
        <f>IF(日報入力!G1559="","",日報入力!AH1559)</f>
        <v/>
      </c>
      <c r="AC1559" s="291" t="str">
        <f>IF(日報入力!G1559="","",日報入力!AI1559)</f>
        <v/>
      </c>
      <c r="AD1559" s="291" t="str">
        <f>IF(日報入力!G1559="","",日報入力!AJ1559)</f>
        <v/>
      </c>
      <c r="AE1559" s="292" t="str">
        <f>IF(日報入力!G1559="","",日報入力!E1559)</f>
        <v/>
      </c>
      <c r="AF1559" s="293" t="str">
        <f>IF(日報入力!G1559="","",日報入力!AK1559)</f>
        <v/>
      </c>
      <c r="AG1559" s="293" t="str">
        <f>IF(日報入力!G1559="","",日報入力!AL1559)</f>
        <v/>
      </c>
      <c r="AH1559" s="293" t="str">
        <f>IF(日報入力!G1559="","",日報入力!AM1559)</f>
        <v/>
      </c>
      <c r="AI1559" s="294" t="str">
        <f>IF(日報入力!G1559&gt;0,日報入力!D1559*日報入力!K1559*日報入力!AL1559,"")</f>
        <v/>
      </c>
      <c r="AJ1559" s="294" t="str">
        <f>IF(日報入力!G1559&gt;0,日報入力!E1559*日報入力!AL1559,"")</f>
        <v/>
      </c>
      <c r="AK1559" s="294" t="str">
        <f>IF(日報入力!G1559&gt;0,AI1559-AJ1559,"")</f>
        <v/>
      </c>
      <c r="AL1559" s="292" t="str">
        <f>IF(日報入力!G1559&gt;0,日報入力!E1559*日報入力!AM1559,"")</f>
        <v/>
      </c>
      <c r="AM1559" s="292" t="str">
        <f>IF(日報入力!G1559&gt;0,日報入力!AB1559*日報入力!AM1559,"")</f>
        <v/>
      </c>
      <c r="AN1559" s="68" t="str">
        <f>IF(日報入力!G1559&gt;0,日報入力!C1559,"")</f>
        <v/>
      </c>
      <c r="AO1559" s="68" t="str">
        <f>日報入力!B1559</f>
        <v/>
      </c>
      <c r="AP1559" s="68" t="str">
        <f>IF(日報入力!AQ1559,日報入力!BA1559,"")</f>
        <v/>
      </c>
      <c r="AQ1559" s="68" t="str">
        <f>IF(日報入力!AR1559,日報入力!BB1559,"")</f>
        <v/>
      </c>
      <c r="AR1559" s="68" t="str">
        <f>IF(日報入力!AS1559,"N勤","")</f>
        <v/>
      </c>
      <c r="AS1559" s="295" t="e">
        <f t="shared" si="89"/>
        <v>#VALUE!</v>
      </c>
      <c r="AT1559" s="439" t="str">
        <f>日報入力!AY1559</f>
        <v/>
      </c>
      <c r="AU1559" s="518" t="str">
        <f>IF(日報入力!G1559,G1559*60/E1559,"")</f>
        <v/>
      </c>
      <c r="AV1559" s="528" t="str">
        <f>IF(日報入力!AT1559,日報入力!AT1559,"")</f>
        <v/>
      </c>
      <c r="AW1559" s="529" t="str">
        <f>IF(日報入力!AT1559,AE1559/日報入力!AT1559,"")</f>
        <v/>
      </c>
      <c r="AX1559" s="530" t="e">
        <f>IF(1&lt;日報集計!AT1559,AT1559/(((F1559-I1559-J1559-N1559-O1559)*60)/(E1559)),"")</f>
        <v>#VALUE!</v>
      </c>
      <c r="AY1559" s="664" t="str">
        <f>IF(日報入力!H1559,AT1559/(((F1559-J1559)*60)/E1559),"")</f>
        <v/>
      </c>
      <c r="AZ1559" s="664" t="str">
        <f>IF(日報入力!I1559,AT1559/((G1559*60)/E1559),"")</f>
        <v/>
      </c>
      <c r="BA1559" s="296" t="str">
        <f>IF(日報入力!G1559,G1559/F1559,"")</f>
        <v/>
      </c>
      <c r="BB1559" s="386" t="e">
        <f t="shared" si="90"/>
        <v>#VALUE!</v>
      </c>
      <c r="BC1559" s="386" t="e">
        <f t="shared" si="91"/>
        <v>#VALUE!</v>
      </c>
      <c r="BD1559" s="80">
        <f>日報入力!AU1559</f>
        <v>0</v>
      </c>
      <c r="BE1559" s="534" t="str">
        <f>IF(日報入力!AV1559,日報入力!AV1559,"")</f>
        <v/>
      </c>
      <c r="BF1559" s="534" t="str">
        <f>IF(日報入力!AW1559,日報入力!AW1559,"")</f>
        <v/>
      </c>
      <c r="BG1559" s="398" t="str">
        <f>IF(日報入力!G1559,日報入力!K1559*日報入力!D1559*日報入力!BC1559,"")</f>
        <v/>
      </c>
    </row>
    <row r="1560" spans="1:59" ht="20.25" hidden="1" customHeight="1" x14ac:dyDescent="0.15">
      <c r="A1560" s="302" t="str">
        <f>IF(日報入力!G1560="","",日報入力!G1560)</f>
        <v/>
      </c>
      <c r="B1560" s="291" t="str">
        <f>IF(日報入力!G1560="","",日報入力!H1560)</f>
        <v/>
      </c>
      <c r="C1560" s="291" t="str">
        <f>IF(日報入力!G1560="","",日報入力!I1560)</f>
        <v/>
      </c>
      <c r="D1560" s="291" t="str">
        <f>IF(日報入力!G1560="","",日報入力!J1560)</f>
        <v/>
      </c>
      <c r="E1560" s="291" t="str">
        <f>IF(日報入力!G1560="","",日報入力!K1560)</f>
        <v/>
      </c>
      <c r="F1560" s="291" t="str">
        <f>IF(日報入力!G1560="","",日報入力!L1560)</f>
        <v/>
      </c>
      <c r="G1560" s="291" t="str">
        <f>IF(日報入力!G1560="","",日報入力!L1560-日報入力!O1560-日報入力!P1560-日報入力!Q1560-日報入力!R1560-日報入力!S1560-日報入力!T1560-日報入力!U1560-日報入力!V1560-日報入力!W1560-日報入力!X1560-日報入力!Y1560-日報入力!Z1560)</f>
        <v/>
      </c>
      <c r="H1560" s="291" t="str">
        <f>IF(日報入力!G1560="","",IF(日報入力!M1560&gt;=0,日報入力!M1560*F1560,F1560))</f>
        <v/>
      </c>
      <c r="I1560" s="291" t="str">
        <f>IF(日報入力!G1560="","",日報入力!O1560)</f>
        <v/>
      </c>
      <c r="J1560" s="291" t="str">
        <f>IF(日報入力!G1560="","",日報入力!P1560)</f>
        <v/>
      </c>
      <c r="K1560" s="291" t="str">
        <f>IF(日報入力!G1560="","",日報入力!Q1560)</f>
        <v/>
      </c>
      <c r="L1560" s="291" t="str">
        <f>IF(日報入力!G1560="","",日報入力!R1560)</f>
        <v/>
      </c>
      <c r="M1560" s="291" t="str">
        <f>IF(日報入力!G1560="","",日報入力!S1560)</f>
        <v/>
      </c>
      <c r="N1560" s="291" t="str">
        <f>IF(日報入力!G1560="","",日報入力!T1560)</f>
        <v/>
      </c>
      <c r="O1560" s="291" t="str">
        <f>IF(日報入力!G1560="","",日報入力!U1560)</f>
        <v/>
      </c>
      <c r="P1560" s="291" t="str">
        <f>IF(日報入力!G1560="","",日報入力!V1560)</f>
        <v/>
      </c>
      <c r="Q1560" s="291" t="str">
        <f>IF(日報入力!G1560="","",日報入力!W1560)</f>
        <v/>
      </c>
      <c r="R1560" s="291" t="str">
        <f>IF(日報入力!G1560="","",日報入力!X1560)</f>
        <v/>
      </c>
      <c r="S1560" s="291" t="str">
        <f>IF(日報入力!G1560="","",日報入力!Y1560)</f>
        <v/>
      </c>
      <c r="T1560" s="291" t="str">
        <f>IF(日報入力!G1560="","",日報入力!Z1560)</f>
        <v/>
      </c>
      <c r="U1560" s="291" t="str">
        <f>IF(日報入力!G1560="","",日報入力!AA1560)</f>
        <v/>
      </c>
      <c r="V1560" s="378" t="str">
        <f>IF(日報入力!G1560="","",日報入力!AB1560)</f>
        <v/>
      </c>
      <c r="W1560" s="291" t="str">
        <f>IF(日報入力!G1560="","",日報入力!AC1560)</f>
        <v/>
      </c>
      <c r="X1560" s="291" t="str">
        <f>IF(日報入力!G1560="","",日報入力!AD1560)</f>
        <v/>
      </c>
      <c r="Y1560" s="291" t="str">
        <f>IF(日報入力!G1560="","",日報入力!AE1560)</f>
        <v/>
      </c>
      <c r="Z1560" s="291" t="str">
        <f>IF(日報入力!G1560="","",日報入力!AF1560)</f>
        <v/>
      </c>
      <c r="AA1560" s="291" t="str">
        <f>IF(日報入力!G1560="","",日報入力!AG1560)</f>
        <v/>
      </c>
      <c r="AB1560" s="291" t="str">
        <f>IF(日報入力!G1560="","",日報入力!AH1560)</f>
        <v/>
      </c>
      <c r="AC1560" s="291" t="str">
        <f>IF(日報入力!G1560="","",日報入力!AI1560)</f>
        <v/>
      </c>
      <c r="AD1560" s="291" t="str">
        <f>IF(日報入力!G1560="","",日報入力!AJ1560)</f>
        <v/>
      </c>
      <c r="AE1560" s="292" t="str">
        <f>IF(日報入力!G1560="","",日報入力!E1560)</f>
        <v/>
      </c>
      <c r="AF1560" s="293" t="str">
        <f>IF(日報入力!G1560="","",日報入力!AK1560)</f>
        <v/>
      </c>
      <c r="AG1560" s="293" t="str">
        <f>IF(日報入力!G1560="","",日報入力!AL1560)</f>
        <v/>
      </c>
      <c r="AH1560" s="293" t="str">
        <f>IF(日報入力!G1560="","",日報入力!AM1560)</f>
        <v/>
      </c>
      <c r="AI1560" s="294" t="str">
        <f>IF(日報入力!G1560&gt;0,日報入力!D1560*日報入力!K1560*日報入力!AL1560,"")</f>
        <v/>
      </c>
      <c r="AJ1560" s="294" t="str">
        <f>IF(日報入力!G1560&gt;0,日報入力!E1560*日報入力!AL1560,"")</f>
        <v/>
      </c>
      <c r="AK1560" s="294" t="str">
        <f>IF(日報入力!G1560&gt;0,AI1560-AJ1560,"")</f>
        <v/>
      </c>
      <c r="AL1560" s="292" t="str">
        <f>IF(日報入力!G1560&gt;0,日報入力!E1560*日報入力!AM1560,"")</f>
        <v/>
      </c>
      <c r="AM1560" s="292" t="str">
        <f>IF(日報入力!G1560&gt;0,日報入力!AB1560*日報入力!AM1560,"")</f>
        <v/>
      </c>
      <c r="AN1560" s="68" t="str">
        <f>IF(日報入力!G1560&gt;0,日報入力!C1560,"")</f>
        <v/>
      </c>
      <c r="AO1560" s="68" t="str">
        <f>日報入力!B1560</f>
        <v/>
      </c>
      <c r="AP1560" s="68" t="str">
        <f>IF(日報入力!AQ1560,日報入力!BA1560,"")</f>
        <v/>
      </c>
      <c r="AQ1560" s="68" t="str">
        <f>IF(日報入力!AR1560,日報入力!BB1560,"")</f>
        <v/>
      </c>
      <c r="AR1560" s="68" t="str">
        <f>IF(日報入力!AS1560,"N勤","")</f>
        <v/>
      </c>
      <c r="AS1560" s="295" t="e">
        <f t="shared" si="89"/>
        <v>#VALUE!</v>
      </c>
      <c r="AT1560" s="439" t="str">
        <f>日報入力!AY1560</f>
        <v/>
      </c>
      <c r="AU1560" s="518" t="str">
        <f>IF(日報入力!G1560,G1560*60/E1560,"")</f>
        <v/>
      </c>
      <c r="AV1560" s="528" t="str">
        <f>IF(日報入力!AT1560,日報入力!AT1560,"")</f>
        <v/>
      </c>
      <c r="AW1560" s="529" t="str">
        <f>IF(日報入力!AT1560,AE1560/日報入力!AT1560,"")</f>
        <v/>
      </c>
      <c r="AX1560" s="530" t="e">
        <f>IF(1&lt;日報集計!AT1560,AT1560/(((F1560-I1560-J1560-N1560-O1560)*60)/(E1560)),"")</f>
        <v>#VALUE!</v>
      </c>
      <c r="AY1560" s="664" t="str">
        <f>IF(日報入力!H1560,AT1560/(((F1560-J1560)*60)/E1560),"")</f>
        <v/>
      </c>
      <c r="AZ1560" s="664" t="str">
        <f>IF(日報入力!I1560,AT1560/((G1560*60)/E1560),"")</f>
        <v/>
      </c>
      <c r="BA1560" s="296" t="str">
        <f>IF(日報入力!G1560,G1560/F1560,"")</f>
        <v/>
      </c>
      <c r="BB1560" s="386" t="e">
        <f t="shared" si="90"/>
        <v>#VALUE!</v>
      </c>
      <c r="BC1560" s="386" t="e">
        <f t="shared" si="91"/>
        <v>#VALUE!</v>
      </c>
      <c r="BD1560" s="80">
        <f>日報入力!AU1560</f>
        <v>0</v>
      </c>
      <c r="BE1560" s="534" t="str">
        <f>IF(日報入力!AV1560,日報入力!AV1560,"")</f>
        <v/>
      </c>
      <c r="BF1560" s="534" t="str">
        <f>IF(日報入力!AW1560,日報入力!AW1560,"")</f>
        <v/>
      </c>
      <c r="BG1560" s="398" t="str">
        <f>IF(日報入力!G1560,日報入力!K1560*日報入力!D1560*日報入力!BC1560,"")</f>
        <v/>
      </c>
    </row>
    <row r="1561" spans="1:59" ht="20.25" hidden="1" customHeight="1" x14ac:dyDescent="0.15">
      <c r="A1561" s="302" t="str">
        <f>IF(日報入力!G1561="","",日報入力!G1561)</f>
        <v/>
      </c>
      <c r="B1561" s="291" t="str">
        <f>IF(日報入力!G1561="","",日報入力!H1561)</f>
        <v/>
      </c>
      <c r="C1561" s="291" t="str">
        <f>IF(日報入力!G1561="","",日報入力!I1561)</f>
        <v/>
      </c>
      <c r="D1561" s="291" t="str">
        <f>IF(日報入力!G1561="","",日報入力!J1561)</f>
        <v/>
      </c>
      <c r="E1561" s="291" t="str">
        <f>IF(日報入力!G1561="","",日報入力!K1561)</f>
        <v/>
      </c>
      <c r="F1561" s="291" t="str">
        <f>IF(日報入力!G1561="","",日報入力!L1561)</f>
        <v/>
      </c>
      <c r="G1561" s="291" t="str">
        <f>IF(日報入力!G1561="","",日報入力!L1561-日報入力!O1561-日報入力!P1561-日報入力!Q1561-日報入力!R1561-日報入力!S1561-日報入力!T1561-日報入力!U1561-日報入力!V1561-日報入力!W1561-日報入力!X1561-日報入力!Y1561-日報入力!Z1561)</f>
        <v/>
      </c>
      <c r="H1561" s="291" t="str">
        <f>IF(日報入力!G1561="","",IF(日報入力!M1561&gt;=0,日報入力!M1561*F1561,F1561))</f>
        <v/>
      </c>
      <c r="I1561" s="291" t="str">
        <f>IF(日報入力!G1561="","",日報入力!O1561)</f>
        <v/>
      </c>
      <c r="J1561" s="291" t="str">
        <f>IF(日報入力!G1561="","",日報入力!P1561)</f>
        <v/>
      </c>
      <c r="K1561" s="291" t="str">
        <f>IF(日報入力!G1561="","",日報入力!Q1561)</f>
        <v/>
      </c>
      <c r="L1561" s="291" t="str">
        <f>IF(日報入力!G1561="","",日報入力!R1561)</f>
        <v/>
      </c>
      <c r="M1561" s="291" t="str">
        <f>IF(日報入力!G1561="","",日報入力!S1561)</f>
        <v/>
      </c>
      <c r="N1561" s="291" t="str">
        <f>IF(日報入力!G1561="","",日報入力!T1561)</f>
        <v/>
      </c>
      <c r="O1561" s="291" t="str">
        <f>IF(日報入力!G1561="","",日報入力!U1561)</f>
        <v/>
      </c>
      <c r="P1561" s="291" t="str">
        <f>IF(日報入力!G1561="","",日報入力!V1561)</f>
        <v/>
      </c>
      <c r="Q1561" s="291" t="str">
        <f>IF(日報入力!G1561="","",日報入力!W1561)</f>
        <v/>
      </c>
      <c r="R1561" s="291" t="str">
        <f>IF(日報入力!G1561="","",日報入力!X1561)</f>
        <v/>
      </c>
      <c r="S1561" s="291" t="str">
        <f>IF(日報入力!G1561="","",日報入力!Y1561)</f>
        <v/>
      </c>
      <c r="T1561" s="291" t="str">
        <f>IF(日報入力!G1561="","",日報入力!Z1561)</f>
        <v/>
      </c>
      <c r="U1561" s="291" t="str">
        <f>IF(日報入力!G1561="","",日報入力!AA1561)</f>
        <v/>
      </c>
      <c r="V1561" s="378" t="str">
        <f>IF(日報入力!G1561="","",日報入力!AB1561)</f>
        <v/>
      </c>
      <c r="W1561" s="291" t="str">
        <f>IF(日報入力!G1561="","",日報入力!AC1561)</f>
        <v/>
      </c>
      <c r="X1561" s="291" t="str">
        <f>IF(日報入力!G1561="","",日報入力!AD1561)</f>
        <v/>
      </c>
      <c r="Y1561" s="291" t="str">
        <f>IF(日報入力!G1561="","",日報入力!AE1561)</f>
        <v/>
      </c>
      <c r="Z1561" s="291" t="str">
        <f>IF(日報入力!G1561="","",日報入力!AF1561)</f>
        <v/>
      </c>
      <c r="AA1561" s="291" t="str">
        <f>IF(日報入力!G1561="","",日報入力!AG1561)</f>
        <v/>
      </c>
      <c r="AB1561" s="291" t="str">
        <f>IF(日報入力!G1561="","",日報入力!AH1561)</f>
        <v/>
      </c>
      <c r="AC1561" s="291" t="str">
        <f>IF(日報入力!G1561="","",日報入力!AI1561)</f>
        <v/>
      </c>
      <c r="AD1561" s="291" t="str">
        <f>IF(日報入力!G1561="","",日報入力!AJ1561)</f>
        <v/>
      </c>
      <c r="AE1561" s="292" t="str">
        <f>IF(日報入力!G1561="","",日報入力!E1561)</f>
        <v/>
      </c>
      <c r="AF1561" s="293" t="str">
        <f>IF(日報入力!G1561="","",日報入力!AK1561)</f>
        <v/>
      </c>
      <c r="AG1561" s="293" t="str">
        <f>IF(日報入力!G1561="","",日報入力!AL1561)</f>
        <v/>
      </c>
      <c r="AH1561" s="293" t="str">
        <f>IF(日報入力!G1561="","",日報入力!AM1561)</f>
        <v/>
      </c>
      <c r="AI1561" s="294" t="str">
        <f>IF(日報入力!G1561&gt;0,日報入力!D1561*日報入力!K1561*日報入力!AL1561,"")</f>
        <v/>
      </c>
      <c r="AJ1561" s="294" t="str">
        <f>IF(日報入力!G1561&gt;0,日報入力!E1561*日報入力!AL1561,"")</f>
        <v/>
      </c>
      <c r="AK1561" s="294" t="str">
        <f>IF(日報入力!G1561&gt;0,AI1561-AJ1561,"")</f>
        <v/>
      </c>
      <c r="AL1561" s="292" t="str">
        <f>IF(日報入力!G1561&gt;0,日報入力!E1561*日報入力!AM1561,"")</f>
        <v/>
      </c>
      <c r="AM1561" s="292" t="str">
        <f>IF(日報入力!G1561&gt;0,日報入力!AB1561*日報入力!AM1561,"")</f>
        <v/>
      </c>
      <c r="AN1561" s="68" t="str">
        <f>IF(日報入力!G1561&gt;0,日報入力!C1561,"")</f>
        <v/>
      </c>
      <c r="AO1561" s="68" t="str">
        <f>日報入力!B1561</f>
        <v/>
      </c>
      <c r="AP1561" s="68" t="str">
        <f>IF(日報入力!AQ1561,日報入力!BA1561,"")</f>
        <v/>
      </c>
      <c r="AQ1561" s="68" t="str">
        <f>IF(日報入力!AR1561,日報入力!BB1561,"")</f>
        <v/>
      </c>
      <c r="AR1561" s="68" t="str">
        <f>IF(日報入力!AS1561,"N勤","")</f>
        <v/>
      </c>
      <c r="AS1561" s="295" t="e">
        <f t="shared" si="89"/>
        <v>#VALUE!</v>
      </c>
      <c r="AT1561" s="439" t="str">
        <f>日報入力!AY1561</f>
        <v/>
      </c>
      <c r="AU1561" s="518" t="str">
        <f>IF(日報入力!G1561,G1561*60/E1561,"")</f>
        <v/>
      </c>
      <c r="AV1561" s="528" t="str">
        <f>IF(日報入力!AT1561,日報入力!AT1561,"")</f>
        <v/>
      </c>
      <c r="AW1561" s="529" t="str">
        <f>IF(日報入力!AT1561,AE1561/日報入力!AT1561,"")</f>
        <v/>
      </c>
      <c r="AX1561" s="530" t="e">
        <f>IF(1&lt;日報集計!AT1561,AT1561/(((F1561-I1561-J1561-N1561-O1561)*60)/(E1561)),"")</f>
        <v>#VALUE!</v>
      </c>
      <c r="AY1561" s="664" t="str">
        <f>IF(日報入力!H1561,AT1561/(((F1561-J1561)*60)/E1561),"")</f>
        <v/>
      </c>
      <c r="AZ1561" s="664" t="str">
        <f>IF(日報入力!I1561,AT1561/((G1561*60)/E1561),"")</f>
        <v/>
      </c>
      <c r="BA1561" s="296" t="str">
        <f>IF(日報入力!G1561,G1561/F1561,"")</f>
        <v/>
      </c>
      <c r="BB1561" s="386" t="e">
        <f t="shared" si="90"/>
        <v>#VALUE!</v>
      </c>
      <c r="BC1561" s="386" t="e">
        <f t="shared" si="91"/>
        <v>#VALUE!</v>
      </c>
      <c r="BD1561" s="80">
        <f>日報入力!AU1561</f>
        <v>0</v>
      </c>
      <c r="BE1561" s="534" t="str">
        <f>IF(日報入力!AV1561,日報入力!AV1561,"")</f>
        <v/>
      </c>
      <c r="BF1561" s="534" t="str">
        <f>IF(日報入力!AW1561,日報入力!AW1561,"")</f>
        <v/>
      </c>
      <c r="BG1561" s="398" t="str">
        <f>IF(日報入力!G1561,日報入力!K1561*日報入力!D1561*日報入力!BC1561,"")</f>
        <v/>
      </c>
    </row>
    <row r="1562" spans="1:59" ht="20.25" hidden="1" customHeight="1" x14ac:dyDescent="0.15">
      <c r="A1562" s="302" t="str">
        <f>IF(日報入力!G1562="","",日報入力!G1562)</f>
        <v/>
      </c>
      <c r="B1562" s="291" t="str">
        <f>IF(日報入力!G1562="","",日報入力!H1562)</f>
        <v/>
      </c>
      <c r="C1562" s="291" t="str">
        <f>IF(日報入力!G1562="","",日報入力!I1562)</f>
        <v/>
      </c>
      <c r="D1562" s="291" t="str">
        <f>IF(日報入力!G1562="","",日報入力!J1562)</f>
        <v/>
      </c>
      <c r="E1562" s="291" t="str">
        <f>IF(日報入力!G1562="","",日報入力!K1562)</f>
        <v/>
      </c>
      <c r="F1562" s="291" t="str">
        <f>IF(日報入力!G1562="","",日報入力!L1562)</f>
        <v/>
      </c>
      <c r="G1562" s="291" t="str">
        <f>IF(日報入力!G1562="","",日報入力!L1562-日報入力!O1562-日報入力!P1562-日報入力!Q1562-日報入力!R1562-日報入力!S1562-日報入力!T1562-日報入力!U1562-日報入力!V1562-日報入力!W1562-日報入力!X1562-日報入力!Y1562-日報入力!Z1562)</f>
        <v/>
      </c>
      <c r="H1562" s="291" t="str">
        <f>IF(日報入力!G1562="","",IF(日報入力!M1562&gt;=0,日報入力!M1562*F1562,F1562))</f>
        <v/>
      </c>
      <c r="I1562" s="291" t="str">
        <f>IF(日報入力!G1562="","",日報入力!O1562)</f>
        <v/>
      </c>
      <c r="J1562" s="291" t="str">
        <f>IF(日報入力!G1562="","",日報入力!P1562)</f>
        <v/>
      </c>
      <c r="K1562" s="291" t="str">
        <f>IF(日報入力!G1562="","",日報入力!Q1562)</f>
        <v/>
      </c>
      <c r="L1562" s="291" t="str">
        <f>IF(日報入力!G1562="","",日報入力!R1562)</f>
        <v/>
      </c>
      <c r="M1562" s="291" t="str">
        <f>IF(日報入力!G1562="","",日報入力!S1562)</f>
        <v/>
      </c>
      <c r="N1562" s="291" t="str">
        <f>IF(日報入力!G1562="","",日報入力!T1562)</f>
        <v/>
      </c>
      <c r="O1562" s="291" t="str">
        <f>IF(日報入力!G1562="","",日報入力!U1562)</f>
        <v/>
      </c>
      <c r="P1562" s="291" t="str">
        <f>IF(日報入力!G1562="","",日報入力!V1562)</f>
        <v/>
      </c>
      <c r="Q1562" s="291" t="str">
        <f>IF(日報入力!G1562="","",日報入力!W1562)</f>
        <v/>
      </c>
      <c r="R1562" s="291" t="str">
        <f>IF(日報入力!G1562="","",日報入力!X1562)</f>
        <v/>
      </c>
      <c r="S1562" s="291" t="str">
        <f>IF(日報入力!G1562="","",日報入力!Y1562)</f>
        <v/>
      </c>
      <c r="T1562" s="291" t="str">
        <f>IF(日報入力!G1562="","",日報入力!Z1562)</f>
        <v/>
      </c>
      <c r="U1562" s="291" t="str">
        <f>IF(日報入力!G1562="","",日報入力!AA1562)</f>
        <v/>
      </c>
      <c r="V1562" s="378" t="str">
        <f>IF(日報入力!G1562="","",日報入力!AB1562)</f>
        <v/>
      </c>
      <c r="W1562" s="291" t="str">
        <f>IF(日報入力!G1562="","",日報入力!AC1562)</f>
        <v/>
      </c>
      <c r="X1562" s="291" t="str">
        <f>IF(日報入力!G1562="","",日報入力!AD1562)</f>
        <v/>
      </c>
      <c r="Y1562" s="291" t="str">
        <f>IF(日報入力!G1562="","",日報入力!AE1562)</f>
        <v/>
      </c>
      <c r="Z1562" s="291" t="str">
        <f>IF(日報入力!G1562="","",日報入力!AF1562)</f>
        <v/>
      </c>
      <c r="AA1562" s="291" t="str">
        <f>IF(日報入力!G1562="","",日報入力!AG1562)</f>
        <v/>
      </c>
      <c r="AB1562" s="291" t="str">
        <f>IF(日報入力!G1562="","",日報入力!AH1562)</f>
        <v/>
      </c>
      <c r="AC1562" s="291" t="str">
        <f>IF(日報入力!G1562="","",日報入力!AI1562)</f>
        <v/>
      </c>
      <c r="AD1562" s="291" t="str">
        <f>IF(日報入力!G1562="","",日報入力!AJ1562)</f>
        <v/>
      </c>
      <c r="AE1562" s="292" t="str">
        <f>IF(日報入力!G1562="","",日報入力!E1562)</f>
        <v/>
      </c>
      <c r="AF1562" s="293" t="str">
        <f>IF(日報入力!G1562="","",日報入力!AK1562)</f>
        <v/>
      </c>
      <c r="AG1562" s="293" t="str">
        <f>IF(日報入力!G1562="","",日報入力!AL1562)</f>
        <v/>
      </c>
      <c r="AH1562" s="293" t="str">
        <f>IF(日報入力!G1562="","",日報入力!AM1562)</f>
        <v/>
      </c>
      <c r="AI1562" s="294" t="str">
        <f>IF(日報入力!G1562&gt;0,日報入力!D1562*日報入力!K1562*日報入力!AL1562,"")</f>
        <v/>
      </c>
      <c r="AJ1562" s="294" t="str">
        <f>IF(日報入力!G1562&gt;0,日報入力!E1562*日報入力!AL1562,"")</f>
        <v/>
      </c>
      <c r="AK1562" s="294" t="str">
        <f>IF(日報入力!G1562&gt;0,AI1562-AJ1562,"")</f>
        <v/>
      </c>
      <c r="AL1562" s="292" t="str">
        <f>IF(日報入力!G1562&gt;0,日報入力!E1562*日報入力!AM1562,"")</f>
        <v/>
      </c>
      <c r="AM1562" s="292" t="str">
        <f>IF(日報入力!G1562&gt;0,日報入力!AB1562*日報入力!AM1562,"")</f>
        <v/>
      </c>
      <c r="AN1562" s="68" t="str">
        <f>IF(日報入力!G1562&gt;0,日報入力!C1562,"")</f>
        <v/>
      </c>
      <c r="AO1562" s="68" t="str">
        <f>日報入力!B1562</f>
        <v/>
      </c>
      <c r="AP1562" s="68" t="str">
        <f>IF(日報入力!AQ1562,日報入力!BA1562,"")</f>
        <v/>
      </c>
      <c r="AQ1562" s="68" t="str">
        <f>IF(日報入力!AR1562,日報入力!BB1562,"")</f>
        <v/>
      </c>
      <c r="AR1562" s="68" t="str">
        <f>IF(日報入力!AS1562,"N勤","")</f>
        <v/>
      </c>
      <c r="AS1562" s="295" t="e">
        <f t="shared" si="89"/>
        <v>#VALUE!</v>
      </c>
      <c r="AT1562" s="439" t="str">
        <f>日報入力!AY1562</f>
        <v/>
      </c>
      <c r="AU1562" s="518" t="str">
        <f>IF(日報入力!G1562,G1562*60/E1562,"")</f>
        <v/>
      </c>
      <c r="AV1562" s="528" t="str">
        <f>IF(日報入力!AT1562,日報入力!AT1562,"")</f>
        <v/>
      </c>
      <c r="AW1562" s="529" t="str">
        <f>IF(日報入力!AT1562,AE1562/日報入力!AT1562,"")</f>
        <v/>
      </c>
      <c r="AX1562" s="530" t="e">
        <f>IF(1&lt;日報集計!AT1562,AT1562/(((F1562-I1562-J1562-N1562-O1562)*60)/(E1562)),"")</f>
        <v>#VALUE!</v>
      </c>
      <c r="AY1562" s="664" t="str">
        <f>IF(日報入力!H1562,AT1562/(((F1562-J1562)*60)/E1562),"")</f>
        <v/>
      </c>
      <c r="AZ1562" s="664" t="str">
        <f>IF(日報入力!I1562,AT1562/((G1562*60)/E1562),"")</f>
        <v/>
      </c>
      <c r="BA1562" s="296" t="str">
        <f>IF(日報入力!G1562,G1562/F1562,"")</f>
        <v/>
      </c>
      <c r="BB1562" s="386" t="e">
        <f t="shared" si="90"/>
        <v>#VALUE!</v>
      </c>
      <c r="BC1562" s="386" t="e">
        <f t="shared" si="91"/>
        <v>#VALUE!</v>
      </c>
      <c r="BD1562" s="80">
        <f>日報入力!AU1562</f>
        <v>0</v>
      </c>
      <c r="BE1562" s="534" t="str">
        <f>IF(日報入力!AV1562,日報入力!AV1562,"")</f>
        <v/>
      </c>
      <c r="BF1562" s="534" t="str">
        <f>IF(日報入力!AW1562,日報入力!AW1562,"")</f>
        <v/>
      </c>
      <c r="BG1562" s="398" t="str">
        <f>IF(日報入力!G1562,日報入力!K1562*日報入力!D1562*日報入力!BC1562,"")</f>
        <v/>
      </c>
    </row>
    <row r="1563" spans="1:59" ht="20.25" hidden="1" customHeight="1" x14ac:dyDescent="0.15">
      <c r="A1563" s="302" t="str">
        <f>IF(日報入力!G1563="","",日報入力!G1563)</f>
        <v/>
      </c>
      <c r="B1563" s="291" t="str">
        <f>IF(日報入力!G1563="","",日報入力!H1563)</f>
        <v/>
      </c>
      <c r="C1563" s="291" t="str">
        <f>IF(日報入力!G1563="","",日報入力!I1563)</f>
        <v/>
      </c>
      <c r="D1563" s="291" t="str">
        <f>IF(日報入力!G1563="","",日報入力!J1563)</f>
        <v/>
      </c>
      <c r="E1563" s="291" t="str">
        <f>IF(日報入力!G1563="","",日報入力!K1563)</f>
        <v/>
      </c>
      <c r="F1563" s="291" t="str">
        <f>IF(日報入力!G1563="","",日報入力!L1563)</f>
        <v/>
      </c>
      <c r="G1563" s="291" t="str">
        <f>IF(日報入力!G1563="","",日報入力!L1563-日報入力!O1563-日報入力!P1563-日報入力!Q1563-日報入力!R1563-日報入力!S1563-日報入力!T1563-日報入力!U1563-日報入力!V1563-日報入力!W1563-日報入力!X1563-日報入力!Y1563-日報入力!Z1563)</f>
        <v/>
      </c>
      <c r="H1563" s="291" t="str">
        <f>IF(日報入力!G1563="","",IF(日報入力!M1563&gt;=0,日報入力!M1563*F1563,F1563))</f>
        <v/>
      </c>
      <c r="I1563" s="291" t="str">
        <f>IF(日報入力!G1563="","",日報入力!O1563)</f>
        <v/>
      </c>
      <c r="J1563" s="291" t="str">
        <f>IF(日報入力!G1563="","",日報入力!P1563)</f>
        <v/>
      </c>
      <c r="K1563" s="291" t="str">
        <f>IF(日報入力!G1563="","",日報入力!Q1563)</f>
        <v/>
      </c>
      <c r="L1563" s="291" t="str">
        <f>IF(日報入力!G1563="","",日報入力!R1563)</f>
        <v/>
      </c>
      <c r="M1563" s="291" t="str">
        <f>IF(日報入力!G1563="","",日報入力!S1563)</f>
        <v/>
      </c>
      <c r="N1563" s="291" t="str">
        <f>IF(日報入力!G1563="","",日報入力!T1563)</f>
        <v/>
      </c>
      <c r="O1563" s="291" t="str">
        <f>IF(日報入力!G1563="","",日報入力!U1563)</f>
        <v/>
      </c>
      <c r="P1563" s="291" t="str">
        <f>IF(日報入力!G1563="","",日報入力!V1563)</f>
        <v/>
      </c>
      <c r="Q1563" s="291" t="str">
        <f>IF(日報入力!G1563="","",日報入力!W1563)</f>
        <v/>
      </c>
      <c r="R1563" s="291" t="str">
        <f>IF(日報入力!G1563="","",日報入力!X1563)</f>
        <v/>
      </c>
      <c r="S1563" s="291" t="str">
        <f>IF(日報入力!G1563="","",日報入力!Y1563)</f>
        <v/>
      </c>
      <c r="T1563" s="291" t="str">
        <f>IF(日報入力!G1563="","",日報入力!Z1563)</f>
        <v/>
      </c>
      <c r="U1563" s="291" t="str">
        <f>IF(日報入力!G1563="","",日報入力!AA1563)</f>
        <v/>
      </c>
      <c r="V1563" s="378" t="str">
        <f>IF(日報入力!G1563="","",日報入力!AB1563)</f>
        <v/>
      </c>
      <c r="W1563" s="291" t="str">
        <f>IF(日報入力!G1563="","",日報入力!AC1563)</f>
        <v/>
      </c>
      <c r="X1563" s="291" t="str">
        <f>IF(日報入力!G1563="","",日報入力!AD1563)</f>
        <v/>
      </c>
      <c r="Y1563" s="291" t="str">
        <f>IF(日報入力!G1563="","",日報入力!AE1563)</f>
        <v/>
      </c>
      <c r="Z1563" s="291" t="str">
        <f>IF(日報入力!G1563="","",日報入力!AF1563)</f>
        <v/>
      </c>
      <c r="AA1563" s="291" t="str">
        <f>IF(日報入力!G1563="","",日報入力!AG1563)</f>
        <v/>
      </c>
      <c r="AB1563" s="291" t="str">
        <f>IF(日報入力!G1563="","",日報入力!AH1563)</f>
        <v/>
      </c>
      <c r="AC1563" s="291" t="str">
        <f>IF(日報入力!G1563="","",日報入力!AI1563)</f>
        <v/>
      </c>
      <c r="AD1563" s="291" t="str">
        <f>IF(日報入力!G1563="","",日報入力!AJ1563)</f>
        <v/>
      </c>
      <c r="AE1563" s="292" t="str">
        <f>IF(日報入力!G1563="","",日報入力!E1563)</f>
        <v/>
      </c>
      <c r="AF1563" s="293" t="str">
        <f>IF(日報入力!G1563="","",日報入力!AK1563)</f>
        <v/>
      </c>
      <c r="AG1563" s="293" t="str">
        <f>IF(日報入力!G1563="","",日報入力!AL1563)</f>
        <v/>
      </c>
      <c r="AH1563" s="293" t="str">
        <f>IF(日報入力!G1563="","",日報入力!AM1563)</f>
        <v/>
      </c>
      <c r="AI1563" s="294" t="str">
        <f>IF(日報入力!G1563&gt;0,日報入力!D1563*日報入力!K1563*日報入力!AL1563,"")</f>
        <v/>
      </c>
      <c r="AJ1563" s="294" t="str">
        <f>IF(日報入力!G1563&gt;0,日報入力!E1563*日報入力!AL1563,"")</f>
        <v/>
      </c>
      <c r="AK1563" s="294" t="str">
        <f>IF(日報入力!G1563&gt;0,AI1563-AJ1563,"")</f>
        <v/>
      </c>
      <c r="AL1563" s="292" t="str">
        <f>IF(日報入力!G1563&gt;0,日報入力!E1563*日報入力!AM1563,"")</f>
        <v/>
      </c>
      <c r="AM1563" s="292" t="str">
        <f>IF(日報入力!G1563&gt;0,日報入力!AB1563*日報入力!AM1563,"")</f>
        <v/>
      </c>
      <c r="AN1563" s="68" t="str">
        <f>IF(日報入力!G1563&gt;0,日報入力!C1563,"")</f>
        <v/>
      </c>
      <c r="AO1563" s="68" t="str">
        <f>日報入力!B1563</f>
        <v/>
      </c>
      <c r="AP1563" s="68" t="str">
        <f>IF(日報入力!AQ1563,日報入力!BA1563,"")</f>
        <v/>
      </c>
      <c r="AQ1563" s="68" t="str">
        <f>IF(日報入力!AR1563,日報入力!BB1563,"")</f>
        <v/>
      </c>
      <c r="AR1563" s="68" t="str">
        <f>IF(日報入力!AS1563,"N勤","")</f>
        <v/>
      </c>
      <c r="AS1563" s="295" t="e">
        <f t="shared" si="89"/>
        <v>#VALUE!</v>
      </c>
      <c r="AT1563" s="439" t="str">
        <f>日報入力!AY1563</f>
        <v/>
      </c>
      <c r="AU1563" s="518" t="str">
        <f>IF(日報入力!G1563,G1563*60/E1563,"")</f>
        <v/>
      </c>
      <c r="AV1563" s="528" t="str">
        <f>IF(日報入力!AT1563,日報入力!AT1563,"")</f>
        <v/>
      </c>
      <c r="AW1563" s="529" t="str">
        <f>IF(日報入力!AT1563,AE1563/日報入力!AT1563,"")</f>
        <v/>
      </c>
      <c r="AX1563" s="530" t="e">
        <f>IF(1&lt;日報集計!AT1563,AT1563/(((F1563-I1563-J1563-N1563-O1563)*60)/(E1563)),"")</f>
        <v>#VALUE!</v>
      </c>
      <c r="AY1563" s="664" t="str">
        <f>IF(日報入力!H1563,AT1563/(((F1563-J1563)*60)/E1563),"")</f>
        <v/>
      </c>
      <c r="AZ1563" s="664" t="str">
        <f>IF(日報入力!I1563,AT1563/((G1563*60)/E1563),"")</f>
        <v/>
      </c>
      <c r="BA1563" s="296" t="str">
        <f>IF(日報入力!G1563,G1563/F1563,"")</f>
        <v/>
      </c>
      <c r="BB1563" s="386" t="e">
        <f t="shared" si="90"/>
        <v>#VALUE!</v>
      </c>
      <c r="BC1563" s="386" t="e">
        <f t="shared" si="91"/>
        <v>#VALUE!</v>
      </c>
      <c r="BD1563" s="80">
        <f>日報入力!AU1563</f>
        <v>0</v>
      </c>
      <c r="BE1563" s="534" t="str">
        <f>IF(日報入力!AV1563,日報入力!AV1563,"")</f>
        <v/>
      </c>
      <c r="BF1563" s="534" t="str">
        <f>IF(日報入力!AW1563,日報入力!AW1563,"")</f>
        <v/>
      </c>
      <c r="BG1563" s="398" t="str">
        <f>IF(日報入力!G1563,日報入力!K1563*日報入力!D1563*日報入力!BC1563,"")</f>
        <v/>
      </c>
    </row>
    <row r="1564" spans="1:59" ht="20.25" hidden="1" customHeight="1" x14ac:dyDescent="0.15">
      <c r="A1564" s="302" t="str">
        <f>IF(日報入力!G1564="","",日報入力!G1564)</f>
        <v/>
      </c>
      <c r="B1564" s="291" t="str">
        <f>IF(日報入力!G1564="","",日報入力!H1564)</f>
        <v/>
      </c>
      <c r="C1564" s="291" t="str">
        <f>IF(日報入力!G1564="","",日報入力!I1564)</f>
        <v/>
      </c>
      <c r="D1564" s="291" t="str">
        <f>IF(日報入力!G1564="","",日報入力!J1564)</f>
        <v/>
      </c>
      <c r="E1564" s="291" t="str">
        <f>IF(日報入力!G1564="","",日報入力!K1564)</f>
        <v/>
      </c>
      <c r="F1564" s="291" t="str">
        <f>IF(日報入力!G1564="","",日報入力!L1564)</f>
        <v/>
      </c>
      <c r="G1564" s="291" t="str">
        <f>IF(日報入力!G1564="","",日報入力!L1564-日報入力!O1564-日報入力!P1564-日報入力!Q1564-日報入力!R1564-日報入力!S1564-日報入力!T1564-日報入力!U1564-日報入力!V1564-日報入力!W1564-日報入力!X1564-日報入力!Y1564-日報入力!Z1564)</f>
        <v/>
      </c>
      <c r="H1564" s="291" t="str">
        <f>IF(日報入力!G1564="","",IF(日報入力!M1564&gt;=0,日報入力!M1564*F1564,F1564))</f>
        <v/>
      </c>
      <c r="I1564" s="291" t="str">
        <f>IF(日報入力!G1564="","",日報入力!O1564)</f>
        <v/>
      </c>
      <c r="J1564" s="291" t="str">
        <f>IF(日報入力!G1564="","",日報入力!P1564)</f>
        <v/>
      </c>
      <c r="K1564" s="291" t="str">
        <f>IF(日報入力!G1564="","",日報入力!Q1564)</f>
        <v/>
      </c>
      <c r="L1564" s="291" t="str">
        <f>IF(日報入力!G1564="","",日報入力!R1564)</f>
        <v/>
      </c>
      <c r="M1564" s="291" t="str">
        <f>IF(日報入力!G1564="","",日報入力!S1564)</f>
        <v/>
      </c>
      <c r="N1564" s="291" t="str">
        <f>IF(日報入力!G1564="","",日報入力!T1564)</f>
        <v/>
      </c>
      <c r="O1564" s="291" t="str">
        <f>IF(日報入力!G1564="","",日報入力!U1564)</f>
        <v/>
      </c>
      <c r="P1564" s="291" t="str">
        <f>IF(日報入力!G1564="","",日報入力!V1564)</f>
        <v/>
      </c>
      <c r="Q1564" s="291" t="str">
        <f>IF(日報入力!G1564="","",日報入力!W1564)</f>
        <v/>
      </c>
      <c r="R1564" s="291" t="str">
        <f>IF(日報入力!G1564="","",日報入力!X1564)</f>
        <v/>
      </c>
      <c r="S1564" s="291" t="str">
        <f>IF(日報入力!G1564="","",日報入力!Y1564)</f>
        <v/>
      </c>
      <c r="T1564" s="291" t="str">
        <f>IF(日報入力!G1564="","",日報入力!Z1564)</f>
        <v/>
      </c>
      <c r="U1564" s="291" t="str">
        <f>IF(日報入力!G1564="","",日報入力!AA1564)</f>
        <v/>
      </c>
      <c r="V1564" s="378" t="str">
        <f>IF(日報入力!G1564="","",日報入力!AB1564)</f>
        <v/>
      </c>
      <c r="W1564" s="291" t="str">
        <f>IF(日報入力!G1564="","",日報入力!AC1564)</f>
        <v/>
      </c>
      <c r="X1564" s="291" t="str">
        <f>IF(日報入力!G1564="","",日報入力!AD1564)</f>
        <v/>
      </c>
      <c r="Y1564" s="291" t="str">
        <f>IF(日報入力!G1564="","",日報入力!AE1564)</f>
        <v/>
      </c>
      <c r="Z1564" s="291" t="str">
        <f>IF(日報入力!G1564="","",日報入力!AF1564)</f>
        <v/>
      </c>
      <c r="AA1564" s="291" t="str">
        <f>IF(日報入力!G1564="","",日報入力!AG1564)</f>
        <v/>
      </c>
      <c r="AB1564" s="291" t="str">
        <f>IF(日報入力!G1564="","",日報入力!AH1564)</f>
        <v/>
      </c>
      <c r="AC1564" s="291" t="str">
        <f>IF(日報入力!G1564="","",日報入力!AI1564)</f>
        <v/>
      </c>
      <c r="AD1564" s="291" t="str">
        <f>IF(日報入力!G1564="","",日報入力!AJ1564)</f>
        <v/>
      </c>
      <c r="AE1564" s="292" t="str">
        <f>IF(日報入力!G1564="","",日報入力!E1564)</f>
        <v/>
      </c>
      <c r="AF1564" s="293" t="str">
        <f>IF(日報入力!G1564="","",日報入力!AK1564)</f>
        <v/>
      </c>
      <c r="AG1564" s="293" t="str">
        <f>IF(日報入力!G1564="","",日報入力!AL1564)</f>
        <v/>
      </c>
      <c r="AH1564" s="293" t="str">
        <f>IF(日報入力!G1564="","",日報入力!AM1564)</f>
        <v/>
      </c>
      <c r="AI1564" s="294" t="str">
        <f>IF(日報入力!G1564&gt;0,日報入力!D1564*日報入力!K1564*日報入力!AL1564,"")</f>
        <v/>
      </c>
      <c r="AJ1564" s="294" t="str">
        <f>IF(日報入力!G1564&gt;0,日報入力!E1564*日報入力!AL1564,"")</f>
        <v/>
      </c>
      <c r="AK1564" s="294" t="str">
        <f>IF(日報入力!G1564&gt;0,AI1564-AJ1564,"")</f>
        <v/>
      </c>
      <c r="AL1564" s="292" t="str">
        <f>IF(日報入力!G1564&gt;0,日報入力!E1564*日報入力!AM1564,"")</f>
        <v/>
      </c>
      <c r="AM1564" s="292" t="str">
        <f>IF(日報入力!G1564&gt;0,日報入力!AB1564*日報入力!AM1564,"")</f>
        <v/>
      </c>
      <c r="AN1564" s="68" t="str">
        <f>IF(日報入力!G1564&gt;0,日報入力!C1564,"")</f>
        <v/>
      </c>
      <c r="AO1564" s="68" t="str">
        <f>日報入力!B1564</f>
        <v/>
      </c>
      <c r="AP1564" s="68" t="str">
        <f>IF(日報入力!AQ1564,日報入力!BA1564,"")</f>
        <v/>
      </c>
      <c r="AQ1564" s="68" t="str">
        <f>IF(日報入力!AR1564,日報入力!BB1564,"")</f>
        <v/>
      </c>
      <c r="AR1564" s="68" t="str">
        <f>IF(日報入力!AS1564,"N勤","")</f>
        <v/>
      </c>
      <c r="AS1564" s="295" t="e">
        <f t="shared" si="89"/>
        <v>#VALUE!</v>
      </c>
      <c r="AT1564" s="439" t="str">
        <f>日報入力!AY1564</f>
        <v/>
      </c>
      <c r="AU1564" s="518" t="str">
        <f>IF(日報入力!G1564,G1564*60/E1564,"")</f>
        <v/>
      </c>
      <c r="AV1564" s="528" t="str">
        <f>IF(日報入力!AT1564,日報入力!AT1564,"")</f>
        <v/>
      </c>
      <c r="AW1564" s="529" t="str">
        <f>IF(日報入力!AT1564,AE1564/日報入力!AT1564,"")</f>
        <v/>
      </c>
      <c r="AX1564" s="530" t="e">
        <f>IF(1&lt;日報集計!AT1564,AT1564/(((F1564-I1564-J1564-N1564-O1564)*60)/(E1564)),"")</f>
        <v>#VALUE!</v>
      </c>
      <c r="AY1564" s="664" t="str">
        <f>IF(日報入力!H1564,AT1564/(((F1564-J1564)*60)/E1564),"")</f>
        <v/>
      </c>
      <c r="AZ1564" s="664" t="str">
        <f>IF(日報入力!I1564,AT1564/((G1564*60)/E1564),"")</f>
        <v/>
      </c>
      <c r="BA1564" s="296" t="str">
        <f>IF(日報入力!G1564,G1564/F1564,"")</f>
        <v/>
      </c>
      <c r="BB1564" s="386" t="e">
        <f t="shared" si="90"/>
        <v>#VALUE!</v>
      </c>
      <c r="BC1564" s="386" t="e">
        <f t="shared" si="91"/>
        <v>#VALUE!</v>
      </c>
      <c r="BD1564" s="80">
        <f>日報入力!AU1564</f>
        <v>0</v>
      </c>
      <c r="BE1564" s="534" t="str">
        <f>IF(日報入力!AV1564,日報入力!AV1564,"")</f>
        <v/>
      </c>
      <c r="BF1564" s="534" t="str">
        <f>IF(日報入力!AW1564,日報入力!AW1564,"")</f>
        <v/>
      </c>
      <c r="BG1564" s="398" t="str">
        <f>IF(日報入力!G1564,日報入力!K1564*日報入力!D1564*日報入力!BC1564,"")</f>
        <v/>
      </c>
    </row>
    <row r="1565" spans="1:59" ht="20.25" hidden="1" customHeight="1" x14ac:dyDescent="0.15">
      <c r="A1565" s="302" t="str">
        <f>IF(日報入力!G1565="","",日報入力!G1565)</f>
        <v/>
      </c>
      <c r="B1565" s="291" t="str">
        <f>IF(日報入力!G1565="","",日報入力!H1565)</f>
        <v/>
      </c>
      <c r="C1565" s="291" t="str">
        <f>IF(日報入力!G1565="","",日報入力!I1565)</f>
        <v/>
      </c>
      <c r="D1565" s="291" t="str">
        <f>IF(日報入力!G1565="","",日報入力!J1565)</f>
        <v/>
      </c>
      <c r="E1565" s="291" t="str">
        <f>IF(日報入力!G1565="","",日報入力!K1565)</f>
        <v/>
      </c>
      <c r="F1565" s="291" t="str">
        <f>IF(日報入力!G1565="","",日報入力!L1565)</f>
        <v/>
      </c>
      <c r="G1565" s="291" t="str">
        <f>IF(日報入力!G1565="","",日報入力!L1565-日報入力!O1565-日報入力!P1565-日報入力!Q1565-日報入力!R1565-日報入力!S1565-日報入力!T1565-日報入力!U1565-日報入力!V1565-日報入力!W1565-日報入力!X1565-日報入力!Y1565-日報入力!Z1565)</f>
        <v/>
      </c>
      <c r="H1565" s="291" t="str">
        <f>IF(日報入力!G1565="","",IF(日報入力!M1565&gt;=0,日報入力!M1565*F1565,F1565))</f>
        <v/>
      </c>
      <c r="I1565" s="291" t="str">
        <f>IF(日報入力!G1565="","",日報入力!O1565)</f>
        <v/>
      </c>
      <c r="J1565" s="291" t="str">
        <f>IF(日報入力!G1565="","",日報入力!P1565)</f>
        <v/>
      </c>
      <c r="K1565" s="291" t="str">
        <f>IF(日報入力!G1565="","",日報入力!Q1565)</f>
        <v/>
      </c>
      <c r="L1565" s="291" t="str">
        <f>IF(日報入力!G1565="","",日報入力!R1565)</f>
        <v/>
      </c>
      <c r="M1565" s="291" t="str">
        <f>IF(日報入力!G1565="","",日報入力!S1565)</f>
        <v/>
      </c>
      <c r="N1565" s="291" t="str">
        <f>IF(日報入力!G1565="","",日報入力!T1565)</f>
        <v/>
      </c>
      <c r="O1565" s="291" t="str">
        <f>IF(日報入力!G1565="","",日報入力!U1565)</f>
        <v/>
      </c>
      <c r="P1565" s="291" t="str">
        <f>IF(日報入力!G1565="","",日報入力!V1565)</f>
        <v/>
      </c>
      <c r="Q1565" s="291" t="str">
        <f>IF(日報入力!G1565="","",日報入力!W1565)</f>
        <v/>
      </c>
      <c r="R1565" s="291" t="str">
        <f>IF(日報入力!G1565="","",日報入力!X1565)</f>
        <v/>
      </c>
      <c r="S1565" s="291" t="str">
        <f>IF(日報入力!G1565="","",日報入力!Y1565)</f>
        <v/>
      </c>
      <c r="T1565" s="291" t="str">
        <f>IF(日報入力!G1565="","",日報入力!Z1565)</f>
        <v/>
      </c>
      <c r="U1565" s="291" t="str">
        <f>IF(日報入力!G1565="","",日報入力!AA1565)</f>
        <v/>
      </c>
      <c r="V1565" s="378" t="str">
        <f>IF(日報入力!G1565="","",日報入力!AB1565)</f>
        <v/>
      </c>
      <c r="W1565" s="291" t="str">
        <f>IF(日報入力!G1565="","",日報入力!AC1565)</f>
        <v/>
      </c>
      <c r="X1565" s="291" t="str">
        <f>IF(日報入力!G1565="","",日報入力!AD1565)</f>
        <v/>
      </c>
      <c r="Y1565" s="291" t="str">
        <f>IF(日報入力!G1565="","",日報入力!AE1565)</f>
        <v/>
      </c>
      <c r="Z1565" s="291" t="str">
        <f>IF(日報入力!G1565="","",日報入力!AF1565)</f>
        <v/>
      </c>
      <c r="AA1565" s="291" t="str">
        <f>IF(日報入力!G1565="","",日報入力!AG1565)</f>
        <v/>
      </c>
      <c r="AB1565" s="291" t="str">
        <f>IF(日報入力!G1565="","",日報入力!AH1565)</f>
        <v/>
      </c>
      <c r="AC1565" s="291" t="str">
        <f>IF(日報入力!G1565="","",日報入力!AI1565)</f>
        <v/>
      </c>
      <c r="AD1565" s="291" t="str">
        <f>IF(日報入力!G1565="","",日報入力!AJ1565)</f>
        <v/>
      </c>
      <c r="AE1565" s="292" t="str">
        <f>IF(日報入力!G1565="","",日報入力!E1565)</f>
        <v/>
      </c>
      <c r="AF1565" s="293" t="str">
        <f>IF(日報入力!G1565="","",日報入力!AK1565)</f>
        <v/>
      </c>
      <c r="AG1565" s="293" t="str">
        <f>IF(日報入力!G1565="","",日報入力!AL1565)</f>
        <v/>
      </c>
      <c r="AH1565" s="293" t="str">
        <f>IF(日報入力!G1565="","",日報入力!AM1565)</f>
        <v/>
      </c>
      <c r="AI1565" s="294" t="str">
        <f>IF(日報入力!G1565&gt;0,日報入力!D1565*日報入力!K1565*日報入力!AL1565,"")</f>
        <v/>
      </c>
      <c r="AJ1565" s="294" t="str">
        <f>IF(日報入力!G1565&gt;0,日報入力!E1565*日報入力!AL1565,"")</f>
        <v/>
      </c>
      <c r="AK1565" s="294" t="str">
        <f>IF(日報入力!G1565&gt;0,AI1565-AJ1565,"")</f>
        <v/>
      </c>
      <c r="AL1565" s="292" t="str">
        <f>IF(日報入力!G1565&gt;0,日報入力!E1565*日報入力!AM1565,"")</f>
        <v/>
      </c>
      <c r="AM1565" s="292" t="str">
        <f>IF(日報入力!G1565&gt;0,日報入力!AB1565*日報入力!AM1565,"")</f>
        <v/>
      </c>
      <c r="AN1565" s="68" t="str">
        <f>IF(日報入力!G1565&gt;0,日報入力!C1565,"")</f>
        <v/>
      </c>
      <c r="AO1565" s="68" t="str">
        <f>日報入力!B1565</f>
        <v/>
      </c>
      <c r="AP1565" s="68" t="str">
        <f>IF(日報入力!AQ1565,日報入力!BA1565,"")</f>
        <v/>
      </c>
      <c r="AQ1565" s="68" t="str">
        <f>IF(日報入力!AR1565,日報入力!BB1565,"")</f>
        <v/>
      </c>
      <c r="AR1565" s="68" t="str">
        <f>IF(日報入力!AS1565,"N勤","")</f>
        <v/>
      </c>
      <c r="AS1565" s="295" t="e">
        <f t="shared" si="89"/>
        <v>#VALUE!</v>
      </c>
      <c r="AT1565" s="439" t="str">
        <f>日報入力!AY1565</f>
        <v/>
      </c>
      <c r="AU1565" s="518" t="str">
        <f>IF(日報入力!G1565,G1565*60/E1565,"")</f>
        <v/>
      </c>
      <c r="AV1565" s="528" t="str">
        <f>IF(日報入力!AT1565,日報入力!AT1565,"")</f>
        <v/>
      </c>
      <c r="AW1565" s="529" t="str">
        <f>IF(日報入力!AT1565,AE1565/日報入力!AT1565,"")</f>
        <v/>
      </c>
      <c r="AX1565" s="530" t="e">
        <f>IF(1&lt;日報集計!AT1565,AT1565/(((F1565-I1565-J1565-N1565-O1565)*60)/(E1565)),"")</f>
        <v>#VALUE!</v>
      </c>
      <c r="AY1565" s="664" t="str">
        <f>IF(日報入力!H1565,AT1565/(((F1565-J1565)*60)/E1565),"")</f>
        <v/>
      </c>
      <c r="AZ1565" s="664" t="str">
        <f>IF(日報入力!I1565,AT1565/((G1565*60)/E1565),"")</f>
        <v/>
      </c>
      <c r="BA1565" s="296" t="str">
        <f>IF(日報入力!G1565,G1565/F1565,"")</f>
        <v/>
      </c>
      <c r="BB1565" s="386" t="e">
        <f t="shared" si="90"/>
        <v>#VALUE!</v>
      </c>
      <c r="BC1565" s="386" t="e">
        <f t="shared" si="91"/>
        <v>#VALUE!</v>
      </c>
      <c r="BD1565" s="80">
        <f>日報入力!AU1565</f>
        <v>0</v>
      </c>
      <c r="BE1565" s="534" t="str">
        <f>IF(日報入力!AV1565,日報入力!AV1565,"")</f>
        <v/>
      </c>
      <c r="BF1565" s="534" t="str">
        <f>IF(日報入力!AW1565,日報入力!AW1565,"")</f>
        <v/>
      </c>
      <c r="BG1565" s="398" t="str">
        <f>IF(日報入力!G1565,日報入力!K1565*日報入力!D1565*日報入力!BC1565,"")</f>
        <v/>
      </c>
    </row>
    <row r="1566" spans="1:59" ht="20.25" hidden="1" customHeight="1" x14ac:dyDescent="0.15">
      <c r="A1566" s="302" t="str">
        <f>IF(日報入力!G1566="","",日報入力!G1566)</f>
        <v/>
      </c>
      <c r="B1566" s="291" t="str">
        <f>IF(日報入力!G1566="","",日報入力!H1566)</f>
        <v/>
      </c>
      <c r="C1566" s="291" t="str">
        <f>IF(日報入力!G1566="","",日報入力!I1566)</f>
        <v/>
      </c>
      <c r="D1566" s="291" t="str">
        <f>IF(日報入力!G1566="","",日報入力!J1566)</f>
        <v/>
      </c>
      <c r="E1566" s="291" t="str">
        <f>IF(日報入力!G1566="","",日報入力!K1566)</f>
        <v/>
      </c>
      <c r="F1566" s="291" t="str">
        <f>IF(日報入力!G1566="","",日報入力!L1566)</f>
        <v/>
      </c>
      <c r="G1566" s="291" t="str">
        <f>IF(日報入力!G1566="","",日報入力!L1566-日報入力!O1566-日報入力!P1566-日報入力!Q1566-日報入力!R1566-日報入力!S1566-日報入力!T1566-日報入力!U1566-日報入力!V1566-日報入力!W1566-日報入力!X1566-日報入力!Y1566-日報入力!Z1566)</f>
        <v/>
      </c>
      <c r="H1566" s="291" t="str">
        <f>IF(日報入力!G1566="","",IF(日報入力!M1566&gt;=0,日報入力!M1566*F1566,F1566))</f>
        <v/>
      </c>
      <c r="I1566" s="291" t="str">
        <f>IF(日報入力!G1566="","",日報入力!O1566)</f>
        <v/>
      </c>
      <c r="J1566" s="291" t="str">
        <f>IF(日報入力!G1566="","",日報入力!P1566)</f>
        <v/>
      </c>
      <c r="K1566" s="291" t="str">
        <f>IF(日報入力!G1566="","",日報入力!Q1566)</f>
        <v/>
      </c>
      <c r="L1566" s="291" t="str">
        <f>IF(日報入力!G1566="","",日報入力!R1566)</f>
        <v/>
      </c>
      <c r="M1566" s="291" t="str">
        <f>IF(日報入力!G1566="","",日報入力!S1566)</f>
        <v/>
      </c>
      <c r="N1566" s="291" t="str">
        <f>IF(日報入力!G1566="","",日報入力!T1566)</f>
        <v/>
      </c>
      <c r="O1566" s="291" t="str">
        <f>IF(日報入力!G1566="","",日報入力!U1566)</f>
        <v/>
      </c>
      <c r="P1566" s="291" t="str">
        <f>IF(日報入力!G1566="","",日報入力!V1566)</f>
        <v/>
      </c>
      <c r="Q1566" s="291" t="str">
        <f>IF(日報入力!G1566="","",日報入力!W1566)</f>
        <v/>
      </c>
      <c r="R1566" s="291" t="str">
        <f>IF(日報入力!G1566="","",日報入力!X1566)</f>
        <v/>
      </c>
      <c r="S1566" s="291" t="str">
        <f>IF(日報入力!G1566="","",日報入力!Y1566)</f>
        <v/>
      </c>
      <c r="T1566" s="291" t="str">
        <f>IF(日報入力!G1566="","",日報入力!Z1566)</f>
        <v/>
      </c>
      <c r="U1566" s="291" t="str">
        <f>IF(日報入力!G1566="","",日報入力!AA1566)</f>
        <v/>
      </c>
      <c r="V1566" s="378" t="str">
        <f>IF(日報入力!G1566="","",日報入力!AB1566)</f>
        <v/>
      </c>
      <c r="W1566" s="291" t="str">
        <f>IF(日報入力!G1566="","",日報入力!AC1566)</f>
        <v/>
      </c>
      <c r="X1566" s="291" t="str">
        <f>IF(日報入力!G1566="","",日報入力!AD1566)</f>
        <v/>
      </c>
      <c r="Y1566" s="291" t="str">
        <f>IF(日報入力!G1566="","",日報入力!AE1566)</f>
        <v/>
      </c>
      <c r="Z1566" s="291" t="str">
        <f>IF(日報入力!G1566="","",日報入力!AF1566)</f>
        <v/>
      </c>
      <c r="AA1566" s="291" t="str">
        <f>IF(日報入力!G1566="","",日報入力!AG1566)</f>
        <v/>
      </c>
      <c r="AB1566" s="291" t="str">
        <f>IF(日報入力!G1566="","",日報入力!AH1566)</f>
        <v/>
      </c>
      <c r="AC1566" s="291" t="str">
        <f>IF(日報入力!G1566="","",日報入力!AI1566)</f>
        <v/>
      </c>
      <c r="AD1566" s="291" t="str">
        <f>IF(日報入力!G1566="","",日報入力!AJ1566)</f>
        <v/>
      </c>
      <c r="AE1566" s="292" t="str">
        <f>IF(日報入力!G1566="","",日報入力!E1566)</f>
        <v/>
      </c>
      <c r="AF1566" s="293" t="str">
        <f>IF(日報入力!G1566="","",日報入力!AK1566)</f>
        <v/>
      </c>
      <c r="AG1566" s="293" t="str">
        <f>IF(日報入力!G1566="","",日報入力!AL1566)</f>
        <v/>
      </c>
      <c r="AH1566" s="293" t="str">
        <f>IF(日報入力!G1566="","",日報入力!AM1566)</f>
        <v/>
      </c>
      <c r="AI1566" s="294" t="str">
        <f>IF(日報入力!G1566&gt;0,日報入力!D1566*日報入力!K1566*日報入力!AL1566,"")</f>
        <v/>
      </c>
      <c r="AJ1566" s="294" t="str">
        <f>IF(日報入力!G1566&gt;0,日報入力!E1566*日報入力!AL1566,"")</f>
        <v/>
      </c>
      <c r="AK1566" s="294" t="str">
        <f>IF(日報入力!G1566&gt;0,AI1566-AJ1566,"")</f>
        <v/>
      </c>
      <c r="AL1566" s="292" t="str">
        <f>IF(日報入力!G1566&gt;0,日報入力!E1566*日報入力!AM1566,"")</f>
        <v/>
      </c>
      <c r="AM1566" s="292" t="str">
        <f>IF(日報入力!G1566&gt;0,日報入力!AB1566*日報入力!AM1566,"")</f>
        <v/>
      </c>
      <c r="AN1566" s="68" t="str">
        <f>IF(日報入力!G1566&gt;0,日報入力!C1566,"")</f>
        <v/>
      </c>
      <c r="AO1566" s="68" t="str">
        <f>日報入力!B1566</f>
        <v/>
      </c>
      <c r="AP1566" s="68" t="str">
        <f>IF(日報入力!AQ1566,日報入力!BA1566,"")</f>
        <v/>
      </c>
      <c r="AQ1566" s="68" t="str">
        <f>IF(日報入力!AR1566,日報入力!BB1566,"")</f>
        <v/>
      </c>
      <c r="AR1566" s="68" t="str">
        <f>IF(日報入力!AS1566,"N勤","")</f>
        <v/>
      </c>
      <c r="AS1566" s="295" t="e">
        <f t="shared" si="89"/>
        <v>#VALUE!</v>
      </c>
      <c r="AT1566" s="439" t="str">
        <f>日報入力!AY1566</f>
        <v/>
      </c>
      <c r="AU1566" s="518" t="str">
        <f>IF(日報入力!G1566,G1566*60/E1566,"")</f>
        <v/>
      </c>
      <c r="AV1566" s="528" t="str">
        <f>IF(日報入力!AT1566,日報入力!AT1566,"")</f>
        <v/>
      </c>
      <c r="AW1566" s="529" t="str">
        <f>IF(日報入力!AT1566,AE1566/日報入力!AT1566,"")</f>
        <v/>
      </c>
      <c r="AX1566" s="530" t="e">
        <f>IF(1&lt;日報集計!AT1566,AT1566/(((F1566-I1566-J1566-N1566-O1566)*60)/(E1566)),"")</f>
        <v>#VALUE!</v>
      </c>
      <c r="AY1566" s="664" t="str">
        <f>IF(日報入力!H1566,AT1566/(((F1566-J1566)*60)/E1566),"")</f>
        <v/>
      </c>
      <c r="AZ1566" s="664" t="str">
        <f>IF(日報入力!I1566,AT1566/((G1566*60)/E1566),"")</f>
        <v/>
      </c>
      <c r="BA1566" s="296" t="str">
        <f>IF(日報入力!G1566,G1566/F1566,"")</f>
        <v/>
      </c>
      <c r="BB1566" s="386" t="e">
        <f t="shared" si="90"/>
        <v>#VALUE!</v>
      </c>
      <c r="BC1566" s="386" t="e">
        <f t="shared" si="91"/>
        <v>#VALUE!</v>
      </c>
      <c r="BD1566" s="80">
        <f>日報入力!AU1566</f>
        <v>0</v>
      </c>
      <c r="BE1566" s="534" t="str">
        <f>IF(日報入力!AV1566,日報入力!AV1566,"")</f>
        <v/>
      </c>
      <c r="BF1566" s="534" t="str">
        <f>IF(日報入力!AW1566,日報入力!AW1566,"")</f>
        <v/>
      </c>
      <c r="BG1566" s="398" t="str">
        <f>IF(日報入力!G1566,日報入力!K1566*日報入力!D1566*日報入力!BC1566,"")</f>
        <v/>
      </c>
    </row>
    <row r="1567" spans="1:59" ht="20.25" hidden="1" customHeight="1" x14ac:dyDescent="0.15">
      <c r="A1567" s="302" t="str">
        <f>IF(日報入力!G1567="","",日報入力!G1567)</f>
        <v/>
      </c>
      <c r="B1567" s="291" t="str">
        <f>IF(日報入力!G1567="","",日報入力!H1567)</f>
        <v/>
      </c>
      <c r="C1567" s="291" t="str">
        <f>IF(日報入力!G1567="","",日報入力!I1567)</f>
        <v/>
      </c>
      <c r="D1567" s="291" t="str">
        <f>IF(日報入力!G1567="","",日報入力!J1567)</f>
        <v/>
      </c>
      <c r="E1567" s="291" t="str">
        <f>IF(日報入力!G1567="","",日報入力!K1567)</f>
        <v/>
      </c>
      <c r="F1567" s="291" t="str">
        <f>IF(日報入力!G1567="","",日報入力!L1567)</f>
        <v/>
      </c>
      <c r="G1567" s="291" t="str">
        <f>IF(日報入力!G1567="","",日報入力!L1567-日報入力!O1567-日報入力!P1567-日報入力!Q1567-日報入力!R1567-日報入力!S1567-日報入力!T1567-日報入力!U1567-日報入力!V1567-日報入力!W1567-日報入力!X1567-日報入力!Y1567-日報入力!Z1567)</f>
        <v/>
      </c>
      <c r="H1567" s="291" t="str">
        <f>IF(日報入力!G1567="","",IF(日報入力!M1567&gt;=0,日報入力!M1567*F1567,F1567))</f>
        <v/>
      </c>
      <c r="I1567" s="291" t="str">
        <f>IF(日報入力!G1567="","",日報入力!O1567)</f>
        <v/>
      </c>
      <c r="J1567" s="291" t="str">
        <f>IF(日報入力!G1567="","",日報入力!P1567)</f>
        <v/>
      </c>
      <c r="K1567" s="291" t="str">
        <f>IF(日報入力!G1567="","",日報入力!Q1567)</f>
        <v/>
      </c>
      <c r="L1567" s="291" t="str">
        <f>IF(日報入力!G1567="","",日報入力!R1567)</f>
        <v/>
      </c>
      <c r="M1567" s="291" t="str">
        <f>IF(日報入力!G1567="","",日報入力!S1567)</f>
        <v/>
      </c>
      <c r="N1567" s="291" t="str">
        <f>IF(日報入力!G1567="","",日報入力!T1567)</f>
        <v/>
      </c>
      <c r="O1567" s="291" t="str">
        <f>IF(日報入力!G1567="","",日報入力!U1567)</f>
        <v/>
      </c>
      <c r="P1567" s="291" t="str">
        <f>IF(日報入力!G1567="","",日報入力!V1567)</f>
        <v/>
      </c>
      <c r="Q1567" s="291" t="str">
        <f>IF(日報入力!G1567="","",日報入力!W1567)</f>
        <v/>
      </c>
      <c r="R1567" s="291" t="str">
        <f>IF(日報入力!G1567="","",日報入力!X1567)</f>
        <v/>
      </c>
      <c r="S1567" s="291" t="str">
        <f>IF(日報入力!G1567="","",日報入力!Y1567)</f>
        <v/>
      </c>
      <c r="T1567" s="291" t="str">
        <f>IF(日報入力!G1567="","",日報入力!Z1567)</f>
        <v/>
      </c>
      <c r="U1567" s="291" t="str">
        <f>IF(日報入力!G1567="","",日報入力!AA1567)</f>
        <v/>
      </c>
      <c r="V1567" s="378" t="str">
        <f>IF(日報入力!G1567="","",日報入力!AB1567)</f>
        <v/>
      </c>
      <c r="W1567" s="291" t="str">
        <f>IF(日報入力!G1567="","",日報入力!AC1567)</f>
        <v/>
      </c>
      <c r="X1567" s="291" t="str">
        <f>IF(日報入力!G1567="","",日報入力!AD1567)</f>
        <v/>
      </c>
      <c r="Y1567" s="291" t="str">
        <f>IF(日報入力!G1567="","",日報入力!AE1567)</f>
        <v/>
      </c>
      <c r="Z1567" s="291" t="str">
        <f>IF(日報入力!G1567="","",日報入力!AF1567)</f>
        <v/>
      </c>
      <c r="AA1567" s="291" t="str">
        <f>IF(日報入力!G1567="","",日報入力!AG1567)</f>
        <v/>
      </c>
      <c r="AB1567" s="291" t="str">
        <f>IF(日報入力!G1567="","",日報入力!AH1567)</f>
        <v/>
      </c>
      <c r="AC1567" s="291" t="str">
        <f>IF(日報入力!G1567="","",日報入力!AI1567)</f>
        <v/>
      </c>
      <c r="AD1567" s="291" t="str">
        <f>IF(日報入力!G1567="","",日報入力!AJ1567)</f>
        <v/>
      </c>
      <c r="AE1567" s="292" t="str">
        <f>IF(日報入力!G1567="","",日報入力!E1567)</f>
        <v/>
      </c>
      <c r="AF1567" s="293" t="str">
        <f>IF(日報入力!G1567="","",日報入力!AK1567)</f>
        <v/>
      </c>
      <c r="AG1567" s="293" t="str">
        <f>IF(日報入力!G1567="","",日報入力!AL1567)</f>
        <v/>
      </c>
      <c r="AH1567" s="293" t="str">
        <f>IF(日報入力!G1567="","",日報入力!AM1567)</f>
        <v/>
      </c>
      <c r="AI1567" s="294" t="str">
        <f>IF(日報入力!G1567&gt;0,日報入力!D1567*日報入力!K1567*日報入力!AL1567,"")</f>
        <v/>
      </c>
      <c r="AJ1567" s="294" t="str">
        <f>IF(日報入力!G1567&gt;0,日報入力!E1567*日報入力!AL1567,"")</f>
        <v/>
      </c>
      <c r="AK1567" s="294" t="str">
        <f>IF(日報入力!G1567&gt;0,AI1567-AJ1567,"")</f>
        <v/>
      </c>
      <c r="AL1567" s="292" t="str">
        <f>IF(日報入力!G1567&gt;0,日報入力!E1567*日報入力!AM1567,"")</f>
        <v/>
      </c>
      <c r="AM1567" s="292" t="str">
        <f>IF(日報入力!G1567&gt;0,日報入力!AB1567*日報入力!AM1567,"")</f>
        <v/>
      </c>
      <c r="AN1567" s="68" t="str">
        <f>IF(日報入力!G1567&gt;0,日報入力!C1567,"")</f>
        <v/>
      </c>
      <c r="AO1567" s="68" t="str">
        <f>日報入力!B1567</f>
        <v/>
      </c>
      <c r="AP1567" s="68" t="str">
        <f>IF(日報入力!AQ1567,日報入力!BA1567,"")</f>
        <v/>
      </c>
      <c r="AQ1567" s="68" t="str">
        <f>IF(日報入力!AR1567,日報入力!BB1567,"")</f>
        <v/>
      </c>
      <c r="AR1567" s="68" t="str">
        <f>IF(日報入力!AS1567,"N勤","")</f>
        <v/>
      </c>
      <c r="AS1567" s="295" t="e">
        <f t="shared" si="89"/>
        <v>#VALUE!</v>
      </c>
      <c r="AT1567" s="439" t="str">
        <f>日報入力!AY1567</f>
        <v/>
      </c>
      <c r="AU1567" s="518" t="str">
        <f>IF(日報入力!G1567,G1567*60/E1567,"")</f>
        <v/>
      </c>
      <c r="AV1567" s="528" t="str">
        <f>IF(日報入力!AT1567,日報入力!AT1567,"")</f>
        <v/>
      </c>
      <c r="AW1567" s="529" t="str">
        <f>IF(日報入力!AT1567,AE1567/日報入力!AT1567,"")</f>
        <v/>
      </c>
      <c r="AX1567" s="530" t="e">
        <f>IF(1&lt;日報集計!AT1567,AT1567/(((F1567-I1567-J1567-N1567-O1567)*60)/(E1567)),"")</f>
        <v>#VALUE!</v>
      </c>
      <c r="AY1567" s="664" t="str">
        <f>IF(日報入力!H1567,AT1567/(((F1567-J1567)*60)/E1567),"")</f>
        <v/>
      </c>
      <c r="AZ1567" s="664" t="str">
        <f>IF(日報入力!I1567,AT1567/((G1567*60)/E1567),"")</f>
        <v/>
      </c>
      <c r="BA1567" s="296" t="str">
        <f>IF(日報入力!G1567,G1567/F1567,"")</f>
        <v/>
      </c>
      <c r="BB1567" s="386" t="e">
        <f t="shared" si="90"/>
        <v>#VALUE!</v>
      </c>
      <c r="BC1567" s="386" t="e">
        <f t="shared" si="91"/>
        <v>#VALUE!</v>
      </c>
      <c r="BD1567" s="80">
        <f>日報入力!AU1567</f>
        <v>0</v>
      </c>
      <c r="BE1567" s="534" t="str">
        <f>IF(日報入力!AV1567,日報入力!AV1567,"")</f>
        <v/>
      </c>
      <c r="BF1567" s="534" t="str">
        <f>IF(日報入力!AW1567,日報入力!AW1567,"")</f>
        <v/>
      </c>
      <c r="BG1567" s="398" t="str">
        <f>IF(日報入力!G1567,日報入力!K1567*日報入力!D1567*日報入力!BC1567,"")</f>
        <v/>
      </c>
    </row>
    <row r="1568" spans="1:59" ht="20.25" hidden="1" customHeight="1" x14ac:dyDescent="0.15">
      <c r="A1568" s="302" t="str">
        <f>IF(日報入力!G1568="","",日報入力!G1568)</f>
        <v/>
      </c>
      <c r="B1568" s="291" t="str">
        <f>IF(日報入力!G1568="","",日報入力!H1568)</f>
        <v/>
      </c>
      <c r="C1568" s="291" t="str">
        <f>IF(日報入力!G1568="","",日報入力!I1568)</f>
        <v/>
      </c>
      <c r="D1568" s="291" t="str">
        <f>IF(日報入力!G1568="","",日報入力!J1568)</f>
        <v/>
      </c>
      <c r="E1568" s="291" t="str">
        <f>IF(日報入力!G1568="","",日報入力!K1568)</f>
        <v/>
      </c>
      <c r="F1568" s="291" t="str">
        <f>IF(日報入力!G1568="","",日報入力!L1568)</f>
        <v/>
      </c>
      <c r="G1568" s="291" t="str">
        <f>IF(日報入力!G1568="","",日報入力!L1568-日報入力!O1568-日報入力!P1568-日報入力!Q1568-日報入力!R1568-日報入力!S1568-日報入力!T1568-日報入力!U1568-日報入力!V1568-日報入力!W1568-日報入力!X1568-日報入力!Y1568-日報入力!Z1568)</f>
        <v/>
      </c>
      <c r="H1568" s="291" t="str">
        <f>IF(日報入力!G1568="","",IF(日報入力!M1568&gt;=0,日報入力!M1568*F1568,F1568))</f>
        <v/>
      </c>
      <c r="I1568" s="291" t="str">
        <f>IF(日報入力!G1568="","",日報入力!O1568)</f>
        <v/>
      </c>
      <c r="J1568" s="291" t="str">
        <f>IF(日報入力!G1568="","",日報入力!P1568)</f>
        <v/>
      </c>
      <c r="K1568" s="291" t="str">
        <f>IF(日報入力!G1568="","",日報入力!Q1568)</f>
        <v/>
      </c>
      <c r="L1568" s="291" t="str">
        <f>IF(日報入力!G1568="","",日報入力!R1568)</f>
        <v/>
      </c>
      <c r="M1568" s="291" t="str">
        <f>IF(日報入力!G1568="","",日報入力!S1568)</f>
        <v/>
      </c>
      <c r="N1568" s="291" t="str">
        <f>IF(日報入力!G1568="","",日報入力!T1568)</f>
        <v/>
      </c>
      <c r="O1568" s="291" t="str">
        <f>IF(日報入力!G1568="","",日報入力!U1568)</f>
        <v/>
      </c>
      <c r="P1568" s="291" t="str">
        <f>IF(日報入力!G1568="","",日報入力!V1568)</f>
        <v/>
      </c>
      <c r="Q1568" s="291" t="str">
        <f>IF(日報入力!G1568="","",日報入力!W1568)</f>
        <v/>
      </c>
      <c r="R1568" s="291" t="str">
        <f>IF(日報入力!G1568="","",日報入力!X1568)</f>
        <v/>
      </c>
      <c r="S1568" s="291" t="str">
        <f>IF(日報入力!G1568="","",日報入力!Y1568)</f>
        <v/>
      </c>
      <c r="T1568" s="291" t="str">
        <f>IF(日報入力!G1568="","",日報入力!Z1568)</f>
        <v/>
      </c>
      <c r="U1568" s="291" t="str">
        <f>IF(日報入力!G1568="","",日報入力!AA1568)</f>
        <v/>
      </c>
      <c r="V1568" s="378" t="str">
        <f>IF(日報入力!G1568="","",日報入力!AB1568)</f>
        <v/>
      </c>
      <c r="W1568" s="291" t="str">
        <f>IF(日報入力!G1568="","",日報入力!AC1568)</f>
        <v/>
      </c>
      <c r="X1568" s="291" t="str">
        <f>IF(日報入力!G1568="","",日報入力!AD1568)</f>
        <v/>
      </c>
      <c r="Y1568" s="291" t="str">
        <f>IF(日報入力!G1568="","",日報入力!AE1568)</f>
        <v/>
      </c>
      <c r="Z1568" s="291" t="str">
        <f>IF(日報入力!G1568="","",日報入力!AF1568)</f>
        <v/>
      </c>
      <c r="AA1568" s="291" t="str">
        <f>IF(日報入力!G1568="","",日報入力!AG1568)</f>
        <v/>
      </c>
      <c r="AB1568" s="291" t="str">
        <f>IF(日報入力!G1568="","",日報入力!AH1568)</f>
        <v/>
      </c>
      <c r="AC1568" s="291" t="str">
        <f>IF(日報入力!G1568="","",日報入力!AI1568)</f>
        <v/>
      </c>
      <c r="AD1568" s="291" t="str">
        <f>IF(日報入力!G1568="","",日報入力!AJ1568)</f>
        <v/>
      </c>
      <c r="AE1568" s="292" t="str">
        <f>IF(日報入力!G1568="","",日報入力!E1568)</f>
        <v/>
      </c>
      <c r="AF1568" s="293" t="str">
        <f>IF(日報入力!G1568="","",日報入力!AK1568)</f>
        <v/>
      </c>
      <c r="AG1568" s="293" t="str">
        <f>IF(日報入力!G1568="","",日報入力!AL1568)</f>
        <v/>
      </c>
      <c r="AH1568" s="293" t="str">
        <f>IF(日報入力!G1568="","",日報入力!AM1568)</f>
        <v/>
      </c>
      <c r="AI1568" s="294" t="str">
        <f>IF(日報入力!G1568&gt;0,日報入力!D1568*日報入力!K1568*日報入力!AL1568,"")</f>
        <v/>
      </c>
      <c r="AJ1568" s="294" t="str">
        <f>IF(日報入力!G1568&gt;0,日報入力!E1568*日報入力!AL1568,"")</f>
        <v/>
      </c>
      <c r="AK1568" s="294" t="str">
        <f>IF(日報入力!G1568&gt;0,AI1568-AJ1568,"")</f>
        <v/>
      </c>
      <c r="AL1568" s="292" t="str">
        <f>IF(日報入力!G1568&gt;0,日報入力!E1568*日報入力!AM1568,"")</f>
        <v/>
      </c>
      <c r="AM1568" s="292" t="str">
        <f>IF(日報入力!G1568&gt;0,日報入力!AB1568*日報入力!AM1568,"")</f>
        <v/>
      </c>
      <c r="AN1568" s="68" t="str">
        <f>IF(日報入力!G1568&gt;0,日報入力!C1568,"")</f>
        <v/>
      </c>
      <c r="AO1568" s="68" t="str">
        <f>日報入力!B1568</f>
        <v/>
      </c>
      <c r="AP1568" s="68" t="str">
        <f>IF(日報入力!AQ1568,日報入力!BA1568,"")</f>
        <v/>
      </c>
      <c r="AQ1568" s="68" t="str">
        <f>IF(日報入力!AR1568,日報入力!BB1568,"")</f>
        <v/>
      </c>
      <c r="AR1568" s="68" t="str">
        <f>IF(日報入力!AS1568,"N勤","")</f>
        <v/>
      </c>
      <c r="AS1568" s="295" t="e">
        <f t="shared" si="89"/>
        <v>#VALUE!</v>
      </c>
      <c r="AT1568" s="439" t="str">
        <f>日報入力!AY1568</f>
        <v/>
      </c>
      <c r="AU1568" s="518" t="str">
        <f>IF(日報入力!G1568,G1568*60/E1568,"")</f>
        <v/>
      </c>
      <c r="AV1568" s="528" t="str">
        <f>IF(日報入力!AT1568,日報入力!AT1568,"")</f>
        <v/>
      </c>
      <c r="AW1568" s="529" t="str">
        <f>IF(日報入力!AT1568,AE1568/日報入力!AT1568,"")</f>
        <v/>
      </c>
      <c r="AX1568" s="530" t="e">
        <f>IF(1&lt;日報集計!AT1568,AT1568/(((F1568-I1568-J1568-N1568-O1568)*60)/(E1568)),"")</f>
        <v>#VALUE!</v>
      </c>
      <c r="AY1568" s="664" t="str">
        <f>IF(日報入力!H1568,AT1568/(((F1568-J1568)*60)/E1568),"")</f>
        <v/>
      </c>
      <c r="AZ1568" s="664" t="str">
        <f>IF(日報入力!I1568,AT1568/((G1568*60)/E1568),"")</f>
        <v/>
      </c>
      <c r="BA1568" s="296" t="str">
        <f>IF(日報入力!G1568,G1568/F1568,"")</f>
        <v/>
      </c>
      <c r="BB1568" s="386" t="e">
        <f t="shared" si="90"/>
        <v>#VALUE!</v>
      </c>
      <c r="BC1568" s="386" t="e">
        <f t="shared" si="91"/>
        <v>#VALUE!</v>
      </c>
      <c r="BD1568" s="80">
        <f>日報入力!AU1568</f>
        <v>0</v>
      </c>
      <c r="BE1568" s="534" t="str">
        <f>IF(日報入力!AV1568,日報入力!AV1568,"")</f>
        <v/>
      </c>
      <c r="BF1568" s="534" t="str">
        <f>IF(日報入力!AW1568,日報入力!AW1568,"")</f>
        <v/>
      </c>
      <c r="BG1568" s="398" t="str">
        <f>IF(日報入力!G1568,日報入力!K1568*日報入力!D1568*日報入力!BC1568,"")</f>
        <v/>
      </c>
    </row>
    <row r="1569" spans="1:59" ht="20.25" hidden="1" customHeight="1" x14ac:dyDescent="0.15">
      <c r="A1569" s="302" t="str">
        <f>IF(日報入力!G1569="","",日報入力!G1569)</f>
        <v/>
      </c>
      <c r="B1569" s="291" t="str">
        <f>IF(日報入力!G1569="","",日報入力!H1569)</f>
        <v/>
      </c>
      <c r="C1569" s="291" t="str">
        <f>IF(日報入力!G1569="","",日報入力!I1569)</f>
        <v/>
      </c>
      <c r="D1569" s="291" t="str">
        <f>IF(日報入力!G1569="","",日報入力!J1569)</f>
        <v/>
      </c>
      <c r="E1569" s="291" t="str">
        <f>IF(日報入力!G1569="","",日報入力!K1569)</f>
        <v/>
      </c>
      <c r="F1569" s="291" t="str">
        <f>IF(日報入力!G1569="","",日報入力!L1569)</f>
        <v/>
      </c>
      <c r="G1569" s="291" t="str">
        <f>IF(日報入力!G1569="","",日報入力!L1569-日報入力!O1569-日報入力!P1569-日報入力!Q1569-日報入力!R1569-日報入力!S1569-日報入力!T1569-日報入力!U1569-日報入力!V1569-日報入力!W1569-日報入力!X1569-日報入力!Y1569-日報入力!Z1569)</f>
        <v/>
      </c>
      <c r="H1569" s="291" t="str">
        <f>IF(日報入力!G1569="","",IF(日報入力!M1569&gt;=0,日報入力!M1569*F1569,F1569))</f>
        <v/>
      </c>
      <c r="I1569" s="291" t="str">
        <f>IF(日報入力!G1569="","",日報入力!O1569)</f>
        <v/>
      </c>
      <c r="J1569" s="291" t="str">
        <f>IF(日報入力!G1569="","",日報入力!P1569)</f>
        <v/>
      </c>
      <c r="K1569" s="291" t="str">
        <f>IF(日報入力!G1569="","",日報入力!Q1569)</f>
        <v/>
      </c>
      <c r="L1569" s="291" t="str">
        <f>IF(日報入力!G1569="","",日報入力!R1569)</f>
        <v/>
      </c>
      <c r="M1569" s="291" t="str">
        <f>IF(日報入力!G1569="","",日報入力!S1569)</f>
        <v/>
      </c>
      <c r="N1569" s="291" t="str">
        <f>IF(日報入力!G1569="","",日報入力!T1569)</f>
        <v/>
      </c>
      <c r="O1569" s="291" t="str">
        <f>IF(日報入力!G1569="","",日報入力!U1569)</f>
        <v/>
      </c>
      <c r="P1569" s="291" t="str">
        <f>IF(日報入力!G1569="","",日報入力!V1569)</f>
        <v/>
      </c>
      <c r="Q1569" s="291" t="str">
        <f>IF(日報入力!G1569="","",日報入力!W1569)</f>
        <v/>
      </c>
      <c r="R1569" s="291" t="str">
        <f>IF(日報入力!G1569="","",日報入力!X1569)</f>
        <v/>
      </c>
      <c r="S1569" s="291" t="str">
        <f>IF(日報入力!G1569="","",日報入力!Y1569)</f>
        <v/>
      </c>
      <c r="T1569" s="291" t="str">
        <f>IF(日報入力!G1569="","",日報入力!Z1569)</f>
        <v/>
      </c>
      <c r="U1569" s="291" t="str">
        <f>IF(日報入力!G1569="","",日報入力!AA1569)</f>
        <v/>
      </c>
      <c r="V1569" s="378" t="str">
        <f>IF(日報入力!G1569="","",日報入力!AB1569)</f>
        <v/>
      </c>
      <c r="W1569" s="291" t="str">
        <f>IF(日報入力!G1569="","",日報入力!AC1569)</f>
        <v/>
      </c>
      <c r="X1569" s="291" t="str">
        <f>IF(日報入力!G1569="","",日報入力!AD1569)</f>
        <v/>
      </c>
      <c r="Y1569" s="291" t="str">
        <f>IF(日報入力!G1569="","",日報入力!AE1569)</f>
        <v/>
      </c>
      <c r="Z1569" s="291" t="str">
        <f>IF(日報入力!G1569="","",日報入力!AF1569)</f>
        <v/>
      </c>
      <c r="AA1569" s="291" t="str">
        <f>IF(日報入力!G1569="","",日報入力!AG1569)</f>
        <v/>
      </c>
      <c r="AB1569" s="291" t="str">
        <f>IF(日報入力!G1569="","",日報入力!AH1569)</f>
        <v/>
      </c>
      <c r="AC1569" s="291" t="str">
        <f>IF(日報入力!G1569="","",日報入力!AI1569)</f>
        <v/>
      </c>
      <c r="AD1569" s="291" t="str">
        <f>IF(日報入力!G1569="","",日報入力!AJ1569)</f>
        <v/>
      </c>
      <c r="AE1569" s="292" t="str">
        <f>IF(日報入力!G1569="","",日報入力!E1569)</f>
        <v/>
      </c>
      <c r="AF1569" s="293" t="str">
        <f>IF(日報入力!G1569="","",日報入力!AK1569)</f>
        <v/>
      </c>
      <c r="AG1569" s="293" t="str">
        <f>IF(日報入力!G1569="","",日報入力!AL1569)</f>
        <v/>
      </c>
      <c r="AH1569" s="293" t="str">
        <f>IF(日報入力!G1569="","",日報入力!AM1569)</f>
        <v/>
      </c>
      <c r="AI1569" s="294" t="str">
        <f>IF(日報入力!G1569&gt;0,日報入力!D1569*日報入力!K1569*日報入力!AL1569,"")</f>
        <v/>
      </c>
      <c r="AJ1569" s="294" t="str">
        <f>IF(日報入力!G1569&gt;0,日報入力!E1569*日報入力!AL1569,"")</f>
        <v/>
      </c>
      <c r="AK1569" s="294" t="str">
        <f>IF(日報入力!G1569&gt;0,AI1569-AJ1569,"")</f>
        <v/>
      </c>
      <c r="AL1569" s="292" t="str">
        <f>IF(日報入力!G1569&gt;0,日報入力!E1569*日報入力!AM1569,"")</f>
        <v/>
      </c>
      <c r="AM1569" s="292" t="str">
        <f>IF(日報入力!G1569&gt;0,日報入力!AB1569*日報入力!AM1569,"")</f>
        <v/>
      </c>
      <c r="AN1569" s="68" t="str">
        <f>IF(日報入力!G1569&gt;0,日報入力!C1569,"")</f>
        <v/>
      </c>
      <c r="AO1569" s="68" t="str">
        <f>日報入力!B1569</f>
        <v/>
      </c>
      <c r="AP1569" s="68" t="str">
        <f>IF(日報入力!AQ1569,日報入力!BA1569,"")</f>
        <v/>
      </c>
      <c r="AQ1569" s="68" t="str">
        <f>IF(日報入力!AR1569,日報入力!BB1569,"")</f>
        <v/>
      </c>
      <c r="AR1569" s="68" t="str">
        <f>IF(日報入力!AS1569,"N勤","")</f>
        <v/>
      </c>
      <c r="AS1569" s="295" t="e">
        <f t="shared" si="89"/>
        <v>#VALUE!</v>
      </c>
      <c r="AT1569" s="439" t="str">
        <f>日報入力!AY1569</f>
        <v/>
      </c>
      <c r="AU1569" s="518" t="str">
        <f>IF(日報入力!G1569,G1569*60/E1569,"")</f>
        <v/>
      </c>
      <c r="AV1569" s="528" t="str">
        <f>IF(日報入力!AT1569,日報入力!AT1569,"")</f>
        <v/>
      </c>
      <c r="AW1569" s="529" t="str">
        <f>IF(日報入力!AT1569,AE1569/日報入力!AT1569,"")</f>
        <v/>
      </c>
      <c r="AX1569" s="530" t="e">
        <f>IF(1&lt;日報集計!AT1569,AT1569/(((F1569-I1569-J1569-N1569-O1569)*60)/(E1569)),"")</f>
        <v>#VALUE!</v>
      </c>
      <c r="AY1569" s="664" t="str">
        <f>IF(日報入力!H1569,AT1569/(((F1569-J1569)*60)/E1569),"")</f>
        <v/>
      </c>
      <c r="AZ1569" s="664" t="str">
        <f>IF(日報入力!I1569,AT1569/((G1569*60)/E1569),"")</f>
        <v/>
      </c>
      <c r="BA1569" s="296" t="str">
        <f>IF(日報入力!G1569,G1569/F1569,"")</f>
        <v/>
      </c>
      <c r="BB1569" s="386" t="e">
        <f t="shared" si="90"/>
        <v>#VALUE!</v>
      </c>
      <c r="BC1569" s="386" t="e">
        <f t="shared" si="91"/>
        <v>#VALUE!</v>
      </c>
      <c r="BD1569" s="80">
        <f>日報入力!AU1569</f>
        <v>0</v>
      </c>
      <c r="BE1569" s="534" t="str">
        <f>IF(日報入力!AV1569,日報入力!AV1569,"")</f>
        <v/>
      </c>
      <c r="BF1569" s="534" t="str">
        <f>IF(日報入力!AW1569,日報入力!AW1569,"")</f>
        <v/>
      </c>
      <c r="BG1569" s="398" t="str">
        <f>IF(日報入力!G1569,日報入力!K1569*日報入力!D1569*日報入力!BC1569,"")</f>
        <v/>
      </c>
    </row>
    <row r="1570" spans="1:59" ht="20.25" hidden="1" customHeight="1" x14ac:dyDescent="0.15">
      <c r="A1570" s="302" t="str">
        <f>IF(日報入力!G1570="","",日報入力!G1570)</f>
        <v/>
      </c>
      <c r="B1570" s="291" t="str">
        <f>IF(日報入力!G1570="","",日報入力!H1570)</f>
        <v/>
      </c>
      <c r="C1570" s="291" t="str">
        <f>IF(日報入力!G1570="","",日報入力!I1570)</f>
        <v/>
      </c>
      <c r="D1570" s="291" t="str">
        <f>IF(日報入力!G1570="","",日報入力!J1570)</f>
        <v/>
      </c>
      <c r="E1570" s="291" t="str">
        <f>IF(日報入力!G1570="","",日報入力!K1570)</f>
        <v/>
      </c>
      <c r="F1570" s="291" t="str">
        <f>IF(日報入力!G1570="","",日報入力!L1570)</f>
        <v/>
      </c>
      <c r="G1570" s="291" t="str">
        <f>IF(日報入力!G1570="","",日報入力!L1570-日報入力!O1570-日報入力!P1570-日報入力!Q1570-日報入力!R1570-日報入力!S1570-日報入力!T1570-日報入力!U1570-日報入力!V1570-日報入力!W1570-日報入力!X1570-日報入力!Y1570-日報入力!Z1570)</f>
        <v/>
      </c>
      <c r="H1570" s="291" t="str">
        <f>IF(日報入力!G1570="","",IF(日報入力!M1570&gt;=0,日報入力!M1570*F1570,F1570))</f>
        <v/>
      </c>
      <c r="I1570" s="291" t="str">
        <f>IF(日報入力!G1570="","",日報入力!O1570)</f>
        <v/>
      </c>
      <c r="J1570" s="291" t="str">
        <f>IF(日報入力!G1570="","",日報入力!P1570)</f>
        <v/>
      </c>
      <c r="K1570" s="291" t="str">
        <f>IF(日報入力!G1570="","",日報入力!Q1570)</f>
        <v/>
      </c>
      <c r="L1570" s="291" t="str">
        <f>IF(日報入力!G1570="","",日報入力!R1570)</f>
        <v/>
      </c>
      <c r="M1570" s="291" t="str">
        <f>IF(日報入力!G1570="","",日報入力!S1570)</f>
        <v/>
      </c>
      <c r="N1570" s="291" t="str">
        <f>IF(日報入力!G1570="","",日報入力!T1570)</f>
        <v/>
      </c>
      <c r="O1570" s="291" t="str">
        <f>IF(日報入力!G1570="","",日報入力!U1570)</f>
        <v/>
      </c>
      <c r="P1570" s="291" t="str">
        <f>IF(日報入力!G1570="","",日報入力!V1570)</f>
        <v/>
      </c>
      <c r="Q1570" s="291" t="str">
        <f>IF(日報入力!G1570="","",日報入力!W1570)</f>
        <v/>
      </c>
      <c r="R1570" s="291" t="str">
        <f>IF(日報入力!G1570="","",日報入力!X1570)</f>
        <v/>
      </c>
      <c r="S1570" s="291" t="str">
        <f>IF(日報入力!G1570="","",日報入力!Y1570)</f>
        <v/>
      </c>
      <c r="T1570" s="291" t="str">
        <f>IF(日報入力!G1570="","",日報入力!Z1570)</f>
        <v/>
      </c>
      <c r="U1570" s="291" t="str">
        <f>IF(日報入力!G1570="","",日報入力!AA1570)</f>
        <v/>
      </c>
      <c r="V1570" s="378" t="str">
        <f>IF(日報入力!G1570="","",日報入力!AB1570)</f>
        <v/>
      </c>
      <c r="W1570" s="291" t="str">
        <f>IF(日報入力!G1570="","",日報入力!AC1570)</f>
        <v/>
      </c>
      <c r="X1570" s="291" t="str">
        <f>IF(日報入力!G1570="","",日報入力!AD1570)</f>
        <v/>
      </c>
      <c r="Y1570" s="291" t="str">
        <f>IF(日報入力!G1570="","",日報入力!AE1570)</f>
        <v/>
      </c>
      <c r="Z1570" s="291" t="str">
        <f>IF(日報入力!G1570="","",日報入力!AF1570)</f>
        <v/>
      </c>
      <c r="AA1570" s="291" t="str">
        <f>IF(日報入力!G1570="","",日報入力!AG1570)</f>
        <v/>
      </c>
      <c r="AB1570" s="291" t="str">
        <f>IF(日報入力!G1570="","",日報入力!AH1570)</f>
        <v/>
      </c>
      <c r="AC1570" s="291" t="str">
        <f>IF(日報入力!G1570="","",日報入力!AI1570)</f>
        <v/>
      </c>
      <c r="AD1570" s="291" t="str">
        <f>IF(日報入力!G1570="","",日報入力!AJ1570)</f>
        <v/>
      </c>
      <c r="AE1570" s="292" t="str">
        <f>IF(日報入力!G1570="","",日報入力!E1570)</f>
        <v/>
      </c>
      <c r="AF1570" s="293" t="str">
        <f>IF(日報入力!G1570="","",日報入力!AK1570)</f>
        <v/>
      </c>
      <c r="AG1570" s="293" t="str">
        <f>IF(日報入力!G1570="","",日報入力!AL1570)</f>
        <v/>
      </c>
      <c r="AH1570" s="293" t="str">
        <f>IF(日報入力!G1570="","",日報入力!AM1570)</f>
        <v/>
      </c>
      <c r="AI1570" s="294" t="str">
        <f>IF(日報入力!G1570&gt;0,日報入力!D1570*日報入力!K1570*日報入力!AL1570,"")</f>
        <v/>
      </c>
      <c r="AJ1570" s="294" t="str">
        <f>IF(日報入力!G1570&gt;0,日報入力!E1570*日報入力!AL1570,"")</f>
        <v/>
      </c>
      <c r="AK1570" s="294" t="str">
        <f>IF(日報入力!G1570&gt;0,AI1570-AJ1570,"")</f>
        <v/>
      </c>
      <c r="AL1570" s="292" t="str">
        <f>IF(日報入力!G1570&gt;0,日報入力!E1570*日報入力!AM1570,"")</f>
        <v/>
      </c>
      <c r="AM1570" s="292" t="str">
        <f>IF(日報入力!G1570&gt;0,日報入力!AB1570*日報入力!AM1570,"")</f>
        <v/>
      </c>
      <c r="AN1570" s="68" t="str">
        <f>IF(日報入力!G1570&gt;0,日報入力!C1570,"")</f>
        <v/>
      </c>
      <c r="AO1570" s="68" t="str">
        <f>日報入力!B1570</f>
        <v/>
      </c>
      <c r="AP1570" s="68" t="str">
        <f>IF(日報入力!AQ1570,日報入力!BA1570,"")</f>
        <v/>
      </c>
      <c r="AQ1570" s="68" t="str">
        <f>IF(日報入力!AR1570,日報入力!BB1570,"")</f>
        <v/>
      </c>
      <c r="AR1570" s="68" t="str">
        <f>IF(日報入力!AS1570,"N勤","")</f>
        <v/>
      </c>
      <c r="AS1570" s="295" t="e">
        <f t="shared" si="89"/>
        <v>#VALUE!</v>
      </c>
      <c r="AT1570" s="439" t="str">
        <f>日報入力!AY1570</f>
        <v/>
      </c>
      <c r="AU1570" s="518" t="str">
        <f>IF(日報入力!G1570,G1570*60/E1570,"")</f>
        <v/>
      </c>
      <c r="AV1570" s="528" t="str">
        <f>IF(日報入力!AT1570,日報入力!AT1570,"")</f>
        <v/>
      </c>
      <c r="AW1570" s="529" t="str">
        <f>IF(日報入力!AT1570,AE1570/日報入力!AT1570,"")</f>
        <v/>
      </c>
      <c r="AX1570" s="530" t="e">
        <f>IF(1&lt;日報集計!AT1570,AT1570/(((F1570-I1570-J1570-N1570-O1570)*60)/(E1570)),"")</f>
        <v>#VALUE!</v>
      </c>
      <c r="AY1570" s="664" t="str">
        <f>IF(日報入力!H1570,AT1570/(((F1570-J1570)*60)/E1570),"")</f>
        <v/>
      </c>
      <c r="AZ1570" s="664" t="str">
        <f>IF(日報入力!I1570,AT1570/((G1570*60)/E1570),"")</f>
        <v/>
      </c>
      <c r="BA1570" s="296" t="str">
        <f>IF(日報入力!G1570,G1570/F1570,"")</f>
        <v/>
      </c>
      <c r="BB1570" s="386" t="e">
        <f t="shared" si="90"/>
        <v>#VALUE!</v>
      </c>
      <c r="BC1570" s="386" t="e">
        <f t="shared" si="91"/>
        <v>#VALUE!</v>
      </c>
      <c r="BD1570" s="80">
        <f>日報入力!AU1570</f>
        <v>0</v>
      </c>
      <c r="BE1570" s="534" t="str">
        <f>IF(日報入力!AV1570,日報入力!AV1570,"")</f>
        <v/>
      </c>
      <c r="BF1570" s="534" t="str">
        <f>IF(日報入力!AW1570,日報入力!AW1570,"")</f>
        <v/>
      </c>
      <c r="BG1570" s="398" t="str">
        <f>IF(日報入力!G1570,日報入力!K1570*日報入力!D1570*日報入力!BC1570,"")</f>
        <v/>
      </c>
    </row>
    <row r="1571" spans="1:59" ht="20.25" hidden="1" customHeight="1" x14ac:dyDescent="0.15">
      <c r="A1571" s="302" t="str">
        <f>IF(日報入力!G1571="","",日報入力!G1571)</f>
        <v/>
      </c>
      <c r="B1571" s="291" t="str">
        <f>IF(日報入力!G1571="","",日報入力!H1571)</f>
        <v/>
      </c>
      <c r="C1571" s="291" t="str">
        <f>IF(日報入力!G1571="","",日報入力!I1571)</f>
        <v/>
      </c>
      <c r="D1571" s="291" t="str">
        <f>IF(日報入力!G1571="","",日報入力!J1571)</f>
        <v/>
      </c>
      <c r="E1571" s="291" t="str">
        <f>IF(日報入力!G1571="","",日報入力!K1571)</f>
        <v/>
      </c>
      <c r="F1571" s="291" t="str">
        <f>IF(日報入力!G1571="","",日報入力!L1571)</f>
        <v/>
      </c>
      <c r="G1571" s="291" t="str">
        <f>IF(日報入力!G1571="","",日報入力!L1571-日報入力!O1571-日報入力!P1571-日報入力!Q1571-日報入力!R1571-日報入力!S1571-日報入力!T1571-日報入力!U1571-日報入力!V1571-日報入力!W1571-日報入力!X1571-日報入力!Y1571-日報入力!Z1571)</f>
        <v/>
      </c>
      <c r="H1571" s="291" t="str">
        <f>IF(日報入力!G1571="","",IF(日報入力!M1571&gt;=0,日報入力!M1571*F1571,F1571))</f>
        <v/>
      </c>
      <c r="I1571" s="291" t="str">
        <f>IF(日報入力!G1571="","",日報入力!O1571)</f>
        <v/>
      </c>
      <c r="J1571" s="291" t="str">
        <f>IF(日報入力!G1571="","",日報入力!P1571)</f>
        <v/>
      </c>
      <c r="K1571" s="291" t="str">
        <f>IF(日報入力!G1571="","",日報入力!Q1571)</f>
        <v/>
      </c>
      <c r="L1571" s="291" t="str">
        <f>IF(日報入力!G1571="","",日報入力!R1571)</f>
        <v/>
      </c>
      <c r="M1571" s="291" t="str">
        <f>IF(日報入力!G1571="","",日報入力!S1571)</f>
        <v/>
      </c>
      <c r="N1571" s="291" t="str">
        <f>IF(日報入力!G1571="","",日報入力!T1571)</f>
        <v/>
      </c>
      <c r="O1571" s="291" t="str">
        <f>IF(日報入力!G1571="","",日報入力!U1571)</f>
        <v/>
      </c>
      <c r="P1571" s="291" t="str">
        <f>IF(日報入力!G1571="","",日報入力!V1571)</f>
        <v/>
      </c>
      <c r="Q1571" s="291" t="str">
        <f>IF(日報入力!G1571="","",日報入力!W1571)</f>
        <v/>
      </c>
      <c r="R1571" s="291" t="str">
        <f>IF(日報入力!G1571="","",日報入力!X1571)</f>
        <v/>
      </c>
      <c r="S1571" s="291" t="str">
        <f>IF(日報入力!G1571="","",日報入力!Y1571)</f>
        <v/>
      </c>
      <c r="T1571" s="291" t="str">
        <f>IF(日報入力!G1571="","",日報入力!Z1571)</f>
        <v/>
      </c>
      <c r="U1571" s="291" t="str">
        <f>IF(日報入力!G1571="","",日報入力!AA1571)</f>
        <v/>
      </c>
      <c r="V1571" s="378" t="str">
        <f>IF(日報入力!G1571="","",日報入力!AB1571)</f>
        <v/>
      </c>
      <c r="W1571" s="291" t="str">
        <f>IF(日報入力!G1571="","",日報入力!AC1571)</f>
        <v/>
      </c>
      <c r="X1571" s="291" t="str">
        <f>IF(日報入力!G1571="","",日報入力!AD1571)</f>
        <v/>
      </c>
      <c r="Y1571" s="291" t="str">
        <f>IF(日報入力!G1571="","",日報入力!AE1571)</f>
        <v/>
      </c>
      <c r="Z1571" s="291" t="str">
        <f>IF(日報入力!G1571="","",日報入力!AF1571)</f>
        <v/>
      </c>
      <c r="AA1571" s="291" t="str">
        <f>IF(日報入力!G1571="","",日報入力!AG1571)</f>
        <v/>
      </c>
      <c r="AB1571" s="291" t="str">
        <f>IF(日報入力!G1571="","",日報入力!AH1571)</f>
        <v/>
      </c>
      <c r="AC1571" s="291" t="str">
        <f>IF(日報入力!G1571="","",日報入力!AI1571)</f>
        <v/>
      </c>
      <c r="AD1571" s="291" t="str">
        <f>IF(日報入力!G1571="","",日報入力!AJ1571)</f>
        <v/>
      </c>
      <c r="AE1571" s="292" t="str">
        <f>IF(日報入力!G1571="","",日報入力!E1571)</f>
        <v/>
      </c>
      <c r="AF1571" s="293" t="str">
        <f>IF(日報入力!G1571="","",日報入力!AK1571)</f>
        <v/>
      </c>
      <c r="AG1571" s="293" t="str">
        <f>IF(日報入力!G1571="","",日報入力!AL1571)</f>
        <v/>
      </c>
      <c r="AH1571" s="293" t="str">
        <f>IF(日報入力!G1571="","",日報入力!AM1571)</f>
        <v/>
      </c>
      <c r="AI1571" s="294" t="str">
        <f>IF(日報入力!G1571&gt;0,日報入力!D1571*日報入力!K1571*日報入力!AL1571,"")</f>
        <v/>
      </c>
      <c r="AJ1571" s="294" t="str">
        <f>IF(日報入力!G1571&gt;0,日報入力!E1571*日報入力!AL1571,"")</f>
        <v/>
      </c>
      <c r="AK1571" s="294" t="str">
        <f>IF(日報入力!G1571&gt;0,AI1571-AJ1571,"")</f>
        <v/>
      </c>
      <c r="AL1571" s="292" t="str">
        <f>IF(日報入力!G1571&gt;0,日報入力!E1571*日報入力!AM1571,"")</f>
        <v/>
      </c>
      <c r="AM1571" s="292" t="str">
        <f>IF(日報入力!G1571&gt;0,日報入力!AB1571*日報入力!AM1571,"")</f>
        <v/>
      </c>
      <c r="AN1571" s="68" t="str">
        <f>IF(日報入力!G1571&gt;0,日報入力!C1571,"")</f>
        <v/>
      </c>
      <c r="AO1571" s="68" t="str">
        <f>日報入力!B1571</f>
        <v/>
      </c>
      <c r="AP1571" s="68" t="str">
        <f>IF(日報入力!AQ1571,日報入力!BA1571,"")</f>
        <v/>
      </c>
      <c r="AQ1571" s="68" t="str">
        <f>IF(日報入力!AR1571,日報入力!BB1571,"")</f>
        <v/>
      </c>
      <c r="AR1571" s="68" t="str">
        <f>IF(日報入力!AS1571,"N勤","")</f>
        <v/>
      </c>
      <c r="AS1571" s="295" t="e">
        <f t="shared" si="89"/>
        <v>#VALUE!</v>
      </c>
      <c r="AT1571" s="439" t="str">
        <f>日報入力!AY1571</f>
        <v/>
      </c>
      <c r="AU1571" s="518" t="str">
        <f>IF(日報入力!G1571,G1571*60/E1571,"")</f>
        <v/>
      </c>
      <c r="AV1571" s="528" t="str">
        <f>IF(日報入力!AT1571,日報入力!AT1571,"")</f>
        <v/>
      </c>
      <c r="AW1571" s="529" t="str">
        <f>IF(日報入力!AT1571,AE1571/日報入力!AT1571,"")</f>
        <v/>
      </c>
      <c r="AX1571" s="530" t="e">
        <f>IF(1&lt;日報集計!AT1571,AT1571/(((F1571-I1571-J1571-N1571-O1571)*60)/(E1571)),"")</f>
        <v>#VALUE!</v>
      </c>
      <c r="AY1571" s="664" t="str">
        <f>IF(日報入力!H1571,AT1571/(((F1571-J1571)*60)/E1571),"")</f>
        <v/>
      </c>
      <c r="AZ1571" s="664" t="str">
        <f>IF(日報入力!I1571,AT1571/((G1571*60)/E1571),"")</f>
        <v/>
      </c>
      <c r="BA1571" s="296" t="str">
        <f>IF(日報入力!G1571,G1571/F1571,"")</f>
        <v/>
      </c>
      <c r="BB1571" s="386" t="e">
        <f t="shared" si="90"/>
        <v>#VALUE!</v>
      </c>
      <c r="BC1571" s="386" t="e">
        <f t="shared" si="91"/>
        <v>#VALUE!</v>
      </c>
      <c r="BD1571" s="80">
        <f>日報入力!AU1571</f>
        <v>0</v>
      </c>
      <c r="BE1571" s="534" t="str">
        <f>IF(日報入力!AV1571,日報入力!AV1571,"")</f>
        <v/>
      </c>
      <c r="BF1571" s="534" t="str">
        <f>IF(日報入力!AW1571,日報入力!AW1571,"")</f>
        <v/>
      </c>
      <c r="BG1571" s="398" t="str">
        <f>IF(日報入力!G1571,日報入力!K1571*日報入力!D1571*日報入力!BC1571,"")</f>
        <v/>
      </c>
    </row>
    <row r="1572" spans="1:59" ht="20.25" hidden="1" customHeight="1" x14ac:dyDescent="0.15">
      <c r="A1572" s="302" t="str">
        <f>IF(日報入力!G1572="","",日報入力!G1572)</f>
        <v/>
      </c>
      <c r="B1572" s="291" t="str">
        <f>IF(日報入力!G1572="","",日報入力!H1572)</f>
        <v/>
      </c>
      <c r="C1572" s="291" t="str">
        <f>IF(日報入力!G1572="","",日報入力!I1572)</f>
        <v/>
      </c>
      <c r="D1572" s="291" t="str">
        <f>IF(日報入力!G1572="","",日報入力!J1572)</f>
        <v/>
      </c>
      <c r="E1572" s="291" t="str">
        <f>IF(日報入力!G1572="","",日報入力!K1572)</f>
        <v/>
      </c>
      <c r="F1572" s="291" t="str">
        <f>IF(日報入力!G1572="","",日報入力!L1572)</f>
        <v/>
      </c>
      <c r="G1572" s="291" t="str">
        <f>IF(日報入力!G1572="","",日報入力!L1572-日報入力!O1572-日報入力!P1572-日報入力!Q1572-日報入力!R1572-日報入力!S1572-日報入力!T1572-日報入力!U1572-日報入力!V1572-日報入力!W1572-日報入力!X1572-日報入力!Y1572-日報入力!Z1572)</f>
        <v/>
      </c>
      <c r="H1572" s="291" t="str">
        <f>IF(日報入力!G1572="","",IF(日報入力!M1572&gt;=0,日報入力!M1572*F1572,F1572))</f>
        <v/>
      </c>
      <c r="I1572" s="291" t="str">
        <f>IF(日報入力!G1572="","",日報入力!O1572)</f>
        <v/>
      </c>
      <c r="J1572" s="291" t="str">
        <f>IF(日報入力!G1572="","",日報入力!P1572)</f>
        <v/>
      </c>
      <c r="K1572" s="291" t="str">
        <f>IF(日報入力!G1572="","",日報入力!Q1572)</f>
        <v/>
      </c>
      <c r="L1572" s="291" t="str">
        <f>IF(日報入力!G1572="","",日報入力!R1572)</f>
        <v/>
      </c>
      <c r="M1572" s="291" t="str">
        <f>IF(日報入力!G1572="","",日報入力!S1572)</f>
        <v/>
      </c>
      <c r="N1572" s="291" t="str">
        <f>IF(日報入力!G1572="","",日報入力!T1572)</f>
        <v/>
      </c>
      <c r="O1572" s="291" t="str">
        <f>IF(日報入力!G1572="","",日報入力!U1572)</f>
        <v/>
      </c>
      <c r="P1572" s="291" t="str">
        <f>IF(日報入力!G1572="","",日報入力!V1572)</f>
        <v/>
      </c>
      <c r="Q1572" s="291" t="str">
        <f>IF(日報入力!G1572="","",日報入力!W1572)</f>
        <v/>
      </c>
      <c r="R1572" s="291" t="str">
        <f>IF(日報入力!G1572="","",日報入力!X1572)</f>
        <v/>
      </c>
      <c r="S1572" s="291" t="str">
        <f>IF(日報入力!G1572="","",日報入力!Y1572)</f>
        <v/>
      </c>
      <c r="T1572" s="291" t="str">
        <f>IF(日報入力!G1572="","",日報入力!Z1572)</f>
        <v/>
      </c>
      <c r="U1572" s="291" t="str">
        <f>IF(日報入力!G1572="","",日報入力!AA1572)</f>
        <v/>
      </c>
      <c r="V1572" s="378" t="str">
        <f>IF(日報入力!G1572="","",日報入力!AB1572)</f>
        <v/>
      </c>
      <c r="W1572" s="291" t="str">
        <f>IF(日報入力!G1572="","",日報入力!AC1572)</f>
        <v/>
      </c>
      <c r="X1572" s="291" t="str">
        <f>IF(日報入力!G1572="","",日報入力!AD1572)</f>
        <v/>
      </c>
      <c r="Y1572" s="291" t="str">
        <f>IF(日報入力!G1572="","",日報入力!AE1572)</f>
        <v/>
      </c>
      <c r="Z1572" s="291" t="str">
        <f>IF(日報入力!G1572="","",日報入力!AF1572)</f>
        <v/>
      </c>
      <c r="AA1572" s="291" t="str">
        <f>IF(日報入力!G1572="","",日報入力!AG1572)</f>
        <v/>
      </c>
      <c r="AB1572" s="291" t="str">
        <f>IF(日報入力!G1572="","",日報入力!AH1572)</f>
        <v/>
      </c>
      <c r="AC1572" s="291" t="str">
        <f>IF(日報入力!G1572="","",日報入力!AI1572)</f>
        <v/>
      </c>
      <c r="AD1572" s="291" t="str">
        <f>IF(日報入力!G1572="","",日報入力!AJ1572)</f>
        <v/>
      </c>
      <c r="AE1572" s="292" t="str">
        <f>IF(日報入力!G1572="","",日報入力!E1572)</f>
        <v/>
      </c>
      <c r="AF1572" s="293" t="str">
        <f>IF(日報入力!G1572="","",日報入力!AK1572)</f>
        <v/>
      </c>
      <c r="AG1572" s="293" t="str">
        <f>IF(日報入力!G1572="","",日報入力!AL1572)</f>
        <v/>
      </c>
      <c r="AH1572" s="293" t="str">
        <f>IF(日報入力!G1572="","",日報入力!AM1572)</f>
        <v/>
      </c>
      <c r="AI1572" s="294" t="str">
        <f>IF(日報入力!G1572&gt;0,日報入力!D1572*日報入力!K1572*日報入力!AL1572,"")</f>
        <v/>
      </c>
      <c r="AJ1572" s="294" t="str">
        <f>IF(日報入力!G1572&gt;0,日報入力!E1572*日報入力!AL1572,"")</f>
        <v/>
      </c>
      <c r="AK1572" s="294" t="str">
        <f>IF(日報入力!G1572&gt;0,AI1572-AJ1572,"")</f>
        <v/>
      </c>
      <c r="AL1572" s="292" t="str">
        <f>IF(日報入力!G1572&gt;0,日報入力!E1572*日報入力!AM1572,"")</f>
        <v/>
      </c>
      <c r="AM1572" s="292" t="str">
        <f>IF(日報入力!G1572&gt;0,日報入力!AB1572*日報入力!AM1572,"")</f>
        <v/>
      </c>
      <c r="AN1572" s="68" t="str">
        <f>IF(日報入力!G1572&gt;0,日報入力!C1572,"")</f>
        <v/>
      </c>
      <c r="AO1572" s="68" t="str">
        <f>日報入力!B1572</f>
        <v/>
      </c>
      <c r="AP1572" s="68" t="str">
        <f>IF(日報入力!AQ1572,日報入力!BA1572,"")</f>
        <v/>
      </c>
      <c r="AQ1572" s="68" t="str">
        <f>IF(日報入力!AR1572,日報入力!BB1572,"")</f>
        <v/>
      </c>
      <c r="AR1572" s="68" t="str">
        <f>IF(日報入力!AS1572,"N勤","")</f>
        <v/>
      </c>
      <c r="AS1572" s="295" t="e">
        <f t="shared" si="89"/>
        <v>#VALUE!</v>
      </c>
      <c r="AT1572" s="439" t="str">
        <f>日報入力!AY1572</f>
        <v/>
      </c>
      <c r="AU1572" s="518" t="str">
        <f>IF(日報入力!G1572,G1572*60/E1572,"")</f>
        <v/>
      </c>
      <c r="AV1572" s="528" t="str">
        <f>IF(日報入力!AT1572,日報入力!AT1572,"")</f>
        <v/>
      </c>
      <c r="AW1572" s="529" t="str">
        <f>IF(日報入力!AT1572,AE1572/日報入力!AT1572,"")</f>
        <v/>
      </c>
      <c r="AX1572" s="530" t="e">
        <f>IF(1&lt;日報集計!AT1572,AT1572/(((F1572-I1572-J1572-N1572-O1572)*60)/(E1572)),"")</f>
        <v>#VALUE!</v>
      </c>
      <c r="AY1572" s="664" t="str">
        <f>IF(日報入力!H1572,AT1572/(((F1572-J1572)*60)/E1572),"")</f>
        <v/>
      </c>
      <c r="AZ1572" s="664" t="str">
        <f>IF(日報入力!I1572,AT1572/((G1572*60)/E1572),"")</f>
        <v/>
      </c>
      <c r="BA1572" s="296" t="str">
        <f>IF(日報入力!G1572,G1572/F1572,"")</f>
        <v/>
      </c>
      <c r="BB1572" s="386" t="e">
        <f t="shared" si="90"/>
        <v>#VALUE!</v>
      </c>
      <c r="BC1572" s="386" t="e">
        <f t="shared" si="91"/>
        <v>#VALUE!</v>
      </c>
      <c r="BD1572" s="80">
        <f>日報入力!AU1572</f>
        <v>0</v>
      </c>
      <c r="BE1572" s="534" t="str">
        <f>IF(日報入力!AV1572,日報入力!AV1572,"")</f>
        <v/>
      </c>
      <c r="BF1572" s="534" t="str">
        <f>IF(日報入力!AW1572,日報入力!AW1572,"")</f>
        <v/>
      </c>
      <c r="BG1572" s="398" t="str">
        <f>IF(日報入力!G1572,日報入力!K1572*日報入力!D1572*日報入力!BC1572,"")</f>
        <v/>
      </c>
    </row>
    <row r="1573" spans="1:59" ht="20.25" hidden="1" customHeight="1" x14ac:dyDescent="0.15">
      <c r="A1573" s="302" t="str">
        <f>IF(日報入力!G1573="","",日報入力!G1573)</f>
        <v/>
      </c>
      <c r="B1573" s="291" t="str">
        <f>IF(日報入力!G1573="","",日報入力!H1573)</f>
        <v/>
      </c>
      <c r="C1573" s="291" t="str">
        <f>IF(日報入力!G1573="","",日報入力!I1573)</f>
        <v/>
      </c>
      <c r="D1573" s="291" t="str">
        <f>IF(日報入力!G1573="","",日報入力!J1573)</f>
        <v/>
      </c>
      <c r="E1573" s="291" t="str">
        <f>IF(日報入力!G1573="","",日報入力!K1573)</f>
        <v/>
      </c>
      <c r="F1573" s="291" t="str">
        <f>IF(日報入力!G1573="","",日報入力!L1573)</f>
        <v/>
      </c>
      <c r="G1573" s="291" t="str">
        <f>IF(日報入力!G1573="","",日報入力!L1573-日報入力!O1573-日報入力!P1573-日報入力!Q1573-日報入力!R1573-日報入力!S1573-日報入力!T1573-日報入力!U1573-日報入力!V1573-日報入力!W1573-日報入力!X1573-日報入力!Y1573-日報入力!Z1573)</f>
        <v/>
      </c>
      <c r="H1573" s="291" t="str">
        <f>IF(日報入力!G1573="","",IF(日報入力!M1573&gt;=0,日報入力!M1573*F1573,F1573))</f>
        <v/>
      </c>
      <c r="I1573" s="291" t="str">
        <f>IF(日報入力!G1573="","",日報入力!O1573)</f>
        <v/>
      </c>
      <c r="J1573" s="291" t="str">
        <f>IF(日報入力!G1573="","",日報入力!P1573)</f>
        <v/>
      </c>
      <c r="K1573" s="291" t="str">
        <f>IF(日報入力!G1573="","",日報入力!Q1573)</f>
        <v/>
      </c>
      <c r="L1573" s="291" t="str">
        <f>IF(日報入力!G1573="","",日報入力!R1573)</f>
        <v/>
      </c>
      <c r="M1573" s="291" t="str">
        <f>IF(日報入力!G1573="","",日報入力!S1573)</f>
        <v/>
      </c>
      <c r="N1573" s="291" t="str">
        <f>IF(日報入力!G1573="","",日報入力!T1573)</f>
        <v/>
      </c>
      <c r="O1573" s="291" t="str">
        <f>IF(日報入力!G1573="","",日報入力!U1573)</f>
        <v/>
      </c>
      <c r="P1573" s="291" t="str">
        <f>IF(日報入力!G1573="","",日報入力!V1573)</f>
        <v/>
      </c>
      <c r="Q1573" s="291" t="str">
        <f>IF(日報入力!G1573="","",日報入力!W1573)</f>
        <v/>
      </c>
      <c r="R1573" s="291" t="str">
        <f>IF(日報入力!G1573="","",日報入力!X1573)</f>
        <v/>
      </c>
      <c r="S1573" s="291" t="str">
        <f>IF(日報入力!G1573="","",日報入力!Y1573)</f>
        <v/>
      </c>
      <c r="T1573" s="291" t="str">
        <f>IF(日報入力!G1573="","",日報入力!Z1573)</f>
        <v/>
      </c>
      <c r="U1573" s="291" t="str">
        <f>IF(日報入力!G1573="","",日報入力!AA1573)</f>
        <v/>
      </c>
      <c r="V1573" s="378" t="str">
        <f>IF(日報入力!G1573="","",日報入力!AB1573)</f>
        <v/>
      </c>
      <c r="W1573" s="291" t="str">
        <f>IF(日報入力!G1573="","",日報入力!AC1573)</f>
        <v/>
      </c>
      <c r="X1573" s="291" t="str">
        <f>IF(日報入力!G1573="","",日報入力!AD1573)</f>
        <v/>
      </c>
      <c r="Y1573" s="291" t="str">
        <f>IF(日報入力!G1573="","",日報入力!AE1573)</f>
        <v/>
      </c>
      <c r="Z1573" s="291" t="str">
        <f>IF(日報入力!G1573="","",日報入力!AF1573)</f>
        <v/>
      </c>
      <c r="AA1573" s="291" t="str">
        <f>IF(日報入力!G1573="","",日報入力!AG1573)</f>
        <v/>
      </c>
      <c r="AB1573" s="291" t="str">
        <f>IF(日報入力!G1573="","",日報入力!AH1573)</f>
        <v/>
      </c>
      <c r="AC1573" s="291" t="str">
        <f>IF(日報入力!G1573="","",日報入力!AI1573)</f>
        <v/>
      </c>
      <c r="AD1573" s="291" t="str">
        <f>IF(日報入力!G1573="","",日報入力!AJ1573)</f>
        <v/>
      </c>
      <c r="AE1573" s="292" t="str">
        <f>IF(日報入力!G1573="","",日報入力!E1573)</f>
        <v/>
      </c>
      <c r="AF1573" s="293" t="str">
        <f>IF(日報入力!G1573="","",日報入力!AK1573)</f>
        <v/>
      </c>
      <c r="AG1573" s="293" t="str">
        <f>IF(日報入力!G1573="","",日報入力!AL1573)</f>
        <v/>
      </c>
      <c r="AH1573" s="293" t="str">
        <f>IF(日報入力!G1573="","",日報入力!AM1573)</f>
        <v/>
      </c>
      <c r="AI1573" s="294" t="str">
        <f>IF(日報入力!G1573&gt;0,日報入力!D1573*日報入力!K1573*日報入力!AL1573,"")</f>
        <v/>
      </c>
      <c r="AJ1573" s="294" t="str">
        <f>IF(日報入力!G1573&gt;0,日報入力!E1573*日報入力!AL1573,"")</f>
        <v/>
      </c>
      <c r="AK1573" s="294" t="str">
        <f>IF(日報入力!G1573&gt;0,AI1573-AJ1573,"")</f>
        <v/>
      </c>
      <c r="AL1573" s="292" t="str">
        <f>IF(日報入力!G1573&gt;0,日報入力!E1573*日報入力!AM1573,"")</f>
        <v/>
      </c>
      <c r="AM1573" s="292" t="str">
        <f>IF(日報入力!G1573&gt;0,日報入力!AB1573*日報入力!AM1573,"")</f>
        <v/>
      </c>
      <c r="AN1573" s="68" t="str">
        <f>IF(日報入力!G1573&gt;0,日報入力!C1573,"")</f>
        <v/>
      </c>
      <c r="AO1573" s="68" t="str">
        <f>日報入力!B1573</f>
        <v/>
      </c>
      <c r="AP1573" s="68" t="str">
        <f>IF(日報入力!AQ1573,日報入力!BA1573,"")</f>
        <v/>
      </c>
      <c r="AQ1573" s="68" t="str">
        <f>IF(日報入力!AR1573,日報入力!BB1573,"")</f>
        <v/>
      </c>
      <c r="AR1573" s="68" t="str">
        <f>IF(日報入力!AS1573,"N勤","")</f>
        <v/>
      </c>
      <c r="AS1573" s="295" t="e">
        <f t="shared" si="89"/>
        <v>#VALUE!</v>
      </c>
      <c r="AT1573" s="439" t="str">
        <f>日報入力!AY1573</f>
        <v/>
      </c>
      <c r="AU1573" s="518" t="str">
        <f>IF(日報入力!G1573,G1573*60/E1573,"")</f>
        <v/>
      </c>
      <c r="AV1573" s="528" t="str">
        <f>IF(日報入力!AT1573,日報入力!AT1573,"")</f>
        <v/>
      </c>
      <c r="AW1573" s="529" t="str">
        <f>IF(日報入力!AT1573,AE1573/日報入力!AT1573,"")</f>
        <v/>
      </c>
      <c r="AX1573" s="530" t="e">
        <f>IF(1&lt;日報集計!AT1573,AT1573/(((F1573-I1573-J1573-N1573-O1573)*60)/(E1573)),"")</f>
        <v>#VALUE!</v>
      </c>
      <c r="AY1573" s="664" t="str">
        <f>IF(日報入力!H1573,AT1573/(((F1573-J1573)*60)/E1573),"")</f>
        <v/>
      </c>
      <c r="AZ1573" s="664" t="str">
        <f>IF(日報入力!I1573,AT1573/((G1573*60)/E1573),"")</f>
        <v/>
      </c>
      <c r="BA1573" s="296" t="str">
        <f>IF(日報入力!G1573,G1573/F1573,"")</f>
        <v/>
      </c>
      <c r="BB1573" s="386" t="e">
        <f t="shared" si="90"/>
        <v>#VALUE!</v>
      </c>
      <c r="BC1573" s="386" t="e">
        <f t="shared" si="91"/>
        <v>#VALUE!</v>
      </c>
      <c r="BD1573" s="80">
        <f>日報入力!AU1573</f>
        <v>0</v>
      </c>
      <c r="BE1573" s="534" t="str">
        <f>IF(日報入力!AV1573,日報入力!AV1573,"")</f>
        <v/>
      </c>
      <c r="BF1573" s="534" t="str">
        <f>IF(日報入力!AW1573,日報入力!AW1573,"")</f>
        <v/>
      </c>
      <c r="BG1573" s="398" t="str">
        <f>IF(日報入力!G1573,日報入力!K1573*日報入力!D1573*日報入力!BC1573,"")</f>
        <v/>
      </c>
    </row>
    <row r="1574" spans="1:59" ht="20.25" hidden="1" customHeight="1" x14ac:dyDescent="0.15">
      <c r="A1574" s="302" t="str">
        <f>IF(日報入力!G1574="","",日報入力!G1574)</f>
        <v/>
      </c>
      <c r="B1574" s="291" t="str">
        <f>IF(日報入力!G1574="","",日報入力!H1574)</f>
        <v/>
      </c>
      <c r="C1574" s="291" t="str">
        <f>IF(日報入力!G1574="","",日報入力!I1574)</f>
        <v/>
      </c>
      <c r="D1574" s="291" t="str">
        <f>IF(日報入力!G1574="","",日報入力!J1574)</f>
        <v/>
      </c>
      <c r="E1574" s="291" t="str">
        <f>IF(日報入力!G1574="","",日報入力!K1574)</f>
        <v/>
      </c>
      <c r="F1574" s="291" t="str">
        <f>IF(日報入力!G1574="","",日報入力!L1574)</f>
        <v/>
      </c>
      <c r="G1574" s="291" t="str">
        <f>IF(日報入力!G1574="","",日報入力!L1574-日報入力!O1574-日報入力!P1574-日報入力!Q1574-日報入力!R1574-日報入力!S1574-日報入力!T1574-日報入力!U1574-日報入力!V1574-日報入力!W1574-日報入力!X1574-日報入力!Y1574-日報入力!Z1574)</f>
        <v/>
      </c>
      <c r="H1574" s="291" t="str">
        <f>IF(日報入力!G1574="","",IF(日報入力!M1574&gt;=0,日報入力!M1574*F1574,F1574))</f>
        <v/>
      </c>
      <c r="I1574" s="291" t="str">
        <f>IF(日報入力!G1574="","",日報入力!O1574)</f>
        <v/>
      </c>
      <c r="J1574" s="291" t="str">
        <f>IF(日報入力!G1574="","",日報入力!P1574)</f>
        <v/>
      </c>
      <c r="K1574" s="291" t="str">
        <f>IF(日報入力!G1574="","",日報入力!Q1574)</f>
        <v/>
      </c>
      <c r="L1574" s="291" t="str">
        <f>IF(日報入力!G1574="","",日報入力!R1574)</f>
        <v/>
      </c>
      <c r="M1574" s="291" t="str">
        <f>IF(日報入力!G1574="","",日報入力!S1574)</f>
        <v/>
      </c>
      <c r="N1574" s="291" t="str">
        <f>IF(日報入力!G1574="","",日報入力!T1574)</f>
        <v/>
      </c>
      <c r="O1574" s="291" t="str">
        <f>IF(日報入力!G1574="","",日報入力!U1574)</f>
        <v/>
      </c>
      <c r="P1574" s="291" t="str">
        <f>IF(日報入力!G1574="","",日報入力!V1574)</f>
        <v/>
      </c>
      <c r="Q1574" s="291" t="str">
        <f>IF(日報入力!G1574="","",日報入力!W1574)</f>
        <v/>
      </c>
      <c r="R1574" s="291" t="str">
        <f>IF(日報入力!G1574="","",日報入力!X1574)</f>
        <v/>
      </c>
      <c r="S1574" s="291" t="str">
        <f>IF(日報入力!G1574="","",日報入力!Y1574)</f>
        <v/>
      </c>
      <c r="T1574" s="291" t="str">
        <f>IF(日報入力!G1574="","",日報入力!Z1574)</f>
        <v/>
      </c>
      <c r="U1574" s="291" t="str">
        <f>IF(日報入力!G1574="","",日報入力!AA1574)</f>
        <v/>
      </c>
      <c r="V1574" s="378" t="str">
        <f>IF(日報入力!G1574="","",日報入力!AB1574)</f>
        <v/>
      </c>
      <c r="W1574" s="291" t="str">
        <f>IF(日報入力!G1574="","",日報入力!AC1574)</f>
        <v/>
      </c>
      <c r="X1574" s="291" t="str">
        <f>IF(日報入力!G1574="","",日報入力!AD1574)</f>
        <v/>
      </c>
      <c r="Y1574" s="291" t="str">
        <f>IF(日報入力!G1574="","",日報入力!AE1574)</f>
        <v/>
      </c>
      <c r="Z1574" s="291" t="str">
        <f>IF(日報入力!G1574="","",日報入力!AF1574)</f>
        <v/>
      </c>
      <c r="AA1574" s="291" t="str">
        <f>IF(日報入力!G1574="","",日報入力!AG1574)</f>
        <v/>
      </c>
      <c r="AB1574" s="291" t="str">
        <f>IF(日報入力!G1574="","",日報入力!AH1574)</f>
        <v/>
      </c>
      <c r="AC1574" s="291" t="str">
        <f>IF(日報入力!G1574="","",日報入力!AI1574)</f>
        <v/>
      </c>
      <c r="AD1574" s="291" t="str">
        <f>IF(日報入力!G1574="","",日報入力!AJ1574)</f>
        <v/>
      </c>
      <c r="AE1574" s="292" t="str">
        <f>IF(日報入力!G1574="","",日報入力!E1574)</f>
        <v/>
      </c>
      <c r="AF1574" s="293" t="str">
        <f>IF(日報入力!G1574="","",日報入力!AK1574)</f>
        <v/>
      </c>
      <c r="AG1574" s="293" t="str">
        <f>IF(日報入力!G1574="","",日報入力!AL1574)</f>
        <v/>
      </c>
      <c r="AH1574" s="293" t="str">
        <f>IF(日報入力!G1574="","",日報入力!AM1574)</f>
        <v/>
      </c>
      <c r="AI1574" s="294" t="str">
        <f>IF(日報入力!G1574&gt;0,日報入力!D1574*日報入力!K1574*日報入力!AL1574,"")</f>
        <v/>
      </c>
      <c r="AJ1574" s="294" t="str">
        <f>IF(日報入力!G1574&gt;0,日報入力!E1574*日報入力!AL1574,"")</f>
        <v/>
      </c>
      <c r="AK1574" s="294" t="str">
        <f>IF(日報入力!G1574&gt;0,AI1574-AJ1574,"")</f>
        <v/>
      </c>
      <c r="AL1574" s="292" t="str">
        <f>IF(日報入力!G1574&gt;0,日報入力!E1574*日報入力!AM1574,"")</f>
        <v/>
      </c>
      <c r="AM1574" s="292" t="str">
        <f>IF(日報入力!G1574&gt;0,日報入力!AB1574*日報入力!AM1574,"")</f>
        <v/>
      </c>
      <c r="AN1574" s="68" t="str">
        <f>IF(日報入力!G1574&gt;0,日報入力!C1574,"")</f>
        <v/>
      </c>
      <c r="AO1574" s="68" t="str">
        <f>日報入力!B1574</f>
        <v/>
      </c>
      <c r="AP1574" s="68" t="str">
        <f>IF(日報入力!AQ1574,日報入力!BA1574,"")</f>
        <v/>
      </c>
      <c r="AQ1574" s="68" t="str">
        <f>IF(日報入力!AR1574,日報入力!BB1574,"")</f>
        <v/>
      </c>
      <c r="AR1574" s="68" t="str">
        <f>IF(日報入力!AS1574,"N勤","")</f>
        <v/>
      </c>
      <c r="AS1574" s="295" t="e">
        <f t="shared" si="89"/>
        <v>#VALUE!</v>
      </c>
      <c r="AT1574" s="439" t="str">
        <f>日報入力!AY1574</f>
        <v/>
      </c>
      <c r="AU1574" s="518" t="str">
        <f>IF(日報入力!G1574,G1574*60/E1574,"")</f>
        <v/>
      </c>
      <c r="AV1574" s="528" t="str">
        <f>IF(日報入力!AT1574,日報入力!AT1574,"")</f>
        <v/>
      </c>
      <c r="AW1574" s="529" t="str">
        <f>IF(日報入力!AT1574,AE1574/日報入力!AT1574,"")</f>
        <v/>
      </c>
      <c r="AX1574" s="530" t="e">
        <f>IF(1&lt;日報集計!AT1574,AT1574/(((F1574-I1574-J1574-N1574-O1574)*60)/(E1574)),"")</f>
        <v>#VALUE!</v>
      </c>
      <c r="AY1574" s="664" t="str">
        <f>IF(日報入力!H1574,AT1574/(((F1574-J1574)*60)/E1574),"")</f>
        <v/>
      </c>
      <c r="AZ1574" s="664" t="str">
        <f>IF(日報入力!I1574,AT1574/((G1574*60)/E1574),"")</f>
        <v/>
      </c>
      <c r="BA1574" s="296" t="str">
        <f>IF(日報入力!G1574,G1574/F1574,"")</f>
        <v/>
      </c>
      <c r="BB1574" s="386" t="e">
        <f t="shared" si="90"/>
        <v>#VALUE!</v>
      </c>
      <c r="BC1574" s="386" t="e">
        <f t="shared" si="91"/>
        <v>#VALUE!</v>
      </c>
      <c r="BD1574" s="80">
        <f>日報入力!AU1574</f>
        <v>0</v>
      </c>
      <c r="BE1574" s="534" t="str">
        <f>IF(日報入力!AV1574,日報入力!AV1574,"")</f>
        <v/>
      </c>
      <c r="BF1574" s="534" t="str">
        <f>IF(日報入力!AW1574,日報入力!AW1574,"")</f>
        <v/>
      </c>
      <c r="BG1574" s="398" t="str">
        <f>IF(日報入力!G1574,日報入力!K1574*日報入力!D1574*日報入力!BC1574,"")</f>
        <v/>
      </c>
    </row>
    <row r="1575" spans="1:59" ht="20.25" hidden="1" customHeight="1" x14ac:dyDescent="0.15">
      <c r="A1575" s="302" t="str">
        <f>IF(日報入力!G1575="","",日報入力!G1575)</f>
        <v/>
      </c>
      <c r="B1575" s="291" t="str">
        <f>IF(日報入力!G1575="","",日報入力!H1575)</f>
        <v/>
      </c>
      <c r="C1575" s="291" t="str">
        <f>IF(日報入力!G1575="","",日報入力!I1575)</f>
        <v/>
      </c>
      <c r="D1575" s="291" t="str">
        <f>IF(日報入力!G1575="","",日報入力!J1575)</f>
        <v/>
      </c>
      <c r="E1575" s="291" t="str">
        <f>IF(日報入力!G1575="","",日報入力!K1575)</f>
        <v/>
      </c>
      <c r="F1575" s="291" t="str">
        <f>IF(日報入力!G1575="","",日報入力!L1575)</f>
        <v/>
      </c>
      <c r="G1575" s="291" t="str">
        <f>IF(日報入力!G1575="","",日報入力!L1575-日報入力!O1575-日報入力!P1575-日報入力!Q1575-日報入力!R1575-日報入力!S1575-日報入力!T1575-日報入力!U1575-日報入力!V1575-日報入力!W1575-日報入力!X1575-日報入力!Y1575-日報入力!Z1575)</f>
        <v/>
      </c>
      <c r="H1575" s="291" t="str">
        <f>IF(日報入力!G1575="","",IF(日報入力!M1575&gt;=0,日報入力!M1575*F1575,F1575))</f>
        <v/>
      </c>
      <c r="I1575" s="291" t="str">
        <f>IF(日報入力!G1575="","",日報入力!O1575)</f>
        <v/>
      </c>
      <c r="J1575" s="291" t="str">
        <f>IF(日報入力!G1575="","",日報入力!P1575)</f>
        <v/>
      </c>
      <c r="K1575" s="291" t="str">
        <f>IF(日報入力!G1575="","",日報入力!Q1575)</f>
        <v/>
      </c>
      <c r="L1575" s="291" t="str">
        <f>IF(日報入力!G1575="","",日報入力!R1575)</f>
        <v/>
      </c>
      <c r="M1575" s="291" t="str">
        <f>IF(日報入力!G1575="","",日報入力!S1575)</f>
        <v/>
      </c>
      <c r="N1575" s="291" t="str">
        <f>IF(日報入力!G1575="","",日報入力!T1575)</f>
        <v/>
      </c>
      <c r="O1575" s="291" t="str">
        <f>IF(日報入力!G1575="","",日報入力!U1575)</f>
        <v/>
      </c>
      <c r="P1575" s="291" t="str">
        <f>IF(日報入力!G1575="","",日報入力!V1575)</f>
        <v/>
      </c>
      <c r="Q1575" s="291" t="str">
        <f>IF(日報入力!G1575="","",日報入力!W1575)</f>
        <v/>
      </c>
      <c r="R1575" s="291" t="str">
        <f>IF(日報入力!G1575="","",日報入力!X1575)</f>
        <v/>
      </c>
      <c r="S1575" s="291" t="str">
        <f>IF(日報入力!G1575="","",日報入力!Y1575)</f>
        <v/>
      </c>
      <c r="T1575" s="291" t="str">
        <f>IF(日報入力!G1575="","",日報入力!Z1575)</f>
        <v/>
      </c>
      <c r="U1575" s="291" t="str">
        <f>IF(日報入力!G1575="","",日報入力!AA1575)</f>
        <v/>
      </c>
      <c r="V1575" s="378" t="str">
        <f>IF(日報入力!G1575="","",日報入力!AB1575)</f>
        <v/>
      </c>
      <c r="W1575" s="291" t="str">
        <f>IF(日報入力!G1575="","",日報入力!AC1575)</f>
        <v/>
      </c>
      <c r="X1575" s="291" t="str">
        <f>IF(日報入力!G1575="","",日報入力!AD1575)</f>
        <v/>
      </c>
      <c r="Y1575" s="291" t="str">
        <f>IF(日報入力!G1575="","",日報入力!AE1575)</f>
        <v/>
      </c>
      <c r="Z1575" s="291" t="str">
        <f>IF(日報入力!G1575="","",日報入力!AF1575)</f>
        <v/>
      </c>
      <c r="AA1575" s="291" t="str">
        <f>IF(日報入力!G1575="","",日報入力!AG1575)</f>
        <v/>
      </c>
      <c r="AB1575" s="291" t="str">
        <f>IF(日報入力!G1575="","",日報入力!AH1575)</f>
        <v/>
      </c>
      <c r="AC1575" s="291" t="str">
        <f>IF(日報入力!G1575="","",日報入力!AI1575)</f>
        <v/>
      </c>
      <c r="AD1575" s="291" t="str">
        <f>IF(日報入力!G1575="","",日報入力!AJ1575)</f>
        <v/>
      </c>
      <c r="AE1575" s="292" t="str">
        <f>IF(日報入力!G1575="","",日報入力!E1575)</f>
        <v/>
      </c>
      <c r="AF1575" s="293" t="str">
        <f>IF(日報入力!G1575="","",日報入力!AK1575)</f>
        <v/>
      </c>
      <c r="AG1575" s="293" t="str">
        <f>IF(日報入力!G1575="","",日報入力!AL1575)</f>
        <v/>
      </c>
      <c r="AH1575" s="293" t="str">
        <f>IF(日報入力!G1575="","",日報入力!AM1575)</f>
        <v/>
      </c>
      <c r="AI1575" s="294" t="str">
        <f>IF(日報入力!G1575&gt;0,日報入力!D1575*日報入力!K1575*日報入力!AL1575,"")</f>
        <v/>
      </c>
      <c r="AJ1575" s="294" t="str">
        <f>IF(日報入力!G1575&gt;0,日報入力!E1575*日報入力!AL1575,"")</f>
        <v/>
      </c>
      <c r="AK1575" s="294" t="str">
        <f>IF(日報入力!G1575&gt;0,AI1575-AJ1575,"")</f>
        <v/>
      </c>
      <c r="AL1575" s="292" t="str">
        <f>IF(日報入力!G1575&gt;0,日報入力!E1575*日報入力!AM1575,"")</f>
        <v/>
      </c>
      <c r="AM1575" s="292" t="str">
        <f>IF(日報入力!G1575&gt;0,日報入力!AB1575*日報入力!AM1575,"")</f>
        <v/>
      </c>
      <c r="AN1575" s="68" t="str">
        <f>IF(日報入力!G1575&gt;0,日報入力!C1575,"")</f>
        <v/>
      </c>
      <c r="AO1575" s="68" t="str">
        <f>日報入力!B1575</f>
        <v/>
      </c>
      <c r="AP1575" s="68" t="str">
        <f>IF(日報入力!AQ1575,日報入力!BA1575,"")</f>
        <v/>
      </c>
      <c r="AQ1575" s="68" t="str">
        <f>IF(日報入力!AR1575,日報入力!BB1575,"")</f>
        <v/>
      </c>
      <c r="AR1575" s="68" t="str">
        <f>IF(日報入力!AS1575,"N勤","")</f>
        <v/>
      </c>
      <c r="AS1575" s="295" t="e">
        <f t="shared" si="89"/>
        <v>#VALUE!</v>
      </c>
      <c r="AT1575" s="439" t="str">
        <f>日報入力!AY1575</f>
        <v/>
      </c>
      <c r="AU1575" s="518" t="str">
        <f>IF(日報入力!G1575,G1575*60/E1575,"")</f>
        <v/>
      </c>
      <c r="AV1575" s="528" t="str">
        <f>IF(日報入力!AT1575,日報入力!AT1575,"")</f>
        <v/>
      </c>
      <c r="AW1575" s="529" t="str">
        <f>IF(日報入力!AT1575,AE1575/日報入力!AT1575,"")</f>
        <v/>
      </c>
      <c r="AX1575" s="530" t="e">
        <f>IF(1&lt;日報集計!AT1575,AT1575/(((F1575-I1575-J1575-N1575-O1575)*60)/(E1575)),"")</f>
        <v>#VALUE!</v>
      </c>
      <c r="AY1575" s="664" t="str">
        <f>IF(日報入力!H1575,AT1575/(((F1575-J1575)*60)/E1575),"")</f>
        <v/>
      </c>
      <c r="AZ1575" s="664" t="str">
        <f>IF(日報入力!I1575,AT1575/((G1575*60)/E1575),"")</f>
        <v/>
      </c>
      <c r="BA1575" s="296" t="str">
        <f>IF(日報入力!G1575,G1575/F1575,"")</f>
        <v/>
      </c>
      <c r="BB1575" s="386" t="e">
        <f t="shared" si="90"/>
        <v>#VALUE!</v>
      </c>
      <c r="BC1575" s="386" t="e">
        <f t="shared" si="91"/>
        <v>#VALUE!</v>
      </c>
      <c r="BD1575" s="80">
        <f>日報入力!AU1575</f>
        <v>0</v>
      </c>
      <c r="BE1575" s="534" t="str">
        <f>IF(日報入力!AV1575,日報入力!AV1575,"")</f>
        <v/>
      </c>
      <c r="BF1575" s="534" t="str">
        <f>IF(日報入力!AW1575,日報入力!AW1575,"")</f>
        <v/>
      </c>
      <c r="BG1575" s="398" t="str">
        <f>IF(日報入力!G1575,日報入力!K1575*日報入力!D1575*日報入力!BC1575,"")</f>
        <v/>
      </c>
    </row>
    <row r="1576" spans="1:59" ht="20.25" hidden="1" customHeight="1" x14ac:dyDescent="0.15">
      <c r="A1576" s="302" t="str">
        <f>IF(日報入力!G1576="","",日報入力!G1576)</f>
        <v/>
      </c>
      <c r="B1576" s="291" t="str">
        <f>IF(日報入力!G1576="","",日報入力!H1576)</f>
        <v/>
      </c>
      <c r="C1576" s="291" t="str">
        <f>IF(日報入力!G1576="","",日報入力!I1576)</f>
        <v/>
      </c>
      <c r="D1576" s="291" t="str">
        <f>IF(日報入力!G1576="","",日報入力!J1576)</f>
        <v/>
      </c>
      <c r="E1576" s="291" t="str">
        <f>IF(日報入力!G1576="","",日報入力!K1576)</f>
        <v/>
      </c>
      <c r="F1576" s="291" t="str">
        <f>IF(日報入力!G1576="","",日報入力!L1576)</f>
        <v/>
      </c>
      <c r="G1576" s="291" t="str">
        <f>IF(日報入力!G1576="","",日報入力!L1576-日報入力!O1576-日報入力!P1576-日報入力!Q1576-日報入力!R1576-日報入力!S1576-日報入力!T1576-日報入力!U1576-日報入力!V1576-日報入力!W1576-日報入力!X1576-日報入力!Y1576-日報入力!Z1576)</f>
        <v/>
      </c>
      <c r="H1576" s="291" t="str">
        <f>IF(日報入力!G1576="","",IF(日報入力!M1576&gt;=0,日報入力!M1576*F1576,F1576))</f>
        <v/>
      </c>
      <c r="I1576" s="291" t="str">
        <f>IF(日報入力!G1576="","",日報入力!O1576)</f>
        <v/>
      </c>
      <c r="J1576" s="291" t="str">
        <f>IF(日報入力!G1576="","",日報入力!P1576)</f>
        <v/>
      </c>
      <c r="K1576" s="291" t="str">
        <f>IF(日報入力!G1576="","",日報入力!Q1576)</f>
        <v/>
      </c>
      <c r="L1576" s="291" t="str">
        <f>IF(日報入力!G1576="","",日報入力!R1576)</f>
        <v/>
      </c>
      <c r="M1576" s="291" t="str">
        <f>IF(日報入力!G1576="","",日報入力!S1576)</f>
        <v/>
      </c>
      <c r="N1576" s="291" t="str">
        <f>IF(日報入力!G1576="","",日報入力!T1576)</f>
        <v/>
      </c>
      <c r="O1576" s="291" t="str">
        <f>IF(日報入力!G1576="","",日報入力!U1576)</f>
        <v/>
      </c>
      <c r="P1576" s="291" t="str">
        <f>IF(日報入力!G1576="","",日報入力!V1576)</f>
        <v/>
      </c>
      <c r="Q1576" s="291" t="str">
        <f>IF(日報入力!G1576="","",日報入力!W1576)</f>
        <v/>
      </c>
      <c r="R1576" s="291" t="str">
        <f>IF(日報入力!G1576="","",日報入力!X1576)</f>
        <v/>
      </c>
      <c r="S1576" s="291" t="str">
        <f>IF(日報入力!G1576="","",日報入力!Y1576)</f>
        <v/>
      </c>
      <c r="T1576" s="291" t="str">
        <f>IF(日報入力!G1576="","",日報入力!Z1576)</f>
        <v/>
      </c>
      <c r="U1576" s="291" t="str">
        <f>IF(日報入力!G1576="","",日報入力!AA1576)</f>
        <v/>
      </c>
      <c r="V1576" s="378" t="str">
        <f>IF(日報入力!G1576="","",日報入力!AB1576)</f>
        <v/>
      </c>
      <c r="W1576" s="291" t="str">
        <f>IF(日報入力!G1576="","",日報入力!AC1576)</f>
        <v/>
      </c>
      <c r="X1576" s="291" t="str">
        <f>IF(日報入力!G1576="","",日報入力!AD1576)</f>
        <v/>
      </c>
      <c r="Y1576" s="291" t="str">
        <f>IF(日報入力!G1576="","",日報入力!AE1576)</f>
        <v/>
      </c>
      <c r="Z1576" s="291" t="str">
        <f>IF(日報入力!G1576="","",日報入力!AF1576)</f>
        <v/>
      </c>
      <c r="AA1576" s="291" t="str">
        <f>IF(日報入力!G1576="","",日報入力!AG1576)</f>
        <v/>
      </c>
      <c r="AB1576" s="291" t="str">
        <f>IF(日報入力!G1576="","",日報入力!AH1576)</f>
        <v/>
      </c>
      <c r="AC1576" s="291" t="str">
        <f>IF(日報入力!G1576="","",日報入力!AI1576)</f>
        <v/>
      </c>
      <c r="AD1576" s="291" t="str">
        <f>IF(日報入力!G1576="","",日報入力!AJ1576)</f>
        <v/>
      </c>
      <c r="AE1576" s="292" t="str">
        <f>IF(日報入力!G1576="","",日報入力!E1576)</f>
        <v/>
      </c>
      <c r="AF1576" s="293" t="str">
        <f>IF(日報入力!G1576="","",日報入力!AK1576)</f>
        <v/>
      </c>
      <c r="AG1576" s="293" t="str">
        <f>IF(日報入力!G1576="","",日報入力!AL1576)</f>
        <v/>
      </c>
      <c r="AH1576" s="293" t="str">
        <f>IF(日報入力!G1576="","",日報入力!AM1576)</f>
        <v/>
      </c>
      <c r="AI1576" s="294" t="str">
        <f>IF(日報入力!G1576&gt;0,日報入力!D1576*日報入力!K1576*日報入力!AL1576,"")</f>
        <v/>
      </c>
      <c r="AJ1576" s="294" t="str">
        <f>IF(日報入力!G1576&gt;0,日報入力!E1576*日報入力!AL1576,"")</f>
        <v/>
      </c>
      <c r="AK1576" s="294" t="str">
        <f>IF(日報入力!G1576&gt;0,AI1576-AJ1576,"")</f>
        <v/>
      </c>
      <c r="AL1576" s="292" t="str">
        <f>IF(日報入力!G1576&gt;0,日報入力!E1576*日報入力!AM1576,"")</f>
        <v/>
      </c>
      <c r="AM1576" s="292" t="str">
        <f>IF(日報入力!G1576&gt;0,日報入力!AB1576*日報入力!AM1576,"")</f>
        <v/>
      </c>
      <c r="AN1576" s="68" t="str">
        <f>IF(日報入力!G1576&gt;0,日報入力!C1576,"")</f>
        <v/>
      </c>
      <c r="AO1576" s="68" t="str">
        <f>日報入力!B1576</f>
        <v/>
      </c>
      <c r="AP1576" s="68" t="str">
        <f>IF(日報入力!AQ1576,日報入力!BA1576,"")</f>
        <v/>
      </c>
      <c r="AQ1576" s="68" t="str">
        <f>IF(日報入力!AR1576,日報入力!BB1576,"")</f>
        <v/>
      </c>
      <c r="AR1576" s="68" t="str">
        <f>IF(日報入力!AS1576,"N勤","")</f>
        <v/>
      </c>
      <c r="AS1576" s="295" t="e">
        <f t="shared" si="89"/>
        <v>#VALUE!</v>
      </c>
      <c r="AT1576" s="439" t="str">
        <f>日報入力!AY1576</f>
        <v/>
      </c>
      <c r="AU1576" s="518" t="str">
        <f>IF(日報入力!G1576,G1576*60/E1576,"")</f>
        <v/>
      </c>
      <c r="AV1576" s="528" t="str">
        <f>IF(日報入力!AT1576,日報入力!AT1576,"")</f>
        <v/>
      </c>
      <c r="AW1576" s="529" t="str">
        <f>IF(日報入力!AT1576,AE1576/日報入力!AT1576,"")</f>
        <v/>
      </c>
      <c r="AX1576" s="530" t="e">
        <f>IF(1&lt;日報集計!AT1576,AT1576/(((F1576-I1576-J1576-N1576-O1576)*60)/(E1576)),"")</f>
        <v>#VALUE!</v>
      </c>
      <c r="AY1576" s="664" t="str">
        <f>IF(日報入力!H1576,AT1576/(((F1576-J1576)*60)/E1576),"")</f>
        <v/>
      </c>
      <c r="AZ1576" s="664" t="str">
        <f>IF(日報入力!I1576,AT1576/((G1576*60)/E1576),"")</f>
        <v/>
      </c>
      <c r="BA1576" s="296" t="str">
        <f>IF(日報入力!G1576,G1576/F1576,"")</f>
        <v/>
      </c>
      <c r="BB1576" s="386" t="e">
        <f t="shared" si="90"/>
        <v>#VALUE!</v>
      </c>
      <c r="BC1576" s="386" t="e">
        <f t="shared" si="91"/>
        <v>#VALUE!</v>
      </c>
      <c r="BD1576" s="80">
        <f>日報入力!AU1576</f>
        <v>0</v>
      </c>
      <c r="BE1576" s="534" t="str">
        <f>IF(日報入力!AV1576,日報入力!AV1576,"")</f>
        <v/>
      </c>
      <c r="BF1576" s="534" t="str">
        <f>IF(日報入力!AW1576,日報入力!AW1576,"")</f>
        <v/>
      </c>
      <c r="BG1576" s="398" t="str">
        <f>IF(日報入力!G1576,日報入力!K1576*日報入力!D1576*日報入力!BC1576,"")</f>
        <v/>
      </c>
    </row>
    <row r="1577" spans="1:59" ht="20.25" hidden="1" customHeight="1" x14ac:dyDescent="0.15">
      <c r="A1577" s="302" t="str">
        <f>IF(日報入力!G1577="","",日報入力!G1577)</f>
        <v/>
      </c>
      <c r="B1577" s="291" t="str">
        <f>IF(日報入力!G1577="","",日報入力!H1577)</f>
        <v/>
      </c>
      <c r="C1577" s="291" t="str">
        <f>IF(日報入力!G1577="","",日報入力!I1577)</f>
        <v/>
      </c>
      <c r="D1577" s="291" t="str">
        <f>IF(日報入力!G1577="","",日報入力!J1577)</f>
        <v/>
      </c>
      <c r="E1577" s="291" t="str">
        <f>IF(日報入力!G1577="","",日報入力!K1577)</f>
        <v/>
      </c>
      <c r="F1577" s="291" t="str">
        <f>IF(日報入力!G1577="","",日報入力!L1577)</f>
        <v/>
      </c>
      <c r="G1577" s="291" t="str">
        <f>IF(日報入力!G1577="","",日報入力!L1577-日報入力!O1577-日報入力!P1577-日報入力!Q1577-日報入力!R1577-日報入力!S1577-日報入力!T1577-日報入力!U1577-日報入力!V1577-日報入力!W1577-日報入力!X1577-日報入力!Y1577-日報入力!Z1577)</f>
        <v/>
      </c>
      <c r="H1577" s="291" t="str">
        <f>IF(日報入力!G1577="","",IF(日報入力!M1577&gt;=0,日報入力!M1577*F1577,F1577))</f>
        <v/>
      </c>
      <c r="I1577" s="291" t="str">
        <f>IF(日報入力!G1577="","",日報入力!O1577)</f>
        <v/>
      </c>
      <c r="J1577" s="291" t="str">
        <f>IF(日報入力!G1577="","",日報入力!P1577)</f>
        <v/>
      </c>
      <c r="K1577" s="291" t="str">
        <f>IF(日報入力!G1577="","",日報入力!Q1577)</f>
        <v/>
      </c>
      <c r="L1577" s="291" t="str">
        <f>IF(日報入力!G1577="","",日報入力!R1577)</f>
        <v/>
      </c>
      <c r="M1577" s="291" t="str">
        <f>IF(日報入力!G1577="","",日報入力!S1577)</f>
        <v/>
      </c>
      <c r="N1577" s="291" t="str">
        <f>IF(日報入力!G1577="","",日報入力!T1577)</f>
        <v/>
      </c>
      <c r="O1577" s="291" t="str">
        <f>IF(日報入力!G1577="","",日報入力!U1577)</f>
        <v/>
      </c>
      <c r="P1577" s="291" t="str">
        <f>IF(日報入力!G1577="","",日報入力!V1577)</f>
        <v/>
      </c>
      <c r="Q1577" s="291" t="str">
        <f>IF(日報入力!G1577="","",日報入力!W1577)</f>
        <v/>
      </c>
      <c r="R1577" s="291" t="str">
        <f>IF(日報入力!G1577="","",日報入力!X1577)</f>
        <v/>
      </c>
      <c r="S1577" s="291" t="str">
        <f>IF(日報入力!G1577="","",日報入力!Y1577)</f>
        <v/>
      </c>
      <c r="T1577" s="291" t="str">
        <f>IF(日報入力!G1577="","",日報入力!Z1577)</f>
        <v/>
      </c>
      <c r="U1577" s="291" t="str">
        <f>IF(日報入力!G1577="","",日報入力!AA1577)</f>
        <v/>
      </c>
      <c r="V1577" s="378" t="str">
        <f>IF(日報入力!G1577="","",日報入力!AB1577)</f>
        <v/>
      </c>
      <c r="W1577" s="291" t="str">
        <f>IF(日報入力!G1577="","",日報入力!AC1577)</f>
        <v/>
      </c>
      <c r="X1577" s="291" t="str">
        <f>IF(日報入力!G1577="","",日報入力!AD1577)</f>
        <v/>
      </c>
      <c r="Y1577" s="291" t="str">
        <f>IF(日報入力!G1577="","",日報入力!AE1577)</f>
        <v/>
      </c>
      <c r="Z1577" s="291" t="str">
        <f>IF(日報入力!G1577="","",日報入力!AF1577)</f>
        <v/>
      </c>
      <c r="AA1577" s="291" t="str">
        <f>IF(日報入力!G1577="","",日報入力!AG1577)</f>
        <v/>
      </c>
      <c r="AB1577" s="291" t="str">
        <f>IF(日報入力!G1577="","",日報入力!AH1577)</f>
        <v/>
      </c>
      <c r="AC1577" s="291" t="str">
        <f>IF(日報入力!G1577="","",日報入力!AI1577)</f>
        <v/>
      </c>
      <c r="AD1577" s="291" t="str">
        <f>IF(日報入力!G1577="","",日報入力!AJ1577)</f>
        <v/>
      </c>
      <c r="AE1577" s="292" t="str">
        <f>IF(日報入力!G1577="","",日報入力!E1577)</f>
        <v/>
      </c>
      <c r="AF1577" s="293" t="str">
        <f>IF(日報入力!G1577="","",日報入力!AK1577)</f>
        <v/>
      </c>
      <c r="AG1577" s="293" t="str">
        <f>IF(日報入力!G1577="","",日報入力!AL1577)</f>
        <v/>
      </c>
      <c r="AH1577" s="293" t="str">
        <f>IF(日報入力!G1577="","",日報入力!AM1577)</f>
        <v/>
      </c>
      <c r="AI1577" s="294" t="str">
        <f>IF(日報入力!G1577&gt;0,日報入力!D1577*日報入力!K1577*日報入力!AL1577,"")</f>
        <v/>
      </c>
      <c r="AJ1577" s="294" t="str">
        <f>IF(日報入力!G1577&gt;0,日報入力!E1577*日報入力!AL1577,"")</f>
        <v/>
      </c>
      <c r="AK1577" s="294" t="str">
        <f>IF(日報入力!G1577&gt;0,AI1577-AJ1577,"")</f>
        <v/>
      </c>
      <c r="AL1577" s="292" t="str">
        <f>IF(日報入力!G1577&gt;0,日報入力!E1577*日報入力!AM1577,"")</f>
        <v/>
      </c>
      <c r="AM1577" s="292" t="str">
        <f>IF(日報入力!G1577&gt;0,日報入力!AB1577*日報入力!AM1577,"")</f>
        <v/>
      </c>
      <c r="AN1577" s="68" t="str">
        <f>IF(日報入力!G1577&gt;0,日報入力!C1577,"")</f>
        <v/>
      </c>
      <c r="AO1577" s="68" t="str">
        <f>日報入力!B1577</f>
        <v/>
      </c>
      <c r="AP1577" s="68" t="str">
        <f>IF(日報入力!AQ1577,日報入力!BA1577,"")</f>
        <v/>
      </c>
      <c r="AQ1577" s="68" t="str">
        <f>IF(日報入力!AR1577,日報入力!BB1577,"")</f>
        <v/>
      </c>
      <c r="AR1577" s="68" t="str">
        <f>IF(日報入力!AS1577,"N勤","")</f>
        <v/>
      </c>
      <c r="AS1577" s="295" t="e">
        <f t="shared" ref="AS1577:AS1640" si="92">IF(A1577,V1577/(AE1577+V1577),"")</f>
        <v>#VALUE!</v>
      </c>
      <c r="AT1577" s="439" t="str">
        <f>日報入力!AY1577</f>
        <v/>
      </c>
      <c r="AU1577" s="518" t="str">
        <f>IF(日報入力!G1577,G1577*60/E1577,"")</f>
        <v/>
      </c>
      <c r="AV1577" s="528" t="str">
        <f>IF(日報入力!AT1577,日報入力!AT1577,"")</f>
        <v/>
      </c>
      <c r="AW1577" s="529" t="str">
        <f>IF(日報入力!AT1577,AE1577/日報入力!AT1577,"")</f>
        <v/>
      </c>
      <c r="AX1577" s="530" t="e">
        <f>IF(1&lt;日報集計!AT1577,AT1577/(((F1577-I1577-J1577-N1577-O1577)*60)/(E1577)),"")</f>
        <v>#VALUE!</v>
      </c>
      <c r="AY1577" s="664" t="str">
        <f>IF(日報入力!H1577,AT1577/(((F1577-J1577)*60)/E1577),"")</f>
        <v/>
      </c>
      <c r="AZ1577" s="664" t="str">
        <f>IF(日報入力!I1577,AT1577/((G1577*60)/E1577),"")</f>
        <v/>
      </c>
      <c r="BA1577" s="296" t="str">
        <f>IF(日報入力!G1577,G1577/F1577,"")</f>
        <v/>
      </c>
      <c r="BB1577" s="386" t="e">
        <f t="shared" ref="BB1577:BB1640" si="93">AL1577/F1577*60</f>
        <v>#VALUE!</v>
      </c>
      <c r="BC1577" s="386" t="e">
        <f t="shared" ref="BC1577:BC1640" si="94">AL1577/H1577*60</f>
        <v>#VALUE!</v>
      </c>
      <c r="BD1577" s="80">
        <f>日報入力!AU1577</f>
        <v>0</v>
      </c>
      <c r="BE1577" s="534" t="str">
        <f>IF(日報入力!AV1577,日報入力!AV1577,"")</f>
        <v/>
      </c>
      <c r="BF1577" s="534" t="str">
        <f>IF(日報入力!AW1577,日報入力!AW1577,"")</f>
        <v/>
      </c>
      <c r="BG1577" s="398" t="str">
        <f>IF(日報入力!G1577,日報入力!K1577*日報入力!D1577*日報入力!BC1577,"")</f>
        <v/>
      </c>
    </row>
    <row r="1578" spans="1:59" ht="20.25" hidden="1" customHeight="1" x14ac:dyDescent="0.15">
      <c r="A1578" s="302" t="str">
        <f>IF(日報入力!G1578="","",日報入力!G1578)</f>
        <v/>
      </c>
      <c r="B1578" s="291" t="str">
        <f>IF(日報入力!G1578="","",日報入力!H1578)</f>
        <v/>
      </c>
      <c r="C1578" s="291" t="str">
        <f>IF(日報入力!G1578="","",日報入力!I1578)</f>
        <v/>
      </c>
      <c r="D1578" s="291" t="str">
        <f>IF(日報入力!G1578="","",日報入力!J1578)</f>
        <v/>
      </c>
      <c r="E1578" s="291" t="str">
        <f>IF(日報入力!G1578="","",日報入力!K1578)</f>
        <v/>
      </c>
      <c r="F1578" s="291" t="str">
        <f>IF(日報入力!G1578="","",日報入力!L1578)</f>
        <v/>
      </c>
      <c r="G1578" s="291" t="str">
        <f>IF(日報入力!G1578="","",日報入力!L1578-日報入力!O1578-日報入力!P1578-日報入力!Q1578-日報入力!R1578-日報入力!S1578-日報入力!T1578-日報入力!U1578-日報入力!V1578-日報入力!W1578-日報入力!X1578-日報入力!Y1578-日報入力!Z1578)</f>
        <v/>
      </c>
      <c r="H1578" s="291" t="str">
        <f>IF(日報入力!G1578="","",IF(日報入力!M1578&gt;=0,日報入力!M1578*F1578,F1578))</f>
        <v/>
      </c>
      <c r="I1578" s="291" t="str">
        <f>IF(日報入力!G1578="","",日報入力!O1578)</f>
        <v/>
      </c>
      <c r="J1578" s="291" t="str">
        <f>IF(日報入力!G1578="","",日報入力!P1578)</f>
        <v/>
      </c>
      <c r="K1578" s="291" t="str">
        <f>IF(日報入力!G1578="","",日報入力!Q1578)</f>
        <v/>
      </c>
      <c r="L1578" s="291" t="str">
        <f>IF(日報入力!G1578="","",日報入力!R1578)</f>
        <v/>
      </c>
      <c r="M1578" s="291" t="str">
        <f>IF(日報入力!G1578="","",日報入力!S1578)</f>
        <v/>
      </c>
      <c r="N1578" s="291" t="str">
        <f>IF(日報入力!G1578="","",日報入力!T1578)</f>
        <v/>
      </c>
      <c r="O1578" s="291" t="str">
        <f>IF(日報入力!G1578="","",日報入力!U1578)</f>
        <v/>
      </c>
      <c r="P1578" s="291" t="str">
        <f>IF(日報入力!G1578="","",日報入力!V1578)</f>
        <v/>
      </c>
      <c r="Q1578" s="291" t="str">
        <f>IF(日報入力!G1578="","",日報入力!W1578)</f>
        <v/>
      </c>
      <c r="R1578" s="291" t="str">
        <f>IF(日報入力!G1578="","",日報入力!X1578)</f>
        <v/>
      </c>
      <c r="S1578" s="291" t="str">
        <f>IF(日報入力!G1578="","",日報入力!Y1578)</f>
        <v/>
      </c>
      <c r="T1578" s="291" t="str">
        <f>IF(日報入力!G1578="","",日報入力!Z1578)</f>
        <v/>
      </c>
      <c r="U1578" s="291" t="str">
        <f>IF(日報入力!G1578="","",日報入力!AA1578)</f>
        <v/>
      </c>
      <c r="V1578" s="378" t="str">
        <f>IF(日報入力!G1578="","",日報入力!AB1578)</f>
        <v/>
      </c>
      <c r="W1578" s="291" t="str">
        <f>IF(日報入力!G1578="","",日報入力!AC1578)</f>
        <v/>
      </c>
      <c r="X1578" s="291" t="str">
        <f>IF(日報入力!G1578="","",日報入力!AD1578)</f>
        <v/>
      </c>
      <c r="Y1578" s="291" t="str">
        <f>IF(日報入力!G1578="","",日報入力!AE1578)</f>
        <v/>
      </c>
      <c r="Z1578" s="291" t="str">
        <f>IF(日報入力!G1578="","",日報入力!AF1578)</f>
        <v/>
      </c>
      <c r="AA1578" s="291" t="str">
        <f>IF(日報入力!G1578="","",日報入力!AG1578)</f>
        <v/>
      </c>
      <c r="AB1578" s="291" t="str">
        <f>IF(日報入力!G1578="","",日報入力!AH1578)</f>
        <v/>
      </c>
      <c r="AC1578" s="291" t="str">
        <f>IF(日報入力!G1578="","",日報入力!AI1578)</f>
        <v/>
      </c>
      <c r="AD1578" s="291" t="str">
        <f>IF(日報入力!G1578="","",日報入力!AJ1578)</f>
        <v/>
      </c>
      <c r="AE1578" s="292" t="str">
        <f>IF(日報入力!G1578="","",日報入力!E1578)</f>
        <v/>
      </c>
      <c r="AF1578" s="293" t="str">
        <f>IF(日報入力!G1578="","",日報入力!AK1578)</f>
        <v/>
      </c>
      <c r="AG1578" s="293" t="str">
        <f>IF(日報入力!G1578="","",日報入力!AL1578)</f>
        <v/>
      </c>
      <c r="AH1578" s="293" t="str">
        <f>IF(日報入力!G1578="","",日報入力!AM1578)</f>
        <v/>
      </c>
      <c r="AI1578" s="294" t="str">
        <f>IF(日報入力!G1578&gt;0,日報入力!D1578*日報入力!K1578*日報入力!AL1578,"")</f>
        <v/>
      </c>
      <c r="AJ1578" s="294" t="str">
        <f>IF(日報入力!G1578&gt;0,日報入力!E1578*日報入力!AL1578,"")</f>
        <v/>
      </c>
      <c r="AK1578" s="294" t="str">
        <f>IF(日報入力!G1578&gt;0,AI1578-AJ1578,"")</f>
        <v/>
      </c>
      <c r="AL1578" s="292" t="str">
        <f>IF(日報入力!G1578&gt;0,日報入力!E1578*日報入力!AM1578,"")</f>
        <v/>
      </c>
      <c r="AM1578" s="292" t="str">
        <f>IF(日報入力!G1578&gt;0,日報入力!AB1578*日報入力!AM1578,"")</f>
        <v/>
      </c>
      <c r="AN1578" s="68" t="str">
        <f>IF(日報入力!G1578&gt;0,日報入力!C1578,"")</f>
        <v/>
      </c>
      <c r="AO1578" s="68" t="str">
        <f>日報入力!B1578</f>
        <v/>
      </c>
      <c r="AP1578" s="68" t="str">
        <f>IF(日報入力!AQ1578,日報入力!BA1578,"")</f>
        <v/>
      </c>
      <c r="AQ1578" s="68" t="str">
        <f>IF(日報入力!AR1578,日報入力!BB1578,"")</f>
        <v/>
      </c>
      <c r="AR1578" s="68" t="str">
        <f>IF(日報入力!AS1578,"N勤","")</f>
        <v/>
      </c>
      <c r="AS1578" s="295" t="e">
        <f t="shared" si="92"/>
        <v>#VALUE!</v>
      </c>
      <c r="AT1578" s="439" t="str">
        <f>日報入力!AY1578</f>
        <v/>
      </c>
      <c r="AU1578" s="518" t="str">
        <f>IF(日報入力!G1578,G1578*60/E1578,"")</f>
        <v/>
      </c>
      <c r="AV1578" s="528" t="str">
        <f>IF(日報入力!AT1578,日報入力!AT1578,"")</f>
        <v/>
      </c>
      <c r="AW1578" s="529" t="str">
        <f>IF(日報入力!AT1578,AE1578/日報入力!AT1578,"")</f>
        <v/>
      </c>
      <c r="AX1578" s="530" t="e">
        <f>IF(1&lt;日報集計!AT1578,AT1578/(((F1578-I1578-J1578-N1578-O1578)*60)/(E1578)),"")</f>
        <v>#VALUE!</v>
      </c>
      <c r="AY1578" s="664" t="str">
        <f>IF(日報入力!H1578,AT1578/(((F1578-J1578)*60)/E1578),"")</f>
        <v/>
      </c>
      <c r="AZ1578" s="664" t="str">
        <f>IF(日報入力!I1578,AT1578/((G1578*60)/E1578),"")</f>
        <v/>
      </c>
      <c r="BA1578" s="296" t="str">
        <f>IF(日報入力!G1578,G1578/F1578,"")</f>
        <v/>
      </c>
      <c r="BB1578" s="386" t="e">
        <f t="shared" si="93"/>
        <v>#VALUE!</v>
      </c>
      <c r="BC1578" s="386" t="e">
        <f t="shared" si="94"/>
        <v>#VALUE!</v>
      </c>
      <c r="BD1578" s="80">
        <f>日報入力!AU1578</f>
        <v>0</v>
      </c>
      <c r="BE1578" s="534" t="str">
        <f>IF(日報入力!AV1578,日報入力!AV1578,"")</f>
        <v/>
      </c>
      <c r="BF1578" s="534" t="str">
        <f>IF(日報入力!AW1578,日報入力!AW1578,"")</f>
        <v/>
      </c>
      <c r="BG1578" s="398" t="str">
        <f>IF(日報入力!G1578,日報入力!K1578*日報入力!D1578*日報入力!BC1578,"")</f>
        <v/>
      </c>
    </row>
    <row r="1579" spans="1:59" ht="20.25" hidden="1" customHeight="1" x14ac:dyDescent="0.15">
      <c r="A1579" s="302" t="str">
        <f>IF(日報入力!G1579="","",日報入力!G1579)</f>
        <v/>
      </c>
      <c r="B1579" s="291" t="str">
        <f>IF(日報入力!G1579="","",日報入力!H1579)</f>
        <v/>
      </c>
      <c r="C1579" s="291" t="str">
        <f>IF(日報入力!G1579="","",日報入力!I1579)</f>
        <v/>
      </c>
      <c r="D1579" s="291" t="str">
        <f>IF(日報入力!G1579="","",日報入力!J1579)</f>
        <v/>
      </c>
      <c r="E1579" s="291" t="str">
        <f>IF(日報入力!G1579="","",日報入力!K1579)</f>
        <v/>
      </c>
      <c r="F1579" s="291" t="str">
        <f>IF(日報入力!G1579="","",日報入力!L1579)</f>
        <v/>
      </c>
      <c r="G1579" s="291" t="str">
        <f>IF(日報入力!G1579="","",日報入力!L1579-日報入力!O1579-日報入力!P1579-日報入力!Q1579-日報入力!R1579-日報入力!S1579-日報入力!T1579-日報入力!U1579-日報入力!V1579-日報入力!W1579-日報入力!X1579-日報入力!Y1579-日報入力!Z1579)</f>
        <v/>
      </c>
      <c r="H1579" s="291" t="str">
        <f>IF(日報入力!G1579="","",IF(日報入力!M1579&gt;=0,日報入力!M1579*F1579,F1579))</f>
        <v/>
      </c>
      <c r="I1579" s="291" t="str">
        <f>IF(日報入力!G1579="","",日報入力!O1579)</f>
        <v/>
      </c>
      <c r="J1579" s="291" t="str">
        <f>IF(日報入力!G1579="","",日報入力!P1579)</f>
        <v/>
      </c>
      <c r="K1579" s="291" t="str">
        <f>IF(日報入力!G1579="","",日報入力!Q1579)</f>
        <v/>
      </c>
      <c r="L1579" s="291" t="str">
        <f>IF(日報入力!G1579="","",日報入力!R1579)</f>
        <v/>
      </c>
      <c r="M1579" s="291" t="str">
        <f>IF(日報入力!G1579="","",日報入力!S1579)</f>
        <v/>
      </c>
      <c r="N1579" s="291" t="str">
        <f>IF(日報入力!G1579="","",日報入力!T1579)</f>
        <v/>
      </c>
      <c r="O1579" s="291" t="str">
        <f>IF(日報入力!G1579="","",日報入力!U1579)</f>
        <v/>
      </c>
      <c r="P1579" s="291" t="str">
        <f>IF(日報入力!G1579="","",日報入力!V1579)</f>
        <v/>
      </c>
      <c r="Q1579" s="291" t="str">
        <f>IF(日報入力!G1579="","",日報入力!W1579)</f>
        <v/>
      </c>
      <c r="R1579" s="291" t="str">
        <f>IF(日報入力!G1579="","",日報入力!X1579)</f>
        <v/>
      </c>
      <c r="S1579" s="291" t="str">
        <f>IF(日報入力!G1579="","",日報入力!Y1579)</f>
        <v/>
      </c>
      <c r="T1579" s="291" t="str">
        <f>IF(日報入力!G1579="","",日報入力!Z1579)</f>
        <v/>
      </c>
      <c r="U1579" s="291" t="str">
        <f>IF(日報入力!G1579="","",日報入力!AA1579)</f>
        <v/>
      </c>
      <c r="V1579" s="378" t="str">
        <f>IF(日報入力!G1579="","",日報入力!AB1579)</f>
        <v/>
      </c>
      <c r="W1579" s="291" t="str">
        <f>IF(日報入力!G1579="","",日報入力!AC1579)</f>
        <v/>
      </c>
      <c r="X1579" s="291" t="str">
        <f>IF(日報入力!G1579="","",日報入力!AD1579)</f>
        <v/>
      </c>
      <c r="Y1579" s="291" t="str">
        <f>IF(日報入力!G1579="","",日報入力!AE1579)</f>
        <v/>
      </c>
      <c r="Z1579" s="291" t="str">
        <f>IF(日報入力!G1579="","",日報入力!AF1579)</f>
        <v/>
      </c>
      <c r="AA1579" s="291" t="str">
        <f>IF(日報入力!G1579="","",日報入力!AG1579)</f>
        <v/>
      </c>
      <c r="AB1579" s="291" t="str">
        <f>IF(日報入力!G1579="","",日報入力!AH1579)</f>
        <v/>
      </c>
      <c r="AC1579" s="291" t="str">
        <f>IF(日報入力!G1579="","",日報入力!AI1579)</f>
        <v/>
      </c>
      <c r="AD1579" s="291" t="str">
        <f>IF(日報入力!G1579="","",日報入力!AJ1579)</f>
        <v/>
      </c>
      <c r="AE1579" s="292" t="str">
        <f>IF(日報入力!G1579="","",日報入力!E1579)</f>
        <v/>
      </c>
      <c r="AF1579" s="293" t="str">
        <f>IF(日報入力!G1579="","",日報入力!AK1579)</f>
        <v/>
      </c>
      <c r="AG1579" s="293" t="str">
        <f>IF(日報入力!G1579="","",日報入力!AL1579)</f>
        <v/>
      </c>
      <c r="AH1579" s="293" t="str">
        <f>IF(日報入力!G1579="","",日報入力!AM1579)</f>
        <v/>
      </c>
      <c r="AI1579" s="294" t="str">
        <f>IF(日報入力!G1579&gt;0,日報入力!D1579*日報入力!K1579*日報入力!AL1579,"")</f>
        <v/>
      </c>
      <c r="AJ1579" s="294" t="str">
        <f>IF(日報入力!G1579&gt;0,日報入力!E1579*日報入力!AL1579,"")</f>
        <v/>
      </c>
      <c r="AK1579" s="294" t="str">
        <f>IF(日報入力!G1579&gt;0,AI1579-AJ1579,"")</f>
        <v/>
      </c>
      <c r="AL1579" s="292" t="str">
        <f>IF(日報入力!G1579&gt;0,日報入力!E1579*日報入力!AM1579,"")</f>
        <v/>
      </c>
      <c r="AM1579" s="292" t="str">
        <f>IF(日報入力!G1579&gt;0,日報入力!AB1579*日報入力!AM1579,"")</f>
        <v/>
      </c>
      <c r="AN1579" s="68" t="str">
        <f>IF(日報入力!G1579&gt;0,日報入力!C1579,"")</f>
        <v/>
      </c>
      <c r="AO1579" s="68" t="str">
        <f>日報入力!B1579</f>
        <v/>
      </c>
      <c r="AP1579" s="68" t="str">
        <f>IF(日報入力!AQ1579,日報入力!BA1579,"")</f>
        <v/>
      </c>
      <c r="AQ1579" s="68" t="str">
        <f>IF(日報入力!AR1579,日報入力!BB1579,"")</f>
        <v/>
      </c>
      <c r="AR1579" s="68" t="str">
        <f>IF(日報入力!AS1579,"N勤","")</f>
        <v/>
      </c>
      <c r="AS1579" s="295" t="e">
        <f t="shared" si="92"/>
        <v>#VALUE!</v>
      </c>
      <c r="AT1579" s="439" t="str">
        <f>日報入力!AY1579</f>
        <v/>
      </c>
      <c r="AU1579" s="518" t="str">
        <f>IF(日報入力!G1579,G1579*60/E1579,"")</f>
        <v/>
      </c>
      <c r="AV1579" s="528" t="str">
        <f>IF(日報入力!AT1579,日報入力!AT1579,"")</f>
        <v/>
      </c>
      <c r="AW1579" s="529" t="str">
        <f>IF(日報入力!AT1579,AE1579/日報入力!AT1579,"")</f>
        <v/>
      </c>
      <c r="AX1579" s="530" t="e">
        <f>IF(1&lt;日報集計!AT1579,AT1579/(((F1579-I1579-J1579-N1579-O1579)*60)/(E1579)),"")</f>
        <v>#VALUE!</v>
      </c>
      <c r="AY1579" s="664" t="str">
        <f>IF(日報入力!H1579,AT1579/(((F1579-J1579)*60)/E1579),"")</f>
        <v/>
      </c>
      <c r="AZ1579" s="664" t="str">
        <f>IF(日報入力!I1579,AT1579/((G1579*60)/E1579),"")</f>
        <v/>
      </c>
      <c r="BA1579" s="296" t="str">
        <f>IF(日報入力!G1579,G1579/F1579,"")</f>
        <v/>
      </c>
      <c r="BB1579" s="386" t="e">
        <f t="shared" si="93"/>
        <v>#VALUE!</v>
      </c>
      <c r="BC1579" s="386" t="e">
        <f t="shared" si="94"/>
        <v>#VALUE!</v>
      </c>
      <c r="BD1579" s="80">
        <f>日報入力!AU1579</f>
        <v>0</v>
      </c>
      <c r="BE1579" s="534" t="str">
        <f>IF(日報入力!AV1579,日報入力!AV1579,"")</f>
        <v/>
      </c>
      <c r="BF1579" s="534" t="str">
        <f>IF(日報入力!AW1579,日報入力!AW1579,"")</f>
        <v/>
      </c>
      <c r="BG1579" s="398" t="str">
        <f>IF(日報入力!G1579,日報入力!K1579*日報入力!D1579*日報入力!BC1579,"")</f>
        <v/>
      </c>
    </row>
    <row r="1580" spans="1:59" ht="20.25" hidden="1" customHeight="1" x14ac:dyDescent="0.15">
      <c r="A1580" s="302" t="str">
        <f>IF(日報入力!G1580="","",日報入力!G1580)</f>
        <v/>
      </c>
      <c r="B1580" s="291" t="str">
        <f>IF(日報入力!G1580="","",日報入力!H1580)</f>
        <v/>
      </c>
      <c r="C1580" s="291" t="str">
        <f>IF(日報入力!G1580="","",日報入力!I1580)</f>
        <v/>
      </c>
      <c r="D1580" s="291" t="str">
        <f>IF(日報入力!G1580="","",日報入力!J1580)</f>
        <v/>
      </c>
      <c r="E1580" s="291" t="str">
        <f>IF(日報入力!G1580="","",日報入力!K1580)</f>
        <v/>
      </c>
      <c r="F1580" s="291" t="str">
        <f>IF(日報入力!G1580="","",日報入力!L1580)</f>
        <v/>
      </c>
      <c r="G1580" s="291" t="str">
        <f>IF(日報入力!G1580="","",日報入力!L1580-日報入力!O1580-日報入力!P1580-日報入力!Q1580-日報入力!R1580-日報入力!S1580-日報入力!T1580-日報入力!U1580-日報入力!V1580-日報入力!W1580-日報入力!X1580-日報入力!Y1580-日報入力!Z1580)</f>
        <v/>
      </c>
      <c r="H1580" s="291" t="str">
        <f>IF(日報入力!G1580="","",IF(日報入力!M1580&gt;=0,日報入力!M1580*F1580,F1580))</f>
        <v/>
      </c>
      <c r="I1580" s="291" t="str">
        <f>IF(日報入力!G1580="","",日報入力!O1580)</f>
        <v/>
      </c>
      <c r="J1580" s="291" t="str">
        <f>IF(日報入力!G1580="","",日報入力!P1580)</f>
        <v/>
      </c>
      <c r="K1580" s="291" t="str">
        <f>IF(日報入力!G1580="","",日報入力!Q1580)</f>
        <v/>
      </c>
      <c r="L1580" s="291" t="str">
        <f>IF(日報入力!G1580="","",日報入力!R1580)</f>
        <v/>
      </c>
      <c r="M1580" s="291" t="str">
        <f>IF(日報入力!G1580="","",日報入力!S1580)</f>
        <v/>
      </c>
      <c r="N1580" s="291" t="str">
        <f>IF(日報入力!G1580="","",日報入力!T1580)</f>
        <v/>
      </c>
      <c r="O1580" s="291" t="str">
        <f>IF(日報入力!G1580="","",日報入力!U1580)</f>
        <v/>
      </c>
      <c r="P1580" s="291" t="str">
        <f>IF(日報入力!G1580="","",日報入力!V1580)</f>
        <v/>
      </c>
      <c r="Q1580" s="291" t="str">
        <f>IF(日報入力!G1580="","",日報入力!W1580)</f>
        <v/>
      </c>
      <c r="R1580" s="291" t="str">
        <f>IF(日報入力!G1580="","",日報入力!X1580)</f>
        <v/>
      </c>
      <c r="S1580" s="291" t="str">
        <f>IF(日報入力!G1580="","",日報入力!Y1580)</f>
        <v/>
      </c>
      <c r="T1580" s="291" t="str">
        <f>IF(日報入力!G1580="","",日報入力!Z1580)</f>
        <v/>
      </c>
      <c r="U1580" s="291" t="str">
        <f>IF(日報入力!G1580="","",日報入力!AA1580)</f>
        <v/>
      </c>
      <c r="V1580" s="378" t="str">
        <f>IF(日報入力!G1580="","",日報入力!AB1580)</f>
        <v/>
      </c>
      <c r="W1580" s="291" t="str">
        <f>IF(日報入力!G1580="","",日報入力!AC1580)</f>
        <v/>
      </c>
      <c r="X1580" s="291" t="str">
        <f>IF(日報入力!G1580="","",日報入力!AD1580)</f>
        <v/>
      </c>
      <c r="Y1580" s="291" t="str">
        <f>IF(日報入力!G1580="","",日報入力!AE1580)</f>
        <v/>
      </c>
      <c r="Z1580" s="291" t="str">
        <f>IF(日報入力!G1580="","",日報入力!AF1580)</f>
        <v/>
      </c>
      <c r="AA1580" s="291" t="str">
        <f>IF(日報入力!G1580="","",日報入力!AG1580)</f>
        <v/>
      </c>
      <c r="AB1580" s="291" t="str">
        <f>IF(日報入力!G1580="","",日報入力!AH1580)</f>
        <v/>
      </c>
      <c r="AC1580" s="291" t="str">
        <f>IF(日報入力!G1580="","",日報入力!AI1580)</f>
        <v/>
      </c>
      <c r="AD1580" s="291" t="str">
        <f>IF(日報入力!G1580="","",日報入力!AJ1580)</f>
        <v/>
      </c>
      <c r="AE1580" s="292" t="str">
        <f>IF(日報入力!G1580="","",日報入力!E1580)</f>
        <v/>
      </c>
      <c r="AF1580" s="293" t="str">
        <f>IF(日報入力!G1580="","",日報入力!AK1580)</f>
        <v/>
      </c>
      <c r="AG1580" s="293" t="str">
        <f>IF(日報入力!G1580="","",日報入力!AL1580)</f>
        <v/>
      </c>
      <c r="AH1580" s="293" t="str">
        <f>IF(日報入力!G1580="","",日報入力!AM1580)</f>
        <v/>
      </c>
      <c r="AI1580" s="294" t="str">
        <f>IF(日報入力!G1580&gt;0,日報入力!D1580*日報入力!K1580*日報入力!AL1580,"")</f>
        <v/>
      </c>
      <c r="AJ1580" s="294" t="str">
        <f>IF(日報入力!G1580&gt;0,日報入力!E1580*日報入力!AL1580,"")</f>
        <v/>
      </c>
      <c r="AK1580" s="294" t="str">
        <f>IF(日報入力!G1580&gt;0,AI1580-AJ1580,"")</f>
        <v/>
      </c>
      <c r="AL1580" s="292" t="str">
        <f>IF(日報入力!G1580&gt;0,日報入力!E1580*日報入力!AM1580,"")</f>
        <v/>
      </c>
      <c r="AM1580" s="292" t="str">
        <f>IF(日報入力!G1580&gt;0,日報入力!AB1580*日報入力!AM1580,"")</f>
        <v/>
      </c>
      <c r="AN1580" s="68" t="str">
        <f>IF(日報入力!G1580&gt;0,日報入力!C1580,"")</f>
        <v/>
      </c>
      <c r="AO1580" s="68" t="str">
        <f>日報入力!B1580</f>
        <v/>
      </c>
      <c r="AP1580" s="68" t="str">
        <f>IF(日報入力!AQ1580,日報入力!BA1580,"")</f>
        <v/>
      </c>
      <c r="AQ1580" s="68" t="str">
        <f>IF(日報入力!AR1580,日報入力!BB1580,"")</f>
        <v/>
      </c>
      <c r="AR1580" s="68" t="str">
        <f>IF(日報入力!AS1580,"N勤","")</f>
        <v/>
      </c>
      <c r="AS1580" s="295" t="e">
        <f t="shared" si="92"/>
        <v>#VALUE!</v>
      </c>
      <c r="AT1580" s="439" t="str">
        <f>日報入力!AY1580</f>
        <v/>
      </c>
      <c r="AU1580" s="518" t="str">
        <f>IF(日報入力!G1580,G1580*60/E1580,"")</f>
        <v/>
      </c>
      <c r="AV1580" s="528" t="str">
        <f>IF(日報入力!AT1580,日報入力!AT1580,"")</f>
        <v/>
      </c>
      <c r="AW1580" s="529" t="str">
        <f>IF(日報入力!AT1580,AE1580/日報入力!AT1580,"")</f>
        <v/>
      </c>
      <c r="AX1580" s="530" t="e">
        <f>IF(1&lt;日報集計!AT1580,AT1580/(((F1580-I1580-J1580-N1580-O1580)*60)/(E1580)),"")</f>
        <v>#VALUE!</v>
      </c>
      <c r="AY1580" s="664" t="str">
        <f>IF(日報入力!H1580,AT1580/(((F1580-J1580)*60)/E1580),"")</f>
        <v/>
      </c>
      <c r="AZ1580" s="664" t="str">
        <f>IF(日報入力!I1580,AT1580/((G1580*60)/E1580),"")</f>
        <v/>
      </c>
      <c r="BA1580" s="296" t="str">
        <f>IF(日報入力!G1580,G1580/F1580,"")</f>
        <v/>
      </c>
      <c r="BB1580" s="386" t="e">
        <f t="shared" si="93"/>
        <v>#VALUE!</v>
      </c>
      <c r="BC1580" s="386" t="e">
        <f t="shared" si="94"/>
        <v>#VALUE!</v>
      </c>
      <c r="BD1580" s="80">
        <f>日報入力!AU1580</f>
        <v>0</v>
      </c>
      <c r="BE1580" s="534" t="str">
        <f>IF(日報入力!AV1580,日報入力!AV1580,"")</f>
        <v/>
      </c>
      <c r="BF1580" s="534" t="str">
        <f>IF(日報入力!AW1580,日報入力!AW1580,"")</f>
        <v/>
      </c>
      <c r="BG1580" s="398" t="str">
        <f>IF(日報入力!G1580,日報入力!K1580*日報入力!D1580*日報入力!BC1580,"")</f>
        <v/>
      </c>
    </row>
    <row r="1581" spans="1:59" ht="20.25" hidden="1" customHeight="1" x14ac:dyDescent="0.15">
      <c r="A1581" s="302" t="str">
        <f>IF(日報入力!G1581="","",日報入力!G1581)</f>
        <v/>
      </c>
      <c r="B1581" s="291" t="str">
        <f>IF(日報入力!G1581="","",日報入力!H1581)</f>
        <v/>
      </c>
      <c r="C1581" s="291" t="str">
        <f>IF(日報入力!G1581="","",日報入力!I1581)</f>
        <v/>
      </c>
      <c r="D1581" s="291" t="str">
        <f>IF(日報入力!G1581="","",日報入力!J1581)</f>
        <v/>
      </c>
      <c r="E1581" s="291" t="str">
        <f>IF(日報入力!G1581="","",日報入力!K1581)</f>
        <v/>
      </c>
      <c r="F1581" s="291" t="str">
        <f>IF(日報入力!G1581="","",日報入力!L1581)</f>
        <v/>
      </c>
      <c r="G1581" s="291" t="str">
        <f>IF(日報入力!G1581="","",日報入力!L1581-日報入力!O1581-日報入力!P1581-日報入力!Q1581-日報入力!R1581-日報入力!S1581-日報入力!T1581-日報入力!U1581-日報入力!V1581-日報入力!W1581-日報入力!X1581-日報入力!Y1581-日報入力!Z1581)</f>
        <v/>
      </c>
      <c r="H1581" s="291" t="str">
        <f>IF(日報入力!G1581="","",IF(日報入力!M1581&gt;=0,日報入力!M1581*F1581,F1581))</f>
        <v/>
      </c>
      <c r="I1581" s="291" t="str">
        <f>IF(日報入力!G1581="","",日報入力!O1581)</f>
        <v/>
      </c>
      <c r="J1581" s="291" t="str">
        <f>IF(日報入力!G1581="","",日報入力!P1581)</f>
        <v/>
      </c>
      <c r="K1581" s="291" t="str">
        <f>IF(日報入力!G1581="","",日報入力!Q1581)</f>
        <v/>
      </c>
      <c r="L1581" s="291" t="str">
        <f>IF(日報入力!G1581="","",日報入力!R1581)</f>
        <v/>
      </c>
      <c r="M1581" s="291" t="str">
        <f>IF(日報入力!G1581="","",日報入力!S1581)</f>
        <v/>
      </c>
      <c r="N1581" s="291" t="str">
        <f>IF(日報入力!G1581="","",日報入力!T1581)</f>
        <v/>
      </c>
      <c r="O1581" s="291" t="str">
        <f>IF(日報入力!G1581="","",日報入力!U1581)</f>
        <v/>
      </c>
      <c r="P1581" s="291" t="str">
        <f>IF(日報入力!G1581="","",日報入力!V1581)</f>
        <v/>
      </c>
      <c r="Q1581" s="291" t="str">
        <f>IF(日報入力!G1581="","",日報入力!W1581)</f>
        <v/>
      </c>
      <c r="R1581" s="291" t="str">
        <f>IF(日報入力!G1581="","",日報入力!X1581)</f>
        <v/>
      </c>
      <c r="S1581" s="291" t="str">
        <f>IF(日報入力!G1581="","",日報入力!Y1581)</f>
        <v/>
      </c>
      <c r="T1581" s="291" t="str">
        <f>IF(日報入力!G1581="","",日報入力!Z1581)</f>
        <v/>
      </c>
      <c r="U1581" s="291" t="str">
        <f>IF(日報入力!G1581="","",日報入力!AA1581)</f>
        <v/>
      </c>
      <c r="V1581" s="378" t="str">
        <f>IF(日報入力!G1581="","",日報入力!AB1581)</f>
        <v/>
      </c>
      <c r="W1581" s="291" t="str">
        <f>IF(日報入力!G1581="","",日報入力!AC1581)</f>
        <v/>
      </c>
      <c r="X1581" s="291" t="str">
        <f>IF(日報入力!G1581="","",日報入力!AD1581)</f>
        <v/>
      </c>
      <c r="Y1581" s="291" t="str">
        <f>IF(日報入力!G1581="","",日報入力!AE1581)</f>
        <v/>
      </c>
      <c r="Z1581" s="291" t="str">
        <f>IF(日報入力!G1581="","",日報入力!AF1581)</f>
        <v/>
      </c>
      <c r="AA1581" s="291" t="str">
        <f>IF(日報入力!G1581="","",日報入力!AG1581)</f>
        <v/>
      </c>
      <c r="AB1581" s="291" t="str">
        <f>IF(日報入力!G1581="","",日報入力!AH1581)</f>
        <v/>
      </c>
      <c r="AC1581" s="291" t="str">
        <f>IF(日報入力!G1581="","",日報入力!AI1581)</f>
        <v/>
      </c>
      <c r="AD1581" s="291" t="str">
        <f>IF(日報入力!G1581="","",日報入力!AJ1581)</f>
        <v/>
      </c>
      <c r="AE1581" s="292" t="str">
        <f>IF(日報入力!G1581="","",日報入力!E1581)</f>
        <v/>
      </c>
      <c r="AF1581" s="293" t="str">
        <f>IF(日報入力!G1581="","",日報入力!AK1581)</f>
        <v/>
      </c>
      <c r="AG1581" s="293" t="str">
        <f>IF(日報入力!G1581="","",日報入力!AL1581)</f>
        <v/>
      </c>
      <c r="AH1581" s="293" t="str">
        <f>IF(日報入力!G1581="","",日報入力!AM1581)</f>
        <v/>
      </c>
      <c r="AI1581" s="294" t="str">
        <f>IF(日報入力!G1581&gt;0,日報入力!D1581*日報入力!K1581*日報入力!AL1581,"")</f>
        <v/>
      </c>
      <c r="AJ1581" s="294" t="str">
        <f>IF(日報入力!G1581&gt;0,日報入力!E1581*日報入力!AL1581,"")</f>
        <v/>
      </c>
      <c r="AK1581" s="294" t="str">
        <f>IF(日報入力!G1581&gt;0,AI1581-AJ1581,"")</f>
        <v/>
      </c>
      <c r="AL1581" s="292" t="str">
        <f>IF(日報入力!G1581&gt;0,日報入力!E1581*日報入力!AM1581,"")</f>
        <v/>
      </c>
      <c r="AM1581" s="292" t="str">
        <f>IF(日報入力!G1581&gt;0,日報入力!AB1581*日報入力!AM1581,"")</f>
        <v/>
      </c>
      <c r="AN1581" s="68" t="str">
        <f>IF(日報入力!G1581&gt;0,日報入力!C1581,"")</f>
        <v/>
      </c>
      <c r="AO1581" s="68" t="str">
        <f>日報入力!B1581</f>
        <v/>
      </c>
      <c r="AP1581" s="68" t="str">
        <f>IF(日報入力!AQ1581,日報入力!BA1581,"")</f>
        <v/>
      </c>
      <c r="AQ1581" s="68" t="str">
        <f>IF(日報入力!AR1581,日報入力!BB1581,"")</f>
        <v/>
      </c>
      <c r="AR1581" s="68" t="str">
        <f>IF(日報入力!AS1581,"N勤","")</f>
        <v/>
      </c>
      <c r="AS1581" s="295" t="e">
        <f t="shared" si="92"/>
        <v>#VALUE!</v>
      </c>
      <c r="AT1581" s="439" t="str">
        <f>日報入力!AY1581</f>
        <v/>
      </c>
      <c r="AU1581" s="518" t="str">
        <f>IF(日報入力!G1581,G1581*60/E1581,"")</f>
        <v/>
      </c>
      <c r="AV1581" s="528" t="str">
        <f>IF(日報入力!AT1581,日報入力!AT1581,"")</f>
        <v/>
      </c>
      <c r="AW1581" s="529" t="str">
        <f>IF(日報入力!AT1581,AE1581/日報入力!AT1581,"")</f>
        <v/>
      </c>
      <c r="AX1581" s="530" t="e">
        <f>IF(1&lt;日報集計!AT1581,AT1581/(((F1581-I1581-J1581-N1581-O1581)*60)/(E1581)),"")</f>
        <v>#VALUE!</v>
      </c>
      <c r="AY1581" s="664" t="str">
        <f>IF(日報入力!H1581,AT1581/(((F1581-J1581)*60)/E1581),"")</f>
        <v/>
      </c>
      <c r="AZ1581" s="664" t="str">
        <f>IF(日報入力!I1581,AT1581/((G1581*60)/E1581),"")</f>
        <v/>
      </c>
      <c r="BA1581" s="296" t="str">
        <f>IF(日報入力!G1581,G1581/F1581,"")</f>
        <v/>
      </c>
      <c r="BB1581" s="386" t="e">
        <f t="shared" si="93"/>
        <v>#VALUE!</v>
      </c>
      <c r="BC1581" s="386" t="e">
        <f t="shared" si="94"/>
        <v>#VALUE!</v>
      </c>
      <c r="BD1581" s="80">
        <f>日報入力!AU1581</f>
        <v>0</v>
      </c>
      <c r="BE1581" s="534" t="str">
        <f>IF(日報入力!AV1581,日報入力!AV1581,"")</f>
        <v/>
      </c>
      <c r="BF1581" s="534" t="str">
        <f>IF(日報入力!AW1581,日報入力!AW1581,"")</f>
        <v/>
      </c>
      <c r="BG1581" s="398" t="str">
        <f>IF(日報入力!G1581,日報入力!K1581*日報入力!D1581*日報入力!BC1581,"")</f>
        <v/>
      </c>
    </row>
    <row r="1582" spans="1:59" ht="20.25" hidden="1" customHeight="1" x14ac:dyDescent="0.15">
      <c r="A1582" s="302" t="str">
        <f>IF(日報入力!G1582="","",日報入力!G1582)</f>
        <v/>
      </c>
      <c r="B1582" s="291" t="str">
        <f>IF(日報入力!G1582="","",日報入力!H1582)</f>
        <v/>
      </c>
      <c r="C1582" s="291" t="str">
        <f>IF(日報入力!G1582="","",日報入力!I1582)</f>
        <v/>
      </c>
      <c r="D1582" s="291" t="str">
        <f>IF(日報入力!G1582="","",日報入力!J1582)</f>
        <v/>
      </c>
      <c r="E1582" s="291" t="str">
        <f>IF(日報入力!G1582="","",日報入力!K1582)</f>
        <v/>
      </c>
      <c r="F1582" s="291" t="str">
        <f>IF(日報入力!G1582="","",日報入力!L1582)</f>
        <v/>
      </c>
      <c r="G1582" s="291" t="str">
        <f>IF(日報入力!G1582="","",日報入力!L1582-日報入力!O1582-日報入力!P1582-日報入力!Q1582-日報入力!R1582-日報入力!S1582-日報入力!T1582-日報入力!U1582-日報入力!V1582-日報入力!W1582-日報入力!X1582-日報入力!Y1582-日報入力!Z1582)</f>
        <v/>
      </c>
      <c r="H1582" s="291" t="str">
        <f>IF(日報入力!G1582="","",IF(日報入力!M1582&gt;=0,日報入力!M1582*F1582,F1582))</f>
        <v/>
      </c>
      <c r="I1582" s="291" t="str">
        <f>IF(日報入力!G1582="","",日報入力!O1582)</f>
        <v/>
      </c>
      <c r="J1582" s="291" t="str">
        <f>IF(日報入力!G1582="","",日報入力!P1582)</f>
        <v/>
      </c>
      <c r="K1582" s="291" t="str">
        <f>IF(日報入力!G1582="","",日報入力!Q1582)</f>
        <v/>
      </c>
      <c r="L1582" s="291" t="str">
        <f>IF(日報入力!G1582="","",日報入力!R1582)</f>
        <v/>
      </c>
      <c r="M1582" s="291" t="str">
        <f>IF(日報入力!G1582="","",日報入力!S1582)</f>
        <v/>
      </c>
      <c r="N1582" s="291" t="str">
        <f>IF(日報入力!G1582="","",日報入力!T1582)</f>
        <v/>
      </c>
      <c r="O1582" s="291" t="str">
        <f>IF(日報入力!G1582="","",日報入力!U1582)</f>
        <v/>
      </c>
      <c r="P1582" s="291" t="str">
        <f>IF(日報入力!G1582="","",日報入力!V1582)</f>
        <v/>
      </c>
      <c r="Q1582" s="291" t="str">
        <f>IF(日報入力!G1582="","",日報入力!W1582)</f>
        <v/>
      </c>
      <c r="R1582" s="291" t="str">
        <f>IF(日報入力!G1582="","",日報入力!X1582)</f>
        <v/>
      </c>
      <c r="S1582" s="291" t="str">
        <f>IF(日報入力!G1582="","",日報入力!Y1582)</f>
        <v/>
      </c>
      <c r="T1582" s="291" t="str">
        <f>IF(日報入力!G1582="","",日報入力!Z1582)</f>
        <v/>
      </c>
      <c r="U1582" s="291" t="str">
        <f>IF(日報入力!G1582="","",日報入力!AA1582)</f>
        <v/>
      </c>
      <c r="V1582" s="378" t="str">
        <f>IF(日報入力!G1582="","",日報入力!AB1582)</f>
        <v/>
      </c>
      <c r="W1582" s="291" t="str">
        <f>IF(日報入力!G1582="","",日報入力!AC1582)</f>
        <v/>
      </c>
      <c r="X1582" s="291" t="str">
        <f>IF(日報入力!G1582="","",日報入力!AD1582)</f>
        <v/>
      </c>
      <c r="Y1582" s="291" t="str">
        <f>IF(日報入力!G1582="","",日報入力!AE1582)</f>
        <v/>
      </c>
      <c r="Z1582" s="291" t="str">
        <f>IF(日報入力!G1582="","",日報入力!AF1582)</f>
        <v/>
      </c>
      <c r="AA1582" s="291" t="str">
        <f>IF(日報入力!G1582="","",日報入力!AG1582)</f>
        <v/>
      </c>
      <c r="AB1582" s="291" t="str">
        <f>IF(日報入力!G1582="","",日報入力!AH1582)</f>
        <v/>
      </c>
      <c r="AC1582" s="291" t="str">
        <f>IF(日報入力!G1582="","",日報入力!AI1582)</f>
        <v/>
      </c>
      <c r="AD1582" s="291" t="str">
        <f>IF(日報入力!G1582="","",日報入力!AJ1582)</f>
        <v/>
      </c>
      <c r="AE1582" s="292" t="str">
        <f>IF(日報入力!G1582="","",日報入力!E1582)</f>
        <v/>
      </c>
      <c r="AF1582" s="293" t="str">
        <f>IF(日報入力!G1582="","",日報入力!AK1582)</f>
        <v/>
      </c>
      <c r="AG1582" s="293" t="str">
        <f>IF(日報入力!G1582="","",日報入力!AL1582)</f>
        <v/>
      </c>
      <c r="AH1582" s="293" t="str">
        <f>IF(日報入力!G1582="","",日報入力!AM1582)</f>
        <v/>
      </c>
      <c r="AI1582" s="294" t="str">
        <f>IF(日報入力!G1582&gt;0,日報入力!D1582*日報入力!K1582*日報入力!AL1582,"")</f>
        <v/>
      </c>
      <c r="AJ1582" s="294" t="str">
        <f>IF(日報入力!G1582&gt;0,日報入力!E1582*日報入力!AL1582,"")</f>
        <v/>
      </c>
      <c r="AK1582" s="294" t="str">
        <f>IF(日報入力!G1582&gt;0,AI1582-AJ1582,"")</f>
        <v/>
      </c>
      <c r="AL1582" s="292" t="str">
        <f>IF(日報入力!G1582&gt;0,日報入力!E1582*日報入力!AM1582,"")</f>
        <v/>
      </c>
      <c r="AM1582" s="292" t="str">
        <f>IF(日報入力!G1582&gt;0,日報入力!AB1582*日報入力!AM1582,"")</f>
        <v/>
      </c>
      <c r="AN1582" s="68" t="str">
        <f>IF(日報入力!G1582&gt;0,日報入力!C1582,"")</f>
        <v/>
      </c>
      <c r="AO1582" s="68" t="str">
        <f>日報入力!B1582</f>
        <v/>
      </c>
      <c r="AP1582" s="68" t="str">
        <f>IF(日報入力!AQ1582,日報入力!BA1582,"")</f>
        <v/>
      </c>
      <c r="AQ1582" s="68" t="str">
        <f>IF(日報入力!AR1582,日報入力!BB1582,"")</f>
        <v/>
      </c>
      <c r="AR1582" s="68" t="str">
        <f>IF(日報入力!AS1582,"N勤","")</f>
        <v/>
      </c>
      <c r="AS1582" s="295" t="e">
        <f t="shared" si="92"/>
        <v>#VALUE!</v>
      </c>
      <c r="AT1582" s="439" t="str">
        <f>日報入力!AY1582</f>
        <v/>
      </c>
      <c r="AU1582" s="518" t="str">
        <f>IF(日報入力!G1582,G1582*60/E1582,"")</f>
        <v/>
      </c>
      <c r="AV1582" s="528" t="str">
        <f>IF(日報入力!AT1582,日報入力!AT1582,"")</f>
        <v/>
      </c>
      <c r="AW1582" s="529" t="str">
        <f>IF(日報入力!AT1582,AE1582/日報入力!AT1582,"")</f>
        <v/>
      </c>
      <c r="AX1582" s="530" t="e">
        <f>IF(1&lt;日報集計!AT1582,AT1582/(((F1582-I1582-J1582-N1582-O1582)*60)/(E1582)),"")</f>
        <v>#VALUE!</v>
      </c>
      <c r="AY1582" s="664" t="str">
        <f>IF(日報入力!H1582,AT1582/(((F1582-J1582)*60)/E1582),"")</f>
        <v/>
      </c>
      <c r="AZ1582" s="664" t="str">
        <f>IF(日報入力!I1582,AT1582/((G1582*60)/E1582),"")</f>
        <v/>
      </c>
      <c r="BA1582" s="296" t="str">
        <f>IF(日報入力!G1582,G1582/F1582,"")</f>
        <v/>
      </c>
      <c r="BB1582" s="386" t="e">
        <f t="shared" si="93"/>
        <v>#VALUE!</v>
      </c>
      <c r="BC1582" s="386" t="e">
        <f t="shared" si="94"/>
        <v>#VALUE!</v>
      </c>
      <c r="BD1582" s="80">
        <f>日報入力!AU1582</f>
        <v>0</v>
      </c>
      <c r="BE1582" s="534" t="str">
        <f>IF(日報入力!AV1582,日報入力!AV1582,"")</f>
        <v/>
      </c>
      <c r="BF1582" s="534" t="str">
        <f>IF(日報入力!AW1582,日報入力!AW1582,"")</f>
        <v/>
      </c>
      <c r="BG1582" s="398" t="str">
        <f>IF(日報入力!G1582,日報入力!K1582*日報入力!D1582*日報入力!BC1582,"")</f>
        <v/>
      </c>
    </row>
    <row r="1583" spans="1:59" ht="20.25" hidden="1" customHeight="1" x14ac:dyDescent="0.15">
      <c r="A1583" s="302" t="str">
        <f>IF(日報入力!G1583="","",日報入力!G1583)</f>
        <v/>
      </c>
      <c r="B1583" s="291" t="str">
        <f>IF(日報入力!G1583="","",日報入力!H1583)</f>
        <v/>
      </c>
      <c r="C1583" s="291" t="str">
        <f>IF(日報入力!G1583="","",日報入力!I1583)</f>
        <v/>
      </c>
      <c r="D1583" s="291" t="str">
        <f>IF(日報入力!G1583="","",日報入力!J1583)</f>
        <v/>
      </c>
      <c r="E1583" s="291" t="str">
        <f>IF(日報入力!G1583="","",日報入力!K1583)</f>
        <v/>
      </c>
      <c r="F1583" s="291" t="str">
        <f>IF(日報入力!G1583="","",日報入力!L1583)</f>
        <v/>
      </c>
      <c r="G1583" s="291" t="str">
        <f>IF(日報入力!G1583="","",日報入力!L1583-日報入力!O1583-日報入力!P1583-日報入力!Q1583-日報入力!R1583-日報入力!S1583-日報入力!T1583-日報入力!U1583-日報入力!V1583-日報入力!W1583-日報入力!X1583-日報入力!Y1583-日報入力!Z1583)</f>
        <v/>
      </c>
      <c r="H1583" s="291" t="str">
        <f>IF(日報入力!G1583="","",IF(日報入力!M1583&gt;=0,日報入力!M1583*F1583,F1583))</f>
        <v/>
      </c>
      <c r="I1583" s="291" t="str">
        <f>IF(日報入力!G1583="","",日報入力!O1583)</f>
        <v/>
      </c>
      <c r="J1583" s="291" t="str">
        <f>IF(日報入力!G1583="","",日報入力!P1583)</f>
        <v/>
      </c>
      <c r="K1583" s="291" t="str">
        <f>IF(日報入力!G1583="","",日報入力!Q1583)</f>
        <v/>
      </c>
      <c r="L1583" s="291" t="str">
        <f>IF(日報入力!G1583="","",日報入力!R1583)</f>
        <v/>
      </c>
      <c r="M1583" s="291" t="str">
        <f>IF(日報入力!G1583="","",日報入力!S1583)</f>
        <v/>
      </c>
      <c r="N1583" s="291" t="str">
        <f>IF(日報入力!G1583="","",日報入力!T1583)</f>
        <v/>
      </c>
      <c r="O1583" s="291" t="str">
        <f>IF(日報入力!G1583="","",日報入力!U1583)</f>
        <v/>
      </c>
      <c r="P1583" s="291" t="str">
        <f>IF(日報入力!G1583="","",日報入力!V1583)</f>
        <v/>
      </c>
      <c r="Q1583" s="291" t="str">
        <f>IF(日報入力!G1583="","",日報入力!W1583)</f>
        <v/>
      </c>
      <c r="R1583" s="291" t="str">
        <f>IF(日報入力!G1583="","",日報入力!X1583)</f>
        <v/>
      </c>
      <c r="S1583" s="291" t="str">
        <f>IF(日報入力!G1583="","",日報入力!Y1583)</f>
        <v/>
      </c>
      <c r="T1583" s="291" t="str">
        <f>IF(日報入力!G1583="","",日報入力!Z1583)</f>
        <v/>
      </c>
      <c r="U1583" s="291" t="str">
        <f>IF(日報入力!G1583="","",日報入力!AA1583)</f>
        <v/>
      </c>
      <c r="V1583" s="378" t="str">
        <f>IF(日報入力!G1583="","",日報入力!AB1583)</f>
        <v/>
      </c>
      <c r="W1583" s="291" t="str">
        <f>IF(日報入力!G1583="","",日報入力!AC1583)</f>
        <v/>
      </c>
      <c r="X1583" s="291" t="str">
        <f>IF(日報入力!G1583="","",日報入力!AD1583)</f>
        <v/>
      </c>
      <c r="Y1583" s="291" t="str">
        <f>IF(日報入力!G1583="","",日報入力!AE1583)</f>
        <v/>
      </c>
      <c r="Z1583" s="291" t="str">
        <f>IF(日報入力!G1583="","",日報入力!AF1583)</f>
        <v/>
      </c>
      <c r="AA1583" s="291" t="str">
        <f>IF(日報入力!G1583="","",日報入力!AG1583)</f>
        <v/>
      </c>
      <c r="AB1583" s="291" t="str">
        <f>IF(日報入力!G1583="","",日報入力!AH1583)</f>
        <v/>
      </c>
      <c r="AC1583" s="291" t="str">
        <f>IF(日報入力!G1583="","",日報入力!AI1583)</f>
        <v/>
      </c>
      <c r="AD1583" s="291" t="str">
        <f>IF(日報入力!G1583="","",日報入力!AJ1583)</f>
        <v/>
      </c>
      <c r="AE1583" s="292" t="str">
        <f>IF(日報入力!G1583="","",日報入力!E1583)</f>
        <v/>
      </c>
      <c r="AF1583" s="293" t="str">
        <f>IF(日報入力!G1583="","",日報入力!AK1583)</f>
        <v/>
      </c>
      <c r="AG1583" s="293" t="str">
        <f>IF(日報入力!G1583="","",日報入力!AL1583)</f>
        <v/>
      </c>
      <c r="AH1583" s="293" t="str">
        <f>IF(日報入力!G1583="","",日報入力!AM1583)</f>
        <v/>
      </c>
      <c r="AI1583" s="294" t="str">
        <f>IF(日報入力!G1583&gt;0,日報入力!D1583*日報入力!K1583*日報入力!AL1583,"")</f>
        <v/>
      </c>
      <c r="AJ1583" s="294" t="str">
        <f>IF(日報入力!G1583&gt;0,日報入力!E1583*日報入力!AL1583,"")</f>
        <v/>
      </c>
      <c r="AK1583" s="294" t="str">
        <f>IF(日報入力!G1583&gt;0,AI1583-AJ1583,"")</f>
        <v/>
      </c>
      <c r="AL1583" s="292" t="str">
        <f>IF(日報入力!G1583&gt;0,日報入力!E1583*日報入力!AM1583,"")</f>
        <v/>
      </c>
      <c r="AM1583" s="292" t="str">
        <f>IF(日報入力!G1583&gt;0,日報入力!AB1583*日報入力!AM1583,"")</f>
        <v/>
      </c>
      <c r="AN1583" s="68" t="str">
        <f>IF(日報入力!G1583&gt;0,日報入力!C1583,"")</f>
        <v/>
      </c>
      <c r="AO1583" s="68" t="str">
        <f>日報入力!B1583</f>
        <v/>
      </c>
      <c r="AP1583" s="68" t="str">
        <f>IF(日報入力!AQ1583,日報入力!BA1583,"")</f>
        <v/>
      </c>
      <c r="AQ1583" s="68" t="str">
        <f>IF(日報入力!AR1583,日報入力!BB1583,"")</f>
        <v/>
      </c>
      <c r="AR1583" s="68" t="str">
        <f>IF(日報入力!AS1583,"N勤","")</f>
        <v/>
      </c>
      <c r="AS1583" s="295" t="e">
        <f t="shared" si="92"/>
        <v>#VALUE!</v>
      </c>
      <c r="AT1583" s="439" t="str">
        <f>日報入力!AY1583</f>
        <v/>
      </c>
      <c r="AU1583" s="518" t="str">
        <f>IF(日報入力!G1583,G1583*60/E1583,"")</f>
        <v/>
      </c>
      <c r="AV1583" s="528" t="str">
        <f>IF(日報入力!AT1583,日報入力!AT1583,"")</f>
        <v/>
      </c>
      <c r="AW1583" s="529" t="str">
        <f>IF(日報入力!AT1583,AE1583/日報入力!AT1583,"")</f>
        <v/>
      </c>
      <c r="AX1583" s="530" t="e">
        <f>IF(1&lt;日報集計!AT1583,AT1583/(((F1583-I1583-J1583-N1583-O1583)*60)/(E1583)),"")</f>
        <v>#VALUE!</v>
      </c>
      <c r="AY1583" s="664" t="str">
        <f>IF(日報入力!H1583,AT1583/(((F1583-J1583)*60)/E1583),"")</f>
        <v/>
      </c>
      <c r="AZ1583" s="664" t="str">
        <f>IF(日報入力!I1583,AT1583/((G1583*60)/E1583),"")</f>
        <v/>
      </c>
      <c r="BA1583" s="296" t="str">
        <f>IF(日報入力!G1583,G1583/F1583,"")</f>
        <v/>
      </c>
      <c r="BB1583" s="386" t="e">
        <f t="shared" si="93"/>
        <v>#VALUE!</v>
      </c>
      <c r="BC1583" s="386" t="e">
        <f t="shared" si="94"/>
        <v>#VALUE!</v>
      </c>
      <c r="BD1583" s="80">
        <f>日報入力!AU1583</f>
        <v>0</v>
      </c>
      <c r="BE1583" s="534" t="str">
        <f>IF(日報入力!AV1583,日報入力!AV1583,"")</f>
        <v/>
      </c>
      <c r="BF1583" s="534" t="str">
        <f>IF(日報入力!AW1583,日報入力!AW1583,"")</f>
        <v/>
      </c>
      <c r="BG1583" s="398" t="str">
        <f>IF(日報入力!G1583,日報入力!K1583*日報入力!D1583*日報入力!BC1583,"")</f>
        <v/>
      </c>
    </row>
    <row r="1584" spans="1:59" ht="20.25" hidden="1" customHeight="1" x14ac:dyDescent="0.15">
      <c r="A1584" s="302" t="str">
        <f>IF(日報入力!G1584="","",日報入力!G1584)</f>
        <v/>
      </c>
      <c r="B1584" s="291" t="str">
        <f>IF(日報入力!G1584="","",日報入力!H1584)</f>
        <v/>
      </c>
      <c r="C1584" s="291" t="str">
        <f>IF(日報入力!G1584="","",日報入力!I1584)</f>
        <v/>
      </c>
      <c r="D1584" s="291" t="str">
        <f>IF(日報入力!G1584="","",日報入力!J1584)</f>
        <v/>
      </c>
      <c r="E1584" s="291" t="str">
        <f>IF(日報入力!G1584="","",日報入力!K1584)</f>
        <v/>
      </c>
      <c r="F1584" s="291" t="str">
        <f>IF(日報入力!G1584="","",日報入力!L1584)</f>
        <v/>
      </c>
      <c r="G1584" s="291" t="str">
        <f>IF(日報入力!G1584="","",日報入力!L1584-日報入力!O1584-日報入力!P1584-日報入力!Q1584-日報入力!R1584-日報入力!S1584-日報入力!T1584-日報入力!U1584-日報入力!V1584-日報入力!W1584-日報入力!X1584-日報入力!Y1584-日報入力!Z1584)</f>
        <v/>
      </c>
      <c r="H1584" s="291" t="str">
        <f>IF(日報入力!G1584="","",IF(日報入力!M1584&gt;=0,日報入力!M1584*F1584,F1584))</f>
        <v/>
      </c>
      <c r="I1584" s="291" t="str">
        <f>IF(日報入力!G1584="","",日報入力!O1584)</f>
        <v/>
      </c>
      <c r="J1584" s="291" t="str">
        <f>IF(日報入力!G1584="","",日報入力!P1584)</f>
        <v/>
      </c>
      <c r="K1584" s="291" t="str">
        <f>IF(日報入力!G1584="","",日報入力!Q1584)</f>
        <v/>
      </c>
      <c r="L1584" s="291" t="str">
        <f>IF(日報入力!G1584="","",日報入力!R1584)</f>
        <v/>
      </c>
      <c r="M1584" s="291" t="str">
        <f>IF(日報入力!G1584="","",日報入力!S1584)</f>
        <v/>
      </c>
      <c r="N1584" s="291" t="str">
        <f>IF(日報入力!G1584="","",日報入力!T1584)</f>
        <v/>
      </c>
      <c r="O1584" s="291" t="str">
        <f>IF(日報入力!G1584="","",日報入力!U1584)</f>
        <v/>
      </c>
      <c r="P1584" s="291" t="str">
        <f>IF(日報入力!G1584="","",日報入力!V1584)</f>
        <v/>
      </c>
      <c r="Q1584" s="291" t="str">
        <f>IF(日報入力!G1584="","",日報入力!W1584)</f>
        <v/>
      </c>
      <c r="R1584" s="291" t="str">
        <f>IF(日報入力!G1584="","",日報入力!X1584)</f>
        <v/>
      </c>
      <c r="S1584" s="291" t="str">
        <f>IF(日報入力!G1584="","",日報入力!Y1584)</f>
        <v/>
      </c>
      <c r="T1584" s="291" t="str">
        <f>IF(日報入力!G1584="","",日報入力!Z1584)</f>
        <v/>
      </c>
      <c r="U1584" s="291" t="str">
        <f>IF(日報入力!G1584="","",日報入力!AA1584)</f>
        <v/>
      </c>
      <c r="V1584" s="378" t="str">
        <f>IF(日報入力!G1584="","",日報入力!AB1584)</f>
        <v/>
      </c>
      <c r="W1584" s="291" t="str">
        <f>IF(日報入力!G1584="","",日報入力!AC1584)</f>
        <v/>
      </c>
      <c r="X1584" s="291" t="str">
        <f>IF(日報入力!G1584="","",日報入力!AD1584)</f>
        <v/>
      </c>
      <c r="Y1584" s="291" t="str">
        <f>IF(日報入力!G1584="","",日報入力!AE1584)</f>
        <v/>
      </c>
      <c r="Z1584" s="291" t="str">
        <f>IF(日報入力!G1584="","",日報入力!AF1584)</f>
        <v/>
      </c>
      <c r="AA1584" s="291" t="str">
        <f>IF(日報入力!G1584="","",日報入力!AG1584)</f>
        <v/>
      </c>
      <c r="AB1584" s="291" t="str">
        <f>IF(日報入力!G1584="","",日報入力!AH1584)</f>
        <v/>
      </c>
      <c r="AC1584" s="291" t="str">
        <f>IF(日報入力!G1584="","",日報入力!AI1584)</f>
        <v/>
      </c>
      <c r="AD1584" s="291" t="str">
        <f>IF(日報入力!G1584="","",日報入力!AJ1584)</f>
        <v/>
      </c>
      <c r="AE1584" s="292" t="str">
        <f>IF(日報入力!G1584="","",日報入力!E1584)</f>
        <v/>
      </c>
      <c r="AF1584" s="293" t="str">
        <f>IF(日報入力!G1584="","",日報入力!AK1584)</f>
        <v/>
      </c>
      <c r="AG1584" s="293" t="str">
        <f>IF(日報入力!G1584="","",日報入力!AL1584)</f>
        <v/>
      </c>
      <c r="AH1584" s="293" t="str">
        <f>IF(日報入力!G1584="","",日報入力!AM1584)</f>
        <v/>
      </c>
      <c r="AI1584" s="294" t="str">
        <f>IF(日報入力!G1584&gt;0,日報入力!D1584*日報入力!K1584*日報入力!AL1584,"")</f>
        <v/>
      </c>
      <c r="AJ1584" s="294" t="str">
        <f>IF(日報入力!G1584&gt;0,日報入力!E1584*日報入力!AL1584,"")</f>
        <v/>
      </c>
      <c r="AK1584" s="294" t="str">
        <f>IF(日報入力!G1584&gt;0,AI1584-AJ1584,"")</f>
        <v/>
      </c>
      <c r="AL1584" s="292" t="str">
        <f>IF(日報入力!G1584&gt;0,日報入力!E1584*日報入力!AM1584,"")</f>
        <v/>
      </c>
      <c r="AM1584" s="292" t="str">
        <f>IF(日報入力!G1584&gt;0,日報入力!AB1584*日報入力!AM1584,"")</f>
        <v/>
      </c>
      <c r="AN1584" s="68" t="str">
        <f>IF(日報入力!G1584&gt;0,日報入力!C1584,"")</f>
        <v/>
      </c>
      <c r="AO1584" s="68" t="str">
        <f>日報入力!B1584</f>
        <v/>
      </c>
      <c r="AP1584" s="68" t="str">
        <f>IF(日報入力!AQ1584,日報入力!BA1584,"")</f>
        <v/>
      </c>
      <c r="AQ1584" s="68" t="str">
        <f>IF(日報入力!AR1584,日報入力!BB1584,"")</f>
        <v/>
      </c>
      <c r="AR1584" s="68" t="str">
        <f>IF(日報入力!AS1584,"N勤","")</f>
        <v/>
      </c>
      <c r="AS1584" s="295" t="e">
        <f t="shared" si="92"/>
        <v>#VALUE!</v>
      </c>
      <c r="AT1584" s="439" t="str">
        <f>日報入力!AY1584</f>
        <v/>
      </c>
      <c r="AU1584" s="518" t="str">
        <f>IF(日報入力!G1584,G1584*60/E1584,"")</f>
        <v/>
      </c>
      <c r="AV1584" s="528" t="str">
        <f>IF(日報入力!AT1584,日報入力!AT1584,"")</f>
        <v/>
      </c>
      <c r="AW1584" s="529" t="str">
        <f>IF(日報入力!AT1584,AE1584/日報入力!AT1584,"")</f>
        <v/>
      </c>
      <c r="AX1584" s="530" t="e">
        <f>IF(1&lt;日報集計!AT1584,AT1584/(((F1584-I1584-J1584-N1584-O1584)*60)/(E1584)),"")</f>
        <v>#VALUE!</v>
      </c>
      <c r="AY1584" s="664" t="str">
        <f>IF(日報入力!H1584,AT1584/(((F1584-J1584)*60)/E1584),"")</f>
        <v/>
      </c>
      <c r="AZ1584" s="664" t="str">
        <f>IF(日報入力!I1584,AT1584/((G1584*60)/E1584),"")</f>
        <v/>
      </c>
      <c r="BA1584" s="296" t="str">
        <f>IF(日報入力!G1584,G1584/F1584,"")</f>
        <v/>
      </c>
      <c r="BB1584" s="386" t="e">
        <f t="shared" si="93"/>
        <v>#VALUE!</v>
      </c>
      <c r="BC1584" s="386" t="e">
        <f t="shared" si="94"/>
        <v>#VALUE!</v>
      </c>
      <c r="BD1584" s="80">
        <f>日報入力!AU1584</f>
        <v>0</v>
      </c>
      <c r="BE1584" s="534" t="str">
        <f>IF(日報入力!AV1584,日報入力!AV1584,"")</f>
        <v/>
      </c>
      <c r="BF1584" s="534" t="str">
        <f>IF(日報入力!AW1584,日報入力!AW1584,"")</f>
        <v/>
      </c>
      <c r="BG1584" s="398" t="str">
        <f>IF(日報入力!G1584,日報入力!K1584*日報入力!D1584*日報入力!BC1584,"")</f>
        <v/>
      </c>
    </row>
    <row r="1585" spans="1:59" ht="20.25" hidden="1" customHeight="1" x14ac:dyDescent="0.15">
      <c r="A1585" s="302" t="str">
        <f>IF(日報入力!G1585="","",日報入力!G1585)</f>
        <v/>
      </c>
      <c r="B1585" s="291" t="str">
        <f>IF(日報入力!G1585="","",日報入力!H1585)</f>
        <v/>
      </c>
      <c r="C1585" s="291" t="str">
        <f>IF(日報入力!G1585="","",日報入力!I1585)</f>
        <v/>
      </c>
      <c r="D1585" s="291" t="str">
        <f>IF(日報入力!G1585="","",日報入力!J1585)</f>
        <v/>
      </c>
      <c r="E1585" s="291" t="str">
        <f>IF(日報入力!G1585="","",日報入力!K1585)</f>
        <v/>
      </c>
      <c r="F1585" s="291" t="str">
        <f>IF(日報入力!G1585="","",日報入力!L1585)</f>
        <v/>
      </c>
      <c r="G1585" s="291" t="str">
        <f>IF(日報入力!G1585="","",日報入力!L1585-日報入力!O1585-日報入力!P1585-日報入力!Q1585-日報入力!R1585-日報入力!S1585-日報入力!T1585-日報入力!U1585-日報入力!V1585-日報入力!W1585-日報入力!X1585-日報入力!Y1585-日報入力!Z1585)</f>
        <v/>
      </c>
      <c r="H1585" s="291" t="str">
        <f>IF(日報入力!G1585="","",IF(日報入力!M1585&gt;=0,日報入力!M1585*F1585,F1585))</f>
        <v/>
      </c>
      <c r="I1585" s="291" t="str">
        <f>IF(日報入力!G1585="","",日報入力!O1585)</f>
        <v/>
      </c>
      <c r="J1585" s="291" t="str">
        <f>IF(日報入力!G1585="","",日報入力!P1585)</f>
        <v/>
      </c>
      <c r="K1585" s="291" t="str">
        <f>IF(日報入力!G1585="","",日報入力!Q1585)</f>
        <v/>
      </c>
      <c r="L1585" s="291" t="str">
        <f>IF(日報入力!G1585="","",日報入力!R1585)</f>
        <v/>
      </c>
      <c r="M1585" s="291" t="str">
        <f>IF(日報入力!G1585="","",日報入力!S1585)</f>
        <v/>
      </c>
      <c r="N1585" s="291" t="str">
        <f>IF(日報入力!G1585="","",日報入力!T1585)</f>
        <v/>
      </c>
      <c r="O1585" s="291" t="str">
        <f>IF(日報入力!G1585="","",日報入力!U1585)</f>
        <v/>
      </c>
      <c r="P1585" s="291" t="str">
        <f>IF(日報入力!G1585="","",日報入力!V1585)</f>
        <v/>
      </c>
      <c r="Q1585" s="291" t="str">
        <f>IF(日報入力!G1585="","",日報入力!W1585)</f>
        <v/>
      </c>
      <c r="R1585" s="291" t="str">
        <f>IF(日報入力!G1585="","",日報入力!X1585)</f>
        <v/>
      </c>
      <c r="S1585" s="291" t="str">
        <f>IF(日報入力!G1585="","",日報入力!Y1585)</f>
        <v/>
      </c>
      <c r="T1585" s="291" t="str">
        <f>IF(日報入力!G1585="","",日報入力!Z1585)</f>
        <v/>
      </c>
      <c r="U1585" s="291" t="str">
        <f>IF(日報入力!G1585="","",日報入力!AA1585)</f>
        <v/>
      </c>
      <c r="V1585" s="378" t="str">
        <f>IF(日報入力!G1585="","",日報入力!AB1585)</f>
        <v/>
      </c>
      <c r="W1585" s="291" t="str">
        <f>IF(日報入力!G1585="","",日報入力!AC1585)</f>
        <v/>
      </c>
      <c r="X1585" s="291" t="str">
        <f>IF(日報入力!G1585="","",日報入力!AD1585)</f>
        <v/>
      </c>
      <c r="Y1585" s="291" t="str">
        <f>IF(日報入力!G1585="","",日報入力!AE1585)</f>
        <v/>
      </c>
      <c r="Z1585" s="291" t="str">
        <f>IF(日報入力!G1585="","",日報入力!AF1585)</f>
        <v/>
      </c>
      <c r="AA1585" s="291" t="str">
        <f>IF(日報入力!G1585="","",日報入力!AG1585)</f>
        <v/>
      </c>
      <c r="AB1585" s="291" t="str">
        <f>IF(日報入力!G1585="","",日報入力!AH1585)</f>
        <v/>
      </c>
      <c r="AC1585" s="291" t="str">
        <f>IF(日報入力!G1585="","",日報入力!AI1585)</f>
        <v/>
      </c>
      <c r="AD1585" s="291" t="str">
        <f>IF(日報入力!G1585="","",日報入力!AJ1585)</f>
        <v/>
      </c>
      <c r="AE1585" s="292" t="str">
        <f>IF(日報入力!G1585="","",日報入力!E1585)</f>
        <v/>
      </c>
      <c r="AF1585" s="293" t="str">
        <f>IF(日報入力!G1585="","",日報入力!AK1585)</f>
        <v/>
      </c>
      <c r="AG1585" s="293" t="str">
        <f>IF(日報入力!G1585="","",日報入力!AL1585)</f>
        <v/>
      </c>
      <c r="AH1585" s="293" t="str">
        <f>IF(日報入力!G1585="","",日報入力!AM1585)</f>
        <v/>
      </c>
      <c r="AI1585" s="294" t="str">
        <f>IF(日報入力!G1585&gt;0,日報入力!D1585*日報入力!K1585*日報入力!AL1585,"")</f>
        <v/>
      </c>
      <c r="AJ1585" s="294" t="str">
        <f>IF(日報入力!G1585&gt;0,日報入力!E1585*日報入力!AL1585,"")</f>
        <v/>
      </c>
      <c r="AK1585" s="294" t="str">
        <f>IF(日報入力!G1585&gt;0,AI1585-AJ1585,"")</f>
        <v/>
      </c>
      <c r="AL1585" s="292" t="str">
        <f>IF(日報入力!G1585&gt;0,日報入力!E1585*日報入力!AM1585,"")</f>
        <v/>
      </c>
      <c r="AM1585" s="292" t="str">
        <f>IF(日報入力!G1585&gt;0,日報入力!AB1585*日報入力!AM1585,"")</f>
        <v/>
      </c>
      <c r="AN1585" s="68" t="str">
        <f>IF(日報入力!G1585&gt;0,日報入力!C1585,"")</f>
        <v/>
      </c>
      <c r="AO1585" s="68" t="str">
        <f>日報入力!B1585</f>
        <v/>
      </c>
      <c r="AP1585" s="68" t="str">
        <f>IF(日報入力!AQ1585,日報入力!BA1585,"")</f>
        <v/>
      </c>
      <c r="AQ1585" s="68" t="str">
        <f>IF(日報入力!AR1585,日報入力!BB1585,"")</f>
        <v/>
      </c>
      <c r="AR1585" s="68" t="str">
        <f>IF(日報入力!AS1585,"N勤","")</f>
        <v/>
      </c>
      <c r="AS1585" s="295" t="e">
        <f t="shared" si="92"/>
        <v>#VALUE!</v>
      </c>
      <c r="AT1585" s="439" t="str">
        <f>日報入力!AY1585</f>
        <v/>
      </c>
      <c r="AU1585" s="518" t="str">
        <f>IF(日報入力!G1585,G1585*60/E1585,"")</f>
        <v/>
      </c>
      <c r="AV1585" s="528" t="str">
        <f>IF(日報入力!AT1585,日報入力!AT1585,"")</f>
        <v/>
      </c>
      <c r="AW1585" s="529" t="str">
        <f>IF(日報入力!AT1585,AE1585/日報入力!AT1585,"")</f>
        <v/>
      </c>
      <c r="AX1585" s="530" t="e">
        <f>IF(1&lt;日報集計!AT1585,AT1585/(((F1585-I1585-J1585-N1585-O1585)*60)/(E1585)),"")</f>
        <v>#VALUE!</v>
      </c>
      <c r="AY1585" s="664" t="str">
        <f>IF(日報入力!H1585,AT1585/(((F1585-J1585)*60)/E1585),"")</f>
        <v/>
      </c>
      <c r="AZ1585" s="664" t="str">
        <f>IF(日報入力!I1585,AT1585/((G1585*60)/E1585),"")</f>
        <v/>
      </c>
      <c r="BA1585" s="296" t="str">
        <f>IF(日報入力!G1585,G1585/F1585,"")</f>
        <v/>
      </c>
      <c r="BB1585" s="386" t="e">
        <f t="shared" si="93"/>
        <v>#VALUE!</v>
      </c>
      <c r="BC1585" s="386" t="e">
        <f t="shared" si="94"/>
        <v>#VALUE!</v>
      </c>
      <c r="BD1585" s="80">
        <f>日報入力!AU1585</f>
        <v>0</v>
      </c>
      <c r="BE1585" s="534" t="str">
        <f>IF(日報入力!AV1585,日報入力!AV1585,"")</f>
        <v/>
      </c>
      <c r="BF1585" s="534" t="str">
        <f>IF(日報入力!AW1585,日報入力!AW1585,"")</f>
        <v/>
      </c>
      <c r="BG1585" s="398" t="str">
        <f>IF(日報入力!G1585,日報入力!K1585*日報入力!D1585*日報入力!BC1585,"")</f>
        <v/>
      </c>
    </row>
    <row r="1586" spans="1:59" ht="20.25" hidden="1" customHeight="1" x14ac:dyDescent="0.15">
      <c r="A1586" s="302" t="str">
        <f>IF(日報入力!G1586="","",日報入力!G1586)</f>
        <v/>
      </c>
      <c r="B1586" s="291" t="str">
        <f>IF(日報入力!G1586="","",日報入力!H1586)</f>
        <v/>
      </c>
      <c r="C1586" s="291" t="str">
        <f>IF(日報入力!G1586="","",日報入力!I1586)</f>
        <v/>
      </c>
      <c r="D1586" s="291" t="str">
        <f>IF(日報入力!G1586="","",日報入力!J1586)</f>
        <v/>
      </c>
      <c r="E1586" s="291" t="str">
        <f>IF(日報入力!G1586="","",日報入力!K1586)</f>
        <v/>
      </c>
      <c r="F1586" s="291" t="str">
        <f>IF(日報入力!G1586="","",日報入力!L1586)</f>
        <v/>
      </c>
      <c r="G1586" s="291" t="str">
        <f>IF(日報入力!G1586="","",日報入力!L1586-日報入力!O1586-日報入力!P1586-日報入力!Q1586-日報入力!R1586-日報入力!S1586-日報入力!T1586-日報入力!U1586-日報入力!V1586-日報入力!W1586-日報入力!X1586-日報入力!Y1586-日報入力!Z1586)</f>
        <v/>
      </c>
      <c r="H1586" s="291" t="str">
        <f>IF(日報入力!G1586="","",IF(日報入力!M1586&gt;=0,日報入力!M1586*F1586,F1586))</f>
        <v/>
      </c>
      <c r="I1586" s="291" t="str">
        <f>IF(日報入力!G1586="","",日報入力!O1586)</f>
        <v/>
      </c>
      <c r="J1586" s="291" t="str">
        <f>IF(日報入力!G1586="","",日報入力!P1586)</f>
        <v/>
      </c>
      <c r="K1586" s="291" t="str">
        <f>IF(日報入力!G1586="","",日報入力!Q1586)</f>
        <v/>
      </c>
      <c r="L1586" s="291" t="str">
        <f>IF(日報入力!G1586="","",日報入力!R1586)</f>
        <v/>
      </c>
      <c r="M1586" s="291" t="str">
        <f>IF(日報入力!G1586="","",日報入力!S1586)</f>
        <v/>
      </c>
      <c r="N1586" s="291" t="str">
        <f>IF(日報入力!G1586="","",日報入力!T1586)</f>
        <v/>
      </c>
      <c r="O1586" s="291" t="str">
        <f>IF(日報入力!G1586="","",日報入力!U1586)</f>
        <v/>
      </c>
      <c r="P1586" s="291" t="str">
        <f>IF(日報入力!G1586="","",日報入力!V1586)</f>
        <v/>
      </c>
      <c r="Q1586" s="291" t="str">
        <f>IF(日報入力!G1586="","",日報入力!W1586)</f>
        <v/>
      </c>
      <c r="R1586" s="291" t="str">
        <f>IF(日報入力!G1586="","",日報入力!X1586)</f>
        <v/>
      </c>
      <c r="S1586" s="291" t="str">
        <f>IF(日報入力!G1586="","",日報入力!Y1586)</f>
        <v/>
      </c>
      <c r="T1586" s="291" t="str">
        <f>IF(日報入力!G1586="","",日報入力!Z1586)</f>
        <v/>
      </c>
      <c r="U1586" s="291" t="str">
        <f>IF(日報入力!G1586="","",日報入力!AA1586)</f>
        <v/>
      </c>
      <c r="V1586" s="378" t="str">
        <f>IF(日報入力!G1586="","",日報入力!AB1586)</f>
        <v/>
      </c>
      <c r="W1586" s="291" t="str">
        <f>IF(日報入力!G1586="","",日報入力!AC1586)</f>
        <v/>
      </c>
      <c r="X1586" s="291" t="str">
        <f>IF(日報入力!G1586="","",日報入力!AD1586)</f>
        <v/>
      </c>
      <c r="Y1586" s="291" t="str">
        <f>IF(日報入力!G1586="","",日報入力!AE1586)</f>
        <v/>
      </c>
      <c r="Z1586" s="291" t="str">
        <f>IF(日報入力!G1586="","",日報入力!AF1586)</f>
        <v/>
      </c>
      <c r="AA1586" s="291" t="str">
        <f>IF(日報入力!G1586="","",日報入力!AG1586)</f>
        <v/>
      </c>
      <c r="AB1586" s="291" t="str">
        <f>IF(日報入力!G1586="","",日報入力!AH1586)</f>
        <v/>
      </c>
      <c r="AC1586" s="291" t="str">
        <f>IF(日報入力!G1586="","",日報入力!AI1586)</f>
        <v/>
      </c>
      <c r="AD1586" s="291" t="str">
        <f>IF(日報入力!G1586="","",日報入力!AJ1586)</f>
        <v/>
      </c>
      <c r="AE1586" s="292" t="str">
        <f>IF(日報入力!G1586="","",日報入力!E1586)</f>
        <v/>
      </c>
      <c r="AF1586" s="293" t="str">
        <f>IF(日報入力!G1586="","",日報入力!AK1586)</f>
        <v/>
      </c>
      <c r="AG1586" s="293" t="str">
        <f>IF(日報入力!G1586="","",日報入力!AL1586)</f>
        <v/>
      </c>
      <c r="AH1586" s="293" t="str">
        <f>IF(日報入力!G1586="","",日報入力!AM1586)</f>
        <v/>
      </c>
      <c r="AI1586" s="294" t="str">
        <f>IF(日報入力!G1586&gt;0,日報入力!D1586*日報入力!K1586*日報入力!AL1586,"")</f>
        <v/>
      </c>
      <c r="AJ1586" s="294" t="str">
        <f>IF(日報入力!G1586&gt;0,日報入力!E1586*日報入力!AL1586,"")</f>
        <v/>
      </c>
      <c r="AK1586" s="294" t="str">
        <f>IF(日報入力!G1586&gt;0,AI1586-AJ1586,"")</f>
        <v/>
      </c>
      <c r="AL1586" s="292" t="str">
        <f>IF(日報入力!G1586&gt;0,日報入力!E1586*日報入力!AM1586,"")</f>
        <v/>
      </c>
      <c r="AM1586" s="292" t="str">
        <f>IF(日報入力!G1586&gt;0,日報入力!AB1586*日報入力!AM1586,"")</f>
        <v/>
      </c>
      <c r="AN1586" s="68" t="str">
        <f>IF(日報入力!G1586&gt;0,日報入力!C1586,"")</f>
        <v/>
      </c>
      <c r="AO1586" s="68" t="str">
        <f>日報入力!B1586</f>
        <v/>
      </c>
      <c r="AP1586" s="68" t="str">
        <f>IF(日報入力!AQ1586,日報入力!BA1586,"")</f>
        <v/>
      </c>
      <c r="AQ1586" s="68" t="str">
        <f>IF(日報入力!AR1586,日報入力!BB1586,"")</f>
        <v/>
      </c>
      <c r="AR1586" s="68" t="str">
        <f>IF(日報入力!AS1586,"N勤","")</f>
        <v/>
      </c>
      <c r="AS1586" s="295" t="e">
        <f t="shared" si="92"/>
        <v>#VALUE!</v>
      </c>
      <c r="AT1586" s="439" t="str">
        <f>日報入力!AY1586</f>
        <v/>
      </c>
      <c r="AU1586" s="518" t="str">
        <f>IF(日報入力!G1586,G1586*60/E1586,"")</f>
        <v/>
      </c>
      <c r="AV1586" s="528" t="str">
        <f>IF(日報入力!AT1586,日報入力!AT1586,"")</f>
        <v/>
      </c>
      <c r="AW1586" s="529" t="str">
        <f>IF(日報入力!AT1586,AE1586/日報入力!AT1586,"")</f>
        <v/>
      </c>
      <c r="AX1586" s="530" t="e">
        <f>IF(1&lt;日報集計!AT1586,AT1586/(((F1586-I1586-J1586-N1586-O1586)*60)/(E1586)),"")</f>
        <v>#VALUE!</v>
      </c>
      <c r="AY1586" s="664" t="str">
        <f>IF(日報入力!H1586,AT1586/(((F1586-J1586)*60)/E1586),"")</f>
        <v/>
      </c>
      <c r="AZ1586" s="664" t="str">
        <f>IF(日報入力!I1586,AT1586/((G1586*60)/E1586),"")</f>
        <v/>
      </c>
      <c r="BA1586" s="296" t="str">
        <f>IF(日報入力!G1586,G1586/F1586,"")</f>
        <v/>
      </c>
      <c r="BB1586" s="386" t="e">
        <f t="shared" si="93"/>
        <v>#VALUE!</v>
      </c>
      <c r="BC1586" s="386" t="e">
        <f t="shared" si="94"/>
        <v>#VALUE!</v>
      </c>
      <c r="BD1586" s="80">
        <f>日報入力!AU1586</f>
        <v>0</v>
      </c>
      <c r="BE1586" s="534" t="str">
        <f>IF(日報入力!AV1586,日報入力!AV1586,"")</f>
        <v/>
      </c>
      <c r="BF1586" s="534" t="str">
        <f>IF(日報入力!AW1586,日報入力!AW1586,"")</f>
        <v/>
      </c>
      <c r="BG1586" s="398" t="str">
        <f>IF(日報入力!G1586,日報入力!K1586*日報入力!D1586*日報入力!BC1586,"")</f>
        <v/>
      </c>
    </row>
    <row r="1587" spans="1:59" ht="20.25" hidden="1" customHeight="1" x14ac:dyDescent="0.15">
      <c r="A1587" s="302" t="str">
        <f>IF(日報入力!G1587="","",日報入力!G1587)</f>
        <v/>
      </c>
      <c r="B1587" s="291" t="str">
        <f>IF(日報入力!G1587="","",日報入力!H1587)</f>
        <v/>
      </c>
      <c r="C1587" s="291" t="str">
        <f>IF(日報入力!G1587="","",日報入力!I1587)</f>
        <v/>
      </c>
      <c r="D1587" s="291" t="str">
        <f>IF(日報入力!G1587="","",日報入力!J1587)</f>
        <v/>
      </c>
      <c r="E1587" s="291" t="str">
        <f>IF(日報入力!G1587="","",日報入力!K1587)</f>
        <v/>
      </c>
      <c r="F1587" s="291" t="str">
        <f>IF(日報入力!G1587="","",日報入力!L1587)</f>
        <v/>
      </c>
      <c r="G1587" s="291" t="str">
        <f>IF(日報入力!G1587="","",日報入力!L1587-日報入力!O1587-日報入力!P1587-日報入力!Q1587-日報入力!R1587-日報入力!S1587-日報入力!T1587-日報入力!U1587-日報入力!V1587-日報入力!W1587-日報入力!X1587-日報入力!Y1587-日報入力!Z1587)</f>
        <v/>
      </c>
      <c r="H1587" s="291" t="str">
        <f>IF(日報入力!G1587="","",IF(日報入力!M1587&gt;=0,日報入力!M1587*F1587,F1587))</f>
        <v/>
      </c>
      <c r="I1587" s="291" t="str">
        <f>IF(日報入力!G1587="","",日報入力!O1587)</f>
        <v/>
      </c>
      <c r="J1587" s="291" t="str">
        <f>IF(日報入力!G1587="","",日報入力!P1587)</f>
        <v/>
      </c>
      <c r="K1587" s="291" t="str">
        <f>IF(日報入力!G1587="","",日報入力!Q1587)</f>
        <v/>
      </c>
      <c r="L1587" s="291" t="str">
        <f>IF(日報入力!G1587="","",日報入力!R1587)</f>
        <v/>
      </c>
      <c r="M1587" s="291" t="str">
        <f>IF(日報入力!G1587="","",日報入力!S1587)</f>
        <v/>
      </c>
      <c r="N1587" s="291" t="str">
        <f>IF(日報入力!G1587="","",日報入力!T1587)</f>
        <v/>
      </c>
      <c r="O1587" s="291" t="str">
        <f>IF(日報入力!G1587="","",日報入力!U1587)</f>
        <v/>
      </c>
      <c r="P1587" s="291" t="str">
        <f>IF(日報入力!G1587="","",日報入力!V1587)</f>
        <v/>
      </c>
      <c r="Q1587" s="291" t="str">
        <f>IF(日報入力!G1587="","",日報入力!W1587)</f>
        <v/>
      </c>
      <c r="R1587" s="291" t="str">
        <f>IF(日報入力!G1587="","",日報入力!X1587)</f>
        <v/>
      </c>
      <c r="S1587" s="291" t="str">
        <f>IF(日報入力!G1587="","",日報入力!Y1587)</f>
        <v/>
      </c>
      <c r="T1587" s="291" t="str">
        <f>IF(日報入力!G1587="","",日報入力!Z1587)</f>
        <v/>
      </c>
      <c r="U1587" s="291" t="str">
        <f>IF(日報入力!G1587="","",日報入力!AA1587)</f>
        <v/>
      </c>
      <c r="V1587" s="378" t="str">
        <f>IF(日報入力!G1587="","",日報入力!AB1587)</f>
        <v/>
      </c>
      <c r="W1587" s="291" t="str">
        <f>IF(日報入力!G1587="","",日報入力!AC1587)</f>
        <v/>
      </c>
      <c r="X1587" s="291" t="str">
        <f>IF(日報入力!G1587="","",日報入力!AD1587)</f>
        <v/>
      </c>
      <c r="Y1587" s="291" t="str">
        <f>IF(日報入力!G1587="","",日報入力!AE1587)</f>
        <v/>
      </c>
      <c r="Z1587" s="291" t="str">
        <f>IF(日報入力!G1587="","",日報入力!AF1587)</f>
        <v/>
      </c>
      <c r="AA1587" s="291" t="str">
        <f>IF(日報入力!G1587="","",日報入力!AG1587)</f>
        <v/>
      </c>
      <c r="AB1587" s="291" t="str">
        <f>IF(日報入力!G1587="","",日報入力!AH1587)</f>
        <v/>
      </c>
      <c r="AC1587" s="291" t="str">
        <f>IF(日報入力!G1587="","",日報入力!AI1587)</f>
        <v/>
      </c>
      <c r="AD1587" s="291" t="str">
        <f>IF(日報入力!G1587="","",日報入力!AJ1587)</f>
        <v/>
      </c>
      <c r="AE1587" s="292" t="str">
        <f>IF(日報入力!G1587="","",日報入力!E1587)</f>
        <v/>
      </c>
      <c r="AF1587" s="293" t="str">
        <f>IF(日報入力!G1587="","",日報入力!AK1587)</f>
        <v/>
      </c>
      <c r="AG1587" s="293" t="str">
        <f>IF(日報入力!G1587="","",日報入力!AL1587)</f>
        <v/>
      </c>
      <c r="AH1587" s="293" t="str">
        <f>IF(日報入力!G1587="","",日報入力!AM1587)</f>
        <v/>
      </c>
      <c r="AI1587" s="294" t="str">
        <f>IF(日報入力!G1587&gt;0,日報入力!D1587*日報入力!K1587*日報入力!AL1587,"")</f>
        <v/>
      </c>
      <c r="AJ1587" s="294" t="str">
        <f>IF(日報入力!G1587&gt;0,日報入力!E1587*日報入力!AL1587,"")</f>
        <v/>
      </c>
      <c r="AK1587" s="294" t="str">
        <f>IF(日報入力!G1587&gt;0,AI1587-AJ1587,"")</f>
        <v/>
      </c>
      <c r="AL1587" s="292" t="str">
        <f>IF(日報入力!G1587&gt;0,日報入力!E1587*日報入力!AM1587,"")</f>
        <v/>
      </c>
      <c r="AM1587" s="292" t="str">
        <f>IF(日報入力!G1587&gt;0,日報入力!AB1587*日報入力!AM1587,"")</f>
        <v/>
      </c>
      <c r="AN1587" s="68" t="str">
        <f>IF(日報入力!G1587&gt;0,日報入力!C1587,"")</f>
        <v/>
      </c>
      <c r="AO1587" s="68" t="str">
        <f>日報入力!B1587</f>
        <v/>
      </c>
      <c r="AP1587" s="68" t="str">
        <f>IF(日報入力!AQ1587,日報入力!BA1587,"")</f>
        <v/>
      </c>
      <c r="AQ1587" s="68" t="str">
        <f>IF(日報入力!AR1587,日報入力!BB1587,"")</f>
        <v/>
      </c>
      <c r="AR1587" s="68" t="str">
        <f>IF(日報入力!AS1587,"N勤","")</f>
        <v/>
      </c>
      <c r="AS1587" s="295" t="e">
        <f t="shared" si="92"/>
        <v>#VALUE!</v>
      </c>
      <c r="AT1587" s="439" t="str">
        <f>日報入力!AY1587</f>
        <v/>
      </c>
      <c r="AU1587" s="518" t="str">
        <f>IF(日報入力!G1587,G1587*60/E1587,"")</f>
        <v/>
      </c>
      <c r="AV1587" s="528" t="str">
        <f>IF(日報入力!AT1587,日報入力!AT1587,"")</f>
        <v/>
      </c>
      <c r="AW1587" s="529" t="str">
        <f>IF(日報入力!AT1587,AE1587/日報入力!AT1587,"")</f>
        <v/>
      </c>
      <c r="AX1587" s="530" t="e">
        <f>IF(1&lt;日報集計!AT1587,AT1587/(((F1587-I1587-J1587-N1587-O1587)*60)/(E1587)),"")</f>
        <v>#VALUE!</v>
      </c>
      <c r="AY1587" s="664" t="str">
        <f>IF(日報入力!H1587,AT1587/(((F1587-J1587)*60)/E1587),"")</f>
        <v/>
      </c>
      <c r="AZ1587" s="664" t="str">
        <f>IF(日報入力!I1587,AT1587/((G1587*60)/E1587),"")</f>
        <v/>
      </c>
      <c r="BA1587" s="296" t="str">
        <f>IF(日報入力!G1587,G1587/F1587,"")</f>
        <v/>
      </c>
      <c r="BB1587" s="386" t="e">
        <f t="shared" si="93"/>
        <v>#VALUE!</v>
      </c>
      <c r="BC1587" s="386" t="e">
        <f t="shared" si="94"/>
        <v>#VALUE!</v>
      </c>
      <c r="BD1587" s="80">
        <f>日報入力!AU1587</f>
        <v>0</v>
      </c>
      <c r="BE1587" s="534" t="str">
        <f>IF(日報入力!AV1587,日報入力!AV1587,"")</f>
        <v/>
      </c>
      <c r="BF1587" s="534" t="str">
        <f>IF(日報入力!AW1587,日報入力!AW1587,"")</f>
        <v/>
      </c>
      <c r="BG1587" s="398" t="str">
        <f>IF(日報入力!G1587,日報入力!K1587*日報入力!D1587*日報入力!BC1587,"")</f>
        <v/>
      </c>
    </row>
    <row r="1588" spans="1:59" ht="20.25" hidden="1" customHeight="1" x14ac:dyDescent="0.15">
      <c r="A1588" s="302" t="str">
        <f>IF(日報入力!G1588="","",日報入力!G1588)</f>
        <v/>
      </c>
      <c r="B1588" s="291" t="str">
        <f>IF(日報入力!G1588="","",日報入力!H1588)</f>
        <v/>
      </c>
      <c r="C1588" s="291" t="str">
        <f>IF(日報入力!G1588="","",日報入力!I1588)</f>
        <v/>
      </c>
      <c r="D1588" s="291" t="str">
        <f>IF(日報入力!G1588="","",日報入力!J1588)</f>
        <v/>
      </c>
      <c r="E1588" s="291" t="str">
        <f>IF(日報入力!G1588="","",日報入力!K1588)</f>
        <v/>
      </c>
      <c r="F1588" s="291" t="str">
        <f>IF(日報入力!G1588="","",日報入力!L1588)</f>
        <v/>
      </c>
      <c r="G1588" s="291" t="str">
        <f>IF(日報入力!G1588="","",日報入力!L1588-日報入力!O1588-日報入力!P1588-日報入力!Q1588-日報入力!R1588-日報入力!S1588-日報入力!T1588-日報入力!U1588-日報入力!V1588-日報入力!W1588-日報入力!X1588-日報入力!Y1588-日報入力!Z1588)</f>
        <v/>
      </c>
      <c r="H1588" s="291" t="str">
        <f>IF(日報入力!G1588="","",IF(日報入力!M1588&gt;=0,日報入力!M1588*F1588,F1588))</f>
        <v/>
      </c>
      <c r="I1588" s="291" t="str">
        <f>IF(日報入力!G1588="","",日報入力!O1588)</f>
        <v/>
      </c>
      <c r="J1588" s="291" t="str">
        <f>IF(日報入力!G1588="","",日報入力!P1588)</f>
        <v/>
      </c>
      <c r="K1588" s="291" t="str">
        <f>IF(日報入力!G1588="","",日報入力!Q1588)</f>
        <v/>
      </c>
      <c r="L1588" s="291" t="str">
        <f>IF(日報入力!G1588="","",日報入力!R1588)</f>
        <v/>
      </c>
      <c r="M1588" s="291" t="str">
        <f>IF(日報入力!G1588="","",日報入力!S1588)</f>
        <v/>
      </c>
      <c r="N1588" s="291" t="str">
        <f>IF(日報入力!G1588="","",日報入力!T1588)</f>
        <v/>
      </c>
      <c r="O1588" s="291" t="str">
        <f>IF(日報入力!G1588="","",日報入力!U1588)</f>
        <v/>
      </c>
      <c r="P1588" s="291" t="str">
        <f>IF(日報入力!G1588="","",日報入力!V1588)</f>
        <v/>
      </c>
      <c r="Q1588" s="291" t="str">
        <f>IF(日報入力!G1588="","",日報入力!W1588)</f>
        <v/>
      </c>
      <c r="R1588" s="291" t="str">
        <f>IF(日報入力!G1588="","",日報入力!X1588)</f>
        <v/>
      </c>
      <c r="S1588" s="291" t="str">
        <f>IF(日報入力!G1588="","",日報入力!Y1588)</f>
        <v/>
      </c>
      <c r="T1588" s="291" t="str">
        <f>IF(日報入力!G1588="","",日報入力!Z1588)</f>
        <v/>
      </c>
      <c r="U1588" s="291" t="str">
        <f>IF(日報入力!G1588="","",日報入力!AA1588)</f>
        <v/>
      </c>
      <c r="V1588" s="378" t="str">
        <f>IF(日報入力!G1588="","",日報入力!AB1588)</f>
        <v/>
      </c>
      <c r="W1588" s="291" t="str">
        <f>IF(日報入力!G1588="","",日報入力!AC1588)</f>
        <v/>
      </c>
      <c r="X1588" s="291" t="str">
        <f>IF(日報入力!G1588="","",日報入力!AD1588)</f>
        <v/>
      </c>
      <c r="Y1588" s="291" t="str">
        <f>IF(日報入力!G1588="","",日報入力!AE1588)</f>
        <v/>
      </c>
      <c r="Z1588" s="291" t="str">
        <f>IF(日報入力!G1588="","",日報入力!AF1588)</f>
        <v/>
      </c>
      <c r="AA1588" s="291" t="str">
        <f>IF(日報入力!G1588="","",日報入力!AG1588)</f>
        <v/>
      </c>
      <c r="AB1588" s="291" t="str">
        <f>IF(日報入力!G1588="","",日報入力!AH1588)</f>
        <v/>
      </c>
      <c r="AC1588" s="291" t="str">
        <f>IF(日報入力!G1588="","",日報入力!AI1588)</f>
        <v/>
      </c>
      <c r="AD1588" s="291" t="str">
        <f>IF(日報入力!G1588="","",日報入力!AJ1588)</f>
        <v/>
      </c>
      <c r="AE1588" s="292" t="str">
        <f>IF(日報入力!G1588="","",日報入力!E1588)</f>
        <v/>
      </c>
      <c r="AF1588" s="293" t="str">
        <f>IF(日報入力!G1588="","",日報入力!AK1588)</f>
        <v/>
      </c>
      <c r="AG1588" s="293" t="str">
        <f>IF(日報入力!G1588="","",日報入力!AL1588)</f>
        <v/>
      </c>
      <c r="AH1588" s="293" t="str">
        <f>IF(日報入力!G1588="","",日報入力!AM1588)</f>
        <v/>
      </c>
      <c r="AI1588" s="294" t="str">
        <f>IF(日報入力!G1588&gt;0,日報入力!D1588*日報入力!K1588*日報入力!AL1588,"")</f>
        <v/>
      </c>
      <c r="AJ1588" s="294" t="str">
        <f>IF(日報入力!G1588&gt;0,日報入力!E1588*日報入力!AL1588,"")</f>
        <v/>
      </c>
      <c r="AK1588" s="294" t="str">
        <f>IF(日報入力!G1588&gt;0,AI1588-AJ1588,"")</f>
        <v/>
      </c>
      <c r="AL1588" s="292" t="str">
        <f>IF(日報入力!G1588&gt;0,日報入力!E1588*日報入力!AM1588,"")</f>
        <v/>
      </c>
      <c r="AM1588" s="292" t="str">
        <f>IF(日報入力!G1588&gt;0,日報入力!AB1588*日報入力!AM1588,"")</f>
        <v/>
      </c>
      <c r="AN1588" s="68" t="str">
        <f>IF(日報入力!G1588&gt;0,日報入力!C1588,"")</f>
        <v/>
      </c>
      <c r="AO1588" s="68" t="str">
        <f>日報入力!B1588</f>
        <v/>
      </c>
      <c r="AP1588" s="68" t="str">
        <f>IF(日報入力!AQ1588,日報入力!BA1588,"")</f>
        <v/>
      </c>
      <c r="AQ1588" s="68" t="str">
        <f>IF(日報入力!AR1588,日報入力!BB1588,"")</f>
        <v/>
      </c>
      <c r="AR1588" s="68" t="str">
        <f>IF(日報入力!AS1588,"N勤","")</f>
        <v/>
      </c>
      <c r="AS1588" s="295" t="e">
        <f t="shared" si="92"/>
        <v>#VALUE!</v>
      </c>
      <c r="AT1588" s="439" t="str">
        <f>日報入力!AY1588</f>
        <v/>
      </c>
      <c r="AU1588" s="518" t="str">
        <f>IF(日報入力!G1588,G1588*60/E1588,"")</f>
        <v/>
      </c>
      <c r="AV1588" s="528" t="str">
        <f>IF(日報入力!AT1588,日報入力!AT1588,"")</f>
        <v/>
      </c>
      <c r="AW1588" s="529" t="str">
        <f>IF(日報入力!AT1588,AE1588/日報入力!AT1588,"")</f>
        <v/>
      </c>
      <c r="AX1588" s="530" t="e">
        <f>IF(1&lt;日報集計!AT1588,AT1588/(((F1588-I1588-J1588-N1588-O1588)*60)/(E1588)),"")</f>
        <v>#VALUE!</v>
      </c>
      <c r="AY1588" s="664" t="str">
        <f>IF(日報入力!H1588,AT1588/(((F1588-J1588)*60)/E1588),"")</f>
        <v/>
      </c>
      <c r="AZ1588" s="664" t="str">
        <f>IF(日報入力!I1588,AT1588/((G1588*60)/E1588),"")</f>
        <v/>
      </c>
      <c r="BA1588" s="296" t="str">
        <f>IF(日報入力!G1588,G1588/F1588,"")</f>
        <v/>
      </c>
      <c r="BB1588" s="386" t="e">
        <f t="shared" si="93"/>
        <v>#VALUE!</v>
      </c>
      <c r="BC1588" s="386" t="e">
        <f t="shared" si="94"/>
        <v>#VALUE!</v>
      </c>
      <c r="BD1588" s="80">
        <f>日報入力!AU1588</f>
        <v>0</v>
      </c>
      <c r="BE1588" s="534" t="str">
        <f>IF(日報入力!AV1588,日報入力!AV1588,"")</f>
        <v/>
      </c>
      <c r="BF1588" s="534" t="str">
        <f>IF(日報入力!AW1588,日報入力!AW1588,"")</f>
        <v/>
      </c>
      <c r="BG1588" s="398" t="str">
        <f>IF(日報入力!G1588,日報入力!K1588*日報入力!D1588*日報入力!BC1588,"")</f>
        <v/>
      </c>
    </row>
    <row r="1589" spans="1:59" ht="20.25" hidden="1" customHeight="1" x14ac:dyDescent="0.15">
      <c r="A1589" s="302" t="str">
        <f>IF(日報入力!G1589="","",日報入力!G1589)</f>
        <v/>
      </c>
      <c r="B1589" s="291" t="str">
        <f>IF(日報入力!G1589="","",日報入力!H1589)</f>
        <v/>
      </c>
      <c r="C1589" s="291" t="str">
        <f>IF(日報入力!G1589="","",日報入力!I1589)</f>
        <v/>
      </c>
      <c r="D1589" s="291" t="str">
        <f>IF(日報入力!G1589="","",日報入力!J1589)</f>
        <v/>
      </c>
      <c r="E1589" s="291" t="str">
        <f>IF(日報入力!G1589="","",日報入力!K1589)</f>
        <v/>
      </c>
      <c r="F1589" s="291" t="str">
        <f>IF(日報入力!G1589="","",日報入力!L1589)</f>
        <v/>
      </c>
      <c r="G1589" s="291" t="str">
        <f>IF(日報入力!G1589="","",日報入力!L1589-日報入力!O1589-日報入力!P1589-日報入力!Q1589-日報入力!R1589-日報入力!S1589-日報入力!T1589-日報入力!U1589-日報入力!V1589-日報入力!W1589-日報入力!X1589-日報入力!Y1589-日報入力!Z1589)</f>
        <v/>
      </c>
      <c r="H1589" s="291" t="str">
        <f>IF(日報入力!G1589="","",IF(日報入力!M1589&gt;=0,日報入力!M1589*F1589,F1589))</f>
        <v/>
      </c>
      <c r="I1589" s="291" t="str">
        <f>IF(日報入力!G1589="","",日報入力!O1589)</f>
        <v/>
      </c>
      <c r="J1589" s="291" t="str">
        <f>IF(日報入力!G1589="","",日報入力!P1589)</f>
        <v/>
      </c>
      <c r="K1589" s="291" t="str">
        <f>IF(日報入力!G1589="","",日報入力!Q1589)</f>
        <v/>
      </c>
      <c r="L1589" s="291" t="str">
        <f>IF(日報入力!G1589="","",日報入力!R1589)</f>
        <v/>
      </c>
      <c r="M1589" s="291" t="str">
        <f>IF(日報入力!G1589="","",日報入力!S1589)</f>
        <v/>
      </c>
      <c r="N1589" s="291" t="str">
        <f>IF(日報入力!G1589="","",日報入力!T1589)</f>
        <v/>
      </c>
      <c r="O1589" s="291" t="str">
        <f>IF(日報入力!G1589="","",日報入力!U1589)</f>
        <v/>
      </c>
      <c r="P1589" s="291" t="str">
        <f>IF(日報入力!G1589="","",日報入力!V1589)</f>
        <v/>
      </c>
      <c r="Q1589" s="291" t="str">
        <f>IF(日報入力!G1589="","",日報入力!W1589)</f>
        <v/>
      </c>
      <c r="R1589" s="291" t="str">
        <f>IF(日報入力!G1589="","",日報入力!X1589)</f>
        <v/>
      </c>
      <c r="S1589" s="291" t="str">
        <f>IF(日報入力!G1589="","",日報入力!Y1589)</f>
        <v/>
      </c>
      <c r="T1589" s="291" t="str">
        <f>IF(日報入力!G1589="","",日報入力!Z1589)</f>
        <v/>
      </c>
      <c r="U1589" s="291" t="str">
        <f>IF(日報入力!G1589="","",日報入力!AA1589)</f>
        <v/>
      </c>
      <c r="V1589" s="378" t="str">
        <f>IF(日報入力!G1589="","",日報入力!AB1589)</f>
        <v/>
      </c>
      <c r="W1589" s="291" t="str">
        <f>IF(日報入力!G1589="","",日報入力!AC1589)</f>
        <v/>
      </c>
      <c r="X1589" s="291" t="str">
        <f>IF(日報入力!G1589="","",日報入力!AD1589)</f>
        <v/>
      </c>
      <c r="Y1589" s="291" t="str">
        <f>IF(日報入力!G1589="","",日報入力!AE1589)</f>
        <v/>
      </c>
      <c r="Z1589" s="291" t="str">
        <f>IF(日報入力!G1589="","",日報入力!AF1589)</f>
        <v/>
      </c>
      <c r="AA1589" s="291" t="str">
        <f>IF(日報入力!G1589="","",日報入力!AG1589)</f>
        <v/>
      </c>
      <c r="AB1589" s="291" t="str">
        <f>IF(日報入力!G1589="","",日報入力!AH1589)</f>
        <v/>
      </c>
      <c r="AC1589" s="291" t="str">
        <f>IF(日報入力!G1589="","",日報入力!AI1589)</f>
        <v/>
      </c>
      <c r="AD1589" s="291" t="str">
        <f>IF(日報入力!G1589="","",日報入力!AJ1589)</f>
        <v/>
      </c>
      <c r="AE1589" s="292" t="str">
        <f>IF(日報入力!G1589="","",日報入力!E1589)</f>
        <v/>
      </c>
      <c r="AF1589" s="293" t="str">
        <f>IF(日報入力!G1589="","",日報入力!AK1589)</f>
        <v/>
      </c>
      <c r="AG1589" s="293" t="str">
        <f>IF(日報入力!G1589="","",日報入力!AL1589)</f>
        <v/>
      </c>
      <c r="AH1589" s="293" t="str">
        <f>IF(日報入力!G1589="","",日報入力!AM1589)</f>
        <v/>
      </c>
      <c r="AI1589" s="294" t="str">
        <f>IF(日報入力!G1589&gt;0,日報入力!D1589*日報入力!K1589*日報入力!AL1589,"")</f>
        <v/>
      </c>
      <c r="AJ1589" s="294" t="str">
        <f>IF(日報入力!G1589&gt;0,日報入力!E1589*日報入力!AL1589,"")</f>
        <v/>
      </c>
      <c r="AK1589" s="294" t="str">
        <f>IF(日報入力!G1589&gt;0,AI1589-AJ1589,"")</f>
        <v/>
      </c>
      <c r="AL1589" s="292" t="str">
        <f>IF(日報入力!G1589&gt;0,日報入力!E1589*日報入力!AM1589,"")</f>
        <v/>
      </c>
      <c r="AM1589" s="292" t="str">
        <f>IF(日報入力!G1589&gt;0,日報入力!AB1589*日報入力!AM1589,"")</f>
        <v/>
      </c>
      <c r="AN1589" s="68" t="str">
        <f>IF(日報入力!G1589&gt;0,日報入力!C1589,"")</f>
        <v/>
      </c>
      <c r="AO1589" s="68" t="str">
        <f>日報入力!B1589</f>
        <v/>
      </c>
      <c r="AP1589" s="68" t="str">
        <f>IF(日報入力!AQ1589,日報入力!BA1589,"")</f>
        <v/>
      </c>
      <c r="AQ1589" s="68" t="str">
        <f>IF(日報入力!AR1589,日報入力!BB1589,"")</f>
        <v/>
      </c>
      <c r="AR1589" s="68" t="str">
        <f>IF(日報入力!AS1589,"N勤","")</f>
        <v/>
      </c>
      <c r="AS1589" s="295" t="e">
        <f t="shared" si="92"/>
        <v>#VALUE!</v>
      </c>
      <c r="AT1589" s="439" t="str">
        <f>日報入力!AY1589</f>
        <v/>
      </c>
      <c r="AU1589" s="518" t="str">
        <f>IF(日報入力!G1589,G1589*60/E1589,"")</f>
        <v/>
      </c>
      <c r="AV1589" s="528" t="str">
        <f>IF(日報入力!AT1589,日報入力!AT1589,"")</f>
        <v/>
      </c>
      <c r="AW1589" s="529" t="str">
        <f>IF(日報入力!AT1589,AE1589/日報入力!AT1589,"")</f>
        <v/>
      </c>
      <c r="AX1589" s="530" t="e">
        <f>IF(1&lt;日報集計!AT1589,AT1589/(((F1589-I1589-J1589-N1589-O1589)*60)/(E1589)),"")</f>
        <v>#VALUE!</v>
      </c>
      <c r="AY1589" s="664" t="str">
        <f>IF(日報入力!H1589,AT1589/(((F1589-J1589)*60)/E1589),"")</f>
        <v/>
      </c>
      <c r="AZ1589" s="664" t="str">
        <f>IF(日報入力!I1589,AT1589/((G1589*60)/E1589),"")</f>
        <v/>
      </c>
      <c r="BA1589" s="296" t="str">
        <f>IF(日報入力!G1589,G1589/F1589,"")</f>
        <v/>
      </c>
      <c r="BB1589" s="386" t="e">
        <f t="shared" si="93"/>
        <v>#VALUE!</v>
      </c>
      <c r="BC1589" s="386" t="e">
        <f t="shared" si="94"/>
        <v>#VALUE!</v>
      </c>
      <c r="BD1589" s="80">
        <f>日報入力!AU1589</f>
        <v>0</v>
      </c>
      <c r="BE1589" s="534" t="str">
        <f>IF(日報入力!AV1589,日報入力!AV1589,"")</f>
        <v/>
      </c>
      <c r="BF1589" s="534" t="str">
        <f>IF(日報入力!AW1589,日報入力!AW1589,"")</f>
        <v/>
      </c>
      <c r="BG1589" s="398" t="str">
        <f>IF(日報入力!G1589,日報入力!K1589*日報入力!D1589*日報入力!BC1589,"")</f>
        <v/>
      </c>
    </row>
    <row r="1590" spans="1:59" ht="20.25" hidden="1" customHeight="1" x14ac:dyDescent="0.15">
      <c r="A1590" s="302" t="str">
        <f>IF(日報入力!G1590="","",日報入力!G1590)</f>
        <v/>
      </c>
      <c r="B1590" s="291" t="str">
        <f>IF(日報入力!G1590="","",日報入力!H1590)</f>
        <v/>
      </c>
      <c r="C1590" s="291" t="str">
        <f>IF(日報入力!G1590="","",日報入力!I1590)</f>
        <v/>
      </c>
      <c r="D1590" s="291" t="str">
        <f>IF(日報入力!G1590="","",日報入力!J1590)</f>
        <v/>
      </c>
      <c r="E1590" s="291" t="str">
        <f>IF(日報入力!G1590="","",日報入力!K1590)</f>
        <v/>
      </c>
      <c r="F1590" s="291" t="str">
        <f>IF(日報入力!G1590="","",日報入力!L1590)</f>
        <v/>
      </c>
      <c r="G1590" s="291" t="str">
        <f>IF(日報入力!G1590="","",日報入力!L1590-日報入力!O1590-日報入力!P1590-日報入力!Q1590-日報入力!R1590-日報入力!S1590-日報入力!T1590-日報入力!U1590-日報入力!V1590-日報入力!W1590-日報入力!X1590-日報入力!Y1590-日報入力!Z1590)</f>
        <v/>
      </c>
      <c r="H1590" s="291" t="str">
        <f>IF(日報入力!G1590="","",IF(日報入力!M1590&gt;=0,日報入力!M1590*F1590,F1590))</f>
        <v/>
      </c>
      <c r="I1590" s="291" t="str">
        <f>IF(日報入力!G1590="","",日報入力!O1590)</f>
        <v/>
      </c>
      <c r="J1590" s="291" t="str">
        <f>IF(日報入力!G1590="","",日報入力!P1590)</f>
        <v/>
      </c>
      <c r="K1590" s="291" t="str">
        <f>IF(日報入力!G1590="","",日報入力!Q1590)</f>
        <v/>
      </c>
      <c r="L1590" s="291" t="str">
        <f>IF(日報入力!G1590="","",日報入力!R1590)</f>
        <v/>
      </c>
      <c r="M1590" s="291" t="str">
        <f>IF(日報入力!G1590="","",日報入力!S1590)</f>
        <v/>
      </c>
      <c r="N1590" s="291" t="str">
        <f>IF(日報入力!G1590="","",日報入力!T1590)</f>
        <v/>
      </c>
      <c r="O1590" s="291" t="str">
        <f>IF(日報入力!G1590="","",日報入力!U1590)</f>
        <v/>
      </c>
      <c r="P1590" s="291" t="str">
        <f>IF(日報入力!G1590="","",日報入力!V1590)</f>
        <v/>
      </c>
      <c r="Q1590" s="291" t="str">
        <f>IF(日報入力!G1590="","",日報入力!W1590)</f>
        <v/>
      </c>
      <c r="R1590" s="291" t="str">
        <f>IF(日報入力!G1590="","",日報入力!X1590)</f>
        <v/>
      </c>
      <c r="S1590" s="291" t="str">
        <f>IF(日報入力!G1590="","",日報入力!Y1590)</f>
        <v/>
      </c>
      <c r="T1590" s="291" t="str">
        <f>IF(日報入力!G1590="","",日報入力!Z1590)</f>
        <v/>
      </c>
      <c r="U1590" s="291" t="str">
        <f>IF(日報入力!G1590="","",日報入力!AA1590)</f>
        <v/>
      </c>
      <c r="V1590" s="378" t="str">
        <f>IF(日報入力!G1590="","",日報入力!AB1590)</f>
        <v/>
      </c>
      <c r="W1590" s="291" t="str">
        <f>IF(日報入力!G1590="","",日報入力!AC1590)</f>
        <v/>
      </c>
      <c r="X1590" s="291" t="str">
        <f>IF(日報入力!G1590="","",日報入力!AD1590)</f>
        <v/>
      </c>
      <c r="Y1590" s="291" t="str">
        <f>IF(日報入力!G1590="","",日報入力!AE1590)</f>
        <v/>
      </c>
      <c r="Z1590" s="291" t="str">
        <f>IF(日報入力!G1590="","",日報入力!AF1590)</f>
        <v/>
      </c>
      <c r="AA1590" s="291" t="str">
        <f>IF(日報入力!G1590="","",日報入力!AG1590)</f>
        <v/>
      </c>
      <c r="AB1590" s="291" t="str">
        <f>IF(日報入力!G1590="","",日報入力!AH1590)</f>
        <v/>
      </c>
      <c r="AC1590" s="291" t="str">
        <f>IF(日報入力!G1590="","",日報入力!AI1590)</f>
        <v/>
      </c>
      <c r="AD1590" s="291" t="str">
        <f>IF(日報入力!G1590="","",日報入力!AJ1590)</f>
        <v/>
      </c>
      <c r="AE1590" s="292" t="str">
        <f>IF(日報入力!G1590="","",日報入力!E1590)</f>
        <v/>
      </c>
      <c r="AF1590" s="293" t="str">
        <f>IF(日報入力!G1590="","",日報入力!AK1590)</f>
        <v/>
      </c>
      <c r="AG1590" s="293" t="str">
        <f>IF(日報入力!G1590="","",日報入力!AL1590)</f>
        <v/>
      </c>
      <c r="AH1590" s="293" t="str">
        <f>IF(日報入力!G1590="","",日報入力!AM1590)</f>
        <v/>
      </c>
      <c r="AI1590" s="294" t="str">
        <f>IF(日報入力!G1590&gt;0,日報入力!D1590*日報入力!K1590*日報入力!AL1590,"")</f>
        <v/>
      </c>
      <c r="AJ1590" s="294" t="str">
        <f>IF(日報入力!G1590&gt;0,日報入力!E1590*日報入力!AL1590,"")</f>
        <v/>
      </c>
      <c r="AK1590" s="294" t="str">
        <f>IF(日報入力!G1590&gt;0,AI1590-AJ1590,"")</f>
        <v/>
      </c>
      <c r="AL1590" s="292" t="str">
        <f>IF(日報入力!G1590&gt;0,日報入力!E1590*日報入力!AM1590,"")</f>
        <v/>
      </c>
      <c r="AM1590" s="292" t="str">
        <f>IF(日報入力!G1590&gt;0,日報入力!AB1590*日報入力!AM1590,"")</f>
        <v/>
      </c>
      <c r="AN1590" s="68" t="str">
        <f>IF(日報入力!G1590&gt;0,日報入力!C1590,"")</f>
        <v/>
      </c>
      <c r="AO1590" s="68" t="str">
        <f>日報入力!B1590</f>
        <v/>
      </c>
      <c r="AP1590" s="68" t="str">
        <f>IF(日報入力!AQ1590,日報入力!BA1590,"")</f>
        <v/>
      </c>
      <c r="AQ1590" s="68" t="str">
        <f>IF(日報入力!AR1590,日報入力!BB1590,"")</f>
        <v/>
      </c>
      <c r="AR1590" s="68" t="str">
        <f>IF(日報入力!AS1590,"N勤","")</f>
        <v/>
      </c>
      <c r="AS1590" s="295" t="e">
        <f t="shared" si="92"/>
        <v>#VALUE!</v>
      </c>
      <c r="AT1590" s="439" t="str">
        <f>日報入力!AY1590</f>
        <v/>
      </c>
      <c r="AU1590" s="518" t="str">
        <f>IF(日報入力!G1590,G1590*60/E1590,"")</f>
        <v/>
      </c>
      <c r="AV1590" s="528" t="str">
        <f>IF(日報入力!AT1590,日報入力!AT1590,"")</f>
        <v/>
      </c>
      <c r="AW1590" s="529" t="str">
        <f>IF(日報入力!AT1590,AE1590/日報入力!AT1590,"")</f>
        <v/>
      </c>
      <c r="AX1590" s="530" t="e">
        <f>IF(1&lt;日報集計!AT1590,AT1590/(((F1590-I1590-J1590-N1590-O1590)*60)/(E1590)),"")</f>
        <v>#VALUE!</v>
      </c>
      <c r="AY1590" s="664" t="str">
        <f>IF(日報入力!H1590,AT1590/(((F1590-J1590)*60)/E1590),"")</f>
        <v/>
      </c>
      <c r="AZ1590" s="664" t="str">
        <f>IF(日報入力!I1590,AT1590/((G1590*60)/E1590),"")</f>
        <v/>
      </c>
      <c r="BA1590" s="296" t="str">
        <f>IF(日報入力!G1590,G1590/F1590,"")</f>
        <v/>
      </c>
      <c r="BB1590" s="386" t="e">
        <f t="shared" si="93"/>
        <v>#VALUE!</v>
      </c>
      <c r="BC1590" s="386" t="e">
        <f t="shared" si="94"/>
        <v>#VALUE!</v>
      </c>
      <c r="BD1590" s="80">
        <f>日報入力!AU1590</f>
        <v>0</v>
      </c>
      <c r="BE1590" s="534" t="str">
        <f>IF(日報入力!AV1590,日報入力!AV1590,"")</f>
        <v/>
      </c>
      <c r="BF1590" s="534" t="str">
        <f>IF(日報入力!AW1590,日報入力!AW1590,"")</f>
        <v/>
      </c>
      <c r="BG1590" s="398" t="str">
        <f>IF(日報入力!G1590,日報入力!K1590*日報入力!D1590*日報入力!BC1590,"")</f>
        <v/>
      </c>
    </row>
    <row r="1591" spans="1:59" ht="20.25" hidden="1" customHeight="1" x14ac:dyDescent="0.15">
      <c r="A1591" s="302" t="str">
        <f>IF(日報入力!G1591="","",日報入力!G1591)</f>
        <v/>
      </c>
      <c r="B1591" s="291" t="str">
        <f>IF(日報入力!G1591="","",日報入力!H1591)</f>
        <v/>
      </c>
      <c r="C1591" s="291" t="str">
        <f>IF(日報入力!G1591="","",日報入力!I1591)</f>
        <v/>
      </c>
      <c r="D1591" s="291" t="str">
        <f>IF(日報入力!G1591="","",日報入力!J1591)</f>
        <v/>
      </c>
      <c r="E1591" s="291" t="str">
        <f>IF(日報入力!G1591="","",日報入力!K1591)</f>
        <v/>
      </c>
      <c r="F1591" s="291" t="str">
        <f>IF(日報入力!G1591="","",日報入力!L1591)</f>
        <v/>
      </c>
      <c r="G1591" s="291" t="str">
        <f>IF(日報入力!G1591="","",日報入力!L1591-日報入力!O1591-日報入力!P1591-日報入力!Q1591-日報入力!R1591-日報入力!S1591-日報入力!T1591-日報入力!U1591-日報入力!V1591-日報入力!W1591-日報入力!X1591-日報入力!Y1591-日報入力!Z1591)</f>
        <v/>
      </c>
      <c r="H1591" s="291" t="str">
        <f>IF(日報入力!G1591="","",IF(日報入力!M1591&gt;=0,日報入力!M1591*F1591,F1591))</f>
        <v/>
      </c>
      <c r="I1591" s="291" t="str">
        <f>IF(日報入力!G1591="","",日報入力!O1591)</f>
        <v/>
      </c>
      <c r="J1591" s="291" t="str">
        <f>IF(日報入力!G1591="","",日報入力!P1591)</f>
        <v/>
      </c>
      <c r="K1591" s="291" t="str">
        <f>IF(日報入力!G1591="","",日報入力!Q1591)</f>
        <v/>
      </c>
      <c r="L1591" s="291" t="str">
        <f>IF(日報入力!G1591="","",日報入力!R1591)</f>
        <v/>
      </c>
      <c r="M1591" s="291" t="str">
        <f>IF(日報入力!G1591="","",日報入力!S1591)</f>
        <v/>
      </c>
      <c r="N1591" s="291" t="str">
        <f>IF(日報入力!G1591="","",日報入力!T1591)</f>
        <v/>
      </c>
      <c r="O1591" s="291" t="str">
        <f>IF(日報入力!G1591="","",日報入力!U1591)</f>
        <v/>
      </c>
      <c r="P1591" s="291" t="str">
        <f>IF(日報入力!G1591="","",日報入力!V1591)</f>
        <v/>
      </c>
      <c r="Q1591" s="291" t="str">
        <f>IF(日報入力!G1591="","",日報入力!W1591)</f>
        <v/>
      </c>
      <c r="R1591" s="291" t="str">
        <f>IF(日報入力!G1591="","",日報入力!X1591)</f>
        <v/>
      </c>
      <c r="S1591" s="291" t="str">
        <f>IF(日報入力!G1591="","",日報入力!Y1591)</f>
        <v/>
      </c>
      <c r="T1591" s="291" t="str">
        <f>IF(日報入力!G1591="","",日報入力!Z1591)</f>
        <v/>
      </c>
      <c r="U1591" s="291" t="str">
        <f>IF(日報入力!G1591="","",日報入力!AA1591)</f>
        <v/>
      </c>
      <c r="V1591" s="378" t="str">
        <f>IF(日報入力!G1591="","",日報入力!AB1591)</f>
        <v/>
      </c>
      <c r="W1591" s="291" t="str">
        <f>IF(日報入力!G1591="","",日報入力!AC1591)</f>
        <v/>
      </c>
      <c r="X1591" s="291" t="str">
        <f>IF(日報入力!G1591="","",日報入力!AD1591)</f>
        <v/>
      </c>
      <c r="Y1591" s="291" t="str">
        <f>IF(日報入力!G1591="","",日報入力!AE1591)</f>
        <v/>
      </c>
      <c r="Z1591" s="291" t="str">
        <f>IF(日報入力!G1591="","",日報入力!AF1591)</f>
        <v/>
      </c>
      <c r="AA1591" s="291" t="str">
        <f>IF(日報入力!G1591="","",日報入力!AG1591)</f>
        <v/>
      </c>
      <c r="AB1591" s="291" t="str">
        <f>IF(日報入力!G1591="","",日報入力!AH1591)</f>
        <v/>
      </c>
      <c r="AC1591" s="291" t="str">
        <f>IF(日報入力!G1591="","",日報入力!AI1591)</f>
        <v/>
      </c>
      <c r="AD1591" s="291" t="str">
        <f>IF(日報入力!G1591="","",日報入力!AJ1591)</f>
        <v/>
      </c>
      <c r="AE1591" s="292" t="str">
        <f>IF(日報入力!G1591="","",日報入力!E1591)</f>
        <v/>
      </c>
      <c r="AF1591" s="293" t="str">
        <f>IF(日報入力!G1591="","",日報入力!AK1591)</f>
        <v/>
      </c>
      <c r="AG1591" s="293" t="str">
        <f>IF(日報入力!G1591="","",日報入力!AL1591)</f>
        <v/>
      </c>
      <c r="AH1591" s="293" t="str">
        <f>IF(日報入力!G1591="","",日報入力!AM1591)</f>
        <v/>
      </c>
      <c r="AI1591" s="294" t="str">
        <f>IF(日報入力!G1591&gt;0,日報入力!D1591*日報入力!K1591*日報入力!AL1591,"")</f>
        <v/>
      </c>
      <c r="AJ1591" s="294" t="str">
        <f>IF(日報入力!G1591&gt;0,日報入力!E1591*日報入力!AL1591,"")</f>
        <v/>
      </c>
      <c r="AK1591" s="294" t="str">
        <f>IF(日報入力!G1591&gt;0,AI1591-AJ1591,"")</f>
        <v/>
      </c>
      <c r="AL1591" s="292" t="str">
        <f>IF(日報入力!G1591&gt;0,日報入力!E1591*日報入力!AM1591,"")</f>
        <v/>
      </c>
      <c r="AM1591" s="292" t="str">
        <f>IF(日報入力!G1591&gt;0,日報入力!AB1591*日報入力!AM1591,"")</f>
        <v/>
      </c>
      <c r="AN1591" s="68" t="str">
        <f>IF(日報入力!G1591&gt;0,日報入力!C1591,"")</f>
        <v/>
      </c>
      <c r="AO1591" s="68" t="str">
        <f>日報入力!B1591</f>
        <v/>
      </c>
      <c r="AP1591" s="68" t="str">
        <f>IF(日報入力!AQ1591,日報入力!BA1591,"")</f>
        <v/>
      </c>
      <c r="AQ1591" s="68" t="str">
        <f>IF(日報入力!AR1591,日報入力!BB1591,"")</f>
        <v/>
      </c>
      <c r="AR1591" s="68" t="str">
        <f>IF(日報入力!AS1591,"N勤","")</f>
        <v/>
      </c>
      <c r="AS1591" s="295" t="e">
        <f t="shared" si="92"/>
        <v>#VALUE!</v>
      </c>
      <c r="AT1591" s="439" t="str">
        <f>日報入力!AY1591</f>
        <v/>
      </c>
      <c r="AU1591" s="518" t="str">
        <f>IF(日報入力!G1591,G1591*60/E1591,"")</f>
        <v/>
      </c>
      <c r="AV1591" s="528" t="str">
        <f>IF(日報入力!AT1591,日報入力!AT1591,"")</f>
        <v/>
      </c>
      <c r="AW1591" s="529" t="str">
        <f>IF(日報入力!AT1591,AE1591/日報入力!AT1591,"")</f>
        <v/>
      </c>
      <c r="AX1591" s="530" t="e">
        <f>IF(1&lt;日報集計!AT1591,AT1591/(((F1591-I1591-J1591-N1591-O1591)*60)/(E1591)),"")</f>
        <v>#VALUE!</v>
      </c>
      <c r="AY1591" s="664" t="str">
        <f>IF(日報入力!H1591,AT1591/(((F1591-J1591)*60)/E1591),"")</f>
        <v/>
      </c>
      <c r="AZ1591" s="664" t="str">
        <f>IF(日報入力!I1591,AT1591/((G1591*60)/E1591),"")</f>
        <v/>
      </c>
      <c r="BA1591" s="296" t="str">
        <f>IF(日報入力!G1591,G1591/F1591,"")</f>
        <v/>
      </c>
      <c r="BB1591" s="386" t="e">
        <f t="shared" si="93"/>
        <v>#VALUE!</v>
      </c>
      <c r="BC1591" s="386" t="e">
        <f t="shared" si="94"/>
        <v>#VALUE!</v>
      </c>
      <c r="BD1591" s="80">
        <f>日報入力!AU1591</f>
        <v>0</v>
      </c>
      <c r="BE1591" s="534" t="str">
        <f>IF(日報入力!AV1591,日報入力!AV1591,"")</f>
        <v/>
      </c>
      <c r="BF1591" s="534" t="str">
        <f>IF(日報入力!AW1591,日報入力!AW1591,"")</f>
        <v/>
      </c>
      <c r="BG1591" s="398" t="str">
        <f>IF(日報入力!G1591,日報入力!K1591*日報入力!D1591*日報入力!BC1591,"")</f>
        <v/>
      </c>
    </row>
    <row r="1592" spans="1:59" ht="20.25" hidden="1" customHeight="1" x14ac:dyDescent="0.15">
      <c r="A1592" s="302" t="str">
        <f>IF(日報入力!G1592="","",日報入力!G1592)</f>
        <v/>
      </c>
      <c r="B1592" s="291" t="str">
        <f>IF(日報入力!G1592="","",日報入力!H1592)</f>
        <v/>
      </c>
      <c r="C1592" s="291" t="str">
        <f>IF(日報入力!G1592="","",日報入力!I1592)</f>
        <v/>
      </c>
      <c r="D1592" s="291" t="str">
        <f>IF(日報入力!G1592="","",日報入力!J1592)</f>
        <v/>
      </c>
      <c r="E1592" s="291" t="str">
        <f>IF(日報入力!G1592="","",日報入力!K1592)</f>
        <v/>
      </c>
      <c r="F1592" s="291" t="str">
        <f>IF(日報入力!G1592="","",日報入力!L1592)</f>
        <v/>
      </c>
      <c r="G1592" s="291" t="str">
        <f>IF(日報入力!G1592="","",日報入力!L1592-日報入力!O1592-日報入力!P1592-日報入力!Q1592-日報入力!R1592-日報入力!S1592-日報入力!T1592-日報入力!U1592-日報入力!V1592-日報入力!W1592-日報入力!X1592-日報入力!Y1592-日報入力!Z1592)</f>
        <v/>
      </c>
      <c r="H1592" s="291" t="str">
        <f>IF(日報入力!G1592="","",IF(日報入力!M1592&gt;=0,日報入力!M1592*F1592,F1592))</f>
        <v/>
      </c>
      <c r="I1592" s="291" t="str">
        <f>IF(日報入力!G1592="","",日報入力!O1592)</f>
        <v/>
      </c>
      <c r="J1592" s="291" t="str">
        <f>IF(日報入力!G1592="","",日報入力!P1592)</f>
        <v/>
      </c>
      <c r="K1592" s="291" t="str">
        <f>IF(日報入力!G1592="","",日報入力!Q1592)</f>
        <v/>
      </c>
      <c r="L1592" s="291" t="str">
        <f>IF(日報入力!G1592="","",日報入力!R1592)</f>
        <v/>
      </c>
      <c r="M1592" s="291" t="str">
        <f>IF(日報入力!G1592="","",日報入力!S1592)</f>
        <v/>
      </c>
      <c r="N1592" s="291" t="str">
        <f>IF(日報入力!G1592="","",日報入力!T1592)</f>
        <v/>
      </c>
      <c r="O1592" s="291" t="str">
        <f>IF(日報入力!G1592="","",日報入力!U1592)</f>
        <v/>
      </c>
      <c r="P1592" s="291" t="str">
        <f>IF(日報入力!G1592="","",日報入力!V1592)</f>
        <v/>
      </c>
      <c r="Q1592" s="291" t="str">
        <f>IF(日報入力!G1592="","",日報入力!W1592)</f>
        <v/>
      </c>
      <c r="R1592" s="291" t="str">
        <f>IF(日報入力!G1592="","",日報入力!X1592)</f>
        <v/>
      </c>
      <c r="S1592" s="291" t="str">
        <f>IF(日報入力!G1592="","",日報入力!Y1592)</f>
        <v/>
      </c>
      <c r="T1592" s="291" t="str">
        <f>IF(日報入力!G1592="","",日報入力!Z1592)</f>
        <v/>
      </c>
      <c r="U1592" s="291" t="str">
        <f>IF(日報入力!G1592="","",日報入力!AA1592)</f>
        <v/>
      </c>
      <c r="V1592" s="378" t="str">
        <f>IF(日報入力!G1592="","",日報入力!AB1592)</f>
        <v/>
      </c>
      <c r="W1592" s="291" t="str">
        <f>IF(日報入力!G1592="","",日報入力!AC1592)</f>
        <v/>
      </c>
      <c r="X1592" s="291" t="str">
        <f>IF(日報入力!G1592="","",日報入力!AD1592)</f>
        <v/>
      </c>
      <c r="Y1592" s="291" t="str">
        <f>IF(日報入力!G1592="","",日報入力!AE1592)</f>
        <v/>
      </c>
      <c r="Z1592" s="291" t="str">
        <f>IF(日報入力!G1592="","",日報入力!AF1592)</f>
        <v/>
      </c>
      <c r="AA1592" s="291" t="str">
        <f>IF(日報入力!G1592="","",日報入力!AG1592)</f>
        <v/>
      </c>
      <c r="AB1592" s="291" t="str">
        <f>IF(日報入力!G1592="","",日報入力!AH1592)</f>
        <v/>
      </c>
      <c r="AC1592" s="291" t="str">
        <f>IF(日報入力!G1592="","",日報入力!AI1592)</f>
        <v/>
      </c>
      <c r="AD1592" s="291" t="str">
        <f>IF(日報入力!G1592="","",日報入力!AJ1592)</f>
        <v/>
      </c>
      <c r="AE1592" s="292" t="str">
        <f>IF(日報入力!G1592="","",日報入力!E1592)</f>
        <v/>
      </c>
      <c r="AF1592" s="293" t="str">
        <f>IF(日報入力!G1592="","",日報入力!AK1592)</f>
        <v/>
      </c>
      <c r="AG1592" s="293" t="str">
        <f>IF(日報入力!G1592="","",日報入力!AL1592)</f>
        <v/>
      </c>
      <c r="AH1592" s="293" t="str">
        <f>IF(日報入力!G1592="","",日報入力!AM1592)</f>
        <v/>
      </c>
      <c r="AI1592" s="294" t="str">
        <f>IF(日報入力!G1592&gt;0,日報入力!D1592*日報入力!K1592*日報入力!AL1592,"")</f>
        <v/>
      </c>
      <c r="AJ1592" s="294" t="str">
        <f>IF(日報入力!G1592&gt;0,日報入力!E1592*日報入力!AL1592,"")</f>
        <v/>
      </c>
      <c r="AK1592" s="294" t="str">
        <f>IF(日報入力!G1592&gt;0,AI1592-AJ1592,"")</f>
        <v/>
      </c>
      <c r="AL1592" s="292" t="str">
        <f>IF(日報入力!G1592&gt;0,日報入力!E1592*日報入力!AM1592,"")</f>
        <v/>
      </c>
      <c r="AM1592" s="292" t="str">
        <f>IF(日報入力!G1592&gt;0,日報入力!AB1592*日報入力!AM1592,"")</f>
        <v/>
      </c>
      <c r="AN1592" s="68" t="str">
        <f>IF(日報入力!G1592&gt;0,日報入力!C1592,"")</f>
        <v/>
      </c>
      <c r="AO1592" s="68" t="str">
        <f>日報入力!B1592</f>
        <v/>
      </c>
      <c r="AP1592" s="68" t="str">
        <f>IF(日報入力!AQ1592,日報入力!BA1592,"")</f>
        <v/>
      </c>
      <c r="AQ1592" s="68" t="str">
        <f>IF(日報入力!AR1592,日報入力!BB1592,"")</f>
        <v/>
      </c>
      <c r="AR1592" s="68" t="str">
        <f>IF(日報入力!AS1592,"N勤","")</f>
        <v/>
      </c>
      <c r="AS1592" s="295" t="e">
        <f t="shared" si="92"/>
        <v>#VALUE!</v>
      </c>
      <c r="AT1592" s="439" t="str">
        <f>日報入力!AY1592</f>
        <v/>
      </c>
      <c r="AU1592" s="518" t="str">
        <f>IF(日報入力!G1592,G1592*60/E1592,"")</f>
        <v/>
      </c>
      <c r="AV1592" s="528" t="str">
        <f>IF(日報入力!AT1592,日報入力!AT1592,"")</f>
        <v/>
      </c>
      <c r="AW1592" s="529" t="str">
        <f>IF(日報入力!AT1592,AE1592/日報入力!AT1592,"")</f>
        <v/>
      </c>
      <c r="AX1592" s="530" t="e">
        <f>IF(1&lt;日報集計!AT1592,AT1592/(((F1592-I1592-J1592-N1592-O1592)*60)/(E1592)),"")</f>
        <v>#VALUE!</v>
      </c>
      <c r="AY1592" s="664" t="str">
        <f>IF(日報入力!H1592,AT1592/(((F1592-J1592)*60)/E1592),"")</f>
        <v/>
      </c>
      <c r="AZ1592" s="664" t="str">
        <f>IF(日報入力!I1592,AT1592/((G1592*60)/E1592),"")</f>
        <v/>
      </c>
      <c r="BA1592" s="296" t="str">
        <f>IF(日報入力!G1592,G1592/F1592,"")</f>
        <v/>
      </c>
      <c r="BB1592" s="386" t="e">
        <f t="shared" si="93"/>
        <v>#VALUE!</v>
      </c>
      <c r="BC1592" s="386" t="e">
        <f t="shared" si="94"/>
        <v>#VALUE!</v>
      </c>
      <c r="BD1592" s="80">
        <f>日報入力!AU1592</f>
        <v>0</v>
      </c>
      <c r="BE1592" s="534" t="str">
        <f>IF(日報入力!AV1592,日報入力!AV1592,"")</f>
        <v/>
      </c>
      <c r="BF1592" s="534" t="str">
        <f>IF(日報入力!AW1592,日報入力!AW1592,"")</f>
        <v/>
      </c>
      <c r="BG1592" s="398" t="str">
        <f>IF(日報入力!G1592,日報入力!K1592*日報入力!D1592*日報入力!BC1592,"")</f>
        <v/>
      </c>
    </row>
    <row r="1593" spans="1:59" ht="20.25" hidden="1" customHeight="1" x14ac:dyDescent="0.15">
      <c r="A1593" s="302" t="str">
        <f>IF(日報入力!G1593="","",日報入力!G1593)</f>
        <v/>
      </c>
      <c r="B1593" s="291" t="str">
        <f>IF(日報入力!G1593="","",日報入力!H1593)</f>
        <v/>
      </c>
      <c r="C1593" s="291" t="str">
        <f>IF(日報入力!G1593="","",日報入力!I1593)</f>
        <v/>
      </c>
      <c r="D1593" s="291" t="str">
        <f>IF(日報入力!G1593="","",日報入力!J1593)</f>
        <v/>
      </c>
      <c r="E1593" s="291" t="str">
        <f>IF(日報入力!G1593="","",日報入力!K1593)</f>
        <v/>
      </c>
      <c r="F1593" s="291" t="str">
        <f>IF(日報入力!G1593="","",日報入力!L1593)</f>
        <v/>
      </c>
      <c r="G1593" s="291" t="str">
        <f>IF(日報入力!G1593="","",日報入力!L1593-日報入力!O1593-日報入力!P1593-日報入力!Q1593-日報入力!R1593-日報入力!S1593-日報入力!T1593-日報入力!U1593-日報入力!V1593-日報入力!W1593-日報入力!X1593-日報入力!Y1593-日報入力!Z1593)</f>
        <v/>
      </c>
      <c r="H1593" s="291" t="str">
        <f>IF(日報入力!G1593="","",IF(日報入力!M1593&gt;=0,日報入力!M1593*F1593,F1593))</f>
        <v/>
      </c>
      <c r="I1593" s="291" t="str">
        <f>IF(日報入力!G1593="","",日報入力!O1593)</f>
        <v/>
      </c>
      <c r="J1593" s="291" t="str">
        <f>IF(日報入力!G1593="","",日報入力!P1593)</f>
        <v/>
      </c>
      <c r="K1593" s="291" t="str">
        <f>IF(日報入力!G1593="","",日報入力!Q1593)</f>
        <v/>
      </c>
      <c r="L1593" s="291" t="str">
        <f>IF(日報入力!G1593="","",日報入力!R1593)</f>
        <v/>
      </c>
      <c r="M1593" s="291" t="str">
        <f>IF(日報入力!G1593="","",日報入力!S1593)</f>
        <v/>
      </c>
      <c r="N1593" s="291" t="str">
        <f>IF(日報入力!G1593="","",日報入力!T1593)</f>
        <v/>
      </c>
      <c r="O1593" s="291" t="str">
        <f>IF(日報入力!G1593="","",日報入力!U1593)</f>
        <v/>
      </c>
      <c r="P1593" s="291" t="str">
        <f>IF(日報入力!G1593="","",日報入力!V1593)</f>
        <v/>
      </c>
      <c r="Q1593" s="291" t="str">
        <f>IF(日報入力!G1593="","",日報入力!W1593)</f>
        <v/>
      </c>
      <c r="R1593" s="291" t="str">
        <f>IF(日報入力!G1593="","",日報入力!X1593)</f>
        <v/>
      </c>
      <c r="S1593" s="291" t="str">
        <f>IF(日報入力!G1593="","",日報入力!Y1593)</f>
        <v/>
      </c>
      <c r="T1593" s="291" t="str">
        <f>IF(日報入力!G1593="","",日報入力!Z1593)</f>
        <v/>
      </c>
      <c r="U1593" s="291" t="str">
        <f>IF(日報入力!G1593="","",日報入力!AA1593)</f>
        <v/>
      </c>
      <c r="V1593" s="378" t="str">
        <f>IF(日報入力!G1593="","",日報入力!AB1593)</f>
        <v/>
      </c>
      <c r="W1593" s="291" t="str">
        <f>IF(日報入力!G1593="","",日報入力!AC1593)</f>
        <v/>
      </c>
      <c r="X1593" s="291" t="str">
        <f>IF(日報入力!G1593="","",日報入力!AD1593)</f>
        <v/>
      </c>
      <c r="Y1593" s="291" t="str">
        <f>IF(日報入力!G1593="","",日報入力!AE1593)</f>
        <v/>
      </c>
      <c r="Z1593" s="291" t="str">
        <f>IF(日報入力!G1593="","",日報入力!AF1593)</f>
        <v/>
      </c>
      <c r="AA1593" s="291" t="str">
        <f>IF(日報入力!G1593="","",日報入力!AG1593)</f>
        <v/>
      </c>
      <c r="AB1593" s="291" t="str">
        <f>IF(日報入力!G1593="","",日報入力!AH1593)</f>
        <v/>
      </c>
      <c r="AC1593" s="291" t="str">
        <f>IF(日報入力!G1593="","",日報入力!AI1593)</f>
        <v/>
      </c>
      <c r="AD1593" s="291" t="str">
        <f>IF(日報入力!G1593="","",日報入力!AJ1593)</f>
        <v/>
      </c>
      <c r="AE1593" s="292" t="str">
        <f>IF(日報入力!G1593="","",日報入力!E1593)</f>
        <v/>
      </c>
      <c r="AF1593" s="293" t="str">
        <f>IF(日報入力!G1593="","",日報入力!AK1593)</f>
        <v/>
      </c>
      <c r="AG1593" s="293" t="str">
        <f>IF(日報入力!G1593="","",日報入力!AL1593)</f>
        <v/>
      </c>
      <c r="AH1593" s="293" t="str">
        <f>IF(日報入力!G1593="","",日報入力!AM1593)</f>
        <v/>
      </c>
      <c r="AI1593" s="294" t="str">
        <f>IF(日報入力!G1593&gt;0,日報入力!D1593*日報入力!K1593*日報入力!AL1593,"")</f>
        <v/>
      </c>
      <c r="AJ1593" s="294" t="str">
        <f>IF(日報入力!G1593&gt;0,日報入力!E1593*日報入力!AL1593,"")</f>
        <v/>
      </c>
      <c r="AK1593" s="294" t="str">
        <f>IF(日報入力!G1593&gt;0,AI1593-AJ1593,"")</f>
        <v/>
      </c>
      <c r="AL1593" s="292" t="str">
        <f>IF(日報入力!G1593&gt;0,日報入力!E1593*日報入力!AM1593,"")</f>
        <v/>
      </c>
      <c r="AM1593" s="292" t="str">
        <f>IF(日報入力!G1593&gt;0,日報入力!AB1593*日報入力!AM1593,"")</f>
        <v/>
      </c>
      <c r="AN1593" s="68" t="str">
        <f>IF(日報入力!G1593&gt;0,日報入力!C1593,"")</f>
        <v/>
      </c>
      <c r="AO1593" s="68" t="str">
        <f>日報入力!B1593</f>
        <v/>
      </c>
      <c r="AP1593" s="68" t="str">
        <f>IF(日報入力!AQ1593,日報入力!BA1593,"")</f>
        <v/>
      </c>
      <c r="AQ1593" s="68" t="str">
        <f>IF(日報入力!AR1593,日報入力!BB1593,"")</f>
        <v/>
      </c>
      <c r="AR1593" s="68" t="str">
        <f>IF(日報入力!AS1593,"N勤","")</f>
        <v/>
      </c>
      <c r="AS1593" s="295" t="e">
        <f t="shared" si="92"/>
        <v>#VALUE!</v>
      </c>
      <c r="AT1593" s="439" t="str">
        <f>日報入力!AY1593</f>
        <v/>
      </c>
      <c r="AU1593" s="518" t="str">
        <f>IF(日報入力!G1593,G1593*60/E1593,"")</f>
        <v/>
      </c>
      <c r="AV1593" s="528" t="str">
        <f>IF(日報入力!AT1593,日報入力!AT1593,"")</f>
        <v/>
      </c>
      <c r="AW1593" s="529" t="str">
        <f>IF(日報入力!AT1593,AE1593/日報入力!AT1593,"")</f>
        <v/>
      </c>
      <c r="AX1593" s="530" t="e">
        <f>IF(1&lt;日報集計!AT1593,AT1593/(((F1593-I1593-J1593-N1593-O1593)*60)/(E1593)),"")</f>
        <v>#VALUE!</v>
      </c>
      <c r="AY1593" s="664" t="str">
        <f>IF(日報入力!H1593,AT1593/(((F1593-J1593)*60)/E1593),"")</f>
        <v/>
      </c>
      <c r="AZ1593" s="664" t="str">
        <f>IF(日報入力!I1593,AT1593/((G1593*60)/E1593),"")</f>
        <v/>
      </c>
      <c r="BA1593" s="296" t="str">
        <f>IF(日報入力!G1593,G1593/F1593,"")</f>
        <v/>
      </c>
      <c r="BB1593" s="386" t="e">
        <f t="shared" si="93"/>
        <v>#VALUE!</v>
      </c>
      <c r="BC1593" s="386" t="e">
        <f t="shared" si="94"/>
        <v>#VALUE!</v>
      </c>
      <c r="BD1593" s="80">
        <f>日報入力!AU1593</f>
        <v>0</v>
      </c>
      <c r="BE1593" s="534" t="str">
        <f>IF(日報入力!AV1593,日報入力!AV1593,"")</f>
        <v/>
      </c>
      <c r="BF1593" s="534" t="str">
        <f>IF(日報入力!AW1593,日報入力!AW1593,"")</f>
        <v/>
      </c>
      <c r="BG1593" s="398" t="str">
        <f>IF(日報入力!G1593,日報入力!K1593*日報入力!D1593*日報入力!BC1593,"")</f>
        <v/>
      </c>
    </row>
    <row r="1594" spans="1:59" ht="20.25" hidden="1" customHeight="1" x14ac:dyDescent="0.15">
      <c r="A1594" s="302" t="str">
        <f>IF(日報入力!G1594="","",日報入力!G1594)</f>
        <v/>
      </c>
      <c r="B1594" s="291" t="str">
        <f>IF(日報入力!G1594="","",日報入力!H1594)</f>
        <v/>
      </c>
      <c r="C1594" s="291" t="str">
        <f>IF(日報入力!G1594="","",日報入力!I1594)</f>
        <v/>
      </c>
      <c r="D1594" s="291" t="str">
        <f>IF(日報入力!G1594="","",日報入力!J1594)</f>
        <v/>
      </c>
      <c r="E1594" s="291" t="str">
        <f>IF(日報入力!G1594="","",日報入力!K1594)</f>
        <v/>
      </c>
      <c r="F1594" s="291" t="str">
        <f>IF(日報入力!G1594="","",日報入力!L1594)</f>
        <v/>
      </c>
      <c r="G1594" s="291" t="str">
        <f>IF(日報入力!G1594="","",日報入力!L1594-日報入力!O1594-日報入力!P1594-日報入力!Q1594-日報入力!R1594-日報入力!S1594-日報入力!T1594-日報入力!U1594-日報入力!V1594-日報入力!W1594-日報入力!X1594-日報入力!Y1594-日報入力!Z1594)</f>
        <v/>
      </c>
      <c r="H1594" s="291" t="str">
        <f>IF(日報入力!G1594="","",IF(日報入力!M1594&gt;=0,日報入力!M1594*F1594,F1594))</f>
        <v/>
      </c>
      <c r="I1594" s="291" t="str">
        <f>IF(日報入力!G1594="","",日報入力!O1594)</f>
        <v/>
      </c>
      <c r="J1594" s="291" t="str">
        <f>IF(日報入力!G1594="","",日報入力!P1594)</f>
        <v/>
      </c>
      <c r="K1594" s="291" t="str">
        <f>IF(日報入力!G1594="","",日報入力!Q1594)</f>
        <v/>
      </c>
      <c r="L1594" s="291" t="str">
        <f>IF(日報入力!G1594="","",日報入力!R1594)</f>
        <v/>
      </c>
      <c r="M1594" s="291" t="str">
        <f>IF(日報入力!G1594="","",日報入力!S1594)</f>
        <v/>
      </c>
      <c r="N1594" s="291" t="str">
        <f>IF(日報入力!G1594="","",日報入力!T1594)</f>
        <v/>
      </c>
      <c r="O1594" s="291" t="str">
        <f>IF(日報入力!G1594="","",日報入力!U1594)</f>
        <v/>
      </c>
      <c r="P1594" s="291" t="str">
        <f>IF(日報入力!G1594="","",日報入力!V1594)</f>
        <v/>
      </c>
      <c r="Q1594" s="291" t="str">
        <f>IF(日報入力!G1594="","",日報入力!W1594)</f>
        <v/>
      </c>
      <c r="R1594" s="291" t="str">
        <f>IF(日報入力!G1594="","",日報入力!X1594)</f>
        <v/>
      </c>
      <c r="S1594" s="291" t="str">
        <f>IF(日報入力!G1594="","",日報入力!Y1594)</f>
        <v/>
      </c>
      <c r="T1594" s="291" t="str">
        <f>IF(日報入力!G1594="","",日報入力!Z1594)</f>
        <v/>
      </c>
      <c r="U1594" s="291" t="str">
        <f>IF(日報入力!G1594="","",日報入力!AA1594)</f>
        <v/>
      </c>
      <c r="V1594" s="378" t="str">
        <f>IF(日報入力!G1594="","",日報入力!AB1594)</f>
        <v/>
      </c>
      <c r="W1594" s="291" t="str">
        <f>IF(日報入力!G1594="","",日報入力!AC1594)</f>
        <v/>
      </c>
      <c r="X1594" s="291" t="str">
        <f>IF(日報入力!G1594="","",日報入力!AD1594)</f>
        <v/>
      </c>
      <c r="Y1594" s="291" t="str">
        <f>IF(日報入力!G1594="","",日報入力!AE1594)</f>
        <v/>
      </c>
      <c r="Z1594" s="291" t="str">
        <f>IF(日報入力!G1594="","",日報入力!AF1594)</f>
        <v/>
      </c>
      <c r="AA1594" s="291" t="str">
        <f>IF(日報入力!G1594="","",日報入力!AG1594)</f>
        <v/>
      </c>
      <c r="AB1594" s="291" t="str">
        <f>IF(日報入力!G1594="","",日報入力!AH1594)</f>
        <v/>
      </c>
      <c r="AC1594" s="291" t="str">
        <f>IF(日報入力!G1594="","",日報入力!AI1594)</f>
        <v/>
      </c>
      <c r="AD1594" s="291" t="str">
        <f>IF(日報入力!G1594="","",日報入力!AJ1594)</f>
        <v/>
      </c>
      <c r="AE1594" s="292" t="str">
        <f>IF(日報入力!G1594="","",日報入力!E1594)</f>
        <v/>
      </c>
      <c r="AF1594" s="293" t="str">
        <f>IF(日報入力!G1594="","",日報入力!AK1594)</f>
        <v/>
      </c>
      <c r="AG1594" s="293" t="str">
        <f>IF(日報入力!G1594="","",日報入力!AL1594)</f>
        <v/>
      </c>
      <c r="AH1594" s="293" t="str">
        <f>IF(日報入力!G1594="","",日報入力!AM1594)</f>
        <v/>
      </c>
      <c r="AI1594" s="294" t="str">
        <f>IF(日報入力!G1594&gt;0,日報入力!D1594*日報入力!K1594*日報入力!AL1594,"")</f>
        <v/>
      </c>
      <c r="AJ1594" s="294" t="str">
        <f>IF(日報入力!G1594&gt;0,日報入力!E1594*日報入力!AL1594,"")</f>
        <v/>
      </c>
      <c r="AK1594" s="294" t="str">
        <f>IF(日報入力!G1594&gt;0,AI1594-AJ1594,"")</f>
        <v/>
      </c>
      <c r="AL1594" s="292" t="str">
        <f>IF(日報入力!G1594&gt;0,日報入力!E1594*日報入力!AM1594,"")</f>
        <v/>
      </c>
      <c r="AM1594" s="292" t="str">
        <f>IF(日報入力!G1594&gt;0,日報入力!AB1594*日報入力!AM1594,"")</f>
        <v/>
      </c>
      <c r="AN1594" s="68" t="str">
        <f>IF(日報入力!G1594&gt;0,日報入力!C1594,"")</f>
        <v/>
      </c>
      <c r="AO1594" s="68" t="str">
        <f>日報入力!B1594</f>
        <v/>
      </c>
      <c r="AP1594" s="68" t="str">
        <f>IF(日報入力!AQ1594,日報入力!BA1594,"")</f>
        <v/>
      </c>
      <c r="AQ1594" s="68" t="str">
        <f>IF(日報入力!AR1594,日報入力!BB1594,"")</f>
        <v/>
      </c>
      <c r="AR1594" s="68" t="str">
        <f>IF(日報入力!AS1594,"N勤","")</f>
        <v/>
      </c>
      <c r="AS1594" s="295" t="e">
        <f t="shared" si="92"/>
        <v>#VALUE!</v>
      </c>
      <c r="AT1594" s="439" t="str">
        <f>日報入力!AY1594</f>
        <v/>
      </c>
      <c r="AU1594" s="518" t="str">
        <f>IF(日報入力!G1594,G1594*60/E1594,"")</f>
        <v/>
      </c>
      <c r="AV1594" s="528" t="str">
        <f>IF(日報入力!AT1594,日報入力!AT1594,"")</f>
        <v/>
      </c>
      <c r="AW1594" s="529" t="str">
        <f>IF(日報入力!AT1594,AE1594/日報入力!AT1594,"")</f>
        <v/>
      </c>
      <c r="AX1594" s="530" t="e">
        <f>IF(1&lt;日報集計!AT1594,AT1594/(((F1594-I1594-J1594-N1594-O1594)*60)/(E1594)),"")</f>
        <v>#VALUE!</v>
      </c>
      <c r="AY1594" s="664" t="str">
        <f>IF(日報入力!H1594,AT1594/(((F1594-J1594)*60)/E1594),"")</f>
        <v/>
      </c>
      <c r="AZ1594" s="664" t="str">
        <f>IF(日報入力!I1594,AT1594/((G1594*60)/E1594),"")</f>
        <v/>
      </c>
      <c r="BA1594" s="296" t="str">
        <f>IF(日報入力!G1594,G1594/F1594,"")</f>
        <v/>
      </c>
      <c r="BB1594" s="386" t="e">
        <f t="shared" si="93"/>
        <v>#VALUE!</v>
      </c>
      <c r="BC1594" s="386" t="e">
        <f t="shared" si="94"/>
        <v>#VALUE!</v>
      </c>
      <c r="BD1594" s="80">
        <f>日報入力!AU1594</f>
        <v>0</v>
      </c>
      <c r="BE1594" s="534" t="str">
        <f>IF(日報入力!AV1594,日報入力!AV1594,"")</f>
        <v/>
      </c>
      <c r="BF1594" s="534" t="str">
        <f>IF(日報入力!AW1594,日報入力!AW1594,"")</f>
        <v/>
      </c>
      <c r="BG1594" s="398" t="str">
        <f>IF(日報入力!G1594,日報入力!K1594*日報入力!D1594*日報入力!BC1594,"")</f>
        <v/>
      </c>
    </row>
    <row r="1595" spans="1:59" ht="20.25" hidden="1" customHeight="1" x14ac:dyDescent="0.15">
      <c r="A1595" s="302" t="str">
        <f>IF(日報入力!G1595="","",日報入力!G1595)</f>
        <v/>
      </c>
      <c r="B1595" s="291" t="str">
        <f>IF(日報入力!G1595="","",日報入力!H1595)</f>
        <v/>
      </c>
      <c r="C1595" s="291" t="str">
        <f>IF(日報入力!G1595="","",日報入力!I1595)</f>
        <v/>
      </c>
      <c r="D1595" s="291" t="str">
        <f>IF(日報入力!G1595="","",日報入力!J1595)</f>
        <v/>
      </c>
      <c r="E1595" s="291" t="str">
        <f>IF(日報入力!G1595="","",日報入力!K1595)</f>
        <v/>
      </c>
      <c r="F1595" s="291" t="str">
        <f>IF(日報入力!G1595="","",日報入力!L1595)</f>
        <v/>
      </c>
      <c r="G1595" s="291" t="str">
        <f>IF(日報入力!G1595="","",日報入力!L1595-日報入力!O1595-日報入力!P1595-日報入力!Q1595-日報入力!R1595-日報入力!S1595-日報入力!T1595-日報入力!U1595-日報入力!V1595-日報入力!W1595-日報入力!X1595-日報入力!Y1595-日報入力!Z1595)</f>
        <v/>
      </c>
      <c r="H1595" s="291" t="str">
        <f>IF(日報入力!G1595="","",IF(日報入力!M1595&gt;=0,日報入力!M1595*F1595,F1595))</f>
        <v/>
      </c>
      <c r="I1595" s="291" t="str">
        <f>IF(日報入力!G1595="","",日報入力!O1595)</f>
        <v/>
      </c>
      <c r="J1595" s="291" t="str">
        <f>IF(日報入力!G1595="","",日報入力!P1595)</f>
        <v/>
      </c>
      <c r="K1595" s="291" t="str">
        <f>IF(日報入力!G1595="","",日報入力!Q1595)</f>
        <v/>
      </c>
      <c r="L1595" s="291" t="str">
        <f>IF(日報入力!G1595="","",日報入力!R1595)</f>
        <v/>
      </c>
      <c r="M1595" s="291" t="str">
        <f>IF(日報入力!G1595="","",日報入力!S1595)</f>
        <v/>
      </c>
      <c r="N1595" s="291" t="str">
        <f>IF(日報入力!G1595="","",日報入力!T1595)</f>
        <v/>
      </c>
      <c r="O1595" s="291" t="str">
        <f>IF(日報入力!G1595="","",日報入力!U1595)</f>
        <v/>
      </c>
      <c r="P1595" s="291" t="str">
        <f>IF(日報入力!G1595="","",日報入力!V1595)</f>
        <v/>
      </c>
      <c r="Q1595" s="291" t="str">
        <f>IF(日報入力!G1595="","",日報入力!W1595)</f>
        <v/>
      </c>
      <c r="R1595" s="291" t="str">
        <f>IF(日報入力!G1595="","",日報入力!X1595)</f>
        <v/>
      </c>
      <c r="S1595" s="291" t="str">
        <f>IF(日報入力!G1595="","",日報入力!Y1595)</f>
        <v/>
      </c>
      <c r="T1595" s="291" t="str">
        <f>IF(日報入力!G1595="","",日報入力!Z1595)</f>
        <v/>
      </c>
      <c r="U1595" s="291" t="str">
        <f>IF(日報入力!G1595="","",日報入力!AA1595)</f>
        <v/>
      </c>
      <c r="V1595" s="378" t="str">
        <f>IF(日報入力!G1595="","",日報入力!AB1595)</f>
        <v/>
      </c>
      <c r="W1595" s="291" t="str">
        <f>IF(日報入力!G1595="","",日報入力!AC1595)</f>
        <v/>
      </c>
      <c r="X1595" s="291" t="str">
        <f>IF(日報入力!G1595="","",日報入力!AD1595)</f>
        <v/>
      </c>
      <c r="Y1595" s="291" t="str">
        <f>IF(日報入力!G1595="","",日報入力!AE1595)</f>
        <v/>
      </c>
      <c r="Z1595" s="291" t="str">
        <f>IF(日報入力!G1595="","",日報入力!AF1595)</f>
        <v/>
      </c>
      <c r="AA1595" s="291" t="str">
        <f>IF(日報入力!G1595="","",日報入力!AG1595)</f>
        <v/>
      </c>
      <c r="AB1595" s="291" t="str">
        <f>IF(日報入力!G1595="","",日報入力!AH1595)</f>
        <v/>
      </c>
      <c r="AC1595" s="291" t="str">
        <f>IF(日報入力!G1595="","",日報入力!AI1595)</f>
        <v/>
      </c>
      <c r="AD1595" s="291" t="str">
        <f>IF(日報入力!G1595="","",日報入力!AJ1595)</f>
        <v/>
      </c>
      <c r="AE1595" s="292" t="str">
        <f>IF(日報入力!G1595="","",日報入力!E1595)</f>
        <v/>
      </c>
      <c r="AF1595" s="293" t="str">
        <f>IF(日報入力!G1595="","",日報入力!AK1595)</f>
        <v/>
      </c>
      <c r="AG1595" s="293" t="str">
        <f>IF(日報入力!G1595="","",日報入力!AL1595)</f>
        <v/>
      </c>
      <c r="AH1595" s="293" t="str">
        <f>IF(日報入力!G1595="","",日報入力!AM1595)</f>
        <v/>
      </c>
      <c r="AI1595" s="294" t="str">
        <f>IF(日報入力!G1595&gt;0,日報入力!D1595*日報入力!K1595*日報入力!AL1595,"")</f>
        <v/>
      </c>
      <c r="AJ1595" s="294" t="str">
        <f>IF(日報入力!G1595&gt;0,日報入力!E1595*日報入力!AL1595,"")</f>
        <v/>
      </c>
      <c r="AK1595" s="294" t="str">
        <f>IF(日報入力!G1595&gt;0,AI1595-AJ1595,"")</f>
        <v/>
      </c>
      <c r="AL1595" s="292" t="str">
        <f>IF(日報入力!G1595&gt;0,日報入力!E1595*日報入力!AM1595,"")</f>
        <v/>
      </c>
      <c r="AM1595" s="292" t="str">
        <f>IF(日報入力!G1595&gt;0,日報入力!AB1595*日報入力!AM1595,"")</f>
        <v/>
      </c>
      <c r="AN1595" s="68" t="str">
        <f>IF(日報入力!G1595&gt;0,日報入力!C1595,"")</f>
        <v/>
      </c>
      <c r="AO1595" s="68" t="str">
        <f>日報入力!B1595</f>
        <v/>
      </c>
      <c r="AP1595" s="68" t="str">
        <f>IF(日報入力!AQ1595,日報入力!BA1595,"")</f>
        <v/>
      </c>
      <c r="AQ1595" s="68" t="str">
        <f>IF(日報入力!AR1595,日報入力!BB1595,"")</f>
        <v/>
      </c>
      <c r="AR1595" s="68" t="str">
        <f>IF(日報入力!AS1595,"N勤","")</f>
        <v/>
      </c>
      <c r="AS1595" s="295" t="e">
        <f t="shared" si="92"/>
        <v>#VALUE!</v>
      </c>
      <c r="AT1595" s="439" t="str">
        <f>日報入力!AY1595</f>
        <v/>
      </c>
      <c r="AU1595" s="518" t="str">
        <f>IF(日報入力!G1595,G1595*60/E1595,"")</f>
        <v/>
      </c>
      <c r="AV1595" s="528" t="str">
        <f>IF(日報入力!AT1595,日報入力!AT1595,"")</f>
        <v/>
      </c>
      <c r="AW1595" s="529" t="str">
        <f>IF(日報入力!AT1595,AE1595/日報入力!AT1595,"")</f>
        <v/>
      </c>
      <c r="AX1595" s="530" t="e">
        <f>IF(1&lt;日報集計!AT1595,AT1595/(((F1595-I1595-J1595-N1595-O1595)*60)/(E1595)),"")</f>
        <v>#VALUE!</v>
      </c>
      <c r="AY1595" s="664" t="str">
        <f>IF(日報入力!H1595,AT1595/(((F1595-J1595)*60)/E1595),"")</f>
        <v/>
      </c>
      <c r="AZ1595" s="664" t="str">
        <f>IF(日報入力!I1595,AT1595/((G1595*60)/E1595),"")</f>
        <v/>
      </c>
      <c r="BA1595" s="296" t="str">
        <f>IF(日報入力!G1595,G1595/F1595,"")</f>
        <v/>
      </c>
      <c r="BB1595" s="386" t="e">
        <f t="shared" si="93"/>
        <v>#VALUE!</v>
      </c>
      <c r="BC1595" s="386" t="e">
        <f t="shared" si="94"/>
        <v>#VALUE!</v>
      </c>
      <c r="BD1595" s="80">
        <f>日報入力!AU1595</f>
        <v>0</v>
      </c>
      <c r="BE1595" s="534" t="str">
        <f>IF(日報入力!AV1595,日報入力!AV1595,"")</f>
        <v/>
      </c>
      <c r="BF1595" s="534" t="str">
        <f>IF(日報入力!AW1595,日報入力!AW1595,"")</f>
        <v/>
      </c>
      <c r="BG1595" s="398" t="str">
        <f>IF(日報入力!G1595,日報入力!K1595*日報入力!D1595*日報入力!BC1595,"")</f>
        <v/>
      </c>
    </row>
    <row r="1596" spans="1:59" ht="20.25" hidden="1" customHeight="1" x14ac:dyDescent="0.15">
      <c r="A1596" s="302" t="str">
        <f>IF(日報入力!G1596="","",日報入力!G1596)</f>
        <v/>
      </c>
      <c r="B1596" s="291" t="str">
        <f>IF(日報入力!G1596="","",日報入力!H1596)</f>
        <v/>
      </c>
      <c r="C1596" s="291" t="str">
        <f>IF(日報入力!G1596="","",日報入力!I1596)</f>
        <v/>
      </c>
      <c r="D1596" s="291" t="str">
        <f>IF(日報入力!G1596="","",日報入力!J1596)</f>
        <v/>
      </c>
      <c r="E1596" s="291" t="str">
        <f>IF(日報入力!G1596="","",日報入力!K1596)</f>
        <v/>
      </c>
      <c r="F1596" s="291" t="str">
        <f>IF(日報入力!G1596="","",日報入力!L1596)</f>
        <v/>
      </c>
      <c r="G1596" s="291" t="str">
        <f>IF(日報入力!G1596="","",日報入力!L1596-日報入力!O1596-日報入力!P1596-日報入力!Q1596-日報入力!R1596-日報入力!S1596-日報入力!T1596-日報入力!U1596-日報入力!V1596-日報入力!W1596-日報入力!X1596-日報入力!Y1596-日報入力!Z1596)</f>
        <v/>
      </c>
      <c r="H1596" s="291" t="str">
        <f>IF(日報入力!G1596="","",IF(日報入力!M1596&gt;=0,日報入力!M1596*F1596,F1596))</f>
        <v/>
      </c>
      <c r="I1596" s="291" t="str">
        <f>IF(日報入力!G1596="","",日報入力!O1596)</f>
        <v/>
      </c>
      <c r="J1596" s="291" t="str">
        <f>IF(日報入力!G1596="","",日報入力!P1596)</f>
        <v/>
      </c>
      <c r="K1596" s="291" t="str">
        <f>IF(日報入力!G1596="","",日報入力!Q1596)</f>
        <v/>
      </c>
      <c r="L1596" s="291" t="str">
        <f>IF(日報入力!G1596="","",日報入力!R1596)</f>
        <v/>
      </c>
      <c r="M1596" s="291" t="str">
        <f>IF(日報入力!G1596="","",日報入力!S1596)</f>
        <v/>
      </c>
      <c r="N1596" s="291" t="str">
        <f>IF(日報入力!G1596="","",日報入力!T1596)</f>
        <v/>
      </c>
      <c r="O1596" s="291" t="str">
        <f>IF(日報入力!G1596="","",日報入力!U1596)</f>
        <v/>
      </c>
      <c r="P1596" s="291" t="str">
        <f>IF(日報入力!G1596="","",日報入力!V1596)</f>
        <v/>
      </c>
      <c r="Q1596" s="291" t="str">
        <f>IF(日報入力!G1596="","",日報入力!W1596)</f>
        <v/>
      </c>
      <c r="R1596" s="291" t="str">
        <f>IF(日報入力!G1596="","",日報入力!X1596)</f>
        <v/>
      </c>
      <c r="S1596" s="291" t="str">
        <f>IF(日報入力!G1596="","",日報入力!Y1596)</f>
        <v/>
      </c>
      <c r="T1596" s="291" t="str">
        <f>IF(日報入力!G1596="","",日報入力!Z1596)</f>
        <v/>
      </c>
      <c r="U1596" s="291" t="str">
        <f>IF(日報入力!G1596="","",日報入力!AA1596)</f>
        <v/>
      </c>
      <c r="V1596" s="378" t="str">
        <f>IF(日報入力!G1596="","",日報入力!AB1596)</f>
        <v/>
      </c>
      <c r="W1596" s="291" t="str">
        <f>IF(日報入力!G1596="","",日報入力!AC1596)</f>
        <v/>
      </c>
      <c r="X1596" s="291" t="str">
        <f>IF(日報入力!G1596="","",日報入力!AD1596)</f>
        <v/>
      </c>
      <c r="Y1596" s="291" t="str">
        <f>IF(日報入力!G1596="","",日報入力!AE1596)</f>
        <v/>
      </c>
      <c r="Z1596" s="291" t="str">
        <f>IF(日報入力!G1596="","",日報入力!AF1596)</f>
        <v/>
      </c>
      <c r="AA1596" s="291" t="str">
        <f>IF(日報入力!G1596="","",日報入力!AG1596)</f>
        <v/>
      </c>
      <c r="AB1596" s="291" t="str">
        <f>IF(日報入力!G1596="","",日報入力!AH1596)</f>
        <v/>
      </c>
      <c r="AC1596" s="291" t="str">
        <f>IF(日報入力!G1596="","",日報入力!AI1596)</f>
        <v/>
      </c>
      <c r="AD1596" s="291" t="str">
        <f>IF(日報入力!G1596="","",日報入力!AJ1596)</f>
        <v/>
      </c>
      <c r="AE1596" s="292" t="str">
        <f>IF(日報入力!G1596="","",日報入力!E1596)</f>
        <v/>
      </c>
      <c r="AF1596" s="293" t="str">
        <f>IF(日報入力!G1596="","",日報入力!AK1596)</f>
        <v/>
      </c>
      <c r="AG1596" s="293" t="str">
        <f>IF(日報入力!G1596="","",日報入力!AL1596)</f>
        <v/>
      </c>
      <c r="AH1596" s="293" t="str">
        <f>IF(日報入力!G1596="","",日報入力!AM1596)</f>
        <v/>
      </c>
      <c r="AI1596" s="294" t="str">
        <f>IF(日報入力!G1596&gt;0,日報入力!D1596*日報入力!K1596*日報入力!AL1596,"")</f>
        <v/>
      </c>
      <c r="AJ1596" s="294" t="str">
        <f>IF(日報入力!G1596&gt;0,日報入力!E1596*日報入力!AL1596,"")</f>
        <v/>
      </c>
      <c r="AK1596" s="294" t="str">
        <f>IF(日報入力!G1596&gt;0,AI1596-AJ1596,"")</f>
        <v/>
      </c>
      <c r="AL1596" s="292" t="str">
        <f>IF(日報入力!G1596&gt;0,日報入力!E1596*日報入力!AM1596,"")</f>
        <v/>
      </c>
      <c r="AM1596" s="292" t="str">
        <f>IF(日報入力!G1596&gt;0,日報入力!AB1596*日報入力!AM1596,"")</f>
        <v/>
      </c>
      <c r="AN1596" s="68" t="str">
        <f>IF(日報入力!G1596&gt;0,日報入力!C1596,"")</f>
        <v/>
      </c>
      <c r="AO1596" s="68" t="str">
        <f>日報入力!B1596</f>
        <v/>
      </c>
      <c r="AP1596" s="68" t="str">
        <f>IF(日報入力!AQ1596,日報入力!BA1596,"")</f>
        <v/>
      </c>
      <c r="AQ1596" s="68" t="str">
        <f>IF(日報入力!AR1596,日報入力!BB1596,"")</f>
        <v/>
      </c>
      <c r="AR1596" s="68" t="str">
        <f>IF(日報入力!AS1596,"N勤","")</f>
        <v/>
      </c>
      <c r="AS1596" s="295" t="e">
        <f t="shared" si="92"/>
        <v>#VALUE!</v>
      </c>
      <c r="AT1596" s="439" t="str">
        <f>日報入力!AY1596</f>
        <v/>
      </c>
      <c r="AU1596" s="518" t="str">
        <f>IF(日報入力!G1596,G1596*60/E1596,"")</f>
        <v/>
      </c>
      <c r="AV1596" s="528" t="str">
        <f>IF(日報入力!AT1596,日報入力!AT1596,"")</f>
        <v/>
      </c>
      <c r="AW1596" s="529" t="str">
        <f>IF(日報入力!AT1596,AE1596/日報入力!AT1596,"")</f>
        <v/>
      </c>
      <c r="AX1596" s="530" t="e">
        <f>IF(1&lt;日報集計!AT1596,AT1596/(((F1596-I1596-J1596-N1596-O1596)*60)/(E1596)),"")</f>
        <v>#VALUE!</v>
      </c>
      <c r="AY1596" s="664" t="str">
        <f>IF(日報入力!H1596,AT1596/(((F1596-J1596)*60)/E1596),"")</f>
        <v/>
      </c>
      <c r="AZ1596" s="664" t="str">
        <f>IF(日報入力!I1596,AT1596/((G1596*60)/E1596),"")</f>
        <v/>
      </c>
      <c r="BA1596" s="296" t="str">
        <f>IF(日報入力!G1596,G1596/F1596,"")</f>
        <v/>
      </c>
      <c r="BB1596" s="386" t="e">
        <f t="shared" si="93"/>
        <v>#VALUE!</v>
      </c>
      <c r="BC1596" s="386" t="e">
        <f t="shared" si="94"/>
        <v>#VALUE!</v>
      </c>
      <c r="BD1596" s="80">
        <f>日報入力!AU1596</f>
        <v>0</v>
      </c>
      <c r="BE1596" s="534" t="str">
        <f>IF(日報入力!AV1596,日報入力!AV1596,"")</f>
        <v/>
      </c>
      <c r="BF1596" s="534" t="str">
        <f>IF(日報入力!AW1596,日報入力!AW1596,"")</f>
        <v/>
      </c>
      <c r="BG1596" s="398" t="str">
        <f>IF(日報入力!G1596,日報入力!K1596*日報入力!D1596*日報入力!BC1596,"")</f>
        <v/>
      </c>
    </row>
    <row r="1597" spans="1:59" ht="20.25" hidden="1" customHeight="1" x14ac:dyDescent="0.15">
      <c r="A1597" s="302" t="str">
        <f>IF(日報入力!G1597="","",日報入力!G1597)</f>
        <v/>
      </c>
      <c r="B1597" s="291" t="str">
        <f>IF(日報入力!G1597="","",日報入力!H1597)</f>
        <v/>
      </c>
      <c r="C1597" s="291" t="str">
        <f>IF(日報入力!G1597="","",日報入力!I1597)</f>
        <v/>
      </c>
      <c r="D1597" s="291" t="str">
        <f>IF(日報入力!G1597="","",日報入力!J1597)</f>
        <v/>
      </c>
      <c r="E1597" s="291" t="str">
        <f>IF(日報入力!G1597="","",日報入力!K1597)</f>
        <v/>
      </c>
      <c r="F1597" s="291" t="str">
        <f>IF(日報入力!G1597="","",日報入力!L1597)</f>
        <v/>
      </c>
      <c r="G1597" s="291" t="str">
        <f>IF(日報入力!G1597="","",日報入力!L1597-日報入力!O1597-日報入力!P1597-日報入力!Q1597-日報入力!R1597-日報入力!S1597-日報入力!T1597-日報入力!U1597-日報入力!V1597-日報入力!W1597-日報入力!X1597-日報入力!Y1597-日報入力!Z1597)</f>
        <v/>
      </c>
      <c r="H1597" s="291" t="str">
        <f>IF(日報入力!G1597="","",IF(日報入力!M1597&gt;=0,日報入力!M1597*F1597,F1597))</f>
        <v/>
      </c>
      <c r="I1597" s="291" t="str">
        <f>IF(日報入力!G1597="","",日報入力!O1597)</f>
        <v/>
      </c>
      <c r="J1597" s="291" t="str">
        <f>IF(日報入力!G1597="","",日報入力!P1597)</f>
        <v/>
      </c>
      <c r="K1597" s="291" t="str">
        <f>IF(日報入力!G1597="","",日報入力!Q1597)</f>
        <v/>
      </c>
      <c r="L1597" s="291" t="str">
        <f>IF(日報入力!G1597="","",日報入力!R1597)</f>
        <v/>
      </c>
      <c r="M1597" s="291" t="str">
        <f>IF(日報入力!G1597="","",日報入力!S1597)</f>
        <v/>
      </c>
      <c r="N1597" s="291" t="str">
        <f>IF(日報入力!G1597="","",日報入力!T1597)</f>
        <v/>
      </c>
      <c r="O1597" s="291" t="str">
        <f>IF(日報入力!G1597="","",日報入力!U1597)</f>
        <v/>
      </c>
      <c r="P1597" s="291" t="str">
        <f>IF(日報入力!G1597="","",日報入力!V1597)</f>
        <v/>
      </c>
      <c r="Q1597" s="291" t="str">
        <f>IF(日報入力!G1597="","",日報入力!W1597)</f>
        <v/>
      </c>
      <c r="R1597" s="291" t="str">
        <f>IF(日報入力!G1597="","",日報入力!X1597)</f>
        <v/>
      </c>
      <c r="S1597" s="291" t="str">
        <f>IF(日報入力!G1597="","",日報入力!Y1597)</f>
        <v/>
      </c>
      <c r="T1597" s="291" t="str">
        <f>IF(日報入力!G1597="","",日報入力!Z1597)</f>
        <v/>
      </c>
      <c r="U1597" s="291" t="str">
        <f>IF(日報入力!G1597="","",日報入力!AA1597)</f>
        <v/>
      </c>
      <c r="V1597" s="378" t="str">
        <f>IF(日報入力!G1597="","",日報入力!AB1597)</f>
        <v/>
      </c>
      <c r="W1597" s="291" t="str">
        <f>IF(日報入力!G1597="","",日報入力!AC1597)</f>
        <v/>
      </c>
      <c r="X1597" s="291" t="str">
        <f>IF(日報入力!G1597="","",日報入力!AD1597)</f>
        <v/>
      </c>
      <c r="Y1597" s="291" t="str">
        <f>IF(日報入力!G1597="","",日報入力!AE1597)</f>
        <v/>
      </c>
      <c r="Z1597" s="291" t="str">
        <f>IF(日報入力!G1597="","",日報入力!AF1597)</f>
        <v/>
      </c>
      <c r="AA1597" s="291" t="str">
        <f>IF(日報入力!G1597="","",日報入力!AG1597)</f>
        <v/>
      </c>
      <c r="AB1597" s="291" t="str">
        <f>IF(日報入力!G1597="","",日報入力!AH1597)</f>
        <v/>
      </c>
      <c r="AC1597" s="291" t="str">
        <f>IF(日報入力!G1597="","",日報入力!AI1597)</f>
        <v/>
      </c>
      <c r="AD1597" s="291" t="str">
        <f>IF(日報入力!G1597="","",日報入力!AJ1597)</f>
        <v/>
      </c>
      <c r="AE1597" s="292" t="str">
        <f>IF(日報入力!G1597="","",日報入力!E1597)</f>
        <v/>
      </c>
      <c r="AF1597" s="293" t="str">
        <f>IF(日報入力!G1597="","",日報入力!AK1597)</f>
        <v/>
      </c>
      <c r="AG1597" s="293" t="str">
        <f>IF(日報入力!G1597="","",日報入力!AL1597)</f>
        <v/>
      </c>
      <c r="AH1597" s="293" t="str">
        <f>IF(日報入力!G1597="","",日報入力!AM1597)</f>
        <v/>
      </c>
      <c r="AI1597" s="294" t="str">
        <f>IF(日報入力!G1597&gt;0,日報入力!D1597*日報入力!K1597*日報入力!AL1597,"")</f>
        <v/>
      </c>
      <c r="AJ1597" s="294" t="str">
        <f>IF(日報入力!G1597&gt;0,日報入力!E1597*日報入力!AL1597,"")</f>
        <v/>
      </c>
      <c r="AK1597" s="294" t="str">
        <f>IF(日報入力!G1597&gt;0,AI1597-AJ1597,"")</f>
        <v/>
      </c>
      <c r="AL1597" s="292" t="str">
        <f>IF(日報入力!G1597&gt;0,日報入力!E1597*日報入力!AM1597,"")</f>
        <v/>
      </c>
      <c r="AM1597" s="292" t="str">
        <f>IF(日報入力!G1597&gt;0,日報入力!AB1597*日報入力!AM1597,"")</f>
        <v/>
      </c>
      <c r="AN1597" s="68" t="str">
        <f>IF(日報入力!G1597&gt;0,日報入力!C1597,"")</f>
        <v/>
      </c>
      <c r="AO1597" s="68" t="str">
        <f>日報入力!B1597</f>
        <v/>
      </c>
      <c r="AP1597" s="68" t="str">
        <f>IF(日報入力!AQ1597,日報入力!BA1597,"")</f>
        <v/>
      </c>
      <c r="AQ1597" s="68" t="str">
        <f>IF(日報入力!AR1597,日報入力!BB1597,"")</f>
        <v/>
      </c>
      <c r="AR1597" s="68" t="str">
        <f>IF(日報入力!AS1597,"N勤","")</f>
        <v/>
      </c>
      <c r="AS1597" s="295" t="e">
        <f t="shared" si="92"/>
        <v>#VALUE!</v>
      </c>
      <c r="AT1597" s="439" t="str">
        <f>日報入力!AY1597</f>
        <v/>
      </c>
      <c r="AU1597" s="518" t="str">
        <f>IF(日報入力!G1597,G1597*60/E1597,"")</f>
        <v/>
      </c>
      <c r="AV1597" s="528" t="str">
        <f>IF(日報入力!AT1597,日報入力!AT1597,"")</f>
        <v/>
      </c>
      <c r="AW1597" s="529" t="str">
        <f>IF(日報入力!AT1597,AE1597/日報入力!AT1597,"")</f>
        <v/>
      </c>
      <c r="AX1597" s="530" t="e">
        <f>IF(1&lt;日報集計!AT1597,AT1597/(((F1597-I1597-J1597-N1597-O1597)*60)/(E1597)),"")</f>
        <v>#VALUE!</v>
      </c>
      <c r="AY1597" s="664" t="str">
        <f>IF(日報入力!H1597,AT1597/(((F1597-J1597)*60)/E1597),"")</f>
        <v/>
      </c>
      <c r="AZ1597" s="664" t="str">
        <f>IF(日報入力!I1597,AT1597/((G1597*60)/E1597),"")</f>
        <v/>
      </c>
      <c r="BA1597" s="296" t="str">
        <f>IF(日報入力!G1597,G1597/F1597,"")</f>
        <v/>
      </c>
      <c r="BB1597" s="386" t="e">
        <f t="shared" si="93"/>
        <v>#VALUE!</v>
      </c>
      <c r="BC1597" s="386" t="e">
        <f t="shared" si="94"/>
        <v>#VALUE!</v>
      </c>
      <c r="BD1597" s="80">
        <f>日報入力!AU1597</f>
        <v>0</v>
      </c>
      <c r="BE1597" s="534" t="str">
        <f>IF(日報入力!AV1597,日報入力!AV1597,"")</f>
        <v/>
      </c>
      <c r="BF1597" s="534" t="str">
        <f>IF(日報入力!AW1597,日報入力!AW1597,"")</f>
        <v/>
      </c>
      <c r="BG1597" s="398" t="str">
        <f>IF(日報入力!G1597,日報入力!K1597*日報入力!D1597*日報入力!BC1597,"")</f>
        <v/>
      </c>
    </row>
    <row r="1598" spans="1:59" ht="20.25" hidden="1" customHeight="1" x14ac:dyDescent="0.15">
      <c r="A1598" s="302" t="str">
        <f>IF(日報入力!G1598="","",日報入力!G1598)</f>
        <v/>
      </c>
      <c r="B1598" s="291" t="str">
        <f>IF(日報入力!G1598="","",日報入力!H1598)</f>
        <v/>
      </c>
      <c r="C1598" s="291" t="str">
        <f>IF(日報入力!G1598="","",日報入力!I1598)</f>
        <v/>
      </c>
      <c r="D1598" s="291" t="str">
        <f>IF(日報入力!G1598="","",日報入力!J1598)</f>
        <v/>
      </c>
      <c r="E1598" s="291" t="str">
        <f>IF(日報入力!G1598="","",日報入力!K1598)</f>
        <v/>
      </c>
      <c r="F1598" s="291" t="str">
        <f>IF(日報入力!G1598="","",日報入力!L1598)</f>
        <v/>
      </c>
      <c r="G1598" s="291" t="str">
        <f>IF(日報入力!G1598="","",日報入力!L1598-日報入力!O1598-日報入力!P1598-日報入力!Q1598-日報入力!R1598-日報入力!S1598-日報入力!T1598-日報入力!U1598-日報入力!V1598-日報入力!W1598-日報入力!X1598-日報入力!Y1598-日報入力!Z1598)</f>
        <v/>
      </c>
      <c r="H1598" s="291" t="str">
        <f>IF(日報入力!G1598="","",IF(日報入力!M1598&gt;=0,日報入力!M1598*F1598,F1598))</f>
        <v/>
      </c>
      <c r="I1598" s="291" t="str">
        <f>IF(日報入力!G1598="","",日報入力!O1598)</f>
        <v/>
      </c>
      <c r="J1598" s="291" t="str">
        <f>IF(日報入力!G1598="","",日報入力!P1598)</f>
        <v/>
      </c>
      <c r="K1598" s="291" t="str">
        <f>IF(日報入力!G1598="","",日報入力!Q1598)</f>
        <v/>
      </c>
      <c r="L1598" s="291" t="str">
        <f>IF(日報入力!G1598="","",日報入力!R1598)</f>
        <v/>
      </c>
      <c r="M1598" s="291" t="str">
        <f>IF(日報入力!G1598="","",日報入力!S1598)</f>
        <v/>
      </c>
      <c r="N1598" s="291" t="str">
        <f>IF(日報入力!G1598="","",日報入力!T1598)</f>
        <v/>
      </c>
      <c r="O1598" s="291" t="str">
        <f>IF(日報入力!G1598="","",日報入力!U1598)</f>
        <v/>
      </c>
      <c r="P1598" s="291" t="str">
        <f>IF(日報入力!G1598="","",日報入力!V1598)</f>
        <v/>
      </c>
      <c r="Q1598" s="291" t="str">
        <f>IF(日報入力!G1598="","",日報入力!W1598)</f>
        <v/>
      </c>
      <c r="R1598" s="291" t="str">
        <f>IF(日報入力!G1598="","",日報入力!X1598)</f>
        <v/>
      </c>
      <c r="S1598" s="291" t="str">
        <f>IF(日報入力!G1598="","",日報入力!Y1598)</f>
        <v/>
      </c>
      <c r="T1598" s="291" t="str">
        <f>IF(日報入力!G1598="","",日報入力!Z1598)</f>
        <v/>
      </c>
      <c r="U1598" s="291" t="str">
        <f>IF(日報入力!G1598="","",日報入力!AA1598)</f>
        <v/>
      </c>
      <c r="V1598" s="378" t="str">
        <f>IF(日報入力!G1598="","",日報入力!AB1598)</f>
        <v/>
      </c>
      <c r="W1598" s="291" t="str">
        <f>IF(日報入力!G1598="","",日報入力!AC1598)</f>
        <v/>
      </c>
      <c r="X1598" s="291" t="str">
        <f>IF(日報入力!G1598="","",日報入力!AD1598)</f>
        <v/>
      </c>
      <c r="Y1598" s="291" t="str">
        <f>IF(日報入力!G1598="","",日報入力!AE1598)</f>
        <v/>
      </c>
      <c r="Z1598" s="291" t="str">
        <f>IF(日報入力!G1598="","",日報入力!AF1598)</f>
        <v/>
      </c>
      <c r="AA1598" s="291" t="str">
        <f>IF(日報入力!G1598="","",日報入力!AG1598)</f>
        <v/>
      </c>
      <c r="AB1598" s="291" t="str">
        <f>IF(日報入力!G1598="","",日報入力!AH1598)</f>
        <v/>
      </c>
      <c r="AC1598" s="291" t="str">
        <f>IF(日報入力!G1598="","",日報入力!AI1598)</f>
        <v/>
      </c>
      <c r="AD1598" s="291" t="str">
        <f>IF(日報入力!G1598="","",日報入力!AJ1598)</f>
        <v/>
      </c>
      <c r="AE1598" s="292" t="str">
        <f>IF(日報入力!G1598="","",日報入力!E1598)</f>
        <v/>
      </c>
      <c r="AF1598" s="293" t="str">
        <f>IF(日報入力!G1598="","",日報入力!AK1598)</f>
        <v/>
      </c>
      <c r="AG1598" s="293" t="str">
        <f>IF(日報入力!G1598="","",日報入力!AL1598)</f>
        <v/>
      </c>
      <c r="AH1598" s="293" t="str">
        <f>IF(日報入力!G1598="","",日報入力!AM1598)</f>
        <v/>
      </c>
      <c r="AI1598" s="294" t="str">
        <f>IF(日報入力!G1598&gt;0,日報入力!D1598*日報入力!K1598*日報入力!AL1598,"")</f>
        <v/>
      </c>
      <c r="AJ1598" s="294" t="str">
        <f>IF(日報入力!G1598&gt;0,日報入力!E1598*日報入力!AL1598,"")</f>
        <v/>
      </c>
      <c r="AK1598" s="294" t="str">
        <f>IF(日報入力!G1598&gt;0,AI1598-AJ1598,"")</f>
        <v/>
      </c>
      <c r="AL1598" s="292" t="str">
        <f>IF(日報入力!G1598&gt;0,日報入力!E1598*日報入力!AM1598,"")</f>
        <v/>
      </c>
      <c r="AM1598" s="292" t="str">
        <f>IF(日報入力!G1598&gt;0,日報入力!AB1598*日報入力!AM1598,"")</f>
        <v/>
      </c>
      <c r="AN1598" s="68" t="str">
        <f>IF(日報入力!G1598&gt;0,日報入力!C1598,"")</f>
        <v/>
      </c>
      <c r="AO1598" s="68" t="str">
        <f>日報入力!B1598</f>
        <v/>
      </c>
      <c r="AP1598" s="68" t="str">
        <f>IF(日報入力!AQ1598,日報入力!BA1598,"")</f>
        <v/>
      </c>
      <c r="AQ1598" s="68" t="str">
        <f>IF(日報入力!AR1598,日報入力!BB1598,"")</f>
        <v/>
      </c>
      <c r="AR1598" s="68" t="str">
        <f>IF(日報入力!AS1598,"N勤","")</f>
        <v/>
      </c>
      <c r="AS1598" s="295" t="e">
        <f t="shared" si="92"/>
        <v>#VALUE!</v>
      </c>
      <c r="AT1598" s="439" t="str">
        <f>日報入力!AY1598</f>
        <v/>
      </c>
      <c r="AU1598" s="518" t="str">
        <f>IF(日報入力!G1598,G1598*60/E1598,"")</f>
        <v/>
      </c>
      <c r="AV1598" s="528" t="str">
        <f>IF(日報入力!AT1598,日報入力!AT1598,"")</f>
        <v/>
      </c>
      <c r="AW1598" s="529" t="str">
        <f>IF(日報入力!AT1598,AE1598/日報入力!AT1598,"")</f>
        <v/>
      </c>
      <c r="AX1598" s="530" t="e">
        <f>IF(1&lt;日報集計!AT1598,AT1598/(((F1598-I1598-J1598-N1598-O1598)*60)/(E1598)),"")</f>
        <v>#VALUE!</v>
      </c>
      <c r="AY1598" s="664" t="str">
        <f>IF(日報入力!H1598,AT1598/(((F1598-J1598)*60)/E1598),"")</f>
        <v/>
      </c>
      <c r="AZ1598" s="664" t="str">
        <f>IF(日報入力!I1598,AT1598/((G1598*60)/E1598),"")</f>
        <v/>
      </c>
      <c r="BA1598" s="296" t="str">
        <f>IF(日報入力!G1598,G1598/F1598,"")</f>
        <v/>
      </c>
      <c r="BB1598" s="386" t="e">
        <f t="shared" si="93"/>
        <v>#VALUE!</v>
      </c>
      <c r="BC1598" s="386" t="e">
        <f t="shared" si="94"/>
        <v>#VALUE!</v>
      </c>
      <c r="BD1598" s="80">
        <f>日報入力!AU1598</f>
        <v>0</v>
      </c>
      <c r="BE1598" s="534" t="str">
        <f>IF(日報入力!AV1598,日報入力!AV1598,"")</f>
        <v/>
      </c>
      <c r="BF1598" s="534" t="str">
        <f>IF(日報入力!AW1598,日報入力!AW1598,"")</f>
        <v/>
      </c>
      <c r="BG1598" s="398" t="str">
        <f>IF(日報入力!G1598,日報入力!K1598*日報入力!D1598*日報入力!BC1598,"")</f>
        <v/>
      </c>
    </row>
    <row r="1599" spans="1:59" ht="20.25" hidden="1" customHeight="1" x14ac:dyDescent="0.15">
      <c r="A1599" s="302" t="str">
        <f>IF(日報入力!G1599="","",日報入力!G1599)</f>
        <v/>
      </c>
      <c r="B1599" s="291" t="str">
        <f>IF(日報入力!G1599="","",日報入力!H1599)</f>
        <v/>
      </c>
      <c r="C1599" s="291" t="str">
        <f>IF(日報入力!G1599="","",日報入力!I1599)</f>
        <v/>
      </c>
      <c r="D1599" s="291" t="str">
        <f>IF(日報入力!G1599="","",日報入力!J1599)</f>
        <v/>
      </c>
      <c r="E1599" s="291" t="str">
        <f>IF(日報入力!G1599="","",日報入力!K1599)</f>
        <v/>
      </c>
      <c r="F1599" s="291" t="str">
        <f>IF(日報入力!G1599="","",日報入力!L1599)</f>
        <v/>
      </c>
      <c r="G1599" s="291" t="str">
        <f>IF(日報入力!G1599="","",日報入力!L1599-日報入力!O1599-日報入力!P1599-日報入力!Q1599-日報入力!R1599-日報入力!S1599-日報入力!T1599-日報入力!U1599-日報入力!V1599-日報入力!W1599-日報入力!X1599-日報入力!Y1599-日報入力!Z1599)</f>
        <v/>
      </c>
      <c r="H1599" s="291" t="str">
        <f>IF(日報入力!G1599="","",IF(日報入力!M1599&gt;=0,日報入力!M1599*F1599,F1599))</f>
        <v/>
      </c>
      <c r="I1599" s="291" t="str">
        <f>IF(日報入力!G1599="","",日報入力!O1599)</f>
        <v/>
      </c>
      <c r="J1599" s="291" t="str">
        <f>IF(日報入力!G1599="","",日報入力!P1599)</f>
        <v/>
      </c>
      <c r="K1599" s="291" t="str">
        <f>IF(日報入力!G1599="","",日報入力!Q1599)</f>
        <v/>
      </c>
      <c r="L1599" s="291" t="str">
        <f>IF(日報入力!G1599="","",日報入力!R1599)</f>
        <v/>
      </c>
      <c r="M1599" s="291" t="str">
        <f>IF(日報入力!G1599="","",日報入力!S1599)</f>
        <v/>
      </c>
      <c r="N1599" s="291" t="str">
        <f>IF(日報入力!G1599="","",日報入力!T1599)</f>
        <v/>
      </c>
      <c r="O1599" s="291" t="str">
        <f>IF(日報入力!G1599="","",日報入力!U1599)</f>
        <v/>
      </c>
      <c r="P1599" s="291" t="str">
        <f>IF(日報入力!G1599="","",日報入力!V1599)</f>
        <v/>
      </c>
      <c r="Q1599" s="291" t="str">
        <f>IF(日報入力!G1599="","",日報入力!W1599)</f>
        <v/>
      </c>
      <c r="R1599" s="291" t="str">
        <f>IF(日報入力!G1599="","",日報入力!X1599)</f>
        <v/>
      </c>
      <c r="S1599" s="291" t="str">
        <f>IF(日報入力!G1599="","",日報入力!Y1599)</f>
        <v/>
      </c>
      <c r="T1599" s="291" t="str">
        <f>IF(日報入力!G1599="","",日報入力!Z1599)</f>
        <v/>
      </c>
      <c r="U1599" s="291" t="str">
        <f>IF(日報入力!G1599="","",日報入力!AA1599)</f>
        <v/>
      </c>
      <c r="V1599" s="378" t="str">
        <f>IF(日報入力!G1599="","",日報入力!AB1599)</f>
        <v/>
      </c>
      <c r="W1599" s="291" t="str">
        <f>IF(日報入力!G1599="","",日報入力!AC1599)</f>
        <v/>
      </c>
      <c r="X1599" s="291" t="str">
        <f>IF(日報入力!G1599="","",日報入力!AD1599)</f>
        <v/>
      </c>
      <c r="Y1599" s="291" t="str">
        <f>IF(日報入力!G1599="","",日報入力!AE1599)</f>
        <v/>
      </c>
      <c r="Z1599" s="291" t="str">
        <f>IF(日報入力!G1599="","",日報入力!AF1599)</f>
        <v/>
      </c>
      <c r="AA1599" s="291" t="str">
        <f>IF(日報入力!G1599="","",日報入力!AG1599)</f>
        <v/>
      </c>
      <c r="AB1599" s="291" t="str">
        <f>IF(日報入力!G1599="","",日報入力!AH1599)</f>
        <v/>
      </c>
      <c r="AC1599" s="291" t="str">
        <f>IF(日報入力!G1599="","",日報入力!AI1599)</f>
        <v/>
      </c>
      <c r="AD1599" s="291" t="str">
        <f>IF(日報入力!G1599="","",日報入力!AJ1599)</f>
        <v/>
      </c>
      <c r="AE1599" s="292" t="str">
        <f>IF(日報入力!G1599="","",日報入力!E1599)</f>
        <v/>
      </c>
      <c r="AF1599" s="293" t="str">
        <f>IF(日報入力!G1599="","",日報入力!AK1599)</f>
        <v/>
      </c>
      <c r="AG1599" s="293" t="str">
        <f>IF(日報入力!G1599="","",日報入力!AL1599)</f>
        <v/>
      </c>
      <c r="AH1599" s="293" t="str">
        <f>IF(日報入力!G1599="","",日報入力!AM1599)</f>
        <v/>
      </c>
      <c r="AI1599" s="294" t="str">
        <f>IF(日報入力!G1599&gt;0,日報入力!D1599*日報入力!K1599*日報入力!AL1599,"")</f>
        <v/>
      </c>
      <c r="AJ1599" s="294" t="str">
        <f>IF(日報入力!G1599&gt;0,日報入力!E1599*日報入力!AL1599,"")</f>
        <v/>
      </c>
      <c r="AK1599" s="294" t="str">
        <f>IF(日報入力!G1599&gt;0,AI1599-AJ1599,"")</f>
        <v/>
      </c>
      <c r="AL1599" s="292" t="str">
        <f>IF(日報入力!G1599&gt;0,日報入力!E1599*日報入力!AM1599,"")</f>
        <v/>
      </c>
      <c r="AM1599" s="292" t="str">
        <f>IF(日報入力!G1599&gt;0,日報入力!AB1599*日報入力!AM1599,"")</f>
        <v/>
      </c>
      <c r="AN1599" s="68" t="str">
        <f>IF(日報入力!G1599&gt;0,日報入力!C1599,"")</f>
        <v/>
      </c>
      <c r="AO1599" s="68" t="str">
        <f>日報入力!B1599</f>
        <v/>
      </c>
      <c r="AP1599" s="68" t="str">
        <f>IF(日報入力!AQ1599,日報入力!BA1599,"")</f>
        <v/>
      </c>
      <c r="AQ1599" s="68" t="str">
        <f>IF(日報入力!AR1599,日報入力!BB1599,"")</f>
        <v/>
      </c>
      <c r="AR1599" s="68" t="str">
        <f>IF(日報入力!AS1599,"N勤","")</f>
        <v/>
      </c>
      <c r="AS1599" s="295" t="e">
        <f t="shared" si="92"/>
        <v>#VALUE!</v>
      </c>
      <c r="AT1599" s="439" t="str">
        <f>日報入力!AY1599</f>
        <v/>
      </c>
      <c r="AU1599" s="518" t="str">
        <f>IF(日報入力!G1599,G1599*60/E1599,"")</f>
        <v/>
      </c>
      <c r="AV1599" s="528" t="str">
        <f>IF(日報入力!AT1599,日報入力!AT1599,"")</f>
        <v/>
      </c>
      <c r="AW1599" s="529" t="str">
        <f>IF(日報入力!AT1599,AE1599/日報入力!AT1599,"")</f>
        <v/>
      </c>
      <c r="AX1599" s="530" t="e">
        <f>IF(1&lt;日報集計!AT1599,AT1599/(((F1599-I1599-J1599-N1599-O1599)*60)/(E1599)),"")</f>
        <v>#VALUE!</v>
      </c>
      <c r="AY1599" s="664" t="str">
        <f>IF(日報入力!H1599,AT1599/(((F1599-J1599)*60)/E1599),"")</f>
        <v/>
      </c>
      <c r="AZ1599" s="664" t="str">
        <f>IF(日報入力!I1599,AT1599/((G1599*60)/E1599),"")</f>
        <v/>
      </c>
      <c r="BA1599" s="296" t="str">
        <f>IF(日報入力!G1599,G1599/F1599,"")</f>
        <v/>
      </c>
      <c r="BB1599" s="386" t="e">
        <f t="shared" si="93"/>
        <v>#VALUE!</v>
      </c>
      <c r="BC1599" s="386" t="e">
        <f t="shared" si="94"/>
        <v>#VALUE!</v>
      </c>
      <c r="BD1599" s="80">
        <f>日報入力!AU1599</f>
        <v>0</v>
      </c>
      <c r="BE1599" s="534" t="str">
        <f>IF(日報入力!AV1599,日報入力!AV1599,"")</f>
        <v/>
      </c>
      <c r="BF1599" s="534" t="str">
        <f>IF(日報入力!AW1599,日報入力!AW1599,"")</f>
        <v/>
      </c>
      <c r="BG1599" s="398" t="str">
        <f>IF(日報入力!G1599,日報入力!K1599*日報入力!D1599*日報入力!BC1599,"")</f>
        <v/>
      </c>
    </row>
    <row r="1600" spans="1:59" ht="20.25" hidden="1" customHeight="1" x14ac:dyDescent="0.15">
      <c r="A1600" s="302" t="str">
        <f>IF(日報入力!G1600="","",日報入力!G1600)</f>
        <v/>
      </c>
      <c r="B1600" s="291" t="str">
        <f>IF(日報入力!G1600="","",日報入力!H1600)</f>
        <v/>
      </c>
      <c r="C1600" s="291" t="str">
        <f>IF(日報入力!G1600="","",日報入力!I1600)</f>
        <v/>
      </c>
      <c r="D1600" s="291" t="str">
        <f>IF(日報入力!G1600="","",日報入力!J1600)</f>
        <v/>
      </c>
      <c r="E1600" s="291" t="str">
        <f>IF(日報入力!G1600="","",日報入力!K1600)</f>
        <v/>
      </c>
      <c r="F1600" s="291" t="str">
        <f>IF(日報入力!G1600="","",日報入力!L1600)</f>
        <v/>
      </c>
      <c r="G1600" s="291" t="str">
        <f>IF(日報入力!G1600="","",日報入力!L1600-日報入力!O1600-日報入力!P1600-日報入力!Q1600-日報入力!R1600-日報入力!S1600-日報入力!T1600-日報入力!U1600-日報入力!V1600-日報入力!W1600-日報入力!X1600-日報入力!Y1600-日報入力!Z1600)</f>
        <v/>
      </c>
      <c r="H1600" s="291" t="str">
        <f>IF(日報入力!G1600="","",IF(日報入力!M1600&gt;=0,日報入力!M1600*F1600,F1600))</f>
        <v/>
      </c>
      <c r="I1600" s="291" t="str">
        <f>IF(日報入力!G1600="","",日報入力!O1600)</f>
        <v/>
      </c>
      <c r="J1600" s="291" t="str">
        <f>IF(日報入力!G1600="","",日報入力!P1600)</f>
        <v/>
      </c>
      <c r="K1600" s="291" t="str">
        <f>IF(日報入力!G1600="","",日報入力!Q1600)</f>
        <v/>
      </c>
      <c r="L1600" s="291" t="str">
        <f>IF(日報入力!G1600="","",日報入力!R1600)</f>
        <v/>
      </c>
      <c r="M1600" s="291" t="str">
        <f>IF(日報入力!G1600="","",日報入力!S1600)</f>
        <v/>
      </c>
      <c r="N1600" s="291" t="str">
        <f>IF(日報入力!G1600="","",日報入力!T1600)</f>
        <v/>
      </c>
      <c r="O1600" s="291" t="str">
        <f>IF(日報入力!G1600="","",日報入力!U1600)</f>
        <v/>
      </c>
      <c r="P1600" s="291" t="str">
        <f>IF(日報入力!G1600="","",日報入力!V1600)</f>
        <v/>
      </c>
      <c r="Q1600" s="291" t="str">
        <f>IF(日報入力!G1600="","",日報入力!W1600)</f>
        <v/>
      </c>
      <c r="R1600" s="291" t="str">
        <f>IF(日報入力!G1600="","",日報入力!X1600)</f>
        <v/>
      </c>
      <c r="S1600" s="291" t="str">
        <f>IF(日報入力!G1600="","",日報入力!Y1600)</f>
        <v/>
      </c>
      <c r="T1600" s="291" t="str">
        <f>IF(日報入力!G1600="","",日報入力!Z1600)</f>
        <v/>
      </c>
      <c r="U1600" s="291" t="str">
        <f>IF(日報入力!G1600="","",日報入力!AA1600)</f>
        <v/>
      </c>
      <c r="V1600" s="378" t="str">
        <f>IF(日報入力!G1600="","",日報入力!AB1600)</f>
        <v/>
      </c>
      <c r="W1600" s="291" t="str">
        <f>IF(日報入力!G1600="","",日報入力!AC1600)</f>
        <v/>
      </c>
      <c r="X1600" s="291" t="str">
        <f>IF(日報入力!G1600="","",日報入力!AD1600)</f>
        <v/>
      </c>
      <c r="Y1600" s="291" t="str">
        <f>IF(日報入力!G1600="","",日報入力!AE1600)</f>
        <v/>
      </c>
      <c r="Z1600" s="291" t="str">
        <f>IF(日報入力!G1600="","",日報入力!AF1600)</f>
        <v/>
      </c>
      <c r="AA1600" s="291" t="str">
        <f>IF(日報入力!G1600="","",日報入力!AG1600)</f>
        <v/>
      </c>
      <c r="AB1600" s="291" t="str">
        <f>IF(日報入力!G1600="","",日報入力!AH1600)</f>
        <v/>
      </c>
      <c r="AC1600" s="291" t="str">
        <f>IF(日報入力!G1600="","",日報入力!AI1600)</f>
        <v/>
      </c>
      <c r="AD1600" s="291" t="str">
        <f>IF(日報入力!G1600="","",日報入力!AJ1600)</f>
        <v/>
      </c>
      <c r="AE1600" s="292" t="str">
        <f>IF(日報入力!G1600="","",日報入力!E1600)</f>
        <v/>
      </c>
      <c r="AF1600" s="293" t="str">
        <f>IF(日報入力!G1600="","",日報入力!AK1600)</f>
        <v/>
      </c>
      <c r="AG1600" s="293" t="str">
        <f>IF(日報入力!G1600="","",日報入力!AL1600)</f>
        <v/>
      </c>
      <c r="AH1600" s="293" t="str">
        <f>IF(日報入力!G1600="","",日報入力!AM1600)</f>
        <v/>
      </c>
      <c r="AI1600" s="294" t="str">
        <f>IF(日報入力!G1600&gt;0,日報入力!D1600*日報入力!K1600*日報入力!AL1600,"")</f>
        <v/>
      </c>
      <c r="AJ1600" s="294" t="str">
        <f>IF(日報入力!G1600&gt;0,日報入力!E1600*日報入力!AL1600,"")</f>
        <v/>
      </c>
      <c r="AK1600" s="294" t="str">
        <f>IF(日報入力!G1600&gt;0,AI1600-AJ1600,"")</f>
        <v/>
      </c>
      <c r="AL1600" s="292" t="str">
        <f>IF(日報入力!G1600&gt;0,日報入力!E1600*日報入力!AM1600,"")</f>
        <v/>
      </c>
      <c r="AM1600" s="292" t="str">
        <f>IF(日報入力!G1600&gt;0,日報入力!AB1600*日報入力!AM1600,"")</f>
        <v/>
      </c>
      <c r="AN1600" s="68" t="str">
        <f>IF(日報入力!G1600&gt;0,日報入力!C1600,"")</f>
        <v/>
      </c>
      <c r="AO1600" s="68" t="str">
        <f>日報入力!B1600</f>
        <v/>
      </c>
      <c r="AP1600" s="68" t="str">
        <f>IF(日報入力!AQ1600,日報入力!BA1600,"")</f>
        <v/>
      </c>
      <c r="AQ1600" s="68" t="str">
        <f>IF(日報入力!AR1600,日報入力!BB1600,"")</f>
        <v/>
      </c>
      <c r="AR1600" s="68" t="str">
        <f>IF(日報入力!AS1600,"N勤","")</f>
        <v/>
      </c>
      <c r="AS1600" s="295" t="e">
        <f t="shared" si="92"/>
        <v>#VALUE!</v>
      </c>
      <c r="AT1600" s="439" t="str">
        <f>日報入力!AY1600</f>
        <v/>
      </c>
      <c r="AU1600" s="518" t="str">
        <f>IF(日報入力!G1600,G1600*60/E1600,"")</f>
        <v/>
      </c>
      <c r="AV1600" s="528" t="str">
        <f>IF(日報入力!AT1600,日報入力!AT1600,"")</f>
        <v/>
      </c>
      <c r="AW1600" s="529" t="str">
        <f>IF(日報入力!AT1600,AE1600/日報入力!AT1600,"")</f>
        <v/>
      </c>
      <c r="AX1600" s="530" t="e">
        <f>IF(1&lt;日報集計!AT1600,AT1600/(((F1600-I1600-J1600-N1600-O1600)*60)/(E1600)),"")</f>
        <v>#VALUE!</v>
      </c>
      <c r="AY1600" s="664" t="str">
        <f>IF(日報入力!H1600,AT1600/(((F1600-J1600)*60)/E1600),"")</f>
        <v/>
      </c>
      <c r="AZ1600" s="664" t="str">
        <f>IF(日報入力!I1600,AT1600/((G1600*60)/E1600),"")</f>
        <v/>
      </c>
      <c r="BA1600" s="296" t="str">
        <f>IF(日報入力!G1600,G1600/F1600,"")</f>
        <v/>
      </c>
      <c r="BB1600" s="386" t="e">
        <f t="shared" si="93"/>
        <v>#VALUE!</v>
      </c>
      <c r="BC1600" s="386" t="e">
        <f t="shared" si="94"/>
        <v>#VALUE!</v>
      </c>
      <c r="BD1600" s="80">
        <f>日報入力!AU1600</f>
        <v>0</v>
      </c>
      <c r="BE1600" s="534" t="str">
        <f>IF(日報入力!AV1600,日報入力!AV1600,"")</f>
        <v/>
      </c>
      <c r="BF1600" s="534" t="str">
        <f>IF(日報入力!AW1600,日報入力!AW1600,"")</f>
        <v/>
      </c>
      <c r="BG1600" s="398" t="str">
        <f>IF(日報入力!G1600,日報入力!K1600*日報入力!D1600*日報入力!BC1600,"")</f>
        <v/>
      </c>
    </row>
    <row r="1601" spans="1:59" ht="20.25" hidden="1" customHeight="1" x14ac:dyDescent="0.15">
      <c r="A1601" s="302" t="str">
        <f>IF(日報入力!G1601="","",日報入力!G1601)</f>
        <v/>
      </c>
      <c r="B1601" s="291" t="str">
        <f>IF(日報入力!G1601="","",日報入力!H1601)</f>
        <v/>
      </c>
      <c r="C1601" s="291" t="str">
        <f>IF(日報入力!G1601="","",日報入力!I1601)</f>
        <v/>
      </c>
      <c r="D1601" s="291" t="str">
        <f>IF(日報入力!G1601="","",日報入力!J1601)</f>
        <v/>
      </c>
      <c r="E1601" s="291" t="str">
        <f>IF(日報入力!G1601="","",日報入力!K1601)</f>
        <v/>
      </c>
      <c r="F1601" s="291" t="str">
        <f>IF(日報入力!G1601="","",日報入力!L1601)</f>
        <v/>
      </c>
      <c r="G1601" s="291" t="str">
        <f>IF(日報入力!G1601="","",日報入力!L1601-日報入力!O1601-日報入力!P1601-日報入力!Q1601-日報入力!R1601-日報入力!S1601-日報入力!T1601-日報入力!U1601-日報入力!V1601-日報入力!W1601-日報入力!X1601-日報入力!Y1601-日報入力!Z1601)</f>
        <v/>
      </c>
      <c r="H1601" s="291" t="str">
        <f>IF(日報入力!G1601="","",IF(日報入力!M1601&gt;=0,日報入力!M1601*F1601,F1601))</f>
        <v/>
      </c>
      <c r="I1601" s="291" t="str">
        <f>IF(日報入力!G1601="","",日報入力!O1601)</f>
        <v/>
      </c>
      <c r="J1601" s="291" t="str">
        <f>IF(日報入力!G1601="","",日報入力!P1601)</f>
        <v/>
      </c>
      <c r="K1601" s="291" t="str">
        <f>IF(日報入力!G1601="","",日報入力!Q1601)</f>
        <v/>
      </c>
      <c r="L1601" s="291" t="str">
        <f>IF(日報入力!G1601="","",日報入力!R1601)</f>
        <v/>
      </c>
      <c r="M1601" s="291" t="str">
        <f>IF(日報入力!G1601="","",日報入力!S1601)</f>
        <v/>
      </c>
      <c r="N1601" s="291" t="str">
        <f>IF(日報入力!G1601="","",日報入力!T1601)</f>
        <v/>
      </c>
      <c r="O1601" s="291" t="str">
        <f>IF(日報入力!G1601="","",日報入力!U1601)</f>
        <v/>
      </c>
      <c r="P1601" s="291" t="str">
        <f>IF(日報入力!G1601="","",日報入力!V1601)</f>
        <v/>
      </c>
      <c r="Q1601" s="291" t="str">
        <f>IF(日報入力!G1601="","",日報入力!W1601)</f>
        <v/>
      </c>
      <c r="R1601" s="291" t="str">
        <f>IF(日報入力!G1601="","",日報入力!X1601)</f>
        <v/>
      </c>
      <c r="S1601" s="291" t="str">
        <f>IF(日報入力!G1601="","",日報入力!Y1601)</f>
        <v/>
      </c>
      <c r="T1601" s="291" t="str">
        <f>IF(日報入力!G1601="","",日報入力!Z1601)</f>
        <v/>
      </c>
      <c r="U1601" s="291" t="str">
        <f>IF(日報入力!G1601="","",日報入力!AA1601)</f>
        <v/>
      </c>
      <c r="V1601" s="378" t="str">
        <f>IF(日報入力!G1601="","",日報入力!AB1601)</f>
        <v/>
      </c>
      <c r="W1601" s="291" t="str">
        <f>IF(日報入力!G1601="","",日報入力!AC1601)</f>
        <v/>
      </c>
      <c r="X1601" s="291" t="str">
        <f>IF(日報入力!G1601="","",日報入力!AD1601)</f>
        <v/>
      </c>
      <c r="Y1601" s="291" t="str">
        <f>IF(日報入力!G1601="","",日報入力!AE1601)</f>
        <v/>
      </c>
      <c r="Z1601" s="291" t="str">
        <f>IF(日報入力!G1601="","",日報入力!AF1601)</f>
        <v/>
      </c>
      <c r="AA1601" s="291" t="str">
        <f>IF(日報入力!G1601="","",日報入力!AG1601)</f>
        <v/>
      </c>
      <c r="AB1601" s="291" t="str">
        <f>IF(日報入力!G1601="","",日報入力!AH1601)</f>
        <v/>
      </c>
      <c r="AC1601" s="291" t="str">
        <f>IF(日報入力!G1601="","",日報入力!AI1601)</f>
        <v/>
      </c>
      <c r="AD1601" s="291" t="str">
        <f>IF(日報入力!G1601="","",日報入力!AJ1601)</f>
        <v/>
      </c>
      <c r="AE1601" s="292" t="str">
        <f>IF(日報入力!G1601="","",日報入力!E1601)</f>
        <v/>
      </c>
      <c r="AF1601" s="293" t="str">
        <f>IF(日報入力!G1601="","",日報入力!AK1601)</f>
        <v/>
      </c>
      <c r="AG1601" s="293" t="str">
        <f>IF(日報入力!G1601="","",日報入力!AL1601)</f>
        <v/>
      </c>
      <c r="AH1601" s="293" t="str">
        <f>IF(日報入力!G1601="","",日報入力!AM1601)</f>
        <v/>
      </c>
      <c r="AI1601" s="294" t="str">
        <f>IF(日報入力!G1601&gt;0,日報入力!D1601*日報入力!K1601*日報入力!AL1601,"")</f>
        <v/>
      </c>
      <c r="AJ1601" s="294" t="str">
        <f>IF(日報入力!G1601&gt;0,日報入力!E1601*日報入力!AL1601,"")</f>
        <v/>
      </c>
      <c r="AK1601" s="294" t="str">
        <f>IF(日報入力!G1601&gt;0,AI1601-AJ1601,"")</f>
        <v/>
      </c>
      <c r="AL1601" s="292" t="str">
        <f>IF(日報入力!G1601&gt;0,日報入力!E1601*日報入力!AM1601,"")</f>
        <v/>
      </c>
      <c r="AM1601" s="292" t="str">
        <f>IF(日報入力!G1601&gt;0,日報入力!AB1601*日報入力!AM1601,"")</f>
        <v/>
      </c>
      <c r="AN1601" s="68" t="str">
        <f>IF(日報入力!G1601&gt;0,日報入力!C1601,"")</f>
        <v/>
      </c>
      <c r="AO1601" s="68" t="str">
        <f>日報入力!B1601</f>
        <v/>
      </c>
      <c r="AP1601" s="68" t="str">
        <f>IF(日報入力!AQ1601,日報入力!BA1601,"")</f>
        <v/>
      </c>
      <c r="AQ1601" s="68" t="str">
        <f>IF(日報入力!AR1601,日報入力!BB1601,"")</f>
        <v/>
      </c>
      <c r="AR1601" s="68" t="str">
        <f>IF(日報入力!AS1601,"N勤","")</f>
        <v/>
      </c>
      <c r="AS1601" s="295" t="e">
        <f t="shared" si="92"/>
        <v>#VALUE!</v>
      </c>
      <c r="AT1601" s="439" t="str">
        <f>日報入力!AY1601</f>
        <v/>
      </c>
      <c r="AU1601" s="518" t="str">
        <f>IF(日報入力!G1601,G1601*60/E1601,"")</f>
        <v/>
      </c>
      <c r="AV1601" s="528" t="str">
        <f>IF(日報入力!AT1601,日報入力!AT1601,"")</f>
        <v/>
      </c>
      <c r="AW1601" s="529" t="str">
        <f>IF(日報入力!AT1601,AE1601/日報入力!AT1601,"")</f>
        <v/>
      </c>
      <c r="AX1601" s="530" t="e">
        <f>IF(1&lt;日報集計!AT1601,AT1601/(((F1601-I1601-J1601-N1601-O1601)*60)/(E1601)),"")</f>
        <v>#VALUE!</v>
      </c>
      <c r="AY1601" s="664" t="str">
        <f>IF(日報入力!H1601,AT1601/(((F1601-J1601)*60)/E1601),"")</f>
        <v/>
      </c>
      <c r="AZ1601" s="664" t="str">
        <f>IF(日報入力!I1601,AT1601/((G1601*60)/E1601),"")</f>
        <v/>
      </c>
      <c r="BA1601" s="296" t="str">
        <f>IF(日報入力!G1601,G1601/F1601,"")</f>
        <v/>
      </c>
      <c r="BB1601" s="386" t="e">
        <f t="shared" si="93"/>
        <v>#VALUE!</v>
      </c>
      <c r="BC1601" s="386" t="e">
        <f t="shared" si="94"/>
        <v>#VALUE!</v>
      </c>
      <c r="BD1601" s="80">
        <f>日報入力!AU1601</f>
        <v>0</v>
      </c>
      <c r="BE1601" s="534" t="str">
        <f>IF(日報入力!AV1601,日報入力!AV1601,"")</f>
        <v/>
      </c>
      <c r="BF1601" s="534" t="str">
        <f>IF(日報入力!AW1601,日報入力!AW1601,"")</f>
        <v/>
      </c>
      <c r="BG1601" s="398" t="str">
        <f>IF(日報入力!G1601,日報入力!K1601*日報入力!D1601*日報入力!BC1601,"")</f>
        <v/>
      </c>
    </row>
    <row r="1602" spans="1:59" ht="20.25" hidden="1" customHeight="1" x14ac:dyDescent="0.15">
      <c r="A1602" s="302" t="str">
        <f>IF(日報入力!G1602="","",日報入力!G1602)</f>
        <v/>
      </c>
      <c r="B1602" s="291" t="str">
        <f>IF(日報入力!G1602="","",日報入力!H1602)</f>
        <v/>
      </c>
      <c r="C1602" s="291" t="str">
        <f>IF(日報入力!G1602="","",日報入力!I1602)</f>
        <v/>
      </c>
      <c r="D1602" s="291" t="str">
        <f>IF(日報入力!G1602="","",日報入力!J1602)</f>
        <v/>
      </c>
      <c r="E1602" s="291" t="str">
        <f>IF(日報入力!G1602="","",日報入力!K1602)</f>
        <v/>
      </c>
      <c r="F1602" s="291" t="str">
        <f>IF(日報入力!G1602="","",日報入力!L1602)</f>
        <v/>
      </c>
      <c r="G1602" s="291" t="str">
        <f>IF(日報入力!G1602="","",日報入力!L1602-日報入力!O1602-日報入力!P1602-日報入力!Q1602-日報入力!R1602-日報入力!S1602-日報入力!T1602-日報入力!U1602-日報入力!V1602-日報入力!W1602-日報入力!X1602-日報入力!Y1602-日報入力!Z1602)</f>
        <v/>
      </c>
      <c r="H1602" s="291" t="str">
        <f>IF(日報入力!G1602="","",IF(日報入力!M1602&gt;=0,日報入力!M1602*F1602,F1602))</f>
        <v/>
      </c>
      <c r="I1602" s="291" t="str">
        <f>IF(日報入力!G1602="","",日報入力!O1602)</f>
        <v/>
      </c>
      <c r="J1602" s="291" t="str">
        <f>IF(日報入力!G1602="","",日報入力!P1602)</f>
        <v/>
      </c>
      <c r="K1602" s="291" t="str">
        <f>IF(日報入力!G1602="","",日報入力!Q1602)</f>
        <v/>
      </c>
      <c r="L1602" s="291" t="str">
        <f>IF(日報入力!G1602="","",日報入力!R1602)</f>
        <v/>
      </c>
      <c r="M1602" s="291" t="str">
        <f>IF(日報入力!G1602="","",日報入力!S1602)</f>
        <v/>
      </c>
      <c r="N1602" s="291" t="str">
        <f>IF(日報入力!G1602="","",日報入力!T1602)</f>
        <v/>
      </c>
      <c r="O1602" s="291" t="str">
        <f>IF(日報入力!G1602="","",日報入力!U1602)</f>
        <v/>
      </c>
      <c r="P1602" s="291" t="str">
        <f>IF(日報入力!G1602="","",日報入力!V1602)</f>
        <v/>
      </c>
      <c r="Q1602" s="291" t="str">
        <f>IF(日報入力!G1602="","",日報入力!W1602)</f>
        <v/>
      </c>
      <c r="R1602" s="291" t="str">
        <f>IF(日報入力!G1602="","",日報入力!X1602)</f>
        <v/>
      </c>
      <c r="S1602" s="291" t="str">
        <f>IF(日報入力!G1602="","",日報入力!Y1602)</f>
        <v/>
      </c>
      <c r="T1602" s="291" t="str">
        <f>IF(日報入力!G1602="","",日報入力!Z1602)</f>
        <v/>
      </c>
      <c r="U1602" s="291" t="str">
        <f>IF(日報入力!G1602="","",日報入力!AA1602)</f>
        <v/>
      </c>
      <c r="V1602" s="378" t="str">
        <f>IF(日報入力!G1602="","",日報入力!AB1602)</f>
        <v/>
      </c>
      <c r="W1602" s="291" t="str">
        <f>IF(日報入力!G1602="","",日報入力!AC1602)</f>
        <v/>
      </c>
      <c r="X1602" s="291" t="str">
        <f>IF(日報入力!G1602="","",日報入力!AD1602)</f>
        <v/>
      </c>
      <c r="Y1602" s="291" t="str">
        <f>IF(日報入力!G1602="","",日報入力!AE1602)</f>
        <v/>
      </c>
      <c r="Z1602" s="291" t="str">
        <f>IF(日報入力!G1602="","",日報入力!AF1602)</f>
        <v/>
      </c>
      <c r="AA1602" s="291" t="str">
        <f>IF(日報入力!G1602="","",日報入力!AG1602)</f>
        <v/>
      </c>
      <c r="AB1602" s="291" t="str">
        <f>IF(日報入力!G1602="","",日報入力!AH1602)</f>
        <v/>
      </c>
      <c r="AC1602" s="291" t="str">
        <f>IF(日報入力!G1602="","",日報入力!AI1602)</f>
        <v/>
      </c>
      <c r="AD1602" s="291" t="str">
        <f>IF(日報入力!G1602="","",日報入力!AJ1602)</f>
        <v/>
      </c>
      <c r="AE1602" s="292" t="str">
        <f>IF(日報入力!G1602="","",日報入力!E1602)</f>
        <v/>
      </c>
      <c r="AF1602" s="293" t="str">
        <f>IF(日報入力!G1602="","",日報入力!AK1602)</f>
        <v/>
      </c>
      <c r="AG1602" s="293" t="str">
        <f>IF(日報入力!G1602="","",日報入力!AL1602)</f>
        <v/>
      </c>
      <c r="AH1602" s="293" t="str">
        <f>IF(日報入力!G1602="","",日報入力!AM1602)</f>
        <v/>
      </c>
      <c r="AI1602" s="294" t="str">
        <f>IF(日報入力!G1602&gt;0,日報入力!D1602*日報入力!K1602*日報入力!AL1602,"")</f>
        <v/>
      </c>
      <c r="AJ1602" s="294" t="str">
        <f>IF(日報入力!G1602&gt;0,日報入力!E1602*日報入力!AL1602,"")</f>
        <v/>
      </c>
      <c r="AK1602" s="294" t="str">
        <f>IF(日報入力!G1602&gt;0,AI1602-AJ1602,"")</f>
        <v/>
      </c>
      <c r="AL1602" s="292" t="str">
        <f>IF(日報入力!G1602&gt;0,日報入力!E1602*日報入力!AM1602,"")</f>
        <v/>
      </c>
      <c r="AM1602" s="292" t="str">
        <f>IF(日報入力!G1602&gt;0,日報入力!AB1602*日報入力!AM1602,"")</f>
        <v/>
      </c>
      <c r="AN1602" s="68" t="str">
        <f>IF(日報入力!G1602&gt;0,日報入力!C1602,"")</f>
        <v/>
      </c>
      <c r="AO1602" s="68" t="str">
        <f>日報入力!B1602</f>
        <v/>
      </c>
      <c r="AP1602" s="68" t="str">
        <f>IF(日報入力!AQ1602,日報入力!BA1602,"")</f>
        <v/>
      </c>
      <c r="AQ1602" s="68" t="str">
        <f>IF(日報入力!AR1602,日報入力!BB1602,"")</f>
        <v/>
      </c>
      <c r="AR1602" s="68" t="str">
        <f>IF(日報入力!AS1602,"N勤","")</f>
        <v/>
      </c>
      <c r="AS1602" s="295" t="e">
        <f t="shared" si="92"/>
        <v>#VALUE!</v>
      </c>
      <c r="AT1602" s="439" t="str">
        <f>日報入力!AY1602</f>
        <v/>
      </c>
      <c r="AU1602" s="518" t="str">
        <f>IF(日報入力!G1602,G1602*60/E1602,"")</f>
        <v/>
      </c>
      <c r="AV1602" s="528" t="str">
        <f>IF(日報入力!AT1602,日報入力!AT1602,"")</f>
        <v/>
      </c>
      <c r="AW1602" s="529" t="str">
        <f>IF(日報入力!AT1602,AE1602/日報入力!AT1602,"")</f>
        <v/>
      </c>
      <c r="AX1602" s="530" t="e">
        <f>IF(1&lt;日報集計!AT1602,AT1602/(((F1602-I1602-J1602-N1602-O1602)*60)/(E1602)),"")</f>
        <v>#VALUE!</v>
      </c>
      <c r="AY1602" s="664" t="str">
        <f>IF(日報入力!H1602,AT1602/(((F1602-J1602)*60)/E1602),"")</f>
        <v/>
      </c>
      <c r="AZ1602" s="664" t="str">
        <f>IF(日報入力!I1602,AT1602/((G1602*60)/E1602),"")</f>
        <v/>
      </c>
      <c r="BA1602" s="296" t="str">
        <f>IF(日報入力!G1602,G1602/F1602,"")</f>
        <v/>
      </c>
      <c r="BB1602" s="386" t="e">
        <f t="shared" si="93"/>
        <v>#VALUE!</v>
      </c>
      <c r="BC1602" s="386" t="e">
        <f t="shared" si="94"/>
        <v>#VALUE!</v>
      </c>
      <c r="BD1602" s="80">
        <f>日報入力!AU1602</f>
        <v>0</v>
      </c>
      <c r="BE1602" s="534" t="str">
        <f>IF(日報入力!AV1602,日報入力!AV1602,"")</f>
        <v/>
      </c>
      <c r="BF1602" s="534" t="str">
        <f>IF(日報入力!AW1602,日報入力!AW1602,"")</f>
        <v/>
      </c>
      <c r="BG1602" s="398" t="str">
        <f>IF(日報入力!G1602,日報入力!K1602*日報入力!D1602*日報入力!BC1602,"")</f>
        <v/>
      </c>
    </row>
    <row r="1603" spans="1:59" ht="20.25" hidden="1" customHeight="1" x14ac:dyDescent="0.15">
      <c r="A1603" s="302" t="str">
        <f>IF(日報入力!G1603="","",日報入力!G1603)</f>
        <v/>
      </c>
      <c r="B1603" s="291" t="str">
        <f>IF(日報入力!G1603="","",日報入力!H1603)</f>
        <v/>
      </c>
      <c r="C1603" s="291" t="str">
        <f>IF(日報入力!G1603="","",日報入力!I1603)</f>
        <v/>
      </c>
      <c r="D1603" s="291" t="str">
        <f>IF(日報入力!G1603="","",日報入力!J1603)</f>
        <v/>
      </c>
      <c r="E1603" s="291" t="str">
        <f>IF(日報入力!G1603="","",日報入力!K1603)</f>
        <v/>
      </c>
      <c r="F1603" s="291" t="str">
        <f>IF(日報入力!G1603="","",日報入力!L1603)</f>
        <v/>
      </c>
      <c r="G1603" s="291" t="str">
        <f>IF(日報入力!G1603="","",日報入力!L1603-日報入力!O1603-日報入力!P1603-日報入力!Q1603-日報入力!R1603-日報入力!S1603-日報入力!T1603-日報入力!U1603-日報入力!V1603-日報入力!W1603-日報入力!X1603-日報入力!Y1603-日報入力!Z1603)</f>
        <v/>
      </c>
      <c r="H1603" s="291" t="str">
        <f>IF(日報入力!G1603="","",IF(日報入力!M1603&gt;=0,日報入力!M1603*F1603,F1603))</f>
        <v/>
      </c>
      <c r="I1603" s="291" t="str">
        <f>IF(日報入力!G1603="","",日報入力!O1603)</f>
        <v/>
      </c>
      <c r="J1603" s="291" t="str">
        <f>IF(日報入力!G1603="","",日報入力!P1603)</f>
        <v/>
      </c>
      <c r="K1603" s="291" t="str">
        <f>IF(日報入力!G1603="","",日報入力!Q1603)</f>
        <v/>
      </c>
      <c r="L1603" s="291" t="str">
        <f>IF(日報入力!G1603="","",日報入力!R1603)</f>
        <v/>
      </c>
      <c r="M1603" s="291" t="str">
        <f>IF(日報入力!G1603="","",日報入力!S1603)</f>
        <v/>
      </c>
      <c r="N1603" s="291" t="str">
        <f>IF(日報入力!G1603="","",日報入力!T1603)</f>
        <v/>
      </c>
      <c r="O1603" s="291" t="str">
        <f>IF(日報入力!G1603="","",日報入力!U1603)</f>
        <v/>
      </c>
      <c r="P1603" s="291" t="str">
        <f>IF(日報入力!G1603="","",日報入力!V1603)</f>
        <v/>
      </c>
      <c r="Q1603" s="291" t="str">
        <f>IF(日報入力!G1603="","",日報入力!W1603)</f>
        <v/>
      </c>
      <c r="R1603" s="291" t="str">
        <f>IF(日報入力!G1603="","",日報入力!X1603)</f>
        <v/>
      </c>
      <c r="S1603" s="291" t="str">
        <f>IF(日報入力!G1603="","",日報入力!Y1603)</f>
        <v/>
      </c>
      <c r="T1603" s="291" t="str">
        <f>IF(日報入力!G1603="","",日報入力!Z1603)</f>
        <v/>
      </c>
      <c r="U1603" s="291" t="str">
        <f>IF(日報入力!G1603="","",日報入力!AA1603)</f>
        <v/>
      </c>
      <c r="V1603" s="378" t="str">
        <f>IF(日報入力!G1603="","",日報入力!AB1603)</f>
        <v/>
      </c>
      <c r="W1603" s="291" t="str">
        <f>IF(日報入力!G1603="","",日報入力!AC1603)</f>
        <v/>
      </c>
      <c r="X1603" s="291" t="str">
        <f>IF(日報入力!G1603="","",日報入力!AD1603)</f>
        <v/>
      </c>
      <c r="Y1603" s="291" t="str">
        <f>IF(日報入力!G1603="","",日報入力!AE1603)</f>
        <v/>
      </c>
      <c r="Z1603" s="291" t="str">
        <f>IF(日報入力!G1603="","",日報入力!AF1603)</f>
        <v/>
      </c>
      <c r="AA1603" s="291" t="str">
        <f>IF(日報入力!G1603="","",日報入力!AG1603)</f>
        <v/>
      </c>
      <c r="AB1603" s="291" t="str">
        <f>IF(日報入力!G1603="","",日報入力!AH1603)</f>
        <v/>
      </c>
      <c r="AC1603" s="291" t="str">
        <f>IF(日報入力!G1603="","",日報入力!AI1603)</f>
        <v/>
      </c>
      <c r="AD1603" s="291" t="str">
        <f>IF(日報入力!G1603="","",日報入力!AJ1603)</f>
        <v/>
      </c>
      <c r="AE1603" s="292" t="str">
        <f>IF(日報入力!G1603="","",日報入力!E1603)</f>
        <v/>
      </c>
      <c r="AF1603" s="293" t="str">
        <f>IF(日報入力!G1603="","",日報入力!AK1603)</f>
        <v/>
      </c>
      <c r="AG1603" s="293" t="str">
        <f>IF(日報入力!G1603="","",日報入力!AL1603)</f>
        <v/>
      </c>
      <c r="AH1603" s="293" t="str">
        <f>IF(日報入力!G1603="","",日報入力!AM1603)</f>
        <v/>
      </c>
      <c r="AI1603" s="294" t="str">
        <f>IF(日報入力!G1603&gt;0,日報入力!D1603*日報入力!K1603*日報入力!AL1603,"")</f>
        <v/>
      </c>
      <c r="AJ1603" s="294" t="str">
        <f>IF(日報入力!G1603&gt;0,日報入力!E1603*日報入力!AL1603,"")</f>
        <v/>
      </c>
      <c r="AK1603" s="294" t="str">
        <f>IF(日報入力!G1603&gt;0,AI1603-AJ1603,"")</f>
        <v/>
      </c>
      <c r="AL1603" s="292" t="str">
        <f>IF(日報入力!G1603&gt;0,日報入力!E1603*日報入力!AM1603,"")</f>
        <v/>
      </c>
      <c r="AM1603" s="292" t="str">
        <f>IF(日報入力!G1603&gt;0,日報入力!AB1603*日報入力!AM1603,"")</f>
        <v/>
      </c>
      <c r="AN1603" s="68" t="str">
        <f>IF(日報入力!G1603&gt;0,日報入力!C1603,"")</f>
        <v/>
      </c>
      <c r="AO1603" s="68" t="str">
        <f>日報入力!B1603</f>
        <v/>
      </c>
      <c r="AP1603" s="68" t="str">
        <f>IF(日報入力!AQ1603,日報入力!BA1603,"")</f>
        <v/>
      </c>
      <c r="AQ1603" s="68" t="str">
        <f>IF(日報入力!AR1603,日報入力!BB1603,"")</f>
        <v/>
      </c>
      <c r="AR1603" s="68" t="str">
        <f>IF(日報入力!AS1603,"N勤","")</f>
        <v/>
      </c>
      <c r="AS1603" s="295" t="e">
        <f t="shared" si="92"/>
        <v>#VALUE!</v>
      </c>
      <c r="AT1603" s="439" t="str">
        <f>日報入力!AY1603</f>
        <v/>
      </c>
      <c r="AU1603" s="518" t="str">
        <f>IF(日報入力!G1603,G1603*60/E1603,"")</f>
        <v/>
      </c>
      <c r="AV1603" s="528" t="str">
        <f>IF(日報入力!AT1603,日報入力!AT1603,"")</f>
        <v/>
      </c>
      <c r="AW1603" s="529" t="str">
        <f>IF(日報入力!AT1603,AE1603/日報入力!AT1603,"")</f>
        <v/>
      </c>
      <c r="AX1603" s="530" t="e">
        <f>IF(1&lt;日報集計!AT1603,AT1603/(((F1603-I1603-J1603-N1603-O1603)*60)/(E1603)),"")</f>
        <v>#VALUE!</v>
      </c>
      <c r="AY1603" s="664" t="str">
        <f>IF(日報入力!H1603,AT1603/(((F1603-J1603)*60)/E1603),"")</f>
        <v/>
      </c>
      <c r="AZ1603" s="664" t="str">
        <f>IF(日報入力!I1603,AT1603/((G1603*60)/E1603),"")</f>
        <v/>
      </c>
      <c r="BA1603" s="296" t="str">
        <f>IF(日報入力!G1603,G1603/F1603,"")</f>
        <v/>
      </c>
      <c r="BB1603" s="386" t="e">
        <f t="shared" si="93"/>
        <v>#VALUE!</v>
      </c>
      <c r="BC1603" s="386" t="e">
        <f t="shared" si="94"/>
        <v>#VALUE!</v>
      </c>
      <c r="BD1603" s="80">
        <f>日報入力!AU1603</f>
        <v>0</v>
      </c>
      <c r="BE1603" s="534" t="str">
        <f>IF(日報入力!AV1603,日報入力!AV1603,"")</f>
        <v/>
      </c>
      <c r="BF1603" s="534" t="str">
        <f>IF(日報入力!AW1603,日報入力!AW1603,"")</f>
        <v/>
      </c>
      <c r="BG1603" s="398" t="str">
        <f>IF(日報入力!G1603,日報入力!K1603*日報入力!D1603*日報入力!BC1603,"")</f>
        <v/>
      </c>
    </row>
    <row r="1604" spans="1:59" ht="20.25" hidden="1" customHeight="1" x14ac:dyDescent="0.15">
      <c r="A1604" s="302" t="str">
        <f>IF(日報入力!G1604="","",日報入力!G1604)</f>
        <v/>
      </c>
      <c r="B1604" s="291" t="str">
        <f>IF(日報入力!G1604="","",日報入力!H1604)</f>
        <v/>
      </c>
      <c r="C1604" s="291" t="str">
        <f>IF(日報入力!G1604="","",日報入力!I1604)</f>
        <v/>
      </c>
      <c r="D1604" s="291" t="str">
        <f>IF(日報入力!G1604="","",日報入力!J1604)</f>
        <v/>
      </c>
      <c r="E1604" s="291" t="str">
        <f>IF(日報入力!G1604="","",日報入力!K1604)</f>
        <v/>
      </c>
      <c r="F1604" s="291" t="str">
        <f>IF(日報入力!G1604="","",日報入力!L1604)</f>
        <v/>
      </c>
      <c r="G1604" s="291" t="str">
        <f>IF(日報入力!G1604="","",日報入力!L1604-日報入力!O1604-日報入力!P1604-日報入力!Q1604-日報入力!R1604-日報入力!S1604-日報入力!T1604-日報入力!U1604-日報入力!V1604-日報入力!W1604-日報入力!X1604-日報入力!Y1604-日報入力!Z1604)</f>
        <v/>
      </c>
      <c r="H1604" s="291" t="str">
        <f>IF(日報入力!G1604="","",IF(日報入力!M1604&gt;=0,日報入力!M1604*F1604,F1604))</f>
        <v/>
      </c>
      <c r="I1604" s="291" t="str">
        <f>IF(日報入力!G1604="","",日報入力!O1604)</f>
        <v/>
      </c>
      <c r="J1604" s="291" t="str">
        <f>IF(日報入力!G1604="","",日報入力!P1604)</f>
        <v/>
      </c>
      <c r="K1604" s="291" t="str">
        <f>IF(日報入力!G1604="","",日報入力!Q1604)</f>
        <v/>
      </c>
      <c r="L1604" s="291" t="str">
        <f>IF(日報入力!G1604="","",日報入力!R1604)</f>
        <v/>
      </c>
      <c r="M1604" s="291" t="str">
        <f>IF(日報入力!G1604="","",日報入力!S1604)</f>
        <v/>
      </c>
      <c r="N1604" s="291" t="str">
        <f>IF(日報入力!G1604="","",日報入力!T1604)</f>
        <v/>
      </c>
      <c r="O1604" s="291" t="str">
        <f>IF(日報入力!G1604="","",日報入力!U1604)</f>
        <v/>
      </c>
      <c r="P1604" s="291" t="str">
        <f>IF(日報入力!G1604="","",日報入力!V1604)</f>
        <v/>
      </c>
      <c r="Q1604" s="291" t="str">
        <f>IF(日報入力!G1604="","",日報入力!W1604)</f>
        <v/>
      </c>
      <c r="R1604" s="291" t="str">
        <f>IF(日報入力!G1604="","",日報入力!X1604)</f>
        <v/>
      </c>
      <c r="S1604" s="291" t="str">
        <f>IF(日報入力!G1604="","",日報入力!Y1604)</f>
        <v/>
      </c>
      <c r="T1604" s="291" t="str">
        <f>IF(日報入力!G1604="","",日報入力!Z1604)</f>
        <v/>
      </c>
      <c r="U1604" s="291" t="str">
        <f>IF(日報入力!G1604="","",日報入力!AA1604)</f>
        <v/>
      </c>
      <c r="V1604" s="378" t="str">
        <f>IF(日報入力!G1604="","",日報入力!AB1604)</f>
        <v/>
      </c>
      <c r="W1604" s="291" t="str">
        <f>IF(日報入力!G1604="","",日報入力!AC1604)</f>
        <v/>
      </c>
      <c r="X1604" s="291" t="str">
        <f>IF(日報入力!G1604="","",日報入力!AD1604)</f>
        <v/>
      </c>
      <c r="Y1604" s="291" t="str">
        <f>IF(日報入力!G1604="","",日報入力!AE1604)</f>
        <v/>
      </c>
      <c r="Z1604" s="291" t="str">
        <f>IF(日報入力!G1604="","",日報入力!AF1604)</f>
        <v/>
      </c>
      <c r="AA1604" s="291" t="str">
        <f>IF(日報入力!G1604="","",日報入力!AG1604)</f>
        <v/>
      </c>
      <c r="AB1604" s="291" t="str">
        <f>IF(日報入力!G1604="","",日報入力!AH1604)</f>
        <v/>
      </c>
      <c r="AC1604" s="291" t="str">
        <f>IF(日報入力!G1604="","",日報入力!AI1604)</f>
        <v/>
      </c>
      <c r="AD1604" s="291" t="str">
        <f>IF(日報入力!G1604="","",日報入力!AJ1604)</f>
        <v/>
      </c>
      <c r="AE1604" s="292" t="str">
        <f>IF(日報入力!G1604="","",日報入力!E1604)</f>
        <v/>
      </c>
      <c r="AF1604" s="293" t="str">
        <f>IF(日報入力!G1604="","",日報入力!AK1604)</f>
        <v/>
      </c>
      <c r="AG1604" s="293" t="str">
        <f>IF(日報入力!G1604="","",日報入力!AL1604)</f>
        <v/>
      </c>
      <c r="AH1604" s="293" t="str">
        <f>IF(日報入力!G1604="","",日報入力!AM1604)</f>
        <v/>
      </c>
      <c r="AI1604" s="294" t="str">
        <f>IF(日報入力!G1604&gt;0,日報入力!D1604*日報入力!K1604*日報入力!AL1604,"")</f>
        <v/>
      </c>
      <c r="AJ1604" s="294" t="str">
        <f>IF(日報入力!G1604&gt;0,日報入力!E1604*日報入力!AL1604,"")</f>
        <v/>
      </c>
      <c r="AK1604" s="294" t="str">
        <f>IF(日報入力!G1604&gt;0,AI1604-AJ1604,"")</f>
        <v/>
      </c>
      <c r="AL1604" s="292" t="str">
        <f>IF(日報入力!G1604&gt;0,日報入力!E1604*日報入力!AM1604,"")</f>
        <v/>
      </c>
      <c r="AM1604" s="292" t="str">
        <f>IF(日報入力!G1604&gt;0,日報入力!AB1604*日報入力!AM1604,"")</f>
        <v/>
      </c>
      <c r="AN1604" s="68" t="str">
        <f>IF(日報入力!G1604&gt;0,日報入力!C1604,"")</f>
        <v/>
      </c>
      <c r="AO1604" s="68" t="str">
        <f>日報入力!B1604</f>
        <v/>
      </c>
      <c r="AP1604" s="68" t="str">
        <f>IF(日報入力!AQ1604,日報入力!BA1604,"")</f>
        <v/>
      </c>
      <c r="AQ1604" s="68" t="str">
        <f>IF(日報入力!AR1604,日報入力!BB1604,"")</f>
        <v/>
      </c>
      <c r="AR1604" s="68" t="str">
        <f>IF(日報入力!AS1604,"N勤","")</f>
        <v/>
      </c>
      <c r="AS1604" s="295" t="e">
        <f t="shared" si="92"/>
        <v>#VALUE!</v>
      </c>
      <c r="AT1604" s="439" t="str">
        <f>日報入力!AY1604</f>
        <v/>
      </c>
      <c r="AU1604" s="518" t="str">
        <f>IF(日報入力!G1604,G1604*60/E1604,"")</f>
        <v/>
      </c>
      <c r="AV1604" s="528" t="str">
        <f>IF(日報入力!AT1604,日報入力!AT1604,"")</f>
        <v/>
      </c>
      <c r="AW1604" s="529" t="str">
        <f>IF(日報入力!AT1604,AE1604/日報入力!AT1604,"")</f>
        <v/>
      </c>
      <c r="AX1604" s="530" t="e">
        <f>IF(1&lt;日報集計!AT1604,AT1604/(((F1604-I1604-J1604-N1604-O1604)*60)/(E1604)),"")</f>
        <v>#VALUE!</v>
      </c>
      <c r="AY1604" s="664" t="str">
        <f>IF(日報入力!H1604,AT1604/(((F1604-J1604)*60)/E1604),"")</f>
        <v/>
      </c>
      <c r="AZ1604" s="664" t="str">
        <f>IF(日報入力!I1604,AT1604/((G1604*60)/E1604),"")</f>
        <v/>
      </c>
      <c r="BA1604" s="296" t="str">
        <f>IF(日報入力!G1604,G1604/F1604,"")</f>
        <v/>
      </c>
      <c r="BB1604" s="386" t="e">
        <f t="shared" si="93"/>
        <v>#VALUE!</v>
      </c>
      <c r="BC1604" s="386" t="e">
        <f t="shared" si="94"/>
        <v>#VALUE!</v>
      </c>
      <c r="BD1604" s="80">
        <f>日報入力!AU1604</f>
        <v>0</v>
      </c>
      <c r="BE1604" s="534" t="str">
        <f>IF(日報入力!AV1604,日報入力!AV1604,"")</f>
        <v/>
      </c>
      <c r="BF1604" s="534" t="str">
        <f>IF(日報入力!AW1604,日報入力!AW1604,"")</f>
        <v/>
      </c>
      <c r="BG1604" s="398" t="str">
        <f>IF(日報入力!G1604,日報入力!K1604*日報入力!D1604*日報入力!BC1604,"")</f>
        <v/>
      </c>
    </row>
    <row r="1605" spans="1:59" ht="20.25" hidden="1" customHeight="1" x14ac:dyDescent="0.15">
      <c r="A1605" s="302" t="str">
        <f>IF(日報入力!G1605="","",日報入力!G1605)</f>
        <v/>
      </c>
      <c r="B1605" s="291" t="str">
        <f>IF(日報入力!G1605="","",日報入力!H1605)</f>
        <v/>
      </c>
      <c r="C1605" s="291" t="str">
        <f>IF(日報入力!G1605="","",日報入力!I1605)</f>
        <v/>
      </c>
      <c r="D1605" s="291" t="str">
        <f>IF(日報入力!G1605="","",日報入力!J1605)</f>
        <v/>
      </c>
      <c r="E1605" s="291" t="str">
        <f>IF(日報入力!G1605="","",日報入力!K1605)</f>
        <v/>
      </c>
      <c r="F1605" s="291" t="str">
        <f>IF(日報入力!G1605="","",日報入力!L1605)</f>
        <v/>
      </c>
      <c r="G1605" s="291" t="str">
        <f>IF(日報入力!G1605="","",日報入力!L1605-日報入力!O1605-日報入力!P1605-日報入力!Q1605-日報入力!R1605-日報入力!S1605-日報入力!T1605-日報入力!U1605-日報入力!V1605-日報入力!W1605-日報入力!X1605-日報入力!Y1605-日報入力!Z1605)</f>
        <v/>
      </c>
      <c r="H1605" s="291" t="str">
        <f>IF(日報入力!G1605="","",IF(日報入力!M1605&gt;=0,日報入力!M1605*F1605,F1605))</f>
        <v/>
      </c>
      <c r="I1605" s="291" t="str">
        <f>IF(日報入力!G1605="","",日報入力!O1605)</f>
        <v/>
      </c>
      <c r="J1605" s="291" t="str">
        <f>IF(日報入力!G1605="","",日報入力!P1605)</f>
        <v/>
      </c>
      <c r="K1605" s="291" t="str">
        <f>IF(日報入力!G1605="","",日報入力!Q1605)</f>
        <v/>
      </c>
      <c r="L1605" s="291" t="str">
        <f>IF(日報入力!G1605="","",日報入力!R1605)</f>
        <v/>
      </c>
      <c r="M1605" s="291" t="str">
        <f>IF(日報入力!G1605="","",日報入力!S1605)</f>
        <v/>
      </c>
      <c r="N1605" s="291" t="str">
        <f>IF(日報入力!G1605="","",日報入力!T1605)</f>
        <v/>
      </c>
      <c r="O1605" s="291" t="str">
        <f>IF(日報入力!G1605="","",日報入力!U1605)</f>
        <v/>
      </c>
      <c r="P1605" s="291" t="str">
        <f>IF(日報入力!G1605="","",日報入力!V1605)</f>
        <v/>
      </c>
      <c r="Q1605" s="291" t="str">
        <f>IF(日報入力!G1605="","",日報入力!W1605)</f>
        <v/>
      </c>
      <c r="R1605" s="291" t="str">
        <f>IF(日報入力!G1605="","",日報入力!X1605)</f>
        <v/>
      </c>
      <c r="S1605" s="291" t="str">
        <f>IF(日報入力!G1605="","",日報入力!Y1605)</f>
        <v/>
      </c>
      <c r="T1605" s="291" t="str">
        <f>IF(日報入力!G1605="","",日報入力!Z1605)</f>
        <v/>
      </c>
      <c r="U1605" s="291" t="str">
        <f>IF(日報入力!G1605="","",日報入力!AA1605)</f>
        <v/>
      </c>
      <c r="V1605" s="378" t="str">
        <f>IF(日報入力!G1605="","",日報入力!AB1605)</f>
        <v/>
      </c>
      <c r="W1605" s="291" t="str">
        <f>IF(日報入力!G1605="","",日報入力!AC1605)</f>
        <v/>
      </c>
      <c r="X1605" s="291" t="str">
        <f>IF(日報入力!G1605="","",日報入力!AD1605)</f>
        <v/>
      </c>
      <c r="Y1605" s="291" t="str">
        <f>IF(日報入力!G1605="","",日報入力!AE1605)</f>
        <v/>
      </c>
      <c r="Z1605" s="291" t="str">
        <f>IF(日報入力!G1605="","",日報入力!AF1605)</f>
        <v/>
      </c>
      <c r="AA1605" s="291" t="str">
        <f>IF(日報入力!G1605="","",日報入力!AG1605)</f>
        <v/>
      </c>
      <c r="AB1605" s="291" t="str">
        <f>IF(日報入力!G1605="","",日報入力!AH1605)</f>
        <v/>
      </c>
      <c r="AC1605" s="291" t="str">
        <f>IF(日報入力!G1605="","",日報入力!AI1605)</f>
        <v/>
      </c>
      <c r="AD1605" s="291" t="str">
        <f>IF(日報入力!G1605="","",日報入力!AJ1605)</f>
        <v/>
      </c>
      <c r="AE1605" s="292" t="str">
        <f>IF(日報入力!G1605="","",日報入力!E1605)</f>
        <v/>
      </c>
      <c r="AF1605" s="293" t="str">
        <f>IF(日報入力!G1605="","",日報入力!AK1605)</f>
        <v/>
      </c>
      <c r="AG1605" s="293" t="str">
        <f>IF(日報入力!G1605="","",日報入力!AL1605)</f>
        <v/>
      </c>
      <c r="AH1605" s="293" t="str">
        <f>IF(日報入力!G1605="","",日報入力!AM1605)</f>
        <v/>
      </c>
      <c r="AI1605" s="294" t="str">
        <f>IF(日報入力!G1605&gt;0,日報入力!D1605*日報入力!K1605*日報入力!AL1605,"")</f>
        <v/>
      </c>
      <c r="AJ1605" s="294" t="str">
        <f>IF(日報入力!G1605&gt;0,日報入力!E1605*日報入力!AL1605,"")</f>
        <v/>
      </c>
      <c r="AK1605" s="294" t="str">
        <f>IF(日報入力!G1605&gt;0,AI1605-AJ1605,"")</f>
        <v/>
      </c>
      <c r="AL1605" s="292" t="str">
        <f>IF(日報入力!G1605&gt;0,日報入力!E1605*日報入力!AM1605,"")</f>
        <v/>
      </c>
      <c r="AM1605" s="292" t="str">
        <f>IF(日報入力!G1605&gt;0,日報入力!AB1605*日報入力!AM1605,"")</f>
        <v/>
      </c>
      <c r="AN1605" s="68" t="str">
        <f>IF(日報入力!G1605&gt;0,日報入力!C1605,"")</f>
        <v/>
      </c>
      <c r="AO1605" s="68" t="str">
        <f>日報入力!B1605</f>
        <v/>
      </c>
      <c r="AP1605" s="68" t="str">
        <f>IF(日報入力!AQ1605,日報入力!BA1605,"")</f>
        <v/>
      </c>
      <c r="AQ1605" s="68" t="str">
        <f>IF(日報入力!AR1605,日報入力!BB1605,"")</f>
        <v/>
      </c>
      <c r="AR1605" s="68" t="str">
        <f>IF(日報入力!AS1605,"N勤","")</f>
        <v/>
      </c>
      <c r="AS1605" s="295" t="e">
        <f t="shared" si="92"/>
        <v>#VALUE!</v>
      </c>
      <c r="AT1605" s="439" t="str">
        <f>日報入力!AY1605</f>
        <v/>
      </c>
      <c r="AU1605" s="518" t="str">
        <f>IF(日報入力!G1605,G1605*60/E1605,"")</f>
        <v/>
      </c>
      <c r="AV1605" s="528" t="str">
        <f>IF(日報入力!AT1605,日報入力!AT1605,"")</f>
        <v/>
      </c>
      <c r="AW1605" s="529" t="str">
        <f>IF(日報入力!AT1605,AE1605/日報入力!AT1605,"")</f>
        <v/>
      </c>
      <c r="AX1605" s="530" t="e">
        <f>IF(1&lt;日報集計!AT1605,AT1605/(((F1605-I1605-J1605-N1605-O1605)*60)/(E1605)),"")</f>
        <v>#VALUE!</v>
      </c>
      <c r="AY1605" s="664" t="str">
        <f>IF(日報入力!H1605,AT1605/(((F1605-J1605)*60)/E1605),"")</f>
        <v/>
      </c>
      <c r="AZ1605" s="664" t="str">
        <f>IF(日報入力!I1605,AT1605/((G1605*60)/E1605),"")</f>
        <v/>
      </c>
      <c r="BA1605" s="296" t="str">
        <f>IF(日報入力!G1605,G1605/F1605,"")</f>
        <v/>
      </c>
      <c r="BB1605" s="386" t="e">
        <f t="shared" si="93"/>
        <v>#VALUE!</v>
      </c>
      <c r="BC1605" s="386" t="e">
        <f t="shared" si="94"/>
        <v>#VALUE!</v>
      </c>
      <c r="BD1605" s="80">
        <f>日報入力!AU1605</f>
        <v>0</v>
      </c>
      <c r="BE1605" s="534" t="str">
        <f>IF(日報入力!AV1605,日報入力!AV1605,"")</f>
        <v/>
      </c>
      <c r="BF1605" s="534" t="str">
        <f>IF(日報入力!AW1605,日報入力!AW1605,"")</f>
        <v/>
      </c>
      <c r="BG1605" s="398" t="str">
        <f>IF(日報入力!G1605,日報入力!K1605*日報入力!D1605*日報入力!BC1605,"")</f>
        <v/>
      </c>
    </row>
    <row r="1606" spans="1:59" ht="20.25" hidden="1" customHeight="1" x14ac:dyDescent="0.15">
      <c r="A1606" s="302" t="str">
        <f>IF(日報入力!G1606="","",日報入力!G1606)</f>
        <v/>
      </c>
      <c r="B1606" s="291" t="str">
        <f>IF(日報入力!G1606="","",日報入力!H1606)</f>
        <v/>
      </c>
      <c r="C1606" s="291" t="str">
        <f>IF(日報入力!G1606="","",日報入力!I1606)</f>
        <v/>
      </c>
      <c r="D1606" s="291" t="str">
        <f>IF(日報入力!G1606="","",日報入力!J1606)</f>
        <v/>
      </c>
      <c r="E1606" s="291" t="str">
        <f>IF(日報入力!G1606="","",日報入力!K1606)</f>
        <v/>
      </c>
      <c r="F1606" s="291" t="str">
        <f>IF(日報入力!G1606="","",日報入力!L1606)</f>
        <v/>
      </c>
      <c r="G1606" s="291" t="str">
        <f>IF(日報入力!G1606="","",日報入力!L1606-日報入力!O1606-日報入力!P1606-日報入力!Q1606-日報入力!R1606-日報入力!S1606-日報入力!T1606-日報入力!U1606-日報入力!V1606-日報入力!W1606-日報入力!X1606-日報入力!Y1606-日報入力!Z1606)</f>
        <v/>
      </c>
      <c r="H1606" s="291" t="str">
        <f>IF(日報入力!G1606="","",IF(日報入力!M1606&gt;=0,日報入力!M1606*F1606,F1606))</f>
        <v/>
      </c>
      <c r="I1606" s="291" t="str">
        <f>IF(日報入力!G1606="","",日報入力!O1606)</f>
        <v/>
      </c>
      <c r="J1606" s="291" t="str">
        <f>IF(日報入力!G1606="","",日報入力!P1606)</f>
        <v/>
      </c>
      <c r="K1606" s="291" t="str">
        <f>IF(日報入力!G1606="","",日報入力!Q1606)</f>
        <v/>
      </c>
      <c r="L1606" s="291" t="str">
        <f>IF(日報入力!G1606="","",日報入力!R1606)</f>
        <v/>
      </c>
      <c r="M1606" s="291" t="str">
        <f>IF(日報入力!G1606="","",日報入力!S1606)</f>
        <v/>
      </c>
      <c r="N1606" s="291" t="str">
        <f>IF(日報入力!G1606="","",日報入力!T1606)</f>
        <v/>
      </c>
      <c r="O1606" s="291" t="str">
        <f>IF(日報入力!G1606="","",日報入力!U1606)</f>
        <v/>
      </c>
      <c r="P1606" s="291" t="str">
        <f>IF(日報入力!G1606="","",日報入力!V1606)</f>
        <v/>
      </c>
      <c r="Q1606" s="291" t="str">
        <f>IF(日報入力!G1606="","",日報入力!W1606)</f>
        <v/>
      </c>
      <c r="R1606" s="291" t="str">
        <f>IF(日報入力!G1606="","",日報入力!X1606)</f>
        <v/>
      </c>
      <c r="S1606" s="291" t="str">
        <f>IF(日報入力!G1606="","",日報入力!Y1606)</f>
        <v/>
      </c>
      <c r="T1606" s="291" t="str">
        <f>IF(日報入力!G1606="","",日報入力!Z1606)</f>
        <v/>
      </c>
      <c r="U1606" s="291" t="str">
        <f>IF(日報入力!G1606="","",日報入力!AA1606)</f>
        <v/>
      </c>
      <c r="V1606" s="378" t="str">
        <f>IF(日報入力!G1606="","",日報入力!AB1606)</f>
        <v/>
      </c>
      <c r="W1606" s="291" t="str">
        <f>IF(日報入力!G1606="","",日報入力!AC1606)</f>
        <v/>
      </c>
      <c r="X1606" s="291" t="str">
        <f>IF(日報入力!G1606="","",日報入力!AD1606)</f>
        <v/>
      </c>
      <c r="Y1606" s="291" t="str">
        <f>IF(日報入力!G1606="","",日報入力!AE1606)</f>
        <v/>
      </c>
      <c r="Z1606" s="291" t="str">
        <f>IF(日報入力!G1606="","",日報入力!AF1606)</f>
        <v/>
      </c>
      <c r="AA1606" s="291" t="str">
        <f>IF(日報入力!G1606="","",日報入力!AG1606)</f>
        <v/>
      </c>
      <c r="AB1606" s="291" t="str">
        <f>IF(日報入力!G1606="","",日報入力!AH1606)</f>
        <v/>
      </c>
      <c r="AC1606" s="291" t="str">
        <f>IF(日報入力!G1606="","",日報入力!AI1606)</f>
        <v/>
      </c>
      <c r="AD1606" s="291" t="str">
        <f>IF(日報入力!G1606="","",日報入力!AJ1606)</f>
        <v/>
      </c>
      <c r="AE1606" s="292" t="str">
        <f>IF(日報入力!G1606="","",日報入力!E1606)</f>
        <v/>
      </c>
      <c r="AF1606" s="293" t="str">
        <f>IF(日報入力!G1606="","",日報入力!AK1606)</f>
        <v/>
      </c>
      <c r="AG1606" s="293" t="str">
        <f>IF(日報入力!G1606="","",日報入力!AL1606)</f>
        <v/>
      </c>
      <c r="AH1606" s="293" t="str">
        <f>IF(日報入力!G1606="","",日報入力!AM1606)</f>
        <v/>
      </c>
      <c r="AI1606" s="294" t="str">
        <f>IF(日報入力!G1606&gt;0,日報入力!D1606*日報入力!K1606*日報入力!AL1606,"")</f>
        <v/>
      </c>
      <c r="AJ1606" s="294" t="str">
        <f>IF(日報入力!G1606&gt;0,日報入力!E1606*日報入力!AL1606,"")</f>
        <v/>
      </c>
      <c r="AK1606" s="294" t="str">
        <f>IF(日報入力!G1606&gt;0,AI1606-AJ1606,"")</f>
        <v/>
      </c>
      <c r="AL1606" s="292" t="str">
        <f>IF(日報入力!G1606&gt;0,日報入力!E1606*日報入力!AM1606,"")</f>
        <v/>
      </c>
      <c r="AM1606" s="292" t="str">
        <f>IF(日報入力!G1606&gt;0,日報入力!AB1606*日報入力!AM1606,"")</f>
        <v/>
      </c>
      <c r="AN1606" s="68" t="str">
        <f>IF(日報入力!G1606&gt;0,日報入力!C1606,"")</f>
        <v/>
      </c>
      <c r="AO1606" s="68" t="str">
        <f>日報入力!B1606</f>
        <v/>
      </c>
      <c r="AP1606" s="68" t="str">
        <f>IF(日報入力!AQ1606,日報入力!BA1606,"")</f>
        <v/>
      </c>
      <c r="AQ1606" s="68" t="str">
        <f>IF(日報入力!AR1606,日報入力!BB1606,"")</f>
        <v/>
      </c>
      <c r="AR1606" s="68" t="str">
        <f>IF(日報入力!AS1606,"N勤","")</f>
        <v/>
      </c>
      <c r="AS1606" s="295" t="e">
        <f t="shared" si="92"/>
        <v>#VALUE!</v>
      </c>
      <c r="AT1606" s="439" t="str">
        <f>日報入力!AY1606</f>
        <v/>
      </c>
      <c r="AU1606" s="518" t="str">
        <f>IF(日報入力!G1606,G1606*60/E1606,"")</f>
        <v/>
      </c>
      <c r="AV1606" s="528" t="str">
        <f>IF(日報入力!AT1606,日報入力!AT1606,"")</f>
        <v/>
      </c>
      <c r="AW1606" s="529" t="str">
        <f>IF(日報入力!AT1606,AE1606/日報入力!AT1606,"")</f>
        <v/>
      </c>
      <c r="AX1606" s="530" t="e">
        <f>IF(1&lt;日報集計!AT1606,AT1606/(((F1606-I1606-J1606-N1606-O1606)*60)/(E1606)),"")</f>
        <v>#VALUE!</v>
      </c>
      <c r="AY1606" s="664" t="str">
        <f>IF(日報入力!H1606,AT1606/(((F1606-J1606)*60)/E1606),"")</f>
        <v/>
      </c>
      <c r="AZ1606" s="664" t="str">
        <f>IF(日報入力!I1606,AT1606/((G1606*60)/E1606),"")</f>
        <v/>
      </c>
      <c r="BA1606" s="296" t="str">
        <f>IF(日報入力!G1606,G1606/F1606,"")</f>
        <v/>
      </c>
      <c r="BB1606" s="386" t="e">
        <f t="shared" si="93"/>
        <v>#VALUE!</v>
      </c>
      <c r="BC1606" s="386" t="e">
        <f t="shared" si="94"/>
        <v>#VALUE!</v>
      </c>
      <c r="BD1606" s="80">
        <f>日報入力!AU1606</f>
        <v>0</v>
      </c>
      <c r="BE1606" s="534" t="str">
        <f>IF(日報入力!AV1606,日報入力!AV1606,"")</f>
        <v/>
      </c>
      <c r="BF1606" s="534" t="str">
        <f>IF(日報入力!AW1606,日報入力!AW1606,"")</f>
        <v/>
      </c>
      <c r="BG1606" s="398" t="str">
        <f>IF(日報入力!G1606,日報入力!K1606*日報入力!D1606*日報入力!BC1606,"")</f>
        <v/>
      </c>
    </row>
    <row r="1607" spans="1:59" ht="20.25" hidden="1" customHeight="1" x14ac:dyDescent="0.15">
      <c r="A1607" s="302" t="str">
        <f>IF(日報入力!G1607="","",日報入力!G1607)</f>
        <v/>
      </c>
      <c r="B1607" s="291" t="str">
        <f>IF(日報入力!G1607="","",日報入力!H1607)</f>
        <v/>
      </c>
      <c r="C1607" s="291" t="str">
        <f>IF(日報入力!G1607="","",日報入力!I1607)</f>
        <v/>
      </c>
      <c r="D1607" s="291" t="str">
        <f>IF(日報入力!G1607="","",日報入力!J1607)</f>
        <v/>
      </c>
      <c r="E1607" s="291" t="str">
        <f>IF(日報入力!G1607="","",日報入力!K1607)</f>
        <v/>
      </c>
      <c r="F1607" s="291" t="str">
        <f>IF(日報入力!G1607="","",日報入力!L1607)</f>
        <v/>
      </c>
      <c r="G1607" s="291" t="str">
        <f>IF(日報入力!G1607="","",日報入力!L1607-日報入力!O1607-日報入力!P1607-日報入力!Q1607-日報入力!R1607-日報入力!S1607-日報入力!T1607-日報入力!U1607-日報入力!V1607-日報入力!W1607-日報入力!X1607-日報入力!Y1607-日報入力!Z1607)</f>
        <v/>
      </c>
      <c r="H1607" s="291" t="str">
        <f>IF(日報入力!G1607="","",IF(日報入力!M1607&gt;=0,日報入力!M1607*F1607,F1607))</f>
        <v/>
      </c>
      <c r="I1607" s="291" t="str">
        <f>IF(日報入力!G1607="","",日報入力!O1607)</f>
        <v/>
      </c>
      <c r="J1607" s="291" t="str">
        <f>IF(日報入力!G1607="","",日報入力!P1607)</f>
        <v/>
      </c>
      <c r="K1607" s="291" t="str">
        <f>IF(日報入力!G1607="","",日報入力!Q1607)</f>
        <v/>
      </c>
      <c r="L1607" s="291" t="str">
        <f>IF(日報入力!G1607="","",日報入力!R1607)</f>
        <v/>
      </c>
      <c r="M1607" s="291" t="str">
        <f>IF(日報入力!G1607="","",日報入力!S1607)</f>
        <v/>
      </c>
      <c r="N1607" s="291" t="str">
        <f>IF(日報入力!G1607="","",日報入力!T1607)</f>
        <v/>
      </c>
      <c r="O1607" s="291" t="str">
        <f>IF(日報入力!G1607="","",日報入力!U1607)</f>
        <v/>
      </c>
      <c r="P1607" s="291" t="str">
        <f>IF(日報入力!G1607="","",日報入力!V1607)</f>
        <v/>
      </c>
      <c r="Q1607" s="291" t="str">
        <f>IF(日報入力!G1607="","",日報入力!W1607)</f>
        <v/>
      </c>
      <c r="R1607" s="291" t="str">
        <f>IF(日報入力!G1607="","",日報入力!X1607)</f>
        <v/>
      </c>
      <c r="S1607" s="291" t="str">
        <f>IF(日報入力!G1607="","",日報入力!Y1607)</f>
        <v/>
      </c>
      <c r="T1607" s="291" t="str">
        <f>IF(日報入力!G1607="","",日報入力!Z1607)</f>
        <v/>
      </c>
      <c r="U1607" s="291" t="str">
        <f>IF(日報入力!G1607="","",日報入力!AA1607)</f>
        <v/>
      </c>
      <c r="V1607" s="378" t="str">
        <f>IF(日報入力!G1607="","",日報入力!AB1607)</f>
        <v/>
      </c>
      <c r="W1607" s="291" t="str">
        <f>IF(日報入力!G1607="","",日報入力!AC1607)</f>
        <v/>
      </c>
      <c r="X1607" s="291" t="str">
        <f>IF(日報入力!G1607="","",日報入力!AD1607)</f>
        <v/>
      </c>
      <c r="Y1607" s="291" t="str">
        <f>IF(日報入力!G1607="","",日報入力!AE1607)</f>
        <v/>
      </c>
      <c r="Z1607" s="291" t="str">
        <f>IF(日報入力!G1607="","",日報入力!AF1607)</f>
        <v/>
      </c>
      <c r="AA1607" s="291" t="str">
        <f>IF(日報入力!G1607="","",日報入力!AG1607)</f>
        <v/>
      </c>
      <c r="AB1607" s="291" t="str">
        <f>IF(日報入力!G1607="","",日報入力!AH1607)</f>
        <v/>
      </c>
      <c r="AC1607" s="291" t="str">
        <f>IF(日報入力!G1607="","",日報入力!AI1607)</f>
        <v/>
      </c>
      <c r="AD1607" s="291" t="str">
        <f>IF(日報入力!G1607="","",日報入力!AJ1607)</f>
        <v/>
      </c>
      <c r="AE1607" s="292" t="str">
        <f>IF(日報入力!G1607="","",日報入力!E1607)</f>
        <v/>
      </c>
      <c r="AF1607" s="293" t="str">
        <f>IF(日報入力!G1607="","",日報入力!AK1607)</f>
        <v/>
      </c>
      <c r="AG1607" s="293" t="str">
        <f>IF(日報入力!G1607="","",日報入力!AL1607)</f>
        <v/>
      </c>
      <c r="AH1607" s="293" t="str">
        <f>IF(日報入力!G1607="","",日報入力!AM1607)</f>
        <v/>
      </c>
      <c r="AI1607" s="294" t="str">
        <f>IF(日報入力!G1607&gt;0,日報入力!D1607*日報入力!K1607*日報入力!AL1607,"")</f>
        <v/>
      </c>
      <c r="AJ1607" s="294" t="str">
        <f>IF(日報入力!G1607&gt;0,日報入力!E1607*日報入力!AL1607,"")</f>
        <v/>
      </c>
      <c r="AK1607" s="294" t="str">
        <f>IF(日報入力!G1607&gt;0,AI1607-AJ1607,"")</f>
        <v/>
      </c>
      <c r="AL1607" s="292" t="str">
        <f>IF(日報入力!G1607&gt;0,日報入力!E1607*日報入力!AM1607,"")</f>
        <v/>
      </c>
      <c r="AM1607" s="292" t="str">
        <f>IF(日報入力!G1607&gt;0,日報入力!AB1607*日報入力!AM1607,"")</f>
        <v/>
      </c>
      <c r="AN1607" s="68" t="str">
        <f>IF(日報入力!G1607&gt;0,日報入力!C1607,"")</f>
        <v/>
      </c>
      <c r="AO1607" s="68" t="str">
        <f>日報入力!B1607</f>
        <v/>
      </c>
      <c r="AP1607" s="68" t="str">
        <f>IF(日報入力!AQ1607,日報入力!BA1607,"")</f>
        <v/>
      </c>
      <c r="AQ1607" s="68" t="str">
        <f>IF(日報入力!AR1607,日報入力!BB1607,"")</f>
        <v/>
      </c>
      <c r="AR1607" s="68" t="str">
        <f>IF(日報入力!AS1607,"N勤","")</f>
        <v/>
      </c>
      <c r="AS1607" s="295" t="e">
        <f t="shared" si="92"/>
        <v>#VALUE!</v>
      </c>
      <c r="AT1607" s="439" t="str">
        <f>日報入力!AY1607</f>
        <v/>
      </c>
      <c r="AU1607" s="518" t="str">
        <f>IF(日報入力!G1607,G1607*60/E1607,"")</f>
        <v/>
      </c>
      <c r="AV1607" s="528" t="str">
        <f>IF(日報入力!AT1607,日報入力!AT1607,"")</f>
        <v/>
      </c>
      <c r="AW1607" s="529" t="str">
        <f>IF(日報入力!AT1607,AE1607/日報入力!AT1607,"")</f>
        <v/>
      </c>
      <c r="AX1607" s="530" t="e">
        <f>IF(1&lt;日報集計!AT1607,AT1607/(((F1607-I1607-J1607-N1607-O1607)*60)/(E1607)),"")</f>
        <v>#VALUE!</v>
      </c>
      <c r="AY1607" s="664" t="str">
        <f>IF(日報入力!H1607,AT1607/(((F1607-J1607)*60)/E1607),"")</f>
        <v/>
      </c>
      <c r="AZ1607" s="664" t="str">
        <f>IF(日報入力!I1607,AT1607/((G1607*60)/E1607),"")</f>
        <v/>
      </c>
      <c r="BA1607" s="296" t="str">
        <f>IF(日報入力!G1607,G1607/F1607,"")</f>
        <v/>
      </c>
      <c r="BB1607" s="386" t="e">
        <f t="shared" si="93"/>
        <v>#VALUE!</v>
      </c>
      <c r="BC1607" s="386" t="e">
        <f t="shared" si="94"/>
        <v>#VALUE!</v>
      </c>
      <c r="BD1607" s="80">
        <f>日報入力!AU1607</f>
        <v>0</v>
      </c>
      <c r="BE1607" s="534" t="str">
        <f>IF(日報入力!AV1607,日報入力!AV1607,"")</f>
        <v/>
      </c>
      <c r="BF1607" s="534" t="str">
        <f>IF(日報入力!AW1607,日報入力!AW1607,"")</f>
        <v/>
      </c>
      <c r="BG1607" s="398" t="str">
        <f>IF(日報入力!G1607,日報入力!K1607*日報入力!D1607*日報入力!BC1607,"")</f>
        <v/>
      </c>
    </row>
    <row r="1608" spans="1:59" ht="20.25" hidden="1" customHeight="1" x14ac:dyDescent="0.15">
      <c r="A1608" s="302" t="str">
        <f>IF(日報入力!G1608="","",日報入力!G1608)</f>
        <v/>
      </c>
      <c r="B1608" s="291" t="str">
        <f>IF(日報入力!G1608="","",日報入力!H1608)</f>
        <v/>
      </c>
      <c r="C1608" s="291" t="str">
        <f>IF(日報入力!G1608="","",日報入力!I1608)</f>
        <v/>
      </c>
      <c r="D1608" s="291" t="str">
        <f>IF(日報入力!G1608="","",日報入力!J1608)</f>
        <v/>
      </c>
      <c r="E1608" s="291" t="str">
        <f>IF(日報入力!G1608="","",日報入力!K1608)</f>
        <v/>
      </c>
      <c r="F1608" s="291" t="str">
        <f>IF(日報入力!G1608="","",日報入力!L1608)</f>
        <v/>
      </c>
      <c r="G1608" s="291" t="str">
        <f>IF(日報入力!G1608="","",日報入力!L1608-日報入力!O1608-日報入力!P1608-日報入力!Q1608-日報入力!R1608-日報入力!S1608-日報入力!T1608-日報入力!U1608-日報入力!V1608-日報入力!W1608-日報入力!X1608-日報入力!Y1608-日報入力!Z1608)</f>
        <v/>
      </c>
      <c r="H1608" s="291" t="str">
        <f>IF(日報入力!G1608="","",IF(日報入力!M1608&gt;=0,日報入力!M1608*F1608,F1608))</f>
        <v/>
      </c>
      <c r="I1608" s="291" t="str">
        <f>IF(日報入力!G1608="","",日報入力!O1608)</f>
        <v/>
      </c>
      <c r="J1608" s="291" t="str">
        <f>IF(日報入力!G1608="","",日報入力!P1608)</f>
        <v/>
      </c>
      <c r="K1608" s="291" t="str">
        <f>IF(日報入力!G1608="","",日報入力!Q1608)</f>
        <v/>
      </c>
      <c r="L1608" s="291" t="str">
        <f>IF(日報入力!G1608="","",日報入力!R1608)</f>
        <v/>
      </c>
      <c r="M1608" s="291" t="str">
        <f>IF(日報入力!G1608="","",日報入力!S1608)</f>
        <v/>
      </c>
      <c r="N1608" s="291" t="str">
        <f>IF(日報入力!G1608="","",日報入力!T1608)</f>
        <v/>
      </c>
      <c r="O1608" s="291" t="str">
        <f>IF(日報入力!G1608="","",日報入力!U1608)</f>
        <v/>
      </c>
      <c r="P1608" s="291" t="str">
        <f>IF(日報入力!G1608="","",日報入力!V1608)</f>
        <v/>
      </c>
      <c r="Q1608" s="291" t="str">
        <f>IF(日報入力!G1608="","",日報入力!W1608)</f>
        <v/>
      </c>
      <c r="R1608" s="291" t="str">
        <f>IF(日報入力!G1608="","",日報入力!X1608)</f>
        <v/>
      </c>
      <c r="S1608" s="291" t="str">
        <f>IF(日報入力!G1608="","",日報入力!Y1608)</f>
        <v/>
      </c>
      <c r="T1608" s="291" t="str">
        <f>IF(日報入力!G1608="","",日報入力!Z1608)</f>
        <v/>
      </c>
      <c r="U1608" s="291" t="str">
        <f>IF(日報入力!G1608="","",日報入力!AA1608)</f>
        <v/>
      </c>
      <c r="V1608" s="378" t="str">
        <f>IF(日報入力!G1608="","",日報入力!AB1608)</f>
        <v/>
      </c>
      <c r="W1608" s="291" t="str">
        <f>IF(日報入力!G1608="","",日報入力!AC1608)</f>
        <v/>
      </c>
      <c r="X1608" s="291" t="str">
        <f>IF(日報入力!G1608="","",日報入力!AD1608)</f>
        <v/>
      </c>
      <c r="Y1608" s="291" t="str">
        <f>IF(日報入力!G1608="","",日報入力!AE1608)</f>
        <v/>
      </c>
      <c r="Z1608" s="291" t="str">
        <f>IF(日報入力!G1608="","",日報入力!AF1608)</f>
        <v/>
      </c>
      <c r="AA1608" s="291" t="str">
        <f>IF(日報入力!G1608="","",日報入力!AG1608)</f>
        <v/>
      </c>
      <c r="AB1608" s="291" t="str">
        <f>IF(日報入力!G1608="","",日報入力!AH1608)</f>
        <v/>
      </c>
      <c r="AC1608" s="291" t="str">
        <f>IF(日報入力!G1608="","",日報入力!AI1608)</f>
        <v/>
      </c>
      <c r="AD1608" s="291" t="str">
        <f>IF(日報入力!G1608="","",日報入力!AJ1608)</f>
        <v/>
      </c>
      <c r="AE1608" s="292" t="str">
        <f>IF(日報入力!G1608="","",日報入力!E1608)</f>
        <v/>
      </c>
      <c r="AF1608" s="293" t="str">
        <f>IF(日報入力!G1608="","",日報入力!AK1608)</f>
        <v/>
      </c>
      <c r="AG1608" s="293" t="str">
        <f>IF(日報入力!G1608="","",日報入力!AL1608)</f>
        <v/>
      </c>
      <c r="AH1608" s="293" t="str">
        <f>IF(日報入力!G1608="","",日報入力!AM1608)</f>
        <v/>
      </c>
      <c r="AI1608" s="294" t="str">
        <f>IF(日報入力!G1608&gt;0,日報入力!D1608*日報入力!K1608*日報入力!AL1608,"")</f>
        <v/>
      </c>
      <c r="AJ1608" s="294" t="str">
        <f>IF(日報入力!G1608&gt;0,日報入力!E1608*日報入力!AL1608,"")</f>
        <v/>
      </c>
      <c r="AK1608" s="294" t="str">
        <f>IF(日報入力!G1608&gt;0,AI1608-AJ1608,"")</f>
        <v/>
      </c>
      <c r="AL1608" s="292" t="str">
        <f>IF(日報入力!G1608&gt;0,日報入力!E1608*日報入力!AM1608,"")</f>
        <v/>
      </c>
      <c r="AM1608" s="292" t="str">
        <f>IF(日報入力!G1608&gt;0,日報入力!AB1608*日報入力!AM1608,"")</f>
        <v/>
      </c>
      <c r="AN1608" s="68" t="str">
        <f>IF(日報入力!G1608&gt;0,日報入力!C1608,"")</f>
        <v/>
      </c>
      <c r="AO1608" s="68" t="str">
        <f>日報入力!B1608</f>
        <v/>
      </c>
      <c r="AP1608" s="68" t="str">
        <f>IF(日報入力!AQ1608,日報入力!BA1608,"")</f>
        <v/>
      </c>
      <c r="AQ1608" s="68" t="str">
        <f>IF(日報入力!AR1608,日報入力!BB1608,"")</f>
        <v/>
      </c>
      <c r="AR1608" s="68" t="str">
        <f>IF(日報入力!AS1608,"N勤","")</f>
        <v/>
      </c>
      <c r="AS1608" s="295" t="e">
        <f t="shared" si="92"/>
        <v>#VALUE!</v>
      </c>
      <c r="AT1608" s="439" t="str">
        <f>日報入力!AY1608</f>
        <v/>
      </c>
      <c r="AU1608" s="518" t="str">
        <f>IF(日報入力!G1608,G1608*60/E1608,"")</f>
        <v/>
      </c>
      <c r="AV1608" s="528" t="str">
        <f>IF(日報入力!AT1608,日報入力!AT1608,"")</f>
        <v/>
      </c>
      <c r="AW1608" s="529" t="str">
        <f>IF(日報入力!AT1608,AE1608/日報入力!AT1608,"")</f>
        <v/>
      </c>
      <c r="AX1608" s="530" t="e">
        <f>IF(1&lt;日報集計!AT1608,AT1608/(((F1608-I1608-J1608-N1608-O1608)*60)/(E1608)),"")</f>
        <v>#VALUE!</v>
      </c>
      <c r="AY1608" s="664" t="str">
        <f>IF(日報入力!H1608,AT1608/(((F1608-J1608)*60)/E1608),"")</f>
        <v/>
      </c>
      <c r="AZ1608" s="664" t="str">
        <f>IF(日報入力!I1608,AT1608/((G1608*60)/E1608),"")</f>
        <v/>
      </c>
      <c r="BA1608" s="296" t="str">
        <f>IF(日報入力!G1608,G1608/F1608,"")</f>
        <v/>
      </c>
      <c r="BB1608" s="386" t="e">
        <f t="shared" si="93"/>
        <v>#VALUE!</v>
      </c>
      <c r="BC1608" s="386" t="e">
        <f t="shared" si="94"/>
        <v>#VALUE!</v>
      </c>
      <c r="BD1608" s="80">
        <f>日報入力!AU1608</f>
        <v>0</v>
      </c>
      <c r="BE1608" s="534" t="str">
        <f>IF(日報入力!AV1608,日報入力!AV1608,"")</f>
        <v/>
      </c>
      <c r="BF1608" s="534" t="str">
        <f>IF(日報入力!AW1608,日報入力!AW1608,"")</f>
        <v/>
      </c>
      <c r="BG1608" s="398" t="str">
        <f>IF(日報入力!G1608,日報入力!K1608*日報入力!D1608*日報入力!BC1608,"")</f>
        <v/>
      </c>
    </row>
    <row r="1609" spans="1:59" ht="20.25" hidden="1" customHeight="1" x14ac:dyDescent="0.15">
      <c r="A1609" s="302" t="str">
        <f>IF(日報入力!G1609="","",日報入力!G1609)</f>
        <v/>
      </c>
      <c r="B1609" s="291" t="str">
        <f>IF(日報入力!G1609="","",日報入力!H1609)</f>
        <v/>
      </c>
      <c r="C1609" s="291" t="str">
        <f>IF(日報入力!G1609="","",日報入力!I1609)</f>
        <v/>
      </c>
      <c r="D1609" s="291" t="str">
        <f>IF(日報入力!G1609="","",日報入力!J1609)</f>
        <v/>
      </c>
      <c r="E1609" s="291" t="str">
        <f>IF(日報入力!G1609="","",日報入力!K1609)</f>
        <v/>
      </c>
      <c r="F1609" s="291" t="str">
        <f>IF(日報入力!G1609="","",日報入力!L1609)</f>
        <v/>
      </c>
      <c r="G1609" s="291" t="str">
        <f>IF(日報入力!G1609="","",日報入力!L1609-日報入力!O1609-日報入力!P1609-日報入力!Q1609-日報入力!R1609-日報入力!S1609-日報入力!T1609-日報入力!U1609-日報入力!V1609-日報入力!W1609-日報入力!X1609-日報入力!Y1609-日報入力!Z1609)</f>
        <v/>
      </c>
      <c r="H1609" s="291" t="str">
        <f>IF(日報入力!G1609="","",IF(日報入力!M1609&gt;=0,日報入力!M1609*F1609,F1609))</f>
        <v/>
      </c>
      <c r="I1609" s="291" t="str">
        <f>IF(日報入力!G1609="","",日報入力!O1609)</f>
        <v/>
      </c>
      <c r="J1609" s="291" t="str">
        <f>IF(日報入力!G1609="","",日報入力!P1609)</f>
        <v/>
      </c>
      <c r="K1609" s="291" t="str">
        <f>IF(日報入力!G1609="","",日報入力!Q1609)</f>
        <v/>
      </c>
      <c r="L1609" s="291" t="str">
        <f>IF(日報入力!G1609="","",日報入力!R1609)</f>
        <v/>
      </c>
      <c r="M1609" s="291" t="str">
        <f>IF(日報入力!G1609="","",日報入力!S1609)</f>
        <v/>
      </c>
      <c r="N1609" s="291" t="str">
        <f>IF(日報入力!G1609="","",日報入力!T1609)</f>
        <v/>
      </c>
      <c r="O1609" s="291" t="str">
        <f>IF(日報入力!G1609="","",日報入力!U1609)</f>
        <v/>
      </c>
      <c r="P1609" s="291" t="str">
        <f>IF(日報入力!G1609="","",日報入力!V1609)</f>
        <v/>
      </c>
      <c r="Q1609" s="291" t="str">
        <f>IF(日報入力!G1609="","",日報入力!W1609)</f>
        <v/>
      </c>
      <c r="R1609" s="291" t="str">
        <f>IF(日報入力!G1609="","",日報入力!X1609)</f>
        <v/>
      </c>
      <c r="S1609" s="291" t="str">
        <f>IF(日報入力!G1609="","",日報入力!Y1609)</f>
        <v/>
      </c>
      <c r="T1609" s="291" t="str">
        <f>IF(日報入力!G1609="","",日報入力!Z1609)</f>
        <v/>
      </c>
      <c r="U1609" s="291" t="str">
        <f>IF(日報入力!G1609="","",日報入力!AA1609)</f>
        <v/>
      </c>
      <c r="V1609" s="378" t="str">
        <f>IF(日報入力!G1609="","",日報入力!AB1609)</f>
        <v/>
      </c>
      <c r="W1609" s="291" t="str">
        <f>IF(日報入力!G1609="","",日報入力!AC1609)</f>
        <v/>
      </c>
      <c r="X1609" s="291" t="str">
        <f>IF(日報入力!G1609="","",日報入力!AD1609)</f>
        <v/>
      </c>
      <c r="Y1609" s="291" t="str">
        <f>IF(日報入力!G1609="","",日報入力!AE1609)</f>
        <v/>
      </c>
      <c r="Z1609" s="291" t="str">
        <f>IF(日報入力!G1609="","",日報入力!AF1609)</f>
        <v/>
      </c>
      <c r="AA1609" s="291" t="str">
        <f>IF(日報入力!G1609="","",日報入力!AG1609)</f>
        <v/>
      </c>
      <c r="AB1609" s="291" t="str">
        <f>IF(日報入力!G1609="","",日報入力!AH1609)</f>
        <v/>
      </c>
      <c r="AC1609" s="291" t="str">
        <f>IF(日報入力!G1609="","",日報入力!AI1609)</f>
        <v/>
      </c>
      <c r="AD1609" s="291" t="str">
        <f>IF(日報入力!G1609="","",日報入力!AJ1609)</f>
        <v/>
      </c>
      <c r="AE1609" s="292" t="str">
        <f>IF(日報入力!G1609="","",日報入力!E1609)</f>
        <v/>
      </c>
      <c r="AF1609" s="293" t="str">
        <f>IF(日報入力!G1609="","",日報入力!AK1609)</f>
        <v/>
      </c>
      <c r="AG1609" s="293" t="str">
        <f>IF(日報入力!G1609="","",日報入力!AL1609)</f>
        <v/>
      </c>
      <c r="AH1609" s="293" t="str">
        <f>IF(日報入力!G1609="","",日報入力!AM1609)</f>
        <v/>
      </c>
      <c r="AI1609" s="294" t="str">
        <f>IF(日報入力!G1609&gt;0,日報入力!D1609*日報入力!K1609*日報入力!AL1609,"")</f>
        <v/>
      </c>
      <c r="AJ1609" s="294" t="str">
        <f>IF(日報入力!G1609&gt;0,日報入力!E1609*日報入力!AL1609,"")</f>
        <v/>
      </c>
      <c r="AK1609" s="294" t="str">
        <f>IF(日報入力!G1609&gt;0,AI1609-AJ1609,"")</f>
        <v/>
      </c>
      <c r="AL1609" s="292" t="str">
        <f>IF(日報入力!G1609&gt;0,日報入力!E1609*日報入力!AM1609,"")</f>
        <v/>
      </c>
      <c r="AM1609" s="292" t="str">
        <f>IF(日報入力!G1609&gt;0,日報入力!AB1609*日報入力!AM1609,"")</f>
        <v/>
      </c>
      <c r="AN1609" s="68" t="str">
        <f>IF(日報入力!G1609&gt;0,日報入力!C1609,"")</f>
        <v/>
      </c>
      <c r="AO1609" s="68" t="str">
        <f>日報入力!B1609</f>
        <v/>
      </c>
      <c r="AP1609" s="68" t="str">
        <f>IF(日報入力!AQ1609,日報入力!BA1609,"")</f>
        <v/>
      </c>
      <c r="AQ1609" s="68" t="str">
        <f>IF(日報入力!AR1609,日報入力!BB1609,"")</f>
        <v/>
      </c>
      <c r="AR1609" s="68" t="str">
        <f>IF(日報入力!AS1609,"N勤","")</f>
        <v/>
      </c>
      <c r="AS1609" s="295" t="e">
        <f t="shared" si="92"/>
        <v>#VALUE!</v>
      </c>
      <c r="AT1609" s="439" t="str">
        <f>日報入力!AY1609</f>
        <v/>
      </c>
      <c r="AU1609" s="518" t="str">
        <f>IF(日報入力!G1609,G1609*60/E1609,"")</f>
        <v/>
      </c>
      <c r="AV1609" s="528" t="str">
        <f>IF(日報入力!AT1609,日報入力!AT1609,"")</f>
        <v/>
      </c>
      <c r="AW1609" s="529" t="str">
        <f>IF(日報入力!AT1609,AE1609/日報入力!AT1609,"")</f>
        <v/>
      </c>
      <c r="AX1609" s="530" t="e">
        <f>IF(1&lt;日報集計!AT1609,AT1609/(((F1609-I1609-J1609-N1609-O1609)*60)/(E1609)),"")</f>
        <v>#VALUE!</v>
      </c>
      <c r="AY1609" s="664" t="str">
        <f>IF(日報入力!H1609,AT1609/(((F1609-J1609)*60)/E1609),"")</f>
        <v/>
      </c>
      <c r="AZ1609" s="664" t="str">
        <f>IF(日報入力!I1609,AT1609/((G1609*60)/E1609),"")</f>
        <v/>
      </c>
      <c r="BA1609" s="296" t="str">
        <f>IF(日報入力!G1609,G1609/F1609,"")</f>
        <v/>
      </c>
      <c r="BB1609" s="386" t="e">
        <f t="shared" si="93"/>
        <v>#VALUE!</v>
      </c>
      <c r="BC1609" s="386" t="e">
        <f t="shared" si="94"/>
        <v>#VALUE!</v>
      </c>
      <c r="BD1609" s="80">
        <f>日報入力!AU1609</f>
        <v>0</v>
      </c>
      <c r="BE1609" s="534" t="str">
        <f>IF(日報入力!AV1609,日報入力!AV1609,"")</f>
        <v/>
      </c>
      <c r="BF1609" s="534" t="str">
        <f>IF(日報入力!AW1609,日報入力!AW1609,"")</f>
        <v/>
      </c>
      <c r="BG1609" s="398" t="str">
        <f>IF(日報入力!G1609,日報入力!K1609*日報入力!D1609*日報入力!BC1609,"")</f>
        <v/>
      </c>
    </row>
    <row r="1610" spans="1:59" ht="20.25" hidden="1" customHeight="1" x14ac:dyDescent="0.15">
      <c r="A1610" s="302" t="str">
        <f>IF(日報入力!G1610="","",日報入力!G1610)</f>
        <v/>
      </c>
      <c r="B1610" s="291" t="str">
        <f>IF(日報入力!G1610="","",日報入力!H1610)</f>
        <v/>
      </c>
      <c r="C1610" s="291" t="str">
        <f>IF(日報入力!G1610="","",日報入力!I1610)</f>
        <v/>
      </c>
      <c r="D1610" s="291" t="str">
        <f>IF(日報入力!G1610="","",日報入力!J1610)</f>
        <v/>
      </c>
      <c r="E1610" s="291" t="str">
        <f>IF(日報入力!G1610="","",日報入力!K1610)</f>
        <v/>
      </c>
      <c r="F1610" s="291" t="str">
        <f>IF(日報入力!G1610="","",日報入力!L1610)</f>
        <v/>
      </c>
      <c r="G1610" s="291" t="str">
        <f>IF(日報入力!G1610="","",日報入力!L1610-日報入力!O1610-日報入力!P1610-日報入力!Q1610-日報入力!R1610-日報入力!S1610-日報入力!T1610-日報入力!U1610-日報入力!V1610-日報入力!W1610-日報入力!X1610-日報入力!Y1610-日報入力!Z1610)</f>
        <v/>
      </c>
      <c r="H1610" s="291" t="str">
        <f>IF(日報入力!G1610="","",IF(日報入力!M1610&gt;=0,日報入力!M1610*F1610,F1610))</f>
        <v/>
      </c>
      <c r="I1610" s="291" t="str">
        <f>IF(日報入力!G1610="","",日報入力!O1610)</f>
        <v/>
      </c>
      <c r="J1610" s="291" t="str">
        <f>IF(日報入力!G1610="","",日報入力!P1610)</f>
        <v/>
      </c>
      <c r="K1610" s="291" t="str">
        <f>IF(日報入力!G1610="","",日報入力!Q1610)</f>
        <v/>
      </c>
      <c r="L1610" s="291" t="str">
        <f>IF(日報入力!G1610="","",日報入力!R1610)</f>
        <v/>
      </c>
      <c r="M1610" s="291" t="str">
        <f>IF(日報入力!G1610="","",日報入力!S1610)</f>
        <v/>
      </c>
      <c r="N1610" s="291" t="str">
        <f>IF(日報入力!G1610="","",日報入力!T1610)</f>
        <v/>
      </c>
      <c r="O1610" s="291" t="str">
        <f>IF(日報入力!G1610="","",日報入力!U1610)</f>
        <v/>
      </c>
      <c r="P1610" s="291" t="str">
        <f>IF(日報入力!G1610="","",日報入力!V1610)</f>
        <v/>
      </c>
      <c r="Q1610" s="291" t="str">
        <f>IF(日報入力!G1610="","",日報入力!W1610)</f>
        <v/>
      </c>
      <c r="R1610" s="291" t="str">
        <f>IF(日報入力!G1610="","",日報入力!X1610)</f>
        <v/>
      </c>
      <c r="S1610" s="291" t="str">
        <f>IF(日報入力!G1610="","",日報入力!Y1610)</f>
        <v/>
      </c>
      <c r="T1610" s="291" t="str">
        <f>IF(日報入力!G1610="","",日報入力!Z1610)</f>
        <v/>
      </c>
      <c r="U1610" s="291" t="str">
        <f>IF(日報入力!G1610="","",日報入力!AA1610)</f>
        <v/>
      </c>
      <c r="V1610" s="378" t="str">
        <f>IF(日報入力!G1610="","",日報入力!AB1610)</f>
        <v/>
      </c>
      <c r="W1610" s="291" t="str">
        <f>IF(日報入力!G1610="","",日報入力!AC1610)</f>
        <v/>
      </c>
      <c r="X1610" s="291" t="str">
        <f>IF(日報入力!G1610="","",日報入力!AD1610)</f>
        <v/>
      </c>
      <c r="Y1610" s="291" t="str">
        <f>IF(日報入力!G1610="","",日報入力!AE1610)</f>
        <v/>
      </c>
      <c r="Z1610" s="291" t="str">
        <f>IF(日報入力!G1610="","",日報入力!AF1610)</f>
        <v/>
      </c>
      <c r="AA1610" s="291" t="str">
        <f>IF(日報入力!G1610="","",日報入力!AG1610)</f>
        <v/>
      </c>
      <c r="AB1610" s="291" t="str">
        <f>IF(日報入力!G1610="","",日報入力!AH1610)</f>
        <v/>
      </c>
      <c r="AC1610" s="291" t="str">
        <f>IF(日報入力!G1610="","",日報入力!AI1610)</f>
        <v/>
      </c>
      <c r="AD1610" s="291" t="str">
        <f>IF(日報入力!G1610="","",日報入力!AJ1610)</f>
        <v/>
      </c>
      <c r="AE1610" s="292" t="str">
        <f>IF(日報入力!G1610="","",日報入力!E1610)</f>
        <v/>
      </c>
      <c r="AF1610" s="293" t="str">
        <f>IF(日報入力!G1610="","",日報入力!AK1610)</f>
        <v/>
      </c>
      <c r="AG1610" s="293" t="str">
        <f>IF(日報入力!G1610="","",日報入力!AL1610)</f>
        <v/>
      </c>
      <c r="AH1610" s="293" t="str">
        <f>IF(日報入力!G1610="","",日報入力!AM1610)</f>
        <v/>
      </c>
      <c r="AI1610" s="294" t="str">
        <f>IF(日報入力!G1610&gt;0,日報入力!D1610*日報入力!K1610*日報入力!AL1610,"")</f>
        <v/>
      </c>
      <c r="AJ1610" s="294" t="str">
        <f>IF(日報入力!G1610&gt;0,日報入力!E1610*日報入力!AL1610,"")</f>
        <v/>
      </c>
      <c r="AK1610" s="294" t="str">
        <f>IF(日報入力!G1610&gt;0,AI1610-AJ1610,"")</f>
        <v/>
      </c>
      <c r="AL1610" s="292" t="str">
        <f>IF(日報入力!G1610&gt;0,日報入力!E1610*日報入力!AM1610,"")</f>
        <v/>
      </c>
      <c r="AM1610" s="292" t="str">
        <f>IF(日報入力!G1610&gt;0,日報入力!AB1610*日報入力!AM1610,"")</f>
        <v/>
      </c>
      <c r="AN1610" s="68" t="str">
        <f>IF(日報入力!G1610&gt;0,日報入力!C1610,"")</f>
        <v/>
      </c>
      <c r="AO1610" s="68" t="str">
        <f>日報入力!B1610</f>
        <v/>
      </c>
      <c r="AP1610" s="68" t="str">
        <f>IF(日報入力!AQ1610,日報入力!BA1610,"")</f>
        <v/>
      </c>
      <c r="AQ1610" s="68" t="str">
        <f>IF(日報入力!AR1610,日報入力!BB1610,"")</f>
        <v/>
      </c>
      <c r="AR1610" s="68" t="str">
        <f>IF(日報入力!AS1610,"N勤","")</f>
        <v/>
      </c>
      <c r="AS1610" s="295" t="e">
        <f t="shared" si="92"/>
        <v>#VALUE!</v>
      </c>
      <c r="AT1610" s="439" t="str">
        <f>日報入力!AY1610</f>
        <v/>
      </c>
      <c r="AU1610" s="518" t="str">
        <f>IF(日報入力!G1610,G1610*60/E1610,"")</f>
        <v/>
      </c>
      <c r="AV1610" s="528" t="str">
        <f>IF(日報入力!AT1610,日報入力!AT1610,"")</f>
        <v/>
      </c>
      <c r="AW1610" s="529" t="str">
        <f>IF(日報入力!AT1610,AE1610/日報入力!AT1610,"")</f>
        <v/>
      </c>
      <c r="AX1610" s="530" t="e">
        <f>IF(1&lt;日報集計!AT1610,AT1610/(((F1610-I1610-J1610-N1610-O1610)*60)/(E1610)),"")</f>
        <v>#VALUE!</v>
      </c>
      <c r="AY1610" s="664" t="str">
        <f>IF(日報入力!H1610,AT1610/(((F1610-J1610)*60)/E1610),"")</f>
        <v/>
      </c>
      <c r="AZ1610" s="664" t="str">
        <f>IF(日報入力!I1610,AT1610/((G1610*60)/E1610),"")</f>
        <v/>
      </c>
      <c r="BA1610" s="296" t="str">
        <f>IF(日報入力!G1610,G1610/F1610,"")</f>
        <v/>
      </c>
      <c r="BB1610" s="386" t="e">
        <f t="shared" si="93"/>
        <v>#VALUE!</v>
      </c>
      <c r="BC1610" s="386" t="e">
        <f t="shared" si="94"/>
        <v>#VALUE!</v>
      </c>
      <c r="BD1610" s="80">
        <f>日報入力!AU1610</f>
        <v>0</v>
      </c>
      <c r="BE1610" s="534" t="str">
        <f>IF(日報入力!AV1610,日報入力!AV1610,"")</f>
        <v/>
      </c>
      <c r="BF1610" s="534" t="str">
        <f>IF(日報入力!AW1610,日報入力!AW1610,"")</f>
        <v/>
      </c>
      <c r="BG1610" s="398" t="str">
        <f>IF(日報入力!G1610,日報入力!K1610*日報入力!D1610*日報入力!BC1610,"")</f>
        <v/>
      </c>
    </row>
    <row r="1611" spans="1:59" ht="20.25" hidden="1" customHeight="1" x14ac:dyDescent="0.15">
      <c r="A1611" s="302" t="str">
        <f>IF(日報入力!G1611="","",日報入力!G1611)</f>
        <v/>
      </c>
      <c r="B1611" s="291" t="str">
        <f>IF(日報入力!G1611="","",日報入力!H1611)</f>
        <v/>
      </c>
      <c r="C1611" s="291" t="str">
        <f>IF(日報入力!G1611="","",日報入力!I1611)</f>
        <v/>
      </c>
      <c r="D1611" s="291" t="str">
        <f>IF(日報入力!G1611="","",日報入力!J1611)</f>
        <v/>
      </c>
      <c r="E1611" s="291" t="str">
        <f>IF(日報入力!G1611="","",日報入力!K1611)</f>
        <v/>
      </c>
      <c r="F1611" s="291" t="str">
        <f>IF(日報入力!G1611="","",日報入力!L1611)</f>
        <v/>
      </c>
      <c r="G1611" s="291" t="str">
        <f>IF(日報入力!G1611="","",日報入力!L1611-日報入力!O1611-日報入力!P1611-日報入力!Q1611-日報入力!R1611-日報入力!S1611-日報入力!T1611-日報入力!U1611-日報入力!V1611-日報入力!W1611-日報入力!X1611-日報入力!Y1611-日報入力!Z1611)</f>
        <v/>
      </c>
      <c r="H1611" s="291" t="str">
        <f>IF(日報入力!G1611="","",IF(日報入力!M1611&gt;=0,日報入力!M1611*F1611,F1611))</f>
        <v/>
      </c>
      <c r="I1611" s="291" t="str">
        <f>IF(日報入力!G1611="","",日報入力!O1611)</f>
        <v/>
      </c>
      <c r="J1611" s="291" t="str">
        <f>IF(日報入力!G1611="","",日報入力!P1611)</f>
        <v/>
      </c>
      <c r="K1611" s="291" t="str">
        <f>IF(日報入力!G1611="","",日報入力!Q1611)</f>
        <v/>
      </c>
      <c r="L1611" s="291" t="str">
        <f>IF(日報入力!G1611="","",日報入力!R1611)</f>
        <v/>
      </c>
      <c r="M1611" s="291" t="str">
        <f>IF(日報入力!G1611="","",日報入力!S1611)</f>
        <v/>
      </c>
      <c r="N1611" s="291" t="str">
        <f>IF(日報入力!G1611="","",日報入力!T1611)</f>
        <v/>
      </c>
      <c r="O1611" s="291" t="str">
        <f>IF(日報入力!G1611="","",日報入力!U1611)</f>
        <v/>
      </c>
      <c r="P1611" s="291" t="str">
        <f>IF(日報入力!G1611="","",日報入力!V1611)</f>
        <v/>
      </c>
      <c r="Q1611" s="291" t="str">
        <f>IF(日報入力!G1611="","",日報入力!W1611)</f>
        <v/>
      </c>
      <c r="R1611" s="291" t="str">
        <f>IF(日報入力!G1611="","",日報入力!X1611)</f>
        <v/>
      </c>
      <c r="S1611" s="291" t="str">
        <f>IF(日報入力!G1611="","",日報入力!Y1611)</f>
        <v/>
      </c>
      <c r="T1611" s="291" t="str">
        <f>IF(日報入力!G1611="","",日報入力!Z1611)</f>
        <v/>
      </c>
      <c r="U1611" s="291" t="str">
        <f>IF(日報入力!G1611="","",日報入力!AA1611)</f>
        <v/>
      </c>
      <c r="V1611" s="378" t="str">
        <f>IF(日報入力!G1611="","",日報入力!AB1611)</f>
        <v/>
      </c>
      <c r="W1611" s="291" t="str">
        <f>IF(日報入力!G1611="","",日報入力!AC1611)</f>
        <v/>
      </c>
      <c r="X1611" s="291" t="str">
        <f>IF(日報入力!G1611="","",日報入力!AD1611)</f>
        <v/>
      </c>
      <c r="Y1611" s="291" t="str">
        <f>IF(日報入力!G1611="","",日報入力!AE1611)</f>
        <v/>
      </c>
      <c r="Z1611" s="291" t="str">
        <f>IF(日報入力!G1611="","",日報入力!AF1611)</f>
        <v/>
      </c>
      <c r="AA1611" s="291" t="str">
        <f>IF(日報入力!G1611="","",日報入力!AG1611)</f>
        <v/>
      </c>
      <c r="AB1611" s="291" t="str">
        <f>IF(日報入力!G1611="","",日報入力!AH1611)</f>
        <v/>
      </c>
      <c r="AC1611" s="291" t="str">
        <f>IF(日報入力!G1611="","",日報入力!AI1611)</f>
        <v/>
      </c>
      <c r="AD1611" s="291" t="str">
        <f>IF(日報入力!G1611="","",日報入力!AJ1611)</f>
        <v/>
      </c>
      <c r="AE1611" s="292" t="str">
        <f>IF(日報入力!G1611="","",日報入力!E1611)</f>
        <v/>
      </c>
      <c r="AF1611" s="293" t="str">
        <f>IF(日報入力!G1611="","",日報入力!AK1611)</f>
        <v/>
      </c>
      <c r="AG1611" s="293" t="str">
        <f>IF(日報入力!G1611="","",日報入力!AL1611)</f>
        <v/>
      </c>
      <c r="AH1611" s="293" t="str">
        <f>IF(日報入力!G1611="","",日報入力!AM1611)</f>
        <v/>
      </c>
      <c r="AI1611" s="294" t="str">
        <f>IF(日報入力!G1611&gt;0,日報入力!D1611*日報入力!K1611*日報入力!AL1611,"")</f>
        <v/>
      </c>
      <c r="AJ1611" s="294" t="str">
        <f>IF(日報入力!G1611&gt;0,日報入力!E1611*日報入力!AL1611,"")</f>
        <v/>
      </c>
      <c r="AK1611" s="294" t="str">
        <f>IF(日報入力!G1611&gt;0,AI1611-AJ1611,"")</f>
        <v/>
      </c>
      <c r="AL1611" s="292" t="str">
        <f>IF(日報入力!G1611&gt;0,日報入力!E1611*日報入力!AM1611,"")</f>
        <v/>
      </c>
      <c r="AM1611" s="292" t="str">
        <f>IF(日報入力!G1611&gt;0,日報入力!AB1611*日報入力!AM1611,"")</f>
        <v/>
      </c>
      <c r="AN1611" s="68" t="str">
        <f>IF(日報入力!G1611&gt;0,日報入力!C1611,"")</f>
        <v/>
      </c>
      <c r="AO1611" s="68" t="str">
        <f>日報入力!B1611</f>
        <v/>
      </c>
      <c r="AP1611" s="68" t="str">
        <f>IF(日報入力!AQ1611,日報入力!BA1611,"")</f>
        <v/>
      </c>
      <c r="AQ1611" s="68" t="str">
        <f>IF(日報入力!AR1611,日報入力!BB1611,"")</f>
        <v/>
      </c>
      <c r="AR1611" s="68" t="str">
        <f>IF(日報入力!AS1611,"N勤","")</f>
        <v/>
      </c>
      <c r="AS1611" s="295" t="e">
        <f t="shared" si="92"/>
        <v>#VALUE!</v>
      </c>
      <c r="AT1611" s="439" t="str">
        <f>日報入力!AY1611</f>
        <v/>
      </c>
      <c r="AU1611" s="518" t="str">
        <f>IF(日報入力!G1611,G1611*60/E1611,"")</f>
        <v/>
      </c>
      <c r="AV1611" s="528" t="str">
        <f>IF(日報入力!AT1611,日報入力!AT1611,"")</f>
        <v/>
      </c>
      <c r="AW1611" s="529" t="str">
        <f>IF(日報入力!AT1611,AE1611/日報入力!AT1611,"")</f>
        <v/>
      </c>
      <c r="AX1611" s="530" t="e">
        <f>IF(1&lt;日報集計!AT1611,AT1611/(((F1611-I1611-J1611-N1611-O1611)*60)/(E1611)),"")</f>
        <v>#VALUE!</v>
      </c>
      <c r="AY1611" s="664" t="str">
        <f>IF(日報入力!H1611,AT1611/(((F1611-J1611)*60)/E1611),"")</f>
        <v/>
      </c>
      <c r="AZ1611" s="664" t="str">
        <f>IF(日報入力!I1611,AT1611/((G1611*60)/E1611),"")</f>
        <v/>
      </c>
      <c r="BA1611" s="296" t="str">
        <f>IF(日報入力!G1611,G1611/F1611,"")</f>
        <v/>
      </c>
      <c r="BB1611" s="386" t="e">
        <f t="shared" si="93"/>
        <v>#VALUE!</v>
      </c>
      <c r="BC1611" s="386" t="e">
        <f t="shared" si="94"/>
        <v>#VALUE!</v>
      </c>
      <c r="BD1611" s="80">
        <f>日報入力!AU1611</f>
        <v>0</v>
      </c>
      <c r="BE1611" s="534" t="str">
        <f>IF(日報入力!AV1611,日報入力!AV1611,"")</f>
        <v/>
      </c>
      <c r="BF1611" s="534" t="str">
        <f>IF(日報入力!AW1611,日報入力!AW1611,"")</f>
        <v/>
      </c>
      <c r="BG1611" s="398" t="str">
        <f>IF(日報入力!G1611,日報入力!K1611*日報入力!D1611*日報入力!BC1611,"")</f>
        <v/>
      </c>
    </row>
    <row r="1612" spans="1:59" ht="20.25" hidden="1" customHeight="1" x14ac:dyDescent="0.15">
      <c r="A1612" s="302" t="str">
        <f>IF(日報入力!G1612="","",日報入力!G1612)</f>
        <v/>
      </c>
      <c r="B1612" s="291" t="str">
        <f>IF(日報入力!G1612="","",日報入力!H1612)</f>
        <v/>
      </c>
      <c r="C1612" s="291" t="str">
        <f>IF(日報入力!G1612="","",日報入力!I1612)</f>
        <v/>
      </c>
      <c r="D1612" s="291" t="str">
        <f>IF(日報入力!G1612="","",日報入力!J1612)</f>
        <v/>
      </c>
      <c r="E1612" s="291" t="str">
        <f>IF(日報入力!G1612="","",日報入力!K1612)</f>
        <v/>
      </c>
      <c r="F1612" s="291" t="str">
        <f>IF(日報入力!G1612="","",日報入力!L1612)</f>
        <v/>
      </c>
      <c r="G1612" s="291" t="str">
        <f>IF(日報入力!G1612="","",日報入力!L1612-日報入力!O1612-日報入力!P1612-日報入力!Q1612-日報入力!R1612-日報入力!S1612-日報入力!T1612-日報入力!U1612-日報入力!V1612-日報入力!W1612-日報入力!X1612-日報入力!Y1612-日報入力!Z1612)</f>
        <v/>
      </c>
      <c r="H1612" s="291" t="str">
        <f>IF(日報入力!G1612="","",IF(日報入力!M1612&gt;=0,日報入力!M1612*F1612,F1612))</f>
        <v/>
      </c>
      <c r="I1612" s="291" t="str">
        <f>IF(日報入力!G1612="","",日報入力!O1612)</f>
        <v/>
      </c>
      <c r="J1612" s="291" t="str">
        <f>IF(日報入力!G1612="","",日報入力!P1612)</f>
        <v/>
      </c>
      <c r="K1612" s="291" t="str">
        <f>IF(日報入力!G1612="","",日報入力!Q1612)</f>
        <v/>
      </c>
      <c r="L1612" s="291" t="str">
        <f>IF(日報入力!G1612="","",日報入力!R1612)</f>
        <v/>
      </c>
      <c r="M1612" s="291" t="str">
        <f>IF(日報入力!G1612="","",日報入力!S1612)</f>
        <v/>
      </c>
      <c r="N1612" s="291" t="str">
        <f>IF(日報入力!G1612="","",日報入力!T1612)</f>
        <v/>
      </c>
      <c r="O1612" s="291" t="str">
        <f>IF(日報入力!G1612="","",日報入力!U1612)</f>
        <v/>
      </c>
      <c r="P1612" s="291" t="str">
        <f>IF(日報入力!G1612="","",日報入力!V1612)</f>
        <v/>
      </c>
      <c r="Q1612" s="291" t="str">
        <f>IF(日報入力!G1612="","",日報入力!W1612)</f>
        <v/>
      </c>
      <c r="R1612" s="291" t="str">
        <f>IF(日報入力!G1612="","",日報入力!X1612)</f>
        <v/>
      </c>
      <c r="S1612" s="291" t="str">
        <f>IF(日報入力!G1612="","",日報入力!Y1612)</f>
        <v/>
      </c>
      <c r="T1612" s="291" t="str">
        <f>IF(日報入力!G1612="","",日報入力!Z1612)</f>
        <v/>
      </c>
      <c r="U1612" s="291" t="str">
        <f>IF(日報入力!G1612="","",日報入力!AA1612)</f>
        <v/>
      </c>
      <c r="V1612" s="378" t="str">
        <f>IF(日報入力!G1612="","",日報入力!AB1612)</f>
        <v/>
      </c>
      <c r="W1612" s="291" t="str">
        <f>IF(日報入力!G1612="","",日報入力!AC1612)</f>
        <v/>
      </c>
      <c r="X1612" s="291" t="str">
        <f>IF(日報入力!G1612="","",日報入力!AD1612)</f>
        <v/>
      </c>
      <c r="Y1612" s="291" t="str">
        <f>IF(日報入力!G1612="","",日報入力!AE1612)</f>
        <v/>
      </c>
      <c r="Z1612" s="291" t="str">
        <f>IF(日報入力!G1612="","",日報入力!AF1612)</f>
        <v/>
      </c>
      <c r="AA1612" s="291" t="str">
        <f>IF(日報入力!G1612="","",日報入力!AG1612)</f>
        <v/>
      </c>
      <c r="AB1612" s="291" t="str">
        <f>IF(日報入力!G1612="","",日報入力!AH1612)</f>
        <v/>
      </c>
      <c r="AC1612" s="291" t="str">
        <f>IF(日報入力!G1612="","",日報入力!AI1612)</f>
        <v/>
      </c>
      <c r="AD1612" s="291" t="str">
        <f>IF(日報入力!G1612="","",日報入力!AJ1612)</f>
        <v/>
      </c>
      <c r="AE1612" s="292" t="str">
        <f>IF(日報入力!G1612="","",日報入力!E1612)</f>
        <v/>
      </c>
      <c r="AF1612" s="293" t="str">
        <f>IF(日報入力!G1612="","",日報入力!AK1612)</f>
        <v/>
      </c>
      <c r="AG1612" s="293" t="str">
        <f>IF(日報入力!G1612="","",日報入力!AL1612)</f>
        <v/>
      </c>
      <c r="AH1612" s="293" t="str">
        <f>IF(日報入力!G1612="","",日報入力!AM1612)</f>
        <v/>
      </c>
      <c r="AI1612" s="294" t="str">
        <f>IF(日報入力!G1612&gt;0,日報入力!D1612*日報入力!K1612*日報入力!AL1612,"")</f>
        <v/>
      </c>
      <c r="AJ1612" s="294" t="str">
        <f>IF(日報入力!G1612&gt;0,日報入力!E1612*日報入力!AL1612,"")</f>
        <v/>
      </c>
      <c r="AK1612" s="294" t="str">
        <f>IF(日報入力!G1612&gt;0,AI1612-AJ1612,"")</f>
        <v/>
      </c>
      <c r="AL1612" s="292" t="str">
        <f>IF(日報入力!G1612&gt;0,日報入力!E1612*日報入力!AM1612,"")</f>
        <v/>
      </c>
      <c r="AM1612" s="292" t="str">
        <f>IF(日報入力!G1612&gt;0,日報入力!AB1612*日報入力!AM1612,"")</f>
        <v/>
      </c>
      <c r="AN1612" s="68" t="str">
        <f>IF(日報入力!G1612&gt;0,日報入力!C1612,"")</f>
        <v/>
      </c>
      <c r="AO1612" s="68" t="str">
        <f>日報入力!B1612</f>
        <v/>
      </c>
      <c r="AP1612" s="68" t="str">
        <f>IF(日報入力!AQ1612,日報入力!BA1612,"")</f>
        <v/>
      </c>
      <c r="AQ1612" s="68" t="str">
        <f>IF(日報入力!AR1612,日報入力!BB1612,"")</f>
        <v/>
      </c>
      <c r="AR1612" s="68" t="str">
        <f>IF(日報入力!AS1612,"N勤","")</f>
        <v/>
      </c>
      <c r="AS1612" s="295" t="e">
        <f t="shared" si="92"/>
        <v>#VALUE!</v>
      </c>
      <c r="AT1612" s="439" t="str">
        <f>日報入力!AY1612</f>
        <v/>
      </c>
      <c r="AU1612" s="518" t="str">
        <f>IF(日報入力!G1612,G1612*60/E1612,"")</f>
        <v/>
      </c>
      <c r="AV1612" s="528" t="str">
        <f>IF(日報入力!AT1612,日報入力!AT1612,"")</f>
        <v/>
      </c>
      <c r="AW1612" s="529" t="str">
        <f>IF(日報入力!AT1612,AE1612/日報入力!AT1612,"")</f>
        <v/>
      </c>
      <c r="AX1612" s="530" t="e">
        <f>IF(1&lt;日報集計!AT1612,AT1612/(((F1612-I1612-J1612-N1612-O1612)*60)/(E1612)),"")</f>
        <v>#VALUE!</v>
      </c>
      <c r="AY1612" s="664" t="str">
        <f>IF(日報入力!H1612,AT1612/(((F1612-J1612)*60)/E1612),"")</f>
        <v/>
      </c>
      <c r="AZ1612" s="664" t="str">
        <f>IF(日報入力!I1612,AT1612/((G1612*60)/E1612),"")</f>
        <v/>
      </c>
      <c r="BA1612" s="296" t="str">
        <f>IF(日報入力!G1612,G1612/F1612,"")</f>
        <v/>
      </c>
      <c r="BB1612" s="386" t="e">
        <f t="shared" si="93"/>
        <v>#VALUE!</v>
      </c>
      <c r="BC1612" s="386" t="e">
        <f t="shared" si="94"/>
        <v>#VALUE!</v>
      </c>
      <c r="BD1612" s="80">
        <f>日報入力!AU1612</f>
        <v>0</v>
      </c>
      <c r="BE1612" s="534" t="str">
        <f>IF(日報入力!AV1612,日報入力!AV1612,"")</f>
        <v/>
      </c>
      <c r="BF1612" s="534" t="str">
        <f>IF(日報入力!AW1612,日報入力!AW1612,"")</f>
        <v/>
      </c>
      <c r="BG1612" s="398" t="str">
        <f>IF(日報入力!G1612,日報入力!K1612*日報入力!D1612*日報入力!BC1612,"")</f>
        <v/>
      </c>
    </row>
    <row r="1613" spans="1:59" ht="20.25" hidden="1" customHeight="1" x14ac:dyDescent="0.15">
      <c r="A1613" s="302" t="str">
        <f>IF(日報入力!G1613="","",日報入力!G1613)</f>
        <v/>
      </c>
      <c r="B1613" s="291" t="str">
        <f>IF(日報入力!G1613="","",日報入力!H1613)</f>
        <v/>
      </c>
      <c r="C1613" s="291" t="str">
        <f>IF(日報入力!G1613="","",日報入力!I1613)</f>
        <v/>
      </c>
      <c r="D1613" s="291" t="str">
        <f>IF(日報入力!G1613="","",日報入力!J1613)</f>
        <v/>
      </c>
      <c r="E1613" s="291" t="str">
        <f>IF(日報入力!G1613="","",日報入力!K1613)</f>
        <v/>
      </c>
      <c r="F1613" s="291" t="str">
        <f>IF(日報入力!G1613="","",日報入力!L1613)</f>
        <v/>
      </c>
      <c r="G1613" s="291" t="str">
        <f>IF(日報入力!G1613="","",日報入力!L1613-日報入力!O1613-日報入力!P1613-日報入力!Q1613-日報入力!R1613-日報入力!S1613-日報入力!T1613-日報入力!U1613-日報入力!V1613-日報入力!W1613-日報入力!X1613-日報入力!Y1613-日報入力!Z1613)</f>
        <v/>
      </c>
      <c r="H1613" s="291" t="str">
        <f>IF(日報入力!G1613="","",IF(日報入力!M1613&gt;=0,日報入力!M1613*F1613,F1613))</f>
        <v/>
      </c>
      <c r="I1613" s="291" t="str">
        <f>IF(日報入力!G1613="","",日報入力!O1613)</f>
        <v/>
      </c>
      <c r="J1613" s="291" t="str">
        <f>IF(日報入力!G1613="","",日報入力!P1613)</f>
        <v/>
      </c>
      <c r="K1613" s="291" t="str">
        <f>IF(日報入力!G1613="","",日報入力!Q1613)</f>
        <v/>
      </c>
      <c r="L1613" s="291" t="str">
        <f>IF(日報入力!G1613="","",日報入力!R1613)</f>
        <v/>
      </c>
      <c r="M1613" s="291" t="str">
        <f>IF(日報入力!G1613="","",日報入力!S1613)</f>
        <v/>
      </c>
      <c r="N1613" s="291" t="str">
        <f>IF(日報入力!G1613="","",日報入力!T1613)</f>
        <v/>
      </c>
      <c r="O1613" s="291" t="str">
        <f>IF(日報入力!G1613="","",日報入力!U1613)</f>
        <v/>
      </c>
      <c r="P1613" s="291" t="str">
        <f>IF(日報入力!G1613="","",日報入力!V1613)</f>
        <v/>
      </c>
      <c r="Q1613" s="291" t="str">
        <f>IF(日報入力!G1613="","",日報入力!W1613)</f>
        <v/>
      </c>
      <c r="R1613" s="291" t="str">
        <f>IF(日報入力!G1613="","",日報入力!X1613)</f>
        <v/>
      </c>
      <c r="S1613" s="291" t="str">
        <f>IF(日報入力!G1613="","",日報入力!Y1613)</f>
        <v/>
      </c>
      <c r="T1613" s="291" t="str">
        <f>IF(日報入力!G1613="","",日報入力!Z1613)</f>
        <v/>
      </c>
      <c r="U1613" s="291" t="str">
        <f>IF(日報入力!G1613="","",日報入力!AA1613)</f>
        <v/>
      </c>
      <c r="V1613" s="378" t="str">
        <f>IF(日報入力!G1613="","",日報入力!AB1613)</f>
        <v/>
      </c>
      <c r="W1613" s="291" t="str">
        <f>IF(日報入力!G1613="","",日報入力!AC1613)</f>
        <v/>
      </c>
      <c r="X1613" s="291" t="str">
        <f>IF(日報入力!G1613="","",日報入力!AD1613)</f>
        <v/>
      </c>
      <c r="Y1613" s="291" t="str">
        <f>IF(日報入力!G1613="","",日報入力!AE1613)</f>
        <v/>
      </c>
      <c r="Z1613" s="291" t="str">
        <f>IF(日報入力!G1613="","",日報入力!AF1613)</f>
        <v/>
      </c>
      <c r="AA1613" s="291" t="str">
        <f>IF(日報入力!G1613="","",日報入力!AG1613)</f>
        <v/>
      </c>
      <c r="AB1613" s="291" t="str">
        <f>IF(日報入力!G1613="","",日報入力!AH1613)</f>
        <v/>
      </c>
      <c r="AC1613" s="291" t="str">
        <f>IF(日報入力!G1613="","",日報入力!AI1613)</f>
        <v/>
      </c>
      <c r="AD1613" s="291" t="str">
        <f>IF(日報入力!G1613="","",日報入力!AJ1613)</f>
        <v/>
      </c>
      <c r="AE1613" s="292" t="str">
        <f>IF(日報入力!G1613="","",日報入力!E1613)</f>
        <v/>
      </c>
      <c r="AF1613" s="293" t="str">
        <f>IF(日報入力!G1613="","",日報入力!AK1613)</f>
        <v/>
      </c>
      <c r="AG1613" s="293" t="str">
        <f>IF(日報入力!G1613="","",日報入力!AL1613)</f>
        <v/>
      </c>
      <c r="AH1613" s="293" t="str">
        <f>IF(日報入力!G1613="","",日報入力!AM1613)</f>
        <v/>
      </c>
      <c r="AI1613" s="294" t="str">
        <f>IF(日報入力!G1613&gt;0,日報入力!D1613*日報入力!K1613*日報入力!AL1613,"")</f>
        <v/>
      </c>
      <c r="AJ1613" s="294" t="str">
        <f>IF(日報入力!G1613&gt;0,日報入力!E1613*日報入力!AL1613,"")</f>
        <v/>
      </c>
      <c r="AK1613" s="294" t="str">
        <f>IF(日報入力!G1613&gt;0,AI1613-AJ1613,"")</f>
        <v/>
      </c>
      <c r="AL1613" s="292" t="str">
        <f>IF(日報入力!G1613&gt;0,日報入力!E1613*日報入力!AM1613,"")</f>
        <v/>
      </c>
      <c r="AM1613" s="292" t="str">
        <f>IF(日報入力!G1613&gt;0,日報入力!AB1613*日報入力!AM1613,"")</f>
        <v/>
      </c>
      <c r="AN1613" s="68" t="str">
        <f>IF(日報入力!G1613&gt;0,日報入力!C1613,"")</f>
        <v/>
      </c>
      <c r="AO1613" s="68" t="str">
        <f>日報入力!B1613</f>
        <v/>
      </c>
      <c r="AP1613" s="68" t="str">
        <f>IF(日報入力!AQ1613,日報入力!BA1613,"")</f>
        <v/>
      </c>
      <c r="AQ1613" s="68" t="str">
        <f>IF(日報入力!AR1613,日報入力!BB1613,"")</f>
        <v/>
      </c>
      <c r="AR1613" s="68" t="str">
        <f>IF(日報入力!AS1613,"N勤","")</f>
        <v/>
      </c>
      <c r="AS1613" s="295" t="e">
        <f t="shared" si="92"/>
        <v>#VALUE!</v>
      </c>
      <c r="AT1613" s="439" t="str">
        <f>日報入力!AY1613</f>
        <v/>
      </c>
      <c r="AU1613" s="518" t="str">
        <f>IF(日報入力!G1613,G1613*60/E1613,"")</f>
        <v/>
      </c>
      <c r="AV1613" s="528" t="str">
        <f>IF(日報入力!AT1613,日報入力!AT1613,"")</f>
        <v/>
      </c>
      <c r="AW1613" s="529" t="str">
        <f>IF(日報入力!AT1613,AE1613/日報入力!AT1613,"")</f>
        <v/>
      </c>
      <c r="AX1613" s="530" t="e">
        <f>IF(1&lt;日報集計!AT1613,AT1613/(((F1613-I1613-J1613-N1613-O1613)*60)/(E1613)),"")</f>
        <v>#VALUE!</v>
      </c>
      <c r="AY1613" s="664" t="str">
        <f>IF(日報入力!H1613,AT1613/(((F1613-J1613)*60)/E1613),"")</f>
        <v/>
      </c>
      <c r="AZ1613" s="664" t="str">
        <f>IF(日報入力!I1613,AT1613/((G1613*60)/E1613),"")</f>
        <v/>
      </c>
      <c r="BA1613" s="296" t="str">
        <f>IF(日報入力!G1613,G1613/F1613,"")</f>
        <v/>
      </c>
      <c r="BB1613" s="386" t="e">
        <f t="shared" si="93"/>
        <v>#VALUE!</v>
      </c>
      <c r="BC1613" s="386" t="e">
        <f t="shared" si="94"/>
        <v>#VALUE!</v>
      </c>
      <c r="BD1613" s="80">
        <f>日報入力!AU1613</f>
        <v>0</v>
      </c>
      <c r="BE1613" s="534" t="str">
        <f>IF(日報入力!AV1613,日報入力!AV1613,"")</f>
        <v/>
      </c>
      <c r="BF1613" s="534" t="str">
        <f>IF(日報入力!AW1613,日報入力!AW1613,"")</f>
        <v/>
      </c>
      <c r="BG1613" s="398" t="str">
        <f>IF(日報入力!G1613,日報入力!K1613*日報入力!D1613*日報入力!BC1613,"")</f>
        <v/>
      </c>
    </row>
    <row r="1614" spans="1:59" ht="20.25" hidden="1" customHeight="1" x14ac:dyDescent="0.15">
      <c r="A1614" s="302" t="str">
        <f>IF(日報入力!G1614="","",日報入力!G1614)</f>
        <v/>
      </c>
      <c r="B1614" s="291" t="str">
        <f>IF(日報入力!G1614="","",日報入力!H1614)</f>
        <v/>
      </c>
      <c r="C1614" s="291" t="str">
        <f>IF(日報入力!G1614="","",日報入力!I1614)</f>
        <v/>
      </c>
      <c r="D1614" s="291" t="str">
        <f>IF(日報入力!G1614="","",日報入力!J1614)</f>
        <v/>
      </c>
      <c r="E1614" s="291" t="str">
        <f>IF(日報入力!G1614="","",日報入力!K1614)</f>
        <v/>
      </c>
      <c r="F1614" s="291" t="str">
        <f>IF(日報入力!G1614="","",日報入力!L1614)</f>
        <v/>
      </c>
      <c r="G1614" s="291" t="str">
        <f>IF(日報入力!G1614="","",日報入力!L1614-日報入力!O1614-日報入力!P1614-日報入力!Q1614-日報入力!R1614-日報入力!S1614-日報入力!T1614-日報入力!U1614-日報入力!V1614-日報入力!W1614-日報入力!X1614-日報入力!Y1614-日報入力!Z1614)</f>
        <v/>
      </c>
      <c r="H1614" s="291" t="str">
        <f>IF(日報入力!G1614="","",IF(日報入力!M1614&gt;=0,日報入力!M1614*F1614,F1614))</f>
        <v/>
      </c>
      <c r="I1614" s="291" t="str">
        <f>IF(日報入力!G1614="","",日報入力!O1614)</f>
        <v/>
      </c>
      <c r="J1614" s="291" t="str">
        <f>IF(日報入力!G1614="","",日報入力!P1614)</f>
        <v/>
      </c>
      <c r="K1614" s="291" t="str">
        <f>IF(日報入力!G1614="","",日報入力!Q1614)</f>
        <v/>
      </c>
      <c r="L1614" s="291" t="str">
        <f>IF(日報入力!G1614="","",日報入力!R1614)</f>
        <v/>
      </c>
      <c r="M1614" s="291" t="str">
        <f>IF(日報入力!G1614="","",日報入力!S1614)</f>
        <v/>
      </c>
      <c r="N1614" s="291" t="str">
        <f>IF(日報入力!G1614="","",日報入力!T1614)</f>
        <v/>
      </c>
      <c r="O1614" s="291" t="str">
        <f>IF(日報入力!G1614="","",日報入力!U1614)</f>
        <v/>
      </c>
      <c r="P1614" s="291" t="str">
        <f>IF(日報入力!G1614="","",日報入力!V1614)</f>
        <v/>
      </c>
      <c r="Q1614" s="291" t="str">
        <f>IF(日報入力!G1614="","",日報入力!W1614)</f>
        <v/>
      </c>
      <c r="R1614" s="291" t="str">
        <f>IF(日報入力!G1614="","",日報入力!X1614)</f>
        <v/>
      </c>
      <c r="S1614" s="291" t="str">
        <f>IF(日報入力!G1614="","",日報入力!Y1614)</f>
        <v/>
      </c>
      <c r="T1614" s="291" t="str">
        <f>IF(日報入力!G1614="","",日報入力!Z1614)</f>
        <v/>
      </c>
      <c r="U1614" s="291" t="str">
        <f>IF(日報入力!G1614="","",日報入力!AA1614)</f>
        <v/>
      </c>
      <c r="V1614" s="378" t="str">
        <f>IF(日報入力!G1614="","",日報入力!AB1614)</f>
        <v/>
      </c>
      <c r="W1614" s="291" t="str">
        <f>IF(日報入力!G1614="","",日報入力!AC1614)</f>
        <v/>
      </c>
      <c r="X1614" s="291" t="str">
        <f>IF(日報入力!G1614="","",日報入力!AD1614)</f>
        <v/>
      </c>
      <c r="Y1614" s="291" t="str">
        <f>IF(日報入力!G1614="","",日報入力!AE1614)</f>
        <v/>
      </c>
      <c r="Z1614" s="291" t="str">
        <f>IF(日報入力!G1614="","",日報入力!AF1614)</f>
        <v/>
      </c>
      <c r="AA1614" s="291" t="str">
        <f>IF(日報入力!G1614="","",日報入力!AG1614)</f>
        <v/>
      </c>
      <c r="AB1614" s="291" t="str">
        <f>IF(日報入力!G1614="","",日報入力!AH1614)</f>
        <v/>
      </c>
      <c r="AC1614" s="291" t="str">
        <f>IF(日報入力!G1614="","",日報入力!AI1614)</f>
        <v/>
      </c>
      <c r="AD1614" s="291" t="str">
        <f>IF(日報入力!G1614="","",日報入力!AJ1614)</f>
        <v/>
      </c>
      <c r="AE1614" s="292" t="str">
        <f>IF(日報入力!G1614="","",日報入力!E1614)</f>
        <v/>
      </c>
      <c r="AF1614" s="293" t="str">
        <f>IF(日報入力!G1614="","",日報入力!AK1614)</f>
        <v/>
      </c>
      <c r="AG1614" s="293" t="str">
        <f>IF(日報入力!G1614="","",日報入力!AL1614)</f>
        <v/>
      </c>
      <c r="AH1614" s="293" t="str">
        <f>IF(日報入力!G1614="","",日報入力!AM1614)</f>
        <v/>
      </c>
      <c r="AI1614" s="294" t="str">
        <f>IF(日報入力!G1614&gt;0,日報入力!D1614*日報入力!K1614*日報入力!AL1614,"")</f>
        <v/>
      </c>
      <c r="AJ1614" s="294" t="str">
        <f>IF(日報入力!G1614&gt;0,日報入力!E1614*日報入力!AL1614,"")</f>
        <v/>
      </c>
      <c r="AK1614" s="294" t="str">
        <f>IF(日報入力!G1614&gt;0,AI1614-AJ1614,"")</f>
        <v/>
      </c>
      <c r="AL1614" s="292" t="str">
        <f>IF(日報入力!G1614&gt;0,日報入力!E1614*日報入力!AM1614,"")</f>
        <v/>
      </c>
      <c r="AM1614" s="292" t="str">
        <f>IF(日報入力!G1614&gt;0,日報入力!AB1614*日報入力!AM1614,"")</f>
        <v/>
      </c>
      <c r="AN1614" s="68" t="str">
        <f>IF(日報入力!G1614&gt;0,日報入力!C1614,"")</f>
        <v/>
      </c>
      <c r="AO1614" s="68" t="str">
        <f>日報入力!B1614</f>
        <v/>
      </c>
      <c r="AP1614" s="68" t="str">
        <f>IF(日報入力!AQ1614,日報入力!BA1614,"")</f>
        <v/>
      </c>
      <c r="AQ1614" s="68" t="str">
        <f>IF(日報入力!AR1614,日報入力!BB1614,"")</f>
        <v/>
      </c>
      <c r="AR1614" s="68" t="str">
        <f>IF(日報入力!AS1614,"N勤","")</f>
        <v/>
      </c>
      <c r="AS1614" s="295" t="e">
        <f t="shared" si="92"/>
        <v>#VALUE!</v>
      </c>
      <c r="AT1614" s="439" t="str">
        <f>日報入力!AY1614</f>
        <v/>
      </c>
      <c r="AU1614" s="518" t="str">
        <f>IF(日報入力!G1614,G1614*60/E1614,"")</f>
        <v/>
      </c>
      <c r="AV1614" s="528" t="str">
        <f>IF(日報入力!AT1614,日報入力!AT1614,"")</f>
        <v/>
      </c>
      <c r="AW1614" s="529" t="str">
        <f>IF(日報入力!AT1614,AE1614/日報入力!AT1614,"")</f>
        <v/>
      </c>
      <c r="AX1614" s="530" t="e">
        <f>IF(1&lt;日報集計!AT1614,AT1614/(((F1614-I1614-J1614-N1614-O1614)*60)/(E1614)),"")</f>
        <v>#VALUE!</v>
      </c>
      <c r="AY1614" s="664" t="str">
        <f>IF(日報入力!H1614,AT1614/(((F1614-J1614)*60)/E1614),"")</f>
        <v/>
      </c>
      <c r="AZ1614" s="664" t="str">
        <f>IF(日報入力!I1614,AT1614/((G1614*60)/E1614),"")</f>
        <v/>
      </c>
      <c r="BA1614" s="296" t="str">
        <f>IF(日報入力!G1614,G1614/F1614,"")</f>
        <v/>
      </c>
      <c r="BB1614" s="386" t="e">
        <f t="shared" si="93"/>
        <v>#VALUE!</v>
      </c>
      <c r="BC1614" s="386" t="e">
        <f t="shared" si="94"/>
        <v>#VALUE!</v>
      </c>
      <c r="BD1614" s="80">
        <f>日報入力!AU1614</f>
        <v>0</v>
      </c>
      <c r="BE1614" s="534" t="str">
        <f>IF(日報入力!AV1614,日報入力!AV1614,"")</f>
        <v/>
      </c>
      <c r="BF1614" s="534" t="str">
        <f>IF(日報入力!AW1614,日報入力!AW1614,"")</f>
        <v/>
      </c>
      <c r="BG1614" s="398" t="str">
        <f>IF(日報入力!G1614,日報入力!K1614*日報入力!D1614*日報入力!BC1614,"")</f>
        <v/>
      </c>
    </row>
    <row r="1615" spans="1:59" ht="20.25" hidden="1" customHeight="1" x14ac:dyDescent="0.15">
      <c r="A1615" s="302" t="str">
        <f>IF(日報入力!G1615="","",日報入力!G1615)</f>
        <v/>
      </c>
      <c r="B1615" s="291" t="str">
        <f>IF(日報入力!G1615="","",日報入力!H1615)</f>
        <v/>
      </c>
      <c r="C1615" s="291" t="str">
        <f>IF(日報入力!G1615="","",日報入力!I1615)</f>
        <v/>
      </c>
      <c r="D1615" s="291" t="str">
        <f>IF(日報入力!G1615="","",日報入力!J1615)</f>
        <v/>
      </c>
      <c r="E1615" s="291" t="str">
        <f>IF(日報入力!G1615="","",日報入力!K1615)</f>
        <v/>
      </c>
      <c r="F1615" s="291" t="str">
        <f>IF(日報入力!G1615="","",日報入力!L1615)</f>
        <v/>
      </c>
      <c r="G1615" s="291" t="str">
        <f>IF(日報入力!G1615="","",日報入力!L1615-日報入力!O1615-日報入力!P1615-日報入力!Q1615-日報入力!R1615-日報入力!S1615-日報入力!T1615-日報入力!U1615-日報入力!V1615-日報入力!W1615-日報入力!X1615-日報入力!Y1615-日報入力!Z1615)</f>
        <v/>
      </c>
      <c r="H1615" s="291" t="str">
        <f>IF(日報入力!G1615="","",IF(日報入力!M1615&gt;=0,日報入力!M1615*F1615,F1615))</f>
        <v/>
      </c>
      <c r="I1615" s="291" t="str">
        <f>IF(日報入力!G1615="","",日報入力!O1615)</f>
        <v/>
      </c>
      <c r="J1615" s="291" t="str">
        <f>IF(日報入力!G1615="","",日報入力!P1615)</f>
        <v/>
      </c>
      <c r="K1615" s="291" t="str">
        <f>IF(日報入力!G1615="","",日報入力!Q1615)</f>
        <v/>
      </c>
      <c r="L1615" s="291" t="str">
        <f>IF(日報入力!G1615="","",日報入力!R1615)</f>
        <v/>
      </c>
      <c r="M1615" s="291" t="str">
        <f>IF(日報入力!G1615="","",日報入力!S1615)</f>
        <v/>
      </c>
      <c r="N1615" s="291" t="str">
        <f>IF(日報入力!G1615="","",日報入力!T1615)</f>
        <v/>
      </c>
      <c r="O1615" s="291" t="str">
        <f>IF(日報入力!G1615="","",日報入力!U1615)</f>
        <v/>
      </c>
      <c r="P1615" s="291" t="str">
        <f>IF(日報入力!G1615="","",日報入力!V1615)</f>
        <v/>
      </c>
      <c r="Q1615" s="291" t="str">
        <f>IF(日報入力!G1615="","",日報入力!W1615)</f>
        <v/>
      </c>
      <c r="R1615" s="291" t="str">
        <f>IF(日報入力!G1615="","",日報入力!X1615)</f>
        <v/>
      </c>
      <c r="S1615" s="291" t="str">
        <f>IF(日報入力!G1615="","",日報入力!Y1615)</f>
        <v/>
      </c>
      <c r="T1615" s="291" t="str">
        <f>IF(日報入力!G1615="","",日報入力!Z1615)</f>
        <v/>
      </c>
      <c r="U1615" s="291" t="str">
        <f>IF(日報入力!G1615="","",日報入力!AA1615)</f>
        <v/>
      </c>
      <c r="V1615" s="378" t="str">
        <f>IF(日報入力!G1615="","",日報入力!AB1615)</f>
        <v/>
      </c>
      <c r="W1615" s="291" t="str">
        <f>IF(日報入力!G1615="","",日報入力!AC1615)</f>
        <v/>
      </c>
      <c r="X1615" s="291" t="str">
        <f>IF(日報入力!G1615="","",日報入力!AD1615)</f>
        <v/>
      </c>
      <c r="Y1615" s="291" t="str">
        <f>IF(日報入力!G1615="","",日報入力!AE1615)</f>
        <v/>
      </c>
      <c r="Z1615" s="291" t="str">
        <f>IF(日報入力!G1615="","",日報入力!AF1615)</f>
        <v/>
      </c>
      <c r="AA1615" s="291" t="str">
        <f>IF(日報入力!G1615="","",日報入力!AG1615)</f>
        <v/>
      </c>
      <c r="AB1615" s="291" t="str">
        <f>IF(日報入力!G1615="","",日報入力!AH1615)</f>
        <v/>
      </c>
      <c r="AC1615" s="291" t="str">
        <f>IF(日報入力!G1615="","",日報入力!AI1615)</f>
        <v/>
      </c>
      <c r="AD1615" s="291" t="str">
        <f>IF(日報入力!G1615="","",日報入力!AJ1615)</f>
        <v/>
      </c>
      <c r="AE1615" s="292" t="str">
        <f>IF(日報入力!G1615="","",日報入力!E1615)</f>
        <v/>
      </c>
      <c r="AF1615" s="293" t="str">
        <f>IF(日報入力!G1615="","",日報入力!AK1615)</f>
        <v/>
      </c>
      <c r="AG1615" s="293" t="str">
        <f>IF(日報入力!G1615="","",日報入力!AL1615)</f>
        <v/>
      </c>
      <c r="AH1615" s="293" t="str">
        <f>IF(日報入力!G1615="","",日報入力!AM1615)</f>
        <v/>
      </c>
      <c r="AI1615" s="294" t="str">
        <f>IF(日報入力!G1615&gt;0,日報入力!D1615*日報入力!K1615*日報入力!AL1615,"")</f>
        <v/>
      </c>
      <c r="AJ1615" s="294" t="str">
        <f>IF(日報入力!G1615&gt;0,日報入力!E1615*日報入力!AL1615,"")</f>
        <v/>
      </c>
      <c r="AK1615" s="294" t="str">
        <f>IF(日報入力!G1615&gt;0,AI1615-AJ1615,"")</f>
        <v/>
      </c>
      <c r="AL1615" s="292" t="str">
        <f>IF(日報入力!G1615&gt;0,日報入力!E1615*日報入力!AM1615,"")</f>
        <v/>
      </c>
      <c r="AM1615" s="292" t="str">
        <f>IF(日報入力!G1615&gt;0,日報入力!AB1615*日報入力!AM1615,"")</f>
        <v/>
      </c>
      <c r="AN1615" s="68" t="str">
        <f>IF(日報入力!G1615&gt;0,日報入力!C1615,"")</f>
        <v/>
      </c>
      <c r="AO1615" s="68" t="str">
        <f>日報入力!B1615</f>
        <v/>
      </c>
      <c r="AP1615" s="68" t="str">
        <f>IF(日報入力!AQ1615,日報入力!BA1615,"")</f>
        <v/>
      </c>
      <c r="AQ1615" s="68" t="str">
        <f>IF(日報入力!AR1615,日報入力!BB1615,"")</f>
        <v/>
      </c>
      <c r="AR1615" s="68" t="str">
        <f>IF(日報入力!AS1615,"N勤","")</f>
        <v/>
      </c>
      <c r="AS1615" s="295" t="e">
        <f t="shared" si="92"/>
        <v>#VALUE!</v>
      </c>
      <c r="AT1615" s="439" t="str">
        <f>日報入力!AY1615</f>
        <v/>
      </c>
      <c r="AU1615" s="518" t="str">
        <f>IF(日報入力!G1615,G1615*60/E1615,"")</f>
        <v/>
      </c>
      <c r="AV1615" s="528" t="str">
        <f>IF(日報入力!AT1615,日報入力!AT1615,"")</f>
        <v/>
      </c>
      <c r="AW1615" s="529" t="str">
        <f>IF(日報入力!AT1615,AE1615/日報入力!AT1615,"")</f>
        <v/>
      </c>
      <c r="AX1615" s="530" t="e">
        <f>IF(1&lt;日報集計!AT1615,AT1615/(((F1615-I1615-J1615-N1615-O1615)*60)/(E1615)),"")</f>
        <v>#VALUE!</v>
      </c>
      <c r="AY1615" s="664" t="str">
        <f>IF(日報入力!H1615,AT1615/(((F1615-J1615)*60)/E1615),"")</f>
        <v/>
      </c>
      <c r="AZ1615" s="664" t="str">
        <f>IF(日報入力!I1615,AT1615/((G1615*60)/E1615),"")</f>
        <v/>
      </c>
      <c r="BA1615" s="296" t="str">
        <f>IF(日報入力!G1615,G1615/F1615,"")</f>
        <v/>
      </c>
      <c r="BB1615" s="386" t="e">
        <f t="shared" si="93"/>
        <v>#VALUE!</v>
      </c>
      <c r="BC1615" s="386" t="e">
        <f t="shared" si="94"/>
        <v>#VALUE!</v>
      </c>
      <c r="BD1615" s="80">
        <f>日報入力!AU1615</f>
        <v>0</v>
      </c>
      <c r="BE1615" s="534" t="str">
        <f>IF(日報入力!AV1615,日報入力!AV1615,"")</f>
        <v/>
      </c>
      <c r="BF1615" s="534" t="str">
        <f>IF(日報入力!AW1615,日報入力!AW1615,"")</f>
        <v/>
      </c>
      <c r="BG1615" s="398" t="str">
        <f>IF(日報入力!G1615,日報入力!K1615*日報入力!D1615*日報入力!BC1615,"")</f>
        <v/>
      </c>
    </row>
    <row r="1616" spans="1:59" ht="20.25" hidden="1" customHeight="1" x14ac:dyDescent="0.15">
      <c r="A1616" s="302" t="str">
        <f>IF(日報入力!G1616="","",日報入力!G1616)</f>
        <v/>
      </c>
      <c r="B1616" s="291" t="str">
        <f>IF(日報入力!G1616="","",日報入力!H1616)</f>
        <v/>
      </c>
      <c r="C1616" s="291" t="str">
        <f>IF(日報入力!G1616="","",日報入力!I1616)</f>
        <v/>
      </c>
      <c r="D1616" s="291" t="str">
        <f>IF(日報入力!G1616="","",日報入力!J1616)</f>
        <v/>
      </c>
      <c r="E1616" s="291" t="str">
        <f>IF(日報入力!G1616="","",日報入力!K1616)</f>
        <v/>
      </c>
      <c r="F1616" s="291" t="str">
        <f>IF(日報入力!G1616="","",日報入力!L1616)</f>
        <v/>
      </c>
      <c r="G1616" s="291" t="str">
        <f>IF(日報入力!G1616="","",日報入力!L1616-日報入力!O1616-日報入力!P1616-日報入力!Q1616-日報入力!R1616-日報入力!S1616-日報入力!T1616-日報入力!U1616-日報入力!V1616-日報入力!W1616-日報入力!X1616-日報入力!Y1616-日報入力!Z1616)</f>
        <v/>
      </c>
      <c r="H1616" s="291" t="str">
        <f>IF(日報入力!G1616="","",IF(日報入力!M1616&gt;=0,日報入力!M1616*F1616,F1616))</f>
        <v/>
      </c>
      <c r="I1616" s="291" t="str">
        <f>IF(日報入力!G1616="","",日報入力!O1616)</f>
        <v/>
      </c>
      <c r="J1616" s="291" t="str">
        <f>IF(日報入力!G1616="","",日報入力!P1616)</f>
        <v/>
      </c>
      <c r="K1616" s="291" t="str">
        <f>IF(日報入力!G1616="","",日報入力!Q1616)</f>
        <v/>
      </c>
      <c r="L1616" s="291" t="str">
        <f>IF(日報入力!G1616="","",日報入力!R1616)</f>
        <v/>
      </c>
      <c r="M1616" s="291" t="str">
        <f>IF(日報入力!G1616="","",日報入力!S1616)</f>
        <v/>
      </c>
      <c r="N1616" s="291" t="str">
        <f>IF(日報入力!G1616="","",日報入力!T1616)</f>
        <v/>
      </c>
      <c r="O1616" s="291" t="str">
        <f>IF(日報入力!G1616="","",日報入力!U1616)</f>
        <v/>
      </c>
      <c r="P1616" s="291" t="str">
        <f>IF(日報入力!G1616="","",日報入力!V1616)</f>
        <v/>
      </c>
      <c r="Q1616" s="291" t="str">
        <f>IF(日報入力!G1616="","",日報入力!W1616)</f>
        <v/>
      </c>
      <c r="R1616" s="291" t="str">
        <f>IF(日報入力!G1616="","",日報入力!X1616)</f>
        <v/>
      </c>
      <c r="S1616" s="291" t="str">
        <f>IF(日報入力!G1616="","",日報入力!Y1616)</f>
        <v/>
      </c>
      <c r="T1616" s="291" t="str">
        <f>IF(日報入力!G1616="","",日報入力!Z1616)</f>
        <v/>
      </c>
      <c r="U1616" s="291" t="str">
        <f>IF(日報入力!G1616="","",日報入力!AA1616)</f>
        <v/>
      </c>
      <c r="V1616" s="378" t="str">
        <f>IF(日報入力!G1616="","",日報入力!AB1616)</f>
        <v/>
      </c>
      <c r="W1616" s="291" t="str">
        <f>IF(日報入力!G1616="","",日報入力!AC1616)</f>
        <v/>
      </c>
      <c r="X1616" s="291" t="str">
        <f>IF(日報入力!G1616="","",日報入力!AD1616)</f>
        <v/>
      </c>
      <c r="Y1616" s="291" t="str">
        <f>IF(日報入力!G1616="","",日報入力!AE1616)</f>
        <v/>
      </c>
      <c r="Z1616" s="291" t="str">
        <f>IF(日報入力!G1616="","",日報入力!AF1616)</f>
        <v/>
      </c>
      <c r="AA1616" s="291" t="str">
        <f>IF(日報入力!G1616="","",日報入力!AG1616)</f>
        <v/>
      </c>
      <c r="AB1616" s="291" t="str">
        <f>IF(日報入力!G1616="","",日報入力!AH1616)</f>
        <v/>
      </c>
      <c r="AC1616" s="291" t="str">
        <f>IF(日報入力!G1616="","",日報入力!AI1616)</f>
        <v/>
      </c>
      <c r="AD1616" s="291" t="str">
        <f>IF(日報入力!G1616="","",日報入力!AJ1616)</f>
        <v/>
      </c>
      <c r="AE1616" s="292" t="str">
        <f>IF(日報入力!G1616="","",日報入力!E1616)</f>
        <v/>
      </c>
      <c r="AF1616" s="293" t="str">
        <f>IF(日報入力!G1616="","",日報入力!AK1616)</f>
        <v/>
      </c>
      <c r="AG1616" s="293" t="str">
        <f>IF(日報入力!G1616="","",日報入力!AL1616)</f>
        <v/>
      </c>
      <c r="AH1616" s="293" t="str">
        <f>IF(日報入力!G1616="","",日報入力!AM1616)</f>
        <v/>
      </c>
      <c r="AI1616" s="294" t="str">
        <f>IF(日報入力!G1616&gt;0,日報入力!D1616*日報入力!K1616*日報入力!AL1616,"")</f>
        <v/>
      </c>
      <c r="AJ1616" s="294" t="str">
        <f>IF(日報入力!G1616&gt;0,日報入力!E1616*日報入力!AL1616,"")</f>
        <v/>
      </c>
      <c r="AK1616" s="294" t="str">
        <f>IF(日報入力!G1616&gt;0,AI1616-AJ1616,"")</f>
        <v/>
      </c>
      <c r="AL1616" s="292" t="str">
        <f>IF(日報入力!G1616&gt;0,日報入力!E1616*日報入力!AM1616,"")</f>
        <v/>
      </c>
      <c r="AM1616" s="292" t="str">
        <f>IF(日報入力!G1616&gt;0,日報入力!AB1616*日報入力!AM1616,"")</f>
        <v/>
      </c>
      <c r="AN1616" s="68" t="str">
        <f>IF(日報入力!G1616&gt;0,日報入力!C1616,"")</f>
        <v/>
      </c>
      <c r="AO1616" s="68" t="str">
        <f>日報入力!B1616</f>
        <v/>
      </c>
      <c r="AP1616" s="68" t="str">
        <f>IF(日報入力!AQ1616,日報入力!BA1616,"")</f>
        <v/>
      </c>
      <c r="AQ1616" s="68" t="str">
        <f>IF(日報入力!AR1616,日報入力!BB1616,"")</f>
        <v/>
      </c>
      <c r="AR1616" s="68" t="str">
        <f>IF(日報入力!AS1616,"N勤","")</f>
        <v/>
      </c>
      <c r="AS1616" s="295" t="e">
        <f t="shared" si="92"/>
        <v>#VALUE!</v>
      </c>
      <c r="AT1616" s="439" t="str">
        <f>日報入力!AY1616</f>
        <v/>
      </c>
      <c r="AU1616" s="518" t="str">
        <f>IF(日報入力!G1616,G1616*60/E1616,"")</f>
        <v/>
      </c>
      <c r="AV1616" s="528" t="str">
        <f>IF(日報入力!AT1616,日報入力!AT1616,"")</f>
        <v/>
      </c>
      <c r="AW1616" s="529" t="str">
        <f>IF(日報入力!AT1616,AE1616/日報入力!AT1616,"")</f>
        <v/>
      </c>
      <c r="AX1616" s="530" t="e">
        <f>IF(1&lt;日報集計!AT1616,AT1616/(((F1616-I1616-J1616-N1616-O1616)*60)/(E1616)),"")</f>
        <v>#VALUE!</v>
      </c>
      <c r="AY1616" s="664" t="str">
        <f>IF(日報入力!H1616,AT1616/(((F1616-J1616)*60)/E1616),"")</f>
        <v/>
      </c>
      <c r="AZ1616" s="664" t="str">
        <f>IF(日報入力!I1616,AT1616/((G1616*60)/E1616),"")</f>
        <v/>
      </c>
      <c r="BA1616" s="296" t="str">
        <f>IF(日報入力!G1616,G1616/F1616,"")</f>
        <v/>
      </c>
      <c r="BB1616" s="386" t="e">
        <f t="shared" si="93"/>
        <v>#VALUE!</v>
      </c>
      <c r="BC1616" s="386" t="e">
        <f t="shared" si="94"/>
        <v>#VALUE!</v>
      </c>
      <c r="BD1616" s="80">
        <f>日報入力!AU1616</f>
        <v>0</v>
      </c>
      <c r="BE1616" s="534" t="str">
        <f>IF(日報入力!AV1616,日報入力!AV1616,"")</f>
        <v/>
      </c>
      <c r="BF1616" s="534" t="str">
        <f>IF(日報入力!AW1616,日報入力!AW1616,"")</f>
        <v/>
      </c>
      <c r="BG1616" s="398" t="str">
        <f>IF(日報入力!G1616,日報入力!K1616*日報入力!D1616*日報入力!BC1616,"")</f>
        <v/>
      </c>
    </row>
    <row r="1617" spans="1:59" ht="20.25" hidden="1" customHeight="1" x14ac:dyDescent="0.15">
      <c r="A1617" s="302" t="str">
        <f>IF(日報入力!G1617="","",日報入力!G1617)</f>
        <v/>
      </c>
      <c r="B1617" s="291" t="str">
        <f>IF(日報入力!G1617="","",日報入力!H1617)</f>
        <v/>
      </c>
      <c r="C1617" s="291" t="str">
        <f>IF(日報入力!G1617="","",日報入力!I1617)</f>
        <v/>
      </c>
      <c r="D1617" s="291" t="str">
        <f>IF(日報入力!G1617="","",日報入力!J1617)</f>
        <v/>
      </c>
      <c r="E1617" s="291" t="str">
        <f>IF(日報入力!G1617="","",日報入力!K1617)</f>
        <v/>
      </c>
      <c r="F1617" s="291" t="str">
        <f>IF(日報入力!G1617="","",日報入力!L1617)</f>
        <v/>
      </c>
      <c r="G1617" s="291" t="str">
        <f>IF(日報入力!G1617="","",日報入力!L1617-日報入力!O1617-日報入力!P1617-日報入力!Q1617-日報入力!R1617-日報入力!S1617-日報入力!T1617-日報入力!U1617-日報入力!V1617-日報入力!W1617-日報入力!X1617-日報入力!Y1617-日報入力!Z1617)</f>
        <v/>
      </c>
      <c r="H1617" s="291" t="str">
        <f>IF(日報入力!G1617="","",IF(日報入力!M1617&gt;=0,日報入力!M1617*F1617,F1617))</f>
        <v/>
      </c>
      <c r="I1617" s="291" t="str">
        <f>IF(日報入力!G1617="","",日報入力!O1617)</f>
        <v/>
      </c>
      <c r="J1617" s="291" t="str">
        <f>IF(日報入力!G1617="","",日報入力!P1617)</f>
        <v/>
      </c>
      <c r="K1617" s="291" t="str">
        <f>IF(日報入力!G1617="","",日報入力!Q1617)</f>
        <v/>
      </c>
      <c r="L1617" s="291" t="str">
        <f>IF(日報入力!G1617="","",日報入力!R1617)</f>
        <v/>
      </c>
      <c r="M1617" s="291" t="str">
        <f>IF(日報入力!G1617="","",日報入力!S1617)</f>
        <v/>
      </c>
      <c r="N1617" s="291" t="str">
        <f>IF(日報入力!G1617="","",日報入力!T1617)</f>
        <v/>
      </c>
      <c r="O1617" s="291" t="str">
        <f>IF(日報入力!G1617="","",日報入力!U1617)</f>
        <v/>
      </c>
      <c r="P1617" s="291" t="str">
        <f>IF(日報入力!G1617="","",日報入力!V1617)</f>
        <v/>
      </c>
      <c r="Q1617" s="291" t="str">
        <f>IF(日報入力!G1617="","",日報入力!W1617)</f>
        <v/>
      </c>
      <c r="R1617" s="291" t="str">
        <f>IF(日報入力!G1617="","",日報入力!X1617)</f>
        <v/>
      </c>
      <c r="S1617" s="291" t="str">
        <f>IF(日報入力!G1617="","",日報入力!Y1617)</f>
        <v/>
      </c>
      <c r="T1617" s="291" t="str">
        <f>IF(日報入力!G1617="","",日報入力!Z1617)</f>
        <v/>
      </c>
      <c r="U1617" s="291" t="str">
        <f>IF(日報入力!G1617="","",日報入力!AA1617)</f>
        <v/>
      </c>
      <c r="V1617" s="378" t="str">
        <f>IF(日報入力!G1617="","",日報入力!AB1617)</f>
        <v/>
      </c>
      <c r="W1617" s="291" t="str">
        <f>IF(日報入力!G1617="","",日報入力!AC1617)</f>
        <v/>
      </c>
      <c r="X1617" s="291" t="str">
        <f>IF(日報入力!G1617="","",日報入力!AD1617)</f>
        <v/>
      </c>
      <c r="Y1617" s="291" t="str">
        <f>IF(日報入力!G1617="","",日報入力!AE1617)</f>
        <v/>
      </c>
      <c r="Z1617" s="291" t="str">
        <f>IF(日報入力!G1617="","",日報入力!AF1617)</f>
        <v/>
      </c>
      <c r="AA1617" s="291" t="str">
        <f>IF(日報入力!G1617="","",日報入力!AG1617)</f>
        <v/>
      </c>
      <c r="AB1617" s="291" t="str">
        <f>IF(日報入力!G1617="","",日報入力!AH1617)</f>
        <v/>
      </c>
      <c r="AC1617" s="291" t="str">
        <f>IF(日報入力!G1617="","",日報入力!AI1617)</f>
        <v/>
      </c>
      <c r="AD1617" s="291" t="str">
        <f>IF(日報入力!G1617="","",日報入力!AJ1617)</f>
        <v/>
      </c>
      <c r="AE1617" s="292" t="str">
        <f>IF(日報入力!G1617="","",日報入力!E1617)</f>
        <v/>
      </c>
      <c r="AF1617" s="293" t="str">
        <f>IF(日報入力!G1617="","",日報入力!AK1617)</f>
        <v/>
      </c>
      <c r="AG1617" s="293" t="str">
        <f>IF(日報入力!G1617="","",日報入力!AL1617)</f>
        <v/>
      </c>
      <c r="AH1617" s="293" t="str">
        <f>IF(日報入力!G1617="","",日報入力!AM1617)</f>
        <v/>
      </c>
      <c r="AI1617" s="294" t="str">
        <f>IF(日報入力!G1617&gt;0,日報入力!D1617*日報入力!K1617*日報入力!AL1617,"")</f>
        <v/>
      </c>
      <c r="AJ1617" s="294" t="str">
        <f>IF(日報入力!G1617&gt;0,日報入力!E1617*日報入力!AL1617,"")</f>
        <v/>
      </c>
      <c r="AK1617" s="294" t="str">
        <f>IF(日報入力!G1617&gt;0,AI1617-AJ1617,"")</f>
        <v/>
      </c>
      <c r="AL1617" s="292" t="str">
        <f>IF(日報入力!G1617&gt;0,日報入力!E1617*日報入力!AM1617,"")</f>
        <v/>
      </c>
      <c r="AM1617" s="292" t="str">
        <f>IF(日報入力!G1617&gt;0,日報入力!AB1617*日報入力!AM1617,"")</f>
        <v/>
      </c>
      <c r="AN1617" s="68" t="str">
        <f>IF(日報入力!G1617&gt;0,日報入力!C1617,"")</f>
        <v/>
      </c>
      <c r="AO1617" s="68" t="str">
        <f>日報入力!B1617</f>
        <v/>
      </c>
      <c r="AP1617" s="68" t="str">
        <f>IF(日報入力!AQ1617,日報入力!BA1617,"")</f>
        <v/>
      </c>
      <c r="AQ1617" s="68" t="str">
        <f>IF(日報入力!AR1617,日報入力!BB1617,"")</f>
        <v/>
      </c>
      <c r="AR1617" s="68" t="str">
        <f>IF(日報入力!AS1617,"N勤","")</f>
        <v/>
      </c>
      <c r="AS1617" s="295" t="e">
        <f t="shared" si="92"/>
        <v>#VALUE!</v>
      </c>
      <c r="AT1617" s="439" t="str">
        <f>日報入力!AY1617</f>
        <v/>
      </c>
      <c r="AU1617" s="518" t="str">
        <f>IF(日報入力!G1617,G1617*60/E1617,"")</f>
        <v/>
      </c>
      <c r="AV1617" s="528" t="str">
        <f>IF(日報入力!AT1617,日報入力!AT1617,"")</f>
        <v/>
      </c>
      <c r="AW1617" s="529" t="str">
        <f>IF(日報入力!AT1617,AE1617/日報入力!AT1617,"")</f>
        <v/>
      </c>
      <c r="AX1617" s="530" t="e">
        <f>IF(1&lt;日報集計!AT1617,AT1617/(((F1617-I1617-J1617-N1617-O1617)*60)/(E1617)),"")</f>
        <v>#VALUE!</v>
      </c>
      <c r="AY1617" s="664" t="str">
        <f>IF(日報入力!H1617,AT1617/(((F1617-J1617)*60)/E1617),"")</f>
        <v/>
      </c>
      <c r="AZ1617" s="664" t="str">
        <f>IF(日報入力!I1617,AT1617/((G1617*60)/E1617),"")</f>
        <v/>
      </c>
      <c r="BA1617" s="296" t="str">
        <f>IF(日報入力!G1617,G1617/F1617,"")</f>
        <v/>
      </c>
      <c r="BB1617" s="386" t="e">
        <f t="shared" si="93"/>
        <v>#VALUE!</v>
      </c>
      <c r="BC1617" s="386" t="e">
        <f t="shared" si="94"/>
        <v>#VALUE!</v>
      </c>
      <c r="BD1617" s="80">
        <f>日報入力!AU1617</f>
        <v>0</v>
      </c>
      <c r="BE1617" s="534" t="str">
        <f>IF(日報入力!AV1617,日報入力!AV1617,"")</f>
        <v/>
      </c>
      <c r="BF1617" s="534" t="str">
        <f>IF(日報入力!AW1617,日報入力!AW1617,"")</f>
        <v/>
      </c>
      <c r="BG1617" s="398" t="str">
        <f>IF(日報入力!G1617,日報入力!K1617*日報入力!D1617*日報入力!BC1617,"")</f>
        <v/>
      </c>
    </row>
    <row r="1618" spans="1:59" ht="20.25" hidden="1" customHeight="1" x14ac:dyDescent="0.15">
      <c r="A1618" s="302" t="str">
        <f>IF(日報入力!G1618="","",日報入力!G1618)</f>
        <v/>
      </c>
      <c r="B1618" s="291" t="str">
        <f>IF(日報入力!G1618="","",日報入力!H1618)</f>
        <v/>
      </c>
      <c r="C1618" s="291" t="str">
        <f>IF(日報入力!G1618="","",日報入力!I1618)</f>
        <v/>
      </c>
      <c r="D1618" s="291" t="str">
        <f>IF(日報入力!G1618="","",日報入力!J1618)</f>
        <v/>
      </c>
      <c r="E1618" s="291" t="str">
        <f>IF(日報入力!G1618="","",日報入力!K1618)</f>
        <v/>
      </c>
      <c r="F1618" s="291" t="str">
        <f>IF(日報入力!G1618="","",日報入力!L1618)</f>
        <v/>
      </c>
      <c r="G1618" s="291" t="str">
        <f>IF(日報入力!G1618="","",日報入力!L1618-日報入力!O1618-日報入力!P1618-日報入力!Q1618-日報入力!R1618-日報入力!S1618-日報入力!T1618-日報入力!U1618-日報入力!V1618-日報入力!W1618-日報入力!X1618-日報入力!Y1618-日報入力!Z1618)</f>
        <v/>
      </c>
      <c r="H1618" s="291" t="str">
        <f>IF(日報入力!G1618="","",IF(日報入力!M1618&gt;=0,日報入力!M1618*F1618,F1618))</f>
        <v/>
      </c>
      <c r="I1618" s="291" t="str">
        <f>IF(日報入力!G1618="","",日報入力!O1618)</f>
        <v/>
      </c>
      <c r="J1618" s="291" t="str">
        <f>IF(日報入力!G1618="","",日報入力!P1618)</f>
        <v/>
      </c>
      <c r="K1618" s="291" t="str">
        <f>IF(日報入力!G1618="","",日報入力!Q1618)</f>
        <v/>
      </c>
      <c r="L1618" s="291" t="str">
        <f>IF(日報入力!G1618="","",日報入力!R1618)</f>
        <v/>
      </c>
      <c r="M1618" s="291" t="str">
        <f>IF(日報入力!G1618="","",日報入力!S1618)</f>
        <v/>
      </c>
      <c r="N1618" s="291" t="str">
        <f>IF(日報入力!G1618="","",日報入力!T1618)</f>
        <v/>
      </c>
      <c r="O1618" s="291" t="str">
        <f>IF(日報入力!G1618="","",日報入力!U1618)</f>
        <v/>
      </c>
      <c r="P1618" s="291" t="str">
        <f>IF(日報入力!G1618="","",日報入力!V1618)</f>
        <v/>
      </c>
      <c r="Q1618" s="291" t="str">
        <f>IF(日報入力!G1618="","",日報入力!W1618)</f>
        <v/>
      </c>
      <c r="R1618" s="291" t="str">
        <f>IF(日報入力!G1618="","",日報入力!X1618)</f>
        <v/>
      </c>
      <c r="S1618" s="291" t="str">
        <f>IF(日報入力!G1618="","",日報入力!Y1618)</f>
        <v/>
      </c>
      <c r="T1618" s="291" t="str">
        <f>IF(日報入力!G1618="","",日報入力!Z1618)</f>
        <v/>
      </c>
      <c r="U1618" s="291" t="str">
        <f>IF(日報入力!G1618="","",日報入力!AA1618)</f>
        <v/>
      </c>
      <c r="V1618" s="378" t="str">
        <f>IF(日報入力!G1618="","",日報入力!AB1618)</f>
        <v/>
      </c>
      <c r="W1618" s="291" t="str">
        <f>IF(日報入力!G1618="","",日報入力!AC1618)</f>
        <v/>
      </c>
      <c r="X1618" s="291" t="str">
        <f>IF(日報入力!G1618="","",日報入力!AD1618)</f>
        <v/>
      </c>
      <c r="Y1618" s="291" t="str">
        <f>IF(日報入力!G1618="","",日報入力!AE1618)</f>
        <v/>
      </c>
      <c r="Z1618" s="291" t="str">
        <f>IF(日報入力!G1618="","",日報入力!AF1618)</f>
        <v/>
      </c>
      <c r="AA1618" s="291" t="str">
        <f>IF(日報入力!G1618="","",日報入力!AG1618)</f>
        <v/>
      </c>
      <c r="AB1618" s="291" t="str">
        <f>IF(日報入力!G1618="","",日報入力!AH1618)</f>
        <v/>
      </c>
      <c r="AC1618" s="291" t="str">
        <f>IF(日報入力!G1618="","",日報入力!AI1618)</f>
        <v/>
      </c>
      <c r="AD1618" s="291" t="str">
        <f>IF(日報入力!G1618="","",日報入力!AJ1618)</f>
        <v/>
      </c>
      <c r="AE1618" s="292" t="str">
        <f>IF(日報入力!G1618="","",日報入力!E1618)</f>
        <v/>
      </c>
      <c r="AF1618" s="293" t="str">
        <f>IF(日報入力!G1618="","",日報入力!AK1618)</f>
        <v/>
      </c>
      <c r="AG1618" s="293" t="str">
        <f>IF(日報入力!G1618="","",日報入力!AL1618)</f>
        <v/>
      </c>
      <c r="AH1618" s="293" t="str">
        <f>IF(日報入力!G1618="","",日報入力!AM1618)</f>
        <v/>
      </c>
      <c r="AI1618" s="294" t="str">
        <f>IF(日報入力!G1618&gt;0,日報入力!D1618*日報入力!K1618*日報入力!AL1618,"")</f>
        <v/>
      </c>
      <c r="AJ1618" s="294" t="str">
        <f>IF(日報入力!G1618&gt;0,日報入力!E1618*日報入力!AL1618,"")</f>
        <v/>
      </c>
      <c r="AK1618" s="294" t="str">
        <f>IF(日報入力!G1618&gt;0,AI1618-AJ1618,"")</f>
        <v/>
      </c>
      <c r="AL1618" s="292" t="str">
        <f>IF(日報入力!G1618&gt;0,日報入力!E1618*日報入力!AM1618,"")</f>
        <v/>
      </c>
      <c r="AM1618" s="292" t="str">
        <f>IF(日報入力!G1618&gt;0,日報入力!AB1618*日報入力!AM1618,"")</f>
        <v/>
      </c>
      <c r="AN1618" s="68" t="str">
        <f>IF(日報入力!G1618&gt;0,日報入力!C1618,"")</f>
        <v/>
      </c>
      <c r="AO1618" s="68" t="str">
        <f>日報入力!B1618</f>
        <v/>
      </c>
      <c r="AP1618" s="68" t="str">
        <f>IF(日報入力!AQ1618,日報入力!BA1618,"")</f>
        <v/>
      </c>
      <c r="AQ1618" s="68" t="str">
        <f>IF(日報入力!AR1618,日報入力!BB1618,"")</f>
        <v/>
      </c>
      <c r="AR1618" s="68" t="str">
        <f>IF(日報入力!AS1618,"N勤","")</f>
        <v/>
      </c>
      <c r="AS1618" s="295" t="e">
        <f t="shared" si="92"/>
        <v>#VALUE!</v>
      </c>
      <c r="AT1618" s="439" t="str">
        <f>日報入力!AY1618</f>
        <v/>
      </c>
      <c r="AU1618" s="518" t="str">
        <f>IF(日報入力!G1618,G1618*60/E1618,"")</f>
        <v/>
      </c>
      <c r="AV1618" s="528" t="str">
        <f>IF(日報入力!AT1618,日報入力!AT1618,"")</f>
        <v/>
      </c>
      <c r="AW1618" s="529" t="str">
        <f>IF(日報入力!AT1618,AE1618/日報入力!AT1618,"")</f>
        <v/>
      </c>
      <c r="AX1618" s="530" t="e">
        <f>IF(1&lt;日報集計!AT1618,AT1618/(((F1618-I1618-J1618-N1618-O1618)*60)/(E1618)),"")</f>
        <v>#VALUE!</v>
      </c>
      <c r="AY1618" s="664" t="str">
        <f>IF(日報入力!H1618,AT1618/(((F1618-J1618)*60)/E1618),"")</f>
        <v/>
      </c>
      <c r="AZ1618" s="664" t="str">
        <f>IF(日報入力!I1618,AT1618/((G1618*60)/E1618),"")</f>
        <v/>
      </c>
      <c r="BA1618" s="296" t="str">
        <f>IF(日報入力!G1618,G1618/F1618,"")</f>
        <v/>
      </c>
      <c r="BB1618" s="386" t="e">
        <f t="shared" si="93"/>
        <v>#VALUE!</v>
      </c>
      <c r="BC1618" s="386" t="e">
        <f t="shared" si="94"/>
        <v>#VALUE!</v>
      </c>
      <c r="BD1618" s="80">
        <f>日報入力!AU1618</f>
        <v>0</v>
      </c>
      <c r="BE1618" s="534" t="str">
        <f>IF(日報入力!AV1618,日報入力!AV1618,"")</f>
        <v/>
      </c>
      <c r="BF1618" s="534" t="str">
        <f>IF(日報入力!AW1618,日報入力!AW1618,"")</f>
        <v/>
      </c>
      <c r="BG1618" s="398" t="str">
        <f>IF(日報入力!G1618,日報入力!K1618*日報入力!D1618*日報入力!BC1618,"")</f>
        <v/>
      </c>
    </row>
    <row r="1619" spans="1:59" ht="20.25" hidden="1" customHeight="1" x14ac:dyDescent="0.15">
      <c r="A1619" s="302" t="str">
        <f>IF(日報入力!G1619="","",日報入力!G1619)</f>
        <v/>
      </c>
      <c r="B1619" s="291" t="str">
        <f>IF(日報入力!G1619="","",日報入力!H1619)</f>
        <v/>
      </c>
      <c r="C1619" s="291" t="str">
        <f>IF(日報入力!G1619="","",日報入力!I1619)</f>
        <v/>
      </c>
      <c r="D1619" s="291" t="str">
        <f>IF(日報入力!G1619="","",日報入力!J1619)</f>
        <v/>
      </c>
      <c r="E1619" s="291" t="str">
        <f>IF(日報入力!G1619="","",日報入力!K1619)</f>
        <v/>
      </c>
      <c r="F1619" s="291" t="str">
        <f>IF(日報入力!G1619="","",日報入力!L1619)</f>
        <v/>
      </c>
      <c r="G1619" s="291" t="str">
        <f>IF(日報入力!G1619="","",日報入力!L1619-日報入力!O1619-日報入力!P1619-日報入力!Q1619-日報入力!R1619-日報入力!S1619-日報入力!T1619-日報入力!U1619-日報入力!V1619-日報入力!W1619-日報入力!X1619-日報入力!Y1619-日報入力!Z1619)</f>
        <v/>
      </c>
      <c r="H1619" s="291" t="str">
        <f>IF(日報入力!G1619="","",IF(日報入力!M1619&gt;=0,日報入力!M1619*F1619,F1619))</f>
        <v/>
      </c>
      <c r="I1619" s="291" t="str">
        <f>IF(日報入力!G1619="","",日報入力!O1619)</f>
        <v/>
      </c>
      <c r="J1619" s="291" t="str">
        <f>IF(日報入力!G1619="","",日報入力!P1619)</f>
        <v/>
      </c>
      <c r="K1619" s="291" t="str">
        <f>IF(日報入力!G1619="","",日報入力!Q1619)</f>
        <v/>
      </c>
      <c r="L1619" s="291" t="str">
        <f>IF(日報入力!G1619="","",日報入力!R1619)</f>
        <v/>
      </c>
      <c r="M1619" s="291" t="str">
        <f>IF(日報入力!G1619="","",日報入力!S1619)</f>
        <v/>
      </c>
      <c r="N1619" s="291" t="str">
        <f>IF(日報入力!G1619="","",日報入力!T1619)</f>
        <v/>
      </c>
      <c r="O1619" s="291" t="str">
        <f>IF(日報入力!G1619="","",日報入力!U1619)</f>
        <v/>
      </c>
      <c r="P1619" s="291" t="str">
        <f>IF(日報入力!G1619="","",日報入力!V1619)</f>
        <v/>
      </c>
      <c r="Q1619" s="291" t="str">
        <f>IF(日報入力!G1619="","",日報入力!W1619)</f>
        <v/>
      </c>
      <c r="R1619" s="291" t="str">
        <f>IF(日報入力!G1619="","",日報入力!X1619)</f>
        <v/>
      </c>
      <c r="S1619" s="291" t="str">
        <f>IF(日報入力!G1619="","",日報入力!Y1619)</f>
        <v/>
      </c>
      <c r="T1619" s="291" t="str">
        <f>IF(日報入力!G1619="","",日報入力!Z1619)</f>
        <v/>
      </c>
      <c r="U1619" s="291" t="str">
        <f>IF(日報入力!G1619="","",日報入力!AA1619)</f>
        <v/>
      </c>
      <c r="V1619" s="378" t="str">
        <f>IF(日報入力!G1619="","",日報入力!AB1619)</f>
        <v/>
      </c>
      <c r="W1619" s="291" t="str">
        <f>IF(日報入力!G1619="","",日報入力!AC1619)</f>
        <v/>
      </c>
      <c r="X1619" s="291" t="str">
        <f>IF(日報入力!G1619="","",日報入力!AD1619)</f>
        <v/>
      </c>
      <c r="Y1619" s="291" t="str">
        <f>IF(日報入力!G1619="","",日報入力!AE1619)</f>
        <v/>
      </c>
      <c r="Z1619" s="291" t="str">
        <f>IF(日報入力!G1619="","",日報入力!AF1619)</f>
        <v/>
      </c>
      <c r="AA1619" s="291" t="str">
        <f>IF(日報入力!G1619="","",日報入力!AG1619)</f>
        <v/>
      </c>
      <c r="AB1619" s="291" t="str">
        <f>IF(日報入力!G1619="","",日報入力!AH1619)</f>
        <v/>
      </c>
      <c r="AC1619" s="291" t="str">
        <f>IF(日報入力!G1619="","",日報入力!AI1619)</f>
        <v/>
      </c>
      <c r="AD1619" s="291" t="str">
        <f>IF(日報入力!G1619="","",日報入力!AJ1619)</f>
        <v/>
      </c>
      <c r="AE1619" s="292" t="str">
        <f>IF(日報入力!G1619="","",日報入力!E1619)</f>
        <v/>
      </c>
      <c r="AF1619" s="293" t="str">
        <f>IF(日報入力!G1619="","",日報入力!AK1619)</f>
        <v/>
      </c>
      <c r="AG1619" s="293" t="str">
        <f>IF(日報入力!G1619="","",日報入力!AL1619)</f>
        <v/>
      </c>
      <c r="AH1619" s="293" t="str">
        <f>IF(日報入力!G1619="","",日報入力!AM1619)</f>
        <v/>
      </c>
      <c r="AI1619" s="294" t="str">
        <f>IF(日報入力!G1619&gt;0,日報入力!D1619*日報入力!K1619*日報入力!AL1619,"")</f>
        <v/>
      </c>
      <c r="AJ1619" s="294" t="str">
        <f>IF(日報入力!G1619&gt;0,日報入力!E1619*日報入力!AL1619,"")</f>
        <v/>
      </c>
      <c r="AK1619" s="294" t="str">
        <f>IF(日報入力!G1619&gt;0,AI1619-AJ1619,"")</f>
        <v/>
      </c>
      <c r="AL1619" s="292" t="str">
        <f>IF(日報入力!G1619&gt;0,日報入力!E1619*日報入力!AM1619,"")</f>
        <v/>
      </c>
      <c r="AM1619" s="292" t="str">
        <f>IF(日報入力!G1619&gt;0,日報入力!AB1619*日報入力!AM1619,"")</f>
        <v/>
      </c>
      <c r="AN1619" s="68" t="str">
        <f>IF(日報入力!G1619&gt;0,日報入力!C1619,"")</f>
        <v/>
      </c>
      <c r="AO1619" s="68" t="str">
        <f>日報入力!B1619</f>
        <v/>
      </c>
      <c r="AP1619" s="68" t="str">
        <f>IF(日報入力!AQ1619,日報入力!BA1619,"")</f>
        <v/>
      </c>
      <c r="AQ1619" s="68" t="str">
        <f>IF(日報入力!AR1619,日報入力!BB1619,"")</f>
        <v/>
      </c>
      <c r="AR1619" s="68" t="str">
        <f>IF(日報入力!AS1619,"N勤","")</f>
        <v/>
      </c>
      <c r="AS1619" s="295" t="e">
        <f t="shared" si="92"/>
        <v>#VALUE!</v>
      </c>
      <c r="AT1619" s="439" t="str">
        <f>日報入力!AY1619</f>
        <v/>
      </c>
      <c r="AU1619" s="518" t="str">
        <f>IF(日報入力!G1619,G1619*60/E1619,"")</f>
        <v/>
      </c>
      <c r="AV1619" s="528" t="str">
        <f>IF(日報入力!AT1619,日報入力!AT1619,"")</f>
        <v/>
      </c>
      <c r="AW1619" s="529" t="str">
        <f>IF(日報入力!AT1619,AE1619/日報入力!AT1619,"")</f>
        <v/>
      </c>
      <c r="AX1619" s="530" t="e">
        <f>IF(1&lt;日報集計!AT1619,AT1619/(((F1619-I1619-J1619-N1619-O1619)*60)/(E1619)),"")</f>
        <v>#VALUE!</v>
      </c>
      <c r="AY1619" s="664" t="str">
        <f>IF(日報入力!H1619,AT1619/(((F1619-J1619)*60)/E1619),"")</f>
        <v/>
      </c>
      <c r="AZ1619" s="664" t="str">
        <f>IF(日報入力!I1619,AT1619/((G1619*60)/E1619),"")</f>
        <v/>
      </c>
      <c r="BA1619" s="296" t="str">
        <f>IF(日報入力!G1619,G1619/F1619,"")</f>
        <v/>
      </c>
      <c r="BB1619" s="386" t="e">
        <f t="shared" si="93"/>
        <v>#VALUE!</v>
      </c>
      <c r="BC1619" s="386" t="e">
        <f t="shared" si="94"/>
        <v>#VALUE!</v>
      </c>
      <c r="BD1619" s="80">
        <f>日報入力!AU1619</f>
        <v>0</v>
      </c>
      <c r="BE1619" s="534" t="str">
        <f>IF(日報入力!AV1619,日報入力!AV1619,"")</f>
        <v/>
      </c>
      <c r="BF1619" s="534" t="str">
        <f>IF(日報入力!AW1619,日報入力!AW1619,"")</f>
        <v/>
      </c>
      <c r="BG1619" s="398" t="str">
        <f>IF(日報入力!G1619,日報入力!K1619*日報入力!D1619*日報入力!BC1619,"")</f>
        <v/>
      </c>
    </row>
    <row r="1620" spans="1:59" ht="20.25" hidden="1" customHeight="1" x14ac:dyDescent="0.15">
      <c r="A1620" s="302" t="str">
        <f>IF(日報入力!G1620="","",日報入力!G1620)</f>
        <v/>
      </c>
      <c r="B1620" s="291" t="str">
        <f>IF(日報入力!G1620="","",日報入力!H1620)</f>
        <v/>
      </c>
      <c r="C1620" s="291" t="str">
        <f>IF(日報入力!G1620="","",日報入力!I1620)</f>
        <v/>
      </c>
      <c r="D1620" s="291" t="str">
        <f>IF(日報入力!G1620="","",日報入力!J1620)</f>
        <v/>
      </c>
      <c r="E1620" s="291" t="str">
        <f>IF(日報入力!G1620="","",日報入力!K1620)</f>
        <v/>
      </c>
      <c r="F1620" s="291" t="str">
        <f>IF(日報入力!G1620="","",日報入力!L1620)</f>
        <v/>
      </c>
      <c r="G1620" s="291" t="str">
        <f>IF(日報入力!G1620="","",日報入力!L1620-日報入力!O1620-日報入力!P1620-日報入力!Q1620-日報入力!R1620-日報入力!S1620-日報入力!T1620-日報入力!U1620-日報入力!V1620-日報入力!W1620-日報入力!X1620-日報入力!Y1620-日報入力!Z1620)</f>
        <v/>
      </c>
      <c r="H1620" s="291" t="str">
        <f>IF(日報入力!G1620="","",IF(日報入力!M1620&gt;=0,日報入力!M1620*F1620,F1620))</f>
        <v/>
      </c>
      <c r="I1620" s="291" t="str">
        <f>IF(日報入力!G1620="","",日報入力!O1620)</f>
        <v/>
      </c>
      <c r="J1620" s="291" t="str">
        <f>IF(日報入力!G1620="","",日報入力!P1620)</f>
        <v/>
      </c>
      <c r="K1620" s="291" t="str">
        <f>IF(日報入力!G1620="","",日報入力!Q1620)</f>
        <v/>
      </c>
      <c r="L1620" s="291" t="str">
        <f>IF(日報入力!G1620="","",日報入力!R1620)</f>
        <v/>
      </c>
      <c r="M1620" s="291" t="str">
        <f>IF(日報入力!G1620="","",日報入力!S1620)</f>
        <v/>
      </c>
      <c r="N1620" s="291" t="str">
        <f>IF(日報入力!G1620="","",日報入力!T1620)</f>
        <v/>
      </c>
      <c r="O1620" s="291" t="str">
        <f>IF(日報入力!G1620="","",日報入力!U1620)</f>
        <v/>
      </c>
      <c r="P1620" s="291" t="str">
        <f>IF(日報入力!G1620="","",日報入力!V1620)</f>
        <v/>
      </c>
      <c r="Q1620" s="291" t="str">
        <f>IF(日報入力!G1620="","",日報入力!W1620)</f>
        <v/>
      </c>
      <c r="R1620" s="291" t="str">
        <f>IF(日報入力!G1620="","",日報入力!X1620)</f>
        <v/>
      </c>
      <c r="S1620" s="291" t="str">
        <f>IF(日報入力!G1620="","",日報入力!Y1620)</f>
        <v/>
      </c>
      <c r="T1620" s="291" t="str">
        <f>IF(日報入力!G1620="","",日報入力!Z1620)</f>
        <v/>
      </c>
      <c r="U1620" s="291" t="str">
        <f>IF(日報入力!G1620="","",日報入力!AA1620)</f>
        <v/>
      </c>
      <c r="V1620" s="378" t="str">
        <f>IF(日報入力!G1620="","",日報入力!AB1620)</f>
        <v/>
      </c>
      <c r="W1620" s="291" t="str">
        <f>IF(日報入力!G1620="","",日報入力!AC1620)</f>
        <v/>
      </c>
      <c r="X1620" s="291" t="str">
        <f>IF(日報入力!G1620="","",日報入力!AD1620)</f>
        <v/>
      </c>
      <c r="Y1620" s="291" t="str">
        <f>IF(日報入力!G1620="","",日報入力!AE1620)</f>
        <v/>
      </c>
      <c r="Z1620" s="291" t="str">
        <f>IF(日報入力!G1620="","",日報入力!AF1620)</f>
        <v/>
      </c>
      <c r="AA1620" s="291" t="str">
        <f>IF(日報入力!G1620="","",日報入力!AG1620)</f>
        <v/>
      </c>
      <c r="AB1620" s="291" t="str">
        <f>IF(日報入力!G1620="","",日報入力!AH1620)</f>
        <v/>
      </c>
      <c r="AC1620" s="291" t="str">
        <f>IF(日報入力!G1620="","",日報入力!AI1620)</f>
        <v/>
      </c>
      <c r="AD1620" s="291" t="str">
        <f>IF(日報入力!G1620="","",日報入力!AJ1620)</f>
        <v/>
      </c>
      <c r="AE1620" s="292" t="str">
        <f>IF(日報入力!G1620="","",日報入力!E1620)</f>
        <v/>
      </c>
      <c r="AF1620" s="293" t="str">
        <f>IF(日報入力!G1620="","",日報入力!AK1620)</f>
        <v/>
      </c>
      <c r="AG1620" s="293" t="str">
        <f>IF(日報入力!G1620="","",日報入力!AL1620)</f>
        <v/>
      </c>
      <c r="AH1620" s="293" t="str">
        <f>IF(日報入力!G1620="","",日報入力!AM1620)</f>
        <v/>
      </c>
      <c r="AI1620" s="294" t="str">
        <f>IF(日報入力!G1620&gt;0,日報入力!D1620*日報入力!K1620*日報入力!AL1620,"")</f>
        <v/>
      </c>
      <c r="AJ1620" s="294" t="str">
        <f>IF(日報入力!G1620&gt;0,日報入力!E1620*日報入力!AL1620,"")</f>
        <v/>
      </c>
      <c r="AK1620" s="294" t="str">
        <f>IF(日報入力!G1620&gt;0,AI1620-AJ1620,"")</f>
        <v/>
      </c>
      <c r="AL1620" s="292" t="str">
        <f>IF(日報入力!G1620&gt;0,日報入力!E1620*日報入力!AM1620,"")</f>
        <v/>
      </c>
      <c r="AM1620" s="292" t="str">
        <f>IF(日報入力!G1620&gt;0,日報入力!AB1620*日報入力!AM1620,"")</f>
        <v/>
      </c>
      <c r="AN1620" s="68" t="str">
        <f>IF(日報入力!G1620&gt;0,日報入力!C1620,"")</f>
        <v/>
      </c>
      <c r="AO1620" s="68" t="str">
        <f>日報入力!B1620</f>
        <v/>
      </c>
      <c r="AP1620" s="68" t="str">
        <f>IF(日報入力!AQ1620,日報入力!BA1620,"")</f>
        <v/>
      </c>
      <c r="AQ1620" s="68" t="str">
        <f>IF(日報入力!AR1620,日報入力!BB1620,"")</f>
        <v/>
      </c>
      <c r="AR1620" s="68" t="str">
        <f>IF(日報入力!AS1620,"N勤","")</f>
        <v/>
      </c>
      <c r="AS1620" s="295" t="e">
        <f t="shared" si="92"/>
        <v>#VALUE!</v>
      </c>
      <c r="AT1620" s="439" t="str">
        <f>日報入力!AY1620</f>
        <v/>
      </c>
      <c r="AU1620" s="518" t="str">
        <f>IF(日報入力!G1620,G1620*60/E1620,"")</f>
        <v/>
      </c>
      <c r="AV1620" s="528" t="str">
        <f>IF(日報入力!AT1620,日報入力!AT1620,"")</f>
        <v/>
      </c>
      <c r="AW1620" s="529" t="str">
        <f>IF(日報入力!AT1620,AE1620/日報入力!AT1620,"")</f>
        <v/>
      </c>
      <c r="AX1620" s="530" t="e">
        <f>IF(1&lt;日報集計!AT1620,AT1620/(((F1620-I1620-J1620-N1620-O1620)*60)/(E1620)),"")</f>
        <v>#VALUE!</v>
      </c>
      <c r="AY1620" s="664" t="str">
        <f>IF(日報入力!H1620,AT1620/(((F1620-J1620)*60)/E1620),"")</f>
        <v/>
      </c>
      <c r="AZ1620" s="664" t="str">
        <f>IF(日報入力!I1620,AT1620/((G1620*60)/E1620),"")</f>
        <v/>
      </c>
      <c r="BA1620" s="296" t="str">
        <f>IF(日報入力!G1620,G1620/F1620,"")</f>
        <v/>
      </c>
      <c r="BB1620" s="386" t="e">
        <f t="shared" si="93"/>
        <v>#VALUE!</v>
      </c>
      <c r="BC1620" s="386" t="e">
        <f t="shared" si="94"/>
        <v>#VALUE!</v>
      </c>
      <c r="BD1620" s="80">
        <f>日報入力!AU1620</f>
        <v>0</v>
      </c>
      <c r="BE1620" s="534" t="str">
        <f>IF(日報入力!AV1620,日報入力!AV1620,"")</f>
        <v/>
      </c>
      <c r="BF1620" s="534" t="str">
        <f>IF(日報入力!AW1620,日報入力!AW1620,"")</f>
        <v/>
      </c>
      <c r="BG1620" s="398" t="str">
        <f>IF(日報入力!G1620,日報入力!K1620*日報入力!D1620*日報入力!BC1620,"")</f>
        <v/>
      </c>
    </row>
    <row r="1621" spans="1:59" ht="20.25" hidden="1" customHeight="1" x14ac:dyDescent="0.15">
      <c r="A1621" s="302" t="str">
        <f>IF(日報入力!G1621="","",日報入力!G1621)</f>
        <v/>
      </c>
      <c r="B1621" s="291" t="str">
        <f>IF(日報入力!G1621="","",日報入力!H1621)</f>
        <v/>
      </c>
      <c r="C1621" s="291" t="str">
        <f>IF(日報入力!G1621="","",日報入力!I1621)</f>
        <v/>
      </c>
      <c r="D1621" s="291" t="str">
        <f>IF(日報入力!G1621="","",日報入力!J1621)</f>
        <v/>
      </c>
      <c r="E1621" s="291" t="str">
        <f>IF(日報入力!G1621="","",日報入力!K1621)</f>
        <v/>
      </c>
      <c r="F1621" s="291" t="str">
        <f>IF(日報入力!G1621="","",日報入力!L1621)</f>
        <v/>
      </c>
      <c r="G1621" s="291" t="str">
        <f>IF(日報入力!G1621="","",日報入力!L1621-日報入力!O1621-日報入力!P1621-日報入力!Q1621-日報入力!R1621-日報入力!S1621-日報入力!T1621-日報入力!U1621-日報入力!V1621-日報入力!W1621-日報入力!X1621-日報入力!Y1621-日報入力!Z1621)</f>
        <v/>
      </c>
      <c r="H1621" s="291" t="str">
        <f>IF(日報入力!G1621="","",IF(日報入力!M1621&gt;=0,日報入力!M1621*F1621,F1621))</f>
        <v/>
      </c>
      <c r="I1621" s="291" t="str">
        <f>IF(日報入力!G1621="","",日報入力!O1621)</f>
        <v/>
      </c>
      <c r="J1621" s="291" t="str">
        <f>IF(日報入力!G1621="","",日報入力!P1621)</f>
        <v/>
      </c>
      <c r="K1621" s="291" t="str">
        <f>IF(日報入力!G1621="","",日報入力!Q1621)</f>
        <v/>
      </c>
      <c r="L1621" s="291" t="str">
        <f>IF(日報入力!G1621="","",日報入力!R1621)</f>
        <v/>
      </c>
      <c r="M1621" s="291" t="str">
        <f>IF(日報入力!G1621="","",日報入力!S1621)</f>
        <v/>
      </c>
      <c r="N1621" s="291" t="str">
        <f>IF(日報入力!G1621="","",日報入力!T1621)</f>
        <v/>
      </c>
      <c r="O1621" s="291" t="str">
        <f>IF(日報入力!G1621="","",日報入力!U1621)</f>
        <v/>
      </c>
      <c r="P1621" s="291" t="str">
        <f>IF(日報入力!G1621="","",日報入力!V1621)</f>
        <v/>
      </c>
      <c r="Q1621" s="291" t="str">
        <f>IF(日報入力!G1621="","",日報入力!W1621)</f>
        <v/>
      </c>
      <c r="R1621" s="291" t="str">
        <f>IF(日報入力!G1621="","",日報入力!X1621)</f>
        <v/>
      </c>
      <c r="S1621" s="291" t="str">
        <f>IF(日報入力!G1621="","",日報入力!Y1621)</f>
        <v/>
      </c>
      <c r="T1621" s="291" t="str">
        <f>IF(日報入力!G1621="","",日報入力!Z1621)</f>
        <v/>
      </c>
      <c r="U1621" s="291" t="str">
        <f>IF(日報入力!G1621="","",日報入力!AA1621)</f>
        <v/>
      </c>
      <c r="V1621" s="378" t="str">
        <f>IF(日報入力!G1621="","",日報入力!AB1621)</f>
        <v/>
      </c>
      <c r="W1621" s="291" t="str">
        <f>IF(日報入力!G1621="","",日報入力!AC1621)</f>
        <v/>
      </c>
      <c r="X1621" s="291" t="str">
        <f>IF(日報入力!G1621="","",日報入力!AD1621)</f>
        <v/>
      </c>
      <c r="Y1621" s="291" t="str">
        <f>IF(日報入力!G1621="","",日報入力!AE1621)</f>
        <v/>
      </c>
      <c r="Z1621" s="291" t="str">
        <f>IF(日報入力!G1621="","",日報入力!AF1621)</f>
        <v/>
      </c>
      <c r="AA1621" s="291" t="str">
        <f>IF(日報入力!G1621="","",日報入力!AG1621)</f>
        <v/>
      </c>
      <c r="AB1621" s="291" t="str">
        <f>IF(日報入力!G1621="","",日報入力!AH1621)</f>
        <v/>
      </c>
      <c r="AC1621" s="291" t="str">
        <f>IF(日報入力!G1621="","",日報入力!AI1621)</f>
        <v/>
      </c>
      <c r="AD1621" s="291" t="str">
        <f>IF(日報入力!G1621="","",日報入力!AJ1621)</f>
        <v/>
      </c>
      <c r="AE1621" s="292" t="str">
        <f>IF(日報入力!G1621="","",日報入力!E1621)</f>
        <v/>
      </c>
      <c r="AF1621" s="293" t="str">
        <f>IF(日報入力!G1621="","",日報入力!AK1621)</f>
        <v/>
      </c>
      <c r="AG1621" s="293" t="str">
        <f>IF(日報入力!G1621="","",日報入力!AL1621)</f>
        <v/>
      </c>
      <c r="AH1621" s="293" t="str">
        <f>IF(日報入力!G1621="","",日報入力!AM1621)</f>
        <v/>
      </c>
      <c r="AI1621" s="294" t="str">
        <f>IF(日報入力!G1621&gt;0,日報入力!D1621*日報入力!K1621*日報入力!AL1621,"")</f>
        <v/>
      </c>
      <c r="AJ1621" s="294" t="str">
        <f>IF(日報入力!G1621&gt;0,日報入力!E1621*日報入力!AL1621,"")</f>
        <v/>
      </c>
      <c r="AK1621" s="294" t="str">
        <f>IF(日報入力!G1621&gt;0,AI1621-AJ1621,"")</f>
        <v/>
      </c>
      <c r="AL1621" s="292" t="str">
        <f>IF(日報入力!G1621&gt;0,日報入力!E1621*日報入力!AM1621,"")</f>
        <v/>
      </c>
      <c r="AM1621" s="292" t="str">
        <f>IF(日報入力!G1621&gt;0,日報入力!AB1621*日報入力!AM1621,"")</f>
        <v/>
      </c>
      <c r="AN1621" s="68" t="str">
        <f>IF(日報入力!G1621&gt;0,日報入力!C1621,"")</f>
        <v/>
      </c>
      <c r="AO1621" s="68" t="str">
        <f>日報入力!B1621</f>
        <v/>
      </c>
      <c r="AP1621" s="68" t="str">
        <f>IF(日報入力!AQ1621,日報入力!BA1621,"")</f>
        <v/>
      </c>
      <c r="AQ1621" s="68" t="str">
        <f>IF(日報入力!AR1621,日報入力!BB1621,"")</f>
        <v/>
      </c>
      <c r="AR1621" s="68" t="str">
        <f>IF(日報入力!AS1621,"N勤","")</f>
        <v/>
      </c>
      <c r="AS1621" s="295" t="e">
        <f t="shared" si="92"/>
        <v>#VALUE!</v>
      </c>
      <c r="AT1621" s="439" t="str">
        <f>日報入力!AY1621</f>
        <v/>
      </c>
      <c r="AU1621" s="518" t="str">
        <f>IF(日報入力!G1621,G1621*60/E1621,"")</f>
        <v/>
      </c>
      <c r="AV1621" s="528" t="str">
        <f>IF(日報入力!AT1621,日報入力!AT1621,"")</f>
        <v/>
      </c>
      <c r="AW1621" s="529" t="str">
        <f>IF(日報入力!AT1621,AE1621/日報入力!AT1621,"")</f>
        <v/>
      </c>
      <c r="AX1621" s="530" t="e">
        <f>IF(1&lt;日報集計!AT1621,AT1621/(((F1621-I1621-J1621-N1621-O1621)*60)/(E1621)),"")</f>
        <v>#VALUE!</v>
      </c>
      <c r="AY1621" s="664" t="str">
        <f>IF(日報入力!H1621,AT1621/(((F1621-J1621)*60)/E1621),"")</f>
        <v/>
      </c>
      <c r="AZ1621" s="664" t="str">
        <f>IF(日報入力!I1621,AT1621/((G1621*60)/E1621),"")</f>
        <v/>
      </c>
      <c r="BA1621" s="296" t="str">
        <f>IF(日報入力!G1621,G1621/F1621,"")</f>
        <v/>
      </c>
      <c r="BB1621" s="386" t="e">
        <f t="shared" si="93"/>
        <v>#VALUE!</v>
      </c>
      <c r="BC1621" s="386" t="e">
        <f t="shared" si="94"/>
        <v>#VALUE!</v>
      </c>
      <c r="BD1621" s="80">
        <f>日報入力!AU1621</f>
        <v>0</v>
      </c>
      <c r="BE1621" s="534" t="str">
        <f>IF(日報入力!AV1621,日報入力!AV1621,"")</f>
        <v/>
      </c>
      <c r="BF1621" s="534" t="str">
        <f>IF(日報入力!AW1621,日報入力!AW1621,"")</f>
        <v/>
      </c>
      <c r="BG1621" s="398" t="str">
        <f>IF(日報入力!G1621,日報入力!K1621*日報入力!D1621*日報入力!BC1621,"")</f>
        <v/>
      </c>
    </row>
    <row r="1622" spans="1:59" ht="20.25" hidden="1" customHeight="1" x14ac:dyDescent="0.15">
      <c r="A1622" s="302" t="str">
        <f>IF(日報入力!G1622="","",日報入力!G1622)</f>
        <v/>
      </c>
      <c r="B1622" s="291" t="str">
        <f>IF(日報入力!G1622="","",日報入力!H1622)</f>
        <v/>
      </c>
      <c r="C1622" s="291" t="str">
        <f>IF(日報入力!G1622="","",日報入力!I1622)</f>
        <v/>
      </c>
      <c r="D1622" s="291" t="str">
        <f>IF(日報入力!G1622="","",日報入力!J1622)</f>
        <v/>
      </c>
      <c r="E1622" s="291" t="str">
        <f>IF(日報入力!G1622="","",日報入力!K1622)</f>
        <v/>
      </c>
      <c r="F1622" s="291" t="str">
        <f>IF(日報入力!G1622="","",日報入力!L1622)</f>
        <v/>
      </c>
      <c r="G1622" s="291" t="str">
        <f>IF(日報入力!G1622="","",日報入力!L1622-日報入力!O1622-日報入力!P1622-日報入力!Q1622-日報入力!R1622-日報入力!S1622-日報入力!T1622-日報入力!U1622-日報入力!V1622-日報入力!W1622-日報入力!X1622-日報入力!Y1622-日報入力!Z1622)</f>
        <v/>
      </c>
      <c r="H1622" s="291" t="str">
        <f>IF(日報入力!G1622="","",IF(日報入力!M1622&gt;=0,日報入力!M1622*F1622,F1622))</f>
        <v/>
      </c>
      <c r="I1622" s="291" t="str">
        <f>IF(日報入力!G1622="","",日報入力!O1622)</f>
        <v/>
      </c>
      <c r="J1622" s="291" t="str">
        <f>IF(日報入力!G1622="","",日報入力!P1622)</f>
        <v/>
      </c>
      <c r="K1622" s="291" t="str">
        <f>IF(日報入力!G1622="","",日報入力!Q1622)</f>
        <v/>
      </c>
      <c r="L1622" s="291" t="str">
        <f>IF(日報入力!G1622="","",日報入力!R1622)</f>
        <v/>
      </c>
      <c r="M1622" s="291" t="str">
        <f>IF(日報入力!G1622="","",日報入力!S1622)</f>
        <v/>
      </c>
      <c r="N1622" s="291" t="str">
        <f>IF(日報入力!G1622="","",日報入力!T1622)</f>
        <v/>
      </c>
      <c r="O1622" s="291" t="str">
        <f>IF(日報入力!G1622="","",日報入力!U1622)</f>
        <v/>
      </c>
      <c r="P1622" s="291" t="str">
        <f>IF(日報入力!G1622="","",日報入力!V1622)</f>
        <v/>
      </c>
      <c r="Q1622" s="291" t="str">
        <f>IF(日報入力!G1622="","",日報入力!W1622)</f>
        <v/>
      </c>
      <c r="R1622" s="291" t="str">
        <f>IF(日報入力!G1622="","",日報入力!X1622)</f>
        <v/>
      </c>
      <c r="S1622" s="291" t="str">
        <f>IF(日報入力!G1622="","",日報入力!Y1622)</f>
        <v/>
      </c>
      <c r="T1622" s="291" t="str">
        <f>IF(日報入力!G1622="","",日報入力!Z1622)</f>
        <v/>
      </c>
      <c r="U1622" s="291" t="str">
        <f>IF(日報入力!G1622="","",日報入力!AA1622)</f>
        <v/>
      </c>
      <c r="V1622" s="378" t="str">
        <f>IF(日報入力!G1622="","",日報入力!AB1622)</f>
        <v/>
      </c>
      <c r="W1622" s="291" t="str">
        <f>IF(日報入力!G1622="","",日報入力!AC1622)</f>
        <v/>
      </c>
      <c r="X1622" s="291" t="str">
        <f>IF(日報入力!G1622="","",日報入力!AD1622)</f>
        <v/>
      </c>
      <c r="Y1622" s="291" t="str">
        <f>IF(日報入力!G1622="","",日報入力!AE1622)</f>
        <v/>
      </c>
      <c r="Z1622" s="291" t="str">
        <f>IF(日報入力!G1622="","",日報入力!AF1622)</f>
        <v/>
      </c>
      <c r="AA1622" s="291" t="str">
        <f>IF(日報入力!G1622="","",日報入力!AG1622)</f>
        <v/>
      </c>
      <c r="AB1622" s="291" t="str">
        <f>IF(日報入力!G1622="","",日報入力!AH1622)</f>
        <v/>
      </c>
      <c r="AC1622" s="291" t="str">
        <f>IF(日報入力!G1622="","",日報入力!AI1622)</f>
        <v/>
      </c>
      <c r="AD1622" s="291" t="str">
        <f>IF(日報入力!G1622="","",日報入力!AJ1622)</f>
        <v/>
      </c>
      <c r="AE1622" s="292" t="str">
        <f>IF(日報入力!G1622="","",日報入力!E1622)</f>
        <v/>
      </c>
      <c r="AF1622" s="293" t="str">
        <f>IF(日報入力!G1622="","",日報入力!AK1622)</f>
        <v/>
      </c>
      <c r="AG1622" s="293" t="str">
        <f>IF(日報入力!G1622="","",日報入力!AL1622)</f>
        <v/>
      </c>
      <c r="AH1622" s="293" t="str">
        <f>IF(日報入力!G1622="","",日報入力!AM1622)</f>
        <v/>
      </c>
      <c r="AI1622" s="294" t="str">
        <f>IF(日報入力!G1622&gt;0,日報入力!D1622*日報入力!K1622*日報入力!AL1622,"")</f>
        <v/>
      </c>
      <c r="AJ1622" s="294" t="str">
        <f>IF(日報入力!G1622&gt;0,日報入力!E1622*日報入力!AL1622,"")</f>
        <v/>
      </c>
      <c r="AK1622" s="294" t="str">
        <f>IF(日報入力!G1622&gt;0,AI1622-AJ1622,"")</f>
        <v/>
      </c>
      <c r="AL1622" s="292" t="str">
        <f>IF(日報入力!G1622&gt;0,日報入力!E1622*日報入力!AM1622,"")</f>
        <v/>
      </c>
      <c r="AM1622" s="292" t="str">
        <f>IF(日報入力!G1622&gt;0,日報入力!AB1622*日報入力!AM1622,"")</f>
        <v/>
      </c>
      <c r="AN1622" s="68" t="str">
        <f>IF(日報入力!G1622&gt;0,日報入力!C1622,"")</f>
        <v/>
      </c>
      <c r="AO1622" s="68" t="str">
        <f>日報入力!B1622</f>
        <v/>
      </c>
      <c r="AP1622" s="68" t="str">
        <f>IF(日報入力!AQ1622,日報入力!BA1622,"")</f>
        <v/>
      </c>
      <c r="AQ1622" s="68" t="str">
        <f>IF(日報入力!AR1622,日報入力!BB1622,"")</f>
        <v/>
      </c>
      <c r="AR1622" s="68" t="str">
        <f>IF(日報入力!AS1622,"N勤","")</f>
        <v/>
      </c>
      <c r="AS1622" s="295" t="e">
        <f t="shared" si="92"/>
        <v>#VALUE!</v>
      </c>
      <c r="AT1622" s="439" t="str">
        <f>日報入力!AY1622</f>
        <v/>
      </c>
      <c r="AU1622" s="518" t="str">
        <f>IF(日報入力!G1622,G1622*60/E1622,"")</f>
        <v/>
      </c>
      <c r="AV1622" s="528" t="str">
        <f>IF(日報入力!AT1622,日報入力!AT1622,"")</f>
        <v/>
      </c>
      <c r="AW1622" s="529" t="str">
        <f>IF(日報入力!AT1622,AE1622/日報入力!AT1622,"")</f>
        <v/>
      </c>
      <c r="AX1622" s="530" t="e">
        <f>IF(1&lt;日報集計!AT1622,AT1622/(((F1622-I1622-J1622-N1622-O1622)*60)/(E1622)),"")</f>
        <v>#VALUE!</v>
      </c>
      <c r="AY1622" s="664" t="str">
        <f>IF(日報入力!H1622,AT1622/(((F1622-J1622)*60)/E1622),"")</f>
        <v/>
      </c>
      <c r="AZ1622" s="664" t="str">
        <f>IF(日報入力!I1622,AT1622/((G1622*60)/E1622),"")</f>
        <v/>
      </c>
      <c r="BA1622" s="296" t="str">
        <f>IF(日報入力!G1622,G1622/F1622,"")</f>
        <v/>
      </c>
      <c r="BB1622" s="386" t="e">
        <f t="shared" si="93"/>
        <v>#VALUE!</v>
      </c>
      <c r="BC1622" s="386" t="e">
        <f t="shared" si="94"/>
        <v>#VALUE!</v>
      </c>
      <c r="BD1622" s="80">
        <f>日報入力!AU1622</f>
        <v>0</v>
      </c>
      <c r="BE1622" s="534" t="str">
        <f>IF(日報入力!AV1622,日報入力!AV1622,"")</f>
        <v/>
      </c>
      <c r="BF1622" s="534" t="str">
        <f>IF(日報入力!AW1622,日報入力!AW1622,"")</f>
        <v/>
      </c>
      <c r="BG1622" s="398" t="str">
        <f>IF(日報入力!G1622,日報入力!K1622*日報入力!D1622*日報入力!BC1622,"")</f>
        <v/>
      </c>
    </row>
    <row r="1623" spans="1:59" ht="20.25" hidden="1" customHeight="1" x14ac:dyDescent="0.15">
      <c r="A1623" s="302" t="str">
        <f>IF(日報入力!G1623="","",日報入力!G1623)</f>
        <v/>
      </c>
      <c r="B1623" s="291" t="str">
        <f>IF(日報入力!G1623="","",日報入力!H1623)</f>
        <v/>
      </c>
      <c r="C1623" s="291" t="str">
        <f>IF(日報入力!G1623="","",日報入力!I1623)</f>
        <v/>
      </c>
      <c r="D1623" s="291" t="str">
        <f>IF(日報入力!G1623="","",日報入力!J1623)</f>
        <v/>
      </c>
      <c r="E1623" s="291" t="str">
        <f>IF(日報入力!G1623="","",日報入力!K1623)</f>
        <v/>
      </c>
      <c r="F1623" s="291" t="str">
        <f>IF(日報入力!G1623="","",日報入力!L1623)</f>
        <v/>
      </c>
      <c r="G1623" s="291" t="str">
        <f>IF(日報入力!G1623="","",日報入力!L1623-日報入力!O1623-日報入力!P1623-日報入力!Q1623-日報入力!R1623-日報入力!S1623-日報入力!T1623-日報入力!U1623-日報入力!V1623-日報入力!W1623-日報入力!X1623-日報入力!Y1623-日報入力!Z1623)</f>
        <v/>
      </c>
      <c r="H1623" s="291" t="str">
        <f>IF(日報入力!G1623="","",IF(日報入力!M1623&gt;=0,日報入力!M1623*F1623,F1623))</f>
        <v/>
      </c>
      <c r="I1623" s="291" t="str">
        <f>IF(日報入力!G1623="","",日報入力!O1623)</f>
        <v/>
      </c>
      <c r="J1623" s="291" t="str">
        <f>IF(日報入力!G1623="","",日報入力!P1623)</f>
        <v/>
      </c>
      <c r="K1623" s="291" t="str">
        <f>IF(日報入力!G1623="","",日報入力!Q1623)</f>
        <v/>
      </c>
      <c r="L1623" s="291" t="str">
        <f>IF(日報入力!G1623="","",日報入力!R1623)</f>
        <v/>
      </c>
      <c r="M1623" s="291" t="str">
        <f>IF(日報入力!G1623="","",日報入力!S1623)</f>
        <v/>
      </c>
      <c r="N1623" s="291" t="str">
        <f>IF(日報入力!G1623="","",日報入力!T1623)</f>
        <v/>
      </c>
      <c r="O1623" s="291" t="str">
        <f>IF(日報入力!G1623="","",日報入力!U1623)</f>
        <v/>
      </c>
      <c r="P1623" s="291" t="str">
        <f>IF(日報入力!G1623="","",日報入力!V1623)</f>
        <v/>
      </c>
      <c r="Q1623" s="291" t="str">
        <f>IF(日報入力!G1623="","",日報入力!W1623)</f>
        <v/>
      </c>
      <c r="R1623" s="291" t="str">
        <f>IF(日報入力!G1623="","",日報入力!X1623)</f>
        <v/>
      </c>
      <c r="S1623" s="291" t="str">
        <f>IF(日報入力!G1623="","",日報入力!Y1623)</f>
        <v/>
      </c>
      <c r="T1623" s="291" t="str">
        <f>IF(日報入力!G1623="","",日報入力!Z1623)</f>
        <v/>
      </c>
      <c r="U1623" s="291" t="str">
        <f>IF(日報入力!G1623="","",日報入力!AA1623)</f>
        <v/>
      </c>
      <c r="V1623" s="378" t="str">
        <f>IF(日報入力!G1623="","",日報入力!AB1623)</f>
        <v/>
      </c>
      <c r="W1623" s="291" t="str">
        <f>IF(日報入力!G1623="","",日報入力!AC1623)</f>
        <v/>
      </c>
      <c r="X1623" s="291" t="str">
        <f>IF(日報入力!G1623="","",日報入力!AD1623)</f>
        <v/>
      </c>
      <c r="Y1623" s="291" t="str">
        <f>IF(日報入力!G1623="","",日報入力!AE1623)</f>
        <v/>
      </c>
      <c r="Z1623" s="291" t="str">
        <f>IF(日報入力!G1623="","",日報入力!AF1623)</f>
        <v/>
      </c>
      <c r="AA1623" s="291" t="str">
        <f>IF(日報入力!G1623="","",日報入力!AG1623)</f>
        <v/>
      </c>
      <c r="AB1623" s="291" t="str">
        <f>IF(日報入力!G1623="","",日報入力!AH1623)</f>
        <v/>
      </c>
      <c r="AC1623" s="291" t="str">
        <f>IF(日報入力!G1623="","",日報入力!AI1623)</f>
        <v/>
      </c>
      <c r="AD1623" s="291" t="str">
        <f>IF(日報入力!G1623="","",日報入力!AJ1623)</f>
        <v/>
      </c>
      <c r="AE1623" s="292" t="str">
        <f>IF(日報入力!G1623="","",日報入力!E1623)</f>
        <v/>
      </c>
      <c r="AF1623" s="293" t="str">
        <f>IF(日報入力!G1623="","",日報入力!AK1623)</f>
        <v/>
      </c>
      <c r="AG1623" s="293" t="str">
        <f>IF(日報入力!G1623="","",日報入力!AL1623)</f>
        <v/>
      </c>
      <c r="AH1623" s="293" t="str">
        <f>IF(日報入力!G1623="","",日報入力!AM1623)</f>
        <v/>
      </c>
      <c r="AI1623" s="294" t="str">
        <f>IF(日報入力!G1623&gt;0,日報入力!D1623*日報入力!K1623*日報入力!AL1623,"")</f>
        <v/>
      </c>
      <c r="AJ1623" s="294" t="str">
        <f>IF(日報入力!G1623&gt;0,日報入力!E1623*日報入力!AL1623,"")</f>
        <v/>
      </c>
      <c r="AK1623" s="294" t="str">
        <f>IF(日報入力!G1623&gt;0,AI1623-AJ1623,"")</f>
        <v/>
      </c>
      <c r="AL1623" s="292" t="str">
        <f>IF(日報入力!G1623&gt;0,日報入力!E1623*日報入力!AM1623,"")</f>
        <v/>
      </c>
      <c r="AM1623" s="292" t="str">
        <f>IF(日報入力!G1623&gt;0,日報入力!AB1623*日報入力!AM1623,"")</f>
        <v/>
      </c>
      <c r="AN1623" s="68" t="str">
        <f>IF(日報入力!G1623&gt;0,日報入力!C1623,"")</f>
        <v/>
      </c>
      <c r="AO1623" s="68" t="str">
        <f>日報入力!B1623</f>
        <v/>
      </c>
      <c r="AP1623" s="68" t="str">
        <f>IF(日報入力!AQ1623,日報入力!BA1623,"")</f>
        <v/>
      </c>
      <c r="AQ1623" s="68" t="str">
        <f>IF(日報入力!AR1623,日報入力!BB1623,"")</f>
        <v/>
      </c>
      <c r="AR1623" s="68" t="str">
        <f>IF(日報入力!AS1623,"N勤","")</f>
        <v/>
      </c>
      <c r="AS1623" s="295" t="e">
        <f t="shared" si="92"/>
        <v>#VALUE!</v>
      </c>
      <c r="AT1623" s="439" t="str">
        <f>日報入力!AY1623</f>
        <v/>
      </c>
      <c r="AU1623" s="518" t="str">
        <f>IF(日報入力!G1623,G1623*60/E1623,"")</f>
        <v/>
      </c>
      <c r="AV1623" s="528" t="str">
        <f>IF(日報入力!AT1623,日報入力!AT1623,"")</f>
        <v/>
      </c>
      <c r="AW1623" s="529" t="str">
        <f>IF(日報入力!AT1623,AE1623/日報入力!AT1623,"")</f>
        <v/>
      </c>
      <c r="AX1623" s="530" t="e">
        <f>IF(1&lt;日報集計!AT1623,AT1623/(((F1623-I1623-J1623-N1623-O1623)*60)/(E1623)),"")</f>
        <v>#VALUE!</v>
      </c>
      <c r="AY1623" s="664" t="str">
        <f>IF(日報入力!H1623,AT1623/(((F1623-J1623)*60)/E1623),"")</f>
        <v/>
      </c>
      <c r="AZ1623" s="664" t="str">
        <f>IF(日報入力!I1623,AT1623/((G1623*60)/E1623),"")</f>
        <v/>
      </c>
      <c r="BA1623" s="296" t="str">
        <f>IF(日報入力!G1623,G1623/F1623,"")</f>
        <v/>
      </c>
      <c r="BB1623" s="386" t="e">
        <f t="shared" si="93"/>
        <v>#VALUE!</v>
      </c>
      <c r="BC1623" s="386" t="e">
        <f t="shared" si="94"/>
        <v>#VALUE!</v>
      </c>
      <c r="BD1623" s="80">
        <f>日報入力!AU1623</f>
        <v>0</v>
      </c>
      <c r="BE1623" s="534" t="str">
        <f>IF(日報入力!AV1623,日報入力!AV1623,"")</f>
        <v/>
      </c>
      <c r="BF1623" s="534" t="str">
        <f>IF(日報入力!AW1623,日報入力!AW1623,"")</f>
        <v/>
      </c>
      <c r="BG1623" s="398" t="str">
        <f>IF(日報入力!G1623,日報入力!K1623*日報入力!D1623*日報入力!BC1623,"")</f>
        <v/>
      </c>
    </row>
    <row r="1624" spans="1:59" ht="20.25" hidden="1" customHeight="1" x14ac:dyDescent="0.15">
      <c r="A1624" s="302" t="str">
        <f>IF(日報入力!G1624="","",日報入力!G1624)</f>
        <v/>
      </c>
      <c r="B1624" s="291" t="str">
        <f>IF(日報入力!G1624="","",日報入力!H1624)</f>
        <v/>
      </c>
      <c r="C1624" s="291" t="str">
        <f>IF(日報入力!G1624="","",日報入力!I1624)</f>
        <v/>
      </c>
      <c r="D1624" s="291" t="str">
        <f>IF(日報入力!G1624="","",日報入力!J1624)</f>
        <v/>
      </c>
      <c r="E1624" s="291" t="str">
        <f>IF(日報入力!G1624="","",日報入力!K1624)</f>
        <v/>
      </c>
      <c r="F1624" s="291" t="str">
        <f>IF(日報入力!G1624="","",日報入力!L1624)</f>
        <v/>
      </c>
      <c r="G1624" s="291" t="str">
        <f>IF(日報入力!G1624="","",日報入力!L1624-日報入力!O1624-日報入力!P1624-日報入力!Q1624-日報入力!R1624-日報入力!S1624-日報入力!T1624-日報入力!U1624-日報入力!V1624-日報入力!W1624-日報入力!X1624-日報入力!Y1624-日報入力!Z1624)</f>
        <v/>
      </c>
      <c r="H1624" s="291" t="str">
        <f>IF(日報入力!G1624="","",IF(日報入力!M1624&gt;=0,日報入力!M1624*F1624,F1624))</f>
        <v/>
      </c>
      <c r="I1624" s="291" t="str">
        <f>IF(日報入力!G1624="","",日報入力!O1624)</f>
        <v/>
      </c>
      <c r="J1624" s="291" t="str">
        <f>IF(日報入力!G1624="","",日報入力!P1624)</f>
        <v/>
      </c>
      <c r="K1624" s="291" t="str">
        <f>IF(日報入力!G1624="","",日報入力!Q1624)</f>
        <v/>
      </c>
      <c r="L1624" s="291" t="str">
        <f>IF(日報入力!G1624="","",日報入力!R1624)</f>
        <v/>
      </c>
      <c r="M1624" s="291" t="str">
        <f>IF(日報入力!G1624="","",日報入力!S1624)</f>
        <v/>
      </c>
      <c r="N1624" s="291" t="str">
        <f>IF(日報入力!G1624="","",日報入力!T1624)</f>
        <v/>
      </c>
      <c r="O1624" s="291" t="str">
        <f>IF(日報入力!G1624="","",日報入力!U1624)</f>
        <v/>
      </c>
      <c r="P1624" s="291" t="str">
        <f>IF(日報入力!G1624="","",日報入力!V1624)</f>
        <v/>
      </c>
      <c r="Q1624" s="291" t="str">
        <f>IF(日報入力!G1624="","",日報入力!W1624)</f>
        <v/>
      </c>
      <c r="R1624" s="291" t="str">
        <f>IF(日報入力!G1624="","",日報入力!X1624)</f>
        <v/>
      </c>
      <c r="S1624" s="291" t="str">
        <f>IF(日報入力!G1624="","",日報入力!Y1624)</f>
        <v/>
      </c>
      <c r="T1624" s="291" t="str">
        <f>IF(日報入力!G1624="","",日報入力!Z1624)</f>
        <v/>
      </c>
      <c r="U1624" s="291" t="str">
        <f>IF(日報入力!G1624="","",日報入力!AA1624)</f>
        <v/>
      </c>
      <c r="V1624" s="378" t="str">
        <f>IF(日報入力!G1624="","",日報入力!AB1624)</f>
        <v/>
      </c>
      <c r="W1624" s="291" t="str">
        <f>IF(日報入力!G1624="","",日報入力!AC1624)</f>
        <v/>
      </c>
      <c r="X1624" s="291" t="str">
        <f>IF(日報入力!G1624="","",日報入力!AD1624)</f>
        <v/>
      </c>
      <c r="Y1624" s="291" t="str">
        <f>IF(日報入力!G1624="","",日報入力!AE1624)</f>
        <v/>
      </c>
      <c r="Z1624" s="291" t="str">
        <f>IF(日報入力!G1624="","",日報入力!AF1624)</f>
        <v/>
      </c>
      <c r="AA1624" s="291" t="str">
        <f>IF(日報入力!G1624="","",日報入力!AG1624)</f>
        <v/>
      </c>
      <c r="AB1624" s="291" t="str">
        <f>IF(日報入力!G1624="","",日報入力!AH1624)</f>
        <v/>
      </c>
      <c r="AC1624" s="291" t="str">
        <f>IF(日報入力!G1624="","",日報入力!AI1624)</f>
        <v/>
      </c>
      <c r="AD1624" s="291" t="str">
        <f>IF(日報入力!G1624="","",日報入力!AJ1624)</f>
        <v/>
      </c>
      <c r="AE1624" s="292" t="str">
        <f>IF(日報入力!G1624="","",日報入力!E1624)</f>
        <v/>
      </c>
      <c r="AF1624" s="293" t="str">
        <f>IF(日報入力!G1624="","",日報入力!AK1624)</f>
        <v/>
      </c>
      <c r="AG1624" s="293" t="str">
        <f>IF(日報入力!G1624="","",日報入力!AL1624)</f>
        <v/>
      </c>
      <c r="AH1624" s="293" t="str">
        <f>IF(日報入力!G1624="","",日報入力!AM1624)</f>
        <v/>
      </c>
      <c r="AI1624" s="294" t="str">
        <f>IF(日報入力!G1624&gt;0,日報入力!D1624*日報入力!K1624*日報入力!AL1624,"")</f>
        <v/>
      </c>
      <c r="AJ1624" s="294" t="str">
        <f>IF(日報入力!G1624&gt;0,日報入力!E1624*日報入力!AL1624,"")</f>
        <v/>
      </c>
      <c r="AK1624" s="294" t="str">
        <f>IF(日報入力!G1624&gt;0,AI1624-AJ1624,"")</f>
        <v/>
      </c>
      <c r="AL1624" s="292" t="str">
        <f>IF(日報入力!G1624&gt;0,日報入力!E1624*日報入力!AM1624,"")</f>
        <v/>
      </c>
      <c r="AM1624" s="292" t="str">
        <f>IF(日報入力!G1624&gt;0,日報入力!AB1624*日報入力!AM1624,"")</f>
        <v/>
      </c>
      <c r="AN1624" s="68" t="str">
        <f>IF(日報入力!G1624&gt;0,日報入力!C1624,"")</f>
        <v/>
      </c>
      <c r="AO1624" s="68" t="str">
        <f>日報入力!B1624</f>
        <v/>
      </c>
      <c r="AP1624" s="68" t="str">
        <f>IF(日報入力!AQ1624,日報入力!BA1624,"")</f>
        <v/>
      </c>
      <c r="AQ1624" s="68" t="str">
        <f>IF(日報入力!AR1624,日報入力!BB1624,"")</f>
        <v/>
      </c>
      <c r="AR1624" s="68" t="str">
        <f>IF(日報入力!AS1624,"N勤","")</f>
        <v/>
      </c>
      <c r="AS1624" s="295" t="e">
        <f t="shared" si="92"/>
        <v>#VALUE!</v>
      </c>
      <c r="AT1624" s="439" t="str">
        <f>日報入力!AY1624</f>
        <v/>
      </c>
      <c r="AU1624" s="518" t="str">
        <f>IF(日報入力!G1624,G1624*60/E1624,"")</f>
        <v/>
      </c>
      <c r="AV1624" s="528" t="str">
        <f>IF(日報入力!AT1624,日報入力!AT1624,"")</f>
        <v/>
      </c>
      <c r="AW1624" s="529" t="str">
        <f>IF(日報入力!AT1624,AE1624/日報入力!AT1624,"")</f>
        <v/>
      </c>
      <c r="AX1624" s="530" t="e">
        <f>IF(1&lt;日報集計!AT1624,AT1624/(((F1624-I1624-J1624-N1624-O1624)*60)/(E1624)),"")</f>
        <v>#VALUE!</v>
      </c>
      <c r="AY1624" s="664" t="str">
        <f>IF(日報入力!H1624,AT1624/(((F1624-J1624)*60)/E1624),"")</f>
        <v/>
      </c>
      <c r="AZ1624" s="664" t="str">
        <f>IF(日報入力!I1624,AT1624/((G1624*60)/E1624),"")</f>
        <v/>
      </c>
      <c r="BA1624" s="296" t="str">
        <f>IF(日報入力!G1624,G1624/F1624,"")</f>
        <v/>
      </c>
      <c r="BB1624" s="386" t="e">
        <f t="shared" si="93"/>
        <v>#VALUE!</v>
      </c>
      <c r="BC1624" s="386" t="e">
        <f t="shared" si="94"/>
        <v>#VALUE!</v>
      </c>
      <c r="BD1624" s="80">
        <f>日報入力!AU1624</f>
        <v>0</v>
      </c>
      <c r="BE1624" s="534" t="str">
        <f>IF(日報入力!AV1624,日報入力!AV1624,"")</f>
        <v/>
      </c>
      <c r="BF1624" s="534" t="str">
        <f>IF(日報入力!AW1624,日報入力!AW1624,"")</f>
        <v/>
      </c>
      <c r="BG1624" s="398" t="str">
        <f>IF(日報入力!G1624,日報入力!K1624*日報入力!D1624*日報入力!BC1624,"")</f>
        <v/>
      </c>
    </row>
    <row r="1625" spans="1:59" ht="20.25" hidden="1" customHeight="1" x14ac:dyDescent="0.15">
      <c r="A1625" s="302" t="str">
        <f>IF(日報入力!G1625="","",日報入力!G1625)</f>
        <v/>
      </c>
      <c r="B1625" s="291" t="str">
        <f>IF(日報入力!G1625="","",日報入力!H1625)</f>
        <v/>
      </c>
      <c r="C1625" s="291" t="str">
        <f>IF(日報入力!G1625="","",日報入力!I1625)</f>
        <v/>
      </c>
      <c r="D1625" s="291" t="str">
        <f>IF(日報入力!G1625="","",日報入力!J1625)</f>
        <v/>
      </c>
      <c r="E1625" s="291" t="str">
        <f>IF(日報入力!G1625="","",日報入力!K1625)</f>
        <v/>
      </c>
      <c r="F1625" s="291" t="str">
        <f>IF(日報入力!G1625="","",日報入力!L1625)</f>
        <v/>
      </c>
      <c r="G1625" s="291" t="str">
        <f>IF(日報入力!G1625="","",日報入力!L1625-日報入力!O1625-日報入力!P1625-日報入力!Q1625-日報入力!R1625-日報入力!S1625-日報入力!T1625-日報入力!U1625-日報入力!V1625-日報入力!W1625-日報入力!X1625-日報入力!Y1625-日報入力!Z1625)</f>
        <v/>
      </c>
      <c r="H1625" s="291" t="str">
        <f>IF(日報入力!G1625="","",IF(日報入力!M1625&gt;=0,日報入力!M1625*F1625,F1625))</f>
        <v/>
      </c>
      <c r="I1625" s="291" t="str">
        <f>IF(日報入力!G1625="","",日報入力!O1625)</f>
        <v/>
      </c>
      <c r="J1625" s="291" t="str">
        <f>IF(日報入力!G1625="","",日報入力!P1625)</f>
        <v/>
      </c>
      <c r="K1625" s="291" t="str">
        <f>IF(日報入力!G1625="","",日報入力!Q1625)</f>
        <v/>
      </c>
      <c r="L1625" s="291" t="str">
        <f>IF(日報入力!G1625="","",日報入力!R1625)</f>
        <v/>
      </c>
      <c r="M1625" s="291" t="str">
        <f>IF(日報入力!G1625="","",日報入力!S1625)</f>
        <v/>
      </c>
      <c r="N1625" s="291" t="str">
        <f>IF(日報入力!G1625="","",日報入力!T1625)</f>
        <v/>
      </c>
      <c r="O1625" s="291" t="str">
        <f>IF(日報入力!G1625="","",日報入力!U1625)</f>
        <v/>
      </c>
      <c r="P1625" s="291" t="str">
        <f>IF(日報入力!G1625="","",日報入力!V1625)</f>
        <v/>
      </c>
      <c r="Q1625" s="291" t="str">
        <f>IF(日報入力!G1625="","",日報入力!W1625)</f>
        <v/>
      </c>
      <c r="R1625" s="291" t="str">
        <f>IF(日報入力!G1625="","",日報入力!X1625)</f>
        <v/>
      </c>
      <c r="S1625" s="291" t="str">
        <f>IF(日報入力!G1625="","",日報入力!Y1625)</f>
        <v/>
      </c>
      <c r="T1625" s="291" t="str">
        <f>IF(日報入力!G1625="","",日報入力!Z1625)</f>
        <v/>
      </c>
      <c r="U1625" s="291" t="str">
        <f>IF(日報入力!G1625="","",日報入力!AA1625)</f>
        <v/>
      </c>
      <c r="V1625" s="378" t="str">
        <f>IF(日報入力!G1625="","",日報入力!AB1625)</f>
        <v/>
      </c>
      <c r="W1625" s="291" t="str">
        <f>IF(日報入力!G1625="","",日報入力!AC1625)</f>
        <v/>
      </c>
      <c r="X1625" s="291" t="str">
        <f>IF(日報入力!G1625="","",日報入力!AD1625)</f>
        <v/>
      </c>
      <c r="Y1625" s="291" t="str">
        <f>IF(日報入力!G1625="","",日報入力!AE1625)</f>
        <v/>
      </c>
      <c r="Z1625" s="291" t="str">
        <f>IF(日報入力!G1625="","",日報入力!AF1625)</f>
        <v/>
      </c>
      <c r="AA1625" s="291" t="str">
        <f>IF(日報入力!G1625="","",日報入力!AG1625)</f>
        <v/>
      </c>
      <c r="AB1625" s="291" t="str">
        <f>IF(日報入力!G1625="","",日報入力!AH1625)</f>
        <v/>
      </c>
      <c r="AC1625" s="291" t="str">
        <f>IF(日報入力!G1625="","",日報入力!AI1625)</f>
        <v/>
      </c>
      <c r="AD1625" s="291" t="str">
        <f>IF(日報入力!G1625="","",日報入力!AJ1625)</f>
        <v/>
      </c>
      <c r="AE1625" s="292" t="str">
        <f>IF(日報入力!G1625="","",日報入力!E1625)</f>
        <v/>
      </c>
      <c r="AF1625" s="293" t="str">
        <f>IF(日報入力!G1625="","",日報入力!AK1625)</f>
        <v/>
      </c>
      <c r="AG1625" s="293" t="str">
        <f>IF(日報入力!G1625="","",日報入力!AL1625)</f>
        <v/>
      </c>
      <c r="AH1625" s="293" t="str">
        <f>IF(日報入力!G1625="","",日報入力!AM1625)</f>
        <v/>
      </c>
      <c r="AI1625" s="294" t="str">
        <f>IF(日報入力!G1625&gt;0,日報入力!D1625*日報入力!K1625*日報入力!AL1625,"")</f>
        <v/>
      </c>
      <c r="AJ1625" s="294" t="str">
        <f>IF(日報入力!G1625&gt;0,日報入力!E1625*日報入力!AL1625,"")</f>
        <v/>
      </c>
      <c r="AK1625" s="294" t="str">
        <f>IF(日報入力!G1625&gt;0,AI1625-AJ1625,"")</f>
        <v/>
      </c>
      <c r="AL1625" s="292" t="str">
        <f>IF(日報入力!G1625&gt;0,日報入力!E1625*日報入力!AM1625,"")</f>
        <v/>
      </c>
      <c r="AM1625" s="292" t="str">
        <f>IF(日報入力!G1625&gt;0,日報入力!AB1625*日報入力!AM1625,"")</f>
        <v/>
      </c>
      <c r="AN1625" s="68" t="str">
        <f>IF(日報入力!G1625&gt;0,日報入力!C1625,"")</f>
        <v/>
      </c>
      <c r="AO1625" s="68" t="str">
        <f>日報入力!B1625</f>
        <v/>
      </c>
      <c r="AP1625" s="68" t="str">
        <f>IF(日報入力!AQ1625,日報入力!BA1625,"")</f>
        <v/>
      </c>
      <c r="AQ1625" s="68" t="str">
        <f>IF(日報入力!AR1625,日報入力!BB1625,"")</f>
        <v/>
      </c>
      <c r="AR1625" s="68" t="str">
        <f>IF(日報入力!AS1625,"N勤","")</f>
        <v/>
      </c>
      <c r="AS1625" s="295" t="e">
        <f t="shared" si="92"/>
        <v>#VALUE!</v>
      </c>
      <c r="AT1625" s="439" t="str">
        <f>日報入力!AY1625</f>
        <v/>
      </c>
      <c r="AU1625" s="518" t="str">
        <f>IF(日報入力!G1625,G1625*60/E1625,"")</f>
        <v/>
      </c>
      <c r="AV1625" s="528" t="str">
        <f>IF(日報入力!AT1625,日報入力!AT1625,"")</f>
        <v/>
      </c>
      <c r="AW1625" s="529" t="str">
        <f>IF(日報入力!AT1625,AE1625/日報入力!AT1625,"")</f>
        <v/>
      </c>
      <c r="AX1625" s="530" t="e">
        <f>IF(1&lt;日報集計!AT1625,AT1625/(((F1625-I1625-J1625-N1625-O1625)*60)/(E1625)),"")</f>
        <v>#VALUE!</v>
      </c>
      <c r="AY1625" s="664" t="str">
        <f>IF(日報入力!H1625,AT1625/(((F1625-J1625)*60)/E1625),"")</f>
        <v/>
      </c>
      <c r="AZ1625" s="664" t="str">
        <f>IF(日報入力!I1625,AT1625/((G1625*60)/E1625),"")</f>
        <v/>
      </c>
      <c r="BA1625" s="296" t="str">
        <f>IF(日報入力!G1625,G1625/F1625,"")</f>
        <v/>
      </c>
      <c r="BB1625" s="386" t="e">
        <f t="shared" si="93"/>
        <v>#VALUE!</v>
      </c>
      <c r="BC1625" s="386" t="e">
        <f t="shared" si="94"/>
        <v>#VALUE!</v>
      </c>
      <c r="BD1625" s="80">
        <f>日報入力!AU1625</f>
        <v>0</v>
      </c>
      <c r="BE1625" s="534" t="str">
        <f>IF(日報入力!AV1625,日報入力!AV1625,"")</f>
        <v/>
      </c>
      <c r="BF1625" s="534" t="str">
        <f>IF(日報入力!AW1625,日報入力!AW1625,"")</f>
        <v/>
      </c>
      <c r="BG1625" s="398" t="str">
        <f>IF(日報入力!G1625,日報入力!K1625*日報入力!D1625*日報入力!BC1625,"")</f>
        <v/>
      </c>
    </row>
    <row r="1626" spans="1:59" ht="20.25" hidden="1" customHeight="1" x14ac:dyDescent="0.15">
      <c r="A1626" s="302" t="str">
        <f>IF(日報入力!G1626="","",日報入力!G1626)</f>
        <v/>
      </c>
      <c r="B1626" s="291" t="str">
        <f>IF(日報入力!G1626="","",日報入力!H1626)</f>
        <v/>
      </c>
      <c r="C1626" s="291" t="str">
        <f>IF(日報入力!G1626="","",日報入力!I1626)</f>
        <v/>
      </c>
      <c r="D1626" s="291" t="str">
        <f>IF(日報入力!G1626="","",日報入力!J1626)</f>
        <v/>
      </c>
      <c r="E1626" s="291" t="str">
        <f>IF(日報入力!G1626="","",日報入力!K1626)</f>
        <v/>
      </c>
      <c r="F1626" s="291" t="str">
        <f>IF(日報入力!G1626="","",日報入力!L1626)</f>
        <v/>
      </c>
      <c r="G1626" s="291" t="str">
        <f>IF(日報入力!G1626="","",日報入力!L1626-日報入力!O1626-日報入力!P1626-日報入力!Q1626-日報入力!R1626-日報入力!S1626-日報入力!T1626-日報入力!U1626-日報入力!V1626-日報入力!W1626-日報入力!X1626-日報入力!Y1626-日報入力!Z1626)</f>
        <v/>
      </c>
      <c r="H1626" s="291" t="str">
        <f>IF(日報入力!G1626="","",IF(日報入力!M1626&gt;=0,日報入力!M1626*F1626,F1626))</f>
        <v/>
      </c>
      <c r="I1626" s="291" t="str">
        <f>IF(日報入力!G1626="","",日報入力!O1626)</f>
        <v/>
      </c>
      <c r="J1626" s="291" t="str">
        <f>IF(日報入力!G1626="","",日報入力!P1626)</f>
        <v/>
      </c>
      <c r="K1626" s="291" t="str">
        <f>IF(日報入力!G1626="","",日報入力!Q1626)</f>
        <v/>
      </c>
      <c r="L1626" s="291" t="str">
        <f>IF(日報入力!G1626="","",日報入力!R1626)</f>
        <v/>
      </c>
      <c r="M1626" s="291" t="str">
        <f>IF(日報入力!G1626="","",日報入力!S1626)</f>
        <v/>
      </c>
      <c r="N1626" s="291" t="str">
        <f>IF(日報入力!G1626="","",日報入力!T1626)</f>
        <v/>
      </c>
      <c r="O1626" s="291" t="str">
        <f>IF(日報入力!G1626="","",日報入力!U1626)</f>
        <v/>
      </c>
      <c r="P1626" s="291" t="str">
        <f>IF(日報入力!G1626="","",日報入力!V1626)</f>
        <v/>
      </c>
      <c r="Q1626" s="291" t="str">
        <f>IF(日報入力!G1626="","",日報入力!W1626)</f>
        <v/>
      </c>
      <c r="R1626" s="291" t="str">
        <f>IF(日報入力!G1626="","",日報入力!X1626)</f>
        <v/>
      </c>
      <c r="S1626" s="291" t="str">
        <f>IF(日報入力!G1626="","",日報入力!Y1626)</f>
        <v/>
      </c>
      <c r="T1626" s="291" t="str">
        <f>IF(日報入力!G1626="","",日報入力!Z1626)</f>
        <v/>
      </c>
      <c r="U1626" s="291" t="str">
        <f>IF(日報入力!G1626="","",日報入力!AA1626)</f>
        <v/>
      </c>
      <c r="V1626" s="378" t="str">
        <f>IF(日報入力!G1626="","",日報入力!AB1626)</f>
        <v/>
      </c>
      <c r="W1626" s="291" t="str">
        <f>IF(日報入力!G1626="","",日報入力!AC1626)</f>
        <v/>
      </c>
      <c r="X1626" s="291" t="str">
        <f>IF(日報入力!G1626="","",日報入力!AD1626)</f>
        <v/>
      </c>
      <c r="Y1626" s="291" t="str">
        <f>IF(日報入力!G1626="","",日報入力!AE1626)</f>
        <v/>
      </c>
      <c r="Z1626" s="291" t="str">
        <f>IF(日報入力!G1626="","",日報入力!AF1626)</f>
        <v/>
      </c>
      <c r="AA1626" s="291" t="str">
        <f>IF(日報入力!G1626="","",日報入力!AG1626)</f>
        <v/>
      </c>
      <c r="AB1626" s="291" t="str">
        <f>IF(日報入力!G1626="","",日報入力!AH1626)</f>
        <v/>
      </c>
      <c r="AC1626" s="291" t="str">
        <f>IF(日報入力!G1626="","",日報入力!AI1626)</f>
        <v/>
      </c>
      <c r="AD1626" s="291" t="str">
        <f>IF(日報入力!G1626="","",日報入力!AJ1626)</f>
        <v/>
      </c>
      <c r="AE1626" s="292" t="str">
        <f>IF(日報入力!G1626="","",日報入力!E1626)</f>
        <v/>
      </c>
      <c r="AF1626" s="293" t="str">
        <f>IF(日報入力!G1626="","",日報入力!AK1626)</f>
        <v/>
      </c>
      <c r="AG1626" s="293" t="str">
        <f>IF(日報入力!G1626="","",日報入力!AL1626)</f>
        <v/>
      </c>
      <c r="AH1626" s="293" t="str">
        <f>IF(日報入力!G1626="","",日報入力!AM1626)</f>
        <v/>
      </c>
      <c r="AI1626" s="294" t="str">
        <f>IF(日報入力!G1626&gt;0,日報入力!D1626*日報入力!K1626*日報入力!AL1626,"")</f>
        <v/>
      </c>
      <c r="AJ1626" s="294" t="str">
        <f>IF(日報入力!G1626&gt;0,日報入力!E1626*日報入力!AL1626,"")</f>
        <v/>
      </c>
      <c r="AK1626" s="294" t="str">
        <f>IF(日報入力!G1626&gt;0,AI1626-AJ1626,"")</f>
        <v/>
      </c>
      <c r="AL1626" s="292" t="str">
        <f>IF(日報入力!G1626&gt;0,日報入力!E1626*日報入力!AM1626,"")</f>
        <v/>
      </c>
      <c r="AM1626" s="292" t="str">
        <f>IF(日報入力!G1626&gt;0,日報入力!AB1626*日報入力!AM1626,"")</f>
        <v/>
      </c>
      <c r="AN1626" s="68" t="str">
        <f>IF(日報入力!G1626&gt;0,日報入力!C1626,"")</f>
        <v/>
      </c>
      <c r="AO1626" s="68" t="str">
        <f>日報入力!B1626</f>
        <v/>
      </c>
      <c r="AP1626" s="68" t="str">
        <f>IF(日報入力!AQ1626,日報入力!BA1626,"")</f>
        <v/>
      </c>
      <c r="AQ1626" s="68" t="str">
        <f>IF(日報入力!AR1626,日報入力!BB1626,"")</f>
        <v/>
      </c>
      <c r="AR1626" s="68" t="str">
        <f>IF(日報入力!AS1626,"N勤","")</f>
        <v/>
      </c>
      <c r="AS1626" s="295" t="e">
        <f t="shared" si="92"/>
        <v>#VALUE!</v>
      </c>
      <c r="AT1626" s="439" t="str">
        <f>日報入力!AY1626</f>
        <v/>
      </c>
      <c r="AU1626" s="518" t="str">
        <f>IF(日報入力!G1626,G1626*60/E1626,"")</f>
        <v/>
      </c>
      <c r="AV1626" s="528" t="str">
        <f>IF(日報入力!AT1626,日報入力!AT1626,"")</f>
        <v/>
      </c>
      <c r="AW1626" s="529" t="str">
        <f>IF(日報入力!AT1626,AE1626/日報入力!AT1626,"")</f>
        <v/>
      </c>
      <c r="AX1626" s="530" t="e">
        <f>IF(1&lt;日報集計!AT1626,AT1626/(((F1626-I1626-J1626-N1626-O1626)*60)/(E1626)),"")</f>
        <v>#VALUE!</v>
      </c>
      <c r="AY1626" s="664" t="str">
        <f>IF(日報入力!H1626,AT1626/(((F1626-J1626)*60)/E1626),"")</f>
        <v/>
      </c>
      <c r="AZ1626" s="664" t="str">
        <f>IF(日報入力!I1626,AT1626/((G1626*60)/E1626),"")</f>
        <v/>
      </c>
      <c r="BA1626" s="296" t="str">
        <f>IF(日報入力!G1626,G1626/F1626,"")</f>
        <v/>
      </c>
      <c r="BB1626" s="386" t="e">
        <f t="shared" si="93"/>
        <v>#VALUE!</v>
      </c>
      <c r="BC1626" s="386" t="e">
        <f t="shared" si="94"/>
        <v>#VALUE!</v>
      </c>
      <c r="BD1626" s="80">
        <f>日報入力!AU1626</f>
        <v>0</v>
      </c>
      <c r="BE1626" s="534" t="str">
        <f>IF(日報入力!AV1626,日報入力!AV1626,"")</f>
        <v/>
      </c>
      <c r="BF1626" s="534" t="str">
        <f>IF(日報入力!AW1626,日報入力!AW1626,"")</f>
        <v/>
      </c>
      <c r="BG1626" s="398" t="str">
        <f>IF(日報入力!G1626,日報入力!K1626*日報入力!D1626*日報入力!BC1626,"")</f>
        <v/>
      </c>
    </row>
    <row r="1627" spans="1:59" ht="20.25" hidden="1" customHeight="1" x14ac:dyDescent="0.15">
      <c r="A1627" s="302" t="str">
        <f>IF(日報入力!G1627="","",日報入力!G1627)</f>
        <v/>
      </c>
      <c r="B1627" s="291" t="str">
        <f>IF(日報入力!G1627="","",日報入力!H1627)</f>
        <v/>
      </c>
      <c r="C1627" s="291" t="str">
        <f>IF(日報入力!G1627="","",日報入力!I1627)</f>
        <v/>
      </c>
      <c r="D1627" s="291" t="str">
        <f>IF(日報入力!G1627="","",日報入力!J1627)</f>
        <v/>
      </c>
      <c r="E1627" s="291" t="str">
        <f>IF(日報入力!G1627="","",日報入力!K1627)</f>
        <v/>
      </c>
      <c r="F1627" s="291" t="str">
        <f>IF(日報入力!G1627="","",日報入力!L1627)</f>
        <v/>
      </c>
      <c r="G1627" s="291" t="str">
        <f>IF(日報入力!G1627="","",日報入力!L1627-日報入力!O1627-日報入力!P1627-日報入力!Q1627-日報入力!R1627-日報入力!S1627-日報入力!T1627-日報入力!U1627-日報入力!V1627-日報入力!W1627-日報入力!X1627-日報入力!Y1627-日報入力!Z1627)</f>
        <v/>
      </c>
      <c r="H1627" s="291" t="str">
        <f>IF(日報入力!G1627="","",IF(日報入力!M1627&gt;=0,日報入力!M1627*F1627,F1627))</f>
        <v/>
      </c>
      <c r="I1627" s="291" t="str">
        <f>IF(日報入力!G1627="","",日報入力!O1627)</f>
        <v/>
      </c>
      <c r="J1627" s="291" t="str">
        <f>IF(日報入力!G1627="","",日報入力!P1627)</f>
        <v/>
      </c>
      <c r="K1627" s="291" t="str">
        <f>IF(日報入力!G1627="","",日報入力!Q1627)</f>
        <v/>
      </c>
      <c r="L1627" s="291" t="str">
        <f>IF(日報入力!G1627="","",日報入力!R1627)</f>
        <v/>
      </c>
      <c r="M1627" s="291" t="str">
        <f>IF(日報入力!G1627="","",日報入力!S1627)</f>
        <v/>
      </c>
      <c r="N1627" s="291" t="str">
        <f>IF(日報入力!G1627="","",日報入力!T1627)</f>
        <v/>
      </c>
      <c r="O1627" s="291" t="str">
        <f>IF(日報入力!G1627="","",日報入力!U1627)</f>
        <v/>
      </c>
      <c r="P1627" s="291" t="str">
        <f>IF(日報入力!G1627="","",日報入力!V1627)</f>
        <v/>
      </c>
      <c r="Q1627" s="291" t="str">
        <f>IF(日報入力!G1627="","",日報入力!W1627)</f>
        <v/>
      </c>
      <c r="R1627" s="291" t="str">
        <f>IF(日報入力!G1627="","",日報入力!X1627)</f>
        <v/>
      </c>
      <c r="S1627" s="291" t="str">
        <f>IF(日報入力!G1627="","",日報入力!Y1627)</f>
        <v/>
      </c>
      <c r="T1627" s="291" t="str">
        <f>IF(日報入力!G1627="","",日報入力!Z1627)</f>
        <v/>
      </c>
      <c r="U1627" s="291" t="str">
        <f>IF(日報入力!G1627="","",日報入力!AA1627)</f>
        <v/>
      </c>
      <c r="V1627" s="378" t="str">
        <f>IF(日報入力!G1627="","",日報入力!AB1627)</f>
        <v/>
      </c>
      <c r="W1627" s="291" t="str">
        <f>IF(日報入力!G1627="","",日報入力!AC1627)</f>
        <v/>
      </c>
      <c r="X1627" s="291" t="str">
        <f>IF(日報入力!G1627="","",日報入力!AD1627)</f>
        <v/>
      </c>
      <c r="Y1627" s="291" t="str">
        <f>IF(日報入力!G1627="","",日報入力!AE1627)</f>
        <v/>
      </c>
      <c r="Z1627" s="291" t="str">
        <f>IF(日報入力!G1627="","",日報入力!AF1627)</f>
        <v/>
      </c>
      <c r="AA1627" s="291" t="str">
        <f>IF(日報入力!G1627="","",日報入力!AG1627)</f>
        <v/>
      </c>
      <c r="AB1627" s="291" t="str">
        <f>IF(日報入力!G1627="","",日報入力!AH1627)</f>
        <v/>
      </c>
      <c r="AC1627" s="291" t="str">
        <f>IF(日報入力!G1627="","",日報入力!AI1627)</f>
        <v/>
      </c>
      <c r="AD1627" s="291" t="str">
        <f>IF(日報入力!G1627="","",日報入力!AJ1627)</f>
        <v/>
      </c>
      <c r="AE1627" s="292" t="str">
        <f>IF(日報入力!G1627="","",日報入力!E1627)</f>
        <v/>
      </c>
      <c r="AF1627" s="293" t="str">
        <f>IF(日報入力!G1627="","",日報入力!AK1627)</f>
        <v/>
      </c>
      <c r="AG1627" s="293" t="str">
        <f>IF(日報入力!G1627="","",日報入力!AL1627)</f>
        <v/>
      </c>
      <c r="AH1627" s="293" t="str">
        <f>IF(日報入力!G1627="","",日報入力!AM1627)</f>
        <v/>
      </c>
      <c r="AI1627" s="294" t="str">
        <f>IF(日報入力!G1627&gt;0,日報入力!D1627*日報入力!K1627*日報入力!AL1627,"")</f>
        <v/>
      </c>
      <c r="AJ1627" s="294" t="str">
        <f>IF(日報入力!G1627&gt;0,日報入力!E1627*日報入力!AL1627,"")</f>
        <v/>
      </c>
      <c r="AK1627" s="294" t="str">
        <f>IF(日報入力!G1627&gt;0,AI1627-AJ1627,"")</f>
        <v/>
      </c>
      <c r="AL1627" s="292" t="str">
        <f>IF(日報入力!G1627&gt;0,日報入力!E1627*日報入力!AM1627,"")</f>
        <v/>
      </c>
      <c r="AM1627" s="292" t="str">
        <f>IF(日報入力!G1627&gt;0,日報入力!AB1627*日報入力!AM1627,"")</f>
        <v/>
      </c>
      <c r="AN1627" s="68" t="str">
        <f>IF(日報入力!G1627&gt;0,日報入力!C1627,"")</f>
        <v/>
      </c>
      <c r="AO1627" s="68" t="str">
        <f>日報入力!B1627</f>
        <v/>
      </c>
      <c r="AP1627" s="68" t="str">
        <f>IF(日報入力!AQ1627,日報入力!BA1627,"")</f>
        <v/>
      </c>
      <c r="AQ1627" s="68" t="str">
        <f>IF(日報入力!AR1627,日報入力!BB1627,"")</f>
        <v/>
      </c>
      <c r="AR1627" s="68" t="str">
        <f>IF(日報入力!AS1627,"N勤","")</f>
        <v/>
      </c>
      <c r="AS1627" s="295" t="e">
        <f t="shared" si="92"/>
        <v>#VALUE!</v>
      </c>
      <c r="AT1627" s="439" t="str">
        <f>日報入力!AY1627</f>
        <v/>
      </c>
      <c r="AU1627" s="518" t="str">
        <f>IF(日報入力!G1627,G1627*60/E1627,"")</f>
        <v/>
      </c>
      <c r="AV1627" s="528" t="str">
        <f>IF(日報入力!AT1627,日報入力!AT1627,"")</f>
        <v/>
      </c>
      <c r="AW1627" s="529" t="str">
        <f>IF(日報入力!AT1627,AE1627/日報入力!AT1627,"")</f>
        <v/>
      </c>
      <c r="AX1627" s="530" t="e">
        <f>IF(1&lt;日報集計!AT1627,AT1627/(((F1627-I1627-J1627-N1627-O1627)*60)/(E1627)),"")</f>
        <v>#VALUE!</v>
      </c>
      <c r="AY1627" s="664" t="str">
        <f>IF(日報入力!H1627,AT1627/(((F1627-J1627)*60)/E1627),"")</f>
        <v/>
      </c>
      <c r="AZ1627" s="664" t="str">
        <f>IF(日報入力!I1627,AT1627/((G1627*60)/E1627),"")</f>
        <v/>
      </c>
      <c r="BA1627" s="296" t="str">
        <f>IF(日報入力!G1627,G1627/F1627,"")</f>
        <v/>
      </c>
      <c r="BB1627" s="386" t="e">
        <f t="shared" si="93"/>
        <v>#VALUE!</v>
      </c>
      <c r="BC1627" s="386" t="e">
        <f t="shared" si="94"/>
        <v>#VALUE!</v>
      </c>
      <c r="BD1627" s="80">
        <f>日報入力!AU1627</f>
        <v>0</v>
      </c>
      <c r="BE1627" s="534" t="str">
        <f>IF(日報入力!AV1627,日報入力!AV1627,"")</f>
        <v/>
      </c>
      <c r="BF1627" s="534" t="str">
        <f>IF(日報入力!AW1627,日報入力!AW1627,"")</f>
        <v/>
      </c>
      <c r="BG1627" s="398" t="str">
        <f>IF(日報入力!G1627,日報入力!K1627*日報入力!D1627*日報入力!BC1627,"")</f>
        <v/>
      </c>
    </row>
    <row r="1628" spans="1:59" ht="20.25" hidden="1" customHeight="1" x14ac:dyDescent="0.15">
      <c r="A1628" s="302" t="str">
        <f>IF(日報入力!G1628="","",日報入力!G1628)</f>
        <v/>
      </c>
      <c r="B1628" s="291" t="str">
        <f>IF(日報入力!G1628="","",日報入力!H1628)</f>
        <v/>
      </c>
      <c r="C1628" s="291" t="str">
        <f>IF(日報入力!G1628="","",日報入力!I1628)</f>
        <v/>
      </c>
      <c r="D1628" s="291" t="str">
        <f>IF(日報入力!G1628="","",日報入力!J1628)</f>
        <v/>
      </c>
      <c r="E1628" s="291" t="str">
        <f>IF(日報入力!G1628="","",日報入力!K1628)</f>
        <v/>
      </c>
      <c r="F1628" s="291" t="str">
        <f>IF(日報入力!G1628="","",日報入力!L1628)</f>
        <v/>
      </c>
      <c r="G1628" s="291" t="str">
        <f>IF(日報入力!G1628="","",日報入力!L1628-日報入力!O1628-日報入力!P1628-日報入力!Q1628-日報入力!R1628-日報入力!S1628-日報入力!T1628-日報入力!U1628-日報入力!V1628-日報入力!W1628-日報入力!X1628-日報入力!Y1628-日報入力!Z1628)</f>
        <v/>
      </c>
      <c r="H1628" s="291" t="str">
        <f>IF(日報入力!G1628="","",IF(日報入力!M1628&gt;=0,日報入力!M1628*F1628,F1628))</f>
        <v/>
      </c>
      <c r="I1628" s="291" t="str">
        <f>IF(日報入力!G1628="","",日報入力!O1628)</f>
        <v/>
      </c>
      <c r="J1628" s="291" t="str">
        <f>IF(日報入力!G1628="","",日報入力!P1628)</f>
        <v/>
      </c>
      <c r="K1628" s="291" t="str">
        <f>IF(日報入力!G1628="","",日報入力!Q1628)</f>
        <v/>
      </c>
      <c r="L1628" s="291" t="str">
        <f>IF(日報入力!G1628="","",日報入力!R1628)</f>
        <v/>
      </c>
      <c r="M1628" s="291" t="str">
        <f>IF(日報入力!G1628="","",日報入力!S1628)</f>
        <v/>
      </c>
      <c r="N1628" s="291" t="str">
        <f>IF(日報入力!G1628="","",日報入力!T1628)</f>
        <v/>
      </c>
      <c r="O1628" s="291" t="str">
        <f>IF(日報入力!G1628="","",日報入力!U1628)</f>
        <v/>
      </c>
      <c r="P1628" s="291" t="str">
        <f>IF(日報入力!G1628="","",日報入力!V1628)</f>
        <v/>
      </c>
      <c r="Q1628" s="291" t="str">
        <f>IF(日報入力!G1628="","",日報入力!W1628)</f>
        <v/>
      </c>
      <c r="R1628" s="291" t="str">
        <f>IF(日報入力!G1628="","",日報入力!X1628)</f>
        <v/>
      </c>
      <c r="S1628" s="291" t="str">
        <f>IF(日報入力!G1628="","",日報入力!Y1628)</f>
        <v/>
      </c>
      <c r="T1628" s="291" t="str">
        <f>IF(日報入力!G1628="","",日報入力!Z1628)</f>
        <v/>
      </c>
      <c r="U1628" s="291" t="str">
        <f>IF(日報入力!G1628="","",日報入力!AA1628)</f>
        <v/>
      </c>
      <c r="V1628" s="378" t="str">
        <f>IF(日報入力!G1628="","",日報入力!AB1628)</f>
        <v/>
      </c>
      <c r="W1628" s="291" t="str">
        <f>IF(日報入力!G1628="","",日報入力!AC1628)</f>
        <v/>
      </c>
      <c r="X1628" s="291" t="str">
        <f>IF(日報入力!G1628="","",日報入力!AD1628)</f>
        <v/>
      </c>
      <c r="Y1628" s="291" t="str">
        <f>IF(日報入力!G1628="","",日報入力!AE1628)</f>
        <v/>
      </c>
      <c r="Z1628" s="291" t="str">
        <f>IF(日報入力!G1628="","",日報入力!AF1628)</f>
        <v/>
      </c>
      <c r="AA1628" s="291" t="str">
        <f>IF(日報入力!G1628="","",日報入力!AG1628)</f>
        <v/>
      </c>
      <c r="AB1628" s="291" t="str">
        <f>IF(日報入力!G1628="","",日報入力!AH1628)</f>
        <v/>
      </c>
      <c r="AC1628" s="291" t="str">
        <f>IF(日報入力!G1628="","",日報入力!AI1628)</f>
        <v/>
      </c>
      <c r="AD1628" s="291" t="str">
        <f>IF(日報入力!G1628="","",日報入力!AJ1628)</f>
        <v/>
      </c>
      <c r="AE1628" s="292" t="str">
        <f>IF(日報入力!G1628="","",日報入力!E1628)</f>
        <v/>
      </c>
      <c r="AF1628" s="293" t="str">
        <f>IF(日報入力!G1628="","",日報入力!AK1628)</f>
        <v/>
      </c>
      <c r="AG1628" s="293" t="str">
        <f>IF(日報入力!G1628="","",日報入力!AL1628)</f>
        <v/>
      </c>
      <c r="AH1628" s="293" t="str">
        <f>IF(日報入力!G1628="","",日報入力!AM1628)</f>
        <v/>
      </c>
      <c r="AI1628" s="294" t="str">
        <f>IF(日報入力!G1628&gt;0,日報入力!D1628*日報入力!K1628*日報入力!AL1628,"")</f>
        <v/>
      </c>
      <c r="AJ1628" s="294" t="str">
        <f>IF(日報入力!G1628&gt;0,日報入力!E1628*日報入力!AL1628,"")</f>
        <v/>
      </c>
      <c r="AK1628" s="294" t="str">
        <f>IF(日報入力!G1628&gt;0,AI1628-AJ1628,"")</f>
        <v/>
      </c>
      <c r="AL1628" s="292" t="str">
        <f>IF(日報入力!G1628&gt;0,日報入力!E1628*日報入力!AM1628,"")</f>
        <v/>
      </c>
      <c r="AM1628" s="292" t="str">
        <f>IF(日報入力!G1628&gt;0,日報入力!AB1628*日報入力!AM1628,"")</f>
        <v/>
      </c>
      <c r="AN1628" s="68" t="str">
        <f>IF(日報入力!G1628&gt;0,日報入力!C1628,"")</f>
        <v/>
      </c>
      <c r="AO1628" s="68" t="str">
        <f>日報入力!B1628</f>
        <v/>
      </c>
      <c r="AP1628" s="68" t="str">
        <f>IF(日報入力!AQ1628,日報入力!BA1628,"")</f>
        <v/>
      </c>
      <c r="AQ1628" s="68" t="str">
        <f>IF(日報入力!AR1628,日報入力!BB1628,"")</f>
        <v/>
      </c>
      <c r="AR1628" s="68" t="str">
        <f>IF(日報入力!AS1628,"N勤","")</f>
        <v/>
      </c>
      <c r="AS1628" s="295" t="e">
        <f t="shared" si="92"/>
        <v>#VALUE!</v>
      </c>
      <c r="AT1628" s="439" t="str">
        <f>日報入力!AY1628</f>
        <v/>
      </c>
      <c r="AU1628" s="518" t="str">
        <f>IF(日報入力!G1628,G1628*60/E1628,"")</f>
        <v/>
      </c>
      <c r="AV1628" s="528" t="str">
        <f>IF(日報入力!AT1628,日報入力!AT1628,"")</f>
        <v/>
      </c>
      <c r="AW1628" s="529" t="str">
        <f>IF(日報入力!AT1628,AE1628/日報入力!AT1628,"")</f>
        <v/>
      </c>
      <c r="AX1628" s="530" t="e">
        <f>IF(1&lt;日報集計!AT1628,AT1628/(((F1628-I1628-J1628-N1628-O1628)*60)/(E1628)),"")</f>
        <v>#VALUE!</v>
      </c>
      <c r="AY1628" s="664" t="str">
        <f>IF(日報入力!H1628,AT1628/(((F1628-J1628)*60)/E1628),"")</f>
        <v/>
      </c>
      <c r="AZ1628" s="664" t="str">
        <f>IF(日報入力!I1628,AT1628/((G1628*60)/E1628),"")</f>
        <v/>
      </c>
      <c r="BA1628" s="296" t="str">
        <f>IF(日報入力!G1628,G1628/F1628,"")</f>
        <v/>
      </c>
      <c r="BB1628" s="386" t="e">
        <f t="shared" si="93"/>
        <v>#VALUE!</v>
      </c>
      <c r="BC1628" s="386" t="e">
        <f t="shared" si="94"/>
        <v>#VALUE!</v>
      </c>
      <c r="BD1628" s="80">
        <f>日報入力!AU1628</f>
        <v>0</v>
      </c>
      <c r="BE1628" s="534" t="str">
        <f>IF(日報入力!AV1628,日報入力!AV1628,"")</f>
        <v/>
      </c>
      <c r="BF1628" s="534" t="str">
        <f>IF(日報入力!AW1628,日報入力!AW1628,"")</f>
        <v/>
      </c>
      <c r="BG1628" s="398" t="str">
        <f>IF(日報入力!G1628,日報入力!K1628*日報入力!D1628*日報入力!BC1628,"")</f>
        <v/>
      </c>
    </row>
    <row r="1629" spans="1:59" ht="20.25" hidden="1" customHeight="1" x14ac:dyDescent="0.15">
      <c r="A1629" s="302" t="str">
        <f>IF(日報入力!G1629="","",日報入力!G1629)</f>
        <v/>
      </c>
      <c r="B1629" s="291" t="str">
        <f>IF(日報入力!G1629="","",日報入力!H1629)</f>
        <v/>
      </c>
      <c r="C1629" s="291" t="str">
        <f>IF(日報入力!G1629="","",日報入力!I1629)</f>
        <v/>
      </c>
      <c r="D1629" s="291" t="str">
        <f>IF(日報入力!G1629="","",日報入力!J1629)</f>
        <v/>
      </c>
      <c r="E1629" s="291" t="str">
        <f>IF(日報入力!G1629="","",日報入力!K1629)</f>
        <v/>
      </c>
      <c r="F1629" s="291" t="str">
        <f>IF(日報入力!G1629="","",日報入力!L1629)</f>
        <v/>
      </c>
      <c r="G1629" s="291" t="str">
        <f>IF(日報入力!G1629="","",日報入力!L1629-日報入力!O1629-日報入力!P1629-日報入力!Q1629-日報入力!R1629-日報入力!S1629-日報入力!T1629-日報入力!U1629-日報入力!V1629-日報入力!W1629-日報入力!X1629-日報入力!Y1629-日報入力!Z1629)</f>
        <v/>
      </c>
      <c r="H1629" s="291" t="str">
        <f>IF(日報入力!G1629="","",IF(日報入力!M1629&gt;=0,日報入力!M1629*F1629,F1629))</f>
        <v/>
      </c>
      <c r="I1629" s="291" t="str">
        <f>IF(日報入力!G1629="","",日報入力!O1629)</f>
        <v/>
      </c>
      <c r="J1629" s="291" t="str">
        <f>IF(日報入力!G1629="","",日報入力!P1629)</f>
        <v/>
      </c>
      <c r="K1629" s="291" t="str">
        <f>IF(日報入力!G1629="","",日報入力!Q1629)</f>
        <v/>
      </c>
      <c r="L1629" s="291" t="str">
        <f>IF(日報入力!G1629="","",日報入力!R1629)</f>
        <v/>
      </c>
      <c r="M1629" s="291" t="str">
        <f>IF(日報入力!G1629="","",日報入力!S1629)</f>
        <v/>
      </c>
      <c r="N1629" s="291" t="str">
        <f>IF(日報入力!G1629="","",日報入力!T1629)</f>
        <v/>
      </c>
      <c r="O1629" s="291" t="str">
        <f>IF(日報入力!G1629="","",日報入力!U1629)</f>
        <v/>
      </c>
      <c r="P1629" s="291" t="str">
        <f>IF(日報入力!G1629="","",日報入力!V1629)</f>
        <v/>
      </c>
      <c r="Q1629" s="291" t="str">
        <f>IF(日報入力!G1629="","",日報入力!W1629)</f>
        <v/>
      </c>
      <c r="R1629" s="291" t="str">
        <f>IF(日報入力!G1629="","",日報入力!X1629)</f>
        <v/>
      </c>
      <c r="S1629" s="291" t="str">
        <f>IF(日報入力!G1629="","",日報入力!Y1629)</f>
        <v/>
      </c>
      <c r="T1629" s="291" t="str">
        <f>IF(日報入力!G1629="","",日報入力!Z1629)</f>
        <v/>
      </c>
      <c r="U1629" s="291" t="str">
        <f>IF(日報入力!G1629="","",日報入力!AA1629)</f>
        <v/>
      </c>
      <c r="V1629" s="378" t="str">
        <f>IF(日報入力!G1629="","",日報入力!AB1629)</f>
        <v/>
      </c>
      <c r="W1629" s="291" t="str">
        <f>IF(日報入力!G1629="","",日報入力!AC1629)</f>
        <v/>
      </c>
      <c r="X1629" s="291" t="str">
        <f>IF(日報入力!G1629="","",日報入力!AD1629)</f>
        <v/>
      </c>
      <c r="Y1629" s="291" t="str">
        <f>IF(日報入力!G1629="","",日報入力!AE1629)</f>
        <v/>
      </c>
      <c r="Z1629" s="291" t="str">
        <f>IF(日報入力!G1629="","",日報入力!AF1629)</f>
        <v/>
      </c>
      <c r="AA1629" s="291" t="str">
        <f>IF(日報入力!G1629="","",日報入力!AG1629)</f>
        <v/>
      </c>
      <c r="AB1629" s="291" t="str">
        <f>IF(日報入力!G1629="","",日報入力!AH1629)</f>
        <v/>
      </c>
      <c r="AC1629" s="291" t="str">
        <f>IF(日報入力!G1629="","",日報入力!AI1629)</f>
        <v/>
      </c>
      <c r="AD1629" s="291" t="str">
        <f>IF(日報入力!G1629="","",日報入力!AJ1629)</f>
        <v/>
      </c>
      <c r="AE1629" s="292" t="str">
        <f>IF(日報入力!G1629="","",日報入力!E1629)</f>
        <v/>
      </c>
      <c r="AF1629" s="293" t="str">
        <f>IF(日報入力!G1629="","",日報入力!AK1629)</f>
        <v/>
      </c>
      <c r="AG1629" s="293" t="str">
        <f>IF(日報入力!G1629="","",日報入力!AL1629)</f>
        <v/>
      </c>
      <c r="AH1629" s="293" t="str">
        <f>IF(日報入力!G1629="","",日報入力!AM1629)</f>
        <v/>
      </c>
      <c r="AI1629" s="294" t="str">
        <f>IF(日報入力!G1629&gt;0,日報入力!D1629*日報入力!K1629*日報入力!AL1629,"")</f>
        <v/>
      </c>
      <c r="AJ1629" s="294" t="str">
        <f>IF(日報入力!G1629&gt;0,日報入力!E1629*日報入力!AL1629,"")</f>
        <v/>
      </c>
      <c r="AK1629" s="294" t="str">
        <f>IF(日報入力!G1629&gt;0,AI1629-AJ1629,"")</f>
        <v/>
      </c>
      <c r="AL1629" s="292" t="str">
        <f>IF(日報入力!G1629&gt;0,日報入力!E1629*日報入力!AM1629,"")</f>
        <v/>
      </c>
      <c r="AM1629" s="292" t="str">
        <f>IF(日報入力!G1629&gt;0,日報入力!AB1629*日報入力!AM1629,"")</f>
        <v/>
      </c>
      <c r="AN1629" s="68" t="str">
        <f>IF(日報入力!G1629&gt;0,日報入力!C1629,"")</f>
        <v/>
      </c>
      <c r="AO1629" s="68" t="str">
        <f>日報入力!B1629</f>
        <v/>
      </c>
      <c r="AP1629" s="68" t="str">
        <f>IF(日報入力!AQ1629,日報入力!BA1629,"")</f>
        <v/>
      </c>
      <c r="AQ1629" s="68" t="str">
        <f>IF(日報入力!AR1629,日報入力!BB1629,"")</f>
        <v/>
      </c>
      <c r="AR1629" s="68" t="str">
        <f>IF(日報入力!AS1629,"N勤","")</f>
        <v/>
      </c>
      <c r="AS1629" s="295" t="e">
        <f t="shared" si="92"/>
        <v>#VALUE!</v>
      </c>
      <c r="AT1629" s="439" t="str">
        <f>日報入力!AY1629</f>
        <v/>
      </c>
      <c r="AU1629" s="518" t="str">
        <f>IF(日報入力!G1629,G1629*60/E1629,"")</f>
        <v/>
      </c>
      <c r="AV1629" s="528" t="str">
        <f>IF(日報入力!AT1629,日報入力!AT1629,"")</f>
        <v/>
      </c>
      <c r="AW1629" s="529" t="str">
        <f>IF(日報入力!AT1629,AE1629/日報入力!AT1629,"")</f>
        <v/>
      </c>
      <c r="AX1629" s="530" t="e">
        <f>IF(1&lt;日報集計!AT1629,AT1629/(((F1629-I1629-J1629-N1629-O1629)*60)/(E1629)),"")</f>
        <v>#VALUE!</v>
      </c>
      <c r="AY1629" s="664" t="str">
        <f>IF(日報入力!H1629,AT1629/(((F1629-J1629)*60)/E1629),"")</f>
        <v/>
      </c>
      <c r="AZ1629" s="664" t="str">
        <f>IF(日報入力!I1629,AT1629/((G1629*60)/E1629),"")</f>
        <v/>
      </c>
      <c r="BA1629" s="296" t="str">
        <f>IF(日報入力!G1629,G1629/F1629,"")</f>
        <v/>
      </c>
      <c r="BB1629" s="386" t="e">
        <f t="shared" si="93"/>
        <v>#VALUE!</v>
      </c>
      <c r="BC1629" s="386" t="e">
        <f t="shared" si="94"/>
        <v>#VALUE!</v>
      </c>
      <c r="BD1629" s="80">
        <f>日報入力!AU1629</f>
        <v>0</v>
      </c>
      <c r="BE1629" s="534" t="str">
        <f>IF(日報入力!AV1629,日報入力!AV1629,"")</f>
        <v/>
      </c>
      <c r="BF1629" s="534" t="str">
        <f>IF(日報入力!AW1629,日報入力!AW1629,"")</f>
        <v/>
      </c>
      <c r="BG1629" s="398" t="str">
        <f>IF(日報入力!G1629,日報入力!K1629*日報入力!D1629*日報入力!BC1629,"")</f>
        <v/>
      </c>
    </row>
    <row r="1630" spans="1:59" ht="20.25" hidden="1" customHeight="1" x14ac:dyDescent="0.15">
      <c r="A1630" s="302" t="str">
        <f>IF(日報入力!G1630="","",日報入力!G1630)</f>
        <v/>
      </c>
      <c r="B1630" s="291" t="str">
        <f>IF(日報入力!G1630="","",日報入力!H1630)</f>
        <v/>
      </c>
      <c r="C1630" s="291" t="str">
        <f>IF(日報入力!G1630="","",日報入力!I1630)</f>
        <v/>
      </c>
      <c r="D1630" s="291" t="str">
        <f>IF(日報入力!G1630="","",日報入力!J1630)</f>
        <v/>
      </c>
      <c r="E1630" s="291" t="str">
        <f>IF(日報入力!G1630="","",日報入力!K1630)</f>
        <v/>
      </c>
      <c r="F1630" s="291" t="str">
        <f>IF(日報入力!G1630="","",日報入力!L1630)</f>
        <v/>
      </c>
      <c r="G1630" s="291" t="str">
        <f>IF(日報入力!G1630="","",日報入力!L1630-日報入力!O1630-日報入力!P1630-日報入力!Q1630-日報入力!R1630-日報入力!S1630-日報入力!T1630-日報入力!U1630-日報入力!V1630-日報入力!W1630-日報入力!X1630-日報入力!Y1630-日報入力!Z1630)</f>
        <v/>
      </c>
      <c r="H1630" s="291" t="str">
        <f>IF(日報入力!G1630="","",IF(日報入力!M1630&gt;=0,日報入力!M1630*F1630,F1630))</f>
        <v/>
      </c>
      <c r="I1630" s="291" t="str">
        <f>IF(日報入力!G1630="","",日報入力!O1630)</f>
        <v/>
      </c>
      <c r="J1630" s="291" t="str">
        <f>IF(日報入力!G1630="","",日報入力!P1630)</f>
        <v/>
      </c>
      <c r="K1630" s="291" t="str">
        <f>IF(日報入力!G1630="","",日報入力!Q1630)</f>
        <v/>
      </c>
      <c r="L1630" s="291" t="str">
        <f>IF(日報入力!G1630="","",日報入力!R1630)</f>
        <v/>
      </c>
      <c r="M1630" s="291" t="str">
        <f>IF(日報入力!G1630="","",日報入力!S1630)</f>
        <v/>
      </c>
      <c r="N1630" s="291" t="str">
        <f>IF(日報入力!G1630="","",日報入力!T1630)</f>
        <v/>
      </c>
      <c r="O1630" s="291" t="str">
        <f>IF(日報入力!G1630="","",日報入力!U1630)</f>
        <v/>
      </c>
      <c r="P1630" s="291" t="str">
        <f>IF(日報入力!G1630="","",日報入力!V1630)</f>
        <v/>
      </c>
      <c r="Q1630" s="291" t="str">
        <f>IF(日報入力!G1630="","",日報入力!W1630)</f>
        <v/>
      </c>
      <c r="R1630" s="291" t="str">
        <f>IF(日報入力!G1630="","",日報入力!X1630)</f>
        <v/>
      </c>
      <c r="S1630" s="291" t="str">
        <f>IF(日報入力!G1630="","",日報入力!Y1630)</f>
        <v/>
      </c>
      <c r="T1630" s="291" t="str">
        <f>IF(日報入力!G1630="","",日報入力!Z1630)</f>
        <v/>
      </c>
      <c r="U1630" s="291" t="str">
        <f>IF(日報入力!G1630="","",日報入力!AA1630)</f>
        <v/>
      </c>
      <c r="V1630" s="378" t="str">
        <f>IF(日報入力!G1630="","",日報入力!AB1630)</f>
        <v/>
      </c>
      <c r="W1630" s="291" t="str">
        <f>IF(日報入力!G1630="","",日報入力!AC1630)</f>
        <v/>
      </c>
      <c r="X1630" s="291" t="str">
        <f>IF(日報入力!G1630="","",日報入力!AD1630)</f>
        <v/>
      </c>
      <c r="Y1630" s="291" t="str">
        <f>IF(日報入力!G1630="","",日報入力!AE1630)</f>
        <v/>
      </c>
      <c r="Z1630" s="291" t="str">
        <f>IF(日報入力!G1630="","",日報入力!AF1630)</f>
        <v/>
      </c>
      <c r="AA1630" s="291" t="str">
        <f>IF(日報入力!G1630="","",日報入力!AG1630)</f>
        <v/>
      </c>
      <c r="AB1630" s="291" t="str">
        <f>IF(日報入力!G1630="","",日報入力!AH1630)</f>
        <v/>
      </c>
      <c r="AC1630" s="291" t="str">
        <f>IF(日報入力!G1630="","",日報入力!AI1630)</f>
        <v/>
      </c>
      <c r="AD1630" s="291" t="str">
        <f>IF(日報入力!G1630="","",日報入力!AJ1630)</f>
        <v/>
      </c>
      <c r="AE1630" s="292" t="str">
        <f>IF(日報入力!G1630="","",日報入力!E1630)</f>
        <v/>
      </c>
      <c r="AF1630" s="293" t="str">
        <f>IF(日報入力!G1630="","",日報入力!AK1630)</f>
        <v/>
      </c>
      <c r="AG1630" s="293" t="str">
        <f>IF(日報入力!G1630="","",日報入力!AL1630)</f>
        <v/>
      </c>
      <c r="AH1630" s="293" t="str">
        <f>IF(日報入力!G1630="","",日報入力!AM1630)</f>
        <v/>
      </c>
      <c r="AI1630" s="294" t="str">
        <f>IF(日報入力!G1630&gt;0,日報入力!D1630*日報入力!K1630*日報入力!AL1630,"")</f>
        <v/>
      </c>
      <c r="AJ1630" s="294" t="str">
        <f>IF(日報入力!G1630&gt;0,日報入力!E1630*日報入力!AL1630,"")</f>
        <v/>
      </c>
      <c r="AK1630" s="294" t="str">
        <f>IF(日報入力!G1630&gt;0,AI1630-AJ1630,"")</f>
        <v/>
      </c>
      <c r="AL1630" s="292" t="str">
        <f>IF(日報入力!G1630&gt;0,日報入力!E1630*日報入力!AM1630,"")</f>
        <v/>
      </c>
      <c r="AM1630" s="292" t="str">
        <f>IF(日報入力!G1630&gt;0,日報入力!AB1630*日報入力!AM1630,"")</f>
        <v/>
      </c>
      <c r="AN1630" s="68" t="str">
        <f>IF(日報入力!G1630&gt;0,日報入力!C1630,"")</f>
        <v/>
      </c>
      <c r="AO1630" s="68" t="str">
        <f>日報入力!B1630</f>
        <v/>
      </c>
      <c r="AP1630" s="68" t="str">
        <f>IF(日報入力!AQ1630,日報入力!BA1630,"")</f>
        <v/>
      </c>
      <c r="AQ1630" s="68" t="str">
        <f>IF(日報入力!AR1630,日報入力!BB1630,"")</f>
        <v/>
      </c>
      <c r="AR1630" s="68" t="str">
        <f>IF(日報入力!AS1630,"N勤","")</f>
        <v/>
      </c>
      <c r="AS1630" s="295" t="e">
        <f t="shared" si="92"/>
        <v>#VALUE!</v>
      </c>
      <c r="AT1630" s="439" t="str">
        <f>日報入力!AY1630</f>
        <v/>
      </c>
      <c r="AU1630" s="518" t="str">
        <f>IF(日報入力!G1630,G1630*60/E1630,"")</f>
        <v/>
      </c>
      <c r="AV1630" s="528" t="str">
        <f>IF(日報入力!AT1630,日報入力!AT1630,"")</f>
        <v/>
      </c>
      <c r="AW1630" s="529" t="str">
        <f>IF(日報入力!AT1630,AE1630/日報入力!AT1630,"")</f>
        <v/>
      </c>
      <c r="AX1630" s="530" t="e">
        <f>IF(1&lt;日報集計!AT1630,AT1630/(((F1630-I1630-J1630-N1630-O1630)*60)/(E1630)),"")</f>
        <v>#VALUE!</v>
      </c>
      <c r="AY1630" s="664" t="str">
        <f>IF(日報入力!H1630,AT1630/(((F1630-J1630)*60)/E1630),"")</f>
        <v/>
      </c>
      <c r="AZ1630" s="664" t="str">
        <f>IF(日報入力!I1630,AT1630/((G1630*60)/E1630),"")</f>
        <v/>
      </c>
      <c r="BA1630" s="296" t="str">
        <f>IF(日報入力!G1630,G1630/F1630,"")</f>
        <v/>
      </c>
      <c r="BB1630" s="386" t="e">
        <f t="shared" si="93"/>
        <v>#VALUE!</v>
      </c>
      <c r="BC1630" s="386" t="e">
        <f t="shared" si="94"/>
        <v>#VALUE!</v>
      </c>
      <c r="BD1630" s="80">
        <f>日報入力!AU1630</f>
        <v>0</v>
      </c>
      <c r="BE1630" s="534" t="str">
        <f>IF(日報入力!AV1630,日報入力!AV1630,"")</f>
        <v/>
      </c>
      <c r="BF1630" s="534" t="str">
        <f>IF(日報入力!AW1630,日報入力!AW1630,"")</f>
        <v/>
      </c>
      <c r="BG1630" s="398" t="str">
        <f>IF(日報入力!G1630,日報入力!K1630*日報入力!D1630*日報入力!BC1630,"")</f>
        <v/>
      </c>
    </row>
    <row r="1631" spans="1:59" ht="20.25" hidden="1" customHeight="1" x14ac:dyDescent="0.15">
      <c r="A1631" s="302" t="str">
        <f>IF(日報入力!G1631="","",日報入力!G1631)</f>
        <v/>
      </c>
      <c r="B1631" s="291" t="str">
        <f>IF(日報入力!G1631="","",日報入力!H1631)</f>
        <v/>
      </c>
      <c r="C1631" s="291" t="str">
        <f>IF(日報入力!G1631="","",日報入力!I1631)</f>
        <v/>
      </c>
      <c r="D1631" s="291" t="str">
        <f>IF(日報入力!G1631="","",日報入力!J1631)</f>
        <v/>
      </c>
      <c r="E1631" s="291" t="str">
        <f>IF(日報入力!G1631="","",日報入力!K1631)</f>
        <v/>
      </c>
      <c r="F1631" s="291" t="str">
        <f>IF(日報入力!G1631="","",日報入力!L1631)</f>
        <v/>
      </c>
      <c r="G1631" s="291" t="str">
        <f>IF(日報入力!G1631="","",日報入力!L1631-日報入力!O1631-日報入力!P1631-日報入力!Q1631-日報入力!R1631-日報入力!S1631-日報入力!T1631-日報入力!U1631-日報入力!V1631-日報入力!W1631-日報入力!X1631-日報入力!Y1631-日報入力!Z1631)</f>
        <v/>
      </c>
      <c r="H1631" s="291" t="str">
        <f>IF(日報入力!G1631="","",IF(日報入力!M1631&gt;=0,日報入力!M1631*F1631,F1631))</f>
        <v/>
      </c>
      <c r="I1631" s="291" t="str">
        <f>IF(日報入力!G1631="","",日報入力!O1631)</f>
        <v/>
      </c>
      <c r="J1631" s="291" t="str">
        <f>IF(日報入力!G1631="","",日報入力!P1631)</f>
        <v/>
      </c>
      <c r="K1631" s="291" t="str">
        <f>IF(日報入力!G1631="","",日報入力!Q1631)</f>
        <v/>
      </c>
      <c r="L1631" s="291" t="str">
        <f>IF(日報入力!G1631="","",日報入力!R1631)</f>
        <v/>
      </c>
      <c r="M1631" s="291" t="str">
        <f>IF(日報入力!G1631="","",日報入力!S1631)</f>
        <v/>
      </c>
      <c r="N1631" s="291" t="str">
        <f>IF(日報入力!G1631="","",日報入力!T1631)</f>
        <v/>
      </c>
      <c r="O1631" s="291" t="str">
        <f>IF(日報入力!G1631="","",日報入力!U1631)</f>
        <v/>
      </c>
      <c r="P1631" s="291" t="str">
        <f>IF(日報入力!G1631="","",日報入力!V1631)</f>
        <v/>
      </c>
      <c r="Q1631" s="291" t="str">
        <f>IF(日報入力!G1631="","",日報入力!W1631)</f>
        <v/>
      </c>
      <c r="R1631" s="291" t="str">
        <f>IF(日報入力!G1631="","",日報入力!X1631)</f>
        <v/>
      </c>
      <c r="S1631" s="291" t="str">
        <f>IF(日報入力!G1631="","",日報入力!Y1631)</f>
        <v/>
      </c>
      <c r="T1631" s="291" t="str">
        <f>IF(日報入力!G1631="","",日報入力!Z1631)</f>
        <v/>
      </c>
      <c r="U1631" s="291" t="str">
        <f>IF(日報入力!G1631="","",日報入力!AA1631)</f>
        <v/>
      </c>
      <c r="V1631" s="378" t="str">
        <f>IF(日報入力!G1631="","",日報入力!AB1631)</f>
        <v/>
      </c>
      <c r="W1631" s="291" t="str">
        <f>IF(日報入力!G1631="","",日報入力!AC1631)</f>
        <v/>
      </c>
      <c r="X1631" s="291" t="str">
        <f>IF(日報入力!G1631="","",日報入力!AD1631)</f>
        <v/>
      </c>
      <c r="Y1631" s="291" t="str">
        <f>IF(日報入力!G1631="","",日報入力!AE1631)</f>
        <v/>
      </c>
      <c r="Z1631" s="291" t="str">
        <f>IF(日報入力!G1631="","",日報入力!AF1631)</f>
        <v/>
      </c>
      <c r="AA1631" s="291" t="str">
        <f>IF(日報入力!G1631="","",日報入力!AG1631)</f>
        <v/>
      </c>
      <c r="AB1631" s="291" t="str">
        <f>IF(日報入力!G1631="","",日報入力!AH1631)</f>
        <v/>
      </c>
      <c r="AC1631" s="291" t="str">
        <f>IF(日報入力!G1631="","",日報入力!AI1631)</f>
        <v/>
      </c>
      <c r="AD1631" s="291" t="str">
        <f>IF(日報入力!G1631="","",日報入力!AJ1631)</f>
        <v/>
      </c>
      <c r="AE1631" s="292" t="str">
        <f>IF(日報入力!G1631="","",日報入力!E1631)</f>
        <v/>
      </c>
      <c r="AF1631" s="293" t="str">
        <f>IF(日報入力!G1631="","",日報入力!AK1631)</f>
        <v/>
      </c>
      <c r="AG1631" s="293" t="str">
        <f>IF(日報入力!G1631="","",日報入力!AL1631)</f>
        <v/>
      </c>
      <c r="AH1631" s="293" t="str">
        <f>IF(日報入力!G1631="","",日報入力!AM1631)</f>
        <v/>
      </c>
      <c r="AI1631" s="294" t="str">
        <f>IF(日報入力!G1631&gt;0,日報入力!D1631*日報入力!K1631*日報入力!AL1631,"")</f>
        <v/>
      </c>
      <c r="AJ1631" s="294" t="str">
        <f>IF(日報入力!G1631&gt;0,日報入力!E1631*日報入力!AL1631,"")</f>
        <v/>
      </c>
      <c r="AK1631" s="294" t="str">
        <f>IF(日報入力!G1631&gt;0,AI1631-AJ1631,"")</f>
        <v/>
      </c>
      <c r="AL1631" s="292" t="str">
        <f>IF(日報入力!G1631&gt;0,日報入力!E1631*日報入力!AM1631,"")</f>
        <v/>
      </c>
      <c r="AM1631" s="292" t="str">
        <f>IF(日報入力!G1631&gt;0,日報入力!AB1631*日報入力!AM1631,"")</f>
        <v/>
      </c>
      <c r="AN1631" s="68" t="str">
        <f>IF(日報入力!G1631&gt;0,日報入力!C1631,"")</f>
        <v/>
      </c>
      <c r="AO1631" s="68" t="str">
        <f>日報入力!B1631</f>
        <v/>
      </c>
      <c r="AP1631" s="68" t="str">
        <f>IF(日報入力!AQ1631,日報入力!BA1631,"")</f>
        <v/>
      </c>
      <c r="AQ1631" s="68" t="str">
        <f>IF(日報入力!AR1631,日報入力!BB1631,"")</f>
        <v/>
      </c>
      <c r="AR1631" s="68" t="str">
        <f>IF(日報入力!AS1631,"N勤","")</f>
        <v/>
      </c>
      <c r="AS1631" s="295" t="e">
        <f t="shared" si="92"/>
        <v>#VALUE!</v>
      </c>
      <c r="AT1631" s="439" t="str">
        <f>日報入力!AY1631</f>
        <v/>
      </c>
      <c r="AU1631" s="518" t="str">
        <f>IF(日報入力!G1631,G1631*60/E1631,"")</f>
        <v/>
      </c>
      <c r="AV1631" s="528" t="str">
        <f>IF(日報入力!AT1631,日報入力!AT1631,"")</f>
        <v/>
      </c>
      <c r="AW1631" s="529" t="str">
        <f>IF(日報入力!AT1631,AE1631/日報入力!AT1631,"")</f>
        <v/>
      </c>
      <c r="AX1631" s="530" t="e">
        <f>IF(1&lt;日報集計!AT1631,AT1631/(((F1631-I1631-J1631-N1631-O1631)*60)/(E1631)),"")</f>
        <v>#VALUE!</v>
      </c>
      <c r="AY1631" s="664" t="str">
        <f>IF(日報入力!H1631,AT1631/(((F1631-J1631)*60)/E1631),"")</f>
        <v/>
      </c>
      <c r="AZ1631" s="664" t="str">
        <f>IF(日報入力!I1631,AT1631/((G1631*60)/E1631),"")</f>
        <v/>
      </c>
      <c r="BA1631" s="296" t="str">
        <f>IF(日報入力!G1631,G1631/F1631,"")</f>
        <v/>
      </c>
      <c r="BB1631" s="386" t="e">
        <f t="shared" si="93"/>
        <v>#VALUE!</v>
      </c>
      <c r="BC1631" s="386" t="e">
        <f t="shared" si="94"/>
        <v>#VALUE!</v>
      </c>
      <c r="BD1631" s="80">
        <f>日報入力!AU1631</f>
        <v>0</v>
      </c>
      <c r="BE1631" s="534" t="str">
        <f>IF(日報入力!AV1631,日報入力!AV1631,"")</f>
        <v/>
      </c>
      <c r="BF1631" s="534" t="str">
        <f>IF(日報入力!AW1631,日報入力!AW1631,"")</f>
        <v/>
      </c>
      <c r="BG1631" s="398" t="str">
        <f>IF(日報入力!G1631,日報入力!K1631*日報入力!D1631*日報入力!BC1631,"")</f>
        <v/>
      </c>
    </row>
    <row r="1632" spans="1:59" ht="20.25" hidden="1" customHeight="1" x14ac:dyDescent="0.15">
      <c r="A1632" s="302" t="str">
        <f>IF(日報入力!G1632="","",日報入力!G1632)</f>
        <v/>
      </c>
      <c r="B1632" s="291" t="str">
        <f>IF(日報入力!G1632="","",日報入力!H1632)</f>
        <v/>
      </c>
      <c r="C1632" s="291" t="str">
        <f>IF(日報入力!G1632="","",日報入力!I1632)</f>
        <v/>
      </c>
      <c r="D1632" s="291" t="str">
        <f>IF(日報入力!G1632="","",日報入力!J1632)</f>
        <v/>
      </c>
      <c r="E1632" s="291" t="str">
        <f>IF(日報入力!G1632="","",日報入力!K1632)</f>
        <v/>
      </c>
      <c r="F1632" s="291" t="str">
        <f>IF(日報入力!G1632="","",日報入力!L1632)</f>
        <v/>
      </c>
      <c r="G1632" s="291" t="str">
        <f>IF(日報入力!G1632="","",日報入力!L1632-日報入力!O1632-日報入力!P1632-日報入力!Q1632-日報入力!R1632-日報入力!S1632-日報入力!T1632-日報入力!U1632-日報入力!V1632-日報入力!W1632-日報入力!X1632-日報入力!Y1632-日報入力!Z1632)</f>
        <v/>
      </c>
      <c r="H1632" s="291" t="str">
        <f>IF(日報入力!G1632="","",IF(日報入力!M1632&gt;=0,日報入力!M1632*F1632,F1632))</f>
        <v/>
      </c>
      <c r="I1632" s="291" t="str">
        <f>IF(日報入力!G1632="","",日報入力!O1632)</f>
        <v/>
      </c>
      <c r="J1632" s="291" t="str">
        <f>IF(日報入力!G1632="","",日報入力!P1632)</f>
        <v/>
      </c>
      <c r="K1632" s="291" t="str">
        <f>IF(日報入力!G1632="","",日報入力!Q1632)</f>
        <v/>
      </c>
      <c r="L1632" s="291" t="str">
        <f>IF(日報入力!G1632="","",日報入力!R1632)</f>
        <v/>
      </c>
      <c r="M1632" s="291" t="str">
        <f>IF(日報入力!G1632="","",日報入力!S1632)</f>
        <v/>
      </c>
      <c r="N1632" s="291" t="str">
        <f>IF(日報入力!G1632="","",日報入力!T1632)</f>
        <v/>
      </c>
      <c r="O1632" s="291" t="str">
        <f>IF(日報入力!G1632="","",日報入力!U1632)</f>
        <v/>
      </c>
      <c r="P1632" s="291" t="str">
        <f>IF(日報入力!G1632="","",日報入力!V1632)</f>
        <v/>
      </c>
      <c r="Q1632" s="291" t="str">
        <f>IF(日報入力!G1632="","",日報入力!W1632)</f>
        <v/>
      </c>
      <c r="R1632" s="291" t="str">
        <f>IF(日報入力!G1632="","",日報入力!X1632)</f>
        <v/>
      </c>
      <c r="S1632" s="291" t="str">
        <f>IF(日報入力!G1632="","",日報入力!Y1632)</f>
        <v/>
      </c>
      <c r="T1632" s="291" t="str">
        <f>IF(日報入力!G1632="","",日報入力!Z1632)</f>
        <v/>
      </c>
      <c r="U1632" s="291" t="str">
        <f>IF(日報入力!G1632="","",日報入力!AA1632)</f>
        <v/>
      </c>
      <c r="V1632" s="378" t="str">
        <f>IF(日報入力!G1632="","",日報入力!AB1632)</f>
        <v/>
      </c>
      <c r="W1632" s="291" t="str">
        <f>IF(日報入力!G1632="","",日報入力!AC1632)</f>
        <v/>
      </c>
      <c r="X1632" s="291" t="str">
        <f>IF(日報入力!G1632="","",日報入力!AD1632)</f>
        <v/>
      </c>
      <c r="Y1632" s="291" t="str">
        <f>IF(日報入力!G1632="","",日報入力!AE1632)</f>
        <v/>
      </c>
      <c r="Z1632" s="291" t="str">
        <f>IF(日報入力!G1632="","",日報入力!AF1632)</f>
        <v/>
      </c>
      <c r="AA1632" s="291" t="str">
        <f>IF(日報入力!G1632="","",日報入力!AG1632)</f>
        <v/>
      </c>
      <c r="AB1632" s="291" t="str">
        <f>IF(日報入力!G1632="","",日報入力!AH1632)</f>
        <v/>
      </c>
      <c r="AC1632" s="291" t="str">
        <f>IF(日報入力!G1632="","",日報入力!AI1632)</f>
        <v/>
      </c>
      <c r="AD1632" s="291" t="str">
        <f>IF(日報入力!G1632="","",日報入力!AJ1632)</f>
        <v/>
      </c>
      <c r="AE1632" s="292" t="str">
        <f>IF(日報入力!G1632="","",日報入力!E1632)</f>
        <v/>
      </c>
      <c r="AF1632" s="293" t="str">
        <f>IF(日報入力!G1632="","",日報入力!AK1632)</f>
        <v/>
      </c>
      <c r="AG1632" s="293" t="str">
        <f>IF(日報入力!G1632="","",日報入力!AL1632)</f>
        <v/>
      </c>
      <c r="AH1632" s="293" t="str">
        <f>IF(日報入力!G1632="","",日報入力!AM1632)</f>
        <v/>
      </c>
      <c r="AI1632" s="294" t="str">
        <f>IF(日報入力!G1632&gt;0,日報入力!D1632*日報入力!K1632*日報入力!AL1632,"")</f>
        <v/>
      </c>
      <c r="AJ1632" s="294" t="str">
        <f>IF(日報入力!G1632&gt;0,日報入力!E1632*日報入力!AL1632,"")</f>
        <v/>
      </c>
      <c r="AK1632" s="294" t="str">
        <f>IF(日報入力!G1632&gt;0,AI1632-AJ1632,"")</f>
        <v/>
      </c>
      <c r="AL1632" s="292" t="str">
        <f>IF(日報入力!G1632&gt;0,日報入力!E1632*日報入力!AM1632,"")</f>
        <v/>
      </c>
      <c r="AM1632" s="292" t="str">
        <f>IF(日報入力!G1632&gt;0,日報入力!AB1632*日報入力!AM1632,"")</f>
        <v/>
      </c>
      <c r="AN1632" s="68" t="str">
        <f>IF(日報入力!G1632&gt;0,日報入力!C1632,"")</f>
        <v/>
      </c>
      <c r="AO1632" s="68" t="str">
        <f>日報入力!B1632</f>
        <v/>
      </c>
      <c r="AP1632" s="68" t="str">
        <f>IF(日報入力!AQ1632,日報入力!BA1632,"")</f>
        <v/>
      </c>
      <c r="AQ1632" s="68" t="str">
        <f>IF(日報入力!AR1632,日報入力!BB1632,"")</f>
        <v/>
      </c>
      <c r="AR1632" s="68" t="str">
        <f>IF(日報入力!AS1632,"N勤","")</f>
        <v/>
      </c>
      <c r="AS1632" s="295" t="e">
        <f t="shared" si="92"/>
        <v>#VALUE!</v>
      </c>
      <c r="AT1632" s="439" t="str">
        <f>日報入力!AY1632</f>
        <v/>
      </c>
      <c r="AU1632" s="518" t="str">
        <f>IF(日報入力!G1632,G1632*60/E1632,"")</f>
        <v/>
      </c>
      <c r="AV1632" s="528" t="str">
        <f>IF(日報入力!AT1632,日報入力!AT1632,"")</f>
        <v/>
      </c>
      <c r="AW1632" s="529" t="str">
        <f>IF(日報入力!AT1632,AE1632/日報入力!AT1632,"")</f>
        <v/>
      </c>
      <c r="AX1632" s="530" t="e">
        <f>IF(1&lt;日報集計!AT1632,AT1632/(((F1632-I1632-J1632-N1632-O1632)*60)/(E1632)),"")</f>
        <v>#VALUE!</v>
      </c>
      <c r="AY1632" s="664" t="str">
        <f>IF(日報入力!H1632,AT1632/(((F1632-J1632)*60)/E1632),"")</f>
        <v/>
      </c>
      <c r="AZ1632" s="664" t="str">
        <f>IF(日報入力!I1632,AT1632/((G1632*60)/E1632),"")</f>
        <v/>
      </c>
      <c r="BA1632" s="296" t="str">
        <f>IF(日報入力!G1632,G1632/F1632,"")</f>
        <v/>
      </c>
      <c r="BB1632" s="386" t="e">
        <f t="shared" si="93"/>
        <v>#VALUE!</v>
      </c>
      <c r="BC1632" s="386" t="e">
        <f t="shared" si="94"/>
        <v>#VALUE!</v>
      </c>
      <c r="BD1632" s="80">
        <f>日報入力!AU1632</f>
        <v>0</v>
      </c>
      <c r="BE1632" s="534" t="str">
        <f>IF(日報入力!AV1632,日報入力!AV1632,"")</f>
        <v/>
      </c>
      <c r="BF1632" s="534" t="str">
        <f>IF(日報入力!AW1632,日報入力!AW1632,"")</f>
        <v/>
      </c>
      <c r="BG1632" s="398" t="str">
        <f>IF(日報入力!G1632,日報入力!K1632*日報入力!D1632*日報入力!BC1632,"")</f>
        <v/>
      </c>
    </row>
    <row r="1633" spans="1:59" ht="20.25" hidden="1" customHeight="1" x14ac:dyDescent="0.15">
      <c r="A1633" s="302" t="str">
        <f>IF(日報入力!G1633="","",日報入力!G1633)</f>
        <v/>
      </c>
      <c r="B1633" s="291" t="str">
        <f>IF(日報入力!G1633="","",日報入力!H1633)</f>
        <v/>
      </c>
      <c r="C1633" s="291" t="str">
        <f>IF(日報入力!G1633="","",日報入力!I1633)</f>
        <v/>
      </c>
      <c r="D1633" s="291" t="str">
        <f>IF(日報入力!G1633="","",日報入力!J1633)</f>
        <v/>
      </c>
      <c r="E1633" s="291" t="str">
        <f>IF(日報入力!G1633="","",日報入力!K1633)</f>
        <v/>
      </c>
      <c r="F1633" s="291" t="str">
        <f>IF(日報入力!G1633="","",日報入力!L1633)</f>
        <v/>
      </c>
      <c r="G1633" s="291" t="str">
        <f>IF(日報入力!G1633="","",日報入力!L1633-日報入力!O1633-日報入力!P1633-日報入力!Q1633-日報入力!R1633-日報入力!S1633-日報入力!T1633-日報入力!U1633-日報入力!V1633-日報入力!W1633-日報入力!X1633-日報入力!Y1633-日報入力!Z1633)</f>
        <v/>
      </c>
      <c r="H1633" s="291" t="str">
        <f>IF(日報入力!G1633="","",IF(日報入力!M1633&gt;=0,日報入力!M1633*F1633,F1633))</f>
        <v/>
      </c>
      <c r="I1633" s="291" t="str">
        <f>IF(日報入力!G1633="","",日報入力!O1633)</f>
        <v/>
      </c>
      <c r="J1633" s="291" t="str">
        <f>IF(日報入力!G1633="","",日報入力!P1633)</f>
        <v/>
      </c>
      <c r="K1633" s="291" t="str">
        <f>IF(日報入力!G1633="","",日報入力!Q1633)</f>
        <v/>
      </c>
      <c r="L1633" s="291" t="str">
        <f>IF(日報入力!G1633="","",日報入力!R1633)</f>
        <v/>
      </c>
      <c r="M1633" s="291" t="str">
        <f>IF(日報入力!G1633="","",日報入力!S1633)</f>
        <v/>
      </c>
      <c r="N1633" s="291" t="str">
        <f>IF(日報入力!G1633="","",日報入力!T1633)</f>
        <v/>
      </c>
      <c r="O1633" s="291" t="str">
        <f>IF(日報入力!G1633="","",日報入力!U1633)</f>
        <v/>
      </c>
      <c r="P1633" s="291" t="str">
        <f>IF(日報入力!G1633="","",日報入力!V1633)</f>
        <v/>
      </c>
      <c r="Q1633" s="291" t="str">
        <f>IF(日報入力!G1633="","",日報入力!W1633)</f>
        <v/>
      </c>
      <c r="R1633" s="291" t="str">
        <f>IF(日報入力!G1633="","",日報入力!X1633)</f>
        <v/>
      </c>
      <c r="S1633" s="291" t="str">
        <f>IF(日報入力!G1633="","",日報入力!Y1633)</f>
        <v/>
      </c>
      <c r="T1633" s="291" t="str">
        <f>IF(日報入力!G1633="","",日報入力!Z1633)</f>
        <v/>
      </c>
      <c r="U1633" s="291" t="str">
        <f>IF(日報入力!G1633="","",日報入力!AA1633)</f>
        <v/>
      </c>
      <c r="V1633" s="378" t="str">
        <f>IF(日報入力!G1633="","",日報入力!AB1633)</f>
        <v/>
      </c>
      <c r="W1633" s="291" t="str">
        <f>IF(日報入力!G1633="","",日報入力!AC1633)</f>
        <v/>
      </c>
      <c r="X1633" s="291" t="str">
        <f>IF(日報入力!G1633="","",日報入力!AD1633)</f>
        <v/>
      </c>
      <c r="Y1633" s="291" t="str">
        <f>IF(日報入力!G1633="","",日報入力!AE1633)</f>
        <v/>
      </c>
      <c r="Z1633" s="291" t="str">
        <f>IF(日報入力!G1633="","",日報入力!AF1633)</f>
        <v/>
      </c>
      <c r="AA1633" s="291" t="str">
        <f>IF(日報入力!G1633="","",日報入力!AG1633)</f>
        <v/>
      </c>
      <c r="AB1633" s="291" t="str">
        <f>IF(日報入力!G1633="","",日報入力!AH1633)</f>
        <v/>
      </c>
      <c r="AC1633" s="291" t="str">
        <f>IF(日報入力!G1633="","",日報入力!AI1633)</f>
        <v/>
      </c>
      <c r="AD1633" s="291" t="str">
        <f>IF(日報入力!G1633="","",日報入力!AJ1633)</f>
        <v/>
      </c>
      <c r="AE1633" s="292" t="str">
        <f>IF(日報入力!G1633="","",日報入力!E1633)</f>
        <v/>
      </c>
      <c r="AF1633" s="293" t="str">
        <f>IF(日報入力!G1633="","",日報入力!AK1633)</f>
        <v/>
      </c>
      <c r="AG1633" s="293" t="str">
        <f>IF(日報入力!G1633="","",日報入力!AL1633)</f>
        <v/>
      </c>
      <c r="AH1633" s="293" t="str">
        <f>IF(日報入力!G1633="","",日報入力!AM1633)</f>
        <v/>
      </c>
      <c r="AI1633" s="294" t="str">
        <f>IF(日報入力!G1633&gt;0,日報入力!D1633*日報入力!K1633*日報入力!AL1633,"")</f>
        <v/>
      </c>
      <c r="AJ1633" s="294" t="str">
        <f>IF(日報入力!G1633&gt;0,日報入力!E1633*日報入力!AL1633,"")</f>
        <v/>
      </c>
      <c r="AK1633" s="294" t="str">
        <f>IF(日報入力!G1633&gt;0,AI1633-AJ1633,"")</f>
        <v/>
      </c>
      <c r="AL1633" s="292" t="str">
        <f>IF(日報入力!G1633&gt;0,日報入力!E1633*日報入力!AM1633,"")</f>
        <v/>
      </c>
      <c r="AM1633" s="292" t="str">
        <f>IF(日報入力!G1633&gt;0,日報入力!AB1633*日報入力!AM1633,"")</f>
        <v/>
      </c>
      <c r="AN1633" s="68" t="str">
        <f>IF(日報入力!G1633&gt;0,日報入力!C1633,"")</f>
        <v/>
      </c>
      <c r="AO1633" s="68" t="str">
        <f>日報入力!B1633</f>
        <v/>
      </c>
      <c r="AP1633" s="68" t="str">
        <f>IF(日報入力!AQ1633,日報入力!BA1633,"")</f>
        <v/>
      </c>
      <c r="AQ1633" s="68" t="str">
        <f>IF(日報入力!AR1633,日報入力!BB1633,"")</f>
        <v/>
      </c>
      <c r="AR1633" s="68" t="str">
        <f>IF(日報入力!AS1633,"N勤","")</f>
        <v/>
      </c>
      <c r="AS1633" s="295" t="e">
        <f t="shared" si="92"/>
        <v>#VALUE!</v>
      </c>
      <c r="AT1633" s="439" t="str">
        <f>日報入力!AY1633</f>
        <v/>
      </c>
      <c r="AU1633" s="518" t="str">
        <f>IF(日報入力!G1633,G1633*60/E1633,"")</f>
        <v/>
      </c>
      <c r="AV1633" s="528" t="str">
        <f>IF(日報入力!AT1633,日報入力!AT1633,"")</f>
        <v/>
      </c>
      <c r="AW1633" s="529" t="str">
        <f>IF(日報入力!AT1633,AE1633/日報入力!AT1633,"")</f>
        <v/>
      </c>
      <c r="AX1633" s="530" t="e">
        <f>IF(1&lt;日報集計!AT1633,AT1633/(((F1633-I1633-J1633-N1633-O1633)*60)/(E1633)),"")</f>
        <v>#VALUE!</v>
      </c>
      <c r="AY1633" s="664" t="str">
        <f>IF(日報入力!H1633,AT1633/(((F1633-J1633)*60)/E1633),"")</f>
        <v/>
      </c>
      <c r="AZ1633" s="664" t="str">
        <f>IF(日報入力!I1633,AT1633/((G1633*60)/E1633),"")</f>
        <v/>
      </c>
      <c r="BA1633" s="296" t="str">
        <f>IF(日報入力!G1633,G1633/F1633,"")</f>
        <v/>
      </c>
      <c r="BB1633" s="386" t="e">
        <f t="shared" si="93"/>
        <v>#VALUE!</v>
      </c>
      <c r="BC1633" s="386" t="e">
        <f t="shared" si="94"/>
        <v>#VALUE!</v>
      </c>
      <c r="BD1633" s="80">
        <f>日報入力!AU1633</f>
        <v>0</v>
      </c>
      <c r="BE1633" s="534" t="str">
        <f>IF(日報入力!AV1633,日報入力!AV1633,"")</f>
        <v/>
      </c>
      <c r="BF1633" s="534" t="str">
        <f>IF(日報入力!AW1633,日報入力!AW1633,"")</f>
        <v/>
      </c>
      <c r="BG1633" s="398" t="str">
        <f>IF(日報入力!G1633,日報入力!K1633*日報入力!D1633*日報入力!BC1633,"")</f>
        <v/>
      </c>
    </row>
    <row r="1634" spans="1:59" ht="20.25" hidden="1" customHeight="1" x14ac:dyDescent="0.15">
      <c r="A1634" s="302" t="str">
        <f>IF(日報入力!G1634="","",日報入力!G1634)</f>
        <v/>
      </c>
      <c r="B1634" s="291" t="str">
        <f>IF(日報入力!G1634="","",日報入力!H1634)</f>
        <v/>
      </c>
      <c r="C1634" s="291" t="str">
        <f>IF(日報入力!G1634="","",日報入力!I1634)</f>
        <v/>
      </c>
      <c r="D1634" s="291" t="str">
        <f>IF(日報入力!G1634="","",日報入力!J1634)</f>
        <v/>
      </c>
      <c r="E1634" s="291" t="str">
        <f>IF(日報入力!G1634="","",日報入力!K1634)</f>
        <v/>
      </c>
      <c r="F1634" s="291" t="str">
        <f>IF(日報入力!G1634="","",日報入力!L1634)</f>
        <v/>
      </c>
      <c r="G1634" s="291" t="str">
        <f>IF(日報入力!G1634="","",日報入力!L1634-日報入力!O1634-日報入力!P1634-日報入力!Q1634-日報入力!R1634-日報入力!S1634-日報入力!T1634-日報入力!U1634-日報入力!V1634-日報入力!W1634-日報入力!X1634-日報入力!Y1634-日報入力!Z1634)</f>
        <v/>
      </c>
      <c r="H1634" s="291" t="str">
        <f>IF(日報入力!G1634="","",IF(日報入力!M1634&gt;=0,日報入力!M1634*F1634,F1634))</f>
        <v/>
      </c>
      <c r="I1634" s="291" t="str">
        <f>IF(日報入力!G1634="","",日報入力!O1634)</f>
        <v/>
      </c>
      <c r="J1634" s="291" t="str">
        <f>IF(日報入力!G1634="","",日報入力!P1634)</f>
        <v/>
      </c>
      <c r="K1634" s="291" t="str">
        <f>IF(日報入力!G1634="","",日報入力!Q1634)</f>
        <v/>
      </c>
      <c r="L1634" s="291" t="str">
        <f>IF(日報入力!G1634="","",日報入力!R1634)</f>
        <v/>
      </c>
      <c r="M1634" s="291" t="str">
        <f>IF(日報入力!G1634="","",日報入力!S1634)</f>
        <v/>
      </c>
      <c r="N1634" s="291" t="str">
        <f>IF(日報入力!G1634="","",日報入力!T1634)</f>
        <v/>
      </c>
      <c r="O1634" s="291" t="str">
        <f>IF(日報入力!G1634="","",日報入力!U1634)</f>
        <v/>
      </c>
      <c r="P1634" s="291" t="str">
        <f>IF(日報入力!G1634="","",日報入力!V1634)</f>
        <v/>
      </c>
      <c r="Q1634" s="291" t="str">
        <f>IF(日報入力!G1634="","",日報入力!W1634)</f>
        <v/>
      </c>
      <c r="R1634" s="291" t="str">
        <f>IF(日報入力!G1634="","",日報入力!X1634)</f>
        <v/>
      </c>
      <c r="S1634" s="291" t="str">
        <f>IF(日報入力!G1634="","",日報入力!Y1634)</f>
        <v/>
      </c>
      <c r="T1634" s="291" t="str">
        <f>IF(日報入力!G1634="","",日報入力!Z1634)</f>
        <v/>
      </c>
      <c r="U1634" s="291" t="str">
        <f>IF(日報入力!G1634="","",日報入力!AA1634)</f>
        <v/>
      </c>
      <c r="V1634" s="378" t="str">
        <f>IF(日報入力!G1634="","",日報入力!AB1634)</f>
        <v/>
      </c>
      <c r="W1634" s="291" t="str">
        <f>IF(日報入力!G1634="","",日報入力!AC1634)</f>
        <v/>
      </c>
      <c r="X1634" s="291" t="str">
        <f>IF(日報入力!G1634="","",日報入力!AD1634)</f>
        <v/>
      </c>
      <c r="Y1634" s="291" t="str">
        <f>IF(日報入力!G1634="","",日報入力!AE1634)</f>
        <v/>
      </c>
      <c r="Z1634" s="291" t="str">
        <f>IF(日報入力!G1634="","",日報入力!AF1634)</f>
        <v/>
      </c>
      <c r="AA1634" s="291" t="str">
        <f>IF(日報入力!G1634="","",日報入力!AG1634)</f>
        <v/>
      </c>
      <c r="AB1634" s="291" t="str">
        <f>IF(日報入力!G1634="","",日報入力!AH1634)</f>
        <v/>
      </c>
      <c r="AC1634" s="291" t="str">
        <f>IF(日報入力!G1634="","",日報入力!AI1634)</f>
        <v/>
      </c>
      <c r="AD1634" s="291" t="str">
        <f>IF(日報入力!G1634="","",日報入力!AJ1634)</f>
        <v/>
      </c>
      <c r="AE1634" s="292" t="str">
        <f>IF(日報入力!G1634="","",日報入力!E1634)</f>
        <v/>
      </c>
      <c r="AF1634" s="293" t="str">
        <f>IF(日報入力!G1634="","",日報入力!AK1634)</f>
        <v/>
      </c>
      <c r="AG1634" s="293" t="str">
        <f>IF(日報入力!G1634="","",日報入力!AL1634)</f>
        <v/>
      </c>
      <c r="AH1634" s="293" t="str">
        <f>IF(日報入力!G1634="","",日報入力!AM1634)</f>
        <v/>
      </c>
      <c r="AI1634" s="294" t="str">
        <f>IF(日報入力!G1634&gt;0,日報入力!D1634*日報入力!K1634*日報入力!AL1634,"")</f>
        <v/>
      </c>
      <c r="AJ1634" s="294" t="str">
        <f>IF(日報入力!G1634&gt;0,日報入力!E1634*日報入力!AL1634,"")</f>
        <v/>
      </c>
      <c r="AK1634" s="294" t="str">
        <f>IF(日報入力!G1634&gt;0,AI1634-AJ1634,"")</f>
        <v/>
      </c>
      <c r="AL1634" s="292" t="str">
        <f>IF(日報入力!G1634&gt;0,日報入力!E1634*日報入力!AM1634,"")</f>
        <v/>
      </c>
      <c r="AM1634" s="292" t="str">
        <f>IF(日報入力!G1634&gt;0,日報入力!AB1634*日報入力!AM1634,"")</f>
        <v/>
      </c>
      <c r="AN1634" s="68" t="str">
        <f>IF(日報入力!G1634&gt;0,日報入力!C1634,"")</f>
        <v/>
      </c>
      <c r="AO1634" s="68" t="str">
        <f>日報入力!B1634</f>
        <v/>
      </c>
      <c r="AP1634" s="68" t="str">
        <f>IF(日報入力!AQ1634,日報入力!BA1634,"")</f>
        <v/>
      </c>
      <c r="AQ1634" s="68" t="str">
        <f>IF(日報入力!AR1634,日報入力!BB1634,"")</f>
        <v/>
      </c>
      <c r="AR1634" s="68" t="str">
        <f>IF(日報入力!AS1634,"N勤","")</f>
        <v/>
      </c>
      <c r="AS1634" s="295" t="e">
        <f t="shared" si="92"/>
        <v>#VALUE!</v>
      </c>
      <c r="AT1634" s="439" t="str">
        <f>日報入力!AY1634</f>
        <v/>
      </c>
      <c r="AU1634" s="518" t="str">
        <f>IF(日報入力!G1634,G1634*60/E1634,"")</f>
        <v/>
      </c>
      <c r="AV1634" s="528" t="str">
        <f>IF(日報入力!AT1634,日報入力!AT1634,"")</f>
        <v/>
      </c>
      <c r="AW1634" s="529" t="str">
        <f>IF(日報入力!AT1634,AE1634/日報入力!AT1634,"")</f>
        <v/>
      </c>
      <c r="AX1634" s="530" t="e">
        <f>IF(1&lt;日報集計!AT1634,AT1634/(((F1634-I1634-J1634-N1634-O1634)*60)/(E1634)),"")</f>
        <v>#VALUE!</v>
      </c>
      <c r="AY1634" s="664" t="str">
        <f>IF(日報入力!H1634,AT1634/(((F1634-J1634)*60)/E1634),"")</f>
        <v/>
      </c>
      <c r="AZ1634" s="664" t="str">
        <f>IF(日報入力!I1634,AT1634/((G1634*60)/E1634),"")</f>
        <v/>
      </c>
      <c r="BA1634" s="296" t="str">
        <f>IF(日報入力!G1634,G1634/F1634,"")</f>
        <v/>
      </c>
      <c r="BB1634" s="386" t="e">
        <f t="shared" si="93"/>
        <v>#VALUE!</v>
      </c>
      <c r="BC1634" s="386" t="e">
        <f t="shared" si="94"/>
        <v>#VALUE!</v>
      </c>
      <c r="BD1634" s="80">
        <f>日報入力!AU1634</f>
        <v>0</v>
      </c>
      <c r="BE1634" s="534" t="str">
        <f>IF(日報入力!AV1634,日報入力!AV1634,"")</f>
        <v/>
      </c>
      <c r="BF1634" s="534" t="str">
        <f>IF(日報入力!AW1634,日報入力!AW1634,"")</f>
        <v/>
      </c>
      <c r="BG1634" s="398" t="str">
        <f>IF(日報入力!G1634,日報入力!K1634*日報入力!D1634*日報入力!BC1634,"")</f>
        <v/>
      </c>
    </row>
    <row r="1635" spans="1:59" ht="20.25" hidden="1" customHeight="1" x14ac:dyDescent="0.15">
      <c r="A1635" s="302" t="str">
        <f>IF(日報入力!G1635="","",日報入力!G1635)</f>
        <v/>
      </c>
      <c r="B1635" s="291" t="str">
        <f>IF(日報入力!G1635="","",日報入力!H1635)</f>
        <v/>
      </c>
      <c r="C1635" s="291" t="str">
        <f>IF(日報入力!G1635="","",日報入力!I1635)</f>
        <v/>
      </c>
      <c r="D1635" s="291" t="str">
        <f>IF(日報入力!G1635="","",日報入力!J1635)</f>
        <v/>
      </c>
      <c r="E1635" s="291" t="str">
        <f>IF(日報入力!G1635="","",日報入力!K1635)</f>
        <v/>
      </c>
      <c r="F1635" s="291" t="str">
        <f>IF(日報入力!G1635="","",日報入力!L1635)</f>
        <v/>
      </c>
      <c r="G1635" s="291" t="str">
        <f>IF(日報入力!G1635="","",日報入力!L1635-日報入力!O1635-日報入力!P1635-日報入力!Q1635-日報入力!R1635-日報入力!S1635-日報入力!T1635-日報入力!U1635-日報入力!V1635-日報入力!W1635-日報入力!X1635-日報入力!Y1635-日報入力!Z1635)</f>
        <v/>
      </c>
      <c r="H1635" s="291" t="str">
        <f>IF(日報入力!G1635="","",IF(日報入力!M1635&gt;=0,日報入力!M1635*F1635,F1635))</f>
        <v/>
      </c>
      <c r="I1635" s="291" t="str">
        <f>IF(日報入力!G1635="","",日報入力!O1635)</f>
        <v/>
      </c>
      <c r="J1635" s="291" t="str">
        <f>IF(日報入力!G1635="","",日報入力!P1635)</f>
        <v/>
      </c>
      <c r="K1635" s="291" t="str">
        <f>IF(日報入力!G1635="","",日報入力!Q1635)</f>
        <v/>
      </c>
      <c r="L1635" s="291" t="str">
        <f>IF(日報入力!G1635="","",日報入力!R1635)</f>
        <v/>
      </c>
      <c r="M1635" s="291" t="str">
        <f>IF(日報入力!G1635="","",日報入力!S1635)</f>
        <v/>
      </c>
      <c r="N1635" s="291" t="str">
        <f>IF(日報入力!G1635="","",日報入力!T1635)</f>
        <v/>
      </c>
      <c r="O1635" s="291" t="str">
        <f>IF(日報入力!G1635="","",日報入力!U1635)</f>
        <v/>
      </c>
      <c r="P1635" s="291" t="str">
        <f>IF(日報入力!G1635="","",日報入力!V1635)</f>
        <v/>
      </c>
      <c r="Q1635" s="291" t="str">
        <f>IF(日報入力!G1635="","",日報入力!W1635)</f>
        <v/>
      </c>
      <c r="R1635" s="291" t="str">
        <f>IF(日報入力!G1635="","",日報入力!X1635)</f>
        <v/>
      </c>
      <c r="S1635" s="291" t="str">
        <f>IF(日報入力!G1635="","",日報入力!Y1635)</f>
        <v/>
      </c>
      <c r="T1635" s="291" t="str">
        <f>IF(日報入力!G1635="","",日報入力!Z1635)</f>
        <v/>
      </c>
      <c r="U1635" s="291" t="str">
        <f>IF(日報入力!G1635="","",日報入力!AA1635)</f>
        <v/>
      </c>
      <c r="V1635" s="378" t="str">
        <f>IF(日報入力!G1635="","",日報入力!AB1635)</f>
        <v/>
      </c>
      <c r="W1635" s="291" t="str">
        <f>IF(日報入力!G1635="","",日報入力!AC1635)</f>
        <v/>
      </c>
      <c r="X1635" s="291" t="str">
        <f>IF(日報入力!G1635="","",日報入力!AD1635)</f>
        <v/>
      </c>
      <c r="Y1635" s="291" t="str">
        <f>IF(日報入力!G1635="","",日報入力!AE1635)</f>
        <v/>
      </c>
      <c r="Z1635" s="291" t="str">
        <f>IF(日報入力!G1635="","",日報入力!AF1635)</f>
        <v/>
      </c>
      <c r="AA1635" s="291" t="str">
        <f>IF(日報入力!G1635="","",日報入力!AG1635)</f>
        <v/>
      </c>
      <c r="AB1635" s="291" t="str">
        <f>IF(日報入力!G1635="","",日報入力!AH1635)</f>
        <v/>
      </c>
      <c r="AC1635" s="291" t="str">
        <f>IF(日報入力!G1635="","",日報入力!AI1635)</f>
        <v/>
      </c>
      <c r="AD1635" s="291" t="str">
        <f>IF(日報入力!G1635="","",日報入力!AJ1635)</f>
        <v/>
      </c>
      <c r="AE1635" s="292" t="str">
        <f>IF(日報入力!G1635="","",日報入力!E1635)</f>
        <v/>
      </c>
      <c r="AF1635" s="293" t="str">
        <f>IF(日報入力!G1635="","",日報入力!AK1635)</f>
        <v/>
      </c>
      <c r="AG1635" s="293" t="str">
        <f>IF(日報入力!G1635="","",日報入力!AL1635)</f>
        <v/>
      </c>
      <c r="AH1635" s="293" t="str">
        <f>IF(日報入力!G1635="","",日報入力!AM1635)</f>
        <v/>
      </c>
      <c r="AI1635" s="294" t="str">
        <f>IF(日報入力!G1635&gt;0,日報入力!D1635*日報入力!K1635*日報入力!AL1635,"")</f>
        <v/>
      </c>
      <c r="AJ1635" s="294" t="str">
        <f>IF(日報入力!G1635&gt;0,日報入力!E1635*日報入力!AL1635,"")</f>
        <v/>
      </c>
      <c r="AK1635" s="294" t="str">
        <f>IF(日報入力!G1635&gt;0,AI1635-AJ1635,"")</f>
        <v/>
      </c>
      <c r="AL1635" s="292" t="str">
        <f>IF(日報入力!G1635&gt;0,日報入力!E1635*日報入力!AM1635,"")</f>
        <v/>
      </c>
      <c r="AM1635" s="292" t="str">
        <f>IF(日報入力!G1635&gt;0,日報入力!AB1635*日報入力!AM1635,"")</f>
        <v/>
      </c>
      <c r="AN1635" s="68" t="str">
        <f>IF(日報入力!G1635&gt;0,日報入力!C1635,"")</f>
        <v/>
      </c>
      <c r="AO1635" s="68" t="str">
        <f>日報入力!B1635</f>
        <v/>
      </c>
      <c r="AP1635" s="68" t="str">
        <f>IF(日報入力!AQ1635,日報入力!BA1635,"")</f>
        <v/>
      </c>
      <c r="AQ1635" s="68" t="str">
        <f>IF(日報入力!AR1635,日報入力!BB1635,"")</f>
        <v/>
      </c>
      <c r="AR1635" s="68" t="str">
        <f>IF(日報入力!AS1635,"N勤","")</f>
        <v/>
      </c>
      <c r="AS1635" s="295" t="e">
        <f t="shared" si="92"/>
        <v>#VALUE!</v>
      </c>
      <c r="AT1635" s="439" t="str">
        <f>日報入力!AY1635</f>
        <v/>
      </c>
      <c r="AU1635" s="518" t="str">
        <f>IF(日報入力!G1635,G1635*60/E1635,"")</f>
        <v/>
      </c>
      <c r="AV1635" s="528" t="str">
        <f>IF(日報入力!AT1635,日報入力!AT1635,"")</f>
        <v/>
      </c>
      <c r="AW1635" s="529" t="str">
        <f>IF(日報入力!AT1635,AE1635/日報入力!AT1635,"")</f>
        <v/>
      </c>
      <c r="AX1635" s="530" t="e">
        <f>IF(1&lt;日報集計!AT1635,AT1635/(((F1635-I1635-J1635-N1635-O1635)*60)/(E1635)),"")</f>
        <v>#VALUE!</v>
      </c>
      <c r="AY1635" s="664" t="str">
        <f>IF(日報入力!H1635,AT1635/(((F1635-J1635)*60)/E1635),"")</f>
        <v/>
      </c>
      <c r="AZ1635" s="664" t="str">
        <f>IF(日報入力!I1635,AT1635/((G1635*60)/E1635),"")</f>
        <v/>
      </c>
      <c r="BA1635" s="296" t="str">
        <f>IF(日報入力!G1635,G1635/F1635,"")</f>
        <v/>
      </c>
      <c r="BB1635" s="386" t="e">
        <f t="shared" si="93"/>
        <v>#VALUE!</v>
      </c>
      <c r="BC1635" s="386" t="e">
        <f t="shared" si="94"/>
        <v>#VALUE!</v>
      </c>
      <c r="BD1635" s="80">
        <f>日報入力!AU1635</f>
        <v>0</v>
      </c>
      <c r="BE1635" s="534" t="str">
        <f>IF(日報入力!AV1635,日報入力!AV1635,"")</f>
        <v/>
      </c>
      <c r="BF1635" s="534" t="str">
        <f>IF(日報入力!AW1635,日報入力!AW1635,"")</f>
        <v/>
      </c>
      <c r="BG1635" s="398" t="str">
        <f>IF(日報入力!G1635,日報入力!K1635*日報入力!D1635*日報入力!BC1635,"")</f>
        <v/>
      </c>
    </row>
    <row r="1636" spans="1:59" ht="20.25" hidden="1" customHeight="1" x14ac:dyDescent="0.15">
      <c r="A1636" s="302" t="str">
        <f>IF(日報入力!G1636="","",日報入力!G1636)</f>
        <v/>
      </c>
      <c r="B1636" s="291" t="str">
        <f>IF(日報入力!G1636="","",日報入力!H1636)</f>
        <v/>
      </c>
      <c r="C1636" s="291" t="str">
        <f>IF(日報入力!G1636="","",日報入力!I1636)</f>
        <v/>
      </c>
      <c r="D1636" s="291" t="str">
        <f>IF(日報入力!G1636="","",日報入力!J1636)</f>
        <v/>
      </c>
      <c r="E1636" s="291" t="str">
        <f>IF(日報入力!G1636="","",日報入力!K1636)</f>
        <v/>
      </c>
      <c r="F1636" s="291" t="str">
        <f>IF(日報入力!G1636="","",日報入力!L1636)</f>
        <v/>
      </c>
      <c r="G1636" s="291" t="str">
        <f>IF(日報入力!G1636="","",日報入力!L1636-日報入力!O1636-日報入力!P1636-日報入力!Q1636-日報入力!R1636-日報入力!S1636-日報入力!T1636-日報入力!U1636-日報入力!V1636-日報入力!W1636-日報入力!X1636-日報入力!Y1636-日報入力!Z1636)</f>
        <v/>
      </c>
      <c r="H1636" s="291" t="str">
        <f>IF(日報入力!G1636="","",IF(日報入力!M1636&gt;=0,日報入力!M1636*F1636,F1636))</f>
        <v/>
      </c>
      <c r="I1636" s="291" t="str">
        <f>IF(日報入力!G1636="","",日報入力!O1636)</f>
        <v/>
      </c>
      <c r="J1636" s="291" t="str">
        <f>IF(日報入力!G1636="","",日報入力!P1636)</f>
        <v/>
      </c>
      <c r="K1636" s="291" t="str">
        <f>IF(日報入力!G1636="","",日報入力!Q1636)</f>
        <v/>
      </c>
      <c r="L1636" s="291" t="str">
        <f>IF(日報入力!G1636="","",日報入力!R1636)</f>
        <v/>
      </c>
      <c r="M1636" s="291" t="str">
        <f>IF(日報入力!G1636="","",日報入力!S1636)</f>
        <v/>
      </c>
      <c r="N1636" s="291" t="str">
        <f>IF(日報入力!G1636="","",日報入力!T1636)</f>
        <v/>
      </c>
      <c r="O1636" s="291" t="str">
        <f>IF(日報入力!G1636="","",日報入力!U1636)</f>
        <v/>
      </c>
      <c r="P1636" s="291" t="str">
        <f>IF(日報入力!G1636="","",日報入力!V1636)</f>
        <v/>
      </c>
      <c r="Q1636" s="291" t="str">
        <f>IF(日報入力!G1636="","",日報入力!W1636)</f>
        <v/>
      </c>
      <c r="R1636" s="291" t="str">
        <f>IF(日報入力!G1636="","",日報入力!X1636)</f>
        <v/>
      </c>
      <c r="S1636" s="291" t="str">
        <f>IF(日報入力!G1636="","",日報入力!Y1636)</f>
        <v/>
      </c>
      <c r="T1636" s="291" t="str">
        <f>IF(日報入力!G1636="","",日報入力!Z1636)</f>
        <v/>
      </c>
      <c r="U1636" s="291" t="str">
        <f>IF(日報入力!G1636="","",日報入力!AA1636)</f>
        <v/>
      </c>
      <c r="V1636" s="378" t="str">
        <f>IF(日報入力!G1636="","",日報入力!AB1636)</f>
        <v/>
      </c>
      <c r="W1636" s="291" t="str">
        <f>IF(日報入力!G1636="","",日報入力!AC1636)</f>
        <v/>
      </c>
      <c r="X1636" s="291" t="str">
        <f>IF(日報入力!G1636="","",日報入力!AD1636)</f>
        <v/>
      </c>
      <c r="Y1636" s="291" t="str">
        <f>IF(日報入力!G1636="","",日報入力!AE1636)</f>
        <v/>
      </c>
      <c r="Z1636" s="291" t="str">
        <f>IF(日報入力!G1636="","",日報入力!AF1636)</f>
        <v/>
      </c>
      <c r="AA1636" s="291" t="str">
        <f>IF(日報入力!G1636="","",日報入力!AG1636)</f>
        <v/>
      </c>
      <c r="AB1636" s="291" t="str">
        <f>IF(日報入力!G1636="","",日報入力!AH1636)</f>
        <v/>
      </c>
      <c r="AC1636" s="291" t="str">
        <f>IF(日報入力!G1636="","",日報入力!AI1636)</f>
        <v/>
      </c>
      <c r="AD1636" s="291" t="str">
        <f>IF(日報入力!G1636="","",日報入力!AJ1636)</f>
        <v/>
      </c>
      <c r="AE1636" s="292" t="str">
        <f>IF(日報入力!G1636="","",日報入力!E1636)</f>
        <v/>
      </c>
      <c r="AF1636" s="293" t="str">
        <f>IF(日報入力!G1636="","",日報入力!AK1636)</f>
        <v/>
      </c>
      <c r="AG1636" s="293" t="str">
        <f>IF(日報入力!G1636="","",日報入力!AL1636)</f>
        <v/>
      </c>
      <c r="AH1636" s="293" t="str">
        <f>IF(日報入力!G1636="","",日報入力!AM1636)</f>
        <v/>
      </c>
      <c r="AI1636" s="294" t="str">
        <f>IF(日報入力!G1636&gt;0,日報入力!D1636*日報入力!K1636*日報入力!AL1636,"")</f>
        <v/>
      </c>
      <c r="AJ1636" s="294" t="str">
        <f>IF(日報入力!G1636&gt;0,日報入力!E1636*日報入力!AL1636,"")</f>
        <v/>
      </c>
      <c r="AK1636" s="294" t="str">
        <f>IF(日報入力!G1636&gt;0,AI1636-AJ1636,"")</f>
        <v/>
      </c>
      <c r="AL1636" s="292" t="str">
        <f>IF(日報入力!G1636&gt;0,日報入力!E1636*日報入力!AM1636,"")</f>
        <v/>
      </c>
      <c r="AM1636" s="292" t="str">
        <f>IF(日報入力!G1636&gt;0,日報入力!AB1636*日報入力!AM1636,"")</f>
        <v/>
      </c>
      <c r="AN1636" s="68" t="str">
        <f>IF(日報入力!G1636&gt;0,日報入力!C1636,"")</f>
        <v/>
      </c>
      <c r="AO1636" s="68" t="str">
        <f>日報入力!B1636</f>
        <v/>
      </c>
      <c r="AP1636" s="68" t="str">
        <f>IF(日報入力!AQ1636,日報入力!BA1636,"")</f>
        <v/>
      </c>
      <c r="AQ1636" s="68" t="str">
        <f>IF(日報入力!AR1636,日報入力!BB1636,"")</f>
        <v/>
      </c>
      <c r="AR1636" s="68" t="str">
        <f>IF(日報入力!AS1636,"N勤","")</f>
        <v/>
      </c>
      <c r="AS1636" s="295" t="e">
        <f t="shared" si="92"/>
        <v>#VALUE!</v>
      </c>
      <c r="AT1636" s="439" t="str">
        <f>日報入力!AY1636</f>
        <v/>
      </c>
      <c r="AU1636" s="518" t="str">
        <f>IF(日報入力!G1636,G1636*60/E1636,"")</f>
        <v/>
      </c>
      <c r="AV1636" s="528" t="str">
        <f>IF(日報入力!AT1636,日報入力!AT1636,"")</f>
        <v/>
      </c>
      <c r="AW1636" s="529" t="str">
        <f>IF(日報入力!AT1636,AE1636/日報入力!AT1636,"")</f>
        <v/>
      </c>
      <c r="AX1636" s="530" t="e">
        <f>IF(1&lt;日報集計!AT1636,AT1636/(((F1636-I1636-J1636-N1636-O1636)*60)/(E1636)),"")</f>
        <v>#VALUE!</v>
      </c>
      <c r="AY1636" s="664" t="str">
        <f>IF(日報入力!H1636,AT1636/(((F1636-J1636)*60)/E1636),"")</f>
        <v/>
      </c>
      <c r="AZ1636" s="664" t="str">
        <f>IF(日報入力!I1636,AT1636/((G1636*60)/E1636),"")</f>
        <v/>
      </c>
      <c r="BA1636" s="296" t="str">
        <f>IF(日報入力!G1636,G1636/F1636,"")</f>
        <v/>
      </c>
      <c r="BB1636" s="386" t="e">
        <f t="shared" si="93"/>
        <v>#VALUE!</v>
      </c>
      <c r="BC1636" s="386" t="e">
        <f t="shared" si="94"/>
        <v>#VALUE!</v>
      </c>
      <c r="BD1636" s="80">
        <f>日報入力!AU1636</f>
        <v>0</v>
      </c>
      <c r="BE1636" s="534" t="str">
        <f>IF(日報入力!AV1636,日報入力!AV1636,"")</f>
        <v/>
      </c>
      <c r="BF1636" s="534" t="str">
        <f>IF(日報入力!AW1636,日報入力!AW1636,"")</f>
        <v/>
      </c>
      <c r="BG1636" s="398" t="str">
        <f>IF(日報入力!G1636,日報入力!K1636*日報入力!D1636*日報入力!BC1636,"")</f>
        <v/>
      </c>
    </row>
    <row r="1637" spans="1:59" ht="20.25" hidden="1" customHeight="1" x14ac:dyDescent="0.15">
      <c r="A1637" s="302" t="str">
        <f>IF(日報入力!G1637="","",日報入力!G1637)</f>
        <v/>
      </c>
      <c r="B1637" s="291" t="str">
        <f>IF(日報入力!G1637="","",日報入力!H1637)</f>
        <v/>
      </c>
      <c r="C1637" s="291" t="str">
        <f>IF(日報入力!G1637="","",日報入力!I1637)</f>
        <v/>
      </c>
      <c r="D1637" s="291" t="str">
        <f>IF(日報入力!G1637="","",日報入力!J1637)</f>
        <v/>
      </c>
      <c r="E1637" s="291" t="str">
        <f>IF(日報入力!G1637="","",日報入力!K1637)</f>
        <v/>
      </c>
      <c r="F1637" s="291" t="str">
        <f>IF(日報入力!G1637="","",日報入力!L1637)</f>
        <v/>
      </c>
      <c r="G1637" s="291" t="str">
        <f>IF(日報入力!G1637="","",日報入力!L1637-日報入力!O1637-日報入力!P1637-日報入力!Q1637-日報入力!R1637-日報入力!S1637-日報入力!T1637-日報入力!U1637-日報入力!V1637-日報入力!W1637-日報入力!X1637-日報入力!Y1637-日報入力!Z1637)</f>
        <v/>
      </c>
      <c r="H1637" s="291" t="str">
        <f>IF(日報入力!G1637="","",IF(日報入力!M1637&gt;=0,日報入力!M1637*F1637,F1637))</f>
        <v/>
      </c>
      <c r="I1637" s="291" t="str">
        <f>IF(日報入力!G1637="","",日報入力!O1637)</f>
        <v/>
      </c>
      <c r="J1637" s="291" t="str">
        <f>IF(日報入力!G1637="","",日報入力!P1637)</f>
        <v/>
      </c>
      <c r="K1637" s="291" t="str">
        <f>IF(日報入力!G1637="","",日報入力!Q1637)</f>
        <v/>
      </c>
      <c r="L1637" s="291" t="str">
        <f>IF(日報入力!G1637="","",日報入力!R1637)</f>
        <v/>
      </c>
      <c r="M1637" s="291" t="str">
        <f>IF(日報入力!G1637="","",日報入力!S1637)</f>
        <v/>
      </c>
      <c r="N1637" s="291" t="str">
        <f>IF(日報入力!G1637="","",日報入力!T1637)</f>
        <v/>
      </c>
      <c r="O1637" s="291" t="str">
        <f>IF(日報入力!G1637="","",日報入力!U1637)</f>
        <v/>
      </c>
      <c r="P1637" s="291" t="str">
        <f>IF(日報入力!G1637="","",日報入力!V1637)</f>
        <v/>
      </c>
      <c r="Q1637" s="291" t="str">
        <f>IF(日報入力!G1637="","",日報入力!W1637)</f>
        <v/>
      </c>
      <c r="R1637" s="291" t="str">
        <f>IF(日報入力!G1637="","",日報入力!X1637)</f>
        <v/>
      </c>
      <c r="S1637" s="291" t="str">
        <f>IF(日報入力!G1637="","",日報入力!Y1637)</f>
        <v/>
      </c>
      <c r="T1637" s="291" t="str">
        <f>IF(日報入力!G1637="","",日報入力!Z1637)</f>
        <v/>
      </c>
      <c r="U1637" s="291" t="str">
        <f>IF(日報入力!G1637="","",日報入力!AA1637)</f>
        <v/>
      </c>
      <c r="V1637" s="378" t="str">
        <f>IF(日報入力!G1637="","",日報入力!AB1637)</f>
        <v/>
      </c>
      <c r="W1637" s="291" t="str">
        <f>IF(日報入力!G1637="","",日報入力!AC1637)</f>
        <v/>
      </c>
      <c r="X1637" s="291" t="str">
        <f>IF(日報入力!G1637="","",日報入力!AD1637)</f>
        <v/>
      </c>
      <c r="Y1637" s="291" t="str">
        <f>IF(日報入力!G1637="","",日報入力!AE1637)</f>
        <v/>
      </c>
      <c r="Z1637" s="291" t="str">
        <f>IF(日報入力!G1637="","",日報入力!AF1637)</f>
        <v/>
      </c>
      <c r="AA1637" s="291" t="str">
        <f>IF(日報入力!G1637="","",日報入力!AG1637)</f>
        <v/>
      </c>
      <c r="AB1637" s="291" t="str">
        <f>IF(日報入力!G1637="","",日報入力!AH1637)</f>
        <v/>
      </c>
      <c r="AC1637" s="291" t="str">
        <f>IF(日報入力!G1637="","",日報入力!AI1637)</f>
        <v/>
      </c>
      <c r="AD1637" s="291" t="str">
        <f>IF(日報入力!G1637="","",日報入力!AJ1637)</f>
        <v/>
      </c>
      <c r="AE1637" s="292" t="str">
        <f>IF(日報入力!G1637="","",日報入力!E1637)</f>
        <v/>
      </c>
      <c r="AF1637" s="293" t="str">
        <f>IF(日報入力!G1637="","",日報入力!AK1637)</f>
        <v/>
      </c>
      <c r="AG1637" s="293" t="str">
        <f>IF(日報入力!G1637="","",日報入力!AL1637)</f>
        <v/>
      </c>
      <c r="AH1637" s="293" t="str">
        <f>IF(日報入力!G1637="","",日報入力!AM1637)</f>
        <v/>
      </c>
      <c r="AI1637" s="294" t="str">
        <f>IF(日報入力!G1637&gt;0,日報入力!D1637*日報入力!K1637*日報入力!AL1637,"")</f>
        <v/>
      </c>
      <c r="AJ1637" s="294" t="str">
        <f>IF(日報入力!G1637&gt;0,日報入力!E1637*日報入力!AL1637,"")</f>
        <v/>
      </c>
      <c r="AK1637" s="294" t="str">
        <f>IF(日報入力!G1637&gt;0,AI1637-AJ1637,"")</f>
        <v/>
      </c>
      <c r="AL1637" s="292" t="str">
        <f>IF(日報入力!G1637&gt;0,日報入力!E1637*日報入力!AM1637,"")</f>
        <v/>
      </c>
      <c r="AM1637" s="292" t="str">
        <f>IF(日報入力!G1637&gt;0,日報入力!AB1637*日報入力!AM1637,"")</f>
        <v/>
      </c>
      <c r="AN1637" s="68" t="str">
        <f>IF(日報入力!G1637&gt;0,日報入力!C1637,"")</f>
        <v/>
      </c>
      <c r="AO1637" s="68" t="str">
        <f>日報入力!B1637</f>
        <v/>
      </c>
      <c r="AP1637" s="68" t="str">
        <f>IF(日報入力!AQ1637,日報入力!BA1637,"")</f>
        <v/>
      </c>
      <c r="AQ1637" s="68" t="str">
        <f>IF(日報入力!AR1637,日報入力!BB1637,"")</f>
        <v/>
      </c>
      <c r="AR1637" s="68" t="str">
        <f>IF(日報入力!AS1637,"N勤","")</f>
        <v/>
      </c>
      <c r="AS1637" s="295" t="e">
        <f t="shared" si="92"/>
        <v>#VALUE!</v>
      </c>
      <c r="AT1637" s="439" t="str">
        <f>日報入力!AY1637</f>
        <v/>
      </c>
      <c r="AU1637" s="518" t="str">
        <f>IF(日報入力!G1637,G1637*60/E1637,"")</f>
        <v/>
      </c>
      <c r="AV1637" s="528" t="str">
        <f>IF(日報入力!AT1637,日報入力!AT1637,"")</f>
        <v/>
      </c>
      <c r="AW1637" s="529" t="str">
        <f>IF(日報入力!AT1637,AE1637/日報入力!AT1637,"")</f>
        <v/>
      </c>
      <c r="AX1637" s="530" t="e">
        <f>IF(1&lt;日報集計!AT1637,AT1637/(((F1637-I1637-J1637-N1637-O1637)*60)/(E1637)),"")</f>
        <v>#VALUE!</v>
      </c>
      <c r="AY1637" s="664" t="str">
        <f>IF(日報入力!H1637,AT1637/(((F1637-J1637)*60)/E1637),"")</f>
        <v/>
      </c>
      <c r="AZ1637" s="664" t="str">
        <f>IF(日報入力!I1637,AT1637/((G1637*60)/E1637),"")</f>
        <v/>
      </c>
      <c r="BA1637" s="296" t="str">
        <f>IF(日報入力!G1637,G1637/F1637,"")</f>
        <v/>
      </c>
      <c r="BB1637" s="386" t="e">
        <f t="shared" si="93"/>
        <v>#VALUE!</v>
      </c>
      <c r="BC1637" s="386" t="e">
        <f t="shared" si="94"/>
        <v>#VALUE!</v>
      </c>
      <c r="BD1637" s="80">
        <f>日報入力!AU1637</f>
        <v>0</v>
      </c>
      <c r="BE1637" s="534" t="str">
        <f>IF(日報入力!AV1637,日報入力!AV1637,"")</f>
        <v/>
      </c>
      <c r="BF1637" s="534" t="str">
        <f>IF(日報入力!AW1637,日報入力!AW1637,"")</f>
        <v/>
      </c>
      <c r="BG1637" s="398" t="str">
        <f>IF(日報入力!G1637,日報入力!K1637*日報入力!D1637*日報入力!BC1637,"")</f>
        <v/>
      </c>
    </row>
    <row r="1638" spans="1:59" ht="20.25" hidden="1" customHeight="1" x14ac:dyDescent="0.15">
      <c r="A1638" s="302" t="str">
        <f>IF(日報入力!G1638="","",日報入力!G1638)</f>
        <v/>
      </c>
      <c r="B1638" s="291" t="str">
        <f>IF(日報入力!G1638="","",日報入力!H1638)</f>
        <v/>
      </c>
      <c r="C1638" s="291" t="str">
        <f>IF(日報入力!G1638="","",日報入力!I1638)</f>
        <v/>
      </c>
      <c r="D1638" s="291" t="str">
        <f>IF(日報入力!G1638="","",日報入力!J1638)</f>
        <v/>
      </c>
      <c r="E1638" s="291" t="str">
        <f>IF(日報入力!G1638="","",日報入力!K1638)</f>
        <v/>
      </c>
      <c r="F1638" s="291" t="str">
        <f>IF(日報入力!G1638="","",日報入力!L1638)</f>
        <v/>
      </c>
      <c r="G1638" s="291" t="str">
        <f>IF(日報入力!G1638="","",日報入力!L1638-日報入力!O1638-日報入力!P1638-日報入力!Q1638-日報入力!R1638-日報入力!S1638-日報入力!T1638-日報入力!U1638-日報入力!V1638-日報入力!W1638-日報入力!X1638-日報入力!Y1638-日報入力!Z1638)</f>
        <v/>
      </c>
      <c r="H1638" s="291" t="str">
        <f>IF(日報入力!G1638="","",IF(日報入力!M1638&gt;=0,日報入力!M1638*F1638,F1638))</f>
        <v/>
      </c>
      <c r="I1638" s="291" t="str">
        <f>IF(日報入力!G1638="","",日報入力!O1638)</f>
        <v/>
      </c>
      <c r="J1638" s="291" t="str">
        <f>IF(日報入力!G1638="","",日報入力!P1638)</f>
        <v/>
      </c>
      <c r="K1638" s="291" t="str">
        <f>IF(日報入力!G1638="","",日報入力!Q1638)</f>
        <v/>
      </c>
      <c r="L1638" s="291" t="str">
        <f>IF(日報入力!G1638="","",日報入力!R1638)</f>
        <v/>
      </c>
      <c r="M1638" s="291" t="str">
        <f>IF(日報入力!G1638="","",日報入力!S1638)</f>
        <v/>
      </c>
      <c r="N1638" s="291" t="str">
        <f>IF(日報入力!G1638="","",日報入力!T1638)</f>
        <v/>
      </c>
      <c r="O1638" s="291" t="str">
        <f>IF(日報入力!G1638="","",日報入力!U1638)</f>
        <v/>
      </c>
      <c r="P1638" s="291" t="str">
        <f>IF(日報入力!G1638="","",日報入力!V1638)</f>
        <v/>
      </c>
      <c r="Q1638" s="291" t="str">
        <f>IF(日報入力!G1638="","",日報入力!W1638)</f>
        <v/>
      </c>
      <c r="R1638" s="291" t="str">
        <f>IF(日報入力!G1638="","",日報入力!X1638)</f>
        <v/>
      </c>
      <c r="S1638" s="291" t="str">
        <f>IF(日報入力!G1638="","",日報入力!Y1638)</f>
        <v/>
      </c>
      <c r="T1638" s="291" t="str">
        <f>IF(日報入力!G1638="","",日報入力!Z1638)</f>
        <v/>
      </c>
      <c r="U1638" s="291" t="str">
        <f>IF(日報入力!G1638="","",日報入力!AA1638)</f>
        <v/>
      </c>
      <c r="V1638" s="378" t="str">
        <f>IF(日報入力!G1638="","",日報入力!AB1638)</f>
        <v/>
      </c>
      <c r="W1638" s="291" t="str">
        <f>IF(日報入力!G1638="","",日報入力!AC1638)</f>
        <v/>
      </c>
      <c r="X1638" s="291" t="str">
        <f>IF(日報入力!G1638="","",日報入力!AD1638)</f>
        <v/>
      </c>
      <c r="Y1638" s="291" t="str">
        <f>IF(日報入力!G1638="","",日報入力!AE1638)</f>
        <v/>
      </c>
      <c r="Z1638" s="291" t="str">
        <f>IF(日報入力!G1638="","",日報入力!AF1638)</f>
        <v/>
      </c>
      <c r="AA1638" s="291" t="str">
        <f>IF(日報入力!G1638="","",日報入力!AG1638)</f>
        <v/>
      </c>
      <c r="AB1638" s="291" t="str">
        <f>IF(日報入力!G1638="","",日報入力!AH1638)</f>
        <v/>
      </c>
      <c r="AC1638" s="291" t="str">
        <f>IF(日報入力!G1638="","",日報入力!AI1638)</f>
        <v/>
      </c>
      <c r="AD1638" s="291" t="str">
        <f>IF(日報入力!G1638="","",日報入力!AJ1638)</f>
        <v/>
      </c>
      <c r="AE1638" s="292" t="str">
        <f>IF(日報入力!G1638="","",日報入力!E1638)</f>
        <v/>
      </c>
      <c r="AF1638" s="293" t="str">
        <f>IF(日報入力!G1638="","",日報入力!AK1638)</f>
        <v/>
      </c>
      <c r="AG1638" s="293" t="str">
        <f>IF(日報入力!G1638="","",日報入力!AL1638)</f>
        <v/>
      </c>
      <c r="AH1638" s="293" t="str">
        <f>IF(日報入力!G1638="","",日報入力!AM1638)</f>
        <v/>
      </c>
      <c r="AI1638" s="294" t="str">
        <f>IF(日報入力!G1638&gt;0,日報入力!D1638*日報入力!K1638*日報入力!AL1638,"")</f>
        <v/>
      </c>
      <c r="AJ1638" s="294" t="str">
        <f>IF(日報入力!G1638&gt;0,日報入力!E1638*日報入力!AL1638,"")</f>
        <v/>
      </c>
      <c r="AK1638" s="294" t="str">
        <f>IF(日報入力!G1638&gt;0,AI1638-AJ1638,"")</f>
        <v/>
      </c>
      <c r="AL1638" s="292" t="str">
        <f>IF(日報入力!G1638&gt;0,日報入力!E1638*日報入力!AM1638,"")</f>
        <v/>
      </c>
      <c r="AM1638" s="292" t="str">
        <f>IF(日報入力!G1638&gt;0,日報入力!AB1638*日報入力!AM1638,"")</f>
        <v/>
      </c>
      <c r="AN1638" s="68" t="str">
        <f>IF(日報入力!G1638&gt;0,日報入力!C1638,"")</f>
        <v/>
      </c>
      <c r="AO1638" s="68" t="str">
        <f>日報入力!B1638</f>
        <v/>
      </c>
      <c r="AP1638" s="68" t="str">
        <f>IF(日報入力!AQ1638,日報入力!BA1638,"")</f>
        <v/>
      </c>
      <c r="AQ1638" s="68" t="str">
        <f>IF(日報入力!AR1638,日報入力!BB1638,"")</f>
        <v/>
      </c>
      <c r="AR1638" s="68" t="str">
        <f>IF(日報入力!AS1638,"N勤","")</f>
        <v/>
      </c>
      <c r="AS1638" s="295" t="e">
        <f t="shared" si="92"/>
        <v>#VALUE!</v>
      </c>
      <c r="AT1638" s="439" t="str">
        <f>日報入力!AY1638</f>
        <v/>
      </c>
      <c r="AU1638" s="518" t="str">
        <f>IF(日報入力!G1638,G1638*60/E1638,"")</f>
        <v/>
      </c>
      <c r="AV1638" s="528" t="str">
        <f>IF(日報入力!AT1638,日報入力!AT1638,"")</f>
        <v/>
      </c>
      <c r="AW1638" s="529" t="str">
        <f>IF(日報入力!AT1638,AE1638/日報入力!AT1638,"")</f>
        <v/>
      </c>
      <c r="AX1638" s="530" t="e">
        <f>IF(1&lt;日報集計!AT1638,AT1638/(((F1638-I1638-J1638-N1638-O1638)*60)/(E1638)),"")</f>
        <v>#VALUE!</v>
      </c>
      <c r="AY1638" s="664" t="str">
        <f>IF(日報入力!H1638,AT1638/(((F1638-J1638)*60)/E1638),"")</f>
        <v/>
      </c>
      <c r="AZ1638" s="664" t="str">
        <f>IF(日報入力!I1638,AT1638/((G1638*60)/E1638),"")</f>
        <v/>
      </c>
      <c r="BA1638" s="296" t="str">
        <f>IF(日報入力!G1638,G1638/F1638,"")</f>
        <v/>
      </c>
      <c r="BB1638" s="386" t="e">
        <f t="shared" si="93"/>
        <v>#VALUE!</v>
      </c>
      <c r="BC1638" s="386" t="e">
        <f t="shared" si="94"/>
        <v>#VALUE!</v>
      </c>
      <c r="BD1638" s="80">
        <f>日報入力!AU1638</f>
        <v>0</v>
      </c>
      <c r="BE1638" s="534" t="str">
        <f>IF(日報入力!AV1638,日報入力!AV1638,"")</f>
        <v/>
      </c>
      <c r="BF1638" s="534" t="str">
        <f>IF(日報入力!AW1638,日報入力!AW1638,"")</f>
        <v/>
      </c>
      <c r="BG1638" s="398" t="str">
        <f>IF(日報入力!G1638,日報入力!K1638*日報入力!D1638*日報入力!BC1638,"")</f>
        <v/>
      </c>
    </row>
    <row r="1639" spans="1:59" ht="20.25" hidden="1" customHeight="1" x14ac:dyDescent="0.15">
      <c r="A1639" s="302" t="str">
        <f>IF(日報入力!G1639="","",日報入力!G1639)</f>
        <v/>
      </c>
      <c r="B1639" s="291" t="str">
        <f>IF(日報入力!G1639="","",日報入力!H1639)</f>
        <v/>
      </c>
      <c r="C1639" s="291" t="str">
        <f>IF(日報入力!G1639="","",日報入力!I1639)</f>
        <v/>
      </c>
      <c r="D1639" s="291" t="str">
        <f>IF(日報入力!G1639="","",日報入力!J1639)</f>
        <v/>
      </c>
      <c r="E1639" s="291" t="str">
        <f>IF(日報入力!G1639="","",日報入力!K1639)</f>
        <v/>
      </c>
      <c r="F1639" s="291" t="str">
        <f>IF(日報入力!G1639="","",日報入力!L1639)</f>
        <v/>
      </c>
      <c r="G1639" s="291" t="str">
        <f>IF(日報入力!G1639="","",日報入力!L1639-日報入力!O1639-日報入力!P1639-日報入力!Q1639-日報入力!R1639-日報入力!S1639-日報入力!T1639-日報入力!U1639-日報入力!V1639-日報入力!W1639-日報入力!X1639-日報入力!Y1639-日報入力!Z1639)</f>
        <v/>
      </c>
      <c r="H1639" s="291" t="str">
        <f>IF(日報入力!G1639="","",IF(日報入力!M1639&gt;=0,日報入力!M1639*F1639,F1639))</f>
        <v/>
      </c>
      <c r="I1639" s="291" t="str">
        <f>IF(日報入力!G1639="","",日報入力!O1639)</f>
        <v/>
      </c>
      <c r="J1639" s="291" t="str">
        <f>IF(日報入力!G1639="","",日報入力!P1639)</f>
        <v/>
      </c>
      <c r="K1639" s="291" t="str">
        <f>IF(日報入力!G1639="","",日報入力!Q1639)</f>
        <v/>
      </c>
      <c r="L1639" s="291" t="str">
        <f>IF(日報入力!G1639="","",日報入力!R1639)</f>
        <v/>
      </c>
      <c r="M1639" s="291" t="str">
        <f>IF(日報入力!G1639="","",日報入力!S1639)</f>
        <v/>
      </c>
      <c r="N1639" s="291" t="str">
        <f>IF(日報入力!G1639="","",日報入力!T1639)</f>
        <v/>
      </c>
      <c r="O1639" s="291" t="str">
        <f>IF(日報入力!G1639="","",日報入力!U1639)</f>
        <v/>
      </c>
      <c r="P1639" s="291" t="str">
        <f>IF(日報入力!G1639="","",日報入力!V1639)</f>
        <v/>
      </c>
      <c r="Q1639" s="291" t="str">
        <f>IF(日報入力!G1639="","",日報入力!W1639)</f>
        <v/>
      </c>
      <c r="R1639" s="291" t="str">
        <f>IF(日報入力!G1639="","",日報入力!X1639)</f>
        <v/>
      </c>
      <c r="S1639" s="291" t="str">
        <f>IF(日報入力!G1639="","",日報入力!Y1639)</f>
        <v/>
      </c>
      <c r="T1639" s="291" t="str">
        <f>IF(日報入力!G1639="","",日報入力!Z1639)</f>
        <v/>
      </c>
      <c r="U1639" s="291" t="str">
        <f>IF(日報入力!G1639="","",日報入力!AA1639)</f>
        <v/>
      </c>
      <c r="V1639" s="378" t="str">
        <f>IF(日報入力!G1639="","",日報入力!AB1639)</f>
        <v/>
      </c>
      <c r="W1639" s="291" t="str">
        <f>IF(日報入力!G1639="","",日報入力!AC1639)</f>
        <v/>
      </c>
      <c r="X1639" s="291" t="str">
        <f>IF(日報入力!G1639="","",日報入力!AD1639)</f>
        <v/>
      </c>
      <c r="Y1639" s="291" t="str">
        <f>IF(日報入力!G1639="","",日報入力!AE1639)</f>
        <v/>
      </c>
      <c r="Z1639" s="291" t="str">
        <f>IF(日報入力!G1639="","",日報入力!AF1639)</f>
        <v/>
      </c>
      <c r="AA1639" s="291" t="str">
        <f>IF(日報入力!G1639="","",日報入力!AG1639)</f>
        <v/>
      </c>
      <c r="AB1639" s="291" t="str">
        <f>IF(日報入力!G1639="","",日報入力!AH1639)</f>
        <v/>
      </c>
      <c r="AC1639" s="291" t="str">
        <f>IF(日報入力!G1639="","",日報入力!AI1639)</f>
        <v/>
      </c>
      <c r="AD1639" s="291" t="str">
        <f>IF(日報入力!G1639="","",日報入力!AJ1639)</f>
        <v/>
      </c>
      <c r="AE1639" s="292" t="str">
        <f>IF(日報入力!G1639="","",日報入力!E1639)</f>
        <v/>
      </c>
      <c r="AF1639" s="293" t="str">
        <f>IF(日報入力!G1639="","",日報入力!AK1639)</f>
        <v/>
      </c>
      <c r="AG1639" s="293" t="str">
        <f>IF(日報入力!G1639="","",日報入力!AL1639)</f>
        <v/>
      </c>
      <c r="AH1639" s="293" t="str">
        <f>IF(日報入力!G1639="","",日報入力!AM1639)</f>
        <v/>
      </c>
      <c r="AI1639" s="294" t="str">
        <f>IF(日報入力!G1639&gt;0,日報入力!D1639*日報入力!K1639*日報入力!AL1639,"")</f>
        <v/>
      </c>
      <c r="AJ1639" s="294" t="str">
        <f>IF(日報入力!G1639&gt;0,日報入力!E1639*日報入力!AL1639,"")</f>
        <v/>
      </c>
      <c r="AK1639" s="294" t="str">
        <f>IF(日報入力!G1639&gt;0,AI1639-AJ1639,"")</f>
        <v/>
      </c>
      <c r="AL1639" s="292" t="str">
        <f>IF(日報入力!G1639&gt;0,日報入力!E1639*日報入力!AM1639,"")</f>
        <v/>
      </c>
      <c r="AM1639" s="292" t="str">
        <f>IF(日報入力!G1639&gt;0,日報入力!AB1639*日報入力!AM1639,"")</f>
        <v/>
      </c>
      <c r="AN1639" s="68" t="str">
        <f>IF(日報入力!G1639&gt;0,日報入力!C1639,"")</f>
        <v/>
      </c>
      <c r="AO1639" s="68" t="str">
        <f>日報入力!B1639</f>
        <v/>
      </c>
      <c r="AP1639" s="68" t="str">
        <f>IF(日報入力!AQ1639,日報入力!BA1639,"")</f>
        <v/>
      </c>
      <c r="AQ1639" s="68" t="str">
        <f>IF(日報入力!AR1639,日報入力!BB1639,"")</f>
        <v/>
      </c>
      <c r="AR1639" s="68" t="str">
        <f>IF(日報入力!AS1639,"N勤","")</f>
        <v/>
      </c>
      <c r="AS1639" s="295" t="e">
        <f t="shared" si="92"/>
        <v>#VALUE!</v>
      </c>
      <c r="AT1639" s="439" t="str">
        <f>日報入力!AY1639</f>
        <v/>
      </c>
      <c r="AU1639" s="518" t="str">
        <f>IF(日報入力!G1639,G1639*60/E1639,"")</f>
        <v/>
      </c>
      <c r="AV1639" s="528" t="str">
        <f>IF(日報入力!AT1639,日報入力!AT1639,"")</f>
        <v/>
      </c>
      <c r="AW1639" s="529" t="str">
        <f>IF(日報入力!AT1639,AE1639/日報入力!AT1639,"")</f>
        <v/>
      </c>
      <c r="AX1639" s="530" t="e">
        <f>IF(1&lt;日報集計!AT1639,AT1639/(((F1639-I1639-J1639-N1639-O1639)*60)/(E1639)),"")</f>
        <v>#VALUE!</v>
      </c>
      <c r="AY1639" s="664" t="str">
        <f>IF(日報入力!H1639,AT1639/(((F1639-J1639)*60)/E1639),"")</f>
        <v/>
      </c>
      <c r="AZ1639" s="664" t="str">
        <f>IF(日報入力!I1639,AT1639/((G1639*60)/E1639),"")</f>
        <v/>
      </c>
      <c r="BA1639" s="296" t="str">
        <f>IF(日報入力!G1639,G1639/F1639,"")</f>
        <v/>
      </c>
      <c r="BB1639" s="386" t="e">
        <f t="shared" si="93"/>
        <v>#VALUE!</v>
      </c>
      <c r="BC1639" s="386" t="e">
        <f t="shared" si="94"/>
        <v>#VALUE!</v>
      </c>
      <c r="BD1639" s="80">
        <f>日報入力!AU1639</f>
        <v>0</v>
      </c>
      <c r="BE1639" s="534" t="str">
        <f>IF(日報入力!AV1639,日報入力!AV1639,"")</f>
        <v/>
      </c>
      <c r="BF1639" s="534" t="str">
        <f>IF(日報入力!AW1639,日報入力!AW1639,"")</f>
        <v/>
      </c>
      <c r="BG1639" s="398" t="str">
        <f>IF(日報入力!G1639,日報入力!K1639*日報入力!D1639*日報入力!BC1639,"")</f>
        <v/>
      </c>
    </row>
    <row r="1640" spans="1:59" ht="20.25" hidden="1" customHeight="1" x14ac:dyDescent="0.15">
      <c r="A1640" s="302" t="str">
        <f>IF(日報入力!G1640="","",日報入力!G1640)</f>
        <v/>
      </c>
      <c r="B1640" s="291" t="str">
        <f>IF(日報入力!G1640="","",日報入力!H1640)</f>
        <v/>
      </c>
      <c r="C1640" s="291" t="str">
        <f>IF(日報入力!G1640="","",日報入力!I1640)</f>
        <v/>
      </c>
      <c r="D1640" s="291" t="str">
        <f>IF(日報入力!G1640="","",日報入力!J1640)</f>
        <v/>
      </c>
      <c r="E1640" s="291" t="str">
        <f>IF(日報入力!G1640="","",日報入力!K1640)</f>
        <v/>
      </c>
      <c r="F1640" s="291" t="str">
        <f>IF(日報入力!G1640="","",日報入力!L1640)</f>
        <v/>
      </c>
      <c r="G1640" s="291" t="str">
        <f>IF(日報入力!G1640="","",日報入力!L1640-日報入力!O1640-日報入力!P1640-日報入力!Q1640-日報入力!R1640-日報入力!S1640-日報入力!T1640-日報入力!U1640-日報入力!V1640-日報入力!W1640-日報入力!X1640-日報入力!Y1640-日報入力!Z1640)</f>
        <v/>
      </c>
      <c r="H1640" s="291" t="str">
        <f>IF(日報入力!G1640="","",IF(日報入力!M1640&gt;=0,日報入力!M1640*F1640,F1640))</f>
        <v/>
      </c>
      <c r="I1640" s="291" t="str">
        <f>IF(日報入力!G1640="","",日報入力!O1640)</f>
        <v/>
      </c>
      <c r="J1640" s="291" t="str">
        <f>IF(日報入力!G1640="","",日報入力!P1640)</f>
        <v/>
      </c>
      <c r="K1640" s="291" t="str">
        <f>IF(日報入力!G1640="","",日報入力!Q1640)</f>
        <v/>
      </c>
      <c r="L1640" s="291" t="str">
        <f>IF(日報入力!G1640="","",日報入力!R1640)</f>
        <v/>
      </c>
      <c r="M1640" s="291" t="str">
        <f>IF(日報入力!G1640="","",日報入力!S1640)</f>
        <v/>
      </c>
      <c r="N1640" s="291" t="str">
        <f>IF(日報入力!G1640="","",日報入力!T1640)</f>
        <v/>
      </c>
      <c r="O1640" s="291" t="str">
        <f>IF(日報入力!G1640="","",日報入力!U1640)</f>
        <v/>
      </c>
      <c r="P1640" s="291" t="str">
        <f>IF(日報入力!G1640="","",日報入力!V1640)</f>
        <v/>
      </c>
      <c r="Q1640" s="291" t="str">
        <f>IF(日報入力!G1640="","",日報入力!W1640)</f>
        <v/>
      </c>
      <c r="R1640" s="291" t="str">
        <f>IF(日報入力!G1640="","",日報入力!X1640)</f>
        <v/>
      </c>
      <c r="S1640" s="291" t="str">
        <f>IF(日報入力!G1640="","",日報入力!Y1640)</f>
        <v/>
      </c>
      <c r="T1640" s="291" t="str">
        <f>IF(日報入力!G1640="","",日報入力!Z1640)</f>
        <v/>
      </c>
      <c r="U1640" s="291" t="str">
        <f>IF(日報入力!G1640="","",日報入力!AA1640)</f>
        <v/>
      </c>
      <c r="V1640" s="378" t="str">
        <f>IF(日報入力!G1640="","",日報入力!AB1640)</f>
        <v/>
      </c>
      <c r="W1640" s="291" t="str">
        <f>IF(日報入力!G1640="","",日報入力!AC1640)</f>
        <v/>
      </c>
      <c r="X1640" s="291" t="str">
        <f>IF(日報入力!G1640="","",日報入力!AD1640)</f>
        <v/>
      </c>
      <c r="Y1640" s="291" t="str">
        <f>IF(日報入力!G1640="","",日報入力!AE1640)</f>
        <v/>
      </c>
      <c r="Z1640" s="291" t="str">
        <f>IF(日報入力!G1640="","",日報入力!AF1640)</f>
        <v/>
      </c>
      <c r="AA1640" s="291" t="str">
        <f>IF(日報入力!G1640="","",日報入力!AG1640)</f>
        <v/>
      </c>
      <c r="AB1640" s="291" t="str">
        <f>IF(日報入力!G1640="","",日報入力!AH1640)</f>
        <v/>
      </c>
      <c r="AC1640" s="291" t="str">
        <f>IF(日報入力!G1640="","",日報入力!AI1640)</f>
        <v/>
      </c>
      <c r="AD1640" s="291" t="str">
        <f>IF(日報入力!G1640="","",日報入力!AJ1640)</f>
        <v/>
      </c>
      <c r="AE1640" s="292" t="str">
        <f>IF(日報入力!G1640="","",日報入力!E1640)</f>
        <v/>
      </c>
      <c r="AF1640" s="293" t="str">
        <f>IF(日報入力!G1640="","",日報入力!AK1640)</f>
        <v/>
      </c>
      <c r="AG1640" s="293" t="str">
        <f>IF(日報入力!G1640="","",日報入力!AL1640)</f>
        <v/>
      </c>
      <c r="AH1640" s="293" t="str">
        <f>IF(日報入力!G1640="","",日報入力!AM1640)</f>
        <v/>
      </c>
      <c r="AI1640" s="294" t="str">
        <f>IF(日報入力!G1640&gt;0,日報入力!D1640*日報入力!K1640*日報入力!AL1640,"")</f>
        <v/>
      </c>
      <c r="AJ1640" s="294" t="str">
        <f>IF(日報入力!G1640&gt;0,日報入力!E1640*日報入力!AL1640,"")</f>
        <v/>
      </c>
      <c r="AK1640" s="294" t="str">
        <f>IF(日報入力!G1640&gt;0,AI1640-AJ1640,"")</f>
        <v/>
      </c>
      <c r="AL1640" s="292" t="str">
        <f>IF(日報入力!G1640&gt;0,日報入力!E1640*日報入力!AM1640,"")</f>
        <v/>
      </c>
      <c r="AM1640" s="292" t="str">
        <f>IF(日報入力!G1640&gt;0,日報入力!AB1640*日報入力!AM1640,"")</f>
        <v/>
      </c>
      <c r="AN1640" s="68" t="str">
        <f>IF(日報入力!G1640&gt;0,日報入力!C1640,"")</f>
        <v/>
      </c>
      <c r="AO1640" s="68" t="str">
        <f>日報入力!B1640</f>
        <v/>
      </c>
      <c r="AP1640" s="68" t="str">
        <f>IF(日報入力!AQ1640,日報入力!BA1640,"")</f>
        <v/>
      </c>
      <c r="AQ1640" s="68" t="str">
        <f>IF(日報入力!AR1640,日報入力!BB1640,"")</f>
        <v/>
      </c>
      <c r="AR1640" s="68" t="str">
        <f>IF(日報入力!AS1640,"N勤","")</f>
        <v/>
      </c>
      <c r="AS1640" s="295" t="e">
        <f t="shared" si="92"/>
        <v>#VALUE!</v>
      </c>
      <c r="AT1640" s="439" t="str">
        <f>日報入力!AY1640</f>
        <v/>
      </c>
      <c r="AU1640" s="518" t="str">
        <f>IF(日報入力!G1640,G1640*60/E1640,"")</f>
        <v/>
      </c>
      <c r="AV1640" s="528" t="str">
        <f>IF(日報入力!AT1640,日報入力!AT1640,"")</f>
        <v/>
      </c>
      <c r="AW1640" s="529" t="str">
        <f>IF(日報入力!AT1640,AE1640/日報入力!AT1640,"")</f>
        <v/>
      </c>
      <c r="AX1640" s="530" t="e">
        <f>IF(1&lt;日報集計!AT1640,AT1640/(((F1640-I1640-J1640-N1640-O1640)*60)/(E1640)),"")</f>
        <v>#VALUE!</v>
      </c>
      <c r="AY1640" s="664" t="str">
        <f>IF(日報入力!H1640,AT1640/(((F1640-J1640)*60)/E1640),"")</f>
        <v/>
      </c>
      <c r="AZ1640" s="664" t="str">
        <f>IF(日報入力!I1640,AT1640/((G1640*60)/E1640),"")</f>
        <v/>
      </c>
      <c r="BA1640" s="296" t="str">
        <f>IF(日報入力!G1640,G1640/F1640,"")</f>
        <v/>
      </c>
      <c r="BB1640" s="386" t="e">
        <f t="shared" si="93"/>
        <v>#VALUE!</v>
      </c>
      <c r="BC1640" s="386" t="e">
        <f t="shared" si="94"/>
        <v>#VALUE!</v>
      </c>
      <c r="BD1640" s="80">
        <f>日報入力!AU1640</f>
        <v>0</v>
      </c>
      <c r="BE1640" s="534" t="str">
        <f>IF(日報入力!AV1640,日報入力!AV1640,"")</f>
        <v/>
      </c>
      <c r="BF1640" s="534" t="str">
        <f>IF(日報入力!AW1640,日報入力!AW1640,"")</f>
        <v/>
      </c>
      <c r="BG1640" s="398" t="str">
        <f>IF(日報入力!G1640,日報入力!K1640*日報入力!D1640*日報入力!BC1640,"")</f>
        <v/>
      </c>
    </row>
    <row r="1641" spans="1:59" ht="20.25" hidden="1" customHeight="1" x14ac:dyDescent="0.15">
      <c r="A1641" s="302" t="str">
        <f>IF(日報入力!G1641="","",日報入力!G1641)</f>
        <v/>
      </c>
      <c r="B1641" s="291" t="str">
        <f>IF(日報入力!G1641="","",日報入力!H1641)</f>
        <v/>
      </c>
      <c r="C1641" s="291" t="str">
        <f>IF(日報入力!G1641="","",日報入力!I1641)</f>
        <v/>
      </c>
      <c r="D1641" s="291" t="str">
        <f>IF(日報入力!G1641="","",日報入力!J1641)</f>
        <v/>
      </c>
      <c r="E1641" s="291" t="str">
        <f>IF(日報入力!G1641="","",日報入力!K1641)</f>
        <v/>
      </c>
      <c r="F1641" s="291" t="str">
        <f>IF(日報入力!G1641="","",日報入力!L1641)</f>
        <v/>
      </c>
      <c r="G1641" s="291" t="str">
        <f>IF(日報入力!G1641="","",日報入力!L1641-日報入力!O1641-日報入力!P1641-日報入力!Q1641-日報入力!R1641-日報入力!S1641-日報入力!T1641-日報入力!U1641-日報入力!V1641-日報入力!W1641-日報入力!X1641-日報入力!Y1641-日報入力!Z1641)</f>
        <v/>
      </c>
      <c r="H1641" s="291" t="str">
        <f>IF(日報入力!G1641="","",IF(日報入力!M1641&gt;=0,日報入力!M1641*F1641,F1641))</f>
        <v/>
      </c>
      <c r="I1641" s="291" t="str">
        <f>IF(日報入力!G1641="","",日報入力!O1641)</f>
        <v/>
      </c>
      <c r="J1641" s="291" t="str">
        <f>IF(日報入力!G1641="","",日報入力!P1641)</f>
        <v/>
      </c>
      <c r="K1641" s="291" t="str">
        <f>IF(日報入力!G1641="","",日報入力!Q1641)</f>
        <v/>
      </c>
      <c r="L1641" s="291" t="str">
        <f>IF(日報入力!G1641="","",日報入力!R1641)</f>
        <v/>
      </c>
      <c r="M1641" s="291" t="str">
        <f>IF(日報入力!G1641="","",日報入力!S1641)</f>
        <v/>
      </c>
      <c r="N1641" s="291" t="str">
        <f>IF(日報入力!G1641="","",日報入力!T1641)</f>
        <v/>
      </c>
      <c r="O1641" s="291" t="str">
        <f>IF(日報入力!G1641="","",日報入力!U1641)</f>
        <v/>
      </c>
      <c r="P1641" s="291" t="str">
        <f>IF(日報入力!G1641="","",日報入力!V1641)</f>
        <v/>
      </c>
      <c r="Q1641" s="291" t="str">
        <f>IF(日報入力!G1641="","",日報入力!W1641)</f>
        <v/>
      </c>
      <c r="R1641" s="291" t="str">
        <f>IF(日報入力!G1641="","",日報入力!X1641)</f>
        <v/>
      </c>
      <c r="S1641" s="291" t="str">
        <f>IF(日報入力!G1641="","",日報入力!Y1641)</f>
        <v/>
      </c>
      <c r="T1641" s="291" t="str">
        <f>IF(日報入力!G1641="","",日報入力!Z1641)</f>
        <v/>
      </c>
      <c r="U1641" s="291" t="str">
        <f>IF(日報入力!G1641="","",日報入力!AA1641)</f>
        <v/>
      </c>
      <c r="V1641" s="378" t="str">
        <f>IF(日報入力!G1641="","",日報入力!AB1641)</f>
        <v/>
      </c>
      <c r="W1641" s="291" t="str">
        <f>IF(日報入力!G1641="","",日報入力!AC1641)</f>
        <v/>
      </c>
      <c r="X1641" s="291" t="str">
        <f>IF(日報入力!G1641="","",日報入力!AD1641)</f>
        <v/>
      </c>
      <c r="Y1641" s="291" t="str">
        <f>IF(日報入力!G1641="","",日報入力!AE1641)</f>
        <v/>
      </c>
      <c r="Z1641" s="291" t="str">
        <f>IF(日報入力!G1641="","",日報入力!AF1641)</f>
        <v/>
      </c>
      <c r="AA1641" s="291" t="str">
        <f>IF(日報入力!G1641="","",日報入力!AG1641)</f>
        <v/>
      </c>
      <c r="AB1641" s="291" t="str">
        <f>IF(日報入力!G1641="","",日報入力!AH1641)</f>
        <v/>
      </c>
      <c r="AC1641" s="291" t="str">
        <f>IF(日報入力!G1641="","",日報入力!AI1641)</f>
        <v/>
      </c>
      <c r="AD1641" s="291" t="str">
        <f>IF(日報入力!G1641="","",日報入力!AJ1641)</f>
        <v/>
      </c>
      <c r="AE1641" s="292" t="str">
        <f>IF(日報入力!G1641="","",日報入力!E1641)</f>
        <v/>
      </c>
      <c r="AF1641" s="293" t="str">
        <f>IF(日報入力!G1641="","",日報入力!AK1641)</f>
        <v/>
      </c>
      <c r="AG1641" s="293" t="str">
        <f>IF(日報入力!G1641="","",日報入力!AL1641)</f>
        <v/>
      </c>
      <c r="AH1641" s="293" t="str">
        <f>IF(日報入力!G1641="","",日報入力!AM1641)</f>
        <v/>
      </c>
      <c r="AI1641" s="294" t="str">
        <f>IF(日報入力!G1641&gt;0,日報入力!D1641*日報入力!K1641*日報入力!AL1641,"")</f>
        <v/>
      </c>
      <c r="AJ1641" s="294" t="str">
        <f>IF(日報入力!G1641&gt;0,日報入力!E1641*日報入力!AL1641,"")</f>
        <v/>
      </c>
      <c r="AK1641" s="294" t="str">
        <f>IF(日報入力!G1641&gt;0,AI1641-AJ1641,"")</f>
        <v/>
      </c>
      <c r="AL1641" s="292" t="str">
        <f>IF(日報入力!G1641&gt;0,日報入力!E1641*日報入力!AM1641,"")</f>
        <v/>
      </c>
      <c r="AM1641" s="292" t="str">
        <f>IF(日報入力!G1641&gt;0,日報入力!AB1641*日報入力!AM1641,"")</f>
        <v/>
      </c>
      <c r="AN1641" s="68" t="str">
        <f>IF(日報入力!G1641&gt;0,日報入力!C1641,"")</f>
        <v/>
      </c>
      <c r="AO1641" s="68" t="str">
        <f>日報入力!B1641</f>
        <v/>
      </c>
      <c r="AP1641" s="68" t="str">
        <f>IF(日報入力!AQ1641,日報入力!BA1641,"")</f>
        <v/>
      </c>
      <c r="AQ1641" s="68" t="str">
        <f>IF(日報入力!AR1641,日報入力!BB1641,"")</f>
        <v/>
      </c>
      <c r="AR1641" s="68" t="str">
        <f>IF(日報入力!AS1641,"N勤","")</f>
        <v/>
      </c>
      <c r="AS1641" s="295" t="e">
        <f t="shared" ref="AS1641:AS1704" si="95">IF(A1641,V1641/(AE1641+V1641),"")</f>
        <v>#VALUE!</v>
      </c>
      <c r="AT1641" s="439" t="str">
        <f>日報入力!AY1641</f>
        <v/>
      </c>
      <c r="AU1641" s="518" t="str">
        <f>IF(日報入力!G1641,G1641*60/E1641,"")</f>
        <v/>
      </c>
      <c r="AV1641" s="528" t="str">
        <f>IF(日報入力!AT1641,日報入力!AT1641,"")</f>
        <v/>
      </c>
      <c r="AW1641" s="529" t="str">
        <f>IF(日報入力!AT1641,AE1641/日報入力!AT1641,"")</f>
        <v/>
      </c>
      <c r="AX1641" s="530" t="e">
        <f>IF(1&lt;日報集計!AT1641,AT1641/(((F1641-I1641-J1641-N1641-O1641)*60)/(E1641)),"")</f>
        <v>#VALUE!</v>
      </c>
      <c r="AY1641" s="664" t="str">
        <f>IF(日報入力!H1641,AT1641/(((F1641-J1641)*60)/E1641),"")</f>
        <v/>
      </c>
      <c r="AZ1641" s="664" t="str">
        <f>IF(日報入力!I1641,AT1641/((G1641*60)/E1641),"")</f>
        <v/>
      </c>
      <c r="BA1641" s="296" t="str">
        <f>IF(日報入力!G1641,G1641/F1641,"")</f>
        <v/>
      </c>
      <c r="BB1641" s="386" t="e">
        <f t="shared" ref="BB1641:BB1704" si="96">AL1641/F1641*60</f>
        <v>#VALUE!</v>
      </c>
      <c r="BC1641" s="386" t="e">
        <f t="shared" ref="BC1641:BC1704" si="97">AL1641/H1641*60</f>
        <v>#VALUE!</v>
      </c>
      <c r="BD1641" s="80">
        <f>日報入力!AU1641</f>
        <v>0</v>
      </c>
      <c r="BE1641" s="534" t="str">
        <f>IF(日報入力!AV1641,日報入力!AV1641,"")</f>
        <v/>
      </c>
      <c r="BF1641" s="534" t="str">
        <f>IF(日報入力!AW1641,日報入力!AW1641,"")</f>
        <v/>
      </c>
      <c r="BG1641" s="398" t="str">
        <f>IF(日報入力!G1641,日報入力!K1641*日報入力!D1641*日報入力!BC1641,"")</f>
        <v/>
      </c>
    </row>
    <row r="1642" spans="1:59" ht="20.25" hidden="1" customHeight="1" x14ac:dyDescent="0.15">
      <c r="A1642" s="302" t="str">
        <f>IF(日報入力!G1642="","",日報入力!G1642)</f>
        <v/>
      </c>
      <c r="B1642" s="291" t="str">
        <f>IF(日報入力!G1642="","",日報入力!H1642)</f>
        <v/>
      </c>
      <c r="C1642" s="291" t="str">
        <f>IF(日報入力!G1642="","",日報入力!I1642)</f>
        <v/>
      </c>
      <c r="D1642" s="291" t="str">
        <f>IF(日報入力!G1642="","",日報入力!J1642)</f>
        <v/>
      </c>
      <c r="E1642" s="291" t="str">
        <f>IF(日報入力!G1642="","",日報入力!K1642)</f>
        <v/>
      </c>
      <c r="F1642" s="291" t="str">
        <f>IF(日報入力!G1642="","",日報入力!L1642)</f>
        <v/>
      </c>
      <c r="G1642" s="291" t="str">
        <f>IF(日報入力!G1642="","",日報入力!L1642-日報入力!O1642-日報入力!P1642-日報入力!Q1642-日報入力!R1642-日報入力!S1642-日報入力!T1642-日報入力!U1642-日報入力!V1642-日報入力!W1642-日報入力!X1642-日報入力!Y1642-日報入力!Z1642)</f>
        <v/>
      </c>
      <c r="H1642" s="291" t="str">
        <f>IF(日報入力!G1642="","",IF(日報入力!M1642&gt;=0,日報入力!M1642*F1642,F1642))</f>
        <v/>
      </c>
      <c r="I1642" s="291" t="str">
        <f>IF(日報入力!G1642="","",日報入力!O1642)</f>
        <v/>
      </c>
      <c r="J1642" s="291" t="str">
        <f>IF(日報入力!G1642="","",日報入力!P1642)</f>
        <v/>
      </c>
      <c r="K1642" s="291" t="str">
        <f>IF(日報入力!G1642="","",日報入力!Q1642)</f>
        <v/>
      </c>
      <c r="L1642" s="291" t="str">
        <f>IF(日報入力!G1642="","",日報入力!R1642)</f>
        <v/>
      </c>
      <c r="M1642" s="291" t="str">
        <f>IF(日報入力!G1642="","",日報入力!S1642)</f>
        <v/>
      </c>
      <c r="N1642" s="291" t="str">
        <f>IF(日報入力!G1642="","",日報入力!T1642)</f>
        <v/>
      </c>
      <c r="O1642" s="291" t="str">
        <f>IF(日報入力!G1642="","",日報入力!U1642)</f>
        <v/>
      </c>
      <c r="P1642" s="291" t="str">
        <f>IF(日報入力!G1642="","",日報入力!V1642)</f>
        <v/>
      </c>
      <c r="Q1642" s="291" t="str">
        <f>IF(日報入力!G1642="","",日報入力!W1642)</f>
        <v/>
      </c>
      <c r="R1642" s="291" t="str">
        <f>IF(日報入力!G1642="","",日報入力!X1642)</f>
        <v/>
      </c>
      <c r="S1642" s="291" t="str">
        <f>IF(日報入力!G1642="","",日報入力!Y1642)</f>
        <v/>
      </c>
      <c r="T1642" s="291" t="str">
        <f>IF(日報入力!G1642="","",日報入力!Z1642)</f>
        <v/>
      </c>
      <c r="U1642" s="291" t="str">
        <f>IF(日報入力!G1642="","",日報入力!AA1642)</f>
        <v/>
      </c>
      <c r="V1642" s="378" t="str">
        <f>IF(日報入力!G1642="","",日報入力!AB1642)</f>
        <v/>
      </c>
      <c r="W1642" s="291" t="str">
        <f>IF(日報入力!G1642="","",日報入力!AC1642)</f>
        <v/>
      </c>
      <c r="X1642" s="291" t="str">
        <f>IF(日報入力!G1642="","",日報入力!AD1642)</f>
        <v/>
      </c>
      <c r="Y1642" s="291" t="str">
        <f>IF(日報入力!G1642="","",日報入力!AE1642)</f>
        <v/>
      </c>
      <c r="Z1642" s="291" t="str">
        <f>IF(日報入力!G1642="","",日報入力!AF1642)</f>
        <v/>
      </c>
      <c r="AA1642" s="291" t="str">
        <f>IF(日報入力!G1642="","",日報入力!AG1642)</f>
        <v/>
      </c>
      <c r="AB1642" s="291" t="str">
        <f>IF(日報入力!G1642="","",日報入力!AH1642)</f>
        <v/>
      </c>
      <c r="AC1642" s="291" t="str">
        <f>IF(日報入力!G1642="","",日報入力!AI1642)</f>
        <v/>
      </c>
      <c r="AD1642" s="291" t="str">
        <f>IF(日報入力!G1642="","",日報入力!AJ1642)</f>
        <v/>
      </c>
      <c r="AE1642" s="292" t="str">
        <f>IF(日報入力!G1642="","",日報入力!E1642)</f>
        <v/>
      </c>
      <c r="AF1642" s="293" t="str">
        <f>IF(日報入力!G1642="","",日報入力!AK1642)</f>
        <v/>
      </c>
      <c r="AG1642" s="293" t="str">
        <f>IF(日報入力!G1642="","",日報入力!AL1642)</f>
        <v/>
      </c>
      <c r="AH1642" s="293" t="str">
        <f>IF(日報入力!G1642="","",日報入力!AM1642)</f>
        <v/>
      </c>
      <c r="AI1642" s="294" t="str">
        <f>IF(日報入力!G1642&gt;0,日報入力!D1642*日報入力!K1642*日報入力!AL1642,"")</f>
        <v/>
      </c>
      <c r="AJ1642" s="294" t="str">
        <f>IF(日報入力!G1642&gt;0,日報入力!E1642*日報入力!AL1642,"")</f>
        <v/>
      </c>
      <c r="AK1642" s="294" t="str">
        <f>IF(日報入力!G1642&gt;0,AI1642-AJ1642,"")</f>
        <v/>
      </c>
      <c r="AL1642" s="292" t="str">
        <f>IF(日報入力!G1642&gt;0,日報入力!E1642*日報入力!AM1642,"")</f>
        <v/>
      </c>
      <c r="AM1642" s="292" t="str">
        <f>IF(日報入力!G1642&gt;0,日報入力!AB1642*日報入力!AM1642,"")</f>
        <v/>
      </c>
      <c r="AN1642" s="68" t="str">
        <f>IF(日報入力!G1642&gt;0,日報入力!C1642,"")</f>
        <v/>
      </c>
      <c r="AO1642" s="68" t="str">
        <f>日報入力!B1642</f>
        <v/>
      </c>
      <c r="AP1642" s="68" t="str">
        <f>IF(日報入力!AQ1642,日報入力!BA1642,"")</f>
        <v/>
      </c>
      <c r="AQ1642" s="68" t="str">
        <f>IF(日報入力!AR1642,日報入力!BB1642,"")</f>
        <v/>
      </c>
      <c r="AR1642" s="68" t="str">
        <f>IF(日報入力!AS1642,"N勤","")</f>
        <v/>
      </c>
      <c r="AS1642" s="295" t="e">
        <f t="shared" si="95"/>
        <v>#VALUE!</v>
      </c>
      <c r="AT1642" s="439" t="str">
        <f>日報入力!AY1642</f>
        <v/>
      </c>
      <c r="AU1642" s="518" t="str">
        <f>IF(日報入力!G1642,G1642*60/E1642,"")</f>
        <v/>
      </c>
      <c r="AV1642" s="528" t="str">
        <f>IF(日報入力!AT1642,日報入力!AT1642,"")</f>
        <v/>
      </c>
      <c r="AW1642" s="529" t="str">
        <f>IF(日報入力!AT1642,AE1642/日報入力!AT1642,"")</f>
        <v/>
      </c>
      <c r="AX1642" s="530" t="e">
        <f>IF(1&lt;日報集計!AT1642,AT1642/(((F1642-I1642-J1642-N1642-O1642)*60)/(E1642)),"")</f>
        <v>#VALUE!</v>
      </c>
      <c r="AY1642" s="664" t="str">
        <f>IF(日報入力!H1642,AT1642/(((F1642-J1642)*60)/E1642),"")</f>
        <v/>
      </c>
      <c r="AZ1642" s="664" t="str">
        <f>IF(日報入力!I1642,AT1642/((G1642*60)/E1642),"")</f>
        <v/>
      </c>
      <c r="BA1642" s="296" t="str">
        <f>IF(日報入力!G1642,G1642/F1642,"")</f>
        <v/>
      </c>
      <c r="BB1642" s="386" t="e">
        <f t="shared" si="96"/>
        <v>#VALUE!</v>
      </c>
      <c r="BC1642" s="386" t="e">
        <f t="shared" si="97"/>
        <v>#VALUE!</v>
      </c>
      <c r="BD1642" s="80">
        <f>日報入力!AU1642</f>
        <v>0</v>
      </c>
      <c r="BE1642" s="534" t="str">
        <f>IF(日報入力!AV1642,日報入力!AV1642,"")</f>
        <v/>
      </c>
      <c r="BF1642" s="534" t="str">
        <f>IF(日報入力!AW1642,日報入力!AW1642,"")</f>
        <v/>
      </c>
      <c r="BG1642" s="398" t="str">
        <f>IF(日報入力!G1642,日報入力!K1642*日報入力!D1642*日報入力!BC1642,"")</f>
        <v/>
      </c>
    </row>
    <row r="1643" spans="1:59" ht="20.25" hidden="1" customHeight="1" x14ac:dyDescent="0.15">
      <c r="A1643" s="302" t="str">
        <f>IF(日報入力!G1643="","",日報入力!G1643)</f>
        <v/>
      </c>
      <c r="B1643" s="291" t="str">
        <f>IF(日報入力!G1643="","",日報入力!H1643)</f>
        <v/>
      </c>
      <c r="C1643" s="291" t="str">
        <f>IF(日報入力!G1643="","",日報入力!I1643)</f>
        <v/>
      </c>
      <c r="D1643" s="291" t="str">
        <f>IF(日報入力!G1643="","",日報入力!J1643)</f>
        <v/>
      </c>
      <c r="E1643" s="291" t="str">
        <f>IF(日報入力!G1643="","",日報入力!K1643)</f>
        <v/>
      </c>
      <c r="F1643" s="291" t="str">
        <f>IF(日報入力!G1643="","",日報入力!L1643)</f>
        <v/>
      </c>
      <c r="G1643" s="291" t="str">
        <f>IF(日報入力!G1643="","",日報入力!L1643-日報入力!O1643-日報入力!P1643-日報入力!Q1643-日報入力!R1643-日報入力!S1643-日報入力!T1643-日報入力!U1643-日報入力!V1643-日報入力!W1643-日報入力!X1643-日報入力!Y1643-日報入力!Z1643)</f>
        <v/>
      </c>
      <c r="H1643" s="291" t="str">
        <f>IF(日報入力!G1643="","",IF(日報入力!M1643&gt;=0,日報入力!M1643*F1643,F1643))</f>
        <v/>
      </c>
      <c r="I1643" s="291" t="str">
        <f>IF(日報入力!G1643="","",日報入力!O1643)</f>
        <v/>
      </c>
      <c r="J1643" s="291" t="str">
        <f>IF(日報入力!G1643="","",日報入力!P1643)</f>
        <v/>
      </c>
      <c r="K1643" s="291" t="str">
        <f>IF(日報入力!G1643="","",日報入力!Q1643)</f>
        <v/>
      </c>
      <c r="L1643" s="291" t="str">
        <f>IF(日報入力!G1643="","",日報入力!R1643)</f>
        <v/>
      </c>
      <c r="M1643" s="291" t="str">
        <f>IF(日報入力!G1643="","",日報入力!S1643)</f>
        <v/>
      </c>
      <c r="N1643" s="291" t="str">
        <f>IF(日報入力!G1643="","",日報入力!T1643)</f>
        <v/>
      </c>
      <c r="O1643" s="291" t="str">
        <f>IF(日報入力!G1643="","",日報入力!U1643)</f>
        <v/>
      </c>
      <c r="P1643" s="291" t="str">
        <f>IF(日報入力!G1643="","",日報入力!V1643)</f>
        <v/>
      </c>
      <c r="Q1643" s="291" t="str">
        <f>IF(日報入力!G1643="","",日報入力!W1643)</f>
        <v/>
      </c>
      <c r="R1643" s="291" t="str">
        <f>IF(日報入力!G1643="","",日報入力!X1643)</f>
        <v/>
      </c>
      <c r="S1643" s="291" t="str">
        <f>IF(日報入力!G1643="","",日報入力!Y1643)</f>
        <v/>
      </c>
      <c r="T1643" s="291" t="str">
        <f>IF(日報入力!G1643="","",日報入力!Z1643)</f>
        <v/>
      </c>
      <c r="U1643" s="291" t="str">
        <f>IF(日報入力!G1643="","",日報入力!AA1643)</f>
        <v/>
      </c>
      <c r="V1643" s="378" t="str">
        <f>IF(日報入力!G1643="","",日報入力!AB1643)</f>
        <v/>
      </c>
      <c r="W1643" s="291" t="str">
        <f>IF(日報入力!G1643="","",日報入力!AC1643)</f>
        <v/>
      </c>
      <c r="X1643" s="291" t="str">
        <f>IF(日報入力!G1643="","",日報入力!AD1643)</f>
        <v/>
      </c>
      <c r="Y1643" s="291" t="str">
        <f>IF(日報入力!G1643="","",日報入力!AE1643)</f>
        <v/>
      </c>
      <c r="Z1643" s="291" t="str">
        <f>IF(日報入力!G1643="","",日報入力!AF1643)</f>
        <v/>
      </c>
      <c r="AA1643" s="291" t="str">
        <f>IF(日報入力!G1643="","",日報入力!AG1643)</f>
        <v/>
      </c>
      <c r="AB1643" s="291" t="str">
        <f>IF(日報入力!G1643="","",日報入力!AH1643)</f>
        <v/>
      </c>
      <c r="AC1643" s="291" t="str">
        <f>IF(日報入力!G1643="","",日報入力!AI1643)</f>
        <v/>
      </c>
      <c r="AD1643" s="291" t="str">
        <f>IF(日報入力!G1643="","",日報入力!AJ1643)</f>
        <v/>
      </c>
      <c r="AE1643" s="292" t="str">
        <f>IF(日報入力!G1643="","",日報入力!E1643)</f>
        <v/>
      </c>
      <c r="AF1643" s="293" t="str">
        <f>IF(日報入力!G1643="","",日報入力!AK1643)</f>
        <v/>
      </c>
      <c r="AG1643" s="293" t="str">
        <f>IF(日報入力!G1643="","",日報入力!AL1643)</f>
        <v/>
      </c>
      <c r="AH1643" s="293" t="str">
        <f>IF(日報入力!G1643="","",日報入力!AM1643)</f>
        <v/>
      </c>
      <c r="AI1643" s="294" t="str">
        <f>IF(日報入力!G1643&gt;0,日報入力!D1643*日報入力!K1643*日報入力!AL1643,"")</f>
        <v/>
      </c>
      <c r="AJ1643" s="294" t="str">
        <f>IF(日報入力!G1643&gt;0,日報入力!E1643*日報入力!AL1643,"")</f>
        <v/>
      </c>
      <c r="AK1643" s="294" t="str">
        <f>IF(日報入力!G1643&gt;0,AI1643-AJ1643,"")</f>
        <v/>
      </c>
      <c r="AL1643" s="292" t="str">
        <f>IF(日報入力!G1643&gt;0,日報入力!E1643*日報入力!AM1643,"")</f>
        <v/>
      </c>
      <c r="AM1643" s="292" t="str">
        <f>IF(日報入力!G1643&gt;0,日報入力!AB1643*日報入力!AM1643,"")</f>
        <v/>
      </c>
      <c r="AN1643" s="68" t="str">
        <f>IF(日報入力!G1643&gt;0,日報入力!C1643,"")</f>
        <v/>
      </c>
      <c r="AO1643" s="68" t="str">
        <f>日報入力!B1643</f>
        <v/>
      </c>
      <c r="AP1643" s="68" t="str">
        <f>IF(日報入力!AQ1643,日報入力!BA1643,"")</f>
        <v/>
      </c>
      <c r="AQ1643" s="68" t="str">
        <f>IF(日報入力!AR1643,日報入力!BB1643,"")</f>
        <v/>
      </c>
      <c r="AR1643" s="68" t="str">
        <f>IF(日報入力!AS1643,"N勤","")</f>
        <v/>
      </c>
      <c r="AS1643" s="295" t="e">
        <f t="shared" si="95"/>
        <v>#VALUE!</v>
      </c>
      <c r="AT1643" s="439" t="str">
        <f>日報入力!AY1643</f>
        <v/>
      </c>
      <c r="AU1643" s="518" t="str">
        <f>IF(日報入力!G1643,G1643*60/E1643,"")</f>
        <v/>
      </c>
      <c r="AV1643" s="528" t="str">
        <f>IF(日報入力!AT1643,日報入力!AT1643,"")</f>
        <v/>
      </c>
      <c r="AW1643" s="529" t="str">
        <f>IF(日報入力!AT1643,AE1643/日報入力!AT1643,"")</f>
        <v/>
      </c>
      <c r="AX1643" s="530" t="e">
        <f>IF(1&lt;日報集計!AT1643,AT1643/(((F1643-I1643-J1643-N1643-O1643)*60)/(E1643)),"")</f>
        <v>#VALUE!</v>
      </c>
      <c r="AY1643" s="664" t="str">
        <f>IF(日報入力!H1643,AT1643/(((F1643-J1643)*60)/E1643),"")</f>
        <v/>
      </c>
      <c r="AZ1643" s="664" t="str">
        <f>IF(日報入力!I1643,AT1643/((G1643*60)/E1643),"")</f>
        <v/>
      </c>
      <c r="BA1643" s="296" t="str">
        <f>IF(日報入力!G1643,G1643/F1643,"")</f>
        <v/>
      </c>
      <c r="BB1643" s="386" t="e">
        <f t="shared" si="96"/>
        <v>#VALUE!</v>
      </c>
      <c r="BC1643" s="386" t="e">
        <f t="shared" si="97"/>
        <v>#VALUE!</v>
      </c>
      <c r="BD1643" s="80">
        <f>日報入力!AU1643</f>
        <v>0</v>
      </c>
      <c r="BE1643" s="534" t="str">
        <f>IF(日報入力!AV1643,日報入力!AV1643,"")</f>
        <v/>
      </c>
      <c r="BF1643" s="534" t="str">
        <f>IF(日報入力!AW1643,日報入力!AW1643,"")</f>
        <v/>
      </c>
      <c r="BG1643" s="398" t="str">
        <f>IF(日報入力!G1643,日報入力!K1643*日報入力!D1643*日報入力!BC1643,"")</f>
        <v/>
      </c>
    </row>
    <row r="1644" spans="1:59" ht="20.25" hidden="1" customHeight="1" x14ac:dyDescent="0.15">
      <c r="A1644" s="302" t="str">
        <f>IF(日報入力!G1644="","",日報入力!G1644)</f>
        <v/>
      </c>
      <c r="B1644" s="291" t="str">
        <f>IF(日報入力!G1644="","",日報入力!H1644)</f>
        <v/>
      </c>
      <c r="C1644" s="291" t="str">
        <f>IF(日報入力!G1644="","",日報入力!I1644)</f>
        <v/>
      </c>
      <c r="D1644" s="291" t="str">
        <f>IF(日報入力!G1644="","",日報入力!J1644)</f>
        <v/>
      </c>
      <c r="E1644" s="291" t="str">
        <f>IF(日報入力!G1644="","",日報入力!K1644)</f>
        <v/>
      </c>
      <c r="F1644" s="291" t="str">
        <f>IF(日報入力!G1644="","",日報入力!L1644)</f>
        <v/>
      </c>
      <c r="G1644" s="291" t="str">
        <f>IF(日報入力!G1644="","",日報入力!L1644-日報入力!O1644-日報入力!P1644-日報入力!Q1644-日報入力!R1644-日報入力!S1644-日報入力!T1644-日報入力!U1644-日報入力!V1644-日報入力!W1644-日報入力!X1644-日報入力!Y1644-日報入力!Z1644)</f>
        <v/>
      </c>
      <c r="H1644" s="291" t="str">
        <f>IF(日報入力!G1644="","",IF(日報入力!M1644&gt;=0,日報入力!M1644*F1644,F1644))</f>
        <v/>
      </c>
      <c r="I1644" s="291" t="str">
        <f>IF(日報入力!G1644="","",日報入力!O1644)</f>
        <v/>
      </c>
      <c r="J1644" s="291" t="str">
        <f>IF(日報入力!G1644="","",日報入力!P1644)</f>
        <v/>
      </c>
      <c r="K1644" s="291" t="str">
        <f>IF(日報入力!G1644="","",日報入力!Q1644)</f>
        <v/>
      </c>
      <c r="L1644" s="291" t="str">
        <f>IF(日報入力!G1644="","",日報入力!R1644)</f>
        <v/>
      </c>
      <c r="M1644" s="291" t="str">
        <f>IF(日報入力!G1644="","",日報入力!S1644)</f>
        <v/>
      </c>
      <c r="N1644" s="291" t="str">
        <f>IF(日報入力!G1644="","",日報入力!T1644)</f>
        <v/>
      </c>
      <c r="O1644" s="291" t="str">
        <f>IF(日報入力!G1644="","",日報入力!U1644)</f>
        <v/>
      </c>
      <c r="P1644" s="291" t="str">
        <f>IF(日報入力!G1644="","",日報入力!V1644)</f>
        <v/>
      </c>
      <c r="Q1644" s="291" t="str">
        <f>IF(日報入力!G1644="","",日報入力!W1644)</f>
        <v/>
      </c>
      <c r="R1644" s="291" t="str">
        <f>IF(日報入力!G1644="","",日報入力!X1644)</f>
        <v/>
      </c>
      <c r="S1644" s="291" t="str">
        <f>IF(日報入力!G1644="","",日報入力!Y1644)</f>
        <v/>
      </c>
      <c r="T1644" s="291" t="str">
        <f>IF(日報入力!G1644="","",日報入力!Z1644)</f>
        <v/>
      </c>
      <c r="U1644" s="291" t="str">
        <f>IF(日報入力!G1644="","",日報入力!AA1644)</f>
        <v/>
      </c>
      <c r="V1644" s="378" t="str">
        <f>IF(日報入力!G1644="","",日報入力!AB1644)</f>
        <v/>
      </c>
      <c r="W1644" s="291" t="str">
        <f>IF(日報入力!G1644="","",日報入力!AC1644)</f>
        <v/>
      </c>
      <c r="X1644" s="291" t="str">
        <f>IF(日報入力!G1644="","",日報入力!AD1644)</f>
        <v/>
      </c>
      <c r="Y1644" s="291" t="str">
        <f>IF(日報入力!G1644="","",日報入力!AE1644)</f>
        <v/>
      </c>
      <c r="Z1644" s="291" t="str">
        <f>IF(日報入力!G1644="","",日報入力!AF1644)</f>
        <v/>
      </c>
      <c r="AA1644" s="291" t="str">
        <f>IF(日報入力!G1644="","",日報入力!AG1644)</f>
        <v/>
      </c>
      <c r="AB1644" s="291" t="str">
        <f>IF(日報入力!G1644="","",日報入力!AH1644)</f>
        <v/>
      </c>
      <c r="AC1644" s="291" t="str">
        <f>IF(日報入力!G1644="","",日報入力!AI1644)</f>
        <v/>
      </c>
      <c r="AD1644" s="291" t="str">
        <f>IF(日報入力!G1644="","",日報入力!AJ1644)</f>
        <v/>
      </c>
      <c r="AE1644" s="292" t="str">
        <f>IF(日報入力!G1644="","",日報入力!E1644)</f>
        <v/>
      </c>
      <c r="AF1644" s="293" t="str">
        <f>IF(日報入力!G1644="","",日報入力!AK1644)</f>
        <v/>
      </c>
      <c r="AG1644" s="293" t="str">
        <f>IF(日報入力!G1644="","",日報入力!AL1644)</f>
        <v/>
      </c>
      <c r="AH1644" s="293" t="str">
        <f>IF(日報入力!G1644="","",日報入力!AM1644)</f>
        <v/>
      </c>
      <c r="AI1644" s="294" t="str">
        <f>IF(日報入力!G1644&gt;0,日報入力!D1644*日報入力!K1644*日報入力!AL1644,"")</f>
        <v/>
      </c>
      <c r="AJ1644" s="294" t="str">
        <f>IF(日報入力!G1644&gt;0,日報入力!E1644*日報入力!AL1644,"")</f>
        <v/>
      </c>
      <c r="AK1644" s="294" t="str">
        <f>IF(日報入力!G1644&gt;0,AI1644-AJ1644,"")</f>
        <v/>
      </c>
      <c r="AL1644" s="292" t="str">
        <f>IF(日報入力!G1644&gt;0,日報入力!E1644*日報入力!AM1644,"")</f>
        <v/>
      </c>
      <c r="AM1644" s="292" t="str">
        <f>IF(日報入力!G1644&gt;0,日報入力!AB1644*日報入力!AM1644,"")</f>
        <v/>
      </c>
      <c r="AN1644" s="68" t="str">
        <f>IF(日報入力!G1644&gt;0,日報入力!C1644,"")</f>
        <v/>
      </c>
      <c r="AO1644" s="68" t="str">
        <f>日報入力!B1644</f>
        <v/>
      </c>
      <c r="AP1644" s="68" t="str">
        <f>IF(日報入力!AQ1644,日報入力!BA1644,"")</f>
        <v/>
      </c>
      <c r="AQ1644" s="68" t="str">
        <f>IF(日報入力!AR1644,日報入力!BB1644,"")</f>
        <v/>
      </c>
      <c r="AR1644" s="68" t="str">
        <f>IF(日報入力!AS1644,"N勤","")</f>
        <v/>
      </c>
      <c r="AS1644" s="295" t="e">
        <f t="shared" si="95"/>
        <v>#VALUE!</v>
      </c>
      <c r="AT1644" s="439" t="str">
        <f>日報入力!AY1644</f>
        <v/>
      </c>
      <c r="AU1644" s="518" t="str">
        <f>IF(日報入力!G1644,G1644*60/E1644,"")</f>
        <v/>
      </c>
      <c r="AV1644" s="528" t="str">
        <f>IF(日報入力!AT1644,日報入力!AT1644,"")</f>
        <v/>
      </c>
      <c r="AW1644" s="529" t="str">
        <f>IF(日報入力!AT1644,AE1644/日報入力!AT1644,"")</f>
        <v/>
      </c>
      <c r="AX1644" s="530" t="e">
        <f>IF(1&lt;日報集計!AT1644,AT1644/(((F1644-I1644-J1644-N1644-O1644)*60)/(E1644)),"")</f>
        <v>#VALUE!</v>
      </c>
      <c r="AY1644" s="664" t="str">
        <f>IF(日報入力!H1644,AT1644/(((F1644-J1644)*60)/E1644),"")</f>
        <v/>
      </c>
      <c r="AZ1644" s="664" t="str">
        <f>IF(日報入力!I1644,AT1644/((G1644*60)/E1644),"")</f>
        <v/>
      </c>
      <c r="BA1644" s="296" t="str">
        <f>IF(日報入力!G1644,G1644/F1644,"")</f>
        <v/>
      </c>
      <c r="BB1644" s="386" t="e">
        <f t="shared" si="96"/>
        <v>#VALUE!</v>
      </c>
      <c r="BC1644" s="386" t="e">
        <f t="shared" si="97"/>
        <v>#VALUE!</v>
      </c>
      <c r="BD1644" s="80">
        <f>日報入力!AU1644</f>
        <v>0</v>
      </c>
      <c r="BE1644" s="534" t="str">
        <f>IF(日報入力!AV1644,日報入力!AV1644,"")</f>
        <v/>
      </c>
      <c r="BF1644" s="534" t="str">
        <f>IF(日報入力!AW1644,日報入力!AW1644,"")</f>
        <v/>
      </c>
      <c r="BG1644" s="398" t="str">
        <f>IF(日報入力!G1644,日報入力!K1644*日報入力!D1644*日報入力!BC1644,"")</f>
        <v/>
      </c>
    </row>
    <row r="1645" spans="1:59" ht="20.25" hidden="1" customHeight="1" x14ac:dyDescent="0.15">
      <c r="A1645" s="302" t="str">
        <f>IF(日報入力!G1645="","",日報入力!G1645)</f>
        <v/>
      </c>
      <c r="B1645" s="291" t="str">
        <f>IF(日報入力!G1645="","",日報入力!H1645)</f>
        <v/>
      </c>
      <c r="C1645" s="291" t="str">
        <f>IF(日報入力!G1645="","",日報入力!I1645)</f>
        <v/>
      </c>
      <c r="D1645" s="291" t="str">
        <f>IF(日報入力!G1645="","",日報入力!J1645)</f>
        <v/>
      </c>
      <c r="E1645" s="291" t="str">
        <f>IF(日報入力!G1645="","",日報入力!K1645)</f>
        <v/>
      </c>
      <c r="F1645" s="291" t="str">
        <f>IF(日報入力!G1645="","",日報入力!L1645)</f>
        <v/>
      </c>
      <c r="G1645" s="291" t="str">
        <f>IF(日報入力!G1645="","",日報入力!L1645-日報入力!O1645-日報入力!P1645-日報入力!Q1645-日報入力!R1645-日報入力!S1645-日報入力!T1645-日報入力!U1645-日報入力!V1645-日報入力!W1645-日報入力!X1645-日報入力!Y1645-日報入力!Z1645)</f>
        <v/>
      </c>
      <c r="H1645" s="291" t="str">
        <f>IF(日報入力!G1645="","",IF(日報入力!M1645&gt;=0,日報入力!M1645*F1645,F1645))</f>
        <v/>
      </c>
      <c r="I1645" s="291" t="str">
        <f>IF(日報入力!G1645="","",日報入力!O1645)</f>
        <v/>
      </c>
      <c r="J1645" s="291" t="str">
        <f>IF(日報入力!G1645="","",日報入力!P1645)</f>
        <v/>
      </c>
      <c r="K1645" s="291" t="str">
        <f>IF(日報入力!G1645="","",日報入力!Q1645)</f>
        <v/>
      </c>
      <c r="L1645" s="291" t="str">
        <f>IF(日報入力!G1645="","",日報入力!R1645)</f>
        <v/>
      </c>
      <c r="M1645" s="291" t="str">
        <f>IF(日報入力!G1645="","",日報入力!S1645)</f>
        <v/>
      </c>
      <c r="N1645" s="291" t="str">
        <f>IF(日報入力!G1645="","",日報入力!T1645)</f>
        <v/>
      </c>
      <c r="O1645" s="291" t="str">
        <f>IF(日報入力!G1645="","",日報入力!U1645)</f>
        <v/>
      </c>
      <c r="P1645" s="291" t="str">
        <f>IF(日報入力!G1645="","",日報入力!V1645)</f>
        <v/>
      </c>
      <c r="Q1645" s="291" t="str">
        <f>IF(日報入力!G1645="","",日報入力!W1645)</f>
        <v/>
      </c>
      <c r="R1645" s="291" t="str">
        <f>IF(日報入力!G1645="","",日報入力!X1645)</f>
        <v/>
      </c>
      <c r="S1645" s="291" t="str">
        <f>IF(日報入力!G1645="","",日報入力!Y1645)</f>
        <v/>
      </c>
      <c r="T1645" s="291" t="str">
        <f>IF(日報入力!G1645="","",日報入力!Z1645)</f>
        <v/>
      </c>
      <c r="U1645" s="291" t="str">
        <f>IF(日報入力!G1645="","",日報入力!AA1645)</f>
        <v/>
      </c>
      <c r="V1645" s="378" t="str">
        <f>IF(日報入力!G1645="","",日報入力!AB1645)</f>
        <v/>
      </c>
      <c r="W1645" s="291" t="str">
        <f>IF(日報入力!G1645="","",日報入力!AC1645)</f>
        <v/>
      </c>
      <c r="X1645" s="291" t="str">
        <f>IF(日報入力!G1645="","",日報入力!AD1645)</f>
        <v/>
      </c>
      <c r="Y1645" s="291" t="str">
        <f>IF(日報入力!G1645="","",日報入力!AE1645)</f>
        <v/>
      </c>
      <c r="Z1645" s="291" t="str">
        <f>IF(日報入力!G1645="","",日報入力!AF1645)</f>
        <v/>
      </c>
      <c r="AA1645" s="291" t="str">
        <f>IF(日報入力!G1645="","",日報入力!AG1645)</f>
        <v/>
      </c>
      <c r="AB1645" s="291" t="str">
        <f>IF(日報入力!G1645="","",日報入力!AH1645)</f>
        <v/>
      </c>
      <c r="AC1645" s="291" t="str">
        <f>IF(日報入力!G1645="","",日報入力!AI1645)</f>
        <v/>
      </c>
      <c r="AD1645" s="291" t="str">
        <f>IF(日報入力!G1645="","",日報入力!AJ1645)</f>
        <v/>
      </c>
      <c r="AE1645" s="292" t="str">
        <f>IF(日報入力!G1645="","",日報入力!E1645)</f>
        <v/>
      </c>
      <c r="AF1645" s="293" t="str">
        <f>IF(日報入力!G1645="","",日報入力!AK1645)</f>
        <v/>
      </c>
      <c r="AG1645" s="293" t="str">
        <f>IF(日報入力!G1645="","",日報入力!AL1645)</f>
        <v/>
      </c>
      <c r="AH1645" s="293" t="str">
        <f>IF(日報入力!G1645="","",日報入力!AM1645)</f>
        <v/>
      </c>
      <c r="AI1645" s="294" t="str">
        <f>IF(日報入力!G1645&gt;0,日報入力!D1645*日報入力!K1645*日報入力!AL1645,"")</f>
        <v/>
      </c>
      <c r="AJ1645" s="294" t="str">
        <f>IF(日報入力!G1645&gt;0,日報入力!E1645*日報入力!AL1645,"")</f>
        <v/>
      </c>
      <c r="AK1645" s="294" t="str">
        <f>IF(日報入力!G1645&gt;0,AI1645-AJ1645,"")</f>
        <v/>
      </c>
      <c r="AL1645" s="292" t="str">
        <f>IF(日報入力!G1645&gt;0,日報入力!E1645*日報入力!AM1645,"")</f>
        <v/>
      </c>
      <c r="AM1645" s="292" t="str">
        <f>IF(日報入力!G1645&gt;0,日報入力!AB1645*日報入力!AM1645,"")</f>
        <v/>
      </c>
      <c r="AN1645" s="68" t="str">
        <f>IF(日報入力!G1645&gt;0,日報入力!C1645,"")</f>
        <v/>
      </c>
      <c r="AO1645" s="68" t="str">
        <f>日報入力!B1645</f>
        <v/>
      </c>
      <c r="AP1645" s="68" t="str">
        <f>IF(日報入力!AQ1645,日報入力!BA1645,"")</f>
        <v/>
      </c>
      <c r="AQ1645" s="68" t="str">
        <f>IF(日報入力!AR1645,日報入力!BB1645,"")</f>
        <v/>
      </c>
      <c r="AR1645" s="68" t="str">
        <f>IF(日報入力!AS1645,"N勤","")</f>
        <v/>
      </c>
      <c r="AS1645" s="295" t="e">
        <f t="shared" si="95"/>
        <v>#VALUE!</v>
      </c>
      <c r="AT1645" s="439" t="str">
        <f>日報入力!AY1645</f>
        <v/>
      </c>
      <c r="AU1645" s="518" t="str">
        <f>IF(日報入力!G1645,G1645*60/E1645,"")</f>
        <v/>
      </c>
      <c r="AV1645" s="528" t="str">
        <f>IF(日報入力!AT1645,日報入力!AT1645,"")</f>
        <v/>
      </c>
      <c r="AW1645" s="529" t="str">
        <f>IF(日報入力!AT1645,AE1645/日報入力!AT1645,"")</f>
        <v/>
      </c>
      <c r="AX1645" s="530" t="e">
        <f>IF(1&lt;日報集計!AT1645,AT1645/(((F1645-I1645-J1645-N1645-O1645)*60)/(E1645)),"")</f>
        <v>#VALUE!</v>
      </c>
      <c r="AY1645" s="664" t="str">
        <f>IF(日報入力!H1645,AT1645/(((F1645-J1645)*60)/E1645),"")</f>
        <v/>
      </c>
      <c r="AZ1645" s="664" t="str">
        <f>IF(日報入力!I1645,AT1645/((G1645*60)/E1645),"")</f>
        <v/>
      </c>
      <c r="BA1645" s="296" t="str">
        <f>IF(日報入力!G1645,G1645/F1645,"")</f>
        <v/>
      </c>
      <c r="BB1645" s="386" t="e">
        <f t="shared" si="96"/>
        <v>#VALUE!</v>
      </c>
      <c r="BC1645" s="386" t="e">
        <f t="shared" si="97"/>
        <v>#VALUE!</v>
      </c>
      <c r="BD1645" s="80">
        <f>日報入力!AU1645</f>
        <v>0</v>
      </c>
      <c r="BE1645" s="534" t="str">
        <f>IF(日報入力!AV1645,日報入力!AV1645,"")</f>
        <v/>
      </c>
      <c r="BF1645" s="534" t="str">
        <f>IF(日報入力!AW1645,日報入力!AW1645,"")</f>
        <v/>
      </c>
      <c r="BG1645" s="398" t="str">
        <f>IF(日報入力!G1645,日報入力!K1645*日報入力!D1645*日報入力!BC1645,"")</f>
        <v/>
      </c>
    </row>
    <row r="1646" spans="1:59" ht="20.25" hidden="1" customHeight="1" x14ac:dyDescent="0.15">
      <c r="A1646" s="302" t="str">
        <f>IF(日報入力!G1646="","",日報入力!G1646)</f>
        <v/>
      </c>
      <c r="B1646" s="291" t="str">
        <f>IF(日報入力!G1646="","",日報入力!H1646)</f>
        <v/>
      </c>
      <c r="C1646" s="291" t="str">
        <f>IF(日報入力!G1646="","",日報入力!I1646)</f>
        <v/>
      </c>
      <c r="D1646" s="291" t="str">
        <f>IF(日報入力!G1646="","",日報入力!J1646)</f>
        <v/>
      </c>
      <c r="E1646" s="291" t="str">
        <f>IF(日報入力!G1646="","",日報入力!K1646)</f>
        <v/>
      </c>
      <c r="F1646" s="291" t="str">
        <f>IF(日報入力!G1646="","",日報入力!L1646)</f>
        <v/>
      </c>
      <c r="G1646" s="291" t="str">
        <f>IF(日報入力!G1646="","",日報入力!L1646-日報入力!O1646-日報入力!P1646-日報入力!Q1646-日報入力!R1646-日報入力!S1646-日報入力!T1646-日報入力!U1646-日報入力!V1646-日報入力!W1646-日報入力!X1646-日報入力!Y1646-日報入力!Z1646)</f>
        <v/>
      </c>
      <c r="H1646" s="291" t="str">
        <f>IF(日報入力!G1646="","",IF(日報入力!M1646&gt;=0,日報入力!M1646*F1646,F1646))</f>
        <v/>
      </c>
      <c r="I1646" s="291" t="str">
        <f>IF(日報入力!G1646="","",日報入力!O1646)</f>
        <v/>
      </c>
      <c r="J1646" s="291" t="str">
        <f>IF(日報入力!G1646="","",日報入力!P1646)</f>
        <v/>
      </c>
      <c r="K1646" s="291" t="str">
        <f>IF(日報入力!G1646="","",日報入力!Q1646)</f>
        <v/>
      </c>
      <c r="L1646" s="291" t="str">
        <f>IF(日報入力!G1646="","",日報入力!R1646)</f>
        <v/>
      </c>
      <c r="M1646" s="291" t="str">
        <f>IF(日報入力!G1646="","",日報入力!S1646)</f>
        <v/>
      </c>
      <c r="N1646" s="291" t="str">
        <f>IF(日報入力!G1646="","",日報入力!T1646)</f>
        <v/>
      </c>
      <c r="O1646" s="291" t="str">
        <f>IF(日報入力!G1646="","",日報入力!U1646)</f>
        <v/>
      </c>
      <c r="P1646" s="291" t="str">
        <f>IF(日報入力!G1646="","",日報入力!V1646)</f>
        <v/>
      </c>
      <c r="Q1646" s="291" t="str">
        <f>IF(日報入力!G1646="","",日報入力!W1646)</f>
        <v/>
      </c>
      <c r="R1646" s="291" t="str">
        <f>IF(日報入力!G1646="","",日報入力!X1646)</f>
        <v/>
      </c>
      <c r="S1646" s="291" t="str">
        <f>IF(日報入力!G1646="","",日報入力!Y1646)</f>
        <v/>
      </c>
      <c r="T1646" s="291" t="str">
        <f>IF(日報入力!G1646="","",日報入力!Z1646)</f>
        <v/>
      </c>
      <c r="U1646" s="291" t="str">
        <f>IF(日報入力!G1646="","",日報入力!AA1646)</f>
        <v/>
      </c>
      <c r="V1646" s="378" t="str">
        <f>IF(日報入力!G1646="","",日報入力!AB1646)</f>
        <v/>
      </c>
      <c r="W1646" s="291" t="str">
        <f>IF(日報入力!G1646="","",日報入力!AC1646)</f>
        <v/>
      </c>
      <c r="X1646" s="291" t="str">
        <f>IF(日報入力!G1646="","",日報入力!AD1646)</f>
        <v/>
      </c>
      <c r="Y1646" s="291" t="str">
        <f>IF(日報入力!G1646="","",日報入力!AE1646)</f>
        <v/>
      </c>
      <c r="Z1646" s="291" t="str">
        <f>IF(日報入力!G1646="","",日報入力!AF1646)</f>
        <v/>
      </c>
      <c r="AA1646" s="291" t="str">
        <f>IF(日報入力!G1646="","",日報入力!AG1646)</f>
        <v/>
      </c>
      <c r="AB1646" s="291" t="str">
        <f>IF(日報入力!G1646="","",日報入力!AH1646)</f>
        <v/>
      </c>
      <c r="AC1646" s="291" t="str">
        <f>IF(日報入力!G1646="","",日報入力!AI1646)</f>
        <v/>
      </c>
      <c r="AD1646" s="291" t="str">
        <f>IF(日報入力!G1646="","",日報入力!AJ1646)</f>
        <v/>
      </c>
      <c r="AE1646" s="292" t="str">
        <f>IF(日報入力!G1646="","",日報入力!E1646)</f>
        <v/>
      </c>
      <c r="AF1646" s="293" t="str">
        <f>IF(日報入力!G1646="","",日報入力!AK1646)</f>
        <v/>
      </c>
      <c r="AG1646" s="293" t="str">
        <f>IF(日報入力!G1646="","",日報入力!AL1646)</f>
        <v/>
      </c>
      <c r="AH1646" s="293" t="str">
        <f>IF(日報入力!G1646="","",日報入力!AM1646)</f>
        <v/>
      </c>
      <c r="AI1646" s="294" t="str">
        <f>IF(日報入力!G1646&gt;0,日報入力!D1646*日報入力!K1646*日報入力!AL1646,"")</f>
        <v/>
      </c>
      <c r="AJ1646" s="294" t="str">
        <f>IF(日報入力!G1646&gt;0,日報入力!E1646*日報入力!AL1646,"")</f>
        <v/>
      </c>
      <c r="AK1646" s="294" t="str">
        <f>IF(日報入力!G1646&gt;0,AI1646-AJ1646,"")</f>
        <v/>
      </c>
      <c r="AL1646" s="292" t="str">
        <f>IF(日報入力!G1646&gt;0,日報入力!E1646*日報入力!AM1646,"")</f>
        <v/>
      </c>
      <c r="AM1646" s="292" t="str">
        <f>IF(日報入力!G1646&gt;0,日報入力!AB1646*日報入力!AM1646,"")</f>
        <v/>
      </c>
      <c r="AN1646" s="68" t="str">
        <f>IF(日報入力!G1646&gt;0,日報入力!C1646,"")</f>
        <v/>
      </c>
      <c r="AO1646" s="68" t="str">
        <f>日報入力!B1646</f>
        <v/>
      </c>
      <c r="AP1646" s="68" t="str">
        <f>IF(日報入力!AQ1646,日報入力!BA1646,"")</f>
        <v/>
      </c>
      <c r="AQ1646" s="68" t="str">
        <f>IF(日報入力!AR1646,日報入力!BB1646,"")</f>
        <v/>
      </c>
      <c r="AR1646" s="68" t="str">
        <f>IF(日報入力!AS1646,"N勤","")</f>
        <v/>
      </c>
      <c r="AS1646" s="295" t="e">
        <f t="shared" si="95"/>
        <v>#VALUE!</v>
      </c>
      <c r="AT1646" s="439" t="str">
        <f>日報入力!AY1646</f>
        <v/>
      </c>
      <c r="AU1646" s="518" t="str">
        <f>IF(日報入力!G1646,G1646*60/E1646,"")</f>
        <v/>
      </c>
      <c r="AV1646" s="528" t="str">
        <f>IF(日報入力!AT1646,日報入力!AT1646,"")</f>
        <v/>
      </c>
      <c r="AW1646" s="529" t="str">
        <f>IF(日報入力!AT1646,AE1646/日報入力!AT1646,"")</f>
        <v/>
      </c>
      <c r="AX1646" s="530" t="e">
        <f>IF(1&lt;日報集計!AT1646,AT1646/(((F1646-I1646-J1646-N1646-O1646)*60)/(E1646)),"")</f>
        <v>#VALUE!</v>
      </c>
      <c r="AY1646" s="664" t="str">
        <f>IF(日報入力!H1646,AT1646/(((F1646-J1646)*60)/E1646),"")</f>
        <v/>
      </c>
      <c r="AZ1646" s="664" t="str">
        <f>IF(日報入力!I1646,AT1646/((G1646*60)/E1646),"")</f>
        <v/>
      </c>
      <c r="BA1646" s="296" t="str">
        <f>IF(日報入力!G1646,G1646/F1646,"")</f>
        <v/>
      </c>
      <c r="BB1646" s="386" t="e">
        <f t="shared" si="96"/>
        <v>#VALUE!</v>
      </c>
      <c r="BC1646" s="386" t="e">
        <f t="shared" si="97"/>
        <v>#VALUE!</v>
      </c>
      <c r="BD1646" s="80">
        <f>日報入力!AU1646</f>
        <v>0</v>
      </c>
      <c r="BE1646" s="534" t="str">
        <f>IF(日報入力!AV1646,日報入力!AV1646,"")</f>
        <v/>
      </c>
      <c r="BF1646" s="534" t="str">
        <f>IF(日報入力!AW1646,日報入力!AW1646,"")</f>
        <v/>
      </c>
      <c r="BG1646" s="398" t="str">
        <f>IF(日報入力!G1646,日報入力!K1646*日報入力!D1646*日報入力!BC1646,"")</f>
        <v/>
      </c>
    </row>
    <row r="1647" spans="1:59" ht="20.25" hidden="1" customHeight="1" x14ac:dyDescent="0.15">
      <c r="A1647" s="302" t="str">
        <f>IF(日報入力!G1647="","",日報入力!G1647)</f>
        <v/>
      </c>
      <c r="B1647" s="291" t="str">
        <f>IF(日報入力!G1647="","",日報入力!H1647)</f>
        <v/>
      </c>
      <c r="C1647" s="291" t="str">
        <f>IF(日報入力!G1647="","",日報入力!I1647)</f>
        <v/>
      </c>
      <c r="D1647" s="291" t="str">
        <f>IF(日報入力!G1647="","",日報入力!J1647)</f>
        <v/>
      </c>
      <c r="E1647" s="291" t="str">
        <f>IF(日報入力!G1647="","",日報入力!K1647)</f>
        <v/>
      </c>
      <c r="F1647" s="291" t="str">
        <f>IF(日報入力!G1647="","",日報入力!L1647)</f>
        <v/>
      </c>
      <c r="G1647" s="291" t="str">
        <f>IF(日報入力!G1647="","",日報入力!L1647-日報入力!O1647-日報入力!P1647-日報入力!Q1647-日報入力!R1647-日報入力!S1647-日報入力!T1647-日報入力!U1647-日報入力!V1647-日報入力!W1647-日報入力!X1647-日報入力!Y1647-日報入力!Z1647)</f>
        <v/>
      </c>
      <c r="H1647" s="291" t="str">
        <f>IF(日報入力!G1647="","",IF(日報入力!M1647&gt;=0,日報入力!M1647*F1647,F1647))</f>
        <v/>
      </c>
      <c r="I1647" s="291" t="str">
        <f>IF(日報入力!G1647="","",日報入力!O1647)</f>
        <v/>
      </c>
      <c r="J1647" s="291" t="str">
        <f>IF(日報入力!G1647="","",日報入力!P1647)</f>
        <v/>
      </c>
      <c r="K1647" s="291" t="str">
        <f>IF(日報入力!G1647="","",日報入力!Q1647)</f>
        <v/>
      </c>
      <c r="L1647" s="291" t="str">
        <f>IF(日報入力!G1647="","",日報入力!R1647)</f>
        <v/>
      </c>
      <c r="M1647" s="291" t="str">
        <f>IF(日報入力!G1647="","",日報入力!S1647)</f>
        <v/>
      </c>
      <c r="N1647" s="291" t="str">
        <f>IF(日報入力!G1647="","",日報入力!T1647)</f>
        <v/>
      </c>
      <c r="O1647" s="291" t="str">
        <f>IF(日報入力!G1647="","",日報入力!U1647)</f>
        <v/>
      </c>
      <c r="P1647" s="291" t="str">
        <f>IF(日報入力!G1647="","",日報入力!V1647)</f>
        <v/>
      </c>
      <c r="Q1647" s="291" t="str">
        <f>IF(日報入力!G1647="","",日報入力!W1647)</f>
        <v/>
      </c>
      <c r="R1647" s="291" t="str">
        <f>IF(日報入力!G1647="","",日報入力!X1647)</f>
        <v/>
      </c>
      <c r="S1647" s="291" t="str">
        <f>IF(日報入力!G1647="","",日報入力!Y1647)</f>
        <v/>
      </c>
      <c r="T1647" s="291" t="str">
        <f>IF(日報入力!G1647="","",日報入力!Z1647)</f>
        <v/>
      </c>
      <c r="U1647" s="291" t="str">
        <f>IF(日報入力!G1647="","",日報入力!AA1647)</f>
        <v/>
      </c>
      <c r="V1647" s="378" t="str">
        <f>IF(日報入力!G1647="","",日報入力!AB1647)</f>
        <v/>
      </c>
      <c r="W1647" s="291" t="str">
        <f>IF(日報入力!G1647="","",日報入力!AC1647)</f>
        <v/>
      </c>
      <c r="X1647" s="291" t="str">
        <f>IF(日報入力!G1647="","",日報入力!AD1647)</f>
        <v/>
      </c>
      <c r="Y1647" s="291" t="str">
        <f>IF(日報入力!G1647="","",日報入力!AE1647)</f>
        <v/>
      </c>
      <c r="Z1647" s="291" t="str">
        <f>IF(日報入力!G1647="","",日報入力!AF1647)</f>
        <v/>
      </c>
      <c r="AA1647" s="291" t="str">
        <f>IF(日報入力!G1647="","",日報入力!AG1647)</f>
        <v/>
      </c>
      <c r="AB1647" s="291" t="str">
        <f>IF(日報入力!G1647="","",日報入力!AH1647)</f>
        <v/>
      </c>
      <c r="AC1647" s="291" t="str">
        <f>IF(日報入力!G1647="","",日報入力!AI1647)</f>
        <v/>
      </c>
      <c r="AD1647" s="291" t="str">
        <f>IF(日報入力!G1647="","",日報入力!AJ1647)</f>
        <v/>
      </c>
      <c r="AE1647" s="292" t="str">
        <f>IF(日報入力!G1647="","",日報入力!E1647)</f>
        <v/>
      </c>
      <c r="AF1647" s="293" t="str">
        <f>IF(日報入力!G1647="","",日報入力!AK1647)</f>
        <v/>
      </c>
      <c r="AG1647" s="293" t="str">
        <f>IF(日報入力!G1647="","",日報入力!AL1647)</f>
        <v/>
      </c>
      <c r="AH1647" s="293" t="str">
        <f>IF(日報入力!G1647="","",日報入力!AM1647)</f>
        <v/>
      </c>
      <c r="AI1647" s="294" t="str">
        <f>IF(日報入力!G1647&gt;0,日報入力!D1647*日報入力!K1647*日報入力!AL1647,"")</f>
        <v/>
      </c>
      <c r="AJ1647" s="294" t="str">
        <f>IF(日報入力!G1647&gt;0,日報入力!E1647*日報入力!AL1647,"")</f>
        <v/>
      </c>
      <c r="AK1647" s="294" t="str">
        <f>IF(日報入力!G1647&gt;0,AI1647-AJ1647,"")</f>
        <v/>
      </c>
      <c r="AL1647" s="292" t="str">
        <f>IF(日報入力!G1647&gt;0,日報入力!E1647*日報入力!AM1647,"")</f>
        <v/>
      </c>
      <c r="AM1647" s="292" t="str">
        <f>IF(日報入力!G1647&gt;0,日報入力!AB1647*日報入力!AM1647,"")</f>
        <v/>
      </c>
      <c r="AN1647" s="68" t="str">
        <f>IF(日報入力!G1647&gt;0,日報入力!C1647,"")</f>
        <v/>
      </c>
      <c r="AO1647" s="68" t="str">
        <f>日報入力!B1647</f>
        <v/>
      </c>
      <c r="AP1647" s="68" t="str">
        <f>IF(日報入力!AQ1647,日報入力!BA1647,"")</f>
        <v/>
      </c>
      <c r="AQ1647" s="68" t="str">
        <f>IF(日報入力!AR1647,日報入力!BB1647,"")</f>
        <v/>
      </c>
      <c r="AR1647" s="68" t="str">
        <f>IF(日報入力!AS1647,"N勤","")</f>
        <v/>
      </c>
      <c r="AS1647" s="295" t="e">
        <f t="shared" si="95"/>
        <v>#VALUE!</v>
      </c>
      <c r="AT1647" s="439" t="str">
        <f>日報入力!AY1647</f>
        <v/>
      </c>
      <c r="AU1647" s="518" t="str">
        <f>IF(日報入力!G1647,G1647*60/E1647,"")</f>
        <v/>
      </c>
      <c r="AV1647" s="528" t="str">
        <f>IF(日報入力!AT1647,日報入力!AT1647,"")</f>
        <v/>
      </c>
      <c r="AW1647" s="529" t="str">
        <f>IF(日報入力!AT1647,AE1647/日報入力!AT1647,"")</f>
        <v/>
      </c>
      <c r="AX1647" s="530" t="e">
        <f>IF(1&lt;日報集計!AT1647,AT1647/(((F1647-I1647-J1647-N1647-O1647)*60)/(E1647)),"")</f>
        <v>#VALUE!</v>
      </c>
      <c r="AY1647" s="664" t="str">
        <f>IF(日報入力!H1647,AT1647/(((F1647-J1647)*60)/E1647),"")</f>
        <v/>
      </c>
      <c r="AZ1647" s="664" t="str">
        <f>IF(日報入力!I1647,AT1647/((G1647*60)/E1647),"")</f>
        <v/>
      </c>
      <c r="BA1647" s="296" t="str">
        <f>IF(日報入力!G1647,G1647/F1647,"")</f>
        <v/>
      </c>
      <c r="BB1647" s="386" t="e">
        <f t="shared" si="96"/>
        <v>#VALUE!</v>
      </c>
      <c r="BC1647" s="386" t="e">
        <f t="shared" si="97"/>
        <v>#VALUE!</v>
      </c>
      <c r="BD1647" s="80">
        <f>日報入力!AU1647</f>
        <v>0</v>
      </c>
      <c r="BE1647" s="534" t="str">
        <f>IF(日報入力!AV1647,日報入力!AV1647,"")</f>
        <v/>
      </c>
      <c r="BF1647" s="534" t="str">
        <f>IF(日報入力!AW1647,日報入力!AW1647,"")</f>
        <v/>
      </c>
      <c r="BG1647" s="398" t="str">
        <f>IF(日報入力!G1647,日報入力!K1647*日報入力!D1647*日報入力!BC1647,"")</f>
        <v/>
      </c>
    </row>
    <row r="1648" spans="1:59" ht="20.25" hidden="1" customHeight="1" x14ac:dyDescent="0.15">
      <c r="A1648" s="302" t="str">
        <f>IF(日報入力!G1648="","",日報入力!G1648)</f>
        <v/>
      </c>
      <c r="B1648" s="291" t="str">
        <f>IF(日報入力!G1648="","",日報入力!H1648)</f>
        <v/>
      </c>
      <c r="C1648" s="291" t="str">
        <f>IF(日報入力!G1648="","",日報入力!I1648)</f>
        <v/>
      </c>
      <c r="D1648" s="291" t="str">
        <f>IF(日報入力!G1648="","",日報入力!J1648)</f>
        <v/>
      </c>
      <c r="E1648" s="291" t="str">
        <f>IF(日報入力!G1648="","",日報入力!K1648)</f>
        <v/>
      </c>
      <c r="F1648" s="291" t="str">
        <f>IF(日報入力!G1648="","",日報入力!L1648)</f>
        <v/>
      </c>
      <c r="G1648" s="291" t="str">
        <f>IF(日報入力!G1648="","",日報入力!L1648-日報入力!O1648-日報入力!P1648-日報入力!Q1648-日報入力!R1648-日報入力!S1648-日報入力!T1648-日報入力!U1648-日報入力!V1648-日報入力!W1648-日報入力!X1648-日報入力!Y1648-日報入力!Z1648)</f>
        <v/>
      </c>
      <c r="H1648" s="291" t="str">
        <f>IF(日報入力!G1648="","",IF(日報入力!M1648&gt;=0,日報入力!M1648*F1648,F1648))</f>
        <v/>
      </c>
      <c r="I1648" s="291" t="str">
        <f>IF(日報入力!G1648="","",日報入力!O1648)</f>
        <v/>
      </c>
      <c r="J1648" s="291" t="str">
        <f>IF(日報入力!G1648="","",日報入力!P1648)</f>
        <v/>
      </c>
      <c r="K1648" s="291" t="str">
        <f>IF(日報入力!G1648="","",日報入力!Q1648)</f>
        <v/>
      </c>
      <c r="L1648" s="291" t="str">
        <f>IF(日報入力!G1648="","",日報入力!R1648)</f>
        <v/>
      </c>
      <c r="M1648" s="291" t="str">
        <f>IF(日報入力!G1648="","",日報入力!S1648)</f>
        <v/>
      </c>
      <c r="N1648" s="291" t="str">
        <f>IF(日報入力!G1648="","",日報入力!T1648)</f>
        <v/>
      </c>
      <c r="O1648" s="291" t="str">
        <f>IF(日報入力!G1648="","",日報入力!U1648)</f>
        <v/>
      </c>
      <c r="P1648" s="291" t="str">
        <f>IF(日報入力!G1648="","",日報入力!V1648)</f>
        <v/>
      </c>
      <c r="Q1648" s="291" t="str">
        <f>IF(日報入力!G1648="","",日報入力!W1648)</f>
        <v/>
      </c>
      <c r="R1648" s="291" t="str">
        <f>IF(日報入力!G1648="","",日報入力!X1648)</f>
        <v/>
      </c>
      <c r="S1648" s="291" t="str">
        <f>IF(日報入力!G1648="","",日報入力!Y1648)</f>
        <v/>
      </c>
      <c r="T1648" s="291" t="str">
        <f>IF(日報入力!G1648="","",日報入力!Z1648)</f>
        <v/>
      </c>
      <c r="U1648" s="291" t="str">
        <f>IF(日報入力!G1648="","",日報入力!AA1648)</f>
        <v/>
      </c>
      <c r="V1648" s="378" t="str">
        <f>IF(日報入力!G1648="","",日報入力!AB1648)</f>
        <v/>
      </c>
      <c r="W1648" s="291" t="str">
        <f>IF(日報入力!G1648="","",日報入力!AC1648)</f>
        <v/>
      </c>
      <c r="X1648" s="291" t="str">
        <f>IF(日報入力!G1648="","",日報入力!AD1648)</f>
        <v/>
      </c>
      <c r="Y1648" s="291" t="str">
        <f>IF(日報入力!G1648="","",日報入力!AE1648)</f>
        <v/>
      </c>
      <c r="Z1648" s="291" t="str">
        <f>IF(日報入力!G1648="","",日報入力!AF1648)</f>
        <v/>
      </c>
      <c r="AA1648" s="291" t="str">
        <f>IF(日報入力!G1648="","",日報入力!AG1648)</f>
        <v/>
      </c>
      <c r="AB1648" s="291" t="str">
        <f>IF(日報入力!G1648="","",日報入力!AH1648)</f>
        <v/>
      </c>
      <c r="AC1648" s="291" t="str">
        <f>IF(日報入力!G1648="","",日報入力!AI1648)</f>
        <v/>
      </c>
      <c r="AD1648" s="291" t="str">
        <f>IF(日報入力!G1648="","",日報入力!AJ1648)</f>
        <v/>
      </c>
      <c r="AE1648" s="292" t="str">
        <f>IF(日報入力!G1648="","",日報入力!E1648)</f>
        <v/>
      </c>
      <c r="AF1648" s="293" t="str">
        <f>IF(日報入力!G1648="","",日報入力!AK1648)</f>
        <v/>
      </c>
      <c r="AG1648" s="293" t="str">
        <f>IF(日報入力!G1648="","",日報入力!AL1648)</f>
        <v/>
      </c>
      <c r="AH1648" s="293" t="str">
        <f>IF(日報入力!G1648="","",日報入力!AM1648)</f>
        <v/>
      </c>
      <c r="AI1648" s="294" t="str">
        <f>IF(日報入力!G1648&gt;0,日報入力!D1648*日報入力!K1648*日報入力!AL1648,"")</f>
        <v/>
      </c>
      <c r="AJ1648" s="294" t="str">
        <f>IF(日報入力!G1648&gt;0,日報入力!E1648*日報入力!AL1648,"")</f>
        <v/>
      </c>
      <c r="AK1648" s="294" t="str">
        <f>IF(日報入力!G1648&gt;0,AI1648-AJ1648,"")</f>
        <v/>
      </c>
      <c r="AL1648" s="292" t="str">
        <f>IF(日報入力!G1648&gt;0,日報入力!E1648*日報入力!AM1648,"")</f>
        <v/>
      </c>
      <c r="AM1648" s="292" t="str">
        <f>IF(日報入力!G1648&gt;0,日報入力!AB1648*日報入力!AM1648,"")</f>
        <v/>
      </c>
      <c r="AN1648" s="68" t="str">
        <f>IF(日報入力!G1648&gt;0,日報入力!C1648,"")</f>
        <v/>
      </c>
      <c r="AO1648" s="68" t="str">
        <f>日報入力!B1648</f>
        <v/>
      </c>
      <c r="AP1648" s="68" t="str">
        <f>IF(日報入力!AQ1648,日報入力!BA1648,"")</f>
        <v/>
      </c>
      <c r="AQ1648" s="68" t="str">
        <f>IF(日報入力!AR1648,日報入力!BB1648,"")</f>
        <v/>
      </c>
      <c r="AR1648" s="68" t="str">
        <f>IF(日報入力!AS1648,"N勤","")</f>
        <v/>
      </c>
      <c r="AS1648" s="295" t="e">
        <f t="shared" si="95"/>
        <v>#VALUE!</v>
      </c>
      <c r="AT1648" s="439" t="str">
        <f>日報入力!AY1648</f>
        <v/>
      </c>
      <c r="AU1648" s="518" t="str">
        <f>IF(日報入力!G1648,G1648*60/E1648,"")</f>
        <v/>
      </c>
      <c r="AV1648" s="528" t="str">
        <f>IF(日報入力!AT1648,日報入力!AT1648,"")</f>
        <v/>
      </c>
      <c r="AW1648" s="529" t="str">
        <f>IF(日報入力!AT1648,AE1648/日報入力!AT1648,"")</f>
        <v/>
      </c>
      <c r="AX1648" s="530" t="e">
        <f>IF(1&lt;日報集計!AT1648,AT1648/(((F1648-I1648-J1648-N1648-O1648)*60)/(E1648)),"")</f>
        <v>#VALUE!</v>
      </c>
      <c r="AY1648" s="664" t="str">
        <f>IF(日報入力!H1648,AT1648/(((F1648-J1648)*60)/E1648),"")</f>
        <v/>
      </c>
      <c r="AZ1648" s="664" t="str">
        <f>IF(日報入力!I1648,AT1648/((G1648*60)/E1648),"")</f>
        <v/>
      </c>
      <c r="BA1648" s="296" t="str">
        <f>IF(日報入力!G1648,G1648/F1648,"")</f>
        <v/>
      </c>
      <c r="BB1648" s="386" t="e">
        <f t="shared" si="96"/>
        <v>#VALUE!</v>
      </c>
      <c r="BC1648" s="386" t="e">
        <f t="shared" si="97"/>
        <v>#VALUE!</v>
      </c>
      <c r="BD1648" s="80">
        <f>日報入力!AU1648</f>
        <v>0</v>
      </c>
      <c r="BE1648" s="534" t="str">
        <f>IF(日報入力!AV1648,日報入力!AV1648,"")</f>
        <v/>
      </c>
      <c r="BF1648" s="534" t="str">
        <f>IF(日報入力!AW1648,日報入力!AW1648,"")</f>
        <v/>
      </c>
      <c r="BG1648" s="398" t="str">
        <f>IF(日報入力!G1648,日報入力!K1648*日報入力!D1648*日報入力!BC1648,"")</f>
        <v/>
      </c>
    </row>
    <row r="1649" spans="1:59" ht="20.25" hidden="1" customHeight="1" x14ac:dyDescent="0.15">
      <c r="A1649" s="302" t="str">
        <f>IF(日報入力!G1649="","",日報入力!G1649)</f>
        <v/>
      </c>
      <c r="B1649" s="291" t="str">
        <f>IF(日報入力!G1649="","",日報入力!H1649)</f>
        <v/>
      </c>
      <c r="C1649" s="291" t="str">
        <f>IF(日報入力!G1649="","",日報入力!I1649)</f>
        <v/>
      </c>
      <c r="D1649" s="291" t="str">
        <f>IF(日報入力!G1649="","",日報入力!J1649)</f>
        <v/>
      </c>
      <c r="E1649" s="291" t="str">
        <f>IF(日報入力!G1649="","",日報入力!K1649)</f>
        <v/>
      </c>
      <c r="F1649" s="291" t="str">
        <f>IF(日報入力!G1649="","",日報入力!L1649)</f>
        <v/>
      </c>
      <c r="G1649" s="291" t="str">
        <f>IF(日報入力!G1649="","",日報入力!L1649-日報入力!O1649-日報入力!P1649-日報入力!Q1649-日報入力!R1649-日報入力!S1649-日報入力!T1649-日報入力!U1649-日報入力!V1649-日報入力!W1649-日報入力!X1649-日報入力!Y1649-日報入力!Z1649)</f>
        <v/>
      </c>
      <c r="H1649" s="291" t="str">
        <f>IF(日報入力!G1649="","",IF(日報入力!M1649&gt;=0,日報入力!M1649*F1649,F1649))</f>
        <v/>
      </c>
      <c r="I1649" s="291" t="str">
        <f>IF(日報入力!G1649="","",日報入力!O1649)</f>
        <v/>
      </c>
      <c r="J1649" s="291" t="str">
        <f>IF(日報入力!G1649="","",日報入力!P1649)</f>
        <v/>
      </c>
      <c r="K1649" s="291" t="str">
        <f>IF(日報入力!G1649="","",日報入力!Q1649)</f>
        <v/>
      </c>
      <c r="L1649" s="291" t="str">
        <f>IF(日報入力!G1649="","",日報入力!R1649)</f>
        <v/>
      </c>
      <c r="M1649" s="291" t="str">
        <f>IF(日報入力!G1649="","",日報入力!S1649)</f>
        <v/>
      </c>
      <c r="N1649" s="291" t="str">
        <f>IF(日報入力!G1649="","",日報入力!T1649)</f>
        <v/>
      </c>
      <c r="O1649" s="291" t="str">
        <f>IF(日報入力!G1649="","",日報入力!U1649)</f>
        <v/>
      </c>
      <c r="P1649" s="291" t="str">
        <f>IF(日報入力!G1649="","",日報入力!V1649)</f>
        <v/>
      </c>
      <c r="Q1649" s="291" t="str">
        <f>IF(日報入力!G1649="","",日報入力!W1649)</f>
        <v/>
      </c>
      <c r="R1649" s="291" t="str">
        <f>IF(日報入力!G1649="","",日報入力!X1649)</f>
        <v/>
      </c>
      <c r="S1649" s="291" t="str">
        <f>IF(日報入力!G1649="","",日報入力!Y1649)</f>
        <v/>
      </c>
      <c r="T1649" s="291" t="str">
        <f>IF(日報入力!G1649="","",日報入力!Z1649)</f>
        <v/>
      </c>
      <c r="U1649" s="291" t="str">
        <f>IF(日報入力!G1649="","",日報入力!AA1649)</f>
        <v/>
      </c>
      <c r="V1649" s="378" t="str">
        <f>IF(日報入力!G1649="","",日報入力!AB1649)</f>
        <v/>
      </c>
      <c r="W1649" s="291" t="str">
        <f>IF(日報入力!G1649="","",日報入力!AC1649)</f>
        <v/>
      </c>
      <c r="X1649" s="291" t="str">
        <f>IF(日報入力!G1649="","",日報入力!AD1649)</f>
        <v/>
      </c>
      <c r="Y1649" s="291" t="str">
        <f>IF(日報入力!G1649="","",日報入力!AE1649)</f>
        <v/>
      </c>
      <c r="Z1649" s="291" t="str">
        <f>IF(日報入力!G1649="","",日報入力!AF1649)</f>
        <v/>
      </c>
      <c r="AA1649" s="291" t="str">
        <f>IF(日報入力!G1649="","",日報入力!AG1649)</f>
        <v/>
      </c>
      <c r="AB1649" s="291" t="str">
        <f>IF(日報入力!G1649="","",日報入力!AH1649)</f>
        <v/>
      </c>
      <c r="AC1649" s="291" t="str">
        <f>IF(日報入力!G1649="","",日報入力!AI1649)</f>
        <v/>
      </c>
      <c r="AD1649" s="291" t="str">
        <f>IF(日報入力!G1649="","",日報入力!AJ1649)</f>
        <v/>
      </c>
      <c r="AE1649" s="292" t="str">
        <f>IF(日報入力!G1649="","",日報入力!E1649)</f>
        <v/>
      </c>
      <c r="AF1649" s="293" t="str">
        <f>IF(日報入力!G1649="","",日報入力!AK1649)</f>
        <v/>
      </c>
      <c r="AG1649" s="293" t="str">
        <f>IF(日報入力!G1649="","",日報入力!AL1649)</f>
        <v/>
      </c>
      <c r="AH1649" s="293" t="str">
        <f>IF(日報入力!G1649="","",日報入力!AM1649)</f>
        <v/>
      </c>
      <c r="AI1649" s="294" t="str">
        <f>IF(日報入力!G1649&gt;0,日報入力!D1649*日報入力!K1649*日報入力!AL1649,"")</f>
        <v/>
      </c>
      <c r="AJ1649" s="294" t="str">
        <f>IF(日報入力!G1649&gt;0,日報入力!E1649*日報入力!AL1649,"")</f>
        <v/>
      </c>
      <c r="AK1649" s="294" t="str">
        <f>IF(日報入力!G1649&gt;0,AI1649-AJ1649,"")</f>
        <v/>
      </c>
      <c r="AL1649" s="292" t="str">
        <f>IF(日報入力!G1649&gt;0,日報入力!E1649*日報入力!AM1649,"")</f>
        <v/>
      </c>
      <c r="AM1649" s="292" t="str">
        <f>IF(日報入力!G1649&gt;0,日報入力!AB1649*日報入力!AM1649,"")</f>
        <v/>
      </c>
      <c r="AN1649" s="68" t="str">
        <f>IF(日報入力!G1649&gt;0,日報入力!C1649,"")</f>
        <v/>
      </c>
      <c r="AO1649" s="68" t="str">
        <f>日報入力!B1649</f>
        <v/>
      </c>
      <c r="AP1649" s="68" t="str">
        <f>IF(日報入力!AQ1649,日報入力!BA1649,"")</f>
        <v/>
      </c>
      <c r="AQ1649" s="68" t="str">
        <f>IF(日報入力!AR1649,日報入力!BB1649,"")</f>
        <v/>
      </c>
      <c r="AR1649" s="68" t="str">
        <f>IF(日報入力!AS1649,"N勤","")</f>
        <v/>
      </c>
      <c r="AS1649" s="295" t="e">
        <f t="shared" si="95"/>
        <v>#VALUE!</v>
      </c>
      <c r="AT1649" s="439" t="str">
        <f>日報入力!AY1649</f>
        <v/>
      </c>
      <c r="AU1649" s="518" t="str">
        <f>IF(日報入力!G1649,G1649*60/E1649,"")</f>
        <v/>
      </c>
      <c r="AV1649" s="528" t="str">
        <f>IF(日報入力!AT1649,日報入力!AT1649,"")</f>
        <v/>
      </c>
      <c r="AW1649" s="529" t="str">
        <f>IF(日報入力!AT1649,AE1649/日報入力!AT1649,"")</f>
        <v/>
      </c>
      <c r="AX1649" s="530" t="e">
        <f>IF(1&lt;日報集計!AT1649,AT1649/(((F1649-I1649-J1649-N1649-O1649)*60)/(E1649)),"")</f>
        <v>#VALUE!</v>
      </c>
      <c r="AY1649" s="664" t="str">
        <f>IF(日報入力!H1649,AT1649/(((F1649-J1649)*60)/E1649),"")</f>
        <v/>
      </c>
      <c r="AZ1649" s="664" t="str">
        <f>IF(日報入力!I1649,AT1649/((G1649*60)/E1649),"")</f>
        <v/>
      </c>
      <c r="BA1649" s="296" t="str">
        <f>IF(日報入力!G1649,G1649/F1649,"")</f>
        <v/>
      </c>
      <c r="BB1649" s="386" t="e">
        <f t="shared" si="96"/>
        <v>#VALUE!</v>
      </c>
      <c r="BC1649" s="386" t="e">
        <f t="shared" si="97"/>
        <v>#VALUE!</v>
      </c>
      <c r="BD1649" s="80">
        <f>日報入力!AU1649</f>
        <v>0</v>
      </c>
      <c r="BE1649" s="534" t="str">
        <f>IF(日報入力!AV1649,日報入力!AV1649,"")</f>
        <v/>
      </c>
      <c r="BF1649" s="534" t="str">
        <f>IF(日報入力!AW1649,日報入力!AW1649,"")</f>
        <v/>
      </c>
      <c r="BG1649" s="398" t="str">
        <f>IF(日報入力!G1649,日報入力!K1649*日報入力!D1649*日報入力!BC1649,"")</f>
        <v/>
      </c>
    </row>
    <row r="1650" spans="1:59" ht="20.25" hidden="1" customHeight="1" x14ac:dyDescent="0.15">
      <c r="A1650" s="302" t="str">
        <f>IF(日報入力!G1650="","",日報入力!G1650)</f>
        <v/>
      </c>
      <c r="B1650" s="291" t="str">
        <f>IF(日報入力!G1650="","",日報入力!H1650)</f>
        <v/>
      </c>
      <c r="C1650" s="291" t="str">
        <f>IF(日報入力!G1650="","",日報入力!I1650)</f>
        <v/>
      </c>
      <c r="D1650" s="291" t="str">
        <f>IF(日報入力!G1650="","",日報入力!J1650)</f>
        <v/>
      </c>
      <c r="E1650" s="291" t="str">
        <f>IF(日報入力!G1650="","",日報入力!K1650)</f>
        <v/>
      </c>
      <c r="F1650" s="291" t="str">
        <f>IF(日報入力!G1650="","",日報入力!L1650)</f>
        <v/>
      </c>
      <c r="G1650" s="291" t="str">
        <f>IF(日報入力!G1650="","",日報入力!L1650-日報入力!O1650-日報入力!P1650-日報入力!Q1650-日報入力!R1650-日報入力!S1650-日報入力!T1650-日報入力!U1650-日報入力!V1650-日報入力!W1650-日報入力!X1650-日報入力!Y1650-日報入力!Z1650)</f>
        <v/>
      </c>
      <c r="H1650" s="291" t="str">
        <f>IF(日報入力!G1650="","",IF(日報入力!M1650&gt;=0,日報入力!M1650*F1650,F1650))</f>
        <v/>
      </c>
      <c r="I1650" s="291" t="str">
        <f>IF(日報入力!G1650="","",日報入力!O1650)</f>
        <v/>
      </c>
      <c r="J1650" s="291" t="str">
        <f>IF(日報入力!G1650="","",日報入力!P1650)</f>
        <v/>
      </c>
      <c r="K1650" s="291" t="str">
        <f>IF(日報入力!G1650="","",日報入力!Q1650)</f>
        <v/>
      </c>
      <c r="L1650" s="291" t="str">
        <f>IF(日報入力!G1650="","",日報入力!R1650)</f>
        <v/>
      </c>
      <c r="M1650" s="291" t="str">
        <f>IF(日報入力!G1650="","",日報入力!S1650)</f>
        <v/>
      </c>
      <c r="N1650" s="291" t="str">
        <f>IF(日報入力!G1650="","",日報入力!T1650)</f>
        <v/>
      </c>
      <c r="O1650" s="291" t="str">
        <f>IF(日報入力!G1650="","",日報入力!U1650)</f>
        <v/>
      </c>
      <c r="P1650" s="291" t="str">
        <f>IF(日報入力!G1650="","",日報入力!V1650)</f>
        <v/>
      </c>
      <c r="Q1650" s="291" t="str">
        <f>IF(日報入力!G1650="","",日報入力!W1650)</f>
        <v/>
      </c>
      <c r="R1650" s="291" t="str">
        <f>IF(日報入力!G1650="","",日報入力!X1650)</f>
        <v/>
      </c>
      <c r="S1650" s="291" t="str">
        <f>IF(日報入力!G1650="","",日報入力!Y1650)</f>
        <v/>
      </c>
      <c r="T1650" s="291" t="str">
        <f>IF(日報入力!G1650="","",日報入力!Z1650)</f>
        <v/>
      </c>
      <c r="U1650" s="291" t="str">
        <f>IF(日報入力!G1650="","",日報入力!AA1650)</f>
        <v/>
      </c>
      <c r="V1650" s="378" t="str">
        <f>IF(日報入力!G1650="","",日報入力!AB1650)</f>
        <v/>
      </c>
      <c r="W1650" s="291" t="str">
        <f>IF(日報入力!G1650="","",日報入力!AC1650)</f>
        <v/>
      </c>
      <c r="X1650" s="291" t="str">
        <f>IF(日報入力!G1650="","",日報入力!AD1650)</f>
        <v/>
      </c>
      <c r="Y1650" s="291" t="str">
        <f>IF(日報入力!G1650="","",日報入力!AE1650)</f>
        <v/>
      </c>
      <c r="Z1650" s="291" t="str">
        <f>IF(日報入力!G1650="","",日報入力!AF1650)</f>
        <v/>
      </c>
      <c r="AA1650" s="291" t="str">
        <f>IF(日報入力!G1650="","",日報入力!AG1650)</f>
        <v/>
      </c>
      <c r="AB1650" s="291" t="str">
        <f>IF(日報入力!G1650="","",日報入力!AH1650)</f>
        <v/>
      </c>
      <c r="AC1650" s="291" t="str">
        <f>IF(日報入力!G1650="","",日報入力!AI1650)</f>
        <v/>
      </c>
      <c r="AD1650" s="291" t="str">
        <f>IF(日報入力!G1650="","",日報入力!AJ1650)</f>
        <v/>
      </c>
      <c r="AE1650" s="292" t="str">
        <f>IF(日報入力!G1650="","",日報入力!E1650)</f>
        <v/>
      </c>
      <c r="AF1650" s="293" t="str">
        <f>IF(日報入力!G1650="","",日報入力!AK1650)</f>
        <v/>
      </c>
      <c r="AG1650" s="293" t="str">
        <f>IF(日報入力!G1650="","",日報入力!AL1650)</f>
        <v/>
      </c>
      <c r="AH1650" s="293" t="str">
        <f>IF(日報入力!G1650="","",日報入力!AM1650)</f>
        <v/>
      </c>
      <c r="AI1650" s="294" t="str">
        <f>IF(日報入力!G1650&gt;0,日報入力!D1650*日報入力!K1650*日報入力!AL1650,"")</f>
        <v/>
      </c>
      <c r="AJ1650" s="294" t="str">
        <f>IF(日報入力!G1650&gt;0,日報入力!E1650*日報入力!AL1650,"")</f>
        <v/>
      </c>
      <c r="AK1650" s="294" t="str">
        <f>IF(日報入力!G1650&gt;0,AI1650-AJ1650,"")</f>
        <v/>
      </c>
      <c r="AL1650" s="292" t="str">
        <f>IF(日報入力!G1650&gt;0,日報入力!E1650*日報入力!AM1650,"")</f>
        <v/>
      </c>
      <c r="AM1650" s="292" t="str">
        <f>IF(日報入力!G1650&gt;0,日報入力!AB1650*日報入力!AM1650,"")</f>
        <v/>
      </c>
      <c r="AN1650" s="68" t="str">
        <f>IF(日報入力!G1650&gt;0,日報入力!C1650,"")</f>
        <v/>
      </c>
      <c r="AO1650" s="68" t="str">
        <f>日報入力!B1650</f>
        <v/>
      </c>
      <c r="AP1650" s="68" t="str">
        <f>IF(日報入力!AQ1650,日報入力!BA1650,"")</f>
        <v/>
      </c>
      <c r="AQ1650" s="68" t="str">
        <f>IF(日報入力!AR1650,日報入力!BB1650,"")</f>
        <v/>
      </c>
      <c r="AR1650" s="68" t="str">
        <f>IF(日報入力!AS1650,"N勤","")</f>
        <v/>
      </c>
      <c r="AS1650" s="295" t="e">
        <f t="shared" si="95"/>
        <v>#VALUE!</v>
      </c>
      <c r="AT1650" s="439" t="str">
        <f>日報入力!AY1650</f>
        <v/>
      </c>
      <c r="AU1650" s="518" t="str">
        <f>IF(日報入力!G1650,G1650*60/E1650,"")</f>
        <v/>
      </c>
      <c r="AV1650" s="528" t="str">
        <f>IF(日報入力!AT1650,日報入力!AT1650,"")</f>
        <v/>
      </c>
      <c r="AW1650" s="529" t="str">
        <f>IF(日報入力!AT1650,AE1650/日報入力!AT1650,"")</f>
        <v/>
      </c>
      <c r="AX1650" s="530" t="e">
        <f>IF(1&lt;日報集計!AT1650,AT1650/(((F1650-I1650-J1650-N1650-O1650)*60)/(E1650)),"")</f>
        <v>#VALUE!</v>
      </c>
      <c r="AY1650" s="664" t="str">
        <f>IF(日報入力!H1650,AT1650/(((F1650-J1650)*60)/E1650),"")</f>
        <v/>
      </c>
      <c r="AZ1650" s="664" t="str">
        <f>IF(日報入力!I1650,AT1650/((G1650*60)/E1650),"")</f>
        <v/>
      </c>
      <c r="BA1650" s="296" t="str">
        <f>IF(日報入力!G1650,G1650/F1650,"")</f>
        <v/>
      </c>
      <c r="BB1650" s="386" t="e">
        <f t="shared" si="96"/>
        <v>#VALUE!</v>
      </c>
      <c r="BC1650" s="386" t="e">
        <f t="shared" si="97"/>
        <v>#VALUE!</v>
      </c>
      <c r="BD1650" s="80">
        <f>日報入力!AU1650</f>
        <v>0</v>
      </c>
      <c r="BE1650" s="534" t="str">
        <f>IF(日報入力!AV1650,日報入力!AV1650,"")</f>
        <v/>
      </c>
      <c r="BF1650" s="534" t="str">
        <f>IF(日報入力!AW1650,日報入力!AW1650,"")</f>
        <v/>
      </c>
      <c r="BG1650" s="398" t="str">
        <f>IF(日報入力!G1650,日報入力!K1650*日報入力!D1650*日報入力!BC1650,"")</f>
        <v/>
      </c>
    </row>
    <row r="1651" spans="1:59" ht="20.25" hidden="1" customHeight="1" x14ac:dyDescent="0.15">
      <c r="A1651" s="302" t="str">
        <f>IF(日報入力!G1651="","",日報入力!G1651)</f>
        <v/>
      </c>
      <c r="B1651" s="291" t="str">
        <f>IF(日報入力!G1651="","",日報入力!H1651)</f>
        <v/>
      </c>
      <c r="C1651" s="291" t="str">
        <f>IF(日報入力!G1651="","",日報入力!I1651)</f>
        <v/>
      </c>
      <c r="D1651" s="291" t="str">
        <f>IF(日報入力!G1651="","",日報入力!J1651)</f>
        <v/>
      </c>
      <c r="E1651" s="291" t="str">
        <f>IF(日報入力!G1651="","",日報入力!K1651)</f>
        <v/>
      </c>
      <c r="F1651" s="291" t="str">
        <f>IF(日報入力!G1651="","",日報入力!L1651)</f>
        <v/>
      </c>
      <c r="G1651" s="291" t="str">
        <f>IF(日報入力!G1651="","",日報入力!L1651-日報入力!O1651-日報入力!P1651-日報入力!Q1651-日報入力!R1651-日報入力!S1651-日報入力!T1651-日報入力!U1651-日報入力!V1651-日報入力!W1651-日報入力!X1651-日報入力!Y1651-日報入力!Z1651)</f>
        <v/>
      </c>
      <c r="H1651" s="291" t="str">
        <f>IF(日報入力!G1651="","",IF(日報入力!M1651&gt;=0,日報入力!M1651*F1651,F1651))</f>
        <v/>
      </c>
      <c r="I1651" s="291" t="str">
        <f>IF(日報入力!G1651="","",日報入力!O1651)</f>
        <v/>
      </c>
      <c r="J1651" s="291" t="str">
        <f>IF(日報入力!G1651="","",日報入力!P1651)</f>
        <v/>
      </c>
      <c r="K1651" s="291" t="str">
        <f>IF(日報入力!G1651="","",日報入力!Q1651)</f>
        <v/>
      </c>
      <c r="L1651" s="291" t="str">
        <f>IF(日報入力!G1651="","",日報入力!R1651)</f>
        <v/>
      </c>
      <c r="M1651" s="291" t="str">
        <f>IF(日報入力!G1651="","",日報入力!S1651)</f>
        <v/>
      </c>
      <c r="N1651" s="291" t="str">
        <f>IF(日報入力!G1651="","",日報入力!T1651)</f>
        <v/>
      </c>
      <c r="O1651" s="291" t="str">
        <f>IF(日報入力!G1651="","",日報入力!U1651)</f>
        <v/>
      </c>
      <c r="P1651" s="291" t="str">
        <f>IF(日報入力!G1651="","",日報入力!V1651)</f>
        <v/>
      </c>
      <c r="Q1651" s="291" t="str">
        <f>IF(日報入力!G1651="","",日報入力!W1651)</f>
        <v/>
      </c>
      <c r="R1651" s="291" t="str">
        <f>IF(日報入力!G1651="","",日報入力!X1651)</f>
        <v/>
      </c>
      <c r="S1651" s="291" t="str">
        <f>IF(日報入力!G1651="","",日報入力!Y1651)</f>
        <v/>
      </c>
      <c r="T1651" s="291" t="str">
        <f>IF(日報入力!G1651="","",日報入力!Z1651)</f>
        <v/>
      </c>
      <c r="U1651" s="291" t="str">
        <f>IF(日報入力!G1651="","",日報入力!AA1651)</f>
        <v/>
      </c>
      <c r="V1651" s="378" t="str">
        <f>IF(日報入力!G1651="","",日報入力!AB1651)</f>
        <v/>
      </c>
      <c r="W1651" s="291" t="str">
        <f>IF(日報入力!G1651="","",日報入力!AC1651)</f>
        <v/>
      </c>
      <c r="X1651" s="291" t="str">
        <f>IF(日報入力!G1651="","",日報入力!AD1651)</f>
        <v/>
      </c>
      <c r="Y1651" s="291" t="str">
        <f>IF(日報入力!G1651="","",日報入力!AE1651)</f>
        <v/>
      </c>
      <c r="Z1651" s="291" t="str">
        <f>IF(日報入力!G1651="","",日報入力!AF1651)</f>
        <v/>
      </c>
      <c r="AA1651" s="291" t="str">
        <f>IF(日報入力!G1651="","",日報入力!AG1651)</f>
        <v/>
      </c>
      <c r="AB1651" s="291" t="str">
        <f>IF(日報入力!G1651="","",日報入力!AH1651)</f>
        <v/>
      </c>
      <c r="AC1651" s="291" t="str">
        <f>IF(日報入力!G1651="","",日報入力!AI1651)</f>
        <v/>
      </c>
      <c r="AD1651" s="291" t="str">
        <f>IF(日報入力!G1651="","",日報入力!AJ1651)</f>
        <v/>
      </c>
      <c r="AE1651" s="292" t="str">
        <f>IF(日報入力!G1651="","",日報入力!E1651)</f>
        <v/>
      </c>
      <c r="AF1651" s="293" t="str">
        <f>IF(日報入力!G1651="","",日報入力!AK1651)</f>
        <v/>
      </c>
      <c r="AG1651" s="293" t="str">
        <f>IF(日報入力!G1651="","",日報入力!AL1651)</f>
        <v/>
      </c>
      <c r="AH1651" s="293" t="str">
        <f>IF(日報入力!G1651="","",日報入力!AM1651)</f>
        <v/>
      </c>
      <c r="AI1651" s="294" t="str">
        <f>IF(日報入力!G1651&gt;0,日報入力!D1651*日報入力!K1651*日報入力!AL1651,"")</f>
        <v/>
      </c>
      <c r="AJ1651" s="294" t="str">
        <f>IF(日報入力!G1651&gt;0,日報入力!E1651*日報入力!AL1651,"")</f>
        <v/>
      </c>
      <c r="AK1651" s="294" t="str">
        <f>IF(日報入力!G1651&gt;0,AI1651-AJ1651,"")</f>
        <v/>
      </c>
      <c r="AL1651" s="292" t="str">
        <f>IF(日報入力!G1651&gt;0,日報入力!E1651*日報入力!AM1651,"")</f>
        <v/>
      </c>
      <c r="AM1651" s="292" t="str">
        <f>IF(日報入力!G1651&gt;0,日報入力!AB1651*日報入力!AM1651,"")</f>
        <v/>
      </c>
      <c r="AN1651" s="68" t="str">
        <f>IF(日報入力!G1651&gt;0,日報入力!C1651,"")</f>
        <v/>
      </c>
      <c r="AO1651" s="68" t="str">
        <f>日報入力!B1651</f>
        <v/>
      </c>
      <c r="AP1651" s="68" t="str">
        <f>IF(日報入力!AQ1651,日報入力!BA1651,"")</f>
        <v/>
      </c>
      <c r="AQ1651" s="68" t="str">
        <f>IF(日報入力!AR1651,日報入力!BB1651,"")</f>
        <v/>
      </c>
      <c r="AR1651" s="68" t="str">
        <f>IF(日報入力!AS1651,"N勤","")</f>
        <v/>
      </c>
      <c r="AS1651" s="295" t="e">
        <f t="shared" si="95"/>
        <v>#VALUE!</v>
      </c>
      <c r="AT1651" s="439" t="str">
        <f>日報入力!AY1651</f>
        <v/>
      </c>
      <c r="AU1651" s="518" t="str">
        <f>IF(日報入力!G1651,G1651*60/E1651,"")</f>
        <v/>
      </c>
      <c r="AV1651" s="528" t="str">
        <f>IF(日報入力!AT1651,日報入力!AT1651,"")</f>
        <v/>
      </c>
      <c r="AW1651" s="529" t="str">
        <f>IF(日報入力!AT1651,AE1651/日報入力!AT1651,"")</f>
        <v/>
      </c>
      <c r="AX1651" s="530" t="e">
        <f>IF(1&lt;日報集計!AT1651,AT1651/(((F1651-I1651-J1651-N1651-O1651)*60)/(E1651)),"")</f>
        <v>#VALUE!</v>
      </c>
      <c r="AY1651" s="664" t="str">
        <f>IF(日報入力!H1651,AT1651/(((F1651-J1651)*60)/E1651),"")</f>
        <v/>
      </c>
      <c r="AZ1651" s="664" t="str">
        <f>IF(日報入力!I1651,AT1651/((G1651*60)/E1651),"")</f>
        <v/>
      </c>
      <c r="BA1651" s="296" t="str">
        <f>IF(日報入力!G1651,G1651/F1651,"")</f>
        <v/>
      </c>
      <c r="BB1651" s="386" t="e">
        <f t="shared" si="96"/>
        <v>#VALUE!</v>
      </c>
      <c r="BC1651" s="386" t="e">
        <f t="shared" si="97"/>
        <v>#VALUE!</v>
      </c>
      <c r="BD1651" s="80">
        <f>日報入力!AU1651</f>
        <v>0</v>
      </c>
      <c r="BE1651" s="534" t="str">
        <f>IF(日報入力!AV1651,日報入力!AV1651,"")</f>
        <v/>
      </c>
      <c r="BF1651" s="534" t="str">
        <f>IF(日報入力!AW1651,日報入力!AW1651,"")</f>
        <v/>
      </c>
      <c r="BG1651" s="398" t="str">
        <f>IF(日報入力!G1651,日報入力!K1651*日報入力!D1651*日報入力!BC1651,"")</f>
        <v/>
      </c>
    </row>
    <row r="1652" spans="1:59" ht="20.25" hidden="1" customHeight="1" x14ac:dyDescent="0.15">
      <c r="A1652" s="302" t="str">
        <f>IF(日報入力!G1652="","",日報入力!G1652)</f>
        <v/>
      </c>
      <c r="B1652" s="291" t="str">
        <f>IF(日報入力!G1652="","",日報入力!H1652)</f>
        <v/>
      </c>
      <c r="C1652" s="291" t="str">
        <f>IF(日報入力!G1652="","",日報入力!I1652)</f>
        <v/>
      </c>
      <c r="D1652" s="291" t="str">
        <f>IF(日報入力!G1652="","",日報入力!J1652)</f>
        <v/>
      </c>
      <c r="E1652" s="291" t="str">
        <f>IF(日報入力!G1652="","",日報入力!K1652)</f>
        <v/>
      </c>
      <c r="F1652" s="291" t="str">
        <f>IF(日報入力!G1652="","",日報入力!L1652)</f>
        <v/>
      </c>
      <c r="G1652" s="291" t="str">
        <f>IF(日報入力!G1652="","",日報入力!L1652-日報入力!O1652-日報入力!P1652-日報入力!Q1652-日報入力!R1652-日報入力!S1652-日報入力!T1652-日報入力!U1652-日報入力!V1652-日報入力!W1652-日報入力!X1652-日報入力!Y1652-日報入力!Z1652)</f>
        <v/>
      </c>
      <c r="H1652" s="291" t="str">
        <f>IF(日報入力!G1652="","",IF(日報入力!M1652&gt;=0,日報入力!M1652*F1652,F1652))</f>
        <v/>
      </c>
      <c r="I1652" s="291" t="str">
        <f>IF(日報入力!G1652="","",日報入力!O1652)</f>
        <v/>
      </c>
      <c r="J1652" s="291" t="str">
        <f>IF(日報入力!G1652="","",日報入力!P1652)</f>
        <v/>
      </c>
      <c r="K1652" s="291" t="str">
        <f>IF(日報入力!G1652="","",日報入力!Q1652)</f>
        <v/>
      </c>
      <c r="L1652" s="291" t="str">
        <f>IF(日報入力!G1652="","",日報入力!R1652)</f>
        <v/>
      </c>
      <c r="M1652" s="291" t="str">
        <f>IF(日報入力!G1652="","",日報入力!S1652)</f>
        <v/>
      </c>
      <c r="N1652" s="291" t="str">
        <f>IF(日報入力!G1652="","",日報入力!T1652)</f>
        <v/>
      </c>
      <c r="O1652" s="291" t="str">
        <f>IF(日報入力!G1652="","",日報入力!U1652)</f>
        <v/>
      </c>
      <c r="P1652" s="291" t="str">
        <f>IF(日報入力!G1652="","",日報入力!V1652)</f>
        <v/>
      </c>
      <c r="Q1652" s="291" t="str">
        <f>IF(日報入力!G1652="","",日報入力!W1652)</f>
        <v/>
      </c>
      <c r="R1652" s="291" t="str">
        <f>IF(日報入力!G1652="","",日報入力!X1652)</f>
        <v/>
      </c>
      <c r="S1652" s="291" t="str">
        <f>IF(日報入力!G1652="","",日報入力!Y1652)</f>
        <v/>
      </c>
      <c r="T1652" s="291" t="str">
        <f>IF(日報入力!G1652="","",日報入力!Z1652)</f>
        <v/>
      </c>
      <c r="U1652" s="291" t="str">
        <f>IF(日報入力!G1652="","",日報入力!AA1652)</f>
        <v/>
      </c>
      <c r="V1652" s="378" t="str">
        <f>IF(日報入力!G1652="","",日報入力!AB1652)</f>
        <v/>
      </c>
      <c r="W1652" s="291" t="str">
        <f>IF(日報入力!G1652="","",日報入力!AC1652)</f>
        <v/>
      </c>
      <c r="X1652" s="291" t="str">
        <f>IF(日報入力!G1652="","",日報入力!AD1652)</f>
        <v/>
      </c>
      <c r="Y1652" s="291" t="str">
        <f>IF(日報入力!G1652="","",日報入力!AE1652)</f>
        <v/>
      </c>
      <c r="Z1652" s="291" t="str">
        <f>IF(日報入力!G1652="","",日報入力!AF1652)</f>
        <v/>
      </c>
      <c r="AA1652" s="291" t="str">
        <f>IF(日報入力!G1652="","",日報入力!AG1652)</f>
        <v/>
      </c>
      <c r="AB1652" s="291" t="str">
        <f>IF(日報入力!G1652="","",日報入力!AH1652)</f>
        <v/>
      </c>
      <c r="AC1652" s="291" t="str">
        <f>IF(日報入力!G1652="","",日報入力!AI1652)</f>
        <v/>
      </c>
      <c r="AD1652" s="291" t="str">
        <f>IF(日報入力!G1652="","",日報入力!AJ1652)</f>
        <v/>
      </c>
      <c r="AE1652" s="292" t="str">
        <f>IF(日報入力!G1652="","",日報入力!E1652)</f>
        <v/>
      </c>
      <c r="AF1652" s="293" t="str">
        <f>IF(日報入力!G1652="","",日報入力!AK1652)</f>
        <v/>
      </c>
      <c r="AG1652" s="293" t="str">
        <f>IF(日報入力!G1652="","",日報入力!AL1652)</f>
        <v/>
      </c>
      <c r="AH1652" s="293" t="str">
        <f>IF(日報入力!G1652="","",日報入力!AM1652)</f>
        <v/>
      </c>
      <c r="AI1652" s="294" t="str">
        <f>IF(日報入力!G1652&gt;0,日報入力!D1652*日報入力!K1652*日報入力!AL1652,"")</f>
        <v/>
      </c>
      <c r="AJ1652" s="294" t="str">
        <f>IF(日報入力!G1652&gt;0,日報入力!E1652*日報入力!AL1652,"")</f>
        <v/>
      </c>
      <c r="AK1652" s="294" t="str">
        <f>IF(日報入力!G1652&gt;0,AI1652-AJ1652,"")</f>
        <v/>
      </c>
      <c r="AL1652" s="292" t="str">
        <f>IF(日報入力!G1652&gt;0,日報入力!E1652*日報入力!AM1652,"")</f>
        <v/>
      </c>
      <c r="AM1652" s="292" t="str">
        <f>IF(日報入力!G1652&gt;0,日報入力!AB1652*日報入力!AM1652,"")</f>
        <v/>
      </c>
      <c r="AN1652" s="68" t="str">
        <f>IF(日報入力!G1652&gt;0,日報入力!C1652,"")</f>
        <v/>
      </c>
      <c r="AO1652" s="68" t="str">
        <f>日報入力!B1652</f>
        <v/>
      </c>
      <c r="AP1652" s="68" t="str">
        <f>IF(日報入力!AQ1652,日報入力!BA1652,"")</f>
        <v/>
      </c>
      <c r="AQ1652" s="68" t="str">
        <f>IF(日報入力!AR1652,日報入力!BB1652,"")</f>
        <v/>
      </c>
      <c r="AR1652" s="68" t="str">
        <f>IF(日報入力!AS1652,"N勤","")</f>
        <v/>
      </c>
      <c r="AS1652" s="295" t="e">
        <f t="shared" si="95"/>
        <v>#VALUE!</v>
      </c>
      <c r="AT1652" s="439" t="str">
        <f>日報入力!AY1652</f>
        <v/>
      </c>
      <c r="AU1652" s="518" t="str">
        <f>IF(日報入力!G1652,G1652*60/E1652,"")</f>
        <v/>
      </c>
      <c r="AV1652" s="528" t="str">
        <f>IF(日報入力!AT1652,日報入力!AT1652,"")</f>
        <v/>
      </c>
      <c r="AW1652" s="529" t="str">
        <f>IF(日報入力!AT1652,AE1652/日報入力!AT1652,"")</f>
        <v/>
      </c>
      <c r="AX1652" s="530" t="e">
        <f>IF(1&lt;日報集計!AT1652,AT1652/(((F1652-I1652-J1652-N1652-O1652)*60)/(E1652)),"")</f>
        <v>#VALUE!</v>
      </c>
      <c r="AY1652" s="664" t="str">
        <f>IF(日報入力!H1652,AT1652/(((F1652-J1652)*60)/E1652),"")</f>
        <v/>
      </c>
      <c r="AZ1652" s="664" t="str">
        <f>IF(日報入力!I1652,AT1652/((G1652*60)/E1652),"")</f>
        <v/>
      </c>
      <c r="BA1652" s="296" t="str">
        <f>IF(日報入力!G1652,G1652/F1652,"")</f>
        <v/>
      </c>
      <c r="BB1652" s="386" t="e">
        <f t="shared" si="96"/>
        <v>#VALUE!</v>
      </c>
      <c r="BC1652" s="386" t="e">
        <f t="shared" si="97"/>
        <v>#VALUE!</v>
      </c>
      <c r="BD1652" s="80">
        <f>日報入力!AU1652</f>
        <v>0</v>
      </c>
      <c r="BE1652" s="534" t="str">
        <f>IF(日報入力!AV1652,日報入力!AV1652,"")</f>
        <v/>
      </c>
      <c r="BF1652" s="534" t="str">
        <f>IF(日報入力!AW1652,日報入力!AW1652,"")</f>
        <v/>
      </c>
      <c r="BG1652" s="398" t="str">
        <f>IF(日報入力!G1652,日報入力!K1652*日報入力!D1652*日報入力!BC1652,"")</f>
        <v/>
      </c>
    </row>
    <row r="1653" spans="1:59" ht="20.25" hidden="1" customHeight="1" x14ac:dyDescent="0.15">
      <c r="A1653" s="302" t="str">
        <f>IF(日報入力!G1653="","",日報入力!G1653)</f>
        <v/>
      </c>
      <c r="B1653" s="291" t="str">
        <f>IF(日報入力!G1653="","",日報入力!H1653)</f>
        <v/>
      </c>
      <c r="C1653" s="291" t="str">
        <f>IF(日報入力!G1653="","",日報入力!I1653)</f>
        <v/>
      </c>
      <c r="D1653" s="291" t="str">
        <f>IF(日報入力!G1653="","",日報入力!J1653)</f>
        <v/>
      </c>
      <c r="E1653" s="291" t="str">
        <f>IF(日報入力!G1653="","",日報入力!K1653)</f>
        <v/>
      </c>
      <c r="F1653" s="291" t="str">
        <f>IF(日報入力!G1653="","",日報入力!L1653)</f>
        <v/>
      </c>
      <c r="G1653" s="291" t="str">
        <f>IF(日報入力!G1653="","",日報入力!L1653-日報入力!O1653-日報入力!P1653-日報入力!Q1653-日報入力!R1653-日報入力!S1653-日報入力!T1653-日報入力!U1653-日報入力!V1653-日報入力!W1653-日報入力!X1653-日報入力!Y1653-日報入力!Z1653)</f>
        <v/>
      </c>
      <c r="H1653" s="291" t="str">
        <f>IF(日報入力!G1653="","",IF(日報入力!M1653&gt;=0,日報入力!M1653*F1653,F1653))</f>
        <v/>
      </c>
      <c r="I1653" s="291" t="str">
        <f>IF(日報入力!G1653="","",日報入力!O1653)</f>
        <v/>
      </c>
      <c r="J1653" s="291" t="str">
        <f>IF(日報入力!G1653="","",日報入力!P1653)</f>
        <v/>
      </c>
      <c r="K1653" s="291" t="str">
        <f>IF(日報入力!G1653="","",日報入力!Q1653)</f>
        <v/>
      </c>
      <c r="L1653" s="291" t="str">
        <f>IF(日報入力!G1653="","",日報入力!R1653)</f>
        <v/>
      </c>
      <c r="M1653" s="291" t="str">
        <f>IF(日報入力!G1653="","",日報入力!S1653)</f>
        <v/>
      </c>
      <c r="N1653" s="291" t="str">
        <f>IF(日報入力!G1653="","",日報入力!T1653)</f>
        <v/>
      </c>
      <c r="O1653" s="291" t="str">
        <f>IF(日報入力!G1653="","",日報入力!U1653)</f>
        <v/>
      </c>
      <c r="P1653" s="291" t="str">
        <f>IF(日報入力!G1653="","",日報入力!V1653)</f>
        <v/>
      </c>
      <c r="Q1653" s="291" t="str">
        <f>IF(日報入力!G1653="","",日報入力!W1653)</f>
        <v/>
      </c>
      <c r="R1653" s="291" t="str">
        <f>IF(日報入力!G1653="","",日報入力!X1653)</f>
        <v/>
      </c>
      <c r="S1653" s="291" t="str">
        <f>IF(日報入力!G1653="","",日報入力!Y1653)</f>
        <v/>
      </c>
      <c r="T1653" s="291" t="str">
        <f>IF(日報入力!G1653="","",日報入力!Z1653)</f>
        <v/>
      </c>
      <c r="U1653" s="291" t="str">
        <f>IF(日報入力!G1653="","",日報入力!AA1653)</f>
        <v/>
      </c>
      <c r="V1653" s="378" t="str">
        <f>IF(日報入力!G1653="","",日報入力!AB1653)</f>
        <v/>
      </c>
      <c r="W1653" s="291" t="str">
        <f>IF(日報入力!G1653="","",日報入力!AC1653)</f>
        <v/>
      </c>
      <c r="X1653" s="291" t="str">
        <f>IF(日報入力!G1653="","",日報入力!AD1653)</f>
        <v/>
      </c>
      <c r="Y1653" s="291" t="str">
        <f>IF(日報入力!G1653="","",日報入力!AE1653)</f>
        <v/>
      </c>
      <c r="Z1653" s="291" t="str">
        <f>IF(日報入力!G1653="","",日報入力!AF1653)</f>
        <v/>
      </c>
      <c r="AA1653" s="291" t="str">
        <f>IF(日報入力!G1653="","",日報入力!AG1653)</f>
        <v/>
      </c>
      <c r="AB1653" s="291" t="str">
        <f>IF(日報入力!G1653="","",日報入力!AH1653)</f>
        <v/>
      </c>
      <c r="AC1653" s="291" t="str">
        <f>IF(日報入力!G1653="","",日報入力!AI1653)</f>
        <v/>
      </c>
      <c r="AD1653" s="291" t="str">
        <f>IF(日報入力!G1653="","",日報入力!AJ1653)</f>
        <v/>
      </c>
      <c r="AE1653" s="292" t="str">
        <f>IF(日報入力!G1653="","",日報入力!E1653)</f>
        <v/>
      </c>
      <c r="AF1653" s="293" t="str">
        <f>IF(日報入力!G1653="","",日報入力!AK1653)</f>
        <v/>
      </c>
      <c r="AG1653" s="293" t="str">
        <f>IF(日報入力!G1653="","",日報入力!AL1653)</f>
        <v/>
      </c>
      <c r="AH1653" s="293" t="str">
        <f>IF(日報入力!G1653="","",日報入力!AM1653)</f>
        <v/>
      </c>
      <c r="AI1653" s="294" t="str">
        <f>IF(日報入力!G1653&gt;0,日報入力!D1653*日報入力!K1653*日報入力!AL1653,"")</f>
        <v/>
      </c>
      <c r="AJ1653" s="294" t="str">
        <f>IF(日報入力!G1653&gt;0,日報入力!E1653*日報入力!AL1653,"")</f>
        <v/>
      </c>
      <c r="AK1653" s="294" t="str">
        <f>IF(日報入力!G1653&gt;0,AI1653-AJ1653,"")</f>
        <v/>
      </c>
      <c r="AL1653" s="292" t="str">
        <f>IF(日報入力!G1653&gt;0,日報入力!E1653*日報入力!AM1653,"")</f>
        <v/>
      </c>
      <c r="AM1653" s="292" t="str">
        <f>IF(日報入力!G1653&gt;0,日報入力!AB1653*日報入力!AM1653,"")</f>
        <v/>
      </c>
      <c r="AN1653" s="68" t="str">
        <f>IF(日報入力!G1653&gt;0,日報入力!C1653,"")</f>
        <v/>
      </c>
      <c r="AO1653" s="68" t="str">
        <f>日報入力!B1653</f>
        <v/>
      </c>
      <c r="AP1653" s="68" t="str">
        <f>IF(日報入力!AQ1653,日報入力!BA1653,"")</f>
        <v/>
      </c>
      <c r="AQ1653" s="68" t="str">
        <f>IF(日報入力!AR1653,日報入力!BB1653,"")</f>
        <v/>
      </c>
      <c r="AR1653" s="68" t="str">
        <f>IF(日報入力!AS1653,"N勤","")</f>
        <v/>
      </c>
      <c r="AS1653" s="295" t="e">
        <f t="shared" si="95"/>
        <v>#VALUE!</v>
      </c>
      <c r="AT1653" s="439" t="str">
        <f>日報入力!AY1653</f>
        <v/>
      </c>
      <c r="AU1653" s="518" t="str">
        <f>IF(日報入力!G1653,G1653*60/E1653,"")</f>
        <v/>
      </c>
      <c r="AV1653" s="528" t="str">
        <f>IF(日報入力!AT1653,日報入力!AT1653,"")</f>
        <v/>
      </c>
      <c r="AW1653" s="529" t="str">
        <f>IF(日報入力!AT1653,AE1653/日報入力!AT1653,"")</f>
        <v/>
      </c>
      <c r="AX1653" s="530" t="e">
        <f>IF(1&lt;日報集計!AT1653,AT1653/(((F1653-I1653-J1653-N1653-O1653)*60)/(E1653)),"")</f>
        <v>#VALUE!</v>
      </c>
      <c r="AY1653" s="664" t="str">
        <f>IF(日報入力!H1653,AT1653/(((F1653-J1653)*60)/E1653),"")</f>
        <v/>
      </c>
      <c r="AZ1653" s="664" t="str">
        <f>IF(日報入力!I1653,AT1653/((G1653*60)/E1653),"")</f>
        <v/>
      </c>
      <c r="BA1653" s="296" t="str">
        <f>IF(日報入力!G1653,G1653/F1653,"")</f>
        <v/>
      </c>
      <c r="BB1653" s="386" t="e">
        <f t="shared" si="96"/>
        <v>#VALUE!</v>
      </c>
      <c r="BC1653" s="386" t="e">
        <f t="shared" si="97"/>
        <v>#VALUE!</v>
      </c>
      <c r="BD1653" s="80">
        <f>日報入力!AU1653</f>
        <v>0</v>
      </c>
      <c r="BE1653" s="534" t="str">
        <f>IF(日報入力!AV1653,日報入力!AV1653,"")</f>
        <v/>
      </c>
      <c r="BF1653" s="534" t="str">
        <f>IF(日報入力!AW1653,日報入力!AW1653,"")</f>
        <v/>
      </c>
      <c r="BG1653" s="398" t="str">
        <f>IF(日報入力!G1653,日報入力!K1653*日報入力!D1653*日報入力!BC1653,"")</f>
        <v/>
      </c>
    </row>
    <row r="1654" spans="1:59" ht="20.25" hidden="1" customHeight="1" x14ac:dyDescent="0.15">
      <c r="A1654" s="302" t="str">
        <f>IF(日報入力!G1654="","",日報入力!G1654)</f>
        <v/>
      </c>
      <c r="B1654" s="291" t="str">
        <f>IF(日報入力!G1654="","",日報入力!H1654)</f>
        <v/>
      </c>
      <c r="C1654" s="291" t="str">
        <f>IF(日報入力!G1654="","",日報入力!I1654)</f>
        <v/>
      </c>
      <c r="D1654" s="291" t="str">
        <f>IF(日報入力!G1654="","",日報入力!J1654)</f>
        <v/>
      </c>
      <c r="E1654" s="291" t="str">
        <f>IF(日報入力!G1654="","",日報入力!K1654)</f>
        <v/>
      </c>
      <c r="F1654" s="291" t="str">
        <f>IF(日報入力!G1654="","",日報入力!L1654)</f>
        <v/>
      </c>
      <c r="G1654" s="291" t="str">
        <f>IF(日報入力!G1654="","",日報入力!L1654-日報入力!O1654-日報入力!P1654-日報入力!Q1654-日報入力!R1654-日報入力!S1654-日報入力!T1654-日報入力!U1654-日報入力!V1654-日報入力!W1654-日報入力!X1654-日報入力!Y1654-日報入力!Z1654)</f>
        <v/>
      </c>
      <c r="H1654" s="291" t="str">
        <f>IF(日報入力!G1654="","",IF(日報入力!M1654&gt;=0,日報入力!M1654*F1654,F1654))</f>
        <v/>
      </c>
      <c r="I1654" s="291" t="str">
        <f>IF(日報入力!G1654="","",日報入力!O1654)</f>
        <v/>
      </c>
      <c r="J1654" s="291" t="str">
        <f>IF(日報入力!G1654="","",日報入力!P1654)</f>
        <v/>
      </c>
      <c r="K1654" s="291" t="str">
        <f>IF(日報入力!G1654="","",日報入力!Q1654)</f>
        <v/>
      </c>
      <c r="L1654" s="291" t="str">
        <f>IF(日報入力!G1654="","",日報入力!R1654)</f>
        <v/>
      </c>
      <c r="M1654" s="291" t="str">
        <f>IF(日報入力!G1654="","",日報入力!S1654)</f>
        <v/>
      </c>
      <c r="N1654" s="291" t="str">
        <f>IF(日報入力!G1654="","",日報入力!T1654)</f>
        <v/>
      </c>
      <c r="O1654" s="291" t="str">
        <f>IF(日報入力!G1654="","",日報入力!U1654)</f>
        <v/>
      </c>
      <c r="P1654" s="291" t="str">
        <f>IF(日報入力!G1654="","",日報入力!V1654)</f>
        <v/>
      </c>
      <c r="Q1654" s="291" t="str">
        <f>IF(日報入力!G1654="","",日報入力!W1654)</f>
        <v/>
      </c>
      <c r="R1654" s="291" t="str">
        <f>IF(日報入力!G1654="","",日報入力!X1654)</f>
        <v/>
      </c>
      <c r="S1654" s="291" t="str">
        <f>IF(日報入力!G1654="","",日報入力!Y1654)</f>
        <v/>
      </c>
      <c r="T1654" s="291" t="str">
        <f>IF(日報入力!G1654="","",日報入力!Z1654)</f>
        <v/>
      </c>
      <c r="U1654" s="291" t="str">
        <f>IF(日報入力!G1654="","",日報入力!AA1654)</f>
        <v/>
      </c>
      <c r="V1654" s="378" t="str">
        <f>IF(日報入力!G1654="","",日報入力!AB1654)</f>
        <v/>
      </c>
      <c r="W1654" s="291" t="str">
        <f>IF(日報入力!G1654="","",日報入力!AC1654)</f>
        <v/>
      </c>
      <c r="X1654" s="291" t="str">
        <f>IF(日報入力!G1654="","",日報入力!AD1654)</f>
        <v/>
      </c>
      <c r="Y1654" s="291" t="str">
        <f>IF(日報入力!G1654="","",日報入力!AE1654)</f>
        <v/>
      </c>
      <c r="Z1654" s="291" t="str">
        <f>IF(日報入力!G1654="","",日報入力!AF1654)</f>
        <v/>
      </c>
      <c r="AA1654" s="291" t="str">
        <f>IF(日報入力!G1654="","",日報入力!AG1654)</f>
        <v/>
      </c>
      <c r="AB1654" s="291" t="str">
        <f>IF(日報入力!G1654="","",日報入力!AH1654)</f>
        <v/>
      </c>
      <c r="AC1654" s="291" t="str">
        <f>IF(日報入力!G1654="","",日報入力!AI1654)</f>
        <v/>
      </c>
      <c r="AD1654" s="291" t="str">
        <f>IF(日報入力!G1654="","",日報入力!AJ1654)</f>
        <v/>
      </c>
      <c r="AE1654" s="292" t="str">
        <f>IF(日報入力!G1654="","",日報入力!E1654)</f>
        <v/>
      </c>
      <c r="AF1654" s="293" t="str">
        <f>IF(日報入力!G1654="","",日報入力!AK1654)</f>
        <v/>
      </c>
      <c r="AG1654" s="293" t="str">
        <f>IF(日報入力!G1654="","",日報入力!AL1654)</f>
        <v/>
      </c>
      <c r="AH1654" s="293" t="str">
        <f>IF(日報入力!G1654="","",日報入力!AM1654)</f>
        <v/>
      </c>
      <c r="AI1654" s="294" t="str">
        <f>IF(日報入力!G1654&gt;0,日報入力!D1654*日報入力!K1654*日報入力!AL1654,"")</f>
        <v/>
      </c>
      <c r="AJ1654" s="294" t="str">
        <f>IF(日報入力!G1654&gt;0,日報入力!E1654*日報入力!AL1654,"")</f>
        <v/>
      </c>
      <c r="AK1654" s="294" t="str">
        <f>IF(日報入力!G1654&gt;0,AI1654-AJ1654,"")</f>
        <v/>
      </c>
      <c r="AL1654" s="292" t="str">
        <f>IF(日報入力!G1654&gt;0,日報入力!E1654*日報入力!AM1654,"")</f>
        <v/>
      </c>
      <c r="AM1654" s="292" t="str">
        <f>IF(日報入力!G1654&gt;0,日報入力!AB1654*日報入力!AM1654,"")</f>
        <v/>
      </c>
      <c r="AN1654" s="68" t="str">
        <f>IF(日報入力!G1654&gt;0,日報入力!C1654,"")</f>
        <v/>
      </c>
      <c r="AO1654" s="68" t="str">
        <f>日報入力!B1654</f>
        <v/>
      </c>
      <c r="AP1654" s="68" t="str">
        <f>IF(日報入力!AQ1654,日報入力!BA1654,"")</f>
        <v/>
      </c>
      <c r="AQ1654" s="68" t="str">
        <f>IF(日報入力!AR1654,日報入力!BB1654,"")</f>
        <v/>
      </c>
      <c r="AR1654" s="68" t="str">
        <f>IF(日報入力!AS1654,"N勤","")</f>
        <v/>
      </c>
      <c r="AS1654" s="295" t="e">
        <f t="shared" si="95"/>
        <v>#VALUE!</v>
      </c>
      <c r="AT1654" s="439" t="str">
        <f>日報入力!AY1654</f>
        <v/>
      </c>
      <c r="AU1654" s="518" t="str">
        <f>IF(日報入力!G1654,G1654*60/E1654,"")</f>
        <v/>
      </c>
      <c r="AV1654" s="528" t="str">
        <f>IF(日報入力!AT1654,日報入力!AT1654,"")</f>
        <v/>
      </c>
      <c r="AW1654" s="529" t="str">
        <f>IF(日報入力!AT1654,AE1654/日報入力!AT1654,"")</f>
        <v/>
      </c>
      <c r="AX1654" s="530" t="e">
        <f>IF(1&lt;日報集計!AT1654,AT1654/(((F1654-I1654-J1654-N1654-O1654)*60)/(E1654)),"")</f>
        <v>#VALUE!</v>
      </c>
      <c r="AY1654" s="664" t="str">
        <f>IF(日報入力!H1654,AT1654/(((F1654-J1654)*60)/E1654),"")</f>
        <v/>
      </c>
      <c r="AZ1654" s="664" t="str">
        <f>IF(日報入力!I1654,AT1654/((G1654*60)/E1654),"")</f>
        <v/>
      </c>
      <c r="BA1654" s="296" t="str">
        <f>IF(日報入力!G1654,G1654/F1654,"")</f>
        <v/>
      </c>
      <c r="BB1654" s="386" t="e">
        <f t="shared" si="96"/>
        <v>#VALUE!</v>
      </c>
      <c r="BC1654" s="386" t="e">
        <f t="shared" si="97"/>
        <v>#VALUE!</v>
      </c>
      <c r="BD1654" s="80">
        <f>日報入力!AU1654</f>
        <v>0</v>
      </c>
      <c r="BE1654" s="534" t="str">
        <f>IF(日報入力!AV1654,日報入力!AV1654,"")</f>
        <v/>
      </c>
      <c r="BF1654" s="534" t="str">
        <f>IF(日報入力!AW1654,日報入力!AW1654,"")</f>
        <v/>
      </c>
      <c r="BG1654" s="398" t="str">
        <f>IF(日報入力!G1654,日報入力!K1654*日報入力!D1654*日報入力!BC1654,"")</f>
        <v/>
      </c>
    </row>
    <row r="1655" spans="1:59" ht="20.25" hidden="1" customHeight="1" x14ac:dyDescent="0.15">
      <c r="A1655" s="302" t="str">
        <f>IF(日報入力!G1655="","",日報入力!G1655)</f>
        <v/>
      </c>
      <c r="B1655" s="291" t="str">
        <f>IF(日報入力!G1655="","",日報入力!H1655)</f>
        <v/>
      </c>
      <c r="C1655" s="291" t="str">
        <f>IF(日報入力!G1655="","",日報入力!I1655)</f>
        <v/>
      </c>
      <c r="D1655" s="291" t="str">
        <f>IF(日報入力!G1655="","",日報入力!J1655)</f>
        <v/>
      </c>
      <c r="E1655" s="291" t="str">
        <f>IF(日報入力!G1655="","",日報入力!K1655)</f>
        <v/>
      </c>
      <c r="F1655" s="291" t="str">
        <f>IF(日報入力!G1655="","",日報入力!L1655)</f>
        <v/>
      </c>
      <c r="G1655" s="291" t="str">
        <f>IF(日報入力!G1655="","",日報入力!L1655-日報入力!O1655-日報入力!P1655-日報入力!Q1655-日報入力!R1655-日報入力!S1655-日報入力!T1655-日報入力!U1655-日報入力!V1655-日報入力!W1655-日報入力!X1655-日報入力!Y1655-日報入力!Z1655)</f>
        <v/>
      </c>
      <c r="H1655" s="291" t="str">
        <f>IF(日報入力!G1655="","",IF(日報入力!M1655&gt;=0,日報入力!M1655*F1655,F1655))</f>
        <v/>
      </c>
      <c r="I1655" s="291" t="str">
        <f>IF(日報入力!G1655="","",日報入力!O1655)</f>
        <v/>
      </c>
      <c r="J1655" s="291" t="str">
        <f>IF(日報入力!G1655="","",日報入力!P1655)</f>
        <v/>
      </c>
      <c r="K1655" s="291" t="str">
        <f>IF(日報入力!G1655="","",日報入力!Q1655)</f>
        <v/>
      </c>
      <c r="L1655" s="291" t="str">
        <f>IF(日報入力!G1655="","",日報入力!R1655)</f>
        <v/>
      </c>
      <c r="M1655" s="291" t="str">
        <f>IF(日報入力!G1655="","",日報入力!S1655)</f>
        <v/>
      </c>
      <c r="N1655" s="291" t="str">
        <f>IF(日報入力!G1655="","",日報入力!T1655)</f>
        <v/>
      </c>
      <c r="O1655" s="291" t="str">
        <f>IF(日報入力!G1655="","",日報入力!U1655)</f>
        <v/>
      </c>
      <c r="P1655" s="291" t="str">
        <f>IF(日報入力!G1655="","",日報入力!V1655)</f>
        <v/>
      </c>
      <c r="Q1655" s="291" t="str">
        <f>IF(日報入力!G1655="","",日報入力!W1655)</f>
        <v/>
      </c>
      <c r="R1655" s="291" t="str">
        <f>IF(日報入力!G1655="","",日報入力!X1655)</f>
        <v/>
      </c>
      <c r="S1655" s="291" t="str">
        <f>IF(日報入力!G1655="","",日報入力!Y1655)</f>
        <v/>
      </c>
      <c r="T1655" s="291" t="str">
        <f>IF(日報入力!G1655="","",日報入力!Z1655)</f>
        <v/>
      </c>
      <c r="U1655" s="291" t="str">
        <f>IF(日報入力!G1655="","",日報入力!AA1655)</f>
        <v/>
      </c>
      <c r="V1655" s="378" t="str">
        <f>IF(日報入力!G1655="","",日報入力!AB1655)</f>
        <v/>
      </c>
      <c r="W1655" s="291" t="str">
        <f>IF(日報入力!G1655="","",日報入力!AC1655)</f>
        <v/>
      </c>
      <c r="X1655" s="291" t="str">
        <f>IF(日報入力!G1655="","",日報入力!AD1655)</f>
        <v/>
      </c>
      <c r="Y1655" s="291" t="str">
        <f>IF(日報入力!G1655="","",日報入力!AE1655)</f>
        <v/>
      </c>
      <c r="Z1655" s="291" t="str">
        <f>IF(日報入力!G1655="","",日報入力!AF1655)</f>
        <v/>
      </c>
      <c r="AA1655" s="291" t="str">
        <f>IF(日報入力!G1655="","",日報入力!AG1655)</f>
        <v/>
      </c>
      <c r="AB1655" s="291" t="str">
        <f>IF(日報入力!G1655="","",日報入力!AH1655)</f>
        <v/>
      </c>
      <c r="AC1655" s="291" t="str">
        <f>IF(日報入力!G1655="","",日報入力!AI1655)</f>
        <v/>
      </c>
      <c r="AD1655" s="291" t="str">
        <f>IF(日報入力!G1655="","",日報入力!AJ1655)</f>
        <v/>
      </c>
      <c r="AE1655" s="292" t="str">
        <f>IF(日報入力!G1655="","",日報入力!E1655)</f>
        <v/>
      </c>
      <c r="AF1655" s="293" t="str">
        <f>IF(日報入力!G1655="","",日報入力!AK1655)</f>
        <v/>
      </c>
      <c r="AG1655" s="293" t="str">
        <f>IF(日報入力!G1655="","",日報入力!AL1655)</f>
        <v/>
      </c>
      <c r="AH1655" s="293" t="str">
        <f>IF(日報入力!G1655="","",日報入力!AM1655)</f>
        <v/>
      </c>
      <c r="AI1655" s="294" t="str">
        <f>IF(日報入力!G1655&gt;0,日報入力!D1655*日報入力!K1655*日報入力!AL1655,"")</f>
        <v/>
      </c>
      <c r="AJ1655" s="294" t="str">
        <f>IF(日報入力!G1655&gt;0,日報入力!E1655*日報入力!AL1655,"")</f>
        <v/>
      </c>
      <c r="AK1655" s="294" t="str">
        <f>IF(日報入力!G1655&gt;0,AI1655-AJ1655,"")</f>
        <v/>
      </c>
      <c r="AL1655" s="292" t="str">
        <f>IF(日報入力!G1655&gt;0,日報入力!E1655*日報入力!AM1655,"")</f>
        <v/>
      </c>
      <c r="AM1655" s="292" t="str">
        <f>IF(日報入力!G1655&gt;0,日報入力!AB1655*日報入力!AM1655,"")</f>
        <v/>
      </c>
      <c r="AN1655" s="68" t="str">
        <f>IF(日報入力!G1655&gt;0,日報入力!C1655,"")</f>
        <v/>
      </c>
      <c r="AO1655" s="68" t="str">
        <f>日報入力!B1655</f>
        <v/>
      </c>
      <c r="AP1655" s="68" t="str">
        <f>IF(日報入力!AQ1655,日報入力!BA1655,"")</f>
        <v/>
      </c>
      <c r="AQ1655" s="68" t="str">
        <f>IF(日報入力!AR1655,日報入力!BB1655,"")</f>
        <v/>
      </c>
      <c r="AR1655" s="68" t="str">
        <f>IF(日報入力!AS1655,"N勤","")</f>
        <v/>
      </c>
      <c r="AS1655" s="295" t="e">
        <f t="shared" si="95"/>
        <v>#VALUE!</v>
      </c>
      <c r="AT1655" s="439" t="str">
        <f>日報入力!AY1655</f>
        <v/>
      </c>
      <c r="AU1655" s="518" t="str">
        <f>IF(日報入力!G1655,G1655*60/E1655,"")</f>
        <v/>
      </c>
      <c r="AV1655" s="528" t="str">
        <f>IF(日報入力!AT1655,日報入力!AT1655,"")</f>
        <v/>
      </c>
      <c r="AW1655" s="529" t="str">
        <f>IF(日報入力!AT1655,AE1655/日報入力!AT1655,"")</f>
        <v/>
      </c>
      <c r="AX1655" s="530" t="e">
        <f>IF(1&lt;日報集計!AT1655,AT1655/(((F1655-I1655-J1655-N1655-O1655)*60)/(E1655)),"")</f>
        <v>#VALUE!</v>
      </c>
      <c r="AY1655" s="664" t="str">
        <f>IF(日報入力!H1655,AT1655/(((F1655-J1655)*60)/E1655),"")</f>
        <v/>
      </c>
      <c r="AZ1655" s="664" t="str">
        <f>IF(日報入力!I1655,AT1655/((G1655*60)/E1655),"")</f>
        <v/>
      </c>
      <c r="BA1655" s="296" t="str">
        <f>IF(日報入力!G1655,G1655/F1655,"")</f>
        <v/>
      </c>
      <c r="BB1655" s="386" t="e">
        <f t="shared" si="96"/>
        <v>#VALUE!</v>
      </c>
      <c r="BC1655" s="386" t="e">
        <f t="shared" si="97"/>
        <v>#VALUE!</v>
      </c>
      <c r="BD1655" s="80">
        <f>日報入力!AU1655</f>
        <v>0</v>
      </c>
      <c r="BE1655" s="534" t="str">
        <f>IF(日報入力!AV1655,日報入力!AV1655,"")</f>
        <v/>
      </c>
      <c r="BF1655" s="534" t="str">
        <f>IF(日報入力!AW1655,日報入力!AW1655,"")</f>
        <v/>
      </c>
      <c r="BG1655" s="398" t="str">
        <f>IF(日報入力!G1655,日報入力!K1655*日報入力!D1655*日報入力!BC1655,"")</f>
        <v/>
      </c>
    </row>
    <row r="1656" spans="1:59" ht="20.25" hidden="1" customHeight="1" x14ac:dyDescent="0.15">
      <c r="A1656" s="302" t="str">
        <f>IF(日報入力!G1656="","",日報入力!G1656)</f>
        <v/>
      </c>
      <c r="B1656" s="291" t="str">
        <f>IF(日報入力!G1656="","",日報入力!H1656)</f>
        <v/>
      </c>
      <c r="C1656" s="291" t="str">
        <f>IF(日報入力!G1656="","",日報入力!I1656)</f>
        <v/>
      </c>
      <c r="D1656" s="291" t="str">
        <f>IF(日報入力!G1656="","",日報入力!J1656)</f>
        <v/>
      </c>
      <c r="E1656" s="291" t="str">
        <f>IF(日報入力!G1656="","",日報入力!K1656)</f>
        <v/>
      </c>
      <c r="F1656" s="291" t="str">
        <f>IF(日報入力!G1656="","",日報入力!L1656)</f>
        <v/>
      </c>
      <c r="G1656" s="291" t="str">
        <f>IF(日報入力!G1656="","",日報入力!L1656-日報入力!O1656-日報入力!P1656-日報入力!Q1656-日報入力!R1656-日報入力!S1656-日報入力!T1656-日報入力!U1656-日報入力!V1656-日報入力!W1656-日報入力!X1656-日報入力!Y1656-日報入力!Z1656)</f>
        <v/>
      </c>
      <c r="H1656" s="291" t="str">
        <f>IF(日報入力!G1656="","",IF(日報入力!M1656&gt;=0,日報入力!M1656*F1656,F1656))</f>
        <v/>
      </c>
      <c r="I1656" s="291" t="str">
        <f>IF(日報入力!G1656="","",日報入力!O1656)</f>
        <v/>
      </c>
      <c r="J1656" s="291" t="str">
        <f>IF(日報入力!G1656="","",日報入力!P1656)</f>
        <v/>
      </c>
      <c r="K1656" s="291" t="str">
        <f>IF(日報入力!G1656="","",日報入力!Q1656)</f>
        <v/>
      </c>
      <c r="L1656" s="291" t="str">
        <f>IF(日報入力!G1656="","",日報入力!R1656)</f>
        <v/>
      </c>
      <c r="M1656" s="291" t="str">
        <f>IF(日報入力!G1656="","",日報入力!S1656)</f>
        <v/>
      </c>
      <c r="N1656" s="291" t="str">
        <f>IF(日報入力!G1656="","",日報入力!T1656)</f>
        <v/>
      </c>
      <c r="O1656" s="291" t="str">
        <f>IF(日報入力!G1656="","",日報入力!U1656)</f>
        <v/>
      </c>
      <c r="P1656" s="291" t="str">
        <f>IF(日報入力!G1656="","",日報入力!V1656)</f>
        <v/>
      </c>
      <c r="Q1656" s="291" t="str">
        <f>IF(日報入力!G1656="","",日報入力!W1656)</f>
        <v/>
      </c>
      <c r="R1656" s="291" t="str">
        <f>IF(日報入力!G1656="","",日報入力!X1656)</f>
        <v/>
      </c>
      <c r="S1656" s="291" t="str">
        <f>IF(日報入力!G1656="","",日報入力!Y1656)</f>
        <v/>
      </c>
      <c r="T1656" s="291" t="str">
        <f>IF(日報入力!G1656="","",日報入力!Z1656)</f>
        <v/>
      </c>
      <c r="U1656" s="291" t="str">
        <f>IF(日報入力!G1656="","",日報入力!AA1656)</f>
        <v/>
      </c>
      <c r="V1656" s="378" t="str">
        <f>IF(日報入力!G1656="","",日報入力!AB1656)</f>
        <v/>
      </c>
      <c r="W1656" s="291" t="str">
        <f>IF(日報入力!G1656="","",日報入力!AC1656)</f>
        <v/>
      </c>
      <c r="X1656" s="291" t="str">
        <f>IF(日報入力!G1656="","",日報入力!AD1656)</f>
        <v/>
      </c>
      <c r="Y1656" s="291" t="str">
        <f>IF(日報入力!G1656="","",日報入力!AE1656)</f>
        <v/>
      </c>
      <c r="Z1656" s="291" t="str">
        <f>IF(日報入力!G1656="","",日報入力!AF1656)</f>
        <v/>
      </c>
      <c r="AA1656" s="291" t="str">
        <f>IF(日報入力!G1656="","",日報入力!AG1656)</f>
        <v/>
      </c>
      <c r="AB1656" s="291" t="str">
        <f>IF(日報入力!G1656="","",日報入力!AH1656)</f>
        <v/>
      </c>
      <c r="AC1656" s="291" t="str">
        <f>IF(日報入力!G1656="","",日報入力!AI1656)</f>
        <v/>
      </c>
      <c r="AD1656" s="291" t="str">
        <f>IF(日報入力!G1656="","",日報入力!AJ1656)</f>
        <v/>
      </c>
      <c r="AE1656" s="292" t="str">
        <f>IF(日報入力!G1656="","",日報入力!E1656)</f>
        <v/>
      </c>
      <c r="AF1656" s="293" t="str">
        <f>IF(日報入力!G1656="","",日報入力!AK1656)</f>
        <v/>
      </c>
      <c r="AG1656" s="293" t="str">
        <f>IF(日報入力!G1656="","",日報入力!AL1656)</f>
        <v/>
      </c>
      <c r="AH1656" s="293" t="str">
        <f>IF(日報入力!G1656="","",日報入力!AM1656)</f>
        <v/>
      </c>
      <c r="AI1656" s="294" t="str">
        <f>IF(日報入力!G1656&gt;0,日報入力!D1656*日報入力!K1656*日報入力!AL1656,"")</f>
        <v/>
      </c>
      <c r="AJ1656" s="294" t="str">
        <f>IF(日報入力!G1656&gt;0,日報入力!E1656*日報入力!AL1656,"")</f>
        <v/>
      </c>
      <c r="AK1656" s="294" t="str">
        <f>IF(日報入力!G1656&gt;0,AI1656-AJ1656,"")</f>
        <v/>
      </c>
      <c r="AL1656" s="292" t="str">
        <f>IF(日報入力!G1656&gt;0,日報入力!E1656*日報入力!AM1656,"")</f>
        <v/>
      </c>
      <c r="AM1656" s="292" t="str">
        <f>IF(日報入力!G1656&gt;0,日報入力!AB1656*日報入力!AM1656,"")</f>
        <v/>
      </c>
      <c r="AN1656" s="68" t="str">
        <f>IF(日報入力!G1656&gt;0,日報入力!C1656,"")</f>
        <v/>
      </c>
      <c r="AO1656" s="68" t="str">
        <f>日報入力!B1656</f>
        <v/>
      </c>
      <c r="AP1656" s="68" t="str">
        <f>IF(日報入力!AQ1656,日報入力!BA1656,"")</f>
        <v/>
      </c>
      <c r="AQ1656" s="68" t="str">
        <f>IF(日報入力!AR1656,日報入力!BB1656,"")</f>
        <v/>
      </c>
      <c r="AR1656" s="68" t="str">
        <f>IF(日報入力!AS1656,"N勤","")</f>
        <v/>
      </c>
      <c r="AS1656" s="295" t="e">
        <f t="shared" si="95"/>
        <v>#VALUE!</v>
      </c>
      <c r="AT1656" s="439" t="str">
        <f>日報入力!AY1656</f>
        <v/>
      </c>
      <c r="AU1656" s="518" t="str">
        <f>IF(日報入力!G1656,G1656*60/E1656,"")</f>
        <v/>
      </c>
      <c r="AV1656" s="528" t="str">
        <f>IF(日報入力!AT1656,日報入力!AT1656,"")</f>
        <v/>
      </c>
      <c r="AW1656" s="529" t="str">
        <f>IF(日報入力!AT1656,AE1656/日報入力!AT1656,"")</f>
        <v/>
      </c>
      <c r="AX1656" s="530" t="e">
        <f>IF(1&lt;日報集計!AT1656,AT1656/(((F1656-I1656-J1656-N1656-O1656)*60)/(E1656)),"")</f>
        <v>#VALUE!</v>
      </c>
      <c r="AY1656" s="664" t="str">
        <f>IF(日報入力!H1656,AT1656/(((F1656-J1656)*60)/E1656),"")</f>
        <v/>
      </c>
      <c r="AZ1656" s="664" t="str">
        <f>IF(日報入力!I1656,AT1656/((G1656*60)/E1656),"")</f>
        <v/>
      </c>
      <c r="BA1656" s="296" t="str">
        <f>IF(日報入力!G1656,G1656/F1656,"")</f>
        <v/>
      </c>
      <c r="BB1656" s="386" t="e">
        <f t="shared" si="96"/>
        <v>#VALUE!</v>
      </c>
      <c r="BC1656" s="386" t="e">
        <f t="shared" si="97"/>
        <v>#VALUE!</v>
      </c>
      <c r="BD1656" s="80">
        <f>日報入力!AU1656</f>
        <v>0</v>
      </c>
      <c r="BE1656" s="534" t="str">
        <f>IF(日報入力!AV1656,日報入力!AV1656,"")</f>
        <v/>
      </c>
      <c r="BF1656" s="534" t="str">
        <f>IF(日報入力!AW1656,日報入力!AW1656,"")</f>
        <v/>
      </c>
      <c r="BG1656" s="398" t="str">
        <f>IF(日報入力!G1656,日報入力!K1656*日報入力!D1656*日報入力!BC1656,"")</f>
        <v/>
      </c>
    </row>
    <row r="1657" spans="1:59" ht="20.25" hidden="1" customHeight="1" x14ac:dyDescent="0.15">
      <c r="A1657" s="302" t="str">
        <f>IF(日報入力!G1657="","",日報入力!G1657)</f>
        <v/>
      </c>
      <c r="B1657" s="291" t="str">
        <f>IF(日報入力!G1657="","",日報入力!H1657)</f>
        <v/>
      </c>
      <c r="C1657" s="291" t="str">
        <f>IF(日報入力!G1657="","",日報入力!I1657)</f>
        <v/>
      </c>
      <c r="D1657" s="291" t="str">
        <f>IF(日報入力!G1657="","",日報入力!J1657)</f>
        <v/>
      </c>
      <c r="E1657" s="291" t="str">
        <f>IF(日報入力!G1657="","",日報入力!K1657)</f>
        <v/>
      </c>
      <c r="F1657" s="291" t="str">
        <f>IF(日報入力!G1657="","",日報入力!L1657)</f>
        <v/>
      </c>
      <c r="G1657" s="291" t="str">
        <f>IF(日報入力!G1657="","",日報入力!L1657-日報入力!O1657-日報入力!P1657-日報入力!Q1657-日報入力!R1657-日報入力!S1657-日報入力!T1657-日報入力!U1657-日報入力!V1657-日報入力!W1657-日報入力!X1657-日報入力!Y1657-日報入力!Z1657)</f>
        <v/>
      </c>
      <c r="H1657" s="291" t="str">
        <f>IF(日報入力!G1657="","",IF(日報入力!M1657&gt;=0,日報入力!M1657*F1657,F1657))</f>
        <v/>
      </c>
      <c r="I1657" s="291" t="str">
        <f>IF(日報入力!G1657="","",日報入力!O1657)</f>
        <v/>
      </c>
      <c r="J1657" s="291" t="str">
        <f>IF(日報入力!G1657="","",日報入力!P1657)</f>
        <v/>
      </c>
      <c r="K1657" s="291" t="str">
        <f>IF(日報入力!G1657="","",日報入力!Q1657)</f>
        <v/>
      </c>
      <c r="L1657" s="291" t="str">
        <f>IF(日報入力!G1657="","",日報入力!R1657)</f>
        <v/>
      </c>
      <c r="M1657" s="291" t="str">
        <f>IF(日報入力!G1657="","",日報入力!S1657)</f>
        <v/>
      </c>
      <c r="N1657" s="291" t="str">
        <f>IF(日報入力!G1657="","",日報入力!T1657)</f>
        <v/>
      </c>
      <c r="O1657" s="291" t="str">
        <f>IF(日報入力!G1657="","",日報入力!U1657)</f>
        <v/>
      </c>
      <c r="P1657" s="291" t="str">
        <f>IF(日報入力!G1657="","",日報入力!V1657)</f>
        <v/>
      </c>
      <c r="Q1657" s="291" t="str">
        <f>IF(日報入力!G1657="","",日報入力!W1657)</f>
        <v/>
      </c>
      <c r="R1657" s="291" t="str">
        <f>IF(日報入力!G1657="","",日報入力!X1657)</f>
        <v/>
      </c>
      <c r="S1657" s="291" t="str">
        <f>IF(日報入力!G1657="","",日報入力!Y1657)</f>
        <v/>
      </c>
      <c r="T1657" s="291" t="str">
        <f>IF(日報入力!G1657="","",日報入力!Z1657)</f>
        <v/>
      </c>
      <c r="U1657" s="291" t="str">
        <f>IF(日報入力!G1657="","",日報入力!AA1657)</f>
        <v/>
      </c>
      <c r="V1657" s="378" t="str">
        <f>IF(日報入力!G1657="","",日報入力!AB1657)</f>
        <v/>
      </c>
      <c r="W1657" s="291" t="str">
        <f>IF(日報入力!G1657="","",日報入力!AC1657)</f>
        <v/>
      </c>
      <c r="X1657" s="291" t="str">
        <f>IF(日報入力!G1657="","",日報入力!AD1657)</f>
        <v/>
      </c>
      <c r="Y1657" s="291" t="str">
        <f>IF(日報入力!G1657="","",日報入力!AE1657)</f>
        <v/>
      </c>
      <c r="Z1657" s="291" t="str">
        <f>IF(日報入力!G1657="","",日報入力!AF1657)</f>
        <v/>
      </c>
      <c r="AA1657" s="291" t="str">
        <f>IF(日報入力!G1657="","",日報入力!AG1657)</f>
        <v/>
      </c>
      <c r="AB1657" s="291" t="str">
        <f>IF(日報入力!G1657="","",日報入力!AH1657)</f>
        <v/>
      </c>
      <c r="AC1657" s="291" t="str">
        <f>IF(日報入力!G1657="","",日報入力!AI1657)</f>
        <v/>
      </c>
      <c r="AD1657" s="291" t="str">
        <f>IF(日報入力!G1657="","",日報入力!AJ1657)</f>
        <v/>
      </c>
      <c r="AE1657" s="292" t="str">
        <f>IF(日報入力!G1657="","",日報入力!E1657)</f>
        <v/>
      </c>
      <c r="AF1657" s="293" t="str">
        <f>IF(日報入力!G1657="","",日報入力!AK1657)</f>
        <v/>
      </c>
      <c r="AG1657" s="293" t="str">
        <f>IF(日報入力!G1657="","",日報入力!AL1657)</f>
        <v/>
      </c>
      <c r="AH1657" s="293" t="str">
        <f>IF(日報入力!G1657="","",日報入力!AM1657)</f>
        <v/>
      </c>
      <c r="AI1657" s="294" t="str">
        <f>IF(日報入力!G1657&gt;0,日報入力!D1657*日報入力!K1657*日報入力!AL1657,"")</f>
        <v/>
      </c>
      <c r="AJ1657" s="294" t="str">
        <f>IF(日報入力!G1657&gt;0,日報入力!E1657*日報入力!AL1657,"")</f>
        <v/>
      </c>
      <c r="AK1657" s="294" t="str">
        <f>IF(日報入力!G1657&gt;0,AI1657-AJ1657,"")</f>
        <v/>
      </c>
      <c r="AL1657" s="292" t="str">
        <f>IF(日報入力!G1657&gt;0,日報入力!E1657*日報入力!AM1657,"")</f>
        <v/>
      </c>
      <c r="AM1657" s="292" t="str">
        <f>IF(日報入力!G1657&gt;0,日報入力!AB1657*日報入力!AM1657,"")</f>
        <v/>
      </c>
      <c r="AN1657" s="68" t="str">
        <f>IF(日報入力!G1657&gt;0,日報入力!C1657,"")</f>
        <v/>
      </c>
      <c r="AO1657" s="68" t="str">
        <f>日報入力!B1657</f>
        <v/>
      </c>
      <c r="AP1657" s="68" t="str">
        <f>IF(日報入力!AQ1657,日報入力!BA1657,"")</f>
        <v/>
      </c>
      <c r="AQ1657" s="68" t="str">
        <f>IF(日報入力!AR1657,日報入力!BB1657,"")</f>
        <v/>
      </c>
      <c r="AR1657" s="68" t="str">
        <f>IF(日報入力!AS1657,"N勤","")</f>
        <v/>
      </c>
      <c r="AS1657" s="295" t="e">
        <f t="shared" si="95"/>
        <v>#VALUE!</v>
      </c>
      <c r="AT1657" s="439" t="str">
        <f>日報入力!AY1657</f>
        <v/>
      </c>
      <c r="AU1657" s="518" t="str">
        <f>IF(日報入力!G1657,G1657*60/E1657,"")</f>
        <v/>
      </c>
      <c r="AV1657" s="528" t="str">
        <f>IF(日報入力!AT1657,日報入力!AT1657,"")</f>
        <v/>
      </c>
      <c r="AW1657" s="529" t="str">
        <f>IF(日報入力!AT1657,AE1657/日報入力!AT1657,"")</f>
        <v/>
      </c>
      <c r="AX1657" s="530" t="e">
        <f>IF(1&lt;日報集計!AT1657,AT1657/(((F1657-I1657-J1657-N1657-O1657)*60)/(E1657)),"")</f>
        <v>#VALUE!</v>
      </c>
      <c r="AY1657" s="664" t="str">
        <f>IF(日報入力!H1657,AT1657/(((F1657-J1657)*60)/E1657),"")</f>
        <v/>
      </c>
      <c r="AZ1657" s="664" t="str">
        <f>IF(日報入力!I1657,AT1657/((G1657*60)/E1657),"")</f>
        <v/>
      </c>
      <c r="BA1657" s="296" t="str">
        <f>IF(日報入力!G1657,G1657/F1657,"")</f>
        <v/>
      </c>
      <c r="BB1657" s="386" t="e">
        <f t="shared" si="96"/>
        <v>#VALUE!</v>
      </c>
      <c r="BC1657" s="386" t="e">
        <f t="shared" si="97"/>
        <v>#VALUE!</v>
      </c>
      <c r="BD1657" s="80">
        <f>日報入力!AU1657</f>
        <v>0</v>
      </c>
      <c r="BE1657" s="534" t="str">
        <f>IF(日報入力!AV1657,日報入力!AV1657,"")</f>
        <v/>
      </c>
      <c r="BF1657" s="534" t="str">
        <f>IF(日報入力!AW1657,日報入力!AW1657,"")</f>
        <v/>
      </c>
      <c r="BG1657" s="398" t="str">
        <f>IF(日報入力!G1657,日報入力!K1657*日報入力!D1657*日報入力!BC1657,"")</f>
        <v/>
      </c>
    </row>
    <row r="1658" spans="1:59" ht="20.25" hidden="1" customHeight="1" x14ac:dyDescent="0.15">
      <c r="A1658" s="302" t="str">
        <f>IF(日報入力!G1658="","",日報入力!G1658)</f>
        <v/>
      </c>
      <c r="B1658" s="291" t="str">
        <f>IF(日報入力!G1658="","",日報入力!H1658)</f>
        <v/>
      </c>
      <c r="C1658" s="291" t="str">
        <f>IF(日報入力!G1658="","",日報入力!I1658)</f>
        <v/>
      </c>
      <c r="D1658" s="291" t="str">
        <f>IF(日報入力!G1658="","",日報入力!J1658)</f>
        <v/>
      </c>
      <c r="E1658" s="291" t="str">
        <f>IF(日報入力!G1658="","",日報入力!K1658)</f>
        <v/>
      </c>
      <c r="F1658" s="291" t="str">
        <f>IF(日報入力!G1658="","",日報入力!L1658)</f>
        <v/>
      </c>
      <c r="G1658" s="291" t="str">
        <f>IF(日報入力!G1658="","",日報入力!L1658-日報入力!O1658-日報入力!P1658-日報入力!Q1658-日報入力!R1658-日報入力!S1658-日報入力!T1658-日報入力!U1658-日報入力!V1658-日報入力!W1658-日報入力!X1658-日報入力!Y1658-日報入力!Z1658)</f>
        <v/>
      </c>
      <c r="H1658" s="291" t="str">
        <f>IF(日報入力!G1658="","",IF(日報入力!M1658&gt;=0,日報入力!M1658*F1658,F1658))</f>
        <v/>
      </c>
      <c r="I1658" s="291" t="str">
        <f>IF(日報入力!G1658="","",日報入力!O1658)</f>
        <v/>
      </c>
      <c r="J1658" s="291" t="str">
        <f>IF(日報入力!G1658="","",日報入力!P1658)</f>
        <v/>
      </c>
      <c r="K1658" s="291" t="str">
        <f>IF(日報入力!G1658="","",日報入力!Q1658)</f>
        <v/>
      </c>
      <c r="L1658" s="291" t="str">
        <f>IF(日報入力!G1658="","",日報入力!R1658)</f>
        <v/>
      </c>
      <c r="M1658" s="291" t="str">
        <f>IF(日報入力!G1658="","",日報入力!S1658)</f>
        <v/>
      </c>
      <c r="N1658" s="291" t="str">
        <f>IF(日報入力!G1658="","",日報入力!T1658)</f>
        <v/>
      </c>
      <c r="O1658" s="291" t="str">
        <f>IF(日報入力!G1658="","",日報入力!U1658)</f>
        <v/>
      </c>
      <c r="P1658" s="291" t="str">
        <f>IF(日報入力!G1658="","",日報入力!V1658)</f>
        <v/>
      </c>
      <c r="Q1658" s="291" t="str">
        <f>IF(日報入力!G1658="","",日報入力!W1658)</f>
        <v/>
      </c>
      <c r="R1658" s="291" t="str">
        <f>IF(日報入力!G1658="","",日報入力!X1658)</f>
        <v/>
      </c>
      <c r="S1658" s="291" t="str">
        <f>IF(日報入力!G1658="","",日報入力!Y1658)</f>
        <v/>
      </c>
      <c r="T1658" s="291" t="str">
        <f>IF(日報入力!G1658="","",日報入力!Z1658)</f>
        <v/>
      </c>
      <c r="U1658" s="291" t="str">
        <f>IF(日報入力!G1658="","",日報入力!AA1658)</f>
        <v/>
      </c>
      <c r="V1658" s="378" t="str">
        <f>IF(日報入力!G1658="","",日報入力!AB1658)</f>
        <v/>
      </c>
      <c r="W1658" s="291" t="str">
        <f>IF(日報入力!G1658="","",日報入力!AC1658)</f>
        <v/>
      </c>
      <c r="X1658" s="291" t="str">
        <f>IF(日報入力!G1658="","",日報入力!AD1658)</f>
        <v/>
      </c>
      <c r="Y1658" s="291" t="str">
        <f>IF(日報入力!G1658="","",日報入力!AE1658)</f>
        <v/>
      </c>
      <c r="Z1658" s="291" t="str">
        <f>IF(日報入力!G1658="","",日報入力!AF1658)</f>
        <v/>
      </c>
      <c r="AA1658" s="291" t="str">
        <f>IF(日報入力!G1658="","",日報入力!AG1658)</f>
        <v/>
      </c>
      <c r="AB1658" s="291" t="str">
        <f>IF(日報入力!G1658="","",日報入力!AH1658)</f>
        <v/>
      </c>
      <c r="AC1658" s="291" t="str">
        <f>IF(日報入力!G1658="","",日報入力!AI1658)</f>
        <v/>
      </c>
      <c r="AD1658" s="291" t="str">
        <f>IF(日報入力!G1658="","",日報入力!AJ1658)</f>
        <v/>
      </c>
      <c r="AE1658" s="292" t="str">
        <f>IF(日報入力!G1658="","",日報入力!E1658)</f>
        <v/>
      </c>
      <c r="AF1658" s="293" t="str">
        <f>IF(日報入力!G1658="","",日報入力!AK1658)</f>
        <v/>
      </c>
      <c r="AG1658" s="293" t="str">
        <f>IF(日報入力!G1658="","",日報入力!AL1658)</f>
        <v/>
      </c>
      <c r="AH1658" s="293" t="str">
        <f>IF(日報入力!G1658="","",日報入力!AM1658)</f>
        <v/>
      </c>
      <c r="AI1658" s="294" t="str">
        <f>IF(日報入力!G1658&gt;0,日報入力!D1658*日報入力!K1658*日報入力!AL1658,"")</f>
        <v/>
      </c>
      <c r="AJ1658" s="294" t="str">
        <f>IF(日報入力!G1658&gt;0,日報入力!E1658*日報入力!AL1658,"")</f>
        <v/>
      </c>
      <c r="AK1658" s="294" t="str">
        <f>IF(日報入力!G1658&gt;0,AI1658-AJ1658,"")</f>
        <v/>
      </c>
      <c r="AL1658" s="292" t="str">
        <f>IF(日報入力!G1658&gt;0,日報入力!E1658*日報入力!AM1658,"")</f>
        <v/>
      </c>
      <c r="AM1658" s="292" t="str">
        <f>IF(日報入力!G1658&gt;0,日報入力!AB1658*日報入力!AM1658,"")</f>
        <v/>
      </c>
      <c r="AN1658" s="68" t="str">
        <f>IF(日報入力!G1658&gt;0,日報入力!C1658,"")</f>
        <v/>
      </c>
      <c r="AO1658" s="68" t="str">
        <f>日報入力!B1658</f>
        <v/>
      </c>
      <c r="AP1658" s="68" t="str">
        <f>IF(日報入力!AQ1658,日報入力!BA1658,"")</f>
        <v/>
      </c>
      <c r="AQ1658" s="68" t="str">
        <f>IF(日報入力!AR1658,日報入力!BB1658,"")</f>
        <v/>
      </c>
      <c r="AR1658" s="68" t="str">
        <f>IF(日報入力!AS1658,"N勤","")</f>
        <v/>
      </c>
      <c r="AS1658" s="295" t="e">
        <f t="shared" si="95"/>
        <v>#VALUE!</v>
      </c>
      <c r="AT1658" s="439" t="str">
        <f>日報入力!AY1658</f>
        <v/>
      </c>
      <c r="AU1658" s="518" t="str">
        <f>IF(日報入力!G1658,G1658*60/E1658,"")</f>
        <v/>
      </c>
      <c r="AV1658" s="528" t="str">
        <f>IF(日報入力!AT1658,日報入力!AT1658,"")</f>
        <v/>
      </c>
      <c r="AW1658" s="529" t="str">
        <f>IF(日報入力!AT1658,AE1658/日報入力!AT1658,"")</f>
        <v/>
      </c>
      <c r="AX1658" s="530" t="e">
        <f>IF(1&lt;日報集計!AT1658,AT1658/(((F1658-I1658-J1658-N1658-O1658)*60)/(E1658)),"")</f>
        <v>#VALUE!</v>
      </c>
      <c r="AY1658" s="664" t="str">
        <f>IF(日報入力!H1658,AT1658/(((F1658-J1658)*60)/E1658),"")</f>
        <v/>
      </c>
      <c r="AZ1658" s="664" t="str">
        <f>IF(日報入力!I1658,AT1658/((G1658*60)/E1658),"")</f>
        <v/>
      </c>
      <c r="BA1658" s="296" t="str">
        <f>IF(日報入力!G1658,G1658/F1658,"")</f>
        <v/>
      </c>
      <c r="BB1658" s="386" t="e">
        <f t="shared" si="96"/>
        <v>#VALUE!</v>
      </c>
      <c r="BC1658" s="386" t="e">
        <f t="shared" si="97"/>
        <v>#VALUE!</v>
      </c>
      <c r="BD1658" s="80">
        <f>日報入力!AU1658</f>
        <v>0</v>
      </c>
      <c r="BE1658" s="534" t="str">
        <f>IF(日報入力!AV1658,日報入力!AV1658,"")</f>
        <v/>
      </c>
      <c r="BF1658" s="534" t="str">
        <f>IF(日報入力!AW1658,日報入力!AW1658,"")</f>
        <v/>
      </c>
      <c r="BG1658" s="398" t="str">
        <f>IF(日報入力!G1658,日報入力!K1658*日報入力!D1658*日報入力!BC1658,"")</f>
        <v/>
      </c>
    </row>
    <row r="1659" spans="1:59" ht="20.25" hidden="1" customHeight="1" x14ac:dyDescent="0.15">
      <c r="A1659" s="302" t="str">
        <f>IF(日報入力!G1659="","",日報入力!G1659)</f>
        <v/>
      </c>
      <c r="B1659" s="291" t="str">
        <f>IF(日報入力!G1659="","",日報入力!H1659)</f>
        <v/>
      </c>
      <c r="C1659" s="291" t="str">
        <f>IF(日報入力!G1659="","",日報入力!I1659)</f>
        <v/>
      </c>
      <c r="D1659" s="291" t="str">
        <f>IF(日報入力!G1659="","",日報入力!J1659)</f>
        <v/>
      </c>
      <c r="E1659" s="291" t="str">
        <f>IF(日報入力!G1659="","",日報入力!K1659)</f>
        <v/>
      </c>
      <c r="F1659" s="291" t="str">
        <f>IF(日報入力!G1659="","",日報入力!L1659)</f>
        <v/>
      </c>
      <c r="G1659" s="291" t="str">
        <f>IF(日報入力!G1659="","",日報入力!L1659-日報入力!O1659-日報入力!P1659-日報入力!Q1659-日報入力!R1659-日報入力!S1659-日報入力!T1659-日報入力!U1659-日報入力!V1659-日報入力!W1659-日報入力!X1659-日報入力!Y1659-日報入力!Z1659)</f>
        <v/>
      </c>
      <c r="H1659" s="291" t="str">
        <f>IF(日報入力!G1659="","",IF(日報入力!M1659&gt;=0,日報入力!M1659*F1659,F1659))</f>
        <v/>
      </c>
      <c r="I1659" s="291" t="str">
        <f>IF(日報入力!G1659="","",日報入力!O1659)</f>
        <v/>
      </c>
      <c r="J1659" s="291" t="str">
        <f>IF(日報入力!G1659="","",日報入力!P1659)</f>
        <v/>
      </c>
      <c r="K1659" s="291" t="str">
        <f>IF(日報入力!G1659="","",日報入力!Q1659)</f>
        <v/>
      </c>
      <c r="L1659" s="291" t="str">
        <f>IF(日報入力!G1659="","",日報入力!R1659)</f>
        <v/>
      </c>
      <c r="M1659" s="291" t="str">
        <f>IF(日報入力!G1659="","",日報入力!S1659)</f>
        <v/>
      </c>
      <c r="N1659" s="291" t="str">
        <f>IF(日報入力!G1659="","",日報入力!T1659)</f>
        <v/>
      </c>
      <c r="O1659" s="291" t="str">
        <f>IF(日報入力!G1659="","",日報入力!U1659)</f>
        <v/>
      </c>
      <c r="P1659" s="291" t="str">
        <f>IF(日報入力!G1659="","",日報入力!V1659)</f>
        <v/>
      </c>
      <c r="Q1659" s="291" t="str">
        <f>IF(日報入力!G1659="","",日報入力!W1659)</f>
        <v/>
      </c>
      <c r="R1659" s="291" t="str">
        <f>IF(日報入力!G1659="","",日報入力!X1659)</f>
        <v/>
      </c>
      <c r="S1659" s="291" t="str">
        <f>IF(日報入力!G1659="","",日報入力!Y1659)</f>
        <v/>
      </c>
      <c r="T1659" s="291" t="str">
        <f>IF(日報入力!G1659="","",日報入力!Z1659)</f>
        <v/>
      </c>
      <c r="U1659" s="291" t="str">
        <f>IF(日報入力!G1659="","",日報入力!AA1659)</f>
        <v/>
      </c>
      <c r="V1659" s="378" t="str">
        <f>IF(日報入力!G1659="","",日報入力!AB1659)</f>
        <v/>
      </c>
      <c r="W1659" s="291" t="str">
        <f>IF(日報入力!G1659="","",日報入力!AC1659)</f>
        <v/>
      </c>
      <c r="X1659" s="291" t="str">
        <f>IF(日報入力!G1659="","",日報入力!AD1659)</f>
        <v/>
      </c>
      <c r="Y1659" s="291" t="str">
        <f>IF(日報入力!G1659="","",日報入力!AE1659)</f>
        <v/>
      </c>
      <c r="Z1659" s="291" t="str">
        <f>IF(日報入力!G1659="","",日報入力!AF1659)</f>
        <v/>
      </c>
      <c r="AA1659" s="291" t="str">
        <f>IF(日報入力!G1659="","",日報入力!AG1659)</f>
        <v/>
      </c>
      <c r="AB1659" s="291" t="str">
        <f>IF(日報入力!G1659="","",日報入力!AH1659)</f>
        <v/>
      </c>
      <c r="AC1659" s="291" t="str">
        <f>IF(日報入力!G1659="","",日報入力!AI1659)</f>
        <v/>
      </c>
      <c r="AD1659" s="291" t="str">
        <f>IF(日報入力!G1659="","",日報入力!AJ1659)</f>
        <v/>
      </c>
      <c r="AE1659" s="292" t="str">
        <f>IF(日報入力!G1659="","",日報入力!E1659)</f>
        <v/>
      </c>
      <c r="AF1659" s="293" t="str">
        <f>IF(日報入力!G1659="","",日報入力!AK1659)</f>
        <v/>
      </c>
      <c r="AG1659" s="293" t="str">
        <f>IF(日報入力!G1659="","",日報入力!AL1659)</f>
        <v/>
      </c>
      <c r="AH1659" s="293" t="str">
        <f>IF(日報入力!G1659="","",日報入力!AM1659)</f>
        <v/>
      </c>
      <c r="AI1659" s="294" t="str">
        <f>IF(日報入力!G1659&gt;0,日報入力!D1659*日報入力!K1659*日報入力!AL1659,"")</f>
        <v/>
      </c>
      <c r="AJ1659" s="294" t="str">
        <f>IF(日報入力!G1659&gt;0,日報入力!E1659*日報入力!AL1659,"")</f>
        <v/>
      </c>
      <c r="AK1659" s="294" t="str">
        <f>IF(日報入力!G1659&gt;0,AI1659-AJ1659,"")</f>
        <v/>
      </c>
      <c r="AL1659" s="292" t="str">
        <f>IF(日報入力!G1659&gt;0,日報入力!E1659*日報入力!AM1659,"")</f>
        <v/>
      </c>
      <c r="AM1659" s="292" t="str">
        <f>IF(日報入力!G1659&gt;0,日報入力!AB1659*日報入力!AM1659,"")</f>
        <v/>
      </c>
      <c r="AN1659" s="68" t="str">
        <f>IF(日報入力!G1659&gt;0,日報入力!C1659,"")</f>
        <v/>
      </c>
      <c r="AO1659" s="68" t="str">
        <f>日報入力!B1659</f>
        <v/>
      </c>
      <c r="AP1659" s="68" t="str">
        <f>IF(日報入力!AQ1659,日報入力!BA1659,"")</f>
        <v/>
      </c>
      <c r="AQ1659" s="68" t="str">
        <f>IF(日報入力!AR1659,日報入力!BB1659,"")</f>
        <v/>
      </c>
      <c r="AR1659" s="68" t="str">
        <f>IF(日報入力!AS1659,"N勤","")</f>
        <v/>
      </c>
      <c r="AS1659" s="295" t="e">
        <f t="shared" si="95"/>
        <v>#VALUE!</v>
      </c>
      <c r="AT1659" s="439" t="str">
        <f>日報入力!AY1659</f>
        <v/>
      </c>
      <c r="AU1659" s="518" t="str">
        <f>IF(日報入力!G1659,G1659*60/E1659,"")</f>
        <v/>
      </c>
      <c r="AV1659" s="528" t="str">
        <f>IF(日報入力!AT1659,日報入力!AT1659,"")</f>
        <v/>
      </c>
      <c r="AW1659" s="529" t="str">
        <f>IF(日報入力!AT1659,AE1659/日報入力!AT1659,"")</f>
        <v/>
      </c>
      <c r="AX1659" s="530" t="e">
        <f>IF(1&lt;日報集計!AT1659,AT1659/(((F1659-I1659-J1659-N1659-O1659)*60)/(E1659)),"")</f>
        <v>#VALUE!</v>
      </c>
      <c r="AY1659" s="664" t="str">
        <f>IF(日報入力!H1659,AT1659/(((F1659-J1659)*60)/E1659),"")</f>
        <v/>
      </c>
      <c r="AZ1659" s="664" t="str">
        <f>IF(日報入力!I1659,AT1659/((G1659*60)/E1659),"")</f>
        <v/>
      </c>
      <c r="BA1659" s="296" t="str">
        <f>IF(日報入力!G1659,G1659/F1659,"")</f>
        <v/>
      </c>
      <c r="BB1659" s="386" t="e">
        <f t="shared" si="96"/>
        <v>#VALUE!</v>
      </c>
      <c r="BC1659" s="386" t="e">
        <f t="shared" si="97"/>
        <v>#VALUE!</v>
      </c>
      <c r="BD1659" s="80">
        <f>日報入力!AU1659</f>
        <v>0</v>
      </c>
      <c r="BE1659" s="534" t="str">
        <f>IF(日報入力!AV1659,日報入力!AV1659,"")</f>
        <v/>
      </c>
      <c r="BF1659" s="534" t="str">
        <f>IF(日報入力!AW1659,日報入力!AW1659,"")</f>
        <v/>
      </c>
      <c r="BG1659" s="398" t="str">
        <f>IF(日報入力!G1659,日報入力!K1659*日報入力!D1659*日報入力!BC1659,"")</f>
        <v/>
      </c>
    </row>
    <row r="1660" spans="1:59" ht="20.25" hidden="1" customHeight="1" x14ac:dyDescent="0.15">
      <c r="A1660" s="302" t="str">
        <f>IF(日報入力!G1660="","",日報入力!G1660)</f>
        <v/>
      </c>
      <c r="B1660" s="291" t="str">
        <f>IF(日報入力!G1660="","",日報入力!H1660)</f>
        <v/>
      </c>
      <c r="C1660" s="291" t="str">
        <f>IF(日報入力!G1660="","",日報入力!I1660)</f>
        <v/>
      </c>
      <c r="D1660" s="291" t="str">
        <f>IF(日報入力!G1660="","",日報入力!J1660)</f>
        <v/>
      </c>
      <c r="E1660" s="291" t="str">
        <f>IF(日報入力!G1660="","",日報入力!K1660)</f>
        <v/>
      </c>
      <c r="F1660" s="291" t="str">
        <f>IF(日報入力!G1660="","",日報入力!L1660)</f>
        <v/>
      </c>
      <c r="G1660" s="291" t="str">
        <f>IF(日報入力!G1660="","",日報入力!L1660-日報入力!O1660-日報入力!P1660-日報入力!Q1660-日報入力!R1660-日報入力!S1660-日報入力!T1660-日報入力!U1660-日報入力!V1660-日報入力!W1660-日報入力!X1660-日報入力!Y1660-日報入力!Z1660)</f>
        <v/>
      </c>
      <c r="H1660" s="291" t="str">
        <f>IF(日報入力!G1660="","",IF(日報入力!M1660&gt;=0,日報入力!M1660*F1660,F1660))</f>
        <v/>
      </c>
      <c r="I1660" s="291" t="str">
        <f>IF(日報入力!G1660="","",日報入力!O1660)</f>
        <v/>
      </c>
      <c r="J1660" s="291" t="str">
        <f>IF(日報入力!G1660="","",日報入力!P1660)</f>
        <v/>
      </c>
      <c r="K1660" s="291" t="str">
        <f>IF(日報入力!G1660="","",日報入力!Q1660)</f>
        <v/>
      </c>
      <c r="L1660" s="291" t="str">
        <f>IF(日報入力!G1660="","",日報入力!R1660)</f>
        <v/>
      </c>
      <c r="M1660" s="291" t="str">
        <f>IF(日報入力!G1660="","",日報入力!S1660)</f>
        <v/>
      </c>
      <c r="N1660" s="291" t="str">
        <f>IF(日報入力!G1660="","",日報入力!T1660)</f>
        <v/>
      </c>
      <c r="O1660" s="291" t="str">
        <f>IF(日報入力!G1660="","",日報入力!U1660)</f>
        <v/>
      </c>
      <c r="P1660" s="291" t="str">
        <f>IF(日報入力!G1660="","",日報入力!V1660)</f>
        <v/>
      </c>
      <c r="Q1660" s="291" t="str">
        <f>IF(日報入力!G1660="","",日報入力!W1660)</f>
        <v/>
      </c>
      <c r="R1660" s="291" t="str">
        <f>IF(日報入力!G1660="","",日報入力!X1660)</f>
        <v/>
      </c>
      <c r="S1660" s="291" t="str">
        <f>IF(日報入力!G1660="","",日報入力!Y1660)</f>
        <v/>
      </c>
      <c r="T1660" s="291" t="str">
        <f>IF(日報入力!G1660="","",日報入力!Z1660)</f>
        <v/>
      </c>
      <c r="U1660" s="291" t="str">
        <f>IF(日報入力!G1660="","",日報入力!AA1660)</f>
        <v/>
      </c>
      <c r="V1660" s="378" t="str">
        <f>IF(日報入力!G1660="","",日報入力!AB1660)</f>
        <v/>
      </c>
      <c r="W1660" s="291" t="str">
        <f>IF(日報入力!G1660="","",日報入力!AC1660)</f>
        <v/>
      </c>
      <c r="X1660" s="291" t="str">
        <f>IF(日報入力!G1660="","",日報入力!AD1660)</f>
        <v/>
      </c>
      <c r="Y1660" s="291" t="str">
        <f>IF(日報入力!G1660="","",日報入力!AE1660)</f>
        <v/>
      </c>
      <c r="Z1660" s="291" t="str">
        <f>IF(日報入力!G1660="","",日報入力!AF1660)</f>
        <v/>
      </c>
      <c r="AA1660" s="291" t="str">
        <f>IF(日報入力!G1660="","",日報入力!AG1660)</f>
        <v/>
      </c>
      <c r="AB1660" s="291" t="str">
        <f>IF(日報入力!G1660="","",日報入力!AH1660)</f>
        <v/>
      </c>
      <c r="AC1660" s="291" t="str">
        <f>IF(日報入力!G1660="","",日報入力!AI1660)</f>
        <v/>
      </c>
      <c r="AD1660" s="291" t="str">
        <f>IF(日報入力!G1660="","",日報入力!AJ1660)</f>
        <v/>
      </c>
      <c r="AE1660" s="292" t="str">
        <f>IF(日報入力!G1660="","",日報入力!E1660)</f>
        <v/>
      </c>
      <c r="AF1660" s="293" t="str">
        <f>IF(日報入力!G1660="","",日報入力!AK1660)</f>
        <v/>
      </c>
      <c r="AG1660" s="293" t="str">
        <f>IF(日報入力!G1660="","",日報入力!AL1660)</f>
        <v/>
      </c>
      <c r="AH1660" s="293" t="str">
        <f>IF(日報入力!G1660="","",日報入力!AM1660)</f>
        <v/>
      </c>
      <c r="AI1660" s="294" t="str">
        <f>IF(日報入力!G1660&gt;0,日報入力!D1660*日報入力!K1660*日報入力!AL1660,"")</f>
        <v/>
      </c>
      <c r="AJ1660" s="294" t="str">
        <f>IF(日報入力!G1660&gt;0,日報入力!E1660*日報入力!AL1660,"")</f>
        <v/>
      </c>
      <c r="AK1660" s="294" t="str">
        <f>IF(日報入力!G1660&gt;0,AI1660-AJ1660,"")</f>
        <v/>
      </c>
      <c r="AL1660" s="292" t="str">
        <f>IF(日報入力!G1660&gt;0,日報入力!E1660*日報入力!AM1660,"")</f>
        <v/>
      </c>
      <c r="AM1660" s="292" t="str">
        <f>IF(日報入力!G1660&gt;0,日報入力!AB1660*日報入力!AM1660,"")</f>
        <v/>
      </c>
      <c r="AN1660" s="68" t="str">
        <f>IF(日報入力!G1660&gt;0,日報入力!C1660,"")</f>
        <v/>
      </c>
      <c r="AO1660" s="68" t="str">
        <f>日報入力!B1660</f>
        <v/>
      </c>
      <c r="AP1660" s="68" t="str">
        <f>IF(日報入力!AQ1660,日報入力!BA1660,"")</f>
        <v/>
      </c>
      <c r="AQ1660" s="68" t="str">
        <f>IF(日報入力!AR1660,日報入力!BB1660,"")</f>
        <v/>
      </c>
      <c r="AR1660" s="68" t="str">
        <f>IF(日報入力!AS1660,"N勤","")</f>
        <v/>
      </c>
      <c r="AS1660" s="295" t="e">
        <f t="shared" si="95"/>
        <v>#VALUE!</v>
      </c>
      <c r="AT1660" s="439" t="str">
        <f>日報入力!AY1660</f>
        <v/>
      </c>
      <c r="AU1660" s="518" t="str">
        <f>IF(日報入力!G1660,G1660*60/E1660,"")</f>
        <v/>
      </c>
      <c r="AV1660" s="528" t="str">
        <f>IF(日報入力!AT1660,日報入力!AT1660,"")</f>
        <v/>
      </c>
      <c r="AW1660" s="529" t="str">
        <f>IF(日報入力!AT1660,AE1660/日報入力!AT1660,"")</f>
        <v/>
      </c>
      <c r="AX1660" s="530" t="e">
        <f>IF(1&lt;日報集計!AT1660,AT1660/(((F1660-I1660-J1660-N1660-O1660)*60)/(E1660)),"")</f>
        <v>#VALUE!</v>
      </c>
      <c r="AY1660" s="664" t="str">
        <f>IF(日報入力!H1660,AT1660/(((F1660-J1660)*60)/E1660),"")</f>
        <v/>
      </c>
      <c r="AZ1660" s="664" t="str">
        <f>IF(日報入力!I1660,AT1660/((G1660*60)/E1660),"")</f>
        <v/>
      </c>
      <c r="BA1660" s="296" t="str">
        <f>IF(日報入力!G1660,G1660/F1660,"")</f>
        <v/>
      </c>
      <c r="BB1660" s="386" t="e">
        <f t="shared" si="96"/>
        <v>#VALUE!</v>
      </c>
      <c r="BC1660" s="386" t="e">
        <f t="shared" si="97"/>
        <v>#VALUE!</v>
      </c>
      <c r="BD1660" s="80">
        <f>日報入力!AU1660</f>
        <v>0</v>
      </c>
      <c r="BE1660" s="534" t="str">
        <f>IF(日報入力!AV1660,日報入力!AV1660,"")</f>
        <v/>
      </c>
      <c r="BF1660" s="534" t="str">
        <f>IF(日報入力!AW1660,日報入力!AW1660,"")</f>
        <v/>
      </c>
      <c r="BG1660" s="398" t="str">
        <f>IF(日報入力!G1660,日報入力!K1660*日報入力!D1660*日報入力!BC1660,"")</f>
        <v/>
      </c>
    </row>
    <row r="1661" spans="1:59" ht="20.25" hidden="1" customHeight="1" x14ac:dyDescent="0.15">
      <c r="A1661" s="302" t="str">
        <f>IF(日報入力!G1661="","",日報入力!G1661)</f>
        <v/>
      </c>
      <c r="B1661" s="291" t="str">
        <f>IF(日報入力!G1661="","",日報入力!H1661)</f>
        <v/>
      </c>
      <c r="C1661" s="291" t="str">
        <f>IF(日報入力!G1661="","",日報入力!I1661)</f>
        <v/>
      </c>
      <c r="D1661" s="291" t="str">
        <f>IF(日報入力!G1661="","",日報入力!J1661)</f>
        <v/>
      </c>
      <c r="E1661" s="291" t="str">
        <f>IF(日報入力!G1661="","",日報入力!K1661)</f>
        <v/>
      </c>
      <c r="F1661" s="291" t="str">
        <f>IF(日報入力!G1661="","",日報入力!L1661)</f>
        <v/>
      </c>
      <c r="G1661" s="291" t="str">
        <f>IF(日報入力!G1661="","",日報入力!L1661-日報入力!O1661-日報入力!P1661-日報入力!Q1661-日報入力!R1661-日報入力!S1661-日報入力!T1661-日報入力!U1661-日報入力!V1661-日報入力!W1661-日報入力!X1661-日報入力!Y1661-日報入力!Z1661)</f>
        <v/>
      </c>
      <c r="H1661" s="291" t="str">
        <f>IF(日報入力!G1661="","",IF(日報入力!M1661&gt;=0,日報入力!M1661*F1661,F1661))</f>
        <v/>
      </c>
      <c r="I1661" s="291" t="str">
        <f>IF(日報入力!G1661="","",日報入力!O1661)</f>
        <v/>
      </c>
      <c r="J1661" s="291" t="str">
        <f>IF(日報入力!G1661="","",日報入力!P1661)</f>
        <v/>
      </c>
      <c r="K1661" s="291" t="str">
        <f>IF(日報入力!G1661="","",日報入力!Q1661)</f>
        <v/>
      </c>
      <c r="L1661" s="291" t="str">
        <f>IF(日報入力!G1661="","",日報入力!R1661)</f>
        <v/>
      </c>
      <c r="M1661" s="291" t="str">
        <f>IF(日報入力!G1661="","",日報入力!S1661)</f>
        <v/>
      </c>
      <c r="N1661" s="291" t="str">
        <f>IF(日報入力!G1661="","",日報入力!T1661)</f>
        <v/>
      </c>
      <c r="O1661" s="291" t="str">
        <f>IF(日報入力!G1661="","",日報入力!U1661)</f>
        <v/>
      </c>
      <c r="P1661" s="291" t="str">
        <f>IF(日報入力!G1661="","",日報入力!V1661)</f>
        <v/>
      </c>
      <c r="Q1661" s="291" t="str">
        <f>IF(日報入力!G1661="","",日報入力!W1661)</f>
        <v/>
      </c>
      <c r="R1661" s="291" t="str">
        <f>IF(日報入力!G1661="","",日報入力!X1661)</f>
        <v/>
      </c>
      <c r="S1661" s="291" t="str">
        <f>IF(日報入力!G1661="","",日報入力!Y1661)</f>
        <v/>
      </c>
      <c r="T1661" s="291" t="str">
        <f>IF(日報入力!G1661="","",日報入力!Z1661)</f>
        <v/>
      </c>
      <c r="U1661" s="291" t="str">
        <f>IF(日報入力!G1661="","",日報入力!AA1661)</f>
        <v/>
      </c>
      <c r="V1661" s="378" t="str">
        <f>IF(日報入力!G1661="","",日報入力!AB1661)</f>
        <v/>
      </c>
      <c r="W1661" s="291" t="str">
        <f>IF(日報入力!G1661="","",日報入力!AC1661)</f>
        <v/>
      </c>
      <c r="X1661" s="291" t="str">
        <f>IF(日報入力!G1661="","",日報入力!AD1661)</f>
        <v/>
      </c>
      <c r="Y1661" s="291" t="str">
        <f>IF(日報入力!G1661="","",日報入力!AE1661)</f>
        <v/>
      </c>
      <c r="Z1661" s="291" t="str">
        <f>IF(日報入力!G1661="","",日報入力!AF1661)</f>
        <v/>
      </c>
      <c r="AA1661" s="291" t="str">
        <f>IF(日報入力!G1661="","",日報入力!AG1661)</f>
        <v/>
      </c>
      <c r="AB1661" s="291" t="str">
        <f>IF(日報入力!G1661="","",日報入力!AH1661)</f>
        <v/>
      </c>
      <c r="AC1661" s="291" t="str">
        <f>IF(日報入力!G1661="","",日報入力!AI1661)</f>
        <v/>
      </c>
      <c r="AD1661" s="291" t="str">
        <f>IF(日報入力!G1661="","",日報入力!AJ1661)</f>
        <v/>
      </c>
      <c r="AE1661" s="292" t="str">
        <f>IF(日報入力!G1661="","",日報入力!E1661)</f>
        <v/>
      </c>
      <c r="AF1661" s="293" t="str">
        <f>IF(日報入力!G1661="","",日報入力!AK1661)</f>
        <v/>
      </c>
      <c r="AG1661" s="293" t="str">
        <f>IF(日報入力!G1661="","",日報入力!AL1661)</f>
        <v/>
      </c>
      <c r="AH1661" s="293" t="str">
        <f>IF(日報入力!G1661="","",日報入力!AM1661)</f>
        <v/>
      </c>
      <c r="AI1661" s="294" t="str">
        <f>IF(日報入力!G1661&gt;0,日報入力!D1661*日報入力!K1661*日報入力!AL1661,"")</f>
        <v/>
      </c>
      <c r="AJ1661" s="294" t="str">
        <f>IF(日報入力!G1661&gt;0,日報入力!E1661*日報入力!AL1661,"")</f>
        <v/>
      </c>
      <c r="AK1661" s="294" t="str">
        <f>IF(日報入力!G1661&gt;0,AI1661-AJ1661,"")</f>
        <v/>
      </c>
      <c r="AL1661" s="292" t="str">
        <f>IF(日報入力!G1661&gt;0,日報入力!E1661*日報入力!AM1661,"")</f>
        <v/>
      </c>
      <c r="AM1661" s="292" t="str">
        <f>IF(日報入力!G1661&gt;0,日報入力!AB1661*日報入力!AM1661,"")</f>
        <v/>
      </c>
      <c r="AN1661" s="68" t="str">
        <f>IF(日報入力!G1661&gt;0,日報入力!C1661,"")</f>
        <v/>
      </c>
      <c r="AO1661" s="68" t="str">
        <f>日報入力!B1661</f>
        <v/>
      </c>
      <c r="AP1661" s="68" t="str">
        <f>IF(日報入力!AQ1661,日報入力!BA1661,"")</f>
        <v/>
      </c>
      <c r="AQ1661" s="68" t="str">
        <f>IF(日報入力!AR1661,日報入力!BB1661,"")</f>
        <v/>
      </c>
      <c r="AR1661" s="68" t="str">
        <f>IF(日報入力!AS1661,"N勤","")</f>
        <v/>
      </c>
      <c r="AS1661" s="295" t="e">
        <f t="shared" si="95"/>
        <v>#VALUE!</v>
      </c>
      <c r="AT1661" s="439" t="str">
        <f>日報入力!AY1661</f>
        <v/>
      </c>
      <c r="AU1661" s="518" t="str">
        <f>IF(日報入力!G1661,G1661*60/E1661,"")</f>
        <v/>
      </c>
      <c r="AV1661" s="528" t="str">
        <f>IF(日報入力!AT1661,日報入力!AT1661,"")</f>
        <v/>
      </c>
      <c r="AW1661" s="529" t="str">
        <f>IF(日報入力!AT1661,AE1661/日報入力!AT1661,"")</f>
        <v/>
      </c>
      <c r="AX1661" s="530" t="e">
        <f>IF(1&lt;日報集計!AT1661,AT1661/(((F1661-I1661-J1661-N1661-O1661)*60)/(E1661)),"")</f>
        <v>#VALUE!</v>
      </c>
      <c r="AY1661" s="664" t="str">
        <f>IF(日報入力!H1661,AT1661/(((F1661-J1661)*60)/E1661),"")</f>
        <v/>
      </c>
      <c r="AZ1661" s="664" t="str">
        <f>IF(日報入力!I1661,AT1661/((G1661*60)/E1661),"")</f>
        <v/>
      </c>
      <c r="BA1661" s="296" t="str">
        <f>IF(日報入力!G1661,G1661/F1661,"")</f>
        <v/>
      </c>
      <c r="BB1661" s="386" t="e">
        <f t="shared" si="96"/>
        <v>#VALUE!</v>
      </c>
      <c r="BC1661" s="386" t="e">
        <f t="shared" si="97"/>
        <v>#VALUE!</v>
      </c>
      <c r="BD1661" s="80">
        <f>日報入力!AU1661</f>
        <v>0</v>
      </c>
      <c r="BE1661" s="534" t="str">
        <f>IF(日報入力!AV1661,日報入力!AV1661,"")</f>
        <v/>
      </c>
      <c r="BF1661" s="534" t="str">
        <f>IF(日報入力!AW1661,日報入力!AW1661,"")</f>
        <v/>
      </c>
      <c r="BG1661" s="398" t="str">
        <f>IF(日報入力!G1661,日報入力!K1661*日報入力!D1661*日報入力!BC1661,"")</f>
        <v/>
      </c>
    </row>
    <row r="1662" spans="1:59" ht="20.25" hidden="1" customHeight="1" x14ac:dyDescent="0.15">
      <c r="A1662" s="302" t="str">
        <f>IF(日報入力!G1662="","",日報入力!G1662)</f>
        <v/>
      </c>
      <c r="B1662" s="291" t="str">
        <f>IF(日報入力!G1662="","",日報入力!H1662)</f>
        <v/>
      </c>
      <c r="C1662" s="291" t="str">
        <f>IF(日報入力!G1662="","",日報入力!I1662)</f>
        <v/>
      </c>
      <c r="D1662" s="291" t="str">
        <f>IF(日報入力!G1662="","",日報入力!J1662)</f>
        <v/>
      </c>
      <c r="E1662" s="291" t="str">
        <f>IF(日報入力!G1662="","",日報入力!K1662)</f>
        <v/>
      </c>
      <c r="F1662" s="291" t="str">
        <f>IF(日報入力!G1662="","",日報入力!L1662)</f>
        <v/>
      </c>
      <c r="G1662" s="291" t="str">
        <f>IF(日報入力!G1662="","",日報入力!L1662-日報入力!O1662-日報入力!P1662-日報入力!Q1662-日報入力!R1662-日報入力!S1662-日報入力!T1662-日報入力!U1662-日報入力!V1662-日報入力!W1662-日報入力!X1662-日報入力!Y1662-日報入力!Z1662)</f>
        <v/>
      </c>
      <c r="H1662" s="291" t="str">
        <f>IF(日報入力!G1662="","",IF(日報入力!M1662&gt;=0,日報入力!M1662*F1662,F1662))</f>
        <v/>
      </c>
      <c r="I1662" s="291" t="str">
        <f>IF(日報入力!G1662="","",日報入力!O1662)</f>
        <v/>
      </c>
      <c r="J1662" s="291" t="str">
        <f>IF(日報入力!G1662="","",日報入力!P1662)</f>
        <v/>
      </c>
      <c r="K1662" s="291" t="str">
        <f>IF(日報入力!G1662="","",日報入力!Q1662)</f>
        <v/>
      </c>
      <c r="L1662" s="291" t="str">
        <f>IF(日報入力!G1662="","",日報入力!R1662)</f>
        <v/>
      </c>
      <c r="M1662" s="291" t="str">
        <f>IF(日報入力!G1662="","",日報入力!S1662)</f>
        <v/>
      </c>
      <c r="N1662" s="291" t="str">
        <f>IF(日報入力!G1662="","",日報入力!T1662)</f>
        <v/>
      </c>
      <c r="O1662" s="291" t="str">
        <f>IF(日報入力!G1662="","",日報入力!U1662)</f>
        <v/>
      </c>
      <c r="P1662" s="291" t="str">
        <f>IF(日報入力!G1662="","",日報入力!V1662)</f>
        <v/>
      </c>
      <c r="Q1662" s="291" t="str">
        <f>IF(日報入力!G1662="","",日報入力!W1662)</f>
        <v/>
      </c>
      <c r="R1662" s="291" t="str">
        <f>IF(日報入力!G1662="","",日報入力!X1662)</f>
        <v/>
      </c>
      <c r="S1662" s="291" t="str">
        <f>IF(日報入力!G1662="","",日報入力!Y1662)</f>
        <v/>
      </c>
      <c r="T1662" s="291" t="str">
        <f>IF(日報入力!G1662="","",日報入力!Z1662)</f>
        <v/>
      </c>
      <c r="U1662" s="291" t="str">
        <f>IF(日報入力!G1662="","",日報入力!AA1662)</f>
        <v/>
      </c>
      <c r="V1662" s="378" t="str">
        <f>IF(日報入力!G1662="","",日報入力!AB1662)</f>
        <v/>
      </c>
      <c r="W1662" s="291" t="str">
        <f>IF(日報入力!G1662="","",日報入力!AC1662)</f>
        <v/>
      </c>
      <c r="X1662" s="291" t="str">
        <f>IF(日報入力!G1662="","",日報入力!AD1662)</f>
        <v/>
      </c>
      <c r="Y1662" s="291" t="str">
        <f>IF(日報入力!G1662="","",日報入力!AE1662)</f>
        <v/>
      </c>
      <c r="Z1662" s="291" t="str">
        <f>IF(日報入力!G1662="","",日報入力!AF1662)</f>
        <v/>
      </c>
      <c r="AA1662" s="291" t="str">
        <f>IF(日報入力!G1662="","",日報入力!AG1662)</f>
        <v/>
      </c>
      <c r="AB1662" s="291" t="str">
        <f>IF(日報入力!G1662="","",日報入力!AH1662)</f>
        <v/>
      </c>
      <c r="AC1662" s="291" t="str">
        <f>IF(日報入力!G1662="","",日報入力!AI1662)</f>
        <v/>
      </c>
      <c r="AD1662" s="291" t="str">
        <f>IF(日報入力!G1662="","",日報入力!AJ1662)</f>
        <v/>
      </c>
      <c r="AE1662" s="292" t="str">
        <f>IF(日報入力!G1662="","",日報入力!E1662)</f>
        <v/>
      </c>
      <c r="AF1662" s="293" t="str">
        <f>IF(日報入力!G1662="","",日報入力!AK1662)</f>
        <v/>
      </c>
      <c r="AG1662" s="293" t="str">
        <f>IF(日報入力!G1662="","",日報入力!AL1662)</f>
        <v/>
      </c>
      <c r="AH1662" s="293" t="str">
        <f>IF(日報入力!G1662="","",日報入力!AM1662)</f>
        <v/>
      </c>
      <c r="AI1662" s="294" t="str">
        <f>IF(日報入力!G1662&gt;0,日報入力!D1662*日報入力!K1662*日報入力!AL1662,"")</f>
        <v/>
      </c>
      <c r="AJ1662" s="294" t="str">
        <f>IF(日報入力!G1662&gt;0,日報入力!E1662*日報入力!AL1662,"")</f>
        <v/>
      </c>
      <c r="AK1662" s="294" t="str">
        <f>IF(日報入力!G1662&gt;0,AI1662-AJ1662,"")</f>
        <v/>
      </c>
      <c r="AL1662" s="292" t="str">
        <f>IF(日報入力!G1662&gt;0,日報入力!E1662*日報入力!AM1662,"")</f>
        <v/>
      </c>
      <c r="AM1662" s="292" t="str">
        <f>IF(日報入力!G1662&gt;0,日報入力!AB1662*日報入力!AM1662,"")</f>
        <v/>
      </c>
      <c r="AN1662" s="68" t="str">
        <f>IF(日報入力!G1662&gt;0,日報入力!C1662,"")</f>
        <v/>
      </c>
      <c r="AO1662" s="68" t="str">
        <f>日報入力!B1662</f>
        <v/>
      </c>
      <c r="AP1662" s="68" t="str">
        <f>IF(日報入力!AQ1662,日報入力!BA1662,"")</f>
        <v/>
      </c>
      <c r="AQ1662" s="68" t="str">
        <f>IF(日報入力!AR1662,日報入力!BB1662,"")</f>
        <v/>
      </c>
      <c r="AR1662" s="68" t="str">
        <f>IF(日報入力!AS1662,"N勤","")</f>
        <v/>
      </c>
      <c r="AS1662" s="295" t="e">
        <f t="shared" si="95"/>
        <v>#VALUE!</v>
      </c>
      <c r="AT1662" s="439" t="str">
        <f>日報入力!AY1662</f>
        <v/>
      </c>
      <c r="AU1662" s="518" t="str">
        <f>IF(日報入力!G1662,G1662*60/E1662,"")</f>
        <v/>
      </c>
      <c r="AV1662" s="528" t="str">
        <f>IF(日報入力!AT1662,日報入力!AT1662,"")</f>
        <v/>
      </c>
      <c r="AW1662" s="529" t="str">
        <f>IF(日報入力!AT1662,AE1662/日報入力!AT1662,"")</f>
        <v/>
      </c>
      <c r="AX1662" s="530" t="e">
        <f>IF(1&lt;日報集計!AT1662,AT1662/(((F1662-I1662-J1662-N1662-O1662)*60)/(E1662)),"")</f>
        <v>#VALUE!</v>
      </c>
      <c r="AY1662" s="664" t="str">
        <f>IF(日報入力!H1662,AT1662/(((F1662-J1662)*60)/E1662),"")</f>
        <v/>
      </c>
      <c r="AZ1662" s="664" t="str">
        <f>IF(日報入力!I1662,AT1662/((G1662*60)/E1662),"")</f>
        <v/>
      </c>
      <c r="BA1662" s="296" t="str">
        <f>IF(日報入力!G1662,G1662/F1662,"")</f>
        <v/>
      </c>
      <c r="BB1662" s="386" t="e">
        <f t="shared" si="96"/>
        <v>#VALUE!</v>
      </c>
      <c r="BC1662" s="386" t="e">
        <f t="shared" si="97"/>
        <v>#VALUE!</v>
      </c>
      <c r="BD1662" s="80">
        <f>日報入力!AU1662</f>
        <v>0</v>
      </c>
      <c r="BE1662" s="534" t="str">
        <f>IF(日報入力!AV1662,日報入力!AV1662,"")</f>
        <v/>
      </c>
      <c r="BF1662" s="534" t="str">
        <f>IF(日報入力!AW1662,日報入力!AW1662,"")</f>
        <v/>
      </c>
      <c r="BG1662" s="398" t="str">
        <f>IF(日報入力!G1662,日報入力!K1662*日報入力!D1662*日報入力!BC1662,"")</f>
        <v/>
      </c>
    </row>
    <row r="1663" spans="1:59" ht="20.25" hidden="1" customHeight="1" x14ac:dyDescent="0.15">
      <c r="A1663" s="302" t="str">
        <f>IF(日報入力!G1663="","",日報入力!G1663)</f>
        <v/>
      </c>
      <c r="B1663" s="291" t="str">
        <f>IF(日報入力!G1663="","",日報入力!H1663)</f>
        <v/>
      </c>
      <c r="C1663" s="291" t="str">
        <f>IF(日報入力!G1663="","",日報入力!I1663)</f>
        <v/>
      </c>
      <c r="D1663" s="291" t="str">
        <f>IF(日報入力!G1663="","",日報入力!J1663)</f>
        <v/>
      </c>
      <c r="E1663" s="291" t="str">
        <f>IF(日報入力!G1663="","",日報入力!K1663)</f>
        <v/>
      </c>
      <c r="F1663" s="291" t="str">
        <f>IF(日報入力!G1663="","",日報入力!L1663)</f>
        <v/>
      </c>
      <c r="G1663" s="291" t="str">
        <f>IF(日報入力!G1663="","",日報入力!L1663-日報入力!O1663-日報入力!P1663-日報入力!Q1663-日報入力!R1663-日報入力!S1663-日報入力!T1663-日報入力!U1663-日報入力!V1663-日報入力!W1663-日報入力!X1663-日報入力!Y1663-日報入力!Z1663)</f>
        <v/>
      </c>
      <c r="H1663" s="291" t="str">
        <f>IF(日報入力!G1663="","",IF(日報入力!M1663&gt;=0,日報入力!M1663*F1663,F1663))</f>
        <v/>
      </c>
      <c r="I1663" s="291" t="str">
        <f>IF(日報入力!G1663="","",日報入力!O1663)</f>
        <v/>
      </c>
      <c r="J1663" s="291" t="str">
        <f>IF(日報入力!G1663="","",日報入力!P1663)</f>
        <v/>
      </c>
      <c r="K1663" s="291" t="str">
        <f>IF(日報入力!G1663="","",日報入力!Q1663)</f>
        <v/>
      </c>
      <c r="L1663" s="291" t="str">
        <f>IF(日報入力!G1663="","",日報入力!R1663)</f>
        <v/>
      </c>
      <c r="M1663" s="291" t="str">
        <f>IF(日報入力!G1663="","",日報入力!S1663)</f>
        <v/>
      </c>
      <c r="N1663" s="291" t="str">
        <f>IF(日報入力!G1663="","",日報入力!T1663)</f>
        <v/>
      </c>
      <c r="O1663" s="291" t="str">
        <f>IF(日報入力!G1663="","",日報入力!U1663)</f>
        <v/>
      </c>
      <c r="P1663" s="291" t="str">
        <f>IF(日報入力!G1663="","",日報入力!V1663)</f>
        <v/>
      </c>
      <c r="Q1663" s="291" t="str">
        <f>IF(日報入力!G1663="","",日報入力!W1663)</f>
        <v/>
      </c>
      <c r="R1663" s="291" t="str">
        <f>IF(日報入力!G1663="","",日報入力!X1663)</f>
        <v/>
      </c>
      <c r="S1663" s="291" t="str">
        <f>IF(日報入力!G1663="","",日報入力!Y1663)</f>
        <v/>
      </c>
      <c r="T1663" s="291" t="str">
        <f>IF(日報入力!G1663="","",日報入力!Z1663)</f>
        <v/>
      </c>
      <c r="U1663" s="291" t="str">
        <f>IF(日報入力!G1663="","",日報入力!AA1663)</f>
        <v/>
      </c>
      <c r="V1663" s="378" t="str">
        <f>IF(日報入力!G1663="","",日報入力!AB1663)</f>
        <v/>
      </c>
      <c r="W1663" s="291" t="str">
        <f>IF(日報入力!G1663="","",日報入力!AC1663)</f>
        <v/>
      </c>
      <c r="X1663" s="291" t="str">
        <f>IF(日報入力!G1663="","",日報入力!AD1663)</f>
        <v/>
      </c>
      <c r="Y1663" s="291" t="str">
        <f>IF(日報入力!G1663="","",日報入力!AE1663)</f>
        <v/>
      </c>
      <c r="Z1663" s="291" t="str">
        <f>IF(日報入力!G1663="","",日報入力!AF1663)</f>
        <v/>
      </c>
      <c r="AA1663" s="291" t="str">
        <f>IF(日報入力!G1663="","",日報入力!AG1663)</f>
        <v/>
      </c>
      <c r="AB1663" s="291" t="str">
        <f>IF(日報入力!G1663="","",日報入力!AH1663)</f>
        <v/>
      </c>
      <c r="AC1663" s="291" t="str">
        <f>IF(日報入力!G1663="","",日報入力!AI1663)</f>
        <v/>
      </c>
      <c r="AD1663" s="291" t="str">
        <f>IF(日報入力!G1663="","",日報入力!AJ1663)</f>
        <v/>
      </c>
      <c r="AE1663" s="292" t="str">
        <f>IF(日報入力!G1663="","",日報入力!E1663)</f>
        <v/>
      </c>
      <c r="AF1663" s="293" t="str">
        <f>IF(日報入力!G1663="","",日報入力!AK1663)</f>
        <v/>
      </c>
      <c r="AG1663" s="293" t="str">
        <f>IF(日報入力!G1663="","",日報入力!AL1663)</f>
        <v/>
      </c>
      <c r="AH1663" s="293" t="str">
        <f>IF(日報入力!G1663="","",日報入力!AM1663)</f>
        <v/>
      </c>
      <c r="AI1663" s="294" t="str">
        <f>IF(日報入力!G1663&gt;0,日報入力!D1663*日報入力!K1663*日報入力!AL1663,"")</f>
        <v/>
      </c>
      <c r="AJ1663" s="294" t="str">
        <f>IF(日報入力!G1663&gt;0,日報入力!E1663*日報入力!AL1663,"")</f>
        <v/>
      </c>
      <c r="AK1663" s="294" t="str">
        <f>IF(日報入力!G1663&gt;0,AI1663-AJ1663,"")</f>
        <v/>
      </c>
      <c r="AL1663" s="292" t="str">
        <f>IF(日報入力!G1663&gt;0,日報入力!E1663*日報入力!AM1663,"")</f>
        <v/>
      </c>
      <c r="AM1663" s="292" t="str">
        <f>IF(日報入力!G1663&gt;0,日報入力!AB1663*日報入力!AM1663,"")</f>
        <v/>
      </c>
      <c r="AN1663" s="68" t="str">
        <f>IF(日報入力!G1663&gt;0,日報入力!C1663,"")</f>
        <v/>
      </c>
      <c r="AO1663" s="68" t="str">
        <f>日報入力!B1663</f>
        <v/>
      </c>
      <c r="AP1663" s="68" t="str">
        <f>IF(日報入力!AQ1663,日報入力!BA1663,"")</f>
        <v/>
      </c>
      <c r="AQ1663" s="68" t="str">
        <f>IF(日報入力!AR1663,日報入力!BB1663,"")</f>
        <v/>
      </c>
      <c r="AR1663" s="68" t="str">
        <f>IF(日報入力!AS1663,"N勤","")</f>
        <v/>
      </c>
      <c r="AS1663" s="295" t="e">
        <f t="shared" si="95"/>
        <v>#VALUE!</v>
      </c>
      <c r="AT1663" s="439" t="str">
        <f>日報入力!AY1663</f>
        <v/>
      </c>
      <c r="AU1663" s="518" t="str">
        <f>IF(日報入力!G1663,G1663*60/E1663,"")</f>
        <v/>
      </c>
      <c r="AV1663" s="528" t="str">
        <f>IF(日報入力!AT1663,日報入力!AT1663,"")</f>
        <v/>
      </c>
      <c r="AW1663" s="529" t="str">
        <f>IF(日報入力!AT1663,AE1663/日報入力!AT1663,"")</f>
        <v/>
      </c>
      <c r="AX1663" s="530" t="e">
        <f>IF(1&lt;日報集計!AT1663,AT1663/(((F1663-I1663-J1663-N1663-O1663)*60)/(E1663)),"")</f>
        <v>#VALUE!</v>
      </c>
      <c r="AY1663" s="664" t="str">
        <f>IF(日報入力!H1663,AT1663/(((F1663-J1663)*60)/E1663),"")</f>
        <v/>
      </c>
      <c r="AZ1663" s="664" t="str">
        <f>IF(日報入力!I1663,AT1663/((G1663*60)/E1663),"")</f>
        <v/>
      </c>
      <c r="BA1663" s="296" t="str">
        <f>IF(日報入力!G1663,G1663/F1663,"")</f>
        <v/>
      </c>
      <c r="BB1663" s="386" t="e">
        <f t="shared" si="96"/>
        <v>#VALUE!</v>
      </c>
      <c r="BC1663" s="386" t="e">
        <f t="shared" si="97"/>
        <v>#VALUE!</v>
      </c>
      <c r="BD1663" s="80">
        <f>日報入力!AU1663</f>
        <v>0</v>
      </c>
      <c r="BE1663" s="534" t="str">
        <f>IF(日報入力!AV1663,日報入力!AV1663,"")</f>
        <v/>
      </c>
      <c r="BF1663" s="534" t="str">
        <f>IF(日報入力!AW1663,日報入力!AW1663,"")</f>
        <v/>
      </c>
      <c r="BG1663" s="398" t="str">
        <f>IF(日報入力!G1663,日報入力!K1663*日報入力!D1663*日報入力!BC1663,"")</f>
        <v/>
      </c>
    </row>
    <row r="1664" spans="1:59" ht="20.25" hidden="1" customHeight="1" x14ac:dyDescent="0.15">
      <c r="A1664" s="302" t="str">
        <f>IF(日報入力!G1664="","",日報入力!G1664)</f>
        <v/>
      </c>
      <c r="B1664" s="291" t="str">
        <f>IF(日報入力!G1664="","",日報入力!H1664)</f>
        <v/>
      </c>
      <c r="C1664" s="291" t="str">
        <f>IF(日報入力!G1664="","",日報入力!I1664)</f>
        <v/>
      </c>
      <c r="D1664" s="291" t="str">
        <f>IF(日報入力!G1664="","",日報入力!J1664)</f>
        <v/>
      </c>
      <c r="E1664" s="291" t="str">
        <f>IF(日報入力!G1664="","",日報入力!K1664)</f>
        <v/>
      </c>
      <c r="F1664" s="291" t="str">
        <f>IF(日報入力!G1664="","",日報入力!L1664)</f>
        <v/>
      </c>
      <c r="G1664" s="291" t="str">
        <f>IF(日報入力!G1664="","",日報入力!L1664-日報入力!O1664-日報入力!P1664-日報入力!Q1664-日報入力!R1664-日報入力!S1664-日報入力!T1664-日報入力!U1664-日報入力!V1664-日報入力!W1664-日報入力!X1664-日報入力!Y1664-日報入力!Z1664)</f>
        <v/>
      </c>
      <c r="H1664" s="291" t="str">
        <f>IF(日報入力!G1664="","",IF(日報入力!M1664&gt;=0,日報入力!M1664*F1664,F1664))</f>
        <v/>
      </c>
      <c r="I1664" s="291" t="str">
        <f>IF(日報入力!G1664="","",日報入力!O1664)</f>
        <v/>
      </c>
      <c r="J1664" s="291" t="str">
        <f>IF(日報入力!G1664="","",日報入力!P1664)</f>
        <v/>
      </c>
      <c r="K1664" s="291" t="str">
        <f>IF(日報入力!G1664="","",日報入力!Q1664)</f>
        <v/>
      </c>
      <c r="L1664" s="291" t="str">
        <f>IF(日報入力!G1664="","",日報入力!R1664)</f>
        <v/>
      </c>
      <c r="M1664" s="291" t="str">
        <f>IF(日報入力!G1664="","",日報入力!S1664)</f>
        <v/>
      </c>
      <c r="N1664" s="291" t="str">
        <f>IF(日報入力!G1664="","",日報入力!T1664)</f>
        <v/>
      </c>
      <c r="O1664" s="291" t="str">
        <f>IF(日報入力!G1664="","",日報入力!U1664)</f>
        <v/>
      </c>
      <c r="P1664" s="291" t="str">
        <f>IF(日報入力!G1664="","",日報入力!V1664)</f>
        <v/>
      </c>
      <c r="Q1664" s="291" t="str">
        <f>IF(日報入力!G1664="","",日報入力!W1664)</f>
        <v/>
      </c>
      <c r="R1664" s="291" t="str">
        <f>IF(日報入力!G1664="","",日報入力!X1664)</f>
        <v/>
      </c>
      <c r="S1664" s="291" t="str">
        <f>IF(日報入力!G1664="","",日報入力!Y1664)</f>
        <v/>
      </c>
      <c r="T1664" s="291" t="str">
        <f>IF(日報入力!G1664="","",日報入力!Z1664)</f>
        <v/>
      </c>
      <c r="U1664" s="291" t="str">
        <f>IF(日報入力!G1664="","",日報入力!AA1664)</f>
        <v/>
      </c>
      <c r="V1664" s="378" t="str">
        <f>IF(日報入力!G1664="","",日報入力!AB1664)</f>
        <v/>
      </c>
      <c r="W1664" s="291" t="str">
        <f>IF(日報入力!G1664="","",日報入力!AC1664)</f>
        <v/>
      </c>
      <c r="X1664" s="291" t="str">
        <f>IF(日報入力!G1664="","",日報入力!AD1664)</f>
        <v/>
      </c>
      <c r="Y1664" s="291" t="str">
        <f>IF(日報入力!G1664="","",日報入力!AE1664)</f>
        <v/>
      </c>
      <c r="Z1664" s="291" t="str">
        <f>IF(日報入力!G1664="","",日報入力!AF1664)</f>
        <v/>
      </c>
      <c r="AA1664" s="291" t="str">
        <f>IF(日報入力!G1664="","",日報入力!AG1664)</f>
        <v/>
      </c>
      <c r="AB1664" s="291" t="str">
        <f>IF(日報入力!G1664="","",日報入力!AH1664)</f>
        <v/>
      </c>
      <c r="AC1664" s="291" t="str">
        <f>IF(日報入力!G1664="","",日報入力!AI1664)</f>
        <v/>
      </c>
      <c r="AD1664" s="291" t="str">
        <f>IF(日報入力!G1664="","",日報入力!AJ1664)</f>
        <v/>
      </c>
      <c r="AE1664" s="292" t="str">
        <f>IF(日報入力!G1664="","",日報入力!E1664)</f>
        <v/>
      </c>
      <c r="AF1664" s="293" t="str">
        <f>IF(日報入力!G1664="","",日報入力!AK1664)</f>
        <v/>
      </c>
      <c r="AG1664" s="293" t="str">
        <f>IF(日報入力!G1664="","",日報入力!AL1664)</f>
        <v/>
      </c>
      <c r="AH1664" s="293" t="str">
        <f>IF(日報入力!G1664="","",日報入力!AM1664)</f>
        <v/>
      </c>
      <c r="AI1664" s="294" t="str">
        <f>IF(日報入力!G1664&gt;0,日報入力!D1664*日報入力!K1664*日報入力!AL1664,"")</f>
        <v/>
      </c>
      <c r="AJ1664" s="294" t="str">
        <f>IF(日報入力!G1664&gt;0,日報入力!E1664*日報入力!AL1664,"")</f>
        <v/>
      </c>
      <c r="AK1664" s="294" t="str">
        <f>IF(日報入力!G1664&gt;0,AI1664-AJ1664,"")</f>
        <v/>
      </c>
      <c r="AL1664" s="292" t="str">
        <f>IF(日報入力!G1664&gt;0,日報入力!E1664*日報入力!AM1664,"")</f>
        <v/>
      </c>
      <c r="AM1664" s="292" t="str">
        <f>IF(日報入力!G1664&gt;0,日報入力!AB1664*日報入力!AM1664,"")</f>
        <v/>
      </c>
      <c r="AN1664" s="68" t="str">
        <f>IF(日報入力!G1664&gt;0,日報入力!C1664,"")</f>
        <v/>
      </c>
      <c r="AO1664" s="68" t="str">
        <f>日報入力!B1664</f>
        <v/>
      </c>
      <c r="AP1664" s="68" t="str">
        <f>IF(日報入力!AQ1664,日報入力!BA1664,"")</f>
        <v/>
      </c>
      <c r="AQ1664" s="68" t="str">
        <f>IF(日報入力!AR1664,日報入力!BB1664,"")</f>
        <v/>
      </c>
      <c r="AR1664" s="68" t="str">
        <f>IF(日報入力!AS1664,"N勤","")</f>
        <v/>
      </c>
      <c r="AS1664" s="295" t="e">
        <f t="shared" si="95"/>
        <v>#VALUE!</v>
      </c>
      <c r="AT1664" s="439" t="str">
        <f>日報入力!AY1664</f>
        <v/>
      </c>
      <c r="AU1664" s="518" t="str">
        <f>IF(日報入力!G1664,G1664*60/E1664,"")</f>
        <v/>
      </c>
      <c r="AV1664" s="528" t="str">
        <f>IF(日報入力!AT1664,日報入力!AT1664,"")</f>
        <v/>
      </c>
      <c r="AW1664" s="529" t="str">
        <f>IF(日報入力!AT1664,AE1664/日報入力!AT1664,"")</f>
        <v/>
      </c>
      <c r="AX1664" s="530" t="e">
        <f>IF(1&lt;日報集計!AT1664,AT1664/(((F1664-I1664-J1664-N1664-O1664)*60)/(E1664)),"")</f>
        <v>#VALUE!</v>
      </c>
      <c r="AY1664" s="664" t="str">
        <f>IF(日報入力!H1664,AT1664/(((F1664-J1664)*60)/E1664),"")</f>
        <v/>
      </c>
      <c r="AZ1664" s="664" t="str">
        <f>IF(日報入力!I1664,AT1664/((G1664*60)/E1664),"")</f>
        <v/>
      </c>
      <c r="BA1664" s="296" t="str">
        <f>IF(日報入力!G1664,G1664/F1664,"")</f>
        <v/>
      </c>
      <c r="BB1664" s="386" t="e">
        <f t="shared" si="96"/>
        <v>#VALUE!</v>
      </c>
      <c r="BC1664" s="386" t="e">
        <f t="shared" si="97"/>
        <v>#VALUE!</v>
      </c>
      <c r="BD1664" s="80">
        <f>日報入力!AU1664</f>
        <v>0</v>
      </c>
      <c r="BE1664" s="534" t="str">
        <f>IF(日報入力!AV1664,日報入力!AV1664,"")</f>
        <v/>
      </c>
      <c r="BF1664" s="534" t="str">
        <f>IF(日報入力!AW1664,日報入力!AW1664,"")</f>
        <v/>
      </c>
      <c r="BG1664" s="398" t="str">
        <f>IF(日報入力!G1664,日報入力!K1664*日報入力!D1664*日報入力!BC1664,"")</f>
        <v/>
      </c>
    </row>
    <row r="1665" spans="1:59" ht="20.25" hidden="1" customHeight="1" x14ac:dyDescent="0.15">
      <c r="A1665" s="302" t="str">
        <f>IF(日報入力!G1665="","",日報入力!G1665)</f>
        <v/>
      </c>
      <c r="B1665" s="291" t="str">
        <f>IF(日報入力!G1665="","",日報入力!H1665)</f>
        <v/>
      </c>
      <c r="C1665" s="291" t="str">
        <f>IF(日報入力!G1665="","",日報入力!I1665)</f>
        <v/>
      </c>
      <c r="D1665" s="291" t="str">
        <f>IF(日報入力!G1665="","",日報入力!J1665)</f>
        <v/>
      </c>
      <c r="E1665" s="291" t="str">
        <f>IF(日報入力!G1665="","",日報入力!K1665)</f>
        <v/>
      </c>
      <c r="F1665" s="291" t="str">
        <f>IF(日報入力!G1665="","",日報入力!L1665)</f>
        <v/>
      </c>
      <c r="G1665" s="291" t="str">
        <f>IF(日報入力!G1665="","",日報入力!L1665-日報入力!O1665-日報入力!P1665-日報入力!Q1665-日報入力!R1665-日報入力!S1665-日報入力!T1665-日報入力!U1665-日報入力!V1665-日報入力!W1665-日報入力!X1665-日報入力!Y1665-日報入力!Z1665)</f>
        <v/>
      </c>
      <c r="H1665" s="291" t="str">
        <f>IF(日報入力!G1665="","",IF(日報入力!M1665&gt;=0,日報入力!M1665*F1665,F1665))</f>
        <v/>
      </c>
      <c r="I1665" s="291" t="str">
        <f>IF(日報入力!G1665="","",日報入力!O1665)</f>
        <v/>
      </c>
      <c r="J1665" s="291" t="str">
        <f>IF(日報入力!G1665="","",日報入力!P1665)</f>
        <v/>
      </c>
      <c r="K1665" s="291" t="str">
        <f>IF(日報入力!G1665="","",日報入力!Q1665)</f>
        <v/>
      </c>
      <c r="L1665" s="291" t="str">
        <f>IF(日報入力!G1665="","",日報入力!R1665)</f>
        <v/>
      </c>
      <c r="M1665" s="291" t="str">
        <f>IF(日報入力!G1665="","",日報入力!S1665)</f>
        <v/>
      </c>
      <c r="N1665" s="291" t="str">
        <f>IF(日報入力!G1665="","",日報入力!T1665)</f>
        <v/>
      </c>
      <c r="O1665" s="291" t="str">
        <f>IF(日報入力!G1665="","",日報入力!U1665)</f>
        <v/>
      </c>
      <c r="P1665" s="291" t="str">
        <f>IF(日報入力!G1665="","",日報入力!V1665)</f>
        <v/>
      </c>
      <c r="Q1665" s="291" t="str">
        <f>IF(日報入力!G1665="","",日報入力!W1665)</f>
        <v/>
      </c>
      <c r="R1665" s="291" t="str">
        <f>IF(日報入力!G1665="","",日報入力!X1665)</f>
        <v/>
      </c>
      <c r="S1665" s="291" t="str">
        <f>IF(日報入力!G1665="","",日報入力!Y1665)</f>
        <v/>
      </c>
      <c r="T1665" s="291" t="str">
        <f>IF(日報入力!G1665="","",日報入力!Z1665)</f>
        <v/>
      </c>
      <c r="U1665" s="291" t="str">
        <f>IF(日報入力!G1665="","",日報入力!AA1665)</f>
        <v/>
      </c>
      <c r="V1665" s="378" t="str">
        <f>IF(日報入力!G1665="","",日報入力!AB1665)</f>
        <v/>
      </c>
      <c r="W1665" s="291" t="str">
        <f>IF(日報入力!G1665="","",日報入力!AC1665)</f>
        <v/>
      </c>
      <c r="X1665" s="291" t="str">
        <f>IF(日報入力!G1665="","",日報入力!AD1665)</f>
        <v/>
      </c>
      <c r="Y1665" s="291" t="str">
        <f>IF(日報入力!G1665="","",日報入力!AE1665)</f>
        <v/>
      </c>
      <c r="Z1665" s="291" t="str">
        <f>IF(日報入力!G1665="","",日報入力!AF1665)</f>
        <v/>
      </c>
      <c r="AA1665" s="291" t="str">
        <f>IF(日報入力!G1665="","",日報入力!AG1665)</f>
        <v/>
      </c>
      <c r="AB1665" s="291" t="str">
        <f>IF(日報入力!G1665="","",日報入力!AH1665)</f>
        <v/>
      </c>
      <c r="AC1665" s="291" t="str">
        <f>IF(日報入力!G1665="","",日報入力!AI1665)</f>
        <v/>
      </c>
      <c r="AD1665" s="291" t="str">
        <f>IF(日報入力!G1665="","",日報入力!AJ1665)</f>
        <v/>
      </c>
      <c r="AE1665" s="292" t="str">
        <f>IF(日報入力!G1665="","",日報入力!E1665)</f>
        <v/>
      </c>
      <c r="AF1665" s="293" t="str">
        <f>IF(日報入力!G1665="","",日報入力!AK1665)</f>
        <v/>
      </c>
      <c r="AG1665" s="293" t="str">
        <f>IF(日報入力!G1665="","",日報入力!AL1665)</f>
        <v/>
      </c>
      <c r="AH1665" s="293" t="str">
        <f>IF(日報入力!G1665="","",日報入力!AM1665)</f>
        <v/>
      </c>
      <c r="AI1665" s="294" t="str">
        <f>IF(日報入力!G1665&gt;0,日報入力!D1665*日報入力!K1665*日報入力!AL1665,"")</f>
        <v/>
      </c>
      <c r="AJ1665" s="294" t="str">
        <f>IF(日報入力!G1665&gt;0,日報入力!E1665*日報入力!AL1665,"")</f>
        <v/>
      </c>
      <c r="AK1665" s="294" t="str">
        <f>IF(日報入力!G1665&gt;0,AI1665-AJ1665,"")</f>
        <v/>
      </c>
      <c r="AL1665" s="292" t="str">
        <f>IF(日報入力!G1665&gt;0,日報入力!E1665*日報入力!AM1665,"")</f>
        <v/>
      </c>
      <c r="AM1665" s="292" t="str">
        <f>IF(日報入力!G1665&gt;0,日報入力!AB1665*日報入力!AM1665,"")</f>
        <v/>
      </c>
      <c r="AN1665" s="68" t="str">
        <f>IF(日報入力!G1665&gt;0,日報入力!C1665,"")</f>
        <v/>
      </c>
      <c r="AO1665" s="68" t="str">
        <f>日報入力!B1665</f>
        <v/>
      </c>
      <c r="AP1665" s="68" t="str">
        <f>IF(日報入力!AQ1665,日報入力!BA1665,"")</f>
        <v/>
      </c>
      <c r="AQ1665" s="68" t="str">
        <f>IF(日報入力!AR1665,日報入力!BB1665,"")</f>
        <v/>
      </c>
      <c r="AR1665" s="68" t="str">
        <f>IF(日報入力!AS1665,"N勤","")</f>
        <v/>
      </c>
      <c r="AS1665" s="295" t="e">
        <f t="shared" si="95"/>
        <v>#VALUE!</v>
      </c>
      <c r="AT1665" s="439" t="str">
        <f>日報入力!AY1665</f>
        <v/>
      </c>
      <c r="AU1665" s="518" t="str">
        <f>IF(日報入力!G1665,G1665*60/E1665,"")</f>
        <v/>
      </c>
      <c r="AV1665" s="528" t="str">
        <f>IF(日報入力!AT1665,日報入力!AT1665,"")</f>
        <v/>
      </c>
      <c r="AW1665" s="529" t="str">
        <f>IF(日報入力!AT1665,AE1665/日報入力!AT1665,"")</f>
        <v/>
      </c>
      <c r="AX1665" s="530" t="e">
        <f>IF(1&lt;日報集計!AT1665,AT1665/(((F1665-I1665-J1665-N1665-O1665)*60)/(E1665)),"")</f>
        <v>#VALUE!</v>
      </c>
      <c r="AY1665" s="664" t="str">
        <f>IF(日報入力!H1665,AT1665/(((F1665-J1665)*60)/E1665),"")</f>
        <v/>
      </c>
      <c r="AZ1665" s="664" t="str">
        <f>IF(日報入力!I1665,AT1665/((G1665*60)/E1665),"")</f>
        <v/>
      </c>
      <c r="BA1665" s="296" t="str">
        <f>IF(日報入力!G1665,G1665/F1665,"")</f>
        <v/>
      </c>
      <c r="BB1665" s="386" t="e">
        <f t="shared" si="96"/>
        <v>#VALUE!</v>
      </c>
      <c r="BC1665" s="386" t="e">
        <f t="shared" si="97"/>
        <v>#VALUE!</v>
      </c>
      <c r="BD1665" s="80">
        <f>日報入力!AU1665</f>
        <v>0</v>
      </c>
      <c r="BE1665" s="534" t="str">
        <f>IF(日報入力!AV1665,日報入力!AV1665,"")</f>
        <v/>
      </c>
      <c r="BF1665" s="534" t="str">
        <f>IF(日報入力!AW1665,日報入力!AW1665,"")</f>
        <v/>
      </c>
      <c r="BG1665" s="398" t="str">
        <f>IF(日報入力!G1665,日報入力!K1665*日報入力!D1665*日報入力!BC1665,"")</f>
        <v/>
      </c>
    </row>
    <row r="1666" spans="1:59" ht="20.25" hidden="1" customHeight="1" x14ac:dyDescent="0.15">
      <c r="A1666" s="302" t="str">
        <f>IF(日報入力!G1666="","",日報入力!G1666)</f>
        <v/>
      </c>
      <c r="B1666" s="291" t="str">
        <f>IF(日報入力!G1666="","",日報入力!H1666)</f>
        <v/>
      </c>
      <c r="C1666" s="291" t="str">
        <f>IF(日報入力!G1666="","",日報入力!I1666)</f>
        <v/>
      </c>
      <c r="D1666" s="291" t="str">
        <f>IF(日報入力!G1666="","",日報入力!J1666)</f>
        <v/>
      </c>
      <c r="E1666" s="291" t="str">
        <f>IF(日報入力!G1666="","",日報入力!K1666)</f>
        <v/>
      </c>
      <c r="F1666" s="291" t="str">
        <f>IF(日報入力!G1666="","",日報入力!L1666)</f>
        <v/>
      </c>
      <c r="G1666" s="291" t="str">
        <f>IF(日報入力!G1666="","",日報入力!L1666-日報入力!O1666-日報入力!P1666-日報入力!Q1666-日報入力!R1666-日報入力!S1666-日報入力!T1666-日報入力!U1666-日報入力!V1666-日報入力!W1666-日報入力!X1666-日報入力!Y1666-日報入力!Z1666)</f>
        <v/>
      </c>
      <c r="H1666" s="291" t="str">
        <f>IF(日報入力!G1666="","",IF(日報入力!M1666&gt;=0,日報入力!M1666*F1666,F1666))</f>
        <v/>
      </c>
      <c r="I1666" s="291" t="str">
        <f>IF(日報入力!G1666="","",日報入力!O1666)</f>
        <v/>
      </c>
      <c r="J1666" s="291" t="str">
        <f>IF(日報入力!G1666="","",日報入力!P1666)</f>
        <v/>
      </c>
      <c r="K1666" s="291" t="str">
        <f>IF(日報入力!G1666="","",日報入力!Q1666)</f>
        <v/>
      </c>
      <c r="L1666" s="291" t="str">
        <f>IF(日報入力!G1666="","",日報入力!R1666)</f>
        <v/>
      </c>
      <c r="M1666" s="291" t="str">
        <f>IF(日報入力!G1666="","",日報入力!S1666)</f>
        <v/>
      </c>
      <c r="N1666" s="291" t="str">
        <f>IF(日報入力!G1666="","",日報入力!T1666)</f>
        <v/>
      </c>
      <c r="O1666" s="291" t="str">
        <f>IF(日報入力!G1666="","",日報入力!U1666)</f>
        <v/>
      </c>
      <c r="P1666" s="291" t="str">
        <f>IF(日報入力!G1666="","",日報入力!V1666)</f>
        <v/>
      </c>
      <c r="Q1666" s="291" t="str">
        <f>IF(日報入力!G1666="","",日報入力!W1666)</f>
        <v/>
      </c>
      <c r="R1666" s="291" t="str">
        <f>IF(日報入力!G1666="","",日報入力!X1666)</f>
        <v/>
      </c>
      <c r="S1666" s="291" t="str">
        <f>IF(日報入力!G1666="","",日報入力!Y1666)</f>
        <v/>
      </c>
      <c r="T1666" s="291" t="str">
        <f>IF(日報入力!G1666="","",日報入力!Z1666)</f>
        <v/>
      </c>
      <c r="U1666" s="291" t="str">
        <f>IF(日報入力!G1666="","",日報入力!AA1666)</f>
        <v/>
      </c>
      <c r="V1666" s="378" t="str">
        <f>IF(日報入力!G1666="","",日報入力!AB1666)</f>
        <v/>
      </c>
      <c r="W1666" s="291" t="str">
        <f>IF(日報入力!G1666="","",日報入力!AC1666)</f>
        <v/>
      </c>
      <c r="X1666" s="291" t="str">
        <f>IF(日報入力!G1666="","",日報入力!AD1666)</f>
        <v/>
      </c>
      <c r="Y1666" s="291" t="str">
        <f>IF(日報入力!G1666="","",日報入力!AE1666)</f>
        <v/>
      </c>
      <c r="Z1666" s="291" t="str">
        <f>IF(日報入力!G1666="","",日報入力!AF1666)</f>
        <v/>
      </c>
      <c r="AA1666" s="291" t="str">
        <f>IF(日報入力!G1666="","",日報入力!AG1666)</f>
        <v/>
      </c>
      <c r="AB1666" s="291" t="str">
        <f>IF(日報入力!G1666="","",日報入力!AH1666)</f>
        <v/>
      </c>
      <c r="AC1666" s="291" t="str">
        <f>IF(日報入力!G1666="","",日報入力!AI1666)</f>
        <v/>
      </c>
      <c r="AD1666" s="291" t="str">
        <f>IF(日報入力!G1666="","",日報入力!AJ1666)</f>
        <v/>
      </c>
      <c r="AE1666" s="292" t="str">
        <f>IF(日報入力!G1666="","",日報入力!E1666)</f>
        <v/>
      </c>
      <c r="AF1666" s="293" t="str">
        <f>IF(日報入力!G1666="","",日報入力!AK1666)</f>
        <v/>
      </c>
      <c r="AG1666" s="293" t="str">
        <f>IF(日報入力!G1666="","",日報入力!AL1666)</f>
        <v/>
      </c>
      <c r="AH1666" s="293" t="str">
        <f>IF(日報入力!G1666="","",日報入力!AM1666)</f>
        <v/>
      </c>
      <c r="AI1666" s="294" t="str">
        <f>IF(日報入力!G1666&gt;0,日報入力!D1666*日報入力!K1666*日報入力!AL1666,"")</f>
        <v/>
      </c>
      <c r="AJ1666" s="294" t="str">
        <f>IF(日報入力!G1666&gt;0,日報入力!E1666*日報入力!AL1666,"")</f>
        <v/>
      </c>
      <c r="AK1666" s="294" t="str">
        <f>IF(日報入力!G1666&gt;0,AI1666-AJ1666,"")</f>
        <v/>
      </c>
      <c r="AL1666" s="292" t="str">
        <f>IF(日報入力!G1666&gt;0,日報入力!E1666*日報入力!AM1666,"")</f>
        <v/>
      </c>
      <c r="AM1666" s="292" t="str">
        <f>IF(日報入力!G1666&gt;0,日報入力!AB1666*日報入力!AM1666,"")</f>
        <v/>
      </c>
      <c r="AN1666" s="68" t="str">
        <f>IF(日報入力!G1666&gt;0,日報入力!C1666,"")</f>
        <v/>
      </c>
      <c r="AO1666" s="68" t="str">
        <f>日報入力!B1666</f>
        <v/>
      </c>
      <c r="AP1666" s="68" t="str">
        <f>IF(日報入力!AQ1666,日報入力!BA1666,"")</f>
        <v/>
      </c>
      <c r="AQ1666" s="68" t="str">
        <f>IF(日報入力!AR1666,日報入力!BB1666,"")</f>
        <v/>
      </c>
      <c r="AR1666" s="68" t="str">
        <f>IF(日報入力!AS1666,"N勤","")</f>
        <v/>
      </c>
      <c r="AS1666" s="295" t="e">
        <f t="shared" si="95"/>
        <v>#VALUE!</v>
      </c>
      <c r="AT1666" s="439" t="str">
        <f>日報入力!AY1666</f>
        <v/>
      </c>
      <c r="AU1666" s="518" t="str">
        <f>IF(日報入力!G1666,G1666*60/E1666,"")</f>
        <v/>
      </c>
      <c r="AV1666" s="528" t="str">
        <f>IF(日報入力!AT1666,日報入力!AT1666,"")</f>
        <v/>
      </c>
      <c r="AW1666" s="529" t="str">
        <f>IF(日報入力!AT1666,AE1666/日報入力!AT1666,"")</f>
        <v/>
      </c>
      <c r="AX1666" s="530" t="e">
        <f>IF(1&lt;日報集計!AT1666,AT1666/(((F1666-I1666-J1666-N1666-O1666)*60)/(E1666)),"")</f>
        <v>#VALUE!</v>
      </c>
      <c r="AY1666" s="664" t="str">
        <f>IF(日報入力!H1666,AT1666/(((F1666-J1666)*60)/E1666),"")</f>
        <v/>
      </c>
      <c r="AZ1666" s="664" t="str">
        <f>IF(日報入力!I1666,AT1666/((G1666*60)/E1666),"")</f>
        <v/>
      </c>
      <c r="BA1666" s="296" t="str">
        <f>IF(日報入力!G1666,G1666/F1666,"")</f>
        <v/>
      </c>
      <c r="BB1666" s="386" t="e">
        <f t="shared" si="96"/>
        <v>#VALUE!</v>
      </c>
      <c r="BC1666" s="386" t="e">
        <f t="shared" si="97"/>
        <v>#VALUE!</v>
      </c>
      <c r="BD1666" s="80">
        <f>日報入力!AU1666</f>
        <v>0</v>
      </c>
      <c r="BE1666" s="534" t="str">
        <f>IF(日報入力!AV1666,日報入力!AV1666,"")</f>
        <v/>
      </c>
      <c r="BF1666" s="534" t="str">
        <f>IF(日報入力!AW1666,日報入力!AW1666,"")</f>
        <v/>
      </c>
      <c r="BG1666" s="398" t="str">
        <f>IF(日報入力!G1666,日報入力!K1666*日報入力!D1666*日報入力!BC1666,"")</f>
        <v/>
      </c>
    </row>
    <row r="1667" spans="1:59" ht="20.25" hidden="1" customHeight="1" x14ac:dyDescent="0.15">
      <c r="A1667" s="302" t="str">
        <f>IF(日報入力!G1667="","",日報入力!G1667)</f>
        <v/>
      </c>
      <c r="B1667" s="291" t="str">
        <f>IF(日報入力!G1667="","",日報入力!H1667)</f>
        <v/>
      </c>
      <c r="C1667" s="291" t="str">
        <f>IF(日報入力!G1667="","",日報入力!I1667)</f>
        <v/>
      </c>
      <c r="D1667" s="291" t="str">
        <f>IF(日報入力!G1667="","",日報入力!J1667)</f>
        <v/>
      </c>
      <c r="E1667" s="291" t="str">
        <f>IF(日報入力!G1667="","",日報入力!K1667)</f>
        <v/>
      </c>
      <c r="F1667" s="291" t="str">
        <f>IF(日報入力!G1667="","",日報入力!L1667)</f>
        <v/>
      </c>
      <c r="G1667" s="291" t="str">
        <f>IF(日報入力!G1667="","",日報入力!L1667-日報入力!O1667-日報入力!P1667-日報入力!Q1667-日報入力!R1667-日報入力!S1667-日報入力!T1667-日報入力!U1667-日報入力!V1667-日報入力!W1667-日報入力!X1667-日報入力!Y1667-日報入力!Z1667)</f>
        <v/>
      </c>
      <c r="H1667" s="291" t="str">
        <f>IF(日報入力!G1667="","",IF(日報入力!M1667&gt;=0,日報入力!M1667*F1667,F1667))</f>
        <v/>
      </c>
      <c r="I1667" s="291" t="str">
        <f>IF(日報入力!G1667="","",日報入力!O1667)</f>
        <v/>
      </c>
      <c r="J1667" s="291" t="str">
        <f>IF(日報入力!G1667="","",日報入力!P1667)</f>
        <v/>
      </c>
      <c r="K1667" s="291" t="str">
        <f>IF(日報入力!G1667="","",日報入力!Q1667)</f>
        <v/>
      </c>
      <c r="L1667" s="291" t="str">
        <f>IF(日報入力!G1667="","",日報入力!R1667)</f>
        <v/>
      </c>
      <c r="M1667" s="291" t="str">
        <f>IF(日報入力!G1667="","",日報入力!S1667)</f>
        <v/>
      </c>
      <c r="N1667" s="291" t="str">
        <f>IF(日報入力!G1667="","",日報入力!T1667)</f>
        <v/>
      </c>
      <c r="O1667" s="291" t="str">
        <f>IF(日報入力!G1667="","",日報入力!U1667)</f>
        <v/>
      </c>
      <c r="P1667" s="291" t="str">
        <f>IF(日報入力!G1667="","",日報入力!V1667)</f>
        <v/>
      </c>
      <c r="Q1667" s="291" t="str">
        <f>IF(日報入力!G1667="","",日報入力!W1667)</f>
        <v/>
      </c>
      <c r="R1667" s="291" t="str">
        <f>IF(日報入力!G1667="","",日報入力!X1667)</f>
        <v/>
      </c>
      <c r="S1667" s="291" t="str">
        <f>IF(日報入力!G1667="","",日報入力!Y1667)</f>
        <v/>
      </c>
      <c r="T1667" s="291" t="str">
        <f>IF(日報入力!G1667="","",日報入力!Z1667)</f>
        <v/>
      </c>
      <c r="U1667" s="291" t="str">
        <f>IF(日報入力!G1667="","",日報入力!AA1667)</f>
        <v/>
      </c>
      <c r="V1667" s="378" t="str">
        <f>IF(日報入力!G1667="","",日報入力!AB1667)</f>
        <v/>
      </c>
      <c r="W1667" s="291" t="str">
        <f>IF(日報入力!G1667="","",日報入力!AC1667)</f>
        <v/>
      </c>
      <c r="X1667" s="291" t="str">
        <f>IF(日報入力!G1667="","",日報入力!AD1667)</f>
        <v/>
      </c>
      <c r="Y1667" s="291" t="str">
        <f>IF(日報入力!G1667="","",日報入力!AE1667)</f>
        <v/>
      </c>
      <c r="Z1667" s="291" t="str">
        <f>IF(日報入力!G1667="","",日報入力!AF1667)</f>
        <v/>
      </c>
      <c r="AA1667" s="291" t="str">
        <f>IF(日報入力!G1667="","",日報入力!AG1667)</f>
        <v/>
      </c>
      <c r="AB1667" s="291" t="str">
        <f>IF(日報入力!G1667="","",日報入力!AH1667)</f>
        <v/>
      </c>
      <c r="AC1667" s="291" t="str">
        <f>IF(日報入力!G1667="","",日報入力!AI1667)</f>
        <v/>
      </c>
      <c r="AD1667" s="291" t="str">
        <f>IF(日報入力!G1667="","",日報入力!AJ1667)</f>
        <v/>
      </c>
      <c r="AE1667" s="292" t="str">
        <f>IF(日報入力!G1667="","",日報入力!E1667)</f>
        <v/>
      </c>
      <c r="AF1667" s="293" t="str">
        <f>IF(日報入力!G1667="","",日報入力!AK1667)</f>
        <v/>
      </c>
      <c r="AG1667" s="293" t="str">
        <f>IF(日報入力!G1667="","",日報入力!AL1667)</f>
        <v/>
      </c>
      <c r="AH1667" s="293" t="str">
        <f>IF(日報入力!G1667="","",日報入力!AM1667)</f>
        <v/>
      </c>
      <c r="AI1667" s="294" t="str">
        <f>IF(日報入力!G1667&gt;0,日報入力!D1667*日報入力!K1667*日報入力!AL1667,"")</f>
        <v/>
      </c>
      <c r="AJ1667" s="294" t="str">
        <f>IF(日報入力!G1667&gt;0,日報入力!E1667*日報入力!AL1667,"")</f>
        <v/>
      </c>
      <c r="AK1667" s="294" t="str">
        <f>IF(日報入力!G1667&gt;0,AI1667-AJ1667,"")</f>
        <v/>
      </c>
      <c r="AL1667" s="292" t="str">
        <f>IF(日報入力!G1667&gt;0,日報入力!E1667*日報入力!AM1667,"")</f>
        <v/>
      </c>
      <c r="AM1667" s="292" t="str">
        <f>IF(日報入力!G1667&gt;0,日報入力!AB1667*日報入力!AM1667,"")</f>
        <v/>
      </c>
      <c r="AN1667" s="68" t="str">
        <f>IF(日報入力!G1667&gt;0,日報入力!C1667,"")</f>
        <v/>
      </c>
      <c r="AO1667" s="68" t="str">
        <f>日報入力!B1667</f>
        <v/>
      </c>
      <c r="AP1667" s="68" t="str">
        <f>IF(日報入力!AQ1667,日報入力!BA1667,"")</f>
        <v/>
      </c>
      <c r="AQ1667" s="68" t="str">
        <f>IF(日報入力!AR1667,日報入力!BB1667,"")</f>
        <v/>
      </c>
      <c r="AR1667" s="68" t="str">
        <f>IF(日報入力!AS1667,"N勤","")</f>
        <v/>
      </c>
      <c r="AS1667" s="295" t="e">
        <f t="shared" si="95"/>
        <v>#VALUE!</v>
      </c>
      <c r="AT1667" s="439" t="str">
        <f>日報入力!AY1667</f>
        <v/>
      </c>
      <c r="AU1667" s="518" t="str">
        <f>IF(日報入力!G1667,G1667*60/E1667,"")</f>
        <v/>
      </c>
      <c r="AV1667" s="528" t="str">
        <f>IF(日報入力!AT1667,日報入力!AT1667,"")</f>
        <v/>
      </c>
      <c r="AW1667" s="529" t="str">
        <f>IF(日報入力!AT1667,AE1667/日報入力!AT1667,"")</f>
        <v/>
      </c>
      <c r="AX1667" s="530" t="e">
        <f>IF(1&lt;日報集計!AT1667,AT1667/(((F1667-I1667-J1667-N1667-O1667)*60)/(E1667)),"")</f>
        <v>#VALUE!</v>
      </c>
      <c r="AY1667" s="664" t="str">
        <f>IF(日報入力!H1667,AT1667/(((F1667-J1667)*60)/E1667),"")</f>
        <v/>
      </c>
      <c r="AZ1667" s="664" t="str">
        <f>IF(日報入力!I1667,AT1667/((G1667*60)/E1667),"")</f>
        <v/>
      </c>
      <c r="BA1667" s="296" t="str">
        <f>IF(日報入力!G1667,G1667/F1667,"")</f>
        <v/>
      </c>
      <c r="BB1667" s="386" t="e">
        <f t="shared" si="96"/>
        <v>#VALUE!</v>
      </c>
      <c r="BC1667" s="386" t="e">
        <f t="shared" si="97"/>
        <v>#VALUE!</v>
      </c>
      <c r="BD1667" s="80">
        <f>日報入力!AU1667</f>
        <v>0</v>
      </c>
      <c r="BE1667" s="534" t="str">
        <f>IF(日報入力!AV1667,日報入力!AV1667,"")</f>
        <v/>
      </c>
      <c r="BF1667" s="534" t="str">
        <f>IF(日報入力!AW1667,日報入力!AW1667,"")</f>
        <v/>
      </c>
      <c r="BG1667" s="398" t="str">
        <f>IF(日報入力!G1667,日報入力!K1667*日報入力!D1667*日報入力!BC1667,"")</f>
        <v/>
      </c>
    </row>
    <row r="1668" spans="1:59" ht="20.25" hidden="1" customHeight="1" x14ac:dyDescent="0.15">
      <c r="A1668" s="302" t="str">
        <f>IF(日報入力!G1668="","",日報入力!G1668)</f>
        <v/>
      </c>
      <c r="B1668" s="291" t="str">
        <f>IF(日報入力!G1668="","",日報入力!H1668)</f>
        <v/>
      </c>
      <c r="C1668" s="291" t="str">
        <f>IF(日報入力!G1668="","",日報入力!I1668)</f>
        <v/>
      </c>
      <c r="D1668" s="291" t="str">
        <f>IF(日報入力!G1668="","",日報入力!J1668)</f>
        <v/>
      </c>
      <c r="E1668" s="291" t="str">
        <f>IF(日報入力!G1668="","",日報入力!K1668)</f>
        <v/>
      </c>
      <c r="F1668" s="291" t="str">
        <f>IF(日報入力!G1668="","",日報入力!L1668)</f>
        <v/>
      </c>
      <c r="G1668" s="291" t="str">
        <f>IF(日報入力!G1668="","",日報入力!L1668-日報入力!O1668-日報入力!P1668-日報入力!Q1668-日報入力!R1668-日報入力!S1668-日報入力!T1668-日報入力!U1668-日報入力!V1668-日報入力!W1668-日報入力!X1668-日報入力!Y1668-日報入力!Z1668)</f>
        <v/>
      </c>
      <c r="H1668" s="291" t="str">
        <f>IF(日報入力!G1668="","",IF(日報入力!M1668&gt;=0,日報入力!M1668*F1668,F1668))</f>
        <v/>
      </c>
      <c r="I1668" s="291" t="str">
        <f>IF(日報入力!G1668="","",日報入力!O1668)</f>
        <v/>
      </c>
      <c r="J1668" s="291" t="str">
        <f>IF(日報入力!G1668="","",日報入力!P1668)</f>
        <v/>
      </c>
      <c r="K1668" s="291" t="str">
        <f>IF(日報入力!G1668="","",日報入力!Q1668)</f>
        <v/>
      </c>
      <c r="L1668" s="291" t="str">
        <f>IF(日報入力!G1668="","",日報入力!R1668)</f>
        <v/>
      </c>
      <c r="M1668" s="291" t="str">
        <f>IF(日報入力!G1668="","",日報入力!S1668)</f>
        <v/>
      </c>
      <c r="N1668" s="291" t="str">
        <f>IF(日報入力!G1668="","",日報入力!T1668)</f>
        <v/>
      </c>
      <c r="O1668" s="291" t="str">
        <f>IF(日報入力!G1668="","",日報入力!U1668)</f>
        <v/>
      </c>
      <c r="P1668" s="291" t="str">
        <f>IF(日報入力!G1668="","",日報入力!V1668)</f>
        <v/>
      </c>
      <c r="Q1668" s="291" t="str">
        <f>IF(日報入力!G1668="","",日報入力!W1668)</f>
        <v/>
      </c>
      <c r="R1668" s="291" t="str">
        <f>IF(日報入力!G1668="","",日報入力!X1668)</f>
        <v/>
      </c>
      <c r="S1668" s="291" t="str">
        <f>IF(日報入力!G1668="","",日報入力!Y1668)</f>
        <v/>
      </c>
      <c r="T1668" s="291" t="str">
        <f>IF(日報入力!G1668="","",日報入力!Z1668)</f>
        <v/>
      </c>
      <c r="U1668" s="291" t="str">
        <f>IF(日報入力!G1668="","",日報入力!AA1668)</f>
        <v/>
      </c>
      <c r="V1668" s="378" t="str">
        <f>IF(日報入力!G1668="","",日報入力!AB1668)</f>
        <v/>
      </c>
      <c r="W1668" s="291" t="str">
        <f>IF(日報入力!G1668="","",日報入力!AC1668)</f>
        <v/>
      </c>
      <c r="X1668" s="291" t="str">
        <f>IF(日報入力!G1668="","",日報入力!AD1668)</f>
        <v/>
      </c>
      <c r="Y1668" s="291" t="str">
        <f>IF(日報入力!G1668="","",日報入力!AE1668)</f>
        <v/>
      </c>
      <c r="Z1668" s="291" t="str">
        <f>IF(日報入力!G1668="","",日報入力!AF1668)</f>
        <v/>
      </c>
      <c r="AA1668" s="291" t="str">
        <f>IF(日報入力!G1668="","",日報入力!AG1668)</f>
        <v/>
      </c>
      <c r="AB1668" s="291" t="str">
        <f>IF(日報入力!G1668="","",日報入力!AH1668)</f>
        <v/>
      </c>
      <c r="AC1668" s="291" t="str">
        <f>IF(日報入力!G1668="","",日報入力!AI1668)</f>
        <v/>
      </c>
      <c r="AD1668" s="291" t="str">
        <f>IF(日報入力!G1668="","",日報入力!AJ1668)</f>
        <v/>
      </c>
      <c r="AE1668" s="292" t="str">
        <f>IF(日報入力!G1668="","",日報入力!E1668)</f>
        <v/>
      </c>
      <c r="AF1668" s="293" t="str">
        <f>IF(日報入力!G1668="","",日報入力!AK1668)</f>
        <v/>
      </c>
      <c r="AG1668" s="293" t="str">
        <f>IF(日報入力!G1668="","",日報入力!AL1668)</f>
        <v/>
      </c>
      <c r="AH1668" s="293" t="str">
        <f>IF(日報入力!G1668="","",日報入力!AM1668)</f>
        <v/>
      </c>
      <c r="AI1668" s="294" t="str">
        <f>IF(日報入力!G1668&gt;0,日報入力!D1668*日報入力!K1668*日報入力!AL1668,"")</f>
        <v/>
      </c>
      <c r="AJ1668" s="294" t="str">
        <f>IF(日報入力!G1668&gt;0,日報入力!E1668*日報入力!AL1668,"")</f>
        <v/>
      </c>
      <c r="AK1668" s="294" t="str">
        <f>IF(日報入力!G1668&gt;0,AI1668-AJ1668,"")</f>
        <v/>
      </c>
      <c r="AL1668" s="292" t="str">
        <f>IF(日報入力!G1668&gt;0,日報入力!E1668*日報入力!AM1668,"")</f>
        <v/>
      </c>
      <c r="AM1668" s="292" t="str">
        <f>IF(日報入力!G1668&gt;0,日報入力!AB1668*日報入力!AM1668,"")</f>
        <v/>
      </c>
      <c r="AN1668" s="68" t="str">
        <f>IF(日報入力!G1668&gt;0,日報入力!C1668,"")</f>
        <v/>
      </c>
      <c r="AO1668" s="68" t="str">
        <f>日報入力!B1668</f>
        <v/>
      </c>
      <c r="AP1668" s="68" t="str">
        <f>IF(日報入力!AQ1668,日報入力!BA1668,"")</f>
        <v/>
      </c>
      <c r="AQ1668" s="68" t="str">
        <f>IF(日報入力!AR1668,日報入力!BB1668,"")</f>
        <v/>
      </c>
      <c r="AR1668" s="68" t="str">
        <f>IF(日報入力!AS1668,"N勤","")</f>
        <v/>
      </c>
      <c r="AS1668" s="295" t="e">
        <f t="shared" si="95"/>
        <v>#VALUE!</v>
      </c>
      <c r="AT1668" s="439" t="str">
        <f>日報入力!AY1668</f>
        <v/>
      </c>
      <c r="AU1668" s="518" t="str">
        <f>IF(日報入力!G1668,G1668*60/E1668,"")</f>
        <v/>
      </c>
      <c r="AV1668" s="528" t="str">
        <f>IF(日報入力!AT1668,日報入力!AT1668,"")</f>
        <v/>
      </c>
      <c r="AW1668" s="529" t="str">
        <f>IF(日報入力!AT1668,AE1668/日報入力!AT1668,"")</f>
        <v/>
      </c>
      <c r="AX1668" s="530" t="e">
        <f>IF(1&lt;日報集計!AT1668,AT1668/(((F1668-I1668-J1668-N1668-O1668)*60)/(E1668)),"")</f>
        <v>#VALUE!</v>
      </c>
      <c r="AY1668" s="664" t="str">
        <f>IF(日報入力!H1668,AT1668/(((F1668-J1668)*60)/E1668),"")</f>
        <v/>
      </c>
      <c r="AZ1668" s="664" t="str">
        <f>IF(日報入力!I1668,AT1668/((G1668*60)/E1668),"")</f>
        <v/>
      </c>
      <c r="BA1668" s="296" t="str">
        <f>IF(日報入力!G1668,G1668/F1668,"")</f>
        <v/>
      </c>
      <c r="BB1668" s="386" t="e">
        <f t="shared" si="96"/>
        <v>#VALUE!</v>
      </c>
      <c r="BC1668" s="386" t="e">
        <f t="shared" si="97"/>
        <v>#VALUE!</v>
      </c>
      <c r="BD1668" s="80">
        <f>日報入力!AU1668</f>
        <v>0</v>
      </c>
      <c r="BE1668" s="534" t="str">
        <f>IF(日報入力!AV1668,日報入力!AV1668,"")</f>
        <v/>
      </c>
      <c r="BF1668" s="534" t="str">
        <f>IF(日報入力!AW1668,日報入力!AW1668,"")</f>
        <v/>
      </c>
      <c r="BG1668" s="398" t="str">
        <f>IF(日報入力!G1668,日報入力!K1668*日報入力!D1668*日報入力!BC1668,"")</f>
        <v/>
      </c>
    </row>
    <row r="1669" spans="1:59" ht="20.25" hidden="1" customHeight="1" x14ac:dyDescent="0.15">
      <c r="A1669" s="302" t="str">
        <f>IF(日報入力!G1669="","",日報入力!G1669)</f>
        <v/>
      </c>
      <c r="B1669" s="291" t="str">
        <f>IF(日報入力!G1669="","",日報入力!H1669)</f>
        <v/>
      </c>
      <c r="C1669" s="291" t="str">
        <f>IF(日報入力!G1669="","",日報入力!I1669)</f>
        <v/>
      </c>
      <c r="D1669" s="291" t="str">
        <f>IF(日報入力!G1669="","",日報入力!J1669)</f>
        <v/>
      </c>
      <c r="E1669" s="291" t="str">
        <f>IF(日報入力!G1669="","",日報入力!K1669)</f>
        <v/>
      </c>
      <c r="F1669" s="291" t="str">
        <f>IF(日報入力!G1669="","",日報入力!L1669)</f>
        <v/>
      </c>
      <c r="G1669" s="291" t="str">
        <f>IF(日報入力!G1669="","",日報入力!L1669-日報入力!O1669-日報入力!P1669-日報入力!Q1669-日報入力!R1669-日報入力!S1669-日報入力!T1669-日報入力!U1669-日報入力!V1669-日報入力!W1669-日報入力!X1669-日報入力!Y1669-日報入力!Z1669)</f>
        <v/>
      </c>
      <c r="H1669" s="291" t="str">
        <f>IF(日報入力!G1669="","",IF(日報入力!M1669&gt;=0,日報入力!M1669*F1669,F1669))</f>
        <v/>
      </c>
      <c r="I1669" s="291" t="str">
        <f>IF(日報入力!G1669="","",日報入力!O1669)</f>
        <v/>
      </c>
      <c r="J1669" s="291" t="str">
        <f>IF(日報入力!G1669="","",日報入力!P1669)</f>
        <v/>
      </c>
      <c r="K1669" s="291" t="str">
        <f>IF(日報入力!G1669="","",日報入力!Q1669)</f>
        <v/>
      </c>
      <c r="L1669" s="291" t="str">
        <f>IF(日報入力!G1669="","",日報入力!R1669)</f>
        <v/>
      </c>
      <c r="M1669" s="291" t="str">
        <f>IF(日報入力!G1669="","",日報入力!S1669)</f>
        <v/>
      </c>
      <c r="N1669" s="291" t="str">
        <f>IF(日報入力!G1669="","",日報入力!T1669)</f>
        <v/>
      </c>
      <c r="O1669" s="291" t="str">
        <f>IF(日報入力!G1669="","",日報入力!U1669)</f>
        <v/>
      </c>
      <c r="P1669" s="291" t="str">
        <f>IF(日報入力!G1669="","",日報入力!V1669)</f>
        <v/>
      </c>
      <c r="Q1669" s="291" t="str">
        <f>IF(日報入力!G1669="","",日報入力!W1669)</f>
        <v/>
      </c>
      <c r="R1669" s="291" t="str">
        <f>IF(日報入力!G1669="","",日報入力!X1669)</f>
        <v/>
      </c>
      <c r="S1669" s="291" t="str">
        <f>IF(日報入力!G1669="","",日報入力!Y1669)</f>
        <v/>
      </c>
      <c r="T1669" s="291" t="str">
        <f>IF(日報入力!G1669="","",日報入力!Z1669)</f>
        <v/>
      </c>
      <c r="U1669" s="291" t="str">
        <f>IF(日報入力!G1669="","",日報入力!AA1669)</f>
        <v/>
      </c>
      <c r="V1669" s="378" t="str">
        <f>IF(日報入力!G1669="","",日報入力!AB1669)</f>
        <v/>
      </c>
      <c r="W1669" s="291" t="str">
        <f>IF(日報入力!G1669="","",日報入力!AC1669)</f>
        <v/>
      </c>
      <c r="X1669" s="291" t="str">
        <f>IF(日報入力!G1669="","",日報入力!AD1669)</f>
        <v/>
      </c>
      <c r="Y1669" s="291" t="str">
        <f>IF(日報入力!G1669="","",日報入力!AE1669)</f>
        <v/>
      </c>
      <c r="Z1669" s="291" t="str">
        <f>IF(日報入力!G1669="","",日報入力!AF1669)</f>
        <v/>
      </c>
      <c r="AA1669" s="291" t="str">
        <f>IF(日報入力!G1669="","",日報入力!AG1669)</f>
        <v/>
      </c>
      <c r="AB1669" s="291" t="str">
        <f>IF(日報入力!G1669="","",日報入力!AH1669)</f>
        <v/>
      </c>
      <c r="AC1669" s="291" t="str">
        <f>IF(日報入力!G1669="","",日報入力!AI1669)</f>
        <v/>
      </c>
      <c r="AD1669" s="291" t="str">
        <f>IF(日報入力!G1669="","",日報入力!AJ1669)</f>
        <v/>
      </c>
      <c r="AE1669" s="292" t="str">
        <f>IF(日報入力!G1669="","",日報入力!E1669)</f>
        <v/>
      </c>
      <c r="AF1669" s="293" t="str">
        <f>IF(日報入力!G1669="","",日報入力!AK1669)</f>
        <v/>
      </c>
      <c r="AG1669" s="293" t="str">
        <f>IF(日報入力!G1669="","",日報入力!AL1669)</f>
        <v/>
      </c>
      <c r="AH1669" s="293" t="str">
        <f>IF(日報入力!G1669="","",日報入力!AM1669)</f>
        <v/>
      </c>
      <c r="AI1669" s="294" t="str">
        <f>IF(日報入力!G1669&gt;0,日報入力!D1669*日報入力!K1669*日報入力!AL1669,"")</f>
        <v/>
      </c>
      <c r="AJ1669" s="294" t="str">
        <f>IF(日報入力!G1669&gt;0,日報入力!E1669*日報入力!AL1669,"")</f>
        <v/>
      </c>
      <c r="AK1669" s="294" t="str">
        <f>IF(日報入力!G1669&gt;0,AI1669-AJ1669,"")</f>
        <v/>
      </c>
      <c r="AL1669" s="292" t="str">
        <f>IF(日報入力!G1669&gt;0,日報入力!E1669*日報入力!AM1669,"")</f>
        <v/>
      </c>
      <c r="AM1669" s="292" t="str">
        <f>IF(日報入力!G1669&gt;0,日報入力!AB1669*日報入力!AM1669,"")</f>
        <v/>
      </c>
      <c r="AN1669" s="68" t="str">
        <f>IF(日報入力!G1669&gt;0,日報入力!C1669,"")</f>
        <v/>
      </c>
      <c r="AO1669" s="68" t="str">
        <f>日報入力!B1669</f>
        <v/>
      </c>
      <c r="AP1669" s="68" t="str">
        <f>IF(日報入力!AQ1669,日報入力!BA1669,"")</f>
        <v/>
      </c>
      <c r="AQ1669" s="68" t="str">
        <f>IF(日報入力!AR1669,日報入力!BB1669,"")</f>
        <v/>
      </c>
      <c r="AR1669" s="68" t="str">
        <f>IF(日報入力!AS1669,"N勤","")</f>
        <v/>
      </c>
      <c r="AS1669" s="295" t="e">
        <f t="shared" si="95"/>
        <v>#VALUE!</v>
      </c>
      <c r="AT1669" s="439" t="str">
        <f>日報入力!AY1669</f>
        <v/>
      </c>
      <c r="AU1669" s="518" t="str">
        <f>IF(日報入力!G1669,G1669*60/E1669,"")</f>
        <v/>
      </c>
      <c r="AV1669" s="528" t="str">
        <f>IF(日報入力!AT1669,日報入力!AT1669,"")</f>
        <v/>
      </c>
      <c r="AW1669" s="529" t="str">
        <f>IF(日報入力!AT1669,AE1669/日報入力!AT1669,"")</f>
        <v/>
      </c>
      <c r="AX1669" s="530" t="e">
        <f>IF(1&lt;日報集計!AT1669,AT1669/(((F1669-I1669-J1669-N1669-O1669)*60)/(E1669)),"")</f>
        <v>#VALUE!</v>
      </c>
      <c r="AY1669" s="664" t="str">
        <f>IF(日報入力!H1669,AT1669/(((F1669-J1669)*60)/E1669),"")</f>
        <v/>
      </c>
      <c r="AZ1669" s="664" t="str">
        <f>IF(日報入力!I1669,AT1669/((G1669*60)/E1669),"")</f>
        <v/>
      </c>
      <c r="BA1669" s="296" t="str">
        <f>IF(日報入力!G1669,G1669/F1669,"")</f>
        <v/>
      </c>
      <c r="BB1669" s="386" t="e">
        <f t="shared" si="96"/>
        <v>#VALUE!</v>
      </c>
      <c r="BC1669" s="386" t="e">
        <f t="shared" si="97"/>
        <v>#VALUE!</v>
      </c>
      <c r="BD1669" s="80">
        <f>日報入力!AU1669</f>
        <v>0</v>
      </c>
      <c r="BE1669" s="534" t="str">
        <f>IF(日報入力!AV1669,日報入力!AV1669,"")</f>
        <v/>
      </c>
      <c r="BF1669" s="534" t="str">
        <f>IF(日報入力!AW1669,日報入力!AW1669,"")</f>
        <v/>
      </c>
      <c r="BG1669" s="398" t="str">
        <f>IF(日報入力!G1669,日報入力!K1669*日報入力!D1669*日報入力!BC1669,"")</f>
        <v/>
      </c>
    </row>
    <row r="1670" spans="1:59" ht="20.25" hidden="1" customHeight="1" x14ac:dyDescent="0.15">
      <c r="A1670" s="302" t="str">
        <f>IF(日報入力!G1670="","",日報入力!G1670)</f>
        <v/>
      </c>
      <c r="B1670" s="291" t="str">
        <f>IF(日報入力!G1670="","",日報入力!H1670)</f>
        <v/>
      </c>
      <c r="C1670" s="291" t="str">
        <f>IF(日報入力!G1670="","",日報入力!I1670)</f>
        <v/>
      </c>
      <c r="D1670" s="291" t="str">
        <f>IF(日報入力!G1670="","",日報入力!J1670)</f>
        <v/>
      </c>
      <c r="E1670" s="291" t="str">
        <f>IF(日報入力!G1670="","",日報入力!K1670)</f>
        <v/>
      </c>
      <c r="F1670" s="291" t="str">
        <f>IF(日報入力!G1670="","",日報入力!L1670)</f>
        <v/>
      </c>
      <c r="G1670" s="291" t="str">
        <f>IF(日報入力!G1670="","",日報入力!L1670-日報入力!O1670-日報入力!P1670-日報入力!Q1670-日報入力!R1670-日報入力!S1670-日報入力!T1670-日報入力!U1670-日報入力!V1670-日報入力!W1670-日報入力!X1670-日報入力!Y1670-日報入力!Z1670)</f>
        <v/>
      </c>
      <c r="H1670" s="291" t="str">
        <f>IF(日報入力!G1670="","",IF(日報入力!M1670&gt;=0,日報入力!M1670*F1670,F1670))</f>
        <v/>
      </c>
      <c r="I1670" s="291" t="str">
        <f>IF(日報入力!G1670="","",日報入力!O1670)</f>
        <v/>
      </c>
      <c r="J1670" s="291" t="str">
        <f>IF(日報入力!G1670="","",日報入力!P1670)</f>
        <v/>
      </c>
      <c r="K1670" s="291" t="str">
        <f>IF(日報入力!G1670="","",日報入力!Q1670)</f>
        <v/>
      </c>
      <c r="L1670" s="291" t="str">
        <f>IF(日報入力!G1670="","",日報入力!R1670)</f>
        <v/>
      </c>
      <c r="M1670" s="291" t="str">
        <f>IF(日報入力!G1670="","",日報入力!S1670)</f>
        <v/>
      </c>
      <c r="N1670" s="291" t="str">
        <f>IF(日報入力!G1670="","",日報入力!T1670)</f>
        <v/>
      </c>
      <c r="O1670" s="291" t="str">
        <f>IF(日報入力!G1670="","",日報入力!U1670)</f>
        <v/>
      </c>
      <c r="P1670" s="291" t="str">
        <f>IF(日報入力!G1670="","",日報入力!V1670)</f>
        <v/>
      </c>
      <c r="Q1670" s="291" t="str">
        <f>IF(日報入力!G1670="","",日報入力!W1670)</f>
        <v/>
      </c>
      <c r="R1670" s="291" t="str">
        <f>IF(日報入力!G1670="","",日報入力!X1670)</f>
        <v/>
      </c>
      <c r="S1670" s="291" t="str">
        <f>IF(日報入力!G1670="","",日報入力!Y1670)</f>
        <v/>
      </c>
      <c r="T1670" s="291" t="str">
        <f>IF(日報入力!G1670="","",日報入力!Z1670)</f>
        <v/>
      </c>
      <c r="U1670" s="291" t="str">
        <f>IF(日報入力!G1670="","",日報入力!AA1670)</f>
        <v/>
      </c>
      <c r="V1670" s="378" t="str">
        <f>IF(日報入力!G1670="","",日報入力!AB1670)</f>
        <v/>
      </c>
      <c r="W1670" s="291" t="str">
        <f>IF(日報入力!G1670="","",日報入力!AC1670)</f>
        <v/>
      </c>
      <c r="X1670" s="291" t="str">
        <f>IF(日報入力!G1670="","",日報入力!AD1670)</f>
        <v/>
      </c>
      <c r="Y1670" s="291" t="str">
        <f>IF(日報入力!G1670="","",日報入力!AE1670)</f>
        <v/>
      </c>
      <c r="Z1670" s="291" t="str">
        <f>IF(日報入力!G1670="","",日報入力!AF1670)</f>
        <v/>
      </c>
      <c r="AA1670" s="291" t="str">
        <f>IF(日報入力!G1670="","",日報入力!AG1670)</f>
        <v/>
      </c>
      <c r="AB1670" s="291" t="str">
        <f>IF(日報入力!G1670="","",日報入力!AH1670)</f>
        <v/>
      </c>
      <c r="AC1670" s="291" t="str">
        <f>IF(日報入力!G1670="","",日報入力!AI1670)</f>
        <v/>
      </c>
      <c r="AD1670" s="291" t="str">
        <f>IF(日報入力!G1670="","",日報入力!AJ1670)</f>
        <v/>
      </c>
      <c r="AE1670" s="292" t="str">
        <f>IF(日報入力!G1670="","",日報入力!E1670)</f>
        <v/>
      </c>
      <c r="AF1670" s="293" t="str">
        <f>IF(日報入力!G1670="","",日報入力!AK1670)</f>
        <v/>
      </c>
      <c r="AG1670" s="293" t="str">
        <f>IF(日報入力!G1670="","",日報入力!AL1670)</f>
        <v/>
      </c>
      <c r="AH1670" s="293" t="str">
        <f>IF(日報入力!G1670="","",日報入力!AM1670)</f>
        <v/>
      </c>
      <c r="AI1670" s="294" t="str">
        <f>IF(日報入力!G1670&gt;0,日報入力!D1670*日報入力!K1670*日報入力!AL1670,"")</f>
        <v/>
      </c>
      <c r="AJ1670" s="294" t="str">
        <f>IF(日報入力!G1670&gt;0,日報入力!E1670*日報入力!AL1670,"")</f>
        <v/>
      </c>
      <c r="AK1670" s="294" t="str">
        <f>IF(日報入力!G1670&gt;0,AI1670-AJ1670,"")</f>
        <v/>
      </c>
      <c r="AL1670" s="292" t="str">
        <f>IF(日報入力!G1670&gt;0,日報入力!E1670*日報入力!AM1670,"")</f>
        <v/>
      </c>
      <c r="AM1670" s="292" t="str">
        <f>IF(日報入力!G1670&gt;0,日報入力!AB1670*日報入力!AM1670,"")</f>
        <v/>
      </c>
      <c r="AN1670" s="68" t="str">
        <f>IF(日報入力!G1670&gt;0,日報入力!C1670,"")</f>
        <v/>
      </c>
      <c r="AO1670" s="68" t="str">
        <f>日報入力!B1670</f>
        <v/>
      </c>
      <c r="AP1670" s="68" t="str">
        <f>IF(日報入力!AQ1670,日報入力!BA1670,"")</f>
        <v/>
      </c>
      <c r="AQ1670" s="68" t="str">
        <f>IF(日報入力!AR1670,日報入力!BB1670,"")</f>
        <v/>
      </c>
      <c r="AR1670" s="68" t="str">
        <f>IF(日報入力!AS1670,"N勤","")</f>
        <v/>
      </c>
      <c r="AS1670" s="295" t="e">
        <f t="shared" si="95"/>
        <v>#VALUE!</v>
      </c>
      <c r="AT1670" s="439" t="str">
        <f>日報入力!AY1670</f>
        <v/>
      </c>
      <c r="AU1670" s="518" t="str">
        <f>IF(日報入力!G1670,G1670*60/E1670,"")</f>
        <v/>
      </c>
      <c r="AV1670" s="528" t="str">
        <f>IF(日報入力!AT1670,日報入力!AT1670,"")</f>
        <v/>
      </c>
      <c r="AW1670" s="529" t="str">
        <f>IF(日報入力!AT1670,AE1670/日報入力!AT1670,"")</f>
        <v/>
      </c>
      <c r="AX1670" s="530" t="e">
        <f>IF(1&lt;日報集計!AT1670,AT1670/(((F1670-I1670-J1670-N1670-O1670)*60)/(E1670)),"")</f>
        <v>#VALUE!</v>
      </c>
      <c r="AY1670" s="664" t="str">
        <f>IF(日報入力!H1670,AT1670/(((F1670-J1670)*60)/E1670),"")</f>
        <v/>
      </c>
      <c r="AZ1670" s="664" t="str">
        <f>IF(日報入力!I1670,AT1670/((G1670*60)/E1670),"")</f>
        <v/>
      </c>
      <c r="BA1670" s="296" t="str">
        <f>IF(日報入力!G1670,G1670/F1670,"")</f>
        <v/>
      </c>
      <c r="BB1670" s="386" t="e">
        <f t="shared" si="96"/>
        <v>#VALUE!</v>
      </c>
      <c r="BC1670" s="386" t="e">
        <f t="shared" si="97"/>
        <v>#VALUE!</v>
      </c>
      <c r="BD1670" s="80">
        <f>日報入力!AU1670</f>
        <v>0</v>
      </c>
      <c r="BE1670" s="534" t="str">
        <f>IF(日報入力!AV1670,日報入力!AV1670,"")</f>
        <v/>
      </c>
      <c r="BF1670" s="534" t="str">
        <f>IF(日報入力!AW1670,日報入力!AW1670,"")</f>
        <v/>
      </c>
      <c r="BG1670" s="398" t="str">
        <f>IF(日報入力!G1670,日報入力!K1670*日報入力!D1670*日報入力!BC1670,"")</f>
        <v/>
      </c>
    </row>
    <row r="1671" spans="1:59" ht="20.25" hidden="1" customHeight="1" x14ac:dyDescent="0.15">
      <c r="A1671" s="302" t="str">
        <f>IF(日報入力!G1671="","",日報入力!G1671)</f>
        <v/>
      </c>
      <c r="B1671" s="291" t="str">
        <f>IF(日報入力!G1671="","",日報入力!H1671)</f>
        <v/>
      </c>
      <c r="C1671" s="291" t="str">
        <f>IF(日報入力!G1671="","",日報入力!I1671)</f>
        <v/>
      </c>
      <c r="D1671" s="291" t="str">
        <f>IF(日報入力!G1671="","",日報入力!J1671)</f>
        <v/>
      </c>
      <c r="E1671" s="291" t="str">
        <f>IF(日報入力!G1671="","",日報入力!K1671)</f>
        <v/>
      </c>
      <c r="F1671" s="291" t="str">
        <f>IF(日報入力!G1671="","",日報入力!L1671)</f>
        <v/>
      </c>
      <c r="G1671" s="291" t="str">
        <f>IF(日報入力!G1671="","",日報入力!L1671-日報入力!O1671-日報入力!P1671-日報入力!Q1671-日報入力!R1671-日報入力!S1671-日報入力!T1671-日報入力!U1671-日報入力!V1671-日報入力!W1671-日報入力!X1671-日報入力!Y1671-日報入力!Z1671)</f>
        <v/>
      </c>
      <c r="H1671" s="291" t="str">
        <f>IF(日報入力!G1671="","",IF(日報入力!M1671&gt;=0,日報入力!M1671*F1671,F1671))</f>
        <v/>
      </c>
      <c r="I1671" s="291" t="str">
        <f>IF(日報入力!G1671="","",日報入力!O1671)</f>
        <v/>
      </c>
      <c r="J1671" s="291" t="str">
        <f>IF(日報入力!G1671="","",日報入力!P1671)</f>
        <v/>
      </c>
      <c r="K1671" s="291" t="str">
        <f>IF(日報入力!G1671="","",日報入力!Q1671)</f>
        <v/>
      </c>
      <c r="L1671" s="291" t="str">
        <f>IF(日報入力!G1671="","",日報入力!R1671)</f>
        <v/>
      </c>
      <c r="M1671" s="291" t="str">
        <f>IF(日報入力!G1671="","",日報入力!S1671)</f>
        <v/>
      </c>
      <c r="N1671" s="291" t="str">
        <f>IF(日報入力!G1671="","",日報入力!T1671)</f>
        <v/>
      </c>
      <c r="O1671" s="291" t="str">
        <f>IF(日報入力!G1671="","",日報入力!U1671)</f>
        <v/>
      </c>
      <c r="P1671" s="291" t="str">
        <f>IF(日報入力!G1671="","",日報入力!V1671)</f>
        <v/>
      </c>
      <c r="Q1671" s="291" t="str">
        <f>IF(日報入力!G1671="","",日報入力!W1671)</f>
        <v/>
      </c>
      <c r="R1671" s="291" t="str">
        <f>IF(日報入力!G1671="","",日報入力!X1671)</f>
        <v/>
      </c>
      <c r="S1671" s="291" t="str">
        <f>IF(日報入力!G1671="","",日報入力!Y1671)</f>
        <v/>
      </c>
      <c r="T1671" s="291" t="str">
        <f>IF(日報入力!G1671="","",日報入力!Z1671)</f>
        <v/>
      </c>
      <c r="U1671" s="291" t="str">
        <f>IF(日報入力!G1671="","",日報入力!AA1671)</f>
        <v/>
      </c>
      <c r="V1671" s="378" t="str">
        <f>IF(日報入力!G1671="","",日報入力!AB1671)</f>
        <v/>
      </c>
      <c r="W1671" s="291" t="str">
        <f>IF(日報入力!G1671="","",日報入力!AC1671)</f>
        <v/>
      </c>
      <c r="X1671" s="291" t="str">
        <f>IF(日報入力!G1671="","",日報入力!AD1671)</f>
        <v/>
      </c>
      <c r="Y1671" s="291" t="str">
        <f>IF(日報入力!G1671="","",日報入力!AE1671)</f>
        <v/>
      </c>
      <c r="Z1671" s="291" t="str">
        <f>IF(日報入力!G1671="","",日報入力!AF1671)</f>
        <v/>
      </c>
      <c r="AA1671" s="291" t="str">
        <f>IF(日報入力!G1671="","",日報入力!AG1671)</f>
        <v/>
      </c>
      <c r="AB1671" s="291" t="str">
        <f>IF(日報入力!G1671="","",日報入力!AH1671)</f>
        <v/>
      </c>
      <c r="AC1671" s="291" t="str">
        <f>IF(日報入力!G1671="","",日報入力!AI1671)</f>
        <v/>
      </c>
      <c r="AD1671" s="291" t="str">
        <f>IF(日報入力!G1671="","",日報入力!AJ1671)</f>
        <v/>
      </c>
      <c r="AE1671" s="292" t="str">
        <f>IF(日報入力!G1671="","",日報入力!E1671)</f>
        <v/>
      </c>
      <c r="AF1671" s="293" t="str">
        <f>IF(日報入力!G1671="","",日報入力!AK1671)</f>
        <v/>
      </c>
      <c r="AG1671" s="293" t="str">
        <f>IF(日報入力!G1671="","",日報入力!AL1671)</f>
        <v/>
      </c>
      <c r="AH1671" s="293" t="str">
        <f>IF(日報入力!G1671="","",日報入力!AM1671)</f>
        <v/>
      </c>
      <c r="AI1671" s="294" t="str">
        <f>IF(日報入力!G1671&gt;0,日報入力!D1671*日報入力!K1671*日報入力!AL1671,"")</f>
        <v/>
      </c>
      <c r="AJ1671" s="294" t="str">
        <f>IF(日報入力!G1671&gt;0,日報入力!E1671*日報入力!AL1671,"")</f>
        <v/>
      </c>
      <c r="AK1671" s="294" t="str">
        <f>IF(日報入力!G1671&gt;0,AI1671-AJ1671,"")</f>
        <v/>
      </c>
      <c r="AL1671" s="292" t="str">
        <f>IF(日報入力!G1671&gt;0,日報入力!E1671*日報入力!AM1671,"")</f>
        <v/>
      </c>
      <c r="AM1671" s="292" t="str">
        <f>IF(日報入力!G1671&gt;0,日報入力!AB1671*日報入力!AM1671,"")</f>
        <v/>
      </c>
      <c r="AN1671" s="68" t="str">
        <f>IF(日報入力!G1671&gt;0,日報入力!C1671,"")</f>
        <v/>
      </c>
      <c r="AO1671" s="68" t="str">
        <f>日報入力!B1671</f>
        <v/>
      </c>
      <c r="AP1671" s="68" t="str">
        <f>IF(日報入力!AQ1671,日報入力!BA1671,"")</f>
        <v/>
      </c>
      <c r="AQ1671" s="68" t="str">
        <f>IF(日報入力!AR1671,日報入力!BB1671,"")</f>
        <v/>
      </c>
      <c r="AR1671" s="68" t="str">
        <f>IF(日報入力!AS1671,"N勤","")</f>
        <v/>
      </c>
      <c r="AS1671" s="295" t="e">
        <f t="shared" si="95"/>
        <v>#VALUE!</v>
      </c>
      <c r="AT1671" s="439" t="str">
        <f>日報入力!AY1671</f>
        <v/>
      </c>
      <c r="AU1671" s="518" t="str">
        <f>IF(日報入力!G1671,G1671*60/E1671,"")</f>
        <v/>
      </c>
      <c r="AV1671" s="528" t="str">
        <f>IF(日報入力!AT1671,日報入力!AT1671,"")</f>
        <v/>
      </c>
      <c r="AW1671" s="529" t="str">
        <f>IF(日報入力!AT1671,AE1671/日報入力!AT1671,"")</f>
        <v/>
      </c>
      <c r="AX1671" s="530" t="e">
        <f>IF(1&lt;日報集計!AT1671,AT1671/(((F1671-I1671-J1671-N1671-O1671)*60)/(E1671)),"")</f>
        <v>#VALUE!</v>
      </c>
      <c r="AY1671" s="664" t="str">
        <f>IF(日報入力!H1671,AT1671/(((F1671-J1671)*60)/E1671),"")</f>
        <v/>
      </c>
      <c r="AZ1671" s="664" t="str">
        <f>IF(日報入力!I1671,AT1671/((G1671*60)/E1671),"")</f>
        <v/>
      </c>
      <c r="BA1671" s="296" t="str">
        <f>IF(日報入力!G1671,G1671/F1671,"")</f>
        <v/>
      </c>
      <c r="BB1671" s="386" t="e">
        <f t="shared" si="96"/>
        <v>#VALUE!</v>
      </c>
      <c r="BC1671" s="386" t="e">
        <f t="shared" si="97"/>
        <v>#VALUE!</v>
      </c>
      <c r="BD1671" s="80">
        <f>日報入力!AU1671</f>
        <v>0</v>
      </c>
      <c r="BE1671" s="534" t="str">
        <f>IF(日報入力!AV1671,日報入力!AV1671,"")</f>
        <v/>
      </c>
      <c r="BF1671" s="534" t="str">
        <f>IF(日報入力!AW1671,日報入力!AW1671,"")</f>
        <v/>
      </c>
      <c r="BG1671" s="398" t="str">
        <f>IF(日報入力!G1671,日報入力!K1671*日報入力!D1671*日報入力!BC1671,"")</f>
        <v/>
      </c>
    </row>
    <row r="1672" spans="1:59" ht="20.25" hidden="1" customHeight="1" x14ac:dyDescent="0.15">
      <c r="A1672" s="302" t="str">
        <f>IF(日報入力!G1672="","",日報入力!G1672)</f>
        <v/>
      </c>
      <c r="B1672" s="291" t="str">
        <f>IF(日報入力!G1672="","",日報入力!H1672)</f>
        <v/>
      </c>
      <c r="C1672" s="291" t="str">
        <f>IF(日報入力!G1672="","",日報入力!I1672)</f>
        <v/>
      </c>
      <c r="D1672" s="291" t="str">
        <f>IF(日報入力!G1672="","",日報入力!J1672)</f>
        <v/>
      </c>
      <c r="E1672" s="291" t="str">
        <f>IF(日報入力!G1672="","",日報入力!K1672)</f>
        <v/>
      </c>
      <c r="F1672" s="291" t="str">
        <f>IF(日報入力!G1672="","",日報入力!L1672)</f>
        <v/>
      </c>
      <c r="G1672" s="291" t="str">
        <f>IF(日報入力!G1672="","",日報入力!L1672-日報入力!O1672-日報入力!P1672-日報入力!Q1672-日報入力!R1672-日報入力!S1672-日報入力!T1672-日報入力!U1672-日報入力!V1672-日報入力!W1672-日報入力!X1672-日報入力!Y1672-日報入力!Z1672)</f>
        <v/>
      </c>
      <c r="H1672" s="291" t="str">
        <f>IF(日報入力!G1672="","",IF(日報入力!M1672&gt;=0,日報入力!M1672*F1672,F1672))</f>
        <v/>
      </c>
      <c r="I1672" s="291" t="str">
        <f>IF(日報入力!G1672="","",日報入力!O1672)</f>
        <v/>
      </c>
      <c r="J1672" s="291" t="str">
        <f>IF(日報入力!G1672="","",日報入力!P1672)</f>
        <v/>
      </c>
      <c r="K1672" s="291" t="str">
        <f>IF(日報入力!G1672="","",日報入力!Q1672)</f>
        <v/>
      </c>
      <c r="L1672" s="291" t="str">
        <f>IF(日報入力!G1672="","",日報入力!R1672)</f>
        <v/>
      </c>
      <c r="M1672" s="291" t="str">
        <f>IF(日報入力!G1672="","",日報入力!S1672)</f>
        <v/>
      </c>
      <c r="N1672" s="291" t="str">
        <f>IF(日報入力!G1672="","",日報入力!T1672)</f>
        <v/>
      </c>
      <c r="O1672" s="291" t="str">
        <f>IF(日報入力!G1672="","",日報入力!U1672)</f>
        <v/>
      </c>
      <c r="P1672" s="291" t="str">
        <f>IF(日報入力!G1672="","",日報入力!V1672)</f>
        <v/>
      </c>
      <c r="Q1672" s="291" t="str">
        <f>IF(日報入力!G1672="","",日報入力!W1672)</f>
        <v/>
      </c>
      <c r="R1672" s="291" t="str">
        <f>IF(日報入力!G1672="","",日報入力!X1672)</f>
        <v/>
      </c>
      <c r="S1672" s="291" t="str">
        <f>IF(日報入力!G1672="","",日報入力!Y1672)</f>
        <v/>
      </c>
      <c r="T1672" s="291" t="str">
        <f>IF(日報入力!G1672="","",日報入力!Z1672)</f>
        <v/>
      </c>
      <c r="U1672" s="291" t="str">
        <f>IF(日報入力!G1672="","",日報入力!AA1672)</f>
        <v/>
      </c>
      <c r="V1672" s="378" t="str">
        <f>IF(日報入力!G1672="","",日報入力!AB1672)</f>
        <v/>
      </c>
      <c r="W1672" s="291" t="str">
        <f>IF(日報入力!G1672="","",日報入力!AC1672)</f>
        <v/>
      </c>
      <c r="X1672" s="291" t="str">
        <f>IF(日報入力!G1672="","",日報入力!AD1672)</f>
        <v/>
      </c>
      <c r="Y1672" s="291" t="str">
        <f>IF(日報入力!G1672="","",日報入力!AE1672)</f>
        <v/>
      </c>
      <c r="Z1672" s="291" t="str">
        <f>IF(日報入力!G1672="","",日報入力!AF1672)</f>
        <v/>
      </c>
      <c r="AA1672" s="291" t="str">
        <f>IF(日報入力!G1672="","",日報入力!AG1672)</f>
        <v/>
      </c>
      <c r="AB1672" s="291" t="str">
        <f>IF(日報入力!G1672="","",日報入力!AH1672)</f>
        <v/>
      </c>
      <c r="AC1672" s="291" t="str">
        <f>IF(日報入力!G1672="","",日報入力!AI1672)</f>
        <v/>
      </c>
      <c r="AD1672" s="291" t="str">
        <f>IF(日報入力!G1672="","",日報入力!AJ1672)</f>
        <v/>
      </c>
      <c r="AE1672" s="292" t="str">
        <f>IF(日報入力!G1672="","",日報入力!E1672)</f>
        <v/>
      </c>
      <c r="AF1672" s="293" t="str">
        <f>IF(日報入力!G1672="","",日報入力!AK1672)</f>
        <v/>
      </c>
      <c r="AG1672" s="293" t="str">
        <f>IF(日報入力!G1672="","",日報入力!AL1672)</f>
        <v/>
      </c>
      <c r="AH1672" s="293" t="str">
        <f>IF(日報入力!G1672="","",日報入力!AM1672)</f>
        <v/>
      </c>
      <c r="AI1672" s="294" t="str">
        <f>IF(日報入力!G1672&gt;0,日報入力!D1672*日報入力!K1672*日報入力!AL1672,"")</f>
        <v/>
      </c>
      <c r="AJ1672" s="294" t="str">
        <f>IF(日報入力!G1672&gt;0,日報入力!E1672*日報入力!AL1672,"")</f>
        <v/>
      </c>
      <c r="AK1672" s="294" t="str">
        <f>IF(日報入力!G1672&gt;0,AI1672-AJ1672,"")</f>
        <v/>
      </c>
      <c r="AL1672" s="292" t="str">
        <f>IF(日報入力!G1672&gt;0,日報入力!E1672*日報入力!AM1672,"")</f>
        <v/>
      </c>
      <c r="AM1672" s="292" t="str">
        <f>IF(日報入力!G1672&gt;0,日報入力!AB1672*日報入力!AM1672,"")</f>
        <v/>
      </c>
      <c r="AN1672" s="68" t="str">
        <f>IF(日報入力!G1672&gt;0,日報入力!C1672,"")</f>
        <v/>
      </c>
      <c r="AO1672" s="68" t="str">
        <f>日報入力!B1672</f>
        <v/>
      </c>
      <c r="AP1672" s="68" t="str">
        <f>IF(日報入力!AQ1672,日報入力!BA1672,"")</f>
        <v/>
      </c>
      <c r="AQ1672" s="68" t="str">
        <f>IF(日報入力!AR1672,日報入力!BB1672,"")</f>
        <v/>
      </c>
      <c r="AR1672" s="68" t="str">
        <f>IF(日報入力!AS1672,"N勤","")</f>
        <v/>
      </c>
      <c r="AS1672" s="295" t="e">
        <f t="shared" si="95"/>
        <v>#VALUE!</v>
      </c>
      <c r="AT1672" s="439" t="str">
        <f>日報入力!AY1672</f>
        <v/>
      </c>
      <c r="AU1672" s="518" t="str">
        <f>IF(日報入力!G1672,G1672*60/E1672,"")</f>
        <v/>
      </c>
      <c r="AV1672" s="528" t="str">
        <f>IF(日報入力!AT1672,日報入力!AT1672,"")</f>
        <v/>
      </c>
      <c r="AW1672" s="529" t="str">
        <f>IF(日報入力!AT1672,AE1672/日報入力!AT1672,"")</f>
        <v/>
      </c>
      <c r="AX1672" s="530" t="e">
        <f>IF(1&lt;日報集計!AT1672,AT1672/(((F1672-I1672-J1672-N1672-O1672)*60)/(E1672)),"")</f>
        <v>#VALUE!</v>
      </c>
      <c r="AY1672" s="664" t="str">
        <f>IF(日報入力!H1672,AT1672/(((F1672-J1672)*60)/E1672),"")</f>
        <v/>
      </c>
      <c r="AZ1672" s="664" t="str">
        <f>IF(日報入力!I1672,AT1672/((G1672*60)/E1672),"")</f>
        <v/>
      </c>
      <c r="BA1672" s="296" t="str">
        <f>IF(日報入力!G1672,G1672/F1672,"")</f>
        <v/>
      </c>
      <c r="BB1672" s="386" t="e">
        <f t="shared" si="96"/>
        <v>#VALUE!</v>
      </c>
      <c r="BC1672" s="386" t="e">
        <f t="shared" si="97"/>
        <v>#VALUE!</v>
      </c>
      <c r="BD1672" s="80">
        <f>日報入力!AU1672</f>
        <v>0</v>
      </c>
      <c r="BE1672" s="534" t="str">
        <f>IF(日報入力!AV1672,日報入力!AV1672,"")</f>
        <v/>
      </c>
      <c r="BF1672" s="534" t="str">
        <f>IF(日報入力!AW1672,日報入力!AW1672,"")</f>
        <v/>
      </c>
      <c r="BG1672" s="398" t="str">
        <f>IF(日報入力!G1672,日報入力!K1672*日報入力!D1672*日報入力!BC1672,"")</f>
        <v/>
      </c>
    </row>
    <row r="1673" spans="1:59" ht="20.25" hidden="1" customHeight="1" x14ac:dyDescent="0.15">
      <c r="A1673" s="302" t="str">
        <f>IF(日報入力!G1673="","",日報入力!G1673)</f>
        <v/>
      </c>
      <c r="B1673" s="291" t="str">
        <f>IF(日報入力!G1673="","",日報入力!H1673)</f>
        <v/>
      </c>
      <c r="C1673" s="291" t="str">
        <f>IF(日報入力!G1673="","",日報入力!I1673)</f>
        <v/>
      </c>
      <c r="D1673" s="291" t="str">
        <f>IF(日報入力!G1673="","",日報入力!J1673)</f>
        <v/>
      </c>
      <c r="E1673" s="291" t="str">
        <f>IF(日報入力!G1673="","",日報入力!K1673)</f>
        <v/>
      </c>
      <c r="F1673" s="291" t="str">
        <f>IF(日報入力!G1673="","",日報入力!L1673)</f>
        <v/>
      </c>
      <c r="G1673" s="291" t="str">
        <f>IF(日報入力!G1673="","",日報入力!L1673-日報入力!O1673-日報入力!P1673-日報入力!Q1673-日報入力!R1673-日報入力!S1673-日報入力!T1673-日報入力!U1673-日報入力!V1673-日報入力!W1673-日報入力!X1673-日報入力!Y1673-日報入力!Z1673)</f>
        <v/>
      </c>
      <c r="H1673" s="291" t="str">
        <f>IF(日報入力!G1673="","",IF(日報入力!M1673&gt;=0,日報入力!M1673*F1673,F1673))</f>
        <v/>
      </c>
      <c r="I1673" s="291" t="str">
        <f>IF(日報入力!G1673="","",日報入力!O1673)</f>
        <v/>
      </c>
      <c r="J1673" s="291" t="str">
        <f>IF(日報入力!G1673="","",日報入力!P1673)</f>
        <v/>
      </c>
      <c r="K1673" s="291" t="str">
        <f>IF(日報入力!G1673="","",日報入力!Q1673)</f>
        <v/>
      </c>
      <c r="L1673" s="291" t="str">
        <f>IF(日報入力!G1673="","",日報入力!R1673)</f>
        <v/>
      </c>
      <c r="M1673" s="291" t="str">
        <f>IF(日報入力!G1673="","",日報入力!S1673)</f>
        <v/>
      </c>
      <c r="N1673" s="291" t="str">
        <f>IF(日報入力!G1673="","",日報入力!T1673)</f>
        <v/>
      </c>
      <c r="O1673" s="291" t="str">
        <f>IF(日報入力!G1673="","",日報入力!U1673)</f>
        <v/>
      </c>
      <c r="P1673" s="291" t="str">
        <f>IF(日報入力!G1673="","",日報入力!V1673)</f>
        <v/>
      </c>
      <c r="Q1673" s="291" t="str">
        <f>IF(日報入力!G1673="","",日報入力!W1673)</f>
        <v/>
      </c>
      <c r="R1673" s="291" t="str">
        <f>IF(日報入力!G1673="","",日報入力!X1673)</f>
        <v/>
      </c>
      <c r="S1673" s="291" t="str">
        <f>IF(日報入力!G1673="","",日報入力!Y1673)</f>
        <v/>
      </c>
      <c r="T1673" s="291" t="str">
        <f>IF(日報入力!G1673="","",日報入力!Z1673)</f>
        <v/>
      </c>
      <c r="U1673" s="291" t="str">
        <f>IF(日報入力!G1673="","",日報入力!AA1673)</f>
        <v/>
      </c>
      <c r="V1673" s="378" t="str">
        <f>IF(日報入力!G1673="","",日報入力!AB1673)</f>
        <v/>
      </c>
      <c r="W1673" s="291" t="str">
        <f>IF(日報入力!G1673="","",日報入力!AC1673)</f>
        <v/>
      </c>
      <c r="X1673" s="291" t="str">
        <f>IF(日報入力!G1673="","",日報入力!AD1673)</f>
        <v/>
      </c>
      <c r="Y1673" s="291" t="str">
        <f>IF(日報入力!G1673="","",日報入力!AE1673)</f>
        <v/>
      </c>
      <c r="Z1673" s="291" t="str">
        <f>IF(日報入力!G1673="","",日報入力!AF1673)</f>
        <v/>
      </c>
      <c r="AA1673" s="291" t="str">
        <f>IF(日報入力!G1673="","",日報入力!AG1673)</f>
        <v/>
      </c>
      <c r="AB1673" s="291" t="str">
        <f>IF(日報入力!G1673="","",日報入力!AH1673)</f>
        <v/>
      </c>
      <c r="AC1673" s="291" t="str">
        <f>IF(日報入力!G1673="","",日報入力!AI1673)</f>
        <v/>
      </c>
      <c r="AD1673" s="291" t="str">
        <f>IF(日報入力!G1673="","",日報入力!AJ1673)</f>
        <v/>
      </c>
      <c r="AE1673" s="292" t="str">
        <f>IF(日報入力!G1673="","",日報入力!E1673)</f>
        <v/>
      </c>
      <c r="AF1673" s="293" t="str">
        <f>IF(日報入力!G1673="","",日報入力!AK1673)</f>
        <v/>
      </c>
      <c r="AG1673" s="293" t="str">
        <f>IF(日報入力!G1673="","",日報入力!AL1673)</f>
        <v/>
      </c>
      <c r="AH1673" s="293" t="str">
        <f>IF(日報入力!G1673="","",日報入力!AM1673)</f>
        <v/>
      </c>
      <c r="AI1673" s="294" t="str">
        <f>IF(日報入力!G1673&gt;0,日報入力!D1673*日報入力!K1673*日報入力!AL1673,"")</f>
        <v/>
      </c>
      <c r="AJ1673" s="294" t="str">
        <f>IF(日報入力!G1673&gt;0,日報入力!E1673*日報入力!AL1673,"")</f>
        <v/>
      </c>
      <c r="AK1673" s="294" t="str">
        <f>IF(日報入力!G1673&gt;0,AI1673-AJ1673,"")</f>
        <v/>
      </c>
      <c r="AL1673" s="292" t="str">
        <f>IF(日報入力!G1673&gt;0,日報入力!E1673*日報入力!AM1673,"")</f>
        <v/>
      </c>
      <c r="AM1673" s="292" t="str">
        <f>IF(日報入力!G1673&gt;0,日報入力!AB1673*日報入力!AM1673,"")</f>
        <v/>
      </c>
      <c r="AN1673" s="68" t="str">
        <f>IF(日報入力!G1673&gt;0,日報入力!C1673,"")</f>
        <v/>
      </c>
      <c r="AO1673" s="68" t="str">
        <f>日報入力!B1673</f>
        <v/>
      </c>
      <c r="AP1673" s="68" t="str">
        <f>IF(日報入力!AQ1673,日報入力!BA1673,"")</f>
        <v/>
      </c>
      <c r="AQ1673" s="68" t="str">
        <f>IF(日報入力!AR1673,日報入力!BB1673,"")</f>
        <v/>
      </c>
      <c r="AR1673" s="68" t="str">
        <f>IF(日報入力!AS1673,"N勤","")</f>
        <v/>
      </c>
      <c r="AS1673" s="295" t="e">
        <f t="shared" si="95"/>
        <v>#VALUE!</v>
      </c>
      <c r="AT1673" s="439" t="str">
        <f>日報入力!AY1673</f>
        <v/>
      </c>
      <c r="AU1673" s="518" t="str">
        <f>IF(日報入力!G1673,G1673*60/E1673,"")</f>
        <v/>
      </c>
      <c r="AV1673" s="528" t="str">
        <f>IF(日報入力!AT1673,日報入力!AT1673,"")</f>
        <v/>
      </c>
      <c r="AW1673" s="529" t="str">
        <f>IF(日報入力!AT1673,AE1673/日報入力!AT1673,"")</f>
        <v/>
      </c>
      <c r="AX1673" s="530" t="e">
        <f>IF(1&lt;日報集計!AT1673,AT1673/(((F1673-I1673-J1673-N1673-O1673)*60)/(E1673)),"")</f>
        <v>#VALUE!</v>
      </c>
      <c r="AY1673" s="664" t="str">
        <f>IF(日報入力!H1673,AT1673/(((F1673-J1673)*60)/E1673),"")</f>
        <v/>
      </c>
      <c r="AZ1673" s="664" t="str">
        <f>IF(日報入力!I1673,AT1673/((G1673*60)/E1673),"")</f>
        <v/>
      </c>
      <c r="BA1673" s="296" t="str">
        <f>IF(日報入力!G1673,G1673/F1673,"")</f>
        <v/>
      </c>
      <c r="BB1673" s="386" t="e">
        <f t="shared" si="96"/>
        <v>#VALUE!</v>
      </c>
      <c r="BC1673" s="386" t="e">
        <f t="shared" si="97"/>
        <v>#VALUE!</v>
      </c>
      <c r="BD1673" s="80">
        <f>日報入力!AU1673</f>
        <v>0</v>
      </c>
      <c r="BE1673" s="534" t="str">
        <f>IF(日報入力!AV1673,日報入力!AV1673,"")</f>
        <v/>
      </c>
      <c r="BF1673" s="534" t="str">
        <f>IF(日報入力!AW1673,日報入力!AW1673,"")</f>
        <v/>
      </c>
      <c r="BG1673" s="398" t="str">
        <f>IF(日報入力!G1673,日報入力!K1673*日報入力!D1673*日報入力!BC1673,"")</f>
        <v/>
      </c>
    </row>
    <row r="1674" spans="1:59" ht="20.25" hidden="1" customHeight="1" x14ac:dyDescent="0.15">
      <c r="A1674" s="302" t="str">
        <f>IF(日報入力!G1674="","",日報入力!G1674)</f>
        <v/>
      </c>
      <c r="B1674" s="291" t="str">
        <f>IF(日報入力!G1674="","",日報入力!H1674)</f>
        <v/>
      </c>
      <c r="C1674" s="291" t="str">
        <f>IF(日報入力!G1674="","",日報入力!I1674)</f>
        <v/>
      </c>
      <c r="D1674" s="291" t="str">
        <f>IF(日報入力!G1674="","",日報入力!J1674)</f>
        <v/>
      </c>
      <c r="E1674" s="291" t="str">
        <f>IF(日報入力!G1674="","",日報入力!K1674)</f>
        <v/>
      </c>
      <c r="F1674" s="291" t="str">
        <f>IF(日報入力!G1674="","",日報入力!L1674)</f>
        <v/>
      </c>
      <c r="G1674" s="291" t="str">
        <f>IF(日報入力!G1674="","",日報入力!L1674-日報入力!O1674-日報入力!P1674-日報入力!Q1674-日報入力!R1674-日報入力!S1674-日報入力!T1674-日報入力!U1674-日報入力!V1674-日報入力!W1674-日報入力!X1674-日報入力!Y1674-日報入力!Z1674)</f>
        <v/>
      </c>
      <c r="H1674" s="291" t="str">
        <f>IF(日報入力!G1674="","",IF(日報入力!M1674&gt;=0,日報入力!M1674*F1674,F1674))</f>
        <v/>
      </c>
      <c r="I1674" s="291" t="str">
        <f>IF(日報入力!G1674="","",日報入力!O1674)</f>
        <v/>
      </c>
      <c r="J1674" s="291" t="str">
        <f>IF(日報入力!G1674="","",日報入力!P1674)</f>
        <v/>
      </c>
      <c r="K1674" s="291" t="str">
        <f>IF(日報入力!G1674="","",日報入力!Q1674)</f>
        <v/>
      </c>
      <c r="L1674" s="291" t="str">
        <f>IF(日報入力!G1674="","",日報入力!R1674)</f>
        <v/>
      </c>
      <c r="M1674" s="291" t="str">
        <f>IF(日報入力!G1674="","",日報入力!S1674)</f>
        <v/>
      </c>
      <c r="N1674" s="291" t="str">
        <f>IF(日報入力!G1674="","",日報入力!T1674)</f>
        <v/>
      </c>
      <c r="O1674" s="291" t="str">
        <f>IF(日報入力!G1674="","",日報入力!U1674)</f>
        <v/>
      </c>
      <c r="P1674" s="291" t="str">
        <f>IF(日報入力!G1674="","",日報入力!V1674)</f>
        <v/>
      </c>
      <c r="Q1674" s="291" t="str">
        <f>IF(日報入力!G1674="","",日報入力!W1674)</f>
        <v/>
      </c>
      <c r="R1674" s="291" t="str">
        <f>IF(日報入力!G1674="","",日報入力!X1674)</f>
        <v/>
      </c>
      <c r="S1674" s="291" t="str">
        <f>IF(日報入力!G1674="","",日報入力!Y1674)</f>
        <v/>
      </c>
      <c r="T1674" s="291" t="str">
        <f>IF(日報入力!G1674="","",日報入力!Z1674)</f>
        <v/>
      </c>
      <c r="U1674" s="291" t="str">
        <f>IF(日報入力!G1674="","",日報入力!AA1674)</f>
        <v/>
      </c>
      <c r="V1674" s="378" t="str">
        <f>IF(日報入力!G1674="","",日報入力!AB1674)</f>
        <v/>
      </c>
      <c r="W1674" s="291" t="str">
        <f>IF(日報入力!G1674="","",日報入力!AC1674)</f>
        <v/>
      </c>
      <c r="X1674" s="291" t="str">
        <f>IF(日報入力!G1674="","",日報入力!AD1674)</f>
        <v/>
      </c>
      <c r="Y1674" s="291" t="str">
        <f>IF(日報入力!G1674="","",日報入力!AE1674)</f>
        <v/>
      </c>
      <c r="Z1674" s="291" t="str">
        <f>IF(日報入力!G1674="","",日報入力!AF1674)</f>
        <v/>
      </c>
      <c r="AA1674" s="291" t="str">
        <f>IF(日報入力!G1674="","",日報入力!AG1674)</f>
        <v/>
      </c>
      <c r="AB1674" s="291" t="str">
        <f>IF(日報入力!G1674="","",日報入力!AH1674)</f>
        <v/>
      </c>
      <c r="AC1674" s="291" t="str">
        <f>IF(日報入力!G1674="","",日報入力!AI1674)</f>
        <v/>
      </c>
      <c r="AD1674" s="291" t="str">
        <f>IF(日報入力!G1674="","",日報入力!AJ1674)</f>
        <v/>
      </c>
      <c r="AE1674" s="292" t="str">
        <f>IF(日報入力!G1674="","",日報入力!E1674)</f>
        <v/>
      </c>
      <c r="AF1674" s="293" t="str">
        <f>IF(日報入力!G1674="","",日報入力!AK1674)</f>
        <v/>
      </c>
      <c r="AG1674" s="293" t="str">
        <f>IF(日報入力!G1674="","",日報入力!AL1674)</f>
        <v/>
      </c>
      <c r="AH1674" s="293" t="str">
        <f>IF(日報入力!G1674="","",日報入力!AM1674)</f>
        <v/>
      </c>
      <c r="AI1674" s="294" t="str">
        <f>IF(日報入力!G1674&gt;0,日報入力!D1674*日報入力!K1674*日報入力!AL1674,"")</f>
        <v/>
      </c>
      <c r="AJ1674" s="294" t="str">
        <f>IF(日報入力!G1674&gt;0,日報入力!E1674*日報入力!AL1674,"")</f>
        <v/>
      </c>
      <c r="AK1674" s="294" t="str">
        <f>IF(日報入力!G1674&gt;0,AI1674-AJ1674,"")</f>
        <v/>
      </c>
      <c r="AL1674" s="292" t="str">
        <f>IF(日報入力!G1674&gt;0,日報入力!E1674*日報入力!AM1674,"")</f>
        <v/>
      </c>
      <c r="AM1674" s="292" t="str">
        <f>IF(日報入力!G1674&gt;0,日報入力!AB1674*日報入力!AM1674,"")</f>
        <v/>
      </c>
      <c r="AN1674" s="68" t="str">
        <f>IF(日報入力!G1674&gt;0,日報入力!C1674,"")</f>
        <v/>
      </c>
      <c r="AO1674" s="68" t="str">
        <f>日報入力!B1674</f>
        <v/>
      </c>
      <c r="AP1674" s="68" t="str">
        <f>IF(日報入力!AQ1674,日報入力!BA1674,"")</f>
        <v/>
      </c>
      <c r="AQ1674" s="68" t="str">
        <f>IF(日報入力!AR1674,日報入力!BB1674,"")</f>
        <v/>
      </c>
      <c r="AR1674" s="68" t="str">
        <f>IF(日報入力!AS1674,"N勤","")</f>
        <v/>
      </c>
      <c r="AS1674" s="295" t="e">
        <f t="shared" si="95"/>
        <v>#VALUE!</v>
      </c>
      <c r="AT1674" s="439" t="str">
        <f>日報入力!AY1674</f>
        <v/>
      </c>
      <c r="AU1674" s="518" t="str">
        <f>IF(日報入力!G1674,G1674*60/E1674,"")</f>
        <v/>
      </c>
      <c r="AV1674" s="528" t="str">
        <f>IF(日報入力!AT1674,日報入力!AT1674,"")</f>
        <v/>
      </c>
      <c r="AW1674" s="529" t="str">
        <f>IF(日報入力!AT1674,AE1674/日報入力!AT1674,"")</f>
        <v/>
      </c>
      <c r="AX1674" s="530" t="e">
        <f>IF(1&lt;日報集計!AT1674,AT1674/(((F1674-I1674-J1674-N1674-O1674)*60)/(E1674)),"")</f>
        <v>#VALUE!</v>
      </c>
      <c r="AY1674" s="664" t="str">
        <f>IF(日報入力!H1674,AT1674/(((F1674-J1674)*60)/E1674),"")</f>
        <v/>
      </c>
      <c r="AZ1674" s="664" t="str">
        <f>IF(日報入力!I1674,AT1674/((G1674*60)/E1674),"")</f>
        <v/>
      </c>
      <c r="BA1674" s="296" t="str">
        <f>IF(日報入力!G1674,G1674/F1674,"")</f>
        <v/>
      </c>
      <c r="BB1674" s="386" t="e">
        <f t="shared" si="96"/>
        <v>#VALUE!</v>
      </c>
      <c r="BC1674" s="386" t="e">
        <f t="shared" si="97"/>
        <v>#VALUE!</v>
      </c>
      <c r="BD1674" s="80">
        <f>日報入力!AU1674</f>
        <v>0</v>
      </c>
      <c r="BE1674" s="534" t="str">
        <f>IF(日報入力!AV1674,日報入力!AV1674,"")</f>
        <v/>
      </c>
      <c r="BF1674" s="534" t="str">
        <f>IF(日報入力!AW1674,日報入力!AW1674,"")</f>
        <v/>
      </c>
      <c r="BG1674" s="398" t="str">
        <f>IF(日報入力!G1674,日報入力!K1674*日報入力!D1674*日報入力!BC1674,"")</f>
        <v/>
      </c>
    </row>
    <row r="1675" spans="1:59" ht="20.25" hidden="1" customHeight="1" x14ac:dyDescent="0.15">
      <c r="A1675" s="302" t="str">
        <f>IF(日報入力!G1675="","",日報入力!G1675)</f>
        <v/>
      </c>
      <c r="B1675" s="291" t="str">
        <f>IF(日報入力!G1675="","",日報入力!H1675)</f>
        <v/>
      </c>
      <c r="C1675" s="291" t="str">
        <f>IF(日報入力!G1675="","",日報入力!I1675)</f>
        <v/>
      </c>
      <c r="D1675" s="291" t="str">
        <f>IF(日報入力!G1675="","",日報入力!J1675)</f>
        <v/>
      </c>
      <c r="E1675" s="291" t="str">
        <f>IF(日報入力!G1675="","",日報入力!K1675)</f>
        <v/>
      </c>
      <c r="F1675" s="291" t="str">
        <f>IF(日報入力!G1675="","",日報入力!L1675)</f>
        <v/>
      </c>
      <c r="G1675" s="291" t="str">
        <f>IF(日報入力!G1675="","",日報入力!L1675-日報入力!O1675-日報入力!P1675-日報入力!Q1675-日報入力!R1675-日報入力!S1675-日報入力!T1675-日報入力!U1675-日報入力!V1675-日報入力!W1675-日報入力!X1675-日報入力!Y1675-日報入力!Z1675)</f>
        <v/>
      </c>
      <c r="H1675" s="291" t="str">
        <f>IF(日報入力!G1675="","",IF(日報入力!M1675&gt;=0,日報入力!M1675*F1675,F1675))</f>
        <v/>
      </c>
      <c r="I1675" s="291" t="str">
        <f>IF(日報入力!G1675="","",日報入力!O1675)</f>
        <v/>
      </c>
      <c r="J1675" s="291" t="str">
        <f>IF(日報入力!G1675="","",日報入力!P1675)</f>
        <v/>
      </c>
      <c r="K1675" s="291" t="str">
        <f>IF(日報入力!G1675="","",日報入力!Q1675)</f>
        <v/>
      </c>
      <c r="L1675" s="291" t="str">
        <f>IF(日報入力!G1675="","",日報入力!R1675)</f>
        <v/>
      </c>
      <c r="M1675" s="291" t="str">
        <f>IF(日報入力!G1675="","",日報入力!S1675)</f>
        <v/>
      </c>
      <c r="N1675" s="291" t="str">
        <f>IF(日報入力!G1675="","",日報入力!T1675)</f>
        <v/>
      </c>
      <c r="O1675" s="291" t="str">
        <f>IF(日報入力!G1675="","",日報入力!U1675)</f>
        <v/>
      </c>
      <c r="P1675" s="291" t="str">
        <f>IF(日報入力!G1675="","",日報入力!V1675)</f>
        <v/>
      </c>
      <c r="Q1675" s="291" t="str">
        <f>IF(日報入力!G1675="","",日報入力!W1675)</f>
        <v/>
      </c>
      <c r="R1675" s="291" t="str">
        <f>IF(日報入力!G1675="","",日報入力!X1675)</f>
        <v/>
      </c>
      <c r="S1675" s="291" t="str">
        <f>IF(日報入力!G1675="","",日報入力!Y1675)</f>
        <v/>
      </c>
      <c r="T1675" s="291" t="str">
        <f>IF(日報入力!G1675="","",日報入力!Z1675)</f>
        <v/>
      </c>
      <c r="U1675" s="291" t="str">
        <f>IF(日報入力!G1675="","",日報入力!AA1675)</f>
        <v/>
      </c>
      <c r="V1675" s="378" t="str">
        <f>IF(日報入力!G1675="","",日報入力!AB1675)</f>
        <v/>
      </c>
      <c r="W1675" s="291" t="str">
        <f>IF(日報入力!G1675="","",日報入力!AC1675)</f>
        <v/>
      </c>
      <c r="X1675" s="291" t="str">
        <f>IF(日報入力!G1675="","",日報入力!AD1675)</f>
        <v/>
      </c>
      <c r="Y1675" s="291" t="str">
        <f>IF(日報入力!G1675="","",日報入力!AE1675)</f>
        <v/>
      </c>
      <c r="Z1675" s="291" t="str">
        <f>IF(日報入力!G1675="","",日報入力!AF1675)</f>
        <v/>
      </c>
      <c r="AA1675" s="291" t="str">
        <f>IF(日報入力!G1675="","",日報入力!AG1675)</f>
        <v/>
      </c>
      <c r="AB1675" s="291" t="str">
        <f>IF(日報入力!G1675="","",日報入力!AH1675)</f>
        <v/>
      </c>
      <c r="AC1675" s="291" t="str">
        <f>IF(日報入力!G1675="","",日報入力!AI1675)</f>
        <v/>
      </c>
      <c r="AD1675" s="291" t="str">
        <f>IF(日報入力!G1675="","",日報入力!AJ1675)</f>
        <v/>
      </c>
      <c r="AE1675" s="292" t="str">
        <f>IF(日報入力!G1675="","",日報入力!E1675)</f>
        <v/>
      </c>
      <c r="AF1675" s="293" t="str">
        <f>IF(日報入力!G1675="","",日報入力!AK1675)</f>
        <v/>
      </c>
      <c r="AG1675" s="293" t="str">
        <f>IF(日報入力!G1675="","",日報入力!AL1675)</f>
        <v/>
      </c>
      <c r="AH1675" s="293" t="str">
        <f>IF(日報入力!G1675="","",日報入力!AM1675)</f>
        <v/>
      </c>
      <c r="AI1675" s="294" t="str">
        <f>IF(日報入力!G1675&gt;0,日報入力!D1675*日報入力!K1675*日報入力!AL1675,"")</f>
        <v/>
      </c>
      <c r="AJ1675" s="294" t="str">
        <f>IF(日報入力!G1675&gt;0,日報入力!E1675*日報入力!AL1675,"")</f>
        <v/>
      </c>
      <c r="AK1675" s="294" t="str">
        <f>IF(日報入力!G1675&gt;0,AI1675-AJ1675,"")</f>
        <v/>
      </c>
      <c r="AL1675" s="292" t="str">
        <f>IF(日報入力!G1675&gt;0,日報入力!E1675*日報入力!AM1675,"")</f>
        <v/>
      </c>
      <c r="AM1675" s="292" t="str">
        <f>IF(日報入力!G1675&gt;0,日報入力!AB1675*日報入力!AM1675,"")</f>
        <v/>
      </c>
      <c r="AN1675" s="68" t="str">
        <f>IF(日報入力!G1675&gt;0,日報入力!C1675,"")</f>
        <v/>
      </c>
      <c r="AO1675" s="68" t="str">
        <f>日報入力!B1675</f>
        <v/>
      </c>
      <c r="AP1675" s="68" t="str">
        <f>IF(日報入力!AQ1675,日報入力!BA1675,"")</f>
        <v/>
      </c>
      <c r="AQ1675" s="68" t="str">
        <f>IF(日報入力!AR1675,日報入力!BB1675,"")</f>
        <v/>
      </c>
      <c r="AR1675" s="68" t="str">
        <f>IF(日報入力!AS1675,"N勤","")</f>
        <v/>
      </c>
      <c r="AS1675" s="295" t="e">
        <f t="shared" si="95"/>
        <v>#VALUE!</v>
      </c>
      <c r="AT1675" s="439" t="str">
        <f>日報入力!AY1675</f>
        <v/>
      </c>
      <c r="AU1675" s="518" t="str">
        <f>IF(日報入力!G1675,G1675*60/E1675,"")</f>
        <v/>
      </c>
      <c r="AV1675" s="528" t="str">
        <f>IF(日報入力!AT1675,日報入力!AT1675,"")</f>
        <v/>
      </c>
      <c r="AW1675" s="529" t="str">
        <f>IF(日報入力!AT1675,AE1675/日報入力!AT1675,"")</f>
        <v/>
      </c>
      <c r="AX1675" s="530" t="e">
        <f>IF(1&lt;日報集計!AT1675,AT1675/(((F1675-I1675-J1675-N1675-O1675)*60)/(E1675)),"")</f>
        <v>#VALUE!</v>
      </c>
      <c r="AY1675" s="664" t="str">
        <f>IF(日報入力!H1675,AT1675/(((F1675-J1675)*60)/E1675),"")</f>
        <v/>
      </c>
      <c r="AZ1675" s="664" t="str">
        <f>IF(日報入力!I1675,AT1675/((G1675*60)/E1675),"")</f>
        <v/>
      </c>
      <c r="BA1675" s="296" t="str">
        <f>IF(日報入力!G1675,G1675/F1675,"")</f>
        <v/>
      </c>
      <c r="BB1675" s="386" t="e">
        <f t="shared" si="96"/>
        <v>#VALUE!</v>
      </c>
      <c r="BC1675" s="386" t="e">
        <f t="shared" si="97"/>
        <v>#VALUE!</v>
      </c>
      <c r="BD1675" s="80">
        <f>日報入力!AU1675</f>
        <v>0</v>
      </c>
      <c r="BE1675" s="534" t="str">
        <f>IF(日報入力!AV1675,日報入力!AV1675,"")</f>
        <v/>
      </c>
      <c r="BF1675" s="534" t="str">
        <f>IF(日報入力!AW1675,日報入力!AW1675,"")</f>
        <v/>
      </c>
      <c r="BG1675" s="398" t="str">
        <f>IF(日報入力!G1675,日報入力!K1675*日報入力!D1675*日報入力!BC1675,"")</f>
        <v/>
      </c>
    </row>
    <row r="1676" spans="1:59" ht="20.25" hidden="1" customHeight="1" x14ac:dyDescent="0.15">
      <c r="A1676" s="302" t="str">
        <f>IF(日報入力!G1676="","",日報入力!G1676)</f>
        <v/>
      </c>
      <c r="B1676" s="291" t="str">
        <f>IF(日報入力!G1676="","",日報入力!H1676)</f>
        <v/>
      </c>
      <c r="C1676" s="291" t="str">
        <f>IF(日報入力!G1676="","",日報入力!I1676)</f>
        <v/>
      </c>
      <c r="D1676" s="291" t="str">
        <f>IF(日報入力!G1676="","",日報入力!J1676)</f>
        <v/>
      </c>
      <c r="E1676" s="291" t="str">
        <f>IF(日報入力!G1676="","",日報入力!K1676)</f>
        <v/>
      </c>
      <c r="F1676" s="291" t="str">
        <f>IF(日報入力!G1676="","",日報入力!L1676)</f>
        <v/>
      </c>
      <c r="G1676" s="291" t="str">
        <f>IF(日報入力!G1676="","",日報入力!L1676-日報入力!O1676-日報入力!P1676-日報入力!Q1676-日報入力!R1676-日報入力!S1676-日報入力!T1676-日報入力!U1676-日報入力!V1676-日報入力!W1676-日報入力!X1676-日報入力!Y1676-日報入力!Z1676)</f>
        <v/>
      </c>
      <c r="H1676" s="291" t="str">
        <f>IF(日報入力!G1676="","",IF(日報入力!M1676&gt;=0,日報入力!M1676*F1676,F1676))</f>
        <v/>
      </c>
      <c r="I1676" s="291" t="str">
        <f>IF(日報入力!G1676="","",日報入力!O1676)</f>
        <v/>
      </c>
      <c r="J1676" s="291" t="str">
        <f>IF(日報入力!G1676="","",日報入力!P1676)</f>
        <v/>
      </c>
      <c r="K1676" s="291" t="str">
        <f>IF(日報入力!G1676="","",日報入力!Q1676)</f>
        <v/>
      </c>
      <c r="L1676" s="291" t="str">
        <f>IF(日報入力!G1676="","",日報入力!R1676)</f>
        <v/>
      </c>
      <c r="M1676" s="291" t="str">
        <f>IF(日報入力!G1676="","",日報入力!S1676)</f>
        <v/>
      </c>
      <c r="N1676" s="291" t="str">
        <f>IF(日報入力!G1676="","",日報入力!T1676)</f>
        <v/>
      </c>
      <c r="O1676" s="291" t="str">
        <f>IF(日報入力!G1676="","",日報入力!U1676)</f>
        <v/>
      </c>
      <c r="P1676" s="291" t="str">
        <f>IF(日報入力!G1676="","",日報入力!V1676)</f>
        <v/>
      </c>
      <c r="Q1676" s="291" t="str">
        <f>IF(日報入力!G1676="","",日報入力!W1676)</f>
        <v/>
      </c>
      <c r="R1676" s="291" t="str">
        <f>IF(日報入力!G1676="","",日報入力!X1676)</f>
        <v/>
      </c>
      <c r="S1676" s="291" t="str">
        <f>IF(日報入力!G1676="","",日報入力!Y1676)</f>
        <v/>
      </c>
      <c r="T1676" s="291" t="str">
        <f>IF(日報入力!G1676="","",日報入力!Z1676)</f>
        <v/>
      </c>
      <c r="U1676" s="291" t="str">
        <f>IF(日報入力!G1676="","",日報入力!AA1676)</f>
        <v/>
      </c>
      <c r="V1676" s="378" t="str">
        <f>IF(日報入力!G1676="","",日報入力!AB1676)</f>
        <v/>
      </c>
      <c r="W1676" s="291" t="str">
        <f>IF(日報入力!G1676="","",日報入力!AC1676)</f>
        <v/>
      </c>
      <c r="X1676" s="291" t="str">
        <f>IF(日報入力!G1676="","",日報入力!AD1676)</f>
        <v/>
      </c>
      <c r="Y1676" s="291" t="str">
        <f>IF(日報入力!G1676="","",日報入力!AE1676)</f>
        <v/>
      </c>
      <c r="Z1676" s="291" t="str">
        <f>IF(日報入力!G1676="","",日報入力!AF1676)</f>
        <v/>
      </c>
      <c r="AA1676" s="291" t="str">
        <f>IF(日報入力!G1676="","",日報入力!AG1676)</f>
        <v/>
      </c>
      <c r="AB1676" s="291" t="str">
        <f>IF(日報入力!G1676="","",日報入力!AH1676)</f>
        <v/>
      </c>
      <c r="AC1676" s="291" t="str">
        <f>IF(日報入力!G1676="","",日報入力!AI1676)</f>
        <v/>
      </c>
      <c r="AD1676" s="291" t="str">
        <f>IF(日報入力!G1676="","",日報入力!AJ1676)</f>
        <v/>
      </c>
      <c r="AE1676" s="292" t="str">
        <f>IF(日報入力!G1676="","",日報入力!E1676)</f>
        <v/>
      </c>
      <c r="AF1676" s="293" t="str">
        <f>IF(日報入力!G1676="","",日報入力!AK1676)</f>
        <v/>
      </c>
      <c r="AG1676" s="293" t="str">
        <f>IF(日報入力!G1676="","",日報入力!AL1676)</f>
        <v/>
      </c>
      <c r="AH1676" s="293" t="str">
        <f>IF(日報入力!G1676="","",日報入力!AM1676)</f>
        <v/>
      </c>
      <c r="AI1676" s="294" t="str">
        <f>IF(日報入力!G1676&gt;0,日報入力!D1676*日報入力!K1676*日報入力!AL1676,"")</f>
        <v/>
      </c>
      <c r="AJ1676" s="294" t="str">
        <f>IF(日報入力!G1676&gt;0,日報入力!E1676*日報入力!AL1676,"")</f>
        <v/>
      </c>
      <c r="AK1676" s="294" t="str">
        <f>IF(日報入力!G1676&gt;0,AI1676-AJ1676,"")</f>
        <v/>
      </c>
      <c r="AL1676" s="292" t="str">
        <f>IF(日報入力!G1676&gt;0,日報入力!E1676*日報入力!AM1676,"")</f>
        <v/>
      </c>
      <c r="AM1676" s="292" t="str">
        <f>IF(日報入力!G1676&gt;0,日報入力!AB1676*日報入力!AM1676,"")</f>
        <v/>
      </c>
      <c r="AN1676" s="68" t="str">
        <f>IF(日報入力!G1676&gt;0,日報入力!C1676,"")</f>
        <v/>
      </c>
      <c r="AO1676" s="68" t="str">
        <f>日報入力!B1676</f>
        <v/>
      </c>
      <c r="AP1676" s="68" t="str">
        <f>IF(日報入力!AQ1676,日報入力!BA1676,"")</f>
        <v/>
      </c>
      <c r="AQ1676" s="68" t="str">
        <f>IF(日報入力!AR1676,日報入力!BB1676,"")</f>
        <v/>
      </c>
      <c r="AR1676" s="68" t="str">
        <f>IF(日報入力!AS1676,"N勤","")</f>
        <v/>
      </c>
      <c r="AS1676" s="295" t="e">
        <f t="shared" si="95"/>
        <v>#VALUE!</v>
      </c>
      <c r="AT1676" s="439" t="str">
        <f>日報入力!AY1676</f>
        <v/>
      </c>
      <c r="AU1676" s="518" t="str">
        <f>IF(日報入力!G1676,G1676*60/E1676,"")</f>
        <v/>
      </c>
      <c r="AV1676" s="528" t="str">
        <f>IF(日報入力!AT1676,日報入力!AT1676,"")</f>
        <v/>
      </c>
      <c r="AW1676" s="529" t="str">
        <f>IF(日報入力!AT1676,AE1676/日報入力!AT1676,"")</f>
        <v/>
      </c>
      <c r="AX1676" s="530" t="e">
        <f>IF(1&lt;日報集計!AT1676,AT1676/(((F1676-I1676-J1676-N1676-O1676)*60)/(E1676)),"")</f>
        <v>#VALUE!</v>
      </c>
      <c r="AY1676" s="664" t="str">
        <f>IF(日報入力!H1676,AT1676/(((F1676-J1676)*60)/E1676),"")</f>
        <v/>
      </c>
      <c r="AZ1676" s="664" t="str">
        <f>IF(日報入力!I1676,AT1676/((G1676*60)/E1676),"")</f>
        <v/>
      </c>
      <c r="BA1676" s="296" t="str">
        <f>IF(日報入力!G1676,G1676/F1676,"")</f>
        <v/>
      </c>
      <c r="BB1676" s="386" t="e">
        <f t="shared" si="96"/>
        <v>#VALUE!</v>
      </c>
      <c r="BC1676" s="386" t="e">
        <f t="shared" si="97"/>
        <v>#VALUE!</v>
      </c>
      <c r="BD1676" s="80">
        <f>日報入力!AU1676</f>
        <v>0</v>
      </c>
      <c r="BE1676" s="534" t="str">
        <f>IF(日報入力!AV1676,日報入力!AV1676,"")</f>
        <v/>
      </c>
      <c r="BF1676" s="534" t="str">
        <f>IF(日報入力!AW1676,日報入力!AW1676,"")</f>
        <v/>
      </c>
      <c r="BG1676" s="398" t="str">
        <f>IF(日報入力!G1676,日報入力!K1676*日報入力!D1676*日報入力!BC1676,"")</f>
        <v/>
      </c>
    </row>
    <row r="1677" spans="1:59" ht="20.25" hidden="1" customHeight="1" x14ac:dyDescent="0.15">
      <c r="A1677" s="302" t="str">
        <f>IF(日報入力!G1677="","",日報入力!G1677)</f>
        <v/>
      </c>
      <c r="B1677" s="291" t="str">
        <f>IF(日報入力!G1677="","",日報入力!H1677)</f>
        <v/>
      </c>
      <c r="C1677" s="291" t="str">
        <f>IF(日報入力!G1677="","",日報入力!I1677)</f>
        <v/>
      </c>
      <c r="D1677" s="291" t="str">
        <f>IF(日報入力!G1677="","",日報入力!J1677)</f>
        <v/>
      </c>
      <c r="E1677" s="291" t="str">
        <f>IF(日報入力!G1677="","",日報入力!K1677)</f>
        <v/>
      </c>
      <c r="F1677" s="291" t="str">
        <f>IF(日報入力!G1677="","",日報入力!L1677)</f>
        <v/>
      </c>
      <c r="G1677" s="291" t="str">
        <f>IF(日報入力!G1677="","",日報入力!L1677-日報入力!O1677-日報入力!P1677-日報入力!Q1677-日報入力!R1677-日報入力!S1677-日報入力!T1677-日報入力!U1677-日報入力!V1677-日報入力!W1677-日報入力!X1677-日報入力!Y1677-日報入力!Z1677)</f>
        <v/>
      </c>
      <c r="H1677" s="291" t="str">
        <f>IF(日報入力!G1677="","",IF(日報入力!M1677&gt;=0,日報入力!M1677*F1677,F1677))</f>
        <v/>
      </c>
      <c r="I1677" s="291" t="str">
        <f>IF(日報入力!G1677="","",日報入力!O1677)</f>
        <v/>
      </c>
      <c r="J1677" s="291" t="str">
        <f>IF(日報入力!G1677="","",日報入力!P1677)</f>
        <v/>
      </c>
      <c r="K1677" s="291" t="str">
        <f>IF(日報入力!G1677="","",日報入力!Q1677)</f>
        <v/>
      </c>
      <c r="L1677" s="291" t="str">
        <f>IF(日報入力!G1677="","",日報入力!R1677)</f>
        <v/>
      </c>
      <c r="M1677" s="291" t="str">
        <f>IF(日報入力!G1677="","",日報入力!S1677)</f>
        <v/>
      </c>
      <c r="N1677" s="291" t="str">
        <f>IF(日報入力!G1677="","",日報入力!T1677)</f>
        <v/>
      </c>
      <c r="O1677" s="291" t="str">
        <f>IF(日報入力!G1677="","",日報入力!U1677)</f>
        <v/>
      </c>
      <c r="P1677" s="291" t="str">
        <f>IF(日報入力!G1677="","",日報入力!V1677)</f>
        <v/>
      </c>
      <c r="Q1677" s="291" t="str">
        <f>IF(日報入力!G1677="","",日報入力!W1677)</f>
        <v/>
      </c>
      <c r="R1677" s="291" t="str">
        <f>IF(日報入力!G1677="","",日報入力!X1677)</f>
        <v/>
      </c>
      <c r="S1677" s="291" t="str">
        <f>IF(日報入力!G1677="","",日報入力!Y1677)</f>
        <v/>
      </c>
      <c r="T1677" s="291" t="str">
        <f>IF(日報入力!G1677="","",日報入力!Z1677)</f>
        <v/>
      </c>
      <c r="U1677" s="291" t="str">
        <f>IF(日報入力!G1677="","",日報入力!AA1677)</f>
        <v/>
      </c>
      <c r="V1677" s="378" t="str">
        <f>IF(日報入力!G1677="","",日報入力!AB1677)</f>
        <v/>
      </c>
      <c r="W1677" s="291" t="str">
        <f>IF(日報入力!G1677="","",日報入力!AC1677)</f>
        <v/>
      </c>
      <c r="X1677" s="291" t="str">
        <f>IF(日報入力!G1677="","",日報入力!AD1677)</f>
        <v/>
      </c>
      <c r="Y1677" s="291" t="str">
        <f>IF(日報入力!G1677="","",日報入力!AE1677)</f>
        <v/>
      </c>
      <c r="Z1677" s="291" t="str">
        <f>IF(日報入力!G1677="","",日報入力!AF1677)</f>
        <v/>
      </c>
      <c r="AA1677" s="291" t="str">
        <f>IF(日報入力!G1677="","",日報入力!AG1677)</f>
        <v/>
      </c>
      <c r="AB1677" s="291" t="str">
        <f>IF(日報入力!G1677="","",日報入力!AH1677)</f>
        <v/>
      </c>
      <c r="AC1677" s="291" t="str">
        <f>IF(日報入力!G1677="","",日報入力!AI1677)</f>
        <v/>
      </c>
      <c r="AD1677" s="291" t="str">
        <f>IF(日報入力!G1677="","",日報入力!AJ1677)</f>
        <v/>
      </c>
      <c r="AE1677" s="292" t="str">
        <f>IF(日報入力!G1677="","",日報入力!E1677)</f>
        <v/>
      </c>
      <c r="AF1677" s="293" t="str">
        <f>IF(日報入力!G1677="","",日報入力!AK1677)</f>
        <v/>
      </c>
      <c r="AG1677" s="293" t="str">
        <f>IF(日報入力!G1677="","",日報入力!AL1677)</f>
        <v/>
      </c>
      <c r="AH1677" s="293" t="str">
        <f>IF(日報入力!G1677="","",日報入力!AM1677)</f>
        <v/>
      </c>
      <c r="AI1677" s="294" t="str">
        <f>IF(日報入力!G1677&gt;0,日報入力!D1677*日報入力!K1677*日報入力!AL1677,"")</f>
        <v/>
      </c>
      <c r="AJ1677" s="294" t="str">
        <f>IF(日報入力!G1677&gt;0,日報入力!E1677*日報入力!AL1677,"")</f>
        <v/>
      </c>
      <c r="AK1677" s="294" t="str">
        <f>IF(日報入力!G1677&gt;0,AI1677-AJ1677,"")</f>
        <v/>
      </c>
      <c r="AL1677" s="292" t="str">
        <f>IF(日報入力!G1677&gt;0,日報入力!E1677*日報入力!AM1677,"")</f>
        <v/>
      </c>
      <c r="AM1677" s="292" t="str">
        <f>IF(日報入力!G1677&gt;0,日報入力!AB1677*日報入力!AM1677,"")</f>
        <v/>
      </c>
      <c r="AN1677" s="68" t="str">
        <f>IF(日報入力!G1677&gt;0,日報入力!C1677,"")</f>
        <v/>
      </c>
      <c r="AO1677" s="68" t="str">
        <f>日報入力!B1677</f>
        <v/>
      </c>
      <c r="AP1677" s="68" t="str">
        <f>IF(日報入力!AQ1677,日報入力!BA1677,"")</f>
        <v/>
      </c>
      <c r="AQ1677" s="68" t="str">
        <f>IF(日報入力!AR1677,日報入力!BB1677,"")</f>
        <v/>
      </c>
      <c r="AR1677" s="68" t="str">
        <f>IF(日報入力!AS1677,"N勤","")</f>
        <v/>
      </c>
      <c r="AS1677" s="295" t="e">
        <f t="shared" si="95"/>
        <v>#VALUE!</v>
      </c>
      <c r="AT1677" s="439" t="str">
        <f>日報入力!AY1677</f>
        <v/>
      </c>
      <c r="AU1677" s="518" t="str">
        <f>IF(日報入力!G1677,G1677*60/E1677,"")</f>
        <v/>
      </c>
      <c r="AV1677" s="528" t="str">
        <f>IF(日報入力!AT1677,日報入力!AT1677,"")</f>
        <v/>
      </c>
      <c r="AW1677" s="529" t="str">
        <f>IF(日報入力!AT1677,AE1677/日報入力!AT1677,"")</f>
        <v/>
      </c>
      <c r="AX1677" s="530" t="e">
        <f>IF(1&lt;日報集計!AT1677,AT1677/(((F1677-I1677-J1677-N1677-O1677)*60)/(E1677)),"")</f>
        <v>#VALUE!</v>
      </c>
      <c r="AY1677" s="664" t="str">
        <f>IF(日報入力!H1677,AT1677/(((F1677-J1677)*60)/E1677),"")</f>
        <v/>
      </c>
      <c r="AZ1677" s="664" t="str">
        <f>IF(日報入力!I1677,AT1677/((G1677*60)/E1677),"")</f>
        <v/>
      </c>
      <c r="BA1677" s="296" t="str">
        <f>IF(日報入力!G1677,G1677/F1677,"")</f>
        <v/>
      </c>
      <c r="BB1677" s="386" t="e">
        <f t="shared" si="96"/>
        <v>#VALUE!</v>
      </c>
      <c r="BC1677" s="386" t="e">
        <f t="shared" si="97"/>
        <v>#VALUE!</v>
      </c>
      <c r="BD1677" s="80">
        <f>日報入力!AU1677</f>
        <v>0</v>
      </c>
      <c r="BE1677" s="534" t="str">
        <f>IF(日報入力!AV1677,日報入力!AV1677,"")</f>
        <v/>
      </c>
      <c r="BF1677" s="534" t="str">
        <f>IF(日報入力!AW1677,日報入力!AW1677,"")</f>
        <v/>
      </c>
      <c r="BG1677" s="398" t="str">
        <f>IF(日報入力!G1677,日報入力!K1677*日報入力!D1677*日報入力!BC1677,"")</f>
        <v/>
      </c>
    </row>
    <row r="1678" spans="1:59" ht="20.25" hidden="1" customHeight="1" x14ac:dyDescent="0.15">
      <c r="A1678" s="302" t="str">
        <f>IF(日報入力!G1678="","",日報入力!G1678)</f>
        <v/>
      </c>
      <c r="B1678" s="291" t="str">
        <f>IF(日報入力!G1678="","",日報入力!H1678)</f>
        <v/>
      </c>
      <c r="C1678" s="291" t="str">
        <f>IF(日報入力!G1678="","",日報入力!I1678)</f>
        <v/>
      </c>
      <c r="D1678" s="291" t="str">
        <f>IF(日報入力!G1678="","",日報入力!J1678)</f>
        <v/>
      </c>
      <c r="E1678" s="291" t="str">
        <f>IF(日報入力!G1678="","",日報入力!K1678)</f>
        <v/>
      </c>
      <c r="F1678" s="291" t="str">
        <f>IF(日報入力!G1678="","",日報入力!L1678)</f>
        <v/>
      </c>
      <c r="G1678" s="291" t="str">
        <f>IF(日報入力!G1678="","",日報入力!L1678-日報入力!O1678-日報入力!P1678-日報入力!Q1678-日報入力!R1678-日報入力!S1678-日報入力!T1678-日報入力!U1678-日報入力!V1678-日報入力!W1678-日報入力!X1678-日報入力!Y1678-日報入力!Z1678)</f>
        <v/>
      </c>
      <c r="H1678" s="291" t="str">
        <f>IF(日報入力!G1678="","",IF(日報入力!M1678&gt;=0,日報入力!M1678*F1678,F1678))</f>
        <v/>
      </c>
      <c r="I1678" s="291" t="str">
        <f>IF(日報入力!G1678="","",日報入力!O1678)</f>
        <v/>
      </c>
      <c r="J1678" s="291" t="str">
        <f>IF(日報入力!G1678="","",日報入力!P1678)</f>
        <v/>
      </c>
      <c r="K1678" s="291" t="str">
        <f>IF(日報入力!G1678="","",日報入力!Q1678)</f>
        <v/>
      </c>
      <c r="L1678" s="291" t="str">
        <f>IF(日報入力!G1678="","",日報入力!R1678)</f>
        <v/>
      </c>
      <c r="M1678" s="291" t="str">
        <f>IF(日報入力!G1678="","",日報入力!S1678)</f>
        <v/>
      </c>
      <c r="N1678" s="291" t="str">
        <f>IF(日報入力!G1678="","",日報入力!T1678)</f>
        <v/>
      </c>
      <c r="O1678" s="291" t="str">
        <f>IF(日報入力!G1678="","",日報入力!U1678)</f>
        <v/>
      </c>
      <c r="P1678" s="291" t="str">
        <f>IF(日報入力!G1678="","",日報入力!V1678)</f>
        <v/>
      </c>
      <c r="Q1678" s="291" t="str">
        <f>IF(日報入力!G1678="","",日報入力!W1678)</f>
        <v/>
      </c>
      <c r="R1678" s="291" t="str">
        <f>IF(日報入力!G1678="","",日報入力!X1678)</f>
        <v/>
      </c>
      <c r="S1678" s="291" t="str">
        <f>IF(日報入力!G1678="","",日報入力!Y1678)</f>
        <v/>
      </c>
      <c r="T1678" s="291" t="str">
        <f>IF(日報入力!G1678="","",日報入力!Z1678)</f>
        <v/>
      </c>
      <c r="U1678" s="291" t="str">
        <f>IF(日報入力!G1678="","",日報入力!AA1678)</f>
        <v/>
      </c>
      <c r="V1678" s="378" t="str">
        <f>IF(日報入力!G1678="","",日報入力!AB1678)</f>
        <v/>
      </c>
      <c r="W1678" s="291" t="str">
        <f>IF(日報入力!G1678="","",日報入力!AC1678)</f>
        <v/>
      </c>
      <c r="X1678" s="291" t="str">
        <f>IF(日報入力!G1678="","",日報入力!AD1678)</f>
        <v/>
      </c>
      <c r="Y1678" s="291" t="str">
        <f>IF(日報入力!G1678="","",日報入力!AE1678)</f>
        <v/>
      </c>
      <c r="Z1678" s="291" t="str">
        <f>IF(日報入力!G1678="","",日報入力!AF1678)</f>
        <v/>
      </c>
      <c r="AA1678" s="291" t="str">
        <f>IF(日報入力!G1678="","",日報入力!AG1678)</f>
        <v/>
      </c>
      <c r="AB1678" s="291" t="str">
        <f>IF(日報入力!G1678="","",日報入力!AH1678)</f>
        <v/>
      </c>
      <c r="AC1678" s="291" t="str">
        <f>IF(日報入力!G1678="","",日報入力!AI1678)</f>
        <v/>
      </c>
      <c r="AD1678" s="291" t="str">
        <f>IF(日報入力!G1678="","",日報入力!AJ1678)</f>
        <v/>
      </c>
      <c r="AE1678" s="292" t="str">
        <f>IF(日報入力!G1678="","",日報入力!E1678)</f>
        <v/>
      </c>
      <c r="AF1678" s="293" t="str">
        <f>IF(日報入力!G1678="","",日報入力!AK1678)</f>
        <v/>
      </c>
      <c r="AG1678" s="293" t="str">
        <f>IF(日報入力!G1678="","",日報入力!AL1678)</f>
        <v/>
      </c>
      <c r="AH1678" s="293" t="str">
        <f>IF(日報入力!G1678="","",日報入力!AM1678)</f>
        <v/>
      </c>
      <c r="AI1678" s="294" t="str">
        <f>IF(日報入力!G1678&gt;0,日報入力!D1678*日報入力!K1678*日報入力!AL1678,"")</f>
        <v/>
      </c>
      <c r="AJ1678" s="294" t="str">
        <f>IF(日報入力!G1678&gt;0,日報入力!E1678*日報入力!AL1678,"")</f>
        <v/>
      </c>
      <c r="AK1678" s="294" t="str">
        <f>IF(日報入力!G1678&gt;0,AI1678-AJ1678,"")</f>
        <v/>
      </c>
      <c r="AL1678" s="292" t="str">
        <f>IF(日報入力!G1678&gt;0,日報入力!E1678*日報入力!AM1678,"")</f>
        <v/>
      </c>
      <c r="AM1678" s="292" t="str">
        <f>IF(日報入力!G1678&gt;0,日報入力!AB1678*日報入力!AM1678,"")</f>
        <v/>
      </c>
      <c r="AN1678" s="68" t="str">
        <f>IF(日報入力!G1678&gt;0,日報入力!C1678,"")</f>
        <v/>
      </c>
      <c r="AO1678" s="68" t="str">
        <f>日報入力!B1678</f>
        <v/>
      </c>
      <c r="AP1678" s="68" t="str">
        <f>IF(日報入力!AQ1678,日報入力!BA1678,"")</f>
        <v/>
      </c>
      <c r="AQ1678" s="68" t="str">
        <f>IF(日報入力!AR1678,日報入力!BB1678,"")</f>
        <v/>
      </c>
      <c r="AR1678" s="68" t="str">
        <f>IF(日報入力!AS1678,"N勤","")</f>
        <v/>
      </c>
      <c r="AS1678" s="295" t="e">
        <f t="shared" si="95"/>
        <v>#VALUE!</v>
      </c>
      <c r="AT1678" s="439" t="str">
        <f>日報入力!AY1678</f>
        <v/>
      </c>
      <c r="AU1678" s="518" t="str">
        <f>IF(日報入力!G1678,G1678*60/E1678,"")</f>
        <v/>
      </c>
      <c r="AV1678" s="528" t="str">
        <f>IF(日報入力!AT1678,日報入力!AT1678,"")</f>
        <v/>
      </c>
      <c r="AW1678" s="529" t="str">
        <f>IF(日報入力!AT1678,AE1678/日報入力!AT1678,"")</f>
        <v/>
      </c>
      <c r="AX1678" s="530" t="e">
        <f>IF(1&lt;日報集計!AT1678,AT1678/(((F1678-I1678-J1678-N1678-O1678)*60)/(E1678)),"")</f>
        <v>#VALUE!</v>
      </c>
      <c r="AY1678" s="664" t="str">
        <f>IF(日報入力!H1678,AT1678/(((F1678-J1678)*60)/E1678),"")</f>
        <v/>
      </c>
      <c r="AZ1678" s="664" t="str">
        <f>IF(日報入力!I1678,AT1678/((G1678*60)/E1678),"")</f>
        <v/>
      </c>
      <c r="BA1678" s="296" t="str">
        <f>IF(日報入力!G1678,G1678/F1678,"")</f>
        <v/>
      </c>
      <c r="BB1678" s="386" t="e">
        <f t="shared" si="96"/>
        <v>#VALUE!</v>
      </c>
      <c r="BC1678" s="386" t="e">
        <f t="shared" si="97"/>
        <v>#VALUE!</v>
      </c>
      <c r="BD1678" s="80">
        <f>日報入力!AU1678</f>
        <v>0</v>
      </c>
      <c r="BE1678" s="534" t="str">
        <f>IF(日報入力!AV1678,日報入力!AV1678,"")</f>
        <v/>
      </c>
      <c r="BF1678" s="534" t="str">
        <f>IF(日報入力!AW1678,日報入力!AW1678,"")</f>
        <v/>
      </c>
      <c r="BG1678" s="398" t="str">
        <f>IF(日報入力!G1678,日報入力!K1678*日報入力!D1678*日報入力!BC1678,"")</f>
        <v/>
      </c>
    </row>
    <row r="1679" spans="1:59" ht="20.25" hidden="1" customHeight="1" x14ac:dyDescent="0.15">
      <c r="A1679" s="302" t="str">
        <f>IF(日報入力!G1679="","",日報入力!G1679)</f>
        <v/>
      </c>
      <c r="B1679" s="291" t="str">
        <f>IF(日報入力!G1679="","",日報入力!H1679)</f>
        <v/>
      </c>
      <c r="C1679" s="291" t="str">
        <f>IF(日報入力!G1679="","",日報入力!I1679)</f>
        <v/>
      </c>
      <c r="D1679" s="291" t="str">
        <f>IF(日報入力!G1679="","",日報入力!J1679)</f>
        <v/>
      </c>
      <c r="E1679" s="291" t="str">
        <f>IF(日報入力!G1679="","",日報入力!K1679)</f>
        <v/>
      </c>
      <c r="F1679" s="291" t="str">
        <f>IF(日報入力!G1679="","",日報入力!L1679)</f>
        <v/>
      </c>
      <c r="G1679" s="291" t="str">
        <f>IF(日報入力!G1679="","",日報入力!L1679-日報入力!O1679-日報入力!P1679-日報入力!Q1679-日報入力!R1679-日報入力!S1679-日報入力!T1679-日報入力!U1679-日報入力!V1679-日報入力!W1679-日報入力!X1679-日報入力!Y1679-日報入力!Z1679)</f>
        <v/>
      </c>
      <c r="H1679" s="291" t="str">
        <f>IF(日報入力!G1679="","",IF(日報入力!M1679&gt;=0,日報入力!M1679*F1679,F1679))</f>
        <v/>
      </c>
      <c r="I1679" s="291" t="str">
        <f>IF(日報入力!G1679="","",日報入力!O1679)</f>
        <v/>
      </c>
      <c r="J1679" s="291" t="str">
        <f>IF(日報入力!G1679="","",日報入力!P1679)</f>
        <v/>
      </c>
      <c r="K1679" s="291" t="str">
        <f>IF(日報入力!G1679="","",日報入力!Q1679)</f>
        <v/>
      </c>
      <c r="L1679" s="291" t="str">
        <f>IF(日報入力!G1679="","",日報入力!R1679)</f>
        <v/>
      </c>
      <c r="M1679" s="291" t="str">
        <f>IF(日報入力!G1679="","",日報入力!S1679)</f>
        <v/>
      </c>
      <c r="N1679" s="291" t="str">
        <f>IF(日報入力!G1679="","",日報入力!T1679)</f>
        <v/>
      </c>
      <c r="O1679" s="291" t="str">
        <f>IF(日報入力!G1679="","",日報入力!U1679)</f>
        <v/>
      </c>
      <c r="P1679" s="291" t="str">
        <f>IF(日報入力!G1679="","",日報入力!V1679)</f>
        <v/>
      </c>
      <c r="Q1679" s="291" t="str">
        <f>IF(日報入力!G1679="","",日報入力!W1679)</f>
        <v/>
      </c>
      <c r="R1679" s="291" t="str">
        <f>IF(日報入力!G1679="","",日報入力!X1679)</f>
        <v/>
      </c>
      <c r="S1679" s="291" t="str">
        <f>IF(日報入力!G1679="","",日報入力!Y1679)</f>
        <v/>
      </c>
      <c r="T1679" s="291" t="str">
        <f>IF(日報入力!G1679="","",日報入力!Z1679)</f>
        <v/>
      </c>
      <c r="U1679" s="291" t="str">
        <f>IF(日報入力!G1679="","",日報入力!AA1679)</f>
        <v/>
      </c>
      <c r="V1679" s="378" t="str">
        <f>IF(日報入力!G1679="","",日報入力!AB1679)</f>
        <v/>
      </c>
      <c r="W1679" s="291" t="str">
        <f>IF(日報入力!G1679="","",日報入力!AC1679)</f>
        <v/>
      </c>
      <c r="X1679" s="291" t="str">
        <f>IF(日報入力!G1679="","",日報入力!AD1679)</f>
        <v/>
      </c>
      <c r="Y1679" s="291" t="str">
        <f>IF(日報入力!G1679="","",日報入力!AE1679)</f>
        <v/>
      </c>
      <c r="Z1679" s="291" t="str">
        <f>IF(日報入力!G1679="","",日報入力!AF1679)</f>
        <v/>
      </c>
      <c r="AA1679" s="291" t="str">
        <f>IF(日報入力!G1679="","",日報入力!AG1679)</f>
        <v/>
      </c>
      <c r="AB1679" s="291" t="str">
        <f>IF(日報入力!G1679="","",日報入力!AH1679)</f>
        <v/>
      </c>
      <c r="AC1679" s="291" t="str">
        <f>IF(日報入力!G1679="","",日報入力!AI1679)</f>
        <v/>
      </c>
      <c r="AD1679" s="291" t="str">
        <f>IF(日報入力!G1679="","",日報入力!AJ1679)</f>
        <v/>
      </c>
      <c r="AE1679" s="292" t="str">
        <f>IF(日報入力!G1679="","",日報入力!E1679)</f>
        <v/>
      </c>
      <c r="AF1679" s="293" t="str">
        <f>IF(日報入力!G1679="","",日報入力!AK1679)</f>
        <v/>
      </c>
      <c r="AG1679" s="293" t="str">
        <f>IF(日報入力!G1679="","",日報入力!AL1679)</f>
        <v/>
      </c>
      <c r="AH1679" s="293" t="str">
        <f>IF(日報入力!G1679="","",日報入力!AM1679)</f>
        <v/>
      </c>
      <c r="AI1679" s="294" t="str">
        <f>IF(日報入力!G1679&gt;0,日報入力!D1679*日報入力!K1679*日報入力!AL1679,"")</f>
        <v/>
      </c>
      <c r="AJ1679" s="294" t="str">
        <f>IF(日報入力!G1679&gt;0,日報入力!E1679*日報入力!AL1679,"")</f>
        <v/>
      </c>
      <c r="AK1679" s="294" t="str">
        <f>IF(日報入力!G1679&gt;0,AI1679-AJ1679,"")</f>
        <v/>
      </c>
      <c r="AL1679" s="292" t="str">
        <f>IF(日報入力!G1679&gt;0,日報入力!E1679*日報入力!AM1679,"")</f>
        <v/>
      </c>
      <c r="AM1679" s="292" t="str">
        <f>IF(日報入力!G1679&gt;0,日報入力!AB1679*日報入力!AM1679,"")</f>
        <v/>
      </c>
      <c r="AN1679" s="68" t="str">
        <f>IF(日報入力!G1679&gt;0,日報入力!C1679,"")</f>
        <v/>
      </c>
      <c r="AO1679" s="68" t="str">
        <f>日報入力!B1679</f>
        <v/>
      </c>
      <c r="AP1679" s="68" t="str">
        <f>IF(日報入力!AQ1679,日報入力!BA1679,"")</f>
        <v/>
      </c>
      <c r="AQ1679" s="68" t="str">
        <f>IF(日報入力!AR1679,日報入力!BB1679,"")</f>
        <v/>
      </c>
      <c r="AR1679" s="68" t="str">
        <f>IF(日報入力!AS1679,"N勤","")</f>
        <v/>
      </c>
      <c r="AS1679" s="295" t="e">
        <f t="shared" si="95"/>
        <v>#VALUE!</v>
      </c>
      <c r="AT1679" s="439" t="str">
        <f>日報入力!AY1679</f>
        <v/>
      </c>
      <c r="AU1679" s="518" t="str">
        <f>IF(日報入力!G1679,G1679*60/E1679,"")</f>
        <v/>
      </c>
      <c r="AV1679" s="528" t="str">
        <f>IF(日報入力!AT1679,日報入力!AT1679,"")</f>
        <v/>
      </c>
      <c r="AW1679" s="529" t="str">
        <f>IF(日報入力!AT1679,AE1679/日報入力!AT1679,"")</f>
        <v/>
      </c>
      <c r="AX1679" s="530" t="e">
        <f>IF(1&lt;日報集計!AT1679,AT1679/(((F1679-I1679-J1679-N1679-O1679)*60)/(E1679)),"")</f>
        <v>#VALUE!</v>
      </c>
      <c r="AY1679" s="664" t="str">
        <f>IF(日報入力!H1679,AT1679/(((F1679-J1679)*60)/E1679),"")</f>
        <v/>
      </c>
      <c r="AZ1679" s="664" t="str">
        <f>IF(日報入力!I1679,AT1679/((G1679*60)/E1679),"")</f>
        <v/>
      </c>
      <c r="BA1679" s="296" t="str">
        <f>IF(日報入力!G1679,G1679/F1679,"")</f>
        <v/>
      </c>
      <c r="BB1679" s="386" t="e">
        <f t="shared" si="96"/>
        <v>#VALUE!</v>
      </c>
      <c r="BC1679" s="386" t="e">
        <f t="shared" si="97"/>
        <v>#VALUE!</v>
      </c>
      <c r="BD1679" s="80">
        <f>日報入力!AU1679</f>
        <v>0</v>
      </c>
      <c r="BE1679" s="534" t="str">
        <f>IF(日報入力!AV1679,日報入力!AV1679,"")</f>
        <v/>
      </c>
      <c r="BF1679" s="534" t="str">
        <f>IF(日報入力!AW1679,日報入力!AW1679,"")</f>
        <v/>
      </c>
      <c r="BG1679" s="398" t="str">
        <f>IF(日報入力!G1679,日報入力!K1679*日報入力!D1679*日報入力!BC1679,"")</f>
        <v/>
      </c>
    </row>
    <row r="1680" spans="1:59" ht="20.25" hidden="1" customHeight="1" x14ac:dyDescent="0.15">
      <c r="A1680" s="302" t="str">
        <f>IF(日報入力!G1680="","",日報入力!G1680)</f>
        <v/>
      </c>
      <c r="B1680" s="291" t="str">
        <f>IF(日報入力!G1680="","",日報入力!H1680)</f>
        <v/>
      </c>
      <c r="C1680" s="291" t="str">
        <f>IF(日報入力!G1680="","",日報入力!I1680)</f>
        <v/>
      </c>
      <c r="D1680" s="291" t="str">
        <f>IF(日報入力!G1680="","",日報入力!J1680)</f>
        <v/>
      </c>
      <c r="E1680" s="291" t="str">
        <f>IF(日報入力!G1680="","",日報入力!K1680)</f>
        <v/>
      </c>
      <c r="F1680" s="291" t="str">
        <f>IF(日報入力!G1680="","",日報入力!L1680)</f>
        <v/>
      </c>
      <c r="G1680" s="291" t="str">
        <f>IF(日報入力!G1680="","",日報入力!L1680-日報入力!O1680-日報入力!P1680-日報入力!Q1680-日報入力!R1680-日報入力!S1680-日報入力!T1680-日報入力!U1680-日報入力!V1680-日報入力!W1680-日報入力!X1680-日報入力!Y1680-日報入力!Z1680)</f>
        <v/>
      </c>
      <c r="H1680" s="291" t="str">
        <f>IF(日報入力!G1680="","",IF(日報入力!M1680&gt;=0,日報入力!M1680*F1680,F1680))</f>
        <v/>
      </c>
      <c r="I1680" s="291" t="str">
        <f>IF(日報入力!G1680="","",日報入力!O1680)</f>
        <v/>
      </c>
      <c r="J1680" s="291" t="str">
        <f>IF(日報入力!G1680="","",日報入力!P1680)</f>
        <v/>
      </c>
      <c r="K1680" s="291" t="str">
        <f>IF(日報入力!G1680="","",日報入力!Q1680)</f>
        <v/>
      </c>
      <c r="L1680" s="291" t="str">
        <f>IF(日報入力!G1680="","",日報入力!R1680)</f>
        <v/>
      </c>
      <c r="M1680" s="291" t="str">
        <f>IF(日報入力!G1680="","",日報入力!S1680)</f>
        <v/>
      </c>
      <c r="N1680" s="291" t="str">
        <f>IF(日報入力!G1680="","",日報入力!T1680)</f>
        <v/>
      </c>
      <c r="O1680" s="291" t="str">
        <f>IF(日報入力!G1680="","",日報入力!U1680)</f>
        <v/>
      </c>
      <c r="P1680" s="291" t="str">
        <f>IF(日報入力!G1680="","",日報入力!V1680)</f>
        <v/>
      </c>
      <c r="Q1680" s="291" t="str">
        <f>IF(日報入力!G1680="","",日報入力!W1680)</f>
        <v/>
      </c>
      <c r="R1680" s="291" t="str">
        <f>IF(日報入力!G1680="","",日報入力!X1680)</f>
        <v/>
      </c>
      <c r="S1680" s="291" t="str">
        <f>IF(日報入力!G1680="","",日報入力!Y1680)</f>
        <v/>
      </c>
      <c r="T1680" s="291" t="str">
        <f>IF(日報入力!G1680="","",日報入力!Z1680)</f>
        <v/>
      </c>
      <c r="U1680" s="291" t="str">
        <f>IF(日報入力!G1680="","",日報入力!AA1680)</f>
        <v/>
      </c>
      <c r="V1680" s="378" t="str">
        <f>IF(日報入力!G1680="","",日報入力!AB1680)</f>
        <v/>
      </c>
      <c r="W1680" s="291" t="str">
        <f>IF(日報入力!G1680="","",日報入力!AC1680)</f>
        <v/>
      </c>
      <c r="X1680" s="291" t="str">
        <f>IF(日報入力!G1680="","",日報入力!AD1680)</f>
        <v/>
      </c>
      <c r="Y1680" s="291" t="str">
        <f>IF(日報入力!G1680="","",日報入力!AE1680)</f>
        <v/>
      </c>
      <c r="Z1680" s="291" t="str">
        <f>IF(日報入力!G1680="","",日報入力!AF1680)</f>
        <v/>
      </c>
      <c r="AA1680" s="291" t="str">
        <f>IF(日報入力!G1680="","",日報入力!AG1680)</f>
        <v/>
      </c>
      <c r="AB1680" s="291" t="str">
        <f>IF(日報入力!G1680="","",日報入力!AH1680)</f>
        <v/>
      </c>
      <c r="AC1680" s="291" t="str">
        <f>IF(日報入力!G1680="","",日報入力!AI1680)</f>
        <v/>
      </c>
      <c r="AD1680" s="291" t="str">
        <f>IF(日報入力!G1680="","",日報入力!AJ1680)</f>
        <v/>
      </c>
      <c r="AE1680" s="292" t="str">
        <f>IF(日報入力!G1680="","",日報入力!E1680)</f>
        <v/>
      </c>
      <c r="AF1680" s="293" t="str">
        <f>IF(日報入力!G1680="","",日報入力!AK1680)</f>
        <v/>
      </c>
      <c r="AG1680" s="293" t="str">
        <f>IF(日報入力!G1680="","",日報入力!AL1680)</f>
        <v/>
      </c>
      <c r="AH1680" s="293" t="str">
        <f>IF(日報入力!G1680="","",日報入力!AM1680)</f>
        <v/>
      </c>
      <c r="AI1680" s="294" t="str">
        <f>IF(日報入力!G1680&gt;0,日報入力!D1680*日報入力!K1680*日報入力!AL1680,"")</f>
        <v/>
      </c>
      <c r="AJ1680" s="294" t="str">
        <f>IF(日報入力!G1680&gt;0,日報入力!E1680*日報入力!AL1680,"")</f>
        <v/>
      </c>
      <c r="AK1680" s="294" t="str">
        <f>IF(日報入力!G1680&gt;0,AI1680-AJ1680,"")</f>
        <v/>
      </c>
      <c r="AL1680" s="292" t="str">
        <f>IF(日報入力!G1680&gt;0,日報入力!E1680*日報入力!AM1680,"")</f>
        <v/>
      </c>
      <c r="AM1680" s="292" t="str">
        <f>IF(日報入力!G1680&gt;0,日報入力!AB1680*日報入力!AM1680,"")</f>
        <v/>
      </c>
      <c r="AN1680" s="68" t="str">
        <f>IF(日報入力!G1680&gt;0,日報入力!C1680,"")</f>
        <v/>
      </c>
      <c r="AO1680" s="68" t="str">
        <f>日報入力!B1680</f>
        <v/>
      </c>
      <c r="AP1680" s="68" t="str">
        <f>IF(日報入力!AQ1680,日報入力!BA1680,"")</f>
        <v/>
      </c>
      <c r="AQ1680" s="68" t="str">
        <f>IF(日報入力!AR1680,日報入力!BB1680,"")</f>
        <v/>
      </c>
      <c r="AR1680" s="68" t="str">
        <f>IF(日報入力!AS1680,"N勤","")</f>
        <v/>
      </c>
      <c r="AS1680" s="295" t="e">
        <f t="shared" si="95"/>
        <v>#VALUE!</v>
      </c>
      <c r="AT1680" s="439" t="str">
        <f>日報入力!AY1680</f>
        <v/>
      </c>
      <c r="AU1680" s="518" t="str">
        <f>IF(日報入力!G1680,G1680*60/E1680,"")</f>
        <v/>
      </c>
      <c r="AV1680" s="528" t="str">
        <f>IF(日報入力!AT1680,日報入力!AT1680,"")</f>
        <v/>
      </c>
      <c r="AW1680" s="529" t="str">
        <f>IF(日報入力!AT1680,AE1680/日報入力!AT1680,"")</f>
        <v/>
      </c>
      <c r="AX1680" s="530" t="e">
        <f>IF(1&lt;日報集計!AT1680,AT1680/(((F1680-I1680-J1680-N1680-O1680)*60)/(E1680)),"")</f>
        <v>#VALUE!</v>
      </c>
      <c r="AY1680" s="664" t="str">
        <f>IF(日報入力!H1680,AT1680/(((F1680-J1680)*60)/E1680),"")</f>
        <v/>
      </c>
      <c r="AZ1680" s="664" t="str">
        <f>IF(日報入力!I1680,AT1680/((G1680*60)/E1680),"")</f>
        <v/>
      </c>
      <c r="BA1680" s="296" t="str">
        <f>IF(日報入力!G1680,G1680/F1680,"")</f>
        <v/>
      </c>
      <c r="BB1680" s="386" t="e">
        <f t="shared" si="96"/>
        <v>#VALUE!</v>
      </c>
      <c r="BC1680" s="386" t="e">
        <f t="shared" si="97"/>
        <v>#VALUE!</v>
      </c>
      <c r="BD1680" s="80">
        <f>日報入力!AU1680</f>
        <v>0</v>
      </c>
      <c r="BE1680" s="534" t="str">
        <f>IF(日報入力!AV1680,日報入力!AV1680,"")</f>
        <v/>
      </c>
      <c r="BF1680" s="534" t="str">
        <f>IF(日報入力!AW1680,日報入力!AW1680,"")</f>
        <v/>
      </c>
      <c r="BG1680" s="398" t="str">
        <f>IF(日報入力!G1680,日報入力!K1680*日報入力!D1680*日報入力!BC1680,"")</f>
        <v/>
      </c>
    </row>
    <row r="1681" spans="1:59" ht="20.25" hidden="1" customHeight="1" x14ac:dyDescent="0.15">
      <c r="A1681" s="302" t="str">
        <f>IF(日報入力!G1681="","",日報入力!G1681)</f>
        <v/>
      </c>
      <c r="B1681" s="291" t="str">
        <f>IF(日報入力!G1681="","",日報入力!H1681)</f>
        <v/>
      </c>
      <c r="C1681" s="291" t="str">
        <f>IF(日報入力!G1681="","",日報入力!I1681)</f>
        <v/>
      </c>
      <c r="D1681" s="291" t="str">
        <f>IF(日報入力!G1681="","",日報入力!J1681)</f>
        <v/>
      </c>
      <c r="E1681" s="291" t="str">
        <f>IF(日報入力!G1681="","",日報入力!K1681)</f>
        <v/>
      </c>
      <c r="F1681" s="291" t="str">
        <f>IF(日報入力!G1681="","",日報入力!L1681)</f>
        <v/>
      </c>
      <c r="G1681" s="291" t="str">
        <f>IF(日報入力!G1681="","",日報入力!L1681-日報入力!O1681-日報入力!P1681-日報入力!Q1681-日報入力!R1681-日報入力!S1681-日報入力!T1681-日報入力!U1681-日報入力!V1681-日報入力!W1681-日報入力!X1681-日報入力!Y1681-日報入力!Z1681)</f>
        <v/>
      </c>
      <c r="H1681" s="291" t="str">
        <f>IF(日報入力!G1681="","",IF(日報入力!M1681&gt;=0,日報入力!M1681*F1681,F1681))</f>
        <v/>
      </c>
      <c r="I1681" s="291" t="str">
        <f>IF(日報入力!G1681="","",日報入力!O1681)</f>
        <v/>
      </c>
      <c r="J1681" s="291" t="str">
        <f>IF(日報入力!G1681="","",日報入力!P1681)</f>
        <v/>
      </c>
      <c r="K1681" s="291" t="str">
        <f>IF(日報入力!G1681="","",日報入力!Q1681)</f>
        <v/>
      </c>
      <c r="L1681" s="291" t="str">
        <f>IF(日報入力!G1681="","",日報入力!R1681)</f>
        <v/>
      </c>
      <c r="M1681" s="291" t="str">
        <f>IF(日報入力!G1681="","",日報入力!S1681)</f>
        <v/>
      </c>
      <c r="N1681" s="291" t="str">
        <f>IF(日報入力!G1681="","",日報入力!T1681)</f>
        <v/>
      </c>
      <c r="O1681" s="291" t="str">
        <f>IF(日報入力!G1681="","",日報入力!U1681)</f>
        <v/>
      </c>
      <c r="P1681" s="291" t="str">
        <f>IF(日報入力!G1681="","",日報入力!V1681)</f>
        <v/>
      </c>
      <c r="Q1681" s="291" t="str">
        <f>IF(日報入力!G1681="","",日報入力!W1681)</f>
        <v/>
      </c>
      <c r="R1681" s="291" t="str">
        <f>IF(日報入力!G1681="","",日報入力!X1681)</f>
        <v/>
      </c>
      <c r="S1681" s="291" t="str">
        <f>IF(日報入力!G1681="","",日報入力!Y1681)</f>
        <v/>
      </c>
      <c r="T1681" s="291" t="str">
        <f>IF(日報入力!G1681="","",日報入力!Z1681)</f>
        <v/>
      </c>
      <c r="U1681" s="291" t="str">
        <f>IF(日報入力!G1681="","",日報入力!AA1681)</f>
        <v/>
      </c>
      <c r="V1681" s="378" t="str">
        <f>IF(日報入力!G1681="","",日報入力!AB1681)</f>
        <v/>
      </c>
      <c r="W1681" s="291" t="str">
        <f>IF(日報入力!G1681="","",日報入力!AC1681)</f>
        <v/>
      </c>
      <c r="X1681" s="291" t="str">
        <f>IF(日報入力!G1681="","",日報入力!AD1681)</f>
        <v/>
      </c>
      <c r="Y1681" s="291" t="str">
        <f>IF(日報入力!G1681="","",日報入力!AE1681)</f>
        <v/>
      </c>
      <c r="Z1681" s="291" t="str">
        <f>IF(日報入力!G1681="","",日報入力!AF1681)</f>
        <v/>
      </c>
      <c r="AA1681" s="291" t="str">
        <f>IF(日報入力!G1681="","",日報入力!AG1681)</f>
        <v/>
      </c>
      <c r="AB1681" s="291" t="str">
        <f>IF(日報入力!G1681="","",日報入力!AH1681)</f>
        <v/>
      </c>
      <c r="AC1681" s="291" t="str">
        <f>IF(日報入力!G1681="","",日報入力!AI1681)</f>
        <v/>
      </c>
      <c r="AD1681" s="291" t="str">
        <f>IF(日報入力!G1681="","",日報入力!AJ1681)</f>
        <v/>
      </c>
      <c r="AE1681" s="292" t="str">
        <f>IF(日報入力!G1681="","",日報入力!E1681)</f>
        <v/>
      </c>
      <c r="AF1681" s="293" t="str">
        <f>IF(日報入力!G1681="","",日報入力!AK1681)</f>
        <v/>
      </c>
      <c r="AG1681" s="293" t="str">
        <f>IF(日報入力!G1681="","",日報入力!AL1681)</f>
        <v/>
      </c>
      <c r="AH1681" s="293" t="str">
        <f>IF(日報入力!G1681="","",日報入力!AM1681)</f>
        <v/>
      </c>
      <c r="AI1681" s="294" t="str">
        <f>IF(日報入力!G1681&gt;0,日報入力!D1681*日報入力!K1681*日報入力!AL1681,"")</f>
        <v/>
      </c>
      <c r="AJ1681" s="294" t="str">
        <f>IF(日報入力!G1681&gt;0,日報入力!E1681*日報入力!AL1681,"")</f>
        <v/>
      </c>
      <c r="AK1681" s="294" t="str">
        <f>IF(日報入力!G1681&gt;0,AI1681-AJ1681,"")</f>
        <v/>
      </c>
      <c r="AL1681" s="292" t="str">
        <f>IF(日報入力!G1681&gt;0,日報入力!E1681*日報入力!AM1681,"")</f>
        <v/>
      </c>
      <c r="AM1681" s="292" t="str">
        <f>IF(日報入力!G1681&gt;0,日報入力!AB1681*日報入力!AM1681,"")</f>
        <v/>
      </c>
      <c r="AN1681" s="68" t="str">
        <f>IF(日報入力!G1681&gt;0,日報入力!C1681,"")</f>
        <v/>
      </c>
      <c r="AO1681" s="68" t="str">
        <f>日報入力!B1681</f>
        <v/>
      </c>
      <c r="AP1681" s="68" t="str">
        <f>IF(日報入力!AQ1681,日報入力!BA1681,"")</f>
        <v/>
      </c>
      <c r="AQ1681" s="68" t="str">
        <f>IF(日報入力!AR1681,日報入力!BB1681,"")</f>
        <v/>
      </c>
      <c r="AR1681" s="68" t="str">
        <f>IF(日報入力!AS1681,"N勤","")</f>
        <v/>
      </c>
      <c r="AS1681" s="295" t="e">
        <f t="shared" si="95"/>
        <v>#VALUE!</v>
      </c>
      <c r="AT1681" s="439" t="str">
        <f>日報入力!AY1681</f>
        <v/>
      </c>
      <c r="AU1681" s="518" t="str">
        <f>IF(日報入力!G1681,G1681*60/E1681,"")</f>
        <v/>
      </c>
      <c r="AV1681" s="528" t="str">
        <f>IF(日報入力!AT1681,日報入力!AT1681,"")</f>
        <v/>
      </c>
      <c r="AW1681" s="529" t="str">
        <f>IF(日報入力!AT1681,AE1681/日報入力!AT1681,"")</f>
        <v/>
      </c>
      <c r="AX1681" s="530" t="e">
        <f>IF(1&lt;日報集計!AT1681,AT1681/(((F1681-I1681-J1681-N1681-O1681)*60)/(E1681)),"")</f>
        <v>#VALUE!</v>
      </c>
      <c r="AY1681" s="664" t="str">
        <f>IF(日報入力!H1681,AT1681/(((F1681-J1681)*60)/E1681),"")</f>
        <v/>
      </c>
      <c r="AZ1681" s="664" t="str">
        <f>IF(日報入力!I1681,AT1681/((G1681*60)/E1681),"")</f>
        <v/>
      </c>
      <c r="BA1681" s="296" t="str">
        <f>IF(日報入力!G1681,G1681/F1681,"")</f>
        <v/>
      </c>
      <c r="BB1681" s="386" t="e">
        <f t="shared" si="96"/>
        <v>#VALUE!</v>
      </c>
      <c r="BC1681" s="386" t="e">
        <f t="shared" si="97"/>
        <v>#VALUE!</v>
      </c>
      <c r="BD1681" s="80">
        <f>日報入力!AU1681</f>
        <v>0</v>
      </c>
      <c r="BE1681" s="534" t="str">
        <f>IF(日報入力!AV1681,日報入力!AV1681,"")</f>
        <v/>
      </c>
      <c r="BF1681" s="534" t="str">
        <f>IF(日報入力!AW1681,日報入力!AW1681,"")</f>
        <v/>
      </c>
      <c r="BG1681" s="398" t="str">
        <f>IF(日報入力!G1681,日報入力!K1681*日報入力!D1681*日報入力!BC1681,"")</f>
        <v/>
      </c>
    </row>
    <row r="1682" spans="1:59" ht="20.25" hidden="1" customHeight="1" x14ac:dyDescent="0.15">
      <c r="A1682" s="302" t="str">
        <f>IF(日報入力!G1682="","",日報入力!G1682)</f>
        <v/>
      </c>
      <c r="B1682" s="291" t="str">
        <f>IF(日報入力!G1682="","",日報入力!H1682)</f>
        <v/>
      </c>
      <c r="C1682" s="291" t="str">
        <f>IF(日報入力!G1682="","",日報入力!I1682)</f>
        <v/>
      </c>
      <c r="D1682" s="291" t="str">
        <f>IF(日報入力!G1682="","",日報入力!J1682)</f>
        <v/>
      </c>
      <c r="E1682" s="291" t="str">
        <f>IF(日報入力!G1682="","",日報入力!K1682)</f>
        <v/>
      </c>
      <c r="F1682" s="291" t="str">
        <f>IF(日報入力!G1682="","",日報入力!L1682)</f>
        <v/>
      </c>
      <c r="G1682" s="291" t="str">
        <f>IF(日報入力!G1682="","",日報入力!L1682-日報入力!O1682-日報入力!P1682-日報入力!Q1682-日報入力!R1682-日報入力!S1682-日報入力!T1682-日報入力!U1682-日報入力!V1682-日報入力!W1682-日報入力!X1682-日報入力!Y1682-日報入力!Z1682)</f>
        <v/>
      </c>
      <c r="H1682" s="291" t="str">
        <f>IF(日報入力!G1682="","",IF(日報入力!M1682&gt;=0,日報入力!M1682*F1682,F1682))</f>
        <v/>
      </c>
      <c r="I1682" s="291" t="str">
        <f>IF(日報入力!G1682="","",日報入力!O1682)</f>
        <v/>
      </c>
      <c r="J1682" s="291" t="str">
        <f>IF(日報入力!G1682="","",日報入力!P1682)</f>
        <v/>
      </c>
      <c r="K1682" s="291" t="str">
        <f>IF(日報入力!G1682="","",日報入力!Q1682)</f>
        <v/>
      </c>
      <c r="L1682" s="291" t="str">
        <f>IF(日報入力!G1682="","",日報入力!R1682)</f>
        <v/>
      </c>
      <c r="M1682" s="291" t="str">
        <f>IF(日報入力!G1682="","",日報入力!S1682)</f>
        <v/>
      </c>
      <c r="N1682" s="291" t="str">
        <f>IF(日報入力!G1682="","",日報入力!T1682)</f>
        <v/>
      </c>
      <c r="O1682" s="291" t="str">
        <f>IF(日報入力!G1682="","",日報入力!U1682)</f>
        <v/>
      </c>
      <c r="P1682" s="291" t="str">
        <f>IF(日報入力!G1682="","",日報入力!V1682)</f>
        <v/>
      </c>
      <c r="Q1682" s="291" t="str">
        <f>IF(日報入力!G1682="","",日報入力!W1682)</f>
        <v/>
      </c>
      <c r="R1682" s="291" t="str">
        <f>IF(日報入力!G1682="","",日報入力!X1682)</f>
        <v/>
      </c>
      <c r="S1682" s="291" t="str">
        <f>IF(日報入力!G1682="","",日報入力!Y1682)</f>
        <v/>
      </c>
      <c r="T1682" s="291" t="str">
        <f>IF(日報入力!G1682="","",日報入力!Z1682)</f>
        <v/>
      </c>
      <c r="U1682" s="291" t="str">
        <f>IF(日報入力!G1682="","",日報入力!AA1682)</f>
        <v/>
      </c>
      <c r="V1682" s="378" t="str">
        <f>IF(日報入力!G1682="","",日報入力!AB1682)</f>
        <v/>
      </c>
      <c r="W1682" s="291" t="str">
        <f>IF(日報入力!G1682="","",日報入力!AC1682)</f>
        <v/>
      </c>
      <c r="X1682" s="291" t="str">
        <f>IF(日報入力!G1682="","",日報入力!AD1682)</f>
        <v/>
      </c>
      <c r="Y1682" s="291" t="str">
        <f>IF(日報入力!G1682="","",日報入力!AE1682)</f>
        <v/>
      </c>
      <c r="Z1682" s="291" t="str">
        <f>IF(日報入力!G1682="","",日報入力!AF1682)</f>
        <v/>
      </c>
      <c r="AA1682" s="291" t="str">
        <f>IF(日報入力!G1682="","",日報入力!AG1682)</f>
        <v/>
      </c>
      <c r="AB1682" s="291" t="str">
        <f>IF(日報入力!G1682="","",日報入力!AH1682)</f>
        <v/>
      </c>
      <c r="AC1682" s="291" t="str">
        <f>IF(日報入力!G1682="","",日報入力!AI1682)</f>
        <v/>
      </c>
      <c r="AD1682" s="291" t="str">
        <f>IF(日報入力!G1682="","",日報入力!AJ1682)</f>
        <v/>
      </c>
      <c r="AE1682" s="292" t="str">
        <f>IF(日報入力!G1682="","",日報入力!E1682)</f>
        <v/>
      </c>
      <c r="AF1682" s="293" t="str">
        <f>IF(日報入力!G1682="","",日報入力!AK1682)</f>
        <v/>
      </c>
      <c r="AG1682" s="293" t="str">
        <f>IF(日報入力!G1682="","",日報入力!AL1682)</f>
        <v/>
      </c>
      <c r="AH1682" s="293" t="str">
        <f>IF(日報入力!G1682="","",日報入力!AM1682)</f>
        <v/>
      </c>
      <c r="AI1682" s="294" t="str">
        <f>IF(日報入力!G1682&gt;0,日報入力!D1682*日報入力!K1682*日報入力!AL1682,"")</f>
        <v/>
      </c>
      <c r="AJ1682" s="294" t="str">
        <f>IF(日報入力!G1682&gt;0,日報入力!E1682*日報入力!AL1682,"")</f>
        <v/>
      </c>
      <c r="AK1682" s="294" t="str">
        <f>IF(日報入力!G1682&gt;0,AI1682-AJ1682,"")</f>
        <v/>
      </c>
      <c r="AL1682" s="292" t="str">
        <f>IF(日報入力!G1682&gt;0,日報入力!E1682*日報入力!AM1682,"")</f>
        <v/>
      </c>
      <c r="AM1682" s="292" t="str">
        <f>IF(日報入力!G1682&gt;0,日報入力!AB1682*日報入力!AM1682,"")</f>
        <v/>
      </c>
      <c r="AN1682" s="68" t="str">
        <f>IF(日報入力!G1682&gt;0,日報入力!C1682,"")</f>
        <v/>
      </c>
      <c r="AO1682" s="68" t="str">
        <f>日報入力!B1682</f>
        <v/>
      </c>
      <c r="AP1682" s="68" t="str">
        <f>IF(日報入力!AQ1682,日報入力!BA1682,"")</f>
        <v/>
      </c>
      <c r="AQ1682" s="68" t="str">
        <f>IF(日報入力!AR1682,日報入力!BB1682,"")</f>
        <v/>
      </c>
      <c r="AR1682" s="68" t="str">
        <f>IF(日報入力!AS1682,"N勤","")</f>
        <v/>
      </c>
      <c r="AS1682" s="295" t="e">
        <f t="shared" si="95"/>
        <v>#VALUE!</v>
      </c>
      <c r="AT1682" s="439" t="str">
        <f>日報入力!AY1682</f>
        <v/>
      </c>
      <c r="AU1682" s="518" t="str">
        <f>IF(日報入力!G1682,G1682*60/E1682,"")</f>
        <v/>
      </c>
      <c r="AV1682" s="528" t="str">
        <f>IF(日報入力!AT1682,日報入力!AT1682,"")</f>
        <v/>
      </c>
      <c r="AW1682" s="529" t="str">
        <f>IF(日報入力!AT1682,AE1682/日報入力!AT1682,"")</f>
        <v/>
      </c>
      <c r="AX1682" s="530" t="e">
        <f>IF(1&lt;日報集計!AT1682,AT1682/(((F1682-I1682-J1682-N1682-O1682)*60)/(E1682)),"")</f>
        <v>#VALUE!</v>
      </c>
      <c r="AY1682" s="664" t="str">
        <f>IF(日報入力!H1682,AT1682/(((F1682-J1682)*60)/E1682),"")</f>
        <v/>
      </c>
      <c r="AZ1682" s="664" t="str">
        <f>IF(日報入力!I1682,AT1682/((G1682*60)/E1682),"")</f>
        <v/>
      </c>
      <c r="BA1682" s="296" t="str">
        <f>IF(日報入力!G1682,G1682/F1682,"")</f>
        <v/>
      </c>
      <c r="BB1682" s="386" t="e">
        <f t="shared" si="96"/>
        <v>#VALUE!</v>
      </c>
      <c r="BC1682" s="386" t="e">
        <f t="shared" si="97"/>
        <v>#VALUE!</v>
      </c>
      <c r="BD1682" s="80">
        <f>日報入力!AU1682</f>
        <v>0</v>
      </c>
      <c r="BE1682" s="534" t="str">
        <f>IF(日報入力!AV1682,日報入力!AV1682,"")</f>
        <v/>
      </c>
      <c r="BF1682" s="534" t="str">
        <f>IF(日報入力!AW1682,日報入力!AW1682,"")</f>
        <v/>
      </c>
      <c r="BG1682" s="398" t="str">
        <f>IF(日報入力!G1682,日報入力!K1682*日報入力!D1682*日報入力!BC1682,"")</f>
        <v/>
      </c>
    </row>
    <row r="1683" spans="1:59" ht="20.25" hidden="1" customHeight="1" x14ac:dyDescent="0.15">
      <c r="A1683" s="302" t="str">
        <f>IF(日報入力!G1683="","",日報入力!G1683)</f>
        <v/>
      </c>
      <c r="B1683" s="291" t="str">
        <f>IF(日報入力!G1683="","",日報入力!H1683)</f>
        <v/>
      </c>
      <c r="C1683" s="291" t="str">
        <f>IF(日報入力!G1683="","",日報入力!I1683)</f>
        <v/>
      </c>
      <c r="D1683" s="291" t="str">
        <f>IF(日報入力!G1683="","",日報入力!J1683)</f>
        <v/>
      </c>
      <c r="E1683" s="291" t="str">
        <f>IF(日報入力!G1683="","",日報入力!K1683)</f>
        <v/>
      </c>
      <c r="F1683" s="291" t="str">
        <f>IF(日報入力!G1683="","",日報入力!L1683)</f>
        <v/>
      </c>
      <c r="G1683" s="291" t="str">
        <f>IF(日報入力!G1683="","",日報入力!L1683-日報入力!O1683-日報入力!P1683-日報入力!Q1683-日報入力!R1683-日報入力!S1683-日報入力!T1683-日報入力!U1683-日報入力!V1683-日報入力!W1683-日報入力!X1683-日報入力!Y1683-日報入力!Z1683)</f>
        <v/>
      </c>
      <c r="H1683" s="291" t="str">
        <f>IF(日報入力!G1683="","",IF(日報入力!M1683&gt;=0,日報入力!M1683*F1683,F1683))</f>
        <v/>
      </c>
      <c r="I1683" s="291" t="str">
        <f>IF(日報入力!G1683="","",日報入力!O1683)</f>
        <v/>
      </c>
      <c r="J1683" s="291" t="str">
        <f>IF(日報入力!G1683="","",日報入力!P1683)</f>
        <v/>
      </c>
      <c r="K1683" s="291" t="str">
        <f>IF(日報入力!G1683="","",日報入力!Q1683)</f>
        <v/>
      </c>
      <c r="L1683" s="291" t="str">
        <f>IF(日報入力!G1683="","",日報入力!R1683)</f>
        <v/>
      </c>
      <c r="M1683" s="291" t="str">
        <f>IF(日報入力!G1683="","",日報入力!S1683)</f>
        <v/>
      </c>
      <c r="N1683" s="291" t="str">
        <f>IF(日報入力!G1683="","",日報入力!T1683)</f>
        <v/>
      </c>
      <c r="O1683" s="291" t="str">
        <f>IF(日報入力!G1683="","",日報入力!U1683)</f>
        <v/>
      </c>
      <c r="P1683" s="291" t="str">
        <f>IF(日報入力!G1683="","",日報入力!V1683)</f>
        <v/>
      </c>
      <c r="Q1683" s="291" t="str">
        <f>IF(日報入力!G1683="","",日報入力!W1683)</f>
        <v/>
      </c>
      <c r="R1683" s="291" t="str">
        <f>IF(日報入力!G1683="","",日報入力!X1683)</f>
        <v/>
      </c>
      <c r="S1683" s="291" t="str">
        <f>IF(日報入力!G1683="","",日報入力!Y1683)</f>
        <v/>
      </c>
      <c r="T1683" s="291" t="str">
        <f>IF(日報入力!G1683="","",日報入力!Z1683)</f>
        <v/>
      </c>
      <c r="U1683" s="291" t="str">
        <f>IF(日報入力!G1683="","",日報入力!AA1683)</f>
        <v/>
      </c>
      <c r="V1683" s="378" t="str">
        <f>IF(日報入力!G1683="","",日報入力!AB1683)</f>
        <v/>
      </c>
      <c r="W1683" s="291" t="str">
        <f>IF(日報入力!G1683="","",日報入力!AC1683)</f>
        <v/>
      </c>
      <c r="X1683" s="291" t="str">
        <f>IF(日報入力!G1683="","",日報入力!AD1683)</f>
        <v/>
      </c>
      <c r="Y1683" s="291" t="str">
        <f>IF(日報入力!G1683="","",日報入力!AE1683)</f>
        <v/>
      </c>
      <c r="Z1683" s="291" t="str">
        <f>IF(日報入力!G1683="","",日報入力!AF1683)</f>
        <v/>
      </c>
      <c r="AA1683" s="291" t="str">
        <f>IF(日報入力!G1683="","",日報入力!AG1683)</f>
        <v/>
      </c>
      <c r="AB1683" s="291" t="str">
        <f>IF(日報入力!G1683="","",日報入力!AH1683)</f>
        <v/>
      </c>
      <c r="AC1683" s="291" t="str">
        <f>IF(日報入力!G1683="","",日報入力!AI1683)</f>
        <v/>
      </c>
      <c r="AD1683" s="291" t="str">
        <f>IF(日報入力!G1683="","",日報入力!AJ1683)</f>
        <v/>
      </c>
      <c r="AE1683" s="292" t="str">
        <f>IF(日報入力!G1683="","",日報入力!E1683)</f>
        <v/>
      </c>
      <c r="AF1683" s="293" t="str">
        <f>IF(日報入力!G1683="","",日報入力!AK1683)</f>
        <v/>
      </c>
      <c r="AG1683" s="293" t="str">
        <f>IF(日報入力!G1683="","",日報入力!AL1683)</f>
        <v/>
      </c>
      <c r="AH1683" s="293" t="str">
        <f>IF(日報入力!G1683="","",日報入力!AM1683)</f>
        <v/>
      </c>
      <c r="AI1683" s="294" t="str">
        <f>IF(日報入力!G1683&gt;0,日報入力!D1683*日報入力!K1683*日報入力!AL1683,"")</f>
        <v/>
      </c>
      <c r="AJ1683" s="294" t="str">
        <f>IF(日報入力!G1683&gt;0,日報入力!E1683*日報入力!AL1683,"")</f>
        <v/>
      </c>
      <c r="AK1683" s="294" t="str">
        <f>IF(日報入力!G1683&gt;0,AI1683-AJ1683,"")</f>
        <v/>
      </c>
      <c r="AL1683" s="292" t="str">
        <f>IF(日報入力!G1683&gt;0,日報入力!E1683*日報入力!AM1683,"")</f>
        <v/>
      </c>
      <c r="AM1683" s="292" t="str">
        <f>IF(日報入力!G1683&gt;0,日報入力!AB1683*日報入力!AM1683,"")</f>
        <v/>
      </c>
      <c r="AN1683" s="68" t="str">
        <f>IF(日報入力!G1683&gt;0,日報入力!C1683,"")</f>
        <v/>
      </c>
      <c r="AO1683" s="68" t="str">
        <f>日報入力!B1683</f>
        <v/>
      </c>
      <c r="AP1683" s="68" t="str">
        <f>IF(日報入力!AQ1683,日報入力!BA1683,"")</f>
        <v/>
      </c>
      <c r="AQ1683" s="68" t="str">
        <f>IF(日報入力!AR1683,日報入力!BB1683,"")</f>
        <v/>
      </c>
      <c r="AR1683" s="68" t="str">
        <f>IF(日報入力!AS1683,"N勤","")</f>
        <v/>
      </c>
      <c r="AS1683" s="295" t="e">
        <f t="shared" si="95"/>
        <v>#VALUE!</v>
      </c>
      <c r="AT1683" s="439" t="str">
        <f>日報入力!AY1683</f>
        <v/>
      </c>
      <c r="AU1683" s="518" t="str">
        <f>IF(日報入力!G1683,G1683*60/E1683,"")</f>
        <v/>
      </c>
      <c r="AV1683" s="528" t="str">
        <f>IF(日報入力!AT1683,日報入力!AT1683,"")</f>
        <v/>
      </c>
      <c r="AW1683" s="529" t="str">
        <f>IF(日報入力!AT1683,AE1683/日報入力!AT1683,"")</f>
        <v/>
      </c>
      <c r="AX1683" s="530" t="e">
        <f>IF(1&lt;日報集計!AT1683,AT1683/(((F1683-I1683-J1683-N1683-O1683)*60)/(E1683)),"")</f>
        <v>#VALUE!</v>
      </c>
      <c r="AY1683" s="664" t="str">
        <f>IF(日報入力!H1683,AT1683/(((F1683-J1683)*60)/E1683),"")</f>
        <v/>
      </c>
      <c r="AZ1683" s="664" t="str">
        <f>IF(日報入力!I1683,AT1683/((G1683*60)/E1683),"")</f>
        <v/>
      </c>
      <c r="BA1683" s="296" t="str">
        <f>IF(日報入力!G1683,G1683/F1683,"")</f>
        <v/>
      </c>
      <c r="BB1683" s="386" t="e">
        <f t="shared" si="96"/>
        <v>#VALUE!</v>
      </c>
      <c r="BC1683" s="386" t="e">
        <f t="shared" si="97"/>
        <v>#VALUE!</v>
      </c>
      <c r="BD1683" s="80">
        <f>日報入力!AU1683</f>
        <v>0</v>
      </c>
      <c r="BE1683" s="534" t="str">
        <f>IF(日報入力!AV1683,日報入力!AV1683,"")</f>
        <v/>
      </c>
      <c r="BF1683" s="534" t="str">
        <f>IF(日報入力!AW1683,日報入力!AW1683,"")</f>
        <v/>
      </c>
      <c r="BG1683" s="398" t="str">
        <f>IF(日報入力!G1683,日報入力!K1683*日報入力!D1683*日報入力!BC1683,"")</f>
        <v/>
      </c>
    </row>
    <row r="1684" spans="1:59" ht="20.25" hidden="1" customHeight="1" x14ac:dyDescent="0.15">
      <c r="A1684" s="302" t="str">
        <f>IF(日報入力!G1684="","",日報入力!G1684)</f>
        <v/>
      </c>
      <c r="B1684" s="291" t="str">
        <f>IF(日報入力!G1684="","",日報入力!H1684)</f>
        <v/>
      </c>
      <c r="C1684" s="291" t="str">
        <f>IF(日報入力!G1684="","",日報入力!I1684)</f>
        <v/>
      </c>
      <c r="D1684" s="291" t="str">
        <f>IF(日報入力!G1684="","",日報入力!J1684)</f>
        <v/>
      </c>
      <c r="E1684" s="291" t="str">
        <f>IF(日報入力!G1684="","",日報入力!K1684)</f>
        <v/>
      </c>
      <c r="F1684" s="291" t="str">
        <f>IF(日報入力!G1684="","",日報入力!L1684)</f>
        <v/>
      </c>
      <c r="G1684" s="291" t="str">
        <f>IF(日報入力!G1684="","",日報入力!L1684-日報入力!O1684-日報入力!P1684-日報入力!Q1684-日報入力!R1684-日報入力!S1684-日報入力!T1684-日報入力!U1684-日報入力!V1684-日報入力!W1684-日報入力!X1684-日報入力!Y1684-日報入力!Z1684)</f>
        <v/>
      </c>
      <c r="H1684" s="291" t="str">
        <f>IF(日報入力!G1684="","",IF(日報入力!M1684&gt;=0,日報入力!M1684*F1684,F1684))</f>
        <v/>
      </c>
      <c r="I1684" s="291" t="str">
        <f>IF(日報入力!G1684="","",日報入力!O1684)</f>
        <v/>
      </c>
      <c r="J1684" s="291" t="str">
        <f>IF(日報入力!G1684="","",日報入力!P1684)</f>
        <v/>
      </c>
      <c r="K1684" s="291" t="str">
        <f>IF(日報入力!G1684="","",日報入力!Q1684)</f>
        <v/>
      </c>
      <c r="L1684" s="291" t="str">
        <f>IF(日報入力!G1684="","",日報入力!R1684)</f>
        <v/>
      </c>
      <c r="M1684" s="291" t="str">
        <f>IF(日報入力!G1684="","",日報入力!S1684)</f>
        <v/>
      </c>
      <c r="N1684" s="291" t="str">
        <f>IF(日報入力!G1684="","",日報入力!T1684)</f>
        <v/>
      </c>
      <c r="O1684" s="291" t="str">
        <f>IF(日報入力!G1684="","",日報入力!U1684)</f>
        <v/>
      </c>
      <c r="P1684" s="291" t="str">
        <f>IF(日報入力!G1684="","",日報入力!V1684)</f>
        <v/>
      </c>
      <c r="Q1684" s="291" t="str">
        <f>IF(日報入力!G1684="","",日報入力!W1684)</f>
        <v/>
      </c>
      <c r="R1684" s="291" t="str">
        <f>IF(日報入力!G1684="","",日報入力!X1684)</f>
        <v/>
      </c>
      <c r="S1684" s="291" t="str">
        <f>IF(日報入力!G1684="","",日報入力!Y1684)</f>
        <v/>
      </c>
      <c r="T1684" s="291" t="str">
        <f>IF(日報入力!G1684="","",日報入力!Z1684)</f>
        <v/>
      </c>
      <c r="U1684" s="291" t="str">
        <f>IF(日報入力!G1684="","",日報入力!AA1684)</f>
        <v/>
      </c>
      <c r="V1684" s="378" t="str">
        <f>IF(日報入力!G1684="","",日報入力!AB1684)</f>
        <v/>
      </c>
      <c r="W1684" s="291" t="str">
        <f>IF(日報入力!G1684="","",日報入力!AC1684)</f>
        <v/>
      </c>
      <c r="X1684" s="291" t="str">
        <f>IF(日報入力!G1684="","",日報入力!AD1684)</f>
        <v/>
      </c>
      <c r="Y1684" s="291" t="str">
        <f>IF(日報入力!G1684="","",日報入力!AE1684)</f>
        <v/>
      </c>
      <c r="Z1684" s="291" t="str">
        <f>IF(日報入力!G1684="","",日報入力!AF1684)</f>
        <v/>
      </c>
      <c r="AA1684" s="291" t="str">
        <f>IF(日報入力!G1684="","",日報入力!AG1684)</f>
        <v/>
      </c>
      <c r="AB1684" s="291" t="str">
        <f>IF(日報入力!G1684="","",日報入力!AH1684)</f>
        <v/>
      </c>
      <c r="AC1684" s="291" t="str">
        <f>IF(日報入力!G1684="","",日報入力!AI1684)</f>
        <v/>
      </c>
      <c r="AD1684" s="291" t="str">
        <f>IF(日報入力!G1684="","",日報入力!AJ1684)</f>
        <v/>
      </c>
      <c r="AE1684" s="292" t="str">
        <f>IF(日報入力!G1684="","",日報入力!E1684)</f>
        <v/>
      </c>
      <c r="AF1684" s="293" t="str">
        <f>IF(日報入力!G1684="","",日報入力!AK1684)</f>
        <v/>
      </c>
      <c r="AG1684" s="293" t="str">
        <f>IF(日報入力!G1684="","",日報入力!AL1684)</f>
        <v/>
      </c>
      <c r="AH1684" s="293" t="str">
        <f>IF(日報入力!G1684="","",日報入力!AM1684)</f>
        <v/>
      </c>
      <c r="AI1684" s="294" t="str">
        <f>IF(日報入力!G1684&gt;0,日報入力!D1684*日報入力!K1684*日報入力!AL1684,"")</f>
        <v/>
      </c>
      <c r="AJ1684" s="294" t="str">
        <f>IF(日報入力!G1684&gt;0,日報入力!E1684*日報入力!AL1684,"")</f>
        <v/>
      </c>
      <c r="AK1684" s="294" t="str">
        <f>IF(日報入力!G1684&gt;0,AI1684-AJ1684,"")</f>
        <v/>
      </c>
      <c r="AL1684" s="292" t="str">
        <f>IF(日報入力!G1684&gt;0,日報入力!E1684*日報入力!AM1684,"")</f>
        <v/>
      </c>
      <c r="AM1684" s="292" t="str">
        <f>IF(日報入力!G1684&gt;0,日報入力!AB1684*日報入力!AM1684,"")</f>
        <v/>
      </c>
      <c r="AN1684" s="68" t="str">
        <f>IF(日報入力!G1684&gt;0,日報入力!C1684,"")</f>
        <v/>
      </c>
      <c r="AO1684" s="68" t="str">
        <f>日報入力!B1684</f>
        <v/>
      </c>
      <c r="AP1684" s="68" t="str">
        <f>IF(日報入力!AQ1684,日報入力!BA1684,"")</f>
        <v/>
      </c>
      <c r="AQ1684" s="68" t="str">
        <f>IF(日報入力!AR1684,日報入力!BB1684,"")</f>
        <v/>
      </c>
      <c r="AR1684" s="68" t="str">
        <f>IF(日報入力!AS1684,"N勤","")</f>
        <v/>
      </c>
      <c r="AS1684" s="295" t="e">
        <f t="shared" si="95"/>
        <v>#VALUE!</v>
      </c>
      <c r="AT1684" s="439" t="str">
        <f>日報入力!AY1684</f>
        <v/>
      </c>
      <c r="AU1684" s="518" t="str">
        <f>IF(日報入力!G1684,G1684*60/E1684,"")</f>
        <v/>
      </c>
      <c r="AV1684" s="528" t="str">
        <f>IF(日報入力!AT1684,日報入力!AT1684,"")</f>
        <v/>
      </c>
      <c r="AW1684" s="529" t="str">
        <f>IF(日報入力!AT1684,AE1684/日報入力!AT1684,"")</f>
        <v/>
      </c>
      <c r="AX1684" s="530" t="e">
        <f>IF(1&lt;日報集計!AT1684,AT1684/(((F1684-I1684-J1684-N1684-O1684)*60)/(E1684)),"")</f>
        <v>#VALUE!</v>
      </c>
      <c r="AY1684" s="664" t="str">
        <f>IF(日報入力!H1684,AT1684/(((F1684-J1684)*60)/E1684),"")</f>
        <v/>
      </c>
      <c r="AZ1684" s="664" t="str">
        <f>IF(日報入力!I1684,AT1684/((G1684*60)/E1684),"")</f>
        <v/>
      </c>
      <c r="BA1684" s="296" t="str">
        <f>IF(日報入力!G1684,G1684/F1684,"")</f>
        <v/>
      </c>
      <c r="BB1684" s="386" t="e">
        <f t="shared" si="96"/>
        <v>#VALUE!</v>
      </c>
      <c r="BC1684" s="386" t="e">
        <f t="shared" si="97"/>
        <v>#VALUE!</v>
      </c>
      <c r="BD1684" s="80">
        <f>日報入力!AU1684</f>
        <v>0</v>
      </c>
      <c r="BE1684" s="534" t="str">
        <f>IF(日報入力!AV1684,日報入力!AV1684,"")</f>
        <v/>
      </c>
      <c r="BF1684" s="534" t="str">
        <f>IF(日報入力!AW1684,日報入力!AW1684,"")</f>
        <v/>
      </c>
      <c r="BG1684" s="398" t="str">
        <f>IF(日報入力!G1684,日報入力!K1684*日報入力!D1684*日報入力!BC1684,"")</f>
        <v/>
      </c>
    </row>
    <row r="1685" spans="1:59" ht="20.25" hidden="1" customHeight="1" x14ac:dyDescent="0.15">
      <c r="A1685" s="302" t="str">
        <f>IF(日報入力!G1685="","",日報入力!G1685)</f>
        <v/>
      </c>
      <c r="B1685" s="291" t="str">
        <f>IF(日報入力!G1685="","",日報入力!H1685)</f>
        <v/>
      </c>
      <c r="C1685" s="291" t="str">
        <f>IF(日報入力!G1685="","",日報入力!I1685)</f>
        <v/>
      </c>
      <c r="D1685" s="291" t="str">
        <f>IF(日報入力!G1685="","",日報入力!J1685)</f>
        <v/>
      </c>
      <c r="E1685" s="291" t="str">
        <f>IF(日報入力!G1685="","",日報入力!K1685)</f>
        <v/>
      </c>
      <c r="F1685" s="291" t="str">
        <f>IF(日報入力!G1685="","",日報入力!L1685)</f>
        <v/>
      </c>
      <c r="G1685" s="291" t="str">
        <f>IF(日報入力!G1685="","",日報入力!L1685-日報入力!O1685-日報入力!P1685-日報入力!Q1685-日報入力!R1685-日報入力!S1685-日報入力!T1685-日報入力!U1685-日報入力!V1685-日報入力!W1685-日報入力!X1685-日報入力!Y1685-日報入力!Z1685)</f>
        <v/>
      </c>
      <c r="H1685" s="291" t="str">
        <f>IF(日報入力!G1685="","",IF(日報入力!M1685&gt;=0,日報入力!M1685*F1685,F1685))</f>
        <v/>
      </c>
      <c r="I1685" s="291" t="str">
        <f>IF(日報入力!G1685="","",日報入力!O1685)</f>
        <v/>
      </c>
      <c r="J1685" s="291" t="str">
        <f>IF(日報入力!G1685="","",日報入力!P1685)</f>
        <v/>
      </c>
      <c r="K1685" s="291" t="str">
        <f>IF(日報入力!G1685="","",日報入力!Q1685)</f>
        <v/>
      </c>
      <c r="L1685" s="291" t="str">
        <f>IF(日報入力!G1685="","",日報入力!R1685)</f>
        <v/>
      </c>
      <c r="M1685" s="291" t="str">
        <f>IF(日報入力!G1685="","",日報入力!S1685)</f>
        <v/>
      </c>
      <c r="N1685" s="291" t="str">
        <f>IF(日報入力!G1685="","",日報入力!T1685)</f>
        <v/>
      </c>
      <c r="O1685" s="291" t="str">
        <f>IF(日報入力!G1685="","",日報入力!U1685)</f>
        <v/>
      </c>
      <c r="P1685" s="291" t="str">
        <f>IF(日報入力!G1685="","",日報入力!V1685)</f>
        <v/>
      </c>
      <c r="Q1685" s="291" t="str">
        <f>IF(日報入力!G1685="","",日報入力!W1685)</f>
        <v/>
      </c>
      <c r="R1685" s="291" t="str">
        <f>IF(日報入力!G1685="","",日報入力!X1685)</f>
        <v/>
      </c>
      <c r="S1685" s="291" t="str">
        <f>IF(日報入力!G1685="","",日報入力!Y1685)</f>
        <v/>
      </c>
      <c r="T1685" s="291" t="str">
        <f>IF(日報入力!G1685="","",日報入力!Z1685)</f>
        <v/>
      </c>
      <c r="U1685" s="291" t="str">
        <f>IF(日報入力!G1685="","",日報入力!AA1685)</f>
        <v/>
      </c>
      <c r="V1685" s="378" t="str">
        <f>IF(日報入力!G1685="","",日報入力!AB1685)</f>
        <v/>
      </c>
      <c r="W1685" s="291" t="str">
        <f>IF(日報入力!G1685="","",日報入力!AC1685)</f>
        <v/>
      </c>
      <c r="X1685" s="291" t="str">
        <f>IF(日報入力!G1685="","",日報入力!AD1685)</f>
        <v/>
      </c>
      <c r="Y1685" s="291" t="str">
        <f>IF(日報入力!G1685="","",日報入力!AE1685)</f>
        <v/>
      </c>
      <c r="Z1685" s="291" t="str">
        <f>IF(日報入力!G1685="","",日報入力!AF1685)</f>
        <v/>
      </c>
      <c r="AA1685" s="291" t="str">
        <f>IF(日報入力!G1685="","",日報入力!AG1685)</f>
        <v/>
      </c>
      <c r="AB1685" s="291" t="str">
        <f>IF(日報入力!G1685="","",日報入力!AH1685)</f>
        <v/>
      </c>
      <c r="AC1685" s="291" t="str">
        <f>IF(日報入力!G1685="","",日報入力!AI1685)</f>
        <v/>
      </c>
      <c r="AD1685" s="291" t="str">
        <f>IF(日報入力!G1685="","",日報入力!AJ1685)</f>
        <v/>
      </c>
      <c r="AE1685" s="292" t="str">
        <f>IF(日報入力!G1685="","",日報入力!E1685)</f>
        <v/>
      </c>
      <c r="AF1685" s="293" t="str">
        <f>IF(日報入力!G1685="","",日報入力!AK1685)</f>
        <v/>
      </c>
      <c r="AG1685" s="293" t="str">
        <f>IF(日報入力!G1685="","",日報入力!AL1685)</f>
        <v/>
      </c>
      <c r="AH1685" s="293" t="str">
        <f>IF(日報入力!G1685="","",日報入力!AM1685)</f>
        <v/>
      </c>
      <c r="AI1685" s="294" t="str">
        <f>IF(日報入力!G1685&gt;0,日報入力!D1685*日報入力!K1685*日報入力!AL1685,"")</f>
        <v/>
      </c>
      <c r="AJ1685" s="294" t="str">
        <f>IF(日報入力!G1685&gt;0,日報入力!E1685*日報入力!AL1685,"")</f>
        <v/>
      </c>
      <c r="AK1685" s="294" t="str">
        <f>IF(日報入力!G1685&gt;0,AI1685-AJ1685,"")</f>
        <v/>
      </c>
      <c r="AL1685" s="292" t="str">
        <f>IF(日報入力!G1685&gt;0,日報入力!E1685*日報入力!AM1685,"")</f>
        <v/>
      </c>
      <c r="AM1685" s="292" t="str">
        <f>IF(日報入力!G1685&gt;0,日報入力!AB1685*日報入力!AM1685,"")</f>
        <v/>
      </c>
      <c r="AN1685" s="68" t="str">
        <f>IF(日報入力!G1685&gt;0,日報入力!C1685,"")</f>
        <v/>
      </c>
      <c r="AO1685" s="68" t="str">
        <f>日報入力!B1685</f>
        <v/>
      </c>
      <c r="AP1685" s="68" t="str">
        <f>IF(日報入力!AQ1685,日報入力!BA1685,"")</f>
        <v/>
      </c>
      <c r="AQ1685" s="68" t="str">
        <f>IF(日報入力!AR1685,日報入力!BB1685,"")</f>
        <v/>
      </c>
      <c r="AR1685" s="68" t="str">
        <f>IF(日報入力!AS1685,"N勤","")</f>
        <v/>
      </c>
      <c r="AS1685" s="295" t="e">
        <f t="shared" si="95"/>
        <v>#VALUE!</v>
      </c>
      <c r="AT1685" s="439" t="str">
        <f>日報入力!AY1685</f>
        <v/>
      </c>
      <c r="AU1685" s="518" t="str">
        <f>IF(日報入力!G1685,G1685*60/E1685,"")</f>
        <v/>
      </c>
      <c r="AV1685" s="528" t="str">
        <f>IF(日報入力!AT1685,日報入力!AT1685,"")</f>
        <v/>
      </c>
      <c r="AW1685" s="529" t="str">
        <f>IF(日報入力!AT1685,AE1685/日報入力!AT1685,"")</f>
        <v/>
      </c>
      <c r="AX1685" s="530" t="e">
        <f>IF(1&lt;日報集計!AT1685,AT1685/(((F1685-I1685-J1685-N1685-O1685)*60)/(E1685)),"")</f>
        <v>#VALUE!</v>
      </c>
      <c r="AY1685" s="664" t="str">
        <f>IF(日報入力!H1685,AT1685/(((F1685-J1685)*60)/E1685),"")</f>
        <v/>
      </c>
      <c r="AZ1685" s="664" t="str">
        <f>IF(日報入力!I1685,AT1685/((G1685*60)/E1685),"")</f>
        <v/>
      </c>
      <c r="BA1685" s="296" t="str">
        <f>IF(日報入力!G1685,G1685/F1685,"")</f>
        <v/>
      </c>
      <c r="BB1685" s="386" t="e">
        <f t="shared" si="96"/>
        <v>#VALUE!</v>
      </c>
      <c r="BC1685" s="386" t="e">
        <f t="shared" si="97"/>
        <v>#VALUE!</v>
      </c>
      <c r="BD1685" s="80">
        <f>日報入力!AU1685</f>
        <v>0</v>
      </c>
      <c r="BE1685" s="534" t="str">
        <f>IF(日報入力!AV1685,日報入力!AV1685,"")</f>
        <v/>
      </c>
      <c r="BF1685" s="534" t="str">
        <f>IF(日報入力!AW1685,日報入力!AW1685,"")</f>
        <v/>
      </c>
      <c r="BG1685" s="398" t="str">
        <f>IF(日報入力!G1685,日報入力!K1685*日報入力!D1685*日報入力!BC1685,"")</f>
        <v/>
      </c>
    </row>
    <row r="1686" spans="1:59" ht="20.25" hidden="1" customHeight="1" x14ac:dyDescent="0.15">
      <c r="A1686" s="302" t="str">
        <f>IF(日報入力!G1686="","",日報入力!G1686)</f>
        <v/>
      </c>
      <c r="B1686" s="291" t="str">
        <f>IF(日報入力!G1686="","",日報入力!H1686)</f>
        <v/>
      </c>
      <c r="C1686" s="291" t="str">
        <f>IF(日報入力!G1686="","",日報入力!I1686)</f>
        <v/>
      </c>
      <c r="D1686" s="291" t="str">
        <f>IF(日報入力!G1686="","",日報入力!J1686)</f>
        <v/>
      </c>
      <c r="E1686" s="291" t="str">
        <f>IF(日報入力!G1686="","",日報入力!K1686)</f>
        <v/>
      </c>
      <c r="F1686" s="291" t="str">
        <f>IF(日報入力!G1686="","",日報入力!L1686)</f>
        <v/>
      </c>
      <c r="G1686" s="291" t="str">
        <f>IF(日報入力!G1686="","",日報入力!L1686-日報入力!O1686-日報入力!P1686-日報入力!Q1686-日報入力!R1686-日報入力!S1686-日報入力!T1686-日報入力!U1686-日報入力!V1686-日報入力!W1686-日報入力!X1686-日報入力!Y1686-日報入力!Z1686)</f>
        <v/>
      </c>
      <c r="H1686" s="291" t="str">
        <f>IF(日報入力!G1686="","",IF(日報入力!M1686&gt;=0,日報入力!M1686*F1686,F1686))</f>
        <v/>
      </c>
      <c r="I1686" s="291" t="str">
        <f>IF(日報入力!G1686="","",日報入力!O1686)</f>
        <v/>
      </c>
      <c r="J1686" s="291" t="str">
        <f>IF(日報入力!G1686="","",日報入力!P1686)</f>
        <v/>
      </c>
      <c r="K1686" s="291" t="str">
        <f>IF(日報入力!G1686="","",日報入力!Q1686)</f>
        <v/>
      </c>
      <c r="L1686" s="291" t="str">
        <f>IF(日報入力!G1686="","",日報入力!R1686)</f>
        <v/>
      </c>
      <c r="M1686" s="291" t="str">
        <f>IF(日報入力!G1686="","",日報入力!S1686)</f>
        <v/>
      </c>
      <c r="N1686" s="291" t="str">
        <f>IF(日報入力!G1686="","",日報入力!T1686)</f>
        <v/>
      </c>
      <c r="O1686" s="291" t="str">
        <f>IF(日報入力!G1686="","",日報入力!U1686)</f>
        <v/>
      </c>
      <c r="P1686" s="291" t="str">
        <f>IF(日報入力!G1686="","",日報入力!V1686)</f>
        <v/>
      </c>
      <c r="Q1686" s="291" t="str">
        <f>IF(日報入力!G1686="","",日報入力!W1686)</f>
        <v/>
      </c>
      <c r="R1686" s="291" t="str">
        <f>IF(日報入力!G1686="","",日報入力!X1686)</f>
        <v/>
      </c>
      <c r="S1686" s="291" t="str">
        <f>IF(日報入力!G1686="","",日報入力!Y1686)</f>
        <v/>
      </c>
      <c r="T1686" s="291" t="str">
        <f>IF(日報入力!G1686="","",日報入力!Z1686)</f>
        <v/>
      </c>
      <c r="U1686" s="291" t="str">
        <f>IF(日報入力!G1686="","",日報入力!AA1686)</f>
        <v/>
      </c>
      <c r="V1686" s="378" t="str">
        <f>IF(日報入力!G1686="","",日報入力!AB1686)</f>
        <v/>
      </c>
      <c r="W1686" s="291" t="str">
        <f>IF(日報入力!G1686="","",日報入力!AC1686)</f>
        <v/>
      </c>
      <c r="X1686" s="291" t="str">
        <f>IF(日報入力!G1686="","",日報入力!AD1686)</f>
        <v/>
      </c>
      <c r="Y1686" s="291" t="str">
        <f>IF(日報入力!G1686="","",日報入力!AE1686)</f>
        <v/>
      </c>
      <c r="Z1686" s="291" t="str">
        <f>IF(日報入力!G1686="","",日報入力!AF1686)</f>
        <v/>
      </c>
      <c r="AA1686" s="291" t="str">
        <f>IF(日報入力!G1686="","",日報入力!AG1686)</f>
        <v/>
      </c>
      <c r="AB1686" s="291" t="str">
        <f>IF(日報入力!G1686="","",日報入力!AH1686)</f>
        <v/>
      </c>
      <c r="AC1686" s="291" t="str">
        <f>IF(日報入力!G1686="","",日報入力!AI1686)</f>
        <v/>
      </c>
      <c r="AD1686" s="291" t="str">
        <f>IF(日報入力!G1686="","",日報入力!AJ1686)</f>
        <v/>
      </c>
      <c r="AE1686" s="292" t="str">
        <f>IF(日報入力!G1686="","",日報入力!E1686)</f>
        <v/>
      </c>
      <c r="AF1686" s="293" t="str">
        <f>IF(日報入力!G1686="","",日報入力!AK1686)</f>
        <v/>
      </c>
      <c r="AG1686" s="293" t="str">
        <f>IF(日報入力!G1686="","",日報入力!AL1686)</f>
        <v/>
      </c>
      <c r="AH1686" s="293" t="str">
        <f>IF(日報入力!G1686="","",日報入力!AM1686)</f>
        <v/>
      </c>
      <c r="AI1686" s="294" t="str">
        <f>IF(日報入力!G1686&gt;0,日報入力!D1686*日報入力!K1686*日報入力!AL1686,"")</f>
        <v/>
      </c>
      <c r="AJ1686" s="294" t="str">
        <f>IF(日報入力!G1686&gt;0,日報入力!E1686*日報入力!AL1686,"")</f>
        <v/>
      </c>
      <c r="AK1686" s="294" t="str">
        <f>IF(日報入力!G1686&gt;0,AI1686-AJ1686,"")</f>
        <v/>
      </c>
      <c r="AL1686" s="292" t="str">
        <f>IF(日報入力!G1686&gt;0,日報入力!E1686*日報入力!AM1686,"")</f>
        <v/>
      </c>
      <c r="AM1686" s="292" t="str">
        <f>IF(日報入力!G1686&gt;0,日報入力!AB1686*日報入力!AM1686,"")</f>
        <v/>
      </c>
      <c r="AN1686" s="68" t="str">
        <f>IF(日報入力!G1686&gt;0,日報入力!C1686,"")</f>
        <v/>
      </c>
      <c r="AO1686" s="68" t="str">
        <f>日報入力!B1686</f>
        <v/>
      </c>
      <c r="AP1686" s="68" t="str">
        <f>IF(日報入力!AQ1686,日報入力!BA1686,"")</f>
        <v/>
      </c>
      <c r="AQ1686" s="68" t="str">
        <f>IF(日報入力!AR1686,日報入力!BB1686,"")</f>
        <v/>
      </c>
      <c r="AR1686" s="68" t="str">
        <f>IF(日報入力!AS1686,"N勤","")</f>
        <v/>
      </c>
      <c r="AS1686" s="295" t="e">
        <f t="shared" si="95"/>
        <v>#VALUE!</v>
      </c>
      <c r="AT1686" s="439" t="str">
        <f>日報入力!AY1686</f>
        <v/>
      </c>
      <c r="AU1686" s="518" t="str">
        <f>IF(日報入力!G1686,G1686*60/E1686,"")</f>
        <v/>
      </c>
      <c r="AV1686" s="528" t="str">
        <f>IF(日報入力!AT1686,日報入力!AT1686,"")</f>
        <v/>
      </c>
      <c r="AW1686" s="529" t="str">
        <f>IF(日報入力!AT1686,AE1686/日報入力!AT1686,"")</f>
        <v/>
      </c>
      <c r="AX1686" s="530" t="e">
        <f>IF(1&lt;日報集計!AT1686,AT1686/(((F1686-I1686-J1686-N1686-O1686)*60)/(E1686)),"")</f>
        <v>#VALUE!</v>
      </c>
      <c r="AY1686" s="664" t="str">
        <f>IF(日報入力!H1686,AT1686/(((F1686-J1686)*60)/E1686),"")</f>
        <v/>
      </c>
      <c r="AZ1686" s="664" t="str">
        <f>IF(日報入力!I1686,AT1686/((G1686*60)/E1686),"")</f>
        <v/>
      </c>
      <c r="BA1686" s="296" t="str">
        <f>IF(日報入力!G1686,G1686/F1686,"")</f>
        <v/>
      </c>
      <c r="BB1686" s="386" t="e">
        <f t="shared" si="96"/>
        <v>#VALUE!</v>
      </c>
      <c r="BC1686" s="386" t="e">
        <f t="shared" si="97"/>
        <v>#VALUE!</v>
      </c>
      <c r="BD1686" s="80">
        <f>日報入力!AU1686</f>
        <v>0</v>
      </c>
      <c r="BE1686" s="534" t="str">
        <f>IF(日報入力!AV1686,日報入力!AV1686,"")</f>
        <v/>
      </c>
      <c r="BF1686" s="534" t="str">
        <f>IF(日報入力!AW1686,日報入力!AW1686,"")</f>
        <v/>
      </c>
      <c r="BG1686" s="398" t="str">
        <f>IF(日報入力!G1686,日報入力!K1686*日報入力!D1686*日報入力!BC1686,"")</f>
        <v/>
      </c>
    </row>
    <row r="1687" spans="1:59" ht="20.25" hidden="1" customHeight="1" x14ac:dyDescent="0.15">
      <c r="A1687" s="302" t="str">
        <f>IF(日報入力!G1687="","",日報入力!G1687)</f>
        <v/>
      </c>
      <c r="B1687" s="291" t="str">
        <f>IF(日報入力!G1687="","",日報入力!H1687)</f>
        <v/>
      </c>
      <c r="C1687" s="291" t="str">
        <f>IF(日報入力!G1687="","",日報入力!I1687)</f>
        <v/>
      </c>
      <c r="D1687" s="291" t="str">
        <f>IF(日報入力!G1687="","",日報入力!J1687)</f>
        <v/>
      </c>
      <c r="E1687" s="291" t="str">
        <f>IF(日報入力!G1687="","",日報入力!K1687)</f>
        <v/>
      </c>
      <c r="F1687" s="291" t="str">
        <f>IF(日報入力!G1687="","",日報入力!L1687)</f>
        <v/>
      </c>
      <c r="G1687" s="291" t="str">
        <f>IF(日報入力!G1687="","",日報入力!L1687-日報入力!O1687-日報入力!P1687-日報入力!Q1687-日報入力!R1687-日報入力!S1687-日報入力!T1687-日報入力!U1687-日報入力!V1687-日報入力!W1687-日報入力!X1687-日報入力!Y1687-日報入力!Z1687)</f>
        <v/>
      </c>
      <c r="H1687" s="291" t="str">
        <f>IF(日報入力!G1687="","",IF(日報入力!M1687&gt;=0,日報入力!M1687*F1687,F1687))</f>
        <v/>
      </c>
      <c r="I1687" s="291" t="str">
        <f>IF(日報入力!G1687="","",日報入力!O1687)</f>
        <v/>
      </c>
      <c r="J1687" s="291" t="str">
        <f>IF(日報入力!G1687="","",日報入力!P1687)</f>
        <v/>
      </c>
      <c r="K1687" s="291" t="str">
        <f>IF(日報入力!G1687="","",日報入力!Q1687)</f>
        <v/>
      </c>
      <c r="L1687" s="291" t="str">
        <f>IF(日報入力!G1687="","",日報入力!R1687)</f>
        <v/>
      </c>
      <c r="M1687" s="291" t="str">
        <f>IF(日報入力!G1687="","",日報入力!S1687)</f>
        <v/>
      </c>
      <c r="N1687" s="291" t="str">
        <f>IF(日報入力!G1687="","",日報入力!T1687)</f>
        <v/>
      </c>
      <c r="O1687" s="291" t="str">
        <f>IF(日報入力!G1687="","",日報入力!U1687)</f>
        <v/>
      </c>
      <c r="P1687" s="291" t="str">
        <f>IF(日報入力!G1687="","",日報入力!V1687)</f>
        <v/>
      </c>
      <c r="Q1687" s="291" t="str">
        <f>IF(日報入力!G1687="","",日報入力!W1687)</f>
        <v/>
      </c>
      <c r="R1687" s="291" t="str">
        <f>IF(日報入力!G1687="","",日報入力!X1687)</f>
        <v/>
      </c>
      <c r="S1687" s="291" t="str">
        <f>IF(日報入力!G1687="","",日報入力!Y1687)</f>
        <v/>
      </c>
      <c r="T1687" s="291" t="str">
        <f>IF(日報入力!G1687="","",日報入力!Z1687)</f>
        <v/>
      </c>
      <c r="U1687" s="291" t="str">
        <f>IF(日報入力!G1687="","",日報入力!AA1687)</f>
        <v/>
      </c>
      <c r="V1687" s="378" t="str">
        <f>IF(日報入力!G1687="","",日報入力!AB1687)</f>
        <v/>
      </c>
      <c r="W1687" s="291" t="str">
        <f>IF(日報入力!G1687="","",日報入力!AC1687)</f>
        <v/>
      </c>
      <c r="X1687" s="291" t="str">
        <f>IF(日報入力!G1687="","",日報入力!AD1687)</f>
        <v/>
      </c>
      <c r="Y1687" s="291" t="str">
        <f>IF(日報入力!G1687="","",日報入力!AE1687)</f>
        <v/>
      </c>
      <c r="Z1687" s="291" t="str">
        <f>IF(日報入力!G1687="","",日報入力!AF1687)</f>
        <v/>
      </c>
      <c r="AA1687" s="291" t="str">
        <f>IF(日報入力!G1687="","",日報入力!AG1687)</f>
        <v/>
      </c>
      <c r="AB1687" s="291" t="str">
        <f>IF(日報入力!G1687="","",日報入力!AH1687)</f>
        <v/>
      </c>
      <c r="AC1687" s="291" t="str">
        <f>IF(日報入力!G1687="","",日報入力!AI1687)</f>
        <v/>
      </c>
      <c r="AD1687" s="291" t="str">
        <f>IF(日報入力!G1687="","",日報入力!AJ1687)</f>
        <v/>
      </c>
      <c r="AE1687" s="292" t="str">
        <f>IF(日報入力!G1687="","",日報入力!E1687)</f>
        <v/>
      </c>
      <c r="AF1687" s="293" t="str">
        <f>IF(日報入力!G1687="","",日報入力!AK1687)</f>
        <v/>
      </c>
      <c r="AG1687" s="293" t="str">
        <f>IF(日報入力!G1687="","",日報入力!AL1687)</f>
        <v/>
      </c>
      <c r="AH1687" s="293" t="str">
        <f>IF(日報入力!G1687="","",日報入力!AM1687)</f>
        <v/>
      </c>
      <c r="AI1687" s="294" t="str">
        <f>IF(日報入力!G1687&gt;0,日報入力!D1687*日報入力!K1687*日報入力!AL1687,"")</f>
        <v/>
      </c>
      <c r="AJ1687" s="294" t="str">
        <f>IF(日報入力!G1687&gt;0,日報入力!E1687*日報入力!AL1687,"")</f>
        <v/>
      </c>
      <c r="AK1687" s="294" t="str">
        <f>IF(日報入力!G1687&gt;0,AI1687-AJ1687,"")</f>
        <v/>
      </c>
      <c r="AL1687" s="292" t="str">
        <f>IF(日報入力!G1687&gt;0,日報入力!E1687*日報入力!AM1687,"")</f>
        <v/>
      </c>
      <c r="AM1687" s="292" t="str">
        <f>IF(日報入力!G1687&gt;0,日報入力!AB1687*日報入力!AM1687,"")</f>
        <v/>
      </c>
      <c r="AN1687" s="68" t="str">
        <f>IF(日報入力!G1687&gt;0,日報入力!C1687,"")</f>
        <v/>
      </c>
      <c r="AO1687" s="68" t="str">
        <f>日報入力!B1687</f>
        <v/>
      </c>
      <c r="AP1687" s="68" t="str">
        <f>IF(日報入力!AQ1687,日報入力!BA1687,"")</f>
        <v/>
      </c>
      <c r="AQ1687" s="68" t="str">
        <f>IF(日報入力!AR1687,日報入力!BB1687,"")</f>
        <v/>
      </c>
      <c r="AR1687" s="68" t="str">
        <f>IF(日報入力!AS1687,"N勤","")</f>
        <v/>
      </c>
      <c r="AS1687" s="295" t="e">
        <f t="shared" si="95"/>
        <v>#VALUE!</v>
      </c>
      <c r="AT1687" s="439" t="str">
        <f>日報入力!AY1687</f>
        <v/>
      </c>
      <c r="AU1687" s="518" t="str">
        <f>IF(日報入力!G1687,G1687*60/E1687,"")</f>
        <v/>
      </c>
      <c r="AV1687" s="528" t="str">
        <f>IF(日報入力!AT1687,日報入力!AT1687,"")</f>
        <v/>
      </c>
      <c r="AW1687" s="529" t="str">
        <f>IF(日報入力!AT1687,AE1687/日報入力!AT1687,"")</f>
        <v/>
      </c>
      <c r="AX1687" s="530" t="e">
        <f>IF(1&lt;日報集計!AT1687,AT1687/(((F1687-I1687-J1687-N1687-O1687)*60)/(E1687)),"")</f>
        <v>#VALUE!</v>
      </c>
      <c r="AY1687" s="664" t="str">
        <f>IF(日報入力!H1687,AT1687/(((F1687-J1687)*60)/E1687),"")</f>
        <v/>
      </c>
      <c r="AZ1687" s="664" t="str">
        <f>IF(日報入力!I1687,AT1687/((G1687*60)/E1687),"")</f>
        <v/>
      </c>
      <c r="BA1687" s="296" t="str">
        <f>IF(日報入力!G1687,G1687/F1687,"")</f>
        <v/>
      </c>
      <c r="BB1687" s="386" t="e">
        <f t="shared" si="96"/>
        <v>#VALUE!</v>
      </c>
      <c r="BC1687" s="386" t="e">
        <f t="shared" si="97"/>
        <v>#VALUE!</v>
      </c>
      <c r="BD1687" s="80">
        <f>日報入力!AU1687</f>
        <v>0</v>
      </c>
      <c r="BE1687" s="534" t="str">
        <f>IF(日報入力!AV1687,日報入力!AV1687,"")</f>
        <v/>
      </c>
      <c r="BF1687" s="534" t="str">
        <f>IF(日報入力!AW1687,日報入力!AW1687,"")</f>
        <v/>
      </c>
      <c r="BG1687" s="398" t="str">
        <f>IF(日報入力!G1687,日報入力!K1687*日報入力!D1687*日報入力!BC1687,"")</f>
        <v/>
      </c>
    </row>
    <row r="1688" spans="1:59" ht="20.25" hidden="1" customHeight="1" x14ac:dyDescent="0.15">
      <c r="A1688" s="302" t="str">
        <f>IF(日報入力!G1688="","",日報入力!G1688)</f>
        <v/>
      </c>
      <c r="B1688" s="291" t="str">
        <f>IF(日報入力!G1688="","",日報入力!H1688)</f>
        <v/>
      </c>
      <c r="C1688" s="291" t="str">
        <f>IF(日報入力!G1688="","",日報入力!I1688)</f>
        <v/>
      </c>
      <c r="D1688" s="291" t="str">
        <f>IF(日報入力!G1688="","",日報入力!J1688)</f>
        <v/>
      </c>
      <c r="E1688" s="291" t="str">
        <f>IF(日報入力!G1688="","",日報入力!K1688)</f>
        <v/>
      </c>
      <c r="F1688" s="291" t="str">
        <f>IF(日報入力!G1688="","",日報入力!L1688)</f>
        <v/>
      </c>
      <c r="G1688" s="291" t="str">
        <f>IF(日報入力!G1688="","",日報入力!L1688-日報入力!O1688-日報入力!P1688-日報入力!Q1688-日報入力!R1688-日報入力!S1688-日報入力!T1688-日報入力!U1688-日報入力!V1688-日報入力!W1688-日報入力!X1688-日報入力!Y1688-日報入力!Z1688)</f>
        <v/>
      </c>
      <c r="H1688" s="291" t="str">
        <f>IF(日報入力!G1688="","",IF(日報入力!M1688&gt;=0,日報入力!M1688*F1688,F1688))</f>
        <v/>
      </c>
      <c r="I1688" s="291" t="str">
        <f>IF(日報入力!G1688="","",日報入力!O1688)</f>
        <v/>
      </c>
      <c r="J1688" s="291" t="str">
        <f>IF(日報入力!G1688="","",日報入力!P1688)</f>
        <v/>
      </c>
      <c r="K1688" s="291" t="str">
        <f>IF(日報入力!G1688="","",日報入力!Q1688)</f>
        <v/>
      </c>
      <c r="L1688" s="291" t="str">
        <f>IF(日報入力!G1688="","",日報入力!R1688)</f>
        <v/>
      </c>
      <c r="M1688" s="291" t="str">
        <f>IF(日報入力!G1688="","",日報入力!S1688)</f>
        <v/>
      </c>
      <c r="N1688" s="291" t="str">
        <f>IF(日報入力!G1688="","",日報入力!T1688)</f>
        <v/>
      </c>
      <c r="O1688" s="291" t="str">
        <f>IF(日報入力!G1688="","",日報入力!U1688)</f>
        <v/>
      </c>
      <c r="P1688" s="291" t="str">
        <f>IF(日報入力!G1688="","",日報入力!V1688)</f>
        <v/>
      </c>
      <c r="Q1688" s="291" t="str">
        <f>IF(日報入力!G1688="","",日報入力!W1688)</f>
        <v/>
      </c>
      <c r="R1688" s="291" t="str">
        <f>IF(日報入力!G1688="","",日報入力!X1688)</f>
        <v/>
      </c>
      <c r="S1688" s="291" t="str">
        <f>IF(日報入力!G1688="","",日報入力!Y1688)</f>
        <v/>
      </c>
      <c r="T1688" s="291" t="str">
        <f>IF(日報入力!G1688="","",日報入力!Z1688)</f>
        <v/>
      </c>
      <c r="U1688" s="291" t="str">
        <f>IF(日報入力!G1688="","",日報入力!AA1688)</f>
        <v/>
      </c>
      <c r="V1688" s="378" t="str">
        <f>IF(日報入力!G1688="","",日報入力!AB1688)</f>
        <v/>
      </c>
      <c r="W1688" s="291" t="str">
        <f>IF(日報入力!G1688="","",日報入力!AC1688)</f>
        <v/>
      </c>
      <c r="X1688" s="291" t="str">
        <f>IF(日報入力!G1688="","",日報入力!AD1688)</f>
        <v/>
      </c>
      <c r="Y1688" s="291" t="str">
        <f>IF(日報入力!G1688="","",日報入力!AE1688)</f>
        <v/>
      </c>
      <c r="Z1688" s="291" t="str">
        <f>IF(日報入力!G1688="","",日報入力!AF1688)</f>
        <v/>
      </c>
      <c r="AA1688" s="291" t="str">
        <f>IF(日報入力!G1688="","",日報入力!AG1688)</f>
        <v/>
      </c>
      <c r="AB1688" s="291" t="str">
        <f>IF(日報入力!G1688="","",日報入力!AH1688)</f>
        <v/>
      </c>
      <c r="AC1688" s="291" t="str">
        <f>IF(日報入力!G1688="","",日報入力!AI1688)</f>
        <v/>
      </c>
      <c r="AD1688" s="291" t="str">
        <f>IF(日報入力!G1688="","",日報入力!AJ1688)</f>
        <v/>
      </c>
      <c r="AE1688" s="292" t="str">
        <f>IF(日報入力!G1688="","",日報入力!E1688)</f>
        <v/>
      </c>
      <c r="AF1688" s="293" t="str">
        <f>IF(日報入力!G1688="","",日報入力!AK1688)</f>
        <v/>
      </c>
      <c r="AG1688" s="293" t="str">
        <f>IF(日報入力!G1688="","",日報入力!AL1688)</f>
        <v/>
      </c>
      <c r="AH1688" s="293" t="str">
        <f>IF(日報入力!G1688="","",日報入力!AM1688)</f>
        <v/>
      </c>
      <c r="AI1688" s="294" t="str">
        <f>IF(日報入力!G1688&gt;0,日報入力!D1688*日報入力!K1688*日報入力!AL1688,"")</f>
        <v/>
      </c>
      <c r="AJ1688" s="294" t="str">
        <f>IF(日報入力!G1688&gt;0,日報入力!E1688*日報入力!AL1688,"")</f>
        <v/>
      </c>
      <c r="AK1688" s="294" t="str">
        <f>IF(日報入力!G1688&gt;0,AI1688-AJ1688,"")</f>
        <v/>
      </c>
      <c r="AL1688" s="292" t="str">
        <f>IF(日報入力!G1688&gt;0,日報入力!E1688*日報入力!AM1688,"")</f>
        <v/>
      </c>
      <c r="AM1688" s="292" t="str">
        <f>IF(日報入力!G1688&gt;0,日報入力!AB1688*日報入力!AM1688,"")</f>
        <v/>
      </c>
      <c r="AN1688" s="68" t="str">
        <f>IF(日報入力!G1688&gt;0,日報入力!C1688,"")</f>
        <v/>
      </c>
      <c r="AO1688" s="68" t="str">
        <f>日報入力!B1688</f>
        <v/>
      </c>
      <c r="AP1688" s="68" t="str">
        <f>IF(日報入力!AQ1688,日報入力!BA1688,"")</f>
        <v/>
      </c>
      <c r="AQ1688" s="68" t="str">
        <f>IF(日報入力!AR1688,日報入力!BB1688,"")</f>
        <v/>
      </c>
      <c r="AR1688" s="68" t="str">
        <f>IF(日報入力!AS1688,"N勤","")</f>
        <v/>
      </c>
      <c r="AS1688" s="295" t="e">
        <f t="shared" si="95"/>
        <v>#VALUE!</v>
      </c>
      <c r="AT1688" s="439" t="str">
        <f>日報入力!AY1688</f>
        <v/>
      </c>
      <c r="AU1688" s="518" t="str">
        <f>IF(日報入力!G1688,G1688*60/E1688,"")</f>
        <v/>
      </c>
      <c r="AV1688" s="528" t="str">
        <f>IF(日報入力!AT1688,日報入力!AT1688,"")</f>
        <v/>
      </c>
      <c r="AW1688" s="529" t="str">
        <f>IF(日報入力!AT1688,AE1688/日報入力!AT1688,"")</f>
        <v/>
      </c>
      <c r="AX1688" s="530" t="e">
        <f>IF(1&lt;日報集計!AT1688,AT1688/(((F1688-I1688-J1688-N1688-O1688)*60)/(E1688)),"")</f>
        <v>#VALUE!</v>
      </c>
      <c r="AY1688" s="664" t="str">
        <f>IF(日報入力!H1688,AT1688/(((F1688-J1688)*60)/E1688),"")</f>
        <v/>
      </c>
      <c r="AZ1688" s="664" t="str">
        <f>IF(日報入力!I1688,AT1688/((G1688*60)/E1688),"")</f>
        <v/>
      </c>
      <c r="BA1688" s="296" t="str">
        <f>IF(日報入力!G1688,G1688/F1688,"")</f>
        <v/>
      </c>
      <c r="BB1688" s="386" t="e">
        <f t="shared" si="96"/>
        <v>#VALUE!</v>
      </c>
      <c r="BC1688" s="386" t="e">
        <f t="shared" si="97"/>
        <v>#VALUE!</v>
      </c>
      <c r="BD1688" s="80">
        <f>日報入力!AU1688</f>
        <v>0</v>
      </c>
      <c r="BE1688" s="534" t="str">
        <f>IF(日報入力!AV1688,日報入力!AV1688,"")</f>
        <v/>
      </c>
      <c r="BF1688" s="534" t="str">
        <f>IF(日報入力!AW1688,日報入力!AW1688,"")</f>
        <v/>
      </c>
      <c r="BG1688" s="398" t="str">
        <f>IF(日報入力!G1688,日報入力!K1688*日報入力!D1688*日報入力!BC1688,"")</f>
        <v/>
      </c>
    </row>
    <row r="1689" spans="1:59" ht="20.25" hidden="1" customHeight="1" x14ac:dyDescent="0.15">
      <c r="A1689" s="302" t="str">
        <f>IF(日報入力!G1689="","",日報入力!G1689)</f>
        <v/>
      </c>
      <c r="B1689" s="291" t="str">
        <f>IF(日報入力!G1689="","",日報入力!H1689)</f>
        <v/>
      </c>
      <c r="C1689" s="291" t="str">
        <f>IF(日報入力!G1689="","",日報入力!I1689)</f>
        <v/>
      </c>
      <c r="D1689" s="291" t="str">
        <f>IF(日報入力!G1689="","",日報入力!J1689)</f>
        <v/>
      </c>
      <c r="E1689" s="291" t="str">
        <f>IF(日報入力!G1689="","",日報入力!K1689)</f>
        <v/>
      </c>
      <c r="F1689" s="291" t="str">
        <f>IF(日報入力!G1689="","",日報入力!L1689)</f>
        <v/>
      </c>
      <c r="G1689" s="291" t="str">
        <f>IF(日報入力!G1689="","",日報入力!L1689-日報入力!O1689-日報入力!P1689-日報入力!Q1689-日報入力!R1689-日報入力!S1689-日報入力!T1689-日報入力!U1689-日報入力!V1689-日報入力!W1689-日報入力!X1689-日報入力!Y1689-日報入力!Z1689)</f>
        <v/>
      </c>
      <c r="H1689" s="291" t="str">
        <f>IF(日報入力!G1689="","",IF(日報入力!M1689&gt;=0,日報入力!M1689*F1689,F1689))</f>
        <v/>
      </c>
      <c r="I1689" s="291" t="str">
        <f>IF(日報入力!G1689="","",日報入力!O1689)</f>
        <v/>
      </c>
      <c r="J1689" s="291" t="str">
        <f>IF(日報入力!G1689="","",日報入力!P1689)</f>
        <v/>
      </c>
      <c r="K1689" s="291" t="str">
        <f>IF(日報入力!G1689="","",日報入力!Q1689)</f>
        <v/>
      </c>
      <c r="L1689" s="291" t="str">
        <f>IF(日報入力!G1689="","",日報入力!R1689)</f>
        <v/>
      </c>
      <c r="M1689" s="291" t="str">
        <f>IF(日報入力!G1689="","",日報入力!S1689)</f>
        <v/>
      </c>
      <c r="N1689" s="291" t="str">
        <f>IF(日報入力!G1689="","",日報入力!T1689)</f>
        <v/>
      </c>
      <c r="O1689" s="291" t="str">
        <f>IF(日報入力!G1689="","",日報入力!U1689)</f>
        <v/>
      </c>
      <c r="P1689" s="291" t="str">
        <f>IF(日報入力!G1689="","",日報入力!V1689)</f>
        <v/>
      </c>
      <c r="Q1689" s="291" t="str">
        <f>IF(日報入力!G1689="","",日報入力!W1689)</f>
        <v/>
      </c>
      <c r="R1689" s="291" t="str">
        <f>IF(日報入力!G1689="","",日報入力!X1689)</f>
        <v/>
      </c>
      <c r="S1689" s="291" t="str">
        <f>IF(日報入力!G1689="","",日報入力!Y1689)</f>
        <v/>
      </c>
      <c r="T1689" s="291" t="str">
        <f>IF(日報入力!G1689="","",日報入力!Z1689)</f>
        <v/>
      </c>
      <c r="U1689" s="291" t="str">
        <f>IF(日報入力!G1689="","",日報入力!AA1689)</f>
        <v/>
      </c>
      <c r="V1689" s="378" t="str">
        <f>IF(日報入力!G1689="","",日報入力!AB1689)</f>
        <v/>
      </c>
      <c r="W1689" s="291" t="str">
        <f>IF(日報入力!G1689="","",日報入力!AC1689)</f>
        <v/>
      </c>
      <c r="X1689" s="291" t="str">
        <f>IF(日報入力!G1689="","",日報入力!AD1689)</f>
        <v/>
      </c>
      <c r="Y1689" s="291" t="str">
        <f>IF(日報入力!G1689="","",日報入力!AE1689)</f>
        <v/>
      </c>
      <c r="Z1689" s="291" t="str">
        <f>IF(日報入力!G1689="","",日報入力!AF1689)</f>
        <v/>
      </c>
      <c r="AA1689" s="291" t="str">
        <f>IF(日報入力!G1689="","",日報入力!AG1689)</f>
        <v/>
      </c>
      <c r="AB1689" s="291" t="str">
        <f>IF(日報入力!G1689="","",日報入力!AH1689)</f>
        <v/>
      </c>
      <c r="AC1689" s="291" t="str">
        <f>IF(日報入力!G1689="","",日報入力!AI1689)</f>
        <v/>
      </c>
      <c r="AD1689" s="291" t="str">
        <f>IF(日報入力!G1689="","",日報入力!AJ1689)</f>
        <v/>
      </c>
      <c r="AE1689" s="292" t="str">
        <f>IF(日報入力!G1689="","",日報入力!E1689)</f>
        <v/>
      </c>
      <c r="AF1689" s="293" t="str">
        <f>IF(日報入力!G1689="","",日報入力!AK1689)</f>
        <v/>
      </c>
      <c r="AG1689" s="293" t="str">
        <f>IF(日報入力!G1689="","",日報入力!AL1689)</f>
        <v/>
      </c>
      <c r="AH1689" s="293" t="str">
        <f>IF(日報入力!G1689="","",日報入力!AM1689)</f>
        <v/>
      </c>
      <c r="AI1689" s="294" t="str">
        <f>IF(日報入力!G1689&gt;0,日報入力!D1689*日報入力!K1689*日報入力!AL1689,"")</f>
        <v/>
      </c>
      <c r="AJ1689" s="294" t="str">
        <f>IF(日報入力!G1689&gt;0,日報入力!E1689*日報入力!AL1689,"")</f>
        <v/>
      </c>
      <c r="AK1689" s="294" t="str">
        <f>IF(日報入力!G1689&gt;0,AI1689-AJ1689,"")</f>
        <v/>
      </c>
      <c r="AL1689" s="292" t="str">
        <f>IF(日報入力!G1689&gt;0,日報入力!E1689*日報入力!AM1689,"")</f>
        <v/>
      </c>
      <c r="AM1689" s="292" t="str">
        <f>IF(日報入力!G1689&gt;0,日報入力!AB1689*日報入力!AM1689,"")</f>
        <v/>
      </c>
      <c r="AN1689" s="68" t="str">
        <f>IF(日報入力!G1689&gt;0,日報入力!C1689,"")</f>
        <v/>
      </c>
      <c r="AO1689" s="68" t="str">
        <f>日報入力!B1689</f>
        <v/>
      </c>
      <c r="AP1689" s="68" t="str">
        <f>IF(日報入力!AQ1689,日報入力!BA1689,"")</f>
        <v/>
      </c>
      <c r="AQ1689" s="68" t="str">
        <f>IF(日報入力!AR1689,日報入力!BB1689,"")</f>
        <v/>
      </c>
      <c r="AR1689" s="68" t="str">
        <f>IF(日報入力!AS1689,"N勤","")</f>
        <v/>
      </c>
      <c r="AS1689" s="295" t="e">
        <f t="shared" si="95"/>
        <v>#VALUE!</v>
      </c>
      <c r="AT1689" s="439" t="str">
        <f>日報入力!AY1689</f>
        <v/>
      </c>
      <c r="AU1689" s="518" t="str">
        <f>IF(日報入力!G1689,G1689*60/E1689,"")</f>
        <v/>
      </c>
      <c r="AV1689" s="528" t="str">
        <f>IF(日報入力!AT1689,日報入力!AT1689,"")</f>
        <v/>
      </c>
      <c r="AW1689" s="529" t="str">
        <f>IF(日報入力!AT1689,AE1689/日報入力!AT1689,"")</f>
        <v/>
      </c>
      <c r="AX1689" s="530" t="e">
        <f>IF(1&lt;日報集計!AT1689,AT1689/(((F1689-I1689-J1689-N1689-O1689)*60)/(E1689)),"")</f>
        <v>#VALUE!</v>
      </c>
      <c r="AY1689" s="664" t="str">
        <f>IF(日報入力!H1689,AT1689/(((F1689-J1689)*60)/E1689),"")</f>
        <v/>
      </c>
      <c r="AZ1689" s="664" t="str">
        <f>IF(日報入力!I1689,AT1689/((G1689*60)/E1689),"")</f>
        <v/>
      </c>
      <c r="BA1689" s="296" t="str">
        <f>IF(日報入力!G1689,G1689/F1689,"")</f>
        <v/>
      </c>
      <c r="BB1689" s="386" t="e">
        <f t="shared" si="96"/>
        <v>#VALUE!</v>
      </c>
      <c r="BC1689" s="386" t="e">
        <f t="shared" si="97"/>
        <v>#VALUE!</v>
      </c>
      <c r="BD1689" s="80">
        <f>日報入力!AU1689</f>
        <v>0</v>
      </c>
      <c r="BE1689" s="534" t="str">
        <f>IF(日報入力!AV1689,日報入力!AV1689,"")</f>
        <v/>
      </c>
      <c r="BF1689" s="534" t="str">
        <f>IF(日報入力!AW1689,日報入力!AW1689,"")</f>
        <v/>
      </c>
      <c r="BG1689" s="398" t="str">
        <f>IF(日報入力!G1689,日報入力!K1689*日報入力!D1689*日報入力!BC1689,"")</f>
        <v/>
      </c>
    </row>
    <row r="1690" spans="1:59" ht="20.25" hidden="1" customHeight="1" x14ac:dyDescent="0.15">
      <c r="A1690" s="302" t="str">
        <f>IF(日報入力!G1690="","",日報入力!G1690)</f>
        <v/>
      </c>
      <c r="B1690" s="291" t="str">
        <f>IF(日報入力!G1690="","",日報入力!H1690)</f>
        <v/>
      </c>
      <c r="C1690" s="291" t="str">
        <f>IF(日報入力!G1690="","",日報入力!I1690)</f>
        <v/>
      </c>
      <c r="D1690" s="291" t="str">
        <f>IF(日報入力!G1690="","",日報入力!J1690)</f>
        <v/>
      </c>
      <c r="E1690" s="291" t="str">
        <f>IF(日報入力!G1690="","",日報入力!K1690)</f>
        <v/>
      </c>
      <c r="F1690" s="291" t="str">
        <f>IF(日報入力!G1690="","",日報入力!L1690)</f>
        <v/>
      </c>
      <c r="G1690" s="291" t="str">
        <f>IF(日報入力!G1690="","",日報入力!L1690-日報入力!O1690-日報入力!P1690-日報入力!Q1690-日報入力!R1690-日報入力!S1690-日報入力!T1690-日報入力!U1690-日報入力!V1690-日報入力!W1690-日報入力!X1690-日報入力!Y1690-日報入力!Z1690)</f>
        <v/>
      </c>
      <c r="H1690" s="291" t="str">
        <f>IF(日報入力!G1690="","",IF(日報入力!M1690&gt;=0,日報入力!M1690*F1690,F1690))</f>
        <v/>
      </c>
      <c r="I1690" s="291" t="str">
        <f>IF(日報入力!G1690="","",日報入力!O1690)</f>
        <v/>
      </c>
      <c r="J1690" s="291" t="str">
        <f>IF(日報入力!G1690="","",日報入力!P1690)</f>
        <v/>
      </c>
      <c r="K1690" s="291" t="str">
        <f>IF(日報入力!G1690="","",日報入力!Q1690)</f>
        <v/>
      </c>
      <c r="L1690" s="291" t="str">
        <f>IF(日報入力!G1690="","",日報入力!R1690)</f>
        <v/>
      </c>
      <c r="M1690" s="291" t="str">
        <f>IF(日報入力!G1690="","",日報入力!S1690)</f>
        <v/>
      </c>
      <c r="N1690" s="291" t="str">
        <f>IF(日報入力!G1690="","",日報入力!T1690)</f>
        <v/>
      </c>
      <c r="O1690" s="291" t="str">
        <f>IF(日報入力!G1690="","",日報入力!U1690)</f>
        <v/>
      </c>
      <c r="P1690" s="291" t="str">
        <f>IF(日報入力!G1690="","",日報入力!V1690)</f>
        <v/>
      </c>
      <c r="Q1690" s="291" t="str">
        <f>IF(日報入力!G1690="","",日報入力!W1690)</f>
        <v/>
      </c>
      <c r="R1690" s="291" t="str">
        <f>IF(日報入力!G1690="","",日報入力!X1690)</f>
        <v/>
      </c>
      <c r="S1690" s="291" t="str">
        <f>IF(日報入力!G1690="","",日報入力!Y1690)</f>
        <v/>
      </c>
      <c r="T1690" s="291" t="str">
        <f>IF(日報入力!G1690="","",日報入力!Z1690)</f>
        <v/>
      </c>
      <c r="U1690" s="291" t="str">
        <f>IF(日報入力!G1690="","",日報入力!AA1690)</f>
        <v/>
      </c>
      <c r="V1690" s="378" t="str">
        <f>IF(日報入力!G1690="","",日報入力!AB1690)</f>
        <v/>
      </c>
      <c r="W1690" s="291" t="str">
        <f>IF(日報入力!G1690="","",日報入力!AC1690)</f>
        <v/>
      </c>
      <c r="X1690" s="291" t="str">
        <f>IF(日報入力!G1690="","",日報入力!AD1690)</f>
        <v/>
      </c>
      <c r="Y1690" s="291" t="str">
        <f>IF(日報入力!G1690="","",日報入力!AE1690)</f>
        <v/>
      </c>
      <c r="Z1690" s="291" t="str">
        <f>IF(日報入力!G1690="","",日報入力!AF1690)</f>
        <v/>
      </c>
      <c r="AA1690" s="291" t="str">
        <f>IF(日報入力!G1690="","",日報入力!AG1690)</f>
        <v/>
      </c>
      <c r="AB1690" s="291" t="str">
        <f>IF(日報入力!G1690="","",日報入力!AH1690)</f>
        <v/>
      </c>
      <c r="AC1690" s="291" t="str">
        <f>IF(日報入力!G1690="","",日報入力!AI1690)</f>
        <v/>
      </c>
      <c r="AD1690" s="291" t="str">
        <f>IF(日報入力!G1690="","",日報入力!AJ1690)</f>
        <v/>
      </c>
      <c r="AE1690" s="292" t="str">
        <f>IF(日報入力!G1690="","",日報入力!E1690)</f>
        <v/>
      </c>
      <c r="AF1690" s="293" t="str">
        <f>IF(日報入力!G1690="","",日報入力!AK1690)</f>
        <v/>
      </c>
      <c r="AG1690" s="293" t="str">
        <f>IF(日報入力!G1690="","",日報入力!AL1690)</f>
        <v/>
      </c>
      <c r="AH1690" s="293" t="str">
        <f>IF(日報入力!G1690="","",日報入力!AM1690)</f>
        <v/>
      </c>
      <c r="AI1690" s="294" t="str">
        <f>IF(日報入力!G1690&gt;0,日報入力!D1690*日報入力!K1690*日報入力!AL1690,"")</f>
        <v/>
      </c>
      <c r="AJ1690" s="294" t="str">
        <f>IF(日報入力!G1690&gt;0,日報入力!E1690*日報入力!AL1690,"")</f>
        <v/>
      </c>
      <c r="AK1690" s="294" t="str">
        <f>IF(日報入力!G1690&gt;0,AI1690-AJ1690,"")</f>
        <v/>
      </c>
      <c r="AL1690" s="292" t="str">
        <f>IF(日報入力!G1690&gt;0,日報入力!E1690*日報入力!AM1690,"")</f>
        <v/>
      </c>
      <c r="AM1690" s="292" t="str">
        <f>IF(日報入力!G1690&gt;0,日報入力!AB1690*日報入力!AM1690,"")</f>
        <v/>
      </c>
      <c r="AN1690" s="68" t="str">
        <f>IF(日報入力!G1690&gt;0,日報入力!C1690,"")</f>
        <v/>
      </c>
      <c r="AO1690" s="68" t="str">
        <f>日報入力!B1690</f>
        <v/>
      </c>
      <c r="AP1690" s="68" t="str">
        <f>IF(日報入力!AQ1690,日報入力!BA1690,"")</f>
        <v/>
      </c>
      <c r="AQ1690" s="68" t="str">
        <f>IF(日報入力!AR1690,日報入力!BB1690,"")</f>
        <v/>
      </c>
      <c r="AR1690" s="68" t="str">
        <f>IF(日報入力!AS1690,"N勤","")</f>
        <v/>
      </c>
      <c r="AS1690" s="295" t="e">
        <f t="shared" si="95"/>
        <v>#VALUE!</v>
      </c>
      <c r="AT1690" s="439" t="str">
        <f>日報入力!AY1690</f>
        <v/>
      </c>
      <c r="AU1690" s="518" t="str">
        <f>IF(日報入力!G1690,G1690*60/E1690,"")</f>
        <v/>
      </c>
      <c r="AV1690" s="528" t="str">
        <f>IF(日報入力!AT1690,日報入力!AT1690,"")</f>
        <v/>
      </c>
      <c r="AW1690" s="529" t="str">
        <f>IF(日報入力!AT1690,AE1690/日報入力!AT1690,"")</f>
        <v/>
      </c>
      <c r="AX1690" s="530" t="e">
        <f>IF(1&lt;日報集計!AT1690,AT1690/(((F1690-I1690-J1690-N1690-O1690)*60)/(E1690)),"")</f>
        <v>#VALUE!</v>
      </c>
      <c r="AY1690" s="664" t="str">
        <f>IF(日報入力!H1690,AT1690/(((F1690-J1690)*60)/E1690),"")</f>
        <v/>
      </c>
      <c r="AZ1690" s="664" t="str">
        <f>IF(日報入力!I1690,AT1690/((G1690*60)/E1690),"")</f>
        <v/>
      </c>
      <c r="BA1690" s="296" t="str">
        <f>IF(日報入力!G1690,G1690/F1690,"")</f>
        <v/>
      </c>
      <c r="BB1690" s="386" t="e">
        <f t="shared" si="96"/>
        <v>#VALUE!</v>
      </c>
      <c r="BC1690" s="386" t="e">
        <f t="shared" si="97"/>
        <v>#VALUE!</v>
      </c>
      <c r="BD1690" s="80">
        <f>日報入力!AU1690</f>
        <v>0</v>
      </c>
      <c r="BE1690" s="534" t="str">
        <f>IF(日報入力!AV1690,日報入力!AV1690,"")</f>
        <v/>
      </c>
      <c r="BF1690" s="534" t="str">
        <f>IF(日報入力!AW1690,日報入力!AW1690,"")</f>
        <v/>
      </c>
      <c r="BG1690" s="398" t="str">
        <f>IF(日報入力!G1690,日報入力!K1690*日報入力!D1690*日報入力!BC1690,"")</f>
        <v/>
      </c>
    </row>
    <row r="1691" spans="1:59" ht="20.25" hidden="1" customHeight="1" x14ac:dyDescent="0.15">
      <c r="A1691" s="302" t="str">
        <f>IF(日報入力!G1691="","",日報入力!G1691)</f>
        <v/>
      </c>
      <c r="B1691" s="291" t="str">
        <f>IF(日報入力!G1691="","",日報入力!H1691)</f>
        <v/>
      </c>
      <c r="C1691" s="291" t="str">
        <f>IF(日報入力!G1691="","",日報入力!I1691)</f>
        <v/>
      </c>
      <c r="D1691" s="291" t="str">
        <f>IF(日報入力!G1691="","",日報入力!J1691)</f>
        <v/>
      </c>
      <c r="E1691" s="291" t="str">
        <f>IF(日報入力!G1691="","",日報入力!K1691)</f>
        <v/>
      </c>
      <c r="F1691" s="291" t="str">
        <f>IF(日報入力!G1691="","",日報入力!L1691)</f>
        <v/>
      </c>
      <c r="G1691" s="291" t="str">
        <f>IF(日報入力!G1691="","",日報入力!L1691-日報入力!O1691-日報入力!P1691-日報入力!Q1691-日報入力!R1691-日報入力!S1691-日報入力!T1691-日報入力!U1691-日報入力!V1691-日報入力!W1691-日報入力!X1691-日報入力!Y1691-日報入力!Z1691)</f>
        <v/>
      </c>
      <c r="H1691" s="291" t="str">
        <f>IF(日報入力!G1691="","",IF(日報入力!M1691&gt;=0,日報入力!M1691*F1691,F1691))</f>
        <v/>
      </c>
      <c r="I1691" s="291" t="str">
        <f>IF(日報入力!G1691="","",日報入力!O1691)</f>
        <v/>
      </c>
      <c r="J1691" s="291" t="str">
        <f>IF(日報入力!G1691="","",日報入力!P1691)</f>
        <v/>
      </c>
      <c r="K1691" s="291" t="str">
        <f>IF(日報入力!G1691="","",日報入力!Q1691)</f>
        <v/>
      </c>
      <c r="L1691" s="291" t="str">
        <f>IF(日報入力!G1691="","",日報入力!R1691)</f>
        <v/>
      </c>
      <c r="M1691" s="291" t="str">
        <f>IF(日報入力!G1691="","",日報入力!S1691)</f>
        <v/>
      </c>
      <c r="N1691" s="291" t="str">
        <f>IF(日報入力!G1691="","",日報入力!T1691)</f>
        <v/>
      </c>
      <c r="O1691" s="291" t="str">
        <f>IF(日報入力!G1691="","",日報入力!U1691)</f>
        <v/>
      </c>
      <c r="P1691" s="291" t="str">
        <f>IF(日報入力!G1691="","",日報入力!V1691)</f>
        <v/>
      </c>
      <c r="Q1691" s="291" t="str">
        <f>IF(日報入力!G1691="","",日報入力!W1691)</f>
        <v/>
      </c>
      <c r="R1691" s="291" t="str">
        <f>IF(日報入力!G1691="","",日報入力!X1691)</f>
        <v/>
      </c>
      <c r="S1691" s="291" t="str">
        <f>IF(日報入力!G1691="","",日報入力!Y1691)</f>
        <v/>
      </c>
      <c r="T1691" s="291" t="str">
        <f>IF(日報入力!G1691="","",日報入力!Z1691)</f>
        <v/>
      </c>
      <c r="U1691" s="291" t="str">
        <f>IF(日報入力!G1691="","",日報入力!AA1691)</f>
        <v/>
      </c>
      <c r="V1691" s="378" t="str">
        <f>IF(日報入力!G1691="","",日報入力!AB1691)</f>
        <v/>
      </c>
      <c r="W1691" s="291" t="str">
        <f>IF(日報入力!G1691="","",日報入力!AC1691)</f>
        <v/>
      </c>
      <c r="X1691" s="291" t="str">
        <f>IF(日報入力!G1691="","",日報入力!AD1691)</f>
        <v/>
      </c>
      <c r="Y1691" s="291" t="str">
        <f>IF(日報入力!G1691="","",日報入力!AE1691)</f>
        <v/>
      </c>
      <c r="Z1691" s="291" t="str">
        <f>IF(日報入力!G1691="","",日報入力!AF1691)</f>
        <v/>
      </c>
      <c r="AA1691" s="291" t="str">
        <f>IF(日報入力!G1691="","",日報入力!AG1691)</f>
        <v/>
      </c>
      <c r="AB1691" s="291" t="str">
        <f>IF(日報入力!G1691="","",日報入力!AH1691)</f>
        <v/>
      </c>
      <c r="AC1691" s="291" t="str">
        <f>IF(日報入力!G1691="","",日報入力!AI1691)</f>
        <v/>
      </c>
      <c r="AD1691" s="291" t="str">
        <f>IF(日報入力!G1691="","",日報入力!AJ1691)</f>
        <v/>
      </c>
      <c r="AE1691" s="292" t="str">
        <f>IF(日報入力!G1691="","",日報入力!E1691)</f>
        <v/>
      </c>
      <c r="AF1691" s="293" t="str">
        <f>IF(日報入力!G1691="","",日報入力!AK1691)</f>
        <v/>
      </c>
      <c r="AG1691" s="293" t="str">
        <f>IF(日報入力!G1691="","",日報入力!AL1691)</f>
        <v/>
      </c>
      <c r="AH1691" s="293" t="str">
        <f>IF(日報入力!G1691="","",日報入力!AM1691)</f>
        <v/>
      </c>
      <c r="AI1691" s="294" t="str">
        <f>IF(日報入力!G1691&gt;0,日報入力!D1691*日報入力!K1691*日報入力!AL1691,"")</f>
        <v/>
      </c>
      <c r="AJ1691" s="294" t="str">
        <f>IF(日報入力!G1691&gt;0,日報入力!E1691*日報入力!AL1691,"")</f>
        <v/>
      </c>
      <c r="AK1691" s="294" t="str">
        <f>IF(日報入力!G1691&gt;0,AI1691-AJ1691,"")</f>
        <v/>
      </c>
      <c r="AL1691" s="292" t="str">
        <f>IF(日報入力!G1691&gt;0,日報入力!E1691*日報入力!AM1691,"")</f>
        <v/>
      </c>
      <c r="AM1691" s="292" t="str">
        <f>IF(日報入力!G1691&gt;0,日報入力!AB1691*日報入力!AM1691,"")</f>
        <v/>
      </c>
      <c r="AN1691" s="68" t="str">
        <f>IF(日報入力!G1691&gt;0,日報入力!C1691,"")</f>
        <v/>
      </c>
      <c r="AO1691" s="68" t="str">
        <f>日報入力!B1691</f>
        <v/>
      </c>
      <c r="AP1691" s="68" t="str">
        <f>IF(日報入力!AQ1691,日報入力!BA1691,"")</f>
        <v/>
      </c>
      <c r="AQ1691" s="68" t="str">
        <f>IF(日報入力!AR1691,日報入力!BB1691,"")</f>
        <v/>
      </c>
      <c r="AR1691" s="68" t="str">
        <f>IF(日報入力!AS1691,"N勤","")</f>
        <v/>
      </c>
      <c r="AS1691" s="295" t="e">
        <f t="shared" si="95"/>
        <v>#VALUE!</v>
      </c>
      <c r="AT1691" s="439" t="str">
        <f>日報入力!AY1691</f>
        <v/>
      </c>
      <c r="AU1691" s="518" t="str">
        <f>IF(日報入力!G1691,G1691*60/E1691,"")</f>
        <v/>
      </c>
      <c r="AV1691" s="528" t="str">
        <f>IF(日報入力!AT1691,日報入力!AT1691,"")</f>
        <v/>
      </c>
      <c r="AW1691" s="529" t="str">
        <f>IF(日報入力!AT1691,AE1691/日報入力!AT1691,"")</f>
        <v/>
      </c>
      <c r="AX1691" s="530" t="e">
        <f>IF(1&lt;日報集計!AT1691,AT1691/(((F1691-I1691-J1691-N1691-O1691)*60)/(E1691)),"")</f>
        <v>#VALUE!</v>
      </c>
      <c r="AY1691" s="664" t="str">
        <f>IF(日報入力!H1691,AT1691/(((F1691-J1691)*60)/E1691),"")</f>
        <v/>
      </c>
      <c r="AZ1691" s="664" t="str">
        <f>IF(日報入力!I1691,AT1691/((G1691*60)/E1691),"")</f>
        <v/>
      </c>
      <c r="BA1691" s="296" t="str">
        <f>IF(日報入力!G1691,G1691/F1691,"")</f>
        <v/>
      </c>
      <c r="BB1691" s="386" t="e">
        <f t="shared" si="96"/>
        <v>#VALUE!</v>
      </c>
      <c r="BC1691" s="386" t="e">
        <f t="shared" si="97"/>
        <v>#VALUE!</v>
      </c>
      <c r="BD1691" s="80">
        <f>日報入力!AU1691</f>
        <v>0</v>
      </c>
      <c r="BE1691" s="534" t="str">
        <f>IF(日報入力!AV1691,日報入力!AV1691,"")</f>
        <v/>
      </c>
      <c r="BF1691" s="534" t="str">
        <f>IF(日報入力!AW1691,日報入力!AW1691,"")</f>
        <v/>
      </c>
      <c r="BG1691" s="398" t="str">
        <f>IF(日報入力!G1691,日報入力!K1691*日報入力!D1691*日報入力!BC1691,"")</f>
        <v/>
      </c>
    </row>
    <row r="1692" spans="1:59" ht="20.25" hidden="1" customHeight="1" x14ac:dyDescent="0.15">
      <c r="A1692" s="302" t="str">
        <f>IF(日報入力!G1692="","",日報入力!G1692)</f>
        <v/>
      </c>
      <c r="B1692" s="291" t="str">
        <f>IF(日報入力!G1692="","",日報入力!H1692)</f>
        <v/>
      </c>
      <c r="C1692" s="291" t="str">
        <f>IF(日報入力!G1692="","",日報入力!I1692)</f>
        <v/>
      </c>
      <c r="D1692" s="291" t="str">
        <f>IF(日報入力!G1692="","",日報入力!J1692)</f>
        <v/>
      </c>
      <c r="E1692" s="291" t="str">
        <f>IF(日報入力!G1692="","",日報入力!K1692)</f>
        <v/>
      </c>
      <c r="F1692" s="291" t="str">
        <f>IF(日報入力!G1692="","",日報入力!L1692)</f>
        <v/>
      </c>
      <c r="G1692" s="291" t="str">
        <f>IF(日報入力!G1692="","",日報入力!L1692-日報入力!O1692-日報入力!P1692-日報入力!Q1692-日報入力!R1692-日報入力!S1692-日報入力!T1692-日報入力!U1692-日報入力!V1692-日報入力!W1692-日報入力!X1692-日報入力!Y1692-日報入力!Z1692)</f>
        <v/>
      </c>
      <c r="H1692" s="291" t="str">
        <f>IF(日報入力!G1692="","",IF(日報入力!M1692&gt;=0,日報入力!M1692*F1692,F1692))</f>
        <v/>
      </c>
      <c r="I1692" s="291" t="str">
        <f>IF(日報入力!G1692="","",日報入力!O1692)</f>
        <v/>
      </c>
      <c r="J1692" s="291" t="str">
        <f>IF(日報入力!G1692="","",日報入力!P1692)</f>
        <v/>
      </c>
      <c r="K1692" s="291" t="str">
        <f>IF(日報入力!G1692="","",日報入力!Q1692)</f>
        <v/>
      </c>
      <c r="L1692" s="291" t="str">
        <f>IF(日報入力!G1692="","",日報入力!R1692)</f>
        <v/>
      </c>
      <c r="M1692" s="291" t="str">
        <f>IF(日報入力!G1692="","",日報入力!S1692)</f>
        <v/>
      </c>
      <c r="N1692" s="291" t="str">
        <f>IF(日報入力!G1692="","",日報入力!T1692)</f>
        <v/>
      </c>
      <c r="O1692" s="291" t="str">
        <f>IF(日報入力!G1692="","",日報入力!U1692)</f>
        <v/>
      </c>
      <c r="P1692" s="291" t="str">
        <f>IF(日報入力!G1692="","",日報入力!V1692)</f>
        <v/>
      </c>
      <c r="Q1692" s="291" t="str">
        <f>IF(日報入力!G1692="","",日報入力!W1692)</f>
        <v/>
      </c>
      <c r="R1692" s="291" t="str">
        <f>IF(日報入力!G1692="","",日報入力!X1692)</f>
        <v/>
      </c>
      <c r="S1692" s="291" t="str">
        <f>IF(日報入力!G1692="","",日報入力!Y1692)</f>
        <v/>
      </c>
      <c r="T1692" s="291" t="str">
        <f>IF(日報入力!G1692="","",日報入力!Z1692)</f>
        <v/>
      </c>
      <c r="U1692" s="291" t="str">
        <f>IF(日報入力!G1692="","",日報入力!AA1692)</f>
        <v/>
      </c>
      <c r="V1692" s="378" t="str">
        <f>IF(日報入力!G1692="","",日報入力!AB1692)</f>
        <v/>
      </c>
      <c r="W1692" s="291" t="str">
        <f>IF(日報入力!G1692="","",日報入力!AC1692)</f>
        <v/>
      </c>
      <c r="X1692" s="291" t="str">
        <f>IF(日報入力!G1692="","",日報入力!AD1692)</f>
        <v/>
      </c>
      <c r="Y1692" s="291" t="str">
        <f>IF(日報入力!G1692="","",日報入力!AE1692)</f>
        <v/>
      </c>
      <c r="Z1692" s="291" t="str">
        <f>IF(日報入力!G1692="","",日報入力!AF1692)</f>
        <v/>
      </c>
      <c r="AA1692" s="291" t="str">
        <f>IF(日報入力!G1692="","",日報入力!AG1692)</f>
        <v/>
      </c>
      <c r="AB1692" s="291" t="str">
        <f>IF(日報入力!G1692="","",日報入力!AH1692)</f>
        <v/>
      </c>
      <c r="AC1692" s="291" t="str">
        <f>IF(日報入力!G1692="","",日報入力!AI1692)</f>
        <v/>
      </c>
      <c r="AD1692" s="291" t="str">
        <f>IF(日報入力!G1692="","",日報入力!AJ1692)</f>
        <v/>
      </c>
      <c r="AE1692" s="292" t="str">
        <f>IF(日報入力!G1692="","",日報入力!E1692)</f>
        <v/>
      </c>
      <c r="AF1692" s="293" t="str">
        <f>IF(日報入力!G1692="","",日報入力!AK1692)</f>
        <v/>
      </c>
      <c r="AG1692" s="293" t="str">
        <f>IF(日報入力!G1692="","",日報入力!AL1692)</f>
        <v/>
      </c>
      <c r="AH1692" s="293" t="str">
        <f>IF(日報入力!G1692="","",日報入力!AM1692)</f>
        <v/>
      </c>
      <c r="AI1692" s="294" t="str">
        <f>IF(日報入力!G1692&gt;0,日報入力!D1692*日報入力!K1692*日報入力!AL1692,"")</f>
        <v/>
      </c>
      <c r="AJ1692" s="294" t="str">
        <f>IF(日報入力!G1692&gt;0,日報入力!E1692*日報入力!AL1692,"")</f>
        <v/>
      </c>
      <c r="AK1692" s="294" t="str">
        <f>IF(日報入力!G1692&gt;0,AI1692-AJ1692,"")</f>
        <v/>
      </c>
      <c r="AL1692" s="292" t="str">
        <f>IF(日報入力!G1692&gt;0,日報入力!E1692*日報入力!AM1692,"")</f>
        <v/>
      </c>
      <c r="AM1692" s="292" t="str">
        <f>IF(日報入力!G1692&gt;0,日報入力!AB1692*日報入力!AM1692,"")</f>
        <v/>
      </c>
      <c r="AN1692" s="68" t="str">
        <f>IF(日報入力!G1692&gt;0,日報入力!C1692,"")</f>
        <v/>
      </c>
      <c r="AO1692" s="68" t="str">
        <f>日報入力!B1692</f>
        <v/>
      </c>
      <c r="AP1692" s="68" t="str">
        <f>IF(日報入力!AQ1692,日報入力!BA1692,"")</f>
        <v/>
      </c>
      <c r="AQ1692" s="68" t="str">
        <f>IF(日報入力!AR1692,日報入力!BB1692,"")</f>
        <v/>
      </c>
      <c r="AR1692" s="68" t="str">
        <f>IF(日報入力!AS1692,"N勤","")</f>
        <v/>
      </c>
      <c r="AS1692" s="295" t="e">
        <f t="shared" si="95"/>
        <v>#VALUE!</v>
      </c>
      <c r="AT1692" s="439" t="str">
        <f>日報入力!AY1692</f>
        <v/>
      </c>
      <c r="AU1692" s="518" t="str">
        <f>IF(日報入力!G1692,G1692*60/E1692,"")</f>
        <v/>
      </c>
      <c r="AV1692" s="528" t="str">
        <f>IF(日報入力!AT1692,日報入力!AT1692,"")</f>
        <v/>
      </c>
      <c r="AW1692" s="529" t="str">
        <f>IF(日報入力!AT1692,AE1692/日報入力!AT1692,"")</f>
        <v/>
      </c>
      <c r="AX1692" s="530" t="e">
        <f>IF(1&lt;日報集計!AT1692,AT1692/(((F1692-I1692-J1692-N1692-O1692)*60)/(E1692)),"")</f>
        <v>#VALUE!</v>
      </c>
      <c r="AY1692" s="664" t="str">
        <f>IF(日報入力!H1692,AT1692/(((F1692-J1692)*60)/E1692),"")</f>
        <v/>
      </c>
      <c r="AZ1692" s="664" t="str">
        <f>IF(日報入力!I1692,AT1692/((G1692*60)/E1692),"")</f>
        <v/>
      </c>
      <c r="BA1692" s="296" t="str">
        <f>IF(日報入力!G1692,G1692/F1692,"")</f>
        <v/>
      </c>
      <c r="BB1692" s="386" t="e">
        <f t="shared" si="96"/>
        <v>#VALUE!</v>
      </c>
      <c r="BC1692" s="386" t="e">
        <f t="shared" si="97"/>
        <v>#VALUE!</v>
      </c>
      <c r="BD1692" s="80">
        <f>日報入力!AU1692</f>
        <v>0</v>
      </c>
      <c r="BE1692" s="534" t="str">
        <f>IF(日報入力!AV1692,日報入力!AV1692,"")</f>
        <v/>
      </c>
      <c r="BF1692" s="534" t="str">
        <f>IF(日報入力!AW1692,日報入力!AW1692,"")</f>
        <v/>
      </c>
      <c r="BG1692" s="398" t="str">
        <f>IF(日報入力!G1692,日報入力!K1692*日報入力!D1692*日報入力!BC1692,"")</f>
        <v/>
      </c>
    </row>
    <row r="1693" spans="1:59" ht="20.25" hidden="1" customHeight="1" x14ac:dyDescent="0.15">
      <c r="A1693" s="302" t="str">
        <f>IF(日報入力!G1693="","",日報入力!G1693)</f>
        <v/>
      </c>
      <c r="B1693" s="291" t="str">
        <f>IF(日報入力!G1693="","",日報入力!H1693)</f>
        <v/>
      </c>
      <c r="C1693" s="291" t="str">
        <f>IF(日報入力!G1693="","",日報入力!I1693)</f>
        <v/>
      </c>
      <c r="D1693" s="291" t="str">
        <f>IF(日報入力!G1693="","",日報入力!J1693)</f>
        <v/>
      </c>
      <c r="E1693" s="291" t="str">
        <f>IF(日報入力!G1693="","",日報入力!K1693)</f>
        <v/>
      </c>
      <c r="F1693" s="291" t="str">
        <f>IF(日報入力!G1693="","",日報入力!L1693)</f>
        <v/>
      </c>
      <c r="G1693" s="291" t="str">
        <f>IF(日報入力!G1693="","",日報入力!L1693-日報入力!O1693-日報入力!P1693-日報入力!Q1693-日報入力!R1693-日報入力!S1693-日報入力!T1693-日報入力!U1693-日報入力!V1693-日報入力!W1693-日報入力!X1693-日報入力!Y1693-日報入力!Z1693)</f>
        <v/>
      </c>
      <c r="H1693" s="291" t="str">
        <f>IF(日報入力!G1693="","",IF(日報入力!M1693&gt;=0,日報入力!M1693*F1693,F1693))</f>
        <v/>
      </c>
      <c r="I1693" s="291" t="str">
        <f>IF(日報入力!G1693="","",日報入力!O1693)</f>
        <v/>
      </c>
      <c r="J1693" s="291" t="str">
        <f>IF(日報入力!G1693="","",日報入力!P1693)</f>
        <v/>
      </c>
      <c r="K1693" s="291" t="str">
        <f>IF(日報入力!G1693="","",日報入力!Q1693)</f>
        <v/>
      </c>
      <c r="L1693" s="291" t="str">
        <f>IF(日報入力!G1693="","",日報入力!R1693)</f>
        <v/>
      </c>
      <c r="M1693" s="291" t="str">
        <f>IF(日報入力!G1693="","",日報入力!S1693)</f>
        <v/>
      </c>
      <c r="N1693" s="291" t="str">
        <f>IF(日報入力!G1693="","",日報入力!T1693)</f>
        <v/>
      </c>
      <c r="O1693" s="291" t="str">
        <f>IF(日報入力!G1693="","",日報入力!U1693)</f>
        <v/>
      </c>
      <c r="P1693" s="291" t="str">
        <f>IF(日報入力!G1693="","",日報入力!V1693)</f>
        <v/>
      </c>
      <c r="Q1693" s="291" t="str">
        <f>IF(日報入力!G1693="","",日報入力!W1693)</f>
        <v/>
      </c>
      <c r="R1693" s="291" t="str">
        <f>IF(日報入力!G1693="","",日報入力!X1693)</f>
        <v/>
      </c>
      <c r="S1693" s="291" t="str">
        <f>IF(日報入力!G1693="","",日報入力!Y1693)</f>
        <v/>
      </c>
      <c r="T1693" s="291" t="str">
        <f>IF(日報入力!G1693="","",日報入力!Z1693)</f>
        <v/>
      </c>
      <c r="U1693" s="291" t="str">
        <f>IF(日報入力!G1693="","",日報入力!AA1693)</f>
        <v/>
      </c>
      <c r="V1693" s="378" t="str">
        <f>IF(日報入力!G1693="","",日報入力!AB1693)</f>
        <v/>
      </c>
      <c r="W1693" s="291" t="str">
        <f>IF(日報入力!G1693="","",日報入力!AC1693)</f>
        <v/>
      </c>
      <c r="X1693" s="291" t="str">
        <f>IF(日報入力!G1693="","",日報入力!AD1693)</f>
        <v/>
      </c>
      <c r="Y1693" s="291" t="str">
        <f>IF(日報入力!G1693="","",日報入力!AE1693)</f>
        <v/>
      </c>
      <c r="Z1693" s="291" t="str">
        <f>IF(日報入力!G1693="","",日報入力!AF1693)</f>
        <v/>
      </c>
      <c r="AA1693" s="291" t="str">
        <f>IF(日報入力!G1693="","",日報入力!AG1693)</f>
        <v/>
      </c>
      <c r="AB1693" s="291" t="str">
        <f>IF(日報入力!G1693="","",日報入力!AH1693)</f>
        <v/>
      </c>
      <c r="AC1693" s="291" t="str">
        <f>IF(日報入力!G1693="","",日報入力!AI1693)</f>
        <v/>
      </c>
      <c r="AD1693" s="291" t="str">
        <f>IF(日報入力!G1693="","",日報入力!AJ1693)</f>
        <v/>
      </c>
      <c r="AE1693" s="292" t="str">
        <f>IF(日報入力!G1693="","",日報入力!E1693)</f>
        <v/>
      </c>
      <c r="AF1693" s="293" t="str">
        <f>IF(日報入力!G1693="","",日報入力!AK1693)</f>
        <v/>
      </c>
      <c r="AG1693" s="293" t="str">
        <f>IF(日報入力!G1693="","",日報入力!AL1693)</f>
        <v/>
      </c>
      <c r="AH1693" s="293" t="str">
        <f>IF(日報入力!G1693="","",日報入力!AM1693)</f>
        <v/>
      </c>
      <c r="AI1693" s="294" t="str">
        <f>IF(日報入力!G1693&gt;0,日報入力!D1693*日報入力!K1693*日報入力!AL1693,"")</f>
        <v/>
      </c>
      <c r="AJ1693" s="294" t="str">
        <f>IF(日報入力!G1693&gt;0,日報入力!E1693*日報入力!AL1693,"")</f>
        <v/>
      </c>
      <c r="AK1693" s="294" t="str">
        <f>IF(日報入力!G1693&gt;0,AI1693-AJ1693,"")</f>
        <v/>
      </c>
      <c r="AL1693" s="292" t="str">
        <f>IF(日報入力!G1693&gt;0,日報入力!E1693*日報入力!AM1693,"")</f>
        <v/>
      </c>
      <c r="AM1693" s="292" t="str">
        <f>IF(日報入力!G1693&gt;0,日報入力!AB1693*日報入力!AM1693,"")</f>
        <v/>
      </c>
      <c r="AN1693" s="68" t="str">
        <f>IF(日報入力!G1693&gt;0,日報入力!C1693,"")</f>
        <v/>
      </c>
      <c r="AO1693" s="68" t="str">
        <f>日報入力!B1693</f>
        <v/>
      </c>
      <c r="AP1693" s="68" t="str">
        <f>IF(日報入力!AQ1693,日報入力!BA1693,"")</f>
        <v/>
      </c>
      <c r="AQ1693" s="68" t="str">
        <f>IF(日報入力!AR1693,日報入力!BB1693,"")</f>
        <v/>
      </c>
      <c r="AR1693" s="68" t="str">
        <f>IF(日報入力!AS1693,"N勤","")</f>
        <v/>
      </c>
      <c r="AS1693" s="295" t="e">
        <f t="shared" si="95"/>
        <v>#VALUE!</v>
      </c>
      <c r="AT1693" s="439" t="str">
        <f>日報入力!AY1693</f>
        <v/>
      </c>
      <c r="AU1693" s="518" t="str">
        <f>IF(日報入力!G1693,G1693*60/E1693,"")</f>
        <v/>
      </c>
      <c r="AV1693" s="528" t="str">
        <f>IF(日報入力!AT1693,日報入力!AT1693,"")</f>
        <v/>
      </c>
      <c r="AW1693" s="529" t="str">
        <f>IF(日報入力!AT1693,AE1693/日報入力!AT1693,"")</f>
        <v/>
      </c>
      <c r="AX1693" s="530" t="e">
        <f>IF(1&lt;日報集計!AT1693,AT1693/(((F1693-I1693-J1693-N1693-O1693)*60)/(E1693)),"")</f>
        <v>#VALUE!</v>
      </c>
      <c r="AY1693" s="664" t="str">
        <f>IF(日報入力!H1693,AT1693/(((F1693-J1693)*60)/E1693),"")</f>
        <v/>
      </c>
      <c r="AZ1693" s="664" t="str">
        <f>IF(日報入力!I1693,AT1693/((G1693*60)/E1693),"")</f>
        <v/>
      </c>
      <c r="BA1693" s="296" t="str">
        <f>IF(日報入力!G1693,G1693/F1693,"")</f>
        <v/>
      </c>
      <c r="BB1693" s="386" t="e">
        <f t="shared" si="96"/>
        <v>#VALUE!</v>
      </c>
      <c r="BC1693" s="386" t="e">
        <f t="shared" si="97"/>
        <v>#VALUE!</v>
      </c>
      <c r="BD1693" s="80">
        <f>日報入力!AU1693</f>
        <v>0</v>
      </c>
      <c r="BE1693" s="534" t="str">
        <f>IF(日報入力!AV1693,日報入力!AV1693,"")</f>
        <v/>
      </c>
      <c r="BF1693" s="534" t="str">
        <f>IF(日報入力!AW1693,日報入力!AW1693,"")</f>
        <v/>
      </c>
      <c r="BG1693" s="398" t="str">
        <f>IF(日報入力!G1693,日報入力!K1693*日報入力!D1693*日報入力!BC1693,"")</f>
        <v/>
      </c>
    </row>
    <row r="1694" spans="1:59" ht="20.25" hidden="1" customHeight="1" x14ac:dyDescent="0.15">
      <c r="A1694" s="302" t="str">
        <f>IF(日報入力!G1694="","",日報入力!G1694)</f>
        <v/>
      </c>
      <c r="B1694" s="291" t="str">
        <f>IF(日報入力!G1694="","",日報入力!H1694)</f>
        <v/>
      </c>
      <c r="C1694" s="291" t="str">
        <f>IF(日報入力!G1694="","",日報入力!I1694)</f>
        <v/>
      </c>
      <c r="D1694" s="291" t="str">
        <f>IF(日報入力!G1694="","",日報入力!J1694)</f>
        <v/>
      </c>
      <c r="E1694" s="291" t="str">
        <f>IF(日報入力!G1694="","",日報入力!K1694)</f>
        <v/>
      </c>
      <c r="F1694" s="291" t="str">
        <f>IF(日報入力!G1694="","",日報入力!L1694)</f>
        <v/>
      </c>
      <c r="G1694" s="291" t="str">
        <f>IF(日報入力!G1694="","",日報入力!L1694-日報入力!O1694-日報入力!P1694-日報入力!Q1694-日報入力!R1694-日報入力!S1694-日報入力!T1694-日報入力!U1694-日報入力!V1694-日報入力!W1694-日報入力!X1694-日報入力!Y1694-日報入力!Z1694)</f>
        <v/>
      </c>
      <c r="H1694" s="291" t="str">
        <f>IF(日報入力!G1694="","",IF(日報入力!M1694&gt;=0,日報入力!M1694*F1694,F1694))</f>
        <v/>
      </c>
      <c r="I1694" s="291" t="str">
        <f>IF(日報入力!G1694="","",日報入力!O1694)</f>
        <v/>
      </c>
      <c r="J1694" s="291" t="str">
        <f>IF(日報入力!G1694="","",日報入力!P1694)</f>
        <v/>
      </c>
      <c r="K1694" s="291" t="str">
        <f>IF(日報入力!G1694="","",日報入力!Q1694)</f>
        <v/>
      </c>
      <c r="L1694" s="291" t="str">
        <f>IF(日報入力!G1694="","",日報入力!R1694)</f>
        <v/>
      </c>
      <c r="M1694" s="291" t="str">
        <f>IF(日報入力!G1694="","",日報入力!S1694)</f>
        <v/>
      </c>
      <c r="N1694" s="291" t="str">
        <f>IF(日報入力!G1694="","",日報入力!T1694)</f>
        <v/>
      </c>
      <c r="O1694" s="291" t="str">
        <f>IF(日報入力!G1694="","",日報入力!U1694)</f>
        <v/>
      </c>
      <c r="P1694" s="291" t="str">
        <f>IF(日報入力!G1694="","",日報入力!V1694)</f>
        <v/>
      </c>
      <c r="Q1694" s="291" t="str">
        <f>IF(日報入力!G1694="","",日報入力!W1694)</f>
        <v/>
      </c>
      <c r="R1694" s="291" t="str">
        <f>IF(日報入力!G1694="","",日報入力!X1694)</f>
        <v/>
      </c>
      <c r="S1694" s="291" t="str">
        <f>IF(日報入力!G1694="","",日報入力!Y1694)</f>
        <v/>
      </c>
      <c r="T1694" s="291" t="str">
        <f>IF(日報入力!G1694="","",日報入力!Z1694)</f>
        <v/>
      </c>
      <c r="U1694" s="291" t="str">
        <f>IF(日報入力!G1694="","",日報入力!AA1694)</f>
        <v/>
      </c>
      <c r="V1694" s="378" t="str">
        <f>IF(日報入力!G1694="","",日報入力!AB1694)</f>
        <v/>
      </c>
      <c r="W1694" s="291" t="str">
        <f>IF(日報入力!G1694="","",日報入力!AC1694)</f>
        <v/>
      </c>
      <c r="X1694" s="291" t="str">
        <f>IF(日報入力!G1694="","",日報入力!AD1694)</f>
        <v/>
      </c>
      <c r="Y1694" s="291" t="str">
        <f>IF(日報入力!G1694="","",日報入力!AE1694)</f>
        <v/>
      </c>
      <c r="Z1694" s="291" t="str">
        <f>IF(日報入力!G1694="","",日報入力!AF1694)</f>
        <v/>
      </c>
      <c r="AA1694" s="291" t="str">
        <f>IF(日報入力!G1694="","",日報入力!AG1694)</f>
        <v/>
      </c>
      <c r="AB1694" s="291" t="str">
        <f>IF(日報入力!G1694="","",日報入力!AH1694)</f>
        <v/>
      </c>
      <c r="AC1694" s="291" t="str">
        <f>IF(日報入力!G1694="","",日報入力!AI1694)</f>
        <v/>
      </c>
      <c r="AD1694" s="291" t="str">
        <f>IF(日報入力!G1694="","",日報入力!AJ1694)</f>
        <v/>
      </c>
      <c r="AE1694" s="292" t="str">
        <f>IF(日報入力!G1694="","",日報入力!E1694)</f>
        <v/>
      </c>
      <c r="AF1694" s="293" t="str">
        <f>IF(日報入力!G1694="","",日報入力!AK1694)</f>
        <v/>
      </c>
      <c r="AG1694" s="293" t="str">
        <f>IF(日報入力!G1694="","",日報入力!AL1694)</f>
        <v/>
      </c>
      <c r="AH1694" s="293" t="str">
        <f>IF(日報入力!G1694="","",日報入力!AM1694)</f>
        <v/>
      </c>
      <c r="AI1694" s="294" t="str">
        <f>IF(日報入力!G1694&gt;0,日報入力!D1694*日報入力!K1694*日報入力!AL1694,"")</f>
        <v/>
      </c>
      <c r="AJ1694" s="294" t="str">
        <f>IF(日報入力!G1694&gt;0,日報入力!E1694*日報入力!AL1694,"")</f>
        <v/>
      </c>
      <c r="AK1694" s="294" t="str">
        <f>IF(日報入力!G1694&gt;0,AI1694-AJ1694,"")</f>
        <v/>
      </c>
      <c r="AL1694" s="292" t="str">
        <f>IF(日報入力!G1694&gt;0,日報入力!E1694*日報入力!AM1694,"")</f>
        <v/>
      </c>
      <c r="AM1694" s="292" t="str">
        <f>IF(日報入力!G1694&gt;0,日報入力!AB1694*日報入力!AM1694,"")</f>
        <v/>
      </c>
      <c r="AN1694" s="68" t="str">
        <f>IF(日報入力!G1694&gt;0,日報入力!C1694,"")</f>
        <v/>
      </c>
      <c r="AO1694" s="68" t="str">
        <f>日報入力!B1694</f>
        <v/>
      </c>
      <c r="AP1694" s="68" t="str">
        <f>IF(日報入力!AQ1694,日報入力!BA1694,"")</f>
        <v/>
      </c>
      <c r="AQ1694" s="68" t="str">
        <f>IF(日報入力!AR1694,日報入力!BB1694,"")</f>
        <v/>
      </c>
      <c r="AR1694" s="68" t="str">
        <f>IF(日報入力!AS1694,"N勤","")</f>
        <v/>
      </c>
      <c r="AS1694" s="295" t="e">
        <f t="shared" si="95"/>
        <v>#VALUE!</v>
      </c>
      <c r="AT1694" s="439" t="str">
        <f>日報入力!AY1694</f>
        <v/>
      </c>
      <c r="AU1694" s="518" t="str">
        <f>IF(日報入力!G1694,G1694*60/E1694,"")</f>
        <v/>
      </c>
      <c r="AV1694" s="528" t="str">
        <f>IF(日報入力!AT1694,日報入力!AT1694,"")</f>
        <v/>
      </c>
      <c r="AW1694" s="529" t="str">
        <f>IF(日報入力!AT1694,AE1694/日報入力!AT1694,"")</f>
        <v/>
      </c>
      <c r="AX1694" s="530" t="e">
        <f>IF(1&lt;日報集計!AT1694,AT1694/(((F1694-I1694-J1694-N1694-O1694)*60)/(E1694)),"")</f>
        <v>#VALUE!</v>
      </c>
      <c r="AY1694" s="664" t="str">
        <f>IF(日報入力!H1694,AT1694/(((F1694-J1694)*60)/E1694),"")</f>
        <v/>
      </c>
      <c r="AZ1694" s="664" t="str">
        <f>IF(日報入力!I1694,AT1694/((G1694*60)/E1694),"")</f>
        <v/>
      </c>
      <c r="BA1694" s="296" t="str">
        <f>IF(日報入力!G1694,G1694/F1694,"")</f>
        <v/>
      </c>
      <c r="BB1694" s="386" t="e">
        <f t="shared" si="96"/>
        <v>#VALUE!</v>
      </c>
      <c r="BC1694" s="386" t="e">
        <f t="shared" si="97"/>
        <v>#VALUE!</v>
      </c>
      <c r="BD1694" s="80">
        <f>日報入力!AU1694</f>
        <v>0</v>
      </c>
      <c r="BE1694" s="534" t="str">
        <f>IF(日報入力!AV1694,日報入力!AV1694,"")</f>
        <v/>
      </c>
      <c r="BF1694" s="534" t="str">
        <f>IF(日報入力!AW1694,日報入力!AW1694,"")</f>
        <v/>
      </c>
      <c r="BG1694" s="398" t="str">
        <f>IF(日報入力!G1694,日報入力!K1694*日報入力!D1694*日報入力!BC1694,"")</f>
        <v/>
      </c>
    </row>
    <row r="1695" spans="1:59" ht="20.25" hidden="1" customHeight="1" x14ac:dyDescent="0.15">
      <c r="A1695" s="302" t="str">
        <f>IF(日報入力!G1695="","",日報入力!G1695)</f>
        <v/>
      </c>
      <c r="B1695" s="291" t="str">
        <f>IF(日報入力!G1695="","",日報入力!H1695)</f>
        <v/>
      </c>
      <c r="C1695" s="291" t="str">
        <f>IF(日報入力!G1695="","",日報入力!I1695)</f>
        <v/>
      </c>
      <c r="D1695" s="291" t="str">
        <f>IF(日報入力!G1695="","",日報入力!J1695)</f>
        <v/>
      </c>
      <c r="E1695" s="291" t="str">
        <f>IF(日報入力!G1695="","",日報入力!K1695)</f>
        <v/>
      </c>
      <c r="F1695" s="291" t="str">
        <f>IF(日報入力!G1695="","",日報入力!L1695)</f>
        <v/>
      </c>
      <c r="G1695" s="291" t="str">
        <f>IF(日報入力!G1695="","",日報入力!L1695-日報入力!O1695-日報入力!P1695-日報入力!Q1695-日報入力!R1695-日報入力!S1695-日報入力!T1695-日報入力!U1695-日報入力!V1695-日報入力!W1695-日報入力!X1695-日報入力!Y1695-日報入力!Z1695)</f>
        <v/>
      </c>
      <c r="H1695" s="291" t="str">
        <f>IF(日報入力!G1695="","",IF(日報入力!M1695&gt;=0,日報入力!M1695*F1695,F1695))</f>
        <v/>
      </c>
      <c r="I1695" s="291" t="str">
        <f>IF(日報入力!G1695="","",日報入力!O1695)</f>
        <v/>
      </c>
      <c r="J1695" s="291" t="str">
        <f>IF(日報入力!G1695="","",日報入力!P1695)</f>
        <v/>
      </c>
      <c r="K1695" s="291" t="str">
        <f>IF(日報入力!G1695="","",日報入力!Q1695)</f>
        <v/>
      </c>
      <c r="L1695" s="291" t="str">
        <f>IF(日報入力!G1695="","",日報入力!R1695)</f>
        <v/>
      </c>
      <c r="M1695" s="291" t="str">
        <f>IF(日報入力!G1695="","",日報入力!S1695)</f>
        <v/>
      </c>
      <c r="N1695" s="291" t="str">
        <f>IF(日報入力!G1695="","",日報入力!T1695)</f>
        <v/>
      </c>
      <c r="O1695" s="291" t="str">
        <f>IF(日報入力!G1695="","",日報入力!U1695)</f>
        <v/>
      </c>
      <c r="P1695" s="291" t="str">
        <f>IF(日報入力!G1695="","",日報入力!V1695)</f>
        <v/>
      </c>
      <c r="Q1695" s="291" t="str">
        <f>IF(日報入力!G1695="","",日報入力!W1695)</f>
        <v/>
      </c>
      <c r="R1695" s="291" t="str">
        <f>IF(日報入力!G1695="","",日報入力!X1695)</f>
        <v/>
      </c>
      <c r="S1695" s="291" t="str">
        <f>IF(日報入力!G1695="","",日報入力!Y1695)</f>
        <v/>
      </c>
      <c r="T1695" s="291" t="str">
        <f>IF(日報入力!G1695="","",日報入力!Z1695)</f>
        <v/>
      </c>
      <c r="U1695" s="291" t="str">
        <f>IF(日報入力!G1695="","",日報入力!AA1695)</f>
        <v/>
      </c>
      <c r="V1695" s="378" t="str">
        <f>IF(日報入力!G1695="","",日報入力!AB1695)</f>
        <v/>
      </c>
      <c r="W1695" s="291" t="str">
        <f>IF(日報入力!G1695="","",日報入力!AC1695)</f>
        <v/>
      </c>
      <c r="X1695" s="291" t="str">
        <f>IF(日報入力!G1695="","",日報入力!AD1695)</f>
        <v/>
      </c>
      <c r="Y1695" s="291" t="str">
        <f>IF(日報入力!G1695="","",日報入力!AE1695)</f>
        <v/>
      </c>
      <c r="Z1695" s="291" t="str">
        <f>IF(日報入力!G1695="","",日報入力!AF1695)</f>
        <v/>
      </c>
      <c r="AA1695" s="291" t="str">
        <f>IF(日報入力!G1695="","",日報入力!AG1695)</f>
        <v/>
      </c>
      <c r="AB1695" s="291" t="str">
        <f>IF(日報入力!G1695="","",日報入力!AH1695)</f>
        <v/>
      </c>
      <c r="AC1695" s="291" t="str">
        <f>IF(日報入力!G1695="","",日報入力!AI1695)</f>
        <v/>
      </c>
      <c r="AD1695" s="291" t="str">
        <f>IF(日報入力!G1695="","",日報入力!AJ1695)</f>
        <v/>
      </c>
      <c r="AE1695" s="292" t="str">
        <f>IF(日報入力!G1695="","",日報入力!E1695)</f>
        <v/>
      </c>
      <c r="AF1695" s="293" t="str">
        <f>IF(日報入力!G1695="","",日報入力!AK1695)</f>
        <v/>
      </c>
      <c r="AG1695" s="293" t="str">
        <f>IF(日報入力!G1695="","",日報入力!AL1695)</f>
        <v/>
      </c>
      <c r="AH1695" s="293" t="str">
        <f>IF(日報入力!G1695="","",日報入力!AM1695)</f>
        <v/>
      </c>
      <c r="AI1695" s="294" t="str">
        <f>IF(日報入力!G1695&gt;0,日報入力!D1695*日報入力!K1695*日報入力!AL1695,"")</f>
        <v/>
      </c>
      <c r="AJ1695" s="294" t="str">
        <f>IF(日報入力!G1695&gt;0,日報入力!E1695*日報入力!AL1695,"")</f>
        <v/>
      </c>
      <c r="AK1695" s="294" t="str">
        <f>IF(日報入力!G1695&gt;0,AI1695-AJ1695,"")</f>
        <v/>
      </c>
      <c r="AL1695" s="292" t="str">
        <f>IF(日報入力!G1695&gt;0,日報入力!E1695*日報入力!AM1695,"")</f>
        <v/>
      </c>
      <c r="AM1695" s="292" t="str">
        <f>IF(日報入力!G1695&gt;0,日報入力!AB1695*日報入力!AM1695,"")</f>
        <v/>
      </c>
      <c r="AN1695" s="68" t="str">
        <f>IF(日報入力!G1695&gt;0,日報入力!C1695,"")</f>
        <v/>
      </c>
      <c r="AO1695" s="68" t="str">
        <f>日報入力!B1695</f>
        <v/>
      </c>
      <c r="AP1695" s="68" t="str">
        <f>IF(日報入力!AQ1695,日報入力!BA1695,"")</f>
        <v/>
      </c>
      <c r="AQ1695" s="68" t="str">
        <f>IF(日報入力!AR1695,日報入力!BB1695,"")</f>
        <v/>
      </c>
      <c r="AR1695" s="68" t="str">
        <f>IF(日報入力!AS1695,"N勤","")</f>
        <v/>
      </c>
      <c r="AS1695" s="295" t="e">
        <f t="shared" si="95"/>
        <v>#VALUE!</v>
      </c>
      <c r="AT1695" s="439" t="str">
        <f>日報入力!AY1695</f>
        <v/>
      </c>
      <c r="AU1695" s="518" t="str">
        <f>IF(日報入力!G1695,G1695*60/E1695,"")</f>
        <v/>
      </c>
      <c r="AV1695" s="528" t="str">
        <f>IF(日報入力!AT1695,日報入力!AT1695,"")</f>
        <v/>
      </c>
      <c r="AW1695" s="529" t="str">
        <f>IF(日報入力!AT1695,AE1695/日報入力!AT1695,"")</f>
        <v/>
      </c>
      <c r="AX1695" s="530" t="e">
        <f>IF(1&lt;日報集計!AT1695,AT1695/(((F1695-I1695-J1695-N1695-O1695)*60)/(E1695)),"")</f>
        <v>#VALUE!</v>
      </c>
      <c r="AY1695" s="664" t="str">
        <f>IF(日報入力!H1695,AT1695/(((F1695-J1695)*60)/E1695),"")</f>
        <v/>
      </c>
      <c r="AZ1695" s="664" t="str">
        <f>IF(日報入力!I1695,AT1695/((G1695*60)/E1695),"")</f>
        <v/>
      </c>
      <c r="BA1695" s="296" t="str">
        <f>IF(日報入力!G1695,G1695/F1695,"")</f>
        <v/>
      </c>
      <c r="BB1695" s="386" t="e">
        <f t="shared" si="96"/>
        <v>#VALUE!</v>
      </c>
      <c r="BC1695" s="386" t="e">
        <f t="shared" si="97"/>
        <v>#VALUE!</v>
      </c>
      <c r="BD1695" s="80">
        <f>日報入力!AU1695</f>
        <v>0</v>
      </c>
      <c r="BE1695" s="534" t="str">
        <f>IF(日報入力!AV1695,日報入力!AV1695,"")</f>
        <v/>
      </c>
      <c r="BF1695" s="534" t="str">
        <f>IF(日報入力!AW1695,日報入力!AW1695,"")</f>
        <v/>
      </c>
      <c r="BG1695" s="398" t="str">
        <f>IF(日報入力!G1695,日報入力!K1695*日報入力!D1695*日報入力!BC1695,"")</f>
        <v/>
      </c>
    </row>
    <row r="1696" spans="1:59" ht="20.25" hidden="1" customHeight="1" x14ac:dyDescent="0.15">
      <c r="A1696" s="302" t="str">
        <f>IF(日報入力!G1696="","",日報入力!G1696)</f>
        <v/>
      </c>
      <c r="B1696" s="291" t="str">
        <f>IF(日報入力!G1696="","",日報入力!H1696)</f>
        <v/>
      </c>
      <c r="C1696" s="291" t="str">
        <f>IF(日報入力!G1696="","",日報入力!I1696)</f>
        <v/>
      </c>
      <c r="D1696" s="291" t="str">
        <f>IF(日報入力!G1696="","",日報入力!J1696)</f>
        <v/>
      </c>
      <c r="E1696" s="291" t="str">
        <f>IF(日報入力!G1696="","",日報入力!K1696)</f>
        <v/>
      </c>
      <c r="F1696" s="291" t="str">
        <f>IF(日報入力!G1696="","",日報入力!L1696)</f>
        <v/>
      </c>
      <c r="G1696" s="291" t="str">
        <f>IF(日報入力!G1696="","",日報入力!L1696-日報入力!O1696-日報入力!P1696-日報入力!Q1696-日報入力!R1696-日報入力!S1696-日報入力!T1696-日報入力!U1696-日報入力!V1696-日報入力!W1696-日報入力!X1696-日報入力!Y1696-日報入力!Z1696)</f>
        <v/>
      </c>
      <c r="H1696" s="291" t="str">
        <f>IF(日報入力!G1696="","",IF(日報入力!M1696&gt;=0,日報入力!M1696*F1696,F1696))</f>
        <v/>
      </c>
      <c r="I1696" s="291" t="str">
        <f>IF(日報入力!G1696="","",日報入力!O1696)</f>
        <v/>
      </c>
      <c r="J1696" s="291" t="str">
        <f>IF(日報入力!G1696="","",日報入力!P1696)</f>
        <v/>
      </c>
      <c r="K1696" s="291" t="str">
        <f>IF(日報入力!G1696="","",日報入力!Q1696)</f>
        <v/>
      </c>
      <c r="L1696" s="291" t="str">
        <f>IF(日報入力!G1696="","",日報入力!R1696)</f>
        <v/>
      </c>
      <c r="M1696" s="291" t="str">
        <f>IF(日報入力!G1696="","",日報入力!S1696)</f>
        <v/>
      </c>
      <c r="N1696" s="291" t="str">
        <f>IF(日報入力!G1696="","",日報入力!T1696)</f>
        <v/>
      </c>
      <c r="O1696" s="291" t="str">
        <f>IF(日報入力!G1696="","",日報入力!U1696)</f>
        <v/>
      </c>
      <c r="P1696" s="291" t="str">
        <f>IF(日報入力!G1696="","",日報入力!V1696)</f>
        <v/>
      </c>
      <c r="Q1696" s="291" t="str">
        <f>IF(日報入力!G1696="","",日報入力!W1696)</f>
        <v/>
      </c>
      <c r="R1696" s="291" t="str">
        <f>IF(日報入力!G1696="","",日報入力!X1696)</f>
        <v/>
      </c>
      <c r="S1696" s="291" t="str">
        <f>IF(日報入力!G1696="","",日報入力!Y1696)</f>
        <v/>
      </c>
      <c r="T1696" s="291" t="str">
        <f>IF(日報入力!G1696="","",日報入力!Z1696)</f>
        <v/>
      </c>
      <c r="U1696" s="291" t="str">
        <f>IF(日報入力!G1696="","",日報入力!AA1696)</f>
        <v/>
      </c>
      <c r="V1696" s="378" t="str">
        <f>IF(日報入力!G1696="","",日報入力!AB1696)</f>
        <v/>
      </c>
      <c r="W1696" s="291" t="str">
        <f>IF(日報入力!G1696="","",日報入力!AC1696)</f>
        <v/>
      </c>
      <c r="X1696" s="291" t="str">
        <f>IF(日報入力!G1696="","",日報入力!AD1696)</f>
        <v/>
      </c>
      <c r="Y1696" s="291" t="str">
        <f>IF(日報入力!G1696="","",日報入力!AE1696)</f>
        <v/>
      </c>
      <c r="Z1696" s="291" t="str">
        <f>IF(日報入力!G1696="","",日報入力!AF1696)</f>
        <v/>
      </c>
      <c r="AA1696" s="291" t="str">
        <f>IF(日報入力!G1696="","",日報入力!AG1696)</f>
        <v/>
      </c>
      <c r="AB1696" s="291" t="str">
        <f>IF(日報入力!G1696="","",日報入力!AH1696)</f>
        <v/>
      </c>
      <c r="AC1696" s="291" t="str">
        <f>IF(日報入力!G1696="","",日報入力!AI1696)</f>
        <v/>
      </c>
      <c r="AD1696" s="291" t="str">
        <f>IF(日報入力!G1696="","",日報入力!AJ1696)</f>
        <v/>
      </c>
      <c r="AE1696" s="292" t="str">
        <f>IF(日報入力!G1696="","",日報入力!E1696)</f>
        <v/>
      </c>
      <c r="AF1696" s="293" t="str">
        <f>IF(日報入力!G1696="","",日報入力!AK1696)</f>
        <v/>
      </c>
      <c r="AG1696" s="293" t="str">
        <f>IF(日報入力!G1696="","",日報入力!AL1696)</f>
        <v/>
      </c>
      <c r="AH1696" s="293" t="str">
        <f>IF(日報入力!G1696="","",日報入力!AM1696)</f>
        <v/>
      </c>
      <c r="AI1696" s="294" t="str">
        <f>IF(日報入力!G1696&gt;0,日報入力!D1696*日報入力!K1696*日報入力!AL1696,"")</f>
        <v/>
      </c>
      <c r="AJ1696" s="294" t="str">
        <f>IF(日報入力!G1696&gt;0,日報入力!E1696*日報入力!AL1696,"")</f>
        <v/>
      </c>
      <c r="AK1696" s="294" t="str">
        <f>IF(日報入力!G1696&gt;0,AI1696-AJ1696,"")</f>
        <v/>
      </c>
      <c r="AL1696" s="292" t="str">
        <f>IF(日報入力!G1696&gt;0,日報入力!E1696*日報入力!AM1696,"")</f>
        <v/>
      </c>
      <c r="AM1696" s="292" t="str">
        <f>IF(日報入力!G1696&gt;0,日報入力!AB1696*日報入力!AM1696,"")</f>
        <v/>
      </c>
      <c r="AN1696" s="68" t="str">
        <f>IF(日報入力!G1696&gt;0,日報入力!C1696,"")</f>
        <v/>
      </c>
      <c r="AO1696" s="68" t="str">
        <f>日報入力!B1696</f>
        <v/>
      </c>
      <c r="AP1696" s="68" t="str">
        <f>IF(日報入力!AQ1696,日報入力!BA1696,"")</f>
        <v/>
      </c>
      <c r="AQ1696" s="68" t="str">
        <f>IF(日報入力!AR1696,日報入力!BB1696,"")</f>
        <v/>
      </c>
      <c r="AR1696" s="68" t="str">
        <f>IF(日報入力!AS1696,"N勤","")</f>
        <v/>
      </c>
      <c r="AS1696" s="295" t="e">
        <f t="shared" si="95"/>
        <v>#VALUE!</v>
      </c>
      <c r="AT1696" s="439" t="str">
        <f>日報入力!AY1696</f>
        <v/>
      </c>
      <c r="AU1696" s="518" t="str">
        <f>IF(日報入力!G1696,G1696*60/E1696,"")</f>
        <v/>
      </c>
      <c r="AV1696" s="528" t="str">
        <f>IF(日報入力!AT1696,日報入力!AT1696,"")</f>
        <v/>
      </c>
      <c r="AW1696" s="529" t="str">
        <f>IF(日報入力!AT1696,AE1696/日報入力!AT1696,"")</f>
        <v/>
      </c>
      <c r="AX1696" s="530" t="e">
        <f>IF(1&lt;日報集計!AT1696,AT1696/(((F1696-I1696-J1696-N1696-O1696)*60)/(E1696)),"")</f>
        <v>#VALUE!</v>
      </c>
      <c r="AY1696" s="664" t="str">
        <f>IF(日報入力!H1696,AT1696/(((F1696-J1696)*60)/E1696),"")</f>
        <v/>
      </c>
      <c r="AZ1696" s="664" t="str">
        <f>IF(日報入力!I1696,AT1696/((G1696*60)/E1696),"")</f>
        <v/>
      </c>
      <c r="BA1696" s="296" t="str">
        <f>IF(日報入力!G1696,G1696/F1696,"")</f>
        <v/>
      </c>
      <c r="BB1696" s="386" t="e">
        <f t="shared" si="96"/>
        <v>#VALUE!</v>
      </c>
      <c r="BC1696" s="386" t="e">
        <f t="shared" si="97"/>
        <v>#VALUE!</v>
      </c>
      <c r="BD1696" s="80">
        <f>日報入力!AU1696</f>
        <v>0</v>
      </c>
      <c r="BE1696" s="534" t="str">
        <f>IF(日報入力!AV1696,日報入力!AV1696,"")</f>
        <v/>
      </c>
      <c r="BF1696" s="534" t="str">
        <f>IF(日報入力!AW1696,日報入力!AW1696,"")</f>
        <v/>
      </c>
      <c r="BG1696" s="398" t="str">
        <f>IF(日報入力!G1696,日報入力!K1696*日報入力!D1696*日報入力!BC1696,"")</f>
        <v/>
      </c>
    </row>
    <row r="1697" spans="1:59" ht="20.25" hidden="1" customHeight="1" x14ac:dyDescent="0.15">
      <c r="A1697" s="302" t="str">
        <f>IF(日報入力!G1697="","",日報入力!G1697)</f>
        <v/>
      </c>
      <c r="B1697" s="291" t="str">
        <f>IF(日報入力!G1697="","",日報入力!H1697)</f>
        <v/>
      </c>
      <c r="C1697" s="291" t="str">
        <f>IF(日報入力!G1697="","",日報入力!I1697)</f>
        <v/>
      </c>
      <c r="D1697" s="291" t="str">
        <f>IF(日報入力!G1697="","",日報入力!J1697)</f>
        <v/>
      </c>
      <c r="E1697" s="291" t="str">
        <f>IF(日報入力!G1697="","",日報入力!K1697)</f>
        <v/>
      </c>
      <c r="F1697" s="291" t="str">
        <f>IF(日報入力!G1697="","",日報入力!L1697)</f>
        <v/>
      </c>
      <c r="G1697" s="291" t="str">
        <f>IF(日報入力!G1697="","",日報入力!L1697-日報入力!O1697-日報入力!P1697-日報入力!Q1697-日報入力!R1697-日報入力!S1697-日報入力!T1697-日報入力!U1697-日報入力!V1697-日報入力!W1697-日報入力!X1697-日報入力!Y1697-日報入力!Z1697)</f>
        <v/>
      </c>
      <c r="H1697" s="291" t="str">
        <f>IF(日報入力!G1697="","",IF(日報入力!M1697&gt;=0,日報入力!M1697*F1697,F1697))</f>
        <v/>
      </c>
      <c r="I1697" s="291" t="str">
        <f>IF(日報入力!G1697="","",日報入力!O1697)</f>
        <v/>
      </c>
      <c r="J1697" s="291" t="str">
        <f>IF(日報入力!G1697="","",日報入力!P1697)</f>
        <v/>
      </c>
      <c r="K1697" s="291" t="str">
        <f>IF(日報入力!G1697="","",日報入力!Q1697)</f>
        <v/>
      </c>
      <c r="L1697" s="291" t="str">
        <f>IF(日報入力!G1697="","",日報入力!R1697)</f>
        <v/>
      </c>
      <c r="M1697" s="291" t="str">
        <f>IF(日報入力!G1697="","",日報入力!S1697)</f>
        <v/>
      </c>
      <c r="N1697" s="291" t="str">
        <f>IF(日報入力!G1697="","",日報入力!T1697)</f>
        <v/>
      </c>
      <c r="O1697" s="291" t="str">
        <f>IF(日報入力!G1697="","",日報入力!U1697)</f>
        <v/>
      </c>
      <c r="P1697" s="291" t="str">
        <f>IF(日報入力!G1697="","",日報入力!V1697)</f>
        <v/>
      </c>
      <c r="Q1697" s="291" t="str">
        <f>IF(日報入力!G1697="","",日報入力!W1697)</f>
        <v/>
      </c>
      <c r="R1697" s="291" t="str">
        <f>IF(日報入力!G1697="","",日報入力!X1697)</f>
        <v/>
      </c>
      <c r="S1697" s="291" t="str">
        <f>IF(日報入力!G1697="","",日報入力!Y1697)</f>
        <v/>
      </c>
      <c r="T1697" s="291" t="str">
        <f>IF(日報入力!G1697="","",日報入力!Z1697)</f>
        <v/>
      </c>
      <c r="U1697" s="291" t="str">
        <f>IF(日報入力!G1697="","",日報入力!AA1697)</f>
        <v/>
      </c>
      <c r="V1697" s="378" t="str">
        <f>IF(日報入力!G1697="","",日報入力!AB1697)</f>
        <v/>
      </c>
      <c r="W1697" s="291" t="str">
        <f>IF(日報入力!G1697="","",日報入力!AC1697)</f>
        <v/>
      </c>
      <c r="X1697" s="291" t="str">
        <f>IF(日報入力!G1697="","",日報入力!AD1697)</f>
        <v/>
      </c>
      <c r="Y1697" s="291" t="str">
        <f>IF(日報入力!G1697="","",日報入力!AE1697)</f>
        <v/>
      </c>
      <c r="Z1697" s="291" t="str">
        <f>IF(日報入力!G1697="","",日報入力!AF1697)</f>
        <v/>
      </c>
      <c r="AA1697" s="291" t="str">
        <f>IF(日報入力!G1697="","",日報入力!AG1697)</f>
        <v/>
      </c>
      <c r="AB1697" s="291" t="str">
        <f>IF(日報入力!G1697="","",日報入力!AH1697)</f>
        <v/>
      </c>
      <c r="AC1697" s="291" t="str">
        <f>IF(日報入力!G1697="","",日報入力!AI1697)</f>
        <v/>
      </c>
      <c r="AD1697" s="291" t="str">
        <f>IF(日報入力!G1697="","",日報入力!AJ1697)</f>
        <v/>
      </c>
      <c r="AE1697" s="292" t="str">
        <f>IF(日報入力!G1697="","",日報入力!E1697)</f>
        <v/>
      </c>
      <c r="AF1697" s="293" t="str">
        <f>IF(日報入力!G1697="","",日報入力!AK1697)</f>
        <v/>
      </c>
      <c r="AG1697" s="293" t="str">
        <f>IF(日報入力!G1697="","",日報入力!AL1697)</f>
        <v/>
      </c>
      <c r="AH1697" s="293" t="str">
        <f>IF(日報入力!G1697="","",日報入力!AM1697)</f>
        <v/>
      </c>
      <c r="AI1697" s="294" t="str">
        <f>IF(日報入力!G1697&gt;0,日報入力!D1697*日報入力!K1697*日報入力!AL1697,"")</f>
        <v/>
      </c>
      <c r="AJ1697" s="294" t="str">
        <f>IF(日報入力!G1697&gt;0,日報入力!E1697*日報入力!AL1697,"")</f>
        <v/>
      </c>
      <c r="AK1697" s="294" t="str">
        <f>IF(日報入力!G1697&gt;0,AI1697-AJ1697,"")</f>
        <v/>
      </c>
      <c r="AL1697" s="292" t="str">
        <f>IF(日報入力!G1697&gt;0,日報入力!E1697*日報入力!AM1697,"")</f>
        <v/>
      </c>
      <c r="AM1697" s="292" t="str">
        <f>IF(日報入力!G1697&gt;0,日報入力!AB1697*日報入力!AM1697,"")</f>
        <v/>
      </c>
      <c r="AN1697" s="68" t="str">
        <f>IF(日報入力!G1697&gt;0,日報入力!C1697,"")</f>
        <v/>
      </c>
      <c r="AO1697" s="68" t="str">
        <f>日報入力!B1697</f>
        <v/>
      </c>
      <c r="AP1697" s="68" t="str">
        <f>IF(日報入力!AQ1697,日報入力!BA1697,"")</f>
        <v/>
      </c>
      <c r="AQ1697" s="68" t="str">
        <f>IF(日報入力!AR1697,日報入力!BB1697,"")</f>
        <v/>
      </c>
      <c r="AR1697" s="68" t="str">
        <f>IF(日報入力!AS1697,"N勤","")</f>
        <v/>
      </c>
      <c r="AS1697" s="295" t="e">
        <f t="shared" si="95"/>
        <v>#VALUE!</v>
      </c>
      <c r="AT1697" s="439" t="str">
        <f>日報入力!AY1697</f>
        <v/>
      </c>
      <c r="AU1697" s="518" t="str">
        <f>IF(日報入力!G1697,G1697*60/E1697,"")</f>
        <v/>
      </c>
      <c r="AV1697" s="528" t="str">
        <f>IF(日報入力!AT1697,日報入力!AT1697,"")</f>
        <v/>
      </c>
      <c r="AW1697" s="529" t="str">
        <f>IF(日報入力!AT1697,AE1697/日報入力!AT1697,"")</f>
        <v/>
      </c>
      <c r="AX1697" s="530" t="e">
        <f>IF(1&lt;日報集計!AT1697,AT1697/(((F1697-I1697-J1697-N1697-O1697)*60)/(E1697)),"")</f>
        <v>#VALUE!</v>
      </c>
      <c r="AY1697" s="664" t="str">
        <f>IF(日報入力!H1697,AT1697/(((F1697-J1697)*60)/E1697),"")</f>
        <v/>
      </c>
      <c r="AZ1697" s="664" t="str">
        <f>IF(日報入力!I1697,AT1697/((G1697*60)/E1697),"")</f>
        <v/>
      </c>
      <c r="BA1697" s="296" t="str">
        <f>IF(日報入力!G1697,G1697/F1697,"")</f>
        <v/>
      </c>
      <c r="BB1697" s="386" t="e">
        <f t="shared" si="96"/>
        <v>#VALUE!</v>
      </c>
      <c r="BC1697" s="386" t="e">
        <f t="shared" si="97"/>
        <v>#VALUE!</v>
      </c>
      <c r="BD1697" s="80">
        <f>日報入力!AU1697</f>
        <v>0</v>
      </c>
      <c r="BE1697" s="534" t="str">
        <f>IF(日報入力!AV1697,日報入力!AV1697,"")</f>
        <v/>
      </c>
      <c r="BF1697" s="534" t="str">
        <f>IF(日報入力!AW1697,日報入力!AW1697,"")</f>
        <v/>
      </c>
      <c r="BG1697" s="398" t="str">
        <f>IF(日報入力!G1697,日報入力!K1697*日報入力!D1697*日報入力!BC1697,"")</f>
        <v/>
      </c>
    </row>
    <row r="1698" spans="1:59" ht="20.25" hidden="1" customHeight="1" x14ac:dyDescent="0.15">
      <c r="A1698" s="302" t="str">
        <f>IF(日報入力!G1698="","",日報入力!G1698)</f>
        <v/>
      </c>
      <c r="B1698" s="291" t="str">
        <f>IF(日報入力!G1698="","",日報入力!H1698)</f>
        <v/>
      </c>
      <c r="C1698" s="291" t="str">
        <f>IF(日報入力!G1698="","",日報入力!I1698)</f>
        <v/>
      </c>
      <c r="D1698" s="291" t="str">
        <f>IF(日報入力!G1698="","",日報入力!J1698)</f>
        <v/>
      </c>
      <c r="E1698" s="291" t="str">
        <f>IF(日報入力!G1698="","",日報入力!K1698)</f>
        <v/>
      </c>
      <c r="F1698" s="291" t="str">
        <f>IF(日報入力!G1698="","",日報入力!L1698)</f>
        <v/>
      </c>
      <c r="G1698" s="291" t="str">
        <f>IF(日報入力!G1698="","",日報入力!L1698-日報入力!O1698-日報入力!P1698-日報入力!Q1698-日報入力!R1698-日報入力!S1698-日報入力!T1698-日報入力!U1698-日報入力!V1698-日報入力!W1698-日報入力!X1698-日報入力!Y1698-日報入力!Z1698)</f>
        <v/>
      </c>
      <c r="H1698" s="291" t="str">
        <f>IF(日報入力!G1698="","",IF(日報入力!M1698&gt;=0,日報入力!M1698*F1698,F1698))</f>
        <v/>
      </c>
      <c r="I1698" s="291" t="str">
        <f>IF(日報入力!G1698="","",日報入力!O1698)</f>
        <v/>
      </c>
      <c r="J1698" s="291" t="str">
        <f>IF(日報入力!G1698="","",日報入力!P1698)</f>
        <v/>
      </c>
      <c r="K1698" s="291" t="str">
        <f>IF(日報入力!G1698="","",日報入力!Q1698)</f>
        <v/>
      </c>
      <c r="L1698" s="291" t="str">
        <f>IF(日報入力!G1698="","",日報入力!R1698)</f>
        <v/>
      </c>
      <c r="M1698" s="291" t="str">
        <f>IF(日報入力!G1698="","",日報入力!S1698)</f>
        <v/>
      </c>
      <c r="N1698" s="291" t="str">
        <f>IF(日報入力!G1698="","",日報入力!T1698)</f>
        <v/>
      </c>
      <c r="O1698" s="291" t="str">
        <f>IF(日報入力!G1698="","",日報入力!U1698)</f>
        <v/>
      </c>
      <c r="P1698" s="291" t="str">
        <f>IF(日報入力!G1698="","",日報入力!V1698)</f>
        <v/>
      </c>
      <c r="Q1698" s="291" t="str">
        <f>IF(日報入力!G1698="","",日報入力!W1698)</f>
        <v/>
      </c>
      <c r="R1698" s="291" t="str">
        <f>IF(日報入力!G1698="","",日報入力!X1698)</f>
        <v/>
      </c>
      <c r="S1698" s="291" t="str">
        <f>IF(日報入力!G1698="","",日報入力!Y1698)</f>
        <v/>
      </c>
      <c r="T1698" s="291" t="str">
        <f>IF(日報入力!G1698="","",日報入力!Z1698)</f>
        <v/>
      </c>
      <c r="U1698" s="291" t="str">
        <f>IF(日報入力!G1698="","",日報入力!AA1698)</f>
        <v/>
      </c>
      <c r="V1698" s="378" t="str">
        <f>IF(日報入力!G1698="","",日報入力!AB1698)</f>
        <v/>
      </c>
      <c r="W1698" s="291" t="str">
        <f>IF(日報入力!G1698="","",日報入力!AC1698)</f>
        <v/>
      </c>
      <c r="X1698" s="291" t="str">
        <f>IF(日報入力!G1698="","",日報入力!AD1698)</f>
        <v/>
      </c>
      <c r="Y1698" s="291" t="str">
        <f>IF(日報入力!G1698="","",日報入力!AE1698)</f>
        <v/>
      </c>
      <c r="Z1698" s="291" t="str">
        <f>IF(日報入力!G1698="","",日報入力!AF1698)</f>
        <v/>
      </c>
      <c r="AA1698" s="291" t="str">
        <f>IF(日報入力!G1698="","",日報入力!AG1698)</f>
        <v/>
      </c>
      <c r="AB1698" s="291" t="str">
        <f>IF(日報入力!G1698="","",日報入力!AH1698)</f>
        <v/>
      </c>
      <c r="AC1698" s="291" t="str">
        <f>IF(日報入力!G1698="","",日報入力!AI1698)</f>
        <v/>
      </c>
      <c r="AD1698" s="291" t="str">
        <f>IF(日報入力!G1698="","",日報入力!AJ1698)</f>
        <v/>
      </c>
      <c r="AE1698" s="292" t="str">
        <f>IF(日報入力!G1698="","",日報入力!E1698)</f>
        <v/>
      </c>
      <c r="AF1698" s="293" t="str">
        <f>IF(日報入力!G1698="","",日報入力!AK1698)</f>
        <v/>
      </c>
      <c r="AG1698" s="293" t="str">
        <f>IF(日報入力!G1698="","",日報入力!AL1698)</f>
        <v/>
      </c>
      <c r="AH1698" s="293" t="str">
        <f>IF(日報入力!G1698="","",日報入力!AM1698)</f>
        <v/>
      </c>
      <c r="AI1698" s="294" t="str">
        <f>IF(日報入力!G1698&gt;0,日報入力!D1698*日報入力!K1698*日報入力!AL1698,"")</f>
        <v/>
      </c>
      <c r="AJ1698" s="294" t="str">
        <f>IF(日報入力!G1698&gt;0,日報入力!E1698*日報入力!AL1698,"")</f>
        <v/>
      </c>
      <c r="AK1698" s="294" t="str">
        <f>IF(日報入力!G1698&gt;0,AI1698-AJ1698,"")</f>
        <v/>
      </c>
      <c r="AL1698" s="292" t="str">
        <f>IF(日報入力!G1698&gt;0,日報入力!E1698*日報入力!AM1698,"")</f>
        <v/>
      </c>
      <c r="AM1698" s="292" t="str">
        <f>IF(日報入力!G1698&gt;0,日報入力!AB1698*日報入力!AM1698,"")</f>
        <v/>
      </c>
      <c r="AN1698" s="68" t="str">
        <f>IF(日報入力!G1698&gt;0,日報入力!C1698,"")</f>
        <v/>
      </c>
      <c r="AO1698" s="68" t="str">
        <f>日報入力!B1698</f>
        <v/>
      </c>
      <c r="AP1698" s="68" t="str">
        <f>IF(日報入力!AQ1698,日報入力!BA1698,"")</f>
        <v/>
      </c>
      <c r="AQ1698" s="68" t="str">
        <f>IF(日報入力!AR1698,日報入力!BB1698,"")</f>
        <v/>
      </c>
      <c r="AR1698" s="68" t="str">
        <f>IF(日報入力!AS1698,"N勤","")</f>
        <v/>
      </c>
      <c r="AS1698" s="295" t="e">
        <f t="shared" si="95"/>
        <v>#VALUE!</v>
      </c>
      <c r="AT1698" s="439" t="str">
        <f>日報入力!AY1698</f>
        <v/>
      </c>
      <c r="AU1698" s="518" t="str">
        <f>IF(日報入力!G1698,G1698*60/E1698,"")</f>
        <v/>
      </c>
      <c r="AV1698" s="528" t="str">
        <f>IF(日報入力!AT1698,日報入力!AT1698,"")</f>
        <v/>
      </c>
      <c r="AW1698" s="529" t="str">
        <f>IF(日報入力!AT1698,AE1698/日報入力!AT1698,"")</f>
        <v/>
      </c>
      <c r="AX1698" s="530" t="e">
        <f>IF(1&lt;日報集計!AT1698,AT1698/(((F1698-I1698-J1698-N1698-O1698)*60)/(E1698)),"")</f>
        <v>#VALUE!</v>
      </c>
      <c r="AY1698" s="664" t="str">
        <f>IF(日報入力!H1698,AT1698/(((F1698-J1698)*60)/E1698),"")</f>
        <v/>
      </c>
      <c r="AZ1698" s="664" t="str">
        <f>IF(日報入力!I1698,AT1698/((G1698*60)/E1698),"")</f>
        <v/>
      </c>
      <c r="BA1698" s="296" t="str">
        <f>IF(日報入力!G1698,G1698/F1698,"")</f>
        <v/>
      </c>
      <c r="BB1698" s="386" t="e">
        <f t="shared" si="96"/>
        <v>#VALUE!</v>
      </c>
      <c r="BC1698" s="386" t="e">
        <f t="shared" si="97"/>
        <v>#VALUE!</v>
      </c>
      <c r="BD1698" s="80">
        <f>日報入力!AU1698</f>
        <v>0</v>
      </c>
      <c r="BE1698" s="534" t="str">
        <f>IF(日報入力!AV1698,日報入力!AV1698,"")</f>
        <v/>
      </c>
      <c r="BF1698" s="534" t="str">
        <f>IF(日報入力!AW1698,日報入力!AW1698,"")</f>
        <v/>
      </c>
      <c r="BG1698" s="398" t="str">
        <f>IF(日報入力!G1698,日報入力!K1698*日報入力!D1698*日報入力!BC1698,"")</f>
        <v/>
      </c>
    </row>
    <row r="1699" spans="1:59" ht="20.25" hidden="1" customHeight="1" x14ac:dyDescent="0.15">
      <c r="A1699" s="302" t="str">
        <f>IF(日報入力!G1699="","",日報入力!G1699)</f>
        <v/>
      </c>
      <c r="B1699" s="291" t="str">
        <f>IF(日報入力!G1699="","",日報入力!H1699)</f>
        <v/>
      </c>
      <c r="C1699" s="291" t="str">
        <f>IF(日報入力!G1699="","",日報入力!I1699)</f>
        <v/>
      </c>
      <c r="D1699" s="291" t="str">
        <f>IF(日報入力!G1699="","",日報入力!J1699)</f>
        <v/>
      </c>
      <c r="E1699" s="291" t="str">
        <f>IF(日報入力!G1699="","",日報入力!K1699)</f>
        <v/>
      </c>
      <c r="F1699" s="291" t="str">
        <f>IF(日報入力!G1699="","",日報入力!L1699)</f>
        <v/>
      </c>
      <c r="G1699" s="291" t="str">
        <f>IF(日報入力!G1699="","",日報入力!L1699-日報入力!O1699-日報入力!P1699-日報入力!Q1699-日報入力!R1699-日報入力!S1699-日報入力!T1699-日報入力!U1699-日報入力!V1699-日報入力!W1699-日報入力!X1699-日報入力!Y1699-日報入力!Z1699)</f>
        <v/>
      </c>
      <c r="H1699" s="291" t="str">
        <f>IF(日報入力!G1699="","",IF(日報入力!M1699&gt;=0,日報入力!M1699*F1699,F1699))</f>
        <v/>
      </c>
      <c r="I1699" s="291" t="str">
        <f>IF(日報入力!G1699="","",日報入力!O1699)</f>
        <v/>
      </c>
      <c r="J1699" s="291" t="str">
        <f>IF(日報入力!G1699="","",日報入力!P1699)</f>
        <v/>
      </c>
      <c r="K1699" s="291" t="str">
        <f>IF(日報入力!G1699="","",日報入力!Q1699)</f>
        <v/>
      </c>
      <c r="L1699" s="291" t="str">
        <f>IF(日報入力!G1699="","",日報入力!R1699)</f>
        <v/>
      </c>
      <c r="M1699" s="291" t="str">
        <f>IF(日報入力!G1699="","",日報入力!S1699)</f>
        <v/>
      </c>
      <c r="N1699" s="291" t="str">
        <f>IF(日報入力!G1699="","",日報入力!T1699)</f>
        <v/>
      </c>
      <c r="O1699" s="291" t="str">
        <f>IF(日報入力!G1699="","",日報入力!U1699)</f>
        <v/>
      </c>
      <c r="P1699" s="291" t="str">
        <f>IF(日報入力!G1699="","",日報入力!V1699)</f>
        <v/>
      </c>
      <c r="Q1699" s="291" t="str">
        <f>IF(日報入力!G1699="","",日報入力!W1699)</f>
        <v/>
      </c>
      <c r="R1699" s="291" t="str">
        <f>IF(日報入力!G1699="","",日報入力!X1699)</f>
        <v/>
      </c>
      <c r="S1699" s="291" t="str">
        <f>IF(日報入力!G1699="","",日報入力!Y1699)</f>
        <v/>
      </c>
      <c r="T1699" s="291" t="str">
        <f>IF(日報入力!G1699="","",日報入力!Z1699)</f>
        <v/>
      </c>
      <c r="U1699" s="291" t="str">
        <f>IF(日報入力!G1699="","",日報入力!AA1699)</f>
        <v/>
      </c>
      <c r="V1699" s="378" t="str">
        <f>IF(日報入力!G1699="","",日報入力!AB1699)</f>
        <v/>
      </c>
      <c r="W1699" s="291" t="str">
        <f>IF(日報入力!G1699="","",日報入力!AC1699)</f>
        <v/>
      </c>
      <c r="X1699" s="291" t="str">
        <f>IF(日報入力!G1699="","",日報入力!AD1699)</f>
        <v/>
      </c>
      <c r="Y1699" s="291" t="str">
        <f>IF(日報入力!G1699="","",日報入力!AE1699)</f>
        <v/>
      </c>
      <c r="Z1699" s="291" t="str">
        <f>IF(日報入力!G1699="","",日報入力!AF1699)</f>
        <v/>
      </c>
      <c r="AA1699" s="291" t="str">
        <f>IF(日報入力!G1699="","",日報入力!AG1699)</f>
        <v/>
      </c>
      <c r="AB1699" s="291" t="str">
        <f>IF(日報入力!G1699="","",日報入力!AH1699)</f>
        <v/>
      </c>
      <c r="AC1699" s="291" t="str">
        <f>IF(日報入力!G1699="","",日報入力!AI1699)</f>
        <v/>
      </c>
      <c r="AD1699" s="291" t="str">
        <f>IF(日報入力!G1699="","",日報入力!AJ1699)</f>
        <v/>
      </c>
      <c r="AE1699" s="292" t="str">
        <f>IF(日報入力!G1699="","",日報入力!E1699)</f>
        <v/>
      </c>
      <c r="AF1699" s="293" t="str">
        <f>IF(日報入力!G1699="","",日報入力!AK1699)</f>
        <v/>
      </c>
      <c r="AG1699" s="293" t="str">
        <f>IF(日報入力!G1699="","",日報入力!AL1699)</f>
        <v/>
      </c>
      <c r="AH1699" s="293" t="str">
        <f>IF(日報入力!G1699="","",日報入力!AM1699)</f>
        <v/>
      </c>
      <c r="AI1699" s="294" t="str">
        <f>IF(日報入力!G1699&gt;0,日報入力!D1699*日報入力!K1699*日報入力!AL1699,"")</f>
        <v/>
      </c>
      <c r="AJ1699" s="294" t="str">
        <f>IF(日報入力!G1699&gt;0,日報入力!E1699*日報入力!AL1699,"")</f>
        <v/>
      </c>
      <c r="AK1699" s="294" t="str">
        <f>IF(日報入力!G1699&gt;0,AI1699-AJ1699,"")</f>
        <v/>
      </c>
      <c r="AL1699" s="292" t="str">
        <f>IF(日報入力!G1699&gt;0,日報入力!E1699*日報入力!AM1699,"")</f>
        <v/>
      </c>
      <c r="AM1699" s="292" t="str">
        <f>IF(日報入力!G1699&gt;0,日報入力!AB1699*日報入力!AM1699,"")</f>
        <v/>
      </c>
      <c r="AN1699" s="68" t="str">
        <f>IF(日報入力!G1699&gt;0,日報入力!C1699,"")</f>
        <v/>
      </c>
      <c r="AO1699" s="68" t="str">
        <f>日報入力!B1699</f>
        <v/>
      </c>
      <c r="AP1699" s="68" t="str">
        <f>IF(日報入力!AQ1699,日報入力!BA1699,"")</f>
        <v/>
      </c>
      <c r="AQ1699" s="68" t="str">
        <f>IF(日報入力!AR1699,日報入力!BB1699,"")</f>
        <v/>
      </c>
      <c r="AR1699" s="68" t="str">
        <f>IF(日報入力!AS1699,"N勤","")</f>
        <v/>
      </c>
      <c r="AS1699" s="295" t="e">
        <f t="shared" si="95"/>
        <v>#VALUE!</v>
      </c>
      <c r="AT1699" s="439" t="str">
        <f>日報入力!AY1699</f>
        <v/>
      </c>
      <c r="AU1699" s="518" t="str">
        <f>IF(日報入力!G1699,G1699*60/E1699,"")</f>
        <v/>
      </c>
      <c r="AV1699" s="528" t="str">
        <f>IF(日報入力!AT1699,日報入力!AT1699,"")</f>
        <v/>
      </c>
      <c r="AW1699" s="529" t="str">
        <f>IF(日報入力!AT1699,AE1699/日報入力!AT1699,"")</f>
        <v/>
      </c>
      <c r="AX1699" s="530" t="e">
        <f>IF(1&lt;日報集計!AT1699,AT1699/(((F1699-I1699-J1699-N1699-O1699)*60)/(E1699)),"")</f>
        <v>#VALUE!</v>
      </c>
      <c r="AY1699" s="664" t="str">
        <f>IF(日報入力!H1699,AT1699/(((F1699-J1699)*60)/E1699),"")</f>
        <v/>
      </c>
      <c r="AZ1699" s="664" t="str">
        <f>IF(日報入力!I1699,AT1699/((G1699*60)/E1699),"")</f>
        <v/>
      </c>
      <c r="BA1699" s="296" t="str">
        <f>IF(日報入力!G1699,G1699/F1699,"")</f>
        <v/>
      </c>
      <c r="BB1699" s="386" t="e">
        <f t="shared" si="96"/>
        <v>#VALUE!</v>
      </c>
      <c r="BC1699" s="386" t="e">
        <f t="shared" si="97"/>
        <v>#VALUE!</v>
      </c>
      <c r="BD1699" s="80">
        <f>日報入力!AU1699</f>
        <v>0</v>
      </c>
      <c r="BE1699" s="534" t="str">
        <f>IF(日報入力!AV1699,日報入力!AV1699,"")</f>
        <v/>
      </c>
      <c r="BF1699" s="534" t="str">
        <f>IF(日報入力!AW1699,日報入力!AW1699,"")</f>
        <v/>
      </c>
      <c r="BG1699" s="398" t="str">
        <f>IF(日報入力!G1699,日報入力!K1699*日報入力!D1699*日報入力!BC1699,"")</f>
        <v/>
      </c>
    </row>
    <row r="1700" spans="1:59" ht="20.25" hidden="1" customHeight="1" x14ac:dyDescent="0.15">
      <c r="A1700" s="302" t="str">
        <f>IF(日報入力!G1700="","",日報入力!G1700)</f>
        <v/>
      </c>
      <c r="B1700" s="291" t="str">
        <f>IF(日報入力!G1700="","",日報入力!H1700)</f>
        <v/>
      </c>
      <c r="C1700" s="291" t="str">
        <f>IF(日報入力!G1700="","",日報入力!I1700)</f>
        <v/>
      </c>
      <c r="D1700" s="291" t="str">
        <f>IF(日報入力!G1700="","",日報入力!J1700)</f>
        <v/>
      </c>
      <c r="E1700" s="291" t="str">
        <f>IF(日報入力!G1700="","",日報入力!K1700)</f>
        <v/>
      </c>
      <c r="F1700" s="291" t="str">
        <f>IF(日報入力!G1700="","",日報入力!L1700)</f>
        <v/>
      </c>
      <c r="G1700" s="291" t="str">
        <f>IF(日報入力!G1700="","",日報入力!L1700-日報入力!O1700-日報入力!P1700-日報入力!Q1700-日報入力!R1700-日報入力!S1700-日報入力!T1700-日報入力!U1700-日報入力!V1700-日報入力!W1700-日報入力!X1700-日報入力!Y1700-日報入力!Z1700)</f>
        <v/>
      </c>
      <c r="H1700" s="291" t="str">
        <f>IF(日報入力!G1700="","",IF(日報入力!M1700&gt;=0,日報入力!M1700*F1700,F1700))</f>
        <v/>
      </c>
      <c r="I1700" s="291" t="str">
        <f>IF(日報入力!G1700="","",日報入力!O1700)</f>
        <v/>
      </c>
      <c r="J1700" s="291" t="str">
        <f>IF(日報入力!G1700="","",日報入力!P1700)</f>
        <v/>
      </c>
      <c r="K1700" s="291" t="str">
        <f>IF(日報入力!G1700="","",日報入力!Q1700)</f>
        <v/>
      </c>
      <c r="L1700" s="291" t="str">
        <f>IF(日報入力!G1700="","",日報入力!R1700)</f>
        <v/>
      </c>
      <c r="M1700" s="291" t="str">
        <f>IF(日報入力!G1700="","",日報入力!S1700)</f>
        <v/>
      </c>
      <c r="N1700" s="291" t="str">
        <f>IF(日報入力!G1700="","",日報入力!T1700)</f>
        <v/>
      </c>
      <c r="O1700" s="291" t="str">
        <f>IF(日報入力!G1700="","",日報入力!U1700)</f>
        <v/>
      </c>
      <c r="P1700" s="291" t="str">
        <f>IF(日報入力!G1700="","",日報入力!V1700)</f>
        <v/>
      </c>
      <c r="Q1700" s="291" t="str">
        <f>IF(日報入力!G1700="","",日報入力!W1700)</f>
        <v/>
      </c>
      <c r="R1700" s="291" t="str">
        <f>IF(日報入力!G1700="","",日報入力!X1700)</f>
        <v/>
      </c>
      <c r="S1700" s="291" t="str">
        <f>IF(日報入力!G1700="","",日報入力!Y1700)</f>
        <v/>
      </c>
      <c r="T1700" s="291" t="str">
        <f>IF(日報入力!G1700="","",日報入力!Z1700)</f>
        <v/>
      </c>
      <c r="U1700" s="291" t="str">
        <f>IF(日報入力!G1700="","",日報入力!AA1700)</f>
        <v/>
      </c>
      <c r="V1700" s="378" t="str">
        <f>IF(日報入力!G1700="","",日報入力!AB1700)</f>
        <v/>
      </c>
      <c r="W1700" s="291" t="str">
        <f>IF(日報入力!G1700="","",日報入力!AC1700)</f>
        <v/>
      </c>
      <c r="X1700" s="291" t="str">
        <f>IF(日報入力!G1700="","",日報入力!AD1700)</f>
        <v/>
      </c>
      <c r="Y1700" s="291" t="str">
        <f>IF(日報入力!G1700="","",日報入力!AE1700)</f>
        <v/>
      </c>
      <c r="Z1700" s="291" t="str">
        <f>IF(日報入力!G1700="","",日報入力!AF1700)</f>
        <v/>
      </c>
      <c r="AA1700" s="291" t="str">
        <f>IF(日報入力!G1700="","",日報入力!AG1700)</f>
        <v/>
      </c>
      <c r="AB1700" s="291" t="str">
        <f>IF(日報入力!G1700="","",日報入力!AH1700)</f>
        <v/>
      </c>
      <c r="AC1700" s="291" t="str">
        <f>IF(日報入力!G1700="","",日報入力!AI1700)</f>
        <v/>
      </c>
      <c r="AD1700" s="291" t="str">
        <f>IF(日報入力!G1700="","",日報入力!AJ1700)</f>
        <v/>
      </c>
      <c r="AE1700" s="292" t="str">
        <f>IF(日報入力!G1700="","",日報入力!E1700)</f>
        <v/>
      </c>
      <c r="AF1700" s="293" t="str">
        <f>IF(日報入力!G1700="","",日報入力!AK1700)</f>
        <v/>
      </c>
      <c r="AG1700" s="293" t="str">
        <f>IF(日報入力!G1700="","",日報入力!AL1700)</f>
        <v/>
      </c>
      <c r="AH1700" s="293" t="str">
        <f>IF(日報入力!G1700="","",日報入力!AM1700)</f>
        <v/>
      </c>
      <c r="AI1700" s="294" t="str">
        <f>IF(日報入力!G1700&gt;0,日報入力!D1700*日報入力!K1700*日報入力!AL1700,"")</f>
        <v/>
      </c>
      <c r="AJ1700" s="294" t="str">
        <f>IF(日報入力!G1700&gt;0,日報入力!E1700*日報入力!AL1700,"")</f>
        <v/>
      </c>
      <c r="AK1700" s="294" t="str">
        <f>IF(日報入力!G1700&gt;0,AI1700-AJ1700,"")</f>
        <v/>
      </c>
      <c r="AL1700" s="292" t="str">
        <f>IF(日報入力!G1700&gt;0,日報入力!E1700*日報入力!AM1700,"")</f>
        <v/>
      </c>
      <c r="AM1700" s="292" t="str">
        <f>IF(日報入力!G1700&gt;0,日報入力!AB1700*日報入力!AM1700,"")</f>
        <v/>
      </c>
      <c r="AN1700" s="68" t="str">
        <f>IF(日報入力!G1700&gt;0,日報入力!C1700,"")</f>
        <v/>
      </c>
      <c r="AO1700" s="68" t="str">
        <f>日報入力!B1700</f>
        <v/>
      </c>
      <c r="AP1700" s="68" t="str">
        <f>IF(日報入力!AQ1700,日報入力!BA1700,"")</f>
        <v/>
      </c>
      <c r="AQ1700" s="68" t="str">
        <f>IF(日報入力!AR1700,日報入力!BB1700,"")</f>
        <v/>
      </c>
      <c r="AR1700" s="68" t="str">
        <f>IF(日報入力!AS1700,"N勤","")</f>
        <v/>
      </c>
      <c r="AS1700" s="295" t="e">
        <f t="shared" si="95"/>
        <v>#VALUE!</v>
      </c>
      <c r="AT1700" s="439" t="str">
        <f>日報入力!AY1700</f>
        <v/>
      </c>
      <c r="AU1700" s="518" t="str">
        <f>IF(日報入力!G1700,G1700*60/E1700,"")</f>
        <v/>
      </c>
      <c r="AV1700" s="528" t="str">
        <f>IF(日報入力!AT1700,日報入力!AT1700,"")</f>
        <v/>
      </c>
      <c r="AW1700" s="529" t="str">
        <f>IF(日報入力!AT1700,AE1700/日報入力!AT1700,"")</f>
        <v/>
      </c>
      <c r="AX1700" s="530" t="e">
        <f>IF(1&lt;日報集計!AT1700,AT1700/(((F1700-I1700-J1700-N1700-O1700)*60)/(E1700)),"")</f>
        <v>#VALUE!</v>
      </c>
      <c r="AY1700" s="664" t="str">
        <f>IF(日報入力!H1700,AT1700/(((F1700-J1700)*60)/E1700),"")</f>
        <v/>
      </c>
      <c r="AZ1700" s="664" t="str">
        <f>IF(日報入力!I1700,AT1700/((G1700*60)/E1700),"")</f>
        <v/>
      </c>
      <c r="BA1700" s="296" t="str">
        <f>IF(日報入力!G1700,G1700/F1700,"")</f>
        <v/>
      </c>
      <c r="BB1700" s="386" t="e">
        <f t="shared" si="96"/>
        <v>#VALUE!</v>
      </c>
      <c r="BC1700" s="386" t="e">
        <f t="shared" si="97"/>
        <v>#VALUE!</v>
      </c>
      <c r="BD1700" s="80">
        <f>日報入力!AU1700</f>
        <v>0</v>
      </c>
      <c r="BE1700" s="534" t="str">
        <f>IF(日報入力!AV1700,日報入力!AV1700,"")</f>
        <v/>
      </c>
      <c r="BF1700" s="534" t="str">
        <f>IF(日報入力!AW1700,日報入力!AW1700,"")</f>
        <v/>
      </c>
      <c r="BG1700" s="398" t="str">
        <f>IF(日報入力!G1700,日報入力!K1700*日報入力!D1700*日報入力!BC1700,"")</f>
        <v/>
      </c>
    </row>
    <row r="1701" spans="1:59" ht="20.25" hidden="1" customHeight="1" x14ac:dyDescent="0.15">
      <c r="A1701" s="302" t="str">
        <f>IF(日報入力!G1701="","",日報入力!G1701)</f>
        <v/>
      </c>
      <c r="B1701" s="291" t="str">
        <f>IF(日報入力!G1701="","",日報入力!H1701)</f>
        <v/>
      </c>
      <c r="C1701" s="291" t="str">
        <f>IF(日報入力!G1701="","",日報入力!I1701)</f>
        <v/>
      </c>
      <c r="D1701" s="291" t="str">
        <f>IF(日報入力!G1701="","",日報入力!J1701)</f>
        <v/>
      </c>
      <c r="E1701" s="291" t="str">
        <f>IF(日報入力!G1701="","",日報入力!K1701)</f>
        <v/>
      </c>
      <c r="F1701" s="291" t="str">
        <f>IF(日報入力!G1701="","",日報入力!L1701)</f>
        <v/>
      </c>
      <c r="G1701" s="291" t="str">
        <f>IF(日報入力!G1701="","",日報入力!L1701-日報入力!O1701-日報入力!P1701-日報入力!Q1701-日報入力!R1701-日報入力!S1701-日報入力!T1701-日報入力!U1701-日報入力!V1701-日報入力!W1701-日報入力!X1701-日報入力!Y1701-日報入力!Z1701)</f>
        <v/>
      </c>
      <c r="H1701" s="291" t="str">
        <f>IF(日報入力!G1701="","",IF(日報入力!M1701&gt;=0,日報入力!M1701*F1701,F1701))</f>
        <v/>
      </c>
      <c r="I1701" s="291" t="str">
        <f>IF(日報入力!G1701="","",日報入力!O1701)</f>
        <v/>
      </c>
      <c r="J1701" s="291" t="str">
        <f>IF(日報入力!G1701="","",日報入力!P1701)</f>
        <v/>
      </c>
      <c r="K1701" s="291" t="str">
        <f>IF(日報入力!G1701="","",日報入力!Q1701)</f>
        <v/>
      </c>
      <c r="L1701" s="291" t="str">
        <f>IF(日報入力!G1701="","",日報入力!R1701)</f>
        <v/>
      </c>
      <c r="M1701" s="291" t="str">
        <f>IF(日報入力!G1701="","",日報入力!S1701)</f>
        <v/>
      </c>
      <c r="N1701" s="291" t="str">
        <f>IF(日報入力!G1701="","",日報入力!T1701)</f>
        <v/>
      </c>
      <c r="O1701" s="291" t="str">
        <f>IF(日報入力!G1701="","",日報入力!U1701)</f>
        <v/>
      </c>
      <c r="P1701" s="291" t="str">
        <f>IF(日報入力!G1701="","",日報入力!V1701)</f>
        <v/>
      </c>
      <c r="Q1701" s="291" t="str">
        <f>IF(日報入力!G1701="","",日報入力!W1701)</f>
        <v/>
      </c>
      <c r="R1701" s="291" t="str">
        <f>IF(日報入力!G1701="","",日報入力!X1701)</f>
        <v/>
      </c>
      <c r="S1701" s="291" t="str">
        <f>IF(日報入力!G1701="","",日報入力!Y1701)</f>
        <v/>
      </c>
      <c r="T1701" s="291" t="str">
        <f>IF(日報入力!G1701="","",日報入力!Z1701)</f>
        <v/>
      </c>
      <c r="U1701" s="291" t="str">
        <f>IF(日報入力!G1701="","",日報入力!AA1701)</f>
        <v/>
      </c>
      <c r="V1701" s="378" t="str">
        <f>IF(日報入力!G1701="","",日報入力!AB1701)</f>
        <v/>
      </c>
      <c r="W1701" s="291" t="str">
        <f>IF(日報入力!G1701="","",日報入力!AC1701)</f>
        <v/>
      </c>
      <c r="X1701" s="291" t="str">
        <f>IF(日報入力!G1701="","",日報入力!AD1701)</f>
        <v/>
      </c>
      <c r="Y1701" s="291" t="str">
        <f>IF(日報入力!G1701="","",日報入力!AE1701)</f>
        <v/>
      </c>
      <c r="Z1701" s="291" t="str">
        <f>IF(日報入力!G1701="","",日報入力!AF1701)</f>
        <v/>
      </c>
      <c r="AA1701" s="291" t="str">
        <f>IF(日報入力!G1701="","",日報入力!AG1701)</f>
        <v/>
      </c>
      <c r="AB1701" s="291" t="str">
        <f>IF(日報入力!G1701="","",日報入力!AH1701)</f>
        <v/>
      </c>
      <c r="AC1701" s="291" t="str">
        <f>IF(日報入力!G1701="","",日報入力!AI1701)</f>
        <v/>
      </c>
      <c r="AD1701" s="291" t="str">
        <f>IF(日報入力!G1701="","",日報入力!AJ1701)</f>
        <v/>
      </c>
      <c r="AE1701" s="292" t="str">
        <f>IF(日報入力!G1701="","",日報入力!E1701)</f>
        <v/>
      </c>
      <c r="AF1701" s="293" t="str">
        <f>IF(日報入力!G1701="","",日報入力!AK1701)</f>
        <v/>
      </c>
      <c r="AG1701" s="293" t="str">
        <f>IF(日報入力!G1701="","",日報入力!AL1701)</f>
        <v/>
      </c>
      <c r="AH1701" s="293" t="str">
        <f>IF(日報入力!G1701="","",日報入力!AM1701)</f>
        <v/>
      </c>
      <c r="AI1701" s="294" t="str">
        <f>IF(日報入力!G1701&gt;0,日報入力!D1701*日報入力!K1701*日報入力!AL1701,"")</f>
        <v/>
      </c>
      <c r="AJ1701" s="294" t="str">
        <f>IF(日報入力!G1701&gt;0,日報入力!E1701*日報入力!AL1701,"")</f>
        <v/>
      </c>
      <c r="AK1701" s="294" t="str">
        <f>IF(日報入力!G1701&gt;0,AI1701-AJ1701,"")</f>
        <v/>
      </c>
      <c r="AL1701" s="292" t="str">
        <f>IF(日報入力!G1701&gt;0,日報入力!E1701*日報入力!AM1701,"")</f>
        <v/>
      </c>
      <c r="AM1701" s="292" t="str">
        <f>IF(日報入力!G1701&gt;0,日報入力!AB1701*日報入力!AM1701,"")</f>
        <v/>
      </c>
      <c r="AN1701" s="68" t="str">
        <f>IF(日報入力!G1701&gt;0,日報入力!C1701,"")</f>
        <v/>
      </c>
      <c r="AO1701" s="68" t="str">
        <f>日報入力!B1701</f>
        <v/>
      </c>
      <c r="AP1701" s="68" t="str">
        <f>IF(日報入力!AQ1701,日報入力!BA1701,"")</f>
        <v/>
      </c>
      <c r="AQ1701" s="68" t="str">
        <f>IF(日報入力!AR1701,日報入力!BB1701,"")</f>
        <v/>
      </c>
      <c r="AR1701" s="68" t="str">
        <f>IF(日報入力!AS1701,"N勤","")</f>
        <v/>
      </c>
      <c r="AS1701" s="295" t="e">
        <f t="shared" si="95"/>
        <v>#VALUE!</v>
      </c>
      <c r="AT1701" s="439" t="str">
        <f>日報入力!AY1701</f>
        <v/>
      </c>
      <c r="AU1701" s="518" t="str">
        <f>IF(日報入力!G1701,G1701*60/E1701,"")</f>
        <v/>
      </c>
      <c r="AV1701" s="528" t="str">
        <f>IF(日報入力!AT1701,日報入力!AT1701,"")</f>
        <v/>
      </c>
      <c r="AW1701" s="529" t="str">
        <f>IF(日報入力!AT1701,AE1701/日報入力!AT1701,"")</f>
        <v/>
      </c>
      <c r="AX1701" s="530" t="e">
        <f>IF(1&lt;日報集計!AT1701,AT1701/(((F1701-I1701-J1701-N1701-O1701)*60)/(E1701)),"")</f>
        <v>#VALUE!</v>
      </c>
      <c r="AY1701" s="664" t="str">
        <f>IF(日報入力!H1701,AT1701/(((F1701-J1701)*60)/E1701),"")</f>
        <v/>
      </c>
      <c r="AZ1701" s="664" t="str">
        <f>IF(日報入力!I1701,AT1701/((G1701*60)/E1701),"")</f>
        <v/>
      </c>
      <c r="BA1701" s="296" t="str">
        <f>IF(日報入力!G1701,G1701/F1701,"")</f>
        <v/>
      </c>
      <c r="BB1701" s="386" t="e">
        <f t="shared" si="96"/>
        <v>#VALUE!</v>
      </c>
      <c r="BC1701" s="386" t="e">
        <f t="shared" si="97"/>
        <v>#VALUE!</v>
      </c>
      <c r="BD1701" s="80">
        <f>日報入力!AU1701</f>
        <v>0</v>
      </c>
      <c r="BE1701" s="534" t="str">
        <f>IF(日報入力!AV1701,日報入力!AV1701,"")</f>
        <v/>
      </c>
      <c r="BF1701" s="534" t="str">
        <f>IF(日報入力!AW1701,日報入力!AW1701,"")</f>
        <v/>
      </c>
      <c r="BG1701" s="398" t="str">
        <f>IF(日報入力!G1701,日報入力!K1701*日報入力!D1701*日報入力!BC1701,"")</f>
        <v/>
      </c>
    </row>
    <row r="1702" spans="1:59" ht="20.25" hidden="1" customHeight="1" x14ac:dyDescent="0.15">
      <c r="A1702" s="302" t="str">
        <f>IF(日報入力!G1702="","",日報入力!G1702)</f>
        <v/>
      </c>
      <c r="B1702" s="291" t="str">
        <f>IF(日報入力!G1702="","",日報入力!H1702)</f>
        <v/>
      </c>
      <c r="C1702" s="291" t="str">
        <f>IF(日報入力!G1702="","",日報入力!I1702)</f>
        <v/>
      </c>
      <c r="D1702" s="291" t="str">
        <f>IF(日報入力!G1702="","",日報入力!J1702)</f>
        <v/>
      </c>
      <c r="E1702" s="291" t="str">
        <f>IF(日報入力!G1702="","",日報入力!K1702)</f>
        <v/>
      </c>
      <c r="F1702" s="291" t="str">
        <f>IF(日報入力!G1702="","",日報入力!L1702)</f>
        <v/>
      </c>
      <c r="G1702" s="291" t="str">
        <f>IF(日報入力!G1702="","",日報入力!L1702-日報入力!O1702-日報入力!P1702-日報入力!Q1702-日報入力!R1702-日報入力!S1702-日報入力!T1702-日報入力!U1702-日報入力!V1702-日報入力!W1702-日報入力!X1702-日報入力!Y1702-日報入力!Z1702)</f>
        <v/>
      </c>
      <c r="H1702" s="291" t="str">
        <f>IF(日報入力!G1702="","",IF(日報入力!M1702&gt;=0,日報入力!M1702*F1702,F1702))</f>
        <v/>
      </c>
      <c r="I1702" s="291" t="str">
        <f>IF(日報入力!G1702="","",日報入力!O1702)</f>
        <v/>
      </c>
      <c r="J1702" s="291" t="str">
        <f>IF(日報入力!G1702="","",日報入力!P1702)</f>
        <v/>
      </c>
      <c r="K1702" s="291" t="str">
        <f>IF(日報入力!G1702="","",日報入力!Q1702)</f>
        <v/>
      </c>
      <c r="L1702" s="291" t="str">
        <f>IF(日報入力!G1702="","",日報入力!R1702)</f>
        <v/>
      </c>
      <c r="M1702" s="291" t="str">
        <f>IF(日報入力!G1702="","",日報入力!S1702)</f>
        <v/>
      </c>
      <c r="N1702" s="291" t="str">
        <f>IF(日報入力!G1702="","",日報入力!T1702)</f>
        <v/>
      </c>
      <c r="O1702" s="291" t="str">
        <f>IF(日報入力!G1702="","",日報入力!U1702)</f>
        <v/>
      </c>
      <c r="P1702" s="291" t="str">
        <f>IF(日報入力!G1702="","",日報入力!V1702)</f>
        <v/>
      </c>
      <c r="Q1702" s="291" t="str">
        <f>IF(日報入力!G1702="","",日報入力!W1702)</f>
        <v/>
      </c>
      <c r="R1702" s="291" t="str">
        <f>IF(日報入力!G1702="","",日報入力!X1702)</f>
        <v/>
      </c>
      <c r="S1702" s="291" t="str">
        <f>IF(日報入力!G1702="","",日報入力!Y1702)</f>
        <v/>
      </c>
      <c r="T1702" s="291" t="str">
        <f>IF(日報入力!G1702="","",日報入力!Z1702)</f>
        <v/>
      </c>
      <c r="U1702" s="291" t="str">
        <f>IF(日報入力!G1702="","",日報入力!AA1702)</f>
        <v/>
      </c>
      <c r="V1702" s="378" t="str">
        <f>IF(日報入力!G1702="","",日報入力!AB1702)</f>
        <v/>
      </c>
      <c r="W1702" s="291" t="str">
        <f>IF(日報入力!G1702="","",日報入力!AC1702)</f>
        <v/>
      </c>
      <c r="X1702" s="291" t="str">
        <f>IF(日報入力!G1702="","",日報入力!AD1702)</f>
        <v/>
      </c>
      <c r="Y1702" s="291" t="str">
        <f>IF(日報入力!G1702="","",日報入力!AE1702)</f>
        <v/>
      </c>
      <c r="Z1702" s="291" t="str">
        <f>IF(日報入力!G1702="","",日報入力!AF1702)</f>
        <v/>
      </c>
      <c r="AA1702" s="291" t="str">
        <f>IF(日報入力!G1702="","",日報入力!AG1702)</f>
        <v/>
      </c>
      <c r="AB1702" s="291" t="str">
        <f>IF(日報入力!G1702="","",日報入力!AH1702)</f>
        <v/>
      </c>
      <c r="AC1702" s="291" t="str">
        <f>IF(日報入力!G1702="","",日報入力!AI1702)</f>
        <v/>
      </c>
      <c r="AD1702" s="291" t="str">
        <f>IF(日報入力!G1702="","",日報入力!AJ1702)</f>
        <v/>
      </c>
      <c r="AE1702" s="292" t="str">
        <f>IF(日報入力!G1702="","",日報入力!E1702)</f>
        <v/>
      </c>
      <c r="AF1702" s="293" t="str">
        <f>IF(日報入力!G1702="","",日報入力!AK1702)</f>
        <v/>
      </c>
      <c r="AG1702" s="293" t="str">
        <f>IF(日報入力!G1702="","",日報入力!AL1702)</f>
        <v/>
      </c>
      <c r="AH1702" s="293" t="str">
        <f>IF(日報入力!G1702="","",日報入力!AM1702)</f>
        <v/>
      </c>
      <c r="AI1702" s="294" t="str">
        <f>IF(日報入力!G1702&gt;0,日報入力!D1702*日報入力!K1702*日報入力!AL1702,"")</f>
        <v/>
      </c>
      <c r="AJ1702" s="294" t="str">
        <f>IF(日報入力!G1702&gt;0,日報入力!E1702*日報入力!AL1702,"")</f>
        <v/>
      </c>
      <c r="AK1702" s="294" t="str">
        <f>IF(日報入力!G1702&gt;0,AI1702-AJ1702,"")</f>
        <v/>
      </c>
      <c r="AL1702" s="292" t="str">
        <f>IF(日報入力!G1702&gt;0,日報入力!E1702*日報入力!AM1702,"")</f>
        <v/>
      </c>
      <c r="AM1702" s="292" t="str">
        <f>IF(日報入力!G1702&gt;0,日報入力!AB1702*日報入力!AM1702,"")</f>
        <v/>
      </c>
      <c r="AN1702" s="68" t="str">
        <f>IF(日報入力!G1702&gt;0,日報入力!C1702,"")</f>
        <v/>
      </c>
      <c r="AO1702" s="68" t="str">
        <f>日報入力!B1702</f>
        <v/>
      </c>
      <c r="AP1702" s="68" t="str">
        <f>IF(日報入力!AQ1702,日報入力!BA1702,"")</f>
        <v/>
      </c>
      <c r="AQ1702" s="68" t="str">
        <f>IF(日報入力!AR1702,日報入力!BB1702,"")</f>
        <v/>
      </c>
      <c r="AR1702" s="68" t="str">
        <f>IF(日報入力!AS1702,"N勤","")</f>
        <v/>
      </c>
      <c r="AS1702" s="295" t="e">
        <f t="shared" si="95"/>
        <v>#VALUE!</v>
      </c>
      <c r="AT1702" s="439" t="str">
        <f>日報入力!AY1702</f>
        <v/>
      </c>
      <c r="AU1702" s="518" t="str">
        <f>IF(日報入力!G1702,G1702*60/E1702,"")</f>
        <v/>
      </c>
      <c r="AV1702" s="528" t="str">
        <f>IF(日報入力!AT1702,日報入力!AT1702,"")</f>
        <v/>
      </c>
      <c r="AW1702" s="529" t="str">
        <f>IF(日報入力!AT1702,AE1702/日報入力!AT1702,"")</f>
        <v/>
      </c>
      <c r="AX1702" s="530" t="e">
        <f>IF(1&lt;日報集計!AT1702,AT1702/(((F1702-I1702-J1702-N1702-O1702)*60)/(E1702)),"")</f>
        <v>#VALUE!</v>
      </c>
      <c r="AY1702" s="664" t="str">
        <f>IF(日報入力!H1702,AT1702/(((F1702-J1702)*60)/E1702),"")</f>
        <v/>
      </c>
      <c r="AZ1702" s="664" t="str">
        <f>IF(日報入力!I1702,AT1702/((G1702*60)/E1702),"")</f>
        <v/>
      </c>
      <c r="BA1702" s="296" t="str">
        <f>IF(日報入力!G1702,G1702/F1702,"")</f>
        <v/>
      </c>
      <c r="BB1702" s="386" t="e">
        <f t="shared" si="96"/>
        <v>#VALUE!</v>
      </c>
      <c r="BC1702" s="386" t="e">
        <f t="shared" si="97"/>
        <v>#VALUE!</v>
      </c>
      <c r="BD1702" s="80">
        <f>日報入力!AU1702</f>
        <v>0</v>
      </c>
      <c r="BE1702" s="534" t="str">
        <f>IF(日報入力!AV1702,日報入力!AV1702,"")</f>
        <v/>
      </c>
      <c r="BF1702" s="534" t="str">
        <f>IF(日報入力!AW1702,日報入力!AW1702,"")</f>
        <v/>
      </c>
      <c r="BG1702" s="398" t="str">
        <f>IF(日報入力!G1702,日報入力!K1702*日報入力!D1702*日報入力!BC1702,"")</f>
        <v/>
      </c>
    </row>
    <row r="1703" spans="1:59" ht="20.25" hidden="1" customHeight="1" x14ac:dyDescent="0.15">
      <c r="A1703" s="302" t="str">
        <f>IF(日報入力!G1703="","",日報入力!G1703)</f>
        <v/>
      </c>
      <c r="B1703" s="291" t="str">
        <f>IF(日報入力!G1703="","",日報入力!H1703)</f>
        <v/>
      </c>
      <c r="C1703" s="291" t="str">
        <f>IF(日報入力!G1703="","",日報入力!I1703)</f>
        <v/>
      </c>
      <c r="D1703" s="291" t="str">
        <f>IF(日報入力!G1703="","",日報入力!J1703)</f>
        <v/>
      </c>
      <c r="E1703" s="291" t="str">
        <f>IF(日報入力!G1703="","",日報入力!K1703)</f>
        <v/>
      </c>
      <c r="F1703" s="291" t="str">
        <f>IF(日報入力!G1703="","",日報入力!L1703)</f>
        <v/>
      </c>
      <c r="G1703" s="291" t="str">
        <f>IF(日報入力!G1703="","",日報入力!L1703-日報入力!O1703-日報入力!P1703-日報入力!Q1703-日報入力!R1703-日報入力!S1703-日報入力!T1703-日報入力!U1703-日報入力!V1703-日報入力!W1703-日報入力!X1703-日報入力!Y1703-日報入力!Z1703)</f>
        <v/>
      </c>
      <c r="H1703" s="291" t="str">
        <f>IF(日報入力!G1703="","",IF(日報入力!M1703&gt;=0,日報入力!M1703*F1703,F1703))</f>
        <v/>
      </c>
      <c r="I1703" s="291" t="str">
        <f>IF(日報入力!G1703="","",日報入力!O1703)</f>
        <v/>
      </c>
      <c r="J1703" s="291" t="str">
        <f>IF(日報入力!G1703="","",日報入力!P1703)</f>
        <v/>
      </c>
      <c r="K1703" s="291" t="str">
        <f>IF(日報入力!G1703="","",日報入力!Q1703)</f>
        <v/>
      </c>
      <c r="L1703" s="291" t="str">
        <f>IF(日報入力!G1703="","",日報入力!R1703)</f>
        <v/>
      </c>
      <c r="M1703" s="291" t="str">
        <f>IF(日報入力!G1703="","",日報入力!S1703)</f>
        <v/>
      </c>
      <c r="N1703" s="291" t="str">
        <f>IF(日報入力!G1703="","",日報入力!T1703)</f>
        <v/>
      </c>
      <c r="O1703" s="291" t="str">
        <f>IF(日報入力!G1703="","",日報入力!U1703)</f>
        <v/>
      </c>
      <c r="P1703" s="291" t="str">
        <f>IF(日報入力!G1703="","",日報入力!V1703)</f>
        <v/>
      </c>
      <c r="Q1703" s="291" t="str">
        <f>IF(日報入力!G1703="","",日報入力!W1703)</f>
        <v/>
      </c>
      <c r="R1703" s="291" t="str">
        <f>IF(日報入力!G1703="","",日報入力!X1703)</f>
        <v/>
      </c>
      <c r="S1703" s="291" t="str">
        <f>IF(日報入力!G1703="","",日報入力!Y1703)</f>
        <v/>
      </c>
      <c r="T1703" s="291" t="str">
        <f>IF(日報入力!G1703="","",日報入力!Z1703)</f>
        <v/>
      </c>
      <c r="U1703" s="291" t="str">
        <f>IF(日報入力!G1703="","",日報入力!AA1703)</f>
        <v/>
      </c>
      <c r="V1703" s="378" t="str">
        <f>IF(日報入力!G1703="","",日報入力!AB1703)</f>
        <v/>
      </c>
      <c r="W1703" s="291" t="str">
        <f>IF(日報入力!G1703="","",日報入力!AC1703)</f>
        <v/>
      </c>
      <c r="X1703" s="291" t="str">
        <f>IF(日報入力!G1703="","",日報入力!AD1703)</f>
        <v/>
      </c>
      <c r="Y1703" s="291" t="str">
        <f>IF(日報入力!G1703="","",日報入力!AE1703)</f>
        <v/>
      </c>
      <c r="Z1703" s="291" t="str">
        <f>IF(日報入力!G1703="","",日報入力!AF1703)</f>
        <v/>
      </c>
      <c r="AA1703" s="291" t="str">
        <f>IF(日報入力!G1703="","",日報入力!AG1703)</f>
        <v/>
      </c>
      <c r="AB1703" s="291" t="str">
        <f>IF(日報入力!G1703="","",日報入力!AH1703)</f>
        <v/>
      </c>
      <c r="AC1703" s="291" t="str">
        <f>IF(日報入力!G1703="","",日報入力!AI1703)</f>
        <v/>
      </c>
      <c r="AD1703" s="291" t="str">
        <f>IF(日報入力!G1703="","",日報入力!AJ1703)</f>
        <v/>
      </c>
      <c r="AE1703" s="292" t="str">
        <f>IF(日報入力!G1703="","",日報入力!E1703)</f>
        <v/>
      </c>
      <c r="AF1703" s="293" t="str">
        <f>IF(日報入力!G1703="","",日報入力!AK1703)</f>
        <v/>
      </c>
      <c r="AG1703" s="293" t="str">
        <f>IF(日報入力!G1703="","",日報入力!AL1703)</f>
        <v/>
      </c>
      <c r="AH1703" s="293" t="str">
        <f>IF(日報入力!G1703="","",日報入力!AM1703)</f>
        <v/>
      </c>
      <c r="AI1703" s="294" t="str">
        <f>IF(日報入力!G1703&gt;0,日報入力!D1703*日報入力!K1703*日報入力!AL1703,"")</f>
        <v/>
      </c>
      <c r="AJ1703" s="294" t="str">
        <f>IF(日報入力!G1703&gt;0,日報入力!E1703*日報入力!AL1703,"")</f>
        <v/>
      </c>
      <c r="AK1703" s="294" t="str">
        <f>IF(日報入力!G1703&gt;0,AI1703-AJ1703,"")</f>
        <v/>
      </c>
      <c r="AL1703" s="292" t="str">
        <f>IF(日報入力!G1703&gt;0,日報入力!E1703*日報入力!AM1703,"")</f>
        <v/>
      </c>
      <c r="AM1703" s="292" t="str">
        <f>IF(日報入力!G1703&gt;0,日報入力!AB1703*日報入力!AM1703,"")</f>
        <v/>
      </c>
      <c r="AN1703" s="68" t="str">
        <f>IF(日報入力!G1703&gt;0,日報入力!C1703,"")</f>
        <v/>
      </c>
      <c r="AO1703" s="68" t="str">
        <f>日報入力!B1703</f>
        <v/>
      </c>
      <c r="AP1703" s="68" t="str">
        <f>IF(日報入力!AQ1703,日報入力!BA1703,"")</f>
        <v/>
      </c>
      <c r="AQ1703" s="68" t="str">
        <f>IF(日報入力!AR1703,日報入力!BB1703,"")</f>
        <v/>
      </c>
      <c r="AR1703" s="68" t="str">
        <f>IF(日報入力!AS1703,"N勤","")</f>
        <v/>
      </c>
      <c r="AS1703" s="295" t="e">
        <f t="shared" si="95"/>
        <v>#VALUE!</v>
      </c>
      <c r="AT1703" s="439" t="str">
        <f>日報入力!AY1703</f>
        <v/>
      </c>
      <c r="AU1703" s="518" t="str">
        <f>IF(日報入力!G1703,G1703*60/E1703,"")</f>
        <v/>
      </c>
      <c r="AV1703" s="528" t="str">
        <f>IF(日報入力!AT1703,日報入力!AT1703,"")</f>
        <v/>
      </c>
      <c r="AW1703" s="529" t="str">
        <f>IF(日報入力!AT1703,AE1703/日報入力!AT1703,"")</f>
        <v/>
      </c>
      <c r="AX1703" s="530" t="e">
        <f>IF(1&lt;日報集計!AT1703,AT1703/(((F1703-I1703-J1703-N1703-O1703)*60)/(E1703)),"")</f>
        <v>#VALUE!</v>
      </c>
      <c r="AY1703" s="664" t="str">
        <f>IF(日報入力!H1703,AT1703/(((F1703-J1703)*60)/E1703),"")</f>
        <v/>
      </c>
      <c r="AZ1703" s="664" t="str">
        <f>IF(日報入力!I1703,AT1703/((G1703*60)/E1703),"")</f>
        <v/>
      </c>
      <c r="BA1703" s="296" t="str">
        <f>IF(日報入力!G1703,G1703/F1703,"")</f>
        <v/>
      </c>
      <c r="BB1703" s="386" t="e">
        <f t="shared" si="96"/>
        <v>#VALUE!</v>
      </c>
      <c r="BC1703" s="386" t="e">
        <f t="shared" si="97"/>
        <v>#VALUE!</v>
      </c>
      <c r="BD1703" s="80">
        <f>日報入力!AU1703</f>
        <v>0</v>
      </c>
      <c r="BE1703" s="534" t="str">
        <f>IF(日報入力!AV1703,日報入力!AV1703,"")</f>
        <v/>
      </c>
      <c r="BF1703" s="534" t="str">
        <f>IF(日報入力!AW1703,日報入力!AW1703,"")</f>
        <v/>
      </c>
      <c r="BG1703" s="398" t="str">
        <f>IF(日報入力!G1703,日報入力!K1703*日報入力!D1703*日報入力!BC1703,"")</f>
        <v/>
      </c>
    </row>
    <row r="1704" spans="1:59" ht="20.25" hidden="1" customHeight="1" x14ac:dyDescent="0.15">
      <c r="A1704" s="302" t="str">
        <f>IF(日報入力!G1704="","",日報入力!G1704)</f>
        <v/>
      </c>
      <c r="B1704" s="291" t="str">
        <f>IF(日報入力!G1704="","",日報入力!H1704)</f>
        <v/>
      </c>
      <c r="C1704" s="291" t="str">
        <f>IF(日報入力!G1704="","",日報入力!I1704)</f>
        <v/>
      </c>
      <c r="D1704" s="291" t="str">
        <f>IF(日報入力!G1704="","",日報入力!J1704)</f>
        <v/>
      </c>
      <c r="E1704" s="291" t="str">
        <f>IF(日報入力!G1704="","",日報入力!K1704)</f>
        <v/>
      </c>
      <c r="F1704" s="291" t="str">
        <f>IF(日報入力!G1704="","",日報入力!L1704)</f>
        <v/>
      </c>
      <c r="G1704" s="291" t="str">
        <f>IF(日報入力!G1704="","",日報入力!L1704-日報入力!O1704-日報入力!P1704-日報入力!Q1704-日報入力!R1704-日報入力!S1704-日報入力!T1704-日報入力!U1704-日報入力!V1704-日報入力!W1704-日報入力!X1704-日報入力!Y1704-日報入力!Z1704)</f>
        <v/>
      </c>
      <c r="H1704" s="291" t="str">
        <f>IF(日報入力!G1704="","",IF(日報入力!M1704&gt;=0,日報入力!M1704*F1704,F1704))</f>
        <v/>
      </c>
      <c r="I1704" s="291" t="str">
        <f>IF(日報入力!G1704="","",日報入力!O1704)</f>
        <v/>
      </c>
      <c r="J1704" s="291" t="str">
        <f>IF(日報入力!G1704="","",日報入力!P1704)</f>
        <v/>
      </c>
      <c r="K1704" s="291" t="str">
        <f>IF(日報入力!G1704="","",日報入力!Q1704)</f>
        <v/>
      </c>
      <c r="L1704" s="291" t="str">
        <f>IF(日報入力!G1704="","",日報入力!R1704)</f>
        <v/>
      </c>
      <c r="M1704" s="291" t="str">
        <f>IF(日報入力!G1704="","",日報入力!S1704)</f>
        <v/>
      </c>
      <c r="N1704" s="291" t="str">
        <f>IF(日報入力!G1704="","",日報入力!T1704)</f>
        <v/>
      </c>
      <c r="O1704" s="291" t="str">
        <f>IF(日報入力!G1704="","",日報入力!U1704)</f>
        <v/>
      </c>
      <c r="P1704" s="291" t="str">
        <f>IF(日報入力!G1704="","",日報入力!V1704)</f>
        <v/>
      </c>
      <c r="Q1704" s="291" t="str">
        <f>IF(日報入力!G1704="","",日報入力!W1704)</f>
        <v/>
      </c>
      <c r="R1704" s="291" t="str">
        <f>IF(日報入力!G1704="","",日報入力!X1704)</f>
        <v/>
      </c>
      <c r="S1704" s="291" t="str">
        <f>IF(日報入力!G1704="","",日報入力!Y1704)</f>
        <v/>
      </c>
      <c r="T1704" s="291" t="str">
        <f>IF(日報入力!G1704="","",日報入力!Z1704)</f>
        <v/>
      </c>
      <c r="U1704" s="291" t="str">
        <f>IF(日報入力!G1704="","",日報入力!AA1704)</f>
        <v/>
      </c>
      <c r="V1704" s="378" t="str">
        <f>IF(日報入力!G1704="","",日報入力!AB1704)</f>
        <v/>
      </c>
      <c r="W1704" s="291" t="str">
        <f>IF(日報入力!G1704="","",日報入力!AC1704)</f>
        <v/>
      </c>
      <c r="X1704" s="291" t="str">
        <f>IF(日報入力!G1704="","",日報入力!AD1704)</f>
        <v/>
      </c>
      <c r="Y1704" s="291" t="str">
        <f>IF(日報入力!G1704="","",日報入力!AE1704)</f>
        <v/>
      </c>
      <c r="Z1704" s="291" t="str">
        <f>IF(日報入力!G1704="","",日報入力!AF1704)</f>
        <v/>
      </c>
      <c r="AA1704" s="291" t="str">
        <f>IF(日報入力!G1704="","",日報入力!AG1704)</f>
        <v/>
      </c>
      <c r="AB1704" s="291" t="str">
        <f>IF(日報入力!G1704="","",日報入力!AH1704)</f>
        <v/>
      </c>
      <c r="AC1704" s="291" t="str">
        <f>IF(日報入力!G1704="","",日報入力!AI1704)</f>
        <v/>
      </c>
      <c r="AD1704" s="291" t="str">
        <f>IF(日報入力!G1704="","",日報入力!AJ1704)</f>
        <v/>
      </c>
      <c r="AE1704" s="292" t="str">
        <f>IF(日報入力!G1704="","",日報入力!E1704)</f>
        <v/>
      </c>
      <c r="AF1704" s="293" t="str">
        <f>IF(日報入力!G1704="","",日報入力!AK1704)</f>
        <v/>
      </c>
      <c r="AG1704" s="293" t="str">
        <f>IF(日報入力!G1704="","",日報入力!AL1704)</f>
        <v/>
      </c>
      <c r="AH1704" s="293" t="str">
        <f>IF(日報入力!G1704="","",日報入力!AM1704)</f>
        <v/>
      </c>
      <c r="AI1704" s="294" t="str">
        <f>IF(日報入力!G1704&gt;0,日報入力!D1704*日報入力!K1704*日報入力!AL1704,"")</f>
        <v/>
      </c>
      <c r="AJ1704" s="294" t="str">
        <f>IF(日報入力!G1704&gt;0,日報入力!E1704*日報入力!AL1704,"")</f>
        <v/>
      </c>
      <c r="AK1704" s="294" t="str">
        <f>IF(日報入力!G1704&gt;0,AI1704-AJ1704,"")</f>
        <v/>
      </c>
      <c r="AL1704" s="292" t="str">
        <f>IF(日報入力!G1704&gt;0,日報入力!E1704*日報入力!AM1704,"")</f>
        <v/>
      </c>
      <c r="AM1704" s="292" t="str">
        <f>IF(日報入力!G1704&gt;0,日報入力!AB1704*日報入力!AM1704,"")</f>
        <v/>
      </c>
      <c r="AN1704" s="68" t="str">
        <f>IF(日報入力!G1704&gt;0,日報入力!C1704,"")</f>
        <v/>
      </c>
      <c r="AO1704" s="68" t="str">
        <f>日報入力!B1704</f>
        <v/>
      </c>
      <c r="AP1704" s="68" t="str">
        <f>IF(日報入力!AQ1704,日報入力!BA1704,"")</f>
        <v/>
      </c>
      <c r="AQ1704" s="68" t="str">
        <f>IF(日報入力!AR1704,日報入力!BB1704,"")</f>
        <v/>
      </c>
      <c r="AR1704" s="68" t="str">
        <f>IF(日報入力!AS1704,"N勤","")</f>
        <v/>
      </c>
      <c r="AS1704" s="295" t="e">
        <f t="shared" si="95"/>
        <v>#VALUE!</v>
      </c>
      <c r="AT1704" s="439" t="str">
        <f>日報入力!AY1704</f>
        <v/>
      </c>
      <c r="AU1704" s="518" t="str">
        <f>IF(日報入力!G1704,G1704*60/E1704,"")</f>
        <v/>
      </c>
      <c r="AV1704" s="528" t="str">
        <f>IF(日報入力!AT1704,日報入力!AT1704,"")</f>
        <v/>
      </c>
      <c r="AW1704" s="529" t="str">
        <f>IF(日報入力!AT1704,AE1704/日報入力!AT1704,"")</f>
        <v/>
      </c>
      <c r="AX1704" s="530" t="e">
        <f>IF(1&lt;日報集計!AT1704,AT1704/(((F1704-I1704-J1704-N1704-O1704)*60)/(E1704)),"")</f>
        <v>#VALUE!</v>
      </c>
      <c r="AY1704" s="664" t="str">
        <f>IF(日報入力!H1704,AT1704/(((F1704-J1704)*60)/E1704),"")</f>
        <v/>
      </c>
      <c r="AZ1704" s="664" t="str">
        <f>IF(日報入力!I1704,AT1704/((G1704*60)/E1704),"")</f>
        <v/>
      </c>
      <c r="BA1704" s="296" t="str">
        <f>IF(日報入力!G1704,G1704/F1704,"")</f>
        <v/>
      </c>
      <c r="BB1704" s="386" t="e">
        <f t="shared" si="96"/>
        <v>#VALUE!</v>
      </c>
      <c r="BC1704" s="386" t="e">
        <f t="shared" si="97"/>
        <v>#VALUE!</v>
      </c>
      <c r="BD1704" s="80">
        <f>日報入力!AU1704</f>
        <v>0</v>
      </c>
      <c r="BE1704" s="534" t="str">
        <f>IF(日報入力!AV1704,日報入力!AV1704,"")</f>
        <v/>
      </c>
      <c r="BF1704" s="534" t="str">
        <f>IF(日報入力!AW1704,日報入力!AW1704,"")</f>
        <v/>
      </c>
      <c r="BG1704" s="398" t="str">
        <f>IF(日報入力!G1704,日報入力!K1704*日報入力!D1704*日報入力!BC1704,"")</f>
        <v/>
      </c>
    </row>
    <row r="1705" spans="1:59" ht="20.25" hidden="1" customHeight="1" x14ac:dyDescent="0.15">
      <c r="A1705" s="302" t="str">
        <f>IF(日報入力!G1705="","",日報入力!G1705)</f>
        <v/>
      </c>
      <c r="B1705" s="291" t="str">
        <f>IF(日報入力!G1705="","",日報入力!H1705)</f>
        <v/>
      </c>
      <c r="C1705" s="291" t="str">
        <f>IF(日報入力!G1705="","",日報入力!I1705)</f>
        <v/>
      </c>
      <c r="D1705" s="291" t="str">
        <f>IF(日報入力!G1705="","",日報入力!J1705)</f>
        <v/>
      </c>
      <c r="E1705" s="291" t="str">
        <f>IF(日報入力!G1705="","",日報入力!K1705)</f>
        <v/>
      </c>
      <c r="F1705" s="291" t="str">
        <f>IF(日報入力!G1705="","",日報入力!L1705)</f>
        <v/>
      </c>
      <c r="G1705" s="291" t="str">
        <f>IF(日報入力!G1705="","",日報入力!L1705-日報入力!O1705-日報入力!P1705-日報入力!Q1705-日報入力!R1705-日報入力!S1705-日報入力!T1705-日報入力!U1705-日報入力!V1705-日報入力!W1705-日報入力!X1705-日報入力!Y1705-日報入力!Z1705)</f>
        <v/>
      </c>
      <c r="H1705" s="291" t="str">
        <f>IF(日報入力!G1705="","",IF(日報入力!M1705&gt;=0,日報入力!M1705*F1705,F1705))</f>
        <v/>
      </c>
      <c r="I1705" s="291" t="str">
        <f>IF(日報入力!G1705="","",日報入力!O1705)</f>
        <v/>
      </c>
      <c r="J1705" s="291" t="str">
        <f>IF(日報入力!G1705="","",日報入力!P1705)</f>
        <v/>
      </c>
      <c r="K1705" s="291" t="str">
        <f>IF(日報入力!G1705="","",日報入力!Q1705)</f>
        <v/>
      </c>
      <c r="L1705" s="291" t="str">
        <f>IF(日報入力!G1705="","",日報入力!R1705)</f>
        <v/>
      </c>
      <c r="M1705" s="291" t="str">
        <f>IF(日報入力!G1705="","",日報入力!S1705)</f>
        <v/>
      </c>
      <c r="N1705" s="291" t="str">
        <f>IF(日報入力!G1705="","",日報入力!T1705)</f>
        <v/>
      </c>
      <c r="O1705" s="291" t="str">
        <f>IF(日報入力!G1705="","",日報入力!U1705)</f>
        <v/>
      </c>
      <c r="P1705" s="291" t="str">
        <f>IF(日報入力!G1705="","",日報入力!V1705)</f>
        <v/>
      </c>
      <c r="Q1705" s="291" t="str">
        <f>IF(日報入力!G1705="","",日報入力!W1705)</f>
        <v/>
      </c>
      <c r="R1705" s="291" t="str">
        <f>IF(日報入力!G1705="","",日報入力!X1705)</f>
        <v/>
      </c>
      <c r="S1705" s="291" t="str">
        <f>IF(日報入力!G1705="","",日報入力!Y1705)</f>
        <v/>
      </c>
      <c r="T1705" s="291" t="str">
        <f>IF(日報入力!G1705="","",日報入力!Z1705)</f>
        <v/>
      </c>
      <c r="U1705" s="291" t="str">
        <f>IF(日報入力!G1705="","",日報入力!AA1705)</f>
        <v/>
      </c>
      <c r="V1705" s="378" t="str">
        <f>IF(日報入力!G1705="","",日報入力!AB1705)</f>
        <v/>
      </c>
      <c r="W1705" s="291" t="str">
        <f>IF(日報入力!G1705="","",日報入力!AC1705)</f>
        <v/>
      </c>
      <c r="X1705" s="291" t="str">
        <f>IF(日報入力!G1705="","",日報入力!AD1705)</f>
        <v/>
      </c>
      <c r="Y1705" s="291" t="str">
        <f>IF(日報入力!G1705="","",日報入力!AE1705)</f>
        <v/>
      </c>
      <c r="Z1705" s="291" t="str">
        <f>IF(日報入力!G1705="","",日報入力!AF1705)</f>
        <v/>
      </c>
      <c r="AA1705" s="291" t="str">
        <f>IF(日報入力!G1705="","",日報入力!AG1705)</f>
        <v/>
      </c>
      <c r="AB1705" s="291" t="str">
        <f>IF(日報入力!G1705="","",日報入力!AH1705)</f>
        <v/>
      </c>
      <c r="AC1705" s="291" t="str">
        <f>IF(日報入力!G1705="","",日報入力!AI1705)</f>
        <v/>
      </c>
      <c r="AD1705" s="291" t="str">
        <f>IF(日報入力!G1705="","",日報入力!AJ1705)</f>
        <v/>
      </c>
      <c r="AE1705" s="292" t="str">
        <f>IF(日報入力!G1705="","",日報入力!E1705)</f>
        <v/>
      </c>
      <c r="AF1705" s="293" t="str">
        <f>IF(日報入力!G1705="","",日報入力!AK1705)</f>
        <v/>
      </c>
      <c r="AG1705" s="293" t="str">
        <f>IF(日報入力!G1705="","",日報入力!AL1705)</f>
        <v/>
      </c>
      <c r="AH1705" s="293" t="str">
        <f>IF(日報入力!G1705="","",日報入力!AM1705)</f>
        <v/>
      </c>
      <c r="AI1705" s="294" t="str">
        <f>IF(日報入力!G1705&gt;0,日報入力!D1705*日報入力!K1705*日報入力!AL1705,"")</f>
        <v/>
      </c>
      <c r="AJ1705" s="294" t="str">
        <f>IF(日報入力!G1705&gt;0,日報入力!E1705*日報入力!AL1705,"")</f>
        <v/>
      </c>
      <c r="AK1705" s="294" t="str">
        <f>IF(日報入力!G1705&gt;0,AI1705-AJ1705,"")</f>
        <v/>
      </c>
      <c r="AL1705" s="292" t="str">
        <f>IF(日報入力!G1705&gt;0,日報入力!E1705*日報入力!AM1705,"")</f>
        <v/>
      </c>
      <c r="AM1705" s="292" t="str">
        <f>IF(日報入力!G1705&gt;0,日報入力!AB1705*日報入力!AM1705,"")</f>
        <v/>
      </c>
      <c r="AN1705" s="68" t="str">
        <f>IF(日報入力!G1705&gt;0,日報入力!C1705,"")</f>
        <v/>
      </c>
      <c r="AO1705" s="68" t="str">
        <f>日報入力!B1705</f>
        <v/>
      </c>
      <c r="AP1705" s="68" t="str">
        <f>IF(日報入力!AQ1705,日報入力!BA1705,"")</f>
        <v/>
      </c>
      <c r="AQ1705" s="68" t="str">
        <f>IF(日報入力!AR1705,日報入力!BB1705,"")</f>
        <v/>
      </c>
      <c r="AR1705" s="68" t="str">
        <f>IF(日報入力!AS1705,"N勤","")</f>
        <v/>
      </c>
      <c r="AS1705" s="295" t="e">
        <f t="shared" ref="AS1705:AS1745" si="98">IF(A1705,V1705/(AE1705+V1705),"")</f>
        <v>#VALUE!</v>
      </c>
      <c r="AT1705" s="439" t="str">
        <f>日報入力!AY1705</f>
        <v/>
      </c>
      <c r="AU1705" s="518" t="str">
        <f>IF(日報入力!G1705,G1705*60/E1705,"")</f>
        <v/>
      </c>
      <c r="AV1705" s="528" t="str">
        <f>IF(日報入力!AT1705,日報入力!AT1705,"")</f>
        <v/>
      </c>
      <c r="AW1705" s="529" t="str">
        <f>IF(日報入力!AT1705,AE1705/日報入力!AT1705,"")</f>
        <v/>
      </c>
      <c r="AX1705" s="530" t="e">
        <f>IF(1&lt;日報集計!AT1705,AT1705/(((F1705-I1705-J1705-N1705-O1705)*60)/(E1705)),"")</f>
        <v>#VALUE!</v>
      </c>
      <c r="AY1705" s="664" t="str">
        <f>IF(日報入力!H1705,AT1705/(((F1705-J1705)*60)/E1705),"")</f>
        <v/>
      </c>
      <c r="AZ1705" s="664" t="str">
        <f>IF(日報入力!I1705,AT1705/((G1705*60)/E1705),"")</f>
        <v/>
      </c>
      <c r="BA1705" s="296" t="str">
        <f>IF(日報入力!G1705,G1705/F1705,"")</f>
        <v/>
      </c>
      <c r="BB1705" s="386" t="e">
        <f t="shared" ref="BB1705:BB1745" si="99">AL1705/F1705*60</f>
        <v>#VALUE!</v>
      </c>
      <c r="BC1705" s="386" t="e">
        <f t="shared" ref="BC1705:BC1745" si="100">AL1705/H1705*60</f>
        <v>#VALUE!</v>
      </c>
      <c r="BD1705" s="80">
        <f>日報入力!AU1705</f>
        <v>0</v>
      </c>
      <c r="BE1705" s="534" t="str">
        <f>IF(日報入力!AV1705,日報入力!AV1705,"")</f>
        <v/>
      </c>
      <c r="BF1705" s="534" t="str">
        <f>IF(日報入力!AW1705,日報入力!AW1705,"")</f>
        <v/>
      </c>
      <c r="BG1705" s="398" t="str">
        <f>IF(日報入力!G1705,日報入力!K1705*日報入力!D1705*日報入力!BC1705,"")</f>
        <v/>
      </c>
    </row>
    <row r="1706" spans="1:59" ht="20.25" hidden="1" customHeight="1" x14ac:dyDescent="0.15">
      <c r="A1706" s="302" t="str">
        <f>IF(日報入力!G1706="","",日報入力!G1706)</f>
        <v/>
      </c>
      <c r="B1706" s="291" t="str">
        <f>IF(日報入力!G1706="","",日報入力!H1706)</f>
        <v/>
      </c>
      <c r="C1706" s="291" t="str">
        <f>IF(日報入力!G1706="","",日報入力!I1706)</f>
        <v/>
      </c>
      <c r="D1706" s="291" t="str">
        <f>IF(日報入力!G1706="","",日報入力!J1706)</f>
        <v/>
      </c>
      <c r="E1706" s="291" t="str">
        <f>IF(日報入力!G1706="","",日報入力!K1706)</f>
        <v/>
      </c>
      <c r="F1706" s="291" t="str">
        <f>IF(日報入力!G1706="","",日報入力!L1706)</f>
        <v/>
      </c>
      <c r="G1706" s="291" t="str">
        <f>IF(日報入力!G1706="","",日報入力!L1706-日報入力!O1706-日報入力!P1706-日報入力!Q1706-日報入力!R1706-日報入力!S1706-日報入力!T1706-日報入力!U1706-日報入力!V1706-日報入力!W1706-日報入力!X1706-日報入力!Y1706-日報入力!Z1706)</f>
        <v/>
      </c>
      <c r="H1706" s="291" t="str">
        <f>IF(日報入力!G1706="","",IF(日報入力!M1706&gt;=0,日報入力!M1706*F1706,F1706))</f>
        <v/>
      </c>
      <c r="I1706" s="291" t="str">
        <f>IF(日報入力!G1706="","",日報入力!O1706)</f>
        <v/>
      </c>
      <c r="J1706" s="291" t="str">
        <f>IF(日報入力!G1706="","",日報入力!P1706)</f>
        <v/>
      </c>
      <c r="K1706" s="291" t="str">
        <f>IF(日報入力!G1706="","",日報入力!Q1706)</f>
        <v/>
      </c>
      <c r="L1706" s="291" t="str">
        <f>IF(日報入力!G1706="","",日報入力!R1706)</f>
        <v/>
      </c>
      <c r="M1706" s="291" t="str">
        <f>IF(日報入力!G1706="","",日報入力!S1706)</f>
        <v/>
      </c>
      <c r="N1706" s="291" t="str">
        <f>IF(日報入力!G1706="","",日報入力!T1706)</f>
        <v/>
      </c>
      <c r="O1706" s="291" t="str">
        <f>IF(日報入力!G1706="","",日報入力!U1706)</f>
        <v/>
      </c>
      <c r="P1706" s="291" t="str">
        <f>IF(日報入力!G1706="","",日報入力!V1706)</f>
        <v/>
      </c>
      <c r="Q1706" s="291" t="str">
        <f>IF(日報入力!G1706="","",日報入力!W1706)</f>
        <v/>
      </c>
      <c r="R1706" s="291" t="str">
        <f>IF(日報入力!G1706="","",日報入力!X1706)</f>
        <v/>
      </c>
      <c r="S1706" s="291" t="str">
        <f>IF(日報入力!G1706="","",日報入力!Y1706)</f>
        <v/>
      </c>
      <c r="T1706" s="291" t="str">
        <f>IF(日報入力!G1706="","",日報入力!Z1706)</f>
        <v/>
      </c>
      <c r="U1706" s="291" t="str">
        <f>IF(日報入力!G1706="","",日報入力!AA1706)</f>
        <v/>
      </c>
      <c r="V1706" s="378" t="str">
        <f>IF(日報入力!G1706="","",日報入力!AB1706)</f>
        <v/>
      </c>
      <c r="W1706" s="291" t="str">
        <f>IF(日報入力!G1706="","",日報入力!AC1706)</f>
        <v/>
      </c>
      <c r="X1706" s="291" t="str">
        <f>IF(日報入力!G1706="","",日報入力!AD1706)</f>
        <v/>
      </c>
      <c r="Y1706" s="291" t="str">
        <f>IF(日報入力!G1706="","",日報入力!AE1706)</f>
        <v/>
      </c>
      <c r="Z1706" s="291" t="str">
        <f>IF(日報入力!G1706="","",日報入力!AF1706)</f>
        <v/>
      </c>
      <c r="AA1706" s="291" t="str">
        <f>IF(日報入力!G1706="","",日報入力!AG1706)</f>
        <v/>
      </c>
      <c r="AB1706" s="291" t="str">
        <f>IF(日報入力!G1706="","",日報入力!AH1706)</f>
        <v/>
      </c>
      <c r="AC1706" s="291" t="str">
        <f>IF(日報入力!G1706="","",日報入力!AI1706)</f>
        <v/>
      </c>
      <c r="AD1706" s="291" t="str">
        <f>IF(日報入力!G1706="","",日報入力!AJ1706)</f>
        <v/>
      </c>
      <c r="AE1706" s="292" t="str">
        <f>IF(日報入力!G1706="","",日報入力!E1706)</f>
        <v/>
      </c>
      <c r="AF1706" s="293" t="str">
        <f>IF(日報入力!G1706="","",日報入力!AK1706)</f>
        <v/>
      </c>
      <c r="AG1706" s="293" t="str">
        <f>IF(日報入力!G1706="","",日報入力!AL1706)</f>
        <v/>
      </c>
      <c r="AH1706" s="293" t="str">
        <f>IF(日報入力!G1706="","",日報入力!AM1706)</f>
        <v/>
      </c>
      <c r="AI1706" s="294" t="str">
        <f>IF(日報入力!G1706&gt;0,日報入力!D1706*日報入力!K1706*日報入力!AL1706,"")</f>
        <v/>
      </c>
      <c r="AJ1706" s="294" t="str">
        <f>IF(日報入力!G1706&gt;0,日報入力!E1706*日報入力!AL1706,"")</f>
        <v/>
      </c>
      <c r="AK1706" s="294" t="str">
        <f>IF(日報入力!G1706&gt;0,AI1706-AJ1706,"")</f>
        <v/>
      </c>
      <c r="AL1706" s="292" t="str">
        <f>IF(日報入力!G1706&gt;0,日報入力!E1706*日報入力!AM1706,"")</f>
        <v/>
      </c>
      <c r="AM1706" s="292" t="str">
        <f>IF(日報入力!G1706&gt;0,日報入力!AB1706*日報入力!AM1706,"")</f>
        <v/>
      </c>
      <c r="AN1706" s="68" t="str">
        <f>IF(日報入力!G1706&gt;0,日報入力!C1706,"")</f>
        <v/>
      </c>
      <c r="AO1706" s="68" t="str">
        <f>日報入力!B1706</f>
        <v/>
      </c>
      <c r="AP1706" s="68" t="str">
        <f>IF(日報入力!AQ1706,日報入力!BA1706,"")</f>
        <v/>
      </c>
      <c r="AQ1706" s="68" t="str">
        <f>IF(日報入力!AR1706,日報入力!BB1706,"")</f>
        <v/>
      </c>
      <c r="AR1706" s="68" t="str">
        <f>IF(日報入力!AS1706,"N勤","")</f>
        <v/>
      </c>
      <c r="AS1706" s="295" t="e">
        <f t="shared" si="98"/>
        <v>#VALUE!</v>
      </c>
      <c r="AT1706" s="439" t="str">
        <f>日報入力!AY1706</f>
        <v/>
      </c>
      <c r="AU1706" s="518" t="str">
        <f>IF(日報入力!G1706,G1706*60/E1706,"")</f>
        <v/>
      </c>
      <c r="AV1706" s="528" t="str">
        <f>IF(日報入力!AT1706,日報入力!AT1706,"")</f>
        <v/>
      </c>
      <c r="AW1706" s="529" t="str">
        <f>IF(日報入力!AT1706,AE1706/日報入力!AT1706,"")</f>
        <v/>
      </c>
      <c r="AX1706" s="530" t="e">
        <f>IF(1&lt;日報集計!AT1706,AT1706/(((F1706-I1706-J1706-N1706-O1706)*60)/(E1706)),"")</f>
        <v>#VALUE!</v>
      </c>
      <c r="AY1706" s="664" t="str">
        <f>IF(日報入力!H1706,AT1706/(((F1706-J1706)*60)/E1706),"")</f>
        <v/>
      </c>
      <c r="AZ1706" s="664" t="str">
        <f>IF(日報入力!I1706,AT1706/((G1706*60)/E1706),"")</f>
        <v/>
      </c>
      <c r="BA1706" s="296" t="str">
        <f>IF(日報入力!G1706,G1706/F1706,"")</f>
        <v/>
      </c>
      <c r="BB1706" s="386" t="e">
        <f t="shared" si="99"/>
        <v>#VALUE!</v>
      </c>
      <c r="BC1706" s="386" t="e">
        <f t="shared" si="100"/>
        <v>#VALUE!</v>
      </c>
      <c r="BD1706" s="80">
        <f>日報入力!AU1706</f>
        <v>0</v>
      </c>
      <c r="BE1706" s="534" t="str">
        <f>IF(日報入力!AV1706,日報入力!AV1706,"")</f>
        <v/>
      </c>
      <c r="BF1706" s="534" t="str">
        <f>IF(日報入力!AW1706,日報入力!AW1706,"")</f>
        <v/>
      </c>
      <c r="BG1706" s="398" t="str">
        <f>IF(日報入力!G1706,日報入力!K1706*日報入力!D1706*日報入力!BC1706,"")</f>
        <v/>
      </c>
    </row>
    <row r="1707" spans="1:59" ht="20.25" hidden="1" customHeight="1" x14ac:dyDescent="0.15">
      <c r="A1707" s="302" t="str">
        <f>IF(日報入力!G1707="","",日報入力!G1707)</f>
        <v/>
      </c>
      <c r="B1707" s="291" t="str">
        <f>IF(日報入力!G1707="","",日報入力!H1707)</f>
        <v/>
      </c>
      <c r="C1707" s="291" t="str">
        <f>IF(日報入力!G1707="","",日報入力!I1707)</f>
        <v/>
      </c>
      <c r="D1707" s="291" t="str">
        <f>IF(日報入力!G1707="","",日報入力!J1707)</f>
        <v/>
      </c>
      <c r="E1707" s="291" t="str">
        <f>IF(日報入力!G1707="","",日報入力!K1707)</f>
        <v/>
      </c>
      <c r="F1707" s="291" t="str">
        <f>IF(日報入力!G1707="","",日報入力!L1707)</f>
        <v/>
      </c>
      <c r="G1707" s="291" t="str">
        <f>IF(日報入力!G1707="","",日報入力!L1707-日報入力!O1707-日報入力!P1707-日報入力!Q1707-日報入力!R1707-日報入力!S1707-日報入力!T1707-日報入力!U1707-日報入力!V1707-日報入力!W1707-日報入力!X1707-日報入力!Y1707-日報入力!Z1707)</f>
        <v/>
      </c>
      <c r="H1707" s="291" t="str">
        <f>IF(日報入力!G1707="","",IF(日報入力!M1707&gt;=0,日報入力!M1707*F1707,F1707))</f>
        <v/>
      </c>
      <c r="I1707" s="291" t="str">
        <f>IF(日報入力!G1707="","",日報入力!O1707)</f>
        <v/>
      </c>
      <c r="J1707" s="291" t="str">
        <f>IF(日報入力!G1707="","",日報入力!P1707)</f>
        <v/>
      </c>
      <c r="K1707" s="291" t="str">
        <f>IF(日報入力!G1707="","",日報入力!Q1707)</f>
        <v/>
      </c>
      <c r="L1707" s="291" t="str">
        <f>IF(日報入力!G1707="","",日報入力!R1707)</f>
        <v/>
      </c>
      <c r="M1707" s="291" t="str">
        <f>IF(日報入力!G1707="","",日報入力!S1707)</f>
        <v/>
      </c>
      <c r="N1707" s="291" t="str">
        <f>IF(日報入力!G1707="","",日報入力!T1707)</f>
        <v/>
      </c>
      <c r="O1707" s="291" t="str">
        <f>IF(日報入力!G1707="","",日報入力!U1707)</f>
        <v/>
      </c>
      <c r="P1707" s="291" t="str">
        <f>IF(日報入力!G1707="","",日報入力!V1707)</f>
        <v/>
      </c>
      <c r="Q1707" s="291" t="str">
        <f>IF(日報入力!G1707="","",日報入力!W1707)</f>
        <v/>
      </c>
      <c r="R1707" s="291" t="str">
        <f>IF(日報入力!G1707="","",日報入力!X1707)</f>
        <v/>
      </c>
      <c r="S1707" s="291" t="str">
        <f>IF(日報入力!G1707="","",日報入力!Y1707)</f>
        <v/>
      </c>
      <c r="T1707" s="291" t="str">
        <f>IF(日報入力!G1707="","",日報入力!Z1707)</f>
        <v/>
      </c>
      <c r="U1707" s="291" t="str">
        <f>IF(日報入力!G1707="","",日報入力!AA1707)</f>
        <v/>
      </c>
      <c r="V1707" s="378" t="str">
        <f>IF(日報入力!G1707="","",日報入力!AB1707)</f>
        <v/>
      </c>
      <c r="W1707" s="291" t="str">
        <f>IF(日報入力!G1707="","",日報入力!AC1707)</f>
        <v/>
      </c>
      <c r="X1707" s="291" t="str">
        <f>IF(日報入力!G1707="","",日報入力!AD1707)</f>
        <v/>
      </c>
      <c r="Y1707" s="291" t="str">
        <f>IF(日報入力!G1707="","",日報入力!AE1707)</f>
        <v/>
      </c>
      <c r="Z1707" s="291" t="str">
        <f>IF(日報入力!G1707="","",日報入力!AF1707)</f>
        <v/>
      </c>
      <c r="AA1707" s="291" t="str">
        <f>IF(日報入力!G1707="","",日報入力!AG1707)</f>
        <v/>
      </c>
      <c r="AB1707" s="291" t="str">
        <f>IF(日報入力!G1707="","",日報入力!AH1707)</f>
        <v/>
      </c>
      <c r="AC1707" s="291" t="str">
        <f>IF(日報入力!G1707="","",日報入力!AI1707)</f>
        <v/>
      </c>
      <c r="AD1707" s="291" t="str">
        <f>IF(日報入力!G1707="","",日報入力!AJ1707)</f>
        <v/>
      </c>
      <c r="AE1707" s="292" t="str">
        <f>IF(日報入力!G1707="","",日報入力!E1707)</f>
        <v/>
      </c>
      <c r="AF1707" s="293" t="str">
        <f>IF(日報入力!G1707="","",日報入力!AK1707)</f>
        <v/>
      </c>
      <c r="AG1707" s="293" t="str">
        <f>IF(日報入力!G1707="","",日報入力!AL1707)</f>
        <v/>
      </c>
      <c r="AH1707" s="293" t="str">
        <f>IF(日報入力!G1707="","",日報入力!AM1707)</f>
        <v/>
      </c>
      <c r="AI1707" s="294" t="str">
        <f>IF(日報入力!G1707&gt;0,日報入力!D1707*日報入力!K1707*日報入力!AL1707,"")</f>
        <v/>
      </c>
      <c r="AJ1707" s="294" t="str">
        <f>IF(日報入力!G1707&gt;0,日報入力!E1707*日報入力!AL1707,"")</f>
        <v/>
      </c>
      <c r="AK1707" s="294" t="str">
        <f>IF(日報入力!G1707&gt;0,AI1707-AJ1707,"")</f>
        <v/>
      </c>
      <c r="AL1707" s="292" t="str">
        <f>IF(日報入力!G1707&gt;0,日報入力!E1707*日報入力!AM1707,"")</f>
        <v/>
      </c>
      <c r="AM1707" s="292" t="str">
        <f>IF(日報入力!G1707&gt;0,日報入力!AB1707*日報入力!AM1707,"")</f>
        <v/>
      </c>
      <c r="AN1707" s="68" t="str">
        <f>IF(日報入力!G1707&gt;0,日報入力!C1707,"")</f>
        <v/>
      </c>
      <c r="AO1707" s="68" t="str">
        <f>日報入力!B1707</f>
        <v/>
      </c>
      <c r="AP1707" s="68" t="str">
        <f>IF(日報入力!AQ1707,日報入力!BA1707,"")</f>
        <v/>
      </c>
      <c r="AQ1707" s="68" t="str">
        <f>IF(日報入力!AR1707,日報入力!BB1707,"")</f>
        <v/>
      </c>
      <c r="AR1707" s="68" t="str">
        <f>IF(日報入力!AS1707,"N勤","")</f>
        <v/>
      </c>
      <c r="AS1707" s="295" t="e">
        <f t="shared" si="98"/>
        <v>#VALUE!</v>
      </c>
      <c r="AT1707" s="439" t="str">
        <f>日報入力!AY1707</f>
        <v/>
      </c>
      <c r="AU1707" s="518" t="str">
        <f>IF(日報入力!G1707,G1707*60/E1707,"")</f>
        <v/>
      </c>
      <c r="AV1707" s="528" t="str">
        <f>IF(日報入力!AT1707,日報入力!AT1707,"")</f>
        <v/>
      </c>
      <c r="AW1707" s="529" t="str">
        <f>IF(日報入力!AT1707,AE1707/日報入力!AT1707,"")</f>
        <v/>
      </c>
      <c r="AX1707" s="530" t="e">
        <f>IF(1&lt;日報集計!AT1707,AT1707/(((F1707-I1707-J1707-N1707-O1707)*60)/(E1707)),"")</f>
        <v>#VALUE!</v>
      </c>
      <c r="AY1707" s="664" t="str">
        <f>IF(日報入力!H1707,AT1707/(((F1707-J1707)*60)/E1707),"")</f>
        <v/>
      </c>
      <c r="AZ1707" s="664" t="str">
        <f>IF(日報入力!I1707,AT1707/((G1707*60)/E1707),"")</f>
        <v/>
      </c>
      <c r="BA1707" s="296" t="str">
        <f>IF(日報入力!G1707,G1707/F1707,"")</f>
        <v/>
      </c>
      <c r="BB1707" s="386" t="e">
        <f t="shared" si="99"/>
        <v>#VALUE!</v>
      </c>
      <c r="BC1707" s="386" t="e">
        <f t="shared" si="100"/>
        <v>#VALUE!</v>
      </c>
      <c r="BD1707" s="80">
        <f>日報入力!AU1707</f>
        <v>0</v>
      </c>
      <c r="BE1707" s="534" t="str">
        <f>IF(日報入力!AV1707,日報入力!AV1707,"")</f>
        <v/>
      </c>
      <c r="BF1707" s="534" t="str">
        <f>IF(日報入力!AW1707,日報入力!AW1707,"")</f>
        <v/>
      </c>
      <c r="BG1707" s="398" t="str">
        <f>IF(日報入力!G1707,日報入力!K1707*日報入力!D1707*日報入力!BC1707,"")</f>
        <v/>
      </c>
    </row>
    <row r="1708" spans="1:59" ht="20.25" hidden="1" customHeight="1" x14ac:dyDescent="0.15">
      <c r="A1708" s="302" t="str">
        <f>IF(日報入力!G1708="","",日報入力!G1708)</f>
        <v/>
      </c>
      <c r="B1708" s="291" t="str">
        <f>IF(日報入力!G1708="","",日報入力!H1708)</f>
        <v/>
      </c>
      <c r="C1708" s="291" t="str">
        <f>IF(日報入力!G1708="","",日報入力!I1708)</f>
        <v/>
      </c>
      <c r="D1708" s="291" t="str">
        <f>IF(日報入力!G1708="","",日報入力!J1708)</f>
        <v/>
      </c>
      <c r="E1708" s="291" t="str">
        <f>IF(日報入力!G1708="","",日報入力!K1708)</f>
        <v/>
      </c>
      <c r="F1708" s="291" t="str">
        <f>IF(日報入力!G1708="","",日報入力!L1708)</f>
        <v/>
      </c>
      <c r="G1708" s="291" t="str">
        <f>IF(日報入力!G1708="","",日報入力!L1708-日報入力!O1708-日報入力!P1708-日報入力!Q1708-日報入力!R1708-日報入力!S1708-日報入力!T1708-日報入力!U1708-日報入力!V1708-日報入力!W1708-日報入力!X1708-日報入力!Y1708-日報入力!Z1708)</f>
        <v/>
      </c>
      <c r="H1708" s="291" t="str">
        <f>IF(日報入力!G1708="","",IF(日報入力!M1708&gt;=0,日報入力!M1708*F1708,F1708))</f>
        <v/>
      </c>
      <c r="I1708" s="291" t="str">
        <f>IF(日報入力!G1708="","",日報入力!O1708)</f>
        <v/>
      </c>
      <c r="J1708" s="291" t="str">
        <f>IF(日報入力!G1708="","",日報入力!P1708)</f>
        <v/>
      </c>
      <c r="K1708" s="291" t="str">
        <f>IF(日報入力!G1708="","",日報入力!Q1708)</f>
        <v/>
      </c>
      <c r="L1708" s="291" t="str">
        <f>IF(日報入力!G1708="","",日報入力!R1708)</f>
        <v/>
      </c>
      <c r="M1708" s="291" t="str">
        <f>IF(日報入力!G1708="","",日報入力!S1708)</f>
        <v/>
      </c>
      <c r="N1708" s="291" t="str">
        <f>IF(日報入力!G1708="","",日報入力!T1708)</f>
        <v/>
      </c>
      <c r="O1708" s="291" t="str">
        <f>IF(日報入力!G1708="","",日報入力!U1708)</f>
        <v/>
      </c>
      <c r="P1708" s="291" t="str">
        <f>IF(日報入力!G1708="","",日報入力!V1708)</f>
        <v/>
      </c>
      <c r="Q1708" s="291" t="str">
        <f>IF(日報入力!G1708="","",日報入力!W1708)</f>
        <v/>
      </c>
      <c r="R1708" s="291" t="str">
        <f>IF(日報入力!G1708="","",日報入力!X1708)</f>
        <v/>
      </c>
      <c r="S1708" s="291" t="str">
        <f>IF(日報入力!G1708="","",日報入力!Y1708)</f>
        <v/>
      </c>
      <c r="T1708" s="291" t="str">
        <f>IF(日報入力!G1708="","",日報入力!Z1708)</f>
        <v/>
      </c>
      <c r="U1708" s="291" t="str">
        <f>IF(日報入力!G1708="","",日報入力!AA1708)</f>
        <v/>
      </c>
      <c r="V1708" s="378" t="str">
        <f>IF(日報入力!G1708="","",日報入力!AB1708)</f>
        <v/>
      </c>
      <c r="W1708" s="291" t="str">
        <f>IF(日報入力!G1708="","",日報入力!AC1708)</f>
        <v/>
      </c>
      <c r="X1708" s="291" t="str">
        <f>IF(日報入力!G1708="","",日報入力!AD1708)</f>
        <v/>
      </c>
      <c r="Y1708" s="291" t="str">
        <f>IF(日報入力!G1708="","",日報入力!AE1708)</f>
        <v/>
      </c>
      <c r="Z1708" s="291" t="str">
        <f>IF(日報入力!G1708="","",日報入力!AF1708)</f>
        <v/>
      </c>
      <c r="AA1708" s="291" t="str">
        <f>IF(日報入力!G1708="","",日報入力!AG1708)</f>
        <v/>
      </c>
      <c r="AB1708" s="291" t="str">
        <f>IF(日報入力!G1708="","",日報入力!AH1708)</f>
        <v/>
      </c>
      <c r="AC1708" s="291" t="str">
        <f>IF(日報入力!G1708="","",日報入力!AI1708)</f>
        <v/>
      </c>
      <c r="AD1708" s="291" t="str">
        <f>IF(日報入力!G1708="","",日報入力!AJ1708)</f>
        <v/>
      </c>
      <c r="AE1708" s="292" t="str">
        <f>IF(日報入力!G1708="","",日報入力!E1708)</f>
        <v/>
      </c>
      <c r="AF1708" s="293" t="str">
        <f>IF(日報入力!G1708="","",日報入力!AK1708)</f>
        <v/>
      </c>
      <c r="AG1708" s="293" t="str">
        <f>IF(日報入力!G1708="","",日報入力!AL1708)</f>
        <v/>
      </c>
      <c r="AH1708" s="293" t="str">
        <f>IF(日報入力!G1708="","",日報入力!AM1708)</f>
        <v/>
      </c>
      <c r="AI1708" s="294" t="str">
        <f>IF(日報入力!G1708&gt;0,日報入力!D1708*日報入力!K1708*日報入力!AL1708,"")</f>
        <v/>
      </c>
      <c r="AJ1708" s="294" t="str">
        <f>IF(日報入力!G1708&gt;0,日報入力!E1708*日報入力!AL1708,"")</f>
        <v/>
      </c>
      <c r="AK1708" s="294" t="str">
        <f>IF(日報入力!G1708&gt;0,AI1708-AJ1708,"")</f>
        <v/>
      </c>
      <c r="AL1708" s="292" t="str">
        <f>IF(日報入力!G1708&gt;0,日報入力!E1708*日報入力!AM1708,"")</f>
        <v/>
      </c>
      <c r="AM1708" s="292" t="str">
        <f>IF(日報入力!G1708&gt;0,日報入力!AB1708*日報入力!AM1708,"")</f>
        <v/>
      </c>
      <c r="AN1708" s="68" t="str">
        <f>IF(日報入力!G1708&gt;0,日報入力!C1708,"")</f>
        <v/>
      </c>
      <c r="AO1708" s="68" t="str">
        <f>日報入力!B1708</f>
        <v/>
      </c>
      <c r="AP1708" s="68" t="str">
        <f>IF(日報入力!AQ1708,日報入力!BA1708,"")</f>
        <v/>
      </c>
      <c r="AQ1708" s="68" t="str">
        <f>IF(日報入力!AR1708,日報入力!BB1708,"")</f>
        <v/>
      </c>
      <c r="AR1708" s="68" t="str">
        <f>IF(日報入力!AS1708,"N勤","")</f>
        <v/>
      </c>
      <c r="AS1708" s="295" t="e">
        <f t="shared" si="98"/>
        <v>#VALUE!</v>
      </c>
      <c r="AT1708" s="439" t="str">
        <f>日報入力!AY1708</f>
        <v/>
      </c>
      <c r="AU1708" s="518" t="str">
        <f>IF(日報入力!G1708,G1708*60/E1708,"")</f>
        <v/>
      </c>
      <c r="AV1708" s="528" t="str">
        <f>IF(日報入力!AT1708,日報入力!AT1708,"")</f>
        <v/>
      </c>
      <c r="AW1708" s="529" t="str">
        <f>IF(日報入力!AT1708,AE1708/日報入力!AT1708,"")</f>
        <v/>
      </c>
      <c r="AX1708" s="530" t="e">
        <f>IF(1&lt;日報集計!AT1708,AT1708/(((F1708-I1708-J1708-N1708-O1708)*60)/(E1708)),"")</f>
        <v>#VALUE!</v>
      </c>
      <c r="AY1708" s="664" t="str">
        <f>IF(日報入力!H1708,AT1708/(((F1708-J1708)*60)/E1708),"")</f>
        <v/>
      </c>
      <c r="AZ1708" s="664" t="str">
        <f>IF(日報入力!I1708,AT1708/((G1708*60)/E1708),"")</f>
        <v/>
      </c>
      <c r="BA1708" s="296" t="str">
        <f>IF(日報入力!G1708,G1708/F1708,"")</f>
        <v/>
      </c>
      <c r="BB1708" s="386" t="e">
        <f t="shared" si="99"/>
        <v>#VALUE!</v>
      </c>
      <c r="BC1708" s="386" t="e">
        <f t="shared" si="100"/>
        <v>#VALUE!</v>
      </c>
      <c r="BD1708" s="80">
        <f>日報入力!AU1708</f>
        <v>0</v>
      </c>
      <c r="BE1708" s="534" t="str">
        <f>IF(日報入力!AV1708,日報入力!AV1708,"")</f>
        <v/>
      </c>
      <c r="BF1708" s="534" t="str">
        <f>IF(日報入力!AW1708,日報入力!AW1708,"")</f>
        <v/>
      </c>
      <c r="BG1708" s="398" t="str">
        <f>IF(日報入力!G1708,日報入力!K1708*日報入力!D1708*日報入力!BC1708,"")</f>
        <v/>
      </c>
    </row>
    <row r="1709" spans="1:59" ht="20.25" hidden="1" customHeight="1" x14ac:dyDescent="0.15">
      <c r="A1709" s="302" t="str">
        <f>IF(日報入力!G1709="","",日報入力!G1709)</f>
        <v/>
      </c>
      <c r="B1709" s="291" t="str">
        <f>IF(日報入力!G1709="","",日報入力!H1709)</f>
        <v/>
      </c>
      <c r="C1709" s="291" t="str">
        <f>IF(日報入力!G1709="","",日報入力!I1709)</f>
        <v/>
      </c>
      <c r="D1709" s="291" t="str">
        <f>IF(日報入力!G1709="","",日報入力!J1709)</f>
        <v/>
      </c>
      <c r="E1709" s="291" t="str">
        <f>IF(日報入力!G1709="","",日報入力!K1709)</f>
        <v/>
      </c>
      <c r="F1709" s="291" t="str">
        <f>IF(日報入力!G1709="","",日報入力!L1709)</f>
        <v/>
      </c>
      <c r="G1709" s="291" t="str">
        <f>IF(日報入力!G1709="","",日報入力!L1709-日報入力!O1709-日報入力!P1709-日報入力!Q1709-日報入力!R1709-日報入力!S1709-日報入力!T1709-日報入力!U1709-日報入力!V1709-日報入力!W1709-日報入力!X1709-日報入力!Y1709-日報入力!Z1709)</f>
        <v/>
      </c>
      <c r="H1709" s="291" t="str">
        <f>IF(日報入力!G1709="","",IF(日報入力!M1709&gt;=0,日報入力!M1709*F1709,F1709))</f>
        <v/>
      </c>
      <c r="I1709" s="291" t="str">
        <f>IF(日報入力!G1709="","",日報入力!O1709)</f>
        <v/>
      </c>
      <c r="J1709" s="291" t="str">
        <f>IF(日報入力!G1709="","",日報入力!P1709)</f>
        <v/>
      </c>
      <c r="K1709" s="291" t="str">
        <f>IF(日報入力!G1709="","",日報入力!Q1709)</f>
        <v/>
      </c>
      <c r="L1709" s="291" t="str">
        <f>IF(日報入力!G1709="","",日報入力!R1709)</f>
        <v/>
      </c>
      <c r="M1709" s="291" t="str">
        <f>IF(日報入力!G1709="","",日報入力!S1709)</f>
        <v/>
      </c>
      <c r="N1709" s="291" t="str">
        <f>IF(日報入力!G1709="","",日報入力!T1709)</f>
        <v/>
      </c>
      <c r="O1709" s="291" t="str">
        <f>IF(日報入力!G1709="","",日報入力!U1709)</f>
        <v/>
      </c>
      <c r="P1709" s="291" t="str">
        <f>IF(日報入力!G1709="","",日報入力!V1709)</f>
        <v/>
      </c>
      <c r="Q1709" s="291" t="str">
        <f>IF(日報入力!G1709="","",日報入力!W1709)</f>
        <v/>
      </c>
      <c r="R1709" s="291" t="str">
        <f>IF(日報入力!G1709="","",日報入力!X1709)</f>
        <v/>
      </c>
      <c r="S1709" s="291" t="str">
        <f>IF(日報入力!G1709="","",日報入力!Y1709)</f>
        <v/>
      </c>
      <c r="T1709" s="291" t="str">
        <f>IF(日報入力!G1709="","",日報入力!Z1709)</f>
        <v/>
      </c>
      <c r="U1709" s="291" t="str">
        <f>IF(日報入力!G1709="","",日報入力!AA1709)</f>
        <v/>
      </c>
      <c r="V1709" s="378" t="str">
        <f>IF(日報入力!G1709="","",日報入力!AB1709)</f>
        <v/>
      </c>
      <c r="W1709" s="291" t="str">
        <f>IF(日報入力!G1709="","",日報入力!AC1709)</f>
        <v/>
      </c>
      <c r="X1709" s="291" t="str">
        <f>IF(日報入力!G1709="","",日報入力!AD1709)</f>
        <v/>
      </c>
      <c r="Y1709" s="291" t="str">
        <f>IF(日報入力!G1709="","",日報入力!AE1709)</f>
        <v/>
      </c>
      <c r="Z1709" s="291" t="str">
        <f>IF(日報入力!G1709="","",日報入力!AF1709)</f>
        <v/>
      </c>
      <c r="AA1709" s="291" t="str">
        <f>IF(日報入力!G1709="","",日報入力!AG1709)</f>
        <v/>
      </c>
      <c r="AB1709" s="291" t="str">
        <f>IF(日報入力!G1709="","",日報入力!AH1709)</f>
        <v/>
      </c>
      <c r="AC1709" s="291" t="str">
        <f>IF(日報入力!G1709="","",日報入力!AI1709)</f>
        <v/>
      </c>
      <c r="AD1709" s="291" t="str">
        <f>IF(日報入力!G1709="","",日報入力!AJ1709)</f>
        <v/>
      </c>
      <c r="AE1709" s="292" t="str">
        <f>IF(日報入力!G1709="","",日報入力!E1709)</f>
        <v/>
      </c>
      <c r="AF1709" s="293" t="str">
        <f>IF(日報入力!G1709="","",日報入力!AK1709)</f>
        <v/>
      </c>
      <c r="AG1709" s="293" t="str">
        <f>IF(日報入力!G1709="","",日報入力!AL1709)</f>
        <v/>
      </c>
      <c r="AH1709" s="293" t="str">
        <f>IF(日報入力!G1709="","",日報入力!AM1709)</f>
        <v/>
      </c>
      <c r="AI1709" s="294" t="str">
        <f>IF(日報入力!G1709&gt;0,日報入力!D1709*日報入力!K1709*日報入力!AL1709,"")</f>
        <v/>
      </c>
      <c r="AJ1709" s="294" t="str">
        <f>IF(日報入力!G1709&gt;0,日報入力!E1709*日報入力!AL1709,"")</f>
        <v/>
      </c>
      <c r="AK1709" s="294" t="str">
        <f>IF(日報入力!G1709&gt;0,AI1709-AJ1709,"")</f>
        <v/>
      </c>
      <c r="AL1709" s="292" t="str">
        <f>IF(日報入力!G1709&gt;0,日報入力!E1709*日報入力!AM1709,"")</f>
        <v/>
      </c>
      <c r="AM1709" s="292" t="str">
        <f>IF(日報入力!G1709&gt;0,日報入力!AB1709*日報入力!AM1709,"")</f>
        <v/>
      </c>
      <c r="AN1709" s="68" t="str">
        <f>IF(日報入力!G1709&gt;0,日報入力!C1709,"")</f>
        <v/>
      </c>
      <c r="AO1709" s="68" t="str">
        <f>日報入力!B1709</f>
        <v/>
      </c>
      <c r="AP1709" s="68" t="str">
        <f>IF(日報入力!AQ1709,日報入力!BA1709,"")</f>
        <v/>
      </c>
      <c r="AQ1709" s="68" t="str">
        <f>IF(日報入力!AR1709,日報入力!BB1709,"")</f>
        <v/>
      </c>
      <c r="AR1709" s="68" t="str">
        <f>IF(日報入力!AS1709,"N勤","")</f>
        <v/>
      </c>
      <c r="AS1709" s="295" t="e">
        <f t="shared" si="98"/>
        <v>#VALUE!</v>
      </c>
      <c r="AT1709" s="439" t="str">
        <f>日報入力!AY1709</f>
        <v/>
      </c>
      <c r="AU1709" s="518" t="str">
        <f>IF(日報入力!G1709,G1709*60/E1709,"")</f>
        <v/>
      </c>
      <c r="AV1709" s="528" t="str">
        <f>IF(日報入力!AT1709,日報入力!AT1709,"")</f>
        <v/>
      </c>
      <c r="AW1709" s="529" t="str">
        <f>IF(日報入力!AT1709,AE1709/日報入力!AT1709,"")</f>
        <v/>
      </c>
      <c r="AX1709" s="530" t="e">
        <f>IF(1&lt;日報集計!AT1709,AT1709/(((F1709-I1709-J1709-N1709-O1709)*60)/(E1709)),"")</f>
        <v>#VALUE!</v>
      </c>
      <c r="AY1709" s="664" t="str">
        <f>IF(日報入力!H1709,AT1709/(((F1709-J1709)*60)/E1709),"")</f>
        <v/>
      </c>
      <c r="AZ1709" s="664" t="str">
        <f>IF(日報入力!I1709,AT1709/((G1709*60)/E1709),"")</f>
        <v/>
      </c>
      <c r="BA1709" s="296" t="str">
        <f>IF(日報入力!G1709,G1709/F1709,"")</f>
        <v/>
      </c>
      <c r="BB1709" s="386" t="e">
        <f t="shared" si="99"/>
        <v>#VALUE!</v>
      </c>
      <c r="BC1709" s="386" t="e">
        <f t="shared" si="100"/>
        <v>#VALUE!</v>
      </c>
      <c r="BD1709" s="80">
        <f>日報入力!AU1709</f>
        <v>0</v>
      </c>
      <c r="BE1709" s="534" t="str">
        <f>IF(日報入力!AV1709,日報入力!AV1709,"")</f>
        <v/>
      </c>
      <c r="BF1709" s="534" t="str">
        <f>IF(日報入力!AW1709,日報入力!AW1709,"")</f>
        <v/>
      </c>
      <c r="BG1709" s="398" t="str">
        <f>IF(日報入力!G1709,日報入力!K1709*日報入力!D1709*日報入力!BC1709,"")</f>
        <v/>
      </c>
    </row>
    <row r="1710" spans="1:59" ht="20.25" hidden="1" customHeight="1" x14ac:dyDescent="0.15">
      <c r="A1710" s="302" t="str">
        <f>IF(日報入力!G1710="","",日報入力!G1710)</f>
        <v/>
      </c>
      <c r="B1710" s="291" t="str">
        <f>IF(日報入力!G1710="","",日報入力!H1710)</f>
        <v/>
      </c>
      <c r="C1710" s="291" t="str">
        <f>IF(日報入力!G1710="","",日報入力!I1710)</f>
        <v/>
      </c>
      <c r="D1710" s="291" t="str">
        <f>IF(日報入力!G1710="","",日報入力!J1710)</f>
        <v/>
      </c>
      <c r="E1710" s="291" t="str">
        <f>IF(日報入力!G1710="","",日報入力!K1710)</f>
        <v/>
      </c>
      <c r="F1710" s="291" t="str">
        <f>IF(日報入力!G1710="","",日報入力!L1710)</f>
        <v/>
      </c>
      <c r="G1710" s="291" t="str">
        <f>IF(日報入力!G1710="","",日報入力!L1710-日報入力!O1710-日報入力!P1710-日報入力!Q1710-日報入力!R1710-日報入力!S1710-日報入力!T1710-日報入力!U1710-日報入力!V1710-日報入力!W1710-日報入力!X1710-日報入力!Y1710-日報入力!Z1710)</f>
        <v/>
      </c>
      <c r="H1710" s="291" t="str">
        <f>IF(日報入力!G1710="","",IF(日報入力!M1710&gt;=0,日報入力!M1710*F1710,F1710))</f>
        <v/>
      </c>
      <c r="I1710" s="291" t="str">
        <f>IF(日報入力!G1710="","",日報入力!O1710)</f>
        <v/>
      </c>
      <c r="J1710" s="291" t="str">
        <f>IF(日報入力!G1710="","",日報入力!P1710)</f>
        <v/>
      </c>
      <c r="K1710" s="291" t="str">
        <f>IF(日報入力!G1710="","",日報入力!Q1710)</f>
        <v/>
      </c>
      <c r="L1710" s="291" t="str">
        <f>IF(日報入力!G1710="","",日報入力!R1710)</f>
        <v/>
      </c>
      <c r="M1710" s="291" t="str">
        <f>IF(日報入力!G1710="","",日報入力!S1710)</f>
        <v/>
      </c>
      <c r="N1710" s="291" t="str">
        <f>IF(日報入力!G1710="","",日報入力!T1710)</f>
        <v/>
      </c>
      <c r="O1710" s="291" t="str">
        <f>IF(日報入力!G1710="","",日報入力!U1710)</f>
        <v/>
      </c>
      <c r="P1710" s="291" t="str">
        <f>IF(日報入力!G1710="","",日報入力!V1710)</f>
        <v/>
      </c>
      <c r="Q1710" s="291" t="str">
        <f>IF(日報入力!G1710="","",日報入力!W1710)</f>
        <v/>
      </c>
      <c r="R1710" s="291" t="str">
        <f>IF(日報入力!G1710="","",日報入力!X1710)</f>
        <v/>
      </c>
      <c r="S1710" s="291" t="str">
        <f>IF(日報入力!G1710="","",日報入力!Y1710)</f>
        <v/>
      </c>
      <c r="T1710" s="291" t="str">
        <f>IF(日報入力!G1710="","",日報入力!Z1710)</f>
        <v/>
      </c>
      <c r="U1710" s="291" t="str">
        <f>IF(日報入力!G1710="","",日報入力!AA1710)</f>
        <v/>
      </c>
      <c r="V1710" s="378" t="str">
        <f>IF(日報入力!G1710="","",日報入力!AB1710)</f>
        <v/>
      </c>
      <c r="W1710" s="291" t="str">
        <f>IF(日報入力!G1710="","",日報入力!AC1710)</f>
        <v/>
      </c>
      <c r="X1710" s="291" t="str">
        <f>IF(日報入力!G1710="","",日報入力!AD1710)</f>
        <v/>
      </c>
      <c r="Y1710" s="291" t="str">
        <f>IF(日報入力!G1710="","",日報入力!AE1710)</f>
        <v/>
      </c>
      <c r="Z1710" s="291" t="str">
        <f>IF(日報入力!G1710="","",日報入力!AF1710)</f>
        <v/>
      </c>
      <c r="AA1710" s="291" t="str">
        <f>IF(日報入力!G1710="","",日報入力!AG1710)</f>
        <v/>
      </c>
      <c r="AB1710" s="291" t="str">
        <f>IF(日報入力!G1710="","",日報入力!AH1710)</f>
        <v/>
      </c>
      <c r="AC1710" s="291" t="str">
        <f>IF(日報入力!G1710="","",日報入力!AI1710)</f>
        <v/>
      </c>
      <c r="AD1710" s="291" t="str">
        <f>IF(日報入力!G1710="","",日報入力!AJ1710)</f>
        <v/>
      </c>
      <c r="AE1710" s="292" t="str">
        <f>IF(日報入力!G1710="","",日報入力!E1710)</f>
        <v/>
      </c>
      <c r="AF1710" s="293" t="str">
        <f>IF(日報入力!G1710="","",日報入力!AK1710)</f>
        <v/>
      </c>
      <c r="AG1710" s="293" t="str">
        <f>IF(日報入力!G1710="","",日報入力!AL1710)</f>
        <v/>
      </c>
      <c r="AH1710" s="293" t="str">
        <f>IF(日報入力!G1710="","",日報入力!AM1710)</f>
        <v/>
      </c>
      <c r="AI1710" s="294" t="str">
        <f>IF(日報入力!G1710&gt;0,日報入力!D1710*日報入力!K1710*日報入力!AL1710,"")</f>
        <v/>
      </c>
      <c r="AJ1710" s="294" t="str">
        <f>IF(日報入力!G1710&gt;0,日報入力!E1710*日報入力!AL1710,"")</f>
        <v/>
      </c>
      <c r="AK1710" s="294" t="str">
        <f>IF(日報入力!G1710&gt;0,AI1710-AJ1710,"")</f>
        <v/>
      </c>
      <c r="AL1710" s="292" t="str">
        <f>IF(日報入力!G1710&gt;0,日報入力!E1710*日報入力!AM1710,"")</f>
        <v/>
      </c>
      <c r="AM1710" s="292" t="str">
        <f>IF(日報入力!G1710&gt;0,日報入力!AB1710*日報入力!AM1710,"")</f>
        <v/>
      </c>
      <c r="AN1710" s="68" t="str">
        <f>IF(日報入力!G1710&gt;0,日報入力!C1710,"")</f>
        <v/>
      </c>
      <c r="AO1710" s="68" t="str">
        <f>日報入力!B1710</f>
        <v/>
      </c>
      <c r="AP1710" s="68" t="str">
        <f>IF(日報入力!AQ1710,日報入力!BA1710,"")</f>
        <v/>
      </c>
      <c r="AQ1710" s="68" t="str">
        <f>IF(日報入力!AR1710,日報入力!BB1710,"")</f>
        <v/>
      </c>
      <c r="AR1710" s="68" t="str">
        <f>IF(日報入力!AS1710,"N勤","")</f>
        <v/>
      </c>
      <c r="AS1710" s="295" t="e">
        <f t="shared" si="98"/>
        <v>#VALUE!</v>
      </c>
      <c r="AT1710" s="439" t="str">
        <f>日報入力!AY1710</f>
        <v/>
      </c>
      <c r="AU1710" s="518" t="str">
        <f>IF(日報入力!G1710,G1710*60/E1710,"")</f>
        <v/>
      </c>
      <c r="AV1710" s="528" t="str">
        <f>IF(日報入力!AT1710,日報入力!AT1710,"")</f>
        <v/>
      </c>
      <c r="AW1710" s="529" t="str">
        <f>IF(日報入力!AT1710,AE1710/日報入力!AT1710,"")</f>
        <v/>
      </c>
      <c r="AX1710" s="530" t="e">
        <f>IF(1&lt;日報集計!AT1710,AT1710/(((F1710-I1710-J1710-N1710-O1710)*60)/(E1710)),"")</f>
        <v>#VALUE!</v>
      </c>
      <c r="AY1710" s="664" t="str">
        <f>IF(日報入力!H1710,AT1710/(((F1710-J1710)*60)/E1710),"")</f>
        <v/>
      </c>
      <c r="AZ1710" s="664" t="str">
        <f>IF(日報入力!I1710,AT1710/((G1710*60)/E1710),"")</f>
        <v/>
      </c>
      <c r="BA1710" s="296" t="str">
        <f>IF(日報入力!G1710,G1710/F1710,"")</f>
        <v/>
      </c>
      <c r="BB1710" s="386" t="e">
        <f t="shared" si="99"/>
        <v>#VALUE!</v>
      </c>
      <c r="BC1710" s="386" t="e">
        <f t="shared" si="100"/>
        <v>#VALUE!</v>
      </c>
      <c r="BD1710" s="80">
        <f>日報入力!AU1710</f>
        <v>0</v>
      </c>
      <c r="BE1710" s="534" t="str">
        <f>IF(日報入力!AV1710,日報入力!AV1710,"")</f>
        <v/>
      </c>
      <c r="BF1710" s="534" t="str">
        <f>IF(日報入力!AW1710,日報入力!AW1710,"")</f>
        <v/>
      </c>
      <c r="BG1710" s="398" t="str">
        <f>IF(日報入力!G1710,日報入力!K1710*日報入力!D1710*日報入力!BC1710,"")</f>
        <v/>
      </c>
    </row>
    <row r="1711" spans="1:59" ht="20.25" hidden="1" customHeight="1" x14ac:dyDescent="0.15">
      <c r="A1711" s="302" t="str">
        <f>IF(日報入力!G1711="","",日報入力!G1711)</f>
        <v/>
      </c>
      <c r="B1711" s="291" t="str">
        <f>IF(日報入力!G1711="","",日報入力!H1711)</f>
        <v/>
      </c>
      <c r="C1711" s="291" t="str">
        <f>IF(日報入力!G1711="","",日報入力!I1711)</f>
        <v/>
      </c>
      <c r="D1711" s="291" t="str">
        <f>IF(日報入力!G1711="","",日報入力!J1711)</f>
        <v/>
      </c>
      <c r="E1711" s="291" t="str">
        <f>IF(日報入力!G1711="","",日報入力!K1711)</f>
        <v/>
      </c>
      <c r="F1711" s="291" t="str">
        <f>IF(日報入力!G1711="","",日報入力!L1711)</f>
        <v/>
      </c>
      <c r="G1711" s="291" t="str">
        <f>IF(日報入力!G1711="","",日報入力!L1711-日報入力!O1711-日報入力!P1711-日報入力!Q1711-日報入力!R1711-日報入力!S1711-日報入力!T1711-日報入力!U1711-日報入力!V1711-日報入力!W1711-日報入力!X1711-日報入力!Y1711-日報入力!Z1711)</f>
        <v/>
      </c>
      <c r="H1711" s="291" t="str">
        <f>IF(日報入力!G1711="","",IF(日報入力!M1711&gt;=0,日報入力!M1711*F1711,F1711))</f>
        <v/>
      </c>
      <c r="I1711" s="291" t="str">
        <f>IF(日報入力!G1711="","",日報入力!O1711)</f>
        <v/>
      </c>
      <c r="J1711" s="291" t="str">
        <f>IF(日報入力!G1711="","",日報入力!P1711)</f>
        <v/>
      </c>
      <c r="K1711" s="291" t="str">
        <f>IF(日報入力!G1711="","",日報入力!Q1711)</f>
        <v/>
      </c>
      <c r="L1711" s="291" t="str">
        <f>IF(日報入力!G1711="","",日報入力!R1711)</f>
        <v/>
      </c>
      <c r="M1711" s="291" t="str">
        <f>IF(日報入力!G1711="","",日報入力!S1711)</f>
        <v/>
      </c>
      <c r="N1711" s="291" t="str">
        <f>IF(日報入力!G1711="","",日報入力!T1711)</f>
        <v/>
      </c>
      <c r="O1711" s="291" t="str">
        <f>IF(日報入力!G1711="","",日報入力!U1711)</f>
        <v/>
      </c>
      <c r="P1711" s="291" t="str">
        <f>IF(日報入力!G1711="","",日報入力!V1711)</f>
        <v/>
      </c>
      <c r="Q1711" s="291" t="str">
        <f>IF(日報入力!G1711="","",日報入力!W1711)</f>
        <v/>
      </c>
      <c r="R1711" s="291" t="str">
        <f>IF(日報入力!G1711="","",日報入力!X1711)</f>
        <v/>
      </c>
      <c r="S1711" s="291" t="str">
        <f>IF(日報入力!G1711="","",日報入力!Y1711)</f>
        <v/>
      </c>
      <c r="T1711" s="291" t="str">
        <f>IF(日報入力!G1711="","",日報入力!Z1711)</f>
        <v/>
      </c>
      <c r="U1711" s="291" t="str">
        <f>IF(日報入力!G1711="","",日報入力!AA1711)</f>
        <v/>
      </c>
      <c r="V1711" s="378" t="str">
        <f>IF(日報入力!G1711="","",日報入力!AB1711)</f>
        <v/>
      </c>
      <c r="W1711" s="291" t="str">
        <f>IF(日報入力!G1711="","",日報入力!AC1711)</f>
        <v/>
      </c>
      <c r="X1711" s="291" t="str">
        <f>IF(日報入力!G1711="","",日報入力!AD1711)</f>
        <v/>
      </c>
      <c r="Y1711" s="291" t="str">
        <f>IF(日報入力!G1711="","",日報入力!AE1711)</f>
        <v/>
      </c>
      <c r="Z1711" s="291" t="str">
        <f>IF(日報入力!G1711="","",日報入力!AF1711)</f>
        <v/>
      </c>
      <c r="AA1711" s="291" t="str">
        <f>IF(日報入力!G1711="","",日報入力!AG1711)</f>
        <v/>
      </c>
      <c r="AB1711" s="291" t="str">
        <f>IF(日報入力!G1711="","",日報入力!AH1711)</f>
        <v/>
      </c>
      <c r="AC1711" s="291" t="str">
        <f>IF(日報入力!G1711="","",日報入力!AI1711)</f>
        <v/>
      </c>
      <c r="AD1711" s="291" t="str">
        <f>IF(日報入力!G1711="","",日報入力!AJ1711)</f>
        <v/>
      </c>
      <c r="AE1711" s="292" t="str">
        <f>IF(日報入力!G1711="","",日報入力!E1711)</f>
        <v/>
      </c>
      <c r="AF1711" s="293" t="str">
        <f>IF(日報入力!G1711="","",日報入力!AK1711)</f>
        <v/>
      </c>
      <c r="AG1711" s="293" t="str">
        <f>IF(日報入力!G1711="","",日報入力!AL1711)</f>
        <v/>
      </c>
      <c r="AH1711" s="293" t="str">
        <f>IF(日報入力!G1711="","",日報入力!AM1711)</f>
        <v/>
      </c>
      <c r="AI1711" s="294" t="str">
        <f>IF(日報入力!G1711&gt;0,日報入力!D1711*日報入力!K1711*日報入力!AL1711,"")</f>
        <v/>
      </c>
      <c r="AJ1711" s="294" t="str">
        <f>IF(日報入力!G1711&gt;0,日報入力!E1711*日報入力!AL1711,"")</f>
        <v/>
      </c>
      <c r="AK1711" s="294" t="str">
        <f>IF(日報入力!G1711&gt;0,AI1711-AJ1711,"")</f>
        <v/>
      </c>
      <c r="AL1711" s="292" t="str">
        <f>IF(日報入力!G1711&gt;0,日報入力!E1711*日報入力!AM1711,"")</f>
        <v/>
      </c>
      <c r="AM1711" s="292" t="str">
        <f>IF(日報入力!G1711&gt;0,日報入力!AB1711*日報入力!AM1711,"")</f>
        <v/>
      </c>
      <c r="AN1711" s="68" t="str">
        <f>IF(日報入力!G1711&gt;0,日報入力!C1711,"")</f>
        <v/>
      </c>
      <c r="AO1711" s="68" t="str">
        <f>日報入力!B1711</f>
        <v/>
      </c>
      <c r="AP1711" s="68" t="str">
        <f>IF(日報入力!AQ1711,日報入力!BA1711,"")</f>
        <v/>
      </c>
      <c r="AQ1711" s="68" t="str">
        <f>IF(日報入力!AR1711,日報入力!BB1711,"")</f>
        <v/>
      </c>
      <c r="AR1711" s="68" t="str">
        <f>IF(日報入力!AS1711,"N勤","")</f>
        <v/>
      </c>
      <c r="AS1711" s="295" t="e">
        <f t="shared" si="98"/>
        <v>#VALUE!</v>
      </c>
      <c r="AT1711" s="439" t="str">
        <f>日報入力!AY1711</f>
        <v/>
      </c>
      <c r="AU1711" s="518" t="str">
        <f>IF(日報入力!G1711,G1711*60/E1711,"")</f>
        <v/>
      </c>
      <c r="AV1711" s="528" t="str">
        <f>IF(日報入力!AT1711,日報入力!AT1711,"")</f>
        <v/>
      </c>
      <c r="AW1711" s="529" t="str">
        <f>IF(日報入力!AT1711,AE1711/日報入力!AT1711,"")</f>
        <v/>
      </c>
      <c r="AX1711" s="530" t="e">
        <f>IF(1&lt;日報集計!AT1711,AT1711/(((F1711-I1711-J1711-N1711-O1711)*60)/(E1711)),"")</f>
        <v>#VALUE!</v>
      </c>
      <c r="AY1711" s="664" t="str">
        <f>IF(日報入力!H1711,AT1711/(((F1711-J1711)*60)/E1711),"")</f>
        <v/>
      </c>
      <c r="AZ1711" s="664" t="str">
        <f>IF(日報入力!I1711,AT1711/((G1711*60)/E1711),"")</f>
        <v/>
      </c>
      <c r="BA1711" s="296" t="str">
        <f>IF(日報入力!G1711,G1711/F1711,"")</f>
        <v/>
      </c>
      <c r="BB1711" s="386" t="e">
        <f t="shared" si="99"/>
        <v>#VALUE!</v>
      </c>
      <c r="BC1711" s="386" t="e">
        <f t="shared" si="100"/>
        <v>#VALUE!</v>
      </c>
      <c r="BD1711" s="80">
        <f>日報入力!AU1711</f>
        <v>0</v>
      </c>
      <c r="BE1711" s="534" t="str">
        <f>IF(日報入力!AV1711,日報入力!AV1711,"")</f>
        <v/>
      </c>
      <c r="BF1711" s="534" t="str">
        <f>IF(日報入力!AW1711,日報入力!AW1711,"")</f>
        <v/>
      </c>
      <c r="BG1711" s="398" t="str">
        <f>IF(日報入力!G1711,日報入力!K1711*日報入力!D1711*日報入力!BC1711,"")</f>
        <v/>
      </c>
    </row>
    <row r="1712" spans="1:59" ht="20.25" hidden="1" customHeight="1" x14ac:dyDescent="0.15">
      <c r="A1712" s="302" t="str">
        <f>IF(日報入力!G1712="","",日報入力!G1712)</f>
        <v/>
      </c>
      <c r="B1712" s="291" t="str">
        <f>IF(日報入力!G1712="","",日報入力!H1712)</f>
        <v/>
      </c>
      <c r="C1712" s="291" t="str">
        <f>IF(日報入力!G1712="","",日報入力!I1712)</f>
        <v/>
      </c>
      <c r="D1712" s="291" t="str">
        <f>IF(日報入力!G1712="","",日報入力!J1712)</f>
        <v/>
      </c>
      <c r="E1712" s="291" t="str">
        <f>IF(日報入力!G1712="","",日報入力!K1712)</f>
        <v/>
      </c>
      <c r="F1712" s="291" t="str">
        <f>IF(日報入力!G1712="","",日報入力!L1712)</f>
        <v/>
      </c>
      <c r="G1712" s="291" t="str">
        <f>IF(日報入力!G1712="","",日報入力!L1712-日報入力!O1712-日報入力!P1712-日報入力!Q1712-日報入力!R1712-日報入力!S1712-日報入力!T1712-日報入力!U1712-日報入力!V1712-日報入力!W1712-日報入力!X1712-日報入力!Y1712-日報入力!Z1712)</f>
        <v/>
      </c>
      <c r="H1712" s="291" t="str">
        <f>IF(日報入力!G1712="","",IF(日報入力!M1712&gt;=0,日報入力!M1712*F1712,F1712))</f>
        <v/>
      </c>
      <c r="I1712" s="291" t="str">
        <f>IF(日報入力!G1712="","",日報入力!O1712)</f>
        <v/>
      </c>
      <c r="J1712" s="291" t="str">
        <f>IF(日報入力!G1712="","",日報入力!P1712)</f>
        <v/>
      </c>
      <c r="K1712" s="291" t="str">
        <f>IF(日報入力!G1712="","",日報入力!Q1712)</f>
        <v/>
      </c>
      <c r="L1712" s="291" t="str">
        <f>IF(日報入力!G1712="","",日報入力!R1712)</f>
        <v/>
      </c>
      <c r="M1712" s="291" t="str">
        <f>IF(日報入力!G1712="","",日報入力!S1712)</f>
        <v/>
      </c>
      <c r="N1712" s="291" t="str">
        <f>IF(日報入力!G1712="","",日報入力!T1712)</f>
        <v/>
      </c>
      <c r="O1712" s="291" t="str">
        <f>IF(日報入力!G1712="","",日報入力!U1712)</f>
        <v/>
      </c>
      <c r="P1712" s="291" t="str">
        <f>IF(日報入力!G1712="","",日報入力!V1712)</f>
        <v/>
      </c>
      <c r="Q1712" s="291" t="str">
        <f>IF(日報入力!G1712="","",日報入力!W1712)</f>
        <v/>
      </c>
      <c r="R1712" s="291" t="str">
        <f>IF(日報入力!G1712="","",日報入力!X1712)</f>
        <v/>
      </c>
      <c r="S1712" s="291" t="str">
        <f>IF(日報入力!G1712="","",日報入力!Y1712)</f>
        <v/>
      </c>
      <c r="T1712" s="291" t="str">
        <f>IF(日報入力!G1712="","",日報入力!Z1712)</f>
        <v/>
      </c>
      <c r="U1712" s="291" t="str">
        <f>IF(日報入力!G1712="","",日報入力!AA1712)</f>
        <v/>
      </c>
      <c r="V1712" s="378" t="str">
        <f>IF(日報入力!G1712="","",日報入力!AB1712)</f>
        <v/>
      </c>
      <c r="W1712" s="291" t="str">
        <f>IF(日報入力!G1712="","",日報入力!AC1712)</f>
        <v/>
      </c>
      <c r="X1712" s="291" t="str">
        <f>IF(日報入力!G1712="","",日報入力!AD1712)</f>
        <v/>
      </c>
      <c r="Y1712" s="291" t="str">
        <f>IF(日報入力!G1712="","",日報入力!AE1712)</f>
        <v/>
      </c>
      <c r="Z1712" s="291" t="str">
        <f>IF(日報入力!G1712="","",日報入力!AF1712)</f>
        <v/>
      </c>
      <c r="AA1712" s="291" t="str">
        <f>IF(日報入力!G1712="","",日報入力!AG1712)</f>
        <v/>
      </c>
      <c r="AB1712" s="291" t="str">
        <f>IF(日報入力!G1712="","",日報入力!AH1712)</f>
        <v/>
      </c>
      <c r="AC1712" s="291" t="str">
        <f>IF(日報入力!G1712="","",日報入力!AI1712)</f>
        <v/>
      </c>
      <c r="AD1712" s="291" t="str">
        <f>IF(日報入力!G1712="","",日報入力!AJ1712)</f>
        <v/>
      </c>
      <c r="AE1712" s="292" t="str">
        <f>IF(日報入力!G1712="","",日報入力!E1712)</f>
        <v/>
      </c>
      <c r="AF1712" s="293" t="str">
        <f>IF(日報入力!G1712="","",日報入力!AK1712)</f>
        <v/>
      </c>
      <c r="AG1712" s="293" t="str">
        <f>IF(日報入力!G1712="","",日報入力!AL1712)</f>
        <v/>
      </c>
      <c r="AH1712" s="293" t="str">
        <f>IF(日報入力!G1712="","",日報入力!AM1712)</f>
        <v/>
      </c>
      <c r="AI1712" s="294" t="str">
        <f>IF(日報入力!G1712&gt;0,日報入力!D1712*日報入力!K1712*日報入力!AL1712,"")</f>
        <v/>
      </c>
      <c r="AJ1712" s="294" t="str">
        <f>IF(日報入力!G1712&gt;0,日報入力!E1712*日報入力!AL1712,"")</f>
        <v/>
      </c>
      <c r="AK1712" s="294" t="str">
        <f>IF(日報入力!G1712&gt;0,AI1712-AJ1712,"")</f>
        <v/>
      </c>
      <c r="AL1712" s="292" t="str">
        <f>IF(日報入力!G1712&gt;0,日報入力!E1712*日報入力!AM1712,"")</f>
        <v/>
      </c>
      <c r="AM1712" s="292" t="str">
        <f>IF(日報入力!G1712&gt;0,日報入力!AB1712*日報入力!AM1712,"")</f>
        <v/>
      </c>
      <c r="AN1712" s="68" t="str">
        <f>IF(日報入力!G1712&gt;0,日報入力!C1712,"")</f>
        <v/>
      </c>
      <c r="AO1712" s="68" t="str">
        <f>日報入力!B1712</f>
        <v/>
      </c>
      <c r="AP1712" s="68" t="str">
        <f>IF(日報入力!AQ1712,日報入力!BA1712,"")</f>
        <v/>
      </c>
      <c r="AQ1712" s="68" t="str">
        <f>IF(日報入力!AR1712,日報入力!BB1712,"")</f>
        <v/>
      </c>
      <c r="AR1712" s="68" t="str">
        <f>IF(日報入力!AS1712,"N勤","")</f>
        <v/>
      </c>
      <c r="AS1712" s="295" t="e">
        <f t="shared" si="98"/>
        <v>#VALUE!</v>
      </c>
      <c r="AT1712" s="439" t="str">
        <f>日報入力!AY1712</f>
        <v/>
      </c>
      <c r="AU1712" s="518" t="str">
        <f>IF(日報入力!G1712,G1712*60/E1712,"")</f>
        <v/>
      </c>
      <c r="AV1712" s="528" t="str">
        <f>IF(日報入力!AT1712,日報入力!AT1712,"")</f>
        <v/>
      </c>
      <c r="AW1712" s="529" t="str">
        <f>IF(日報入力!AT1712,AE1712/日報入力!AT1712,"")</f>
        <v/>
      </c>
      <c r="AX1712" s="530" t="e">
        <f>IF(1&lt;日報集計!AT1712,AT1712/(((F1712-I1712-J1712-N1712-O1712)*60)/(E1712)),"")</f>
        <v>#VALUE!</v>
      </c>
      <c r="AY1712" s="664" t="str">
        <f>IF(日報入力!H1712,AT1712/(((F1712-J1712)*60)/E1712),"")</f>
        <v/>
      </c>
      <c r="AZ1712" s="664" t="str">
        <f>IF(日報入力!I1712,AT1712/((G1712*60)/E1712),"")</f>
        <v/>
      </c>
      <c r="BA1712" s="296" t="str">
        <f>IF(日報入力!G1712,G1712/F1712,"")</f>
        <v/>
      </c>
      <c r="BB1712" s="386" t="e">
        <f t="shared" si="99"/>
        <v>#VALUE!</v>
      </c>
      <c r="BC1712" s="386" t="e">
        <f t="shared" si="100"/>
        <v>#VALUE!</v>
      </c>
      <c r="BD1712" s="80">
        <f>日報入力!AU1712</f>
        <v>0</v>
      </c>
      <c r="BE1712" s="534" t="str">
        <f>IF(日報入力!AV1712,日報入力!AV1712,"")</f>
        <v/>
      </c>
      <c r="BF1712" s="534" t="str">
        <f>IF(日報入力!AW1712,日報入力!AW1712,"")</f>
        <v/>
      </c>
      <c r="BG1712" s="398" t="str">
        <f>IF(日報入力!G1712,日報入力!K1712*日報入力!D1712*日報入力!BC1712,"")</f>
        <v/>
      </c>
    </row>
    <row r="1713" spans="1:59" ht="20.25" hidden="1" customHeight="1" x14ac:dyDescent="0.15">
      <c r="A1713" s="302" t="str">
        <f>IF(日報入力!G1713="","",日報入力!G1713)</f>
        <v/>
      </c>
      <c r="B1713" s="291" t="str">
        <f>IF(日報入力!G1713="","",日報入力!H1713)</f>
        <v/>
      </c>
      <c r="C1713" s="291" t="str">
        <f>IF(日報入力!G1713="","",日報入力!I1713)</f>
        <v/>
      </c>
      <c r="D1713" s="291" t="str">
        <f>IF(日報入力!G1713="","",日報入力!J1713)</f>
        <v/>
      </c>
      <c r="E1713" s="291" t="str">
        <f>IF(日報入力!G1713="","",日報入力!K1713)</f>
        <v/>
      </c>
      <c r="F1713" s="291" t="str">
        <f>IF(日報入力!G1713="","",日報入力!L1713)</f>
        <v/>
      </c>
      <c r="G1713" s="291" t="str">
        <f>IF(日報入力!G1713="","",日報入力!L1713-日報入力!O1713-日報入力!P1713-日報入力!Q1713-日報入力!R1713-日報入力!S1713-日報入力!T1713-日報入力!U1713-日報入力!V1713-日報入力!W1713-日報入力!X1713-日報入力!Y1713-日報入力!Z1713)</f>
        <v/>
      </c>
      <c r="H1713" s="291" t="str">
        <f>IF(日報入力!G1713="","",IF(日報入力!M1713&gt;=0,日報入力!M1713*F1713,F1713))</f>
        <v/>
      </c>
      <c r="I1713" s="291" t="str">
        <f>IF(日報入力!G1713="","",日報入力!O1713)</f>
        <v/>
      </c>
      <c r="J1713" s="291" t="str">
        <f>IF(日報入力!G1713="","",日報入力!P1713)</f>
        <v/>
      </c>
      <c r="K1713" s="291" t="str">
        <f>IF(日報入力!G1713="","",日報入力!Q1713)</f>
        <v/>
      </c>
      <c r="L1713" s="291" t="str">
        <f>IF(日報入力!G1713="","",日報入力!R1713)</f>
        <v/>
      </c>
      <c r="M1713" s="291" t="str">
        <f>IF(日報入力!G1713="","",日報入力!S1713)</f>
        <v/>
      </c>
      <c r="N1713" s="291" t="str">
        <f>IF(日報入力!G1713="","",日報入力!T1713)</f>
        <v/>
      </c>
      <c r="O1713" s="291" t="str">
        <f>IF(日報入力!G1713="","",日報入力!U1713)</f>
        <v/>
      </c>
      <c r="P1713" s="291" t="str">
        <f>IF(日報入力!G1713="","",日報入力!V1713)</f>
        <v/>
      </c>
      <c r="Q1713" s="291" t="str">
        <f>IF(日報入力!G1713="","",日報入力!W1713)</f>
        <v/>
      </c>
      <c r="R1713" s="291" t="str">
        <f>IF(日報入力!G1713="","",日報入力!X1713)</f>
        <v/>
      </c>
      <c r="S1713" s="291" t="str">
        <f>IF(日報入力!G1713="","",日報入力!Y1713)</f>
        <v/>
      </c>
      <c r="T1713" s="291" t="str">
        <f>IF(日報入力!G1713="","",日報入力!Z1713)</f>
        <v/>
      </c>
      <c r="U1713" s="291" t="str">
        <f>IF(日報入力!G1713="","",日報入力!AA1713)</f>
        <v/>
      </c>
      <c r="V1713" s="378" t="str">
        <f>IF(日報入力!G1713="","",日報入力!AB1713)</f>
        <v/>
      </c>
      <c r="W1713" s="291" t="str">
        <f>IF(日報入力!G1713="","",日報入力!AC1713)</f>
        <v/>
      </c>
      <c r="X1713" s="291" t="str">
        <f>IF(日報入力!G1713="","",日報入力!AD1713)</f>
        <v/>
      </c>
      <c r="Y1713" s="291" t="str">
        <f>IF(日報入力!G1713="","",日報入力!AE1713)</f>
        <v/>
      </c>
      <c r="Z1713" s="291" t="str">
        <f>IF(日報入力!G1713="","",日報入力!AF1713)</f>
        <v/>
      </c>
      <c r="AA1713" s="291" t="str">
        <f>IF(日報入力!G1713="","",日報入力!AG1713)</f>
        <v/>
      </c>
      <c r="AB1713" s="291" t="str">
        <f>IF(日報入力!G1713="","",日報入力!AH1713)</f>
        <v/>
      </c>
      <c r="AC1713" s="291" t="str">
        <f>IF(日報入力!G1713="","",日報入力!AI1713)</f>
        <v/>
      </c>
      <c r="AD1713" s="291" t="str">
        <f>IF(日報入力!G1713="","",日報入力!AJ1713)</f>
        <v/>
      </c>
      <c r="AE1713" s="292" t="str">
        <f>IF(日報入力!G1713="","",日報入力!E1713)</f>
        <v/>
      </c>
      <c r="AF1713" s="293" t="str">
        <f>IF(日報入力!G1713="","",日報入力!AK1713)</f>
        <v/>
      </c>
      <c r="AG1713" s="293" t="str">
        <f>IF(日報入力!G1713="","",日報入力!AL1713)</f>
        <v/>
      </c>
      <c r="AH1713" s="293" t="str">
        <f>IF(日報入力!G1713="","",日報入力!AM1713)</f>
        <v/>
      </c>
      <c r="AI1713" s="294" t="str">
        <f>IF(日報入力!G1713&gt;0,日報入力!D1713*日報入力!K1713*日報入力!AL1713,"")</f>
        <v/>
      </c>
      <c r="AJ1713" s="294" t="str">
        <f>IF(日報入力!G1713&gt;0,日報入力!E1713*日報入力!AL1713,"")</f>
        <v/>
      </c>
      <c r="AK1713" s="294" t="str">
        <f>IF(日報入力!G1713&gt;0,AI1713-AJ1713,"")</f>
        <v/>
      </c>
      <c r="AL1713" s="292" t="str">
        <f>IF(日報入力!G1713&gt;0,日報入力!E1713*日報入力!AM1713,"")</f>
        <v/>
      </c>
      <c r="AM1713" s="292" t="str">
        <f>IF(日報入力!G1713&gt;0,日報入力!AB1713*日報入力!AM1713,"")</f>
        <v/>
      </c>
      <c r="AN1713" s="68" t="str">
        <f>IF(日報入力!G1713&gt;0,日報入力!C1713,"")</f>
        <v/>
      </c>
      <c r="AO1713" s="68" t="str">
        <f>日報入力!B1713</f>
        <v/>
      </c>
      <c r="AP1713" s="68" t="str">
        <f>IF(日報入力!AQ1713,日報入力!BA1713,"")</f>
        <v/>
      </c>
      <c r="AQ1713" s="68" t="str">
        <f>IF(日報入力!AR1713,日報入力!BB1713,"")</f>
        <v/>
      </c>
      <c r="AR1713" s="68" t="str">
        <f>IF(日報入力!AS1713,"N勤","")</f>
        <v/>
      </c>
      <c r="AS1713" s="295" t="e">
        <f t="shared" si="98"/>
        <v>#VALUE!</v>
      </c>
      <c r="AT1713" s="439" t="str">
        <f>日報入力!AY1713</f>
        <v/>
      </c>
      <c r="AU1713" s="518" t="str">
        <f>IF(日報入力!G1713,G1713*60/E1713,"")</f>
        <v/>
      </c>
      <c r="AV1713" s="528" t="str">
        <f>IF(日報入力!AT1713,日報入力!AT1713,"")</f>
        <v/>
      </c>
      <c r="AW1713" s="529" t="str">
        <f>IF(日報入力!AT1713,AE1713/日報入力!AT1713,"")</f>
        <v/>
      </c>
      <c r="AX1713" s="530" t="e">
        <f>IF(1&lt;日報集計!AT1713,AT1713/(((F1713-I1713-J1713-N1713-O1713)*60)/(E1713)),"")</f>
        <v>#VALUE!</v>
      </c>
      <c r="AY1713" s="664" t="str">
        <f>IF(日報入力!H1713,AT1713/(((F1713-J1713)*60)/E1713),"")</f>
        <v/>
      </c>
      <c r="AZ1713" s="664" t="str">
        <f>IF(日報入力!I1713,AT1713/((G1713*60)/E1713),"")</f>
        <v/>
      </c>
      <c r="BA1713" s="296" t="str">
        <f>IF(日報入力!G1713,G1713/F1713,"")</f>
        <v/>
      </c>
      <c r="BB1713" s="386" t="e">
        <f t="shared" si="99"/>
        <v>#VALUE!</v>
      </c>
      <c r="BC1713" s="386" t="e">
        <f t="shared" si="100"/>
        <v>#VALUE!</v>
      </c>
      <c r="BD1713" s="80">
        <f>日報入力!AU1713</f>
        <v>0</v>
      </c>
      <c r="BE1713" s="534" t="str">
        <f>IF(日報入力!AV1713,日報入力!AV1713,"")</f>
        <v/>
      </c>
      <c r="BF1713" s="534" t="str">
        <f>IF(日報入力!AW1713,日報入力!AW1713,"")</f>
        <v/>
      </c>
      <c r="BG1713" s="398" t="str">
        <f>IF(日報入力!G1713,日報入力!K1713*日報入力!D1713*日報入力!BC1713,"")</f>
        <v/>
      </c>
    </row>
    <row r="1714" spans="1:59" ht="20.25" hidden="1" customHeight="1" x14ac:dyDescent="0.15">
      <c r="A1714" s="302" t="str">
        <f>IF(日報入力!G1714="","",日報入力!G1714)</f>
        <v/>
      </c>
      <c r="B1714" s="291" t="str">
        <f>IF(日報入力!G1714="","",日報入力!H1714)</f>
        <v/>
      </c>
      <c r="C1714" s="291" t="str">
        <f>IF(日報入力!G1714="","",日報入力!I1714)</f>
        <v/>
      </c>
      <c r="D1714" s="291" t="str">
        <f>IF(日報入力!G1714="","",日報入力!J1714)</f>
        <v/>
      </c>
      <c r="E1714" s="291" t="str">
        <f>IF(日報入力!G1714="","",日報入力!K1714)</f>
        <v/>
      </c>
      <c r="F1714" s="291" t="str">
        <f>IF(日報入力!G1714="","",日報入力!L1714)</f>
        <v/>
      </c>
      <c r="G1714" s="291" t="str">
        <f>IF(日報入力!G1714="","",日報入力!L1714-日報入力!O1714-日報入力!P1714-日報入力!Q1714-日報入力!R1714-日報入力!S1714-日報入力!T1714-日報入力!U1714-日報入力!V1714-日報入力!W1714-日報入力!X1714-日報入力!Y1714-日報入力!Z1714)</f>
        <v/>
      </c>
      <c r="H1714" s="291" t="str">
        <f>IF(日報入力!G1714="","",IF(日報入力!M1714&gt;=0,日報入力!M1714*F1714,F1714))</f>
        <v/>
      </c>
      <c r="I1714" s="291" t="str">
        <f>IF(日報入力!G1714="","",日報入力!O1714)</f>
        <v/>
      </c>
      <c r="J1714" s="291" t="str">
        <f>IF(日報入力!G1714="","",日報入力!P1714)</f>
        <v/>
      </c>
      <c r="K1714" s="291" t="str">
        <f>IF(日報入力!G1714="","",日報入力!Q1714)</f>
        <v/>
      </c>
      <c r="L1714" s="291" t="str">
        <f>IF(日報入力!G1714="","",日報入力!R1714)</f>
        <v/>
      </c>
      <c r="M1714" s="291" t="str">
        <f>IF(日報入力!G1714="","",日報入力!S1714)</f>
        <v/>
      </c>
      <c r="N1714" s="291" t="str">
        <f>IF(日報入力!G1714="","",日報入力!T1714)</f>
        <v/>
      </c>
      <c r="O1714" s="291" t="str">
        <f>IF(日報入力!G1714="","",日報入力!U1714)</f>
        <v/>
      </c>
      <c r="P1714" s="291" t="str">
        <f>IF(日報入力!G1714="","",日報入力!V1714)</f>
        <v/>
      </c>
      <c r="Q1714" s="291" t="str">
        <f>IF(日報入力!G1714="","",日報入力!W1714)</f>
        <v/>
      </c>
      <c r="R1714" s="291" t="str">
        <f>IF(日報入力!G1714="","",日報入力!X1714)</f>
        <v/>
      </c>
      <c r="S1714" s="291" t="str">
        <f>IF(日報入力!G1714="","",日報入力!Y1714)</f>
        <v/>
      </c>
      <c r="T1714" s="291" t="str">
        <f>IF(日報入力!G1714="","",日報入力!Z1714)</f>
        <v/>
      </c>
      <c r="U1714" s="291" t="str">
        <f>IF(日報入力!G1714="","",日報入力!AA1714)</f>
        <v/>
      </c>
      <c r="V1714" s="378" t="str">
        <f>IF(日報入力!G1714="","",日報入力!AB1714)</f>
        <v/>
      </c>
      <c r="W1714" s="291" t="str">
        <f>IF(日報入力!G1714="","",日報入力!AC1714)</f>
        <v/>
      </c>
      <c r="X1714" s="291" t="str">
        <f>IF(日報入力!G1714="","",日報入力!AD1714)</f>
        <v/>
      </c>
      <c r="Y1714" s="291" t="str">
        <f>IF(日報入力!G1714="","",日報入力!AE1714)</f>
        <v/>
      </c>
      <c r="Z1714" s="291" t="str">
        <f>IF(日報入力!G1714="","",日報入力!AF1714)</f>
        <v/>
      </c>
      <c r="AA1714" s="291" t="str">
        <f>IF(日報入力!G1714="","",日報入力!AG1714)</f>
        <v/>
      </c>
      <c r="AB1714" s="291" t="str">
        <f>IF(日報入力!G1714="","",日報入力!AH1714)</f>
        <v/>
      </c>
      <c r="AC1714" s="291" t="str">
        <f>IF(日報入力!G1714="","",日報入力!AI1714)</f>
        <v/>
      </c>
      <c r="AD1714" s="291" t="str">
        <f>IF(日報入力!G1714="","",日報入力!AJ1714)</f>
        <v/>
      </c>
      <c r="AE1714" s="292" t="str">
        <f>IF(日報入力!G1714="","",日報入力!E1714)</f>
        <v/>
      </c>
      <c r="AF1714" s="293" t="str">
        <f>IF(日報入力!G1714="","",日報入力!AK1714)</f>
        <v/>
      </c>
      <c r="AG1714" s="293" t="str">
        <f>IF(日報入力!G1714="","",日報入力!AL1714)</f>
        <v/>
      </c>
      <c r="AH1714" s="293" t="str">
        <f>IF(日報入力!G1714="","",日報入力!AM1714)</f>
        <v/>
      </c>
      <c r="AI1714" s="294" t="str">
        <f>IF(日報入力!G1714&gt;0,日報入力!D1714*日報入力!K1714*日報入力!AL1714,"")</f>
        <v/>
      </c>
      <c r="AJ1714" s="294" t="str">
        <f>IF(日報入力!G1714&gt;0,日報入力!E1714*日報入力!AL1714,"")</f>
        <v/>
      </c>
      <c r="AK1714" s="294" t="str">
        <f>IF(日報入力!G1714&gt;0,AI1714-AJ1714,"")</f>
        <v/>
      </c>
      <c r="AL1714" s="292" t="str">
        <f>IF(日報入力!G1714&gt;0,日報入力!E1714*日報入力!AM1714,"")</f>
        <v/>
      </c>
      <c r="AM1714" s="292" t="str">
        <f>IF(日報入力!G1714&gt;0,日報入力!AB1714*日報入力!AM1714,"")</f>
        <v/>
      </c>
      <c r="AN1714" s="68" t="str">
        <f>IF(日報入力!G1714&gt;0,日報入力!C1714,"")</f>
        <v/>
      </c>
      <c r="AO1714" s="68" t="str">
        <f>日報入力!B1714</f>
        <v/>
      </c>
      <c r="AP1714" s="68" t="str">
        <f>IF(日報入力!AQ1714,日報入力!BA1714,"")</f>
        <v/>
      </c>
      <c r="AQ1714" s="68" t="str">
        <f>IF(日報入力!AR1714,日報入力!BB1714,"")</f>
        <v/>
      </c>
      <c r="AR1714" s="68" t="str">
        <f>IF(日報入力!AS1714,"N勤","")</f>
        <v/>
      </c>
      <c r="AS1714" s="295" t="e">
        <f t="shared" si="98"/>
        <v>#VALUE!</v>
      </c>
      <c r="AT1714" s="439" t="str">
        <f>日報入力!AY1714</f>
        <v/>
      </c>
      <c r="AU1714" s="518" t="str">
        <f>IF(日報入力!G1714,G1714*60/E1714,"")</f>
        <v/>
      </c>
      <c r="AV1714" s="528" t="str">
        <f>IF(日報入力!AT1714,日報入力!AT1714,"")</f>
        <v/>
      </c>
      <c r="AW1714" s="529" t="str">
        <f>IF(日報入力!AT1714,AE1714/日報入力!AT1714,"")</f>
        <v/>
      </c>
      <c r="AX1714" s="530" t="e">
        <f>IF(1&lt;日報集計!AT1714,AT1714/(((F1714-I1714-J1714-N1714-O1714)*60)/(E1714)),"")</f>
        <v>#VALUE!</v>
      </c>
      <c r="AY1714" s="664" t="str">
        <f>IF(日報入力!H1714,AT1714/(((F1714-J1714)*60)/E1714),"")</f>
        <v/>
      </c>
      <c r="AZ1714" s="664" t="str">
        <f>IF(日報入力!I1714,AT1714/((G1714*60)/E1714),"")</f>
        <v/>
      </c>
      <c r="BA1714" s="296" t="str">
        <f>IF(日報入力!G1714,G1714/F1714,"")</f>
        <v/>
      </c>
      <c r="BB1714" s="386" t="e">
        <f t="shared" si="99"/>
        <v>#VALUE!</v>
      </c>
      <c r="BC1714" s="386" t="e">
        <f t="shared" si="100"/>
        <v>#VALUE!</v>
      </c>
      <c r="BD1714" s="80">
        <f>日報入力!AU1714</f>
        <v>0</v>
      </c>
      <c r="BE1714" s="534" t="str">
        <f>IF(日報入力!AV1714,日報入力!AV1714,"")</f>
        <v/>
      </c>
      <c r="BF1714" s="534" t="str">
        <f>IF(日報入力!AW1714,日報入力!AW1714,"")</f>
        <v/>
      </c>
      <c r="BG1714" s="398" t="str">
        <f>IF(日報入力!G1714,日報入力!K1714*日報入力!D1714*日報入力!BC1714,"")</f>
        <v/>
      </c>
    </row>
    <row r="1715" spans="1:59" ht="20.25" hidden="1" customHeight="1" x14ac:dyDescent="0.15">
      <c r="A1715" s="302" t="str">
        <f>IF(日報入力!G1715="","",日報入力!G1715)</f>
        <v/>
      </c>
      <c r="B1715" s="291" t="str">
        <f>IF(日報入力!G1715="","",日報入力!H1715)</f>
        <v/>
      </c>
      <c r="C1715" s="291" t="str">
        <f>IF(日報入力!G1715="","",日報入力!I1715)</f>
        <v/>
      </c>
      <c r="D1715" s="291" t="str">
        <f>IF(日報入力!G1715="","",日報入力!J1715)</f>
        <v/>
      </c>
      <c r="E1715" s="291" t="str">
        <f>IF(日報入力!G1715="","",日報入力!K1715)</f>
        <v/>
      </c>
      <c r="F1715" s="291" t="str">
        <f>IF(日報入力!G1715="","",日報入力!L1715)</f>
        <v/>
      </c>
      <c r="G1715" s="291" t="str">
        <f>IF(日報入力!G1715="","",日報入力!L1715-日報入力!O1715-日報入力!P1715-日報入力!Q1715-日報入力!R1715-日報入力!S1715-日報入力!T1715-日報入力!U1715-日報入力!V1715-日報入力!W1715-日報入力!X1715-日報入力!Y1715-日報入力!Z1715)</f>
        <v/>
      </c>
      <c r="H1715" s="291" t="str">
        <f>IF(日報入力!G1715="","",IF(日報入力!M1715&gt;=0,日報入力!M1715*F1715,F1715))</f>
        <v/>
      </c>
      <c r="I1715" s="291" t="str">
        <f>IF(日報入力!G1715="","",日報入力!O1715)</f>
        <v/>
      </c>
      <c r="J1715" s="291" t="str">
        <f>IF(日報入力!G1715="","",日報入力!P1715)</f>
        <v/>
      </c>
      <c r="K1715" s="291" t="str">
        <f>IF(日報入力!G1715="","",日報入力!Q1715)</f>
        <v/>
      </c>
      <c r="L1715" s="291" t="str">
        <f>IF(日報入力!G1715="","",日報入力!R1715)</f>
        <v/>
      </c>
      <c r="M1715" s="291" t="str">
        <f>IF(日報入力!G1715="","",日報入力!S1715)</f>
        <v/>
      </c>
      <c r="N1715" s="291" t="str">
        <f>IF(日報入力!G1715="","",日報入力!T1715)</f>
        <v/>
      </c>
      <c r="O1715" s="291" t="str">
        <f>IF(日報入力!G1715="","",日報入力!U1715)</f>
        <v/>
      </c>
      <c r="P1715" s="291" t="str">
        <f>IF(日報入力!G1715="","",日報入力!V1715)</f>
        <v/>
      </c>
      <c r="Q1715" s="291" t="str">
        <f>IF(日報入力!G1715="","",日報入力!W1715)</f>
        <v/>
      </c>
      <c r="R1715" s="291" t="str">
        <f>IF(日報入力!G1715="","",日報入力!X1715)</f>
        <v/>
      </c>
      <c r="S1715" s="291" t="str">
        <f>IF(日報入力!G1715="","",日報入力!Y1715)</f>
        <v/>
      </c>
      <c r="T1715" s="291" t="str">
        <f>IF(日報入力!G1715="","",日報入力!Z1715)</f>
        <v/>
      </c>
      <c r="U1715" s="291" t="str">
        <f>IF(日報入力!G1715="","",日報入力!AA1715)</f>
        <v/>
      </c>
      <c r="V1715" s="378" t="str">
        <f>IF(日報入力!G1715="","",日報入力!AB1715)</f>
        <v/>
      </c>
      <c r="W1715" s="291" t="str">
        <f>IF(日報入力!G1715="","",日報入力!AC1715)</f>
        <v/>
      </c>
      <c r="X1715" s="291" t="str">
        <f>IF(日報入力!G1715="","",日報入力!AD1715)</f>
        <v/>
      </c>
      <c r="Y1715" s="291" t="str">
        <f>IF(日報入力!G1715="","",日報入力!AE1715)</f>
        <v/>
      </c>
      <c r="Z1715" s="291" t="str">
        <f>IF(日報入力!G1715="","",日報入力!AF1715)</f>
        <v/>
      </c>
      <c r="AA1715" s="291" t="str">
        <f>IF(日報入力!G1715="","",日報入力!AG1715)</f>
        <v/>
      </c>
      <c r="AB1715" s="291" t="str">
        <f>IF(日報入力!G1715="","",日報入力!AH1715)</f>
        <v/>
      </c>
      <c r="AC1715" s="291" t="str">
        <f>IF(日報入力!G1715="","",日報入力!AI1715)</f>
        <v/>
      </c>
      <c r="AD1715" s="291" t="str">
        <f>IF(日報入力!G1715="","",日報入力!AJ1715)</f>
        <v/>
      </c>
      <c r="AE1715" s="292" t="str">
        <f>IF(日報入力!G1715="","",日報入力!E1715)</f>
        <v/>
      </c>
      <c r="AF1715" s="293" t="str">
        <f>IF(日報入力!G1715="","",日報入力!AK1715)</f>
        <v/>
      </c>
      <c r="AG1715" s="293" t="str">
        <f>IF(日報入力!G1715="","",日報入力!AL1715)</f>
        <v/>
      </c>
      <c r="AH1715" s="293" t="str">
        <f>IF(日報入力!G1715="","",日報入力!AM1715)</f>
        <v/>
      </c>
      <c r="AI1715" s="294" t="str">
        <f>IF(日報入力!G1715&gt;0,日報入力!D1715*日報入力!K1715*日報入力!AL1715,"")</f>
        <v/>
      </c>
      <c r="AJ1715" s="294" t="str">
        <f>IF(日報入力!G1715&gt;0,日報入力!E1715*日報入力!AL1715,"")</f>
        <v/>
      </c>
      <c r="AK1715" s="294" t="str">
        <f>IF(日報入力!G1715&gt;0,AI1715-AJ1715,"")</f>
        <v/>
      </c>
      <c r="AL1715" s="292" t="str">
        <f>IF(日報入力!G1715&gt;0,日報入力!E1715*日報入力!AM1715,"")</f>
        <v/>
      </c>
      <c r="AM1715" s="292" t="str">
        <f>IF(日報入力!G1715&gt;0,日報入力!AB1715*日報入力!AM1715,"")</f>
        <v/>
      </c>
      <c r="AN1715" s="68" t="str">
        <f>IF(日報入力!G1715&gt;0,日報入力!C1715,"")</f>
        <v/>
      </c>
      <c r="AO1715" s="68" t="str">
        <f>日報入力!B1715</f>
        <v/>
      </c>
      <c r="AP1715" s="68" t="str">
        <f>IF(日報入力!AQ1715,日報入力!BA1715,"")</f>
        <v/>
      </c>
      <c r="AQ1715" s="68" t="str">
        <f>IF(日報入力!AR1715,日報入力!BB1715,"")</f>
        <v/>
      </c>
      <c r="AR1715" s="68" t="str">
        <f>IF(日報入力!AS1715,"N勤","")</f>
        <v/>
      </c>
      <c r="AS1715" s="295" t="e">
        <f t="shared" si="98"/>
        <v>#VALUE!</v>
      </c>
      <c r="AT1715" s="439" t="str">
        <f>日報入力!AY1715</f>
        <v/>
      </c>
      <c r="AU1715" s="518" t="str">
        <f>IF(日報入力!G1715,G1715*60/E1715,"")</f>
        <v/>
      </c>
      <c r="AV1715" s="528" t="str">
        <f>IF(日報入力!AT1715,日報入力!AT1715,"")</f>
        <v/>
      </c>
      <c r="AW1715" s="529" t="str">
        <f>IF(日報入力!AT1715,AE1715/日報入力!AT1715,"")</f>
        <v/>
      </c>
      <c r="AX1715" s="530" t="e">
        <f>IF(1&lt;日報集計!AT1715,AT1715/(((F1715-I1715-J1715-N1715-O1715)*60)/(E1715)),"")</f>
        <v>#VALUE!</v>
      </c>
      <c r="AY1715" s="664" t="str">
        <f>IF(日報入力!H1715,AT1715/(((F1715-J1715)*60)/E1715),"")</f>
        <v/>
      </c>
      <c r="AZ1715" s="664" t="str">
        <f>IF(日報入力!I1715,AT1715/((G1715*60)/E1715),"")</f>
        <v/>
      </c>
      <c r="BA1715" s="296" t="str">
        <f>IF(日報入力!G1715,G1715/F1715,"")</f>
        <v/>
      </c>
      <c r="BB1715" s="386" t="e">
        <f t="shared" si="99"/>
        <v>#VALUE!</v>
      </c>
      <c r="BC1715" s="386" t="e">
        <f t="shared" si="100"/>
        <v>#VALUE!</v>
      </c>
      <c r="BD1715" s="80">
        <f>日報入力!AU1715</f>
        <v>0</v>
      </c>
      <c r="BE1715" s="534" t="str">
        <f>IF(日報入力!AV1715,日報入力!AV1715,"")</f>
        <v/>
      </c>
      <c r="BF1715" s="534" t="str">
        <f>IF(日報入力!AW1715,日報入力!AW1715,"")</f>
        <v/>
      </c>
      <c r="BG1715" s="398" t="str">
        <f>IF(日報入力!G1715,日報入力!K1715*日報入力!D1715*日報入力!BC1715,"")</f>
        <v/>
      </c>
    </row>
    <row r="1716" spans="1:59" ht="20.25" hidden="1" customHeight="1" x14ac:dyDescent="0.15">
      <c r="A1716" s="302" t="str">
        <f>IF(日報入力!G1716="","",日報入力!G1716)</f>
        <v/>
      </c>
      <c r="B1716" s="291" t="str">
        <f>IF(日報入力!G1716="","",日報入力!H1716)</f>
        <v/>
      </c>
      <c r="C1716" s="291" t="str">
        <f>IF(日報入力!G1716="","",日報入力!I1716)</f>
        <v/>
      </c>
      <c r="D1716" s="291" t="str">
        <f>IF(日報入力!G1716="","",日報入力!J1716)</f>
        <v/>
      </c>
      <c r="E1716" s="291" t="str">
        <f>IF(日報入力!G1716="","",日報入力!K1716)</f>
        <v/>
      </c>
      <c r="F1716" s="291" t="str">
        <f>IF(日報入力!G1716="","",日報入力!L1716)</f>
        <v/>
      </c>
      <c r="G1716" s="291" t="str">
        <f>IF(日報入力!G1716="","",日報入力!L1716-日報入力!O1716-日報入力!P1716-日報入力!Q1716-日報入力!R1716-日報入力!S1716-日報入力!T1716-日報入力!U1716-日報入力!V1716-日報入力!W1716-日報入力!X1716-日報入力!Y1716-日報入力!Z1716)</f>
        <v/>
      </c>
      <c r="H1716" s="291" t="str">
        <f>IF(日報入力!G1716="","",IF(日報入力!M1716&gt;=0,日報入力!M1716*F1716,F1716))</f>
        <v/>
      </c>
      <c r="I1716" s="291" t="str">
        <f>IF(日報入力!G1716="","",日報入力!O1716)</f>
        <v/>
      </c>
      <c r="J1716" s="291" t="str">
        <f>IF(日報入力!G1716="","",日報入力!P1716)</f>
        <v/>
      </c>
      <c r="K1716" s="291" t="str">
        <f>IF(日報入力!G1716="","",日報入力!Q1716)</f>
        <v/>
      </c>
      <c r="L1716" s="291" t="str">
        <f>IF(日報入力!G1716="","",日報入力!R1716)</f>
        <v/>
      </c>
      <c r="M1716" s="291" t="str">
        <f>IF(日報入力!G1716="","",日報入力!S1716)</f>
        <v/>
      </c>
      <c r="N1716" s="291" t="str">
        <f>IF(日報入力!G1716="","",日報入力!T1716)</f>
        <v/>
      </c>
      <c r="O1716" s="291" t="str">
        <f>IF(日報入力!G1716="","",日報入力!U1716)</f>
        <v/>
      </c>
      <c r="P1716" s="291" t="str">
        <f>IF(日報入力!G1716="","",日報入力!V1716)</f>
        <v/>
      </c>
      <c r="Q1716" s="291" t="str">
        <f>IF(日報入力!G1716="","",日報入力!W1716)</f>
        <v/>
      </c>
      <c r="R1716" s="291" t="str">
        <f>IF(日報入力!G1716="","",日報入力!X1716)</f>
        <v/>
      </c>
      <c r="S1716" s="291" t="str">
        <f>IF(日報入力!G1716="","",日報入力!Y1716)</f>
        <v/>
      </c>
      <c r="T1716" s="291" t="str">
        <f>IF(日報入力!G1716="","",日報入力!Z1716)</f>
        <v/>
      </c>
      <c r="U1716" s="291" t="str">
        <f>IF(日報入力!G1716="","",日報入力!AA1716)</f>
        <v/>
      </c>
      <c r="V1716" s="378" t="str">
        <f>IF(日報入力!G1716="","",日報入力!AB1716)</f>
        <v/>
      </c>
      <c r="W1716" s="291" t="str">
        <f>IF(日報入力!G1716="","",日報入力!AC1716)</f>
        <v/>
      </c>
      <c r="X1716" s="291" t="str">
        <f>IF(日報入力!G1716="","",日報入力!AD1716)</f>
        <v/>
      </c>
      <c r="Y1716" s="291" t="str">
        <f>IF(日報入力!G1716="","",日報入力!AE1716)</f>
        <v/>
      </c>
      <c r="Z1716" s="291" t="str">
        <f>IF(日報入力!G1716="","",日報入力!AF1716)</f>
        <v/>
      </c>
      <c r="AA1716" s="291" t="str">
        <f>IF(日報入力!G1716="","",日報入力!AG1716)</f>
        <v/>
      </c>
      <c r="AB1716" s="291" t="str">
        <f>IF(日報入力!G1716="","",日報入力!AH1716)</f>
        <v/>
      </c>
      <c r="AC1716" s="291" t="str">
        <f>IF(日報入力!G1716="","",日報入力!AI1716)</f>
        <v/>
      </c>
      <c r="AD1716" s="291" t="str">
        <f>IF(日報入力!G1716="","",日報入力!AJ1716)</f>
        <v/>
      </c>
      <c r="AE1716" s="292" t="str">
        <f>IF(日報入力!G1716="","",日報入力!E1716)</f>
        <v/>
      </c>
      <c r="AF1716" s="293" t="str">
        <f>IF(日報入力!G1716="","",日報入力!AK1716)</f>
        <v/>
      </c>
      <c r="AG1716" s="293" t="str">
        <f>IF(日報入力!G1716="","",日報入力!AL1716)</f>
        <v/>
      </c>
      <c r="AH1716" s="293" t="str">
        <f>IF(日報入力!G1716="","",日報入力!AM1716)</f>
        <v/>
      </c>
      <c r="AI1716" s="294" t="str">
        <f>IF(日報入力!G1716&gt;0,日報入力!D1716*日報入力!K1716*日報入力!AL1716,"")</f>
        <v/>
      </c>
      <c r="AJ1716" s="294" t="str">
        <f>IF(日報入力!G1716&gt;0,日報入力!E1716*日報入力!AL1716,"")</f>
        <v/>
      </c>
      <c r="AK1716" s="294" t="str">
        <f>IF(日報入力!G1716&gt;0,AI1716-AJ1716,"")</f>
        <v/>
      </c>
      <c r="AL1716" s="292" t="str">
        <f>IF(日報入力!G1716&gt;0,日報入力!E1716*日報入力!AM1716,"")</f>
        <v/>
      </c>
      <c r="AM1716" s="292" t="str">
        <f>IF(日報入力!G1716&gt;0,日報入力!AB1716*日報入力!AM1716,"")</f>
        <v/>
      </c>
      <c r="AN1716" s="68" t="str">
        <f>IF(日報入力!G1716&gt;0,日報入力!C1716,"")</f>
        <v/>
      </c>
      <c r="AO1716" s="68" t="str">
        <f>日報入力!B1716</f>
        <v/>
      </c>
      <c r="AP1716" s="68" t="str">
        <f>IF(日報入力!AQ1716,日報入力!BA1716,"")</f>
        <v/>
      </c>
      <c r="AQ1716" s="68" t="str">
        <f>IF(日報入力!AR1716,日報入力!BB1716,"")</f>
        <v/>
      </c>
      <c r="AR1716" s="68" t="str">
        <f>IF(日報入力!AS1716,"N勤","")</f>
        <v/>
      </c>
      <c r="AS1716" s="295" t="e">
        <f t="shared" si="98"/>
        <v>#VALUE!</v>
      </c>
      <c r="AT1716" s="439" t="str">
        <f>日報入力!AY1716</f>
        <v/>
      </c>
      <c r="AU1716" s="518" t="str">
        <f>IF(日報入力!G1716,G1716*60/E1716,"")</f>
        <v/>
      </c>
      <c r="AV1716" s="528" t="str">
        <f>IF(日報入力!AT1716,日報入力!AT1716,"")</f>
        <v/>
      </c>
      <c r="AW1716" s="529" t="str">
        <f>IF(日報入力!AT1716,AE1716/日報入力!AT1716,"")</f>
        <v/>
      </c>
      <c r="AX1716" s="530" t="e">
        <f>IF(1&lt;日報集計!AT1716,AT1716/(((F1716-I1716-J1716-N1716-O1716)*60)/(E1716)),"")</f>
        <v>#VALUE!</v>
      </c>
      <c r="AY1716" s="664" t="str">
        <f>IF(日報入力!H1716,AT1716/(((F1716-J1716)*60)/E1716),"")</f>
        <v/>
      </c>
      <c r="AZ1716" s="664" t="str">
        <f>IF(日報入力!I1716,AT1716/((G1716*60)/E1716),"")</f>
        <v/>
      </c>
      <c r="BA1716" s="296" t="str">
        <f>IF(日報入力!G1716,G1716/F1716,"")</f>
        <v/>
      </c>
      <c r="BB1716" s="386" t="e">
        <f t="shared" si="99"/>
        <v>#VALUE!</v>
      </c>
      <c r="BC1716" s="386" t="e">
        <f t="shared" si="100"/>
        <v>#VALUE!</v>
      </c>
      <c r="BD1716" s="80">
        <f>日報入力!AU1716</f>
        <v>0</v>
      </c>
      <c r="BE1716" s="534" t="str">
        <f>IF(日報入力!AV1716,日報入力!AV1716,"")</f>
        <v/>
      </c>
      <c r="BF1716" s="534" t="str">
        <f>IF(日報入力!AW1716,日報入力!AW1716,"")</f>
        <v/>
      </c>
      <c r="BG1716" s="398" t="str">
        <f>IF(日報入力!G1716,日報入力!K1716*日報入力!D1716*日報入力!BC1716,"")</f>
        <v/>
      </c>
    </row>
    <row r="1717" spans="1:59" ht="20.25" hidden="1" customHeight="1" x14ac:dyDescent="0.15">
      <c r="A1717" s="302" t="str">
        <f>IF(日報入力!G1717="","",日報入力!G1717)</f>
        <v/>
      </c>
      <c r="B1717" s="291" t="str">
        <f>IF(日報入力!G1717="","",日報入力!H1717)</f>
        <v/>
      </c>
      <c r="C1717" s="291" t="str">
        <f>IF(日報入力!G1717="","",日報入力!I1717)</f>
        <v/>
      </c>
      <c r="D1717" s="291" t="str">
        <f>IF(日報入力!G1717="","",日報入力!J1717)</f>
        <v/>
      </c>
      <c r="E1717" s="291" t="str">
        <f>IF(日報入力!G1717="","",日報入力!K1717)</f>
        <v/>
      </c>
      <c r="F1717" s="291" t="str">
        <f>IF(日報入力!G1717="","",日報入力!L1717)</f>
        <v/>
      </c>
      <c r="G1717" s="291" t="str">
        <f>IF(日報入力!G1717="","",日報入力!L1717-日報入力!O1717-日報入力!P1717-日報入力!Q1717-日報入力!R1717-日報入力!S1717-日報入力!T1717-日報入力!U1717-日報入力!V1717-日報入力!W1717-日報入力!X1717-日報入力!Y1717-日報入力!Z1717)</f>
        <v/>
      </c>
      <c r="H1717" s="291" t="str">
        <f>IF(日報入力!G1717="","",IF(日報入力!M1717&gt;=0,日報入力!M1717*F1717,F1717))</f>
        <v/>
      </c>
      <c r="I1717" s="291" t="str">
        <f>IF(日報入力!G1717="","",日報入力!O1717)</f>
        <v/>
      </c>
      <c r="J1717" s="291" t="str">
        <f>IF(日報入力!G1717="","",日報入力!P1717)</f>
        <v/>
      </c>
      <c r="K1717" s="291" t="str">
        <f>IF(日報入力!G1717="","",日報入力!Q1717)</f>
        <v/>
      </c>
      <c r="L1717" s="291" t="str">
        <f>IF(日報入力!G1717="","",日報入力!R1717)</f>
        <v/>
      </c>
      <c r="M1717" s="291" t="str">
        <f>IF(日報入力!G1717="","",日報入力!S1717)</f>
        <v/>
      </c>
      <c r="N1717" s="291" t="str">
        <f>IF(日報入力!G1717="","",日報入力!T1717)</f>
        <v/>
      </c>
      <c r="O1717" s="291" t="str">
        <f>IF(日報入力!G1717="","",日報入力!U1717)</f>
        <v/>
      </c>
      <c r="P1717" s="291" t="str">
        <f>IF(日報入力!G1717="","",日報入力!V1717)</f>
        <v/>
      </c>
      <c r="Q1717" s="291" t="str">
        <f>IF(日報入力!G1717="","",日報入力!W1717)</f>
        <v/>
      </c>
      <c r="R1717" s="291" t="str">
        <f>IF(日報入力!G1717="","",日報入力!X1717)</f>
        <v/>
      </c>
      <c r="S1717" s="291" t="str">
        <f>IF(日報入力!G1717="","",日報入力!Y1717)</f>
        <v/>
      </c>
      <c r="T1717" s="291" t="str">
        <f>IF(日報入力!G1717="","",日報入力!Z1717)</f>
        <v/>
      </c>
      <c r="U1717" s="291" t="str">
        <f>IF(日報入力!G1717="","",日報入力!AA1717)</f>
        <v/>
      </c>
      <c r="V1717" s="378" t="str">
        <f>IF(日報入力!G1717="","",日報入力!AB1717)</f>
        <v/>
      </c>
      <c r="W1717" s="291" t="str">
        <f>IF(日報入力!G1717="","",日報入力!AC1717)</f>
        <v/>
      </c>
      <c r="X1717" s="291" t="str">
        <f>IF(日報入力!G1717="","",日報入力!AD1717)</f>
        <v/>
      </c>
      <c r="Y1717" s="291" t="str">
        <f>IF(日報入力!G1717="","",日報入力!AE1717)</f>
        <v/>
      </c>
      <c r="Z1717" s="291" t="str">
        <f>IF(日報入力!G1717="","",日報入力!AF1717)</f>
        <v/>
      </c>
      <c r="AA1717" s="291" t="str">
        <f>IF(日報入力!G1717="","",日報入力!AG1717)</f>
        <v/>
      </c>
      <c r="AB1717" s="291" t="str">
        <f>IF(日報入力!G1717="","",日報入力!AH1717)</f>
        <v/>
      </c>
      <c r="AC1717" s="291" t="str">
        <f>IF(日報入力!G1717="","",日報入力!AI1717)</f>
        <v/>
      </c>
      <c r="AD1717" s="291" t="str">
        <f>IF(日報入力!G1717="","",日報入力!AJ1717)</f>
        <v/>
      </c>
      <c r="AE1717" s="292" t="str">
        <f>IF(日報入力!G1717="","",日報入力!E1717)</f>
        <v/>
      </c>
      <c r="AF1717" s="293" t="str">
        <f>IF(日報入力!G1717="","",日報入力!AK1717)</f>
        <v/>
      </c>
      <c r="AG1717" s="293" t="str">
        <f>IF(日報入力!G1717="","",日報入力!AL1717)</f>
        <v/>
      </c>
      <c r="AH1717" s="293" t="str">
        <f>IF(日報入力!G1717="","",日報入力!AM1717)</f>
        <v/>
      </c>
      <c r="AI1717" s="294" t="str">
        <f>IF(日報入力!G1717&gt;0,日報入力!D1717*日報入力!K1717*日報入力!AL1717,"")</f>
        <v/>
      </c>
      <c r="AJ1717" s="294" t="str">
        <f>IF(日報入力!G1717&gt;0,日報入力!E1717*日報入力!AL1717,"")</f>
        <v/>
      </c>
      <c r="AK1717" s="294" t="str">
        <f>IF(日報入力!G1717&gt;0,AI1717-AJ1717,"")</f>
        <v/>
      </c>
      <c r="AL1717" s="292" t="str">
        <f>IF(日報入力!G1717&gt;0,日報入力!E1717*日報入力!AM1717,"")</f>
        <v/>
      </c>
      <c r="AM1717" s="292" t="str">
        <f>IF(日報入力!G1717&gt;0,日報入力!AB1717*日報入力!AM1717,"")</f>
        <v/>
      </c>
      <c r="AN1717" s="68" t="str">
        <f>IF(日報入力!G1717&gt;0,日報入力!C1717,"")</f>
        <v/>
      </c>
      <c r="AO1717" s="68" t="str">
        <f>日報入力!B1717</f>
        <v/>
      </c>
      <c r="AP1717" s="68" t="str">
        <f>IF(日報入力!AQ1717,日報入力!BA1717,"")</f>
        <v/>
      </c>
      <c r="AQ1717" s="68" t="str">
        <f>IF(日報入力!AR1717,日報入力!BB1717,"")</f>
        <v/>
      </c>
      <c r="AR1717" s="68" t="str">
        <f>IF(日報入力!AS1717,"N勤","")</f>
        <v/>
      </c>
      <c r="AS1717" s="295" t="e">
        <f t="shared" si="98"/>
        <v>#VALUE!</v>
      </c>
      <c r="AT1717" s="439" t="str">
        <f>日報入力!AY1717</f>
        <v/>
      </c>
      <c r="AU1717" s="518" t="str">
        <f>IF(日報入力!G1717,G1717*60/E1717,"")</f>
        <v/>
      </c>
      <c r="AV1717" s="528" t="str">
        <f>IF(日報入力!AT1717,日報入力!AT1717,"")</f>
        <v/>
      </c>
      <c r="AW1717" s="529" t="str">
        <f>IF(日報入力!AT1717,AE1717/日報入力!AT1717,"")</f>
        <v/>
      </c>
      <c r="AX1717" s="530" t="e">
        <f>IF(1&lt;日報集計!AT1717,AT1717/(((F1717-I1717-J1717-N1717-O1717)*60)/(E1717)),"")</f>
        <v>#VALUE!</v>
      </c>
      <c r="AY1717" s="664" t="str">
        <f>IF(日報入力!H1717,AT1717/(((F1717-J1717)*60)/E1717),"")</f>
        <v/>
      </c>
      <c r="AZ1717" s="664" t="str">
        <f>IF(日報入力!I1717,AT1717/((G1717*60)/E1717),"")</f>
        <v/>
      </c>
      <c r="BA1717" s="296" t="str">
        <f>IF(日報入力!G1717,G1717/F1717,"")</f>
        <v/>
      </c>
      <c r="BB1717" s="386" t="e">
        <f t="shared" si="99"/>
        <v>#VALUE!</v>
      </c>
      <c r="BC1717" s="386" t="e">
        <f t="shared" si="100"/>
        <v>#VALUE!</v>
      </c>
      <c r="BD1717" s="80">
        <f>日報入力!AU1717</f>
        <v>0</v>
      </c>
      <c r="BE1717" s="534" t="str">
        <f>IF(日報入力!AV1717,日報入力!AV1717,"")</f>
        <v/>
      </c>
      <c r="BF1717" s="534" t="str">
        <f>IF(日報入力!AW1717,日報入力!AW1717,"")</f>
        <v/>
      </c>
      <c r="BG1717" s="398" t="str">
        <f>IF(日報入力!G1717,日報入力!K1717*日報入力!D1717*日報入力!BC1717,"")</f>
        <v/>
      </c>
    </row>
    <row r="1718" spans="1:59" ht="20.25" hidden="1" customHeight="1" x14ac:dyDescent="0.15">
      <c r="A1718" s="302" t="str">
        <f>IF(日報入力!G1718="","",日報入力!G1718)</f>
        <v/>
      </c>
      <c r="B1718" s="291" t="str">
        <f>IF(日報入力!G1718="","",日報入力!H1718)</f>
        <v/>
      </c>
      <c r="C1718" s="291" t="str">
        <f>IF(日報入力!G1718="","",日報入力!I1718)</f>
        <v/>
      </c>
      <c r="D1718" s="291" t="str">
        <f>IF(日報入力!G1718="","",日報入力!J1718)</f>
        <v/>
      </c>
      <c r="E1718" s="291" t="str">
        <f>IF(日報入力!G1718="","",日報入力!K1718)</f>
        <v/>
      </c>
      <c r="F1718" s="291" t="str">
        <f>IF(日報入力!G1718="","",日報入力!L1718)</f>
        <v/>
      </c>
      <c r="G1718" s="291" t="str">
        <f>IF(日報入力!G1718="","",日報入力!L1718-日報入力!O1718-日報入力!P1718-日報入力!Q1718-日報入力!R1718-日報入力!S1718-日報入力!T1718-日報入力!U1718-日報入力!V1718-日報入力!W1718-日報入力!X1718-日報入力!Y1718-日報入力!Z1718)</f>
        <v/>
      </c>
      <c r="H1718" s="291" t="str">
        <f>IF(日報入力!G1718="","",IF(日報入力!M1718&gt;=0,日報入力!M1718*F1718,F1718))</f>
        <v/>
      </c>
      <c r="I1718" s="291" t="str">
        <f>IF(日報入力!G1718="","",日報入力!O1718)</f>
        <v/>
      </c>
      <c r="J1718" s="291" t="str">
        <f>IF(日報入力!G1718="","",日報入力!P1718)</f>
        <v/>
      </c>
      <c r="K1718" s="291" t="str">
        <f>IF(日報入力!G1718="","",日報入力!Q1718)</f>
        <v/>
      </c>
      <c r="L1718" s="291" t="str">
        <f>IF(日報入力!G1718="","",日報入力!R1718)</f>
        <v/>
      </c>
      <c r="M1718" s="291" t="str">
        <f>IF(日報入力!G1718="","",日報入力!S1718)</f>
        <v/>
      </c>
      <c r="N1718" s="291" t="str">
        <f>IF(日報入力!G1718="","",日報入力!T1718)</f>
        <v/>
      </c>
      <c r="O1718" s="291" t="str">
        <f>IF(日報入力!G1718="","",日報入力!U1718)</f>
        <v/>
      </c>
      <c r="P1718" s="291" t="str">
        <f>IF(日報入力!G1718="","",日報入力!V1718)</f>
        <v/>
      </c>
      <c r="Q1718" s="291" t="str">
        <f>IF(日報入力!G1718="","",日報入力!W1718)</f>
        <v/>
      </c>
      <c r="R1718" s="291" t="str">
        <f>IF(日報入力!G1718="","",日報入力!X1718)</f>
        <v/>
      </c>
      <c r="S1718" s="291" t="str">
        <f>IF(日報入力!G1718="","",日報入力!Y1718)</f>
        <v/>
      </c>
      <c r="T1718" s="291" t="str">
        <f>IF(日報入力!G1718="","",日報入力!Z1718)</f>
        <v/>
      </c>
      <c r="U1718" s="291" t="str">
        <f>IF(日報入力!G1718="","",日報入力!AA1718)</f>
        <v/>
      </c>
      <c r="V1718" s="378" t="str">
        <f>IF(日報入力!G1718="","",日報入力!AB1718)</f>
        <v/>
      </c>
      <c r="W1718" s="291" t="str">
        <f>IF(日報入力!G1718="","",日報入力!AC1718)</f>
        <v/>
      </c>
      <c r="X1718" s="291" t="str">
        <f>IF(日報入力!G1718="","",日報入力!AD1718)</f>
        <v/>
      </c>
      <c r="Y1718" s="291" t="str">
        <f>IF(日報入力!G1718="","",日報入力!AE1718)</f>
        <v/>
      </c>
      <c r="Z1718" s="291" t="str">
        <f>IF(日報入力!G1718="","",日報入力!AF1718)</f>
        <v/>
      </c>
      <c r="AA1718" s="291" t="str">
        <f>IF(日報入力!G1718="","",日報入力!AG1718)</f>
        <v/>
      </c>
      <c r="AB1718" s="291" t="str">
        <f>IF(日報入力!G1718="","",日報入力!AH1718)</f>
        <v/>
      </c>
      <c r="AC1718" s="291" t="str">
        <f>IF(日報入力!G1718="","",日報入力!AI1718)</f>
        <v/>
      </c>
      <c r="AD1718" s="291" t="str">
        <f>IF(日報入力!G1718="","",日報入力!AJ1718)</f>
        <v/>
      </c>
      <c r="AE1718" s="292" t="str">
        <f>IF(日報入力!G1718="","",日報入力!E1718)</f>
        <v/>
      </c>
      <c r="AF1718" s="293" t="str">
        <f>IF(日報入力!G1718="","",日報入力!AK1718)</f>
        <v/>
      </c>
      <c r="AG1718" s="293" t="str">
        <f>IF(日報入力!G1718="","",日報入力!AL1718)</f>
        <v/>
      </c>
      <c r="AH1718" s="293" t="str">
        <f>IF(日報入力!G1718="","",日報入力!AM1718)</f>
        <v/>
      </c>
      <c r="AI1718" s="294" t="str">
        <f>IF(日報入力!G1718&gt;0,日報入力!D1718*日報入力!K1718*日報入力!AL1718,"")</f>
        <v/>
      </c>
      <c r="AJ1718" s="294" t="str">
        <f>IF(日報入力!G1718&gt;0,日報入力!E1718*日報入力!AL1718,"")</f>
        <v/>
      </c>
      <c r="AK1718" s="294" t="str">
        <f>IF(日報入力!G1718&gt;0,AI1718-AJ1718,"")</f>
        <v/>
      </c>
      <c r="AL1718" s="292" t="str">
        <f>IF(日報入力!G1718&gt;0,日報入力!E1718*日報入力!AM1718,"")</f>
        <v/>
      </c>
      <c r="AM1718" s="292" t="str">
        <f>IF(日報入力!G1718&gt;0,日報入力!AB1718*日報入力!AM1718,"")</f>
        <v/>
      </c>
      <c r="AN1718" s="68" t="str">
        <f>IF(日報入力!G1718&gt;0,日報入力!C1718,"")</f>
        <v/>
      </c>
      <c r="AO1718" s="68" t="str">
        <f>日報入力!B1718</f>
        <v/>
      </c>
      <c r="AP1718" s="68" t="str">
        <f>IF(日報入力!AQ1718,日報入力!BA1718,"")</f>
        <v/>
      </c>
      <c r="AQ1718" s="68" t="str">
        <f>IF(日報入力!AR1718,日報入力!BB1718,"")</f>
        <v/>
      </c>
      <c r="AR1718" s="68" t="str">
        <f>IF(日報入力!AS1718,"N勤","")</f>
        <v/>
      </c>
      <c r="AS1718" s="295" t="e">
        <f t="shared" si="98"/>
        <v>#VALUE!</v>
      </c>
      <c r="AT1718" s="439" t="str">
        <f>日報入力!AY1718</f>
        <v/>
      </c>
      <c r="AU1718" s="518" t="str">
        <f>IF(日報入力!G1718,G1718*60/E1718,"")</f>
        <v/>
      </c>
      <c r="AV1718" s="528" t="str">
        <f>IF(日報入力!AT1718,日報入力!AT1718,"")</f>
        <v/>
      </c>
      <c r="AW1718" s="529" t="str">
        <f>IF(日報入力!AT1718,AE1718/日報入力!AT1718,"")</f>
        <v/>
      </c>
      <c r="AX1718" s="530" t="e">
        <f>IF(1&lt;日報集計!AT1718,AT1718/(((F1718-I1718-J1718-N1718-O1718)*60)/(E1718)),"")</f>
        <v>#VALUE!</v>
      </c>
      <c r="AY1718" s="664" t="str">
        <f>IF(日報入力!H1718,AT1718/(((F1718-J1718)*60)/E1718),"")</f>
        <v/>
      </c>
      <c r="AZ1718" s="664" t="str">
        <f>IF(日報入力!I1718,AT1718/((G1718*60)/E1718),"")</f>
        <v/>
      </c>
      <c r="BA1718" s="296" t="str">
        <f>IF(日報入力!G1718,G1718/F1718,"")</f>
        <v/>
      </c>
      <c r="BB1718" s="386" t="e">
        <f t="shared" si="99"/>
        <v>#VALUE!</v>
      </c>
      <c r="BC1718" s="386" t="e">
        <f t="shared" si="100"/>
        <v>#VALUE!</v>
      </c>
      <c r="BD1718" s="80">
        <f>日報入力!AU1718</f>
        <v>0</v>
      </c>
      <c r="BE1718" s="534" t="str">
        <f>IF(日報入力!AV1718,日報入力!AV1718,"")</f>
        <v/>
      </c>
      <c r="BF1718" s="534" t="str">
        <f>IF(日報入力!AW1718,日報入力!AW1718,"")</f>
        <v/>
      </c>
      <c r="BG1718" s="398" t="str">
        <f>IF(日報入力!G1718,日報入力!K1718*日報入力!D1718*日報入力!BC1718,"")</f>
        <v/>
      </c>
    </row>
    <row r="1719" spans="1:59" ht="20.25" hidden="1" customHeight="1" x14ac:dyDescent="0.15">
      <c r="A1719" s="302" t="str">
        <f>IF(日報入力!G1719="","",日報入力!G1719)</f>
        <v/>
      </c>
      <c r="B1719" s="291" t="str">
        <f>IF(日報入力!G1719="","",日報入力!H1719)</f>
        <v/>
      </c>
      <c r="C1719" s="291" t="str">
        <f>IF(日報入力!G1719="","",日報入力!I1719)</f>
        <v/>
      </c>
      <c r="D1719" s="291" t="str">
        <f>IF(日報入力!G1719="","",日報入力!J1719)</f>
        <v/>
      </c>
      <c r="E1719" s="291" t="str">
        <f>IF(日報入力!G1719="","",日報入力!K1719)</f>
        <v/>
      </c>
      <c r="F1719" s="291" t="str">
        <f>IF(日報入力!G1719="","",日報入力!L1719)</f>
        <v/>
      </c>
      <c r="G1719" s="291" t="str">
        <f>IF(日報入力!G1719="","",日報入力!L1719-日報入力!O1719-日報入力!P1719-日報入力!Q1719-日報入力!R1719-日報入力!S1719-日報入力!T1719-日報入力!U1719-日報入力!V1719-日報入力!W1719-日報入力!X1719-日報入力!Y1719-日報入力!Z1719)</f>
        <v/>
      </c>
      <c r="H1719" s="291" t="str">
        <f>IF(日報入力!G1719="","",IF(日報入力!M1719&gt;=0,日報入力!M1719*F1719,F1719))</f>
        <v/>
      </c>
      <c r="I1719" s="291" t="str">
        <f>IF(日報入力!G1719="","",日報入力!O1719)</f>
        <v/>
      </c>
      <c r="J1719" s="291" t="str">
        <f>IF(日報入力!G1719="","",日報入力!P1719)</f>
        <v/>
      </c>
      <c r="K1719" s="291" t="str">
        <f>IF(日報入力!G1719="","",日報入力!Q1719)</f>
        <v/>
      </c>
      <c r="L1719" s="291" t="str">
        <f>IF(日報入力!G1719="","",日報入力!R1719)</f>
        <v/>
      </c>
      <c r="M1719" s="291" t="str">
        <f>IF(日報入力!G1719="","",日報入力!S1719)</f>
        <v/>
      </c>
      <c r="N1719" s="291" t="str">
        <f>IF(日報入力!G1719="","",日報入力!T1719)</f>
        <v/>
      </c>
      <c r="O1719" s="291" t="str">
        <f>IF(日報入力!G1719="","",日報入力!U1719)</f>
        <v/>
      </c>
      <c r="P1719" s="291" t="str">
        <f>IF(日報入力!G1719="","",日報入力!V1719)</f>
        <v/>
      </c>
      <c r="Q1719" s="291" t="str">
        <f>IF(日報入力!G1719="","",日報入力!W1719)</f>
        <v/>
      </c>
      <c r="R1719" s="291" t="str">
        <f>IF(日報入力!G1719="","",日報入力!X1719)</f>
        <v/>
      </c>
      <c r="S1719" s="291" t="str">
        <f>IF(日報入力!G1719="","",日報入力!Y1719)</f>
        <v/>
      </c>
      <c r="T1719" s="291" t="str">
        <f>IF(日報入力!G1719="","",日報入力!Z1719)</f>
        <v/>
      </c>
      <c r="U1719" s="291" t="str">
        <f>IF(日報入力!G1719="","",日報入力!AA1719)</f>
        <v/>
      </c>
      <c r="V1719" s="378" t="str">
        <f>IF(日報入力!G1719="","",日報入力!AB1719)</f>
        <v/>
      </c>
      <c r="W1719" s="291" t="str">
        <f>IF(日報入力!G1719="","",日報入力!AC1719)</f>
        <v/>
      </c>
      <c r="X1719" s="291" t="str">
        <f>IF(日報入力!G1719="","",日報入力!AD1719)</f>
        <v/>
      </c>
      <c r="Y1719" s="291" t="str">
        <f>IF(日報入力!G1719="","",日報入力!AE1719)</f>
        <v/>
      </c>
      <c r="Z1719" s="291" t="str">
        <f>IF(日報入力!G1719="","",日報入力!AF1719)</f>
        <v/>
      </c>
      <c r="AA1719" s="291" t="str">
        <f>IF(日報入力!G1719="","",日報入力!AG1719)</f>
        <v/>
      </c>
      <c r="AB1719" s="291" t="str">
        <f>IF(日報入力!G1719="","",日報入力!AH1719)</f>
        <v/>
      </c>
      <c r="AC1719" s="291" t="str">
        <f>IF(日報入力!G1719="","",日報入力!AI1719)</f>
        <v/>
      </c>
      <c r="AD1719" s="291" t="str">
        <f>IF(日報入力!G1719="","",日報入力!AJ1719)</f>
        <v/>
      </c>
      <c r="AE1719" s="292" t="str">
        <f>IF(日報入力!G1719="","",日報入力!E1719)</f>
        <v/>
      </c>
      <c r="AF1719" s="293" t="str">
        <f>IF(日報入力!G1719="","",日報入力!AK1719)</f>
        <v/>
      </c>
      <c r="AG1719" s="293" t="str">
        <f>IF(日報入力!G1719="","",日報入力!AL1719)</f>
        <v/>
      </c>
      <c r="AH1719" s="293" t="str">
        <f>IF(日報入力!G1719="","",日報入力!AM1719)</f>
        <v/>
      </c>
      <c r="AI1719" s="294" t="str">
        <f>IF(日報入力!G1719&gt;0,日報入力!D1719*日報入力!K1719*日報入力!AL1719,"")</f>
        <v/>
      </c>
      <c r="AJ1719" s="294" t="str">
        <f>IF(日報入力!G1719&gt;0,日報入力!E1719*日報入力!AL1719,"")</f>
        <v/>
      </c>
      <c r="AK1719" s="294" t="str">
        <f>IF(日報入力!G1719&gt;0,AI1719-AJ1719,"")</f>
        <v/>
      </c>
      <c r="AL1719" s="292" t="str">
        <f>IF(日報入力!G1719&gt;0,日報入力!E1719*日報入力!AM1719,"")</f>
        <v/>
      </c>
      <c r="AM1719" s="292" t="str">
        <f>IF(日報入力!G1719&gt;0,日報入力!AB1719*日報入力!AM1719,"")</f>
        <v/>
      </c>
      <c r="AN1719" s="68" t="str">
        <f>IF(日報入力!G1719&gt;0,日報入力!C1719,"")</f>
        <v/>
      </c>
      <c r="AO1719" s="68" t="str">
        <f>日報入力!B1719</f>
        <v/>
      </c>
      <c r="AP1719" s="68" t="str">
        <f>IF(日報入力!AQ1719,日報入力!BA1719,"")</f>
        <v/>
      </c>
      <c r="AQ1719" s="68" t="str">
        <f>IF(日報入力!AR1719,日報入力!BB1719,"")</f>
        <v/>
      </c>
      <c r="AR1719" s="68" t="str">
        <f>IF(日報入力!AS1719,"N勤","")</f>
        <v/>
      </c>
      <c r="AS1719" s="295" t="e">
        <f t="shared" si="98"/>
        <v>#VALUE!</v>
      </c>
      <c r="AT1719" s="439" t="str">
        <f>日報入力!AY1719</f>
        <v/>
      </c>
      <c r="AU1719" s="518" t="str">
        <f>IF(日報入力!G1719,G1719*60/E1719,"")</f>
        <v/>
      </c>
      <c r="AV1719" s="528" t="str">
        <f>IF(日報入力!AT1719,日報入力!AT1719,"")</f>
        <v/>
      </c>
      <c r="AW1719" s="529" t="str">
        <f>IF(日報入力!AT1719,AE1719/日報入力!AT1719,"")</f>
        <v/>
      </c>
      <c r="AX1719" s="530" t="e">
        <f>IF(1&lt;日報集計!AT1719,AT1719/(((F1719-I1719-J1719-N1719-O1719)*60)/(E1719)),"")</f>
        <v>#VALUE!</v>
      </c>
      <c r="AY1719" s="664" t="str">
        <f>IF(日報入力!H1719,AT1719/(((F1719-J1719)*60)/E1719),"")</f>
        <v/>
      </c>
      <c r="AZ1719" s="664" t="str">
        <f>IF(日報入力!I1719,AT1719/((G1719*60)/E1719),"")</f>
        <v/>
      </c>
      <c r="BA1719" s="296" t="str">
        <f>IF(日報入力!G1719,G1719/F1719,"")</f>
        <v/>
      </c>
      <c r="BB1719" s="386" t="e">
        <f t="shared" si="99"/>
        <v>#VALUE!</v>
      </c>
      <c r="BC1719" s="386" t="e">
        <f t="shared" si="100"/>
        <v>#VALUE!</v>
      </c>
      <c r="BD1719" s="80">
        <f>日報入力!AU1719</f>
        <v>0</v>
      </c>
      <c r="BE1719" s="534" t="str">
        <f>IF(日報入力!AV1719,日報入力!AV1719,"")</f>
        <v/>
      </c>
      <c r="BF1719" s="534" t="str">
        <f>IF(日報入力!AW1719,日報入力!AW1719,"")</f>
        <v/>
      </c>
      <c r="BG1719" s="398" t="str">
        <f>IF(日報入力!G1719,日報入力!K1719*日報入力!D1719*日報入力!BC1719,"")</f>
        <v/>
      </c>
    </row>
    <row r="1720" spans="1:59" ht="20.25" hidden="1" customHeight="1" x14ac:dyDescent="0.15">
      <c r="A1720" s="302" t="str">
        <f>IF(日報入力!G1720="","",日報入力!G1720)</f>
        <v/>
      </c>
      <c r="B1720" s="291" t="str">
        <f>IF(日報入力!G1720="","",日報入力!H1720)</f>
        <v/>
      </c>
      <c r="C1720" s="291" t="str">
        <f>IF(日報入力!G1720="","",日報入力!I1720)</f>
        <v/>
      </c>
      <c r="D1720" s="291" t="str">
        <f>IF(日報入力!G1720="","",日報入力!J1720)</f>
        <v/>
      </c>
      <c r="E1720" s="291" t="str">
        <f>IF(日報入力!G1720="","",日報入力!K1720)</f>
        <v/>
      </c>
      <c r="F1720" s="291" t="str">
        <f>IF(日報入力!G1720="","",日報入力!L1720)</f>
        <v/>
      </c>
      <c r="G1720" s="291" t="str">
        <f>IF(日報入力!G1720="","",日報入力!L1720-日報入力!O1720-日報入力!P1720-日報入力!Q1720-日報入力!R1720-日報入力!S1720-日報入力!T1720-日報入力!U1720-日報入力!V1720-日報入力!W1720-日報入力!X1720-日報入力!Y1720-日報入力!Z1720)</f>
        <v/>
      </c>
      <c r="H1720" s="291" t="str">
        <f>IF(日報入力!G1720="","",IF(日報入力!M1720&gt;=0,日報入力!M1720*F1720,F1720))</f>
        <v/>
      </c>
      <c r="I1720" s="291" t="str">
        <f>IF(日報入力!G1720="","",日報入力!O1720)</f>
        <v/>
      </c>
      <c r="J1720" s="291" t="str">
        <f>IF(日報入力!G1720="","",日報入力!P1720)</f>
        <v/>
      </c>
      <c r="K1720" s="291" t="str">
        <f>IF(日報入力!G1720="","",日報入力!Q1720)</f>
        <v/>
      </c>
      <c r="L1720" s="291" t="str">
        <f>IF(日報入力!G1720="","",日報入力!R1720)</f>
        <v/>
      </c>
      <c r="M1720" s="291" t="str">
        <f>IF(日報入力!G1720="","",日報入力!S1720)</f>
        <v/>
      </c>
      <c r="N1720" s="291" t="str">
        <f>IF(日報入力!G1720="","",日報入力!T1720)</f>
        <v/>
      </c>
      <c r="O1720" s="291" t="str">
        <f>IF(日報入力!G1720="","",日報入力!U1720)</f>
        <v/>
      </c>
      <c r="P1720" s="291" t="str">
        <f>IF(日報入力!G1720="","",日報入力!V1720)</f>
        <v/>
      </c>
      <c r="Q1720" s="291" t="str">
        <f>IF(日報入力!G1720="","",日報入力!W1720)</f>
        <v/>
      </c>
      <c r="R1720" s="291" t="str">
        <f>IF(日報入力!G1720="","",日報入力!X1720)</f>
        <v/>
      </c>
      <c r="S1720" s="291" t="str">
        <f>IF(日報入力!G1720="","",日報入力!Y1720)</f>
        <v/>
      </c>
      <c r="T1720" s="291" t="str">
        <f>IF(日報入力!G1720="","",日報入力!Z1720)</f>
        <v/>
      </c>
      <c r="U1720" s="291" t="str">
        <f>IF(日報入力!G1720="","",日報入力!AA1720)</f>
        <v/>
      </c>
      <c r="V1720" s="378" t="str">
        <f>IF(日報入力!G1720="","",日報入力!AB1720)</f>
        <v/>
      </c>
      <c r="W1720" s="291" t="str">
        <f>IF(日報入力!G1720="","",日報入力!AC1720)</f>
        <v/>
      </c>
      <c r="X1720" s="291" t="str">
        <f>IF(日報入力!G1720="","",日報入力!AD1720)</f>
        <v/>
      </c>
      <c r="Y1720" s="291" t="str">
        <f>IF(日報入力!G1720="","",日報入力!AE1720)</f>
        <v/>
      </c>
      <c r="Z1720" s="291" t="str">
        <f>IF(日報入力!G1720="","",日報入力!AF1720)</f>
        <v/>
      </c>
      <c r="AA1720" s="291" t="str">
        <f>IF(日報入力!G1720="","",日報入力!AG1720)</f>
        <v/>
      </c>
      <c r="AB1720" s="291" t="str">
        <f>IF(日報入力!G1720="","",日報入力!AH1720)</f>
        <v/>
      </c>
      <c r="AC1720" s="291" t="str">
        <f>IF(日報入力!G1720="","",日報入力!AI1720)</f>
        <v/>
      </c>
      <c r="AD1720" s="291" t="str">
        <f>IF(日報入力!G1720="","",日報入力!AJ1720)</f>
        <v/>
      </c>
      <c r="AE1720" s="292" t="str">
        <f>IF(日報入力!G1720="","",日報入力!E1720)</f>
        <v/>
      </c>
      <c r="AF1720" s="293" t="str">
        <f>IF(日報入力!G1720="","",日報入力!AK1720)</f>
        <v/>
      </c>
      <c r="AG1720" s="293" t="str">
        <f>IF(日報入力!G1720="","",日報入力!AL1720)</f>
        <v/>
      </c>
      <c r="AH1720" s="293" t="str">
        <f>IF(日報入力!G1720="","",日報入力!AM1720)</f>
        <v/>
      </c>
      <c r="AI1720" s="294" t="str">
        <f>IF(日報入力!G1720&gt;0,日報入力!D1720*日報入力!K1720*日報入力!AL1720,"")</f>
        <v/>
      </c>
      <c r="AJ1720" s="294" t="str">
        <f>IF(日報入力!G1720&gt;0,日報入力!E1720*日報入力!AL1720,"")</f>
        <v/>
      </c>
      <c r="AK1720" s="294" t="str">
        <f>IF(日報入力!G1720&gt;0,AI1720-AJ1720,"")</f>
        <v/>
      </c>
      <c r="AL1720" s="292" t="str">
        <f>IF(日報入力!G1720&gt;0,日報入力!E1720*日報入力!AM1720,"")</f>
        <v/>
      </c>
      <c r="AM1720" s="292" t="str">
        <f>IF(日報入力!G1720&gt;0,日報入力!AB1720*日報入力!AM1720,"")</f>
        <v/>
      </c>
      <c r="AN1720" s="68" t="str">
        <f>IF(日報入力!G1720&gt;0,日報入力!C1720,"")</f>
        <v/>
      </c>
      <c r="AO1720" s="68" t="str">
        <f>日報入力!B1720</f>
        <v/>
      </c>
      <c r="AP1720" s="68" t="str">
        <f>IF(日報入力!AQ1720,日報入力!BA1720,"")</f>
        <v/>
      </c>
      <c r="AQ1720" s="68" t="str">
        <f>IF(日報入力!AR1720,日報入力!BB1720,"")</f>
        <v/>
      </c>
      <c r="AR1720" s="68" t="str">
        <f>IF(日報入力!AS1720,"N勤","")</f>
        <v/>
      </c>
      <c r="AS1720" s="295" t="e">
        <f t="shared" si="98"/>
        <v>#VALUE!</v>
      </c>
      <c r="AT1720" s="439" t="str">
        <f>日報入力!AY1720</f>
        <v/>
      </c>
      <c r="AU1720" s="518" t="str">
        <f>IF(日報入力!G1720,G1720*60/E1720,"")</f>
        <v/>
      </c>
      <c r="AV1720" s="528" t="str">
        <f>IF(日報入力!AT1720,日報入力!AT1720,"")</f>
        <v/>
      </c>
      <c r="AW1720" s="529" t="str">
        <f>IF(日報入力!AT1720,AE1720/日報入力!AT1720,"")</f>
        <v/>
      </c>
      <c r="AX1720" s="530" t="e">
        <f>IF(1&lt;日報集計!AT1720,AT1720/(((F1720-I1720-J1720-N1720-O1720)*60)/(E1720)),"")</f>
        <v>#VALUE!</v>
      </c>
      <c r="AY1720" s="664" t="str">
        <f>IF(日報入力!H1720,AT1720/(((F1720-J1720)*60)/E1720),"")</f>
        <v/>
      </c>
      <c r="AZ1720" s="664" t="str">
        <f>IF(日報入力!I1720,AT1720/((G1720*60)/E1720),"")</f>
        <v/>
      </c>
      <c r="BA1720" s="296" t="str">
        <f>IF(日報入力!G1720,G1720/F1720,"")</f>
        <v/>
      </c>
      <c r="BB1720" s="386" t="e">
        <f t="shared" si="99"/>
        <v>#VALUE!</v>
      </c>
      <c r="BC1720" s="386" t="e">
        <f t="shared" si="100"/>
        <v>#VALUE!</v>
      </c>
      <c r="BD1720" s="80">
        <f>日報入力!AU1720</f>
        <v>0</v>
      </c>
      <c r="BE1720" s="534" t="str">
        <f>IF(日報入力!AV1720,日報入力!AV1720,"")</f>
        <v/>
      </c>
      <c r="BF1720" s="534" t="str">
        <f>IF(日報入力!AW1720,日報入力!AW1720,"")</f>
        <v/>
      </c>
      <c r="BG1720" s="398" t="str">
        <f>IF(日報入力!G1720,日報入力!K1720*日報入力!D1720*日報入力!BC1720,"")</f>
        <v/>
      </c>
    </row>
    <row r="1721" spans="1:59" ht="20.25" hidden="1" customHeight="1" x14ac:dyDescent="0.15">
      <c r="A1721" s="302" t="str">
        <f>IF(日報入力!G1721="","",日報入力!G1721)</f>
        <v/>
      </c>
      <c r="B1721" s="291" t="str">
        <f>IF(日報入力!G1721="","",日報入力!H1721)</f>
        <v/>
      </c>
      <c r="C1721" s="291" t="str">
        <f>IF(日報入力!G1721="","",日報入力!I1721)</f>
        <v/>
      </c>
      <c r="D1721" s="291" t="str">
        <f>IF(日報入力!G1721="","",日報入力!J1721)</f>
        <v/>
      </c>
      <c r="E1721" s="291" t="str">
        <f>IF(日報入力!G1721="","",日報入力!K1721)</f>
        <v/>
      </c>
      <c r="F1721" s="291" t="str">
        <f>IF(日報入力!G1721="","",日報入力!L1721)</f>
        <v/>
      </c>
      <c r="G1721" s="291" t="str">
        <f>IF(日報入力!G1721="","",日報入力!L1721-日報入力!O1721-日報入力!P1721-日報入力!Q1721-日報入力!R1721-日報入力!S1721-日報入力!T1721-日報入力!U1721-日報入力!V1721-日報入力!W1721-日報入力!X1721-日報入力!Y1721-日報入力!Z1721)</f>
        <v/>
      </c>
      <c r="H1721" s="291" t="str">
        <f>IF(日報入力!G1721="","",IF(日報入力!M1721&gt;=0,日報入力!M1721*F1721,F1721))</f>
        <v/>
      </c>
      <c r="I1721" s="291" t="str">
        <f>IF(日報入力!G1721="","",日報入力!O1721)</f>
        <v/>
      </c>
      <c r="J1721" s="291" t="str">
        <f>IF(日報入力!G1721="","",日報入力!P1721)</f>
        <v/>
      </c>
      <c r="K1721" s="291" t="str">
        <f>IF(日報入力!G1721="","",日報入力!Q1721)</f>
        <v/>
      </c>
      <c r="L1721" s="291" t="str">
        <f>IF(日報入力!G1721="","",日報入力!R1721)</f>
        <v/>
      </c>
      <c r="M1721" s="291" t="str">
        <f>IF(日報入力!G1721="","",日報入力!S1721)</f>
        <v/>
      </c>
      <c r="N1721" s="291" t="str">
        <f>IF(日報入力!G1721="","",日報入力!T1721)</f>
        <v/>
      </c>
      <c r="O1721" s="291" t="str">
        <f>IF(日報入力!G1721="","",日報入力!U1721)</f>
        <v/>
      </c>
      <c r="P1721" s="291" t="str">
        <f>IF(日報入力!G1721="","",日報入力!V1721)</f>
        <v/>
      </c>
      <c r="Q1721" s="291" t="str">
        <f>IF(日報入力!G1721="","",日報入力!W1721)</f>
        <v/>
      </c>
      <c r="R1721" s="291" t="str">
        <f>IF(日報入力!G1721="","",日報入力!X1721)</f>
        <v/>
      </c>
      <c r="S1721" s="291" t="str">
        <f>IF(日報入力!G1721="","",日報入力!Y1721)</f>
        <v/>
      </c>
      <c r="T1721" s="291" t="str">
        <f>IF(日報入力!G1721="","",日報入力!Z1721)</f>
        <v/>
      </c>
      <c r="U1721" s="291" t="str">
        <f>IF(日報入力!G1721="","",日報入力!AA1721)</f>
        <v/>
      </c>
      <c r="V1721" s="378" t="str">
        <f>IF(日報入力!G1721="","",日報入力!AB1721)</f>
        <v/>
      </c>
      <c r="W1721" s="291" t="str">
        <f>IF(日報入力!G1721="","",日報入力!AC1721)</f>
        <v/>
      </c>
      <c r="X1721" s="291" t="str">
        <f>IF(日報入力!G1721="","",日報入力!AD1721)</f>
        <v/>
      </c>
      <c r="Y1721" s="291" t="str">
        <f>IF(日報入力!G1721="","",日報入力!AE1721)</f>
        <v/>
      </c>
      <c r="Z1721" s="291" t="str">
        <f>IF(日報入力!G1721="","",日報入力!AF1721)</f>
        <v/>
      </c>
      <c r="AA1721" s="291" t="str">
        <f>IF(日報入力!G1721="","",日報入力!AG1721)</f>
        <v/>
      </c>
      <c r="AB1721" s="291" t="str">
        <f>IF(日報入力!G1721="","",日報入力!AH1721)</f>
        <v/>
      </c>
      <c r="AC1721" s="291" t="str">
        <f>IF(日報入力!G1721="","",日報入力!AI1721)</f>
        <v/>
      </c>
      <c r="AD1721" s="291" t="str">
        <f>IF(日報入力!G1721="","",日報入力!AJ1721)</f>
        <v/>
      </c>
      <c r="AE1721" s="292" t="str">
        <f>IF(日報入力!G1721="","",日報入力!E1721)</f>
        <v/>
      </c>
      <c r="AF1721" s="293" t="str">
        <f>IF(日報入力!G1721="","",日報入力!AK1721)</f>
        <v/>
      </c>
      <c r="AG1721" s="293" t="str">
        <f>IF(日報入力!G1721="","",日報入力!AL1721)</f>
        <v/>
      </c>
      <c r="AH1721" s="293" t="str">
        <f>IF(日報入力!G1721="","",日報入力!AM1721)</f>
        <v/>
      </c>
      <c r="AI1721" s="294" t="str">
        <f>IF(日報入力!G1721&gt;0,日報入力!D1721*日報入力!K1721*日報入力!AL1721,"")</f>
        <v/>
      </c>
      <c r="AJ1721" s="294" t="str">
        <f>IF(日報入力!G1721&gt;0,日報入力!E1721*日報入力!AL1721,"")</f>
        <v/>
      </c>
      <c r="AK1721" s="294" t="str">
        <f>IF(日報入力!G1721&gt;0,AI1721-AJ1721,"")</f>
        <v/>
      </c>
      <c r="AL1721" s="292" t="str">
        <f>IF(日報入力!G1721&gt;0,日報入力!E1721*日報入力!AM1721,"")</f>
        <v/>
      </c>
      <c r="AM1721" s="292" t="str">
        <f>IF(日報入力!G1721&gt;0,日報入力!AB1721*日報入力!AM1721,"")</f>
        <v/>
      </c>
      <c r="AN1721" s="68" t="str">
        <f>IF(日報入力!G1721&gt;0,日報入力!C1721,"")</f>
        <v/>
      </c>
      <c r="AO1721" s="68" t="str">
        <f>日報入力!B1721</f>
        <v/>
      </c>
      <c r="AP1721" s="68" t="str">
        <f>IF(日報入力!AQ1721,日報入力!BA1721,"")</f>
        <v/>
      </c>
      <c r="AQ1721" s="68" t="str">
        <f>IF(日報入力!AR1721,日報入力!BB1721,"")</f>
        <v/>
      </c>
      <c r="AR1721" s="68" t="str">
        <f>IF(日報入力!AS1721,"N勤","")</f>
        <v/>
      </c>
      <c r="AS1721" s="295" t="e">
        <f t="shared" si="98"/>
        <v>#VALUE!</v>
      </c>
      <c r="AT1721" s="439" t="str">
        <f>日報入力!AY1721</f>
        <v/>
      </c>
      <c r="AU1721" s="518" t="str">
        <f>IF(日報入力!G1721,G1721*60/E1721,"")</f>
        <v/>
      </c>
      <c r="AV1721" s="528" t="str">
        <f>IF(日報入力!AT1721,日報入力!AT1721,"")</f>
        <v/>
      </c>
      <c r="AW1721" s="529" t="str">
        <f>IF(日報入力!AT1721,AE1721/日報入力!AT1721,"")</f>
        <v/>
      </c>
      <c r="AX1721" s="530" t="e">
        <f>IF(1&lt;日報集計!AT1721,AT1721/(((F1721-I1721-J1721-N1721-O1721)*60)/(E1721)),"")</f>
        <v>#VALUE!</v>
      </c>
      <c r="AY1721" s="664" t="str">
        <f>IF(日報入力!H1721,AT1721/(((F1721-J1721)*60)/E1721),"")</f>
        <v/>
      </c>
      <c r="AZ1721" s="664" t="str">
        <f>IF(日報入力!I1721,AT1721/((G1721*60)/E1721),"")</f>
        <v/>
      </c>
      <c r="BA1721" s="296" t="str">
        <f>IF(日報入力!G1721,G1721/F1721,"")</f>
        <v/>
      </c>
      <c r="BB1721" s="386" t="e">
        <f t="shared" si="99"/>
        <v>#VALUE!</v>
      </c>
      <c r="BC1721" s="386" t="e">
        <f t="shared" si="100"/>
        <v>#VALUE!</v>
      </c>
      <c r="BD1721" s="80">
        <f>日報入力!AU1721</f>
        <v>0</v>
      </c>
      <c r="BE1721" s="534" t="str">
        <f>IF(日報入力!AV1721,日報入力!AV1721,"")</f>
        <v/>
      </c>
      <c r="BF1721" s="534" t="str">
        <f>IF(日報入力!AW1721,日報入力!AW1721,"")</f>
        <v/>
      </c>
      <c r="BG1721" s="398" t="str">
        <f>IF(日報入力!G1721,日報入力!K1721*日報入力!D1721*日報入力!BC1721,"")</f>
        <v/>
      </c>
    </row>
    <row r="1722" spans="1:59" ht="20.25" hidden="1" customHeight="1" x14ac:dyDescent="0.15">
      <c r="A1722" s="302" t="str">
        <f>IF(日報入力!G1722="","",日報入力!G1722)</f>
        <v/>
      </c>
      <c r="B1722" s="291" t="str">
        <f>IF(日報入力!G1722="","",日報入力!H1722)</f>
        <v/>
      </c>
      <c r="C1722" s="291" t="str">
        <f>IF(日報入力!G1722="","",日報入力!I1722)</f>
        <v/>
      </c>
      <c r="D1722" s="291" t="str">
        <f>IF(日報入力!G1722="","",日報入力!J1722)</f>
        <v/>
      </c>
      <c r="E1722" s="291" t="str">
        <f>IF(日報入力!G1722="","",日報入力!K1722)</f>
        <v/>
      </c>
      <c r="F1722" s="291" t="str">
        <f>IF(日報入力!G1722="","",日報入力!L1722)</f>
        <v/>
      </c>
      <c r="G1722" s="291" t="str">
        <f>IF(日報入力!G1722="","",日報入力!L1722-日報入力!O1722-日報入力!P1722-日報入力!Q1722-日報入力!R1722-日報入力!S1722-日報入力!T1722-日報入力!U1722-日報入力!V1722-日報入力!W1722-日報入力!X1722-日報入力!Y1722-日報入力!Z1722)</f>
        <v/>
      </c>
      <c r="H1722" s="291" t="str">
        <f>IF(日報入力!G1722="","",IF(日報入力!M1722&gt;=0,日報入力!M1722*F1722,F1722))</f>
        <v/>
      </c>
      <c r="I1722" s="291" t="str">
        <f>IF(日報入力!G1722="","",日報入力!O1722)</f>
        <v/>
      </c>
      <c r="J1722" s="291" t="str">
        <f>IF(日報入力!G1722="","",日報入力!P1722)</f>
        <v/>
      </c>
      <c r="K1722" s="291" t="str">
        <f>IF(日報入力!G1722="","",日報入力!Q1722)</f>
        <v/>
      </c>
      <c r="L1722" s="291" t="str">
        <f>IF(日報入力!G1722="","",日報入力!R1722)</f>
        <v/>
      </c>
      <c r="M1722" s="291" t="str">
        <f>IF(日報入力!G1722="","",日報入力!S1722)</f>
        <v/>
      </c>
      <c r="N1722" s="291" t="str">
        <f>IF(日報入力!G1722="","",日報入力!T1722)</f>
        <v/>
      </c>
      <c r="O1722" s="291" t="str">
        <f>IF(日報入力!G1722="","",日報入力!U1722)</f>
        <v/>
      </c>
      <c r="P1722" s="291" t="str">
        <f>IF(日報入力!G1722="","",日報入力!V1722)</f>
        <v/>
      </c>
      <c r="Q1722" s="291" t="str">
        <f>IF(日報入力!G1722="","",日報入力!W1722)</f>
        <v/>
      </c>
      <c r="R1722" s="291" t="str">
        <f>IF(日報入力!G1722="","",日報入力!X1722)</f>
        <v/>
      </c>
      <c r="S1722" s="291" t="str">
        <f>IF(日報入力!G1722="","",日報入力!Y1722)</f>
        <v/>
      </c>
      <c r="T1722" s="291" t="str">
        <f>IF(日報入力!G1722="","",日報入力!Z1722)</f>
        <v/>
      </c>
      <c r="U1722" s="291" t="str">
        <f>IF(日報入力!G1722="","",日報入力!AA1722)</f>
        <v/>
      </c>
      <c r="V1722" s="378" t="str">
        <f>IF(日報入力!G1722="","",日報入力!AB1722)</f>
        <v/>
      </c>
      <c r="W1722" s="291" t="str">
        <f>IF(日報入力!G1722="","",日報入力!AC1722)</f>
        <v/>
      </c>
      <c r="X1722" s="291" t="str">
        <f>IF(日報入力!G1722="","",日報入力!AD1722)</f>
        <v/>
      </c>
      <c r="Y1722" s="291" t="str">
        <f>IF(日報入力!G1722="","",日報入力!AE1722)</f>
        <v/>
      </c>
      <c r="Z1722" s="291" t="str">
        <f>IF(日報入力!G1722="","",日報入力!AF1722)</f>
        <v/>
      </c>
      <c r="AA1722" s="291" t="str">
        <f>IF(日報入力!G1722="","",日報入力!AG1722)</f>
        <v/>
      </c>
      <c r="AB1722" s="291" t="str">
        <f>IF(日報入力!G1722="","",日報入力!AH1722)</f>
        <v/>
      </c>
      <c r="AC1722" s="291" t="str">
        <f>IF(日報入力!G1722="","",日報入力!AI1722)</f>
        <v/>
      </c>
      <c r="AD1722" s="291" t="str">
        <f>IF(日報入力!G1722="","",日報入力!AJ1722)</f>
        <v/>
      </c>
      <c r="AE1722" s="292" t="str">
        <f>IF(日報入力!G1722="","",日報入力!E1722)</f>
        <v/>
      </c>
      <c r="AF1722" s="293" t="str">
        <f>IF(日報入力!G1722="","",日報入力!AK1722)</f>
        <v/>
      </c>
      <c r="AG1722" s="293" t="str">
        <f>IF(日報入力!G1722="","",日報入力!AL1722)</f>
        <v/>
      </c>
      <c r="AH1722" s="293" t="str">
        <f>IF(日報入力!G1722="","",日報入力!AM1722)</f>
        <v/>
      </c>
      <c r="AI1722" s="294" t="str">
        <f>IF(日報入力!G1722&gt;0,日報入力!D1722*日報入力!K1722*日報入力!AL1722,"")</f>
        <v/>
      </c>
      <c r="AJ1722" s="294" t="str">
        <f>IF(日報入力!G1722&gt;0,日報入力!E1722*日報入力!AL1722,"")</f>
        <v/>
      </c>
      <c r="AK1722" s="294" t="str">
        <f>IF(日報入力!G1722&gt;0,AI1722-AJ1722,"")</f>
        <v/>
      </c>
      <c r="AL1722" s="292" t="str">
        <f>IF(日報入力!G1722&gt;0,日報入力!E1722*日報入力!AM1722,"")</f>
        <v/>
      </c>
      <c r="AM1722" s="292" t="str">
        <f>IF(日報入力!G1722&gt;0,日報入力!AB1722*日報入力!AM1722,"")</f>
        <v/>
      </c>
      <c r="AN1722" s="68" t="str">
        <f>IF(日報入力!G1722&gt;0,日報入力!C1722,"")</f>
        <v/>
      </c>
      <c r="AO1722" s="68" t="str">
        <f>日報入力!B1722</f>
        <v/>
      </c>
      <c r="AP1722" s="68" t="str">
        <f>IF(日報入力!AQ1722,日報入力!BA1722,"")</f>
        <v/>
      </c>
      <c r="AQ1722" s="68" t="str">
        <f>IF(日報入力!AR1722,日報入力!BB1722,"")</f>
        <v/>
      </c>
      <c r="AR1722" s="68" t="str">
        <f>IF(日報入力!AS1722,"N勤","")</f>
        <v/>
      </c>
      <c r="AS1722" s="295" t="e">
        <f t="shared" si="98"/>
        <v>#VALUE!</v>
      </c>
      <c r="AT1722" s="439" t="str">
        <f>日報入力!AY1722</f>
        <v/>
      </c>
      <c r="AU1722" s="518" t="str">
        <f>IF(日報入力!G1722,G1722*60/E1722,"")</f>
        <v/>
      </c>
      <c r="AV1722" s="528" t="str">
        <f>IF(日報入力!AT1722,日報入力!AT1722,"")</f>
        <v/>
      </c>
      <c r="AW1722" s="529" t="str">
        <f>IF(日報入力!AT1722,AE1722/日報入力!AT1722,"")</f>
        <v/>
      </c>
      <c r="AX1722" s="530" t="e">
        <f>IF(1&lt;日報集計!AT1722,AT1722/(((F1722-I1722-J1722-N1722-O1722)*60)/(E1722)),"")</f>
        <v>#VALUE!</v>
      </c>
      <c r="AY1722" s="664" t="str">
        <f>IF(日報入力!H1722,AT1722/(((F1722-J1722)*60)/E1722),"")</f>
        <v/>
      </c>
      <c r="AZ1722" s="664" t="str">
        <f>IF(日報入力!I1722,AT1722/((G1722*60)/E1722),"")</f>
        <v/>
      </c>
      <c r="BA1722" s="296" t="str">
        <f>IF(日報入力!G1722,G1722/F1722,"")</f>
        <v/>
      </c>
      <c r="BB1722" s="386" t="e">
        <f t="shared" si="99"/>
        <v>#VALUE!</v>
      </c>
      <c r="BC1722" s="386" t="e">
        <f t="shared" si="100"/>
        <v>#VALUE!</v>
      </c>
      <c r="BD1722" s="80">
        <f>日報入力!AU1722</f>
        <v>0</v>
      </c>
      <c r="BE1722" s="534" t="str">
        <f>IF(日報入力!AV1722,日報入力!AV1722,"")</f>
        <v/>
      </c>
      <c r="BF1722" s="534" t="str">
        <f>IF(日報入力!AW1722,日報入力!AW1722,"")</f>
        <v/>
      </c>
      <c r="BG1722" s="398" t="str">
        <f>IF(日報入力!G1722,日報入力!K1722*日報入力!D1722*日報入力!BC1722,"")</f>
        <v/>
      </c>
    </row>
    <row r="1723" spans="1:59" ht="20.25" hidden="1" customHeight="1" x14ac:dyDescent="0.15">
      <c r="A1723" s="302" t="str">
        <f>IF(日報入力!G1723="","",日報入力!G1723)</f>
        <v/>
      </c>
      <c r="B1723" s="291" t="str">
        <f>IF(日報入力!G1723="","",日報入力!H1723)</f>
        <v/>
      </c>
      <c r="C1723" s="291" t="str">
        <f>IF(日報入力!G1723="","",日報入力!I1723)</f>
        <v/>
      </c>
      <c r="D1723" s="291" t="str">
        <f>IF(日報入力!G1723="","",日報入力!J1723)</f>
        <v/>
      </c>
      <c r="E1723" s="291" t="str">
        <f>IF(日報入力!G1723="","",日報入力!K1723)</f>
        <v/>
      </c>
      <c r="F1723" s="291" t="str">
        <f>IF(日報入力!G1723="","",日報入力!L1723)</f>
        <v/>
      </c>
      <c r="G1723" s="291" t="str">
        <f>IF(日報入力!G1723="","",日報入力!L1723-日報入力!O1723-日報入力!P1723-日報入力!Q1723-日報入力!R1723-日報入力!S1723-日報入力!T1723-日報入力!U1723-日報入力!V1723-日報入力!W1723-日報入力!X1723-日報入力!Y1723-日報入力!Z1723)</f>
        <v/>
      </c>
      <c r="H1723" s="291" t="str">
        <f>IF(日報入力!G1723="","",IF(日報入力!M1723&gt;=0,日報入力!M1723*F1723,F1723))</f>
        <v/>
      </c>
      <c r="I1723" s="291" t="str">
        <f>IF(日報入力!G1723="","",日報入力!O1723)</f>
        <v/>
      </c>
      <c r="J1723" s="291" t="str">
        <f>IF(日報入力!G1723="","",日報入力!P1723)</f>
        <v/>
      </c>
      <c r="K1723" s="291" t="str">
        <f>IF(日報入力!G1723="","",日報入力!Q1723)</f>
        <v/>
      </c>
      <c r="L1723" s="291" t="str">
        <f>IF(日報入力!G1723="","",日報入力!R1723)</f>
        <v/>
      </c>
      <c r="M1723" s="291" t="str">
        <f>IF(日報入力!G1723="","",日報入力!S1723)</f>
        <v/>
      </c>
      <c r="N1723" s="291" t="str">
        <f>IF(日報入力!G1723="","",日報入力!T1723)</f>
        <v/>
      </c>
      <c r="O1723" s="291" t="str">
        <f>IF(日報入力!G1723="","",日報入力!U1723)</f>
        <v/>
      </c>
      <c r="P1723" s="291" t="str">
        <f>IF(日報入力!G1723="","",日報入力!V1723)</f>
        <v/>
      </c>
      <c r="Q1723" s="291" t="str">
        <f>IF(日報入力!G1723="","",日報入力!W1723)</f>
        <v/>
      </c>
      <c r="R1723" s="291" t="str">
        <f>IF(日報入力!G1723="","",日報入力!X1723)</f>
        <v/>
      </c>
      <c r="S1723" s="291" t="str">
        <f>IF(日報入力!G1723="","",日報入力!Y1723)</f>
        <v/>
      </c>
      <c r="T1723" s="291" t="str">
        <f>IF(日報入力!G1723="","",日報入力!Z1723)</f>
        <v/>
      </c>
      <c r="U1723" s="291" t="str">
        <f>IF(日報入力!G1723="","",日報入力!AA1723)</f>
        <v/>
      </c>
      <c r="V1723" s="378" t="str">
        <f>IF(日報入力!G1723="","",日報入力!AB1723)</f>
        <v/>
      </c>
      <c r="W1723" s="291" t="str">
        <f>IF(日報入力!G1723="","",日報入力!AC1723)</f>
        <v/>
      </c>
      <c r="X1723" s="291" t="str">
        <f>IF(日報入力!G1723="","",日報入力!AD1723)</f>
        <v/>
      </c>
      <c r="Y1723" s="291" t="str">
        <f>IF(日報入力!G1723="","",日報入力!AE1723)</f>
        <v/>
      </c>
      <c r="Z1723" s="291" t="str">
        <f>IF(日報入力!G1723="","",日報入力!AF1723)</f>
        <v/>
      </c>
      <c r="AA1723" s="291" t="str">
        <f>IF(日報入力!G1723="","",日報入力!AG1723)</f>
        <v/>
      </c>
      <c r="AB1723" s="291" t="str">
        <f>IF(日報入力!G1723="","",日報入力!AH1723)</f>
        <v/>
      </c>
      <c r="AC1723" s="291" t="str">
        <f>IF(日報入力!G1723="","",日報入力!AI1723)</f>
        <v/>
      </c>
      <c r="AD1723" s="291" t="str">
        <f>IF(日報入力!G1723="","",日報入力!AJ1723)</f>
        <v/>
      </c>
      <c r="AE1723" s="292" t="str">
        <f>IF(日報入力!G1723="","",日報入力!E1723)</f>
        <v/>
      </c>
      <c r="AF1723" s="293" t="str">
        <f>IF(日報入力!G1723="","",日報入力!AK1723)</f>
        <v/>
      </c>
      <c r="AG1723" s="293" t="str">
        <f>IF(日報入力!G1723="","",日報入力!AL1723)</f>
        <v/>
      </c>
      <c r="AH1723" s="293" t="str">
        <f>IF(日報入力!G1723="","",日報入力!AM1723)</f>
        <v/>
      </c>
      <c r="AI1723" s="294" t="str">
        <f>IF(日報入力!G1723&gt;0,日報入力!D1723*日報入力!K1723*日報入力!AL1723,"")</f>
        <v/>
      </c>
      <c r="AJ1723" s="294" t="str">
        <f>IF(日報入力!G1723&gt;0,日報入力!E1723*日報入力!AL1723,"")</f>
        <v/>
      </c>
      <c r="AK1723" s="294" t="str">
        <f>IF(日報入力!G1723&gt;0,AI1723-AJ1723,"")</f>
        <v/>
      </c>
      <c r="AL1723" s="292" t="str">
        <f>IF(日報入力!G1723&gt;0,日報入力!E1723*日報入力!AM1723,"")</f>
        <v/>
      </c>
      <c r="AM1723" s="292" t="str">
        <f>IF(日報入力!G1723&gt;0,日報入力!AB1723*日報入力!AM1723,"")</f>
        <v/>
      </c>
      <c r="AN1723" s="68" t="str">
        <f>IF(日報入力!G1723&gt;0,日報入力!C1723,"")</f>
        <v/>
      </c>
      <c r="AO1723" s="68" t="str">
        <f>日報入力!B1723</f>
        <v/>
      </c>
      <c r="AP1723" s="68" t="str">
        <f>IF(日報入力!AQ1723,日報入力!BA1723,"")</f>
        <v/>
      </c>
      <c r="AQ1723" s="68" t="str">
        <f>IF(日報入力!AR1723,日報入力!BB1723,"")</f>
        <v/>
      </c>
      <c r="AR1723" s="68" t="str">
        <f>IF(日報入力!AS1723,"N勤","")</f>
        <v/>
      </c>
      <c r="AS1723" s="295" t="e">
        <f t="shared" si="98"/>
        <v>#VALUE!</v>
      </c>
      <c r="AT1723" s="439" t="str">
        <f>日報入力!AY1723</f>
        <v/>
      </c>
      <c r="AU1723" s="518" t="str">
        <f>IF(日報入力!G1723,G1723*60/E1723,"")</f>
        <v/>
      </c>
      <c r="AV1723" s="528" t="str">
        <f>IF(日報入力!AT1723,日報入力!AT1723,"")</f>
        <v/>
      </c>
      <c r="AW1723" s="529" t="str">
        <f>IF(日報入力!AT1723,AE1723/日報入力!AT1723,"")</f>
        <v/>
      </c>
      <c r="AX1723" s="530" t="e">
        <f>IF(1&lt;日報集計!AT1723,AT1723/(((F1723-I1723-J1723-N1723-O1723)*60)/(E1723)),"")</f>
        <v>#VALUE!</v>
      </c>
      <c r="AY1723" s="664" t="str">
        <f>IF(日報入力!H1723,AT1723/(((F1723-J1723)*60)/E1723),"")</f>
        <v/>
      </c>
      <c r="AZ1723" s="664" t="str">
        <f>IF(日報入力!I1723,AT1723/((G1723*60)/E1723),"")</f>
        <v/>
      </c>
      <c r="BA1723" s="296" t="str">
        <f>IF(日報入力!G1723,G1723/F1723,"")</f>
        <v/>
      </c>
      <c r="BB1723" s="386" t="e">
        <f t="shared" si="99"/>
        <v>#VALUE!</v>
      </c>
      <c r="BC1723" s="386" t="e">
        <f t="shared" si="100"/>
        <v>#VALUE!</v>
      </c>
      <c r="BD1723" s="80">
        <f>日報入力!AU1723</f>
        <v>0</v>
      </c>
      <c r="BE1723" s="534" t="str">
        <f>IF(日報入力!AV1723,日報入力!AV1723,"")</f>
        <v/>
      </c>
      <c r="BF1723" s="534" t="str">
        <f>IF(日報入力!AW1723,日報入力!AW1723,"")</f>
        <v/>
      </c>
      <c r="BG1723" s="398" t="str">
        <f>IF(日報入力!G1723,日報入力!K1723*日報入力!D1723*日報入力!BC1723,"")</f>
        <v/>
      </c>
    </row>
    <row r="1724" spans="1:59" ht="20.25" hidden="1" customHeight="1" x14ac:dyDescent="0.15">
      <c r="A1724" s="302" t="str">
        <f>IF(日報入力!G1724="","",日報入力!G1724)</f>
        <v/>
      </c>
      <c r="B1724" s="291" t="str">
        <f>IF(日報入力!G1724="","",日報入力!H1724)</f>
        <v/>
      </c>
      <c r="C1724" s="291" t="str">
        <f>IF(日報入力!G1724="","",日報入力!I1724)</f>
        <v/>
      </c>
      <c r="D1724" s="291" t="str">
        <f>IF(日報入力!G1724="","",日報入力!J1724)</f>
        <v/>
      </c>
      <c r="E1724" s="291" t="str">
        <f>IF(日報入力!G1724="","",日報入力!K1724)</f>
        <v/>
      </c>
      <c r="F1724" s="291" t="str">
        <f>IF(日報入力!G1724="","",日報入力!L1724)</f>
        <v/>
      </c>
      <c r="G1724" s="291" t="str">
        <f>IF(日報入力!G1724="","",日報入力!L1724-日報入力!O1724-日報入力!P1724-日報入力!Q1724-日報入力!R1724-日報入力!S1724-日報入力!T1724-日報入力!U1724-日報入力!V1724-日報入力!W1724-日報入力!X1724-日報入力!Y1724-日報入力!Z1724)</f>
        <v/>
      </c>
      <c r="H1724" s="291" t="str">
        <f>IF(日報入力!G1724="","",IF(日報入力!M1724&gt;=0,日報入力!M1724*F1724,F1724))</f>
        <v/>
      </c>
      <c r="I1724" s="291" t="str">
        <f>IF(日報入力!G1724="","",日報入力!O1724)</f>
        <v/>
      </c>
      <c r="J1724" s="291" t="str">
        <f>IF(日報入力!G1724="","",日報入力!P1724)</f>
        <v/>
      </c>
      <c r="K1724" s="291" t="str">
        <f>IF(日報入力!G1724="","",日報入力!Q1724)</f>
        <v/>
      </c>
      <c r="L1724" s="291" t="str">
        <f>IF(日報入力!G1724="","",日報入力!R1724)</f>
        <v/>
      </c>
      <c r="M1724" s="291" t="str">
        <f>IF(日報入力!G1724="","",日報入力!S1724)</f>
        <v/>
      </c>
      <c r="N1724" s="291" t="str">
        <f>IF(日報入力!G1724="","",日報入力!T1724)</f>
        <v/>
      </c>
      <c r="O1724" s="291" t="str">
        <f>IF(日報入力!G1724="","",日報入力!U1724)</f>
        <v/>
      </c>
      <c r="P1724" s="291" t="str">
        <f>IF(日報入力!G1724="","",日報入力!V1724)</f>
        <v/>
      </c>
      <c r="Q1724" s="291" t="str">
        <f>IF(日報入力!G1724="","",日報入力!W1724)</f>
        <v/>
      </c>
      <c r="R1724" s="291" t="str">
        <f>IF(日報入力!G1724="","",日報入力!X1724)</f>
        <v/>
      </c>
      <c r="S1724" s="291" t="str">
        <f>IF(日報入力!G1724="","",日報入力!Y1724)</f>
        <v/>
      </c>
      <c r="T1724" s="291" t="str">
        <f>IF(日報入力!G1724="","",日報入力!Z1724)</f>
        <v/>
      </c>
      <c r="U1724" s="291" t="str">
        <f>IF(日報入力!G1724="","",日報入力!AA1724)</f>
        <v/>
      </c>
      <c r="V1724" s="378" t="str">
        <f>IF(日報入力!G1724="","",日報入力!AB1724)</f>
        <v/>
      </c>
      <c r="W1724" s="291" t="str">
        <f>IF(日報入力!G1724="","",日報入力!AC1724)</f>
        <v/>
      </c>
      <c r="X1724" s="291" t="str">
        <f>IF(日報入力!G1724="","",日報入力!AD1724)</f>
        <v/>
      </c>
      <c r="Y1724" s="291" t="str">
        <f>IF(日報入力!G1724="","",日報入力!AE1724)</f>
        <v/>
      </c>
      <c r="Z1724" s="291" t="str">
        <f>IF(日報入力!G1724="","",日報入力!AF1724)</f>
        <v/>
      </c>
      <c r="AA1724" s="291" t="str">
        <f>IF(日報入力!G1724="","",日報入力!AG1724)</f>
        <v/>
      </c>
      <c r="AB1724" s="291" t="str">
        <f>IF(日報入力!G1724="","",日報入力!AH1724)</f>
        <v/>
      </c>
      <c r="AC1724" s="291" t="str">
        <f>IF(日報入力!G1724="","",日報入力!AI1724)</f>
        <v/>
      </c>
      <c r="AD1724" s="291" t="str">
        <f>IF(日報入力!G1724="","",日報入力!AJ1724)</f>
        <v/>
      </c>
      <c r="AE1724" s="292" t="str">
        <f>IF(日報入力!G1724="","",日報入力!E1724)</f>
        <v/>
      </c>
      <c r="AF1724" s="293" t="str">
        <f>IF(日報入力!G1724="","",日報入力!AK1724)</f>
        <v/>
      </c>
      <c r="AG1724" s="293" t="str">
        <f>IF(日報入力!G1724="","",日報入力!AL1724)</f>
        <v/>
      </c>
      <c r="AH1724" s="293" t="str">
        <f>IF(日報入力!G1724="","",日報入力!AM1724)</f>
        <v/>
      </c>
      <c r="AI1724" s="294" t="str">
        <f>IF(日報入力!G1724&gt;0,日報入力!D1724*日報入力!K1724*日報入力!AL1724,"")</f>
        <v/>
      </c>
      <c r="AJ1724" s="294" t="str">
        <f>IF(日報入力!G1724&gt;0,日報入力!E1724*日報入力!AL1724,"")</f>
        <v/>
      </c>
      <c r="AK1724" s="294" t="str">
        <f>IF(日報入力!G1724&gt;0,AI1724-AJ1724,"")</f>
        <v/>
      </c>
      <c r="AL1724" s="292" t="str">
        <f>IF(日報入力!G1724&gt;0,日報入力!E1724*日報入力!AM1724,"")</f>
        <v/>
      </c>
      <c r="AM1724" s="292" t="str">
        <f>IF(日報入力!G1724&gt;0,日報入力!AB1724*日報入力!AM1724,"")</f>
        <v/>
      </c>
      <c r="AN1724" s="68" t="str">
        <f>IF(日報入力!G1724&gt;0,日報入力!C1724,"")</f>
        <v/>
      </c>
      <c r="AO1724" s="68" t="str">
        <f>日報入力!B1724</f>
        <v/>
      </c>
      <c r="AP1724" s="68" t="str">
        <f>IF(日報入力!AQ1724,日報入力!BA1724,"")</f>
        <v/>
      </c>
      <c r="AQ1724" s="68" t="str">
        <f>IF(日報入力!AR1724,日報入力!BB1724,"")</f>
        <v/>
      </c>
      <c r="AR1724" s="68" t="str">
        <f>IF(日報入力!AS1724,"N勤","")</f>
        <v/>
      </c>
      <c r="AS1724" s="295" t="e">
        <f t="shared" si="98"/>
        <v>#VALUE!</v>
      </c>
      <c r="AT1724" s="439" t="str">
        <f>日報入力!AY1724</f>
        <v/>
      </c>
      <c r="AU1724" s="518" t="str">
        <f>IF(日報入力!G1724,G1724*60/E1724,"")</f>
        <v/>
      </c>
      <c r="AV1724" s="528" t="str">
        <f>IF(日報入力!AT1724,日報入力!AT1724,"")</f>
        <v/>
      </c>
      <c r="AW1724" s="529" t="str">
        <f>IF(日報入力!AT1724,AE1724/日報入力!AT1724,"")</f>
        <v/>
      </c>
      <c r="AX1724" s="530" t="e">
        <f>IF(1&lt;日報集計!AT1724,AT1724/(((F1724-I1724-J1724-N1724-O1724)*60)/(E1724)),"")</f>
        <v>#VALUE!</v>
      </c>
      <c r="AY1724" s="664" t="str">
        <f>IF(日報入力!H1724,AT1724/(((F1724-J1724)*60)/E1724),"")</f>
        <v/>
      </c>
      <c r="AZ1724" s="664" t="str">
        <f>IF(日報入力!I1724,AT1724/((G1724*60)/E1724),"")</f>
        <v/>
      </c>
      <c r="BA1724" s="296" t="str">
        <f>IF(日報入力!G1724,G1724/F1724,"")</f>
        <v/>
      </c>
      <c r="BB1724" s="386" t="e">
        <f t="shared" si="99"/>
        <v>#VALUE!</v>
      </c>
      <c r="BC1724" s="386" t="e">
        <f t="shared" si="100"/>
        <v>#VALUE!</v>
      </c>
      <c r="BD1724" s="80">
        <f>日報入力!AU1724</f>
        <v>0</v>
      </c>
      <c r="BE1724" s="534" t="str">
        <f>IF(日報入力!AV1724,日報入力!AV1724,"")</f>
        <v/>
      </c>
      <c r="BF1724" s="534" t="str">
        <f>IF(日報入力!AW1724,日報入力!AW1724,"")</f>
        <v/>
      </c>
      <c r="BG1724" s="398" t="str">
        <f>IF(日報入力!G1724,日報入力!K1724*日報入力!D1724*日報入力!BC1724,"")</f>
        <v/>
      </c>
    </row>
    <row r="1725" spans="1:59" ht="20.25" hidden="1" customHeight="1" x14ac:dyDescent="0.15">
      <c r="A1725" s="302" t="str">
        <f>IF(日報入力!G1725="","",日報入力!G1725)</f>
        <v/>
      </c>
      <c r="B1725" s="291" t="str">
        <f>IF(日報入力!G1725="","",日報入力!H1725)</f>
        <v/>
      </c>
      <c r="C1725" s="291" t="str">
        <f>IF(日報入力!G1725="","",日報入力!I1725)</f>
        <v/>
      </c>
      <c r="D1725" s="291" t="str">
        <f>IF(日報入力!G1725="","",日報入力!J1725)</f>
        <v/>
      </c>
      <c r="E1725" s="291" t="str">
        <f>IF(日報入力!G1725="","",日報入力!K1725)</f>
        <v/>
      </c>
      <c r="F1725" s="291" t="str">
        <f>IF(日報入力!G1725="","",日報入力!L1725)</f>
        <v/>
      </c>
      <c r="G1725" s="291" t="str">
        <f>IF(日報入力!G1725="","",日報入力!L1725-日報入力!O1725-日報入力!P1725-日報入力!Q1725-日報入力!R1725-日報入力!S1725-日報入力!T1725-日報入力!U1725-日報入力!V1725-日報入力!W1725-日報入力!X1725-日報入力!Y1725-日報入力!Z1725)</f>
        <v/>
      </c>
      <c r="H1725" s="291" t="str">
        <f>IF(日報入力!G1725="","",IF(日報入力!M1725&gt;=0,日報入力!M1725*F1725,F1725))</f>
        <v/>
      </c>
      <c r="I1725" s="291" t="str">
        <f>IF(日報入力!G1725="","",日報入力!O1725)</f>
        <v/>
      </c>
      <c r="J1725" s="291" t="str">
        <f>IF(日報入力!G1725="","",日報入力!P1725)</f>
        <v/>
      </c>
      <c r="K1725" s="291" t="str">
        <f>IF(日報入力!G1725="","",日報入力!Q1725)</f>
        <v/>
      </c>
      <c r="L1725" s="291" t="str">
        <f>IF(日報入力!G1725="","",日報入力!R1725)</f>
        <v/>
      </c>
      <c r="M1725" s="291" t="str">
        <f>IF(日報入力!G1725="","",日報入力!S1725)</f>
        <v/>
      </c>
      <c r="N1725" s="291" t="str">
        <f>IF(日報入力!G1725="","",日報入力!T1725)</f>
        <v/>
      </c>
      <c r="O1725" s="291" t="str">
        <f>IF(日報入力!G1725="","",日報入力!U1725)</f>
        <v/>
      </c>
      <c r="P1725" s="291" t="str">
        <f>IF(日報入力!G1725="","",日報入力!V1725)</f>
        <v/>
      </c>
      <c r="Q1725" s="291" t="str">
        <f>IF(日報入力!G1725="","",日報入力!W1725)</f>
        <v/>
      </c>
      <c r="R1725" s="291" t="str">
        <f>IF(日報入力!G1725="","",日報入力!X1725)</f>
        <v/>
      </c>
      <c r="S1725" s="291" t="str">
        <f>IF(日報入力!G1725="","",日報入力!Y1725)</f>
        <v/>
      </c>
      <c r="T1725" s="291" t="str">
        <f>IF(日報入力!G1725="","",日報入力!Z1725)</f>
        <v/>
      </c>
      <c r="U1725" s="291" t="str">
        <f>IF(日報入力!G1725="","",日報入力!AA1725)</f>
        <v/>
      </c>
      <c r="V1725" s="378" t="str">
        <f>IF(日報入力!G1725="","",日報入力!AB1725)</f>
        <v/>
      </c>
      <c r="W1725" s="291" t="str">
        <f>IF(日報入力!G1725="","",日報入力!AC1725)</f>
        <v/>
      </c>
      <c r="X1725" s="291" t="str">
        <f>IF(日報入力!G1725="","",日報入力!AD1725)</f>
        <v/>
      </c>
      <c r="Y1725" s="291" t="str">
        <f>IF(日報入力!G1725="","",日報入力!AE1725)</f>
        <v/>
      </c>
      <c r="Z1725" s="291" t="str">
        <f>IF(日報入力!G1725="","",日報入力!AF1725)</f>
        <v/>
      </c>
      <c r="AA1725" s="291" t="str">
        <f>IF(日報入力!G1725="","",日報入力!AG1725)</f>
        <v/>
      </c>
      <c r="AB1725" s="291" t="str">
        <f>IF(日報入力!G1725="","",日報入力!AH1725)</f>
        <v/>
      </c>
      <c r="AC1725" s="291" t="str">
        <f>IF(日報入力!G1725="","",日報入力!AI1725)</f>
        <v/>
      </c>
      <c r="AD1725" s="291" t="str">
        <f>IF(日報入力!G1725="","",日報入力!AJ1725)</f>
        <v/>
      </c>
      <c r="AE1725" s="292" t="str">
        <f>IF(日報入力!G1725="","",日報入力!E1725)</f>
        <v/>
      </c>
      <c r="AF1725" s="293" t="str">
        <f>IF(日報入力!G1725="","",日報入力!AK1725)</f>
        <v/>
      </c>
      <c r="AG1725" s="293" t="str">
        <f>IF(日報入力!G1725="","",日報入力!AL1725)</f>
        <v/>
      </c>
      <c r="AH1725" s="293" t="str">
        <f>IF(日報入力!G1725="","",日報入力!AM1725)</f>
        <v/>
      </c>
      <c r="AI1725" s="294" t="str">
        <f>IF(日報入力!G1725&gt;0,日報入力!D1725*日報入力!K1725*日報入力!AL1725,"")</f>
        <v/>
      </c>
      <c r="AJ1725" s="294" t="str">
        <f>IF(日報入力!G1725&gt;0,日報入力!E1725*日報入力!AL1725,"")</f>
        <v/>
      </c>
      <c r="AK1725" s="294" t="str">
        <f>IF(日報入力!G1725&gt;0,AI1725-AJ1725,"")</f>
        <v/>
      </c>
      <c r="AL1725" s="292" t="str">
        <f>IF(日報入力!G1725&gt;0,日報入力!E1725*日報入力!AM1725,"")</f>
        <v/>
      </c>
      <c r="AM1725" s="292" t="str">
        <f>IF(日報入力!G1725&gt;0,日報入力!AB1725*日報入力!AM1725,"")</f>
        <v/>
      </c>
      <c r="AN1725" s="68" t="str">
        <f>IF(日報入力!G1725&gt;0,日報入力!C1725,"")</f>
        <v/>
      </c>
      <c r="AO1725" s="68" t="str">
        <f>日報入力!B1725</f>
        <v/>
      </c>
      <c r="AP1725" s="68" t="str">
        <f>IF(日報入力!AQ1725,日報入力!BA1725,"")</f>
        <v/>
      </c>
      <c r="AQ1725" s="68" t="str">
        <f>IF(日報入力!AR1725,日報入力!BB1725,"")</f>
        <v/>
      </c>
      <c r="AR1725" s="68" t="str">
        <f>IF(日報入力!AS1725,"N勤","")</f>
        <v/>
      </c>
      <c r="AS1725" s="295" t="e">
        <f t="shared" si="98"/>
        <v>#VALUE!</v>
      </c>
      <c r="AT1725" s="439" t="str">
        <f>日報入力!AY1725</f>
        <v/>
      </c>
      <c r="AU1725" s="518" t="str">
        <f>IF(日報入力!G1725,G1725*60/E1725,"")</f>
        <v/>
      </c>
      <c r="AV1725" s="528" t="str">
        <f>IF(日報入力!AT1725,日報入力!AT1725,"")</f>
        <v/>
      </c>
      <c r="AW1725" s="529" t="str">
        <f>IF(日報入力!AT1725,AE1725/日報入力!AT1725,"")</f>
        <v/>
      </c>
      <c r="AX1725" s="530" t="e">
        <f>IF(1&lt;日報集計!AT1725,AT1725/(((F1725-I1725-J1725-N1725-O1725)*60)/(E1725)),"")</f>
        <v>#VALUE!</v>
      </c>
      <c r="AY1725" s="664" t="str">
        <f>IF(日報入力!H1725,AT1725/(((F1725-J1725)*60)/E1725),"")</f>
        <v/>
      </c>
      <c r="AZ1725" s="664" t="str">
        <f>IF(日報入力!I1725,AT1725/((G1725*60)/E1725),"")</f>
        <v/>
      </c>
      <c r="BA1725" s="296" t="str">
        <f>IF(日報入力!G1725,G1725/F1725,"")</f>
        <v/>
      </c>
      <c r="BB1725" s="386" t="e">
        <f t="shared" si="99"/>
        <v>#VALUE!</v>
      </c>
      <c r="BC1725" s="386" t="e">
        <f t="shared" si="100"/>
        <v>#VALUE!</v>
      </c>
      <c r="BD1725" s="80">
        <f>日報入力!AU1725</f>
        <v>0</v>
      </c>
      <c r="BE1725" s="534" t="str">
        <f>IF(日報入力!AV1725,日報入力!AV1725,"")</f>
        <v/>
      </c>
      <c r="BF1725" s="534" t="str">
        <f>IF(日報入力!AW1725,日報入力!AW1725,"")</f>
        <v/>
      </c>
      <c r="BG1725" s="398" t="str">
        <f>IF(日報入力!G1725,日報入力!K1725*日報入力!D1725*日報入力!BC1725,"")</f>
        <v/>
      </c>
    </row>
    <row r="1726" spans="1:59" ht="20.25" hidden="1" customHeight="1" x14ac:dyDescent="0.15">
      <c r="A1726" s="302" t="str">
        <f>IF(日報入力!G1726="","",日報入力!G1726)</f>
        <v/>
      </c>
      <c r="B1726" s="291" t="str">
        <f>IF(日報入力!G1726="","",日報入力!H1726)</f>
        <v/>
      </c>
      <c r="C1726" s="291" t="str">
        <f>IF(日報入力!G1726="","",日報入力!I1726)</f>
        <v/>
      </c>
      <c r="D1726" s="291" t="str">
        <f>IF(日報入力!G1726="","",日報入力!J1726)</f>
        <v/>
      </c>
      <c r="E1726" s="291" t="str">
        <f>IF(日報入力!G1726="","",日報入力!K1726)</f>
        <v/>
      </c>
      <c r="F1726" s="291" t="str">
        <f>IF(日報入力!G1726="","",日報入力!L1726)</f>
        <v/>
      </c>
      <c r="G1726" s="291" t="str">
        <f>IF(日報入力!G1726="","",日報入力!L1726-日報入力!O1726-日報入力!P1726-日報入力!Q1726-日報入力!R1726-日報入力!S1726-日報入力!T1726-日報入力!U1726-日報入力!V1726-日報入力!W1726-日報入力!X1726-日報入力!Y1726-日報入力!Z1726)</f>
        <v/>
      </c>
      <c r="H1726" s="291" t="str">
        <f>IF(日報入力!G1726="","",IF(日報入力!M1726&gt;=0,日報入力!M1726*F1726,F1726))</f>
        <v/>
      </c>
      <c r="I1726" s="291" t="str">
        <f>IF(日報入力!G1726="","",日報入力!O1726)</f>
        <v/>
      </c>
      <c r="J1726" s="291" t="str">
        <f>IF(日報入力!G1726="","",日報入力!P1726)</f>
        <v/>
      </c>
      <c r="K1726" s="291" t="str">
        <f>IF(日報入力!G1726="","",日報入力!Q1726)</f>
        <v/>
      </c>
      <c r="L1726" s="291" t="str">
        <f>IF(日報入力!G1726="","",日報入力!R1726)</f>
        <v/>
      </c>
      <c r="M1726" s="291" t="str">
        <f>IF(日報入力!G1726="","",日報入力!S1726)</f>
        <v/>
      </c>
      <c r="N1726" s="291" t="str">
        <f>IF(日報入力!G1726="","",日報入力!T1726)</f>
        <v/>
      </c>
      <c r="O1726" s="291" t="str">
        <f>IF(日報入力!G1726="","",日報入力!U1726)</f>
        <v/>
      </c>
      <c r="P1726" s="291" t="str">
        <f>IF(日報入力!G1726="","",日報入力!V1726)</f>
        <v/>
      </c>
      <c r="Q1726" s="291" t="str">
        <f>IF(日報入力!G1726="","",日報入力!W1726)</f>
        <v/>
      </c>
      <c r="R1726" s="291" t="str">
        <f>IF(日報入力!G1726="","",日報入力!X1726)</f>
        <v/>
      </c>
      <c r="S1726" s="291" t="str">
        <f>IF(日報入力!G1726="","",日報入力!Y1726)</f>
        <v/>
      </c>
      <c r="T1726" s="291" t="str">
        <f>IF(日報入力!G1726="","",日報入力!Z1726)</f>
        <v/>
      </c>
      <c r="U1726" s="291" t="str">
        <f>IF(日報入力!G1726="","",日報入力!AA1726)</f>
        <v/>
      </c>
      <c r="V1726" s="378" t="str">
        <f>IF(日報入力!G1726="","",日報入力!AB1726)</f>
        <v/>
      </c>
      <c r="W1726" s="291" t="str">
        <f>IF(日報入力!G1726="","",日報入力!AC1726)</f>
        <v/>
      </c>
      <c r="X1726" s="291" t="str">
        <f>IF(日報入力!G1726="","",日報入力!AD1726)</f>
        <v/>
      </c>
      <c r="Y1726" s="291" t="str">
        <f>IF(日報入力!G1726="","",日報入力!AE1726)</f>
        <v/>
      </c>
      <c r="Z1726" s="291" t="str">
        <f>IF(日報入力!G1726="","",日報入力!AF1726)</f>
        <v/>
      </c>
      <c r="AA1726" s="291" t="str">
        <f>IF(日報入力!G1726="","",日報入力!AG1726)</f>
        <v/>
      </c>
      <c r="AB1726" s="291" t="str">
        <f>IF(日報入力!G1726="","",日報入力!AH1726)</f>
        <v/>
      </c>
      <c r="AC1726" s="291" t="str">
        <f>IF(日報入力!G1726="","",日報入力!AI1726)</f>
        <v/>
      </c>
      <c r="AD1726" s="291" t="str">
        <f>IF(日報入力!G1726="","",日報入力!AJ1726)</f>
        <v/>
      </c>
      <c r="AE1726" s="292" t="str">
        <f>IF(日報入力!G1726="","",日報入力!E1726)</f>
        <v/>
      </c>
      <c r="AF1726" s="293" t="str">
        <f>IF(日報入力!G1726="","",日報入力!AK1726)</f>
        <v/>
      </c>
      <c r="AG1726" s="293" t="str">
        <f>IF(日報入力!G1726="","",日報入力!AL1726)</f>
        <v/>
      </c>
      <c r="AH1726" s="293" t="str">
        <f>IF(日報入力!G1726="","",日報入力!AM1726)</f>
        <v/>
      </c>
      <c r="AI1726" s="294" t="str">
        <f>IF(日報入力!G1726&gt;0,日報入力!D1726*日報入力!K1726*日報入力!AL1726,"")</f>
        <v/>
      </c>
      <c r="AJ1726" s="294" t="str">
        <f>IF(日報入力!G1726&gt;0,日報入力!E1726*日報入力!AL1726,"")</f>
        <v/>
      </c>
      <c r="AK1726" s="294" t="str">
        <f>IF(日報入力!G1726&gt;0,AI1726-AJ1726,"")</f>
        <v/>
      </c>
      <c r="AL1726" s="292" t="str">
        <f>IF(日報入力!G1726&gt;0,日報入力!E1726*日報入力!AM1726,"")</f>
        <v/>
      </c>
      <c r="AM1726" s="292" t="str">
        <f>IF(日報入力!G1726&gt;0,日報入力!AB1726*日報入力!AM1726,"")</f>
        <v/>
      </c>
      <c r="AN1726" s="68" t="str">
        <f>IF(日報入力!G1726&gt;0,日報入力!C1726,"")</f>
        <v/>
      </c>
      <c r="AO1726" s="68" t="str">
        <f>日報入力!B1726</f>
        <v/>
      </c>
      <c r="AP1726" s="68" t="str">
        <f>IF(日報入力!AQ1726,日報入力!BA1726,"")</f>
        <v/>
      </c>
      <c r="AQ1726" s="68" t="str">
        <f>IF(日報入力!AR1726,日報入力!BB1726,"")</f>
        <v/>
      </c>
      <c r="AR1726" s="68" t="str">
        <f>IF(日報入力!AS1726,"N勤","")</f>
        <v/>
      </c>
      <c r="AS1726" s="295" t="e">
        <f t="shared" si="98"/>
        <v>#VALUE!</v>
      </c>
      <c r="AT1726" s="439" t="str">
        <f>日報入力!AY1726</f>
        <v/>
      </c>
      <c r="AU1726" s="518" t="str">
        <f>IF(日報入力!G1726,G1726*60/E1726,"")</f>
        <v/>
      </c>
      <c r="AV1726" s="528" t="str">
        <f>IF(日報入力!AT1726,日報入力!AT1726,"")</f>
        <v/>
      </c>
      <c r="AW1726" s="529" t="str">
        <f>IF(日報入力!AT1726,AE1726/日報入力!AT1726,"")</f>
        <v/>
      </c>
      <c r="AX1726" s="530" t="e">
        <f>IF(1&lt;日報集計!AT1726,AT1726/(((F1726-I1726-J1726-N1726-O1726)*60)/(E1726)),"")</f>
        <v>#VALUE!</v>
      </c>
      <c r="AY1726" s="664" t="str">
        <f>IF(日報入力!H1726,AT1726/(((F1726-J1726)*60)/E1726),"")</f>
        <v/>
      </c>
      <c r="AZ1726" s="664" t="str">
        <f>IF(日報入力!I1726,AT1726/((G1726*60)/E1726),"")</f>
        <v/>
      </c>
      <c r="BA1726" s="296" t="str">
        <f>IF(日報入力!G1726,G1726/F1726,"")</f>
        <v/>
      </c>
      <c r="BB1726" s="386" t="e">
        <f t="shared" si="99"/>
        <v>#VALUE!</v>
      </c>
      <c r="BC1726" s="386" t="e">
        <f t="shared" si="100"/>
        <v>#VALUE!</v>
      </c>
      <c r="BD1726" s="80">
        <f>日報入力!AU1726</f>
        <v>0</v>
      </c>
      <c r="BE1726" s="534" t="str">
        <f>IF(日報入力!AV1726,日報入力!AV1726,"")</f>
        <v/>
      </c>
      <c r="BF1726" s="534" t="str">
        <f>IF(日報入力!AW1726,日報入力!AW1726,"")</f>
        <v/>
      </c>
      <c r="BG1726" s="398" t="str">
        <f>IF(日報入力!G1726,日報入力!K1726*日報入力!D1726*日報入力!BC1726,"")</f>
        <v/>
      </c>
    </row>
    <row r="1727" spans="1:59" ht="20.25" hidden="1" customHeight="1" x14ac:dyDescent="0.15">
      <c r="A1727" s="302" t="str">
        <f>IF(日報入力!G1727="","",日報入力!G1727)</f>
        <v/>
      </c>
      <c r="B1727" s="291" t="str">
        <f>IF(日報入力!G1727="","",日報入力!H1727)</f>
        <v/>
      </c>
      <c r="C1727" s="291" t="str">
        <f>IF(日報入力!G1727="","",日報入力!I1727)</f>
        <v/>
      </c>
      <c r="D1727" s="291" t="str">
        <f>IF(日報入力!G1727="","",日報入力!J1727)</f>
        <v/>
      </c>
      <c r="E1727" s="291" t="str">
        <f>IF(日報入力!G1727="","",日報入力!K1727)</f>
        <v/>
      </c>
      <c r="F1727" s="291" t="str">
        <f>IF(日報入力!G1727="","",日報入力!L1727)</f>
        <v/>
      </c>
      <c r="G1727" s="291" t="str">
        <f>IF(日報入力!G1727="","",日報入力!L1727-日報入力!O1727-日報入力!P1727-日報入力!Q1727-日報入力!R1727-日報入力!S1727-日報入力!T1727-日報入力!U1727-日報入力!V1727-日報入力!W1727-日報入力!X1727-日報入力!Y1727-日報入力!Z1727)</f>
        <v/>
      </c>
      <c r="H1727" s="291" t="str">
        <f>IF(日報入力!G1727="","",IF(日報入力!M1727&gt;=0,日報入力!M1727*F1727,F1727))</f>
        <v/>
      </c>
      <c r="I1727" s="291" t="str">
        <f>IF(日報入力!G1727="","",日報入力!O1727)</f>
        <v/>
      </c>
      <c r="J1727" s="291" t="str">
        <f>IF(日報入力!G1727="","",日報入力!P1727)</f>
        <v/>
      </c>
      <c r="K1727" s="291" t="str">
        <f>IF(日報入力!G1727="","",日報入力!Q1727)</f>
        <v/>
      </c>
      <c r="L1727" s="291" t="str">
        <f>IF(日報入力!G1727="","",日報入力!R1727)</f>
        <v/>
      </c>
      <c r="M1727" s="291" t="str">
        <f>IF(日報入力!G1727="","",日報入力!S1727)</f>
        <v/>
      </c>
      <c r="N1727" s="291" t="str">
        <f>IF(日報入力!G1727="","",日報入力!T1727)</f>
        <v/>
      </c>
      <c r="O1727" s="291" t="str">
        <f>IF(日報入力!G1727="","",日報入力!U1727)</f>
        <v/>
      </c>
      <c r="P1727" s="291" t="str">
        <f>IF(日報入力!G1727="","",日報入力!V1727)</f>
        <v/>
      </c>
      <c r="Q1727" s="291" t="str">
        <f>IF(日報入力!G1727="","",日報入力!W1727)</f>
        <v/>
      </c>
      <c r="R1727" s="291" t="str">
        <f>IF(日報入力!G1727="","",日報入力!X1727)</f>
        <v/>
      </c>
      <c r="S1727" s="291" t="str">
        <f>IF(日報入力!G1727="","",日報入力!Y1727)</f>
        <v/>
      </c>
      <c r="T1727" s="291" t="str">
        <f>IF(日報入力!G1727="","",日報入力!Z1727)</f>
        <v/>
      </c>
      <c r="U1727" s="291" t="str">
        <f>IF(日報入力!G1727="","",日報入力!AA1727)</f>
        <v/>
      </c>
      <c r="V1727" s="378" t="str">
        <f>IF(日報入力!G1727="","",日報入力!AB1727)</f>
        <v/>
      </c>
      <c r="W1727" s="291" t="str">
        <f>IF(日報入力!G1727="","",日報入力!AC1727)</f>
        <v/>
      </c>
      <c r="X1727" s="291" t="str">
        <f>IF(日報入力!G1727="","",日報入力!AD1727)</f>
        <v/>
      </c>
      <c r="Y1727" s="291" t="str">
        <f>IF(日報入力!G1727="","",日報入力!AE1727)</f>
        <v/>
      </c>
      <c r="Z1727" s="291" t="str">
        <f>IF(日報入力!G1727="","",日報入力!AF1727)</f>
        <v/>
      </c>
      <c r="AA1727" s="291" t="str">
        <f>IF(日報入力!G1727="","",日報入力!AG1727)</f>
        <v/>
      </c>
      <c r="AB1727" s="291" t="str">
        <f>IF(日報入力!G1727="","",日報入力!AH1727)</f>
        <v/>
      </c>
      <c r="AC1727" s="291" t="str">
        <f>IF(日報入力!G1727="","",日報入力!AI1727)</f>
        <v/>
      </c>
      <c r="AD1727" s="291" t="str">
        <f>IF(日報入力!G1727="","",日報入力!AJ1727)</f>
        <v/>
      </c>
      <c r="AE1727" s="292" t="str">
        <f>IF(日報入力!G1727="","",日報入力!E1727)</f>
        <v/>
      </c>
      <c r="AF1727" s="293" t="str">
        <f>IF(日報入力!G1727="","",日報入力!AK1727)</f>
        <v/>
      </c>
      <c r="AG1727" s="293" t="str">
        <f>IF(日報入力!G1727="","",日報入力!AL1727)</f>
        <v/>
      </c>
      <c r="AH1727" s="293" t="str">
        <f>IF(日報入力!G1727="","",日報入力!AM1727)</f>
        <v/>
      </c>
      <c r="AI1727" s="294" t="str">
        <f>IF(日報入力!G1727&gt;0,日報入力!D1727*日報入力!K1727*日報入力!AL1727,"")</f>
        <v/>
      </c>
      <c r="AJ1727" s="294" t="str">
        <f>IF(日報入力!G1727&gt;0,日報入力!E1727*日報入力!AL1727,"")</f>
        <v/>
      </c>
      <c r="AK1727" s="294" t="str">
        <f>IF(日報入力!G1727&gt;0,AI1727-AJ1727,"")</f>
        <v/>
      </c>
      <c r="AL1727" s="292" t="str">
        <f>IF(日報入力!G1727&gt;0,日報入力!E1727*日報入力!AM1727,"")</f>
        <v/>
      </c>
      <c r="AM1727" s="292" t="str">
        <f>IF(日報入力!G1727&gt;0,日報入力!AB1727*日報入力!AM1727,"")</f>
        <v/>
      </c>
      <c r="AN1727" s="68" t="str">
        <f>IF(日報入力!G1727&gt;0,日報入力!C1727,"")</f>
        <v/>
      </c>
      <c r="AO1727" s="68" t="str">
        <f>日報入力!B1727</f>
        <v/>
      </c>
      <c r="AP1727" s="68" t="str">
        <f>IF(日報入力!AQ1727,日報入力!BA1727,"")</f>
        <v/>
      </c>
      <c r="AQ1727" s="68" t="str">
        <f>IF(日報入力!AR1727,日報入力!BB1727,"")</f>
        <v/>
      </c>
      <c r="AR1727" s="68" t="str">
        <f>IF(日報入力!AS1727,"N勤","")</f>
        <v/>
      </c>
      <c r="AS1727" s="295" t="e">
        <f t="shared" si="98"/>
        <v>#VALUE!</v>
      </c>
      <c r="AT1727" s="439" t="str">
        <f>日報入力!AY1727</f>
        <v/>
      </c>
      <c r="AU1727" s="518" t="str">
        <f>IF(日報入力!G1727,G1727*60/E1727,"")</f>
        <v/>
      </c>
      <c r="AV1727" s="528" t="str">
        <f>IF(日報入力!AT1727,日報入力!AT1727,"")</f>
        <v/>
      </c>
      <c r="AW1727" s="529" t="str">
        <f>IF(日報入力!AT1727,AE1727/日報入力!AT1727,"")</f>
        <v/>
      </c>
      <c r="AX1727" s="530" t="e">
        <f>IF(1&lt;日報集計!AT1727,AT1727/(((F1727-I1727-J1727-N1727-O1727)*60)/(E1727)),"")</f>
        <v>#VALUE!</v>
      </c>
      <c r="AY1727" s="664" t="str">
        <f>IF(日報入力!H1727,AT1727/(((F1727-J1727)*60)/E1727),"")</f>
        <v/>
      </c>
      <c r="AZ1727" s="664" t="str">
        <f>IF(日報入力!I1727,AT1727/((G1727*60)/E1727),"")</f>
        <v/>
      </c>
      <c r="BA1727" s="296" t="str">
        <f>IF(日報入力!G1727,G1727/F1727,"")</f>
        <v/>
      </c>
      <c r="BB1727" s="386" t="e">
        <f t="shared" si="99"/>
        <v>#VALUE!</v>
      </c>
      <c r="BC1727" s="386" t="e">
        <f t="shared" si="100"/>
        <v>#VALUE!</v>
      </c>
      <c r="BD1727" s="80">
        <f>日報入力!AU1727</f>
        <v>0</v>
      </c>
      <c r="BE1727" s="534" t="str">
        <f>IF(日報入力!AV1727,日報入力!AV1727,"")</f>
        <v/>
      </c>
      <c r="BF1727" s="534" t="str">
        <f>IF(日報入力!AW1727,日報入力!AW1727,"")</f>
        <v/>
      </c>
      <c r="BG1727" s="398" t="str">
        <f>IF(日報入力!G1727,日報入力!K1727*日報入力!D1727*日報入力!BC1727,"")</f>
        <v/>
      </c>
    </row>
    <row r="1728" spans="1:59" ht="20.25" hidden="1" customHeight="1" x14ac:dyDescent="0.15">
      <c r="A1728" s="302" t="str">
        <f>IF(日報入力!G1728="","",日報入力!G1728)</f>
        <v/>
      </c>
      <c r="B1728" s="291" t="str">
        <f>IF(日報入力!G1728="","",日報入力!H1728)</f>
        <v/>
      </c>
      <c r="C1728" s="291" t="str">
        <f>IF(日報入力!G1728="","",日報入力!I1728)</f>
        <v/>
      </c>
      <c r="D1728" s="291" t="str">
        <f>IF(日報入力!G1728="","",日報入力!J1728)</f>
        <v/>
      </c>
      <c r="E1728" s="291" t="str">
        <f>IF(日報入力!G1728="","",日報入力!K1728)</f>
        <v/>
      </c>
      <c r="F1728" s="291" t="str">
        <f>IF(日報入力!G1728="","",日報入力!L1728)</f>
        <v/>
      </c>
      <c r="G1728" s="291" t="str">
        <f>IF(日報入力!G1728="","",日報入力!L1728-日報入力!O1728-日報入力!P1728-日報入力!Q1728-日報入力!R1728-日報入力!S1728-日報入力!T1728-日報入力!U1728-日報入力!V1728-日報入力!W1728-日報入力!X1728-日報入力!Y1728-日報入力!Z1728)</f>
        <v/>
      </c>
      <c r="H1728" s="291" t="str">
        <f>IF(日報入力!G1728="","",IF(日報入力!M1728&gt;=0,日報入力!M1728*F1728,F1728))</f>
        <v/>
      </c>
      <c r="I1728" s="291" t="str">
        <f>IF(日報入力!G1728="","",日報入力!O1728)</f>
        <v/>
      </c>
      <c r="J1728" s="291" t="str">
        <f>IF(日報入力!G1728="","",日報入力!P1728)</f>
        <v/>
      </c>
      <c r="K1728" s="291" t="str">
        <f>IF(日報入力!G1728="","",日報入力!Q1728)</f>
        <v/>
      </c>
      <c r="L1728" s="291" t="str">
        <f>IF(日報入力!G1728="","",日報入力!R1728)</f>
        <v/>
      </c>
      <c r="M1728" s="291" t="str">
        <f>IF(日報入力!G1728="","",日報入力!S1728)</f>
        <v/>
      </c>
      <c r="N1728" s="291" t="str">
        <f>IF(日報入力!G1728="","",日報入力!T1728)</f>
        <v/>
      </c>
      <c r="O1728" s="291" t="str">
        <f>IF(日報入力!G1728="","",日報入力!U1728)</f>
        <v/>
      </c>
      <c r="P1728" s="291" t="str">
        <f>IF(日報入力!G1728="","",日報入力!V1728)</f>
        <v/>
      </c>
      <c r="Q1728" s="291" t="str">
        <f>IF(日報入力!G1728="","",日報入力!W1728)</f>
        <v/>
      </c>
      <c r="R1728" s="291" t="str">
        <f>IF(日報入力!G1728="","",日報入力!X1728)</f>
        <v/>
      </c>
      <c r="S1728" s="291" t="str">
        <f>IF(日報入力!G1728="","",日報入力!Y1728)</f>
        <v/>
      </c>
      <c r="T1728" s="291" t="str">
        <f>IF(日報入力!G1728="","",日報入力!Z1728)</f>
        <v/>
      </c>
      <c r="U1728" s="291" t="str">
        <f>IF(日報入力!G1728="","",日報入力!AA1728)</f>
        <v/>
      </c>
      <c r="V1728" s="378" t="str">
        <f>IF(日報入力!G1728="","",日報入力!AB1728)</f>
        <v/>
      </c>
      <c r="W1728" s="291" t="str">
        <f>IF(日報入力!G1728="","",日報入力!AC1728)</f>
        <v/>
      </c>
      <c r="X1728" s="291" t="str">
        <f>IF(日報入力!G1728="","",日報入力!AD1728)</f>
        <v/>
      </c>
      <c r="Y1728" s="291" t="str">
        <f>IF(日報入力!G1728="","",日報入力!AE1728)</f>
        <v/>
      </c>
      <c r="Z1728" s="291" t="str">
        <f>IF(日報入力!G1728="","",日報入力!AF1728)</f>
        <v/>
      </c>
      <c r="AA1728" s="291" t="str">
        <f>IF(日報入力!G1728="","",日報入力!AG1728)</f>
        <v/>
      </c>
      <c r="AB1728" s="291" t="str">
        <f>IF(日報入力!G1728="","",日報入力!AH1728)</f>
        <v/>
      </c>
      <c r="AC1728" s="291" t="str">
        <f>IF(日報入力!G1728="","",日報入力!AI1728)</f>
        <v/>
      </c>
      <c r="AD1728" s="291" t="str">
        <f>IF(日報入力!G1728="","",日報入力!AJ1728)</f>
        <v/>
      </c>
      <c r="AE1728" s="292" t="str">
        <f>IF(日報入力!G1728="","",日報入力!E1728)</f>
        <v/>
      </c>
      <c r="AF1728" s="293" t="str">
        <f>IF(日報入力!G1728="","",日報入力!AK1728)</f>
        <v/>
      </c>
      <c r="AG1728" s="293" t="str">
        <f>IF(日報入力!G1728="","",日報入力!AL1728)</f>
        <v/>
      </c>
      <c r="AH1728" s="293" t="str">
        <f>IF(日報入力!G1728="","",日報入力!AM1728)</f>
        <v/>
      </c>
      <c r="AI1728" s="294" t="str">
        <f>IF(日報入力!G1728&gt;0,日報入力!D1728*日報入力!K1728*日報入力!AL1728,"")</f>
        <v/>
      </c>
      <c r="AJ1728" s="294" t="str">
        <f>IF(日報入力!G1728&gt;0,日報入力!E1728*日報入力!AL1728,"")</f>
        <v/>
      </c>
      <c r="AK1728" s="294" t="str">
        <f>IF(日報入力!G1728&gt;0,AI1728-AJ1728,"")</f>
        <v/>
      </c>
      <c r="AL1728" s="292" t="str">
        <f>IF(日報入力!G1728&gt;0,日報入力!E1728*日報入力!AM1728,"")</f>
        <v/>
      </c>
      <c r="AM1728" s="292" t="str">
        <f>IF(日報入力!G1728&gt;0,日報入力!AB1728*日報入力!AM1728,"")</f>
        <v/>
      </c>
      <c r="AN1728" s="68" t="str">
        <f>IF(日報入力!G1728&gt;0,日報入力!C1728,"")</f>
        <v/>
      </c>
      <c r="AO1728" s="68" t="str">
        <f>日報入力!B1728</f>
        <v/>
      </c>
      <c r="AP1728" s="68" t="str">
        <f>IF(日報入力!AQ1728,日報入力!BA1728,"")</f>
        <v/>
      </c>
      <c r="AQ1728" s="68" t="str">
        <f>IF(日報入力!AR1728,日報入力!BB1728,"")</f>
        <v/>
      </c>
      <c r="AR1728" s="68" t="str">
        <f>IF(日報入力!AS1728,"N勤","")</f>
        <v/>
      </c>
      <c r="AS1728" s="295" t="e">
        <f t="shared" si="98"/>
        <v>#VALUE!</v>
      </c>
      <c r="AT1728" s="439" t="str">
        <f>日報入力!AY1728</f>
        <v/>
      </c>
      <c r="AU1728" s="518" t="str">
        <f>IF(日報入力!G1728,G1728*60/E1728,"")</f>
        <v/>
      </c>
      <c r="AV1728" s="528" t="str">
        <f>IF(日報入力!AT1728,日報入力!AT1728,"")</f>
        <v/>
      </c>
      <c r="AW1728" s="529" t="str">
        <f>IF(日報入力!AT1728,AE1728/日報入力!AT1728,"")</f>
        <v/>
      </c>
      <c r="AX1728" s="530" t="e">
        <f>IF(1&lt;日報集計!AT1728,AT1728/(((F1728-I1728-J1728-N1728-O1728)*60)/(E1728)),"")</f>
        <v>#VALUE!</v>
      </c>
      <c r="AY1728" s="664" t="str">
        <f>IF(日報入力!H1728,AT1728/(((F1728-J1728)*60)/E1728),"")</f>
        <v/>
      </c>
      <c r="AZ1728" s="664" t="str">
        <f>IF(日報入力!I1728,AT1728/((G1728*60)/E1728),"")</f>
        <v/>
      </c>
      <c r="BA1728" s="296" t="str">
        <f>IF(日報入力!G1728,G1728/F1728,"")</f>
        <v/>
      </c>
      <c r="BB1728" s="386" t="e">
        <f t="shared" si="99"/>
        <v>#VALUE!</v>
      </c>
      <c r="BC1728" s="386" t="e">
        <f t="shared" si="100"/>
        <v>#VALUE!</v>
      </c>
      <c r="BD1728" s="80">
        <f>日報入力!AU1728</f>
        <v>0</v>
      </c>
      <c r="BE1728" s="534" t="str">
        <f>IF(日報入力!AV1728,日報入力!AV1728,"")</f>
        <v/>
      </c>
      <c r="BF1728" s="534" t="str">
        <f>IF(日報入力!AW1728,日報入力!AW1728,"")</f>
        <v/>
      </c>
      <c r="BG1728" s="398" t="str">
        <f>IF(日報入力!G1728,日報入力!K1728*日報入力!D1728*日報入力!BC1728,"")</f>
        <v/>
      </c>
    </row>
    <row r="1729" spans="1:59" ht="20.25" hidden="1" customHeight="1" x14ac:dyDescent="0.15">
      <c r="A1729" s="302" t="str">
        <f>IF(日報入力!G1729="","",日報入力!G1729)</f>
        <v/>
      </c>
      <c r="B1729" s="291" t="str">
        <f>IF(日報入力!G1729="","",日報入力!H1729)</f>
        <v/>
      </c>
      <c r="C1729" s="291" t="str">
        <f>IF(日報入力!G1729="","",日報入力!I1729)</f>
        <v/>
      </c>
      <c r="D1729" s="291" t="str">
        <f>IF(日報入力!G1729="","",日報入力!J1729)</f>
        <v/>
      </c>
      <c r="E1729" s="291" t="str">
        <f>IF(日報入力!G1729="","",日報入力!K1729)</f>
        <v/>
      </c>
      <c r="F1729" s="291" t="str">
        <f>IF(日報入力!G1729="","",日報入力!L1729)</f>
        <v/>
      </c>
      <c r="G1729" s="291" t="str">
        <f>IF(日報入力!G1729="","",日報入力!L1729-日報入力!O1729-日報入力!P1729-日報入力!Q1729-日報入力!R1729-日報入力!S1729-日報入力!T1729-日報入力!U1729-日報入力!V1729-日報入力!W1729-日報入力!X1729-日報入力!Y1729-日報入力!Z1729)</f>
        <v/>
      </c>
      <c r="H1729" s="291" t="str">
        <f>IF(日報入力!G1729="","",IF(日報入力!M1729&gt;=0,日報入力!M1729*F1729,F1729))</f>
        <v/>
      </c>
      <c r="I1729" s="291" t="str">
        <f>IF(日報入力!G1729="","",日報入力!O1729)</f>
        <v/>
      </c>
      <c r="J1729" s="291" t="str">
        <f>IF(日報入力!G1729="","",日報入力!P1729)</f>
        <v/>
      </c>
      <c r="K1729" s="291" t="str">
        <f>IF(日報入力!G1729="","",日報入力!Q1729)</f>
        <v/>
      </c>
      <c r="L1729" s="291" t="str">
        <f>IF(日報入力!G1729="","",日報入力!R1729)</f>
        <v/>
      </c>
      <c r="M1729" s="291" t="str">
        <f>IF(日報入力!G1729="","",日報入力!S1729)</f>
        <v/>
      </c>
      <c r="N1729" s="291" t="str">
        <f>IF(日報入力!G1729="","",日報入力!T1729)</f>
        <v/>
      </c>
      <c r="O1729" s="291" t="str">
        <f>IF(日報入力!G1729="","",日報入力!U1729)</f>
        <v/>
      </c>
      <c r="P1729" s="291" t="str">
        <f>IF(日報入力!G1729="","",日報入力!V1729)</f>
        <v/>
      </c>
      <c r="Q1729" s="291" t="str">
        <f>IF(日報入力!G1729="","",日報入力!W1729)</f>
        <v/>
      </c>
      <c r="R1729" s="291" t="str">
        <f>IF(日報入力!G1729="","",日報入力!X1729)</f>
        <v/>
      </c>
      <c r="S1729" s="291" t="str">
        <f>IF(日報入力!G1729="","",日報入力!Y1729)</f>
        <v/>
      </c>
      <c r="T1729" s="291" t="str">
        <f>IF(日報入力!G1729="","",日報入力!Z1729)</f>
        <v/>
      </c>
      <c r="U1729" s="291" t="str">
        <f>IF(日報入力!G1729="","",日報入力!AA1729)</f>
        <v/>
      </c>
      <c r="V1729" s="378" t="str">
        <f>IF(日報入力!G1729="","",日報入力!AB1729)</f>
        <v/>
      </c>
      <c r="W1729" s="291" t="str">
        <f>IF(日報入力!G1729="","",日報入力!AC1729)</f>
        <v/>
      </c>
      <c r="X1729" s="291" t="str">
        <f>IF(日報入力!G1729="","",日報入力!AD1729)</f>
        <v/>
      </c>
      <c r="Y1729" s="291" t="str">
        <f>IF(日報入力!G1729="","",日報入力!AE1729)</f>
        <v/>
      </c>
      <c r="Z1729" s="291" t="str">
        <f>IF(日報入力!G1729="","",日報入力!AF1729)</f>
        <v/>
      </c>
      <c r="AA1729" s="291" t="str">
        <f>IF(日報入力!G1729="","",日報入力!AG1729)</f>
        <v/>
      </c>
      <c r="AB1729" s="291" t="str">
        <f>IF(日報入力!G1729="","",日報入力!AH1729)</f>
        <v/>
      </c>
      <c r="AC1729" s="291" t="str">
        <f>IF(日報入力!G1729="","",日報入力!AI1729)</f>
        <v/>
      </c>
      <c r="AD1729" s="291" t="str">
        <f>IF(日報入力!G1729="","",日報入力!AJ1729)</f>
        <v/>
      </c>
      <c r="AE1729" s="292" t="str">
        <f>IF(日報入力!G1729="","",日報入力!E1729)</f>
        <v/>
      </c>
      <c r="AF1729" s="293" t="str">
        <f>IF(日報入力!G1729="","",日報入力!AK1729)</f>
        <v/>
      </c>
      <c r="AG1729" s="293" t="str">
        <f>IF(日報入力!G1729="","",日報入力!AL1729)</f>
        <v/>
      </c>
      <c r="AH1729" s="293" t="str">
        <f>IF(日報入力!G1729="","",日報入力!AM1729)</f>
        <v/>
      </c>
      <c r="AI1729" s="294" t="str">
        <f>IF(日報入力!G1729&gt;0,日報入力!D1729*日報入力!K1729*日報入力!AL1729,"")</f>
        <v/>
      </c>
      <c r="AJ1729" s="294" t="str">
        <f>IF(日報入力!G1729&gt;0,日報入力!E1729*日報入力!AL1729,"")</f>
        <v/>
      </c>
      <c r="AK1729" s="294" t="str">
        <f>IF(日報入力!G1729&gt;0,AI1729-AJ1729,"")</f>
        <v/>
      </c>
      <c r="AL1729" s="292" t="str">
        <f>IF(日報入力!G1729&gt;0,日報入力!E1729*日報入力!AM1729,"")</f>
        <v/>
      </c>
      <c r="AM1729" s="292" t="str">
        <f>IF(日報入力!G1729&gt;0,日報入力!AB1729*日報入力!AM1729,"")</f>
        <v/>
      </c>
      <c r="AN1729" s="68" t="str">
        <f>IF(日報入力!G1729&gt;0,日報入力!C1729,"")</f>
        <v/>
      </c>
      <c r="AO1729" s="68" t="str">
        <f>日報入力!B1729</f>
        <v/>
      </c>
      <c r="AP1729" s="68" t="str">
        <f>IF(日報入力!AQ1729,日報入力!BA1729,"")</f>
        <v/>
      </c>
      <c r="AQ1729" s="68" t="str">
        <f>IF(日報入力!AR1729,日報入力!BB1729,"")</f>
        <v/>
      </c>
      <c r="AR1729" s="68" t="str">
        <f>IF(日報入力!AS1729,"N勤","")</f>
        <v/>
      </c>
      <c r="AS1729" s="295" t="e">
        <f t="shared" si="98"/>
        <v>#VALUE!</v>
      </c>
      <c r="AT1729" s="439" t="str">
        <f>日報入力!AY1729</f>
        <v/>
      </c>
      <c r="AU1729" s="518" t="str">
        <f>IF(日報入力!G1729,G1729*60/E1729,"")</f>
        <v/>
      </c>
      <c r="AV1729" s="528" t="str">
        <f>IF(日報入力!AT1729,日報入力!AT1729,"")</f>
        <v/>
      </c>
      <c r="AW1729" s="529" t="str">
        <f>IF(日報入力!AT1729,AE1729/日報入力!AT1729,"")</f>
        <v/>
      </c>
      <c r="AX1729" s="530" t="e">
        <f>IF(1&lt;日報集計!AT1729,AT1729/(((F1729-I1729-J1729-N1729-O1729)*60)/(E1729)),"")</f>
        <v>#VALUE!</v>
      </c>
      <c r="AY1729" s="664" t="str">
        <f>IF(日報入力!H1729,AT1729/(((F1729-J1729)*60)/E1729),"")</f>
        <v/>
      </c>
      <c r="AZ1729" s="664" t="str">
        <f>IF(日報入力!I1729,AT1729/((G1729*60)/E1729),"")</f>
        <v/>
      </c>
      <c r="BA1729" s="296" t="str">
        <f>IF(日報入力!G1729,G1729/F1729,"")</f>
        <v/>
      </c>
      <c r="BB1729" s="386" t="e">
        <f t="shared" si="99"/>
        <v>#VALUE!</v>
      </c>
      <c r="BC1729" s="386" t="e">
        <f t="shared" si="100"/>
        <v>#VALUE!</v>
      </c>
      <c r="BD1729" s="80">
        <f>日報入力!AU1729</f>
        <v>0</v>
      </c>
      <c r="BE1729" s="534" t="str">
        <f>IF(日報入力!AV1729,日報入力!AV1729,"")</f>
        <v/>
      </c>
      <c r="BF1729" s="534" t="str">
        <f>IF(日報入力!AW1729,日報入力!AW1729,"")</f>
        <v/>
      </c>
      <c r="BG1729" s="398" t="str">
        <f>IF(日報入力!G1729,日報入力!K1729*日報入力!D1729*日報入力!BC1729,"")</f>
        <v/>
      </c>
    </row>
    <row r="1730" spans="1:59" ht="20.25" hidden="1" customHeight="1" x14ac:dyDescent="0.15">
      <c r="A1730" s="302" t="str">
        <f>IF(日報入力!G1730="","",日報入力!G1730)</f>
        <v/>
      </c>
      <c r="B1730" s="291" t="str">
        <f>IF(日報入力!G1730="","",日報入力!H1730)</f>
        <v/>
      </c>
      <c r="C1730" s="291" t="str">
        <f>IF(日報入力!G1730="","",日報入力!I1730)</f>
        <v/>
      </c>
      <c r="D1730" s="291" t="str">
        <f>IF(日報入力!G1730="","",日報入力!J1730)</f>
        <v/>
      </c>
      <c r="E1730" s="291" t="str">
        <f>IF(日報入力!G1730="","",日報入力!K1730)</f>
        <v/>
      </c>
      <c r="F1730" s="291" t="str">
        <f>IF(日報入力!G1730="","",日報入力!L1730)</f>
        <v/>
      </c>
      <c r="G1730" s="291" t="str">
        <f>IF(日報入力!G1730="","",日報入力!L1730-日報入力!O1730-日報入力!P1730-日報入力!Q1730-日報入力!R1730-日報入力!S1730-日報入力!T1730-日報入力!U1730-日報入力!V1730-日報入力!W1730-日報入力!X1730-日報入力!Y1730-日報入力!Z1730)</f>
        <v/>
      </c>
      <c r="H1730" s="291" t="str">
        <f>IF(日報入力!G1730="","",IF(日報入力!M1730&gt;=0,日報入力!M1730*F1730,F1730))</f>
        <v/>
      </c>
      <c r="I1730" s="291" t="str">
        <f>IF(日報入力!G1730="","",日報入力!O1730)</f>
        <v/>
      </c>
      <c r="J1730" s="291" t="str">
        <f>IF(日報入力!G1730="","",日報入力!P1730)</f>
        <v/>
      </c>
      <c r="K1730" s="291" t="str">
        <f>IF(日報入力!G1730="","",日報入力!Q1730)</f>
        <v/>
      </c>
      <c r="L1730" s="291" t="str">
        <f>IF(日報入力!G1730="","",日報入力!R1730)</f>
        <v/>
      </c>
      <c r="M1730" s="291" t="str">
        <f>IF(日報入力!G1730="","",日報入力!S1730)</f>
        <v/>
      </c>
      <c r="N1730" s="291" t="str">
        <f>IF(日報入力!G1730="","",日報入力!T1730)</f>
        <v/>
      </c>
      <c r="O1730" s="291" t="str">
        <f>IF(日報入力!G1730="","",日報入力!U1730)</f>
        <v/>
      </c>
      <c r="P1730" s="291" t="str">
        <f>IF(日報入力!G1730="","",日報入力!V1730)</f>
        <v/>
      </c>
      <c r="Q1730" s="291" t="str">
        <f>IF(日報入力!G1730="","",日報入力!W1730)</f>
        <v/>
      </c>
      <c r="R1730" s="291" t="str">
        <f>IF(日報入力!G1730="","",日報入力!X1730)</f>
        <v/>
      </c>
      <c r="S1730" s="291" t="str">
        <f>IF(日報入力!G1730="","",日報入力!Y1730)</f>
        <v/>
      </c>
      <c r="T1730" s="291" t="str">
        <f>IF(日報入力!G1730="","",日報入力!Z1730)</f>
        <v/>
      </c>
      <c r="U1730" s="291" t="str">
        <f>IF(日報入力!G1730="","",日報入力!AA1730)</f>
        <v/>
      </c>
      <c r="V1730" s="378" t="str">
        <f>IF(日報入力!G1730="","",日報入力!AB1730)</f>
        <v/>
      </c>
      <c r="W1730" s="291" t="str">
        <f>IF(日報入力!G1730="","",日報入力!AC1730)</f>
        <v/>
      </c>
      <c r="X1730" s="291" t="str">
        <f>IF(日報入力!G1730="","",日報入力!AD1730)</f>
        <v/>
      </c>
      <c r="Y1730" s="291" t="str">
        <f>IF(日報入力!G1730="","",日報入力!AE1730)</f>
        <v/>
      </c>
      <c r="Z1730" s="291" t="str">
        <f>IF(日報入力!G1730="","",日報入力!AF1730)</f>
        <v/>
      </c>
      <c r="AA1730" s="291" t="str">
        <f>IF(日報入力!G1730="","",日報入力!AG1730)</f>
        <v/>
      </c>
      <c r="AB1730" s="291" t="str">
        <f>IF(日報入力!G1730="","",日報入力!AH1730)</f>
        <v/>
      </c>
      <c r="AC1730" s="291" t="str">
        <f>IF(日報入力!G1730="","",日報入力!AI1730)</f>
        <v/>
      </c>
      <c r="AD1730" s="291" t="str">
        <f>IF(日報入力!G1730="","",日報入力!AJ1730)</f>
        <v/>
      </c>
      <c r="AE1730" s="292" t="str">
        <f>IF(日報入力!G1730="","",日報入力!E1730)</f>
        <v/>
      </c>
      <c r="AF1730" s="293" t="str">
        <f>IF(日報入力!G1730="","",日報入力!AK1730)</f>
        <v/>
      </c>
      <c r="AG1730" s="293" t="str">
        <f>IF(日報入力!G1730="","",日報入力!AL1730)</f>
        <v/>
      </c>
      <c r="AH1730" s="293" t="str">
        <f>IF(日報入力!G1730="","",日報入力!AM1730)</f>
        <v/>
      </c>
      <c r="AI1730" s="294" t="str">
        <f>IF(日報入力!G1730&gt;0,日報入力!D1730*日報入力!K1730*日報入力!AL1730,"")</f>
        <v/>
      </c>
      <c r="AJ1730" s="294" t="str">
        <f>IF(日報入力!G1730&gt;0,日報入力!E1730*日報入力!AL1730,"")</f>
        <v/>
      </c>
      <c r="AK1730" s="294" t="str">
        <f>IF(日報入力!G1730&gt;0,AI1730-AJ1730,"")</f>
        <v/>
      </c>
      <c r="AL1730" s="292" t="str">
        <f>IF(日報入力!G1730&gt;0,日報入力!E1730*日報入力!AM1730,"")</f>
        <v/>
      </c>
      <c r="AM1730" s="292" t="str">
        <f>IF(日報入力!G1730&gt;0,日報入力!AB1730*日報入力!AM1730,"")</f>
        <v/>
      </c>
      <c r="AN1730" s="68" t="str">
        <f>IF(日報入力!G1730&gt;0,日報入力!C1730,"")</f>
        <v/>
      </c>
      <c r="AO1730" s="68" t="str">
        <f>日報入力!B1730</f>
        <v/>
      </c>
      <c r="AP1730" s="68" t="str">
        <f>IF(日報入力!AQ1730,日報入力!BA1730,"")</f>
        <v/>
      </c>
      <c r="AQ1730" s="68" t="str">
        <f>IF(日報入力!AR1730,日報入力!BB1730,"")</f>
        <v/>
      </c>
      <c r="AR1730" s="68" t="str">
        <f>IF(日報入力!AS1730,"N勤","")</f>
        <v/>
      </c>
      <c r="AS1730" s="295" t="e">
        <f t="shared" si="98"/>
        <v>#VALUE!</v>
      </c>
      <c r="AT1730" s="439" t="str">
        <f>日報入力!AY1730</f>
        <v/>
      </c>
      <c r="AU1730" s="518" t="str">
        <f>IF(日報入力!G1730,G1730*60/E1730,"")</f>
        <v/>
      </c>
      <c r="AV1730" s="528" t="str">
        <f>IF(日報入力!AT1730,日報入力!AT1730,"")</f>
        <v/>
      </c>
      <c r="AW1730" s="529" t="str">
        <f>IF(日報入力!AT1730,AE1730/日報入力!AT1730,"")</f>
        <v/>
      </c>
      <c r="AX1730" s="530" t="e">
        <f>IF(1&lt;日報集計!AT1730,AT1730/(((F1730-I1730-J1730-N1730-O1730)*60)/(E1730)),"")</f>
        <v>#VALUE!</v>
      </c>
      <c r="AY1730" s="664" t="str">
        <f>IF(日報入力!H1730,AT1730/(((F1730-J1730)*60)/E1730),"")</f>
        <v/>
      </c>
      <c r="AZ1730" s="664" t="str">
        <f>IF(日報入力!I1730,AT1730/((G1730*60)/E1730),"")</f>
        <v/>
      </c>
      <c r="BA1730" s="296" t="str">
        <f>IF(日報入力!G1730,G1730/F1730,"")</f>
        <v/>
      </c>
      <c r="BB1730" s="386" t="e">
        <f t="shared" si="99"/>
        <v>#VALUE!</v>
      </c>
      <c r="BC1730" s="386" t="e">
        <f t="shared" si="100"/>
        <v>#VALUE!</v>
      </c>
      <c r="BD1730" s="80">
        <f>日報入力!AU1730</f>
        <v>0</v>
      </c>
      <c r="BE1730" s="534" t="str">
        <f>IF(日報入力!AV1730,日報入力!AV1730,"")</f>
        <v/>
      </c>
      <c r="BF1730" s="534" t="str">
        <f>IF(日報入力!AW1730,日報入力!AW1730,"")</f>
        <v/>
      </c>
      <c r="BG1730" s="398" t="str">
        <f>IF(日報入力!G1730,日報入力!K1730*日報入力!D1730*日報入力!BC1730,"")</f>
        <v/>
      </c>
    </row>
    <row r="1731" spans="1:59" ht="20.25" hidden="1" customHeight="1" x14ac:dyDescent="0.15">
      <c r="A1731" s="302" t="str">
        <f>IF(日報入力!G1731="","",日報入力!G1731)</f>
        <v/>
      </c>
      <c r="B1731" s="291" t="str">
        <f>IF(日報入力!G1731="","",日報入力!H1731)</f>
        <v/>
      </c>
      <c r="C1731" s="291" t="str">
        <f>IF(日報入力!G1731="","",日報入力!I1731)</f>
        <v/>
      </c>
      <c r="D1731" s="291" t="str">
        <f>IF(日報入力!G1731="","",日報入力!J1731)</f>
        <v/>
      </c>
      <c r="E1731" s="291" t="str">
        <f>IF(日報入力!G1731="","",日報入力!K1731)</f>
        <v/>
      </c>
      <c r="F1731" s="291" t="str">
        <f>IF(日報入力!G1731="","",日報入力!L1731)</f>
        <v/>
      </c>
      <c r="G1731" s="291" t="str">
        <f>IF(日報入力!G1731="","",日報入力!L1731-日報入力!O1731-日報入力!P1731-日報入力!Q1731-日報入力!R1731-日報入力!S1731-日報入力!T1731-日報入力!U1731-日報入力!V1731-日報入力!W1731-日報入力!X1731-日報入力!Y1731-日報入力!Z1731)</f>
        <v/>
      </c>
      <c r="H1731" s="291" t="str">
        <f>IF(日報入力!G1731="","",IF(日報入力!M1731&gt;=0,日報入力!M1731*F1731,F1731))</f>
        <v/>
      </c>
      <c r="I1731" s="291" t="str">
        <f>IF(日報入力!G1731="","",日報入力!O1731)</f>
        <v/>
      </c>
      <c r="J1731" s="291" t="str">
        <f>IF(日報入力!G1731="","",日報入力!P1731)</f>
        <v/>
      </c>
      <c r="K1731" s="291" t="str">
        <f>IF(日報入力!G1731="","",日報入力!Q1731)</f>
        <v/>
      </c>
      <c r="L1731" s="291" t="str">
        <f>IF(日報入力!G1731="","",日報入力!R1731)</f>
        <v/>
      </c>
      <c r="M1731" s="291" t="str">
        <f>IF(日報入力!G1731="","",日報入力!S1731)</f>
        <v/>
      </c>
      <c r="N1731" s="291" t="str">
        <f>IF(日報入力!G1731="","",日報入力!T1731)</f>
        <v/>
      </c>
      <c r="O1731" s="291" t="str">
        <f>IF(日報入力!G1731="","",日報入力!U1731)</f>
        <v/>
      </c>
      <c r="P1731" s="291" t="str">
        <f>IF(日報入力!G1731="","",日報入力!V1731)</f>
        <v/>
      </c>
      <c r="Q1731" s="291" t="str">
        <f>IF(日報入力!G1731="","",日報入力!W1731)</f>
        <v/>
      </c>
      <c r="R1731" s="291" t="str">
        <f>IF(日報入力!G1731="","",日報入力!X1731)</f>
        <v/>
      </c>
      <c r="S1731" s="291" t="str">
        <f>IF(日報入力!G1731="","",日報入力!Y1731)</f>
        <v/>
      </c>
      <c r="T1731" s="291" t="str">
        <f>IF(日報入力!G1731="","",日報入力!Z1731)</f>
        <v/>
      </c>
      <c r="U1731" s="291" t="str">
        <f>IF(日報入力!G1731="","",日報入力!AA1731)</f>
        <v/>
      </c>
      <c r="V1731" s="378" t="str">
        <f>IF(日報入力!G1731="","",日報入力!AB1731)</f>
        <v/>
      </c>
      <c r="W1731" s="291" t="str">
        <f>IF(日報入力!G1731="","",日報入力!AC1731)</f>
        <v/>
      </c>
      <c r="X1731" s="291" t="str">
        <f>IF(日報入力!G1731="","",日報入力!AD1731)</f>
        <v/>
      </c>
      <c r="Y1731" s="291" t="str">
        <f>IF(日報入力!G1731="","",日報入力!AE1731)</f>
        <v/>
      </c>
      <c r="Z1731" s="291" t="str">
        <f>IF(日報入力!G1731="","",日報入力!AF1731)</f>
        <v/>
      </c>
      <c r="AA1731" s="291" t="str">
        <f>IF(日報入力!G1731="","",日報入力!AG1731)</f>
        <v/>
      </c>
      <c r="AB1731" s="291" t="str">
        <f>IF(日報入力!G1731="","",日報入力!AH1731)</f>
        <v/>
      </c>
      <c r="AC1731" s="291" t="str">
        <f>IF(日報入力!G1731="","",日報入力!AI1731)</f>
        <v/>
      </c>
      <c r="AD1731" s="291" t="str">
        <f>IF(日報入力!G1731="","",日報入力!AJ1731)</f>
        <v/>
      </c>
      <c r="AE1731" s="292" t="str">
        <f>IF(日報入力!G1731="","",日報入力!E1731)</f>
        <v/>
      </c>
      <c r="AF1731" s="293" t="str">
        <f>IF(日報入力!G1731="","",日報入力!AK1731)</f>
        <v/>
      </c>
      <c r="AG1731" s="293" t="str">
        <f>IF(日報入力!G1731="","",日報入力!AL1731)</f>
        <v/>
      </c>
      <c r="AH1731" s="293" t="str">
        <f>IF(日報入力!G1731="","",日報入力!AM1731)</f>
        <v/>
      </c>
      <c r="AI1731" s="294" t="str">
        <f>IF(日報入力!G1731&gt;0,日報入力!D1731*日報入力!K1731*日報入力!AL1731,"")</f>
        <v/>
      </c>
      <c r="AJ1731" s="294" t="str">
        <f>IF(日報入力!G1731&gt;0,日報入力!E1731*日報入力!AL1731,"")</f>
        <v/>
      </c>
      <c r="AK1731" s="294" t="str">
        <f>IF(日報入力!G1731&gt;0,AI1731-AJ1731,"")</f>
        <v/>
      </c>
      <c r="AL1731" s="292" t="str">
        <f>IF(日報入力!G1731&gt;0,日報入力!E1731*日報入力!AM1731,"")</f>
        <v/>
      </c>
      <c r="AM1731" s="292" t="str">
        <f>IF(日報入力!G1731&gt;0,日報入力!AB1731*日報入力!AM1731,"")</f>
        <v/>
      </c>
      <c r="AN1731" s="68" t="str">
        <f>IF(日報入力!G1731&gt;0,日報入力!C1731,"")</f>
        <v/>
      </c>
      <c r="AO1731" s="68" t="str">
        <f>日報入力!B1731</f>
        <v/>
      </c>
      <c r="AP1731" s="68" t="str">
        <f>IF(日報入力!AQ1731,日報入力!BA1731,"")</f>
        <v/>
      </c>
      <c r="AQ1731" s="68" t="str">
        <f>IF(日報入力!AR1731,日報入力!BB1731,"")</f>
        <v/>
      </c>
      <c r="AR1731" s="68" t="str">
        <f>IF(日報入力!AS1731,"N勤","")</f>
        <v/>
      </c>
      <c r="AS1731" s="295" t="e">
        <f t="shared" si="98"/>
        <v>#VALUE!</v>
      </c>
      <c r="AT1731" s="439" t="str">
        <f>日報入力!AY1731</f>
        <v/>
      </c>
      <c r="AU1731" s="518" t="str">
        <f>IF(日報入力!G1731,G1731*60/E1731,"")</f>
        <v/>
      </c>
      <c r="AV1731" s="528" t="str">
        <f>IF(日報入力!AT1731,日報入力!AT1731,"")</f>
        <v/>
      </c>
      <c r="AW1731" s="529" t="str">
        <f>IF(日報入力!AT1731,AE1731/日報入力!AT1731,"")</f>
        <v/>
      </c>
      <c r="AX1731" s="530" t="e">
        <f>IF(1&lt;日報集計!AT1731,AT1731/(((F1731-I1731-J1731-N1731-O1731)*60)/(E1731)),"")</f>
        <v>#VALUE!</v>
      </c>
      <c r="AY1731" s="664" t="str">
        <f>IF(日報入力!H1731,AT1731/(((F1731-J1731)*60)/E1731),"")</f>
        <v/>
      </c>
      <c r="AZ1731" s="664" t="str">
        <f>IF(日報入力!I1731,AT1731/((G1731*60)/E1731),"")</f>
        <v/>
      </c>
      <c r="BA1731" s="296" t="str">
        <f>IF(日報入力!G1731,G1731/F1731,"")</f>
        <v/>
      </c>
      <c r="BB1731" s="386" t="e">
        <f t="shared" si="99"/>
        <v>#VALUE!</v>
      </c>
      <c r="BC1731" s="386" t="e">
        <f t="shared" si="100"/>
        <v>#VALUE!</v>
      </c>
      <c r="BD1731" s="80">
        <f>日報入力!AU1731</f>
        <v>0</v>
      </c>
      <c r="BE1731" s="534" t="str">
        <f>IF(日報入力!AV1731,日報入力!AV1731,"")</f>
        <v/>
      </c>
      <c r="BF1731" s="534" t="str">
        <f>IF(日報入力!AW1731,日報入力!AW1731,"")</f>
        <v/>
      </c>
      <c r="BG1731" s="398" t="str">
        <f>IF(日報入力!G1731,日報入力!K1731*日報入力!D1731*日報入力!BC1731,"")</f>
        <v/>
      </c>
    </row>
    <row r="1732" spans="1:59" ht="20.25" hidden="1" customHeight="1" x14ac:dyDescent="0.15">
      <c r="A1732" s="302" t="str">
        <f>IF(日報入力!G1732="","",日報入力!G1732)</f>
        <v/>
      </c>
      <c r="B1732" s="291" t="str">
        <f>IF(日報入力!G1732="","",日報入力!H1732)</f>
        <v/>
      </c>
      <c r="C1732" s="291" t="str">
        <f>IF(日報入力!G1732="","",日報入力!I1732)</f>
        <v/>
      </c>
      <c r="D1732" s="291" t="str">
        <f>IF(日報入力!G1732="","",日報入力!J1732)</f>
        <v/>
      </c>
      <c r="E1732" s="291" t="str">
        <f>IF(日報入力!G1732="","",日報入力!K1732)</f>
        <v/>
      </c>
      <c r="F1732" s="291" t="str">
        <f>IF(日報入力!G1732="","",日報入力!L1732)</f>
        <v/>
      </c>
      <c r="G1732" s="291" t="str">
        <f>IF(日報入力!G1732="","",日報入力!L1732-日報入力!O1732-日報入力!P1732-日報入力!Q1732-日報入力!R1732-日報入力!S1732-日報入力!T1732-日報入力!U1732-日報入力!V1732-日報入力!W1732-日報入力!X1732-日報入力!Y1732-日報入力!Z1732)</f>
        <v/>
      </c>
      <c r="H1732" s="291" t="str">
        <f>IF(日報入力!G1732="","",IF(日報入力!M1732&gt;=0,日報入力!M1732*F1732,F1732))</f>
        <v/>
      </c>
      <c r="I1732" s="291" t="str">
        <f>IF(日報入力!G1732="","",日報入力!O1732)</f>
        <v/>
      </c>
      <c r="J1732" s="291" t="str">
        <f>IF(日報入力!G1732="","",日報入力!P1732)</f>
        <v/>
      </c>
      <c r="K1732" s="291" t="str">
        <f>IF(日報入力!G1732="","",日報入力!Q1732)</f>
        <v/>
      </c>
      <c r="L1732" s="291" t="str">
        <f>IF(日報入力!G1732="","",日報入力!R1732)</f>
        <v/>
      </c>
      <c r="M1732" s="291" t="str">
        <f>IF(日報入力!G1732="","",日報入力!S1732)</f>
        <v/>
      </c>
      <c r="N1732" s="291" t="str">
        <f>IF(日報入力!G1732="","",日報入力!T1732)</f>
        <v/>
      </c>
      <c r="O1732" s="291" t="str">
        <f>IF(日報入力!G1732="","",日報入力!U1732)</f>
        <v/>
      </c>
      <c r="P1732" s="291" t="str">
        <f>IF(日報入力!G1732="","",日報入力!V1732)</f>
        <v/>
      </c>
      <c r="Q1732" s="291" t="str">
        <f>IF(日報入力!G1732="","",日報入力!W1732)</f>
        <v/>
      </c>
      <c r="R1732" s="291" t="str">
        <f>IF(日報入力!G1732="","",日報入力!X1732)</f>
        <v/>
      </c>
      <c r="S1732" s="291" t="str">
        <f>IF(日報入力!G1732="","",日報入力!Y1732)</f>
        <v/>
      </c>
      <c r="T1732" s="291" t="str">
        <f>IF(日報入力!G1732="","",日報入力!Z1732)</f>
        <v/>
      </c>
      <c r="U1732" s="291" t="str">
        <f>IF(日報入力!G1732="","",日報入力!AA1732)</f>
        <v/>
      </c>
      <c r="V1732" s="378" t="str">
        <f>IF(日報入力!G1732="","",日報入力!AB1732)</f>
        <v/>
      </c>
      <c r="W1732" s="291" t="str">
        <f>IF(日報入力!G1732="","",日報入力!AC1732)</f>
        <v/>
      </c>
      <c r="X1732" s="291" t="str">
        <f>IF(日報入力!G1732="","",日報入力!AD1732)</f>
        <v/>
      </c>
      <c r="Y1732" s="291" t="str">
        <f>IF(日報入力!G1732="","",日報入力!AE1732)</f>
        <v/>
      </c>
      <c r="Z1732" s="291" t="str">
        <f>IF(日報入力!G1732="","",日報入力!AF1732)</f>
        <v/>
      </c>
      <c r="AA1732" s="291" t="str">
        <f>IF(日報入力!G1732="","",日報入力!AG1732)</f>
        <v/>
      </c>
      <c r="AB1732" s="291" t="str">
        <f>IF(日報入力!G1732="","",日報入力!AH1732)</f>
        <v/>
      </c>
      <c r="AC1732" s="291" t="str">
        <f>IF(日報入力!G1732="","",日報入力!AI1732)</f>
        <v/>
      </c>
      <c r="AD1732" s="291" t="str">
        <f>IF(日報入力!G1732="","",日報入力!AJ1732)</f>
        <v/>
      </c>
      <c r="AE1732" s="292" t="str">
        <f>IF(日報入力!G1732="","",日報入力!E1732)</f>
        <v/>
      </c>
      <c r="AF1732" s="293" t="str">
        <f>IF(日報入力!G1732="","",日報入力!AK1732)</f>
        <v/>
      </c>
      <c r="AG1732" s="293" t="str">
        <f>IF(日報入力!G1732="","",日報入力!AL1732)</f>
        <v/>
      </c>
      <c r="AH1732" s="293" t="str">
        <f>IF(日報入力!G1732="","",日報入力!AM1732)</f>
        <v/>
      </c>
      <c r="AI1732" s="294" t="str">
        <f>IF(日報入力!G1732&gt;0,日報入力!D1732*日報入力!K1732*日報入力!AL1732,"")</f>
        <v/>
      </c>
      <c r="AJ1732" s="294" t="str">
        <f>IF(日報入力!G1732&gt;0,日報入力!E1732*日報入力!AL1732,"")</f>
        <v/>
      </c>
      <c r="AK1732" s="294" t="str">
        <f>IF(日報入力!G1732&gt;0,AI1732-AJ1732,"")</f>
        <v/>
      </c>
      <c r="AL1732" s="292" t="str">
        <f>IF(日報入力!G1732&gt;0,日報入力!E1732*日報入力!AM1732,"")</f>
        <v/>
      </c>
      <c r="AM1732" s="292" t="str">
        <f>IF(日報入力!G1732&gt;0,日報入力!AB1732*日報入力!AM1732,"")</f>
        <v/>
      </c>
      <c r="AN1732" s="68" t="str">
        <f>IF(日報入力!G1732&gt;0,日報入力!C1732,"")</f>
        <v/>
      </c>
      <c r="AO1732" s="68" t="str">
        <f>日報入力!B1732</f>
        <v/>
      </c>
      <c r="AP1732" s="68" t="str">
        <f>IF(日報入力!AQ1732,日報入力!BA1732,"")</f>
        <v/>
      </c>
      <c r="AQ1732" s="68" t="str">
        <f>IF(日報入力!AR1732,日報入力!BB1732,"")</f>
        <v/>
      </c>
      <c r="AR1732" s="68" t="str">
        <f>IF(日報入力!AS1732,"N勤","")</f>
        <v/>
      </c>
      <c r="AS1732" s="295" t="e">
        <f t="shared" si="98"/>
        <v>#VALUE!</v>
      </c>
      <c r="AT1732" s="439" t="str">
        <f>日報入力!AY1732</f>
        <v/>
      </c>
      <c r="AU1732" s="518" t="str">
        <f>IF(日報入力!G1732,G1732*60/E1732,"")</f>
        <v/>
      </c>
      <c r="AV1732" s="528" t="str">
        <f>IF(日報入力!AT1732,日報入力!AT1732,"")</f>
        <v/>
      </c>
      <c r="AW1732" s="529" t="str">
        <f>IF(日報入力!AT1732,AE1732/日報入力!AT1732,"")</f>
        <v/>
      </c>
      <c r="AX1732" s="530" t="e">
        <f>IF(1&lt;日報集計!AT1732,AT1732/(((F1732-I1732-J1732-N1732-O1732)*60)/(E1732)),"")</f>
        <v>#VALUE!</v>
      </c>
      <c r="AY1732" s="664" t="str">
        <f>IF(日報入力!H1732,AT1732/(((F1732-J1732)*60)/E1732),"")</f>
        <v/>
      </c>
      <c r="AZ1732" s="664" t="str">
        <f>IF(日報入力!I1732,AT1732/((G1732*60)/E1732),"")</f>
        <v/>
      </c>
      <c r="BA1732" s="296" t="str">
        <f>IF(日報入力!G1732,G1732/F1732,"")</f>
        <v/>
      </c>
      <c r="BB1732" s="386" t="e">
        <f t="shared" si="99"/>
        <v>#VALUE!</v>
      </c>
      <c r="BC1732" s="386" t="e">
        <f t="shared" si="100"/>
        <v>#VALUE!</v>
      </c>
      <c r="BD1732" s="80">
        <f>日報入力!AU1732</f>
        <v>0</v>
      </c>
      <c r="BE1732" s="534" t="str">
        <f>IF(日報入力!AV1732,日報入力!AV1732,"")</f>
        <v/>
      </c>
      <c r="BF1732" s="534" t="str">
        <f>IF(日報入力!AW1732,日報入力!AW1732,"")</f>
        <v/>
      </c>
      <c r="BG1732" s="398" t="str">
        <f>IF(日報入力!G1732,日報入力!K1732*日報入力!D1732*日報入力!BC1732,"")</f>
        <v/>
      </c>
    </row>
    <row r="1733" spans="1:59" ht="20.25" hidden="1" customHeight="1" x14ac:dyDescent="0.15">
      <c r="A1733" s="302" t="str">
        <f>IF(日報入力!G1733="","",日報入力!G1733)</f>
        <v/>
      </c>
      <c r="B1733" s="291" t="str">
        <f>IF(日報入力!G1733="","",日報入力!H1733)</f>
        <v/>
      </c>
      <c r="C1733" s="291" t="str">
        <f>IF(日報入力!G1733="","",日報入力!I1733)</f>
        <v/>
      </c>
      <c r="D1733" s="291" t="str">
        <f>IF(日報入力!G1733="","",日報入力!J1733)</f>
        <v/>
      </c>
      <c r="E1733" s="291" t="str">
        <f>IF(日報入力!G1733="","",日報入力!K1733)</f>
        <v/>
      </c>
      <c r="F1733" s="291" t="str">
        <f>IF(日報入力!G1733="","",日報入力!L1733)</f>
        <v/>
      </c>
      <c r="G1733" s="291" t="str">
        <f>IF(日報入力!G1733="","",日報入力!L1733-日報入力!O1733-日報入力!P1733-日報入力!Q1733-日報入力!R1733-日報入力!S1733-日報入力!T1733-日報入力!U1733-日報入力!V1733-日報入力!W1733-日報入力!X1733-日報入力!Y1733-日報入力!Z1733)</f>
        <v/>
      </c>
      <c r="H1733" s="291" t="str">
        <f>IF(日報入力!G1733="","",IF(日報入力!M1733&gt;=0,日報入力!M1733*F1733,F1733))</f>
        <v/>
      </c>
      <c r="I1733" s="291" t="str">
        <f>IF(日報入力!G1733="","",日報入力!O1733)</f>
        <v/>
      </c>
      <c r="J1733" s="291" t="str">
        <f>IF(日報入力!G1733="","",日報入力!P1733)</f>
        <v/>
      </c>
      <c r="K1733" s="291" t="str">
        <f>IF(日報入力!G1733="","",日報入力!Q1733)</f>
        <v/>
      </c>
      <c r="L1733" s="291" t="str">
        <f>IF(日報入力!G1733="","",日報入力!R1733)</f>
        <v/>
      </c>
      <c r="M1733" s="291" t="str">
        <f>IF(日報入力!G1733="","",日報入力!S1733)</f>
        <v/>
      </c>
      <c r="N1733" s="291" t="str">
        <f>IF(日報入力!G1733="","",日報入力!T1733)</f>
        <v/>
      </c>
      <c r="O1733" s="291" t="str">
        <f>IF(日報入力!G1733="","",日報入力!U1733)</f>
        <v/>
      </c>
      <c r="P1733" s="291" t="str">
        <f>IF(日報入力!G1733="","",日報入力!V1733)</f>
        <v/>
      </c>
      <c r="Q1733" s="291" t="str">
        <f>IF(日報入力!G1733="","",日報入力!W1733)</f>
        <v/>
      </c>
      <c r="R1733" s="291" t="str">
        <f>IF(日報入力!G1733="","",日報入力!X1733)</f>
        <v/>
      </c>
      <c r="S1733" s="291" t="str">
        <f>IF(日報入力!G1733="","",日報入力!Y1733)</f>
        <v/>
      </c>
      <c r="T1733" s="291" t="str">
        <f>IF(日報入力!G1733="","",日報入力!Z1733)</f>
        <v/>
      </c>
      <c r="U1733" s="291" t="str">
        <f>IF(日報入力!G1733="","",日報入力!AA1733)</f>
        <v/>
      </c>
      <c r="V1733" s="378" t="str">
        <f>IF(日報入力!G1733="","",日報入力!AB1733)</f>
        <v/>
      </c>
      <c r="W1733" s="291" t="str">
        <f>IF(日報入力!G1733="","",日報入力!AC1733)</f>
        <v/>
      </c>
      <c r="X1733" s="291" t="str">
        <f>IF(日報入力!G1733="","",日報入力!AD1733)</f>
        <v/>
      </c>
      <c r="Y1733" s="291" t="str">
        <f>IF(日報入力!G1733="","",日報入力!AE1733)</f>
        <v/>
      </c>
      <c r="Z1733" s="291" t="str">
        <f>IF(日報入力!G1733="","",日報入力!AF1733)</f>
        <v/>
      </c>
      <c r="AA1733" s="291" t="str">
        <f>IF(日報入力!G1733="","",日報入力!AG1733)</f>
        <v/>
      </c>
      <c r="AB1733" s="291" t="str">
        <f>IF(日報入力!G1733="","",日報入力!AH1733)</f>
        <v/>
      </c>
      <c r="AC1733" s="291" t="str">
        <f>IF(日報入力!G1733="","",日報入力!AI1733)</f>
        <v/>
      </c>
      <c r="AD1733" s="291" t="str">
        <f>IF(日報入力!G1733="","",日報入力!AJ1733)</f>
        <v/>
      </c>
      <c r="AE1733" s="292" t="str">
        <f>IF(日報入力!G1733="","",日報入力!E1733)</f>
        <v/>
      </c>
      <c r="AF1733" s="293" t="str">
        <f>IF(日報入力!G1733="","",日報入力!AK1733)</f>
        <v/>
      </c>
      <c r="AG1733" s="293" t="str">
        <f>IF(日報入力!G1733="","",日報入力!AL1733)</f>
        <v/>
      </c>
      <c r="AH1733" s="293" t="str">
        <f>IF(日報入力!G1733="","",日報入力!AM1733)</f>
        <v/>
      </c>
      <c r="AI1733" s="294" t="str">
        <f>IF(日報入力!G1733&gt;0,日報入力!D1733*日報入力!K1733*日報入力!AL1733,"")</f>
        <v/>
      </c>
      <c r="AJ1733" s="294" t="str">
        <f>IF(日報入力!G1733&gt;0,日報入力!E1733*日報入力!AL1733,"")</f>
        <v/>
      </c>
      <c r="AK1733" s="294" t="str">
        <f>IF(日報入力!G1733&gt;0,AI1733-AJ1733,"")</f>
        <v/>
      </c>
      <c r="AL1733" s="292" t="str">
        <f>IF(日報入力!G1733&gt;0,日報入力!E1733*日報入力!AM1733,"")</f>
        <v/>
      </c>
      <c r="AM1733" s="292" t="str">
        <f>IF(日報入力!G1733&gt;0,日報入力!AB1733*日報入力!AM1733,"")</f>
        <v/>
      </c>
      <c r="AN1733" s="68" t="str">
        <f>IF(日報入力!G1733&gt;0,日報入力!C1733,"")</f>
        <v/>
      </c>
      <c r="AO1733" s="68" t="str">
        <f>日報入力!B1733</f>
        <v/>
      </c>
      <c r="AP1733" s="68" t="str">
        <f>IF(日報入力!AQ1733,日報入力!BA1733,"")</f>
        <v/>
      </c>
      <c r="AQ1733" s="68" t="str">
        <f>IF(日報入力!AR1733,日報入力!BB1733,"")</f>
        <v/>
      </c>
      <c r="AR1733" s="68" t="str">
        <f>IF(日報入力!AS1733,"N勤","")</f>
        <v/>
      </c>
      <c r="AS1733" s="295" t="e">
        <f t="shared" si="98"/>
        <v>#VALUE!</v>
      </c>
      <c r="AT1733" s="439" t="str">
        <f>日報入力!AY1733</f>
        <v/>
      </c>
      <c r="AU1733" s="518" t="str">
        <f>IF(日報入力!G1733,G1733*60/E1733,"")</f>
        <v/>
      </c>
      <c r="AV1733" s="528" t="str">
        <f>IF(日報入力!AT1733,日報入力!AT1733,"")</f>
        <v/>
      </c>
      <c r="AW1733" s="529" t="str">
        <f>IF(日報入力!AT1733,AE1733/日報入力!AT1733,"")</f>
        <v/>
      </c>
      <c r="AX1733" s="530" t="e">
        <f>IF(1&lt;日報集計!AT1733,AT1733/(((F1733-I1733-J1733-N1733-O1733)*60)/(E1733)),"")</f>
        <v>#VALUE!</v>
      </c>
      <c r="AY1733" s="664" t="str">
        <f>IF(日報入力!H1733,AT1733/(((F1733-J1733)*60)/E1733),"")</f>
        <v/>
      </c>
      <c r="AZ1733" s="664" t="str">
        <f>IF(日報入力!I1733,AT1733/((G1733*60)/E1733),"")</f>
        <v/>
      </c>
      <c r="BA1733" s="296" t="str">
        <f>IF(日報入力!G1733,G1733/F1733,"")</f>
        <v/>
      </c>
      <c r="BB1733" s="386" t="e">
        <f t="shared" si="99"/>
        <v>#VALUE!</v>
      </c>
      <c r="BC1733" s="386" t="e">
        <f t="shared" si="100"/>
        <v>#VALUE!</v>
      </c>
      <c r="BD1733" s="80">
        <f>日報入力!AU1733</f>
        <v>0</v>
      </c>
      <c r="BE1733" s="534" t="str">
        <f>IF(日報入力!AV1733,日報入力!AV1733,"")</f>
        <v/>
      </c>
      <c r="BF1733" s="534" t="str">
        <f>IF(日報入力!AW1733,日報入力!AW1733,"")</f>
        <v/>
      </c>
      <c r="BG1733" s="398" t="str">
        <f>IF(日報入力!G1733,日報入力!K1733*日報入力!D1733*日報入力!BC1733,"")</f>
        <v/>
      </c>
    </row>
    <row r="1734" spans="1:59" ht="20.25" hidden="1" customHeight="1" x14ac:dyDescent="0.15">
      <c r="A1734" s="302" t="str">
        <f>IF(日報入力!G1734="","",日報入力!G1734)</f>
        <v/>
      </c>
      <c r="B1734" s="291" t="str">
        <f>IF(日報入力!G1734="","",日報入力!H1734)</f>
        <v/>
      </c>
      <c r="C1734" s="291" t="str">
        <f>IF(日報入力!G1734="","",日報入力!I1734)</f>
        <v/>
      </c>
      <c r="D1734" s="291" t="str">
        <f>IF(日報入力!G1734="","",日報入力!J1734)</f>
        <v/>
      </c>
      <c r="E1734" s="291" t="str">
        <f>IF(日報入力!G1734="","",日報入力!K1734)</f>
        <v/>
      </c>
      <c r="F1734" s="291" t="str">
        <f>IF(日報入力!G1734="","",日報入力!L1734)</f>
        <v/>
      </c>
      <c r="G1734" s="291" t="str">
        <f>IF(日報入力!G1734="","",日報入力!L1734-日報入力!O1734-日報入力!P1734-日報入力!Q1734-日報入力!R1734-日報入力!S1734-日報入力!T1734-日報入力!U1734-日報入力!V1734-日報入力!W1734-日報入力!X1734-日報入力!Y1734-日報入力!Z1734)</f>
        <v/>
      </c>
      <c r="H1734" s="291" t="str">
        <f>IF(日報入力!G1734="","",IF(日報入力!M1734&gt;=0,日報入力!M1734*F1734,F1734))</f>
        <v/>
      </c>
      <c r="I1734" s="291" t="str">
        <f>IF(日報入力!G1734="","",日報入力!O1734)</f>
        <v/>
      </c>
      <c r="J1734" s="291" t="str">
        <f>IF(日報入力!G1734="","",日報入力!P1734)</f>
        <v/>
      </c>
      <c r="K1734" s="291" t="str">
        <f>IF(日報入力!G1734="","",日報入力!Q1734)</f>
        <v/>
      </c>
      <c r="L1734" s="291" t="str">
        <f>IF(日報入力!G1734="","",日報入力!R1734)</f>
        <v/>
      </c>
      <c r="M1734" s="291" t="str">
        <f>IF(日報入力!G1734="","",日報入力!S1734)</f>
        <v/>
      </c>
      <c r="N1734" s="291" t="str">
        <f>IF(日報入力!G1734="","",日報入力!T1734)</f>
        <v/>
      </c>
      <c r="O1734" s="291" t="str">
        <f>IF(日報入力!G1734="","",日報入力!U1734)</f>
        <v/>
      </c>
      <c r="P1734" s="291" t="str">
        <f>IF(日報入力!G1734="","",日報入力!V1734)</f>
        <v/>
      </c>
      <c r="Q1734" s="291" t="str">
        <f>IF(日報入力!G1734="","",日報入力!W1734)</f>
        <v/>
      </c>
      <c r="R1734" s="291" t="str">
        <f>IF(日報入力!G1734="","",日報入力!X1734)</f>
        <v/>
      </c>
      <c r="S1734" s="291" t="str">
        <f>IF(日報入力!G1734="","",日報入力!Y1734)</f>
        <v/>
      </c>
      <c r="T1734" s="291" t="str">
        <f>IF(日報入力!G1734="","",日報入力!Z1734)</f>
        <v/>
      </c>
      <c r="U1734" s="291" t="str">
        <f>IF(日報入力!G1734="","",日報入力!AA1734)</f>
        <v/>
      </c>
      <c r="V1734" s="378" t="str">
        <f>IF(日報入力!G1734="","",日報入力!AB1734)</f>
        <v/>
      </c>
      <c r="W1734" s="291" t="str">
        <f>IF(日報入力!G1734="","",日報入力!AC1734)</f>
        <v/>
      </c>
      <c r="X1734" s="291" t="str">
        <f>IF(日報入力!G1734="","",日報入力!AD1734)</f>
        <v/>
      </c>
      <c r="Y1734" s="291" t="str">
        <f>IF(日報入力!G1734="","",日報入力!AE1734)</f>
        <v/>
      </c>
      <c r="Z1734" s="291" t="str">
        <f>IF(日報入力!G1734="","",日報入力!AF1734)</f>
        <v/>
      </c>
      <c r="AA1734" s="291" t="str">
        <f>IF(日報入力!G1734="","",日報入力!AG1734)</f>
        <v/>
      </c>
      <c r="AB1734" s="291" t="str">
        <f>IF(日報入力!G1734="","",日報入力!AH1734)</f>
        <v/>
      </c>
      <c r="AC1734" s="291" t="str">
        <f>IF(日報入力!G1734="","",日報入力!AI1734)</f>
        <v/>
      </c>
      <c r="AD1734" s="291" t="str">
        <f>IF(日報入力!G1734="","",日報入力!AJ1734)</f>
        <v/>
      </c>
      <c r="AE1734" s="292" t="str">
        <f>IF(日報入力!G1734="","",日報入力!E1734)</f>
        <v/>
      </c>
      <c r="AF1734" s="293" t="str">
        <f>IF(日報入力!G1734="","",日報入力!AK1734)</f>
        <v/>
      </c>
      <c r="AG1734" s="293" t="str">
        <f>IF(日報入力!G1734="","",日報入力!AL1734)</f>
        <v/>
      </c>
      <c r="AH1734" s="293" t="str">
        <f>IF(日報入力!G1734="","",日報入力!AM1734)</f>
        <v/>
      </c>
      <c r="AI1734" s="294" t="str">
        <f>IF(日報入力!G1734&gt;0,日報入力!D1734*日報入力!K1734*日報入力!AL1734,"")</f>
        <v/>
      </c>
      <c r="AJ1734" s="294" t="str">
        <f>IF(日報入力!G1734&gt;0,日報入力!E1734*日報入力!AL1734,"")</f>
        <v/>
      </c>
      <c r="AK1734" s="294" t="str">
        <f>IF(日報入力!G1734&gt;0,AI1734-AJ1734,"")</f>
        <v/>
      </c>
      <c r="AL1734" s="292" t="str">
        <f>IF(日報入力!G1734&gt;0,日報入力!E1734*日報入力!AM1734,"")</f>
        <v/>
      </c>
      <c r="AM1734" s="292" t="str">
        <f>IF(日報入力!G1734&gt;0,日報入力!AB1734*日報入力!AM1734,"")</f>
        <v/>
      </c>
      <c r="AN1734" s="68" t="str">
        <f>IF(日報入力!G1734&gt;0,日報入力!C1734,"")</f>
        <v/>
      </c>
      <c r="AO1734" s="68" t="str">
        <f>日報入力!B1734</f>
        <v/>
      </c>
      <c r="AP1734" s="68" t="str">
        <f>IF(日報入力!AQ1734,日報入力!BA1734,"")</f>
        <v/>
      </c>
      <c r="AQ1734" s="68" t="str">
        <f>IF(日報入力!AR1734,日報入力!BB1734,"")</f>
        <v/>
      </c>
      <c r="AR1734" s="68" t="str">
        <f>IF(日報入力!AS1734,"N勤","")</f>
        <v/>
      </c>
      <c r="AS1734" s="295" t="e">
        <f t="shared" si="98"/>
        <v>#VALUE!</v>
      </c>
      <c r="AT1734" s="439" t="str">
        <f>日報入力!AY1734</f>
        <v/>
      </c>
      <c r="AU1734" s="518" t="str">
        <f>IF(日報入力!G1734,G1734*60/E1734,"")</f>
        <v/>
      </c>
      <c r="AV1734" s="528" t="str">
        <f>IF(日報入力!AT1734,日報入力!AT1734,"")</f>
        <v/>
      </c>
      <c r="AW1734" s="529" t="str">
        <f>IF(日報入力!AT1734,AE1734/日報入力!AT1734,"")</f>
        <v/>
      </c>
      <c r="AX1734" s="530" t="e">
        <f>IF(1&lt;日報集計!AT1734,AT1734/(((F1734-I1734-J1734-N1734-O1734)*60)/(E1734)),"")</f>
        <v>#VALUE!</v>
      </c>
      <c r="AY1734" s="664" t="str">
        <f>IF(日報入力!H1734,AT1734/(((F1734-J1734)*60)/E1734),"")</f>
        <v/>
      </c>
      <c r="AZ1734" s="664" t="str">
        <f>IF(日報入力!I1734,AT1734/((G1734*60)/E1734),"")</f>
        <v/>
      </c>
      <c r="BA1734" s="296" t="str">
        <f>IF(日報入力!G1734,G1734/F1734,"")</f>
        <v/>
      </c>
      <c r="BB1734" s="386" t="e">
        <f t="shared" si="99"/>
        <v>#VALUE!</v>
      </c>
      <c r="BC1734" s="386" t="e">
        <f t="shared" si="100"/>
        <v>#VALUE!</v>
      </c>
      <c r="BD1734" s="80">
        <f>日報入力!AU1734</f>
        <v>0</v>
      </c>
      <c r="BE1734" s="534" t="str">
        <f>IF(日報入力!AV1734,日報入力!AV1734,"")</f>
        <v/>
      </c>
      <c r="BF1734" s="534" t="str">
        <f>IF(日報入力!AW1734,日報入力!AW1734,"")</f>
        <v/>
      </c>
      <c r="BG1734" s="398" t="str">
        <f>IF(日報入力!G1734,日報入力!K1734*日報入力!D1734*日報入力!BC1734,"")</f>
        <v/>
      </c>
    </row>
    <row r="1735" spans="1:59" ht="20.25" hidden="1" customHeight="1" x14ac:dyDescent="0.15">
      <c r="A1735" s="302" t="str">
        <f>IF(日報入力!G1735="","",日報入力!G1735)</f>
        <v/>
      </c>
      <c r="B1735" s="291" t="str">
        <f>IF(日報入力!G1735="","",日報入力!H1735)</f>
        <v/>
      </c>
      <c r="C1735" s="291" t="str">
        <f>IF(日報入力!G1735="","",日報入力!I1735)</f>
        <v/>
      </c>
      <c r="D1735" s="291" t="str">
        <f>IF(日報入力!G1735="","",日報入力!J1735)</f>
        <v/>
      </c>
      <c r="E1735" s="291" t="str">
        <f>IF(日報入力!G1735="","",日報入力!K1735)</f>
        <v/>
      </c>
      <c r="F1735" s="291" t="str">
        <f>IF(日報入力!G1735="","",日報入力!L1735)</f>
        <v/>
      </c>
      <c r="G1735" s="291" t="str">
        <f>IF(日報入力!G1735="","",日報入力!L1735-日報入力!O1735-日報入力!P1735-日報入力!Q1735-日報入力!R1735-日報入力!S1735-日報入力!T1735-日報入力!U1735-日報入力!V1735-日報入力!W1735-日報入力!X1735-日報入力!Y1735-日報入力!Z1735)</f>
        <v/>
      </c>
      <c r="H1735" s="291" t="str">
        <f>IF(日報入力!G1735="","",IF(日報入力!M1735&gt;=0,日報入力!M1735*F1735,F1735))</f>
        <v/>
      </c>
      <c r="I1735" s="291" t="str">
        <f>IF(日報入力!G1735="","",日報入力!O1735)</f>
        <v/>
      </c>
      <c r="J1735" s="291" t="str">
        <f>IF(日報入力!G1735="","",日報入力!P1735)</f>
        <v/>
      </c>
      <c r="K1735" s="291" t="str">
        <f>IF(日報入力!G1735="","",日報入力!Q1735)</f>
        <v/>
      </c>
      <c r="L1735" s="291" t="str">
        <f>IF(日報入力!G1735="","",日報入力!R1735)</f>
        <v/>
      </c>
      <c r="M1735" s="291" t="str">
        <f>IF(日報入力!G1735="","",日報入力!S1735)</f>
        <v/>
      </c>
      <c r="N1735" s="291" t="str">
        <f>IF(日報入力!G1735="","",日報入力!T1735)</f>
        <v/>
      </c>
      <c r="O1735" s="291" t="str">
        <f>IF(日報入力!G1735="","",日報入力!U1735)</f>
        <v/>
      </c>
      <c r="P1735" s="291" t="str">
        <f>IF(日報入力!G1735="","",日報入力!V1735)</f>
        <v/>
      </c>
      <c r="Q1735" s="291" t="str">
        <f>IF(日報入力!G1735="","",日報入力!W1735)</f>
        <v/>
      </c>
      <c r="R1735" s="291" t="str">
        <f>IF(日報入力!G1735="","",日報入力!X1735)</f>
        <v/>
      </c>
      <c r="S1735" s="291" t="str">
        <f>IF(日報入力!G1735="","",日報入力!Y1735)</f>
        <v/>
      </c>
      <c r="T1735" s="291" t="str">
        <f>IF(日報入力!G1735="","",日報入力!Z1735)</f>
        <v/>
      </c>
      <c r="U1735" s="291" t="str">
        <f>IF(日報入力!G1735="","",日報入力!AA1735)</f>
        <v/>
      </c>
      <c r="V1735" s="378" t="str">
        <f>IF(日報入力!G1735="","",日報入力!AB1735)</f>
        <v/>
      </c>
      <c r="W1735" s="291" t="str">
        <f>IF(日報入力!G1735="","",日報入力!AC1735)</f>
        <v/>
      </c>
      <c r="X1735" s="291" t="str">
        <f>IF(日報入力!G1735="","",日報入力!AD1735)</f>
        <v/>
      </c>
      <c r="Y1735" s="291" t="str">
        <f>IF(日報入力!G1735="","",日報入力!AE1735)</f>
        <v/>
      </c>
      <c r="Z1735" s="291" t="str">
        <f>IF(日報入力!G1735="","",日報入力!AF1735)</f>
        <v/>
      </c>
      <c r="AA1735" s="291" t="str">
        <f>IF(日報入力!G1735="","",日報入力!AG1735)</f>
        <v/>
      </c>
      <c r="AB1735" s="291" t="str">
        <f>IF(日報入力!G1735="","",日報入力!AH1735)</f>
        <v/>
      </c>
      <c r="AC1735" s="291" t="str">
        <f>IF(日報入力!G1735="","",日報入力!AI1735)</f>
        <v/>
      </c>
      <c r="AD1735" s="291" t="str">
        <f>IF(日報入力!G1735="","",日報入力!AJ1735)</f>
        <v/>
      </c>
      <c r="AE1735" s="292" t="str">
        <f>IF(日報入力!G1735="","",日報入力!E1735)</f>
        <v/>
      </c>
      <c r="AF1735" s="293" t="str">
        <f>IF(日報入力!G1735="","",日報入力!AK1735)</f>
        <v/>
      </c>
      <c r="AG1735" s="293" t="str">
        <f>IF(日報入力!G1735="","",日報入力!AL1735)</f>
        <v/>
      </c>
      <c r="AH1735" s="293" t="str">
        <f>IF(日報入力!G1735="","",日報入力!AM1735)</f>
        <v/>
      </c>
      <c r="AI1735" s="294" t="str">
        <f>IF(日報入力!G1735&gt;0,日報入力!D1735*日報入力!K1735*日報入力!AL1735,"")</f>
        <v/>
      </c>
      <c r="AJ1735" s="294" t="str">
        <f>IF(日報入力!G1735&gt;0,日報入力!E1735*日報入力!AL1735,"")</f>
        <v/>
      </c>
      <c r="AK1735" s="294" t="str">
        <f>IF(日報入力!G1735&gt;0,AI1735-AJ1735,"")</f>
        <v/>
      </c>
      <c r="AL1735" s="292" t="str">
        <f>IF(日報入力!G1735&gt;0,日報入力!E1735*日報入力!AM1735,"")</f>
        <v/>
      </c>
      <c r="AM1735" s="292" t="str">
        <f>IF(日報入力!G1735&gt;0,日報入力!AB1735*日報入力!AM1735,"")</f>
        <v/>
      </c>
      <c r="AN1735" s="68" t="str">
        <f>IF(日報入力!G1735&gt;0,日報入力!C1735,"")</f>
        <v/>
      </c>
      <c r="AO1735" s="68" t="str">
        <f>日報入力!B1735</f>
        <v/>
      </c>
      <c r="AP1735" s="68" t="str">
        <f>IF(日報入力!AQ1735,日報入力!BA1735,"")</f>
        <v/>
      </c>
      <c r="AQ1735" s="68" t="str">
        <f>IF(日報入力!AR1735,日報入力!BB1735,"")</f>
        <v/>
      </c>
      <c r="AR1735" s="68" t="str">
        <f>IF(日報入力!AS1735,"N勤","")</f>
        <v/>
      </c>
      <c r="AS1735" s="295" t="e">
        <f t="shared" si="98"/>
        <v>#VALUE!</v>
      </c>
      <c r="AT1735" s="439" t="str">
        <f>日報入力!AY1735</f>
        <v/>
      </c>
      <c r="AU1735" s="518" t="str">
        <f>IF(日報入力!G1735,G1735*60/E1735,"")</f>
        <v/>
      </c>
      <c r="AV1735" s="528" t="str">
        <f>IF(日報入力!AT1735,日報入力!AT1735,"")</f>
        <v/>
      </c>
      <c r="AW1735" s="529" t="str">
        <f>IF(日報入力!AT1735,AE1735/日報入力!AT1735,"")</f>
        <v/>
      </c>
      <c r="AX1735" s="530" t="e">
        <f>IF(1&lt;日報集計!AT1735,AT1735/(((F1735-I1735-J1735-N1735-O1735)*60)/(E1735)),"")</f>
        <v>#VALUE!</v>
      </c>
      <c r="AY1735" s="664" t="str">
        <f>IF(日報入力!H1735,AT1735/(((F1735-J1735)*60)/E1735),"")</f>
        <v/>
      </c>
      <c r="AZ1735" s="664" t="str">
        <f>IF(日報入力!I1735,AT1735/((G1735*60)/E1735),"")</f>
        <v/>
      </c>
      <c r="BA1735" s="296" t="str">
        <f>IF(日報入力!G1735,G1735/F1735,"")</f>
        <v/>
      </c>
      <c r="BB1735" s="386" t="e">
        <f t="shared" si="99"/>
        <v>#VALUE!</v>
      </c>
      <c r="BC1735" s="386" t="e">
        <f t="shared" si="100"/>
        <v>#VALUE!</v>
      </c>
      <c r="BD1735" s="80">
        <f>日報入力!AU1735</f>
        <v>0</v>
      </c>
      <c r="BE1735" s="534" t="str">
        <f>IF(日報入力!AV1735,日報入力!AV1735,"")</f>
        <v/>
      </c>
      <c r="BF1735" s="534" t="str">
        <f>IF(日報入力!AW1735,日報入力!AW1735,"")</f>
        <v/>
      </c>
      <c r="BG1735" s="398" t="str">
        <f>IF(日報入力!G1735,日報入力!K1735*日報入力!D1735*日報入力!BC1735,"")</f>
        <v/>
      </c>
    </row>
    <row r="1736" spans="1:59" ht="20.25" hidden="1" customHeight="1" x14ac:dyDescent="0.15">
      <c r="A1736" s="302" t="str">
        <f>IF(日報入力!G1736="","",日報入力!G1736)</f>
        <v/>
      </c>
      <c r="B1736" s="291" t="str">
        <f>IF(日報入力!G1736="","",日報入力!H1736)</f>
        <v/>
      </c>
      <c r="C1736" s="291" t="str">
        <f>IF(日報入力!G1736="","",日報入力!I1736)</f>
        <v/>
      </c>
      <c r="D1736" s="291" t="str">
        <f>IF(日報入力!G1736="","",日報入力!J1736)</f>
        <v/>
      </c>
      <c r="E1736" s="291" t="str">
        <f>IF(日報入力!G1736="","",日報入力!K1736)</f>
        <v/>
      </c>
      <c r="F1736" s="291" t="str">
        <f>IF(日報入力!G1736="","",日報入力!L1736)</f>
        <v/>
      </c>
      <c r="G1736" s="291" t="str">
        <f>IF(日報入力!G1736="","",日報入力!L1736-日報入力!O1736-日報入力!P1736-日報入力!Q1736-日報入力!R1736-日報入力!S1736-日報入力!T1736-日報入力!U1736-日報入力!V1736-日報入力!W1736-日報入力!X1736-日報入力!Y1736-日報入力!Z1736)</f>
        <v/>
      </c>
      <c r="H1736" s="291" t="str">
        <f>IF(日報入力!G1736="","",IF(日報入力!M1736&gt;=0,日報入力!M1736*F1736,F1736))</f>
        <v/>
      </c>
      <c r="I1736" s="291" t="str">
        <f>IF(日報入力!G1736="","",日報入力!O1736)</f>
        <v/>
      </c>
      <c r="J1736" s="291" t="str">
        <f>IF(日報入力!G1736="","",日報入力!P1736)</f>
        <v/>
      </c>
      <c r="K1736" s="291" t="str">
        <f>IF(日報入力!G1736="","",日報入力!Q1736)</f>
        <v/>
      </c>
      <c r="L1736" s="291" t="str">
        <f>IF(日報入力!G1736="","",日報入力!R1736)</f>
        <v/>
      </c>
      <c r="M1736" s="291" t="str">
        <f>IF(日報入力!G1736="","",日報入力!S1736)</f>
        <v/>
      </c>
      <c r="N1736" s="291" t="str">
        <f>IF(日報入力!G1736="","",日報入力!T1736)</f>
        <v/>
      </c>
      <c r="O1736" s="291" t="str">
        <f>IF(日報入力!G1736="","",日報入力!U1736)</f>
        <v/>
      </c>
      <c r="P1736" s="291" t="str">
        <f>IF(日報入力!G1736="","",日報入力!V1736)</f>
        <v/>
      </c>
      <c r="Q1736" s="291" t="str">
        <f>IF(日報入力!G1736="","",日報入力!W1736)</f>
        <v/>
      </c>
      <c r="R1736" s="291" t="str">
        <f>IF(日報入力!G1736="","",日報入力!X1736)</f>
        <v/>
      </c>
      <c r="S1736" s="291" t="str">
        <f>IF(日報入力!G1736="","",日報入力!Y1736)</f>
        <v/>
      </c>
      <c r="T1736" s="291" t="str">
        <f>IF(日報入力!G1736="","",日報入力!Z1736)</f>
        <v/>
      </c>
      <c r="U1736" s="291" t="str">
        <f>IF(日報入力!G1736="","",日報入力!AA1736)</f>
        <v/>
      </c>
      <c r="V1736" s="378" t="str">
        <f>IF(日報入力!G1736="","",日報入力!AB1736)</f>
        <v/>
      </c>
      <c r="W1736" s="291" t="str">
        <f>IF(日報入力!G1736="","",日報入力!AC1736)</f>
        <v/>
      </c>
      <c r="X1736" s="291" t="str">
        <f>IF(日報入力!G1736="","",日報入力!AD1736)</f>
        <v/>
      </c>
      <c r="Y1736" s="291" t="str">
        <f>IF(日報入力!G1736="","",日報入力!AE1736)</f>
        <v/>
      </c>
      <c r="Z1736" s="291" t="str">
        <f>IF(日報入力!G1736="","",日報入力!AF1736)</f>
        <v/>
      </c>
      <c r="AA1736" s="291" t="str">
        <f>IF(日報入力!G1736="","",日報入力!AG1736)</f>
        <v/>
      </c>
      <c r="AB1736" s="291" t="str">
        <f>IF(日報入力!G1736="","",日報入力!AH1736)</f>
        <v/>
      </c>
      <c r="AC1736" s="291" t="str">
        <f>IF(日報入力!G1736="","",日報入力!AI1736)</f>
        <v/>
      </c>
      <c r="AD1736" s="291" t="str">
        <f>IF(日報入力!G1736="","",日報入力!AJ1736)</f>
        <v/>
      </c>
      <c r="AE1736" s="292" t="str">
        <f>IF(日報入力!G1736="","",日報入力!E1736)</f>
        <v/>
      </c>
      <c r="AF1736" s="293" t="str">
        <f>IF(日報入力!G1736="","",日報入力!AK1736)</f>
        <v/>
      </c>
      <c r="AG1736" s="293" t="str">
        <f>IF(日報入力!G1736="","",日報入力!AL1736)</f>
        <v/>
      </c>
      <c r="AH1736" s="293" t="str">
        <f>IF(日報入力!G1736="","",日報入力!AM1736)</f>
        <v/>
      </c>
      <c r="AI1736" s="294" t="str">
        <f>IF(日報入力!G1736&gt;0,日報入力!D1736*日報入力!K1736*日報入力!AL1736,"")</f>
        <v/>
      </c>
      <c r="AJ1736" s="294" t="str">
        <f>IF(日報入力!G1736&gt;0,日報入力!E1736*日報入力!AL1736,"")</f>
        <v/>
      </c>
      <c r="AK1736" s="294" t="str">
        <f>IF(日報入力!G1736&gt;0,AI1736-AJ1736,"")</f>
        <v/>
      </c>
      <c r="AL1736" s="292" t="str">
        <f>IF(日報入力!G1736&gt;0,日報入力!E1736*日報入力!AM1736,"")</f>
        <v/>
      </c>
      <c r="AM1736" s="292" t="str">
        <f>IF(日報入力!G1736&gt;0,日報入力!AB1736*日報入力!AM1736,"")</f>
        <v/>
      </c>
      <c r="AN1736" s="68" t="str">
        <f>IF(日報入力!G1736&gt;0,日報入力!C1736,"")</f>
        <v/>
      </c>
      <c r="AO1736" s="68" t="str">
        <f>日報入力!B1736</f>
        <v/>
      </c>
      <c r="AP1736" s="68" t="str">
        <f>IF(日報入力!AQ1736,日報入力!BA1736,"")</f>
        <v/>
      </c>
      <c r="AQ1736" s="68" t="str">
        <f>IF(日報入力!AR1736,日報入力!BB1736,"")</f>
        <v/>
      </c>
      <c r="AR1736" s="68" t="str">
        <f>IF(日報入力!AS1736,"N勤","")</f>
        <v/>
      </c>
      <c r="AS1736" s="295" t="e">
        <f t="shared" si="98"/>
        <v>#VALUE!</v>
      </c>
      <c r="AT1736" s="439" t="str">
        <f>日報入力!AY1736</f>
        <v/>
      </c>
      <c r="AU1736" s="518" t="str">
        <f>IF(日報入力!G1736,G1736*60/E1736,"")</f>
        <v/>
      </c>
      <c r="AV1736" s="528" t="str">
        <f>IF(日報入力!AT1736,日報入力!AT1736,"")</f>
        <v/>
      </c>
      <c r="AW1736" s="529" t="str">
        <f>IF(日報入力!AT1736,AE1736/日報入力!AT1736,"")</f>
        <v/>
      </c>
      <c r="AX1736" s="530" t="e">
        <f>IF(1&lt;日報集計!AT1736,AT1736/(((F1736-I1736-J1736-N1736-O1736)*60)/(E1736)),"")</f>
        <v>#VALUE!</v>
      </c>
      <c r="AY1736" s="664" t="str">
        <f>IF(日報入力!H1736,AT1736/(((F1736-J1736)*60)/E1736),"")</f>
        <v/>
      </c>
      <c r="AZ1736" s="664" t="str">
        <f>IF(日報入力!I1736,AT1736/((G1736*60)/E1736),"")</f>
        <v/>
      </c>
      <c r="BA1736" s="296" t="str">
        <f>IF(日報入力!G1736,G1736/F1736,"")</f>
        <v/>
      </c>
      <c r="BB1736" s="386" t="e">
        <f t="shared" si="99"/>
        <v>#VALUE!</v>
      </c>
      <c r="BC1736" s="386" t="e">
        <f t="shared" si="100"/>
        <v>#VALUE!</v>
      </c>
      <c r="BD1736" s="80">
        <f>日報入力!AU1736</f>
        <v>0</v>
      </c>
      <c r="BE1736" s="534" t="str">
        <f>IF(日報入力!AV1736,日報入力!AV1736,"")</f>
        <v/>
      </c>
      <c r="BF1736" s="534" t="str">
        <f>IF(日報入力!AW1736,日報入力!AW1736,"")</f>
        <v/>
      </c>
      <c r="BG1736" s="398" t="str">
        <f>IF(日報入力!G1736,日報入力!K1736*日報入力!D1736*日報入力!BC1736,"")</f>
        <v/>
      </c>
    </row>
    <row r="1737" spans="1:59" ht="20.25" hidden="1" customHeight="1" x14ac:dyDescent="0.15">
      <c r="A1737" s="302" t="str">
        <f>IF(日報入力!G1737="","",日報入力!G1737)</f>
        <v/>
      </c>
      <c r="B1737" s="291" t="str">
        <f>IF(日報入力!G1737="","",日報入力!H1737)</f>
        <v/>
      </c>
      <c r="C1737" s="291" t="str">
        <f>IF(日報入力!G1737="","",日報入力!I1737)</f>
        <v/>
      </c>
      <c r="D1737" s="291" t="str">
        <f>IF(日報入力!G1737="","",日報入力!J1737)</f>
        <v/>
      </c>
      <c r="E1737" s="291" t="str">
        <f>IF(日報入力!G1737="","",日報入力!K1737)</f>
        <v/>
      </c>
      <c r="F1737" s="291" t="str">
        <f>IF(日報入力!G1737="","",日報入力!L1737)</f>
        <v/>
      </c>
      <c r="G1737" s="291" t="str">
        <f>IF(日報入力!G1737="","",日報入力!L1737-日報入力!O1737-日報入力!P1737-日報入力!Q1737-日報入力!R1737-日報入力!S1737-日報入力!T1737-日報入力!U1737-日報入力!V1737-日報入力!W1737-日報入力!X1737-日報入力!Y1737-日報入力!Z1737)</f>
        <v/>
      </c>
      <c r="H1737" s="291" t="str">
        <f>IF(日報入力!G1737="","",IF(日報入力!M1737&gt;=0,日報入力!M1737*F1737,F1737))</f>
        <v/>
      </c>
      <c r="I1737" s="291" t="str">
        <f>IF(日報入力!G1737="","",日報入力!O1737)</f>
        <v/>
      </c>
      <c r="J1737" s="291" t="str">
        <f>IF(日報入力!G1737="","",日報入力!P1737)</f>
        <v/>
      </c>
      <c r="K1737" s="291" t="str">
        <f>IF(日報入力!G1737="","",日報入力!Q1737)</f>
        <v/>
      </c>
      <c r="L1737" s="291" t="str">
        <f>IF(日報入力!G1737="","",日報入力!R1737)</f>
        <v/>
      </c>
      <c r="M1737" s="291" t="str">
        <f>IF(日報入力!G1737="","",日報入力!S1737)</f>
        <v/>
      </c>
      <c r="N1737" s="291" t="str">
        <f>IF(日報入力!G1737="","",日報入力!T1737)</f>
        <v/>
      </c>
      <c r="O1737" s="291" t="str">
        <f>IF(日報入力!G1737="","",日報入力!U1737)</f>
        <v/>
      </c>
      <c r="P1737" s="291" t="str">
        <f>IF(日報入力!G1737="","",日報入力!V1737)</f>
        <v/>
      </c>
      <c r="Q1737" s="291" t="str">
        <f>IF(日報入力!G1737="","",日報入力!W1737)</f>
        <v/>
      </c>
      <c r="R1737" s="291" t="str">
        <f>IF(日報入力!G1737="","",日報入力!X1737)</f>
        <v/>
      </c>
      <c r="S1737" s="291" t="str">
        <f>IF(日報入力!G1737="","",日報入力!Y1737)</f>
        <v/>
      </c>
      <c r="T1737" s="291" t="str">
        <f>IF(日報入力!G1737="","",日報入力!Z1737)</f>
        <v/>
      </c>
      <c r="U1737" s="291" t="str">
        <f>IF(日報入力!G1737="","",日報入力!AA1737)</f>
        <v/>
      </c>
      <c r="V1737" s="378" t="str">
        <f>IF(日報入力!G1737="","",日報入力!AB1737)</f>
        <v/>
      </c>
      <c r="W1737" s="291" t="str">
        <f>IF(日報入力!G1737="","",日報入力!AC1737)</f>
        <v/>
      </c>
      <c r="X1737" s="291" t="str">
        <f>IF(日報入力!G1737="","",日報入力!AD1737)</f>
        <v/>
      </c>
      <c r="Y1737" s="291" t="str">
        <f>IF(日報入力!G1737="","",日報入力!AE1737)</f>
        <v/>
      </c>
      <c r="Z1737" s="291" t="str">
        <f>IF(日報入力!G1737="","",日報入力!AF1737)</f>
        <v/>
      </c>
      <c r="AA1737" s="291" t="str">
        <f>IF(日報入力!G1737="","",日報入力!AG1737)</f>
        <v/>
      </c>
      <c r="AB1737" s="291" t="str">
        <f>IF(日報入力!G1737="","",日報入力!AH1737)</f>
        <v/>
      </c>
      <c r="AC1737" s="291" t="str">
        <f>IF(日報入力!G1737="","",日報入力!AI1737)</f>
        <v/>
      </c>
      <c r="AD1737" s="291" t="str">
        <f>IF(日報入力!G1737="","",日報入力!AJ1737)</f>
        <v/>
      </c>
      <c r="AE1737" s="292" t="str">
        <f>IF(日報入力!G1737="","",日報入力!E1737)</f>
        <v/>
      </c>
      <c r="AF1737" s="293" t="str">
        <f>IF(日報入力!G1737="","",日報入力!AK1737)</f>
        <v/>
      </c>
      <c r="AG1737" s="293" t="str">
        <f>IF(日報入力!G1737="","",日報入力!AL1737)</f>
        <v/>
      </c>
      <c r="AH1737" s="293" t="str">
        <f>IF(日報入力!G1737="","",日報入力!AM1737)</f>
        <v/>
      </c>
      <c r="AI1737" s="294" t="str">
        <f>IF(日報入力!G1737&gt;0,日報入力!D1737*日報入力!K1737*日報入力!AL1737,"")</f>
        <v/>
      </c>
      <c r="AJ1737" s="294" t="str">
        <f>IF(日報入力!G1737&gt;0,日報入力!E1737*日報入力!AL1737,"")</f>
        <v/>
      </c>
      <c r="AK1737" s="294" t="str">
        <f>IF(日報入力!G1737&gt;0,AI1737-AJ1737,"")</f>
        <v/>
      </c>
      <c r="AL1737" s="292" t="str">
        <f>IF(日報入力!G1737&gt;0,日報入力!E1737*日報入力!AM1737,"")</f>
        <v/>
      </c>
      <c r="AM1737" s="292" t="str">
        <f>IF(日報入力!G1737&gt;0,日報入力!AB1737*日報入力!AM1737,"")</f>
        <v/>
      </c>
      <c r="AN1737" s="68" t="str">
        <f>IF(日報入力!G1737&gt;0,日報入力!C1737,"")</f>
        <v/>
      </c>
      <c r="AO1737" s="68" t="str">
        <f>日報入力!B1737</f>
        <v/>
      </c>
      <c r="AP1737" s="68" t="str">
        <f>IF(日報入力!AQ1737,日報入力!BA1737,"")</f>
        <v/>
      </c>
      <c r="AQ1737" s="68" t="str">
        <f>IF(日報入力!AR1737,日報入力!BB1737,"")</f>
        <v/>
      </c>
      <c r="AR1737" s="68" t="str">
        <f>IF(日報入力!AS1737,"N勤","")</f>
        <v/>
      </c>
      <c r="AS1737" s="295" t="e">
        <f t="shared" si="98"/>
        <v>#VALUE!</v>
      </c>
      <c r="AT1737" s="439" t="str">
        <f>日報入力!AY1737</f>
        <v/>
      </c>
      <c r="AU1737" s="518" t="str">
        <f>IF(日報入力!G1737,G1737*60/E1737,"")</f>
        <v/>
      </c>
      <c r="AV1737" s="528" t="str">
        <f>IF(日報入力!AT1737,日報入力!AT1737,"")</f>
        <v/>
      </c>
      <c r="AW1737" s="529" t="str">
        <f>IF(日報入力!AT1737,AE1737/日報入力!AT1737,"")</f>
        <v/>
      </c>
      <c r="AX1737" s="530" t="e">
        <f>IF(1&lt;日報集計!AT1737,AT1737/(((F1737-I1737-J1737-N1737-O1737)*60)/(E1737)),"")</f>
        <v>#VALUE!</v>
      </c>
      <c r="AY1737" s="664" t="str">
        <f>IF(日報入力!H1737,AT1737/(((F1737-J1737)*60)/E1737),"")</f>
        <v/>
      </c>
      <c r="AZ1737" s="664" t="str">
        <f>IF(日報入力!I1737,AT1737/((G1737*60)/E1737),"")</f>
        <v/>
      </c>
      <c r="BA1737" s="296" t="str">
        <f>IF(日報入力!G1737,G1737/F1737,"")</f>
        <v/>
      </c>
      <c r="BB1737" s="386" t="e">
        <f t="shared" si="99"/>
        <v>#VALUE!</v>
      </c>
      <c r="BC1737" s="386" t="e">
        <f t="shared" si="100"/>
        <v>#VALUE!</v>
      </c>
      <c r="BD1737" s="80">
        <f>日報入力!AU1737</f>
        <v>0</v>
      </c>
      <c r="BE1737" s="534" t="str">
        <f>IF(日報入力!AV1737,日報入力!AV1737,"")</f>
        <v/>
      </c>
      <c r="BF1737" s="534" t="str">
        <f>IF(日報入力!AW1737,日報入力!AW1737,"")</f>
        <v/>
      </c>
      <c r="BG1737" s="398" t="str">
        <f>IF(日報入力!G1737,日報入力!K1737*日報入力!D1737*日報入力!BC1737,"")</f>
        <v/>
      </c>
    </row>
    <row r="1738" spans="1:59" ht="20.25" hidden="1" customHeight="1" x14ac:dyDescent="0.15">
      <c r="A1738" s="302" t="str">
        <f>IF(日報入力!G1738="","",日報入力!G1738)</f>
        <v/>
      </c>
      <c r="B1738" s="291" t="str">
        <f>IF(日報入力!G1738="","",日報入力!H1738)</f>
        <v/>
      </c>
      <c r="C1738" s="291" t="str">
        <f>IF(日報入力!G1738="","",日報入力!I1738)</f>
        <v/>
      </c>
      <c r="D1738" s="291" t="str">
        <f>IF(日報入力!G1738="","",日報入力!J1738)</f>
        <v/>
      </c>
      <c r="E1738" s="291" t="str">
        <f>IF(日報入力!G1738="","",日報入力!K1738)</f>
        <v/>
      </c>
      <c r="F1738" s="291" t="str">
        <f>IF(日報入力!G1738="","",日報入力!L1738)</f>
        <v/>
      </c>
      <c r="G1738" s="291" t="str">
        <f>IF(日報入力!G1738="","",日報入力!L1738-日報入力!O1738-日報入力!P1738-日報入力!Q1738-日報入力!R1738-日報入力!S1738-日報入力!T1738-日報入力!U1738-日報入力!V1738-日報入力!W1738-日報入力!X1738-日報入力!Y1738-日報入力!Z1738)</f>
        <v/>
      </c>
      <c r="H1738" s="291" t="str">
        <f>IF(日報入力!G1738="","",IF(日報入力!M1738&gt;=0,日報入力!M1738*F1738,F1738))</f>
        <v/>
      </c>
      <c r="I1738" s="291" t="str">
        <f>IF(日報入力!G1738="","",日報入力!O1738)</f>
        <v/>
      </c>
      <c r="J1738" s="291" t="str">
        <f>IF(日報入力!G1738="","",日報入力!P1738)</f>
        <v/>
      </c>
      <c r="K1738" s="291" t="str">
        <f>IF(日報入力!G1738="","",日報入力!Q1738)</f>
        <v/>
      </c>
      <c r="L1738" s="291" t="str">
        <f>IF(日報入力!G1738="","",日報入力!R1738)</f>
        <v/>
      </c>
      <c r="M1738" s="291" t="str">
        <f>IF(日報入力!G1738="","",日報入力!S1738)</f>
        <v/>
      </c>
      <c r="N1738" s="291" t="str">
        <f>IF(日報入力!G1738="","",日報入力!T1738)</f>
        <v/>
      </c>
      <c r="O1738" s="291" t="str">
        <f>IF(日報入力!G1738="","",日報入力!U1738)</f>
        <v/>
      </c>
      <c r="P1738" s="291" t="str">
        <f>IF(日報入力!G1738="","",日報入力!V1738)</f>
        <v/>
      </c>
      <c r="Q1738" s="291" t="str">
        <f>IF(日報入力!G1738="","",日報入力!W1738)</f>
        <v/>
      </c>
      <c r="R1738" s="291" t="str">
        <f>IF(日報入力!G1738="","",日報入力!X1738)</f>
        <v/>
      </c>
      <c r="S1738" s="291" t="str">
        <f>IF(日報入力!G1738="","",日報入力!Y1738)</f>
        <v/>
      </c>
      <c r="T1738" s="291" t="str">
        <f>IF(日報入力!G1738="","",日報入力!Z1738)</f>
        <v/>
      </c>
      <c r="U1738" s="291" t="str">
        <f>IF(日報入力!G1738="","",日報入力!AA1738)</f>
        <v/>
      </c>
      <c r="V1738" s="378" t="str">
        <f>IF(日報入力!G1738="","",日報入力!AB1738)</f>
        <v/>
      </c>
      <c r="W1738" s="291" t="str">
        <f>IF(日報入力!G1738="","",日報入力!AC1738)</f>
        <v/>
      </c>
      <c r="X1738" s="291" t="str">
        <f>IF(日報入力!G1738="","",日報入力!AD1738)</f>
        <v/>
      </c>
      <c r="Y1738" s="291" t="str">
        <f>IF(日報入力!G1738="","",日報入力!AE1738)</f>
        <v/>
      </c>
      <c r="Z1738" s="291" t="str">
        <f>IF(日報入力!G1738="","",日報入力!AF1738)</f>
        <v/>
      </c>
      <c r="AA1738" s="291" t="str">
        <f>IF(日報入力!G1738="","",日報入力!AG1738)</f>
        <v/>
      </c>
      <c r="AB1738" s="291" t="str">
        <f>IF(日報入力!G1738="","",日報入力!AH1738)</f>
        <v/>
      </c>
      <c r="AC1738" s="291" t="str">
        <f>IF(日報入力!G1738="","",日報入力!AI1738)</f>
        <v/>
      </c>
      <c r="AD1738" s="291" t="str">
        <f>IF(日報入力!G1738="","",日報入力!AJ1738)</f>
        <v/>
      </c>
      <c r="AE1738" s="292" t="str">
        <f>IF(日報入力!G1738="","",日報入力!E1738)</f>
        <v/>
      </c>
      <c r="AF1738" s="293" t="str">
        <f>IF(日報入力!G1738="","",日報入力!AK1738)</f>
        <v/>
      </c>
      <c r="AG1738" s="293" t="str">
        <f>IF(日報入力!G1738="","",日報入力!AL1738)</f>
        <v/>
      </c>
      <c r="AH1738" s="293" t="str">
        <f>IF(日報入力!G1738="","",日報入力!AM1738)</f>
        <v/>
      </c>
      <c r="AI1738" s="294" t="str">
        <f>IF(日報入力!G1738&gt;0,日報入力!D1738*日報入力!K1738*日報入力!AL1738,"")</f>
        <v/>
      </c>
      <c r="AJ1738" s="294" t="str">
        <f>IF(日報入力!G1738&gt;0,日報入力!E1738*日報入力!AL1738,"")</f>
        <v/>
      </c>
      <c r="AK1738" s="294" t="str">
        <f>IF(日報入力!G1738&gt;0,AI1738-AJ1738,"")</f>
        <v/>
      </c>
      <c r="AL1738" s="292" t="str">
        <f>IF(日報入力!G1738&gt;0,日報入力!E1738*日報入力!AM1738,"")</f>
        <v/>
      </c>
      <c r="AM1738" s="292" t="str">
        <f>IF(日報入力!G1738&gt;0,日報入力!AB1738*日報入力!AM1738,"")</f>
        <v/>
      </c>
      <c r="AN1738" s="68" t="str">
        <f>IF(日報入力!G1738&gt;0,日報入力!C1738,"")</f>
        <v/>
      </c>
      <c r="AO1738" s="68" t="str">
        <f>日報入力!B1738</f>
        <v/>
      </c>
      <c r="AP1738" s="68" t="str">
        <f>IF(日報入力!AQ1738,日報入力!BA1738,"")</f>
        <v/>
      </c>
      <c r="AQ1738" s="68" t="str">
        <f>IF(日報入力!AR1738,日報入力!BB1738,"")</f>
        <v/>
      </c>
      <c r="AR1738" s="68" t="str">
        <f>IF(日報入力!AS1738,"N勤","")</f>
        <v/>
      </c>
      <c r="AS1738" s="295" t="e">
        <f t="shared" si="98"/>
        <v>#VALUE!</v>
      </c>
      <c r="AT1738" s="439" t="str">
        <f>日報入力!AY1738</f>
        <v/>
      </c>
      <c r="AU1738" s="518" t="str">
        <f>IF(日報入力!G1738,G1738*60/E1738,"")</f>
        <v/>
      </c>
      <c r="AV1738" s="528" t="str">
        <f>IF(日報入力!AT1738,日報入力!AT1738,"")</f>
        <v/>
      </c>
      <c r="AW1738" s="529" t="str">
        <f>IF(日報入力!AT1738,AE1738/日報入力!AT1738,"")</f>
        <v/>
      </c>
      <c r="AX1738" s="530" t="e">
        <f>IF(1&lt;日報集計!AT1738,AT1738/(((F1738-I1738-J1738-N1738-O1738)*60)/(E1738)),"")</f>
        <v>#VALUE!</v>
      </c>
      <c r="AY1738" s="664" t="str">
        <f>IF(日報入力!H1738,AT1738/(((F1738-J1738)*60)/E1738),"")</f>
        <v/>
      </c>
      <c r="AZ1738" s="664" t="str">
        <f>IF(日報入力!I1738,AT1738/((G1738*60)/E1738),"")</f>
        <v/>
      </c>
      <c r="BA1738" s="296" t="str">
        <f>IF(日報入力!G1738,G1738/F1738,"")</f>
        <v/>
      </c>
      <c r="BB1738" s="386" t="e">
        <f t="shared" si="99"/>
        <v>#VALUE!</v>
      </c>
      <c r="BC1738" s="386" t="e">
        <f t="shared" si="100"/>
        <v>#VALUE!</v>
      </c>
      <c r="BD1738" s="80">
        <f>日報入力!AU1738</f>
        <v>0</v>
      </c>
      <c r="BE1738" s="534" t="str">
        <f>IF(日報入力!AV1738,日報入力!AV1738,"")</f>
        <v/>
      </c>
      <c r="BF1738" s="534" t="str">
        <f>IF(日報入力!AW1738,日報入力!AW1738,"")</f>
        <v/>
      </c>
      <c r="BG1738" s="398" t="str">
        <f>IF(日報入力!G1738,日報入力!K1738*日報入力!D1738*日報入力!BC1738,"")</f>
        <v/>
      </c>
    </row>
    <row r="1739" spans="1:59" ht="20.25" hidden="1" customHeight="1" x14ac:dyDescent="0.15">
      <c r="A1739" s="302" t="str">
        <f>IF(日報入力!G1739="","",日報入力!G1739)</f>
        <v/>
      </c>
      <c r="B1739" s="291" t="str">
        <f>IF(日報入力!G1739="","",日報入力!H1739)</f>
        <v/>
      </c>
      <c r="C1739" s="291" t="str">
        <f>IF(日報入力!G1739="","",日報入力!I1739)</f>
        <v/>
      </c>
      <c r="D1739" s="291" t="str">
        <f>IF(日報入力!G1739="","",日報入力!J1739)</f>
        <v/>
      </c>
      <c r="E1739" s="291" t="str">
        <f>IF(日報入力!G1739="","",日報入力!K1739)</f>
        <v/>
      </c>
      <c r="F1739" s="291" t="str">
        <f>IF(日報入力!G1739="","",日報入力!L1739)</f>
        <v/>
      </c>
      <c r="G1739" s="291" t="str">
        <f>IF(日報入力!G1739="","",日報入力!L1739-日報入力!O1739-日報入力!P1739-日報入力!Q1739-日報入力!R1739-日報入力!S1739-日報入力!T1739-日報入力!U1739-日報入力!V1739-日報入力!W1739-日報入力!X1739-日報入力!Y1739-日報入力!Z1739)</f>
        <v/>
      </c>
      <c r="H1739" s="291" t="str">
        <f>IF(日報入力!G1739="","",IF(日報入力!M1739&gt;=0,日報入力!M1739*F1739,F1739))</f>
        <v/>
      </c>
      <c r="I1739" s="291" t="str">
        <f>IF(日報入力!G1739="","",日報入力!O1739)</f>
        <v/>
      </c>
      <c r="J1739" s="291" t="str">
        <f>IF(日報入力!G1739="","",日報入力!P1739)</f>
        <v/>
      </c>
      <c r="K1739" s="291" t="str">
        <f>IF(日報入力!G1739="","",日報入力!Q1739)</f>
        <v/>
      </c>
      <c r="L1739" s="291" t="str">
        <f>IF(日報入力!G1739="","",日報入力!R1739)</f>
        <v/>
      </c>
      <c r="M1739" s="291" t="str">
        <f>IF(日報入力!G1739="","",日報入力!S1739)</f>
        <v/>
      </c>
      <c r="N1739" s="291" t="str">
        <f>IF(日報入力!G1739="","",日報入力!T1739)</f>
        <v/>
      </c>
      <c r="O1739" s="291" t="str">
        <f>IF(日報入力!G1739="","",日報入力!U1739)</f>
        <v/>
      </c>
      <c r="P1739" s="291" t="str">
        <f>IF(日報入力!G1739="","",日報入力!V1739)</f>
        <v/>
      </c>
      <c r="Q1739" s="291" t="str">
        <f>IF(日報入力!G1739="","",日報入力!W1739)</f>
        <v/>
      </c>
      <c r="R1739" s="291" t="str">
        <f>IF(日報入力!G1739="","",日報入力!X1739)</f>
        <v/>
      </c>
      <c r="S1739" s="291" t="str">
        <f>IF(日報入力!G1739="","",日報入力!Y1739)</f>
        <v/>
      </c>
      <c r="T1739" s="291" t="str">
        <f>IF(日報入力!G1739="","",日報入力!Z1739)</f>
        <v/>
      </c>
      <c r="U1739" s="291" t="str">
        <f>IF(日報入力!G1739="","",日報入力!AA1739)</f>
        <v/>
      </c>
      <c r="V1739" s="378" t="str">
        <f>IF(日報入力!G1739="","",日報入力!AB1739)</f>
        <v/>
      </c>
      <c r="W1739" s="291" t="str">
        <f>IF(日報入力!G1739="","",日報入力!AC1739)</f>
        <v/>
      </c>
      <c r="X1739" s="291" t="str">
        <f>IF(日報入力!G1739="","",日報入力!AD1739)</f>
        <v/>
      </c>
      <c r="Y1739" s="291" t="str">
        <f>IF(日報入力!G1739="","",日報入力!AE1739)</f>
        <v/>
      </c>
      <c r="Z1739" s="291" t="str">
        <f>IF(日報入力!G1739="","",日報入力!AF1739)</f>
        <v/>
      </c>
      <c r="AA1739" s="291" t="str">
        <f>IF(日報入力!G1739="","",日報入力!AG1739)</f>
        <v/>
      </c>
      <c r="AB1739" s="291" t="str">
        <f>IF(日報入力!G1739="","",日報入力!AH1739)</f>
        <v/>
      </c>
      <c r="AC1739" s="291" t="str">
        <f>IF(日報入力!G1739="","",日報入力!AI1739)</f>
        <v/>
      </c>
      <c r="AD1739" s="291" t="str">
        <f>IF(日報入力!G1739="","",日報入力!AJ1739)</f>
        <v/>
      </c>
      <c r="AE1739" s="292" t="str">
        <f>IF(日報入力!G1739="","",日報入力!E1739)</f>
        <v/>
      </c>
      <c r="AF1739" s="293" t="str">
        <f>IF(日報入力!G1739="","",日報入力!AK1739)</f>
        <v/>
      </c>
      <c r="AG1739" s="293" t="str">
        <f>IF(日報入力!G1739="","",日報入力!AL1739)</f>
        <v/>
      </c>
      <c r="AH1739" s="293" t="str">
        <f>IF(日報入力!G1739="","",日報入力!AM1739)</f>
        <v/>
      </c>
      <c r="AI1739" s="294" t="str">
        <f>IF(日報入力!G1739&gt;0,日報入力!D1739*日報入力!K1739*日報入力!AL1739,"")</f>
        <v/>
      </c>
      <c r="AJ1739" s="294" t="str">
        <f>IF(日報入力!G1739&gt;0,日報入力!E1739*日報入力!AL1739,"")</f>
        <v/>
      </c>
      <c r="AK1739" s="294" t="str">
        <f>IF(日報入力!G1739&gt;0,AI1739-AJ1739,"")</f>
        <v/>
      </c>
      <c r="AL1739" s="292" t="str">
        <f>IF(日報入力!G1739&gt;0,日報入力!E1739*日報入力!AM1739,"")</f>
        <v/>
      </c>
      <c r="AM1739" s="292" t="str">
        <f>IF(日報入力!G1739&gt;0,日報入力!AB1739*日報入力!AM1739,"")</f>
        <v/>
      </c>
      <c r="AN1739" s="68" t="str">
        <f>IF(日報入力!G1739&gt;0,日報入力!C1739,"")</f>
        <v/>
      </c>
      <c r="AO1739" s="68" t="str">
        <f>日報入力!B1739</f>
        <v/>
      </c>
      <c r="AP1739" s="68" t="str">
        <f>IF(日報入力!AQ1739,日報入力!BA1739,"")</f>
        <v/>
      </c>
      <c r="AQ1739" s="68" t="str">
        <f>IF(日報入力!AR1739,日報入力!BB1739,"")</f>
        <v/>
      </c>
      <c r="AR1739" s="68" t="str">
        <f>IF(日報入力!AS1739,"N勤","")</f>
        <v/>
      </c>
      <c r="AS1739" s="295" t="e">
        <f t="shared" si="98"/>
        <v>#VALUE!</v>
      </c>
      <c r="AT1739" s="439" t="str">
        <f>日報入力!AY1739</f>
        <v/>
      </c>
      <c r="AU1739" s="518" t="str">
        <f>IF(日報入力!G1739,G1739*60/E1739,"")</f>
        <v/>
      </c>
      <c r="AV1739" s="528" t="str">
        <f>IF(日報入力!AT1739,日報入力!AT1739,"")</f>
        <v/>
      </c>
      <c r="AW1739" s="529" t="str">
        <f>IF(日報入力!AT1739,AE1739/日報入力!AT1739,"")</f>
        <v/>
      </c>
      <c r="AX1739" s="530" t="e">
        <f>IF(1&lt;日報集計!AT1739,AT1739/(((F1739-I1739-J1739-N1739-O1739)*60)/(E1739)),"")</f>
        <v>#VALUE!</v>
      </c>
      <c r="AY1739" s="664" t="str">
        <f>IF(日報入力!H1739,AT1739/(((F1739-J1739)*60)/E1739),"")</f>
        <v/>
      </c>
      <c r="AZ1739" s="664" t="str">
        <f>IF(日報入力!I1739,AT1739/((G1739*60)/E1739),"")</f>
        <v/>
      </c>
      <c r="BA1739" s="296" t="str">
        <f>IF(日報入力!G1739,G1739/F1739,"")</f>
        <v/>
      </c>
      <c r="BB1739" s="386" t="e">
        <f t="shared" si="99"/>
        <v>#VALUE!</v>
      </c>
      <c r="BC1739" s="386" t="e">
        <f t="shared" si="100"/>
        <v>#VALUE!</v>
      </c>
      <c r="BD1739" s="80">
        <f>日報入力!AU1739</f>
        <v>0</v>
      </c>
      <c r="BE1739" s="534" t="str">
        <f>IF(日報入力!AV1739,日報入力!AV1739,"")</f>
        <v/>
      </c>
      <c r="BF1739" s="534" t="str">
        <f>IF(日報入力!AW1739,日報入力!AW1739,"")</f>
        <v/>
      </c>
      <c r="BG1739" s="398" t="str">
        <f>IF(日報入力!G1739,日報入力!K1739*日報入力!D1739*日報入力!BC1739,"")</f>
        <v/>
      </c>
    </row>
    <row r="1740" spans="1:59" ht="20.25" hidden="1" customHeight="1" x14ac:dyDescent="0.15">
      <c r="A1740" s="302" t="str">
        <f>IF(日報入力!G1740="","",日報入力!G1740)</f>
        <v/>
      </c>
      <c r="B1740" s="291" t="str">
        <f>IF(日報入力!G1740="","",日報入力!H1740)</f>
        <v/>
      </c>
      <c r="C1740" s="291" t="str">
        <f>IF(日報入力!G1740="","",日報入力!I1740)</f>
        <v/>
      </c>
      <c r="D1740" s="291" t="str">
        <f>IF(日報入力!G1740="","",日報入力!J1740)</f>
        <v/>
      </c>
      <c r="E1740" s="291" t="str">
        <f>IF(日報入力!G1740="","",日報入力!K1740)</f>
        <v/>
      </c>
      <c r="F1740" s="291" t="str">
        <f>IF(日報入力!G1740="","",日報入力!L1740)</f>
        <v/>
      </c>
      <c r="G1740" s="291" t="str">
        <f>IF(日報入力!G1740="","",日報入力!L1740-日報入力!O1740-日報入力!P1740-日報入力!Q1740-日報入力!R1740-日報入力!S1740-日報入力!T1740-日報入力!U1740-日報入力!V1740-日報入力!W1740-日報入力!X1740-日報入力!Y1740-日報入力!Z1740)</f>
        <v/>
      </c>
      <c r="H1740" s="291" t="str">
        <f>IF(日報入力!G1740="","",IF(日報入力!M1740&gt;=0,日報入力!M1740*F1740,F1740))</f>
        <v/>
      </c>
      <c r="I1740" s="291" t="str">
        <f>IF(日報入力!G1740="","",日報入力!O1740)</f>
        <v/>
      </c>
      <c r="J1740" s="291" t="str">
        <f>IF(日報入力!G1740="","",日報入力!P1740)</f>
        <v/>
      </c>
      <c r="K1740" s="291" t="str">
        <f>IF(日報入力!G1740="","",日報入力!Q1740)</f>
        <v/>
      </c>
      <c r="L1740" s="291" t="str">
        <f>IF(日報入力!G1740="","",日報入力!R1740)</f>
        <v/>
      </c>
      <c r="M1740" s="291" t="str">
        <f>IF(日報入力!G1740="","",日報入力!S1740)</f>
        <v/>
      </c>
      <c r="N1740" s="291" t="str">
        <f>IF(日報入力!G1740="","",日報入力!T1740)</f>
        <v/>
      </c>
      <c r="O1740" s="291" t="str">
        <f>IF(日報入力!G1740="","",日報入力!U1740)</f>
        <v/>
      </c>
      <c r="P1740" s="291" t="str">
        <f>IF(日報入力!G1740="","",日報入力!V1740)</f>
        <v/>
      </c>
      <c r="Q1740" s="291" t="str">
        <f>IF(日報入力!G1740="","",日報入力!W1740)</f>
        <v/>
      </c>
      <c r="R1740" s="291" t="str">
        <f>IF(日報入力!G1740="","",日報入力!X1740)</f>
        <v/>
      </c>
      <c r="S1740" s="291" t="str">
        <f>IF(日報入力!G1740="","",日報入力!Y1740)</f>
        <v/>
      </c>
      <c r="T1740" s="291" t="str">
        <f>IF(日報入力!G1740="","",日報入力!Z1740)</f>
        <v/>
      </c>
      <c r="U1740" s="291" t="str">
        <f>IF(日報入力!G1740="","",日報入力!AA1740)</f>
        <v/>
      </c>
      <c r="V1740" s="378" t="str">
        <f>IF(日報入力!G1740="","",日報入力!AB1740)</f>
        <v/>
      </c>
      <c r="W1740" s="291" t="str">
        <f>IF(日報入力!G1740="","",日報入力!AC1740)</f>
        <v/>
      </c>
      <c r="X1740" s="291" t="str">
        <f>IF(日報入力!G1740="","",日報入力!AD1740)</f>
        <v/>
      </c>
      <c r="Y1740" s="291" t="str">
        <f>IF(日報入力!G1740="","",日報入力!AE1740)</f>
        <v/>
      </c>
      <c r="Z1740" s="291" t="str">
        <f>IF(日報入力!G1740="","",日報入力!AF1740)</f>
        <v/>
      </c>
      <c r="AA1740" s="291" t="str">
        <f>IF(日報入力!G1740="","",日報入力!AG1740)</f>
        <v/>
      </c>
      <c r="AB1740" s="291" t="str">
        <f>IF(日報入力!G1740="","",日報入力!AH1740)</f>
        <v/>
      </c>
      <c r="AC1740" s="291" t="str">
        <f>IF(日報入力!G1740="","",日報入力!AI1740)</f>
        <v/>
      </c>
      <c r="AD1740" s="291" t="str">
        <f>IF(日報入力!G1740="","",日報入力!AJ1740)</f>
        <v/>
      </c>
      <c r="AE1740" s="292" t="str">
        <f>IF(日報入力!G1740="","",日報入力!E1740)</f>
        <v/>
      </c>
      <c r="AF1740" s="293" t="str">
        <f>IF(日報入力!G1740="","",日報入力!AK1740)</f>
        <v/>
      </c>
      <c r="AG1740" s="293" t="str">
        <f>IF(日報入力!G1740="","",日報入力!AL1740)</f>
        <v/>
      </c>
      <c r="AH1740" s="293" t="str">
        <f>IF(日報入力!G1740="","",日報入力!AM1740)</f>
        <v/>
      </c>
      <c r="AI1740" s="294" t="str">
        <f>IF(日報入力!G1740&gt;0,日報入力!D1740*日報入力!K1740*日報入力!AL1740,"")</f>
        <v/>
      </c>
      <c r="AJ1740" s="294" t="str">
        <f>IF(日報入力!G1740&gt;0,日報入力!E1740*日報入力!AL1740,"")</f>
        <v/>
      </c>
      <c r="AK1740" s="294" t="str">
        <f>IF(日報入力!G1740&gt;0,AI1740-AJ1740,"")</f>
        <v/>
      </c>
      <c r="AL1740" s="292" t="str">
        <f>IF(日報入力!G1740&gt;0,日報入力!E1740*日報入力!AM1740,"")</f>
        <v/>
      </c>
      <c r="AM1740" s="292" t="str">
        <f>IF(日報入力!G1740&gt;0,日報入力!AB1740*日報入力!AM1740,"")</f>
        <v/>
      </c>
      <c r="AN1740" s="68" t="str">
        <f>IF(日報入力!G1740&gt;0,日報入力!C1740,"")</f>
        <v/>
      </c>
      <c r="AO1740" s="68" t="str">
        <f>日報入力!B1740</f>
        <v/>
      </c>
      <c r="AP1740" s="68" t="str">
        <f>IF(日報入力!AQ1740,日報入力!BA1740,"")</f>
        <v/>
      </c>
      <c r="AQ1740" s="68" t="str">
        <f>IF(日報入力!AR1740,日報入力!BB1740,"")</f>
        <v/>
      </c>
      <c r="AR1740" s="68" t="str">
        <f>IF(日報入力!AS1740,"N勤","")</f>
        <v/>
      </c>
      <c r="AS1740" s="295" t="e">
        <f t="shared" si="98"/>
        <v>#VALUE!</v>
      </c>
      <c r="AT1740" s="439" t="str">
        <f>日報入力!AY1740</f>
        <v/>
      </c>
      <c r="AU1740" s="518" t="str">
        <f>IF(日報入力!G1740,G1740*60/E1740,"")</f>
        <v/>
      </c>
      <c r="AV1740" s="528" t="str">
        <f>IF(日報入力!AT1740,日報入力!AT1740,"")</f>
        <v/>
      </c>
      <c r="AW1740" s="529" t="str">
        <f>IF(日報入力!AT1740,AE1740/日報入力!AT1740,"")</f>
        <v/>
      </c>
      <c r="AX1740" s="530" t="e">
        <f>IF(1&lt;日報集計!AT1740,AT1740/(((F1740-I1740-J1740-N1740-O1740)*60)/(E1740)),"")</f>
        <v>#VALUE!</v>
      </c>
      <c r="AY1740" s="664" t="str">
        <f>IF(日報入力!H1740,AT1740/(((F1740-J1740)*60)/E1740),"")</f>
        <v/>
      </c>
      <c r="AZ1740" s="664" t="str">
        <f>IF(日報入力!I1740,AT1740/((G1740*60)/E1740),"")</f>
        <v/>
      </c>
      <c r="BA1740" s="296" t="str">
        <f>IF(日報入力!G1740,G1740/F1740,"")</f>
        <v/>
      </c>
      <c r="BB1740" s="386" t="e">
        <f t="shared" si="99"/>
        <v>#VALUE!</v>
      </c>
      <c r="BC1740" s="386" t="e">
        <f t="shared" si="100"/>
        <v>#VALUE!</v>
      </c>
      <c r="BD1740" s="80">
        <f>日報入力!AU1740</f>
        <v>0</v>
      </c>
      <c r="BE1740" s="534" t="str">
        <f>IF(日報入力!AV1740,日報入力!AV1740,"")</f>
        <v/>
      </c>
      <c r="BF1740" s="534" t="str">
        <f>IF(日報入力!AW1740,日報入力!AW1740,"")</f>
        <v/>
      </c>
      <c r="BG1740" s="398" t="str">
        <f>IF(日報入力!G1740,日報入力!K1740*日報入力!D1740*日報入力!BC1740,"")</f>
        <v/>
      </c>
    </row>
    <row r="1741" spans="1:59" ht="20.25" hidden="1" customHeight="1" x14ac:dyDescent="0.15">
      <c r="A1741" s="302" t="str">
        <f>IF(日報入力!G1741="","",日報入力!G1741)</f>
        <v/>
      </c>
      <c r="B1741" s="291" t="str">
        <f>IF(日報入力!G1741="","",日報入力!H1741)</f>
        <v/>
      </c>
      <c r="C1741" s="291" t="str">
        <f>IF(日報入力!G1741="","",日報入力!I1741)</f>
        <v/>
      </c>
      <c r="D1741" s="291" t="str">
        <f>IF(日報入力!G1741="","",日報入力!J1741)</f>
        <v/>
      </c>
      <c r="E1741" s="291" t="str">
        <f>IF(日報入力!G1741="","",日報入力!K1741)</f>
        <v/>
      </c>
      <c r="F1741" s="291" t="str">
        <f>IF(日報入力!G1741="","",日報入力!L1741)</f>
        <v/>
      </c>
      <c r="G1741" s="291" t="str">
        <f>IF(日報入力!G1741="","",日報入力!L1741-日報入力!O1741-日報入力!P1741-日報入力!Q1741-日報入力!R1741-日報入力!S1741-日報入力!T1741-日報入力!U1741-日報入力!V1741-日報入力!W1741-日報入力!X1741-日報入力!Y1741-日報入力!Z1741)</f>
        <v/>
      </c>
      <c r="H1741" s="291" t="str">
        <f>IF(日報入力!G1741="","",IF(日報入力!M1741&gt;=0,日報入力!M1741*F1741,F1741))</f>
        <v/>
      </c>
      <c r="I1741" s="291" t="str">
        <f>IF(日報入力!G1741="","",日報入力!O1741)</f>
        <v/>
      </c>
      <c r="J1741" s="291" t="str">
        <f>IF(日報入力!G1741="","",日報入力!P1741)</f>
        <v/>
      </c>
      <c r="K1741" s="291" t="str">
        <f>IF(日報入力!G1741="","",日報入力!Q1741)</f>
        <v/>
      </c>
      <c r="L1741" s="291" t="str">
        <f>IF(日報入力!G1741="","",日報入力!R1741)</f>
        <v/>
      </c>
      <c r="M1741" s="291" t="str">
        <f>IF(日報入力!G1741="","",日報入力!S1741)</f>
        <v/>
      </c>
      <c r="N1741" s="291" t="str">
        <f>IF(日報入力!G1741="","",日報入力!T1741)</f>
        <v/>
      </c>
      <c r="O1741" s="291" t="str">
        <f>IF(日報入力!G1741="","",日報入力!U1741)</f>
        <v/>
      </c>
      <c r="P1741" s="291" t="str">
        <f>IF(日報入力!G1741="","",日報入力!V1741)</f>
        <v/>
      </c>
      <c r="Q1741" s="291" t="str">
        <f>IF(日報入力!G1741="","",日報入力!W1741)</f>
        <v/>
      </c>
      <c r="R1741" s="291" t="str">
        <f>IF(日報入力!G1741="","",日報入力!X1741)</f>
        <v/>
      </c>
      <c r="S1741" s="291" t="str">
        <f>IF(日報入力!G1741="","",日報入力!Y1741)</f>
        <v/>
      </c>
      <c r="T1741" s="291" t="str">
        <f>IF(日報入力!G1741="","",日報入力!Z1741)</f>
        <v/>
      </c>
      <c r="U1741" s="291" t="str">
        <f>IF(日報入力!G1741="","",日報入力!AA1741)</f>
        <v/>
      </c>
      <c r="V1741" s="378" t="str">
        <f>IF(日報入力!G1741="","",日報入力!AB1741)</f>
        <v/>
      </c>
      <c r="W1741" s="291" t="str">
        <f>IF(日報入力!G1741="","",日報入力!AC1741)</f>
        <v/>
      </c>
      <c r="X1741" s="291" t="str">
        <f>IF(日報入力!G1741="","",日報入力!AD1741)</f>
        <v/>
      </c>
      <c r="Y1741" s="291" t="str">
        <f>IF(日報入力!G1741="","",日報入力!AE1741)</f>
        <v/>
      </c>
      <c r="Z1741" s="291" t="str">
        <f>IF(日報入力!G1741="","",日報入力!AF1741)</f>
        <v/>
      </c>
      <c r="AA1741" s="291" t="str">
        <f>IF(日報入力!G1741="","",日報入力!AG1741)</f>
        <v/>
      </c>
      <c r="AB1741" s="291" t="str">
        <f>IF(日報入力!G1741="","",日報入力!AH1741)</f>
        <v/>
      </c>
      <c r="AC1741" s="291" t="str">
        <f>IF(日報入力!G1741="","",日報入力!AI1741)</f>
        <v/>
      </c>
      <c r="AD1741" s="291" t="str">
        <f>IF(日報入力!G1741="","",日報入力!AJ1741)</f>
        <v/>
      </c>
      <c r="AE1741" s="292" t="str">
        <f>IF(日報入力!G1741="","",日報入力!E1741)</f>
        <v/>
      </c>
      <c r="AF1741" s="293" t="str">
        <f>IF(日報入力!G1741="","",日報入力!AK1741)</f>
        <v/>
      </c>
      <c r="AG1741" s="293" t="str">
        <f>IF(日報入力!G1741="","",日報入力!AL1741)</f>
        <v/>
      </c>
      <c r="AH1741" s="293" t="str">
        <f>IF(日報入力!G1741="","",日報入力!AM1741)</f>
        <v/>
      </c>
      <c r="AI1741" s="294" t="str">
        <f>IF(日報入力!G1741&gt;0,日報入力!D1741*日報入力!K1741*日報入力!AL1741,"")</f>
        <v/>
      </c>
      <c r="AJ1741" s="294" t="str">
        <f>IF(日報入力!G1741&gt;0,日報入力!E1741*日報入力!AL1741,"")</f>
        <v/>
      </c>
      <c r="AK1741" s="294" t="str">
        <f>IF(日報入力!G1741&gt;0,AI1741-AJ1741,"")</f>
        <v/>
      </c>
      <c r="AL1741" s="292" t="str">
        <f>IF(日報入力!G1741&gt;0,日報入力!E1741*日報入力!AM1741,"")</f>
        <v/>
      </c>
      <c r="AM1741" s="292" t="str">
        <f>IF(日報入力!G1741&gt;0,日報入力!AB1741*日報入力!AM1741,"")</f>
        <v/>
      </c>
      <c r="AN1741" s="68" t="str">
        <f>IF(日報入力!G1741&gt;0,日報入力!C1741,"")</f>
        <v/>
      </c>
      <c r="AO1741" s="68" t="str">
        <f>日報入力!B1741</f>
        <v/>
      </c>
      <c r="AP1741" s="68" t="str">
        <f>IF(日報入力!AQ1741,日報入力!BA1741,"")</f>
        <v/>
      </c>
      <c r="AQ1741" s="68" t="str">
        <f>IF(日報入力!AR1741,日報入力!BB1741,"")</f>
        <v/>
      </c>
      <c r="AR1741" s="68" t="str">
        <f>IF(日報入力!AS1741,"N勤","")</f>
        <v/>
      </c>
      <c r="AS1741" s="295" t="e">
        <f t="shared" si="98"/>
        <v>#VALUE!</v>
      </c>
      <c r="AT1741" s="439" t="str">
        <f>日報入力!AY1741</f>
        <v/>
      </c>
      <c r="AU1741" s="518" t="str">
        <f>IF(日報入力!G1741,G1741*60/E1741,"")</f>
        <v/>
      </c>
      <c r="AV1741" s="528" t="str">
        <f>IF(日報入力!AT1741,日報入力!AT1741,"")</f>
        <v/>
      </c>
      <c r="AW1741" s="529" t="str">
        <f>IF(日報入力!AT1741,AE1741/日報入力!AT1741,"")</f>
        <v/>
      </c>
      <c r="AX1741" s="530" t="e">
        <f>IF(1&lt;日報集計!AT1741,AT1741/(((F1741-I1741-J1741-N1741-O1741)*60)/(E1741)),"")</f>
        <v>#VALUE!</v>
      </c>
      <c r="AY1741" s="664" t="str">
        <f>IF(日報入力!H1741,AT1741/(((F1741-J1741)*60)/E1741),"")</f>
        <v/>
      </c>
      <c r="AZ1741" s="664" t="str">
        <f>IF(日報入力!I1741,AT1741/((G1741*60)/E1741),"")</f>
        <v/>
      </c>
      <c r="BA1741" s="296" t="str">
        <f>IF(日報入力!G1741,G1741/F1741,"")</f>
        <v/>
      </c>
      <c r="BB1741" s="386" t="e">
        <f t="shared" si="99"/>
        <v>#VALUE!</v>
      </c>
      <c r="BC1741" s="386" t="e">
        <f t="shared" si="100"/>
        <v>#VALUE!</v>
      </c>
      <c r="BD1741" s="80">
        <f>日報入力!AU1741</f>
        <v>0</v>
      </c>
      <c r="BE1741" s="534" t="str">
        <f>IF(日報入力!AV1741,日報入力!AV1741,"")</f>
        <v/>
      </c>
      <c r="BF1741" s="534" t="str">
        <f>IF(日報入力!AW1741,日報入力!AW1741,"")</f>
        <v/>
      </c>
      <c r="BG1741" s="398" t="str">
        <f>IF(日報入力!G1741,日報入力!K1741*日報入力!D1741*日報入力!BC1741,"")</f>
        <v/>
      </c>
    </row>
    <row r="1742" spans="1:59" ht="20.25" hidden="1" customHeight="1" x14ac:dyDescent="0.15">
      <c r="A1742" s="302" t="str">
        <f>IF(日報入力!G1742="","",日報入力!G1742)</f>
        <v/>
      </c>
      <c r="B1742" s="291" t="str">
        <f>IF(日報入力!G1742="","",日報入力!H1742)</f>
        <v/>
      </c>
      <c r="C1742" s="291" t="str">
        <f>IF(日報入力!G1742="","",日報入力!I1742)</f>
        <v/>
      </c>
      <c r="D1742" s="291" t="str">
        <f>IF(日報入力!G1742="","",日報入力!J1742)</f>
        <v/>
      </c>
      <c r="E1742" s="291" t="str">
        <f>IF(日報入力!G1742="","",日報入力!K1742)</f>
        <v/>
      </c>
      <c r="F1742" s="291" t="str">
        <f>IF(日報入力!G1742="","",日報入力!L1742)</f>
        <v/>
      </c>
      <c r="G1742" s="291" t="str">
        <f>IF(日報入力!G1742="","",日報入力!L1742-日報入力!O1742-日報入力!P1742-日報入力!Q1742-日報入力!R1742-日報入力!S1742-日報入力!T1742-日報入力!U1742-日報入力!V1742-日報入力!W1742-日報入力!X1742-日報入力!Y1742-日報入力!Z1742)</f>
        <v/>
      </c>
      <c r="H1742" s="291" t="str">
        <f>IF(日報入力!G1742="","",IF(日報入力!M1742&gt;=0,日報入力!M1742*F1742,F1742))</f>
        <v/>
      </c>
      <c r="I1742" s="291" t="str">
        <f>IF(日報入力!G1742="","",日報入力!O1742)</f>
        <v/>
      </c>
      <c r="J1742" s="291" t="str">
        <f>IF(日報入力!G1742="","",日報入力!P1742)</f>
        <v/>
      </c>
      <c r="K1742" s="291" t="str">
        <f>IF(日報入力!G1742="","",日報入力!Q1742)</f>
        <v/>
      </c>
      <c r="L1742" s="291" t="str">
        <f>IF(日報入力!G1742="","",日報入力!R1742)</f>
        <v/>
      </c>
      <c r="M1742" s="291" t="str">
        <f>IF(日報入力!G1742="","",日報入力!S1742)</f>
        <v/>
      </c>
      <c r="N1742" s="291" t="str">
        <f>IF(日報入力!G1742="","",日報入力!T1742)</f>
        <v/>
      </c>
      <c r="O1742" s="291" t="str">
        <f>IF(日報入力!G1742="","",日報入力!U1742)</f>
        <v/>
      </c>
      <c r="P1742" s="291" t="str">
        <f>IF(日報入力!G1742="","",日報入力!V1742)</f>
        <v/>
      </c>
      <c r="Q1742" s="291" t="str">
        <f>IF(日報入力!G1742="","",日報入力!W1742)</f>
        <v/>
      </c>
      <c r="R1742" s="291" t="str">
        <f>IF(日報入力!G1742="","",日報入力!X1742)</f>
        <v/>
      </c>
      <c r="S1742" s="291" t="str">
        <f>IF(日報入力!G1742="","",日報入力!Y1742)</f>
        <v/>
      </c>
      <c r="T1742" s="291" t="str">
        <f>IF(日報入力!G1742="","",日報入力!Z1742)</f>
        <v/>
      </c>
      <c r="U1742" s="291" t="str">
        <f>IF(日報入力!G1742="","",日報入力!AA1742)</f>
        <v/>
      </c>
      <c r="V1742" s="378" t="str">
        <f>IF(日報入力!G1742="","",日報入力!AB1742)</f>
        <v/>
      </c>
      <c r="W1742" s="291" t="str">
        <f>IF(日報入力!G1742="","",日報入力!AC1742)</f>
        <v/>
      </c>
      <c r="X1742" s="291" t="str">
        <f>IF(日報入力!G1742="","",日報入力!AD1742)</f>
        <v/>
      </c>
      <c r="Y1742" s="291" t="str">
        <f>IF(日報入力!G1742="","",日報入力!AE1742)</f>
        <v/>
      </c>
      <c r="Z1742" s="291" t="str">
        <f>IF(日報入力!G1742="","",日報入力!AF1742)</f>
        <v/>
      </c>
      <c r="AA1742" s="291" t="str">
        <f>IF(日報入力!G1742="","",日報入力!AG1742)</f>
        <v/>
      </c>
      <c r="AB1742" s="291" t="str">
        <f>IF(日報入力!G1742="","",日報入力!AH1742)</f>
        <v/>
      </c>
      <c r="AC1742" s="291" t="str">
        <f>IF(日報入力!G1742="","",日報入力!AI1742)</f>
        <v/>
      </c>
      <c r="AD1742" s="291" t="str">
        <f>IF(日報入力!G1742="","",日報入力!AJ1742)</f>
        <v/>
      </c>
      <c r="AE1742" s="292" t="str">
        <f>IF(日報入力!G1742="","",日報入力!E1742)</f>
        <v/>
      </c>
      <c r="AF1742" s="293" t="str">
        <f>IF(日報入力!G1742="","",日報入力!AK1742)</f>
        <v/>
      </c>
      <c r="AG1742" s="293" t="str">
        <f>IF(日報入力!G1742="","",日報入力!AL1742)</f>
        <v/>
      </c>
      <c r="AH1742" s="293" t="str">
        <f>IF(日報入力!G1742="","",日報入力!AM1742)</f>
        <v/>
      </c>
      <c r="AI1742" s="294" t="str">
        <f>IF(日報入力!G1742&gt;0,日報入力!D1742*日報入力!K1742*日報入力!AL1742,"")</f>
        <v/>
      </c>
      <c r="AJ1742" s="294" t="str">
        <f>IF(日報入力!G1742&gt;0,日報入力!E1742*日報入力!AL1742,"")</f>
        <v/>
      </c>
      <c r="AK1742" s="294" t="str">
        <f>IF(日報入力!G1742&gt;0,AI1742-AJ1742,"")</f>
        <v/>
      </c>
      <c r="AL1742" s="292" t="str">
        <f>IF(日報入力!G1742&gt;0,日報入力!E1742*日報入力!AM1742,"")</f>
        <v/>
      </c>
      <c r="AM1742" s="292" t="str">
        <f>IF(日報入力!G1742&gt;0,日報入力!AB1742*日報入力!AM1742,"")</f>
        <v/>
      </c>
      <c r="AN1742" s="68" t="str">
        <f>IF(日報入力!G1742&gt;0,日報入力!C1742,"")</f>
        <v/>
      </c>
      <c r="AO1742" s="68" t="str">
        <f>日報入力!B1742</f>
        <v/>
      </c>
      <c r="AP1742" s="68" t="str">
        <f>IF(日報入力!AQ1742,日報入力!BA1742,"")</f>
        <v/>
      </c>
      <c r="AQ1742" s="68" t="str">
        <f>IF(日報入力!AR1742,日報入力!BB1742,"")</f>
        <v/>
      </c>
      <c r="AR1742" s="68" t="str">
        <f>IF(日報入力!AS1742,"N勤","")</f>
        <v/>
      </c>
      <c r="AS1742" s="295" t="e">
        <f t="shared" si="98"/>
        <v>#VALUE!</v>
      </c>
      <c r="AT1742" s="439" t="str">
        <f>日報入力!AY1742</f>
        <v/>
      </c>
      <c r="AU1742" s="518" t="str">
        <f>IF(日報入力!G1742,G1742*60/E1742,"")</f>
        <v/>
      </c>
      <c r="AV1742" s="528" t="str">
        <f>IF(日報入力!AT1742,日報入力!AT1742,"")</f>
        <v/>
      </c>
      <c r="AW1742" s="529" t="str">
        <f>IF(日報入力!AT1742,AE1742/日報入力!AT1742,"")</f>
        <v/>
      </c>
      <c r="AX1742" s="530" t="e">
        <f>IF(1&lt;日報集計!AT1742,AT1742/(((F1742-I1742-J1742-N1742-O1742)*60)/(E1742)),"")</f>
        <v>#VALUE!</v>
      </c>
      <c r="AY1742" s="664" t="str">
        <f>IF(日報入力!H1742,AT1742/(((F1742-J1742)*60)/E1742),"")</f>
        <v/>
      </c>
      <c r="AZ1742" s="664" t="str">
        <f>IF(日報入力!I1742,AT1742/((G1742*60)/E1742),"")</f>
        <v/>
      </c>
      <c r="BA1742" s="296" t="str">
        <f>IF(日報入力!G1742,G1742/F1742,"")</f>
        <v/>
      </c>
      <c r="BB1742" s="386" t="e">
        <f t="shared" si="99"/>
        <v>#VALUE!</v>
      </c>
      <c r="BC1742" s="386" t="e">
        <f t="shared" si="100"/>
        <v>#VALUE!</v>
      </c>
      <c r="BD1742" s="80">
        <f>日報入力!AU1742</f>
        <v>0</v>
      </c>
      <c r="BE1742" s="534" t="str">
        <f>IF(日報入力!AV1742,日報入力!AV1742,"")</f>
        <v/>
      </c>
      <c r="BF1742" s="534" t="str">
        <f>IF(日報入力!AW1742,日報入力!AW1742,"")</f>
        <v/>
      </c>
      <c r="BG1742" s="398" t="str">
        <f>IF(日報入力!G1742,日報入力!K1742*日報入力!D1742*日報入力!BC1742,"")</f>
        <v/>
      </c>
    </row>
    <row r="1743" spans="1:59" ht="20.25" hidden="1" customHeight="1" x14ac:dyDescent="0.15">
      <c r="A1743" s="302" t="str">
        <f>IF(日報入力!G1743="","",日報入力!G1743)</f>
        <v/>
      </c>
      <c r="B1743" s="291" t="str">
        <f>IF(日報入力!G1743="","",日報入力!H1743)</f>
        <v/>
      </c>
      <c r="C1743" s="291" t="str">
        <f>IF(日報入力!G1743="","",日報入力!I1743)</f>
        <v/>
      </c>
      <c r="D1743" s="291" t="str">
        <f>IF(日報入力!G1743="","",日報入力!J1743)</f>
        <v/>
      </c>
      <c r="E1743" s="291" t="str">
        <f>IF(日報入力!G1743="","",日報入力!K1743)</f>
        <v/>
      </c>
      <c r="F1743" s="291" t="str">
        <f>IF(日報入力!G1743="","",日報入力!L1743)</f>
        <v/>
      </c>
      <c r="G1743" s="291" t="str">
        <f>IF(日報入力!G1743="","",日報入力!L1743-日報入力!O1743-日報入力!P1743-日報入力!Q1743-日報入力!R1743-日報入力!S1743-日報入力!T1743-日報入力!U1743-日報入力!V1743-日報入力!W1743-日報入力!X1743-日報入力!Y1743-日報入力!Z1743)</f>
        <v/>
      </c>
      <c r="H1743" s="291" t="str">
        <f>IF(日報入力!G1743="","",IF(日報入力!M1743&gt;=0,日報入力!M1743*F1743,F1743))</f>
        <v/>
      </c>
      <c r="I1743" s="291" t="str">
        <f>IF(日報入力!G1743="","",日報入力!O1743)</f>
        <v/>
      </c>
      <c r="J1743" s="291" t="str">
        <f>IF(日報入力!G1743="","",日報入力!P1743)</f>
        <v/>
      </c>
      <c r="K1743" s="291" t="str">
        <f>IF(日報入力!G1743="","",日報入力!Q1743)</f>
        <v/>
      </c>
      <c r="L1743" s="291" t="str">
        <f>IF(日報入力!G1743="","",日報入力!R1743)</f>
        <v/>
      </c>
      <c r="M1743" s="291" t="str">
        <f>IF(日報入力!G1743="","",日報入力!S1743)</f>
        <v/>
      </c>
      <c r="N1743" s="291" t="str">
        <f>IF(日報入力!G1743="","",日報入力!T1743)</f>
        <v/>
      </c>
      <c r="O1743" s="291" t="str">
        <f>IF(日報入力!G1743="","",日報入力!U1743)</f>
        <v/>
      </c>
      <c r="P1743" s="291" t="str">
        <f>IF(日報入力!G1743="","",日報入力!V1743)</f>
        <v/>
      </c>
      <c r="Q1743" s="291" t="str">
        <f>IF(日報入力!G1743="","",日報入力!W1743)</f>
        <v/>
      </c>
      <c r="R1743" s="291" t="str">
        <f>IF(日報入力!G1743="","",日報入力!X1743)</f>
        <v/>
      </c>
      <c r="S1743" s="291" t="str">
        <f>IF(日報入力!G1743="","",日報入力!Y1743)</f>
        <v/>
      </c>
      <c r="T1743" s="291" t="str">
        <f>IF(日報入力!G1743="","",日報入力!Z1743)</f>
        <v/>
      </c>
      <c r="U1743" s="291" t="str">
        <f>IF(日報入力!G1743="","",日報入力!AA1743)</f>
        <v/>
      </c>
      <c r="V1743" s="378" t="str">
        <f>IF(日報入力!G1743="","",日報入力!AB1743)</f>
        <v/>
      </c>
      <c r="W1743" s="291" t="str">
        <f>IF(日報入力!G1743="","",日報入力!AC1743)</f>
        <v/>
      </c>
      <c r="X1743" s="291" t="str">
        <f>IF(日報入力!G1743="","",日報入力!AD1743)</f>
        <v/>
      </c>
      <c r="Y1743" s="291" t="str">
        <f>IF(日報入力!G1743="","",日報入力!AE1743)</f>
        <v/>
      </c>
      <c r="Z1743" s="291" t="str">
        <f>IF(日報入力!G1743="","",日報入力!AF1743)</f>
        <v/>
      </c>
      <c r="AA1743" s="291" t="str">
        <f>IF(日報入力!G1743="","",日報入力!AG1743)</f>
        <v/>
      </c>
      <c r="AB1743" s="291" t="str">
        <f>IF(日報入力!G1743="","",日報入力!AH1743)</f>
        <v/>
      </c>
      <c r="AC1743" s="291" t="str">
        <f>IF(日報入力!G1743="","",日報入力!AI1743)</f>
        <v/>
      </c>
      <c r="AD1743" s="291" t="str">
        <f>IF(日報入力!G1743="","",日報入力!AJ1743)</f>
        <v/>
      </c>
      <c r="AE1743" s="292" t="str">
        <f>IF(日報入力!G1743="","",日報入力!E1743)</f>
        <v/>
      </c>
      <c r="AF1743" s="293" t="str">
        <f>IF(日報入力!G1743="","",日報入力!AK1743)</f>
        <v/>
      </c>
      <c r="AG1743" s="293" t="str">
        <f>IF(日報入力!G1743="","",日報入力!AL1743)</f>
        <v/>
      </c>
      <c r="AH1743" s="293" t="str">
        <f>IF(日報入力!G1743="","",日報入力!AM1743)</f>
        <v/>
      </c>
      <c r="AI1743" s="294" t="str">
        <f>IF(日報入力!G1743&gt;0,日報入力!D1743*日報入力!K1743*日報入力!AL1743,"")</f>
        <v/>
      </c>
      <c r="AJ1743" s="294" t="str">
        <f>IF(日報入力!G1743&gt;0,日報入力!E1743*日報入力!AL1743,"")</f>
        <v/>
      </c>
      <c r="AK1743" s="294" t="str">
        <f>IF(日報入力!G1743&gt;0,AI1743-AJ1743,"")</f>
        <v/>
      </c>
      <c r="AL1743" s="292" t="str">
        <f>IF(日報入力!G1743&gt;0,日報入力!E1743*日報入力!AM1743,"")</f>
        <v/>
      </c>
      <c r="AM1743" s="292" t="str">
        <f>IF(日報入力!G1743&gt;0,日報入力!AB1743*日報入力!AM1743,"")</f>
        <v/>
      </c>
      <c r="AN1743" s="68" t="str">
        <f>IF(日報入力!G1743&gt;0,日報入力!C1743,"")</f>
        <v/>
      </c>
      <c r="AO1743" s="68" t="str">
        <f>日報入力!B1743</f>
        <v/>
      </c>
      <c r="AP1743" s="68" t="str">
        <f>IF(日報入力!AQ1743,日報入力!BA1743,"")</f>
        <v/>
      </c>
      <c r="AQ1743" s="68" t="str">
        <f>IF(日報入力!AR1743,日報入力!BB1743,"")</f>
        <v/>
      </c>
      <c r="AR1743" s="68" t="str">
        <f>IF(日報入力!AS1743,"N勤","")</f>
        <v/>
      </c>
      <c r="AS1743" s="295" t="e">
        <f t="shared" si="98"/>
        <v>#VALUE!</v>
      </c>
      <c r="AT1743" s="439" t="str">
        <f>日報入力!AY1743</f>
        <v/>
      </c>
      <c r="AU1743" s="518" t="str">
        <f>IF(日報入力!G1743,G1743*60/E1743,"")</f>
        <v/>
      </c>
      <c r="AV1743" s="528" t="str">
        <f>IF(日報入力!AT1743,日報入力!AT1743,"")</f>
        <v/>
      </c>
      <c r="AW1743" s="529" t="str">
        <f>IF(日報入力!AT1743,AE1743/日報入力!AT1743,"")</f>
        <v/>
      </c>
      <c r="AX1743" s="530" t="e">
        <f>IF(1&lt;日報集計!AT1743,AT1743/(((F1743-I1743-J1743-N1743-O1743)*60)/(E1743)),"")</f>
        <v>#VALUE!</v>
      </c>
      <c r="AY1743" s="664" t="str">
        <f>IF(日報入力!H1743,AT1743/(((F1743-J1743)*60)/E1743),"")</f>
        <v/>
      </c>
      <c r="AZ1743" s="664" t="str">
        <f>IF(日報入力!I1743,AT1743/((G1743*60)/E1743),"")</f>
        <v/>
      </c>
      <c r="BA1743" s="296" t="str">
        <f>IF(日報入力!G1743,G1743/F1743,"")</f>
        <v/>
      </c>
      <c r="BB1743" s="386" t="e">
        <f t="shared" si="99"/>
        <v>#VALUE!</v>
      </c>
      <c r="BC1743" s="386" t="e">
        <f t="shared" si="100"/>
        <v>#VALUE!</v>
      </c>
      <c r="BD1743" s="80">
        <f>日報入力!AU1743</f>
        <v>0</v>
      </c>
      <c r="BE1743" s="534" t="str">
        <f>IF(日報入力!AV1743,日報入力!AV1743,"")</f>
        <v/>
      </c>
      <c r="BF1743" s="534" t="str">
        <f>IF(日報入力!AW1743,日報入力!AW1743,"")</f>
        <v/>
      </c>
      <c r="BG1743" s="398" t="str">
        <f>IF(日報入力!G1743,日報入力!K1743*日報入力!D1743*日報入力!BC1743,"")</f>
        <v/>
      </c>
    </row>
    <row r="1744" spans="1:59" ht="20.25" hidden="1" customHeight="1" x14ac:dyDescent="0.15">
      <c r="A1744" s="302" t="str">
        <f>IF(日報入力!G1744="","",日報入力!G1744)</f>
        <v/>
      </c>
      <c r="B1744" s="291" t="str">
        <f>IF(日報入力!G1744="","",日報入力!H1744)</f>
        <v/>
      </c>
      <c r="C1744" s="291" t="str">
        <f>IF(日報入力!G1744="","",日報入力!I1744)</f>
        <v/>
      </c>
      <c r="D1744" s="291" t="str">
        <f>IF(日報入力!G1744="","",日報入力!J1744)</f>
        <v/>
      </c>
      <c r="E1744" s="291" t="str">
        <f>IF(日報入力!G1744="","",日報入力!K1744)</f>
        <v/>
      </c>
      <c r="F1744" s="291" t="str">
        <f>IF(日報入力!G1744="","",日報入力!L1744)</f>
        <v/>
      </c>
      <c r="G1744" s="291" t="str">
        <f>IF(日報入力!G1744="","",日報入力!L1744-日報入力!O1744-日報入力!P1744-日報入力!Q1744-日報入力!R1744-日報入力!S1744-日報入力!T1744-日報入力!U1744-日報入力!V1744-日報入力!W1744-日報入力!X1744-日報入力!Y1744-日報入力!Z1744)</f>
        <v/>
      </c>
      <c r="H1744" s="291" t="str">
        <f>IF(日報入力!G1744="","",IF(日報入力!M1744&gt;=0,日報入力!M1744*F1744,F1744))</f>
        <v/>
      </c>
      <c r="I1744" s="291" t="str">
        <f>IF(日報入力!G1744="","",日報入力!O1744)</f>
        <v/>
      </c>
      <c r="J1744" s="291" t="str">
        <f>IF(日報入力!G1744="","",日報入力!P1744)</f>
        <v/>
      </c>
      <c r="K1744" s="291" t="str">
        <f>IF(日報入力!G1744="","",日報入力!Q1744)</f>
        <v/>
      </c>
      <c r="L1744" s="291" t="str">
        <f>IF(日報入力!G1744="","",日報入力!R1744)</f>
        <v/>
      </c>
      <c r="M1744" s="291" t="str">
        <f>IF(日報入力!G1744="","",日報入力!S1744)</f>
        <v/>
      </c>
      <c r="N1744" s="291" t="str">
        <f>IF(日報入力!G1744="","",日報入力!T1744)</f>
        <v/>
      </c>
      <c r="O1744" s="291" t="str">
        <f>IF(日報入力!G1744="","",日報入力!U1744)</f>
        <v/>
      </c>
      <c r="P1744" s="291" t="str">
        <f>IF(日報入力!G1744="","",日報入力!V1744)</f>
        <v/>
      </c>
      <c r="Q1744" s="291" t="str">
        <f>IF(日報入力!G1744="","",日報入力!W1744)</f>
        <v/>
      </c>
      <c r="R1744" s="291" t="str">
        <f>IF(日報入力!G1744="","",日報入力!X1744)</f>
        <v/>
      </c>
      <c r="S1744" s="291" t="str">
        <f>IF(日報入力!G1744="","",日報入力!Y1744)</f>
        <v/>
      </c>
      <c r="T1744" s="291" t="str">
        <f>IF(日報入力!G1744="","",日報入力!Z1744)</f>
        <v/>
      </c>
      <c r="U1744" s="291" t="str">
        <f>IF(日報入力!G1744="","",日報入力!AA1744)</f>
        <v/>
      </c>
      <c r="V1744" s="378" t="str">
        <f>IF(日報入力!G1744="","",日報入力!AB1744)</f>
        <v/>
      </c>
      <c r="W1744" s="291" t="str">
        <f>IF(日報入力!G1744="","",日報入力!AC1744)</f>
        <v/>
      </c>
      <c r="X1744" s="291" t="str">
        <f>IF(日報入力!G1744="","",日報入力!AD1744)</f>
        <v/>
      </c>
      <c r="Y1744" s="291" t="str">
        <f>IF(日報入力!G1744="","",日報入力!AE1744)</f>
        <v/>
      </c>
      <c r="Z1744" s="291" t="str">
        <f>IF(日報入力!G1744="","",日報入力!AF1744)</f>
        <v/>
      </c>
      <c r="AA1744" s="291" t="str">
        <f>IF(日報入力!G1744="","",日報入力!AG1744)</f>
        <v/>
      </c>
      <c r="AB1744" s="291" t="str">
        <f>IF(日報入力!G1744="","",日報入力!AH1744)</f>
        <v/>
      </c>
      <c r="AC1744" s="291" t="str">
        <f>IF(日報入力!G1744="","",日報入力!AI1744)</f>
        <v/>
      </c>
      <c r="AD1744" s="291" t="str">
        <f>IF(日報入力!G1744="","",日報入力!AJ1744)</f>
        <v/>
      </c>
      <c r="AE1744" s="292" t="str">
        <f>IF(日報入力!G1744="","",日報入力!E1744)</f>
        <v/>
      </c>
      <c r="AF1744" s="293" t="str">
        <f>IF(日報入力!G1744="","",日報入力!AK1744)</f>
        <v/>
      </c>
      <c r="AG1744" s="293" t="str">
        <f>IF(日報入力!G1744="","",日報入力!AL1744)</f>
        <v/>
      </c>
      <c r="AH1744" s="293" t="str">
        <f>IF(日報入力!G1744="","",日報入力!AM1744)</f>
        <v/>
      </c>
      <c r="AI1744" s="294" t="str">
        <f>IF(日報入力!G1744&gt;0,日報入力!D1744*日報入力!K1744*日報入力!AL1744,"")</f>
        <v/>
      </c>
      <c r="AJ1744" s="294" t="str">
        <f>IF(日報入力!G1744&gt;0,日報入力!E1744*日報入力!AL1744,"")</f>
        <v/>
      </c>
      <c r="AK1744" s="294" t="str">
        <f>IF(日報入力!G1744&gt;0,AI1744-AJ1744,"")</f>
        <v/>
      </c>
      <c r="AL1744" s="292" t="str">
        <f>IF(日報入力!G1744&gt;0,日報入力!E1744*日報入力!AM1744,"")</f>
        <v/>
      </c>
      <c r="AM1744" s="292" t="str">
        <f>IF(日報入力!G1744&gt;0,日報入力!AB1744*日報入力!AM1744,"")</f>
        <v/>
      </c>
      <c r="AN1744" s="68" t="str">
        <f>IF(日報入力!G1744&gt;0,日報入力!C1744,"")</f>
        <v/>
      </c>
      <c r="AO1744" s="68" t="str">
        <f>日報入力!B1744</f>
        <v/>
      </c>
      <c r="AP1744" s="68" t="str">
        <f>IF(日報入力!AQ1744,日報入力!BA1744,"")</f>
        <v/>
      </c>
      <c r="AQ1744" s="68" t="str">
        <f>IF(日報入力!AR1744,日報入力!BB1744,"")</f>
        <v/>
      </c>
      <c r="AR1744" s="68" t="str">
        <f>IF(日報入力!AS1744,"N勤","")</f>
        <v/>
      </c>
      <c r="AS1744" s="295" t="e">
        <f t="shared" si="98"/>
        <v>#VALUE!</v>
      </c>
      <c r="AT1744" s="439" t="str">
        <f>日報入力!AY1744</f>
        <v/>
      </c>
      <c r="AU1744" s="518" t="str">
        <f>IF(日報入力!G1744,G1744*60/E1744,"")</f>
        <v/>
      </c>
      <c r="AV1744" s="528" t="str">
        <f>IF(日報入力!AT1744,日報入力!AT1744,"")</f>
        <v/>
      </c>
      <c r="AW1744" s="529" t="str">
        <f>IF(日報入力!AT1744,AE1744/日報入力!AT1744,"")</f>
        <v/>
      </c>
      <c r="AX1744" s="530" t="e">
        <f>IF(1&lt;日報集計!AT1744,AT1744/(((F1744-I1744-J1744-N1744-O1744)*60)/(E1744)),"")</f>
        <v>#VALUE!</v>
      </c>
      <c r="AY1744" s="664" t="str">
        <f>IF(日報入力!H1744,AT1744/(((F1744-J1744)*60)/E1744),"")</f>
        <v/>
      </c>
      <c r="AZ1744" s="664" t="str">
        <f>IF(日報入力!I1744,AT1744/((G1744*60)/E1744),"")</f>
        <v/>
      </c>
      <c r="BA1744" s="296" t="str">
        <f>IF(日報入力!G1744,G1744/F1744,"")</f>
        <v/>
      </c>
      <c r="BB1744" s="386" t="e">
        <f t="shared" si="99"/>
        <v>#VALUE!</v>
      </c>
      <c r="BC1744" s="386" t="e">
        <f t="shared" si="100"/>
        <v>#VALUE!</v>
      </c>
      <c r="BD1744" s="80">
        <f>日報入力!AU1744</f>
        <v>0</v>
      </c>
      <c r="BE1744" s="534" t="str">
        <f>IF(日報入力!AV1744,日報入力!AV1744,"")</f>
        <v/>
      </c>
      <c r="BF1744" s="534" t="str">
        <f>IF(日報入力!AW1744,日報入力!AW1744,"")</f>
        <v/>
      </c>
      <c r="BG1744" s="398" t="str">
        <f>IF(日報入力!G1744,日報入力!K1744*日報入力!D1744*日報入力!BC1744,"")</f>
        <v/>
      </c>
    </row>
    <row r="1745" spans="1:68" ht="20.25" hidden="1" customHeight="1" x14ac:dyDescent="0.15">
      <c r="A1745" s="302" t="str">
        <f>IF(日報入力!G1745="","",日報入力!G1745)</f>
        <v/>
      </c>
      <c r="B1745" s="291" t="str">
        <f>IF(日報入力!G1745="","",日報入力!H1745)</f>
        <v/>
      </c>
      <c r="C1745" s="291" t="str">
        <f>IF(日報入力!G1745="","",日報入力!I1745)</f>
        <v/>
      </c>
      <c r="D1745" s="291" t="str">
        <f>IF(日報入力!G1745="","",日報入力!J1745)</f>
        <v/>
      </c>
      <c r="E1745" s="291" t="str">
        <f>IF(日報入力!G1745="","",日報入力!K1745)</f>
        <v/>
      </c>
      <c r="F1745" s="291" t="str">
        <f>IF(日報入力!G1745="","",日報入力!L1745)</f>
        <v/>
      </c>
      <c r="G1745" s="291" t="str">
        <f>IF(日報入力!G1745="","",日報入力!L1745-日報入力!O1745-日報入力!P1745-日報入力!Q1745-日報入力!R1745-日報入力!S1745-日報入力!T1745-日報入力!U1745-日報入力!V1745-日報入力!W1745-日報入力!X1745-日報入力!Y1745-日報入力!Z1745)</f>
        <v/>
      </c>
      <c r="H1745" s="291" t="str">
        <f>IF(日報入力!G1745="","",IF(日報入力!M1745&gt;=0,日報入力!M1745*F1745,F1745))</f>
        <v/>
      </c>
      <c r="I1745" s="291" t="str">
        <f>IF(日報入力!G1745="","",日報入力!O1745)</f>
        <v/>
      </c>
      <c r="J1745" s="291" t="str">
        <f>IF(日報入力!G1745="","",日報入力!P1745)</f>
        <v/>
      </c>
      <c r="K1745" s="291" t="str">
        <f>IF(日報入力!G1745="","",日報入力!Q1745)</f>
        <v/>
      </c>
      <c r="L1745" s="291" t="str">
        <f>IF(日報入力!G1745="","",日報入力!R1745)</f>
        <v/>
      </c>
      <c r="M1745" s="291" t="str">
        <f>IF(日報入力!G1745="","",日報入力!S1745)</f>
        <v/>
      </c>
      <c r="N1745" s="291" t="str">
        <f>IF(日報入力!G1745="","",日報入力!T1745)</f>
        <v/>
      </c>
      <c r="O1745" s="291" t="str">
        <f>IF(日報入力!G1745="","",日報入力!U1745)</f>
        <v/>
      </c>
      <c r="P1745" s="291" t="str">
        <f>IF(日報入力!G1745="","",日報入力!V1745)</f>
        <v/>
      </c>
      <c r="Q1745" s="291" t="str">
        <f>IF(日報入力!G1745="","",日報入力!W1745)</f>
        <v/>
      </c>
      <c r="R1745" s="291" t="str">
        <f>IF(日報入力!G1745="","",日報入力!X1745)</f>
        <v/>
      </c>
      <c r="S1745" s="291" t="str">
        <f>IF(日報入力!G1745="","",日報入力!Y1745)</f>
        <v/>
      </c>
      <c r="T1745" s="291" t="str">
        <f>IF(日報入力!G1745="","",日報入力!Z1745)</f>
        <v/>
      </c>
      <c r="U1745" s="291" t="str">
        <f>IF(日報入力!G1745="","",日報入力!AA1745)</f>
        <v/>
      </c>
      <c r="V1745" s="378" t="str">
        <f>IF(日報入力!G1745="","",日報入力!AB1745)</f>
        <v/>
      </c>
      <c r="W1745" s="291" t="str">
        <f>IF(日報入力!G1745="","",日報入力!AC1745)</f>
        <v/>
      </c>
      <c r="X1745" s="291" t="str">
        <f>IF(日報入力!G1745="","",日報入力!AD1745)</f>
        <v/>
      </c>
      <c r="Y1745" s="291" t="str">
        <f>IF(日報入力!G1745="","",日報入力!AE1745)</f>
        <v/>
      </c>
      <c r="Z1745" s="291" t="str">
        <f>IF(日報入力!G1745="","",日報入力!AF1745)</f>
        <v/>
      </c>
      <c r="AA1745" s="291" t="str">
        <f>IF(日報入力!G1745="","",日報入力!AG1745)</f>
        <v/>
      </c>
      <c r="AB1745" s="291" t="str">
        <f>IF(日報入力!G1745="","",日報入力!AH1745)</f>
        <v/>
      </c>
      <c r="AC1745" s="291" t="str">
        <f>IF(日報入力!G1745="","",日報入力!AI1745)</f>
        <v/>
      </c>
      <c r="AD1745" s="291" t="str">
        <f>IF(日報入力!G1745="","",日報入力!AJ1745)</f>
        <v/>
      </c>
      <c r="AE1745" s="292" t="str">
        <f>IF(日報入力!G1745="","",日報入力!E1745)</f>
        <v/>
      </c>
      <c r="AF1745" s="293" t="str">
        <f>IF(日報入力!G1745="","",日報入力!AK1745)</f>
        <v/>
      </c>
      <c r="AG1745" s="293" t="str">
        <f>IF(日報入力!G1745="","",日報入力!AL1745)</f>
        <v/>
      </c>
      <c r="AH1745" s="293" t="str">
        <f>IF(日報入力!G1745="","",日報入力!AM1745)</f>
        <v/>
      </c>
      <c r="AI1745" s="294" t="str">
        <f>IF(日報入力!G1745&gt;0,日報入力!D1745*日報入力!K1745*日報入力!AL1745,"")</f>
        <v/>
      </c>
      <c r="AJ1745" s="294" t="str">
        <f>IF(日報入力!G1745&gt;0,日報入力!E1745*日報入力!AL1745,"")</f>
        <v/>
      </c>
      <c r="AK1745" s="294" t="str">
        <f>IF(日報入力!G1745&gt;0,AI1745-AJ1745,"")</f>
        <v/>
      </c>
      <c r="AL1745" s="292" t="str">
        <f>IF(日報入力!G1745&gt;0,日報入力!E1745*日報入力!AM1745,"")</f>
        <v/>
      </c>
      <c r="AM1745" s="292" t="str">
        <f>IF(日報入力!G1745&gt;0,日報入力!AB1745*日報入力!AM1745,"")</f>
        <v/>
      </c>
      <c r="AN1745" s="68" t="str">
        <f>IF(日報入力!G1745&gt;0,日報入力!C1745,"")</f>
        <v/>
      </c>
      <c r="AO1745" s="68" t="str">
        <f>日報入力!B1745</f>
        <v/>
      </c>
      <c r="AP1745" s="68" t="str">
        <f>IF(日報入力!AQ1745,日報入力!BA1745,"")</f>
        <v/>
      </c>
      <c r="AQ1745" s="68" t="str">
        <f>IF(日報入力!AR1745,日報入力!BB1745,"")</f>
        <v/>
      </c>
      <c r="AR1745" s="68" t="str">
        <f>IF(日報入力!AS1745,"N勤","")</f>
        <v/>
      </c>
      <c r="AS1745" s="295" t="e">
        <f t="shared" si="98"/>
        <v>#VALUE!</v>
      </c>
      <c r="AT1745" s="439" t="str">
        <f>日報入力!AY1745</f>
        <v/>
      </c>
      <c r="AU1745" s="518" t="str">
        <f>IF(日報入力!G1745,G1745*60/E1745,"")</f>
        <v/>
      </c>
      <c r="AV1745" s="528" t="str">
        <f>IF(日報入力!AT1745,日報入力!AT1745,"")</f>
        <v/>
      </c>
      <c r="AW1745" s="529" t="str">
        <f>IF(日報入力!AT1745,AE1745/日報入力!AT1745,"")</f>
        <v/>
      </c>
      <c r="AX1745" s="530" t="e">
        <f>IF(1&lt;日報集計!AT1745,AT1745/(((F1745-I1745-J1745-N1745-O1745)*60)/(E1745)),"")</f>
        <v>#VALUE!</v>
      </c>
      <c r="AY1745" s="664" t="str">
        <f>IF(日報入力!H1745,AT1745/(((F1745-J1745)*60)/E1745),"")</f>
        <v/>
      </c>
      <c r="AZ1745" s="664" t="str">
        <f>IF(日報入力!I1745,AT1745/((G1745*60)/E1745),"")</f>
        <v/>
      </c>
      <c r="BA1745" s="296" t="str">
        <f>IF(日報入力!G1745,G1745/F1745,"")</f>
        <v/>
      </c>
      <c r="BB1745" s="386" t="e">
        <f t="shared" si="99"/>
        <v>#VALUE!</v>
      </c>
      <c r="BC1745" s="386" t="e">
        <f t="shared" si="100"/>
        <v>#VALUE!</v>
      </c>
      <c r="BD1745" s="80">
        <f>日報入力!AU1745</f>
        <v>0</v>
      </c>
      <c r="BE1745" s="534" t="str">
        <f>IF(日報入力!AV1745,日報入力!AV1745,"")</f>
        <v/>
      </c>
      <c r="BF1745" s="534" t="str">
        <f>IF(日報入力!AW1745,日報入力!AW1745,"")</f>
        <v/>
      </c>
      <c r="BG1745" s="398" t="str">
        <f>IF(日報入力!G1745,日報入力!K1745*日報入力!D1745*日報入力!BC1745,"")</f>
        <v/>
      </c>
    </row>
    <row r="1746" spans="1:68" ht="20.25" customHeight="1" thickBot="1" x14ac:dyDescent="0.2">
      <c r="A1746" s="26"/>
      <c r="B1746" s="27"/>
      <c r="C1746" s="28"/>
      <c r="D1746" s="28"/>
      <c r="E1746" s="27"/>
      <c r="F1746" s="28"/>
      <c r="G1746" s="28"/>
      <c r="H1746" s="28"/>
      <c r="I1746" s="28"/>
      <c r="J1746" s="28"/>
      <c r="K1746" s="28"/>
      <c r="L1746" s="28"/>
      <c r="M1746" s="28"/>
      <c r="N1746" s="28"/>
      <c r="O1746" s="28"/>
      <c r="P1746" s="28"/>
      <c r="Q1746" s="28"/>
      <c r="R1746" s="28"/>
      <c r="S1746" s="28"/>
      <c r="T1746" s="28"/>
      <c r="U1746" s="28"/>
      <c r="V1746" s="28"/>
      <c r="W1746" s="28"/>
      <c r="X1746" s="28"/>
      <c r="Y1746" s="29"/>
    </row>
    <row r="1747" spans="1:68" ht="20.25" customHeight="1" x14ac:dyDescent="0.15">
      <c r="A1747" s="1328" t="s">
        <v>50</v>
      </c>
      <c r="B1747" s="1329"/>
      <c r="C1747" s="1329"/>
      <c r="D1747" s="1329"/>
      <c r="E1747" s="379">
        <f t="shared" ref="E1747:AM1747" si="101">SUBTOTAL(9,E5:E1737)</f>
        <v>1616</v>
      </c>
      <c r="F1747" s="379">
        <f t="shared" si="101"/>
        <v>4795</v>
      </c>
      <c r="G1747" s="379">
        <f t="shared" si="101"/>
        <v>4310</v>
      </c>
      <c r="H1747" s="379">
        <f t="shared" si="101"/>
        <v>2895.25</v>
      </c>
      <c r="I1747" s="380">
        <f t="shared" si="101"/>
        <v>70</v>
      </c>
      <c r="J1747" s="380">
        <f t="shared" si="101"/>
        <v>120</v>
      </c>
      <c r="K1747" s="380">
        <f t="shared" si="101"/>
        <v>25</v>
      </c>
      <c r="L1747" s="380">
        <f t="shared" si="101"/>
        <v>35</v>
      </c>
      <c r="M1747" s="380">
        <f t="shared" si="101"/>
        <v>70</v>
      </c>
      <c r="N1747" s="380">
        <f t="shared" si="101"/>
        <v>50</v>
      </c>
      <c r="O1747" s="380">
        <f t="shared" si="101"/>
        <v>80</v>
      </c>
      <c r="P1747" s="380">
        <f t="shared" si="101"/>
        <v>15</v>
      </c>
      <c r="Q1747" s="380">
        <f t="shared" si="101"/>
        <v>0</v>
      </c>
      <c r="R1747" s="380">
        <f t="shared" si="101"/>
        <v>0</v>
      </c>
      <c r="S1747" s="380">
        <f t="shared" si="101"/>
        <v>0</v>
      </c>
      <c r="T1747" s="380">
        <f t="shared" si="101"/>
        <v>20</v>
      </c>
      <c r="U1747" s="380">
        <f t="shared" si="101"/>
        <v>0</v>
      </c>
      <c r="V1747" s="380">
        <f t="shared" si="101"/>
        <v>86</v>
      </c>
      <c r="W1747" s="380">
        <f t="shared" si="101"/>
        <v>0</v>
      </c>
      <c r="X1747" s="380">
        <f t="shared" si="101"/>
        <v>0</v>
      </c>
      <c r="Y1747" s="380">
        <f t="shared" si="101"/>
        <v>4</v>
      </c>
      <c r="Z1747" s="380">
        <f t="shared" si="101"/>
        <v>10</v>
      </c>
      <c r="AA1747" s="380">
        <f t="shared" si="101"/>
        <v>2</v>
      </c>
      <c r="AB1747" s="380">
        <f t="shared" si="101"/>
        <v>61</v>
      </c>
      <c r="AC1747" s="380">
        <f t="shared" si="101"/>
        <v>8</v>
      </c>
      <c r="AD1747" s="381">
        <f t="shared" si="101"/>
        <v>1</v>
      </c>
      <c r="AE1747" s="304">
        <f t="shared" si="101"/>
        <v>3164</v>
      </c>
      <c r="AF1747" s="304">
        <f t="shared" si="101"/>
        <v>0</v>
      </c>
      <c r="AG1747" s="304">
        <f t="shared" si="101"/>
        <v>66.539000000000001</v>
      </c>
      <c r="AH1747" s="304">
        <f t="shared" si="101"/>
        <v>5736.9</v>
      </c>
      <c r="AI1747" s="304">
        <f t="shared" si="101"/>
        <v>5383.8379999999988</v>
      </c>
      <c r="AJ1747" s="304">
        <f>SUBTOTAL(9,AJ5:AJ1737)</f>
        <v>5313.9609999999993</v>
      </c>
      <c r="AK1747" s="304">
        <f t="shared" si="101"/>
        <v>69.87700000000001</v>
      </c>
      <c r="AL1747" s="432">
        <f>SUBTOTAL(9,AL5:AL1737)</f>
        <v>499972.8</v>
      </c>
      <c r="AM1747" s="381">
        <f t="shared" si="101"/>
        <v>9345.6</v>
      </c>
      <c r="AN1747" s="305"/>
      <c r="AO1747" s="305"/>
      <c r="AP1747" s="305"/>
      <c r="AQ1747" s="305"/>
      <c r="AR1747" s="305"/>
      <c r="AS1747" s="706">
        <f>AM1747/(AM1747+AL1747)</f>
        <v>1.834922908734497E-2</v>
      </c>
      <c r="AU1747" s="440">
        <f>G1747*60/E1747</f>
        <v>160.02475247524754</v>
      </c>
      <c r="AV1747" s="381"/>
      <c r="AW1747" s="531" t="e">
        <f>SUBTOTAL(101,AW5:AW1746)</f>
        <v>#DIV/0!</v>
      </c>
      <c r="AX1747" s="531" t="e">
        <f>SUBTOTAL(101,AX5:AX1746)</f>
        <v>#DIV/0!</v>
      </c>
      <c r="BB1747" s="446">
        <f>AL1747/F1747*60</f>
        <v>6256.1768508863397</v>
      </c>
      <c r="BC1747" s="744">
        <f>AL1747/H1747*60</f>
        <v>10361.235817286935</v>
      </c>
      <c r="BD1747" s="745" t="s">
        <v>1561</v>
      </c>
      <c r="BG1747" s="635">
        <f>SUBTOTAL(9,BG5:BG1737)</f>
        <v>38.49</v>
      </c>
    </row>
    <row r="1748" spans="1:68" ht="20.25" customHeight="1" thickBot="1" x14ac:dyDescent="0.2">
      <c r="A1748" s="1333" t="s">
        <v>51</v>
      </c>
      <c r="B1748" s="1334"/>
      <c r="C1748" s="1334"/>
      <c r="D1748" s="1334"/>
      <c r="E1748" s="24"/>
      <c r="F1748" s="24">
        <f>F1747/60</f>
        <v>79.916666666666671</v>
      </c>
      <c r="G1748" s="24">
        <f>G1747/60</f>
        <v>71.833333333333329</v>
      </c>
      <c r="H1748" s="24">
        <f>H1747/60</f>
        <v>48.25416666666667</v>
      </c>
      <c r="I1748" s="24">
        <f>I1747/60</f>
        <v>1.1666666666666667</v>
      </c>
      <c r="J1748" s="24">
        <f>J1747/60</f>
        <v>2</v>
      </c>
      <c r="K1748" s="24">
        <f t="shared" ref="K1748:Q1748" si="102">K1747/60</f>
        <v>0.41666666666666669</v>
      </c>
      <c r="L1748" s="24">
        <f t="shared" si="102"/>
        <v>0.58333333333333337</v>
      </c>
      <c r="M1748" s="24">
        <f t="shared" si="102"/>
        <v>1.1666666666666667</v>
      </c>
      <c r="N1748" s="24">
        <f t="shared" si="102"/>
        <v>0.83333333333333337</v>
      </c>
      <c r="O1748" s="24">
        <f t="shared" si="102"/>
        <v>1.3333333333333333</v>
      </c>
      <c r="P1748" s="24">
        <f t="shared" si="102"/>
        <v>0.25</v>
      </c>
      <c r="Q1748" s="24">
        <f t="shared" si="102"/>
        <v>0</v>
      </c>
      <c r="R1748" s="24">
        <f>R1747/60</f>
        <v>0</v>
      </c>
      <c r="S1748" s="24">
        <f>S1747/60</f>
        <v>0</v>
      </c>
      <c r="T1748" s="24">
        <f>T1747/60</f>
        <v>0.33333333333333331</v>
      </c>
      <c r="U1748" s="24"/>
      <c r="V1748" s="24"/>
      <c r="W1748" s="24"/>
      <c r="X1748" s="24"/>
      <c r="Y1748" s="24"/>
      <c r="Z1748" s="24"/>
      <c r="AA1748" s="24"/>
      <c r="AB1748" s="24"/>
      <c r="AC1748" s="24"/>
      <c r="AD1748" s="25"/>
      <c r="AS1748" s="449"/>
      <c r="BB1748" s="746" t="s">
        <v>1560</v>
      </c>
      <c r="BC1748" s="747">
        <f>BC1747*7.75*21*0.85/10000</f>
        <v>143.33474598739315</v>
      </c>
      <c r="BD1748" s="745" t="s">
        <v>1562</v>
      </c>
    </row>
    <row r="1749" spans="1:68" ht="20.25" customHeight="1" thickBot="1" x14ac:dyDescent="0.2">
      <c r="A1749" s="505"/>
      <c r="B1749" s="505"/>
      <c r="C1749" s="505"/>
      <c r="D1749" s="505"/>
      <c r="E1749" s="28"/>
      <c r="F1749" s="28"/>
      <c r="G1749" s="28"/>
      <c r="H1749" s="28"/>
      <c r="I1749" s="28"/>
      <c r="J1749" s="28"/>
      <c r="K1749" s="28"/>
      <c r="L1749" s="28"/>
      <c r="M1749" s="28"/>
      <c r="N1749" s="28"/>
      <c r="O1749" s="28"/>
      <c r="P1749" s="666"/>
      <c r="Q1749" s="666"/>
      <c r="R1749" s="666"/>
      <c r="S1749" s="666"/>
      <c r="T1749" s="28"/>
      <c r="U1749" s="28"/>
      <c r="V1749" s="28"/>
      <c r="W1749" s="28"/>
      <c r="X1749" s="28"/>
      <c r="Y1749" s="28"/>
      <c r="Z1749" s="28"/>
      <c r="AA1749" s="28"/>
      <c r="AB1749" s="28"/>
      <c r="AC1749" s="28"/>
      <c r="AD1749" s="28"/>
      <c r="AS1749" s="449"/>
      <c r="BB1749" s="437"/>
      <c r="BC1749" s="437"/>
    </row>
    <row r="1750" spans="1:68" ht="20.25" customHeight="1" thickTop="1" x14ac:dyDescent="0.25">
      <c r="A1750" s="510"/>
      <c r="B1750" s="507"/>
      <c r="C1750" s="487"/>
      <c r="D1750" s="487"/>
      <c r="E1750" s="487"/>
      <c r="F1750" s="487"/>
      <c r="G1750" s="487"/>
      <c r="H1750" s="487"/>
      <c r="I1750" s="487"/>
      <c r="J1750" s="487"/>
      <c r="K1750" s="487"/>
      <c r="L1750" s="487"/>
      <c r="M1750" s="488"/>
      <c r="N1750" s="1335"/>
      <c r="O1750" s="1335"/>
      <c r="R1750" s="17"/>
      <c r="S1750" s="17"/>
      <c r="T1750" s="1335"/>
      <c r="U1750" s="1336"/>
      <c r="V1750" s="18"/>
      <c r="W1750" s="581" t="s">
        <v>1130</v>
      </c>
      <c r="X1750" s="582"/>
      <c r="Y1750" s="582"/>
      <c r="Z1750" s="583"/>
      <c r="AA1750" s="583"/>
      <c r="AB1750" s="583"/>
      <c r="AC1750" s="583"/>
      <c r="AD1750" s="584"/>
      <c r="AE1750" s="584"/>
      <c r="AF1750" s="584"/>
      <c r="AG1750" s="584"/>
      <c r="AH1750" s="584"/>
      <c r="AI1750" s="18"/>
      <c r="AJ1750" s="583"/>
      <c r="AL1750" s="583"/>
      <c r="AM1750" s="766"/>
      <c r="AN1750" s="751"/>
      <c r="AO1750" s="758"/>
      <c r="AP1750" s="758"/>
      <c r="AQ1750" s="758"/>
      <c r="AR1750" s="758"/>
      <c r="AS1750" s="759"/>
      <c r="AT1750" s="750"/>
      <c r="AU1750" s="750"/>
      <c r="AV1750" s="743"/>
      <c r="AW1750" s="743"/>
      <c r="AX1750" s="752"/>
      <c r="AY1750" s="583"/>
      <c r="AZ1750" s="743"/>
      <c r="BA1750" s="583"/>
      <c r="BB1750" s="583"/>
      <c r="BC1750" s="583"/>
      <c r="BE1750" s="583"/>
      <c r="BF1750" s="583"/>
      <c r="BG1750" s="583"/>
      <c r="BH1750" s="583"/>
      <c r="BI1750" s="583"/>
      <c r="BJ1750" s="583"/>
      <c r="BK1750" s="583"/>
      <c r="BL1750" s="583"/>
      <c r="BM1750" s="583"/>
      <c r="BN1750" s="583"/>
      <c r="BO1750" s="583"/>
    </row>
    <row r="1751" spans="1:68" s="31" customFormat="1" ht="20.25" customHeight="1" x14ac:dyDescent="0.25">
      <c r="A1751" s="510"/>
      <c r="B1751" s="508"/>
      <c r="C1751" s="476" t="s">
        <v>1944</v>
      </c>
      <c r="D1751" s="28"/>
      <c r="E1751" s="28"/>
      <c r="F1751" s="28"/>
      <c r="G1751" s="28"/>
      <c r="H1751" s="28"/>
      <c r="I1751" s="28"/>
      <c r="J1751" s="28"/>
      <c r="K1751" s="28"/>
      <c r="L1751" s="28"/>
      <c r="N1751" s="1339">
        <v>2.4199999999999999E-2</v>
      </c>
      <c r="O1751" s="1340"/>
      <c r="P1751" s="1339"/>
      <c r="Q1751" s="1339"/>
      <c r="R1751" s="1339"/>
      <c r="S1751" s="1339"/>
      <c r="T1751" s="1339"/>
      <c r="U1751" s="513"/>
      <c r="V1751" s="30"/>
      <c r="W1751" s="585"/>
      <c r="X1751" s="583" t="s">
        <v>1942</v>
      </c>
      <c r="Y1751" s="586"/>
      <c r="Z1751" s="586"/>
      <c r="AA1751" s="586"/>
      <c r="AB1751" s="586"/>
      <c r="AC1751" s="765"/>
      <c r="AD1751" s="586"/>
      <c r="AE1751" s="588">
        <v>2.76E-2</v>
      </c>
      <c r="AF1751" s="586"/>
      <c r="AG1751" s="586"/>
      <c r="AH1751" s="588"/>
      <c r="AI1751" s="579"/>
      <c r="AJ1751" s="588"/>
      <c r="AL1751" s="588"/>
      <c r="AM1751" s="753"/>
      <c r="AN1751" s="760" t="s">
        <v>1569</v>
      </c>
      <c r="AO1751" s="763"/>
      <c r="AP1751" s="763"/>
      <c r="AQ1751" s="762" t="s">
        <v>1574</v>
      </c>
      <c r="AR1751" s="763"/>
      <c r="AS1751" s="767"/>
      <c r="AT1751" s="1298">
        <v>125</v>
      </c>
      <c r="AU1751" s="1298"/>
      <c r="AV1751" s="740"/>
      <c r="AW1751" s="740"/>
      <c r="AX1751" s="764" t="s">
        <v>1571</v>
      </c>
      <c r="AY1751" s="588"/>
      <c r="AZ1751" s="740"/>
      <c r="BA1751" s="588"/>
      <c r="BB1751" s="588"/>
      <c r="BC1751" s="588"/>
      <c r="BD1751" s="588"/>
      <c r="BE1751" s="588"/>
      <c r="BF1751" s="588"/>
      <c r="BG1751" s="588"/>
      <c r="BH1751" s="588"/>
      <c r="BI1751" s="588"/>
      <c r="BJ1751" s="588"/>
      <c r="BK1751" s="588"/>
      <c r="BL1751" s="588"/>
      <c r="BM1751" s="588"/>
      <c r="BN1751" s="588"/>
      <c r="BO1751" s="588"/>
    </row>
    <row r="1752" spans="1:68" s="31" customFormat="1" ht="20.25" customHeight="1" x14ac:dyDescent="0.25">
      <c r="A1752" s="510"/>
      <c r="B1752" s="509"/>
      <c r="C1752" s="28"/>
      <c r="D1752" s="28"/>
      <c r="E1752" s="28"/>
      <c r="F1752" s="28"/>
      <c r="G1752" s="28"/>
      <c r="H1752" s="28"/>
      <c r="I1752" s="28"/>
      <c r="J1752" s="28"/>
      <c r="K1752" s="28"/>
      <c r="L1752" s="28"/>
      <c r="N1752" s="483"/>
      <c r="P1752" s="483" t="s">
        <v>1117</v>
      </c>
      <c r="R1752" s="481"/>
      <c r="S1752" s="481"/>
      <c r="T1752" s="481"/>
      <c r="U1752" s="514"/>
      <c r="V1752" s="481"/>
      <c r="W1752" s="587"/>
      <c r="X1752" s="583" t="s">
        <v>1943</v>
      </c>
      <c r="Y1752" s="587"/>
      <c r="Z1752" s="587"/>
      <c r="AA1752" s="587"/>
      <c r="AB1752" s="587"/>
      <c r="AC1752" s="587"/>
      <c r="AD1752" s="587"/>
      <c r="AE1752" s="588">
        <v>4.36E-2</v>
      </c>
      <c r="AF1752" s="587"/>
      <c r="AG1752" s="587"/>
      <c r="AH1752" s="588"/>
      <c r="AI1752" s="579"/>
      <c r="AJ1752" s="588"/>
      <c r="AL1752" s="588"/>
      <c r="AM1752" s="753"/>
      <c r="AN1752" s="760" t="s">
        <v>1570</v>
      </c>
      <c r="AO1752" s="763"/>
      <c r="AP1752" s="763"/>
      <c r="AQ1752" s="762" t="s">
        <v>1572</v>
      </c>
      <c r="AR1752" s="763"/>
      <c r="AS1752" s="763"/>
      <c r="AT1752" s="1298">
        <v>90</v>
      </c>
      <c r="AU1752" s="1298"/>
      <c r="AV1752" s="741"/>
      <c r="AW1752" s="741"/>
      <c r="AX1752" s="764" t="s">
        <v>1571</v>
      </c>
      <c r="AY1752" s="588"/>
      <c r="AZ1752" s="741"/>
      <c r="BA1752" s="588"/>
      <c r="BB1752" s="588"/>
      <c r="BC1752" s="588"/>
      <c r="BD1752" s="588"/>
      <c r="BE1752" s="588"/>
      <c r="BF1752" s="588"/>
      <c r="BG1752" s="588"/>
      <c r="BH1752" s="588"/>
      <c r="BI1752" s="588"/>
      <c r="BJ1752" s="588"/>
      <c r="BK1752" s="588"/>
      <c r="BL1752" s="588"/>
      <c r="BM1752" s="588"/>
      <c r="BN1752" s="588"/>
      <c r="BO1752" s="588"/>
    </row>
    <row r="1753" spans="1:68" s="31" customFormat="1" ht="20.25" customHeight="1" x14ac:dyDescent="0.25">
      <c r="A1753" s="511"/>
      <c r="B1753" s="508"/>
      <c r="C1753" s="477" t="s">
        <v>1131</v>
      </c>
      <c r="D1753" s="28"/>
      <c r="E1753" s="28"/>
      <c r="F1753" s="28"/>
      <c r="G1753" s="28"/>
      <c r="H1753" s="28"/>
      <c r="I1753" s="28"/>
      <c r="J1753" s="28"/>
      <c r="K1753" s="28"/>
      <c r="L1753" s="28"/>
      <c r="N1753" s="1342">
        <f>マシン別集計!AA51</f>
        <v>2.3682510872214915E-2</v>
      </c>
      <c r="O1753" s="1343"/>
      <c r="P1753" s="1342"/>
      <c r="Q1753" s="1342"/>
      <c r="R1753" s="1342"/>
      <c r="S1753" s="1342"/>
      <c r="T1753" s="1342"/>
      <c r="U1753" s="515"/>
      <c r="W1753" s="585"/>
      <c r="X1753" s="583" t="s">
        <v>1547</v>
      </c>
      <c r="Y1753" s="585"/>
      <c r="Z1753" s="585"/>
      <c r="AA1753" s="585"/>
      <c r="AB1753" s="585"/>
      <c r="AC1753" s="585"/>
      <c r="AD1753" s="585"/>
      <c r="AE1753" s="588">
        <v>2.75E-2</v>
      </c>
      <c r="AF1753" s="585"/>
      <c r="AG1753" s="585"/>
      <c r="AH1753" s="589"/>
      <c r="AI1753" s="580"/>
      <c r="AJ1753" s="580"/>
      <c r="AL1753" s="580"/>
      <c r="AM1753" s="754"/>
      <c r="AN1753" s="761" t="s">
        <v>1573</v>
      </c>
      <c r="AO1753" s="763"/>
      <c r="AP1753" s="763"/>
      <c r="AQ1753" s="762" t="s">
        <v>1572</v>
      </c>
      <c r="AR1753" s="763"/>
      <c r="AS1753" s="763"/>
      <c r="AT1753" s="1297">
        <f>マシン別集計!AE52*7.75*21*0.85/10000</f>
        <v>85.805487834866028</v>
      </c>
      <c r="AU1753" s="1297"/>
      <c r="AV1753" s="580"/>
      <c r="AW1753" s="580"/>
      <c r="AX1753" s="764" t="s">
        <v>1571</v>
      </c>
      <c r="AY1753" s="580"/>
      <c r="AZ1753" s="580"/>
      <c r="BA1753" s="580"/>
      <c r="BB1753" s="580"/>
      <c r="BC1753" s="580"/>
      <c r="BD1753" s="580"/>
      <c r="BE1753" s="580"/>
      <c r="BF1753" s="580"/>
      <c r="BG1753" s="580"/>
      <c r="BH1753" s="580"/>
      <c r="BI1753" s="580"/>
      <c r="BJ1753" s="580"/>
      <c r="BK1753" s="580"/>
      <c r="BL1753" s="580"/>
      <c r="BM1753" s="580"/>
      <c r="BN1753" s="580"/>
      <c r="BO1753" s="580"/>
      <c r="BP1753" s="580"/>
    </row>
    <row r="1754" spans="1:68" s="31" customFormat="1" ht="20.25" customHeight="1" thickBot="1" x14ac:dyDescent="0.3">
      <c r="A1754" s="511"/>
      <c r="B1754" s="592"/>
      <c r="C1754" s="593"/>
      <c r="D1754" s="593"/>
      <c r="E1754" s="593"/>
      <c r="F1754" s="593"/>
      <c r="G1754" s="593"/>
      <c r="H1754" s="593"/>
      <c r="I1754" s="593"/>
      <c r="J1754" s="593"/>
      <c r="K1754" s="594"/>
      <c r="L1754" s="594"/>
      <c r="M1754" s="506"/>
      <c r="N1754" s="506"/>
      <c r="O1754" s="512"/>
      <c r="P1754" s="665"/>
      <c r="Q1754" s="665"/>
      <c r="R1754" s="665"/>
      <c r="S1754" s="665"/>
      <c r="T1754" s="506"/>
      <c r="U1754" s="504"/>
      <c r="V1754" s="482"/>
      <c r="W1754" s="482"/>
      <c r="X1754" s="583" t="s">
        <v>1548</v>
      </c>
      <c r="Y1754" s="482"/>
      <c r="Z1754" s="482"/>
      <c r="AA1754" s="482"/>
      <c r="AB1754" s="482"/>
      <c r="AC1754" s="482"/>
      <c r="AD1754" s="482"/>
      <c r="AE1754" s="588">
        <v>1.4800000000000001E-2</v>
      </c>
      <c r="AF1754" s="482"/>
      <c r="AG1754" s="482"/>
      <c r="AH1754" s="482"/>
      <c r="AI1754" s="482"/>
      <c r="AM1754" s="755"/>
      <c r="AN1754" s="756"/>
      <c r="AO1754" s="756"/>
      <c r="AP1754" s="756"/>
      <c r="AQ1754" s="756"/>
      <c r="AR1754" s="756"/>
      <c r="AS1754" s="756"/>
      <c r="AT1754" s="756"/>
      <c r="AU1754" s="756"/>
      <c r="AV1754" s="742"/>
      <c r="AW1754" s="742"/>
      <c r="AX1754" s="757"/>
      <c r="AZ1754" s="742"/>
    </row>
    <row r="1755" spans="1:68" ht="20.25" customHeight="1" thickTop="1" x14ac:dyDescent="0.15">
      <c r="B1755" s="1338" t="s">
        <v>1168</v>
      </c>
      <c r="C1755" s="1338"/>
      <c r="D1755" s="1338"/>
      <c r="E1755" s="1338" t="s">
        <v>1169</v>
      </c>
      <c r="F1755" s="1338"/>
      <c r="G1755" s="1338"/>
      <c r="H1755" s="1338" t="s">
        <v>1169</v>
      </c>
      <c r="I1755" s="1338"/>
      <c r="J1755" s="1338"/>
      <c r="K1755" s="28"/>
      <c r="L1755" s="28"/>
      <c r="M1755" s="28"/>
      <c r="N1755" s="28"/>
      <c r="O1755" s="28"/>
      <c r="P1755" s="28"/>
      <c r="Q1755" s="28"/>
      <c r="R1755" s="28"/>
      <c r="S1755" s="28"/>
      <c r="T1755" s="28"/>
      <c r="U1755" s="28"/>
      <c r="V1755" s="28"/>
      <c r="W1755" s="28"/>
      <c r="X1755" s="28"/>
      <c r="Y1755" s="28"/>
      <c r="Z1755" s="28"/>
      <c r="AA1755" s="479"/>
      <c r="AB1755" s="479"/>
      <c r="AC1755" s="479"/>
      <c r="AD1755" s="591"/>
      <c r="AE1755" s="590"/>
      <c r="AF1755" s="590"/>
      <c r="AG1755" s="28"/>
      <c r="AK1755" s="18"/>
      <c r="AN1755" s="22"/>
    </row>
    <row r="1756" spans="1:68" ht="20.25" customHeight="1" x14ac:dyDescent="0.15">
      <c r="B1756" s="1341"/>
      <c r="C1756" s="1341"/>
      <c r="D1756" s="1341"/>
      <c r="E1756" s="1341"/>
      <c r="F1756" s="1341"/>
      <c r="G1756" s="1341"/>
      <c r="H1756" s="1341"/>
      <c r="I1756" s="1341"/>
      <c r="J1756" s="1341"/>
      <c r="K1756" s="597"/>
      <c r="L1756" s="597"/>
      <c r="M1756" s="597"/>
      <c r="N1756" s="597"/>
      <c r="O1756" s="597"/>
      <c r="P1756" s="597"/>
      <c r="Q1756" s="597"/>
      <c r="R1756" s="597"/>
      <c r="S1756" s="597"/>
      <c r="T1756" s="597"/>
      <c r="U1756" s="597"/>
      <c r="V1756" s="597"/>
      <c r="W1756" s="597"/>
      <c r="X1756" s="597"/>
      <c r="Y1756" s="597"/>
      <c r="Z1756" s="598"/>
      <c r="AA1756" s="598"/>
      <c r="AB1756" s="598"/>
      <c r="AC1756" s="599"/>
      <c r="AD1756" s="599"/>
      <c r="AE1756" s="599"/>
      <c r="AF1756" s="620"/>
      <c r="AG1756" s="620"/>
      <c r="AN1756" s="22"/>
    </row>
    <row r="1757" spans="1:68" ht="20.25" customHeight="1" x14ac:dyDescent="0.25">
      <c r="B1757" s="1341"/>
      <c r="C1757" s="1341"/>
      <c r="D1757" s="1341"/>
      <c r="E1757" s="1341"/>
      <c r="F1757" s="1341"/>
      <c r="G1757" s="1341"/>
      <c r="H1757" s="1341"/>
      <c r="I1757" s="1341"/>
      <c r="J1757" s="1341"/>
      <c r="K1757" s="600"/>
      <c r="L1757" s="600"/>
      <c r="M1757" s="600"/>
      <c r="N1757" s="600"/>
      <c r="O1757" s="600"/>
      <c r="P1757" s="600"/>
      <c r="Q1757" s="600"/>
      <c r="R1757" s="600"/>
      <c r="S1757" s="600"/>
      <c r="T1757" s="600"/>
      <c r="U1757" s="600"/>
      <c r="V1757" s="600"/>
      <c r="W1757" s="600"/>
      <c r="X1757" s="600"/>
      <c r="Y1757" s="600"/>
      <c r="Z1757" s="600"/>
      <c r="AA1757" s="600"/>
      <c r="AB1757" s="600"/>
      <c r="AC1757" s="600"/>
      <c r="AD1757" s="600"/>
      <c r="AE1757" s="600"/>
      <c r="AF1757" s="590"/>
      <c r="AG1757" s="590"/>
      <c r="AM1757" s="478"/>
      <c r="AO1757" s="475"/>
      <c r="AY1757" s="484"/>
      <c r="AZ1757" s="484"/>
      <c r="BB1757" s="485"/>
      <c r="BC1757" s="485"/>
    </row>
    <row r="1758" spans="1:68" ht="20.25" customHeight="1" x14ac:dyDescent="0.25">
      <c r="B1758" s="1341"/>
      <c r="C1758" s="1341"/>
      <c r="D1758" s="1341"/>
      <c r="E1758" s="1341"/>
      <c r="F1758" s="1341"/>
      <c r="G1758" s="1341"/>
      <c r="H1758" s="1341"/>
      <c r="I1758" s="1341"/>
      <c r="J1758" s="1341"/>
      <c r="K1758" s="600"/>
      <c r="L1758" s="600"/>
      <c r="M1758" s="600"/>
      <c r="N1758" s="600"/>
      <c r="O1758" s="600"/>
      <c r="P1758" s="600"/>
      <c r="Q1758" s="600"/>
      <c r="R1758" s="600"/>
      <c r="S1758" s="600"/>
      <c r="T1758" s="600"/>
      <c r="U1758" s="600"/>
      <c r="V1758" s="600"/>
      <c r="W1758" s="600"/>
      <c r="X1758" s="600"/>
      <c r="Y1758" s="600"/>
      <c r="Z1758" s="600"/>
      <c r="AA1758" s="600"/>
      <c r="AB1758" s="600"/>
      <c r="AC1758" s="600"/>
      <c r="AD1758" s="600"/>
      <c r="AE1758" s="600"/>
      <c r="AF1758" s="590"/>
      <c r="AG1758" s="590"/>
      <c r="AO1758" s="475"/>
      <c r="AY1758" s="484"/>
      <c r="AZ1758" s="484"/>
      <c r="BB1758" s="486"/>
      <c r="BC1758" s="486"/>
    </row>
    <row r="1759" spans="1:68" ht="20.25" customHeight="1" x14ac:dyDescent="0.15">
      <c r="K1759" s="600"/>
      <c r="L1759" s="600"/>
      <c r="M1759" s="600"/>
      <c r="N1759" s="600"/>
      <c r="O1759" s="600"/>
      <c r="P1759" s="600"/>
      <c r="Q1759" s="600"/>
      <c r="R1759" s="600"/>
      <c r="S1759" s="600"/>
      <c r="T1759" s="600"/>
      <c r="U1759" s="600"/>
      <c r="V1759" s="600"/>
      <c r="W1759" s="600"/>
      <c r="X1759" s="600"/>
      <c r="Y1759" s="600"/>
      <c r="Z1759" s="600"/>
      <c r="AA1759" s="600"/>
      <c r="AB1759" s="600"/>
      <c r="AC1759" s="600"/>
      <c r="AD1759" s="600"/>
      <c r="AE1759" s="600"/>
      <c r="AF1759" s="590"/>
      <c r="AG1759" s="590"/>
      <c r="AK1759" s="521"/>
      <c r="AL1759" s="519"/>
      <c r="AM1759" s="520"/>
      <c r="AN1759" s="520"/>
      <c r="AO1759" s="520"/>
      <c r="AP1759" s="522"/>
      <c r="AQ1759" s="520"/>
    </row>
    <row r="1760" spans="1:68" ht="20.25" customHeight="1" x14ac:dyDescent="0.15">
      <c r="Y1760" s="28"/>
      <c r="Z1760" s="28"/>
      <c r="AA1760" s="479"/>
      <c r="AB1760" s="479"/>
      <c r="AK1760" s="520"/>
      <c r="AL1760" s="519"/>
      <c r="AM1760" s="520"/>
      <c r="AN1760" s="520"/>
      <c r="AO1760" s="520"/>
      <c r="AP1760" s="520"/>
      <c r="AQ1760" s="520"/>
    </row>
    <row r="1761" spans="6:56" ht="13.5" customHeight="1" x14ac:dyDescent="0.15">
      <c r="AK1761" s="520"/>
      <c r="AL1761" s="519"/>
      <c r="AM1761" s="520"/>
      <c r="AN1761" s="520"/>
      <c r="AO1761" s="520"/>
      <c r="AP1761" s="520"/>
      <c r="AQ1761" s="520"/>
      <c r="BD1761" s="382" t="s">
        <v>1154</v>
      </c>
    </row>
    <row r="1762" spans="6:56" ht="19.5" customHeight="1" x14ac:dyDescent="0.25">
      <c r="F1762" s="476"/>
      <c r="AK1762" s="17" t="s">
        <v>1155</v>
      </c>
      <c r="AL1762" s="519"/>
      <c r="AM1762" s="520"/>
      <c r="AN1762" s="520"/>
      <c r="AO1762" s="520"/>
      <c r="AP1762" s="520"/>
      <c r="AQ1762" s="520"/>
    </row>
    <row r="1763" spans="6:56" ht="19.5" customHeight="1" x14ac:dyDescent="0.15">
      <c r="AK1763" s="17" t="s">
        <v>1156</v>
      </c>
    </row>
    <row r="1764" spans="6:56" ht="19.5" customHeight="1" x14ac:dyDescent="0.15">
      <c r="AK1764" s="17" t="s">
        <v>1167</v>
      </c>
    </row>
    <row r="1769" spans="6:56" ht="19.5" customHeight="1" x14ac:dyDescent="0.2">
      <c r="I1769" s="447"/>
    </row>
    <row r="1771" spans="6:56" ht="19.5" customHeight="1" x14ac:dyDescent="0.2">
      <c r="AG1771" s="447"/>
    </row>
  </sheetData>
  <protectedRanges>
    <protectedRange sqref="A3:Y4" name="範囲1"/>
  </protectedRanges>
  <autoFilter ref="A4:BU1745" xr:uid="{00000000-0009-0000-0000-000002000000}">
    <filterColumn colId="0">
      <filters>
        <dateGroupItem year="2021" month="9" day="20" dateTimeGrouping="day"/>
      </filters>
    </filterColumn>
    <filterColumn colId="41" showButton="0"/>
  </autoFilter>
  <mergeCells count="37">
    <mergeCell ref="B1755:D1755"/>
    <mergeCell ref="E1755:G1755"/>
    <mergeCell ref="H1755:J1755"/>
    <mergeCell ref="N1751:T1751"/>
    <mergeCell ref="E1756:G1758"/>
    <mergeCell ref="H1756:J1758"/>
    <mergeCell ref="B1756:D1758"/>
    <mergeCell ref="N1753:T1753"/>
    <mergeCell ref="A1748:D1748"/>
    <mergeCell ref="T1750:U1750"/>
    <mergeCell ref="A3:A4"/>
    <mergeCell ref="E3:AD3"/>
    <mergeCell ref="N1750:O1750"/>
    <mergeCell ref="J1:T1"/>
    <mergeCell ref="A1747:D1747"/>
    <mergeCell ref="AE3:AH3"/>
    <mergeCell ref="AI3:AK3"/>
    <mergeCell ref="F1:I1"/>
    <mergeCell ref="AY1:AY2"/>
    <mergeCell ref="BA1:BG2"/>
    <mergeCell ref="AU3:AU4"/>
    <mergeCell ref="AN1:AX2"/>
    <mergeCell ref="BD3:BD4"/>
    <mergeCell ref="AX3:AX4"/>
    <mergeCell ref="AT3:AT4"/>
    <mergeCell ref="AN3:AN4"/>
    <mergeCell ref="AV3:AV4"/>
    <mergeCell ref="AZ3:AZ4"/>
    <mergeCell ref="AZ1:AZ2"/>
    <mergeCell ref="BA3:BA4"/>
    <mergeCell ref="AW3:AW4"/>
    <mergeCell ref="AP3:AQ4"/>
    <mergeCell ref="AT1753:AU1753"/>
    <mergeCell ref="AT1752:AU1752"/>
    <mergeCell ref="AT1751:AU1751"/>
    <mergeCell ref="BG3:BG4"/>
    <mergeCell ref="AL3:AM3"/>
  </mergeCells>
  <phoneticPr fontId="1"/>
  <conditionalFormatting sqref="AS1747 AS5:AS1745">
    <cfRule type="cellIs" dxfId="3" priority="34" stopIfTrue="1" operator="greaterThan">
      <formula>0.02</formula>
    </cfRule>
  </conditionalFormatting>
  <conditionalFormatting sqref="AU5:AU1745">
    <cfRule type="cellIs" dxfId="2" priority="27" stopIfTrue="1" operator="greaterThan">
      <formula>$AT5*105%</formula>
    </cfRule>
  </conditionalFormatting>
  <conditionalFormatting sqref="AX5:AZ1745">
    <cfRule type="cellIs" dxfId="1" priority="26" stopIfTrue="1" operator="lessThan">
      <formula>95%</formula>
    </cfRule>
  </conditionalFormatting>
  <conditionalFormatting sqref="AX5:AX1745">
    <cfRule type="cellIs" dxfId="0" priority="25" stopIfTrue="1" operator="lessThanOrEqual">
      <formula>0.85</formula>
    </cfRule>
  </conditionalFormatting>
  <printOptions horizontalCentered="1" verticalCentered="1"/>
  <pageMargins left="0" right="0" top="0.59055118110236227" bottom="0" header="0.31496062992125984" footer="0.31496062992125984"/>
  <pageSetup paperSize="8" scale="65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5">
    <tabColor rgb="FF00B050"/>
  </sheetPr>
  <dimension ref="A1:AE63"/>
  <sheetViews>
    <sheetView zoomScale="70" zoomScaleNormal="70" workbookViewId="0">
      <pane xSplit="2" ySplit="6" topLeftCell="C22" activePane="bottomRight" state="frozen"/>
      <selection pane="topRight" activeCell="C1" sqref="C1"/>
      <selection pane="bottomLeft" activeCell="A7" sqref="A7"/>
      <selection pane="bottomRight" activeCell="A7" sqref="A7:AF48"/>
    </sheetView>
  </sheetViews>
  <sheetFormatPr defaultRowHeight="19.5" customHeight="1" x14ac:dyDescent="0.15"/>
  <cols>
    <col min="1" max="1" width="4.625" style="1" customWidth="1"/>
    <col min="2" max="2" width="11.625" style="1" customWidth="1"/>
    <col min="3" max="3" width="8.625" style="1" customWidth="1"/>
    <col min="4" max="4" width="8.25" style="1" customWidth="1"/>
    <col min="5" max="19" width="6.5" style="1" customWidth="1"/>
    <col min="20" max="20" width="8.125" style="1" customWidth="1"/>
    <col min="21" max="21" width="6.5" style="1" customWidth="1"/>
    <col min="22" max="24" width="7.5" style="1" customWidth="1"/>
    <col min="25" max="27" width="10.75" style="1" customWidth="1"/>
    <col min="28" max="28" width="10.75" style="252" customWidth="1"/>
    <col min="29" max="29" width="7.5" style="1" customWidth="1"/>
    <col min="30" max="30" width="8.125" style="1" customWidth="1"/>
    <col min="31" max="31" width="7.875" style="1" customWidth="1"/>
    <col min="32" max="16384" width="9" style="1"/>
  </cols>
  <sheetData>
    <row r="1" spans="1:31" ht="19.5" customHeight="1" x14ac:dyDescent="0.15">
      <c r="W1" s="1347" t="s">
        <v>1168</v>
      </c>
      <c r="X1" s="1347"/>
      <c r="Y1" s="535" t="s">
        <v>1169</v>
      </c>
      <c r="Z1" s="535" t="s">
        <v>1169</v>
      </c>
      <c r="AA1" s="535" t="s">
        <v>1169</v>
      </c>
      <c r="AB1" s="536" t="s">
        <v>1169</v>
      </c>
    </row>
    <row r="2" spans="1:31" ht="19.5" customHeight="1" x14ac:dyDescent="0.2">
      <c r="A2" s="187" t="s">
        <v>1114</v>
      </c>
      <c r="C2" s="187"/>
      <c r="D2" s="187"/>
      <c r="E2" s="187"/>
      <c r="G2" s="187"/>
      <c r="H2" s="1361" t="str">
        <f>日報入力!D1</f>
        <v>2021年度</v>
      </c>
      <c r="I2" s="1361"/>
      <c r="K2" s="466" t="str">
        <f>日報入力!G1</f>
        <v>9月度【２工場】</v>
      </c>
      <c r="L2" s="466"/>
      <c r="M2" s="466"/>
      <c r="N2" s="466"/>
      <c r="O2" s="187"/>
      <c r="P2" s="187"/>
      <c r="Q2" s="195"/>
      <c r="R2" s="187"/>
      <c r="S2" s="187"/>
      <c r="T2" s="187"/>
      <c r="V2" s="187"/>
      <c r="W2" s="1348"/>
      <c r="X2" s="1348"/>
      <c r="Y2" s="1350"/>
      <c r="Z2" s="1350"/>
      <c r="AA2" s="1350"/>
      <c r="AB2" s="1344"/>
    </row>
    <row r="3" spans="1:31" ht="19.5" customHeight="1" x14ac:dyDescent="0.2">
      <c r="A3" s="187"/>
      <c r="C3" s="187"/>
      <c r="D3" s="187"/>
      <c r="E3" s="187"/>
      <c r="G3" s="187"/>
      <c r="H3" s="501"/>
      <c r="I3" s="501"/>
      <c r="J3" s="502"/>
      <c r="K3" s="502"/>
      <c r="L3" s="502"/>
      <c r="M3" s="195" t="s">
        <v>1115</v>
      </c>
      <c r="O3" s="187"/>
      <c r="P3" s="187"/>
      <c r="Q3" s="195"/>
      <c r="R3" s="187"/>
      <c r="S3" s="187"/>
      <c r="T3" s="187"/>
      <c r="U3" s="195"/>
      <c r="V3" s="187"/>
      <c r="W3" s="1348"/>
      <c r="X3" s="1348"/>
      <c r="Y3" s="1351"/>
      <c r="Z3" s="1351"/>
      <c r="AA3" s="1351"/>
      <c r="AB3" s="1345"/>
    </row>
    <row r="4" spans="1:31" s="189" customFormat="1" ht="19.5" customHeight="1" thickBot="1" x14ac:dyDescent="0.2">
      <c r="B4" s="190"/>
      <c r="C4" s="190"/>
      <c r="D4" s="190"/>
      <c r="E4" s="190"/>
      <c r="F4" s="547" t="s">
        <v>1053</v>
      </c>
      <c r="G4" s="547" t="s">
        <v>1053</v>
      </c>
      <c r="H4" s="547" t="s">
        <v>606</v>
      </c>
      <c r="M4" s="191" t="s">
        <v>1116</v>
      </c>
      <c r="W4" s="1349"/>
      <c r="X4" s="1349"/>
      <c r="Y4" s="1351"/>
      <c r="Z4" s="1351"/>
      <c r="AA4" s="1351"/>
      <c r="AB4" s="1345"/>
      <c r="AD4" s="547" t="s">
        <v>1053</v>
      </c>
      <c r="AE4" s="547" t="s">
        <v>1054</v>
      </c>
    </row>
    <row r="5" spans="1:31" s="191" customFormat="1" ht="19.5" customHeight="1" x14ac:dyDescent="0.15">
      <c r="A5" s="548" t="s">
        <v>1055</v>
      </c>
      <c r="B5" s="549" t="s">
        <v>1056</v>
      </c>
      <c r="C5" s="550" t="s">
        <v>1057</v>
      </c>
      <c r="D5" s="550" t="s">
        <v>1058</v>
      </c>
      <c r="E5" s="550" t="s">
        <v>1059</v>
      </c>
      <c r="F5" s="550" t="s">
        <v>1060</v>
      </c>
      <c r="G5" s="551" t="s">
        <v>1061</v>
      </c>
      <c r="H5" s="551" t="s">
        <v>447</v>
      </c>
      <c r="I5" s="551" t="s">
        <v>1062</v>
      </c>
      <c r="J5" s="551" t="s">
        <v>1063</v>
      </c>
      <c r="K5" s="551" t="s">
        <v>1064</v>
      </c>
      <c r="L5" s="551" t="s">
        <v>1065</v>
      </c>
      <c r="M5" s="549" t="s">
        <v>1066</v>
      </c>
      <c r="N5" s="551" t="s">
        <v>1067</v>
      </c>
      <c r="O5" s="551" t="s">
        <v>1068</v>
      </c>
      <c r="P5" s="551" t="s">
        <v>1069</v>
      </c>
      <c r="Q5" s="552" t="s">
        <v>1159</v>
      </c>
      <c r="R5" s="552" t="s">
        <v>1160</v>
      </c>
      <c r="S5" s="553"/>
      <c r="T5" s="552"/>
      <c r="U5" s="549" t="s">
        <v>69</v>
      </c>
      <c r="V5" s="1346" t="s">
        <v>1070</v>
      </c>
      <c r="W5" s="1346"/>
      <c r="X5" s="1346"/>
      <c r="Y5" s="551" t="s">
        <v>1071</v>
      </c>
      <c r="Z5" s="551" t="s">
        <v>1072</v>
      </c>
      <c r="AA5" s="549" t="s">
        <v>143</v>
      </c>
      <c r="AB5" s="554" t="s">
        <v>1073</v>
      </c>
      <c r="AC5" s="551" t="s">
        <v>1074</v>
      </c>
      <c r="AD5" s="551" t="s">
        <v>1075</v>
      </c>
      <c r="AE5" s="555" t="s">
        <v>1075</v>
      </c>
    </row>
    <row r="6" spans="1:31" s="191" customFormat="1" ht="19.5" customHeight="1" x14ac:dyDescent="0.15">
      <c r="A6" s="556"/>
      <c r="B6" s="222"/>
      <c r="C6" s="222" t="s">
        <v>1076</v>
      </c>
      <c r="D6" s="222" t="s">
        <v>1077</v>
      </c>
      <c r="E6" s="222" t="s">
        <v>1077</v>
      </c>
      <c r="F6" s="223" t="s">
        <v>1078</v>
      </c>
      <c r="G6" s="222" t="s">
        <v>1079</v>
      </c>
      <c r="H6" s="222" t="s">
        <v>1079</v>
      </c>
      <c r="I6" s="222" t="s">
        <v>1079</v>
      </c>
      <c r="J6" s="222" t="s">
        <v>1079</v>
      </c>
      <c r="K6" s="222" t="s">
        <v>1079</v>
      </c>
      <c r="L6" s="222" t="s">
        <v>1076</v>
      </c>
      <c r="M6" s="222" t="s">
        <v>1079</v>
      </c>
      <c r="N6" s="222" t="s">
        <v>1079</v>
      </c>
      <c r="O6" s="222" t="s">
        <v>1079</v>
      </c>
      <c r="P6" s="222" t="s">
        <v>1079</v>
      </c>
      <c r="Q6" s="222" t="s">
        <v>1079</v>
      </c>
      <c r="R6" s="222" t="s">
        <v>1079</v>
      </c>
      <c r="S6" s="222" t="s">
        <v>1079</v>
      </c>
      <c r="T6" s="222" t="s">
        <v>1079</v>
      </c>
      <c r="U6" s="222" t="s">
        <v>1079</v>
      </c>
      <c r="V6" s="225" t="s">
        <v>1080</v>
      </c>
      <c r="W6" s="225" t="s">
        <v>1081</v>
      </c>
      <c r="X6" s="225" t="s">
        <v>1082</v>
      </c>
      <c r="Y6" s="222" t="s">
        <v>1083</v>
      </c>
      <c r="Z6" s="222" t="s">
        <v>1083</v>
      </c>
      <c r="AA6" s="222" t="s">
        <v>1084</v>
      </c>
      <c r="AB6" s="253" t="s">
        <v>1084</v>
      </c>
      <c r="AC6" s="222" t="s">
        <v>1084</v>
      </c>
      <c r="AD6" s="222" t="s">
        <v>1085</v>
      </c>
      <c r="AE6" s="557" t="s">
        <v>1085</v>
      </c>
    </row>
    <row r="7" spans="1:31" ht="18.95" customHeight="1" x14ac:dyDescent="0.15">
      <c r="A7" s="694">
        <v>1</v>
      </c>
      <c r="B7" s="695">
        <v>440</v>
      </c>
      <c r="C7" s="696"/>
      <c r="D7" s="696"/>
      <c r="E7" s="696"/>
      <c r="F7" s="697"/>
      <c r="G7" s="697"/>
      <c r="H7" s="697"/>
      <c r="I7" s="697"/>
      <c r="J7" s="697"/>
      <c r="K7" s="697"/>
      <c r="L7" s="697"/>
      <c r="M7" s="697"/>
      <c r="N7" s="697"/>
      <c r="O7" s="697"/>
      <c r="P7" s="697"/>
      <c r="Q7" s="697"/>
      <c r="R7" s="697"/>
      <c r="S7" s="697"/>
      <c r="T7" s="697"/>
      <c r="U7" s="697"/>
      <c r="V7" s="697"/>
      <c r="W7" s="697"/>
      <c r="X7" s="698"/>
      <c r="Y7" s="696"/>
      <c r="Z7" s="696"/>
      <c r="AA7" s="699"/>
      <c r="AB7" s="700"/>
      <c r="AC7" s="701"/>
      <c r="AD7" s="696"/>
      <c r="AE7" s="702"/>
    </row>
    <row r="8" spans="1:31" ht="18.75" customHeight="1" x14ac:dyDescent="0.15">
      <c r="A8" s="694">
        <v>2</v>
      </c>
      <c r="B8" s="695" t="s">
        <v>1827</v>
      </c>
      <c r="C8" s="696"/>
      <c r="D8" s="696"/>
      <c r="E8" s="696"/>
      <c r="F8" s="697"/>
      <c r="G8" s="697"/>
      <c r="H8" s="697"/>
      <c r="I8" s="697"/>
      <c r="J8" s="697"/>
      <c r="K8" s="697"/>
      <c r="L8" s="697"/>
      <c r="M8" s="697"/>
      <c r="N8" s="697"/>
      <c r="O8" s="697"/>
      <c r="P8" s="697"/>
      <c r="Q8" s="697"/>
      <c r="R8" s="697"/>
      <c r="S8" s="697"/>
      <c r="T8" s="697"/>
      <c r="U8" s="697"/>
      <c r="V8" s="697"/>
      <c r="W8" s="697"/>
      <c r="X8" s="698"/>
      <c r="Y8" s="696"/>
      <c r="Z8" s="696"/>
      <c r="AA8" s="699"/>
      <c r="AB8" s="700"/>
      <c r="AC8" s="701"/>
      <c r="AD8" s="696"/>
      <c r="AE8" s="702"/>
    </row>
    <row r="9" spans="1:31" ht="18.95" customHeight="1" x14ac:dyDescent="0.15">
      <c r="A9" s="694">
        <v>3</v>
      </c>
      <c r="B9" s="695" t="s">
        <v>1829</v>
      </c>
      <c r="C9" s="696"/>
      <c r="D9" s="696"/>
      <c r="E9" s="696"/>
      <c r="F9" s="697"/>
      <c r="G9" s="697"/>
      <c r="H9" s="697"/>
      <c r="I9" s="697"/>
      <c r="J9" s="697"/>
      <c r="K9" s="697"/>
      <c r="L9" s="697"/>
      <c r="M9" s="697"/>
      <c r="N9" s="697"/>
      <c r="O9" s="697"/>
      <c r="P9" s="697"/>
      <c r="Q9" s="697"/>
      <c r="R9" s="697"/>
      <c r="S9" s="697"/>
      <c r="T9" s="697"/>
      <c r="U9" s="697"/>
      <c r="V9" s="697"/>
      <c r="W9" s="697"/>
      <c r="X9" s="698"/>
      <c r="Y9" s="696"/>
      <c r="Z9" s="696"/>
      <c r="AA9" s="699"/>
      <c r="AB9" s="700"/>
      <c r="AC9" s="701"/>
      <c r="AD9" s="696"/>
      <c r="AE9" s="702"/>
    </row>
    <row r="10" spans="1:31" ht="18.95" customHeight="1" x14ac:dyDescent="0.15">
      <c r="A10" s="694">
        <v>4</v>
      </c>
      <c r="B10" s="695" t="s">
        <v>1831</v>
      </c>
      <c r="C10" s="696"/>
      <c r="D10" s="696"/>
      <c r="E10" s="696"/>
      <c r="F10" s="697"/>
      <c r="G10" s="697"/>
      <c r="H10" s="697"/>
      <c r="I10" s="697"/>
      <c r="J10" s="697"/>
      <c r="K10" s="697"/>
      <c r="L10" s="697"/>
      <c r="M10" s="697"/>
      <c r="N10" s="697"/>
      <c r="O10" s="697"/>
      <c r="P10" s="697"/>
      <c r="Q10" s="697"/>
      <c r="R10" s="697"/>
      <c r="S10" s="697"/>
      <c r="T10" s="697"/>
      <c r="U10" s="697"/>
      <c r="V10" s="697"/>
      <c r="W10" s="697"/>
      <c r="X10" s="698"/>
      <c r="Y10" s="696"/>
      <c r="Z10" s="696"/>
      <c r="AA10" s="699"/>
      <c r="AB10" s="700"/>
      <c r="AC10" s="701"/>
      <c r="AD10" s="696"/>
      <c r="AE10" s="702"/>
    </row>
    <row r="11" spans="1:31" ht="18.95" customHeight="1" x14ac:dyDescent="0.15">
      <c r="A11" s="694">
        <v>5</v>
      </c>
      <c r="B11" s="695" t="s">
        <v>1833</v>
      </c>
      <c r="C11" s="696"/>
      <c r="D11" s="696"/>
      <c r="E11" s="696"/>
      <c r="F11" s="697"/>
      <c r="G11" s="697"/>
      <c r="H11" s="697"/>
      <c r="I11" s="697"/>
      <c r="J11" s="697"/>
      <c r="K11" s="697"/>
      <c r="L11" s="697"/>
      <c r="M11" s="697"/>
      <c r="N11" s="697"/>
      <c r="O11" s="697"/>
      <c r="P11" s="697"/>
      <c r="Q11" s="697"/>
      <c r="R11" s="697"/>
      <c r="S11" s="697"/>
      <c r="T11" s="697"/>
      <c r="U11" s="697"/>
      <c r="V11" s="697"/>
      <c r="W11" s="697"/>
      <c r="X11" s="698"/>
      <c r="Y11" s="696"/>
      <c r="Z11" s="696"/>
      <c r="AA11" s="699"/>
      <c r="AB11" s="700"/>
      <c r="AC11" s="701"/>
      <c r="AD11" s="696"/>
      <c r="AE11" s="702"/>
    </row>
    <row r="12" spans="1:31" ht="18.95" customHeight="1" x14ac:dyDescent="0.15">
      <c r="A12" s="694">
        <v>6</v>
      </c>
      <c r="B12" s="695" t="s">
        <v>120</v>
      </c>
      <c r="C12" s="696"/>
      <c r="D12" s="696"/>
      <c r="E12" s="696"/>
      <c r="F12" s="697"/>
      <c r="G12" s="697"/>
      <c r="H12" s="697"/>
      <c r="I12" s="697"/>
      <c r="J12" s="697"/>
      <c r="K12" s="697"/>
      <c r="L12" s="697"/>
      <c r="M12" s="697"/>
      <c r="N12" s="697"/>
      <c r="O12" s="697"/>
      <c r="P12" s="697"/>
      <c r="Q12" s="697"/>
      <c r="R12" s="697"/>
      <c r="S12" s="697"/>
      <c r="T12" s="697"/>
      <c r="U12" s="697"/>
      <c r="V12" s="697"/>
      <c r="W12" s="697"/>
      <c r="X12" s="698"/>
      <c r="Y12" s="696"/>
      <c r="Z12" s="696"/>
      <c r="AA12" s="699"/>
      <c r="AB12" s="700"/>
      <c r="AC12" s="701"/>
      <c r="AD12" s="696"/>
      <c r="AE12" s="702"/>
    </row>
    <row r="13" spans="1:31" ht="18.95" customHeight="1" x14ac:dyDescent="0.15">
      <c r="A13" s="694">
        <v>7</v>
      </c>
      <c r="B13" s="695" t="s">
        <v>1836</v>
      </c>
      <c r="C13" s="696"/>
      <c r="D13" s="696"/>
      <c r="E13" s="696"/>
      <c r="F13" s="697"/>
      <c r="G13" s="697"/>
      <c r="H13" s="697"/>
      <c r="I13" s="697"/>
      <c r="J13" s="697"/>
      <c r="K13" s="697"/>
      <c r="L13" s="697"/>
      <c r="M13" s="697"/>
      <c r="N13" s="697"/>
      <c r="O13" s="697"/>
      <c r="P13" s="697"/>
      <c r="Q13" s="697"/>
      <c r="R13" s="697"/>
      <c r="S13" s="697"/>
      <c r="T13" s="697"/>
      <c r="U13" s="697"/>
      <c r="V13" s="697"/>
      <c r="W13" s="697"/>
      <c r="X13" s="698"/>
      <c r="Y13" s="696"/>
      <c r="Z13" s="696"/>
      <c r="AA13" s="699"/>
      <c r="AB13" s="700"/>
      <c r="AC13" s="701"/>
      <c r="AD13" s="696"/>
      <c r="AE13" s="702"/>
    </row>
    <row r="14" spans="1:31" ht="18.95" customHeight="1" x14ac:dyDescent="0.15">
      <c r="A14" s="694">
        <v>8</v>
      </c>
      <c r="B14" s="695" t="s">
        <v>1837</v>
      </c>
      <c r="C14" s="696"/>
      <c r="D14" s="696"/>
      <c r="E14" s="696"/>
      <c r="F14" s="697"/>
      <c r="G14" s="697"/>
      <c r="H14" s="697"/>
      <c r="I14" s="697"/>
      <c r="J14" s="697"/>
      <c r="K14" s="697"/>
      <c r="L14" s="697"/>
      <c r="M14" s="697"/>
      <c r="N14" s="697"/>
      <c r="O14" s="697"/>
      <c r="P14" s="697"/>
      <c r="Q14" s="697"/>
      <c r="R14" s="697"/>
      <c r="S14" s="697"/>
      <c r="T14" s="697"/>
      <c r="U14" s="697"/>
      <c r="V14" s="697"/>
      <c r="W14" s="697"/>
      <c r="X14" s="698"/>
      <c r="Y14" s="696"/>
      <c r="Z14" s="696"/>
      <c r="AA14" s="699"/>
      <c r="AB14" s="700"/>
      <c r="AC14" s="701"/>
      <c r="AD14" s="696"/>
      <c r="AE14" s="702"/>
    </row>
    <row r="15" spans="1:31" ht="18.95" customHeight="1" x14ac:dyDescent="0.15">
      <c r="A15" s="694">
        <v>9</v>
      </c>
      <c r="B15" s="695" t="s">
        <v>1839</v>
      </c>
      <c r="C15" s="696"/>
      <c r="D15" s="696"/>
      <c r="E15" s="696"/>
      <c r="F15" s="697"/>
      <c r="G15" s="697"/>
      <c r="H15" s="697"/>
      <c r="I15" s="697"/>
      <c r="J15" s="697"/>
      <c r="K15" s="697"/>
      <c r="L15" s="697"/>
      <c r="M15" s="697"/>
      <c r="N15" s="697"/>
      <c r="O15" s="697"/>
      <c r="P15" s="697"/>
      <c r="Q15" s="697"/>
      <c r="R15" s="697"/>
      <c r="S15" s="697"/>
      <c r="T15" s="697"/>
      <c r="U15" s="697"/>
      <c r="V15" s="697"/>
      <c r="W15" s="697"/>
      <c r="X15" s="698"/>
      <c r="Y15" s="696"/>
      <c r="Z15" s="696"/>
      <c r="AA15" s="699"/>
      <c r="AB15" s="700"/>
      <c r="AC15" s="701"/>
      <c r="AD15" s="696"/>
      <c r="AE15" s="702"/>
    </row>
    <row r="16" spans="1:31" ht="18.95" customHeight="1" x14ac:dyDescent="0.15">
      <c r="A16" s="694">
        <v>10</v>
      </c>
      <c r="B16" s="695" t="s">
        <v>1841</v>
      </c>
      <c r="C16" s="696"/>
      <c r="D16" s="696"/>
      <c r="E16" s="696"/>
      <c r="F16" s="697"/>
      <c r="G16" s="697"/>
      <c r="H16" s="697"/>
      <c r="I16" s="697"/>
      <c r="J16" s="697"/>
      <c r="K16" s="697"/>
      <c r="L16" s="697"/>
      <c r="M16" s="697"/>
      <c r="N16" s="697"/>
      <c r="O16" s="697"/>
      <c r="P16" s="697"/>
      <c r="Q16" s="697"/>
      <c r="R16" s="697"/>
      <c r="S16" s="697"/>
      <c r="T16" s="697"/>
      <c r="U16" s="697"/>
      <c r="V16" s="697"/>
      <c r="W16" s="697"/>
      <c r="X16" s="698"/>
      <c r="Y16" s="696"/>
      <c r="Z16" s="696"/>
      <c r="AA16" s="699"/>
      <c r="AB16" s="700"/>
      <c r="AC16" s="701"/>
      <c r="AD16" s="696"/>
      <c r="AE16" s="702"/>
    </row>
    <row r="17" spans="1:31" ht="18.95" customHeight="1" x14ac:dyDescent="0.15">
      <c r="A17" s="694">
        <v>11</v>
      </c>
      <c r="B17" s="695" t="s">
        <v>1843</v>
      </c>
      <c r="C17" s="696"/>
      <c r="D17" s="696"/>
      <c r="E17" s="696"/>
      <c r="F17" s="697"/>
      <c r="G17" s="697"/>
      <c r="H17" s="697"/>
      <c r="I17" s="697"/>
      <c r="J17" s="697"/>
      <c r="K17" s="697"/>
      <c r="L17" s="697"/>
      <c r="M17" s="697"/>
      <c r="N17" s="697"/>
      <c r="O17" s="697"/>
      <c r="P17" s="697"/>
      <c r="Q17" s="697"/>
      <c r="R17" s="697"/>
      <c r="S17" s="697"/>
      <c r="T17" s="697"/>
      <c r="U17" s="697"/>
      <c r="V17" s="697"/>
      <c r="W17" s="697"/>
      <c r="X17" s="698"/>
      <c r="Y17" s="696"/>
      <c r="Z17" s="696"/>
      <c r="AA17" s="699"/>
      <c r="AB17" s="700"/>
      <c r="AC17" s="701"/>
      <c r="AD17" s="696"/>
      <c r="AE17" s="702"/>
    </row>
    <row r="18" spans="1:31" ht="18.95" customHeight="1" x14ac:dyDescent="0.15">
      <c r="A18" s="694">
        <v>12</v>
      </c>
      <c r="B18" s="695" t="s">
        <v>1845</v>
      </c>
      <c r="C18" s="696"/>
      <c r="D18" s="696"/>
      <c r="E18" s="696"/>
      <c r="F18" s="697"/>
      <c r="G18" s="697"/>
      <c r="H18" s="697"/>
      <c r="I18" s="697"/>
      <c r="J18" s="697"/>
      <c r="K18" s="697"/>
      <c r="L18" s="697"/>
      <c r="M18" s="697"/>
      <c r="N18" s="697"/>
      <c r="O18" s="697"/>
      <c r="P18" s="697"/>
      <c r="Q18" s="697"/>
      <c r="R18" s="697"/>
      <c r="S18" s="697"/>
      <c r="T18" s="697"/>
      <c r="U18" s="697"/>
      <c r="V18" s="697"/>
      <c r="W18" s="698"/>
      <c r="X18" s="697"/>
      <c r="Y18" s="696"/>
      <c r="Z18" s="696"/>
      <c r="AA18" s="699"/>
      <c r="AB18" s="700"/>
      <c r="AC18" s="701"/>
      <c r="AD18" s="696"/>
      <c r="AE18" s="702"/>
    </row>
    <row r="19" spans="1:31" ht="18.95" customHeight="1" x14ac:dyDescent="0.15">
      <c r="A19" s="694">
        <v>13</v>
      </c>
      <c r="B19" s="695" t="s">
        <v>1685</v>
      </c>
      <c r="C19" s="696"/>
      <c r="D19" s="696"/>
      <c r="E19" s="696"/>
      <c r="F19" s="697"/>
      <c r="G19" s="697"/>
      <c r="H19" s="697"/>
      <c r="I19" s="697"/>
      <c r="J19" s="697"/>
      <c r="K19" s="697"/>
      <c r="L19" s="697"/>
      <c r="M19" s="697"/>
      <c r="N19" s="697"/>
      <c r="O19" s="697"/>
      <c r="P19" s="697"/>
      <c r="Q19" s="697"/>
      <c r="R19" s="697"/>
      <c r="S19" s="697"/>
      <c r="T19" s="697"/>
      <c r="U19" s="697"/>
      <c r="V19" s="697"/>
      <c r="W19" s="697"/>
      <c r="X19" s="698"/>
      <c r="Y19" s="696"/>
      <c r="Z19" s="696"/>
      <c r="AA19" s="699"/>
      <c r="AB19" s="700"/>
      <c r="AC19" s="701"/>
      <c r="AD19" s="696"/>
      <c r="AE19" s="702"/>
    </row>
    <row r="20" spans="1:31" ht="18.95" customHeight="1" x14ac:dyDescent="0.15">
      <c r="A20" s="694">
        <v>14</v>
      </c>
      <c r="B20" s="695" t="s">
        <v>1847</v>
      </c>
      <c r="C20" s="696"/>
      <c r="D20" s="696"/>
      <c r="E20" s="696"/>
      <c r="F20" s="697"/>
      <c r="G20" s="697"/>
      <c r="H20" s="697"/>
      <c r="I20" s="697"/>
      <c r="J20" s="697"/>
      <c r="K20" s="697"/>
      <c r="L20" s="697"/>
      <c r="M20" s="697"/>
      <c r="N20" s="697"/>
      <c r="O20" s="697"/>
      <c r="P20" s="697"/>
      <c r="Q20" s="697"/>
      <c r="R20" s="697"/>
      <c r="S20" s="697"/>
      <c r="T20" s="697"/>
      <c r="U20" s="697"/>
      <c r="V20" s="697"/>
      <c r="W20" s="697"/>
      <c r="X20" s="698"/>
      <c r="Y20" s="696"/>
      <c r="Z20" s="696"/>
      <c r="AA20" s="699"/>
      <c r="AB20" s="700"/>
      <c r="AC20" s="701"/>
      <c r="AD20" s="696"/>
      <c r="AE20" s="702"/>
    </row>
    <row r="21" spans="1:31" ht="18.95" customHeight="1" x14ac:dyDescent="0.15">
      <c r="A21" s="694">
        <v>15</v>
      </c>
      <c r="B21" s="695" t="s">
        <v>1849</v>
      </c>
      <c r="C21" s="696"/>
      <c r="D21" s="696"/>
      <c r="E21" s="696"/>
      <c r="F21" s="697"/>
      <c r="G21" s="697"/>
      <c r="H21" s="697"/>
      <c r="I21" s="697"/>
      <c r="J21" s="697"/>
      <c r="K21" s="697"/>
      <c r="L21" s="697"/>
      <c r="M21" s="697"/>
      <c r="N21" s="697"/>
      <c r="O21" s="697"/>
      <c r="P21" s="697"/>
      <c r="Q21" s="697"/>
      <c r="R21" s="697"/>
      <c r="S21" s="697"/>
      <c r="T21" s="697"/>
      <c r="U21" s="697"/>
      <c r="V21" s="697"/>
      <c r="W21" s="697"/>
      <c r="X21" s="698"/>
      <c r="Y21" s="696"/>
      <c r="Z21" s="696"/>
      <c r="AA21" s="699"/>
      <c r="AB21" s="700"/>
      <c r="AC21" s="701"/>
      <c r="AD21" s="696"/>
      <c r="AE21" s="702"/>
    </row>
    <row r="22" spans="1:31" ht="18.95" customHeight="1" x14ac:dyDescent="0.15">
      <c r="A22" s="694">
        <v>16</v>
      </c>
      <c r="B22" s="695" t="s">
        <v>1851</v>
      </c>
      <c r="C22" s="696"/>
      <c r="D22" s="696"/>
      <c r="E22" s="696"/>
      <c r="F22" s="697"/>
      <c r="G22" s="697"/>
      <c r="H22" s="697"/>
      <c r="I22" s="697"/>
      <c r="J22" s="697"/>
      <c r="K22" s="697"/>
      <c r="L22" s="697"/>
      <c r="M22" s="697"/>
      <c r="N22" s="697"/>
      <c r="O22" s="697"/>
      <c r="P22" s="697"/>
      <c r="Q22" s="697"/>
      <c r="R22" s="697"/>
      <c r="S22" s="697"/>
      <c r="T22" s="697"/>
      <c r="U22" s="697"/>
      <c r="V22" s="697"/>
      <c r="W22" s="697"/>
      <c r="X22" s="698"/>
      <c r="Y22" s="696"/>
      <c r="Z22" s="696"/>
      <c r="AA22" s="699"/>
      <c r="AB22" s="700"/>
      <c r="AC22" s="701"/>
      <c r="AD22" s="696"/>
      <c r="AE22" s="702"/>
    </row>
    <row r="23" spans="1:31" ht="18.95" customHeight="1" x14ac:dyDescent="0.15">
      <c r="A23" s="694">
        <v>17</v>
      </c>
      <c r="B23" s="695" t="s">
        <v>1853</v>
      </c>
      <c r="C23" s="696"/>
      <c r="D23" s="696"/>
      <c r="E23" s="696"/>
      <c r="F23" s="697"/>
      <c r="G23" s="697"/>
      <c r="H23" s="697"/>
      <c r="I23" s="697"/>
      <c r="J23" s="697"/>
      <c r="K23" s="697"/>
      <c r="L23" s="697"/>
      <c r="M23" s="697"/>
      <c r="N23" s="697"/>
      <c r="O23" s="697"/>
      <c r="P23" s="697"/>
      <c r="Q23" s="697"/>
      <c r="R23" s="697"/>
      <c r="S23" s="697"/>
      <c r="T23" s="697"/>
      <c r="U23" s="697"/>
      <c r="V23" s="697"/>
      <c r="W23" s="697"/>
      <c r="X23" s="698"/>
      <c r="Y23" s="696"/>
      <c r="Z23" s="696"/>
      <c r="AA23" s="699"/>
      <c r="AB23" s="700"/>
      <c r="AC23" s="701"/>
      <c r="AD23" s="696"/>
      <c r="AE23" s="702"/>
    </row>
    <row r="24" spans="1:31" ht="18.95" customHeight="1" x14ac:dyDescent="0.15">
      <c r="A24" s="694">
        <v>18</v>
      </c>
      <c r="B24" s="695" t="s">
        <v>1855</v>
      </c>
      <c r="C24" s="696"/>
      <c r="D24" s="696"/>
      <c r="E24" s="696"/>
      <c r="F24" s="697"/>
      <c r="G24" s="697"/>
      <c r="H24" s="697"/>
      <c r="I24" s="697"/>
      <c r="J24" s="697"/>
      <c r="K24" s="697"/>
      <c r="L24" s="697"/>
      <c r="M24" s="697"/>
      <c r="N24" s="697"/>
      <c r="O24" s="697"/>
      <c r="P24" s="697"/>
      <c r="Q24" s="697"/>
      <c r="R24" s="697"/>
      <c r="S24" s="697"/>
      <c r="T24" s="697"/>
      <c r="U24" s="697"/>
      <c r="V24" s="697"/>
      <c r="W24" s="697"/>
      <c r="X24" s="698"/>
      <c r="Y24" s="696"/>
      <c r="Z24" s="696"/>
      <c r="AA24" s="699"/>
      <c r="AB24" s="700"/>
      <c r="AC24" s="701"/>
      <c r="AD24" s="696"/>
      <c r="AE24" s="702"/>
    </row>
    <row r="25" spans="1:31" ht="18.95" customHeight="1" x14ac:dyDescent="0.15">
      <c r="A25" s="717">
        <v>21</v>
      </c>
      <c r="B25" s="718" t="s">
        <v>1857</v>
      </c>
      <c r="C25" s="719">
        <v>377</v>
      </c>
      <c r="D25" s="719">
        <v>369</v>
      </c>
      <c r="E25" s="719">
        <v>8</v>
      </c>
      <c r="F25" s="720">
        <v>48.666666666666664</v>
      </c>
      <c r="G25" s="720">
        <v>41</v>
      </c>
      <c r="H25" s="720">
        <v>48.666666666666664</v>
      </c>
      <c r="I25" s="720">
        <v>1.5</v>
      </c>
      <c r="J25" s="720">
        <v>3</v>
      </c>
      <c r="K25" s="720">
        <v>0.16666666666666666</v>
      </c>
      <c r="L25" s="720">
        <v>3</v>
      </c>
      <c r="M25" s="720">
        <v>1.3333333333333333</v>
      </c>
      <c r="N25" s="720">
        <v>0</v>
      </c>
      <c r="O25" s="720">
        <v>1.5833333333333333</v>
      </c>
      <c r="P25" s="720">
        <v>0</v>
      </c>
      <c r="Q25" s="720">
        <v>0</v>
      </c>
      <c r="R25" s="720">
        <v>0</v>
      </c>
      <c r="S25" s="720">
        <v>0</v>
      </c>
      <c r="T25" s="720">
        <v>0</v>
      </c>
      <c r="U25" s="720">
        <v>8.3333333333333329E-2</v>
      </c>
      <c r="V25" s="720">
        <v>6.0320000648498535</v>
      </c>
      <c r="W25" s="720">
        <v>5.9039999999999999</v>
      </c>
      <c r="X25" s="721">
        <v>0.128</v>
      </c>
      <c r="Y25" s="719">
        <v>363.46499999999997</v>
      </c>
      <c r="Z25" s="719">
        <v>7.88</v>
      </c>
      <c r="AA25" s="722">
        <v>2.1220159151193633E-2</v>
      </c>
      <c r="AB25" s="723">
        <v>0.29902713773681516</v>
      </c>
      <c r="AC25" s="724">
        <v>0.84246575342465757</v>
      </c>
      <c r="AD25" s="719">
        <v>7468.4589041095896</v>
      </c>
      <c r="AE25" s="725">
        <v>7468.4589041095896</v>
      </c>
    </row>
    <row r="26" spans="1:31" ht="18.95" customHeight="1" x14ac:dyDescent="0.15">
      <c r="A26" s="717">
        <v>22</v>
      </c>
      <c r="B26" s="718" t="s">
        <v>1859</v>
      </c>
      <c r="C26" s="719">
        <v>1040</v>
      </c>
      <c r="D26" s="719">
        <v>979</v>
      </c>
      <c r="E26" s="719">
        <v>61</v>
      </c>
      <c r="F26" s="720">
        <v>78</v>
      </c>
      <c r="G26" s="720">
        <v>54.666666666666664</v>
      </c>
      <c r="H26" s="720">
        <v>78</v>
      </c>
      <c r="I26" s="720">
        <v>6.166666666666667</v>
      </c>
      <c r="J26" s="720">
        <v>4.666666666666667</v>
      </c>
      <c r="K26" s="720">
        <v>0</v>
      </c>
      <c r="L26" s="720">
        <v>4</v>
      </c>
      <c r="M26" s="720">
        <v>4.5</v>
      </c>
      <c r="N26" s="720">
        <v>0</v>
      </c>
      <c r="O26" s="720">
        <v>2</v>
      </c>
      <c r="P26" s="720">
        <v>1.9166666666666667</v>
      </c>
      <c r="Q26" s="720">
        <v>0</v>
      </c>
      <c r="R26" s="720">
        <v>0</v>
      </c>
      <c r="S26" s="720">
        <v>0</v>
      </c>
      <c r="T26" s="720">
        <v>0</v>
      </c>
      <c r="U26" s="720">
        <v>4.083333333333333</v>
      </c>
      <c r="V26" s="720">
        <v>4.8189997673034668</v>
      </c>
      <c r="W26" s="720">
        <v>4.6671999999999993</v>
      </c>
      <c r="X26" s="721">
        <v>0.15180000000000002</v>
      </c>
      <c r="Y26" s="719">
        <v>477.77999999999986</v>
      </c>
      <c r="Z26" s="719">
        <v>34.051999999999992</v>
      </c>
      <c r="AA26" s="722">
        <v>5.8653846153846154E-2</v>
      </c>
      <c r="AB26" s="723">
        <v>0.47926267281105989</v>
      </c>
      <c r="AC26" s="724">
        <v>0.70085470085470081</v>
      </c>
      <c r="AD26" s="719">
        <v>6125.3846153846143</v>
      </c>
      <c r="AE26" s="725">
        <v>6125.3846153846143</v>
      </c>
    </row>
    <row r="27" spans="1:31" ht="18.95" customHeight="1" x14ac:dyDescent="0.15">
      <c r="A27" s="717">
        <v>23</v>
      </c>
      <c r="B27" s="718" t="s">
        <v>1861</v>
      </c>
      <c r="C27" s="719">
        <v>195</v>
      </c>
      <c r="D27" s="719">
        <v>190</v>
      </c>
      <c r="E27" s="719">
        <v>5</v>
      </c>
      <c r="F27" s="720">
        <v>14.5</v>
      </c>
      <c r="G27" s="720">
        <v>11.916666666666666</v>
      </c>
      <c r="H27" s="720">
        <v>14.5</v>
      </c>
      <c r="I27" s="720">
        <v>0.91666666666666663</v>
      </c>
      <c r="J27" s="720">
        <v>0</v>
      </c>
      <c r="K27" s="720">
        <v>0</v>
      </c>
      <c r="L27" s="720">
        <v>0</v>
      </c>
      <c r="M27" s="720">
        <v>0.33333333333333331</v>
      </c>
      <c r="N27" s="720">
        <v>0</v>
      </c>
      <c r="O27" s="720">
        <v>0.66666666666666663</v>
      </c>
      <c r="P27" s="720">
        <v>0</v>
      </c>
      <c r="Q27" s="720">
        <v>0</v>
      </c>
      <c r="R27" s="720">
        <v>0</v>
      </c>
      <c r="S27" s="720">
        <v>0</v>
      </c>
      <c r="T27" s="720">
        <v>0</v>
      </c>
      <c r="U27" s="720">
        <v>0.66666666666666663</v>
      </c>
      <c r="V27" s="720">
        <v>2.125499963760376</v>
      </c>
      <c r="W27" s="720">
        <v>2.0710000000000002</v>
      </c>
      <c r="X27" s="721">
        <v>5.4499999999999944E-2</v>
      </c>
      <c r="Y27" s="719">
        <v>138.69999999999999</v>
      </c>
      <c r="Z27" s="719">
        <v>3.65</v>
      </c>
      <c r="AA27" s="722">
        <v>2.564102564102564E-2</v>
      </c>
      <c r="AB27" s="723">
        <v>8.9093701996927802E-2</v>
      </c>
      <c r="AC27" s="724">
        <v>0.82183908045977017</v>
      </c>
      <c r="AD27" s="719">
        <v>9565.5172413793098</v>
      </c>
      <c r="AE27" s="725">
        <v>9565.5172413793098</v>
      </c>
    </row>
    <row r="28" spans="1:31" ht="18.95" customHeight="1" x14ac:dyDescent="0.15">
      <c r="A28" s="717">
        <v>24</v>
      </c>
      <c r="B28" s="718" t="s">
        <v>1863</v>
      </c>
      <c r="C28" s="719">
        <v>319</v>
      </c>
      <c r="D28" s="719">
        <v>394</v>
      </c>
      <c r="E28" s="719">
        <v>28</v>
      </c>
      <c r="F28" s="720">
        <v>40.416666666666664</v>
      </c>
      <c r="G28" s="720">
        <v>33.166666666666664</v>
      </c>
      <c r="H28" s="720">
        <v>40.416666666666664</v>
      </c>
      <c r="I28" s="720">
        <v>0.33333333333333331</v>
      </c>
      <c r="J28" s="720">
        <v>2</v>
      </c>
      <c r="K28" s="720">
        <v>0</v>
      </c>
      <c r="L28" s="720">
        <v>2</v>
      </c>
      <c r="M28" s="720">
        <v>3.5</v>
      </c>
      <c r="N28" s="720">
        <v>0</v>
      </c>
      <c r="O28" s="720">
        <v>1.1666666666666667</v>
      </c>
      <c r="P28" s="720">
        <v>0</v>
      </c>
      <c r="Q28" s="720">
        <v>0</v>
      </c>
      <c r="R28" s="720">
        <v>0</v>
      </c>
      <c r="S28" s="720">
        <v>0</v>
      </c>
      <c r="T28" s="720">
        <v>0</v>
      </c>
      <c r="U28" s="720">
        <v>0.25</v>
      </c>
      <c r="V28" s="720">
        <v>1.5240000486373901</v>
      </c>
      <c r="W28" s="720">
        <v>1.3952</v>
      </c>
      <c r="X28" s="721">
        <v>0.1288</v>
      </c>
      <c r="Y28" s="719">
        <v>229.88399999999999</v>
      </c>
      <c r="Z28" s="719">
        <v>22.744</v>
      </c>
      <c r="AA28" s="722">
        <v>6.6350710900473939E-2</v>
      </c>
      <c r="AB28" s="723">
        <v>0.2483358934971838</v>
      </c>
      <c r="AC28" s="724">
        <v>0.8206185567010309</v>
      </c>
      <c r="AD28" s="719">
        <v>5687.8515463917529</v>
      </c>
      <c r="AE28" s="725">
        <v>5687.8515463917529</v>
      </c>
    </row>
    <row r="29" spans="1:31" ht="18.95" customHeight="1" x14ac:dyDescent="0.15">
      <c r="A29" s="717">
        <v>25</v>
      </c>
      <c r="B29" s="718" t="s">
        <v>1865</v>
      </c>
      <c r="C29" s="719">
        <v>1284</v>
      </c>
      <c r="D29" s="719">
        <v>1249</v>
      </c>
      <c r="E29" s="719">
        <v>35</v>
      </c>
      <c r="F29" s="720">
        <v>78.583333333333329</v>
      </c>
      <c r="G29" s="720">
        <v>54.333333333333336</v>
      </c>
      <c r="H29" s="720">
        <v>78.583333333333329</v>
      </c>
      <c r="I29" s="720">
        <v>2.75</v>
      </c>
      <c r="J29" s="720">
        <v>8.0833333333333339</v>
      </c>
      <c r="K29" s="720">
        <v>1.6666666666666667</v>
      </c>
      <c r="L29" s="720">
        <v>14</v>
      </c>
      <c r="M29" s="720">
        <v>0.91666666666666663</v>
      </c>
      <c r="N29" s="720">
        <v>0.16666666666666666</v>
      </c>
      <c r="O29" s="720">
        <v>2.3333333333333335</v>
      </c>
      <c r="P29" s="720">
        <v>0</v>
      </c>
      <c r="Q29" s="720">
        <v>0</v>
      </c>
      <c r="R29" s="720">
        <v>0</v>
      </c>
      <c r="S29" s="720">
        <v>0</v>
      </c>
      <c r="T29" s="720">
        <v>0</v>
      </c>
      <c r="U29" s="720">
        <v>8.3333333333333339</v>
      </c>
      <c r="V29" s="720">
        <v>5.4636001586914063</v>
      </c>
      <c r="W29" s="720">
        <v>5.2568600000000005</v>
      </c>
      <c r="X29" s="721">
        <v>0.20674000000000017</v>
      </c>
      <c r="Y29" s="719">
        <v>451.90590000000003</v>
      </c>
      <c r="Z29" s="719">
        <v>17.934419999999999</v>
      </c>
      <c r="AA29" s="722">
        <v>2.7258566978193146E-2</v>
      </c>
      <c r="AB29" s="723">
        <v>0.48284690220174087</v>
      </c>
      <c r="AC29" s="724">
        <v>0.69141039236479318</v>
      </c>
      <c r="AD29" s="719">
        <v>5750.6583244962894</v>
      </c>
      <c r="AE29" s="725">
        <v>5750.6583244962894</v>
      </c>
    </row>
    <row r="30" spans="1:31" ht="18.95" customHeight="1" x14ac:dyDescent="0.15">
      <c r="A30" s="717">
        <v>26</v>
      </c>
      <c r="B30" s="718" t="s">
        <v>1867</v>
      </c>
      <c r="C30" s="719">
        <v>1357</v>
      </c>
      <c r="D30" s="719">
        <v>2611</v>
      </c>
      <c r="E30" s="719">
        <v>103</v>
      </c>
      <c r="F30" s="720">
        <v>77.166666666666671</v>
      </c>
      <c r="G30" s="720">
        <v>67</v>
      </c>
      <c r="H30" s="720">
        <v>38.583333333333336</v>
      </c>
      <c r="I30" s="720">
        <v>1.0833333333333333</v>
      </c>
      <c r="J30" s="720">
        <v>0</v>
      </c>
      <c r="K30" s="720">
        <v>0</v>
      </c>
      <c r="L30" s="720">
        <v>0</v>
      </c>
      <c r="M30" s="720">
        <v>2.75</v>
      </c>
      <c r="N30" s="720">
        <v>2.3333333333333335</v>
      </c>
      <c r="O30" s="720">
        <v>1.5</v>
      </c>
      <c r="P30" s="720">
        <v>1.1666666666666667</v>
      </c>
      <c r="Q30" s="720">
        <v>0.25</v>
      </c>
      <c r="R30" s="720">
        <v>0</v>
      </c>
      <c r="S30" s="720">
        <v>0</v>
      </c>
      <c r="T30" s="720">
        <v>0</v>
      </c>
      <c r="U30" s="720">
        <v>1.0833333333333333</v>
      </c>
      <c r="V30" s="720">
        <v>1.194159984588623</v>
      </c>
      <c r="W30" s="720">
        <v>1.1488399999999999</v>
      </c>
      <c r="X30" s="721">
        <v>4.5320000000000048E-2</v>
      </c>
      <c r="Y30" s="719">
        <v>195.82499999999999</v>
      </c>
      <c r="Z30" s="719">
        <v>7.7249999999999996</v>
      </c>
      <c r="AA30" s="722">
        <v>3.795136330140015E-2</v>
      </c>
      <c r="AB30" s="723">
        <v>0.47414234511008707</v>
      </c>
      <c r="AC30" s="724">
        <v>0.86825053995680346</v>
      </c>
      <c r="AD30" s="719">
        <v>2537.6889848812093</v>
      </c>
      <c r="AE30" s="725">
        <v>5075.3779697624186</v>
      </c>
    </row>
    <row r="31" spans="1:31" ht="18.95" customHeight="1" x14ac:dyDescent="0.15">
      <c r="A31" s="717">
        <v>27</v>
      </c>
      <c r="B31" s="718" t="s">
        <v>1869</v>
      </c>
      <c r="C31" s="719">
        <v>2614</v>
      </c>
      <c r="D31" s="719">
        <v>8025</v>
      </c>
      <c r="E31" s="719">
        <v>263</v>
      </c>
      <c r="F31" s="720">
        <v>117.91666666666667</v>
      </c>
      <c r="G31" s="720">
        <v>103.08333333333333</v>
      </c>
      <c r="H31" s="720">
        <v>64.466666666666669</v>
      </c>
      <c r="I31" s="720">
        <v>1.9166666666666667</v>
      </c>
      <c r="J31" s="720">
        <v>4.333333333333333</v>
      </c>
      <c r="K31" s="720">
        <v>0</v>
      </c>
      <c r="L31" s="720">
        <v>6</v>
      </c>
      <c r="M31" s="720">
        <v>3.9166666666666665</v>
      </c>
      <c r="N31" s="720">
        <v>1.1666666666666667</v>
      </c>
      <c r="O31" s="720">
        <v>2.1666666666666665</v>
      </c>
      <c r="P31" s="720">
        <v>0</v>
      </c>
      <c r="Q31" s="720">
        <v>0</v>
      </c>
      <c r="R31" s="720">
        <v>0</v>
      </c>
      <c r="S31" s="720">
        <v>0</v>
      </c>
      <c r="T31" s="720">
        <v>0</v>
      </c>
      <c r="U31" s="720">
        <v>1.3333333333333333</v>
      </c>
      <c r="V31" s="720">
        <v>3.150789737701416</v>
      </c>
      <c r="W31" s="720">
        <v>3.0282</v>
      </c>
      <c r="X31" s="721">
        <v>0.12258999999999995</v>
      </c>
      <c r="Y31" s="719">
        <v>384.41879999999998</v>
      </c>
      <c r="Z31" s="719">
        <v>10.9932</v>
      </c>
      <c r="AA31" s="722">
        <v>3.1732625482625482E-2</v>
      </c>
      <c r="AB31" s="723">
        <v>0.72452636968766004</v>
      </c>
      <c r="AC31" s="724">
        <v>0.87420494699646645</v>
      </c>
      <c r="AD31" s="719">
        <v>3260.0887632508829</v>
      </c>
      <c r="AE31" s="725">
        <v>5963.0630816959665</v>
      </c>
    </row>
    <row r="32" spans="1:31" ht="18.95" customHeight="1" x14ac:dyDescent="0.15">
      <c r="A32" s="717">
        <v>28</v>
      </c>
      <c r="B32" s="718" t="s">
        <v>1871</v>
      </c>
      <c r="C32" s="719">
        <v>1932</v>
      </c>
      <c r="D32" s="719">
        <v>13890</v>
      </c>
      <c r="E32" s="719">
        <v>400</v>
      </c>
      <c r="F32" s="720">
        <v>77.083333333333329</v>
      </c>
      <c r="G32" s="720">
        <v>69</v>
      </c>
      <c r="H32" s="720">
        <v>41.208333333333336</v>
      </c>
      <c r="I32" s="720">
        <v>1.0833333333333333</v>
      </c>
      <c r="J32" s="720">
        <v>0.5</v>
      </c>
      <c r="K32" s="720">
        <v>0.16666666666666666</v>
      </c>
      <c r="L32" s="720">
        <v>1</v>
      </c>
      <c r="M32" s="720">
        <v>3</v>
      </c>
      <c r="N32" s="720">
        <v>0.5</v>
      </c>
      <c r="O32" s="720">
        <v>1.5</v>
      </c>
      <c r="P32" s="720">
        <v>0.66666666666666663</v>
      </c>
      <c r="Q32" s="720">
        <v>0</v>
      </c>
      <c r="R32" s="720">
        <v>0</v>
      </c>
      <c r="S32" s="720">
        <v>0</v>
      </c>
      <c r="T32" s="720">
        <v>0</v>
      </c>
      <c r="U32" s="720">
        <v>0.66666666666666663</v>
      </c>
      <c r="V32" s="720">
        <v>0.7670520544052124</v>
      </c>
      <c r="W32" s="720">
        <v>0.73510500000000001</v>
      </c>
      <c r="X32" s="721">
        <v>3.1947000000000017E-2</v>
      </c>
      <c r="Y32" s="719">
        <v>335.26499999999999</v>
      </c>
      <c r="Z32" s="719">
        <v>12.965</v>
      </c>
      <c r="AA32" s="722">
        <v>2.7991602519244228E-2</v>
      </c>
      <c r="AB32" s="723">
        <v>0.47363031233998976</v>
      </c>
      <c r="AC32" s="724">
        <v>0.8951351351351351</v>
      </c>
      <c r="AD32" s="719">
        <v>4349.3837837837837</v>
      </c>
      <c r="AE32" s="725">
        <v>8135.8543983822037</v>
      </c>
    </row>
    <row r="33" spans="1:31" ht="18.95" customHeight="1" x14ac:dyDescent="0.15">
      <c r="A33" s="717">
        <v>29</v>
      </c>
      <c r="B33" s="718" t="s">
        <v>1873</v>
      </c>
      <c r="C33" s="727">
        <v>3142</v>
      </c>
      <c r="D33" s="727">
        <v>3035</v>
      </c>
      <c r="E33" s="727">
        <v>107</v>
      </c>
      <c r="F33" s="727">
        <v>255.58333333333334</v>
      </c>
      <c r="G33" s="727">
        <v>218.41666666666666</v>
      </c>
      <c r="H33" s="727">
        <v>236.28333333333333</v>
      </c>
      <c r="I33" s="727">
        <v>3.75</v>
      </c>
      <c r="J33" s="727">
        <v>20.333333333333332</v>
      </c>
      <c r="K33" s="727">
        <v>2.5</v>
      </c>
      <c r="L33" s="727">
        <v>29</v>
      </c>
      <c r="M33" s="727">
        <v>2.5</v>
      </c>
      <c r="N33" s="727">
        <v>3.1666666666666665</v>
      </c>
      <c r="O33" s="727">
        <v>1.5</v>
      </c>
      <c r="P33" s="727">
        <v>1.1666666666666667</v>
      </c>
      <c r="Q33" s="727">
        <v>0</v>
      </c>
      <c r="R33" s="727">
        <v>0</v>
      </c>
      <c r="S33" s="727">
        <v>0</v>
      </c>
      <c r="T33" s="727">
        <v>0</v>
      </c>
      <c r="U33" s="727">
        <v>2.25</v>
      </c>
      <c r="V33" s="727">
        <v>32.730190277099609</v>
      </c>
      <c r="W33" s="727">
        <v>31.574639999999999</v>
      </c>
      <c r="X33" s="728">
        <v>1.1555500000000001</v>
      </c>
      <c r="Y33" s="729">
        <v>2618.7347</v>
      </c>
      <c r="Z33" s="729">
        <v>89.047300000000007</v>
      </c>
      <c r="AA33" s="726">
        <v>3.4054742202418845E-2</v>
      </c>
      <c r="AB33" s="723">
        <v>1.5704045058883769</v>
      </c>
      <c r="AC33" s="724">
        <v>0.85458102380176071</v>
      </c>
      <c r="AD33" s="729">
        <v>10246.109031626997</v>
      </c>
      <c r="AE33" s="730">
        <v>11083.02757988291</v>
      </c>
    </row>
    <row r="34" spans="1:31" ht="18.95" customHeight="1" x14ac:dyDescent="0.15">
      <c r="A34" s="717">
        <v>30</v>
      </c>
      <c r="B34" s="718" t="s">
        <v>1875</v>
      </c>
      <c r="C34" s="729">
        <v>853</v>
      </c>
      <c r="D34" s="729">
        <v>837</v>
      </c>
      <c r="E34" s="729">
        <v>16</v>
      </c>
      <c r="F34" s="727">
        <v>25.25</v>
      </c>
      <c r="G34" s="727">
        <v>24.75</v>
      </c>
      <c r="H34" s="727">
        <v>14.074999999999999</v>
      </c>
      <c r="I34" s="727">
        <v>0</v>
      </c>
      <c r="J34" s="727">
        <v>0.5</v>
      </c>
      <c r="K34" s="727">
        <v>0</v>
      </c>
      <c r="L34" s="727">
        <v>1</v>
      </c>
      <c r="M34" s="727">
        <v>0</v>
      </c>
      <c r="N34" s="727">
        <v>0</v>
      </c>
      <c r="O34" s="727">
        <v>0</v>
      </c>
      <c r="P34" s="727">
        <v>0</v>
      </c>
      <c r="Q34" s="727">
        <v>0</v>
      </c>
      <c r="R34" s="727">
        <v>0</v>
      </c>
      <c r="S34" s="727">
        <v>0</v>
      </c>
      <c r="T34" s="727">
        <v>0</v>
      </c>
      <c r="U34" s="727">
        <v>0</v>
      </c>
      <c r="V34" s="727">
        <v>0.88321995735168457</v>
      </c>
      <c r="W34" s="727">
        <v>0.86153000000000002</v>
      </c>
      <c r="X34" s="728">
        <v>2.1689999999999997E-2</v>
      </c>
      <c r="Y34" s="729">
        <v>126.45399999999999</v>
      </c>
      <c r="Z34" s="968">
        <v>2.5569999999999999</v>
      </c>
      <c r="AA34" s="726">
        <v>1.8757327080890972E-2</v>
      </c>
      <c r="AB34" s="723">
        <v>0.15514592933947774</v>
      </c>
      <c r="AC34" s="724">
        <v>0.98019801980198018</v>
      </c>
      <c r="AD34" s="729">
        <v>5008.0792079207922</v>
      </c>
      <c r="AE34" s="730">
        <v>8984.2984014209596</v>
      </c>
    </row>
    <row r="35" spans="1:31" ht="18.95" customHeight="1" x14ac:dyDescent="0.15">
      <c r="A35" s="717">
        <v>31</v>
      </c>
      <c r="B35" s="718" t="s">
        <v>1877</v>
      </c>
      <c r="C35" s="729">
        <v>8797</v>
      </c>
      <c r="D35" s="729">
        <v>17529</v>
      </c>
      <c r="E35" s="729">
        <v>65</v>
      </c>
      <c r="F35" s="727">
        <v>213.58333333333334</v>
      </c>
      <c r="G35" s="727">
        <v>203.5</v>
      </c>
      <c r="H35" s="727">
        <v>131.4</v>
      </c>
      <c r="I35" s="727">
        <v>2.25</v>
      </c>
      <c r="J35" s="727">
        <v>0</v>
      </c>
      <c r="K35" s="727">
        <v>0</v>
      </c>
      <c r="L35" s="727">
        <v>0</v>
      </c>
      <c r="M35" s="727">
        <v>1.0833333333333333</v>
      </c>
      <c r="N35" s="727">
        <v>0</v>
      </c>
      <c r="O35" s="727">
        <v>5.416666666666667</v>
      </c>
      <c r="P35" s="727">
        <v>0.58333333333333337</v>
      </c>
      <c r="Q35" s="727">
        <v>0</v>
      </c>
      <c r="R35" s="727">
        <v>0</v>
      </c>
      <c r="S35" s="727">
        <v>0</v>
      </c>
      <c r="T35" s="727">
        <v>0</v>
      </c>
      <c r="U35" s="727">
        <v>0.75</v>
      </c>
      <c r="V35" s="727">
        <v>16.714298248291016</v>
      </c>
      <c r="W35" s="727">
        <v>16.652549999999998</v>
      </c>
      <c r="X35" s="728">
        <v>6.1750000000000027E-2</v>
      </c>
      <c r="Y35" s="729">
        <v>1489.9649999999999</v>
      </c>
      <c r="Z35" s="729">
        <v>5.5250000000000004</v>
      </c>
      <c r="AA35" s="726">
        <v>3.694441286802319E-3</v>
      </c>
      <c r="AB35" s="723">
        <v>1.3123399897593446</v>
      </c>
      <c r="AC35" s="724">
        <v>0.9527896995708155</v>
      </c>
      <c r="AD35" s="729">
        <v>6976.0358954350368</v>
      </c>
      <c r="AE35" s="730">
        <v>11339.155251141552</v>
      </c>
    </row>
    <row r="36" spans="1:31" ht="18.95" customHeight="1" x14ac:dyDescent="0.15">
      <c r="A36" s="717">
        <v>32</v>
      </c>
      <c r="B36" s="718" t="s">
        <v>1879</v>
      </c>
      <c r="C36" s="729">
        <v>3584</v>
      </c>
      <c r="D36" s="729">
        <v>5911</v>
      </c>
      <c r="E36" s="729">
        <v>49</v>
      </c>
      <c r="F36" s="727">
        <v>160.41666666666666</v>
      </c>
      <c r="G36" s="727">
        <v>147.66666666666666</v>
      </c>
      <c r="H36" s="727">
        <v>85.041666666666671</v>
      </c>
      <c r="I36" s="727">
        <v>0</v>
      </c>
      <c r="J36" s="727">
        <v>8.1666666666666661</v>
      </c>
      <c r="K36" s="727">
        <v>1.75</v>
      </c>
      <c r="L36" s="727">
        <v>16</v>
      </c>
      <c r="M36" s="727">
        <v>0.33333333333333331</v>
      </c>
      <c r="N36" s="727">
        <v>0</v>
      </c>
      <c r="O36" s="727">
        <v>2.5</v>
      </c>
      <c r="P36" s="727">
        <v>0</v>
      </c>
      <c r="Q36" s="727">
        <v>0</v>
      </c>
      <c r="R36" s="727">
        <v>0</v>
      </c>
      <c r="S36" s="727">
        <v>0</v>
      </c>
      <c r="T36" s="727">
        <v>0</v>
      </c>
      <c r="U36" s="727">
        <v>0</v>
      </c>
      <c r="V36" s="727">
        <v>8.6757602691650391</v>
      </c>
      <c r="W36" s="727">
        <v>8.6004100000000019</v>
      </c>
      <c r="X36" s="728">
        <v>7.5349999999999931E-2</v>
      </c>
      <c r="Y36" s="729">
        <v>664.08519999999987</v>
      </c>
      <c r="Z36" s="718">
        <v>6.218</v>
      </c>
      <c r="AA36" s="726">
        <v>8.2214765100671137E-3</v>
      </c>
      <c r="AB36" s="723">
        <v>0.98566308243727596</v>
      </c>
      <c r="AC36" s="724">
        <v>0.92051948051948052</v>
      </c>
      <c r="AD36" s="729">
        <v>4139.751896103895</v>
      </c>
      <c r="AE36" s="730">
        <v>7808.9391474767244</v>
      </c>
    </row>
    <row r="37" spans="1:31" ht="18.95" customHeight="1" x14ac:dyDescent="0.15">
      <c r="A37" s="717">
        <v>33</v>
      </c>
      <c r="B37" s="718" t="s">
        <v>1881</v>
      </c>
      <c r="C37" s="729">
        <v>2228</v>
      </c>
      <c r="D37" s="729">
        <v>2207</v>
      </c>
      <c r="E37" s="729">
        <v>21</v>
      </c>
      <c r="F37" s="727">
        <v>134.1</v>
      </c>
      <c r="G37" s="727">
        <v>124.68333333333334</v>
      </c>
      <c r="H37" s="727">
        <v>53.524999999999999</v>
      </c>
      <c r="I37" s="727">
        <v>0.91666666666666663</v>
      </c>
      <c r="J37" s="727">
        <v>3.5</v>
      </c>
      <c r="K37" s="727">
        <v>0</v>
      </c>
      <c r="L37" s="727">
        <v>7</v>
      </c>
      <c r="M37" s="727">
        <v>0</v>
      </c>
      <c r="N37" s="727">
        <v>3.6666666666666665</v>
      </c>
      <c r="O37" s="727">
        <v>1.3333333333333333</v>
      </c>
      <c r="P37" s="727">
        <v>0</v>
      </c>
      <c r="Q37" s="727">
        <v>0</v>
      </c>
      <c r="R37" s="727">
        <v>0</v>
      </c>
      <c r="S37" s="727">
        <v>0</v>
      </c>
      <c r="T37" s="727">
        <v>0</v>
      </c>
      <c r="U37" s="727">
        <v>0</v>
      </c>
      <c r="V37" s="727">
        <v>11.70569896697998</v>
      </c>
      <c r="W37" s="727">
        <v>11.595300000000002</v>
      </c>
      <c r="X37" s="728">
        <v>0.11040000000000004</v>
      </c>
      <c r="Y37" s="729">
        <v>646.077</v>
      </c>
      <c r="Z37" s="718">
        <v>5.5151000000000003</v>
      </c>
      <c r="AA37" s="726">
        <v>9.4254937163375224E-3</v>
      </c>
      <c r="AB37" s="723">
        <v>0.82396313364055296</v>
      </c>
      <c r="AC37" s="724">
        <v>0.92977877206065129</v>
      </c>
      <c r="AD37" s="729">
        <v>4817.8747203579424</v>
      </c>
      <c r="AE37" s="730">
        <v>12070.56515646894</v>
      </c>
    </row>
    <row r="38" spans="1:31" ht="18.95" customHeight="1" x14ac:dyDescent="0.15">
      <c r="A38" s="717">
        <v>34</v>
      </c>
      <c r="B38" s="718" t="s">
        <v>1883</v>
      </c>
      <c r="C38" s="729">
        <v>8360</v>
      </c>
      <c r="D38" s="729">
        <v>8308</v>
      </c>
      <c r="E38" s="729">
        <v>52</v>
      </c>
      <c r="F38" s="727">
        <v>234.36666666666667</v>
      </c>
      <c r="G38" s="727">
        <v>226.36666666666667</v>
      </c>
      <c r="H38" s="727">
        <v>97.563333333333318</v>
      </c>
      <c r="I38" s="727">
        <v>2</v>
      </c>
      <c r="J38" s="727">
        <v>0</v>
      </c>
      <c r="K38" s="727">
        <v>0</v>
      </c>
      <c r="L38" s="727">
        <v>0</v>
      </c>
      <c r="M38" s="727">
        <v>1</v>
      </c>
      <c r="N38" s="727">
        <v>1</v>
      </c>
      <c r="O38" s="727">
        <v>2.0833333333333335</v>
      </c>
      <c r="P38" s="727">
        <v>0</v>
      </c>
      <c r="Q38" s="727">
        <v>0</v>
      </c>
      <c r="R38" s="727">
        <v>0</v>
      </c>
      <c r="S38" s="727">
        <v>0</v>
      </c>
      <c r="T38" s="727">
        <v>0</v>
      </c>
      <c r="U38" s="727">
        <v>1.9166666666666667</v>
      </c>
      <c r="V38" s="727">
        <v>15.884001731872559</v>
      </c>
      <c r="W38" s="727">
        <v>15.785199999999998</v>
      </c>
      <c r="X38" s="728">
        <v>9.8800000000000096E-2</v>
      </c>
      <c r="Y38" s="729">
        <v>1023.5455999999998</v>
      </c>
      <c r="Z38" s="718">
        <v>6.4063999999999988</v>
      </c>
      <c r="AA38" s="726">
        <v>6.2200956937799043E-3</v>
      </c>
      <c r="AB38" s="723">
        <v>1.4400409626216077</v>
      </c>
      <c r="AC38" s="724">
        <v>0.96586545299388427</v>
      </c>
      <c r="AD38" s="729">
        <v>4367.2831745128706</v>
      </c>
      <c r="AE38" s="730">
        <v>10491.088865352422</v>
      </c>
    </row>
    <row r="39" spans="1:31" ht="18.95" customHeight="1" x14ac:dyDescent="0.15">
      <c r="A39" s="717">
        <v>35</v>
      </c>
      <c r="B39" s="718" t="s">
        <v>1367</v>
      </c>
      <c r="C39" s="729">
        <v>3844</v>
      </c>
      <c r="D39" s="729">
        <v>6161</v>
      </c>
      <c r="E39" s="729">
        <v>53</v>
      </c>
      <c r="F39" s="727">
        <v>159.1</v>
      </c>
      <c r="G39" s="727">
        <v>140.43333333333334</v>
      </c>
      <c r="H39" s="727">
        <v>67.759999999999991</v>
      </c>
      <c r="I39" s="727">
        <v>1.75</v>
      </c>
      <c r="J39" s="727">
        <v>7.5</v>
      </c>
      <c r="K39" s="727">
        <v>0.16666666666666666</v>
      </c>
      <c r="L39" s="727">
        <v>9</v>
      </c>
      <c r="M39" s="727">
        <v>2</v>
      </c>
      <c r="N39" s="727">
        <v>3.9166666666666665</v>
      </c>
      <c r="O39" s="727">
        <v>1.5833333333333333</v>
      </c>
      <c r="P39" s="727">
        <v>0</v>
      </c>
      <c r="Q39" s="727">
        <v>0</v>
      </c>
      <c r="R39" s="727">
        <v>0</v>
      </c>
      <c r="S39" s="727">
        <v>0</v>
      </c>
      <c r="T39" s="727">
        <v>0</v>
      </c>
      <c r="U39" s="727">
        <v>1.75</v>
      </c>
      <c r="V39" s="727">
        <v>16.741559982299805</v>
      </c>
      <c r="W39" s="727">
        <v>16.472240000000003</v>
      </c>
      <c r="X39" s="728">
        <v>0.26931999999999995</v>
      </c>
      <c r="Y39" s="729">
        <v>947.48900000000003</v>
      </c>
      <c r="Z39" s="718">
        <v>14.8878</v>
      </c>
      <c r="AA39" s="726">
        <v>8.5291277759897005E-3</v>
      </c>
      <c r="AB39" s="723">
        <v>0.97757296466973886</v>
      </c>
      <c r="AC39" s="724">
        <v>0.88267337104546406</v>
      </c>
      <c r="AD39" s="729">
        <v>5955.3048397234443</v>
      </c>
      <c r="AE39" s="730">
        <v>13983.013577331762</v>
      </c>
    </row>
    <row r="40" spans="1:31" ht="18.95" customHeight="1" x14ac:dyDescent="0.15">
      <c r="A40" s="717">
        <v>36</v>
      </c>
      <c r="B40" s="718" t="s">
        <v>1886</v>
      </c>
      <c r="C40" s="719"/>
      <c r="D40" s="719"/>
      <c r="E40" s="719"/>
      <c r="F40" s="720"/>
      <c r="G40" s="720"/>
      <c r="H40" s="720"/>
      <c r="I40" s="720"/>
      <c r="J40" s="720"/>
      <c r="K40" s="720"/>
      <c r="L40" s="720"/>
      <c r="M40" s="720"/>
      <c r="N40" s="720"/>
      <c r="O40" s="720"/>
      <c r="P40" s="720"/>
      <c r="Q40" s="720"/>
      <c r="R40" s="720"/>
      <c r="S40" s="720"/>
      <c r="T40" s="720"/>
      <c r="U40" s="720"/>
      <c r="V40" s="720"/>
      <c r="W40" s="720"/>
      <c r="X40" s="721"/>
      <c r="Y40" s="719"/>
      <c r="Z40" s="719"/>
      <c r="AA40" s="722"/>
      <c r="AB40" s="723"/>
      <c r="AC40" s="724"/>
      <c r="AD40" s="719"/>
      <c r="AE40" s="725"/>
    </row>
    <row r="41" spans="1:31" ht="18.95" customHeight="1" x14ac:dyDescent="0.15">
      <c r="A41" s="717">
        <v>38</v>
      </c>
      <c r="B41" s="718" t="s">
        <v>1888</v>
      </c>
      <c r="C41" s="729">
        <v>176</v>
      </c>
      <c r="D41" s="729">
        <v>176</v>
      </c>
      <c r="E41" s="729">
        <v>0</v>
      </c>
      <c r="F41" s="727">
        <v>18.916666666666668</v>
      </c>
      <c r="G41" s="727">
        <v>18.083333333333332</v>
      </c>
      <c r="H41" s="727">
        <v>18.916666666666668</v>
      </c>
      <c r="I41" s="727">
        <v>0</v>
      </c>
      <c r="J41" s="727">
        <v>0.66666666666666663</v>
      </c>
      <c r="K41" s="727">
        <v>0</v>
      </c>
      <c r="L41" s="727">
        <v>1</v>
      </c>
      <c r="M41" s="727">
        <v>0</v>
      </c>
      <c r="N41" s="727">
        <v>0</v>
      </c>
      <c r="O41" s="727">
        <v>0.16666666666666666</v>
      </c>
      <c r="P41" s="727">
        <v>0</v>
      </c>
      <c r="Q41" s="727">
        <v>0</v>
      </c>
      <c r="R41" s="727">
        <v>0</v>
      </c>
      <c r="S41" s="727">
        <v>0</v>
      </c>
      <c r="T41" s="727">
        <v>0</v>
      </c>
      <c r="U41" s="727">
        <v>0</v>
      </c>
      <c r="V41" s="727">
        <v>1.5360000133514404</v>
      </c>
      <c r="W41" s="727">
        <v>1.536</v>
      </c>
      <c r="X41" s="728">
        <v>0</v>
      </c>
      <c r="Y41" s="729">
        <v>134.4</v>
      </c>
      <c r="Z41" s="718">
        <v>0</v>
      </c>
      <c r="AA41" s="726">
        <v>0</v>
      </c>
      <c r="AB41" s="723">
        <v>0.11623143881208398</v>
      </c>
      <c r="AC41" s="724">
        <v>0.95594713656387664</v>
      </c>
      <c r="AD41" s="729">
        <v>7104.8458149779735</v>
      </c>
      <c r="AE41" s="730">
        <v>7104.8458149779735</v>
      </c>
    </row>
    <row r="42" spans="1:31" ht="18.95" customHeight="1" x14ac:dyDescent="0.15">
      <c r="A42" s="969">
        <v>51</v>
      </c>
      <c r="B42" s="970" t="s">
        <v>1106</v>
      </c>
      <c r="C42" s="979">
        <v>0</v>
      </c>
      <c r="D42" s="979">
        <v>0</v>
      </c>
      <c r="E42" s="979">
        <v>0</v>
      </c>
      <c r="F42" s="980">
        <v>158.5</v>
      </c>
      <c r="G42" s="980">
        <v>158.5</v>
      </c>
      <c r="H42" s="980">
        <v>158.5</v>
      </c>
      <c r="I42" s="980">
        <v>0</v>
      </c>
      <c r="J42" s="980">
        <v>0</v>
      </c>
      <c r="K42" s="980">
        <v>0</v>
      </c>
      <c r="L42" s="980">
        <v>0</v>
      </c>
      <c r="M42" s="980">
        <v>0</v>
      </c>
      <c r="N42" s="980">
        <v>0</v>
      </c>
      <c r="O42" s="980">
        <v>0</v>
      </c>
      <c r="P42" s="980">
        <v>0</v>
      </c>
      <c r="Q42" s="980">
        <v>0</v>
      </c>
      <c r="R42" s="980">
        <v>0</v>
      </c>
      <c r="S42" s="980">
        <v>0</v>
      </c>
      <c r="T42" s="980">
        <v>0</v>
      </c>
      <c r="U42" s="980">
        <v>0</v>
      </c>
      <c r="V42" s="980">
        <v>0</v>
      </c>
      <c r="W42" s="980">
        <v>0</v>
      </c>
      <c r="X42" s="981">
        <v>0</v>
      </c>
      <c r="Y42" s="979">
        <v>0</v>
      </c>
      <c r="Z42" s="978">
        <v>0</v>
      </c>
      <c r="AA42" s="982">
        <v>0</v>
      </c>
      <c r="AB42" s="983">
        <v>0.97388632872503844</v>
      </c>
      <c r="AC42" s="984">
        <v>1</v>
      </c>
      <c r="AD42" s="979">
        <v>0</v>
      </c>
      <c r="AE42" s="985">
        <v>0</v>
      </c>
    </row>
    <row r="43" spans="1:31" ht="18.95" customHeight="1" x14ac:dyDescent="0.15">
      <c r="A43" s="969">
        <v>52</v>
      </c>
      <c r="B43" s="970" t="s">
        <v>1107</v>
      </c>
      <c r="C43" s="971">
        <v>0</v>
      </c>
      <c r="D43" s="971">
        <v>0</v>
      </c>
      <c r="E43" s="971">
        <v>0</v>
      </c>
      <c r="F43" s="972">
        <v>20.416666666666668</v>
      </c>
      <c r="G43" s="972">
        <v>20.416666666666668</v>
      </c>
      <c r="H43" s="972">
        <v>20.416666666666668</v>
      </c>
      <c r="I43" s="972">
        <v>0</v>
      </c>
      <c r="J43" s="972">
        <v>0</v>
      </c>
      <c r="K43" s="972">
        <v>0</v>
      </c>
      <c r="L43" s="972">
        <v>0</v>
      </c>
      <c r="M43" s="972">
        <v>0</v>
      </c>
      <c r="N43" s="972">
        <v>0</v>
      </c>
      <c r="O43" s="972">
        <v>0</v>
      </c>
      <c r="P43" s="972">
        <v>0</v>
      </c>
      <c r="Q43" s="972">
        <v>0</v>
      </c>
      <c r="R43" s="972">
        <v>0</v>
      </c>
      <c r="S43" s="972">
        <v>0</v>
      </c>
      <c r="T43" s="972">
        <v>0</v>
      </c>
      <c r="U43" s="972">
        <v>0</v>
      </c>
      <c r="V43" s="972">
        <v>0</v>
      </c>
      <c r="W43" s="972">
        <v>0</v>
      </c>
      <c r="X43" s="973">
        <v>0</v>
      </c>
      <c r="Y43" s="971">
        <v>0</v>
      </c>
      <c r="Z43" s="970">
        <v>0</v>
      </c>
      <c r="AA43" s="974">
        <v>0</v>
      </c>
      <c r="AB43" s="975">
        <v>0.12544802867383514</v>
      </c>
      <c r="AC43" s="976">
        <v>1</v>
      </c>
      <c r="AD43" s="971">
        <v>0</v>
      </c>
      <c r="AE43" s="977">
        <v>0</v>
      </c>
    </row>
    <row r="44" spans="1:31" ht="18.95" customHeight="1" x14ac:dyDescent="0.15">
      <c r="A44" s="969">
        <v>53</v>
      </c>
      <c r="B44" s="978" t="s">
        <v>1108</v>
      </c>
      <c r="C44" s="979"/>
      <c r="D44" s="979"/>
      <c r="E44" s="979"/>
      <c r="F44" s="980"/>
      <c r="G44" s="980"/>
      <c r="H44" s="980"/>
      <c r="I44" s="980"/>
      <c r="J44" s="980"/>
      <c r="K44" s="980"/>
      <c r="L44" s="980"/>
      <c r="M44" s="980"/>
      <c r="N44" s="980"/>
      <c r="O44" s="980"/>
      <c r="P44" s="980"/>
      <c r="Q44" s="980"/>
      <c r="R44" s="980"/>
      <c r="S44" s="980"/>
      <c r="T44" s="980"/>
      <c r="U44" s="980"/>
      <c r="V44" s="980"/>
      <c r="W44" s="980"/>
      <c r="X44" s="981"/>
      <c r="Y44" s="979"/>
      <c r="Z44" s="978"/>
      <c r="AA44" s="982"/>
      <c r="AB44" s="983"/>
      <c r="AC44" s="984"/>
      <c r="AD44" s="979"/>
      <c r="AE44" s="985"/>
    </row>
    <row r="45" spans="1:31" ht="18.95" customHeight="1" x14ac:dyDescent="0.15">
      <c r="A45" s="969">
        <v>54</v>
      </c>
      <c r="B45" s="978" t="s">
        <v>1109</v>
      </c>
      <c r="C45" s="979"/>
      <c r="D45" s="979"/>
      <c r="E45" s="979"/>
      <c r="F45" s="980"/>
      <c r="G45" s="980"/>
      <c r="H45" s="980"/>
      <c r="I45" s="980"/>
      <c r="J45" s="980"/>
      <c r="K45" s="980"/>
      <c r="L45" s="980"/>
      <c r="M45" s="980"/>
      <c r="N45" s="980"/>
      <c r="O45" s="980"/>
      <c r="P45" s="980"/>
      <c r="Q45" s="980"/>
      <c r="R45" s="980"/>
      <c r="S45" s="980"/>
      <c r="T45" s="980"/>
      <c r="U45" s="980"/>
      <c r="V45" s="980"/>
      <c r="W45" s="980"/>
      <c r="X45" s="981"/>
      <c r="Y45" s="979"/>
      <c r="Z45" s="978"/>
      <c r="AA45" s="982"/>
      <c r="AB45" s="983"/>
      <c r="AC45" s="984"/>
      <c r="AD45" s="979"/>
      <c r="AE45" s="985"/>
    </row>
    <row r="46" spans="1:31" ht="18.95" customHeight="1" x14ac:dyDescent="0.15">
      <c r="A46" s="969">
        <v>997</v>
      </c>
      <c r="B46" s="978" t="s">
        <v>122</v>
      </c>
      <c r="C46" s="979">
        <v>15309</v>
      </c>
      <c r="D46" s="979">
        <v>15309</v>
      </c>
      <c r="E46" s="979">
        <v>0</v>
      </c>
      <c r="F46" s="980">
        <v>274.41666666666669</v>
      </c>
      <c r="G46" s="980">
        <v>259.66666666666669</v>
      </c>
      <c r="H46" s="980">
        <v>463.48333333333335</v>
      </c>
      <c r="I46" s="980">
        <v>1.6666666666666667</v>
      </c>
      <c r="J46" s="980">
        <v>0</v>
      </c>
      <c r="K46" s="980">
        <v>0</v>
      </c>
      <c r="L46" s="980">
        <v>0</v>
      </c>
      <c r="M46" s="980">
        <v>0</v>
      </c>
      <c r="N46" s="980">
        <v>0</v>
      </c>
      <c r="O46" s="980">
        <v>0.75</v>
      </c>
      <c r="P46" s="980">
        <v>0</v>
      </c>
      <c r="Q46" s="980">
        <v>0</v>
      </c>
      <c r="R46" s="980">
        <v>0</v>
      </c>
      <c r="S46" s="980">
        <v>0</v>
      </c>
      <c r="T46" s="980">
        <v>0</v>
      </c>
      <c r="U46" s="980">
        <v>12.333333333333334</v>
      </c>
      <c r="V46" s="980">
        <v>0</v>
      </c>
      <c r="W46" s="980">
        <v>0</v>
      </c>
      <c r="X46" s="981">
        <v>0</v>
      </c>
      <c r="Y46" s="979">
        <v>992.89599999999996</v>
      </c>
      <c r="Z46" s="978">
        <v>0</v>
      </c>
      <c r="AA46" s="982">
        <v>0</v>
      </c>
      <c r="AB46" s="983">
        <v>1.6861239119303637</v>
      </c>
      <c r="AC46" s="984">
        <v>0.94624962040692373</v>
      </c>
      <c r="AD46" s="979">
        <v>3618.2058912845428</v>
      </c>
      <c r="AE46" s="985">
        <v>2142.2474738394044</v>
      </c>
    </row>
    <row r="47" spans="1:31" ht="18.95" customHeight="1" x14ac:dyDescent="0.15">
      <c r="A47" s="969">
        <v>998</v>
      </c>
      <c r="B47" s="978" t="s">
        <v>69</v>
      </c>
      <c r="C47" s="979">
        <v>0</v>
      </c>
      <c r="D47" s="979">
        <v>0</v>
      </c>
      <c r="E47" s="979">
        <v>0</v>
      </c>
      <c r="F47" s="980">
        <v>57.666666666666664</v>
      </c>
      <c r="G47" s="980">
        <v>57.666666666666664</v>
      </c>
      <c r="H47" s="980">
        <v>57.666666666666664</v>
      </c>
      <c r="I47" s="980">
        <v>0</v>
      </c>
      <c r="J47" s="980">
        <v>0</v>
      </c>
      <c r="K47" s="980">
        <v>0</v>
      </c>
      <c r="L47" s="980">
        <v>0</v>
      </c>
      <c r="M47" s="980">
        <v>0</v>
      </c>
      <c r="N47" s="980">
        <v>0</v>
      </c>
      <c r="O47" s="980">
        <v>0</v>
      </c>
      <c r="P47" s="980">
        <v>0</v>
      </c>
      <c r="Q47" s="980">
        <v>0</v>
      </c>
      <c r="R47" s="980">
        <v>0</v>
      </c>
      <c r="S47" s="980">
        <v>0</v>
      </c>
      <c r="T47" s="980">
        <v>0</v>
      </c>
      <c r="U47" s="980">
        <v>0</v>
      </c>
      <c r="V47" s="980">
        <v>0</v>
      </c>
      <c r="W47" s="980">
        <v>0</v>
      </c>
      <c r="X47" s="981">
        <v>0</v>
      </c>
      <c r="Y47" s="979">
        <v>0</v>
      </c>
      <c r="Z47" s="978">
        <v>0</v>
      </c>
      <c r="AA47" s="982">
        <v>0</v>
      </c>
      <c r="AB47" s="983">
        <v>0.35432667690732206</v>
      </c>
      <c r="AC47" s="984">
        <v>1</v>
      </c>
      <c r="AD47" s="979">
        <v>0</v>
      </c>
      <c r="AE47" s="985">
        <v>0</v>
      </c>
    </row>
    <row r="48" spans="1:31" ht="18.95" customHeight="1" x14ac:dyDescent="0.15">
      <c r="A48" s="717"/>
      <c r="B48" s="734"/>
      <c r="C48" s="731"/>
      <c r="D48" s="731"/>
      <c r="E48" s="731"/>
      <c r="F48" s="732"/>
      <c r="G48" s="732"/>
      <c r="H48" s="732"/>
      <c r="I48" s="732"/>
      <c r="J48" s="732"/>
      <c r="K48" s="732"/>
      <c r="L48" s="732"/>
      <c r="M48" s="732"/>
      <c r="N48" s="732"/>
      <c r="O48" s="732"/>
      <c r="P48" s="732"/>
      <c r="Q48" s="732"/>
      <c r="R48" s="732"/>
      <c r="S48" s="732"/>
      <c r="T48" s="732"/>
      <c r="U48" s="732"/>
      <c r="V48" s="732"/>
      <c r="W48" s="732"/>
      <c r="X48" s="733"/>
      <c r="Y48" s="731"/>
      <c r="Z48" s="734"/>
      <c r="AA48" s="735"/>
      <c r="AB48" s="736"/>
      <c r="AC48" s="737"/>
      <c r="AD48" s="731"/>
      <c r="AE48" s="738"/>
    </row>
    <row r="49" spans="1:31" ht="18.95" customHeight="1" x14ac:dyDescent="0.15">
      <c r="A49" s="717"/>
      <c r="B49" s="734"/>
      <c r="C49" s="731"/>
      <c r="D49" s="731"/>
      <c r="E49" s="731"/>
      <c r="F49" s="732"/>
      <c r="G49" s="732"/>
      <c r="H49" s="732"/>
      <c r="I49" s="732"/>
      <c r="J49" s="732"/>
      <c r="K49" s="732"/>
      <c r="L49" s="732"/>
      <c r="M49" s="732"/>
      <c r="N49" s="732"/>
      <c r="O49" s="732"/>
      <c r="P49" s="732"/>
      <c r="Q49" s="732"/>
      <c r="R49" s="732"/>
      <c r="S49" s="732"/>
      <c r="T49" s="732"/>
      <c r="U49" s="732"/>
      <c r="V49" s="732"/>
      <c r="W49" s="732"/>
      <c r="X49" s="733"/>
      <c r="Y49" s="731"/>
      <c r="Z49" s="734"/>
      <c r="AA49" s="735"/>
      <c r="AB49" s="736"/>
      <c r="AC49" s="737"/>
      <c r="AD49" s="731"/>
      <c r="AE49" s="738"/>
    </row>
    <row r="50" spans="1:31" ht="18.95" customHeight="1" x14ac:dyDescent="0.15">
      <c r="A50" s="717"/>
      <c r="B50" s="734"/>
      <c r="C50" s="731"/>
      <c r="D50" s="731"/>
      <c r="E50" s="731"/>
      <c r="F50" s="732"/>
      <c r="G50" s="732"/>
      <c r="H50" s="732"/>
      <c r="I50" s="732"/>
      <c r="J50" s="732"/>
      <c r="K50" s="732"/>
      <c r="L50" s="732"/>
      <c r="M50" s="732"/>
      <c r="N50" s="732"/>
      <c r="O50" s="732"/>
      <c r="P50" s="732"/>
      <c r="Q50" s="732"/>
      <c r="R50" s="732"/>
      <c r="S50" s="732"/>
      <c r="T50" s="732"/>
      <c r="U50" s="732"/>
      <c r="V50" s="732"/>
      <c r="W50" s="732"/>
      <c r="X50" s="733"/>
      <c r="Y50" s="731"/>
      <c r="Z50" s="734"/>
      <c r="AA50" s="735"/>
      <c r="AB50" s="736"/>
      <c r="AC50" s="737"/>
      <c r="AD50" s="731"/>
      <c r="AE50" s="738"/>
    </row>
    <row r="51" spans="1:31" ht="18.95" customHeight="1" thickBot="1" x14ac:dyDescent="0.2">
      <c r="A51" s="1362" t="s">
        <v>1666</v>
      </c>
      <c r="B51" s="1363"/>
      <c r="C51" s="558">
        <f>SUM(C7:C41)</f>
        <v>40102</v>
      </c>
      <c r="D51" s="558">
        <f t="shared" ref="D51:Y51" si="0">SUM(D7:D41)</f>
        <v>71871</v>
      </c>
      <c r="E51" s="558">
        <f t="shared" si="0"/>
        <v>1266</v>
      </c>
      <c r="F51" s="558">
        <f t="shared" si="0"/>
        <v>1733.6499999999999</v>
      </c>
      <c r="G51" s="558">
        <f t="shared" si="0"/>
        <v>1538.0666666666668</v>
      </c>
      <c r="H51" s="558">
        <f t="shared" si="0"/>
        <v>1108.99</v>
      </c>
      <c r="I51" s="558">
        <f t="shared" si="0"/>
        <v>26.416666666666668</v>
      </c>
      <c r="J51" s="558">
        <f t="shared" si="0"/>
        <v>63.249999999999993</v>
      </c>
      <c r="K51" s="558">
        <f t="shared" si="0"/>
        <v>6.416666666666667</v>
      </c>
      <c r="L51" s="558">
        <f t="shared" si="0"/>
        <v>93</v>
      </c>
      <c r="M51" s="558">
        <f t="shared" si="0"/>
        <v>27.166666666666664</v>
      </c>
      <c r="N51" s="558">
        <f t="shared" si="0"/>
        <v>15.916666666666666</v>
      </c>
      <c r="O51" s="558">
        <f t="shared" si="0"/>
        <v>27.499999999999996</v>
      </c>
      <c r="P51" s="558">
        <f t="shared" si="0"/>
        <v>5.5</v>
      </c>
      <c r="Q51" s="558">
        <f t="shared" si="0"/>
        <v>0.25</v>
      </c>
      <c r="R51" s="558">
        <f t="shared" si="0"/>
        <v>0</v>
      </c>
      <c r="S51" s="558">
        <f t="shared" si="0"/>
        <v>0</v>
      </c>
      <c r="T51" s="558">
        <f t="shared" si="0"/>
        <v>0</v>
      </c>
      <c r="U51" s="558">
        <f t="shared" si="0"/>
        <v>23.166666666666671</v>
      </c>
      <c r="V51" s="558">
        <f t="shared" si="0"/>
        <v>129.94683122634888</v>
      </c>
      <c r="W51" s="558">
        <f t="shared" si="0"/>
        <v>127.28427500000001</v>
      </c>
      <c r="X51" s="558">
        <f t="shared" si="0"/>
        <v>2.6625570000000001</v>
      </c>
      <c r="Y51" s="558">
        <f t="shared" si="0"/>
        <v>10227.994199999999</v>
      </c>
      <c r="Z51" s="558">
        <f>SUM(Z7:Z41)</f>
        <v>248.10021999999998</v>
      </c>
      <c r="AA51" s="559">
        <f>Z51/(Y51+Z51)</f>
        <v>2.3682510872214915E-2</v>
      </c>
      <c r="AB51" s="560">
        <f>AVERAGE(AB7:AB41)</f>
        <v>0.66576420890937016</v>
      </c>
      <c r="AC51" s="561">
        <f>G51/F51</f>
        <v>0.88718407214066675</v>
      </c>
      <c r="AD51" s="562">
        <f>Y51*1000/G51</f>
        <v>6649.9030384465332</v>
      </c>
      <c r="AE51" s="563">
        <f>Y51*1000/H51</f>
        <v>9222.8011073138623</v>
      </c>
    </row>
    <row r="52" spans="1:31" ht="18.95" customHeight="1" thickBot="1" x14ac:dyDescent="0.2">
      <c r="A52" s="1359" t="s">
        <v>1240</v>
      </c>
      <c r="B52" s="1360"/>
      <c r="C52" s="542">
        <f>SUM(C7:C50)</f>
        <v>55411</v>
      </c>
      <c r="D52" s="542">
        <f>SUM(D7:D50)</f>
        <v>87180</v>
      </c>
      <c r="E52" s="542">
        <f>SUM(E7:E50)</f>
        <v>1266</v>
      </c>
      <c r="F52" s="542">
        <f t="shared" ref="F52:X52" si="1">SUM(F7:F50)</f>
        <v>2244.6499999999996</v>
      </c>
      <c r="G52" s="542">
        <f t="shared" si="1"/>
        <v>2034.3166666666671</v>
      </c>
      <c r="H52" s="542">
        <f t="shared" si="1"/>
        <v>1809.0566666666668</v>
      </c>
      <c r="I52" s="542">
        <f t="shared" si="1"/>
        <v>28.083333333333336</v>
      </c>
      <c r="J52" s="542">
        <f t="shared" si="1"/>
        <v>63.249999999999993</v>
      </c>
      <c r="K52" s="542">
        <f t="shared" si="1"/>
        <v>6.416666666666667</v>
      </c>
      <c r="L52" s="542">
        <f t="shared" si="1"/>
        <v>93</v>
      </c>
      <c r="M52" s="542">
        <f t="shared" si="1"/>
        <v>27.166666666666664</v>
      </c>
      <c r="N52" s="542">
        <f t="shared" si="1"/>
        <v>15.916666666666666</v>
      </c>
      <c r="O52" s="542">
        <f t="shared" si="1"/>
        <v>28.249999999999996</v>
      </c>
      <c r="P52" s="542">
        <f t="shared" si="1"/>
        <v>5.5</v>
      </c>
      <c r="Q52" s="542">
        <f t="shared" si="1"/>
        <v>0.25</v>
      </c>
      <c r="R52" s="542">
        <f t="shared" si="1"/>
        <v>0</v>
      </c>
      <c r="S52" s="542">
        <f t="shared" si="1"/>
        <v>0</v>
      </c>
      <c r="T52" s="542">
        <f t="shared" si="1"/>
        <v>0</v>
      </c>
      <c r="U52" s="542">
        <f t="shared" si="1"/>
        <v>35.500000000000007</v>
      </c>
      <c r="V52" s="542">
        <f t="shared" si="1"/>
        <v>129.94683122634888</v>
      </c>
      <c r="W52" s="542">
        <f t="shared" si="1"/>
        <v>127.28427500000001</v>
      </c>
      <c r="X52" s="542">
        <f t="shared" si="1"/>
        <v>2.6625570000000001</v>
      </c>
      <c r="Y52" s="542">
        <f>SUM(Y7:Y50)</f>
        <v>11220.8902</v>
      </c>
      <c r="Z52" s="542">
        <f>SUM(Z7:Z50)</f>
        <v>248.10021999999998</v>
      </c>
      <c r="AA52" s="543">
        <f>Z52/(Y52+Z52)</f>
        <v>2.163226325199075E-2</v>
      </c>
      <c r="AB52" s="544">
        <f>AVERAGE(AB7:AB50)</f>
        <v>0.68960061443932408</v>
      </c>
      <c r="AC52" s="545">
        <f>G52/F52</f>
        <v>0.9062957105413616</v>
      </c>
      <c r="AD52" s="546">
        <f>Y52*1000/G52</f>
        <v>5515.8031116099573</v>
      </c>
      <c r="AE52" s="636">
        <f t="shared" ref="AE52:AE63" si="2">Y52*1000/H52</f>
        <v>6202.6195236191224</v>
      </c>
    </row>
    <row r="53" spans="1:31" ht="18.95" customHeight="1" thickTop="1" x14ac:dyDescent="0.15">
      <c r="A53" s="1355" t="s">
        <v>1667</v>
      </c>
      <c r="B53" s="1356"/>
      <c r="C53" s="537">
        <f>SUM(C7:C24)</f>
        <v>0</v>
      </c>
      <c r="D53" s="537">
        <f t="shared" ref="D53:Z53" si="3">SUM(D7:D24)</f>
        <v>0</v>
      </c>
      <c r="E53" s="537">
        <f t="shared" si="3"/>
        <v>0</v>
      </c>
      <c r="F53" s="537">
        <f t="shared" si="3"/>
        <v>0</v>
      </c>
      <c r="G53" s="537">
        <f t="shared" si="3"/>
        <v>0</v>
      </c>
      <c r="H53" s="537">
        <f t="shared" si="3"/>
        <v>0</v>
      </c>
      <c r="I53" s="537">
        <f t="shared" si="3"/>
        <v>0</v>
      </c>
      <c r="J53" s="537">
        <f t="shared" si="3"/>
        <v>0</v>
      </c>
      <c r="K53" s="537">
        <f t="shared" si="3"/>
        <v>0</v>
      </c>
      <c r="L53" s="537">
        <f t="shared" si="3"/>
        <v>0</v>
      </c>
      <c r="M53" s="537">
        <f t="shared" si="3"/>
        <v>0</v>
      </c>
      <c r="N53" s="537">
        <f t="shared" si="3"/>
        <v>0</v>
      </c>
      <c r="O53" s="537">
        <f t="shared" si="3"/>
        <v>0</v>
      </c>
      <c r="P53" s="537">
        <f t="shared" si="3"/>
        <v>0</v>
      </c>
      <c r="Q53" s="537">
        <f t="shared" si="3"/>
        <v>0</v>
      </c>
      <c r="R53" s="537">
        <f t="shared" si="3"/>
        <v>0</v>
      </c>
      <c r="S53" s="537">
        <f t="shared" si="3"/>
        <v>0</v>
      </c>
      <c r="T53" s="537">
        <f t="shared" si="3"/>
        <v>0</v>
      </c>
      <c r="U53" s="537">
        <f t="shared" si="3"/>
        <v>0</v>
      </c>
      <c r="V53" s="537">
        <f t="shared" si="3"/>
        <v>0</v>
      </c>
      <c r="W53" s="537">
        <f t="shared" si="3"/>
        <v>0</v>
      </c>
      <c r="X53" s="537">
        <f t="shared" si="3"/>
        <v>0</v>
      </c>
      <c r="Y53" s="537">
        <f t="shared" si="3"/>
        <v>0</v>
      </c>
      <c r="Z53" s="537">
        <f t="shared" si="3"/>
        <v>0</v>
      </c>
      <c r="AA53" s="538" t="e">
        <f>Z53/(Y53+Z53)</f>
        <v>#DIV/0!</v>
      </c>
      <c r="AB53" s="539" t="e">
        <f>AVERAGE(AB7:AB24)</f>
        <v>#DIV/0!</v>
      </c>
      <c r="AC53" s="540" t="e">
        <f>G53/F53</f>
        <v>#DIV/0!</v>
      </c>
      <c r="AD53" s="541" t="e">
        <f>Y53*1000/G53</f>
        <v>#DIV/0!</v>
      </c>
      <c r="AE53" s="637" t="e">
        <f>Y53*1000/H53</f>
        <v>#DIV/0!</v>
      </c>
    </row>
    <row r="54" spans="1:31" ht="18.95" customHeight="1" x14ac:dyDescent="0.15">
      <c r="A54" s="1357" t="s">
        <v>1668</v>
      </c>
      <c r="B54" s="1358"/>
      <c r="C54" s="467">
        <f>SUM(C25:C41)</f>
        <v>40102</v>
      </c>
      <c r="D54" s="467">
        <f t="shared" ref="D54:Z54" si="4">SUM(D25:D41)</f>
        <v>71871</v>
      </c>
      <c r="E54" s="467">
        <f t="shared" si="4"/>
        <v>1266</v>
      </c>
      <c r="F54" s="467">
        <f t="shared" si="4"/>
        <v>1733.6499999999999</v>
      </c>
      <c r="G54" s="467">
        <f t="shared" si="4"/>
        <v>1538.0666666666668</v>
      </c>
      <c r="H54" s="467">
        <f t="shared" si="4"/>
        <v>1108.99</v>
      </c>
      <c r="I54" s="467">
        <f t="shared" si="4"/>
        <v>26.416666666666668</v>
      </c>
      <c r="J54" s="467">
        <f t="shared" si="4"/>
        <v>63.249999999999993</v>
      </c>
      <c r="K54" s="467">
        <f t="shared" si="4"/>
        <v>6.416666666666667</v>
      </c>
      <c r="L54" s="467">
        <f t="shared" si="4"/>
        <v>93</v>
      </c>
      <c r="M54" s="467">
        <f t="shared" si="4"/>
        <v>27.166666666666664</v>
      </c>
      <c r="N54" s="467">
        <f t="shared" si="4"/>
        <v>15.916666666666666</v>
      </c>
      <c r="O54" s="467">
        <f t="shared" si="4"/>
        <v>27.499999999999996</v>
      </c>
      <c r="P54" s="467">
        <f t="shared" si="4"/>
        <v>5.5</v>
      </c>
      <c r="Q54" s="467">
        <f t="shared" si="4"/>
        <v>0.25</v>
      </c>
      <c r="R54" s="467">
        <f t="shared" si="4"/>
        <v>0</v>
      </c>
      <c r="S54" s="467">
        <f t="shared" si="4"/>
        <v>0</v>
      </c>
      <c r="T54" s="467">
        <f t="shared" si="4"/>
        <v>0</v>
      </c>
      <c r="U54" s="467">
        <f t="shared" si="4"/>
        <v>23.166666666666671</v>
      </c>
      <c r="V54" s="467">
        <f t="shared" si="4"/>
        <v>129.94683122634888</v>
      </c>
      <c r="W54" s="467">
        <f t="shared" si="4"/>
        <v>127.28427500000001</v>
      </c>
      <c r="X54" s="467">
        <f t="shared" si="4"/>
        <v>2.6625570000000001</v>
      </c>
      <c r="Y54" s="467">
        <f t="shared" si="4"/>
        <v>10227.994199999999</v>
      </c>
      <c r="Z54" s="467">
        <f t="shared" si="4"/>
        <v>248.10021999999998</v>
      </c>
      <c r="AA54" s="538">
        <f>Z54/(Y54+Z54)</f>
        <v>2.3682510872214915E-2</v>
      </c>
      <c r="AB54" s="469">
        <f>AVERAGE(AB25:AB41)</f>
        <v>0.66576420890937016</v>
      </c>
      <c r="AC54" s="470">
        <f>G54/F54</f>
        <v>0.88718407214066675</v>
      </c>
      <c r="AD54" s="471">
        <f>Y54*1000/G54</f>
        <v>6649.9030384465332</v>
      </c>
      <c r="AE54" s="638">
        <f>Y54*1000/H54</f>
        <v>9222.8011073138623</v>
      </c>
    </row>
    <row r="55" spans="1:31" ht="18.95" customHeight="1" x14ac:dyDescent="0.15">
      <c r="A55" s="1352" t="s">
        <v>1669</v>
      </c>
      <c r="B55" s="493" t="s">
        <v>1670</v>
      </c>
      <c r="C55" s="467">
        <f>C7+C8+C9+C10+C11+C13+C25+C26+C27+C28</f>
        <v>1931</v>
      </c>
      <c r="D55" s="467">
        <f t="shared" ref="D55:Z55" si="5">D7+D8+D9+D10+D11+D13+D25+D26+D27+D28</f>
        <v>1932</v>
      </c>
      <c r="E55" s="467">
        <f t="shared" si="5"/>
        <v>102</v>
      </c>
      <c r="F55" s="467">
        <f t="shared" si="5"/>
        <v>181.58333333333331</v>
      </c>
      <c r="G55" s="467">
        <f t="shared" si="5"/>
        <v>140.75</v>
      </c>
      <c r="H55" s="467">
        <f t="shared" si="5"/>
        <v>181.58333333333331</v>
      </c>
      <c r="I55" s="467">
        <f t="shared" si="5"/>
        <v>8.9166666666666679</v>
      </c>
      <c r="J55" s="467">
        <f t="shared" si="5"/>
        <v>9.6666666666666679</v>
      </c>
      <c r="K55" s="467">
        <f t="shared" si="5"/>
        <v>0.16666666666666666</v>
      </c>
      <c r="L55" s="467">
        <f t="shared" si="5"/>
        <v>9</v>
      </c>
      <c r="M55" s="467">
        <f t="shared" si="5"/>
        <v>9.6666666666666661</v>
      </c>
      <c r="N55" s="467">
        <f t="shared" si="5"/>
        <v>0</v>
      </c>
      <c r="O55" s="467">
        <f t="shared" si="5"/>
        <v>5.416666666666667</v>
      </c>
      <c r="P55" s="467">
        <f t="shared" si="5"/>
        <v>1.9166666666666667</v>
      </c>
      <c r="Q55" s="467">
        <f t="shared" si="5"/>
        <v>0</v>
      </c>
      <c r="R55" s="467">
        <f t="shared" si="5"/>
        <v>0</v>
      </c>
      <c r="S55" s="467">
        <f t="shared" si="5"/>
        <v>0</v>
      </c>
      <c r="T55" s="467">
        <f t="shared" si="5"/>
        <v>0</v>
      </c>
      <c r="U55" s="467">
        <f t="shared" si="5"/>
        <v>5.083333333333333</v>
      </c>
      <c r="V55" s="467">
        <f t="shared" si="5"/>
        <v>14.500499844551086</v>
      </c>
      <c r="W55" s="467">
        <f t="shared" si="5"/>
        <v>14.037399999999998</v>
      </c>
      <c r="X55" s="467">
        <f t="shared" si="5"/>
        <v>0.46309999999999996</v>
      </c>
      <c r="Y55" s="467">
        <f t="shared" si="5"/>
        <v>1209.829</v>
      </c>
      <c r="Z55" s="467">
        <f t="shared" si="5"/>
        <v>68.325999999999993</v>
      </c>
      <c r="AA55" s="468">
        <f t="shared" ref="AA55:AA63" si="6">Z55/(Y55+Z55)</f>
        <v>5.3456740379687909E-2</v>
      </c>
      <c r="AB55" s="494">
        <f>AVERAGE(AB8,AB7,AB9,AB10,AB11,AB13,AB25,AB26,AB27,AB28)</f>
        <v>0.27892985151049665</v>
      </c>
      <c r="AC55" s="495">
        <f t="shared" ref="AC55:AC63" si="7">G55/F55</f>
        <v>0.77512620468104643</v>
      </c>
      <c r="AD55" s="471">
        <f t="shared" ref="AD55:AD63" si="8">Y55*1000/G55</f>
        <v>8595.5879218472473</v>
      </c>
      <c r="AE55" s="638">
        <f t="shared" si="2"/>
        <v>6662.6654428636994</v>
      </c>
    </row>
    <row r="56" spans="1:31" ht="18.95" customHeight="1" x14ac:dyDescent="0.15">
      <c r="A56" s="1353"/>
      <c r="B56" s="489" t="s">
        <v>1671</v>
      </c>
      <c r="C56" s="472">
        <f>C7+C8+C9+C10+C11+C13</f>
        <v>0</v>
      </c>
      <c r="D56" s="472">
        <f t="shared" ref="D56:Z56" si="9">D7+D8+D9+D10+D11+D13</f>
        <v>0</v>
      </c>
      <c r="E56" s="472">
        <f t="shared" si="9"/>
        <v>0</v>
      </c>
      <c r="F56" s="472">
        <f t="shared" si="9"/>
        <v>0</v>
      </c>
      <c r="G56" s="472">
        <f t="shared" si="9"/>
        <v>0</v>
      </c>
      <c r="H56" s="472">
        <f t="shared" si="9"/>
        <v>0</v>
      </c>
      <c r="I56" s="472">
        <f t="shared" si="9"/>
        <v>0</v>
      </c>
      <c r="J56" s="472">
        <f t="shared" si="9"/>
        <v>0</v>
      </c>
      <c r="K56" s="472">
        <f t="shared" si="9"/>
        <v>0</v>
      </c>
      <c r="L56" s="472">
        <f t="shared" si="9"/>
        <v>0</v>
      </c>
      <c r="M56" s="472">
        <f t="shared" si="9"/>
        <v>0</v>
      </c>
      <c r="N56" s="472">
        <f t="shared" si="9"/>
        <v>0</v>
      </c>
      <c r="O56" s="472">
        <f t="shared" si="9"/>
        <v>0</v>
      </c>
      <c r="P56" s="472">
        <f t="shared" si="9"/>
        <v>0</v>
      </c>
      <c r="Q56" s="472">
        <f t="shared" si="9"/>
        <v>0</v>
      </c>
      <c r="R56" s="472">
        <f t="shared" si="9"/>
        <v>0</v>
      </c>
      <c r="S56" s="472">
        <f t="shared" si="9"/>
        <v>0</v>
      </c>
      <c r="T56" s="472">
        <f t="shared" si="9"/>
        <v>0</v>
      </c>
      <c r="U56" s="472">
        <f t="shared" si="9"/>
        <v>0</v>
      </c>
      <c r="V56" s="472">
        <f t="shared" si="9"/>
        <v>0</v>
      </c>
      <c r="W56" s="472">
        <f t="shared" si="9"/>
        <v>0</v>
      </c>
      <c r="X56" s="472">
        <f t="shared" si="9"/>
        <v>0</v>
      </c>
      <c r="Y56" s="472">
        <f t="shared" si="9"/>
        <v>0</v>
      </c>
      <c r="Z56" s="472">
        <f t="shared" si="9"/>
        <v>0</v>
      </c>
      <c r="AA56" s="473" t="e">
        <f>Z56/(Y56+Z56)</f>
        <v>#DIV/0!</v>
      </c>
      <c r="AB56" s="490" t="e">
        <f>AVERAGE(AB7,AB8,AB9,AB10,AB11,AB13)</f>
        <v>#DIV/0!</v>
      </c>
      <c r="AC56" s="491" t="e">
        <f>G56/F56</f>
        <v>#DIV/0!</v>
      </c>
      <c r="AD56" s="474" t="e">
        <f>Y56*1000/G56</f>
        <v>#DIV/0!</v>
      </c>
      <c r="AE56" s="639" t="e">
        <f>Y56*1000/H56</f>
        <v>#DIV/0!</v>
      </c>
    </row>
    <row r="57" spans="1:31" ht="18.95" customHeight="1" x14ac:dyDescent="0.15">
      <c r="A57" s="1353"/>
      <c r="B57" s="489" t="s">
        <v>1672</v>
      </c>
      <c r="C57" s="472">
        <f>C25+C26+C27+C28</f>
        <v>1931</v>
      </c>
      <c r="D57" s="472">
        <f t="shared" ref="D57:Z57" si="10">D25+D26+D27+D28</f>
        <v>1932</v>
      </c>
      <c r="E57" s="472">
        <f t="shared" si="10"/>
        <v>102</v>
      </c>
      <c r="F57" s="472">
        <f t="shared" si="10"/>
        <v>181.58333333333331</v>
      </c>
      <c r="G57" s="472">
        <f t="shared" si="10"/>
        <v>140.75</v>
      </c>
      <c r="H57" s="472">
        <f t="shared" si="10"/>
        <v>181.58333333333331</v>
      </c>
      <c r="I57" s="472">
        <f t="shared" si="10"/>
        <v>8.9166666666666679</v>
      </c>
      <c r="J57" s="472">
        <f t="shared" si="10"/>
        <v>9.6666666666666679</v>
      </c>
      <c r="K57" s="472">
        <f t="shared" si="10"/>
        <v>0.16666666666666666</v>
      </c>
      <c r="L57" s="472">
        <f t="shared" si="10"/>
        <v>9</v>
      </c>
      <c r="M57" s="472">
        <f t="shared" si="10"/>
        <v>9.6666666666666661</v>
      </c>
      <c r="N57" s="472">
        <f t="shared" si="10"/>
        <v>0</v>
      </c>
      <c r="O57" s="472">
        <f t="shared" si="10"/>
        <v>5.416666666666667</v>
      </c>
      <c r="P57" s="472">
        <f t="shared" si="10"/>
        <v>1.9166666666666667</v>
      </c>
      <c r="Q57" s="472">
        <f t="shared" si="10"/>
        <v>0</v>
      </c>
      <c r="R57" s="472">
        <f t="shared" si="10"/>
        <v>0</v>
      </c>
      <c r="S57" s="472">
        <f t="shared" si="10"/>
        <v>0</v>
      </c>
      <c r="T57" s="472">
        <f t="shared" si="10"/>
        <v>0</v>
      </c>
      <c r="U57" s="472">
        <f t="shared" si="10"/>
        <v>5.083333333333333</v>
      </c>
      <c r="V57" s="472">
        <f t="shared" si="10"/>
        <v>14.500499844551086</v>
      </c>
      <c r="W57" s="472">
        <f t="shared" si="10"/>
        <v>14.037399999999998</v>
      </c>
      <c r="X57" s="472">
        <f t="shared" si="10"/>
        <v>0.46309999999999996</v>
      </c>
      <c r="Y57" s="472">
        <f t="shared" si="10"/>
        <v>1209.829</v>
      </c>
      <c r="Z57" s="472">
        <f t="shared" si="10"/>
        <v>68.325999999999993</v>
      </c>
      <c r="AA57" s="473">
        <f>Z57/(Y57+Z57)</f>
        <v>5.3456740379687909E-2</v>
      </c>
      <c r="AB57" s="490">
        <f>AVERAGE(AB25,AB26,AB27,AB28)</f>
        <v>0.27892985151049665</v>
      </c>
      <c r="AC57" s="491">
        <f>G57/F57</f>
        <v>0.77512620468104643</v>
      </c>
      <c r="AD57" s="474">
        <f>Y57*1000/G57</f>
        <v>8595.5879218472473</v>
      </c>
      <c r="AE57" s="639">
        <f>Y57*1000/H57</f>
        <v>6662.6654428636994</v>
      </c>
    </row>
    <row r="58" spans="1:31" ht="18.95" customHeight="1" x14ac:dyDescent="0.15">
      <c r="A58" s="1353"/>
      <c r="B58" s="496" t="s">
        <v>1673</v>
      </c>
      <c r="C58" s="467">
        <f>C14+C15+C16+C17+C18+C19+C20+C22+C23+C24+C31+C32+C33+C35+C36+C37+C34+C12+C38+C39+C40+C41+C29+C30+C21</f>
        <v>38171</v>
      </c>
      <c r="D58" s="467">
        <f t="shared" ref="D58:Z58" si="11">D14+D15+D16+D17+D18+D19+D20+D22+D23+D24+D31+D32+D33+D35+D36+D37+D34+D12+D38+D39+D40+D41+D29+D30+D21</f>
        <v>69939</v>
      </c>
      <c r="E58" s="467">
        <f t="shared" si="11"/>
        <v>1164</v>
      </c>
      <c r="F58" s="467">
        <f t="shared" si="11"/>
        <v>1552.0666666666668</v>
      </c>
      <c r="G58" s="467">
        <f t="shared" si="11"/>
        <v>1397.3166666666666</v>
      </c>
      <c r="H58" s="467">
        <f t="shared" si="11"/>
        <v>927.40666666666664</v>
      </c>
      <c r="I58" s="467">
        <f t="shared" si="11"/>
        <v>17.499999999999996</v>
      </c>
      <c r="J58" s="467">
        <f t="shared" si="11"/>
        <v>53.583333333333329</v>
      </c>
      <c r="K58" s="467">
        <f t="shared" si="11"/>
        <v>6.25</v>
      </c>
      <c r="L58" s="467">
        <f t="shared" si="11"/>
        <v>84</v>
      </c>
      <c r="M58" s="467">
        <f t="shared" si="11"/>
        <v>17.5</v>
      </c>
      <c r="N58" s="467">
        <f t="shared" si="11"/>
        <v>15.916666666666666</v>
      </c>
      <c r="O58" s="467">
        <f t="shared" si="11"/>
        <v>22.083333333333332</v>
      </c>
      <c r="P58" s="467">
        <f t="shared" si="11"/>
        <v>3.5833333333333339</v>
      </c>
      <c r="Q58" s="467">
        <f t="shared" si="11"/>
        <v>0.25</v>
      </c>
      <c r="R58" s="467">
        <f t="shared" si="11"/>
        <v>0</v>
      </c>
      <c r="S58" s="467">
        <f t="shared" si="11"/>
        <v>0</v>
      </c>
      <c r="T58" s="467">
        <f t="shared" si="11"/>
        <v>0</v>
      </c>
      <c r="U58" s="467">
        <f t="shared" si="11"/>
        <v>18.083333333333332</v>
      </c>
      <c r="V58" s="467">
        <f t="shared" si="11"/>
        <v>115.44633138179779</v>
      </c>
      <c r="W58" s="467">
        <f t="shared" si="11"/>
        <v>113.24687500000002</v>
      </c>
      <c r="X58" s="467">
        <f t="shared" si="11"/>
        <v>2.1994570000000007</v>
      </c>
      <c r="Y58" s="467">
        <f t="shared" si="11"/>
        <v>9018.1651999999995</v>
      </c>
      <c r="Z58" s="467">
        <f t="shared" si="11"/>
        <v>179.77421999999999</v>
      </c>
      <c r="AA58" s="497">
        <f t="shared" si="6"/>
        <v>1.9545053711606204E-2</v>
      </c>
      <c r="AB58" s="494">
        <f>AVERAGE(AB14:AB24,AB35,AB36:AB41,AB29:AB34,AB12)</f>
        <v>0.7947089947089947</v>
      </c>
      <c r="AC58" s="495">
        <f t="shared" si="7"/>
        <v>0.90029423134745057</v>
      </c>
      <c r="AD58" s="471">
        <f t="shared" si="8"/>
        <v>6453.9165782034615</v>
      </c>
      <c r="AE58" s="638">
        <f t="shared" si="2"/>
        <v>9724.0676869550207</v>
      </c>
    </row>
    <row r="59" spans="1:31" ht="18.95" customHeight="1" x14ac:dyDescent="0.15">
      <c r="A59" s="1353"/>
      <c r="B59" s="489" t="s">
        <v>1671</v>
      </c>
      <c r="C59" s="472">
        <f>C16+C14+C15+C17+C21+C23+C24+C12+C22+C19+C20+C18</f>
        <v>0</v>
      </c>
      <c r="D59" s="472">
        <f t="shared" ref="D59:Z59" si="12">D16+D14+D15+D17+D21+D23+D24+D12+D22+D19+D20+D18</f>
        <v>0</v>
      </c>
      <c r="E59" s="472">
        <f t="shared" si="12"/>
        <v>0</v>
      </c>
      <c r="F59" s="472">
        <f t="shared" si="12"/>
        <v>0</v>
      </c>
      <c r="G59" s="472">
        <f t="shared" si="12"/>
        <v>0</v>
      </c>
      <c r="H59" s="472">
        <f t="shared" si="12"/>
        <v>0</v>
      </c>
      <c r="I59" s="472">
        <f t="shared" si="12"/>
        <v>0</v>
      </c>
      <c r="J59" s="472">
        <f t="shared" si="12"/>
        <v>0</v>
      </c>
      <c r="K59" s="472">
        <f t="shared" si="12"/>
        <v>0</v>
      </c>
      <c r="L59" s="472">
        <f t="shared" si="12"/>
        <v>0</v>
      </c>
      <c r="M59" s="472">
        <f t="shared" si="12"/>
        <v>0</v>
      </c>
      <c r="N59" s="472">
        <f t="shared" si="12"/>
        <v>0</v>
      </c>
      <c r="O59" s="472">
        <f t="shared" si="12"/>
        <v>0</v>
      </c>
      <c r="P59" s="472">
        <f t="shared" si="12"/>
        <v>0</v>
      </c>
      <c r="Q59" s="472">
        <f t="shared" si="12"/>
        <v>0</v>
      </c>
      <c r="R59" s="472">
        <f t="shared" si="12"/>
        <v>0</v>
      </c>
      <c r="S59" s="472">
        <f t="shared" si="12"/>
        <v>0</v>
      </c>
      <c r="T59" s="472">
        <f t="shared" si="12"/>
        <v>0</v>
      </c>
      <c r="U59" s="472">
        <f t="shared" si="12"/>
        <v>0</v>
      </c>
      <c r="V59" s="472">
        <f t="shared" si="12"/>
        <v>0</v>
      </c>
      <c r="W59" s="472">
        <f t="shared" si="12"/>
        <v>0</v>
      </c>
      <c r="X59" s="472">
        <f t="shared" si="12"/>
        <v>0</v>
      </c>
      <c r="Y59" s="472">
        <f t="shared" si="12"/>
        <v>0</v>
      </c>
      <c r="Z59" s="472">
        <f t="shared" si="12"/>
        <v>0</v>
      </c>
      <c r="AA59" s="492" t="e">
        <f>Z59/(Y59+Z59)</f>
        <v>#DIV/0!</v>
      </c>
      <c r="AB59" s="490" t="e">
        <f>AVERAGE(AB16,AB14,AB15,AB17,AB21,AB18,AB12,AB23,AB24,AB19,AB22,AB20)</f>
        <v>#DIV/0!</v>
      </c>
      <c r="AC59" s="491" t="e">
        <f>G59/F59</f>
        <v>#DIV/0!</v>
      </c>
      <c r="AD59" s="474" t="e">
        <f>Y59*1000/G59</f>
        <v>#DIV/0!</v>
      </c>
      <c r="AE59" s="639" t="e">
        <f>Y59*1000/H59</f>
        <v>#DIV/0!</v>
      </c>
    </row>
    <row r="60" spans="1:31" ht="18.95" customHeight="1" x14ac:dyDescent="0.15">
      <c r="A60" s="1353"/>
      <c r="B60" s="489" t="s">
        <v>1672</v>
      </c>
      <c r="C60" s="472">
        <f>C29+C30+C31+C32+C36+C37+C34+C33+C38+C39+C41+C35+C40</f>
        <v>38171</v>
      </c>
      <c r="D60" s="472">
        <f t="shared" ref="D60:Z60" si="13">D29+D30+D31+D32+D36+D37+D34+D33+D38+D39+D41+D35+D40</f>
        <v>69939</v>
      </c>
      <c r="E60" s="472">
        <f t="shared" si="13"/>
        <v>1164</v>
      </c>
      <c r="F60" s="472">
        <f t="shared" si="13"/>
        <v>1552.0666666666666</v>
      </c>
      <c r="G60" s="472">
        <f t="shared" si="13"/>
        <v>1397.3166666666666</v>
      </c>
      <c r="H60" s="472">
        <f t="shared" si="13"/>
        <v>927.40666666666652</v>
      </c>
      <c r="I60" s="472">
        <f t="shared" si="13"/>
        <v>17.5</v>
      </c>
      <c r="J60" s="472">
        <f t="shared" si="13"/>
        <v>53.583333333333336</v>
      </c>
      <c r="K60" s="472">
        <f t="shared" si="13"/>
        <v>6.2500000000000009</v>
      </c>
      <c r="L60" s="472">
        <f t="shared" si="13"/>
        <v>84</v>
      </c>
      <c r="M60" s="472">
        <f t="shared" si="13"/>
        <v>17.499999999999996</v>
      </c>
      <c r="N60" s="472">
        <f t="shared" si="13"/>
        <v>15.916666666666666</v>
      </c>
      <c r="O60" s="472">
        <f t="shared" si="13"/>
        <v>22.083333333333336</v>
      </c>
      <c r="P60" s="472">
        <f t="shared" si="13"/>
        <v>3.5833333333333335</v>
      </c>
      <c r="Q60" s="472">
        <f t="shared" si="13"/>
        <v>0.25</v>
      </c>
      <c r="R60" s="472">
        <f t="shared" si="13"/>
        <v>0</v>
      </c>
      <c r="S60" s="472">
        <f t="shared" si="13"/>
        <v>0</v>
      </c>
      <c r="T60" s="472">
        <f t="shared" si="13"/>
        <v>0</v>
      </c>
      <c r="U60" s="472">
        <f t="shared" si="13"/>
        <v>18.083333333333336</v>
      </c>
      <c r="V60" s="472">
        <f t="shared" si="13"/>
        <v>115.44633138179779</v>
      </c>
      <c r="W60" s="472">
        <f t="shared" si="13"/>
        <v>113.24687499999999</v>
      </c>
      <c r="X60" s="472">
        <f t="shared" si="13"/>
        <v>2.1994569999999998</v>
      </c>
      <c r="Y60" s="472">
        <f t="shared" si="13"/>
        <v>9018.1651999999995</v>
      </c>
      <c r="Z60" s="472">
        <f t="shared" si="13"/>
        <v>179.77422000000001</v>
      </c>
      <c r="AA60" s="492">
        <f>Z60/(Y60+Z60)</f>
        <v>1.9545053711606208E-2</v>
      </c>
      <c r="AB60" s="490">
        <f>AVERAGE(AB29,AB30,AB31,AB32,AB38:AB41,AB34:AB36,AB33,AB37)</f>
        <v>0.79470899470899481</v>
      </c>
      <c r="AC60" s="491">
        <f>G60/F60</f>
        <v>0.90029423134745068</v>
      </c>
      <c r="AD60" s="474">
        <f>Y60*1000/G60</f>
        <v>6453.9165782034615</v>
      </c>
      <c r="AE60" s="639">
        <f>Y60*1000/H60</f>
        <v>9724.0676869550225</v>
      </c>
    </row>
    <row r="61" spans="1:31" ht="18.95" customHeight="1" x14ac:dyDescent="0.15">
      <c r="A61" s="1353"/>
      <c r="B61" s="498" t="s">
        <v>1674</v>
      </c>
      <c r="C61" s="499">
        <f>C21+C20+C19+C18+C14+C16+C17+C15+C29+C37+C31+C33+C34+C22+C38+C39+C35+C32+C36+C41+C30+C25+C26</f>
        <v>39588</v>
      </c>
      <c r="D61" s="499">
        <f t="shared" ref="D61:Z61" si="14">D21+D20+D19+D18+D14+D16+D17+D15+D29+D37+D31+D33+D34+D22+D38+D39+D35+D32+D36+D41+D30+D25+D26</f>
        <v>71287</v>
      </c>
      <c r="E61" s="499">
        <f t="shared" si="14"/>
        <v>1233</v>
      </c>
      <c r="F61" s="499">
        <f t="shared" si="14"/>
        <v>1678.7333333333336</v>
      </c>
      <c r="G61" s="499">
        <f t="shared" si="14"/>
        <v>1492.9833333333333</v>
      </c>
      <c r="H61" s="499">
        <f t="shared" si="14"/>
        <v>1054.0733333333333</v>
      </c>
      <c r="I61" s="499">
        <f t="shared" si="14"/>
        <v>25.166666666666664</v>
      </c>
      <c r="J61" s="499">
        <f t="shared" si="14"/>
        <v>61.249999999999993</v>
      </c>
      <c r="K61" s="499">
        <f t="shared" si="14"/>
        <v>6.4166666666666679</v>
      </c>
      <c r="L61" s="499">
        <f t="shared" si="14"/>
        <v>91</v>
      </c>
      <c r="M61" s="499">
        <f t="shared" si="14"/>
        <v>23.333333333333332</v>
      </c>
      <c r="N61" s="499">
        <f t="shared" si="14"/>
        <v>15.916666666666666</v>
      </c>
      <c r="O61" s="499">
        <f t="shared" si="14"/>
        <v>25.666666666666668</v>
      </c>
      <c r="P61" s="499">
        <f t="shared" si="14"/>
        <v>5.5</v>
      </c>
      <c r="Q61" s="499">
        <f t="shared" si="14"/>
        <v>0.25</v>
      </c>
      <c r="R61" s="499">
        <f t="shared" si="14"/>
        <v>0</v>
      </c>
      <c r="S61" s="499">
        <f t="shared" si="14"/>
        <v>0</v>
      </c>
      <c r="T61" s="499">
        <f t="shared" si="14"/>
        <v>0</v>
      </c>
      <c r="U61" s="499">
        <f t="shared" si="14"/>
        <v>22.25</v>
      </c>
      <c r="V61" s="499">
        <f t="shared" si="14"/>
        <v>126.29733121395111</v>
      </c>
      <c r="W61" s="499">
        <f t="shared" si="14"/>
        <v>123.81807499999998</v>
      </c>
      <c r="X61" s="499">
        <f t="shared" si="14"/>
        <v>2.4792570000000009</v>
      </c>
      <c r="Y61" s="499">
        <f t="shared" si="14"/>
        <v>9859.4102000000003</v>
      </c>
      <c r="Z61" s="499">
        <f t="shared" si="14"/>
        <v>221.70622</v>
      </c>
      <c r="AA61" s="497">
        <f t="shared" si="6"/>
        <v>2.1992228912281524E-2</v>
      </c>
      <c r="AB61" s="494">
        <f>AVERAGE(AB14,AB15,AB22,AB16,AB17,AB18,AB20,AB41,AB29:AB39,AB25,AB26,AB19,AB21)</f>
        <v>0.73677126764684364</v>
      </c>
      <c r="AC61" s="495">
        <f t="shared" si="7"/>
        <v>0.88935109805011703</v>
      </c>
      <c r="AD61" s="500">
        <f t="shared" si="8"/>
        <v>6603.831389053239</v>
      </c>
      <c r="AE61" s="640">
        <f t="shared" si="2"/>
        <v>9353.6283370543497</v>
      </c>
    </row>
    <row r="62" spans="1:31" ht="18.95" customHeight="1" x14ac:dyDescent="0.15">
      <c r="A62" s="1353"/>
      <c r="B62" s="498" t="s">
        <v>1675</v>
      </c>
      <c r="C62" s="499">
        <f>C11+C12</f>
        <v>0</v>
      </c>
      <c r="D62" s="499">
        <f t="shared" ref="D62:Z62" si="15">D11+D12</f>
        <v>0</v>
      </c>
      <c r="E62" s="499">
        <f t="shared" si="15"/>
        <v>0</v>
      </c>
      <c r="F62" s="499">
        <f t="shared" si="15"/>
        <v>0</v>
      </c>
      <c r="G62" s="499">
        <f t="shared" si="15"/>
        <v>0</v>
      </c>
      <c r="H62" s="499">
        <f t="shared" si="15"/>
        <v>0</v>
      </c>
      <c r="I62" s="499">
        <f t="shared" si="15"/>
        <v>0</v>
      </c>
      <c r="J62" s="499">
        <f t="shared" si="15"/>
        <v>0</v>
      </c>
      <c r="K62" s="499">
        <f t="shared" si="15"/>
        <v>0</v>
      </c>
      <c r="L62" s="499">
        <f t="shared" si="15"/>
        <v>0</v>
      </c>
      <c r="M62" s="499">
        <f t="shared" si="15"/>
        <v>0</v>
      </c>
      <c r="N62" s="499">
        <f t="shared" si="15"/>
        <v>0</v>
      </c>
      <c r="O62" s="499">
        <f t="shared" si="15"/>
        <v>0</v>
      </c>
      <c r="P62" s="499">
        <f t="shared" si="15"/>
        <v>0</v>
      </c>
      <c r="Q62" s="499">
        <f t="shared" si="15"/>
        <v>0</v>
      </c>
      <c r="R62" s="499">
        <f t="shared" si="15"/>
        <v>0</v>
      </c>
      <c r="S62" s="499">
        <f t="shared" si="15"/>
        <v>0</v>
      </c>
      <c r="T62" s="499">
        <f t="shared" si="15"/>
        <v>0</v>
      </c>
      <c r="U62" s="499">
        <f t="shared" si="15"/>
        <v>0</v>
      </c>
      <c r="V62" s="499">
        <f t="shared" si="15"/>
        <v>0</v>
      </c>
      <c r="W62" s="499">
        <f t="shared" si="15"/>
        <v>0</v>
      </c>
      <c r="X62" s="499">
        <f t="shared" si="15"/>
        <v>0</v>
      </c>
      <c r="Y62" s="499">
        <f t="shared" si="15"/>
        <v>0</v>
      </c>
      <c r="Z62" s="499">
        <f t="shared" si="15"/>
        <v>0</v>
      </c>
      <c r="AA62" s="497" t="e">
        <f t="shared" si="6"/>
        <v>#DIV/0!</v>
      </c>
      <c r="AB62" s="494" t="e">
        <f>AVERAGE(AB11,AB12)</f>
        <v>#DIV/0!</v>
      </c>
      <c r="AC62" s="495" t="e">
        <f t="shared" si="7"/>
        <v>#DIV/0!</v>
      </c>
      <c r="AD62" s="500" t="e">
        <f t="shared" si="8"/>
        <v>#DIV/0!</v>
      </c>
      <c r="AE62" s="640" t="e">
        <f t="shared" si="2"/>
        <v>#DIV/0!</v>
      </c>
    </row>
    <row r="63" spans="1:31" ht="18.95" customHeight="1" thickBot="1" x14ac:dyDescent="0.2">
      <c r="A63" s="1354"/>
      <c r="B63" s="641" t="s">
        <v>1676</v>
      </c>
      <c r="C63" s="642">
        <f>C9+C13+C31+C8+C7</f>
        <v>2614</v>
      </c>
      <c r="D63" s="642">
        <f t="shared" ref="D63:Z63" si="16">D9+D13+D31+D8+D7</f>
        <v>8025</v>
      </c>
      <c r="E63" s="642">
        <f t="shared" si="16"/>
        <v>263</v>
      </c>
      <c r="F63" s="642">
        <f t="shared" si="16"/>
        <v>117.91666666666667</v>
      </c>
      <c r="G63" s="642">
        <f t="shared" si="16"/>
        <v>103.08333333333333</v>
      </c>
      <c r="H63" s="642">
        <f t="shared" si="16"/>
        <v>64.466666666666669</v>
      </c>
      <c r="I63" s="642">
        <f t="shared" si="16"/>
        <v>1.9166666666666667</v>
      </c>
      <c r="J63" s="642">
        <f t="shared" si="16"/>
        <v>4.333333333333333</v>
      </c>
      <c r="K63" s="642">
        <f t="shared" si="16"/>
        <v>0</v>
      </c>
      <c r="L63" s="642">
        <f t="shared" si="16"/>
        <v>6</v>
      </c>
      <c r="M63" s="642">
        <f t="shared" si="16"/>
        <v>3.9166666666666665</v>
      </c>
      <c r="N63" s="642">
        <f t="shared" si="16"/>
        <v>1.1666666666666667</v>
      </c>
      <c r="O63" s="642">
        <f t="shared" si="16"/>
        <v>2.1666666666666665</v>
      </c>
      <c r="P63" s="642">
        <f t="shared" si="16"/>
        <v>0</v>
      </c>
      <c r="Q63" s="642">
        <f t="shared" si="16"/>
        <v>0</v>
      </c>
      <c r="R63" s="642">
        <f t="shared" si="16"/>
        <v>0</v>
      </c>
      <c r="S63" s="642">
        <f t="shared" si="16"/>
        <v>0</v>
      </c>
      <c r="T63" s="642">
        <f t="shared" si="16"/>
        <v>0</v>
      </c>
      <c r="U63" s="642">
        <f t="shared" si="16"/>
        <v>1.3333333333333333</v>
      </c>
      <c r="V63" s="642">
        <f t="shared" si="16"/>
        <v>3.150789737701416</v>
      </c>
      <c r="W63" s="642">
        <f t="shared" si="16"/>
        <v>3.0282</v>
      </c>
      <c r="X63" s="642">
        <f t="shared" si="16"/>
        <v>0.12258999999999995</v>
      </c>
      <c r="Y63" s="642">
        <f t="shared" si="16"/>
        <v>384.41879999999998</v>
      </c>
      <c r="Z63" s="642">
        <f t="shared" si="16"/>
        <v>10.9932</v>
      </c>
      <c r="AA63" s="643">
        <f t="shared" si="6"/>
        <v>2.7801887651361112E-2</v>
      </c>
      <c r="AB63" s="644">
        <f>AVERAGE(AB9,AB13,AB31,AB7,AB8)</f>
        <v>0.72452636968766004</v>
      </c>
      <c r="AC63" s="645">
        <f t="shared" si="7"/>
        <v>0.87420494699646634</v>
      </c>
      <c r="AD63" s="646">
        <f t="shared" si="8"/>
        <v>3729.2042037186743</v>
      </c>
      <c r="AE63" s="647">
        <f t="shared" si="2"/>
        <v>5963.0630816959665</v>
      </c>
    </row>
  </sheetData>
  <mergeCells count="13">
    <mergeCell ref="A55:A63"/>
    <mergeCell ref="A53:B53"/>
    <mergeCell ref="A54:B54"/>
    <mergeCell ref="A52:B52"/>
    <mergeCell ref="H2:I2"/>
    <mergeCell ref="A51:B51"/>
    <mergeCell ref="AB2:AB4"/>
    <mergeCell ref="V5:X5"/>
    <mergeCell ref="W1:X1"/>
    <mergeCell ref="W2:X4"/>
    <mergeCell ref="Y2:Y4"/>
    <mergeCell ref="Z2:Z4"/>
    <mergeCell ref="AA2:AA4"/>
  </mergeCells>
  <phoneticPr fontId="1"/>
  <pageMargins left="0.70866141732283472" right="0" top="0.55118110236220474" bottom="0" header="0.31496062992125984" footer="0.31496062992125984"/>
  <pageSetup paperSize="9" scale="58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70CBE-011C-49AE-9C3F-94ADDF19020B}">
  <sheetPr codeName="Sheet18">
    <tabColor rgb="FF00B050"/>
  </sheetPr>
  <dimension ref="A2:AG131"/>
  <sheetViews>
    <sheetView zoomScale="90" zoomScaleNormal="90" workbookViewId="0">
      <pane xSplit="2" ySplit="6" topLeftCell="C115" activePane="bottomRight" state="frozen"/>
      <selection activeCell="BB20" sqref="BB20"/>
      <selection pane="topRight" activeCell="BB20" sqref="BB20"/>
      <selection pane="bottomLeft" activeCell="BB20" sqref="BB20"/>
      <selection pane="bottomRight" activeCell="H132" sqref="H132"/>
    </sheetView>
  </sheetViews>
  <sheetFormatPr defaultRowHeight="15" x14ac:dyDescent="0.35"/>
  <cols>
    <col min="1" max="1" width="4.625" style="1153" customWidth="1"/>
    <col min="2" max="3" width="13.75" style="1153" customWidth="1"/>
    <col min="4" max="4" width="6.5" style="1153" customWidth="1"/>
    <col min="5" max="5" width="7.875" style="1153" bestFit="1" customWidth="1"/>
    <col min="6" max="20" width="6.5" style="1153" customWidth="1"/>
    <col min="21" max="21" width="8.125" style="1153" customWidth="1"/>
    <col min="22" max="22" width="6.5" style="1153" customWidth="1"/>
    <col min="23" max="25" width="7.5" style="1153" customWidth="1"/>
    <col min="26" max="26" width="10.125" style="1153" bestFit="1" customWidth="1"/>
    <col min="27" max="27" width="10.25" style="1153" bestFit="1" customWidth="1"/>
    <col min="28" max="28" width="6.125" style="1153" customWidth="1"/>
    <col min="29" max="29" width="8.875" style="1154" bestFit="1" customWidth="1"/>
    <col min="30" max="30" width="7.5" style="1153" customWidth="1"/>
    <col min="31" max="31" width="8.125" style="1153" customWidth="1"/>
    <col min="32" max="32" width="7.875" style="1153" customWidth="1"/>
    <col min="33" max="16384" width="9" style="1153"/>
  </cols>
  <sheetData>
    <row r="2" spans="1:33" x14ac:dyDescent="0.35">
      <c r="A2" s="1152" t="s">
        <v>2104</v>
      </c>
      <c r="D2" s="1152"/>
      <c r="E2" s="1152"/>
      <c r="F2" s="1152"/>
      <c r="H2" s="1152"/>
      <c r="I2" s="1152"/>
      <c r="J2" s="1152"/>
      <c r="K2" s="1152"/>
      <c r="L2" s="1152"/>
      <c r="M2" s="1152"/>
      <c r="N2" s="1152"/>
      <c r="O2" s="1152"/>
      <c r="P2" s="1152"/>
      <c r="Q2" s="1152"/>
      <c r="R2" s="1152"/>
      <c r="S2" s="1152"/>
      <c r="T2" s="1152"/>
      <c r="U2" s="1152"/>
      <c r="V2" s="1152"/>
      <c r="W2" s="1152"/>
    </row>
    <row r="3" spans="1:33" ht="21" customHeight="1" x14ac:dyDescent="0.35"/>
    <row r="4" spans="1:33" s="1155" customFormat="1" ht="19.5" customHeight="1" x14ac:dyDescent="0.15">
      <c r="G4" s="1156" t="s">
        <v>1053</v>
      </c>
      <c r="H4" s="1156" t="s">
        <v>1053</v>
      </c>
      <c r="I4" s="1156" t="s">
        <v>606</v>
      </c>
      <c r="AC4" s="1157"/>
      <c r="AE4" s="1156" t="s">
        <v>1053</v>
      </c>
      <c r="AF4" s="1156" t="s">
        <v>1054</v>
      </c>
    </row>
    <row r="5" spans="1:33" s="1163" customFormat="1" ht="32.25" customHeight="1" x14ac:dyDescent="0.15">
      <c r="A5" s="1158" t="s">
        <v>1055</v>
      </c>
      <c r="B5" s="1158" t="s">
        <v>1056</v>
      </c>
      <c r="C5" s="1159" t="s">
        <v>466</v>
      </c>
      <c r="D5" s="1160" t="s">
        <v>1057</v>
      </c>
      <c r="E5" s="1160" t="s">
        <v>1058</v>
      </c>
      <c r="F5" s="1160" t="s">
        <v>1059</v>
      </c>
      <c r="G5" s="1160" t="s">
        <v>1060</v>
      </c>
      <c r="H5" s="1161" t="s">
        <v>1061</v>
      </c>
      <c r="I5" s="1161" t="s">
        <v>447</v>
      </c>
      <c r="J5" s="1161" t="str">
        <f>[1]日報入力!O4</f>
        <v>始業作業</v>
      </c>
      <c r="K5" s="1161" t="str">
        <f>[1]日報入力!P4</f>
        <v>型交換</v>
      </c>
      <c r="L5" s="1161" t="str">
        <f>[1]日報入力!Q4</f>
        <v>昇温</v>
      </c>
      <c r="M5" s="1161" t="s">
        <v>1065</v>
      </c>
      <c r="N5" s="1161" t="str">
        <f>[1]日報入力!R4</f>
        <v>金型不具合</v>
      </c>
      <c r="O5" s="1161" t="str">
        <f>[1]日報入力!S4</f>
        <v>機械不具合</v>
      </c>
      <c r="P5" s="1161" t="str">
        <f>[1]日報入力!U4</f>
        <v>終業
作業</v>
      </c>
      <c r="Q5" s="1161" t="str">
        <f>[1]日報入力!T4</f>
        <v>型清掃</v>
      </c>
      <c r="R5" s="1161" t="str">
        <f>[1]日報入力!V4</f>
        <v>Rb
不具合</v>
      </c>
      <c r="S5" s="1161" t="str">
        <f>[1]日報入力!W4</f>
        <v>他機対
応待ち</v>
      </c>
      <c r="T5" s="1158" t="str">
        <f>[1]日報入力!X4</f>
        <v>離型剤</v>
      </c>
      <c r="U5" s="1161" t="str">
        <f>[1]日報入力!Y4</f>
        <v>段取り</v>
      </c>
      <c r="V5" s="1158" t="s">
        <v>69</v>
      </c>
      <c r="W5" s="1364" t="s">
        <v>1070</v>
      </c>
      <c r="X5" s="1364"/>
      <c r="Y5" s="1364"/>
      <c r="Z5" s="1161" t="s">
        <v>1071</v>
      </c>
      <c r="AA5" s="1161" t="s">
        <v>1072</v>
      </c>
      <c r="AB5" s="1158" t="s">
        <v>143</v>
      </c>
      <c r="AC5" s="1162" t="s">
        <v>1073</v>
      </c>
      <c r="AD5" s="1161" t="s">
        <v>1074</v>
      </c>
      <c r="AE5" s="1161" t="s">
        <v>1075</v>
      </c>
      <c r="AF5" s="1161" t="s">
        <v>1075</v>
      </c>
      <c r="AG5" s="1161" t="s">
        <v>635</v>
      </c>
    </row>
    <row r="6" spans="1:33" s="1163" customFormat="1" ht="17.25" customHeight="1" x14ac:dyDescent="0.15">
      <c r="A6" s="1164"/>
      <c r="B6" s="1164"/>
      <c r="C6" s="1164"/>
      <c r="D6" s="1164" t="s">
        <v>1076</v>
      </c>
      <c r="E6" s="1164" t="s">
        <v>1077</v>
      </c>
      <c r="F6" s="1164" t="s">
        <v>1077</v>
      </c>
      <c r="G6" s="1165" t="s">
        <v>1078</v>
      </c>
      <c r="H6" s="1164" t="s">
        <v>1079</v>
      </c>
      <c r="I6" s="1164" t="s">
        <v>1079</v>
      </c>
      <c r="J6" s="1164" t="s">
        <v>1079</v>
      </c>
      <c r="K6" s="1164" t="s">
        <v>1079</v>
      </c>
      <c r="L6" s="1164" t="s">
        <v>1079</v>
      </c>
      <c r="M6" s="1164" t="s">
        <v>1076</v>
      </c>
      <c r="N6" s="1164" t="s">
        <v>1079</v>
      </c>
      <c r="O6" s="1164" t="s">
        <v>1079</v>
      </c>
      <c r="P6" s="1164" t="s">
        <v>1079</v>
      </c>
      <c r="Q6" s="1164" t="s">
        <v>1079</v>
      </c>
      <c r="R6" s="1164" t="s">
        <v>1079</v>
      </c>
      <c r="S6" s="1164" t="s">
        <v>1079</v>
      </c>
      <c r="T6" s="1164" t="s">
        <v>1079</v>
      </c>
      <c r="U6" s="1164" t="s">
        <v>1079</v>
      </c>
      <c r="V6" s="1164" t="s">
        <v>1079</v>
      </c>
      <c r="W6" s="1166" t="s">
        <v>1080</v>
      </c>
      <c r="X6" s="1166" t="s">
        <v>1081</v>
      </c>
      <c r="Y6" s="1166" t="s">
        <v>1082</v>
      </c>
      <c r="Z6" s="1164" t="s">
        <v>1083</v>
      </c>
      <c r="AA6" s="1164" t="s">
        <v>1083</v>
      </c>
      <c r="AB6" s="1164" t="s">
        <v>1084</v>
      </c>
      <c r="AC6" s="1167" t="s">
        <v>1084</v>
      </c>
      <c r="AD6" s="1164" t="s">
        <v>1084</v>
      </c>
      <c r="AE6" s="1164" t="s">
        <v>1085</v>
      </c>
      <c r="AF6" s="1164" t="s">
        <v>1085</v>
      </c>
      <c r="AG6" s="1164" t="s">
        <v>2105</v>
      </c>
    </row>
    <row r="7" spans="1:33" ht="20.25" customHeight="1" x14ac:dyDescent="0.35">
      <c r="A7" s="1168">
        <v>21</v>
      </c>
      <c r="B7" s="1168" t="s">
        <v>1858</v>
      </c>
      <c r="C7" s="1168" t="s">
        <v>2046</v>
      </c>
      <c r="D7" s="1169">
        <v>178</v>
      </c>
      <c r="E7" s="1169">
        <v>177</v>
      </c>
      <c r="F7" s="1169">
        <v>1</v>
      </c>
      <c r="G7" s="1170">
        <v>22.166666666666668</v>
      </c>
      <c r="H7" s="1170">
        <v>19.333333333333332</v>
      </c>
      <c r="I7" s="1170">
        <v>22.166666666666668</v>
      </c>
      <c r="J7" s="1170">
        <v>1</v>
      </c>
      <c r="K7" s="1170">
        <v>1</v>
      </c>
      <c r="L7" s="1170">
        <v>0</v>
      </c>
      <c r="M7" s="1170">
        <v>0</v>
      </c>
      <c r="N7" s="1170">
        <v>0.16666666666666666</v>
      </c>
      <c r="O7" s="1170">
        <v>0</v>
      </c>
      <c r="P7" s="1170">
        <v>0.58333333333333337</v>
      </c>
      <c r="Q7" s="1170">
        <v>0</v>
      </c>
      <c r="R7" s="1170">
        <v>0</v>
      </c>
      <c r="S7" s="1170">
        <v>0</v>
      </c>
      <c r="T7" s="1170">
        <v>0</v>
      </c>
      <c r="U7" s="1170">
        <v>0</v>
      </c>
      <c r="V7" s="1170">
        <v>8.3333333333333329E-2</v>
      </c>
      <c r="W7" s="1170">
        <v>2.8479999999999999</v>
      </c>
      <c r="X7" s="1170">
        <v>2.8319999999999999</v>
      </c>
      <c r="Y7" s="1171">
        <v>1.6E-2</v>
      </c>
      <c r="Z7" s="1169">
        <v>174.345</v>
      </c>
      <c r="AA7" s="1169">
        <v>0.98499999999999999</v>
      </c>
      <c r="AB7" s="1172">
        <v>5.6179775280898875E-3</v>
      </c>
      <c r="AC7" s="1173">
        <v>0.13620071684587814</v>
      </c>
      <c r="AD7" s="1172">
        <v>0.8721804511278195</v>
      </c>
      <c r="AE7" s="1169">
        <v>7865.187969924812</v>
      </c>
      <c r="AF7" s="1169">
        <v>7865.187969924812</v>
      </c>
      <c r="AG7" s="1169"/>
    </row>
    <row r="8" spans="1:33" ht="20.25" customHeight="1" x14ac:dyDescent="0.35">
      <c r="A8" s="1168">
        <v>21</v>
      </c>
      <c r="B8" s="1168" t="s">
        <v>1858</v>
      </c>
      <c r="C8" s="1168" t="s">
        <v>2073</v>
      </c>
      <c r="D8" s="1169">
        <v>199</v>
      </c>
      <c r="E8" s="1169">
        <v>192</v>
      </c>
      <c r="F8" s="1169">
        <v>7</v>
      </c>
      <c r="G8" s="1170">
        <v>26.5</v>
      </c>
      <c r="H8" s="1170">
        <v>21.666666666666668</v>
      </c>
      <c r="I8" s="1170">
        <v>26.5</v>
      </c>
      <c r="J8" s="1170">
        <v>0.5</v>
      </c>
      <c r="K8" s="1170">
        <v>2</v>
      </c>
      <c r="L8" s="1170">
        <v>0.16666666666666666</v>
      </c>
      <c r="M8" s="1170">
        <v>0</v>
      </c>
      <c r="N8" s="1170">
        <v>1.1666666666666667</v>
      </c>
      <c r="O8" s="1170">
        <v>0</v>
      </c>
      <c r="P8" s="1170">
        <v>1</v>
      </c>
      <c r="Q8" s="1170">
        <v>0</v>
      </c>
      <c r="R8" s="1170">
        <v>0</v>
      </c>
      <c r="S8" s="1170">
        <v>0</v>
      </c>
      <c r="T8" s="1170">
        <v>0</v>
      </c>
      <c r="U8" s="1170">
        <v>0</v>
      </c>
      <c r="V8" s="1170">
        <v>0</v>
      </c>
      <c r="W8" s="1170">
        <v>3.1840000000000002</v>
      </c>
      <c r="X8" s="1170">
        <v>3.0720000000000001</v>
      </c>
      <c r="Y8" s="1171">
        <v>0.112</v>
      </c>
      <c r="Z8" s="1169">
        <v>189.12</v>
      </c>
      <c r="AA8" s="1169">
        <v>6.8949999999999996</v>
      </c>
      <c r="AB8" s="1172">
        <v>3.5175879396984924E-2</v>
      </c>
      <c r="AC8" s="1173">
        <v>0.16282642089093702</v>
      </c>
      <c r="AD8" s="1172">
        <v>0.8176100628930818</v>
      </c>
      <c r="AE8" s="1169">
        <v>7136.6037735849059</v>
      </c>
      <c r="AF8" s="1169">
        <v>7136.6037735849059</v>
      </c>
      <c r="AG8" s="1169"/>
    </row>
    <row r="9" spans="1:33" ht="20.25" customHeight="1" x14ac:dyDescent="0.35">
      <c r="A9" s="1168">
        <v>22</v>
      </c>
      <c r="B9" s="1168" t="s">
        <v>1860</v>
      </c>
      <c r="C9" s="1168" t="s">
        <v>1959</v>
      </c>
      <c r="D9" s="1169">
        <v>413</v>
      </c>
      <c r="E9" s="1169">
        <v>412</v>
      </c>
      <c r="F9" s="1169">
        <v>1</v>
      </c>
      <c r="G9" s="1170">
        <v>23</v>
      </c>
      <c r="H9" s="1170">
        <v>17.333333333333332</v>
      </c>
      <c r="I9" s="1170">
        <v>23</v>
      </c>
      <c r="J9" s="1170">
        <v>3.1666666666666665</v>
      </c>
      <c r="K9" s="1170">
        <v>1</v>
      </c>
      <c r="L9" s="1170">
        <v>0</v>
      </c>
      <c r="M9" s="1170">
        <v>0</v>
      </c>
      <c r="N9" s="1170">
        <v>0.5</v>
      </c>
      <c r="O9" s="1170">
        <v>0</v>
      </c>
      <c r="P9" s="1170">
        <v>0.5</v>
      </c>
      <c r="Q9" s="1170">
        <v>0</v>
      </c>
      <c r="R9" s="1170">
        <v>0</v>
      </c>
      <c r="S9" s="1170">
        <v>0</v>
      </c>
      <c r="T9" s="1170">
        <v>0</v>
      </c>
      <c r="U9" s="1170">
        <v>0</v>
      </c>
      <c r="V9" s="1170">
        <v>0.5</v>
      </c>
      <c r="W9" s="1170">
        <v>3.222</v>
      </c>
      <c r="X9" s="1170">
        <v>3.214</v>
      </c>
      <c r="Y9" s="1171">
        <v>8.0000000000000002E-3</v>
      </c>
      <c r="Z9" s="1169">
        <v>206</v>
      </c>
      <c r="AA9" s="1169">
        <v>0.5</v>
      </c>
      <c r="AB9" s="1172">
        <v>2.4213075060532689E-3</v>
      </c>
      <c r="AC9" s="1173">
        <v>0.14132104454685099</v>
      </c>
      <c r="AD9" s="1172">
        <v>0.75362318840579712</v>
      </c>
      <c r="AE9" s="1169">
        <v>8956.5217391304341</v>
      </c>
      <c r="AF9" s="1169">
        <v>8956.5217391304341</v>
      </c>
      <c r="AG9" s="1169"/>
    </row>
    <row r="10" spans="1:33" ht="20.25" customHeight="1" x14ac:dyDescent="0.35">
      <c r="A10" s="1168">
        <v>22</v>
      </c>
      <c r="B10" s="1168" t="s">
        <v>1860</v>
      </c>
      <c r="C10" s="1168" t="s">
        <v>2083</v>
      </c>
      <c r="D10" s="1169">
        <v>232</v>
      </c>
      <c r="E10" s="1169">
        <v>232</v>
      </c>
      <c r="F10" s="1169">
        <v>0</v>
      </c>
      <c r="G10" s="1170">
        <v>11.25</v>
      </c>
      <c r="H10" s="1170">
        <v>7.916666666666667</v>
      </c>
      <c r="I10" s="1170">
        <v>11.25</v>
      </c>
      <c r="J10" s="1170">
        <v>0.66666666666666663</v>
      </c>
      <c r="K10" s="1170">
        <v>1.5</v>
      </c>
      <c r="L10" s="1170">
        <v>0</v>
      </c>
      <c r="M10" s="1170">
        <v>0</v>
      </c>
      <c r="N10" s="1170">
        <v>0.33333333333333331</v>
      </c>
      <c r="O10" s="1170">
        <v>0</v>
      </c>
      <c r="P10" s="1170">
        <v>0.16666666666666666</v>
      </c>
      <c r="Q10" s="1170">
        <v>0</v>
      </c>
      <c r="R10" s="1170">
        <v>0</v>
      </c>
      <c r="S10" s="1170">
        <v>0</v>
      </c>
      <c r="T10" s="1170">
        <v>0</v>
      </c>
      <c r="U10" s="1170">
        <v>0</v>
      </c>
      <c r="V10" s="1170">
        <v>0.66666666666666663</v>
      </c>
      <c r="W10" s="1170">
        <v>0.65</v>
      </c>
      <c r="X10" s="1170">
        <v>0.65</v>
      </c>
      <c r="Y10" s="1171">
        <v>0</v>
      </c>
      <c r="Z10" s="1169">
        <v>84.447999999999993</v>
      </c>
      <c r="AA10" s="1169">
        <v>0</v>
      </c>
      <c r="AB10" s="1172">
        <v>0</v>
      </c>
      <c r="AC10" s="1173">
        <v>6.9124423963133647E-2</v>
      </c>
      <c r="AD10" s="1172">
        <v>0.70370370370370372</v>
      </c>
      <c r="AE10" s="1169">
        <v>7506.4888888888891</v>
      </c>
      <c r="AF10" s="1169">
        <v>7506.4888888888891</v>
      </c>
      <c r="AG10" s="1169"/>
    </row>
    <row r="11" spans="1:33" ht="20.25" customHeight="1" x14ac:dyDescent="0.35">
      <c r="A11" s="1168">
        <v>22</v>
      </c>
      <c r="B11" s="1168" t="s">
        <v>1860</v>
      </c>
      <c r="C11" s="1168" t="s">
        <v>1660</v>
      </c>
      <c r="D11" s="1169">
        <v>395</v>
      </c>
      <c r="E11" s="1169">
        <v>335</v>
      </c>
      <c r="F11" s="1169">
        <v>60</v>
      </c>
      <c r="G11" s="1170">
        <v>43.75</v>
      </c>
      <c r="H11" s="1170">
        <v>29.416666666666668</v>
      </c>
      <c r="I11" s="1170">
        <v>43.75</v>
      </c>
      <c r="J11" s="1170">
        <v>2.3333333333333335</v>
      </c>
      <c r="K11" s="1170">
        <v>2.1666666666666665</v>
      </c>
      <c r="L11" s="1170">
        <v>0</v>
      </c>
      <c r="M11" s="1170">
        <v>0</v>
      </c>
      <c r="N11" s="1170">
        <v>3.6666666666666665</v>
      </c>
      <c r="O11" s="1170">
        <v>0</v>
      </c>
      <c r="P11" s="1170">
        <v>1.3333333333333333</v>
      </c>
      <c r="Q11" s="1170">
        <v>1.9166666666666667</v>
      </c>
      <c r="R11" s="1170">
        <v>0</v>
      </c>
      <c r="S11" s="1170">
        <v>0</v>
      </c>
      <c r="T11" s="1170">
        <v>0</v>
      </c>
      <c r="U11" s="1170">
        <v>0</v>
      </c>
      <c r="V11" s="1170">
        <v>2.9166666666666665</v>
      </c>
      <c r="W11" s="1170">
        <v>0.94799999999999995</v>
      </c>
      <c r="X11" s="1170">
        <v>0.80300000000000005</v>
      </c>
      <c r="Y11" s="1171">
        <v>0.14399999999999999</v>
      </c>
      <c r="Z11" s="1169">
        <v>187.333</v>
      </c>
      <c r="AA11" s="1169">
        <v>33.552</v>
      </c>
      <c r="AB11" s="1172">
        <v>0.15189873417721519</v>
      </c>
      <c r="AC11" s="1173">
        <v>0.26881720430107525</v>
      </c>
      <c r="AD11" s="1172">
        <v>0.67238095238095241</v>
      </c>
      <c r="AE11" s="1169">
        <v>4281.8971428571431</v>
      </c>
      <c r="AF11" s="1169">
        <v>4281.8971428571431</v>
      </c>
      <c r="AG11" s="1169"/>
    </row>
    <row r="12" spans="1:33" ht="20.25" customHeight="1" x14ac:dyDescent="0.35">
      <c r="A12" s="1168">
        <v>23</v>
      </c>
      <c r="B12" s="1168" t="s">
        <v>1862</v>
      </c>
      <c r="C12" s="1168" t="s">
        <v>2089</v>
      </c>
      <c r="D12" s="1169">
        <v>195</v>
      </c>
      <c r="E12" s="1169">
        <v>190</v>
      </c>
      <c r="F12" s="1169">
        <v>5</v>
      </c>
      <c r="G12" s="1170">
        <v>14.5</v>
      </c>
      <c r="H12" s="1170">
        <v>11.916666666666666</v>
      </c>
      <c r="I12" s="1170">
        <v>14.5</v>
      </c>
      <c r="J12" s="1170">
        <v>0.91666666666666663</v>
      </c>
      <c r="K12" s="1170">
        <v>0</v>
      </c>
      <c r="L12" s="1170">
        <v>0</v>
      </c>
      <c r="M12" s="1170">
        <v>0</v>
      </c>
      <c r="N12" s="1170">
        <v>0.33333333333333331</v>
      </c>
      <c r="O12" s="1170">
        <v>0</v>
      </c>
      <c r="P12" s="1170">
        <v>0.66666666666666663</v>
      </c>
      <c r="Q12" s="1170">
        <v>0</v>
      </c>
      <c r="R12" s="1170">
        <v>0</v>
      </c>
      <c r="S12" s="1170">
        <v>0</v>
      </c>
      <c r="T12" s="1170">
        <v>0</v>
      </c>
      <c r="U12" s="1170">
        <v>0</v>
      </c>
      <c r="V12" s="1170">
        <v>0.66666666666666663</v>
      </c>
      <c r="W12" s="1170">
        <v>2.125</v>
      </c>
      <c r="X12" s="1170">
        <v>2.0710000000000002</v>
      </c>
      <c r="Y12" s="1171">
        <v>5.5E-2</v>
      </c>
      <c r="Z12" s="1169">
        <v>138.69999999999999</v>
      </c>
      <c r="AA12" s="1169">
        <v>3.65</v>
      </c>
      <c r="AB12" s="1172">
        <v>2.564102564102564E-2</v>
      </c>
      <c r="AC12" s="1173">
        <v>8.9093701996927802E-2</v>
      </c>
      <c r="AD12" s="1172">
        <v>0.82183908045977017</v>
      </c>
      <c r="AE12" s="1169">
        <v>9565.5172413793098</v>
      </c>
      <c r="AF12" s="1169">
        <v>9565.5172413793098</v>
      </c>
      <c r="AG12" s="1169"/>
    </row>
    <row r="13" spans="1:33" ht="20.25" customHeight="1" x14ac:dyDescent="0.35">
      <c r="A13" s="1168">
        <v>24</v>
      </c>
      <c r="B13" s="1168" t="s">
        <v>2154</v>
      </c>
      <c r="C13" s="1168" t="s">
        <v>1293</v>
      </c>
      <c r="D13" s="1169">
        <v>103</v>
      </c>
      <c r="E13" s="1169">
        <v>202</v>
      </c>
      <c r="F13" s="1169">
        <v>4</v>
      </c>
      <c r="G13" s="1170">
        <v>9.1666666666666661</v>
      </c>
      <c r="H13" s="1170">
        <v>7.5</v>
      </c>
      <c r="I13" s="1170">
        <v>9.1666666666666661</v>
      </c>
      <c r="J13" s="1170">
        <v>0</v>
      </c>
      <c r="K13" s="1170">
        <v>1.5</v>
      </c>
      <c r="L13" s="1170">
        <v>0</v>
      </c>
      <c r="M13" s="1170">
        <v>0</v>
      </c>
      <c r="N13" s="1170">
        <v>0</v>
      </c>
      <c r="O13" s="1170">
        <v>0</v>
      </c>
      <c r="P13" s="1170">
        <v>0.16666666666666666</v>
      </c>
      <c r="Q13" s="1170">
        <v>0</v>
      </c>
      <c r="R13" s="1170">
        <v>0</v>
      </c>
      <c r="S13" s="1170">
        <v>0</v>
      </c>
      <c r="T13" s="1170">
        <v>0</v>
      </c>
      <c r="U13" s="1170">
        <v>0</v>
      </c>
      <c r="V13" s="1170">
        <v>0</v>
      </c>
      <c r="W13" s="1170">
        <v>0.45300000000000001</v>
      </c>
      <c r="X13" s="1170">
        <v>0.44500000000000001</v>
      </c>
      <c r="Y13" s="1171">
        <v>8.0000000000000002E-3</v>
      </c>
      <c r="Z13" s="1169">
        <v>57.771999999999998</v>
      </c>
      <c r="AA13" s="1169">
        <v>1.1439999999999999</v>
      </c>
      <c r="AB13" s="1172">
        <v>1.9417475728155338E-2</v>
      </c>
      <c r="AC13" s="1173">
        <v>5.6323604710701483E-2</v>
      </c>
      <c r="AD13" s="1172">
        <v>0.81818181818181823</v>
      </c>
      <c r="AE13" s="1169">
        <v>6302.4</v>
      </c>
      <c r="AF13" s="1169">
        <v>6302.4</v>
      </c>
      <c r="AG13" s="1169"/>
    </row>
    <row r="14" spans="1:33" ht="20.25" customHeight="1" x14ac:dyDescent="0.35">
      <c r="A14" s="1168">
        <v>24</v>
      </c>
      <c r="B14" s="1168" t="s">
        <v>2154</v>
      </c>
      <c r="C14" s="1168" t="s">
        <v>1490</v>
      </c>
      <c r="D14" s="1169">
        <v>212</v>
      </c>
      <c r="E14" s="1169">
        <v>188</v>
      </c>
      <c r="F14" s="1169">
        <v>24</v>
      </c>
      <c r="G14" s="1170">
        <v>30.75</v>
      </c>
      <c r="H14" s="1170">
        <v>25.166666666666668</v>
      </c>
      <c r="I14" s="1170">
        <v>30.75</v>
      </c>
      <c r="J14" s="1170">
        <v>0.33333333333333331</v>
      </c>
      <c r="K14" s="1170">
        <v>0.5</v>
      </c>
      <c r="L14" s="1170">
        <v>0</v>
      </c>
      <c r="M14" s="1170">
        <v>0</v>
      </c>
      <c r="N14" s="1170">
        <v>3.5</v>
      </c>
      <c r="O14" s="1170">
        <v>0</v>
      </c>
      <c r="P14" s="1170">
        <v>1</v>
      </c>
      <c r="Q14" s="1170">
        <v>0</v>
      </c>
      <c r="R14" s="1170">
        <v>0</v>
      </c>
      <c r="S14" s="1170">
        <v>0</v>
      </c>
      <c r="T14" s="1170">
        <v>0</v>
      </c>
      <c r="U14" s="1170">
        <v>0</v>
      </c>
      <c r="V14" s="1170">
        <v>0.25</v>
      </c>
      <c r="W14" s="1170">
        <v>1.06</v>
      </c>
      <c r="X14" s="1170">
        <v>0.94</v>
      </c>
      <c r="Y14" s="1171">
        <v>0.12</v>
      </c>
      <c r="Z14" s="1169">
        <v>169.2</v>
      </c>
      <c r="AA14" s="1169">
        <v>21.6</v>
      </c>
      <c r="AB14" s="1172">
        <v>0.11320754716981132</v>
      </c>
      <c r="AC14" s="1173">
        <v>0.1889400921658986</v>
      </c>
      <c r="AD14" s="1172">
        <v>0.81842818428184283</v>
      </c>
      <c r="AE14" s="1169">
        <v>5502.4390243902435</v>
      </c>
      <c r="AF14" s="1169">
        <v>5502.4390243902435</v>
      </c>
      <c r="AG14" s="1169"/>
    </row>
    <row r="15" spans="1:33" ht="20.25" customHeight="1" x14ac:dyDescent="0.35">
      <c r="A15" s="1168">
        <v>24</v>
      </c>
      <c r="B15" s="1168" t="s">
        <v>2154</v>
      </c>
      <c r="C15" s="1168" t="s">
        <v>1989</v>
      </c>
      <c r="D15" s="1169">
        <v>4</v>
      </c>
      <c r="E15" s="1169">
        <v>4</v>
      </c>
      <c r="F15" s="1169">
        <v>0</v>
      </c>
      <c r="G15" s="1170">
        <v>0.5</v>
      </c>
      <c r="H15" s="1170">
        <v>0.5</v>
      </c>
      <c r="I15" s="1170">
        <v>0.5</v>
      </c>
      <c r="J15" s="1170">
        <v>0</v>
      </c>
      <c r="K15" s="1170">
        <v>0</v>
      </c>
      <c r="L15" s="1170">
        <v>0</v>
      </c>
      <c r="M15" s="1170">
        <v>0</v>
      </c>
      <c r="N15" s="1170">
        <v>0</v>
      </c>
      <c r="O15" s="1170">
        <v>0</v>
      </c>
      <c r="P15" s="1170">
        <v>0</v>
      </c>
      <c r="Q15" s="1170">
        <v>0</v>
      </c>
      <c r="R15" s="1170">
        <v>0</v>
      </c>
      <c r="S15" s="1170">
        <v>0</v>
      </c>
      <c r="T15" s="1170">
        <v>0</v>
      </c>
      <c r="U15" s="1170">
        <v>0</v>
      </c>
      <c r="V15" s="1170">
        <v>0</v>
      </c>
      <c r="W15" s="1170">
        <v>1.0999999999999999E-2</v>
      </c>
      <c r="X15" s="1170">
        <v>1.0999999999999999E-2</v>
      </c>
      <c r="Y15" s="1171">
        <v>0</v>
      </c>
      <c r="Z15" s="1169">
        <v>2.9119999999999999</v>
      </c>
      <c r="AA15" s="1169">
        <v>0</v>
      </c>
      <c r="AB15" s="1172">
        <v>0</v>
      </c>
      <c r="AC15" s="1173">
        <v>3.0721966205837174E-3</v>
      </c>
      <c r="AD15" s="1172">
        <v>1</v>
      </c>
      <c r="AE15" s="1169">
        <v>5824</v>
      </c>
      <c r="AF15" s="1169">
        <v>5824</v>
      </c>
      <c r="AG15" s="1169"/>
    </row>
    <row r="16" spans="1:33" ht="20.25" customHeight="1" x14ac:dyDescent="0.35">
      <c r="A16" s="1168">
        <v>25</v>
      </c>
      <c r="B16" s="1168" t="s">
        <v>1866</v>
      </c>
      <c r="C16" s="1168" t="s">
        <v>2062</v>
      </c>
      <c r="D16" s="1169">
        <v>14</v>
      </c>
      <c r="E16" s="1169">
        <v>14</v>
      </c>
      <c r="F16" s="1169">
        <v>0</v>
      </c>
      <c r="G16" s="1170">
        <v>2.3333333333333335</v>
      </c>
      <c r="H16" s="1170">
        <v>1.5833333333333333</v>
      </c>
      <c r="I16" s="1170">
        <v>2.3333333333333335</v>
      </c>
      <c r="J16" s="1170">
        <v>0.25</v>
      </c>
      <c r="K16" s="1170">
        <v>0.5</v>
      </c>
      <c r="L16" s="1170">
        <v>0</v>
      </c>
      <c r="M16" s="1170">
        <v>0</v>
      </c>
      <c r="N16" s="1170">
        <v>0</v>
      </c>
      <c r="O16" s="1170">
        <v>0</v>
      </c>
      <c r="P16" s="1170">
        <v>0</v>
      </c>
      <c r="Q16" s="1170">
        <v>0</v>
      </c>
      <c r="R16" s="1170">
        <v>0</v>
      </c>
      <c r="S16" s="1170">
        <v>0</v>
      </c>
      <c r="T16" s="1170">
        <v>0</v>
      </c>
      <c r="U16" s="1170">
        <v>0</v>
      </c>
      <c r="V16" s="1170">
        <v>0</v>
      </c>
      <c r="W16" s="1170">
        <v>9.0999999999999998E-2</v>
      </c>
      <c r="X16" s="1170">
        <v>9.0999999999999998E-2</v>
      </c>
      <c r="Y16" s="1171">
        <v>0</v>
      </c>
      <c r="Z16" s="1169">
        <v>4.7670000000000003</v>
      </c>
      <c r="AA16" s="1169">
        <v>0</v>
      </c>
      <c r="AB16" s="1172">
        <v>0</v>
      </c>
      <c r="AC16" s="1173">
        <v>1.4336917562724016E-2</v>
      </c>
      <c r="AD16" s="1172">
        <v>0.6785714285714286</v>
      </c>
      <c r="AE16" s="1169">
        <v>2043</v>
      </c>
      <c r="AF16" s="1169">
        <v>2043</v>
      </c>
      <c r="AG16" s="1169"/>
    </row>
    <row r="17" spans="1:33" ht="20.25" customHeight="1" x14ac:dyDescent="0.35">
      <c r="A17" s="1168">
        <v>25</v>
      </c>
      <c r="B17" s="1168" t="s">
        <v>1866</v>
      </c>
      <c r="C17" s="1168" t="s">
        <v>2056</v>
      </c>
      <c r="D17" s="1169">
        <v>36</v>
      </c>
      <c r="E17" s="1169">
        <v>35</v>
      </c>
      <c r="F17" s="1169">
        <v>1</v>
      </c>
      <c r="G17" s="1170">
        <v>3.5</v>
      </c>
      <c r="H17" s="1170">
        <v>2.3333333333333335</v>
      </c>
      <c r="I17" s="1170">
        <v>3.5</v>
      </c>
      <c r="J17" s="1170">
        <v>0.16666666666666666</v>
      </c>
      <c r="K17" s="1170">
        <v>0.5</v>
      </c>
      <c r="L17" s="1170">
        <v>0</v>
      </c>
      <c r="M17" s="1170">
        <v>0</v>
      </c>
      <c r="N17" s="1170">
        <v>0</v>
      </c>
      <c r="O17" s="1170">
        <v>0</v>
      </c>
      <c r="P17" s="1170">
        <v>0</v>
      </c>
      <c r="Q17" s="1170">
        <v>0</v>
      </c>
      <c r="R17" s="1170">
        <v>0</v>
      </c>
      <c r="S17" s="1170">
        <v>0</v>
      </c>
      <c r="T17" s="1170">
        <v>0</v>
      </c>
      <c r="U17" s="1170">
        <v>0</v>
      </c>
      <c r="V17" s="1170">
        <v>0.5</v>
      </c>
      <c r="W17" s="1170">
        <v>0.38500000000000001</v>
      </c>
      <c r="X17" s="1170">
        <v>0.374</v>
      </c>
      <c r="Y17" s="1171">
        <v>1.0999999999999999E-2</v>
      </c>
      <c r="Z17" s="1169">
        <v>23.460999999999999</v>
      </c>
      <c r="AA17" s="1169">
        <v>0.67</v>
      </c>
      <c r="AB17" s="1172">
        <v>2.7777777777777776E-2</v>
      </c>
      <c r="AC17" s="1173">
        <v>2.1505376344086023E-2</v>
      </c>
      <c r="AD17" s="1172">
        <v>0.66666666666666663</v>
      </c>
      <c r="AE17" s="1169">
        <v>6703.1428571428569</v>
      </c>
      <c r="AF17" s="1169">
        <v>6703.1428571428569</v>
      </c>
      <c r="AG17" s="1169"/>
    </row>
    <row r="18" spans="1:33" ht="20.25" customHeight="1" x14ac:dyDescent="0.35">
      <c r="A18" s="1168">
        <v>25</v>
      </c>
      <c r="B18" s="1168" t="s">
        <v>1866</v>
      </c>
      <c r="C18" s="1168" t="s">
        <v>2064</v>
      </c>
      <c r="D18" s="1169">
        <v>21</v>
      </c>
      <c r="E18" s="1169">
        <v>21</v>
      </c>
      <c r="F18" s="1169">
        <v>0</v>
      </c>
      <c r="G18" s="1170">
        <v>3.5833333333333335</v>
      </c>
      <c r="H18" s="1170">
        <v>2.0833333333333335</v>
      </c>
      <c r="I18" s="1170">
        <v>3.5833333333333335</v>
      </c>
      <c r="J18" s="1170">
        <v>0.5</v>
      </c>
      <c r="K18" s="1170">
        <v>0.5</v>
      </c>
      <c r="L18" s="1170">
        <v>0</v>
      </c>
      <c r="M18" s="1170">
        <v>0</v>
      </c>
      <c r="N18" s="1170">
        <v>0</v>
      </c>
      <c r="O18" s="1170">
        <v>0</v>
      </c>
      <c r="P18" s="1170">
        <v>0.16666666666666666</v>
      </c>
      <c r="Q18" s="1170">
        <v>0</v>
      </c>
      <c r="R18" s="1170">
        <v>0</v>
      </c>
      <c r="S18" s="1170">
        <v>0</v>
      </c>
      <c r="T18" s="1170">
        <v>0</v>
      </c>
      <c r="U18" s="1170">
        <v>0</v>
      </c>
      <c r="V18" s="1170">
        <v>0.33333333333333331</v>
      </c>
      <c r="W18" s="1170">
        <v>0.13700000000000001</v>
      </c>
      <c r="X18" s="1170">
        <v>0.13700000000000001</v>
      </c>
      <c r="Y18" s="1171">
        <v>0</v>
      </c>
      <c r="Z18" s="1169">
        <v>8.4420000000000002</v>
      </c>
      <c r="AA18" s="1169">
        <v>0</v>
      </c>
      <c r="AB18" s="1172">
        <v>0</v>
      </c>
      <c r="AC18" s="1173">
        <v>2.201740911418331E-2</v>
      </c>
      <c r="AD18" s="1172">
        <v>0.58139534883720934</v>
      </c>
      <c r="AE18" s="1169">
        <v>2355.9069767441861</v>
      </c>
      <c r="AF18" s="1169">
        <v>2355.9069767441861</v>
      </c>
      <c r="AG18" s="1169"/>
    </row>
    <row r="19" spans="1:33" ht="20.25" customHeight="1" x14ac:dyDescent="0.35">
      <c r="A19" s="1168">
        <v>25</v>
      </c>
      <c r="B19" s="1168" t="s">
        <v>1866</v>
      </c>
      <c r="C19" s="1168" t="s">
        <v>2009</v>
      </c>
      <c r="D19" s="1169">
        <v>55</v>
      </c>
      <c r="E19" s="1169">
        <v>40</v>
      </c>
      <c r="F19" s="1169">
        <v>15</v>
      </c>
      <c r="G19" s="1170">
        <v>4.583333333333333</v>
      </c>
      <c r="H19" s="1170">
        <v>2.5833333333333335</v>
      </c>
      <c r="I19" s="1170">
        <v>4.583333333333333</v>
      </c>
      <c r="J19" s="1170">
        <v>0.33333333333333331</v>
      </c>
      <c r="K19" s="1170">
        <v>0</v>
      </c>
      <c r="L19" s="1170">
        <v>0</v>
      </c>
      <c r="M19" s="1170">
        <v>0</v>
      </c>
      <c r="N19" s="1170">
        <v>0.66666666666666663</v>
      </c>
      <c r="O19" s="1170">
        <v>0.16666666666666666</v>
      </c>
      <c r="P19" s="1170">
        <v>0.33333333333333331</v>
      </c>
      <c r="Q19" s="1170">
        <v>0</v>
      </c>
      <c r="R19" s="1170">
        <v>0</v>
      </c>
      <c r="S19" s="1170">
        <v>0</v>
      </c>
      <c r="T19" s="1170">
        <v>0</v>
      </c>
      <c r="U19" s="1170">
        <v>0</v>
      </c>
      <c r="V19" s="1170">
        <v>0.5</v>
      </c>
      <c r="W19" s="1170">
        <v>0.41199999999999998</v>
      </c>
      <c r="X19" s="1170">
        <v>0.3</v>
      </c>
      <c r="Y19" s="1171">
        <v>0.112</v>
      </c>
      <c r="Z19" s="1169">
        <v>26.391999999999999</v>
      </c>
      <c r="AA19" s="1169">
        <v>9.8970000000000002</v>
      </c>
      <c r="AB19" s="1172">
        <v>0.27272727272727271</v>
      </c>
      <c r="AC19" s="1173">
        <v>2.8161802355350742E-2</v>
      </c>
      <c r="AD19" s="1172">
        <v>0.5636363636363636</v>
      </c>
      <c r="AE19" s="1169">
        <v>5758.2545454545452</v>
      </c>
      <c r="AF19" s="1169">
        <v>5758.2545454545452</v>
      </c>
      <c r="AG19" s="1169"/>
    </row>
    <row r="20" spans="1:33" ht="20.25" customHeight="1" x14ac:dyDescent="0.35">
      <c r="A20" s="1168">
        <v>25</v>
      </c>
      <c r="B20" s="1168" t="s">
        <v>1866</v>
      </c>
      <c r="C20" s="1168" t="s">
        <v>671</v>
      </c>
      <c r="D20" s="1169">
        <v>98</v>
      </c>
      <c r="E20" s="1169">
        <v>96</v>
      </c>
      <c r="F20" s="1169">
        <v>2</v>
      </c>
      <c r="G20" s="1170">
        <v>10.916666666666666</v>
      </c>
      <c r="H20" s="1170">
        <v>8.0833333333333339</v>
      </c>
      <c r="I20" s="1170">
        <v>10.916666666666666</v>
      </c>
      <c r="J20" s="1170">
        <v>0.33333333333333331</v>
      </c>
      <c r="K20" s="1170">
        <v>1.1666666666666667</v>
      </c>
      <c r="L20" s="1170">
        <v>0</v>
      </c>
      <c r="M20" s="1170">
        <v>0</v>
      </c>
      <c r="N20" s="1170">
        <v>0</v>
      </c>
      <c r="O20" s="1170">
        <v>0</v>
      </c>
      <c r="P20" s="1170">
        <v>0.33333333333333331</v>
      </c>
      <c r="Q20" s="1170">
        <v>0</v>
      </c>
      <c r="R20" s="1170">
        <v>0</v>
      </c>
      <c r="S20" s="1170">
        <v>0</v>
      </c>
      <c r="T20" s="1170">
        <v>0</v>
      </c>
      <c r="U20" s="1170">
        <v>0</v>
      </c>
      <c r="V20" s="1170">
        <v>1</v>
      </c>
      <c r="W20" s="1170">
        <v>0.94099999999999995</v>
      </c>
      <c r="X20" s="1170">
        <v>0.92200000000000004</v>
      </c>
      <c r="Y20" s="1171">
        <v>1.9E-2</v>
      </c>
      <c r="Z20" s="1169">
        <v>66.912000000000006</v>
      </c>
      <c r="AA20" s="1169">
        <v>1.3939999999999999</v>
      </c>
      <c r="AB20" s="1172">
        <v>2.0408163265306121E-2</v>
      </c>
      <c r="AC20" s="1173">
        <v>6.7076292882744498E-2</v>
      </c>
      <c r="AD20" s="1172">
        <v>0.74045801526717558</v>
      </c>
      <c r="AE20" s="1169">
        <v>6129.3435114503818</v>
      </c>
      <c r="AF20" s="1169">
        <v>6129.3435114503818</v>
      </c>
      <c r="AG20" s="1169"/>
    </row>
    <row r="21" spans="1:33" ht="20.25" customHeight="1" x14ac:dyDescent="0.35">
      <c r="A21" s="1168">
        <v>25</v>
      </c>
      <c r="B21" s="1168" t="s">
        <v>1866</v>
      </c>
      <c r="C21" s="1168" t="s">
        <v>674</v>
      </c>
      <c r="D21" s="1169">
        <v>37</v>
      </c>
      <c r="E21" s="1169">
        <v>36</v>
      </c>
      <c r="F21" s="1169">
        <v>1</v>
      </c>
      <c r="G21" s="1170">
        <v>2.5</v>
      </c>
      <c r="H21" s="1170">
        <v>1.6666666666666667</v>
      </c>
      <c r="I21" s="1170">
        <v>2.5</v>
      </c>
      <c r="J21" s="1170">
        <v>0.16666666666666666</v>
      </c>
      <c r="K21" s="1170">
        <v>0.5</v>
      </c>
      <c r="L21" s="1170">
        <v>0</v>
      </c>
      <c r="M21" s="1170">
        <v>0</v>
      </c>
      <c r="N21" s="1170">
        <v>0</v>
      </c>
      <c r="O21" s="1170">
        <v>0</v>
      </c>
      <c r="P21" s="1170">
        <v>0.16666666666666666</v>
      </c>
      <c r="Q21" s="1170">
        <v>0</v>
      </c>
      <c r="R21" s="1170">
        <v>0</v>
      </c>
      <c r="S21" s="1170">
        <v>0</v>
      </c>
      <c r="T21" s="1170">
        <v>0</v>
      </c>
      <c r="U21" s="1170">
        <v>0</v>
      </c>
      <c r="V21" s="1170">
        <v>0</v>
      </c>
      <c r="W21" s="1170">
        <v>0.27800000000000002</v>
      </c>
      <c r="X21" s="1170">
        <v>0.27</v>
      </c>
      <c r="Y21" s="1171">
        <v>8.0000000000000002E-3</v>
      </c>
      <c r="Z21" s="1169">
        <v>20.369</v>
      </c>
      <c r="AA21" s="1169">
        <v>0.56599999999999995</v>
      </c>
      <c r="AB21" s="1172">
        <v>2.7027027027027029E-2</v>
      </c>
      <c r="AC21" s="1173">
        <v>1.5360983102918587E-2</v>
      </c>
      <c r="AD21" s="1172">
        <v>0.66666666666666663</v>
      </c>
      <c r="AE21" s="1169">
        <v>8147.6</v>
      </c>
      <c r="AF21" s="1169">
        <v>8147.6</v>
      </c>
      <c r="AG21" s="1169"/>
    </row>
    <row r="22" spans="1:33" ht="20.25" customHeight="1" x14ac:dyDescent="0.35">
      <c r="A22" s="1168">
        <v>25</v>
      </c>
      <c r="B22" s="1168" t="s">
        <v>1866</v>
      </c>
      <c r="C22" s="1168" t="s">
        <v>1979</v>
      </c>
      <c r="D22" s="1169">
        <v>92</v>
      </c>
      <c r="E22" s="1169">
        <v>89</v>
      </c>
      <c r="F22" s="1169">
        <v>3</v>
      </c>
      <c r="G22" s="1170">
        <v>7.166666666666667</v>
      </c>
      <c r="H22" s="1170">
        <v>5.333333333333333</v>
      </c>
      <c r="I22" s="1170">
        <v>7.166666666666667</v>
      </c>
      <c r="J22" s="1170">
        <v>0.16666666666666666</v>
      </c>
      <c r="K22" s="1170">
        <v>1.1666666666666667</v>
      </c>
      <c r="L22" s="1170">
        <v>0.33333333333333331</v>
      </c>
      <c r="M22" s="1170">
        <v>0</v>
      </c>
      <c r="N22" s="1170">
        <v>0</v>
      </c>
      <c r="O22" s="1170">
        <v>0</v>
      </c>
      <c r="P22" s="1170">
        <v>0.16666666666666666</v>
      </c>
      <c r="Q22" s="1170">
        <v>0</v>
      </c>
      <c r="R22" s="1170">
        <v>0</v>
      </c>
      <c r="S22" s="1170">
        <v>0</v>
      </c>
      <c r="T22" s="1170">
        <v>0</v>
      </c>
      <c r="U22" s="1170">
        <v>0</v>
      </c>
      <c r="V22" s="1170">
        <v>0</v>
      </c>
      <c r="W22" s="1170">
        <v>0.71799999999999997</v>
      </c>
      <c r="X22" s="1170">
        <v>0.69399999999999995</v>
      </c>
      <c r="Y22" s="1171">
        <v>2.3E-2</v>
      </c>
      <c r="Z22" s="1169">
        <v>60.350999999999999</v>
      </c>
      <c r="AA22" s="1169">
        <v>2.0339999999999998</v>
      </c>
      <c r="AB22" s="1172">
        <v>3.2608695652173912E-2</v>
      </c>
      <c r="AC22" s="1173">
        <v>4.4034818228366621E-2</v>
      </c>
      <c r="AD22" s="1172">
        <v>0.7441860465116279</v>
      </c>
      <c r="AE22" s="1169">
        <v>8421.0697674418607</v>
      </c>
      <c r="AF22" s="1169">
        <v>8421.0697674418607</v>
      </c>
      <c r="AG22" s="1169"/>
    </row>
    <row r="23" spans="1:33" ht="20.25" customHeight="1" x14ac:dyDescent="0.35">
      <c r="A23" s="1168">
        <v>25</v>
      </c>
      <c r="B23" s="1168" t="s">
        <v>1866</v>
      </c>
      <c r="C23" s="1168" t="s">
        <v>2027</v>
      </c>
      <c r="D23" s="1169">
        <v>810</v>
      </c>
      <c r="E23" s="1169">
        <v>798</v>
      </c>
      <c r="F23" s="1169">
        <v>12</v>
      </c>
      <c r="G23" s="1170">
        <v>35.75</v>
      </c>
      <c r="H23" s="1170">
        <v>25.583333333333332</v>
      </c>
      <c r="I23" s="1170">
        <v>35.75</v>
      </c>
      <c r="J23" s="1170">
        <v>0.83333333333333337</v>
      </c>
      <c r="K23" s="1170">
        <v>2.3333333333333335</v>
      </c>
      <c r="L23" s="1170">
        <v>0.66666666666666663</v>
      </c>
      <c r="M23" s="1170">
        <v>0</v>
      </c>
      <c r="N23" s="1170">
        <v>0.25</v>
      </c>
      <c r="O23" s="1170">
        <v>0</v>
      </c>
      <c r="P23" s="1170">
        <v>1</v>
      </c>
      <c r="Q23" s="1170">
        <v>0</v>
      </c>
      <c r="R23" s="1170">
        <v>0</v>
      </c>
      <c r="S23" s="1170">
        <v>0</v>
      </c>
      <c r="T23" s="1170">
        <v>0</v>
      </c>
      <c r="U23" s="1170">
        <v>0</v>
      </c>
      <c r="V23" s="1170">
        <v>5.083333333333333</v>
      </c>
      <c r="W23" s="1170">
        <v>2.0019999999999998</v>
      </c>
      <c r="X23" s="1170">
        <v>1.972</v>
      </c>
      <c r="Y23" s="1171">
        <v>2.9000000000000001E-2</v>
      </c>
      <c r="Z23" s="1169">
        <v>194.71199999999999</v>
      </c>
      <c r="AA23" s="1169">
        <v>2.9279999999999999</v>
      </c>
      <c r="AB23" s="1172">
        <v>1.4814814814814815E-2</v>
      </c>
      <c r="AC23" s="1173">
        <v>0.2196620583717358</v>
      </c>
      <c r="AD23" s="1172">
        <v>0.71561771561771559</v>
      </c>
      <c r="AE23" s="1169">
        <v>5446.4895104895104</v>
      </c>
      <c r="AF23" s="1169">
        <v>5446.4895104895104</v>
      </c>
      <c r="AG23" s="1169"/>
    </row>
    <row r="24" spans="1:33" ht="20.25" customHeight="1" x14ac:dyDescent="0.35">
      <c r="A24" s="1168">
        <v>25</v>
      </c>
      <c r="B24" s="1168" t="s">
        <v>1866</v>
      </c>
      <c r="C24" s="1168" t="s">
        <v>923</v>
      </c>
      <c r="D24" s="1169">
        <v>61</v>
      </c>
      <c r="E24" s="1169">
        <v>60</v>
      </c>
      <c r="F24" s="1169">
        <v>1</v>
      </c>
      <c r="G24" s="1170">
        <v>3.6666666666666665</v>
      </c>
      <c r="H24" s="1170">
        <v>2.75</v>
      </c>
      <c r="I24" s="1170">
        <v>3.6666666666666665</v>
      </c>
      <c r="J24" s="1170">
        <v>0</v>
      </c>
      <c r="K24" s="1170">
        <v>0</v>
      </c>
      <c r="L24" s="1170">
        <v>0.66666666666666663</v>
      </c>
      <c r="M24" s="1170">
        <v>0</v>
      </c>
      <c r="N24" s="1170">
        <v>0</v>
      </c>
      <c r="O24" s="1170">
        <v>0</v>
      </c>
      <c r="P24" s="1170">
        <v>0</v>
      </c>
      <c r="Q24" s="1170">
        <v>0</v>
      </c>
      <c r="R24" s="1170">
        <v>0</v>
      </c>
      <c r="S24" s="1170">
        <v>0</v>
      </c>
      <c r="T24" s="1170">
        <v>0</v>
      </c>
      <c r="U24" s="1170">
        <v>0</v>
      </c>
      <c r="V24" s="1170">
        <v>0.25</v>
      </c>
      <c r="W24" s="1170">
        <v>0.23200000000000001</v>
      </c>
      <c r="X24" s="1170">
        <v>0.22800000000000001</v>
      </c>
      <c r="Y24" s="1171">
        <v>4.0000000000000001E-3</v>
      </c>
      <c r="Z24" s="1169">
        <v>26.7</v>
      </c>
      <c r="AA24" s="1169">
        <v>0.44500000000000001</v>
      </c>
      <c r="AB24" s="1172">
        <v>1.6393442622950821E-2</v>
      </c>
      <c r="AC24" s="1173">
        <v>2.2529441884280594E-2</v>
      </c>
      <c r="AD24" s="1172">
        <v>0.75</v>
      </c>
      <c r="AE24" s="1169">
        <v>7281.818181818182</v>
      </c>
      <c r="AF24" s="1169">
        <v>7281.818181818182</v>
      </c>
      <c r="AG24" s="1169"/>
    </row>
    <row r="25" spans="1:33" ht="20.25" customHeight="1" x14ac:dyDescent="0.35">
      <c r="A25" s="1168">
        <v>25</v>
      </c>
      <c r="B25" s="1168" t="s">
        <v>1866</v>
      </c>
      <c r="C25" s="1168" t="s">
        <v>924</v>
      </c>
      <c r="D25" s="1169">
        <v>60</v>
      </c>
      <c r="E25" s="1169">
        <v>60</v>
      </c>
      <c r="F25" s="1169">
        <v>0</v>
      </c>
      <c r="G25" s="1170">
        <v>4.583333333333333</v>
      </c>
      <c r="H25" s="1170">
        <v>2.3333333333333335</v>
      </c>
      <c r="I25" s="1170">
        <v>4.583333333333333</v>
      </c>
      <c r="J25" s="1170">
        <v>0</v>
      </c>
      <c r="K25" s="1170">
        <v>1.4166666666666667</v>
      </c>
      <c r="L25" s="1170">
        <v>0</v>
      </c>
      <c r="M25" s="1170">
        <v>0</v>
      </c>
      <c r="N25" s="1170">
        <v>0</v>
      </c>
      <c r="O25" s="1170">
        <v>0</v>
      </c>
      <c r="P25" s="1170">
        <v>0.16666666666666666</v>
      </c>
      <c r="Q25" s="1170">
        <v>0</v>
      </c>
      <c r="R25" s="1170">
        <v>0</v>
      </c>
      <c r="S25" s="1170">
        <v>0</v>
      </c>
      <c r="T25" s="1170">
        <v>0</v>
      </c>
      <c r="U25" s="1170">
        <v>0</v>
      </c>
      <c r="V25" s="1170">
        <v>0.66666666666666663</v>
      </c>
      <c r="W25" s="1170">
        <v>0.27</v>
      </c>
      <c r="X25" s="1170">
        <v>0.27</v>
      </c>
      <c r="Y25" s="1171">
        <v>0</v>
      </c>
      <c r="Z25" s="1169">
        <v>19.8</v>
      </c>
      <c r="AA25" s="1169">
        <v>0</v>
      </c>
      <c r="AB25" s="1172">
        <v>0</v>
      </c>
      <c r="AC25" s="1173">
        <v>2.8161802355350742E-2</v>
      </c>
      <c r="AD25" s="1172">
        <v>0.50909090909090904</v>
      </c>
      <c r="AE25" s="1169">
        <v>4320</v>
      </c>
      <c r="AF25" s="1169">
        <v>4320</v>
      </c>
      <c r="AG25" s="1169"/>
    </row>
    <row r="26" spans="1:33" ht="20.25" customHeight="1" x14ac:dyDescent="0.35">
      <c r="A26" s="1168">
        <v>26</v>
      </c>
      <c r="B26" s="1168" t="s">
        <v>1868</v>
      </c>
      <c r="C26" s="1168" t="s">
        <v>1956</v>
      </c>
      <c r="D26" s="1169">
        <v>1357</v>
      </c>
      <c r="E26" s="1169">
        <v>2611</v>
      </c>
      <c r="F26" s="1169">
        <v>103</v>
      </c>
      <c r="G26" s="1170">
        <v>77.166666666666671</v>
      </c>
      <c r="H26" s="1170">
        <v>67</v>
      </c>
      <c r="I26" s="1170">
        <v>38.56666666666667</v>
      </c>
      <c r="J26" s="1170">
        <v>1.0833333333333333</v>
      </c>
      <c r="K26" s="1170">
        <v>0</v>
      </c>
      <c r="L26" s="1170">
        <v>0</v>
      </c>
      <c r="M26" s="1170">
        <v>0</v>
      </c>
      <c r="N26" s="1170">
        <v>2.75</v>
      </c>
      <c r="O26" s="1170">
        <v>2.3333333333333335</v>
      </c>
      <c r="P26" s="1170">
        <v>1.5</v>
      </c>
      <c r="Q26" s="1170">
        <v>1.1666666666666667</v>
      </c>
      <c r="R26" s="1170">
        <v>0.25</v>
      </c>
      <c r="S26" s="1170">
        <v>0</v>
      </c>
      <c r="T26" s="1170">
        <v>0</v>
      </c>
      <c r="U26" s="1170">
        <v>0</v>
      </c>
      <c r="V26" s="1170">
        <v>1.0833333333333333</v>
      </c>
      <c r="W26" s="1170">
        <v>1.1950000000000001</v>
      </c>
      <c r="X26" s="1170">
        <v>1.151</v>
      </c>
      <c r="Y26" s="1171">
        <v>4.5999999999999999E-2</v>
      </c>
      <c r="Z26" s="1169">
        <v>195.82499999999999</v>
      </c>
      <c r="AA26" s="1169">
        <v>7.7249999999999996</v>
      </c>
      <c r="AB26" s="1172">
        <v>3.795136330140015E-2</v>
      </c>
      <c r="AC26" s="1173">
        <v>0.47414234511008707</v>
      </c>
      <c r="AD26" s="1172">
        <v>0.86825053995680346</v>
      </c>
      <c r="AE26" s="1169">
        <v>2537.6889848812093</v>
      </c>
      <c r="AF26" s="1169">
        <v>5077.5713050993954</v>
      </c>
      <c r="AG26" s="1169"/>
    </row>
    <row r="27" spans="1:33" ht="20.25" customHeight="1" x14ac:dyDescent="0.35">
      <c r="A27" s="1168">
        <v>27</v>
      </c>
      <c r="B27" s="1168" t="s">
        <v>1870</v>
      </c>
      <c r="C27" s="1168" t="s">
        <v>2153</v>
      </c>
      <c r="D27" s="1169">
        <v>463</v>
      </c>
      <c r="E27" s="1169">
        <v>4482</v>
      </c>
      <c r="F27" s="1169">
        <v>148</v>
      </c>
      <c r="G27" s="1170">
        <v>20.75</v>
      </c>
      <c r="H27" s="1170">
        <v>17.916666666666668</v>
      </c>
      <c r="I27" s="1170">
        <v>12.166666666666666</v>
      </c>
      <c r="J27" s="1170">
        <v>0.33333333333333331</v>
      </c>
      <c r="K27" s="1170">
        <v>0</v>
      </c>
      <c r="L27" s="1170">
        <v>0</v>
      </c>
      <c r="M27" s="1170">
        <v>0</v>
      </c>
      <c r="N27" s="1170">
        <v>0</v>
      </c>
      <c r="O27" s="1170">
        <v>1</v>
      </c>
      <c r="P27" s="1170">
        <v>0.5</v>
      </c>
      <c r="Q27" s="1170">
        <v>0</v>
      </c>
      <c r="R27" s="1170">
        <v>0</v>
      </c>
      <c r="S27" s="1170">
        <v>0</v>
      </c>
      <c r="T27" s="1170">
        <v>0</v>
      </c>
      <c r="U27" s="1170">
        <v>0</v>
      </c>
      <c r="V27" s="1170">
        <v>1</v>
      </c>
      <c r="W27" s="1170">
        <v>0.55600000000000005</v>
      </c>
      <c r="X27" s="1170">
        <v>0.53800000000000003</v>
      </c>
      <c r="Y27" s="1171">
        <v>1.7000000000000001E-2</v>
      </c>
      <c r="Z27" s="1169">
        <v>44.372</v>
      </c>
      <c r="AA27" s="1169">
        <v>1.4650000000000001</v>
      </c>
      <c r="AB27" s="1172">
        <v>3.1965442764578834E-2</v>
      </c>
      <c r="AC27" s="1173">
        <v>0.12749615975422426</v>
      </c>
      <c r="AD27" s="1172">
        <v>0.86345381526104414</v>
      </c>
      <c r="AE27" s="1169">
        <v>2138.4096385542171</v>
      </c>
      <c r="AF27" s="1169">
        <v>3647.0136986301368</v>
      </c>
      <c r="AG27" s="1169"/>
    </row>
    <row r="28" spans="1:33" ht="20.25" customHeight="1" x14ac:dyDescent="0.35">
      <c r="A28" s="1168">
        <v>27</v>
      </c>
      <c r="B28" s="1168" t="s">
        <v>1870</v>
      </c>
      <c r="C28" s="1168" t="s">
        <v>2017</v>
      </c>
      <c r="D28" s="1169">
        <v>58</v>
      </c>
      <c r="E28" s="1169">
        <v>56</v>
      </c>
      <c r="F28" s="1169">
        <v>2</v>
      </c>
      <c r="G28" s="1170">
        <v>4.5</v>
      </c>
      <c r="H28" s="1170">
        <v>3.3333333333333335</v>
      </c>
      <c r="I28" s="1170">
        <v>2.5</v>
      </c>
      <c r="J28" s="1170">
        <v>0</v>
      </c>
      <c r="K28" s="1170">
        <v>0.5</v>
      </c>
      <c r="L28" s="1170">
        <v>0</v>
      </c>
      <c r="M28" s="1170">
        <v>0</v>
      </c>
      <c r="N28" s="1170">
        <v>0.5</v>
      </c>
      <c r="O28" s="1170">
        <v>0</v>
      </c>
      <c r="P28" s="1170">
        <v>0.16666666666666666</v>
      </c>
      <c r="Q28" s="1170">
        <v>0</v>
      </c>
      <c r="R28" s="1170">
        <v>0</v>
      </c>
      <c r="S28" s="1170">
        <v>0</v>
      </c>
      <c r="T28" s="1170">
        <v>0</v>
      </c>
      <c r="U28" s="1170">
        <v>0</v>
      </c>
      <c r="V28" s="1170">
        <v>0</v>
      </c>
      <c r="W28" s="1170">
        <v>4.2000000000000003E-2</v>
      </c>
      <c r="X28" s="1170">
        <v>4.1000000000000002E-2</v>
      </c>
      <c r="Y28" s="1171">
        <v>1E-3</v>
      </c>
      <c r="Z28" s="1169">
        <v>7</v>
      </c>
      <c r="AA28" s="1169">
        <v>0.25</v>
      </c>
      <c r="AB28" s="1172">
        <v>3.4482758620689655E-2</v>
      </c>
      <c r="AC28" s="1173">
        <v>2.7649769585253458E-2</v>
      </c>
      <c r="AD28" s="1172">
        <v>0.7407407407407407</v>
      </c>
      <c r="AE28" s="1169">
        <v>1555.5555555555557</v>
      </c>
      <c r="AF28" s="1169">
        <v>2800</v>
      </c>
      <c r="AG28" s="1169"/>
    </row>
    <row r="29" spans="1:33" ht="20.25" customHeight="1" x14ac:dyDescent="0.35">
      <c r="A29" s="1168">
        <v>27</v>
      </c>
      <c r="B29" s="1168" t="s">
        <v>1870</v>
      </c>
      <c r="C29" s="1168" t="s">
        <v>2134</v>
      </c>
      <c r="D29" s="1169">
        <v>319</v>
      </c>
      <c r="E29" s="1169">
        <v>603</v>
      </c>
      <c r="F29" s="1169">
        <v>35</v>
      </c>
      <c r="G29" s="1170">
        <v>16</v>
      </c>
      <c r="H29" s="1170">
        <v>13.916666666666666</v>
      </c>
      <c r="I29" s="1170">
        <v>8.2333333333333325</v>
      </c>
      <c r="J29" s="1170">
        <v>0.25</v>
      </c>
      <c r="K29" s="1170">
        <v>0.5</v>
      </c>
      <c r="L29" s="1170">
        <v>0</v>
      </c>
      <c r="M29" s="1170">
        <v>0</v>
      </c>
      <c r="N29" s="1170">
        <v>0.75</v>
      </c>
      <c r="O29" s="1170">
        <v>0</v>
      </c>
      <c r="P29" s="1170">
        <v>0.33333333333333331</v>
      </c>
      <c r="Q29" s="1170">
        <v>0</v>
      </c>
      <c r="R29" s="1170">
        <v>0</v>
      </c>
      <c r="S29" s="1170">
        <v>0</v>
      </c>
      <c r="T29" s="1170">
        <v>0</v>
      </c>
      <c r="U29" s="1170">
        <v>0</v>
      </c>
      <c r="V29" s="1170">
        <v>0.25</v>
      </c>
      <c r="W29" s="1170">
        <v>0.115</v>
      </c>
      <c r="X29" s="1170">
        <v>0.109</v>
      </c>
      <c r="Y29" s="1171">
        <v>7.0000000000000001E-3</v>
      </c>
      <c r="Z29" s="1169">
        <v>10.250999999999999</v>
      </c>
      <c r="AA29" s="1169">
        <v>0.59499999999999997</v>
      </c>
      <c r="AB29" s="1172">
        <v>5.4858934169278999E-2</v>
      </c>
      <c r="AC29" s="1173">
        <v>9.8310291858678955E-2</v>
      </c>
      <c r="AD29" s="1172">
        <v>0.86979166666666663</v>
      </c>
      <c r="AE29" s="1169">
        <v>640.6875</v>
      </c>
      <c r="AF29" s="1169">
        <v>1245.0607287449393</v>
      </c>
      <c r="AG29" s="1169"/>
    </row>
    <row r="30" spans="1:33" ht="20.25" customHeight="1" x14ac:dyDescent="0.35">
      <c r="A30" s="1168">
        <v>27</v>
      </c>
      <c r="B30" s="1168" t="s">
        <v>1870</v>
      </c>
      <c r="C30" s="1168" t="s">
        <v>2000</v>
      </c>
      <c r="D30" s="1169">
        <v>394</v>
      </c>
      <c r="E30" s="1169">
        <v>779</v>
      </c>
      <c r="F30" s="1169">
        <v>9</v>
      </c>
      <c r="G30" s="1170">
        <v>16.75</v>
      </c>
      <c r="H30" s="1170">
        <v>15.916666666666666</v>
      </c>
      <c r="I30" s="1170">
        <v>8.3666666666666671</v>
      </c>
      <c r="J30" s="1170">
        <v>0.33333333333333331</v>
      </c>
      <c r="K30" s="1170">
        <v>0</v>
      </c>
      <c r="L30" s="1170">
        <v>0</v>
      </c>
      <c r="M30" s="1170">
        <v>0</v>
      </c>
      <c r="N30" s="1170">
        <v>0</v>
      </c>
      <c r="O30" s="1170">
        <v>0.16666666666666666</v>
      </c>
      <c r="P30" s="1170">
        <v>0.33333333333333331</v>
      </c>
      <c r="Q30" s="1170">
        <v>0</v>
      </c>
      <c r="R30" s="1170">
        <v>0</v>
      </c>
      <c r="S30" s="1170">
        <v>0</v>
      </c>
      <c r="T30" s="1170">
        <v>0</v>
      </c>
      <c r="U30" s="1170">
        <v>0</v>
      </c>
      <c r="V30" s="1170">
        <v>0</v>
      </c>
      <c r="W30" s="1170">
        <v>0.34699999999999998</v>
      </c>
      <c r="X30" s="1170">
        <v>0.34300000000000003</v>
      </c>
      <c r="Y30" s="1171">
        <v>4.0000000000000001E-3</v>
      </c>
      <c r="Z30" s="1169">
        <v>79.457999999999998</v>
      </c>
      <c r="AA30" s="1169">
        <v>0.91800000000000004</v>
      </c>
      <c r="AB30" s="1172">
        <v>1.1421319796954314E-2</v>
      </c>
      <c r="AC30" s="1173">
        <v>0.10291858678955453</v>
      </c>
      <c r="AD30" s="1172">
        <v>0.95024875621890548</v>
      </c>
      <c r="AE30" s="1169">
        <v>4743.7611940298511</v>
      </c>
      <c r="AF30" s="1169">
        <v>9496.972111553785</v>
      </c>
      <c r="AG30" s="1169"/>
    </row>
    <row r="31" spans="1:33" ht="20.25" customHeight="1" x14ac:dyDescent="0.35">
      <c r="A31" s="1168">
        <v>27</v>
      </c>
      <c r="B31" s="1168" t="s">
        <v>1870</v>
      </c>
      <c r="C31" s="1168" t="s">
        <v>1956</v>
      </c>
      <c r="D31" s="1169">
        <v>32</v>
      </c>
      <c r="E31" s="1169">
        <v>64</v>
      </c>
      <c r="F31" s="1169">
        <v>0</v>
      </c>
      <c r="G31" s="1170">
        <v>2.75</v>
      </c>
      <c r="H31" s="1170">
        <v>1.6666666666666667</v>
      </c>
      <c r="I31" s="1170">
        <v>1.3666666666666667</v>
      </c>
      <c r="J31" s="1170">
        <v>0.16666666666666666</v>
      </c>
      <c r="K31" s="1170">
        <v>0</v>
      </c>
      <c r="L31" s="1170">
        <v>0</v>
      </c>
      <c r="M31" s="1170">
        <v>0</v>
      </c>
      <c r="N31" s="1170">
        <v>0.66666666666666663</v>
      </c>
      <c r="O31" s="1170">
        <v>0</v>
      </c>
      <c r="P31" s="1170">
        <v>0.25</v>
      </c>
      <c r="Q31" s="1170">
        <v>0</v>
      </c>
      <c r="R31" s="1170">
        <v>0</v>
      </c>
      <c r="S31" s="1170">
        <v>0</v>
      </c>
      <c r="T31" s="1170">
        <v>0</v>
      </c>
      <c r="U31" s="1170">
        <v>0</v>
      </c>
      <c r="V31" s="1170">
        <v>0</v>
      </c>
      <c r="W31" s="1170">
        <v>2.8000000000000001E-2</v>
      </c>
      <c r="X31" s="1170">
        <v>2.8000000000000001E-2</v>
      </c>
      <c r="Y31" s="1171">
        <v>0</v>
      </c>
      <c r="Z31" s="1169">
        <v>4.8</v>
      </c>
      <c r="AA31" s="1169">
        <v>0</v>
      </c>
      <c r="AB31" s="1172">
        <v>0</v>
      </c>
      <c r="AC31" s="1173">
        <v>1.6897081413210446E-2</v>
      </c>
      <c r="AD31" s="1172">
        <v>0.60606060606060608</v>
      </c>
      <c r="AE31" s="1169">
        <v>1745.4545454545455</v>
      </c>
      <c r="AF31" s="1169">
        <v>3512.1951219512193</v>
      </c>
      <c r="AG31" s="1169"/>
    </row>
    <row r="32" spans="1:33" ht="20.25" customHeight="1" x14ac:dyDescent="0.35">
      <c r="A32" s="1168">
        <v>27</v>
      </c>
      <c r="B32" s="1168" t="s">
        <v>1870</v>
      </c>
      <c r="C32" s="1168" t="s">
        <v>2067</v>
      </c>
      <c r="D32" s="1169">
        <v>93</v>
      </c>
      <c r="E32" s="1169">
        <v>547</v>
      </c>
      <c r="F32" s="1169">
        <v>11</v>
      </c>
      <c r="G32" s="1170">
        <v>5</v>
      </c>
      <c r="H32" s="1170">
        <v>5</v>
      </c>
      <c r="I32" s="1170">
        <v>2.5</v>
      </c>
      <c r="J32" s="1170">
        <v>0</v>
      </c>
      <c r="K32" s="1170">
        <v>0</v>
      </c>
      <c r="L32" s="1170">
        <v>0</v>
      </c>
      <c r="M32" s="1170">
        <v>0</v>
      </c>
      <c r="N32" s="1170">
        <v>0</v>
      </c>
      <c r="O32" s="1170">
        <v>0</v>
      </c>
      <c r="P32" s="1170">
        <v>0</v>
      </c>
      <c r="Q32" s="1170">
        <v>0</v>
      </c>
      <c r="R32" s="1170">
        <v>0</v>
      </c>
      <c r="S32" s="1170">
        <v>0</v>
      </c>
      <c r="T32" s="1170">
        <v>0</v>
      </c>
      <c r="U32" s="1170">
        <v>0</v>
      </c>
      <c r="V32" s="1170">
        <v>0</v>
      </c>
      <c r="W32" s="1170">
        <v>0.156</v>
      </c>
      <c r="X32" s="1170">
        <v>0.153</v>
      </c>
      <c r="Y32" s="1171">
        <v>3.0000000000000001E-3</v>
      </c>
      <c r="Z32" s="1169">
        <v>26.803000000000001</v>
      </c>
      <c r="AA32" s="1169">
        <v>0.53900000000000003</v>
      </c>
      <c r="AB32" s="1172">
        <v>1.9713261648745518E-2</v>
      </c>
      <c r="AC32" s="1173">
        <v>3.0721966205837174E-2</v>
      </c>
      <c r="AD32" s="1172">
        <v>1</v>
      </c>
      <c r="AE32" s="1169">
        <v>5360.6</v>
      </c>
      <c r="AF32" s="1169">
        <v>10721.2</v>
      </c>
      <c r="AG32" s="1169"/>
    </row>
    <row r="33" spans="1:33" ht="20.25" customHeight="1" x14ac:dyDescent="0.35">
      <c r="A33" s="1168">
        <v>27</v>
      </c>
      <c r="B33" s="1168" t="s">
        <v>1870</v>
      </c>
      <c r="C33" s="1168" t="s">
        <v>2101</v>
      </c>
      <c r="D33" s="1169">
        <v>24</v>
      </c>
      <c r="E33" s="1169">
        <v>12</v>
      </c>
      <c r="F33" s="1169">
        <v>12</v>
      </c>
      <c r="G33" s="1170">
        <v>1.8333333333333333</v>
      </c>
      <c r="H33" s="1170">
        <v>1.3333333333333333</v>
      </c>
      <c r="I33" s="1170">
        <v>1.8333333333333333</v>
      </c>
      <c r="J33" s="1170">
        <v>0</v>
      </c>
      <c r="K33" s="1170">
        <v>0.5</v>
      </c>
      <c r="L33" s="1170">
        <v>0</v>
      </c>
      <c r="M33" s="1170">
        <v>0</v>
      </c>
      <c r="N33" s="1170">
        <v>0</v>
      </c>
      <c r="O33" s="1170">
        <v>0</v>
      </c>
      <c r="P33" s="1170">
        <v>0</v>
      </c>
      <c r="Q33" s="1170">
        <v>0</v>
      </c>
      <c r="R33" s="1170">
        <v>0</v>
      </c>
      <c r="S33" s="1170">
        <v>0</v>
      </c>
      <c r="T33" s="1170">
        <v>0</v>
      </c>
      <c r="U33" s="1170">
        <v>0</v>
      </c>
      <c r="V33" s="1170">
        <v>0</v>
      </c>
      <c r="W33" s="1170">
        <v>5.5E-2</v>
      </c>
      <c r="X33" s="1170">
        <v>2.8000000000000001E-2</v>
      </c>
      <c r="Y33" s="1171">
        <v>2.8000000000000001E-2</v>
      </c>
      <c r="Z33" s="1169">
        <v>0</v>
      </c>
      <c r="AA33" s="1169">
        <v>0</v>
      </c>
      <c r="AB33" s="1172">
        <v>0.5</v>
      </c>
      <c r="AC33" s="1173">
        <v>1.1264720942140297E-2</v>
      </c>
      <c r="AD33" s="1172">
        <v>0.72727272727272729</v>
      </c>
      <c r="AE33" s="1169">
        <v>0</v>
      </c>
      <c r="AF33" s="1169">
        <v>0</v>
      </c>
      <c r="AG33" s="1169"/>
    </row>
    <row r="34" spans="1:33" ht="20.25" customHeight="1" x14ac:dyDescent="0.35">
      <c r="A34" s="1168">
        <v>27</v>
      </c>
      <c r="B34" s="1168" t="s">
        <v>1870</v>
      </c>
      <c r="C34" s="1168" t="s">
        <v>2099</v>
      </c>
      <c r="D34" s="1169">
        <v>15</v>
      </c>
      <c r="E34" s="1169">
        <v>12</v>
      </c>
      <c r="F34" s="1169">
        <v>3</v>
      </c>
      <c r="G34" s="1170">
        <v>0.75</v>
      </c>
      <c r="H34" s="1170">
        <v>0.75</v>
      </c>
      <c r="I34" s="1170">
        <v>0.75</v>
      </c>
      <c r="J34" s="1170">
        <v>0</v>
      </c>
      <c r="K34" s="1170">
        <v>0</v>
      </c>
      <c r="L34" s="1170">
        <v>0</v>
      </c>
      <c r="M34" s="1170">
        <v>0</v>
      </c>
      <c r="N34" s="1170">
        <v>0</v>
      </c>
      <c r="O34" s="1170">
        <v>0</v>
      </c>
      <c r="P34" s="1170">
        <v>0</v>
      </c>
      <c r="Q34" s="1170">
        <v>0</v>
      </c>
      <c r="R34" s="1170">
        <v>0</v>
      </c>
      <c r="S34" s="1170">
        <v>0</v>
      </c>
      <c r="T34" s="1170">
        <v>0</v>
      </c>
      <c r="U34" s="1170">
        <v>0</v>
      </c>
      <c r="V34" s="1170">
        <v>0</v>
      </c>
      <c r="W34" s="1170">
        <v>1.6E-2</v>
      </c>
      <c r="X34" s="1170">
        <v>1.2999999999999999E-2</v>
      </c>
      <c r="Y34" s="1171">
        <v>3.0000000000000001E-3</v>
      </c>
      <c r="Z34" s="1169">
        <v>0</v>
      </c>
      <c r="AA34" s="1169">
        <v>0</v>
      </c>
      <c r="AB34" s="1172">
        <v>0.2</v>
      </c>
      <c r="AC34" s="1173">
        <v>4.608294930875576E-3</v>
      </c>
      <c r="AD34" s="1172">
        <v>1</v>
      </c>
      <c r="AE34" s="1169">
        <v>0</v>
      </c>
      <c r="AF34" s="1169">
        <v>0</v>
      </c>
      <c r="AG34" s="1169"/>
    </row>
    <row r="35" spans="1:33" ht="20.25" customHeight="1" x14ac:dyDescent="0.35">
      <c r="A35" s="1168">
        <v>27</v>
      </c>
      <c r="B35" s="1168" t="s">
        <v>1870</v>
      </c>
      <c r="C35" s="1168" t="s">
        <v>1964</v>
      </c>
      <c r="D35" s="1169">
        <v>155</v>
      </c>
      <c r="E35" s="1169">
        <v>305</v>
      </c>
      <c r="F35" s="1169">
        <v>5</v>
      </c>
      <c r="G35" s="1170">
        <v>7.5</v>
      </c>
      <c r="H35" s="1170">
        <v>6.75</v>
      </c>
      <c r="I35" s="1170">
        <v>4</v>
      </c>
      <c r="J35" s="1170">
        <v>0.16666666666666666</v>
      </c>
      <c r="K35" s="1170">
        <v>0.5</v>
      </c>
      <c r="L35" s="1170">
        <v>0</v>
      </c>
      <c r="M35" s="1170">
        <v>0</v>
      </c>
      <c r="N35" s="1170">
        <v>0</v>
      </c>
      <c r="O35" s="1170">
        <v>0</v>
      </c>
      <c r="P35" s="1170">
        <v>0</v>
      </c>
      <c r="Q35" s="1170">
        <v>0</v>
      </c>
      <c r="R35" s="1170">
        <v>0</v>
      </c>
      <c r="S35" s="1170">
        <v>0</v>
      </c>
      <c r="T35" s="1170">
        <v>0</v>
      </c>
      <c r="U35" s="1170">
        <v>0</v>
      </c>
      <c r="V35" s="1170">
        <v>8.3333333333333329E-2</v>
      </c>
      <c r="W35" s="1170">
        <v>0.31</v>
      </c>
      <c r="X35" s="1170">
        <v>0.30499999999999999</v>
      </c>
      <c r="Y35" s="1171">
        <v>5.0000000000000001E-3</v>
      </c>
      <c r="Z35" s="1169">
        <v>31.72</v>
      </c>
      <c r="AA35" s="1169">
        <v>0.52</v>
      </c>
      <c r="AB35" s="1172">
        <v>1.6129032258064516E-2</v>
      </c>
      <c r="AC35" s="1173">
        <v>4.6082949308755762E-2</v>
      </c>
      <c r="AD35" s="1172">
        <v>0.9</v>
      </c>
      <c r="AE35" s="1169">
        <v>4229.333333333333</v>
      </c>
      <c r="AF35" s="1169">
        <v>7930</v>
      </c>
      <c r="AG35" s="1169"/>
    </row>
    <row r="36" spans="1:33" ht="20.25" customHeight="1" x14ac:dyDescent="0.35">
      <c r="A36" s="1168">
        <v>27</v>
      </c>
      <c r="B36" s="1168" t="s">
        <v>1870</v>
      </c>
      <c r="C36" s="1168" t="s">
        <v>1185</v>
      </c>
      <c r="D36" s="1169">
        <v>435</v>
      </c>
      <c r="E36" s="1169">
        <v>421</v>
      </c>
      <c r="F36" s="1169">
        <v>14</v>
      </c>
      <c r="G36" s="1170">
        <v>12</v>
      </c>
      <c r="H36" s="1170">
        <v>10.333333333333334</v>
      </c>
      <c r="I36" s="1170">
        <v>6</v>
      </c>
      <c r="J36" s="1170">
        <v>0.41666666666666669</v>
      </c>
      <c r="K36" s="1170">
        <v>0</v>
      </c>
      <c r="L36" s="1170">
        <v>0</v>
      </c>
      <c r="M36" s="1170">
        <v>0</v>
      </c>
      <c r="N36" s="1170">
        <v>1</v>
      </c>
      <c r="O36" s="1170">
        <v>0</v>
      </c>
      <c r="P36" s="1170">
        <v>0.25</v>
      </c>
      <c r="Q36" s="1170">
        <v>0</v>
      </c>
      <c r="R36" s="1170">
        <v>0</v>
      </c>
      <c r="S36" s="1170">
        <v>0</v>
      </c>
      <c r="T36" s="1170">
        <v>0</v>
      </c>
      <c r="U36" s="1170">
        <v>0</v>
      </c>
      <c r="V36" s="1170">
        <v>0</v>
      </c>
      <c r="W36" s="1170">
        <v>0.16600000000000001</v>
      </c>
      <c r="X36" s="1170">
        <v>0.16</v>
      </c>
      <c r="Y36" s="1171">
        <v>5.0000000000000001E-3</v>
      </c>
      <c r="Z36" s="1169">
        <v>65.254999999999995</v>
      </c>
      <c r="AA36" s="1169">
        <v>2.17</v>
      </c>
      <c r="AB36" s="1172">
        <v>3.2183908045977011E-2</v>
      </c>
      <c r="AC36" s="1173">
        <v>7.3732718894009217E-2</v>
      </c>
      <c r="AD36" s="1172">
        <v>0.86111111111111116</v>
      </c>
      <c r="AE36" s="1169">
        <v>5437.916666666667</v>
      </c>
      <c r="AF36" s="1169">
        <v>10875.833333333334</v>
      </c>
      <c r="AG36" s="1169"/>
    </row>
    <row r="37" spans="1:33" ht="20.25" customHeight="1" x14ac:dyDescent="0.35">
      <c r="A37" s="1168">
        <v>27</v>
      </c>
      <c r="B37" s="1168" t="s">
        <v>1870</v>
      </c>
      <c r="C37" s="1168" t="s">
        <v>1960</v>
      </c>
      <c r="D37" s="1169">
        <v>142</v>
      </c>
      <c r="E37" s="1169">
        <v>278</v>
      </c>
      <c r="F37" s="1169">
        <v>6</v>
      </c>
      <c r="G37" s="1170">
        <v>9</v>
      </c>
      <c r="H37" s="1170">
        <v>9</v>
      </c>
      <c r="I37" s="1170">
        <v>4.5</v>
      </c>
      <c r="J37" s="1170">
        <v>0</v>
      </c>
      <c r="K37" s="1170">
        <v>0</v>
      </c>
      <c r="L37" s="1170">
        <v>0</v>
      </c>
      <c r="M37" s="1170">
        <v>0</v>
      </c>
      <c r="N37" s="1170">
        <v>0</v>
      </c>
      <c r="O37" s="1170">
        <v>0</v>
      </c>
      <c r="P37" s="1170">
        <v>0</v>
      </c>
      <c r="Q37" s="1170">
        <v>0</v>
      </c>
      <c r="R37" s="1170">
        <v>0</v>
      </c>
      <c r="S37" s="1170">
        <v>0</v>
      </c>
      <c r="T37" s="1170">
        <v>0</v>
      </c>
      <c r="U37" s="1170">
        <v>0</v>
      </c>
      <c r="V37" s="1170">
        <v>0</v>
      </c>
      <c r="W37" s="1170">
        <v>0.10199999999999999</v>
      </c>
      <c r="X37" s="1170">
        <v>0.1</v>
      </c>
      <c r="Y37" s="1171">
        <v>2E-3</v>
      </c>
      <c r="Z37" s="1169">
        <v>10.842000000000001</v>
      </c>
      <c r="AA37" s="1169">
        <v>0.23400000000000001</v>
      </c>
      <c r="AB37" s="1172">
        <v>2.1126760563380281E-2</v>
      </c>
      <c r="AC37" s="1173">
        <v>5.5299539170506916E-2</v>
      </c>
      <c r="AD37" s="1172">
        <v>1</v>
      </c>
      <c r="AE37" s="1169">
        <v>1204.6666666666667</v>
      </c>
      <c r="AF37" s="1169">
        <v>2409.3333333333335</v>
      </c>
      <c r="AG37" s="1169"/>
    </row>
    <row r="38" spans="1:33" ht="20.25" customHeight="1" x14ac:dyDescent="0.35">
      <c r="A38" s="1168">
        <v>27</v>
      </c>
      <c r="B38" s="1168" t="s">
        <v>1870</v>
      </c>
      <c r="C38" s="1168">
        <v>105900</v>
      </c>
      <c r="D38" s="1169">
        <v>248</v>
      </c>
      <c r="E38" s="1169">
        <v>233</v>
      </c>
      <c r="F38" s="1169">
        <v>15</v>
      </c>
      <c r="G38" s="1170">
        <v>12.083333333333334</v>
      </c>
      <c r="H38" s="1170">
        <v>9.1666666666666661</v>
      </c>
      <c r="I38" s="1170">
        <v>6.7</v>
      </c>
      <c r="J38" s="1170">
        <v>0.25</v>
      </c>
      <c r="K38" s="1170">
        <v>1.3333333333333333</v>
      </c>
      <c r="L38" s="1170">
        <v>0</v>
      </c>
      <c r="M38" s="1170">
        <v>0</v>
      </c>
      <c r="N38" s="1170">
        <v>1</v>
      </c>
      <c r="O38" s="1170">
        <v>0</v>
      </c>
      <c r="P38" s="1170">
        <v>0.33333333333333331</v>
      </c>
      <c r="Q38" s="1170">
        <v>0</v>
      </c>
      <c r="R38" s="1170">
        <v>0</v>
      </c>
      <c r="S38" s="1170">
        <v>0</v>
      </c>
      <c r="T38" s="1170">
        <v>0</v>
      </c>
      <c r="U38" s="1170">
        <v>0</v>
      </c>
      <c r="V38" s="1170">
        <v>0</v>
      </c>
      <c r="W38" s="1170">
        <v>0.64400000000000002</v>
      </c>
      <c r="X38" s="1170">
        <v>0.60599999999999998</v>
      </c>
      <c r="Y38" s="1171">
        <v>3.9E-2</v>
      </c>
      <c r="Z38" s="1169">
        <v>57.551000000000002</v>
      </c>
      <c r="AA38" s="1169">
        <v>3.7050000000000001</v>
      </c>
      <c r="AB38" s="1172">
        <v>6.0483870967741937E-2</v>
      </c>
      <c r="AC38" s="1173">
        <v>7.4244751664106504E-2</v>
      </c>
      <c r="AD38" s="1172">
        <v>0.75862068965517238</v>
      </c>
      <c r="AE38" s="1169">
        <v>4762.8413793103446</v>
      </c>
      <c r="AF38" s="1169">
        <v>8589.7014925373132</v>
      </c>
      <c r="AG38" s="1169"/>
    </row>
    <row r="39" spans="1:33" ht="20.25" customHeight="1" x14ac:dyDescent="0.35">
      <c r="A39" s="1168">
        <v>27</v>
      </c>
      <c r="B39" s="1168" t="s">
        <v>1870</v>
      </c>
      <c r="C39" s="1168" t="s">
        <v>1617</v>
      </c>
      <c r="D39" s="1169">
        <v>236</v>
      </c>
      <c r="E39" s="1169">
        <v>233</v>
      </c>
      <c r="F39" s="1169">
        <v>3</v>
      </c>
      <c r="G39" s="1170">
        <v>9</v>
      </c>
      <c r="H39" s="1170">
        <v>8</v>
      </c>
      <c r="I39" s="1170">
        <v>5.5</v>
      </c>
      <c r="J39" s="1170">
        <v>0</v>
      </c>
      <c r="K39" s="1170">
        <v>1</v>
      </c>
      <c r="L39" s="1170">
        <v>0</v>
      </c>
      <c r="M39" s="1170">
        <v>0</v>
      </c>
      <c r="N39" s="1170">
        <v>0</v>
      </c>
      <c r="O39" s="1170">
        <v>0</v>
      </c>
      <c r="P39" s="1170">
        <v>0</v>
      </c>
      <c r="Q39" s="1170">
        <v>0</v>
      </c>
      <c r="R39" s="1170">
        <v>0</v>
      </c>
      <c r="S39" s="1170">
        <v>0</v>
      </c>
      <c r="T39" s="1170">
        <v>0</v>
      </c>
      <c r="U39" s="1170">
        <v>0</v>
      </c>
      <c r="V39" s="1170">
        <v>0</v>
      </c>
      <c r="W39" s="1170">
        <v>0.61399999999999999</v>
      </c>
      <c r="X39" s="1170">
        <v>0.60599999999999998</v>
      </c>
      <c r="Y39" s="1171">
        <v>8.0000000000000002E-3</v>
      </c>
      <c r="Z39" s="1169">
        <v>46.366999999999997</v>
      </c>
      <c r="AA39" s="1169">
        <v>0.59699999999999998</v>
      </c>
      <c r="AB39" s="1172">
        <v>1.2711864406779662E-2</v>
      </c>
      <c r="AC39" s="1173">
        <v>5.5299539170506916E-2</v>
      </c>
      <c r="AD39" s="1172">
        <v>0.88888888888888884</v>
      </c>
      <c r="AE39" s="1169">
        <v>5151.8888888888887</v>
      </c>
      <c r="AF39" s="1169">
        <v>8430.363636363636</v>
      </c>
      <c r="AG39" s="1169"/>
    </row>
    <row r="40" spans="1:33" ht="20.25" customHeight="1" x14ac:dyDescent="0.35">
      <c r="A40" s="1168">
        <v>28</v>
      </c>
      <c r="B40" s="1168" t="s">
        <v>1872</v>
      </c>
      <c r="C40" s="1168" t="s">
        <v>1940</v>
      </c>
      <c r="D40" s="1169">
        <v>1349</v>
      </c>
      <c r="E40" s="1169">
        <v>10682</v>
      </c>
      <c r="F40" s="1169">
        <v>110</v>
      </c>
      <c r="G40" s="1170">
        <v>51.083333333333336</v>
      </c>
      <c r="H40" s="1170">
        <v>47.416666666666664</v>
      </c>
      <c r="I40" s="1170">
        <v>27.933333333333334</v>
      </c>
      <c r="J40" s="1170">
        <v>0.41666666666666669</v>
      </c>
      <c r="K40" s="1170">
        <v>0</v>
      </c>
      <c r="L40" s="1170">
        <v>0.16666666666666666</v>
      </c>
      <c r="M40" s="1170">
        <v>0</v>
      </c>
      <c r="N40" s="1170">
        <v>1.5</v>
      </c>
      <c r="O40" s="1170">
        <v>0</v>
      </c>
      <c r="P40" s="1170">
        <v>0.91666666666666663</v>
      </c>
      <c r="Q40" s="1170">
        <v>0</v>
      </c>
      <c r="R40" s="1170">
        <v>0</v>
      </c>
      <c r="S40" s="1170">
        <v>0</v>
      </c>
      <c r="T40" s="1170">
        <v>0</v>
      </c>
      <c r="U40" s="1170">
        <v>0</v>
      </c>
      <c r="V40" s="1170">
        <v>0.66666666666666663</v>
      </c>
      <c r="W40" s="1170">
        <v>0.45300000000000001</v>
      </c>
      <c r="X40" s="1170">
        <v>0.44900000000000001</v>
      </c>
      <c r="Y40" s="1171">
        <v>5.0000000000000001E-3</v>
      </c>
      <c r="Z40" s="1169">
        <v>213.64</v>
      </c>
      <c r="AA40" s="1169">
        <v>2.2000000000000002</v>
      </c>
      <c r="AB40" s="1172">
        <v>1.0192735359525574E-2</v>
      </c>
      <c r="AC40" s="1173">
        <v>0.31387608806963646</v>
      </c>
      <c r="AD40" s="1172">
        <v>0.92822185970636217</v>
      </c>
      <c r="AE40" s="1169">
        <v>4182.1859706362156</v>
      </c>
      <c r="AF40" s="1169">
        <v>7648.2100238663488</v>
      </c>
      <c r="AG40" s="1169"/>
    </row>
    <row r="41" spans="1:33" ht="20.25" customHeight="1" x14ac:dyDescent="0.35">
      <c r="A41" s="1168">
        <v>28</v>
      </c>
      <c r="B41" s="1168" t="s">
        <v>1872</v>
      </c>
      <c r="C41" s="1168" t="s">
        <v>1692</v>
      </c>
      <c r="D41" s="1169">
        <v>283</v>
      </c>
      <c r="E41" s="1169">
        <v>1521</v>
      </c>
      <c r="F41" s="1169">
        <v>177</v>
      </c>
      <c r="G41" s="1170">
        <v>13.75</v>
      </c>
      <c r="H41" s="1170">
        <v>12.583333333333334</v>
      </c>
      <c r="I41" s="1170">
        <v>6.8666666666666663</v>
      </c>
      <c r="J41" s="1170">
        <v>0.5</v>
      </c>
      <c r="K41" s="1170">
        <v>0</v>
      </c>
      <c r="L41" s="1170">
        <v>0</v>
      </c>
      <c r="M41" s="1170">
        <v>0</v>
      </c>
      <c r="N41" s="1170">
        <v>0.41666666666666669</v>
      </c>
      <c r="O41" s="1170">
        <v>0</v>
      </c>
      <c r="P41" s="1170">
        <v>0.25</v>
      </c>
      <c r="Q41" s="1170">
        <v>0</v>
      </c>
      <c r="R41" s="1170">
        <v>0</v>
      </c>
      <c r="S41" s="1170">
        <v>0</v>
      </c>
      <c r="T41" s="1170">
        <v>0</v>
      </c>
      <c r="U41" s="1170">
        <v>0</v>
      </c>
      <c r="V41" s="1170">
        <v>0</v>
      </c>
      <c r="W41" s="1170">
        <v>0.13600000000000001</v>
      </c>
      <c r="X41" s="1170">
        <v>0.122</v>
      </c>
      <c r="Y41" s="1171">
        <v>1.4E-2</v>
      </c>
      <c r="Z41" s="1169">
        <v>45.63</v>
      </c>
      <c r="AA41" s="1169">
        <v>5.31</v>
      </c>
      <c r="AB41" s="1172">
        <v>0.10424028268551237</v>
      </c>
      <c r="AC41" s="1173">
        <v>8.4485407066052232E-2</v>
      </c>
      <c r="AD41" s="1172">
        <v>0.91515151515151516</v>
      </c>
      <c r="AE41" s="1169">
        <v>3318.5454545454545</v>
      </c>
      <c r="AF41" s="1169">
        <v>6645.1456310679614</v>
      </c>
      <c r="AG41" s="1169"/>
    </row>
    <row r="42" spans="1:33" ht="20.25" customHeight="1" x14ac:dyDescent="0.35">
      <c r="A42" s="1168">
        <v>28</v>
      </c>
      <c r="B42" s="1168" t="s">
        <v>1872</v>
      </c>
      <c r="C42" s="1168" t="s">
        <v>1697</v>
      </c>
      <c r="D42" s="1169">
        <v>177</v>
      </c>
      <c r="E42" s="1169">
        <v>1009</v>
      </c>
      <c r="F42" s="1169">
        <v>53</v>
      </c>
      <c r="G42" s="1170">
        <v>5.916666666666667</v>
      </c>
      <c r="H42" s="1170">
        <v>4.5</v>
      </c>
      <c r="I42" s="1170">
        <v>2.9666666666666668</v>
      </c>
      <c r="J42" s="1170">
        <v>0.16666666666666666</v>
      </c>
      <c r="K42" s="1170">
        <v>0</v>
      </c>
      <c r="L42" s="1170">
        <v>0</v>
      </c>
      <c r="M42" s="1170">
        <v>0</v>
      </c>
      <c r="N42" s="1170">
        <v>0.58333333333333337</v>
      </c>
      <c r="O42" s="1170">
        <v>0</v>
      </c>
      <c r="P42" s="1170">
        <v>0.16666666666666666</v>
      </c>
      <c r="Q42" s="1170">
        <v>0.5</v>
      </c>
      <c r="R42" s="1170">
        <v>0</v>
      </c>
      <c r="S42" s="1170">
        <v>0</v>
      </c>
      <c r="T42" s="1170">
        <v>0</v>
      </c>
      <c r="U42" s="1170">
        <v>0</v>
      </c>
      <c r="V42" s="1170">
        <v>0</v>
      </c>
      <c r="W42" s="1170">
        <v>4.1000000000000002E-2</v>
      </c>
      <c r="X42" s="1170">
        <v>3.9E-2</v>
      </c>
      <c r="Y42" s="1171">
        <v>2E-3</v>
      </c>
      <c r="Z42" s="1169">
        <v>35.314999999999998</v>
      </c>
      <c r="AA42" s="1169">
        <v>1.855</v>
      </c>
      <c r="AB42" s="1172">
        <v>4.9905838041431262E-2</v>
      </c>
      <c r="AC42" s="1173">
        <v>3.6354326676907321E-2</v>
      </c>
      <c r="AD42" s="1172">
        <v>0.76056338028169013</v>
      </c>
      <c r="AE42" s="1169">
        <v>5968.7323943661968</v>
      </c>
      <c r="AF42" s="1169">
        <v>11903.932584269663</v>
      </c>
      <c r="AG42" s="1169"/>
    </row>
    <row r="43" spans="1:33" ht="20.25" customHeight="1" x14ac:dyDescent="0.35">
      <c r="A43" s="1168">
        <v>28</v>
      </c>
      <c r="B43" s="1168" t="s">
        <v>1872</v>
      </c>
      <c r="C43" s="1168" t="s">
        <v>2102</v>
      </c>
      <c r="D43" s="1169">
        <v>123</v>
      </c>
      <c r="E43" s="1169">
        <v>678</v>
      </c>
      <c r="F43" s="1169">
        <v>60</v>
      </c>
      <c r="G43" s="1170">
        <v>6.333333333333333</v>
      </c>
      <c r="H43" s="1170">
        <v>4.5</v>
      </c>
      <c r="I43" s="1170">
        <v>3.4166666666666665</v>
      </c>
      <c r="J43" s="1170">
        <v>0</v>
      </c>
      <c r="K43" s="1170">
        <v>0.5</v>
      </c>
      <c r="L43" s="1170">
        <v>0</v>
      </c>
      <c r="M43" s="1170">
        <v>0</v>
      </c>
      <c r="N43" s="1170">
        <v>0.5</v>
      </c>
      <c r="O43" s="1170">
        <v>0.5</v>
      </c>
      <c r="P43" s="1170">
        <v>0.16666666666666666</v>
      </c>
      <c r="Q43" s="1170">
        <v>0.16666666666666666</v>
      </c>
      <c r="R43" s="1170">
        <v>0</v>
      </c>
      <c r="S43" s="1170">
        <v>0</v>
      </c>
      <c r="T43" s="1170">
        <v>0</v>
      </c>
      <c r="U43" s="1170">
        <v>0</v>
      </c>
      <c r="V43" s="1170">
        <v>0</v>
      </c>
      <c r="W43" s="1170">
        <v>0.13700000000000001</v>
      </c>
      <c r="X43" s="1170">
        <v>0.125</v>
      </c>
      <c r="Y43" s="1171">
        <v>1.0999999999999999E-2</v>
      </c>
      <c r="Z43" s="1169">
        <v>40.68</v>
      </c>
      <c r="AA43" s="1169">
        <v>3.6</v>
      </c>
      <c r="AB43" s="1172">
        <v>8.1300813008130079E-2</v>
      </c>
      <c r="AC43" s="1173">
        <v>3.891449052739375E-2</v>
      </c>
      <c r="AD43" s="1172">
        <v>0.71052631578947367</v>
      </c>
      <c r="AE43" s="1169">
        <v>6423.1578947368425</v>
      </c>
      <c r="AF43" s="1169">
        <v>11906.341463414634</v>
      </c>
      <c r="AG43" s="1169"/>
    </row>
    <row r="44" spans="1:33" ht="20.25" customHeight="1" x14ac:dyDescent="0.35">
      <c r="A44" s="1168">
        <v>29</v>
      </c>
      <c r="B44" s="1168" t="s">
        <v>1874</v>
      </c>
      <c r="C44" s="1168" t="s">
        <v>2025</v>
      </c>
      <c r="D44" s="1169">
        <v>120</v>
      </c>
      <c r="E44" s="1169">
        <v>109</v>
      </c>
      <c r="F44" s="1169">
        <v>11</v>
      </c>
      <c r="G44" s="1170">
        <v>12</v>
      </c>
      <c r="H44" s="1170">
        <v>10.166666666666666</v>
      </c>
      <c r="I44" s="1170">
        <v>12</v>
      </c>
      <c r="J44" s="1170">
        <v>0.33333333333333331</v>
      </c>
      <c r="K44" s="1170">
        <v>0.5</v>
      </c>
      <c r="L44" s="1170">
        <v>0</v>
      </c>
      <c r="M44" s="1170">
        <v>0</v>
      </c>
      <c r="N44" s="1170">
        <v>0.33333333333333331</v>
      </c>
      <c r="O44" s="1170">
        <v>0.33333333333333331</v>
      </c>
      <c r="P44" s="1170">
        <v>0</v>
      </c>
      <c r="Q44" s="1170">
        <v>0</v>
      </c>
      <c r="R44" s="1170">
        <v>0</v>
      </c>
      <c r="S44" s="1170">
        <v>0</v>
      </c>
      <c r="T44" s="1170">
        <v>0</v>
      </c>
      <c r="U44" s="1170">
        <v>0</v>
      </c>
      <c r="V44" s="1170">
        <v>0.33333333333333331</v>
      </c>
      <c r="W44" s="1170">
        <v>1.38</v>
      </c>
      <c r="X44" s="1170">
        <v>1.254</v>
      </c>
      <c r="Y44" s="1171">
        <v>0.126</v>
      </c>
      <c r="Z44" s="1169">
        <v>92.65</v>
      </c>
      <c r="AA44" s="1169">
        <v>9.35</v>
      </c>
      <c r="AB44" s="1172">
        <v>9.166666666666666E-2</v>
      </c>
      <c r="AC44" s="1173">
        <v>7.3732718894009217E-2</v>
      </c>
      <c r="AD44" s="1172">
        <v>0.84722222222222221</v>
      </c>
      <c r="AE44" s="1169">
        <v>7720.833333333333</v>
      </c>
      <c r="AF44" s="1169">
        <v>7720.833333333333</v>
      </c>
      <c r="AG44" s="1169"/>
    </row>
    <row r="45" spans="1:33" ht="20.25" customHeight="1" x14ac:dyDescent="0.35">
      <c r="A45" s="1168">
        <v>29</v>
      </c>
      <c r="B45" s="1168" t="s">
        <v>1874</v>
      </c>
      <c r="C45" s="1168" t="s">
        <v>1945</v>
      </c>
      <c r="D45" s="1169">
        <v>501</v>
      </c>
      <c r="E45" s="1169">
        <v>492</v>
      </c>
      <c r="F45" s="1169">
        <v>9</v>
      </c>
      <c r="G45" s="1170">
        <v>34.25</v>
      </c>
      <c r="H45" s="1170">
        <v>30.916666666666668</v>
      </c>
      <c r="I45" s="1170">
        <v>29.616666666666667</v>
      </c>
      <c r="J45" s="1170">
        <v>0.41666666666666669</v>
      </c>
      <c r="K45" s="1170">
        <v>2.5833333333333335</v>
      </c>
      <c r="L45" s="1170">
        <v>0</v>
      </c>
      <c r="M45" s="1170">
        <v>0</v>
      </c>
      <c r="N45" s="1170">
        <v>0</v>
      </c>
      <c r="O45" s="1170">
        <v>0</v>
      </c>
      <c r="P45" s="1170">
        <v>0.16666666666666666</v>
      </c>
      <c r="Q45" s="1170">
        <v>0</v>
      </c>
      <c r="R45" s="1170">
        <v>0</v>
      </c>
      <c r="S45" s="1170">
        <v>0</v>
      </c>
      <c r="T45" s="1170">
        <v>0</v>
      </c>
      <c r="U45" s="1170">
        <v>0</v>
      </c>
      <c r="V45" s="1170">
        <v>0.16666666666666666</v>
      </c>
      <c r="W45" s="1170">
        <v>4.6589999999999998</v>
      </c>
      <c r="X45" s="1170">
        <v>4.5750000000000002</v>
      </c>
      <c r="Y45" s="1171">
        <v>8.3000000000000004E-2</v>
      </c>
      <c r="Z45" s="1169">
        <v>322.26</v>
      </c>
      <c r="AA45" s="1169">
        <v>5.8949999999999996</v>
      </c>
      <c r="AB45" s="1172">
        <v>1.7964071856287425E-2</v>
      </c>
      <c r="AC45" s="1173">
        <v>0.21044546850998463</v>
      </c>
      <c r="AD45" s="1172">
        <v>0.902676399026764</v>
      </c>
      <c r="AE45" s="1169">
        <v>9409.0510948905103</v>
      </c>
      <c r="AF45" s="1169">
        <v>10881.035453010692</v>
      </c>
      <c r="AG45" s="1169"/>
    </row>
    <row r="46" spans="1:33" ht="20.25" customHeight="1" x14ac:dyDescent="0.35">
      <c r="A46" s="1168">
        <v>29</v>
      </c>
      <c r="B46" s="1168" t="s">
        <v>1874</v>
      </c>
      <c r="C46" s="1168" t="s">
        <v>2037</v>
      </c>
      <c r="D46" s="1169">
        <v>15</v>
      </c>
      <c r="E46" s="1169">
        <v>15</v>
      </c>
      <c r="F46" s="1169">
        <v>0</v>
      </c>
      <c r="G46" s="1170">
        <v>1.6666666666666667</v>
      </c>
      <c r="H46" s="1170">
        <v>1</v>
      </c>
      <c r="I46" s="1170">
        <v>1.6666666666666667</v>
      </c>
      <c r="J46" s="1170">
        <v>0.16666666666666666</v>
      </c>
      <c r="K46" s="1170">
        <v>0.5</v>
      </c>
      <c r="L46" s="1170">
        <v>0</v>
      </c>
      <c r="M46" s="1170">
        <v>0</v>
      </c>
      <c r="N46" s="1170">
        <v>0</v>
      </c>
      <c r="O46" s="1170">
        <v>0</v>
      </c>
      <c r="P46" s="1170">
        <v>0</v>
      </c>
      <c r="Q46" s="1170">
        <v>0</v>
      </c>
      <c r="R46" s="1170">
        <v>0</v>
      </c>
      <c r="S46" s="1170">
        <v>0</v>
      </c>
      <c r="T46" s="1170">
        <v>0</v>
      </c>
      <c r="U46" s="1170">
        <v>0</v>
      </c>
      <c r="V46" s="1170">
        <v>0</v>
      </c>
      <c r="W46" s="1170">
        <v>9.8000000000000004E-2</v>
      </c>
      <c r="X46" s="1170">
        <v>9.8000000000000004E-2</v>
      </c>
      <c r="Y46" s="1171">
        <v>0</v>
      </c>
      <c r="Z46" s="1169">
        <v>11.85</v>
      </c>
      <c r="AA46" s="1169">
        <v>0</v>
      </c>
      <c r="AB46" s="1172">
        <v>0</v>
      </c>
      <c r="AC46" s="1173">
        <v>1.0240655401945725E-2</v>
      </c>
      <c r="AD46" s="1172">
        <v>0.6</v>
      </c>
      <c r="AE46" s="1169">
        <v>7110</v>
      </c>
      <c r="AF46" s="1169">
        <v>7110</v>
      </c>
      <c r="AG46" s="1169"/>
    </row>
    <row r="47" spans="1:33" ht="20.25" customHeight="1" x14ac:dyDescent="0.35">
      <c r="A47" s="1168">
        <v>29</v>
      </c>
      <c r="B47" s="1168" t="s">
        <v>1874</v>
      </c>
      <c r="C47" s="1168" t="s">
        <v>1966</v>
      </c>
      <c r="D47" s="1169">
        <v>160</v>
      </c>
      <c r="E47" s="1169">
        <v>136</v>
      </c>
      <c r="F47" s="1169">
        <v>24</v>
      </c>
      <c r="G47" s="1170">
        <v>25.333333333333332</v>
      </c>
      <c r="H47" s="1170">
        <v>23.666666666666668</v>
      </c>
      <c r="I47" s="1170">
        <v>25.333333333333332</v>
      </c>
      <c r="J47" s="1170">
        <v>0</v>
      </c>
      <c r="K47" s="1170">
        <v>1.6666666666666667</v>
      </c>
      <c r="L47" s="1170">
        <v>0</v>
      </c>
      <c r="M47" s="1170">
        <v>0</v>
      </c>
      <c r="N47" s="1170">
        <v>0</v>
      </c>
      <c r="O47" s="1170">
        <v>0</v>
      </c>
      <c r="P47" s="1170">
        <v>0</v>
      </c>
      <c r="Q47" s="1170">
        <v>0</v>
      </c>
      <c r="R47" s="1170">
        <v>0</v>
      </c>
      <c r="S47" s="1170">
        <v>0</v>
      </c>
      <c r="T47" s="1170">
        <v>0</v>
      </c>
      <c r="U47" s="1170">
        <v>0</v>
      </c>
      <c r="V47" s="1170">
        <v>0</v>
      </c>
      <c r="W47" s="1170">
        <v>2.44</v>
      </c>
      <c r="X47" s="1170">
        <v>2.0739999999999998</v>
      </c>
      <c r="Y47" s="1171">
        <v>0.36499999999999999</v>
      </c>
      <c r="Z47" s="1169">
        <v>154.49600000000001</v>
      </c>
      <c r="AA47" s="1169">
        <v>27.263999999999999</v>
      </c>
      <c r="AB47" s="1172">
        <v>0.15</v>
      </c>
      <c r="AC47" s="1173">
        <v>0.155657962109575</v>
      </c>
      <c r="AD47" s="1172">
        <v>0.93421052631578949</v>
      </c>
      <c r="AE47" s="1169">
        <v>6098.5263157894733</v>
      </c>
      <c r="AF47" s="1169">
        <v>6098.5263157894733</v>
      </c>
      <c r="AG47" s="1169"/>
    </row>
    <row r="48" spans="1:33" ht="20.25" customHeight="1" x14ac:dyDescent="0.35">
      <c r="A48" s="1168">
        <v>29</v>
      </c>
      <c r="B48" s="1168" t="s">
        <v>1874</v>
      </c>
      <c r="C48" s="1168" t="s">
        <v>1636</v>
      </c>
      <c r="D48" s="1169">
        <v>248</v>
      </c>
      <c r="E48" s="1169">
        <v>245</v>
      </c>
      <c r="F48" s="1169">
        <v>3</v>
      </c>
      <c r="G48" s="1170">
        <v>23.416666666666668</v>
      </c>
      <c r="H48" s="1170">
        <v>20.416666666666668</v>
      </c>
      <c r="I48" s="1170">
        <v>19.533333333333335</v>
      </c>
      <c r="J48" s="1170">
        <v>0</v>
      </c>
      <c r="K48" s="1170">
        <v>1.6666666666666667</v>
      </c>
      <c r="L48" s="1170">
        <v>0</v>
      </c>
      <c r="M48" s="1170">
        <v>0</v>
      </c>
      <c r="N48" s="1170">
        <v>0</v>
      </c>
      <c r="O48" s="1170">
        <v>1</v>
      </c>
      <c r="P48" s="1170">
        <v>0</v>
      </c>
      <c r="Q48" s="1170">
        <v>0</v>
      </c>
      <c r="R48" s="1170">
        <v>0</v>
      </c>
      <c r="S48" s="1170">
        <v>0</v>
      </c>
      <c r="T48" s="1170">
        <v>0</v>
      </c>
      <c r="U48" s="1170">
        <v>0</v>
      </c>
      <c r="V48" s="1170">
        <v>0.33333333333333331</v>
      </c>
      <c r="W48" s="1170">
        <v>2.976</v>
      </c>
      <c r="X48" s="1170">
        <v>2.94</v>
      </c>
      <c r="Y48" s="1171">
        <v>3.5999999999999997E-2</v>
      </c>
      <c r="Z48" s="1169">
        <v>220.99</v>
      </c>
      <c r="AA48" s="1169">
        <v>2.706</v>
      </c>
      <c r="AB48" s="1172">
        <v>1.2096774193548387E-2</v>
      </c>
      <c r="AC48" s="1173">
        <v>0.14388120839733742</v>
      </c>
      <c r="AD48" s="1172">
        <v>0.87188612099644125</v>
      </c>
      <c r="AE48" s="1169">
        <v>9437.2953736654799</v>
      </c>
      <c r="AF48" s="1169">
        <v>11313.481228668941</v>
      </c>
      <c r="AG48" s="1169"/>
    </row>
    <row r="49" spans="1:33" ht="20.25" customHeight="1" x14ac:dyDescent="0.35">
      <c r="A49" s="1168">
        <v>29</v>
      </c>
      <c r="B49" s="1168" t="s">
        <v>1874</v>
      </c>
      <c r="C49" s="1168" t="s">
        <v>1637</v>
      </c>
      <c r="D49" s="1169">
        <v>457</v>
      </c>
      <c r="E49" s="1169">
        <v>441</v>
      </c>
      <c r="F49" s="1169">
        <v>16</v>
      </c>
      <c r="G49" s="1170">
        <v>41.666666666666664</v>
      </c>
      <c r="H49" s="1170">
        <v>35</v>
      </c>
      <c r="I49" s="1170">
        <v>37.799999999999997</v>
      </c>
      <c r="J49" s="1170">
        <v>0.83333333333333337</v>
      </c>
      <c r="K49" s="1170">
        <v>2</v>
      </c>
      <c r="L49" s="1170">
        <v>2</v>
      </c>
      <c r="M49" s="1170">
        <v>0</v>
      </c>
      <c r="N49" s="1170">
        <v>0.66666666666666663</v>
      </c>
      <c r="O49" s="1170">
        <v>0.33333333333333331</v>
      </c>
      <c r="P49" s="1170">
        <v>0.66666666666666663</v>
      </c>
      <c r="Q49" s="1170">
        <v>0.16666666666666666</v>
      </c>
      <c r="R49" s="1170">
        <v>0</v>
      </c>
      <c r="S49" s="1170">
        <v>0</v>
      </c>
      <c r="T49" s="1170">
        <v>0</v>
      </c>
      <c r="U49" s="1170">
        <v>0</v>
      </c>
      <c r="V49" s="1170">
        <v>0</v>
      </c>
      <c r="W49" s="1170">
        <v>5.484</v>
      </c>
      <c r="X49" s="1170">
        <v>5.2919999999999998</v>
      </c>
      <c r="Y49" s="1171">
        <v>0.192</v>
      </c>
      <c r="Z49" s="1169">
        <v>397.78199999999998</v>
      </c>
      <c r="AA49" s="1169">
        <v>14.432</v>
      </c>
      <c r="AB49" s="1172">
        <v>3.5010940919037198E-2</v>
      </c>
      <c r="AC49" s="1173">
        <v>0.2560163850486431</v>
      </c>
      <c r="AD49" s="1172">
        <v>0.84</v>
      </c>
      <c r="AE49" s="1169">
        <v>9546.768</v>
      </c>
      <c r="AF49" s="1169">
        <v>10523.333333333334</v>
      </c>
      <c r="AG49" s="1169"/>
    </row>
    <row r="50" spans="1:33" ht="20.25" customHeight="1" x14ac:dyDescent="0.35">
      <c r="A50" s="1168">
        <v>29</v>
      </c>
      <c r="B50" s="1168" t="s">
        <v>1874</v>
      </c>
      <c r="C50" s="1168" t="s">
        <v>2040</v>
      </c>
      <c r="D50" s="1169">
        <v>299</v>
      </c>
      <c r="E50" s="1169">
        <v>272</v>
      </c>
      <c r="F50" s="1169">
        <v>27</v>
      </c>
      <c r="G50" s="1170">
        <v>21</v>
      </c>
      <c r="H50" s="1170">
        <v>17.166666666666668</v>
      </c>
      <c r="I50" s="1170">
        <v>17.75</v>
      </c>
      <c r="J50" s="1170">
        <v>0.5</v>
      </c>
      <c r="K50" s="1170">
        <v>1.6666666666666667</v>
      </c>
      <c r="L50" s="1170">
        <v>0</v>
      </c>
      <c r="M50" s="1170">
        <v>0</v>
      </c>
      <c r="N50" s="1170">
        <v>0.66666666666666663</v>
      </c>
      <c r="O50" s="1170">
        <v>0</v>
      </c>
      <c r="P50" s="1170">
        <v>0.16666666666666666</v>
      </c>
      <c r="Q50" s="1170">
        <v>0.66666666666666663</v>
      </c>
      <c r="R50" s="1170">
        <v>0</v>
      </c>
      <c r="S50" s="1170">
        <v>0</v>
      </c>
      <c r="T50" s="1170">
        <v>0</v>
      </c>
      <c r="U50" s="1170">
        <v>0</v>
      </c>
      <c r="V50" s="1170">
        <v>0.16666666666666666</v>
      </c>
      <c r="W50" s="1170">
        <v>1.7350000000000001</v>
      </c>
      <c r="X50" s="1170">
        <v>1.5780000000000001</v>
      </c>
      <c r="Y50" s="1171">
        <v>0.157</v>
      </c>
      <c r="Z50" s="1169">
        <v>127.378</v>
      </c>
      <c r="AA50" s="1169">
        <v>12.644</v>
      </c>
      <c r="AB50" s="1172">
        <v>9.0301003344481601E-2</v>
      </c>
      <c r="AC50" s="1173">
        <v>0.12903225806451613</v>
      </c>
      <c r="AD50" s="1172">
        <v>0.81746031746031744</v>
      </c>
      <c r="AE50" s="1169">
        <v>6065.6190476190477</v>
      </c>
      <c r="AF50" s="1169">
        <v>7176.2253521126759</v>
      </c>
      <c r="AG50" s="1169"/>
    </row>
    <row r="51" spans="1:33" ht="20.25" customHeight="1" x14ac:dyDescent="0.35">
      <c r="A51" s="1168">
        <v>29</v>
      </c>
      <c r="B51" s="1168" t="s">
        <v>1874</v>
      </c>
      <c r="C51" s="1168" t="s">
        <v>2003</v>
      </c>
      <c r="D51" s="1169">
        <v>333</v>
      </c>
      <c r="E51" s="1169">
        <v>331</v>
      </c>
      <c r="F51" s="1169">
        <v>2</v>
      </c>
      <c r="G51" s="1170">
        <v>22.833333333333332</v>
      </c>
      <c r="H51" s="1170">
        <v>19</v>
      </c>
      <c r="I51" s="1170">
        <v>22.833333333333332</v>
      </c>
      <c r="J51" s="1170">
        <v>0</v>
      </c>
      <c r="K51" s="1170">
        <v>2.8333333333333335</v>
      </c>
      <c r="L51" s="1170">
        <v>0</v>
      </c>
      <c r="M51" s="1170">
        <v>0</v>
      </c>
      <c r="N51" s="1170">
        <v>0.5</v>
      </c>
      <c r="O51" s="1170">
        <v>0</v>
      </c>
      <c r="P51" s="1170">
        <v>0</v>
      </c>
      <c r="Q51" s="1170">
        <v>0</v>
      </c>
      <c r="R51" s="1170">
        <v>0</v>
      </c>
      <c r="S51" s="1170">
        <v>0</v>
      </c>
      <c r="T51" s="1170">
        <v>0</v>
      </c>
      <c r="U51" s="1170">
        <v>0</v>
      </c>
      <c r="V51" s="1170">
        <v>0.5</v>
      </c>
      <c r="W51" s="1170">
        <v>1.532</v>
      </c>
      <c r="X51" s="1170">
        <v>1.5229999999999999</v>
      </c>
      <c r="Y51" s="1171">
        <v>8.9999999999999993E-3</v>
      </c>
      <c r="Z51" s="1169">
        <v>176.125</v>
      </c>
      <c r="AA51" s="1169">
        <v>1.0640000000000001</v>
      </c>
      <c r="AB51" s="1172">
        <v>6.006006006006006E-3</v>
      </c>
      <c r="AC51" s="1173">
        <v>0.14029697900665641</v>
      </c>
      <c r="AD51" s="1172">
        <v>0.83211678832116787</v>
      </c>
      <c r="AE51" s="1169">
        <v>7713.5036496350367</v>
      </c>
      <c r="AF51" s="1169">
        <v>7713.5036496350367</v>
      </c>
      <c r="AG51" s="1169"/>
    </row>
    <row r="52" spans="1:33" ht="20.25" customHeight="1" x14ac:dyDescent="0.35">
      <c r="A52" s="1168">
        <v>29</v>
      </c>
      <c r="B52" s="1168" t="s">
        <v>1874</v>
      </c>
      <c r="C52" s="1168" t="s">
        <v>2023</v>
      </c>
      <c r="D52" s="1169">
        <v>48</v>
      </c>
      <c r="E52" s="1169">
        <v>45</v>
      </c>
      <c r="F52" s="1169">
        <v>3</v>
      </c>
      <c r="G52" s="1170">
        <v>6</v>
      </c>
      <c r="H52" s="1170">
        <v>4.5</v>
      </c>
      <c r="I52" s="1170">
        <v>6</v>
      </c>
      <c r="J52" s="1170">
        <v>0</v>
      </c>
      <c r="K52" s="1170">
        <v>1.5</v>
      </c>
      <c r="L52" s="1170">
        <v>0</v>
      </c>
      <c r="M52" s="1170">
        <v>0</v>
      </c>
      <c r="N52" s="1170">
        <v>0</v>
      </c>
      <c r="O52" s="1170">
        <v>0</v>
      </c>
      <c r="P52" s="1170">
        <v>0</v>
      </c>
      <c r="Q52" s="1170">
        <v>0</v>
      </c>
      <c r="R52" s="1170">
        <v>0</v>
      </c>
      <c r="S52" s="1170">
        <v>0</v>
      </c>
      <c r="T52" s="1170">
        <v>0</v>
      </c>
      <c r="U52" s="1170">
        <v>0</v>
      </c>
      <c r="V52" s="1170">
        <v>0</v>
      </c>
      <c r="W52" s="1170">
        <v>0.69599999999999995</v>
      </c>
      <c r="X52" s="1170">
        <v>0.65200000000000002</v>
      </c>
      <c r="Y52" s="1171">
        <v>4.3999999999999997E-2</v>
      </c>
      <c r="Z52" s="1169">
        <v>44.145000000000003</v>
      </c>
      <c r="AA52" s="1169">
        <v>2.9430000000000001</v>
      </c>
      <c r="AB52" s="1172">
        <v>6.25E-2</v>
      </c>
      <c r="AC52" s="1173">
        <v>3.6866359447004608E-2</v>
      </c>
      <c r="AD52" s="1172">
        <v>0.75</v>
      </c>
      <c r="AE52" s="1169">
        <v>7357.5</v>
      </c>
      <c r="AF52" s="1169">
        <v>7357.5</v>
      </c>
      <c r="AG52" s="1169"/>
    </row>
    <row r="53" spans="1:33" ht="20.25" customHeight="1" x14ac:dyDescent="0.35">
      <c r="A53" s="1168">
        <v>29</v>
      </c>
      <c r="B53" s="1168" t="s">
        <v>1874</v>
      </c>
      <c r="C53" s="1168" t="s">
        <v>2076</v>
      </c>
      <c r="D53" s="1169">
        <v>263</v>
      </c>
      <c r="E53" s="1169">
        <v>262</v>
      </c>
      <c r="F53" s="1169">
        <v>1</v>
      </c>
      <c r="G53" s="1170">
        <v>24</v>
      </c>
      <c r="H53" s="1170">
        <v>20.583333333333332</v>
      </c>
      <c r="I53" s="1170">
        <v>22.066666666666666</v>
      </c>
      <c r="J53" s="1170">
        <v>0</v>
      </c>
      <c r="K53" s="1170">
        <v>2.5833333333333335</v>
      </c>
      <c r="L53" s="1170">
        <v>0.5</v>
      </c>
      <c r="M53" s="1170">
        <v>0</v>
      </c>
      <c r="N53" s="1170">
        <v>0</v>
      </c>
      <c r="O53" s="1170">
        <v>0</v>
      </c>
      <c r="P53" s="1170">
        <v>0</v>
      </c>
      <c r="Q53" s="1170">
        <v>0</v>
      </c>
      <c r="R53" s="1170">
        <v>0</v>
      </c>
      <c r="S53" s="1170">
        <v>0</v>
      </c>
      <c r="T53" s="1170">
        <v>0</v>
      </c>
      <c r="U53" s="1170">
        <v>0</v>
      </c>
      <c r="V53" s="1170">
        <v>0.33333333333333331</v>
      </c>
      <c r="W53" s="1170">
        <v>5.1689999999999996</v>
      </c>
      <c r="X53" s="1170">
        <v>5.149</v>
      </c>
      <c r="Y53" s="1171">
        <v>0.02</v>
      </c>
      <c r="Z53" s="1169">
        <v>390.38</v>
      </c>
      <c r="AA53" s="1169">
        <v>1.49</v>
      </c>
      <c r="AB53" s="1172">
        <v>3.8022813688212928E-3</v>
      </c>
      <c r="AC53" s="1173">
        <v>0.14746543778801843</v>
      </c>
      <c r="AD53" s="1172">
        <v>0.85763888888888884</v>
      </c>
      <c r="AE53" s="1169">
        <v>16265.833333333334</v>
      </c>
      <c r="AF53" s="1169">
        <v>17690.93655589124</v>
      </c>
      <c r="AG53" s="1169"/>
    </row>
    <row r="54" spans="1:33" ht="20.25" customHeight="1" x14ac:dyDescent="0.35">
      <c r="A54" s="1168">
        <v>29</v>
      </c>
      <c r="B54" s="1168" t="s">
        <v>1874</v>
      </c>
      <c r="C54" s="1168" t="s">
        <v>1921</v>
      </c>
      <c r="D54" s="1169">
        <v>228</v>
      </c>
      <c r="E54" s="1169">
        <v>223</v>
      </c>
      <c r="F54" s="1169">
        <v>5</v>
      </c>
      <c r="G54" s="1170">
        <v>19.083333333333332</v>
      </c>
      <c r="H54" s="1170">
        <v>14.916666666666666</v>
      </c>
      <c r="I54" s="1170">
        <v>17.333333333333332</v>
      </c>
      <c r="J54" s="1170">
        <v>0.5</v>
      </c>
      <c r="K54" s="1170">
        <v>1.8333333333333333</v>
      </c>
      <c r="L54" s="1170">
        <v>0</v>
      </c>
      <c r="M54" s="1170">
        <v>0</v>
      </c>
      <c r="N54" s="1170">
        <v>0</v>
      </c>
      <c r="O54" s="1170">
        <v>1.5</v>
      </c>
      <c r="P54" s="1170">
        <v>0.16666666666666666</v>
      </c>
      <c r="Q54" s="1170">
        <v>0</v>
      </c>
      <c r="R54" s="1170">
        <v>0</v>
      </c>
      <c r="S54" s="1170">
        <v>0</v>
      </c>
      <c r="T54" s="1170">
        <v>0</v>
      </c>
      <c r="U54" s="1170">
        <v>0</v>
      </c>
      <c r="V54" s="1170">
        <v>0.16666666666666666</v>
      </c>
      <c r="W54" s="1170">
        <v>4.2130000000000001</v>
      </c>
      <c r="X54" s="1170">
        <v>4.1210000000000004</v>
      </c>
      <c r="Y54" s="1171">
        <v>9.1999999999999998E-2</v>
      </c>
      <c r="Z54" s="1169">
        <v>258.90300000000002</v>
      </c>
      <c r="AA54" s="1169">
        <v>5.8049999999999997</v>
      </c>
      <c r="AB54" s="1172">
        <v>2.1929824561403508E-2</v>
      </c>
      <c r="AC54" s="1173">
        <v>0.11725550435227854</v>
      </c>
      <c r="AD54" s="1172">
        <v>0.78165938864628826</v>
      </c>
      <c r="AE54" s="1169">
        <v>13566.96943231441</v>
      </c>
      <c r="AF54" s="1169">
        <v>14936.711538461539</v>
      </c>
      <c r="AG54" s="1169"/>
    </row>
    <row r="55" spans="1:33" ht="20.25" customHeight="1" x14ac:dyDescent="0.35">
      <c r="A55" s="1168">
        <v>29</v>
      </c>
      <c r="B55" s="1168" t="s">
        <v>1874</v>
      </c>
      <c r="C55" s="1168" t="s">
        <v>1146</v>
      </c>
      <c r="D55" s="1169">
        <v>470</v>
      </c>
      <c r="E55" s="1169">
        <v>464</v>
      </c>
      <c r="F55" s="1169">
        <v>6</v>
      </c>
      <c r="G55" s="1170">
        <v>24.333333333333332</v>
      </c>
      <c r="H55" s="1170">
        <v>21.083333333333332</v>
      </c>
      <c r="I55" s="1170">
        <v>24.333333333333332</v>
      </c>
      <c r="J55" s="1170">
        <v>1</v>
      </c>
      <c r="K55" s="1170">
        <v>1</v>
      </c>
      <c r="L55" s="1170">
        <v>0</v>
      </c>
      <c r="M55" s="1170">
        <v>0</v>
      </c>
      <c r="N55" s="1170">
        <v>0.33333333333333331</v>
      </c>
      <c r="O55" s="1170">
        <v>0</v>
      </c>
      <c r="P55" s="1170">
        <v>0.33333333333333331</v>
      </c>
      <c r="Q55" s="1170">
        <v>0.33333333333333331</v>
      </c>
      <c r="R55" s="1170">
        <v>0</v>
      </c>
      <c r="S55" s="1170">
        <v>0</v>
      </c>
      <c r="T55" s="1170">
        <v>0</v>
      </c>
      <c r="U55" s="1170">
        <v>0</v>
      </c>
      <c r="V55" s="1170">
        <v>0.25</v>
      </c>
      <c r="W55" s="1170">
        <v>2.35</v>
      </c>
      <c r="X55" s="1170">
        <v>2.3199999999999998</v>
      </c>
      <c r="Y55" s="1171">
        <v>0.03</v>
      </c>
      <c r="Z55" s="1169">
        <v>421.77600000000001</v>
      </c>
      <c r="AA55" s="1169">
        <v>5.4539999999999997</v>
      </c>
      <c r="AB55" s="1172">
        <v>1.276595744680851E-2</v>
      </c>
      <c r="AC55" s="1173">
        <v>0.14951356886840758</v>
      </c>
      <c r="AD55" s="1172">
        <v>0.86643835616438358</v>
      </c>
      <c r="AE55" s="1169">
        <v>17333.260273972603</v>
      </c>
      <c r="AF55" s="1169">
        <v>17333.260273972603</v>
      </c>
      <c r="AG55" s="1169"/>
    </row>
    <row r="56" spans="1:33" ht="20.25" customHeight="1" x14ac:dyDescent="0.35">
      <c r="A56" s="1168">
        <v>30</v>
      </c>
      <c r="B56" s="1168" t="s">
        <v>1876</v>
      </c>
      <c r="C56" s="1168" t="s">
        <v>1237</v>
      </c>
      <c r="D56" s="1169">
        <v>438</v>
      </c>
      <c r="E56" s="1169">
        <v>437</v>
      </c>
      <c r="F56" s="1169">
        <v>1</v>
      </c>
      <c r="G56" s="1170">
        <v>12.75</v>
      </c>
      <c r="H56" s="1170">
        <v>12.75</v>
      </c>
      <c r="I56" s="1170">
        <v>7.5666666666666664</v>
      </c>
      <c r="J56" s="1170">
        <v>0</v>
      </c>
      <c r="K56" s="1170">
        <v>0</v>
      </c>
      <c r="L56" s="1170">
        <v>0</v>
      </c>
      <c r="M56" s="1170">
        <v>0</v>
      </c>
      <c r="N56" s="1170">
        <v>0</v>
      </c>
      <c r="O56" s="1170">
        <v>0</v>
      </c>
      <c r="P56" s="1170">
        <v>0</v>
      </c>
      <c r="Q56" s="1170">
        <v>0</v>
      </c>
      <c r="R56" s="1170">
        <v>0</v>
      </c>
      <c r="S56" s="1170">
        <v>0</v>
      </c>
      <c r="T56" s="1170">
        <v>0</v>
      </c>
      <c r="U56" s="1170">
        <v>0</v>
      </c>
      <c r="V56" s="1170">
        <v>0</v>
      </c>
      <c r="W56" s="1170">
        <v>0.30199999999999999</v>
      </c>
      <c r="X56" s="1170">
        <v>0.30099999999999999</v>
      </c>
      <c r="Y56" s="1171">
        <v>1E-3</v>
      </c>
      <c r="Z56" s="1169">
        <v>62.054000000000002</v>
      </c>
      <c r="AA56" s="1169">
        <v>0.14199999999999999</v>
      </c>
      <c r="AB56" s="1172">
        <v>2.2831050228310501E-3</v>
      </c>
      <c r="AC56" s="1173">
        <v>7.8341013824884786E-2</v>
      </c>
      <c r="AD56" s="1172">
        <v>1</v>
      </c>
      <c r="AE56" s="1169">
        <v>4866.9803921568628</v>
      </c>
      <c r="AF56" s="1169">
        <v>8200.9691629955942</v>
      </c>
      <c r="AG56" s="1169"/>
    </row>
    <row r="57" spans="1:33" ht="20.25" customHeight="1" x14ac:dyDescent="0.35">
      <c r="A57" s="1168">
        <v>30</v>
      </c>
      <c r="B57" s="1168" t="s">
        <v>1876</v>
      </c>
      <c r="C57" s="1168" t="s">
        <v>1211</v>
      </c>
      <c r="D57" s="1169">
        <v>415</v>
      </c>
      <c r="E57" s="1169">
        <v>400</v>
      </c>
      <c r="F57" s="1169">
        <v>15</v>
      </c>
      <c r="G57" s="1170">
        <v>12.5</v>
      </c>
      <c r="H57" s="1170">
        <v>12</v>
      </c>
      <c r="I57" s="1170">
        <v>6.5</v>
      </c>
      <c r="J57" s="1170">
        <v>0</v>
      </c>
      <c r="K57" s="1170">
        <v>0.5</v>
      </c>
      <c r="L57" s="1170">
        <v>0</v>
      </c>
      <c r="M57" s="1170">
        <v>0</v>
      </c>
      <c r="N57" s="1170">
        <v>0</v>
      </c>
      <c r="O57" s="1170">
        <v>0</v>
      </c>
      <c r="P57" s="1170">
        <v>0</v>
      </c>
      <c r="Q57" s="1170">
        <v>0</v>
      </c>
      <c r="R57" s="1170">
        <v>0</v>
      </c>
      <c r="S57" s="1170">
        <v>0</v>
      </c>
      <c r="T57" s="1170">
        <v>0</v>
      </c>
      <c r="U57" s="1170">
        <v>0</v>
      </c>
      <c r="V57" s="1170">
        <v>0</v>
      </c>
      <c r="W57" s="1170">
        <v>0.58099999999999996</v>
      </c>
      <c r="X57" s="1170">
        <v>0.56000000000000005</v>
      </c>
      <c r="Y57" s="1171">
        <v>2.1000000000000001E-2</v>
      </c>
      <c r="Z57" s="1169">
        <v>64.400000000000006</v>
      </c>
      <c r="AA57" s="1169">
        <v>2.415</v>
      </c>
      <c r="AB57" s="1172">
        <v>3.614457831325301E-2</v>
      </c>
      <c r="AC57" s="1173">
        <v>7.6804915514592939E-2</v>
      </c>
      <c r="AD57" s="1172">
        <v>0.96</v>
      </c>
      <c r="AE57" s="1169">
        <v>5152</v>
      </c>
      <c r="AF57" s="1169">
        <v>9907.6923076923085</v>
      </c>
      <c r="AG57" s="1169"/>
    </row>
    <row r="58" spans="1:33" ht="20.25" customHeight="1" x14ac:dyDescent="0.35">
      <c r="A58" s="1168">
        <v>31</v>
      </c>
      <c r="B58" s="1168" t="s">
        <v>1878</v>
      </c>
      <c r="C58" s="1168" t="s">
        <v>1605</v>
      </c>
      <c r="D58" s="1169">
        <v>8797</v>
      </c>
      <c r="E58" s="1169">
        <v>17529</v>
      </c>
      <c r="F58" s="1169">
        <v>65</v>
      </c>
      <c r="G58" s="1170">
        <v>213.58333333333334</v>
      </c>
      <c r="H58" s="1170">
        <v>203.5</v>
      </c>
      <c r="I58" s="1170">
        <v>131.31666666666666</v>
      </c>
      <c r="J58" s="1170">
        <v>2.25</v>
      </c>
      <c r="K58" s="1170">
        <v>0</v>
      </c>
      <c r="L58" s="1170">
        <v>0</v>
      </c>
      <c r="M58" s="1170">
        <v>0</v>
      </c>
      <c r="N58" s="1170">
        <v>1.0833333333333333</v>
      </c>
      <c r="O58" s="1170">
        <v>0</v>
      </c>
      <c r="P58" s="1170">
        <v>5.416666666666667</v>
      </c>
      <c r="Q58" s="1170">
        <v>0.58333333333333337</v>
      </c>
      <c r="R58" s="1170">
        <v>0</v>
      </c>
      <c r="S58" s="1170">
        <v>0</v>
      </c>
      <c r="T58" s="1170">
        <v>0</v>
      </c>
      <c r="U58" s="1170">
        <v>0</v>
      </c>
      <c r="V58" s="1170">
        <v>0.75</v>
      </c>
      <c r="W58" s="1170">
        <v>16.713999999999999</v>
      </c>
      <c r="X58" s="1170">
        <v>16.652999999999999</v>
      </c>
      <c r="Y58" s="1171">
        <v>6.3E-2</v>
      </c>
      <c r="Z58" s="1169">
        <v>1489.9649999999999</v>
      </c>
      <c r="AA58" s="1169">
        <v>5.5250000000000004</v>
      </c>
      <c r="AB58" s="1172">
        <v>3.694441286802319E-3</v>
      </c>
      <c r="AC58" s="1173">
        <v>1.3123399897593446</v>
      </c>
      <c r="AD58" s="1172">
        <v>0.9527896995708155</v>
      </c>
      <c r="AE58" s="1169">
        <v>6976.0358954350368</v>
      </c>
      <c r="AF58" s="1169">
        <v>11346.351059779159</v>
      </c>
      <c r="AG58" s="1169"/>
    </row>
    <row r="59" spans="1:33" ht="20.25" customHeight="1" x14ac:dyDescent="0.35">
      <c r="A59" s="1168">
        <v>32</v>
      </c>
      <c r="B59" s="1168" t="s">
        <v>1880</v>
      </c>
      <c r="C59" s="1168" t="s">
        <v>668</v>
      </c>
      <c r="D59" s="1169">
        <v>40</v>
      </c>
      <c r="E59" s="1169">
        <v>40</v>
      </c>
      <c r="F59" s="1169">
        <v>0</v>
      </c>
      <c r="G59" s="1170">
        <v>1.8333333333333333</v>
      </c>
      <c r="H59" s="1170">
        <v>1.3333333333333333</v>
      </c>
      <c r="I59" s="1170">
        <v>1.1666666666666667</v>
      </c>
      <c r="J59" s="1170">
        <v>0</v>
      </c>
      <c r="K59" s="1170">
        <v>0.5</v>
      </c>
      <c r="L59" s="1170">
        <v>0</v>
      </c>
      <c r="M59" s="1170">
        <v>0</v>
      </c>
      <c r="N59" s="1170">
        <v>0</v>
      </c>
      <c r="O59" s="1170">
        <v>0</v>
      </c>
      <c r="P59" s="1170">
        <v>0</v>
      </c>
      <c r="Q59" s="1170">
        <v>0</v>
      </c>
      <c r="R59" s="1170">
        <v>0</v>
      </c>
      <c r="S59" s="1170">
        <v>0</v>
      </c>
      <c r="T59" s="1170">
        <v>0</v>
      </c>
      <c r="U59" s="1170">
        <v>0</v>
      </c>
      <c r="V59" s="1170">
        <v>0</v>
      </c>
      <c r="W59" s="1170">
        <v>3.7999999999999999E-2</v>
      </c>
      <c r="X59" s="1170">
        <v>3.7999999999999999E-2</v>
      </c>
      <c r="Y59" s="1171">
        <v>0</v>
      </c>
      <c r="Z59" s="1169">
        <v>3.8079999999999998</v>
      </c>
      <c r="AA59" s="1169">
        <v>0</v>
      </c>
      <c r="AB59" s="1172">
        <v>0</v>
      </c>
      <c r="AC59" s="1173">
        <v>1.1264720942140297E-2</v>
      </c>
      <c r="AD59" s="1172">
        <v>0.72727272727272729</v>
      </c>
      <c r="AE59" s="1169">
        <v>2077.090909090909</v>
      </c>
      <c r="AF59" s="1169">
        <v>3264</v>
      </c>
      <c r="AG59" s="1169"/>
    </row>
    <row r="60" spans="1:33" ht="20.25" customHeight="1" x14ac:dyDescent="0.35">
      <c r="A60" s="1168">
        <v>32</v>
      </c>
      <c r="B60" s="1168" t="s">
        <v>1880</v>
      </c>
      <c r="C60" s="1168" t="s">
        <v>953</v>
      </c>
      <c r="D60" s="1169">
        <v>564</v>
      </c>
      <c r="E60" s="1169">
        <v>1127</v>
      </c>
      <c r="F60" s="1169">
        <v>1</v>
      </c>
      <c r="G60" s="1170">
        <v>23</v>
      </c>
      <c r="H60" s="1170">
        <v>22</v>
      </c>
      <c r="I60" s="1170">
        <v>11.733333333333333</v>
      </c>
      <c r="J60" s="1170">
        <v>0</v>
      </c>
      <c r="K60" s="1170">
        <v>0.5</v>
      </c>
      <c r="L60" s="1170">
        <v>0</v>
      </c>
      <c r="M60" s="1170">
        <v>0</v>
      </c>
      <c r="N60" s="1170">
        <v>0</v>
      </c>
      <c r="O60" s="1170">
        <v>0</v>
      </c>
      <c r="P60" s="1170">
        <v>0.5</v>
      </c>
      <c r="Q60" s="1170">
        <v>0</v>
      </c>
      <c r="R60" s="1170">
        <v>0</v>
      </c>
      <c r="S60" s="1170">
        <v>0</v>
      </c>
      <c r="T60" s="1170">
        <v>0</v>
      </c>
      <c r="U60" s="1170">
        <v>0</v>
      </c>
      <c r="V60" s="1170">
        <v>0</v>
      </c>
      <c r="W60" s="1170">
        <v>1.2410000000000001</v>
      </c>
      <c r="X60" s="1170">
        <v>1.24</v>
      </c>
      <c r="Y60" s="1171">
        <v>1E-3</v>
      </c>
      <c r="Z60" s="1169">
        <v>110.446</v>
      </c>
      <c r="AA60" s="1169">
        <v>9.8000000000000004E-2</v>
      </c>
      <c r="AB60" s="1172">
        <v>8.8652482269503544E-4</v>
      </c>
      <c r="AC60" s="1173">
        <v>0.14132104454685099</v>
      </c>
      <c r="AD60" s="1172">
        <v>0.95652173913043481</v>
      </c>
      <c r="AE60" s="1169">
        <v>4802</v>
      </c>
      <c r="AF60" s="1169">
        <v>9413.011363636364</v>
      </c>
      <c r="AG60" s="1169"/>
    </row>
    <row r="61" spans="1:33" ht="20.25" customHeight="1" x14ac:dyDescent="0.35">
      <c r="A61" s="1168">
        <v>32</v>
      </c>
      <c r="B61" s="1168" t="s">
        <v>1880</v>
      </c>
      <c r="C61" s="1168" t="s">
        <v>986</v>
      </c>
      <c r="D61" s="1169">
        <v>798</v>
      </c>
      <c r="E61" s="1169">
        <v>791</v>
      </c>
      <c r="F61" s="1169">
        <v>7</v>
      </c>
      <c r="G61" s="1170">
        <v>26.25</v>
      </c>
      <c r="H61" s="1170">
        <v>24.583333333333332</v>
      </c>
      <c r="I61" s="1170">
        <v>13.633333333333333</v>
      </c>
      <c r="J61" s="1170">
        <v>0</v>
      </c>
      <c r="K61" s="1170">
        <v>1</v>
      </c>
      <c r="L61" s="1170">
        <v>0</v>
      </c>
      <c r="M61" s="1170">
        <v>0</v>
      </c>
      <c r="N61" s="1170">
        <v>0</v>
      </c>
      <c r="O61" s="1170">
        <v>0</v>
      </c>
      <c r="P61" s="1170">
        <v>0.66666666666666663</v>
      </c>
      <c r="Q61" s="1170">
        <v>0</v>
      </c>
      <c r="R61" s="1170">
        <v>0</v>
      </c>
      <c r="S61" s="1170">
        <v>0</v>
      </c>
      <c r="T61" s="1170">
        <v>0</v>
      </c>
      <c r="U61" s="1170">
        <v>0</v>
      </c>
      <c r="V61" s="1170">
        <v>0</v>
      </c>
      <c r="W61" s="1170">
        <v>0.55100000000000005</v>
      </c>
      <c r="X61" s="1170">
        <v>0.54600000000000004</v>
      </c>
      <c r="Y61" s="1171">
        <v>4.0000000000000001E-3</v>
      </c>
      <c r="Z61" s="1169">
        <v>75.144999999999996</v>
      </c>
      <c r="AA61" s="1169">
        <v>0.66500000000000004</v>
      </c>
      <c r="AB61" s="1172">
        <v>8.771929824561403E-3</v>
      </c>
      <c r="AC61" s="1173">
        <v>0.16129032258064516</v>
      </c>
      <c r="AD61" s="1172">
        <v>0.93650793650793651</v>
      </c>
      <c r="AE61" s="1169">
        <v>2862.6666666666665</v>
      </c>
      <c r="AF61" s="1169">
        <v>5511.8581907090465</v>
      </c>
      <c r="AG61" s="1169"/>
    </row>
    <row r="62" spans="1:33" ht="20.25" customHeight="1" x14ac:dyDescent="0.35">
      <c r="A62" s="1168">
        <v>32</v>
      </c>
      <c r="B62" s="1168" t="s">
        <v>1880</v>
      </c>
      <c r="C62" s="1168" t="s">
        <v>2032</v>
      </c>
      <c r="D62" s="1169">
        <v>177</v>
      </c>
      <c r="E62" s="1169">
        <v>172</v>
      </c>
      <c r="F62" s="1169">
        <v>5</v>
      </c>
      <c r="G62" s="1170">
        <v>7.75</v>
      </c>
      <c r="H62" s="1170">
        <v>7.083333333333333</v>
      </c>
      <c r="I62" s="1170">
        <v>4.1333333333333337</v>
      </c>
      <c r="J62" s="1170">
        <v>0</v>
      </c>
      <c r="K62" s="1170">
        <v>0.5</v>
      </c>
      <c r="L62" s="1170">
        <v>0</v>
      </c>
      <c r="M62" s="1170">
        <v>0</v>
      </c>
      <c r="N62" s="1170">
        <v>0</v>
      </c>
      <c r="O62" s="1170">
        <v>0</v>
      </c>
      <c r="P62" s="1170">
        <v>0.16666666666666666</v>
      </c>
      <c r="Q62" s="1170">
        <v>0</v>
      </c>
      <c r="R62" s="1170">
        <v>0</v>
      </c>
      <c r="S62" s="1170">
        <v>0</v>
      </c>
      <c r="T62" s="1170">
        <v>0</v>
      </c>
      <c r="U62" s="1170">
        <v>0</v>
      </c>
      <c r="V62" s="1170">
        <v>0</v>
      </c>
      <c r="W62" s="1170">
        <v>0.76200000000000001</v>
      </c>
      <c r="X62" s="1170">
        <v>0.73899999999999999</v>
      </c>
      <c r="Y62" s="1171">
        <v>2.1000000000000001E-2</v>
      </c>
      <c r="Z62" s="1169">
        <v>54.868000000000002</v>
      </c>
      <c r="AA62" s="1169">
        <v>1.595</v>
      </c>
      <c r="AB62" s="1172">
        <v>2.8248587570621469E-2</v>
      </c>
      <c r="AC62" s="1173">
        <v>4.7619047619047616E-2</v>
      </c>
      <c r="AD62" s="1172">
        <v>0.91397849462365588</v>
      </c>
      <c r="AE62" s="1169">
        <v>7079.7419354838712</v>
      </c>
      <c r="AF62" s="1169">
        <v>13274.516129032258</v>
      </c>
      <c r="AG62" s="1169"/>
    </row>
    <row r="63" spans="1:33" ht="20.25" customHeight="1" x14ac:dyDescent="0.35">
      <c r="A63" s="1168">
        <v>32</v>
      </c>
      <c r="B63" s="1168" t="s">
        <v>1880</v>
      </c>
      <c r="C63" s="1168" t="s">
        <v>1984</v>
      </c>
      <c r="D63" s="1169">
        <v>20</v>
      </c>
      <c r="E63" s="1169">
        <v>20</v>
      </c>
      <c r="F63" s="1169">
        <v>0</v>
      </c>
      <c r="G63" s="1170">
        <v>1.1666666666666667</v>
      </c>
      <c r="H63" s="1170">
        <v>0.66666666666666663</v>
      </c>
      <c r="I63" s="1170">
        <v>0.83333333333333337</v>
      </c>
      <c r="J63" s="1170">
        <v>0</v>
      </c>
      <c r="K63" s="1170">
        <v>0.5</v>
      </c>
      <c r="L63" s="1170">
        <v>0</v>
      </c>
      <c r="M63" s="1170">
        <v>0</v>
      </c>
      <c r="N63" s="1170">
        <v>0</v>
      </c>
      <c r="O63" s="1170">
        <v>0</v>
      </c>
      <c r="P63" s="1170">
        <v>0</v>
      </c>
      <c r="Q63" s="1170">
        <v>0</v>
      </c>
      <c r="R63" s="1170">
        <v>0</v>
      </c>
      <c r="S63" s="1170">
        <v>0</v>
      </c>
      <c r="T63" s="1170">
        <v>0</v>
      </c>
      <c r="U63" s="1170">
        <v>0</v>
      </c>
      <c r="V63" s="1170">
        <v>0</v>
      </c>
      <c r="W63" s="1170">
        <v>9.8000000000000004E-2</v>
      </c>
      <c r="X63" s="1170">
        <v>9.8000000000000004E-2</v>
      </c>
      <c r="Y63" s="1171">
        <v>0</v>
      </c>
      <c r="Z63" s="1169">
        <v>8</v>
      </c>
      <c r="AA63" s="1169">
        <v>0</v>
      </c>
      <c r="AB63" s="1172">
        <v>0</v>
      </c>
      <c r="AC63" s="1173">
        <v>7.168458781362008E-3</v>
      </c>
      <c r="AD63" s="1172">
        <v>0.5714285714285714</v>
      </c>
      <c r="AE63" s="1169">
        <v>6857.1428571428569</v>
      </c>
      <c r="AF63" s="1169">
        <v>9600</v>
      </c>
      <c r="AG63" s="1169"/>
    </row>
    <row r="64" spans="1:33" ht="20.25" customHeight="1" x14ac:dyDescent="0.35">
      <c r="A64" s="1168">
        <v>32</v>
      </c>
      <c r="B64" s="1168" t="s">
        <v>1880</v>
      </c>
      <c r="C64" s="1168" t="s">
        <v>1968</v>
      </c>
      <c r="D64" s="1169">
        <v>20</v>
      </c>
      <c r="E64" s="1169">
        <v>20</v>
      </c>
      <c r="F64" s="1169">
        <v>0</v>
      </c>
      <c r="G64" s="1170">
        <v>1.1666666666666667</v>
      </c>
      <c r="H64" s="1170">
        <v>0.66666666666666663</v>
      </c>
      <c r="I64" s="1170">
        <v>0.83333333333333337</v>
      </c>
      <c r="J64" s="1170">
        <v>0</v>
      </c>
      <c r="K64" s="1170">
        <v>0.5</v>
      </c>
      <c r="L64" s="1170">
        <v>0</v>
      </c>
      <c r="M64" s="1170">
        <v>0</v>
      </c>
      <c r="N64" s="1170">
        <v>0</v>
      </c>
      <c r="O64" s="1170">
        <v>0</v>
      </c>
      <c r="P64" s="1170">
        <v>0</v>
      </c>
      <c r="Q64" s="1170">
        <v>0</v>
      </c>
      <c r="R64" s="1170">
        <v>0</v>
      </c>
      <c r="S64" s="1170">
        <v>0</v>
      </c>
      <c r="T64" s="1170">
        <v>0</v>
      </c>
      <c r="U64" s="1170">
        <v>0</v>
      </c>
      <c r="V64" s="1170">
        <v>0</v>
      </c>
      <c r="W64" s="1170">
        <v>9.8000000000000004E-2</v>
      </c>
      <c r="X64" s="1170">
        <v>9.8000000000000004E-2</v>
      </c>
      <c r="Y64" s="1171">
        <v>0</v>
      </c>
      <c r="Z64" s="1169">
        <v>8</v>
      </c>
      <c r="AA64" s="1169">
        <v>0</v>
      </c>
      <c r="AB64" s="1172">
        <v>0</v>
      </c>
      <c r="AC64" s="1173">
        <v>7.168458781362008E-3</v>
      </c>
      <c r="AD64" s="1172">
        <v>0.5714285714285714</v>
      </c>
      <c r="AE64" s="1169">
        <v>6857.1428571428569</v>
      </c>
      <c r="AF64" s="1169">
        <v>9600</v>
      </c>
      <c r="AG64" s="1169"/>
    </row>
    <row r="65" spans="1:33" ht="20.25" customHeight="1" x14ac:dyDescent="0.35">
      <c r="A65" s="1168">
        <v>32</v>
      </c>
      <c r="B65" s="1168" t="s">
        <v>1880</v>
      </c>
      <c r="C65" s="1168" t="s">
        <v>1036</v>
      </c>
      <c r="D65" s="1169">
        <v>197</v>
      </c>
      <c r="E65" s="1169">
        <v>196</v>
      </c>
      <c r="F65" s="1169">
        <v>1</v>
      </c>
      <c r="G65" s="1170">
        <v>9.25</v>
      </c>
      <c r="H65" s="1170">
        <v>8.5833333333333339</v>
      </c>
      <c r="I65" s="1170">
        <v>4.8666666666666663</v>
      </c>
      <c r="J65" s="1170">
        <v>0</v>
      </c>
      <c r="K65" s="1170">
        <v>0.5</v>
      </c>
      <c r="L65" s="1170">
        <v>0</v>
      </c>
      <c r="M65" s="1170">
        <v>0</v>
      </c>
      <c r="N65" s="1170">
        <v>0</v>
      </c>
      <c r="O65" s="1170">
        <v>0</v>
      </c>
      <c r="P65" s="1170">
        <v>0.16666666666666666</v>
      </c>
      <c r="Q65" s="1170">
        <v>0</v>
      </c>
      <c r="R65" s="1170">
        <v>0</v>
      </c>
      <c r="S65" s="1170">
        <v>0</v>
      </c>
      <c r="T65" s="1170">
        <v>0</v>
      </c>
      <c r="U65" s="1170">
        <v>0</v>
      </c>
      <c r="V65" s="1170">
        <v>0</v>
      </c>
      <c r="W65" s="1170">
        <v>0.82799999999999996</v>
      </c>
      <c r="X65" s="1170">
        <v>0.82399999999999995</v>
      </c>
      <c r="Y65" s="1171">
        <v>4.0000000000000001E-3</v>
      </c>
      <c r="Z65" s="1169">
        <v>74.48</v>
      </c>
      <c r="AA65" s="1169">
        <v>0.38</v>
      </c>
      <c r="AB65" s="1172">
        <v>5.076142131979695E-3</v>
      </c>
      <c r="AC65" s="1173">
        <v>5.683563748079877E-2</v>
      </c>
      <c r="AD65" s="1172">
        <v>0.92792792792792789</v>
      </c>
      <c r="AE65" s="1169">
        <v>8051.8918918918916</v>
      </c>
      <c r="AF65" s="1169">
        <v>15304.109589041096</v>
      </c>
      <c r="AG65" s="1169"/>
    </row>
    <row r="66" spans="1:33" ht="20.25" customHeight="1" x14ac:dyDescent="0.35">
      <c r="A66" s="1168">
        <v>32</v>
      </c>
      <c r="B66" s="1168" t="s">
        <v>1880</v>
      </c>
      <c r="C66" s="1168" t="s">
        <v>2012</v>
      </c>
      <c r="D66" s="1169">
        <v>56</v>
      </c>
      <c r="E66" s="1169">
        <v>55</v>
      </c>
      <c r="F66" s="1169">
        <v>1</v>
      </c>
      <c r="G66" s="1170">
        <v>4.666666666666667</v>
      </c>
      <c r="H66" s="1170">
        <v>4.166666666666667</v>
      </c>
      <c r="I66" s="1170">
        <v>2.5833333333333335</v>
      </c>
      <c r="J66" s="1170">
        <v>0</v>
      </c>
      <c r="K66" s="1170">
        <v>0.5</v>
      </c>
      <c r="L66" s="1170">
        <v>0</v>
      </c>
      <c r="M66" s="1170">
        <v>0</v>
      </c>
      <c r="N66" s="1170">
        <v>0</v>
      </c>
      <c r="O66" s="1170">
        <v>0</v>
      </c>
      <c r="P66" s="1170">
        <v>0</v>
      </c>
      <c r="Q66" s="1170">
        <v>0</v>
      </c>
      <c r="R66" s="1170">
        <v>0</v>
      </c>
      <c r="S66" s="1170">
        <v>0</v>
      </c>
      <c r="T66" s="1170">
        <v>0</v>
      </c>
      <c r="U66" s="1170">
        <v>0</v>
      </c>
      <c r="V66" s="1170">
        <v>0</v>
      </c>
      <c r="W66" s="1170">
        <v>0.314</v>
      </c>
      <c r="X66" s="1170">
        <v>0.308</v>
      </c>
      <c r="Y66" s="1171">
        <v>6.0000000000000001E-3</v>
      </c>
      <c r="Z66" s="1169">
        <v>19.8</v>
      </c>
      <c r="AA66" s="1169">
        <v>0.36</v>
      </c>
      <c r="AB66" s="1172">
        <v>1.7857142857142856E-2</v>
      </c>
      <c r="AC66" s="1173">
        <v>2.8673835125448032E-2</v>
      </c>
      <c r="AD66" s="1172">
        <v>0.8928571428571429</v>
      </c>
      <c r="AE66" s="1169">
        <v>4242.8571428571431</v>
      </c>
      <c r="AF66" s="1169">
        <v>7664.5161290322585</v>
      </c>
      <c r="AG66" s="1169"/>
    </row>
    <row r="67" spans="1:33" ht="20.25" customHeight="1" x14ac:dyDescent="0.35">
      <c r="A67" s="1168">
        <v>32</v>
      </c>
      <c r="B67" s="1168" t="s">
        <v>1880</v>
      </c>
      <c r="C67" s="1168" t="s">
        <v>1967</v>
      </c>
      <c r="D67" s="1169">
        <v>214</v>
      </c>
      <c r="E67" s="1169">
        <v>214</v>
      </c>
      <c r="F67" s="1169">
        <v>0</v>
      </c>
      <c r="G67" s="1170">
        <v>13.25</v>
      </c>
      <c r="H67" s="1170">
        <v>12.583333333333334</v>
      </c>
      <c r="I67" s="1170">
        <v>6.8666666666666663</v>
      </c>
      <c r="J67" s="1170">
        <v>0</v>
      </c>
      <c r="K67" s="1170">
        <v>0.5</v>
      </c>
      <c r="L67" s="1170">
        <v>0</v>
      </c>
      <c r="M67" s="1170">
        <v>0</v>
      </c>
      <c r="N67" s="1170">
        <v>0</v>
      </c>
      <c r="O67" s="1170">
        <v>0</v>
      </c>
      <c r="P67" s="1170">
        <v>0.16666666666666666</v>
      </c>
      <c r="Q67" s="1170">
        <v>0</v>
      </c>
      <c r="R67" s="1170">
        <v>0</v>
      </c>
      <c r="S67" s="1170">
        <v>0</v>
      </c>
      <c r="T67" s="1170">
        <v>0</v>
      </c>
      <c r="U67" s="1170">
        <v>0</v>
      </c>
      <c r="V67" s="1170">
        <v>0</v>
      </c>
      <c r="W67" s="1170">
        <v>1.1559999999999999</v>
      </c>
      <c r="X67" s="1170">
        <v>1.1559999999999999</v>
      </c>
      <c r="Y67" s="1171">
        <v>0</v>
      </c>
      <c r="Z67" s="1169">
        <v>79.608000000000004</v>
      </c>
      <c r="AA67" s="1169">
        <v>0</v>
      </c>
      <c r="AB67" s="1172">
        <v>0</v>
      </c>
      <c r="AC67" s="1173">
        <v>8.1413210445468509E-2</v>
      </c>
      <c r="AD67" s="1172">
        <v>0.94968553459119498</v>
      </c>
      <c r="AE67" s="1169">
        <v>6008.1509433962265</v>
      </c>
      <c r="AF67" s="1169">
        <v>11593.398058252427</v>
      </c>
      <c r="AG67" s="1169"/>
    </row>
    <row r="68" spans="1:33" ht="20.25" customHeight="1" x14ac:dyDescent="0.35">
      <c r="A68" s="1168">
        <v>32</v>
      </c>
      <c r="B68" s="1168" t="s">
        <v>1880</v>
      </c>
      <c r="C68" s="1168" t="s">
        <v>1806</v>
      </c>
      <c r="D68" s="1169">
        <v>944</v>
      </c>
      <c r="E68" s="1169">
        <v>1878</v>
      </c>
      <c r="F68" s="1169">
        <v>10</v>
      </c>
      <c r="G68" s="1170">
        <v>51.083333333333336</v>
      </c>
      <c r="H68" s="1170">
        <v>46.666666666666664</v>
      </c>
      <c r="I68" s="1170">
        <v>26.35</v>
      </c>
      <c r="J68" s="1170">
        <v>0</v>
      </c>
      <c r="K68" s="1170">
        <v>1.6666666666666667</v>
      </c>
      <c r="L68" s="1170">
        <v>1.75</v>
      </c>
      <c r="M68" s="1170">
        <v>0</v>
      </c>
      <c r="N68" s="1170">
        <v>0.33333333333333331</v>
      </c>
      <c r="O68" s="1170">
        <v>0</v>
      </c>
      <c r="P68" s="1170">
        <v>0.66666666666666663</v>
      </c>
      <c r="Q68" s="1170">
        <v>0</v>
      </c>
      <c r="R68" s="1170">
        <v>0</v>
      </c>
      <c r="S68" s="1170">
        <v>0</v>
      </c>
      <c r="T68" s="1170">
        <v>0</v>
      </c>
      <c r="U68" s="1170">
        <v>0</v>
      </c>
      <c r="V68" s="1170">
        <v>0</v>
      </c>
      <c r="W68" s="1170">
        <v>2.9830000000000001</v>
      </c>
      <c r="X68" s="1170">
        <v>2.9670000000000001</v>
      </c>
      <c r="Y68" s="1171">
        <v>1.4999999999999999E-2</v>
      </c>
      <c r="Z68" s="1169">
        <v>144.04300000000001</v>
      </c>
      <c r="AA68" s="1169">
        <v>0.76700000000000002</v>
      </c>
      <c r="AB68" s="1172">
        <v>5.2966101694915252E-3</v>
      </c>
      <c r="AC68" s="1173">
        <v>0.31387608806963646</v>
      </c>
      <c r="AD68" s="1172">
        <v>0.91353996737357257</v>
      </c>
      <c r="AE68" s="1169">
        <v>2819.7650897226754</v>
      </c>
      <c r="AF68" s="1169">
        <v>5466.5275142314995</v>
      </c>
      <c r="AG68" s="1169"/>
    </row>
    <row r="69" spans="1:33" ht="20.25" customHeight="1" x14ac:dyDescent="0.35">
      <c r="A69" s="1168">
        <v>32</v>
      </c>
      <c r="B69" s="1168" t="s">
        <v>1880</v>
      </c>
      <c r="C69" s="1168" t="s">
        <v>2096</v>
      </c>
      <c r="D69" s="1169">
        <v>12</v>
      </c>
      <c r="E69" s="1169">
        <v>12</v>
      </c>
      <c r="F69" s="1169">
        <v>0</v>
      </c>
      <c r="G69" s="1170">
        <v>1.3333333333333333</v>
      </c>
      <c r="H69" s="1170">
        <v>0.83333333333333337</v>
      </c>
      <c r="I69" s="1170">
        <v>1.3333333333333333</v>
      </c>
      <c r="J69" s="1170">
        <v>0</v>
      </c>
      <c r="K69" s="1170">
        <v>0.5</v>
      </c>
      <c r="L69" s="1170">
        <v>0</v>
      </c>
      <c r="M69" s="1170">
        <v>0</v>
      </c>
      <c r="N69" s="1170">
        <v>0</v>
      </c>
      <c r="O69" s="1170">
        <v>0</v>
      </c>
      <c r="P69" s="1170">
        <v>0</v>
      </c>
      <c r="Q69" s="1170">
        <v>0</v>
      </c>
      <c r="R69" s="1170">
        <v>0</v>
      </c>
      <c r="S69" s="1170">
        <v>0</v>
      </c>
      <c r="T69" s="1170">
        <v>0</v>
      </c>
      <c r="U69" s="1170">
        <v>0</v>
      </c>
      <c r="V69" s="1170">
        <v>0</v>
      </c>
      <c r="W69" s="1170">
        <v>7.1999999999999995E-2</v>
      </c>
      <c r="X69" s="1170">
        <v>7.1999999999999995E-2</v>
      </c>
      <c r="Y69" s="1171">
        <v>0</v>
      </c>
      <c r="Z69" s="1169">
        <v>0</v>
      </c>
      <c r="AA69" s="1169">
        <v>0</v>
      </c>
      <c r="AB69" s="1172">
        <v>0</v>
      </c>
      <c r="AC69" s="1173">
        <v>8.1925243215565796E-3</v>
      </c>
      <c r="AD69" s="1172">
        <v>0.625</v>
      </c>
      <c r="AE69" s="1169">
        <v>0</v>
      </c>
      <c r="AF69" s="1169">
        <v>0</v>
      </c>
      <c r="AG69" s="1169"/>
    </row>
    <row r="70" spans="1:33" ht="20.25" customHeight="1" x14ac:dyDescent="0.35">
      <c r="A70" s="1168">
        <v>32</v>
      </c>
      <c r="B70" s="1168" t="s">
        <v>1880</v>
      </c>
      <c r="C70" s="1168" t="s">
        <v>1981</v>
      </c>
      <c r="D70" s="1169">
        <v>11</v>
      </c>
      <c r="E70" s="1169">
        <v>10</v>
      </c>
      <c r="F70" s="1169">
        <v>1</v>
      </c>
      <c r="G70" s="1170">
        <v>0.66666666666666663</v>
      </c>
      <c r="H70" s="1170">
        <v>0.66666666666666663</v>
      </c>
      <c r="I70" s="1170">
        <v>0.66666666666666663</v>
      </c>
      <c r="J70" s="1170">
        <v>0</v>
      </c>
      <c r="K70" s="1170">
        <v>0</v>
      </c>
      <c r="L70" s="1170">
        <v>0</v>
      </c>
      <c r="M70" s="1170">
        <v>0</v>
      </c>
      <c r="N70" s="1170">
        <v>0</v>
      </c>
      <c r="O70" s="1170">
        <v>0</v>
      </c>
      <c r="P70" s="1170">
        <v>0</v>
      </c>
      <c r="Q70" s="1170">
        <v>0</v>
      </c>
      <c r="R70" s="1170">
        <v>0</v>
      </c>
      <c r="S70" s="1170">
        <v>0</v>
      </c>
      <c r="T70" s="1170">
        <v>0</v>
      </c>
      <c r="U70" s="1170">
        <v>0</v>
      </c>
      <c r="V70" s="1170">
        <v>0</v>
      </c>
      <c r="W70" s="1170">
        <v>1.2999999999999999E-2</v>
      </c>
      <c r="X70" s="1170">
        <v>1.2E-2</v>
      </c>
      <c r="Y70" s="1171">
        <v>1E-3</v>
      </c>
      <c r="Z70" s="1169">
        <v>3.74</v>
      </c>
      <c r="AA70" s="1169">
        <v>0.374</v>
      </c>
      <c r="AB70" s="1172">
        <v>9.0909090909090912E-2</v>
      </c>
      <c r="AC70" s="1173">
        <v>4.0962621607782898E-3</v>
      </c>
      <c r="AD70" s="1172">
        <v>1</v>
      </c>
      <c r="AE70" s="1169">
        <v>5610</v>
      </c>
      <c r="AF70" s="1169">
        <v>5610</v>
      </c>
      <c r="AG70" s="1169"/>
    </row>
    <row r="71" spans="1:33" ht="20.25" customHeight="1" x14ac:dyDescent="0.35">
      <c r="A71" s="1168">
        <v>32</v>
      </c>
      <c r="B71" s="1168" t="s">
        <v>1880</v>
      </c>
      <c r="C71" s="1168" t="s">
        <v>1187</v>
      </c>
      <c r="D71" s="1169">
        <v>434</v>
      </c>
      <c r="E71" s="1169">
        <v>1284</v>
      </c>
      <c r="F71" s="1169">
        <v>18</v>
      </c>
      <c r="G71" s="1170">
        <v>13.5</v>
      </c>
      <c r="H71" s="1170">
        <v>12.833333333333334</v>
      </c>
      <c r="I71" s="1170">
        <v>7</v>
      </c>
      <c r="J71" s="1170">
        <v>0</v>
      </c>
      <c r="K71" s="1170">
        <v>0.5</v>
      </c>
      <c r="L71" s="1170">
        <v>0</v>
      </c>
      <c r="M71" s="1170">
        <v>0</v>
      </c>
      <c r="N71" s="1170">
        <v>0</v>
      </c>
      <c r="O71" s="1170">
        <v>0</v>
      </c>
      <c r="P71" s="1170">
        <v>0.16666666666666666</v>
      </c>
      <c r="Q71" s="1170">
        <v>0</v>
      </c>
      <c r="R71" s="1170">
        <v>0</v>
      </c>
      <c r="S71" s="1170">
        <v>0</v>
      </c>
      <c r="T71" s="1170">
        <v>0</v>
      </c>
      <c r="U71" s="1170">
        <v>0</v>
      </c>
      <c r="V71" s="1170">
        <v>0</v>
      </c>
      <c r="W71" s="1170">
        <v>0.156</v>
      </c>
      <c r="X71" s="1170">
        <v>0.154</v>
      </c>
      <c r="Y71" s="1171">
        <v>2E-3</v>
      </c>
      <c r="Z71" s="1169">
        <v>61.631999999999998</v>
      </c>
      <c r="AA71" s="1169">
        <v>0.86399999999999999</v>
      </c>
      <c r="AB71" s="1172">
        <v>1.3824884792626729E-2</v>
      </c>
      <c r="AC71" s="1173">
        <v>8.294930875576037E-2</v>
      </c>
      <c r="AD71" s="1172">
        <v>0.95061728395061729</v>
      </c>
      <c r="AE71" s="1169">
        <v>4565.333333333333</v>
      </c>
      <c r="AF71" s="1169">
        <v>8804.5714285714294</v>
      </c>
      <c r="AG71" s="1169"/>
    </row>
    <row r="72" spans="1:33" ht="20.25" customHeight="1" x14ac:dyDescent="0.35">
      <c r="A72" s="1168">
        <v>32</v>
      </c>
      <c r="B72" s="1168" t="s">
        <v>1880</v>
      </c>
      <c r="C72" s="1168" t="s">
        <v>1622</v>
      </c>
      <c r="D72" s="1169">
        <v>97</v>
      </c>
      <c r="E72" s="1169">
        <v>92</v>
      </c>
      <c r="F72" s="1169">
        <v>5</v>
      </c>
      <c r="G72" s="1170">
        <v>5.5</v>
      </c>
      <c r="H72" s="1170">
        <v>5</v>
      </c>
      <c r="I72" s="1170">
        <v>3</v>
      </c>
      <c r="J72" s="1170">
        <v>0</v>
      </c>
      <c r="K72" s="1170">
        <v>0.5</v>
      </c>
      <c r="L72" s="1170">
        <v>0</v>
      </c>
      <c r="M72" s="1170">
        <v>0</v>
      </c>
      <c r="N72" s="1170">
        <v>0</v>
      </c>
      <c r="O72" s="1170">
        <v>0</v>
      </c>
      <c r="P72" s="1170">
        <v>0</v>
      </c>
      <c r="Q72" s="1170">
        <v>0</v>
      </c>
      <c r="R72" s="1170">
        <v>0</v>
      </c>
      <c r="S72" s="1170">
        <v>0</v>
      </c>
      <c r="T72" s="1170">
        <v>0</v>
      </c>
      <c r="U72" s="1170">
        <v>0</v>
      </c>
      <c r="V72" s="1170">
        <v>0</v>
      </c>
      <c r="W72" s="1170">
        <v>0.36899999999999999</v>
      </c>
      <c r="X72" s="1170">
        <v>0.35</v>
      </c>
      <c r="Y72" s="1171">
        <v>1.9E-2</v>
      </c>
      <c r="Z72" s="1169">
        <v>20.515999999999998</v>
      </c>
      <c r="AA72" s="1169">
        <v>1.115</v>
      </c>
      <c r="AB72" s="1172">
        <v>5.1546391752577317E-2</v>
      </c>
      <c r="AC72" s="1173">
        <v>3.3794162826420893E-2</v>
      </c>
      <c r="AD72" s="1172">
        <v>0.90909090909090906</v>
      </c>
      <c r="AE72" s="1169">
        <v>3730.181818181818</v>
      </c>
      <c r="AF72" s="1169">
        <v>6838.666666666667</v>
      </c>
      <c r="AG72" s="1169"/>
    </row>
    <row r="73" spans="1:33" ht="20.25" customHeight="1" x14ac:dyDescent="0.35">
      <c r="A73" s="1168">
        <v>33</v>
      </c>
      <c r="B73" s="1168" t="s">
        <v>1882</v>
      </c>
      <c r="C73" s="1168" t="s">
        <v>1494</v>
      </c>
      <c r="D73" s="1169">
        <v>312</v>
      </c>
      <c r="E73" s="1169">
        <v>310</v>
      </c>
      <c r="F73" s="1169">
        <v>2</v>
      </c>
      <c r="G73" s="1170">
        <v>51.75</v>
      </c>
      <c r="H73" s="1170">
        <v>49.333333333333336</v>
      </c>
      <c r="I73" s="1170">
        <v>20.666666666666668</v>
      </c>
      <c r="J73" s="1170">
        <v>0</v>
      </c>
      <c r="K73" s="1170">
        <v>1.5</v>
      </c>
      <c r="L73" s="1170">
        <v>0</v>
      </c>
      <c r="M73" s="1170">
        <v>0</v>
      </c>
      <c r="N73" s="1170">
        <v>0</v>
      </c>
      <c r="O73" s="1170">
        <v>0.5</v>
      </c>
      <c r="P73" s="1170">
        <v>0.41666666666666669</v>
      </c>
      <c r="Q73" s="1170">
        <v>0</v>
      </c>
      <c r="R73" s="1170">
        <v>0</v>
      </c>
      <c r="S73" s="1170">
        <v>0</v>
      </c>
      <c r="T73" s="1170">
        <v>0</v>
      </c>
      <c r="U73" s="1170">
        <v>0</v>
      </c>
      <c r="V73" s="1170">
        <v>0</v>
      </c>
      <c r="W73" s="1170">
        <v>4.992</v>
      </c>
      <c r="X73" s="1170">
        <v>4.96</v>
      </c>
      <c r="Y73" s="1171">
        <v>3.2000000000000001E-2</v>
      </c>
      <c r="Z73" s="1169">
        <v>260.89499999999998</v>
      </c>
      <c r="AA73" s="1169">
        <v>1.6830000000000001</v>
      </c>
      <c r="AB73" s="1172">
        <v>6.41025641025641E-3</v>
      </c>
      <c r="AC73" s="1173">
        <v>0.31797235023041476</v>
      </c>
      <c r="AD73" s="1172">
        <v>0.95330112721417071</v>
      </c>
      <c r="AE73" s="1169">
        <v>5041.449275362319</v>
      </c>
      <c r="AF73" s="1169">
        <v>12623.951612903225</v>
      </c>
      <c r="AG73" s="1169"/>
    </row>
    <row r="74" spans="1:33" ht="20.25" customHeight="1" x14ac:dyDescent="0.35">
      <c r="A74" s="1168">
        <v>33</v>
      </c>
      <c r="B74" s="1168" t="s">
        <v>1882</v>
      </c>
      <c r="C74" s="1168" t="s">
        <v>1370</v>
      </c>
      <c r="D74" s="1169">
        <v>76</v>
      </c>
      <c r="E74" s="1169">
        <v>75</v>
      </c>
      <c r="F74" s="1169">
        <v>1</v>
      </c>
      <c r="G74" s="1170">
        <v>10.833333333333334</v>
      </c>
      <c r="H74" s="1170">
        <v>10.333333333333334</v>
      </c>
      <c r="I74" s="1170">
        <v>5.666666666666667</v>
      </c>
      <c r="J74" s="1170">
        <v>0</v>
      </c>
      <c r="K74" s="1170">
        <v>0.5</v>
      </c>
      <c r="L74" s="1170">
        <v>0</v>
      </c>
      <c r="M74" s="1170">
        <v>0</v>
      </c>
      <c r="N74" s="1170">
        <v>0</v>
      </c>
      <c r="O74" s="1170">
        <v>0</v>
      </c>
      <c r="P74" s="1170">
        <v>0</v>
      </c>
      <c r="Q74" s="1170">
        <v>0</v>
      </c>
      <c r="R74" s="1170">
        <v>0</v>
      </c>
      <c r="S74" s="1170">
        <v>0</v>
      </c>
      <c r="T74" s="1170">
        <v>0</v>
      </c>
      <c r="U74" s="1170">
        <v>0</v>
      </c>
      <c r="V74" s="1170">
        <v>0</v>
      </c>
      <c r="W74" s="1170">
        <v>0.88900000000000001</v>
      </c>
      <c r="X74" s="1170">
        <v>0.878</v>
      </c>
      <c r="Y74" s="1171">
        <v>1.2E-2</v>
      </c>
      <c r="Z74" s="1169">
        <v>53.204999999999998</v>
      </c>
      <c r="AA74" s="1169">
        <v>0.70899999999999996</v>
      </c>
      <c r="AB74" s="1172">
        <v>1.3157894736842105E-2</v>
      </c>
      <c r="AC74" s="1173">
        <v>6.6564260112647211E-2</v>
      </c>
      <c r="AD74" s="1172">
        <v>0.9538461538461539</v>
      </c>
      <c r="AE74" s="1169">
        <v>4911.2307692307695</v>
      </c>
      <c r="AF74" s="1169">
        <v>9389.1176470588234</v>
      </c>
      <c r="AG74" s="1169"/>
    </row>
    <row r="75" spans="1:33" ht="20.25" customHeight="1" x14ac:dyDescent="0.35">
      <c r="A75" s="1168">
        <v>33</v>
      </c>
      <c r="B75" s="1168" t="s">
        <v>1882</v>
      </c>
      <c r="C75" s="1168" t="s">
        <v>1371</v>
      </c>
      <c r="D75" s="1169">
        <v>1575</v>
      </c>
      <c r="E75" s="1169">
        <v>1562</v>
      </c>
      <c r="F75" s="1169">
        <v>13</v>
      </c>
      <c r="G75" s="1170">
        <v>63.733333333333334</v>
      </c>
      <c r="H75" s="1170">
        <v>57.733333333333334</v>
      </c>
      <c r="I75" s="1170">
        <v>24.1</v>
      </c>
      <c r="J75" s="1170">
        <v>0.91666666666666663</v>
      </c>
      <c r="K75" s="1170">
        <v>1</v>
      </c>
      <c r="L75" s="1170">
        <v>0</v>
      </c>
      <c r="M75" s="1170">
        <v>0</v>
      </c>
      <c r="N75" s="1170">
        <v>0</v>
      </c>
      <c r="O75" s="1170">
        <v>3.1666666666666665</v>
      </c>
      <c r="P75" s="1170">
        <v>0.91666666666666663</v>
      </c>
      <c r="Q75" s="1170">
        <v>0</v>
      </c>
      <c r="R75" s="1170">
        <v>0</v>
      </c>
      <c r="S75" s="1170">
        <v>0</v>
      </c>
      <c r="T75" s="1170">
        <v>0</v>
      </c>
      <c r="U75" s="1170">
        <v>0</v>
      </c>
      <c r="V75" s="1170">
        <v>0</v>
      </c>
      <c r="W75" s="1170">
        <v>4.569</v>
      </c>
      <c r="X75" s="1170">
        <v>4.5309999999999997</v>
      </c>
      <c r="Y75" s="1171">
        <v>3.7999999999999999E-2</v>
      </c>
      <c r="Z75" s="1169">
        <v>282.72199999999998</v>
      </c>
      <c r="AA75" s="1169">
        <v>2.3530000000000002</v>
      </c>
      <c r="AB75" s="1172">
        <v>8.2539682539682548E-3</v>
      </c>
      <c r="AC75" s="1173">
        <v>0.39160266257040449</v>
      </c>
      <c r="AD75" s="1172">
        <v>0.90585774058577406</v>
      </c>
      <c r="AE75" s="1169">
        <v>4436.0146443514641</v>
      </c>
      <c r="AF75" s="1169">
        <v>11731.203319502074</v>
      </c>
      <c r="AG75" s="1169"/>
    </row>
    <row r="76" spans="1:33" ht="20.25" customHeight="1" x14ac:dyDescent="0.35">
      <c r="A76" s="1168">
        <v>33</v>
      </c>
      <c r="B76" s="1168" t="s">
        <v>1882</v>
      </c>
      <c r="C76" s="1168" t="s">
        <v>1383</v>
      </c>
      <c r="D76" s="1169">
        <v>125</v>
      </c>
      <c r="E76" s="1169">
        <v>120</v>
      </c>
      <c r="F76" s="1169">
        <v>5</v>
      </c>
      <c r="G76" s="1170">
        <v>3.9</v>
      </c>
      <c r="H76" s="1170">
        <v>3.4</v>
      </c>
      <c r="I76" s="1170">
        <v>1.7666666666666666</v>
      </c>
      <c r="J76" s="1170">
        <v>0</v>
      </c>
      <c r="K76" s="1170">
        <v>0.5</v>
      </c>
      <c r="L76" s="1170">
        <v>0</v>
      </c>
      <c r="M76" s="1170">
        <v>0</v>
      </c>
      <c r="N76" s="1170">
        <v>0</v>
      </c>
      <c r="O76" s="1170">
        <v>0</v>
      </c>
      <c r="P76" s="1170">
        <v>0</v>
      </c>
      <c r="Q76" s="1170">
        <v>0</v>
      </c>
      <c r="R76" s="1170">
        <v>0</v>
      </c>
      <c r="S76" s="1170">
        <v>0</v>
      </c>
      <c r="T76" s="1170">
        <v>0</v>
      </c>
      <c r="U76" s="1170">
        <v>0</v>
      </c>
      <c r="V76" s="1170">
        <v>0</v>
      </c>
      <c r="W76" s="1170">
        <v>0.72499999999999998</v>
      </c>
      <c r="X76" s="1170">
        <v>0.69599999999999995</v>
      </c>
      <c r="Y76" s="1171">
        <v>2.9000000000000001E-2</v>
      </c>
      <c r="Z76" s="1169">
        <v>18.468</v>
      </c>
      <c r="AA76" s="1169">
        <v>0.76900000000000002</v>
      </c>
      <c r="AB76" s="1172">
        <v>0.04</v>
      </c>
      <c r="AC76" s="1173">
        <v>2.3963133640552994E-2</v>
      </c>
      <c r="AD76" s="1172">
        <v>0.87179487179487181</v>
      </c>
      <c r="AE76" s="1169">
        <v>4735.3846153846152</v>
      </c>
      <c r="AF76" s="1169">
        <v>10453.584905660377</v>
      </c>
      <c r="AG76" s="1169"/>
    </row>
    <row r="77" spans="1:33" ht="20.25" customHeight="1" x14ac:dyDescent="0.35">
      <c r="A77" s="1168">
        <v>33</v>
      </c>
      <c r="B77" s="1168" t="s">
        <v>1882</v>
      </c>
      <c r="C77" s="1168" t="s">
        <v>1939</v>
      </c>
      <c r="D77" s="1169">
        <v>140</v>
      </c>
      <c r="E77" s="1169">
        <v>140</v>
      </c>
      <c r="F77" s="1169">
        <v>0</v>
      </c>
      <c r="G77" s="1170">
        <v>3.8833333333333333</v>
      </c>
      <c r="H77" s="1170">
        <v>3.8833333333333333</v>
      </c>
      <c r="I77" s="1170">
        <v>1.3666666666666667</v>
      </c>
      <c r="J77" s="1170">
        <v>0</v>
      </c>
      <c r="K77" s="1170">
        <v>0</v>
      </c>
      <c r="L77" s="1170">
        <v>0</v>
      </c>
      <c r="M77" s="1170">
        <v>0</v>
      </c>
      <c r="N77" s="1170">
        <v>0</v>
      </c>
      <c r="O77" s="1170">
        <v>0</v>
      </c>
      <c r="P77" s="1170">
        <v>0</v>
      </c>
      <c r="Q77" s="1170">
        <v>0</v>
      </c>
      <c r="R77" s="1170">
        <v>0</v>
      </c>
      <c r="S77" s="1170">
        <v>0</v>
      </c>
      <c r="T77" s="1170">
        <v>0</v>
      </c>
      <c r="U77" s="1170">
        <v>0</v>
      </c>
      <c r="V77" s="1170">
        <v>0</v>
      </c>
      <c r="W77" s="1170">
        <v>0.53200000000000003</v>
      </c>
      <c r="X77" s="1170">
        <v>0.53200000000000003</v>
      </c>
      <c r="Y77" s="1171">
        <v>0</v>
      </c>
      <c r="Z77" s="1169">
        <v>30.786000000000001</v>
      </c>
      <c r="AA77" s="1169">
        <v>0</v>
      </c>
      <c r="AB77" s="1172">
        <v>0</v>
      </c>
      <c r="AC77" s="1173">
        <v>2.3860727086533539E-2</v>
      </c>
      <c r="AD77" s="1172">
        <v>1</v>
      </c>
      <c r="AE77" s="1169">
        <v>7927.7253218884116</v>
      </c>
      <c r="AF77" s="1169">
        <v>22526.341463414636</v>
      </c>
      <c r="AG77" s="1169"/>
    </row>
    <row r="78" spans="1:33" ht="20.25" customHeight="1" x14ac:dyDescent="0.35">
      <c r="A78" s="1168">
        <v>34</v>
      </c>
      <c r="B78" s="1168" t="s">
        <v>1884</v>
      </c>
      <c r="C78" s="1168" t="s">
        <v>1926</v>
      </c>
      <c r="D78" s="1169">
        <v>8360</v>
      </c>
      <c r="E78" s="1169">
        <v>8308</v>
      </c>
      <c r="F78" s="1169">
        <v>52</v>
      </c>
      <c r="G78" s="1170">
        <v>234.36666666666667</v>
      </c>
      <c r="H78" s="1170">
        <v>226.36666666666667</v>
      </c>
      <c r="I78" s="1170">
        <v>97.566666666666663</v>
      </c>
      <c r="J78" s="1170">
        <v>2</v>
      </c>
      <c r="K78" s="1170">
        <v>0</v>
      </c>
      <c r="L78" s="1170">
        <v>0</v>
      </c>
      <c r="M78" s="1170">
        <v>0</v>
      </c>
      <c r="N78" s="1170">
        <v>1</v>
      </c>
      <c r="O78" s="1170">
        <v>1</v>
      </c>
      <c r="P78" s="1170">
        <v>2.0833333333333335</v>
      </c>
      <c r="Q78" s="1170">
        <v>0</v>
      </c>
      <c r="R78" s="1170">
        <v>0</v>
      </c>
      <c r="S78" s="1170">
        <v>0</v>
      </c>
      <c r="T78" s="1170">
        <v>0</v>
      </c>
      <c r="U78" s="1170">
        <v>0</v>
      </c>
      <c r="V78" s="1170">
        <v>1.9166666666666667</v>
      </c>
      <c r="W78" s="1170">
        <v>15.88</v>
      </c>
      <c r="X78" s="1170">
        <v>15.786</v>
      </c>
      <c r="Y78" s="1171">
        <v>0.10100000000000001</v>
      </c>
      <c r="Z78" s="1169">
        <v>1023.546</v>
      </c>
      <c r="AA78" s="1169">
        <v>6.4039999999999999</v>
      </c>
      <c r="AB78" s="1172">
        <v>6.2200956937799043E-3</v>
      </c>
      <c r="AC78" s="1173">
        <v>1.4400409626216077</v>
      </c>
      <c r="AD78" s="1172">
        <v>0.96586545299388427</v>
      </c>
      <c r="AE78" s="1169">
        <v>4367.2848812402217</v>
      </c>
      <c r="AF78" s="1169">
        <v>10490.734540485138</v>
      </c>
      <c r="AG78" s="1169"/>
    </row>
    <row r="79" spans="1:33" ht="20.25" customHeight="1" x14ac:dyDescent="0.35">
      <c r="A79" s="1168">
        <v>35</v>
      </c>
      <c r="B79" s="1168" t="s">
        <v>1885</v>
      </c>
      <c r="C79" s="1168" t="s">
        <v>1920</v>
      </c>
      <c r="D79" s="1169">
        <v>225</v>
      </c>
      <c r="E79" s="1169">
        <v>450</v>
      </c>
      <c r="F79" s="1169">
        <v>0</v>
      </c>
      <c r="G79" s="1170">
        <v>6.7333333333333334</v>
      </c>
      <c r="H79" s="1170">
        <v>6.2333333333333334</v>
      </c>
      <c r="I79" s="1170">
        <v>2.6833333333333331</v>
      </c>
      <c r="J79" s="1170">
        <v>0</v>
      </c>
      <c r="K79" s="1170">
        <v>0.5</v>
      </c>
      <c r="L79" s="1170">
        <v>0</v>
      </c>
      <c r="M79" s="1170">
        <v>0</v>
      </c>
      <c r="N79" s="1170">
        <v>0</v>
      </c>
      <c r="O79" s="1170">
        <v>0</v>
      </c>
      <c r="P79" s="1170">
        <v>0</v>
      </c>
      <c r="Q79" s="1170">
        <v>0</v>
      </c>
      <c r="R79" s="1170">
        <v>0</v>
      </c>
      <c r="S79" s="1170">
        <v>0</v>
      </c>
      <c r="T79" s="1170">
        <v>0</v>
      </c>
      <c r="U79" s="1170">
        <v>0</v>
      </c>
      <c r="V79" s="1170">
        <v>0</v>
      </c>
      <c r="W79" s="1170">
        <v>0.67500000000000004</v>
      </c>
      <c r="X79" s="1170">
        <v>0.67500000000000004</v>
      </c>
      <c r="Y79" s="1171">
        <v>0</v>
      </c>
      <c r="Z79" s="1169">
        <v>38.97</v>
      </c>
      <c r="AA79" s="1169">
        <v>0</v>
      </c>
      <c r="AB79" s="1172">
        <v>0</v>
      </c>
      <c r="AC79" s="1173">
        <v>4.1372247823860731E-2</v>
      </c>
      <c r="AD79" s="1172">
        <v>0.92574257425742579</v>
      </c>
      <c r="AE79" s="1169">
        <v>5787.6237623762372</v>
      </c>
      <c r="AF79" s="1169">
        <v>14522.981366459628</v>
      </c>
      <c r="AG79" s="1169"/>
    </row>
    <row r="80" spans="1:33" ht="20.25" customHeight="1" x14ac:dyDescent="0.35">
      <c r="A80" s="1168">
        <v>35</v>
      </c>
      <c r="B80" s="1168" t="s">
        <v>1885</v>
      </c>
      <c r="C80" s="1168" t="s">
        <v>1364</v>
      </c>
      <c r="D80" s="1169">
        <v>375</v>
      </c>
      <c r="E80" s="1169">
        <v>746</v>
      </c>
      <c r="F80" s="1169">
        <v>4</v>
      </c>
      <c r="G80" s="1170">
        <v>13.8</v>
      </c>
      <c r="H80" s="1170">
        <v>13.133333333333333</v>
      </c>
      <c r="I80" s="1170">
        <v>5.166666666666667</v>
      </c>
      <c r="J80" s="1170">
        <v>0.16666666666666666</v>
      </c>
      <c r="K80" s="1170">
        <v>0.5</v>
      </c>
      <c r="L80" s="1170">
        <v>0</v>
      </c>
      <c r="M80" s="1170">
        <v>0</v>
      </c>
      <c r="N80" s="1170">
        <v>0</v>
      </c>
      <c r="O80" s="1170">
        <v>0</v>
      </c>
      <c r="P80" s="1170">
        <v>0</v>
      </c>
      <c r="Q80" s="1170">
        <v>0</v>
      </c>
      <c r="R80" s="1170">
        <v>0</v>
      </c>
      <c r="S80" s="1170">
        <v>0</v>
      </c>
      <c r="T80" s="1170">
        <v>0</v>
      </c>
      <c r="U80" s="1170">
        <v>0</v>
      </c>
      <c r="V80" s="1170">
        <v>0</v>
      </c>
      <c r="W80" s="1170">
        <v>1.5</v>
      </c>
      <c r="X80" s="1170">
        <v>1.492</v>
      </c>
      <c r="Y80" s="1171">
        <v>8.0000000000000002E-3</v>
      </c>
      <c r="Z80" s="1169">
        <v>80.343999999999994</v>
      </c>
      <c r="AA80" s="1169">
        <v>0.43099999999999999</v>
      </c>
      <c r="AB80" s="1172">
        <v>5.3333333333333332E-3</v>
      </c>
      <c r="AC80" s="1173">
        <v>8.4792626728110609E-2</v>
      </c>
      <c r="AD80" s="1172">
        <v>0.95169082125603865</v>
      </c>
      <c r="AE80" s="1169">
        <v>5822.028985507246</v>
      </c>
      <c r="AF80" s="1169">
        <v>15550.451612903225</v>
      </c>
      <c r="AG80" s="1169"/>
    </row>
    <row r="81" spans="1:33" ht="20.25" customHeight="1" x14ac:dyDescent="0.35">
      <c r="A81" s="1168">
        <v>35</v>
      </c>
      <c r="B81" s="1168" t="s">
        <v>1885</v>
      </c>
      <c r="C81" s="1168" t="s">
        <v>1516</v>
      </c>
      <c r="D81" s="1169">
        <v>137</v>
      </c>
      <c r="E81" s="1169">
        <v>274</v>
      </c>
      <c r="F81" s="1169">
        <v>0</v>
      </c>
      <c r="G81" s="1170">
        <v>9</v>
      </c>
      <c r="H81" s="1170">
        <v>7</v>
      </c>
      <c r="I81" s="1170">
        <v>3.8</v>
      </c>
      <c r="J81" s="1170">
        <v>0.16666666666666666</v>
      </c>
      <c r="K81" s="1170">
        <v>1</v>
      </c>
      <c r="L81" s="1170">
        <v>0</v>
      </c>
      <c r="M81" s="1170">
        <v>0</v>
      </c>
      <c r="N81" s="1170">
        <v>0</v>
      </c>
      <c r="O81" s="1170">
        <v>0.66666666666666663</v>
      </c>
      <c r="P81" s="1170">
        <v>0.16666666666666666</v>
      </c>
      <c r="Q81" s="1170">
        <v>0</v>
      </c>
      <c r="R81" s="1170">
        <v>0</v>
      </c>
      <c r="S81" s="1170">
        <v>0</v>
      </c>
      <c r="T81" s="1170">
        <v>0</v>
      </c>
      <c r="U81" s="1170">
        <v>0</v>
      </c>
      <c r="V81" s="1170">
        <v>0</v>
      </c>
      <c r="W81" s="1170">
        <v>0.49299999999999999</v>
      </c>
      <c r="X81" s="1170">
        <v>0.49299999999999999</v>
      </c>
      <c r="Y81" s="1171">
        <v>0</v>
      </c>
      <c r="Z81" s="1169">
        <v>28.742000000000001</v>
      </c>
      <c r="AA81" s="1169">
        <v>0</v>
      </c>
      <c r="AB81" s="1172">
        <v>0</v>
      </c>
      <c r="AC81" s="1173">
        <v>5.5299539170506916E-2</v>
      </c>
      <c r="AD81" s="1172">
        <v>0.77777777777777779</v>
      </c>
      <c r="AE81" s="1169">
        <v>3193.5555555555557</v>
      </c>
      <c r="AF81" s="1169">
        <v>7563.6842105263158</v>
      </c>
      <c r="AG81" s="1169"/>
    </row>
    <row r="82" spans="1:33" ht="20.25" customHeight="1" x14ac:dyDescent="0.35">
      <c r="A82" s="1168">
        <v>35</v>
      </c>
      <c r="B82" s="1168" t="s">
        <v>1885</v>
      </c>
      <c r="C82" s="1168" t="s">
        <v>1656</v>
      </c>
      <c r="D82" s="1169">
        <v>106</v>
      </c>
      <c r="E82" s="1169">
        <v>99</v>
      </c>
      <c r="F82" s="1169">
        <v>7</v>
      </c>
      <c r="G82" s="1170">
        <v>19.666666666666668</v>
      </c>
      <c r="H82" s="1170">
        <v>16</v>
      </c>
      <c r="I82" s="1170">
        <v>9.2833333333333332</v>
      </c>
      <c r="J82" s="1170">
        <v>0.16666666666666666</v>
      </c>
      <c r="K82" s="1170">
        <v>0.5</v>
      </c>
      <c r="L82" s="1170">
        <v>0</v>
      </c>
      <c r="M82" s="1170">
        <v>0</v>
      </c>
      <c r="N82" s="1170">
        <v>0</v>
      </c>
      <c r="O82" s="1170">
        <v>2.5</v>
      </c>
      <c r="P82" s="1170">
        <v>0.25</v>
      </c>
      <c r="Q82" s="1170">
        <v>0</v>
      </c>
      <c r="R82" s="1170">
        <v>0</v>
      </c>
      <c r="S82" s="1170">
        <v>0</v>
      </c>
      <c r="T82" s="1170">
        <v>0</v>
      </c>
      <c r="U82" s="1170">
        <v>0</v>
      </c>
      <c r="V82" s="1170">
        <v>0.25</v>
      </c>
      <c r="W82" s="1170">
        <v>2.2210000000000001</v>
      </c>
      <c r="X82" s="1170">
        <v>2.0750000000000002</v>
      </c>
      <c r="Y82" s="1171">
        <v>0.14699999999999999</v>
      </c>
      <c r="Z82" s="1169">
        <v>108.9</v>
      </c>
      <c r="AA82" s="1169">
        <v>7.7</v>
      </c>
      <c r="AB82" s="1172">
        <v>6.6037735849056603E-2</v>
      </c>
      <c r="AC82" s="1173">
        <v>0.12083973374295956</v>
      </c>
      <c r="AD82" s="1172">
        <v>0.81355932203389836</v>
      </c>
      <c r="AE82" s="1169">
        <v>5537.2881355932204</v>
      </c>
      <c r="AF82" s="1169">
        <v>11730.700179533214</v>
      </c>
      <c r="AG82" s="1169"/>
    </row>
    <row r="83" spans="1:33" ht="20.25" customHeight="1" x14ac:dyDescent="0.35">
      <c r="A83" s="1168">
        <v>35</v>
      </c>
      <c r="B83" s="1168" t="s">
        <v>1885</v>
      </c>
      <c r="C83" s="1168" t="s">
        <v>1927</v>
      </c>
      <c r="D83" s="1169">
        <v>848</v>
      </c>
      <c r="E83" s="1169">
        <v>1688</v>
      </c>
      <c r="F83" s="1169">
        <v>8</v>
      </c>
      <c r="G83" s="1170">
        <v>29.516666666666666</v>
      </c>
      <c r="H83" s="1170">
        <v>26.766666666666666</v>
      </c>
      <c r="I83" s="1170">
        <v>12.116666666666667</v>
      </c>
      <c r="J83" s="1170">
        <v>0.25</v>
      </c>
      <c r="K83" s="1170">
        <v>2</v>
      </c>
      <c r="L83" s="1170">
        <v>0</v>
      </c>
      <c r="M83" s="1170">
        <v>0</v>
      </c>
      <c r="N83" s="1170">
        <v>0</v>
      </c>
      <c r="O83" s="1170">
        <v>0.25</v>
      </c>
      <c r="P83" s="1170">
        <v>0</v>
      </c>
      <c r="Q83" s="1170">
        <v>0</v>
      </c>
      <c r="R83" s="1170">
        <v>0</v>
      </c>
      <c r="S83" s="1170">
        <v>0</v>
      </c>
      <c r="T83" s="1170">
        <v>0</v>
      </c>
      <c r="U83" s="1170">
        <v>0</v>
      </c>
      <c r="V83" s="1170">
        <v>0.25</v>
      </c>
      <c r="W83" s="1170">
        <v>3.3919999999999999</v>
      </c>
      <c r="X83" s="1170">
        <v>3.3759999999999999</v>
      </c>
      <c r="Y83" s="1171">
        <v>1.6E-2</v>
      </c>
      <c r="Z83" s="1169">
        <v>205.429</v>
      </c>
      <c r="AA83" s="1169">
        <v>0.97299999999999998</v>
      </c>
      <c r="AB83" s="1172">
        <v>4.7169811320754715E-3</v>
      </c>
      <c r="AC83" s="1173">
        <v>0.18136200716845877</v>
      </c>
      <c r="AD83" s="1172">
        <v>0.90683229813664601</v>
      </c>
      <c r="AE83" s="1169">
        <v>6959.762845849802</v>
      </c>
      <c r="AF83" s="1169">
        <v>16954.250343878954</v>
      </c>
      <c r="AG83" s="1169"/>
    </row>
    <row r="84" spans="1:33" ht="20.25" customHeight="1" x14ac:dyDescent="0.35">
      <c r="A84" s="1168">
        <v>35</v>
      </c>
      <c r="B84" s="1168" t="s">
        <v>1885</v>
      </c>
      <c r="C84" s="1168" t="s">
        <v>1941</v>
      </c>
      <c r="D84" s="1169">
        <v>1368</v>
      </c>
      <c r="E84" s="1169">
        <v>1351</v>
      </c>
      <c r="F84" s="1169">
        <v>17</v>
      </c>
      <c r="G84" s="1170">
        <v>48.466666666666669</v>
      </c>
      <c r="H84" s="1170">
        <v>43.216666666666669</v>
      </c>
      <c r="I84" s="1170">
        <v>21.7</v>
      </c>
      <c r="J84" s="1170">
        <v>0.33333333333333331</v>
      </c>
      <c r="K84" s="1170">
        <v>2</v>
      </c>
      <c r="L84" s="1170">
        <v>0</v>
      </c>
      <c r="M84" s="1170">
        <v>0</v>
      </c>
      <c r="N84" s="1170">
        <v>1.5</v>
      </c>
      <c r="O84" s="1170">
        <v>0.5</v>
      </c>
      <c r="P84" s="1170">
        <v>0.16666666666666666</v>
      </c>
      <c r="Q84" s="1170">
        <v>0</v>
      </c>
      <c r="R84" s="1170">
        <v>0</v>
      </c>
      <c r="S84" s="1170">
        <v>0</v>
      </c>
      <c r="T84" s="1170">
        <v>0</v>
      </c>
      <c r="U84" s="1170">
        <v>0</v>
      </c>
      <c r="V84" s="1170">
        <v>0.75</v>
      </c>
      <c r="W84" s="1170">
        <v>4.3769999999999998</v>
      </c>
      <c r="X84" s="1170">
        <v>4.3230000000000004</v>
      </c>
      <c r="Y84" s="1171">
        <v>5.3999999999999999E-2</v>
      </c>
      <c r="Z84" s="1169">
        <v>289.11399999999998</v>
      </c>
      <c r="AA84" s="1169">
        <v>3.6379999999999999</v>
      </c>
      <c r="AB84" s="1172">
        <v>1.2426900584795321E-2</v>
      </c>
      <c r="AC84" s="1173">
        <v>0.29779825908858171</v>
      </c>
      <c r="AD84" s="1172">
        <v>0.89167812929848689</v>
      </c>
      <c r="AE84" s="1169">
        <v>5965.2132049518568</v>
      </c>
      <c r="AF84" s="1169">
        <v>13323.225806451614</v>
      </c>
      <c r="AG84" s="1169"/>
    </row>
    <row r="85" spans="1:33" ht="20.25" customHeight="1" x14ac:dyDescent="0.35">
      <c r="A85" s="1168">
        <v>35</v>
      </c>
      <c r="B85" s="1168" t="s">
        <v>1885</v>
      </c>
      <c r="C85" s="1168" t="s">
        <v>1929</v>
      </c>
      <c r="D85" s="1169">
        <v>785</v>
      </c>
      <c r="E85" s="1169">
        <v>1553</v>
      </c>
      <c r="F85" s="1169">
        <v>17</v>
      </c>
      <c r="G85" s="1170">
        <v>31.916666666666668</v>
      </c>
      <c r="H85" s="1170">
        <v>28.083333333333332</v>
      </c>
      <c r="I85" s="1170">
        <v>12.983333333333333</v>
      </c>
      <c r="J85" s="1170">
        <v>0.66666666666666663</v>
      </c>
      <c r="K85" s="1170">
        <v>1</v>
      </c>
      <c r="L85" s="1170">
        <v>0.16666666666666666</v>
      </c>
      <c r="M85" s="1170">
        <v>0</v>
      </c>
      <c r="N85" s="1170">
        <v>0.5</v>
      </c>
      <c r="O85" s="1170">
        <v>0</v>
      </c>
      <c r="P85" s="1170">
        <v>1</v>
      </c>
      <c r="Q85" s="1170">
        <v>0</v>
      </c>
      <c r="R85" s="1170">
        <v>0</v>
      </c>
      <c r="S85" s="1170">
        <v>0</v>
      </c>
      <c r="T85" s="1170">
        <v>0</v>
      </c>
      <c r="U85" s="1170">
        <v>0</v>
      </c>
      <c r="V85" s="1170">
        <v>0.5</v>
      </c>
      <c r="W85" s="1170">
        <v>4.0810000000000004</v>
      </c>
      <c r="X85" s="1170">
        <v>4.0380000000000003</v>
      </c>
      <c r="Y85" s="1171">
        <v>4.4999999999999998E-2</v>
      </c>
      <c r="Z85" s="1169">
        <v>195.989</v>
      </c>
      <c r="AA85" s="1169">
        <v>2.145</v>
      </c>
      <c r="AB85" s="1172">
        <v>1.0828025477707006E-2</v>
      </c>
      <c r="AC85" s="1173">
        <v>0.19610855094726062</v>
      </c>
      <c r="AD85" s="1172">
        <v>0.8798955613577023</v>
      </c>
      <c r="AE85" s="1169">
        <v>6140.6475195822459</v>
      </c>
      <c r="AF85" s="1169">
        <v>15095.430038510911</v>
      </c>
      <c r="AG85" s="1169"/>
    </row>
    <row r="86" spans="1:33" ht="20.25" customHeight="1" x14ac:dyDescent="0.35">
      <c r="A86" s="1168">
        <v>38</v>
      </c>
      <c r="B86" s="1168" t="s">
        <v>1889</v>
      </c>
      <c r="C86" s="1168" t="s">
        <v>2091</v>
      </c>
      <c r="D86" s="1169">
        <v>80</v>
      </c>
      <c r="E86" s="1169">
        <v>80</v>
      </c>
      <c r="F86" s="1169">
        <v>0</v>
      </c>
      <c r="G86" s="1170">
        <v>8.1666666666666661</v>
      </c>
      <c r="H86" s="1170">
        <v>8</v>
      </c>
      <c r="I86" s="1170">
        <v>8.1666666666666661</v>
      </c>
      <c r="J86" s="1170">
        <v>0</v>
      </c>
      <c r="K86" s="1170">
        <v>0</v>
      </c>
      <c r="L86" s="1170">
        <v>0</v>
      </c>
      <c r="M86" s="1170">
        <v>0</v>
      </c>
      <c r="N86" s="1170">
        <v>0</v>
      </c>
      <c r="O86" s="1170">
        <v>0</v>
      </c>
      <c r="P86" s="1170">
        <v>0.16666666666666666</v>
      </c>
      <c r="Q86" s="1170">
        <v>0</v>
      </c>
      <c r="R86" s="1170">
        <v>0</v>
      </c>
      <c r="S86" s="1170">
        <v>0</v>
      </c>
      <c r="T86" s="1170">
        <v>0</v>
      </c>
      <c r="U86" s="1170">
        <v>0</v>
      </c>
      <c r="V86" s="1170">
        <v>0</v>
      </c>
      <c r="W86" s="1170">
        <v>0.64</v>
      </c>
      <c r="X86" s="1170">
        <v>0.64</v>
      </c>
      <c r="Y86" s="1171">
        <v>0</v>
      </c>
      <c r="Z86" s="1169">
        <v>63.2</v>
      </c>
      <c r="AA86" s="1169">
        <v>0</v>
      </c>
      <c r="AB86" s="1172">
        <v>0</v>
      </c>
      <c r="AC86" s="1173">
        <v>5.0179211469534045E-2</v>
      </c>
      <c r="AD86" s="1172">
        <v>0.97959183673469385</v>
      </c>
      <c r="AE86" s="1169">
        <v>7738.7755102040819</v>
      </c>
      <c r="AF86" s="1169">
        <v>7738.7755102040819</v>
      </c>
      <c r="AG86" s="1169"/>
    </row>
    <row r="87" spans="1:33" ht="20.25" customHeight="1" x14ac:dyDescent="0.35">
      <c r="A87" s="1168">
        <v>38</v>
      </c>
      <c r="B87" s="1168" t="s">
        <v>1889</v>
      </c>
      <c r="C87" s="1168" t="s">
        <v>2059</v>
      </c>
      <c r="D87" s="1169">
        <v>80</v>
      </c>
      <c r="E87" s="1169">
        <v>80</v>
      </c>
      <c r="F87" s="1169">
        <v>0</v>
      </c>
      <c r="G87" s="1170">
        <v>8.5833333333333339</v>
      </c>
      <c r="H87" s="1170">
        <v>7.916666666666667</v>
      </c>
      <c r="I87" s="1170">
        <v>8.5833333333333339</v>
      </c>
      <c r="J87" s="1170">
        <v>0</v>
      </c>
      <c r="K87" s="1170">
        <v>0.66666666666666663</v>
      </c>
      <c r="L87" s="1170">
        <v>0</v>
      </c>
      <c r="M87" s="1170">
        <v>0</v>
      </c>
      <c r="N87" s="1170">
        <v>0</v>
      </c>
      <c r="O87" s="1170">
        <v>0</v>
      </c>
      <c r="P87" s="1170">
        <v>0</v>
      </c>
      <c r="Q87" s="1170">
        <v>0</v>
      </c>
      <c r="R87" s="1170">
        <v>0</v>
      </c>
      <c r="S87" s="1170">
        <v>0</v>
      </c>
      <c r="T87" s="1170">
        <v>0</v>
      </c>
      <c r="U87" s="1170">
        <v>0</v>
      </c>
      <c r="V87" s="1170">
        <v>0</v>
      </c>
      <c r="W87" s="1170">
        <v>0.58399999999999996</v>
      </c>
      <c r="X87" s="1170">
        <v>0.58399999999999996</v>
      </c>
      <c r="Y87" s="1171">
        <v>0</v>
      </c>
      <c r="Z87" s="1169">
        <v>49.76</v>
      </c>
      <c r="AA87" s="1169">
        <v>0</v>
      </c>
      <c r="AB87" s="1172">
        <v>0</v>
      </c>
      <c r="AC87" s="1173">
        <v>5.2739375320020487E-2</v>
      </c>
      <c r="AD87" s="1172">
        <v>0.92233009708737868</v>
      </c>
      <c r="AE87" s="1169">
        <v>5797.2815533980583</v>
      </c>
      <c r="AF87" s="1169">
        <v>5797.2815533980583</v>
      </c>
      <c r="AG87" s="1169"/>
    </row>
    <row r="88" spans="1:33" ht="20.25" customHeight="1" x14ac:dyDescent="0.35">
      <c r="A88" s="1168">
        <v>38</v>
      </c>
      <c r="B88" s="1168" t="s">
        <v>1889</v>
      </c>
      <c r="C88" s="1168" t="s">
        <v>2030</v>
      </c>
      <c r="D88" s="1169">
        <v>16</v>
      </c>
      <c r="E88" s="1169">
        <v>16</v>
      </c>
      <c r="F88" s="1169">
        <v>0</v>
      </c>
      <c r="G88" s="1170">
        <v>2.1666666666666665</v>
      </c>
      <c r="H88" s="1170">
        <v>2.1666666666666665</v>
      </c>
      <c r="I88" s="1170">
        <v>2.1666666666666665</v>
      </c>
      <c r="J88" s="1170">
        <v>0</v>
      </c>
      <c r="K88" s="1170">
        <v>0</v>
      </c>
      <c r="L88" s="1170">
        <v>0</v>
      </c>
      <c r="M88" s="1170">
        <v>0</v>
      </c>
      <c r="N88" s="1170">
        <v>0</v>
      </c>
      <c r="O88" s="1170">
        <v>0</v>
      </c>
      <c r="P88" s="1170">
        <v>0</v>
      </c>
      <c r="Q88" s="1170">
        <v>0</v>
      </c>
      <c r="R88" s="1170">
        <v>0</v>
      </c>
      <c r="S88" s="1170">
        <v>0</v>
      </c>
      <c r="T88" s="1170">
        <v>0</v>
      </c>
      <c r="U88" s="1170">
        <v>0</v>
      </c>
      <c r="V88" s="1170">
        <v>0</v>
      </c>
      <c r="W88" s="1170">
        <v>0.312</v>
      </c>
      <c r="X88" s="1170">
        <v>0.312</v>
      </c>
      <c r="Y88" s="1171">
        <v>0</v>
      </c>
      <c r="Z88" s="1169">
        <v>21.44</v>
      </c>
      <c r="AA88" s="1169">
        <v>0</v>
      </c>
      <c r="AB88" s="1172">
        <v>0</v>
      </c>
      <c r="AC88" s="1173">
        <v>1.331285202252944E-2</v>
      </c>
      <c r="AD88" s="1172">
        <v>1</v>
      </c>
      <c r="AE88" s="1169">
        <v>9895.3846153846152</v>
      </c>
      <c r="AF88" s="1169">
        <v>9895.3846153846152</v>
      </c>
      <c r="AG88" s="1169"/>
    </row>
    <row r="89" spans="1:33" ht="20.25" customHeight="1" x14ac:dyDescent="0.35">
      <c r="A89" s="1168">
        <v>51</v>
      </c>
      <c r="B89" s="1168" t="s">
        <v>2155</v>
      </c>
      <c r="C89" s="1168" t="s">
        <v>1472</v>
      </c>
      <c r="D89" s="1169">
        <v>0</v>
      </c>
      <c r="E89" s="1169">
        <v>0</v>
      </c>
      <c r="F89" s="1169">
        <v>0</v>
      </c>
      <c r="G89" s="1170">
        <v>152.5</v>
      </c>
      <c r="H89" s="1170">
        <v>152.5</v>
      </c>
      <c r="I89" s="1170">
        <v>152.5</v>
      </c>
      <c r="J89" s="1170">
        <v>0</v>
      </c>
      <c r="K89" s="1170">
        <v>0</v>
      </c>
      <c r="L89" s="1170">
        <v>0</v>
      </c>
      <c r="M89" s="1170">
        <v>0</v>
      </c>
      <c r="N89" s="1170">
        <v>0</v>
      </c>
      <c r="O89" s="1170">
        <v>0</v>
      </c>
      <c r="P89" s="1170">
        <v>0</v>
      </c>
      <c r="Q89" s="1170">
        <v>0</v>
      </c>
      <c r="R89" s="1170">
        <v>0</v>
      </c>
      <c r="S89" s="1170">
        <v>0</v>
      </c>
      <c r="T89" s="1170">
        <v>0</v>
      </c>
      <c r="U89" s="1170">
        <v>0</v>
      </c>
      <c r="V89" s="1170">
        <v>0</v>
      </c>
      <c r="W89" s="1170">
        <v>0</v>
      </c>
      <c r="X89" s="1170">
        <v>0</v>
      </c>
      <c r="Y89" s="1171">
        <v>0</v>
      </c>
      <c r="Z89" s="1169">
        <v>0</v>
      </c>
      <c r="AA89" s="1169">
        <v>0</v>
      </c>
      <c r="AB89" s="1172">
        <v>0</v>
      </c>
      <c r="AC89" s="1173">
        <v>0.93701996927803377</v>
      </c>
      <c r="AD89" s="1172">
        <v>1</v>
      </c>
      <c r="AE89" s="1169">
        <v>0</v>
      </c>
      <c r="AF89" s="1169">
        <v>0</v>
      </c>
      <c r="AG89" s="1169"/>
    </row>
    <row r="90" spans="1:33" ht="20.25" customHeight="1" x14ac:dyDescent="0.35">
      <c r="A90" s="1168">
        <v>51</v>
      </c>
      <c r="B90" s="1168" t="s">
        <v>2155</v>
      </c>
      <c r="C90" s="1168" t="s">
        <v>1489</v>
      </c>
      <c r="D90" s="1169">
        <v>0</v>
      </c>
      <c r="E90" s="1169">
        <v>0</v>
      </c>
      <c r="F90" s="1169">
        <v>0</v>
      </c>
      <c r="G90" s="1170">
        <v>6</v>
      </c>
      <c r="H90" s="1170">
        <v>6</v>
      </c>
      <c r="I90" s="1170">
        <v>6</v>
      </c>
      <c r="J90" s="1170">
        <v>0</v>
      </c>
      <c r="K90" s="1170">
        <v>0</v>
      </c>
      <c r="L90" s="1170">
        <v>0</v>
      </c>
      <c r="M90" s="1170">
        <v>0</v>
      </c>
      <c r="N90" s="1170">
        <v>0</v>
      </c>
      <c r="O90" s="1170">
        <v>0</v>
      </c>
      <c r="P90" s="1170">
        <v>0</v>
      </c>
      <c r="Q90" s="1170">
        <v>0</v>
      </c>
      <c r="R90" s="1170">
        <v>0</v>
      </c>
      <c r="S90" s="1170">
        <v>0</v>
      </c>
      <c r="T90" s="1170">
        <v>0</v>
      </c>
      <c r="U90" s="1170">
        <v>0</v>
      </c>
      <c r="V90" s="1170">
        <v>0</v>
      </c>
      <c r="W90" s="1170">
        <v>0</v>
      </c>
      <c r="X90" s="1170">
        <v>0</v>
      </c>
      <c r="Y90" s="1171">
        <v>0</v>
      </c>
      <c r="Z90" s="1169">
        <v>0</v>
      </c>
      <c r="AA90" s="1169">
        <v>0</v>
      </c>
      <c r="AB90" s="1172">
        <v>0</v>
      </c>
      <c r="AC90" s="1173">
        <v>3.6866359447004608E-2</v>
      </c>
      <c r="AD90" s="1172">
        <v>1</v>
      </c>
      <c r="AE90" s="1169">
        <v>0</v>
      </c>
      <c r="AF90" s="1169">
        <v>0</v>
      </c>
      <c r="AG90" s="1169"/>
    </row>
    <row r="91" spans="1:33" ht="20.25" customHeight="1" x14ac:dyDescent="0.35">
      <c r="A91" s="1168">
        <v>52</v>
      </c>
      <c r="B91" s="1168" t="s">
        <v>2156</v>
      </c>
      <c r="C91" s="1168" t="s">
        <v>2052</v>
      </c>
      <c r="D91" s="1169">
        <v>0</v>
      </c>
      <c r="E91" s="1169">
        <v>0</v>
      </c>
      <c r="F91" s="1169">
        <v>0</v>
      </c>
      <c r="G91" s="1170">
        <v>20.416666666666668</v>
      </c>
      <c r="H91" s="1170">
        <v>20.416666666666668</v>
      </c>
      <c r="I91" s="1170">
        <v>20.416666666666668</v>
      </c>
      <c r="J91" s="1170">
        <v>0</v>
      </c>
      <c r="K91" s="1170">
        <v>0</v>
      </c>
      <c r="L91" s="1170">
        <v>0</v>
      </c>
      <c r="M91" s="1170">
        <v>0</v>
      </c>
      <c r="N91" s="1170">
        <v>0</v>
      </c>
      <c r="O91" s="1170">
        <v>0</v>
      </c>
      <c r="P91" s="1170">
        <v>0</v>
      </c>
      <c r="Q91" s="1170">
        <v>0</v>
      </c>
      <c r="R91" s="1170">
        <v>0</v>
      </c>
      <c r="S91" s="1170">
        <v>0</v>
      </c>
      <c r="T91" s="1170">
        <v>0</v>
      </c>
      <c r="U91" s="1170">
        <v>0</v>
      </c>
      <c r="V91" s="1170">
        <v>0</v>
      </c>
      <c r="W91" s="1170">
        <v>0</v>
      </c>
      <c r="X91" s="1170">
        <v>0</v>
      </c>
      <c r="Y91" s="1171">
        <v>0</v>
      </c>
      <c r="Z91" s="1169">
        <v>0</v>
      </c>
      <c r="AA91" s="1169">
        <v>0</v>
      </c>
      <c r="AB91" s="1172">
        <v>0</v>
      </c>
      <c r="AC91" s="1173">
        <v>0.12544802867383514</v>
      </c>
      <c r="AD91" s="1172">
        <v>1</v>
      </c>
      <c r="AE91" s="1169">
        <v>0</v>
      </c>
      <c r="AF91" s="1169">
        <v>0</v>
      </c>
      <c r="AG91" s="1169"/>
    </row>
    <row r="92" spans="1:33" ht="20.25" customHeight="1" x14ac:dyDescent="0.35">
      <c r="A92" s="1168">
        <v>997</v>
      </c>
      <c r="B92" s="1168" t="s">
        <v>2157</v>
      </c>
      <c r="C92" s="1168" t="s">
        <v>1519</v>
      </c>
      <c r="D92" s="1169">
        <v>0</v>
      </c>
      <c r="E92" s="1169">
        <v>0</v>
      </c>
      <c r="F92" s="1169">
        <v>0</v>
      </c>
      <c r="G92" s="1170">
        <v>3.9166666666666665</v>
      </c>
      <c r="H92" s="1170">
        <v>3.0833333333333335</v>
      </c>
      <c r="I92" s="1170">
        <v>3.9166666666666665</v>
      </c>
      <c r="J92" s="1170">
        <v>0</v>
      </c>
      <c r="K92" s="1170">
        <v>0</v>
      </c>
      <c r="L92" s="1170">
        <v>0</v>
      </c>
      <c r="M92" s="1170">
        <v>0</v>
      </c>
      <c r="N92" s="1170">
        <v>0</v>
      </c>
      <c r="O92" s="1170">
        <v>0</v>
      </c>
      <c r="P92" s="1170">
        <v>0</v>
      </c>
      <c r="Q92" s="1170">
        <v>0</v>
      </c>
      <c r="R92" s="1170">
        <v>0</v>
      </c>
      <c r="S92" s="1170">
        <v>0</v>
      </c>
      <c r="T92" s="1170">
        <v>0</v>
      </c>
      <c r="U92" s="1170">
        <v>0</v>
      </c>
      <c r="V92" s="1170">
        <v>0.83333333333333337</v>
      </c>
      <c r="W92" s="1170">
        <v>0</v>
      </c>
      <c r="X92" s="1170">
        <v>0</v>
      </c>
      <c r="Y92" s="1171">
        <v>0</v>
      </c>
      <c r="Z92" s="1169">
        <v>0</v>
      </c>
      <c r="AA92" s="1169">
        <v>0</v>
      </c>
      <c r="AB92" s="1172">
        <v>0</v>
      </c>
      <c r="AC92" s="1173">
        <v>2.4065540194572452E-2</v>
      </c>
      <c r="AD92" s="1172">
        <v>0.78723404255319152</v>
      </c>
      <c r="AE92" s="1169">
        <v>0</v>
      </c>
      <c r="AF92" s="1169">
        <v>0</v>
      </c>
      <c r="AG92" s="1169"/>
    </row>
    <row r="93" spans="1:33" ht="20.25" customHeight="1" x14ac:dyDescent="0.35">
      <c r="A93" s="1168">
        <v>997</v>
      </c>
      <c r="B93" s="1168" t="s">
        <v>2157</v>
      </c>
      <c r="C93" s="1168" t="s">
        <v>1521</v>
      </c>
      <c r="D93" s="1169">
        <v>40</v>
      </c>
      <c r="E93" s="1169">
        <v>40</v>
      </c>
      <c r="F93" s="1169">
        <v>0</v>
      </c>
      <c r="G93" s="1170">
        <v>3.1666666666666665</v>
      </c>
      <c r="H93" s="1170">
        <v>2.6666666666666665</v>
      </c>
      <c r="I93" s="1170">
        <v>3.1666666666666665</v>
      </c>
      <c r="J93" s="1170">
        <v>0</v>
      </c>
      <c r="K93" s="1170">
        <v>0</v>
      </c>
      <c r="L93" s="1170">
        <v>0</v>
      </c>
      <c r="M93" s="1170">
        <v>0</v>
      </c>
      <c r="N93" s="1170">
        <v>0</v>
      </c>
      <c r="O93" s="1170">
        <v>0</v>
      </c>
      <c r="P93" s="1170">
        <v>0</v>
      </c>
      <c r="Q93" s="1170">
        <v>0</v>
      </c>
      <c r="R93" s="1170">
        <v>0</v>
      </c>
      <c r="S93" s="1170">
        <v>0</v>
      </c>
      <c r="T93" s="1170">
        <v>0</v>
      </c>
      <c r="U93" s="1170">
        <v>0</v>
      </c>
      <c r="V93" s="1170">
        <v>0.5</v>
      </c>
      <c r="W93" s="1170">
        <v>0</v>
      </c>
      <c r="X93" s="1170">
        <v>0</v>
      </c>
      <c r="Y93" s="1171">
        <v>0</v>
      </c>
      <c r="Z93" s="1169">
        <v>0</v>
      </c>
      <c r="AA93" s="1169">
        <v>0</v>
      </c>
      <c r="AB93" s="1172">
        <v>0</v>
      </c>
      <c r="AC93" s="1173">
        <v>1.9457245263696875E-2</v>
      </c>
      <c r="AD93" s="1172">
        <v>0.84210526315789469</v>
      </c>
      <c r="AE93" s="1169">
        <v>0</v>
      </c>
      <c r="AF93" s="1169">
        <v>0</v>
      </c>
      <c r="AG93" s="1169"/>
    </row>
    <row r="94" spans="1:33" ht="20.25" customHeight="1" x14ac:dyDescent="0.35">
      <c r="A94" s="1168">
        <v>997</v>
      </c>
      <c r="B94" s="1168" t="s">
        <v>2157</v>
      </c>
      <c r="C94" s="1168" t="s">
        <v>2070</v>
      </c>
      <c r="D94" s="1169">
        <v>0</v>
      </c>
      <c r="E94" s="1169">
        <v>0</v>
      </c>
      <c r="F94" s="1169">
        <v>0</v>
      </c>
      <c r="G94" s="1170">
        <v>1.3333333333333333</v>
      </c>
      <c r="H94" s="1170">
        <v>1.3333333333333333</v>
      </c>
      <c r="I94" s="1170">
        <v>1.3333333333333333</v>
      </c>
      <c r="J94" s="1170">
        <v>0</v>
      </c>
      <c r="K94" s="1170">
        <v>0</v>
      </c>
      <c r="L94" s="1170">
        <v>0</v>
      </c>
      <c r="M94" s="1170">
        <v>0</v>
      </c>
      <c r="N94" s="1170">
        <v>0</v>
      </c>
      <c r="O94" s="1170">
        <v>0</v>
      </c>
      <c r="P94" s="1170">
        <v>0</v>
      </c>
      <c r="Q94" s="1170">
        <v>0</v>
      </c>
      <c r="R94" s="1170">
        <v>0</v>
      </c>
      <c r="S94" s="1170">
        <v>0</v>
      </c>
      <c r="T94" s="1170">
        <v>0</v>
      </c>
      <c r="U94" s="1170">
        <v>0</v>
      </c>
      <c r="V94" s="1170">
        <v>0</v>
      </c>
      <c r="W94" s="1170">
        <v>0</v>
      </c>
      <c r="X94" s="1170">
        <v>0</v>
      </c>
      <c r="Y94" s="1171">
        <v>0</v>
      </c>
      <c r="Z94" s="1169">
        <v>0</v>
      </c>
      <c r="AA94" s="1169">
        <v>0</v>
      </c>
      <c r="AB94" s="1172">
        <v>0</v>
      </c>
      <c r="AC94" s="1173">
        <v>8.1925243215565796E-3</v>
      </c>
      <c r="AD94" s="1172">
        <v>1</v>
      </c>
      <c r="AE94" s="1169">
        <v>0</v>
      </c>
      <c r="AF94" s="1169">
        <v>0</v>
      </c>
      <c r="AG94" s="1169"/>
    </row>
    <row r="95" spans="1:33" ht="20.25" customHeight="1" x14ac:dyDescent="0.35">
      <c r="A95" s="1168">
        <v>997</v>
      </c>
      <c r="B95" s="1168" t="s">
        <v>2157</v>
      </c>
      <c r="C95" s="1168" t="s">
        <v>1500</v>
      </c>
      <c r="D95" s="1169">
        <v>68</v>
      </c>
      <c r="E95" s="1169">
        <v>68</v>
      </c>
      <c r="F95" s="1169">
        <v>0</v>
      </c>
      <c r="G95" s="1170">
        <v>4.666666666666667</v>
      </c>
      <c r="H95" s="1170">
        <v>4.166666666666667</v>
      </c>
      <c r="I95" s="1170">
        <v>4.666666666666667</v>
      </c>
      <c r="J95" s="1170">
        <v>0</v>
      </c>
      <c r="K95" s="1170">
        <v>0</v>
      </c>
      <c r="L95" s="1170">
        <v>0</v>
      </c>
      <c r="M95" s="1170">
        <v>0</v>
      </c>
      <c r="N95" s="1170">
        <v>0</v>
      </c>
      <c r="O95" s="1170">
        <v>0</v>
      </c>
      <c r="P95" s="1170">
        <v>0</v>
      </c>
      <c r="Q95" s="1170">
        <v>0</v>
      </c>
      <c r="R95" s="1170">
        <v>0</v>
      </c>
      <c r="S95" s="1170">
        <v>0</v>
      </c>
      <c r="T95" s="1170">
        <v>0</v>
      </c>
      <c r="U95" s="1170">
        <v>0</v>
      </c>
      <c r="V95" s="1170">
        <v>0.5</v>
      </c>
      <c r="W95" s="1170">
        <v>0</v>
      </c>
      <c r="X95" s="1170">
        <v>0</v>
      </c>
      <c r="Y95" s="1171">
        <v>0</v>
      </c>
      <c r="Z95" s="1169">
        <v>22.44</v>
      </c>
      <c r="AA95" s="1169">
        <v>0</v>
      </c>
      <c r="AB95" s="1172">
        <v>0</v>
      </c>
      <c r="AC95" s="1173">
        <v>2.8673835125448032E-2</v>
      </c>
      <c r="AD95" s="1172">
        <v>0.8928571428571429</v>
      </c>
      <c r="AE95" s="1169">
        <v>4808.5714285714284</v>
      </c>
      <c r="AF95" s="1169">
        <v>4808.5714285714284</v>
      </c>
      <c r="AG95" s="1169"/>
    </row>
    <row r="96" spans="1:33" ht="20.25" customHeight="1" x14ac:dyDescent="0.35">
      <c r="A96" s="1168">
        <v>997</v>
      </c>
      <c r="B96" s="1168" t="s">
        <v>2157</v>
      </c>
      <c r="C96" s="1168" t="s">
        <v>1495</v>
      </c>
      <c r="D96" s="1169">
        <v>60</v>
      </c>
      <c r="E96" s="1169">
        <v>60</v>
      </c>
      <c r="F96" s="1169">
        <v>0</v>
      </c>
      <c r="G96" s="1170">
        <v>13.5</v>
      </c>
      <c r="H96" s="1170">
        <v>13.5</v>
      </c>
      <c r="I96" s="1170">
        <v>13.5</v>
      </c>
      <c r="J96" s="1170">
        <v>0</v>
      </c>
      <c r="K96" s="1170">
        <v>0</v>
      </c>
      <c r="L96" s="1170">
        <v>0</v>
      </c>
      <c r="M96" s="1170">
        <v>0</v>
      </c>
      <c r="N96" s="1170">
        <v>0</v>
      </c>
      <c r="O96" s="1170">
        <v>0</v>
      </c>
      <c r="P96" s="1170">
        <v>0</v>
      </c>
      <c r="Q96" s="1170">
        <v>0</v>
      </c>
      <c r="R96" s="1170">
        <v>0</v>
      </c>
      <c r="S96" s="1170">
        <v>0</v>
      </c>
      <c r="T96" s="1170">
        <v>0</v>
      </c>
      <c r="U96" s="1170">
        <v>0</v>
      </c>
      <c r="V96" s="1170">
        <v>0</v>
      </c>
      <c r="W96" s="1170">
        <v>0</v>
      </c>
      <c r="X96" s="1170">
        <v>0</v>
      </c>
      <c r="Y96" s="1171">
        <v>0</v>
      </c>
      <c r="Z96" s="1169">
        <v>31.8</v>
      </c>
      <c r="AA96" s="1169">
        <v>0</v>
      </c>
      <c r="AB96" s="1172">
        <v>0</v>
      </c>
      <c r="AC96" s="1173">
        <v>8.294930875576037E-2</v>
      </c>
      <c r="AD96" s="1172">
        <v>1</v>
      </c>
      <c r="AE96" s="1169">
        <v>2355.5555555555557</v>
      </c>
      <c r="AF96" s="1169">
        <v>2355.5555555555557</v>
      </c>
      <c r="AG96" s="1169"/>
    </row>
    <row r="97" spans="1:33" s="1192" customFormat="1" ht="20.25" customHeight="1" x14ac:dyDescent="0.35">
      <c r="A97" s="1193">
        <v>997</v>
      </c>
      <c r="B97" s="1193" t="s">
        <v>2157</v>
      </c>
      <c r="C97" s="1193" t="s">
        <v>1820</v>
      </c>
      <c r="D97" s="1194">
        <v>1980</v>
      </c>
      <c r="E97" s="1194">
        <v>1980</v>
      </c>
      <c r="F97" s="1194">
        <v>0</v>
      </c>
      <c r="G97" s="1195">
        <v>18.333333333333332</v>
      </c>
      <c r="H97" s="1195">
        <v>18.333333333333332</v>
      </c>
      <c r="I97" s="1195">
        <v>43.666666666666664</v>
      </c>
      <c r="J97" s="1195">
        <v>0</v>
      </c>
      <c r="K97" s="1195">
        <v>0</v>
      </c>
      <c r="L97" s="1195">
        <v>0</v>
      </c>
      <c r="M97" s="1195">
        <v>0</v>
      </c>
      <c r="N97" s="1195">
        <v>0</v>
      </c>
      <c r="O97" s="1195">
        <v>0</v>
      </c>
      <c r="P97" s="1195">
        <v>0</v>
      </c>
      <c r="Q97" s="1195">
        <v>0</v>
      </c>
      <c r="R97" s="1195">
        <v>0</v>
      </c>
      <c r="S97" s="1195">
        <v>0</v>
      </c>
      <c r="T97" s="1195">
        <v>0</v>
      </c>
      <c r="U97" s="1195">
        <v>0</v>
      </c>
      <c r="V97" s="1195">
        <v>0</v>
      </c>
      <c r="W97" s="1195">
        <v>0</v>
      </c>
      <c r="X97" s="1195">
        <v>0</v>
      </c>
      <c r="Y97" s="1196">
        <v>0</v>
      </c>
      <c r="Z97" s="1194">
        <v>91.08</v>
      </c>
      <c r="AA97" s="1194">
        <v>0</v>
      </c>
      <c r="AB97" s="1197">
        <v>0</v>
      </c>
      <c r="AC97" s="1198">
        <v>0.11264720942140297</v>
      </c>
      <c r="AD97" s="1197">
        <v>1</v>
      </c>
      <c r="AE97" s="1194">
        <v>4968</v>
      </c>
      <c r="AF97" s="1194">
        <v>2085.8015267175574</v>
      </c>
      <c r="AG97" s="1194"/>
    </row>
    <row r="98" spans="1:33" s="1192" customFormat="1" ht="20.25" customHeight="1" x14ac:dyDescent="0.35">
      <c r="A98" s="1193">
        <v>997</v>
      </c>
      <c r="B98" s="1193" t="s">
        <v>2157</v>
      </c>
      <c r="C98" s="1193" t="s">
        <v>1533</v>
      </c>
      <c r="D98" s="1194">
        <v>1188</v>
      </c>
      <c r="E98" s="1194">
        <v>1188</v>
      </c>
      <c r="F98" s="1194">
        <v>0</v>
      </c>
      <c r="G98" s="1195">
        <v>20.25</v>
      </c>
      <c r="H98" s="1195">
        <v>20.25</v>
      </c>
      <c r="I98" s="1195">
        <v>38.833333333333336</v>
      </c>
      <c r="J98" s="1195">
        <v>0</v>
      </c>
      <c r="K98" s="1195">
        <v>0</v>
      </c>
      <c r="L98" s="1195">
        <v>0</v>
      </c>
      <c r="M98" s="1195">
        <v>0</v>
      </c>
      <c r="N98" s="1195">
        <v>0</v>
      </c>
      <c r="O98" s="1195">
        <v>0</v>
      </c>
      <c r="P98" s="1195">
        <v>0</v>
      </c>
      <c r="Q98" s="1195">
        <v>0</v>
      </c>
      <c r="R98" s="1195">
        <v>0</v>
      </c>
      <c r="S98" s="1195">
        <v>0</v>
      </c>
      <c r="T98" s="1195">
        <v>0</v>
      </c>
      <c r="U98" s="1195">
        <v>0</v>
      </c>
      <c r="V98" s="1195">
        <v>0</v>
      </c>
      <c r="W98" s="1195">
        <v>0</v>
      </c>
      <c r="X98" s="1195">
        <v>0</v>
      </c>
      <c r="Y98" s="1196">
        <v>0</v>
      </c>
      <c r="Z98" s="1194">
        <v>73.656000000000006</v>
      </c>
      <c r="AA98" s="1194">
        <v>0</v>
      </c>
      <c r="AB98" s="1197">
        <v>0</v>
      </c>
      <c r="AC98" s="1198">
        <v>0.12442396313364056</v>
      </c>
      <c r="AD98" s="1197">
        <v>1</v>
      </c>
      <c r="AE98" s="1194">
        <v>3637.3333333333335</v>
      </c>
      <c r="AF98" s="1194">
        <v>1896.7210300429185</v>
      </c>
      <c r="AG98" s="1194"/>
    </row>
    <row r="99" spans="1:33" s="1192" customFormat="1" ht="20.25" customHeight="1" x14ac:dyDescent="0.35">
      <c r="A99" s="1193">
        <v>997</v>
      </c>
      <c r="B99" s="1193" t="s">
        <v>2157</v>
      </c>
      <c r="C99" s="1193" t="s">
        <v>2078</v>
      </c>
      <c r="D99" s="1194">
        <v>180</v>
      </c>
      <c r="E99" s="1194">
        <v>180</v>
      </c>
      <c r="F99" s="1194">
        <v>0</v>
      </c>
      <c r="G99" s="1195">
        <v>2</v>
      </c>
      <c r="H99" s="1195">
        <v>2</v>
      </c>
      <c r="I99" s="1195">
        <v>4</v>
      </c>
      <c r="J99" s="1195">
        <v>0</v>
      </c>
      <c r="K99" s="1195">
        <v>0</v>
      </c>
      <c r="L99" s="1195">
        <v>0</v>
      </c>
      <c r="M99" s="1195">
        <v>0</v>
      </c>
      <c r="N99" s="1195">
        <v>0</v>
      </c>
      <c r="O99" s="1195">
        <v>0</v>
      </c>
      <c r="P99" s="1195">
        <v>0</v>
      </c>
      <c r="Q99" s="1195">
        <v>0</v>
      </c>
      <c r="R99" s="1195">
        <v>0</v>
      </c>
      <c r="S99" s="1195">
        <v>0</v>
      </c>
      <c r="T99" s="1195">
        <v>0</v>
      </c>
      <c r="U99" s="1195">
        <v>0</v>
      </c>
      <c r="V99" s="1195">
        <v>0</v>
      </c>
      <c r="W99" s="1195">
        <v>0</v>
      </c>
      <c r="X99" s="1195">
        <v>0</v>
      </c>
      <c r="Y99" s="1196">
        <v>0</v>
      </c>
      <c r="Z99" s="1194">
        <v>8.64</v>
      </c>
      <c r="AA99" s="1194">
        <v>0</v>
      </c>
      <c r="AB99" s="1197">
        <v>0</v>
      </c>
      <c r="AC99" s="1198">
        <v>1.2288786482334869E-2</v>
      </c>
      <c r="AD99" s="1197">
        <v>1</v>
      </c>
      <c r="AE99" s="1194">
        <v>4320</v>
      </c>
      <c r="AF99" s="1194">
        <v>2160</v>
      </c>
      <c r="AG99" s="1194"/>
    </row>
    <row r="100" spans="1:33" s="1192" customFormat="1" ht="20.25" customHeight="1" x14ac:dyDescent="0.35">
      <c r="A100" s="1193">
        <v>997</v>
      </c>
      <c r="B100" s="1193" t="s">
        <v>2157</v>
      </c>
      <c r="C100" s="1193" t="s">
        <v>1947</v>
      </c>
      <c r="D100" s="1194">
        <v>1980</v>
      </c>
      <c r="E100" s="1194">
        <v>1980</v>
      </c>
      <c r="F100" s="1194">
        <v>0</v>
      </c>
      <c r="G100" s="1195">
        <v>12.333333333333334</v>
      </c>
      <c r="H100" s="1195">
        <v>12.333333333333334</v>
      </c>
      <c r="I100" s="1195">
        <v>26.666666666666668</v>
      </c>
      <c r="J100" s="1195">
        <v>0</v>
      </c>
      <c r="K100" s="1195">
        <v>0</v>
      </c>
      <c r="L100" s="1195">
        <v>0</v>
      </c>
      <c r="M100" s="1195">
        <v>0</v>
      </c>
      <c r="N100" s="1195">
        <v>0</v>
      </c>
      <c r="O100" s="1195">
        <v>0</v>
      </c>
      <c r="P100" s="1195">
        <v>0</v>
      </c>
      <c r="Q100" s="1195">
        <v>0</v>
      </c>
      <c r="R100" s="1195">
        <v>0</v>
      </c>
      <c r="S100" s="1195">
        <v>0</v>
      </c>
      <c r="T100" s="1195">
        <v>0</v>
      </c>
      <c r="U100" s="1195">
        <v>0</v>
      </c>
      <c r="V100" s="1195">
        <v>0</v>
      </c>
      <c r="W100" s="1195">
        <v>0</v>
      </c>
      <c r="X100" s="1195">
        <v>0</v>
      </c>
      <c r="Y100" s="1196">
        <v>0</v>
      </c>
      <c r="Z100" s="1194">
        <v>59.4</v>
      </c>
      <c r="AA100" s="1194">
        <v>0</v>
      </c>
      <c r="AB100" s="1197">
        <v>0</v>
      </c>
      <c r="AC100" s="1198">
        <v>7.5780849974398365E-2</v>
      </c>
      <c r="AD100" s="1197">
        <v>1</v>
      </c>
      <c r="AE100" s="1194">
        <v>4816.2162162162158</v>
      </c>
      <c r="AF100" s="1194">
        <v>2227.5</v>
      </c>
      <c r="AG100" s="1194"/>
    </row>
    <row r="101" spans="1:33" s="1192" customFormat="1" ht="20.25" customHeight="1" x14ac:dyDescent="0.35">
      <c r="A101" s="1193">
        <v>997</v>
      </c>
      <c r="B101" s="1193" t="s">
        <v>2157</v>
      </c>
      <c r="C101" s="1193" t="s">
        <v>1995</v>
      </c>
      <c r="D101" s="1194">
        <v>273</v>
      </c>
      <c r="E101" s="1194">
        <v>273</v>
      </c>
      <c r="F101" s="1194">
        <v>0</v>
      </c>
      <c r="G101" s="1195">
        <v>1.5</v>
      </c>
      <c r="H101" s="1195">
        <v>1.5</v>
      </c>
      <c r="I101" s="1195">
        <v>4.5</v>
      </c>
      <c r="J101" s="1195">
        <v>0</v>
      </c>
      <c r="K101" s="1195">
        <v>0</v>
      </c>
      <c r="L101" s="1195">
        <v>0</v>
      </c>
      <c r="M101" s="1195">
        <v>0</v>
      </c>
      <c r="N101" s="1195">
        <v>0</v>
      </c>
      <c r="O101" s="1195">
        <v>0</v>
      </c>
      <c r="P101" s="1195">
        <v>0</v>
      </c>
      <c r="Q101" s="1195">
        <v>0</v>
      </c>
      <c r="R101" s="1195">
        <v>0</v>
      </c>
      <c r="S101" s="1195">
        <v>0</v>
      </c>
      <c r="T101" s="1195">
        <v>0</v>
      </c>
      <c r="U101" s="1195">
        <v>0</v>
      </c>
      <c r="V101" s="1195">
        <v>0</v>
      </c>
      <c r="W101" s="1195">
        <v>0</v>
      </c>
      <c r="X101" s="1195">
        <v>0</v>
      </c>
      <c r="Y101" s="1196">
        <v>0</v>
      </c>
      <c r="Z101" s="1194">
        <v>10.92</v>
      </c>
      <c r="AA101" s="1194">
        <v>0</v>
      </c>
      <c r="AB101" s="1197">
        <v>0</v>
      </c>
      <c r="AC101" s="1198">
        <v>9.2165898617511521E-3</v>
      </c>
      <c r="AD101" s="1197">
        <v>1</v>
      </c>
      <c r="AE101" s="1194">
        <v>7280</v>
      </c>
      <c r="AF101" s="1194">
        <v>2426.6666666666665</v>
      </c>
      <c r="AG101" s="1194"/>
    </row>
    <row r="102" spans="1:33" s="1192" customFormat="1" ht="20.25" customHeight="1" x14ac:dyDescent="0.35">
      <c r="A102" s="1193">
        <v>997</v>
      </c>
      <c r="B102" s="1193" t="s">
        <v>2157</v>
      </c>
      <c r="C102" s="1193" t="s">
        <v>1961</v>
      </c>
      <c r="D102" s="1194">
        <v>435</v>
      </c>
      <c r="E102" s="1194">
        <v>435</v>
      </c>
      <c r="F102" s="1194">
        <v>0</v>
      </c>
      <c r="G102" s="1195">
        <v>12.166666666666666</v>
      </c>
      <c r="H102" s="1195">
        <v>12.166666666666666</v>
      </c>
      <c r="I102" s="1195">
        <v>19.833333333333332</v>
      </c>
      <c r="J102" s="1195">
        <v>0</v>
      </c>
      <c r="K102" s="1195">
        <v>0</v>
      </c>
      <c r="L102" s="1195">
        <v>0</v>
      </c>
      <c r="M102" s="1195">
        <v>0</v>
      </c>
      <c r="N102" s="1195">
        <v>0</v>
      </c>
      <c r="O102" s="1195">
        <v>0</v>
      </c>
      <c r="P102" s="1195">
        <v>0</v>
      </c>
      <c r="Q102" s="1195">
        <v>0</v>
      </c>
      <c r="R102" s="1195">
        <v>0</v>
      </c>
      <c r="S102" s="1195">
        <v>0</v>
      </c>
      <c r="T102" s="1195">
        <v>0</v>
      </c>
      <c r="U102" s="1195">
        <v>0</v>
      </c>
      <c r="V102" s="1195">
        <v>0</v>
      </c>
      <c r="W102" s="1195">
        <v>0</v>
      </c>
      <c r="X102" s="1195">
        <v>0</v>
      </c>
      <c r="Y102" s="1196">
        <v>0</v>
      </c>
      <c r="Z102" s="1194">
        <v>65.25</v>
      </c>
      <c r="AA102" s="1194">
        <v>0</v>
      </c>
      <c r="AB102" s="1197">
        <v>0</v>
      </c>
      <c r="AC102" s="1198">
        <v>7.4756784434203791E-2</v>
      </c>
      <c r="AD102" s="1197">
        <v>1</v>
      </c>
      <c r="AE102" s="1194">
        <v>5363.0136986301368</v>
      </c>
      <c r="AF102" s="1194">
        <v>3289.9159663865548</v>
      </c>
      <c r="AG102" s="1194"/>
    </row>
    <row r="103" spans="1:33" s="1192" customFormat="1" ht="20.25" customHeight="1" x14ac:dyDescent="0.35">
      <c r="A103" s="1193">
        <v>997</v>
      </c>
      <c r="B103" s="1193" t="s">
        <v>2157</v>
      </c>
      <c r="C103" s="1193" t="s">
        <v>2135</v>
      </c>
      <c r="D103" s="1194">
        <v>150</v>
      </c>
      <c r="E103" s="1194">
        <v>150</v>
      </c>
      <c r="F103" s="1194">
        <v>0</v>
      </c>
      <c r="G103" s="1195">
        <v>6</v>
      </c>
      <c r="H103" s="1195">
        <v>6</v>
      </c>
      <c r="I103" s="1195">
        <v>4</v>
      </c>
      <c r="J103" s="1195">
        <v>0</v>
      </c>
      <c r="K103" s="1195">
        <v>0</v>
      </c>
      <c r="L103" s="1195">
        <v>0</v>
      </c>
      <c r="M103" s="1195">
        <v>0</v>
      </c>
      <c r="N103" s="1195">
        <v>0</v>
      </c>
      <c r="O103" s="1195">
        <v>0</v>
      </c>
      <c r="P103" s="1195">
        <v>0</v>
      </c>
      <c r="Q103" s="1195">
        <v>0</v>
      </c>
      <c r="R103" s="1195">
        <v>0</v>
      </c>
      <c r="S103" s="1195">
        <v>0</v>
      </c>
      <c r="T103" s="1195">
        <v>0</v>
      </c>
      <c r="U103" s="1195">
        <v>0</v>
      </c>
      <c r="V103" s="1195">
        <v>0</v>
      </c>
      <c r="W103" s="1195">
        <v>0</v>
      </c>
      <c r="X103" s="1195">
        <v>0</v>
      </c>
      <c r="Y103" s="1196">
        <v>0</v>
      </c>
      <c r="Z103" s="1194">
        <v>17.25</v>
      </c>
      <c r="AA103" s="1194">
        <v>0</v>
      </c>
      <c r="AB103" s="1197">
        <v>0</v>
      </c>
      <c r="AC103" s="1198">
        <v>3.6866359447004608E-2</v>
      </c>
      <c r="AD103" s="1197">
        <v>1</v>
      </c>
      <c r="AE103" s="1194">
        <v>2875</v>
      </c>
      <c r="AF103" s="1194">
        <v>4312.5</v>
      </c>
      <c r="AG103" s="1194"/>
    </row>
    <row r="104" spans="1:33" s="1192" customFormat="1" ht="20.25" customHeight="1" x14ac:dyDescent="0.35">
      <c r="A104" s="1193">
        <v>997</v>
      </c>
      <c r="B104" s="1193" t="s">
        <v>2157</v>
      </c>
      <c r="C104" s="1193" t="s">
        <v>1537</v>
      </c>
      <c r="D104" s="1194">
        <v>7020</v>
      </c>
      <c r="E104" s="1194">
        <v>7020</v>
      </c>
      <c r="F104" s="1194">
        <v>0</v>
      </c>
      <c r="G104" s="1195">
        <v>93.166666666666671</v>
      </c>
      <c r="H104" s="1195">
        <v>91.833333333333329</v>
      </c>
      <c r="I104" s="1195">
        <v>189.15</v>
      </c>
      <c r="J104" s="1195">
        <v>0.5</v>
      </c>
      <c r="K104" s="1195">
        <v>0</v>
      </c>
      <c r="L104" s="1195">
        <v>0</v>
      </c>
      <c r="M104" s="1195">
        <v>0</v>
      </c>
      <c r="N104" s="1195">
        <v>0</v>
      </c>
      <c r="O104" s="1195">
        <v>0</v>
      </c>
      <c r="P104" s="1195">
        <v>0.5</v>
      </c>
      <c r="Q104" s="1195">
        <v>0</v>
      </c>
      <c r="R104" s="1195">
        <v>0</v>
      </c>
      <c r="S104" s="1195">
        <v>0</v>
      </c>
      <c r="T104" s="1195">
        <v>0</v>
      </c>
      <c r="U104" s="1195">
        <v>0</v>
      </c>
      <c r="V104" s="1195">
        <v>0.33333333333333331</v>
      </c>
      <c r="W104" s="1195">
        <v>0</v>
      </c>
      <c r="X104" s="1195">
        <v>0</v>
      </c>
      <c r="Y104" s="1196">
        <v>0</v>
      </c>
      <c r="Z104" s="1194">
        <v>498.42</v>
      </c>
      <c r="AA104" s="1194">
        <v>0</v>
      </c>
      <c r="AB104" s="1197">
        <v>0</v>
      </c>
      <c r="AC104" s="1198">
        <v>0.57245263696876603</v>
      </c>
      <c r="AD104" s="1197">
        <v>0.9856887298747764</v>
      </c>
      <c r="AE104" s="1194">
        <v>5349.7674418604647</v>
      </c>
      <c r="AF104" s="1194">
        <v>2635.0515463917527</v>
      </c>
      <c r="AG104" s="1194"/>
    </row>
    <row r="105" spans="1:33" s="1192" customFormat="1" ht="20.25" customHeight="1" x14ac:dyDescent="0.35">
      <c r="A105" s="1193">
        <v>997</v>
      </c>
      <c r="B105" s="1193" t="s">
        <v>2157</v>
      </c>
      <c r="C105" s="1193" t="s">
        <v>1535</v>
      </c>
      <c r="D105" s="1194">
        <v>1080</v>
      </c>
      <c r="E105" s="1194">
        <v>1080</v>
      </c>
      <c r="F105" s="1194">
        <v>0</v>
      </c>
      <c r="G105" s="1195">
        <v>13.833333333333334</v>
      </c>
      <c r="H105" s="1195">
        <v>11.916666666666666</v>
      </c>
      <c r="I105" s="1195">
        <v>24.166666666666668</v>
      </c>
      <c r="J105" s="1195">
        <v>1.1666666666666667</v>
      </c>
      <c r="K105" s="1195">
        <v>0</v>
      </c>
      <c r="L105" s="1195">
        <v>0</v>
      </c>
      <c r="M105" s="1195">
        <v>0</v>
      </c>
      <c r="N105" s="1195">
        <v>0</v>
      </c>
      <c r="O105" s="1195">
        <v>0</v>
      </c>
      <c r="P105" s="1195">
        <v>0.25</v>
      </c>
      <c r="Q105" s="1195">
        <v>0</v>
      </c>
      <c r="R105" s="1195">
        <v>0</v>
      </c>
      <c r="S105" s="1195">
        <v>0</v>
      </c>
      <c r="T105" s="1195">
        <v>0</v>
      </c>
      <c r="U105" s="1195">
        <v>0</v>
      </c>
      <c r="V105" s="1195">
        <v>0.5</v>
      </c>
      <c r="W105" s="1195">
        <v>0</v>
      </c>
      <c r="X105" s="1195">
        <v>0</v>
      </c>
      <c r="Y105" s="1196">
        <v>0</v>
      </c>
      <c r="Z105" s="1194">
        <v>48.6</v>
      </c>
      <c r="AA105" s="1194">
        <v>0</v>
      </c>
      <c r="AB105" s="1197">
        <v>0</v>
      </c>
      <c r="AC105" s="1198">
        <v>8.4997439836149519E-2</v>
      </c>
      <c r="AD105" s="1197">
        <v>0.86144578313253017</v>
      </c>
      <c r="AE105" s="1194">
        <v>3513.2530120481929</v>
      </c>
      <c r="AF105" s="1194">
        <v>2011.0344827586207</v>
      </c>
      <c r="AG105" s="1194"/>
    </row>
    <row r="106" spans="1:33" s="1192" customFormat="1" ht="20.25" customHeight="1" x14ac:dyDescent="0.35">
      <c r="A106" s="1193">
        <v>997</v>
      </c>
      <c r="B106" s="1193" t="s">
        <v>2157</v>
      </c>
      <c r="C106" s="1193" t="s">
        <v>1908</v>
      </c>
      <c r="D106" s="1194">
        <v>140</v>
      </c>
      <c r="E106" s="1194">
        <v>140</v>
      </c>
      <c r="F106" s="1194">
        <v>0</v>
      </c>
      <c r="G106" s="1195">
        <v>1</v>
      </c>
      <c r="H106" s="1195">
        <v>1</v>
      </c>
      <c r="I106" s="1195">
        <v>3</v>
      </c>
      <c r="J106" s="1195">
        <v>0</v>
      </c>
      <c r="K106" s="1195">
        <v>0</v>
      </c>
      <c r="L106" s="1195">
        <v>0</v>
      </c>
      <c r="M106" s="1195">
        <v>0</v>
      </c>
      <c r="N106" s="1195">
        <v>0</v>
      </c>
      <c r="O106" s="1195">
        <v>0</v>
      </c>
      <c r="P106" s="1195">
        <v>0</v>
      </c>
      <c r="Q106" s="1195">
        <v>0</v>
      </c>
      <c r="R106" s="1195">
        <v>0</v>
      </c>
      <c r="S106" s="1195">
        <v>0</v>
      </c>
      <c r="T106" s="1195">
        <v>0</v>
      </c>
      <c r="U106" s="1195">
        <v>0</v>
      </c>
      <c r="V106" s="1195">
        <v>0</v>
      </c>
      <c r="W106" s="1195">
        <v>0</v>
      </c>
      <c r="X106" s="1195">
        <v>0</v>
      </c>
      <c r="Y106" s="1196">
        <v>0</v>
      </c>
      <c r="Z106" s="1194">
        <v>8.4</v>
      </c>
      <c r="AA106" s="1194">
        <v>0</v>
      </c>
      <c r="AB106" s="1197">
        <v>0</v>
      </c>
      <c r="AC106" s="1198">
        <v>6.1443932411674347E-3</v>
      </c>
      <c r="AD106" s="1197">
        <v>1</v>
      </c>
      <c r="AE106" s="1194">
        <v>8400</v>
      </c>
      <c r="AF106" s="1194">
        <v>2800</v>
      </c>
      <c r="AG106" s="1194"/>
    </row>
    <row r="107" spans="1:33" s="1192" customFormat="1" ht="20.25" customHeight="1" x14ac:dyDescent="0.35">
      <c r="A107" s="1193">
        <v>997</v>
      </c>
      <c r="B107" s="1193" t="s">
        <v>2157</v>
      </c>
      <c r="C107" s="1193" t="s">
        <v>2080</v>
      </c>
      <c r="D107" s="1194">
        <v>120</v>
      </c>
      <c r="E107" s="1194">
        <v>120</v>
      </c>
      <c r="F107" s="1194">
        <v>0</v>
      </c>
      <c r="G107" s="1195">
        <v>4</v>
      </c>
      <c r="H107" s="1195">
        <v>4</v>
      </c>
      <c r="I107" s="1195">
        <v>8</v>
      </c>
      <c r="J107" s="1195">
        <v>0</v>
      </c>
      <c r="K107" s="1195">
        <v>0</v>
      </c>
      <c r="L107" s="1195">
        <v>0</v>
      </c>
      <c r="M107" s="1195">
        <v>0</v>
      </c>
      <c r="N107" s="1195">
        <v>0</v>
      </c>
      <c r="O107" s="1195">
        <v>0</v>
      </c>
      <c r="P107" s="1195">
        <v>0</v>
      </c>
      <c r="Q107" s="1195">
        <v>0</v>
      </c>
      <c r="R107" s="1195">
        <v>0</v>
      </c>
      <c r="S107" s="1195">
        <v>0</v>
      </c>
      <c r="T107" s="1195">
        <v>0</v>
      </c>
      <c r="U107" s="1195">
        <v>0</v>
      </c>
      <c r="V107" s="1195">
        <v>0</v>
      </c>
      <c r="W107" s="1195">
        <v>0</v>
      </c>
      <c r="X107" s="1195">
        <v>0</v>
      </c>
      <c r="Y107" s="1196">
        <v>0</v>
      </c>
      <c r="Z107" s="1194">
        <v>15.12</v>
      </c>
      <c r="AA107" s="1194">
        <v>0</v>
      </c>
      <c r="AB107" s="1197">
        <v>0</v>
      </c>
      <c r="AC107" s="1198">
        <v>2.4577572964669739E-2</v>
      </c>
      <c r="AD107" s="1197">
        <v>1</v>
      </c>
      <c r="AE107" s="1194">
        <v>3780</v>
      </c>
      <c r="AF107" s="1194">
        <v>1890</v>
      </c>
      <c r="AG107" s="1194"/>
    </row>
    <row r="108" spans="1:33" s="1192" customFormat="1" ht="20.25" customHeight="1" x14ac:dyDescent="0.35">
      <c r="A108" s="1193">
        <v>997</v>
      </c>
      <c r="B108" s="1193" t="s">
        <v>2157</v>
      </c>
      <c r="C108" s="1193" t="s">
        <v>2166</v>
      </c>
      <c r="D108" s="1194">
        <v>66</v>
      </c>
      <c r="E108" s="1194">
        <v>66</v>
      </c>
      <c r="F108" s="1194">
        <v>0</v>
      </c>
      <c r="G108" s="1195">
        <v>0.66666666666666663</v>
      </c>
      <c r="H108" s="1195">
        <v>0.66666666666666663</v>
      </c>
      <c r="I108" s="1195">
        <v>1.3333333333333333</v>
      </c>
      <c r="J108" s="1195">
        <v>0</v>
      </c>
      <c r="K108" s="1195">
        <v>0</v>
      </c>
      <c r="L108" s="1195">
        <v>0</v>
      </c>
      <c r="M108" s="1195">
        <v>0</v>
      </c>
      <c r="N108" s="1195">
        <v>0</v>
      </c>
      <c r="O108" s="1195">
        <v>0</v>
      </c>
      <c r="P108" s="1195">
        <v>0</v>
      </c>
      <c r="Q108" s="1195">
        <v>0</v>
      </c>
      <c r="R108" s="1195">
        <v>0</v>
      </c>
      <c r="S108" s="1195">
        <v>0</v>
      </c>
      <c r="T108" s="1195">
        <v>0</v>
      </c>
      <c r="U108" s="1195">
        <v>0</v>
      </c>
      <c r="V108" s="1195">
        <v>0</v>
      </c>
      <c r="W108" s="1195">
        <v>0</v>
      </c>
      <c r="X108" s="1195">
        <v>0</v>
      </c>
      <c r="Y108" s="1196">
        <v>0</v>
      </c>
      <c r="Z108" s="1194">
        <v>2.64</v>
      </c>
      <c r="AA108" s="1194">
        <v>0</v>
      </c>
      <c r="AB108" s="1197">
        <v>0</v>
      </c>
      <c r="AC108" s="1198">
        <v>4.0962621607782898E-3</v>
      </c>
      <c r="AD108" s="1197">
        <v>1</v>
      </c>
      <c r="AE108" s="1194">
        <v>3960</v>
      </c>
      <c r="AF108" s="1194">
        <v>1980</v>
      </c>
      <c r="AG108" s="1194"/>
    </row>
    <row r="109" spans="1:33" s="1192" customFormat="1" ht="20.25" customHeight="1" x14ac:dyDescent="0.35">
      <c r="A109" s="1193">
        <v>997</v>
      </c>
      <c r="B109" s="1193" t="s">
        <v>2157</v>
      </c>
      <c r="C109" s="1193" t="s">
        <v>2050</v>
      </c>
      <c r="D109" s="1194">
        <v>54</v>
      </c>
      <c r="E109" s="1194">
        <v>54</v>
      </c>
      <c r="F109" s="1194">
        <v>0</v>
      </c>
      <c r="G109" s="1195">
        <v>0.66666666666666663</v>
      </c>
      <c r="H109" s="1195">
        <v>0.66666666666666663</v>
      </c>
      <c r="I109" s="1195">
        <v>2</v>
      </c>
      <c r="J109" s="1195">
        <v>0</v>
      </c>
      <c r="K109" s="1195">
        <v>0</v>
      </c>
      <c r="L109" s="1195">
        <v>0</v>
      </c>
      <c r="M109" s="1195">
        <v>0</v>
      </c>
      <c r="N109" s="1195">
        <v>0</v>
      </c>
      <c r="O109" s="1195">
        <v>0</v>
      </c>
      <c r="P109" s="1195">
        <v>0</v>
      </c>
      <c r="Q109" s="1195">
        <v>0</v>
      </c>
      <c r="R109" s="1195">
        <v>0</v>
      </c>
      <c r="S109" s="1195">
        <v>0</v>
      </c>
      <c r="T109" s="1195">
        <v>0</v>
      </c>
      <c r="U109" s="1195">
        <v>0</v>
      </c>
      <c r="V109" s="1195">
        <v>0</v>
      </c>
      <c r="W109" s="1195">
        <v>0</v>
      </c>
      <c r="X109" s="1195">
        <v>0</v>
      </c>
      <c r="Y109" s="1196">
        <v>0</v>
      </c>
      <c r="Z109" s="1194">
        <v>2.5920000000000001</v>
      </c>
      <c r="AA109" s="1194">
        <v>0</v>
      </c>
      <c r="AB109" s="1197">
        <v>0</v>
      </c>
      <c r="AC109" s="1198">
        <v>4.0962621607782898E-3</v>
      </c>
      <c r="AD109" s="1197">
        <v>1</v>
      </c>
      <c r="AE109" s="1194">
        <v>3888</v>
      </c>
      <c r="AF109" s="1194">
        <v>1296</v>
      </c>
      <c r="AG109" s="1194"/>
    </row>
    <row r="110" spans="1:33" s="1192" customFormat="1" ht="20.25" customHeight="1" x14ac:dyDescent="0.35">
      <c r="A110" s="1193">
        <v>997</v>
      </c>
      <c r="B110" s="1193" t="s">
        <v>2157</v>
      </c>
      <c r="C110" s="1193" t="s">
        <v>2085</v>
      </c>
      <c r="D110" s="1194">
        <v>231</v>
      </c>
      <c r="E110" s="1194">
        <v>231</v>
      </c>
      <c r="F110" s="1194">
        <v>0</v>
      </c>
      <c r="G110" s="1195">
        <v>3</v>
      </c>
      <c r="H110" s="1195">
        <v>3</v>
      </c>
      <c r="I110" s="1195">
        <v>6</v>
      </c>
      <c r="J110" s="1195">
        <v>0</v>
      </c>
      <c r="K110" s="1195">
        <v>0</v>
      </c>
      <c r="L110" s="1195">
        <v>0</v>
      </c>
      <c r="M110" s="1195">
        <v>0</v>
      </c>
      <c r="N110" s="1195">
        <v>0</v>
      </c>
      <c r="O110" s="1195">
        <v>0</v>
      </c>
      <c r="P110" s="1195">
        <v>0</v>
      </c>
      <c r="Q110" s="1195">
        <v>0</v>
      </c>
      <c r="R110" s="1195">
        <v>0</v>
      </c>
      <c r="S110" s="1195">
        <v>0</v>
      </c>
      <c r="T110" s="1195">
        <v>0</v>
      </c>
      <c r="U110" s="1195">
        <v>0</v>
      </c>
      <c r="V110" s="1195">
        <v>0</v>
      </c>
      <c r="W110" s="1195">
        <v>0</v>
      </c>
      <c r="X110" s="1195">
        <v>0</v>
      </c>
      <c r="Y110" s="1196">
        <v>0</v>
      </c>
      <c r="Z110" s="1194">
        <v>11.087999999999999</v>
      </c>
      <c r="AA110" s="1194">
        <v>0</v>
      </c>
      <c r="AB110" s="1197">
        <v>0</v>
      </c>
      <c r="AC110" s="1198">
        <v>1.8433179723502304E-2</v>
      </c>
      <c r="AD110" s="1197">
        <v>1</v>
      </c>
      <c r="AE110" s="1194">
        <v>3696</v>
      </c>
      <c r="AF110" s="1194">
        <v>1848</v>
      </c>
      <c r="AG110" s="1194"/>
    </row>
    <row r="111" spans="1:33" ht="20.25" customHeight="1" x14ac:dyDescent="0.35">
      <c r="A111" s="1168">
        <v>997</v>
      </c>
      <c r="B111" s="1168" t="s">
        <v>2157</v>
      </c>
      <c r="C111" s="1168" t="s">
        <v>1946</v>
      </c>
      <c r="D111" s="1169">
        <v>144</v>
      </c>
      <c r="E111" s="1169">
        <v>144</v>
      </c>
      <c r="F111" s="1169">
        <v>0</v>
      </c>
      <c r="G111" s="1170">
        <v>4.5</v>
      </c>
      <c r="H111" s="1170">
        <v>4.5</v>
      </c>
      <c r="I111" s="1170">
        <v>7.5</v>
      </c>
      <c r="J111" s="1170">
        <v>0</v>
      </c>
      <c r="K111" s="1170">
        <v>0</v>
      </c>
      <c r="L111" s="1170">
        <v>0</v>
      </c>
      <c r="M111" s="1170">
        <v>0</v>
      </c>
      <c r="N111" s="1170">
        <v>0</v>
      </c>
      <c r="O111" s="1170">
        <v>0</v>
      </c>
      <c r="P111" s="1170">
        <v>0</v>
      </c>
      <c r="Q111" s="1170">
        <v>0</v>
      </c>
      <c r="R111" s="1170">
        <v>0</v>
      </c>
      <c r="S111" s="1170">
        <v>0</v>
      </c>
      <c r="T111" s="1170">
        <v>0</v>
      </c>
      <c r="U111" s="1170">
        <v>0</v>
      </c>
      <c r="V111" s="1170">
        <v>0</v>
      </c>
      <c r="W111" s="1170">
        <v>0</v>
      </c>
      <c r="X111" s="1170">
        <v>0</v>
      </c>
      <c r="Y111" s="1171">
        <v>0</v>
      </c>
      <c r="Z111" s="1169">
        <v>21.6</v>
      </c>
      <c r="AA111" s="1169">
        <v>0</v>
      </c>
      <c r="AB111" s="1172">
        <v>0</v>
      </c>
      <c r="AC111" s="1173">
        <v>2.7649769585253458E-2</v>
      </c>
      <c r="AD111" s="1172">
        <v>1</v>
      </c>
      <c r="AE111" s="1169">
        <v>4800</v>
      </c>
      <c r="AF111" s="1169">
        <v>2880</v>
      </c>
      <c r="AG111" s="1169"/>
    </row>
    <row r="112" spans="1:33" ht="20.25" customHeight="1" x14ac:dyDescent="0.35">
      <c r="A112" s="1168">
        <v>997</v>
      </c>
      <c r="B112" s="1168" t="s">
        <v>2157</v>
      </c>
      <c r="C112" s="1168" t="s">
        <v>1955</v>
      </c>
      <c r="D112" s="1169">
        <v>100</v>
      </c>
      <c r="E112" s="1169">
        <v>100</v>
      </c>
      <c r="F112" s="1169">
        <v>0</v>
      </c>
      <c r="G112" s="1170">
        <v>1</v>
      </c>
      <c r="H112" s="1170">
        <v>1</v>
      </c>
      <c r="I112" s="1170">
        <v>2</v>
      </c>
      <c r="J112" s="1170">
        <v>0</v>
      </c>
      <c r="K112" s="1170">
        <v>0</v>
      </c>
      <c r="L112" s="1170">
        <v>0</v>
      </c>
      <c r="M112" s="1170">
        <v>0</v>
      </c>
      <c r="N112" s="1170">
        <v>0</v>
      </c>
      <c r="O112" s="1170">
        <v>0</v>
      </c>
      <c r="P112" s="1170">
        <v>0</v>
      </c>
      <c r="Q112" s="1170">
        <v>0</v>
      </c>
      <c r="R112" s="1170">
        <v>0</v>
      </c>
      <c r="S112" s="1170">
        <v>0</v>
      </c>
      <c r="T112" s="1170">
        <v>0</v>
      </c>
      <c r="U112" s="1170">
        <v>0</v>
      </c>
      <c r="V112" s="1170">
        <v>0</v>
      </c>
      <c r="W112" s="1170">
        <v>0</v>
      </c>
      <c r="X112" s="1170">
        <v>0</v>
      </c>
      <c r="Y112" s="1171">
        <v>0</v>
      </c>
      <c r="Z112" s="1169">
        <v>4</v>
      </c>
      <c r="AA112" s="1169">
        <v>0</v>
      </c>
      <c r="AB112" s="1172">
        <v>0</v>
      </c>
      <c r="AC112" s="1173">
        <v>6.1443932411674347E-3</v>
      </c>
      <c r="AD112" s="1172">
        <v>1</v>
      </c>
      <c r="AE112" s="1169">
        <v>4000</v>
      </c>
      <c r="AF112" s="1169">
        <v>2000</v>
      </c>
      <c r="AG112" s="1169"/>
    </row>
    <row r="113" spans="1:33" ht="20.25" customHeight="1" x14ac:dyDescent="0.35">
      <c r="A113" s="1168">
        <v>997</v>
      </c>
      <c r="B113" s="1168" t="s">
        <v>2157</v>
      </c>
      <c r="C113" s="1168" t="s">
        <v>1475</v>
      </c>
      <c r="D113" s="1169">
        <v>0</v>
      </c>
      <c r="E113" s="1169">
        <v>0</v>
      </c>
      <c r="F113" s="1169">
        <v>0</v>
      </c>
      <c r="G113" s="1170">
        <v>53.416666666666664</v>
      </c>
      <c r="H113" s="1170">
        <v>43.75</v>
      </c>
      <c r="I113" s="1170">
        <v>52.25</v>
      </c>
      <c r="J113" s="1170">
        <v>0</v>
      </c>
      <c r="K113" s="1170">
        <v>0</v>
      </c>
      <c r="L113" s="1170">
        <v>0</v>
      </c>
      <c r="M113" s="1170">
        <v>0</v>
      </c>
      <c r="N113" s="1170">
        <v>0</v>
      </c>
      <c r="O113" s="1170">
        <v>0</v>
      </c>
      <c r="P113" s="1170">
        <v>0</v>
      </c>
      <c r="Q113" s="1170">
        <v>0</v>
      </c>
      <c r="R113" s="1170">
        <v>0</v>
      </c>
      <c r="S113" s="1170">
        <v>0</v>
      </c>
      <c r="T113" s="1170">
        <v>0</v>
      </c>
      <c r="U113" s="1170">
        <v>0</v>
      </c>
      <c r="V113" s="1170">
        <v>9.6666666666666661</v>
      </c>
      <c r="W113" s="1170">
        <v>0</v>
      </c>
      <c r="X113" s="1170">
        <v>0</v>
      </c>
      <c r="Y113" s="1171">
        <v>0</v>
      </c>
      <c r="Z113" s="1169">
        <v>0</v>
      </c>
      <c r="AA113" s="1169">
        <v>0</v>
      </c>
      <c r="AB113" s="1172">
        <v>0</v>
      </c>
      <c r="AC113" s="1173">
        <v>0.32821300563236044</v>
      </c>
      <c r="AD113" s="1172">
        <v>0.81903276131045244</v>
      </c>
      <c r="AE113" s="1169">
        <v>0</v>
      </c>
      <c r="AF113" s="1169">
        <v>0</v>
      </c>
      <c r="AG113" s="1169"/>
    </row>
    <row r="114" spans="1:33" ht="20.25" customHeight="1" x14ac:dyDescent="0.35">
      <c r="A114" s="1168">
        <v>998</v>
      </c>
      <c r="B114" s="1168" t="s">
        <v>1488</v>
      </c>
      <c r="C114" s="1168" t="s">
        <v>1478</v>
      </c>
      <c r="D114" s="1169">
        <v>0</v>
      </c>
      <c r="E114" s="1169">
        <v>0</v>
      </c>
      <c r="F114" s="1169">
        <v>0</v>
      </c>
      <c r="G114" s="1170">
        <v>5</v>
      </c>
      <c r="H114" s="1170">
        <v>5</v>
      </c>
      <c r="I114" s="1170">
        <v>5</v>
      </c>
      <c r="J114" s="1170">
        <v>0</v>
      </c>
      <c r="K114" s="1170">
        <v>0</v>
      </c>
      <c r="L114" s="1170">
        <v>0</v>
      </c>
      <c r="M114" s="1170">
        <v>0</v>
      </c>
      <c r="N114" s="1170">
        <v>0</v>
      </c>
      <c r="O114" s="1170">
        <v>0</v>
      </c>
      <c r="P114" s="1170">
        <v>0</v>
      </c>
      <c r="Q114" s="1170">
        <v>0</v>
      </c>
      <c r="R114" s="1170">
        <v>0</v>
      </c>
      <c r="S114" s="1170">
        <v>0</v>
      </c>
      <c r="T114" s="1170">
        <v>0</v>
      </c>
      <c r="U114" s="1170">
        <v>0</v>
      </c>
      <c r="V114" s="1170">
        <v>0</v>
      </c>
      <c r="W114" s="1170">
        <v>0</v>
      </c>
      <c r="X114" s="1170">
        <v>0</v>
      </c>
      <c r="Y114" s="1171">
        <v>0</v>
      </c>
      <c r="Z114" s="1169">
        <v>0</v>
      </c>
      <c r="AA114" s="1169">
        <v>0</v>
      </c>
      <c r="AB114" s="1172">
        <v>0</v>
      </c>
      <c r="AC114" s="1173">
        <v>3.0721966205837174E-2</v>
      </c>
      <c r="AD114" s="1172">
        <v>1</v>
      </c>
      <c r="AE114" s="1169">
        <v>0</v>
      </c>
      <c r="AF114" s="1169">
        <v>0</v>
      </c>
      <c r="AG114" s="1169"/>
    </row>
    <row r="115" spans="1:33" ht="20.25" customHeight="1" x14ac:dyDescent="0.35">
      <c r="A115" s="1168">
        <v>998</v>
      </c>
      <c r="B115" s="1168" t="s">
        <v>2202</v>
      </c>
      <c r="C115" s="1168" t="s">
        <v>2203</v>
      </c>
      <c r="D115" s="1169">
        <v>0</v>
      </c>
      <c r="E115" s="1169">
        <v>0</v>
      </c>
      <c r="F115" s="1169">
        <v>0</v>
      </c>
      <c r="G115" s="1170">
        <v>15.5</v>
      </c>
      <c r="H115" s="1170">
        <v>15.5</v>
      </c>
      <c r="I115" s="1170">
        <v>15.5</v>
      </c>
      <c r="J115" s="1170">
        <v>0</v>
      </c>
      <c r="K115" s="1170">
        <v>0</v>
      </c>
      <c r="L115" s="1170">
        <v>0</v>
      </c>
      <c r="M115" s="1170">
        <v>0</v>
      </c>
      <c r="N115" s="1170">
        <v>0</v>
      </c>
      <c r="O115" s="1170">
        <v>0</v>
      </c>
      <c r="P115" s="1170">
        <v>0</v>
      </c>
      <c r="Q115" s="1170">
        <v>0</v>
      </c>
      <c r="R115" s="1170">
        <v>0</v>
      </c>
      <c r="S115" s="1170">
        <v>0</v>
      </c>
      <c r="T115" s="1170">
        <v>0</v>
      </c>
      <c r="U115" s="1170">
        <v>0</v>
      </c>
      <c r="V115" s="1170">
        <v>0</v>
      </c>
      <c r="W115" s="1170">
        <v>0</v>
      </c>
      <c r="X115" s="1170">
        <v>0</v>
      </c>
      <c r="Y115" s="1171">
        <v>0</v>
      </c>
      <c r="Z115" s="1169">
        <v>0</v>
      </c>
      <c r="AA115" s="1169">
        <v>0</v>
      </c>
      <c r="AB115" s="1172">
        <v>0</v>
      </c>
      <c r="AC115" s="1173">
        <v>9.5238095238095233E-2</v>
      </c>
      <c r="AD115" s="1172">
        <v>1</v>
      </c>
      <c r="AE115" s="1169">
        <v>0</v>
      </c>
      <c r="AF115" s="1169">
        <v>0</v>
      </c>
      <c r="AG115" s="1169"/>
    </row>
    <row r="116" spans="1:33" ht="20.25" customHeight="1" x14ac:dyDescent="0.35">
      <c r="A116" s="1168">
        <v>998</v>
      </c>
      <c r="B116" s="1168" t="s">
        <v>69</v>
      </c>
      <c r="C116" s="1168" t="s">
        <v>69</v>
      </c>
      <c r="D116" s="1169">
        <v>0</v>
      </c>
      <c r="E116" s="1169">
        <v>0</v>
      </c>
      <c r="F116" s="1169">
        <v>0</v>
      </c>
      <c r="G116" s="1170">
        <v>37.166666666666664</v>
      </c>
      <c r="H116" s="1170">
        <v>37.166666666666664</v>
      </c>
      <c r="I116" s="1170">
        <v>37.166666666666664</v>
      </c>
      <c r="J116" s="1170">
        <v>0</v>
      </c>
      <c r="K116" s="1170">
        <v>0</v>
      </c>
      <c r="L116" s="1170">
        <v>0</v>
      </c>
      <c r="M116" s="1170">
        <v>0</v>
      </c>
      <c r="N116" s="1170">
        <v>0</v>
      </c>
      <c r="O116" s="1170">
        <v>0</v>
      </c>
      <c r="P116" s="1170">
        <v>0</v>
      </c>
      <c r="Q116" s="1170">
        <v>0</v>
      </c>
      <c r="R116" s="1170">
        <v>0</v>
      </c>
      <c r="S116" s="1170">
        <v>0</v>
      </c>
      <c r="T116" s="1170">
        <v>0</v>
      </c>
      <c r="U116" s="1170">
        <v>0</v>
      </c>
      <c r="V116" s="1170">
        <v>0</v>
      </c>
      <c r="W116" s="1170">
        <v>0</v>
      </c>
      <c r="X116" s="1170">
        <v>0</v>
      </c>
      <c r="Y116" s="1171">
        <v>0</v>
      </c>
      <c r="Z116" s="1169">
        <v>0</v>
      </c>
      <c r="AA116" s="1169">
        <v>0</v>
      </c>
      <c r="AB116" s="1172">
        <v>0</v>
      </c>
      <c r="AC116" s="1173">
        <v>0.22836661546338966</v>
      </c>
      <c r="AD116" s="1172">
        <v>1</v>
      </c>
      <c r="AE116" s="1169">
        <v>0</v>
      </c>
      <c r="AF116" s="1169">
        <v>0</v>
      </c>
      <c r="AG116" s="1169"/>
    </row>
    <row r="117" spans="1:33" ht="20.25" customHeight="1" x14ac:dyDescent="0.35">
      <c r="A117" s="1168"/>
      <c r="B117" s="1168"/>
      <c r="C117" s="1168"/>
      <c r="D117" s="1169"/>
      <c r="E117" s="1169"/>
      <c r="F117" s="1169"/>
      <c r="G117" s="1170"/>
      <c r="H117" s="1170"/>
      <c r="I117" s="1170"/>
      <c r="J117" s="1170"/>
      <c r="K117" s="1170"/>
      <c r="L117" s="1170"/>
      <c r="M117" s="1170"/>
      <c r="N117" s="1170"/>
      <c r="O117" s="1170"/>
      <c r="P117" s="1170"/>
      <c r="Q117" s="1170"/>
      <c r="R117" s="1170"/>
      <c r="S117" s="1170"/>
      <c r="T117" s="1170"/>
      <c r="U117" s="1170"/>
      <c r="V117" s="1170"/>
      <c r="W117" s="1170"/>
      <c r="X117" s="1170"/>
      <c r="Y117" s="1171"/>
      <c r="Z117" s="1169"/>
      <c r="AA117" s="1169"/>
      <c r="AB117" s="1172"/>
      <c r="AC117" s="1173"/>
      <c r="AD117" s="1172"/>
      <c r="AE117" s="1169"/>
      <c r="AF117" s="1169"/>
      <c r="AG117" s="1169"/>
    </row>
    <row r="118" spans="1:33" ht="20.25" customHeight="1" x14ac:dyDescent="0.35">
      <c r="A118" s="1168"/>
      <c r="B118" s="1168"/>
      <c r="C118" s="1168"/>
      <c r="D118" s="1169"/>
      <c r="E118" s="1169"/>
      <c r="F118" s="1169"/>
      <c r="G118" s="1170"/>
      <c r="H118" s="1170"/>
      <c r="I118" s="1170"/>
      <c r="J118" s="1170"/>
      <c r="K118" s="1170"/>
      <c r="L118" s="1170"/>
      <c r="M118" s="1170"/>
      <c r="N118" s="1170"/>
      <c r="O118" s="1170"/>
      <c r="P118" s="1170"/>
      <c r="Q118" s="1170"/>
      <c r="R118" s="1170"/>
      <c r="S118" s="1170"/>
      <c r="T118" s="1170"/>
      <c r="U118" s="1170"/>
      <c r="V118" s="1170"/>
      <c r="W118" s="1170"/>
      <c r="X118" s="1170"/>
      <c r="Y118" s="1171"/>
      <c r="Z118" s="1169"/>
      <c r="AA118" s="1169"/>
      <c r="AB118" s="1172"/>
      <c r="AC118" s="1173"/>
      <c r="AD118" s="1172"/>
      <c r="AE118" s="1169"/>
      <c r="AF118" s="1169"/>
      <c r="AG118" s="1169"/>
    </row>
    <row r="119" spans="1:33" ht="20.25" customHeight="1" x14ac:dyDescent="0.35">
      <c r="A119" s="1168"/>
      <c r="B119" s="1168"/>
      <c r="C119" s="1168"/>
      <c r="D119" s="1169"/>
      <c r="E119" s="1169"/>
      <c r="F119" s="1169"/>
      <c r="G119" s="1170"/>
      <c r="H119" s="1170"/>
      <c r="I119" s="1170"/>
      <c r="J119" s="1170"/>
      <c r="K119" s="1170"/>
      <c r="L119" s="1170"/>
      <c r="M119" s="1170"/>
      <c r="N119" s="1170"/>
      <c r="O119" s="1170"/>
      <c r="P119" s="1170"/>
      <c r="Q119" s="1170"/>
      <c r="R119" s="1170"/>
      <c r="S119" s="1170"/>
      <c r="T119" s="1170"/>
      <c r="U119" s="1170"/>
      <c r="V119" s="1170"/>
      <c r="W119" s="1170"/>
      <c r="X119" s="1170"/>
      <c r="Y119" s="1171"/>
      <c r="Z119" s="1169"/>
      <c r="AA119" s="1169"/>
      <c r="AB119" s="1172"/>
      <c r="AC119" s="1173"/>
      <c r="AD119" s="1172"/>
      <c r="AE119" s="1169"/>
      <c r="AF119" s="1169"/>
      <c r="AG119" s="1169"/>
    </row>
    <row r="120" spans="1:33" ht="20.25" customHeight="1" x14ac:dyDescent="0.35">
      <c r="A120" s="1168"/>
      <c r="B120" s="1168"/>
      <c r="C120" s="1168"/>
      <c r="D120" s="1169"/>
      <c r="E120" s="1169"/>
      <c r="F120" s="1169"/>
      <c r="G120" s="1170"/>
      <c r="H120" s="1170"/>
      <c r="I120" s="1170"/>
      <c r="J120" s="1170"/>
      <c r="K120" s="1170"/>
      <c r="L120" s="1170"/>
      <c r="M120" s="1170"/>
      <c r="N120" s="1170"/>
      <c r="O120" s="1170"/>
      <c r="P120" s="1170"/>
      <c r="Q120" s="1170"/>
      <c r="R120" s="1170"/>
      <c r="S120" s="1170"/>
      <c r="T120" s="1170"/>
      <c r="U120" s="1170"/>
      <c r="V120" s="1170"/>
      <c r="W120" s="1170"/>
      <c r="X120" s="1170"/>
      <c r="Y120" s="1171"/>
      <c r="Z120" s="1169"/>
      <c r="AA120" s="1169"/>
      <c r="AB120" s="1172"/>
      <c r="AC120" s="1173"/>
      <c r="AD120" s="1172"/>
      <c r="AE120" s="1169"/>
      <c r="AF120" s="1169"/>
      <c r="AG120" s="1169"/>
    </row>
    <row r="121" spans="1:33" ht="20.25" customHeight="1" x14ac:dyDescent="0.35">
      <c r="A121" s="1168"/>
      <c r="B121" s="1168"/>
      <c r="C121" s="1168"/>
      <c r="D121" s="1169"/>
      <c r="E121" s="1169"/>
      <c r="F121" s="1169"/>
      <c r="G121" s="1170"/>
      <c r="H121" s="1170"/>
      <c r="I121" s="1170"/>
      <c r="J121" s="1170"/>
      <c r="K121" s="1170"/>
      <c r="L121" s="1170"/>
      <c r="M121" s="1170"/>
      <c r="N121" s="1170"/>
      <c r="O121" s="1170"/>
      <c r="P121" s="1170"/>
      <c r="Q121" s="1170"/>
      <c r="R121" s="1170"/>
      <c r="S121" s="1170"/>
      <c r="T121" s="1170"/>
      <c r="U121" s="1170"/>
      <c r="V121" s="1170"/>
      <c r="W121" s="1170"/>
      <c r="X121" s="1170"/>
      <c r="Y121" s="1171"/>
      <c r="Z121" s="1169"/>
      <c r="AA121" s="1169"/>
      <c r="AB121" s="1172"/>
      <c r="AC121" s="1173"/>
      <c r="AD121" s="1172"/>
      <c r="AE121" s="1169"/>
      <c r="AF121" s="1169"/>
      <c r="AG121" s="1169"/>
    </row>
    <row r="122" spans="1:33" ht="20.25" customHeight="1" x14ac:dyDescent="0.35">
      <c r="A122" s="1168"/>
      <c r="B122" s="1168"/>
      <c r="C122" s="1168"/>
      <c r="D122" s="1169"/>
      <c r="E122" s="1169"/>
      <c r="F122" s="1169"/>
      <c r="G122" s="1170"/>
      <c r="H122" s="1170"/>
      <c r="I122" s="1170"/>
      <c r="J122" s="1170"/>
      <c r="K122" s="1170"/>
      <c r="L122" s="1170"/>
      <c r="M122" s="1170"/>
      <c r="N122" s="1170"/>
      <c r="O122" s="1170"/>
      <c r="P122" s="1170"/>
      <c r="Q122" s="1170"/>
      <c r="R122" s="1170"/>
      <c r="S122" s="1170"/>
      <c r="T122" s="1170"/>
      <c r="U122" s="1170"/>
      <c r="V122" s="1170"/>
      <c r="W122" s="1170"/>
      <c r="X122" s="1170"/>
      <c r="Y122" s="1171"/>
      <c r="Z122" s="1169"/>
      <c r="AA122" s="1169"/>
      <c r="AB122" s="1172"/>
      <c r="AC122" s="1173"/>
      <c r="AD122" s="1172"/>
      <c r="AE122" s="1169"/>
      <c r="AF122" s="1169"/>
      <c r="AG122" s="1169"/>
    </row>
    <row r="123" spans="1:33" ht="20.25" customHeight="1" x14ac:dyDescent="0.35">
      <c r="A123" s="1168"/>
      <c r="B123" s="1168"/>
      <c r="C123" s="1168"/>
      <c r="D123" s="1169"/>
      <c r="E123" s="1169"/>
      <c r="F123" s="1169"/>
      <c r="G123" s="1170"/>
      <c r="H123" s="1170"/>
      <c r="I123" s="1170"/>
      <c r="J123" s="1170"/>
      <c r="K123" s="1170"/>
      <c r="L123" s="1170"/>
      <c r="M123" s="1170"/>
      <c r="N123" s="1170"/>
      <c r="O123" s="1170"/>
      <c r="P123" s="1170"/>
      <c r="Q123" s="1170"/>
      <c r="R123" s="1170"/>
      <c r="S123" s="1170"/>
      <c r="T123" s="1170"/>
      <c r="U123" s="1170"/>
      <c r="V123" s="1170"/>
      <c r="W123" s="1170"/>
      <c r="X123" s="1170"/>
      <c r="Y123" s="1171"/>
      <c r="Z123" s="1169"/>
      <c r="AA123" s="1169"/>
      <c r="AB123" s="1172"/>
      <c r="AC123" s="1173"/>
      <c r="AD123" s="1172"/>
      <c r="AE123" s="1169"/>
      <c r="AF123" s="1169"/>
      <c r="AG123" s="1169"/>
    </row>
    <row r="124" spans="1:33" ht="20.25" customHeight="1" x14ac:dyDescent="0.35">
      <c r="A124" s="1168"/>
      <c r="B124" s="1168"/>
      <c r="C124" s="1168"/>
      <c r="D124" s="1169"/>
      <c r="E124" s="1169"/>
      <c r="F124" s="1169"/>
      <c r="G124" s="1170"/>
      <c r="H124" s="1170"/>
      <c r="I124" s="1170"/>
      <c r="J124" s="1170"/>
      <c r="K124" s="1170"/>
      <c r="L124" s="1170"/>
      <c r="M124" s="1170"/>
      <c r="N124" s="1170"/>
      <c r="O124" s="1170"/>
      <c r="P124" s="1170"/>
      <c r="Q124" s="1170"/>
      <c r="R124" s="1170"/>
      <c r="S124" s="1170"/>
      <c r="T124" s="1170"/>
      <c r="U124" s="1170"/>
      <c r="V124" s="1170"/>
      <c r="W124" s="1170"/>
      <c r="X124" s="1170"/>
      <c r="Y124" s="1171"/>
      <c r="Z124" s="1169"/>
      <c r="AA124" s="1169"/>
      <c r="AB124" s="1172"/>
      <c r="AC124" s="1173"/>
      <c r="AD124" s="1172"/>
      <c r="AE124" s="1169"/>
      <c r="AF124" s="1169"/>
      <c r="AG124" s="1169"/>
    </row>
    <row r="125" spans="1:33" ht="20.25" customHeight="1" x14ac:dyDescent="0.35">
      <c r="A125" s="1174"/>
      <c r="B125" s="1175" t="s">
        <v>1736</v>
      </c>
      <c r="C125" s="1176"/>
      <c r="D125" s="1237">
        <f>SUM(D7:D124)</f>
        <v>55411</v>
      </c>
      <c r="E125" s="1237">
        <f t="shared" ref="E125:AA125" si="0">SUM(E7:E124)</f>
        <v>87180</v>
      </c>
      <c r="F125" s="1237">
        <f t="shared" si="0"/>
        <v>1266</v>
      </c>
      <c r="G125" s="1237">
        <f t="shared" si="0"/>
        <v>2244.65</v>
      </c>
      <c r="H125" s="1237">
        <f t="shared" si="0"/>
        <v>2034.3166666666673</v>
      </c>
      <c r="I125" s="1237">
        <f t="shared" si="0"/>
        <v>1808.8333333333342</v>
      </c>
      <c r="J125" s="1237">
        <f t="shared" si="0"/>
        <v>28.083333333333339</v>
      </c>
      <c r="K125" s="1237">
        <f t="shared" si="0"/>
        <v>63.25</v>
      </c>
      <c r="L125" s="1237">
        <f t="shared" si="0"/>
        <v>6.416666666666667</v>
      </c>
      <c r="M125" s="1237">
        <f t="shared" si="0"/>
        <v>0</v>
      </c>
      <c r="N125" s="1237">
        <f t="shared" si="0"/>
        <v>27.166666666666664</v>
      </c>
      <c r="O125" s="1237">
        <f t="shared" si="0"/>
        <v>15.916666666666664</v>
      </c>
      <c r="P125" s="1237">
        <f t="shared" si="0"/>
        <v>28.250000000000011</v>
      </c>
      <c r="Q125" s="1237">
        <f t="shared" si="0"/>
        <v>5.4999999999999991</v>
      </c>
      <c r="R125" s="1237">
        <f t="shared" si="0"/>
        <v>0.25</v>
      </c>
      <c r="S125" s="1237">
        <f t="shared" si="0"/>
        <v>0</v>
      </c>
      <c r="T125" s="1237">
        <f t="shared" si="0"/>
        <v>0</v>
      </c>
      <c r="U125" s="1237">
        <f t="shared" si="0"/>
        <v>0</v>
      </c>
      <c r="V125" s="1237">
        <f t="shared" si="0"/>
        <v>35.5</v>
      </c>
      <c r="W125" s="1237">
        <f t="shared" si="0"/>
        <v>129.94999999999999</v>
      </c>
      <c r="X125" s="1237">
        <f t="shared" si="0"/>
        <v>127.29500000000003</v>
      </c>
      <c r="Y125" s="1237">
        <f t="shared" si="0"/>
        <v>2.6629999999999989</v>
      </c>
      <c r="Z125" s="1237">
        <f t="shared" si="0"/>
        <v>11220.891</v>
      </c>
      <c r="AA125" s="1237">
        <f t="shared" si="0"/>
        <v>248.09500000000006</v>
      </c>
      <c r="AB125" s="1238">
        <f>IF(F125=0,"",F125/SUM(E125:F125))</f>
        <v>1.4313818601180381E-2</v>
      </c>
      <c r="AC125" s="1239"/>
      <c r="AD125" s="1239">
        <f>IF(H125=0,"",H125/G125)</f>
        <v>0.9062957105413616</v>
      </c>
      <c r="AE125" s="1240">
        <f>IF(Z125=0,"",Z125*1000/H125)</f>
        <v>5515.8035048624006</v>
      </c>
      <c r="AF125" s="1240">
        <f>IF(Z125=0,"",Z125*1000/I125)</f>
        <v>6203.3857919469247</v>
      </c>
      <c r="AG125" s="1240">
        <f>IF(H125=0,"",H125*3600/D125)</f>
        <v>132.16762014762415</v>
      </c>
    </row>
    <row r="126" spans="1:33" x14ac:dyDescent="0.35">
      <c r="J126" s="1177"/>
      <c r="K126" s="1177"/>
      <c r="L126" s="1177"/>
      <c r="M126" s="1177"/>
      <c r="N126" s="1177"/>
      <c r="O126" s="1177"/>
      <c r="P126" s="1177"/>
      <c r="Q126" s="1177"/>
      <c r="R126" s="1177"/>
      <c r="S126" s="1177"/>
      <c r="T126" s="1177"/>
      <c r="U126" s="1177"/>
      <c r="V126" s="1177"/>
      <c r="Y126" s="1152"/>
    </row>
    <row r="127" spans="1:33" x14ac:dyDescent="0.35">
      <c r="Y127" s="1152"/>
    </row>
    <row r="128" spans="1:33" x14ac:dyDescent="0.35">
      <c r="Y128" s="1152"/>
    </row>
    <row r="129" spans="25:25" x14ac:dyDescent="0.35">
      <c r="Y129" s="1152"/>
    </row>
    <row r="130" spans="25:25" x14ac:dyDescent="0.35">
      <c r="Y130" s="1152"/>
    </row>
    <row r="131" spans="25:25" x14ac:dyDescent="0.35">
      <c r="Y131" s="1152"/>
    </row>
  </sheetData>
  <mergeCells count="1">
    <mergeCell ref="W5:Y5"/>
  </mergeCells>
  <phoneticPr fontId="1"/>
  <pageMargins left="0.70866141732283472" right="0.70866141732283472" top="0.74803149606299213" bottom="0.74803149606299213" header="0.31496062992125984" footer="0.31496062992125984"/>
  <pageSetup paperSize="8" scale="87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00B050"/>
    <pageSetUpPr fitToPage="1"/>
  </sheetPr>
  <dimension ref="A1:AJ115"/>
  <sheetViews>
    <sheetView topLeftCell="A3" zoomScale="80" zoomScaleNormal="80" workbookViewId="0">
      <pane xSplit="2" ySplit="4" topLeftCell="H73" activePane="bottomRight" state="frozen"/>
      <selection activeCell="A7" sqref="A7:AF108"/>
      <selection pane="topRight" activeCell="A7" sqref="A7:AF108"/>
      <selection pane="bottomLeft" activeCell="A7" sqref="A7:AF108"/>
      <selection pane="bottomRight" activeCell="A7" sqref="A7:AF115"/>
    </sheetView>
  </sheetViews>
  <sheetFormatPr defaultRowHeight="13.5" x14ac:dyDescent="0.15"/>
  <cols>
    <col min="1" max="1" width="3.875" style="1" customWidth="1"/>
    <col min="2" max="2" width="23.25" style="1" customWidth="1"/>
    <col min="3" max="3" width="7.625" style="1" customWidth="1"/>
    <col min="4" max="5" width="7.75" style="196" customWidth="1"/>
    <col min="6" max="8" width="6.75" style="196" customWidth="1"/>
    <col min="9" max="13" width="6.25" style="196" customWidth="1"/>
    <col min="14" max="14" width="6.25" style="203" customWidth="1"/>
    <col min="15" max="16" width="5.375" style="203" customWidth="1"/>
    <col min="17" max="17" width="6.25" style="203" bestFit="1" customWidth="1"/>
    <col min="18" max="18" width="6.25" style="203" customWidth="1"/>
    <col min="19" max="21" width="6.5" style="203" customWidth="1"/>
    <col min="22" max="22" width="6.875" style="203" bestFit="1" customWidth="1"/>
    <col min="23" max="25" width="9.125" style="1" bestFit="1" customWidth="1"/>
    <col min="26" max="26" width="10.75" style="196" bestFit="1" customWidth="1"/>
    <col min="27" max="27" width="9.25" style="196" bestFit="1" customWidth="1"/>
    <col min="28" max="30" width="9.125" style="197" bestFit="1" customWidth="1"/>
    <col min="31" max="32" width="9.125" style="196" bestFit="1" customWidth="1"/>
    <col min="33" max="33" width="8.75" style="1" bestFit="1" customWidth="1"/>
    <col min="34" max="34" width="12.75" style="1" bestFit="1" customWidth="1"/>
    <col min="35" max="35" width="13.125" style="1" bestFit="1" customWidth="1"/>
    <col min="36" max="36" width="13.625" style="1" bestFit="1" customWidth="1"/>
    <col min="37" max="16384" width="9" style="1"/>
  </cols>
  <sheetData>
    <row r="1" spans="1:36" x14ac:dyDescent="0.15">
      <c r="D1" s="1"/>
      <c r="E1" s="1"/>
      <c r="F1" s="1"/>
      <c r="G1" s="1"/>
      <c r="H1" s="1"/>
      <c r="I1" s="1"/>
      <c r="J1" s="1"/>
      <c r="K1" s="1"/>
      <c r="L1" s="1"/>
      <c r="M1" s="1"/>
      <c r="N1" s="195"/>
      <c r="O1" s="195"/>
      <c r="P1" s="195"/>
      <c r="Q1" s="195"/>
      <c r="R1" s="195"/>
      <c r="S1" s="195"/>
      <c r="T1" s="195"/>
      <c r="U1" s="195"/>
      <c r="V1" s="195"/>
    </row>
    <row r="2" spans="1:36" ht="18.75" x14ac:dyDescent="0.2">
      <c r="A2" s="187" t="s">
        <v>2106</v>
      </c>
      <c r="D2" s="187"/>
      <c r="E2" s="187"/>
      <c r="F2" s="187"/>
      <c r="G2" s="1"/>
      <c r="H2" s="187"/>
      <c r="I2" s="187"/>
      <c r="J2" s="187"/>
      <c r="K2" s="187"/>
      <c r="L2" s="187"/>
      <c r="M2" s="187"/>
      <c r="N2" s="198"/>
      <c r="O2" s="198"/>
      <c r="P2" s="198"/>
      <c r="Q2" s="198"/>
      <c r="R2" s="198"/>
      <c r="S2" s="198"/>
      <c r="T2" s="198"/>
      <c r="U2" s="198"/>
      <c r="V2" s="198"/>
      <c r="W2" s="187"/>
    </row>
    <row r="3" spans="1:36" ht="18.75" x14ac:dyDescent="0.2">
      <c r="A3" s="187" t="s">
        <v>2107</v>
      </c>
      <c r="D3" s="1"/>
      <c r="E3" s="1"/>
      <c r="F3" s="1"/>
      <c r="G3" s="1361" t="str">
        <f>日報入力!D1</f>
        <v>2021年度</v>
      </c>
      <c r="H3" s="1361"/>
      <c r="I3" s="691" t="str">
        <f>日報入力!G1</f>
        <v>9月度【２工場】</v>
      </c>
      <c r="J3" s="692"/>
      <c r="K3" s="461"/>
      <c r="L3" s="461"/>
      <c r="M3" s="461"/>
      <c r="N3" s="195"/>
      <c r="O3" s="195"/>
      <c r="Q3" s="195"/>
      <c r="R3" s="195"/>
      <c r="S3" s="195"/>
      <c r="T3" s="195"/>
      <c r="U3" s="195"/>
      <c r="V3" s="195" t="s">
        <v>1115</v>
      </c>
    </row>
    <row r="4" spans="1:36" s="189" customFormat="1" ht="12" x14ac:dyDescent="0.15">
      <c r="G4" s="228" t="s">
        <v>1053</v>
      </c>
      <c r="H4" s="228" t="s">
        <v>1053</v>
      </c>
      <c r="I4" s="228" t="s">
        <v>606</v>
      </c>
      <c r="N4" s="199"/>
      <c r="O4" s="199"/>
      <c r="P4" s="199"/>
      <c r="Q4" s="199"/>
      <c r="R4" s="199"/>
      <c r="S4" s="199"/>
      <c r="T4" s="199"/>
      <c r="U4" s="199"/>
      <c r="V4" s="199"/>
      <c r="Z4" s="200"/>
      <c r="AA4" s="200"/>
      <c r="AB4" s="201"/>
      <c r="AC4" s="201"/>
      <c r="AD4" s="201"/>
      <c r="AE4" s="229" t="s">
        <v>1053</v>
      </c>
      <c r="AF4" s="229" t="s">
        <v>1054</v>
      </c>
    </row>
    <row r="5" spans="1:36" customFormat="1" ht="33.75" x14ac:dyDescent="0.15">
      <c r="A5" s="212" t="s">
        <v>2108</v>
      </c>
      <c r="B5" s="212" t="s">
        <v>2109</v>
      </c>
      <c r="C5" s="1178" t="s">
        <v>2110</v>
      </c>
      <c r="D5" s="213" t="s">
        <v>1057</v>
      </c>
      <c r="E5" s="213" t="s">
        <v>1058</v>
      </c>
      <c r="F5" s="213" t="s">
        <v>1059</v>
      </c>
      <c r="G5" s="213" t="s">
        <v>1060</v>
      </c>
      <c r="H5" s="214" t="s">
        <v>1061</v>
      </c>
      <c r="I5" s="214" t="s">
        <v>447</v>
      </c>
      <c r="J5" s="214" t="s">
        <v>1062</v>
      </c>
      <c r="K5" s="214" t="s">
        <v>1063</v>
      </c>
      <c r="L5" s="214" t="s">
        <v>1064</v>
      </c>
      <c r="M5" s="214" t="s">
        <v>1065</v>
      </c>
      <c r="N5" s="215" t="s">
        <v>1066</v>
      </c>
      <c r="O5" s="216" t="s">
        <v>1067</v>
      </c>
      <c r="P5" s="216" t="s">
        <v>1068</v>
      </c>
      <c r="Q5" s="216" t="s">
        <v>1069</v>
      </c>
      <c r="R5" s="217" t="s">
        <v>2111</v>
      </c>
      <c r="S5" s="217" t="s">
        <v>2112</v>
      </c>
      <c r="T5" s="218" t="s">
        <v>2113</v>
      </c>
      <c r="U5" s="217" t="s">
        <v>2114</v>
      </c>
      <c r="V5" s="215" t="s">
        <v>69</v>
      </c>
      <c r="W5" s="1365" t="s">
        <v>2115</v>
      </c>
      <c r="X5" s="1365"/>
      <c r="Y5" s="1365"/>
      <c r="Z5" s="219" t="s">
        <v>1071</v>
      </c>
      <c r="AA5" s="219" t="s">
        <v>1072</v>
      </c>
      <c r="AB5" s="220" t="s">
        <v>143</v>
      </c>
      <c r="AC5" s="221" t="s">
        <v>1073</v>
      </c>
      <c r="AD5" s="221" t="s">
        <v>1074</v>
      </c>
      <c r="AE5" s="219" t="s">
        <v>1075</v>
      </c>
      <c r="AF5" s="219" t="s">
        <v>1075</v>
      </c>
      <c r="AG5" s="1179" t="s">
        <v>635</v>
      </c>
      <c r="AH5" s="1180" t="s">
        <v>2116</v>
      </c>
      <c r="AI5" s="1180" t="s">
        <v>2117</v>
      </c>
      <c r="AJ5" s="1180" t="s">
        <v>2118</v>
      </c>
    </row>
    <row r="6" spans="1:36" customFormat="1" x14ac:dyDescent="0.15">
      <c r="A6" s="222"/>
      <c r="B6" s="222"/>
      <c r="C6" s="222"/>
      <c r="D6" s="222" t="s">
        <v>1076</v>
      </c>
      <c r="E6" s="222" t="s">
        <v>1077</v>
      </c>
      <c r="F6" s="222" t="s">
        <v>1077</v>
      </c>
      <c r="G6" s="223" t="s">
        <v>1078</v>
      </c>
      <c r="H6" s="222" t="s">
        <v>1079</v>
      </c>
      <c r="I6" s="222" t="s">
        <v>1079</v>
      </c>
      <c r="J6" s="222" t="s">
        <v>1079</v>
      </c>
      <c r="K6" s="222" t="s">
        <v>1079</v>
      </c>
      <c r="L6" s="222" t="s">
        <v>1079</v>
      </c>
      <c r="M6" s="222" t="s">
        <v>1076</v>
      </c>
      <c r="N6" s="224" t="s">
        <v>1079</v>
      </c>
      <c r="O6" s="224" t="s">
        <v>1079</v>
      </c>
      <c r="P6" s="224" t="s">
        <v>1079</v>
      </c>
      <c r="Q6" s="224" t="s">
        <v>1079</v>
      </c>
      <c r="R6" s="224" t="s">
        <v>1079</v>
      </c>
      <c r="S6" s="224" t="s">
        <v>1079</v>
      </c>
      <c r="T6" s="224" t="s">
        <v>1079</v>
      </c>
      <c r="U6" s="224" t="s">
        <v>1079</v>
      </c>
      <c r="V6" s="224" t="s">
        <v>1079</v>
      </c>
      <c r="W6" s="225" t="s">
        <v>1080</v>
      </c>
      <c r="X6" s="225" t="s">
        <v>1081</v>
      </c>
      <c r="Y6" s="225" t="s">
        <v>1082</v>
      </c>
      <c r="Z6" s="226" t="s">
        <v>2119</v>
      </c>
      <c r="AA6" s="226" t="s">
        <v>2119</v>
      </c>
      <c r="AB6" s="227" t="s">
        <v>1084</v>
      </c>
      <c r="AC6" s="227" t="s">
        <v>1084</v>
      </c>
      <c r="AD6" s="227" t="s">
        <v>1084</v>
      </c>
      <c r="AE6" s="226" t="s">
        <v>1085</v>
      </c>
      <c r="AF6" s="226" t="s">
        <v>1085</v>
      </c>
      <c r="AG6" s="1366" t="s">
        <v>2120</v>
      </c>
      <c r="AH6" s="1366"/>
      <c r="AI6" s="1181" t="s">
        <v>2121</v>
      </c>
      <c r="AJ6" s="1182" t="s">
        <v>2121</v>
      </c>
    </row>
    <row r="7" spans="1:36" ht="13.5" customHeight="1" x14ac:dyDescent="0.15">
      <c r="A7" s="1130">
        <v>1</v>
      </c>
      <c r="B7" s="1221" t="s">
        <v>1971</v>
      </c>
      <c r="C7" s="1221">
        <v>582</v>
      </c>
      <c r="D7" s="1233">
        <v>8797</v>
      </c>
      <c r="E7" s="1233">
        <v>17529</v>
      </c>
      <c r="F7" s="1233">
        <v>65</v>
      </c>
      <c r="G7" s="1233">
        <v>213.58333333333334</v>
      </c>
      <c r="H7" s="1233">
        <v>203.5</v>
      </c>
      <c r="I7" s="1233">
        <v>131.4</v>
      </c>
      <c r="J7" s="1233">
        <v>2.25</v>
      </c>
      <c r="K7" s="1233">
        <v>0</v>
      </c>
      <c r="L7" s="1233">
        <v>0</v>
      </c>
      <c r="M7" s="1233">
        <v>0</v>
      </c>
      <c r="N7" s="1235">
        <v>1.0833333333333333</v>
      </c>
      <c r="O7" s="1235">
        <v>0</v>
      </c>
      <c r="P7" s="1235">
        <v>5.416666666666667</v>
      </c>
      <c r="Q7" s="1235">
        <v>0.58333333333333337</v>
      </c>
      <c r="R7" s="1235">
        <v>0</v>
      </c>
      <c r="S7" s="1235">
        <v>0</v>
      </c>
      <c r="T7" s="1235">
        <v>0</v>
      </c>
      <c r="U7" s="1235">
        <v>0</v>
      </c>
      <c r="V7" s="1235">
        <v>0.75</v>
      </c>
      <c r="W7" s="1231">
        <v>16714.298828125</v>
      </c>
      <c r="X7" s="1231">
        <v>16652.55</v>
      </c>
      <c r="Y7" s="1231">
        <v>61.750000000000028</v>
      </c>
      <c r="Z7" s="1233">
        <v>1489965</v>
      </c>
      <c r="AA7" s="1233">
        <v>5525</v>
      </c>
      <c r="AB7" s="1234">
        <v>3.694441286802319E-3</v>
      </c>
      <c r="AC7" s="1234">
        <v>1.3123399897593446</v>
      </c>
      <c r="AD7" s="1234">
        <v>0.9527896995708155</v>
      </c>
      <c r="AE7" s="1233">
        <v>6976.0358954350368</v>
      </c>
      <c r="AF7" s="1233">
        <v>11339.155251141552</v>
      </c>
      <c r="AG7" s="1183">
        <f>IF(D7=0,"",H7/D7*3600)</f>
        <v>83.278390360350116</v>
      </c>
      <c r="AH7" s="1130">
        <f>VLOOKUP(C7,中子データ!B:K,10)</f>
        <v>85</v>
      </c>
      <c r="AI7" s="1184">
        <f>IF(AG7="","",AH7/AG7)</f>
        <v>1.0206729456729458</v>
      </c>
      <c r="AJ7" s="1184">
        <f>IF(AI7="","",AD7*AI7*(1-AB7))</f>
        <v>0.96889387436597751</v>
      </c>
    </row>
    <row r="8" spans="1:36" ht="13.5" customHeight="1" x14ac:dyDescent="0.15">
      <c r="A8" s="1130">
        <v>2</v>
      </c>
      <c r="B8" s="1148" t="s">
        <v>1992</v>
      </c>
      <c r="C8" s="1148">
        <v>3041</v>
      </c>
      <c r="D8" s="1144">
        <v>8360</v>
      </c>
      <c r="E8" s="1233">
        <v>8308</v>
      </c>
      <c r="F8" s="1144">
        <v>52</v>
      </c>
      <c r="G8" s="1144">
        <v>234.36666666666667</v>
      </c>
      <c r="H8" s="1144">
        <v>226.36666666666667</v>
      </c>
      <c r="I8" s="1144">
        <v>97.563333333333318</v>
      </c>
      <c r="J8" s="1144">
        <v>2</v>
      </c>
      <c r="K8" s="1144">
        <v>0</v>
      </c>
      <c r="L8" s="1144">
        <v>0</v>
      </c>
      <c r="M8" s="1144">
        <v>0</v>
      </c>
      <c r="N8" s="1146">
        <v>1</v>
      </c>
      <c r="O8" s="1146">
        <v>1</v>
      </c>
      <c r="P8" s="1146">
        <v>2.0833333333333335</v>
      </c>
      <c r="Q8" s="1146">
        <v>0</v>
      </c>
      <c r="R8" s="1146">
        <v>0</v>
      </c>
      <c r="S8" s="1146">
        <v>0</v>
      </c>
      <c r="T8" s="1146">
        <v>0</v>
      </c>
      <c r="U8" s="1146">
        <v>0</v>
      </c>
      <c r="V8" s="1146">
        <v>1.9166666666666667</v>
      </c>
      <c r="W8" s="1149">
        <v>15884.001953125</v>
      </c>
      <c r="X8" s="1149">
        <v>15785.199999999997</v>
      </c>
      <c r="Y8" s="1149">
        <v>98.800000000000097</v>
      </c>
      <c r="Z8" s="1144">
        <v>1023545.5999999999</v>
      </c>
      <c r="AA8" s="1144">
        <v>6406.3999999999987</v>
      </c>
      <c r="AB8" s="1145">
        <v>6.2200956937799043E-3</v>
      </c>
      <c r="AC8" s="1145">
        <v>1.4400409626216077</v>
      </c>
      <c r="AD8" s="1145">
        <v>0.96586545299388427</v>
      </c>
      <c r="AE8" s="1144">
        <v>4367.2831745128706</v>
      </c>
      <c r="AF8" s="1144">
        <v>10491.088865352422</v>
      </c>
      <c r="AG8" s="1183">
        <f t="shared" ref="AG8:AG54" si="0">IF(D8=0,"",H8/D8*3600)</f>
        <v>97.47846889952153</v>
      </c>
      <c r="AH8" s="1130">
        <f>VLOOKUP(C8,中子データ!B:K,10)</f>
        <v>100</v>
      </c>
      <c r="AI8" s="1184">
        <f t="shared" ref="AI8:AI53" si="1">IF(AG8="","",AH8/AG8)</f>
        <v>1.0258675698228048</v>
      </c>
      <c r="AJ8" s="1184">
        <f>IF(AI8="","",AD8*AI8*(1-AB8))</f>
        <v>0.98468686294031216</v>
      </c>
    </row>
    <row r="9" spans="1:36" ht="13.5" customHeight="1" x14ac:dyDescent="0.15">
      <c r="A9" s="1130">
        <v>3</v>
      </c>
      <c r="B9" s="1148" t="s">
        <v>1536</v>
      </c>
      <c r="C9" s="1148">
        <v>933</v>
      </c>
      <c r="D9" s="1144">
        <v>7020</v>
      </c>
      <c r="E9" s="1233">
        <v>7020</v>
      </c>
      <c r="F9" s="1144">
        <v>0</v>
      </c>
      <c r="G9" s="1144">
        <v>93.166666666666671</v>
      </c>
      <c r="H9" s="1144">
        <v>91.833333333333329</v>
      </c>
      <c r="I9" s="1144">
        <v>189.15</v>
      </c>
      <c r="J9" s="1144">
        <v>0.5</v>
      </c>
      <c r="K9" s="1144">
        <v>0</v>
      </c>
      <c r="L9" s="1144">
        <v>0</v>
      </c>
      <c r="M9" s="1144">
        <v>0</v>
      </c>
      <c r="N9" s="1146">
        <v>0</v>
      </c>
      <c r="O9" s="1146">
        <v>0</v>
      </c>
      <c r="P9" s="1146">
        <v>0.5</v>
      </c>
      <c r="Q9" s="1146">
        <v>0</v>
      </c>
      <c r="R9" s="1146">
        <v>0</v>
      </c>
      <c r="S9" s="1146">
        <v>0</v>
      </c>
      <c r="T9" s="1146">
        <v>0</v>
      </c>
      <c r="U9" s="1146">
        <v>0</v>
      </c>
      <c r="V9" s="1146">
        <v>0.33333333333333331</v>
      </c>
      <c r="W9" s="1149">
        <v>0</v>
      </c>
      <c r="X9" s="1149">
        <v>0</v>
      </c>
      <c r="Y9" s="1149">
        <v>0</v>
      </c>
      <c r="Z9" s="1144">
        <v>498420</v>
      </c>
      <c r="AA9" s="1144">
        <v>0</v>
      </c>
      <c r="AB9" s="1145">
        <v>0</v>
      </c>
      <c r="AC9" s="1145">
        <v>0.57245263696876603</v>
      </c>
      <c r="AD9" s="1145">
        <v>0.9856887298747764</v>
      </c>
      <c r="AE9" s="1144">
        <v>5349.7674418604647</v>
      </c>
      <c r="AF9" s="1144">
        <v>2635.0515463917527</v>
      </c>
      <c r="AG9" s="1183">
        <f t="shared" si="0"/>
        <v>47.09401709401709</v>
      </c>
      <c r="AH9" s="1130">
        <f>VLOOKUP(C9,中子データ!B:K,10)</f>
        <v>53</v>
      </c>
      <c r="AI9" s="1184">
        <f t="shared" si="1"/>
        <v>1.1254083484573503</v>
      </c>
      <c r="AJ9" s="1184">
        <f>IF(AI9="","",AD9*AI9*(1-AB9))</f>
        <v>1.1093023255813954</v>
      </c>
    </row>
    <row r="10" spans="1:36" ht="13.5" customHeight="1" x14ac:dyDescent="0.15">
      <c r="A10" s="1130">
        <v>4</v>
      </c>
      <c r="B10" s="1148" t="s">
        <v>1975</v>
      </c>
      <c r="C10" s="1148">
        <v>2500</v>
      </c>
      <c r="D10" s="1144">
        <v>470</v>
      </c>
      <c r="E10" s="596">
        <v>464</v>
      </c>
      <c r="F10" s="1144">
        <v>6</v>
      </c>
      <c r="G10" s="1144">
        <v>24.333333333333332</v>
      </c>
      <c r="H10" s="1144">
        <v>21.083333333333332</v>
      </c>
      <c r="I10" s="1144">
        <v>24.333333333333332</v>
      </c>
      <c r="J10" s="1144">
        <v>1</v>
      </c>
      <c r="K10" s="1144">
        <v>1</v>
      </c>
      <c r="L10" s="1144">
        <v>0</v>
      </c>
      <c r="M10" s="1144">
        <v>1</v>
      </c>
      <c r="N10" s="1146">
        <v>0.33333333333333331</v>
      </c>
      <c r="O10" s="1146">
        <v>0</v>
      </c>
      <c r="P10" s="1146">
        <v>0.33333333333333331</v>
      </c>
      <c r="Q10" s="1146">
        <v>0.33333333333333331</v>
      </c>
      <c r="R10" s="1146">
        <v>0</v>
      </c>
      <c r="S10" s="1146">
        <v>0</v>
      </c>
      <c r="T10" s="1146">
        <v>0</v>
      </c>
      <c r="U10" s="1146">
        <v>0</v>
      </c>
      <c r="V10" s="1146">
        <v>0.25</v>
      </c>
      <c r="W10" s="1149">
        <v>2350</v>
      </c>
      <c r="X10" s="1149">
        <v>2320</v>
      </c>
      <c r="Y10" s="1149">
        <v>30</v>
      </c>
      <c r="Z10" s="1144">
        <v>421776</v>
      </c>
      <c r="AA10" s="1144">
        <v>5454</v>
      </c>
      <c r="AB10" s="1145">
        <v>1.276595744680851E-2</v>
      </c>
      <c r="AC10" s="1145">
        <v>0.14951356886840758</v>
      </c>
      <c r="AD10" s="1145">
        <v>0.86643835616438358</v>
      </c>
      <c r="AE10" s="1144">
        <v>17333.260273972603</v>
      </c>
      <c r="AF10" s="1144">
        <v>17333.260273972603</v>
      </c>
      <c r="AG10" s="1183">
        <f t="shared" si="0"/>
        <v>161.48936170212764</v>
      </c>
      <c r="AH10" s="1130">
        <f>VLOOKUP(C10,中子データ!B:K,10)</f>
        <v>160</v>
      </c>
      <c r="AI10" s="1184">
        <f t="shared" si="1"/>
        <v>0.99077733860342565</v>
      </c>
      <c r="AJ10" s="1184">
        <f t="shared" ref="AJ10:AJ53" si="2">IF(AI10="","",AD10*AI10*(1-AB10))</f>
        <v>0.84748858447488584</v>
      </c>
    </row>
    <row r="11" spans="1:36" ht="13.5" customHeight="1" x14ac:dyDescent="0.15">
      <c r="A11" s="1130">
        <v>5</v>
      </c>
      <c r="B11" s="1148" t="s">
        <v>2081</v>
      </c>
      <c r="C11" s="1148">
        <v>584</v>
      </c>
      <c r="D11" s="1144">
        <v>457</v>
      </c>
      <c r="E11" s="596">
        <v>441</v>
      </c>
      <c r="F11" s="1144">
        <v>16</v>
      </c>
      <c r="G11" s="1144">
        <v>41.666666666666664</v>
      </c>
      <c r="H11" s="1144">
        <v>35</v>
      </c>
      <c r="I11" s="1144">
        <v>37.791666666666664</v>
      </c>
      <c r="J11" s="1144">
        <v>0.83333333333333337</v>
      </c>
      <c r="K11" s="1144">
        <v>2</v>
      </c>
      <c r="L11" s="1144">
        <v>2</v>
      </c>
      <c r="M11" s="1144">
        <v>3</v>
      </c>
      <c r="N11" s="1146">
        <v>0.66666666666666663</v>
      </c>
      <c r="O11" s="1146">
        <v>0.33333333333333331</v>
      </c>
      <c r="P11" s="1146">
        <v>0.66666666666666663</v>
      </c>
      <c r="Q11" s="1146">
        <v>0.16666666666666666</v>
      </c>
      <c r="R11" s="1146">
        <v>0</v>
      </c>
      <c r="S11" s="1146">
        <v>0</v>
      </c>
      <c r="T11" s="1146">
        <v>0</v>
      </c>
      <c r="U11" s="1146">
        <v>0</v>
      </c>
      <c r="V11" s="1146">
        <v>0</v>
      </c>
      <c r="W11" s="1149">
        <v>5484</v>
      </c>
      <c r="X11" s="1149">
        <v>5292</v>
      </c>
      <c r="Y11" s="1149">
        <v>192</v>
      </c>
      <c r="Z11" s="1144">
        <v>397782</v>
      </c>
      <c r="AA11" s="1144">
        <v>14432</v>
      </c>
      <c r="AB11" s="1145">
        <v>3.5010940919037198E-2</v>
      </c>
      <c r="AC11" s="1145">
        <v>0.2560163850486431</v>
      </c>
      <c r="AD11" s="1145">
        <v>0.84</v>
      </c>
      <c r="AE11" s="1144">
        <v>9546.768</v>
      </c>
      <c r="AF11" s="1144">
        <v>10525.653803748623</v>
      </c>
      <c r="AG11" s="1183">
        <f t="shared" si="0"/>
        <v>275.71115973741792</v>
      </c>
      <c r="AH11" s="1130">
        <f>VLOOKUP(C11,中子データ!B:K,10)</f>
        <v>240</v>
      </c>
      <c r="AI11" s="1184">
        <f t="shared" si="1"/>
        <v>0.87047619047619051</v>
      </c>
      <c r="AJ11" s="1184">
        <f t="shared" si="2"/>
        <v>0.70559999999999989</v>
      </c>
    </row>
    <row r="12" spans="1:36" ht="13.5" customHeight="1" x14ac:dyDescent="0.15">
      <c r="A12" s="1130">
        <v>6</v>
      </c>
      <c r="B12" s="1148" t="s">
        <v>2075</v>
      </c>
      <c r="C12" s="1148">
        <v>606</v>
      </c>
      <c r="D12" s="1144">
        <v>263</v>
      </c>
      <c r="E12" s="596">
        <v>262</v>
      </c>
      <c r="F12" s="1144">
        <v>1</v>
      </c>
      <c r="G12" s="1144">
        <v>24</v>
      </c>
      <c r="H12" s="1144">
        <v>20.583333333333332</v>
      </c>
      <c r="I12" s="1144">
        <v>22.074999999999999</v>
      </c>
      <c r="J12" s="1144">
        <v>0</v>
      </c>
      <c r="K12" s="1144">
        <v>2.5833333333333335</v>
      </c>
      <c r="L12" s="1144">
        <v>0.5</v>
      </c>
      <c r="M12" s="1144">
        <v>4</v>
      </c>
      <c r="N12" s="1146">
        <v>0</v>
      </c>
      <c r="O12" s="1146">
        <v>0</v>
      </c>
      <c r="P12" s="1146">
        <v>0</v>
      </c>
      <c r="Q12" s="1146">
        <v>0</v>
      </c>
      <c r="R12" s="1146">
        <v>0</v>
      </c>
      <c r="S12" s="1146">
        <v>0</v>
      </c>
      <c r="T12" s="1146">
        <v>0</v>
      </c>
      <c r="U12" s="1146">
        <v>0</v>
      </c>
      <c r="V12" s="1146">
        <v>0.33333333333333331</v>
      </c>
      <c r="W12" s="1149">
        <v>5167.9501953125</v>
      </c>
      <c r="X12" s="1149">
        <v>5148.2999999999993</v>
      </c>
      <c r="Y12" s="1149">
        <v>19.649999999999864</v>
      </c>
      <c r="Z12" s="1144">
        <v>390380</v>
      </c>
      <c r="AA12" s="1144">
        <v>1490</v>
      </c>
      <c r="AB12" s="1145">
        <v>3.8022813688212928E-3</v>
      </c>
      <c r="AC12" s="1145">
        <v>0.14746543778801843</v>
      </c>
      <c r="AD12" s="1145">
        <v>0.85763888888888884</v>
      </c>
      <c r="AE12" s="1144">
        <v>16265.833333333334</v>
      </c>
      <c r="AF12" s="1144">
        <v>17684.258210645527</v>
      </c>
      <c r="AG12" s="1183">
        <f t="shared" si="0"/>
        <v>281.74904942965782</v>
      </c>
      <c r="AH12" s="1130">
        <f>VLOOKUP(C12,中子データ!B:K,10)</f>
        <v>240</v>
      </c>
      <c r="AI12" s="1184">
        <f t="shared" si="1"/>
        <v>0.85182186234817803</v>
      </c>
      <c r="AJ12" s="1184">
        <f t="shared" si="2"/>
        <v>0.72777777777777763</v>
      </c>
    </row>
    <row r="13" spans="1:36" ht="13.5" customHeight="1" x14ac:dyDescent="0.15">
      <c r="A13" s="1130">
        <v>7</v>
      </c>
      <c r="B13" s="1148" t="s">
        <v>2014</v>
      </c>
      <c r="C13" s="1148">
        <v>454</v>
      </c>
      <c r="D13" s="1144">
        <v>501</v>
      </c>
      <c r="E13" s="596">
        <v>492</v>
      </c>
      <c r="F13" s="1144">
        <v>9</v>
      </c>
      <c r="G13" s="1144">
        <v>34.25</v>
      </c>
      <c r="H13" s="1144">
        <v>30.916666666666668</v>
      </c>
      <c r="I13" s="1144">
        <v>29.625</v>
      </c>
      <c r="J13" s="1144">
        <v>0.41666666666666669</v>
      </c>
      <c r="K13" s="1144">
        <v>2.5833333333333335</v>
      </c>
      <c r="L13" s="1144">
        <v>0</v>
      </c>
      <c r="M13" s="1144">
        <v>4</v>
      </c>
      <c r="N13" s="1146">
        <v>0</v>
      </c>
      <c r="O13" s="1146">
        <v>0</v>
      </c>
      <c r="P13" s="1146">
        <v>0.16666666666666666</v>
      </c>
      <c r="Q13" s="1146">
        <v>0</v>
      </c>
      <c r="R13" s="1146">
        <v>0</v>
      </c>
      <c r="S13" s="1146">
        <v>0</v>
      </c>
      <c r="T13" s="1146">
        <v>0</v>
      </c>
      <c r="U13" s="1146">
        <v>0</v>
      </c>
      <c r="V13" s="1146">
        <v>0.16666666666666666</v>
      </c>
      <c r="W13" s="1149">
        <v>4659.30029296875</v>
      </c>
      <c r="X13" s="1149">
        <v>4575.6000000000004</v>
      </c>
      <c r="Y13" s="1149">
        <v>83.700000000000159</v>
      </c>
      <c r="Z13" s="1144">
        <v>322260</v>
      </c>
      <c r="AA13" s="1144">
        <v>5895</v>
      </c>
      <c r="AB13" s="1145">
        <v>1.7964071856287425E-2</v>
      </c>
      <c r="AC13" s="1145">
        <v>0.21044546850998463</v>
      </c>
      <c r="AD13" s="1145">
        <v>0.902676399026764</v>
      </c>
      <c r="AE13" s="1144">
        <v>9409.0510948905103</v>
      </c>
      <c r="AF13" s="1144">
        <v>10877.974683544304</v>
      </c>
      <c r="AG13" s="1183">
        <f t="shared" si="0"/>
        <v>222.1556886227545</v>
      </c>
      <c r="AH13" s="1130">
        <f>VLOOKUP(C13,中子データ!B:K,10)</f>
        <v>210</v>
      </c>
      <c r="AI13" s="1184">
        <f t="shared" si="1"/>
        <v>0.94528301886792454</v>
      </c>
      <c r="AJ13" s="1184">
        <f t="shared" si="2"/>
        <v>0.83795620437956198</v>
      </c>
    </row>
    <row r="14" spans="1:36" ht="13.5" customHeight="1" x14ac:dyDescent="0.15">
      <c r="A14" s="1130">
        <v>8</v>
      </c>
      <c r="B14" s="1148" t="s">
        <v>2005</v>
      </c>
      <c r="C14" s="1148">
        <v>3044</v>
      </c>
      <c r="D14" s="1144">
        <v>1368</v>
      </c>
      <c r="E14" s="596">
        <v>1351</v>
      </c>
      <c r="F14" s="1144">
        <v>17</v>
      </c>
      <c r="G14" s="1144">
        <v>48.466666666666669</v>
      </c>
      <c r="H14" s="1144">
        <v>43.216666666666669</v>
      </c>
      <c r="I14" s="1144">
        <v>21.698333333333334</v>
      </c>
      <c r="J14" s="1144">
        <v>0.33333333333333331</v>
      </c>
      <c r="K14" s="1144">
        <v>2</v>
      </c>
      <c r="L14" s="1144">
        <v>0</v>
      </c>
      <c r="M14" s="1144">
        <v>2</v>
      </c>
      <c r="N14" s="1146">
        <v>1.5</v>
      </c>
      <c r="O14" s="1146">
        <v>0.5</v>
      </c>
      <c r="P14" s="1146">
        <v>0.16666666666666666</v>
      </c>
      <c r="Q14" s="1146">
        <v>0</v>
      </c>
      <c r="R14" s="1146">
        <v>0</v>
      </c>
      <c r="S14" s="1146">
        <v>0</v>
      </c>
      <c r="T14" s="1146">
        <v>0</v>
      </c>
      <c r="U14" s="1146">
        <v>0</v>
      </c>
      <c r="V14" s="1146">
        <v>0.75</v>
      </c>
      <c r="W14" s="1149">
        <v>4377.6005859375</v>
      </c>
      <c r="X14" s="1149">
        <v>4323.2</v>
      </c>
      <c r="Y14" s="1149">
        <v>54.400000000000119</v>
      </c>
      <c r="Z14" s="1144">
        <v>289114</v>
      </c>
      <c r="AA14" s="1144">
        <v>3638</v>
      </c>
      <c r="AB14" s="1145">
        <v>1.2426900584795321E-2</v>
      </c>
      <c r="AC14" s="1145">
        <v>0.29779825908858171</v>
      </c>
      <c r="AD14" s="1145">
        <v>0.89167812929848689</v>
      </c>
      <c r="AE14" s="1144">
        <v>5965.2132049518568</v>
      </c>
      <c r="AF14" s="1144">
        <v>13324.249174283739</v>
      </c>
      <c r="AG14" s="1183">
        <f t="shared" si="0"/>
        <v>113.72807017543862</v>
      </c>
      <c r="AH14" s="1130">
        <f>VLOOKUP(C14,中子データ!B:K,10)</f>
        <v>100</v>
      </c>
      <c r="AI14" s="1184">
        <f t="shared" si="1"/>
        <v>0.87929039722329327</v>
      </c>
      <c r="AJ14" s="1184">
        <f t="shared" si="2"/>
        <v>0.77430077945896358</v>
      </c>
    </row>
    <row r="15" spans="1:36" ht="13.5" customHeight="1" x14ac:dyDescent="0.15">
      <c r="A15" s="1130">
        <v>9</v>
      </c>
      <c r="B15" s="1199" t="s">
        <v>1505</v>
      </c>
      <c r="C15" s="1199">
        <v>3026</v>
      </c>
      <c r="D15" s="1215">
        <v>1575</v>
      </c>
      <c r="E15" s="1222">
        <v>1562</v>
      </c>
      <c r="F15" s="1215">
        <v>13</v>
      </c>
      <c r="G15" s="1215">
        <v>63.733333333333334</v>
      </c>
      <c r="H15" s="1215">
        <v>57.733333333333334</v>
      </c>
      <c r="I15" s="1215">
        <v>24.076666666666664</v>
      </c>
      <c r="J15" s="1215">
        <v>0.91666666666666663</v>
      </c>
      <c r="K15" s="1215">
        <v>1</v>
      </c>
      <c r="L15" s="1215">
        <v>0</v>
      </c>
      <c r="M15" s="1215">
        <v>2</v>
      </c>
      <c r="N15" s="1219">
        <v>0</v>
      </c>
      <c r="O15" s="1219">
        <v>3.1666666666666665</v>
      </c>
      <c r="P15" s="1219">
        <v>0.91666666666666663</v>
      </c>
      <c r="Q15" s="1219">
        <v>0</v>
      </c>
      <c r="R15" s="1219">
        <v>0</v>
      </c>
      <c r="S15" s="1219">
        <v>0</v>
      </c>
      <c r="T15" s="1219">
        <v>0</v>
      </c>
      <c r="U15" s="1219">
        <v>0</v>
      </c>
      <c r="V15" s="1219">
        <v>0</v>
      </c>
      <c r="W15" s="1149">
        <v>4567.5</v>
      </c>
      <c r="X15" s="1149">
        <v>4529.7999999999993</v>
      </c>
      <c r="Y15" s="1149">
        <v>37.699999999999989</v>
      </c>
      <c r="Z15" s="1215">
        <v>282722</v>
      </c>
      <c r="AA15" s="1215">
        <v>2353</v>
      </c>
      <c r="AB15" s="1216">
        <v>8.2539682539682548E-3</v>
      </c>
      <c r="AC15" s="1216">
        <v>0.39160266257040449</v>
      </c>
      <c r="AD15" s="1216">
        <v>0.90585774058577406</v>
      </c>
      <c r="AE15" s="1215">
        <v>4436.0146443514641</v>
      </c>
      <c r="AF15" s="1215">
        <v>11742.572338363561</v>
      </c>
      <c r="AG15" s="1183">
        <f t="shared" si="0"/>
        <v>131.96190476190478</v>
      </c>
      <c r="AH15" s="1130">
        <f>VLOOKUP(C15,中子データ!B:K,10)</f>
        <v>100</v>
      </c>
      <c r="AI15" s="1184">
        <f t="shared" si="1"/>
        <v>0.75779445727482675</v>
      </c>
      <c r="AJ15" s="1184">
        <f t="shared" si="2"/>
        <v>0.68078800557880059</v>
      </c>
    </row>
    <row r="16" spans="1:36" ht="13.5" customHeight="1" x14ac:dyDescent="0.15">
      <c r="A16" s="1130">
        <v>10</v>
      </c>
      <c r="B16" s="1221" t="s">
        <v>1366</v>
      </c>
      <c r="C16" s="1221">
        <v>3023</v>
      </c>
      <c r="D16" s="1233">
        <v>312</v>
      </c>
      <c r="E16" s="596">
        <v>310</v>
      </c>
      <c r="F16" s="1233">
        <v>2</v>
      </c>
      <c r="G16" s="1233">
        <v>51.75</v>
      </c>
      <c r="H16" s="1233">
        <v>49.333333333333336</v>
      </c>
      <c r="I16" s="1233">
        <v>20.662500000000001</v>
      </c>
      <c r="J16" s="1233">
        <v>0</v>
      </c>
      <c r="K16" s="1233">
        <v>1.5</v>
      </c>
      <c r="L16" s="1233">
        <v>0</v>
      </c>
      <c r="M16" s="1233">
        <v>3</v>
      </c>
      <c r="N16" s="1235">
        <v>0</v>
      </c>
      <c r="O16" s="1235">
        <v>0.5</v>
      </c>
      <c r="P16" s="1235">
        <v>0.41666666666666669</v>
      </c>
      <c r="Q16" s="1235">
        <v>0</v>
      </c>
      <c r="R16" s="1235">
        <v>0</v>
      </c>
      <c r="S16" s="1235">
        <v>0</v>
      </c>
      <c r="T16" s="1235">
        <v>0</v>
      </c>
      <c r="U16" s="1235">
        <v>0</v>
      </c>
      <c r="V16" s="1235">
        <v>0</v>
      </c>
      <c r="W16" s="1149">
        <v>4992</v>
      </c>
      <c r="X16" s="1149">
        <v>4960</v>
      </c>
      <c r="Y16" s="1149">
        <v>32</v>
      </c>
      <c r="Z16" s="1233">
        <v>260895.99999999997</v>
      </c>
      <c r="AA16" s="1233">
        <v>1683.2</v>
      </c>
      <c r="AB16" s="1234">
        <v>6.41025641025641E-3</v>
      </c>
      <c r="AC16" s="1234">
        <v>0.31797235023041476</v>
      </c>
      <c r="AD16" s="1234">
        <v>0.95330112721417071</v>
      </c>
      <c r="AE16" s="1233">
        <v>5041.4685990338157</v>
      </c>
      <c r="AF16" s="1233">
        <v>12626.545674531153</v>
      </c>
      <c r="AG16" s="1183">
        <f t="shared" si="0"/>
        <v>569.23076923076928</v>
      </c>
      <c r="AH16" s="1130">
        <f>VLOOKUP(C16,中子データ!B:K,10)</f>
        <v>360</v>
      </c>
      <c r="AI16" s="1184">
        <f t="shared" si="1"/>
        <v>0.63243243243243241</v>
      </c>
      <c r="AJ16" s="1184">
        <f t="shared" si="2"/>
        <v>0.59903381642512077</v>
      </c>
    </row>
    <row r="17" spans="1:36" ht="13.5" customHeight="1" x14ac:dyDescent="0.15">
      <c r="A17" s="1130">
        <v>11</v>
      </c>
      <c r="B17" s="1221" t="s">
        <v>2015</v>
      </c>
      <c r="C17" s="1221">
        <v>607</v>
      </c>
      <c r="D17" s="1233">
        <v>228</v>
      </c>
      <c r="E17" s="596">
        <v>223</v>
      </c>
      <c r="F17" s="1233">
        <v>5</v>
      </c>
      <c r="G17" s="1233">
        <v>19.083333333333332</v>
      </c>
      <c r="H17" s="1233">
        <v>14.916666666666666</v>
      </c>
      <c r="I17" s="1233">
        <v>17.333333333333332</v>
      </c>
      <c r="J17" s="1233">
        <v>0.5</v>
      </c>
      <c r="K17" s="1233">
        <v>1.8333333333333333</v>
      </c>
      <c r="L17" s="1233">
        <v>0</v>
      </c>
      <c r="M17" s="1233">
        <v>3</v>
      </c>
      <c r="N17" s="1235">
        <v>0</v>
      </c>
      <c r="O17" s="1235">
        <v>1.5</v>
      </c>
      <c r="P17" s="1235">
        <v>0.16666666666666666</v>
      </c>
      <c r="Q17" s="1235">
        <v>0</v>
      </c>
      <c r="R17" s="1235">
        <v>0</v>
      </c>
      <c r="S17" s="1235">
        <v>0</v>
      </c>
      <c r="T17" s="1235">
        <v>0</v>
      </c>
      <c r="U17" s="1235">
        <v>0</v>
      </c>
      <c r="V17" s="1235">
        <v>0.16666666666666666</v>
      </c>
      <c r="W17" s="1149">
        <v>4213.43994140625</v>
      </c>
      <c r="X17" s="1149">
        <v>4121.04</v>
      </c>
      <c r="Y17" s="1149">
        <v>92.400000000000091</v>
      </c>
      <c r="Z17" s="1233">
        <v>258903</v>
      </c>
      <c r="AA17" s="1233">
        <v>5805</v>
      </c>
      <c r="AB17" s="1234">
        <v>2.1929824561403508E-2</v>
      </c>
      <c r="AC17" s="1234">
        <v>0.11725550435227854</v>
      </c>
      <c r="AD17" s="1234">
        <v>0.78165938864628826</v>
      </c>
      <c r="AE17" s="1233">
        <v>13566.969432314412</v>
      </c>
      <c r="AF17" s="1233">
        <v>14936.711538461539</v>
      </c>
      <c r="AG17" s="1183">
        <f t="shared" si="0"/>
        <v>235.52631578947367</v>
      </c>
      <c r="AH17" s="1130">
        <f>VLOOKUP(C17,中子データ!B:K,10)</f>
        <v>240</v>
      </c>
      <c r="AI17" s="1184">
        <f t="shared" si="1"/>
        <v>1.0189944134078213</v>
      </c>
      <c r="AJ17" s="1184">
        <f t="shared" si="2"/>
        <v>0.77903930131004384</v>
      </c>
    </row>
    <row r="18" spans="1:36" ht="13.5" customHeight="1" x14ac:dyDescent="0.15">
      <c r="A18" s="1130">
        <v>12</v>
      </c>
      <c r="B18" s="1148" t="s">
        <v>2042</v>
      </c>
      <c r="C18" s="1148">
        <v>583</v>
      </c>
      <c r="D18" s="1144">
        <v>248</v>
      </c>
      <c r="E18" s="596">
        <v>245</v>
      </c>
      <c r="F18" s="1144">
        <v>3</v>
      </c>
      <c r="G18" s="1144">
        <v>23.416666666666668</v>
      </c>
      <c r="H18" s="1144">
        <v>20.416666666666668</v>
      </c>
      <c r="I18" s="1144">
        <v>19.541666666666668</v>
      </c>
      <c r="J18" s="1144">
        <v>0</v>
      </c>
      <c r="K18" s="1144">
        <v>1.6666666666666667</v>
      </c>
      <c r="L18" s="1144">
        <v>0</v>
      </c>
      <c r="M18" s="1144">
        <v>2</v>
      </c>
      <c r="N18" s="1146">
        <v>0</v>
      </c>
      <c r="O18" s="1146">
        <v>1</v>
      </c>
      <c r="P18" s="1146">
        <v>0</v>
      </c>
      <c r="Q18" s="1146">
        <v>0</v>
      </c>
      <c r="R18" s="1146">
        <v>0</v>
      </c>
      <c r="S18" s="1146">
        <v>0</v>
      </c>
      <c r="T18" s="1146">
        <v>0</v>
      </c>
      <c r="U18" s="1146">
        <v>0</v>
      </c>
      <c r="V18" s="1146">
        <v>0.33333333333333331</v>
      </c>
      <c r="W18" s="1149">
        <v>2976</v>
      </c>
      <c r="X18" s="1149">
        <v>2940</v>
      </c>
      <c r="Y18" s="1149">
        <v>36</v>
      </c>
      <c r="Z18" s="1144">
        <v>220990</v>
      </c>
      <c r="AA18" s="1144">
        <v>2706</v>
      </c>
      <c r="AB18" s="1145">
        <v>1.2096774193548387E-2</v>
      </c>
      <c r="AC18" s="1145">
        <v>0.14388120839733742</v>
      </c>
      <c r="AD18" s="1145">
        <v>0.87188612099644125</v>
      </c>
      <c r="AE18" s="1144">
        <v>9437.2953736654799</v>
      </c>
      <c r="AF18" s="1144">
        <v>11308.656716417911</v>
      </c>
      <c r="AG18" s="1183">
        <f t="shared" si="0"/>
        <v>296.37096774193554</v>
      </c>
      <c r="AH18" s="1130">
        <f>VLOOKUP(C18,中子データ!B:K,10)</f>
        <v>240</v>
      </c>
      <c r="AI18" s="1184">
        <f t="shared" si="1"/>
        <v>0.80979591836734677</v>
      </c>
      <c r="AJ18" s="1184">
        <f t="shared" si="2"/>
        <v>0.69750889679715289</v>
      </c>
    </row>
    <row r="19" spans="1:36" ht="13.5" customHeight="1" x14ac:dyDescent="0.15">
      <c r="A19" s="1199">
        <v>13</v>
      </c>
      <c r="B19" s="1221" t="s">
        <v>2018</v>
      </c>
      <c r="C19" s="1221">
        <v>3056</v>
      </c>
      <c r="D19" s="1233">
        <v>1349</v>
      </c>
      <c r="E19" s="596">
        <v>10682</v>
      </c>
      <c r="F19" s="1233">
        <v>110</v>
      </c>
      <c r="G19" s="1233">
        <v>51.083333333333336</v>
      </c>
      <c r="H19" s="1233">
        <v>47.416666666666664</v>
      </c>
      <c r="I19" s="1233">
        <v>27.958333333333332</v>
      </c>
      <c r="J19" s="1233">
        <v>0.41666666666666669</v>
      </c>
      <c r="K19" s="1233">
        <v>0</v>
      </c>
      <c r="L19" s="1233">
        <v>0.16666666666666666</v>
      </c>
      <c r="M19" s="1233">
        <v>0</v>
      </c>
      <c r="N19" s="1235">
        <v>1.5</v>
      </c>
      <c r="O19" s="1235">
        <v>0</v>
      </c>
      <c r="P19" s="1235">
        <v>0.91666666666666663</v>
      </c>
      <c r="Q19" s="1235">
        <v>0</v>
      </c>
      <c r="R19" s="1235">
        <v>0</v>
      </c>
      <c r="S19" s="1235">
        <v>0</v>
      </c>
      <c r="T19" s="1235">
        <v>0</v>
      </c>
      <c r="U19" s="1235">
        <v>0</v>
      </c>
      <c r="V19" s="1235">
        <v>0.66666666666666663</v>
      </c>
      <c r="W19" s="1231">
        <v>453.26400756835938</v>
      </c>
      <c r="X19" s="1231">
        <v>448.64400000000001</v>
      </c>
      <c r="Y19" s="1231">
        <v>4.6200000000000028</v>
      </c>
      <c r="Z19" s="1233">
        <v>213640</v>
      </c>
      <c r="AA19" s="1233">
        <v>2200</v>
      </c>
      <c r="AB19" s="1234">
        <v>1.0192735359525574E-2</v>
      </c>
      <c r="AC19" s="1234">
        <v>0.31387608806963646</v>
      </c>
      <c r="AD19" s="1234">
        <v>0.92822185970636217</v>
      </c>
      <c r="AE19" s="1233">
        <v>4182.1859706362147</v>
      </c>
      <c r="AF19" s="1233">
        <v>7641.3710879284654</v>
      </c>
      <c r="AG19" s="1183">
        <f t="shared" si="0"/>
        <v>126.53817642698294</v>
      </c>
      <c r="AH19" s="1130">
        <f>VLOOKUP(C19,中子データ!B:K,10)</f>
        <v>100</v>
      </c>
      <c r="AI19" s="1184">
        <f t="shared" si="1"/>
        <v>0.79027533684827189</v>
      </c>
      <c r="AJ19" s="1184">
        <f t="shared" si="2"/>
        <v>0.72607395323545421</v>
      </c>
    </row>
    <row r="20" spans="1:36" ht="13.5" customHeight="1" x14ac:dyDescent="0.15">
      <c r="A20" s="1130">
        <v>14</v>
      </c>
      <c r="B20" s="1148" t="s">
        <v>99</v>
      </c>
      <c r="C20" s="1148">
        <v>324</v>
      </c>
      <c r="D20" s="1144">
        <v>413</v>
      </c>
      <c r="E20" s="596">
        <v>412</v>
      </c>
      <c r="F20" s="1144">
        <v>1</v>
      </c>
      <c r="G20" s="1144">
        <v>23</v>
      </c>
      <c r="H20" s="1144">
        <v>17.333333333333332</v>
      </c>
      <c r="I20" s="1144">
        <v>23</v>
      </c>
      <c r="J20" s="1144">
        <v>3.1666666666666665</v>
      </c>
      <c r="K20" s="1144">
        <v>1</v>
      </c>
      <c r="L20" s="1144">
        <v>0</v>
      </c>
      <c r="M20" s="1144">
        <v>1</v>
      </c>
      <c r="N20" s="1146">
        <v>0.5</v>
      </c>
      <c r="O20" s="1146">
        <v>0</v>
      </c>
      <c r="P20" s="1146">
        <v>0.5</v>
      </c>
      <c r="Q20" s="1146">
        <v>0</v>
      </c>
      <c r="R20" s="1146">
        <v>0</v>
      </c>
      <c r="S20" s="1146">
        <v>0</v>
      </c>
      <c r="T20" s="1146">
        <v>0</v>
      </c>
      <c r="U20" s="1146">
        <v>0</v>
      </c>
      <c r="V20" s="1146">
        <v>0.5</v>
      </c>
      <c r="W20" s="1149">
        <v>3221.39990234375</v>
      </c>
      <c r="X20" s="1149">
        <v>3213.6</v>
      </c>
      <c r="Y20" s="1149">
        <v>7.7999999999999545</v>
      </c>
      <c r="Z20" s="1144">
        <v>206000</v>
      </c>
      <c r="AA20" s="1144">
        <v>500</v>
      </c>
      <c r="AB20" s="1145">
        <v>2.4213075060532689E-3</v>
      </c>
      <c r="AC20" s="1145">
        <v>0.14132104454685099</v>
      </c>
      <c r="AD20" s="1145">
        <v>0.75362318840579712</v>
      </c>
      <c r="AE20" s="1144">
        <v>8956.5217391304341</v>
      </c>
      <c r="AF20" s="1144">
        <v>8956.5217391304341</v>
      </c>
      <c r="AG20" s="1183">
        <f t="shared" si="0"/>
        <v>151.08958837772394</v>
      </c>
      <c r="AH20" s="1130">
        <f>VLOOKUP(C20,中子データ!B:K,10)</f>
        <v>140</v>
      </c>
      <c r="AI20" s="1184">
        <f t="shared" si="1"/>
        <v>0.92660256410256425</v>
      </c>
      <c r="AJ20" s="1184">
        <f t="shared" si="2"/>
        <v>0.69661835748792278</v>
      </c>
    </row>
    <row r="21" spans="1:36" ht="13.5" customHeight="1" x14ac:dyDescent="0.15">
      <c r="A21" s="1130">
        <v>15</v>
      </c>
      <c r="B21" s="1148" t="s">
        <v>2004</v>
      </c>
      <c r="C21" s="1148">
        <v>3043</v>
      </c>
      <c r="D21" s="1144">
        <v>848</v>
      </c>
      <c r="E21" s="596">
        <v>1688</v>
      </c>
      <c r="F21" s="1144">
        <v>8</v>
      </c>
      <c r="G21" s="1144">
        <v>29.516666666666666</v>
      </c>
      <c r="H21" s="1144">
        <v>26.766666666666666</v>
      </c>
      <c r="I21" s="1144">
        <v>12.133333333333333</v>
      </c>
      <c r="J21" s="1144">
        <v>0.25</v>
      </c>
      <c r="K21" s="1144">
        <v>2</v>
      </c>
      <c r="L21" s="1144">
        <v>0</v>
      </c>
      <c r="M21" s="1144">
        <v>2</v>
      </c>
      <c r="N21" s="1146">
        <v>0</v>
      </c>
      <c r="O21" s="1146">
        <v>0.25</v>
      </c>
      <c r="P21" s="1146">
        <v>0</v>
      </c>
      <c r="Q21" s="1146">
        <v>0</v>
      </c>
      <c r="R21" s="1146">
        <v>0</v>
      </c>
      <c r="S21" s="1146">
        <v>0</v>
      </c>
      <c r="T21" s="1146">
        <v>0</v>
      </c>
      <c r="U21" s="1146">
        <v>0</v>
      </c>
      <c r="V21" s="1146">
        <v>0.25</v>
      </c>
      <c r="W21" s="1149">
        <v>3392</v>
      </c>
      <c r="X21" s="1149">
        <v>3376</v>
      </c>
      <c r="Y21" s="1149">
        <v>16</v>
      </c>
      <c r="Z21" s="1144">
        <v>205429.59999999998</v>
      </c>
      <c r="AA21" s="1144">
        <v>973.59999999999991</v>
      </c>
      <c r="AB21" s="1145">
        <v>4.7169811320754715E-3</v>
      </c>
      <c r="AC21" s="1145">
        <v>0.18136200716845877</v>
      </c>
      <c r="AD21" s="1145">
        <v>0.90683229813664601</v>
      </c>
      <c r="AE21" s="1144">
        <v>6959.7831733483899</v>
      </c>
      <c r="AF21" s="1144">
        <v>16931.010989010989</v>
      </c>
      <c r="AG21" s="1183">
        <f t="shared" si="0"/>
        <v>113.63207547169812</v>
      </c>
      <c r="AH21" s="1130">
        <f>VLOOKUP(C21,中子データ!B:K,10)</f>
        <v>100</v>
      </c>
      <c r="AI21" s="1184">
        <f t="shared" si="1"/>
        <v>0.88003320880033209</v>
      </c>
      <c r="AJ21" s="1184">
        <f t="shared" si="2"/>
        <v>0.79427818558253338</v>
      </c>
    </row>
    <row r="22" spans="1:36" ht="13.5" customHeight="1" x14ac:dyDescent="0.15">
      <c r="A22" s="1130">
        <v>16</v>
      </c>
      <c r="B22" s="1148" t="s">
        <v>1973</v>
      </c>
      <c r="C22" s="1148">
        <v>503</v>
      </c>
      <c r="D22" s="1144">
        <v>1389</v>
      </c>
      <c r="E22" s="596">
        <v>2675</v>
      </c>
      <c r="F22" s="1233">
        <v>103</v>
      </c>
      <c r="G22" s="1233">
        <v>79.916666666666671</v>
      </c>
      <c r="H22" s="1233">
        <v>68.666666666666671</v>
      </c>
      <c r="I22" s="1233">
        <v>39.958333333333336</v>
      </c>
      <c r="J22" s="1233">
        <v>1.25</v>
      </c>
      <c r="K22" s="1233">
        <v>0</v>
      </c>
      <c r="L22" s="1233">
        <v>0</v>
      </c>
      <c r="M22" s="1233">
        <v>0</v>
      </c>
      <c r="N22" s="1235">
        <v>3.4166666666666665</v>
      </c>
      <c r="O22" s="1235">
        <v>2.3333333333333335</v>
      </c>
      <c r="P22" s="1235">
        <v>1.75</v>
      </c>
      <c r="Q22" s="1235">
        <v>1.1666666666666667</v>
      </c>
      <c r="R22" s="1235">
        <v>0.25</v>
      </c>
      <c r="S22" s="1235">
        <v>0</v>
      </c>
      <c r="T22" s="1235">
        <v>0</v>
      </c>
      <c r="U22" s="1235">
        <v>0</v>
      </c>
      <c r="V22" s="1235">
        <v>1.0833333333333333</v>
      </c>
      <c r="W22" s="1231">
        <v>1222.320068359375</v>
      </c>
      <c r="X22" s="1231">
        <v>1177</v>
      </c>
      <c r="Y22" s="1231">
        <v>45.32000000000005</v>
      </c>
      <c r="Z22" s="1233">
        <v>200625</v>
      </c>
      <c r="AA22" s="1233">
        <v>7725</v>
      </c>
      <c r="AB22" s="1234">
        <v>3.7077033837293015E-2</v>
      </c>
      <c r="AC22" s="1234">
        <v>0.49103942652329752</v>
      </c>
      <c r="AD22" s="1234">
        <v>0.85922836287799786</v>
      </c>
      <c r="AE22" s="1233">
        <v>2510.4275286757038</v>
      </c>
      <c r="AF22" s="1233">
        <v>5020.8550573514076</v>
      </c>
      <c r="AG22" s="1183">
        <f t="shared" si="0"/>
        <v>177.96976241900649</v>
      </c>
      <c r="AH22" s="1130">
        <f>VLOOKUP(C22,中子データ!B:K,10)</f>
        <v>120</v>
      </c>
      <c r="AI22" s="1184">
        <f t="shared" si="1"/>
        <v>0.67427184466019419</v>
      </c>
      <c r="AJ22" s="1184">
        <f t="shared" si="2"/>
        <v>0.5578727841501564</v>
      </c>
    </row>
    <row r="23" spans="1:36" ht="13.5" customHeight="1" x14ac:dyDescent="0.15">
      <c r="A23" s="1130">
        <v>17</v>
      </c>
      <c r="B23" s="1148" t="s">
        <v>2145</v>
      </c>
      <c r="C23" s="1148">
        <v>3049</v>
      </c>
      <c r="D23" s="1144">
        <v>785</v>
      </c>
      <c r="E23" s="596">
        <v>1553</v>
      </c>
      <c r="F23" s="1233">
        <v>17</v>
      </c>
      <c r="G23" s="1233">
        <v>31.916666666666668</v>
      </c>
      <c r="H23" s="1233">
        <v>28.083333333333332</v>
      </c>
      <c r="I23" s="1233">
        <v>12.983333333333333</v>
      </c>
      <c r="J23" s="1233">
        <v>0.66666666666666663</v>
      </c>
      <c r="K23" s="1233">
        <v>1</v>
      </c>
      <c r="L23" s="1233">
        <v>0.16666666666666666</v>
      </c>
      <c r="M23" s="1233">
        <v>1</v>
      </c>
      <c r="N23" s="1235">
        <v>0.5</v>
      </c>
      <c r="O23" s="1235">
        <v>0</v>
      </c>
      <c r="P23" s="1235">
        <v>1</v>
      </c>
      <c r="Q23" s="1235">
        <v>0</v>
      </c>
      <c r="R23" s="1235">
        <v>0</v>
      </c>
      <c r="S23" s="1235">
        <v>0</v>
      </c>
      <c r="T23" s="1235">
        <v>0</v>
      </c>
      <c r="U23" s="1235">
        <v>0</v>
      </c>
      <c r="V23" s="1235">
        <v>0.5</v>
      </c>
      <c r="W23" s="1231">
        <v>4081.999755859375</v>
      </c>
      <c r="X23" s="1231">
        <v>4037.8000000000006</v>
      </c>
      <c r="Y23" s="1231">
        <v>44.199999999999818</v>
      </c>
      <c r="Z23" s="1233">
        <v>195988.59999999998</v>
      </c>
      <c r="AA23" s="1233">
        <v>2145.3999999999996</v>
      </c>
      <c r="AB23" s="1234">
        <v>1.0828025477707006E-2</v>
      </c>
      <c r="AC23" s="1234">
        <v>0.19610855094726062</v>
      </c>
      <c r="AD23" s="1234">
        <v>0.8798955613577023</v>
      </c>
      <c r="AE23" s="1233">
        <v>6140.6349869451687</v>
      </c>
      <c r="AF23" s="1233">
        <v>15095.399229781771</v>
      </c>
      <c r="AG23" s="1183">
        <f t="shared" si="0"/>
        <v>128.78980891719746</v>
      </c>
      <c r="AH23" s="1130">
        <f>VLOOKUP(C23,中子データ!B:K,10)</f>
        <v>100</v>
      </c>
      <c r="AI23" s="1184">
        <f t="shared" si="1"/>
        <v>0.77645895153313549</v>
      </c>
      <c r="AJ23" s="1184">
        <f t="shared" si="2"/>
        <v>0.67580504786771101</v>
      </c>
    </row>
    <row r="24" spans="1:36" ht="13.5" customHeight="1" x14ac:dyDescent="0.15">
      <c r="A24" s="1130">
        <v>18</v>
      </c>
      <c r="B24" s="1199" t="s">
        <v>2026</v>
      </c>
      <c r="C24" s="1199">
        <v>290</v>
      </c>
      <c r="D24" s="1215">
        <v>810</v>
      </c>
      <c r="E24" s="1222">
        <v>798</v>
      </c>
      <c r="F24" s="1215">
        <v>12</v>
      </c>
      <c r="G24" s="1215">
        <v>35.75</v>
      </c>
      <c r="H24" s="1215">
        <v>25.583333333333332</v>
      </c>
      <c r="I24" s="1215">
        <v>35.75</v>
      </c>
      <c r="J24" s="1215">
        <v>0.83333333333333337</v>
      </c>
      <c r="K24" s="1215">
        <v>2.3333333333333335</v>
      </c>
      <c r="L24" s="1215">
        <v>0.66666666666666663</v>
      </c>
      <c r="M24" s="1215">
        <v>4</v>
      </c>
      <c r="N24" s="1219">
        <v>0.25</v>
      </c>
      <c r="O24" s="1219">
        <v>0</v>
      </c>
      <c r="P24" s="1219">
        <v>1</v>
      </c>
      <c r="Q24" s="1219">
        <v>0</v>
      </c>
      <c r="R24" s="1219">
        <v>0</v>
      </c>
      <c r="S24" s="1219">
        <v>0</v>
      </c>
      <c r="T24" s="1219">
        <v>0</v>
      </c>
      <c r="U24" s="1219">
        <v>0</v>
      </c>
      <c r="V24" s="1219">
        <v>5.083333333333333</v>
      </c>
      <c r="W24" s="1149">
        <v>2000.699951171875</v>
      </c>
      <c r="X24" s="1149">
        <v>1971.06</v>
      </c>
      <c r="Y24" s="1149">
        <v>29.640000000000072</v>
      </c>
      <c r="Z24" s="1215">
        <v>194712</v>
      </c>
      <c r="AA24" s="1215">
        <v>2928</v>
      </c>
      <c r="AB24" s="1216">
        <v>1.4814814814814815E-2</v>
      </c>
      <c r="AC24" s="1216">
        <v>0.2196620583717358</v>
      </c>
      <c r="AD24" s="1216">
        <v>0.71561771561771559</v>
      </c>
      <c r="AE24" s="1215">
        <v>5446.4895104895104</v>
      </c>
      <c r="AF24" s="1215">
        <v>5446.4895104895104</v>
      </c>
      <c r="AG24" s="1183">
        <f t="shared" si="0"/>
        <v>113.7037037037037</v>
      </c>
      <c r="AH24" s="1130">
        <f>VLOOKUP(C24,中子データ!B:K,10)</f>
        <v>110</v>
      </c>
      <c r="AI24" s="1184">
        <f t="shared" si="1"/>
        <v>0.96742671009771997</v>
      </c>
      <c r="AJ24" s="1184">
        <f t="shared" si="2"/>
        <v>0.68205128205128218</v>
      </c>
    </row>
    <row r="25" spans="1:36" ht="13.5" customHeight="1" x14ac:dyDescent="0.15">
      <c r="A25" s="1130">
        <v>19</v>
      </c>
      <c r="B25" s="1199" t="s">
        <v>2072</v>
      </c>
      <c r="C25" s="1199">
        <v>514</v>
      </c>
      <c r="D25" s="1215">
        <v>199</v>
      </c>
      <c r="E25" s="1222">
        <v>192</v>
      </c>
      <c r="F25" s="1215">
        <v>7</v>
      </c>
      <c r="G25" s="1215">
        <v>26.5</v>
      </c>
      <c r="H25" s="1215">
        <v>21.666666666666668</v>
      </c>
      <c r="I25" s="1215">
        <v>26.5</v>
      </c>
      <c r="J25" s="1215">
        <v>0.5</v>
      </c>
      <c r="K25" s="1215">
        <v>2</v>
      </c>
      <c r="L25" s="1215">
        <v>0.16666666666666666</v>
      </c>
      <c r="M25" s="1215">
        <v>2</v>
      </c>
      <c r="N25" s="1219">
        <v>1.1666666666666667</v>
      </c>
      <c r="O25" s="1219">
        <v>0</v>
      </c>
      <c r="P25" s="1219">
        <v>1</v>
      </c>
      <c r="Q25" s="1219">
        <v>0</v>
      </c>
      <c r="R25" s="1219">
        <v>0</v>
      </c>
      <c r="S25" s="1219">
        <v>0</v>
      </c>
      <c r="T25" s="1219">
        <v>0</v>
      </c>
      <c r="U25" s="1219">
        <v>0</v>
      </c>
      <c r="V25" s="1219">
        <v>0</v>
      </c>
      <c r="W25" s="1149">
        <v>3184</v>
      </c>
      <c r="X25" s="1149">
        <v>3072</v>
      </c>
      <c r="Y25" s="1149">
        <v>112</v>
      </c>
      <c r="Z25" s="1215">
        <v>189120</v>
      </c>
      <c r="AA25" s="1215">
        <v>6895</v>
      </c>
      <c r="AB25" s="1216">
        <v>3.5175879396984924E-2</v>
      </c>
      <c r="AC25" s="1216">
        <v>0.16282642089093702</v>
      </c>
      <c r="AD25" s="1216">
        <v>0.8176100628930818</v>
      </c>
      <c r="AE25" s="1215">
        <v>7136.6037735849059</v>
      </c>
      <c r="AF25" s="1215">
        <v>7136.6037735849059</v>
      </c>
      <c r="AG25" s="1183">
        <f t="shared" si="0"/>
        <v>391.9597989949749</v>
      </c>
      <c r="AH25" s="1130">
        <f>VLOOKUP(C25,中子データ!B:K,10)</f>
        <v>360</v>
      </c>
      <c r="AI25" s="1184">
        <f t="shared" si="1"/>
        <v>0.91846153846153844</v>
      </c>
      <c r="AJ25" s="1184">
        <f t="shared" si="2"/>
        <v>0.72452830188679251</v>
      </c>
    </row>
    <row r="26" spans="1:36" ht="13.5" customHeight="1" x14ac:dyDescent="0.15">
      <c r="A26" s="1130">
        <v>20</v>
      </c>
      <c r="B26" s="1148" t="s">
        <v>2021</v>
      </c>
      <c r="C26" s="1148">
        <v>593</v>
      </c>
      <c r="D26" s="1144">
        <v>395</v>
      </c>
      <c r="E26" s="596">
        <v>335</v>
      </c>
      <c r="F26" s="1144">
        <v>60</v>
      </c>
      <c r="G26" s="1144">
        <v>43.75</v>
      </c>
      <c r="H26" s="1144">
        <v>29.416666666666668</v>
      </c>
      <c r="I26" s="1144">
        <v>43.75</v>
      </c>
      <c r="J26" s="1144">
        <v>2.3333333333333335</v>
      </c>
      <c r="K26" s="1144">
        <v>2.1666666666666665</v>
      </c>
      <c r="L26" s="1144">
        <v>0</v>
      </c>
      <c r="M26" s="1144">
        <v>2</v>
      </c>
      <c r="N26" s="1146">
        <v>3.6666666666666665</v>
      </c>
      <c r="O26" s="1146">
        <v>0</v>
      </c>
      <c r="P26" s="1146">
        <v>1.3333333333333333</v>
      </c>
      <c r="Q26" s="1146">
        <v>1.9166666666666667</v>
      </c>
      <c r="R26" s="1146">
        <v>0</v>
      </c>
      <c r="S26" s="1146">
        <v>0</v>
      </c>
      <c r="T26" s="1146">
        <v>0</v>
      </c>
      <c r="U26" s="1146">
        <v>0</v>
      </c>
      <c r="V26" s="1146">
        <v>2.9166666666666665</v>
      </c>
      <c r="W26" s="1149">
        <v>947.99993896484375</v>
      </c>
      <c r="X26" s="1149">
        <v>804</v>
      </c>
      <c r="Y26" s="1149">
        <v>144.00000000000003</v>
      </c>
      <c r="Z26" s="1144">
        <v>187332.00000000003</v>
      </c>
      <c r="AA26" s="1144">
        <v>33551.999999999993</v>
      </c>
      <c r="AB26" s="1145">
        <v>0.15189873417721519</v>
      </c>
      <c r="AC26" s="1145">
        <v>0.26881720430107525</v>
      </c>
      <c r="AD26" s="1145">
        <v>0.67238095238095241</v>
      </c>
      <c r="AE26" s="1144">
        <v>4281.8742857142861</v>
      </c>
      <c r="AF26" s="1144">
        <v>4281.8742857142861</v>
      </c>
      <c r="AG26" s="1183">
        <f t="shared" si="0"/>
        <v>268.1012658227848</v>
      </c>
      <c r="AH26" s="1130">
        <f>VLOOKUP(C26,中子データ!B:K,10)</f>
        <v>240</v>
      </c>
      <c r="AI26" s="1184">
        <f t="shared" si="1"/>
        <v>0.89518413597733715</v>
      </c>
      <c r="AJ26" s="1184">
        <f t="shared" si="2"/>
        <v>0.51047619047619053</v>
      </c>
    </row>
    <row r="27" spans="1:36" ht="13.5" customHeight="1" x14ac:dyDescent="0.15">
      <c r="A27" s="1130">
        <v>21</v>
      </c>
      <c r="B27" s="1221" t="s">
        <v>2002</v>
      </c>
      <c r="C27" s="1221">
        <v>595</v>
      </c>
      <c r="D27" s="1233">
        <v>333</v>
      </c>
      <c r="E27" s="596">
        <v>331</v>
      </c>
      <c r="F27" s="1233">
        <v>2</v>
      </c>
      <c r="G27" s="1233">
        <v>22.833333333333332</v>
      </c>
      <c r="H27" s="1233">
        <v>19</v>
      </c>
      <c r="I27" s="1233">
        <v>22.833333333333332</v>
      </c>
      <c r="J27" s="1233">
        <v>0</v>
      </c>
      <c r="K27" s="1233">
        <v>2.8333333333333335</v>
      </c>
      <c r="L27" s="1233">
        <v>0</v>
      </c>
      <c r="M27" s="1233">
        <v>3</v>
      </c>
      <c r="N27" s="1235">
        <v>0.5</v>
      </c>
      <c r="O27" s="1235">
        <v>0</v>
      </c>
      <c r="P27" s="1235">
        <v>0</v>
      </c>
      <c r="Q27" s="1235">
        <v>0</v>
      </c>
      <c r="R27" s="1235">
        <v>0</v>
      </c>
      <c r="S27" s="1235">
        <v>0</v>
      </c>
      <c r="T27" s="1235">
        <v>0</v>
      </c>
      <c r="U27" s="1235">
        <v>0</v>
      </c>
      <c r="V27" s="1235">
        <v>0.5</v>
      </c>
      <c r="W27" s="1149">
        <v>1531.800048828125</v>
      </c>
      <c r="X27" s="1149">
        <v>1522.6</v>
      </c>
      <c r="Y27" s="1149">
        <v>9.1999999999999886</v>
      </c>
      <c r="Z27" s="1233">
        <v>176125.1</v>
      </c>
      <c r="AA27" s="1233">
        <v>1064.2</v>
      </c>
      <c r="AB27" s="1234">
        <v>6.006006006006006E-3</v>
      </c>
      <c r="AC27" s="1234">
        <v>0.14029697900665641</v>
      </c>
      <c r="AD27" s="1234">
        <v>0.83211678832116787</v>
      </c>
      <c r="AE27" s="1233">
        <v>7713.5080291970808</v>
      </c>
      <c r="AF27" s="1233">
        <v>7713.5080291970808</v>
      </c>
      <c r="AG27" s="1183">
        <f t="shared" si="0"/>
        <v>205.40540540540539</v>
      </c>
      <c r="AH27" s="1130">
        <f>VLOOKUP(C27,中子データ!B:K,10)</f>
        <v>185</v>
      </c>
      <c r="AI27" s="1184">
        <f t="shared" si="1"/>
        <v>0.90065789473684221</v>
      </c>
      <c r="AJ27" s="1184">
        <f t="shared" si="2"/>
        <v>0.74495133819951354</v>
      </c>
    </row>
    <row r="28" spans="1:36" ht="13.5" customHeight="1" x14ac:dyDescent="0.15">
      <c r="A28" s="1130">
        <v>22</v>
      </c>
      <c r="B28" s="1148" t="s">
        <v>2045</v>
      </c>
      <c r="C28" s="1148">
        <v>513</v>
      </c>
      <c r="D28" s="1144">
        <v>178</v>
      </c>
      <c r="E28" s="596">
        <v>177</v>
      </c>
      <c r="F28" s="1144">
        <v>1</v>
      </c>
      <c r="G28" s="1144">
        <v>22.166666666666668</v>
      </c>
      <c r="H28" s="1144">
        <v>19.333333333333332</v>
      </c>
      <c r="I28" s="1144">
        <v>22.166666666666668</v>
      </c>
      <c r="J28" s="1144">
        <v>1</v>
      </c>
      <c r="K28" s="1144">
        <v>1</v>
      </c>
      <c r="L28" s="1144">
        <v>0</v>
      </c>
      <c r="M28" s="1144">
        <v>1</v>
      </c>
      <c r="N28" s="1146">
        <v>0.16666666666666666</v>
      </c>
      <c r="O28" s="1146">
        <v>0</v>
      </c>
      <c r="P28" s="1146">
        <v>0.58333333333333337</v>
      </c>
      <c r="Q28" s="1146">
        <v>0</v>
      </c>
      <c r="R28" s="1146">
        <v>0</v>
      </c>
      <c r="S28" s="1146">
        <v>0</v>
      </c>
      <c r="T28" s="1146">
        <v>0</v>
      </c>
      <c r="U28" s="1146">
        <v>0</v>
      </c>
      <c r="V28" s="1146">
        <v>8.3333333333333329E-2</v>
      </c>
      <c r="W28" s="1149">
        <v>2848</v>
      </c>
      <c r="X28" s="1149">
        <v>2832</v>
      </c>
      <c r="Y28" s="1149">
        <v>16</v>
      </c>
      <c r="Z28" s="1144">
        <v>174345</v>
      </c>
      <c r="AA28" s="1144">
        <v>985</v>
      </c>
      <c r="AB28" s="1145">
        <v>5.6179775280898875E-3</v>
      </c>
      <c r="AC28" s="1145">
        <v>0.13620071684587814</v>
      </c>
      <c r="AD28" s="1145">
        <v>0.8721804511278195</v>
      </c>
      <c r="AE28" s="1144">
        <v>7865.187969924812</v>
      </c>
      <c r="AF28" s="1144">
        <v>7865.187969924812</v>
      </c>
      <c r="AG28" s="1183">
        <f t="shared" si="0"/>
        <v>391.01123595505612</v>
      </c>
      <c r="AH28" s="1130">
        <f>VLOOKUP(C28,中子データ!B:K,10)</f>
        <v>360</v>
      </c>
      <c r="AI28" s="1184">
        <f t="shared" si="1"/>
        <v>0.92068965517241397</v>
      </c>
      <c r="AJ28" s="1184">
        <f t="shared" si="2"/>
        <v>0.79849624060150393</v>
      </c>
    </row>
    <row r="29" spans="1:36" ht="13.5" customHeight="1" x14ac:dyDescent="0.15">
      <c r="A29" s="1130">
        <v>23</v>
      </c>
      <c r="B29" s="1148" t="s">
        <v>1439</v>
      </c>
      <c r="C29" s="1148">
        <v>516</v>
      </c>
      <c r="D29" s="1144">
        <v>212</v>
      </c>
      <c r="E29" s="596">
        <v>188</v>
      </c>
      <c r="F29" s="1144">
        <v>24</v>
      </c>
      <c r="G29" s="1144">
        <v>30.75</v>
      </c>
      <c r="H29" s="1144">
        <v>25.166666666666668</v>
      </c>
      <c r="I29" s="1144">
        <v>30.75</v>
      </c>
      <c r="J29" s="1144">
        <v>0.33333333333333331</v>
      </c>
      <c r="K29" s="1144">
        <v>0.5</v>
      </c>
      <c r="L29" s="1144">
        <v>0</v>
      </c>
      <c r="M29" s="1144">
        <v>1</v>
      </c>
      <c r="N29" s="1146">
        <v>3.5</v>
      </c>
      <c r="O29" s="1146">
        <v>0</v>
      </c>
      <c r="P29" s="1146">
        <v>1</v>
      </c>
      <c r="Q29" s="1146">
        <v>0</v>
      </c>
      <c r="R29" s="1146">
        <v>0</v>
      </c>
      <c r="S29" s="1146">
        <v>0</v>
      </c>
      <c r="T29" s="1146">
        <v>0</v>
      </c>
      <c r="U29" s="1146">
        <v>0</v>
      </c>
      <c r="V29" s="1146">
        <v>0.25</v>
      </c>
      <c r="W29" s="1149">
        <v>1060</v>
      </c>
      <c r="X29" s="1149">
        <v>940</v>
      </c>
      <c r="Y29" s="1149">
        <v>120</v>
      </c>
      <c r="Z29" s="1144">
        <v>169200</v>
      </c>
      <c r="AA29" s="1144">
        <v>21600</v>
      </c>
      <c r="AB29" s="1145">
        <v>0.11320754716981132</v>
      </c>
      <c r="AC29" s="1145">
        <v>0.1889400921658986</v>
      </c>
      <c r="AD29" s="1145">
        <v>0.81842818428184283</v>
      </c>
      <c r="AE29" s="1144">
        <v>5502.4390243902435</v>
      </c>
      <c r="AF29" s="1144">
        <v>5502.4390243902435</v>
      </c>
      <c r="AG29" s="1183">
        <f t="shared" si="0"/>
        <v>427.35849056603774</v>
      </c>
      <c r="AH29" s="1130">
        <f>VLOOKUP(C29,中子データ!B:K,10)</f>
        <v>360</v>
      </c>
      <c r="AI29" s="1184">
        <f t="shared" si="1"/>
        <v>0.84238410596026492</v>
      </c>
      <c r="AJ29" s="1184">
        <f t="shared" si="2"/>
        <v>0.61138211382113827</v>
      </c>
    </row>
    <row r="30" spans="1:36" ht="13.5" customHeight="1" x14ac:dyDescent="0.15">
      <c r="A30" s="1130">
        <v>24</v>
      </c>
      <c r="B30" s="1148" t="s">
        <v>1434</v>
      </c>
      <c r="C30" s="1148">
        <v>497</v>
      </c>
      <c r="D30" s="1144">
        <v>160</v>
      </c>
      <c r="E30" s="596">
        <v>136</v>
      </c>
      <c r="F30" s="1144">
        <v>24</v>
      </c>
      <c r="G30" s="1144">
        <v>25.333333333333332</v>
      </c>
      <c r="H30" s="1144">
        <v>23.666666666666668</v>
      </c>
      <c r="I30" s="1144">
        <v>25.333333333333332</v>
      </c>
      <c r="J30" s="1144">
        <v>0</v>
      </c>
      <c r="K30" s="1144">
        <v>1.6666666666666667</v>
      </c>
      <c r="L30" s="1144">
        <v>0</v>
      </c>
      <c r="M30" s="1144">
        <v>2</v>
      </c>
      <c r="N30" s="1146">
        <v>0</v>
      </c>
      <c r="O30" s="1146">
        <v>0</v>
      </c>
      <c r="P30" s="1146">
        <v>0</v>
      </c>
      <c r="Q30" s="1146">
        <v>0</v>
      </c>
      <c r="R30" s="1146">
        <v>0</v>
      </c>
      <c r="S30" s="1146">
        <v>0</v>
      </c>
      <c r="T30" s="1146">
        <v>0</v>
      </c>
      <c r="U30" s="1146">
        <v>0</v>
      </c>
      <c r="V30" s="1146">
        <v>0</v>
      </c>
      <c r="W30" s="1149">
        <v>2440</v>
      </c>
      <c r="X30" s="1149">
        <v>2074</v>
      </c>
      <c r="Y30" s="1149">
        <v>366</v>
      </c>
      <c r="Z30" s="1144">
        <v>154496</v>
      </c>
      <c r="AA30" s="1144">
        <v>27264</v>
      </c>
      <c r="AB30" s="1145">
        <v>0.15</v>
      </c>
      <c r="AC30" s="1145">
        <v>0.155657962109575</v>
      </c>
      <c r="AD30" s="1145">
        <v>0.93421052631578949</v>
      </c>
      <c r="AE30" s="1144">
        <v>6098.5263157894742</v>
      </c>
      <c r="AF30" s="1144">
        <v>6098.5263157894742</v>
      </c>
      <c r="AG30" s="1183">
        <f t="shared" si="0"/>
        <v>532.5</v>
      </c>
      <c r="AH30" s="1130">
        <f>VLOOKUP(C30,中子データ!B:K,10)</f>
        <v>480</v>
      </c>
      <c r="AI30" s="1184">
        <f t="shared" si="1"/>
        <v>0.90140845070422537</v>
      </c>
      <c r="AJ30" s="1184">
        <f t="shared" si="2"/>
        <v>0.71578947368421053</v>
      </c>
    </row>
    <row r="31" spans="1:36" ht="13.5" customHeight="1" x14ac:dyDescent="0.15">
      <c r="A31" s="1130">
        <v>25</v>
      </c>
      <c r="B31" s="1221" t="s">
        <v>2057</v>
      </c>
      <c r="C31" s="1221">
        <v>609</v>
      </c>
      <c r="D31" s="1233">
        <v>944</v>
      </c>
      <c r="E31" s="596">
        <v>1878</v>
      </c>
      <c r="F31" s="1233">
        <v>10</v>
      </c>
      <c r="G31" s="1233">
        <v>51.083333333333336</v>
      </c>
      <c r="H31" s="1233">
        <v>46.666666666666664</v>
      </c>
      <c r="I31" s="1233">
        <v>26.375</v>
      </c>
      <c r="J31" s="1233">
        <v>0</v>
      </c>
      <c r="K31" s="1233">
        <v>1.6666666666666667</v>
      </c>
      <c r="L31" s="1233">
        <v>1.75</v>
      </c>
      <c r="M31" s="1233">
        <v>3</v>
      </c>
      <c r="N31" s="1235">
        <v>0.33333333333333331</v>
      </c>
      <c r="O31" s="1235">
        <v>0</v>
      </c>
      <c r="P31" s="1235">
        <v>0.66666666666666663</v>
      </c>
      <c r="Q31" s="1235">
        <v>0</v>
      </c>
      <c r="R31" s="1235">
        <v>0</v>
      </c>
      <c r="S31" s="1235">
        <v>0</v>
      </c>
      <c r="T31" s="1235">
        <v>0</v>
      </c>
      <c r="U31" s="1235">
        <v>0</v>
      </c>
      <c r="V31" s="1235">
        <v>0</v>
      </c>
      <c r="W31" s="1149">
        <v>2983.039794921875</v>
      </c>
      <c r="X31" s="1149">
        <v>2967.2400000000002</v>
      </c>
      <c r="Y31" s="1149">
        <v>15.800000000000011</v>
      </c>
      <c r="Z31" s="1233">
        <v>144042.6</v>
      </c>
      <c r="AA31" s="1233">
        <v>767</v>
      </c>
      <c r="AB31" s="1234">
        <v>5.2966101694915252E-3</v>
      </c>
      <c r="AC31" s="1234">
        <v>0.31387608806963646</v>
      </c>
      <c r="AD31" s="1234">
        <v>0.91353996737357257</v>
      </c>
      <c r="AE31" s="1233">
        <v>2819.7572593800978</v>
      </c>
      <c r="AF31" s="1233">
        <v>5461.3308056872038</v>
      </c>
      <c r="AG31" s="1183">
        <f t="shared" si="0"/>
        <v>177.96610169491524</v>
      </c>
      <c r="AH31" s="1130">
        <f>VLOOKUP(C31,中子データ!B:K,10)</f>
        <v>120</v>
      </c>
      <c r="AI31" s="1184">
        <f t="shared" si="1"/>
        <v>0.67428571428571438</v>
      </c>
      <c r="AJ31" s="1184">
        <f t="shared" si="2"/>
        <v>0.6127243066884176</v>
      </c>
    </row>
    <row r="32" spans="1:36" ht="13.5" customHeight="1" x14ac:dyDescent="0.15">
      <c r="A32" s="1130">
        <v>26</v>
      </c>
      <c r="B32" s="1148" t="s">
        <v>1497</v>
      </c>
      <c r="C32" s="1148">
        <v>515</v>
      </c>
      <c r="D32" s="1144">
        <v>195</v>
      </c>
      <c r="E32" s="596">
        <v>190</v>
      </c>
      <c r="F32" s="1144">
        <v>5</v>
      </c>
      <c r="G32" s="1144">
        <v>14.5</v>
      </c>
      <c r="H32" s="1144">
        <v>11.916666666666666</v>
      </c>
      <c r="I32" s="1144">
        <v>14.5</v>
      </c>
      <c r="J32" s="1144">
        <v>0.91666666666666663</v>
      </c>
      <c r="K32" s="1144">
        <v>0</v>
      </c>
      <c r="L32" s="1144">
        <v>0</v>
      </c>
      <c r="M32" s="1144">
        <v>0</v>
      </c>
      <c r="N32" s="1146">
        <v>0.33333333333333331</v>
      </c>
      <c r="O32" s="1146">
        <v>0</v>
      </c>
      <c r="P32" s="1146">
        <v>0.66666666666666663</v>
      </c>
      <c r="Q32" s="1146">
        <v>0</v>
      </c>
      <c r="R32" s="1146">
        <v>0</v>
      </c>
      <c r="S32" s="1146">
        <v>0</v>
      </c>
      <c r="T32" s="1146">
        <v>0</v>
      </c>
      <c r="U32" s="1146">
        <v>0</v>
      </c>
      <c r="V32" s="1146">
        <v>0.66666666666666663</v>
      </c>
      <c r="W32" s="1149">
        <v>2125.5</v>
      </c>
      <c r="X32" s="1149">
        <v>2071</v>
      </c>
      <c r="Y32" s="1149">
        <v>54.499999999999943</v>
      </c>
      <c r="Z32" s="1144">
        <v>138700</v>
      </c>
      <c r="AA32" s="1144">
        <v>3650</v>
      </c>
      <c r="AB32" s="1145">
        <v>2.564102564102564E-2</v>
      </c>
      <c r="AC32" s="1145">
        <v>8.9093701996927802E-2</v>
      </c>
      <c r="AD32" s="1145">
        <v>0.82183908045977017</v>
      </c>
      <c r="AE32" s="1144">
        <v>9565.5172413793098</v>
      </c>
      <c r="AF32" s="1144">
        <v>9565.5172413793098</v>
      </c>
      <c r="AG32" s="1183">
        <f t="shared" si="0"/>
        <v>220</v>
      </c>
      <c r="AH32" s="1130">
        <f>VLOOKUP(C32,中子データ!B:K,10)</f>
        <v>180</v>
      </c>
      <c r="AI32" s="1184">
        <f t="shared" si="1"/>
        <v>0.81818181818181823</v>
      </c>
      <c r="AJ32" s="1184">
        <f t="shared" si="2"/>
        <v>0.65517241379310354</v>
      </c>
    </row>
    <row r="33" spans="1:36" ht="13.5" customHeight="1" x14ac:dyDescent="0.15">
      <c r="A33" s="1130">
        <v>27</v>
      </c>
      <c r="B33" s="1148" t="s">
        <v>2039</v>
      </c>
      <c r="C33" s="1148">
        <v>594</v>
      </c>
      <c r="D33" s="1144">
        <v>299</v>
      </c>
      <c r="E33" s="596">
        <v>272</v>
      </c>
      <c r="F33" s="1144">
        <v>27</v>
      </c>
      <c r="G33" s="1144">
        <v>21</v>
      </c>
      <c r="H33" s="1144">
        <v>17.166666666666668</v>
      </c>
      <c r="I33" s="1144">
        <v>17.75</v>
      </c>
      <c r="J33" s="1144">
        <v>0.5</v>
      </c>
      <c r="K33" s="1144">
        <v>1.6666666666666667</v>
      </c>
      <c r="L33" s="1144">
        <v>0</v>
      </c>
      <c r="M33" s="1144">
        <v>2</v>
      </c>
      <c r="N33" s="1146">
        <v>0.66666666666666663</v>
      </c>
      <c r="O33" s="1146">
        <v>0</v>
      </c>
      <c r="P33" s="1146">
        <v>0.16666666666666666</v>
      </c>
      <c r="Q33" s="1146">
        <v>0.66666666666666663</v>
      </c>
      <c r="R33" s="1146">
        <v>0</v>
      </c>
      <c r="S33" s="1146">
        <v>0</v>
      </c>
      <c r="T33" s="1146">
        <v>0</v>
      </c>
      <c r="U33" s="1146">
        <v>0</v>
      </c>
      <c r="V33" s="1146">
        <v>0.16666666666666666</v>
      </c>
      <c r="W33" s="1149">
        <v>1734.199951171875</v>
      </c>
      <c r="X33" s="1149">
        <v>1577.6</v>
      </c>
      <c r="Y33" s="1149">
        <v>156.60000000000008</v>
      </c>
      <c r="Z33" s="1144">
        <v>127377.60000000001</v>
      </c>
      <c r="AA33" s="1144">
        <v>12644.099999999999</v>
      </c>
      <c r="AB33" s="1145">
        <v>9.0301003344481601E-2</v>
      </c>
      <c r="AC33" s="1145">
        <v>0.12903225806451613</v>
      </c>
      <c r="AD33" s="1145">
        <v>0.81746031746031744</v>
      </c>
      <c r="AE33" s="1144">
        <v>6065.6</v>
      </c>
      <c r="AF33" s="1144">
        <v>7176.2028169014084</v>
      </c>
      <c r="AG33" s="1183">
        <f t="shared" si="0"/>
        <v>206.68896321070235</v>
      </c>
      <c r="AH33" s="1130">
        <f>VLOOKUP(C33,中子データ!B:K,10)</f>
        <v>200</v>
      </c>
      <c r="AI33" s="1184">
        <f t="shared" si="1"/>
        <v>0.96763754045307437</v>
      </c>
      <c r="AJ33" s="1184">
        <f t="shared" si="2"/>
        <v>0.71957671957671954</v>
      </c>
    </row>
    <row r="34" spans="1:36" ht="13.5" customHeight="1" x14ac:dyDescent="0.15">
      <c r="A34" s="1130">
        <v>28</v>
      </c>
      <c r="B34" s="1148" t="s">
        <v>2074</v>
      </c>
      <c r="C34" s="1148">
        <v>363</v>
      </c>
      <c r="D34" s="1144">
        <v>564</v>
      </c>
      <c r="E34" s="596">
        <v>1127</v>
      </c>
      <c r="F34" s="1144">
        <v>1</v>
      </c>
      <c r="G34" s="1144">
        <v>23</v>
      </c>
      <c r="H34" s="1144">
        <v>22</v>
      </c>
      <c r="I34" s="1144">
        <v>11.75</v>
      </c>
      <c r="J34" s="1144">
        <v>0</v>
      </c>
      <c r="K34" s="1144">
        <v>0.5</v>
      </c>
      <c r="L34" s="1144">
        <v>0</v>
      </c>
      <c r="M34" s="1144">
        <v>1</v>
      </c>
      <c r="N34" s="1146">
        <v>0</v>
      </c>
      <c r="O34" s="1146">
        <v>0</v>
      </c>
      <c r="P34" s="1146">
        <v>0.5</v>
      </c>
      <c r="Q34" s="1146">
        <v>0</v>
      </c>
      <c r="R34" s="1146">
        <v>0</v>
      </c>
      <c r="S34" s="1146">
        <v>0</v>
      </c>
      <c r="T34" s="1146">
        <v>0</v>
      </c>
      <c r="U34" s="1146">
        <v>0</v>
      </c>
      <c r="V34" s="1146">
        <v>0</v>
      </c>
      <c r="W34" s="1149">
        <v>1240.800048828125</v>
      </c>
      <c r="X34" s="1149">
        <v>1239.7</v>
      </c>
      <c r="Y34" s="1149">
        <v>1.0999999999999659</v>
      </c>
      <c r="Z34" s="1144">
        <v>110446</v>
      </c>
      <c r="AA34" s="1144">
        <v>98</v>
      </c>
      <c r="AB34" s="1145">
        <v>8.8652482269503544E-4</v>
      </c>
      <c r="AC34" s="1145">
        <v>0.14132104454685099</v>
      </c>
      <c r="AD34" s="1145">
        <v>0.95652173913043481</v>
      </c>
      <c r="AE34" s="1144">
        <v>4802</v>
      </c>
      <c r="AF34" s="1144">
        <v>9399.6595744680853</v>
      </c>
      <c r="AG34" s="1183">
        <f t="shared" si="0"/>
        <v>140.42553191489361</v>
      </c>
      <c r="AH34" s="1130">
        <f>VLOOKUP(C34,中子データ!B:K,10)</f>
        <v>100</v>
      </c>
      <c r="AI34" s="1184">
        <f t="shared" si="1"/>
        <v>0.71212121212121215</v>
      </c>
      <c r="AJ34" s="1184">
        <f t="shared" si="2"/>
        <v>0.68055555555555558</v>
      </c>
    </row>
    <row r="35" spans="1:36" ht="13.5" customHeight="1" x14ac:dyDescent="0.15">
      <c r="A35" s="1130">
        <v>29</v>
      </c>
      <c r="B35" s="1199" t="s">
        <v>1654</v>
      </c>
      <c r="C35" s="1199">
        <v>3040</v>
      </c>
      <c r="D35" s="1215">
        <v>106</v>
      </c>
      <c r="E35" s="1222">
        <v>99</v>
      </c>
      <c r="F35" s="1215">
        <v>7</v>
      </c>
      <c r="G35" s="1215">
        <v>19.666666666666668</v>
      </c>
      <c r="H35" s="1215">
        <v>16</v>
      </c>
      <c r="I35" s="1215">
        <v>9.3083333333333336</v>
      </c>
      <c r="J35" s="1215">
        <v>0.16666666666666666</v>
      </c>
      <c r="K35" s="1215">
        <v>0.5</v>
      </c>
      <c r="L35" s="1215">
        <v>0</v>
      </c>
      <c r="M35" s="1215">
        <v>1</v>
      </c>
      <c r="N35" s="1219">
        <v>0</v>
      </c>
      <c r="O35" s="1219">
        <v>2.5</v>
      </c>
      <c r="P35" s="1219">
        <v>0.25</v>
      </c>
      <c r="Q35" s="1219">
        <v>0</v>
      </c>
      <c r="R35" s="1219">
        <v>0</v>
      </c>
      <c r="S35" s="1219">
        <v>0</v>
      </c>
      <c r="T35" s="1219">
        <v>0</v>
      </c>
      <c r="U35" s="1219">
        <v>0</v>
      </c>
      <c r="V35" s="1219">
        <v>0.25</v>
      </c>
      <c r="W35" s="1199">
        <v>2221.760009765625</v>
      </c>
      <c r="X35" s="1199">
        <v>2075.04</v>
      </c>
      <c r="Y35" s="1199">
        <v>146.72000000000003</v>
      </c>
      <c r="Z35" s="1215">
        <v>108900</v>
      </c>
      <c r="AA35" s="1215">
        <v>7700</v>
      </c>
      <c r="AB35" s="1216">
        <v>6.6037735849056603E-2</v>
      </c>
      <c r="AC35" s="1216">
        <v>0.12083973374295956</v>
      </c>
      <c r="AD35" s="1216">
        <v>0.81355932203389836</v>
      </c>
      <c r="AE35" s="1215">
        <v>5537.2881355932204</v>
      </c>
      <c r="AF35" s="1215">
        <v>11699.194270367054</v>
      </c>
      <c r="AG35" s="1183">
        <f t="shared" si="0"/>
        <v>543.39622641509436</v>
      </c>
      <c r="AH35" s="1130">
        <f>VLOOKUP(C35,中子データ!B:K,10)</f>
        <v>600</v>
      </c>
      <c r="AI35" s="1184">
        <f t="shared" si="1"/>
        <v>1.1041666666666665</v>
      </c>
      <c r="AJ35" s="1184">
        <f t="shared" si="2"/>
        <v>0.83898305084745761</v>
      </c>
    </row>
    <row r="36" spans="1:36" ht="13.5" customHeight="1" x14ac:dyDescent="0.15">
      <c r="A36" s="1130">
        <v>30</v>
      </c>
      <c r="B36" s="1148" t="s">
        <v>2024</v>
      </c>
      <c r="C36" s="1148">
        <v>445</v>
      </c>
      <c r="D36" s="1144">
        <v>120</v>
      </c>
      <c r="E36" s="596">
        <v>109</v>
      </c>
      <c r="F36" s="1144">
        <v>11</v>
      </c>
      <c r="G36" s="1144">
        <v>12</v>
      </c>
      <c r="H36" s="1144">
        <v>10.166666666666666</v>
      </c>
      <c r="I36" s="1144">
        <v>12</v>
      </c>
      <c r="J36" s="1144">
        <v>0.33333333333333331</v>
      </c>
      <c r="K36" s="1144">
        <v>0.5</v>
      </c>
      <c r="L36" s="1144">
        <v>0</v>
      </c>
      <c r="M36" s="1144">
        <v>1</v>
      </c>
      <c r="N36" s="1146">
        <v>0.33333333333333331</v>
      </c>
      <c r="O36" s="1146">
        <v>0.33333333333333331</v>
      </c>
      <c r="P36" s="1146">
        <v>0</v>
      </c>
      <c r="Q36" s="1146">
        <v>0</v>
      </c>
      <c r="R36" s="1146">
        <v>0</v>
      </c>
      <c r="S36" s="1146">
        <v>0</v>
      </c>
      <c r="T36" s="1146">
        <v>0</v>
      </c>
      <c r="U36" s="1146">
        <v>0</v>
      </c>
      <c r="V36" s="1146">
        <v>0.33333333333333331</v>
      </c>
      <c r="W36" s="1149">
        <v>1380</v>
      </c>
      <c r="X36" s="1149">
        <v>1253.5</v>
      </c>
      <c r="Y36" s="1149">
        <v>126.5</v>
      </c>
      <c r="Z36" s="1144">
        <v>92650</v>
      </c>
      <c r="AA36" s="1144">
        <v>9350</v>
      </c>
      <c r="AB36" s="1145">
        <v>9.166666666666666E-2</v>
      </c>
      <c r="AC36" s="1145">
        <v>7.3732718894009217E-2</v>
      </c>
      <c r="AD36" s="1145">
        <v>0.84722222222222221</v>
      </c>
      <c r="AE36" s="1144">
        <v>7720.833333333333</v>
      </c>
      <c r="AF36" s="1144">
        <v>7720.833333333333</v>
      </c>
      <c r="AG36" s="1183">
        <f t="shared" si="0"/>
        <v>304.99999999999994</v>
      </c>
      <c r="AH36" s="1130">
        <f>VLOOKUP(C36,中子データ!B:K,10)</f>
        <v>240</v>
      </c>
      <c r="AI36" s="1184">
        <f t="shared" si="1"/>
        <v>0.78688524590163944</v>
      </c>
      <c r="AJ36" s="1184">
        <f t="shared" si="2"/>
        <v>0.60555555555555562</v>
      </c>
    </row>
    <row r="37" spans="1:36" ht="13.5" customHeight="1" x14ac:dyDescent="0.15">
      <c r="A37" s="1130">
        <v>31</v>
      </c>
      <c r="B37" s="1199" t="s">
        <v>1541</v>
      </c>
      <c r="C37" s="1199">
        <v>923</v>
      </c>
      <c r="D37" s="1217">
        <v>1980</v>
      </c>
      <c r="E37" s="1191">
        <v>1980</v>
      </c>
      <c r="F37" s="1217">
        <v>0</v>
      </c>
      <c r="G37" s="1217">
        <v>18.333333333333332</v>
      </c>
      <c r="H37" s="1217">
        <v>18.333333333333332</v>
      </c>
      <c r="I37" s="1217">
        <v>43.666666666666664</v>
      </c>
      <c r="J37" s="1217">
        <v>0</v>
      </c>
      <c r="K37" s="1217">
        <v>0</v>
      </c>
      <c r="L37" s="1217">
        <v>0</v>
      </c>
      <c r="M37" s="1217">
        <v>0</v>
      </c>
      <c r="N37" s="1217">
        <v>0</v>
      </c>
      <c r="O37" s="1217">
        <v>0</v>
      </c>
      <c r="P37" s="1217">
        <v>0</v>
      </c>
      <c r="Q37" s="1217">
        <v>0</v>
      </c>
      <c r="R37" s="1217">
        <v>0</v>
      </c>
      <c r="S37" s="1217">
        <v>0</v>
      </c>
      <c r="T37" s="1217">
        <v>0</v>
      </c>
      <c r="U37" s="1217">
        <v>0</v>
      </c>
      <c r="V37" s="1217">
        <v>0</v>
      </c>
      <c r="W37" s="1187">
        <v>0</v>
      </c>
      <c r="X37" s="1187">
        <v>0</v>
      </c>
      <c r="Y37" s="1187">
        <v>0</v>
      </c>
      <c r="Z37" s="1217">
        <v>91080</v>
      </c>
      <c r="AA37" s="1217">
        <v>0</v>
      </c>
      <c r="AB37" s="1189">
        <v>0</v>
      </c>
      <c r="AC37" s="1189">
        <v>0.11264720942140297</v>
      </c>
      <c r="AD37" s="1189">
        <v>1</v>
      </c>
      <c r="AE37" s="1217">
        <v>4968</v>
      </c>
      <c r="AF37" s="1217">
        <v>2085.8015267175574</v>
      </c>
      <c r="AG37" s="1183">
        <f t="shared" si="0"/>
        <v>33.333333333333329</v>
      </c>
      <c r="AH37" s="1130">
        <f>VLOOKUP(C37,中子データ!B:K,10)</f>
        <v>36</v>
      </c>
      <c r="AI37" s="1184">
        <f t="shared" si="1"/>
        <v>1.08</v>
      </c>
      <c r="AJ37" s="1184">
        <f t="shared" si="2"/>
        <v>1.08</v>
      </c>
    </row>
    <row r="38" spans="1:36" ht="13.5" customHeight="1" x14ac:dyDescent="0.15">
      <c r="A38" s="1130">
        <v>32</v>
      </c>
      <c r="B38" s="1148" t="s">
        <v>2082</v>
      </c>
      <c r="C38" s="1148">
        <v>482</v>
      </c>
      <c r="D38" s="1144">
        <v>232</v>
      </c>
      <c r="E38" s="596">
        <v>232</v>
      </c>
      <c r="F38" s="1144">
        <v>0</v>
      </c>
      <c r="G38" s="1144">
        <v>11.25</v>
      </c>
      <c r="H38" s="1144">
        <v>7.916666666666667</v>
      </c>
      <c r="I38" s="1144">
        <v>11.25</v>
      </c>
      <c r="J38" s="1144">
        <v>0.66666666666666663</v>
      </c>
      <c r="K38" s="1144">
        <v>1.5</v>
      </c>
      <c r="L38" s="1144">
        <v>0</v>
      </c>
      <c r="M38" s="1144">
        <v>1</v>
      </c>
      <c r="N38" s="1146">
        <v>0.33333333333333331</v>
      </c>
      <c r="O38" s="1146">
        <v>0</v>
      </c>
      <c r="P38" s="1146">
        <v>0.16666666666666666</v>
      </c>
      <c r="Q38" s="1146">
        <v>0</v>
      </c>
      <c r="R38" s="1146">
        <v>0</v>
      </c>
      <c r="S38" s="1146">
        <v>0</v>
      </c>
      <c r="T38" s="1146">
        <v>0</v>
      </c>
      <c r="U38" s="1146">
        <v>0</v>
      </c>
      <c r="V38" s="1146">
        <v>0.66666666666666663</v>
      </c>
      <c r="W38" s="1149">
        <v>649.5999755859375</v>
      </c>
      <c r="X38" s="1149">
        <v>649.59999999999991</v>
      </c>
      <c r="Y38" s="1149">
        <v>0</v>
      </c>
      <c r="Z38" s="1144">
        <v>84448</v>
      </c>
      <c r="AA38" s="1144">
        <v>0</v>
      </c>
      <c r="AB38" s="1145">
        <v>0</v>
      </c>
      <c r="AC38" s="1145">
        <v>6.9124423963133647E-2</v>
      </c>
      <c r="AD38" s="1145">
        <v>0.70370370370370372</v>
      </c>
      <c r="AE38" s="1144">
        <v>7506.4888888888891</v>
      </c>
      <c r="AF38" s="1144">
        <v>7506.4888888888891</v>
      </c>
      <c r="AG38" s="1183">
        <f t="shared" si="0"/>
        <v>122.8448275862069</v>
      </c>
      <c r="AH38" s="1130">
        <f>VLOOKUP(C38,中子データ!B:K,10)</f>
        <v>130</v>
      </c>
      <c r="AI38" s="1184">
        <f t="shared" si="1"/>
        <v>1.0582456140350875</v>
      </c>
      <c r="AJ38" s="1184">
        <f t="shared" si="2"/>
        <v>0.74469135802469122</v>
      </c>
    </row>
    <row r="39" spans="1:36" ht="13.5" customHeight="1" x14ac:dyDescent="0.15">
      <c r="A39" s="1130">
        <v>33</v>
      </c>
      <c r="B39" s="1199" t="s">
        <v>1991</v>
      </c>
      <c r="C39" s="1199">
        <v>3021</v>
      </c>
      <c r="D39" s="1215">
        <v>375</v>
      </c>
      <c r="E39" s="1222">
        <v>746</v>
      </c>
      <c r="F39" s="1215">
        <v>4</v>
      </c>
      <c r="G39" s="1215">
        <v>13.8</v>
      </c>
      <c r="H39" s="1215">
        <v>13.133333333333333</v>
      </c>
      <c r="I39" s="1215">
        <v>5.1550000000000002</v>
      </c>
      <c r="J39" s="1215">
        <v>0.16666666666666666</v>
      </c>
      <c r="K39" s="1215">
        <v>0.5</v>
      </c>
      <c r="L39" s="1215">
        <v>0</v>
      </c>
      <c r="M39" s="1215">
        <v>1</v>
      </c>
      <c r="N39" s="1219">
        <v>0</v>
      </c>
      <c r="O39" s="1219">
        <v>0</v>
      </c>
      <c r="P39" s="1219">
        <v>0</v>
      </c>
      <c r="Q39" s="1219">
        <v>0</v>
      </c>
      <c r="R39" s="1219">
        <v>0</v>
      </c>
      <c r="S39" s="1219">
        <v>0</v>
      </c>
      <c r="T39" s="1219">
        <v>0</v>
      </c>
      <c r="U39" s="1219">
        <v>0</v>
      </c>
      <c r="V39" s="1219">
        <v>0</v>
      </c>
      <c r="W39" s="1199">
        <v>1500</v>
      </c>
      <c r="X39" s="1199">
        <v>1492</v>
      </c>
      <c r="Y39" s="1199">
        <v>8</v>
      </c>
      <c r="Z39" s="1215">
        <v>80344.199999999983</v>
      </c>
      <c r="AA39" s="1215">
        <v>430.79999999999995</v>
      </c>
      <c r="AB39" s="1216">
        <v>5.3333333333333332E-3</v>
      </c>
      <c r="AC39" s="1216">
        <v>8.4792626728110609E-2</v>
      </c>
      <c r="AD39" s="1216">
        <v>0.95169082125603865</v>
      </c>
      <c r="AE39" s="1215">
        <v>5822.0434782608681</v>
      </c>
      <c r="AF39" s="1215">
        <v>15585.683802133846</v>
      </c>
      <c r="AG39" s="1183">
        <f t="shared" si="0"/>
        <v>126.07999999999998</v>
      </c>
      <c r="AH39" s="1130">
        <f>VLOOKUP(C39,中子データ!B:K,10)</f>
        <v>100</v>
      </c>
      <c r="AI39" s="1184">
        <f t="shared" si="1"/>
        <v>0.79314720812182748</v>
      </c>
      <c r="AJ39" s="1184">
        <f t="shared" si="2"/>
        <v>0.75080515297906603</v>
      </c>
    </row>
    <row r="40" spans="1:36" ht="13.5" customHeight="1" x14ac:dyDescent="0.15">
      <c r="A40" s="1130">
        <v>34</v>
      </c>
      <c r="B40" s="1148" t="s">
        <v>1987</v>
      </c>
      <c r="C40" s="1148">
        <v>493</v>
      </c>
      <c r="D40" s="1144">
        <v>214</v>
      </c>
      <c r="E40" s="596">
        <v>214</v>
      </c>
      <c r="F40" s="1144">
        <v>0</v>
      </c>
      <c r="G40" s="1144">
        <v>13.25</v>
      </c>
      <c r="H40" s="1144">
        <v>12.583333333333334</v>
      </c>
      <c r="I40" s="1144">
        <v>6.875</v>
      </c>
      <c r="J40" s="1144">
        <v>0</v>
      </c>
      <c r="K40" s="1144">
        <v>0.5</v>
      </c>
      <c r="L40" s="1144">
        <v>0</v>
      </c>
      <c r="M40" s="1144">
        <v>1</v>
      </c>
      <c r="N40" s="1146">
        <v>0</v>
      </c>
      <c r="O40" s="1146">
        <v>0</v>
      </c>
      <c r="P40" s="1146">
        <v>0.16666666666666666</v>
      </c>
      <c r="Q40" s="1146">
        <v>0</v>
      </c>
      <c r="R40" s="1146">
        <v>0</v>
      </c>
      <c r="S40" s="1146">
        <v>0</v>
      </c>
      <c r="T40" s="1146">
        <v>0</v>
      </c>
      <c r="U40" s="1146">
        <v>0</v>
      </c>
      <c r="V40" s="1146">
        <v>0</v>
      </c>
      <c r="W40" s="1149">
        <v>1155.5999755859375</v>
      </c>
      <c r="X40" s="1149">
        <v>1155.5999999999999</v>
      </c>
      <c r="Y40" s="1149">
        <v>0</v>
      </c>
      <c r="Z40" s="1144">
        <v>79608</v>
      </c>
      <c r="AA40" s="1144">
        <v>0</v>
      </c>
      <c r="AB40" s="1145">
        <v>0</v>
      </c>
      <c r="AC40" s="1145">
        <v>8.1413210445468509E-2</v>
      </c>
      <c r="AD40" s="1145">
        <v>0.94968553459119498</v>
      </c>
      <c r="AE40" s="1144">
        <v>6008.1509433962265</v>
      </c>
      <c r="AF40" s="1144">
        <v>11579.345454545455</v>
      </c>
      <c r="AG40" s="1183">
        <f t="shared" si="0"/>
        <v>211.6822429906542</v>
      </c>
      <c r="AH40" s="1130">
        <f>VLOOKUP(C40,中子データ!B:K,10)</f>
        <v>160</v>
      </c>
      <c r="AI40" s="1184">
        <f t="shared" si="1"/>
        <v>0.7558498896247241</v>
      </c>
      <c r="AJ40" s="1184">
        <f t="shared" si="2"/>
        <v>0.71781970649895188</v>
      </c>
    </row>
    <row r="41" spans="1:36" ht="13.5" customHeight="1" x14ac:dyDescent="0.15">
      <c r="A41" s="1130">
        <v>35</v>
      </c>
      <c r="B41" s="1148" t="s">
        <v>1999</v>
      </c>
      <c r="C41" s="1148">
        <v>455</v>
      </c>
      <c r="D41" s="1144">
        <v>394</v>
      </c>
      <c r="E41" s="596">
        <v>779</v>
      </c>
      <c r="F41" s="1144">
        <v>9</v>
      </c>
      <c r="G41" s="1144">
        <v>16.75</v>
      </c>
      <c r="H41" s="1144">
        <v>15.916666666666666</v>
      </c>
      <c r="I41" s="1144">
        <v>8.375</v>
      </c>
      <c r="J41" s="1144">
        <v>0.33333333333333331</v>
      </c>
      <c r="K41" s="1144">
        <v>0</v>
      </c>
      <c r="L41" s="1144">
        <v>0</v>
      </c>
      <c r="M41" s="1144">
        <v>0</v>
      </c>
      <c r="N41" s="1146">
        <v>0</v>
      </c>
      <c r="O41" s="1146">
        <v>0.16666666666666666</v>
      </c>
      <c r="P41" s="1146">
        <v>0.33333333333333331</v>
      </c>
      <c r="Q41" s="1146">
        <v>0</v>
      </c>
      <c r="R41" s="1146">
        <v>0</v>
      </c>
      <c r="S41" s="1146">
        <v>0</v>
      </c>
      <c r="T41" s="1146">
        <v>0</v>
      </c>
      <c r="U41" s="1146">
        <v>0</v>
      </c>
      <c r="V41" s="1146">
        <v>0</v>
      </c>
      <c r="W41" s="1149">
        <v>346.72000122070313</v>
      </c>
      <c r="X41" s="1149">
        <v>342.76</v>
      </c>
      <c r="Y41" s="1149">
        <v>3.9599999999999795</v>
      </c>
      <c r="Z41" s="1144">
        <v>79458</v>
      </c>
      <c r="AA41" s="1144">
        <v>918</v>
      </c>
      <c r="AB41" s="1145">
        <v>1.1421319796954314E-2</v>
      </c>
      <c r="AC41" s="1145">
        <v>0.10291858678955453</v>
      </c>
      <c r="AD41" s="1145">
        <v>0.95024875621890548</v>
      </c>
      <c r="AE41" s="1144">
        <v>4743.7611940298511</v>
      </c>
      <c r="AF41" s="1144">
        <v>9487.5223880597023</v>
      </c>
      <c r="AG41" s="1183">
        <f t="shared" si="0"/>
        <v>145.43147208121829</v>
      </c>
      <c r="AH41" s="1130">
        <f>VLOOKUP(C41,中子データ!B:K,10)</f>
        <v>120</v>
      </c>
      <c r="AI41" s="1184">
        <f t="shared" si="1"/>
        <v>0.82513089005235596</v>
      </c>
      <c r="AJ41" s="1184">
        <f t="shared" si="2"/>
        <v>0.77512437810945267</v>
      </c>
    </row>
    <row r="42" spans="1:36" ht="13.5" customHeight="1" x14ac:dyDescent="0.15">
      <c r="A42" s="1130">
        <v>36</v>
      </c>
      <c r="B42" s="1221" t="s">
        <v>2035</v>
      </c>
      <c r="C42" s="1221">
        <v>386</v>
      </c>
      <c r="D42" s="1233">
        <v>798</v>
      </c>
      <c r="E42" s="596">
        <v>791</v>
      </c>
      <c r="F42" s="1233">
        <v>7</v>
      </c>
      <c r="G42" s="1233">
        <v>26.25</v>
      </c>
      <c r="H42" s="1233">
        <v>24.583333333333332</v>
      </c>
      <c r="I42" s="1233">
        <v>13.625</v>
      </c>
      <c r="J42" s="1233">
        <v>0</v>
      </c>
      <c r="K42" s="1233">
        <v>1</v>
      </c>
      <c r="L42" s="1233">
        <v>0</v>
      </c>
      <c r="M42" s="1233">
        <v>2</v>
      </c>
      <c r="N42" s="1235">
        <v>0</v>
      </c>
      <c r="O42" s="1235">
        <v>0</v>
      </c>
      <c r="P42" s="1235">
        <v>0.66666666666666663</v>
      </c>
      <c r="Q42" s="1235">
        <v>0</v>
      </c>
      <c r="R42" s="1235">
        <v>0</v>
      </c>
      <c r="S42" s="1235">
        <v>0</v>
      </c>
      <c r="T42" s="1235">
        <v>0</v>
      </c>
      <c r="U42" s="1235">
        <v>0</v>
      </c>
      <c r="V42" s="1235">
        <v>0</v>
      </c>
      <c r="W42" s="1149">
        <v>550.6199951171875</v>
      </c>
      <c r="X42" s="1149">
        <v>545.79</v>
      </c>
      <c r="Y42" s="1149">
        <v>4.8300000000000125</v>
      </c>
      <c r="Z42" s="1233">
        <v>75145</v>
      </c>
      <c r="AA42" s="1233">
        <v>665</v>
      </c>
      <c r="AB42" s="1234">
        <v>8.771929824561403E-3</v>
      </c>
      <c r="AC42" s="1234">
        <v>0.16129032258064516</v>
      </c>
      <c r="AD42" s="1234">
        <v>0.93650793650793651</v>
      </c>
      <c r="AE42" s="1233">
        <v>2862.6666666666665</v>
      </c>
      <c r="AF42" s="1233">
        <v>5515.2293577981654</v>
      </c>
      <c r="AG42" s="1183">
        <f t="shared" si="0"/>
        <v>110.90225563909773</v>
      </c>
      <c r="AH42" s="1130">
        <f>VLOOKUP(C42,中子データ!B:K,10)</f>
        <v>94</v>
      </c>
      <c r="AI42" s="1184">
        <f t="shared" si="1"/>
        <v>0.8475932203389831</v>
      </c>
      <c r="AJ42" s="1184">
        <f t="shared" si="2"/>
        <v>0.78681481481481486</v>
      </c>
    </row>
    <row r="43" spans="1:36" ht="13.5" customHeight="1" x14ac:dyDescent="0.15">
      <c r="A43" s="1130">
        <v>37</v>
      </c>
      <c r="B43" s="1148" t="s">
        <v>2097</v>
      </c>
      <c r="C43" s="1148">
        <v>447</v>
      </c>
      <c r="D43" s="1144">
        <v>197</v>
      </c>
      <c r="E43" s="596">
        <v>196</v>
      </c>
      <c r="F43" s="1144">
        <v>1</v>
      </c>
      <c r="G43" s="1144">
        <v>9.25</v>
      </c>
      <c r="H43" s="1144">
        <v>8.5833333333333339</v>
      </c>
      <c r="I43" s="1144">
        <v>4.875</v>
      </c>
      <c r="J43" s="1144">
        <v>0</v>
      </c>
      <c r="K43" s="1144">
        <v>0.5</v>
      </c>
      <c r="L43" s="1144">
        <v>0</v>
      </c>
      <c r="M43" s="1144">
        <v>1</v>
      </c>
      <c r="N43" s="1146">
        <v>0</v>
      </c>
      <c r="O43" s="1146">
        <v>0</v>
      </c>
      <c r="P43" s="1146">
        <v>0.16666666666666666</v>
      </c>
      <c r="Q43" s="1146">
        <v>0</v>
      </c>
      <c r="R43" s="1146">
        <v>0</v>
      </c>
      <c r="S43" s="1146">
        <v>0</v>
      </c>
      <c r="T43" s="1146">
        <v>0</v>
      </c>
      <c r="U43" s="1146">
        <v>0</v>
      </c>
      <c r="V43" s="1146">
        <v>0</v>
      </c>
      <c r="W43" s="1149">
        <v>827.4000244140625</v>
      </c>
      <c r="X43" s="1149">
        <v>823.2</v>
      </c>
      <c r="Y43" s="1149">
        <v>4.1999999999999886</v>
      </c>
      <c r="Z43" s="1144">
        <v>74480</v>
      </c>
      <c r="AA43" s="1144">
        <v>380</v>
      </c>
      <c r="AB43" s="1145">
        <v>5.076142131979695E-3</v>
      </c>
      <c r="AC43" s="1145">
        <v>5.683563748079877E-2</v>
      </c>
      <c r="AD43" s="1145">
        <v>0.92792792792792789</v>
      </c>
      <c r="AE43" s="1144">
        <v>8051.8918918918916</v>
      </c>
      <c r="AF43" s="1144">
        <v>15277.948717948719</v>
      </c>
      <c r="AG43" s="1183">
        <f t="shared" si="0"/>
        <v>156.85279187817261</v>
      </c>
      <c r="AH43" s="1130">
        <f>VLOOKUP(C43,中子データ!B:K,10)</f>
        <v>160</v>
      </c>
      <c r="AI43" s="1184">
        <f t="shared" si="1"/>
        <v>1.0200647249190937</v>
      </c>
      <c r="AJ43" s="1184">
        <f t="shared" si="2"/>
        <v>0.94174174174174152</v>
      </c>
    </row>
    <row r="44" spans="1:36" ht="13.5" customHeight="1" x14ac:dyDescent="0.15">
      <c r="A44" s="1130">
        <v>38</v>
      </c>
      <c r="B44" s="1148" t="s">
        <v>1532</v>
      </c>
      <c r="C44" s="1148">
        <v>925</v>
      </c>
      <c r="D44" s="1144">
        <v>1188</v>
      </c>
      <c r="E44" s="596">
        <v>1188</v>
      </c>
      <c r="F44" s="1144">
        <v>0</v>
      </c>
      <c r="G44" s="1144">
        <v>20.25</v>
      </c>
      <c r="H44" s="1144">
        <v>20.25</v>
      </c>
      <c r="I44" s="1144">
        <v>38.833333333333336</v>
      </c>
      <c r="J44" s="1144">
        <v>0</v>
      </c>
      <c r="K44" s="1144">
        <v>0</v>
      </c>
      <c r="L44" s="1144">
        <v>0</v>
      </c>
      <c r="M44" s="1144">
        <v>0</v>
      </c>
      <c r="N44" s="1146">
        <v>0</v>
      </c>
      <c r="O44" s="1146">
        <v>0</v>
      </c>
      <c r="P44" s="1146">
        <v>0</v>
      </c>
      <c r="Q44" s="1146">
        <v>0</v>
      </c>
      <c r="R44" s="1146">
        <v>0</v>
      </c>
      <c r="S44" s="1146">
        <v>0</v>
      </c>
      <c r="T44" s="1146">
        <v>0</v>
      </c>
      <c r="U44" s="1146">
        <v>0</v>
      </c>
      <c r="V44" s="1146">
        <v>0</v>
      </c>
      <c r="W44" s="1149">
        <v>0</v>
      </c>
      <c r="X44" s="1149">
        <v>0</v>
      </c>
      <c r="Y44" s="1149">
        <v>0</v>
      </c>
      <c r="Z44" s="1144">
        <v>73656</v>
      </c>
      <c r="AA44" s="1144">
        <v>0</v>
      </c>
      <c r="AB44" s="1145">
        <v>0</v>
      </c>
      <c r="AC44" s="1145">
        <v>0.12442396313364056</v>
      </c>
      <c r="AD44" s="1145">
        <v>1</v>
      </c>
      <c r="AE44" s="1144">
        <v>3637.3333333333335</v>
      </c>
      <c r="AF44" s="1144">
        <v>1896.7210300429183</v>
      </c>
      <c r="AG44" s="1183">
        <f t="shared" si="0"/>
        <v>61.36363636363636</v>
      </c>
      <c r="AH44" s="1130">
        <f>VLOOKUP(C44,中子データ!B:K,10)</f>
        <v>46</v>
      </c>
      <c r="AI44" s="1184">
        <f t="shared" si="1"/>
        <v>0.74962962962962965</v>
      </c>
      <c r="AJ44" s="1184">
        <f t="shared" si="2"/>
        <v>0.74962962962962965</v>
      </c>
    </row>
    <row r="45" spans="1:36" ht="13.5" customHeight="1" x14ac:dyDescent="0.15">
      <c r="A45" s="1130">
        <v>39</v>
      </c>
      <c r="B45" s="1221" t="s">
        <v>2010</v>
      </c>
      <c r="C45" s="1221">
        <v>45</v>
      </c>
      <c r="D45" s="1233">
        <v>98</v>
      </c>
      <c r="E45" s="596">
        <v>96</v>
      </c>
      <c r="F45" s="1233">
        <v>2</v>
      </c>
      <c r="G45" s="1233">
        <v>10.916666666666666</v>
      </c>
      <c r="H45" s="1233">
        <v>8.0833333333333339</v>
      </c>
      <c r="I45" s="1233">
        <v>10.916666666666666</v>
      </c>
      <c r="J45" s="1233">
        <v>0.33333333333333331</v>
      </c>
      <c r="K45" s="1233">
        <v>1.1666666666666667</v>
      </c>
      <c r="L45" s="1233">
        <v>0</v>
      </c>
      <c r="M45" s="1233">
        <v>2</v>
      </c>
      <c r="N45" s="1235">
        <v>0</v>
      </c>
      <c r="O45" s="1235">
        <v>0</v>
      </c>
      <c r="P45" s="1235">
        <v>0.33333333333333331</v>
      </c>
      <c r="Q45" s="1235">
        <v>0</v>
      </c>
      <c r="R45" s="1235">
        <v>0</v>
      </c>
      <c r="S45" s="1235">
        <v>0</v>
      </c>
      <c r="T45" s="1235">
        <v>0</v>
      </c>
      <c r="U45" s="1235">
        <v>0</v>
      </c>
      <c r="V45" s="1235">
        <v>1</v>
      </c>
      <c r="W45" s="1149">
        <v>940.79998779296875</v>
      </c>
      <c r="X45" s="1149">
        <v>921.59999999999991</v>
      </c>
      <c r="Y45" s="1149">
        <v>19.200000000000045</v>
      </c>
      <c r="Z45" s="1233">
        <v>66912</v>
      </c>
      <c r="AA45" s="1233">
        <v>1394</v>
      </c>
      <c r="AB45" s="1234">
        <v>2.0408163265306121E-2</v>
      </c>
      <c r="AC45" s="1234">
        <v>6.7076292882744498E-2</v>
      </c>
      <c r="AD45" s="1234">
        <v>0.74045801526717558</v>
      </c>
      <c r="AE45" s="1233">
        <v>6129.3435114503818</v>
      </c>
      <c r="AF45" s="1233">
        <v>6129.3435114503818</v>
      </c>
      <c r="AG45" s="1183">
        <f t="shared" si="0"/>
        <v>296.9387755102041</v>
      </c>
      <c r="AH45" s="1130">
        <f>VLOOKUP(C45,中子データ!B:K,10)</f>
        <v>250</v>
      </c>
      <c r="AI45" s="1184">
        <f t="shared" si="1"/>
        <v>0.84192439862542956</v>
      </c>
      <c r="AJ45" s="1184">
        <f t="shared" si="2"/>
        <v>0.61068702290076327</v>
      </c>
    </row>
    <row r="46" spans="1:36" ht="13.5" customHeight="1" x14ac:dyDescent="0.15">
      <c r="A46" s="1130">
        <v>40</v>
      </c>
      <c r="B46" s="1221" t="s">
        <v>2124</v>
      </c>
      <c r="C46" s="1221">
        <v>2006</v>
      </c>
      <c r="D46" s="1233">
        <v>435</v>
      </c>
      <c r="E46" s="596">
        <v>421</v>
      </c>
      <c r="F46" s="1233">
        <v>14</v>
      </c>
      <c r="G46" s="1233">
        <v>12</v>
      </c>
      <c r="H46" s="1233">
        <v>10.333333333333334</v>
      </c>
      <c r="I46" s="1233">
        <v>6</v>
      </c>
      <c r="J46" s="1233">
        <v>0.41666666666666669</v>
      </c>
      <c r="K46" s="1233">
        <v>0</v>
      </c>
      <c r="L46" s="1233">
        <v>0</v>
      </c>
      <c r="M46" s="1233">
        <v>0</v>
      </c>
      <c r="N46" s="1235">
        <v>1</v>
      </c>
      <c r="O46" s="1235">
        <v>0</v>
      </c>
      <c r="P46" s="1235">
        <v>0.25</v>
      </c>
      <c r="Q46" s="1235">
        <v>0</v>
      </c>
      <c r="R46" s="1235">
        <v>0</v>
      </c>
      <c r="S46" s="1235">
        <v>0</v>
      </c>
      <c r="T46" s="1235">
        <v>0</v>
      </c>
      <c r="U46" s="1235">
        <v>0</v>
      </c>
      <c r="V46" s="1235">
        <v>0</v>
      </c>
      <c r="W46" s="1149">
        <v>165.30000305175781</v>
      </c>
      <c r="X46" s="1149">
        <v>159.98000000000002</v>
      </c>
      <c r="Y46" s="1149">
        <v>5.3199999999999932</v>
      </c>
      <c r="Z46" s="1233">
        <v>65255</v>
      </c>
      <c r="AA46" s="1233">
        <v>2170</v>
      </c>
      <c r="AB46" s="1234">
        <v>3.2183908045977011E-2</v>
      </c>
      <c r="AC46" s="1234">
        <v>7.3732718894009217E-2</v>
      </c>
      <c r="AD46" s="1234">
        <v>0.86111111111111116</v>
      </c>
      <c r="AE46" s="1233">
        <v>5437.916666666667</v>
      </c>
      <c r="AF46" s="1233">
        <v>10875.833333333334</v>
      </c>
      <c r="AG46" s="1183">
        <f t="shared" si="0"/>
        <v>85.517241379310349</v>
      </c>
      <c r="AH46" s="1130">
        <f>VLOOKUP(C46,中子データ!B:K,10)</f>
        <v>90</v>
      </c>
      <c r="AI46" s="1184">
        <f t="shared" si="1"/>
        <v>1.0524193548387095</v>
      </c>
      <c r="AJ46" s="1184">
        <f t="shared" si="2"/>
        <v>0.87708333333333321</v>
      </c>
    </row>
    <row r="47" spans="1:36" ht="13.5" customHeight="1" x14ac:dyDescent="0.15">
      <c r="A47" s="1130">
        <v>41</v>
      </c>
      <c r="B47" s="1148" t="s">
        <v>1538</v>
      </c>
      <c r="C47" s="1148">
        <v>931</v>
      </c>
      <c r="D47" s="1144">
        <v>435</v>
      </c>
      <c r="E47" s="596">
        <v>435</v>
      </c>
      <c r="F47" s="1144">
        <v>0</v>
      </c>
      <c r="G47" s="1144">
        <v>12.166666666666666</v>
      </c>
      <c r="H47" s="1144">
        <v>12.166666666666666</v>
      </c>
      <c r="I47" s="1144">
        <v>19.833333333333332</v>
      </c>
      <c r="J47" s="1144">
        <v>0</v>
      </c>
      <c r="K47" s="1144">
        <v>0</v>
      </c>
      <c r="L47" s="1144">
        <v>0</v>
      </c>
      <c r="M47" s="1144">
        <v>0</v>
      </c>
      <c r="N47" s="1146">
        <v>0</v>
      </c>
      <c r="O47" s="1146">
        <v>0</v>
      </c>
      <c r="P47" s="1146">
        <v>0</v>
      </c>
      <c r="Q47" s="1146">
        <v>0</v>
      </c>
      <c r="R47" s="1146">
        <v>0</v>
      </c>
      <c r="S47" s="1146">
        <v>0</v>
      </c>
      <c r="T47" s="1146">
        <v>0</v>
      </c>
      <c r="U47" s="1146">
        <v>0</v>
      </c>
      <c r="V47" s="1146">
        <v>0</v>
      </c>
      <c r="W47" s="1149">
        <v>0</v>
      </c>
      <c r="X47" s="1149">
        <v>0</v>
      </c>
      <c r="Y47" s="1149">
        <v>0</v>
      </c>
      <c r="Z47" s="1144">
        <v>65250</v>
      </c>
      <c r="AA47" s="1144">
        <v>0</v>
      </c>
      <c r="AB47" s="1145">
        <v>0</v>
      </c>
      <c r="AC47" s="1145">
        <v>7.4756784434203791E-2</v>
      </c>
      <c r="AD47" s="1145">
        <v>1</v>
      </c>
      <c r="AE47" s="1144">
        <v>5363.0136986301377</v>
      </c>
      <c r="AF47" s="1144">
        <v>3289.9159663865548</v>
      </c>
      <c r="AG47" s="1183">
        <f t="shared" si="0"/>
        <v>100.68965517241378</v>
      </c>
      <c r="AH47" s="1130">
        <f>VLOOKUP(C47,中子データ!B:K,10)</f>
        <v>120</v>
      </c>
      <c r="AI47" s="1184">
        <f t="shared" si="1"/>
        <v>1.1917808219178083</v>
      </c>
      <c r="AJ47" s="1184">
        <f t="shared" si="2"/>
        <v>1.1917808219178083</v>
      </c>
    </row>
    <row r="48" spans="1:36" ht="13.5" customHeight="1" x14ac:dyDescent="0.15">
      <c r="A48" s="1130">
        <v>42</v>
      </c>
      <c r="B48" s="1148" t="s">
        <v>2068</v>
      </c>
      <c r="C48" s="1148">
        <v>2015</v>
      </c>
      <c r="D48" s="1144">
        <v>415</v>
      </c>
      <c r="E48" s="596">
        <v>400</v>
      </c>
      <c r="F48" s="1144">
        <v>15</v>
      </c>
      <c r="G48" s="1144">
        <v>12.5</v>
      </c>
      <c r="H48" s="1144">
        <v>12</v>
      </c>
      <c r="I48" s="1144">
        <v>6.5</v>
      </c>
      <c r="J48" s="1144">
        <v>0</v>
      </c>
      <c r="K48" s="1144">
        <v>0.5</v>
      </c>
      <c r="L48" s="1144">
        <v>0</v>
      </c>
      <c r="M48" s="1144">
        <v>1</v>
      </c>
      <c r="N48" s="1146">
        <v>0</v>
      </c>
      <c r="O48" s="1146">
        <v>0</v>
      </c>
      <c r="P48" s="1146">
        <v>0</v>
      </c>
      <c r="Q48" s="1146">
        <v>0</v>
      </c>
      <c r="R48" s="1146">
        <v>0</v>
      </c>
      <c r="S48" s="1146">
        <v>0</v>
      </c>
      <c r="T48" s="1146">
        <v>0</v>
      </c>
      <c r="U48" s="1146">
        <v>0</v>
      </c>
      <c r="V48" s="1146">
        <v>0</v>
      </c>
      <c r="W48" s="1149">
        <v>581</v>
      </c>
      <c r="X48" s="1149">
        <v>560</v>
      </c>
      <c r="Y48" s="1149">
        <v>21</v>
      </c>
      <c r="Z48" s="1144">
        <v>64400</v>
      </c>
      <c r="AA48" s="1144">
        <v>2415</v>
      </c>
      <c r="AB48" s="1145">
        <v>3.614457831325301E-2</v>
      </c>
      <c r="AC48" s="1145">
        <v>7.6804915514592939E-2</v>
      </c>
      <c r="AD48" s="1145">
        <v>0.96</v>
      </c>
      <c r="AE48" s="1144">
        <v>5152</v>
      </c>
      <c r="AF48" s="1144">
        <v>9907.6923076923085</v>
      </c>
      <c r="AG48" s="1183">
        <f t="shared" si="0"/>
        <v>104.09638554216868</v>
      </c>
      <c r="AH48" s="1130">
        <f>VLOOKUP(C48,中子データ!B:K,10)</f>
        <v>75</v>
      </c>
      <c r="AI48" s="1184">
        <f t="shared" si="1"/>
        <v>0.72048611111111105</v>
      </c>
      <c r="AJ48" s="1184">
        <f t="shared" si="2"/>
        <v>0.66666666666666652</v>
      </c>
    </row>
    <row r="49" spans="1:36" ht="13.5" customHeight="1" x14ac:dyDescent="0.15">
      <c r="A49" s="1130">
        <v>43</v>
      </c>
      <c r="B49" s="1221" t="s">
        <v>2090</v>
      </c>
      <c r="C49" s="1221">
        <v>418</v>
      </c>
      <c r="D49" s="1233">
        <v>80</v>
      </c>
      <c r="E49" s="596">
        <v>80</v>
      </c>
      <c r="F49" s="1233">
        <v>0</v>
      </c>
      <c r="G49" s="1233">
        <v>8.1666666666666661</v>
      </c>
      <c r="H49" s="1233">
        <v>8</v>
      </c>
      <c r="I49" s="1233">
        <v>8.1666666666666661</v>
      </c>
      <c r="J49" s="1233">
        <v>0</v>
      </c>
      <c r="K49" s="1233">
        <v>0</v>
      </c>
      <c r="L49" s="1233">
        <v>0</v>
      </c>
      <c r="M49" s="1233">
        <v>0</v>
      </c>
      <c r="N49" s="1235">
        <v>0</v>
      </c>
      <c r="O49" s="1235">
        <v>0</v>
      </c>
      <c r="P49" s="1235">
        <v>0.16666666666666666</v>
      </c>
      <c r="Q49" s="1235">
        <v>0</v>
      </c>
      <c r="R49" s="1235">
        <v>0</v>
      </c>
      <c r="S49" s="1235">
        <v>0</v>
      </c>
      <c r="T49" s="1235">
        <v>0</v>
      </c>
      <c r="U49" s="1235">
        <v>0</v>
      </c>
      <c r="V49" s="1235">
        <v>0</v>
      </c>
      <c r="W49" s="1149">
        <v>640</v>
      </c>
      <c r="X49" s="1149">
        <v>640</v>
      </c>
      <c r="Y49" s="1149">
        <v>0</v>
      </c>
      <c r="Z49" s="1233">
        <v>63200</v>
      </c>
      <c r="AA49" s="1233">
        <v>0</v>
      </c>
      <c r="AB49" s="1234">
        <v>0</v>
      </c>
      <c r="AC49" s="1234">
        <v>5.0179211469534045E-2</v>
      </c>
      <c r="AD49" s="1234">
        <v>0.97959183673469385</v>
      </c>
      <c r="AE49" s="1233">
        <v>7738.7755102040819</v>
      </c>
      <c r="AF49" s="1233">
        <v>7738.7755102040819</v>
      </c>
      <c r="AG49" s="1183">
        <f t="shared" si="0"/>
        <v>360</v>
      </c>
      <c r="AH49" s="1130">
        <f>VLOOKUP(C49,中子データ!B:K,10)</f>
        <v>250</v>
      </c>
      <c r="AI49" s="1184">
        <f t="shared" si="1"/>
        <v>0.69444444444444442</v>
      </c>
      <c r="AJ49" s="1184">
        <f t="shared" si="2"/>
        <v>0.68027210884353739</v>
      </c>
    </row>
    <row r="50" spans="1:36" ht="13.5" customHeight="1" x14ac:dyDescent="0.15">
      <c r="A50" s="1130">
        <v>44</v>
      </c>
      <c r="B50" s="1148" t="s">
        <v>1501</v>
      </c>
      <c r="C50" s="1148">
        <v>2014</v>
      </c>
      <c r="D50" s="1144">
        <v>438</v>
      </c>
      <c r="E50" s="596">
        <v>437</v>
      </c>
      <c r="F50" s="1144">
        <v>1</v>
      </c>
      <c r="G50" s="1144">
        <v>12.75</v>
      </c>
      <c r="H50" s="1144">
        <v>12.75</v>
      </c>
      <c r="I50" s="1144">
        <v>7.5750000000000002</v>
      </c>
      <c r="J50" s="1144">
        <v>0</v>
      </c>
      <c r="K50" s="1144">
        <v>0</v>
      </c>
      <c r="L50" s="1144">
        <v>0</v>
      </c>
      <c r="M50" s="1144">
        <v>0</v>
      </c>
      <c r="N50" s="1146">
        <v>0</v>
      </c>
      <c r="O50" s="1146">
        <v>0</v>
      </c>
      <c r="P50" s="1146">
        <v>0</v>
      </c>
      <c r="Q50" s="1146">
        <v>0</v>
      </c>
      <c r="R50" s="1146">
        <v>0</v>
      </c>
      <c r="S50" s="1146">
        <v>0</v>
      </c>
      <c r="T50" s="1146">
        <v>0</v>
      </c>
      <c r="U50" s="1146">
        <v>0</v>
      </c>
      <c r="V50" s="1146">
        <v>0</v>
      </c>
      <c r="W50" s="1149">
        <v>302.22000122070313</v>
      </c>
      <c r="X50" s="1149">
        <v>301.52999999999997</v>
      </c>
      <c r="Y50" s="1149">
        <v>0.68999999999999773</v>
      </c>
      <c r="Z50" s="1144">
        <v>62054</v>
      </c>
      <c r="AA50" s="1144">
        <v>142</v>
      </c>
      <c r="AB50" s="1145">
        <v>2.2831050228310501E-3</v>
      </c>
      <c r="AC50" s="1145">
        <v>7.8341013824884786E-2</v>
      </c>
      <c r="AD50" s="1145">
        <v>1</v>
      </c>
      <c r="AE50" s="1144">
        <v>4866.9803921568628</v>
      </c>
      <c r="AF50" s="1144">
        <v>8191.9471947194716</v>
      </c>
      <c r="AG50" s="1183">
        <f t="shared" si="0"/>
        <v>104.7945205479452</v>
      </c>
      <c r="AH50" s="1130">
        <f>VLOOKUP(C50,中子データ!B:K,10)</f>
        <v>75</v>
      </c>
      <c r="AI50" s="1184">
        <f t="shared" si="1"/>
        <v>0.71568627450980393</v>
      </c>
      <c r="AJ50" s="1184">
        <f t="shared" si="2"/>
        <v>0.71405228758169936</v>
      </c>
    </row>
    <row r="51" spans="1:36" ht="13.5" customHeight="1" x14ac:dyDescent="0.15">
      <c r="A51" s="1130">
        <v>45</v>
      </c>
      <c r="B51" s="1148" t="s">
        <v>2139</v>
      </c>
      <c r="C51" s="1148">
        <v>2008</v>
      </c>
      <c r="D51" s="1144">
        <v>434</v>
      </c>
      <c r="E51" s="596">
        <v>1284</v>
      </c>
      <c r="F51" s="1144">
        <v>18</v>
      </c>
      <c r="G51" s="1144">
        <v>13.5</v>
      </c>
      <c r="H51" s="1144">
        <v>12.833333333333334</v>
      </c>
      <c r="I51" s="1144">
        <v>7</v>
      </c>
      <c r="J51" s="1144">
        <v>0</v>
      </c>
      <c r="K51" s="1144">
        <v>0.5</v>
      </c>
      <c r="L51" s="1144">
        <v>0</v>
      </c>
      <c r="M51" s="1144">
        <v>1</v>
      </c>
      <c r="N51" s="1146">
        <v>0</v>
      </c>
      <c r="O51" s="1146">
        <v>0</v>
      </c>
      <c r="P51" s="1146">
        <v>0.16666666666666666</v>
      </c>
      <c r="Q51" s="1146">
        <v>0</v>
      </c>
      <c r="R51" s="1146">
        <v>0</v>
      </c>
      <c r="S51" s="1146">
        <v>0</v>
      </c>
      <c r="T51" s="1146">
        <v>0</v>
      </c>
      <c r="U51" s="1146">
        <v>0</v>
      </c>
      <c r="V51" s="1146">
        <v>0</v>
      </c>
      <c r="W51" s="1149">
        <v>156.24000549316406</v>
      </c>
      <c r="X51" s="1149">
        <v>154.07999999999998</v>
      </c>
      <c r="Y51" s="1149">
        <v>2.1600000000000037</v>
      </c>
      <c r="Z51" s="1144">
        <v>61632</v>
      </c>
      <c r="AA51" s="1144">
        <v>864</v>
      </c>
      <c r="AB51" s="1145">
        <v>1.3824884792626729E-2</v>
      </c>
      <c r="AC51" s="1145">
        <v>8.294930875576037E-2</v>
      </c>
      <c r="AD51" s="1145">
        <v>0.95061728395061729</v>
      </c>
      <c r="AE51" s="1144">
        <v>4565.333333333333</v>
      </c>
      <c r="AF51" s="1144">
        <v>8804.5714285714294</v>
      </c>
      <c r="AG51" s="1183">
        <f t="shared" si="0"/>
        <v>106.45161290322581</v>
      </c>
      <c r="AH51" s="1130">
        <f>VLOOKUP(C51,中子データ!B:K,10)</f>
        <v>65</v>
      </c>
      <c r="AI51" s="1184">
        <f t="shared" si="1"/>
        <v>0.6106060606060606</v>
      </c>
      <c r="AJ51" s="1184">
        <f t="shared" si="2"/>
        <v>0.57242798353909463</v>
      </c>
    </row>
    <row r="52" spans="1:36" ht="13.5" customHeight="1" x14ac:dyDescent="0.15">
      <c r="A52" s="1130">
        <v>46</v>
      </c>
      <c r="B52" s="1148" t="s">
        <v>1978</v>
      </c>
      <c r="C52" s="1148">
        <v>169</v>
      </c>
      <c r="D52" s="1144">
        <v>92</v>
      </c>
      <c r="E52" s="596">
        <v>89</v>
      </c>
      <c r="F52" s="1144">
        <v>3</v>
      </c>
      <c r="G52" s="1144">
        <v>7.166666666666667</v>
      </c>
      <c r="H52" s="1144">
        <v>5.333333333333333</v>
      </c>
      <c r="I52" s="1144">
        <v>7.166666666666667</v>
      </c>
      <c r="J52" s="1144">
        <v>0.16666666666666666</v>
      </c>
      <c r="K52" s="1144">
        <v>1.1666666666666667</v>
      </c>
      <c r="L52" s="1144">
        <v>0.33333333333333331</v>
      </c>
      <c r="M52" s="1144">
        <v>2</v>
      </c>
      <c r="N52" s="1146">
        <v>0</v>
      </c>
      <c r="O52" s="1146">
        <v>0</v>
      </c>
      <c r="P52" s="1146">
        <v>0.16666666666666666</v>
      </c>
      <c r="Q52" s="1146">
        <v>0</v>
      </c>
      <c r="R52" s="1146">
        <v>0</v>
      </c>
      <c r="S52" s="1146">
        <v>0</v>
      </c>
      <c r="T52" s="1146">
        <v>0</v>
      </c>
      <c r="U52" s="1146">
        <v>0</v>
      </c>
      <c r="V52" s="1146">
        <v>0</v>
      </c>
      <c r="W52" s="1149">
        <v>717.5999755859375</v>
      </c>
      <c r="X52" s="1149">
        <v>694.19999999999993</v>
      </c>
      <c r="Y52" s="1149">
        <v>23.400000000000091</v>
      </c>
      <c r="Z52" s="1144">
        <v>60350.9</v>
      </c>
      <c r="AA52" s="1144">
        <v>2034.3000000000002</v>
      </c>
      <c r="AB52" s="1145">
        <v>3.2608695652173912E-2</v>
      </c>
      <c r="AC52" s="1145">
        <v>4.4034818228366621E-2</v>
      </c>
      <c r="AD52" s="1145">
        <v>0.7441860465116279</v>
      </c>
      <c r="AE52" s="1144">
        <v>8421.0558139534878</v>
      </c>
      <c r="AF52" s="1144">
        <v>8421.0558139534878</v>
      </c>
      <c r="AG52" s="1183">
        <f t="shared" si="0"/>
        <v>208.69565217391303</v>
      </c>
      <c r="AH52" s="1130">
        <f>VLOOKUP(C52,中子データ!B:K,10)</f>
        <v>200</v>
      </c>
      <c r="AI52" s="1184">
        <f t="shared" si="1"/>
        <v>0.95833333333333337</v>
      </c>
      <c r="AJ52" s="1184">
        <f t="shared" si="2"/>
        <v>0.68992248062015504</v>
      </c>
    </row>
    <row r="53" spans="1:36" ht="13.5" customHeight="1" x14ac:dyDescent="0.15">
      <c r="A53" s="1130">
        <v>47</v>
      </c>
      <c r="B53" s="1221" t="s">
        <v>2048</v>
      </c>
      <c r="C53" s="1221">
        <v>928</v>
      </c>
      <c r="D53" s="1233">
        <v>1980</v>
      </c>
      <c r="E53" s="596">
        <v>1980</v>
      </c>
      <c r="F53" s="1233">
        <v>0</v>
      </c>
      <c r="G53" s="1233">
        <v>12.333333333333334</v>
      </c>
      <c r="H53" s="1233">
        <v>12.333333333333334</v>
      </c>
      <c r="I53" s="1233">
        <v>26.666666666666668</v>
      </c>
      <c r="J53" s="1233">
        <v>0</v>
      </c>
      <c r="K53" s="1233">
        <v>0</v>
      </c>
      <c r="L53" s="1233">
        <v>0</v>
      </c>
      <c r="M53" s="1233">
        <v>0</v>
      </c>
      <c r="N53" s="1235">
        <v>0</v>
      </c>
      <c r="O53" s="1235">
        <v>0</v>
      </c>
      <c r="P53" s="1235">
        <v>0</v>
      </c>
      <c r="Q53" s="1235">
        <v>0</v>
      </c>
      <c r="R53" s="1235">
        <v>0</v>
      </c>
      <c r="S53" s="1235">
        <v>0</v>
      </c>
      <c r="T53" s="1235">
        <v>0</v>
      </c>
      <c r="U53" s="1235">
        <v>0</v>
      </c>
      <c r="V53" s="1235">
        <v>0</v>
      </c>
      <c r="W53" s="1149">
        <v>0</v>
      </c>
      <c r="X53" s="1149">
        <v>0</v>
      </c>
      <c r="Y53" s="1149">
        <v>0</v>
      </c>
      <c r="Z53" s="1233">
        <v>59400</v>
      </c>
      <c r="AA53" s="1233">
        <v>0</v>
      </c>
      <c r="AB53" s="1234">
        <v>0</v>
      </c>
      <c r="AC53" s="1234">
        <v>7.5780849974398365E-2</v>
      </c>
      <c r="AD53" s="1234">
        <v>1</v>
      </c>
      <c r="AE53" s="1233">
        <v>4816.2162162162158</v>
      </c>
      <c r="AF53" s="1233">
        <v>2227.5</v>
      </c>
      <c r="AG53" s="1183">
        <f t="shared" si="0"/>
        <v>22.424242424242426</v>
      </c>
      <c r="AH53" s="1130">
        <f>VLOOKUP(C53,中子データ!B:K,10)</f>
        <v>22</v>
      </c>
      <c r="AI53" s="1184">
        <f t="shared" si="1"/>
        <v>0.98108108108108105</v>
      </c>
      <c r="AJ53" s="1184">
        <f t="shared" si="2"/>
        <v>0.98108108108108105</v>
      </c>
    </row>
    <row r="54" spans="1:36" ht="13.5" customHeight="1" x14ac:dyDescent="0.15">
      <c r="A54" s="1130">
        <v>48</v>
      </c>
      <c r="B54" s="1148" t="s">
        <v>2044</v>
      </c>
      <c r="C54" s="1148">
        <v>483</v>
      </c>
      <c r="D54" s="1144">
        <v>103</v>
      </c>
      <c r="E54" s="596">
        <v>202</v>
      </c>
      <c r="F54" s="1144">
        <v>4</v>
      </c>
      <c r="G54" s="1144">
        <v>9.1666666666666661</v>
      </c>
      <c r="H54" s="1144">
        <v>7.5</v>
      </c>
      <c r="I54" s="1144">
        <v>9.1666666666666661</v>
      </c>
      <c r="J54" s="1144">
        <v>0</v>
      </c>
      <c r="K54" s="1144">
        <v>1.5</v>
      </c>
      <c r="L54" s="1144">
        <v>0</v>
      </c>
      <c r="M54" s="1144">
        <v>1</v>
      </c>
      <c r="N54" s="1146">
        <v>0</v>
      </c>
      <c r="O54" s="1146">
        <v>0</v>
      </c>
      <c r="P54" s="1146">
        <v>0.16666666666666666</v>
      </c>
      <c r="Q54" s="1146">
        <v>0</v>
      </c>
      <c r="R54" s="1146">
        <v>0</v>
      </c>
      <c r="S54" s="1146">
        <v>0</v>
      </c>
      <c r="T54" s="1146">
        <v>0</v>
      </c>
      <c r="U54" s="1146">
        <v>0</v>
      </c>
      <c r="V54" s="1146">
        <v>0</v>
      </c>
      <c r="W54" s="1149">
        <v>453.20001220703125</v>
      </c>
      <c r="X54" s="1149">
        <v>444.40000000000003</v>
      </c>
      <c r="Y54" s="1149">
        <v>8.8000000000000256</v>
      </c>
      <c r="Z54" s="1144">
        <v>57772</v>
      </c>
      <c r="AA54" s="1144">
        <v>1144</v>
      </c>
      <c r="AB54" s="1145">
        <v>1.9417475728155338E-2</v>
      </c>
      <c r="AC54" s="1145">
        <v>5.6323604710701483E-2</v>
      </c>
      <c r="AD54" s="1145">
        <v>0.81818181818181823</v>
      </c>
      <c r="AE54" s="1144">
        <v>6302.4000000000005</v>
      </c>
      <c r="AF54" s="1144">
        <v>6302.4000000000005</v>
      </c>
      <c r="AG54" s="1183">
        <f t="shared" si="0"/>
        <v>262.13592233009706</v>
      </c>
      <c r="AH54" s="1130">
        <f>VLOOKUP(C54,中子データ!B:K,10)</f>
        <v>300</v>
      </c>
      <c r="AI54" s="1184">
        <f t="shared" ref="AI54:AI58" si="3">IF(AG54="","",AH54/AG54)</f>
        <v>1.1444444444444446</v>
      </c>
      <c r="AJ54" s="1184">
        <f t="shared" ref="AJ54:AJ58" si="4">IF(AI54="","",AD54*AI54*(1-AB54))</f>
        <v>0.91818181818181832</v>
      </c>
    </row>
    <row r="55" spans="1:36" ht="13.5" customHeight="1" x14ac:dyDescent="0.15">
      <c r="A55" s="1130">
        <v>49</v>
      </c>
      <c r="B55" s="1148">
        <v>105900</v>
      </c>
      <c r="C55" s="1148">
        <v>3034</v>
      </c>
      <c r="D55" s="1144">
        <v>248</v>
      </c>
      <c r="E55" s="596">
        <v>233</v>
      </c>
      <c r="F55" s="1144">
        <v>15</v>
      </c>
      <c r="G55" s="1144">
        <v>12.083333333333334</v>
      </c>
      <c r="H55" s="1144">
        <v>9.1666666666666661</v>
      </c>
      <c r="I55" s="1144">
        <v>6.708333333333333</v>
      </c>
      <c r="J55" s="1144">
        <v>0.25</v>
      </c>
      <c r="K55" s="1144">
        <v>1.3333333333333333</v>
      </c>
      <c r="L55" s="1144">
        <v>0</v>
      </c>
      <c r="M55" s="1144">
        <v>1</v>
      </c>
      <c r="N55" s="1146">
        <v>1</v>
      </c>
      <c r="O55" s="1146">
        <v>0</v>
      </c>
      <c r="P55" s="1146">
        <v>0.33333333333333331</v>
      </c>
      <c r="Q55" s="1146">
        <v>0</v>
      </c>
      <c r="R55" s="1146">
        <v>0</v>
      </c>
      <c r="S55" s="1146">
        <v>0</v>
      </c>
      <c r="T55" s="1146">
        <v>0</v>
      </c>
      <c r="U55" s="1146">
        <v>0</v>
      </c>
      <c r="V55" s="1146">
        <v>0</v>
      </c>
      <c r="W55" s="1149">
        <v>644.79998779296875</v>
      </c>
      <c r="X55" s="1149">
        <v>605.80000000000007</v>
      </c>
      <c r="Y55" s="1149">
        <v>39</v>
      </c>
      <c r="Z55" s="1144">
        <v>57551</v>
      </c>
      <c r="AA55" s="1144">
        <v>3705</v>
      </c>
      <c r="AB55" s="1145">
        <v>6.0483870967741937E-2</v>
      </c>
      <c r="AC55" s="1145">
        <v>7.4244751664106504E-2</v>
      </c>
      <c r="AD55" s="1145">
        <v>0.75862068965517238</v>
      </c>
      <c r="AE55" s="1144">
        <v>4762.8413793103446</v>
      </c>
      <c r="AF55" s="1144">
        <v>8579.0310559006211</v>
      </c>
      <c r="AG55" s="1183">
        <f t="shared" ref="AG55:AG101" si="5">IF(D55=0,"",H55/D55*3600)</f>
        <v>133.06451612903223</v>
      </c>
      <c r="AH55" s="1130">
        <f>VLOOKUP(C55,中子データ!B:K,10)</f>
        <v>120</v>
      </c>
      <c r="AI55" s="1184">
        <f t="shared" si="3"/>
        <v>0.90181818181818207</v>
      </c>
      <c r="AJ55" s="1184">
        <f t="shared" si="4"/>
        <v>0.64275862068965528</v>
      </c>
    </row>
    <row r="56" spans="1:36" ht="13.5" customHeight="1" x14ac:dyDescent="0.15">
      <c r="A56" s="1130">
        <v>50</v>
      </c>
      <c r="B56" s="1148" t="s">
        <v>2031</v>
      </c>
      <c r="C56" s="1148">
        <v>419</v>
      </c>
      <c r="D56" s="1144">
        <v>177</v>
      </c>
      <c r="E56" s="596">
        <v>172</v>
      </c>
      <c r="F56" s="1144">
        <v>5</v>
      </c>
      <c r="G56" s="1144">
        <v>7.75</v>
      </c>
      <c r="H56" s="1144">
        <v>7.083333333333333</v>
      </c>
      <c r="I56" s="1144">
        <v>4.125</v>
      </c>
      <c r="J56" s="1144">
        <v>0</v>
      </c>
      <c r="K56" s="1144">
        <v>0.5</v>
      </c>
      <c r="L56" s="1144">
        <v>0</v>
      </c>
      <c r="M56" s="1144">
        <v>1</v>
      </c>
      <c r="N56" s="1146">
        <v>0</v>
      </c>
      <c r="O56" s="1146">
        <v>0</v>
      </c>
      <c r="P56" s="1146">
        <v>0.16666666666666666</v>
      </c>
      <c r="Q56" s="1146">
        <v>0</v>
      </c>
      <c r="R56" s="1146">
        <v>0</v>
      </c>
      <c r="S56" s="1146">
        <v>0</v>
      </c>
      <c r="T56" s="1146">
        <v>0</v>
      </c>
      <c r="U56" s="1146">
        <v>0</v>
      </c>
      <c r="V56" s="1146">
        <v>0</v>
      </c>
      <c r="W56" s="1149">
        <v>761.0999755859375</v>
      </c>
      <c r="X56" s="1149">
        <v>739.59999999999991</v>
      </c>
      <c r="Y56" s="1149">
        <v>21.5</v>
      </c>
      <c r="Z56" s="1144">
        <v>54868</v>
      </c>
      <c r="AA56" s="1144">
        <v>1595</v>
      </c>
      <c r="AB56" s="1145">
        <v>2.8248587570621469E-2</v>
      </c>
      <c r="AC56" s="1145">
        <v>4.7619047619047616E-2</v>
      </c>
      <c r="AD56" s="1145">
        <v>0.91397849462365588</v>
      </c>
      <c r="AE56" s="1144">
        <v>7079.7419354838712</v>
      </c>
      <c r="AF56" s="1144">
        <v>13301.333333333334</v>
      </c>
      <c r="AG56" s="1183">
        <f t="shared" si="5"/>
        <v>144.06779661016949</v>
      </c>
      <c r="AH56" s="1130">
        <f>VLOOKUP(C56,中子データ!B:K,10)</f>
        <v>110</v>
      </c>
      <c r="AI56" s="1184">
        <f t="shared" si="3"/>
        <v>0.7635294117647059</v>
      </c>
      <c r="AJ56" s="1184">
        <f t="shared" si="4"/>
        <v>0.67813620071684588</v>
      </c>
    </row>
    <row r="57" spans="1:36" ht="13.5" customHeight="1" x14ac:dyDescent="0.15">
      <c r="A57" s="1130">
        <v>51</v>
      </c>
      <c r="B57" s="1148" t="s">
        <v>2126</v>
      </c>
      <c r="C57" s="1148">
        <v>3024</v>
      </c>
      <c r="D57" s="1144">
        <v>76</v>
      </c>
      <c r="E57" s="596">
        <v>75</v>
      </c>
      <c r="F57" s="1144">
        <v>1</v>
      </c>
      <c r="G57" s="1144">
        <v>10.833333333333334</v>
      </c>
      <c r="H57" s="1144">
        <v>10.333333333333334</v>
      </c>
      <c r="I57" s="1144">
        <v>5.666666666666667</v>
      </c>
      <c r="J57" s="1144">
        <v>0</v>
      </c>
      <c r="K57" s="1144">
        <v>0.5</v>
      </c>
      <c r="L57" s="1144">
        <v>0</v>
      </c>
      <c r="M57" s="1144">
        <v>1</v>
      </c>
      <c r="N57" s="1146">
        <v>0</v>
      </c>
      <c r="O57" s="1146">
        <v>0</v>
      </c>
      <c r="P57" s="1146">
        <v>0</v>
      </c>
      <c r="Q57" s="1146">
        <v>0</v>
      </c>
      <c r="R57" s="1146">
        <v>0</v>
      </c>
      <c r="S57" s="1146">
        <v>0</v>
      </c>
      <c r="T57" s="1146">
        <v>0</v>
      </c>
      <c r="U57" s="1146">
        <v>0</v>
      </c>
      <c r="V57" s="1146">
        <v>0</v>
      </c>
      <c r="W57" s="1149">
        <v>889.20001220703125</v>
      </c>
      <c r="X57" s="1149">
        <v>877.49999999999989</v>
      </c>
      <c r="Y57" s="1149">
        <v>11.700000000000045</v>
      </c>
      <c r="Z57" s="1144">
        <v>53204.999999999993</v>
      </c>
      <c r="AA57" s="1144">
        <v>709.4</v>
      </c>
      <c r="AB57" s="1145">
        <v>1.3157894736842105E-2</v>
      </c>
      <c r="AC57" s="1145">
        <v>6.6564260112647211E-2</v>
      </c>
      <c r="AD57" s="1145">
        <v>0.9538461538461539</v>
      </c>
      <c r="AE57" s="1144">
        <v>4911.2307692307686</v>
      </c>
      <c r="AF57" s="1144">
        <v>9389.1176470588216</v>
      </c>
      <c r="AG57" s="1183">
        <f t="shared" si="5"/>
        <v>489.47368421052636</v>
      </c>
      <c r="AH57" s="1130">
        <f>VLOOKUP(C57,中子データ!B:K,10)</f>
        <v>360</v>
      </c>
      <c r="AI57" s="1184">
        <f t="shared" si="3"/>
        <v>0.73548387096774193</v>
      </c>
      <c r="AJ57" s="1184">
        <f t="shared" si="4"/>
        <v>0.69230769230769229</v>
      </c>
    </row>
    <row r="58" spans="1:36" ht="13.5" customHeight="1" x14ac:dyDescent="0.15">
      <c r="A58" s="1130">
        <v>52</v>
      </c>
      <c r="B58" s="1148" t="s">
        <v>2058</v>
      </c>
      <c r="C58" s="1148">
        <v>422</v>
      </c>
      <c r="D58" s="1144">
        <v>80</v>
      </c>
      <c r="E58" s="596">
        <v>80</v>
      </c>
      <c r="F58" s="1144">
        <v>0</v>
      </c>
      <c r="G58" s="1144">
        <v>8.5833333333333339</v>
      </c>
      <c r="H58" s="1144">
        <v>7.916666666666667</v>
      </c>
      <c r="I58" s="1144">
        <v>8.5833333333333339</v>
      </c>
      <c r="J58" s="1144">
        <v>0</v>
      </c>
      <c r="K58" s="1144">
        <v>0.66666666666666663</v>
      </c>
      <c r="L58" s="1144">
        <v>0</v>
      </c>
      <c r="M58" s="1144">
        <v>1</v>
      </c>
      <c r="N58" s="1146">
        <v>0</v>
      </c>
      <c r="O58" s="1146">
        <v>0</v>
      </c>
      <c r="P58" s="1146">
        <v>0</v>
      </c>
      <c r="Q58" s="1146">
        <v>0</v>
      </c>
      <c r="R58" s="1146">
        <v>0</v>
      </c>
      <c r="S58" s="1146">
        <v>0</v>
      </c>
      <c r="T58" s="1146">
        <v>0</v>
      </c>
      <c r="U58" s="1146">
        <v>0</v>
      </c>
      <c r="V58" s="1146">
        <v>0</v>
      </c>
      <c r="W58" s="1149">
        <v>584</v>
      </c>
      <c r="X58" s="1149">
        <v>584</v>
      </c>
      <c r="Y58" s="1149">
        <v>0</v>
      </c>
      <c r="Z58" s="1144">
        <v>49760</v>
      </c>
      <c r="AA58" s="1144">
        <v>0</v>
      </c>
      <c r="AB58" s="1145">
        <v>0</v>
      </c>
      <c r="AC58" s="1145">
        <v>5.2739375320020487E-2</v>
      </c>
      <c r="AD58" s="1145">
        <v>0.92233009708737868</v>
      </c>
      <c r="AE58" s="1144">
        <v>5797.2815533980574</v>
      </c>
      <c r="AF58" s="1144">
        <v>5797.2815533980574</v>
      </c>
      <c r="AG58" s="1183">
        <f t="shared" si="5"/>
        <v>356.25000000000006</v>
      </c>
      <c r="AH58" s="1130">
        <f>VLOOKUP(C58,中子データ!B:K,10)</f>
        <v>250</v>
      </c>
      <c r="AI58" s="1184">
        <f t="shared" si="3"/>
        <v>0.70175438596491213</v>
      </c>
      <c r="AJ58" s="1184">
        <f t="shared" si="4"/>
        <v>0.64724919093851119</v>
      </c>
    </row>
    <row r="59" spans="1:36" ht="13.5" customHeight="1" x14ac:dyDescent="0.15">
      <c r="A59" s="1130">
        <v>53</v>
      </c>
      <c r="B59" s="1221" t="s">
        <v>1534</v>
      </c>
      <c r="C59" s="1221">
        <v>934</v>
      </c>
      <c r="D59" s="1233">
        <v>1080</v>
      </c>
      <c r="E59" s="596">
        <v>1080</v>
      </c>
      <c r="F59" s="1233">
        <v>0</v>
      </c>
      <c r="G59" s="1233">
        <v>13.833333333333334</v>
      </c>
      <c r="H59" s="1233">
        <v>11.916666666666666</v>
      </c>
      <c r="I59" s="1233">
        <v>24.166666666666668</v>
      </c>
      <c r="J59" s="1233">
        <v>1.1666666666666667</v>
      </c>
      <c r="K59" s="1233">
        <v>0</v>
      </c>
      <c r="L59" s="1233">
        <v>0</v>
      </c>
      <c r="M59" s="1233">
        <v>0</v>
      </c>
      <c r="N59" s="1235">
        <v>0</v>
      </c>
      <c r="O59" s="1235">
        <v>0</v>
      </c>
      <c r="P59" s="1235">
        <v>0.25</v>
      </c>
      <c r="Q59" s="1235">
        <v>0</v>
      </c>
      <c r="R59" s="1235">
        <v>0</v>
      </c>
      <c r="S59" s="1235">
        <v>0</v>
      </c>
      <c r="T59" s="1235">
        <v>0</v>
      </c>
      <c r="U59" s="1235">
        <v>0</v>
      </c>
      <c r="V59" s="1235">
        <v>0.5</v>
      </c>
      <c r="W59" s="1149">
        <v>0</v>
      </c>
      <c r="X59" s="1149">
        <v>0</v>
      </c>
      <c r="Y59" s="1149">
        <v>0</v>
      </c>
      <c r="Z59" s="1233">
        <v>48600</v>
      </c>
      <c r="AA59" s="1233">
        <v>0</v>
      </c>
      <c r="AB59" s="1234">
        <v>0</v>
      </c>
      <c r="AC59" s="1234">
        <v>8.4997439836149519E-2</v>
      </c>
      <c r="AD59" s="1234">
        <v>0.86144578313253017</v>
      </c>
      <c r="AE59" s="1233">
        <v>3513.2530120481924</v>
      </c>
      <c r="AF59" s="1233">
        <v>2011.0344827586207</v>
      </c>
      <c r="AG59" s="1183">
        <f t="shared" si="5"/>
        <v>39.722222222222221</v>
      </c>
      <c r="AH59" s="1130">
        <f>VLOOKUP(C59,中子データ!B:K,10)</f>
        <v>36</v>
      </c>
      <c r="AI59" s="1184">
        <f t="shared" ref="AI59:AI110" si="6">IF(AG59="","",AH59/AG59)</f>
        <v>0.90629370629370631</v>
      </c>
      <c r="AJ59" s="1184">
        <f t="shared" ref="AJ59:AJ110" si="7">IF(AI59="","",AD59*AI59*(1-AB59))</f>
        <v>0.78072289156626518</v>
      </c>
    </row>
    <row r="60" spans="1:36" ht="13.5" customHeight="1" x14ac:dyDescent="0.15">
      <c r="A60" s="1199">
        <v>54</v>
      </c>
      <c r="B60" s="1221" t="s">
        <v>1614</v>
      </c>
      <c r="C60" s="1221">
        <v>3036</v>
      </c>
      <c r="D60" s="1233">
        <v>236</v>
      </c>
      <c r="E60" s="596">
        <v>233</v>
      </c>
      <c r="F60" s="1233">
        <v>3</v>
      </c>
      <c r="G60" s="1233">
        <v>9</v>
      </c>
      <c r="H60" s="1233">
        <v>8</v>
      </c>
      <c r="I60" s="1233">
        <v>5.5</v>
      </c>
      <c r="J60" s="1233">
        <v>0</v>
      </c>
      <c r="K60" s="1233">
        <v>1</v>
      </c>
      <c r="L60" s="1233">
        <v>0</v>
      </c>
      <c r="M60" s="1233">
        <v>1</v>
      </c>
      <c r="N60" s="1235">
        <v>0</v>
      </c>
      <c r="O60" s="1235">
        <v>0</v>
      </c>
      <c r="P60" s="1235">
        <v>0</v>
      </c>
      <c r="Q60" s="1235">
        <v>0</v>
      </c>
      <c r="R60" s="1235">
        <v>0</v>
      </c>
      <c r="S60" s="1235">
        <v>0</v>
      </c>
      <c r="T60" s="1235">
        <v>0</v>
      </c>
      <c r="U60" s="1235">
        <v>0</v>
      </c>
      <c r="V60" s="1235">
        <v>0</v>
      </c>
      <c r="W60" s="1231">
        <v>613.5999755859375</v>
      </c>
      <c r="X60" s="1231">
        <v>605.79999999999995</v>
      </c>
      <c r="Y60" s="1231">
        <v>7.8000000000000114</v>
      </c>
      <c r="Z60" s="1233">
        <v>46367</v>
      </c>
      <c r="AA60" s="1233">
        <v>597</v>
      </c>
      <c r="AB60" s="1234">
        <v>1.2711864406779662E-2</v>
      </c>
      <c r="AC60" s="1234">
        <v>5.5299539170506916E-2</v>
      </c>
      <c r="AD60" s="1234">
        <v>0.88888888888888884</v>
      </c>
      <c r="AE60" s="1233">
        <v>5151.8888888888887</v>
      </c>
      <c r="AF60" s="1233">
        <v>8430.363636363636</v>
      </c>
      <c r="AG60" s="1183">
        <f t="shared" si="5"/>
        <v>122.03389830508475</v>
      </c>
      <c r="AH60" s="1130">
        <f>VLOOKUP(C60,中子データ!B:K,10)</f>
        <v>120</v>
      </c>
      <c r="AI60" s="1184">
        <f t="shared" si="6"/>
        <v>0.98333333333333328</v>
      </c>
      <c r="AJ60" s="1184">
        <f t="shared" si="7"/>
        <v>0.86296296296296293</v>
      </c>
    </row>
    <row r="61" spans="1:36" ht="13.5" customHeight="1" x14ac:dyDescent="0.15">
      <c r="A61" s="1199">
        <v>55</v>
      </c>
      <c r="B61" s="1221" t="s">
        <v>2125</v>
      </c>
      <c r="C61" s="1221">
        <v>3057</v>
      </c>
      <c r="D61" s="1233">
        <v>283</v>
      </c>
      <c r="E61" s="596">
        <v>1521</v>
      </c>
      <c r="F61" s="1233">
        <v>177</v>
      </c>
      <c r="G61" s="1233">
        <v>13.75</v>
      </c>
      <c r="H61" s="1233">
        <v>12.583333333333334</v>
      </c>
      <c r="I61" s="1233">
        <v>6.875</v>
      </c>
      <c r="J61" s="1233">
        <v>0.5</v>
      </c>
      <c r="K61" s="1233">
        <v>0</v>
      </c>
      <c r="L61" s="1233">
        <v>0</v>
      </c>
      <c r="M61" s="1233">
        <v>0</v>
      </c>
      <c r="N61" s="1235">
        <v>0.41666666666666669</v>
      </c>
      <c r="O61" s="1235">
        <v>0</v>
      </c>
      <c r="P61" s="1235">
        <v>0.25</v>
      </c>
      <c r="Q61" s="1235">
        <v>0</v>
      </c>
      <c r="R61" s="1235">
        <v>0</v>
      </c>
      <c r="S61" s="1235">
        <v>0</v>
      </c>
      <c r="T61" s="1235">
        <v>0</v>
      </c>
      <c r="U61" s="1235">
        <v>0</v>
      </c>
      <c r="V61" s="1235">
        <v>0</v>
      </c>
      <c r="W61" s="1231">
        <v>135.83999633789063</v>
      </c>
      <c r="X61" s="1231">
        <v>121.68</v>
      </c>
      <c r="Y61" s="1231">
        <v>14.160000000000004</v>
      </c>
      <c r="Z61" s="1233">
        <v>45630</v>
      </c>
      <c r="AA61" s="1233">
        <v>5310</v>
      </c>
      <c r="AB61" s="1234">
        <v>0.10424028268551237</v>
      </c>
      <c r="AC61" s="1234">
        <v>8.4485407066052232E-2</v>
      </c>
      <c r="AD61" s="1234">
        <v>0.91515151515151516</v>
      </c>
      <c r="AE61" s="1233">
        <v>3318.5454545454545</v>
      </c>
      <c r="AF61" s="1233">
        <v>6637.090909090909</v>
      </c>
      <c r="AG61" s="1183">
        <f t="shared" si="5"/>
        <v>160.07067137809187</v>
      </c>
      <c r="AH61" s="1130">
        <f>VLOOKUP(C61,中子データ!B:K,10)</f>
        <v>100</v>
      </c>
      <c r="AI61" s="1184">
        <f t="shared" si="6"/>
        <v>0.6247240618101545</v>
      </c>
      <c r="AJ61" s="1184">
        <f t="shared" si="7"/>
        <v>0.5121212121212122</v>
      </c>
    </row>
    <row r="62" spans="1:36" ht="13.5" customHeight="1" x14ac:dyDescent="0.15">
      <c r="A62" s="1130">
        <v>56</v>
      </c>
      <c r="B62" s="1148" t="s">
        <v>96</v>
      </c>
      <c r="C62" s="1148">
        <v>4</v>
      </c>
      <c r="D62" s="1144">
        <v>463</v>
      </c>
      <c r="E62" s="596">
        <v>4482</v>
      </c>
      <c r="F62" s="1233">
        <v>148</v>
      </c>
      <c r="G62" s="1233">
        <v>20.75</v>
      </c>
      <c r="H62" s="1233">
        <v>17.916666666666668</v>
      </c>
      <c r="I62" s="1233">
        <v>12.175000000000001</v>
      </c>
      <c r="J62" s="1233">
        <v>0.33333333333333331</v>
      </c>
      <c r="K62" s="1233">
        <v>0</v>
      </c>
      <c r="L62" s="1233">
        <v>0</v>
      </c>
      <c r="M62" s="1233">
        <v>0</v>
      </c>
      <c r="N62" s="1235">
        <v>0</v>
      </c>
      <c r="O62" s="1235">
        <v>1</v>
      </c>
      <c r="P62" s="1235">
        <v>0.5</v>
      </c>
      <c r="Q62" s="1235">
        <v>0</v>
      </c>
      <c r="R62" s="1235">
        <v>0</v>
      </c>
      <c r="S62" s="1235">
        <v>0</v>
      </c>
      <c r="T62" s="1235">
        <v>0</v>
      </c>
      <c r="U62" s="1235">
        <v>0</v>
      </c>
      <c r="V62" s="1235">
        <v>1</v>
      </c>
      <c r="W62" s="1231">
        <v>555.5999755859375</v>
      </c>
      <c r="X62" s="1231">
        <v>537.84</v>
      </c>
      <c r="Y62" s="1231">
        <v>17.759999999999991</v>
      </c>
      <c r="Z62" s="1233">
        <v>44371.8</v>
      </c>
      <c r="AA62" s="1233">
        <v>1465.2</v>
      </c>
      <c r="AB62" s="1234">
        <v>3.1965442764578834E-2</v>
      </c>
      <c r="AC62" s="1234">
        <v>0.12749615975422426</v>
      </c>
      <c r="AD62" s="1234">
        <v>0.86345381526104414</v>
      </c>
      <c r="AE62" s="1233">
        <v>2138.4</v>
      </c>
      <c r="AF62" s="1233">
        <v>3644.5010266940453</v>
      </c>
      <c r="AG62" s="1183">
        <f t="shared" si="5"/>
        <v>139.30885529157669</v>
      </c>
      <c r="AH62" s="1130">
        <f>VLOOKUP(C62,中子データ!B:K,10)</f>
        <v>90</v>
      </c>
      <c r="AI62" s="1184">
        <f t="shared" si="6"/>
        <v>0.64604651162790694</v>
      </c>
      <c r="AJ62" s="1184">
        <f t="shared" si="7"/>
        <v>0.53999999999999992</v>
      </c>
    </row>
    <row r="63" spans="1:36" ht="13.5" customHeight="1" x14ac:dyDescent="0.15">
      <c r="A63" s="1199">
        <v>57</v>
      </c>
      <c r="B63" s="1221" t="s">
        <v>2022</v>
      </c>
      <c r="C63" s="1221">
        <v>599</v>
      </c>
      <c r="D63" s="1233">
        <v>48</v>
      </c>
      <c r="E63" s="596">
        <v>45</v>
      </c>
      <c r="F63" s="1233">
        <v>3</v>
      </c>
      <c r="G63" s="1233">
        <v>6</v>
      </c>
      <c r="H63" s="1233">
        <v>4.5</v>
      </c>
      <c r="I63" s="1233">
        <v>6</v>
      </c>
      <c r="J63" s="1233">
        <v>0</v>
      </c>
      <c r="K63" s="1233">
        <v>1.5</v>
      </c>
      <c r="L63" s="1233">
        <v>0</v>
      </c>
      <c r="M63" s="1233">
        <v>3</v>
      </c>
      <c r="N63" s="1235">
        <v>0</v>
      </c>
      <c r="O63" s="1235">
        <v>0</v>
      </c>
      <c r="P63" s="1235">
        <v>0</v>
      </c>
      <c r="Q63" s="1235">
        <v>0</v>
      </c>
      <c r="R63" s="1235">
        <v>0</v>
      </c>
      <c r="S63" s="1235">
        <v>0</v>
      </c>
      <c r="T63" s="1235">
        <v>0</v>
      </c>
      <c r="U63" s="1235">
        <v>0</v>
      </c>
      <c r="V63" s="1235">
        <v>0</v>
      </c>
      <c r="W63" s="1231">
        <v>696</v>
      </c>
      <c r="X63" s="1231">
        <v>652.5</v>
      </c>
      <c r="Y63" s="1231">
        <v>43.5</v>
      </c>
      <c r="Z63" s="1233">
        <v>44145</v>
      </c>
      <c r="AA63" s="1233">
        <v>2943</v>
      </c>
      <c r="AB63" s="1234">
        <v>6.25E-2</v>
      </c>
      <c r="AC63" s="1234">
        <v>3.6866359447004608E-2</v>
      </c>
      <c r="AD63" s="1234">
        <v>0.75</v>
      </c>
      <c r="AE63" s="1233">
        <v>7357.5</v>
      </c>
      <c r="AF63" s="1233">
        <v>7357.5</v>
      </c>
      <c r="AG63" s="1183">
        <f t="shared" si="5"/>
        <v>337.5</v>
      </c>
      <c r="AH63" s="1130">
        <f>VLOOKUP(C63,中子データ!B:K,10)</f>
        <v>240</v>
      </c>
      <c r="AI63" s="1184">
        <f t="shared" si="6"/>
        <v>0.71111111111111114</v>
      </c>
      <c r="AJ63" s="1184">
        <f t="shared" si="7"/>
        <v>0.5</v>
      </c>
    </row>
    <row r="64" spans="1:36" ht="13.5" customHeight="1" x14ac:dyDescent="0.15">
      <c r="A64" s="1199">
        <v>58</v>
      </c>
      <c r="B64" s="1199" t="s">
        <v>1708</v>
      </c>
      <c r="C64" s="1199">
        <v>3065</v>
      </c>
      <c r="D64" s="1215">
        <v>123</v>
      </c>
      <c r="E64" s="1222">
        <v>678</v>
      </c>
      <c r="F64" s="1215">
        <v>60</v>
      </c>
      <c r="G64" s="1215">
        <v>6.333333333333333</v>
      </c>
      <c r="H64" s="1215">
        <v>4.5</v>
      </c>
      <c r="I64" s="1215">
        <v>3.4166666666666665</v>
      </c>
      <c r="J64" s="1215">
        <v>0</v>
      </c>
      <c r="K64" s="1215">
        <v>0.5</v>
      </c>
      <c r="L64" s="1215">
        <v>0</v>
      </c>
      <c r="M64" s="1215">
        <v>1</v>
      </c>
      <c r="N64" s="1219">
        <v>0.5</v>
      </c>
      <c r="O64" s="1219">
        <v>0.5</v>
      </c>
      <c r="P64" s="1219">
        <v>0.16666666666666666</v>
      </c>
      <c r="Q64" s="1219">
        <v>0.16666666666666666</v>
      </c>
      <c r="R64" s="1219">
        <v>0</v>
      </c>
      <c r="S64" s="1219">
        <v>0</v>
      </c>
      <c r="T64" s="1219">
        <v>0</v>
      </c>
      <c r="U64" s="1219">
        <v>0</v>
      </c>
      <c r="V64" s="1219">
        <v>0</v>
      </c>
      <c r="W64" s="1199">
        <v>136.52999877929688</v>
      </c>
      <c r="X64" s="1199">
        <v>125.42999999999999</v>
      </c>
      <c r="Y64" s="1199">
        <v>11.100000000000009</v>
      </c>
      <c r="Z64" s="1215">
        <v>40680</v>
      </c>
      <c r="AA64" s="1215">
        <v>3600</v>
      </c>
      <c r="AB64" s="1216">
        <v>8.1300813008130079E-2</v>
      </c>
      <c r="AC64" s="1216">
        <v>3.891449052739375E-2</v>
      </c>
      <c r="AD64" s="1216">
        <v>0.71052631578947367</v>
      </c>
      <c r="AE64" s="1215">
        <v>6423.1578947368425</v>
      </c>
      <c r="AF64" s="1215">
        <v>11906.341463414634</v>
      </c>
      <c r="AG64" s="1183">
        <f t="shared" si="5"/>
        <v>131.70731707317071</v>
      </c>
      <c r="AH64" s="1130">
        <f>VLOOKUP(C64,中子データ!B:K,10)</f>
        <v>100</v>
      </c>
      <c r="AI64" s="1184">
        <f t="shared" si="6"/>
        <v>0.75925925925925941</v>
      </c>
      <c r="AJ64" s="1184">
        <f t="shared" si="7"/>
        <v>0.4956140350877194</v>
      </c>
    </row>
    <row r="65" spans="1:36" ht="13.5" customHeight="1" x14ac:dyDescent="0.15">
      <c r="A65" s="1130">
        <v>59</v>
      </c>
      <c r="B65" s="1221" t="s">
        <v>1363</v>
      </c>
      <c r="C65" s="1221">
        <v>3019</v>
      </c>
      <c r="D65" s="1233">
        <v>225</v>
      </c>
      <c r="E65" s="596">
        <v>450</v>
      </c>
      <c r="F65" s="1233">
        <v>0</v>
      </c>
      <c r="G65" s="1233">
        <v>6.7333333333333334</v>
      </c>
      <c r="H65" s="1233">
        <v>6.2333333333333334</v>
      </c>
      <c r="I65" s="1233">
        <v>2.6816666666666662</v>
      </c>
      <c r="J65" s="1233">
        <v>0</v>
      </c>
      <c r="K65" s="1233">
        <v>0.5</v>
      </c>
      <c r="L65" s="1233">
        <v>0</v>
      </c>
      <c r="M65" s="1233">
        <v>1</v>
      </c>
      <c r="N65" s="1235">
        <v>0</v>
      </c>
      <c r="O65" s="1235">
        <v>0</v>
      </c>
      <c r="P65" s="1235">
        <v>0</v>
      </c>
      <c r="Q65" s="1235">
        <v>0</v>
      </c>
      <c r="R65" s="1235">
        <v>0</v>
      </c>
      <c r="S65" s="1235">
        <v>0</v>
      </c>
      <c r="T65" s="1235">
        <v>0</v>
      </c>
      <c r="U65" s="1235">
        <v>0</v>
      </c>
      <c r="V65" s="1235">
        <v>0</v>
      </c>
      <c r="W65" s="1149">
        <v>675</v>
      </c>
      <c r="X65" s="1149">
        <v>675</v>
      </c>
      <c r="Y65" s="1149">
        <v>0</v>
      </c>
      <c r="Z65" s="1233">
        <v>38970</v>
      </c>
      <c r="AA65" s="1233">
        <v>0</v>
      </c>
      <c r="AB65" s="1234">
        <v>0</v>
      </c>
      <c r="AC65" s="1234">
        <v>4.1372247823860731E-2</v>
      </c>
      <c r="AD65" s="1234">
        <v>0.92574257425742579</v>
      </c>
      <c r="AE65" s="1233">
        <v>5787.6237623762372</v>
      </c>
      <c r="AF65" s="1233">
        <v>14532.00745804848</v>
      </c>
      <c r="AG65" s="1183">
        <f t="shared" si="5"/>
        <v>99.733333333333334</v>
      </c>
      <c r="AH65" s="1130">
        <f>VLOOKUP(C65,中子データ!B:K,10)</f>
        <v>100</v>
      </c>
      <c r="AI65" s="1184">
        <f t="shared" si="6"/>
        <v>1.0026737967914439</v>
      </c>
      <c r="AJ65" s="1184">
        <f t="shared" si="7"/>
        <v>0.92821782178217827</v>
      </c>
    </row>
    <row r="66" spans="1:36" ht="13.5" customHeight="1" x14ac:dyDescent="0.15">
      <c r="A66" s="1199">
        <v>60</v>
      </c>
      <c r="B66" s="1221" t="s">
        <v>1707</v>
      </c>
      <c r="C66" s="1221">
        <v>3061</v>
      </c>
      <c r="D66" s="1233">
        <v>177</v>
      </c>
      <c r="E66" s="596">
        <v>1009</v>
      </c>
      <c r="F66" s="1233">
        <v>53</v>
      </c>
      <c r="G66" s="1233">
        <v>5.916666666666667</v>
      </c>
      <c r="H66" s="1233">
        <v>4.5</v>
      </c>
      <c r="I66" s="1233">
        <v>2.9583333333333335</v>
      </c>
      <c r="J66" s="1233">
        <v>0.16666666666666666</v>
      </c>
      <c r="K66" s="1233">
        <v>0</v>
      </c>
      <c r="L66" s="1233">
        <v>0</v>
      </c>
      <c r="M66" s="1233">
        <v>0</v>
      </c>
      <c r="N66" s="1235">
        <v>0.58333333333333337</v>
      </c>
      <c r="O66" s="1235">
        <v>0</v>
      </c>
      <c r="P66" s="1235">
        <v>0.16666666666666666</v>
      </c>
      <c r="Q66" s="1235">
        <v>0.5</v>
      </c>
      <c r="R66" s="1235">
        <v>0</v>
      </c>
      <c r="S66" s="1235">
        <v>0</v>
      </c>
      <c r="T66" s="1235">
        <v>0</v>
      </c>
      <c r="U66" s="1235">
        <v>0</v>
      </c>
      <c r="V66" s="1235">
        <v>0</v>
      </c>
      <c r="W66" s="1231">
        <v>41.417999267578125</v>
      </c>
      <c r="X66" s="1231">
        <v>39.350999999999999</v>
      </c>
      <c r="Y66" s="1231">
        <v>2.0670000000000002</v>
      </c>
      <c r="Z66" s="1233">
        <v>35315</v>
      </c>
      <c r="AA66" s="1233">
        <v>1855</v>
      </c>
      <c r="AB66" s="1234">
        <v>4.9905838041431262E-2</v>
      </c>
      <c r="AC66" s="1234">
        <v>3.6354326676907321E-2</v>
      </c>
      <c r="AD66" s="1234">
        <v>0.76056338028169013</v>
      </c>
      <c r="AE66" s="1233">
        <v>5968.7323943661968</v>
      </c>
      <c r="AF66" s="1233">
        <v>11937.464788732394</v>
      </c>
      <c r="AG66" s="1183">
        <f t="shared" si="5"/>
        <v>91.525423728813564</v>
      </c>
      <c r="AH66" s="1130">
        <f>VLOOKUP(C66,中子データ!B:K,10)</f>
        <v>100</v>
      </c>
      <c r="AI66" s="1184">
        <f t="shared" si="6"/>
        <v>1.0925925925925926</v>
      </c>
      <c r="AJ66" s="1184">
        <f t="shared" si="7"/>
        <v>0.78951486697965578</v>
      </c>
    </row>
    <row r="67" spans="1:36" ht="13.5" customHeight="1" x14ac:dyDescent="0.15">
      <c r="A67" s="1130">
        <v>61</v>
      </c>
      <c r="B67" s="1221" t="s">
        <v>1368</v>
      </c>
      <c r="C67" s="1221">
        <v>920</v>
      </c>
      <c r="D67" s="1233">
        <v>60</v>
      </c>
      <c r="E67" s="596">
        <v>60</v>
      </c>
      <c r="F67" s="1233">
        <v>0</v>
      </c>
      <c r="G67" s="1233">
        <v>13.5</v>
      </c>
      <c r="H67" s="1233">
        <v>13.5</v>
      </c>
      <c r="I67" s="1233">
        <v>13.5</v>
      </c>
      <c r="J67" s="1233">
        <v>0</v>
      </c>
      <c r="K67" s="1233">
        <v>0</v>
      </c>
      <c r="L67" s="1233">
        <v>0</v>
      </c>
      <c r="M67" s="1233">
        <v>0</v>
      </c>
      <c r="N67" s="1235">
        <v>0</v>
      </c>
      <c r="O67" s="1235">
        <v>0</v>
      </c>
      <c r="P67" s="1235">
        <v>0</v>
      </c>
      <c r="Q67" s="1235">
        <v>0</v>
      </c>
      <c r="R67" s="1235">
        <v>0</v>
      </c>
      <c r="S67" s="1235">
        <v>0</v>
      </c>
      <c r="T67" s="1235">
        <v>0</v>
      </c>
      <c r="U67" s="1235">
        <v>0</v>
      </c>
      <c r="V67" s="1235">
        <v>0</v>
      </c>
      <c r="W67" s="1231">
        <v>0</v>
      </c>
      <c r="X67" s="1231">
        <v>0</v>
      </c>
      <c r="Y67" s="1231">
        <v>0</v>
      </c>
      <c r="Z67" s="1233">
        <v>31800</v>
      </c>
      <c r="AA67" s="1233">
        <v>0</v>
      </c>
      <c r="AB67" s="1234">
        <v>0</v>
      </c>
      <c r="AC67" s="1234">
        <v>8.294930875576037E-2</v>
      </c>
      <c r="AD67" s="1234">
        <v>1</v>
      </c>
      <c r="AE67" s="1233">
        <v>2355.5555555555557</v>
      </c>
      <c r="AF67" s="1233">
        <v>2355.5555555555557</v>
      </c>
      <c r="AG67" s="1183">
        <f t="shared" si="5"/>
        <v>810</v>
      </c>
      <c r="AH67" s="1130">
        <f>VLOOKUP(C67,中子データ!B:K,10)</f>
        <v>600</v>
      </c>
      <c r="AI67" s="1184">
        <f t="shared" si="6"/>
        <v>0.7407407407407407</v>
      </c>
      <c r="AJ67" s="1184">
        <f t="shared" si="7"/>
        <v>0.7407407407407407</v>
      </c>
    </row>
    <row r="68" spans="1:36" ht="13.5" customHeight="1" x14ac:dyDescent="0.15">
      <c r="A68" s="1130">
        <v>62</v>
      </c>
      <c r="B68" s="1148" t="s">
        <v>2001</v>
      </c>
      <c r="C68" s="1148">
        <v>622</v>
      </c>
      <c r="D68" s="1144">
        <v>155</v>
      </c>
      <c r="E68" s="596">
        <v>305</v>
      </c>
      <c r="F68" s="1144">
        <v>5</v>
      </c>
      <c r="G68" s="1144">
        <v>7.5</v>
      </c>
      <c r="H68" s="1144">
        <v>6.75</v>
      </c>
      <c r="I68" s="1144">
        <v>4</v>
      </c>
      <c r="J68" s="1144">
        <v>0.16666666666666666</v>
      </c>
      <c r="K68" s="1144">
        <v>0.5</v>
      </c>
      <c r="L68" s="1144">
        <v>0</v>
      </c>
      <c r="M68" s="1144">
        <v>1</v>
      </c>
      <c r="N68" s="1146">
        <v>0</v>
      </c>
      <c r="O68" s="1146">
        <v>0</v>
      </c>
      <c r="P68" s="1146">
        <v>0</v>
      </c>
      <c r="Q68" s="1146">
        <v>0</v>
      </c>
      <c r="R68" s="1146">
        <v>0</v>
      </c>
      <c r="S68" s="1146">
        <v>0</v>
      </c>
      <c r="T68" s="1146">
        <v>0</v>
      </c>
      <c r="U68" s="1146">
        <v>0</v>
      </c>
      <c r="V68" s="1146">
        <v>8.3333333333333329E-2</v>
      </c>
      <c r="W68" s="1149">
        <v>310</v>
      </c>
      <c r="X68" s="1149">
        <v>305</v>
      </c>
      <c r="Y68" s="1149">
        <v>5</v>
      </c>
      <c r="Z68" s="1144">
        <v>31720</v>
      </c>
      <c r="AA68" s="1144">
        <v>520</v>
      </c>
      <c r="AB68" s="1145">
        <v>1.6129032258064516E-2</v>
      </c>
      <c r="AC68" s="1145">
        <v>4.6082949308755762E-2</v>
      </c>
      <c r="AD68" s="1145">
        <v>0.9</v>
      </c>
      <c r="AE68" s="1144">
        <v>4229.333333333333</v>
      </c>
      <c r="AF68" s="1144">
        <v>7930</v>
      </c>
      <c r="AG68" s="1183">
        <f t="shared" si="5"/>
        <v>156.7741935483871</v>
      </c>
      <c r="AH68" s="1130">
        <f>VLOOKUP(C68,中子データ!B:K,10)</f>
        <v>0</v>
      </c>
      <c r="AI68" s="1184">
        <f t="shared" si="6"/>
        <v>0</v>
      </c>
      <c r="AJ68" s="1184">
        <f t="shared" si="7"/>
        <v>0</v>
      </c>
    </row>
    <row r="69" spans="1:36" ht="13.5" customHeight="1" x14ac:dyDescent="0.15">
      <c r="A69" s="1130">
        <v>63</v>
      </c>
      <c r="B69" s="1148" t="s">
        <v>1993</v>
      </c>
      <c r="C69" s="1148">
        <v>3048</v>
      </c>
      <c r="D69" s="1144">
        <v>140</v>
      </c>
      <c r="E69" s="596">
        <v>140</v>
      </c>
      <c r="F69" s="1144">
        <v>0</v>
      </c>
      <c r="G69" s="1144">
        <v>3.8833333333333333</v>
      </c>
      <c r="H69" s="1144">
        <v>3.8833333333333333</v>
      </c>
      <c r="I69" s="1144">
        <v>1.3591666666666666</v>
      </c>
      <c r="J69" s="1144">
        <v>0</v>
      </c>
      <c r="K69" s="1144">
        <v>0</v>
      </c>
      <c r="L69" s="1144">
        <v>0</v>
      </c>
      <c r="M69" s="1144">
        <v>0</v>
      </c>
      <c r="N69" s="1146">
        <v>0</v>
      </c>
      <c r="O69" s="1146">
        <v>0</v>
      </c>
      <c r="P69" s="1146">
        <v>0</v>
      </c>
      <c r="Q69" s="1146">
        <v>0</v>
      </c>
      <c r="R69" s="1146">
        <v>0</v>
      </c>
      <c r="S69" s="1146">
        <v>0</v>
      </c>
      <c r="T69" s="1146">
        <v>0</v>
      </c>
      <c r="U69" s="1146">
        <v>0</v>
      </c>
      <c r="V69" s="1146">
        <v>0</v>
      </c>
      <c r="W69" s="1149">
        <v>532</v>
      </c>
      <c r="X69" s="1149">
        <v>532</v>
      </c>
      <c r="Y69" s="1149">
        <v>0</v>
      </c>
      <c r="Z69" s="1144">
        <v>30785.999999999996</v>
      </c>
      <c r="AA69" s="1144">
        <v>0</v>
      </c>
      <c r="AB69" s="1145">
        <v>0</v>
      </c>
      <c r="AC69" s="1145">
        <v>2.3860727086533539E-2</v>
      </c>
      <c r="AD69" s="1145">
        <v>1</v>
      </c>
      <c r="AE69" s="1144">
        <v>7927.7253218884107</v>
      </c>
      <c r="AF69" s="1144">
        <v>22650.643776824032</v>
      </c>
      <c r="AG69" s="1183">
        <f t="shared" si="5"/>
        <v>99.857142857142861</v>
      </c>
      <c r="AH69" s="1130">
        <f>VLOOKUP(C69,中子データ!B:K,10)</f>
        <v>100</v>
      </c>
      <c r="AI69" s="1184">
        <f t="shared" si="6"/>
        <v>1.0014306151645207</v>
      </c>
      <c r="AJ69" s="1184">
        <f t="shared" si="7"/>
        <v>1.0014306151645207</v>
      </c>
    </row>
    <row r="70" spans="1:36" ht="13.5" customHeight="1" x14ac:dyDescent="0.15">
      <c r="A70" s="1130">
        <v>64</v>
      </c>
      <c r="B70" s="1148" t="s">
        <v>1365</v>
      </c>
      <c r="C70" s="1148">
        <v>3022</v>
      </c>
      <c r="D70" s="1144">
        <v>137</v>
      </c>
      <c r="E70" s="596">
        <v>274</v>
      </c>
      <c r="F70" s="1144">
        <v>0</v>
      </c>
      <c r="G70" s="1144">
        <v>9</v>
      </c>
      <c r="H70" s="1144">
        <v>7</v>
      </c>
      <c r="I70" s="1144">
        <v>3.8</v>
      </c>
      <c r="J70" s="1144">
        <v>0.16666666666666666</v>
      </c>
      <c r="K70" s="1144">
        <v>1</v>
      </c>
      <c r="L70" s="1144">
        <v>0</v>
      </c>
      <c r="M70" s="1144">
        <v>1</v>
      </c>
      <c r="N70" s="1146">
        <v>0</v>
      </c>
      <c r="O70" s="1146">
        <v>0.66666666666666663</v>
      </c>
      <c r="P70" s="1146">
        <v>0.16666666666666666</v>
      </c>
      <c r="Q70" s="1146">
        <v>0</v>
      </c>
      <c r="R70" s="1146">
        <v>0</v>
      </c>
      <c r="S70" s="1146">
        <v>0</v>
      </c>
      <c r="T70" s="1146">
        <v>0</v>
      </c>
      <c r="U70" s="1146">
        <v>0</v>
      </c>
      <c r="V70" s="1146">
        <v>0</v>
      </c>
      <c r="W70" s="1149">
        <v>493.20001220703125</v>
      </c>
      <c r="X70" s="1149">
        <v>493.2</v>
      </c>
      <c r="Y70" s="1149">
        <v>0</v>
      </c>
      <c r="Z70" s="1144">
        <v>28742.600000000002</v>
      </c>
      <c r="AA70" s="1144">
        <v>0</v>
      </c>
      <c r="AB70" s="1145">
        <v>0</v>
      </c>
      <c r="AC70" s="1145">
        <v>5.5299539170506916E-2</v>
      </c>
      <c r="AD70" s="1145">
        <v>0.77777777777777779</v>
      </c>
      <c r="AE70" s="1144">
        <v>3193.6222222222223</v>
      </c>
      <c r="AF70" s="1144">
        <v>7563.8421052631584</v>
      </c>
      <c r="AG70" s="1183">
        <f t="shared" si="5"/>
        <v>183.94160583941607</v>
      </c>
      <c r="AH70" s="1130">
        <f>VLOOKUP(C70,中子データ!B:K,10)</f>
        <v>100</v>
      </c>
      <c r="AI70" s="1184">
        <f t="shared" si="6"/>
        <v>0.54365079365079361</v>
      </c>
      <c r="AJ70" s="1184">
        <f t="shared" si="7"/>
        <v>0.4228395061728395</v>
      </c>
    </row>
    <row r="71" spans="1:36" ht="13.5" customHeight="1" x14ac:dyDescent="0.15">
      <c r="A71" s="1130">
        <v>65</v>
      </c>
      <c r="B71" s="1148" t="s">
        <v>2066</v>
      </c>
      <c r="C71" s="1148">
        <v>608</v>
      </c>
      <c r="D71" s="1144">
        <v>93</v>
      </c>
      <c r="E71" s="596">
        <v>547</v>
      </c>
      <c r="F71" s="1144">
        <v>11</v>
      </c>
      <c r="G71" s="1144">
        <v>5</v>
      </c>
      <c r="H71" s="1144">
        <v>5</v>
      </c>
      <c r="I71" s="1144">
        <v>2.5</v>
      </c>
      <c r="J71" s="1144">
        <v>0</v>
      </c>
      <c r="K71" s="1144">
        <v>0</v>
      </c>
      <c r="L71" s="1144">
        <v>0</v>
      </c>
      <c r="M71" s="1144">
        <v>0</v>
      </c>
      <c r="N71" s="1146">
        <v>0</v>
      </c>
      <c r="O71" s="1146">
        <v>0</v>
      </c>
      <c r="P71" s="1146">
        <v>0</v>
      </c>
      <c r="Q71" s="1146">
        <v>0</v>
      </c>
      <c r="R71" s="1146">
        <v>0</v>
      </c>
      <c r="S71" s="1146">
        <v>0</v>
      </c>
      <c r="T71" s="1146">
        <v>0</v>
      </c>
      <c r="U71" s="1146">
        <v>0</v>
      </c>
      <c r="V71" s="1146">
        <v>0</v>
      </c>
      <c r="W71" s="1149">
        <v>156.24000549316406</v>
      </c>
      <c r="X71" s="1149">
        <v>153.16000000000003</v>
      </c>
      <c r="Y71" s="1149">
        <v>3.0799999999999841</v>
      </c>
      <c r="Z71" s="1144">
        <v>26803</v>
      </c>
      <c r="AA71" s="1144">
        <v>539</v>
      </c>
      <c r="AB71" s="1145">
        <v>1.9713261648745518E-2</v>
      </c>
      <c r="AC71" s="1145">
        <v>3.0721966205837174E-2</v>
      </c>
      <c r="AD71" s="1145">
        <v>1</v>
      </c>
      <c r="AE71" s="1144">
        <v>5360.6</v>
      </c>
      <c r="AF71" s="1144">
        <v>10721.2</v>
      </c>
      <c r="AG71" s="1183">
        <f t="shared" si="5"/>
        <v>193.54838709677421</v>
      </c>
      <c r="AH71" s="1130">
        <f>VLOOKUP(C71,中子データ!B:K,10)</f>
        <v>0</v>
      </c>
      <c r="AI71" s="1184">
        <f t="shared" si="6"/>
        <v>0</v>
      </c>
      <c r="AJ71" s="1184">
        <f t="shared" si="7"/>
        <v>0</v>
      </c>
    </row>
    <row r="72" spans="1:36" ht="13.5" customHeight="1" x14ac:dyDescent="0.15">
      <c r="A72" s="1130">
        <v>66</v>
      </c>
      <c r="B72" s="1148" t="s">
        <v>1976</v>
      </c>
      <c r="C72" s="1148">
        <v>314</v>
      </c>
      <c r="D72" s="1144">
        <v>61</v>
      </c>
      <c r="E72" s="596">
        <v>60</v>
      </c>
      <c r="F72" s="1144">
        <v>1</v>
      </c>
      <c r="G72" s="1144">
        <v>3.6666666666666665</v>
      </c>
      <c r="H72" s="1144">
        <v>2.75</v>
      </c>
      <c r="I72" s="1144">
        <v>3.6666666666666665</v>
      </c>
      <c r="J72" s="1144">
        <v>0</v>
      </c>
      <c r="K72" s="1144">
        <v>0</v>
      </c>
      <c r="L72" s="1144">
        <v>0.66666666666666663</v>
      </c>
      <c r="M72" s="1144">
        <v>0</v>
      </c>
      <c r="N72" s="1146">
        <v>0</v>
      </c>
      <c r="O72" s="1146">
        <v>0</v>
      </c>
      <c r="P72" s="1146">
        <v>0</v>
      </c>
      <c r="Q72" s="1146">
        <v>0</v>
      </c>
      <c r="R72" s="1146">
        <v>0</v>
      </c>
      <c r="S72" s="1146">
        <v>0</v>
      </c>
      <c r="T72" s="1146">
        <v>0</v>
      </c>
      <c r="U72" s="1146">
        <v>0</v>
      </c>
      <c r="V72" s="1146">
        <v>0.25</v>
      </c>
      <c r="W72" s="1149">
        <v>231.80000305175781</v>
      </c>
      <c r="X72" s="1149">
        <v>228</v>
      </c>
      <c r="Y72" s="1149">
        <v>3.7999999999999829</v>
      </c>
      <c r="Z72" s="1144">
        <v>26700</v>
      </c>
      <c r="AA72" s="1144">
        <v>445</v>
      </c>
      <c r="AB72" s="1145">
        <v>1.6393442622950821E-2</v>
      </c>
      <c r="AC72" s="1145">
        <v>2.2529441884280594E-2</v>
      </c>
      <c r="AD72" s="1145">
        <v>0.75</v>
      </c>
      <c r="AE72" s="1144">
        <v>7281.818181818182</v>
      </c>
      <c r="AF72" s="1144">
        <v>7281.818181818182</v>
      </c>
      <c r="AG72" s="1183">
        <f t="shared" si="5"/>
        <v>162.29508196721312</v>
      </c>
      <c r="AH72" s="1130">
        <f>VLOOKUP(C72,中子データ!B:K,10)</f>
        <v>180</v>
      </c>
      <c r="AI72" s="1184">
        <f t="shared" si="6"/>
        <v>1.1090909090909091</v>
      </c>
      <c r="AJ72" s="1184">
        <f t="shared" si="7"/>
        <v>0.81818181818181812</v>
      </c>
    </row>
    <row r="73" spans="1:36" ht="13.5" customHeight="1" x14ac:dyDescent="0.15">
      <c r="A73" s="1130">
        <v>67</v>
      </c>
      <c r="B73" s="1221" t="s">
        <v>2008</v>
      </c>
      <c r="C73" s="1221">
        <v>40</v>
      </c>
      <c r="D73" s="1233">
        <v>55</v>
      </c>
      <c r="E73" s="596">
        <v>40</v>
      </c>
      <c r="F73" s="1233">
        <v>15</v>
      </c>
      <c r="G73" s="1233">
        <v>4.583333333333333</v>
      </c>
      <c r="H73" s="1233">
        <v>2.5833333333333335</v>
      </c>
      <c r="I73" s="1233">
        <v>4.583333333333333</v>
      </c>
      <c r="J73" s="1233">
        <v>0.33333333333333331</v>
      </c>
      <c r="K73" s="1233">
        <v>0</v>
      </c>
      <c r="L73" s="1233">
        <v>0</v>
      </c>
      <c r="M73" s="1233">
        <v>0</v>
      </c>
      <c r="N73" s="1235">
        <v>0.66666666666666663</v>
      </c>
      <c r="O73" s="1235">
        <v>0.16666666666666666</v>
      </c>
      <c r="P73" s="1235">
        <v>0.33333333333333331</v>
      </c>
      <c r="Q73" s="1235">
        <v>0</v>
      </c>
      <c r="R73" s="1235">
        <v>0</v>
      </c>
      <c r="S73" s="1235">
        <v>0</v>
      </c>
      <c r="T73" s="1235">
        <v>0</v>
      </c>
      <c r="U73" s="1235">
        <v>0</v>
      </c>
      <c r="V73" s="1235">
        <v>0.5</v>
      </c>
      <c r="W73" s="1149">
        <v>412.5</v>
      </c>
      <c r="X73" s="1149">
        <v>300</v>
      </c>
      <c r="Y73" s="1149">
        <v>112.5</v>
      </c>
      <c r="Z73" s="1233">
        <v>26392</v>
      </c>
      <c r="AA73" s="1233">
        <v>9897</v>
      </c>
      <c r="AB73" s="1234">
        <v>0.27272727272727271</v>
      </c>
      <c r="AC73" s="1234">
        <v>2.8161802355350742E-2</v>
      </c>
      <c r="AD73" s="1234">
        <v>0.5636363636363636</v>
      </c>
      <c r="AE73" s="1233">
        <v>5758.2545454545461</v>
      </c>
      <c r="AF73" s="1233">
        <v>5758.2545454545461</v>
      </c>
      <c r="AG73" s="1183">
        <f t="shared" si="5"/>
        <v>169.09090909090909</v>
      </c>
      <c r="AH73" s="1130">
        <f>VLOOKUP(C73,中子データ!B:K,10)</f>
        <v>200</v>
      </c>
      <c r="AI73" s="1184">
        <f t="shared" si="6"/>
        <v>1.1827956989247312</v>
      </c>
      <c r="AJ73" s="1184">
        <f t="shared" si="7"/>
        <v>0.48484848484848486</v>
      </c>
    </row>
    <row r="74" spans="1:36" ht="13.5" customHeight="1" x14ac:dyDescent="0.15">
      <c r="A74" s="1130">
        <v>68</v>
      </c>
      <c r="B74" s="1148" t="s">
        <v>2055</v>
      </c>
      <c r="C74" s="1148">
        <v>30</v>
      </c>
      <c r="D74" s="1144">
        <v>36</v>
      </c>
      <c r="E74" s="596">
        <v>35</v>
      </c>
      <c r="F74" s="1144">
        <v>1</v>
      </c>
      <c r="G74" s="1144">
        <v>3.5</v>
      </c>
      <c r="H74" s="1144">
        <v>2.3333333333333335</v>
      </c>
      <c r="I74" s="1144">
        <v>3.5</v>
      </c>
      <c r="J74" s="1144">
        <v>0.16666666666666666</v>
      </c>
      <c r="K74" s="1144">
        <v>0.5</v>
      </c>
      <c r="L74" s="1144">
        <v>0</v>
      </c>
      <c r="M74" s="1144">
        <v>1</v>
      </c>
      <c r="N74" s="1146">
        <v>0</v>
      </c>
      <c r="O74" s="1146">
        <v>0</v>
      </c>
      <c r="P74" s="1146">
        <v>0</v>
      </c>
      <c r="Q74" s="1146">
        <v>0</v>
      </c>
      <c r="R74" s="1146">
        <v>0</v>
      </c>
      <c r="S74" s="1146">
        <v>0</v>
      </c>
      <c r="T74" s="1146">
        <v>0</v>
      </c>
      <c r="U74" s="1146">
        <v>0</v>
      </c>
      <c r="V74" s="1146">
        <v>0.5</v>
      </c>
      <c r="W74" s="1149">
        <v>385.20001220703125</v>
      </c>
      <c r="X74" s="1149">
        <v>374.5</v>
      </c>
      <c r="Y74" s="1149">
        <v>10.699999999999989</v>
      </c>
      <c r="Z74" s="1144">
        <v>23461.200000000001</v>
      </c>
      <c r="AA74" s="1144">
        <v>670.32</v>
      </c>
      <c r="AB74" s="1145">
        <v>2.7777777777777776E-2</v>
      </c>
      <c r="AC74" s="1145">
        <v>2.1505376344086023E-2</v>
      </c>
      <c r="AD74" s="1145">
        <v>0.66666666666666663</v>
      </c>
      <c r="AE74" s="1144">
        <v>6703.2</v>
      </c>
      <c r="AF74" s="1144">
        <v>6703.2</v>
      </c>
      <c r="AG74" s="1183">
        <f t="shared" si="5"/>
        <v>233.33333333333337</v>
      </c>
      <c r="AH74" s="1130">
        <f>VLOOKUP(C74,中子データ!B:K,10)</f>
        <v>210</v>
      </c>
      <c r="AI74" s="1184">
        <f t="shared" si="6"/>
        <v>0.8999999999999998</v>
      </c>
      <c r="AJ74" s="1184">
        <f t="shared" si="7"/>
        <v>0.58333333333333315</v>
      </c>
    </row>
    <row r="75" spans="1:36" ht="13.5" customHeight="1" x14ac:dyDescent="0.15">
      <c r="A75" s="1130">
        <v>69</v>
      </c>
      <c r="B75" s="1148" t="s">
        <v>1997</v>
      </c>
      <c r="C75" s="1148">
        <v>916</v>
      </c>
      <c r="D75" s="1144">
        <v>68</v>
      </c>
      <c r="E75" s="596">
        <v>68</v>
      </c>
      <c r="F75" s="1144">
        <v>0</v>
      </c>
      <c r="G75" s="1144">
        <v>4.666666666666667</v>
      </c>
      <c r="H75" s="1144">
        <v>4.166666666666667</v>
      </c>
      <c r="I75" s="1144">
        <v>4.666666666666667</v>
      </c>
      <c r="J75" s="1144">
        <v>0</v>
      </c>
      <c r="K75" s="1144">
        <v>0</v>
      </c>
      <c r="L75" s="1144">
        <v>0</v>
      </c>
      <c r="M75" s="1144">
        <v>0</v>
      </c>
      <c r="N75" s="1146">
        <v>0</v>
      </c>
      <c r="O75" s="1146">
        <v>0</v>
      </c>
      <c r="P75" s="1146">
        <v>0</v>
      </c>
      <c r="Q75" s="1146">
        <v>0</v>
      </c>
      <c r="R75" s="1146">
        <v>0</v>
      </c>
      <c r="S75" s="1146">
        <v>0</v>
      </c>
      <c r="T75" s="1146">
        <v>0</v>
      </c>
      <c r="U75" s="1146">
        <v>0</v>
      </c>
      <c r="V75" s="1146">
        <v>0.5</v>
      </c>
      <c r="W75" s="1149">
        <v>0</v>
      </c>
      <c r="X75" s="1149">
        <v>0</v>
      </c>
      <c r="Y75" s="1149">
        <v>0</v>
      </c>
      <c r="Z75" s="1144">
        <v>22440</v>
      </c>
      <c r="AA75" s="1144">
        <v>0</v>
      </c>
      <c r="AB75" s="1145">
        <v>0</v>
      </c>
      <c r="AC75" s="1145">
        <v>2.8673835125448032E-2</v>
      </c>
      <c r="AD75" s="1145">
        <v>0.8928571428571429</v>
      </c>
      <c r="AE75" s="1144">
        <v>4808.5714285714284</v>
      </c>
      <c r="AF75" s="1144">
        <v>4808.5714285714284</v>
      </c>
      <c r="AG75" s="1183">
        <f t="shared" si="5"/>
        <v>220.58823529411765</v>
      </c>
      <c r="AH75" s="1130">
        <f>VLOOKUP(C75,中子データ!B:K,10)</f>
        <v>180</v>
      </c>
      <c r="AI75" s="1184">
        <f t="shared" si="6"/>
        <v>0.81599999999999995</v>
      </c>
      <c r="AJ75" s="1184">
        <f t="shared" si="7"/>
        <v>0.72857142857142854</v>
      </c>
    </row>
    <row r="76" spans="1:36" ht="13.5" customHeight="1" x14ac:dyDescent="0.15">
      <c r="A76" s="1130">
        <v>70</v>
      </c>
      <c r="B76" s="1148" t="s">
        <v>2086</v>
      </c>
      <c r="C76" s="1148">
        <v>946</v>
      </c>
      <c r="D76" s="1144">
        <v>144</v>
      </c>
      <c r="E76" s="596">
        <v>144</v>
      </c>
      <c r="F76" s="1144">
        <v>0</v>
      </c>
      <c r="G76" s="1144">
        <v>4.5</v>
      </c>
      <c r="H76" s="1144">
        <v>4.5</v>
      </c>
      <c r="I76" s="1144">
        <v>7.5</v>
      </c>
      <c r="J76" s="1144">
        <v>0</v>
      </c>
      <c r="K76" s="1144">
        <v>0</v>
      </c>
      <c r="L76" s="1144">
        <v>0</v>
      </c>
      <c r="M76" s="1144">
        <v>0</v>
      </c>
      <c r="N76" s="1146">
        <v>0</v>
      </c>
      <c r="O76" s="1146">
        <v>0</v>
      </c>
      <c r="P76" s="1146">
        <v>0</v>
      </c>
      <c r="Q76" s="1146">
        <v>0</v>
      </c>
      <c r="R76" s="1146">
        <v>0</v>
      </c>
      <c r="S76" s="1146">
        <v>0</v>
      </c>
      <c r="T76" s="1146">
        <v>0</v>
      </c>
      <c r="U76" s="1146">
        <v>0</v>
      </c>
      <c r="V76" s="1146">
        <v>0</v>
      </c>
      <c r="W76" s="1149">
        <v>0</v>
      </c>
      <c r="X76" s="1149">
        <v>0</v>
      </c>
      <c r="Y76" s="1149">
        <v>0</v>
      </c>
      <c r="Z76" s="1144">
        <v>21600</v>
      </c>
      <c r="AA76" s="1144">
        <v>0</v>
      </c>
      <c r="AB76" s="1145">
        <v>0</v>
      </c>
      <c r="AC76" s="1145">
        <v>2.7649769585253458E-2</v>
      </c>
      <c r="AD76" s="1145">
        <v>1</v>
      </c>
      <c r="AE76" s="1144">
        <v>4800</v>
      </c>
      <c r="AF76" s="1144">
        <v>2880</v>
      </c>
      <c r="AG76" s="1183">
        <f t="shared" si="5"/>
        <v>112.5</v>
      </c>
      <c r="AH76" s="1130">
        <f>VLOOKUP(C76,中子データ!B:K,10)</f>
        <v>0</v>
      </c>
      <c r="AI76" s="1184">
        <f t="shared" si="6"/>
        <v>0</v>
      </c>
      <c r="AJ76" s="1184">
        <f t="shared" si="7"/>
        <v>0</v>
      </c>
    </row>
    <row r="77" spans="1:36" ht="13.5" customHeight="1" x14ac:dyDescent="0.15">
      <c r="A77" s="1130">
        <v>71</v>
      </c>
      <c r="B77" s="1221" t="s">
        <v>2029</v>
      </c>
      <c r="C77" s="1221">
        <v>425</v>
      </c>
      <c r="D77" s="1233">
        <v>16</v>
      </c>
      <c r="E77" s="596">
        <v>16</v>
      </c>
      <c r="F77" s="1233">
        <v>0</v>
      </c>
      <c r="G77" s="1233">
        <v>2.1666666666666665</v>
      </c>
      <c r="H77" s="1233">
        <v>2.1666666666666665</v>
      </c>
      <c r="I77" s="1233">
        <v>2.1666666666666665</v>
      </c>
      <c r="J77" s="1233">
        <v>0</v>
      </c>
      <c r="K77" s="1233">
        <v>0</v>
      </c>
      <c r="L77" s="1233">
        <v>0</v>
      </c>
      <c r="M77" s="1233">
        <v>0</v>
      </c>
      <c r="N77" s="1235">
        <v>0</v>
      </c>
      <c r="O77" s="1235">
        <v>0</v>
      </c>
      <c r="P77" s="1235">
        <v>0</v>
      </c>
      <c r="Q77" s="1235">
        <v>0</v>
      </c>
      <c r="R77" s="1235">
        <v>0</v>
      </c>
      <c r="S77" s="1235">
        <v>0</v>
      </c>
      <c r="T77" s="1235">
        <v>0</v>
      </c>
      <c r="U77" s="1235">
        <v>0</v>
      </c>
      <c r="V77" s="1235">
        <v>0</v>
      </c>
      <c r="W77" s="1149">
        <v>312</v>
      </c>
      <c r="X77" s="1149">
        <v>312</v>
      </c>
      <c r="Y77" s="1149">
        <v>0</v>
      </c>
      <c r="Z77" s="1233">
        <v>21440</v>
      </c>
      <c r="AA77" s="1233">
        <v>0</v>
      </c>
      <c r="AB77" s="1234">
        <v>0</v>
      </c>
      <c r="AC77" s="1234">
        <v>1.331285202252944E-2</v>
      </c>
      <c r="AD77" s="1234">
        <v>1</v>
      </c>
      <c r="AE77" s="1233">
        <v>9895.3846153846152</v>
      </c>
      <c r="AF77" s="1233">
        <v>9895.3846153846152</v>
      </c>
      <c r="AG77" s="1183">
        <f t="shared" si="5"/>
        <v>487.49999999999994</v>
      </c>
      <c r="AH77" s="1130">
        <f>VLOOKUP(C77,中子データ!B:K,10)</f>
        <v>320</v>
      </c>
      <c r="AI77" s="1184">
        <f t="shared" si="6"/>
        <v>0.65641025641025652</v>
      </c>
      <c r="AJ77" s="1184">
        <f t="shared" si="7"/>
        <v>0.65641025641025652</v>
      </c>
    </row>
    <row r="78" spans="1:36" ht="13.5" customHeight="1" x14ac:dyDescent="0.15">
      <c r="A78" s="1130">
        <v>72</v>
      </c>
      <c r="B78" s="1148" t="s">
        <v>2013</v>
      </c>
      <c r="C78" s="1148">
        <v>3031</v>
      </c>
      <c r="D78" s="1144">
        <v>97</v>
      </c>
      <c r="E78" s="596">
        <v>92</v>
      </c>
      <c r="F78" s="1144">
        <v>5</v>
      </c>
      <c r="G78" s="1144">
        <v>5.5</v>
      </c>
      <c r="H78" s="1144">
        <v>5</v>
      </c>
      <c r="I78" s="1144">
        <v>3</v>
      </c>
      <c r="J78" s="1144">
        <v>0</v>
      </c>
      <c r="K78" s="1144">
        <v>0.5</v>
      </c>
      <c r="L78" s="1144">
        <v>0</v>
      </c>
      <c r="M78" s="1144">
        <v>1</v>
      </c>
      <c r="N78" s="1146">
        <v>0</v>
      </c>
      <c r="O78" s="1146">
        <v>0</v>
      </c>
      <c r="P78" s="1146">
        <v>0</v>
      </c>
      <c r="Q78" s="1146">
        <v>0</v>
      </c>
      <c r="R78" s="1146">
        <v>0</v>
      </c>
      <c r="S78" s="1146">
        <v>0</v>
      </c>
      <c r="T78" s="1146">
        <v>0</v>
      </c>
      <c r="U78" s="1146">
        <v>0</v>
      </c>
      <c r="V78" s="1146">
        <v>0</v>
      </c>
      <c r="W78" s="1149">
        <v>368.60000610351563</v>
      </c>
      <c r="X78" s="1149">
        <v>349.59999999999997</v>
      </c>
      <c r="Y78" s="1149">
        <v>19</v>
      </c>
      <c r="Z78" s="1144">
        <v>20516</v>
      </c>
      <c r="AA78" s="1144">
        <v>1115</v>
      </c>
      <c r="AB78" s="1145">
        <v>5.1546391752577317E-2</v>
      </c>
      <c r="AC78" s="1145">
        <v>3.3794162826420893E-2</v>
      </c>
      <c r="AD78" s="1145">
        <v>0.90909090909090906</v>
      </c>
      <c r="AE78" s="1144">
        <v>3730.181818181818</v>
      </c>
      <c r="AF78" s="1144">
        <v>6838.666666666667</v>
      </c>
      <c r="AG78" s="1183">
        <f t="shared" si="5"/>
        <v>185.56701030927834</v>
      </c>
      <c r="AH78" s="1130">
        <f>VLOOKUP(C78,中子データ!B:K,10)</f>
        <v>100</v>
      </c>
      <c r="AI78" s="1184">
        <f t="shared" si="6"/>
        <v>0.53888888888888886</v>
      </c>
      <c r="AJ78" s="1184">
        <f t="shared" si="7"/>
        <v>0.46464646464646459</v>
      </c>
    </row>
    <row r="79" spans="1:36" ht="13.5" customHeight="1" x14ac:dyDescent="0.15">
      <c r="A79" s="1130">
        <v>73</v>
      </c>
      <c r="B79" s="1148" t="s">
        <v>2047</v>
      </c>
      <c r="C79" s="1148">
        <v>48</v>
      </c>
      <c r="D79" s="1144">
        <v>37</v>
      </c>
      <c r="E79" s="596">
        <v>36</v>
      </c>
      <c r="F79" s="1144">
        <v>1</v>
      </c>
      <c r="G79" s="1144">
        <v>2.5</v>
      </c>
      <c r="H79" s="1144">
        <v>1.6666666666666667</v>
      </c>
      <c r="I79" s="1144">
        <v>2.5</v>
      </c>
      <c r="J79" s="1144">
        <v>0.16666666666666666</v>
      </c>
      <c r="K79" s="1144">
        <v>0.5</v>
      </c>
      <c r="L79" s="1144">
        <v>0</v>
      </c>
      <c r="M79" s="1144">
        <v>1</v>
      </c>
      <c r="N79" s="1146">
        <v>0</v>
      </c>
      <c r="O79" s="1146">
        <v>0</v>
      </c>
      <c r="P79" s="1146">
        <v>0.16666666666666666</v>
      </c>
      <c r="Q79" s="1146">
        <v>0</v>
      </c>
      <c r="R79" s="1146">
        <v>0</v>
      </c>
      <c r="S79" s="1146">
        <v>0</v>
      </c>
      <c r="T79" s="1146">
        <v>0</v>
      </c>
      <c r="U79" s="1146">
        <v>0</v>
      </c>
      <c r="V79" s="1146">
        <v>0</v>
      </c>
      <c r="W79" s="1149">
        <v>277.5</v>
      </c>
      <c r="X79" s="1149">
        <v>270</v>
      </c>
      <c r="Y79" s="1149">
        <v>7.5</v>
      </c>
      <c r="Z79" s="1144">
        <v>20368.8</v>
      </c>
      <c r="AA79" s="1144">
        <v>565.79999999999995</v>
      </c>
      <c r="AB79" s="1145">
        <v>2.7027027027027029E-2</v>
      </c>
      <c r="AC79" s="1145">
        <v>1.5360983102918587E-2</v>
      </c>
      <c r="AD79" s="1145">
        <v>0.66666666666666663</v>
      </c>
      <c r="AE79" s="1144">
        <v>8147.5199999999995</v>
      </c>
      <c r="AF79" s="1144">
        <v>8147.5199999999995</v>
      </c>
      <c r="AG79" s="1183">
        <f t="shared" si="5"/>
        <v>162.16216216216219</v>
      </c>
      <c r="AH79" s="1130">
        <f>VLOOKUP(C79,中子データ!B:K,10)</f>
        <v>195</v>
      </c>
      <c r="AI79" s="1184">
        <f t="shared" si="6"/>
        <v>1.2024999999999999</v>
      </c>
      <c r="AJ79" s="1184">
        <f t="shared" si="7"/>
        <v>0.77999999999999992</v>
      </c>
    </row>
    <row r="80" spans="1:36" ht="13.5" customHeight="1" x14ac:dyDescent="0.15">
      <c r="A80" s="1130">
        <v>74</v>
      </c>
      <c r="B80" s="1148" t="s">
        <v>1977</v>
      </c>
      <c r="C80" s="1148">
        <v>315</v>
      </c>
      <c r="D80" s="1144">
        <v>60</v>
      </c>
      <c r="E80" s="596">
        <v>60</v>
      </c>
      <c r="F80" s="1144">
        <v>0</v>
      </c>
      <c r="G80" s="1144">
        <v>4.583333333333333</v>
      </c>
      <c r="H80" s="1144">
        <v>2.3333333333333335</v>
      </c>
      <c r="I80" s="1144">
        <v>4.583333333333333</v>
      </c>
      <c r="J80" s="1144">
        <v>0</v>
      </c>
      <c r="K80" s="1144">
        <v>1.4166666666666667</v>
      </c>
      <c r="L80" s="1144">
        <v>0</v>
      </c>
      <c r="M80" s="1144">
        <v>2</v>
      </c>
      <c r="N80" s="1146">
        <v>0</v>
      </c>
      <c r="O80" s="1146">
        <v>0</v>
      </c>
      <c r="P80" s="1146">
        <v>0.16666666666666666</v>
      </c>
      <c r="Q80" s="1146">
        <v>0</v>
      </c>
      <c r="R80" s="1146">
        <v>0</v>
      </c>
      <c r="S80" s="1146">
        <v>0</v>
      </c>
      <c r="T80" s="1146">
        <v>0</v>
      </c>
      <c r="U80" s="1146">
        <v>0</v>
      </c>
      <c r="V80" s="1146">
        <v>0.66666666666666663</v>
      </c>
      <c r="W80" s="1149">
        <v>270</v>
      </c>
      <c r="X80" s="1149">
        <v>270</v>
      </c>
      <c r="Y80" s="1149">
        <v>0</v>
      </c>
      <c r="Z80" s="1144">
        <v>19800</v>
      </c>
      <c r="AA80" s="1144">
        <v>0</v>
      </c>
      <c r="AB80" s="1145">
        <v>0</v>
      </c>
      <c r="AC80" s="1145">
        <v>2.8161802355350742E-2</v>
      </c>
      <c r="AD80" s="1145">
        <v>0.50909090909090904</v>
      </c>
      <c r="AE80" s="1144">
        <v>4320</v>
      </c>
      <c r="AF80" s="1144">
        <v>4320</v>
      </c>
      <c r="AG80" s="1183">
        <f t="shared" si="5"/>
        <v>140</v>
      </c>
      <c r="AH80" s="1130">
        <f>VLOOKUP(C80,中子データ!B:K,10)</f>
        <v>150</v>
      </c>
      <c r="AI80" s="1184">
        <f t="shared" si="6"/>
        <v>1.0714285714285714</v>
      </c>
      <c r="AJ80" s="1184">
        <f t="shared" si="7"/>
        <v>0.54545454545454541</v>
      </c>
    </row>
    <row r="81" spans="1:36" ht="13.5" customHeight="1" x14ac:dyDescent="0.15">
      <c r="A81" s="1130">
        <v>75</v>
      </c>
      <c r="B81" s="1221" t="s">
        <v>2011</v>
      </c>
      <c r="C81" s="1221">
        <v>476</v>
      </c>
      <c r="D81" s="1233">
        <v>56</v>
      </c>
      <c r="E81" s="596">
        <v>55</v>
      </c>
      <c r="F81" s="1233">
        <v>1</v>
      </c>
      <c r="G81" s="1233">
        <v>4.666666666666667</v>
      </c>
      <c r="H81" s="1233">
        <v>4.166666666666667</v>
      </c>
      <c r="I81" s="1233">
        <v>2.5833333333333335</v>
      </c>
      <c r="J81" s="1233">
        <v>0</v>
      </c>
      <c r="K81" s="1233">
        <v>0.5</v>
      </c>
      <c r="L81" s="1233">
        <v>0</v>
      </c>
      <c r="M81" s="1233">
        <v>1</v>
      </c>
      <c r="N81" s="1235">
        <v>0</v>
      </c>
      <c r="O81" s="1235">
        <v>0</v>
      </c>
      <c r="P81" s="1235">
        <v>0</v>
      </c>
      <c r="Q81" s="1235">
        <v>0</v>
      </c>
      <c r="R81" s="1235">
        <v>0</v>
      </c>
      <c r="S81" s="1235">
        <v>0</v>
      </c>
      <c r="T81" s="1235">
        <v>0</v>
      </c>
      <c r="U81" s="1235">
        <v>0</v>
      </c>
      <c r="V81" s="1235">
        <v>0</v>
      </c>
      <c r="W81" s="1149">
        <v>313.60000610351563</v>
      </c>
      <c r="X81" s="1149">
        <v>308</v>
      </c>
      <c r="Y81" s="1149">
        <v>5.5999999999999659</v>
      </c>
      <c r="Z81" s="1233">
        <v>19800</v>
      </c>
      <c r="AA81" s="1233">
        <v>360</v>
      </c>
      <c r="AB81" s="1234">
        <v>1.7857142857142856E-2</v>
      </c>
      <c r="AC81" s="1234">
        <v>2.8673835125448032E-2</v>
      </c>
      <c r="AD81" s="1234">
        <v>0.8928571428571429</v>
      </c>
      <c r="AE81" s="1233">
        <v>4242.8571428571422</v>
      </c>
      <c r="AF81" s="1233">
        <v>7664.5161290322576</v>
      </c>
      <c r="AG81" s="1183">
        <f t="shared" si="5"/>
        <v>267.85714285714283</v>
      </c>
      <c r="AH81" s="1130">
        <f>VLOOKUP(C81,中子データ!B:K,10)</f>
        <v>160</v>
      </c>
      <c r="AI81" s="1184">
        <f t="shared" si="6"/>
        <v>0.59733333333333338</v>
      </c>
      <c r="AJ81" s="1184">
        <f t="shared" si="7"/>
        <v>0.52380952380952384</v>
      </c>
    </row>
    <row r="82" spans="1:36" ht="13.5" customHeight="1" x14ac:dyDescent="0.15">
      <c r="A82" s="1130">
        <v>76</v>
      </c>
      <c r="B82" s="1148" t="s">
        <v>2069</v>
      </c>
      <c r="C82" s="1148">
        <v>3028</v>
      </c>
      <c r="D82" s="1144">
        <v>125</v>
      </c>
      <c r="E82" s="596">
        <v>120</v>
      </c>
      <c r="F82" s="1144">
        <v>5</v>
      </c>
      <c r="G82" s="1144">
        <v>3.9</v>
      </c>
      <c r="H82" s="1144">
        <v>3.4</v>
      </c>
      <c r="I82" s="1144">
        <v>1.76</v>
      </c>
      <c r="J82" s="1144">
        <v>0</v>
      </c>
      <c r="K82" s="1144">
        <v>0.5</v>
      </c>
      <c r="L82" s="1144">
        <v>0</v>
      </c>
      <c r="M82" s="1144">
        <v>1</v>
      </c>
      <c r="N82" s="1146">
        <v>0</v>
      </c>
      <c r="O82" s="1146">
        <v>0</v>
      </c>
      <c r="P82" s="1146">
        <v>0</v>
      </c>
      <c r="Q82" s="1146">
        <v>0</v>
      </c>
      <c r="R82" s="1146">
        <v>0</v>
      </c>
      <c r="S82" s="1146">
        <v>0</v>
      </c>
      <c r="T82" s="1146">
        <v>0</v>
      </c>
      <c r="U82" s="1146">
        <v>0</v>
      </c>
      <c r="V82" s="1146">
        <v>0</v>
      </c>
      <c r="W82" s="1149">
        <v>725</v>
      </c>
      <c r="X82" s="1149">
        <v>696</v>
      </c>
      <c r="Y82" s="1149">
        <v>29</v>
      </c>
      <c r="Z82" s="1144">
        <v>18467.999999999996</v>
      </c>
      <c r="AA82" s="1144">
        <v>769.49999999999989</v>
      </c>
      <c r="AB82" s="1145">
        <v>0.04</v>
      </c>
      <c r="AC82" s="1145">
        <v>2.3963133640552994E-2</v>
      </c>
      <c r="AD82" s="1145">
        <v>0.87179487179487181</v>
      </c>
      <c r="AE82" s="1144">
        <v>4735.3846153846143</v>
      </c>
      <c r="AF82" s="1144">
        <v>10493.181818181816</v>
      </c>
      <c r="AG82" s="1183">
        <f t="shared" si="5"/>
        <v>97.919999999999987</v>
      </c>
      <c r="AH82" s="1130">
        <f>VLOOKUP(C82,中子データ!B:K,10)</f>
        <v>100</v>
      </c>
      <c r="AI82" s="1184">
        <f t="shared" si="6"/>
        <v>1.0212418300653596</v>
      </c>
      <c r="AJ82" s="1184">
        <f t="shared" si="7"/>
        <v>0.85470085470085477</v>
      </c>
    </row>
    <row r="83" spans="1:36" ht="13.5" customHeight="1" x14ac:dyDescent="0.15">
      <c r="A83" s="1130">
        <v>77</v>
      </c>
      <c r="B83" s="1199" t="s">
        <v>2133</v>
      </c>
      <c r="C83" s="1199">
        <v>932</v>
      </c>
      <c r="D83" s="1215">
        <v>150</v>
      </c>
      <c r="E83" s="1222">
        <v>150</v>
      </c>
      <c r="F83" s="1215">
        <v>0</v>
      </c>
      <c r="G83" s="1215">
        <v>6</v>
      </c>
      <c r="H83" s="1215">
        <v>6</v>
      </c>
      <c r="I83" s="1215">
        <v>4</v>
      </c>
      <c r="J83" s="1215">
        <v>0</v>
      </c>
      <c r="K83" s="1215">
        <v>0</v>
      </c>
      <c r="L83" s="1215">
        <v>0</v>
      </c>
      <c r="M83" s="1215">
        <v>0</v>
      </c>
      <c r="N83" s="1219">
        <v>0</v>
      </c>
      <c r="O83" s="1219">
        <v>0</v>
      </c>
      <c r="P83" s="1219">
        <v>0</v>
      </c>
      <c r="Q83" s="1219">
        <v>0</v>
      </c>
      <c r="R83" s="1219">
        <v>0</v>
      </c>
      <c r="S83" s="1219">
        <v>0</v>
      </c>
      <c r="T83" s="1219">
        <v>0</v>
      </c>
      <c r="U83" s="1219">
        <v>0</v>
      </c>
      <c r="V83" s="1219">
        <v>0</v>
      </c>
      <c r="W83" s="1149">
        <v>0</v>
      </c>
      <c r="X83" s="1149">
        <v>0</v>
      </c>
      <c r="Y83" s="1149">
        <v>0</v>
      </c>
      <c r="Z83" s="1215">
        <v>17250</v>
      </c>
      <c r="AA83" s="1215">
        <v>0</v>
      </c>
      <c r="AB83" s="1216">
        <v>0</v>
      </c>
      <c r="AC83" s="1216">
        <v>3.6866359447004608E-2</v>
      </c>
      <c r="AD83" s="1216">
        <v>1</v>
      </c>
      <c r="AE83" s="1215">
        <v>2875</v>
      </c>
      <c r="AF83" s="1215">
        <v>4312.5</v>
      </c>
      <c r="AG83" s="1183">
        <f t="shared" si="5"/>
        <v>144</v>
      </c>
      <c r="AH83" s="1130">
        <f>VLOOKUP(C83,中子データ!B:K,10)</f>
        <v>97</v>
      </c>
      <c r="AI83" s="1184">
        <f t="shared" si="6"/>
        <v>0.67361111111111116</v>
      </c>
      <c r="AJ83" s="1184">
        <f t="shared" si="7"/>
        <v>0.67361111111111116</v>
      </c>
    </row>
    <row r="84" spans="1:36" ht="13.5" customHeight="1" x14ac:dyDescent="0.15">
      <c r="A84" s="1130">
        <v>78</v>
      </c>
      <c r="B84" s="1148" t="s">
        <v>2079</v>
      </c>
      <c r="C84" s="1148">
        <v>936</v>
      </c>
      <c r="D84" s="1144">
        <v>120</v>
      </c>
      <c r="E84" s="596">
        <v>120</v>
      </c>
      <c r="F84" s="1144">
        <v>0</v>
      </c>
      <c r="G84" s="1144">
        <v>4</v>
      </c>
      <c r="H84" s="1144">
        <v>4</v>
      </c>
      <c r="I84" s="1144">
        <v>8</v>
      </c>
      <c r="J84" s="1144">
        <v>0</v>
      </c>
      <c r="K84" s="1144">
        <v>0</v>
      </c>
      <c r="L84" s="1144">
        <v>0</v>
      </c>
      <c r="M84" s="1144">
        <v>0</v>
      </c>
      <c r="N84" s="1146">
        <v>0</v>
      </c>
      <c r="O84" s="1146">
        <v>0</v>
      </c>
      <c r="P84" s="1146">
        <v>0</v>
      </c>
      <c r="Q84" s="1146">
        <v>0</v>
      </c>
      <c r="R84" s="1146">
        <v>0</v>
      </c>
      <c r="S84" s="1146">
        <v>0</v>
      </c>
      <c r="T84" s="1146">
        <v>0</v>
      </c>
      <c r="U84" s="1146">
        <v>0</v>
      </c>
      <c r="V84" s="1146">
        <v>0</v>
      </c>
      <c r="W84" s="1149">
        <v>0</v>
      </c>
      <c r="X84" s="1149">
        <v>0</v>
      </c>
      <c r="Y84" s="1149">
        <v>0</v>
      </c>
      <c r="Z84" s="1144">
        <v>15120</v>
      </c>
      <c r="AA84" s="1144">
        <v>0</v>
      </c>
      <c r="AB84" s="1145">
        <v>0</v>
      </c>
      <c r="AC84" s="1145">
        <v>2.4577572964669739E-2</v>
      </c>
      <c r="AD84" s="1145">
        <v>1</v>
      </c>
      <c r="AE84" s="1144">
        <v>3780</v>
      </c>
      <c r="AF84" s="1144">
        <v>1890</v>
      </c>
      <c r="AG84" s="1183">
        <f t="shared" si="5"/>
        <v>120</v>
      </c>
      <c r="AH84" s="1130">
        <f>VLOOKUP(C84,中子データ!B:K,10)</f>
        <v>210</v>
      </c>
      <c r="AI84" s="1184">
        <f t="shared" si="6"/>
        <v>1.75</v>
      </c>
      <c r="AJ84" s="1184">
        <f t="shared" si="7"/>
        <v>1.75</v>
      </c>
    </row>
    <row r="85" spans="1:36" ht="13.5" customHeight="1" x14ac:dyDescent="0.15">
      <c r="A85" s="1130">
        <v>79</v>
      </c>
      <c r="B85" s="1221" t="s">
        <v>2036</v>
      </c>
      <c r="C85" s="1221">
        <v>473</v>
      </c>
      <c r="D85" s="1233">
        <v>15</v>
      </c>
      <c r="E85" s="596">
        <v>15</v>
      </c>
      <c r="F85" s="1233">
        <v>0</v>
      </c>
      <c r="G85" s="1233">
        <v>1.6666666666666667</v>
      </c>
      <c r="H85" s="1233">
        <v>1</v>
      </c>
      <c r="I85" s="1233">
        <v>1.6666666666666667</v>
      </c>
      <c r="J85" s="1233">
        <v>0.16666666666666666</v>
      </c>
      <c r="K85" s="1233">
        <v>0.5</v>
      </c>
      <c r="L85" s="1233">
        <v>0</v>
      </c>
      <c r="M85" s="1233">
        <v>1</v>
      </c>
      <c r="N85" s="1235">
        <v>0</v>
      </c>
      <c r="O85" s="1235">
        <v>0</v>
      </c>
      <c r="P85" s="1235">
        <v>0</v>
      </c>
      <c r="Q85" s="1235">
        <v>0</v>
      </c>
      <c r="R85" s="1235">
        <v>0</v>
      </c>
      <c r="S85" s="1235">
        <v>0</v>
      </c>
      <c r="T85" s="1235">
        <v>0</v>
      </c>
      <c r="U85" s="1235">
        <v>0</v>
      </c>
      <c r="V85" s="1235">
        <v>0</v>
      </c>
      <c r="W85" s="1231">
        <v>97.5</v>
      </c>
      <c r="X85" s="1231">
        <v>97.5</v>
      </c>
      <c r="Y85" s="1231">
        <v>0</v>
      </c>
      <c r="Z85" s="1233">
        <v>11850</v>
      </c>
      <c r="AA85" s="1233">
        <v>0</v>
      </c>
      <c r="AB85" s="1234">
        <v>0</v>
      </c>
      <c r="AC85" s="1234">
        <v>1.0240655401945725E-2</v>
      </c>
      <c r="AD85" s="1234">
        <v>0.6</v>
      </c>
      <c r="AE85" s="1233">
        <v>7110</v>
      </c>
      <c r="AF85" s="1233">
        <v>7110</v>
      </c>
      <c r="AG85" s="1183">
        <f t="shared" si="5"/>
        <v>240</v>
      </c>
      <c r="AH85" s="1130">
        <f>VLOOKUP(C85,中子データ!B:K,10)</f>
        <v>240</v>
      </c>
      <c r="AI85" s="1184">
        <f t="shared" si="6"/>
        <v>1</v>
      </c>
      <c r="AJ85" s="1184">
        <f t="shared" si="7"/>
        <v>0.6</v>
      </c>
    </row>
    <row r="86" spans="1:36" ht="13.5" customHeight="1" x14ac:dyDescent="0.15">
      <c r="A86" s="1130">
        <v>80</v>
      </c>
      <c r="B86" s="1148" t="s">
        <v>2084</v>
      </c>
      <c r="C86" s="1148">
        <v>945</v>
      </c>
      <c r="D86" s="1144">
        <v>231</v>
      </c>
      <c r="E86" s="596">
        <v>231</v>
      </c>
      <c r="F86" s="1144">
        <v>0</v>
      </c>
      <c r="G86" s="1144">
        <v>3</v>
      </c>
      <c r="H86" s="1144">
        <v>3</v>
      </c>
      <c r="I86" s="1144">
        <v>6</v>
      </c>
      <c r="J86" s="1144">
        <v>0</v>
      </c>
      <c r="K86" s="1144">
        <v>0</v>
      </c>
      <c r="L86" s="1144">
        <v>0</v>
      </c>
      <c r="M86" s="1144">
        <v>0</v>
      </c>
      <c r="N86" s="1146">
        <v>0</v>
      </c>
      <c r="O86" s="1146">
        <v>0</v>
      </c>
      <c r="P86" s="1146">
        <v>0</v>
      </c>
      <c r="Q86" s="1146">
        <v>0</v>
      </c>
      <c r="R86" s="1146">
        <v>0</v>
      </c>
      <c r="S86" s="1146">
        <v>0</v>
      </c>
      <c r="T86" s="1146">
        <v>0</v>
      </c>
      <c r="U86" s="1146">
        <v>0</v>
      </c>
      <c r="V86" s="1146">
        <v>0</v>
      </c>
      <c r="W86" s="1149">
        <v>0</v>
      </c>
      <c r="X86" s="1149">
        <v>0</v>
      </c>
      <c r="Y86" s="1149">
        <v>0</v>
      </c>
      <c r="Z86" s="1144">
        <v>11088</v>
      </c>
      <c r="AA86" s="1144">
        <v>0</v>
      </c>
      <c r="AB86" s="1145">
        <v>0</v>
      </c>
      <c r="AC86" s="1145">
        <v>1.8433179723502304E-2</v>
      </c>
      <c r="AD86" s="1145">
        <v>1</v>
      </c>
      <c r="AE86" s="1144">
        <v>3696</v>
      </c>
      <c r="AF86" s="1144">
        <v>1848</v>
      </c>
      <c r="AG86" s="1183">
        <f t="shared" si="5"/>
        <v>46.753246753246756</v>
      </c>
      <c r="AH86" s="1130">
        <f>VLOOKUP(C86,中子データ!B:K,10)</f>
        <v>0</v>
      </c>
      <c r="AI86" s="1184">
        <f t="shared" si="6"/>
        <v>0</v>
      </c>
      <c r="AJ86" s="1184">
        <f t="shared" si="7"/>
        <v>0</v>
      </c>
    </row>
    <row r="87" spans="1:36" ht="13.5" customHeight="1" x14ac:dyDescent="0.15">
      <c r="A87" s="1130">
        <v>81</v>
      </c>
      <c r="B87" s="1148" t="s">
        <v>1994</v>
      </c>
      <c r="C87" s="1148">
        <v>930</v>
      </c>
      <c r="D87" s="1144">
        <v>273</v>
      </c>
      <c r="E87" s="596">
        <v>273</v>
      </c>
      <c r="F87" s="1144">
        <v>0</v>
      </c>
      <c r="G87" s="1144">
        <v>1.5</v>
      </c>
      <c r="H87" s="1144">
        <v>1.5</v>
      </c>
      <c r="I87" s="1144">
        <v>4.5</v>
      </c>
      <c r="J87" s="1144">
        <v>0</v>
      </c>
      <c r="K87" s="1144">
        <v>0</v>
      </c>
      <c r="L87" s="1144">
        <v>0</v>
      </c>
      <c r="M87" s="1144">
        <v>0</v>
      </c>
      <c r="N87" s="1146">
        <v>0</v>
      </c>
      <c r="O87" s="1146">
        <v>0</v>
      </c>
      <c r="P87" s="1146">
        <v>0</v>
      </c>
      <c r="Q87" s="1146">
        <v>0</v>
      </c>
      <c r="R87" s="1146">
        <v>0</v>
      </c>
      <c r="S87" s="1146">
        <v>0</v>
      </c>
      <c r="T87" s="1146">
        <v>0</v>
      </c>
      <c r="U87" s="1146">
        <v>0</v>
      </c>
      <c r="V87" s="1146">
        <v>0</v>
      </c>
      <c r="W87" s="1149">
        <v>0</v>
      </c>
      <c r="X87" s="1149">
        <v>0</v>
      </c>
      <c r="Y87" s="1149">
        <v>0</v>
      </c>
      <c r="Z87" s="1144">
        <v>10920</v>
      </c>
      <c r="AA87" s="1144">
        <v>0</v>
      </c>
      <c r="AB87" s="1145">
        <v>0</v>
      </c>
      <c r="AC87" s="1145">
        <v>9.2165898617511521E-3</v>
      </c>
      <c r="AD87" s="1145">
        <v>1</v>
      </c>
      <c r="AE87" s="1144">
        <v>7280</v>
      </c>
      <c r="AF87" s="1144">
        <v>2426.6666666666665</v>
      </c>
      <c r="AG87" s="1183">
        <f t="shared" si="5"/>
        <v>19.780219780219781</v>
      </c>
      <c r="AH87" s="1130">
        <f>VLOOKUP(C87,中子データ!B:K,10)</f>
        <v>0</v>
      </c>
      <c r="AI87" s="1184">
        <f t="shared" si="6"/>
        <v>0</v>
      </c>
      <c r="AJ87" s="1184">
        <f t="shared" si="7"/>
        <v>0</v>
      </c>
    </row>
    <row r="88" spans="1:36" ht="13.5" customHeight="1" x14ac:dyDescent="0.15">
      <c r="A88" s="1130">
        <v>82</v>
      </c>
      <c r="B88" s="1148" t="s">
        <v>1603</v>
      </c>
      <c r="C88" s="1148">
        <v>2039</v>
      </c>
      <c r="D88" s="1144">
        <v>142</v>
      </c>
      <c r="E88" s="596">
        <v>278</v>
      </c>
      <c r="F88" s="1144">
        <v>6</v>
      </c>
      <c r="G88" s="1144">
        <v>9</v>
      </c>
      <c r="H88" s="1144">
        <v>9</v>
      </c>
      <c r="I88" s="1144">
        <v>4.5</v>
      </c>
      <c r="J88" s="1144">
        <v>0</v>
      </c>
      <c r="K88" s="1144">
        <v>0</v>
      </c>
      <c r="L88" s="1144">
        <v>0</v>
      </c>
      <c r="M88" s="1144">
        <v>0</v>
      </c>
      <c r="N88" s="1146">
        <v>0</v>
      </c>
      <c r="O88" s="1146">
        <v>0</v>
      </c>
      <c r="P88" s="1146">
        <v>0</v>
      </c>
      <c r="Q88" s="1146">
        <v>0</v>
      </c>
      <c r="R88" s="1146">
        <v>0</v>
      </c>
      <c r="S88" s="1146">
        <v>0</v>
      </c>
      <c r="T88" s="1146">
        <v>0</v>
      </c>
      <c r="U88" s="1146">
        <v>0</v>
      </c>
      <c r="V88" s="1146">
        <v>0</v>
      </c>
      <c r="W88" s="1149">
        <v>102.23999786376953</v>
      </c>
      <c r="X88" s="1149">
        <v>100.08</v>
      </c>
      <c r="Y88" s="1149">
        <v>2.1599999999999966</v>
      </c>
      <c r="Z88" s="1144">
        <v>10842</v>
      </c>
      <c r="AA88" s="1144">
        <v>234</v>
      </c>
      <c r="AB88" s="1145">
        <v>2.1126760563380281E-2</v>
      </c>
      <c r="AC88" s="1145">
        <v>5.5299539170506916E-2</v>
      </c>
      <c r="AD88" s="1145">
        <v>1</v>
      </c>
      <c r="AE88" s="1144">
        <v>1204.6666666666667</v>
      </c>
      <c r="AF88" s="1144">
        <v>2409.3333333333335</v>
      </c>
      <c r="AG88" s="1183">
        <f t="shared" si="5"/>
        <v>228.16901408450704</v>
      </c>
      <c r="AH88" s="1130">
        <f>VLOOKUP(C88,中子データ!B:K,10)</f>
        <v>100</v>
      </c>
      <c r="AI88" s="1184">
        <f t="shared" si="6"/>
        <v>0.43827160493827161</v>
      </c>
      <c r="AJ88" s="1184">
        <f t="shared" si="7"/>
        <v>0.42901234567901236</v>
      </c>
    </row>
    <row r="89" spans="1:36" ht="13.5" customHeight="1" x14ac:dyDescent="0.15">
      <c r="A89" s="1130">
        <v>83</v>
      </c>
      <c r="B89" s="1221" t="s">
        <v>2132</v>
      </c>
      <c r="C89" s="1221">
        <v>291</v>
      </c>
      <c r="D89" s="1233">
        <v>319</v>
      </c>
      <c r="E89" s="596">
        <v>603</v>
      </c>
      <c r="F89" s="1233">
        <v>35</v>
      </c>
      <c r="G89" s="1233">
        <v>16</v>
      </c>
      <c r="H89" s="1233">
        <v>13.916666666666666</v>
      </c>
      <c r="I89" s="1233">
        <v>8.25</v>
      </c>
      <c r="J89" s="1233">
        <v>0.25</v>
      </c>
      <c r="K89" s="1233">
        <v>0.5</v>
      </c>
      <c r="L89" s="1233">
        <v>0</v>
      </c>
      <c r="M89" s="1233">
        <v>1</v>
      </c>
      <c r="N89" s="1235">
        <v>0.75</v>
      </c>
      <c r="O89" s="1235">
        <v>0</v>
      </c>
      <c r="P89" s="1235">
        <v>0.33333333333333331</v>
      </c>
      <c r="Q89" s="1235">
        <v>0</v>
      </c>
      <c r="R89" s="1235">
        <v>0</v>
      </c>
      <c r="S89" s="1235">
        <v>0</v>
      </c>
      <c r="T89" s="1235">
        <v>0</v>
      </c>
      <c r="U89" s="1235">
        <v>0</v>
      </c>
      <c r="V89" s="1235">
        <v>0.25</v>
      </c>
      <c r="W89" s="1149">
        <v>114.83999633789063</v>
      </c>
      <c r="X89" s="1149">
        <v>108.53999999999999</v>
      </c>
      <c r="Y89" s="1149">
        <v>6.2999999999999972</v>
      </c>
      <c r="Z89" s="1233">
        <v>10251</v>
      </c>
      <c r="AA89" s="1233">
        <v>595</v>
      </c>
      <c r="AB89" s="1234">
        <v>5.4858934169278999E-2</v>
      </c>
      <c r="AC89" s="1234">
        <v>9.8310291858678955E-2</v>
      </c>
      <c r="AD89" s="1234">
        <v>0.86979166666666663</v>
      </c>
      <c r="AE89" s="1233">
        <v>640.6875</v>
      </c>
      <c r="AF89" s="1233">
        <v>1242.5454545454545</v>
      </c>
      <c r="AG89" s="1183">
        <f t="shared" si="5"/>
        <v>157.05329153605015</v>
      </c>
      <c r="AH89" s="1130">
        <f>VLOOKUP(C89,中子データ!B:K,10)</f>
        <v>100</v>
      </c>
      <c r="AI89" s="1184">
        <f t="shared" si="6"/>
        <v>0.63672654690618768</v>
      </c>
      <c r="AJ89" s="1184">
        <f t="shared" si="7"/>
        <v>0.5234375</v>
      </c>
    </row>
    <row r="90" spans="1:36" ht="13.5" customHeight="1" x14ac:dyDescent="0.15">
      <c r="A90" s="1130">
        <v>84</v>
      </c>
      <c r="B90" s="1148" t="s">
        <v>2077</v>
      </c>
      <c r="C90" s="1148">
        <v>927</v>
      </c>
      <c r="D90" s="1144">
        <v>180</v>
      </c>
      <c r="E90" s="596">
        <v>180</v>
      </c>
      <c r="F90" s="1144">
        <v>0</v>
      </c>
      <c r="G90" s="1144">
        <v>2</v>
      </c>
      <c r="H90" s="1144">
        <v>2</v>
      </c>
      <c r="I90" s="1144">
        <v>4</v>
      </c>
      <c r="J90" s="1144">
        <v>0</v>
      </c>
      <c r="K90" s="1144">
        <v>0</v>
      </c>
      <c r="L90" s="1144">
        <v>0</v>
      </c>
      <c r="M90" s="1144">
        <v>0</v>
      </c>
      <c r="N90" s="1146">
        <v>0</v>
      </c>
      <c r="O90" s="1146">
        <v>0</v>
      </c>
      <c r="P90" s="1146">
        <v>0</v>
      </c>
      <c r="Q90" s="1146">
        <v>0</v>
      </c>
      <c r="R90" s="1146">
        <v>0</v>
      </c>
      <c r="S90" s="1146">
        <v>0</v>
      </c>
      <c r="T90" s="1146">
        <v>0</v>
      </c>
      <c r="U90" s="1146">
        <v>0</v>
      </c>
      <c r="V90" s="1146">
        <v>0</v>
      </c>
      <c r="W90" s="1149">
        <v>0</v>
      </c>
      <c r="X90" s="1149">
        <v>0</v>
      </c>
      <c r="Y90" s="1149">
        <v>0</v>
      </c>
      <c r="Z90" s="1144">
        <v>8640</v>
      </c>
      <c r="AA90" s="1144">
        <v>0</v>
      </c>
      <c r="AB90" s="1145">
        <v>0</v>
      </c>
      <c r="AC90" s="1145">
        <v>1.2288786482334869E-2</v>
      </c>
      <c r="AD90" s="1145">
        <v>1</v>
      </c>
      <c r="AE90" s="1144">
        <v>4320</v>
      </c>
      <c r="AF90" s="1144">
        <v>2160</v>
      </c>
      <c r="AG90" s="1183">
        <f t="shared" si="5"/>
        <v>40</v>
      </c>
      <c r="AH90" s="1130">
        <f>VLOOKUP(C90,中子データ!B:K,10)</f>
        <v>30</v>
      </c>
      <c r="AI90" s="1184">
        <f t="shared" si="6"/>
        <v>0.75</v>
      </c>
      <c r="AJ90" s="1184">
        <f t="shared" si="7"/>
        <v>0.75</v>
      </c>
    </row>
    <row r="91" spans="1:36" ht="13.5" customHeight="1" x14ac:dyDescent="0.15">
      <c r="A91" s="1130">
        <v>85</v>
      </c>
      <c r="B91" s="1148" t="s">
        <v>2063</v>
      </c>
      <c r="C91" s="1148">
        <v>32</v>
      </c>
      <c r="D91" s="1144">
        <v>21</v>
      </c>
      <c r="E91" s="596">
        <v>21</v>
      </c>
      <c r="F91" s="1144">
        <v>0</v>
      </c>
      <c r="G91" s="1144">
        <v>3.5833333333333335</v>
      </c>
      <c r="H91" s="1144">
        <v>2.0833333333333335</v>
      </c>
      <c r="I91" s="1144">
        <v>3.5833333333333335</v>
      </c>
      <c r="J91" s="1144">
        <v>0.5</v>
      </c>
      <c r="K91" s="1144">
        <v>0.5</v>
      </c>
      <c r="L91" s="1144">
        <v>0</v>
      </c>
      <c r="M91" s="1144">
        <v>1</v>
      </c>
      <c r="N91" s="1146">
        <v>0</v>
      </c>
      <c r="O91" s="1146">
        <v>0</v>
      </c>
      <c r="P91" s="1146">
        <v>0.16666666666666666</v>
      </c>
      <c r="Q91" s="1146">
        <v>0</v>
      </c>
      <c r="R91" s="1146">
        <v>0</v>
      </c>
      <c r="S91" s="1146">
        <v>0</v>
      </c>
      <c r="T91" s="1146">
        <v>0</v>
      </c>
      <c r="U91" s="1146">
        <v>0</v>
      </c>
      <c r="V91" s="1146">
        <v>0.33333333333333331</v>
      </c>
      <c r="W91" s="1149">
        <v>136.5</v>
      </c>
      <c r="X91" s="1149">
        <v>136.5</v>
      </c>
      <c r="Y91" s="1149">
        <v>0</v>
      </c>
      <c r="Z91" s="1144">
        <v>8442</v>
      </c>
      <c r="AA91" s="1144">
        <v>0</v>
      </c>
      <c r="AB91" s="1145">
        <v>0</v>
      </c>
      <c r="AC91" s="1145">
        <v>2.201740911418331E-2</v>
      </c>
      <c r="AD91" s="1145">
        <v>0.58139534883720934</v>
      </c>
      <c r="AE91" s="1144">
        <v>2355.9069767441861</v>
      </c>
      <c r="AF91" s="1144">
        <v>2355.9069767441861</v>
      </c>
      <c r="AG91" s="1183">
        <f t="shared" si="5"/>
        <v>357.14285714285717</v>
      </c>
      <c r="AH91" s="1130">
        <f>VLOOKUP(C91,中子データ!B:K,10)</f>
        <v>210</v>
      </c>
      <c r="AI91" s="1184">
        <f t="shared" si="6"/>
        <v>0.58799999999999997</v>
      </c>
      <c r="AJ91" s="1184">
        <f t="shared" si="7"/>
        <v>0.34186046511627904</v>
      </c>
    </row>
    <row r="92" spans="1:36" ht="13.5" customHeight="1" x14ac:dyDescent="0.15">
      <c r="A92" s="1130">
        <v>86</v>
      </c>
      <c r="B92" s="1221" t="s">
        <v>1540</v>
      </c>
      <c r="C92" s="1221">
        <v>935</v>
      </c>
      <c r="D92" s="1233">
        <v>140</v>
      </c>
      <c r="E92" s="596">
        <v>140</v>
      </c>
      <c r="F92" s="1233">
        <v>0</v>
      </c>
      <c r="G92" s="1233">
        <v>1</v>
      </c>
      <c r="H92" s="1233">
        <v>1</v>
      </c>
      <c r="I92" s="1233">
        <v>3</v>
      </c>
      <c r="J92" s="1233">
        <v>0</v>
      </c>
      <c r="K92" s="1233">
        <v>0</v>
      </c>
      <c r="L92" s="1233">
        <v>0</v>
      </c>
      <c r="M92" s="1233">
        <v>0</v>
      </c>
      <c r="N92" s="1235">
        <v>0</v>
      </c>
      <c r="O92" s="1235">
        <v>0</v>
      </c>
      <c r="P92" s="1235">
        <v>0</v>
      </c>
      <c r="Q92" s="1235">
        <v>0</v>
      </c>
      <c r="R92" s="1235">
        <v>0</v>
      </c>
      <c r="S92" s="1235">
        <v>0</v>
      </c>
      <c r="T92" s="1235">
        <v>0</v>
      </c>
      <c r="U92" s="1235">
        <v>0</v>
      </c>
      <c r="V92" s="1235">
        <v>0</v>
      </c>
      <c r="W92" s="1231">
        <v>0</v>
      </c>
      <c r="X92" s="1231">
        <v>0</v>
      </c>
      <c r="Y92" s="1231">
        <v>0</v>
      </c>
      <c r="Z92" s="1233">
        <v>8400</v>
      </c>
      <c r="AA92" s="1233">
        <v>0</v>
      </c>
      <c r="AB92" s="1234">
        <v>0</v>
      </c>
      <c r="AC92" s="1234">
        <v>6.1443932411674347E-3</v>
      </c>
      <c r="AD92" s="1234">
        <v>1</v>
      </c>
      <c r="AE92" s="1233">
        <v>8400</v>
      </c>
      <c r="AF92" s="1233">
        <v>2800</v>
      </c>
      <c r="AG92" s="1183">
        <f t="shared" si="5"/>
        <v>25.714285714285712</v>
      </c>
      <c r="AH92" s="1130">
        <f>VLOOKUP(C92,中子データ!B:K,10)</f>
        <v>51.5</v>
      </c>
      <c r="AI92" s="1184">
        <f t="shared" si="6"/>
        <v>2.0027777777777778</v>
      </c>
      <c r="AJ92" s="1184">
        <f t="shared" si="7"/>
        <v>2.0027777777777778</v>
      </c>
    </row>
    <row r="93" spans="1:36" ht="13.5" customHeight="1" x14ac:dyDescent="0.15">
      <c r="A93" s="1130">
        <v>87</v>
      </c>
      <c r="B93" s="1148" t="s">
        <v>1983</v>
      </c>
      <c r="C93" s="1148">
        <v>426</v>
      </c>
      <c r="D93" s="1144">
        <v>20</v>
      </c>
      <c r="E93" s="596">
        <v>20</v>
      </c>
      <c r="F93" s="1144">
        <v>0</v>
      </c>
      <c r="G93" s="1144">
        <v>1.1666666666666667</v>
      </c>
      <c r="H93" s="1144">
        <v>0.66666666666666663</v>
      </c>
      <c r="I93" s="1144">
        <v>0.83333333333333337</v>
      </c>
      <c r="J93" s="1144">
        <v>0</v>
      </c>
      <c r="K93" s="1144">
        <v>0.5</v>
      </c>
      <c r="L93" s="1144">
        <v>0</v>
      </c>
      <c r="M93" s="1144">
        <v>1</v>
      </c>
      <c r="N93" s="1146">
        <v>0</v>
      </c>
      <c r="O93" s="1146">
        <v>0</v>
      </c>
      <c r="P93" s="1146">
        <v>0</v>
      </c>
      <c r="Q93" s="1146">
        <v>0</v>
      </c>
      <c r="R93" s="1146">
        <v>0</v>
      </c>
      <c r="S93" s="1146">
        <v>0</v>
      </c>
      <c r="T93" s="1146">
        <v>0</v>
      </c>
      <c r="U93" s="1146">
        <v>0</v>
      </c>
      <c r="V93" s="1146">
        <v>0</v>
      </c>
      <c r="W93" s="1149">
        <v>98</v>
      </c>
      <c r="X93" s="1149">
        <v>98</v>
      </c>
      <c r="Y93" s="1149">
        <v>0</v>
      </c>
      <c r="Z93" s="1144">
        <v>8000</v>
      </c>
      <c r="AA93" s="1144">
        <v>0</v>
      </c>
      <c r="AB93" s="1145">
        <v>0</v>
      </c>
      <c r="AC93" s="1145">
        <v>7.168458781362008E-3</v>
      </c>
      <c r="AD93" s="1145">
        <v>0.5714285714285714</v>
      </c>
      <c r="AE93" s="1144">
        <v>6857.1428571428569</v>
      </c>
      <c r="AF93" s="1144">
        <v>9600</v>
      </c>
      <c r="AG93" s="1183">
        <f t="shared" si="5"/>
        <v>120</v>
      </c>
      <c r="AH93" s="1130">
        <f>VLOOKUP(C93,中子データ!B:K,10)</f>
        <v>120</v>
      </c>
      <c r="AI93" s="1184">
        <f t="shared" si="6"/>
        <v>1</v>
      </c>
      <c r="AJ93" s="1184">
        <f t="shared" si="7"/>
        <v>0.5714285714285714</v>
      </c>
    </row>
    <row r="94" spans="1:36" ht="13.5" customHeight="1" x14ac:dyDescent="0.15">
      <c r="A94" s="1130">
        <v>88</v>
      </c>
      <c r="B94" s="1148" t="s">
        <v>1982</v>
      </c>
      <c r="C94" s="1148">
        <v>427</v>
      </c>
      <c r="D94" s="1144">
        <v>20</v>
      </c>
      <c r="E94" s="596">
        <v>20</v>
      </c>
      <c r="F94" s="1144">
        <v>0</v>
      </c>
      <c r="G94" s="1144">
        <v>1.1666666666666667</v>
      </c>
      <c r="H94" s="1144">
        <v>0.66666666666666663</v>
      </c>
      <c r="I94" s="1144">
        <v>0.83333333333333337</v>
      </c>
      <c r="J94" s="1144">
        <v>0</v>
      </c>
      <c r="K94" s="1144">
        <v>0.5</v>
      </c>
      <c r="L94" s="1144">
        <v>0</v>
      </c>
      <c r="M94" s="1144">
        <v>1</v>
      </c>
      <c r="N94" s="1146">
        <v>0</v>
      </c>
      <c r="O94" s="1146">
        <v>0</v>
      </c>
      <c r="P94" s="1146">
        <v>0</v>
      </c>
      <c r="Q94" s="1146">
        <v>0</v>
      </c>
      <c r="R94" s="1146">
        <v>0</v>
      </c>
      <c r="S94" s="1146">
        <v>0</v>
      </c>
      <c r="T94" s="1146">
        <v>0</v>
      </c>
      <c r="U94" s="1146">
        <v>0</v>
      </c>
      <c r="V94" s="1146">
        <v>0</v>
      </c>
      <c r="W94" s="1149">
        <v>98</v>
      </c>
      <c r="X94" s="1149">
        <v>98</v>
      </c>
      <c r="Y94" s="1149">
        <v>0</v>
      </c>
      <c r="Z94" s="1144">
        <v>8000</v>
      </c>
      <c r="AA94" s="1144">
        <v>0</v>
      </c>
      <c r="AB94" s="1145">
        <v>0</v>
      </c>
      <c r="AC94" s="1145">
        <v>7.168458781362008E-3</v>
      </c>
      <c r="AD94" s="1145">
        <v>0.5714285714285714</v>
      </c>
      <c r="AE94" s="1144">
        <v>6857.1428571428569</v>
      </c>
      <c r="AF94" s="1144">
        <v>9600</v>
      </c>
      <c r="AG94" s="1183">
        <f t="shared" si="5"/>
        <v>120</v>
      </c>
      <c r="AH94" s="1130">
        <f>VLOOKUP(C94,中子データ!B:K,10)</f>
        <v>120</v>
      </c>
      <c r="AI94" s="1184">
        <f t="shared" si="6"/>
        <v>1</v>
      </c>
      <c r="AJ94" s="1184">
        <f t="shared" si="7"/>
        <v>0.5714285714285714</v>
      </c>
    </row>
    <row r="95" spans="1:36" ht="13.5" customHeight="1" x14ac:dyDescent="0.15">
      <c r="A95" s="1130">
        <v>89</v>
      </c>
      <c r="B95" s="1148" t="s">
        <v>2016</v>
      </c>
      <c r="C95" s="1148">
        <v>176</v>
      </c>
      <c r="D95" s="1144">
        <v>58</v>
      </c>
      <c r="E95" s="596">
        <v>56</v>
      </c>
      <c r="F95" s="1144">
        <v>2</v>
      </c>
      <c r="G95" s="1144">
        <v>4.5</v>
      </c>
      <c r="H95" s="1144">
        <v>3.3333333333333335</v>
      </c>
      <c r="I95" s="1144">
        <v>2.5</v>
      </c>
      <c r="J95" s="1144">
        <v>0</v>
      </c>
      <c r="K95" s="1144">
        <v>0.5</v>
      </c>
      <c r="L95" s="1144">
        <v>0</v>
      </c>
      <c r="M95" s="1144">
        <v>1</v>
      </c>
      <c r="N95" s="1146">
        <v>0.5</v>
      </c>
      <c r="O95" s="1146">
        <v>0</v>
      </c>
      <c r="P95" s="1146">
        <v>0.16666666666666666</v>
      </c>
      <c r="Q95" s="1146">
        <v>0</v>
      </c>
      <c r="R95" s="1146">
        <v>0</v>
      </c>
      <c r="S95" s="1146">
        <v>0</v>
      </c>
      <c r="T95" s="1146">
        <v>0</v>
      </c>
      <c r="U95" s="1146">
        <v>0</v>
      </c>
      <c r="V95" s="1146">
        <v>0</v>
      </c>
      <c r="W95" s="1149">
        <v>42.340000152587891</v>
      </c>
      <c r="X95" s="1149">
        <v>40.879999999999995</v>
      </c>
      <c r="Y95" s="1149">
        <v>1.4600000000000009</v>
      </c>
      <c r="Z95" s="1144">
        <v>7000</v>
      </c>
      <c r="AA95" s="1144">
        <v>250</v>
      </c>
      <c r="AB95" s="1145">
        <v>3.4482758620689655E-2</v>
      </c>
      <c r="AC95" s="1145">
        <v>2.7649769585253458E-2</v>
      </c>
      <c r="AD95" s="1145">
        <v>0.7407407407407407</v>
      </c>
      <c r="AE95" s="1144">
        <v>1555.5555555555557</v>
      </c>
      <c r="AF95" s="1144">
        <v>2800</v>
      </c>
      <c r="AG95" s="1183">
        <f t="shared" si="5"/>
        <v>206.89655172413794</v>
      </c>
      <c r="AH95" s="1130">
        <f>VLOOKUP(C95,中子データ!B:K,10)</f>
        <v>100</v>
      </c>
      <c r="AI95" s="1184">
        <f t="shared" si="6"/>
        <v>0.48333333333333334</v>
      </c>
      <c r="AJ95" s="1184">
        <f t="shared" si="7"/>
        <v>0.34567901234567899</v>
      </c>
    </row>
    <row r="96" spans="1:36" ht="13.5" customHeight="1" x14ac:dyDescent="0.15">
      <c r="A96" s="1130">
        <v>90</v>
      </c>
      <c r="B96" s="1148" t="s">
        <v>2061</v>
      </c>
      <c r="C96" s="1148">
        <v>29</v>
      </c>
      <c r="D96" s="1144">
        <v>14</v>
      </c>
      <c r="E96" s="596">
        <v>14</v>
      </c>
      <c r="F96" s="1144">
        <v>0</v>
      </c>
      <c r="G96" s="1144">
        <v>2.3333333333333335</v>
      </c>
      <c r="H96" s="1144">
        <v>1.5833333333333333</v>
      </c>
      <c r="I96" s="1144">
        <v>2.3333333333333335</v>
      </c>
      <c r="J96" s="1144">
        <v>0.25</v>
      </c>
      <c r="K96" s="1144">
        <v>0.5</v>
      </c>
      <c r="L96" s="1144">
        <v>0</v>
      </c>
      <c r="M96" s="1144">
        <v>1</v>
      </c>
      <c r="N96" s="1146">
        <v>0</v>
      </c>
      <c r="O96" s="1146">
        <v>0</v>
      </c>
      <c r="P96" s="1146">
        <v>0</v>
      </c>
      <c r="Q96" s="1146">
        <v>0</v>
      </c>
      <c r="R96" s="1146">
        <v>0</v>
      </c>
      <c r="S96" s="1146">
        <v>0</v>
      </c>
      <c r="T96" s="1146">
        <v>0</v>
      </c>
      <c r="U96" s="1146">
        <v>0</v>
      </c>
      <c r="V96" s="1146">
        <v>0</v>
      </c>
      <c r="W96" s="1149">
        <v>91</v>
      </c>
      <c r="X96" s="1149">
        <v>91</v>
      </c>
      <c r="Y96" s="1149">
        <v>0</v>
      </c>
      <c r="Z96" s="1144">
        <v>4767</v>
      </c>
      <c r="AA96" s="1144">
        <v>0</v>
      </c>
      <c r="AB96" s="1145">
        <v>0</v>
      </c>
      <c r="AC96" s="1145">
        <v>1.4336917562724016E-2</v>
      </c>
      <c r="AD96" s="1145">
        <v>0.6785714285714286</v>
      </c>
      <c r="AE96" s="1144">
        <v>2042.9999999999998</v>
      </c>
      <c r="AF96" s="1144">
        <v>2042.9999999999998</v>
      </c>
      <c r="AG96" s="1183">
        <f t="shared" si="5"/>
        <v>407.14285714285717</v>
      </c>
      <c r="AH96" s="1130">
        <f>VLOOKUP(C96,中子データ!B:K,10)</f>
        <v>210</v>
      </c>
      <c r="AI96" s="1184">
        <f t="shared" si="6"/>
        <v>0.51578947368421046</v>
      </c>
      <c r="AJ96" s="1184">
        <f t="shared" si="7"/>
        <v>0.35</v>
      </c>
    </row>
    <row r="97" spans="1:36" ht="13.5" customHeight="1" x14ac:dyDescent="0.15">
      <c r="A97" s="1130">
        <v>91</v>
      </c>
      <c r="B97" s="1221" t="s">
        <v>1996</v>
      </c>
      <c r="C97" s="1221">
        <v>949</v>
      </c>
      <c r="D97" s="1233">
        <v>100</v>
      </c>
      <c r="E97" s="596">
        <v>100</v>
      </c>
      <c r="F97" s="1233">
        <v>0</v>
      </c>
      <c r="G97" s="1233">
        <v>1</v>
      </c>
      <c r="H97" s="1233">
        <v>1</v>
      </c>
      <c r="I97" s="1233">
        <v>2</v>
      </c>
      <c r="J97" s="1233">
        <v>0</v>
      </c>
      <c r="K97" s="1233">
        <v>0</v>
      </c>
      <c r="L97" s="1233">
        <v>0</v>
      </c>
      <c r="M97" s="1233">
        <v>0</v>
      </c>
      <c r="N97" s="1235">
        <v>0</v>
      </c>
      <c r="O97" s="1235">
        <v>0</v>
      </c>
      <c r="P97" s="1235">
        <v>0</v>
      </c>
      <c r="Q97" s="1235">
        <v>0</v>
      </c>
      <c r="R97" s="1235">
        <v>0</v>
      </c>
      <c r="S97" s="1235">
        <v>0</v>
      </c>
      <c r="T97" s="1235">
        <v>0</v>
      </c>
      <c r="U97" s="1235">
        <v>0</v>
      </c>
      <c r="V97" s="1235">
        <v>0</v>
      </c>
      <c r="W97" s="1231">
        <v>0</v>
      </c>
      <c r="X97" s="1231">
        <v>0</v>
      </c>
      <c r="Y97" s="1231">
        <v>0</v>
      </c>
      <c r="Z97" s="1233">
        <v>4000</v>
      </c>
      <c r="AA97" s="1233">
        <v>0</v>
      </c>
      <c r="AB97" s="1234">
        <v>0</v>
      </c>
      <c r="AC97" s="1234">
        <v>6.1443932411674347E-3</v>
      </c>
      <c r="AD97" s="1234">
        <v>1</v>
      </c>
      <c r="AE97" s="1233">
        <v>4000</v>
      </c>
      <c r="AF97" s="1233">
        <v>2000</v>
      </c>
      <c r="AG97" s="1183">
        <f t="shared" si="5"/>
        <v>36</v>
      </c>
      <c r="AH97" s="1130">
        <f>VLOOKUP(C97,中子データ!B:K,10)</f>
        <v>0</v>
      </c>
      <c r="AI97" s="1184">
        <f t="shared" si="6"/>
        <v>0</v>
      </c>
      <c r="AJ97" s="1184">
        <f t="shared" si="7"/>
        <v>0</v>
      </c>
    </row>
    <row r="98" spans="1:36" ht="13.5" customHeight="1" x14ac:dyDescent="0.15">
      <c r="A98" s="1130">
        <v>92</v>
      </c>
      <c r="B98" s="1221" t="s">
        <v>1986</v>
      </c>
      <c r="C98" s="1221">
        <v>41</v>
      </c>
      <c r="D98" s="1233">
        <v>40</v>
      </c>
      <c r="E98" s="596">
        <v>40</v>
      </c>
      <c r="F98" s="1233">
        <v>0</v>
      </c>
      <c r="G98" s="1233">
        <v>1.8333333333333333</v>
      </c>
      <c r="H98" s="1233">
        <v>1.3333333333333333</v>
      </c>
      <c r="I98" s="1233">
        <v>1.1666666666666667</v>
      </c>
      <c r="J98" s="1233">
        <v>0</v>
      </c>
      <c r="K98" s="1233">
        <v>0.5</v>
      </c>
      <c r="L98" s="1233">
        <v>0</v>
      </c>
      <c r="M98" s="1233">
        <v>1</v>
      </c>
      <c r="N98" s="1235">
        <v>0</v>
      </c>
      <c r="O98" s="1235">
        <v>0</v>
      </c>
      <c r="P98" s="1235">
        <v>0</v>
      </c>
      <c r="Q98" s="1235">
        <v>0</v>
      </c>
      <c r="R98" s="1235">
        <v>0</v>
      </c>
      <c r="S98" s="1235">
        <v>0</v>
      </c>
      <c r="T98" s="1235">
        <v>0</v>
      </c>
      <c r="U98" s="1235">
        <v>0</v>
      </c>
      <c r="V98" s="1235">
        <v>0</v>
      </c>
      <c r="W98" s="1149">
        <v>38</v>
      </c>
      <c r="X98" s="1149">
        <v>38</v>
      </c>
      <c r="Y98" s="1149">
        <v>0</v>
      </c>
      <c r="Z98" s="1233">
        <v>3807.6</v>
      </c>
      <c r="AA98" s="1233">
        <v>0</v>
      </c>
      <c r="AB98" s="1234">
        <v>0</v>
      </c>
      <c r="AC98" s="1234">
        <v>1.1264720942140297E-2</v>
      </c>
      <c r="AD98" s="1234">
        <v>0.72727272727272729</v>
      </c>
      <c r="AE98" s="1233">
        <v>2076.8727272727274</v>
      </c>
      <c r="AF98" s="1233">
        <v>3263.6571428571424</v>
      </c>
      <c r="AG98" s="1183">
        <f t="shared" si="5"/>
        <v>120</v>
      </c>
      <c r="AH98" s="1130">
        <f>VLOOKUP(C98,中子データ!B:K,10)</f>
        <v>90</v>
      </c>
      <c r="AI98" s="1184">
        <f t="shared" si="6"/>
        <v>0.75</v>
      </c>
      <c r="AJ98" s="1184">
        <f t="shared" si="7"/>
        <v>0.54545454545454541</v>
      </c>
    </row>
    <row r="99" spans="1:36" ht="13.5" customHeight="1" x14ac:dyDescent="0.15">
      <c r="A99" s="1130">
        <v>93</v>
      </c>
      <c r="B99" s="1148" t="s">
        <v>1980</v>
      </c>
      <c r="C99" s="1148">
        <v>620</v>
      </c>
      <c r="D99" s="1144">
        <v>11</v>
      </c>
      <c r="E99" s="596">
        <v>10</v>
      </c>
      <c r="F99" s="1144">
        <v>1</v>
      </c>
      <c r="G99" s="1144">
        <v>0.66666666666666663</v>
      </c>
      <c r="H99" s="1144">
        <v>0.66666666666666663</v>
      </c>
      <c r="I99" s="1144">
        <v>0.66666666666666663</v>
      </c>
      <c r="J99" s="1144">
        <v>0</v>
      </c>
      <c r="K99" s="1144">
        <v>0</v>
      </c>
      <c r="L99" s="1144">
        <v>0</v>
      </c>
      <c r="M99" s="1144">
        <v>0</v>
      </c>
      <c r="N99" s="1146">
        <v>0</v>
      </c>
      <c r="O99" s="1146">
        <v>0</v>
      </c>
      <c r="P99" s="1146">
        <v>0</v>
      </c>
      <c r="Q99" s="1146">
        <v>0</v>
      </c>
      <c r="R99" s="1146">
        <v>0</v>
      </c>
      <c r="S99" s="1146">
        <v>0</v>
      </c>
      <c r="T99" s="1146">
        <v>0</v>
      </c>
      <c r="U99" s="1146">
        <v>0</v>
      </c>
      <c r="V99" s="1146">
        <v>0</v>
      </c>
      <c r="W99" s="1149">
        <v>12.760000228881836</v>
      </c>
      <c r="X99" s="1149">
        <v>11.6</v>
      </c>
      <c r="Y99" s="1149">
        <v>1.1600000000000001</v>
      </c>
      <c r="Z99" s="1144">
        <v>3740</v>
      </c>
      <c r="AA99" s="1144">
        <v>374</v>
      </c>
      <c r="AB99" s="1145">
        <v>9.0909090909090912E-2</v>
      </c>
      <c r="AC99" s="1145">
        <v>4.0962621607782898E-3</v>
      </c>
      <c r="AD99" s="1145">
        <v>1</v>
      </c>
      <c r="AE99" s="1144">
        <v>5610</v>
      </c>
      <c r="AF99" s="1144">
        <v>5610</v>
      </c>
      <c r="AG99" s="1183">
        <f t="shared" si="5"/>
        <v>218.18181818181816</v>
      </c>
      <c r="AH99" s="1130">
        <f>VLOOKUP(C99,中子データ!B:K,10)</f>
        <v>0</v>
      </c>
      <c r="AI99" s="1184">
        <f t="shared" si="6"/>
        <v>0</v>
      </c>
      <c r="AJ99" s="1184">
        <f t="shared" si="7"/>
        <v>0</v>
      </c>
    </row>
    <row r="100" spans="1:36" ht="13.5" customHeight="1" x14ac:dyDescent="0.15">
      <c r="A100" s="1130">
        <v>94</v>
      </c>
      <c r="B100" s="1148" t="s">
        <v>1988</v>
      </c>
      <c r="C100" s="1148">
        <v>618</v>
      </c>
      <c r="D100" s="1144">
        <v>4</v>
      </c>
      <c r="E100" s="596">
        <v>4</v>
      </c>
      <c r="F100" s="1144">
        <v>0</v>
      </c>
      <c r="G100" s="1144">
        <v>0.5</v>
      </c>
      <c r="H100" s="1144">
        <v>0.5</v>
      </c>
      <c r="I100" s="1144">
        <v>0.5</v>
      </c>
      <c r="J100" s="1144">
        <v>0</v>
      </c>
      <c r="K100" s="1144">
        <v>0</v>
      </c>
      <c r="L100" s="1144">
        <v>0</v>
      </c>
      <c r="M100" s="1144">
        <v>0</v>
      </c>
      <c r="N100" s="1146">
        <v>0</v>
      </c>
      <c r="O100" s="1146">
        <v>0</v>
      </c>
      <c r="P100" s="1146">
        <v>0</v>
      </c>
      <c r="Q100" s="1146">
        <v>0</v>
      </c>
      <c r="R100" s="1146">
        <v>0</v>
      </c>
      <c r="S100" s="1146">
        <v>0</v>
      </c>
      <c r="T100" s="1146">
        <v>0</v>
      </c>
      <c r="U100" s="1146">
        <v>0</v>
      </c>
      <c r="V100" s="1146">
        <v>0</v>
      </c>
      <c r="W100" s="1149">
        <v>10.800000190734863</v>
      </c>
      <c r="X100" s="1149">
        <v>10.8</v>
      </c>
      <c r="Y100" s="1149">
        <v>0</v>
      </c>
      <c r="Z100" s="1144">
        <v>2912</v>
      </c>
      <c r="AA100" s="1144">
        <v>0</v>
      </c>
      <c r="AB100" s="1145">
        <v>0</v>
      </c>
      <c r="AC100" s="1145">
        <v>3.0721966205837174E-3</v>
      </c>
      <c r="AD100" s="1145">
        <v>1</v>
      </c>
      <c r="AE100" s="1144">
        <v>5824</v>
      </c>
      <c r="AF100" s="1144">
        <v>5824</v>
      </c>
      <c r="AG100" s="1183">
        <f t="shared" si="5"/>
        <v>450</v>
      </c>
      <c r="AH100" s="1130">
        <f>VLOOKUP(C100,中子データ!B:K,10)</f>
        <v>0</v>
      </c>
      <c r="AI100" s="1184">
        <f t="shared" si="6"/>
        <v>0</v>
      </c>
      <c r="AJ100" s="1184">
        <f t="shared" si="7"/>
        <v>0</v>
      </c>
    </row>
    <row r="101" spans="1:36" ht="13.5" customHeight="1" x14ac:dyDescent="0.15">
      <c r="A101" s="1130">
        <v>95</v>
      </c>
      <c r="B101" s="1221" t="s">
        <v>2165</v>
      </c>
      <c r="C101" s="1221">
        <v>942</v>
      </c>
      <c r="D101" s="1233">
        <v>66</v>
      </c>
      <c r="E101" s="596">
        <v>66</v>
      </c>
      <c r="F101" s="1233">
        <v>0</v>
      </c>
      <c r="G101" s="1233">
        <v>0.66666666666666663</v>
      </c>
      <c r="H101" s="1233">
        <v>0.66666666666666663</v>
      </c>
      <c r="I101" s="1233">
        <v>1.3333333333333333</v>
      </c>
      <c r="J101" s="1233">
        <v>0</v>
      </c>
      <c r="K101" s="1233">
        <v>0</v>
      </c>
      <c r="L101" s="1233">
        <v>0</v>
      </c>
      <c r="M101" s="1233">
        <v>0</v>
      </c>
      <c r="N101" s="1235">
        <v>0</v>
      </c>
      <c r="O101" s="1235">
        <v>0</v>
      </c>
      <c r="P101" s="1235">
        <v>0</v>
      </c>
      <c r="Q101" s="1235">
        <v>0</v>
      </c>
      <c r="R101" s="1235">
        <v>0</v>
      </c>
      <c r="S101" s="1235">
        <v>0</v>
      </c>
      <c r="T101" s="1235">
        <v>0</v>
      </c>
      <c r="U101" s="1235">
        <v>0</v>
      </c>
      <c r="V101" s="1235">
        <v>0</v>
      </c>
      <c r="W101" s="1149">
        <v>0</v>
      </c>
      <c r="X101" s="1149">
        <v>0</v>
      </c>
      <c r="Y101" s="1149">
        <v>0</v>
      </c>
      <c r="Z101" s="1233">
        <v>2640</v>
      </c>
      <c r="AA101" s="1233">
        <v>0</v>
      </c>
      <c r="AB101" s="1234">
        <v>0</v>
      </c>
      <c r="AC101" s="1234">
        <v>4.0962621607782898E-3</v>
      </c>
      <c r="AD101" s="1234">
        <v>1</v>
      </c>
      <c r="AE101" s="1233">
        <v>3960</v>
      </c>
      <c r="AF101" s="1233">
        <v>1980</v>
      </c>
      <c r="AG101" s="1183">
        <f t="shared" si="5"/>
        <v>36.36363636363636</v>
      </c>
      <c r="AH101" s="1130">
        <f>VLOOKUP(C101,中子データ!B:K,10)</f>
        <v>0</v>
      </c>
      <c r="AI101" s="1184">
        <f t="shared" si="6"/>
        <v>0</v>
      </c>
      <c r="AJ101" s="1184">
        <f t="shared" si="7"/>
        <v>0</v>
      </c>
    </row>
    <row r="102" spans="1:36" ht="13.5" customHeight="1" x14ac:dyDescent="0.15">
      <c r="A102" s="1130">
        <v>96</v>
      </c>
      <c r="B102" s="1221" t="s">
        <v>2049</v>
      </c>
      <c r="C102" s="1221">
        <v>944</v>
      </c>
      <c r="D102" s="1233">
        <v>54</v>
      </c>
      <c r="E102" s="596">
        <v>54</v>
      </c>
      <c r="F102" s="1233">
        <v>0</v>
      </c>
      <c r="G102" s="1233">
        <v>0.66666666666666663</v>
      </c>
      <c r="H102" s="1233">
        <v>0.66666666666666663</v>
      </c>
      <c r="I102" s="1233">
        <v>2</v>
      </c>
      <c r="J102" s="1233">
        <v>0</v>
      </c>
      <c r="K102" s="1233">
        <v>0</v>
      </c>
      <c r="L102" s="1233">
        <v>0</v>
      </c>
      <c r="M102" s="1233">
        <v>0</v>
      </c>
      <c r="N102" s="1235">
        <v>0</v>
      </c>
      <c r="O102" s="1235">
        <v>0</v>
      </c>
      <c r="P102" s="1235">
        <v>0</v>
      </c>
      <c r="Q102" s="1235">
        <v>0</v>
      </c>
      <c r="R102" s="1235">
        <v>0</v>
      </c>
      <c r="S102" s="1235">
        <v>0</v>
      </c>
      <c r="T102" s="1235">
        <v>0</v>
      </c>
      <c r="U102" s="1235">
        <v>0</v>
      </c>
      <c r="V102" s="1235">
        <v>0</v>
      </c>
      <c r="W102" s="1149">
        <v>0</v>
      </c>
      <c r="X102" s="1149">
        <v>0</v>
      </c>
      <c r="Y102" s="1149">
        <v>0</v>
      </c>
      <c r="Z102" s="1233">
        <v>2592</v>
      </c>
      <c r="AA102" s="1233">
        <v>0</v>
      </c>
      <c r="AB102" s="1234">
        <v>0</v>
      </c>
      <c r="AC102" s="1234">
        <v>4.0962621607782898E-3</v>
      </c>
      <c r="AD102" s="1234">
        <v>1</v>
      </c>
      <c r="AE102" s="1233">
        <v>3888</v>
      </c>
      <c r="AF102" s="1233">
        <v>1296</v>
      </c>
      <c r="AG102" s="1183"/>
      <c r="AH102" s="1130">
        <f>VLOOKUP(C102,中子データ!B:K,10)</f>
        <v>0</v>
      </c>
      <c r="AI102" s="1184" t="str">
        <f t="shared" si="6"/>
        <v/>
      </c>
      <c r="AJ102" s="1184" t="str">
        <f t="shared" si="7"/>
        <v/>
      </c>
    </row>
    <row r="103" spans="1:36" ht="13.5" customHeight="1" x14ac:dyDescent="0.15">
      <c r="A103" s="1130">
        <v>97</v>
      </c>
      <c r="B103" s="1148" t="s">
        <v>2100</v>
      </c>
      <c r="C103" s="1148">
        <v>611</v>
      </c>
      <c r="D103" s="1144">
        <v>24</v>
      </c>
      <c r="E103" s="596">
        <v>12</v>
      </c>
      <c r="F103" s="1144">
        <v>12</v>
      </c>
      <c r="G103" s="1144">
        <v>1.8333333333333333</v>
      </c>
      <c r="H103" s="1144">
        <v>1.3333333333333333</v>
      </c>
      <c r="I103" s="1144">
        <v>1.8333333333333333</v>
      </c>
      <c r="J103" s="1144">
        <v>0</v>
      </c>
      <c r="K103" s="1144">
        <v>0.5</v>
      </c>
      <c r="L103" s="1144">
        <v>0</v>
      </c>
      <c r="M103" s="1144">
        <v>1</v>
      </c>
      <c r="N103" s="1146">
        <v>0</v>
      </c>
      <c r="O103" s="1146">
        <v>0</v>
      </c>
      <c r="P103" s="1146">
        <v>0</v>
      </c>
      <c r="Q103" s="1146">
        <v>0</v>
      </c>
      <c r="R103" s="1146">
        <v>0</v>
      </c>
      <c r="S103" s="1146">
        <v>0</v>
      </c>
      <c r="T103" s="1146">
        <v>0</v>
      </c>
      <c r="U103" s="1146">
        <v>0</v>
      </c>
      <c r="V103" s="1146">
        <v>0</v>
      </c>
      <c r="W103" s="1149">
        <v>55.200000762939453</v>
      </c>
      <c r="X103" s="1149">
        <v>27.599999999999998</v>
      </c>
      <c r="Y103" s="1149">
        <v>27.599999999999998</v>
      </c>
      <c r="Z103" s="1144">
        <v>0</v>
      </c>
      <c r="AA103" s="1144">
        <v>0</v>
      </c>
      <c r="AB103" s="1145">
        <v>0.5</v>
      </c>
      <c r="AC103" s="1145">
        <v>1.1264720942140297E-2</v>
      </c>
      <c r="AD103" s="1145">
        <v>0.72727272727272729</v>
      </c>
      <c r="AE103" s="1144">
        <v>0</v>
      </c>
      <c r="AF103" s="1144">
        <v>0</v>
      </c>
      <c r="AG103" s="1183"/>
      <c r="AH103" s="1130">
        <f>VLOOKUP(C103,中子データ!B:K,10)</f>
        <v>0</v>
      </c>
      <c r="AI103" s="1184" t="str">
        <f t="shared" si="6"/>
        <v/>
      </c>
      <c r="AJ103" s="1184" t="str">
        <f t="shared" si="7"/>
        <v/>
      </c>
    </row>
    <row r="104" spans="1:36" ht="13.5" customHeight="1" x14ac:dyDescent="0.15">
      <c r="A104" s="1130">
        <v>98</v>
      </c>
      <c r="B104" s="1148" t="s">
        <v>2095</v>
      </c>
      <c r="C104" s="1148">
        <v>612</v>
      </c>
      <c r="D104" s="1144">
        <v>12</v>
      </c>
      <c r="E104" s="596">
        <v>12</v>
      </c>
      <c r="F104" s="1144">
        <v>0</v>
      </c>
      <c r="G104" s="1144">
        <v>1.3333333333333333</v>
      </c>
      <c r="H104" s="1144">
        <v>0.83333333333333337</v>
      </c>
      <c r="I104" s="1144">
        <v>1.3333333333333333</v>
      </c>
      <c r="J104" s="1144">
        <v>0</v>
      </c>
      <c r="K104" s="1144">
        <v>0.5</v>
      </c>
      <c r="L104" s="1144">
        <v>0</v>
      </c>
      <c r="M104" s="1144">
        <v>1</v>
      </c>
      <c r="N104" s="1146">
        <v>0</v>
      </c>
      <c r="O104" s="1146">
        <v>0</v>
      </c>
      <c r="P104" s="1146">
        <v>0</v>
      </c>
      <c r="Q104" s="1146">
        <v>0</v>
      </c>
      <c r="R104" s="1146">
        <v>0</v>
      </c>
      <c r="S104" s="1146">
        <v>0</v>
      </c>
      <c r="T104" s="1146">
        <v>0</v>
      </c>
      <c r="U104" s="1146">
        <v>0</v>
      </c>
      <c r="V104" s="1146">
        <v>0</v>
      </c>
      <c r="W104" s="1149">
        <v>72</v>
      </c>
      <c r="X104" s="1149">
        <v>72</v>
      </c>
      <c r="Y104" s="1149">
        <v>0</v>
      </c>
      <c r="Z104" s="1144">
        <v>0</v>
      </c>
      <c r="AA104" s="1144">
        <v>0</v>
      </c>
      <c r="AB104" s="1145">
        <v>0</v>
      </c>
      <c r="AC104" s="1145">
        <v>8.1925243215565796E-3</v>
      </c>
      <c r="AD104" s="1145">
        <v>0.625</v>
      </c>
      <c r="AE104" s="1144">
        <v>0</v>
      </c>
      <c r="AF104" s="1144">
        <v>0</v>
      </c>
      <c r="AG104" s="1183"/>
      <c r="AH104" s="1130">
        <f>VLOOKUP(C104,中子データ!B:K,10)</f>
        <v>0</v>
      </c>
      <c r="AI104" s="1184" t="str">
        <f t="shared" si="6"/>
        <v/>
      </c>
      <c r="AJ104" s="1184" t="str">
        <f t="shared" si="7"/>
        <v/>
      </c>
    </row>
    <row r="105" spans="1:36" ht="13.5" customHeight="1" x14ac:dyDescent="0.15">
      <c r="A105" s="1130">
        <v>99</v>
      </c>
      <c r="B105" s="1148" t="s">
        <v>2098</v>
      </c>
      <c r="C105" s="1148">
        <v>613</v>
      </c>
      <c r="D105" s="1144">
        <v>15</v>
      </c>
      <c r="E105" s="596">
        <v>12</v>
      </c>
      <c r="F105" s="1144">
        <v>3</v>
      </c>
      <c r="G105" s="1144">
        <v>0.75</v>
      </c>
      <c r="H105" s="1144">
        <v>0.75</v>
      </c>
      <c r="I105" s="1144">
        <v>0.75</v>
      </c>
      <c r="J105" s="1144">
        <v>0</v>
      </c>
      <c r="K105" s="1144">
        <v>0</v>
      </c>
      <c r="L105" s="1144">
        <v>0</v>
      </c>
      <c r="M105" s="1144">
        <v>0</v>
      </c>
      <c r="N105" s="1146">
        <v>0</v>
      </c>
      <c r="O105" s="1146">
        <v>0</v>
      </c>
      <c r="P105" s="1146">
        <v>0</v>
      </c>
      <c r="Q105" s="1146">
        <v>0</v>
      </c>
      <c r="R105" s="1146">
        <v>0</v>
      </c>
      <c r="S105" s="1146">
        <v>0</v>
      </c>
      <c r="T105" s="1146">
        <v>0</v>
      </c>
      <c r="U105" s="1146">
        <v>0</v>
      </c>
      <c r="V105" s="1146">
        <v>0</v>
      </c>
      <c r="W105" s="1149">
        <v>15.75</v>
      </c>
      <c r="X105" s="1149">
        <v>12.600000000000001</v>
      </c>
      <c r="Y105" s="1149">
        <v>3.1499999999999986</v>
      </c>
      <c r="Z105" s="1144">
        <v>0</v>
      </c>
      <c r="AA105" s="1144">
        <v>0</v>
      </c>
      <c r="AB105" s="1145">
        <v>0.2</v>
      </c>
      <c r="AC105" s="1145">
        <v>4.608294930875576E-3</v>
      </c>
      <c r="AD105" s="1145">
        <v>1</v>
      </c>
      <c r="AE105" s="1144">
        <v>0</v>
      </c>
      <c r="AF105" s="1144">
        <v>0</v>
      </c>
      <c r="AG105" s="1183"/>
      <c r="AH105" s="1130">
        <f>VLOOKUP(C105,中子データ!B:K,10)</f>
        <v>0</v>
      </c>
      <c r="AI105" s="1184" t="str">
        <f t="shared" si="6"/>
        <v/>
      </c>
      <c r="AJ105" s="1184" t="str">
        <f t="shared" si="7"/>
        <v/>
      </c>
    </row>
    <row r="106" spans="1:36" ht="13.5" customHeight="1" x14ac:dyDescent="0.15">
      <c r="A106" s="1130">
        <v>100</v>
      </c>
      <c r="B106" s="1221" t="s">
        <v>1518</v>
      </c>
      <c r="C106" s="1221">
        <v>904</v>
      </c>
      <c r="D106" s="1233">
        <v>0</v>
      </c>
      <c r="E106" s="596">
        <v>0</v>
      </c>
      <c r="F106" s="1233">
        <v>0</v>
      </c>
      <c r="G106" s="1233">
        <v>3.9166666666666665</v>
      </c>
      <c r="H106" s="1233">
        <v>3.0833333333333335</v>
      </c>
      <c r="I106" s="1233">
        <v>3.9166666666666665</v>
      </c>
      <c r="J106" s="1233">
        <v>0</v>
      </c>
      <c r="K106" s="1233">
        <v>0</v>
      </c>
      <c r="L106" s="1233">
        <v>0</v>
      </c>
      <c r="M106" s="1233">
        <v>0</v>
      </c>
      <c r="N106" s="1235">
        <v>0</v>
      </c>
      <c r="O106" s="1235">
        <v>0</v>
      </c>
      <c r="P106" s="1235">
        <v>0</v>
      </c>
      <c r="Q106" s="1235">
        <v>0</v>
      </c>
      <c r="R106" s="1235">
        <v>0</v>
      </c>
      <c r="S106" s="1235">
        <v>0</v>
      </c>
      <c r="T106" s="1235">
        <v>0</v>
      </c>
      <c r="U106" s="1235">
        <v>0</v>
      </c>
      <c r="V106" s="1235">
        <v>0.83333333333333337</v>
      </c>
      <c r="W106" s="1231">
        <v>0</v>
      </c>
      <c r="X106" s="1231">
        <v>0</v>
      </c>
      <c r="Y106" s="1231">
        <v>0</v>
      </c>
      <c r="Z106" s="1233">
        <v>0</v>
      </c>
      <c r="AA106" s="1233">
        <v>0</v>
      </c>
      <c r="AB106" s="1234">
        <v>0</v>
      </c>
      <c r="AC106" s="1234">
        <v>2.4065540194572452E-2</v>
      </c>
      <c r="AD106" s="1234">
        <v>0.78723404255319152</v>
      </c>
      <c r="AE106" s="1233">
        <v>0</v>
      </c>
      <c r="AF106" s="1233">
        <v>0</v>
      </c>
      <c r="AG106" s="1183"/>
      <c r="AH106" s="1130">
        <f>VLOOKUP(C106,中子データ!B:K,10)</f>
        <v>600</v>
      </c>
      <c r="AI106" s="1184" t="str">
        <f t="shared" si="6"/>
        <v/>
      </c>
      <c r="AJ106" s="1184" t="str">
        <f t="shared" si="7"/>
        <v/>
      </c>
    </row>
    <row r="107" spans="1:36" x14ac:dyDescent="0.15">
      <c r="A107" s="1130">
        <v>101</v>
      </c>
      <c r="B107" s="1148" t="s">
        <v>1520</v>
      </c>
      <c r="C107" s="1148">
        <v>905</v>
      </c>
      <c r="D107" s="1144">
        <v>40</v>
      </c>
      <c r="E107" s="596">
        <v>40</v>
      </c>
      <c r="F107" s="1144">
        <v>0</v>
      </c>
      <c r="G107" s="1144">
        <v>3.1666666666666665</v>
      </c>
      <c r="H107" s="1144">
        <v>2.6666666666666665</v>
      </c>
      <c r="I107" s="1144">
        <v>3.1666666666666665</v>
      </c>
      <c r="J107" s="1144">
        <v>0</v>
      </c>
      <c r="K107" s="1144">
        <v>0</v>
      </c>
      <c r="L107" s="1144">
        <v>0</v>
      </c>
      <c r="M107" s="1144">
        <v>0</v>
      </c>
      <c r="N107" s="1146">
        <v>0</v>
      </c>
      <c r="O107" s="1146">
        <v>0</v>
      </c>
      <c r="P107" s="1146">
        <v>0</v>
      </c>
      <c r="Q107" s="1146">
        <v>0</v>
      </c>
      <c r="R107" s="1146">
        <v>0</v>
      </c>
      <c r="S107" s="1146">
        <v>0</v>
      </c>
      <c r="T107" s="1146">
        <v>0</v>
      </c>
      <c r="U107" s="1146">
        <v>0</v>
      </c>
      <c r="V107" s="1146">
        <v>0.5</v>
      </c>
      <c r="W107" s="1149">
        <v>0</v>
      </c>
      <c r="X107" s="1149">
        <v>0</v>
      </c>
      <c r="Y107" s="1149">
        <v>0</v>
      </c>
      <c r="Z107" s="1144">
        <v>0</v>
      </c>
      <c r="AA107" s="1144">
        <v>0</v>
      </c>
      <c r="AB107" s="1145">
        <v>0</v>
      </c>
      <c r="AC107" s="1145">
        <v>1.9457245263696875E-2</v>
      </c>
      <c r="AD107" s="1145">
        <v>0.84210526315789469</v>
      </c>
      <c r="AE107" s="1144">
        <v>0</v>
      </c>
      <c r="AF107" s="1144">
        <v>0</v>
      </c>
      <c r="AG107" s="1183"/>
      <c r="AH107" s="1130">
        <f>VLOOKUP(C107,中子データ!B:K,10)</f>
        <v>300</v>
      </c>
      <c r="AI107" s="1184" t="str">
        <f t="shared" si="6"/>
        <v/>
      </c>
      <c r="AJ107" s="1184" t="str">
        <f t="shared" si="7"/>
        <v/>
      </c>
    </row>
    <row r="108" spans="1:36" x14ac:dyDescent="0.15">
      <c r="A108" s="1130">
        <v>102</v>
      </c>
      <c r="B108" s="1199" t="s">
        <v>1375</v>
      </c>
      <c r="C108" s="1199">
        <v>915</v>
      </c>
      <c r="D108" s="1215">
        <v>0</v>
      </c>
      <c r="E108" s="1222">
        <v>0</v>
      </c>
      <c r="F108" s="1215">
        <v>0</v>
      </c>
      <c r="G108" s="1215">
        <v>1.3333333333333333</v>
      </c>
      <c r="H108" s="1215">
        <v>1.3333333333333333</v>
      </c>
      <c r="I108" s="1215">
        <v>1.3333333333333333</v>
      </c>
      <c r="J108" s="1215">
        <v>0</v>
      </c>
      <c r="K108" s="1215">
        <v>0</v>
      </c>
      <c r="L108" s="1215">
        <v>0</v>
      </c>
      <c r="M108" s="1215">
        <v>0</v>
      </c>
      <c r="N108" s="1219">
        <v>0</v>
      </c>
      <c r="O108" s="1219">
        <v>0</v>
      </c>
      <c r="P108" s="1219">
        <v>0</v>
      </c>
      <c r="Q108" s="1219">
        <v>0</v>
      </c>
      <c r="R108" s="1219">
        <v>0</v>
      </c>
      <c r="S108" s="1219">
        <v>0</v>
      </c>
      <c r="T108" s="1219">
        <v>0</v>
      </c>
      <c r="U108" s="1219">
        <v>0</v>
      </c>
      <c r="V108" s="1219">
        <v>0</v>
      </c>
      <c r="W108" s="1199">
        <v>0</v>
      </c>
      <c r="X108" s="1199">
        <v>0</v>
      </c>
      <c r="Y108" s="1199">
        <v>0</v>
      </c>
      <c r="Z108" s="1215">
        <v>0</v>
      </c>
      <c r="AA108" s="1215">
        <v>0</v>
      </c>
      <c r="AB108" s="1216">
        <v>0</v>
      </c>
      <c r="AC108" s="1216">
        <v>8.1925243215565796E-3</v>
      </c>
      <c r="AD108" s="1216">
        <v>1</v>
      </c>
      <c r="AE108" s="1215">
        <v>0</v>
      </c>
      <c r="AF108" s="1215">
        <v>0</v>
      </c>
      <c r="AG108" s="1183"/>
      <c r="AH108" s="1130">
        <f>VLOOKUP(C108,中子データ!B:K,10)</f>
        <v>180</v>
      </c>
      <c r="AI108" s="1184" t="str">
        <f t="shared" si="6"/>
        <v/>
      </c>
      <c r="AJ108" s="1184" t="str">
        <f t="shared" si="7"/>
        <v/>
      </c>
    </row>
    <row r="109" spans="1:36" ht="27" x14ac:dyDescent="0.15">
      <c r="A109" s="1130">
        <v>103</v>
      </c>
      <c r="B109" s="1148" t="s">
        <v>1407</v>
      </c>
      <c r="C109" s="1148">
        <v>953</v>
      </c>
      <c r="D109" s="1144">
        <v>0</v>
      </c>
      <c r="E109" s="596">
        <v>0</v>
      </c>
      <c r="F109" s="1144">
        <v>0</v>
      </c>
      <c r="G109" s="1144">
        <v>152.5</v>
      </c>
      <c r="H109" s="1144">
        <v>152.5</v>
      </c>
      <c r="I109" s="1144">
        <v>152.5</v>
      </c>
      <c r="J109" s="1144">
        <v>0</v>
      </c>
      <c r="K109" s="1144">
        <v>0</v>
      </c>
      <c r="L109" s="1144">
        <v>0</v>
      </c>
      <c r="M109" s="1144">
        <v>0</v>
      </c>
      <c r="N109" s="1146">
        <v>0</v>
      </c>
      <c r="O109" s="1146">
        <v>0</v>
      </c>
      <c r="P109" s="1146">
        <v>0</v>
      </c>
      <c r="Q109" s="1146">
        <v>0</v>
      </c>
      <c r="R109" s="1146">
        <v>0</v>
      </c>
      <c r="S109" s="1146">
        <v>0</v>
      </c>
      <c r="T109" s="1146">
        <v>0</v>
      </c>
      <c r="U109" s="1146">
        <v>0</v>
      </c>
      <c r="V109" s="1146">
        <v>0</v>
      </c>
      <c r="W109" s="1149">
        <v>0</v>
      </c>
      <c r="X109" s="1149">
        <v>0</v>
      </c>
      <c r="Y109" s="1149">
        <v>0</v>
      </c>
      <c r="Z109" s="1144">
        <v>0</v>
      </c>
      <c r="AA109" s="1144">
        <v>0</v>
      </c>
      <c r="AB109" s="1145">
        <v>0</v>
      </c>
      <c r="AC109" s="1145">
        <v>0.93701996927803377</v>
      </c>
      <c r="AD109" s="1145">
        <v>1</v>
      </c>
      <c r="AE109" s="1144">
        <v>0</v>
      </c>
      <c r="AF109" s="1144">
        <v>0</v>
      </c>
      <c r="AG109" s="1183"/>
      <c r="AH109" s="1130">
        <f>VLOOKUP(C109,中子データ!B:K,10)</f>
        <v>0</v>
      </c>
      <c r="AI109" s="1184" t="str">
        <f t="shared" si="6"/>
        <v/>
      </c>
      <c r="AJ109" s="1184" t="str">
        <f t="shared" si="7"/>
        <v/>
      </c>
    </row>
    <row r="110" spans="1:36" x14ac:dyDescent="0.15">
      <c r="A110" s="1130">
        <v>104</v>
      </c>
      <c r="B110" s="1221" t="s">
        <v>2051</v>
      </c>
      <c r="C110" s="1221">
        <v>954</v>
      </c>
      <c r="D110" s="1233">
        <v>0</v>
      </c>
      <c r="E110" s="596">
        <v>0</v>
      </c>
      <c r="F110" s="1233">
        <v>0</v>
      </c>
      <c r="G110" s="1233">
        <v>20.416666666666668</v>
      </c>
      <c r="H110" s="1233">
        <v>20.416666666666668</v>
      </c>
      <c r="I110" s="1233">
        <v>20.416666666666668</v>
      </c>
      <c r="J110" s="1233">
        <v>0</v>
      </c>
      <c r="K110" s="1233">
        <v>0</v>
      </c>
      <c r="L110" s="1233">
        <v>0</v>
      </c>
      <c r="M110" s="1233">
        <v>0</v>
      </c>
      <c r="N110" s="1235">
        <v>0</v>
      </c>
      <c r="O110" s="1235">
        <v>0</v>
      </c>
      <c r="P110" s="1235">
        <v>0</v>
      </c>
      <c r="Q110" s="1235">
        <v>0</v>
      </c>
      <c r="R110" s="1235">
        <v>0</v>
      </c>
      <c r="S110" s="1235">
        <v>0</v>
      </c>
      <c r="T110" s="1235">
        <v>0</v>
      </c>
      <c r="U110" s="1235">
        <v>0</v>
      </c>
      <c r="V110" s="1235">
        <v>0</v>
      </c>
      <c r="W110" s="1231">
        <v>0</v>
      </c>
      <c r="X110" s="1231">
        <v>0</v>
      </c>
      <c r="Y110" s="1231">
        <v>0</v>
      </c>
      <c r="Z110" s="1233">
        <v>0</v>
      </c>
      <c r="AA110" s="1233">
        <v>0</v>
      </c>
      <c r="AB110" s="1234">
        <v>0</v>
      </c>
      <c r="AC110" s="1234">
        <v>0.12544802867383514</v>
      </c>
      <c r="AD110" s="1234">
        <v>1</v>
      </c>
      <c r="AE110" s="1233">
        <v>0</v>
      </c>
      <c r="AF110" s="1233">
        <v>0</v>
      </c>
      <c r="AG110" s="1183"/>
      <c r="AH110" s="1130">
        <f>VLOOKUP(C110,中子データ!B:K,10)</f>
        <v>0</v>
      </c>
      <c r="AI110" s="1184" t="str">
        <f t="shared" si="6"/>
        <v/>
      </c>
      <c r="AJ110" s="1184" t="str">
        <f t="shared" si="7"/>
        <v/>
      </c>
    </row>
    <row r="111" spans="1:36" x14ac:dyDescent="0.15">
      <c r="A111" s="1130">
        <v>105</v>
      </c>
      <c r="B111" s="1148" t="s">
        <v>2071</v>
      </c>
      <c r="C111" s="1148">
        <v>959</v>
      </c>
      <c r="D111" s="1144">
        <v>0</v>
      </c>
      <c r="E111" s="1233">
        <v>0</v>
      </c>
      <c r="F111" s="1185">
        <v>0</v>
      </c>
      <c r="G111" s="1185">
        <v>6</v>
      </c>
      <c r="H111" s="1185">
        <v>6</v>
      </c>
      <c r="I111" s="1185">
        <v>6</v>
      </c>
      <c r="J111" s="1185">
        <v>0</v>
      </c>
      <c r="K111" s="1185">
        <v>0</v>
      </c>
      <c r="L111" s="1185">
        <v>0</v>
      </c>
      <c r="M111" s="1185">
        <v>0</v>
      </c>
      <c r="N111" s="1186">
        <v>0</v>
      </c>
      <c r="O111" s="1186">
        <v>0</v>
      </c>
      <c r="P111" s="1186">
        <v>0</v>
      </c>
      <c r="Q111" s="1186">
        <v>0</v>
      </c>
      <c r="R111" s="1186">
        <v>0</v>
      </c>
      <c r="S111" s="1186">
        <v>0</v>
      </c>
      <c r="T111" s="1186">
        <v>0</v>
      </c>
      <c r="U111" s="1186">
        <v>0</v>
      </c>
      <c r="V111" s="1186">
        <v>0</v>
      </c>
      <c r="W111" s="1188">
        <v>0</v>
      </c>
      <c r="X111" s="1188">
        <v>0</v>
      </c>
      <c r="Y111" s="1188">
        <v>0</v>
      </c>
      <c r="Z111" s="1185">
        <v>0</v>
      </c>
      <c r="AA111" s="1185">
        <v>0</v>
      </c>
      <c r="AB111" s="1190">
        <v>0</v>
      </c>
      <c r="AC111" s="1190">
        <v>3.6866359447004608E-2</v>
      </c>
      <c r="AD111" s="1190">
        <v>1</v>
      </c>
      <c r="AE111" s="1185">
        <v>0</v>
      </c>
      <c r="AF111" s="1185">
        <v>0</v>
      </c>
      <c r="AG111" s="1130"/>
      <c r="AH111" s="1130"/>
      <c r="AI111" s="1184">
        <f>SUMPRODUCT(D7:D101,AG7:AG101)/(H111*3600)</f>
        <v>290.55277777777781</v>
      </c>
      <c r="AJ111" s="1184">
        <f ca="1">OFFSET(INDIRECT(ADDRESS(ROW(),COLUMN())),0,-6)*(OFFSET(INDIRECT(ADDRESS(ROW(),COLUMN())),0,-1)*(1-(OFFSET(INDIRECT(ADDRESS(ROW(),COLUMN())),0,-8))))</f>
        <v>290.55277777777781</v>
      </c>
    </row>
    <row r="112" spans="1:36" x14ac:dyDescent="0.15">
      <c r="A112" s="188">
        <v>106</v>
      </c>
      <c r="B112" s="1241" t="s">
        <v>1410</v>
      </c>
      <c r="C112" s="1241">
        <v>961</v>
      </c>
      <c r="D112" s="1242">
        <v>0</v>
      </c>
      <c r="E112" s="1242">
        <v>0</v>
      </c>
      <c r="F112" s="1242">
        <v>0</v>
      </c>
      <c r="G112" s="1242">
        <v>5</v>
      </c>
      <c r="H112" s="1242">
        <v>5</v>
      </c>
      <c r="I112" s="1242">
        <v>5</v>
      </c>
      <c r="J112" s="1242">
        <v>0</v>
      </c>
      <c r="K112" s="1242">
        <v>0</v>
      </c>
      <c r="L112" s="1242">
        <v>0</v>
      </c>
      <c r="M112" s="1242">
        <v>0</v>
      </c>
      <c r="N112" s="1243">
        <v>0</v>
      </c>
      <c r="O112" s="1243">
        <v>0</v>
      </c>
      <c r="P112" s="1243">
        <v>0</v>
      </c>
      <c r="Q112" s="1243">
        <v>0</v>
      </c>
      <c r="R112" s="1243">
        <v>0</v>
      </c>
      <c r="S112" s="1243">
        <v>0</v>
      </c>
      <c r="T112" s="1243">
        <v>0</v>
      </c>
      <c r="U112" s="1243">
        <v>0</v>
      </c>
      <c r="V112" s="1243">
        <v>0</v>
      </c>
      <c r="W112" s="1244">
        <v>0</v>
      </c>
      <c r="X112" s="1244">
        <v>0</v>
      </c>
      <c r="Y112" s="1244">
        <v>0</v>
      </c>
      <c r="Z112" s="1242">
        <v>0</v>
      </c>
      <c r="AA112" s="1242">
        <v>0</v>
      </c>
      <c r="AB112" s="1245">
        <v>0</v>
      </c>
      <c r="AC112" s="1245">
        <v>3.0721966205837174E-2</v>
      </c>
      <c r="AD112" s="1245">
        <v>1</v>
      </c>
      <c r="AE112" s="1242">
        <v>0</v>
      </c>
      <c r="AF112" s="1242">
        <v>0</v>
      </c>
    </row>
    <row r="113" spans="1:32" x14ac:dyDescent="0.15">
      <c r="A113" s="188">
        <v>107</v>
      </c>
      <c r="B113" s="1241" t="s">
        <v>2161</v>
      </c>
      <c r="C113" s="1241">
        <v>963</v>
      </c>
      <c r="D113" s="1242">
        <v>0</v>
      </c>
      <c r="E113" s="1242">
        <v>0</v>
      </c>
      <c r="F113" s="1242">
        <v>0</v>
      </c>
      <c r="G113" s="1242">
        <v>15.5</v>
      </c>
      <c r="H113" s="1242">
        <v>15.5</v>
      </c>
      <c r="I113" s="1242">
        <v>15.5</v>
      </c>
      <c r="J113" s="1242">
        <v>0</v>
      </c>
      <c r="K113" s="1242">
        <v>0</v>
      </c>
      <c r="L113" s="1242">
        <v>0</v>
      </c>
      <c r="M113" s="1242">
        <v>0</v>
      </c>
      <c r="N113" s="1243">
        <v>0</v>
      </c>
      <c r="O113" s="1243">
        <v>0</v>
      </c>
      <c r="P113" s="1243">
        <v>0</v>
      </c>
      <c r="Q113" s="1243">
        <v>0</v>
      </c>
      <c r="R113" s="1243">
        <v>0</v>
      </c>
      <c r="S113" s="1243">
        <v>0</v>
      </c>
      <c r="T113" s="1243">
        <v>0</v>
      </c>
      <c r="U113" s="1243">
        <v>0</v>
      </c>
      <c r="V113" s="1243">
        <v>0</v>
      </c>
      <c r="W113" s="1244">
        <v>0</v>
      </c>
      <c r="X113" s="1244">
        <v>0</v>
      </c>
      <c r="Y113" s="1244">
        <v>0</v>
      </c>
      <c r="Z113" s="1242">
        <v>0</v>
      </c>
      <c r="AA113" s="1242">
        <v>0</v>
      </c>
      <c r="AB113" s="1245">
        <v>0</v>
      </c>
      <c r="AC113" s="1245">
        <v>9.5238095238095233E-2</v>
      </c>
      <c r="AD113" s="1245">
        <v>1</v>
      </c>
      <c r="AE113" s="1242">
        <v>0</v>
      </c>
      <c r="AF113" s="1242">
        <v>0</v>
      </c>
    </row>
    <row r="114" spans="1:32" x14ac:dyDescent="0.15">
      <c r="A114" s="188">
        <v>108</v>
      </c>
      <c r="B114" s="1241" t="s">
        <v>69</v>
      </c>
      <c r="C114" s="1241">
        <v>987</v>
      </c>
      <c r="D114" s="1242">
        <v>0</v>
      </c>
      <c r="E114" s="1242">
        <v>0</v>
      </c>
      <c r="F114" s="1242">
        <v>0</v>
      </c>
      <c r="G114" s="1242">
        <v>37.166666666666664</v>
      </c>
      <c r="H114" s="1242">
        <v>37.166666666666664</v>
      </c>
      <c r="I114" s="1242">
        <v>37.166666666666664</v>
      </c>
      <c r="J114" s="1242">
        <v>0</v>
      </c>
      <c r="K114" s="1242">
        <v>0</v>
      </c>
      <c r="L114" s="1242">
        <v>0</v>
      </c>
      <c r="M114" s="1242">
        <v>0</v>
      </c>
      <c r="N114" s="1243">
        <v>0</v>
      </c>
      <c r="O114" s="1243">
        <v>0</v>
      </c>
      <c r="P114" s="1243">
        <v>0</v>
      </c>
      <c r="Q114" s="1243">
        <v>0</v>
      </c>
      <c r="R114" s="1243">
        <v>0</v>
      </c>
      <c r="S114" s="1243">
        <v>0</v>
      </c>
      <c r="T114" s="1243">
        <v>0</v>
      </c>
      <c r="U114" s="1243">
        <v>0</v>
      </c>
      <c r="V114" s="1243">
        <v>0</v>
      </c>
      <c r="W114" s="1244">
        <v>0</v>
      </c>
      <c r="X114" s="1244">
        <v>0</v>
      </c>
      <c r="Y114" s="1244">
        <v>0</v>
      </c>
      <c r="Z114" s="1242">
        <v>0</v>
      </c>
      <c r="AA114" s="1242">
        <v>0</v>
      </c>
      <c r="AB114" s="1245">
        <v>0</v>
      </c>
      <c r="AC114" s="1245">
        <v>0.22836661546338966</v>
      </c>
      <c r="AD114" s="1245">
        <v>1</v>
      </c>
      <c r="AE114" s="1242">
        <v>0</v>
      </c>
      <c r="AF114" s="1242">
        <v>0</v>
      </c>
    </row>
    <row r="115" spans="1:32" x14ac:dyDescent="0.15">
      <c r="A115" s="188">
        <v>109</v>
      </c>
      <c r="B115" s="1241" t="s">
        <v>1343</v>
      </c>
      <c r="C115" s="1241">
        <v>991</v>
      </c>
      <c r="D115" s="1242">
        <v>0</v>
      </c>
      <c r="E115" s="1242">
        <v>0</v>
      </c>
      <c r="F115" s="1242">
        <v>0</v>
      </c>
      <c r="G115" s="1242">
        <v>53.416666666666664</v>
      </c>
      <c r="H115" s="1242">
        <v>43.75</v>
      </c>
      <c r="I115" s="1242">
        <v>52.25</v>
      </c>
      <c r="J115" s="1242">
        <v>0</v>
      </c>
      <c r="K115" s="1242">
        <v>0</v>
      </c>
      <c r="L115" s="1242">
        <v>0</v>
      </c>
      <c r="M115" s="1242">
        <v>0</v>
      </c>
      <c r="N115" s="1243">
        <v>0</v>
      </c>
      <c r="O115" s="1243">
        <v>0</v>
      </c>
      <c r="P115" s="1243">
        <v>0</v>
      </c>
      <c r="Q115" s="1243">
        <v>0</v>
      </c>
      <c r="R115" s="1243">
        <v>0</v>
      </c>
      <c r="S115" s="1243">
        <v>0</v>
      </c>
      <c r="T115" s="1243">
        <v>0</v>
      </c>
      <c r="U115" s="1243">
        <v>0</v>
      </c>
      <c r="V115" s="1243">
        <v>9.6666666666666661</v>
      </c>
      <c r="W115" s="1244">
        <v>0</v>
      </c>
      <c r="X115" s="1244">
        <v>0</v>
      </c>
      <c r="Y115" s="1244">
        <v>0</v>
      </c>
      <c r="Z115" s="1242">
        <v>0</v>
      </c>
      <c r="AA115" s="1242">
        <v>0</v>
      </c>
      <c r="AB115" s="1245">
        <v>0</v>
      </c>
      <c r="AC115" s="1245">
        <v>0.32821300563236044</v>
      </c>
      <c r="AD115" s="1245">
        <v>0.81903276131045244</v>
      </c>
      <c r="AE115" s="1242">
        <v>0</v>
      </c>
      <c r="AF115" s="1242">
        <v>0</v>
      </c>
    </row>
  </sheetData>
  <sortState xmlns:xlrd2="http://schemas.microsoft.com/office/spreadsheetml/2017/richdata2" ref="A7:AF115">
    <sortCondition descending="1" ref="Z1"/>
  </sortState>
  <mergeCells count="3">
    <mergeCell ref="G3:H3"/>
    <mergeCell ref="W5:Y5"/>
    <mergeCell ref="AG6:AH6"/>
  </mergeCells>
  <phoneticPr fontId="1"/>
  <printOptions horizontalCentered="1" verticalCentered="1"/>
  <pageMargins left="0" right="0" top="0.59055118110236227" bottom="0" header="0.31496062992125984" footer="0.31496062992125984"/>
  <pageSetup paperSize="8" scale="53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FF66FF"/>
  </sheetPr>
  <dimension ref="A2:P52"/>
  <sheetViews>
    <sheetView topLeftCell="A4" zoomScale="90" zoomScaleNormal="90" workbookViewId="0"/>
  </sheetViews>
  <sheetFormatPr defaultRowHeight="13.5" x14ac:dyDescent="0.15"/>
  <cols>
    <col min="1" max="1" width="5.375" style="1" customWidth="1"/>
    <col min="2" max="2" width="14" style="1" customWidth="1"/>
    <col min="3" max="13" width="9" style="196"/>
    <col min="14" max="16384" width="9" style="1"/>
  </cols>
  <sheetData>
    <row r="2" spans="1:15" ht="18.75" x14ac:dyDescent="0.2">
      <c r="A2" s="187" t="s">
        <v>124</v>
      </c>
      <c r="B2" s="187"/>
      <c r="E2" s="1367" t="str">
        <f>日報入力!D1</f>
        <v>2021年度</v>
      </c>
      <c r="F2" s="1367"/>
      <c r="G2" s="1367" t="str">
        <f>日報入力!G1</f>
        <v>9月度【２工場】</v>
      </c>
      <c r="H2" s="1367"/>
      <c r="I2" s="466"/>
    </row>
    <row r="4" spans="1:15" ht="23.25" customHeight="1" x14ac:dyDescent="0.15">
      <c r="A4" s="1370" t="s">
        <v>125</v>
      </c>
      <c r="B4" s="1370" t="s">
        <v>121</v>
      </c>
      <c r="C4" s="1372" t="s">
        <v>10</v>
      </c>
      <c r="D4" s="1368" t="s">
        <v>28</v>
      </c>
      <c r="E4" s="1368" t="s">
        <v>29</v>
      </c>
      <c r="F4" s="1368" t="s">
        <v>1110</v>
      </c>
      <c r="G4" s="1368" t="s">
        <v>30</v>
      </c>
      <c r="H4" s="1368" t="s">
        <v>1166</v>
      </c>
      <c r="I4" s="1368" t="s">
        <v>1143</v>
      </c>
      <c r="J4" s="1368" t="s">
        <v>1113</v>
      </c>
      <c r="K4" s="1368" t="s">
        <v>601</v>
      </c>
      <c r="L4" s="1368" t="s">
        <v>32</v>
      </c>
      <c r="M4" s="1368" t="s">
        <v>27</v>
      </c>
      <c r="N4" s="1368" t="s">
        <v>126</v>
      </c>
      <c r="O4" s="1368" t="s">
        <v>127</v>
      </c>
    </row>
    <row r="5" spans="1:15" ht="22.5" customHeight="1" x14ac:dyDescent="0.15">
      <c r="A5" s="1371"/>
      <c r="B5" s="1371"/>
      <c r="C5" s="1372"/>
      <c r="D5" s="1369"/>
      <c r="E5" s="1369"/>
      <c r="F5" s="1369"/>
      <c r="G5" s="1369"/>
      <c r="H5" s="1369"/>
      <c r="I5" s="1369"/>
      <c r="J5" s="1369"/>
      <c r="K5" s="1369"/>
      <c r="L5" s="1369"/>
      <c r="M5" s="1369"/>
      <c r="N5" s="1369"/>
      <c r="O5" s="1369"/>
    </row>
    <row r="6" spans="1:15" x14ac:dyDescent="0.15">
      <c r="A6" s="4">
        <v>1</v>
      </c>
      <c r="B6" s="4">
        <v>440</v>
      </c>
      <c r="C6" s="192"/>
      <c r="D6" s="192"/>
      <c r="E6" s="204"/>
      <c r="F6" s="204"/>
      <c r="G6" s="204"/>
      <c r="H6" s="204"/>
      <c r="I6" s="204"/>
      <c r="J6" s="204"/>
      <c r="K6" s="204"/>
      <c r="L6" s="204"/>
      <c r="M6" s="204"/>
      <c r="N6" s="205"/>
      <c r="O6" s="205"/>
    </row>
    <row r="7" spans="1:15" x14ac:dyDescent="0.15">
      <c r="A7" s="4">
        <v>2</v>
      </c>
      <c r="B7" s="4" t="s">
        <v>1827</v>
      </c>
      <c r="C7" s="192"/>
      <c r="D7" s="192"/>
      <c r="E7" s="192"/>
      <c r="F7" s="192"/>
      <c r="G7" s="192"/>
      <c r="H7" s="192"/>
      <c r="I7" s="192"/>
      <c r="J7" s="192"/>
      <c r="K7" s="192"/>
      <c r="L7" s="192"/>
      <c r="M7" s="192"/>
      <c r="N7" s="205"/>
      <c r="O7" s="205"/>
    </row>
    <row r="8" spans="1:15" x14ac:dyDescent="0.15">
      <c r="A8" s="4">
        <v>3</v>
      </c>
      <c r="B8" s="4" t="s">
        <v>1829</v>
      </c>
      <c r="C8" s="192"/>
      <c r="D8" s="192"/>
      <c r="E8" s="192"/>
      <c r="F8" s="192"/>
      <c r="G8" s="192"/>
      <c r="H8" s="192"/>
      <c r="I8" s="192"/>
      <c r="J8" s="192"/>
      <c r="K8" s="192"/>
      <c r="L8" s="192"/>
      <c r="M8" s="192"/>
      <c r="N8" s="205"/>
      <c r="O8" s="205"/>
    </row>
    <row r="9" spans="1:15" x14ac:dyDescent="0.15">
      <c r="A9" s="4">
        <v>4</v>
      </c>
      <c r="B9" s="194" t="s">
        <v>1831</v>
      </c>
      <c r="C9" s="192"/>
      <c r="D9" s="192"/>
      <c r="E9" s="192"/>
      <c r="F9" s="192"/>
      <c r="G9" s="192"/>
      <c r="H9" s="192"/>
      <c r="I9" s="192"/>
      <c r="J9" s="192"/>
      <c r="K9" s="192"/>
      <c r="L9" s="192"/>
      <c r="M9" s="192"/>
      <c r="N9" s="205"/>
      <c r="O9" s="205"/>
    </row>
    <row r="10" spans="1:15" x14ac:dyDescent="0.15">
      <c r="A10" s="4">
        <v>5</v>
      </c>
      <c r="B10" s="194" t="s">
        <v>1833</v>
      </c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205"/>
      <c r="O10" s="205"/>
    </row>
    <row r="11" spans="1:15" x14ac:dyDescent="0.15">
      <c r="A11" s="4">
        <v>6</v>
      </c>
      <c r="B11" s="194" t="s">
        <v>120</v>
      </c>
      <c r="C11" s="192"/>
      <c r="D11" s="192"/>
      <c r="E11" s="192"/>
      <c r="F11" s="192"/>
      <c r="G11" s="192"/>
      <c r="H11" s="192"/>
      <c r="I11" s="192"/>
      <c r="J11" s="192"/>
      <c r="K11" s="192"/>
      <c r="L11" s="192"/>
      <c r="M11" s="192"/>
      <c r="N11" s="205"/>
      <c r="O11" s="205"/>
    </row>
    <row r="12" spans="1:15" x14ac:dyDescent="0.15">
      <c r="A12" s="4">
        <v>7</v>
      </c>
      <c r="B12" s="194" t="s">
        <v>1836</v>
      </c>
      <c r="C12" s="192"/>
      <c r="D12" s="192"/>
      <c r="E12" s="192"/>
      <c r="F12" s="192"/>
      <c r="G12" s="192"/>
      <c r="H12" s="192"/>
      <c r="I12" s="192"/>
      <c r="J12" s="192"/>
      <c r="K12" s="192"/>
      <c r="L12" s="192"/>
      <c r="M12" s="192"/>
      <c r="N12" s="205"/>
      <c r="O12" s="205"/>
    </row>
    <row r="13" spans="1:15" x14ac:dyDescent="0.15">
      <c r="A13" s="4">
        <v>8</v>
      </c>
      <c r="B13" s="194" t="s">
        <v>1837</v>
      </c>
      <c r="C13" s="192"/>
      <c r="D13" s="192"/>
      <c r="E13" s="192"/>
      <c r="F13" s="192"/>
      <c r="G13" s="192"/>
      <c r="H13" s="192"/>
      <c r="I13" s="192"/>
      <c r="J13" s="192"/>
      <c r="K13" s="192"/>
      <c r="L13" s="192"/>
      <c r="M13" s="192"/>
      <c r="N13" s="205"/>
      <c r="O13" s="205"/>
    </row>
    <row r="14" spans="1:15" x14ac:dyDescent="0.15">
      <c r="A14" s="4">
        <v>9</v>
      </c>
      <c r="B14" s="194" t="s">
        <v>1839</v>
      </c>
      <c r="C14" s="192"/>
      <c r="D14" s="192"/>
      <c r="E14" s="192"/>
      <c r="F14" s="192"/>
      <c r="G14" s="192"/>
      <c r="H14" s="192"/>
      <c r="I14" s="192"/>
      <c r="J14" s="192"/>
      <c r="K14" s="192"/>
      <c r="L14" s="192"/>
      <c r="M14" s="192"/>
      <c r="N14" s="205"/>
      <c r="O14" s="205"/>
    </row>
    <row r="15" spans="1:15" x14ac:dyDescent="0.15">
      <c r="A15" s="4">
        <v>10</v>
      </c>
      <c r="B15" s="4" t="s">
        <v>1841</v>
      </c>
      <c r="C15" s="192"/>
      <c r="D15" s="192"/>
      <c r="E15" s="192"/>
      <c r="F15" s="192"/>
      <c r="G15" s="192"/>
      <c r="H15" s="192"/>
      <c r="I15" s="192"/>
      <c r="J15" s="192"/>
      <c r="K15" s="192"/>
      <c r="L15" s="192"/>
      <c r="M15" s="192"/>
      <c r="N15" s="205"/>
      <c r="O15" s="205"/>
    </row>
    <row r="16" spans="1:15" x14ac:dyDescent="0.15">
      <c r="A16" s="4">
        <v>11</v>
      </c>
      <c r="B16" s="194" t="s">
        <v>1843</v>
      </c>
      <c r="C16" s="192"/>
      <c r="D16" s="192"/>
      <c r="E16" s="192"/>
      <c r="F16" s="192"/>
      <c r="G16" s="192"/>
      <c r="H16" s="192"/>
      <c r="I16" s="192"/>
      <c r="J16" s="192"/>
      <c r="K16" s="192"/>
      <c r="L16" s="192"/>
      <c r="M16" s="192"/>
      <c r="N16" s="205"/>
      <c r="O16" s="205"/>
    </row>
    <row r="17" spans="1:15" x14ac:dyDescent="0.15">
      <c r="A17" s="4">
        <v>12</v>
      </c>
      <c r="B17" s="194" t="s">
        <v>1845</v>
      </c>
      <c r="C17" s="192"/>
      <c r="D17" s="192"/>
      <c r="E17" s="192"/>
      <c r="F17" s="192"/>
      <c r="G17" s="192"/>
      <c r="H17" s="192"/>
      <c r="I17" s="192"/>
      <c r="J17" s="192"/>
      <c r="K17" s="192"/>
      <c r="L17" s="192"/>
      <c r="M17" s="192"/>
      <c r="N17" s="205"/>
      <c r="O17" s="205"/>
    </row>
    <row r="18" spans="1:15" ht="13.5" customHeight="1" x14ac:dyDescent="0.15">
      <c r="A18" s="4">
        <v>13</v>
      </c>
      <c r="B18" s="194" t="s">
        <v>1685</v>
      </c>
      <c r="C18" s="192"/>
      <c r="D18" s="192"/>
      <c r="E18" s="192"/>
      <c r="F18" s="192"/>
      <c r="G18" s="192"/>
      <c r="H18" s="192"/>
      <c r="I18" s="192"/>
      <c r="J18" s="192"/>
      <c r="K18" s="192"/>
      <c r="L18" s="192"/>
      <c r="M18" s="192"/>
      <c r="N18" s="205"/>
      <c r="O18" s="205"/>
    </row>
    <row r="19" spans="1:15" x14ac:dyDescent="0.15">
      <c r="A19" s="4">
        <v>14</v>
      </c>
      <c r="B19" s="194" t="s">
        <v>1847</v>
      </c>
      <c r="C19" s="192"/>
      <c r="D19" s="192"/>
      <c r="E19" s="192"/>
      <c r="F19" s="192"/>
      <c r="G19" s="192"/>
      <c r="H19" s="192"/>
      <c r="I19" s="192"/>
      <c r="J19" s="192"/>
      <c r="K19" s="192"/>
      <c r="L19" s="192"/>
      <c r="M19" s="192"/>
      <c r="N19" s="205"/>
      <c r="O19" s="205"/>
    </row>
    <row r="20" spans="1:15" x14ac:dyDescent="0.15">
      <c r="A20" s="4">
        <v>15</v>
      </c>
      <c r="B20" s="194" t="s">
        <v>1849</v>
      </c>
      <c r="C20" s="192"/>
      <c r="D20" s="192"/>
      <c r="E20" s="192"/>
      <c r="F20" s="192"/>
      <c r="G20" s="192"/>
      <c r="H20" s="192"/>
      <c r="I20" s="192"/>
      <c r="J20" s="192"/>
      <c r="K20" s="192"/>
      <c r="L20" s="192"/>
      <c r="M20" s="192"/>
      <c r="N20" s="205"/>
      <c r="O20" s="205"/>
    </row>
    <row r="21" spans="1:15" x14ac:dyDescent="0.15">
      <c r="A21" s="4">
        <v>16</v>
      </c>
      <c r="B21" s="194" t="s">
        <v>1851</v>
      </c>
      <c r="C21" s="192"/>
      <c r="D21" s="192"/>
      <c r="E21" s="192"/>
      <c r="F21" s="192"/>
      <c r="G21" s="192"/>
      <c r="H21" s="192"/>
      <c r="I21" s="192"/>
      <c r="J21" s="192"/>
      <c r="K21" s="192"/>
      <c r="L21" s="192"/>
      <c r="M21" s="192"/>
      <c r="N21" s="205"/>
      <c r="O21" s="205"/>
    </row>
    <row r="22" spans="1:15" x14ac:dyDescent="0.15">
      <c r="A22" s="4">
        <v>17</v>
      </c>
      <c r="B22" s="194" t="s">
        <v>1853</v>
      </c>
      <c r="C22" s="192"/>
      <c r="D22" s="192"/>
      <c r="E22" s="192"/>
      <c r="F22" s="192"/>
      <c r="G22" s="192"/>
      <c r="H22" s="192"/>
      <c r="I22" s="192"/>
      <c r="J22" s="192"/>
      <c r="K22" s="192"/>
      <c r="L22" s="192"/>
      <c r="M22" s="192"/>
      <c r="N22" s="205"/>
      <c r="O22" s="205"/>
    </row>
    <row r="23" spans="1:15" x14ac:dyDescent="0.15">
      <c r="A23" s="4">
        <v>18</v>
      </c>
      <c r="B23" s="194" t="s">
        <v>1855</v>
      </c>
      <c r="C23" s="192"/>
      <c r="D23" s="192"/>
      <c r="E23" s="192"/>
      <c r="F23" s="192"/>
      <c r="G23" s="192"/>
      <c r="H23" s="192"/>
      <c r="I23" s="192"/>
      <c r="J23" s="192"/>
      <c r="K23" s="192"/>
      <c r="L23" s="192"/>
      <c r="M23" s="192"/>
      <c r="N23" s="205"/>
      <c r="O23" s="205"/>
    </row>
    <row r="24" spans="1:15" x14ac:dyDescent="0.15">
      <c r="A24" s="4">
        <v>21</v>
      </c>
      <c r="B24" s="194" t="s">
        <v>1857</v>
      </c>
      <c r="C24" s="192">
        <v>369</v>
      </c>
      <c r="D24" s="192">
        <v>8</v>
      </c>
      <c r="E24" s="192">
        <v>0</v>
      </c>
      <c r="F24" s="192">
        <v>0</v>
      </c>
      <c r="G24" s="192">
        <v>4</v>
      </c>
      <c r="H24" s="192">
        <v>0</v>
      </c>
      <c r="I24" s="192">
        <v>0</v>
      </c>
      <c r="J24" s="192">
        <v>3</v>
      </c>
      <c r="K24" s="192">
        <v>0</v>
      </c>
      <c r="L24" s="192">
        <v>1</v>
      </c>
      <c r="M24" s="192">
        <v>0</v>
      </c>
      <c r="N24" s="205">
        <v>2.1220159151193633E-2</v>
      </c>
      <c r="O24" s="205">
        <v>0</v>
      </c>
    </row>
    <row r="25" spans="1:15" x14ac:dyDescent="0.15">
      <c r="A25" s="4">
        <v>22</v>
      </c>
      <c r="B25" s="4" t="s">
        <v>1859</v>
      </c>
      <c r="C25" s="192">
        <v>979</v>
      </c>
      <c r="D25" s="192">
        <v>61</v>
      </c>
      <c r="E25" s="192">
        <v>0</v>
      </c>
      <c r="F25" s="192">
        <v>0</v>
      </c>
      <c r="G25" s="192">
        <v>10</v>
      </c>
      <c r="H25" s="192">
        <v>0</v>
      </c>
      <c r="I25" s="192">
        <v>0</v>
      </c>
      <c r="J25" s="192">
        <v>50</v>
      </c>
      <c r="K25" s="192">
        <v>0</v>
      </c>
      <c r="L25" s="192">
        <v>1</v>
      </c>
      <c r="M25" s="192">
        <v>0</v>
      </c>
      <c r="N25" s="205">
        <v>5.8653846153846154E-2</v>
      </c>
      <c r="O25" s="205">
        <v>0</v>
      </c>
    </row>
    <row r="26" spans="1:15" x14ac:dyDescent="0.15">
      <c r="A26" s="4">
        <v>23</v>
      </c>
      <c r="B26" s="303" t="s">
        <v>1861</v>
      </c>
      <c r="C26" s="192">
        <v>190</v>
      </c>
      <c r="D26" s="192">
        <v>5</v>
      </c>
      <c r="E26" s="192">
        <v>4</v>
      </c>
      <c r="F26" s="192">
        <v>0</v>
      </c>
      <c r="G26" s="192">
        <v>0</v>
      </c>
      <c r="H26" s="192">
        <v>0</v>
      </c>
      <c r="I26" s="192">
        <v>0</v>
      </c>
      <c r="J26" s="192">
        <v>1</v>
      </c>
      <c r="K26" s="192">
        <v>0</v>
      </c>
      <c r="L26" s="192">
        <v>0</v>
      </c>
      <c r="M26" s="192">
        <v>0</v>
      </c>
      <c r="N26" s="205">
        <v>2.564102564102564E-2</v>
      </c>
      <c r="O26" s="205">
        <v>0</v>
      </c>
    </row>
    <row r="27" spans="1:15" x14ac:dyDescent="0.15">
      <c r="A27" s="4">
        <v>24</v>
      </c>
      <c r="B27" s="4" t="s">
        <v>1863</v>
      </c>
      <c r="C27" s="192">
        <v>394</v>
      </c>
      <c r="D27" s="192">
        <v>28</v>
      </c>
      <c r="E27" s="192">
        <v>0</v>
      </c>
      <c r="F27" s="192">
        <v>0</v>
      </c>
      <c r="G27" s="192">
        <v>2</v>
      </c>
      <c r="H27" s="192">
        <v>0</v>
      </c>
      <c r="I27" s="192">
        <v>0</v>
      </c>
      <c r="J27" s="192">
        <v>14</v>
      </c>
      <c r="K27" s="192">
        <v>8</v>
      </c>
      <c r="L27" s="192">
        <v>4</v>
      </c>
      <c r="M27" s="192">
        <v>0</v>
      </c>
      <c r="N27" s="205">
        <v>6.6350710900473939E-2</v>
      </c>
      <c r="O27" s="205">
        <v>0</v>
      </c>
    </row>
    <row r="28" spans="1:15" x14ac:dyDescent="0.15">
      <c r="A28" s="4">
        <v>25</v>
      </c>
      <c r="B28" s="4" t="s">
        <v>1865</v>
      </c>
      <c r="C28" s="192">
        <v>1249</v>
      </c>
      <c r="D28" s="192">
        <v>35</v>
      </c>
      <c r="E28" s="192">
        <v>6</v>
      </c>
      <c r="F28" s="192">
        <v>0</v>
      </c>
      <c r="G28" s="192">
        <v>2</v>
      </c>
      <c r="H28" s="192">
        <v>0</v>
      </c>
      <c r="I28" s="192">
        <v>0</v>
      </c>
      <c r="J28" s="192">
        <v>22</v>
      </c>
      <c r="K28" s="192">
        <v>1</v>
      </c>
      <c r="L28" s="192">
        <v>4</v>
      </c>
      <c r="M28" s="192">
        <v>0</v>
      </c>
      <c r="N28" s="205">
        <v>2.7258566978193146E-2</v>
      </c>
      <c r="O28" s="205">
        <v>0</v>
      </c>
    </row>
    <row r="29" spans="1:15" x14ac:dyDescent="0.15">
      <c r="A29" s="4">
        <v>26</v>
      </c>
      <c r="B29" s="4" t="s">
        <v>1867</v>
      </c>
      <c r="C29" s="192">
        <v>2611</v>
      </c>
      <c r="D29" s="192">
        <v>103</v>
      </c>
      <c r="E29" s="192">
        <v>0</v>
      </c>
      <c r="F29" s="192">
        <v>0</v>
      </c>
      <c r="G29" s="192">
        <v>30</v>
      </c>
      <c r="H29" s="192">
        <v>10</v>
      </c>
      <c r="I29" s="192">
        <v>0</v>
      </c>
      <c r="J29" s="192">
        <v>34</v>
      </c>
      <c r="K29" s="192">
        <v>20</v>
      </c>
      <c r="L29" s="192">
        <v>9</v>
      </c>
      <c r="M29" s="192">
        <v>0</v>
      </c>
      <c r="N29" s="205">
        <v>3.795136330140015E-2</v>
      </c>
      <c r="O29" s="205">
        <v>0</v>
      </c>
    </row>
    <row r="30" spans="1:15" x14ac:dyDescent="0.15">
      <c r="A30" s="4">
        <v>27</v>
      </c>
      <c r="B30" s="4" t="s">
        <v>1869</v>
      </c>
      <c r="C30" s="192">
        <v>8025</v>
      </c>
      <c r="D30" s="192">
        <v>263</v>
      </c>
      <c r="E30" s="192">
        <v>0</v>
      </c>
      <c r="F30" s="192">
        <v>0</v>
      </c>
      <c r="G30" s="192">
        <v>70</v>
      </c>
      <c r="H30" s="192">
        <v>0</v>
      </c>
      <c r="I30" s="192">
        <v>6</v>
      </c>
      <c r="J30" s="192">
        <v>86</v>
      </c>
      <c r="K30" s="192">
        <v>28</v>
      </c>
      <c r="L30" s="192">
        <v>73</v>
      </c>
      <c r="M30" s="192">
        <v>0</v>
      </c>
      <c r="N30" s="205">
        <v>3.1732625482625482E-2</v>
      </c>
      <c r="O30" s="205">
        <v>0</v>
      </c>
    </row>
    <row r="31" spans="1:15" x14ac:dyDescent="0.15">
      <c r="A31" s="4">
        <v>28</v>
      </c>
      <c r="B31" s="4" t="s">
        <v>1871</v>
      </c>
      <c r="C31" s="192">
        <v>13890</v>
      </c>
      <c r="D31" s="192">
        <v>400</v>
      </c>
      <c r="E31" s="192">
        <v>0</v>
      </c>
      <c r="F31" s="192">
        <v>0</v>
      </c>
      <c r="G31" s="192">
        <v>105</v>
      </c>
      <c r="H31" s="192">
        <v>0</v>
      </c>
      <c r="I31" s="192">
        <v>2</v>
      </c>
      <c r="J31" s="192">
        <v>234</v>
      </c>
      <c r="K31" s="192">
        <v>6</v>
      </c>
      <c r="L31" s="192">
        <v>53</v>
      </c>
      <c r="M31" s="192">
        <v>0</v>
      </c>
      <c r="N31" s="205">
        <v>2.7991602519244228E-2</v>
      </c>
      <c r="O31" s="205">
        <v>0</v>
      </c>
    </row>
    <row r="32" spans="1:15" x14ac:dyDescent="0.15">
      <c r="A32" s="4">
        <v>29</v>
      </c>
      <c r="B32" s="4" t="s">
        <v>1873</v>
      </c>
      <c r="C32" s="192">
        <v>3035</v>
      </c>
      <c r="D32" s="192">
        <v>107</v>
      </c>
      <c r="E32" s="192">
        <v>5</v>
      </c>
      <c r="F32" s="192">
        <v>0</v>
      </c>
      <c r="G32" s="192">
        <v>70</v>
      </c>
      <c r="H32" s="192">
        <v>0</v>
      </c>
      <c r="I32" s="192">
        <v>5</v>
      </c>
      <c r="J32" s="192">
        <v>2</v>
      </c>
      <c r="K32" s="192">
        <v>15</v>
      </c>
      <c r="L32" s="192">
        <v>10</v>
      </c>
      <c r="M32" s="192">
        <v>0</v>
      </c>
      <c r="N32" s="205">
        <v>3.4054742202418845E-2</v>
      </c>
      <c r="O32" s="205">
        <v>0</v>
      </c>
    </row>
    <row r="33" spans="1:15" x14ac:dyDescent="0.15">
      <c r="A33" s="4">
        <v>30</v>
      </c>
      <c r="B33" s="4" t="s">
        <v>1875</v>
      </c>
      <c r="C33" s="192">
        <v>837</v>
      </c>
      <c r="D33" s="192">
        <v>16</v>
      </c>
      <c r="E33" s="192">
        <v>1</v>
      </c>
      <c r="F33" s="192">
        <v>0</v>
      </c>
      <c r="G33" s="192">
        <v>1</v>
      </c>
      <c r="H33" s="192">
        <v>0</v>
      </c>
      <c r="I33" s="192">
        <v>0</v>
      </c>
      <c r="J33" s="192">
        <v>14</v>
      </c>
      <c r="K33" s="192">
        <v>0</v>
      </c>
      <c r="L33" s="192">
        <v>0</v>
      </c>
      <c r="M33" s="192">
        <v>0</v>
      </c>
      <c r="N33" s="205">
        <v>1.8757327080890972E-2</v>
      </c>
      <c r="O33" s="205">
        <v>0</v>
      </c>
    </row>
    <row r="34" spans="1:15" x14ac:dyDescent="0.15">
      <c r="A34" s="4">
        <v>31</v>
      </c>
      <c r="B34" s="4" t="s">
        <v>1877</v>
      </c>
      <c r="C34" s="192">
        <v>17529</v>
      </c>
      <c r="D34" s="192">
        <v>65</v>
      </c>
      <c r="E34" s="192">
        <v>39</v>
      </c>
      <c r="F34" s="192">
        <v>0</v>
      </c>
      <c r="G34" s="192">
        <v>2</v>
      </c>
      <c r="H34" s="192">
        <v>0</v>
      </c>
      <c r="I34" s="192">
        <v>0</v>
      </c>
      <c r="J34" s="192">
        <v>18</v>
      </c>
      <c r="K34" s="192">
        <v>0</v>
      </c>
      <c r="L34" s="192">
        <v>6</v>
      </c>
      <c r="M34" s="192">
        <v>0</v>
      </c>
      <c r="N34" s="205">
        <v>3.694441286802319E-3</v>
      </c>
      <c r="O34" s="205">
        <v>0</v>
      </c>
    </row>
    <row r="35" spans="1:15" x14ac:dyDescent="0.15">
      <c r="A35" s="4">
        <v>32</v>
      </c>
      <c r="B35" s="4" t="s">
        <v>1879</v>
      </c>
      <c r="C35" s="192">
        <v>5911</v>
      </c>
      <c r="D35" s="192">
        <v>49</v>
      </c>
      <c r="E35" s="192">
        <v>0</v>
      </c>
      <c r="F35" s="192">
        <v>0</v>
      </c>
      <c r="G35" s="192">
        <v>14</v>
      </c>
      <c r="H35" s="192">
        <v>0</v>
      </c>
      <c r="I35" s="192">
        <v>0</v>
      </c>
      <c r="J35" s="192">
        <v>5</v>
      </c>
      <c r="K35" s="192">
        <v>0</v>
      </c>
      <c r="L35" s="192">
        <v>30</v>
      </c>
      <c r="M35" s="192">
        <v>0</v>
      </c>
      <c r="N35" s="205">
        <v>8.2214765100671137E-3</v>
      </c>
      <c r="O35" s="205">
        <v>0</v>
      </c>
    </row>
    <row r="36" spans="1:15" x14ac:dyDescent="0.15">
      <c r="A36" s="4">
        <v>33</v>
      </c>
      <c r="B36" s="4" t="s">
        <v>1881</v>
      </c>
      <c r="C36" s="192">
        <v>2207</v>
      </c>
      <c r="D36" s="192">
        <v>21</v>
      </c>
      <c r="E36" s="192">
        <v>5</v>
      </c>
      <c r="F36" s="192">
        <v>0</v>
      </c>
      <c r="G36" s="192">
        <v>3</v>
      </c>
      <c r="H36" s="192">
        <v>0</v>
      </c>
      <c r="I36" s="192">
        <v>0</v>
      </c>
      <c r="J36" s="192">
        <v>4</v>
      </c>
      <c r="K36" s="192">
        <v>5</v>
      </c>
      <c r="L36" s="192">
        <v>4</v>
      </c>
      <c r="M36" s="192">
        <v>0</v>
      </c>
      <c r="N36" s="205">
        <v>9.4254937163375224E-3</v>
      </c>
      <c r="O36" s="205">
        <v>0</v>
      </c>
    </row>
    <row r="37" spans="1:15" x14ac:dyDescent="0.15">
      <c r="A37" s="4">
        <v>34</v>
      </c>
      <c r="B37" s="4" t="s">
        <v>1883</v>
      </c>
      <c r="C37" s="192">
        <v>8308</v>
      </c>
      <c r="D37" s="192">
        <v>52</v>
      </c>
      <c r="E37" s="192">
        <v>0</v>
      </c>
      <c r="F37" s="192">
        <v>0</v>
      </c>
      <c r="G37" s="192">
        <v>2</v>
      </c>
      <c r="H37" s="192">
        <v>0</v>
      </c>
      <c r="I37" s="192">
        <v>0</v>
      </c>
      <c r="J37" s="192">
        <v>33</v>
      </c>
      <c r="K37" s="192">
        <v>5</v>
      </c>
      <c r="L37" s="192">
        <v>12</v>
      </c>
      <c r="M37" s="192">
        <v>0</v>
      </c>
      <c r="N37" s="205">
        <v>6.2200956937799043E-3</v>
      </c>
      <c r="O37" s="205">
        <v>0</v>
      </c>
    </row>
    <row r="38" spans="1:15" x14ac:dyDescent="0.15">
      <c r="A38" s="4">
        <v>35</v>
      </c>
      <c r="B38" s="565" t="s">
        <v>1367</v>
      </c>
      <c r="C38" s="204">
        <v>6161</v>
      </c>
      <c r="D38" s="204">
        <v>53</v>
      </c>
      <c r="E38" s="204">
        <v>7</v>
      </c>
      <c r="F38" s="204">
        <v>0</v>
      </c>
      <c r="G38" s="204">
        <v>18</v>
      </c>
      <c r="H38" s="204">
        <v>0</v>
      </c>
      <c r="I38" s="204">
        <v>0</v>
      </c>
      <c r="J38" s="204">
        <v>4</v>
      </c>
      <c r="K38" s="204">
        <v>11</v>
      </c>
      <c r="L38" s="204">
        <v>13</v>
      </c>
      <c r="M38" s="204">
        <v>0</v>
      </c>
      <c r="N38" s="205">
        <v>8.5291277759897005E-3</v>
      </c>
      <c r="O38" s="205">
        <v>0</v>
      </c>
    </row>
    <row r="39" spans="1:15" x14ac:dyDescent="0.15">
      <c r="A39" s="564">
        <v>36</v>
      </c>
      <c r="B39" s="565" t="s">
        <v>1886</v>
      </c>
      <c r="C39" s="204"/>
      <c r="D39" s="204"/>
      <c r="E39" s="204"/>
      <c r="F39" s="204"/>
      <c r="G39" s="204"/>
      <c r="H39" s="204"/>
      <c r="I39" s="204"/>
      <c r="J39" s="204"/>
      <c r="K39" s="204"/>
      <c r="L39" s="204"/>
      <c r="M39" s="204"/>
      <c r="N39" s="205"/>
      <c r="O39" s="205"/>
    </row>
    <row r="40" spans="1:15" x14ac:dyDescent="0.15">
      <c r="A40" s="564">
        <v>38</v>
      </c>
      <c r="B40" s="565" t="s">
        <v>1888</v>
      </c>
      <c r="C40" s="204">
        <v>176</v>
      </c>
      <c r="D40" s="204">
        <v>0</v>
      </c>
      <c r="E40" s="204">
        <v>0</v>
      </c>
      <c r="F40" s="204">
        <v>0</v>
      </c>
      <c r="G40" s="204">
        <v>0</v>
      </c>
      <c r="H40" s="204">
        <v>0</v>
      </c>
      <c r="I40" s="204">
        <v>0</v>
      </c>
      <c r="J40" s="204">
        <v>0</v>
      </c>
      <c r="K40" s="204">
        <v>0</v>
      </c>
      <c r="L40" s="204">
        <v>0</v>
      </c>
      <c r="M40" s="204">
        <v>0</v>
      </c>
      <c r="N40" s="205">
        <v>0</v>
      </c>
      <c r="O40" s="205">
        <v>0</v>
      </c>
    </row>
    <row r="41" spans="1:15" x14ac:dyDescent="0.15">
      <c r="A41" s="564">
        <v>51</v>
      </c>
      <c r="B41" s="565" t="s">
        <v>1106</v>
      </c>
      <c r="C41" s="204">
        <v>0</v>
      </c>
      <c r="D41" s="204">
        <v>0</v>
      </c>
      <c r="E41" s="204">
        <v>0</v>
      </c>
      <c r="F41" s="204">
        <v>0</v>
      </c>
      <c r="G41" s="204">
        <v>0</v>
      </c>
      <c r="H41" s="204">
        <v>0</v>
      </c>
      <c r="I41" s="204">
        <v>0</v>
      </c>
      <c r="J41" s="204">
        <v>0</v>
      </c>
      <c r="K41" s="204">
        <v>0</v>
      </c>
      <c r="L41" s="204">
        <v>0</v>
      </c>
      <c r="M41" s="204">
        <v>0</v>
      </c>
      <c r="N41" s="205">
        <v>0</v>
      </c>
      <c r="O41" s="205">
        <v>0</v>
      </c>
    </row>
    <row r="42" spans="1:15" x14ac:dyDescent="0.15">
      <c r="A42" s="690">
        <v>52</v>
      </c>
      <c r="B42" s="565" t="s">
        <v>1107</v>
      </c>
      <c r="C42" s="204">
        <v>0</v>
      </c>
      <c r="D42" s="204">
        <v>0</v>
      </c>
      <c r="E42" s="204">
        <v>0</v>
      </c>
      <c r="F42" s="204">
        <v>0</v>
      </c>
      <c r="G42" s="204">
        <v>0</v>
      </c>
      <c r="H42" s="204">
        <v>0</v>
      </c>
      <c r="I42" s="204">
        <v>0</v>
      </c>
      <c r="J42" s="204">
        <v>0</v>
      </c>
      <c r="K42" s="204">
        <v>0</v>
      </c>
      <c r="L42" s="204">
        <v>0</v>
      </c>
      <c r="M42" s="204">
        <v>0</v>
      </c>
      <c r="N42" s="205">
        <v>0</v>
      </c>
      <c r="O42" s="205">
        <v>0</v>
      </c>
    </row>
    <row r="43" spans="1:15" x14ac:dyDescent="0.15">
      <c r="A43" s="690">
        <v>53</v>
      </c>
      <c r="B43" s="565" t="s">
        <v>1108</v>
      </c>
      <c r="C43" s="204"/>
      <c r="D43" s="204"/>
      <c r="E43" s="204"/>
      <c r="F43" s="204"/>
      <c r="G43" s="204"/>
      <c r="H43" s="204"/>
      <c r="I43" s="204"/>
      <c r="J43" s="204"/>
      <c r="K43" s="204"/>
      <c r="L43" s="204"/>
      <c r="M43" s="204"/>
      <c r="N43" s="205"/>
      <c r="O43" s="205"/>
    </row>
    <row r="44" spans="1:15" x14ac:dyDescent="0.15">
      <c r="A44" s="808">
        <v>54</v>
      </c>
      <c r="B44" s="565" t="s">
        <v>1109</v>
      </c>
      <c r="C44" s="204"/>
      <c r="D44" s="204"/>
      <c r="E44" s="204"/>
      <c r="F44" s="204"/>
      <c r="G44" s="204"/>
      <c r="H44" s="204"/>
      <c r="I44" s="204"/>
      <c r="J44" s="204"/>
      <c r="K44" s="204"/>
      <c r="L44" s="204"/>
      <c r="M44" s="204"/>
      <c r="N44" s="205"/>
      <c r="O44" s="205"/>
    </row>
    <row r="45" spans="1:15" x14ac:dyDescent="0.15">
      <c r="A45" s="808">
        <v>997</v>
      </c>
      <c r="B45" s="565" t="s">
        <v>122</v>
      </c>
      <c r="C45" s="204">
        <v>15309</v>
      </c>
      <c r="D45" s="204">
        <v>0</v>
      </c>
      <c r="E45" s="204">
        <v>0</v>
      </c>
      <c r="F45" s="204">
        <v>0</v>
      </c>
      <c r="G45" s="204">
        <v>0</v>
      </c>
      <c r="H45" s="204">
        <v>0</v>
      </c>
      <c r="I45" s="204">
        <v>0</v>
      </c>
      <c r="J45" s="204">
        <v>0</v>
      </c>
      <c r="K45" s="204">
        <v>0</v>
      </c>
      <c r="L45" s="204">
        <v>0</v>
      </c>
      <c r="M45" s="204">
        <v>0</v>
      </c>
      <c r="N45" s="205">
        <v>0</v>
      </c>
      <c r="O45" s="205">
        <v>0</v>
      </c>
    </row>
    <row r="46" spans="1:15" x14ac:dyDescent="0.15">
      <c r="A46" s="808">
        <v>998</v>
      </c>
      <c r="B46" s="565" t="s">
        <v>69</v>
      </c>
      <c r="C46" s="204">
        <v>0</v>
      </c>
      <c r="D46" s="204">
        <v>0</v>
      </c>
      <c r="E46" s="204">
        <v>0</v>
      </c>
      <c r="F46" s="204">
        <v>0</v>
      </c>
      <c r="G46" s="204">
        <v>0</v>
      </c>
      <c r="H46" s="204">
        <v>0</v>
      </c>
      <c r="I46" s="204">
        <v>0</v>
      </c>
      <c r="J46" s="204">
        <v>0</v>
      </c>
      <c r="K46" s="204">
        <v>0</v>
      </c>
      <c r="L46" s="204">
        <v>0</v>
      </c>
      <c r="M46" s="204">
        <v>0</v>
      </c>
      <c r="N46" s="205">
        <v>0</v>
      </c>
      <c r="O46" s="205">
        <v>0</v>
      </c>
    </row>
    <row r="47" spans="1:15" x14ac:dyDescent="0.15">
      <c r="A47" s="808"/>
      <c r="B47" s="565"/>
      <c r="C47" s="204"/>
      <c r="D47" s="204"/>
      <c r="E47" s="204"/>
      <c r="F47" s="204"/>
      <c r="G47" s="204"/>
      <c r="H47" s="204"/>
      <c r="I47" s="204"/>
      <c r="J47" s="204"/>
      <c r="K47" s="204"/>
      <c r="L47" s="204"/>
      <c r="M47" s="204"/>
      <c r="N47" s="205"/>
      <c r="O47" s="205"/>
    </row>
    <row r="48" spans="1:15" x14ac:dyDescent="0.15">
      <c r="A48" s="808"/>
      <c r="B48" s="565"/>
      <c r="C48" s="204"/>
      <c r="D48" s="204"/>
      <c r="E48" s="204"/>
      <c r="F48" s="204"/>
      <c r="G48" s="204"/>
      <c r="H48" s="204"/>
      <c r="I48" s="204"/>
      <c r="J48" s="204"/>
      <c r="K48" s="204"/>
      <c r="L48" s="204"/>
      <c r="M48" s="204"/>
      <c r="N48" s="205"/>
      <c r="O48" s="205"/>
    </row>
    <row r="49" spans="1:16" x14ac:dyDescent="0.15">
      <c r="A49" s="690"/>
      <c r="B49" s="565"/>
      <c r="C49" s="204"/>
      <c r="D49" s="204"/>
      <c r="E49" s="204"/>
      <c r="F49" s="204"/>
      <c r="G49" s="204"/>
      <c r="H49" s="204"/>
      <c r="I49" s="204"/>
      <c r="J49" s="204"/>
      <c r="K49" s="204"/>
      <c r="L49" s="204"/>
      <c r="M49" s="204"/>
      <c r="N49" s="205"/>
      <c r="O49" s="205"/>
    </row>
    <row r="50" spans="1:16" x14ac:dyDescent="0.15">
      <c r="A50" s="690"/>
      <c r="B50" s="565"/>
      <c r="C50" s="204"/>
      <c r="D50" s="204"/>
      <c r="E50" s="204"/>
      <c r="F50" s="204"/>
      <c r="G50" s="204"/>
      <c r="H50" s="204"/>
      <c r="I50" s="204"/>
      <c r="J50" s="204"/>
      <c r="K50" s="204"/>
      <c r="L50" s="204"/>
      <c r="M50" s="204"/>
      <c r="N50" s="205"/>
      <c r="O50" s="205"/>
    </row>
    <row r="51" spans="1:16" x14ac:dyDescent="0.15">
      <c r="A51" s="1373"/>
      <c r="B51" s="1374"/>
      <c r="C51" s="206">
        <f>SUM(C6:C50)</f>
        <v>87180</v>
      </c>
      <c r="D51" s="206">
        <f>SUM(D6:D50)</f>
        <v>1266</v>
      </c>
      <c r="E51" s="206">
        <f t="shared" ref="E51:M51" si="0">SUM(E6:E50)</f>
        <v>67</v>
      </c>
      <c r="F51" s="206">
        <f t="shared" si="0"/>
        <v>0</v>
      </c>
      <c r="G51" s="206">
        <f t="shared" si="0"/>
        <v>333</v>
      </c>
      <c r="H51" s="206">
        <f t="shared" si="0"/>
        <v>10</v>
      </c>
      <c r="I51" s="206">
        <f t="shared" si="0"/>
        <v>13</v>
      </c>
      <c r="J51" s="206">
        <f t="shared" si="0"/>
        <v>524</v>
      </c>
      <c r="K51" s="206">
        <f t="shared" si="0"/>
        <v>99</v>
      </c>
      <c r="L51" s="206">
        <f t="shared" si="0"/>
        <v>220</v>
      </c>
      <c r="M51" s="206">
        <f t="shared" si="0"/>
        <v>0</v>
      </c>
      <c r="N51" s="207">
        <f>D51/(C51+D51)</f>
        <v>1.4313818601180381E-2</v>
      </c>
      <c r="O51" s="207">
        <f>M51/(C51+D51)</f>
        <v>0</v>
      </c>
      <c r="P51" s="1">
        <v>0</v>
      </c>
    </row>
    <row r="52" spans="1:16" x14ac:dyDescent="0.15">
      <c r="E52" s="465">
        <f>E51/$D51</f>
        <v>5.2922590837282783E-2</v>
      </c>
      <c r="F52" s="465">
        <f t="shared" ref="F52:L52" si="1">F51/$D51</f>
        <v>0</v>
      </c>
      <c r="G52" s="465">
        <f t="shared" si="1"/>
        <v>0.26303317535545023</v>
      </c>
      <c r="H52" s="465">
        <f t="shared" si="1"/>
        <v>7.8988941548183249E-3</v>
      </c>
      <c r="I52" s="465">
        <f t="shared" si="1"/>
        <v>1.0268562401263823E-2</v>
      </c>
      <c r="J52" s="465">
        <f t="shared" si="1"/>
        <v>0.41390205371248023</v>
      </c>
      <c r="K52" s="465">
        <f t="shared" si="1"/>
        <v>7.8199052132701424E-2</v>
      </c>
      <c r="L52" s="465">
        <f t="shared" si="1"/>
        <v>0.17377567140600317</v>
      </c>
    </row>
  </sheetData>
  <protectedRanges>
    <protectedRange sqref="D4:G5" name="範囲1_1"/>
  </protectedRanges>
  <mergeCells count="18">
    <mergeCell ref="M4:M5"/>
    <mergeCell ref="N4:N5"/>
    <mergeCell ref="O4:O5"/>
    <mergeCell ref="A51:B51"/>
    <mergeCell ref="G4:G5"/>
    <mergeCell ref="H4:H5"/>
    <mergeCell ref="I4:I5"/>
    <mergeCell ref="J4:J5"/>
    <mergeCell ref="K4:K5"/>
    <mergeCell ref="E2:F2"/>
    <mergeCell ref="L4:L5"/>
    <mergeCell ref="A4:A5"/>
    <mergeCell ref="B4:B5"/>
    <mergeCell ref="C4:C5"/>
    <mergeCell ref="D4:D5"/>
    <mergeCell ref="E4:E5"/>
    <mergeCell ref="F4:F5"/>
    <mergeCell ref="G2:H2"/>
  </mergeCells>
  <phoneticPr fontId="1"/>
  <printOptions horizontalCentered="1" verticalCentered="1"/>
  <pageMargins left="0.70866141732283472" right="0" top="0.74803149606299213" bottom="0.74803149606299213" header="0.31496062992125984" footer="0.31496062992125984"/>
  <pageSetup paperSize="9" scale="88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tabColor rgb="FFFF66FF"/>
  </sheetPr>
  <dimension ref="A1:O171"/>
  <sheetViews>
    <sheetView zoomScale="73" zoomScaleNormal="73" workbookViewId="0">
      <pane xSplit="2" ySplit="5" topLeftCell="C42" activePane="bottomRight" state="frozen"/>
      <selection pane="topRight" activeCell="C1" sqref="C1"/>
      <selection pane="bottomLeft" activeCell="A6" sqref="A6"/>
      <selection pane="bottomRight" activeCell="A6" sqref="A6:N113"/>
    </sheetView>
  </sheetViews>
  <sheetFormatPr defaultRowHeight="13.5" x14ac:dyDescent="0.15"/>
  <cols>
    <col min="1" max="1" width="9" style="1"/>
    <col min="2" max="2" width="38.125" style="1" bestFit="1" customWidth="1"/>
    <col min="3" max="13" width="9" style="196"/>
    <col min="14" max="16384" width="9" style="1"/>
  </cols>
  <sheetData>
    <row r="1" spans="1:15" ht="17.25" x14ac:dyDescent="0.2">
      <c r="C1" s="208"/>
    </row>
    <row r="2" spans="1:15" ht="17.25" x14ac:dyDescent="0.2">
      <c r="A2" s="209" t="s">
        <v>128</v>
      </c>
      <c r="B2" s="209"/>
      <c r="C2" s="208"/>
      <c r="D2" s="1375" t="str">
        <f>日報入力!D1</f>
        <v>2021年度</v>
      </c>
      <c r="E2" s="1375"/>
      <c r="F2" s="1375" t="str">
        <f>日報入力!G1</f>
        <v>9月度【２工場】</v>
      </c>
      <c r="G2" s="1375"/>
    </row>
    <row r="3" spans="1:15" ht="17.25" x14ac:dyDescent="0.2">
      <c r="B3" s="442"/>
      <c r="C3" s="208"/>
    </row>
    <row r="4" spans="1:15" ht="13.5" customHeight="1" x14ac:dyDescent="0.15">
      <c r="A4" s="1370"/>
      <c r="B4" s="1370" t="s">
        <v>123</v>
      </c>
      <c r="C4" s="1372" t="s">
        <v>10</v>
      </c>
      <c r="D4" s="1368" t="s">
        <v>28</v>
      </c>
      <c r="E4" s="1368" t="s">
        <v>29</v>
      </c>
      <c r="F4" s="1368" t="s">
        <v>1110</v>
      </c>
      <c r="G4" s="1368" t="s">
        <v>30</v>
      </c>
      <c r="H4" s="1368" t="s">
        <v>1166</v>
      </c>
      <c r="I4" s="1368" t="s">
        <v>1143</v>
      </c>
      <c r="J4" s="1368" t="s">
        <v>1113</v>
      </c>
      <c r="K4" s="1368" t="s">
        <v>601</v>
      </c>
      <c r="L4" s="1368" t="s">
        <v>32</v>
      </c>
      <c r="M4" s="1368" t="s">
        <v>27</v>
      </c>
      <c r="N4" s="1368" t="s">
        <v>126</v>
      </c>
      <c r="O4" s="1368" t="s">
        <v>127</v>
      </c>
    </row>
    <row r="5" spans="1:15" ht="14.25" customHeight="1" x14ac:dyDescent="0.15">
      <c r="A5" s="1371"/>
      <c r="B5" s="1371"/>
      <c r="C5" s="1372"/>
      <c r="D5" s="1369"/>
      <c r="E5" s="1369"/>
      <c r="F5" s="1369"/>
      <c r="G5" s="1369"/>
      <c r="H5" s="1369"/>
      <c r="I5" s="1369"/>
      <c r="J5" s="1369"/>
      <c r="K5" s="1369"/>
      <c r="L5" s="1369"/>
      <c r="M5" s="1369"/>
      <c r="N5" s="1369"/>
      <c r="O5" s="1369"/>
    </row>
    <row r="6" spans="1:15" ht="11.25" customHeight="1" x14ac:dyDescent="0.15">
      <c r="A6" s="4">
        <v>4</v>
      </c>
      <c r="B6" s="210" t="s">
        <v>96</v>
      </c>
      <c r="C6" s="202">
        <v>4482</v>
      </c>
      <c r="D6" s="204">
        <v>148</v>
      </c>
      <c r="E6" s="204">
        <v>0</v>
      </c>
      <c r="F6" s="204">
        <v>0</v>
      </c>
      <c r="G6" s="204">
        <v>52</v>
      </c>
      <c r="H6" s="204">
        <v>0</v>
      </c>
      <c r="I6" s="204">
        <v>0</v>
      </c>
      <c r="J6" s="204">
        <v>61</v>
      </c>
      <c r="K6" s="204">
        <v>0</v>
      </c>
      <c r="L6" s="204">
        <v>35</v>
      </c>
      <c r="M6" s="204">
        <v>0</v>
      </c>
      <c r="N6" s="205">
        <v>3.1965442764578834E-2</v>
      </c>
      <c r="O6" s="205">
        <v>0</v>
      </c>
    </row>
    <row r="7" spans="1:15" ht="11.25" customHeight="1" x14ac:dyDescent="0.15">
      <c r="A7" s="4">
        <v>29</v>
      </c>
      <c r="B7" s="210" t="s">
        <v>2061</v>
      </c>
      <c r="C7" s="202">
        <v>14</v>
      </c>
      <c r="D7" s="192">
        <v>0</v>
      </c>
      <c r="E7" s="192">
        <v>0</v>
      </c>
      <c r="F7" s="192">
        <v>0</v>
      </c>
      <c r="G7" s="192">
        <v>0</v>
      </c>
      <c r="H7" s="192">
        <v>0</v>
      </c>
      <c r="I7" s="192">
        <v>0</v>
      </c>
      <c r="J7" s="192">
        <v>0</v>
      </c>
      <c r="K7" s="192">
        <v>0</v>
      </c>
      <c r="L7" s="192">
        <v>0</v>
      </c>
      <c r="M7" s="192">
        <v>0</v>
      </c>
      <c r="N7" s="205">
        <v>0</v>
      </c>
      <c r="O7" s="205">
        <v>0</v>
      </c>
    </row>
    <row r="8" spans="1:15" ht="11.25" customHeight="1" x14ac:dyDescent="0.15">
      <c r="A8" s="4">
        <v>30</v>
      </c>
      <c r="B8" s="573" t="s">
        <v>2055</v>
      </c>
      <c r="C8" s="202">
        <v>35</v>
      </c>
      <c r="D8" s="192">
        <v>1</v>
      </c>
      <c r="E8" s="192">
        <v>0</v>
      </c>
      <c r="F8" s="192">
        <v>0</v>
      </c>
      <c r="G8" s="192">
        <v>0</v>
      </c>
      <c r="H8" s="192">
        <v>0</v>
      </c>
      <c r="I8" s="192">
        <v>0</v>
      </c>
      <c r="J8" s="192">
        <v>1</v>
      </c>
      <c r="K8" s="192">
        <v>0</v>
      </c>
      <c r="L8" s="192">
        <v>0</v>
      </c>
      <c r="M8" s="192">
        <v>0</v>
      </c>
      <c r="N8" s="205">
        <v>2.7777777777777776E-2</v>
      </c>
      <c r="O8" s="205">
        <v>0</v>
      </c>
    </row>
    <row r="9" spans="1:15" ht="11.25" customHeight="1" x14ac:dyDescent="0.15">
      <c r="A9" s="4">
        <v>32</v>
      </c>
      <c r="B9" s="210" t="s">
        <v>2063</v>
      </c>
      <c r="C9" s="202">
        <v>21</v>
      </c>
      <c r="D9" s="192">
        <v>0</v>
      </c>
      <c r="E9" s="192">
        <v>0</v>
      </c>
      <c r="F9" s="192">
        <v>0</v>
      </c>
      <c r="G9" s="192">
        <v>0</v>
      </c>
      <c r="H9" s="192">
        <v>0</v>
      </c>
      <c r="I9" s="192">
        <v>0</v>
      </c>
      <c r="J9" s="192">
        <v>0</v>
      </c>
      <c r="K9" s="192">
        <v>0</v>
      </c>
      <c r="L9" s="192">
        <v>0</v>
      </c>
      <c r="M9" s="192">
        <v>0</v>
      </c>
      <c r="N9" s="205">
        <v>0</v>
      </c>
      <c r="O9" s="205">
        <v>0</v>
      </c>
    </row>
    <row r="10" spans="1:15" ht="11.25" customHeight="1" x14ac:dyDescent="0.15">
      <c r="A10" s="4">
        <v>40</v>
      </c>
      <c r="B10" s="210" t="s">
        <v>2008</v>
      </c>
      <c r="C10" s="202">
        <v>40</v>
      </c>
      <c r="D10" s="192">
        <v>15</v>
      </c>
      <c r="E10" s="192">
        <v>0</v>
      </c>
      <c r="F10" s="192">
        <v>0</v>
      </c>
      <c r="G10" s="192">
        <v>0</v>
      </c>
      <c r="H10" s="192">
        <v>0</v>
      </c>
      <c r="I10" s="192">
        <v>0</v>
      </c>
      <c r="J10" s="192">
        <v>15</v>
      </c>
      <c r="K10" s="192">
        <v>0</v>
      </c>
      <c r="L10" s="192">
        <v>0</v>
      </c>
      <c r="M10" s="192">
        <v>0</v>
      </c>
      <c r="N10" s="205">
        <v>0.27272727272727271</v>
      </c>
      <c r="O10" s="205">
        <v>0</v>
      </c>
    </row>
    <row r="11" spans="1:15" ht="11.25" customHeight="1" x14ac:dyDescent="0.15">
      <c r="A11" s="4">
        <v>41</v>
      </c>
      <c r="B11" s="210" t="s">
        <v>1986</v>
      </c>
      <c r="C11" s="202">
        <v>40</v>
      </c>
      <c r="D11" s="192">
        <v>0</v>
      </c>
      <c r="E11" s="192">
        <v>0</v>
      </c>
      <c r="F11" s="192">
        <v>0</v>
      </c>
      <c r="G11" s="192">
        <v>0</v>
      </c>
      <c r="H11" s="192">
        <v>0</v>
      </c>
      <c r="I11" s="192">
        <v>0</v>
      </c>
      <c r="J11" s="192">
        <v>0</v>
      </c>
      <c r="K11" s="192">
        <v>0</v>
      </c>
      <c r="L11" s="192">
        <v>0</v>
      </c>
      <c r="M11" s="192">
        <v>0</v>
      </c>
      <c r="N11" s="205">
        <v>0</v>
      </c>
      <c r="O11" s="205">
        <v>0</v>
      </c>
    </row>
    <row r="12" spans="1:15" ht="11.25" customHeight="1" x14ac:dyDescent="0.15">
      <c r="A12" s="4">
        <v>45</v>
      </c>
      <c r="B12" s="210" t="s">
        <v>2010</v>
      </c>
      <c r="C12" s="202">
        <v>96</v>
      </c>
      <c r="D12" s="192">
        <v>2</v>
      </c>
      <c r="E12" s="192">
        <v>2</v>
      </c>
      <c r="F12" s="192">
        <v>0</v>
      </c>
      <c r="G12" s="192">
        <v>0</v>
      </c>
      <c r="H12" s="192">
        <v>0</v>
      </c>
      <c r="I12" s="192">
        <v>0</v>
      </c>
      <c r="J12" s="192">
        <v>0</v>
      </c>
      <c r="K12" s="192">
        <v>0</v>
      </c>
      <c r="L12" s="192">
        <v>0</v>
      </c>
      <c r="M12" s="192">
        <v>0</v>
      </c>
      <c r="N12" s="205">
        <v>2.0408163265306121E-2</v>
      </c>
      <c r="O12" s="205">
        <v>0</v>
      </c>
    </row>
    <row r="13" spans="1:15" ht="11.25" customHeight="1" x14ac:dyDescent="0.15">
      <c r="A13" s="4">
        <v>48</v>
      </c>
      <c r="B13" s="210" t="s">
        <v>2047</v>
      </c>
      <c r="C13" s="202">
        <v>36</v>
      </c>
      <c r="D13" s="192">
        <v>1</v>
      </c>
      <c r="E13" s="192">
        <v>0</v>
      </c>
      <c r="F13" s="192">
        <v>0</v>
      </c>
      <c r="G13" s="192">
        <v>0</v>
      </c>
      <c r="H13" s="192">
        <v>0</v>
      </c>
      <c r="I13" s="192">
        <v>0</v>
      </c>
      <c r="J13" s="192">
        <v>0</v>
      </c>
      <c r="K13" s="192">
        <v>1</v>
      </c>
      <c r="L13" s="192">
        <v>0</v>
      </c>
      <c r="M13" s="192">
        <v>0</v>
      </c>
      <c r="N13" s="205">
        <v>2.7027027027027029E-2</v>
      </c>
      <c r="O13" s="205">
        <v>0</v>
      </c>
    </row>
    <row r="14" spans="1:15" ht="11.25" customHeight="1" x14ac:dyDescent="0.15">
      <c r="A14" s="4">
        <v>169</v>
      </c>
      <c r="B14" s="210" t="s">
        <v>1978</v>
      </c>
      <c r="C14" s="202">
        <v>89</v>
      </c>
      <c r="D14" s="192">
        <v>3</v>
      </c>
      <c r="E14" s="192">
        <v>0</v>
      </c>
      <c r="F14" s="192">
        <v>0</v>
      </c>
      <c r="G14" s="192">
        <v>0</v>
      </c>
      <c r="H14" s="192">
        <v>0</v>
      </c>
      <c r="I14" s="192">
        <v>0</v>
      </c>
      <c r="J14" s="192">
        <v>0</v>
      </c>
      <c r="K14" s="192">
        <v>0</v>
      </c>
      <c r="L14" s="192">
        <v>3</v>
      </c>
      <c r="M14" s="192">
        <v>0</v>
      </c>
      <c r="N14" s="205">
        <v>3.2608695652173912E-2</v>
      </c>
      <c r="O14" s="205">
        <v>0</v>
      </c>
    </row>
    <row r="15" spans="1:15" ht="11.25" customHeight="1" x14ac:dyDescent="0.15">
      <c r="A15" s="4">
        <v>176</v>
      </c>
      <c r="B15" s="210" t="s">
        <v>2016</v>
      </c>
      <c r="C15" s="202">
        <v>56</v>
      </c>
      <c r="D15" s="192">
        <v>2</v>
      </c>
      <c r="E15" s="192">
        <v>0</v>
      </c>
      <c r="F15" s="192">
        <v>0</v>
      </c>
      <c r="G15" s="192">
        <v>0</v>
      </c>
      <c r="H15" s="192">
        <v>0</v>
      </c>
      <c r="I15" s="192">
        <v>0</v>
      </c>
      <c r="J15" s="192">
        <v>0</v>
      </c>
      <c r="K15" s="192">
        <v>2</v>
      </c>
      <c r="L15" s="192">
        <v>0</v>
      </c>
      <c r="M15" s="192">
        <v>0</v>
      </c>
      <c r="N15" s="205">
        <v>3.4482758620689655E-2</v>
      </c>
      <c r="O15" s="205">
        <v>0</v>
      </c>
    </row>
    <row r="16" spans="1:15" ht="11.25" customHeight="1" x14ac:dyDescent="0.15">
      <c r="A16" s="4">
        <v>290</v>
      </c>
      <c r="B16" s="573" t="s">
        <v>2026</v>
      </c>
      <c r="C16" s="202">
        <v>798</v>
      </c>
      <c r="D16" s="192">
        <v>12</v>
      </c>
      <c r="E16" s="192">
        <v>4</v>
      </c>
      <c r="F16" s="192">
        <v>0</v>
      </c>
      <c r="G16" s="192">
        <v>2</v>
      </c>
      <c r="H16" s="192">
        <v>0</v>
      </c>
      <c r="I16" s="192">
        <v>0</v>
      </c>
      <c r="J16" s="192">
        <v>6</v>
      </c>
      <c r="K16" s="192">
        <v>0</v>
      </c>
      <c r="L16" s="192">
        <v>0</v>
      </c>
      <c r="M16" s="192">
        <v>0</v>
      </c>
      <c r="N16" s="205">
        <v>1.4814814814814815E-2</v>
      </c>
      <c r="O16" s="205">
        <v>0</v>
      </c>
    </row>
    <row r="17" spans="1:15" ht="11.25" customHeight="1" x14ac:dyDescent="0.15">
      <c r="A17" s="4">
        <v>291</v>
      </c>
      <c r="B17" s="210" t="s">
        <v>2132</v>
      </c>
      <c r="C17" s="202">
        <v>603</v>
      </c>
      <c r="D17" s="192">
        <v>35</v>
      </c>
      <c r="E17" s="192">
        <v>0</v>
      </c>
      <c r="F17" s="192">
        <v>0</v>
      </c>
      <c r="G17" s="192">
        <v>0</v>
      </c>
      <c r="H17" s="192">
        <v>0</v>
      </c>
      <c r="I17" s="192">
        <v>2</v>
      </c>
      <c r="J17" s="192">
        <v>10</v>
      </c>
      <c r="K17" s="192">
        <v>20</v>
      </c>
      <c r="L17" s="192">
        <v>3</v>
      </c>
      <c r="M17" s="192">
        <v>0</v>
      </c>
      <c r="N17" s="205">
        <v>5.4858934169278999E-2</v>
      </c>
      <c r="O17" s="205">
        <v>0</v>
      </c>
    </row>
    <row r="18" spans="1:15" ht="11.25" customHeight="1" x14ac:dyDescent="0.15">
      <c r="A18" s="4">
        <v>314</v>
      </c>
      <c r="B18" s="573" t="s">
        <v>1976</v>
      </c>
      <c r="C18" s="202">
        <v>60</v>
      </c>
      <c r="D18" s="192">
        <v>1</v>
      </c>
      <c r="E18" s="192">
        <v>0</v>
      </c>
      <c r="F18" s="192">
        <v>0</v>
      </c>
      <c r="G18" s="192">
        <v>0</v>
      </c>
      <c r="H18" s="192">
        <v>0</v>
      </c>
      <c r="I18" s="192">
        <v>0</v>
      </c>
      <c r="J18" s="192">
        <v>0</v>
      </c>
      <c r="K18" s="192">
        <v>0</v>
      </c>
      <c r="L18" s="192">
        <v>1</v>
      </c>
      <c r="M18" s="192">
        <v>0</v>
      </c>
      <c r="N18" s="205">
        <v>1.6393442622950821E-2</v>
      </c>
      <c r="O18" s="205">
        <v>0</v>
      </c>
    </row>
    <row r="19" spans="1:15" ht="11.25" customHeight="1" x14ac:dyDescent="0.15">
      <c r="A19" s="4">
        <v>315</v>
      </c>
      <c r="B19" s="573" t="s">
        <v>1977</v>
      </c>
      <c r="C19" s="202">
        <v>60</v>
      </c>
      <c r="D19" s="192">
        <v>0</v>
      </c>
      <c r="E19" s="192">
        <v>0</v>
      </c>
      <c r="F19" s="192">
        <v>0</v>
      </c>
      <c r="G19" s="192">
        <v>0</v>
      </c>
      <c r="H19" s="192">
        <v>0</v>
      </c>
      <c r="I19" s="192">
        <v>0</v>
      </c>
      <c r="J19" s="192">
        <v>0</v>
      </c>
      <c r="K19" s="192">
        <v>0</v>
      </c>
      <c r="L19" s="192">
        <v>0</v>
      </c>
      <c r="M19" s="192">
        <v>0</v>
      </c>
      <c r="N19" s="205">
        <v>0</v>
      </c>
      <c r="O19" s="205">
        <v>0</v>
      </c>
    </row>
    <row r="20" spans="1:15" ht="11.25" customHeight="1" x14ac:dyDescent="0.15">
      <c r="A20" s="4">
        <v>324</v>
      </c>
      <c r="B20" s="210" t="s">
        <v>99</v>
      </c>
      <c r="C20" s="202">
        <v>412</v>
      </c>
      <c r="D20" s="192">
        <v>1</v>
      </c>
      <c r="E20" s="192">
        <v>0</v>
      </c>
      <c r="F20" s="192">
        <v>0</v>
      </c>
      <c r="G20" s="192">
        <v>1</v>
      </c>
      <c r="H20" s="192">
        <v>0</v>
      </c>
      <c r="I20" s="192">
        <v>0</v>
      </c>
      <c r="J20" s="192">
        <v>0</v>
      </c>
      <c r="K20" s="192">
        <v>0</v>
      </c>
      <c r="L20" s="192">
        <v>0</v>
      </c>
      <c r="M20" s="192">
        <v>0</v>
      </c>
      <c r="N20" s="205">
        <v>2.4213075060532689E-3</v>
      </c>
      <c r="O20" s="205">
        <v>0</v>
      </c>
    </row>
    <row r="21" spans="1:15" ht="11.25" customHeight="1" x14ac:dyDescent="0.15">
      <c r="A21" s="4">
        <v>363</v>
      </c>
      <c r="B21" s="573" t="s">
        <v>2074</v>
      </c>
      <c r="C21" s="202">
        <v>1127</v>
      </c>
      <c r="D21" s="192">
        <v>1</v>
      </c>
      <c r="E21" s="192">
        <v>0</v>
      </c>
      <c r="F21" s="192">
        <v>0</v>
      </c>
      <c r="G21" s="192">
        <v>0</v>
      </c>
      <c r="H21" s="192">
        <v>0</v>
      </c>
      <c r="I21" s="192">
        <v>0</v>
      </c>
      <c r="J21" s="192">
        <v>0</v>
      </c>
      <c r="K21" s="192">
        <v>0</v>
      </c>
      <c r="L21" s="192">
        <v>1</v>
      </c>
      <c r="M21" s="192">
        <v>0</v>
      </c>
      <c r="N21" s="205">
        <v>8.8652482269503544E-4</v>
      </c>
      <c r="O21" s="205">
        <v>0</v>
      </c>
    </row>
    <row r="22" spans="1:15" ht="11.25" customHeight="1" x14ac:dyDescent="0.15">
      <c r="A22" s="4">
        <v>386</v>
      </c>
      <c r="B22" s="573" t="s">
        <v>2035</v>
      </c>
      <c r="C22" s="202">
        <v>791</v>
      </c>
      <c r="D22" s="192">
        <v>7</v>
      </c>
      <c r="E22" s="192">
        <v>0</v>
      </c>
      <c r="F22" s="192">
        <v>0</v>
      </c>
      <c r="G22" s="192">
        <v>0</v>
      </c>
      <c r="H22" s="192">
        <v>0</v>
      </c>
      <c r="I22" s="192">
        <v>0</v>
      </c>
      <c r="J22" s="192">
        <v>4</v>
      </c>
      <c r="K22" s="192">
        <v>0</v>
      </c>
      <c r="L22" s="192">
        <v>3</v>
      </c>
      <c r="M22" s="192">
        <v>0</v>
      </c>
      <c r="N22" s="205">
        <v>8.771929824561403E-3</v>
      </c>
      <c r="O22" s="205">
        <v>0</v>
      </c>
    </row>
    <row r="23" spans="1:15" ht="11.25" customHeight="1" x14ac:dyDescent="0.15">
      <c r="A23" s="4">
        <v>418</v>
      </c>
      <c r="B23" s="573" t="s">
        <v>2090</v>
      </c>
      <c r="C23" s="202">
        <v>80</v>
      </c>
      <c r="D23" s="192">
        <v>0</v>
      </c>
      <c r="E23" s="192">
        <v>0</v>
      </c>
      <c r="F23" s="192">
        <v>0</v>
      </c>
      <c r="G23" s="192">
        <v>0</v>
      </c>
      <c r="H23" s="192">
        <v>0</v>
      </c>
      <c r="I23" s="192">
        <v>0</v>
      </c>
      <c r="J23" s="192">
        <v>0</v>
      </c>
      <c r="K23" s="192">
        <v>0</v>
      </c>
      <c r="L23" s="192">
        <v>0</v>
      </c>
      <c r="M23" s="192">
        <v>0</v>
      </c>
      <c r="N23" s="205">
        <v>0</v>
      </c>
      <c r="O23" s="205">
        <v>0</v>
      </c>
    </row>
    <row r="24" spans="1:15" ht="11.25" customHeight="1" x14ac:dyDescent="0.15">
      <c r="A24" s="4">
        <v>419</v>
      </c>
      <c r="B24" s="573" t="s">
        <v>2031</v>
      </c>
      <c r="C24" s="202">
        <v>172</v>
      </c>
      <c r="D24" s="192">
        <v>5</v>
      </c>
      <c r="E24" s="192">
        <v>0</v>
      </c>
      <c r="F24" s="192">
        <v>0</v>
      </c>
      <c r="G24" s="192">
        <v>0</v>
      </c>
      <c r="H24" s="192">
        <v>0</v>
      </c>
      <c r="I24" s="192">
        <v>0</v>
      </c>
      <c r="J24" s="192">
        <v>0</v>
      </c>
      <c r="K24" s="192">
        <v>0</v>
      </c>
      <c r="L24" s="192">
        <v>5</v>
      </c>
      <c r="M24" s="192">
        <v>0</v>
      </c>
      <c r="N24" s="205">
        <v>2.8248587570621469E-2</v>
      </c>
      <c r="O24" s="205">
        <v>0</v>
      </c>
    </row>
    <row r="25" spans="1:15" ht="11.25" customHeight="1" x14ac:dyDescent="0.15">
      <c r="A25" s="4">
        <v>422</v>
      </c>
      <c r="B25" s="573" t="s">
        <v>2058</v>
      </c>
      <c r="C25" s="202">
        <v>80</v>
      </c>
      <c r="D25" s="192">
        <v>0</v>
      </c>
      <c r="E25" s="192">
        <v>0</v>
      </c>
      <c r="F25" s="192">
        <v>0</v>
      </c>
      <c r="G25" s="192">
        <v>0</v>
      </c>
      <c r="H25" s="192">
        <v>0</v>
      </c>
      <c r="I25" s="192">
        <v>0</v>
      </c>
      <c r="J25" s="192">
        <v>0</v>
      </c>
      <c r="K25" s="192">
        <v>0</v>
      </c>
      <c r="L25" s="192">
        <v>0</v>
      </c>
      <c r="M25" s="192">
        <v>0</v>
      </c>
      <c r="N25" s="205">
        <v>0</v>
      </c>
      <c r="O25" s="205">
        <v>0</v>
      </c>
    </row>
    <row r="26" spans="1:15" ht="11.25" customHeight="1" x14ac:dyDescent="0.15">
      <c r="A26" s="4">
        <v>425</v>
      </c>
      <c r="B26" s="573" t="s">
        <v>2029</v>
      </c>
      <c r="C26" s="202">
        <v>16</v>
      </c>
      <c r="D26" s="192">
        <v>0</v>
      </c>
      <c r="E26" s="192">
        <v>0</v>
      </c>
      <c r="F26" s="192">
        <v>0</v>
      </c>
      <c r="G26" s="192">
        <v>0</v>
      </c>
      <c r="H26" s="192">
        <v>0</v>
      </c>
      <c r="I26" s="192">
        <v>0</v>
      </c>
      <c r="J26" s="192">
        <v>0</v>
      </c>
      <c r="K26" s="192">
        <v>0</v>
      </c>
      <c r="L26" s="192">
        <v>0</v>
      </c>
      <c r="M26" s="192">
        <v>0</v>
      </c>
      <c r="N26" s="205">
        <v>0</v>
      </c>
      <c r="O26" s="205">
        <v>0</v>
      </c>
    </row>
    <row r="27" spans="1:15" ht="11.25" customHeight="1" x14ac:dyDescent="0.15">
      <c r="A27" s="4">
        <v>426</v>
      </c>
      <c r="B27" s="573" t="s">
        <v>1983</v>
      </c>
      <c r="C27" s="202">
        <v>20</v>
      </c>
      <c r="D27" s="192">
        <v>0</v>
      </c>
      <c r="E27" s="192">
        <v>0</v>
      </c>
      <c r="F27" s="192">
        <v>0</v>
      </c>
      <c r="G27" s="192">
        <v>0</v>
      </c>
      <c r="H27" s="192">
        <v>0</v>
      </c>
      <c r="I27" s="192">
        <v>0</v>
      </c>
      <c r="J27" s="192">
        <v>0</v>
      </c>
      <c r="K27" s="192">
        <v>0</v>
      </c>
      <c r="L27" s="192">
        <v>0</v>
      </c>
      <c r="M27" s="192">
        <v>0</v>
      </c>
      <c r="N27" s="205">
        <v>0</v>
      </c>
      <c r="O27" s="205">
        <v>0</v>
      </c>
    </row>
    <row r="28" spans="1:15" ht="11.25" customHeight="1" x14ac:dyDescent="0.15">
      <c r="A28" s="4">
        <v>427</v>
      </c>
      <c r="B28" s="573" t="s">
        <v>1982</v>
      </c>
      <c r="C28" s="202">
        <v>20</v>
      </c>
      <c r="D28" s="192">
        <v>0</v>
      </c>
      <c r="E28" s="192">
        <v>0</v>
      </c>
      <c r="F28" s="192">
        <v>0</v>
      </c>
      <c r="G28" s="192">
        <v>0</v>
      </c>
      <c r="H28" s="192">
        <v>0</v>
      </c>
      <c r="I28" s="192">
        <v>0</v>
      </c>
      <c r="J28" s="192">
        <v>0</v>
      </c>
      <c r="K28" s="192">
        <v>0</v>
      </c>
      <c r="L28" s="192">
        <v>0</v>
      </c>
      <c r="M28" s="192">
        <v>0</v>
      </c>
      <c r="N28" s="205">
        <v>0</v>
      </c>
      <c r="O28" s="205">
        <v>0</v>
      </c>
    </row>
    <row r="29" spans="1:15" ht="11.25" customHeight="1" x14ac:dyDescent="0.15">
      <c r="A29" s="4">
        <v>445</v>
      </c>
      <c r="B29" s="573" t="s">
        <v>2024</v>
      </c>
      <c r="C29" s="202">
        <v>109</v>
      </c>
      <c r="D29" s="192">
        <v>11</v>
      </c>
      <c r="E29" s="192">
        <v>0</v>
      </c>
      <c r="F29" s="192">
        <v>0</v>
      </c>
      <c r="G29" s="192">
        <v>8</v>
      </c>
      <c r="H29" s="192">
        <v>0</v>
      </c>
      <c r="I29" s="192">
        <v>3</v>
      </c>
      <c r="J29" s="192">
        <v>0</v>
      </c>
      <c r="K29" s="192">
        <v>0</v>
      </c>
      <c r="L29" s="192">
        <v>0</v>
      </c>
      <c r="M29" s="192">
        <v>0</v>
      </c>
      <c r="N29" s="205">
        <v>9.166666666666666E-2</v>
      </c>
      <c r="O29" s="205">
        <v>0</v>
      </c>
    </row>
    <row r="30" spans="1:15" ht="11.25" customHeight="1" x14ac:dyDescent="0.15">
      <c r="A30" s="4">
        <v>447</v>
      </c>
      <c r="B30" s="573" t="s">
        <v>2097</v>
      </c>
      <c r="C30" s="202">
        <v>196</v>
      </c>
      <c r="D30" s="192">
        <v>1</v>
      </c>
      <c r="E30" s="192">
        <v>0</v>
      </c>
      <c r="F30" s="192">
        <v>0</v>
      </c>
      <c r="G30" s="192">
        <v>0</v>
      </c>
      <c r="H30" s="192">
        <v>0</v>
      </c>
      <c r="I30" s="192">
        <v>0</v>
      </c>
      <c r="J30" s="192">
        <v>0</v>
      </c>
      <c r="K30" s="192">
        <v>0</v>
      </c>
      <c r="L30" s="192">
        <v>1</v>
      </c>
      <c r="M30" s="192">
        <v>0</v>
      </c>
      <c r="N30" s="205">
        <v>5.076142131979695E-3</v>
      </c>
      <c r="O30" s="205">
        <v>0</v>
      </c>
    </row>
    <row r="31" spans="1:15" ht="11.25" customHeight="1" x14ac:dyDescent="0.15">
      <c r="A31" s="4">
        <v>454</v>
      </c>
      <c r="B31" s="573" t="s">
        <v>2014</v>
      </c>
      <c r="C31" s="202">
        <v>492</v>
      </c>
      <c r="D31" s="192">
        <v>9</v>
      </c>
      <c r="E31" s="192">
        <v>0</v>
      </c>
      <c r="F31" s="192">
        <v>0</v>
      </c>
      <c r="G31" s="192">
        <v>9</v>
      </c>
      <c r="H31" s="192">
        <v>0</v>
      </c>
      <c r="I31" s="192">
        <v>0</v>
      </c>
      <c r="J31" s="192">
        <v>0</v>
      </c>
      <c r="K31" s="192">
        <v>0</v>
      </c>
      <c r="L31" s="192">
        <v>0</v>
      </c>
      <c r="M31" s="192">
        <v>0</v>
      </c>
      <c r="N31" s="205">
        <v>1.7964071856287425E-2</v>
      </c>
      <c r="O31" s="205">
        <v>0</v>
      </c>
    </row>
    <row r="32" spans="1:15" ht="11.25" customHeight="1" x14ac:dyDescent="0.15">
      <c r="A32" s="4">
        <v>455</v>
      </c>
      <c r="B32" s="573" t="s">
        <v>1999</v>
      </c>
      <c r="C32" s="202">
        <v>779</v>
      </c>
      <c r="D32" s="192">
        <v>9</v>
      </c>
      <c r="E32" s="192">
        <v>0</v>
      </c>
      <c r="F32" s="192">
        <v>0</v>
      </c>
      <c r="G32" s="192">
        <v>2</v>
      </c>
      <c r="H32" s="192">
        <v>0</v>
      </c>
      <c r="I32" s="192">
        <v>1</v>
      </c>
      <c r="J32" s="192">
        <v>6</v>
      </c>
      <c r="K32" s="192">
        <v>0</v>
      </c>
      <c r="L32" s="192">
        <v>0</v>
      </c>
      <c r="M32" s="192">
        <v>0</v>
      </c>
      <c r="N32" s="205">
        <v>1.1421319796954314E-2</v>
      </c>
      <c r="O32" s="205">
        <v>0</v>
      </c>
    </row>
    <row r="33" spans="1:15" ht="11.25" customHeight="1" x14ac:dyDescent="0.15">
      <c r="A33" s="4">
        <v>473</v>
      </c>
      <c r="B33" s="573" t="s">
        <v>2036</v>
      </c>
      <c r="C33" s="202">
        <v>15</v>
      </c>
      <c r="D33" s="192">
        <v>0</v>
      </c>
      <c r="E33" s="192">
        <v>0</v>
      </c>
      <c r="F33" s="192">
        <v>0</v>
      </c>
      <c r="G33" s="192">
        <v>0</v>
      </c>
      <c r="H33" s="192">
        <v>0</v>
      </c>
      <c r="I33" s="192">
        <v>0</v>
      </c>
      <c r="J33" s="192">
        <v>0</v>
      </c>
      <c r="K33" s="192">
        <v>0</v>
      </c>
      <c r="L33" s="192">
        <v>0</v>
      </c>
      <c r="M33" s="192">
        <v>0</v>
      </c>
      <c r="N33" s="205">
        <v>0</v>
      </c>
      <c r="O33" s="205">
        <v>0</v>
      </c>
    </row>
    <row r="34" spans="1:15" ht="11.25" customHeight="1" x14ac:dyDescent="0.15">
      <c r="A34" s="4">
        <v>476</v>
      </c>
      <c r="B34" s="573" t="s">
        <v>2011</v>
      </c>
      <c r="C34" s="202">
        <v>55</v>
      </c>
      <c r="D34" s="192">
        <v>1</v>
      </c>
      <c r="E34" s="192">
        <v>0</v>
      </c>
      <c r="F34" s="192">
        <v>0</v>
      </c>
      <c r="G34" s="192">
        <v>0</v>
      </c>
      <c r="H34" s="192">
        <v>0</v>
      </c>
      <c r="I34" s="192">
        <v>0</v>
      </c>
      <c r="J34" s="192">
        <v>1</v>
      </c>
      <c r="K34" s="192">
        <v>0</v>
      </c>
      <c r="L34" s="192">
        <v>0</v>
      </c>
      <c r="M34" s="192">
        <v>0</v>
      </c>
      <c r="N34" s="205">
        <v>1.7857142857142856E-2</v>
      </c>
      <c r="O34" s="205">
        <v>0</v>
      </c>
    </row>
    <row r="35" spans="1:15" ht="11.25" customHeight="1" x14ac:dyDescent="0.15">
      <c r="A35" s="4">
        <v>482</v>
      </c>
      <c r="B35" s="573" t="s">
        <v>2082</v>
      </c>
      <c r="C35" s="202">
        <v>232</v>
      </c>
      <c r="D35" s="192">
        <v>0</v>
      </c>
      <c r="E35" s="192">
        <v>0</v>
      </c>
      <c r="F35" s="192">
        <v>0</v>
      </c>
      <c r="G35" s="192">
        <v>0</v>
      </c>
      <c r="H35" s="192">
        <v>0</v>
      </c>
      <c r="I35" s="192">
        <v>0</v>
      </c>
      <c r="J35" s="192">
        <v>0</v>
      </c>
      <c r="K35" s="192">
        <v>0</v>
      </c>
      <c r="L35" s="192">
        <v>0</v>
      </c>
      <c r="M35" s="192">
        <v>0</v>
      </c>
      <c r="N35" s="205">
        <v>0</v>
      </c>
      <c r="O35" s="205">
        <v>0</v>
      </c>
    </row>
    <row r="36" spans="1:15" ht="11.25" customHeight="1" x14ac:dyDescent="0.15">
      <c r="A36" s="4">
        <v>483</v>
      </c>
      <c r="B36" s="573" t="s">
        <v>2044</v>
      </c>
      <c r="C36" s="202">
        <v>202</v>
      </c>
      <c r="D36" s="192">
        <v>4</v>
      </c>
      <c r="E36" s="192">
        <v>0</v>
      </c>
      <c r="F36" s="192">
        <v>0</v>
      </c>
      <c r="G36" s="192">
        <v>2</v>
      </c>
      <c r="H36" s="192">
        <v>0</v>
      </c>
      <c r="I36" s="192">
        <v>0</v>
      </c>
      <c r="J36" s="192">
        <v>0</v>
      </c>
      <c r="K36" s="192">
        <v>0</v>
      </c>
      <c r="L36" s="192">
        <v>2</v>
      </c>
      <c r="M36" s="192">
        <v>0</v>
      </c>
      <c r="N36" s="205">
        <v>1.9417475728155338E-2</v>
      </c>
      <c r="O36" s="205">
        <v>0</v>
      </c>
    </row>
    <row r="37" spans="1:15" ht="11.25" customHeight="1" x14ac:dyDescent="0.15">
      <c r="A37" s="4">
        <v>493</v>
      </c>
      <c r="B37" s="573" t="s">
        <v>1987</v>
      </c>
      <c r="C37" s="202">
        <v>214</v>
      </c>
      <c r="D37" s="192">
        <v>0</v>
      </c>
      <c r="E37" s="192">
        <v>0</v>
      </c>
      <c r="F37" s="192">
        <v>0</v>
      </c>
      <c r="G37" s="192">
        <v>0</v>
      </c>
      <c r="H37" s="192">
        <v>0</v>
      </c>
      <c r="I37" s="192">
        <v>0</v>
      </c>
      <c r="J37" s="192">
        <v>0</v>
      </c>
      <c r="K37" s="192">
        <v>0</v>
      </c>
      <c r="L37" s="192">
        <v>0</v>
      </c>
      <c r="M37" s="192">
        <v>0</v>
      </c>
      <c r="N37" s="205">
        <v>0</v>
      </c>
      <c r="O37" s="205">
        <v>0</v>
      </c>
    </row>
    <row r="38" spans="1:15" ht="11.25" customHeight="1" x14ac:dyDescent="0.15">
      <c r="A38" s="4">
        <v>497</v>
      </c>
      <c r="B38" s="573" t="s">
        <v>1434</v>
      </c>
      <c r="C38" s="202">
        <v>136</v>
      </c>
      <c r="D38" s="192">
        <v>24</v>
      </c>
      <c r="E38" s="192">
        <v>0</v>
      </c>
      <c r="F38" s="192">
        <v>0</v>
      </c>
      <c r="G38" s="192">
        <v>21</v>
      </c>
      <c r="H38" s="192">
        <v>0</v>
      </c>
      <c r="I38" s="192">
        <v>0</v>
      </c>
      <c r="J38" s="192">
        <v>0</v>
      </c>
      <c r="K38" s="192">
        <v>3</v>
      </c>
      <c r="L38" s="192">
        <v>0</v>
      </c>
      <c r="M38" s="192">
        <v>0</v>
      </c>
      <c r="N38" s="205">
        <v>0.15</v>
      </c>
      <c r="O38" s="205">
        <v>0</v>
      </c>
    </row>
    <row r="39" spans="1:15" ht="11.25" customHeight="1" x14ac:dyDescent="0.15">
      <c r="A39" s="4">
        <v>503</v>
      </c>
      <c r="B39" s="573" t="s">
        <v>1973</v>
      </c>
      <c r="C39" s="202">
        <v>2675</v>
      </c>
      <c r="D39" s="192">
        <v>103</v>
      </c>
      <c r="E39" s="192">
        <v>0</v>
      </c>
      <c r="F39" s="192">
        <v>0</v>
      </c>
      <c r="G39" s="192">
        <v>30</v>
      </c>
      <c r="H39" s="192">
        <v>10</v>
      </c>
      <c r="I39" s="192">
        <v>0</v>
      </c>
      <c r="J39" s="192">
        <v>34</v>
      </c>
      <c r="K39" s="192">
        <v>20</v>
      </c>
      <c r="L39" s="192">
        <v>9</v>
      </c>
      <c r="M39" s="192">
        <v>0</v>
      </c>
      <c r="N39" s="205">
        <v>3.7077033837293015E-2</v>
      </c>
      <c r="O39" s="205">
        <v>0</v>
      </c>
    </row>
    <row r="40" spans="1:15" ht="11.25" customHeight="1" x14ac:dyDescent="0.15">
      <c r="A40" s="4">
        <v>513</v>
      </c>
      <c r="B40" s="573" t="s">
        <v>2045</v>
      </c>
      <c r="C40" s="202">
        <v>177</v>
      </c>
      <c r="D40" s="192">
        <v>1</v>
      </c>
      <c r="E40" s="192">
        <v>0</v>
      </c>
      <c r="F40" s="192">
        <v>0</v>
      </c>
      <c r="G40" s="192">
        <v>0</v>
      </c>
      <c r="H40" s="192">
        <v>0</v>
      </c>
      <c r="I40" s="192">
        <v>0</v>
      </c>
      <c r="J40" s="192">
        <v>1</v>
      </c>
      <c r="K40" s="192">
        <v>0</v>
      </c>
      <c r="L40" s="192">
        <v>0</v>
      </c>
      <c r="M40" s="192">
        <v>0</v>
      </c>
      <c r="N40" s="205">
        <v>5.6179775280898875E-3</v>
      </c>
      <c r="O40" s="205">
        <v>0</v>
      </c>
    </row>
    <row r="41" spans="1:15" ht="11.25" customHeight="1" x14ac:dyDescent="0.15">
      <c r="A41" s="4">
        <v>514</v>
      </c>
      <c r="B41" s="573" t="s">
        <v>2072</v>
      </c>
      <c r="C41" s="202">
        <v>192</v>
      </c>
      <c r="D41" s="192">
        <v>7</v>
      </c>
      <c r="E41" s="192">
        <v>0</v>
      </c>
      <c r="F41" s="192">
        <v>0</v>
      </c>
      <c r="G41" s="192">
        <v>4</v>
      </c>
      <c r="H41" s="192">
        <v>0</v>
      </c>
      <c r="I41" s="192">
        <v>0</v>
      </c>
      <c r="J41" s="192">
        <v>2</v>
      </c>
      <c r="K41" s="192">
        <v>0</v>
      </c>
      <c r="L41" s="192">
        <v>1</v>
      </c>
      <c r="M41" s="192">
        <v>0</v>
      </c>
      <c r="N41" s="205">
        <v>3.5175879396984924E-2</v>
      </c>
      <c r="O41" s="205">
        <v>0</v>
      </c>
    </row>
    <row r="42" spans="1:15" ht="11.25" customHeight="1" x14ac:dyDescent="0.15">
      <c r="A42" s="4">
        <v>515</v>
      </c>
      <c r="B42" s="573" t="s">
        <v>1497</v>
      </c>
      <c r="C42" s="202">
        <v>190</v>
      </c>
      <c r="D42" s="192">
        <v>5</v>
      </c>
      <c r="E42" s="192">
        <v>4</v>
      </c>
      <c r="F42" s="192">
        <v>0</v>
      </c>
      <c r="G42" s="192">
        <v>0</v>
      </c>
      <c r="H42" s="192">
        <v>0</v>
      </c>
      <c r="I42" s="192">
        <v>0</v>
      </c>
      <c r="J42" s="192">
        <v>1</v>
      </c>
      <c r="K42" s="192">
        <v>0</v>
      </c>
      <c r="L42" s="192">
        <v>0</v>
      </c>
      <c r="M42" s="192">
        <v>0</v>
      </c>
      <c r="N42" s="205">
        <v>2.564102564102564E-2</v>
      </c>
      <c r="O42" s="205">
        <v>0</v>
      </c>
    </row>
    <row r="43" spans="1:15" ht="11.25" customHeight="1" x14ac:dyDescent="0.15">
      <c r="A43" s="4">
        <v>516</v>
      </c>
      <c r="B43" s="573" t="s">
        <v>1439</v>
      </c>
      <c r="C43" s="202">
        <v>188</v>
      </c>
      <c r="D43" s="192">
        <v>24</v>
      </c>
      <c r="E43" s="192">
        <v>0</v>
      </c>
      <c r="F43" s="192">
        <v>0</v>
      </c>
      <c r="G43" s="192">
        <v>0</v>
      </c>
      <c r="H43" s="192">
        <v>0</v>
      </c>
      <c r="I43" s="192">
        <v>0</v>
      </c>
      <c r="J43" s="192">
        <v>14</v>
      </c>
      <c r="K43" s="192">
        <v>8</v>
      </c>
      <c r="L43" s="192">
        <v>2</v>
      </c>
      <c r="M43" s="192">
        <v>0</v>
      </c>
      <c r="N43" s="205">
        <v>0.11320754716981132</v>
      </c>
      <c r="O43" s="205">
        <v>0</v>
      </c>
    </row>
    <row r="44" spans="1:15" ht="11.25" customHeight="1" x14ac:dyDescent="0.15">
      <c r="A44" s="4">
        <v>582</v>
      </c>
      <c r="B44" s="573" t="s">
        <v>1971</v>
      </c>
      <c r="C44" s="202">
        <v>17529</v>
      </c>
      <c r="D44" s="192">
        <v>65</v>
      </c>
      <c r="E44" s="192">
        <v>39</v>
      </c>
      <c r="F44" s="192">
        <v>0</v>
      </c>
      <c r="G44" s="192">
        <v>2</v>
      </c>
      <c r="H44" s="192">
        <v>0</v>
      </c>
      <c r="I44" s="192">
        <v>0</v>
      </c>
      <c r="J44" s="192">
        <v>18</v>
      </c>
      <c r="K44" s="192">
        <v>0</v>
      </c>
      <c r="L44" s="192">
        <v>6</v>
      </c>
      <c r="M44" s="192">
        <v>0</v>
      </c>
      <c r="N44" s="205">
        <v>3.694441286802319E-3</v>
      </c>
      <c r="O44" s="205">
        <v>0</v>
      </c>
    </row>
    <row r="45" spans="1:15" ht="11.25" customHeight="1" x14ac:dyDescent="0.15">
      <c r="A45" s="4">
        <v>583</v>
      </c>
      <c r="B45" s="573" t="s">
        <v>2042</v>
      </c>
      <c r="C45" s="202">
        <v>245</v>
      </c>
      <c r="D45" s="192">
        <v>3</v>
      </c>
      <c r="E45" s="192">
        <v>0</v>
      </c>
      <c r="F45" s="192">
        <v>0</v>
      </c>
      <c r="G45" s="192">
        <v>2</v>
      </c>
      <c r="H45" s="192">
        <v>0</v>
      </c>
      <c r="I45" s="192">
        <v>0</v>
      </c>
      <c r="J45" s="192">
        <v>0</v>
      </c>
      <c r="K45" s="192">
        <v>1</v>
      </c>
      <c r="L45" s="192">
        <v>0</v>
      </c>
      <c r="M45" s="192">
        <v>0</v>
      </c>
      <c r="N45" s="205">
        <v>1.2096774193548387E-2</v>
      </c>
      <c r="O45" s="205">
        <v>0</v>
      </c>
    </row>
    <row r="46" spans="1:15" ht="11.25" customHeight="1" x14ac:dyDescent="0.15">
      <c r="A46" s="4">
        <v>584</v>
      </c>
      <c r="B46" s="573" t="s">
        <v>2081</v>
      </c>
      <c r="C46" s="202">
        <v>441</v>
      </c>
      <c r="D46" s="192">
        <v>16</v>
      </c>
      <c r="E46" s="192">
        <v>5</v>
      </c>
      <c r="F46" s="192">
        <v>0</v>
      </c>
      <c r="G46" s="192">
        <v>9</v>
      </c>
      <c r="H46" s="192">
        <v>0</v>
      </c>
      <c r="I46" s="192">
        <v>0</v>
      </c>
      <c r="J46" s="192">
        <v>0</v>
      </c>
      <c r="K46" s="192">
        <v>2</v>
      </c>
      <c r="L46" s="192">
        <v>0</v>
      </c>
      <c r="M46" s="192">
        <v>0</v>
      </c>
      <c r="N46" s="205">
        <v>3.5010940919037198E-2</v>
      </c>
      <c r="O46" s="205">
        <v>0</v>
      </c>
    </row>
    <row r="47" spans="1:15" ht="11.25" customHeight="1" x14ac:dyDescent="0.15">
      <c r="A47" s="4">
        <v>593</v>
      </c>
      <c r="B47" s="573" t="s">
        <v>2021</v>
      </c>
      <c r="C47" s="202">
        <v>335</v>
      </c>
      <c r="D47" s="192">
        <v>60</v>
      </c>
      <c r="E47" s="192">
        <v>0</v>
      </c>
      <c r="F47" s="192">
        <v>0</v>
      </c>
      <c r="G47" s="192">
        <v>9</v>
      </c>
      <c r="H47" s="192">
        <v>0</v>
      </c>
      <c r="I47" s="192">
        <v>0</v>
      </c>
      <c r="J47" s="192">
        <v>50</v>
      </c>
      <c r="K47" s="192">
        <v>0</v>
      </c>
      <c r="L47" s="192">
        <v>1</v>
      </c>
      <c r="M47" s="192">
        <v>0</v>
      </c>
      <c r="N47" s="205">
        <v>0.15189873417721519</v>
      </c>
      <c r="O47" s="205">
        <v>0</v>
      </c>
    </row>
    <row r="48" spans="1:15" ht="11.25" customHeight="1" x14ac:dyDescent="0.15">
      <c r="A48" s="4">
        <v>594</v>
      </c>
      <c r="B48" s="573" t="s">
        <v>2039</v>
      </c>
      <c r="C48" s="202">
        <v>272</v>
      </c>
      <c r="D48" s="192">
        <v>27</v>
      </c>
      <c r="E48" s="192">
        <v>0</v>
      </c>
      <c r="F48" s="192">
        <v>0</v>
      </c>
      <c r="G48" s="192">
        <v>18</v>
      </c>
      <c r="H48" s="192">
        <v>0</v>
      </c>
      <c r="I48" s="192">
        <v>0</v>
      </c>
      <c r="J48" s="192">
        <v>0</v>
      </c>
      <c r="K48" s="192">
        <v>9</v>
      </c>
      <c r="L48" s="192">
        <v>0</v>
      </c>
      <c r="M48" s="192">
        <v>0</v>
      </c>
      <c r="N48" s="205">
        <v>9.0301003344481601E-2</v>
      </c>
      <c r="O48" s="205">
        <v>0</v>
      </c>
    </row>
    <row r="49" spans="1:15" ht="11.25" customHeight="1" x14ac:dyDescent="0.15">
      <c r="A49" s="4">
        <v>595</v>
      </c>
      <c r="B49" s="573" t="s">
        <v>2002</v>
      </c>
      <c r="C49" s="202">
        <v>331</v>
      </c>
      <c r="D49" s="192">
        <v>2</v>
      </c>
      <c r="E49" s="192">
        <v>0</v>
      </c>
      <c r="F49" s="192">
        <v>0</v>
      </c>
      <c r="G49" s="192">
        <v>0</v>
      </c>
      <c r="H49" s="192">
        <v>0</v>
      </c>
      <c r="I49" s="192">
        <v>0</v>
      </c>
      <c r="J49" s="192">
        <v>0</v>
      </c>
      <c r="K49" s="192">
        <v>0</v>
      </c>
      <c r="L49" s="192">
        <v>2</v>
      </c>
      <c r="M49" s="192">
        <v>0</v>
      </c>
      <c r="N49" s="205">
        <v>6.006006006006006E-3</v>
      </c>
      <c r="O49" s="205">
        <v>0</v>
      </c>
    </row>
    <row r="50" spans="1:15" ht="11.25" customHeight="1" x14ac:dyDescent="0.15">
      <c r="A50" s="4">
        <v>599</v>
      </c>
      <c r="B50" s="573" t="s">
        <v>2022</v>
      </c>
      <c r="C50" s="202">
        <v>45</v>
      </c>
      <c r="D50" s="192">
        <v>3</v>
      </c>
      <c r="E50" s="192">
        <v>0</v>
      </c>
      <c r="F50" s="192">
        <v>0</v>
      </c>
      <c r="G50" s="192">
        <v>0</v>
      </c>
      <c r="H50" s="192">
        <v>0</v>
      </c>
      <c r="I50" s="192">
        <v>0</v>
      </c>
      <c r="J50" s="192">
        <v>0</v>
      </c>
      <c r="K50" s="192">
        <v>0</v>
      </c>
      <c r="L50" s="192">
        <v>3</v>
      </c>
      <c r="M50" s="192">
        <v>0</v>
      </c>
      <c r="N50" s="205">
        <v>6.25E-2</v>
      </c>
      <c r="O50" s="205">
        <v>0</v>
      </c>
    </row>
    <row r="51" spans="1:15" ht="11.25" customHeight="1" x14ac:dyDescent="0.15">
      <c r="A51" s="4">
        <v>606</v>
      </c>
      <c r="B51" s="573" t="s">
        <v>2075</v>
      </c>
      <c r="C51" s="202">
        <v>262</v>
      </c>
      <c r="D51" s="192">
        <v>1</v>
      </c>
      <c r="E51" s="192">
        <v>0</v>
      </c>
      <c r="F51" s="192">
        <v>0</v>
      </c>
      <c r="G51" s="192">
        <v>1</v>
      </c>
      <c r="H51" s="192">
        <v>0</v>
      </c>
      <c r="I51" s="192">
        <v>0</v>
      </c>
      <c r="J51" s="192">
        <v>0</v>
      </c>
      <c r="K51" s="192">
        <v>0</v>
      </c>
      <c r="L51" s="192">
        <v>0</v>
      </c>
      <c r="M51" s="192">
        <v>0</v>
      </c>
      <c r="N51" s="205">
        <v>3.8022813688212928E-3</v>
      </c>
      <c r="O51" s="205">
        <v>0</v>
      </c>
    </row>
    <row r="52" spans="1:15" ht="11.25" customHeight="1" x14ac:dyDescent="0.15">
      <c r="A52" s="4">
        <v>607</v>
      </c>
      <c r="B52" s="573" t="s">
        <v>2015</v>
      </c>
      <c r="C52" s="202">
        <v>223</v>
      </c>
      <c r="D52" s="192">
        <v>5</v>
      </c>
      <c r="E52" s="192">
        <v>0</v>
      </c>
      <c r="F52" s="192">
        <v>0</v>
      </c>
      <c r="G52" s="192">
        <v>0</v>
      </c>
      <c r="H52" s="192">
        <v>0</v>
      </c>
      <c r="I52" s="192">
        <v>0</v>
      </c>
      <c r="J52" s="192">
        <v>0</v>
      </c>
      <c r="K52" s="192">
        <v>0</v>
      </c>
      <c r="L52" s="192">
        <v>5</v>
      </c>
      <c r="M52" s="192">
        <v>0</v>
      </c>
      <c r="N52" s="205">
        <v>2.1929824561403508E-2</v>
      </c>
      <c r="O52" s="205">
        <v>0</v>
      </c>
    </row>
    <row r="53" spans="1:15" ht="11.25" customHeight="1" x14ac:dyDescent="0.15">
      <c r="A53" s="4">
        <v>608</v>
      </c>
      <c r="B53" s="573" t="s">
        <v>2066</v>
      </c>
      <c r="C53" s="202">
        <v>547</v>
      </c>
      <c r="D53" s="192">
        <v>11</v>
      </c>
      <c r="E53" s="192">
        <v>0</v>
      </c>
      <c r="F53" s="192">
        <v>0</v>
      </c>
      <c r="G53" s="192">
        <v>7</v>
      </c>
      <c r="H53" s="192">
        <v>0</v>
      </c>
      <c r="I53" s="192">
        <v>0</v>
      </c>
      <c r="J53" s="192">
        <v>4</v>
      </c>
      <c r="K53" s="192">
        <v>0</v>
      </c>
      <c r="L53" s="192">
        <v>0</v>
      </c>
      <c r="M53" s="192">
        <v>0</v>
      </c>
      <c r="N53" s="205">
        <v>1.9713261648745518E-2</v>
      </c>
      <c r="O53" s="205">
        <v>0</v>
      </c>
    </row>
    <row r="54" spans="1:15" ht="11.25" customHeight="1" x14ac:dyDescent="0.15">
      <c r="A54" s="4">
        <v>609</v>
      </c>
      <c r="B54" s="573" t="s">
        <v>2057</v>
      </c>
      <c r="C54" s="202">
        <v>1878</v>
      </c>
      <c r="D54" s="192">
        <v>10</v>
      </c>
      <c r="E54" s="192">
        <v>0</v>
      </c>
      <c r="F54" s="192">
        <v>0</v>
      </c>
      <c r="G54" s="192">
        <v>0</v>
      </c>
      <c r="H54" s="192">
        <v>0</v>
      </c>
      <c r="I54" s="192">
        <v>0</v>
      </c>
      <c r="J54" s="192">
        <v>0</v>
      </c>
      <c r="K54" s="192">
        <v>0</v>
      </c>
      <c r="L54" s="192">
        <v>10</v>
      </c>
      <c r="M54" s="192">
        <v>0</v>
      </c>
      <c r="N54" s="205">
        <v>5.2966101694915252E-3</v>
      </c>
      <c r="O54" s="205">
        <v>0</v>
      </c>
    </row>
    <row r="55" spans="1:15" ht="11.25" customHeight="1" x14ac:dyDescent="0.15">
      <c r="A55" s="4">
        <v>611</v>
      </c>
      <c r="B55" s="573" t="s">
        <v>2100</v>
      </c>
      <c r="C55" s="202">
        <v>12</v>
      </c>
      <c r="D55" s="192">
        <v>12</v>
      </c>
      <c r="E55" s="192">
        <v>0</v>
      </c>
      <c r="F55" s="192">
        <v>0</v>
      </c>
      <c r="G55" s="192">
        <v>0</v>
      </c>
      <c r="H55" s="192">
        <v>0</v>
      </c>
      <c r="I55" s="192">
        <v>0</v>
      </c>
      <c r="J55" s="192">
        <v>0</v>
      </c>
      <c r="K55" s="192">
        <v>0</v>
      </c>
      <c r="L55" s="192">
        <v>12</v>
      </c>
      <c r="M55" s="192">
        <v>0</v>
      </c>
      <c r="N55" s="205">
        <v>0.5</v>
      </c>
      <c r="O55" s="205">
        <v>0</v>
      </c>
    </row>
    <row r="56" spans="1:15" ht="11.25" customHeight="1" x14ac:dyDescent="0.15">
      <c r="A56" s="4">
        <v>612</v>
      </c>
      <c r="B56" s="573" t="s">
        <v>2095</v>
      </c>
      <c r="C56" s="202">
        <v>12</v>
      </c>
      <c r="D56" s="192">
        <v>0</v>
      </c>
      <c r="E56" s="192">
        <v>0</v>
      </c>
      <c r="F56" s="192">
        <v>0</v>
      </c>
      <c r="G56" s="192">
        <v>0</v>
      </c>
      <c r="H56" s="192">
        <v>0</v>
      </c>
      <c r="I56" s="192">
        <v>0</v>
      </c>
      <c r="J56" s="192">
        <v>0</v>
      </c>
      <c r="K56" s="192">
        <v>0</v>
      </c>
      <c r="L56" s="192">
        <v>0</v>
      </c>
      <c r="M56" s="192">
        <v>0</v>
      </c>
      <c r="N56" s="205">
        <v>0</v>
      </c>
      <c r="O56" s="205">
        <v>0</v>
      </c>
    </row>
    <row r="57" spans="1:15" ht="11.25" customHeight="1" x14ac:dyDescent="0.15">
      <c r="A57" s="4">
        <v>613</v>
      </c>
      <c r="B57" s="573" t="s">
        <v>2098</v>
      </c>
      <c r="C57" s="202">
        <v>12</v>
      </c>
      <c r="D57" s="192">
        <v>3</v>
      </c>
      <c r="E57" s="192">
        <v>0</v>
      </c>
      <c r="F57" s="192">
        <v>0</v>
      </c>
      <c r="G57" s="192">
        <v>0</v>
      </c>
      <c r="H57" s="192">
        <v>0</v>
      </c>
      <c r="I57" s="192">
        <v>0</v>
      </c>
      <c r="J57" s="192">
        <v>0</v>
      </c>
      <c r="K57" s="192">
        <v>0</v>
      </c>
      <c r="L57" s="192">
        <v>3</v>
      </c>
      <c r="M57" s="192">
        <v>0</v>
      </c>
      <c r="N57" s="205">
        <v>0.2</v>
      </c>
      <c r="O57" s="205">
        <v>0</v>
      </c>
    </row>
    <row r="58" spans="1:15" ht="11.25" customHeight="1" x14ac:dyDescent="0.15">
      <c r="A58" s="4">
        <v>618</v>
      </c>
      <c r="B58" s="573" t="s">
        <v>1988</v>
      </c>
      <c r="C58" s="202">
        <v>4</v>
      </c>
      <c r="D58" s="192">
        <v>0</v>
      </c>
      <c r="E58" s="192">
        <v>0</v>
      </c>
      <c r="F58" s="192">
        <v>0</v>
      </c>
      <c r="G58" s="192">
        <v>0</v>
      </c>
      <c r="H58" s="192">
        <v>0</v>
      </c>
      <c r="I58" s="192">
        <v>0</v>
      </c>
      <c r="J58" s="192">
        <v>0</v>
      </c>
      <c r="K58" s="192">
        <v>0</v>
      </c>
      <c r="L58" s="192">
        <v>0</v>
      </c>
      <c r="M58" s="192">
        <v>0</v>
      </c>
      <c r="N58" s="205">
        <v>0</v>
      </c>
      <c r="O58" s="205">
        <v>0</v>
      </c>
    </row>
    <row r="59" spans="1:15" ht="11.25" customHeight="1" x14ac:dyDescent="0.15">
      <c r="A59" s="4">
        <v>620</v>
      </c>
      <c r="B59" s="573" t="s">
        <v>1980</v>
      </c>
      <c r="C59" s="202">
        <v>10</v>
      </c>
      <c r="D59" s="192">
        <v>1</v>
      </c>
      <c r="E59" s="192">
        <v>0</v>
      </c>
      <c r="F59" s="192">
        <v>0</v>
      </c>
      <c r="G59" s="192">
        <v>0</v>
      </c>
      <c r="H59" s="192">
        <v>0</v>
      </c>
      <c r="I59" s="192">
        <v>0</v>
      </c>
      <c r="J59" s="192">
        <v>0</v>
      </c>
      <c r="K59" s="192">
        <v>0</v>
      </c>
      <c r="L59" s="192">
        <v>1</v>
      </c>
      <c r="M59" s="192">
        <v>0</v>
      </c>
      <c r="N59" s="205">
        <v>9.0909090909090912E-2</v>
      </c>
      <c r="O59" s="205">
        <v>0</v>
      </c>
    </row>
    <row r="60" spans="1:15" ht="11.25" customHeight="1" x14ac:dyDescent="0.15">
      <c r="A60" s="4">
        <v>622</v>
      </c>
      <c r="B60" s="573" t="s">
        <v>2001</v>
      </c>
      <c r="C60" s="202">
        <v>305</v>
      </c>
      <c r="D60" s="192">
        <v>5</v>
      </c>
      <c r="E60" s="192">
        <v>0</v>
      </c>
      <c r="F60" s="192">
        <v>0</v>
      </c>
      <c r="G60" s="192">
        <v>0</v>
      </c>
      <c r="H60" s="192">
        <v>0</v>
      </c>
      <c r="I60" s="192">
        <v>0</v>
      </c>
      <c r="J60" s="192">
        <v>5</v>
      </c>
      <c r="K60" s="192">
        <v>0</v>
      </c>
      <c r="L60" s="192">
        <v>0</v>
      </c>
      <c r="M60" s="192">
        <v>0</v>
      </c>
      <c r="N60" s="205">
        <v>1.6129032258064516E-2</v>
      </c>
      <c r="O60" s="205">
        <v>0</v>
      </c>
    </row>
    <row r="61" spans="1:15" ht="11.25" customHeight="1" x14ac:dyDescent="0.15">
      <c r="A61" s="4">
        <v>904</v>
      </c>
      <c r="B61" s="573" t="s">
        <v>1518</v>
      </c>
      <c r="C61" s="202">
        <v>0</v>
      </c>
      <c r="D61" s="192">
        <v>0</v>
      </c>
      <c r="E61" s="192">
        <v>0</v>
      </c>
      <c r="F61" s="192">
        <v>0</v>
      </c>
      <c r="G61" s="192">
        <v>0</v>
      </c>
      <c r="H61" s="192">
        <v>0</v>
      </c>
      <c r="I61" s="192">
        <v>0</v>
      </c>
      <c r="J61" s="192">
        <v>0</v>
      </c>
      <c r="K61" s="192">
        <v>0</v>
      </c>
      <c r="L61" s="192">
        <v>0</v>
      </c>
      <c r="M61" s="192">
        <v>0</v>
      </c>
      <c r="N61" s="205">
        <v>0</v>
      </c>
      <c r="O61" s="205">
        <v>0</v>
      </c>
    </row>
    <row r="62" spans="1:15" ht="11.25" customHeight="1" x14ac:dyDescent="0.15">
      <c r="A62" s="4">
        <v>905</v>
      </c>
      <c r="B62" s="573" t="s">
        <v>1520</v>
      </c>
      <c r="C62" s="202">
        <v>40</v>
      </c>
      <c r="D62" s="192">
        <v>0</v>
      </c>
      <c r="E62" s="192">
        <v>0</v>
      </c>
      <c r="F62" s="192">
        <v>0</v>
      </c>
      <c r="G62" s="192">
        <v>0</v>
      </c>
      <c r="H62" s="192">
        <v>0</v>
      </c>
      <c r="I62" s="192">
        <v>0</v>
      </c>
      <c r="J62" s="192">
        <v>0</v>
      </c>
      <c r="K62" s="192">
        <v>0</v>
      </c>
      <c r="L62" s="192">
        <v>0</v>
      </c>
      <c r="M62" s="192">
        <v>0</v>
      </c>
      <c r="N62" s="205">
        <v>0</v>
      </c>
      <c r="O62" s="205">
        <v>0</v>
      </c>
    </row>
    <row r="63" spans="1:15" ht="11.25" customHeight="1" x14ac:dyDescent="0.15">
      <c r="A63" s="4">
        <v>915</v>
      </c>
      <c r="B63" s="573" t="s">
        <v>1375</v>
      </c>
      <c r="C63" s="202">
        <v>0</v>
      </c>
      <c r="D63" s="192">
        <v>0</v>
      </c>
      <c r="E63" s="192">
        <v>0</v>
      </c>
      <c r="F63" s="192">
        <v>0</v>
      </c>
      <c r="G63" s="192">
        <v>0</v>
      </c>
      <c r="H63" s="192">
        <v>0</v>
      </c>
      <c r="I63" s="192">
        <v>0</v>
      </c>
      <c r="J63" s="192">
        <v>0</v>
      </c>
      <c r="K63" s="192">
        <v>0</v>
      </c>
      <c r="L63" s="192">
        <v>0</v>
      </c>
      <c r="M63" s="192">
        <v>0</v>
      </c>
      <c r="N63" s="205">
        <v>0</v>
      </c>
      <c r="O63" s="205">
        <v>0</v>
      </c>
    </row>
    <row r="64" spans="1:15" ht="11.25" customHeight="1" x14ac:dyDescent="0.15">
      <c r="A64" s="4">
        <v>916</v>
      </c>
      <c r="B64" s="573" t="s">
        <v>1997</v>
      </c>
      <c r="C64" s="202">
        <v>68</v>
      </c>
      <c r="D64" s="192">
        <v>0</v>
      </c>
      <c r="E64" s="192">
        <v>0</v>
      </c>
      <c r="F64" s="192">
        <v>0</v>
      </c>
      <c r="G64" s="192">
        <v>0</v>
      </c>
      <c r="H64" s="192">
        <v>0</v>
      </c>
      <c r="I64" s="192">
        <v>0</v>
      </c>
      <c r="J64" s="192">
        <v>0</v>
      </c>
      <c r="K64" s="192">
        <v>0</v>
      </c>
      <c r="L64" s="192">
        <v>0</v>
      </c>
      <c r="M64" s="192">
        <v>0</v>
      </c>
      <c r="N64" s="205">
        <v>0</v>
      </c>
      <c r="O64" s="205">
        <v>0</v>
      </c>
    </row>
    <row r="65" spans="1:15" ht="11.25" customHeight="1" x14ac:dyDescent="0.15">
      <c r="A65" s="4">
        <v>920</v>
      </c>
      <c r="B65" s="573" t="s">
        <v>1368</v>
      </c>
      <c r="C65" s="202">
        <v>60</v>
      </c>
      <c r="D65" s="192">
        <v>0</v>
      </c>
      <c r="E65" s="192">
        <v>0</v>
      </c>
      <c r="F65" s="192">
        <v>0</v>
      </c>
      <c r="G65" s="192">
        <v>0</v>
      </c>
      <c r="H65" s="192">
        <v>0</v>
      </c>
      <c r="I65" s="192">
        <v>0</v>
      </c>
      <c r="J65" s="192">
        <v>0</v>
      </c>
      <c r="K65" s="192">
        <v>0</v>
      </c>
      <c r="L65" s="192">
        <v>0</v>
      </c>
      <c r="M65" s="192">
        <v>0</v>
      </c>
      <c r="N65" s="205">
        <v>0</v>
      </c>
      <c r="O65" s="205">
        <v>0</v>
      </c>
    </row>
    <row r="66" spans="1:15" ht="11.25" customHeight="1" x14ac:dyDescent="0.15">
      <c r="A66" s="4">
        <v>923</v>
      </c>
      <c r="B66" s="573" t="s">
        <v>1541</v>
      </c>
      <c r="C66" s="202">
        <v>1980</v>
      </c>
      <c r="D66" s="192">
        <v>0</v>
      </c>
      <c r="E66" s="192">
        <v>0</v>
      </c>
      <c r="F66" s="192">
        <v>0</v>
      </c>
      <c r="G66" s="192">
        <v>0</v>
      </c>
      <c r="H66" s="192">
        <v>0</v>
      </c>
      <c r="I66" s="192">
        <v>0</v>
      </c>
      <c r="J66" s="192">
        <v>0</v>
      </c>
      <c r="K66" s="192">
        <v>0</v>
      </c>
      <c r="L66" s="192">
        <v>0</v>
      </c>
      <c r="M66" s="192">
        <v>0</v>
      </c>
      <c r="N66" s="205">
        <v>0</v>
      </c>
      <c r="O66" s="205">
        <v>0</v>
      </c>
    </row>
    <row r="67" spans="1:15" ht="11.25" customHeight="1" x14ac:dyDescent="0.15">
      <c r="A67" s="4">
        <v>925</v>
      </c>
      <c r="B67" s="573" t="s">
        <v>1532</v>
      </c>
      <c r="C67" s="202">
        <v>1188</v>
      </c>
      <c r="D67" s="192">
        <v>0</v>
      </c>
      <c r="E67" s="192">
        <v>0</v>
      </c>
      <c r="F67" s="192">
        <v>0</v>
      </c>
      <c r="G67" s="192">
        <v>0</v>
      </c>
      <c r="H67" s="192">
        <v>0</v>
      </c>
      <c r="I67" s="192">
        <v>0</v>
      </c>
      <c r="J67" s="192">
        <v>0</v>
      </c>
      <c r="K67" s="192">
        <v>0</v>
      </c>
      <c r="L67" s="192">
        <v>0</v>
      </c>
      <c r="M67" s="192">
        <v>0</v>
      </c>
      <c r="N67" s="205">
        <v>0</v>
      </c>
      <c r="O67" s="205">
        <v>0</v>
      </c>
    </row>
    <row r="68" spans="1:15" ht="11.25" customHeight="1" x14ac:dyDescent="0.15">
      <c r="A68" s="4">
        <v>927</v>
      </c>
      <c r="B68" s="573" t="s">
        <v>2077</v>
      </c>
      <c r="C68" s="202">
        <v>180</v>
      </c>
      <c r="D68" s="192">
        <v>0</v>
      </c>
      <c r="E68" s="192">
        <v>0</v>
      </c>
      <c r="F68" s="192">
        <v>0</v>
      </c>
      <c r="G68" s="192">
        <v>0</v>
      </c>
      <c r="H68" s="192">
        <v>0</v>
      </c>
      <c r="I68" s="192">
        <v>0</v>
      </c>
      <c r="J68" s="192">
        <v>0</v>
      </c>
      <c r="K68" s="192">
        <v>0</v>
      </c>
      <c r="L68" s="192">
        <v>0</v>
      </c>
      <c r="M68" s="192">
        <v>0</v>
      </c>
      <c r="N68" s="205">
        <v>0</v>
      </c>
      <c r="O68" s="205">
        <v>0</v>
      </c>
    </row>
    <row r="69" spans="1:15" ht="11.25" customHeight="1" x14ac:dyDescent="0.15">
      <c r="A69" s="4">
        <v>928</v>
      </c>
      <c r="B69" s="573" t="s">
        <v>2048</v>
      </c>
      <c r="C69" s="202">
        <v>1980</v>
      </c>
      <c r="D69" s="192">
        <v>0</v>
      </c>
      <c r="E69" s="192">
        <v>0</v>
      </c>
      <c r="F69" s="192">
        <v>0</v>
      </c>
      <c r="G69" s="192">
        <v>0</v>
      </c>
      <c r="H69" s="192">
        <v>0</v>
      </c>
      <c r="I69" s="192">
        <v>0</v>
      </c>
      <c r="J69" s="192">
        <v>0</v>
      </c>
      <c r="K69" s="192">
        <v>0</v>
      </c>
      <c r="L69" s="192">
        <v>0</v>
      </c>
      <c r="M69" s="192">
        <v>0</v>
      </c>
      <c r="N69" s="205">
        <v>0</v>
      </c>
      <c r="O69" s="205">
        <v>0</v>
      </c>
    </row>
    <row r="70" spans="1:15" ht="11.25" customHeight="1" x14ac:dyDescent="0.15">
      <c r="A70" s="4">
        <v>930</v>
      </c>
      <c r="B70" s="573" t="s">
        <v>1994</v>
      </c>
      <c r="C70" s="202">
        <v>273</v>
      </c>
      <c r="D70" s="192">
        <v>0</v>
      </c>
      <c r="E70" s="192">
        <v>0</v>
      </c>
      <c r="F70" s="192">
        <v>0</v>
      </c>
      <c r="G70" s="192">
        <v>0</v>
      </c>
      <c r="H70" s="192">
        <v>0</v>
      </c>
      <c r="I70" s="192">
        <v>0</v>
      </c>
      <c r="J70" s="192">
        <v>0</v>
      </c>
      <c r="K70" s="192">
        <v>0</v>
      </c>
      <c r="L70" s="192">
        <v>0</v>
      </c>
      <c r="M70" s="192">
        <v>0</v>
      </c>
      <c r="N70" s="205">
        <v>0</v>
      </c>
      <c r="O70" s="205">
        <v>0</v>
      </c>
    </row>
    <row r="71" spans="1:15" ht="11.25" customHeight="1" x14ac:dyDescent="0.15">
      <c r="A71" s="4">
        <v>931</v>
      </c>
      <c r="B71" s="573" t="s">
        <v>1538</v>
      </c>
      <c r="C71" s="202">
        <v>435</v>
      </c>
      <c r="D71" s="192">
        <v>0</v>
      </c>
      <c r="E71" s="192">
        <v>0</v>
      </c>
      <c r="F71" s="192">
        <v>0</v>
      </c>
      <c r="G71" s="192">
        <v>0</v>
      </c>
      <c r="H71" s="192">
        <v>0</v>
      </c>
      <c r="I71" s="192">
        <v>0</v>
      </c>
      <c r="J71" s="192">
        <v>0</v>
      </c>
      <c r="K71" s="192">
        <v>0</v>
      </c>
      <c r="L71" s="192">
        <v>0</v>
      </c>
      <c r="M71" s="192">
        <v>0</v>
      </c>
      <c r="N71" s="205">
        <v>0</v>
      </c>
      <c r="O71" s="205">
        <v>0</v>
      </c>
    </row>
    <row r="72" spans="1:15" ht="11.25" customHeight="1" x14ac:dyDescent="0.15">
      <c r="A72" s="4">
        <v>932</v>
      </c>
      <c r="B72" s="573" t="s">
        <v>2133</v>
      </c>
      <c r="C72" s="202">
        <v>150</v>
      </c>
      <c r="D72" s="192">
        <v>0</v>
      </c>
      <c r="E72" s="192">
        <v>0</v>
      </c>
      <c r="F72" s="192">
        <v>0</v>
      </c>
      <c r="G72" s="192">
        <v>0</v>
      </c>
      <c r="H72" s="192">
        <v>0</v>
      </c>
      <c r="I72" s="192">
        <v>0</v>
      </c>
      <c r="J72" s="192">
        <v>0</v>
      </c>
      <c r="K72" s="192">
        <v>0</v>
      </c>
      <c r="L72" s="192">
        <v>0</v>
      </c>
      <c r="M72" s="192">
        <v>0</v>
      </c>
      <c r="N72" s="205">
        <v>0</v>
      </c>
      <c r="O72" s="205">
        <v>0</v>
      </c>
    </row>
    <row r="73" spans="1:15" ht="11.25" customHeight="1" x14ac:dyDescent="0.15">
      <c r="A73" s="4">
        <v>933</v>
      </c>
      <c r="B73" s="573" t="s">
        <v>1536</v>
      </c>
      <c r="C73" s="202">
        <v>7020</v>
      </c>
      <c r="D73" s="192">
        <v>0</v>
      </c>
      <c r="E73" s="192">
        <v>0</v>
      </c>
      <c r="F73" s="192">
        <v>0</v>
      </c>
      <c r="G73" s="192">
        <v>0</v>
      </c>
      <c r="H73" s="192">
        <v>0</v>
      </c>
      <c r="I73" s="192">
        <v>0</v>
      </c>
      <c r="J73" s="192">
        <v>0</v>
      </c>
      <c r="K73" s="192">
        <v>0</v>
      </c>
      <c r="L73" s="192">
        <v>0</v>
      </c>
      <c r="M73" s="192">
        <v>0</v>
      </c>
      <c r="N73" s="205">
        <v>0</v>
      </c>
      <c r="O73" s="205">
        <v>0</v>
      </c>
    </row>
    <row r="74" spans="1:15" ht="11.25" customHeight="1" x14ac:dyDescent="0.15">
      <c r="A74" s="4">
        <v>934</v>
      </c>
      <c r="B74" s="573" t="s">
        <v>1534</v>
      </c>
      <c r="C74" s="202">
        <v>1080</v>
      </c>
      <c r="D74" s="192">
        <v>0</v>
      </c>
      <c r="E74" s="192">
        <v>0</v>
      </c>
      <c r="F74" s="192">
        <v>0</v>
      </c>
      <c r="G74" s="192">
        <v>0</v>
      </c>
      <c r="H74" s="192">
        <v>0</v>
      </c>
      <c r="I74" s="192">
        <v>0</v>
      </c>
      <c r="J74" s="192">
        <v>0</v>
      </c>
      <c r="K74" s="192">
        <v>0</v>
      </c>
      <c r="L74" s="192">
        <v>0</v>
      </c>
      <c r="M74" s="192">
        <v>0</v>
      </c>
      <c r="N74" s="205">
        <v>0</v>
      </c>
      <c r="O74" s="205">
        <v>0</v>
      </c>
    </row>
    <row r="75" spans="1:15" ht="11.25" customHeight="1" x14ac:dyDescent="0.15">
      <c r="A75" s="4">
        <v>935</v>
      </c>
      <c r="B75" s="573" t="s">
        <v>1540</v>
      </c>
      <c r="C75" s="202">
        <v>140</v>
      </c>
      <c r="D75" s="192">
        <v>0</v>
      </c>
      <c r="E75" s="192">
        <v>0</v>
      </c>
      <c r="F75" s="192">
        <v>0</v>
      </c>
      <c r="G75" s="192">
        <v>0</v>
      </c>
      <c r="H75" s="192">
        <v>0</v>
      </c>
      <c r="I75" s="192">
        <v>0</v>
      </c>
      <c r="J75" s="192">
        <v>0</v>
      </c>
      <c r="K75" s="192">
        <v>0</v>
      </c>
      <c r="L75" s="192">
        <v>0</v>
      </c>
      <c r="M75" s="192">
        <v>0</v>
      </c>
      <c r="N75" s="205">
        <v>0</v>
      </c>
      <c r="O75" s="205">
        <v>0</v>
      </c>
    </row>
    <row r="76" spans="1:15" ht="11.25" customHeight="1" x14ac:dyDescent="0.15">
      <c r="A76" s="4">
        <v>936</v>
      </c>
      <c r="B76" s="573" t="s">
        <v>2079</v>
      </c>
      <c r="C76" s="202">
        <v>120</v>
      </c>
      <c r="D76" s="192">
        <v>0</v>
      </c>
      <c r="E76" s="192">
        <v>0</v>
      </c>
      <c r="F76" s="192">
        <v>0</v>
      </c>
      <c r="G76" s="192">
        <v>0</v>
      </c>
      <c r="H76" s="192">
        <v>0</v>
      </c>
      <c r="I76" s="192">
        <v>0</v>
      </c>
      <c r="J76" s="192">
        <v>0</v>
      </c>
      <c r="K76" s="192">
        <v>0</v>
      </c>
      <c r="L76" s="192">
        <v>0</v>
      </c>
      <c r="M76" s="192">
        <v>0</v>
      </c>
      <c r="N76" s="205">
        <v>0</v>
      </c>
      <c r="O76" s="205">
        <v>0</v>
      </c>
    </row>
    <row r="77" spans="1:15" ht="11.25" customHeight="1" x14ac:dyDescent="0.15">
      <c r="A77" s="4">
        <v>942</v>
      </c>
      <c r="B77" s="573" t="s">
        <v>2165</v>
      </c>
      <c r="C77" s="202">
        <v>66</v>
      </c>
      <c r="D77" s="192">
        <v>0</v>
      </c>
      <c r="E77" s="192">
        <v>0</v>
      </c>
      <c r="F77" s="192">
        <v>0</v>
      </c>
      <c r="G77" s="192">
        <v>0</v>
      </c>
      <c r="H77" s="192">
        <v>0</v>
      </c>
      <c r="I77" s="192">
        <v>0</v>
      </c>
      <c r="J77" s="192">
        <v>0</v>
      </c>
      <c r="K77" s="192">
        <v>0</v>
      </c>
      <c r="L77" s="192">
        <v>0</v>
      </c>
      <c r="M77" s="192">
        <v>0</v>
      </c>
      <c r="N77" s="205">
        <v>0</v>
      </c>
      <c r="O77" s="205">
        <v>0</v>
      </c>
    </row>
    <row r="78" spans="1:15" ht="11.25" customHeight="1" x14ac:dyDescent="0.15">
      <c r="A78" s="4">
        <v>944</v>
      </c>
      <c r="B78" s="573" t="s">
        <v>2049</v>
      </c>
      <c r="C78" s="202">
        <v>54</v>
      </c>
      <c r="D78" s="192">
        <v>0</v>
      </c>
      <c r="E78" s="192">
        <v>0</v>
      </c>
      <c r="F78" s="192">
        <v>0</v>
      </c>
      <c r="G78" s="192">
        <v>0</v>
      </c>
      <c r="H78" s="192">
        <v>0</v>
      </c>
      <c r="I78" s="192">
        <v>0</v>
      </c>
      <c r="J78" s="192">
        <v>0</v>
      </c>
      <c r="K78" s="192">
        <v>0</v>
      </c>
      <c r="L78" s="192">
        <v>0</v>
      </c>
      <c r="M78" s="192">
        <v>0</v>
      </c>
      <c r="N78" s="205">
        <v>0</v>
      </c>
      <c r="O78" s="205">
        <v>0</v>
      </c>
    </row>
    <row r="79" spans="1:15" ht="11.25" customHeight="1" x14ac:dyDescent="0.15">
      <c r="A79" s="4">
        <v>945</v>
      </c>
      <c r="B79" s="573" t="s">
        <v>2084</v>
      </c>
      <c r="C79" s="202">
        <v>231</v>
      </c>
      <c r="D79" s="192">
        <v>0</v>
      </c>
      <c r="E79" s="192">
        <v>0</v>
      </c>
      <c r="F79" s="192">
        <v>0</v>
      </c>
      <c r="G79" s="192">
        <v>0</v>
      </c>
      <c r="H79" s="192">
        <v>0</v>
      </c>
      <c r="I79" s="192">
        <v>0</v>
      </c>
      <c r="J79" s="192">
        <v>0</v>
      </c>
      <c r="K79" s="192">
        <v>0</v>
      </c>
      <c r="L79" s="192">
        <v>0</v>
      </c>
      <c r="M79" s="192">
        <v>0</v>
      </c>
      <c r="N79" s="205">
        <v>0</v>
      </c>
      <c r="O79" s="205">
        <v>0</v>
      </c>
    </row>
    <row r="80" spans="1:15" ht="11.25" customHeight="1" x14ac:dyDescent="0.15">
      <c r="A80" s="4">
        <v>946</v>
      </c>
      <c r="B80" s="573" t="s">
        <v>2086</v>
      </c>
      <c r="C80" s="202">
        <v>144</v>
      </c>
      <c r="D80" s="192">
        <v>0</v>
      </c>
      <c r="E80" s="192">
        <v>0</v>
      </c>
      <c r="F80" s="192">
        <v>0</v>
      </c>
      <c r="G80" s="192">
        <v>0</v>
      </c>
      <c r="H80" s="192">
        <v>0</v>
      </c>
      <c r="I80" s="192">
        <v>0</v>
      </c>
      <c r="J80" s="192">
        <v>0</v>
      </c>
      <c r="K80" s="192">
        <v>0</v>
      </c>
      <c r="L80" s="192">
        <v>0</v>
      </c>
      <c r="M80" s="192">
        <v>0</v>
      </c>
      <c r="N80" s="205">
        <v>0</v>
      </c>
      <c r="O80" s="205">
        <v>0</v>
      </c>
    </row>
    <row r="81" spans="1:15" ht="11.25" customHeight="1" x14ac:dyDescent="0.15">
      <c r="A81" s="4">
        <v>949</v>
      </c>
      <c r="B81" s="573" t="s">
        <v>1996</v>
      </c>
      <c r="C81" s="202">
        <v>100</v>
      </c>
      <c r="D81" s="192">
        <v>0</v>
      </c>
      <c r="E81" s="192">
        <v>0</v>
      </c>
      <c r="F81" s="192">
        <v>0</v>
      </c>
      <c r="G81" s="192">
        <v>0</v>
      </c>
      <c r="H81" s="192">
        <v>0</v>
      </c>
      <c r="I81" s="192">
        <v>0</v>
      </c>
      <c r="J81" s="192">
        <v>0</v>
      </c>
      <c r="K81" s="192">
        <v>0</v>
      </c>
      <c r="L81" s="192">
        <v>0</v>
      </c>
      <c r="M81" s="192">
        <v>0</v>
      </c>
      <c r="N81" s="205">
        <v>0</v>
      </c>
      <c r="O81" s="205">
        <v>0</v>
      </c>
    </row>
    <row r="82" spans="1:15" ht="11.25" customHeight="1" x14ac:dyDescent="0.15">
      <c r="A82" s="4">
        <v>953</v>
      </c>
      <c r="B82" s="573" t="s">
        <v>1407</v>
      </c>
      <c r="C82" s="202">
        <v>0</v>
      </c>
      <c r="D82" s="192">
        <v>0</v>
      </c>
      <c r="E82" s="192">
        <v>0</v>
      </c>
      <c r="F82" s="192">
        <v>0</v>
      </c>
      <c r="G82" s="192">
        <v>0</v>
      </c>
      <c r="H82" s="192">
        <v>0</v>
      </c>
      <c r="I82" s="192">
        <v>0</v>
      </c>
      <c r="J82" s="192">
        <v>0</v>
      </c>
      <c r="K82" s="192">
        <v>0</v>
      </c>
      <c r="L82" s="192">
        <v>0</v>
      </c>
      <c r="M82" s="192">
        <v>0</v>
      </c>
      <c r="N82" s="205">
        <v>0</v>
      </c>
      <c r="O82" s="205">
        <v>0</v>
      </c>
    </row>
    <row r="83" spans="1:15" ht="11.25" customHeight="1" x14ac:dyDescent="0.15">
      <c r="A83" s="4">
        <v>954</v>
      </c>
      <c r="B83" s="573" t="s">
        <v>2051</v>
      </c>
      <c r="C83" s="202">
        <v>0</v>
      </c>
      <c r="D83" s="192">
        <v>0</v>
      </c>
      <c r="E83" s="192">
        <v>0</v>
      </c>
      <c r="F83" s="192">
        <v>0</v>
      </c>
      <c r="G83" s="192">
        <v>0</v>
      </c>
      <c r="H83" s="192">
        <v>0</v>
      </c>
      <c r="I83" s="192">
        <v>0</v>
      </c>
      <c r="J83" s="192">
        <v>0</v>
      </c>
      <c r="K83" s="192">
        <v>0</v>
      </c>
      <c r="L83" s="192">
        <v>0</v>
      </c>
      <c r="M83" s="192">
        <v>0</v>
      </c>
      <c r="N83" s="205">
        <v>0</v>
      </c>
      <c r="O83" s="205">
        <v>0</v>
      </c>
    </row>
    <row r="84" spans="1:15" ht="11.25" customHeight="1" x14ac:dyDescent="0.15">
      <c r="A84" s="4">
        <v>959</v>
      </c>
      <c r="B84" s="573" t="s">
        <v>2071</v>
      </c>
      <c r="C84" s="202">
        <v>0</v>
      </c>
      <c r="D84" s="192">
        <v>0</v>
      </c>
      <c r="E84" s="192">
        <v>0</v>
      </c>
      <c r="F84" s="192">
        <v>0</v>
      </c>
      <c r="G84" s="192">
        <v>0</v>
      </c>
      <c r="H84" s="192">
        <v>0</v>
      </c>
      <c r="I84" s="192">
        <v>0</v>
      </c>
      <c r="J84" s="192">
        <v>0</v>
      </c>
      <c r="K84" s="192">
        <v>0</v>
      </c>
      <c r="L84" s="192">
        <v>0</v>
      </c>
      <c r="M84" s="192">
        <v>0</v>
      </c>
      <c r="N84" s="205">
        <v>0</v>
      </c>
      <c r="O84" s="205">
        <v>0</v>
      </c>
    </row>
    <row r="85" spans="1:15" ht="11.25" customHeight="1" x14ac:dyDescent="0.15">
      <c r="A85" s="4">
        <v>961</v>
      </c>
      <c r="B85" s="573" t="s">
        <v>1410</v>
      </c>
      <c r="C85" s="202">
        <v>0</v>
      </c>
      <c r="D85" s="192">
        <v>0</v>
      </c>
      <c r="E85" s="192">
        <v>0</v>
      </c>
      <c r="F85" s="192">
        <v>0</v>
      </c>
      <c r="G85" s="192">
        <v>0</v>
      </c>
      <c r="H85" s="192">
        <v>0</v>
      </c>
      <c r="I85" s="192">
        <v>0</v>
      </c>
      <c r="J85" s="192">
        <v>0</v>
      </c>
      <c r="K85" s="192">
        <v>0</v>
      </c>
      <c r="L85" s="192">
        <v>0</v>
      </c>
      <c r="M85" s="192">
        <v>0</v>
      </c>
      <c r="N85" s="205">
        <v>0</v>
      </c>
      <c r="O85" s="205">
        <v>0</v>
      </c>
    </row>
    <row r="86" spans="1:15" ht="11.25" customHeight="1" x14ac:dyDescent="0.15">
      <c r="A86" s="4">
        <v>963</v>
      </c>
      <c r="B86" s="573" t="s">
        <v>2161</v>
      </c>
      <c r="C86" s="202">
        <v>0</v>
      </c>
      <c r="D86" s="192">
        <v>0</v>
      </c>
      <c r="E86" s="192">
        <v>0</v>
      </c>
      <c r="F86" s="192">
        <v>0</v>
      </c>
      <c r="G86" s="192">
        <v>0</v>
      </c>
      <c r="H86" s="192">
        <v>0</v>
      </c>
      <c r="I86" s="192">
        <v>0</v>
      </c>
      <c r="J86" s="192">
        <v>0</v>
      </c>
      <c r="K86" s="192">
        <v>0</v>
      </c>
      <c r="L86" s="192">
        <v>0</v>
      </c>
      <c r="M86" s="192">
        <v>0</v>
      </c>
      <c r="N86" s="205">
        <v>0</v>
      </c>
      <c r="O86" s="205">
        <v>0</v>
      </c>
    </row>
    <row r="87" spans="1:15" ht="11.25" customHeight="1" x14ac:dyDescent="0.15">
      <c r="A87" s="4">
        <v>987</v>
      </c>
      <c r="B87" s="573" t="s">
        <v>69</v>
      </c>
      <c r="C87" s="202">
        <v>0</v>
      </c>
      <c r="D87" s="192">
        <v>0</v>
      </c>
      <c r="E87" s="192">
        <v>0</v>
      </c>
      <c r="F87" s="192">
        <v>0</v>
      </c>
      <c r="G87" s="192">
        <v>0</v>
      </c>
      <c r="H87" s="192">
        <v>0</v>
      </c>
      <c r="I87" s="192">
        <v>0</v>
      </c>
      <c r="J87" s="192">
        <v>0</v>
      </c>
      <c r="K87" s="192">
        <v>0</v>
      </c>
      <c r="L87" s="192">
        <v>0</v>
      </c>
      <c r="M87" s="192">
        <v>0</v>
      </c>
      <c r="N87" s="205">
        <v>0</v>
      </c>
      <c r="O87" s="205">
        <v>0</v>
      </c>
    </row>
    <row r="88" spans="1:15" ht="11.25" customHeight="1" x14ac:dyDescent="0.15">
      <c r="A88" s="4">
        <v>991</v>
      </c>
      <c r="B88" s="573" t="s">
        <v>1343</v>
      </c>
      <c r="C88" s="202">
        <v>0</v>
      </c>
      <c r="D88" s="192">
        <v>0</v>
      </c>
      <c r="E88" s="192">
        <v>0</v>
      </c>
      <c r="F88" s="192">
        <v>0</v>
      </c>
      <c r="G88" s="192">
        <v>0</v>
      </c>
      <c r="H88" s="192">
        <v>0</v>
      </c>
      <c r="I88" s="192">
        <v>0</v>
      </c>
      <c r="J88" s="192">
        <v>0</v>
      </c>
      <c r="K88" s="192">
        <v>0</v>
      </c>
      <c r="L88" s="192">
        <v>0</v>
      </c>
      <c r="M88" s="192">
        <v>0</v>
      </c>
      <c r="N88" s="205">
        <v>0</v>
      </c>
      <c r="O88" s="205">
        <v>0</v>
      </c>
    </row>
    <row r="89" spans="1:15" ht="11.25" customHeight="1" x14ac:dyDescent="0.15">
      <c r="A89" s="4">
        <v>2006</v>
      </c>
      <c r="B89" s="573" t="s">
        <v>2124</v>
      </c>
      <c r="C89" s="202">
        <v>421</v>
      </c>
      <c r="D89" s="192">
        <v>14</v>
      </c>
      <c r="E89" s="192">
        <v>0</v>
      </c>
      <c r="F89" s="192">
        <v>0</v>
      </c>
      <c r="G89" s="192">
        <v>4</v>
      </c>
      <c r="H89" s="192">
        <v>0</v>
      </c>
      <c r="I89" s="192">
        <v>3</v>
      </c>
      <c r="J89" s="192">
        <v>0</v>
      </c>
      <c r="K89" s="192">
        <v>0</v>
      </c>
      <c r="L89" s="192">
        <v>7</v>
      </c>
      <c r="M89" s="192">
        <v>0</v>
      </c>
      <c r="N89" s="205">
        <v>3.2183908045977011E-2</v>
      </c>
      <c r="O89" s="205">
        <v>0</v>
      </c>
    </row>
    <row r="90" spans="1:15" ht="11.25" customHeight="1" x14ac:dyDescent="0.15">
      <c r="A90" s="4">
        <v>2008</v>
      </c>
      <c r="B90" s="573" t="s">
        <v>2139</v>
      </c>
      <c r="C90" s="202">
        <v>1284</v>
      </c>
      <c r="D90" s="192">
        <v>18</v>
      </c>
      <c r="E90" s="192">
        <v>0</v>
      </c>
      <c r="F90" s="192">
        <v>0</v>
      </c>
      <c r="G90" s="192">
        <v>14</v>
      </c>
      <c r="H90" s="192">
        <v>0</v>
      </c>
      <c r="I90" s="192">
        <v>0</v>
      </c>
      <c r="J90" s="192">
        <v>0</v>
      </c>
      <c r="K90" s="192">
        <v>0</v>
      </c>
      <c r="L90" s="192">
        <v>4</v>
      </c>
      <c r="M90" s="192">
        <v>0</v>
      </c>
      <c r="N90" s="205">
        <v>1.3824884792626729E-2</v>
      </c>
      <c r="O90" s="205">
        <v>0</v>
      </c>
    </row>
    <row r="91" spans="1:15" ht="11.25" customHeight="1" x14ac:dyDescent="0.15">
      <c r="A91" s="4">
        <v>2014</v>
      </c>
      <c r="B91" s="573" t="s">
        <v>1501</v>
      </c>
      <c r="C91" s="202">
        <v>437</v>
      </c>
      <c r="D91" s="192">
        <v>1</v>
      </c>
      <c r="E91" s="192">
        <v>0</v>
      </c>
      <c r="F91" s="192">
        <v>0</v>
      </c>
      <c r="G91" s="192">
        <v>1</v>
      </c>
      <c r="H91" s="192">
        <v>0</v>
      </c>
      <c r="I91" s="192">
        <v>0</v>
      </c>
      <c r="J91" s="192">
        <v>0</v>
      </c>
      <c r="K91" s="192">
        <v>0</v>
      </c>
      <c r="L91" s="192">
        <v>0</v>
      </c>
      <c r="M91" s="192">
        <v>0</v>
      </c>
      <c r="N91" s="205">
        <v>2.2831050228310501E-3</v>
      </c>
      <c r="O91" s="205">
        <v>0</v>
      </c>
    </row>
    <row r="92" spans="1:15" ht="11.25" customHeight="1" x14ac:dyDescent="0.15">
      <c r="A92" s="4">
        <v>2015</v>
      </c>
      <c r="B92" s="573" t="s">
        <v>2068</v>
      </c>
      <c r="C92" s="202">
        <v>400</v>
      </c>
      <c r="D92" s="192">
        <v>15</v>
      </c>
      <c r="E92" s="192">
        <v>1</v>
      </c>
      <c r="F92" s="192">
        <v>0</v>
      </c>
      <c r="G92" s="192">
        <v>0</v>
      </c>
      <c r="H92" s="192">
        <v>0</v>
      </c>
      <c r="I92" s="192">
        <v>0</v>
      </c>
      <c r="J92" s="192">
        <v>14</v>
      </c>
      <c r="K92" s="192">
        <v>0</v>
      </c>
      <c r="L92" s="192">
        <v>0</v>
      </c>
      <c r="M92" s="192">
        <v>0</v>
      </c>
      <c r="N92" s="205">
        <v>3.614457831325301E-2</v>
      </c>
      <c r="O92" s="205">
        <v>0</v>
      </c>
    </row>
    <row r="93" spans="1:15" ht="11.25" customHeight="1" x14ac:dyDescent="0.15">
      <c r="A93" s="4">
        <v>2039</v>
      </c>
      <c r="B93" s="573" t="s">
        <v>1603</v>
      </c>
      <c r="C93" s="202">
        <v>278</v>
      </c>
      <c r="D93" s="192">
        <v>6</v>
      </c>
      <c r="E93" s="192">
        <v>0</v>
      </c>
      <c r="F93" s="192">
        <v>0</v>
      </c>
      <c r="G93" s="192">
        <v>0</v>
      </c>
      <c r="H93" s="192">
        <v>0</v>
      </c>
      <c r="I93" s="192">
        <v>0</v>
      </c>
      <c r="J93" s="192">
        <v>0</v>
      </c>
      <c r="K93" s="192">
        <v>6</v>
      </c>
      <c r="L93" s="192">
        <v>0</v>
      </c>
      <c r="M93" s="192">
        <v>0</v>
      </c>
      <c r="N93" s="205">
        <v>2.1126760563380281E-2</v>
      </c>
      <c r="O93" s="205">
        <v>0</v>
      </c>
    </row>
    <row r="94" spans="1:15" ht="11.25" customHeight="1" x14ac:dyDescent="0.15">
      <c r="A94" s="4">
        <v>2500</v>
      </c>
      <c r="B94" s="573" t="s">
        <v>1975</v>
      </c>
      <c r="C94" s="202">
        <v>464</v>
      </c>
      <c r="D94" s="192">
        <v>6</v>
      </c>
      <c r="E94" s="192">
        <v>0</v>
      </c>
      <c r="F94" s="192">
        <v>0</v>
      </c>
      <c r="G94" s="192">
        <v>2</v>
      </c>
      <c r="H94" s="192">
        <v>0</v>
      </c>
      <c r="I94" s="192">
        <v>2</v>
      </c>
      <c r="J94" s="192">
        <v>2</v>
      </c>
      <c r="K94" s="192">
        <v>0</v>
      </c>
      <c r="L94" s="192">
        <v>0</v>
      </c>
      <c r="M94" s="192">
        <v>0</v>
      </c>
      <c r="N94" s="205">
        <v>1.276595744680851E-2</v>
      </c>
      <c r="O94" s="205">
        <v>0</v>
      </c>
    </row>
    <row r="95" spans="1:15" ht="11.25" customHeight="1" x14ac:dyDescent="0.15">
      <c r="A95" s="4">
        <v>3019</v>
      </c>
      <c r="B95" s="573" t="s">
        <v>1363</v>
      </c>
      <c r="C95" s="202">
        <v>450</v>
      </c>
      <c r="D95" s="192">
        <v>0</v>
      </c>
      <c r="E95" s="192">
        <v>0</v>
      </c>
      <c r="F95" s="192">
        <v>0</v>
      </c>
      <c r="G95" s="192">
        <v>0</v>
      </c>
      <c r="H95" s="192">
        <v>0</v>
      </c>
      <c r="I95" s="192">
        <v>0</v>
      </c>
      <c r="J95" s="192">
        <v>0</v>
      </c>
      <c r="K95" s="192">
        <v>0</v>
      </c>
      <c r="L95" s="192">
        <v>0</v>
      </c>
      <c r="M95" s="192">
        <v>0</v>
      </c>
      <c r="N95" s="205">
        <v>0</v>
      </c>
      <c r="O95" s="205">
        <v>0</v>
      </c>
    </row>
    <row r="96" spans="1:15" ht="11.25" customHeight="1" x14ac:dyDescent="0.15">
      <c r="A96" s="4">
        <v>3021</v>
      </c>
      <c r="B96" s="573" t="s">
        <v>1991</v>
      </c>
      <c r="C96" s="202">
        <v>746</v>
      </c>
      <c r="D96" s="192">
        <v>4</v>
      </c>
      <c r="E96" s="192">
        <v>0</v>
      </c>
      <c r="F96" s="192">
        <v>0</v>
      </c>
      <c r="G96" s="192">
        <v>0</v>
      </c>
      <c r="H96" s="192">
        <v>0</v>
      </c>
      <c r="I96" s="192">
        <v>0</v>
      </c>
      <c r="J96" s="192">
        <v>4</v>
      </c>
      <c r="K96" s="192">
        <v>0</v>
      </c>
      <c r="L96" s="192">
        <v>0</v>
      </c>
      <c r="M96" s="192">
        <v>0</v>
      </c>
      <c r="N96" s="205">
        <v>5.3333333333333332E-3</v>
      </c>
      <c r="O96" s="205">
        <v>0</v>
      </c>
    </row>
    <row r="97" spans="1:15" ht="11.25" customHeight="1" x14ac:dyDescent="0.15">
      <c r="A97" s="4">
        <v>3022</v>
      </c>
      <c r="B97" s="573" t="s">
        <v>1365</v>
      </c>
      <c r="C97" s="202">
        <v>274</v>
      </c>
      <c r="D97" s="192">
        <v>0</v>
      </c>
      <c r="E97" s="192">
        <v>0</v>
      </c>
      <c r="F97" s="192">
        <v>0</v>
      </c>
      <c r="G97" s="192">
        <v>0</v>
      </c>
      <c r="H97" s="192">
        <v>0</v>
      </c>
      <c r="I97" s="192">
        <v>0</v>
      </c>
      <c r="J97" s="192">
        <v>0</v>
      </c>
      <c r="K97" s="192">
        <v>0</v>
      </c>
      <c r="L97" s="192">
        <v>0</v>
      </c>
      <c r="M97" s="192">
        <v>0</v>
      </c>
      <c r="N97" s="205">
        <v>0</v>
      </c>
      <c r="O97" s="205">
        <v>0</v>
      </c>
    </row>
    <row r="98" spans="1:15" ht="11.25" customHeight="1" x14ac:dyDescent="0.15">
      <c r="A98" s="4">
        <v>3023</v>
      </c>
      <c r="B98" s="573" t="s">
        <v>1366</v>
      </c>
      <c r="C98" s="202">
        <v>310</v>
      </c>
      <c r="D98" s="192">
        <v>2</v>
      </c>
      <c r="E98" s="192">
        <v>0</v>
      </c>
      <c r="F98" s="192">
        <v>0</v>
      </c>
      <c r="G98" s="192">
        <v>2</v>
      </c>
      <c r="H98" s="192">
        <v>0</v>
      </c>
      <c r="I98" s="192">
        <v>0</v>
      </c>
      <c r="J98" s="192">
        <v>0</v>
      </c>
      <c r="K98" s="192">
        <v>0</v>
      </c>
      <c r="L98" s="192">
        <v>0</v>
      </c>
      <c r="M98" s="192">
        <v>0</v>
      </c>
      <c r="N98" s="205">
        <v>6.41025641025641E-3</v>
      </c>
      <c r="O98" s="205">
        <v>0</v>
      </c>
    </row>
    <row r="99" spans="1:15" ht="11.25" customHeight="1" x14ac:dyDescent="0.15">
      <c r="A99" s="4">
        <v>3024</v>
      </c>
      <c r="B99" s="573" t="s">
        <v>2126</v>
      </c>
      <c r="C99" s="202">
        <v>75</v>
      </c>
      <c r="D99" s="192">
        <v>1</v>
      </c>
      <c r="E99" s="192">
        <v>0</v>
      </c>
      <c r="F99" s="192">
        <v>0</v>
      </c>
      <c r="G99" s="192">
        <v>1</v>
      </c>
      <c r="H99" s="192">
        <v>0</v>
      </c>
      <c r="I99" s="192">
        <v>0</v>
      </c>
      <c r="J99" s="192">
        <v>0</v>
      </c>
      <c r="K99" s="192">
        <v>0</v>
      </c>
      <c r="L99" s="192">
        <v>0</v>
      </c>
      <c r="M99" s="192">
        <v>0</v>
      </c>
      <c r="N99" s="205">
        <v>1.3157894736842105E-2</v>
      </c>
      <c r="O99" s="205">
        <v>0</v>
      </c>
    </row>
    <row r="100" spans="1:15" ht="11.25" customHeight="1" x14ac:dyDescent="0.15">
      <c r="A100" s="194">
        <v>3026</v>
      </c>
      <c r="B100" s="575" t="s">
        <v>1505</v>
      </c>
      <c r="C100" s="427">
        <v>1562</v>
      </c>
      <c r="D100" s="427">
        <v>13</v>
      </c>
      <c r="E100" s="427">
        <v>0</v>
      </c>
      <c r="F100" s="427">
        <v>0</v>
      </c>
      <c r="G100" s="427">
        <v>0</v>
      </c>
      <c r="H100" s="427">
        <v>0</v>
      </c>
      <c r="I100" s="427">
        <v>0</v>
      </c>
      <c r="J100" s="427">
        <v>4</v>
      </c>
      <c r="K100" s="427">
        <v>5</v>
      </c>
      <c r="L100" s="427">
        <v>4</v>
      </c>
      <c r="M100" s="427">
        <v>0</v>
      </c>
      <c r="N100" s="391">
        <v>8.2539682539682548E-3</v>
      </c>
      <c r="O100" s="391">
        <v>0</v>
      </c>
    </row>
    <row r="101" spans="1:15" ht="11.25" customHeight="1" x14ac:dyDescent="0.15">
      <c r="A101" s="4">
        <v>3028</v>
      </c>
      <c r="B101" s="572" t="s">
        <v>2069</v>
      </c>
      <c r="C101" s="192">
        <v>120</v>
      </c>
      <c r="D101" s="192">
        <v>5</v>
      </c>
      <c r="E101" s="192">
        <v>5</v>
      </c>
      <c r="F101" s="192">
        <v>0</v>
      </c>
      <c r="G101" s="192">
        <v>0</v>
      </c>
      <c r="H101" s="192">
        <v>0</v>
      </c>
      <c r="I101" s="192">
        <v>0</v>
      </c>
      <c r="J101" s="192">
        <v>0</v>
      </c>
      <c r="K101" s="192">
        <v>0</v>
      </c>
      <c r="L101" s="192">
        <v>0</v>
      </c>
      <c r="M101" s="192">
        <v>0</v>
      </c>
      <c r="N101" s="205">
        <v>0.04</v>
      </c>
      <c r="O101" s="205">
        <v>0</v>
      </c>
    </row>
    <row r="102" spans="1:15" ht="11.25" customHeight="1" x14ac:dyDescent="0.15">
      <c r="A102" s="4">
        <v>3031</v>
      </c>
      <c r="B102" s="572" t="s">
        <v>2013</v>
      </c>
      <c r="C102" s="192">
        <v>92</v>
      </c>
      <c r="D102" s="192">
        <v>5</v>
      </c>
      <c r="E102" s="192">
        <v>0</v>
      </c>
      <c r="F102" s="192">
        <v>0</v>
      </c>
      <c r="G102" s="192">
        <v>0</v>
      </c>
      <c r="H102" s="192">
        <v>0</v>
      </c>
      <c r="I102" s="192">
        <v>0</v>
      </c>
      <c r="J102" s="192">
        <v>0</v>
      </c>
      <c r="K102" s="192">
        <v>0</v>
      </c>
      <c r="L102" s="192">
        <v>5</v>
      </c>
      <c r="M102" s="192">
        <v>0</v>
      </c>
      <c r="N102" s="205">
        <v>5.1546391752577317E-2</v>
      </c>
      <c r="O102" s="205">
        <v>0</v>
      </c>
    </row>
    <row r="103" spans="1:15" ht="11.25" customHeight="1" x14ac:dyDescent="0.15">
      <c r="A103" s="4">
        <v>3034</v>
      </c>
      <c r="B103" s="572">
        <v>105900</v>
      </c>
      <c r="C103" s="192">
        <v>233</v>
      </c>
      <c r="D103" s="192">
        <v>15</v>
      </c>
      <c r="E103" s="192">
        <v>0</v>
      </c>
      <c r="F103" s="192">
        <v>0</v>
      </c>
      <c r="G103" s="192">
        <v>5</v>
      </c>
      <c r="H103" s="192">
        <v>0</v>
      </c>
      <c r="I103" s="192">
        <v>0</v>
      </c>
      <c r="J103" s="192">
        <v>0</v>
      </c>
      <c r="K103" s="192">
        <v>0</v>
      </c>
      <c r="L103" s="192">
        <v>10</v>
      </c>
      <c r="M103" s="192">
        <v>0</v>
      </c>
      <c r="N103" s="205">
        <v>6.0483870967741937E-2</v>
      </c>
      <c r="O103" s="205">
        <v>0</v>
      </c>
    </row>
    <row r="104" spans="1:15" ht="11.25" customHeight="1" x14ac:dyDescent="0.15">
      <c r="A104" s="4">
        <v>3036</v>
      </c>
      <c r="B104" s="572" t="s">
        <v>1614</v>
      </c>
      <c r="C104" s="192">
        <v>233</v>
      </c>
      <c r="D104" s="192">
        <v>3</v>
      </c>
      <c r="E104" s="192">
        <v>0</v>
      </c>
      <c r="F104" s="192">
        <v>0</v>
      </c>
      <c r="G104" s="192">
        <v>0</v>
      </c>
      <c r="H104" s="192">
        <v>0</v>
      </c>
      <c r="I104" s="192">
        <v>0</v>
      </c>
      <c r="J104" s="192">
        <v>0</v>
      </c>
      <c r="K104" s="192">
        <v>0</v>
      </c>
      <c r="L104" s="192">
        <v>3</v>
      </c>
      <c r="M104" s="192">
        <v>0</v>
      </c>
      <c r="N104" s="205">
        <v>1.2711864406779662E-2</v>
      </c>
      <c r="O104" s="205">
        <v>0</v>
      </c>
    </row>
    <row r="105" spans="1:15" ht="11.25" customHeight="1" x14ac:dyDescent="0.15">
      <c r="A105" s="4">
        <v>3040</v>
      </c>
      <c r="B105" s="572" t="s">
        <v>1654</v>
      </c>
      <c r="C105" s="192">
        <v>99</v>
      </c>
      <c r="D105" s="192">
        <v>7</v>
      </c>
      <c r="E105" s="192">
        <v>7</v>
      </c>
      <c r="F105" s="192">
        <v>0</v>
      </c>
      <c r="G105" s="192">
        <v>0</v>
      </c>
      <c r="H105" s="192">
        <v>0</v>
      </c>
      <c r="I105" s="192">
        <v>0</v>
      </c>
      <c r="J105" s="192">
        <v>0</v>
      </c>
      <c r="K105" s="192">
        <v>0</v>
      </c>
      <c r="L105" s="192">
        <v>0</v>
      </c>
      <c r="M105" s="192">
        <v>0</v>
      </c>
      <c r="N105" s="205">
        <v>6.6037735849056603E-2</v>
      </c>
      <c r="O105" s="205">
        <v>0</v>
      </c>
    </row>
    <row r="106" spans="1:15" ht="11.25" customHeight="1" x14ac:dyDescent="0.15">
      <c r="A106" s="4">
        <v>3041</v>
      </c>
      <c r="B106" s="572" t="s">
        <v>1992</v>
      </c>
      <c r="C106" s="192">
        <v>8308</v>
      </c>
      <c r="D106" s="192">
        <v>52</v>
      </c>
      <c r="E106" s="192">
        <v>0</v>
      </c>
      <c r="F106" s="192">
        <v>0</v>
      </c>
      <c r="G106" s="192">
        <v>2</v>
      </c>
      <c r="H106" s="192">
        <v>0</v>
      </c>
      <c r="I106" s="192">
        <v>0</v>
      </c>
      <c r="J106" s="192">
        <v>33</v>
      </c>
      <c r="K106" s="192">
        <v>5</v>
      </c>
      <c r="L106" s="192">
        <v>12</v>
      </c>
      <c r="M106" s="192">
        <v>0</v>
      </c>
      <c r="N106" s="205">
        <v>6.2200956937799043E-3</v>
      </c>
      <c r="O106" s="205">
        <v>0</v>
      </c>
    </row>
    <row r="107" spans="1:15" ht="11.25" customHeight="1" x14ac:dyDescent="0.15">
      <c r="A107" s="4">
        <v>3043</v>
      </c>
      <c r="B107" s="572" t="s">
        <v>2004</v>
      </c>
      <c r="C107" s="192">
        <v>1688</v>
      </c>
      <c r="D107" s="192">
        <v>8</v>
      </c>
      <c r="E107" s="192">
        <v>0</v>
      </c>
      <c r="F107" s="192">
        <v>0</v>
      </c>
      <c r="G107" s="192">
        <v>6</v>
      </c>
      <c r="H107" s="192">
        <v>0</v>
      </c>
      <c r="I107" s="192">
        <v>0</v>
      </c>
      <c r="J107" s="192">
        <v>0</v>
      </c>
      <c r="K107" s="192">
        <v>0</v>
      </c>
      <c r="L107" s="192">
        <v>2</v>
      </c>
      <c r="M107" s="192">
        <v>0</v>
      </c>
      <c r="N107" s="205">
        <v>4.7169811320754715E-3</v>
      </c>
      <c r="O107" s="205">
        <v>0</v>
      </c>
    </row>
    <row r="108" spans="1:15" ht="11.25" customHeight="1" x14ac:dyDescent="0.15">
      <c r="A108" s="4">
        <v>3044</v>
      </c>
      <c r="B108" s="572" t="s">
        <v>2005</v>
      </c>
      <c r="C108" s="192">
        <v>1351</v>
      </c>
      <c r="D108" s="192">
        <v>17</v>
      </c>
      <c r="E108" s="192">
        <v>0</v>
      </c>
      <c r="F108" s="192">
        <v>0</v>
      </c>
      <c r="G108" s="192">
        <v>12</v>
      </c>
      <c r="H108" s="192">
        <v>0</v>
      </c>
      <c r="I108" s="192">
        <v>0</v>
      </c>
      <c r="J108" s="192">
        <v>0</v>
      </c>
      <c r="K108" s="192">
        <v>5</v>
      </c>
      <c r="L108" s="192">
        <v>0</v>
      </c>
      <c r="M108" s="192">
        <v>0</v>
      </c>
      <c r="N108" s="205">
        <v>1.2426900584795321E-2</v>
      </c>
      <c r="O108" s="205">
        <v>0</v>
      </c>
    </row>
    <row r="109" spans="1:15" ht="11.25" customHeight="1" x14ac:dyDescent="0.15">
      <c r="A109" s="4">
        <v>3048</v>
      </c>
      <c r="B109" s="572" t="s">
        <v>1993</v>
      </c>
      <c r="C109" s="192">
        <v>140</v>
      </c>
      <c r="D109" s="192">
        <v>0</v>
      </c>
      <c r="E109" s="192">
        <v>0</v>
      </c>
      <c r="F109" s="192">
        <v>0</v>
      </c>
      <c r="G109" s="192">
        <v>0</v>
      </c>
      <c r="H109" s="192">
        <v>0</v>
      </c>
      <c r="I109" s="192">
        <v>0</v>
      </c>
      <c r="J109" s="192">
        <v>0</v>
      </c>
      <c r="K109" s="192">
        <v>0</v>
      </c>
      <c r="L109" s="192">
        <v>0</v>
      </c>
      <c r="M109" s="192">
        <v>0</v>
      </c>
      <c r="N109" s="205">
        <v>0</v>
      </c>
      <c r="O109" s="205">
        <v>0</v>
      </c>
    </row>
    <row r="110" spans="1:15" ht="11.25" customHeight="1" x14ac:dyDescent="0.15">
      <c r="A110" s="4">
        <v>3049</v>
      </c>
      <c r="B110" s="572" t="s">
        <v>2145</v>
      </c>
      <c r="C110" s="192">
        <v>1553</v>
      </c>
      <c r="D110" s="192">
        <v>17</v>
      </c>
      <c r="E110" s="192">
        <v>0</v>
      </c>
      <c r="F110" s="192">
        <v>0</v>
      </c>
      <c r="G110" s="192">
        <v>0</v>
      </c>
      <c r="H110" s="192">
        <v>0</v>
      </c>
      <c r="I110" s="192">
        <v>0</v>
      </c>
      <c r="J110" s="192">
        <v>0</v>
      </c>
      <c r="K110" s="192">
        <v>6</v>
      </c>
      <c r="L110" s="192">
        <v>11</v>
      </c>
      <c r="M110" s="192">
        <v>0</v>
      </c>
      <c r="N110" s="205">
        <v>1.0828025477707006E-2</v>
      </c>
      <c r="O110" s="205">
        <v>0</v>
      </c>
    </row>
    <row r="111" spans="1:15" ht="11.25" customHeight="1" x14ac:dyDescent="0.15">
      <c r="A111" s="4">
        <v>3056</v>
      </c>
      <c r="B111" s="572" t="s">
        <v>2018</v>
      </c>
      <c r="C111" s="192">
        <v>10682</v>
      </c>
      <c r="D111" s="192">
        <v>110</v>
      </c>
      <c r="E111" s="192">
        <v>0</v>
      </c>
      <c r="F111" s="192">
        <v>0</v>
      </c>
      <c r="G111" s="192">
        <v>55</v>
      </c>
      <c r="H111" s="192">
        <v>0</v>
      </c>
      <c r="I111" s="192">
        <v>2</v>
      </c>
      <c r="J111" s="192">
        <v>26</v>
      </c>
      <c r="K111" s="192">
        <v>6</v>
      </c>
      <c r="L111" s="192">
        <v>21</v>
      </c>
      <c r="M111" s="192">
        <v>0</v>
      </c>
      <c r="N111" s="205">
        <v>1.0192735359525574E-2</v>
      </c>
      <c r="O111" s="205">
        <v>0</v>
      </c>
    </row>
    <row r="112" spans="1:15" ht="11.25" customHeight="1" x14ac:dyDescent="0.15">
      <c r="A112" s="4">
        <v>3057</v>
      </c>
      <c r="B112" s="572" t="s">
        <v>2125</v>
      </c>
      <c r="C112" s="192">
        <v>1521</v>
      </c>
      <c r="D112" s="192">
        <v>177</v>
      </c>
      <c r="E112" s="192">
        <v>0</v>
      </c>
      <c r="F112" s="192">
        <v>0</v>
      </c>
      <c r="G112" s="192">
        <v>0</v>
      </c>
      <c r="H112" s="192">
        <v>0</v>
      </c>
      <c r="I112" s="192">
        <v>0</v>
      </c>
      <c r="J112" s="192">
        <v>145</v>
      </c>
      <c r="K112" s="192">
        <v>0</v>
      </c>
      <c r="L112" s="192">
        <v>32</v>
      </c>
      <c r="M112" s="192">
        <v>0</v>
      </c>
      <c r="N112" s="205">
        <v>0.10424028268551237</v>
      </c>
      <c r="O112" s="205">
        <v>0</v>
      </c>
    </row>
    <row r="113" spans="1:15" ht="11.25" customHeight="1" x14ac:dyDescent="0.15">
      <c r="A113" s="4">
        <v>3061</v>
      </c>
      <c r="B113" s="572" t="s">
        <v>1707</v>
      </c>
      <c r="C113" s="192">
        <v>1009</v>
      </c>
      <c r="D113" s="192">
        <v>53</v>
      </c>
      <c r="E113" s="192">
        <v>0</v>
      </c>
      <c r="F113" s="192">
        <v>0</v>
      </c>
      <c r="G113" s="192">
        <v>0</v>
      </c>
      <c r="H113" s="192">
        <v>0</v>
      </c>
      <c r="I113" s="192">
        <v>0</v>
      </c>
      <c r="J113" s="192">
        <v>53</v>
      </c>
      <c r="K113" s="192">
        <v>0</v>
      </c>
      <c r="L113" s="192">
        <v>0</v>
      </c>
      <c r="M113" s="192">
        <v>0</v>
      </c>
      <c r="N113" s="205">
        <v>4.9905838041431262E-2</v>
      </c>
      <c r="O113" s="205">
        <v>0</v>
      </c>
    </row>
    <row r="114" spans="1:15" ht="11.25" customHeight="1" x14ac:dyDescent="0.15">
      <c r="A114" s="4">
        <v>3065</v>
      </c>
      <c r="B114" s="572" t="s">
        <v>1708</v>
      </c>
      <c r="C114" s="192">
        <v>678</v>
      </c>
      <c r="D114" s="192">
        <v>60</v>
      </c>
      <c r="E114" s="192">
        <v>0</v>
      </c>
      <c r="F114" s="192">
        <v>0</v>
      </c>
      <c r="G114" s="192">
        <v>50</v>
      </c>
      <c r="H114" s="192">
        <v>0</v>
      </c>
      <c r="I114" s="192">
        <v>0</v>
      </c>
      <c r="J114" s="192">
        <v>10</v>
      </c>
      <c r="K114" s="192">
        <v>0</v>
      </c>
      <c r="L114" s="192">
        <v>0</v>
      </c>
      <c r="M114" s="192">
        <v>0</v>
      </c>
      <c r="N114" s="205">
        <v>8.1300813008130079E-2</v>
      </c>
      <c r="O114" s="205">
        <v>0</v>
      </c>
    </row>
    <row r="115" spans="1:15" ht="11.25" customHeight="1" x14ac:dyDescent="0.15">
      <c r="A115" s="4"/>
      <c r="B115" s="572"/>
      <c r="C115" s="192"/>
      <c r="D115" s="192"/>
      <c r="E115" s="192"/>
      <c r="F115" s="192"/>
      <c r="G115" s="192"/>
      <c r="H115" s="192"/>
      <c r="I115" s="192"/>
      <c r="J115" s="192"/>
      <c r="K115" s="192"/>
      <c r="L115" s="192"/>
      <c r="M115" s="192"/>
      <c r="N115" s="205"/>
      <c r="O115" s="205">
        <v>0</v>
      </c>
    </row>
    <row r="116" spans="1:15" ht="11.25" customHeight="1" x14ac:dyDescent="0.15">
      <c r="A116" s="4"/>
      <c r="B116" s="572"/>
      <c r="C116" s="192"/>
      <c r="D116" s="192"/>
      <c r="E116" s="192"/>
      <c r="F116" s="192"/>
      <c r="G116" s="192"/>
      <c r="H116" s="192"/>
      <c r="I116" s="192"/>
      <c r="J116" s="192"/>
      <c r="K116" s="192"/>
      <c r="L116" s="192"/>
      <c r="M116" s="192"/>
      <c r="N116" s="205"/>
      <c r="O116" s="205">
        <v>0</v>
      </c>
    </row>
    <row r="117" spans="1:15" ht="11.25" customHeight="1" x14ac:dyDescent="0.15">
      <c r="A117" s="4"/>
      <c r="B117" s="572"/>
      <c r="C117" s="192"/>
      <c r="D117" s="192"/>
      <c r="E117" s="192"/>
      <c r="F117" s="192"/>
      <c r="G117" s="192"/>
      <c r="H117" s="192"/>
      <c r="I117" s="192"/>
      <c r="J117" s="192"/>
      <c r="K117" s="192"/>
      <c r="L117" s="192"/>
      <c r="M117" s="192"/>
      <c r="N117" s="205"/>
      <c r="O117" s="205">
        <v>0</v>
      </c>
    </row>
    <row r="118" spans="1:15" ht="11.25" customHeight="1" x14ac:dyDescent="0.15">
      <c r="A118" s="4"/>
      <c r="B118" s="572"/>
      <c r="C118" s="192"/>
      <c r="D118" s="192"/>
      <c r="E118" s="192"/>
      <c r="F118" s="192"/>
      <c r="G118" s="192"/>
      <c r="H118" s="192"/>
      <c r="I118" s="192"/>
      <c r="J118" s="192"/>
      <c r="K118" s="192"/>
      <c r="L118" s="192"/>
      <c r="M118" s="192"/>
      <c r="N118" s="205"/>
      <c r="O118" s="205">
        <v>0</v>
      </c>
    </row>
    <row r="119" spans="1:15" ht="11.25" customHeight="1" x14ac:dyDescent="0.15">
      <c r="A119" s="4"/>
      <c r="B119" s="572"/>
      <c r="C119" s="192"/>
      <c r="D119" s="192"/>
      <c r="E119" s="192"/>
      <c r="F119" s="192"/>
      <c r="G119" s="192"/>
      <c r="H119" s="192"/>
      <c r="I119" s="192"/>
      <c r="J119" s="192"/>
      <c r="K119" s="192"/>
      <c r="L119" s="192"/>
      <c r="M119" s="192"/>
      <c r="N119" s="205"/>
      <c r="O119" s="205">
        <v>0</v>
      </c>
    </row>
    <row r="120" spans="1:15" ht="11.25" customHeight="1" x14ac:dyDescent="0.15">
      <c r="A120" s="4"/>
      <c r="B120" s="572"/>
      <c r="C120" s="192"/>
      <c r="D120" s="192"/>
      <c r="E120" s="192"/>
      <c r="F120" s="192"/>
      <c r="G120" s="192"/>
      <c r="H120" s="192"/>
      <c r="I120" s="192"/>
      <c r="J120" s="192"/>
      <c r="K120" s="192"/>
      <c r="L120" s="192"/>
      <c r="M120" s="192"/>
      <c r="N120" s="205"/>
      <c r="O120" s="205">
        <v>0</v>
      </c>
    </row>
    <row r="121" spans="1:15" ht="11.25" customHeight="1" x14ac:dyDescent="0.15">
      <c r="A121" s="4"/>
      <c r="B121" s="572"/>
      <c r="C121" s="192"/>
      <c r="D121" s="192"/>
      <c r="E121" s="192"/>
      <c r="F121" s="192"/>
      <c r="G121" s="192"/>
      <c r="H121" s="192"/>
      <c r="I121" s="192"/>
      <c r="J121" s="192"/>
      <c r="K121" s="192"/>
      <c r="L121" s="192"/>
      <c r="M121" s="192"/>
      <c r="N121" s="205"/>
      <c r="O121" s="205">
        <v>0</v>
      </c>
    </row>
    <row r="122" spans="1:15" ht="11.25" customHeight="1" x14ac:dyDescent="0.15">
      <c r="A122" s="4"/>
      <c r="B122" s="572"/>
      <c r="C122" s="192"/>
      <c r="D122" s="192"/>
      <c r="E122" s="192"/>
      <c r="F122" s="192"/>
      <c r="G122" s="192"/>
      <c r="H122" s="192"/>
      <c r="I122" s="192"/>
      <c r="J122" s="192"/>
      <c r="K122" s="192"/>
      <c r="L122" s="192"/>
      <c r="M122" s="192"/>
      <c r="N122" s="205"/>
      <c r="O122" s="205">
        <v>0</v>
      </c>
    </row>
    <row r="123" spans="1:15" ht="11.25" customHeight="1" x14ac:dyDescent="0.15">
      <c r="A123" s="4"/>
      <c r="B123" s="572"/>
      <c r="C123" s="192"/>
      <c r="D123" s="192"/>
      <c r="E123" s="192"/>
      <c r="F123" s="192"/>
      <c r="G123" s="192"/>
      <c r="H123" s="192"/>
      <c r="I123" s="192"/>
      <c r="J123" s="192"/>
      <c r="K123" s="192"/>
      <c r="L123" s="192"/>
      <c r="M123" s="192"/>
      <c r="N123" s="205"/>
      <c r="O123" s="205">
        <v>0</v>
      </c>
    </row>
    <row r="124" spans="1:15" ht="11.25" customHeight="1" x14ac:dyDescent="0.15">
      <c r="A124" s="4"/>
      <c r="B124" s="572"/>
      <c r="C124" s="192"/>
      <c r="D124" s="192"/>
      <c r="E124" s="192"/>
      <c r="F124" s="192"/>
      <c r="G124" s="192"/>
      <c r="H124" s="192"/>
      <c r="I124" s="192"/>
      <c r="J124" s="192"/>
      <c r="K124" s="192"/>
      <c r="L124" s="192"/>
      <c r="M124" s="192"/>
      <c r="N124" s="205"/>
      <c r="O124" s="205">
        <v>0</v>
      </c>
    </row>
    <row r="125" spans="1:15" ht="11.25" customHeight="1" x14ac:dyDescent="0.15">
      <c r="A125" s="4"/>
      <c r="B125" s="572"/>
      <c r="C125" s="192"/>
      <c r="D125" s="192"/>
      <c r="E125" s="192"/>
      <c r="F125" s="192"/>
      <c r="G125" s="192"/>
      <c r="H125" s="192"/>
      <c r="I125" s="192"/>
      <c r="J125" s="192"/>
      <c r="K125" s="192"/>
      <c r="L125" s="192"/>
      <c r="M125" s="192"/>
      <c r="N125" s="205"/>
      <c r="O125" s="205">
        <v>0</v>
      </c>
    </row>
    <row r="126" spans="1:15" ht="11.25" customHeight="1" x14ac:dyDescent="0.15">
      <c r="A126" s="4"/>
      <c r="B126" s="572"/>
      <c r="C126" s="192"/>
      <c r="D126" s="192"/>
      <c r="E126" s="192"/>
      <c r="F126" s="192"/>
      <c r="G126" s="192"/>
      <c r="H126" s="192"/>
      <c r="I126" s="192"/>
      <c r="J126" s="192"/>
      <c r="K126" s="192"/>
      <c r="L126" s="192"/>
      <c r="M126" s="192"/>
      <c r="N126" s="205"/>
      <c r="O126" s="205">
        <v>0</v>
      </c>
    </row>
    <row r="127" spans="1:15" ht="11.25" customHeight="1" x14ac:dyDescent="0.15">
      <c r="A127" s="4"/>
      <c r="B127" s="572"/>
      <c r="C127" s="192"/>
      <c r="D127" s="192"/>
      <c r="E127" s="192"/>
      <c r="F127" s="192"/>
      <c r="G127" s="192"/>
      <c r="H127" s="192"/>
      <c r="I127" s="192"/>
      <c r="J127" s="192"/>
      <c r="K127" s="192"/>
      <c r="L127" s="192"/>
      <c r="M127" s="192"/>
      <c r="N127" s="205"/>
      <c r="O127" s="205">
        <v>0</v>
      </c>
    </row>
    <row r="128" spans="1:15" ht="11.25" customHeight="1" x14ac:dyDescent="0.15">
      <c r="A128" s="4"/>
      <c r="B128" s="572"/>
      <c r="C128" s="192"/>
      <c r="D128" s="192"/>
      <c r="E128" s="192"/>
      <c r="F128" s="192"/>
      <c r="G128" s="192"/>
      <c r="H128" s="192"/>
      <c r="I128" s="192"/>
      <c r="J128" s="192"/>
      <c r="K128" s="192"/>
      <c r="L128" s="192"/>
      <c r="M128" s="192"/>
      <c r="N128" s="205"/>
      <c r="O128" s="205">
        <v>0</v>
      </c>
    </row>
    <row r="129" spans="1:15" ht="11.25" customHeight="1" x14ac:dyDescent="0.15">
      <c r="A129" s="4"/>
      <c r="B129" s="572"/>
      <c r="C129" s="192"/>
      <c r="D129" s="192"/>
      <c r="E129" s="192"/>
      <c r="F129" s="192"/>
      <c r="G129" s="192"/>
      <c r="H129" s="192"/>
      <c r="I129" s="192"/>
      <c r="J129" s="192"/>
      <c r="K129" s="192"/>
      <c r="L129" s="192"/>
      <c r="M129" s="192"/>
      <c r="N129" s="205"/>
      <c r="O129" s="205">
        <v>0</v>
      </c>
    </row>
    <row r="130" spans="1:15" ht="11.25" customHeight="1" x14ac:dyDescent="0.15">
      <c r="A130" s="4"/>
      <c r="B130" s="572"/>
      <c r="C130" s="192"/>
      <c r="D130" s="192"/>
      <c r="E130" s="192"/>
      <c r="F130" s="192"/>
      <c r="G130" s="192"/>
      <c r="H130" s="192"/>
      <c r="I130" s="192"/>
      <c r="J130" s="192"/>
      <c r="K130" s="192"/>
      <c r="L130" s="192"/>
      <c r="M130" s="192"/>
      <c r="N130" s="205"/>
      <c r="O130" s="205">
        <v>0</v>
      </c>
    </row>
    <row r="131" spans="1:15" ht="11.25" customHeight="1" x14ac:dyDescent="0.15">
      <c r="A131" s="4"/>
      <c r="B131" s="572"/>
      <c r="C131" s="192"/>
      <c r="D131" s="192"/>
      <c r="E131" s="192"/>
      <c r="F131" s="192"/>
      <c r="G131" s="192"/>
      <c r="H131" s="192"/>
      <c r="I131" s="192"/>
      <c r="J131" s="192"/>
      <c r="K131" s="192"/>
      <c r="L131" s="192"/>
      <c r="M131" s="192"/>
      <c r="N131" s="205"/>
      <c r="O131" s="205">
        <v>0</v>
      </c>
    </row>
    <row r="132" spans="1:15" ht="11.25" customHeight="1" x14ac:dyDescent="0.15">
      <c r="A132" s="4"/>
      <c r="B132" s="572"/>
      <c r="C132" s="192"/>
      <c r="D132" s="192"/>
      <c r="E132" s="192"/>
      <c r="F132" s="192"/>
      <c r="G132" s="192"/>
      <c r="H132" s="192"/>
      <c r="I132" s="192"/>
      <c r="J132" s="192"/>
      <c r="K132" s="192"/>
      <c r="L132" s="192"/>
      <c r="M132" s="192"/>
      <c r="N132" s="205"/>
      <c r="O132" s="205">
        <v>0</v>
      </c>
    </row>
    <row r="133" spans="1:15" ht="11.25" customHeight="1" x14ac:dyDescent="0.15">
      <c r="A133" s="4"/>
      <c r="B133" s="572"/>
      <c r="C133" s="192"/>
      <c r="D133" s="192"/>
      <c r="E133" s="192"/>
      <c r="F133" s="192"/>
      <c r="G133" s="192"/>
      <c r="H133" s="192"/>
      <c r="I133" s="192"/>
      <c r="J133" s="192"/>
      <c r="K133" s="192"/>
      <c r="L133" s="192"/>
      <c r="M133" s="192"/>
      <c r="N133" s="205"/>
      <c r="O133" s="205">
        <v>0</v>
      </c>
    </row>
    <row r="134" spans="1:15" ht="11.25" customHeight="1" x14ac:dyDescent="0.15">
      <c r="A134" s="4"/>
      <c r="B134" s="572"/>
      <c r="C134" s="192"/>
      <c r="D134" s="192"/>
      <c r="E134" s="192"/>
      <c r="F134" s="192"/>
      <c r="G134" s="192"/>
      <c r="H134" s="192"/>
      <c r="I134" s="192"/>
      <c r="J134" s="192"/>
      <c r="K134" s="192"/>
      <c r="L134" s="192"/>
      <c r="M134" s="192"/>
      <c r="N134" s="205"/>
      <c r="O134" s="205">
        <v>0</v>
      </c>
    </row>
    <row r="135" spans="1:15" ht="11.25" customHeight="1" x14ac:dyDescent="0.15">
      <c r="A135" s="4"/>
      <c r="B135" s="572"/>
      <c r="C135" s="192"/>
      <c r="D135" s="192"/>
      <c r="E135" s="192"/>
      <c r="F135" s="192"/>
      <c r="G135" s="192"/>
      <c r="H135" s="192"/>
      <c r="I135" s="192"/>
      <c r="J135" s="192"/>
      <c r="K135" s="192"/>
      <c r="L135" s="192"/>
      <c r="M135" s="192"/>
      <c r="N135" s="205"/>
      <c r="O135" s="205">
        <v>0</v>
      </c>
    </row>
    <row r="136" spans="1:15" ht="11.25" customHeight="1" x14ac:dyDescent="0.15">
      <c r="A136" s="4"/>
      <c r="B136" s="572"/>
      <c r="C136" s="192"/>
      <c r="D136" s="192"/>
      <c r="E136" s="192"/>
      <c r="F136" s="192"/>
      <c r="G136" s="192"/>
      <c r="H136" s="192"/>
      <c r="I136" s="192"/>
      <c r="J136" s="192"/>
      <c r="K136" s="192"/>
      <c r="L136" s="192"/>
      <c r="M136" s="192"/>
      <c r="N136" s="205"/>
      <c r="O136" s="205">
        <v>0</v>
      </c>
    </row>
    <row r="137" spans="1:15" ht="11.25" customHeight="1" x14ac:dyDescent="0.15">
      <c r="A137" s="4"/>
      <c r="B137" s="572"/>
      <c r="C137" s="192"/>
      <c r="D137" s="192"/>
      <c r="E137" s="192"/>
      <c r="F137" s="192"/>
      <c r="G137" s="192"/>
      <c r="H137" s="192"/>
      <c r="I137" s="192"/>
      <c r="J137" s="192"/>
      <c r="K137" s="192"/>
      <c r="L137" s="192"/>
      <c r="M137" s="192"/>
      <c r="N137" s="205"/>
      <c r="O137" s="205">
        <v>0</v>
      </c>
    </row>
    <row r="138" spans="1:15" ht="11.25" customHeight="1" x14ac:dyDescent="0.15">
      <c r="A138" s="4"/>
      <c r="B138" s="572"/>
      <c r="C138" s="192"/>
      <c r="D138" s="192"/>
      <c r="E138" s="192"/>
      <c r="F138" s="192"/>
      <c r="G138" s="192"/>
      <c r="H138" s="192"/>
      <c r="I138" s="192"/>
      <c r="J138" s="192"/>
      <c r="K138" s="192"/>
      <c r="L138" s="192"/>
      <c r="M138" s="192"/>
      <c r="N138" s="205"/>
      <c r="O138" s="205">
        <v>0</v>
      </c>
    </row>
    <row r="139" spans="1:15" ht="11.25" customHeight="1" x14ac:dyDescent="0.15">
      <c r="A139" s="4"/>
      <c r="B139" s="572"/>
      <c r="C139" s="192"/>
      <c r="D139" s="192"/>
      <c r="E139" s="192"/>
      <c r="F139" s="192"/>
      <c r="G139" s="192"/>
      <c r="H139" s="192"/>
      <c r="I139" s="192"/>
      <c r="J139" s="192"/>
      <c r="K139" s="192"/>
      <c r="L139" s="192"/>
      <c r="M139" s="192"/>
      <c r="N139" s="205"/>
      <c r="O139" s="205">
        <v>0</v>
      </c>
    </row>
    <row r="140" spans="1:15" ht="11.25" customHeight="1" x14ac:dyDescent="0.15">
      <c r="A140" s="4"/>
      <c r="B140" s="572"/>
      <c r="C140" s="192"/>
      <c r="D140" s="192"/>
      <c r="E140" s="192"/>
      <c r="F140" s="192"/>
      <c r="G140" s="192"/>
      <c r="H140" s="192"/>
      <c r="I140" s="192"/>
      <c r="J140" s="192"/>
      <c r="K140" s="192"/>
      <c r="L140" s="192"/>
      <c r="M140" s="192"/>
      <c r="N140" s="205"/>
      <c r="O140" s="205">
        <v>0</v>
      </c>
    </row>
    <row r="141" spans="1:15" ht="11.25" customHeight="1" x14ac:dyDescent="0.15">
      <c r="A141" s="4"/>
      <c r="B141" s="572"/>
      <c r="C141" s="192"/>
      <c r="D141" s="192"/>
      <c r="E141" s="192"/>
      <c r="F141" s="192"/>
      <c r="G141" s="192"/>
      <c r="H141" s="192"/>
      <c r="I141" s="192"/>
      <c r="J141" s="192"/>
      <c r="K141" s="192"/>
      <c r="L141" s="192"/>
      <c r="M141" s="192"/>
      <c r="N141" s="205"/>
      <c r="O141" s="205">
        <v>0</v>
      </c>
    </row>
    <row r="142" spans="1:15" ht="11.25" customHeight="1" x14ac:dyDescent="0.15">
      <c r="A142" s="4"/>
      <c r="B142" s="572"/>
      <c r="C142" s="192"/>
      <c r="D142" s="192"/>
      <c r="E142" s="192"/>
      <c r="F142" s="192"/>
      <c r="G142" s="192"/>
      <c r="H142" s="192"/>
      <c r="I142" s="192"/>
      <c r="J142" s="192"/>
      <c r="K142" s="192"/>
      <c r="L142" s="192"/>
      <c r="M142" s="192"/>
      <c r="N142" s="205"/>
      <c r="O142" s="205">
        <v>0</v>
      </c>
    </row>
    <row r="143" spans="1:15" ht="11.25" customHeight="1" x14ac:dyDescent="0.15">
      <c r="A143" s="4"/>
      <c r="B143" s="572"/>
      <c r="C143" s="192"/>
      <c r="D143" s="192"/>
      <c r="E143" s="192"/>
      <c r="F143" s="192"/>
      <c r="G143" s="192"/>
      <c r="H143" s="192"/>
      <c r="I143" s="192"/>
      <c r="J143" s="192"/>
      <c r="K143" s="192"/>
      <c r="L143" s="192"/>
      <c r="M143" s="192"/>
      <c r="N143" s="205"/>
      <c r="O143" s="205">
        <v>0</v>
      </c>
    </row>
    <row r="144" spans="1:15" ht="11.25" customHeight="1" x14ac:dyDescent="0.15">
      <c r="A144" s="4"/>
      <c r="B144" s="572"/>
      <c r="C144" s="192"/>
      <c r="D144" s="192"/>
      <c r="E144" s="192"/>
      <c r="F144" s="192"/>
      <c r="G144" s="192"/>
      <c r="H144" s="192"/>
      <c r="I144" s="192"/>
      <c r="J144" s="192"/>
      <c r="K144" s="192"/>
      <c r="L144" s="192"/>
      <c r="M144" s="192"/>
      <c r="N144" s="205"/>
      <c r="O144" s="205">
        <v>0</v>
      </c>
    </row>
    <row r="145" spans="1:15" ht="11.25" customHeight="1" x14ac:dyDescent="0.15">
      <c r="A145" s="4"/>
      <c r="B145" s="572"/>
      <c r="C145" s="192"/>
      <c r="D145" s="192"/>
      <c r="E145" s="192"/>
      <c r="F145" s="192"/>
      <c r="G145" s="192"/>
      <c r="H145" s="192"/>
      <c r="I145" s="192"/>
      <c r="J145" s="192"/>
      <c r="K145" s="192"/>
      <c r="L145" s="192"/>
      <c r="M145" s="192"/>
      <c r="N145" s="205"/>
      <c r="O145" s="205">
        <v>0</v>
      </c>
    </row>
    <row r="146" spans="1:15" ht="11.25" customHeight="1" x14ac:dyDescent="0.15">
      <c r="A146" s="4"/>
      <c r="B146" s="572"/>
      <c r="C146" s="192"/>
      <c r="D146" s="192"/>
      <c r="E146" s="192"/>
      <c r="F146" s="192"/>
      <c r="G146" s="192"/>
      <c r="H146" s="192"/>
      <c r="I146" s="192"/>
      <c r="J146" s="192"/>
      <c r="K146" s="192"/>
      <c r="L146" s="192"/>
      <c r="M146" s="192"/>
      <c r="N146" s="205"/>
      <c r="O146" s="205">
        <v>0</v>
      </c>
    </row>
    <row r="147" spans="1:15" ht="11.25" customHeight="1" x14ac:dyDescent="0.15">
      <c r="A147" s="4"/>
      <c r="B147" s="572"/>
      <c r="C147" s="192"/>
      <c r="D147" s="192"/>
      <c r="E147" s="192"/>
      <c r="F147" s="192"/>
      <c r="G147" s="192"/>
      <c r="H147" s="192"/>
      <c r="I147" s="192"/>
      <c r="J147" s="192"/>
      <c r="K147" s="192"/>
      <c r="L147" s="192"/>
      <c r="M147" s="192"/>
      <c r="N147" s="205"/>
      <c r="O147" s="205">
        <v>0</v>
      </c>
    </row>
    <row r="148" spans="1:15" ht="11.25" customHeight="1" x14ac:dyDescent="0.15">
      <c r="A148" s="4"/>
      <c r="B148" s="572"/>
      <c r="C148" s="192"/>
      <c r="D148" s="192"/>
      <c r="E148" s="192"/>
      <c r="F148" s="192"/>
      <c r="G148" s="192"/>
      <c r="H148" s="192"/>
      <c r="I148" s="192"/>
      <c r="J148" s="192"/>
      <c r="K148" s="192"/>
      <c r="L148" s="192"/>
      <c r="M148" s="192"/>
      <c r="N148" s="205"/>
      <c r="O148" s="205">
        <v>0</v>
      </c>
    </row>
    <row r="149" spans="1:15" ht="11.25" customHeight="1" x14ac:dyDescent="0.15">
      <c r="A149" s="4"/>
      <c r="B149" s="572"/>
      <c r="C149" s="192"/>
      <c r="D149" s="192"/>
      <c r="E149" s="192"/>
      <c r="F149" s="192"/>
      <c r="G149" s="192"/>
      <c r="H149" s="192"/>
      <c r="I149" s="192"/>
      <c r="J149" s="192"/>
      <c r="K149" s="192"/>
      <c r="L149" s="192"/>
      <c r="M149" s="192"/>
      <c r="N149" s="205"/>
      <c r="O149" s="205">
        <v>0</v>
      </c>
    </row>
    <row r="150" spans="1:15" ht="11.25" customHeight="1" x14ac:dyDescent="0.15">
      <c r="A150" s="4"/>
      <c r="B150" s="572"/>
      <c r="C150" s="192"/>
      <c r="D150" s="192"/>
      <c r="E150" s="192"/>
      <c r="F150" s="192"/>
      <c r="G150" s="192"/>
      <c r="H150" s="192"/>
      <c r="I150" s="192"/>
      <c r="J150" s="192"/>
      <c r="K150" s="192"/>
      <c r="L150" s="192"/>
      <c r="M150" s="192"/>
      <c r="N150" s="205"/>
      <c r="O150" s="205">
        <v>0</v>
      </c>
    </row>
    <row r="151" spans="1:15" ht="11.25" customHeight="1" x14ac:dyDescent="0.15">
      <c r="A151" s="4"/>
      <c r="B151" s="572"/>
      <c r="C151" s="192"/>
      <c r="D151" s="192"/>
      <c r="E151" s="192"/>
      <c r="F151" s="192"/>
      <c r="G151" s="192"/>
      <c r="H151" s="192"/>
      <c r="I151" s="192"/>
      <c r="J151" s="192"/>
      <c r="K151" s="192"/>
      <c r="L151" s="192"/>
      <c r="M151" s="192"/>
      <c r="N151" s="205"/>
      <c r="O151" s="205">
        <v>0</v>
      </c>
    </row>
    <row r="152" spans="1:15" ht="11.25" customHeight="1" x14ac:dyDescent="0.15">
      <c r="A152" s="4"/>
      <c r="B152" s="572"/>
      <c r="C152" s="192"/>
      <c r="D152" s="192"/>
      <c r="E152" s="192"/>
      <c r="F152" s="192"/>
      <c r="G152" s="192"/>
      <c r="H152" s="192"/>
      <c r="I152" s="192"/>
      <c r="J152" s="192"/>
      <c r="K152" s="192"/>
      <c r="L152" s="192"/>
      <c r="M152" s="192"/>
      <c r="N152" s="205"/>
      <c r="O152" s="205">
        <v>0</v>
      </c>
    </row>
    <row r="153" spans="1:15" ht="11.25" customHeight="1" x14ac:dyDescent="0.15">
      <c r="A153" s="4"/>
      <c r="B153" s="572"/>
      <c r="C153" s="192"/>
      <c r="D153" s="192"/>
      <c r="E153" s="192"/>
      <c r="F153" s="192"/>
      <c r="G153" s="192"/>
      <c r="H153" s="192"/>
      <c r="I153" s="192"/>
      <c r="J153" s="192"/>
      <c r="K153" s="192"/>
      <c r="L153" s="192"/>
      <c r="M153" s="192"/>
      <c r="N153" s="205"/>
      <c r="O153" s="205">
        <v>0</v>
      </c>
    </row>
    <row r="154" spans="1:15" ht="11.25" customHeight="1" x14ac:dyDescent="0.15">
      <c r="A154" s="4"/>
      <c r="B154" s="572"/>
      <c r="C154" s="192"/>
      <c r="D154" s="192"/>
      <c r="E154" s="192"/>
      <c r="F154" s="192"/>
      <c r="G154" s="192"/>
      <c r="H154" s="192"/>
      <c r="I154" s="192"/>
      <c r="J154" s="192"/>
      <c r="K154" s="192"/>
      <c r="L154" s="192"/>
      <c r="M154" s="192"/>
      <c r="N154" s="205"/>
      <c r="O154" s="205">
        <v>0</v>
      </c>
    </row>
    <row r="155" spans="1:15" ht="11.25" customHeight="1" x14ac:dyDescent="0.15">
      <c r="A155" s="4"/>
      <c r="B155" s="572"/>
      <c r="C155" s="192"/>
      <c r="D155" s="192"/>
      <c r="E155" s="192"/>
      <c r="F155" s="192"/>
      <c r="G155" s="192"/>
      <c r="H155" s="192"/>
      <c r="I155" s="192"/>
      <c r="J155" s="192"/>
      <c r="K155" s="192"/>
      <c r="L155" s="192"/>
      <c r="M155" s="192"/>
      <c r="N155" s="205"/>
      <c r="O155" s="205">
        <v>0</v>
      </c>
    </row>
    <row r="156" spans="1:15" ht="11.25" customHeight="1" x14ac:dyDescent="0.15">
      <c r="A156" s="4"/>
      <c r="B156" s="572"/>
      <c r="C156" s="192"/>
      <c r="D156" s="192"/>
      <c r="E156" s="192"/>
      <c r="F156" s="192"/>
      <c r="G156" s="192"/>
      <c r="H156" s="192"/>
      <c r="I156" s="192"/>
      <c r="J156" s="192"/>
      <c r="K156" s="192"/>
      <c r="L156" s="192"/>
      <c r="M156" s="192"/>
      <c r="N156" s="205"/>
      <c r="O156" s="205">
        <v>0</v>
      </c>
    </row>
    <row r="157" spans="1:15" ht="11.25" customHeight="1" x14ac:dyDescent="0.15">
      <c r="A157" s="4"/>
      <c r="B157" s="572"/>
      <c r="C157" s="192"/>
      <c r="D157" s="192"/>
      <c r="E157" s="192"/>
      <c r="F157" s="192"/>
      <c r="G157" s="192"/>
      <c r="H157" s="192"/>
      <c r="I157" s="192"/>
      <c r="J157" s="192"/>
      <c r="K157" s="192"/>
      <c r="L157" s="192"/>
      <c r="M157" s="192"/>
      <c r="N157" s="205"/>
      <c r="O157" s="205">
        <v>0</v>
      </c>
    </row>
    <row r="158" spans="1:15" ht="11.25" customHeight="1" x14ac:dyDescent="0.15">
      <c r="A158" s="4"/>
      <c r="B158" s="572"/>
      <c r="C158" s="192"/>
      <c r="D158" s="192"/>
      <c r="E158" s="192"/>
      <c r="F158" s="192"/>
      <c r="G158" s="192"/>
      <c r="H158" s="192"/>
      <c r="I158" s="192"/>
      <c r="J158" s="192"/>
      <c r="K158" s="192"/>
      <c r="L158" s="192"/>
      <c r="M158" s="192"/>
      <c r="N158" s="205"/>
      <c r="O158" s="205">
        <v>0</v>
      </c>
    </row>
    <row r="159" spans="1:15" ht="11.25" customHeight="1" x14ac:dyDescent="0.15">
      <c r="A159" s="4"/>
      <c r="B159" s="572"/>
      <c r="C159" s="192"/>
      <c r="D159" s="192"/>
      <c r="E159" s="192"/>
      <c r="F159" s="192"/>
      <c r="G159" s="192"/>
      <c r="H159" s="192"/>
      <c r="I159" s="192"/>
      <c r="J159" s="192"/>
      <c r="K159" s="192"/>
      <c r="L159" s="192"/>
      <c r="M159" s="192"/>
      <c r="N159" s="205"/>
      <c r="O159" s="205">
        <v>0</v>
      </c>
    </row>
    <row r="160" spans="1:15" ht="11.25" customHeight="1" x14ac:dyDescent="0.15">
      <c r="A160" s="4"/>
      <c r="B160" s="572"/>
      <c r="C160" s="192"/>
      <c r="D160" s="192"/>
      <c r="E160" s="192"/>
      <c r="F160" s="192"/>
      <c r="G160" s="192"/>
      <c r="H160" s="192"/>
      <c r="I160" s="192"/>
      <c r="J160" s="192"/>
      <c r="K160" s="192"/>
      <c r="L160" s="192"/>
      <c r="M160" s="192"/>
      <c r="N160" s="205"/>
      <c r="O160" s="205">
        <v>0</v>
      </c>
    </row>
    <row r="161" spans="1:15" ht="11.25" customHeight="1" x14ac:dyDescent="0.15">
      <c r="A161" s="4"/>
      <c r="B161" s="572"/>
      <c r="C161" s="192"/>
      <c r="D161" s="192"/>
      <c r="E161" s="192"/>
      <c r="F161" s="192"/>
      <c r="G161" s="192"/>
      <c r="H161" s="192"/>
      <c r="I161" s="192"/>
      <c r="J161" s="192"/>
      <c r="K161" s="192"/>
      <c r="L161" s="192"/>
      <c r="M161" s="192"/>
      <c r="N161" s="205"/>
      <c r="O161" s="205">
        <v>0</v>
      </c>
    </row>
    <row r="162" spans="1:15" ht="11.25" customHeight="1" x14ac:dyDescent="0.15">
      <c r="A162" s="4"/>
      <c r="B162" s="572"/>
      <c r="C162" s="192"/>
      <c r="D162" s="192"/>
      <c r="E162" s="192"/>
      <c r="F162" s="192"/>
      <c r="G162" s="192"/>
      <c r="H162" s="192"/>
      <c r="I162" s="192"/>
      <c r="J162" s="192"/>
      <c r="K162" s="192"/>
      <c r="L162" s="192"/>
      <c r="M162" s="192"/>
      <c r="N162" s="205"/>
      <c r="O162" s="205">
        <v>0</v>
      </c>
    </row>
    <row r="163" spans="1:15" ht="11.25" customHeight="1" x14ac:dyDescent="0.15">
      <c r="A163" s="4"/>
      <c r="B163" s="572"/>
      <c r="C163" s="192"/>
      <c r="D163" s="192"/>
      <c r="E163" s="192"/>
      <c r="F163" s="192"/>
      <c r="G163" s="192"/>
      <c r="H163" s="192"/>
      <c r="I163" s="192"/>
      <c r="J163" s="192"/>
      <c r="K163" s="192"/>
      <c r="L163" s="192"/>
      <c r="M163" s="192"/>
      <c r="N163" s="205"/>
      <c r="O163" s="205">
        <v>0</v>
      </c>
    </row>
    <row r="164" spans="1:15" ht="11.25" customHeight="1" x14ac:dyDescent="0.15">
      <c r="A164" s="4"/>
      <c r="B164" s="572"/>
      <c r="C164" s="192"/>
      <c r="D164" s="192"/>
      <c r="E164" s="192"/>
      <c r="F164" s="192"/>
      <c r="G164" s="192"/>
      <c r="H164" s="192"/>
      <c r="I164" s="192"/>
      <c r="J164" s="192"/>
      <c r="K164" s="192"/>
      <c r="L164" s="192"/>
      <c r="M164" s="192"/>
      <c r="N164" s="205"/>
      <c r="O164" s="205">
        <v>0</v>
      </c>
    </row>
    <row r="165" spans="1:15" ht="11.25" customHeight="1" x14ac:dyDescent="0.15">
      <c r="A165" s="4"/>
      <c r="B165" s="572"/>
      <c r="C165" s="192"/>
      <c r="D165" s="192"/>
      <c r="E165" s="192"/>
      <c r="F165" s="192"/>
      <c r="G165" s="192"/>
      <c r="H165" s="192"/>
      <c r="I165" s="192"/>
      <c r="J165" s="192"/>
      <c r="K165" s="192"/>
      <c r="L165" s="192"/>
      <c r="M165" s="192"/>
      <c r="N165" s="205"/>
      <c r="O165" s="205">
        <v>0</v>
      </c>
    </row>
    <row r="166" spans="1:15" ht="11.25" customHeight="1" x14ac:dyDescent="0.15">
      <c r="A166" s="4"/>
      <c r="B166" s="4"/>
      <c r="C166" s="192"/>
      <c r="D166" s="192"/>
      <c r="E166" s="192"/>
      <c r="F166" s="192"/>
      <c r="G166" s="192"/>
      <c r="H166" s="192"/>
      <c r="I166" s="192"/>
      <c r="J166" s="192"/>
      <c r="K166" s="192"/>
      <c r="L166" s="192"/>
      <c r="M166" s="192"/>
      <c r="N166" s="205"/>
      <c r="O166" s="205">
        <v>0</v>
      </c>
    </row>
    <row r="167" spans="1:15" ht="11.25" customHeight="1" x14ac:dyDescent="0.15">
      <c r="A167" s="4"/>
      <c r="B167" s="4"/>
      <c r="C167" s="192"/>
      <c r="D167" s="192"/>
      <c r="E167" s="192"/>
      <c r="F167" s="192"/>
      <c r="G167" s="192"/>
      <c r="H167" s="192"/>
      <c r="I167" s="192"/>
      <c r="J167" s="192"/>
      <c r="K167" s="192"/>
      <c r="L167" s="192"/>
      <c r="M167" s="192"/>
      <c r="N167" s="205"/>
      <c r="O167" s="205">
        <v>0</v>
      </c>
    </row>
    <row r="168" spans="1:15" ht="11.25" customHeight="1" x14ac:dyDescent="0.15">
      <c r="A168" s="4"/>
      <c r="B168" s="4"/>
      <c r="C168" s="192"/>
      <c r="D168" s="192"/>
      <c r="E168" s="192"/>
      <c r="F168" s="192"/>
      <c r="G168" s="192"/>
      <c r="H168" s="192"/>
      <c r="I168" s="192"/>
      <c r="J168" s="192"/>
      <c r="K168" s="192"/>
      <c r="L168" s="192"/>
      <c r="M168" s="192"/>
      <c r="N168" s="205"/>
      <c r="O168" s="205">
        <v>0</v>
      </c>
    </row>
    <row r="169" spans="1:15" ht="11.25" customHeight="1" x14ac:dyDescent="0.15">
      <c r="A169" s="4"/>
      <c r="B169" s="4"/>
      <c r="C169" s="192"/>
      <c r="D169" s="192"/>
      <c r="E169" s="192"/>
      <c r="F169" s="192"/>
      <c r="G169" s="192"/>
      <c r="H169" s="192"/>
      <c r="I169" s="192"/>
      <c r="J169" s="192"/>
      <c r="K169" s="192"/>
      <c r="L169" s="192"/>
      <c r="M169" s="192"/>
      <c r="N169" s="205"/>
      <c r="O169" s="205">
        <v>0</v>
      </c>
    </row>
    <row r="170" spans="1:15" ht="11.25" customHeight="1" x14ac:dyDescent="0.15">
      <c r="A170" s="1376"/>
      <c r="B170" s="1376"/>
      <c r="C170" s="211">
        <f>SUM(C6:C169)</f>
        <v>87180</v>
      </c>
      <c r="D170" s="211">
        <f t="shared" ref="D170:M170" si="0">SUM(D6:D169)</f>
        <v>1266</v>
      </c>
      <c r="E170" s="211">
        <f t="shared" si="0"/>
        <v>67</v>
      </c>
      <c r="F170" s="211">
        <f>SUM(F6:F169)</f>
        <v>0</v>
      </c>
      <c r="G170" s="211">
        <f t="shared" si="0"/>
        <v>333</v>
      </c>
      <c r="H170" s="211">
        <f t="shared" si="0"/>
        <v>10</v>
      </c>
      <c r="I170" s="211">
        <f t="shared" si="0"/>
        <v>13</v>
      </c>
      <c r="J170" s="211">
        <f t="shared" si="0"/>
        <v>524</v>
      </c>
      <c r="K170" s="211">
        <f t="shared" si="0"/>
        <v>99</v>
      </c>
      <c r="L170" s="211">
        <f t="shared" si="0"/>
        <v>220</v>
      </c>
      <c r="M170" s="211">
        <f t="shared" si="0"/>
        <v>0</v>
      </c>
      <c r="N170" s="207">
        <f>D170/(C170+D170)</f>
        <v>1.4313818601180381E-2</v>
      </c>
      <c r="O170" s="207">
        <f>M170/(C170+D170)</f>
        <v>0</v>
      </c>
    </row>
    <row r="171" spans="1:15" ht="11.25" customHeight="1" x14ac:dyDescent="0.15">
      <c r="A171" s="462"/>
      <c r="B171" s="463"/>
      <c r="C171" s="463"/>
      <c r="D171" s="464"/>
      <c r="E171" s="193">
        <f>E170/$D170</f>
        <v>5.2922590837282783E-2</v>
      </c>
      <c r="F171" s="193">
        <f t="shared" ref="F171:L171" si="1">F170/$D170</f>
        <v>0</v>
      </c>
      <c r="G171" s="193">
        <f t="shared" si="1"/>
        <v>0.26303317535545023</v>
      </c>
      <c r="H171" s="193">
        <f t="shared" si="1"/>
        <v>7.8988941548183249E-3</v>
      </c>
      <c r="I171" s="193">
        <f t="shared" si="1"/>
        <v>1.0268562401263823E-2</v>
      </c>
      <c r="J171" s="193">
        <f t="shared" si="1"/>
        <v>0.41390205371248023</v>
      </c>
      <c r="K171" s="193">
        <f t="shared" si="1"/>
        <v>7.8199052132701424E-2</v>
      </c>
      <c r="L171" s="193">
        <f t="shared" si="1"/>
        <v>0.17377567140600317</v>
      </c>
      <c r="M171" s="193"/>
      <c r="N171" s="193"/>
      <c r="O171" s="193"/>
    </row>
  </sheetData>
  <protectedRanges>
    <protectedRange sqref="D4:G5" name="範囲1_1_1"/>
  </protectedRanges>
  <mergeCells count="18">
    <mergeCell ref="A170:B170"/>
    <mergeCell ref="O4:O5"/>
    <mergeCell ref="A4:A5"/>
    <mergeCell ref="B4:B5"/>
    <mergeCell ref="C4:C5"/>
    <mergeCell ref="D4:D5"/>
    <mergeCell ref="E4:E5"/>
    <mergeCell ref="G4:G5"/>
    <mergeCell ref="H4:H5"/>
    <mergeCell ref="I4:I5"/>
    <mergeCell ref="J4:J5"/>
    <mergeCell ref="F2:G2"/>
    <mergeCell ref="D2:E2"/>
    <mergeCell ref="L4:L5"/>
    <mergeCell ref="M4:M5"/>
    <mergeCell ref="N4:N5"/>
    <mergeCell ref="K4:K5"/>
    <mergeCell ref="F4:F5"/>
  </mergeCells>
  <phoneticPr fontId="1"/>
  <printOptions horizontalCentered="1" verticalCentered="1"/>
  <pageMargins left="0" right="0" top="0.74803149606299213" bottom="0" header="0.31496062992125984" footer="0.31496062992125984"/>
  <pageSetup paperSize="8" scale="75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>
    <tabColor theme="1"/>
  </sheetPr>
  <dimension ref="A1:AN1974"/>
  <sheetViews>
    <sheetView workbookViewId="0">
      <selection activeCell="A5" sqref="A5"/>
    </sheetView>
  </sheetViews>
  <sheetFormatPr defaultRowHeight="13.5" x14ac:dyDescent="0.15"/>
  <cols>
    <col min="1" max="1" width="10.625" style="44" customWidth="1"/>
    <col min="2" max="5" width="7.625" style="44" customWidth="1"/>
    <col min="6" max="6" width="7.625" style="96" customWidth="1"/>
    <col min="7" max="25" width="7.625" style="97" customWidth="1"/>
    <col min="26" max="26" width="7.625" style="43" customWidth="1"/>
    <col min="27" max="29" width="7.625" style="94" customWidth="1"/>
    <col min="30" max="30" width="7.625" style="95" customWidth="1"/>
    <col min="31" max="31" width="7.625" style="94" customWidth="1"/>
    <col min="32" max="34" width="7.625" style="43" customWidth="1"/>
    <col min="35" max="39" width="9" style="43"/>
    <col min="40" max="40" width="38.125" style="43" bestFit="1" customWidth="1"/>
    <col min="41" max="16384" width="9" style="43"/>
  </cols>
  <sheetData>
    <row r="1" spans="1:40" x14ac:dyDescent="0.15">
      <c r="A1" s="44">
        <f>日報入力!V2</f>
        <v>162.75</v>
      </c>
    </row>
    <row r="2" spans="1:40" ht="24" x14ac:dyDescent="0.25">
      <c r="A2" s="33" t="s">
        <v>52</v>
      </c>
      <c r="B2" s="34"/>
      <c r="C2" s="35"/>
      <c r="D2" s="35"/>
      <c r="E2" s="35"/>
      <c r="F2" s="36"/>
      <c r="G2" s="37"/>
      <c r="H2" s="37"/>
      <c r="I2" s="38"/>
      <c r="J2" s="37"/>
      <c r="K2" s="37"/>
      <c r="L2" s="37"/>
      <c r="M2" s="37"/>
      <c r="N2" s="37"/>
      <c r="O2" s="37"/>
      <c r="P2" s="37"/>
      <c r="Q2" s="37"/>
      <c r="R2" s="37"/>
      <c r="S2" s="37"/>
      <c r="T2" s="39"/>
      <c r="U2" s="39"/>
      <c r="V2" s="39"/>
      <c r="W2" s="39"/>
      <c r="X2" s="39"/>
      <c r="Y2" s="39"/>
      <c r="Z2" s="40"/>
      <c r="AA2" s="41"/>
      <c r="AB2" s="41"/>
      <c r="AC2" s="41"/>
      <c r="AD2" s="42"/>
      <c r="AE2" s="41"/>
      <c r="AF2" s="40"/>
      <c r="AG2" s="40"/>
      <c r="AH2" s="40"/>
      <c r="AI2" s="40"/>
      <c r="AJ2" s="40"/>
      <c r="AK2" s="40"/>
      <c r="AL2" s="40"/>
      <c r="AM2" s="40"/>
      <c r="AN2" s="40"/>
    </row>
    <row r="3" spans="1:40" ht="14.25" thickBot="1" x14ac:dyDescent="0.2">
      <c r="A3" s="44">
        <v>0</v>
      </c>
      <c r="B3" s="44">
        <v>1</v>
      </c>
      <c r="C3" s="44">
        <v>2</v>
      </c>
      <c r="D3" s="44">
        <v>3</v>
      </c>
      <c r="E3" s="44">
        <v>4</v>
      </c>
      <c r="F3" s="45">
        <v>5</v>
      </c>
      <c r="G3" s="45">
        <v>6</v>
      </c>
      <c r="H3" s="45">
        <v>7</v>
      </c>
      <c r="I3" s="45">
        <v>8</v>
      </c>
      <c r="J3" s="44">
        <v>9</v>
      </c>
      <c r="K3" s="44">
        <v>10</v>
      </c>
      <c r="L3" s="44">
        <v>11</v>
      </c>
      <c r="M3" s="44">
        <v>12</v>
      </c>
      <c r="N3" s="44">
        <v>13</v>
      </c>
      <c r="O3" s="44">
        <v>14</v>
      </c>
      <c r="P3" s="44">
        <v>15</v>
      </c>
      <c r="Q3" s="44">
        <v>16</v>
      </c>
      <c r="R3" s="44">
        <v>17</v>
      </c>
      <c r="S3" s="44">
        <v>18</v>
      </c>
      <c r="T3" s="44">
        <v>19</v>
      </c>
      <c r="U3" s="44">
        <v>20</v>
      </c>
      <c r="V3" s="44">
        <v>21</v>
      </c>
      <c r="W3" s="44">
        <v>22</v>
      </c>
      <c r="X3" s="44">
        <v>23</v>
      </c>
      <c r="Y3" s="44">
        <v>24</v>
      </c>
      <c r="Z3" s="44">
        <v>25</v>
      </c>
      <c r="AA3" s="44">
        <v>26</v>
      </c>
      <c r="AB3" s="44">
        <v>27</v>
      </c>
      <c r="AC3" s="44">
        <v>28</v>
      </c>
      <c r="AD3" s="44">
        <v>29</v>
      </c>
      <c r="AE3" s="44">
        <v>30</v>
      </c>
      <c r="AF3" s="44">
        <v>31</v>
      </c>
      <c r="AG3" s="44">
        <v>32</v>
      </c>
      <c r="AH3" s="44">
        <v>33</v>
      </c>
      <c r="AI3" s="44">
        <v>34</v>
      </c>
      <c r="AJ3" s="44">
        <v>35</v>
      </c>
      <c r="AK3" s="44">
        <v>36</v>
      </c>
      <c r="AL3" s="44">
        <v>37</v>
      </c>
      <c r="AM3" s="44">
        <v>38</v>
      </c>
      <c r="AN3" s="44">
        <v>39</v>
      </c>
    </row>
    <row r="4" spans="1:40" ht="23.25" thickBot="1" x14ac:dyDescent="0.2">
      <c r="A4" s="46" t="s">
        <v>2</v>
      </c>
      <c r="B4" s="47" t="s">
        <v>53</v>
      </c>
      <c r="C4" s="47" t="s">
        <v>54</v>
      </c>
      <c r="D4" s="47" t="s">
        <v>55</v>
      </c>
      <c r="E4" s="48" t="s">
        <v>56</v>
      </c>
      <c r="F4" s="49" t="s">
        <v>57</v>
      </c>
      <c r="G4" s="50" t="s">
        <v>41</v>
      </c>
      <c r="H4" s="50" t="s">
        <v>42</v>
      </c>
      <c r="I4" s="49" t="s">
        <v>58</v>
      </c>
      <c r="J4" s="51" t="s">
        <v>59</v>
      </c>
      <c r="K4" s="52" t="s">
        <v>60</v>
      </c>
      <c r="L4" s="52" t="s">
        <v>61</v>
      </c>
      <c r="M4" s="51" t="s">
        <v>62</v>
      </c>
      <c r="N4" s="52" t="s">
        <v>64</v>
      </c>
      <c r="O4" s="51" t="s">
        <v>63</v>
      </c>
      <c r="P4" s="51" t="s">
        <v>65</v>
      </c>
      <c r="Q4" s="52" t="s">
        <v>66</v>
      </c>
      <c r="R4" s="48" t="s">
        <v>67</v>
      </c>
      <c r="S4" s="48" t="s">
        <v>68</v>
      </c>
      <c r="T4" s="48" t="s">
        <v>69</v>
      </c>
      <c r="U4" s="53" t="s">
        <v>70</v>
      </c>
      <c r="V4" s="53" t="s">
        <v>71</v>
      </c>
      <c r="W4" s="53" t="s">
        <v>72</v>
      </c>
      <c r="X4" s="53" t="s">
        <v>73</v>
      </c>
      <c r="Y4" s="53" t="s">
        <v>74</v>
      </c>
      <c r="Z4" s="53" t="s">
        <v>75</v>
      </c>
      <c r="AA4" s="54" t="s">
        <v>76</v>
      </c>
      <c r="AB4" s="54" t="s">
        <v>77</v>
      </c>
      <c r="AC4" s="55" t="s">
        <v>78</v>
      </c>
      <c r="AD4" s="56" t="s">
        <v>69</v>
      </c>
      <c r="AE4" s="57" t="s">
        <v>79</v>
      </c>
      <c r="AF4" s="58" t="s">
        <v>80</v>
      </c>
      <c r="AG4" s="59" t="s">
        <v>81</v>
      </c>
      <c r="AH4" s="60" t="s">
        <v>82</v>
      </c>
      <c r="AI4" s="61" t="s">
        <v>46</v>
      </c>
      <c r="AJ4" s="62" t="s">
        <v>10</v>
      </c>
      <c r="AK4" s="63" t="s">
        <v>47</v>
      </c>
      <c r="AL4" s="64" t="s">
        <v>48</v>
      </c>
      <c r="AM4" s="65" t="s">
        <v>49</v>
      </c>
      <c r="AN4" s="66" t="s">
        <v>8</v>
      </c>
    </row>
    <row r="5" spans="1:40" x14ac:dyDescent="0.15">
      <c r="A5" s="1201">
        <v>44454</v>
      </c>
      <c r="B5" s="1202">
        <v>27</v>
      </c>
      <c r="C5" s="1202">
        <v>63</v>
      </c>
      <c r="D5" s="1202">
        <v>4</v>
      </c>
      <c r="E5" s="1202">
        <v>154</v>
      </c>
      <c r="F5" s="1202">
        <v>420</v>
      </c>
      <c r="G5" s="1202">
        <v>335</v>
      </c>
      <c r="H5" s="1202">
        <v>210</v>
      </c>
      <c r="I5" s="1202">
        <v>10</v>
      </c>
      <c r="J5" s="1202"/>
      <c r="K5" s="1202"/>
      <c r="L5" s="1202"/>
      <c r="M5" s="1202">
        <v>60</v>
      </c>
      <c r="N5" s="1202"/>
      <c r="O5" s="1202">
        <v>15</v>
      </c>
      <c r="P5" s="1202"/>
      <c r="Q5" s="1202"/>
      <c r="R5" s="1202"/>
      <c r="S5" s="1202"/>
      <c r="T5" s="1202"/>
      <c r="U5" s="1202"/>
      <c r="V5" s="1202">
        <v>35</v>
      </c>
      <c r="W5" s="1202"/>
      <c r="X5" s="1202"/>
      <c r="Y5" s="1202"/>
      <c r="Z5" s="1203"/>
      <c r="AA5" s="1204"/>
      <c r="AB5" s="1204"/>
      <c r="AC5" s="1204"/>
      <c r="AD5" s="1205">
        <v>35</v>
      </c>
      <c r="AE5" s="1204">
        <v>1505</v>
      </c>
      <c r="AF5" s="1203" t="s">
        <v>1985</v>
      </c>
      <c r="AG5" s="1203">
        <v>0.12</v>
      </c>
      <c r="AH5" s="1206">
        <v>9.9</v>
      </c>
      <c r="AI5" s="1207">
        <v>184.79999999999998</v>
      </c>
      <c r="AJ5" s="1208">
        <v>180.6</v>
      </c>
      <c r="AK5" s="1209">
        <v>4.1999999999999886</v>
      </c>
      <c r="AL5" s="1210">
        <v>14899.5</v>
      </c>
      <c r="AM5" s="1211">
        <v>346.5</v>
      </c>
      <c r="AN5" s="1236" t="s">
        <v>2153</v>
      </c>
    </row>
    <row r="6" spans="1:40" x14ac:dyDescent="0.15">
      <c r="A6" s="1213">
        <v>44454</v>
      </c>
      <c r="B6" s="1214">
        <v>27</v>
      </c>
      <c r="C6" s="1214">
        <v>82</v>
      </c>
      <c r="D6" s="1214">
        <v>4</v>
      </c>
      <c r="E6" s="1214">
        <v>121</v>
      </c>
      <c r="F6" s="1214">
        <v>465</v>
      </c>
      <c r="G6" s="1202">
        <v>380</v>
      </c>
      <c r="H6" s="1202">
        <v>232.5</v>
      </c>
      <c r="I6" s="1202">
        <v>10</v>
      </c>
      <c r="J6" s="1202"/>
      <c r="K6" s="1202"/>
      <c r="L6" s="1202"/>
      <c r="M6" s="1202"/>
      <c r="N6" s="1202"/>
      <c r="O6" s="1202">
        <v>15</v>
      </c>
      <c r="P6" s="1202"/>
      <c r="Q6" s="1202"/>
      <c r="R6" s="1202"/>
      <c r="S6" s="1202"/>
      <c r="T6" s="1202">
        <v>60</v>
      </c>
      <c r="U6" s="1202"/>
      <c r="V6" s="1202">
        <v>11</v>
      </c>
      <c r="W6" s="1202"/>
      <c r="X6" s="1202"/>
      <c r="Y6" s="1202"/>
      <c r="Z6" s="1203"/>
      <c r="AA6" s="1204"/>
      <c r="AB6" s="1204">
        <v>11</v>
      </c>
      <c r="AC6" s="1204"/>
      <c r="AD6" s="1205"/>
      <c r="AE6" s="1204">
        <v>1199</v>
      </c>
      <c r="AF6" s="1203" t="s">
        <v>1985</v>
      </c>
      <c r="AG6" s="1203">
        <v>0.12</v>
      </c>
      <c r="AH6" s="1206">
        <v>9.9</v>
      </c>
      <c r="AI6" s="1207">
        <v>145.19999999999999</v>
      </c>
      <c r="AJ6" s="1208">
        <v>143.88</v>
      </c>
      <c r="AK6" s="1209">
        <v>1.3199999999999932</v>
      </c>
      <c r="AL6" s="1210">
        <v>11870.1</v>
      </c>
      <c r="AM6" s="1211">
        <v>108.9</v>
      </c>
      <c r="AN6" s="1147" t="s">
        <v>2153</v>
      </c>
    </row>
    <row r="7" spans="1:40" x14ac:dyDescent="0.15">
      <c r="A7" s="1201">
        <v>44455</v>
      </c>
      <c r="B7" s="1202">
        <v>27</v>
      </c>
      <c r="C7" s="1202">
        <v>35</v>
      </c>
      <c r="D7" s="1202">
        <v>4</v>
      </c>
      <c r="E7" s="1202">
        <v>188</v>
      </c>
      <c r="F7" s="1202">
        <v>360</v>
      </c>
      <c r="G7" s="1133">
        <v>360</v>
      </c>
      <c r="H7" s="1133">
        <v>288</v>
      </c>
      <c r="I7" s="1133"/>
      <c r="J7" s="1133"/>
      <c r="K7" s="1133"/>
      <c r="L7" s="1133"/>
      <c r="M7" s="1133"/>
      <c r="N7" s="1133"/>
      <c r="O7" s="1133"/>
      <c r="P7" s="1133"/>
      <c r="Q7" s="1133"/>
      <c r="R7" s="1133"/>
      <c r="S7" s="1133"/>
      <c r="T7" s="1133"/>
      <c r="U7" s="1133"/>
      <c r="V7" s="1133">
        <v>102</v>
      </c>
      <c r="W7" s="1133"/>
      <c r="X7" s="1133"/>
      <c r="Y7" s="1133">
        <v>52</v>
      </c>
      <c r="Z7" s="1134"/>
      <c r="AA7" s="1135"/>
      <c r="AB7" s="1135">
        <v>50</v>
      </c>
      <c r="AC7" s="1135"/>
      <c r="AD7" s="1136"/>
      <c r="AE7" s="1135">
        <v>1778</v>
      </c>
      <c r="AF7" s="1134" t="s">
        <v>1985</v>
      </c>
      <c r="AG7" s="1134">
        <v>0.12</v>
      </c>
      <c r="AH7" s="1137">
        <v>9.9</v>
      </c>
      <c r="AI7" s="1138">
        <v>225.6</v>
      </c>
      <c r="AJ7" s="1139">
        <v>213.35999999999999</v>
      </c>
      <c r="AK7" s="1140">
        <v>12.240000000000009</v>
      </c>
      <c r="AL7" s="1141">
        <v>17602.2</v>
      </c>
      <c r="AM7" s="1142">
        <v>1009.8000000000001</v>
      </c>
      <c r="AN7" s="1147" t="s">
        <v>2153</v>
      </c>
    </row>
    <row r="8" spans="1:40" x14ac:dyDescent="0.15">
      <c r="A8" s="1201">
        <v>44439</v>
      </c>
      <c r="B8" s="1202">
        <v>25</v>
      </c>
      <c r="C8" s="1202">
        <v>3</v>
      </c>
      <c r="D8" s="1202">
        <v>29</v>
      </c>
      <c r="E8" s="1202">
        <v>0</v>
      </c>
      <c r="F8" s="1202">
        <v>30</v>
      </c>
      <c r="G8" s="1202">
        <v>0</v>
      </c>
      <c r="H8" s="1202">
        <v>30</v>
      </c>
      <c r="I8" s="1202"/>
      <c r="J8" s="1202">
        <v>30</v>
      </c>
      <c r="K8" s="1202"/>
      <c r="L8" s="1202"/>
      <c r="M8" s="1202"/>
      <c r="N8" s="1202"/>
      <c r="O8" s="1202"/>
      <c r="P8" s="1202"/>
      <c r="Q8" s="1202"/>
      <c r="R8" s="1202"/>
      <c r="S8" s="1202"/>
      <c r="T8" s="1202"/>
      <c r="U8" s="1202"/>
      <c r="V8" s="1202">
        <v>0</v>
      </c>
      <c r="W8" s="1202"/>
      <c r="X8" s="1202"/>
      <c r="Y8" s="1202"/>
      <c r="Z8" s="1203"/>
      <c r="AA8" s="1204"/>
      <c r="AB8" s="1204"/>
      <c r="AC8" s="1204"/>
      <c r="AD8" s="1205"/>
      <c r="AE8" s="1204">
        <v>0</v>
      </c>
      <c r="AF8" s="1203" t="s">
        <v>1985</v>
      </c>
      <c r="AG8" s="1203">
        <v>6.5</v>
      </c>
      <c r="AH8" s="1206">
        <v>340.5</v>
      </c>
      <c r="AI8" s="1207">
        <v>0</v>
      </c>
      <c r="AJ8" s="1208">
        <v>0</v>
      </c>
      <c r="AK8" s="1209">
        <v>0</v>
      </c>
      <c r="AL8" s="1210">
        <v>0</v>
      </c>
      <c r="AM8" s="1211">
        <v>0</v>
      </c>
      <c r="AN8" s="1147" t="s">
        <v>2062</v>
      </c>
    </row>
    <row r="9" spans="1:40" x14ac:dyDescent="0.15">
      <c r="A9" s="1201">
        <v>44439</v>
      </c>
      <c r="B9" s="1202">
        <v>25</v>
      </c>
      <c r="C9" s="1202">
        <v>3</v>
      </c>
      <c r="D9" s="1202">
        <v>29</v>
      </c>
      <c r="E9" s="1202">
        <v>14</v>
      </c>
      <c r="F9" s="1202">
        <v>110</v>
      </c>
      <c r="G9" s="1202">
        <v>95</v>
      </c>
      <c r="H9" s="1202">
        <v>110</v>
      </c>
      <c r="I9" s="1202">
        <v>15</v>
      </c>
      <c r="J9" s="1202"/>
      <c r="K9" s="1202"/>
      <c r="L9" s="1202"/>
      <c r="M9" s="1202"/>
      <c r="N9" s="1202"/>
      <c r="O9" s="1202"/>
      <c r="P9" s="1202"/>
      <c r="Q9" s="1202"/>
      <c r="R9" s="1202"/>
      <c r="S9" s="1202"/>
      <c r="T9" s="1202"/>
      <c r="U9" s="1202"/>
      <c r="V9" s="1202">
        <v>0</v>
      </c>
      <c r="W9" s="1202"/>
      <c r="X9" s="1202"/>
      <c r="Y9" s="1202"/>
      <c r="Z9" s="1203"/>
      <c r="AA9" s="1204"/>
      <c r="AB9" s="1204"/>
      <c r="AC9" s="1204"/>
      <c r="AD9" s="1205"/>
      <c r="AE9" s="1204">
        <v>14</v>
      </c>
      <c r="AF9" s="1203" t="s">
        <v>1985</v>
      </c>
      <c r="AG9" s="1203">
        <v>6.5</v>
      </c>
      <c r="AH9" s="1206">
        <v>340.5</v>
      </c>
      <c r="AI9" s="1207">
        <v>91</v>
      </c>
      <c r="AJ9" s="1208">
        <v>91</v>
      </c>
      <c r="AK9" s="1209">
        <v>0</v>
      </c>
      <c r="AL9" s="1210">
        <v>4767</v>
      </c>
      <c r="AM9" s="1211">
        <v>0</v>
      </c>
      <c r="AN9" s="1147" t="s">
        <v>2062</v>
      </c>
    </row>
    <row r="10" spans="1:40" x14ac:dyDescent="0.15">
      <c r="A10" s="1232">
        <v>44438</v>
      </c>
      <c r="B10" s="1224">
        <v>25</v>
      </c>
      <c r="C10" s="1224">
        <v>2</v>
      </c>
      <c r="D10" s="1224">
        <v>30</v>
      </c>
      <c r="E10" s="1224">
        <v>0</v>
      </c>
      <c r="F10" s="1218">
        <v>30</v>
      </c>
      <c r="G10" s="1225">
        <v>0</v>
      </c>
      <c r="H10" s="1225">
        <v>30</v>
      </c>
      <c r="I10" s="1225"/>
      <c r="J10" s="1225">
        <v>30</v>
      </c>
      <c r="K10" s="1225"/>
      <c r="L10" s="1225"/>
      <c r="M10" s="1225"/>
      <c r="N10" s="1225"/>
      <c r="O10" s="1225"/>
      <c r="P10" s="1225"/>
      <c r="Q10" s="1225"/>
      <c r="R10" s="1225"/>
      <c r="S10" s="1225"/>
      <c r="T10" s="1225"/>
      <c r="U10" s="1225"/>
      <c r="V10" s="1225">
        <v>0</v>
      </c>
      <c r="W10" s="1225"/>
      <c r="X10" s="1225"/>
      <c r="Y10" s="1225"/>
      <c r="Z10" s="1246"/>
      <c r="AA10" s="1226"/>
      <c r="AB10" s="1226"/>
      <c r="AC10" s="1226"/>
      <c r="AD10" s="1227"/>
      <c r="AE10" s="1226">
        <v>0</v>
      </c>
      <c r="AF10" s="1246" t="s">
        <v>1985</v>
      </c>
      <c r="AG10" s="1246">
        <v>10.7</v>
      </c>
      <c r="AH10" s="1228">
        <v>670.32</v>
      </c>
      <c r="AI10" s="1230">
        <v>0</v>
      </c>
      <c r="AJ10" s="1246">
        <v>0</v>
      </c>
      <c r="AK10" s="1228">
        <v>0</v>
      </c>
      <c r="AL10" s="1230">
        <v>0</v>
      </c>
      <c r="AM10" s="1228">
        <v>0</v>
      </c>
      <c r="AN10" s="1147" t="s">
        <v>2056</v>
      </c>
    </row>
    <row r="11" spans="1:40" x14ac:dyDescent="0.15">
      <c r="A11" s="1201">
        <v>44439</v>
      </c>
      <c r="B11" s="1202">
        <v>25</v>
      </c>
      <c r="C11" s="1202">
        <v>3</v>
      </c>
      <c r="D11" s="1202">
        <v>30</v>
      </c>
      <c r="E11" s="1202">
        <v>36</v>
      </c>
      <c r="F11" s="1202">
        <v>180</v>
      </c>
      <c r="G11" s="1133">
        <v>140</v>
      </c>
      <c r="H11" s="1133">
        <v>180</v>
      </c>
      <c r="I11" s="1133">
        <v>10</v>
      </c>
      <c r="J11" s="1133"/>
      <c r="K11" s="1133"/>
      <c r="L11" s="1133"/>
      <c r="M11" s="1133"/>
      <c r="N11" s="1133"/>
      <c r="O11" s="1133"/>
      <c r="P11" s="1133"/>
      <c r="Q11" s="1133"/>
      <c r="R11" s="1133"/>
      <c r="S11" s="1133"/>
      <c r="T11" s="1133">
        <v>30</v>
      </c>
      <c r="U11" s="1133"/>
      <c r="V11" s="1133">
        <v>1</v>
      </c>
      <c r="W11" s="1133"/>
      <c r="X11" s="1133"/>
      <c r="Y11" s="1133"/>
      <c r="Z11" s="1134"/>
      <c r="AA11" s="1135"/>
      <c r="AB11" s="1135">
        <v>1</v>
      </c>
      <c r="AC11" s="1135"/>
      <c r="AD11" s="1136"/>
      <c r="AE11" s="1135">
        <v>35</v>
      </c>
      <c r="AF11" s="1134" t="s">
        <v>1985</v>
      </c>
      <c r="AG11" s="1134">
        <v>10.7</v>
      </c>
      <c r="AH11" s="1137">
        <v>670.32</v>
      </c>
      <c r="AI11" s="1207">
        <v>385.2</v>
      </c>
      <c r="AJ11" s="1208">
        <v>374.5</v>
      </c>
      <c r="AK11" s="1209">
        <v>10.699999999999989</v>
      </c>
      <c r="AL11" s="1210">
        <v>23461.200000000001</v>
      </c>
      <c r="AM11" s="1211">
        <v>670.32</v>
      </c>
      <c r="AN11" s="1147" t="s">
        <v>2201</v>
      </c>
    </row>
    <row r="12" spans="1:40" x14ac:dyDescent="0.15">
      <c r="A12" s="1201">
        <v>44439</v>
      </c>
      <c r="B12" s="1202">
        <v>25</v>
      </c>
      <c r="C12" s="1202">
        <v>3</v>
      </c>
      <c r="D12" s="1202">
        <v>32</v>
      </c>
      <c r="E12" s="1202">
        <v>0</v>
      </c>
      <c r="F12" s="1202">
        <v>30</v>
      </c>
      <c r="G12" s="1133">
        <v>0</v>
      </c>
      <c r="H12" s="1133">
        <v>30</v>
      </c>
      <c r="I12" s="1133"/>
      <c r="J12" s="1133">
        <v>30</v>
      </c>
      <c r="K12" s="1133"/>
      <c r="L12" s="1133"/>
      <c r="M12" s="1133"/>
      <c r="N12" s="1133"/>
      <c r="O12" s="1133"/>
      <c r="P12" s="1133"/>
      <c r="Q12" s="1133"/>
      <c r="R12" s="1133"/>
      <c r="S12" s="1133"/>
      <c r="T12" s="1133"/>
      <c r="U12" s="1133"/>
      <c r="V12" s="1133">
        <v>0</v>
      </c>
      <c r="W12" s="1133"/>
      <c r="X12" s="1133"/>
      <c r="Y12" s="1133"/>
      <c r="Z12" s="1134"/>
      <c r="AA12" s="1135"/>
      <c r="AB12" s="1135"/>
      <c r="AC12" s="1135"/>
      <c r="AD12" s="1136"/>
      <c r="AE12" s="1135">
        <v>0</v>
      </c>
      <c r="AF12" s="1134" t="s">
        <v>1985</v>
      </c>
      <c r="AG12" s="1134">
        <v>6.5</v>
      </c>
      <c r="AH12" s="1137">
        <v>402</v>
      </c>
      <c r="AI12" s="1138">
        <v>0</v>
      </c>
      <c r="AJ12" s="1139">
        <v>0</v>
      </c>
      <c r="AK12" s="1140">
        <v>0</v>
      </c>
      <c r="AL12" s="1141">
        <v>0</v>
      </c>
      <c r="AM12" s="1142">
        <v>0</v>
      </c>
      <c r="AN12" s="1147" t="s">
        <v>2064</v>
      </c>
    </row>
    <row r="13" spans="1:40" x14ac:dyDescent="0.15">
      <c r="A13" s="1201">
        <v>44439</v>
      </c>
      <c r="B13" s="1202">
        <v>25</v>
      </c>
      <c r="C13" s="1202">
        <v>3</v>
      </c>
      <c r="D13" s="1202">
        <v>32</v>
      </c>
      <c r="E13" s="1202">
        <v>7</v>
      </c>
      <c r="F13" s="1202">
        <v>75</v>
      </c>
      <c r="G13" s="1133">
        <v>45</v>
      </c>
      <c r="H13" s="1133">
        <v>75</v>
      </c>
      <c r="I13" s="1133">
        <v>20</v>
      </c>
      <c r="J13" s="1133"/>
      <c r="K13" s="1133"/>
      <c r="L13" s="1133"/>
      <c r="M13" s="1133"/>
      <c r="N13" s="1133"/>
      <c r="O13" s="1133">
        <v>10</v>
      </c>
      <c r="P13" s="1133"/>
      <c r="Q13" s="1133"/>
      <c r="R13" s="1133"/>
      <c r="S13" s="1133"/>
      <c r="T13" s="1133"/>
      <c r="U13" s="1133"/>
      <c r="V13" s="1133">
        <v>0</v>
      </c>
      <c r="W13" s="1133"/>
      <c r="X13" s="1133"/>
      <c r="Y13" s="1133"/>
      <c r="Z13" s="1134"/>
      <c r="AA13" s="1135"/>
      <c r="AB13" s="1135"/>
      <c r="AC13" s="1135"/>
      <c r="AD13" s="1136"/>
      <c r="AE13" s="1135">
        <v>7</v>
      </c>
      <c r="AF13" s="1134" t="s">
        <v>1985</v>
      </c>
      <c r="AG13" s="1134">
        <v>6.5</v>
      </c>
      <c r="AH13" s="1137">
        <v>402</v>
      </c>
      <c r="AI13" s="1138">
        <v>45.5</v>
      </c>
      <c r="AJ13" s="1139">
        <v>45.5</v>
      </c>
      <c r="AK13" s="1140">
        <v>0</v>
      </c>
      <c r="AL13" s="1141">
        <v>2814</v>
      </c>
      <c r="AM13" s="1142">
        <v>0</v>
      </c>
      <c r="AN13" s="1147" t="s">
        <v>2064</v>
      </c>
    </row>
    <row r="14" spans="1:40" x14ac:dyDescent="0.15">
      <c r="A14" s="1213">
        <v>44440</v>
      </c>
      <c r="B14" s="1214">
        <v>25</v>
      </c>
      <c r="C14" s="1214">
        <v>3</v>
      </c>
      <c r="D14" s="1214">
        <v>32</v>
      </c>
      <c r="E14" s="1214">
        <v>14</v>
      </c>
      <c r="F14" s="1214">
        <v>110</v>
      </c>
      <c r="G14" s="1202">
        <v>80</v>
      </c>
      <c r="H14" s="1202">
        <v>110</v>
      </c>
      <c r="I14" s="1202">
        <v>10</v>
      </c>
      <c r="J14" s="1202"/>
      <c r="K14" s="1202"/>
      <c r="L14" s="1202"/>
      <c r="M14" s="1202"/>
      <c r="N14" s="1202"/>
      <c r="O14" s="1202"/>
      <c r="P14" s="1202"/>
      <c r="Q14" s="1202"/>
      <c r="R14" s="1202"/>
      <c r="S14" s="1202"/>
      <c r="T14" s="1202">
        <v>20</v>
      </c>
      <c r="U14" s="1202"/>
      <c r="V14" s="1202">
        <v>0</v>
      </c>
      <c r="W14" s="1202"/>
      <c r="X14" s="1202"/>
      <c r="Y14" s="1202"/>
      <c r="Z14" s="1203"/>
      <c r="AA14" s="1204"/>
      <c r="AB14" s="1204"/>
      <c r="AC14" s="1204"/>
      <c r="AD14" s="1205"/>
      <c r="AE14" s="1204">
        <v>14</v>
      </c>
      <c r="AF14" s="1203" t="s">
        <v>1985</v>
      </c>
      <c r="AG14" s="1203">
        <v>6.5</v>
      </c>
      <c r="AH14" s="1206">
        <v>402</v>
      </c>
      <c r="AI14" s="1207">
        <v>91</v>
      </c>
      <c r="AJ14" s="1208">
        <v>91</v>
      </c>
      <c r="AK14" s="1209">
        <v>0</v>
      </c>
      <c r="AL14" s="1210">
        <v>5628</v>
      </c>
      <c r="AM14" s="1211">
        <v>0</v>
      </c>
      <c r="AN14" s="1126" t="s">
        <v>2064</v>
      </c>
    </row>
    <row r="15" spans="1:40" x14ac:dyDescent="0.15">
      <c r="A15" s="1201">
        <v>44433</v>
      </c>
      <c r="B15" s="1202">
        <v>25</v>
      </c>
      <c r="C15" s="1202">
        <v>3</v>
      </c>
      <c r="D15" s="1202">
        <v>40</v>
      </c>
      <c r="E15" s="1202">
        <v>31</v>
      </c>
      <c r="F15" s="1202">
        <v>155</v>
      </c>
      <c r="G15" s="1202">
        <v>80</v>
      </c>
      <c r="H15" s="1202">
        <v>155</v>
      </c>
      <c r="I15" s="1202">
        <v>10</v>
      </c>
      <c r="J15" s="1202"/>
      <c r="K15" s="1202"/>
      <c r="L15" s="1202">
        <v>15</v>
      </c>
      <c r="M15" s="1202">
        <v>10</v>
      </c>
      <c r="N15" s="1202"/>
      <c r="O15" s="1202">
        <v>10</v>
      </c>
      <c r="P15" s="1202"/>
      <c r="Q15" s="1202"/>
      <c r="R15" s="1202"/>
      <c r="S15" s="1202"/>
      <c r="T15" s="1202">
        <v>30</v>
      </c>
      <c r="U15" s="1202"/>
      <c r="V15" s="1202">
        <v>11</v>
      </c>
      <c r="W15" s="1202"/>
      <c r="X15" s="1202"/>
      <c r="Y15" s="1202"/>
      <c r="Z15" s="1203"/>
      <c r="AA15" s="1204"/>
      <c r="AB15" s="1204">
        <v>11</v>
      </c>
      <c r="AC15" s="1204"/>
      <c r="AD15" s="1205"/>
      <c r="AE15" s="1204">
        <v>20</v>
      </c>
      <c r="AF15" s="1203" t="s">
        <v>1985</v>
      </c>
      <c r="AG15" s="1203">
        <v>7.5</v>
      </c>
      <c r="AH15" s="1206">
        <v>659.8</v>
      </c>
      <c r="AI15" s="1207">
        <v>232.5</v>
      </c>
      <c r="AJ15" s="1208">
        <v>150</v>
      </c>
      <c r="AK15" s="1209">
        <v>82.5</v>
      </c>
      <c r="AL15" s="1210">
        <v>13196</v>
      </c>
      <c r="AM15" s="1211">
        <v>7257.7999999999993</v>
      </c>
      <c r="AN15" s="1147" t="s">
        <v>2009</v>
      </c>
    </row>
    <row r="16" spans="1:40" x14ac:dyDescent="0.15">
      <c r="A16" s="1213">
        <v>44456</v>
      </c>
      <c r="B16" s="1214">
        <v>25</v>
      </c>
      <c r="C16" s="1214">
        <v>3</v>
      </c>
      <c r="D16" s="1214">
        <v>40</v>
      </c>
      <c r="E16" s="1214">
        <v>24</v>
      </c>
      <c r="F16" s="1214">
        <v>120</v>
      </c>
      <c r="G16" s="1133">
        <v>75</v>
      </c>
      <c r="H16" s="1133">
        <v>120</v>
      </c>
      <c r="I16" s="1133">
        <v>10</v>
      </c>
      <c r="J16" s="1133"/>
      <c r="K16" s="1133"/>
      <c r="L16" s="1133">
        <v>25</v>
      </c>
      <c r="M16" s="1133"/>
      <c r="N16" s="1133"/>
      <c r="O16" s="1133">
        <v>10</v>
      </c>
      <c r="P16" s="1133"/>
      <c r="Q16" s="1133"/>
      <c r="R16" s="1133"/>
      <c r="S16" s="1133"/>
      <c r="T16" s="1133"/>
      <c r="U16" s="1133"/>
      <c r="V16" s="1133">
        <v>4</v>
      </c>
      <c r="W16" s="1133"/>
      <c r="X16" s="1133"/>
      <c r="Y16" s="1133"/>
      <c r="Z16" s="1134"/>
      <c r="AA16" s="1135"/>
      <c r="AB16" s="1135">
        <v>4</v>
      </c>
      <c r="AC16" s="1135"/>
      <c r="AD16" s="1136"/>
      <c r="AE16" s="1135">
        <v>20</v>
      </c>
      <c r="AF16" s="1134" t="s">
        <v>1985</v>
      </c>
      <c r="AG16" s="1134">
        <v>7.5</v>
      </c>
      <c r="AH16" s="1137">
        <v>659.8</v>
      </c>
      <c r="AI16" s="1207">
        <v>180</v>
      </c>
      <c r="AJ16" s="1208">
        <v>150</v>
      </c>
      <c r="AK16" s="1209">
        <v>30</v>
      </c>
      <c r="AL16" s="1210">
        <v>13196</v>
      </c>
      <c r="AM16" s="1211">
        <v>2639.2</v>
      </c>
      <c r="AN16" s="1147" t="s">
        <v>2009</v>
      </c>
    </row>
    <row r="17" spans="1:40" x14ac:dyDescent="0.15">
      <c r="A17" s="1201">
        <v>44431</v>
      </c>
      <c r="B17" s="1202">
        <v>32</v>
      </c>
      <c r="C17" s="1202">
        <v>2</v>
      </c>
      <c r="D17" s="1202">
        <v>41</v>
      </c>
      <c r="E17" s="1202">
        <v>0</v>
      </c>
      <c r="F17" s="1202">
        <v>30</v>
      </c>
      <c r="G17" s="1202">
        <v>0</v>
      </c>
      <c r="H17" s="1202">
        <v>30</v>
      </c>
      <c r="I17" s="1202"/>
      <c r="J17" s="1202">
        <v>30</v>
      </c>
      <c r="K17" s="1202"/>
      <c r="L17" s="1202"/>
      <c r="M17" s="1202"/>
      <c r="N17" s="1202"/>
      <c r="O17" s="1202"/>
      <c r="P17" s="1202"/>
      <c r="Q17" s="1202"/>
      <c r="R17" s="1202"/>
      <c r="S17" s="1202"/>
      <c r="T17" s="1202"/>
      <c r="U17" s="1202"/>
      <c r="V17" s="1202">
        <v>0</v>
      </c>
      <c r="W17" s="1202"/>
      <c r="X17" s="1202"/>
      <c r="Y17" s="1202"/>
      <c r="Z17" s="1203"/>
      <c r="AA17" s="1204"/>
      <c r="AB17" s="1204"/>
      <c r="AC17" s="1204"/>
      <c r="AD17" s="1205"/>
      <c r="AE17" s="1204">
        <v>0</v>
      </c>
      <c r="AF17" s="1203" t="s">
        <v>1985</v>
      </c>
      <c r="AG17" s="1203">
        <v>0.95</v>
      </c>
      <c r="AH17" s="1206">
        <v>95.19</v>
      </c>
      <c r="AI17" s="1207">
        <v>0</v>
      </c>
      <c r="AJ17" s="1208">
        <v>0</v>
      </c>
      <c r="AK17" s="1209">
        <v>0</v>
      </c>
      <c r="AL17" s="1210">
        <v>0</v>
      </c>
      <c r="AM17" s="1211">
        <v>0</v>
      </c>
      <c r="AN17" s="1147" t="s">
        <v>668</v>
      </c>
    </row>
    <row r="18" spans="1:40" x14ac:dyDescent="0.15">
      <c r="A18" s="1201">
        <v>44431</v>
      </c>
      <c r="B18" s="1202">
        <v>32</v>
      </c>
      <c r="C18" s="1202">
        <v>14</v>
      </c>
      <c r="D18" s="1202">
        <v>41</v>
      </c>
      <c r="E18" s="1202">
        <v>40</v>
      </c>
      <c r="F18" s="1202">
        <v>80</v>
      </c>
      <c r="G18" s="1133">
        <v>80</v>
      </c>
      <c r="H18" s="1133">
        <v>40</v>
      </c>
      <c r="I18" s="1133"/>
      <c r="J18" s="1133"/>
      <c r="K18" s="1133"/>
      <c r="L18" s="1133"/>
      <c r="M18" s="1133"/>
      <c r="N18" s="1133"/>
      <c r="O18" s="1133"/>
      <c r="P18" s="1133"/>
      <c r="Q18" s="1133"/>
      <c r="R18" s="1133"/>
      <c r="S18" s="1133"/>
      <c r="T18" s="1133"/>
      <c r="U18" s="1133"/>
      <c r="V18" s="1133">
        <v>0</v>
      </c>
      <c r="W18" s="1133"/>
      <c r="X18" s="1133"/>
      <c r="Y18" s="1133"/>
      <c r="Z18" s="1134"/>
      <c r="AA18" s="1135"/>
      <c r="AB18" s="1135"/>
      <c r="AC18" s="1135"/>
      <c r="AD18" s="1136"/>
      <c r="AE18" s="1135">
        <v>40</v>
      </c>
      <c r="AF18" s="1134" t="s">
        <v>1985</v>
      </c>
      <c r="AG18" s="1134">
        <v>0.95</v>
      </c>
      <c r="AH18" s="1137">
        <v>95.19</v>
      </c>
      <c r="AI18" s="1138">
        <v>38</v>
      </c>
      <c r="AJ18" s="1139">
        <v>38</v>
      </c>
      <c r="AK18" s="1140">
        <v>0</v>
      </c>
      <c r="AL18" s="1141">
        <v>3807.6</v>
      </c>
      <c r="AM18" s="1142">
        <v>0</v>
      </c>
      <c r="AN18" s="1147" t="s">
        <v>668</v>
      </c>
    </row>
    <row r="19" spans="1:40" x14ac:dyDescent="0.15">
      <c r="A19" s="1201">
        <v>44433</v>
      </c>
      <c r="B19" s="1202">
        <v>25</v>
      </c>
      <c r="C19" s="1202">
        <v>3</v>
      </c>
      <c r="D19" s="1202">
        <v>45</v>
      </c>
      <c r="E19" s="1202">
        <v>0</v>
      </c>
      <c r="F19" s="1202">
        <v>40</v>
      </c>
      <c r="G19" s="1202">
        <v>0</v>
      </c>
      <c r="H19" s="1202">
        <v>40</v>
      </c>
      <c r="I19" s="1202"/>
      <c r="J19" s="1202">
        <v>40</v>
      </c>
      <c r="K19" s="1202"/>
      <c r="L19" s="1202"/>
      <c r="M19" s="1202"/>
      <c r="N19" s="1202"/>
      <c r="O19" s="1202"/>
      <c r="P19" s="1202"/>
      <c r="Q19" s="1202"/>
      <c r="R19" s="1202"/>
      <c r="S19" s="1202"/>
      <c r="T19" s="1202"/>
      <c r="U19" s="1202"/>
      <c r="V19" s="1202">
        <v>0</v>
      </c>
      <c r="W19" s="1202"/>
      <c r="X19" s="1202"/>
      <c r="Y19" s="1202"/>
      <c r="Z19" s="1203"/>
      <c r="AA19" s="1204"/>
      <c r="AB19" s="1204"/>
      <c r="AC19" s="1204"/>
      <c r="AD19" s="1205"/>
      <c r="AE19" s="1204">
        <v>0</v>
      </c>
      <c r="AF19" s="1203" t="s">
        <v>1985</v>
      </c>
      <c r="AG19" s="1203">
        <v>9.6</v>
      </c>
      <c r="AH19" s="1206">
        <v>697</v>
      </c>
      <c r="AI19" s="1207">
        <v>0</v>
      </c>
      <c r="AJ19" s="1208">
        <v>0</v>
      </c>
      <c r="AK19" s="1209">
        <v>0</v>
      </c>
      <c r="AL19" s="1210">
        <v>0</v>
      </c>
      <c r="AM19" s="1211">
        <v>0</v>
      </c>
      <c r="AN19" s="1147" t="s">
        <v>671</v>
      </c>
    </row>
    <row r="20" spans="1:40" x14ac:dyDescent="0.15">
      <c r="A20" s="1201">
        <v>44433</v>
      </c>
      <c r="B20" s="1202">
        <v>25</v>
      </c>
      <c r="C20" s="1202">
        <v>3</v>
      </c>
      <c r="D20" s="1202">
        <v>45</v>
      </c>
      <c r="E20" s="1202">
        <v>48</v>
      </c>
      <c r="F20" s="1202">
        <v>285</v>
      </c>
      <c r="G20" s="1202">
        <v>265</v>
      </c>
      <c r="H20" s="1202">
        <v>285</v>
      </c>
      <c r="I20" s="1202">
        <v>10</v>
      </c>
      <c r="J20" s="1202"/>
      <c r="K20" s="1202"/>
      <c r="L20" s="1202"/>
      <c r="M20" s="1202"/>
      <c r="N20" s="1202"/>
      <c r="O20" s="1202">
        <v>10</v>
      </c>
      <c r="P20" s="1202"/>
      <c r="Q20" s="1202"/>
      <c r="R20" s="1202"/>
      <c r="S20" s="1202"/>
      <c r="T20" s="1202"/>
      <c r="U20" s="1202"/>
      <c r="V20" s="1202">
        <v>0</v>
      </c>
      <c r="W20" s="1202"/>
      <c r="X20" s="1202"/>
      <c r="Y20" s="1202"/>
      <c r="Z20" s="1203"/>
      <c r="AA20" s="1204"/>
      <c r="AB20" s="1204"/>
      <c r="AC20" s="1204"/>
      <c r="AD20" s="1205"/>
      <c r="AE20" s="1204">
        <v>48</v>
      </c>
      <c r="AF20" s="1203" t="s">
        <v>1985</v>
      </c>
      <c r="AG20" s="1203">
        <v>9.6</v>
      </c>
      <c r="AH20" s="1206">
        <v>697</v>
      </c>
      <c r="AI20" s="1207">
        <v>460.79999999999995</v>
      </c>
      <c r="AJ20" s="1208">
        <v>460.79999999999995</v>
      </c>
      <c r="AK20" s="1209">
        <v>0</v>
      </c>
      <c r="AL20" s="1210">
        <v>33456</v>
      </c>
      <c r="AM20" s="1211">
        <v>0</v>
      </c>
      <c r="AN20" s="1147" t="s">
        <v>671</v>
      </c>
    </row>
    <row r="21" spans="1:40" x14ac:dyDescent="0.15">
      <c r="A21" s="1201">
        <v>44448</v>
      </c>
      <c r="B21" s="1202">
        <v>25</v>
      </c>
      <c r="C21" s="1202">
        <v>2</v>
      </c>
      <c r="D21" s="1202">
        <v>45</v>
      </c>
      <c r="E21" s="1202">
        <v>0</v>
      </c>
      <c r="F21" s="1202">
        <v>30</v>
      </c>
      <c r="G21" s="1202">
        <v>0</v>
      </c>
      <c r="H21" s="1202">
        <v>30</v>
      </c>
      <c r="I21" s="1202"/>
      <c r="J21" s="1202">
        <v>30</v>
      </c>
      <c r="K21" s="1202"/>
      <c r="L21" s="1202"/>
      <c r="M21" s="1202"/>
      <c r="N21" s="1202"/>
      <c r="O21" s="1202"/>
      <c r="P21" s="1202"/>
      <c r="Q21" s="1202"/>
      <c r="R21" s="1202"/>
      <c r="S21" s="1202"/>
      <c r="T21" s="1202"/>
      <c r="U21" s="1202"/>
      <c r="V21" s="1202">
        <v>0</v>
      </c>
      <c r="W21" s="1202"/>
      <c r="X21" s="1202"/>
      <c r="Y21" s="1202"/>
      <c r="Z21" s="1203"/>
      <c r="AA21" s="1204"/>
      <c r="AB21" s="1204"/>
      <c r="AC21" s="1204"/>
      <c r="AD21" s="1205"/>
      <c r="AE21" s="1204">
        <v>0</v>
      </c>
      <c r="AF21" s="1203" t="s">
        <v>1985</v>
      </c>
      <c r="AG21" s="1203">
        <v>9.6</v>
      </c>
      <c r="AH21" s="1206">
        <v>697</v>
      </c>
      <c r="AI21" s="1207">
        <v>0</v>
      </c>
      <c r="AJ21" s="1208">
        <v>0</v>
      </c>
      <c r="AK21" s="1209">
        <v>0</v>
      </c>
      <c r="AL21" s="1210">
        <v>0</v>
      </c>
      <c r="AM21" s="1211">
        <v>0</v>
      </c>
      <c r="AN21" s="1147" t="s">
        <v>671</v>
      </c>
    </row>
    <row r="22" spans="1:40" x14ac:dyDescent="0.15">
      <c r="A22" s="1213">
        <v>44449</v>
      </c>
      <c r="B22" s="1214">
        <v>25</v>
      </c>
      <c r="C22" s="1214">
        <v>3</v>
      </c>
      <c r="D22" s="1214">
        <v>45</v>
      </c>
      <c r="E22" s="1214">
        <v>50</v>
      </c>
      <c r="F22" s="1214">
        <v>300</v>
      </c>
      <c r="G22" s="1202">
        <v>220</v>
      </c>
      <c r="H22" s="1202">
        <v>300</v>
      </c>
      <c r="I22" s="1202">
        <v>10</v>
      </c>
      <c r="J22" s="1202"/>
      <c r="K22" s="1202"/>
      <c r="L22" s="1202"/>
      <c r="M22" s="1202"/>
      <c r="N22" s="1202"/>
      <c r="O22" s="1202">
        <v>10</v>
      </c>
      <c r="P22" s="1202"/>
      <c r="Q22" s="1202"/>
      <c r="R22" s="1202"/>
      <c r="S22" s="1202"/>
      <c r="T22" s="1202">
        <v>60</v>
      </c>
      <c r="U22" s="1202"/>
      <c r="V22" s="1202">
        <v>2</v>
      </c>
      <c r="W22" s="1202">
        <v>2</v>
      </c>
      <c r="X22" s="1202"/>
      <c r="Y22" s="1202"/>
      <c r="Z22" s="1203"/>
      <c r="AA22" s="1204"/>
      <c r="AB22" s="1204"/>
      <c r="AC22" s="1204"/>
      <c r="AD22" s="1205"/>
      <c r="AE22" s="1204">
        <v>48</v>
      </c>
      <c r="AF22" s="1203" t="s">
        <v>1985</v>
      </c>
      <c r="AG22" s="1203">
        <v>9.6</v>
      </c>
      <c r="AH22" s="1206">
        <v>697</v>
      </c>
      <c r="AI22" s="1207">
        <v>480</v>
      </c>
      <c r="AJ22" s="1208">
        <v>460.79999999999995</v>
      </c>
      <c r="AK22" s="1209">
        <v>19.200000000000045</v>
      </c>
      <c r="AL22" s="1210">
        <v>33456</v>
      </c>
      <c r="AM22" s="1211">
        <v>1394</v>
      </c>
      <c r="AN22" s="1126" t="s">
        <v>671</v>
      </c>
    </row>
    <row r="23" spans="1:40" x14ac:dyDescent="0.15">
      <c r="A23" s="1201">
        <v>44435</v>
      </c>
      <c r="B23" s="1202">
        <v>25</v>
      </c>
      <c r="C23" s="1202">
        <v>2</v>
      </c>
      <c r="D23" s="1202">
        <v>48</v>
      </c>
      <c r="E23" s="1202">
        <v>0</v>
      </c>
      <c r="F23" s="1202">
        <v>30</v>
      </c>
      <c r="G23" s="1133">
        <v>0</v>
      </c>
      <c r="H23" s="1133">
        <v>30</v>
      </c>
      <c r="I23" s="1133"/>
      <c r="J23" s="1133">
        <v>30</v>
      </c>
      <c r="K23" s="1133"/>
      <c r="L23" s="1133"/>
      <c r="M23" s="1133"/>
      <c r="N23" s="1133"/>
      <c r="O23" s="1133"/>
      <c r="P23" s="1133"/>
      <c r="Q23" s="1133"/>
      <c r="R23" s="1133"/>
      <c r="S23" s="1133"/>
      <c r="T23" s="1133"/>
      <c r="U23" s="1133"/>
      <c r="V23" s="1133">
        <v>0</v>
      </c>
      <c r="W23" s="1133"/>
      <c r="X23" s="1133"/>
      <c r="Y23" s="1133"/>
      <c r="Z23" s="1134"/>
      <c r="AA23" s="1135"/>
      <c r="AB23" s="1135"/>
      <c r="AC23" s="1135"/>
      <c r="AD23" s="1136"/>
      <c r="AE23" s="1135">
        <v>0</v>
      </c>
      <c r="AF23" s="1134" t="s">
        <v>1985</v>
      </c>
      <c r="AG23" s="1134">
        <v>7.5</v>
      </c>
      <c r="AH23" s="1137">
        <v>565.79999999999995</v>
      </c>
      <c r="AI23" s="1138">
        <v>0</v>
      </c>
      <c r="AJ23" s="1139">
        <v>0</v>
      </c>
      <c r="AK23" s="1140">
        <v>0</v>
      </c>
      <c r="AL23" s="1141">
        <v>0</v>
      </c>
      <c r="AM23" s="1142">
        <v>0</v>
      </c>
      <c r="AN23" s="1147" t="s">
        <v>674</v>
      </c>
    </row>
    <row r="24" spans="1:40" x14ac:dyDescent="0.15">
      <c r="A24" s="1201">
        <v>44438</v>
      </c>
      <c r="B24" s="1202">
        <v>25</v>
      </c>
      <c r="C24" s="1202">
        <v>1</v>
      </c>
      <c r="D24" s="1202">
        <v>48</v>
      </c>
      <c r="E24" s="1202">
        <v>37</v>
      </c>
      <c r="F24" s="1202">
        <v>120</v>
      </c>
      <c r="G24" s="1133">
        <v>100</v>
      </c>
      <c r="H24" s="1133">
        <v>120</v>
      </c>
      <c r="I24" s="1133">
        <v>10</v>
      </c>
      <c r="J24" s="1133"/>
      <c r="K24" s="1133"/>
      <c r="L24" s="1133"/>
      <c r="M24" s="1133"/>
      <c r="N24" s="1133"/>
      <c r="O24" s="1133">
        <v>10</v>
      </c>
      <c r="P24" s="1133"/>
      <c r="Q24" s="1133"/>
      <c r="R24" s="1133"/>
      <c r="S24" s="1133"/>
      <c r="T24" s="1133"/>
      <c r="U24" s="1133"/>
      <c r="V24" s="1133">
        <v>1</v>
      </c>
      <c r="W24" s="1133"/>
      <c r="X24" s="1133"/>
      <c r="Y24" s="1133"/>
      <c r="Z24" s="1134"/>
      <c r="AA24" s="1135"/>
      <c r="AB24" s="1135"/>
      <c r="AC24" s="1135">
        <v>1</v>
      </c>
      <c r="AD24" s="1136"/>
      <c r="AE24" s="1135">
        <v>36</v>
      </c>
      <c r="AF24" s="1134" t="s">
        <v>1985</v>
      </c>
      <c r="AG24" s="1134">
        <v>7.5</v>
      </c>
      <c r="AH24" s="1137">
        <v>565.79999999999995</v>
      </c>
      <c r="AI24" s="1138">
        <v>277.5</v>
      </c>
      <c r="AJ24" s="1139">
        <v>270</v>
      </c>
      <c r="AK24" s="1140">
        <v>7.5</v>
      </c>
      <c r="AL24" s="1141">
        <v>20368.8</v>
      </c>
      <c r="AM24" s="1142">
        <v>565.79999999999995</v>
      </c>
      <c r="AN24" s="1102" t="s">
        <v>674</v>
      </c>
    </row>
    <row r="25" spans="1:40" x14ac:dyDescent="0.15">
      <c r="A25" s="1201">
        <v>44431</v>
      </c>
      <c r="B25" s="1202">
        <v>25</v>
      </c>
      <c r="C25" s="1202">
        <v>2</v>
      </c>
      <c r="D25" s="1202">
        <v>169</v>
      </c>
      <c r="E25" s="1202">
        <v>0</v>
      </c>
      <c r="F25" s="1202">
        <v>30</v>
      </c>
      <c r="G25" s="1202">
        <v>0</v>
      </c>
      <c r="H25" s="1202">
        <v>30</v>
      </c>
      <c r="I25" s="1202"/>
      <c r="J25" s="1202">
        <v>30</v>
      </c>
      <c r="K25" s="1202"/>
      <c r="L25" s="1202"/>
      <c r="M25" s="1202"/>
      <c r="N25" s="1202"/>
      <c r="O25" s="1202"/>
      <c r="P25" s="1202"/>
      <c r="Q25" s="1202"/>
      <c r="R25" s="1202"/>
      <c r="S25" s="1202"/>
      <c r="T25" s="1202"/>
      <c r="U25" s="1202"/>
      <c r="V25" s="1202">
        <v>0</v>
      </c>
      <c r="W25" s="1202"/>
      <c r="X25" s="1202"/>
      <c r="Y25" s="1202"/>
      <c r="Z25" s="1203"/>
      <c r="AA25" s="1204"/>
      <c r="AB25" s="1204"/>
      <c r="AC25" s="1204"/>
      <c r="AD25" s="1205"/>
      <c r="AE25" s="1204">
        <v>0</v>
      </c>
      <c r="AF25" s="1203" t="s">
        <v>129</v>
      </c>
      <c r="AG25" s="1203">
        <v>7.8</v>
      </c>
      <c r="AH25" s="1206">
        <v>678.1</v>
      </c>
      <c r="AI25" s="1207">
        <v>0</v>
      </c>
      <c r="AJ25" s="1208">
        <v>0</v>
      </c>
      <c r="AK25" s="1209">
        <v>0</v>
      </c>
      <c r="AL25" s="1210">
        <v>0</v>
      </c>
      <c r="AM25" s="1211">
        <v>0</v>
      </c>
      <c r="AN25" s="1126" t="s">
        <v>1979</v>
      </c>
    </row>
    <row r="26" spans="1:40" x14ac:dyDescent="0.15">
      <c r="A26" s="1201">
        <v>44433</v>
      </c>
      <c r="B26" s="1202">
        <v>25</v>
      </c>
      <c r="C26" s="1202">
        <v>3</v>
      </c>
      <c r="D26" s="1202">
        <v>169</v>
      </c>
      <c r="E26" s="1202">
        <v>0</v>
      </c>
      <c r="F26" s="1202">
        <v>40</v>
      </c>
      <c r="G26" s="1202">
        <v>0</v>
      </c>
      <c r="H26" s="1202">
        <v>40</v>
      </c>
      <c r="I26" s="1202"/>
      <c r="J26" s="1202">
        <v>40</v>
      </c>
      <c r="K26" s="1202"/>
      <c r="L26" s="1202"/>
      <c r="M26" s="1202"/>
      <c r="N26" s="1202"/>
      <c r="O26" s="1202"/>
      <c r="P26" s="1202"/>
      <c r="Q26" s="1202"/>
      <c r="R26" s="1202"/>
      <c r="S26" s="1202"/>
      <c r="T26" s="1202"/>
      <c r="U26" s="1202"/>
      <c r="V26" s="1202">
        <v>0</v>
      </c>
      <c r="W26" s="1202"/>
      <c r="X26" s="1202"/>
      <c r="Y26" s="1202"/>
      <c r="Z26" s="1203"/>
      <c r="AA26" s="1204"/>
      <c r="AB26" s="1204"/>
      <c r="AC26" s="1204"/>
      <c r="AD26" s="1205"/>
      <c r="AE26" s="1204">
        <v>0</v>
      </c>
      <c r="AF26" s="1203" t="s">
        <v>129</v>
      </c>
      <c r="AG26" s="1203">
        <v>7.8</v>
      </c>
      <c r="AH26" s="1206">
        <v>678.1</v>
      </c>
      <c r="AI26" s="1207">
        <v>0</v>
      </c>
      <c r="AJ26" s="1208">
        <v>0</v>
      </c>
      <c r="AK26" s="1209">
        <v>0</v>
      </c>
      <c r="AL26" s="1210">
        <v>0</v>
      </c>
      <c r="AM26" s="1211">
        <v>0</v>
      </c>
      <c r="AN26" s="1147" t="s">
        <v>1979</v>
      </c>
    </row>
    <row r="27" spans="1:40" x14ac:dyDescent="0.15">
      <c r="A27" s="1201">
        <v>44434</v>
      </c>
      <c r="B27" s="1202">
        <v>25</v>
      </c>
      <c r="C27" s="1202">
        <v>26</v>
      </c>
      <c r="D27" s="1202">
        <v>169</v>
      </c>
      <c r="E27" s="1202">
        <v>92</v>
      </c>
      <c r="F27" s="1202">
        <v>360</v>
      </c>
      <c r="G27" s="1202">
        <v>320</v>
      </c>
      <c r="H27" s="1202">
        <v>360</v>
      </c>
      <c r="I27" s="1202">
        <v>10</v>
      </c>
      <c r="J27" s="1202"/>
      <c r="K27" s="1202">
        <v>20</v>
      </c>
      <c r="L27" s="1202"/>
      <c r="M27" s="1202"/>
      <c r="N27" s="1202"/>
      <c r="O27" s="1202">
        <v>10</v>
      </c>
      <c r="P27" s="1202"/>
      <c r="Q27" s="1202"/>
      <c r="R27" s="1202"/>
      <c r="S27" s="1202"/>
      <c r="T27" s="1202"/>
      <c r="U27" s="1202"/>
      <c r="V27" s="1202">
        <v>3</v>
      </c>
      <c r="W27" s="1202"/>
      <c r="X27" s="1202"/>
      <c r="Y27" s="1202"/>
      <c r="Z27" s="1203"/>
      <c r="AA27" s="1204"/>
      <c r="AB27" s="1204"/>
      <c r="AC27" s="1204"/>
      <c r="AD27" s="1205">
        <v>3</v>
      </c>
      <c r="AE27" s="1204">
        <v>89</v>
      </c>
      <c r="AF27" s="1203" t="s">
        <v>129</v>
      </c>
      <c r="AG27" s="1203">
        <v>7.8</v>
      </c>
      <c r="AH27" s="1206">
        <v>678.1</v>
      </c>
      <c r="AI27" s="1207">
        <v>717.6</v>
      </c>
      <c r="AJ27" s="1208">
        <v>694.19999999999993</v>
      </c>
      <c r="AK27" s="1209">
        <v>23.400000000000091</v>
      </c>
      <c r="AL27" s="1210">
        <v>60350.9</v>
      </c>
      <c r="AM27" s="1211">
        <v>2034.3000000000002</v>
      </c>
      <c r="AN27" s="1147" t="s">
        <v>1979</v>
      </c>
    </row>
    <row r="28" spans="1:40" x14ac:dyDescent="0.15">
      <c r="A28" s="1213">
        <v>44433</v>
      </c>
      <c r="B28" s="1214">
        <v>27</v>
      </c>
      <c r="C28" s="1214">
        <v>26</v>
      </c>
      <c r="D28" s="1214">
        <v>176</v>
      </c>
      <c r="E28" s="1214">
        <v>0</v>
      </c>
      <c r="F28" s="1214">
        <v>30</v>
      </c>
      <c r="G28" s="1202">
        <v>0</v>
      </c>
      <c r="H28" s="1202">
        <v>30</v>
      </c>
      <c r="I28" s="1202"/>
      <c r="J28" s="1202">
        <v>30</v>
      </c>
      <c r="K28" s="1202"/>
      <c r="L28" s="1202"/>
      <c r="M28" s="1202"/>
      <c r="N28" s="1202"/>
      <c r="O28" s="1202"/>
      <c r="P28" s="1202"/>
      <c r="Q28" s="1202"/>
      <c r="R28" s="1202"/>
      <c r="S28" s="1202"/>
      <c r="T28" s="1202"/>
      <c r="U28" s="1202"/>
      <c r="V28" s="1202">
        <v>0</v>
      </c>
      <c r="W28" s="1202"/>
      <c r="X28" s="1202"/>
      <c r="Y28" s="1202"/>
      <c r="Z28" s="1203"/>
      <c r="AA28" s="1204"/>
      <c r="AB28" s="1204"/>
      <c r="AC28" s="1204"/>
      <c r="AD28" s="1205"/>
      <c r="AE28" s="1204">
        <v>0</v>
      </c>
      <c r="AF28" s="1203" t="s">
        <v>129</v>
      </c>
      <c r="AG28" s="1203">
        <v>0.73</v>
      </c>
      <c r="AH28" s="1206">
        <v>125</v>
      </c>
      <c r="AI28" s="1207">
        <v>0</v>
      </c>
      <c r="AJ28" s="1208">
        <v>0</v>
      </c>
      <c r="AK28" s="1209">
        <v>0</v>
      </c>
      <c r="AL28" s="1210">
        <v>0</v>
      </c>
      <c r="AM28" s="1211">
        <v>0</v>
      </c>
      <c r="AN28" s="1102" t="s">
        <v>2017</v>
      </c>
    </row>
    <row r="29" spans="1:40" x14ac:dyDescent="0.15">
      <c r="A29" s="1213">
        <v>44435</v>
      </c>
      <c r="B29" s="1214">
        <v>27</v>
      </c>
      <c r="C29" s="1214">
        <v>9</v>
      </c>
      <c r="D29" s="1214">
        <v>176</v>
      </c>
      <c r="E29" s="1214">
        <v>58</v>
      </c>
      <c r="F29" s="1214">
        <v>240</v>
      </c>
      <c r="G29" s="1133">
        <v>200</v>
      </c>
      <c r="H29" s="1133">
        <v>120</v>
      </c>
      <c r="I29" s="1133"/>
      <c r="J29" s="1133"/>
      <c r="K29" s="1133"/>
      <c r="L29" s="1133">
        <v>30</v>
      </c>
      <c r="M29" s="1133"/>
      <c r="N29" s="1133"/>
      <c r="O29" s="1133">
        <v>10</v>
      </c>
      <c r="P29" s="1133"/>
      <c r="Q29" s="1133"/>
      <c r="R29" s="1133"/>
      <c r="S29" s="1133"/>
      <c r="T29" s="1133"/>
      <c r="U29" s="1133"/>
      <c r="V29" s="1133">
        <v>2</v>
      </c>
      <c r="W29" s="1133"/>
      <c r="X29" s="1133"/>
      <c r="Y29" s="1133"/>
      <c r="Z29" s="1134"/>
      <c r="AA29" s="1135"/>
      <c r="AB29" s="1135"/>
      <c r="AC29" s="1135">
        <v>2</v>
      </c>
      <c r="AD29" s="1136"/>
      <c r="AE29" s="1135">
        <v>56</v>
      </c>
      <c r="AF29" s="1134" t="s">
        <v>129</v>
      </c>
      <c r="AG29" s="1134">
        <v>0.73</v>
      </c>
      <c r="AH29" s="1137">
        <v>125</v>
      </c>
      <c r="AI29" s="1138">
        <v>42.339999999999996</v>
      </c>
      <c r="AJ29" s="1139">
        <v>40.879999999999995</v>
      </c>
      <c r="AK29" s="1140">
        <v>1.4600000000000009</v>
      </c>
      <c r="AL29" s="1141">
        <v>7000</v>
      </c>
      <c r="AM29" s="1142">
        <v>250</v>
      </c>
      <c r="AN29" s="1102" t="s">
        <v>2017</v>
      </c>
    </row>
    <row r="30" spans="1:40" x14ac:dyDescent="0.15">
      <c r="A30" s="1201">
        <v>44434</v>
      </c>
      <c r="B30" s="1202">
        <v>25</v>
      </c>
      <c r="C30" s="1202">
        <v>26</v>
      </c>
      <c r="D30" s="1202">
        <v>290</v>
      </c>
      <c r="E30" s="1202">
        <v>0</v>
      </c>
      <c r="F30" s="1202">
        <v>30</v>
      </c>
      <c r="G30" s="1202">
        <v>0</v>
      </c>
      <c r="H30" s="1202">
        <v>30</v>
      </c>
      <c r="I30" s="1202"/>
      <c r="J30" s="1202">
        <v>30</v>
      </c>
      <c r="K30" s="1202"/>
      <c r="L30" s="1202"/>
      <c r="M30" s="1202"/>
      <c r="N30" s="1202"/>
      <c r="O30" s="1202"/>
      <c r="P30" s="1202"/>
      <c r="Q30" s="1202"/>
      <c r="R30" s="1202"/>
      <c r="S30" s="1202"/>
      <c r="T30" s="1202"/>
      <c r="U30" s="1202"/>
      <c r="V30" s="1202">
        <v>0</v>
      </c>
      <c r="W30" s="1202"/>
      <c r="X30" s="1202"/>
      <c r="Y30" s="1202"/>
      <c r="Z30" s="1203"/>
      <c r="AA30" s="1204"/>
      <c r="AB30" s="1204"/>
      <c r="AC30" s="1204"/>
      <c r="AD30" s="1205"/>
      <c r="AE30" s="1204">
        <v>0</v>
      </c>
      <c r="AF30" s="1203" t="s">
        <v>129</v>
      </c>
      <c r="AG30" s="1203">
        <v>2.4700000000000002</v>
      </c>
      <c r="AH30" s="1206">
        <v>244</v>
      </c>
      <c r="AI30" s="1207">
        <v>0</v>
      </c>
      <c r="AJ30" s="1208">
        <v>0</v>
      </c>
      <c r="AK30" s="1209">
        <v>0</v>
      </c>
      <c r="AL30" s="1210">
        <v>0</v>
      </c>
      <c r="AM30" s="1211">
        <v>0</v>
      </c>
      <c r="AN30" s="1147" t="s">
        <v>2027</v>
      </c>
    </row>
    <row r="31" spans="1:40" x14ac:dyDescent="0.15">
      <c r="A31" s="1201">
        <v>44435</v>
      </c>
      <c r="B31" s="1202">
        <v>25</v>
      </c>
      <c r="C31" s="1202">
        <v>1</v>
      </c>
      <c r="D31" s="1202">
        <v>290</v>
      </c>
      <c r="E31" s="1202">
        <v>176</v>
      </c>
      <c r="F31" s="1202">
        <v>525</v>
      </c>
      <c r="G31" s="1202">
        <v>325</v>
      </c>
      <c r="H31" s="1202">
        <v>525</v>
      </c>
      <c r="I31" s="1202">
        <v>10</v>
      </c>
      <c r="J31" s="1202"/>
      <c r="K31" s="1202"/>
      <c r="L31" s="1202"/>
      <c r="M31" s="1202"/>
      <c r="N31" s="1202"/>
      <c r="O31" s="1202">
        <v>10</v>
      </c>
      <c r="P31" s="1202"/>
      <c r="Q31" s="1202"/>
      <c r="R31" s="1202"/>
      <c r="S31" s="1202"/>
      <c r="T31" s="1202">
        <v>180</v>
      </c>
      <c r="U31" s="1202"/>
      <c r="V31" s="1202">
        <v>0</v>
      </c>
      <c r="W31" s="1202"/>
      <c r="X31" s="1202"/>
      <c r="Y31" s="1202"/>
      <c r="Z31" s="1203"/>
      <c r="AA31" s="1204"/>
      <c r="AB31" s="1204"/>
      <c r="AC31" s="1204"/>
      <c r="AD31" s="1205"/>
      <c r="AE31" s="1204">
        <v>176</v>
      </c>
      <c r="AF31" s="1203" t="s">
        <v>129</v>
      </c>
      <c r="AG31" s="1203">
        <v>2.4700000000000002</v>
      </c>
      <c r="AH31" s="1206">
        <v>244</v>
      </c>
      <c r="AI31" s="1207">
        <v>434.72</v>
      </c>
      <c r="AJ31" s="1208">
        <v>434.72</v>
      </c>
      <c r="AK31" s="1209">
        <v>0</v>
      </c>
      <c r="AL31" s="1210">
        <v>42944</v>
      </c>
      <c r="AM31" s="1211">
        <v>0</v>
      </c>
      <c r="AN31" s="1126" t="s">
        <v>2027</v>
      </c>
    </row>
    <row r="32" spans="1:40" x14ac:dyDescent="0.15">
      <c r="A32" s="1201">
        <v>44440</v>
      </c>
      <c r="B32" s="1202">
        <v>25</v>
      </c>
      <c r="C32" s="1202">
        <v>3</v>
      </c>
      <c r="D32" s="1202">
        <v>290</v>
      </c>
      <c r="E32" s="1202">
        <v>0</v>
      </c>
      <c r="F32" s="1202">
        <v>40</v>
      </c>
      <c r="G32" s="1202">
        <v>0</v>
      </c>
      <c r="H32" s="1202">
        <v>40</v>
      </c>
      <c r="I32" s="1202"/>
      <c r="J32" s="1202">
        <v>40</v>
      </c>
      <c r="K32" s="1202"/>
      <c r="L32" s="1202"/>
      <c r="M32" s="1202"/>
      <c r="N32" s="1202"/>
      <c r="O32" s="1202"/>
      <c r="P32" s="1202"/>
      <c r="Q32" s="1202"/>
      <c r="R32" s="1202"/>
      <c r="S32" s="1202"/>
      <c r="T32" s="1202"/>
      <c r="U32" s="1202"/>
      <c r="V32" s="1202">
        <v>0</v>
      </c>
      <c r="W32" s="1202"/>
      <c r="X32" s="1202"/>
      <c r="Y32" s="1202"/>
      <c r="Z32" s="1203"/>
      <c r="AA32" s="1204"/>
      <c r="AB32" s="1204"/>
      <c r="AC32" s="1204"/>
      <c r="AD32" s="1205"/>
      <c r="AE32" s="1204">
        <v>0</v>
      </c>
      <c r="AF32" s="1203" t="s">
        <v>129</v>
      </c>
      <c r="AG32" s="1203">
        <v>2.4700000000000002</v>
      </c>
      <c r="AH32" s="1206">
        <v>244</v>
      </c>
      <c r="AI32" s="1207">
        <v>0</v>
      </c>
      <c r="AJ32" s="1208">
        <v>0</v>
      </c>
      <c r="AK32" s="1209">
        <v>0</v>
      </c>
      <c r="AL32" s="1210">
        <v>0</v>
      </c>
      <c r="AM32" s="1211">
        <v>0</v>
      </c>
      <c r="AN32" s="1102" t="s">
        <v>2027</v>
      </c>
    </row>
    <row r="33" spans="1:40" x14ac:dyDescent="0.15">
      <c r="A33" s="1201">
        <v>44441</v>
      </c>
      <c r="B33" s="1202">
        <v>25</v>
      </c>
      <c r="C33" s="1202">
        <v>1</v>
      </c>
      <c r="D33" s="1202">
        <v>290</v>
      </c>
      <c r="E33" s="1202">
        <v>196</v>
      </c>
      <c r="F33" s="1202">
        <v>465</v>
      </c>
      <c r="G33" s="1202">
        <v>385</v>
      </c>
      <c r="H33" s="1202">
        <v>465</v>
      </c>
      <c r="I33" s="1202">
        <v>10</v>
      </c>
      <c r="J33" s="1202"/>
      <c r="K33" s="1202"/>
      <c r="L33" s="1202"/>
      <c r="M33" s="1202"/>
      <c r="N33" s="1202"/>
      <c r="O33" s="1202">
        <v>10</v>
      </c>
      <c r="P33" s="1202"/>
      <c r="Q33" s="1202"/>
      <c r="R33" s="1202"/>
      <c r="S33" s="1202"/>
      <c r="T33" s="1202">
        <v>60</v>
      </c>
      <c r="U33" s="1202"/>
      <c r="V33" s="1202">
        <v>4</v>
      </c>
      <c r="W33" s="1202"/>
      <c r="X33" s="1202"/>
      <c r="Y33" s="1202">
        <v>1</v>
      </c>
      <c r="Z33" s="1203"/>
      <c r="AA33" s="1204"/>
      <c r="AB33" s="1204">
        <v>3</v>
      </c>
      <c r="AC33" s="1204"/>
      <c r="AD33" s="1205"/>
      <c r="AE33" s="1204">
        <v>192</v>
      </c>
      <c r="AF33" s="1203" t="s">
        <v>129</v>
      </c>
      <c r="AG33" s="1203">
        <v>2.4700000000000002</v>
      </c>
      <c r="AH33" s="1206">
        <v>244</v>
      </c>
      <c r="AI33" s="1207">
        <v>484.12000000000006</v>
      </c>
      <c r="AJ33" s="1208">
        <v>474.24</v>
      </c>
      <c r="AK33" s="1209">
        <v>9.8800000000000523</v>
      </c>
      <c r="AL33" s="1210">
        <v>46848</v>
      </c>
      <c r="AM33" s="1211">
        <v>976</v>
      </c>
      <c r="AN33" s="1147" t="s">
        <v>2027</v>
      </c>
    </row>
    <row r="34" spans="1:40" x14ac:dyDescent="0.15">
      <c r="A34" s="1201">
        <v>44442</v>
      </c>
      <c r="B34" s="1202">
        <v>25</v>
      </c>
      <c r="C34" s="1202">
        <v>1</v>
      </c>
      <c r="D34" s="1202">
        <v>290</v>
      </c>
      <c r="E34" s="1202">
        <v>127</v>
      </c>
      <c r="F34" s="1202">
        <v>245</v>
      </c>
      <c r="G34" s="1202">
        <v>225</v>
      </c>
      <c r="H34" s="1202">
        <v>245</v>
      </c>
      <c r="I34" s="1202">
        <v>10</v>
      </c>
      <c r="J34" s="1202"/>
      <c r="K34" s="1202"/>
      <c r="L34" s="1202"/>
      <c r="M34" s="1202"/>
      <c r="N34" s="1202"/>
      <c r="O34" s="1202">
        <v>10</v>
      </c>
      <c r="P34" s="1202"/>
      <c r="Q34" s="1202"/>
      <c r="R34" s="1202"/>
      <c r="S34" s="1202"/>
      <c r="T34" s="1202"/>
      <c r="U34" s="1202"/>
      <c r="V34" s="1202">
        <v>0</v>
      </c>
      <c r="W34" s="1202"/>
      <c r="X34" s="1202"/>
      <c r="Y34" s="1202"/>
      <c r="Z34" s="1203"/>
      <c r="AA34" s="1204"/>
      <c r="AB34" s="1204"/>
      <c r="AC34" s="1204"/>
      <c r="AD34" s="1205"/>
      <c r="AE34" s="1204">
        <v>127</v>
      </c>
      <c r="AF34" s="1203" t="s">
        <v>129</v>
      </c>
      <c r="AG34" s="1203">
        <v>2.4700000000000002</v>
      </c>
      <c r="AH34" s="1206">
        <v>244</v>
      </c>
      <c r="AI34" s="1207">
        <v>313.69</v>
      </c>
      <c r="AJ34" s="1208">
        <v>313.69</v>
      </c>
      <c r="AK34" s="1209">
        <v>0</v>
      </c>
      <c r="AL34" s="1210">
        <v>30988</v>
      </c>
      <c r="AM34" s="1211">
        <v>0</v>
      </c>
      <c r="AN34" s="1126" t="s">
        <v>2027</v>
      </c>
    </row>
    <row r="35" spans="1:40" x14ac:dyDescent="0.15">
      <c r="A35" s="1213">
        <v>44446</v>
      </c>
      <c r="B35" s="1214">
        <v>25</v>
      </c>
      <c r="C35" s="1214">
        <v>1</v>
      </c>
      <c r="D35" s="1214">
        <v>290</v>
      </c>
      <c r="E35" s="1214">
        <v>31</v>
      </c>
      <c r="F35" s="1214">
        <v>80</v>
      </c>
      <c r="G35" s="1202">
        <v>60</v>
      </c>
      <c r="H35" s="1202">
        <v>80</v>
      </c>
      <c r="I35" s="1202">
        <v>10</v>
      </c>
      <c r="J35" s="1202"/>
      <c r="K35" s="1202"/>
      <c r="L35" s="1202"/>
      <c r="M35" s="1202"/>
      <c r="N35" s="1202"/>
      <c r="O35" s="1202">
        <v>10</v>
      </c>
      <c r="P35" s="1202"/>
      <c r="Q35" s="1202"/>
      <c r="R35" s="1202"/>
      <c r="S35" s="1202"/>
      <c r="T35" s="1202"/>
      <c r="U35" s="1202"/>
      <c r="V35" s="1202">
        <v>0</v>
      </c>
      <c r="W35" s="1202"/>
      <c r="X35" s="1202"/>
      <c r="Y35" s="1202"/>
      <c r="Z35" s="1203"/>
      <c r="AA35" s="1204"/>
      <c r="AB35" s="1204"/>
      <c r="AC35" s="1204"/>
      <c r="AD35" s="1205"/>
      <c r="AE35" s="1204">
        <v>31</v>
      </c>
      <c r="AF35" s="1203" t="s">
        <v>129</v>
      </c>
      <c r="AG35" s="1203">
        <v>2.4700000000000002</v>
      </c>
      <c r="AH35" s="1206">
        <v>244</v>
      </c>
      <c r="AI35" s="1207">
        <v>76.570000000000007</v>
      </c>
      <c r="AJ35" s="1208">
        <v>76.570000000000007</v>
      </c>
      <c r="AK35" s="1209">
        <v>0</v>
      </c>
      <c r="AL35" s="1210">
        <v>7564</v>
      </c>
      <c r="AM35" s="1211">
        <v>0</v>
      </c>
      <c r="AN35" s="1220" t="s">
        <v>2027</v>
      </c>
    </row>
    <row r="36" spans="1:40" x14ac:dyDescent="0.15">
      <c r="A36" s="1213">
        <v>44448</v>
      </c>
      <c r="B36" s="1200">
        <v>25</v>
      </c>
      <c r="C36" s="1200">
        <v>1</v>
      </c>
      <c r="D36" s="1214">
        <v>290</v>
      </c>
      <c r="E36" s="1214">
        <v>193</v>
      </c>
      <c r="F36" s="1214">
        <v>465</v>
      </c>
      <c r="G36" s="1133">
        <v>380</v>
      </c>
      <c r="H36" s="1133">
        <v>465</v>
      </c>
      <c r="I36" s="1133">
        <v>10</v>
      </c>
      <c r="J36" s="1133"/>
      <c r="K36" s="1133"/>
      <c r="L36" s="1133"/>
      <c r="M36" s="1133"/>
      <c r="N36" s="1133"/>
      <c r="O36" s="1133">
        <v>10</v>
      </c>
      <c r="P36" s="1133"/>
      <c r="Q36" s="1133"/>
      <c r="R36" s="1133"/>
      <c r="S36" s="1133"/>
      <c r="T36" s="1133">
        <v>65</v>
      </c>
      <c r="U36" s="1133"/>
      <c r="V36" s="1133">
        <v>1</v>
      </c>
      <c r="W36" s="1133"/>
      <c r="X36" s="1133"/>
      <c r="Y36" s="1133"/>
      <c r="Z36" s="1134"/>
      <c r="AA36" s="1135"/>
      <c r="AB36" s="1135">
        <v>1</v>
      </c>
      <c r="AC36" s="1135"/>
      <c r="AD36" s="1136"/>
      <c r="AE36" s="1135">
        <v>192</v>
      </c>
      <c r="AF36" s="1134" t="s">
        <v>129</v>
      </c>
      <c r="AG36" s="1134">
        <v>2.4700000000000002</v>
      </c>
      <c r="AH36" s="1137">
        <v>244</v>
      </c>
      <c r="AI36" s="1138">
        <v>476.71000000000004</v>
      </c>
      <c r="AJ36" s="1139">
        <v>474.24</v>
      </c>
      <c r="AK36" s="1140">
        <v>2.4700000000000273</v>
      </c>
      <c r="AL36" s="1141">
        <v>46848</v>
      </c>
      <c r="AM36" s="1142">
        <v>244</v>
      </c>
      <c r="AN36" s="1102" t="s">
        <v>2027</v>
      </c>
    </row>
    <row r="37" spans="1:40" x14ac:dyDescent="0.15">
      <c r="A37" s="1232">
        <v>44449</v>
      </c>
      <c r="B37" s="1224">
        <v>25</v>
      </c>
      <c r="C37" s="1224">
        <v>3</v>
      </c>
      <c r="D37" s="1224">
        <v>290</v>
      </c>
      <c r="E37" s="1224">
        <v>0</v>
      </c>
      <c r="F37" s="1218">
        <v>40</v>
      </c>
      <c r="G37" s="1225">
        <v>0</v>
      </c>
      <c r="H37" s="1225">
        <v>40</v>
      </c>
      <c r="I37" s="1225"/>
      <c r="J37" s="1225">
        <v>40</v>
      </c>
      <c r="K37" s="1225"/>
      <c r="L37" s="1225"/>
      <c r="M37" s="1225"/>
      <c r="N37" s="1225"/>
      <c r="O37" s="1225"/>
      <c r="P37" s="1225"/>
      <c r="Q37" s="1225"/>
      <c r="R37" s="1225"/>
      <c r="S37" s="1225"/>
      <c r="T37" s="1225"/>
      <c r="U37" s="1225"/>
      <c r="V37" s="1225">
        <v>0</v>
      </c>
      <c r="W37" s="1225"/>
      <c r="X37" s="1225"/>
      <c r="Y37" s="1225"/>
      <c r="Z37" s="1246"/>
      <c r="AA37" s="1226"/>
      <c r="AB37" s="1226"/>
      <c r="AC37" s="1226"/>
      <c r="AD37" s="1227"/>
      <c r="AE37" s="1226">
        <v>0</v>
      </c>
      <c r="AF37" s="1246" t="s">
        <v>129</v>
      </c>
      <c r="AG37" s="1246">
        <v>2.4700000000000002</v>
      </c>
      <c r="AH37" s="1228">
        <v>244</v>
      </c>
      <c r="AI37" s="1230">
        <v>0</v>
      </c>
      <c r="AJ37" s="1246">
        <v>0</v>
      </c>
      <c r="AK37" s="1228">
        <v>0</v>
      </c>
      <c r="AL37" s="1230">
        <v>0</v>
      </c>
      <c r="AM37" s="1228">
        <v>0</v>
      </c>
      <c r="AN37" s="1220" t="s">
        <v>2027</v>
      </c>
    </row>
    <row r="38" spans="1:40" x14ac:dyDescent="0.15">
      <c r="A38" s="1201">
        <v>44455</v>
      </c>
      <c r="B38" s="1202">
        <v>25</v>
      </c>
      <c r="C38" s="1202">
        <v>1</v>
      </c>
      <c r="D38" s="1202">
        <v>290</v>
      </c>
      <c r="E38" s="1202">
        <v>87</v>
      </c>
      <c r="F38" s="1202">
        <v>225</v>
      </c>
      <c r="G38" s="1133">
        <v>160</v>
      </c>
      <c r="H38" s="1133">
        <v>225</v>
      </c>
      <c r="I38" s="1133"/>
      <c r="J38" s="1133"/>
      <c r="K38" s="1133">
        <v>40</v>
      </c>
      <c r="L38" s="1133">
        <v>15</v>
      </c>
      <c r="M38" s="1133"/>
      <c r="N38" s="1133"/>
      <c r="O38" s="1133">
        <v>10</v>
      </c>
      <c r="P38" s="1133"/>
      <c r="Q38" s="1133"/>
      <c r="R38" s="1133"/>
      <c r="S38" s="1133"/>
      <c r="T38" s="1133"/>
      <c r="U38" s="1133"/>
      <c r="V38" s="1133">
        <v>7</v>
      </c>
      <c r="W38" s="1133">
        <v>4</v>
      </c>
      <c r="X38" s="1133"/>
      <c r="Y38" s="1133">
        <v>1</v>
      </c>
      <c r="Z38" s="1134"/>
      <c r="AA38" s="1135"/>
      <c r="AB38" s="1135">
        <v>2</v>
      </c>
      <c r="AC38" s="1135"/>
      <c r="AD38" s="1136"/>
      <c r="AE38" s="1135">
        <v>80</v>
      </c>
      <c r="AF38" s="1134" t="s">
        <v>129</v>
      </c>
      <c r="AG38" s="1134">
        <v>2.4700000000000002</v>
      </c>
      <c r="AH38" s="1137">
        <v>244</v>
      </c>
      <c r="AI38" s="1138">
        <v>214.89000000000001</v>
      </c>
      <c r="AJ38" s="1139">
        <v>197.60000000000002</v>
      </c>
      <c r="AK38" s="1140">
        <v>17.289999999999992</v>
      </c>
      <c r="AL38" s="1141">
        <v>19520</v>
      </c>
      <c r="AM38" s="1142">
        <v>1708</v>
      </c>
      <c r="AN38" s="1147" t="s">
        <v>2027</v>
      </c>
    </row>
    <row r="39" spans="1:40" x14ac:dyDescent="0.15">
      <c r="A39" s="1213">
        <v>44456</v>
      </c>
      <c r="B39" s="1214">
        <v>25</v>
      </c>
      <c r="C39" s="1214">
        <v>3</v>
      </c>
      <c r="D39" s="1214">
        <v>290</v>
      </c>
      <c r="E39" s="1214">
        <v>0</v>
      </c>
      <c r="F39" s="1214">
        <v>30</v>
      </c>
      <c r="G39" s="1202">
        <v>0</v>
      </c>
      <c r="H39" s="1202">
        <v>30</v>
      </c>
      <c r="I39" s="1202"/>
      <c r="J39" s="1202">
        <v>30</v>
      </c>
      <c r="K39" s="1202"/>
      <c r="L39" s="1202"/>
      <c r="M39" s="1202"/>
      <c r="N39" s="1202"/>
      <c r="O39" s="1202"/>
      <c r="P39" s="1202"/>
      <c r="Q39" s="1202"/>
      <c r="R39" s="1202"/>
      <c r="S39" s="1202"/>
      <c r="T39" s="1202"/>
      <c r="U39" s="1202"/>
      <c r="V39" s="1202">
        <v>0</v>
      </c>
      <c r="W39" s="1202"/>
      <c r="X39" s="1202"/>
      <c r="Y39" s="1202"/>
      <c r="Z39" s="1203"/>
      <c r="AA39" s="1204"/>
      <c r="AB39" s="1204"/>
      <c r="AC39" s="1204"/>
      <c r="AD39" s="1205"/>
      <c r="AE39" s="1204">
        <v>0</v>
      </c>
      <c r="AF39" s="1203" t="s">
        <v>129</v>
      </c>
      <c r="AG39" s="1203">
        <v>2.4700000000000002</v>
      </c>
      <c r="AH39" s="1206">
        <v>244</v>
      </c>
      <c r="AI39" s="1207">
        <v>0</v>
      </c>
      <c r="AJ39" s="1208">
        <v>0</v>
      </c>
      <c r="AK39" s="1209">
        <v>0</v>
      </c>
      <c r="AL39" s="1210">
        <v>0</v>
      </c>
      <c r="AM39" s="1211">
        <v>0</v>
      </c>
      <c r="AN39" s="1076" t="s">
        <v>2027</v>
      </c>
    </row>
    <row r="40" spans="1:40" x14ac:dyDescent="0.15">
      <c r="A40" s="1201">
        <v>44449</v>
      </c>
      <c r="B40" s="1202">
        <v>27</v>
      </c>
      <c r="C40" s="1202">
        <v>19</v>
      </c>
      <c r="D40" s="1202">
        <v>291</v>
      </c>
      <c r="E40" s="1202">
        <v>0</v>
      </c>
      <c r="F40" s="1202">
        <v>30</v>
      </c>
      <c r="G40" s="1202">
        <v>0</v>
      </c>
      <c r="H40" s="1202">
        <v>30</v>
      </c>
      <c r="I40" s="1202"/>
      <c r="J40" s="1202">
        <v>30</v>
      </c>
      <c r="K40" s="1202"/>
      <c r="L40" s="1202"/>
      <c r="M40" s="1202"/>
      <c r="N40" s="1202"/>
      <c r="O40" s="1202"/>
      <c r="P40" s="1202"/>
      <c r="Q40" s="1202"/>
      <c r="R40" s="1202"/>
      <c r="S40" s="1202"/>
      <c r="T40" s="1202"/>
      <c r="U40" s="1202"/>
      <c r="V40" s="1202">
        <v>0</v>
      </c>
      <c r="W40" s="1202"/>
      <c r="X40" s="1202"/>
      <c r="Y40" s="1202"/>
      <c r="Z40" s="1203"/>
      <c r="AA40" s="1204"/>
      <c r="AB40" s="1204"/>
      <c r="AC40" s="1204"/>
      <c r="AD40" s="1205"/>
      <c r="AE40" s="1204">
        <v>0</v>
      </c>
      <c r="AF40" s="1203" t="s">
        <v>1985</v>
      </c>
      <c r="AG40" s="1203">
        <v>0.18</v>
      </c>
      <c r="AH40" s="1206">
        <v>17</v>
      </c>
      <c r="AI40" s="1207">
        <v>0</v>
      </c>
      <c r="AJ40" s="1208">
        <v>0</v>
      </c>
      <c r="AK40" s="1209">
        <v>0</v>
      </c>
      <c r="AL40" s="1210">
        <v>0</v>
      </c>
      <c r="AM40" s="1211">
        <v>0</v>
      </c>
      <c r="AN40" s="1147" t="s">
        <v>2134</v>
      </c>
    </row>
    <row r="41" spans="1:40" x14ac:dyDescent="0.15">
      <c r="A41" s="1201">
        <v>44453</v>
      </c>
      <c r="B41" s="1202">
        <v>27</v>
      </c>
      <c r="C41" s="1202">
        <v>9</v>
      </c>
      <c r="D41" s="1202">
        <v>291</v>
      </c>
      <c r="E41" s="1202">
        <v>210</v>
      </c>
      <c r="F41" s="1202">
        <v>465</v>
      </c>
      <c r="G41" s="1202">
        <v>425</v>
      </c>
      <c r="H41" s="1202">
        <v>232.5</v>
      </c>
      <c r="I41" s="1202"/>
      <c r="J41" s="1202"/>
      <c r="K41" s="1202"/>
      <c r="L41" s="1202">
        <v>30</v>
      </c>
      <c r="M41" s="1202"/>
      <c r="N41" s="1202"/>
      <c r="O41" s="1202">
        <v>10</v>
      </c>
      <c r="P41" s="1202"/>
      <c r="Q41" s="1202"/>
      <c r="R41" s="1202"/>
      <c r="S41" s="1202"/>
      <c r="T41" s="1202"/>
      <c r="U41" s="1202"/>
      <c r="V41" s="1202">
        <v>20</v>
      </c>
      <c r="W41" s="1202"/>
      <c r="X41" s="1202"/>
      <c r="Y41" s="1202"/>
      <c r="Z41" s="1203"/>
      <c r="AA41" s="1204"/>
      <c r="AB41" s="1204"/>
      <c r="AC41" s="1204">
        <v>20</v>
      </c>
      <c r="AD41" s="1205"/>
      <c r="AE41" s="1204">
        <v>400</v>
      </c>
      <c r="AF41" s="1203" t="s">
        <v>1985</v>
      </c>
      <c r="AG41" s="1203">
        <v>0.18</v>
      </c>
      <c r="AH41" s="1206">
        <v>17</v>
      </c>
      <c r="AI41" s="1207">
        <v>75.599999999999994</v>
      </c>
      <c r="AJ41" s="1208">
        <v>72</v>
      </c>
      <c r="AK41" s="1209">
        <v>3.5999999999999943</v>
      </c>
      <c r="AL41" s="1210">
        <v>6800</v>
      </c>
      <c r="AM41" s="1211">
        <v>340</v>
      </c>
      <c r="AN41" s="1076" t="s">
        <v>2134</v>
      </c>
    </row>
    <row r="42" spans="1:40" x14ac:dyDescent="0.15">
      <c r="A42" s="1213">
        <v>44453</v>
      </c>
      <c r="B42" s="1214">
        <v>27</v>
      </c>
      <c r="C42" s="1214">
        <v>19</v>
      </c>
      <c r="D42" s="1214">
        <v>291</v>
      </c>
      <c r="E42" s="1214">
        <v>109</v>
      </c>
      <c r="F42" s="1214">
        <v>465</v>
      </c>
      <c r="G42" s="1133">
        <v>410</v>
      </c>
      <c r="H42" s="1133">
        <v>232.5</v>
      </c>
      <c r="I42" s="1133">
        <v>15</v>
      </c>
      <c r="J42" s="1133"/>
      <c r="K42" s="1133"/>
      <c r="L42" s="1133">
        <v>15</v>
      </c>
      <c r="M42" s="1133"/>
      <c r="N42" s="1133"/>
      <c r="O42" s="1133">
        <v>10</v>
      </c>
      <c r="P42" s="1133"/>
      <c r="Q42" s="1133"/>
      <c r="R42" s="1133"/>
      <c r="S42" s="1133"/>
      <c r="T42" s="1133">
        <v>15</v>
      </c>
      <c r="U42" s="1133"/>
      <c r="V42" s="1133">
        <v>15</v>
      </c>
      <c r="W42" s="1133"/>
      <c r="X42" s="1133"/>
      <c r="Y42" s="1133"/>
      <c r="Z42" s="1134"/>
      <c r="AA42" s="1135">
        <v>2</v>
      </c>
      <c r="AB42" s="1135">
        <v>10</v>
      </c>
      <c r="AC42" s="1135"/>
      <c r="AD42" s="1136">
        <v>3</v>
      </c>
      <c r="AE42" s="1135">
        <v>203</v>
      </c>
      <c r="AF42" s="1134" t="s">
        <v>1985</v>
      </c>
      <c r="AG42" s="1134">
        <v>0.18</v>
      </c>
      <c r="AH42" s="1137">
        <v>17</v>
      </c>
      <c r="AI42" s="1207">
        <v>39.24</v>
      </c>
      <c r="AJ42" s="1208">
        <v>36.54</v>
      </c>
      <c r="AK42" s="1209">
        <v>2.7000000000000028</v>
      </c>
      <c r="AL42" s="1210">
        <v>3451</v>
      </c>
      <c r="AM42" s="1211">
        <v>255</v>
      </c>
      <c r="AN42" s="1147" t="s">
        <v>2134</v>
      </c>
    </row>
    <row r="43" spans="1:40" x14ac:dyDescent="0.15">
      <c r="A43" s="1201">
        <v>44431</v>
      </c>
      <c r="B43" s="1202">
        <v>25</v>
      </c>
      <c r="C43" s="1202">
        <v>1</v>
      </c>
      <c r="D43" s="1202">
        <v>314</v>
      </c>
      <c r="E43" s="1202">
        <v>61</v>
      </c>
      <c r="F43" s="1202">
        <v>220</v>
      </c>
      <c r="G43" s="1133">
        <v>165</v>
      </c>
      <c r="H43" s="1133">
        <v>220</v>
      </c>
      <c r="I43" s="1133"/>
      <c r="J43" s="1133"/>
      <c r="K43" s="1133">
        <v>40</v>
      </c>
      <c r="L43" s="1133"/>
      <c r="M43" s="1133"/>
      <c r="N43" s="1133"/>
      <c r="O43" s="1133"/>
      <c r="P43" s="1133"/>
      <c r="Q43" s="1133"/>
      <c r="R43" s="1133"/>
      <c r="S43" s="1133"/>
      <c r="T43" s="1133">
        <v>15</v>
      </c>
      <c r="U43" s="1133"/>
      <c r="V43" s="1133">
        <v>1</v>
      </c>
      <c r="W43" s="1133"/>
      <c r="X43" s="1133"/>
      <c r="Y43" s="1133"/>
      <c r="Z43" s="1134"/>
      <c r="AA43" s="1135"/>
      <c r="AB43" s="1135"/>
      <c r="AC43" s="1135"/>
      <c r="AD43" s="1136">
        <v>1</v>
      </c>
      <c r="AE43" s="1135">
        <v>60</v>
      </c>
      <c r="AF43" s="1134" t="s">
        <v>129</v>
      </c>
      <c r="AG43" s="1134">
        <v>3.8</v>
      </c>
      <c r="AH43" s="1137">
        <v>445</v>
      </c>
      <c r="AI43" s="1207">
        <v>231.79999999999998</v>
      </c>
      <c r="AJ43" s="1208">
        <v>228</v>
      </c>
      <c r="AK43" s="1209">
        <v>3.7999999999999829</v>
      </c>
      <c r="AL43" s="1210">
        <v>26700</v>
      </c>
      <c r="AM43" s="1211">
        <v>445</v>
      </c>
      <c r="AN43" s="1147" t="s">
        <v>923</v>
      </c>
    </row>
    <row r="44" spans="1:40" x14ac:dyDescent="0.15">
      <c r="A44" s="1201">
        <v>44431</v>
      </c>
      <c r="B44" s="1202">
        <v>25</v>
      </c>
      <c r="C44" s="1202">
        <v>2</v>
      </c>
      <c r="D44" s="1202">
        <v>315</v>
      </c>
      <c r="E44" s="1202">
        <v>0</v>
      </c>
      <c r="F44" s="1202">
        <v>30</v>
      </c>
      <c r="G44" s="1202">
        <v>0</v>
      </c>
      <c r="H44" s="1202">
        <v>30</v>
      </c>
      <c r="I44" s="1202"/>
      <c r="J44" s="1202">
        <v>30</v>
      </c>
      <c r="K44" s="1202"/>
      <c r="L44" s="1202"/>
      <c r="M44" s="1202"/>
      <c r="N44" s="1202"/>
      <c r="O44" s="1202"/>
      <c r="P44" s="1202"/>
      <c r="Q44" s="1202"/>
      <c r="R44" s="1202"/>
      <c r="S44" s="1202"/>
      <c r="T44" s="1202"/>
      <c r="U44" s="1202"/>
      <c r="V44" s="1202">
        <v>0</v>
      </c>
      <c r="W44" s="1202"/>
      <c r="X44" s="1202"/>
      <c r="Y44" s="1202"/>
      <c r="Z44" s="1203"/>
      <c r="AA44" s="1204"/>
      <c r="AB44" s="1204"/>
      <c r="AC44" s="1204"/>
      <c r="AD44" s="1205"/>
      <c r="AE44" s="1204">
        <v>0</v>
      </c>
      <c r="AF44" s="1203" t="s">
        <v>129</v>
      </c>
      <c r="AG44" s="1203">
        <v>4.5</v>
      </c>
      <c r="AH44" s="1206">
        <v>330</v>
      </c>
      <c r="AI44" s="1207">
        <v>0</v>
      </c>
      <c r="AJ44" s="1208">
        <v>0</v>
      </c>
      <c r="AK44" s="1209">
        <v>0</v>
      </c>
      <c r="AL44" s="1210">
        <v>0</v>
      </c>
      <c r="AM44" s="1211">
        <v>0</v>
      </c>
      <c r="AN44" s="1147" t="s">
        <v>924</v>
      </c>
    </row>
    <row r="45" spans="1:40" x14ac:dyDescent="0.15">
      <c r="A45" s="1213">
        <v>44431</v>
      </c>
      <c r="B45" s="1214">
        <v>25</v>
      </c>
      <c r="C45" s="1214">
        <v>1</v>
      </c>
      <c r="D45" s="1214">
        <v>315</v>
      </c>
      <c r="E45" s="1214">
        <v>60</v>
      </c>
      <c r="F45" s="1214">
        <v>245</v>
      </c>
      <c r="G45" s="1202">
        <v>140</v>
      </c>
      <c r="H45" s="1202">
        <v>245</v>
      </c>
      <c r="I45" s="1202"/>
      <c r="J45" s="1202">
        <v>55</v>
      </c>
      <c r="K45" s="1202"/>
      <c r="L45" s="1202"/>
      <c r="M45" s="1202"/>
      <c r="N45" s="1202"/>
      <c r="O45" s="1202">
        <v>10</v>
      </c>
      <c r="P45" s="1202"/>
      <c r="Q45" s="1202"/>
      <c r="R45" s="1202"/>
      <c r="S45" s="1202"/>
      <c r="T45" s="1202">
        <v>40</v>
      </c>
      <c r="U45" s="1202"/>
      <c r="V45" s="1202">
        <v>0</v>
      </c>
      <c r="W45" s="1202"/>
      <c r="X45" s="1202"/>
      <c r="Y45" s="1202"/>
      <c r="Z45" s="1203"/>
      <c r="AA45" s="1204"/>
      <c r="AB45" s="1204"/>
      <c r="AC45" s="1204"/>
      <c r="AD45" s="1205"/>
      <c r="AE45" s="1204">
        <v>60</v>
      </c>
      <c r="AF45" s="1203" t="s">
        <v>129</v>
      </c>
      <c r="AG45" s="1203">
        <v>4.5</v>
      </c>
      <c r="AH45" s="1206">
        <v>330</v>
      </c>
      <c r="AI45" s="1207">
        <v>270</v>
      </c>
      <c r="AJ45" s="1208">
        <v>270</v>
      </c>
      <c r="AK45" s="1209">
        <v>0</v>
      </c>
      <c r="AL45" s="1210">
        <v>19800</v>
      </c>
      <c r="AM45" s="1211">
        <v>0</v>
      </c>
      <c r="AN45" s="1147" t="s">
        <v>924</v>
      </c>
    </row>
    <row r="46" spans="1:40" x14ac:dyDescent="0.15">
      <c r="A46" s="1213">
        <v>44431</v>
      </c>
      <c r="B46" s="1214">
        <v>22</v>
      </c>
      <c r="C46" s="1214">
        <v>26</v>
      </c>
      <c r="D46" s="1214">
        <v>324</v>
      </c>
      <c r="E46" s="1214">
        <v>96</v>
      </c>
      <c r="F46" s="1214">
        <v>290</v>
      </c>
      <c r="G46" s="1202">
        <v>250</v>
      </c>
      <c r="H46" s="1202">
        <v>290</v>
      </c>
      <c r="I46" s="1202">
        <v>20</v>
      </c>
      <c r="J46" s="1202"/>
      <c r="K46" s="1202"/>
      <c r="L46" s="1202">
        <v>10</v>
      </c>
      <c r="M46" s="1202"/>
      <c r="N46" s="1202"/>
      <c r="O46" s="1202">
        <v>10</v>
      </c>
      <c r="P46" s="1202"/>
      <c r="Q46" s="1202"/>
      <c r="R46" s="1202"/>
      <c r="S46" s="1202"/>
      <c r="T46" s="1202"/>
      <c r="U46" s="1202"/>
      <c r="V46" s="1202">
        <v>1</v>
      </c>
      <c r="W46" s="1202"/>
      <c r="X46" s="1202"/>
      <c r="Y46" s="1202">
        <v>1</v>
      </c>
      <c r="Z46" s="1203"/>
      <c r="AA46" s="1204"/>
      <c r="AB46" s="1204"/>
      <c r="AC46" s="1204"/>
      <c r="AD46" s="1205"/>
      <c r="AE46" s="1204">
        <v>95</v>
      </c>
      <c r="AF46" s="1203" t="s">
        <v>129</v>
      </c>
      <c r="AG46" s="1203">
        <v>7.8</v>
      </c>
      <c r="AH46" s="1206">
        <v>500</v>
      </c>
      <c r="AI46" s="1207">
        <v>748.8</v>
      </c>
      <c r="AJ46" s="1208">
        <v>741</v>
      </c>
      <c r="AK46" s="1209">
        <v>7.7999999999999545</v>
      </c>
      <c r="AL46" s="1210">
        <v>47500</v>
      </c>
      <c r="AM46" s="1211">
        <v>500</v>
      </c>
      <c r="AN46" s="1126" t="s">
        <v>1959</v>
      </c>
    </row>
    <row r="47" spans="1:40" x14ac:dyDescent="0.15">
      <c r="A47" s="1201">
        <v>44434</v>
      </c>
      <c r="B47" s="1202">
        <v>22</v>
      </c>
      <c r="C47" s="1202">
        <v>3</v>
      </c>
      <c r="D47" s="1202">
        <v>324</v>
      </c>
      <c r="E47" s="1202">
        <v>117</v>
      </c>
      <c r="F47" s="1202">
        <v>365</v>
      </c>
      <c r="G47" s="1202">
        <v>285</v>
      </c>
      <c r="H47" s="1202">
        <v>365</v>
      </c>
      <c r="I47" s="1202">
        <v>70</v>
      </c>
      <c r="J47" s="1202"/>
      <c r="K47" s="1202"/>
      <c r="L47" s="1202">
        <v>10</v>
      </c>
      <c r="M47" s="1202"/>
      <c r="N47" s="1202"/>
      <c r="O47" s="1202"/>
      <c r="P47" s="1202"/>
      <c r="Q47" s="1202"/>
      <c r="R47" s="1202"/>
      <c r="S47" s="1202"/>
      <c r="T47" s="1202"/>
      <c r="U47" s="1202"/>
      <c r="V47" s="1202">
        <v>0</v>
      </c>
      <c r="W47" s="1202"/>
      <c r="X47" s="1202"/>
      <c r="Y47" s="1202"/>
      <c r="Z47" s="1203"/>
      <c r="AA47" s="1204"/>
      <c r="AB47" s="1204"/>
      <c r="AC47" s="1204"/>
      <c r="AD47" s="1205"/>
      <c r="AE47" s="1204">
        <v>117</v>
      </c>
      <c r="AF47" s="1203" t="s">
        <v>129</v>
      </c>
      <c r="AG47" s="1203">
        <v>7.8</v>
      </c>
      <c r="AH47" s="1206">
        <v>500</v>
      </c>
      <c r="AI47" s="1207">
        <v>912.6</v>
      </c>
      <c r="AJ47" s="1208">
        <v>912.6</v>
      </c>
      <c r="AK47" s="1209">
        <v>0</v>
      </c>
      <c r="AL47" s="1210">
        <v>58500</v>
      </c>
      <c r="AM47" s="1211">
        <v>0</v>
      </c>
      <c r="AN47" s="1147" t="s">
        <v>1959</v>
      </c>
    </row>
    <row r="48" spans="1:40" x14ac:dyDescent="0.15">
      <c r="A48" s="1213">
        <v>44445</v>
      </c>
      <c r="B48" s="1214">
        <v>22</v>
      </c>
      <c r="C48" s="1214">
        <v>3</v>
      </c>
      <c r="D48" s="1214">
        <v>324</v>
      </c>
      <c r="E48" s="1214">
        <v>0</v>
      </c>
      <c r="F48" s="1214">
        <v>60</v>
      </c>
      <c r="G48" s="1133">
        <v>0</v>
      </c>
      <c r="H48" s="1133">
        <v>60</v>
      </c>
      <c r="I48" s="1133"/>
      <c r="J48" s="1133">
        <v>60</v>
      </c>
      <c r="K48" s="1133"/>
      <c r="L48" s="1133"/>
      <c r="M48" s="1133"/>
      <c r="N48" s="1133"/>
      <c r="O48" s="1133"/>
      <c r="P48" s="1133"/>
      <c r="Q48" s="1133"/>
      <c r="R48" s="1133"/>
      <c r="S48" s="1133"/>
      <c r="T48" s="1133"/>
      <c r="U48" s="1133"/>
      <c r="V48" s="1133">
        <v>0</v>
      </c>
      <c r="W48" s="1133"/>
      <c r="X48" s="1133"/>
      <c r="Y48" s="1133"/>
      <c r="Z48" s="1134"/>
      <c r="AA48" s="1135"/>
      <c r="AB48" s="1135"/>
      <c r="AC48" s="1135"/>
      <c r="AD48" s="1136"/>
      <c r="AE48" s="1135">
        <v>0</v>
      </c>
      <c r="AF48" s="1134" t="s">
        <v>129</v>
      </c>
      <c r="AG48" s="1134">
        <v>7.8</v>
      </c>
      <c r="AH48" s="1137">
        <v>500</v>
      </c>
      <c r="AI48" s="1138">
        <v>0</v>
      </c>
      <c r="AJ48" s="1139">
        <v>0</v>
      </c>
      <c r="AK48" s="1140">
        <v>0</v>
      </c>
      <c r="AL48" s="1141">
        <v>0</v>
      </c>
      <c r="AM48" s="1142">
        <v>0</v>
      </c>
      <c r="AN48" s="1220" t="s">
        <v>1959</v>
      </c>
    </row>
    <row r="49" spans="1:40" x14ac:dyDescent="0.15">
      <c r="A49" s="1201">
        <v>44445</v>
      </c>
      <c r="B49" s="1202">
        <v>22</v>
      </c>
      <c r="C49" s="1202">
        <v>3</v>
      </c>
      <c r="D49" s="1202">
        <v>324</v>
      </c>
      <c r="E49" s="1202">
        <v>60</v>
      </c>
      <c r="F49" s="1202">
        <v>210</v>
      </c>
      <c r="G49" s="1202">
        <v>160</v>
      </c>
      <c r="H49" s="1202">
        <v>210</v>
      </c>
      <c r="I49" s="1202">
        <v>30</v>
      </c>
      <c r="J49" s="1202"/>
      <c r="K49" s="1202"/>
      <c r="L49" s="1202">
        <v>10</v>
      </c>
      <c r="M49" s="1202"/>
      <c r="N49" s="1202"/>
      <c r="O49" s="1202">
        <v>10</v>
      </c>
      <c r="P49" s="1202"/>
      <c r="Q49" s="1202"/>
      <c r="R49" s="1202"/>
      <c r="S49" s="1202"/>
      <c r="T49" s="1202"/>
      <c r="U49" s="1202"/>
      <c r="V49" s="1202">
        <v>0</v>
      </c>
      <c r="W49" s="1202"/>
      <c r="X49" s="1202"/>
      <c r="Y49" s="1202"/>
      <c r="Z49" s="1203"/>
      <c r="AA49" s="1204"/>
      <c r="AB49" s="1204"/>
      <c r="AC49" s="1204"/>
      <c r="AD49" s="1205"/>
      <c r="AE49" s="1204">
        <v>60</v>
      </c>
      <c r="AF49" s="1203" t="s">
        <v>129</v>
      </c>
      <c r="AG49" s="1203">
        <v>7.8</v>
      </c>
      <c r="AH49" s="1206">
        <v>500</v>
      </c>
      <c r="AI49" s="1207">
        <v>468</v>
      </c>
      <c r="AJ49" s="1208">
        <v>468</v>
      </c>
      <c r="AK49" s="1209">
        <v>0</v>
      </c>
      <c r="AL49" s="1210">
        <v>30000</v>
      </c>
      <c r="AM49" s="1211">
        <v>0</v>
      </c>
      <c r="AN49" s="1053" t="s">
        <v>1959</v>
      </c>
    </row>
    <row r="50" spans="1:40" x14ac:dyDescent="0.15">
      <c r="A50" s="1201">
        <v>44446</v>
      </c>
      <c r="B50" s="1202">
        <v>22</v>
      </c>
      <c r="C50" s="1202">
        <v>3</v>
      </c>
      <c r="D50" s="1202">
        <v>324</v>
      </c>
      <c r="E50" s="1202">
        <v>140</v>
      </c>
      <c r="F50" s="1202">
        <v>455</v>
      </c>
      <c r="G50" s="1202">
        <v>345</v>
      </c>
      <c r="H50" s="1202">
        <v>455</v>
      </c>
      <c r="I50" s="1202">
        <v>70</v>
      </c>
      <c r="J50" s="1202"/>
      <c r="K50" s="1202"/>
      <c r="L50" s="1202"/>
      <c r="M50" s="1202"/>
      <c r="N50" s="1202"/>
      <c r="O50" s="1202">
        <v>10</v>
      </c>
      <c r="P50" s="1202"/>
      <c r="Q50" s="1202"/>
      <c r="R50" s="1202"/>
      <c r="S50" s="1202"/>
      <c r="T50" s="1202">
        <v>30</v>
      </c>
      <c r="U50" s="1202"/>
      <c r="V50" s="1202">
        <v>0</v>
      </c>
      <c r="W50" s="1202"/>
      <c r="X50" s="1202"/>
      <c r="Y50" s="1202"/>
      <c r="Z50" s="1203"/>
      <c r="AA50" s="1204"/>
      <c r="AB50" s="1204"/>
      <c r="AC50" s="1204"/>
      <c r="AD50" s="1205"/>
      <c r="AE50" s="1204">
        <v>140</v>
      </c>
      <c r="AF50" s="1203" t="s">
        <v>129</v>
      </c>
      <c r="AG50" s="1203">
        <v>7.8</v>
      </c>
      <c r="AH50" s="1206">
        <v>500</v>
      </c>
      <c r="AI50" s="1207">
        <v>1092</v>
      </c>
      <c r="AJ50" s="1208">
        <v>1092</v>
      </c>
      <c r="AK50" s="1209">
        <v>0</v>
      </c>
      <c r="AL50" s="1210">
        <v>70000</v>
      </c>
      <c r="AM50" s="1211">
        <v>0</v>
      </c>
      <c r="AN50" s="1076" t="s">
        <v>1959</v>
      </c>
    </row>
    <row r="51" spans="1:40" x14ac:dyDescent="0.15">
      <c r="A51" s="1213">
        <v>44440</v>
      </c>
      <c r="B51" s="1214">
        <v>32</v>
      </c>
      <c r="C51" s="1214">
        <v>21</v>
      </c>
      <c r="D51" s="1214">
        <v>363</v>
      </c>
      <c r="E51" s="1214">
        <v>0</v>
      </c>
      <c r="F51" s="1214">
        <v>30</v>
      </c>
      <c r="G51" s="1202">
        <v>0</v>
      </c>
      <c r="H51" s="1202">
        <v>30</v>
      </c>
      <c r="I51" s="1202"/>
      <c r="J51" s="1202">
        <v>30</v>
      </c>
      <c r="K51" s="1202"/>
      <c r="L51" s="1202"/>
      <c r="M51" s="1202"/>
      <c r="N51" s="1202"/>
      <c r="O51" s="1202"/>
      <c r="P51" s="1202"/>
      <c r="Q51" s="1202"/>
      <c r="R51" s="1202"/>
      <c r="S51" s="1202"/>
      <c r="T51" s="1202"/>
      <c r="U51" s="1202"/>
      <c r="V51" s="1202">
        <v>0</v>
      </c>
      <c r="W51" s="1202"/>
      <c r="X51" s="1202"/>
      <c r="Y51" s="1202"/>
      <c r="Z51" s="1203"/>
      <c r="AA51" s="1204"/>
      <c r="AB51" s="1204"/>
      <c r="AC51" s="1204"/>
      <c r="AD51" s="1205"/>
      <c r="AE51" s="1204">
        <v>0</v>
      </c>
      <c r="AF51" s="1203" t="s">
        <v>129</v>
      </c>
      <c r="AG51" s="1203">
        <v>1.1000000000000001</v>
      </c>
      <c r="AH51" s="1206">
        <v>98</v>
      </c>
      <c r="AI51" s="1207">
        <v>0</v>
      </c>
      <c r="AJ51" s="1208">
        <v>0</v>
      </c>
      <c r="AK51" s="1209">
        <v>0</v>
      </c>
      <c r="AL51" s="1210">
        <v>0</v>
      </c>
      <c r="AM51" s="1211">
        <v>0</v>
      </c>
      <c r="AN51" s="1147" t="s">
        <v>953</v>
      </c>
    </row>
    <row r="52" spans="1:40" x14ac:dyDescent="0.15">
      <c r="A52" s="1201">
        <v>44441</v>
      </c>
      <c r="B52" s="1202">
        <v>32</v>
      </c>
      <c r="C52" s="1202">
        <v>14</v>
      </c>
      <c r="D52" s="1202">
        <v>363</v>
      </c>
      <c r="E52" s="1202">
        <v>184</v>
      </c>
      <c r="F52" s="1202">
        <v>465</v>
      </c>
      <c r="G52" s="1202">
        <v>455</v>
      </c>
      <c r="H52" s="1202">
        <v>232.5</v>
      </c>
      <c r="I52" s="1202"/>
      <c r="J52" s="1202"/>
      <c r="K52" s="1202"/>
      <c r="L52" s="1202"/>
      <c r="M52" s="1202"/>
      <c r="N52" s="1202"/>
      <c r="O52" s="1202">
        <v>10</v>
      </c>
      <c r="P52" s="1202"/>
      <c r="Q52" s="1202"/>
      <c r="R52" s="1202"/>
      <c r="S52" s="1202"/>
      <c r="T52" s="1202"/>
      <c r="U52" s="1202"/>
      <c r="V52" s="1202">
        <v>0</v>
      </c>
      <c r="W52" s="1202"/>
      <c r="X52" s="1202"/>
      <c r="Y52" s="1202"/>
      <c r="Z52" s="1203"/>
      <c r="AA52" s="1204"/>
      <c r="AB52" s="1204"/>
      <c r="AC52" s="1204"/>
      <c r="AD52" s="1205"/>
      <c r="AE52" s="1204">
        <v>368</v>
      </c>
      <c r="AF52" s="1203" t="s">
        <v>129</v>
      </c>
      <c r="AG52" s="1203">
        <v>1.1000000000000001</v>
      </c>
      <c r="AH52" s="1206">
        <v>98</v>
      </c>
      <c r="AI52" s="1207">
        <v>404.8</v>
      </c>
      <c r="AJ52" s="1208">
        <v>404.8</v>
      </c>
      <c r="AK52" s="1209">
        <v>0</v>
      </c>
      <c r="AL52" s="1210">
        <v>36064</v>
      </c>
      <c r="AM52" s="1211">
        <v>0</v>
      </c>
      <c r="AN52" s="1147" t="s">
        <v>953</v>
      </c>
    </row>
    <row r="53" spans="1:40" x14ac:dyDescent="0.15">
      <c r="A53" s="1201">
        <v>44442</v>
      </c>
      <c r="B53" s="1202">
        <v>32</v>
      </c>
      <c r="C53" s="1202">
        <v>14</v>
      </c>
      <c r="D53" s="1202">
        <v>363</v>
      </c>
      <c r="E53" s="1202">
        <v>201</v>
      </c>
      <c r="F53" s="1202">
        <v>465</v>
      </c>
      <c r="G53" s="1202">
        <v>455</v>
      </c>
      <c r="H53" s="1202">
        <v>232.5</v>
      </c>
      <c r="I53" s="1202"/>
      <c r="J53" s="1202"/>
      <c r="K53" s="1202"/>
      <c r="L53" s="1202"/>
      <c r="M53" s="1202"/>
      <c r="N53" s="1202"/>
      <c r="O53" s="1202">
        <v>10</v>
      </c>
      <c r="P53" s="1202"/>
      <c r="Q53" s="1202"/>
      <c r="R53" s="1202"/>
      <c r="S53" s="1202"/>
      <c r="T53" s="1202"/>
      <c r="U53" s="1202"/>
      <c r="V53" s="1202">
        <v>0</v>
      </c>
      <c r="W53" s="1202"/>
      <c r="X53" s="1202"/>
      <c r="Y53" s="1202"/>
      <c r="Z53" s="1203"/>
      <c r="AA53" s="1204"/>
      <c r="AB53" s="1204"/>
      <c r="AC53" s="1204"/>
      <c r="AD53" s="1205"/>
      <c r="AE53" s="1204">
        <v>402</v>
      </c>
      <c r="AF53" s="1203" t="s">
        <v>129</v>
      </c>
      <c r="AG53" s="1203">
        <v>1.1000000000000001</v>
      </c>
      <c r="AH53" s="1206">
        <v>98</v>
      </c>
      <c r="AI53" s="1207">
        <v>442.20000000000005</v>
      </c>
      <c r="AJ53" s="1208">
        <v>442.20000000000005</v>
      </c>
      <c r="AK53" s="1209">
        <v>0</v>
      </c>
      <c r="AL53" s="1210">
        <v>39396</v>
      </c>
      <c r="AM53" s="1211">
        <v>0</v>
      </c>
      <c r="AN53" s="1147" t="s">
        <v>953</v>
      </c>
    </row>
    <row r="54" spans="1:40" x14ac:dyDescent="0.15">
      <c r="A54" s="1201">
        <v>44445</v>
      </c>
      <c r="B54" s="1202">
        <v>32</v>
      </c>
      <c r="C54" s="1202">
        <v>14</v>
      </c>
      <c r="D54" s="1202">
        <v>363</v>
      </c>
      <c r="E54" s="1202">
        <v>179</v>
      </c>
      <c r="F54" s="1202">
        <v>420</v>
      </c>
      <c r="G54" s="1202">
        <v>410</v>
      </c>
      <c r="H54" s="1202">
        <v>210</v>
      </c>
      <c r="I54" s="1202"/>
      <c r="J54" s="1202"/>
      <c r="K54" s="1202"/>
      <c r="L54" s="1202"/>
      <c r="M54" s="1202"/>
      <c r="N54" s="1202"/>
      <c r="O54" s="1202">
        <v>10</v>
      </c>
      <c r="P54" s="1202"/>
      <c r="Q54" s="1202"/>
      <c r="R54" s="1202"/>
      <c r="S54" s="1202"/>
      <c r="T54" s="1202"/>
      <c r="U54" s="1202"/>
      <c r="V54" s="1202">
        <v>1</v>
      </c>
      <c r="W54" s="1202"/>
      <c r="X54" s="1202"/>
      <c r="Y54" s="1202"/>
      <c r="Z54" s="1203"/>
      <c r="AA54" s="1204"/>
      <c r="AB54" s="1204"/>
      <c r="AC54" s="1204"/>
      <c r="AD54" s="1205">
        <v>1</v>
      </c>
      <c r="AE54" s="1204">
        <v>357</v>
      </c>
      <c r="AF54" s="1203" t="s">
        <v>129</v>
      </c>
      <c r="AG54" s="1203">
        <v>1.1000000000000001</v>
      </c>
      <c r="AH54" s="1206">
        <v>98</v>
      </c>
      <c r="AI54" s="1207">
        <v>393.8</v>
      </c>
      <c r="AJ54" s="1208">
        <v>392.70000000000005</v>
      </c>
      <c r="AK54" s="1209">
        <v>1.0999999999999659</v>
      </c>
      <c r="AL54" s="1210">
        <v>34986</v>
      </c>
      <c r="AM54" s="1211">
        <v>98</v>
      </c>
      <c r="AN54" s="1126" t="s">
        <v>953</v>
      </c>
    </row>
    <row r="55" spans="1:40" x14ac:dyDescent="0.15">
      <c r="A55" s="1213">
        <v>44435</v>
      </c>
      <c r="B55" s="1214">
        <v>32</v>
      </c>
      <c r="C55" s="1214">
        <v>14</v>
      </c>
      <c r="D55" s="1214">
        <v>386</v>
      </c>
      <c r="E55" s="1214">
        <v>140</v>
      </c>
      <c r="F55" s="1214">
        <v>275</v>
      </c>
      <c r="G55" s="1202">
        <v>265</v>
      </c>
      <c r="H55" s="1202">
        <v>137.5</v>
      </c>
      <c r="I55" s="1202"/>
      <c r="J55" s="1202"/>
      <c r="K55" s="1202"/>
      <c r="L55" s="1202"/>
      <c r="M55" s="1202"/>
      <c r="N55" s="1202"/>
      <c r="O55" s="1202">
        <v>10</v>
      </c>
      <c r="P55" s="1202"/>
      <c r="Q55" s="1202"/>
      <c r="R55" s="1202"/>
      <c r="S55" s="1202"/>
      <c r="T55" s="1202"/>
      <c r="U55" s="1202"/>
      <c r="V55" s="1202">
        <v>0</v>
      </c>
      <c r="W55" s="1202"/>
      <c r="X55" s="1202"/>
      <c r="Y55" s="1202"/>
      <c r="Z55" s="1203"/>
      <c r="AA55" s="1204"/>
      <c r="AB55" s="1204"/>
      <c r="AC55" s="1204"/>
      <c r="AD55" s="1205"/>
      <c r="AE55" s="1204">
        <v>140</v>
      </c>
      <c r="AF55" s="1203" t="s">
        <v>129</v>
      </c>
      <c r="AG55" s="1203">
        <v>0.69</v>
      </c>
      <c r="AH55" s="1206">
        <v>95</v>
      </c>
      <c r="AI55" s="1207">
        <v>96.6</v>
      </c>
      <c r="AJ55" s="1208">
        <v>96.6</v>
      </c>
      <c r="AK55" s="1209">
        <v>0</v>
      </c>
      <c r="AL55" s="1210">
        <v>13300</v>
      </c>
      <c r="AM55" s="1211">
        <v>0</v>
      </c>
      <c r="AN55" s="1220" t="s">
        <v>986</v>
      </c>
    </row>
    <row r="56" spans="1:40" x14ac:dyDescent="0.15">
      <c r="A56" s="1213">
        <v>44438</v>
      </c>
      <c r="B56" s="1214">
        <v>32</v>
      </c>
      <c r="C56" s="1214">
        <v>1</v>
      </c>
      <c r="D56" s="1214">
        <v>386</v>
      </c>
      <c r="E56" s="1214">
        <v>214</v>
      </c>
      <c r="F56" s="1214">
        <v>400</v>
      </c>
      <c r="G56" s="1133">
        <v>400</v>
      </c>
      <c r="H56" s="1133">
        <v>200</v>
      </c>
      <c r="I56" s="1133"/>
      <c r="J56" s="1133"/>
      <c r="K56" s="1133"/>
      <c r="L56" s="1133"/>
      <c r="M56" s="1133"/>
      <c r="N56" s="1133"/>
      <c r="O56" s="1133"/>
      <c r="P56" s="1133"/>
      <c r="Q56" s="1133"/>
      <c r="R56" s="1133"/>
      <c r="S56" s="1133"/>
      <c r="T56" s="1133"/>
      <c r="U56" s="1133"/>
      <c r="V56" s="1133">
        <v>3</v>
      </c>
      <c r="W56" s="1133"/>
      <c r="X56" s="1133"/>
      <c r="Y56" s="1133"/>
      <c r="Z56" s="1134"/>
      <c r="AA56" s="1135"/>
      <c r="AB56" s="1135"/>
      <c r="AC56" s="1135"/>
      <c r="AD56" s="1136">
        <v>3</v>
      </c>
      <c r="AE56" s="1135">
        <v>211</v>
      </c>
      <c r="AF56" s="1134" t="s">
        <v>129</v>
      </c>
      <c r="AG56" s="1134">
        <v>0.69</v>
      </c>
      <c r="AH56" s="1137">
        <v>95</v>
      </c>
      <c r="AI56" s="1138">
        <v>147.66</v>
      </c>
      <c r="AJ56" s="1139">
        <v>145.58999999999997</v>
      </c>
      <c r="AK56" s="1140">
        <v>2.0700000000000216</v>
      </c>
      <c r="AL56" s="1141">
        <v>20045</v>
      </c>
      <c r="AM56" s="1142">
        <v>285</v>
      </c>
      <c r="AN56" s="1147" t="s">
        <v>986</v>
      </c>
    </row>
    <row r="57" spans="1:40" x14ac:dyDescent="0.15">
      <c r="A57" s="1232">
        <v>44447</v>
      </c>
      <c r="B57" s="1224">
        <v>32</v>
      </c>
      <c r="C57" s="1224">
        <v>2</v>
      </c>
      <c r="D57" s="1224">
        <v>386</v>
      </c>
      <c r="E57" s="1224">
        <v>0</v>
      </c>
      <c r="F57" s="1218">
        <v>30</v>
      </c>
      <c r="G57" s="1225">
        <v>0</v>
      </c>
      <c r="H57" s="1225">
        <v>30</v>
      </c>
      <c r="I57" s="1225"/>
      <c r="J57" s="1225">
        <v>30</v>
      </c>
      <c r="K57" s="1225"/>
      <c r="L57" s="1225"/>
      <c r="M57" s="1225"/>
      <c r="N57" s="1225"/>
      <c r="O57" s="1225"/>
      <c r="P57" s="1225"/>
      <c r="Q57" s="1225"/>
      <c r="R57" s="1225"/>
      <c r="S57" s="1225"/>
      <c r="T57" s="1225"/>
      <c r="U57" s="1225"/>
      <c r="V57" s="1225">
        <v>0</v>
      </c>
      <c r="W57" s="1225"/>
      <c r="X57" s="1225"/>
      <c r="Y57" s="1225"/>
      <c r="Z57" s="1246"/>
      <c r="AA57" s="1226"/>
      <c r="AB57" s="1226"/>
      <c r="AC57" s="1226"/>
      <c r="AD57" s="1227"/>
      <c r="AE57" s="1226">
        <v>0</v>
      </c>
      <c r="AF57" s="1246" t="s">
        <v>129</v>
      </c>
      <c r="AG57" s="1246">
        <v>0.69</v>
      </c>
      <c r="AH57" s="1228">
        <v>95</v>
      </c>
      <c r="AI57" s="1230">
        <v>0</v>
      </c>
      <c r="AJ57" s="1246">
        <v>0</v>
      </c>
      <c r="AK57" s="1228">
        <v>0</v>
      </c>
      <c r="AL57" s="1230">
        <v>0</v>
      </c>
      <c r="AM57" s="1228">
        <v>0</v>
      </c>
      <c r="AN57" s="1102" t="s">
        <v>986</v>
      </c>
    </row>
    <row r="58" spans="1:40" x14ac:dyDescent="0.15">
      <c r="A58" s="1201">
        <v>44447</v>
      </c>
      <c r="B58" s="1202">
        <v>32</v>
      </c>
      <c r="C58" s="1202">
        <v>14</v>
      </c>
      <c r="D58" s="1202">
        <v>386</v>
      </c>
      <c r="E58" s="1202">
        <v>106</v>
      </c>
      <c r="F58" s="1202">
        <v>210</v>
      </c>
      <c r="G58" s="1202">
        <v>200</v>
      </c>
      <c r="H58" s="1202">
        <v>105</v>
      </c>
      <c r="I58" s="1202"/>
      <c r="J58" s="1202"/>
      <c r="K58" s="1202"/>
      <c r="L58" s="1202"/>
      <c r="M58" s="1202"/>
      <c r="N58" s="1202"/>
      <c r="O58" s="1202">
        <v>10</v>
      </c>
      <c r="P58" s="1202"/>
      <c r="Q58" s="1202"/>
      <c r="R58" s="1202"/>
      <c r="S58" s="1202"/>
      <c r="T58" s="1202"/>
      <c r="U58" s="1202"/>
      <c r="V58" s="1202">
        <v>0</v>
      </c>
      <c r="W58" s="1202"/>
      <c r="X58" s="1202"/>
      <c r="Y58" s="1202"/>
      <c r="Z58" s="1203"/>
      <c r="AA58" s="1204"/>
      <c r="AB58" s="1204"/>
      <c r="AC58" s="1204"/>
      <c r="AD58" s="1205"/>
      <c r="AE58" s="1204">
        <v>106</v>
      </c>
      <c r="AF58" s="1203" t="s">
        <v>129</v>
      </c>
      <c r="AG58" s="1203">
        <v>0.69</v>
      </c>
      <c r="AH58" s="1206">
        <v>95</v>
      </c>
      <c r="AI58" s="1207">
        <v>73.14</v>
      </c>
      <c r="AJ58" s="1208">
        <v>73.14</v>
      </c>
      <c r="AK58" s="1209">
        <v>0</v>
      </c>
      <c r="AL58" s="1210">
        <v>10070</v>
      </c>
      <c r="AM58" s="1211">
        <v>0</v>
      </c>
      <c r="AN58" s="1147" t="s">
        <v>986</v>
      </c>
    </row>
    <row r="59" spans="1:40" x14ac:dyDescent="0.15">
      <c r="A59" s="1201">
        <v>44448</v>
      </c>
      <c r="B59" s="1202">
        <v>32</v>
      </c>
      <c r="C59" s="1202">
        <v>14</v>
      </c>
      <c r="D59" s="1202">
        <v>386</v>
      </c>
      <c r="E59" s="1202">
        <v>260</v>
      </c>
      <c r="F59" s="1202">
        <v>465</v>
      </c>
      <c r="G59" s="1202">
        <v>455</v>
      </c>
      <c r="H59" s="1202">
        <v>232.5</v>
      </c>
      <c r="I59" s="1202"/>
      <c r="J59" s="1202"/>
      <c r="K59" s="1202"/>
      <c r="L59" s="1202"/>
      <c r="M59" s="1202"/>
      <c r="N59" s="1202"/>
      <c r="O59" s="1202">
        <v>10</v>
      </c>
      <c r="P59" s="1202"/>
      <c r="Q59" s="1202"/>
      <c r="R59" s="1202"/>
      <c r="S59" s="1202"/>
      <c r="T59" s="1202"/>
      <c r="U59" s="1202"/>
      <c r="V59" s="1202">
        <v>2</v>
      </c>
      <c r="W59" s="1202"/>
      <c r="X59" s="1202"/>
      <c r="Y59" s="1202"/>
      <c r="Z59" s="1203"/>
      <c r="AA59" s="1204"/>
      <c r="AB59" s="1204">
        <v>2</v>
      </c>
      <c r="AC59" s="1204"/>
      <c r="AD59" s="1205"/>
      <c r="AE59" s="1204">
        <v>258</v>
      </c>
      <c r="AF59" s="1203" t="s">
        <v>129</v>
      </c>
      <c r="AG59" s="1203">
        <v>0.69</v>
      </c>
      <c r="AH59" s="1206">
        <v>95</v>
      </c>
      <c r="AI59" s="1207">
        <v>179.39999999999998</v>
      </c>
      <c r="AJ59" s="1208">
        <v>178.01999999999998</v>
      </c>
      <c r="AK59" s="1209">
        <v>1.3799999999999955</v>
      </c>
      <c r="AL59" s="1210">
        <v>24510</v>
      </c>
      <c r="AM59" s="1211">
        <v>190</v>
      </c>
      <c r="AN59" s="1147" t="s">
        <v>986</v>
      </c>
    </row>
    <row r="60" spans="1:40" x14ac:dyDescent="0.15">
      <c r="A60" s="1201">
        <v>44459</v>
      </c>
      <c r="B60" s="1202">
        <v>32</v>
      </c>
      <c r="C60" s="1202">
        <v>26</v>
      </c>
      <c r="D60" s="1202">
        <v>386</v>
      </c>
      <c r="E60" s="1202">
        <v>0</v>
      </c>
      <c r="F60" s="1202">
        <v>30</v>
      </c>
      <c r="G60" s="1202">
        <v>0</v>
      </c>
      <c r="H60" s="1202">
        <v>30</v>
      </c>
      <c r="I60" s="1202"/>
      <c r="J60" s="1202">
        <v>30</v>
      </c>
      <c r="K60" s="1202"/>
      <c r="L60" s="1202"/>
      <c r="M60" s="1202"/>
      <c r="N60" s="1202"/>
      <c r="O60" s="1202"/>
      <c r="P60" s="1202"/>
      <c r="Q60" s="1202"/>
      <c r="R60" s="1202"/>
      <c r="S60" s="1202"/>
      <c r="T60" s="1202"/>
      <c r="U60" s="1202"/>
      <c r="V60" s="1202">
        <v>0</v>
      </c>
      <c r="W60" s="1202"/>
      <c r="X60" s="1202"/>
      <c r="Y60" s="1202"/>
      <c r="Z60" s="1203"/>
      <c r="AA60" s="1204"/>
      <c r="AB60" s="1204"/>
      <c r="AC60" s="1204"/>
      <c r="AD60" s="1205"/>
      <c r="AE60" s="1204">
        <v>0</v>
      </c>
      <c r="AF60" s="1203" t="s">
        <v>129</v>
      </c>
      <c r="AG60" s="1203">
        <v>0.69</v>
      </c>
      <c r="AH60" s="1206">
        <v>95</v>
      </c>
      <c r="AI60" s="1207">
        <v>0</v>
      </c>
      <c r="AJ60" s="1208">
        <v>0</v>
      </c>
      <c r="AK60" s="1209">
        <v>0</v>
      </c>
      <c r="AL60" s="1210">
        <v>0</v>
      </c>
      <c r="AM60" s="1211">
        <v>0</v>
      </c>
      <c r="AN60" s="1102" t="s">
        <v>986</v>
      </c>
    </row>
    <row r="61" spans="1:40" x14ac:dyDescent="0.15">
      <c r="A61" s="1232">
        <v>44459</v>
      </c>
      <c r="B61" s="1224">
        <v>32</v>
      </c>
      <c r="C61" s="1224">
        <v>14</v>
      </c>
      <c r="D61" s="1224">
        <v>386</v>
      </c>
      <c r="E61" s="1224">
        <v>78</v>
      </c>
      <c r="F61" s="1218">
        <v>165</v>
      </c>
      <c r="G61" s="1225">
        <v>155</v>
      </c>
      <c r="H61" s="1225">
        <v>82.5</v>
      </c>
      <c r="I61" s="1225"/>
      <c r="J61" s="1225"/>
      <c r="K61" s="1225"/>
      <c r="L61" s="1225"/>
      <c r="M61" s="1225"/>
      <c r="N61" s="1225"/>
      <c r="O61" s="1225">
        <v>10</v>
      </c>
      <c r="P61" s="1225"/>
      <c r="Q61" s="1225"/>
      <c r="R61" s="1225"/>
      <c r="S61" s="1225"/>
      <c r="T61" s="1225"/>
      <c r="U61" s="1225"/>
      <c r="V61" s="1225">
        <v>2</v>
      </c>
      <c r="W61" s="1225"/>
      <c r="X61" s="1225"/>
      <c r="Y61" s="1225"/>
      <c r="Z61" s="1246"/>
      <c r="AA61" s="1226"/>
      <c r="AB61" s="1226">
        <v>2</v>
      </c>
      <c r="AC61" s="1226"/>
      <c r="AD61" s="1227"/>
      <c r="AE61" s="1226">
        <v>76</v>
      </c>
      <c r="AF61" s="1246" t="s">
        <v>129</v>
      </c>
      <c r="AG61" s="1246">
        <v>0.69</v>
      </c>
      <c r="AH61" s="1228">
        <v>95</v>
      </c>
      <c r="AI61" s="1230">
        <v>53.819999999999993</v>
      </c>
      <c r="AJ61" s="1246">
        <v>52.44</v>
      </c>
      <c r="AK61" s="1228">
        <v>1.3799999999999955</v>
      </c>
      <c r="AL61" s="1230">
        <v>7220</v>
      </c>
      <c r="AM61" s="1228">
        <v>190</v>
      </c>
      <c r="AN61" s="1053" t="s">
        <v>986</v>
      </c>
    </row>
    <row r="62" spans="1:40" x14ac:dyDescent="0.15">
      <c r="A62" s="1201">
        <v>44445</v>
      </c>
      <c r="B62" s="1202">
        <v>38</v>
      </c>
      <c r="C62" s="1202">
        <v>2</v>
      </c>
      <c r="D62" s="1202">
        <v>418</v>
      </c>
      <c r="E62" s="1202">
        <v>44</v>
      </c>
      <c r="F62" s="1202">
        <v>220</v>
      </c>
      <c r="G62" s="1133">
        <v>220</v>
      </c>
      <c r="H62" s="1133">
        <v>220</v>
      </c>
      <c r="I62" s="1133"/>
      <c r="J62" s="1133"/>
      <c r="K62" s="1133"/>
      <c r="L62" s="1133"/>
      <c r="M62" s="1133"/>
      <c r="N62" s="1133"/>
      <c r="O62" s="1133"/>
      <c r="P62" s="1133"/>
      <c r="Q62" s="1133"/>
      <c r="R62" s="1133"/>
      <c r="S62" s="1133"/>
      <c r="T62" s="1133"/>
      <c r="U62" s="1133"/>
      <c r="V62" s="1133">
        <v>0</v>
      </c>
      <c r="W62" s="1133"/>
      <c r="X62" s="1133"/>
      <c r="Y62" s="1133"/>
      <c r="Z62" s="1134"/>
      <c r="AA62" s="1135"/>
      <c r="AB62" s="1135"/>
      <c r="AC62" s="1135"/>
      <c r="AD62" s="1136"/>
      <c r="AE62" s="1135">
        <v>44</v>
      </c>
      <c r="AF62" s="1134" t="s">
        <v>2028</v>
      </c>
      <c r="AG62" s="1134">
        <v>8</v>
      </c>
      <c r="AH62" s="1137">
        <v>790</v>
      </c>
      <c r="AI62" s="1138">
        <v>352</v>
      </c>
      <c r="AJ62" s="1139">
        <v>352</v>
      </c>
      <c r="AK62" s="1140">
        <v>0</v>
      </c>
      <c r="AL62" s="1141">
        <v>34760</v>
      </c>
      <c r="AM62" s="1142">
        <v>0</v>
      </c>
      <c r="AN62" s="1102" t="s">
        <v>2091</v>
      </c>
    </row>
    <row r="63" spans="1:40" x14ac:dyDescent="0.15">
      <c r="A63" s="1201">
        <v>44447</v>
      </c>
      <c r="B63" s="1202">
        <v>38</v>
      </c>
      <c r="C63" s="1202">
        <v>9</v>
      </c>
      <c r="D63" s="1202">
        <v>418</v>
      </c>
      <c r="E63" s="1202">
        <v>36</v>
      </c>
      <c r="F63" s="1202">
        <v>270</v>
      </c>
      <c r="G63" s="1202">
        <v>260</v>
      </c>
      <c r="H63" s="1202">
        <v>270</v>
      </c>
      <c r="I63" s="1202"/>
      <c r="J63" s="1202"/>
      <c r="K63" s="1202"/>
      <c r="L63" s="1202"/>
      <c r="M63" s="1202"/>
      <c r="N63" s="1202"/>
      <c r="O63" s="1202">
        <v>10</v>
      </c>
      <c r="P63" s="1202"/>
      <c r="Q63" s="1202"/>
      <c r="R63" s="1202"/>
      <c r="S63" s="1202"/>
      <c r="T63" s="1202"/>
      <c r="U63" s="1202"/>
      <c r="V63" s="1202">
        <v>0</v>
      </c>
      <c r="W63" s="1202"/>
      <c r="X63" s="1202"/>
      <c r="Y63" s="1202"/>
      <c r="Z63" s="1203"/>
      <c r="AA63" s="1204"/>
      <c r="AB63" s="1204"/>
      <c r="AC63" s="1204"/>
      <c r="AD63" s="1205"/>
      <c r="AE63" s="1204">
        <v>36</v>
      </c>
      <c r="AF63" s="1203" t="s">
        <v>2028</v>
      </c>
      <c r="AG63" s="1203">
        <v>8</v>
      </c>
      <c r="AH63" s="1206">
        <v>790</v>
      </c>
      <c r="AI63" s="1207">
        <v>288</v>
      </c>
      <c r="AJ63" s="1208">
        <v>288</v>
      </c>
      <c r="AK63" s="1209">
        <v>0</v>
      </c>
      <c r="AL63" s="1210">
        <v>28440</v>
      </c>
      <c r="AM63" s="1211">
        <v>0</v>
      </c>
      <c r="AN63" s="1102" t="s">
        <v>2091</v>
      </c>
    </row>
    <row r="64" spans="1:40" x14ac:dyDescent="0.15">
      <c r="A64" s="1201">
        <v>44434</v>
      </c>
      <c r="B64" s="1202">
        <v>32</v>
      </c>
      <c r="C64" s="1202">
        <v>2</v>
      </c>
      <c r="D64" s="1202">
        <v>419</v>
      </c>
      <c r="E64" s="1202">
        <v>0</v>
      </c>
      <c r="F64" s="1202">
        <v>30</v>
      </c>
      <c r="G64" s="1202">
        <v>0</v>
      </c>
      <c r="H64" s="1202">
        <v>30</v>
      </c>
      <c r="I64" s="1202"/>
      <c r="J64" s="1202">
        <v>30</v>
      </c>
      <c r="K64" s="1202"/>
      <c r="L64" s="1202"/>
      <c r="M64" s="1202"/>
      <c r="N64" s="1202"/>
      <c r="O64" s="1202"/>
      <c r="P64" s="1202"/>
      <c r="Q64" s="1202"/>
      <c r="R64" s="1202"/>
      <c r="S64" s="1202"/>
      <c r="T64" s="1202"/>
      <c r="U64" s="1202"/>
      <c r="V64" s="1202">
        <v>0</v>
      </c>
      <c r="W64" s="1202"/>
      <c r="X64" s="1202"/>
      <c r="Y64" s="1202"/>
      <c r="Z64" s="1203"/>
      <c r="AA64" s="1204"/>
      <c r="AB64" s="1204"/>
      <c r="AC64" s="1204"/>
      <c r="AD64" s="1205"/>
      <c r="AE64" s="1204">
        <v>0</v>
      </c>
      <c r="AF64" s="1203" t="s">
        <v>129</v>
      </c>
      <c r="AG64" s="1203">
        <v>4.3</v>
      </c>
      <c r="AH64" s="1206">
        <v>319</v>
      </c>
      <c r="AI64" s="1207">
        <v>0</v>
      </c>
      <c r="AJ64" s="1208">
        <v>0</v>
      </c>
      <c r="AK64" s="1209">
        <v>0</v>
      </c>
      <c r="AL64" s="1210">
        <v>0</v>
      </c>
      <c r="AM64" s="1211">
        <v>0</v>
      </c>
      <c r="AN64" s="1147" t="s">
        <v>2032</v>
      </c>
    </row>
    <row r="65" spans="1:40" x14ac:dyDescent="0.15">
      <c r="A65" s="1201">
        <v>44434</v>
      </c>
      <c r="B65" s="1202">
        <v>32</v>
      </c>
      <c r="C65" s="1202">
        <v>14</v>
      </c>
      <c r="D65" s="1202">
        <v>419</v>
      </c>
      <c r="E65" s="1202">
        <v>72</v>
      </c>
      <c r="F65" s="1202">
        <v>195</v>
      </c>
      <c r="G65" s="1202">
        <v>185</v>
      </c>
      <c r="H65" s="1202">
        <v>97.5</v>
      </c>
      <c r="I65" s="1202"/>
      <c r="J65" s="1202"/>
      <c r="K65" s="1202"/>
      <c r="L65" s="1202"/>
      <c r="M65" s="1202"/>
      <c r="N65" s="1202"/>
      <c r="O65" s="1202">
        <v>10</v>
      </c>
      <c r="P65" s="1202"/>
      <c r="Q65" s="1202"/>
      <c r="R65" s="1202"/>
      <c r="S65" s="1202"/>
      <c r="T65" s="1202"/>
      <c r="U65" s="1202"/>
      <c r="V65" s="1202">
        <v>4</v>
      </c>
      <c r="W65" s="1202"/>
      <c r="X65" s="1202"/>
      <c r="Y65" s="1202"/>
      <c r="Z65" s="1203"/>
      <c r="AA65" s="1204"/>
      <c r="AB65" s="1204"/>
      <c r="AC65" s="1204"/>
      <c r="AD65" s="1205">
        <v>4</v>
      </c>
      <c r="AE65" s="1204">
        <v>68</v>
      </c>
      <c r="AF65" s="1203" t="s">
        <v>129</v>
      </c>
      <c r="AG65" s="1203">
        <v>4.3</v>
      </c>
      <c r="AH65" s="1206">
        <v>319</v>
      </c>
      <c r="AI65" s="1207">
        <v>309.59999999999997</v>
      </c>
      <c r="AJ65" s="1208">
        <v>292.39999999999998</v>
      </c>
      <c r="AK65" s="1209">
        <v>17.199999999999989</v>
      </c>
      <c r="AL65" s="1210">
        <v>21692</v>
      </c>
      <c r="AM65" s="1211">
        <v>1276</v>
      </c>
      <c r="AN65" s="1126" t="s">
        <v>2032</v>
      </c>
    </row>
    <row r="66" spans="1:40" x14ac:dyDescent="0.15">
      <c r="A66" s="1201">
        <v>44435</v>
      </c>
      <c r="B66" s="1202">
        <v>32</v>
      </c>
      <c r="C66" s="1202">
        <v>14</v>
      </c>
      <c r="D66" s="1202">
        <v>419</v>
      </c>
      <c r="E66" s="1202">
        <v>105</v>
      </c>
      <c r="F66" s="1202">
        <v>240</v>
      </c>
      <c r="G66" s="1133">
        <v>240</v>
      </c>
      <c r="H66" s="1133">
        <v>120</v>
      </c>
      <c r="I66" s="1133"/>
      <c r="J66" s="1133"/>
      <c r="K66" s="1133"/>
      <c r="L66" s="1133"/>
      <c r="M66" s="1133"/>
      <c r="N66" s="1133"/>
      <c r="O66" s="1133"/>
      <c r="P66" s="1133"/>
      <c r="Q66" s="1133"/>
      <c r="R66" s="1133"/>
      <c r="S66" s="1133"/>
      <c r="T66" s="1133"/>
      <c r="U66" s="1133"/>
      <c r="V66" s="1133">
        <v>1</v>
      </c>
      <c r="W66" s="1133"/>
      <c r="X66" s="1133"/>
      <c r="Y66" s="1133"/>
      <c r="Z66" s="1134"/>
      <c r="AA66" s="1135"/>
      <c r="AB66" s="1135"/>
      <c r="AC66" s="1135"/>
      <c r="AD66" s="1136">
        <v>1</v>
      </c>
      <c r="AE66" s="1135">
        <v>104</v>
      </c>
      <c r="AF66" s="1134" t="s">
        <v>129</v>
      </c>
      <c r="AG66" s="1134">
        <v>4.3</v>
      </c>
      <c r="AH66" s="1137">
        <v>319</v>
      </c>
      <c r="AI66" s="1138">
        <v>451.5</v>
      </c>
      <c r="AJ66" s="1139">
        <v>447.2</v>
      </c>
      <c r="AK66" s="1140">
        <v>4.3000000000000114</v>
      </c>
      <c r="AL66" s="1141">
        <v>33176</v>
      </c>
      <c r="AM66" s="1142">
        <v>319</v>
      </c>
      <c r="AN66" s="1102" t="s">
        <v>2032</v>
      </c>
    </row>
    <row r="67" spans="1:40" x14ac:dyDescent="0.15">
      <c r="A67" s="1201">
        <v>44438</v>
      </c>
      <c r="B67" s="1202">
        <v>38</v>
      </c>
      <c r="C67" s="1202">
        <v>2</v>
      </c>
      <c r="D67" s="1202">
        <v>422</v>
      </c>
      <c r="E67" s="1202">
        <v>8</v>
      </c>
      <c r="F67" s="1202">
        <v>70</v>
      </c>
      <c r="G67" s="1202">
        <v>70</v>
      </c>
      <c r="H67" s="1202">
        <v>70</v>
      </c>
      <c r="I67" s="1202"/>
      <c r="J67" s="1202"/>
      <c r="K67" s="1202"/>
      <c r="L67" s="1202"/>
      <c r="M67" s="1202"/>
      <c r="N67" s="1202"/>
      <c r="O67" s="1202"/>
      <c r="P67" s="1202"/>
      <c r="Q67" s="1202"/>
      <c r="R67" s="1202"/>
      <c r="S67" s="1202"/>
      <c r="T67" s="1202"/>
      <c r="U67" s="1202"/>
      <c r="V67" s="1202">
        <v>0</v>
      </c>
      <c r="W67" s="1202"/>
      <c r="X67" s="1202"/>
      <c r="Y67" s="1202"/>
      <c r="Z67" s="1203"/>
      <c r="AA67" s="1204"/>
      <c r="AB67" s="1204"/>
      <c r="AC67" s="1204"/>
      <c r="AD67" s="1205"/>
      <c r="AE67" s="1204">
        <v>8</v>
      </c>
      <c r="AF67" s="1203" t="s">
        <v>2028</v>
      </c>
      <c r="AG67" s="1203">
        <v>7.3</v>
      </c>
      <c r="AH67" s="1206">
        <v>622</v>
      </c>
      <c r="AI67" s="1207">
        <v>58.4</v>
      </c>
      <c r="AJ67" s="1208">
        <v>58.4</v>
      </c>
      <c r="AK67" s="1209">
        <v>0</v>
      </c>
      <c r="AL67" s="1210">
        <v>4976</v>
      </c>
      <c r="AM67" s="1211">
        <v>0</v>
      </c>
      <c r="AN67" s="1147" t="s">
        <v>2059</v>
      </c>
    </row>
    <row r="68" spans="1:40" x14ac:dyDescent="0.15">
      <c r="A68" s="1201">
        <v>44447</v>
      </c>
      <c r="B68" s="1202">
        <v>38</v>
      </c>
      <c r="C68" s="1202">
        <v>9</v>
      </c>
      <c r="D68" s="1202">
        <v>422</v>
      </c>
      <c r="E68" s="1202">
        <v>0</v>
      </c>
      <c r="F68" s="1202">
        <v>40</v>
      </c>
      <c r="G68" s="1133">
        <v>0</v>
      </c>
      <c r="H68" s="1133">
        <v>40</v>
      </c>
      <c r="I68" s="1133"/>
      <c r="J68" s="1133">
        <v>40</v>
      </c>
      <c r="K68" s="1133"/>
      <c r="L68" s="1133"/>
      <c r="M68" s="1133"/>
      <c r="N68" s="1133"/>
      <c r="O68" s="1133"/>
      <c r="P68" s="1133"/>
      <c r="Q68" s="1133"/>
      <c r="R68" s="1133"/>
      <c r="S68" s="1133"/>
      <c r="T68" s="1133"/>
      <c r="U68" s="1133"/>
      <c r="V68" s="1133">
        <v>0</v>
      </c>
      <c r="W68" s="1133"/>
      <c r="X68" s="1133"/>
      <c r="Y68" s="1133"/>
      <c r="Z68" s="1134"/>
      <c r="AA68" s="1135"/>
      <c r="AB68" s="1135"/>
      <c r="AC68" s="1135"/>
      <c r="AD68" s="1136"/>
      <c r="AE68" s="1135">
        <v>0</v>
      </c>
      <c r="AF68" s="1134" t="s">
        <v>2028</v>
      </c>
      <c r="AG68" s="1134">
        <v>7.3</v>
      </c>
      <c r="AH68" s="1137">
        <v>622</v>
      </c>
      <c r="AI68" s="1138">
        <v>0</v>
      </c>
      <c r="AJ68" s="1139">
        <v>0</v>
      </c>
      <c r="AK68" s="1140">
        <v>0</v>
      </c>
      <c r="AL68" s="1141">
        <v>0</v>
      </c>
      <c r="AM68" s="1142">
        <v>0</v>
      </c>
      <c r="AN68" s="1147" t="s">
        <v>2059</v>
      </c>
    </row>
    <row r="69" spans="1:40" x14ac:dyDescent="0.15">
      <c r="A69" s="1201">
        <v>44448</v>
      </c>
      <c r="B69" s="1202">
        <v>38</v>
      </c>
      <c r="C69" s="1202">
        <v>9</v>
      </c>
      <c r="D69" s="1202">
        <v>422</v>
      </c>
      <c r="E69" s="1202">
        <v>12</v>
      </c>
      <c r="F69" s="1202">
        <v>105</v>
      </c>
      <c r="G69" s="1202">
        <v>105</v>
      </c>
      <c r="H69" s="1202">
        <v>105</v>
      </c>
      <c r="I69" s="1202"/>
      <c r="J69" s="1202"/>
      <c r="K69" s="1202"/>
      <c r="L69" s="1202"/>
      <c r="M69" s="1202"/>
      <c r="N69" s="1202"/>
      <c r="O69" s="1202"/>
      <c r="P69" s="1202"/>
      <c r="Q69" s="1202"/>
      <c r="R69" s="1202"/>
      <c r="S69" s="1202"/>
      <c r="T69" s="1202"/>
      <c r="U69" s="1202"/>
      <c r="V69" s="1202">
        <v>0</v>
      </c>
      <c r="W69" s="1202"/>
      <c r="X69" s="1202"/>
      <c r="Y69" s="1202"/>
      <c r="Z69" s="1203"/>
      <c r="AA69" s="1204"/>
      <c r="AB69" s="1204"/>
      <c r="AC69" s="1204"/>
      <c r="AD69" s="1205"/>
      <c r="AE69" s="1204">
        <v>12</v>
      </c>
      <c r="AF69" s="1203" t="s">
        <v>2028</v>
      </c>
      <c r="AG69" s="1203">
        <v>7.3</v>
      </c>
      <c r="AH69" s="1206">
        <v>622</v>
      </c>
      <c r="AI69" s="1207">
        <v>87.6</v>
      </c>
      <c r="AJ69" s="1208">
        <v>87.6</v>
      </c>
      <c r="AK69" s="1209">
        <v>0</v>
      </c>
      <c r="AL69" s="1210">
        <v>7464</v>
      </c>
      <c r="AM69" s="1211">
        <v>0</v>
      </c>
      <c r="AN69" s="1147" t="s">
        <v>2059</v>
      </c>
    </row>
    <row r="70" spans="1:40" x14ac:dyDescent="0.15">
      <c r="A70" s="1201">
        <v>44454</v>
      </c>
      <c r="B70" s="1202">
        <v>38</v>
      </c>
      <c r="C70" s="1202">
        <v>2</v>
      </c>
      <c r="D70" s="1202">
        <v>422</v>
      </c>
      <c r="E70" s="1202">
        <v>60</v>
      </c>
      <c r="F70" s="1202">
        <v>300</v>
      </c>
      <c r="G70" s="1202">
        <v>300</v>
      </c>
      <c r="H70" s="1202">
        <v>300</v>
      </c>
      <c r="I70" s="1202"/>
      <c r="J70" s="1202"/>
      <c r="K70" s="1202"/>
      <c r="L70" s="1202"/>
      <c r="M70" s="1202"/>
      <c r="N70" s="1202"/>
      <c r="O70" s="1202"/>
      <c r="P70" s="1202"/>
      <c r="Q70" s="1202"/>
      <c r="R70" s="1202"/>
      <c r="S70" s="1202"/>
      <c r="T70" s="1202"/>
      <c r="U70" s="1202"/>
      <c r="V70" s="1202">
        <v>0</v>
      </c>
      <c r="W70" s="1202"/>
      <c r="X70" s="1202"/>
      <c r="Y70" s="1202"/>
      <c r="Z70" s="1203"/>
      <c r="AA70" s="1204"/>
      <c r="AB70" s="1204"/>
      <c r="AC70" s="1204"/>
      <c r="AD70" s="1205"/>
      <c r="AE70" s="1204">
        <v>60</v>
      </c>
      <c r="AF70" s="1203" t="s">
        <v>2028</v>
      </c>
      <c r="AG70" s="1203">
        <v>7.3</v>
      </c>
      <c r="AH70" s="1206">
        <v>622</v>
      </c>
      <c r="AI70" s="1207">
        <v>438</v>
      </c>
      <c r="AJ70" s="1208">
        <v>438</v>
      </c>
      <c r="AK70" s="1209">
        <v>0</v>
      </c>
      <c r="AL70" s="1210">
        <v>37320</v>
      </c>
      <c r="AM70" s="1211">
        <v>0</v>
      </c>
      <c r="AN70" s="1147" t="s">
        <v>2059</v>
      </c>
    </row>
    <row r="71" spans="1:40" x14ac:dyDescent="0.15">
      <c r="A71" s="1201">
        <v>44434</v>
      </c>
      <c r="B71" s="1202">
        <v>38</v>
      </c>
      <c r="C71" s="1202">
        <v>2</v>
      </c>
      <c r="D71" s="1202">
        <v>425</v>
      </c>
      <c r="E71" s="1202">
        <v>16</v>
      </c>
      <c r="F71" s="1202">
        <v>130</v>
      </c>
      <c r="G71" s="1202">
        <v>130</v>
      </c>
      <c r="H71" s="1202">
        <v>130</v>
      </c>
      <c r="I71" s="1202"/>
      <c r="J71" s="1202"/>
      <c r="K71" s="1202"/>
      <c r="L71" s="1202"/>
      <c r="M71" s="1202"/>
      <c r="N71" s="1202"/>
      <c r="O71" s="1202"/>
      <c r="P71" s="1202"/>
      <c r="Q71" s="1202"/>
      <c r="R71" s="1202"/>
      <c r="S71" s="1202"/>
      <c r="T71" s="1202"/>
      <c r="U71" s="1202"/>
      <c r="V71" s="1202">
        <v>0</v>
      </c>
      <c r="W71" s="1202"/>
      <c r="X71" s="1202"/>
      <c r="Y71" s="1202"/>
      <c r="Z71" s="1203"/>
      <c r="AA71" s="1204"/>
      <c r="AB71" s="1204"/>
      <c r="AC71" s="1204"/>
      <c r="AD71" s="1205"/>
      <c r="AE71" s="1204">
        <v>16</v>
      </c>
      <c r="AF71" s="1203" t="s">
        <v>2028</v>
      </c>
      <c r="AG71" s="1203">
        <v>19.5</v>
      </c>
      <c r="AH71" s="1206">
        <v>1340</v>
      </c>
      <c r="AI71" s="1207">
        <v>312</v>
      </c>
      <c r="AJ71" s="1208">
        <v>312</v>
      </c>
      <c r="AK71" s="1209">
        <v>0</v>
      </c>
      <c r="AL71" s="1210">
        <v>21440</v>
      </c>
      <c r="AM71" s="1211">
        <v>0</v>
      </c>
      <c r="AN71" s="1102" t="s">
        <v>2030</v>
      </c>
    </row>
    <row r="72" spans="1:40" x14ac:dyDescent="0.15">
      <c r="A72" s="1232">
        <v>44431</v>
      </c>
      <c r="B72" s="1224">
        <v>32</v>
      </c>
      <c r="C72" s="1224">
        <v>2</v>
      </c>
      <c r="D72" s="1224">
        <v>426</v>
      </c>
      <c r="E72" s="1224">
        <v>0</v>
      </c>
      <c r="F72" s="1218">
        <v>30</v>
      </c>
      <c r="G72" s="1225">
        <v>0</v>
      </c>
      <c r="H72" s="1225">
        <v>30</v>
      </c>
      <c r="I72" s="1225"/>
      <c r="J72" s="1225">
        <v>30</v>
      </c>
      <c r="K72" s="1225"/>
      <c r="L72" s="1225"/>
      <c r="M72" s="1225"/>
      <c r="N72" s="1225"/>
      <c r="O72" s="1225"/>
      <c r="P72" s="1225"/>
      <c r="Q72" s="1225"/>
      <c r="R72" s="1225"/>
      <c r="S72" s="1225"/>
      <c r="T72" s="1225"/>
      <c r="U72" s="1225"/>
      <c r="V72" s="1225">
        <v>0</v>
      </c>
      <c r="W72" s="1225"/>
      <c r="X72" s="1225"/>
      <c r="Y72" s="1225"/>
      <c r="Z72" s="1246"/>
      <c r="AA72" s="1226"/>
      <c r="AB72" s="1226"/>
      <c r="AC72" s="1226"/>
      <c r="AD72" s="1227"/>
      <c r="AE72" s="1226">
        <v>0</v>
      </c>
      <c r="AF72" s="1246" t="s">
        <v>129</v>
      </c>
      <c r="AG72" s="1246">
        <v>4.9000000000000004</v>
      </c>
      <c r="AH72" s="1228">
        <v>400</v>
      </c>
      <c r="AI72" s="1230">
        <v>0</v>
      </c>
      <c r="AJ72" s="1246">
        <v>0</v>
      </c>
      <c r="AK72" s="1228">
        <v>0</v>
      </c>
      <c r="AL72" s="1230">
        <v>0</v>
      </c>
      <c r="AM72" s="1228">
        <v>0</v>
      </c>
      <c r="AN72" s="1126" t="s">
        <v>1984</v>
      </c>
    </row>
    <row r="73" spans="1:40" x14ac:dyDescent="0.15">
      <c r="A73" s="1213">
        <v>44431</v>
      </c>
      <c r="B73" s="1200">
        <v>32</v>
      </c>
      <c r="C73" s="1200">
        <v>14</v>
      </c>
      <c r="D73" s="1214">
        <v>426</v>
      </c>
      <c r="E73" s="1214">
        <v>20</v>
      </c>
      <c r="F73" s="1214">
        <v>40</v>
      </c>
      <c r="G73" s="1202">
        <v>40</v>
      </c>
      <c r="H73" s="1202">
        <v>20</v>
      </c>
      <c r="I73" s="1202"/>
      <c r="J73" s="1202"/>
      <c r="K73" s="1202"/>
      <c r="L73" s="1202"/>
      <c r="M73" s="1202"/>
      <c r="N73" s="1202"/>
      <c r="O73" s="1202"/>
      <c r="P73" s="1202"/>
      <c r="Q73" s="1202"/>
      <c r="R73" s="1202"/>
      <c r="S73" s="1202"/>
      <c r="T73" s="1202"/>
      <c r="U73" s="1202"/>
      <c r="V73" s="1202">
        <v>0</v>
      </c>
      <c r="W73" s="1202"/>
      <c r="X73" s="1202"/>
      <c r="Y73" s="1202"/>
      <c r="Z73" s="1203"/>
      <c r="AA73" s="1204"/>
      <c r="AB73" s="1204"/>
      <c r="AC73" s="1204"/>
      <c r="AD73" s="1205"/>
      <c r="AE73" s="1204">
        <v>20</v>
      </c>
      <c r="AF73" s="1203" t="s">
        <v>129</v>
      </c>
      <c r="AG73" s="1203">
        <v>4.9000000000000004</v>
      </c>
      <c r="AH73" s="1206">
        <v>400</v>
      </c>
      <c r="AI73" s="1207">
        <v>98</v>
      </c>
      <c r="AJ73" s="1208">
        <v>98</v>
      </c>
      <c r="AK73" s="1209">
        <v>0</v>
      </c>
      <c r="AL73" s="1210">
        <v>8000</v>
      </c>
      <c r="AM73" s="1211">
        <v>0</v>
      </c>
      <c r="AN73" s="1147" t="s">
        <v>1984</v>
      </c>
    </row>
    <row r="74" spans="1:40" x14ac:dyDescent="0.15">
      <c r="A74" s="1201">
        <v>44431</v>
      </c>
      <c r="B74" s="1202">
        <v>32</v>
      </c>
      <c r="C74" s="1202">
        <v>2</v>
      </c>
      <c r="D74" s="1202">
        <v>427</v>
      </c>
      <c r="E74" s="1202">
        <v>0</v>
      </c>
      <c r="F74" s="1202">
        <v>30</v>
      </c>
      <c r="G74" s="1202">
        <v>0</v>
      </c>
      <c r="H74" s="1202">
        <v>30</v>
      </c>
      <c r="I74" s="1202"/>
      <c r="J74" s="1202">
        <v>30</v>
      </c>
      <c r="K74" s="1202"/>
      <c r="L74" s="1202"/>
      <c r="M74" s="1202"/>
      <c r="N74" s="1202"/>
      <c r="O74" s="1202"/>
      <c r="P74" s="1202"/>
      <c r="Q74" s="1202"/>
      <c r="R74" s="1202"/>
      <c r="S74" s="1202"/>
      <c r="T74" s="1202"/>
      <c r="U74" s="1202"/>
      <c r="V74" s="1202">
        <v>0</v>
      </c>
      <c r="W74" s="1202"/>
      <c r="X74" s="1202"/>
      <c r="Y74" s="1202"/>
      <c r="Z74" s="1203"/>
      <c r="AA74" s="1204"/>
      <c r="AB74" s="1204"/>
      <c r="AC74" s="1204"/>
      <c r="AD74" s="1205"/>
      <c r="AE74" s="1204">
        <v>0</v>
      </c>
      <c r="AF74" s="1203" t="s">
        <v>129</v>
      </c>
      <c r="AG74" s="1203">
        <v>4.9000000000000004</v>
      </c>
      <c r="AH74" s="1206">
        <v>400</v>
      </c>
      <c r="AI74" s="1207">
        <v>0</v>
      </c>
      <c r="AJ74" s="1208">
        <v>0</v>
      </c>
      <c r="AK74" s="1209">
        <v>0</v>
      </c>
      <c r="AL74" s="1210">
        <v>0</v>
      </c>
      <c r="AM74" s="1211">
        <v>0</v>
      </c>
      <c r="AN74" s="1220" t="s">
        <v>1968</v>
      </c>
    </row>
    <row r="75" spans="1:40" x14ac:dyDescent="0.15">
      <c r="A75" s="1213">
        <v>44431</v>
      </c>
      <c r="B75" s="1214">
        <v>32</v>
      </c>
      <c r="C75" s="1214">
        <v>14</v>
      </c>
      <c r="D75" s="1214">
        <v>427</v>
      </c>
      <c r="E75" s="1214">
        <v>20</v>
      </c>
      <c r="F75" s="1214">
        <v>40</v>
      </c>
      <c r="G75" s="1202">
        <v>40</v>
      </c>
      <c r="H75" s="1202">
        <v>20</v>
      </c>
      <c r="I75" s="1202"/>
      <c r="J75" s="1202"/>
      <c r="K75" s="1202"/>
      <c r="L75" s="1202"/>
      <c r="M75" s="1202"/>
      <c r="N75" s="1202"/>
      <c r="O75" s="1202"/>
      <c r="P75" s="1202"/>
      <c r="Q75" s="1202"/>
      <c r="R75" s="1202"/>
      <c r="S75" s="1202"/>
      <c r="T75" s="1202"/>
      <c r="U75" s="1202"/>
      <c r="V75" s="1202">
        <v>0</v>
      </c>
      <c r="W75" s="1202"/>
      <c r="X75" s="1202"/>
      <c r="Y75" s="1202"/>
      <c r="Z75" s="1203"/>
      <c r="AA75" s="1204"/>
      <c r="AB75" s="1204"/>
      <c r="AC75" s="1204"/>
      <c r="AD75" s="1205"/>
      <c r="AE75" s="1204">
        <v>20</v>
      </c>
      <c r="AF75" s="1203" t="s">
        <v>129</v>
      </c>
      <c r="AG75" s="1203">
        <v>4.9000000000000004</v>
      </c>
      <c r="AH75" s="1206">
        <v>400</v>
      </c>
      <c r="AI75" s="1207">
        <v>98</v>
      </c>
      <c r="AJ75" s="1208">
        <v>98</v>
      </c>
      <c r="AK75" s="1209">
        <v>0</v>
      </c>
      <c r="AL75" s="1210">
        <v>8000</v>
      </c>
      <c r="AM75" s="1211">
        <v>0</v>
      </c>
      <c r="AN75" s="1220" t="s">
        <v>1968</v>
      </c>
    </row>
    <row r="76" spans="1:40" x14ac:dyDescent="0.15">
      <c r="A76" s="1201">
        <v>44434</v>
      </c>
      <c r="B76" s="1202">
        <v>29</v>
      </c>
      <c r="C76" s="1202">
        <v>17</v>
      </c>
      <c r="D76" s="1202">
        <v>445</v>
      </c>
      <c r="E76" s="1202">
        <v>0</v>
      </c>
      <c r="F76" s="1202">
        <v>30</v>
      </c>
      <c r="G76" s="1202">
        <v>0</v>
      </c>
      <c r="H76" s="1202">
        <v>30</v>
      </c>
      <c r="I76" s="1202"/>
      <c r="J76" s="1202">
        <v>30</v>
      </c>
      <c r="K76" s="1202"/>
      <c r="L76" s="1202"/>
      <c r="M76" s="1202"/>
      <c r="N76" s="1202"/>
      <c r="O76" s="1202"/>
      <c r="P76" s="1202"/>
      <c r="Q76" s="1202"/>
      <c r="R76" s="1202"/>
      <c r="S76" s="1202"/>
      <c r="T76" s="1202"/>
      <c r="U76" s="1202"/>
      <c r="V76" s="1202">
        <v>0</v>
      </c>
      <c r="W76" s="1202"/>
      <c r="X76" s="1202"/>
      <c r="Y76" s="1202"/>
      <c r="Z76" s="1203"/>
      <c r="AA76" s="1204"/>
      <c r="AB76" s="1204"/>
      <c r="AC76" s="1204"/>
      <c r="AD76" s="1205"/>
      <c r="AE76" s="1204">
        <v>0</v>
      </c>
      <c r="AF76" s="1203" t="s">
        <v>1678</v>
      </c>
      <c r="AG76" s="1203">
        <v>11.5</v>
      </c>
      <c r="AH76" s="1206">
        <v>850</v>
      </c>
      <c r="AI76" s="1207">
        <v>0</v>
      </c>
      <c r="AJ76" s="1208">
        <v>0</v>
      </c>
      <c r="AK76" s="1209">
        <v>0</v>
      </c>
      <c r="AL76" s="1210">
        <v>0</v>
      </c>
      <c r="AM76" s="1211">
        <v>0</v>
      </c>
      <c r="AN76" s="1220" t="s">
        <v>2025</v>
      </c>
    </row>
    <row r="77" spans="1:40" x14ac:dyDescent="0.15">
      <c r="A77" s="1201">
        <v>44434</v>
      </c>
      <c r="B77" s="1202">
        <v>29</v>
      </c>
      <c r="C77" s="1202">
        <v>22</v>
      </c>
      <c r="D77" s="1202">
        <v>445</v>
      </c>
      <c r="E77" s="1202">
        <v>108</v>
      </c>
      <c r="F77" s="1202">
        <v>600</v>
      </c>
      <c r="G77" s="1202">
        <v>520</v>
      </c>
      <c r="H77" s="1202">
        <v>600</v>
      </c>
      <c r="I77" s="1202">
        <v>20</v>
      </c>
      <c r="J77" s="1202"/>
      <c r="K77" s="1202"/>
      <c r="L77" s="1202">
        <v>20</v>
      </c>
      <c r="M77" s="1202">
        <v>20</v>
      </c>
      <c r="N77" s="1202"/>
      <c r="O77" s="1202"/>
      <c r="P77" s="1202"/>
      <c r="Q77" s="1202"/>
      <c r="R77" s="1202"/>
      <c r="S77" s="1202"/>
      <c r="T77" s="1202">
        <v>20</v>
      </c>
      <c r="U77" s="1202"/>
      <c r="V77" s="1202">
        <v>11</v>
      </c>
      <c r="W77" s="1202"/>
      <c r="X77" s="1202"/>
      <c r="Y77" s="1202">
        <v>8</v>
      </c>
      <c r="Z77" s="1203"/>
      <c r="AA77" s="1204">
        <v>3</v>
      </c>
      <c r="AB77" s="1204"/>
      <c r="AC77" s="1204"/>
      <c r="AD77" s="1205"/>
      <c r="AE77" s="1204">
        <v>97</v>
      </c>
      <c r="AF77" s="1203" t="s">
        <v>1678</v>
      </c>
      <c r="AG77" s="1203">
        <v>11.5</v>
      </c>
      <c r="AH77" s="1206">
        <v>850</v>
      </c>
      <c r="AI77" s="1207">
        <v>1242</v>
      </c>
      <c r="AJ77" s="1208">
        <v>1115.5</v>
      </c>
      <c r="AK77" s="1209">
        <v>126.5</v>
      </c>
      <c r="AL77" s="1210">
        <v>82450</v>
      </c>
      <c r="AM77" s="1211">
        <v>9350</v>
      </c>
      <c r="AN77" s="1147" t="s">
        <v>2025</v>
      </c>
    </row>
    <row r="78" spans="1:40" x14ac:dyDescent="0.15">
      <c r="A78" s="1213">
        <v>44435</v>
      </c>
      <c r="B78" s="1214">
        <v>29</v>
      </c>
      <c r="C78" s="1214">
        <v>17</v>
      </c>
      <c r="D78" s="1214">
        <v>445</v>
      </c>
      <c r="E78" s="1214">
        <v>12</v>
      </c>
      <c r="F78" s="1214">
        <v>90</v>
      </c>
      <c r="G78" s="1202">
        <v>90</v>
      </c>
      <c r="H78" s="1202">
        <v>90</v>
      </c>
      <c r="I78" s="1202"/>
      <c r="J78" s="1202"/>
      <c r="K78" s="1202"/>
      <c r="L78" s="1202"/>
      <c r="M78" s="1202"/>
      <c r="N78" s="1202"/>
      <c r="O78" s="1202"/>
      <c r="P78" s="1202"/>
      <c r="Q78" s="1202"/>
      <c r="R78" s="1202"/>
      <c r="S78" s="1202"/>
      <c r="T78" s="1202"/>
      <c r="U78" s="1202"/>
      <c r="V78" s="1202">
        <v>0</v>
      </c>
      <c r="W78" s="1202"/>
      <c r="X78" s="1202"/>
      <c r="Y78" s="1202"/>
      <c r="Z78" s="1203"/>
      <c r="AA78" s="1204"/>
      <c r="AB78" s="1204"/>
      <c r="AC78" s="1204"/>
      <c r="AD78" s="1205"/>
      <c r="AE78" s="1204">
        <v>12</v>
      </c>
      <c r="AF78" s="1203" t="s">
        <v>1678</v>
      </c>
      <c r="AG78" s="1203">
        <v>11.5</v>
      </c>
      <c r="AH78" s="1206">
        <v>850</v>
      </c>
      <c r="AI78" s="1207">
        <v>138</v>
      </c>
      <c r="AJ78" s="1208">
        <v>138</v>
      </c>
      <c r="AK78" s="1209">
        <v>0</v>
      </c>
      <c r="AL78" s="1210">
        <v>10200</v>
      </c>
      <c r="AM78" s="1211">
        <v>0</v>
      </c>
      <c r="AN78" s="1102" t="s">
        <v>2025</v>
      </c>
    </row>
    <row r="79" spans="1:40" x14ac:dyDescent="0.15">
      <c r="A79" s="1201">
        <v>44446</v>
      </c>
      <c r="B79" s="1202">
        <v>32</v>
      </c>
      <c r="C79" s="1202">
        <v>2</v>
      </c>
      <c r="D79" s="1202">
        <v>447</v>
      </c>
      <c r="E79" s="1202">
        <v>0</v>
      </c>
      <c r="F79" s="1202">
        <v>30</v>
      </c>
      <c r="G79" s="1202">
        <v>0</v>
      </c>
      <c r="H79" s="1202">
        <v>30</v>
      </c>
      <c r="I79" s="1202"/>
      <c r="J79" s="1202">
        <v>30</v>
      </c>
      <c r="K79" s="1202"/>
      <c r="L79" s="1202"/>
      <c r="M79" s="1202"/>
      <c r="N79" s="1202"/>
      <c r="O79" s="1202"/>
      <c r="P79" s="1202"/>
      <c r="Q79" s="1202"/>
      <c r="R79" s="1202"/>
      <c r="S79" s="1202"/>
      <c r="T79" s="1202"/>
      <c r="U79" s="1202"/>
      <c r="V79" s="1202">
        <v>0</v>
      </c>
      <c r="W79" s="1202"/>
      <c r="X79" s="1202"/>
      <c r="Y79" s="1202"/>
      <c r="Z79" s="1203"/>
      <c r="AA79" s="1204"/>
      <c r="AB79" s="1204"/>
      <c r="AC79" s="1204"/>
      <c r="AD79" s="1205"/>
      <c r="AE79" s="1204">
        <v>0</v>
      </c>
      <c r="AF79" s="1203" t="s">
        <v>1678</v>
      </c>
      <c r="AG79" s="1203">
        <v>4.2</v>
      </c>
      <c r="AH79" s="1206">
        <v>380</v>
      </c>
      <c r="AI79" s="1207">
        <v>0</v>
      </c>
      <c r="AJ79" s="1208">
        <v>0</v>
      </c>
      <c r="AK79" s="1209">
        <v>0</v>
      </c>
      <c r="AL79" s="1210">
        <v>0</v>
      </c>
      <c r="AM79" s="1211">
        <v>0</v>
      </c>
      <c r="AN79" s="1220" t="s">
        <v>1036</v>
      </c>
    </row>
    <row r="80" spans="1:40" x14ac:dyDescent="0.15">
      <c r="A80" s="1201">
        <v>44446</v>
      </c>
      <c r="B80" s="1202">
        <v>32</v>
      </c>
      <c r="C80" s="1202">
        <v>14</v>
      </c>
      <c r="D80" s="1202">
        <v>447</v>
      </c>
      <c r="E80" s="1202">
        <v>103</v>
      </c>
      <c r="F80" s="1202">
        <v>285</v>
      </c>
      <c r="G80" s="1133">
        <v>275</v>
      </c>
      <c r="H80" s="1133">
        <v>142.5</v>
      </c>
      <c r="I80" s="1133"/>
      <c r="J80" s="1133"/>
      <c r="K80" s="1133"/>
      <c r="L80" s="1133"/>
      <c r="M80" s="1133"/>
      <c r="N80" s="1133"/>
      <c r="O80" s="1133">
        <v>10</v>
      </c>
      <c r="P80" s="1133"/>
      <c r="Q80" s="1133"/>
      <c r="R80" s="1133"/>
      <c r="S80" s="1133"/>
      <c r="T80" s="1133"/>
      <c r="U80" s="1133"/>
      <c r="V80" s="1133">
        <v>0</v>
      </c>
      <c r="W80" s="1133"/>
      <c r="X80" s="1133"/>
      <c r="Y80" s="1133"/>
      <c r="Z80" s="1134"/>
      <c r="AA80" s="1135"/>
      <c r="AB80" s="1135"/>
      <c r="AC80" s="1135"/>
      <c r="AD80" s="1136"/>
      <c r="AE80" s="1135">
        <v>103</v>
      </c>
      <c r="AF80" s="1134" t="s">
        <v>1678</v>
      </c>
      <c r="AG80" s="1134">
        <v>4.2</v>
      </c>
      <c r="AH80" s="1137">
        <v>380</v>
      </c>
      <c r="AI80" s="1138">
        <v>432.6</v>
      </c>
      <c r="AJ80" s="1139">
        <v>432.6</v>
      </c>
      <c r="AK80" s="1140">
        <v>0</v>
      </c>
      <c r="AL80" s="1141">
        <v>39140</v>
      </c>
      <c r="AM80" s="1142">
        <v>0</v>
      </c>
      <c r="AN80" s="1076" t="s">
        <v>1036</v>
      </c>
    </row>
    <row r="81" spans="1:40" x14ac:dyDescent="0.15">
      <c r="A81" s="1201">
        <v>44447</v>
      </c>
      <c r="B81" s="1202">
        <v>32</v>
      </c>
      <c r="C81" s="1202">
        <v>14</v>
      </c>
      <c r="D81" s="1202">
        <v>447</v>
      </c>
      <c r="E81" s="1202">
        <v>94</v>
      </c>
      <c r="F81" s="1202">
        <v>240</v>
      </c>
      <c r="G81" s="1202">
        <v>240</v>
      </c>
      <c r="H81" s="1202">
        <v>120</v>
      </c>
      <c r="I81" s="1202"/>
      <c r="J81" s="1202"/>
      <c r="K81" s="1202"/>
      <c r="L81" s="1202"/>
      <c r="M81" s="1202"/>
      <c r="N81" s="1202"/>
      <c r="O81" s="1202"/>
      <c r="P81" s="1202"/>
      <c r="Q81" s="1202"/>
      <c r="R81" s="1202"/>
      <c r="S81" s="1202"/>
      <c r="T81" s="1202"/>
      <c r="U81" s="1202"/>
      <c r="V81" s="1202">
        <v>1</v>
      </c>
      <c r="W81" s="1202"/>
      <c r="X81" s="1202"/>
      <c r="Y81" s="1202"/>
      <c r="Z81" s="1203"/>
      <c r="AA81" s="1204"/>
      <c r="AB81" s="1204"/>
      <c r="AC81" s="1204"/>
      <c r="AD81" s="1205">
        <v>1</v>
      </c>
      <c r="AE81" s="1204">
        <v>93</v>
      </c>
      <c r="AF81" s="1203" t="s">
        <v>1678</v>
      </c>
      <c r="AG81" s="1203">
        <v>4.2</v>
      </c>
      <c r="AH81" s="1206">
        <v>380</v>
      </c>
      <c r="AI81" s="1207">
        <v>394.8</v>
      </c>
      <c r="AJ81" s="1208">
        <v>390.6</v>
      </c>
      <c r="AK81" s="1209">
        <v>4.1999999999999886</v>
      </c>
      <c r="AL81" s="1210">
        <v>35340</v>
      </c>
      <c r="AM81" s="1211">
        <v>380</v>
      </c>
      <c r="AN81" s="1126" t="s">
        <v>1036</v>
      </c>
    </row>
    <row r="82" spans="1:40" x14ac:dyDescent="0.15">
      <c r="A82" s="1213">
        <v>44433</v>
      </c>
      <c r="B82" s="1214">
        <v>29</v>
      </c>
      <c r="C82" s="1214">
        <v>17</v>
      </c>
      <c r="D82" s="1214">
        <v>454</v>
      </c>
      <c r="E82" s="1214">
        <v>0</v>
      </c>
      <c r="F82" s="1214">
        <v>30</v>
      </c>
      <c r="G82" s="1202">
        <v>0</v>
      </c>
      <c r="H82" s="1202">
        <v>30</v>
      </c>
      <c r="I82" s="1202"/>
      <c r="J82" s="1202">
        <v>30</v>
      </c>
      <c r="K82" s="1202"/>
      <c r="L82" s="1202"/>
      <c r="M82" s="1202"/>
      <c r="N82" s="1202"/>
      <c r="O82" s="1202"/>
      <c r="P82" s="1202"/>
      <c r="Q82" s="1202"/>
      <c r="R82" s="1202"/>
      <c r="S82" s="1202"/>
      <c r="T82" s="1202"/>
      <c r="U82" s="1202"/>
      <c r="V82" s="1202">
        <v>0</v>
      </c>
      <c r="W82" s="1202"/>
      <c r="X82" s="1202"/>
      <c r="Y82" s="1202"/>
      <c r="Z82" s="1203"/>
      <c r="AA82" s="1204"/>
      <c r="AB82" s="1204"/>
      <c r="AC82" s="1204"/>
      <c r="AD82" s="1205"/>
      <c r="AE82" s="1204">
        <v>0</v>
      </c>
      <c r="AF82" s="1203" t="s">
        <v>1678</v>
      </c>
      <c r="AG82" s="1203">
        <v>9.3000000000000007</v>
      </c>
      <c r="AH82" s="1206">
        <v>655</v>
      </c>
      <c r="AI82" s="1207">
        <v>0</v>
      </c>
      <c r="AJ82" s="1208">
        <v>0</v>
      </c>
      <c r="AK82" s="1209">
        <v>0</v>
      </c>
      <c r="AL82" s="1210">
        <v>0</v>
      </c>
      <c r="AM82" s="1211">
        <v>0</v>
      </c>
      <c r="AN82" s="1126" t="s">
        <v>1945</v>
      </c>
    </row>
    <row r="83" spans="1:40" x14ac:dyDescent="0.15">
      <c r="A83" s="1132">
        <v>44433</v>
      </c>
      <c r="B83" s="1133">
        <v>29</v>
      </c>
      <c r="C83" s="1133">
        <v>22</v>
      </c>
      <c r="D83" s="1133">
        <v>454</v>
      </c>
      <c r="E83" s="1133">
        <v>126</v>
      </c>
      <c r="F83" s="1133">
        <v>510</v>
      </c>
      <c r="G83" s="1133">
        <v>470</v>
      </c>
      <c r="H83" s="1133">
        <v>510</v>
      </c>
      <c r="I83" s="1133">
        <v>20</v>
      </c>
      <c r="J83" s="1133"/>
      <c r="K83" s="1133"/>
      <c r="L83" s="1133"/>
      <c r="M83" s="1133"/>
      <c r="N83" s="1133"/>
      <c r="O83" s="1133">
        <v>10</v>
      </c>
      <c r="P83" s="1133"/>
      <c r="Q83" s="1133"/>
      <c r="R83" s="1133"/>
      <c r="S83" s="1133"/>
      <c r="T83" s="1133">
        <v>10</v>
      </c>
      <c r="U83" s="1133"/>
      <c r="V83" s="1133">
        <v>8</v>
      </c>
      <c r="W83" s="1133"/>
      <c r="X83" s="1133"/>
      <c r="Y83" s="1133">
        <v>8</v>
      </c>
      <c r="Z83" s="1134"/>
      <c r="AA83" s="1135"/>
      <c r="AB83" s="1135"/>
      <c r="AC83" s="1135"/>
      <c r="AD83" s="1136"/>
      <c r="AE83" s="1135">
        <v>118</v>
      </c>
      <c r="AF83" s="1134" t="s">
        <v>1678</v>
      </c>
      <c r="AG83" s="1134">
        <v>9.3000000000000007</v>
      </c>
      <c r="AH83" s="1137">
        <v>655</v>
      </c>
      <c r="AI83" s="1138">
        <v>1171.8000000000002</v>
      </c>
      <c r="AJ83" s="1139">
        <v>1097.4000000000001</v>
      </c>
      <c r="AK83" s="1140">
        <v>74.400000000000091</v>
      </c>
      <c r="AL83" s="1141">
        <v>77290</v>
      </c>
      <c r="AM83" s="1142">
        <v>5240</v>
      </c>
      <c r="AN83" s="1147" t="s">
        <v>1945</v>
      </c>
    </row>
    <row r="84" spans="1:40" x14ac:dyDescent="0.15">
      <c r="A84" s="1213">
        <v>44438</v>
      </c>
      <c r="B84" s="1200">
        <v>29</v>
      </c>
      <c r="C84" s="1200">
        <v>21</v>
      </c>
      <c r="D84" s="1214">
        <v>454</v>
      </c>
      <c r="E84" s="1214">
        <v>0</v>
      </c>
      <c r="F84" s="1214">
        <v>50</v>
      </c>
      <c r="G84" s="1133">
        <v>0</v>
      </c>
      <c r="H84" s="1133">
        <v>50</v>
      </c>
      <c r="I84" s="1133"/>
      <c r="J84" s="1133">
        <v>50</v>
      </c>
      <c r="K84" s="1133"/>
      <c r="L84" s="1133"/>
      <c r="M84" s="1133"/>
      <c r="N84" s="1133"/>
      <c r="O84" s="1133"/>
      <c r="P84" s="1133"/>
      <c r="Q84" s="1133"/>
      <c r="R84" s="1133"/>
      <c r="S84" s="1133"/>
      <c r="T84" s="1133"/>
      <c r="U84" s="1133"/>
      <c r="V84" s="1133">
        <v>0</v>
      </c>
      <c r="W84" s="1133"/>
      <c r="X84" s="1133"/>
      <c r="Y84" s="1133"/>
      <c r="Z84" s="1134"/>
      <c r="AA84" s="1135"/>
      <c r="AB84" s="1135"/>
      <c r="AC84" s="1135"/>
      <c r="AD84" s="1136"/>
      <c r="AE84" s="1135">
        <v>0</v>
      </c>
      <c r="AF84" s="1134" t="s">
        <v>1678</v>
      </c>
      <c r="AG84" s="1134">
        <v>9.3000000000000007</v>
      </c>
      <c r="AH84" s="1137">
        <v>655</v>
      </c>
      <c r="AI84" s="1138">
        <v>0</v>
      </c>
      <c r="AJ84" s="1139">
        <v>0</v>
      </c>
      <c r="AK84" s="1140">
        <v>0</v>
      </c>
      <c r="AL84" s="1141">
        <v>0</v>
      </c>
      <c r="AM84" s="1142">
        <v>0</v>
      </c>
      <c r="AN84" s="1147" t="s">
        <v>1945</v>
      </c>
    </row>
    <row r="85" spans="1:40" x14ac:dyDescent="0.15">
      <c r="A85" s="1201">
        <v>44439</v>
      </c>
      <c r="B85" s="1202">
        <v>29</v>
      </c>
      <c r="C85" s="1202">
        <v>17</v>
      </c>
      <c r="D85" s="1202">
        <v>454</v>
      </c>
      <c r="E85" s="1202">
        <v>109</v>
      </c>
      <c r="F85" s="1202">
        <v>375</v>
      </c>
      <c r="G85" s="1133">
        <v>375</v>
      </c>
      <c r="H85" s="1133">
        <v>300</v>
      </c>
      <c r="I85" s="1133"/>
      <c r="J85" s="1133"/>
      <c r="K85" s="1133"/>
      <c r="L85" s="1133"/>
      <c r="M85" s="1133"/>
      <c r="N85" s="1133"/>
      <c r="O85" s="1133"/>
      <c r="P85" s="1133"/>
      <c r="Q85" s="1133"/>
      <c r="R85" s="1133"/>
      <c r="S85" s="1133"/>
      <c r="T85" s="1133"/>
      <c r="U85" s="1133"/>
      <c r="V85" s="1133">
        <v>0</v>
      </c>
      <c r="W85" s="1133"/>
      <c r="X85" s="1133"/>
      <c r="Y85" s="1133"/>
      <c r="Z85" s="1134"/>
      <c r="AA85" s="1135"/>
      <c r="AB85" s="1135"/>
      <c r="AC85" s="1135"/>
      <c r="AD85" s="1136"/>
      <c r="AE85" s="1135">
        <v>109</v>
      </c>
      <c r="AF85" s="1134" t="s">
        <v>1678</v>
      </c>
      <c r="AG85" s="1134">
        <v>9.3000000000000007</v>
      </c>
      <c r="AH85" s="1137">
        <v>655</v>
      </c>
      <c r="AI85" s="1138">
        <v>1013.7</v>
      </c>
      <c r="AJ85" s="1139">
        <v>1013.7</v>
      </c>
      <c r="AK85" s="1140">
        <v>0</v>
      </c>
      <c r="AL85" s="1141">
        <v>71395</v>
      </c>
      <c r="AM85" s="1142">
        <v>0</v>
      </c>
      <c r="AN85" s="1102" t="s">
        <v>1945</v>
      </c>
    </row>
    <row r="86" spans="1:40" x14ac:dyDescent="0.15">
      <c r="A86" s="1213">
        <v>44446</v>
      </c>
      <c r="B86" s="1214">
        <v>29</v>
      </c>
      <c r="C86" s="1214">
        <v>22</v>
      </c>
      <c r="D86" s="1214">
        <v>454</v>
      </c>
      <c r="E86" s="1214">
        <v>0</v>
      </c>
      <c r="F86" s="1214">
        <v>30</v>
      </c>
      <c r="G86" s="1202">
        <v>0</v>
      </c>
      <c r="H86" s="1202">
        <v>30</v>
      </c>
      <c r="I86" s="1202"/>
      <c r="J86" s="1202">
        <v>30</v>
      </c>
      <c r="K86" s="1202"/>
      <c r="L86" s="1202"/>
      <c r="M86" s="1202"/>
      <c r="N86" s="1202"/>
      <c r="O86" s="1202"/>
      <c r="P86" s="1202"/>
      <c r="Q86" s="1202"/>
      <c r="R86" s="1202"/>
      <c r="S86" s="1202"/>
      <c r="T86" s="1202"/>
      <c r="U86" s="1202"/>
      <c r="V86" s="1202">
        <v>0</v>
      </c>
      <c r="W86" s="1202"/>
      <c r="X86" s="1202"/>
      <c r="Y86" s="1202"/>
      <c r="Z86" s="1203"/>
      <c r="AA86" s="1204"/>
      <c r="AB86" s="1204"/>
      <c r="AC86" s="1204"/>
      <c r="AD86" s="1205"/>
      <c r="AE86" s="1204">
        <v>0</v>
      </c>
      <c r="AF86" s="1203" t="s">
        <v>1678</v>
      </c>
      <c r="AG86" s="1203">
        <v>9.3000000000000007</v>
      </c>
      <c r="AH86" s="1206">
        <v>655</v>
      </c>
      <c r="AI86" s="1207">
        <v>0</v>
      </c>
      <c r="AJ86" s="1208">
        <v>0</v>
      </c>
      <c r="AK86" s="1209">
        <v>0</v>
      </c>
      <c r="AL86" s="1210">
        <v>0</v>
      </c>
      <c r="AM86" s="1211">
        <v>0</v>
      </c>
      <c r="AN86" s="1076" t="s">
        <v>1945</v>
      </c>
    </row>
    <row r="87" spans="1:40" x14ac:dyDescent="0.15">
      <c r="A87" s="1213">
        <v>44447</v>
      </c>
      <c r="B87" s="1214">
        <v>29</v>
      </c>
      <c r="C87" s="1214">
        <v>17</v>
      </c>
      <c r="D87" s="1214">
        <v>454</v>
      </c>
      <c r="E87" s="1214">
        <v>111</v>
      </c>
      <c r="F87" s="1214">
        <v>405</v>
      </c>
      <c r="G87" s="1202">
        <v>405</v>
      </c>
      <c r="H87" s="1202">
        <v>405</v>
      </c>
      <c r="I87" s="1202"/>
      <c r="J87" s="1202"/>
      <c r="K87" s="1202"/>
      <c r="L87" s="1202"/>
      <c r="M87" s="1202"/>
      <c r="N87" s="1202"/>
      <c r="O87" s="1202"/>
      <c r="P87" s="1202"/>
      <c r="Q87" s="1202"/>
      <c r="R87" s="1202"/>
      <c r="S87" s="1202"/>
      <c r="T87" s="1202"/>
      <c r="U87" s="1202"/>
      <c r="V87" s="1202">
        <v>0</v>
      </c>
      <c r="W87" s="1202"/>
      <c r="X87" s="1202"/>
      <c r="Y87" s="1202"/>
      <c r="Z87" s="1203"/>
      <c r="AA87" s="1204"/>
      <c r="AB87" s="1204"/>
      <c r="AC87" s="1204"/>
      <c r="AD87" s="1205"/>
      <c r="AE87" s="1204">
        <v>111</v>
      </c>
      <c r="AF87" s="1203" t="s">
        <v>1678</v>
      </c>
      <c r="AG87" s="1203">
        <v>9.3000000000000007</v>
      </c>
      <c r="AH87" s="1206">
        <v>655</v>
      </c>
      <c r="AI87" s="1207">
        <v>1032.3000000000002</v>
      </c>
      <c r="AJ87" s="1208">
        <v>1032.3000000000002</v>
      </c>
      <c r="AK87" s="1209">
        <v>0</v>
      </c>
      <c r="AL87" s="1210">
        <v>72705</v>
      </c>
      <c r="AM87" s="1211">
        <v>0</v>
      </c>
      <c r="AN87" s="1126" t="s">
        <v>1945</v>
      </c>
    </row>
    <row r="88" spans="1:40" x14ac:dyDescent="0.15">
      <c r="A88" s="1201">
        <v>44453</v>
      </c>
      <c r="B88" s="1202">
        <v>29</v>
      </c>
      <c r="C88" s="1202">
        <v>21</v>
      </c>
      <c r="D88" s="1202">
        <v>454</v>
      </c>
      <c r="E88" s="1202">
        <v>0</v>
      </c>
      <c r="F88" s="1202">
        <v>45</v>
      </c>
      <c r="G88" s="1202">
        <v>0</v>
      </c>
      <c r="H88" s="1202">
        <v>45</v>
      </c>
      <c r="I88" s="1202"/>
      <c r="J88" s="1202">
        <v>45</v>
      </c>
      <c r="K88" s="1202"/>
      <c r="L88" s="1202"/>
      <c r="M88" s="1202"/>
      <c r="N88" s="1202"/>
      <c r="O88" s="1202"/>
      <c r="P88" s="1202"/>
      <c r="Q88" s="1202"/>
      <c r="R88" s="1202"/>
      <c r="S88" s="1202"/>
      <c r="T88" s="1202"/>
      <c r="U88" s="1202"/>
      <c r="V88" s="1202">
        <v>0</v>
      </c>
      <c r="W88" s="1202"/>
      <c r="X88" s="1202"/>
      <c r="Y88" s="1202"/>
      <c r="Z88" s="1203"/>
      <c r="AA88" s="1204"/>
      <c r="AB88" s="1204"/>
      <c r="AC88" s="1204"/>
      <c r="AD88" s="1205"/>
      <c r="AE88" s="1204">
        <v>0</v>
      </c>
      <c r="AF88" s="1203" t="s">
        <v>1678</v>
      </c>
      <c r="AG88" s="1203">
        <v>9.3000000000000007</v>
      </c>
      <c r="AH88" s="1206">
        <v>655</v>
      </c>
      <c r="AI88" s="1207">
        <v>0</v>
      </c>
      <c r="AJ88" s="1208">
        <v>0</v>
      </c>
      <c r="AK88" s="1209">
        <v>0</v>
      </c>
      <c r="AL88" s="1210">
        <v>0</v>
      </c>
      <c r="AM88" s="1211">
        <v>0</v>
      </c>
      <c r="AN88" s="1220" t="s">
        <v>1945</v>
      </c>
    </row>
    <row r="89" spans="1:40" x14ac:dyDescent="0.15">
      <c r="A89" s="1201">
        <v>44454</v>
      </c>
      <c r="B89" s="1202">
        <v>29</v>
      </c>
      <c r="C89" s="1202">
        <v>17</v>
      </c>
      <c r="D89" s="1202">
        <v>454</v>
      </c>
      <c r="E89" s="1202">
        <v>111</v>
      </c>
      <c r="F89" s="1202">
        <v>405</v>
      </c>
      <c r="G89" s="1202">
        <v>405</v>
      </c>
      <c r="H89" s="1202">
        <v>202.5</v>
      </c>
      <c r="I89" s="1202"/>
      <c r="J89" s="1202"/>
      <c r="K89" s="1202"/>
      <c r="L89" s="1202"/>
      <c r="M89" s="1202"/>
      <c r="N89" s="1202"/>
      <c r="O89" s="1202"/>
      <c r="P89" s="1202"/>
      <c r="Q89" s="1202"/>
      <c r="R89" s="1202"/>
      <c r="S89" s="1202"/>
      <c r="T89" s="1202"/>
      <c r="U89" s="1202"/>
      <c r="V89" s="1202">
        <v>1</v>
      </c>
      <c r="W89" s="1202"/>
      <c r="X89" s="1202"/>
      <c r="Y89" s="1202">
        <v>1</v>
      </c>
      <c r="Z89" s="1203"/>
      <c r="AA89" s="1204"/>
      <c r="AB89" s="1204"/>
      <c r="AC89" s="1204"/>
      <c r="AD89" s="1205"/>
      <c r="AE89" s="1204">
        <v>110</v>
      </c>
      <c r="AF89" s="1203" t="s">
        <v>1678</v>
      </c>
      <c r="AG89" s="1203">
        <v>9.3000000000000007</v>
      </c>
      <c r="AH89" s="1206">
        <v>655</v>
      </c>
      <c r="AI89" s="1207">
        <v>1032.3000000000002</v>
      </c>
      <c r="AJ89" s="1208">
        <v>1023.0000000000001</v>
      </c>
      <c r="AK89" s="1209">
        <v>9.3000000000000682</v>
      </c>
      <c r="AL89" s="1210">
        <v>72050</v>
      </c>
      <c r="AM89" s="1211">
        <v>655</v>
      </c>
      <c r="AN89" s="1147" t="s">
        <v>1945</v>
      </c>
    </row>
    <row r="90" spans="1:40" x14ac:dyDescent="0.15">
      <c r="A90" s="1201">
        <v>44454</v>
      </c>
      <c r="B90" s="1202">
        <v>29</v>
      </c>
      <c r="C90" s="1202">
        <v>19</v>
      </c>
      <c r="D90" s="1202">
        <v>454</v>
      </c>
      <c r="E90" s="1202">
        <v>44</v>
      </c>
      <c r="F90" s="1202">
        <v>205</v>
      </c>
      <c r="G90" s="1133">
        <v>200</v>
      </c>
      <c r="H90" s="1133">
        <v>205</v>
      </c>
      <c r="I90" s="1133">
        <v>5</v>
      </c>
      <c r="J90" s="1133"/>
      <c r="K90" s="1133"/>
      <c r="L90" s="1133"/>
      <c r="M90" s="1133"/>
      <c r="N90" s="1133"/>
      <c r="O90" s="1133"/>
      <c r="P90" s="1133"/>
      <c r="Q90" s="1133"/>
      <c r="R90" s="1133"/>
      <c r="S90" s="1133"/>
      <c r="T90" s="1133"/>
      <c r="U90" s="1133"/>
      <c r="V90" s="1133">
        <v>0</v>
      </c>
      <c r="W90" s="1133"/>
      <c r="X90" s="1133"/>
      <c r="Y90" s="1133"/>
      <c r="Z90" s="1134"/>
      <c r="AA90" s="1135"/>
      <c r="AB90" s="1135"/>
      <c r="AC90" s="1135"/>
      <c r="AD90" s="1136"/>
      <c r="AE90" s="1135">
        <v>44</v>
      </c>
      <c r="AF90" s="1134" t="s">
        <v>1678</v>
      </c>
      <c r="AG90" s="1134">
        <v>9.3000000000000007</v>
      </c>
      <c r="AH90" s="1137">
        <v>655</v>
      </c>
      <c r="AI90" s="1138">
        <v>409.20000000000005</v>
      </c>
      <c r="AJ90" s="1139">
        <v>409.20000000000005</v>
      </c>
      <c r="AK90" s="1140">
        <v>0</v>
      </c>
      <c r="AL90" s="1141">
        <v>28820</v>
      </c>
      <c r="AM90" s="1142">
        <v>0</v>
      </c>
      <c r="AN90" s="1126" t="s">
        <v>1945</v>
      </c>
    </row>
    <row r="91" spans="1:40" x14ac:dyDescent="0.15">
      <c r="A91" s="1201">
        <v>44432</v>
      </c>
      <c r="B91" s="1202">
        <v>27</v>
      </c>
      <c r="C91" s="1202">
        <v>26</v>
      </c>
      <c r="D91" s="1202">
        <v>455</v>
      </c>
      <c r="E91" s="1202">
        <v>194</v>
      </c>
      <c r="F91" s="1202">
        <v>420</v>
      </c>
      <c r="G91" s="1202">
        <v>390</v>
      </c>
      <c r="H91" s="1202">
        <v>210</v>
      </c>
      <c r="I91" s="1202">
        <v>10</v>
      </c>
      <c r="J91" s="1202"/>
      <c r="K91" s="1202"/>
      <c r="L91" s="1202"/>
      <c r="M91" s="1202">
        <v>10</v>
      </c>
      <c r="N91" s="1202"/>
      <c r="O91" s="1202">
        <v>10</v>
      </c>
      <c r="P91" s="1202"/>
      <c r="Q91" s="1202"/>
      <c r="R91" s="1202"/>
      <c r="S91" s="1202"/>
      <c r="T91" s="1202"/>
      <c r="U91" s="1202"/>
      <c r="V91" s="1202">
        <v>2</v>
      </c>
      <c r="W91" s="1202"/>
      <c r="X91" s="1202"/>
      <c r="Y91" s="1202"/>
      <c r="Z91" s="1203"/>
      <c r="AA91" s="1204"/>
      <c r="AB91" s="1204">
        <v>2</v>
      </c>
      <c r="AC91" s="1204"/>
      <c r="AD91" s="1205"/>
      <c r="AE91" s="1204">
        <v>386</v>
      </c>
      <c r="AF91" s="1203" t="s">
        <v>1678</v>
      </c>
      <c r="AG91" s="1203">
        <v>0.44</v>
      </c>
      <c r="AH91" s="1206">
        <v>102</v>
      </c>
      <c r="AI91" s="1207">
        <v>170.72</v>
      </c>
      <c r="AJ91" s="1208">
        <v>169.84</v>
      </c>
      <c r="AK91" s="1209">
        <v>0.87999999999999545</v>
      </c>
      <c r="AL91" s="1210">
        <v>39372</v>
      </c>
      <c r="AM91" s="1211">
        <v>204</v>
      </c>
      <c r="AN91" s="1220" t="s">
        <v>2000</v>
      </c>
    </row>
    <row r="92" spans="1:40" x14ac:dyDescent="0.15">
      <c r="A92" s="1201">
        <v>44442</v>
      </c>
      <c r="B92" s="1202">
        <v>27</v>
      </c>
      <c r="C92" s="1202">
        <v>19</v>
      </c>
      <c r="D92" s="1202">
        <v>455</v>
      </c>
      <c r="E92" s="1202">
        <v>41</v>
      </c>
      <c r="F92" s="1202">
        <v>120</v>
      </c>
      <c r="G92" s="1202">
        <v>120</v>
      </c>
      <c r="H92" s="1202">
        <v>60</v>
      </c>
      <c r="I92" s="1202"/>
      <c r="J92" s="1202"/>
      <c r="K92" s="1202"/>
      <c r="L92" s="1202"/>
      <c r="M92" s="1202"/>
      <c r="N92" s="1202"/>
      <c r="O92" s="1202"/>
      <c r="P92" s="1202"/>
      <c r="Q92" s="1202"/>
      <c r="R92" s="1202"/>
      <c r="S92" s="1202"/>
      <c r="T92" s="1202"/>
      <c r="U92" s="1202"/>
      <c r="V92" s="1202">
        <v>1</v>
      </c>
      <c r="W92" s="1202"/>
      <c r="X92" s="1202"/>
      <c r="Y92" s="1202"/>
      <c r="Z92" s="1203"/>
      <c r="AA92" s="1204">
        <v>1</v>
      </c>
      <c r="AB92" s="1204"/>
      <c r="AC92" s="1204"/>
      <c r="AD92" s="1205"/>
      <c r="AE92" s="1204">
        <v>81</v>
      </c>
      <c r="AF92" s="1203" t="s">
        <v>1678</v>
      </c>
      <c r="AG92" s="1203">
        <v>0.44</v>
      </c>
      <c r="AH92" s="1206">
        <v>102</v>
      </c>
      <c r="AI92" s="1207">
        <v>36.08</v>
      </c>
      <c r="AJ92" s="1208">
        <v>35.64</v>
      </c>
      <c r="AK92" s="1209">
        <v>0.43999999999999773</v>
      </c>
      <c r="AL92" s="1210">
        <v>8262</v>
      </c>
      <c r="AM92" s="1211">
        <v>102</v>
      </c>
      <c r="AN92" s="1102" t="s">
        <v>2000</v>
      </c>
    </row>
    <row r="93" spans="1:40" x14ac:dyDescent="0.15">
      <c r="A93" s="1201">
        <v>44445</v>
      </c>
      <c r="B93" s="1202">
        <v>27</v>
      </c>
      <c r="C93" s="1202">
        <v>9</v>
      </c>
      <c r="D93" s="1202">
        <v>455</v>
      </c>
      <c r="E93" s="1202">
        <v>159</v>
      </c>
      <c r="F93" s="1202">
        <v>465</v>
      </c>
      <c r="G93" s="1202">
        <v>445</v>
      </c>
      <c r="H93" s="1202">
        <v>232.5</v>
      </c>
      <c r="I93" s="1202">
        <v>10</v>
      </c>
      <c r="J93" s="1202"/>
      <c r="K93" s="1202"/>
      <c r="L93" s="1202"/>
      <c r="M93" s="1202"/>
      <c r="N93" s="1202"/>
      <c r="O93" s="1202">
        <v>10</v>
      </c>
      <c r="P93" s="1202"/>
      <c r="Q93" s="1202"/>
      <c r="R93" s="1202"/>
      <c r="S93" s="1202"/>
      <c r="T93" s="1202"/>
      <c r="U93" s="1202"/>
      <c r="V93" s="1202">
        <v>6</v>
      </c>
      <c r="W93" s="1202"/>
      <c r="X93" s="1202"/>
      <c r="Y93" s="1202">
        <v>2</v>
      </c>
      <c r="Z93" s="1203"/>
      <c r="AA93" s="1204"/>
      <c r="AB93" s="1204">
        <v>4</v>
      </c>
      <c r="AC93" s="1204"/>
      <c r="AD93" s="1205"/>
      <c r="AE93" s="1204">
        <v>312</v>
      </c>
      <c r="AF93" s="1203" t="s">
        <v>1678</v>
      </c>
      <c r="AG93" s="1203">
        <v>0.44</v>
      </c>
      <c r="AH93" s="1206">
        <v>102</v>
      </c>
      <c r="AI93" s="1207">
        <v>139.91999999999999</v>
      </c>
      <c r="AJ93" s="1208">
        <v>137.28</v>
      </c>
      <c r="AK93" s="1209">
        <v>2.6399999999999864</v>
      </c>
      <c r="AL93" s="1210">
        <v>31824</v>
      </c>
      <c r="AM93" s="1211">
        <v>612</v>
      </c>
      <c r="AN93" s="1126" t="s">
        <v>2000</v>
      </c>
    </row>
    <row r="94" spans="1:40" x14ac:dyDescent="0.15">
      <c r="A94" s="1201">
        <v>44435</v>
      </c>
      <c r="B94" s="1202">
        <v>29</v>
      </c>
      <c r="C94" s="1202">
        <v>17</v>
      </c>
      <c r="D94" s="1202">
        <v>473</v>
      </c>
      <c r="E94" s="1202">
        <v>0</v>
      </c>
      <c r="F94" s="1202">
        <v>30</v>
      </c>
      <c r="G94" s="1202">
        <v>0</v>
      </c>
      <c r="H94" s="1202">
        <v>30</v>
      </c>
      <c r="I94" s="1202"/>
      <c r="J94" s="1202">
        <v>30</v>
      </c>
      <c r="K94" s="1202"/>
      <c r="L94" s="1202"/>
      <c r="M94" s="1202"/>
      <c r="N94" s="1202"/>
      <c r="O94" s="1202"/>
      <c r="P94" s="1202"/>
      <c r="Q94" s="1202"/>
      <c r="R94" s="1202"/>
      <c r="S94" s="1202"/>
      <c r="T94" s="1202"/>
      <c r="U94" s="1202"/>
      <c r="V94" s="1202">
        <v>0</v>
      </c>
      <c r="W94" s="1202"/>
      <c r="X94" s="1202"/>
      <c r="Y94" s="1202"/>
      <c r="Z94" s="1203"/>
      <c r="AA94" s="1204"/>
      <c r="AB94" s="1204"/>
      <c r="AC94" s="1204"/>
      <c r="AD94" s="1205"/>
      <c r="AE94" s="1204">
        <v>0</v>
      </c>
      <c r="AF94" s="1203" t="s">
        <v>1985</v>
      </c>
      <c r="AG94" s="1203">
        <v>6.5</v>
      </c>
      <c r="AH94" s="1206">
        <v>790</v>
      </c>
      <c r="AI94" s="1207">
        <v>0</v>
      </c>
      <c r="AJ94" s="1208">
        <v>0</v>
      </c>
      <c r="AK94" s="1209">
        <v>0</v>
      </c>
      <c r="AL94" s="1210">
        <v>0</v>
      </c>
      <c r="AM94" s="1211">
        <v>0</v>
      </c>
      <c r="AN94" s="1220" t="s">
        <v>2037</v>
      </c>
    </row>
    <row r="95" spans="1:40" x14ac:dyDescent="0.15">
      <c r="A95" s="1201">
        <v>44435</v>
      </c>
      <c r="B95" s="1202">
        <v>29</v>
      </c>
      <c r="C95" s="1202">
        <v>17</v>
      </c>
      <c r="D95" s="1202">
        <v>473</v>
      </c>
      <c r="E95" s="1202">
        <v>15</v>
      </c>
      <c r="F95" s="1202">
        <v>70</v>
      </c>
      <c r="G95" s="1202">
        <v>60</v>
      </c>
      <c r="H95" s="1202">
        <v>70</v>
      </c>
      <c r="I95" s="1202">
        <v>10</v>
      </c>
      <c r="J95" s="1202"/>
      <c r="K95" s="1202"/>
      <c r="L95" s="1202"/>
      <c r="M95" s="1202"/>
      <c r="N95" s="1202"/>
      <c r="O95" s="1202"/>
      <c r="P95" s="1202"/>
      <c r="Q95" s="1202"/>
      <c r="R95" s="1202"/>
      <c r="S95" s="1202"/>
      <c r="T95" s="1202"/>
      <c r="U95" s="1202"/>
      <c r="V95" s="1202">
        <v>0</v>
      </c>
      <c r="W95" s="1202"/>
      <c r="X95" s="1202"/>
      <c r="Y95" s="1202"/>
      <c r="Z95" s="1203"/>
      <c r="AA95" s="1204"/>
      <c r="AB95" s="1204"/>
      <c r="AC95" s="1204"/>
      <c r="AD95" s="1205"/>
      <c r="AE95" s="1204">
        <v>15</v>
      </c>
      <c r="AF95" s="1203" t="s">
        <v>1985</v>
      </c>
      <c r="AG95" s="1203">
        <v>6.5</v>
      </c>
      <c r="AH95" s="1206">
        <v>790</v>
      </c>
      <c r="AI95" s="1207">
        <v>97.5</v>
      </c>
      <c r="AJ95" s="1208">
        <v>97.5</v>
      </c>
      <c r="AK95" s="1209">
        <v>0</v>
      </c>
      <c r="AL95" s="1210">
        <v>11850</v>
      </c>
      <c r="AM95" s="1211">
        <v>0</v>
      </c>
      <c r="AN95" s="1220" t="s">
        <v>2037</v>
      </c>
    </row>
    <row r="96" spans="1:40" x14ac:dyDescent="0.15">
      <c r="A96" s="1201">
        <v>44433</v>
      </c>
      <c r="B96" s="1202">
        <v>32</v>
      </c>
      <c r="C96" s="1202">
        <v>2</v>
      </c>
      <c r="D96" s="1202">
        <v>476</v>
      </c>
      <c r="E96" s="1202">
        <v>0</v>
      </c>
      <c r="F96" s="1202">
        <v>30</v>
      </c>
      <c r="G96" s="1202">
        <v>0</v>
      </c>
      <c r="H96" s="1202">
        <v>30</v>
      </c>
      <c r="I96" s="1202"/>
      <c r="J96" s="1202">
        <v>30</v>
      </c>
      <c r="K96" s="1202"/>
      <c r="L96" s="1202"/>
      <c r="M96" s="1202"/>
      <c r="N96" s="1202"/>
      <c r="O96" s="1202"/>
      <c r="P96" s="1202"/>
      <c r="Q96" s="1202"/>
      <c r="R96" s="1202"/>
      <c r="S96" s="1202"/>
      <c r="T96" s="1202"/>
      <c r="U96" s="1202"/>
      <c r="V96" s="1202">
        <v>0</v>
      </c>
      <c r="W96" s="1202"/>
      <c r="X96" s="1202"/>
      <c r="Y96" s="1202"/>
      <c r="Z96" s="1203"/>
      <c r="AA96" s="1204"/>
      <c r="AB96" s="1204"/>
      <c r="AC96" s="1204"/>
      <c r="AD96" s="1205"/>
      <c r="AE96" s="1204">
        <v>0</v>
      </c>
      <c r="AF96" s="1203" t="s">
        <v>1086</v>
      </c>
      <c r="AG96" s="1203">
        <v>5.6</v>
      </c>
      <c r="AH96" s="1206">
        <v>360</v>
      </c>
      <c r="AI96" s="1207">
        <v>0</v>
      </c>
      <c r="AJ96" s="1208">
        <v>0</v>
      </c>
      <c r="AK96" s="1209">
        <v>0</v>
      </c>
      <c r="AL96" s="1210">
        <v>0</v>
      </c>
      <c r="AM96" s="1211">
        <v>0</v>
      </c>
      <c r="AN96" s="1147" t="s">
        <v>2012</v>
      </c>
    </row>
    <row r="97" spans="1:40" x14ac:dyDescent="0.15">
      <c r="A97" s="1201">
        <v>44433</v>
      </c>
      <c r="B97" s="1202">
        <v>32</v>
      </c>
      <c r="C97" s="1202">
        <v>14</v>
      </c>
      <c r="D97" s="1202">
        <v>476</v>
      </c>
      <c r="E97" s="1202">
        <v>56</v>
      </c>
      <c r="F97" s="1202">
        <v>250</v>
      </c>
      <c r="G97" s="1202">
        <v>250</v>
      </c>
      <c r="H97" s="1202">
        <v>125</v>
      </c>
      <c r="I97" s="1202"/>
      <c r="J97" s="1202"/>
      <c r="K97" s="1202"/>
      <c r="L97" s="1202"/>
      <c r="M97" s="1202"/>
      <c r="N97" s="1202"/>
      <c r="O97" s="1202"/>
      <c r="P97" s="1202"/>
      <c r="Q97" s="1202"/>
      <c r="R97" s="1202"/>
      <c r="S97" s="1202"/>
      <c r="T97" s="1202"/>
      <c r="U97" s="1202"/>
      <c r="V97" s="1202">
        <v>1</v>
      </c>
      <c r="W97" s="1202"/>
      <c r="X97" s="1202"/>
      <c r="Y97" s="1202"/>
      <c r="Z97" s="1203"/>
      <c r="AA97" s="1204"/>
      <c r="AB97" s="1204">
        <v>1</v>
      </c>
      <c r="AC97" s="1204"/>
      <c r="AD97" s="1205"/>
      <c r="AE97" s="1204">
        <v>55</v>
      </c>
      <c r="AF97" s="1203" t="s">
        <v>1086</v>
      </c>
      <c r="AG97" s="1203">
        <v>5.6</v>
      </c>
      <c r="AH97" s="1206">
        <v>360</v>
      </c>
      <c r="AI97" s="1207">
        <v>313.59999999999997</v>
      </c>
      <c r="AJ97" s="1208">
        <v>308</v>
      </c>
      <c r="AK97" s="1209">
        <v>5.5999999999999659</v>
      </c>
      <c r="AL97" s="1210">
        <v>19800</v>
      </c>
      <c r="AM97" s="1211">
        <v>360</v>
      </c>
      <c r="AN97" s="1126" t="s">
        <v>2012</v>
      </c>
    </row>
    <row r="98" spans="1:40" x14ac:dyDescent="0.15">
      <c r="A98" s="1201">
        <v>44441</v>
      </c>
      <c r="B98" s="1202">
        <v>22</v>
      </c>
      <c r="C98" s="1202">
        <v>3</v>
      </c>
      <c r="D98" s="1202">
        <v>482</v>
      </c>
      <c r="E98" s="1202">
        <v>0</v>
      </c>
      <c r="F98" s="1202">
        <v>90</v>
      </c>
      <c r="G98" s="1133">
        <v>0</v>
      </c>
      <c r="H98" s="1133">
        <v>90</v>
      </c>
      <c r="I98" s="1133"/>
      <c r="J98" s="1133">
        <v>90</v>
      </c>
      <c r="K98" s="1133"/>
      <c r="L98" s="1133"/>
      <c r="M98" s="1133"/>
      <c r="N98" s="1133"/>
      <c r="O98" s="1133"/>
      <c r="P98" s="1133"/>
      <c r="Q98" s="1133"/>
      <c r="R98" s="1133"/>
      <c r="S98" s="1133"/>
      <c r="T98" s="1133"/>
      <c r="U98" s="1133"/>
      <c r="V98" s="1133">
        <v>0</v>
      </c>
      <c r="W98" s="1133"/>
      <c r="X98" s="1133"/>
      <c r="Y98" s="1133"/>
      <c r="Z98" s="1134"/>
      <c r="AA98" s="1135"/>
      <c r="AB98" s="1135"/>
      <c r="AC98" s="1135"/>
      <c r="AD98" s="1136"/>
      <c r="AE98" s="1135">
        <v>0</v>
      </c>
      <c r="AF98" s="1134" t="s">
        <v>2043</v>
      </c>
      <c r="AG98" s="1134">
        <v>2.8</v>
      </c>
      <c r="AH98" s="1137">
        <v>364</v>
      </c>
      <c r="AI98" s="1138">
        <v>0</v>
      </c>
      <c r="AJ98" s="1139">
        <v>0</v>
      </c>
      <c r="AK98" s="1140">
        <v>0</v>
      </c>
      <c r="AL98" s="1141">
        <v>0</v>
      </c>
      <c r="AM98" s="1142">
        <v>0</v>
      </c>
      <c r="AN98" s="1102" t="s">
        <v>2083</v>
      </c>
    </row>
    <row r="99" spans="1:40" x14ac:dyDescent="0.15">
      <c r="A99" s="1201">
        <v>44442</v>
      </c>
      <c r="B99" s="1202">
        <v>22</v>
      </c>
      <c r="C99" s="1202">
        <v>3</v>
      </c>
      <c r="D99" s="1202">
        <v>482</v>
      </c>
      <c r="E99" s="1202">
        <v>172</v>
      </c>
      <c r="F99" s="1202">
        <v>455</v>
      </c>
      <c r="G99" s="1202">
        <v>365</v>
      </c>
      <c r="H99" s="1202">
        <v>455</v>
      </c>
      <c r="I99" s="1202">
        <v>30</v>
      </c>
      <c r="J99" s="1202"/>
      <c r="K99" s="1202"/>
      <c r="L99" s="1202">
        <v>10</v>
      </c>
      <c r="M99" s="1202"/>
      <c r="N99" s="1202"/>
      <c r="O99" s="1202">
        <v>10</v>
      </c>
      <c r="P99" s="1202"/>
      <c r="Q99" s="1202"/>
      <c r="R99" s="1202"/>
      <c r="S99" s="1202"/>
      <c r="T99" s="1202">
        <v>40</v>
      </c>
      <c r="U99" s="1202"/>
      <c r="V99" s="1202">
        <v>0</v>
      </c>
      <c r="W99" s="1202"/>
      <c r="X99" s="1202"/>
      <c r="Y99" s="1202"/>
      <c r="Z99" s="1203"/>
      <c r="AA99" s="1204"/>
      <c r="AB99" s="1204"/>
      <c r="AC99" s="1204"/>
      <c r="AD99" s="1205"/>
      <c r="AE99" s="1204">
        <v>172</v>
      </c>
      <c r="AF99" s="1203" t="s">
        <v>2043</v>
      </c>
      <c r="AG99" s="1203">
        <v>2.8</v>
      </c>
      <c r="AH99" s="1206">
        <v>364</v>
      </c>
      <c r="AI99" s="1207">
        <v>481.59999999999997</v>
      </c>
      <c r="AJ99" s="1208">
        <v>481.59999999999997</v>
      </c>
      <c r="AK99" s="1209">
        <v>0</v>
      </c>
      <c r="AL99" s="1210">
        <v>62608</v>
      </c>
      <c r="AM99" s="1211">
        <v>0</v>
      </c>
      <c r="AN99" s="1126" t="s">
        <v>2083</v>
      </c>
    </row>
    <row r="100" spans="1:40" x14ac:dyDescent="0.15">
      <c r="A100" s="1213">
        <v>44445</v>
      </c>
      <c r="B100" s="1214">
        <v>22</v>
      </c>
      <c r="C100" s="1214">
        <v>3</v>
      </c>
      <c r="D100" s="1214">
        <v>482</v>
      </c>
      <c r="E100" s="1214">
        <v>60</v>
      </c>
      <c r="F100" s="1214">
        <v>130</v>
      </c>
      <c r="G100" s="1202">
        <v>110</v>
      </c>
      <c r="H100" s="1202">
        <v>130</v>
      </c>
      <c r="I100" s="1202">
        <v>10</v>
      </c>
      <c r="J100" s="1202"/>
      <c r="K100" s="1202"/>
      <c r="L100" s="1202">
        <v>10</v>
      </c>
      <c r="M100" s="1202"/>
      <c r="N100" s="1202"/>
      <c r="O100" s="1202"/>
      <c r="P100" s="1202"/>
      <c r="Q100" s="1202"/>
      <c r="R100" s="1202"/>
      <c r="S100" s="1202"/>
      <c r="T100" s="1202"/>
      <c r="U100" s="1202"/>
      <c r="V100" s="1202">
        <v>0</v>
      </c>
      <c r="W100" s="1202"/>
      <c r="X100" s="1202"/>
      <c r="Y100" s="1202"/>
      <c r="Z100" s="1203"/>
      <c r="AA100" s="1204"/>
      <c r="AB100" s="1204"/>
      <c r="AC100" s="1204"/>
      <c r="AD100" s="1205"/>
      <c r="AE100" s="1204">
        <v>60</v>
      </c>
      <c r="AF100" s="1203" t="s">
        <v>2043</v>
      </c>
      <c r="AG100" s="1203">
        <v>2.8</v>
      </c>
      <c r="AH100" s="1206">
        <v>364</v>
      </c>
      <c r="AI100" s="1207">
        <v>168</v>
      </c>
      <c r="AJ100" s="1208">
        <v>168</v>
      </c>
      <c r="AK100" s="1209">
        <v>0</v>
      </c>
      <c r="AL100" s="1210">
        <v>21840</v>
      </c>
      <c r="AM100" s="1211">
        <v>0</v>
      </c>
      <c r="AN100" s="1147" t="s">
        <v>2083</v>
      </c>
    </row>
    <row r="101" spans="1:40" x14ac:dyDescent="0.15">
      <c r="A101" s="1213">
        <v>44435</v>
      </c>
      <c r="B101" s="1214">
        <v>24</v>
      </c>
      <c r="C101" s="1214">
        <v>26</v>
      </c>
      <c r="D101" s="1214">
        <v>483</v>
      </c>
      <c r="E101" s="1214">
        <v>0</v>
      </c>
      <c r="F101" s="1214">
        <v>90</v>
      </c>
      <c r="G101" s="1202">
        <v>0</v>
      </c>
      <c r="H101" s="1202">
        <v>90</v>
      </c>
      <c r="I101" s="1202"/>
      <c r="J101" s="1202">
        <v>90</v>
      </c>
      <c r="K101" s="1202"/>
      <c r="L101" s="1202"/>
      <c r="M101" s="1202"/>
      <c r="N101" s="1202"/>
      <c r="O101" s="1202"/>
      <c r="P101" s="1202"/>
      <c r="Q101" s="1202"/>
      <c r="R101" s="1202"/>
      <c r="S101" s="1202"/>
      <c r="T101" s="1202"/>
      <c r="U101" s="1202"/>
      <c r="V101" s="1202">
        <v>0</v>
      </c>
      <c r="W101" s="1202"/>
      <c r="X101" s="1202"/>
      <c r="Y101" s="1202"/>
      <c r="Z101" s="1203"/>
      <c r="AA101" s="1204"/>
      <c r="AB101" s="1204"/>
      <c r="AC101" s="1204"/>
      <c r="AD101" s="1205"/>
      <c r="AE101" s="1204">
        <v>0</v>
      </c>
      <c r="AF101" s="1203" t="s">
        <v>2043</v>
      </c>
      <c r="AG101" s="1203">
        <v>2.2000000000000002</v>
      </c>
      <c r="AH101" s="1206">
        <v>286</v>
      </c>
      <c r="AI101" s="1229">
        <v>0</v>
      </c>
      <c r="AJ101" s="1203">
        <v>0</v>
      </c>
      <c r="AK101" s="1206">
        <v>0</v>
      </c>
      <c r="AL101" s="1229">
        <v>0</v>
      </c>
      <c r="AM101" s="1206">
        <v>0</v>
      </c>
      <c r="AN101" s="1147" t="s">
        <v>2200</v>
      </c>
    </row>
    <row r="102" spans="1:40" x14ac:dyDescent="0.15">
      <c r="A102" s="1201">
        <v>44435</v>
      </c>
      <c r="B102" s="1202">
        <v>24</v>
      </c>
      <c r="C102" s="1202">
        <v>26</v>
      </c>
      <c r="D102" s="1202">
        <v>483</v>
      </c>
      <c r="E102" s="1202">
        <v>18</v>
      </c>
      <c r="F102" s="1202">
        <v>90</v>
      </c>
      <c r="G102" s="1202">
        <v>80</v>
      </c>
      <c r="H102" s="1202">
        <v>90</v>
      </c>
      <c r="I102" s="1202"/>
      <c r="J102" s="1202"/>
      <c r="K102" s="1202"/>
      <c r="L102" s="1202"/>
      <c r="M102" s="1202"/>
      <c r="N102" s="1202"/>
      <c r="O102" s="1202">
        <v>10</v>
      </c>
      <c r="P102" s="1202"/>
      <c r="Q102" s="1202"/>
      <c r="R102" s="1202"/>
      <c r="S102" s="1202"/>
      <c r="T102" s="1202"/>
      <c r="U102" s="1202"/>
      <c r="V102" s="1202">
        <v>2</v>
      </c>
      <c r="W102" s="1202"/>
      <c r="X102" s="1202"/>
      <c r="Y102" s="1202"/>
      <c r="Z102" s="1203"/>
      <c r="AA102" s="1204"/>
      <c r="AB102" s="1204"/>
      <c r="AC102" s="1204"/>
      <c r="AD102" s="1205">
        <v>2</v>
      </c>
      <c r="AE102" s="1204">
        <v>34</v>
      </c>
      <c r="AF102" s="1203" t="s">
        <v>2043</v>
      </c>
      <c r="AG102" s="1203">
        <v>2.2000000000000002</v>
      </c>
      <c r="AH102" s="1206">
        <v>286</v>
      </c>
      <c r="AI102" s="1207">
        <v>79.2</v>
      </c>
      <c r="AJ102" s="1208">
        <v>74.800000000000011</v>
      </c>
      <c r="AK102" s="1209">
        <v>4.3999999999999915</v>
      </c>
      <c r="AL102" s="1210">
        <v>9724</v>
      </c>
      <c r="AM102" s="1211">
        <v>572</v>
      </c>
      <c r="AN102" s="1147" t="s">
        <v>1293</v>
      </c>
    </row>
    <row r="103" spans="1:40" x14ac:dyDescent="0.15">
      <c r="A103" s="1213">
        <v>44438</v>
      </c>
      <c r="B103" s="1214">
        <v>24</v>
      </c>
      <c r="C103" s="1214">
        <v>26</v>
      </c>
      <c r="D103" s="1214">
        <v>483</v>
      </c>
      <c r="E103" s="1214">
        <v>85</v>
      </c>
      <c r="F103" s="1214">
        <v>370</v>
      </c>
      <c r="G103" s="1202">
        <v>370</v>
      </c>
      <c r="H103" s="1202">
        <v>370</v>
      </c>
      <c r="I103" s="1202"/>
      <c r="J103" s="1202"/>
      <c r="K103" s="1202"/>
      <c r="L103" s="1202"/>
      <c r="M103" s="1202"/>
      <c r="N103" s="1202"/>
      <c r="O103" s="1202"/>
      <c r="P103" s="1202"/>
      <c r="Q103" s="1202"/>
      <c r="R103" s="1202"/>
      <c r="S103" s="1202"/>
      <c r="T103" s="1202"/>
      <c r="U103" s="1202"/>
      <c r="V103" s="1202">
        <v>2</v>
      </c>
      <c r="W103" s="1202"/>
      <c r="X103" s="1202"/>
      <c r="Y103" s="1202">
        <v>2</v>
      </c>
      <c r="Z103" s="1203"/>
      <c r="AA103" s="1204"/>
      <c r="AB103" s="1204"/>
      <c r="AC103" s="1204"/>
      <c r="AD103" s="1205"/>
      <c r="AE103" s="1204">
        <v>168</v>
      </c>
      <c r="AF103" s="1203" t="s">
        <v>2043</v>
      </c>
      <c r="AG103" s="1203">
        <v>2.2000000000000002</v>
      </c>
      <c r="AH103" s="1206">
        <v>286</v>
      </c>
      <c r="AI103" s="1207">
        <v>374.00000000000006</v>
      </c>
      <c r="AJ103" s="1208">
        <v>369.6</v>
      </c>
      <c r="AK103" s="1209">
        <v>4.4000000000000341</v>
      </c>
      <c r="AL103" s="1210">
        <v>48048</v>
      </c>
      <c r="AM103" s="1211">
        <v>572</v>
      </c>
      <c r="AN103" s="1147" t="s">
        <v>1293</v>
      </c>
    </row>
    <row r="104" spans="1:40" x14ac:dyDescent="0.15">
      <c r="A104" s="1201">
        <v>44431</v>
      </c>
      <c r="B104" s="1202">
        <v>32</v>
      </c>
      <c r="C104" s="1202">
        <v>2</v>
      </c>
      <c r="D104" s="1202">
        <v>493</v>
      </c>
      <c r="E104" s="1202">
        <v>0</v>
      </c>
      <c r="F104" s="1202">
        <v>30</v>
      </c>
      <c r="G104" s="1202">
        <v>0</v>
      </c>
      <c r="H104" s="1202">
        <v>30</v>
      </c>
      <c r="I104" s="1202"/>
      <c r="J104" s="1202">
        <v>30</v>
      </c>
      <c r="K104" s="1202"/>
      <c r="L104" s="1202"/>
      <c r="M104" s="1202"/>
      <c r="N104" s="1202"/>
      <c r="O104" s="1202"/>
      <c r="P104" s="1202"/>
      <c r="Q104" s="1202"/>
      <c r="R104" s="1202"/>
      <c r="S104" s="1202"/>
      <c r="T104" s="1202"/>
      <c r="U104" s="1202"/>
      <c r="V104" s="1202">
        <v>0</v>
      </c>
      <c r="W104" s="1202"/>
      <c r="X104" s="1202"/>
      <c r="Y104" s="1202"/>
      <c r="Z104" s="1203"/>
      <c r="AA104" s="1204"/>
      <c r="AB104" s="1204"/>
      <c r="AC104" s="1204"/>
      <c r="AD104" s="1205"/>
      <c r="AE104" s="1204">
        <v>0</v>
      </c>
      <c r="AF104" s="1203" t="s">
        <v>1086</v>
      </c>
      <c r="AG104" s="1203">
        <v>5.4</v>
      </c>
      <c r="AH104" s="1206">
        <v>372</v>
      </c>
      <c r="AI104" s="1207">
        <v>0</v>
      </c>
      <c r="AJ104" s="1208">
        <v>0</v>
      </c>
      <c r="AK104" s="1209">
        <v>0</v>
      </c>
      <c r="AL104" s="1210">
        <v>0</v>
      </c>
      <c r="AM104" s="1211">
        <v>0</v>
      </c>
      <c r="AN104" s="1102" t="s">
        <v>1967</v>
      </c>
    </row>
    <row r="105" spans="1:40" x14ac:dyDescent="0.15">
      <c r="A105" s="1201">
        <v>44432</v>
      </c>
      <c r="B105" s="1202">
        <v>32</v>
      </c>
      <c r="C105" s="1202">
        <v>14</v>
      </c>
      <c r="D105" s="1202">
        <v>493</v>
      </c>
      <c r="E105" s="1202">
        <v>144</v>
      </c>
      <c r="F105" s="1202">
        <v>525</v>
      </c>
      <c r="G105" s="1202">
        <v>515</v>
      </c>
      <c r="H105" s="1202">
        <v>262.5</v>
      </c>
      <c r="I105" s="1202"/>
      <c r="J105" s="1202"/>
      <c r="K105" s="1202"/>
      <c r="L105" s="1202"/>
      <c r="M105" s="1202"/>
      <c r="N105" s="1202"/>
      <c r="O105" s="1202">
        <v>10</v>
      </c>
      <c r="P105" s="1202"/>
      <c r="Q105" s="1202"/>
      <c r="R105" s="1202"/>
      <c r="S105" s="1202"/>
      <c r="T105" s="1202"/>
      <c r="U105" s="1202"/>
      <c r="V105" s="1202">
        <v>0</v>
      </c>
      <c r="W105" s="1202"/>
      <c r="X105" s="1202"/>
      <c r="Y105" s="1202"/>
      <c r="Z105" s="1203"/>
      <c r="AA105" s="1204"/>
      <c r="AB105" s="1204"/>
      <c r="AC105" s="1204"/>
      <c r="AD105" s="1205"/>
      <c r="AE105" s="1204">
        <v>144</v>
      </c>
      <c r="AF105" s="1203" t="s">
        <v>1086</v>
      </c>
      <c r="AG105" s="1203">
        <v>5.4</v>
      </c>
      <c r="AH105" s="1206">
        <v>372</v>
      </c>
      <c r="AI105" s="1207">
        <v>777.6</v>
      </c>
      <c r="AJ105" s="1208">
        <v>777.6</v>
      </c>
      <c r="AK105" s="1209">
        <v>0</v>
      </c>
      <c r="AL105" s="1210">
        <v>53568</v>
      </c>
      <c r="AM105" s="1211">
        <v>0</v>
      </c>
      <c r="AN105" s="1126" t="s">
        <v>1967</v>
      </c>
    </row>
    <row r="106" spans="1:40" x14ac:dyDescent="0.15">
      <c r="A106" s="1213">
        <v>44433</v>
      </c>
      <c r="B106" s="1214">
        <v>32</v>
      </c>
      <c r="C106" s="1214">
        <v>14</v>
      </c>
      <c r="D106" s="1214">
        <v>493</v>
      </c>
      <c r="E106" s="1214">
        <v>70</v>
      </c>
      <c r="F106" s="1214">
        <v>240</v>
      </c>
      <c r="G106" s="1133">
        <v>240</v>
      </c>
      <c r="H106" s="1133">
        <v>120</v>
      </c>
      <c r="I106" s="1133"/>
      <c r="J106" s="1133"/>
      <c r="K106" s="1133"/>
      <c r="L106" s="1133"/>
      <c r="M106" s="1133"/>
      <c r="N106" s="1133"/>
      <c r="O106" s="1133"/>
      <c r="P106" s="1133"/>
      <c r="Q106" s="1133"/>
      <c r="R106" s="1133"/>
      <c r="S106" s="1133"/>
      <c r="T106" s="1133"/>
      <c r="U106" s="1133"/>
      <c r="V106" s="1133">
        <v>0</v>
      </c>
      <c r="W106" s="1133"/>
      <c r="X106" s="1133"/>
      <c r="Y106" s="1133"/>
      <c r="Z106" s="1134"/>
      <c r="AA106" s="1135"/>
      <c r="AB106" s="1135"/>
      <c r="AC106" s="1135"/>
      <c r="AD106" s="1136"/>
      <c r="AE106" s="1135">
        <v>70</v>
      </c>
      <c r="AF106" s="1134" t="s">
        <v>1086</v>
      </c>
      <c r="AG106" s="1134">
        <v>5.4</v>
      </c>
      <c r="AH106" s="1137">
        <v>372</v>
      </c>
      <c r="AI106" s="1138">
        <v>378</v>
      </c>
      <c r="AJ106" s="1139">
        <v>378</v>
      </c>
      <c r="AK106" s="1140">
        <v>0</v>
      </c>
      <c r="AL106" s="1141">
        <v>26040</v>
      </c>
      <c r="AM106" s="1142">
        <v>0</v>
      </c>
      <c r="AN106" s="1102" t="s">
        <v>1967</v>
      </c>
    </row>
    <row r="107" spans="1:40" x14ac:dyDescent="0.15">
      <c r="A107" s="1223">
        <v>44431</v>
      </c>
      <c r="B107" s="1224">
        <v>29</v>
      </c>
      <c r="C107" s="1224">
        <v>17</v>
      </c>
      <c r="D107" s="1224">
        <v>497</v>
      </c>
      <c r="E107" s="1224">
        <v>62</v>
      </c>
      <c r="F107" s="1218">
        <v>465</v>
      </c>
      <c r="G107" s="1225">
        <v>465</v>
      </c>
      <c r="H107" s="1225">
        <v>465</v>
      </c>
      <c r="I107" s="1225"/>
      <c r="J107" s="1225"/>
      <c r="K107" s="1225"/>
      <c r="L107" s="1225"/>
      <c r="M107" s="1225"/>
      <c r="N107" s="1225"/>
      <c r="O107" s="1225"/>
      <c r="P107" s="1225"/>
      <c r="Q107" s="1225"/>
      <c r="R107" s="1225"/>
      <c r="S107" s="1225"/>
      <c r="T107" s="1225"/>
      <c r="U107" s="1225"/>
      <c r="V107" s="1225">
        <v>2</v>
      </c>
      <c r="W107" s="1225"/>
      <c r="X107" s="1225"/>
      <c r="Y107" s="1225">
        <v>2</v>
      </c>
      <c r="Z107" s="1246"/>
      <c r="AA107" s="1226"/>
      <c r="AB107" s="1226"/>
      <c r="AC107" s="1226"/>
      <c r="AD107" s="1227"/>
      <c r="AE107" s="1226">
        <v>60</v>
      </c>
      <c r="AF107" s="1246" t="s">
        <v>1974</v>
      </c>
      <c r="AG107" s="1246">
        <v>15.25</v>
      </c>
      <c r="AH107" s="1228">
        <v>1136</v>
      </c>
      <c r="AI107" s="1230">
        <v>945.5</v>
      </c>
      <c r="AJ107" s="1246">
        <v>915</v>
      </c>
      <c r="AK107" s="1228">
        <v>30.5</v>
      </c>
      <c r="AL107" s="1230">
        <v>68160</v>
      </c>
      <c r="AM107" s="1228">
        <v>2272</v>
      </c>
      <c r="AN107" s="1102" t="s">
        <v>1966</v>
      </c>
    </row>
    <row r="108" spans="1:40" x14ac:dyDescent="0.15">
      <c r="A108" s="1213">
        <v>44439</v>
      </c>
      <c r="B108" s="1214">
        <v>29</v>
      </c>
      <c r="C108" s="1214">
        <v>17</v>
      </c>
      <c r="D108" s="1214">
        <v>497</v>
      </c>
      <c r="E108" s="1214">
        <v>0</v>
      </c>
      <c r="F108" s="1214">
        <v>60</v>
      </c>
      <c r="G108" s="1202">
        <v>0</v>
      </c>
      <c r="H108" s="1202">
        <v>60</v>
      </c>
      <c r="I108" s="1202"/>
      <c r="J108" s="1202">
        <v>60</v>
      </c>
      <c r="K108" s="1202"/>
      <c r="L108" s="1202"/>
      <c r="M108" s="1202"/>
      <c r="N108" s="1202"/>
      <c r="O108" s="1202"/>
      <c r="P108" s="1202"/>
      <c r="Q108" s="1202"/>
      <c r="R108" s="1202"/>
      <c r="S108" s="1202"/>
      <c r="T108" s="1202"/>
      <c r="U108" s="1202"/>
      <c r="V108" s="1202">
        <v>0</v>
      </c>
      <c r="W108" s="1202"/>
      <c r="X108" s="1202"/>
      <c r="Y108" s="1202"/>
      <c r="Z108" s="1203"/>
      <c r="AA108" s="1204"/>
      <c r="AB108" s="1204"/>
      <c r="AC108" s="1204"/>
      <c r="AD108" s="1205"/>
      <c r="AE108" s="1204">
        <v>0</v>
      </c>
      <c r="AF108" s="1203" t="s">
        <v>1974</v>
      </c>
      <c r="AG108" s="1203">
        <v>15.25</v>
      </c>
      <c r="AH108" s="1206">
        <v>1136</v>
      </c>
      <c r="AI108" s="1207">
        <v>0</v>
      </c>
      <c r="AJ108" s="1208">
        <v>0</v>
      </c>
      <c r="AK108" s="1209">
        <v>0</v>
      </c>
      <c r="AL108" s="1210">
        <v>0</v>
      </c>
      <c r="AM108" s="1211">
        <v>0</v>
      </c>
      <c r="AN108" s="1220" t="s">
        <v>1966</v>
      </c>
    </row>
    <row r="109" spans="1:40" x14ac:dyDescent="0.15">
      <c r="A109" s="1201">
        <v>44440</v>
      </c>
      <c r="B109" s="1202">
        <v>29</v>
      </c>
      <c r="C109" s="1202">
        <v>17</v>
      </c>
      <c r="D109" s="1202">
        <v>497</v>
      </c>
      <c r="E109" s="1202">
        <v>48</v>
      </c>
      <c r="F109" s="1202">
        <v>430</v>
      </c>
      <c r="G109" s="1202">
        <v>430</v>
      </c>
      <c r="H109" s="1202">
        <v>430</v>
      </c>
      <c r="I109" s="1202"/>
      <c r="J109" s="1202"/>
      <c r="K109" s="1202"/>
      <c r="L109" s="1202"/>
      <c r="M109" s="1202"/>
      <c r="N109" s="1202"/>
      <c r="O109" s="1202"/>
      <c r="P109" s="1202"/>
      <c r="Q109" s="1202"/>
      <c r="R109" s="1202"/>
      <c r="S109" s="1202"/>
      <c r="T109" s="1202"/>
      <c r="U109" s="1202"/>
      <c r="V109" s="1202">
        <v>8</v>
      </c>
      <c r="W109" s="1202"/>
      <c r="X109" s="1202"/>
      <c r="Y109" s="1202">
        <v>8</v>
      </c>
      <c r="Z109" s="1203"/>
      <c r="AA109" s="1204"/>
      <c r="AB109" s="1204"/>
      <c r="AC109" s="1204"/>
      <c r="AD109" s="1205"/>
      <c r="AE109" s="1204">
        <v>40</v>
      </c>
      <c r="AF109" s="1203" t="s">
        <v>1974</v>
      </c>
      <c r="AG109" s="1203">
        <v>15.25</v>
      </c>
      <c r="AH109" s="1206">
        <v>1136</v>
      </c>
      <c r="AI109" s="1207">
        <v>732</v>
      </c>
      <c r="AJ109" s="1208">
        <v>610</v>
      </c>
      <c r="AK109" s="1209">
        <v>122</v>
      </c>
      <c r="AL109" s="1210">
        <v>45440</v>
      </c>
      <c r="AM109" s="1211">
        <v>9088</v>
      </c>
      <c r="AN109" s="1053" t="s">
        <v>1966</v>
      </c>
    </row>
    <row r="110" spans="1:40" x14ac:dyDescent="0.15">
      <c r="A110" s="1201">
        <v>44454</v>
      </c>
      <c r="B110" s="1202">
        <v>29</v>
      </c>
      <c r="C110" s="1202">
        <v>19</v>
      </c>
      <c r="D110" s="1202">
        <v>497</v>
      </c>
      <c r="E110" s="1202">
        <v>0</v>
      </c>
      <c r="F110" s="1202">
        <v>40</v>
      </c>
      <c r="G110" s="1202">
        <v>0</v>
      </c>
      <c r="H110" s="1202">
        <v>40</v>
      </c>
      <c r="I110" s="1202"/>
      <c r="J110" s="1202">
        <v>40</v>
      </c>
      <c r="K110" s="1202"/>
      <c r="L110" s="1202"/>
      <c r="M110" s="1202"/>
      <c r="N110" s="1202"/>
      <c r="O110" s="1202"/>
      <c r="P110" s="1202"/>
      <c r="Q110" s="1202"/>
      <c r="R110" s="1202"/>
      <c r="S110" s="1202"/>
      <c r="T110" s="1202"/>
      <c r="U110" s="1202"/>
      <c r="V110" s="1202">
        <v>0</v>
      </c>
      <c r="W110" s="1202"/>
      <c r="X110" s="1202"/>
      <c r="Y110" s="1202"/>
      <c r="Z110" s="1203"/>
      <c r="AA110" s="1204"/>
      <c r="AB110" s="1204"/>
      <c r="AC110" s="1204"/>
      <c r="AD110" s="1205"/>
      <c r="AE110" s="1204">
        <v>0</v>
      </c>
      <c r="AF110" s="1203" t="s">
        <v>1974</v>
      </c>
      <c r="AG110" s="1203">
        <v>15.25</v>
      </c>
      <c r="AH110" s="1206">
        <v>1136</v>
      </c>
      <c r="AI110" s="1207">
        <v>0</v>
      </c>
      <c r="AJ110" s="1208">
        <v>0</v>
      </c>
      <c r="AK110" s="1209">
        <v>0</v>
      </c>
      <c r="AL110" s="1210">
        <v>0</v>
      </c>
      <c r="AM110" s="1211">
        <v>0</v>
      </c>
      <c r="AN110" s="1126" t="s">
        <v>1966</v>
      </c>
    </row>
    <row r="111" spans="1:40" x14ac:dyDescent="0.15">
      <c r="A111" s="1201">
        <v>44455</v>
      </c>
      <c r="B111" s="1202">
        <v>29</v>
      </c>
      <c r="C111" s="1202">
        <v>17</v>
      </c>
      <c r="D111" s="1202">
        <v>497</v>
      </c>
      <c r="E111" s="1202">
        <v>45</v>
      </c>
      <c r="F111" s="1202">
        <v>465</v>
      </c>
      <c r="G111" s="1202">
        <v>465</v>
      </c>
      <c r="H111" s="1202">
        <v>465</v>
      </c>
      <c r="I111" s="1202"/>
      <c r="J111" s="1202"/>
      <c r="K111" s="1202"/>
      <c r="L111" s="1202"/>
      <c r="M111" s="1202"/>
      <c r="N111" s="1202"/>
      <c r="O111" s="1202"/>
      <c r="P111" s="1202"/>
      <c r="Q111" s="1202"/>
      <c r="R111" s="1202"/>
      <c r="S111" s="1202"/>
      <c r="T111" s="1202"/>
      <c r="U111" s="1202"/>
      <c r="V111" s="1202">
        <v>10</v>
      </c>
      <c r="W111" s="1202"/>
      <c r="X111" s="1202"/>
      <c r="Y111" s="1202">
        <v>7</v>
      </c>
      <c r="Z111" s="1203"/>
      <c r="AA111" s="1204"/>
      <c r="AB111" s="1204"/>
      <c r="AC111" s="1204">
        <v>3</v>
      </c>
      <c r="AD111" s="1205"/>
      <c r="AE111" s="1204">
        <v>35</v>
      </c>
      <c r="AF111" s="1203" t="s">
        <v>1974</v>
      </c>
      <c r="AG111" s="1203">
        <v>15.25</v>
      </c>
      <c r="AH111" s="1206">
        <v>1136</v>
      </c>
      <c r="AI111" s="1207">
        <v>686.25</v>
      </c>
      <c r="AJ111" s="1208">
        <v>533.75</v>
      </c>
      <c r="AK111" s="1209">
        <v>152.5</v>
      </c>
      <c r="AL111" s="1210">
        <v>39760</v>
      </c>
      <c r="AM111" s="1211">
        <v>11360</v>
      </c>
      <c r="AN111" s="1147" t="s">
        <v>1966</v>
      </c>
    </row>
    <row r="112" spans="1:40" x14ac:dyDescent="0.15">
      <c r="A112" s="1213">
        <v>44455</v>
      </c>
      <c r="B112" s="1214">
        <v>29</v>
      </c>
      <c r="C112" s="1214">
        <v>21</v>
      </c>
      <c r="D112" s="1214">
        <v>497</v>
      </c>
      <c r="E112" s="1214">
        <v>5</v>
      </c>
      <c r="F112" s="1214">
        <v>60</v>
      </c>
      <c r="G112" s="1202">
        <v>60</v>
      </c>
      <c r="H112" s="1202">
        <v>60</v>
      </c>
      <c r="I112" s="1202"/>
      <c r="J112" s="1202"/>
      <c r="K112" s="1202"/>
      <c r="L112" s="1202"/>
      <c r="M112" s="1202"/>
      <c r="N112" s="1202"/>
      <c r="O112" s="1202"/>
      <c r="P112" s="1202"/>
      <c r="Q112" s="1202"/>
      <c r="R112" s="1202"/>
      <c r="S112" s="1202"/>
      <c r="T112" s="1202"/>
      <c r="U112" s="1202"/>
      <c r="V112" s="1202">
        <v>4</v>
      </c>
      <c r="W112" s="1202"/>
      <c r="X112" s="1202"/>
      <c r="Y112" s="1202">
        <v>4</v>
      </c>
      <c r="Z112" s="1203"/>
      <c r="AA112" s="1204"/>
      <c r="AB112" s="1204"/>
      <c r="AC112" s="1204"/>
      <c r="AD112" s="1205"/>
      <c r="AE112" s="1204">
        <v>1</v>
      </c>
      <c r="AF112" s="1203" t="s">
        <v>1974</v>
      </c>
      <c r="AG112" s="1203">
        <v>15.25</v>
      </c>
      <c r="AH112" s="1206">
        <v>1136</v>
      </c>
      <c r="AI112" s="1207">
        <v>76.25</v>
      </c>
      <c r="AJ112" s="1208">
        <v>15.25</v>
      </c>
      <c r="AK112" s="1209">
        <v>61</v>
      </c>
      <c r="AL112" s="1210">
        <v>1136</v>
      </c>
      <c r="AM112" s="1211">
        <v>4544</v>
      </c>
      <c r="AN112" s="1147" t="s">
        <v>1966</v>
      </c>
    </row>
    <row r="113" spans="1:40" x14ac:dyDescent="0.15">
      <c r="A113" s="1201">
        <v>44431</v>
      </c>
      <c r="B113" s="1202">
        <v>26</v>
      </c>
      <c r="C113" s="1202">
        <v>22</v>
      </c>
      <c r="D113" s="1202">
        <v>503</v>
      </c>
      <c r="E113" s="1202">
        <v>153</v>
      </c>
      <c r="F113" s="1202">
        <v>540</v>
      </c>
      <c r="G113" s="1202">
        <v>390</v>
      </c>
      <c r="H113" s="1202">
        <v>270</v>
      </c>
      <c r="I113" s="1202"/>
      <c r="J113" s="1202"/>
      <c r="K113" s="1202"/>
      <c r="L113" s="1202"/>
      <c r="M113" s="1202">
        <v>80</v>
      </c>
      <c r="N113" s="1202">
        <v>20</v>
      </c>
      <c r="O113" s="1202"/>
      <c r="P113" s="1202"/>
      <c r="Q113" s="1202"/>
      <c r="R113" s="1202"/>
      <c r="S113" s="1202"/>
      <c r="T113" s="1202">
        <v>50</v>
      </c>
      <c r="U113" s="1202"/>
      <c r="V113" s="1202">
        <v>6</v>
      </c>
      <c r="W113" s="1202"/>
      <c r="X113" s="1202"/>
      <c r="Y113" s="1202">
        <v>6</v>
      </c>
      <c r="Z113" s="1203"/>
      <c r="AA113" s="1204"/>
      <c r="AB113" s="1204"/>
      <c r="AC113" s="1204"/>
      <c r="AD113" s="1205"/>
      <c r="AE113" s="1204">
        <v>300</v>
      </c>
      <c r="AF113" s="1203" t="s">
        <v>1972</v>
      </c>
      <c r="AG113" s="1203">
        <v>0.44</v>
      </c>
      <c r="AH113" s="1206">
        <v>75</v>
      </c>
      <c r="AI113" s="1207">
        <v>134.64000000000001</v>
      </c>
      <c r="AJ113" s="1208">
        <v>132</v>
      </c>
      <c r="AK113" s="1209">
        <v>2.6400000000000148</v>
      </c>
      <c r="AL113" s="1210">
        <v>22500</v>
      </c>
      <c r="AM113" s="1211">
        <v>450</v>
      </c>
      <c r="AN113" s="1126" t="s">
        <v>1956</v>
      </c>
    </row>
    <row r="114" spans="1:40" x14ac:dyDescent="0.15">
      <c r="A114" s="1213">
        <v>44432</v>
      </c>
      <c r="B114" s="1214">
        <v>26</v>
      </c>
      <c r="C114" s="1214">
        <v>26</v>
      </c>
      <c r="D114" s="1214">
        <v>503</v>
      </c>
      <c r="E114" s="1214">
        <v>137</v>
      </c>
      <c r="F114" s="1214">
        <v>360</v>
      </c>
      <c r="G114" s="1202">
        <v>350</v>
      </c>
      <c r="H114" s="1202">
        <v>180</v>
      </c>
      <c r="I114" s="1202"/>
      <c r="J114" s="1202"/>
      <c r="K114" s="1202"/>
      <c r="L114" s="1202"/>
      <c r="M114" s="1202"/>
      <c r="N114" s="1202"/>
      <c r="O114" s="1202">
        <v>10</v>
      </c>
      <c r="P114" s="1202"/>
      <c r="Q114" s="1202"/>
      <c r="R114" s="1202"/>
      <c r="S114" s="1202"/>
      <c r="T114" s="1202"/>
      <c r="U114" s="1202"/>
      <c r="V114" s="1202">
        <v>0</v>
      </c>
      <c r="W114" s="1202"/>
      <c r="X114" s="1202"/>
      <c r="Y114" s="1202"/>
      <c r="Z114" s="1203"/>
      <c r="AA114" s="1204"/>
      <c r="AB114" s="1204"/>
      <c r="AC114" s="1204"/>
      <c r="AD114" s="1205"/>
      <c r="AE114" s="1204">
        <v>274</v>
      </c>
      <c r="AF114" s="1203" t="s">
        <v>1972</v>
      </c>
      <c r="AG114" s="1203">
        <v>0.44</v>
      </c>
      <c r="AH114" s="1206">
        <v>75</v>
      </c>
      <c r="AI114" s="1207">
        <v>120.56</v>
      </c>
      <c r="AJ114" s="1208">
        <v>120.56</v>
      </c>
      <c r="AK114" s="1209">
        <v>0</v>
      </c>
      <c r="AL114" s="1210">
        <v>20550</v>
      </c>
      <c r="AM114" s="1211">
        <v>0</v>
      </c>
      <c r="AN114" s="1102" t="s">
        <v>1956</v>
      </c>
    </row>
    <row r="115" spans="1:40" x14ac:dyDescent="0.15">
      <c r="A115" s="1201">
        <v>44433</v>
      </c>
      <c r="B115" s="1202">
        <v>26</v>
      </c>
      <c r="C115" s="1202">
        <v>26</v>
      </c>
      <c r="D115" s="1202">
        <v>503</v>
      </c>
      <c r="E115" s="1202">
        <v>50</v>
      </c>
      <c r="F115" s="1202">
        <v>150</v>
      </c>
      <c r="G115" s="1133">
        <v>150</v>
      </c>
      <c r="H115" s="1133">
        <v>75</v>
      </c>
      <c r="I115" s="1133"/>
      <c r="J115" s="1133"/>
      <c r="K115" s="1133"/>
      <c r="L115" s="1133"/>
      <c r="M115" s="1133"/>
      <c r="N115" s="1133"/>
      <c r="O115" s="1133"/>
      <c r="P115" s="1133"/>
      <c r="Q115" s="1133"/>
      <c r="R115" s="1133"/>
      <c r="S115" s="1133"/>
      <c r="T115" s="1133"/>
      <c r="U115" s="1133"/>
      <c r="V115" s="1133">
        <v>0</v>
      </c>
      <c r="W115" s="1133"/>
      <c r="X115" s="1133"/>
      <c r="Y115" s="1133"/>
      <c r="Z115" s="1134"/>
      <c r="AA115" s="1135"/>
      <c r="AB115" s="1135"/>
      <c r="AC115" s="1135"/>
      <c r="AD115" s="1136"/>
      <c r="AE115" s="1135">
        <v>100</v>
      </c>
      <c r="AF115" s="1134" t="s">
        <v>1972</v>
      </c>
      <c r="AG115" s="1134">
        <v>0.44</v>
      </c>
      <c r="AH115" s="1137">
        <v>75</v>
      </c>
      <c r="AI115" s="1138">
        <v>44</v>
      </c>
      <c r="AJ115" s="1139">
        <v>44</v>
      </c>
      <c r="AK115" s="1140">
        <v>0</v>
      </c>
      <c r="AL115" s="1141">
        <v>7500</v>
      </c>
      <c r="AM115" s="1142">
        <v>0</v>
      </c>
      <c r="AN115" s="1102" t="s">
        <v>1956</v>
      </c>
    </row>
    <row r="116" spans="1:40" x14ac:dyDescent="0.15">
      <c r="A116" s="1223">
        <v>44438</v>
      </c>
      <c r="B116" s="1224">
        <v>26</v>
      </c>
      <c r="C116" s="1224">
        <v>9</v>
      </c>
      <c r="D116" s="1224">
        <v>503</v>
      </c>
      <c r="E116" s="1224">
        <v>118</v>
      </c>
      <c r="F116" s="1218">
        <v>405</v>
      </c>
      <c r="G116" s="1225">
        <v>345</v>
      </c>
      <c r="H116" s="1225">
        <v>202.5</v>
      </c>
      <c r="I116" s="1225"/>
      <c r="J116" s="1225"/>
      <c r="K116" s="1225"/>
      <c r="L116" s="1225">
        <v>60</v>
      </c>
      <c r="M116" s="1225"/>
      <c r="N116" s="1225"/>
      <c r="O116" s="1225"/>
      <c r="P116" s="1225"/>
      <c r="Q116" s="1225"/>
      <c r="R116" s="1225"/>
      <c r="S116" s="1225"/>
      <c r="T116" s="1225"/>
      <c r="U116" s="1225"/>
      <c r="V116" s="1225">
        <v>6</v>
      </c>
      <c r="W116" s="1225"/>
      <c r="X116" s="1225"/>
      <c r="Y116" s="1225">
        <v>6</v>
      </c>
      <c r="Z116" s="1246"/>
      <c r="AA116" s="1226"/>
      <c r="AB116" s="1226"/>
      <c r="AC116" s="1226"/>
      <c r="AD116" s="1227"/>
      <c r="AE116" s="1226">
        <v>230</v>
      </c>
      <c r="AF116" s="1246" t="s">
        <v>1972</v>
      </c>
      <c r="AG116" s="1246">
        <v>0.44</v>
      </c>
      <c r="AH116" s="1228">
        <v>75</v>
      </c>
      <c r="AI116" s="1230">
        <v>103.84</v>
      </c>
      <c r="AJ116" s="1246">
        <v>101.2</v>
      </c>
      <c r="AK116" s="1228">
        <v>2.6400000000000006</v>
      </c>
      <c r="AL116" s="1230">
        <v>17250</v>
      </c>
      <c r="AM116" s="1228">
        <v>450</v>
      </c>
      <c r="AN116" s="1220" t="s">
        <v>1956</v>
      </c>
    </row>
    <row r="117" spans="1:40" x14ac:dyDescent="0.15">
      <c r="A117" s="1201">
        <v>44445</v>
      </c>
      <c r="B117" s="1202">
        <v>26</v>
      </c>
      <c r="C117" s="1202">
        <v>9</v>
      </c>
      <c r="D117" s="1202">
        <v>503</v>
      </c>
      <c r="E117" s="1202">
        <v>136</v>
      </c>
      <c r="F117" s="1202">
        <v>465</v>
      </c>
      <c r="G117" s="1133">
        <v>445</v>
      </c>
      <c r="H117" s="1133">
        <v>232.5</v>
      </c>
      <c r="I117" s="1133">
        <v>10</v>
      </c>
      <c r="J117" s="1133"/>
      <c r="K117" s="1133"/>
      <c r="L117" s="1133"/>
      <c r="M117" s="1133"/>
      <c r="N117" s="1133"/>
      <c r="O117" s="1133">
        <v>10</v>
      </c>
      <c r="P117" s="1133"/>
      <c r="Q117" s="1133"/>
      <c r="R117" s="1133"/>
      <c r="S117" s="1133"/>
      <c r="T117" s="1133"/>
      <c r="U117" s="1133"/>
      <c r="V117" s="1133">
        <v>14</v>
      </c>
      <c r="W117" s="1133"/>
      <c r="X117" s="1133"/>
      <c r="Y117" s="1133"/>
      <c r="Z117" s="1134"/>
      <c r="AA117" s="1135"/>
      <c r="AB117" s="1135"/>
      <c r="AC117" s="1135">
        <v>7</v>
      </c>
      <c r="AD117" s="1136">
        <v>7</v>
      </c>
      <c r="AE117" s="1135">
        <v>258</v>
      </c>
      <c r="AF117" s="1134">
        <v>24</v>
      </c>
      <c r="AG117" s="1134">
        <v>0.44</v>
      </c>
      <c r="AH117" s="1137">
        <v>75</v>
      </c>
      <c r="AI117" s="1207">
        <v>119.68</v>
      </c>
      <c r="AJ117" s="1208">
        <v>113.52</v>
      </c>
      <c r="AK117" s="1209">
        <v>6.1600000000000108</v>
      </c>
      <c r="AL117" s="1210">
        <v>19350</v>
      </c>
      <c r="AM117" s="1211">
        <v>1050</v>
      </c>
      <c r="AN117" s="1102" t="s">
        <v>1956</v>
      </c>
    </row>
    <row r="118" spans="1:40" x14ac:dyDescent="0.15">
      <c r="A118" s="1232">
        <v>44447</v>
      </c>
      <c r="B118" s="1224">
        <v>26</v>
      </c>
      <c r="C118" s="1224">
        <v>24</v>
      </c>
      <c r="D118" s="1224">
        <v>503</v>
      </c>
      <c r="E118" s="1224">
        <v>100</v>
      </c>
      <c r="F118" s="1218">
        <v>300</v>
      </c>
      <c r="G118" s="1225">
        <v>250</v>
      </c>
      <c r="H118" s="1225">
        <v>150</v>
      </c>
      <c r="I118" s="1225"/>
      <c r="J118" s="1225"/>
      <c r="K118" s="1225"/>
      <c r="L118" s="1225">
        <v>30</v>
      </c>
      <c r="M118" s="1225"/>
      <c r="N118" s="1225">
        <v>10</v>
      </c>
      <c r="O118" s="1225">
        <v>10</v>
      </c>
      <c r="P118" s="1225"/>
      <c r="Q118" s="1225"/>
      <c r="R118" s="1225"/>
      <c r="S118" s="1225"/>
      <c r="T118" s="1225"/>
      <c r="U118" s="1225"/>
      <c r="V118" s="1225">
        <v>28</v>
      </c>
      <c r="W118" s="1225"/>
      <c r="X118" s="1225"/>
      <c r="Y118" s="1225"/>
      <c r="Z118" s="1246"/>
      <c r="AA118" s="1226"/>
      <c r="AB118" s="1226">
        <v>28</v>
      </c>
      <c r="AC118" s="1226"/>
      <c r="AD118" s="1227"/>
      <c r="AE118" s="1226">
        <v>172</v>
      </c>
      <c r="AF118" s="1246" t="s">
        <v>1972</v>
      </c>
      <c r="AG118" s="1246">
        <v>0.44</v>
      </c>
      <c r="AH118" s="1228">
        <v>75</v>
      </c>
      <c r="AI118" s="1230">
        <v>88</v>
      </c>
      <c r="AJ118" s="1246">
        <v>75.680000000000007</v>
      </c>
      <c r="AK118" s="1228">
        <v>12.319999999999993</v>
      </c>
      <c r="AL118" s="1230">
        <v>12900</v>
      </c>
      <c r="AM118" s="1228">
        <v>2100</v>
      </c>
      <c r="AN118" s="1102" t="s">
        <v>1956</v>
      </c>
    </row>
    <row r="119" spans="1:40" x14ac:dyDescent="0.15">
      <c r="A119" s="1213">
        <v>44453</v>
      </c>
      <c r="B119" s="1200">
        <v>26</v>
      </c>
      <c r="C119" s="1200">
        <v>9</v>
      </c>
      <c r="D119" s="1214">
        <v>503</v>
      </c>
      <c r="E119" s="1214">
        <v>110</v>
      </c>
      <c r="F119" s="1214">
        <v>465</v>
      </c>
      <c r="G119" s="1133">
        <v>385</v>
      </c>
      <c r="H119" s="1133">
        <v>232.5</v>
      </c>
      <c r="I119" s="1133">
        <v>10</v>
      </c>
      <c r="J119" s="1133"/>
      <c r="K119" s="1133"/>
      <c r="L119" s="1133">
        <v>60</v>
      </c>
      <c r="M119" s="1133"/>
      <c r="N119" s="1133"/>
      <c r="O119" s="1133">
        <v>10</v>
      </c>
      <c r="P119" s="1133"/>
      <c r="Q119" s="1133"/>
      <c r="R119" s="1133"/>
      <c r="S119" s="1133"/>
      <c r="T119" s="1133"/>
      <c r="U119" s="1133"/>
      <c r="V119" s="1133">
        <v>0</v>
      </c>
      <c r="W119" s="1133"/>
      <c r="X119" s="1133"/>
      <c r="Y119" s="1133"/>
      <c r="Z119" s="1134"/>
      <c r="AA119" s="1135"/>
      <c r="AB119" s="1135"/>
      <c r="AC119" s="1135"/>
      <c r="AD119" s="1136"/>
      <c r="AE119" s="1135">
        <v>220</v>
      </c>
      <c r="AF119" s="1134" t="s">
        <v>1972</v>
      </c>
      <c r="AG119" s="1134">
        <v>0.44</v>
      </c>
      <c r="AH119" s="1137">
        <v>75</v>
      </c>
      <c r="AI119" s="1207">
        <v>96.8</v>
      </c>
      <c r="AJ119" s="1208">
        <v>96.8</v>
      </c>
      <c r="AK119" s="1209">
        <v>0</v>
      </c>
      <c r="AL119" s="1210">
        <v>16500</v>
      </c>
      <c r="AM119" s="1211">
        <v>0</v>
      </c>
      <c r="AN119" s="1102" t="s">
        <v>1956</v>
      </c>
    </row>
    <row r="120" spans="1:40" x14ac:dyDescent="0.15">
      <c r="A120" s="1213">
        <v>44453</v>
      </c>
      <c r="B120" s="1214">
        <v>26</v>
      </c>
      <c r="C120" s="1214">
        <v>19</v>
      </c>
      <c r="D120" s="1214">
        <v>503</v>
      </c>
      <c r="E120" s="1214">
        <v>127</v>
      </c>
      <c r="F120" s="1214">
        <v>465</v>
      </c>
      <c r="G120" s="1202">
        <v>400</v>
      </c>
      <c r="H120" s="1202">
        <v>232.5</v>
      </c>
      <c r="I120" s="1202">
        <v>15</v>
      </c>
      <c r="J120" s="1202"/>
      <c r="K120" s="1202"/>
      <c r="L120" s="1202">
        <v>15</v>
      </c>
      <c r="M120" s="1202"/>
      <c r="N120" s="1202">
        <v>10</v>
      </c>
      <c r="O120" s="1202">
        <v>10</v>
      </c>
      <c r="P120" s="1202"/>
      <c r="Q120" s="1202"/>
      <c r="R120" s="1202"/>
      <c r="S120" s="1202"/>
      <c r="T120" s="1202">
        <v>15</v>
      </c>
      <c r="U120" s="1202"/>
      <c r="V120" s="1202">
        <v>8</v>
      </c>
      <c r="W120" s="1202"/>
      <c r="X120" s="1202"/>
      <c r="Y120" s="1202">
        <v>2</v>
      </c>
      <c r="Z120" s="1203"/>
      <c r="AA120" s="1204"/>
      <c r="AB120" s="1204"/>
      <c r="AC120" s="1204">
        <v>4</v>
      </c>
      <c r="AD120" s="1205">
        <v>2</v>
      </c>
      <c r="AE120" s="1204">
        <v>246</v>
      </c>
      <c r="AF120" s="1203" t="s">
        <v>1972</v>
      </c>
      <c r="AG120" s="1203">
        <v>0.44</v>
      </c>
      <c r="AH120" s="1206">
        <v>75</v>
      </c>
      <c r="AI120" s="1207">
        <v>111.76</v>
      </c>
      <c r="AJ120" s="1208">
        <v>108.24</v>
      </c>
      <c r="AK120" s="1209">
        <v>3.5200000000000102</v>
      </c>
      <c r="AL120" s="1210">
        <v>18450</v>
      </c>
      <c r="AM120" s="1211">
        <v>600</v>
      </c>
      <c r="AN120" s="1147" t="s">
        <v>1956</v>
      </c>
    </row>
    <row r="121" spans="1:40" x14ac:dyDescent="0.15">
      <c r="A121" s="1201">
        <v>44454</v>
      </c>
      <c r="B121" s="1202">
        <v>26</v>
      </c>
      <c r="C121" s="1202">
        <v>63</v>
      </c>
      <c r="D121" s="1202">
        <v>503</v>
      </c>
      <c r="E121" s="1202">
        <v>114</v>
      </c>
      <c r="F121" s="1202">
        <v>420</v>
      </c>
      <c r="G121" s="1202">
        <v>385</v>
      </c>
      <c r="H121" s="1202">
        <v>210</v>
      </c>
      <c r="I121" s="1202">
        <v>10</v>
      </c>
      <c r="J121" s="1202"/>
      <c r="K121" s="1202"/>
      <c r="L121" s="1202"/>
      <c r="M121" s="1202"/>
      <c r="N121" s="1202">
        <v>10</v>
      </c>
      <c r="O121" s="1202">
        <v>15</v>
      </c>
      <c r="P121" s="1202"/>
      <c r="Q121" s="1202"/>
      <c r="R121" s="1202"/>
      <c r="S121" s="1202"/>
      <c r="T121" s="1202"/>
      <c r="U121" s="1202"/>
      <c r="V121" s="1202">
        <v>4</v>
      </c>
      <c r="W121" s="1202"/>
      <c r="X121" s="1202"/>
      <c r="Y121" s="1202">
        <v>2</v>
      </c>
      <c r="Z121" s="1203"/>
      <c r="AA121" s="1204"/>
      <c r="AB121" s="1204">
        <v>2</v>
      </c>
      <c r="AC121" s="1204"/>
      <c r="AD121" s="1205"/>
      <c r="AE121" s="1204">
        <v>224</v>
      </c>
      <c r="AF121" s="1203" t="s">
        <v>1972</v>
      </c>
      <c r="AG121" s="1203">
        <v>0.44</v>
      </c>
      <c r="AH121" s="1206">
        <v>75</v>
      </c>
      <c r="AI121" s="1207">
        <v>100.32000000000001</v>
      </c>
      <c r="AJ121" s="1208">
        <v>98.56</v>
      </c>
      <c r="AK121" s="1209">
        <v>1.7600000000000051</v>
      </c>
      <c r="AL121" s="1210">
        <v>16800</v>
      </c>
      <c r="AM121" s="1211">
        <v>300</v>
      </c>
      <c r="AN121" s="1220" t="s">
        <v>1956</v>
      </c>
    </row>
    <row r="122" spans="1:40" x14ac:dyDescent="0.15">
      <c r="A122" s="1213">
        <v>44454</v>
      </c>
      <c r="B122" s="1214">
        <v>26</v>
      </c>
      <c r="C122" s="1214">
        <v>82</v>
      </c>
      <c r="D122" s="1214">
        <v>503</v>
      </c>
      <c r="E122" s="1214">
        <v>108</v>
      </c>
      <c r="F122" s="1214">
        <v>465</v>
      </c>
      <c r="G122" s="1133">
        <v>380</v>
      </c>
      <c r="H122" s="1133">
        <v>232.5</v>
      </c>
      <c r="I122" s="1133">
        <v>10</v>
      </c>
      <c r="J122" s="1133"/>
      <c r="K122" s="1133"/>
      <c r="L122" s="1133"/>
      <c r="M122" s="1133">
        <v>60</v>
      </c>
      <c r="N122" s="1133"/>
      <c r="O122" s="1133">
        <v>15</v>
      </c>
      <c r="P122" s="1133"/>
      <c r="Q122" s="1133"/>
      <c r="R122" s="1133"/>
      <c r="S122" s="1133"/>
      <c r="T122" s="1133"/>
      <c r="U122" s="1133"/>
      <c r="V122" s="1133">
        <v>3</v>
      </c>
      <c r="W122" s="1133"/>
      <c r="X122" s="1133"/>
      <c r="Y122" s="1133"/>
      <c r="Z122" s="1134"/>
      <c r="AA122" s="1135"/>
      <c r="AB122" s="1135">
        <v>2</v>
      </c>
      <c r="AC122" s="1135">
        <v>1</v>
      </c>
      <c r="AD122" s="1136"/>
      <c r="AE122" s="1135">
        <v>213</v>
      </c>
      <c r="AF122" s="1134" t="s">
        <v>1972</v>
      </c>
      <c r="AG122" s="1134">
        <v>0.44</v>
      </c>
      <c r="AH122" s="1137">
        <v>75</v>
      </c>
      <c r="AI122" s="1138">
        <v>95.04</v>
      </c>
      <c r="AJ122" s="1139">
        <v>93.72</v>
      </c>
      <c r="AK122" s="1140">
        <v>1.3200000000000074</v>
      </c>
      <c r="AL122" s="1141">
        <v>15975</v>
      </c>
      <c r="AM122" s="1142">
        <v>225</v>
      </c>
      <c r="AN122" s="1102" t="s">
        <v>1956</v>
      </c>
    </row>
    <row r="123" spans="1:40" x14ac:dyDescent="0.15">
      <c r="A123" s="1201">
        <v>44455</v>
      </c>
      <c r="B123" s="1202">
        <v>26</v>
      </c>
      <c r="C123" s="1202">
        <v>35</v>
      </c>
      <c r="D123" s="1202">
        <v>503</v>
      </c>
      <c r="E123" s="1202">
        <v>74</v>
      </c>
      <c r="F123" s="1202">
        <v>210</v>
      </c>
      <c r="G123" s="1202">
        <v>210</v>
      </c>
      <c r="H123" s="1202">
        <v>105</v>
      </c>
      <c r="I123" s="1202"/>
      <c r="J123" s="1202"/>
      <c r="K123" s="1202"/>
      <c r="L123" s="1202"/>
      <c r="M123" s="1202"/>
      <c r="N123" s="1202"/>
      <c r="O123" s="1202"/>
      <c r="P123" s="1202"/>
      <c r="Q123" s="1202"/>
      <c r="R123" s="1202"/>
      <c r="S123" s="1202"/>
      <c r="T123" s="1202"/>
      <c r="U123" s="1202"/>
      <c r="V123" s="1202">
        <v>12</v>
      </c>
      <c r="W123" s="1202"/>
      <c r="X123" s="1202"/>
      <c r="Y123" s="1202">
        <v>12</v>
      </c>
      <c r="Z123" s="1203"/>
      <c r="AA123" s="1204"/>
      <c r="AB123" s="1204"/>
      <c r="AC123" s="1204"/>
      <c r="AD123" s="1205"/>
      <c r="AE123" s="1204">
        <v>136</v>
      </c>
      <c r="AF123" s="1203" t="s">
        <v>1972</v>
      </c>
      <c r="AG123" s="1203">
        <v>0.44</v>
      </c>
      <c r="AH123" s="1206">
        <v>75</v>
      </c>
      <c r="AI123" s="1207">
        <v>65.12</v>
      </c>
      <c r="AJ123" s="1208">
        <v>59.84</v>
      </c>
      <c r="AK123" s="1209">
        <v>5.2800000000000011</v>
      </c>
      <c r="AL123" s="1210">
        <v>10200</v>
      </c>
      <c r="AM123" s="1211">
        <v>900</v>
      </c>
      <c r="AN123" s="1220" t="s">
        <v>1956</v>
      </c>
    </row>
    <row r="124" spans="1:40" x14ac:dyDescent="0.15">
      <c r="A124" s="1201">
        <v>44459</v>
      </c>
      <c r="B124" s="1202">
        <v>26</v>
      </c>
      <c r="C124" s="1202">
        <v>3</v>
      </c>
      <c r="D124" s="1202">
        <v>503</v>
      </c>
      <c r="E124" s="1202">
        <v>130</v>
      </c>
      <c r="F124" s="1202">
        <v>385</v>
      </c>
      <c r="G124" s="1202">
        <v>330</v>
      </c>
      <c r="H124" s="1202">
        <v>192.5</v>
      </c>
      <c r="I124" s="1202">
        <v>10</v>
      </c>
      <c r="J124" s="1202"/>
      <c r="K124" s="1202"/>
      <c r="L124" s="1202"/>
      <c r="M124" s="1202"/>
      <c r="N124" s="1202">
        <v>20</v>
      </c>
      <c r="O124" s="1202">
        <v>10</v>
      </c>
      <c r="P124" s="1202">
        <v>15</v>
      </c>
      <c r="Q124" s="1202"/>
      <c r="R124" s="1202"/>
      <c r="S124" s="1202"/>
      <c r="T124" s="1202"/>
      <c r="U124" s="1202"/>
      <c r="V124" s="1202">
        <v>22</v>
      </c>
      <c r="W124" s="1202"/>
      <c r="X124" s="1202"/>
      <c r="Y124" s="1202">
        <v>2</v>
      </c>
      <c r="Z124" s="1203">
        <v>10</v>
      </c>
      <c r="AA124" s="1204"/>
      <c r="AB124" s="1204">
        <v>2</v>
      </c>
      <c r="AC124" s="1204">
        <v>8</v>
      </c>
      <c r="AD124" s="1205"/>
      <c r="AE124" s="1204">
        <v>238</v>
      </c>
      <c r="AF124" s="1203" t="s">
        <v>1972</v>
      </c>
      <c r="AG124" s="1203">
        <v>0.44</v>
      </c>
      <c r="AH124" s="1206">
        <v>75</v>
      </c>
      <c r="AI124" s="1207">
        <v>114.4</v>
      </c>
      <c r="AJ124" s="1208">
        <v>104.72</v>
      </c>
      <c r="AK124" s="1209">
        <v>9.6800000000000068</v>
      </c>
      <c r="AL124" s="1210">
        <v>17850</v>
      </c>
      <c r="AM124" s="1211">
        <v>1650</v>
      </c>
      <c r="AN124" s="1126" t="s">
        <v>1956</v>
      </c>
    </row>
    <row r="125" spans="1:40" x14ac:dyDescent="0.15">
      <c r="A125" s="1213">
        <v>44441</v>
      </c>
      <c r="B125" s="1214">
        <v>27</v>
      </c>
      <c r="C125" s="1214">
        <v>21</v>
      </c>
      <c r="D125" s="1214">
        <v>503</v>
      </c>
      <c r="E125" s="1214">
        <v>32</v>
      </c>
      <c r="F125" s="1214">
        <v>165</v>
      </c>
      <c r="G125" s="1202">
        <v>100</v>
      </c>
      <c r="H125" s="1202">
        <v>82.5</v>
      </c>
      <c r="I125" s="1202">
        <v>10</v>
      </c>
      <c r="J125" s="1202"/>
      <c r="K125" s="1202"/>
      <c r="L125" s="1202">
        <v>40</v>
      </c>
      <c r="M125" s="1202"/>
      <c r="N125" s="1202"/>
      <c r="O125" s="1202">
        <v>15</v>
      </c>
      <c r="P125" s="1202"/>
      <c r="Q125" s="1202"/>
      <c r="R125" s="1202"/>
      <c r="S125" s="1202"/>
      <c r="T125" s="1202"/>
      <c r="U125" s="1202"/>
      <c r="V125" s="1202">
        <v>0</v>
      </c>
      <c r="W125" s="1202"/>
      <c r="X125" s="1202"/>
      <c r="Y125" s="1202"/>
      <c r="Z125" s="1203"/>
      <c r="AA125" s="1204"/>
      <c r="AB125" s="1204"/>
      <c r="AC125" s="1204"/>
      <c r="AD125" s="1205"/>
      <c r="AE125" s="1204">
        <v>64</v>
      </c>
      <c r="AF125" s="1203" t="s">
        <v>1972</v>
      </c>
      <c r="AG125" s="1203">
        <v>0.44</v>
      </c>
      <c r="AH125" s="1206">
        <v>75</v>
      </c>
      <c r="AI125" s="1207">
        <v>28.16</v>
      </c>
      <c r="AJ125" s="1208">
        <v>28.16</v>
      </c>
      <c r="AK125" s="1209">
        <v>0</v>
      </c>
      <c r="AL125" s="1210">
        <v>4800</v>
      </c>
      <c r="AM125" s="1211">
        <v>0</v>
      </c>
      <c r="AN125" s="1126" t="s">
        <v>1956</v>
      </c>
    </row>
    <row r="126" spans="1:40" x14ac:dyDescent="0.15">
      <c r="A126" s="1201">
        <v>44435</v>
      </c>
      <c r="B126" s="1202">
        <v>21</v>
      </c>
      <c r="C126" s="1202">
        <v>26</v>
      </c>
      <c r="D126" s="1202">
        <v>513</v>
      </c>
      <c r="E126" s="1202">
        <v>62</v>
      </c>
      <c r="F126" s="1202">
        <v>465</v>
      </c>
      <c r="G126" s="1202">
        <v>435</v>
      </c>
      <c r="H126" s="1202">
        <v>465</v>
      </c>
      <c r="I126" s="1202">
        <v>30</v>
      </c>
      <c r="J126" s="1202"/>
      <c r="K126" s="1202"/>
      <c r="L126" s="1202"/>
      <c r="M126" s="1202"/>
      <c r="N126" s="1202"/>
      <c r="O126" s="1202"/>
      <c r="P126" s="1202"/>
      <c r="Q126" s="1202"/>
      <c r="R126" s="1202"/>
      <c r="S126" s="1202"/>
      <c r="T126" s="1202"/>
      <c r="U126" s="1202"/>
      <c r="V126" s="1202">
        <v>0</v>
      </c>
      <c r="W126" s="1202"/>
      <c r="X126" s="1202"/>
      <c r="Y126" s="1202"/>
      <c r="Z126" s="1203"/>
      <c r="AA126" s="1204"/>
      <c r="AB126" s="1204"/>
      <c r="AC126" s="1204"/>
      <c r="AD126" s="1205"/>
      <c r="AE126" s="1204">
        <v>62</v>
      </c>
      <c r="AF126" s="1203" t="s">
        <v>2043</v>
      </c>
      <c r="AG126" s="1203">
        <v>16</v>
      </c>
      <c r="AH126" s="1206">
        <v>985</v>
      </c>
      <c r="AI126" s="1207">
        <v>992</v>
      </c>
      <c r="AJ126" s="1208">
        <v>992</v>
      </c>
      <c r="AK126" s="1209">
        <v>0</v>
      </c>
      <c r="AL126" s="1210">
        <v>61070</v>
      </c>
      <c r="AM126" s="1211">
        <v>0</v>
      </c>
      <c r="AN126" s="1220" t="s">
        <v>2046</v>
      </c>
    </row>
    <row r="127" spans="1:40" x14ac:dyDescent="0.15">
      <c r="A127" s="1201">
        <v>44439</v>
      </c>
      <c r="B127" s="1202">
        <v>21</v>
      </c>
      <c r="C127" s="1202">
        <v>26</v>
      </c>
      <c r="D127" s="1202">
        <v>513</v>
      </c>
      <c r="E127" s="1202">
        <v>9</v>
      </c>
      <c r="F127" s="1202">
        <v>60</v>
      </c>
      <c r="G127" s="1133">
        <v>55</v>
      </c>
      <c r="H127" s="1133">
        <v>60</v>
      </c>
      <c r="I127" s="1133"/>
      <c r="J127" s="1133"/>
      <c r="K127" s="1133"/>
      <c r="L127" s="1133"/>
      <c r="M127" s="1133"/>
      <c r="N127" s="1133"/>
      <c r="O127" s="1133">
        <v>5</v>
      </c>
      <c r="P127" s="1133"/>
      <c r="Q127" s="1133"/>
      <c r="R127" s="1133"/>
      <c r="S127" s="1133"/>
      <c r="T127" s="1133"/>
      <c r="U127" s="1133"/>
      <c r="V127" s="1133">
        <v>0</v>
      </c>
      <c r="W127" s="1133"/>
      <c r="X127" s="1133"/>
      <c r="Y127" s="1133"/>
      <c r="Z127" s="1134"/>
      <c r="AA127" s="1135"/>
      <c r="AB127" s="1135"/>
      <c r="AC127" s="1135"/>
      <c r="AD127" s="1136"/>
      <c r="AE127" s="1135">
        <v>9</v>
      </c>
      <c r="AF127" s="1134" t="s">
        <v>2043</v>
      </c>
      <c r="AG127" s="1134">
        <v>16</v>
      </c>
      <c r="AH127" s="1137">
        <v>985</v>
      </c>
      <c r="AI127" s="1207">
        <v>144</v>
      </c>
      <c r="AJ127" s="1208">
        <v>144</v>
      </c>
      <c r="AK127" s="1209">
        <v>0</v>
      </c>
      <c r="AL127" s="1210">
        <v>8865</v>
      </c>
      <c r="AM127" s="1211">
        <v>0</v>
      </c>
      <c r="AN127" s="1076" t="s">
        <v>2046</v>
      </c>
    </row>
    <row r="128" spans="1:40" x14ac:dyDescent="0.15">
      <c r="A128" s="1201">
        <v>44447</v>
      </c>
      <c r="B128" s="1202">
        <v>21</v>
      </c>
      <c r="C128" s="1202">
        <v>26</v>
      </c>
      <c r="D128" s="1202">
        <v>513</v>
      </c>
      <c r="E128" s="1202">
        <v>0</v>
      </c>
      <c r="F128" s="1202">
        <v>60</v>
      </c>
      <c r="G128" s="1133">
        <v>0</v>
      </c>
      <c r="H128" s="1133">
        <v>60</v>
      </c>
      <c r="I128" s="1133"/>
      <c r="J128" s="1133">
        <v>60</v>
      </c>
      <c r="K128" s="1133"/>
      <c r="L128" s="1133"/>
      <c r="M128" s="1133"/>
      <c r="N128" s="1133"/>
      <c r="O128" s="1133"/>
      <c r="P128" s="1133"/>
      <c r="Q128" s="1133"/>
      <c r="R128" s="1133"/>
      <c r="S128" s="1133"/>
      <c r="T128" s="1133"/>
      <c r="U128" s="1133"/>
      <c r="V128" s="1133">
        <v>0</v>
      </c>
      <c r="W128" s="1133"/>
      <c r="X128" s="1133"/>
      <c r="Y128" s="1133"/>
      <c r="Z128" s="1134"/>
      <c r="AA128" s="1135"/>
      <c r="AB128" s="1135"/>
      <c r="AC128" s="1135"/>
      <c r="AD128" s="1136"/>
      <c r="AE128" s="1135">
        <v>0</v>
      </c>
      <c r="AF128" s="1134" t="s">
        <v>2043</v>
      </c>
      <c r="AG128" s="1134">
        <v>16</v>
      </c>
      <c r="AH128" s="1137">
        <v>985</v>
      </c>
      <c r="AI128" s="1138">
        <v>0</v>
      </c>
      <c r="AJ128" s="1139">
        <v>0</v>
      </c>
      <c r="AK128" s="1140">
        <v>0</v>
      </c>
      <c r="AL128" s="1141">
        <v>0</v>
      </c>
      <c r="AM128" s="1142">
        <v>0</v>
      </c>
      <c r="AN128" s="1147" t="s">
        <v>2046</v>
      </c>
    </row>
    <row r="129" spans="1:40" x14ac:dyDescent="0.15">
      <c r="A129" s="1201">
        <v>44447</v>
      </c>
      <c r="B129" s="1202">
        <v>21</v>
      </c>
      <c r="C129" s="1202">
        <v>26</v>
      </c>
      <c r="D129" s="1202">
        <v>513</v>
      </c>
      <c r="E129" s="1202">
        <v>7</v>
      </c>
      <c r="F129" s="1202">
        <v>60</v>
      </c>
      <c r="G129" s="1202">
        <v>45</v>
      </c>
      <c r="H129" s="1202">
        <v>60</v>
      </c>
      <c r="I129" s="1202">
        <v>5</v>
      </c>
      <c r="J129" s="1202"/>
      <c r="K129" s="1202"/>
      <c r="L129" s="1202"/>
      <c r="M129" s="1202"/>
      <c r="N129" s="1202"/>
      <c r="O129" s="1202">
        <v>10</v>
      </c>
      <c r="P129" s="1202"/>
      <c r="Q129" s="1202"/>
      <c r="R129" s="1202"/>
      <c r="S129" s="1202"/>
      <c r="T129" s="1202"/>
      <c r="U129" s="1202"/>
      <c r="V129" s="1202">
        <v>1</v>
      </c>
      <c r="W129" s="1202"/>
      <c r="X129" s="1202"/>
      <c r="Y129" s="1202"/>
      <c r="Z129" s="1203"/>
      <c r="AA129" s="1204"/>
      <c r="AB129" s="1204">
        <v>1</v>
      </c>
      <c r="AC129" s="1204"/>
      <c r="AD129" s="1205"/>
      <c r="AE129" s="1204">
        <v>6</v>
      </c>
      <c r="AF129" s="1203" t="s">
        <v>2043</v>
      </c>
      <c r="AG129" s="1203">
        <v>16</v>
      </c>
      <c r="AH129" s="1206">
        <v>985</v>
      </c>
      <c r="AI129" s="1207">
        <v>112</v>
      </c>
      <c r="AJ129" s="1208">
        <v>96</v>
      </c>
      <c r="AK129" s="1209">
        <v>16</v>
      </c>
      <c r="AL129" s="1210">
        <v>5910</v>
      </c>
      <c r="AM129" s="1211">
        <v>985</v>
      </c>
      <c r="AN129" s="1147" t="s">
        <v>2046</v>
      </c>
    </row>
    <row r="130" spans="1:40" x14ac:dyDescent="0.15">
      <c r="A130" s="1201">
        <v>44448</v>
      </c>
      <c r="B130" s="1202">
        <v>21</v>
      </c>
      <c r="C130" s="1202">
        <v>26</v>
      </c>
      <c r="D130" s="1202">
        <v>513</v>
      </c>
      <c r="E130" s="1202">
        <v>25</v>
      </c>
      <c r="F130" s="1202">
        <v>175</v>
      </c>
      <c r="G130" s="1133">
        <v>155</v>
      </c>
      <c r="H130" s="1133">
        <v>175</v>
      </c>
      <c r="I130" s="1133">
        <v>10</v>
      </c>
      <c r="J130" s="1133"/>
      <c r="K130" s="1133"/>
      <c r="L130" s="1133"/>
      <c r="M130" s="1133"/>
      <c r="N130" s="1133"/>
      <c r="O130" s="1133">
        <v>10</v>
      </c>
      <c r="P130" s="1133"/>
      <c r="Q130" s="1133"/>
      <c r="R130" s="1133"/>
      <c r="S130" s="1133"/>
      <c r="T130" s="1133"/>
      <c r="U130" s="1133"/>
      <c r="V130" s="1133">
        <v>0</v>
      </c>
      <c r="W130" s="1133"/>
      <c r="X130" s="1133"/>
      <c r="Y130" s="1133"/>
      <c r="Z130" s="1134"/>
      <c r="AA130" s="1135"/>
      <c r="AB130" s="1135"/>
      <c r="AC130" s="1135"/>
      <c r="AD130" s="1136"/>
      <c r="AE130" s="1135">
        <v>25</v>
      </c>
      <c r="AF130" s="1134" t="s">
        <v>2043</v>
      </c>
      <c r="AG130" s="1134">
        <v>16</v>
      </c>
      <c r="AH130" s="1137">
        <v>985</v>
      </c>
      <c r="AI130" s="1138">
        <v>400</v>
      </c>
      <c r="AJ130" s="1139">
        <v>400</v>
      </c>
      <c r="AK130" s="1140">
        <v>0</v>
      </c>
      <c r="AL130" s="1141">
        <v>24625</v>
      </c>
      <c r="AM130" s="1142">
        <v>0</v>
      </c>
      <c r="AN130" s="1053" t="s">
        <v>2046</v>
      </c>
    </row>
    <row r="131" spans="1:40" x14ac:dyDescent="0.15">
      <c r="A131" s="1201">
        <v>44452</v>
      </c>
      <c r="B131" s="1202">
        <v>21</v>
      </c>
      <c r="C131" s="1202">
        <v>26</v>
      </c>
      <c r="D131" s="1202">
        <v>513</v>
      </c>
      <c r="E131" s="1202">
        <v>48</v>
      </c>
      <c r="F131" s="1202">
        <v>330</v>
      </c>
      <c r="G131" s="1202">
        <v>300</v>
      </c>
      <c r="H131" s="1202">
        <v>330</v>
      </c>
      <c r="I131" s="1202">
        <v>15</v>
      </c>
      <c r="J131" s="1202"/>
      <c r="K131" s="1202"/>
      <c r="L131" s="1202"/>
      <c r="M131" s="1202"/>
      <c r="N131" s="1202"/>
      <c r="O131" s="1202">
        <v>10</v>
      </c>
      <c r="P131" s="1202"/>
      <c r="Q131" s="1202"/>
      <c r="R131" s="1202"/>
      <c r="S131" s="1202"/>
      <c r="T131" s="1202">
        <v>5</v>
      </c>
      <c r="U131" s="1202"/>
      <c r="V131" s="1202">
        <v>0</v>
      </c>
      <c r="W131" s="1202"/>
      <c r="X131" s="1202"/>
      <c r="Y131" s="1202"/>
      <c r="Z131" s="1203"/>
      <c r="AA131" s="1204"/>
      <c r="AB131" s="1204"/>
      <c r="AC131" s="1204"/>
      <c r="AD131" s="1205"/>
      <c r="AE131" s="1204">
        <v>48</v>
      </c>
      <c r="AF131" s="1203" t="s">
        <v>2043</v>
      </c>
      <c r="AG131" s="1203">
        <v>16</v>
      </c>
      <c r="AH131" s="1206">
        <v>985</v>
      </c>
      <c r="AI131" s="1207">
        <v>768</v>
      </c>
      <c r="AJ131" s="1208">
        <v>768</v>
      </c>
      <c r="AK131" s="1209">
        <v>0</v>
      </c>
      <c r="AL131" s="1210">
        <v>47280</v>
      </c>
      <c r="AM131" s="1211">
        <v>0</v>
      </c>
      <c r="AN131" s="1147" t="s">
        <v>2046</v>
      </c>
    </row>
    <row r="132" spans="1:40" x14ac:dyDescent="0.15">
      <c r="A132" s="1201">
        <v>44453</v>
      </c>
      <c r="B132" s="1202">
        <v>21</v>
      </c>
      <c r="C132" s="1202">
        <v>26</v>
      </c>
      <c r="D132" s="1202">
        <v>513</v>
      </c>
      <c r="E132" s="1202">
        <v>27</v>
      </c>
      <c r="F132" s="1202">
        <v>180</v>
      </c>
      <c r="G132" s="1133">
        <v>170</v>
      </c>
      <c r="H132" s="1133">
        <v>180</v>
      </c>
      <c r="I132" s="1133"/>
      <c r="J132" s="1133"/>
      <c r="K132" s="1133"/>
      <c r="L132" s="1133">
        <v>10</v>
      </c>
      <c r="M132" s="1133"/>
      <c r="N132" s="1133"/>
      <c r="O132" s="1133"/>
      <c r="P132" s="1133"/>
      <c r="Q132" s="1133"/>
      <c r="R132" s="1133"/>
      <c r="S132" s="1133"/>
      <c r="T132" s="1133"/>
      <c r="U132" s="1133"/>
      <c r="V132" s="1133">
        <v>0</v>
      </c>
      <c r="W132" s="1133"/>
      <c r="X132" s="1133"/>
      <c r="Y132" s="1133"/>
      <c r="Z132" s="1134"/>
      <c r="AA132" s="1135"/>
      <c r="AB132" s="1135"/>
      <c r="AC132" s="1135"/>
      <c r="AD132" s="1136"/>
      <c r="AE132" s="1135">
        <v>27</v>
      </c>
      <c r="AF132" s="1134" t="s">
        <v>2043</v>
      </c>
      <c r="AG132" s="1134">
        <v>16</v>
      </c>
      <c r="AH132" s="1137">
        <v>985</v>
      </c>
      <c r="AI132" s="1138">
        <v>432</v>
      </c>
      <c r="AJ132" s="1139">
        <v>432</v>
      </c>
      <c r="AK132" s="1140">
        <v>0</v>
      </c>
      <c r="AL132" s="1141">
        <v>26595</v>
      </c>
      <c r="AM132" s="1142">
        <v>0</v>
      </c>
      <c r="AN132" s="1126" t="s">
        <v>2046</v>
      </c>
    </row>
    <row r="133" spans="1:40" x14ac:dyDescent="0.15">
      <c r="A133" s="1213">
        <v>44439</v>
      </c>
      <c r="B133" s="1214">
        <v>21</v>
      </c>
      <c r="C133" s="1214">
        <v>26</v>
      </c>
      <c r="D133" s="1214">
        <v>514</v>
      </c>
      <c r="E133" s="1214">
        <v>0</v>
      </c>
      <c r="F133" s="1214">
        <v>60</v>
      </c>
      <c r="G133" s="1133">
        <v>0</v>
      </c>
      <c r="H133" s="1133">
        <v>60</v>
      </c>
      <c r="I133" s="1133"/>
      <c r="J133" s="1133">
        <v>60</v>
      </c>
      <c r="K133" s="1133"/>
      <c r="L133" s="1133"/>
      <c r="M133" s="1133"/>
      <c r="N133" s="1133"/>
      <c r="O133" s="1133"/>
      <c r="P133" s="1133"/>
      <c r="Q133" s="1133"/>
      <c r="R133" s="1133"/>
      <c r="S133" s="1133"/>
      <c r="T133" s="1133"/>
      <c r="U133" s="1133"/>
      <c r="V133" s="1133">
        <v>0</v>
      </c>
      <c r="W133" s="1133"/>
      <c r="X133" s="1133"/>
      <c r="Y133" s="1133"/>
      <c r="Z133" s="1134"/>
      <c r="AA133" s="1135"/>
      <c r="AB133" s="1135"/>
      <c r="AC133" s="1135"/>
      <c r="AD133" s="1136"/>
      <c r="AE133" s="1135">
        <v>0</v>
      </c>
      <c r="AF133" s="1134" t="s">
        <v>2043</v>
      </c>
      <c r="AG133" s="1134">
        <v>16</v>
      </c>
      <c r="AH133" s="1137">
        <v>985</v>
      </c>
      <c r="AI133" s="1207">
        <v>0</v>
      </c>
      <c r="AJ133" s="1208">
        <v>0</v>
      </c>
      <c r="AK133" s="1209">
        <v>0</v>
      </c>
      <c r="AL133" s="1210">
        <v>0</v>
      </c>
      <c r="AM133" s="1211">
        <v>0</v>
      </c>
      <c r="AN133" s="1147" t="s">
        <v>2073</v>
      </c>
    </row>
    <row r="134" spans="1:40" x14ac:dyDescent="0.15">
      <c r="A134" s="1201">
        <v>44441</v>
      </c>
      <c r="B134" s="1202">
        <v>21</v>
      </c>
      <c r="C134" s="1202">
        <v>26</v>
      </c>
      <c r="D134" s="1202">
        <v>514</v>
      </c>
      <c r="E134" s="1202">
        <v>58</v>
      </c>
      <c r="F134" s="1202">
        <v>465</v>
      </c>
      <c r="G134" s="1202">
        <v>395</v>
      </c>
      <c r="H134" s="1202">
        <v>465</v>
      </c>
      <c r="I134" s="1202"/>
      <c r="J134" s="1202"/>
      <c r="K134" s="1202"/>
      <c r="L134" s="1202">
        <v>60</v>
      </c>
      <c r="M134" s="1202"/>
      <c r="N134" s="1202"/>
      <c r="O134" s="1202">
        <v>10</v>
      </c>
      <c r="P134" s="1202"/>
      <c r="Q134" s="1202"/>
      <c r="R134" s="1202"/>
      <c r="S134" s="1202"/>
      <c r="T134" s="1202"/>
      <c r="U134" s="1202"/>
      <c r="V134" s="1202">
        <v>4</v>
      </c>
      <c r="W134" s="1202"/>
      <c r="X134" s="1202"/>
      <c r="Y134" s="1202">
        <v>4</v>
      </c>
      <c r="Z134" s="1203"/>
      <c r="AA134" s="1204"/>
      <c r="AB134" s="1204"/>
      <c r="AC134" s="1204"/>
      <c r="AD134" s="1205"/>
      <c r="AE134" s="1204">
        <v>54</v>
      </c>
      <c r="AF134" s="1203" t="s">
        <v>2043</v>
      </c>
      <c r="AG134" s="1203">
        <v>16</v>
      </c>
      <c r="AH134" s="1206">
        <v>985</v>
      </c>
      <c r="AI134" s="1207">
        <v>928</v>
      </c>
      <c r="AJ134" s="1208">
        <v>864</v>
      </c>
      <c r="AK134" s="1209">
        <v>64</v>
      </c>
      <c r="AL134" s="1210">
        <v>53190</v>
      </c>
      <c r="AM134" s="1211">
        <v>3940</v>
      </c>
      <c r="AN134" s="1126" t="s">
        <v>2073</v>
      </c>
    </row>
    <row r="135" spans="1:40" x14ac:dyDescent="0.15">
      <c r="A135" s="1213">
        <v>44442</v>
      </c>
      <c r="B135" s="1200">
        <v>21</v>
      </c>
      <c r="C135" s="1200">
        <v>26</v>
      </c>
      <c r="D135" s="1214">
        <v>514</v>
      </c>
      <c r="E135" s="1214">
        <v>18</v>
      </c>
      <c r="F135" s="1214">
        <v>130</v>
      </c>
      <c r="G135" s="1202">
        <v>110</v>
      </c>
      <c r="H135" s="1202">
        <v>130</v>
      </c>
      <c r="I135" s="1202"/>
      <c r="J135" s="1202"/>
      <c r="K135" s="1202">
        <v>10</v>
      </c>
      <c r="L135" s="1202"/>
      <c r="M135" s="1202"/>
      <c r="N135" s="1202"/>
      <c r="O135" s="1202">
        <v>10</v>
      </c>
      <c r="P135" s="1202"/>
      <c r="Q135" s="1202"/>
      <c r="R135" s="1202"/>
      <c r="S135" s="1202"/>
      <c r="T135" s="1202"/>
      <c r="U135" s="1202"/>
      <c r="V135" s="1202">
        <v>0</v>
      </c>
      <c r="W135" s="1202"/>
      <c r="X135" s="1202"/>
      <c r="Y135" s="1202"/>
      <c r="Z135" s="1203"/>
      <c r="AA135" s="1204"/>
      <c r="AB135" s="1204"/>
      <c r="AC135" s="1204"/>
      <c r="AD135" s="1205"/>
      <c r="AE135" s="1204">
        <v>18</v>
      </c>
      <c r="AF135" s="1203" t="s">
        <v>2043</v>
      </c>
      <c r="AG135" s="1203">
        <v>16</v>
      </c>
      <c r="AH135" s="1206">
        <v>985</v>
      </c>
      <c r="AI135" s="1207">
        <v>288</v>
      </c>
      <c r="AJ135" s="1208">
        <v>288</v>
      </c>
      <c r="AK135" s="1209">
        <v>0</v>
      </c>
      <c r="AL135" s="1210">
        <v>17730</v>
      </c>
      <c r="AM135" s="1211">
        <v>0</v>
      </c>
      <c r="AN135" s="1147" t="s">
        <v>2073</v>
      </c>
    </row>
    <row r="136" spans="1:40" x14ac:dyDescent="0.15">
      <c r="A136" s="1213">
        <v>44446</v>
      </c>
      <c r="B136" s="1214">
        <v>21</v>
      </c>
      <c r="C136" s="1214">
        <v>26</v>
      </c>
      <c r="D136" s="1214">
        <v>514</v>
      </c>
      <c r="E136" s="1214">
        <v>37</v>
      </c>
      <c r="F136" s="1214">
        <v>250</v>
      </c>
      <c r="G136" s="1202">
        <v>240</v>
      </c>
      <c r="H136" s="1202">
        <v>250</v>
      </c>
      <c r="I136" s="1202"/>
      <c r="J136" s="1202"/>
      <c r="K136" s="1202"/>
      <c r="L136" s="1202"/>
      <c r="M136" s="1202"/>
      <c r="N136" s="1202"/>
      <c r="O136" s="1202">
        <v>10</v>
      </c>
      <c r="P136" s="1202"/>
      <c r="Q136" s="1202"/>
      <c r="R136" s="1202"/>
      <c r="S136" s="1202"/>
      <c r="T136" s="1202"/>
      <c r="U136" s="1202"/>
      <c r="V136" s="1202">
        <v>1</v>
      </c>
      <c r="W136" s="1202"/>
      <c r="X136" s="1202"/>
      <c r="Y136" s="1202"/>
      <c r="Z136" s="1203"/>
      <c r="AA136" s="1204"/>
      <c r="AB136" s="1204"/>
      <c r="AC136" s="1204"/>
      <c r="AD136" s="1205">
        <v>1</v>
      </c>
      <c r="AE136" s="1204">
        <v>36</v>
      </c>
      <c r="AF136" s="1203" t="s">
        <v>2043</v>
      </c>
      <c r="AG136" s="1203">
        <v>16</v>
      </c>
      <c r="AH136" s="1206">
        <v>985</v>
      </c>
      <c r="AI136" s="1207">
        <v>592</v>
      </c>
      <c r="AJ136" s="1208">
        <v>576</v>
      </c>
      <c r="AK136" s="1209">
        <v>16</v>
      </c>
      <c r="AL136" s="1210">
        <v>35460</v>
      </c>
      <c r="AM136" s="1211">
        <v>985</v>
      </c>
      <c r="AN136" s="1053" t="s">
        <v>2073</v>
      </c>
    </row>
    <row r="137" spans="1:40" x14ac:dyDescent="0.15">
      <c r="A137" s="1201">
        <v>44447</v>
      </c>
      <c r="B137" s="1202">
        <v>21</v>
      </c>
      <c r="C137" s="1202">
        <v>26</v>
      </c>
      <c r="D137" s="1202">
        <v>514</v>
      </c>
      <c r="E137" s="1202">
        <v>36</v>
      </c>
      <c r="F137" s="1202">
        <v>260</v>
      </c>
      <c r="G137" s="1202">
        <v>230</v>
      </c>
      <c r="H137" s="1202">
        <v>260</v>
      </c>
      <c r="I137" s="1202">
        <v>20</v>
      </c>
      <c r="J137" s="1202"/>
      <c r="K137" s="1202"/>
      <c r="L137" s="1202"/>
      <c r="M137" s="1202"/>
      <c r="N137" s="1202"/>
      <c r="O137" s="1202">
        <v>10</v>
      </c>
      <c r="P137" s="1202"/>
      <c r="Q137" s="1202"/>
      <c r="R137" s="1202"/>
      <c r="S137" s="1202"/>
      <c r="T137" s="1202"/>
      <c r="U137" s="1202"/>
      <c r="V137" s="1202">
        <v>0</v>
      </c>
      <c r="W137" s="1202"/>
      <c r="X137" s="1202"/>
      <c r="Y137" s="1202"/>
      <c r="Z137" s="1203"/>
      <c r="AA137" s="1204"/>
      <c r="AB137" s="1204"/>
      <c r="AC137" s="1204"/>
      <c r="AD137" s="1205"/>
      <c r="AE137" s="1204">
        <v>36</v>
      </c>
      <c r="AF137" s="1203" t="s">
        <v>2043</v>
      </c>
      <c r="AG137" s="1203">
        <v>16</v>
      </c>
      <c r="AH137" s="1206">
        <v>985</v>
      </c>
      <c r="AI137" s="1207">
        <v>576</v>
      </c>
      <c r="AJ137" s="1208">
        <v>576</v>
      </c>
      <c r="AK137" s="1209">
        <v>0</v>
      </c>
      <c r="AL137" s="1210">
        <v>35460</v>
      </c>
      <c r="AM137" s="1211">
        <v>0</v>
      </c>
      <c r="AN137" s="1102" t="s">
        <v>2073</v>
      </c>
    </row>
    <row r="138" spans="1:40" x14ac:dyDescent="0.15">
      <c r="A138" s="1213">
        <v>44453</v>
      </c>
      <c r="B138" s="1214">
        <v>21</v>
      </c>
      <c r="C138" s="1214">
        <v>26</v>
      </c>
      <c r="D138" s="1214">
        <v>514</v>
      </c>
      <c r="E138" s="1214">
        <v>0</v>
      </c>
      <c r="F138" s="1214">
        <v>60</v>
      </c>
      <c r="G138" s="1133">
        <v>0</v>
      </c>
      <c r="H138" s="1133">
        <v>60</v>
      </c>
      <c r="I138" s="1133"/>
      <c r="J138" s="1133">
        <v>60</v>
      </c>
      <c r="K138" s="1133"/>
      <c r="L138" s="1133"/>
      <c r="M138" s="1133"/>
      <c r="N138" s="1133"/>
      <c r="O138" s="1133"/>
      <c r="P138" s="1133"/>
      <c r="Q138" s="1133"/>
      <c r="R138" s="1133"/>
      <c r="S138" s="1133"/>
      <c r="T138" s="1133"/>
      <c r="U138" s="1133"/>
      <c r="V138" s="1133">
        <v>0</v>
      </c>
      <c r="W138" s="1133"/>
      <c r="X138" s="1133"/>
      <c r="Y138" s="1133"/>
      <c r="Z138" s="1134"/>
      <c r="AA138" s="1135"/>
      <c r="AB138" s="1135"/>
      <c r="AC138" s="1135"/>
      <c r="AD138" s="1136"/>
      <c r="AE138" s="1135">
        <v>0</v>
      </c>
      <c r="AF138" s="1134" t="s">
        <v>2043</v>
      </c>
      <c r="AG138" s="1134">
        <v>16</v>
      </c>
      <c r="AH138" s="1137">
        <v>985</v>
      </c>
      <c r="AI138" s="1138">
        <v>0</v>
      </c>
      <c r="AJ138" s="1139">
        <v>0</v>
      </c>
      <c r="AK138" s="1140">
        <v>0</v>
      </c>
      <c r="AL138" s="1141">
        <v>0</v>
      </c>
      <c r="AM138" s="1142">
        <v>0</v>
      </c>
      <c r="AN138" s="1126" t="s">
        <v>2073</v>
      </c>
    </row>
    <row r="139" spans="1:40" x14ac:dyDescent="0.15">
      <c r="A139" s="1201">
        <v>44453</v>
      </c>
      <c r="B139" s="1202">
        <v>21</v>
      </c>
      <c r="C139" s="1202">
        <v>26</v>
      </c>
      <c r="D139" s="1202">
        <v>514</v>
      </c>
      <c r="E139" s="1202">
        <v>13</v>
      </c>
      <c r="F139" s="1202">
        <v>105</v>
      </c>
      <c r="G139" s="1202">
        <v>85</v>
      </c>
      <c r="H139" s="1202">
        <v>105</v>
      </c>
      <c r="I139" s="1202"/>
      <c r="J139" s="1202"/>
      <c r="K139" s="1202"/>
      <c r="L139" s="1202">
        <v>10</v>
      </c>
      <c r="M139" s="1202"/>
      <c r="N139" s="1202"/>
      <c r="O139" s="1202">
        <v>10</v>
      </c>
      <c r="P139" s="1202"/>
      <c r="Q139" s="1202"/>
      <c r="R139" s="1202"/>
      <c r="S139" s="1202"/>
      <c r="T139" s="1202"/>
      <c r="U139" s="1202"/>
      <c r="V139" s="1202">
        <v>1</v>
      </c>
      <c r="W139" s="1202"/>
      <c r="X139" s="1202"/>
      <c r="Y139" s="1202"/>
      <c r="Z139" s="1203"/>
      <c r="AA139" s="1204"/>
      <c r="AB139" s="1204">
        <v>1</v>
      </c>
      <c r="AC139" s="1204"/>
      <c r="AD139" s="1205"/>
      <c r="AE139" s="1204">
        <v>12</v>
      </c>
      <c r="AF139" s="1203" t="s">
        <v>2043</v>
      </c>
      <c r="AG139" s="1203">
        <v>16</v>
      </c>
      <c r="AH139" s="1206">
        <v>985</v>
      </c>
      <c r="AI139" s="1207">
        <v>208</v>
      </c>
      <c r="AJ139" s="1208">
        <v>192</v>
      </c>
      <c r="AK139" s="1209">
        <v>16</v>
      </c>
      <c r="AL139" s="1210">
        <v>11820</v>
      </c>
      <c r="AM139" s="1211">
        <v>985</v>
      </c>
      <c r="AN139" s="1102" t="s">
        <v>2073</v>
      </c>
    </row>
    <row r="140" spans="1:40" x14ac:dyDescent="0.15">
      <c r="A140" s="1201">
        <v>44454</v>
      </c>
      <c r="B140" s="1202">
        <v>21</v>
      </c>
      <c r="C140" s="1202">
        <v>26</v>
      </c>
      <c r="D140" s="1202">
        <v>514</v>
      </c>
      <c r="E140" s="1202">
        <v>37</v>
      </c>
      <c r="F140" s="1202">
        <v>260</v>
      </c>
      <c r="G140" s="1202">
        <v>240</v>
      </c>
      <c r="H140" s="1202">
        <v>260</v>
      </c>
      <c r="I140" s="1202">
        <v>10</v>
      </c>
      <c r="J140" s="1202"/>
      <c r="K140" s="1202"/>
      <c r="L140" s="1202"/>
      <c r="M140" s="1202"/>
      <c r="N140" s="1202"/>
      <c r="O140" s="1202">
        <v>10</v>
      </c>
      <c r="P140" s="1202"/>
      <c r="Q140" s="1202"/>
      <c r="R140" s="1202"/>
      <c r="S140" s="1202"/>
      <c r="T140" s="1202"/>
      <c r="U140" s="1202"/>
      <c r="V140" s="1202">
        <v>1</v>
      </c>
      <c r="W140" s="1202"/>
      <c r="X140" s="1202"/>
      <c r="Y140" s="1202"/>
      <c r="Z140" s="1203"/>
      <c r="AA140" s="1204"/>
      <c r="AB140" s="1204">
        <v>1</v>
      </c>
      <c r="AC140" s="1204"/>
      <c r="AD140" s="1205"/>
      <c r="AE140" s="1204">
        <v>36</v>
      </c>
      <c r="AF140" s="1203" t="s">
        <v>2043</v>
      </c>
      <c r="AG140" s="1203">
        <v>16</v>
      </c>
      <c r="AH140" s="1206">
        <v>985</v>
      </c>
      <c r="AI140" s="1207">
        <v>592</v>
      </c>
      <c r="AJ140" s="1208">
        <v>576</v>
      </c>
      <c r="AK140" s="1209">
        <v>16</v>
      </c>
      <c r="AL140" s="1210">
        <v>35460</v>
      </c>
      <c r="AM140" s="1211">
        <v>985</v>
      </c>
      <c r="AN140" s="1053" t="s">
        <v>2073</v>
      </c>
    </row>
    <row r="141" spans="1:40" x14ac:dyDescent="0.15">
      <c r="A141" s="1213">
        <v>44442</v>
      </c>
      <c r="B141" s="1214">
        <v>23</v>
      </c>
      <c r="C141" s="1214">
        <v>26</v>
      </c>
      <c r="D141" s="1214">
        <v>515</v>
      </c>
      <c r="E141" s="1214">
        <v>72</v>
      </c>
      <c r="F141" s="1214">
        <v>300</v>
      </c>
      <c r="G141" s="1202">
        <v>260</v>
      </c>
      <c r="H141" s="1202">
        <v>300</v>
      </c>
      <c r="I141" s="1202">
        <v>15</v>
      </c>
      <c r="J141" s="1202"/>
      <c r="K141" s="1202"/>
      <c r="L141" s="1202"/>
      <c r="M141" s="1202"/>
      <c r="N141" s="1202"/>
      <c r="O141" s="1202">
        <v>15</v>
      </c>
      <c r="P141" s="1202"/>
      <c r="Q141" s="1202"/>
      <c r="R141" s="1202"/>
      <c r="S141" s="1202"/>
      <c r="T141" s="1202">
        <v>10</v>
      </c>
      <c r="U141" s="1202"/>
      <c r="V141" s="1202">
        <v>0</v>
      </c>
      <c r="W141" s="1202"/>
      <c r="X141" s="1202"/>
      <c r="Y141" s="1202"/>
      <c r="Z141" s="1203"/>
      <c r="AA141" s="1204"/>
      <c r="AB141" s="1204"/>
      <c r="AC141" s="1204"/>
      <c r="AD141" s="1205"/>
      <c r="AE141" s="1204">
        <v>72</v>
      </c>
      <c r="AF141" s="1203" t="s">
        <v>1814</v>
      </c>
      <c r="AG141" s="1203">
        <v>10.9</v>
      </c>
      <c r="AH141" s="1206">
        <v>730</v>
      </c>
      <c r="AI141" s="1207">
        <v>784.80000000000007</v>
      </c>
      <c r="AJ141" s="1208">
        <v>784.80000000000007</v>
      </c>
      <c r="AK141" s="1209">
        <v>0</v>
      </c>
      <c r="AL141" s="1210">
        <v>52560</v>
      </c>
      <c r="AM141" s="1211">
        <v>0</v>
      </c>
      <c r="AN141" s="1102" t="s">
        <v>2089</v>
      </c>
    </row>
    <row r="142" spans="1:40" x14ac:dyDescent="0.15">
      <c r="A142" s="1201">
        <v>44448</v>
      </c>
      <c r="B142" s="1202">
        <v>23</v>
      </c>
      <c r="C142" s="1202">
        <v>3</v>
      </c>
      <c r="D142" s="1202">
        <v>515</v>
      </c>
      <c r="E142" s="1202">
        <v>76</v>
      </c>
      <c r="F142" s="1202">
        <v>350</v>
      </c>
      <c r="G142" s="1202">
        <v>285</v>
      </c>
      <c r="H142" s="1202">
        <v>350</v>
      </c>
      <c r="I142" s="1202">
        <v>30</v>
      </c>
      <c r="J142" s="1202"/>
      <c r="K142" s="1202"/>
      <c r="L142" s="1202">
        <v>20</v>
      </c>
      <c r="M142" s="1202"/>
      <c r="N142" s="1202"/>
      <c r="O142" s="1202">
        <v>15</v>
      </c>
      <c r="P142" s="1202"/>
      <c r="Q142" s="1202"/>
      <c r="R142" s="1202"/>
      <c r="S142" s="1202"/>
      <c r="T142" s="1202"/>
      <c r="U142" s="1202"/>
      <c r="V142" s="1202">
        <v>4</v>
      </c>
      <c r="W142" s="1202">
        <v>4</v>
      </c>
      <c r="X142" s="1202"/>
      <c r="Y142" s="1202"/>
      <c r="Z142" s="1203"/>
      <c r="AA142" s="1204"/>
      <c r="AB142" s="1204"/>
      <c r="AC142" s="1204"/>
      <c r="AD142" s="1205"/>
      <c r="AE142" s="1204">
        <v>72</v>
      </c>
      <c r="AF142" s="1203" t="s">
        <v>1814</v>
      </c>
      <c r="AG142" s="1203">
        <v>10.9</v>
      </c>
      <c r="AH142" s="1206">
        <v>730</v>
      </c>
      <c r="AI142" s="1207">
        <v>828.4</v>
      </c>
      <c r="AJ142" s="1208">
        <v>784.80000000000007</v>
      </c>
      <c r="AK142" s="1209">
        <v>43.599999999999909</v>
      </c>
      <c r="AL142" s="1210">
        <v>52560</v>
      </c>
      <c r="AM142" s="1211">
        <v>2920</v>
      </c>
      <c r="AN142" s="1147" t="s">
        <v>2089</v>
      </c>
    </row>
    <row r="143" spans="1:40" x14ac:dyDescent="0.15">
      <c r="A143" s="1201">
        <v>44454</v>
      </c>
      <c r="B143" s="1202">
        <v>23</v>
      </c>
      <c r="C143" s="1202">
        <v>3</v>
      </c>
      <c r="D143" s="1202">
        <v>515</v>
      </c>
      <c r="E143" s="1202">
        <v>47</v>
      </c>
      <c r="F143" s="1202">
        <v>220</v>
      </c>
      <c r="G143" s="1133">
        <v>170</v>
      </c>
      <c r="H143" s="1133">
        <v>220</v>
      </c>
      <c r="I143" s="1133">
        <v>10</v>
      </c>
      <c r="J143" s="1133"/>
      <c r="K143" s="1133"/>
      <c r="L143" s="1133"/>
      <c r="M143" s="1133"/>
      <c r="N143" s="1133"/>
      <c r="O143" s="1133">
        <v>10</v>
      </c>
      <c r="P143" s="1133"/>
      <c r="Q143" s="1133"/>
      <c r="R143" s="1133"/>
      <c r="S143" s="1133"/>
      <c r="T143" s="1133">
        <v>30</v>
      </c>
      <c r="U143" s="1133"/>
      <c r="V143" s="1133">
        <v>1</v>
      </c>
      <c r="W143" s="1133"/>
      <c r="X143" s="1133"/>
      <c r="Y143" s="1133"/>
      <c r="Z143" s="1134"/>
      <c r="AA143" s="1135"/>
      <c r="AB143" s="1135">
        <v>1</v>
      </c>
      <c r="AC143" s="1135"/>
      <c r="AD143" s="1136"/>
      <c r="AE143" s="1135">
        <v>46</v>
      </c>
      <c r="AF143" s="1134" t="s">
        <v>1814</v>
      </c>
      <c r="AG143" s="1134">
        <v>10.9</v>
      </c>
      <c r="AH143" s="1137">
        <v>730</v>
      </c>
      <c r="AI143" s="1138">
        <v>512.30000000000007</v>
      </c>
      <c r="AJ143" s="1139">
        <v>501.40000000000003</v>
      </c>
      <c r="AK143" s="1140">
        <v>10.900000000000034</v>
      </c>
      <c r="AL143" s="1141">
        <v>33580</v>
      </c>
      <c r="AM143" s="1142">
        <v>730</v>
      </c>
      <c r="AN143" s="1076" t="s">
        <v>2089</v>
      </c>
    </row>
    <row r="144" spans="1:40" x14ac:dyDescent="0.15">
      <c r="A144" s="1201">
        <v>44439</v>
      </c>
      <c r="B144" s="1202">
        <v>24</v>
      </c>
      <c r="C144" s="1202">
        <v>26</v>
      </c>
      <c r="D144" s="1202">
        <v>516</v>
      </c>
      <c r="E144" s="1202">
        <v>27</v>
      </c>
      <c r="F144" s="1202">
        <v>190</v>
      </c>
      <c r="G144" s="1133">
        <v>170</v>
      </c>
      <c r="H144" s="1133">
        <v>190</v>
      </c>
      <c r="I144" s="1133"/>
      <c r="J144" s="1133"/>
      <c r="K144" s="1133"/>
      <c r="L144" s="1133">
        <v>10</v>
      </c>
      <c r="M144" s="1133"/>
      <c r="N144" s="1133"/>
      <c r="O144" s="1133">
        <v>10</v>
      </c>
      <c r="P144" s="1133"/>
      <c r="Q144" s="1133"/>
      <c r="R144" s="1133"/>
      <c r="S144" s="1133"/>
      <c r="T144" s="1133"/>
      <c r="U144" s="1133"/>
      <c r="V144" s="1133">
        <v>1</v>
      </c>
      <c r="W144" s="1133"/>
      <c r="X144" s="1133"/>
      <c r="Y144" s="1133"/>
      <c r="Z144" s="1134"/>
      <c r="AA144" s="1135"/>
      <c r="AB144" s="1135">
        <v>1</v>
      </c>
      <c r="AC144" s="1135"/>
      <c r="AD144" s="1136"/>
      <c r="AE144" s="1135">
        <v>26</v>
      </c>
      <c r="AF144" s="1134" t="s">
        <v>2065</v>
      </c>
      <c r="AG144" s="1134">
        <v>5</v>
      </c>
      <c r="AH144" s="1137">
        <v>900</v>
      </c>
      <c r="AI144" s="1138">
        <v>135</v>
      </c>
      <c r="AJ144" s="1139">
        <v>130</v>
      </c>
      <c r="AK144" s="1140">
        <v>5</v>
      </c>
      <c r="AL144" s="1141">
        <v>23400</v>
      </c>
      <c r="AM144" s="1142">
        <v>900</v>
      </c>
      <c r="AN144" s="1076" t="s">
        <v>1490</v>
      </c>
    </row>
    <row r="145" spans="1:40" x14ac:dyDescent="0.15">
      <c r="A145" s="1201">
        <v>44440</v>
      </c>
      <c r="B145" s="1202">
        <v>24</v>
      </c>
      <c r="C145" s="1202">
        <v>26</v>
      </c>
      <c r="D145" s="1202">
        <v>516</v>
      </c>
      <c r="E145" s="1202">
        <v>60</v>
      </c>
      <c r="F145" s="1202">
        <v>450</v>
      </c>
      <c r="G145" s="1202">
        <v>395</v>
      </c>
      <c r="H145" s="1202">
        <v>450</v>
      </c>
      <c r="I145" s="1202"/>
      <c r="J145" s="1202">
        <v>30</v>
      </c>
      <c r="K145" s="1202"/>
      <c r="L145" s="1202"/>
      <c r="M145" s="1202"/>
      <c r="N145" s="1202"/>
      <c r="O145" s="1202">
        <v>10</v>
      </c>
      <c r="P145" s="1202"/>
      <c r="Q145" s="1202"/>
      <c r="R145" s="1202"/>
      <c r="S145" s="1202"/>
      <c r="T145" s="1202">
        <v>15</v>
      </c>
      <c r="U145" s="1202"/>
      <c r="V145" s="1202">
        <v>2</v>
      </c>
      <c r="W145" s="1202"/>
      <c r="X145" s="1202"/>
      <c r="Y145" s="1202"/>
      <c r="Z145" s="1203"/>
      <c r="AA145" s="1204"/>
      <c r="AB145" s="1204">
        <v>2</v>
      </c>
      <c r="AC145" s="1204"/>
      <c r="AD145" s="1205"/>
      <c r="AE145" s="1204">
        <v>58</v>
      </c>
      <c r="AF145" s="1203" t="s">
        <v>2065</v>
      </c>
      <c r="AG145" s="1203">
        <v>5</v>
      </c>
      <c r="AH145" s="1206">
        <v>900</v>
      </c>
      <c r="AI145" s="1207">
        <v>300</v>
      </c>
      <c r="AJ145" s="1208">
        <v>290</v>
      </c>
      <c r="AK145" s="1209">
        <v>10</v>
      </c>
      <c r="AL145" s="1210">
        <v>52200</v>
      </c>
      <c r="AM145" s="1211">
        <v>1800</v>
      </c>
      <c r="AN145" s="1102" t="s">
        <v>1490</v>
      </c>
    </row>
    <row r="146" spans="1:40" x14ac:dyDescent="0.15">
      <c r="A146" s="1201">
        <v>44445</v>
      </c>
      <c r="B146" s="1202">
        <v>24</v>
      </c>
      <c r="C146" s="1202">
        <v>26</v>
      </c>
      <c r="D146" s="1202">
        <v>516</v>
      </c>
      <c r="E146" s="1202">
        <v>18</v>
      </c>
      <c r="F146" s="1202">
        <v>185</v>
      </c>
      <c r="G146" s="1133">
        <v>115</v>
      </c>
      <c r="H146" s="1133">
        <v>185</v>
      </c>
      <c r="I146" s="1133"/>
      <c r="J146" s="1133"/>
      <c r="K146" s="1133"/>
      <c r="L146" s="1133">
        <v>60</v>
      </c>
      <c r="M146" s="1133"/>
      <c r="N146" s="1133"/>
      <c r="O146" s="1133">
        <v>10</v>
      </c>
      <c r="P146" s="1133"/>
      <c r="Q146" s="1133"/>
      <c r="R146" s="1133"/>
      <c r="S146" s="1133"/>
      <c r="T146" s="1133"/>
      <c r="U146" s="1133"/>
      <c r="V146" s="1133">
        <v>2</v>
      </c>
      <c r="W146" s="1133"/>
      <c r="X146" s="1133"/>
      <c r="Y146" s="1133"/>
      <c r="Z146" s="1134"/>
      <c r="AA146" s="1135"/>
      <c r="AB146" s="1135"/>
      <c r="AC146" s="1135"/>
      <c r="AD146" s="1136">
        <v>2</v>
      </c>
      <c r="AE146" s="1135">
        <v>16</v>
      </c>
      <c r="AF146" s="1134" t="s">
        <v>2065</v>
      </c>
      <c r="AG146" s="1134">
        <v>5</v>
      </c>
      <c r="AH146" s="1137">
        <v>900</v>
      </c>
      <c r="AI146" s="1138">
        <v>90</v>
      </c>
      <c r="AJ146" s="1139">
        <v>80</v>
      </c>
      <c r="AK146" s="1140">
        <v>10</v>
      </c>
      <c r="AL146" s="1141">
        <v>14400</v>
      </c>
      <c r="AM146" s="1142">
        <v>1800</v>
      </c>
      <c r="AN146" s="1126" t="s">
        <v>1490</v>
      </c>
    </row>
    <row r="147" spans="1:40" x14ac:dyDescent="0.15">
      <c r="A147" s="1213">
        <v>44446</v>
      </c>
      <c r="B147" s="1214">
        <v>24</v>
      </c>
      <c r="C147" s="1214">
        <v>9</v>
      </c>
      <c r="D147" s="1214">
        <v>516</v>
      </c>
      <c r="E147" s="1214">
        <v>32</v>
      </c>
      <c r="F147" s="1214">
        <v>315</v>
      </c>
      <c r="G147" s="1202">
        <v>245</v>
      </c>
      <c r="H147" s="1202">
        <v>315</v>
      </c>
      <c r="I147" s="1202"/>
      <c r="J147" s="1202"/>
      <c r="K147" s="1202"/>
      <c r="L147" s="1202">
        <v>60</v>
      </c>
      <c r="M147" s="1202"/>
      <c r="N147" s="1202"/>
      <c r="O147" s="1202">
        <v>10</v>
      </c>
      <c r="P147" s="1202"/>
      <c r="Q147" s="1202"/>
      <c r="R147" s="1202"/>
      <c r="S147" s="1202"/>
      <c r="T147" s="1202"/>
      <c r="U147" s="1202"/>
      <c r="V147" s="1202">
        <v>8</v>
      </c>
      <c r="W147" s="1202"/>
      <c r="X147" s="1202"/>
      <c r="Y147" s="1202"/>
      <c r="Z147" s="1203"/>
      <c r="AA147" s="1204"/>
      <c r="AB147" s="1204"/>
      <c r="AC147" s="1204">
        <v>8</v>
      </c>
      <c r="AD147" s="1205"/>
      <c r="AE147" s="1204">
        <v>24</v>
      </c>
      <c r="AF147" s="1203" t="s">
        <v>2065</v>
      </c>
      <c r="AG147" s="1203">
        <v>5</v>
      </c>
      <c r="AH147" s="1206">
        <v>900</v>
      </c>
      <c r="AI147" s="1207">
        <v>160</v>
      </c>
      <c r="AJ147" s="1208">
        <v>120</v>
      </c>
      <c r="AK147" s="1209">
        <v>40</v>
      </c>
      <c r="AL147" s="1210">
        <v>21600</v>
      </c>
      <c r="AM147" s="1211">
        <v>7200</v>
      </c>
      <c r="AN147" s="1147" t="s">
        <v>1490</v>
      </c>
    </row>
    <row r="148" spans="1:40" x14ac:dyDescent="0.15">
      <c r="A148" s="1213">
        <v>44448</v>
      </c>
      <c r="B148" s="1214">
        <v>24</v>
      </c>
      <c r="C148" s="1214">
        <v>9</v>
      </c>
      <c r="D148" s="1214">
        <v>516</v>
      </c>
      <c r="E148" s="1214">
        <v>27</v>
      </c>
      <c r="F148" s="1214">
        <v>240</v>
      </c>
      <c r="G148" s="1133">
        <v>180</v>
      </c>
      <c r="H148" s="1133">
        <v>240</v>
      </c>
      <c r="I148" s="1133">
        <v>10</v>
      </c>
      <c r="J148" s="1133"/>
      <c r="K148" s="1133"/>
      <c r="L148" s="1133">
        <v>40</v>
      </c>
      <c r="M148" s="1133"/>
      <c r="N148" s="1133"/>
      <c r="O148" s="1133">
        <v>10</v>
      </c>
      <c r="P148" s="1133"/>
      <c r="Q148" s="1133"/>
      <c r="R148" s="1133"/>
      <c r="S148" s="1133"/>
      <c r="T148" s="1133"/>
      <c r="U148" s="1133"/>
      <c r="V148" s="1133">
        <v>6</v>
      </c>
      <c r="W148" s="1133"/>
      <c r="X148" s="1133"/>
      <c r="Y148" s="1133"/>
      <c r="Z148" s="1134"/>
      <c r="AA148" s="1135"/>
      <c r="AB148" s="1135">
        <v>6</v>
      </c>
      <c r="AC148" s="1135"/>
      <c r="AD148" s="1136"/>
      <c r="AE148" s="1135">
        <v>21</v>
      </c>
      <c r="AF148" s="1134" t="s">
        <v>2065</v>
      </c>
      <c r="AG148" s="1134">
        <v>5</v>
      </c>
      <c r="AH148" s="1137">
        <v>900</v>
      </c>
      <c r="AI148" s="1138">
        <v>135</v>
      </c>
      <c r="AJ148" s="1139">
        <v>105</v>
      </c>
      <c r="AK148" s="1140">
        <v>30</v>
      </c>
      <c r="AL148" s="1141">
        <v>18900</v>
      </c>
      <c r="AM148" s="1142">
        <v>5400</v>
      </c>
      <c r="AN148" s="1076" t="s">
        <v>1490</v>
      </c>
    </row>
    <row r="149" spans="1:40" x14ac:dyDescent="0.15">
      <c r="A149" s="1213">
        <v>44452</v>
      </c>
      <c r="B149" s="1214">
        <v>24</v>
      </c>
      <c r="C149" s="1214">
        <v>9</v>
      </c>
      <c r="D149" s="1214">
        <v>516</v>
      </c>
      <c r="E149" s="1214">
        <v>48</v>
      </c>
      <c r="F149" s="1214">
        <v>465</v>
      </c>
      <c r="G149" s="1133">
        <v>405</v>
      </c>
      <c r="H149" s="1133">
        <v>465</v>
      </c>
      <c r="I149" s="1133">
        <v>10</v>
      </c>
      <c r="J149" s="1133"/>
      <c r="K149" s="1133"/>
      <c r="L149" s="1133">
        <v>40</v>
      </c>
      <c r="M149" s="1133"/>
      <c r="N149" s="1133"/>
      <c r="O149" s="1133">
        <v>10</v>
      </c>
      <c r="P149" s="1133"/>
      <c r="Q149" s="1133"/>
      <c r="R149" s="1133"/>
      <c r="S149" s="1133"/>
      <c r="T149" s="1133"/>
      <c r="U149" s="1133"/>
      <c r="V149" s="1133">
        <v>5</v>
      </c>
      <c r="W149" s="1133"/>
      <c r="X149" s="1133"/>
      <c r="Y149" s="1133"/>
      <c r="Z149" s="1134"/>
      <c r="AA149" s="1135"/>
      <c r="AB149" s="1135">
        <v>5</v>
      </c>
      <c r="AC149" s="1135"/>
      <c r="AD149" s="1136"/>
      <c r="AE149" s="1135">
        <v>43</v>
      </c>
      <c r="AF149" s="1134" t="s">
        <v>2065</v>
      </c>
      <c r="AG149" s="1134">
        <v>5</v>
      </c>
      <c r="AH149" s="1137">
        <v>900</v>
      </c>
      <c r="AI149" s="1138">
        <v>240</v>
      </c>
      <c r="AJ149" s="1139">
        <v>215</v>
      </c>
      <c r="AK149" s="1140">
        <v>25</v>
      </c>
      <c r="AL149" s="1141">
        <v>38700</v>
      </c>
      <c r="AM149" s="1142">
        <v>4500</v>
      </c>
      <c r="AN149" s="1126" t="s">
        <v>1490</v>
      </c>
    </row>
    <row r="150" spans="1:40" x14ac:dyDescent="0.15">
      <c r="A150" s="1201">
        <v>44431</v>
      </c>
      <c r="B150" s="1202">
        <v>31</v>
      </c>
      <c r="C150" s="1202">
        <v>14</v>
      </c>
      <c r="D150" s="1202">
        <v>582</v>
      </c>
      <c r="E150" s="1202">
        <v>367</v>
      </c>
      <c r="F150" s="1202">
        <v>525</v>
      </c>
      <c r="G150" s="1202">
        <v>515</v>
      </c>
      <c r="H150" s="1202">
        <v>262.5</v>
      </c>
      <c r="I150" s="1202"/>
      <c r="J150" s="1202"/>
      <c r="K150" s="1202"/>
      <c r="L150" s="1202"/>
      <c r="M150" s="1202"/>
      <c r="N150" s="1202"/>
      <c r="O150" s="1202">
        <v>10</v>
      </c>
      <c r="P150" s="1202"/>
      <c r="Q150" s="1202"/>
      <c r="R150" s="1202"/>
      <c r="S150" s="1202"/>
      <c r="T150" s="1202"/>
      <c r="U150" s="1202"/>
      <c r="V150" s="1202">
        <v>0</v>
      </c>
      <c r="W150" s="1202"/>
      <c r="X150" s="1202"/>
      <c r="Y150" s="1202"/>
      <c r="Z150" s="1203"/>
      <c r="AA150" s="1204"/>
      <c r="AB150" s="1204"/>
      <c r="AC150" s="1204"/>
      <c r="AD150" s="1205"/>
      <c r="AE150" s="1204">
        <v>734</v>
      </c>
      <c r="AF150" s="1203" t="s">
        <v>129</v>
      </c>
      <c r="AG150" s="1203">
        <v>0.95</v>
      </c>
      <c r="AH150" s="1206">
        <v>85</v>
      </c>
      <c r="AI150" s="1207">
        <v>697.3</v>
      </c>
      <c r="AJ150" s="1208">
        <v>697.3</v>
      </c>
      <c r="AK150" s="1209">
        <v>0</v>
      </c>
      <c r="AL150" s="1210">
        <v>62390</v>
      </c>
      <c r="AM150" s="1211">
        <v>0</v>
      </c>
      <c r="AN150" s="1102" t="s">
        <v>1605</v>
      </c>
    </row>
    <row r="151" spans="1:40" x14ac:dyDescent="0.15">
      <c r="A151" s="1232">
        <v>44432</v>
      </c>
      <c r="B151" s="1224">
        <v>31</v>
      </c>
      <c r="C151" s="1224">
        <v>14</v>
      </c>
      <c r="D151" s="1224">
        <v>582</v>
      </c>
      <c r="E151" s="1224">
        <v>376</v>
      </c>
      <c r="F151" s="1218">
        <v>525</v>
      </c>
      <c r="G151" s="1225">
        <v>515</v>
      </c>
      <c r="H151" s="1225">
        <v>262.5</v>
      </c>
      <c r="I151" s="1225"/>
      <c r="J151" s="1225"/>
      <c r="K151" s="1225"/>
      <c r="L151" s="1225"/>
      <c r="M151" s="1225"/>
      <c r="N151" s="1225"/>
      <c r="O151" s="1225">
        <v>10</v>
      </c>
      <c r="P151" s="1225"/>
      <c r="Q151" s="1225"/>
      <c r="R151" s="1225"/>
      <c r="S151" s="1225"/>
      <c r="T151" s="1225"/>
      <c r="U151" s="1225"/>
      <c r="V151" s="1225">
        <v>0</v>
      </c>
      <c r="W151" s="1225"/>
      <c r="X151" s="1225"/>
      <c r="Y151" s="1225"/>
      <c r="Z151" s="1246"/>
      <c r="AA151" s="1226"/>
      <c r="AB151" s="1226"/>
      <c r="AC151" s="1226"/>
      <c r="AD151" s="1227"/>
      <c r="AE151" s="1226">
        <v>752</v>
      </c>
      <c r="AF151" s="1246" t="s">
        <v>129</v>
      </c>
      <c r="AG151" s="1246">
        <v>0.95</v>
      </c>
      <c r="AH151" s="1228">
        <v>85</v>
      </c>
      <c r="AI151" s="1230">
        <v>714.4</v>
      </c>
      <c r="AJ151" s="1246">
        <v>714.4</v>
      </c>
      <c r="AK151" s="1228">
        <v>0</v>
      </c>
      <c r="AL151" s="1230">
        <v>63920</v>
      </c>
      <c r="AM151" s="1228">
        <v>0</v>
      </c>
      <c r="AN151" s="1053" t="s">
        <v>1605</v>
      </c>
    </row>
    <row r="152" spans="1:40" x14ac:dyDescent="0.15">
      <c r="A152" s="1201">
        <v>44433</v>
      </c>
      <c r="B152" s="1202">
        <v>31</v>
      </c>
      <c r="C152" s="1202">
        <v>14</v>
      </c>
      <c r="D152" s="1202">
        <v>582</v>
      </c>
      <c r="E152" s="1202">
        <v>377</v>
      </c>
      <c r="F152" s="1202">
        <v>525</v>
      </c>
      <c r="G152" s="1133">
        <v>515</v>
      </c>
      <c r="H152" s="1133">
        <v>262.5</v>
      </c>
      <c r="I152" s="1133"/>
      <c r="J152" s="1133"/>
      <c r="K152" s="1133"/>
      <c r="L152" s="1133"/>
      <c r="M152" s="1133"/>
      <c r="N152" s="1133"/>
      <c r="O152" s="1133">
        <v>10</v>
      </c>
      <c r="P152" s="1133"/>
      <c r="Q152" s="1133"/>
      <c r="R152" s="1133"/>
      <c r="S152" s="1133"/>
      <c r="T152" s="1133"/>
      <c r="U152" s="1133"/>
      <c r="V152" s="1133">
        <v>0</v>
      </c>
      <c r="W152" s="1133"/>
      <c r="X152" s="1133"/>
      <c r="Y152" s="1133"/>
      <c r="Z152" s="1134"/>
      <c r="AA152" s="1135"/>
      <c r="AB152" s="1135"/>
      <c r="AC152" s="1135"/>
      <c r="AD152" s="1136"/>
      <c r="AE152" s="1135">
        <v>754</v>
      </c>
      <c r="AF152" s="1134" t="s">
        <v>129</v>
      </c>
      <c r="AG152" s="1134">
        <v>0.95</v>
      </c>
      <c r="AH152" s="1137">
        <v>85</v>
      </c>
      <c r="AI152" s="1138">
        <v>716.3</v>
      </c>
      <c r="AJ152" s="1139">
        <v>716.3</v>
      </c>
      <c r="AK152" s="1140">
        <v>0</v>
      </c>
      <c r="AL152" s="1141">
        <v>64090</v>
      </c>
      <c r="AM152" s="1142">
        <v>0</v>
      </c>
      <c r="AN152" s="1053" t="s">
        <v>1605</v>
      </c>
    </row>
    <row r="153" spans="1:40" x14ac:dyDescent="0.15">
      <c r="A153" s="1213">
        <v>44434</v>
      </c>
      <c r="B153" s="1214">
        <v>31</v>
      </c>
      <c r="C153" s="1214">
        <v>14</v>
      </c>
      <c r="D153" s="1214">
        <v>582</v>
      </c>
      <c r="E153" s="1214">
        <v>372</v>
      </c>
      <c r="F153" s="1214">
        <v>525</v>
      </c>
      <c r="G153" s="1202">
        <v>515</v>
      </c>
      <c r="H153" s="1202">
        <v>262.5</v>
      </c>
      <c r="I153" s="1202"/>
      <c r="J153" s="1202"/>
      <c r="K153" s="1202"/>
      <c r="L153" s="1202"/>
      <c r="M153" s="1202"/>
      <c r="N153" s="1202"/>
      <c r="O153" s="1202">
        <v>10</v>
      </c>
      <c r="P153" s="1202"/>
      <c r="Q153" s="1202"/>
      <c r="R153" s="1202"/>
      <c r="S153" s="1202"/>
      <c r="T153" s="1202"/>
      <c r="U153" s="1202"/>
      <c r="V153" s="1202">
        <v>1</v>
      </c>
      <c r="W153" s="1202"/>
      <c r="X153" s="1202"/>
      <c r="Y153" s="1202"/>
      <c r="Z153" s="1203"/>
      <c r="AA153" s="1204"/>
      <c r="AB153" s="1204"/>
      <c r="AC153" s="1204"/>
      <c r="AD153" s="1205">
        <v>1</v>
      </c>
      <c r="AE153" s="1204">
        <v>743</v>
      </c>
      <c r="AF153" s="1203" t="s">
        <v>129</v>
      </c>
      <c r="AG153" s="1203">
        <v>0.95</v>
      </c>
      <c r="AH153" s="1206">
        <v>85</v>
      </c>
      <c r="AI153" s="1207">
        <v>706.8</v>
      </c>
      <c r="AJ153" s="1208">
        <v>705.85</v>
      </c>
      <c r="AK153" s="1209">
        <v>0.94999999999993179</v>
      </c>
      <c r="AL153" s="1210">
        <v>63155</v>
      </c>
      <c r="AM153" s="1211">
        <v>85</v>
      </c>
      <c r="AN153" s="1147" t="s">
        <v>1605</v>
      </c>
    </row>
    <row r="154" spans="1:40" x14ac:dyDescent="0.15">
      <c r="A154" s="1232">
        <v>44435</v>
      </c>
      <c r="B154" s="1224">
        <v>31</v>
      </c>
      <c r="C154" s="1224">
        <v>14</v>
      </c>
      <c r="D154" s="1224">
        <v>582</v>
      </c>
      <c r="E154" s="1224">
        <v>374</v>
      </c>
      <c r="F154" s="1218">
        <v>525</v>
      </c>
      <c r="G154" s="1225">
        <v>515</v>
      </c>
      <c r="H154" s="1225">
        <v>262.5</v>
      </c>
      <c r="I154" s="1225"/>
      <c r="J154" s="1225"/>
      <c r="K154" s="1225"/>
      <c r="L154" s="1225"/>
      <c r="M154" s="1225"/>
      <c r="N154" s="1225"/>
      <c r="O154" s="1225">
        <v>10</v>
      </c>
      <c r="P154" s="1225"/>
      <c r="Q154" s="1225"/>
      <c r="R154" s="1225"/>
      <c r="S154" s="1225"/>
      <c r="T154" s="1225"/>
      <c r="U154" s="1225"/>
      <c r="V154" s="1225">
        <v>1</v>
      </c>
      <c r="W154" s="1225"/>
      <c r="X154" s="1225"/>
      <c r="Y154" s="1225"/>
      <c r="Z154" s="1246"/>
      <c r="AA154" s="1226"/>
      <c r="AB154" s="1226"/>
      <c r="AC154" s="1226"/>
      <c r="AD154" s="1227">
        <v>1</v>
      </c>
      <c r="AE154" s="1226">
        <v>747</v>
      </c>
      <c r="AF154" s="1246" t="s">
        <v>129</v>
      </c>
      <c r="AG154" s="1246">
        <v>0.95</v>
      </c>
      <c r="AH154" s="1228">
        <v>85</v>
      </c>
      <c r="AI154" s="1230">
        <v>710.6</v>
      </c>
      <c r="AJ154" s="1246">
        <v>709.65</v>
      </c>
      <c r="AK154" s="1228">
        <v>0.95000000000004547</v>
      </c>
      <c r="AL154" s="1230">
        <v>63495</v>
      </c>
      <c r="AM154" s="1228">
        <v>85</v>
      </c>
      <c r="AN154" s="1076" t="s">
        <v>1605</v>
      </c>
    </row>
    <row r="155" spans="1:40" x14ac:dyDescent="0.15">
      <c r="A155" s="1201">
        <v>44438</v>
      </c>
      <c r="B155" s="1202">
        <v>31</v>
      </c>
      <c r="C155" s="1202">
        <v>1</v>
      </c>
      <c r="D155" s="1202">
        <v>582</v>
      </c>
      <c r="E155" s="1202">
        <v>309</v>
      </c>
      <c r="F155" s="1202">
        <v>465</v>
      </c>
      <c r="G155" s="1202">
        <v>455</v>
      </c>
      <c r="H155" s="1202">
        <v>232.5</v>
      </c>
      <c r="I155" s="1202"/>
      <c r="J155" s="1202"/>
      <c r="K155" s="1202"/>
      <c r="L155" s="1202"/>
      <c r="M155" s="1202"/>
      <c r="N155" s="1202"/>
      <c r="O155" s="1202">
        <v>10</v>
      </c>
      <c r="P155" s="1202"/>
      <c r="Q155" s="1202"/>
      <c r="R155" s="1202"/>
      <c r="S155" s="1202"/>
      <c r="T155" s="1202"/>
      <c r="U155" s="1202"/>
      <c r="V155" s="1202">
        <v>1</v>
      </c>
      <c r="W155" s="1202"/>
      <c r="X155" s="1202"/>
      <c r="Y155" s="1202"/>
      <c r="Z155" s="1203"/>
      <c r="AA155" s="1204"/>
      <c r="AB155" s="1204"/>
      <c r="AC155" s="1204"/>
      <c r="AD155" s="1205">
        <v>1</v>
      </c>
      <c r="AE155" s="1204">
        <v>617</v>
      </c>
      <c r="AF155" s="1203" t="s">
        <v>129</v>
      </c>
      <c r="AG155" s="1203">
        <v>0.95</v>
      </c>
      <c r="AH155" s="1206">
        <v>85</v>
      </c>
      <c r="AI155" s="1207">
        <v>587.1</v>
      </c>
      <c r="AJ155" s="1208">
        <v>586.15</v>
      </c>
      <c r="AK155" s="1209">
        <v>0.95000000000004547</v>
      </c>
      <c r="AL155" s="1210">
        <v>52445</v>
      </c>
      <c r="AM155" s="1211">
        <v>85</v>
      </c>
      <c r="AN155" s="1053" t="s">
        <v>1605</v>
      </c>
    </row>
    <row r="156" spans="1:40" x14ac:dyDescent="0.15">
      <c r="A156" s="1201">
        <v>44439</v>
      </c>
      <c r="B156" s="1202">
        <v>31</v>
      </c>
      <c r="C156" s="1202">
        <v>14</v>
      </c>
      <c r="D156" s="1202">
        <v>582</v>
      </c>
      <c r="E156" s="1202">
        <v>330</v>
      </c>
      <c r="F156" s="1202">
        <v>465</v>
      </c>
      <c r="G156" s="1133">
        <v>455</v>
      </c>
      <c r="H156" s="1133">
        <v>232.5</v>
      </c>
      <c r="I156" s="1133"/>
      <c r="J156" s="1133"/>
      <c r="K156" s="1133"/>
      <c r="L156" s="1133"/>
      <c r="M156" s="1133"/>
      <c r="N156" s="1133"/>
      <c r="O156" s="1133">
        <v>10</v>
      </c>
      <c r="P156" s="1133"/>
      <c r="Q156" s="1133"/>
      <c r="R156" s="1133"/>
      <c r="S156" s="1133"/>
      <c r="T156" s="1133"/>
      <c r="U156" s="1133"/>
      <c r="V156" s="1133">
        <v>0</v>
      </c>
      <c r="W156" s="1133"/>
      <c r="X156" s="1133"/>
      <c r="Y156" s="1133"/>
      <c r="Z156" s="1134"/>
      <c r="AA156" s="1135"/>
      <c r="AB156" s="1135"/>
      <c r="AC156" s="1135"/>
      <c r="AD156" s="1136"/>
      <c r="AE156" s="1135">
        <v>660</v>
      </c>
      <c r="AF156" s="1134" t="s">
        <v>129</v>
      </c>
      <c r="AG156" s="1134">
        <v>0.95</v>
      </c>
      <c r="AH156" s="1137">
        <v>85</v>
      </c>
      <c r="AI156" s="1138">
        <v>627</v>
      </c>
      <c r="AJ156" s="1139">
        <v>627</v>
      </c>
      <c r="AK156" s="1140">
        <v>0</v>
      </c>
      <c r="AL156" s="1141">
        <v>56100</v>
      </c>
      <c r="AM156" s="1142">
        <v>0</v>
      </c>
      <c r="AN156" s="1053" t="s">
        <v>1605</v>
      </c>
    </row>
    <row r="157" spans="1:40" x14ac:dyDescent="0.15">
      <c r="A157" s="1201">
        <v>44439</v>
      </c>
      <c r="B157" s="1202">
        <v>31</v>
      </c>
      <c r="C157" s="1202">
        <v>21</v>
      </c>
      <c r="D157" s="1202">
        <v>582</v>
      </c>
      <c r="E157" s="1202">
        <v>141</v>
      </c>
      <c r="F157" s="1202">
        <v>240</v>
      </c>
      <c r="G157" s="1202">
        <v>205</v>
      </c>
      <c r="H157" s="1202">
        <v>240</v>
      </c>
      <c r="I157" s="1202">
        <v>10</v>
      </c>
      <c r="J157" s="1202"/>
      <c r="K157" s="1202"/>
      <c r="L157" s="1202"/>
      <c r="M157" s="1202"/>
      <c r="N157" s="1202"/>
      <c r="O157" s="1202">
        <v>15</v>
      </c>
      <c r="P157" s="1202"/>
      <c r="Q157" s="1202"/>
      <c r="R157" s="1202"/>
      <c r="S157" s="1202"/>
      <c r="T157" s="1202">
        <v>10</v>
      </c>
      <c r="U157" s="1202"/>
      <c r="V157" s="1202">
        <v>0</v>
      </c>
      <c r="W157" s="1202"/>
      <c r="X157" s="1202"/>
      <c r="Y157" s="1202"/>
      <c r="Z157" s="1203"/>
      <c r="AA157" s="1204"/>
      <c r="AB157" s="1204"/>
      <c r="AC157" s="1204"/>
      <c r="AD157" s="1205"/>
      <c r="AE157" s="1204">
        <v>282</v>
      </c>
      <c r="AF157" s="1203" t="s">
        <v>129</v>
      </c>
      <c r="AG157" s="1203">
        <v>0.95</v>
      </c>
      <c r="AH157" s="1206">
        <v>85</v>
      </c>
      <c r="AI157" s="1207">
        <v>267.89999999999998</v>
      </c>
      <c r="AJ157" s="1208">
        <v>267.89999999999998</v>
      </c>
      <c r="AK157" s="1209">
        <v>0</v>
      </c>
      <c r="AL157" s="1210">
        <v>23970</v>
      </c>
      <c r="AM157" s="1211">
        <v>0</v>
      </c>
      <c r="AN157" s="1147" t="s">
        <v>1605</v>
      </c>
    </row>
    <row r="158" spans="1:40" x14ac:dyDescent="0.15">
      <c r="A158" s="1201">
        <v>44440</v>
      </c>
      <c r="B158" s="1202">
        <v>31</v>
      </c>
      <c r="C158" s="1202">
        <v>14</v>
      </c>
      <c r="D158" s="1202">
        <v>582</v>
      </c>
      <c r="E158" s="1202">
        <v>402</v>
      </c>
      <c r="F158" s="1202">
        <v>540</v>
      </c>
      <c r="G158" s="1202">
        <v>530</v>
      </c>
      <c r="H158" s="1202">
        <v>270</v>
      </c>
      <c r="I158" s="1202"/>
      <c r="J158" s="1202"/>
      <c r="K158" s="1202"/>
      <c r="L158" s="1202"/>
      <c r="M158" s="1202"/>
      <c r="N158" s="1202"/>
      <c r="O158" s="1202">
        <v>10</v>
      </c>
      <c r="P158" s="1202"/>
      <c r="Q158" s="1202"/>
      <c r="R158" s="1202"/>
      <c r="S158" s="1202"/>
      <c r="T158" s="1202"/>
      <c r="U158" s="1202"/>
      <c r="V158" s="1202">
        <v>0</v>
      </c>
      <c r="W158" s="1202"/>
      <c r="X158" s="1202"/>
      <c r="Y158" s="1202"/>
      <c r="Z158" s="1203"/>
      <c r="AA158" s="1204"/>
      <c r="AB158" s="1204"/>
      <c r="AC158" s="1204"/>
      <c r="AD158" s="1205"/>
      <c r="AE158" s="1204">
        <v>804</v>
      </c>
      <c r="AF158" s="1203" t="s">
        <v>129</v>
      </c>
      <c r="AG158" s="1203">
        <v>0.95</v>
      </c>
      <c r="AH158" s="1206">
        <v>85</v>
      </c>
      <c r="AI158" s="1207">
        <v>763.8</v>
      </c>
      <c r="AJ158" s="1208">
        <v>763.8</v>
      </c>
      <c r="AK158" s="1209">
        <v>0</v>
      </c>
      <c r="AL158" s="1210">
        <v>68340</v>
      </c>
      <c r="AM158" s="1211">
        <v>0</v>
      </c>
      <c r="AN158" s="1102" t="s">
        <v>1605</v>
      </c>
    </row>
    <row r="159" spans="1:40" x14ac:dyDescent="0.15">
      <c r="A159" s="1201">
        <v>44441</v>
      </c>
      <c r="B159" s="1202">
        <v>31</v>
      </c>
      <c r="C159" s="1202">
        <v>14</v>
      </c>
      <c r="D159" s="1202">
        <v>582</v>
      </c>
      <c r="E159" s="1202">
        <v>319</v>
      </c>
      <c r="F159" s="1202">
        <v>465</v>
      </c>
      <c r="G159" s="1202">
        <v>455</v>
      </c>
      <c r="H159" s="1202">
        <v>232.5</v>
      </c>
      <c r="I159" s="1202"/>
      <c r="J159" s="1202"/>
      <c r="K159" s="1202"/>
      <c r="L159" s="1202"/>
      <c r="M159" s="1202"/>
      <c r="N159" s="1202"/>
      <c r="O159" s="1202">
        <v>10</v>
      </c>
      <c r="P159" s="1202"/>
      <c r="Q159" s="1202"/>
      <c r="R159" s="1202"/>
      <c r="S159" s="1202"/>
      <c r="T159" s="1202"/>
      <c r="U159" s="1202"/>
      <c r="V159" s="1202">
        <v>0</v>
      </c>
      <c r="W159" s="1202"/>
      <c r="X159" s="1202"/>
      <c r="Y159" s="1202"/>
      <c r="Z159" s="1203"/>
      <c r="AA159" s="1204"/>
      <c r="AB159" s="1204"/>
      <c r="AC159" s="1204"/>
      <c r="AD159" s="1205"/>
      <c r="AE159" s="1204">
        <v>638</v>
      </c>
      <c r="AF159" s="1203" t="s">
        <v>129</v>
      </c>
      <c r="AG159" s="1203">
        <v>0.95</v>
      </c>
      <c r="AH159" s="1206">
        <v>85</v>
      </c>
      <c r="AI159" s="1207">
        <v>606.1</v>
      </c>
      <c r="AJ159" s="1208">
        <v>606.1</v>
      </c>
      <c r="AK159" s="1209">
        <v>0</v>
      </c>
      <c r="AL159" s="1210">
        <v>54230</v>
      </c>
      <c r="AM159" s="1211">
        <v>0</v>
      </c>
      <c r="AN159" s="1053" t="s">
        <v>1605</v>
      </c>
    </row>
    <row r="160" spans="1:40" x14ac:dyDescent="0.15">
      <c r="A160" s="1201">
        <v>44442</v>
      </c>
      <c r="B160" s="1202">
        <v>31</v>
      </c>
      <c r="C160" s="1202">
        <v>14</v>
      </c>
      <c r="D160" s="1202">
        <v>582</v>
      </c>
      <c r="E160" s="1202">
        <v>329</v>
      </c>
      <c r="F160" s="1202">
        <v>465</v>
      </c>
      <c r="G160" s="1202">
        <v>455</v>
      </c>
      <c r="H160" s="1202">
        <v>232.5</v>
      </c>
      <c r="I160" s="1202"/>
      <c r="J160" s="1202"/>
      <c r="K160" s="1202"/>
      <c r="L160" s="1202"/>
      <c r="M160" s="1202"/>
      <c r="N160" s="1202"/>
      <c r="O160" s="1202">
        <v>10</v>
      </c>
      <c r="P160" s="1202"/>
      <c r="Q160" s="1202"/>
      <c r="R160" s="1202"/>
      <c r="S160" s="1202"/>
      <c r="T160" s="1202"/>
      <c r="U160" s="1202"/>
      <c r="V160" s="1202">
        <v>0</v>
      </c>
      <c r="W160" s="1202"/>
      <c r="X160" s="1202"/>
      <c r="Y160" s="1202"/>
      <c r="Z160" s="1203"/>
      <c r="AA160" s="1204"/>
      <c r="AB160" s="1204"/>
      <c r="AC160" s="1204"/>
      <c r="AD160" s="1205"/>
      <c r="AE160" s="1204">
        <v>658</v>
      </c>
      <c r="AF160" s="1203" t="s">
        <v>129</v>
      </c>
      <c r="AG160" s="1203">
        <v>0.95</v>
      </c>
      <c r="AH160" s="1206">
        <v>85</v>
      </c>
      <c r="AI160" s="1207">
        <v>625.1</v>
      </c>
      <c r="AJ160" s="1208">
        <v>625.1</v>
      </c>
      <c r="AK160" s="1209">
        <v>0</v>
      </c>
      <c r="AL160" s="1210">
        <v>55930</v>
      </c>
      <c r="AM160" s="1211">
        <v>0</v>
      </c>
      <c r="AN160" s="1053" t="s">
        <v>1605</v>
      </c>
    </row>
    <row r="161" spans="1:40" x14ac:dyDescent="0.15">
      <c r="A161" s="1201">
        <v>44442</v>
      </c>
      <c r="B161" s="1202">
        <v>31</v>
      </c>
      <c r="C161" s="1202">
        <v>19</v>
      </c>
      <c r="D161" s="1202">
        <v>582</v>
      </c>
      <c r="E161" s="1202">
        <v>122</v>
      </c>
      <c r="F161" s="1202">
        <v>240</v>
      </c>
      <c r="G161" s="1202">
        <v>195</v>
      </c>
      <c r="H161" s="1202">
        <v>240</v>
      </c>
      <c r="I161" s="1202">
        <v>10</v>
      </c>
      <c r="J161" s="1202"/>
      <c r="K161" s="1202"/>
      <c r="L161" s="1202">
        <v>20</v>
      </c>
      <c r="M161" s="1202"/>
      <c r="N161" s="1202"/>
      <c r="O161" s="1202">
        <v>15</v>
      </c>
      <c r="P161" s="1202"/>
      <c r="Q161" s="1202"/>
      <c r="R161" s="1202"/>
      <c r="S161" s="1202"/>
      <c r="T161" s="1202"/>
      <c r="U161" s="1202"/>
      <c r="V161" s="1202">
        <v>1</v>
      </c>
      <c r="W161" s="1202"/>
      <c r="X161" s="1202"/>
      <c r="Y161" s="1202"/>
      <c r="Z161" s="1203"/>
      <c r="AA161" s="1204"/>
      <c r="AB161" s="1204"/>
      <c r="AC161" s="1204"/>
      <c r="AD161" s="1205">
        <v>1</v>
      </c>
      <c r="AE161" s="1204">
        <v>243</v>
      </c>
      <c r="AF161" s="1203" t="s">
        <v>129</v>
      </c>
      <c r="AG161" s="1203">
        <v>0.95</v>
      </c>
      <c r="AH161" s="1206">
        <v>85</v>
      </c>
      <c r="AI161" s="1207">
        <v>231.79999999999998</v>
      </c>
      <c r="AJ161" s="1208">
        <v>230.85</v>
      </c>
      <c r="AK161" s="1209">
        <v>0.94999999999998863</v>
      </c>
      <c r="AL161" s="1210">
        <v>20655</v>
      </c>
      <c r="AM161" s="1211">
        <v>85</v>
      </c>
      <c r="AN161" s="1147" t="s">
        <v>1605</v>
      </c>
    </row>
    <row r="162" spans="1:40" x14ac:dyDescent="0.15">
      <c r="A162" s="1201">
        <v>44445</v>
      </c>
      <c r="B162" s="1202">
        <v>31</v>
      </c>
      <c r="C162" s="1202">
        <v>14</v>
      </c>
      <c r="D162" s="1202">
        <v>582</v>
      </c>
      <c r="E162" s="1202">
        <v>279</v>
      </c>
      <c r="F162" s="1202">
        <v>420</v>
      </c>
      <c r="G162" s="1133">
        <v>410</v>
      </c>
      <c r="H162" s="1133">
        <v>210</v>
      </c>
      <c r="I162" s="1133"/>
      <c r="J162" s="1133"/>
      <c r="K162" s="1133"/>
      <c r="L162" s="1133"/>
      <c r="M162" s="1133"/>
      <c r="N162" s="1133"/>
      <c r="O162" s="1133">
        <v>10</v>
      </c>
      <c r="P162" s="1133"/>
      <c r="Q162" s="1133"/>
      <c r="R162" s="1133"/>
      <c r="S162" s="1133"/>
      <c r="T162" s="1133"/>
      <c r="U162" s="1133"/>
      <c r="V162" s="1133">
        <v>0</v>
      </c>
      <c r="W162" s="1133"/>
      <c r="X162" s="1133"/>
      <c r="Y162" s="1133"/>
      <c r="Z162" s="1134"/>
      <c r="AA162" s="1135"/>
      <c r="AB162" s="1135"/>
      <c r="AC162" s="1135"/>
      <c r="AD162" s="1136"/>
      <c r="AE162" s="1135">
        <v>558</v>
      </c>
      <c r="AF162" s="1134" t="s">
        <v>129</v>
      </c>
      <c r="AG162" s="1134">
        <v>0.95</v>
      </c>
      <c r="AH162" s="1137">
        <v>85</v>
      </c>
      <c r="AI162" s="1207">
        <v>530.1</v>
      </c>
      <c r="AJ162" s="1208">
        <v>530.1</v>
      </c>
      <c r="AK162" s="1209">
        <v>0</v>
      </c>
      <c r="AL162" s="1210">
        <v>47430</v>
      </c>
      <c r="AM162" s="1211">
        <v>0</v>
      </c>
      <c r="AN162" s="1076" t="s">
        <v>1605</v>
      </c>
    </row>
    <row r="163" spans="1:40" x14ac:dyDescent="0.15">
      <c r="A163" s="1201">
        <v>44445</v>
      </c>
      <c r="B163" s="1202">
        <v>31</v>
      </c>
      <c r="C163" s="1202">
        <v>22</v>
      </c>
      <c r="D163" s="1202">
        <v>582</v>
      </c>
      <c r="E163" s="1202">
        <v>131</v>
      </c>
      <c r="F163" s="1202">
        <v>340</v>
      </c>
      <c r="G163" s="1202">
        <v>220</v>
      </c>
      <c r="H163" s="1202">
        <v>340</v>
      </c>
      <c r="I163" s="1202">
        <v>30</v>
      </c>
      <c r="J163" s="1202"/>
      <c r="K163" s="1202"/>
      <c r="L163" s="1202">
        <v>40</v>
      </c>
      <c r="M163" s="1202"/>
      <c r="N163" s="1202">
        <v>20</v>
      </c>
      <c r="O163" s="1202">
        <v>10</v>
      </c>
      <c r="P163" s="1202"/>
      <c r="Q163" s="1202"/>
      <c r="R163" s="1202"/>
      <c r="S163" s="1202"/>
      <c r="T163" s="1202">
        <v>20</v>
      </c>
      <c r="U163" s="1202"/>
      <c r="V163" s="1202">
        <v>41</v>
      </c>
      <c r="W163" s="1202">
        <v>39</v>
      </c>
      <c r="X163" s="1202"/>
      <c r="Y163" s="1202">
        <v>2</v>
      </c>
      <c r="Z163" s="1203"/>
      <c r="AA163" s="1204"/>
      <c r="AB163" s="1204"/>
      <c r="AC163" s="1204"/>
      <c r="AD163" s="1205"/>
      <c r="AE163" s="1204">
        <v>221</v>
      </c>
      <c r="AF163" s="1203" t="s">
        <v>129</v>
      </c>
      <c r="AG163" s="1203">
        <v>0.95</v>
      </c>
      <c r="AH163" s="1206">
        <v>85</v>
      </c>
      <c r="AI163" s="1207">
        <v>248.89999999999998</v>
      </c>
      <c r="AJ163" s="1208">
        <v>209.95</v>
      </c>
      <c r="AK163" s="1209">
        <v>38.949999999999989</v>
      </c>
      <c r="AL163" s="1210">
        <v>18785</v>
      </c>
      <c r="AM163" s="1211">
        <v>3485</v>
      </c>
      <c r="AN163" s="1102" t="s">
        <v>1605</v>
      </c>
    </row>
    <row r="164" spans="1:40" x14ac:dyDescent="0.15">
      <c r="A164" s="1232">
        <v>44446</v>
      </c>
      <c r="B164" s="1224">
        <v>31</v>
      </c>
      <c r="C164" s="1224">
        <v>14</v>
      </c>
      <c r="D164" s="1224">
        <v>582</v>
      </c>
      <c r="E164" s="1224">
        <v>391</v>
      </c>
      <c r="F164" s="1218">
        <v>540</v>
      </c>
      <c r="G164" s="1225">
        <v>530</v>
      </c>
      <c r="H164" s="1225">
        <v>432</v>
      </c>
      <c r="I164" s="1225"/>
      <c r="J164" s="1225"/>
      <c r="K164" s="1225"/>
      <c r="L164" s="1225"/>
      <c r="M164" s="1225"/>
      <c r="N164" s="1225"/>
      <c r="O164" s="1225">
        <v>10</v>
      </c>
      <c r="P164" s="1225"/>
      <c r="Q164" s="1225"/>
      <c r="R164" s="1225"/>
      <c r="S164" s="1225"/>
      <c r="T164" s="1225"/>
      <c r="U164" s="1225"/>
      <c r="V164" s="1225">
        <v>0</v>
      </c>
      <c r="W164" s="1225"/>
      <c r="X164" s="1225"/>
      <c r="Y164" s="1225"/>
      <c r="Z164" s="1246"/>
      <c r="AA164" s="1226"/>
      <c r="AB164" s="1226"/>
      <c r="AC164" s="1226"/>
      <c r="AD164" s="1227"/>
      <c r="AE164" s="1226">
        <v>782</v>
      </c>
      <c r="AF164" s="1246" t="s">
        <v>129</v>
      </c>
      <c r="AG164" s="1246">
        <v>0.95</v>
      </c>
      <c r="AH164" s="1228">
        <v>85</v>
      </c>
      <c r="AI164" s="1230">
        <v>742.9</v>
      </c>
      <c r="AJ164" s="1246">
        <v>742.9</v>
      </c>
      <c r="AK164" s="1228">
        <v>0</v>
      </c>
      <c r="AL164" s="1230">
        <v>66470</v>
      </c>
      <c r="AM164" s="1228">
        <v>0</v>
      </c>
      <c r="AN164" s="1212" t="s">
        <v>1605</v>
      </c>
    </row>
    <row r="165" spans="1:40" x14ac:dyDescent="0.15">
      <c r="A165" s="1213">
        <v>44447</v>
      </c>
      <c r="B165" s="1214">
        <v>31</v>
      </c>
      <c r="C165" s="1214">
        <v>14</v>
      </c>
      <c r="D165" s="1214">
        <v>582</v>
      </c>
      <c r="E165" s="1214">
        <v>395</v>
      </c>
      <c r="F165" s="1214">
        <v>540</v>
      </c>
      <c r="G165" s="1202">
        <v>530</v>
      </c>
      <c r="H165" s="1202">
        <v>270</v>
      </c>
      <c r="I165" s="1202"/>
      <c r="J165" s="1202"/>
      <c r="K165" s="1202"/>
      <c r="L165" s="1202"/>
      <c r="M165" s="1202"/>
      <c r="N165" s="1202"/>
      <c r="O165" s="1202">
        <v>10</v>
      </c>
      <c r="P165" s="1202"/>
      <c r="Q165" s="1202"/>
      <c r="R165" s="1202"/>
      <c r="S165" s="1202"/>
      <c r="T165" s="1202"/>
      <c r="U165" s="1202"/>
      <c r="V165" s="1202">
        <v>0</v>
      </c>
      <c r="W165" s="1202"/>
      <c r="X165" s="1202"/>
      <c r="Y165" s="1202"/>
      <c r="Z165" s="1203"/>
      <c r="AA165" s="1204"/>
      <c r="AB165" s="1204"/>
      <c r="AC165" s="1204"/>
      <c r="AD165" s="1205"/>
      <c r="AE165" s="1204">
        <v>790</v>
      </c>
      <c r="AF165" s="1203" t="s">
        <v>129</v>
      </c>
      <c r="AG165" s="1203">
        <v>0.95</v>
      </c>
      <c r="AH165" s="1206">
        <v>85</v>
      </c>
      <c r="AI165" s="1207">
        <v>750.5</v>
      </c>
      <c r="AJ165" s="1208">
        <v>750.5</v>
      </c>
      <c r="AK165" s="1209">
        <v>0</v>
      </c>
      <c r="AL165" s="1210">
        <v>67150</v>
      </c>
      <c r="AM165" s="1211">
        <v>0</v>
      </c>
      <c r="AN165" s="1147" t="s">
        <v>1605</v>
      </c>
    </row>
    <row r="166" spans="1:40" x14ac:dyDescent="0.15">
      <c r="A166" s="1201">
        <v>44447</v>
      </c>
      <c r="B166" s="1202">
        <v>31</v>
      </c>
      <c r="C166" s="1202">
        <v>22</v>
      </c>
      <c r="D166" s="1202">
        <v>582</v>
      </c>
      <c r="E166" s="1202">
        <v>272</v>
      </c>
      <c r="F166" s="1202">
        <v>440</v>
      </c>
      <c r="G166" s="1202">
        <v>385</v>
      </c>
      <c r="H166" s="1202">
        <v>440</v>
      </c>
      <c r="I166" s="1202">
        <v>30</v>
      </c>
      <c r="J166" s="1202"/>
      <c r="K166" s="1202"/>
      <c r="L166" s="1202"/>
      <c r="M166" s="1202"/>
      <c r="N166" s="1202">
        <v>15</v>
      </c>
      <c r="O166" s="1202">
        <v>10</v>
      </c>
      <c r="P166" s="1202"/>
      <c r="Q166" s="1202"/>
      <c r="R166" s="1202"/>
      <c r="S166" s="1202"/>
      <c r="T166" s="1202"/>
      <c r="U166" s="1202"/>
      <c r="V166" s="1202">
        <v>4</v>
      </c>
      <c r="W166" s="1202"/>
      <c r="X166" s="1202"/>
      <c r="Y166" s="1202"/>
      <c r="Z166" s="1203"/>
      <c r="AA166" s="1204"/>
      <c r="AB166" s="1204">
        <v>4</v>
      </c>
      <c r="AC166" s="1204"/>
      <c r="AD166" s="1205"/>
      <c r="AE166" s="1204">
        <v>540</v>
      </c>
      <c r="AF166" s="1203" t="s">
        <v>129</v>
      </c>
      <c r="AG166" s="1203">
        <v>0.95</v>
      </c>
      <c r="AH166" s="1206">
        <v>85</v>
      </c>
      <c r="AI166" s="1207">
        <v>516.79999999999995</v>
      </c>
      <c r="AJ166" s="1208">
        <v>513</v>
      </c>
      <c r="AK166" s="1209">
        <v>3.7999999999999545</v>
      </c>
      <c r="AL166" s="1210">
        <v>45900</v>
      </c>
      <c r="AM166" s="1211">
        <v>340</v>
      </c>
      <c r="AN166" s="1220" t="s">
        <v>1605</v>
      </c>
    </row>
    <row r="167" spans="1:40" x14ac:dyDescent="0.15">
      <c r="A167" s="1201">
        <v>44448</v>
      </c>
      <c r="B167" s="1202">
        <v>31</v>
      </c>
      <c r="C167" s="1202">
        <v>14</v>
      </c>
      <c r="D167" s="1202">
        <v>582</v>
      </c>
      <c r="E167" s="1202">
        <v>322</v>
      </c>
      <c r="F167" s="1202">
        <v>465</v>
      </c>
      <c r="G167" s="1202">
        <v>455</v>
      </c>
      <c r="H167" s="1202">
        <v>232.5</v>
      </c>
      <c r="I167" s="1202"/>
      <c r="J167" s="1202"/>
      <c r="K167" s="1202"/>
      <c r="L167" s="1202"/>
      <c r="M167" s="1202"/>
      <c r="N167" s="1202"/>
      <c r="O167" s="1202">
        <v>10</v>
      </c>
      <c r="P167" s="1202"/>
      <c r="Q167" s="1202"/>
      <c r="R167" s="1202"/>
      <c r="S167" s="1202"/>
      <c r="T167" s="1202"/>
      <c r="U167" s="1202"/>
      <c r="V167" s="1202">
        <v>0</v>
      </c>
      <c r="W167" s="1202"/>
      <c r="X167" s="1202"/>
      <c r="Y167" s="1202"/>
      <c r="Z167" s="1203"/>
      <c r="AA167" s="1204"/>
      <c r="AB167" s="1204"/>
      <c r="AC167" s="1204"/>
      <c r="AD167" s="1205"/>
      <c r="AE167" s="1204">
        <v>644</v>
      </c>
      <c r="AF167" s="1203" t="s">
        <v>129</v>
      </c>
      <c r="AG167" s="1203">
        <v>0.95</v>
      </c>
      <c r="AH167" s="1206">
        <v>85</v>
      </c>
      <c r="AI167" s="1207">
        <v>611.79999999999995</v>
      </c>
      <c r="AJ167" s="1208">
        <v>611.79999999999995</v>
      </c>
      <c r="AK167" s="1209">
        <v>0</v>
      </c>
      <c r="AL167" s="1210">
        <v>54740</v>
      </c>
      <c r="AM167" s="1211">
        <v>0</v>
      </c>
      <c r="AN167" s="1053" t="s">
        <v>1605</v>
      </c>
    </row>
    <row r="168" spans="1:40" x14ac:dyDescent="0.15">
      <c r="A168" s="1201">
        <v>44448</v>
      </c>
      <c r="B168" s="1202">
        <v>31</v>
      </c>
      <c r="C168" s="1202">
        <v>22</v>
      </c>
      <c r="D168" s="1202">
        <v>582</v>
      </c>
      <c r="E168" s="1202">
        <v>65</v>
      </c>
      <c r="F168" s="1202">
        <v>120</v>
      </c>
      <c r="G168" s="1202">
        <v>100</v>
      </c>
      <c r="H168" s="1202">
        <v>120</v>
      </c>
      <c r="I168" s="1202">
        <v>10</v>
      </c>
      <c r="J168" s="1202"/>
      <c r="K168" s="1202"/>
      <c r="L168" s="1202"/>
      <c r="M168" s="1202"/>
      <c r="N168" s="1202"/>
      <c r="O168" s="1202">
        <v>10</v>
      </c>
      <c r="P168" s="1202"/>
      <c r="Q168" s="1202"/>
      <c r="R168" s="1202"/>
      <c r="S168" s="1202"/>
      <c r="T168" s="1202"/>
      <c r="U168" s="1202"/>
      <c r="V168" s="1202">
        <v>0</v>
      </c>
      <c r="W168" s="1202"/>
      <c r="X168" s="1202"/>
      <c r="Y168" s="1202"/>
      <c r="Z168" s="1203"/>
      <c r="AA168" s="1204"/>
      <c r="AB168" s="1204"/>
      <c r="AC168" s="1204"/>
      <c r="AD168" s="1205"/>
      <c r="AE168" s="1204">
        <v>130</v>
      </c>
      <c r="AF168" s="1203" t="s">
        <v>129</v>
      </c>
      <c r="AG168" s="1203">
        <v>0.95</v>
      </c>
      <c r="AH168" s="1206">
        <v>85</v>
      </c>
      <c r="AI168" s="1207">
        <v>123.5</v>
      </c>
      <c r="AJ168" s="1208">
        <v>123.5</v>
      </c>
      <c r="AK168" s="1209">
        <v>0</v>
      </c>
      <c r="AL168" s="1210">
        <v>11050</v>
      </c>
      <c r="AM168" s="1211">
        <v>0</v>
      </c>
      <c r="AN168" s="1076" t="s">
        <v>1605</v>
      </c>
    </row>
    <row r="169" spans="1:40" x14ac:dyDescent="0.15">
      <c r="A169" s="1213">
        <v>44449</v>
      </c>
      <c r="B169" s="1214">
        <v>31</v>
      </c>
      <c r="C169" s="1214">
        <v>14</v>
      </c>
      <c r="D169" s="1214">
        <v>582</v>
      </c>
      <c r="E169" s="1214">
        <v>282</v>
      </c>
      <c r="F169" s="1214">
        <v>405</v>
      </c>
      <c r="G169" s="1133">
        <v>395</v>
      </c>
      <c r="H169" s="1133">
        <v>202.5</v>
      </c>
      <c r="I169" s="1133"/>
      <c r="J169" s="1133"/>
      <c r="K169" s="1133"/>
      <c r="L169" s="1133"/>
      <c r="M169" s="1133"/>
      <c r="N169" s="1133"/>
      <c r="O169" s="1133">
        <v>10</v>
      </c>
      <c r="P169" s="1133"/>
      <c r="Q169" s="1133"/>
      <c r="R169" s="1133"/>
      <c r="S169" s="1133"/>
      <c r="T169" s="1133"/>
      <c r="U169" s="1133"/>
      <c r="V169" s="1133">
        <v>0</v>
      </c>
      <c r="W169" s="1133"/>
      <c r="X169" s="1133"/>
      <c r="Y169" s="1133"/>
      <c r="Z169" s="1134"/>
      <c r="AA169" s="1135"/>
      <c r="AB169" s="1135"/>
      <c r="AC169" s="1135"/>
      <c r="AD169" s="1136"/>
      <c r="AE169" s="1135">
        <v>564</v>
      </c>
      <c r="AF169" s="1134" t="s">
        <v>129</v>
      </c>
      <c r="AG169" s="1134">
        <v>0.95</v>
      </c>
      <c r="AH169" s="1137">
        <v>85</v>
      </c>
      <c r="AI169" s="1138">
        <v>535.79999999999995</v>
      </c>
      <c r="AJ169" s="1139">
        <v>535.79999999999995</v>
      </c>
      <c r="AK169" s="1140">
        <v>0</v>
      </c>
      <c r="AL169" s="1141">
        <v>47940</v>
      </c>
      <c r="AM169" s="1142">
        <v>0</v>
      </c>
      <c r="AN169" s="1147" t="s">
        <v>1605</v>
      </c>
    </row>
    <row r="170" spans="1:40" x14ac:dyDescent="0.15">
      <c r="A170" s="1201">
        <v>44449</v>
      </c>
      <c r="B170" s="1202">
        <v>31</v>
      </c>
      <c r="C170" s="1202">
        <v>22</v>
      </c>
      <c r="D170" s="1202">
        <v>582</v>
      </c>
      <c r="E170" s="1202">
        <v>129</v>
      </c>
      <c r="F170" s="1202">
        <v>200</v>
      </c>
      <c r="G170" s="1202">
        <v>180</v>
      </c>
      <c r="H170" s="1202">
        <v>200</v>
      </c>
      <c r="I170" s="1202"/>
      <c r="J170" s="1202"/>
      <c r="K170" s="1202"/>
      <c r="L170" s="1202"/>
      <c r="M170" s="1202"/>
      <c r="N170" s="1202"/>
      <c r="O170" s="1202">
        <v>10</v>
      </c>
      <c r="P170" s="1202"/>
      <c r="Q170" s="1202"/>
      <c r="R170" s="1202"/>
      <c r="S170" s="1202"/>
      <c r="T170" s="1202">
        <v>10</v>
      </c>
      <c r="U170" s="1202"/>
      <c r="V170" s="1202">
        <v>9</v>
      </c>
      <c r="W170" s="1202"/>
      <c r="X170" s="1202"/>
      <c r="Y170" s="1202"/>
      <c r="Z170" s="1203"/>
      <c r="AA170" s="1204"/>
      <c r="AB170" s="1204">
        <v>9</v>
      </c>
      <c r="AC170" s="1204"/>
      <c r="AD170" s="1205"/>
      <c r="AE170" s="1204">
        <v>249</v>
      </c>
      <c r="AF170" s="1203" t="s">
        <v>129</v>
      </c>
      <c r="AG170" s="1203">
        <v>0.95</v>
      </c>
      <c r="AH170" s="1206">
        <v>85</v>
      </c>
      <c r="AI170" s="1207">
        <v>245.1</v>
      </c>
      <c r="AJ170" s="1208">
        <v>236.54999999999998</v>
      </c>
      <c r="AK170" s="1209">
        <v>8.5500000000000114</v>
      </c>
      <c r="AL170" s="1210">
        <v>21165</v>
      </c>
      <c r="AM170" s="1211">
        <v>765</v>
      </c>
      <c r="AN170" s="1102" t="s">
        <v>1605</v>
      </c>
    </row>
    <row r="171" spans="1:40" x14ac:dyDescent="0.15">
      <c r="A171" s="1201">
        <v>44452</v>
      </c>
      <c r="B171" s="1202">
        <v>31</v>
      </c>
      <c r="C171" s="1202">
        <v>6</v>
      </c>
      <c r="D171" s="1202">
        <v>582</v>
      </c>
      <c r="E171" s="1202">
        <v>360</v>
      </c>
      <c r="F171" s="1202">
        <v>490</v>
      </c>
      <c r="G171" s="1202">
        <v>490</v>
      </c>
      <c r="H171" s="1202">
        <v>245</v>
      </c>
      <c r="I171" s="1202"/>
      <c r="J171" s="1202"/>
      <c r="K171" s="1202"/>
      <c r="L171" s="1202"/>
      <c r="M171" s="1202"/>
      <c r="N171" s="1202"/>
      <c r="O171" s="1202"/>
      <c r="P171" s="1202"/>
      <c r="Q171" s="1202"/>
      <c r="R171" s="1202"/>
      <c r="S171" s="1202"/>
      <c r="T171" s="1202"/>
      <c r="U171" s="1202"/>
      <c r="V171" s="1202">
        <v>5</v>
      </c>
      <c r="W171" s="1202"/>
      <c r="X171" s="1202"/>
      <c r="Y171" s="1202"/>
      <c r="Z171" s="1203"/>
      <c r="AA171" s="1204"/>
      <c r="AB171" s="1204">
        <v>5</v>
      </c>
      <c r="AC171" s="1204"/>
      <c r="AD171" s="1205"/>
      <c r="AE171" s="1204">
        <v>715</v>
      </c>
      <c r="AF171" s="1203" t="s">
        <v>129</v>
      </c>
      <c r="AG171" s="1203">
        <v>0.95</v>
      </c>
      <c r="AH171" s="1206">
        <v>85</v>
      </c>
      <c r="AI171" s="1207">
        <v>684</v>
      </c>
      <c r="AJ171" s="1208">
        <v>679.25</v>
      </c>
      <c r="AK171" s="1209">
        <v>4.75</v>
      </c>
      <c r="AL171" s="1210">
        <v>60775</v>
      </c>
      <c r="AM171" s="1211">
        <v>425</v>
      </c>
      <c r="AN171" s="1147" t="s">
        <v>1605</v>
      </c>
    </row>
    <row r="172" spans="1:40" x14ac:dyDescent="0.15">
      <c r="A172" s="1201">
        <v>44452</v>
      </c>
      <c r="B172" s="1202">
        <v>31</v>
      </c>
      <c r="C172" s="1202">
        <v>21</v>
      </c>
      <c r="D172" s="1202">
        <v>582</v>
      </c>
      <c r="E172" s="1202">
        <v>71</v>
      </c>
      <c r="F172" s="1202">
        <v>120</v>
      </c>
      <c r="G172" s="1202">
        <v>120</v>
      </c>
      <c r="H172" s="1202">
        <v>120</v>
      </c>
      <c r="I172" s="1202"/>
      <c r="J172" s="1202"/>
      <c r="K172" s="1202"/>
      <c r="L172" s="1202"/>
      <c r="M172" s="1202"/>
      <c r="N172" s="1202"/>
      <c r="O172" s="1202"/>
      <c r="P172" s="1202"/>
      <c r="Q172" s="1202"/>
      <c r="R172" s="1202"/>
      <c r="S172" s="1202"/>
      <c r="T172" s="1202"/>
      <c r="U172" s="1202"/>
      <c r="V172" s="1202">
        <v>1</v>
      </c>
      <c r="W172" s="1202"/>
      <c r="X172" s="1202"/>
      <c r="Y172" s="1202"/>
      <c r="Z172" s="1203"/>
      <c r="AA172" s="1204"/>
      <c r="AB172" s="1204"/>
      <c r="AC172" s="1204"/>
      <c r="AD172" s="1205">
        <v>1</v>
      </c>
      <c r="AE172" s="1204">
        <v>141</v>
      </c>
      <c r="AF172" s="1203" t="s">
        <v>129</v>
      </c>
      <c r="AG172" s="1203">
        <v>0.95</v>
      </c>
      <c r="AH172" s="1206">
        <v>85</v>
      </c>
      <c r="AI172" s="1207">
        <v>134.9</v>
      </c>
      <c r="AJ172" s="1208">
        <v>133.94999999999999</v>
      </c>
      <c r="AK172" s="1209">
        <v>0.95000000000001705</v>
      </c>
      <c r="AL172" s="1210">
        <v>11985</v>
      </c>
      <c r="AM172" s="1211">
        <v>85</v>
      </c>
      <c r="AN172" s="1076" t="s">
        <v>1605</v>
      </c>
    </row>
    <row r="173" spans="1:40" x14ac:dyDescent="0.15">
      <c r="A173" s="1201">
        <v>44453</v>
      </c>
      <c r="B173" s="1202">
        <v>31</v>
      </c>
      <c r="C173" s="1202">
        <v>14</v>
      </c>
      <c r="D173" s="1202">
        <v>582</v>
      </c>
      <c r="E173" s="1202">
        <v>389</v>
      </c>
      <c r="F173" s="1202">
        <v>540</v>
      </c>
      <c r="G173" s="1202">
        <v>530</v>
      </c>
      <c r="H173" s="1202">
        <v>270</v>
      </c>
      <c r="I173" s="1202"/>
      <c r="J173" s="1202"/>
      <c r="K173" s="1202"/>
      <c r="L173" s="1202"/>
      <c r="M173" s="1202"/>
      <c r="N173" s="1202"/>
      <c r="O173" s="1202">
        <v>10</v>
      </c>
      <c r="P173" s="1202"/>
      <c r="Q173" s="1202"/>
      <c r="R173" s="1202"/>
      <c r="S173" s="1202"/>
      <c r="T173" s="1202"/>
      <c r="U173" s="1202"/>
      <c r="V173" s="1202">
        <v>0</v>
      </c>
      <c r="W173" s="1202"/>
      <c r="X173" s="1202"/>
      <c r="Y173" s="1202"/>
      <c r="Z173" s="1203"/>
      <c r="AA173" s="1204"/>
      <c r="AB173" s="1204"/>
      <c r="AC173" s="1204"/>
      <c r="AD173" s="1205"/>
      <c r="AE173" s="1204">
        <v>778</v>
      </c>
      <c r="AF173" s="1203" t="s">
        <v>129</v>
      </c>
      <c r="AG173" s="1203">
        <v>0.95</v>
      </c>
      <c r="AH173" s="1206">
        <v>85</v>
      </c>
      <c r="AI173" s="1207">
        <v>739.09999999999991</v>
      </c>
      <c r="AJ173" s="1208">
        <v>739.09999999999991</v>
      </c>
      <c r="AK173" s="1209">
        <v>0</v>
      </c>
      <c r="AL173" s="1210">
        <v>66130</v>
      </c>
      <c r="AM173" s="1211">
        <v>0</v>
      </c>
      <c r="AN173" s="1147" t="s">
        <v>1605</v>
      </c>
    </row>
    <row r="174" spans="1:40" x14ac:dyDescent="0.15">
      <c r="A174" s="1232">
        <v>44454</v>
      </c>
      <c r="B174" s="1224">
        <v>31</v>
      </c>
      <c r="C174" s="1224">
        <v>14</v>
      </c>
      <c r="D174" s="1224">
        <v>582</v>
      </c>
      <c r="E174" s="1224">
        <v>394</v>
      </c>
      <c r="F174" s="1218">
        <v>540</v>
      </c>
      <c r="G174" s="1225">
        <v>530</v>
      </c>
      <c r="H174" s="1225">
        <v>432</v>
      </c>
      <c r="I174" s="1225"/>
      <c r="J174" s="1225"/>
      <c r="K174" s="1225"/>
      <c r="L174" s="1225"/>
      <c r="M174" s="1225"/>
      <c r="N174" s="1225"/>
      <c r="O174" s="1225">
        <v>10</v>
      </c>
      <c r="P174" s="1225"/>
      <c r="Q174" s="1225"/>
      <c r="R174" s="1225"/>
      <c r="S174" s="1225"/>
      <c r="T174" s="1225"/>
      <c r="U174" s="1225"/>
      <c r="V174" s="1225">
        <v>0</v>
      </c>
      <c r="W174" s="1225"/>
      <c r="X174" s="1225"/>
      <c r="Y174" s="1225"/>
      <c r="Z174" s="1246"/>
      <c r="AA174" s="1226"/>
      <c r="AB174" s="1226"/>
      <c r="AC174" s="1226"/>
      <c r="AD174" s="1227"/>
      <c r="AE174" s="1226">
        <v>788</v>
      </c>
      <c r="AF174" s="1246" t="s">
        <v>129</v>
      </c>
      <c r="AG174" s="1246">
        <v>0.95</v>
      </c>
      <c r="AH174" s="1228">
        <v>85</v>
      </c>
      <c r="AI174" s="1230">
        <v>748.59999999999991</v>
      </c>
      <c r="AJ174" s="1246">
        <v>748.59999999999991</v>
      </c>
      <c r="AK174" s="1228">
        <v>0</v>
      </c>
      <c r="AL174" s="1230">
        <v>66980</v>
      </c>
      <c r="AM174" s="1228">
        <v>0</v>
      </c>
      <c r="AN174" s="1053" t="s">
        <v>1605</v>
      </c>
    </row>
    <row r="175" spans="1:40" x14ac:dyDescent="0.15">
      <c r="A175" s="1201">
        <v>44454</v>
      </c>
      <c r="B175" s="1202">
        <v>31</v>
      </c>
      <c r="C175" s="1202">
        <v>19</v>
      </c>
      <c r="D175" s="1202">
        <v>582</v>
      </c>
      <c r="E175" s="1202">
        <v>73</v>
      </c>
      <c r="F175" s="1202">
        <v>125</v>
      </c>
      <c r="G175" s="1202">
        <v>95</v>
      </c>
      <c r="H175" s="1202">
        <v>125</v>
      </c>
      <c r="I175" s="1202">
        <v>5</v>
      </c>
      <c r="J175" s="1202"/>
      <c r="K175" s="1202"/>
      <c r="L175" s="1202">
        <v>5</v>
      </c>
      <c r="M175" s="1202"/>
      <c r="N175" s="1202"/>
      <c r="O175" s="1202">
        <v>15</v>
      </c>
      <c r="P175" s="1202"/>
      <c r="Q175" s="1202"/>
      <c r="R175" s="1202"/>
      <c r="S175" s="1202"/>
      <c r="T175" s="1202">
        <v>5</v>
      </c>
      <c r="U175" s="1202"/>
      <c r="V175" s="1202">
        <v>0</v>
      </c>
      <c r="W175" s="1202"/>
      <c r="X175" s="1202"/>
      <c r="Y175" s="1202"/>
      <c r="Z175" s="1203"/>
      <c r="AA175" s="1204"/>
      <c r="AB175" s="1204"/>
      <c r="AC175" s="1204"/>
      <c r="AD175" s="1205"/>
      <c r="AE175" s="1204">
        <v>146</v>
      </c>
      <c r="AF175" s="1203" t="s">
        <v>129</v>
      </c>
      <c r="AG175" s="1203">
        <v>0.95</v>
      </c>
      <c r="AH175" s="1206">
        <v>85</v>
      </c>
      <c r="AI175" s="1207">
        <v>138.69999999999999</v>
      </c>
      <c r="AJ175" s="1208">
        <v>138.69999999999999</v>
      </c>
      <c r="AK175" s="1209">
        <v>0</v>
      </c>
      <c r="AL175" s="1210">
        <v>12410</v>
      </c>
      <c r="AM175" s="1211">
        <v>0</v>
      </c>
      <c r="AN175" s="1102" t="s">
        <v>1605</v>
      </c>
    </row>
    <row r="176" spans="1:40" x14ac:dyDescent="0.15">
      <c r="A176" s="1213">
        <v>44455</v>
      </c>
      <c r="B176" s="1214">
        <v>31</v>
      </c>
      <c r="C176" s="1214">
        <v>14</v>
      </c>
      <c r="D176" s="1214">
        <v>582</v>
      </c>
      <c r="E176" s="1214">
        <v>400</v>
      </c>
      <c r="F176" s="1214">
        <v>540</v>
      </c>
      <c r="G176" s="1202">
        <v>530</v>
      </c>
      <c r="H176" s="1202">
        <v>270</v>
      </c>
      <c r="I176" s="1202"/>
      <c r="J176" s="1202"/>
      <c r="K176" s="1202"/>
      <c r="L176" s="1202"/>
      <c r="M176" s="1202"/>
      <c r="N176" s="1202"/>
      <c r="O176" s="1202">
        <v>10</v>
      </c>
      <c r="P176" s="1202"/>
      <c r="Q176" s="1202"/>
      <c r="R176" s="1202"/>
      <c r="S176" s="1202"/>
      <c r="T176" s="1202"/>
      <c r="U176" s="1202"/>
      <c r="V176" s="1202">
        <v>0</v>
      </c>
      <c r="W176" s="1202"/>
      <c r="X176" s="1202"/>
      <c r="Y176" s="1202"/>
      <c r="Z176" s="1203"/>
      <c r="AA176" s="1204"/>
      <c r="AB176" s="1204"/>
      <c r="AC176" s="1204"/>
      <c r="AD176" s="1205"/>
      <c r="AE176" s="1204">
        <v>800</v>
      </c>
      <c r="AF176" s="1203" t="s">
        <v>129</v>
      </c>
      <c r="AG176" s="1203">
        <v>0.95</v>
      </c>
      <c r="AH176" s="1206">
        <v>85</v>
      </c>
      <c r="AI176" s="1207">
        <v>760</v>
      </c>
      <c r="AJ176" s="1208">
        <v>760</v>
      </c>
      <c r="AK176" s="1209">
        <v>0</v>
      </c>
      <c r="AL176" s="1210">
        <v>68000</v>
      </c>
      <c r="AM176" s="1211">
        <v>0</v>
      </c>
      <c r="AN176" s="920" t="s">
        <v>1605</v>
      </c>
    </row>
    <row r="177" spans="1:40" x14ac:dyDescent="0.15">
      <c r="A177" s="1201">
        <v>44455</v>
      </c>
      <c r="B177" s="1202">
        <v>31</v>
      </c>
      <c r="C177" s="1202">
        <v>21</v>
      </c>
      <c r="D177" s="1202">
        <v>582</v>
      </c>
      <c r="E177" s="1202">
        <v>190</v>
      </c>
      <c r="F177" s="1202">
        <v>285</v>
      </c>
      <c r="G177" s="1133">
        <v>255</v>
      </c>
      <c r="H177" s="1133">
        <v>285</v>
      </c>
      <c r="I177" s="1133">
        <v>10</v>
      </c>
      <c r="J177" s="1133"/>
      <c r="K177" s="1133"/>
      <c r="L177" s="1133"/>
      <c r="M177" s="1133"/>
      <c r="N177" s="1133"/>
      <c r="O177" s="1133">
        <v>20</v>
      </c>
      <c r="P177" s="1133"/>
      <c r="Q177" s="1133"/>
      <c r="R177" s="1133"/>
      <c r="S177" s="1133"/>
      <c r="T177" s="1133"/>
      <c r="U177" s="1133"/>
      <c r="V177" s="1133">
        <v>0</v>
      </c>
      <c r="W177" s="1133"/>
      <c r="X177" s="1133"/>
      <c r="Y177" s="1133"/>
      <c r="Z177" s="1134"/>
      <c r="AA177" s="1135"/>
      <c r="AB177" s="1135"/>
      <c r="AC177" s="1135"/>
      <c r="AD177" s="1136"/>
      <c r="AE177" s="1135">
        <v>380</v>
      </c>
      <c r="AF177" s="1134" t="s">
        <v>129</v>
      </c>
      <c r="AG177" s="1134">
        <v>0.95</v>
      </c>
      <c r="AH177" s="1137">
        <v>85</v>
      </c>
      <c r="AI177" s="1138">
        <v>361</v>
      </c>
      <c r="AJ177" s="1139">
        <v>361</v>
      </c>
      <c r="AK177" s="1140">
        <v>0</v>
      </c>
      <c r="AL177" s="1141">
        <v>32300</v>
      </c>
      <c r="AM177" s="1142">
        <v>0</v>
      </c>
      <c r="AN177" s="1147" t="s">
        <v>1605</v>
      </c>
    </row>
    <row r="178" spans="1:40" x14ac:dyDescent="0.15">
      <c r="A178" s="1213">
        <v>44456</v>
      </c>
      <c r="B178" s="1214">
        <v>31</v>
      </c>
      <c r="C178" s="1214">
        <v>14</v>
      </c>
      <c r="D178" s="1214">
        <v>582</v>
      </c>
      <c r="E178" s="1214">
        <v>329</v>
      </c>
      <c r="F178" s="1214">
        <v>465</v>
      </c>
      <c r="G178" s="1202">
        <v>455</v>
      </c>
      <c r="H178" s="1202">
        <v>232.5</v>
      </c>
      <c r="I178" s="1202"/>
      <c r="J178" s="1202"/>
      <c r="K178" s="1202"/>
      <c r="L178" s="1202"/>
      <c r="M178" s="1202"/>
      <c r="N178" s="1202"/>
      <c r="O178" s="1202">
        <v>10</v>
      </c>
      <c r="P178" s="1202"/>
      <c r="Q178" s="1202"/>
      <c r="R178" s="1202"/>
      <c r="S178" s="1202"/>
      <c r="T178" s="1202"/>
      <c r="U178" s="1202"/>
      <c r="V178" s="1202">
        <v>0</v>
      </c>
      <c r="W178" s="1202"/>
      <c r="X178" s="1202"/>
      <c r="Y178" s="1202"/>
      <c r="Z178" s="1203"/>
      <c r="AA178" s="1204"/>
      <c r="AB178" s="1204"/>
      <c r="AC178" s="1204"/>
      <c r="AD178" s="1205"/>
      <c r="AE178" s="1204">
        <v>658</v>
      </c>
      <c r="AF178" s="1203" t="s">
        <v>129</v>
      </c>
      <c r="AG178" s="1203">
        <v>0.95</v>
      </c>
      <c r="AH178" s="1206">
        <v>85</v>
      </c>
      <c r="AI178" s="1207">
        <v>625.1</v>
      </c>
      <c r="AJ178" s="1208">
        <v>625.1</v>
      </c>
      <c r="AK178" s="1209">
        <v>0</v>
      </c>
      <c r="AL178" s="1210">
        <v>55930</v>
      </c>
      <c r="AM178" s="1211">
        <v>0</v>
      </c>
      <c r="AN178" s="1102" t="s">
        <v>1605</v>
      </c>
    </row>
    <row r="179" spans="1:40" x14ac:dyDescent="0.15">
      <c r="A179" s="1213">
        <v>44456</v>
      </c>
      <c r="B179" s="1214">
        <v>31</v>
      </c>
      <c r="C179" s="1214">
        <v>21</v>
      </c>
      <c r="D179" s="1214">
        <v>582</v>
      </c>
      <c r="E179" s="1214">
        <v>116</v>
      </c>
      <c r="F179" s="1214">
        <v>195</v>
      </c>
      <c r="G179" s="1202">
        <v>145</v>
      </c>
      <c r="H179" s="1202">
        <v>195</v>
      </c>
      <c r="I179" s="1202">
        <v>30</v>
      </c>
      <c r="J179" s="1202"/>
      <c r="K179" s="1202"/>
      <c r="L179" s="1202"/>
      <c r="M179" s="1202"/>
      <c r="N179" s="1202"/>
      <c r="O179" s="1202">
        <v>20</v>
      </c>
      <c r="P179" s="1202"/>
      <c r="Q179" s="1202"/>
      <c r="R179" s="1202"/>
      <c r="S179" s="1202"/>
      <c r="T179" s="1202"/>
      <c r="U179" s="1202"/>
      <c r="V179" s="1202">
        <v>0</v>
      </c>
      <c r="W179" s="1202"/>
      <c r="X179" s="1202"/>
      <c r="Y179" s="1202"/>
      <c r="Z179" s="1203"/>
      <c r="AA179" s="1204"/>
      <c r="AB179" s="1204"/>
      <c r="AC179" s="1204"/>
      <c r="AD179" s="1205"/>
      <c r="AE179" s="1204">
        <v>232</v>
      </c>
      <c r="AF179" s="1203" t="s">
        <v>129</v>
      </c>
      <c r="AG179" s="1203">
        <v>0.95</v>
      </c>
      <c r="AH179" s="1206">
        <v>85</v>
      </c>
      <c r="AI179" s="1207">
        <v>220.39999999999998</v>
      </c>
      <c r="AJ179" s="1208">
        <v>220.39999999999998</v>
      </c>
      <c r="AK179" s="1209">
        <v>0</v>
      </c>
      <c r="AL179" s="1210">
        <v>19720</v>
      </c>
      <c r="AM179" s="1211">
        <v>0</v>
      </c>
      <c r="AN179" s="1053" t="s">
        <v>1605</v>
      </c>
    </row>
    <row r="180" spans="1:40" x14ac:dyDescent="0.15">
      <c r="A180" s="1213">
        <v>44459</v>
      </c>
      <c r="B180" s="1214">
        <v>31</v>
      </c>
      <c r="C180" s="1214">
        <v>14</v>
      </c>
      <c r="D180" s="1214">
        <v>582</v>
      </c>
      <c r="E180" s="1214">
        <v>391</v>
      </c>
      <c r="F180" s="1214">
        <v>540</v>
      </c>
      <c r="G180" s="1202">
        <v>530</v>
      </c>
      <c r="H180" s="1202">
        <v>270</v>
      </c>
      <c r="I180" s="1202"/>
      <c r="J180" s="1202"/>
      <c r="K180" s="1202"/>
      <c r="L180" s="1202"/>
      <c r="M180" s="1202"/>
      <c r="N180" s="1202"/>
      <c r="O180" s="1202">
        <v>10</v>
      </c>
      <c r="P180" s="1202"/>
      <c r="Q180" s="1202"/>
      <c r="R180" s="1202"/>
      <c r="S180" s="1202"/>
      <c r="T180" s="1202"/>
      <c r="U180" s="1202"/>
      <c r="V180" s="1202">
        <v>1</v>
      </c>
      <c r="W180" s="1202"/>
      <c r="X180" s="1202"/>
      <c r="Y180" s="1202"/>
      <c r="Z180" s="1203"/>
      <c r="AA180" s="1204"/>
      <c r="AB180" s="1204"/>
      <c r="AC180" s="1204"/>
      <c r="AD180" s="1205">
        <v>1</v>
      </c>
      <c r="AE180" s="1204">
        <v>781</v>
      </c>
      <c r="AF180" s="1203" t="s">
        <v>129</v>
      </c>
      <c r="AG180" s="1203">
        <v>0.95</v>
      </c>
      <c r="AH180" s="1206">
        <v>85</v>
      </c>
      <c r="AI180" s="1207">
        <v>742.9</v>
      </c>
      <c r="AJ180" s="1208">
        <v>741.94999999999993</v>
      </c>
      <c r="AK180" s="1209">
        <v>0.95000000000004547</v>
      </c>
      <c r="AL180" s="1210">
        <v>66385</v>
      </c>
      <c r="AM180" s="1211">
        <v>85</v>
      </c>
      <c r="AN180" s="1220" t="s">
        <v>1605</v>
      </c>
    </row>
    <row r="181" spans="1:40" x14ac:dyDescent="0.15">
      <c r="A181" s="1232">
        <v>44435</v>
      </c>
      <c r="B181" s="1224">
        <v>29</v>
      </c>
      <c r="C181" s="1224">
        <v>22</v>
      </c>
      <c r="D181" s="1224">
        <v>583</v>
      </c>
      <c r="E181" s="1224">
        <v>0</v>
      </c>
      <c r="F181" s="1218">
        <v>50</v>
      </c>
      <c r="G181" s="1225">
        <v>0</v>
      </c>
      <c r="H181" s="1225">
        <v>50</v>
      </c>
      <c r="I181" s="1225"/>
      <c r="J181" s="1225">
        <v>50</v>
      </c>
      <c r="K181" s="1225"/>
      <c r="L181" s="1225"/>
      <c r="M181" s="1225"/>
      <c r="N181" s="1225"/>
      <c r="O181" s="1225"/>
      <c r="P181" s="1225"/>
      <c r="Q181" s="1225"/>
      <c r="R181" s="1225"/>
      <c r="S181" s="1225"/>
      <c r="T181" s="1225"/>
      <c r="U181" s="1225"/>
      <c r="V181" s="1225">
        <v>0</v>
      </c>
      <c r="W181" s="1225"/>
      <c r="X181" s="1225"/>
      <c r="Y181" s="1225"/>
      <c r="Z181" s="1246"/>
      <c r="AA181" s="1226"/>
      <c r="AB181" s="1226"/>
      <c r="AC181" s="1226"/>
      <c r="AD181" s="1227"/>
      <c r="AE181" s="1226">
        <v>0</v>
      </c>
      <c r="AF181" s="1246" t="s">
        <v>2041</v>
      </c>
      <c r="AG181" s="1246">
        <v>12</v>
      </c>
      <c r="AH181" s="1228">
        <v>902</v>
      </c>
      <c r="AI181" s="1230">
        <v>0</v>
      </c>
      <c r="AJ181" s="1246">
        <v>0</v>
      </c>
      <c r="AK181" s="1228">
        <v>0</v>
      </c>
      <c r="AL181" s="1230">
        <v>0</v>
      </c>
      <c r="AM181" s="1228">
        <v>0</v>
      </c>
      <c r="AN181" s="1053" t="s">
        <v>1636</v>
      </c>
    </row>
    <row r="182" spans="1:40" x14ac:dyDescent="0.15">
      <c r="A182" s="1201">
        <v>44438</v>
      </c>
      <c r="B182" s="1202">
        <v>29</v>
      </c>
      <c r="C182" s="1202">
        <v>17</v>
      </c>
      <c r="D182" s="1202">
        <v>583</v>
      </c>
      <c r="E182" s="1202">
        <v>91</v>
      </c>
      <c r="F182" s="1202">
        <v>465</v>
      </c>
      <c r="G182" s="1202">
        <v>445</v>
      </c>
      <c r="H182" s="1202">
        <v>232.5</v>
      </c>
      <c r="I182" s="1202"/>
      <c r="J182" s="1202"/>
      <c r="K182" s="1202"/>
      <c r="L182" s="1202"/>
      <c r="M182" s="1202"/>
      <c r="N182" s="1202"/>
      <c r="O182" s="1202"/>
      <c r="P182" s="1202"/>
      <c r="Q182" s="1202"/>
      <c r="R182" s="1202"/>
      <c r="S182" s="1202"/>
      <c r="T182" s="1202">
        <v>20</v>
      </c>
      <c r="U182" s="1202"/>
      <c r="V182" s="1202">
        <v>1</v>
      </c>
      <c r="W182" s="1202"/>
      <c r="X182" s="1202"/>
      <c r="Y182" s="1202"/>
      <c r="Z182" s="1203"/>
      <c r="AA182" s="1204"/>
      <c r="AB182" s="1204"/>
      <c r="AC182" s="1204">
        <v>1</v>
      </c>
      <c r="AD182" s="1205"/>
      <c r="AE182" s="1204">
        <v>90</v>
      </c>
      <c r="AF182" s="1203" t="s">
        <v>2041</v>
      </c>
      <c r="AG182" s="1203">
        <v>12</v>
      </c>
      <c r="AH182" s="1206">
        <v>902</v>
      </c>
      <c r="AI182" s="1207">
        <v>1092</v>
      </c>
      <c r="AJ182" s="1208">
        <v>1080</v>
      </c>
      <c r="AK182" s="1209">
        <v>12</v>
      </c>
      <c r="AL182" s="1210">
        <v>81180</v>
      </c>
      <c r="AM182" s="1211">
        <v>902</v>
      </c>
      <c r="AN182" s="1220" t="s">
        <v>1636</v>
      </c>
    </row>
    <row r="183" spans="1:40" x14ac:dyDescent="0.15">
      <c r="A183" s="1213">
        <v>44438</v>
      </c>
      <c r="B183" s="1214">
        <v>29</v>
      </c>
      <c r="C183" s="1214">
        <v>17</v>
      </c>
      <c r="D183" s="1214">
        <v>583</v>
      </c>
      <c r="E183" s="1214">
        <v>59</v>
      </c>
      <c r="F183" s="1214">
        <v>390</v>
      </c>
      <c r="G183" s="1202">
        <v>330</v>
      </c>
      <c r="H183" s="1202">
        <v>390</v>
      </c>
      <c r="I183" s="1202"/>
      <c r="J183" s="1202"/>
      <c r="K183" s="1202"/>
      <c r="L183" s="1202"/>
      <c r="M183" s="1202">
        <v>60</v>
      </c>
      <c r="N183" s="1202"/>
      <c r="O183" s="1202"/>
      <c r="P183" s="1202"/>
      <c r="Q183" s="1202"/>
      <c r="R183" s="1202"/>
      <c r="S183" s="1202"/>
      <c r="T183" s="1202"/>
      <c r="U183" s="1202"/>
      <c r="V183" s="1202">
        <v>2</v>
      </c>
      <c r="W183" s="1202"/>
      <c r="X183" s="1202"/>
      <c r="Y183" s="1202">
        <v>2</v>
      </c>
      <c r="Z183" s="1203"/>
      <c r="AA183" s="1204"/>
      <c r="AB183" s="1204"/>
      <c r="AC183" s="1204"/>
      <c r="AD183" s="1205"/>
      <c r="AE183" s="1204">
        <v>57</v>
      </c>
      <c r="AF183" s="1203" t="s">
        <v>2041</v>
      </c>
      <c r="AG183" s="1203">
        <v>12</v>
      </c>
      <c r="AH183" s="1206">
        <v>902</v>
      </c>
      <c r="AI183" s="1229">
        <v>708</v>
      </c>
      <c r="AJ183" s="1203">
        <v>684</v>
      </c>
      <c r="AK183" s="1206">
        <v>24</v>
      </c>
      <c r="AL183" s="1229">
        <v>51414</v>
      </c>
      <c r="AM183" s="1206">
        <v>1804</v>
      </c>
      <c r="AN183" s="1147" t="s">
        <v>1636</v>
      </c>
    </row>
    <row r="184" spans="1:40" x14ac:dyDescent="0.15">
      <c r="A184" s="1201">
        <v>44440</v>
      </c>
      <c r="B184" s="1202">
        <v>29</v>
      </c>
      <c r="C184" s="1202">
        <v>21</v>
      </c>
      <c r="D184" s="1202">
        <v>583</v>
      </c>
      <c r="E184" s="1202">
        <v>0</v>
      </c>
      <c r="F184" s="1202">
        <v>50</v>
      </c>
      <c r="G184" s="1202">
        <v>0</v>
      </c>
      <c r="H184" s="1202">
        <v>50</v>
      </c>
      <c r="I184" s="1202"/>
      <c r="J184" s="1202">
        <v>50</v>
      </c>
      <c r="K184" s="1202"/>
      <c r="L184" s="1202"/>
      <c r="M184" s="1202"/>
      <c r="N184" s="1202"/>
      <c r="O184" s="1202"/>
      <c r="P184" s="1202"/>
      <c r="Q184" s="1202"/>
      <c r="R184" s="1202"/>
      <c r="S184" s="1202"/>
      <c r="T184" s="1202"/>
      <c r="U184" s="1202"/>
      <c r="V184" s="1202">
        <v>0</v>
      </c>
      <c r="W184" s="1202"/>
      <c r="X184" s="1202"/>
      <c r="Y184" s="1202"/>
      <c r="Z184" s="1203"/>
      <c r="AA184" s="1204"/>
      <c r="AB184" s="1204"/>
      <c r="AC184" s="1204"/>
      <c r="AD184" s="1205"/>
      <c r="AE184" s="1204">
        <v>0</v>
      </c>
      <c r="AF184" s="1203" t="s">
        <v>2041</v>
      </c>
      <c r="AG184" s="1203">
        <v>12</v>
      </c>
      <c r="AH184" s="1206">
        <v>902</v>
      </c>
      <c r="AI184" s="1207">
        <v>0</v>
      </c>
      <c r="AJ184" s="1208">
        <v>0</v>
      </c>
      <c r="AK184" s="1209">
        <v>0</v>
      </c>
      <c r="AL184" s="1210">
        <v>0</v>
      </c>
      <c r="AM184" s="1211">
        <v>0</v>
      </c>
      <c r="AN184" s="1076" t="s">
        <v>1636</v>
      </c>
    </row>
    <row r="185" spans="1:40" x14ac:dyDescent="0.15">
      <c r="A185" s="1213">
        <v>44441</v>
      </c>
      <c r="B185" s="1214">
        <v>29</v>
      </c>
      <c r="C185" s="1214">
        <v>17</v>
      </c>
      <c r="D185" s="1214">
        <v>583</v>
      </c>
      <c r="E185" s="1214">
        <v>98</v>
      </c>
      <c r="F185" s="1214">
        <v>450</v>
      </c>
      <c r="G185" s="1202">
        <v>450</v>
      </c>
      <c r="H185" s="1202">
        <v>450</v>
      </c>
      <c r="I185" s="1202"/>
      <c r="J185" s="1202"/>
      <c r="K185" s="1202"/>
      <c r="L185" s="1202"/>
      <c r="M185" s="1202"/>
      <c r="N185" s="1202"/>
      <c r="O185" s="1202"/>
      <c r="P185" s="1202"/>
      <c r="Q185" s="1202"/>
      <c r="R185" s="1202"/>
      <c r="S185" s="1202"/>
      <c r="T185" s="1202"/>
      <c r="U185" s="1202"/>
      <c r="V185" s="1202">
        <v>0</v>
      </c>
      <c r="W185" s="1202"/>
      <c r="X185" s="1202"/>
      <c r="Y185" s="1202"/>
      <c r="Z185" s="1203"/>
      <c r="AA185" s="1204"/>
      <c r="AB185" s="1204"/>
      <c r="AC185" s="1204"/>
      <c r="AD185" s="1205"/>
      <c r="AE185" s="1204">
        <v>98</v>
      </c>
      <c r="AF185" s="1203" t="s">
        <v>2041</v>
      </c>
      <c r="AG185" s="1203">
        <v>12</v>
      </c>
      <c r="AH185" s="1206">
        <v>902</v>
      </c>
      <c r="AI185" s="1207">
        <v>1176</v>
      </c>
      <c r="AJ185" s="1208">
        <v>1176</v>
      </c>
      <c r="AK185" s="1209">
        <v>0</v>
      </c>
      <c r="AL185" s="1210">
        <v>88396</v>
      </c>
      <c r="AM185" s="1211">
        <v>0</v>
      </c>
      <c r="AN185" s="1147" t="s">
        <v>1636</v>
      </c>
    </row>
    <row r="186" spans="1:40" x14ac:dyDescent="0.15">
      <c r="A186" s="1201">
        <v>44441</v>
      </c>
      <c r="B186" s="1202">
        <v>29</v>
      </c>
      <c r="C186" s="1202">
        <v>21</v>
      </c>
      <c r="D186" s="1202">
        <v>584</v>
      </c>
      <c r="E186" s="1202">
        <v>49</v>
      </c>
      <c r="F186" s="1202">
        <v>280</v>
      </c>
      <c r="G186" s="1202">
        <v>260</v>
      </c>
      <c r="H186" s="1202">
        <v>280</v>
      </c>
      <c r="I186" s="1202">
        <v>10</v>
      </c>
      <c r="J186" s="1202"/>
      <c r="K186" s="1202"/>
      <c r="L186" s="1202"/>
      <c r="M186" s="1202"/>
      <c r="N186" s="1202"/>
      <c r="O186" s="1202">
        <v>10</v>
      </c>
      <c r="P186" s="1202"/>
      <c r="Q186" s="1202"/>
      <c r="R186" s="1202"/>
      <c r="S186" s="1202"/>
      <c r="T186" s="1202"/>
      <c r="U186" s="1202"/>
      <c r="V186" s="1202">
        <v>0</v>
      </c>
      <c r="W186" s="1202"/>
      <c r="X186" s="1202"/>
      <c r="Y186" s="1202"/>
      <c r="Z186" s="1203"/>
      <c r="AA186" s="1204"/>
      <c r="AB186" s="1204"/>
      <c r="AC186" s="1204"/>
      <c r="AD186" s="1205"/>
      <c r="AE186" s="1204">
        <v>49</v>
      </c>
      <c r="AF186" s="1203" t="s">
        <v>2041</v>
      </c>
      <c r="AG186" s="1203">
        <v>12</v>
      </c>
      <c r="AH186" s="1206">
        <v>902</v>
      </c>
      <c r="AI186" s="1207">
        <v>588</v>
      </c>
      <c r="AJ186" s="1208">
        <v>588</v>
      </c>
      <c r="AK186" s="1209">
        <v>0</v>
      </c>
      <c r="AL186" s="1210">
        <v>44198</v>
      </c>
      <c r="AM186" s="1211">
        <v>0</v>
      </c>
      <c r="AN186" s="1102" t="s">
        <v>1637</v>
      </c>
    </row>
    <row r="187" spans="1:40" x14ac:dyDescent="0.15">
      <c r="A187" s="1213">
        <v>44441</v>
      </c>
      <c r="B187" s="1214">
        <v>29</v>
      </c>
      <c r="C187" s="1214">
        <v>21</v>
      </c>
      <c r="D187" s="1214">
        <v>584</v>
      </c>
      <c r="E187" s="1214">
        <v>0</v>
      </c>
      <c r="F187" s="1214">
        <v>45</v>
      </c>
      <c r="G187" s="1202">
        <v>0</v>
      </c>
      <c r="H187" s="1202">
        <v>45</v>
      </c>
      <c r="I187" s="1202"/>
      <c r="J187" s="1202">
        <v>45</v>
      </c>
      <c r="K187" s="1202"/>
      <c r="L187" s="1202"/>
      <c r="M187" s="1202"/>
      <c r="N187" s="1202"/>
      <c r="O187" s="1202"/>
      <c r="P187" s="1202"/>
      <c r="Q187" s="1202"/>
      <c r="R187" s="1202"/>
      <c r="S187" s="1202"/>
      <c r="T187" s="1202"/>
      <c r="U187" s="1202"/>
      <c r="V187" s="1202">
        <v>0</v>
      </c>
      <c r="W187" s="1202"/>
      <c r="X187" s="1202"/>
      <c r="Y187" s="1202"/>
      <c r="Z187" s="1203"/>
      <c r="AA187" s="1204"/>
      <c r="AB187" s="1204"/>
      <c r="AC187" s="1204"/>
      <c r="AD187" s="1205"/>
      <c r="AE187" s="1204">
        <v>0</v>
      </c>
      <c r="AF187" s="1203" t="s">
        <v>2041</v>
      </c>
      <c r="AG187" s="1203">
        <v>12</v>
      </c>
      <c r="AH187" s="1206">
        <v>902</v>
      </c>
      <c r="AI187" s="1207">
        <v>0</v>
      </c>
      <c r="AJ187" s="1208">
        <v>0</v>
      </c>
      <c r="AK187" s="1209">
        <v>0</v>
      </c>
      <c r="AL187" s="1210">
        <v>0</v>
      </c>
      <c r="AM187" s="1211">
        <v>0</v>
      </c>
      <c r="AN187" s="1053" t="s">
        <v>1637</v>
      </c>
    </row>
    <row r="188" spans="1:40" x14ac:dyDescent="0.15">
      <c r="A188" s="1201">
        <v>44442</v>
      </c>
      <c r="B188" s="1202">
        <v>29</v>
      </c>
      <c r="C188" s="1202">
        <v>35</v>
      </c>
      <c r="D188" s="1202">
        <v>584</v>
      </c>
      <c r="E188" s="1202">
        <v>77</v>
      </c>
      <c r="F188" s="1202">
        <v>465</v>
      </c>
      <c r="G188" s="1202">
        <v>325</v>
      </c>
      <c r="H188" s="1202">
        <v>232.5</v>
      </c>
      <c r="I188" s="1202"/>
      <c r="J188" s="1202"/>
      <c r="K188" s="1202">
        <v>110</v>
      </c>
      <c r="L188" s="1202"/>
      <c r="M188" s="1202"/>
      <c r="N188" s="1202">
        <v>10</v>
      </c>
      <c r="O188" s="1202">
        <v>20</v>
      </c>
      <c r="P188" s="1202"/>
      <c r="Q188" s="1202"/>
      <c r="R188" s="1202"/>
      <c r="S188" s="1202"/>
      <c r="T188" s="1202"/>
      <c r="U188" s="1202"/>
      <c r="V188" s="1202">
        <v>1</v>
      </c>
      <c r="W188" s="1202"/>
      <c r="X188" s="1202"/>
      <c r="Y188" s="1202">
        <v>1</v>
      </c>
      <c r="Z188" s="1203"/>
      <c r="AA188" s="1204"/>
      <c r="AB188" s="1204"/>
      <c r="AC188" s="1204"/>
      <c r="AD188" s="1205"/>
      <c r="AE188" s="1204">
        <v>76</v>
      </c>
      <c r="AF188" s="1203" t="s">
        <v>2041</v>
      </c>
      <c r="AG188" s="1203">
        <v>12</v>
      </c>
      <c r="AH188" s="1206">
        <v>902</v>
      </c>
      <c r="AI188" s="1207">
        <v>924</v>
      </c>
      <c r="AJ188" s="1208">
        <v>912</v>
      </c>
      <c r="AK188" s="1209">
        <v>12</v>
      </c>
      <c r="AL188" s="1210">
        <v>68552</v>
      </c>
      <c r="AM188" s="1211">
        <v>902</v>
      </c>
      <c r="AN188" s="1002" t="s">
        <v>1637</v>
      </c>
    </row>
    <row r="189" spans="1:40" x14ac:dyDescent="0.15">
      <c r="A189" s="1201">
        <v>44442</v>
      </c>
      <c r="B189" s="1202">
        <v>29</v>
      </c>
      <c r="C189" s="1202">
        <v>21</v>
      </c>
      <c r="D189" s="1202">
        <v>584</v>
      </c>
      <c r="E189" s="1202">
        <v>65</v>
      </c>
      <c r="F189" s="1202">
        <v>330</v>
      </c>
      <c r="G189" s="1202">
        <v>300</v>
      </c>
      <c r="H189" s="1202">
        <v>330</v>
      </c>
      <c r="I189" s="1202">
        <v>10</v>
      </c>
      <c r="J189" s="1202"/>
      <c r="K189" s="1202"/>
      <c r="L189" s="1202">
        <v>20</v>
      </c>
      <c r="M189" s="1202"/>
      <c r="N189" s="1202"/>
      <c r="O189" s="1202"/>
      <c r="P189" s="1202"/>
      <c r="Q189" s="1202"/>
      <c r="R189" s="1202"/>
      <c r="S189" s="1202"/>
      <c r="T189" s="1202"/>
      <c r="U189" s="1202"/>
      <c r="V189" s="1202">
        <v>1</v>
      </c>
      <c r="W189" s="1202"/>
      <c r="X189" s="1202"/>
      <c r="Y189" s="1202">
        <v>1</v>
      </c>
      <c r="Z189" s="1203"/>
      <c r="AA189" s="1204"/>
      <c r="AB189" s="1204"/>
      <c r="AC189" s="1204"/>
      <c r="AD189" s="1205"/>
      <c r="AE189" s="1204">
        <v>64</v>
      </c>
      <c r="AF189" s="1203" t="s">
        <v>2041</v>
      </c>
      <c r="AG189" s="1203">
        <v>12</v>
      </c>
      <c r="AH189" s="1206">
        <v>902</v>
      </c>
      <c r="AI189" s="1207">
        <v>780</v>
      </c>
      <c r="AJ189" s="1208">
        <v>768</v>
      </c>
      <c r="AK189" s="1209">
        <v>12</v>
      </c>
      <c r="AL189" s="1210">
        <v>57728</v>
      </c>
      <c r="AM189" s="1211">
        <v>902</v>
      </c>
      <c r="AN189" s="1002" t="s">
        <v>1637</v>
      </c>
    </row>
    <row r="190" spans="1:40" x14ac:dyDescent="0.15">
      <c r="A190" s="1223">
        <v>44447</v>
      </c>
      <c r="B190" s="1224">
        <v>29</v>
      </c>
      <c r="C190" s="1224">
        <v>17</v>
      </c>
      <c r="D190" s="1224">
        <v>584</v>
      </c>
      <c r="E190" s="1224">
        <v>0</v>
      </c>
      <c r="F190" s="1218">
        <v>30</v>
      </c>
      <c r="G190" s="1225">
        <v>0</v>
      </c>
      <c r="H190" s="1225">
        <v>30</v>
      </c>
      <c r="I190" s="1225"/>
      <c r="J190" s="1225">
        <v>30</v>
      </c>
      <c r="K190" s="1225"/>
      <c r="L190" s="1225"/>
      <c r="M190" s="1225"/>
      <c r="N190" s="1225"/>
      <c r="O190" s="1225"/>
      <c r="P190" s="1225"/>
      <c r="Q190" s="1225"/>
      <c r="R190" s="1225"/>
      <c r="S190" s="1225"/>
      <c r="T190" s="1225"/>
      <c r="U190" s="1225"/>
      <c r="V190" s="1225">
        <v>0</v>
      </c>
      <c r="W190" s="1225"/>
      <c r="X190" s="1225"/>
      <c r="Y190" s="1225"/>
      <c r="Z190" s="1246"/>
      <c r="AA190" s="1226"/>
      <c r="AB190" s="1226"/>
      <c r="AC190" s="1226"/>
      <c r="AD190" s="1227"/>
      <c r="AE190" s="1226">
        <v>0</v>
      </c>
      <c r="AF190" s="1246" t="s">
        <v>2041</v>
      </c>
      <c r="AG190" s="1246">
        <v>12</v>
      </c>
      <c r="AH190" s="1228">
        <v>902</v>
      </c>
      <c r="AI190" s="1230">
        <v>0</v>
      </c>
      <c r="AJ190" s="1246">
        <v>0</v>
      </c>
      <c r="AK190" s="1228">
        <v>0</v>
      </c>
      <c r="AL190" s="1230">
        <v>0</v>
      </c>
      <c r="AM190" s="1228">
        <v>0</v>
      </c>
      <c r="AN190" s="1212" t="s">
        <v>1637</v>
      </c>
    </row>
    <row r="191" spans="1:40" x14ac:dyDescent="0.15">
      <c r="A191" s="1201">
        <v>44448</v>
      </c>
      <c r="B191" s="1202">
        <v>29</v>
      </c>
      <c r="C191" s="1202">
        <v>17</v>
      </c>
      <c r="D191" s="1202">
        <v>584</v>
      </c>
      <c r="E191" s="1202">
        <v>98</v>
      </c>
      <c r="F191" s="1202">
        <v>450</v>
      </c>
      <c r="G191" s="1202">
        <v>450</v>
      </c>
      <c r="H191" s="1202">
        <v>450</v>
      </c>
      <c r="I191" s="1202"/>
      <c r="J191" s="1202"/>
      <c r="K191" s="1202"/>
      <c r="L191" s="1202"/>
      <c r="M191" s="1202"/>
      <c r="N191" s="1202"/>
      <c r="O191" s="1202"/>
      <c r="P191" s="1202"/>
      <c r="Q191" s="1202"/>
      <c r="R191" s="1202"/>
      <c r="S191" s="1202"/>
      <c r="T191" s="1202"/>
      <c r="U191" s="1202"/>
      <c r="V191" s="1202">
        <v>0</v>
      </c>
      <c r="W191" s="1202"/>
      <c r="X191" s="1202"/>
      <c r="Y191" s="1202"/>
      <c r="Z191" s="1203"/>
      <c r="AA191" s="1204"/>
      <c r="AB191" s="1204"/>
      <c r="AC191" s="1204"/>
      <c r="AD191" s="1205"/>
      <c r="AE191" s="1204">
        <v>98</v>
      </c>
      <c r="AF191" s="1203" t="s">
        <v>2041</v>
      </c>
      <c r="AG191" s="1203">
        <v>12</v>
      </c>
      <c r="AH191" s="1206">
        <v>902</v>
      </c>
      <c r="AI191" s="1207">
        <v>1176</v>
      </c>
      <c r="AJ191" s="1208">
        <v>1176</v>
      </c>
      <c r="AK191" s="1209">
        <v>0</v>
      </c>
      <c r="AL191" s="1210">
        <v>88396</v>
      </c>
      <c r="AM191" s="1211">
        <v>0</v>
      </c>
      <c r="AN191" s="1076" t="s">
        <v>1637</v>
      </c>
    </row>
    <row r="192" spans="1:40" x14ac:dyDescent="0.15">
      <c r="A192" s="1201">
        <v>44448</v>
      </c>
      <c r="B192" s="1202">
        <v>29</v>
      </c>
      <c r="C192" s="1202">
        <v>22</v>
      </c>
      <c r="D192" s="1202">
        <v>584</v>
      </c>
      <c r="E192" s="1202">
        <v>49</v>
      </c>
      <c r="F192" s="1202">
        <v>240</v>
      </c>
      <c r="G192" s="1202">
        <v>210</v>
      </c>
      <c r="H192" s="1202">
        <v>240</v>
      </c>
      <c r="I192" s="1202"/>
      <c r="J192" s="1202"/>
      <c r="K192" s="1202"/>
      <c r="L192" s="1202"/>
      <c r="M192" s="1202">
        <v>20</v>
      </c>
      <c r="N192" s="1202"/>
      <c r="O192" s="1202">
        <v>10</v>
      </c>
      <c r="P192" s="1202"/>
      <c r="Q192" s="1202"/>
      <c r="R192" s="1202"/>
      <c r="S192" s="1202"/>
      <c r="T192" s="1202"/>
      <c r="U192" s="1202"/>
      <c r="V192" s="1202">
        <v>7</v>
      </c>
      <c r="W192" s="1202"/>
      <c r="X192" s="1202"/>
      <c r="Y192" s="1202">
        <v>7</v>
      </c>
      <c r="Z192" s="1203"/>
      <c r="AA192" s="1204"/>
      <c r="AB192" s="1204"/>
      <c r="AC192" s="1204"/>
      <c r="AD192" s="1205"/>
      <c r="AE192" s="1204">
        <v>42</v>
      </c>
      <c r="AF192" s="1203" t="s">
        <v>2041</v>
      </c>
      <c r="AG192" s="1203">
        <v>12</v>
      </c>
      <c r="AH192" s="1206">
        <v>902</v>
      </c>
      <c r="AI192" s="1207">
        <v>588</v>
      </c>
      <c r="AJ192" s="1208">
        <v>504</v>
      </c>
      <c r="AK192" s="1209">
        <v>84</v>
      </c>
      <c r="AL192" s="1210">
        <v>37884</v>
      </c>
      <c r="AM192" s="1211">
        <v>6314</v>
      </c>
      <c r="AN192" s="1220" t="s">
        <v>1637</v>
      </c>
    </row>
    <row r="193" spans="1:40" x14ac:dyDescent="0.15">
      <c r="A193" s="1201">
        <v>44455</v>
      </c>
      <c r="B193" s="1202">
        <v>29</v>
      </c>
      <c r="C193" s="1202">
        <v>21</v>
      </c>
      <c r="D193" s="1202">
        <v>584</v>
      </c>
      <c r="E193" s="1202">
        <v>0</v>
      </c>
      <c r="F193" s="1202">
        <v>45</v>
      </c>
      <c r="G193" s="1133">
        <v>0</v>
      </c>
      <c r="H193" s="1133">
        <v>45</v>
      </c>
      <c r="I193" s="1133"/>
      <c r="J193" s="1133">
        <v>45</v>
      </c>
      <c r="K193" s="1133"/>
      <c r="L193" s="1133"/>
      <c r="M193" s="1133"/>
      <c r="N193" s="1133"/>
      <c r="O193" s="1133"/>
      <c r="P193" s="1133"/>
      <c r="Q193" s="1133"/>
      <c r="R193" s="1133"/>
      <c r="S193" s="1133"/>
      <c r="T193" s="1133"/>
      <c r="U193" s="1133"/>
      <c r="V193" s="1133">
        <v>0</v>
      </c>
      <c r="W193" s="1133"/>
      <c r="X193" s="1133"/>
      <c r="Y193" s="1133"/>
      <c r="Z193" s="1134"/>
      <c r="AA193" s="1135"/>
      <c r="AB193" s="1135"/>
      <c r="AC193" s="1135"/>
      <c r="AD193" s="1136"/>
      <c r="AE193" s="1135">
        <v>0</v>
      </c>
      <c r="AF193" s="1134" t="s">
        <v>2041</v>
      </c>
      <c r="AG193" s="1134">
        <v>12</v>
      </c>
      <c r="AH193" s="1137">
        <v>902</v>
      </c>
      <c r="AI193" s="1138">
        <v>0</v>
      </c>
      <c r="AJ193" s="1139">
        <v>0</v>
      </c>
      <c r="AK193" s="1140">
        <v>0</v>
      </c>
      <c r="AL193" s="1141">
        <v>0</v>
      </c>
      <c r="AM193" s="1142">
        <v>0</v>
      </c>
      <c r="AN193" s="1102" t="s">
        <v>1637</v>
      </c>
    </row>
    <row r="194" spans="1:40" x14ac:dyDescent="0.15">
      <c r="A194" s="1201">
        <v>44456</v>
      </c>
      <c r="B194" s="1202">
        <v>29</v>
      </c>
      <c r="C194" s="1202">
        <v>17</v>
      </c>
      <c r="D194" s="1202">
        <v>584</v>
      </c>
      <c r="E194" s="1202">
        <v>86</v>
      </c>
      <c r="F194" s="1202">
        <v>435</v>
      </c>
      <c r="G194" s="1133">
        <v>385</v>
      </c>
      <c r="H194" s="1133">
        <v>435</v>
      </c>
      <c r="I194" s="1133">
        <v>20</v>
      </c>
      <c r="J194" s="1133"/>
      <c r="K194" s="1133">
        <v>10</v>
      </c>
      <c r="L194" s="1133">
        <v>20</v>
      </c>
      <c r="M194" s="1133"/>
      <c r="N194" s="1133"/>
      <c r="O194" s="1133"/>
      <c r="P194" s="1133"/>
      <c r="Q194" s="1133"/>
      <c r="R194" s="1133"/>
      <c r="S194" s="1133"/>
      <c r="T194" s="1133"/>
      <c r="U194" s="1133"/>
      <c r="V194" s="1133">
        <v>2</v>
      </c>
      <c r="W194" s="1133"/>
      <c r="X194" s="1133"/>
      <c r="Y194" s="1133"/>
      <c r="Z194" s="1134"/>
      <c r="AA194" s="1135"/>
      <c r="AB194" s="1135"/>
      <c r="AC194" s="1135">
        <v>2</v>
      </c>
      <c r="AD194" s="1136"/>
      <c r="AE194" s="1135">
        <v>84</v>
      </c>
      <c r="AF194" s="1134" t="s">
        <v>2041</v>
      </c>
      <c r="AG194" s="1134">
        <v>12</v>
      </c>
      <c r="AH194" s="1137">
        <v>902</v>
      </c>
      <c r="AI194" s="1138">
        <v>1032</v>
      </c>
      <c r="AJ194" s="1139">
        <v>1008</v>
      </c>
      <c r="AK194" s="1140">
        <v>24</v>
      </c>
      <c r="AL194" s="1141">
        <v>75768</v>
      </c>
      <c r="AM194" s="1142">
        <v>1804</v>
      </c>
      <c r="AN194" s="1147" t="s">
        <v>1637</v>
      </c>
    </row>
    <row r="195" spans="1:40" x14ac:dyDescent="0.15">
      <c r="A195" s="1201">
        <v>44456</v>
      </c>
      <c r="B195" s="1202">
        <v>29</v>
      </c>
      <c r="C195" s="1202">
        <v>21</v>
      </c>
      <c r="D195" s="1202">
        <v>584</v>
      </c>
      <c r="E195" s="1202">
        <v>33</v>
      </c>
      <c r="F195" s="1202">
        <v>180</v>
      </c>
      <c r="G195" s="1133">
        <v>170</v>
      </c>
      <c r="H195" s="1133">
        <v>180</v>
      </c>
      <c r="I195" s="1133">
        <v>10</v>
      </c>
      <c r="J195" s="1133"/>
      <c r="K195" s="1133"/>
      <c r="L195" s="1133"/>
      <c r="M195" s="1133"/>
      <c r="N195" s="1133"/>
      <c r="O195" s="1133"/>
      <c r="P195" s="1133"/>
      <c r="Q195" s="1133"/>
      <c r="R195" s="1133"/>
      <c r="S195" s="1133"/>
      <c r="T195" s="1133"/>
      <c r="U195" s="1133"/>
      <c r="V195" s="1133">
        <v>5</v>
      </c>
      <c r="W195" s="1133">
        <v>5</v>
      </c>
      <c r="X195" s="1133"/>
      <c r="Y195" s="1133"/>
      <c r="Z195" s="1134"/>
      <c r="AA195" s="1135"/>
      <c r="AB195" s="1135"/>
      <c r="AC195" s="1135"/>
      <c r="AD195" s="1136"/>
      <c r="AE195" s="1135">
        <v>28</v>
      </c>
      <c r="AF195" s="1134" t="s">
        <v>2041</v>
      </c>
      <c r="AG195" s="1134">
        <v>12</v>
      </c>
      <c r="AH195" s="1137">
        <v>902</v>
      </c>
      <c r="AI195" s="1138">
        <v>396</v>
      </c>
      <c r="AJ195" s="1139">
        <v>336</v>
      </c>
      <c r="AK195" s="1140">
        <v>60</v>
      </c>
      <c r="AL195" s="1141">
        <v>25256</v>
      </c>
      <c r="AM195" s="1142">
        <v>4510</v>
      </c>
      <c r="AN195" s="1102" t="s">
        <v>1637</v>
      </c>
    </row>
    <row r="196" spans="1:40" x14ac:dyDescent="0.15">
      <c r="A196" s="1232">
        <v>44434</v>
      </c>
      <c r="B196" s="1224">
        <v>22</v>
      </c>
      <c r="C196" s="1224">
        <v>3</v>
      </c>
      <c r="D196" s="1224">
        <v>593</v>
      </c>
      <c r="E196" s="1224">
        <v>0</v>
      </c>
      <c r="F196" s="1218">
        <v>70</v>
      </c>
      <c r="G196" s="1225">
        <v>0</v>
      </c>
      <c r="H196" s="1225">
        <v>70</v>
      </c>
      <c r="I196" s="1225"/>
      <c r="J196" s="1225">
        <v>70</v>
      </c>
      <c r="K196" s="1225"/>
      <c r="L196" s="1225"/>
      <c r="M196" s="1225"/>
      <c r="N196" s="1225"/>
      <c r="O196" s="1225"/>
      <c r="P196" s="1225"/>
      <c r="Q196" s="1225"/>
      <c r="R196" s="1225"/>
      <c r="S196" s="1225"/>
      <c r="T196" s="1225"/>
      <c r="U196" s="1225"/>
      <c r="V196" s="1225">
        <v>0</v>
      </c>
      <c r="W196" s="1225"/>
      <c r="X196" s="1225"/>
      <c r="Y196" s="1225"/>
      <c r="Z196" s="1246"/>
      <c r="AA196" s="1226"/>
      <c r="AB196" s="1226"/>
      <c r="AC196" s="1226"/>
      <c r="AD196" s="1227"/>
      <c r="AE196" s="1226">
        <v>0</v>
      </c>
      <c r="AF196" s="1246" t="s">
        <v>2020</v>
      </c>
      <c r="AG196" s="1246">
        <v>2.4</v>
      </c>
      <c r="AH196" s="1228">
        <v>559.20000000000005</v>
      </c>
      <c r="AI196" s="1230">
        <v>0</v>
      </c>
      <c r="AJ196" s="1246">
        <v>0</v>
      </c>
      <c r="AK196" s="1228">
        <v>0</v>
      </c>
      <c r="AL196" s="1230">
        <v>0</v>
      </c>
      <c r="AM196" s="1228">
        <v>0</v>
      </c>
      <c r="AN196" s="1053" t="s">
        <v>1660</v>
      </c>
    </row>
    <row r="197" spans="1:40" x14ac:dyDescent="0.15">
      <c r="A197" s="1132">
        <v>44435</v>
      </c>
      <c r="B197" s="1133">
        <v>22</v>
      </c>
      <c r="C197" s="1133">
        <v>3</v>
      </c>
      <c r="D197" s="1133">
        <v>593</v>
      </c>
      <c r="E197" s="1133">
        <v>80</v>
      </c>
      <c r="F197" s="1133">
        <v>515</v>
      </c>
      <c r="G197" s="1133">
        <v>370</v>
      </c>
      <c r="H197" s="1133">
        <v>515</v>
      </c>
      <c r="I197" s="1133">
        <v>10</v>
      </c>
      <c r="J197" s="1133"/>
      <c r="K197" s="1133"/>
      <c r="L197" s="1133">
        <v>50</v>
      </c>
      <c r="M197" s="1133"/>
      <c r="N197" s="1133">
        <v>15</v>
      </c>
      <c r="O197" s="1133">
        <v>10</v>
      </c>
      <c r="P197" s="1133"/>
      <c r="Q197" s="1133"/>
      <c r="R197" s="1133"/>
      <c r="S197" s="1133"/>
      <c r="T197" s="1133">
        <v>60</v>
      </c>
      <c r="U197" s="1133"/>
      <c r="V197" s="1133">
        <v>13</v>
      </c>
      <c r="W197" s="1133"/>
      <c r="X197" s="1133"/>
      <c r="Y197" s="1133"/>
      <c r="Z197" s="1134"/>
      <c r="AA197" s="1135"/>
      <c r="AB197" s="1135">
        <v>12</v>
      </c>
      <c r="AC197" s="1135"/>
      <c r="AD197" s="1136">
        <v>1</v>
      </c>
      <c r="AE197" s="1135">
        <v>67</v>
      </c>
      <c r="AF197" s="1134" t="s">
        <v>2020</v>
      </c>
      <c r="AG197" s="1134">
        <v>2.4</v>
      </c>
      <c r="AH197" s="1137">
        <v>559.20000000000005</v>
      </c>
      <c r="AI197" s="1138">
        <v>192</v>
      </c>
      <c r="AJ197" s="1139">
        <v>160.79999999999998</v>
      </c>
      <c r="AK197" s="1140">
        <v>31.200000000000017</v>
      </c>
      <c r="AL197" s="1141">
        <v>37466.400000000001</v>
      </c>
      <c r="AM197" s="1142">
        <v>7269.6</v>
      </c>
      <c r="AN197" s="1147" t="s">
        <v>1660</v>
      </c>
    </row>
    <row r="198" spans="1:40" x14ac:dyDescent="0.15">
      <c r="A198" s="1201">
        <v>44438</v>
      </c>
      <c r="B198" s="1202">
        <v>22</v>
      </c>
      <c r="C198" s="1202">
        <v>3</v>
      </c>
      <c r="D198" s="1202">
        <v>593</v>
      </c>
      <c r="E198" s="1202">
        <v>70</v>
      </c>
      <c r="F198" s="1202">
        <v>450</v>
      </c>
      <c r="G198" s="1202">
        <v>300</v>
      </c>
      <c r="H198" s="1202">
        <v>450</v>
      </c>
      <c r="I198" s="1202">
        <v>40</v>
      </c>
      <c r="J198" s="1202"/>
      <c r="K198" s="1202"/>
      <c r="L198" s="1202">
        <v>60</v>
      </c>
      <c r="M198" s="1202"/>
      <c r="N198" s="1202">
        <v>40</v>
      </c>
      <c r="O198" s="1202">
        <v>10</v>
      </c>
      <c r="P198" s="1202"/>
      <c r="Q198" s="1202"/>
      <c r="R198" s="1202"/>
      <c r="S198" s="1202"/>
      <c r="T198" s="1202"/>
      <c r="U198" s="1202"/>
      <c r="V198" s="1202">
        <v>10</v>
      </c>
      <c r="W198" s="1202"/>
      <c r="X198" s="1202"/>
      <c r="Y198" s="1202"/>
      <c r="Z198" s="1203"/>
      <c r="AA198" s="1204"/>
      <c r="AB198" s="1204">
        <v>10</v>
      </c>
      <c r="AC198" s="1204"/>
      <c r="AD198" s="1205"/>
      <c r="AE198" s="1204">
        <v>60</v>
      </c>
      <c r="AF198" s="1203" t="s">
        <v>2020</v>
      </c>
      <c r="AG198" s="1203">
        <v>2.4</v>
      </c>
      <c r="AH198" s="1206">
        <v>559.20000000000005</v>
      </c>
      <c r="AI198" s="1207">
        <v>168</v>
      </c>
      <c r="AJ198" s="1208">
        <v>144</v>
      </c>
      <c r="AK198" s="1209">
        <v>24</v>
      </c>
      <c r="AL198" s="1210">
        <v>33552</v>
      </c>
      <c r="AM198" s="1211">
        <v>5592</v>
      </c>
      <c r="AN198" s="1053" t="s">
        <v>1660</v>
      </c>
    </row>
    <row r="199" spans="1:40" x14ac:dyDescent="0.15">
      <c r="A199" s="1201">
        <v>44440</v>
      </c>
      <c r="B199" s="1202">
        <v>22</v>
      </c>
      <c r="C199" s="1202">
        <v>3</v>
      </c>
      <c r="D199" s="1202">
        <v>593</v>
      </c>
      <c r="E199" s="1202">
        <v>46</v>
      </c>
      <c r="F199" s="1202">
        <v>285</v>
      </c>
      <c r="G199" s="1202">
        <v>205</v>
      </c>
      <c r="H199" s="1202">
        <v>285</v>
      </c>
      <c r="I199" s="1202">
        <v>10</v>
      </c>
      <c r="J199" s="1202"/>
      <c r="K199" s="1202"/>
      <c r="L199" s="1202">
        <v>30</v>
      </c>
      <c r="M199" s="1202"/>
      <c r="N199" s="1202">
        <v>15</v>
      </c>
      <c r="O199" s="1202">
        <v>10</v>
      </c>
      <c r="P199" s="1202"/>
      <c r="Q199" s="1202"/>
      <c r="R199" s="1202"/>
      <c r="S199" s="1202"/>
      <c r="T199" s="1202">
        <v>15</v>
      </c>
      <c r="U199" s="1202"/>
      <c r="V199" s="1202">
        <v>10</v>
      </c>
      <c r="W199" s="1202"/>
      <c r="X199" s="1202"/>
      <c r="Y199" s="1202">
        <v>1</v>
      </c>
      <c r="Z199" s="1203"/>
      <c r="AA199" s="1204"/>
      <c r="AB199" s="1204">
        <v>9</v>
      </c>
      <c r="AC199" s="1204"/>
      <c r="AD199" s="1205"/>
      <c r="AE199" s="1204">
        <v>36</v>
      </c>
      <c r="AF199" s="1203" t="s">
        <v>2020</v>
      </c>
      <c r="AG199" s="1203">
        <v>2.4</v>
      </c>
      <c r="AH199" s="1206">
        <v>559.20000000000005</v>
      </c>
      <c r="AI199" s="1207">
        <v>110.39999999999999</v>
      </c>
      <c r="AJ199" s="1208">
        <v>86.399999999999991</v>
      </c>
      <c r="AK199" s="1209">
        <v>24</v>
      </c>
      <c r="AL199" s="1210">
        <v>20131.2</v>
      </c>
      <c r="AM199" s="1211">
        <v>5592</v>
      </c>
      <c r="AN199" s="1102" t="s">
        <v>1660</v>
      </c>
    </row>
    <row r="200" spans="1:40" x14ac:dyDescent="0.15">
      <c r="A200" s="1201">
        <v>44441</v>
      </c>
      <c r="B200" s="1202">
        <v>22</v>
      </c>
      <c r="C200" s="1202">
        <v>3</v>
      </c>
      <c r="D200" s="1202">
        <v>593</v>
      </c>
      <c r="E200" s="1202">
        <v>61</v>
      </c>
      <c r="F200" s="1202">
        <v>365</v>
      </c>
      <c r="G200" s="1133">
        <v>275</v>
      </c>
      <c r="H200" s="1133">
        <v>365</v>
      </c>
      <c r="I200" s="1133">
        <v>30</v>
      </c>
      <c r="J200" s="1133"/>
      <c r="K200" s="1133"/>
      <c r="L200" s="1133">
        <v>50</v>
      </c>
      <c r="M200" s="1133"/>
      <c r="N200" s="1133">
        <v>10</v>
      </c>
      <c r="O200" s="1133"/>
      <c r="P200" s="1133"/>
      <c r="Q200" s="1133"/>
      <c r="R200" s="1133"/>
      <c r="S200" s="1133"/>
      <c r="T200" s="1133"/>
      <c r="U200" s="1133"/>
      <c r="V200" s="1133">
        <v>9</v>
      </c>
      <c r="W200" s="1133"/>
      <c r="X200" s="1133"/>
      <c r="Y200" s="1133">
        <v>3</v>
      </c>
      <c r="Z200" s="1134"/>
      <c r="AA200" s="1135"/>
      <c r="AB200" s="1135">
        <v>6</v>
      </c>
      <c r="AC200" s="1135"/>
      <c r="AD200" s="1136"/>
      <c r="AE200" s="1135">
        <v>52</v>
      </c>
      <c r="AF200" s="1134" t="s">
        <v>2020</v>
      </c>
      <c r="AG200" s="1134">
        <v>2.4</v>
      </c>
      <c r="AH200" s="1137">
        <v>559.20000000000005</v>
      </c>
      <c r="AI200" s="1138">
        <v>146.4</v>
      </c>
      <c r="AJ200" s="1139">
        <v>124.8</v>
      </c>
      <c r="AK200" s="1140">
        <v>21.600000000000009</v>
      </c>
      <c r="AL200" s="1141">
        <v>29078.400000000001</v>
      </c>
      <c r="AM200" s="1142">
        <v>5032.8</v>
      </c>
      <c r="AN200" s="1102" t="s">
        <v>1660</v>
      </c>
    </row>
    <row r="201" spans="1:40" x14ac:dyDescent="0.15">
      <c r="A201" s="1201">
        <v>44447</v>
      </c>
      <c r="B201" s="1202">
        <v>22</v>
      </c>
      <c r="C201" s="1202">
        <v>3</v>
      </c>
      <c r="D201" s="1202">
        <v>593</v>
      </c>
      <c r="E201" s="1202">
        <v>0</v>
      </c>
      <c r="F201" s="1202">
        <v>60</v>
      </c>
      <c r="G201" s="1202">
        <v>0</v>
      </c>
      <c r="H201" s="1202">
        <v>60</v>
      </c>
      <c r="I201" s="1202"/>
      <c r="J201" s="1202">
        <v>60</v>
      </c>
      <c r="K201" s="1202"/>
      <c r="L201" s="1202"/>
      <c r="M201" s="1202"/>
      <c r="N201" s="1202"/>
      <c r="O201" s="1202"/>
      <c r="P201" s="1202"/>
      <c r="Q201" s="1202"/>
      <c r="R201" s="1202"/>
      <c r="S201" s="1202"/>
      <c r="T201" s="1202"/>
      <c r="U201" s="1202"/>
      <c r="V201" s="1202">
        <v>0</v>
      </c>
      <c r="W201" s="1202"/>
      <c r="X201" s="1202"/>
      <c r="Y201" s="1202"/>
      <c r="Z201" s="1203"/>
      <c r="AA201" s="1204"/>
      <c r="AB201" s="1204"/>
      <c r="AC201" s="1204"/>
      <c r="AD201" s="1205"/>
      <c r="AE201" s="1204">
        <v>0</v>
      </c>
      <c r="AF201" s="1203" t="s">
        <v>2020</v>
      </c>
      <c r="AG201" s="1203">
        <v>2.4</v>
      </c>
      <c r="AH201" s="1206">
        <v>559.20000000000005</v>
      </c>
      <c r="AI201" s="1207">
        <v>0</v>
      </c>
      <c r="AJ201" s="1208">
        <v>0</v>
      </c>
      <c r="AK201" s="1209">
        <v>0</v>
      </c>
      <c r="AL201" s="1210">
        <v>0</v>
      </c>
      <c r="AM201" s="1211">
        <v>0</v>
      </c>
      <c r="AN201" s="1102" t="s">
        <v>1660</v>
      </c>
    </row>
    <row r="202" spans="1:40" x14ac:dyDescent="0.15">
      <c r="A202" s="1201">
        <v>44447</v>
      </c>
      <c r="B202" s="1202">
        <v>22</v>
      </c>
      <c r="C202" s="1202">
        <v>3</v>
      </c>
      <c r="D202" s="1202">
        <v>593</v>
      </c>
      <c r="E202" s="1202">
        <v>72</v>
      </c>
      <c r="F202" s="1202">
        <v>395</v>
      </c>
      <c r="G202" s="1202">
        <v>335</v>
      </c>
      <c r="H202" s="1202">
        <v>395</v>
      </c>
      <c r="I202" s="1202">
        <v>20</v>
      </c>
      <c r="J202" s="1202"/>
      <c r="K202" s="1202"/>
      <c r="L202" s="1202">
        <v>10</v>
      </c>
      <c r="M202" s="1202"/>
      <c r="N202" s="1202">
        <v>10</v>
      </c>
      <c r="O202" s="1202">
        <v>10</v>
      </c>
      <c r="P202" s="1202"/>
      <c r="Q202" s="1202"/>
      <c r="R202" s="1202"/>
      <c r="S202" s="1202"/>
      <c r="T202" s="1202">
        <v>10</v>
      </c>
      <c r="U202" s="1202"/>
      <c r="V202" s="1202">
        <v>9</v>
      </c>
      <c r="W202" s="1202"/>
      <c r="X202" s="1202"/>
      <c r="Y202" s="1202">
        <v>2</v>
      </c>
      <c r="Z202" s="1203"/>
      <c r="AA202" s="1204"/>
      <c r="AB202" s="1204">
        <v>7</v>
      </c>
      <c r="AC202" s="1204"/>
      <c r="AD202" s="1205"/>
      <c r="AE202" s="1204">
        <v>63</v>
      </c>
      <c r="AF202" s="1203" t="s">
        <v>2020</v>
      </c>
      <c r="AG202" s="1203">
        <v>2.4</v>
      </c>
      <c r="AH202" s="1206">
        <v>559.20000000000005</v>
      </c>
      <c r="AI202" s="1207">
        <v>172.79999999999998</v>
      </c>
      <c r="AJ202" s="1208">
        <v>151.19999999999999</v>
      </c>
      <c r="AK202" s="1209">
        <v>21.599999999999994</v>
      </c>
      <c r="AL202" s="1210">
        <v>35229.600000000006</v>
      </c>
      <c r="AM202" s="1211">
        <v>5032.8</v>
      </c>
      <c r="AN202" s="1220" t="s">
        <v>1660</v>
      </c>
    </row>
    <row r="203" spans="1:40" x14ac:dyDescent="0.15">
      <c r="A203" s="1201">
        <v>44448</v>
      </c>
      <c r="B203" s="1202">
        <v>22</v>
      </c>
      <c r="C203" s="1202">
        <v>3</v>
      </c>
      <c r="D203" s="1202">
        <v>593</v>
      </c>
      <c r="E203" s="1202">
        <v>20</v>
      </c>
      <c r="F203" s="1202">
        <v>105</v>
      </c>
      <c r="G203" s="1202">
        <v>85</v>
      </c>
      <c r="H203" s="1202">
        <v>105</v>
      </c>
      <c r="I203" s="1202">
        <v>10</v>
      </c>
      <c r="J203" s="1202"/>
      <c r="K203" s="1202"/>
      <c r="L203" s="1202"/>
      <c r="M203" s="1202"/>
      <c r="N203" s="1202"/>
      <c r="O203" s="1202">
        <v>10</v>
      </c>
      <c r="P203" s="1202"/>
      <c r="Q203" s="1202"/>
      <c r="R203" s="1202"/>
      <c r="S203" s="1202"/>
      <c r="T203" s="1202"/>
      <c r="U203" s="1202"/>
      <c r="V203" s="1202">
        <v>2</v>
      </c>
      <c r="W203" s="1202"/>
      <c r="X203" s="1202"/>
      <c r="Y203" s="1202">
        <v>1</v>
      </c>
      <c r="Z203" s="1203"/>
      <c r="AA203" s="1204"/>
      <c r="AB203" s="1204">
        <v>1</v>
      </c>
      <c r="AC203" s="1204"/>
      <c r="AD203" s="1205"/>
      <c r="AE203" s="1204">
        <v>18</v>
      </c>
      <c r="AF203" s="1203" t="s">
        <v>2020</v>
      </c>
      <c r="AG203" s="1203">
        <v>2.4</v>
      </c>
      <c r="AH203" s="1206">
        <v>559.20000000000005</v>
      </c>
      <c r="AI203" s="1207">
        <v>48</v>
      </c>
      <c r="AJ203" s="1208">
        <v>43.199999999999996</v>
      </c>
      <c r="AK203" s="1209">
        <v>4.8000000000000043</v>
      </c>
      <c r="AL203" s="1210">
        <v>10065.6</v>
      </c>
      <c r="AM203" s="1211">
        <v>1118.4000000000001</v>
      </c>
      <c r="AN203" s="1053" t="s">
        <v>1660</v>
      </c>
    </row>
    <row r="204" spans="1:40" x14ac:dyDescent="0.15">
      <c r="A204" s="1201">
        <v>44449</v>
      </c>
      <c r="B204" s="1202">
        <v>22</v>
      </c>
      <c r="C204" s="1202">
        <v>3</v>
      </c>
      <c r="D204" s="1202">
        <v>593</v>
      </c>
      <c r="E204" s="1202">
        <v>8</v>
      </c>
      <c r="F204" s="1202">
        <v>60</v>
      </c>
      <c r="G204" s="1133">
        <v>40</v>
      </c>
      <c r="H204" s="1133">
        <v>60</v>
      </c>
      <c r="I204" s="1133"/>
      <c r="J204" s="1133"/>
      <c r="K204" s="1133"/>
      <c r="L204" s="1133"/>
      <c r="M204" s="1133"/>
      <c r="N204" s="1133">
        <v>10</v>
      </c>
      <c r="O204" s="1133">
        <v>10</v>
      </c>
      <c r="P204" s="1133"/>
      <c r="Q204" s="1133"/>
      <c r="R204" s="1133"/>
      <c r="S204" s="1133"/>
      <c r="T204" s="1133"/>
      <c r="U204" s="1133"/>
      <c r="V204" s="1133">
        <v>0</v>
      </c>
      <c r="W204" s="1133"/>
      <c r="X204" s="1133"/>
      <c r="Y204" s="1133"/>
      <c r="Z204" s="1134"/>
      <c r="AA204" s="1135"/>
      <c r="AB204" s="1135"/>
      <c r="AC204" s="1135"/>
      <c r="AD204" s="1136"/>
      <c r="AE204" s="1135">
        <v>8</v>
      </c>
      <c r="AF204" s="1134" t="s">
        <v>2020</v>
      </c>
      <c r="AG204" s="1134">
        <v>2.4</v>
      </c>
      <c r="AH204" s="1137">
        <v>559.20000000000005</v>
      </c>
      <c r="AI204" s="1207">
        <v>19.2</v>
      </c>
      <c r="AJ204" s="1208">
        <v>19.2</v>
      </c>
      <c r="AK204" s="1209">
        <v>0</v>
      </c>
      <c r="AL204" s="1210">
        <v>4473.6000000000004</v>
      </c>
      <c r="AM204" s="1211">
        <v>0</v>
      </c>
      <c r="AN204" s="1076" t="s">
        <v>1660</v>
      </c>
    </row>
    <row r="205" spans="1:40" x14ac:dyDescent="0.15">
      <c r="A205" s="1213">
        <v>44455</v>
      </c>
      <c r="B205" s="1214">
        <v>22</v>
      </c>
      <c r="C205" s="1214">
        <v>3</v>
      </c>
      <c r="D205" s="1214">
        <v>593</v>
      </c>
      <c r="E205" s="1214">
        <v>29</v>
      </c>
      <c r="F205" s="1214">
        <v>230</v>
      </c>
      <c r="G205" s="1133">
        <v>115</v>
      </c>
      <c r="H205" s="1133">
        <v>230</v>
      </c>
      <c r="I205" s="1133">
        <v>10</v>
      </c>
      <c r="J205" s="1133"/>
      <c r="K205" s="1133"/>
      <c r="L205" s="1133">
        <v>20</v>
      </c>
      <c r="M205" s="1133"/>
      <c r="N205" s="1133">
        <v>15</v>
      </c>
      <c r="O205" s="1133">
        <v>10</v>
      </c>
      <c r="P205" s="1133"/>
      <c r="Q205" s="1133"/>
      <c r="R205" s="1133"/>
      <c r="S205" s="1133"/>
      <c r="T205" s="1133">
        <v>60</v>
      </c>
      <c r="U205" s="1133"/>
      <c r="V205" s="1133">
        <v>6</v>
      </c>
      <c r="W205" s="1133"/>
      <c r="X205" s="1133"/>
      <c r="Y205" s="1133">
        <v>1</v>
      </c>
      <c r="Z205" s="1134"/>
      <c r="AA205" s="1135"/>
      <c r="AB205" s="1135">
        <v>5</v>
      </c>
      <c r="AC205" s="1135"/>
      <c r="AD205" s="1136"/>
      <c r="AE205" s="1135">
        <v>23</v>
      </c>
      <c r="AF205" s="1134" t="s">
        <v>2020</v>
      </c>
      <c r="AG205" s="1134">
        <v>2.4</v>
      </c>
      <c r="AH205" s="1137">
        <v>559.20000000000005</v>
      </c>
      <c r="AI205" s="1138">
        <v>69.599999999999994</v>
      </c>
      <c r="AJ205" s="1139">
        <v>55.199999999999996</v>
      </c>
      <c r="AK205" s="1140">
        <v>14.399999999999999</v>
      </c>
      <c r="AL205" s="1141">
        <v>12861.6</v>
      </c>
      <c r="AM205" s="1142">
        <v>3355.2000000000003</v>
      </c>
      <c r="AN205" s="1102" t="s">
        <v>1660</v>
      </c>
    </row>
    <row r="206" spans="1:40" x14ac:dyDescent="0.15">
      <c r="A206" s="1201">
        <v>44456</v>
      </c>
      <c r="B206" s="1202">
        <v>22</v>
      </c>
      <c r="C206" s="1202">
        <v>3</v>
      </c>
      <c r="D206" s="1202">
        <v>593</v>
      </c>
      <c r="E206" s="1202">
        <v>9</v>
      </c>
      <c r="F206" s="1202">
        <v>90</v>
      </c>
      <c r="G206" s="1202">
        <v>40</v>
      </c>
      <c r="H206" s="1202">
        <v>90</v>
      </c>
      <c r="I206" s="1202">
        <v>10</v>
      </c>
      <c r="J206" s="1202"/>
      <c r="K206" s="1202"/>
      <c r="L206" s="1202"/>
      <c r="M206" s="1202"/>
      <c r="N206" s="1202"/>
      <c r="O206" s="1202">
        <v>10</v>
      </c>
      <c r="P206" s="1202"/>
      <c r="Q206" s="1202"/>
      <c r="R206" s="1202"/>
      <c r="S206" s="1202"/>
      <c r="T206" s="1202">
        <v>30</v>
      </c>
      <c r="U206" s="1202"/>
      <c r="V206" s="1202">
        <v>1</v>
      </c>
      <c r="W206" s="1202"/>
      <c r="X206" s="1202"/>
      <c r="Y206" s="1202">
        <v>1</v>
      </c>
      <c r="Z206" s="1203"/>
      <c r="AA206" s="1204"/>
      <c r="AB206" s="1204"/>
      <c r="AC206" s="1204"/>
      <c r="AD206" s="1205"/>
      <c r="AE206" s="1204">
        <v>8</v>
      </c>
      <c r="AF206" s="1203" t="s">
        <v>2020</v>
      </c>
      <c r="AG206" s="1203">
        <v>2.4</v>
      </c>
      <c r="AH206" s="1206">
        <v>559.20000000000005</v>
      </c>
      <c r="AI206" s="1207">
        <v>21.599999999999998</v>
      </c>
      <c r="AJ206" s="1208">
        <v>19.2</v>
      </c>
      <c r="AK206" s="1209">
        <v>2.3999999999999986</v>
      </c>
      <c r="AL206" s="1210">
        <v>4473.6000000000004</v>
      </c>
      <c r="AM206" s="1211">
        <v>559.20000000000005</v>
      </c>
      <c r="AN206" s="1147" t="s">
        <v>1660</v>
      </c>
    </row>
    <row r="207" spans="1:40" x14ac:dyDescent="0.15">
      <c r="A207" s="1201">
        <v>44435</v>
      </c>
      <c r="B207" s="1202">
        <v>29</v>
      </c>
      <c r="C207" s="1202">
        <v>17</v>
      </c>
      <c r="D207" s="1202">
        <v>594</v>
      </c>
      <c r="E207" s="1202">
        <v>0</v>
      </c>
      <c r="F207" s="1202">
        <v>30</v>
      </c>
      <c r="G207" s="1202">
        <v>0</v>
      </c>
      <c r="H207" s="1202">
        <v>30</v>
      </c>
      <c r="I207" s="1202"/>
      <c r="J207" s="1202">
        <v>30</v>
      </c>
      <c r="K207" s="1202"/>
      <c r="L207" s="1202"/>
      <c r="M207" s="1202"/>
      <c r="N207" s="1202"/>
      <c r="O207" s="1202"/>
      <c r="P207" s="1202"/>
      <c r="Q207" s="1202"/>
      <c r="R207" s="1202"/>
      <c r="S207" s="1202"/>
      <c r="T207" s="1202"/>
      <c r="U207" s="1202"/>
      <c r="V207" s="1202">
        <v>0</v>
      </c>
      <c r="W207" s="1202"/>
      <c r="X207" s="1202"/>
      <c r="Y207" s="1202"/>
      <c r="Z207" s="1203"/>
      <c r="AA207" s="1204"/>
      <c r="AB207" s="1204"/>
      <c r="AC207" s="1204"/>
      <c r="AD207" s="1205"/>
      <c r="AE207" s="1204">
        <v>0</v>
      </c>
      <c r="AF207" s="1203" t="s">
        <v>2038</v>
      </c>
      <c r="AG207" s="1203">
        <v>5.8</v>
      </c>
      <c r="AH207" s="1206">
        <v>468.3</v>
      </c>
      <c r="AI207" s="1207">
        <v>0</v>
      </c>
      <c r="AJ207" s="1208">
        <v>0</v>
      </c>
      <c r="AK207" s="1209">
        <v>0</v>
      </c>
      <c r="AL207" s="1210">
        <v>0</v>
      </c>
      <c r="AM207" s="1211">
        <v>0</v>
      </c>
      <c r="AN207" s="1126" t="s">
        <v>2040</v>
      </c>
    </row>
    <row r="208" spans="1:40" x14ac:dyDescent="0.15">
      <c r="A208" s="1232">
        <v>44435</v>
      </c>
      <c r="B208" s="1224">
        <v>29</v>
      </c>
      <c r="C208" s="1224">
        <v>17</v>
      </c>
      <c r="D208" s="1224">
        <v>594</v>
      </c>
      <c r="E208" s="1224">
        <v>32</v>
      </c>
      <c r="F208" s="1218">
        <v>110</v>
      </c>
      <c r="G208" s="1225">
        <v>110</v>
      </c>
      <c r="H208" s="1225">
        <v>110</v>
      </c>
      <c r="I208" s="1225"/>
      <c r="J208" s="1225"/>
      <c r="K208" s="1225"/>
      <c r="L208" s="1225"/>
      <c r="M208" s="1225"/>
      <c r="N208" s="1225"/>
      <c r="O208" s="1225"/>
      <c r="P208" s="1225"/>
      <c r="Q208" s="1225"/>
      <c r="R208" s="1225"/>
      <c r="S208" s="1225"/>
      <c r="T208" s="1225"/>
      <c r="U208" s="1225"/>
      <c r="V208" s="1225">
        <v>0</v>
      </c>
      <c r="W208" s="1225"/>
      <c r="X208" s="1225"/>
      <c r="Y208" s="1225"/>
      <c r="Z208" s="1246"/>
      <c r="AA208" s="1226"/>
      <c r="AB208" s="1226"/>
      <c r="AC208" s="1226"/>
      <c r="AD208" s="1227"/>
      <c r="AE208" s="1226">
        <v>32</v>
      </c>
      <c r="AF208" s="1246" t="s">
        <v>2038</v>
      </c>
      <c r="AG208" s="1246">
        <v>5.8</v>
      </c>
      <c r="AH208" s="1228">
        <v>468.3</v>
      </c>
      <c r="AI208" s="1230">
        <v>185.6</v>
      </c>
      <c r="AJ208" s="1246">
        <v>185.6</v>
      </c>
      <c r="AK208" s="1228">
        <v>0</v>
      </c>
      <c r="AL208" s="1230">
        <v>14985.6</v>
      </c>
      <c r="AM208" s="1228">
        <v>0</v>
      </c>
      <c r="AN208" s="1002" t="s">
        <v>2040</v>
      </c>
    </row>
    <row r="209" spans="1:40" x14ac:dyDescent="0.15">
      <c r="A209" s="1213">
        <v>44435</v>
      </c>
      <c r="B209" s="1214">
        <v>29</v>
      </c>
      <c r="C209" s="1214">
        <v>22</v>
      </c>
      <c r="D209" s="1214">
        <v>594</v>
      </c>
      <c r="E209" s="1214">
        <v>115</v>
      </c>
      <c r="F209" s="1214">
        <v>450</v>
      </c>
      <c r="G209" s="1202">
        <v>360</v>
      </c>
      <c r="H209" s="1202">
        <v>450</v>
      </c>
      <c r="I209" s="1202">
        <v>20</v>
      </c>
      <c r="J209" s="1202"/>
      <c r="K209" s="1202"/>
      <c r="L209" s="1202">
        <v>20</v>
      </c>
      <c r="M209" s="1202"/>
      <c r="N209" s="1202">
        <v>30</v>
      </c>
      <c r="O209" s="1202">
        <v>10</v>
      </c>
      <c r="P209" s="1202"/>
      <c r="Q209" s="1202"/>
      <c r="R209" s="1202"/>
      <c r="S209" s="1202"/>
      <c r="T209" s="1202">
        <v>10</v>
      </c>
      <c r="U209" s="1202"/>
      <c r="V209" s="1202">
        <v>15</v>
      </c>
      <c r="W209" s="1202"/>
      <c r="X209" s="1202"/>
      <c r="Y209" s="1202">
        <v>12</v>
      </c>
      <c r="Z209" s="1203"/>
      <c r="AA209" s="1204"/>
      <c r="AB209" s="1204"/>
      <c r="AC209" s="1204">
        <v>3</v>
      </c>
      <c r="AD209" s="1205"/>
      <c r="AE209" s="1204">
        <v>100</v>
      </c>
      <c r="AF209" s="1203" t="s">
        <v>2038</v>
      </c>
      <c r="AG209" s="1203">
        <v>5.8</v>
      </c>
      <c r="AH209" s="1206">
        <v>468.3</v>
      </c>
      <c r="AI209" s="1207">
        <v>667</v>
      </c>
      <c r="AJ209" s="1208">
        <v>580</v>
      </c>
      <c r="AK209" s="1209">
        <v>87</v>
      </c>
      <c r="AL209" s="1210">
        <v>46830</v>
      </c>
      <c r="AM209" s="1211">
        <v>7024.5</v>
      </c>
      <c r="AN209" s="1053" t="s">
        <v>2040</v>
      </c>
    </row>
    <row r="210" spans="1:40" x14ac:dyDescent="0.15">
      <c r="A210" s="1201">
        <v>44448</v>
      </c>
      <c r="B210" s="1202">
        <v>29</v>
      </c>
      <c r="C210" s="1202">
        <v>22</v>
      </c>
      <c r="D210" s="1202">
        <v>594</v>
      </c>
      <c r="E210" s="1202">
        <v>0</v>
      </c>
      <c r="F210" s="1202">
        <v>70</v>
      </c>
      <c r="G210" s="1133">
        <v>0</v>
      </c>
      <c r="H210" s="1133">
        <v>70</v>
      </c>
      <c r="I210" s="1133"/>
      <c r="J210" s="1133">
        <v>70</v>
      </c>
      <c r="K210" s="1133"/>
      <c r="L210" s="1133"/>
      <c r="M210" s="1133"/>
      <c r="N210" s="1133"/>
      <c r="O210" s="1133"/>
      <c r="P210" s="1133"/>
      <c r="Q210" s="1133"/>
      <c r="R210" s="1133"/>
      <c r="S210" s="1133"/>
      <c r="T210" s="1133"/>
      <c r="U210" s="1133"/>
      <c r="V210" s="1133">
        <v>0</v>
      </c>
      <c r="W210" s="1133"/>
      <c r="X210" s="1133"/>
      <c r="Y210" s="1133"/>
      <c r="Z210" s="1134"/>
      <c r="AA210" s="1135"/>
      <c r="AB210" s="1135"/>
      <c r="AC210" s="1135"/>
      <c r="AD210" s="1136"/>
      <c r="AE210" s="1135">
        <v>0</v>
      </c>
      <c r="AF210" s="1134" t="s">
        <v>2038</v>
      </c>
      <c r="AG210" s="1134">
        <v>5.8</v>
      </c>
      <c r="AH210" s="1137">
        <v>468.3</v>
      </c>
      <c r="AI210" s="1138">
        <v>0</v>
      </c>
      <c r="AJ210" s="1139">
        <v>0</v>
      </c>
      <c r="AK210" s="1140">
        <v>0</v>
      </c>
      <c r="AL210" s="1141">
        <v>0</v>
      </c>
      <c r="AM210" s="1142">
        <v>0</v>
      </c>
      <c r="AN210" s="1220" t="s">
        <v>2040</v>
      </c>
    </row>
    <row r="211" spans="1:40" x14ac:dyDescent="0.15">
      <c r="A211" s="1201">
        <v>44449</v>
      </c>
      <c r="B211" s="1202">
        <v>29</v>
      </c>
      <c r="C211" s="1202">
        <v>17</v>
      </c>
      <c r="D211" s="1202">
        <v>594</v>
      </c>
      <c r="E211" s="1202">
        <v>110</v>
      </c>
      <c r="F211" s="1202">
        <v>390</v>
      </c>
      <c r="G211" s="1202">
        <v>380</v>
      </c>
      <c r="H211" s="1202">
        <v>195</v>
      </c>
      <c r="I211" s="1202"/>
      <c r="J211" s="1202"/>
      <c r="K211" s="1202"/>
      <c r="L211" s="1202">
        <v>10</v>
      </c>
      <c r="M211" s="1202"/>
      <c r="N211" s="1202"/>
      <c r="O211" s="1202"/>
      <c r="P211" s="1202"/>
      <c r="Q211" s="1202"/>
      <c r="R211" s="1202"/>
      <c r="S211" s="1202"/>
      <c r="T211" s="1202"/>
      <c r="U211" s="1202"/>
      <c r="V211" s="1202">
        <v>6</v>
      </c>
      <c r="W211" s="1202"/>
      <c r="X211" s="1202"/>
      <c r="Y211" s="1202"/>
      <c r="Z211" s="1203"/>
      <c r="AA211" s="1204"/>
      <c r="AB211" s="1204"/>
      <c r="AC211" s="1204">
        <v>6</v>
      </c>
      <c r="AD211" s="1205"/>
      <c r="AE211" s="1204">
        <v>104</v>
      </c>
      <c r="AF211" s="1203" t="s">
        <v>2038</v>
      </c>
      <c r="AG211" s="1203">
        <v>5.8</v>
      </c>
      <c r="AH211" s="1206">
        <v>468.3</v>
      </c>
      <c r="AI211" s="1207">
        <v>638</v>
      </c>
      <c r="AJ211" s="1208">
        <v>603.19999999999993</v>
      </c>
      <c r="AK211" s="1209">
        <v>34.800000000000068</v>
      </c>
      <c r="AL211" s="1210">
        <v>48703.200000000004</v>
      </c>
      <c r="AM211" s="1211">
        <v>2809.8</v>
      </c>
      <c r="AN211" s="1076" t="s">
        <v>2040</v>
      </c>
    </row>
    <row r="212" spans="1:40" x14ac:dyDescent="0.15">
      <c r="A212" s="1201">
        <v>44449</v>
      </c>
      <c r="B212" s="1202">
        <v>29</v>
      </c>
      <c r="C212" s="1202">
        <v>22</v>
      </c>
      <c r="D212" s="1202">
        <v>594</v>
      </c>
      <c r="E212" s="1202">
        <v>42</v>
      </c>
      <c r="F212" s="1202">
        <v>210</v>
      </c>
      <c r="G212" s="1202">
        <v>180</v>
      </c>
      <c r="H212" s="1202">
        <v>210</v>
      </c>
      <c r="I212" s="1202">
        <v>10</v>
      </c>
      <c r="J212" s="1202"/>
      <c r="K212" s="1202"/>
      <c r="L212" s="1202">
        <v>10</v>
      </c>
      <c r="M212" s="1202"/>
      <c r="N212" s="1202">
        <v>10</v>
      </c>
      <c r="O212" s="1202"/>
      <c r="P212" s="1202"/>
      <c r="Q212" s="1202"/>
      <c r="R212" s="1202"/>
      <c r="S212" s="1202"/>
      <c r="T212" s="1202"/>
      <c r="U212" s="1202"/>
      <c r="V212" s="1202">
        <v>6</v>
      </c>
      <c r="W212" s="1202"/>
      <c r="X212" s="1202"/>
      <c r="Y212" s="1202">
        <v>6</v>
      </c>
      <c r="Z212" s="1203"/>
      <c r="AA212" s="1204"/>
      <c r="AB212" s="1204"/>
      <c r="AC212" s="1204"/>
      <c r="AD212" s="1205"/>
      <c r="AE212" s="1204">
        <v>36</v>
      </c>
      <c r="AF212" s="1203" t="s">
        <v>2038</v>
      </c>
      <c r="AG212" s="1203">
        <v>5.8</v>
      </c>
      <c r="AH212" s="1206">
        <v>468.3</v>
      </c>
      <c r="AI212" s="1207">
        <v>243.6</v>
      </c>
      <c r="AJ212" s="1208">
        <v>208.79999999999998</v>
      </c>
      <c r="AK212" s="1209">
        <v>34.800000000000011</v>
      </c>
      <c r="AL212" s="1210">
        <v>16858.8</v>
      </c>
      <c r="AM212" s="1211">
        <v>2809.8</v>
      </c>
      <c r="AN212" s="1102" t="s">
        <v>2040</v>
      </c>
    </row>
    <row r="213" spans="1:40" x14ac:dyDescent="0.15">
      <c r="A213" s="1213">
        <v>44432</v>
      </c>
      <c r="B213" s="1214">
        <v>29</v>
      </c>
      <c r="C213" s="1214">
        <v>22</v>
      </c>
      <c r="D213" s="1214">
        <v>595</v>
      </c>
      <c r="E213" s="1214">
        <v>0</v>
      </c>
      <c r="F213" s="1214">
        <v>60</v>
      </c>
      <c r="G213" s="1202">
        <v>0</v>
      </c>
      <c r="H213" s="1202">
        <v>60</v>
      </c>
      <c r="I213" s="1202"/>
      <c r="J213" s="1202">
        <v>60</v>
      </c>
      <c r="K213" s="1202"/>
      <c r="L213" s="1202"/>
      <c r="M213" s="1202"/>
      <c r="N213" s="1202"/>
      <c r="O213" s="1202"/>
      <c r="P213" s="1202"/>
      <c r="Q213" s="1202"/>
      <c r="R213" s="1202"/>
      <c r="S213" s="1202"/>
      <c r="T213" s="1202"/>
      <c r="U213" s="1202"/>
      <c r="V213" s="1202">
        <v>0</v>
      </c>
      <c r="W213" s="1202"/>
      <c r="X213" s="1202"/>
      <c r="Y213" s="1202"/>
      <c r="Z213" s="1203"/>
      <c r="AA213" s="1204"/>
      <c r="AB213" s="1204"/>
      <c r="AC213" s="1204"/>
      <c r="AD213" s="1205"/>
      <c r="AE213" s="1204">
        <v>0</v>
      </c>
      <c r="AF213" s="1203" t="s">
        <v>1985</v>
      </c>
      <c r="AG213" s="1203">
        <v>4.5999999999999996</v>
      </c>
      <c r="AH213" s="1206">
        <v>532.1</v>
      </c>
      <c r="AI213" s="1207">
        <v>0</v>
      </c>
      <c r="AJ213" s="1208">
        <v>0</v>
      </c>
      <c r="AK213" s="1209">
        <v>0</v>
      </c>
      <c r="AL213" s="1210">
        <v>0</v>
      </c>
      <c r="AM213" s="1211">
        <v>0</v>
      </c>
      <c r="AN213" s="1053" t="s">
        <v>2003</v>
      </c>
    </row>
    <row r="214" spans="1:40" x14ac:dyDescent="0.15">
      <c r="A214" s="1201">
        <v>44433</v>
      </c>
      <c r="B214" s="1202">
        <v>29</v>
      </c>
      <c r="C214" s="1202">
        <v>17</v>
      </c>
      <c r="D214" s="1202">
        <v>595</v>
      </c>
      <c r="E214" s="1202">
        <v>103</v>
      </c>
      <c r="F214" s="1202">
        <v>405</v>
      </c>
      <c r="G214" s="1202">
        <v>375</v>
      </c>
      <c r="H214" s="1202">
        <v>405</v>
      </c>
      <c r="I214" s="1202"/>
      <c r="J214" s="1202"/>
      <c r="K214" s="1202"/>
      <c r="L214" s="1202">
        <v>30</v>
      </c>
      <c r="M214" s="1202"/>
      <c r="N214" s="1202"/>
      <c r="O214" s="1202"/>
      <c r="P214" s="1202"/>
      <c r="Q214" s="1202"/>
      <c r="R214" s="1202"/>
      <c r="S214" s="1202"/>
      <c r="T214" s="1202"/>
      <c r="U214" s="1202"/>
      <c r="V214" s="1202">
        <v>2</v>
      </c>
      <c r="W214" s="1202"/>
      <c r="X214" s="1202"/>
      <c r="Y214" s="1202"/>
      <c r="Z214" s="1203"/>
      <c r="AA214" s="1204"/>
      <c r="AB214" s="1204"/>
      <c r="AC214" s="1204"/>
      <c r="AD214" s="1205">
        <v>2</v>
      </c>
      <c r="AE214" s="1204">
        <v>101</v>
      </c>
      <c r="AF214" s="1203" t="s">
        <v>1985</v>
      </c>
      <c r="AG214" s="1203">
        <v>4.5999999999999996</v>
      </c>
      <c r="AH214" s="1206">
        <v>532.1</v>
      </c>
      <c r="AI214" s="1207">
        <v>473.79999999999995</v>
      </c>
      <c r="AJ214" s="1208">
        <v>464.59999999999997</v>
      </c>
      <c r="AK214" s="1209">
        <v>9.1999999999999886</v>
      </c>
      <c r="AL214" s="1210">
        <v>53742.100000000006</v>
      </c>
      <c r="AM214" s="1211">
        <v>1064.2</v>
      </c>
      <c r="AN214" s="1220" t="s">
        <v>2003</v>
      </c>
    </row>
    <row r="215" spans="1:40" x14ac:dyDescent="0.15">
      <c r="A215" s="1232">
        <v>44442</v>
      </c>
      <c r="B215" s="1224">
        <v>29</v>
      </c>
      <c r="C215" s="1224">
        <v>21</v>
      </c>
      <c r="D215" s="1224">
        <v>595</v>
      </c>
      <c r="E215" s="1224">
        <v>0</v>
      </c>
      <c r="F215" s="1218">
        <v>50</v>
      </c>
      <c r="G215" s="1225">
        <v>0</v>
      </c>
      <c r="H215" s="1225">
        <v>50</v>
      </c>
      <c r="I215" s="1225"/>
      <c r="J215" s="1225">
        <v>50</v>
      </c>
      <c r="K215" s="1225"/>
      <c r="L215" s="1225"/>
      <c r="M215" s="1225"/>
      <c r="N215" s="1225"/>
      <c r="O215" s="1225"/>
      <c r="P215" s="1225"/>
      <c r="Q215" s="1225"/>
      <c r="R215" s="1225"/>
      <c r="S215" s="1225"/>
      <c r="T215" s="1225"/>
      <c r="U215" s="1225"/>
      <c r="V215" s="1225">
        <v>0</v>
      </c>
      <c r="W215" s="1225"/>
      <c r="X215" s="1225"/>
      <c r="Y215" s="1225"/>
      <c r="Z215" s="1246"/>
      <c r="AA215" s="1226"/>
      <c r="AB215" s="1226"/>
      <c r="AC215" s="1226"/>
      <c r="AD215" s="1227"/>
      <c r="AE215" s="1226">
        <v>0</v>
      </c>
      <c r="AF215" s="1246" t="s">
        <v>1985</v>
      </c>
      <c r="AG215" s="1246">
        <v>4.5999999999999996</v>
      </c>
      <c r="AH215" s="1228">
        <v>532.1</v>
      </c>
      <c r="AI215" s="1230">
        <v>0</v>
      </c>
      <c r="AJ215" s="1246">
        <v>0</v>
      </c>
      <c r="AK215" s="1228">
        <v>0</v>
      </c>
      <c r="AL215" s="1230">
        <v>0</v>
      </c>
      <c r="AM215" s="1228">
        <v>0</v>
      </c>
      <c r="AN215" s="1076" t="s">
        <v>2003</v>
      </c>
    </row>
    <row r="216" spans="1:40" x14ac:dyDescent="0.15">
      <c r="A216" s="1201">
        <v>44445</v>
      </c>
      <c r="B216" s="1202">
        <v>29</v>
      </c>
      <c r="C216" s="1202">
        <v>17</v>
      </c>
      <c r="D216" s="1202">
        <v>595</v>
      </c>
      <c r="E216" s="1202">
        <v>110</v>
      </c>
      <c r="F216" s="1202">
        <v>400</v>
      </c>
      <c r="G216" s="1202">
        <v>380</v>
      </c>
      <c r="H216" s="1202">
        <v>400</v>
      </c>
      <c r="I216" s="1202"/>
      <c r="J216" s="1202"/>
      <c r="K216" s="1202"/>
      <c r="L216" s="1202"/>
      <c r="M216" s="1202"/>
      <c r="N216" s="1202"/>
      <c r="O216" s="1202"/>
      <c r="P216" s="1202"/>
      <c r="Q216" s="1202"/>
      <c r="R216" s="1202"/>
      <c r="S216" s="1202"/>
      <c r="T216" s="1202">
        <v>20</v>
      </c>
      <c r="U216" s="1202"/>
      <c r="V216" s="1202">
        <v>0</v>
      </c>
      <c r="W216" s="1202"/>
      <c r="X216" s="1202"/>
      <c r="Y216" s="1202"/>
      <c r="Z216" s="1203"/>
      <c r="AA216" s="1204"/>
      <c r="AB216" s="1204"/>
      <c r="AC216" s="1204"/>
      <c r="AD216" s="1205"/>
      <c r="AE216" s="1204">
        <v>110</v>
      </c>
      <c r="AF216" s="1203" t="s">
        <v>1985</v>
      </c>
      <c r="AG216" s="1203">
        <v>4.5999999999999996</v>
      </c>
      <c r="AH216" s="1206">
        <v>532.1</v>
      </c>
      <c r="AI216" s="1207">
        <v>505.99999999999994</v>
      </c>
      <c r="AJ216" s="1208">
        <v>505.99999999999994</v>
      </c>
      <c r="AK216" s="1209">
        <v>0</v>
      </c>
      <c r="AL216" s="1210">
        <v>58531</v>
      </c>
      <c r="AM216" s="1211">
        <v>0</v>
      </c>
      <c r="AN216" s="1102" t="s">
        <v>2003</v>
      </c>
    </row>
    <row r="217" spans="1:40" x14ac:dyDescent="0.15">
      <c r="A217" s="1232">
        <v>44449</v>
      </c>
      <c r="B217" s="1224">
        <v>29</v>
      </c>
      <c r="C217" s="1224">
        <v>22</v>
      </c>
      <c r="D217" s="1224">
        <v>595</v>
      </c>
      <c r="E217" s="1224">
        <v>0</v>
      </c>
      <c r="F217" s="1218">
        <v>60</v>
      </c>
      <c r="G217" s="1225">
        <v>0</v>
      </c>
      <c r="H217" s="1225">
        <v>60</v>
      </c>
      <c r="I217" s="1225"/>
      <c r="J217" s="1225">
        <v>60</v>
      </c>
      <c r="K217" s="1225"/>
      <c r="L217" s="1225"/>
      <c r="M217" s="1225"/>
      <c r="N217" s="1225"/>
      <c r="O217" s="1225"/>
      <c r="P217" s="1225"/>
      <c r="Q217" s="1225"/>
      <c r="R217" s="1225"/>
      <c r="S217" s="1225"/>
      <c r="T217" s="1225"/>
      <c r="U217" s="1225"/>
      <c r="V217" s="1225">
        <v>0</v>
      </c>
      <c r="W217" s="1225"/>
      <c r="X217" s="1225"/>
      <c r="Y217" s="1225"/>
      <c r="Z217" s="1246"/>
      <c r="AA217" s="1226"/>
      <c r="AB217" s="1226"/>
      <c r="AC217" s="1226"/>
      <c r="AD217" s="1227"/>
      <c r="AE217" s="1226">
        <v>0</v>
      </c>
      <c r="AF217" s="1246" t="s">
        <v>1985</v>
      </c>
      <c r="AG217" s="1246">
        <v>4.5999999999999996</v>
      </c>
      <c r="AH217" s="1228">
        <v>532.1</v>
      </c>
      <c r="AI217" s="1230">
        <v>0</v>
      </c>
      <c r="AJ217" s="1246">
        <v>0</v>
      </c>
      <c r="AK217" s="1228">
        <v>0</v>
      </c>
      <c r="AL217" s="1230">
        <v>0</v>
      </c>
      <c r="AM217" s="1228">
        <v>0</v>
      </c>
      <c r="AN217" s="1053" t="s">
        <v>2003</v>
      </c>
    </row>
    <row r="218" spans="1:40" x14ac:dyDescent="0.15">
      <c r="A218" s="1201">
        <v>44452</v>
      </c>
      <c r="B218" s="1202">
        <v>29</v>
      </c>
      <c r="C218" s="1202">
        <v>17</v>
      </c>
      <c r="D218" s="1202">
        <v>595</v>
      </c>
      <c r="E218" s="1202">
        <v>120</v>
      </c>
      <c r="F218" s="1202">
        <v>395</v>
      </c>
      <c r="G218" s="1202">
        <v>385</v>
      </c>
      <c r="H218" s="1202">
        <v>395</v>
      </c>
      <c r="I218" s="1202"/>
      <c r="J218" s="1202"/>
      <c r="K218" s="1202"/>
      <c r="L218" s="1202"/>
      <c r="M218" s="1202"/>
      <c r="N218" s="1202"/>
      <c r="O218" s="1202"/>
      <c r="P218" s="1202"/>
      <c r="Q218" s="1202"/>
      <c r="R218" s="1202"/>
      <c r="S218" s="1202"/>
      <c r="T218" s="1202">
        <v>10</v>
      </c>
      <c r="U218" s="1202"/>
      <c r="V218" s="1202">
        <v>0</v>
      </c>
      <c r="W218" s="1202"/>
      <c r="X218" s="1202"/>
      <c r="Y218" s="1202"/>
      <c r="Z218" s="1203"/>
      <c r="AA218" s="1204"/>
      <c r="AB218" s="1204"/>
      <c r="AC218" s="1204"/>
      <c r="AD218" s="1205"/>
      <c r="AE218" s="1204">
        <v>120</v>
      </c>
      <c r="AF218" s="1203" t="s">
        <v>1985</v>
      </c>
      <c r="AG218" s="1203">
        <v>4.5999999999999996</v>
      </c>
      <c r="AH218" s="1206">
        <v>532.1</v>
      </c>
      <c r="AI218" s="1207">
        <v>552</v>
      </c>
      <c r="AJ218" s="1208">
        <v>552</v>
      </c>
      <c r="AK218" s="1209">
        <v>0</v>
      </c>
      <c r="AL218" s="1210">
        <v>63852</v>
      </c>
      <c r="AM218" s="1211">
        <v>0</v>
      </c>
      <c r="AN218" s="1102" t="s">
        <v>2003</v>
      </c>
    </row>
    <row r="219" spans="1:40" x14ac:dyDescent="0.15">
      <c r="A219" s="1201">
        <v>44434</v>
      </c>
      <c r="B219" s="1202">
        <v>29</v>
      </c>
      <c r="C219" s="1202">
        <v>17</v>
      </c>
      <c r="D219" s="1202">
        <v>599</v>
      </c>
      <c r="E219" s="1202">
        <v>0</v>
      </c>
      <c r="F219" s="1202">
        <v>30</v>
      </c>
      <c r="G219" s="1133">
        <v>0</v>
      </c>
      <c r="H219" s="1133">
        <v>30</v>
      </c>
      <c r="I219" s="1133"/>
      <c r="J219" s="1133">
        <v>30</v>
      </c>
      <c r="K219" s="1133"/>
      <c r="L219" s="1133"/>
      <c r="M219" s="1133"/>
      <c r="N219" s="1133"/>
      <c r="O219" s="1133"/>
      <c r="P219" s="1133"/>
      <c r="Q219" s="1133"/>
      <c r="R219" s="1133"/>
      <c r="S219" s="1133"/>
      <c r="T219" s="1133"/>
      <c r="U219" s="1133"/>
      <c r="V219" s="1133">
        <v>0</v>
      </c>
      <c r="W219" s="1133"/>
      <c r="X219" s="1133"/>
      <c r="Y219" s="1133"/>
      <c r="Z219" s="1134"/>
      <c r="AA219" s="1135"/>
      <c r="AB219" s="1135"/>
      <c r="AC219" s="1135"/>
      <c r="AD219" s="1136"/>
      <c r="AE219" s="1135">
        <v>0</v>
      </c>
      <c r="AF219" s="1134" t="s">
        <v>1086</v>
      </c>
      <c r="AG219" s="1134">
        <v>14.5</v>
      </c>
      <c r="AH219" s="1137">
        <v>981</v>
      </c>
      <c r="AI219" s="1138">
        <v>0</v>
      </c>
      <c r="AJ219" s="1139">
        <v>0</v>
      </c>
      <c r="AK219" s="1140">
        <v>0</v>
      </c>
      <c r="AL219" s="1141">
        <v>0</v>
      </c>
      <c r="AM219" s="1142">
        <v>0</v>
      </c>
      <c r="AN219" s="1102" t="s">
        <v>2023</v>
      </c>
    </row>
    <row r="220" spans="1:40" x14ac:dyDescent="0.15">
      <c r="A220" s="1213">
        <v>44434</v>
      </c>
      <c r="B220" s="1214">
        <v>29</v>
      </c>
      <c r="C220" s="1214">
        <v>17</v>
      </c>
      <c r="D220" s="1214">
        <v>599</v>
      </c>
      <c r="E220" s="1214">
        <v>10</v>
      </c>
      <c r="F220" s="1214">
        <v>60</v>
      </c>
      <c r="G220" s="1202">
        <v>60</v>
      </c>
      <c r="H220" s="1202">
        <v>60</v>
      </c>
      <c r="I220" s="1202"/>
      <c r="J220" s="1202"/>
      <c r="K220" s="1202"/>
      <c r="L220" s="1202"/>
      <c r="M220" s="1202"/>
      <c r="N220" s="1202"/>
      <c r="O220" s="1202"/>
      <c r="P220" s="1202"/>
      <c r="Q220" s="1202"/>
      <c r="R220" s="1202"/>
      <c r="S220" s="1202"/>
      <c r="T220" s="1202"/>
      <c r="U220" s="1202"/>
      <c r="V220" s="1202">
        <v>0</v>
      </c>
      <c r="W220" s="1202"/>
      <c r="X220" s="1202"/>
      <c r="Y220" s="1202"/>
      <c r="Z220" s="1203"/>
      <c r="AA220" s="1204"/>
      <c r="AB220" s="1204"/>
      <c r="AC220" s="1204"/>
      <c r="AD220" s="1205"/>
      <c r="AE220" s="1204">
        <v>10</v>
      </c>
      <c r="AF220" s="1203" t="s">
        <v>1086</v>
      </c>
      <c r="AG220" s="1203">
        <v>14.5</v>
      </c>
      <c r="AH220" s="1206">
        <v>981</v>
      </c>
      <c r="AI220" s="1207">
        <v>145</v>
      </c>
      <c r="AJ220" s="1208">
        <v>145</v>
      </c>
      <c r="AK220" s="1209">
        <v>0</v>
      </c>
      <c r="AL220" s="1210">
        <v>9810</v>
      </c>
      <c r="AM220" s="1211">
        <v>0</v>
      </c>
      <c r="AN220" s="1053" t="s">
        <v>2023</v>
      </c>
    </row>
    <row r="221" spans="1:40" x14ac:dyDescent="0.15">
      <c r="A221" s="1232">
        <v>44452</v>
      </c>
      <c r="B221" s="1224">
        <v>29</v>
      </c>
      <c r="C221" s="1224">
        <v>17</v>
      </c>
      <c r="D221" s="1224">
        <v>599</v>
      </c>
      <c r="E221" s="1224">
        <v>0</v>
      </c>
      <c r="F221" s="1218">
        <v>30</v>
      </c>
      <c r="G221" s="1225">
        <v>0</v>
      </c>
      <c r="H221" s="1225">
        <v>30</v>
      </c>
      <c r="I221" s="1225"/>
      <c r="J221" s="1225">
        <v>30</v>
      </c>
      <c r="K221" s="1225"/>
      <c r="L221" s="1225"/>
      <c r="M221" s="1225"/>
      <c r="N221" s="1225"/>
      <c r="O221" s="1225"/>
      <c r="P221" s="1225"/>
      <c r="Q221" s="1225"/>
      <c r="R221" s="1225"/>
      <c r="S221" s="1225"/>
      <c r="T221" s="1225"/>
      <c r="U221" s="1225"/>
      <c r="V221" s="1225">
        <v>0</v>
      </c>
      <c r="W221" s="1225"/>
      <c r="X221" s="1225"/>
      <c r="Y221" s="1225"/>
      <c r="Z221" s="1246"/>
      <c r="AA221" s="1226"/>
      <c r="AB221" s="1226"/>
      <c r="AC221" s="1226"/>
      <c r="AD221" s="1227"/>
      <c r="AE221" s="1226">
        <v>0</v>
      </c>
      <c r="AF221" s="1246" t="s">
        <v>1086</v>
      </c>
      <c r="AG221" s="1246">
        <v>14.5</v>
      </c>
      <c r="AH221" s="1228">
        <v>981</v>
      </c>
      <c r="AI221" s="1230">
        <v>0</v>
      </c>
      <c r="AJ221" s="1246">
        <v>0</v>
      </c>
      <c r="AK221" s="1228">
        <v>0</v>
      </c>
      <c r="AL221" s="1230">
        <v>0</v>
      </c>
      <c r="AM221" s="1228">
        <v>0</v>
      </c>
      <c r="AN221" s="1002" t="s">
        <v>2023</v>
      </c>
    </row>
    <row r="222" spans="1:40" x14ac:dyDescent="0.15">
      <c r="A222" s="1213">
        <v>44452</v>
      </c>
      <c r="B222" s="1214">
        <v>29</v>
      </c>
      <c r="C222" s="1214">
        <v>21</v>
      </c>
      <c r="D222" s="1214">
        <v>599</v>
      </c>
      <c r="E222" s="1214">
        <v>19</v>
      </c>
      <c r="F222" s="1214">
        <v>120</v>
      </c>
      <c r="G222" s="1202">
        <v>120</v>
      </c>
      <c r="H222" s="1202">
        <v>120</v>
      </c>
      <c r="I222" s="1202"/>
      <c r="J222" s="1202"/>
      <c r="K222" s="1202"/>
      <c r="L222" s="1202"/>
      <c r="M222" s="1202"/>
      <c r="N222" s="1202"/>
      <c r="O222" s="1202"/>
      <c r="P222" s="1202"/>
      <c r="Q222" s="1202"/>
      <c r="R222" s="1202"/>
      <c r="S222" s="1202"/>
      <c r="T222" s="1202"/>
      <c r="U222" s="1202"/>
      <c r="V222" s="1202">
        <v>3</v>
      </c>
      <c r="W222" s="1202"/>
      <c r="X222" s="1202"/>
      <c r="Y222" s="1202"/>
      <c r="Z222" s="1203"/>
      <c r="AA222" s="1204"/>
      <c r="AB222" s="1204"/>
      <c r="AC222" s="1204"/>
      <c r="AD222" s="1205">
        <v>3</v>
      </c>
      <c r="AE222" s="1204">
        <v>16</v>
      </c>
      <c r="AF222" s="1203" t="s">
        <v>1086</v>
      </c>
      <c r="AG222" s="1203">
        <v>14.5</v>
      </c>
      <c r="AH222" s="1206">
        <v>981</v>
      </c>
      <c r="AI222" s="1207">
        <v>275.5</v>
      </c>
      <c r="AJ222" s="1208">
        <v>232</v>
      </c>
      <c r="AK222" s="1209">
        <v>43.5</v>
      </c>
      <c r="AL222" s="1210">
        <v>15696</v>
      </c>
      <c r="AM222" s="1211">
        <v>2943</v>
      </c>
      <c r="AN222" s="1102" t="s">
        <v>2023</v>
      </c>
    </row>
    <row r="223" spans="1:40" x14ac:dyDescent="0.15">
      <c r="A223" s="1201">
        <v>44453</v>
      </c>
      <c r="B223" s="1202">
        <v>29</v>
      </c>
      <c r="C223" s="1202">
        <v>17</v>
      </c>
      <c r="D223" s="1202">
        <v>599</v>
      </c>
      <c r="E223" s="1202">
        <v>0</v>
      </c>
      <c r="F223" s="1202">
        <v>30</v>
      </c>
      <c r="G223" s="1202">
        <v>0</v>
      </c>
      <c r="H223" s="1202">
        <v>30</v>
      </c>
      <c r="I223" s="1202"/>
      <c r="J223" s="1202">
        <v>30</v>
      </c>
      <c r="K223" s="1202"/>
      <c r="L223" s="1202"/>
      <c r="M223" s="1202"/>
      <c r="N223" s="1202"/>
      <c r="O223" s="1202"/>
      <c r="P223" s="1202"/>
      <c r="Q223" s="1202"/>
      <c r="R223" s="1202"/>
      <c r="S223" s="1202"/>
      <c r="T223" s="1202"/>
      <c r="U223" s="1202"/>
      <c r="V223" s="1202">
        <v>0</v>
      </c>
      <c r="W223" s="1202"/>
      <c r="X223" s="1202"/>
      <c r="Y223" s="1202"/>
      <c r="Z223" s="1203"/>
      <c r="AA223" s="1204"/>
      <c r="AB223" s="1204"/>
      <c r="AC223" s="1204"/>
      <c r="AD223" s="1205"/>
      <c r="AE223" s="1204">
        <v>0</v>
      </c>
      <c r="AF223" s="1203" t="s">
        <v>1086</v>
      </c>
      <c r="AG223" s="1203">
        <v>14.5</v>
      </c>
      <c r="AH223" s="1206">
        <v>981</v>
      </c>
      <c r="AI223" s="1207">
        <v>0</v>
      </c>
      <c r="AJ223" s="1208">
        <v>0</v>
      </c>
      <c r="AK223" s="1209">
        <v>0</v>
      </c>
      <c r="AL223" s="1210">
        <v>0</v>
      </c>
      <c r="AM223" s="1211">
        <v>0</v>
      </c>
      <c r="AN223" s="1102" t="s">
        <v>2023</v>
      </c>
    </row>
    <row r="224" spans="1:40" x14ac:dyDescent="0.15">
      <c r="A224" s="1201">
        <v>44453</v>
      </c>
      <c r="B224" s="1202">
        <v>29</v>
      </c>
      <c r="C224" s="1202">
        <v>21</v>
      </c>
      <c r="D224" s="1202">
        <v>599</v>
      </c>
      <c r="E224" s="1202">
        <v>19</v>
      </c>
      <c r="F224" s="1202">
        <v>90</v>
      </c>
      <c r="G224" s="1202">
        <v>90</v>
      </c>
      <c r="H224" s="1202">
        <v>90</v>
      </c>
      <c r="I224" s="1202"/>
      <c r="J224" s="1202"/>
      <c r="K224" s="1202"/>
      <c r="L224" s="1202"/>
      <c r="M224" s="1202"/>
      <c r="N224" s="1202"/>
      <c r="O224" s="1202"/>
      <c r="P224" s="1202"/>
      <c r="Q224" s="1202"/>
      <c r="R224" s="1202"/>
      <c r="S224" s="1202"/>
      <c r="T224" s="1202"/>
      <c r="U224" s="1202"/>
      <c r="V224" s="1202">
        <v>0</v>
      </c>
      <c r="W224" s="1202"/>
      <c r="X224" s="1202"/>
      <c r="Y224" s="1202"/>
      <c r="Z224" s="1203"/>
      <c r="AA224" s="1204"/>
      <c r="AB224" s="1204"/>
      <c r="AC224" s="1204"/>
      <c r="AD224" s="1205"/>
      <c r="AE224" s="1204">
        <v>19</v>
      </c>
      <c r="AF224" s="1203" t="s">
        <v>1086</v>
      </c>
      <c r="AG224" s="1203">
        <v>14.5</v>
      </c>
      <c r="AH224" s="1206">
        <v>981</v>
      </c>
      <c r="AI224" s="1207">
        <v>275.5</v>
      </c>
      <c r="AJ224" s="1208">
        <v>275.5</v>
      </c>
      <c r="AK224" s="1209">
        <v>0</v>
      </c>
      <c r="AL224" s="1210">
        <v>18639</v>
      </c>
      <c r="AM224" s="1211">
        <v>0</v>
      </c>
      <c r="AN224" s="1102" t="s">
        <v>2023</v>
      </c>
    </row>
    <row r="225" spans="1:40" x14ac:dyDescent="0.15">
      <c r="A225" s="1201">
        <v>44440</v>
      </c>
      <c r="B225" s="1202">
        <v>29</v>
      </c>
      <c r="C225" s="1202">
        <v>17</v>
      </c>
      <c r="D225" s="1202">
        <v>606</v>
      </c>
      <c r="E225" s="1202">
        <v>0</v>
      </c>
      <c r="F225" s="1202">
        <v>30</v>
      </c>
      <c r="G225" s="1202">
        <v>0</v>
      </c>
      <c r="H225" s="1202">
        <v>30</v>
      </c>
      <c r="I225" s="1202"/>
      <c r="J225" s="1202">
        <v>30</v>
      </c>
      <c r="K225" s="1202"/>
      <c r="L225" s="1202"/>
      <c r="M225" s="1202"/>
      <c r="N225" s="1202"/>
      <c r="O225" s="1202"/>
      <c r="P225" s="1202"/>
      <c r="Q225" s="1202"/>
      <c r="R225" s="1202"/>
      <c r="S225" s="1202"/>
      <c r="T225" s="1202"/>
      <c r="U225" s="1202"/>
      <c r="V225" s="1202">
        <v>0</v>
      </c>
      <c r="W225" s="1202"/>
      <c r="X225" s="1202"/>
      <c r="Y225" s="1202"/>
      <c r="Z225" s="1203"/>
      <c r="AA225" s="1204"/>
      <c r="AB225" s="1204"/>
      <c r="AC225" s="1204"/>
      <c r="AD225" s="1205"/>
      <c r="AE225" s="1204">
        <v>0</v>
      </c>
      <c r="AF225" s="1203" t="s">
        <v>1086</v>
      </c>
      <c r="AG225" s="1203">
        <v>19.649999999999999</v>
      </c>
      <c r="AH225" s="1206">
        <v>1490</v>
      </c>
      <c r="AI225" s="1207">
        <v>0</v>
      </c>
      <c r="AJ225" s="1208">
        <v>0</v>
      </c>
      <c r="AK225" s="1209">
        <v>0</v>
      </c>
      <c r="AL225" s="1210">
        <v>0</v>
      </c>
      <c r="AM225" s="1211">
        <v>0</v>
      </c>
      <c r="AN225" s="1102" t="s">
        <v>2076</v>
      </c>
    </row>
    <row r="226" spans="1:40" x14ac:dyDescent="0.15">
      <c r="A226" s="1132">
        <v>44440</v>
      </c>
      <c r="B226" s="1133">
        <v>29</v>
      </c>
      <c r="C226" s="1133">
        <v>21</v>
      </c>
      <c r="D226" s="1133">
        <v>606</v>
      </c>
      <c r="E226" s="1133">
        <v>58</v>
      </c>
      <c r="F226" s="1133">
        <v>345</v>
      </c>
      <c r="G226" s="1133">
        <v>345</v>
      </c>
      <c r="H226" s="1133">
        <v>345</v>
      </c>
      <c r="I226" s="1133"/>
      <c r="J226" s="1133"/>
      <c r="K226" s="1133"/>
      <c r="L226" s="1133"/>
      <c r="M226" s="1133"/>
      <c r="N226" s="1133"/>
      <c r="O226" s="1133"/>
      <c r="P226" s="1133"/>
      <c r="Q226" s="1133"/>
      <c r="R226" s="1133"/>
      <c r="S226" s="1133"/>
      <c r="T226" s="1133"/>
      <c r="U226" s="1133"/>
      <c r="V226" s="1133">
        <v>1</v>
      </c>
      <c r="W226" s="1133"/>
      <c r="X226" s="1133"/>
      <c r="Y226" s="1133">
        <v>1</v>
      </c>
      <c r="Z226" s="1134"/>
      <c r="AA226" s="1135"/>
      <c r="AB226" s="1135"/>
      <c r="AC226" s="1135"/>
      <c r="AD226" s="1136"/>
      <c r="AE226" s="1135">
        <v>57</v>
      </c>
      <c r="AF226" s="1134" t="s">
        <v>1086</v>
      </c>
      <c r="AG226" s="1134">
        <v>19.649999999999999</v>
      </c>
      <c r="AH226" s="1137">
        <v>1490</v>
      </c>
      <c r="AI226" s="1138">
        <v>1139.6999999999998</v>
      </c>
      <c r="AJ226" s="1139">
        <v>1120.05</v>
      </c>
      <c r="AK226" s="1140">
        <v>19.649999999999864</v>
      </c>
      <c r="AL226" s="1141">
        <v>84930</v>
      </c>
      <c r="AM226" s="1142">
        <v>1490</v>
      </c>
      <c r="AN226" s="1053" t="s">
        <v>2076</v>
      </c>
    </row>
    <row r="227" spans="1:40" x14ac:dyDescent="0.15">
      <c r="A227" s="1201">
        <v>44445</v>
      </c>
      <c r="B227" s="1202">
        <v>29</v>
      </c>
      <c r="C227" s="1202">
        <v>22</v>
      </c>
      <c r="D227" s="1202">
        <v>606</v>
      </c>
      <c r="E227" s="1202">
        <v>0</v>
      </c>
      <c r="F227" s="1202">
        <v>30</v>
      </c>
      <c r="G227" s="1133">
        <v>0</v>
      </c>
      <c r="H227" s="1133">
        <v>30</v>
      </c>
      <c r="I227" s="1133"/>
      <c r="J227" s="1133">
        <v>30</v>
      </c>
      <c r="K227" s="1133"/>
      <c r="L227" s="1133"/>
      <c r="M227" s="1133"/>
      <c r="N227" s="1133"/>
      <c r="O227" s="1133"/>
      <c r="P227" s="1133"/>
      <c r="Q227" s="1133"/>
      <c r="R227" s="1133"/>
      <c r="S227" s="1133"/>
      <c r="T227" s="1133"/>
      <c r="U227" s="1133"/>
      <c r="V227" s="1133">
        <v>0</v>
      </c>
      <c r="W227" s="1133"/>
      <c r="X227" s="1133"/>
      <c r="Y227" s="1133"/>
      <c r="Z227" s="1134"/>
      <c r="AA227" s="1135"/>
      <c r="AB227" s="1135"/>
      <c r="AC227" s="1135"/>
      <c r="AD227" s="1136"/>
      <c r="AE227" s="1135">
        <v>0</v>
      </c>
      <c r="AF227" s="1134" t="s">
        <v>1086</v>
      </c>
      <c r="AG227" s="1134">
        <v>19.649999999999999</v>
      </c>
      <c r="AH227" s="1137">
        <v>1490</v>
      </c>
      <c r="AI227" s="1207">
        <v>0</v>
      </c>
      <c r="AJ227" s="1208">
        <v>0</v>
      </c>
      <c r="AK227" s="1209">
        <v>0</v>
      </c>
      <c r="AL227" s="1210">
        <v>0</v>
      </c>
      <c r="AM227" s="1211">
        <v>0</v>
      </c>
      <c r="AN227" s="1126" t="s">
        <v>2076</v>
      </c>
    </row>
    <row r="228" spans="1:40" x14ac:dyDescent="0.15">
      <c r="A228" s="1213">
        <v>44446</v>
      </c>
      <c r="B228" s="1214">
        <v>29</v>
      </c>
      <c r="C228" s="1214">
        <v>17</v>
      </c>
      <c r="D228" s="1214">
        <v>606</v>
      </c>
      <c r="E228" s="1214">
        <v>84</v>
      </c>
      <c r="F228" s="1214">
        <v>375</v>
      </c>
      <c r="G228" s="1202">
        <v>345</v>
      </c>
      <c r="H228" s="1202">
        <v>375</v>
      </c>
      <c r="I228" s="1202"/>
      <c r="J228" s="1202"/>
      <c r="K228" s="1202">
        <v>30</v>
      </c>
      <c r="L228" s="1202"/>
      <c r="M228" s="1202"/>
      <c r="N228" s="1202"/>
      <c r="O228" s="1202"/>
      <c r="P228" s="1202"/>
      <c r="Q228" s="1202"/>
      <c r="R228" s="1202"/>
      <c r="S228" s="1202"/>
      <c r="T228" s="1202"/>
      <c r="U228" s="1202"/>
      <c r="V228" s="1202">
        <v>0</v>
      </c>
      <c r="W228" s="1202"/>
      <c r="X228" s="1202"/>
      <c r="Y228" s="1202"/>
      <c r="Z228" s="1203"/>
      <c r="AA228" s="1204"/>
      <c r="AB228" s="1204"/>
      <c r="AC228" s="1204"/>
      <c r="AD228" s="1205"/>
      <c r="AE228" s="1204">
        <v>84</v>
      </c>
      <c r="AF228" s="1203" t="s">
        <v>1086</v>
      </c>
      <c r="AG228" s="1203">
        <v>19.649999999999999</v>
      </c>
      <c r="AH228" s="1206">
        <v>1490</v>
      </c>
      <c r="AI228" s="1207">
        <v>1650.6</v>
      </c>
      <c r="AJ228" s="1208">
        <v>1650.6</v>
      </c>
      <c r="AK228" s="1209">
        <v>0</v>
      </c>
      <c r="AL228" s="1210">
        <v>125160</v>
      </c>
      <c r="AM228" s="1211">
        <v>0</v>
      </c>
      <c r="AN228" s="1220" t="s">
        <v>2076</v>
      </c>
    </row>
    <row r="229" spans="1:40" x14ac:dyDescent="0.15">
      <c r="A229" s="1213">
        <v>44453</v>
      </c>
      <c r="B229" s="1214">
        <v>29</v>
      </c>
      <c r="C229" s="1214">
        <v>21</v>
      </c>
      <c r="D229" s="1214">
        <v>606</v>
      </c>
      <c r="E229" s="1214">
        <v>0</v>
      </c>
      <c r="F229" s="1214">
        <v>50</v>
      </c>
      <c r="G229" s="1202">
        <v>0</v>
      </c>
      <c r="H229" s="1202">
        <v>50</v>
      </c>
      <c r="I229" s="1202"/>
      <c r="J229" s="1202">
        <v>50</v>
      </c>
      <c r="K229" s="1202"/>
      <c r="L229" s="1202"/>
      <c r="M229" s="1202"/>
      <c r="N229" s="1202"/>
      <c r="O229" s="1202"/>
      <c r="P229" s="1202"/>
      <c r="Q229" s="1202"/>
      <c r="R229" s="1202"/>
      <c r="S229" s="1202"/>
      <c r="T229" s="1202"/>
      <c r="U229" s="1202"/>
      <c r="V229" s="1202">
        <v>0</v>
      </c>
      <c r="W229" s="1202"/>
      <c r="X229" s="1202"/>
      <c r="Y229" s="1202"/>
      <c r="Z229" s="1203"/>
      <c r="AA229" s="1204"/>
      <c r="AB229" s="1204"/>
      <c r="AC229" s="1204"/>
      <c r="AD229" s="1205"/>
      <c r="AE229" s="1204">
        <v>0</v>
      </c>
      <c r="AF229" s="1203" t="s">
        <v>1086</v>
      </c>
      <c r="AG229" s="1203">
        <v>19.649999999999999</v>
      </c>
      <c r="AH229" s="1206">
        <v>1490</v>
      </c>
      <c r="AI229" s="1207">
        <v>0</v>
      </c>
      <c r="AJ229" s="1208">
        <v>0</v>
      </c>
      <c r="AK229" s="1209">
        <v>0</v>
      </c>
      <c r="AL229" s="1210">
        <v>0</v>
      </c>
      <c r="AM229" s="1211">
        <v>0</v>
      </c>
      <c r="AN229" s="920" t="s">
        <v>2076</v>
      </c>
    </row>
    <row r="230" spans="1:40" x14ac:dyDescent="0.15">
      <c r="A230" s="1201">
        <v>44453</v>
      </c>
      <c r="B230" s="1202">
        <v>29</v>
      </c>
      <c r="C230" s="1202">
        <v>21</v>
      </c>
      <c r="D230" s="1202">
        <v>606</v>
      </c>
      <c r="E230" s="1202">
        <v>41</v>
      </c>
      <c r="F230" s="1202">
        <v>180</v>
      </c>
      <c r="G230" s="1202">
        <v>180</v>
      </c>
      <c r="H230" s="1202">
        <v>180</v>
      </c>
      <c r="I230" s="1202"/>
      <c r="J230" s="1202"/>
      <c r="K230" s="1202"/>
      <c r="L230" s="1202"/>
      <c r="M230" s="1202"/>
      <c r="N230" s="1202"/>
      <c r="O230" s="1202"/>
      <c r="P230" s="1202"/>
      <c r="Q230" s="1202"/>
      <c r="R230" s="1202"/>
      <c r="S230" s="1202"/>
      <c r="T230" s="1202"/>
      <c r="U230" s="1202"/>
      <c r="V230" s="1202">
        <v>0</v>
      </c>
      <c r="W230" s="1202"/>
      <c r="X230" s="1202"/>
      <c r="Y230" s="1202"/>
      <c r="Z230" s="1203"/>
      <c r="AA230" s="1204"/>
      <c r="AB230" s="1204"/>
      <c r="AC230" s="1204"/>
      <c r="AD230" s="1205"/>
      <c r="AE230" s="1204">
        <v>41</v>
      </c>
      <c r="AF230" s="1203" t="s">
        <v>1086</v>
      </c>
      <c r="AG230" s="1203">
        <v>19.649999999999999</v>
      </c>
      <c r="AH230" s="1206">
        <v>1490</v>
      </c>
      <c r="AI230" s="1207">
        <v>805.65</v>
      </c>
      <c r="AJ230" s="1208">
        <v>805.65</v>
      </c>
      <c r="AK230" s="1209">
        <v>0</v>
      </c>
      <c r="AL230" s="1210">
        <v>61090</v>
      </c>
      <c r="AM230" s="1211">
        <v>0</v>
      </c>
      <c r="AN230" s="1102" t="s">
        <v>2076</v>
      </c>
    </row>
    <row r="231" spans="1:40" x14ac:dyDescent="0.15">
      <c r="A231" s="1213">
        <v>44456</v>
      </c>
      <c r="B231" s="1214">
        <v>29</v>
      </c>
      <c r="C231" s="1214">
        <v>21</v>
      </c>
      <c r="D231" s="1214">
        <v>606</v>
      </c>
      <c r="E231" s="1214">
        <v>0</v>
      </c>
      <c r="F231" s="1214">
        <v>45</v>
      </c>
      <c r="G231" s="1202">
        <v>0</v>
      </c>
      <c r="H231" s="1202">
        <v>45</v>
      </c>
      <c r="I231" s="1202"/>
      <c r="J231" s="1202">
        <v>45</v>
      </c>
      <c r="K231" s="1202"/>
      <c r="L231" s="1202"/>
      <c r="M231" s="1202"/>
      <c r="N231" s="1202"/>
      <c r="O231" s="1202"/>
      <c r="P231" s="1202"/>
      <c r="Q231" s="1202"/>
      <c r="R231" s="1202"/>
      <c r="S231" s="1202"/>
      <c r="T231" s="1202"/>
      <c r="U231" s="1202"/>
      <c r="V231" s="1202">
        <v>0</v>
      </c>
      <c r="W231" s="1202"/>
      <c r="X231" s="1202"/>
      <c r="Y231" s="1202"/>
      <c r="Z231" s="1203"/>
      <c r="AA231" s="1204"/>
      <c r="AB231" s="1204"/>
      <c r="AC231" s="1204"/>
      <c r="AD231" s="1205"/>
      <c r="AE231" s="1204">
        <v>0</v>
      </c>
      <c r="AF231" s="1203" t="s">
        <v>1086</v>
      </c>
      <c r="AG231" s="1203">
        <v>19.649999999999999</v>
      </c>
      <c r="AH231" s="1206">
        <v>1490</v>
      </c>
      <c r="AI231" s="1207">
        <v>0</v>
      </c>
      <c r="AJ231" s="1208">
        <v>0</v>
      </c>
      <c r="AK231" s="1209">
        <v>0</v>
      </c>
      <c r="AL231" s="1210">
        <v>0</v>
      </c>
      <c r="AM231" s="1211">
        <v>0</v>
      </c>
      <c r="AN231" s="1076" t="s">
        <v>2076</v>
      </c>
    </row>
    <row r="232" spans="1:40" x14ac:dyDescent="0.15">
      <c r="A232" s="1201">
        <v>44459</v>
      </c>
      <c r="B232" s="1202">
        <v>29</v>
      </c>
      <c r="C232" s="1202">
        <v>17</v>
      </c>
      <c r="D232" s="1202">
        <v>606</v>
      </c>
      <c r="E232" s="1202">
        <v>80</v>
      </c>
      <c r="F232" s="1202">
        <v>385</v>
      </c>
      <c r="G232" s="1133">
        <v>365</v>
      </c>
      <c r="H232" s="1133">
        <v>269.5</v>
      </c>
      <c r="I232" s="1133"/>
      <c r="J232" s="1133"/>
      <c r="K232" s="1133"/>
      <c r="L232" s="1133"/>
      <c r="M232" s="1133"/>
      <c r="N232" s="1133"/>
      <c r="O232" s="1133"/>
      <c r="P232" s="1133"/>
      <c r="Q232" s="1133"/>
      <c r="R232" s="1133"/>
      <c r="S232" s="1133"/>
      <c r="T232" s="1133">
        <v>20</v>
      </c>
      <c r="U232" s="1133"/>
      <c r="V232" s="1133">
        <v>0</v>
      </c>
      <c r="W232" s="1133"/>
      <c r="X232" s="1133"/>
      <c r="Y232" s="1133"/>
      <c r="Z232" s="1134"/>
      <c r="AA232" s="1135"/>
      <c r="AB232" s="1135"/>
      <c r="AC232" s="1135"/>
      <c r="AD232" s="1136"/>
      <c r="AE232" s="1135">
        <v>80</v>
      </c>
      <c r="AF232" s="1134" t="s">
        <v>1086</v>
      </c>
      <c r="AG232" s="1134">
        <v>19.649999999999999</v>
      </c>
      <c r="AH232" s="1137">
        <v>1490</v>
      </c>
      <c r="AI232" s="1138">
        <v>1572</v>
      </c>
      <c r="AJ232" s="1139">
        <v>1572</v>
      </c>
      <c r="AK232" s="1140">
        <v>0</v>
      </c>
      <c r="AL232" s="1141">
        <v>119200</v>
      </c>
      <c r="AM232" s="1142">
        <v>0</v>
      </c>
      <c r="AN232" s="1076" t="s">
        <v>2076</v>
      </c>
    </row>
    <row r="233" spans="1:40" x14ac:dyDescent="0.15">
      <c r="A233" s="1213">
        <v>44433</v>
      </c>
      <c r="B233" s="1214">
        <v>29</v>
      </c>
      <c r="C233" s="1214">
        <v>22</v>
      </c>
      <c r="D233" s="1214">
        <v>607</v>
      </c>
      <c r="E233" s="1214">
        <v>0</v>
      </c>
      <c r="F233" s="1214">
        <v>50</v>
      </c>
      <c r="G233" s="1202">
        <v>0</v>
      </c>
      <c r="H233" s="1202">
        <v>50</v>
      </c>
      <c r="I233" s="1202"/>
      <c r="J233" s="1202">
        <v>50</v>
      </c>
      <c r="K233" s="1202"/>
      <c r="L233" s="1202"/>
      <c r="M233" s="1202"/>
      <c r="N233" s="1202"/>
      <c r="O233" s="1202"/>
      <c r="P233" s="1202"/>
      <c r="Q233" s="1202"/>
      <c r="R233" s="1202"/>
      <c r="S233" s="1202"/>
      <c r="T233" s="1202"/>
      <c r="U233" s="1202"/>
      <c r="V233" s="1202">
        <v>0</v>
      </c>
      <c r="W233" s="1202"/>
      <c r="X233" s="1202"/>
      <c r="Y233" s="1202"/>
      <c r="Z233" s="1203"/>
      <c r="AA233" s="1204"/>
      <c r="AB233" s="1204"/>
      <c r="AC233" s="1204"/>
      <c r="AD233" s="1205"/>
      <c r="AE233" s="1204">
        <v>0</v>
      </c>
      <c r="AF233" s="1203" t="s">
        <v>1985</v>
      </c>
      <c r="AG233" s="1203">
        <v>18.48</v>
      </c>
      <c r="AH233" s="1206">
        <v>1161</v>
      </c>
      <c r="AI233" s="1207">
        <v>0</v>
      </c>
      <c r="AJ233" s="1208">
        <v>0</v>
      </c>
      <c r="AK233" s="1209">
        <v>0</v>
      </c>
      <c r="AL233" s="1210">
        <v>0</v>
      </c>
      <c r="AM233" s="1211">
        <v>0</v>
      </c>
      <c r="AN233" s="1102" t="s">
        <v>1921</v>
      </c>
    </row>
    <row r="234" spans="1:40" x14ac:dyDescent="0.15">
      <c r="A234" s="1201">
        <v>44434</v>
      </c>
      <c r="B234" s="1202">
        <v>29</v>
      </c>
      <c r="C234" s="1202">
        <v>17</v>
      </c>
      <c r="D234" s="1202">
        <v>607</v>
      </c>
      <c r="E234" s="1202">
        <v>73</v>
      </c>
      <c r="F234" s="1202">
        <v>210</v>
      </c>
      <c r="G234" s="1133">
        <v>210</v>
      </c>
      <c r="H234" s="1133">
        <v>105</v>
      </c>
      <c r="I234" s="1133"/>
      <c r="J234" s="1133"/>
      <c r="K234" s="1133"/>
      <c r="L234" s="1133"/>
      <c r="M234" s="1133"/>
      <c r="N234" s="1133"/>
      <c r="O234" s="1133"/>
      <c r="P234" s="1133"/>
      <c r="Q234" s="1133"/>
      <c r="R234" s="1133"/>
      <c r="S234" s="1133"/>
      <c r="T234" s="1133"/>
      <c r="U234" s="1133"/>
      <c r="V234" s="1133">
        <v>0</v>
      </c>
      <c r="W234" s="1133"/>
      <c r="X234" s="1133"/>
      <c r="Y234" s="1133"/>
      <c r="Z234" s="1134"/>
      <c r="AA234" s="1135"/>
      <c r="AB234" s="1135"/>
      <c r="AC234" s="1135"/>
      <c r="AD234" s="1136"/>
      <c r="AE234" s="1135">
        <v>73</v>
      </c>
      <c r="AF234" s="1134" t="s">
        <v>1985</v>
      </c>
      <c r="AG234" s="1134">
        <v>18.48</v>
      </c>
      <c r="AH234" s="1137">
        <v>1161</v>
      </c>
      <c r="AI234" s="1138">
        <v>1349.04</v>
      </c>
      <c r="AJ234" s="1139">
        <v>1349.04</v>
      </c>
      <c r="AK234" s="1140">
        <v>0</v>
      </c>
      <c r="AL234" s="1141">
        <v>84753</v>
      </c>
      <c r="AM234" s="1142">
        <v>0</v>
      </c>
      <c r="AN234" s="1102" t="s">
        <v>1921</v>
      </c>
    </row>
    <row r="235" spans="1:40" x14ac:dyDescent="0.15">
      <c r="A235" s="1201">
        <v>44446</v>
      </c>
      <c r="B235" s="1202">
        <v>29</v>
      </c>
      <c r="C235" s="1202">
        <v>17</v>
      </c>
      <c r="D235" s="1202">
        <v>607</v>
      </c>
      <c r="E235" s="1202">
        <v>0</v>
      </c>
      <c r="F235" s="1202">
        <v>30</v>
      </c>
      <c r="G235" s="1202">
        <v>0</v>
      </c>
      <c r="H235" s="1202">
        <v>30</v>
      </c>
      <c r="I235" s="1202"/>
      <c r="J235" s="1202">
        <v>30</v>
      </c>
      <c r="K235" s="1202"/>
      <c r="L235" s="1202"/>
      <c r="M235" s="1202"/>
      <c r="N235" s="1202"/>
      <c r="O235" s="1202"/>
      <c r="P235" s="1202"/>
      <c r="Q235" s="1202"/>
      <c r="R235" s="1202"/>
      <c r="S235" s="1202"/>
      <c r="T235" s="1202"/>
      <c r="U235" s="1202"/>
      <c r="V235" s="1202">
        <v>0</v>
      </c>
      <c r="W235" s="1202"/>
      <c r="X235" s="1202"/>
      <c r="Y235" s="1202"/>
      <c r="Z235" s="1203"/>
      <c r="AA235" s="1204"/>
      <c r="AB235" s="1204"/>
      <c r="AC235" s="1204"/>
      <c r="AD235" s="1205"/>
      <c r="AE235" s="1204">
        <v>0</v>
      </c>
      <c r="AF235" s="1203" t="s">
        <v>1985</v>
      </c>
      <c r="AG235" s="1203">
        <v>18.48</v>
      </c>
      <c r="AH235" s="1206">
        <v>1161</v>
      </c>
      <c r="AI235" s="1207">
        <v>0</v>
      </c>
      <c r="AJ235" s="1208">
        <v>0</v>
      </c>
      <c r="AK235" s="1209">
        <v>0</v>
      </c>
      <c r="AL235" s="1210">
        <v>0</v>
      </c>
      <c r="AM235" s="1211">
        <v>0</v>
      </c>
      <c r="AN235" s="571" t="s">
        <v>1921</v>
      </c>
    </row>
    <row r="236" spans="1:40" x14ac:dyDescent="0.15">
      <c r="A236" s="1201">
        <v>44446</v>
      </c>
      <c r="B236" s="1202">
        <v>29</v>
      </c>
      <c r="C236" s="1202">
        <v>22</v>
      </c>
      <c r="D236" s="1202">
        <v>607</v>
      </c>
      <c r="E236" s="1202">
        <v>65</v>
      </c>
      <c r="F236" s="1202">
        <v>420</v>
      </c>
      <c r="G236" s="1133">
        <v>280</v>
      </c>
      <c r="H236" s="1133">
        <v>420</v>
      </c>
      <c r="I236" s="1133">
        <v>30</v>
      </c>
      <c r="J236" s="1133"/>
      <c r="K236" s="1133"/>
      <c r="L236" s="1133"/>
      <c r="M236" s="1133">
        <v>90</v>
      </c>
      <c r="N236" s="1133"/>
      <c r="O236" s="1133">
        <v>10</v>
      </c>
      <c r="P236" s="1133"/>
      <c r="Q236" s="1133"/>
      <c r="R236" s="1133"/>
      <c r="S236" s="1133"/>
      <c r="T236" s="1133">
        <v>10</v>
      </c>
      <c r="U236" s="1133"/>
      <c r="V236" s="1133">
        <v>5</v>
      </c>
      <c r="W236" s="1133"/>
      <c r="X236" s="1133"/>
      <c r="Y236" s="1133"/>
      <c r="Z236" s="1134"/>
      <c r="AA236" s="1135"/>
      <c r="AB236" s="1135"/>
      <c r="AC236" s="1135"/>
      <c r="AD236" s="1136">
        <v>5</v>
      </c>
      <c r="AE236" s="1135">
        <v>60</v>
      </c>
      <c r="AF236" s="1134" t="s">
        <v>1985</v>
      </c>
      <c r="AG236" s="1134">
        <v>18.48</v>
      </c>
      <c r="AH236" s="1137">
        <v>1161</v>
      </c>
      <c r="AI236" s="1138">
        <v>1201.2</v>
      </c>
      <c r="AJ236" s="1139">
        <v>1108.8</v>
      </c>
      <c r="AK236" s="1140">
        <v>92.400000000000091</v>
      </c>
      <c r="AL236" s="1141">
        <v>69660</v>
      </c>
      <c r="AM236" s="1142">
        <v>5805</v>
      </c>
      <c r="AN236" s="1053" t="s">
        <v>1921</v>
      </c>
    </row>
    <row r="237" spans="1:40" x14ac:dyDescent="0.15">
      <c r="A237" s="1213">
        <v>44452</v>
      </c>
      <c r="B237" s="1214">
        <v>29</v>
      </c>
      <c r="C237" s="1214">
        <v>21</v>
      </c>
      <c r="D237" s="1214">
        <v>607</v>
      </c>
      <c r="E237" s="1214">
        <v>0</v>
      </c>
      <c r="F237" s="1214">
        <v>30</v>
      </c>
      <c r="G237" s="1202">
        <v>0</v>
      </c>
      <c r="H237" s="1202">
        <v>30</v>
      </c>
      <c r="I237" s="1202"/>
      <c r="J237" s="1202">
        <v>30</v>
      </c>
      <c r="K237" s="1202"/>
      <c r="L237" s="1202"/>
      <c r="M237" s="1202"/>
      <c r="N237" s="1202"/>
      <c r="O237" s="1202"/>
      <c r="P237" s="1202"/>
      <c r="Q237" s="1202"/>
      <c r="R237" s="1202"/>
      <c r="S237" s="1202"/>
      <c r="T237" s="1202"/>
      <c r="U237" s="1202"/>
      <c r="V237" s="1202">
        <v>0</v>
      </c>
      <c r="W237" s="1202"/>
      <c r="X237" s="1202"/>
      <c r="Y237" s="1202"/>
      <c r="Z237" s="1203"/>
      <c r="AA237" s="1204"/>
      <c r="AB237" s="1204"/>
      <c r="AC237" s="1204"/>
      <c r="AD237" s="1205"/>
      <c r="AE237" s="1204">
        <v>0</v>
      </c>
      <c r="AF237" s="1203" t="s">
        <v>1985</v>
      </c>
      <c r="AG237" s="1203">
        <v>18.48</v>
      </c>
      <c r="AH237" s="1206">
        <v>1161</v>
      </c>
      <c r="AI237" s="1207">
        <v>0</v>
      </c>
      <c r="AJ237" s="1208">
        <v>0</v>
      </c>
      <c r="AK237" s="1209">
        <v>0</v>
      </c>
      <c r="AL237" s="1210">
        <v>0</v>
      </c>
      <c r="AM237" s="1211">
        <v>0</v>
      </c>
      <c r="AN237" s="1102" t="s">
        <v>1921</v>
      </c>
    </row>
    <row r="238" spans="1:40" x14ac:dyDescent="0.15">
      <c r="A238" s="1213">
        <v>44453</v>
      </c>
      <c r="B238" s="1214">
        <v>29</v>
      </c>
      <c r="C238" s="1214">
        <v>17</v>
      </c>
      <c r="D238" s="1214">
        <v>607</v>
      </c>
      <c r="E238" s="1214">
        <v>90</v>
      </c>
      <c r="F238" s="1214">
        <v>405</v>
      </c>
      <c r="G238" s="1202">
        <v>405</v>
      </c>
      <c r="H238" s="1202">
        <v>405</v>
      </c>
      <c r="I238" s="1202"/>
      <c r="J238" s="1202"/>
      <c r="K238" s="1202"/>
      <c r="L238" s="1202"/>
      <c r="M238" s="1202"/>
      <c r="N238" s="1202"/>
      <c r="O238" s="1202"/>
      <c r="P238" s="1202"/>
      <c r="Q238" s="1202"/>
      <c r="R238" s="1202"/>
      <c r="S238" s="1202"/>
      <c r="T238" s="1202"/>
      <c r="U238" s="1202"/>
      <c r="V238" s="1202">
        <v>0</v>
      </c>
      <c r="W238" s="1202"/>
      <c r="X238" s="1202"/>
      <c r="Y238" s="1202"/>
      <c r="Z238" s="1203"/>
      <c r="AA238" s="1204"/>
      <c r="AB238" s="1204"/>
      <c r="AC238" s="1204"/>
      <c r="AD238" s="1205"/>
      <c r="AE238" s="1204">
        <v>90</v>
      </c>
      <c r="AF238" s="1203" t="s">
        <v>1985</v>
      </c>
      <c r="AG238" s="1203">
        <v>18.48</v>
      </c>
      <c r="AH238" s="1206">
        <v>1161</v>
      </c>
      <c r="AI238" s="1207">
        <v>1663.2</v>
      </c>
      <c r="AJ238" s="1208">
        <v>1663.2</v>
      </c>
      <c r="AK238" s="1209">
        <v>0</v>
      </c>
      <c r="AL238" s="1210">
        <v>104490</v>
      </c>
      <c r="AM238" s="1211">
        <v>0</v>
      </c>
      <c r="AN238" s="1147" t="s">
        <v>1921</v>
      </c>
    </row>
    <row r="239" spans="1:40" x14ac:dyDescent="0.15">
      <c r="A239" s="1223">
        <v>44439</v>
      </c>
      <c r="B239" s="1224">
        <v>27</v>
      </c>
      <c r="C239" s="1224">
        <v>9</v>
      </c>
      <c r="D239" s="1224">
        <v>608</v>
      </c>
      <c r="E239" s="1224">
        <v>93</v>
      </c>
      <c r="F239" s="1218">
        <v>300</v>
      </c>
      <c r="G239" s="1225">
        <v>300</v>
      </c>
      <c r="H239" s="1225">
        <v>150</v>
      </c>
      <c r="I239" s="1225"/>
      <c r="J239" s="1225"/>
      <c r="K239" s="1225"/>
      <c r="L239" s="1225"/>
      <c r="M239" s="1225"/>
      <c r="N239" s="1225"/>
      <c r="O239" s="1225"/>
      <c r="P239" s="1225"/>
      <c r="Q239" s="1225"/>
      <c r="R239" s="1225"/>
      <c r="S239" s="1225"/>
      <c r="T239" s="1225"/>
      <c r="U239" s="1225"/>
      <c r="V239" s="1225">
        <v>11</v>
      </c>
      <c r="W239" s="1225"/>
      <c r="X239" s="1225"/>
      <c r="Y239" s="1225">
        <v>7</v>
      </c>
      <c r="Z239" s="1246"/>
      <c r="AA239" s="1226"/>
      <c r="AB239" s="1226">
        <v>4</v>
      </c>
      <c r="AC239" s="1226"/>
      <c r="AD239" s="1227"/>
      <c r="AE239" s="1226">
        <v>547</v>
      </c>
      <c r="AF239" s="1246" t="s">
        <v>129</v>
      </c>
      <c r="AG239" s="1246">
        <v>0.28000000000000003</v>
      </c>
      <c r="AH239" s="1228">
        <v>49</v>
      </c>
      <c r="AI239" s="1230">
        <v>156.24</v>
      </c>
      <c r="AJ239" s="1246">
        <v>153.16000000000003</v>
      </c>
      <c r="AK239" s="1228">
        <v>3.0799999999999841</v>
      </c>
      <c r="AL239" s="1230">
        <v>26803</v>
      </c>
      <c r="AM239" s="1228">
        <v>539</v>
      </c>
      <c r="AN239" s="1126" t="s">
        <v>2067</v>
      </c>
    </row>
    <row r="240" spans="1:40" x14ac:dyDescent="0.15">
      <c r="A240" s="1201">
        <v>44438</v>
      </c>
      <c r="B240" s="1202">
        <v>32</v>
      </c>
      <c r="C240" s="1202">
        <v>2</v>
      </c>
      <c r="D240" s="1202">
        <v>609</v>
      </c>
      <c r="E240" s="1202">
        <v>0</v>
      </c>
      <c r="F240" s="1202">
        <v>30</v>
      </c>
      <c r="G240" s="1202">
        <v>0</v>
      </c>
      <c r="H240" s="1202">
        <v>30</v>
      </c>
      <c r="I240" s="1202"/>
      <c r="J240" s="1202">
        <v>30</v>
      </c>
      <c r="K240" s="1202"/>
      <c r="L240" s="1202"/>
      <c r="M240" s="1202"/>
      <c r="N240" s="1202"/>
      <c r="O240" s="1202"/>
      <c r="P240" s="1202"/>
      <c r="Q240" s="1202"/>
      <c r="R240" s="1202"/>
      <c r="S240" s="1202"/>
      <c r="T240" s="1202"/>
      <c r="U240" s="1202"/>
      <c r="V240" s="1202">
        <v>0</v>
      </c>
      <c r="W240" s="1202"/>
      <c r="X240" s="1202"/>
      <c r="Y240" s="1202"/>
      <c r="Z240" s="1203"/>
      <c r="AA240" s="1204"/>
      <c r="AB240" s="1204"/>
      <c r="AC240" s="1204"/>
      <c r="AD240" s="1205"/>
      <c r="AE240" s="1204">
        <v>0</v>
      </c>
      <c r="AF240" s="1203" t="s">
        <v>1701</v>
      </c>
      <c r="AG240" s="1203">
        <v>1.58</v>
      </c>
      <c r="AH240" s="1206">
        <v>76.7</v>
      </c>
      <c r="AI240" s="1207">
        <v>0</v>
      </c>
      <c r="AJ240" s="1208">
        <v>0</v>
      </c>
      <c r="AK240" s="1209">
        <v>0</v>
      </c>
      <c r="AL240" s="1210">
        <v>0</v>
      </c>
      <c r="AM240" s="1211">
        <v>0</v>
      </c>
      <c r="AN240" s="1147" t="s">
        <v>1806</v>
      </c>
    </row>
    <row r="241" spans="1:40" x14ac:dyDescent="0.15">
      <c r="A241" s="1213">
        <v>44439</v>
      </c>
      <c r="B241" s="1214">
        <v>32</v>
      </c>
      <c r="C241" s="1214">
        <v>14</v>
      </c>
      <c r="D241" s="1214">
        <v>609</v>
      </c>
      <c r="E241" s="1214">
        <v>135</v>
      </c>
      <c r="F241" s="1214">
        <v>405</v>
      </c>
      <c r="G241" s="1202">
        <v>395</v>
      </c>
      <c r="H241" s="1202">
        <v>202.5</v>
      </c>
      <c r="I241" s="1202"/>
      <c r="J241" s="1202"/>
      <c r="K241" s="1202"/>
      <c r="L241" s="1202"/>
      <c r="M241" s="1202"/>
      <c r="N241" s="1202"/>
      <c r="O241" s="1202">
        <v>10</v>
      </c>
      <c r="P241" s="1202"/>
      <c r="Q241" s="1202"/>
      <c r="R241" s="1202"/>
      <c r="S241" s="1202"/>
      <c r="T241" s="1202"/>
      <c r="U241" s="1202"/>
      <c r="V241" s="1202">
        <v>6</v>
      </c>
      <c r="W241" s="1202"/>
      <c r="X241" s="1202"/>
      <c r="Y241" s="1202"/>
      <c r="Z241" s="1203"/>
      <c r="AA241" s="1204"/>
      <c r="AB241" s="1204"/>
      <c r="AC241" s="1204"/>
      <c r="AD241" s="1205">
        <v>6</v>
      </c>
      <c r="AE241" s="1204">
        <v>264</v>
      </c>
      <c r="AF241" s="1203" t="s">
        <v>1701</v>
      </c>
      <c r="AG241" s="1203">
        <v>1.58</v>
      </c>
      <c r="AH241" s="1206">
        <v>76.7</v>
      </c>
      <c r="AI241" s="1207">
        <v>426.6</v>
      </c>
      <c r="AJ241" s="1208">
        <v>417.12</v>
      </c>
      <c r="AK241" s="1209">
        <v>9.4800000000000182</v>
      </c>
      <c r="AL241" s="1210">
        <v>20248.8</v>
      </c>
      <c r="AM241" s="1211">
        <v>460.20000000000005</v>
      </c>
      <c r="AN241" s="1076" t="s">
        <v>1806</v>
      </c>
    </row>
    <row r="242" spans="1:40" x14ac:dyDescent="0.15">
      <c r="A242" s="1201">
        <v>44440</v>
      </c>
      <c r="B242" s="1202">
        <v>32</v>
      </c>
      <c r="C242" s="1202">
        <v>14</v>
      </c>
      <c r="D242" s="1202">
        <v>609</v>
      </c>
      <c r="E242" s="1202">
        <v>168</v>
      </c>
      <c r="F242" s="1202">
        <v>500</v>
      </c>
      <c r="G242" s="1202">
        <v>500</v>
      </c>
      <c r="H242" s="1202">
        <v>250</v>
      </c>
      <c r="I242" s="1202"/>
      <c r="J242" s="1202"/>
      <c r="K242" s="1202"/>
      <c r="L242" s="1202"/>
      <c r="M242" s="1202"/>
      <c r="N242" s="1202"/>
      <c r="O242" s="1202"/>
      <c r="P242" s="1202"/>
      <c r="Q242" s="1202"/>
      <c r="R242" s="1202"/>
      <c r="S242" s="1202"/>
      <c r="T242" s="1202"/>
      <c r="U242" s="1202"/>
      <c r="V242" s="1202">
        <v>0</v>
      </c>
      <c r="W242" s="1202"/>
      <c r="X242" s="1202"/>
      <c r="Y242" s="1202"/>
      <c r="Z242" s="1203"/>
      <c r="AA242" s="1204"/>
      <c r="AB242" s="1204"/>
      <c r="AC242" s="1204"/>
      <c r="AD242" s="1205"/>
      <c r="AE242" s="1204">
        <v>336</v>
      </c>
      <c r="AF242" s="1203" t="s">
        <v>1701</v>
      </c>
      <c r="AG242" s="1203">
        <v>1.58</v>
      </c>
      <c r="AH242" s="1206">
        <v>76.7</v>
      </c>
      <c r="AI242" s="1207">
        <v>530.88</v>
      </c>
      <c r="AJ242" s="1208">
        <v>530.88</v>
      </c>
      <c r="AK242" s="1209">
        <v>0</v>
      </c>
      <c r="AL242" s="1210">
        <v>25771.200000000001</v>
      </c>
      <c r="AM242" s="1211">
        <v>0</v>
      </c>
      <c r="AN242" s="1002" t="s">
        <v>1806</v>
      </c>
    </row>
    <row r="243" spans="1:40" x14ac:dyDescent="0.15">
      <c r="A243" s="1201">
        <v>44448</v>
      </c>
      <c r="B243" s="1202">
        <v>32</v>
      </c>
      <c r="C243" s="1202">
        <v>2</v>
      </c>
      <c r="D243" s="1202">
        <v>609</v>
      </c>
      <c r="E243" s="1202">
        <v>0</v>
      </c>
      <c r="F243" s="1202">
        <v>30</v>
      </c>
      <c r="G243" s="1202">
        <v>0</v>
      </c>
      <c r="H243" s="1202">
        <v>30</v>
      </c>
      <c r="I243" s="1202"/>
      <c r="J243" s="1202">
        <v>30</v>
      </c>
      <c r="K243" s="1202"/>
      <c r="L243" s="1202"/>
      <c r="M243" s="1202"/>
      <c r="N243" s="1202"/>
      <c r="O243" s="1202"/>
      <c r="P243" s="1202"/>
      <c r="Q243" s="1202"/>
      <c r="R243" s="1202"/>
      <c r="S243" s="1202"/>
      <c r="T243" s="1202"/>
      <c r="U243" s="1202"/>
      <c r="V243" s="1202">
        <v>0</v>
      </c>
      <c r="W243" s="1202"/>
      <c r="X243" s="1202"/>
      <c r="Y243" s="1202"/>
      <c r="Z243" s="1203"/>
      <c r="AA243" s="1204"/>
      <c r="AB243" s="1204"/>
      <c r="AC243" s="1204"/>
      <c r="AD243" s="1205"/>
      <c r="AE243" s="1204">
        <v>0</v>
      </c>
      <c r="AF243" s="1203" t="s">
        <v>1701</v>
      </c>
      <c r="AG243" s="1203">
        <v>1.58</v>
      </c>
      <c r="AH243" s="1206">
        <v>76.7</v>
      </c>
      <c r="AI243" s="1207">
        <v>0</v>
      </c>
      <c r="AJ243" s="1208">
        <v>0</v>
      </c>
      <c r="AK243" s="1209">
        <v>0</v>
      </c>
      <c r="AL243" s="1210">
        <v>0</v>
      </c>
      <c r="AM243" s="1211">
        <v>0</v>
      </c>
      <c r="AN243" s="1147" t="s">
        <v>1806</v>
      </c>
    </row>
    <row r="244" spans="1:40" x14ac:dyDescent="0.15">
      <c r="A244" s="1201">
        <v>44449</v>
      </c>
      <c r="B244" s="1202">
        <v>32</v>
      </c>
      <c r="C244" s="1202">
        <v>14</v>
      </c>
      <c r="D244" s="1202">
        <v>609</v>
      </c>
      <c r="E244" s="1202">
        <v>126</v>
      </c>
      <c r="F244" s="1202">
        <v>405</v>
      </c>
      <c r="G244" s="1133">
        <v>395</v>
      </c>
      <c r="H244" s="1133">
        <v>202.5</v>
      </c>
      <c r="I244" s="1133"/>
      <c r="J244" s="1133"/>
      <c r="K244" s="1133"/>
      <c r="L244" s="1133"/>
      <c r="M244" s="1133"/>
      <c r="N244" s="1133"/>
      <c r="O244" s="1133">
        <v>10</v>
      </c>
      <c r="P244" s="1133"/>
      <c r="Q244" s="1133"/>
      <c r="R244" s="1133"/>
      <c r="S244" s="1133"/>
      <c r="T244" s="1133"/>
      <c r="U244" s="1133"/>
      <c r="V244" s="1133">
        <v>4</v>
      </c>
      <c r="W244" s="1133"/>
      <c r="X244" s="1133"/>
      <c r="Y244" s="1133"/>
      <c r="Z244" s="1134"/>
      <c r="AA244" s="1135"/>
      <c r="AB244" s="1135"/>
      <c r="AC244" s="1135"/>
      <c r="AD244" s="1136">
        <v>4</v>
      </c>
      <c r="AE244" s="1135">
        <v>248</v>
      </c>
      <c r="AF244" s="1134" t="s">
        <v>1701</v>
      </c>
      <c r="AG244" s="1134">
        <v>1.58</v>
      </c>
      <c r="AH244" s="1137">
        <v>76.7</v>
      </c>
      <c r="AI244" s="1138">
        <v>398.16</v>
      </c>
      <c r="AJ244" s="1139">
        <v>391.84000000000003</v>
      </c>
      <c r="AK244" s="1140">
        <v>6.3199999999999932</v>
      </c>
      <c r="AL244" s="1141">
        <v>19021.600000000002</v>
      </c>
      <c r="AM244" s="1142">
        <v>306.8</v>
      </c>
      <c r="AN244" s="1053" t="s">
        <v>1806</v>
      </c>
    </row>
    <row r="245" spans="1:40" x14ac:dyDescent="0.15">
      <c r="A245" s="1201">
        <v>44452</v>
      </c>
      <c r="B245" s="1202">
        <v>32</v>
      </c>
      <c r="C245" s="1202">
        <v>6</v>
      </c>
      <c r="D245" s="1202">
        <v>609</v>
      </c>
      <c r="E245" s="1202">
        <v>153</v>
      </c>
      <c r="F245" s="1202">
        <v>420</v>
      </c>
      <c r="G245" s="1202">
        <v>420</v>
      </c>
      <c r="H245" s="1202">
        <v>210</v>
      </c>
      <c r="I245" s="1202"/>
      <c r="J245" s="1202"/>
      <c r="K245" s="1202"/>
      <c r="L245" s="1202"/>
      <c r="M245" s="1202"/>
      <c r="N245" s="1202"/>
      <c r="O245" s="1202"/>
      <c r="P245" s="1202"/>
      <c r="Q245" s="1202"/>
      <c r="R245" s="1202"/>
      <c r="S245" s="1202"/>
      <c r="T245" s="1202"/>
      <c r="U245" s="1202"/>
      <c r="V245" s="1202">
        <v>0</v>
      </c>
      <c r="W245" s="1202"/>
      <c r="X245" s="1202"/>
      <c r="Y245" s="1202"/>
      <c r="Z245" s="1203"/>
      <c r="AA245" s="1204"/>
      <c r="AB245" s="1204"/>
      <c r="AC245" s="1204"/>
      <c r="AD245" s="1205"/>
      <c r="AE245" s="1204">
        <v>306</v>
      </c>
      <c r="AF245" s="1203" t="s">
        <v>1701</v>
      </c>
      <c r="AG245" s="1203">
        <v>1.58</v>
      </c>
      <c r="AH245" s="1206">
        <v>76.7</v>
      </c>
      <c r="AI245" s="1207">
        <v>483.48</v>
      </c>
      <c r="AJ245" s="1208">
        <v>483.48</v>
      </c>
      <c r="AK245" s="1209">
        <v>0</v>
      </c>
      <c r="AL245" s="1210">
        <v>23470.2</v>
      </c>
      <c r="AM245" s="1211">
        <v>0</v>
      </c>
      <c r="AN245" s="920" t="s">
        <v>1806</v>
      </c>
    </row>
    <row r="246" spans="1:40" x14ac:dyDescent="0.15">
      <c r="A246" s="1201">
        <v>44454</v>
      </c>
      <c r="B246" s="1202">
        <v>32</v>
      </c>
      <c r="C246" s="1202">
        <v>2</v>
      </c>
      <c r="D246" s="1202">
        <v>609</v>
      </c>
      <c r="E246" s="1202">
        <v>0</v>
      </c>
      <c r="F246" s="1202">
        <v>40</v>
      </c>
      <c r="G246" s="1202">
        <v>0</v>
      </c>
      <c r="H246" s="1202">
        <v>40</v>
      </c>
      <c r="I246" s="1202"/>
      <c r="J246" s="1202">
        <v>40</v>
      </c>
      <c r="K246" s="1202"/>
      <c r="L246" s="1202"/>
      <c r="M246" s="1202"/>
      <c r="N246" s="1202"/>
      <c r="O246" s="1202"/>
      <c r="P246" s="1202"/>
      <c r="Q246" s="1202"/>
      <c r="R246" s="1202"/>
      <c r="S246" s="1202"/>
      <c r="T246" s="1202"/>
      <c r="U246" s="1202"/>
      <c r="V246" s="1202">
        <v>0</v>
      </c>
      <c r="W246" s="1202"/>
      <c r="X246" s="1202"/>
      <c r="Y246" s="1202"/>
      <c r="Z246" s="1203"/>
      <c r="AA246" s="1204"/>
      <c r="AB246" s="1204"/>
      <c r="AC246" s="1204"/>
      <c r="AD246" s="1205"/>
      <c r="AE246" s="1204">
        <v>0</v>
      </c>
      <c r="AF246" s="1203" t="s">
        <v>1701</v>
      </c>
      <c r="AG246" s="1203">
        <v>1.58</v>
      </c>
      <c r="AH246" s="1206">
        <v>76.7</v>
      </c>
      <c r="AI246" s="1207">
        <v>0</v>
      </c>
      <c r="AJ246" s="1208">
        <v>0</v>
      </c>
      <c r="AK246" s="1209">
        <v>0</v>
      </c>
      <c r="AL246" s="1210">
        <v>0</v>
      </c>
      <c r="AM246" s="1211">
        <v>0</v>
      </c>
      <c r="AN246" s="1102" t="s">
        <v>1806</v>
      </c>
    </row>
    <row r="247" spans="1:40" x14ac:dyDescent="0.15">
      <c r="A247" s="1213">
        <v>44455</v>
      </c>
      <c r="B247" s="1214">
        <v>32</v>
      </c>
      <c r="C247" s="1214">
        <v>14</v>
      </c>
      <c r="D247" s="1214">
        <v>609</v>
      </c>
      <c r="E247" s="1214">
        <v>149</v>
      </c>
      <c r="F247" s="1214">
        <v>460</v>
      </c>
      <c r="G247" s="1202">
        <v>430</v>
      </c>
      <c r="H247" s="1202">
        <v>230</v>
      </c>
      <c r="I247" s="1202"/>
      <c r="J247" s="1202"/>
      <c r="K247" s="1202"/>
      <c r="L247" s="1202">
        <v>20</v>
      </c>
      <c r="M247" s="1202"/>
      <c r="N247" s="1202"/>
      <c r="O247" s="1202">
        <v>10</v>
      </c>
      <c r="P247" s="1202"/>
      <c r="Q247" s="1202"/>
      <c r="R247" s="1202"/>
      <c r="S247" s="1202"/>
      <c r="T247" s="1202"/>
      <c r="U247" s="1202"/>
      <c r="V247" s="1202">
        <v>0</v>
      </c>
      <c r="W247" s="1202"/>
      <c r="X247" s="1202"/>
      <c r="Y247" s="1202"/>
      <c r="Z247" s="1203"/>
      <c r="AA247" s="1204"/>
      <c r="AB247" s="1204"/>
      <c r="AC247" s="1204"/>
      <c r="AD247" s="1205"/>
      <c r="AE247" s="1204">
        <v>298</v>
      </c>
      <c r="AF247" s="1203" t="s">
        <v>1701</v>
      </c>
      <c r="AG247" s="1203">
        <v>1.58</v>
      </c>
      <c r="AH247" s="1206">
        <v>76.7</v>
      </c>
      <c r="AI247" s="1229">
        <v>470.84000000000003</v>
      </c>
      <c r="AJ247" s="1203">
        <v>470.84000000000003</v>
      </c>
      <c r="AK247" s="1206">
        <v>0</v>
      </c>
      <c r="AL247" s="1229">
        <v>22856.600000000002</v>
      </c>
      <c r="AM247" s="1206">
        <v>0</v>
      </c>
      <c r="AN247" s="1102" t="s">
        <v>1806</v>
      </c>
    </row>
    <row r="248" spans="1:40" x14ac:dyDescent="0.15">
      <c r="A248" s="1201">
        <v>44456</v>
      </c>
      <c r="B248" s="1202">
        <v>32</v>
      </c>
      <c r="C248" s="1202">
        <v>14</v>
      </c>
      <c r="D248" s="1202">
        <v>609</v>
      </c>
      <c r="E248" s="1202">
        <v>118</v>
      </c>
      <c r="F248" s="1202">
        <v>465</v>
      </c>
      <c r="G248" s="1202">
        <v>375</v>
      </c>
      <c r="H248" s="1202">
        <v>232.5</v>
      </c>
      <c r="I248" s="1202"/>
      <c r="J248" s="1202"/>
      <c r="K248" s="1202">
        <v>80</v>
      </c>
      <c r="L248" s="1202"/>
      <c r="M248" s="1202"/>
      <c r="N248" s="1202"/>
      <c r="O248" s="1202">
        <v>10</v>
      </c>
      <c r="P248" s="1202"/>
      <c r="Q248" s="1202"/>
      <c r="R248" s="1202"/>
      <c r="S248" s="1202"/>
      <c r="T248" s="1202"/>
      <c r="U248" s="1202"/>
      <c r="V248" s="1202">
        <v>0</v>
      </c>
      <c r="W248" s="1202"/>
      <c r="X248" s="1202"/>
      <c r="Y248" s="1202"/>
      <c r="Z248" s="1203"/>
      <c r="AA248" s="1204"/>
      <c r="AB248" s="1204"/>
      <c r="AC248" s="1204"/>
      <c r="AD248" s="1205"/>
      <c r="AE248" s="1204">
        <v>236</v>
      </c>
      <c r="AF248" s="1203" t="s">
        <v>1701</v>
      </c>
      <c r="AG248" s="1203">
        <v>1.58</v>
      </c>
      <c r="AH248" s="1206">
        <v>76.7</v>
      </c>
      <c r="AI248" s="1207">
        <v>372.88</v>
      </c>
      <c r="AJ248" s="1208">
        <v>372.88</v>
      </c>
      <c r="AK248" s="1209">
        <v>0</v>
      </c>
      <c r="AL248" s="1210">
        <v>18101.2</v>
      </c>
      <c r="AM248" s="1211">
        <v>0</v>
      </c>
      <c r="AN248" s="1102" t="s">
        <v>1806</v>
      </c>
    </row>
    <row r="249" spans="1:40" x14ac:dyDescent="0.15">
      <c r="A249" s="1213">
        <v>44459</v>
      </c>
      <c r="B249" s="1214">
        <v>32</v>
      </c>
      <c r="C249" s="1214">
        <v>14</v>
      </c>
      <c r="D249" s="1214">
        <v>609</v>
      </c>
      <c r="E249" s="1214">
        <v>95</v>
      </c>
      <c r="F249" s="1214">
        <v>310</v>
      </c>
      <c r="G249" s="1133">
        <v>285</v>
      </c>
      <c r="H249" s="1133">
        <v>155</v>
      </c>
      <c r="I249" s="1133"/>
      <c r="J249" s="1133"/>
      <c r="K249" s="1133">
        <v>25</v>
      </c>
      <c r="L249" s="1133"/>
      <c r="M249" s="1133"/>
      <c r="N249" s="1133"/>
      <c r="O249" s="1133"/>
      <c r="P249" s="1133"/>
      <c r="Q249" s="1133"/>
      <c r="R249" s="1133"/>
      <c r="S249" s="1133"/>
      <c r="T249" s="1133"/>
      <c r="U249" s="1133"/>
      <c r="V249" s="1133">
        <v>0</v>
      </c>
      <c r="W249" s="1133"/>
      <c r="X249" s="1133"/>
      <c r="Y249" s="1133"/>
      <c r="Z249" s="1134"/>
      <c r="AA249" s="1135"/>
      <c r="AB249" s="1135"/>
      <c r="AC249" s="1135"/>
      <c r="AD249" s="1136"/>
      <c r="AE249" s="1135">
        <v>190</v>
      </c>
      <c r="AF249" s="1134" t="s">
        <v>1701</v>
      </c>
      <c r="AG249" s="1134">
        <v>1.58</v>
      </c>
      <c r="AH249" s="1137">
        <v>76.7</v>
      </c>
      <c r="AI249" s="1138">
        <v>300.2</v>
      </c>
      <c r="AJ249" s="1139">
        <v>300.2</v>
      </c>
      <c r="AK249" s="1140">
        <v>0</v>
      </c>
      <c r="AL249" s="1141">
        <v>14573</v>
      </c>
      <c r="AM249" s="1142">
        <v>0</v>
      </c>
      <c r="AN249" s="1053" t="s">
        <v>1806</v>
      </c>
    </row>
    <row r="250" spans="1:40" x14ac:dyDescent="0.15">
      <c r="A250" s="1213">
        <v>44446</v>
      </c>
      <c r="B250" s="1214">
        <v>27</v>
      </c>
      <c r="C250" s="1214">
        <v>19</v>
      </c>
      <c r="D250" s="1214">
        <v>611</v>
      </c>
      <c r="E250" s="1214">
        <v>0</v>
      </c>
      <c r="F250" s="1214">
        <v>30</v>
      </c>
      <c r="G250" s="1133">
        <v>0</v>
      </c>
      <c r="H250" s="1133">
        <v>30</v>
      </c>
      <c r="I250" s="1133"/>
      <c r="J250" s="1133">
        <v>30</v>
      </c>
      <c r="K250" s="1133"/>
      <c r="L250" s="1133"/>
      <c r="M250" s="1133"/>
      <c r="N250" s="1133"/>
      <c r="O250" s="1133"/>
      <c r="P250" s="1133"/>
      <c r="Q250" s="1133"/>
      <c r="R250" s="1133"/>
      <c r="S250" s="1133"/>
      <c r="T250" s="1133"/>
      <c r="U250" s="1133"/>
      <c r="V250" s="1133">
        <v>0</v>
      </c>
      <c r="W250" s="1133"/>
      <c r="X250" s="1133"/>
      <c r="Y250" s="1133"/>
      <c r="Z250" s="1134"/>
      <c r="AA250" s="1135"/>
      <c r="AB250" s="1135"/>
      <c r="AC250" s="1135"/>
      <c r="AD250" s="1136"/>
      <c r="AE250" s="1135">
        <v>0</v>
      </c>
      <c r="AF250" s="1134" t="s">
        <v>1985</v>
      </c>
      <c r="AG250" s="1134">
        <v>2.2999999999999998</v>
      </c>
      <c r="AH250" s="1137">
        <v>0</v>
      </c>
      <c r="AI250" s="1138">
        <v>0</v>
      </c>
      <c r="AJ250" s="1139">
        <v>0</v>
      </c>
      <c r="AK250" s="1140">
        <v>0</v>
      </c>
      <c r="AL250" s="1141">
        <v>0</v>
      </c>
      <c r="AM250" s="1142">
        <v>0</v>
      </c>
      <c r="AN250" s="1102" t="s">
        <v>2101</v>
      </c>
    </row>
    <row r="251" spans="1:40" x14ac:dyDescent="0.15">
      <c r="A251" s="1213">
        <v>44446</v>
      </c>
      <c r="B251" s="1214">
        <v>27</v>
      </c>
      <c r="C251" s="1214">
        <v>2</v>
      </c>
      <c r="D251" s="1214">
        <v>611</v>
      </c>
      <c r="E251" s="1214">
        <v>24</v>
      </c>
      <c r="F251" s="1214">
        <v>80</v>
      </c>
      <c r="G251" s="1202">
        <v>80</v>
      </c>
      <c r="H251" s="1202">
        <v>80</v>
      </c>
      <c r="I251" s="1202"/>
      <c r="J251" s="1202"/>
      <c r="K251" s="1202"/>
      <c r="L251" s="1202"/>
      <c r="M251" s="1202"/>
      <c r="N251" s="1202"/>
      <c r="O251" s="1202"/>
      <c r="P251" s="1202"/>
      <c r="Q251" s="1202"/>
      <c r="R251" s="1202"/>
      <c r="S251" s="1202"/>
      <c r="T251" s="1202"/>
      <c r="U251" s="1202"/>
      <c r="V251" s="1202">
        <v>12</v>
      </c>
      <c r="W251" s="1202"/>
      <c r="X251" s="1202"/>
      <c r="Y251" s="1202"/>
      <c r="Z251" s="1203"/>
      <c r="AA251" s="1204"/>
      <c r="AB251" s="1204"/>
      <c r="AC251" s="1204"/>
      <c r="AD251" s="1205">
        <v>12</v>
      </c>
      <c r="AE251" s="1204">
        <v>12</v>
      </c>
      <c r="AF251" s="1203" t="s">
        <v>1985</v>
      </c>
      <c r="AG251" s="1203">
        <v>2.2999999999999998</v>
      </c>
      <c r="AH251" s="1206">
        <v>0</v>
      </c>
      <c r="AI251" s="1207">
        <v>55.199999999999996</v>
      </c>
      <c r="AJ251" s="1208">
        <v>27.599999999999998</v>
      </c>
      <c r="AK251" s="1209">
        <v>27.599999999999998</v>
      </c>
      <c r="AL251" s="1210">
        <v>0</v>
      </c>
      <c r="AM251" s="1211">
        <v>0</v>
      </c>
      <c r="AN251" s="920" t="s">
        <v>2101</v>
      </c>
    </row>
    <row r="252" spans="1:40" x14ac:dyDescent="0.15">
      <c r="A252" s="1201">
        <v>44446</v>
      </c>
      <c r="B252" s="1202">
        <v>32</v>
      </c>
      <c r="C252" s="1202">
        <v>2</v>
      </c>
      <c r="D252" s="1202">
        <v>612</v>
      </c>
      <c r="E252" s="1202">
        <v>0</v>
      </c>
      <c r="F252" s="1202">
        <v>30</v>
      </c>
      <c r="G252" s="1202">
        <v>0</v>
      </c>
      <c r="H252" s="1202">
        <v>30</v>
      </c>
      <c r="I252" s="1202"/>
      <c r="J252" s="1202">
        <v>30</v>
      </c>
      <c r="K252" s="1202"/>
      <c r="L252" s="1202"/>
      <c r="M252" s="1202"/>
      <c r="N252" s="1202"/>
      <c r="O252" s="1202"/>
      <c r="P252" s="1202"/>
      <c r="Q252" s="1202"/>
      <c r="R252" s="1202"/>
      <c r="S252" s="1202"/>
      <c r="T252" s="1202"/>
      <c r="U252" s="1202"/>
      <c r="V252" s="1202">
        <v>0</v>
      </c>
      <c r="W252" s="1202"/>
      <c r="X252" s="1202"/>
      <c r="Y252" s="1202"/>
      <c r="Z252" s="1203"/>
      <c r="AA252" s="1204"/>
      <c r="AB252" s="1204"/>
      <c r="AC252" s="1204"/>
      <c r="AD252" s="1205"/>
      <c r="AE252" s="1204">
        <v>0</v>
      </c>
      <c r="AF252" s="1203" t="s">
        <v>1678</v>
      </c>
      <c r="AG252" s="1203">
        <v>6</v>
      </c>
      <c r="AH252" s="1206">
        <v>0</v>
      </c>
      <c r="AI252" s="1207">
        <v>0</v>
      </c>
      <c r="AJ252" s="1208">
        <v>0</v>
      </c>
      <c r="AK252" s="1209">
        <v>0</v>
      </c>
      <c r="AL252" s="1210">
        <v>0</v>
      </c>
      <c r="AM252" s="1211">
        <v>0</v>
      </c>
      <c r="AN252" s="1102" t="s">
        <v>2096</v>
      </c>
    </row>
    <row r="253" spans="1:40" x14ac:dyDescent="0.15">
      <c r="A253" s="1201">
        <v>44446</v>
      </c>
      <c r="B253" s="1202">
        <v>32</v>
      </c>
      <c r="C253" s="1202">
        <v>2</v>
      </c>
      <c r="D253" s="1202">
        <v>612</v>
      </c>
      <c r="E253" s="1202">
        <v>12</v>
      </c>
      <c r="F253" s="1202">
        <v>50</v>
      </c>
      <c r="G253" s="1202">
        <v>50</v>
      </c>
      <c r="H253" s="1202">
        <v>50</v>
      </c>
      <c r="I253" s="1202"/>
      <c r="J253" s="1202"/>
      <c r="K253" s="1202"/>
      <c r="L253" s="1202"/>
      <c r="M253" s="1202"/>
      <c r="N253" s="1202"/>
      <c r="O253" s="1202"/>
      <c r="P253" s="1202"/>
      <c r="Q253" s="1202"/>
      <c r="R253" s="1202"/>
      <c r="S253" s="1202"/>
      <c r="T253" s="1202"/>
      <c r="U253" s="1202"/>
      <c r="V253" s="1202">
        <v>0</v>
      </c>
      <c r="W253" s="1202"/>
      <c r="X253" s="1202"/>
      <c r="Y253" s="1202"/>
      <c r="Z253" s="1203"/>
      <c r="AA253" s="1204"/>
      <c r="AB253" s="1204"/>
      <c r="AC253" s="1204"/>
      <c r="AD253" s="1205"/>
      <c r="AE253" s="1204">
        <v>12</v>
      </c>
      <c r="AF253" s="1203" t="s">
        <v>1678</v>
      </c>
      <c r="AG253" s="1203">
        <v>6</v>
      </c>
      <c r="AH253" s="1206">
        <v>0</v>
      </c>
      <c r="AI253" s="1207">
        <v>72</v>
      </c>
      <c r="AJ253" s="1208">
        <v>72</v>
      </c>
      <c r="AK253" s="1209">
        <v>0</v>
      </c>
      <c r="AL253" s="1210">
        <v>0</v>
      </c>
      <c r="AM253" s="1211">
        <v>0</v>
      </c>
      <c r="AN253" s="1102" t="s">
        <v>2096</v>
      </c>
    </row>
    <row r="254" spans="1:40" x14ac:dyDescent="0.15">
      <c r="A254" s="1201">
        <v>44446</v>
      </c>
      <c r="B254" s="1202">
        <v>27</v>
      </c>
      <c r="C254" s="1202">
        <v>19</v>
      </c>
      <c r="D254" s="1202">
        <v>613</v>
      </c>
      <c r="E254" s="1202">
        <v>15</v>
      </c>
      <c r="F254" s="1202">
        <v>45</v>
      </c>
      <c r="G254" s="1202">
        <v>45</v>
      </c>
      <c r="H254" s="1202">
        <v>45</v>
      </c>
      <c r="I254" s="1202"/>
      <c r="J254" s="1202"/>
      <c r="K254" s="1202"/>
      <c r="L254" s="1202"/>
      <c r="M254" s="1202"/>
      <c r="N254" s="1202"/>
      <c r="O254" s="1202"/>
      <c r="P254" s="1202"/>
      <c r="Q254" s="1202"/>
      <c r="R254" s="1202"/>
      <c r="S254" s="1202"/>
      <c r="T254" s="1202"/>
      <c r="U254" s="1202"/>
      <c r="V254" s="1202">
        <v>3</v>
      </c>
      <c r="W254" s="1202"/>
      <c r="X254" s="1202"/>
      <c r="Y254" s="1202"/>
      <c r="Z254" s="1203"/>
      <c r="AA254" s="1204"/>
      <c r="AB254" s="1204"/>
      <c r="AC254" s="1204"/>
      <c r="AD254" s="1205">
        <v>3</v>
      </c>
      <c r="AE254" s="1204">
        <v>12</v>
      </c>
      <c r="AF254" s="1203" t="s">
        <v>1678</v>
      </c>
      <c r="AG254" s="1203">
        <v>1.05</v>
      </c>
      <c r="AH254" s="1206">
        <v>0</v>
      </c>
      <c r="AI254" s="1207">
        <v>15.75</v>
      </c>
      <c r="AJ254" s="1208">
        <v>12.600000000000001</v>
      </c>
      <c r="AK254" s="1209">
        <v>3.1499999999999986</v>
      </c>
      <c r="AL254" s="1210">
        <v>0</v>
      </c>
      <c r="AM254" s="1211">
        <v>0</v>
      </c>
      <c r="AN254" s="1126" t="s">
        <v>2099</v>
      </c>
    </row>
    <row r="255" spans="1:40" x14ac:dyDescent="0.15">
      <c r="A255" s="1201">
        <v>44431</v>
      </c>
      <c r="B255" s="1202">
        <v>24</v>
      </c>
      <c r="C255" s="1202">
        <v>26</v>
      </c>
      <c r="D255" s="1202">
        <v>618</v>
      </c>
      <c r="E255" s="1202">
        <v>4</v>
      </c>
      <c r="F255" s="1202">
        <v>30</v>
      </c>
      <c r="G255" s="1133">
        <v>30</v>
      </c>
      <c r="H255" s="1133">
        <v>30</v>
      </c>
      <c r="I255" s="1133"/>
      <c r="J255" s="1133"/>
      <c r="K255" s="1133"/>
      <c r="L255" s="1133"/>
      <c r="M255" s="1133"/>
      <c r="N255" s="1133"/>
      <c r="O255" s="1133"/>
      <c r="P255" s="1133"/>
      <c r="Q255" s="1133"/>
      <c r="R255" s="1133"/>
      <c r="S255" s="1133"/>
      <c r="T255" s="1133"/>
      <c r="U255" s="1133"/>
      <c r="V255" s="1133">
        <v>0</v>
      </c>
      <c r="W255" s="1133"/>
      <c r="X255" s="1133"/>
      <c r="Y255" s="1133"/>
      <c r="Z255" s="1134"/>
      <c r="AA255" s="1135"/>
      <c r="AB255" s="1135"/>
      <c r="AC255" s="1135"/>
      <c r="AD255" s="1136"/>
      <c r="AE255" s="1135">
        <v>4</v>
      </c>
      <c r="AF255" s="1134" t="s">
        <v>1646</v>
      </c>
      <c r="AG255" s="1134">
        <v>2.7</v>
      </c>
      <c r="AH255" s="1137">
        <v>728</v>
      </c>
      <c r="AI255" s="1138">
        <v>10.8</v>
      </c>
      <c r="AJ255" s="1139">
        <v>10.8</v>
      </c>
      <c r="AK255" s="1140">
        <v>0</v>
      </c>
      <c r="AL255" s="1141">
        <v>2912</v>
      </c>
      <c r="AM255" s="1142">
        <v>0</v>
      </c>
      <c r="AN255" s="1002" t="s">
        <v>1989</v>
      </c>
    </row>
    <row r="256" spans="1:40" x14ac:dyDescent="0.15">
      <c r="A256" s="1232">
        <v>44431</v>
      </c>
      <c r="B256" s="1224">
        <v>32</v>
      </c>
      <c r="C256" s="1224">
        <v>2</v>
      </c>
      <c r="D256" s="1224">
        <v>620</v>
      </c>
      <c r="E256" s="1224">
        <v>11</v>
      </c>
      <c r="F256" s="1218">
        <v>40</v>
      </c>
      <c r="G256" s="1225">
        <v>40</v>
      </c>
      <c r="H256" s="1225">
        <v>40</v>
      </c>
      <c r="I256" s="1225"/>
      <c r="J256" s="1225"/>
      <c r="K256" s="1225"/>
      <c r="L256" s="1225"/>
      <c r="M256" s="1225"/>
      <c r="N256" s="1225"/>
      <c r="O256" s="1225"/>
      <c r="P256" s="1225"/>
      <c r="Q256" s="1225"/>
      <c r="R256" s="1225"/>
      <c r="S256" s="1225"/>
      <c r="T256" s="1225"/>
      <c r="U256" s="1225"/>
      <c r="V256" s="1225">
        <v>1</v>
      </c>
      <c r="W256" s="1225"/>
      <c r="X256" s="1225"/>
      <c r="Y256" s="1225"/>
      <c r="Z256" s="1246"/>
      <c r="AA256" s="1226"/>
      <c r="AB256" s="1226"/>
      <c r="AC256" s="1226"/>
      <c r="AD256" s="1227">
        <v>1</v>
      </c>
      <c r="AE256" s="1226">
        <v>10</v>
      </c>
      <c r="AF256" s="1246" t="s">
        <v>1700</v>
      </c>
      <c r="AG256" s="1246">
        <v>1.1599999999999999</v>
      </c>
      <c r="AH256" s="1228">
        <v>374</v>
      </c>
      <c r="AI256" s="1230">
        <v>12.76</v>
      </c>
      <c r="AJ256" s="1246">
        <v>11.6</v>
      </c>
      <c r="AK256" s="1228">
        <v>1.1600000000000001</v>
      </c>
      <c r="AL256" s="1230">
        <v>3740</v>
      </c>
      <c r="AM256" s="1228">
        <v>374</v>
      </c>
      <c r="AN256" s="1053" t="s">
        <v>1981</v>
      </c>
    </row>
    <row r="257" spans="1:40" x14ac:dyDescent="0.15">
      <c r="A257" s="1213">
        <v>44432</v>
      </c>
      <c r="B257" s="1214">
        <v>27</v>
      </c>
      <c r="C257" s="1214">
        <v>26</v>
      </c>
      <c r="D257" s="1214">
        <v>622</v>
      </c>
      <c r="E257" s="1214">
        <v>0</v>
      </c>
      <c r="F257" s="1214">
        <v>30</v>
      </c>
      <c r="G257" s="1202">
        <v>0</v>
      </c>
      <c r="H257" s="1202">
        <v>30</v>
      </c>
      <c r="I257" s="1202"/>
      <c r="J257" s="1202">
        <v>30</v>
      </c>
      <c r="K257" s="1202"/>
      <c r="L257" s="1202"/>
      <c r="M257" s="1202"/>
      <c r="N257" s="1202"/>
      <c r="O257" s="1202"/>
      <c r="P257" s="1202"/>
      <c r="Q257" s="1202"/>
      <c r="R257" s="1202"/>
      <c r="S257" s="1202"/>
      <c r="T257" s="1202"/>
      <c r="U257" s="1202"/>
      <c r="V257" s="1202">
        <v>0</v>
      </c>
      <c r="W257" s="1202"/>
      <c r="X257" s="1202"/>
      <c r="Y257" s="1202"/>
      <c r="Z257" s="1203"/>
      <c r="AA257" s="1204"/>
      <c r="AB257" s="1204"/>
      <c r="AC257" s="1204"/>
      <c r="AD257" s="1205"/>
      <c r="AE257" s="1204">
        <v>0</v>
      </c>
      <c r="AF257" s="1203" t="s">
        <v>129</v>
      </c>
      <c r="AG257" s="1203">
        <v>1</v>
      </c>
      <c r="AH257" s="1206">
        <v>104</v>
      </c>
      <c r="AI257" s="1207">
        <v>0</v>
      </c>
      <c r="AJ257" s="1208">
        <v>0</v>
      </c>
      <c r="AK257" s="1209">
        <v>0</v>
      </c>
      <c r="AL257" s="1210">
        <v>0</v>
      </c>
      <c r="AM257" s="1211">
        <v>0</v>
      </c>
      <c r="AN257" s="571" t="s">
        <v>1964</v>
      </c>
    </row>
    <row r="258" spans="1:40" x14ac:dyDescent="0.15">
      <c r="A258" s="1201">
        <v>44433</v>
      </c>
      <c r="B258" s="1202">
        <v>27</v>
      </c>
      <c r="C258" s="1202">
        <v>26</v>
      </c>
      <c r="D258" s="1202">
        <v>622</v>
      </c>
      <c r="E258" s="1202">
        <v>155</v>
      </c>
      <c r="F258" s="1202">
        <v>420</v>
      </c>
      <c r="G258" s="1133">
        <v>405</v>
      </c>
      <c r="H258" s="1133">
        <v>210</v>
      </c>
      <c r="I258" s="1133">
        <v>10</v>
      </c>
      <c r="J258" s="1133"/>
      <c r="K258" s="1133"/>
      <c r="L258" s="1133"/>
      <c r="M258" s="1133"/>
      <c r="N258" s="1133"/>
      <c r="O258" s="1133"/>
      <c r="P258" s="1133"/>
      <c r="Q258" s="1133"/>
      <c r="R258" s="1133"/>
      <c r="S258" s="1133"/>
      <c r="T258" s="1133">
        <v>5</v>
      </c>
      <c r="U258" s="1133"/>
      <c r="V258" s="1133">
        <v>5</v>
      </c>
      <c r="W258" s="1133"/>
      <c r="X258" s="1133"/>
      <c r="Y258" s="1133"/>
      <c r="Z258" s="1134"/>
      <c r="AA258" s="1135"/>
      <c r="AB258" s="1135">
        <v>5</v>
      </c>
      <c r="AC258" s="1135"/>
      <c r="AD258" s="1136"/>
      <c r="AE258" s="1135">
        <v>305</v>
      </c>
      <c r="AF258" s="1134" t="s">
        <v>129</v>
      </c>
      <c r="AG258" s="1134">
        <v>1</v>
      </c>
      <c r="AH258" s="1137">
        <v>104</v>
      </c>
      <c r="AI258" s="1138">
        <v>310</v>
      </c>
      <c r="AJ258" s="1139">
        <v>305</v>
      </c>
      <c r="AK258" s="1140">
        <v>5</v>
      </c>
      <c r="AL258" s="1141">
        <v>31720</v>
      </c>
      <c r="AM258" s="1142">
        <v>520</v>
      </c>
      <c r="AN258" s="1076" t="s">
        <v>1964</v>
      </c>
    </row>
    <row r="259" spans="1:40" x14ac:dyDescent="0.15">
      <c r="A259" s="1201">
        <v>44438</v>
      </c>
      <c r="B259" s="1202">
        <v>997</v>
      </c>
      <c r="C259" s="1202">
        <v>1</v>
      </c>
      <c r="D259" s="1202">
        <v>904</v>
      </c>
      <c r="E259" s="1202">
        <v>0</v>
      </c>
      <c r="F259" s="1202">
        <v>235</v>
      </c>
      <c r="G259" s="1202">
        <v>185</v>
      </c>
      <c r="H259" s="1202">
        <v>235</v>
      </c>
      <c r="I259" s="1202"/>
      <c r="J259" s="1202"/>
      <c r="K259" s="1202"/>
      <c r="L259" s="1202"/>
      <c r="M259" s="1202"/>
      <c r="N259" s="1202"/>
      <c r="O259" s="1202"/>
      <c r="P259" s="1202"/>
      <c r="Q259" s="1202"/>
      <c r="R259" s="1202"/>
      <c r="S259" s="1202"/>
      <c r="T259" s="1202">
        <v>50</v>
      </c>
      <c r="U259" s="1202"/>
      <c r="V259" s="1202">
        <v>0</v>
      </c>
      <c r="W259" s="1202"/>
      <c r="X259" s="1202"/>
      <c r="Y259" s="1202"/>
      <c r="Z259" s="1203"/>
      <c r="AA259" s="1204"/>
      <c r="AB259" s="1204"/>
      <c r="AC259" s="1204"/>
      <c r="AD259" s="1205"/>
      <c r="AE259" s="1204">
        <v>0</v>
      </c>
      <c r="AF259" s="1203">
        <v>0</v>
      </c>
      <c r="AG259" s="1203">
        <v>0</v>
      </c>
      <c r="AH259" s="1206">
        <v>0</v>
      </c>
      <c r="AI259" s="1207">
        <v>0</v>
      </c>
      <c r="AJ259" s="1208">
        <v>0</v>
      </c>
      <c r="AK259" s="1209">
        <v>0</v>
      </c>
      <c r="AL259" s="1210">
        <v>0</v>
      </c>
      <c r="AM259" s="1211">
        <v>0</v>
      </c>
      <c r="AN259" s="1076" t="s">
        <v>1519</v>
      </c>
    </row>
    <row r="260" spans="1:40" x14ac:dyDescent="0.15">
      <c r="A260" s="1213">
        <v>44433</v>
      </c>
      <c r="B260" s="1214">
        <v>997</v>
      </c>
      <c r="C260" s="1214">
        <v>1</v>
      </c>
      <c r="D260" s="1214">
        <v>905</v>
      </c>
      <c r="E260" s="1214">
        <v>20</v>
      </c>
      <c r="F260" s="1214">
        <v>100</v>
      </c>
      <c r="G260" s="1133">
        <v>70</v>
      </c>
      <c r="H260" s="1133">
        <v>100</v>
      </c>
      <c r="I260" s="1133"/>
      <c r="J260" s="1133"/>
      <c r="K260" s="1133"/>
      <c r="L260" s="1133"/>
      <c r="M260" s="1133"/>
      <c r="N260" s="1133"/>
      <c r="O260" s="1133"/>
      <c r="P260" s="1133"/>
      <c r="Q260" s="1133"/>
      <c r="R260" s="1133"/>
      <c r="S260" s="1133"/>
      <c r="T260" s="1133">
        <v>30</v>
      </c>
      <c r="U260" s="1133"/>
      <c r="V260" s="1133">
        <v>0</v>
      </c>
      <c r="W260" s="1133"/>
      <c r="X260" s="1133"/>
      <c r="Y260" s="1133"/>
      <c r="Z260" s="1134"/>
      <c r="AA260" s="1135"/>
      <c r="AB260" s="1135"/>
      <c r="AC260" s="1135"/>
      <c r="AD260" s="1136"/>
      <c r="AE260" s="1135">
        <v>20</v>
      </c>
      <c r="AF260" s="1134">
        <v>0</v>
      </c>
      <c r="AG260" s="1134">
        <v>0</v>
      </c>
      <c r="AH260" s="1137">
        <v>0</v>
      </c>
      <c r="AI260" s="1138">
        <v>0</v>
      </c>
      <c r="AJ260" s="1139">
        <v>0</v>
      </c>
      <c r="AK260" s="1140">
        <v>0</v>
      </c>
      <c r="AL260" s="1141">
        <v>0</v>
      </c>
      <c r="AM260" s="1142">
        <v>0</v>
      </c>
      <c r="AN260" s="571" t="s">
        <v>1521</v>
      </c>
    </row>
    <row r="261" spans="1:40" x14ac:dyDescent="0.15">
      <c r="A261" s="1201">
        <v>44459</v>
      </c>
      <c r="B261" s="1202">
        <v>997</v>
      </c>
      <c r="C261" s="1202">
        <v>1</v>
      </c>
      <c r="D261" s="1202">
        <v>905</v>
      </c>
      <c r="E261" s="1202">
        <v>20</v>
      </c>
      <c r="F261" s="1202">
        <v>90</v>
      </c>
      <c r="G261" s="1202">
        <v>90</v>
      </c>
      <c r="H261" s="1202">
        <v>90</v>
      </c>
      <c r="I261" s="1202"/>
      <c r="J261" s="1202"/>
      <c r="K261" s="1202"/>
      <c r="L261" s="1202"/>
      <c r="M261" s="1202"/>
      <c r="N261" s="1202"/>
      <c r="O261" s="1202"/>
      <c r="P261" s="1202"/>
      <c r="Q261" s="1202"/>
      <c r="R261" s="1202"/>
      <c r="S261" s="1202"/>
      <c r="T261" s="1202"/>
      <c r="U261" s="1202"/>
      <c r="V261" s="1202">
        <v>0</v>
      </c>
      <c r="W261" s="1202"/>
      <c r="X261" s="1202"/>
      <c r="Y261" s="1202"/>
      <c r="Z261" s="1203"/>
      <c r="AA261" s="1204"/>
      <c r="AB261" s="1204"/>
      <c r="AC261" s="1204"/>
      <c r="AD261" s="1205"/>
      <c r="AE261" s="1204">
        <v>20</v>
      </c>
      <c r="AF261" s="1203">
        <v>0</v>
      </c>
      <c r="AG261" s="1203">
        <v>0</v>
      </c>
      <c r="AH261" s="1206">
        <v>0</v>
      </c>
      <c r="AI261" s="1207">
        <v>0</v>
      </c>
      <c r="AJ261" s="1208">
        <v>0</v>
      </c>
      <c r="AK261" s="1209">
        <v>0</v>
      </c>
      <c r="AL261" s="1210">
        <v>0</v>
      </c>
      <c r="AM261" s="1211">
        <v>0</v>
      </c>
      <c r="AN261" s="571" t="s">
        <v>1521</v>
      </c>
    </row>
    <row r="262" spans="1:40" x14ac:dyDescent="0.15">
      <c r="A262" s="1201">
        <v>44439</v>
      </c>
      <c r="B262" s="1202">
        <v>997</v>
      </c>
      <c r="C262" s="1202">
        <v>1</v>
      </c>
      <c r="D262" s="1202">
        <v>915</v>
      </c>
      <c r="E262" s="1202">
        <v>0</v>
      </c>
      <c r="F262" s="1202">
        <v>50</v>
      </c>
      <c r="G262" s="1202">
        <v>50</v>
      </c>
      <c r="H262" s="1202">
        <v>50</v>
      </c>
      <c r="I262" s="1202"/>
      <c r="J262" s="1202"/>
      <c r="K262" s="1202"/>
      <c r="L262" s="1202"/>
      <c r="M262" s="1202"/>
      <c r="N262" s="1202"/>
      <c r="O262" s="1202"/>
      <c r="P262" s="1202"/>
      <c r="Q262" s="1202"/>
      <c r="R262" s="1202"/>
      <c r="S262" s="1202"/>
      <c r="T262" s="1202"/>
      <c r="U262" s="1202"/>
      <c r="V262" s="1202">
        <v>0</v>
      </c>
      <c r="W262" s="1202"/>
      <c r="X262" s="1202"/>
      <c r="Y262" s="1202"/>
      <c r="Z262" s="1203"/>
      <c r="AA262" s="1204"/>
      <c r="AB262" s="1204"/>
      <c r="AC262" s="1204"/>
      <c r="AD262" s="1205"/>
      <c r="AE262" s="1204">
        <v>0</v>
      </c>
      <c r="AF262" s="1203">
        <v>0</v>
      </c>
      <c r="AG262" s="1203">
        <v>0</v>
      </c>
      <c r="AH262" s="1206">
        <v>335</v>
      </c>
      <c r="AI262" s="1207">
        <v>0</v>
      </c>
      <c r="AJ262" s="1208">
        <v>0</v>
      </c>
      <c r="AK262" s="1209">
        <v>0</v>
      </c>
      <c r="AL262" s="1210">
        <v>0</v>
      </c>
      <c r="AM262" s="1211">
        <v>0</v>
      </c>
      <c r="AN262" s="1102" t="s">
        <v>2070</v>
      </c>
    </row>
    <row r="263" spans="1:40" x14ac:dyDescent="0.15">
      <c r="A263" s="1223">
        <v>44440</v>
      </c>
      <c r="B263" s="1224">
        <v>997</v>
      </c>
      <c r="C263" s="1224">
        <v>1</v>
      </c>
      <c r="D263" s="1224">
        <v>915</v>
      </c>
      <c r="E263" s="1224">
        <v>0</v>
      </c>
      <c r="F263" s="1218">
        <v>30</v>
      </c>
      <c r="G263" s="1225">
        <v>30</v>
      </c>
      <c r="H263" s="1225">
        <v>30</v>
      </c>
      <c r="I263" s="1225"/>
      <c r="J263" s="1225"/>
      <c r="K263" s="1225"/>
      <c r="L263" s="1225"/>
      <c r="M263" s="1225"/>
      <c r="N263" s="1225"/>
      <c r="O263" s="1225"/>
      <c r="P263" s="1225"/>
      <c r="Q263" s="1225"/>
      <c r="R263" s="1225"/>
      <c r="S263" s="1225"/>
      <c r="T263" s="1225"/>
      <c r="U263" s="1225"/>
      <c r="V263" s="1225">
        <v>0</v>
      </c>
      <c r="W263" s="1225"/>
      <c r="X263" s="1225"/>
      <c r="Y263" s="1225"/>
      <c r="Z263" s="1246"/>
      <c r="AA263" s="1226"/>
      <c r="AB263" s="1226"/>
      <c r="AC263" s="1226"/>
      <c r="AD263" s="1227"/>
      <c r="AE263" s="1226">
        <v>0</v>
      </c>
      <c r="AF263" s="1246">
        <v>0</v>
      </c>
      <c r="AG263" s="1246">
        <v>0</v>
      </c>
      <c r="AH263" s="1228">
        <v>335</v>
      </c>
      <c r="AI263" s="1230">
        <v>0</v>
      </c>
      <c r="AJ263" s="1246">
        <v>0</v>
      </c>
      <c r="AK263" s="1228">
        <v>0</v>
      </c>
      <c r="AL263" s="1230">
        <v>0</v>
      </c>
      <c r="AM263" s="1228">
        <v>0</v>
      </c>
      <c r="AN263" s="920" t="s">
        <v>2070</v>
      </c>
    </row>
    <row r="264" spans="1:40" x14ac:dyDescent="0.15">
      <c r="A264" s="1201">
        <v>44431</v>
      </c>
      <c r="B264" s="1202">
        <v>997</v>
      </c>
      <c r="C264" s="1202">
        <v>1</v>
      </c>
      <c r="D264" s="1202">
        <v>916</v>
      </c>
      <c r="E264" s="1202">
        <v>12</v>
      </c>
      <c r="F264" s="1202">
        <v>60</v>
      </c>
      <c r="G264" s="1202">
        <v>60</v>
      </c>
      <c r="H264" s="1202">
        <v>60</v>
      </c>
      <c r="I264" s="1202"/>
      <c r="J264" s="1202"/>
      <c r="K264" s="1202"/>
      <c r="L264" s="1202"/>
      <c r="M264" s="1202"/>
      <c r="N264" s="1202"/>
      <c r="O264" s="1202"/>
      <c r="P264" s="1202"/>
      <c r="Q264" s="1202"/>
      <c r="R264" s="1202"/>
      <c r="S264" s="1202"/>
      <c r="T264" s="1202"/>
      <c r="U264" s="1202"/>
      <c r="V264" s="1202">
        <v>0</v>
      </c>
      <c r="W264" s="1202"/>
      <c r="X264" s="1202"/>
      <c r="Y264" s="1202"/>
      <c r="Z264" s="1203"/>
      <c r="AA264" s="1204"/>
      <c r="AB264" s="1204"/>
      <c r="AC264" s="1204"/>
      <c r="AD264" s="1205"/>
      <c r="AE264" s="1204">
        <v>12</v>
      </c>
      <c r="AF264" s="1203">
        <v>0</v>
      </c>
      <c r="AG264" s="1203">
        <v>0</v>
      </c>
      <c r="AH264" s="1206">
        <v>330</v>
      </c>
      <c r="AI264" s="1207">
        <v>0</v>
      </c>
      <c r="AJ264" s="1208">
        <v>0</v>
      </c>
      <c r="AK264" s="1209">
        <v>0</v>
      </c>
      <c r="AL264" s="1210">
        <v>3960</v>
      </c>
      <c r="AM264" s="1211">
        <v>0</v>
      </c>
      <c r="AN264" s="1053" t="s">
        <v>1500</v>
      </c>
    </row>
    <row r="265" spans="1:40" x14ac:dyDescent="0.15">
      <c r="A265" s="1213">
        <v>44434</v>
      </c>
      <c r="B265" s="1214">
        <v>997</v>
      </c>
      <c r="C265" s="1214">
        <v>1</v>
      </c>
      <c r="D265" s="1214">
        <v>916</v>
      </c>
      <c r="E265" s="1214">
        <v>8</v>
      </c>
      <c r="F265" s="1214">
        <v>60</v>
      </c>
      <c r="G265" s="1133">
        <v>30</v>
      </c>
      <c r="H265" s="1133">
        <v>60</v>
      </c>
      <c r="I265" s="1133"/>
      <c r="J265" s="1133"/>
      <c r="K265" s="1133"/>
      <c r="L265" s="1133"/>
      <c r="M265" s="1133"/>
      <c r="N265" s="1133"/>
      <c r="O265" s="1133"/>
      <c r="P265" s="1133"/>
      <c r="Q265" s="1133"/>
      <c r="R265" s="1133"/>
      <c r="S265" s="1133"/>
      <c r="T265" s="1133">
        <v>30</v>
      </c>
      <c r="U265" s="1133"/>
      <c r="V265" s="1133">
        <v>0</v>
      </c>
      <c r="W265" s="1133"/>
      <c r="X265" s="1133"/>
      <c r="Y265" s="1133"/>
      <c r="Z265" s="1134"/>
      <c r="AA265" s="1135"/>
      <c r="AB265" s="1135"/>
      <c r="AC265" s="1135"/>
      <c r="AD265" s="1136"/>
      <c r="AE265" s="1135">
        <v>8</v>
      </c>
      <c r="AF265" s="1134">
        <v>0</v>
      </c>
      <c r="AG265" s="1134">
        <v>0</v>
      </c>
      <c r="AH265" s="1137">
        <v>330</v>
      </c>
      <c r="AI265" s="1207">
        <v>0</v>
      </c>
      <c r="AJ265" s="1208">
        <v>0</v>
      </c>
      <c r="AK265" s="1209">
        <v>0</v>
      </c>
      <c r="AL265" s="1210">
        <v>2640</v>
      </c>
      <c r="AM265" s="1211">
        <v>0</v>
      </c>
      <c r="AN265" s="920" t="s">
        <v>1500</v>
      </c>
    </row>
    <row r="266" spans="1:40" x14ac:dyDescent="0.15">
      <c r="A266" s="1201">
        <v>44447</v>
      </c>
      <c r="B266" s="1202">
        <v>997</v>
      </c>
      <c r="C266" s="1202">
        <v>1</v>
      </c>
      <c r="D266" s="1202">
        <v>916</v>
      </c>
      <c r="E266" s="1202">
        <v>12</v>
      </c>
      <c r="F266" s="1202">
        <v>40</v>
      </c>
      <c r="G266" s="1202">
        <v>40</v>
      </c>
      <c r="H266" s="1202">
        <v>40</v>
      </c>
      <c r="I266" s="1202"/>
      <c r="J266" s="1202"/>
      <c r="K266" s="1202"/>
      <c r="L266" s="1202"/>
      <c r="M266" s="1202"/>
      <c r="N266" s="1202"/>
      <c r="O266" s="1202"/>
      <c r="P266" s="1202"/>
      <c r="Q266" s="1202"/>
      <c r="R266" s="1202"/>
      <c r="S266" s="1202"/>
      <c r="T266" s="1202"/>
      <c r="U266" s="1202"/>
      <c r="V266" s="1202">
        <v>0</v>
      </c>
      <c r="W266" s="1202"/>
      <c r="X266" s="1202"/>
      <c r="Y266" s="1202"/>
      <c r="Z266" s="1203"/>
      <c r="AA266" s="1204"/>
      <c r="AB266" s="1204"/>
      <c r="AC266" s="1204"/>
      <c r="AD266" s="1205"/>
      <c r="AE266" s="1204">
        <v>12</v>
      </c>
      <c r="AF266" s="1203">
        <v>0</v>
      </c>
      <c r="AG266" s="1203">
        <v>0</v>
      </c>
      <c r="AH266" s="1206">
        <v>330</v>
      </c>
      <c r="AI266" s="1207">
        <v>0</v>
      </c>
      <c r="AJ266" s="1208">
        <v>0</v>
      </c>
      <c r="AK266" s="1209">
        <v>0</v>
      </c>
      <c r="AL266" s="1210">
        <v>3960</v>
      </c>
      <c r="AM266" s="1211">
        <v>0</v>
      </c>
      <c r="AN266" s="571" t="s">
        <v>1500</v>
      </c>
    </row>
    <row r="267" spans="1:40" x14ac:dyDescent="0.15">
      <c r="A267" s="1201">
        <v>44452</v>
      </c>
      <c r="B267" s="1202">
        <v>997</v>
      </c>
      <c r="C267" s="1202">
        <v>1</v>
      </c>
      <c r="D267" s="1202">
        <v>916</v>
      </c>
      <c r="E267" s="1202">
        <v>12</v>
      </c>
      <c r="F267" s="1202">
        <v>40</v>
      </c>
      <c r="G267" s="1202">
        <v>40</v>
      </c>
      <c r="H267" s="1202">
        <v>40</v>
      </c>
      <c r="I267" s="1202"/>
      <c r="J267" s="1202"/>
      <c r="K267" s="1202"/>
      <c r="L267" s="1202"/>
      <c r="M267" s="1202"/>
      <c r="N267" s="1202"/>
      <c r="O267" s="1202"/>
      <c r="P267" s="1202"/>
      <c r="Q267" s="1202"/>
      <c r="R267" s="1202"/>
      <c r="S267" s="1202"/>
      <c r="T267" s="1202"/>
      <c r="U267" s="1202"/>
      <c r="V267" s="1202">
        <v>0</v>
      </c>
      <c r="W267" s="1202"/>
      <c r="X267" s="1202"/>
      <c r="Y267" s="1202"/>
      <c r="Z267" s="1203"/>
      <c r="AA267" s="1204"/>
      <c r="AB267" s="1204"/>
      <c r="AC267" s="1204"/>
      <c r="AD267" s="1205"/>
      <c r="AE267" s="1204">
        <v>12</v>
      </c>
      <c r="AF267" s="1203">
        <v>0</v>
      </c>
      <c r="AG267" s="1203">
        <v>0</v>
      </c>
      <c r="AH267" s="1206">
        <v>330</v>
      </c>
      <c r="AI267" s="1207">
        <v>0</v>
      </c>
      <c r="AJ267" s="1208">
        <v>0</v>
      </c>
      <c r="AK267" s="1209">
        <v>0</v>
      </c>
      <c r="AL267" s="1210">
        <v>3960</v>
      </c>
      <c r="AM267" s="1211">
        <v>0</v>
      </c>
      <c r="AN267" s="1076" t="s">
        <v>1500</v>
      </c>
    </row>
    <row r="268" spans="1:40" x14ac:dyDescent="0.15">
      <c r="A268" s="1201">
        <v>44454</v>
      </c>
      <c r="B268" s="1202">
        <v>997</v>
      </c>
      <c r="C268" s="1202">
        <v>1</v>
      </c>
      <c r="D268" s="1202">
        <v>916</v>
      </c>
      <c r="E268" s="1202">
        <v>12</v>
      </c>
      <c r="F268" s="1202">
        <v>40</v>
      </c>
      <c r="G268" s="1202">
        <v>40</v>
      </c>
      <c r="H268" s="1202">
        <v>40</v>
      </c>
      <c r="I268" s="1202"/>
      <c r="J268" s="1202"/>
      <c r="K268" s="1202"/>
      <c r="L268" s="1202"/>
      <c r="M268" s="1202"/>
      <c r="N268" s="1202"/>
      <c r="O268" s="1202"/>
      <c r="P268" s="1202"/>
      <c r="Q268" s="1202"/>
      <c r="R268" s="1202"/>
      <c r="S268" s="1202"/>
      <c r="T268" s="1202"/>
      <c r="U268" s="1202"/>
      <c r="V268" s="1202">
        <v>0</v>
      </c>
      <c r="W268" s="1202"/>
      <c r="X268" s="1202"/>
      <c r="Y268" s="1202"/>
      <c r="Z268" s="1203"/>
      <c r="AA268" s="1204"/>
      <c r="AB268" s="1204"/>
      <c r="AC268" s="1204"/>
      <c r="AD268" s="1205"/>
      <c r="AE268" s="1204">
        <v>12</v>
      </c>
      <c r="AF268" s="1203">
        <v>0</v>
      </c>
      <c r="AG268" s="1203">
        <v>0</v>
      </c>
      <c r="AH268" s="1206">
        <v>330</v>
      </c>
      <c r="AI268" s="1207">
        <v>0</v>
      </c>
      <c r="AJ268" s="1208">
        <v>0</v>
      </c>
      <c r="AK268" s="1209">
        <v>0</v>
      </c>
      <c r="AL268" s="1210">
        <v>3960</v>
      </c>
      <c r="AM268" s="1211">
        <v>0</v>
      </c>
      <c r="AN268" s="571" t="s">
        <v>1500</v>
      </c>
    </row>
    <row r="269" spans="1:40" x14ac:dyDescent="0.15">
      <c r="A269" s="1201">
        <v>44459</v>
      </c>
      <c r="B269" s="1202">
        <v>997</v>
      </c>
      <c r="C269" s="1202">
        <v>1</v>
      </c>
      <c r="D269" s="1202">
        <v>916</v>
      </c>
      <c r="E269" s="1202">
        <v>12</v>
      </c>
      <c r="F269" s="1202">
        <v>40</v>
      </c>
      <c r="G269" s="1202">
        <v>40</v>
      </c>
      <c r="H269" s="1202">
        <v>40</v>
      </c>
      <c r="I269" s="1202"/>
      <c r="J269" s="1202"/>
      <c r="K269" s="1202"/>
      <c r="L269" s="1202"/>
      <c r="M269" s="1202"/>
      <c r="N269" s="1202"/>
      <c r="O269" s="1202"/>
      <c r="P269" s="1202"/>
      <c r="Q269" s="1202"/>
      <c r="R269" s="1202"/>
      <c r="S269" s="1202"/>
      <c r="T269" s="1202"/>
      <c r="U269" s="1202"/>
      <c r="V269" s="1202">
        <v>0</v>
      </c>
      <c r="W269" s="1202"/>
      <c r="X269" s="1202"/>
      <c r="Y269" s="1202"/>
      <c r="Z269" s="1203"/>
      <c r="AA269" s="1204"/>
      <c r="AB269" s="1204"/>
      <c r="AC269" s="1204"/>
      <c r="AD269" s="1205"/>
      <c r="AE269" s="1204">
        <v>12</v>
      </c>
      <c r="AF269" s="1203">
        <v>0</v>
      </c>
      <c r="AG269" s="1203">
        <v>0</v>
      </c>
      <c r="AH269" s="1206">
        <v>330</v>
      </c>
      <c r="AI269" s="1207">
        <v>0</v>
      </c>
      <c r="AJ269" s="1208">
        <v>0</v>
      </c>
      <c r="AK269" s="1209">
        <v>0</v>
      </c>
      <c r="AL269" s="1210">
        <v>3960</v>
      </c>
      <c r="AM269" s="1211">
        <v>0</v>
      </c>
      <c r="AN269" s="1126" t="s">
        <v>1500</v>
      </c>
    </row>
    <row r="270" spans="1:40" x14ac:dyDescent="0.15">
      <c r="A270" s="1213">
        <v>44433</v>
      </c>
      <c r="B270" s="1214">
        <v>997</v>
      </c>
      <c r="C270" s="1214">
        <v>1</v>
      </c>
      <c r="D270" s="1214">
        <v>920</v>
      </c>
      <c r="E270" s="1214">
        <v>12</v>
      </c>
      <c r="F270" s="1214">
        <v>120</v>
      </c>
      <c r="G270" s="1133">
        <v>120</v>
      </c>
      <c r="H270" s="1133">
        <v>120</v>
      </c>
      <c r="I270" s="1133"/>
      <c r="J270" s="1133"/>
      <c r="K270" s="1133"/>
      <c r="L270" s="1133"/>
      <c r="M270" s="1133"/>
      <c r="N270" s="1133"/>
      <c r="O270" s="1133"/>
      <c r="P270" s="1133"/>
      <c r="Q270" s="1133"/>
      <c r="R270" s="1133"/>
      <c r="S270" s="1133"/>
      <c r="T270" s="1133"/>
      <c r="U270" s="1133"/>
      <c r="V270" s="1133">
        <v>0</v>
      </c>
      <c r="W270" s="1133"/>
      <c r="X270" s="1133"/>
      <c r="Y270" s="1133"/>
      <c r="Z270" s="1134"/>
      <c r="AA270" s="1135"/>
      <c r="AB270" s="1135"/>
      <c r="AC270" s="1135"/>
      <c r="AD270" s="1136"/>
      <c r="AE270" s="1135">
        <v>12</v>
      </c>
      <c r="AF270" s="1134">
        <v>0</v>
      </c>
      <c r="AG270" s="1134">
        <v>0</v>
      </c>
      <c r="AH270" s="1137">
        <v>530</v>
      </c>
      <c r="AI270" s="1138">
        <v>0</v>
      </c>
      <c r="AJ270" s="1139">
        <v>0</v>
      </c>
      <c r="AK270" s="1140">
        <v>0</v>
      </c>
      <c r="AL270" s="1141">
        <v>6360</v>
      </c>
      <c r="AM270" s="1142">
        <v>0</v>
      </c>
      <c r="AN270" s="1053" t="s">
        <v>1495</v>
      </c>
    </row>
    <row r="271" spans="1:40" x14ac:dyDescent="0.15">
      <c r="A271" s="1213">
        <v>44438</v>
      </c>
      <c r="B271" s="1214">
        <v>997</v>
      </c>
      <c r="C271" s="1214">
        <v>1</v>
      </c>
      <c r="D271" s="1214">
        <v>920</v>
      </c>
      <c r="E271" s="1214">
        <v>0</v>
      </c>
      <c r="F271" s="1214">
        <v>90</v>
      </c>
      <c r="G271" s="1202">
        <v>90</v>
      </c>
      <c r="H271" s="1202">
        <v>90</v>
      </c>
      <c r="I271" s="1202"/>
      <c r="J271" s="1202"/>
      <c r="K271" s="1202"/>
      <c r="L271" s="1202"/>
      <c r="M271" s="1202"/>
      <c r="N271" s="1202"/>
      <c r="O271" s="1202"/>
      <c r="P271" s="1202"/>
      <c r="Q271" s="1202"/>
      <c r="R271" s="1202"/>
      <c r="S271" s="1202"/>
      <c r="T271" s="1202"/>
      <c r="U271" s="1202"/>
      <c r="V271" s="1202">
        <v>0</v>
      </c>
      <c r="W271" s="1202"/>
      <c r="X271" s="1202"/>
      <c r="Y271" s="1202"/>
      <c r="Z271" s="1203"/>
      <c r="AA271" s="1204"/>
      <c r="AB271" s="1204"/>
      <c r="AC271" s="1204"/>
      <c r="AD271" s="1205"/>
      <c r="AE271" s="1204">
        <v>0</v>
      </c>
      <c r="AF271" s="1203">
        <v>0</v>
      </c>
      <c r="AG271" s="1203">
        <v>0</v>
      </c>
      <c r="AH271" s="1206">
        <v>530</v>
      </c>
      <c r="AI271" s="1207">
        <v>0</v>
      </c>
      <c r="AJ271" s="1208">
        <v>0</v>
      </c>
      <c r="AK271" s="1209">
        <v>0</v>
      </c>
      <c r="AL271" s="1210">
        <v>0</v>
      </c>
      <c r="AM271" s="1211">
        <v>0</v>
      </c>
      <c r="AN271" s="1053" t="s">
        <v>1495</v>
      </c>
    </row>
    <row r="272" spans="1:40" x14ac:dyDescent="0.15">
      <c r="A272" s="1201">
        <v>44440</v>
      </c>
      <c r="B272" s="1202">
        <v>997</v>
      </c>
      <c r="C272" s="1202">
        <v>1</v>
      </c>
      <c r="D272" s="1202">
        <v>920</v>
      </c>
      <c r="E272" s="1202">
        <v>0</v>
      </c>
      <c r="F272" s="1202">
        <v>120</v>
      </c>
      <c r="G272" s="1202">
        <v>120</v>
      </c>
      <c r="H272" s="1202">
        <v>120</v>
      </c>
      <c r="I272" s="1202"/>
      <c r="J272" s="1202"/>
      <c r="K272" s="1202"/>
      <c r="L272" s="1202"/>
      <c r="M272" s="1202"/>
      <c r="N272" s="1202"/>
      <c r="O272" s="1202"/>
      <c r="P272" s="1202"/>
      <c r="Q272" s="1202"/>
      <c r="R272" s="1202"/>
      <c r="S272" s="1202"/>
      <c r="T272" s="1202"/>
      <c r="U272" s="1202"/>
      <c r="V272" s="1202">
        <v>0</v>
      </c>
      <c r="W272" s="1202"/>
      <c r="X272" s="1202"/>
      <c r="Y272" s="1202"/>
      <c r="Z272" s="1203"/>
      <c r="AA272" s="1204"/>
      <c r="AB272" s="1204"/>
      <c r="AC272" s="1204"/>
      <c r="AD272" s="1205"/>
      <c r="AE272" s="1204">
        <v>0</v>
      </c>
      <c r="AF272" s="1203">
        <v>0</v>
      </c>
      <c r="AG272" s="1203">
        <v>0</v>
      </c>
      <c r="AH272" s="1206">
        <v>530</v>
      </c>
      <c r="AI272" s="1207">
        <v>0</v>
      </c>
      <c r="AJ272" s="1208">
        <v>0</v>
      </c>
      <c r="AK272" s="1209">
        <v>0</v>
      </c>
      <c r="AL272" s="1210">
        <v>0</v>
      </c>
      <c r="AM272" s="1211">
        <v>0</v>
      </c>
      <c r="AN272" s="1053" t="s">
        <v>1495</v>
      </c>
    </row>
    <row r="273" spans="1:40" x14ac:dyDescent="0.15">
      <c r="A273" s="1201">
        <v>44445</v>
      </c>
      <c r="B273" s="1202">
        <v>997</v>
      </c>
      <c r="C273" s="1202">
        <v>1</v>
      </c>
      <c r="D273" s="1202">
        <v>920</v>
      </c>
      <c r="E273" s="1202">
        <v>12</v>
      </c>
      <c r="F273" s="1202">
        <v>120</v>
      </c>
      <c r="G273" s="1202">
        <v>120</v>
      </c>
      <c r="H273" s="1202">
        <v>120</v>
      </c>
      <c r="I273" s="1202"/>
      <c r="J273" s="1202"/>
      <c r="K273" s="1202"/>
      <c r="L273" s="1202"/>
      <c r="M273" s="1202"/>
      <c r="N273" s="1202"/>
      <c r="O273" s="1202"/>
      <c r="P273" s="1202"/>
      <c r="Q273" s="1202"/>
      <c r="R273" s="1202"/>
      <c r="S273" s="1202"/>
      <c r="T273" s="1202"/>
      <c r="U273" s="1202"/>
      <c r="V273" s="1202">
        <v>0</v>
      </c>
      <c r="W273" s="1202"/>
      <c r="X273" s="1202"/>
      <c r="Y273" s="1202"/>
      <c r="Z273" s="1203"/>
      <c r="AA273" s="1204"/>
      <c r="AB273" s="1204"/>
      <c r="AC273" s="1204"/>
      <c r="AD273" s="1205"/>
      <c r="AE273" s="1204">
        <v>12</v>
      </c>
      <c r="AF273" s="1203">
        <v>0</v>
      </c>
      <c r="AG273" s="1203">
        <v>0</v>
      </c>
      <c r="AH273" s="1206">
        <v>530</v>
      </c>
      <c r="AI273" s="1207">
        <v>0</v>
      </c>
      <c r="AJ273" s="1208">
        <v>0</v>
      </c>
      <c r="AK273" s="1209">
        <v>0</v>
      </c>
      <c r="AL273" s="1210">
        <v>6360</v>
      </c>
      <c r="AM273" s="1211">
        <v>0</v>
      </c>
      <c r="AN273" s="1053" t="s">
        <v>1495</v>
      </c>
    </row>
    <row r="274" spans="1:40" x14ac:dyDescent="0.15">
      <c r="A274" s="1201">
        <v>44449</v>
      </c>
      <c r="B274" s="1202">
        <v>997</v>
      </c>
      <c r="C274" s="1202">
        <v>1</v>
      </c>
      <c r="D274" s="1202">
        <v>920</v>
      </c>
      <c r="E274" s="1202">
        <v>12</v>
      </c>
      <c r="F274" s="1202">
        <v>120</v>
      </c>
      <c r="G274" s="1133">
        <v>120</v>
      </c>
      <c r="H274" s="1133">
        <v>120</v>
      </c>
      <c r="I274" s="1133"/>
      <c r="J274" s="1133"/>
      <c r="K274" s="1133"/>
      <c r="L274" s="1133"/>
      <c r="M274" s="1133"/>
      <c r="N274" s="1133"/>
      <c r="O274" s="1133"/>
      <c r="P274" s="1133"/>
      <c r="Q274" s="1133"/>
      <c r="R274" s="1133"/>
      <c r="S274" s="1133"/>
      <c r="T274" s="1133"/>
      <c r="U274" s="1133"/>
      <c r="V274" s="1133">
        <v>0</v>
      </c>
      <c r="W274" s="1133"/>
      <c r="X274" s="1133"/>
      <c r="Y274" s="1133"/>
      <c r="Z274" s="1134"/>
      <c r="AA274" s="1135"/>
      <c r="AB274" s="1135"/>
      <c r="AC274" s="1135"/>
      <c r="AD274" s="1136"/>
      <c r="AE274" s="1135">
        <v>12</v>
      </c>
      <c r="AF274" s="1134">
        <v>0</v>
      </c>
      <c r="AG274" s="1134">
        <v>0</v>
      </c>
      <c r="AH274" s="1137">
        <v>530</v>
      </c>
      <c r="AI274" s="1138">
        <v>0</v>
      </c>
      <c r="AJ274" s="1139">
        <v>0</v>
      </c>
      <c r="AK274" s="1140">
        <v>0</v>
      </c>
      <c r="AL274" s="1141">
        <v>6360</v>
      </c>
      <c r="AM274" s="1142">
        <v>0</v>
      </c>
      <c r="AN274" s="1126" t="s">
        <v>1495</v>
      </c>
    </row>
    <row r="275" spans="1:40" x14ac:dyDescent="0.15">
      <c r="A275" s="1213">
        <v>44454</v>
      </c>
      <c r="B275" s="1214">
        <v>997</v>
      </c>
      <c r="C275" s="1214">
        <v>1</v>
      </c>
      <c r="D275" s="1214">
        <v>920</v>
      </c>
      <c r="E275" s="1214">
        <v>12</v>
      </c>
      <c r="F275" s="1214">
        <v>120</v>
      </c>
      <c r="G275" s="1133">
        <v>120</v>
      </c>
      <c r="H275" s="1133">
        <v>120</v>
      </c>
      <c r="I275" s="1133"/>
      <c r="J275" s="1133"/>
      <c r="K275" s="1133"/>
      <c r="L275" s="1133"/>
      <c r="M275" s="1133"/>
      <c r="N275" s="1133"/>
      <c r="O275" s="1133"/>
      <c r="P275" s="1133"/>
      <c r="Q275" s="1133"/>
      <c r="R275" s="1133"/>
      <c r="S275" s="1133"/>
      <c r="T275" s="1133"/>
      <c r="U275" s="1133"/>
      <c r="V275" s="1133">
        <v>0</v>
      </c>
      <c r="W275" s="1133"/>
      <c r="X275" s="1133"/>
      <c r="Y275" s="1133"/>
      <c r="Z275" s="1134"/>
      <c r="AA275" s="1135"/>
      <c r="AB275" s="1135"/>
      <c r="AC275" s="1135"/>
      <c r="AD275" s="1136"/>
      <c r="AE275" s="1135">
        <v>12</v>
      </c>
      <c r="AF275" s="1134">
        <v>0</v>
      </c>
      <c r="AG275" s="1134">
        <v>0</v>
      </c>
      <c r="AH275" s="1137">
        <v>530</v>
      </c>
      <c r="AI275" s="1138">
        <v>0</v>
      </c>
      <c r="AJ275" s="1139">
        <v>0</v>
      </c>
      <c r="AK275" s="1140">
        <v>0</v>
      </c>
      <c r="AL275" s="1141">
        <v>6360</v>
      </c>
      <c r="AM275" s="1142">
        <v>0</v>
      </c>
      <c r="AN275" s="1102" t="s">
        <v>1495</v>
      </c>
    </row>
    <row r="276" spans="1:40" x14ac:dyDescent="0.15">
      <c r="A276" s="1201">
        <v>44459</v>
      </c>
      <c r="B276" s="1202">
        <v>997</v>
      </c>
      <c r="C276" s="1202">
        <v>1</v>
      </c>
      <c r="D276" s="1202">
        <v>920</v>
      </c>
      <c r="E276" s="1202">
        <v>12</v>
      </c>
      <c r="F276" s="1202">
        <v>120</v>
      </c>
      <c r="G276" s="1202">
        <v>120</v>
      </c>
      <c r="H276" s="1202">
        <v>120</v>
      </c>
      <c r="I276" s="1202"/>
      <c r="J276" s="1202"/>
      <c r="K276" s="1202"/>
      <c r="L276" s="1202"/>
      <c r="M276" s="1202"/>
      <c r="N276" s="1202"/>
      <c r="O276" s="1202"/>
      <c r="P276" s="1202"/>
      <c r="Q276" s="1202"/>
      <c r="R276" s="1202"/>
      <c r="S276" s="1202"/>
      <c r="T276" s="1202"/>
      <c r="U276" s="1202"/>
      <c r="V276" s="1202">
        <v>0</v>
      </c>
      <c r="W276" s="1202"/>
      <c r="X276" s="1202"/>
      <c r="Y276" s="1202"/>
      <c r="Z276" s="1203"/>
      <c r="AA276" s="1204"/>
      <c r="AB276" s="1204"/>
      <c r="AC276" s="1204"/>
      <c r="AD276" s="1205"/>
      <c r="AE276" s="1204">
        <v>12</v>
      </c>
      <c r="AF276" s="1203">
        <v>0</v>
      </c>
      <c r="AG276" s="1203">
        <v>0</v>
      </c>
      <c r="AH276" s="1206">
        <v>530</v>
      </c>
      <c r="AI276" s="1207">
        <v>0</v>
      </c>
      <c r="AJ276" s="1208">
        <v>0</v>
      </c>
      <c r="AK276" s="1209">
        <v>0</v>
      </c>
      <c r="AL276" s="1210">
        <v>6360</v>
      </c>
      <c r="AM276" s="1211">
        <v>0</v>
      </c>
      <c r="AN276" s="920" t="s">
        <v>1495</v>
      </c>
    </row>
    <row r="277" spans="1:40" x14ac:dyDescent="0.15">
      <c r="A277" s="1201">
        <v>44433</v>
      </c>
      <c r="B277" s="1202">
        <v>997</v>
      </c>
      <c r="C277" s="1202">
        <v>33</v>
      </c>
      <c r="D277" s="1202">
        <v>923</v>
      </c>
      <c r="E277" s="1202">
        <v>330</v>
      </c>
      <c r="F277" s="1202">
        <v>200</v>
      </c>
      <c r="G277" s="1202">
        <v>200</v>
      </c>
      <c r="H277" s="1202">
        <v>600</v>
      </c>
      <c r="I277" s="1202"/>
      <c r="J277" s="1202"/>
      <c r="K277" s="1202"/>
      <c r="L277" s="1202"/>
      <c r="M277" s="1202"/>
      <c r="N277" s="1202"/>
      <c r="O277" s="1202"/>
      <c r="P277" s="1202"/>
      <c r="Q277" s="1202"/>
      <c r="R277" s="1202"/>
      <c r="S277" s="1202"/>
      <c r="T277" s="1202"/>
      <c r="U277" s="1202"/>
      <c r="V277" s="1202">
        <v>0</v>
      </c>
      <c r="W277" s="1202"/>
      <c r="X277" s="1202"/>
      <c r="Y277" s="1202"/>
      <c r="Z277" s="1203"/>
      <c r="AA277" s="1204"/>
      <c r="AB277" s="1204"/>
      <c r="AC277" s="1204"/>
      <c r="AD277" s="1205"/>
      <c r="AE277" s="1204">
        <v>330</v>
      </c>
      <c r="AF277" s="1203">
        <v>0</v>
      </c>
      <c r="AG277" s="1203">
        <v>0</v>
      </c>
      <c r="AH277" s="1206">
        <v>46</v>
      </c>
      <c r="AI277" s="1207">
        <v>0</v>
      </c>
      <c r="AJ277" s="1208">
        <v>0</v>
      </c>
      <c r="AK277" s="1209">
        <v>0</v>
      </c>
      <c r="AL277" s="1210">
        <v>15180</v>
      </c>
      <c r="AM277" s="1211">
        <v>0</v>
      </c>
      <c r="AN277" s="1053" t="s">
        <v>1820</v>
      </c>
    </row>
    <row r="278" spans="1:40" x14ac:dyDescent="0.15">
      <c r="A278" s="1201">
        <v>44434</v>
      </c>
      <c r="B278" s="1202">
        <v>997</v>
      </c>
      <c r="C278" s="1202">
        <v>33</v>
      </c>
      <c r="D278" s="1202">
        <v>923</v>
      </c>
      <c r="E278" s="1202">
        <v>198</v>
      </c>
      <c r="F278" s="1202">
        <v>180</v>
      </c>
      <c r="G278" s="1202">
        <v>180</v>
      </c>
      <c r="H278" s="1202">
        <v>540</v>
      </c>
      <c r="I278" s="1202"/>
      <c r="J278" s="1202"/>
      <c r="K278" s="1202"/>
      <c r="L278" s="1202"/>
      <c r="M278" s="1202"/>
      <c r="N278" s="1202"/>
      <c r="O278" s="1202"/>
      <c r="P278" s="1202"/>
      <c r="Q278" s="1202"/>
      <c r="R278" s="1202"/>
      <c r="S278" s="1202"/>
      <c r="T278" s="1202"/>
      <c r="U278" s="1202"/>
      <c r="V278" s="1202">
        <v>0</v>
      </c>
      <c r="W278" s="1202"/>
      <c r="X278" s="1202"/>
      <c r="Y278" s="1202"/>
      <c r="Z278" s="1203"/>
      <c r="AA278" s="1204"/>
      <c r="AB278" s="1204"/>
      <c r="AC278" s="1204"/>
      <c r="AD278" s="1205"/>
      <c r="AE278" s="1204">
        <v>198</v>
      </c>
      <c r="AF278" s="1203">
        <v>0</v>
      </c>
      <c r="AG278" s="1203">
        <v>0</v>
      </c>
      <c r="AH278" s="1206">
        <v>46</v>
      </c>
      <c r="AI278" s="1207">
        <v>0</v>
      </c>
      <c r="AJ278" s="1208">
        <v>0</v>
      </c>
      <c r="AK278" s="1209">
        <v>0</v>
      </c>
      <c r="AL278" s="1210">
        <v>9108</v>
      </c>
      <c r="AM278" s="1211">
        <v>0</v>
      </c>
      <c r="AN278" s="1053" t="s">
        <v>1820</v>
      </c>
    </row>
    <row r="279" spans="1:40" x14ac:dyDescent="0.15">
      <c r="A279" s="1201">
        <v>44435</v>
      </c>
      <c r="B279" s="1202">
        <v>997</v>
      </c>
      <c r="C279" s="1202">
        <v>33</v>
      </c>
      <c r="D279" s="1202">
        <v>923</v>
      </c>
      <c r="E279" s="1202">
        <v>132</v>
      </c>
      <c r="F279" s="1202">
        <v>40</v>
      </c>
      <c r="G279" s="1202">
        <v>40</v>
      </c>
      <c r="H279" s="1202">
        <v>120</v>
      </c>
      <c r="I279" s="1202"/>
      <c r="J279" s="1202"/>
      <c r="K279" s="1202"/>
      <c r="L279" s="1202"/>
      <c r="M279" s="1202"/>
      <c r="N279" s="1202"/>
      <c r="O279" s="1202"/>
      <c r="P279" s="1202"/>
      <c r="Q279" s="1202"/>
      <c r="R279" s="1202"/>
      <c r="S279" s="1202"/>
      <c r="T279" s="1202"/>
      <c r="U279" s="1202"/>
      <c r="V279" s="1202">
        <v>0</v>
      </c>
      <c r="W279" s="1202"/>
      <c r="X279" s="1202"/>
      <c r="Y279" s="1202"/>
      <c r="Z279" s="1203"/>
      <c r="AA279" s="1204"/>
      <c r="AB279" s="1204"/>
      <c r="AC279" s="1204"/>
      <c r="AD279" s="1205"/>
      <c r="AE279" s="1204">
        <v>132</v>
      </c>
      <c r="AF279" s="1203">
        <v>0</v>
      </c>
      <c r="AG279" s="1203">
        <v>0</v>
      </c>
      <c r="AH279" s="1206">
        <v>46</v>
      </c>
      <c r="AI279" s="1207">
        <v>0</v>
      </c>
      <c r="AJ279" s="1208">
        <v>0</v>
      </c>
      <c r="AK279" s="1209">
        <v>0</v>
      </c>
      <c r="AL279" s="1210">
        <v>6072</v>
      </c>
      <c r="AM279" s="1211">
        <v>0</v>
      </c>
      <c r="AN279" s="571" t="s">
        <v>1820</v>
      </c>
    </row>
    <row r="280" spans="1:40" x14ac:dyDescent="0.15">
      <c r="A280" s="1232">
        <v>44438</v>
      </c>
      <c r="B280" s="1224">
        <v>997</v>
      </c>
      <c r="C280" s="1224">
        <v>33</v>
      </c>
      <c r="D280" s="1224">
        <v>923</v>
      </c>
      <c r="E280" s="1224">
        <v>330</v>
      </c>
      <c r="F280" s="1218">
        <v>180</v>
      </c>
      <c r="G280" s="1225">
        <v>180</v>
      </c>
      <c r="H280" s="1225">
        <v>360</v>
      </c>
      <c r="I280" s="1225"/>
      <c r="J280" s="1225"/>
      <c r="K280" s="1225"/>
      <c r="L280" s="1225"/>
      <c r="M280" s="1225"/>
      <c r="N280" s="1225"/>
      <c r="O280" s="1225"/>
      <c r="P280" s="1225"/>
      <c r="Q280" s="1225"/>
      <c r="R280" s="1225"/>
      <c r="S280" s="1225"/>
      <c r="T280" s="1225"/>
      <c r="U280" s="1225"/>
      <c r="V280" s="1225">
        <v>0</v>
      </c>
      <c r="W280" s="1225"/>
      <c r="X280" s="1225"/>
      <c r="Y280" s="1225"/>
      <c r="Z280" s="1246"/>
      <c r="AA280" s="1226"/>
      <c r="AB280" s="1226"/>
      <c r="AC280" s="1226"/>
      <c r="AD280" s="1227"/>
      <c r="AE280" s="1226">
        <v>330</v>
      </c>
      <c r="AF280" s="1246">
        <v>0</v>
      </c>
      <c r="AG280" s="1246">
        <v>0</v>
      </c>
      <c r="AH280" s="1228">
        <v>46</v>
      </c>
      <c r="AI280" s="1230">
        <v>0</v>
      </c>
      <c r="AJ280" s="1246">
        <v>0</v>
      </c>
      <c r="AK280" s="1228">
        <v>0</v>
      </c>
      <c r="AL280" s="1230">
        <v>15180</v>
      </c>
      <c r="AM280" s="1228">
        <v>0</v>
      </c>
      <c r="AN280" s="1102" t="s">
        <v>1820</v>
      </c>
    </row>
    <row r="281" spans="1:40" x14ac:dyDescent="0.15">
      <c r="A281" s="1201">
        <v>44448</v>
      </c>
      <c r="B281" s="1202">
        <v>997</v>
      </c>
      <c r="C281" s="1202">
        <v>33</v>
      </c>
      <c r="D281" s="1202">
        <v>923</v>
      </c>
      <c r="E281" s="1202">
        <v>330</v>
      </c>
      <c r="F281" s="1202">
        <v>180</v>
      </c>
      <c r="G281" s="1202">
        <v>180</v>
      </c>
      <c r="H281" s="1202">
        <v>360</v>
      </c>
      <c r="I281" s="1202"/>
      <c r="J281" s="1202"/>
      <c r="K281" s="1202"/>
      <c r="L281" s="1202"/>
      <c r="M281" s="1202"/>
      <c r="N281" s="1202"/>
      <c r="O281" s="1202"/>
      <c r="P281" s="1202"/>
      <c r="Q281" s="1202"/>
      <c r="R281" s="1202"/>
      <c r="S281" s="1202"/>
      <c r="T281" s="1202"/>
      <c r="U281" s="1202"/>
      <c r="V281" s="1202">
        <v>0</v>
      </c>
      <c r="W281" s="1202"/>
      <c r="X281" s="1202"/>
      <c r="Y281" s="1202"/>
      <c r="Z281" s="1203"/>
      <c r="AA281" s="1204"/>
      <c r="AB281" s="1204"/>
      <c r="AC281" s="1204"/>
      <c r="AD281" s="1205"/>
      <c r="AE281" s="1204">
        <v>330</v>
      </c>
      <c r="AF281" s="1203">
        <v>0</v>
      </c>
      <c r="AG281" s="1203">
        <v>0</v>
      </c>
      <c r="AH281" s="1206">
        <v>46</v>
      </c>
      <c r="AI281" s="1207">
        <v>0</v>
      </c>
      <c r="AJ281" s="1208">
        <v>0</v>
      </c>
      <c r="AK281" s="1209">
        <v>0</v>
      </c>
      <c r="AL281" s="1210">
        <v>15180</v>
      </c>
      <c r="AM281" s="1211">
        <v>0</v>
      </c>
      <c r="AN281" s="1147" t="s">
        <v>1820</v>
      </c>
    </row>
    <row r="282" spans="1:40" x14ac:dyDescent="0.15">
      <c r="A282" s="1213">
        <v>44454</v>
      </c>
      <c r="B282" s="1200">
        <v>997</v>
      </c>
      <c r="C282" s="1200">
        <v>33</v>
      </c>
      <c r="D282" s="1214">
        <v>923</v>
      </c>
      <c r="E282" s="1214">
        <v>330</v>
      </c>
      <c r="F282" s="1214">
        <v>120</v>
      </c>
      <c r="G282" s="1116">
        <v>120</v>
      </c>
      <c r="H282" s="1116">
        <v>240</v>
      </c>
      <c r="I282" s="1116"/>
      <c r="J282" s="1116"/>
      <c r="K282" s="1116"/>
      <c r="L282" s="1116"/>
      <c r="M282" s="1116"/>
      <c r="N282" s="1116"/>
      <c r="O282" s="1116"/>
      <c r="P282" s="1116"/>
      <c r="Q282" s="1116"/>
      <c r="R282" s="1116"/>
      <c r="S282" s="1116"/>
      <c r="T282" s="1116"/>
      <c r="U282" s="1116"/>
      <c r="V282" s="1116">
        <v>0</v>
      </c>
      <c r="W282" s="1116"/>
      <c r="X282" s="1116"/>
      <c r="Y282" s="1116"/>
      <c r="Z282" s="1117"/>
      <c r="AA282" s="1118"/>
      <c r="AB282" s="1118"/>
      <c r="AC282" s="1118"/>
      <c r="AD282" s="1119"/>
      <c r="AE282" s="1118">
        <v>330</v>
      </c>
      <c r="AF282" s="1117">
        <v>0</v>
      </c>
      <c r="AG282" s="1117">
        <v>0</v>
      </c>
      <c r="AH282" s="1120">
        <v>46</v>
      </c>
      <c r="AI282" s="1121">
        <v>0</v>
      </c>
      <c r="AJ282" s="1122">
        <v>0</v>
      </c>
      <c r="AK282" s="1123">
        <v>0</v>
      </c>
      <c r="AL282" s="1124">
        <v>15180</v>
      </c>
      <c r="AM282" s="1125">
        <v>0</v>
      </c>
      <c r="AN282" s="1053" t="s">
        <v>1820</v>
      </c>
    </row>
    <row r="283" spans="1:40" x14ac:dyDescent="0.15">
      <c r="A283" s="1213">
        <v>44456</v>
      </c>
      <c r="B283" s="1214">
        <v>997</v>
      </c>
      <c r="C283" s="1214">
        <v>33</v>
      </c>
      <c r="D283" s="1214">
        <v>923</v>
      </c>
      <c r="E283" s="1214">
        <v>330</v>
      </c>
      <c r="F283" s="1214">
        <v>200</v>
      </c>
      <c r="G283" s="1133">
        <v>200</v>
      </c>
      <c r="H283" s="1133">
        <v>400</v>
      </c>
      <c r="I283" s="1133"/>
      <c r="J283" s="1133"/>
      <c r="K283" s="1133"/>
      <c r="L283" s="1133"/>
      <c r="M283" s="1133"/>
      <c r="N283" s="1133"/>
      <c r="O283" s="1133"/>
      <c r="P283" s="1133"/>
      <c r="Q283" s="1133"/>
      <c r="R283" s="1133"/>
      <c r="S283" s="1133"/>
      <c r="T283" s="1133"/>
      <c r="U283" s="1133"/>
      <c r="V283" s="1133">
        <v>0</v>
      </c>
      <c r="W283" s="1133"/>
      <c r="X283" s="1133"/>
      <c r="Y283" s="1133"/>
      <c r="Z283" s="1134"/>
      <c r="AA283" s="1135"/>
      <c r="AB283" s="1135"/>
      <c r="AC283" s="1135"/>
      <c r="AD283" s="1136"/>
      <c r="AE283" s="1135">
        <v>330</v>
      </c>
      <c r="AF283" s="1134">
        <v>0</v>
      </c>
      <c r="AG283" s="1134">
        <v>0</v>
      </c>
      <c r="AH283" s="1137">
        <v>46</v>
      </c>
      <c r="AI283" s="1138">
        <v>0</v>
      </c>
      <c r="AJ283" s="1139">
        <v>0</v>
      </c>
      <c r="AK283" s="1140">
        <v>0</v>
      </c>
      <c r="AL283" s="1141">
        <v>15180</v>
      </c>
      <c r="AM283" s="1142">
        <v>0</v>
      </c>
      <c r="AN283" s="1053" t="s">
        <v>1820</v>
      </c>
    </row>
    <row r="284" spans="1:40" x14ac:dyDescent="0.15">
      <c r="A284" s="1201">
        <v>44434</v>
      </c>
      <c r="B284" s="1202">
        <v>997</v>
      </c>
      <c r="C284" s="1202">
        <v>33</v>
      </c>
      <c r="D284" s="1202">
        <v>925</v>
      </c>
      <c r="E284" s="1202">
        <v>162</v>
      </c>
      <c r="F284" s="1202">
        <v>50</v>
      </c>
      <c r="G284" s="1116">
        <v>50</v>
      </c>
      <c r="H284" s="1116">
        <v>150</v>
      </c>
      <c r="I284" s="1116"/>
      <c r="J284" s="1116"/>
      <c r="K284" s="1116"/>
      <c r="L284" s="1116"/>
      <c r="M284" s="1116"/>
      <c r="N284" s="1116"/>
      <c r="O284" s="1116"/>
      <c r="P284" s="1116"/>
      <c r="Q284" s="1116"/>
      <c r="R284" s="1116"/>
      <c r="S284" s="1116"/>
      <c r="T284" s="1116"/>
      <c r="U284" s="1116"/>
      <c r="V284" s="1116">
        <v>0</v>
      </c>
      <c r="W284" s="1116"/>
      <c r="X284" s="1116"/>
      <c r="Y284" s="1116"/>
      <c r="Z284" s="1117"/>
      <c r="AA284" s="1118"/>
      <c r="AB284" s="1118"/>
      <c r="AC284" s="1118"/>
      <c r="AD284" s="1119"/>
      <c r="AE284" s="1118">
        <v>162</v>
      </c>
      <c r="AF284" s="1117">
        <v>0</v>
      </c>
      <c r="AG284" s="1117">
        <v>0</v>
      </c>
      <c r="AH284" s="1120">
        <v>62</v>
      </c>
      <c r="AI284" s="1121">
        <v>0</v>
      </c>
      <c r="AJ284" s="1122">
        <v>0</v>
      </c>
      <c r="AK284" s="1123">
        <v>0</v>
      </c>
      <c r="AL284" s="1124">
        <v>10044</v>
      </c>
      <c r="AM284" s="1125">
        <v>0</v>
      </c>
      <c r="AN284" s="1053" t="s">
        <v>1533</v>
      </c>
    </row>
    <row r="285" spans="1:40" x14ac:dyDescent="0.15">
      <c r="A285" s="1213">
        <v>44438</v>
      </c>
      <c r="B285" s="1214">
        <v>997</v>
      </c>
      <c r="C285" s="1214">
        <v>33</v>
      </c>
      <c r="D285" s="1214">
        <v>925</v>
      </c>
      <c r="E285" s="1214">
        <v>162</v>
      </c>
      <c r="F285" s="1214">
        <v>180</v>
      </c>
      <c r="G285" s="1202">
        <v>180</v>
      </c>
      <c r="H285" s="1202">
        <v>360</v>
      </c>
      <c r="I285" s="1202"/>
      <c r="J285" s="1202"/>
      <c r="K285" s="1202"/>
      <c r="L285" s="1202"/>
      <c r="M285" s="1202"/>
      <c r="N285" s="1202"/>
      <c r="O285" s="1202"/>
      <c r="P285" s="1202"/>
      <c r="Q285" s="1202"/>
      <c r="R285" s="1202"/>
      <c r="S285" s="1202"/>
      <c r="T285" s="1202"/>
      <c r="U285" s="1202"/>
      <c r="V285" s="1202">
        <v>0</v>
      </c>
      <c r="W285" s="1202"/>
      <c r="X285" s="1202"/>
      <c r="Y285" s="1202"/>
      <c r="Z285" s="1203"/>
      <c r="AA285" s="1204"/>
      <c r="AB285" s="1204"/>
      <c r="AC285" s="1204"/>
      <c r="AD285" s="1205"/>
      <c r="AE285" s="1204">
        <v>162</v>
      </c>
      <c r="AF285" s="1203">
        <v>0</v>
      </c>
      <c r="AG285" s="1203">
        <v>0</v>
      </c>
      <c r="AH285" s="1206">
        <v>62</v>
      </c>
      <c r="AI285" s="1229">
        <v>0</v>
      </c>
      <c r="AJ285" s="1203">
        <v>0</v>
      </c>
      <c r="AK285" s="1206">
        <v>0</v>
      </c>
      <c r="AL285" s="1229">
        <v>10044</v>
      </c>
      <c r="AM285" s="1206">
        <v>0</v>
      </c>
      <c r="AN285" s="1102" t="s">
        <v>1533</v>
      </c>
    </row>
    <row r="286" spans="1:40" x14ac:dyDescent="0.15">
      <c r="A286" s="1201">
        <v>44442</v>
      </c>
      <c r="B286" s="1202">
        <v>997</v>
      </c>
      <c r="C286" s="1202">
        <v>9</v>
      </c>
      <c r="D286" s="1202">
        <v>925</v>
      </c>
      <c r="E286" s="1202">
        <v>54</v>
      </c>
      <c r="F286" s="1202">
        <v>60</v>
      </c>
      <c r="G286" s="1202">
        <v>60</v>
      </c>
      <c r="H286" s="1202">
        <v>120</v>
      </c>
      <c r="I286" s="1202"/>
      <c r="J286" s="1202"/>
      <c r="K286" s="1202"/>
      <c r="L286" s="1202"/>
      <c r="M286" s="1202"/>
      <c r="N286" s="1202"/>
      <c r="O286" s="1202"/>
      <c r="P286" s="1202"/>
      <c r="Q286" s="1202"/>
      <c r="R286" s="1202"/>
      <c r="S286" s="1202"/>
      <c r="T286" s="1202"/>
      <c r="U286" s="1202"/>
      <c r="V286" s="1202">
        <v>0</v>
      </c>
      <c r="W286" s="1202"/>
      <c r="X286" s="1202"/>
      <c r="Y286" s="1202"/>
      <c r="Z286" s="1203"/>
      <c r="AA286" s="1204"/>
      <c r="AB286" s="1204"/>
      <c r="AC286" s="1204"/>
      <c r="AD286" s="1205"/>
      <c r="AE286" s="1204">
        <v>54</v>
      </c>
      <c r="AF286" s="1203">
        <v>0</v>
      </c>
      <c r="AG286" s="1203">
        <v>0</v>
      </c>
      <c r="AH286" s="1206">
        <v>62</v>
      </c>
      <c r="AI286" s="1207">
        <v>0</v>
      </c>
      <c r="AJ286" s="1208">
        <v>0</v>
      </c>
      <c r="AK286" s="1209">
        <v>0</v>
      </c>
      <c r="AL286" s="1210">
        <v>3348</v>
      </c>
      <c r="AM286" s="1211">
        <v>0</v>
      </c>
      <c r="AN286" s="1053" t="s">
        <v>1533</v>
      </c>
    </row>
    <row r="287" spans="1:40" x14ac:dyDescent="0.15">
      <c r="A287" s="1213">
        <v>44445</v>
      </c>
      <c r="B287" s="1214">
        <v>997</v>
      </c>
      <c r="C287" s="1214">
        <v>33</v>
      </c>
      <c r="D287" s="1214">
        <v>925</v>
      </c>
      <c r="E287" s="1214">
        <v>270</v>
      </c>
      <c r="F287" s="1214">
        <v>240</v>
      </c>
      <c r="G287" s="1202">
        <v>240</v>
      </c>
      <c r="H287" s="1202">
        <v>480</v>
      </c>
      <c r="I287" s="1202"/>
      <c r="J287" s="1202"/>
      <c r="K287" s="1202"/>
      <c r="L287" s="1202"/>
      <c r="M287" s="1202"/>
      <c r="N287" s="1202"/>
      <c r="O287" s="1202"/>
      <c r="P287" s="1202"/>
      <c r="Q287" s="1202"/>
      <c r="R287" s="1202"/>
      <c r="S287" s="1202"/>
      <c r="T287" s="1202"/>
      <c r="U287" s="1202"/>
      <c r="V287" s="1202">
        <v>0</v>
      </c>
      <c r="W287" s="1202"/>
      <c r="X287" s="1202"/>
      <c r="Y287" s="1202"/>
      <c r="Z287" s="1203"/>
      <c r="AA287" s="1204"/>
      <c r="AB287" s="1204"/>
      <c r="AC287" s="1204"/>
      <c r="AD287" s="1205"/>
      <c r="AE287" s="1204">
        <v>270</v>
      </c>
      <c r="AF287" s="1203">
        <v>0</v>
      </c>
      <c r="AG287" s="1203">
        <v>0</v>
      </c>
      <c r="AH287" s="1206">
        <v>62</v>
      </c>
      <c r="AI287" s="1207">
        <v>0</v>
      </c>
      <c r="AJ287" s="1208">
        <v>0</v>
      </c>
      <c r="AK287" s="1209">
        <v>0</v>
      </c>
      <c r="AL287" s="1210">
        <v>16740</v>
      </c>
      <c r="AM287" s="1211">
        <v>0</v>
      </c>
      <c r="AN287" s="571" t="s">
        <v>1533</v>
      </c>
    </row>
    <row r="288" spans="1:40" x14ac:dyDescent="0.15">
      <c r="A288" s="1201">
        <v>44447</v>
      </c>
      <c r="B288" s="1202">
        <v>997</v>
      </c>
      <c r="C288" s="1202">
        <v>33</v>
      </c>
      <c r="D288" s="1202">
        <v>925</v>
      </c>
      <c r="E288" s="1202">
        <v>216</v>
      </c>
      <c r="F288" s="1202">
        <v>225</v>
      </c>
      <c r="G288" s="1133">
        <v>225</v>
      </c>
      <c r="H288" s="1133">
        <v>450</v>
      </c>
      <c r="I288" s="1133"/>
      <c r="J288" s="1133"/>
      <c r="K288" s="1133"/>
      <c r="L288" s="1133"/>
      <c r="M288" s="1133"/>
      <c r="N288" s="1133"/>
      <c r="O288" s="1133"/>
      <c r="P288" s="1133"/>
      <c r="Q288" s="1133"/>
      <c r="R288" s="1133"/>
      <c r="S288" s="1133"/>
      <c r="T288" s="1133"/>
      <c r="U288" s="1133"/>
      <c r="V288" s="1133">
        <v>0</v>
      </c>
      <c r="W288" s="1133"/>
      <c r="X288" s="1133"/>
      <c r="Y288" s="1133"/>
      <c r="Z288" s="1134"/>
      <c r="AA288" s="1135"/>
      <c r="AB288" s="1135"/>
      <c r="AC288" s="1135"/>
      <c r="AD288" s="1136"/>
      <c r="AE288" s="1135">
        <v>216</v>
      </c>
      <c r="AF288" s="1134">
        <v>0</v>
      </c>
      <c r="AG288" s="1134">
        <v>0</v>
      </c>
      <c r="AH288" s="1137">
        <v>62</v>
      </c>
      <c r="AI288" s="1138">
        <v>0</v>
      </c>
      <c r="AJ288" s="1139">
        <v>0</v>
      </c>
      <c r="AK288" s="1140">
        <v>0</v>
      </c>
      <c r="AL288" s="1141">
        <v>13392</v>
      </c>
      <c r="AM288" s="1142">
        <v>0</v>
      </c>
      <c r="AN288" s="1053" t="s">
        <v>1533</v>
      </c>
    </row>
    <row r="289" spans="1:40" x14ac:dyDescent="0.15">
      <c r="A289" s="1201">
        <v>44447</v>
      </c>
      <c r="B289" s="1202">
        <v>997</v>
      </c>
      <c r="C289" s="1202">
        <v>54</v>
      </c>
      <c r="D289" s="1202">
        <v>925</v>
      </c>
      <c r="E289" s="1202">
        <v>54</v>
      </c>
      <c r="F289" s="1202">
        <v>150</v>
      </c>
      <c r="G289" s="1202">
        <v>150</v>
      </c>
      <c r="H289" s="1202">
        <v>150</v>
      </c>
      <c r="I289" s="1202"/>
      <c r="J289" s="1202"/>
      <c r="K289" s="1202"/>
      <c r="L289" s="1202"/>
      <c r="M289" s="1202"/>
      <c r="N289" s="1202"/>
      <c r="O289" s="1202"/>
      <c r="P289" s="1202"/>
      <c r="Q289" s="1202"/>
      <c r="R289" s="1202"/>
      <c r="S289" s="1202"/>
      <c r="T289" s="1202"/>
      <c r="U289" s="1202"/>
      <c r="V289" s="1202">
        <v>0</v>
      </c>
      <c r="W289" s="1202"/>
      <c r="X289" s="1202"/>
      <c r="Y289" s="1202"/>
      <c r="Z289" s="1203"/>
      <c r="AA289" s="1204"/>
      <c r="AB289" s="1204"/>
      <c r="AC289" s="1204"/>
      <c r="AD289" s="1205"/>
      <c r="AE289" s="1204">
        <v>54</v>
      </c>
      <c r="AF289" s="1203">
        <v>0</v>
      </c>
      <c r="AG289" s="1203">
        <v>0</v>
      </c>
      <c r="AH289" s="1206">
        <v>62</v>
      </c>
      <c r="AI289" s="1207">
        <v>0</v>
      </c>
      <c r="AJ289" s="1208">
        <v>0</v>
      </c>
      <c r="AK289" s="1209">
        <v>0</v>
      </c>
      <c r="AL289" s="1210">
        <v>3348</v>
      </c>
      <c r="AM289" s="1211">
        <v>0</v>
      </c>
      <c r="AN289" s="1002" t="s">
        <v>1533</v>
      </c>
    </row>
    <row r="290" spans="1:40" x14ac:dyDescent="0.15">
      <c r="A290" s="1201">
        <v>44455</v>
      </c>
      <c r="B290" s="1202">
        <v>997</v>
      </c>
      <c r="C290" s="1202">
        <v>33</v>
      </c>
      <c r="D290" s="1202">
        <v>925</v>
      </c>
      <c r="E290" s="1202">
        <v>108</v>
      </c>
      <c r="F290" s="1202">
        <v>190</v>
      </c>
      <c r="G290" s="1202">
        <v>190</v>
      </c>
      <c r="H290" s="1202">
        <v>380</v>
      </c>
      <c r="I290" s="1202"/>
      <c r="J290" s="1202"/>
      <c r="K290" s="1202"/>
      <c r="L290" s="1202"/>
      <c r="M290" s="1202"/>
      <c r="N290" s="1202"/>
      <c r="O290" s="1202"/>
      <c r="P290" s="1202"/>
      <c r="Q290" s="1202"/>
      <c r="R290" s="1202"/>
      <c r="S290" s="1202"/>
      <c r="T290" s="1202"/>
      <c r="U290" s="1202"/>
      <c r="V290" s="1202">
        <v>0</v>
      </c>
      <c r="W290" s="1202"/>
      <c r="X290" s="1202"/>
      <c r="Y290" s="1202"/>
      <c r="Z290" s="1203"/>
      <c r="AA290" s="1204"/>
      <c r="AB290" s="1204"/>
      <c r="AC290" s="1204"/>
      <c r="AD290" s="1205"/>
      <c r="AE290" s="1204">
        <v>108</v>
      </c>
      <c r="AF290" s="1203">
        <v>0</v>
      </c>
      <c r="AG290" s="1203">
        <v>0</v>
      </c>
      <c r="AH290" s="1206">
        <v>62</v>
      </c>
      <c r="AI290" s="1207">
        <v>0</v>
      </c>
      <c r="AJ290" s="1208">
        <v>0</v>
      </c>
      <c r="AK290" s="1209">
        <v>0</v>
      </c>
      <c r="AL290" s="1210">
        <v>6696</v>
      </c>
      <c r="AM290" s="1211">
        <v>0</v>
      </c>
      <c r="AN290" s="1002" t="s">
        <v>1533</v>
      </c>
    </row>
    <row r="291" spans="1:40" x14ac:dyDescent="0.15">
      <c r="A291" s="1213">
        <v>44456</v>
      </c>
      <c r="B291" s="1214">
        <v>997</v>
      </c>
      <c r="C291" s="1214">
        <v>33</v>
      </c>
      <c r="D291" s="1214">
        <v>925</v>
      </c>
      <c r="E291" s="1214">
        <v>162</v>
      </c>
      <c r="F291" s="1214">
        <v>120</v>
      </c>
      <c r="G291" s="1202">
        <v>120</v>
      </c>
      <c r="H291" s="1202">
        <v>240</v>
      </c>
      <c r="I291" s="1202"/>
      <c r="J291" s="1202"/>
      <c r="K291" s="1202"/>
      <c r="L291" s="1202"/>
      <c r="M291" s="1202"/>
      <c r="N291" s="1202"/>
      <c r="O291" s="1202"/>
      <c r="P291" s="1202"/>
      <c r="Q291" s="1202"/>
      <c r="R291" s="1202"/>
      <c r="S291" s="1202"/>
      <c r="T291" s="1202"/>
      <c r="U291" s="1202"/>
      <c r="V291" s="1202">
        <v>0</v>
      </c>
      <c r="W291" s="1202"/>
      <c r="X291" s="1202"/>
      <c r="Y291" s="1202"/>
      <c r="Z291" s="1203"/>
      <c r="AA291" s="1204"/>
      <c r="AB291" s="1204"/>
      <c r="AC291" s="1204"/>
      <c r="AD291" s="1205"/>
      <c r="AE291" s="1204">
        <v>162</v>
      </c>
      <c r="AF291" s="1203">
        <v>0</v>
      </c>
      <c r="AG291" s="1203">
        <v>0</v>
      </c>
      <c r="AH291" s="1206">
        <v>62</v>
      </c>
      <c r="AI291" s="1207">
        <v>0</v>
      </c>
      <c r="AJ291" s="1208">
        <v>0</v>
      </c>
      <c r="AK291" s="1209">
        <v>0</v>
      </c>
      <c r="AL291" s="1210">
        <v>10044</v>
      </c>
      <c r="AM291" s="1211">
        <v>0</v>
      </c>
      <c r="AN291" s="1126" t="s">
        <v>1533</v>
      </c>
    </row>
    <row r="292" spans="1:40" x14ac:dyDescent="0.15">
      <c r="A292" s="1201">
        <v>44440</v>
      </c>
      <c r="B292" s="1202">
        <v>997</v>
      </c>
      <c r="C292" s="1202">
        <v>33</v>
      </c>
      <c r="D292" s="1202">
        <v>927</v>
      </c>
      <c r="E292" s="1202">
        <v>180</v>
      </c>
      <c r="F292" s="1202">
        <v>120</v>
      </c>
      <c r="G292" s="1202">
        <v>120</v>
      </c>
      <c r="H292" s="1202">
        <v>240</v>
      </c>
      <c r="I292" s="1202"/>
      <c r="J292" s="1202"/>
      <c r="K292" s="1202"/>
      <c r="L292" s="1202"/>
      <c r="M292" s="1202"/>
      <c r="N292" s="1202"/>
      <c r="O292" s="1202"/>
      <c r="P292" s="1202"/>
      <c r="Q292" s="1202"/>
      <c r="R292" s="1202"/>
      <c r="S292" s="1202"/>
      <c r="T292" s="1202"/>
      <c r="U292" s="1202"/>
      <c r="V292" s="1202">
        <v>0</v>
      </c>
      <c r="W292" s="1202"/>
      <c r="X292" s="1202"/>
      <c r="Y292" s="1202"/>
      <c r="Z292" s="1203"/>
      <c r="AA292" s="1204"/>
      <c r="AB292" s="1204"/>
      <c r="AC292" s="1204"/>
      <c r="AD292" s="1205"/>
      <c r="AE292" s="1204">
        <v>180</v>
      </c>
      <c r="AF292" s="1203">
        <v>0</v>
      </c>
      <c r="AG292" s="1203">
        <v>0</v>
      </c>
      <c r="AH292" s="1206">
        <v>48</v>
      </c>
      <c r="AI292" s="1207">
        <v>0</v>
      </c>
      <c r="AJ292" s="1208">
        <v>0</v>
      </c>
      <c r="AK292" s="1209">
        <v>0</v>
      </c>
      <c r="AL292" s="1210">
        <v>8640</v>
      </c>
      <c r="AM292" s="1211">
        <v>0</v>
      </c>
      <c r="AN292" s="1053" t="s">
        <v>2078</v>
      </c>
    </row>
    <row r="293" spans="1:40" x14ac:dyDescent="0.15">
      <c r="A293" s="1213">
        <v>44435</v>
      </c>
      <c r="B293" s="1214">
        <v>997</v>
      </c>
      <c r="C293" s="1214">
        <v>33</v>
      </c>
      <c r="D293" s="1214">
        <v>928</v>
      </c>
      <c r="E293" s="1214">
        <v>324</v>
      </c>
      <c r="F293" s="1214">
        <v>120</v>
      </c>
      <c r="G293" s="1202">
        <v>120</v>
      </c>
      <c r="H293" s="1202">
        <v>360</v>
      </c>
      <c r="I293" s="1202"/>
      <c r="J293" s="1202"/>
      <c r="K293" s="1202"/>
      <c r="L293" s="1202"/>
      <c r="M293" s="1202"/>
      <c r="N293" s="1202"/>
      <c r="O293" s="1202"/>
      <c r="P293" s="1202"/>
      <c r="Q293" s="1202"/>
      <c r="R293" s="1202"/>
      <c r="S293" s="1202"/>
      <c r="T293" s="1202"/>
      <c r="U293" s="1202"/>
      <c r="V293" s="1202">
        <v>0</v>
      </c>
      <c r="W293" s="1202"/>
      <c r="X293" s="1202"/>
      <c r="Y293" s="1202"/>
      <c r="Z293" s="1203"/>
      <c r="AA293" s="1204"/>
      <c r="AB293" s="1204"/>
      <c r="AC293" s="1204"/>
      <c r="AD293" s="1205"/>
      <c r="AE293" s="1204">
        <v>324</v>
      </c>
      <c r="AF293" s="1203">
        <v>0</v>
      </c>
      <c r="AG293" s="1203">
        <v>0</v>
      </c>
      <c r="AH293" s="1206">
        <v>30</v>
      </c>
      <c r="AI293" s="1207">
        <v>0</v>
      </c>
      <c r="AJ293" s="1208">
        <v>0</v>
      </c>
      <c r="AK293" s="1209">
        <v>0</v>
      </c>
      <c r="AL293" s="1210">
        <v>9720</v>
      </c>
      <c r="AM293" s="1211">
        <v>0</v>
      </c>
      <c r="AN293" s="1053" t="s">
        <v>1947</v>
      </c>
    </row>
    <row r="294" spans="1:40" x14ac:dyDescent="0.15">
      <c r="A294" s="1201">
        <v>44440</v>
      </c>
      <c r="B294" s="1202">
        <v>997</v>
      </c>
      <c r="C294" s="1202">
        <v>33</v>
      </c>
      <c r="D294" s="1202">
        <v>928</v>
      </c>
      <c r="E294" s="1202">
        <v>360</v>
      </c>
      <c r="F294" s="1202">
        <v>120</v>
      </c>
      <c r="G294" s="1202">
        <v>120</v>
      </c>
      <c r="H294" s="1202">
        <v>240</v>
      </c>
      <c r="I294" s="1202"/>
      <c r="J294" s="1202"/>
      <c r="K294" s="1202"/>
      <c r="L294" s="1202"/>
      <c r="M294" s="1202"/>
      <c r="N294" s="1202"/>
      <c r="O294" s="1202"/>
      <c r="P294" s="1202"/>
      <c r="Q294" s="1202"/>
      <c r="R294" s="1202"/>
      <c r="S294" s="1202"/>
      <c r="T294" s="1202"/>
      <c r="U294" s="1202"/>
      <c r="V294" s="1202">
        <v>0</v>
      </c>
      <c r="W294" s="1202"/>
      <c r="X294" s="1202"/>
      <c r="Y294" s="1202"/>
      <c r="Z294" s="1203"/>
      <c r="AA294" s="1204"/>
      <c r="AB294" s="1204"/>
      <c r="AC294" s="1204"/>
      <c r="AD294" s="1205"/>
      <c r="AE294" s="1204">
        <v>360</v>
      </c>
      <c r="AF294" s="1203">
        <v>0</v>
      </c>
      <c r="AG294" s="1203">
        <v>0</v>
      </c>
      <c r="AH294" s="1206">
        <v>30</v>
      </c>
      <c r="AI294" s="1207">
        <v>0</v>
      </c>
      <c r="AJ294" s="1208">
        <v>0</v>
      </c>
      <c r="AK294" s="1209">
        <v>0</v>
      </c>
      <c r="AL294" s="1210">
        <v>10800</v>
      </c>
      <c r="AM294" s="1211">
        <v>0</v>
      </c>
      <c r="AN294" s="571" t="s">
        <v>1947</v>
      </c>
    </row>
    <row r="295" spans="1:40" x14ac:dyDescent="0.15">
      <c r="A295" s="1201">
        <v>44442</v>
      </c>
      <c r="B295" s="1202">
        <v>997</v>
      </c>
      <c r="C295" s="1202">
        <v>9</v>
      </c>
      <c r="D295" s="1202">
        <v>928</v>
      </c>
      <c r="E295" s="1202">
        <v>324</v>
      </c>
      <c r="F295" s="1202">
        <v>150</v>
      </c>
      <c r="G295" s="1133">
        <v>150</v>
      </c>
      <c r="H295" s="1133">
        <v>300</v>
      </c>
      <c r="I295" s="1133"/>
      <c r="J295" s="1133"/>
      <c r="K295" s="1133"/>
      <c r="L295" s="1133"/>
      <c r="M295" s="1133"/>
      <c r="N295" s="1133"/>
      <c r="O295" s="1133"/>
      <c r="P295" s="1133"/>
      <c r="Q295" s="1133"/>
      <c r="R295" s="1133"/>
      <c r="S295" s="1133"/>
      <c r="T295" s="1133"/>
      <c r="U295" s="1133"/>
      <c r="V295" s="1133">
        <v>0</v>
      </c>
      <c r="W295" s="1133"/>
      <c r="X295" s="1133"/>
      <c r="Y295" s="1133"/>
      <c r="Z295" s="1134"/>
      <c r="AA295" s="1135"/>
      <c r="AB295" s="1135"/>
      <c r="AC295" s="1135"/>
      <c r="AD295" s="1136"/>
      <c r="AE295" s="1135">
        <v>324</v>
      </c>
      <c r="AF295" s="1134">
        <v>0</v>
      </c>
      <c r="AG295" s="1134">
        <v>0</v>
      </c>
      <c r="AH295" s="1137">
        <v>30</v>
      </c>
      <c r="AI295" s="1138">
        <v>0</v>
      </c>
      <c r="AJ295" s="1139">
        <v>0</v>
      </c>
      <c r="AK295" s="1140">
        <v>0</v>
      </c>
      <c r="AL295" s="1141">
        <v>9720</v>
      </c>
      <c r="AM295" s="1142">
        <v>0</v>
      </c>
      <c r="AN295" s="1002" t="s">
        <v>1947</v>
      </c>
    </row>
    <row r="296" spans="1:40" x14ac:dyDescent="0.15">
      <c r="A296" s="1201">
        <v>44446</v>
      </c>
      <c r="B296" s="1202">
        <v>997</v>
      </c>
      <c r="C296" s="1202">
        <v>33</v>
      </c>
      <c r="D296" s="1202">
        <v>928</v>
      </c>
      <c r="E296" s="1202">
        <v>324</v>
      </c>
      <c r="F296" s="1202">
        <v>120</v>
      </c>
      <c r="G296" s="1202">
        <v>120</v>
      </c>
      <c r="H296" s="1202">
        <v>240</v>
      </c>
      <c r="I296" s="1202"/>
      <c r="J296" s="1202"/>
      <c r="K296" s="1202"/>
      <c r="L296" s="1202"/>
      <c r="M296" s="1202"/>
      <c r="N296" s="1202"/>
      <c r="O296" s="1202"/>
      <c r="P296" s="1202"/>
      <c r="Q296" s="1202"/>
      <c r="R296" s="1202"/>
      <c r="S296" s="1202"/>
      <c r="T296" s="1202"/>
      <c r="U296" s="1202"/>
      <c r="V296" s="1202">
        <v>0</v>
      </c>
      <c r="W296" s="1202"/>
      <c r="X296" s="1202"/>
      <c r="Y296" s="1202"/>
      <c r="Z296" s="1203"/>
      <c r="AA296" s="1204"/>
      <c r="AB296" s="1204"/>
      <c r="AC296" s="1204"/>
      <c r="AD296" s="1205"/>
      <c r="AE296" s="1204">
        <v>324</v>
      </c>
      <c r="AF296" s="1203">
        <v>0</v>
      </c>
      <c r="AG296" s="1203">
        <v>0</v>
      </c>
      <c r="AH296" s="1206">
        <v>30</v>
      </c>
      <c r="AI296" s="1207">
        <v>0</v>
      </c>
      <c r="AJ296" s="1208">
        <v>0</v>
      </c>
      <c r="AK296" s="1209">
        <v>0</v>
      </c>
      <c r="AL296" s="1210">
        <v>9720</v>
      </c>
      <c r="AM296" s="1211">
        <v>0</v>
      </c>
      <c r="AN296" s="1053" t="s">
        <v>1947</v>
      </c>
    </row>
    <row r="297" spans="1:40" x14ac:dyDescent="0.15">
      <c r="A297" s="1201">
        <v>44453</v>
      </c>
      <c r="B297" s="1202">
        <v>997</v>
      </c>
      <c r="C297" s="1202">
        <v>33</v>
      </c>
      <c r="D297" s="1202">
        <v>928</v>
      </c>
      <c r="E297" s="1202">
        <v>324</v>
      </c>
      <c r="F297" s="1202">
        <v>120</v>
      </c>
      <c r="G297" s="1202">
        <v>120</v>
      </c>
      <c r="H297" s="1202">
        <v>240</v>
      </c>
      <c r="I297" s="1202"/>
      <c r="J297" s="1202"/>
      <c r="K297" s="1202"/>
      <c r="L297" s="1202"/>
      <c r="M297" s="1202"/>
      <c r="N297" s="1202"/>
      <c r="O297" s="1202"/>
      <c r="P297" s="1202"/>
      <c r="Q297" s="1202"/>
      <c r="R297" s="1202"/>
      <c r="S297" s="1202"/>
      <c r="T297" s="1202"/>
      <c r="U297" s="1202"/>
      <c r="V297" s="1202">
        <v>0</v>
      </c>
      <c r="W297" s="1202"/>
      <c r="X297" s="1202"/>
      <c r="Y297" s="1202"/>
      <c r="Z297" s="1203"/>
      <c r="AA297" s="1204"/>
      <c r="AB297" s="1204"/>
      <c r="AC297" s="1204"/>
      <c r="AD297" s="1205"/>
      <c r="AE297" s="1204">
        <v>324</v>
      </c>
      <c r="AF297" s="1203">
        <v>0</v>
      </c>
      <c r="AG297" s="1203">
        <v>0</v>
      </c>
      <c r="AH297" s="1206">
        <v>30</v>
      </c>
      <c r="AI297" s="1207">
        <v>0</v>
      </c>
      <c r="AJ297" s="1208">
        <v>0</v>
      </c>
      <c r="AK297" s="1209">
        <v>0</v>
      </c>
      <c r="AL297" s="1210">
        <v>9720</v>
      </c>
      <c r="AM297" s="1211">
        <v>0</v>
      </c>
      <c r="AN297" s="1002" t="s">
        <v>1947</v>
      </c>
    </row>
    <row r="298" spans="1:40" x14ac:dyDescent="0.15">
      <c r="A298" s="1201">
        <v>44454</v>
      </c>
      <c r="B298" s="1202">
        <v>997</v>
      </c>
      <c r="C298" s="1202">
        <v>33</v>
      </c>
      <c r="D298" s="1202">
        <v>928</v>
      </c>
      <c r="E298" s="1202">
        <v>72</v>
      </c>
      <c r="F298" s="1202">
        <v>20</v>
      </c>
      <c r="G298" s="1202">
        <v>20</v>
      </c>
      <c r="H298" s="1202">
        <v>40</v>
      </c>
      <c r="I298" s="1202"/>
      <c r="J298" s="1202"/>
      <c r="K298" s="1202"/>
      <c r="L298" s="1202"/>
      <c r="M298" s="1202"/>
      <c r="N298" s="1202"/>
      <c r="O298" s="1202"/>
      <c r="P298" s="1202"/>
      <c r="Q298" s="1202"/>
      <c r="R298" s="1202"/>
      <c r="S298" s="1202"/>
      <c r="T298" s="1202"/>
      <c r="U298" s="1202"/>
      <c r="V298" s="1202">
        <v>0</v>
      </c>
      <c r="W298" s="1202"/>
      <c r="X298" s="1202"/>
      <c r="Y298" s="1202"/>
      <c r="Z298" s="1203"/>
      <c r="AA298" s="1204"/>
      <c r="AB298" s="1204"/>
      <c r="AC298" s="1204"/>
      <c r="AD298" s="1205"/>
      <c r="AE298" s="1204">
        <v>72</v>
      </c>
      <c r="AF298" s="1203">
        <v>0</v>
      </c>
      <c r="AG298" s="1203">
        <v>0</v>
      </c>
      <c r="AH298" s="1206">
        <v>30</v>
      </c>
      <c r="AI298" s="1207">
        <v>0</v>
      </c>
      <c r="AJ298" s="1208">
        <v>0</v>
      </c>
      <c r="AK298" s="1209">
        <v>0</v>
      </c>
      <c r="AL298" s="1210">
        <v>2160</v>
      </c>
      <c r="AM298" s="1211">
        <v>0</v>
      </c>
      <c r="AN298" s="1220" t="s">
        <v>1947</v>
      </c>
    </row>
    <row r="299" spans="1:40" x14ac:dyDescent="0.15">
      <c r="A299" s="1201">
        <v>44455</v>
      </c>
      <c r="B299" s="1202">
        <v>997</v>
      </c>
      <c r="C299" s="1202">
        <v>33</v>
      </c>
      <c r="D299" s="1202">
        <v>928</v>
      </c>
      <c r="E299" s="1202">
        <v>252</v>
      </c>
      <c r="F299" s="1202">
        <v>90</v>
      </c>
      <c r="G299" s="1133">
        <v>90</v>
      </c>
      <c r="H299" s="1133">
        <v>180</v>
      </c>
      <c r="I299" s="1133"/>
      <c r="J299" s="1133"/>
      <c r="K299" s="1133"/>
      <c r="L299" s="1133"/>
      <c r="M299" s="1133"/>
      <c r="N299" s="1133"/>
      <c r="O299" s="1133"/>
      <c r="P299" s="1133"/>
      <c r="Q299" s="1133"/>
      <c r="R299" s="1133"/>
      <c r="S299" s="1133"/>
      <c r="T299" s="1133"/>
      <c r="U299" s="1133"/>
      <c r="V299" s="1133">
        <v>0</v>
      </c>
      <c r="W299" s="1133"/>
      <c r="X299" s="1133"/>
      <c r="Y299" s="1133"/>
      <c r="Z299" s="1134"/>
      <c r="AA299" s="1135"/>
      <c r="AB299" s="1135"/>
      <c r="AC299" s="1135"/>
      <c r="AD299" s="1136"/>
      <c r="AE299" s="1135">
        <v>252</v>
      </c>
      <c r="AF299" s="1134">
        <v>0</v>
      </c>
      <c r="AG299" s="1134">
        <v>0</v>
      </c>
      <c r="AH299" s="1137">
        <v>30</v>
      </c>
      <c r="AI299" s="1138">
        <v>0</v>
      </c>
      <c r="AJ299" s="1139">
        <v>0</v>
      </c>
      <c r="AK299" s="1140">
        <v>0</v>
      </c>
      <c r="AL299" s="1141">
        <v>7560</v>
      </c>
      <c r="AM299" s="1142">
        <v>0</v>
      </c>
      <c r="AN299" s="920" t="s">
        <v>1947</v>
      </c>
    </row>
    <row r="300" spans="1:40" x14ac:dyDescent="0.15">
      <c r="A300" s="1201">
        <v>44431</v>
      </c>
      <c r="B300" s="1202">
        <v>997</v>
      </c>
      <c r="C300" s="1202">
        <v>33</v>
      </c>
      <c r="D300" s="1202">
        <v>930</v>
      </c>
      <c r="E300" s="1202">
        <v>273</v>
      </c>
      <c r="F300" s="1202">
        <v>90</v>
      </c>
      <c r="G300" s="1133">
        <v>90</v>
      </c>
      <c r="H300" s="1133">
        <v>270</v>
      </c>
      <c r="I300" s="1133"/>
      <c r="J300" s="1133"/>
      <c r="K300" s="1133"/>
      <c r="L300" s="1133"/>
      <c r="M300" s="1133"/>
      <c r="N300" s="1133"/>
      <c r="O300" s="1133"/>
      <c r="P300" s="1133"/>
      <c r="Q300" s="1133"/>
      <c r="R300" s="1133"/>
      <c r="S300" s="1133"/>
      <c r="T300" s="1133"/>
      <c r="U300" s="1133"/>
      <c r="V300" s="1133">
        <v>0</v>
      </c>
      <c r="W300" s="1133"/>
      <c r="X300" s="1133"/>
      <c r="Y300" s="1133"/>
      <c r="Z300" s="1134"/>
      <c r="AA300" s="1135"/>
      <c r="AB300" s="1135"/>
      <c r="AC300" s="1135"/>
      <c r="AD300" s="1136"/>
      <c r="AE300" s="1135">
        <v>273</v>
      </c>
      <c r="AF300" s="1134">
        <v>0</v>
      </c>
      <c r="AG300" s="1134">
        <v>0</v>
      </c>
      <c r="AH300" s="1137">
        <v>40</v>
      </c>
      <c r="AI300" s="1138">
        <v>0</v>
      </c>
      <c r="AJ300" s="1139">
        <v>0</v>
      </c>
      <c r="AK300" s="1140">
        <v>0</v>
      </c>
      <c r="AL300" s="1141">
        <v>10920</v>
      </c>
      <c r="AM300" s="1142">
        <v>0</v>
      </c>
      <c r="AN300" s="571" t="s">
        <v>1995</v>
      </c>
    </row>
    <row r="301" spans="1:40" x14ac:dyDescent="0.15">
      <c r="A301" s="1201">
        <v>44431</v>
      </c>
      <c r="B301" s="1202">
        <v>997</v>
      </c>
      <c r="C301" s="1202">
        <v>33</v>
      </c>
      <c r="D301" s="1202">
        <v>931</v>
      </c>
      <c r="E301" s="1202">
        <v>60</v>
      </c>
      <c r="F301" s="1202">
        <v>60</v>
      </c>
      <c r="G301" s="1202">
        <v>60</v>
      </c>
      <c r="H301" s="1202">
        <v>180</v>
      </c>
      <c r="I301" s="1202"/>
      <c r="J301" s="1202"/>
      <c r="K301" s="1202"/>
      <c r="L301" s="1202"/>
      <c r="M301" s="1202"/>
      <c r="N301" s="1202"/>
      <c r="O301" s="1202"/>
      <c r="P301" s="1202"/>
      <c r="Q301" s="1202"/>
      <c r="R301" s="1202"/>
      <c r="S301" s="1202"/>
      <c r="T301" s="1202"/>
      <c r="U301" s="1202"/>
      <c r="V301" s="1202">
        <v>0</v>
      </c>
      <c r="W301" s="1202"/>
      <c r="X301" s="1202"/>
      <c r="Y301" s="1202"/>
      <c r="Z301" s="1203"/>
      <c r="AA301" s="1204"/>
      <c r="AB301" s="1204"/>
      <c r="AC301" s="1204"/>
      <c r="AD301" s="1205"/>
      <c r="AE301" s="1204">
        <v>60</v>
      </c>
      <c r="AF301" s="1203">
        <v>0</v>
      </c>
      <c r="AG301" s="1203">
        <v>0</v>
      </c>
      <c r="AH301" s="1206">
        <v>150</v>
      </c>
      <c r="AI301" s="1207">
        <v>0</v>
      </c>
      <c r="AJ301" s="1208">
        <v>0</v>
      </c>
      <c r="AK301" s="1209">
        <v>0</v>
      </c>
      <c r="AL301" s="1210">
        <v>9000</v>
      </c>
      <c r="AM301" s="1211">
        <v>0</v>
      </c>
      <c r="AN301" s="1220" t="s">
        <v>1961</v>
      </c>
    </row>
    <row r="302" spans="1:40" x14ac:dyDescent="0.15">
      <c r="A302" s="1201">
        <v>44433</v>
      </c>
      <c r="B302" s="1202">
        <v>997</v>
      </c>
      <c r="C302" s="1202">
        <v>33</v>
      </c>
      <c r="D302" s="1202">
        <v>931</v>
      </c>
      <c r="E302" s="1202">
        <v>75</v>
      </c>
      <c r="F302" s="1202">
        <v>60</v>
      </c>
      <c r="G302" s="1133">
        <v>60</v>
      </c>
      <c r="H302" s="1133">
        <v>180</v>
      </c>
      <c r="I302" s="1133"/>
      <c r="J302" s="1133"/>
      <c r="K302" s="1133"/>
      <c r="L302" s="1133"/>
      <c r="M302" s="1133"/>
      <c r="N302" s="1133"/>
      <c r="O302" s="1133"/>
      <c r="P302" s="1133"/>
      <c r="Q302" s="1133"/>
      <c r="R302" s="1133"/>
      <c r="S302" s="1133"/>
      <c r="T302" s="1133"/>
      <c r="U302" s="1133"/>
      <c r="V302" s="1133">
        <v>0</v>
      </c>
      <c r="W302" s="1133"/>
      <c r="X302" s="1133"/>
      <c r="Y302" s="1133"/>
      <c r="Z302" s="1134"/>
      <c r="AA302" s="1135"/>
      <c r="AB302" s="1135"/>
      <c r="AC302" s="1135"/>
      <c r="AD302" s="1136"/>
      <c r="AE302" s="1135">
        <v>75</v>
      </c>
      <c r="AF302" s="1134">
        <v>0</v>
      </c>
      <c r="AG302" s="1134">
        <v>0</v>
      </c>
      <c r="AH302" s="1137">
        <v>150</v>
      </c>
      <c r="AI302" s="1138">
        <v>0</v>
      </c>
      <c r="AJ302" s="1139">
        <v>0</v>
      </c>
      <c r="AK302" s="1140">
        <v>0</v>
      </c>
      <c r="AL302" s="1141">
        <v>11250</v>
      </c>
      <c r="AM302" s="1142">
        <v>0</v>
      </c>
      <c r="AN302" s="1053" t="s">
        <v>1961</v>
      </c>
    </row>
    <row r="303" spans="1:40" x14ac:dyDescent="0.15">
      <c r="A303" s="1201">
        <v>44439</v>
      </c>
      <c r="B303" s="1202">
        <v>997</v>
      </c>
      <c r="C303" s="1202">
        <v>33</v>
      </c>
      <c r="D303" s="1202">
        <v>931</v>
      </c>
      <c r="E303" s="1202">
        <v>60</v>
      </c>
      <c r="F303" s="1202">
        <v>90</v>
      </c>
      <c r="G303" s="1202">
        <v>90</v>
      </c>
      <c r="H303" s="1202">
        <v>90</v>
      </c>
      <c r="I303" s="1202"/>
      <c r="J303" s="1202"/>
      <c r="K303" s="1202"/>
      <c r="L303" s="1202"/>
      <c r="M303" s="1202"/>
      <c r="N303" s="1202"/>
      <c r="O303" s="1202"/>
      <c r="P303" s="1202"/>
      <c r="Q303" s="1202"/>
      <c r="R303" s="1202"/>
      <c r="S303" s="1202"/>
      <c r="T303" s="1202"/>
      <c r="U303" s="1202"/>
      <c r="V303" s="1202">
        <v>0</v>
      </c>
      <c r="W303" s="1202"/>
      <c r="X303" s="1202"/>
      <c r="Y303" s="1202"/>
      <c r="Z303" s="1203"/>
      <c r="AA303" s="1204"/>
      <c r="AB303" s="1204"/>
      <c r="AC303" s="1204"/>
      <c r="AD303" s="1205"/>
      <c r="AE303" s="1204">
        <v>60</v>
      </c>
      <c r="AF303" s="1203">
        <v>0</v>
      </c>
      <c r="AG303" s="1203">
        <v>0</v>
      </c>
      <c r="AH303" s="1206">
        <v>150</v>
      </c>
      <c r="AI303" s="1207">
        <v>0</v>
      </c>
      <c r="AJ303" s="1208">
        <v>0</v>
      </c>
      <c r="AK303" s="1209">
        <v>0</v>
      </c>
      <c r="AL303" s="1210">
        <v>9000</v>
      </c>
      <c r="AM303" s="1211">
        <v>0</v>
      </c>
      <c r="AN303" s="1126" t="s">
        <v>1961</v>
      </c>
    </row>
    <row r="304" spans="1:40" x14ac:dyDescent="0.15">
      <c r="A304" s="1213">
        <v>44441</v>
      </c>
      <c r="B304" s="1214">
        <v>997</v>
      </c>
      <c r="C304" s="1214">
        <v>9</v>
      </c>
      <c r="D304" s="1214">
        <v>931</v>
      </c>
      <c r="E304" s="1214">
        <v>60</v>
      </c>
      <c r="F304" s="1214">
        <v>100</v>
      </c>
      <c r="G304" s="1133">
        <v>100</v>
      </c>
      <c r="H304" s="1133">
        <v>200</v>
      </c>
      <c r="I304" s="1133"/>
      <c r="J304" s="1133"/>
      <c r="K304" s="1133"/>
      <c r="L304" s="1133"/>
      <c r="M304" s="1133"/>
      <c r="N304" s="1133"/>
      <c r="O304" s="1133"/>
      <c r="P304" s="1133"/>
      <c r="Q304" s="1133"/>
      <c r="R304" s="1133"/>
      <c r="S304" s="1133"/>
      <c r="T304" s="1133"/>
      <c r="U304" s="1133"/>
      <c r="V304" s="1133">
        <v>0</v>
      </c>
      <c r="W304" s="1133"/>
      <c r="X304" s="1133"/>
      <c r="Y304" s="1133"/>
      <c r="Z304" s="1134"/>
      <c r="AA304" s="1135"/>
      <c r="AB304" s="1135"/>
      <c r="AC304" s="1135"/>
      <c r="AD304" s="1136"/>
      <c r="AE304" s="1135">
        <v>60</v>
      </c>
      <c r="AF304" s="1134">
        <v>0</v>
      </c>
      <c r="AG304" s="1134">
        <v>0</v>
      </c>
      <c r="AH304" s="1137">
        <v>150</v>
      </c>
      <c r="AI304" s="1138">
        <v>0</v>
      </c>
      <c r="AJ304" s="1139">
        <v>0</v>
      </c>
      <c r="AK304" s="1140">
        <v>0</v>
      </c>
      <c r="AL304" s="1141">
        <v>9000</v>
      </c>
      <c r="AM304" s="1142">
        <v>0</v>
      </c>
      <c r="AN304" s="1002" t="s">
        <v>1961</v>
      </c>
    </row>
    <row r="305" spans="1:40" x14ac:dyDescent="0.15">
      <c r="A305" s="1201">
        <v>44445</v>
      </c>
      <c r="B305" s="1202">
        <v>997</v>
      </c>
      <c r="C305" s="1202">
        <v>54</v>
      </c>
      <c r="D305" s="1202">
        <v>931</v>
      </c>
      <c r="E305" s="1202">
        <v>60</v>
      </c>
      <c r="F305" s="1202">
        <v>180</v>
      </c>
      <c r="G305" s="1202">
        <v>180</v>
      </c>
      <c r="H305" s="1202">
        <v>180</v>
      </c>
      <c r="I305" s="1202"/>
      <c r="J305" s="1202"/>
      <c r="K305" s="1202"/>
      <c r="L305" s="1202"/>
      <c r="M305" s="1202"/>
      <c r="N305" s="1202"/>
      <c r="O305" s="1202"/>
      <c r="P305" s="1202"/>
      <c r="Q305" s="1202"/>
      <c r="R305" s="1202"/>
      <c r="S305" s="1202"/>
      <c r="T305" s="1202"/>
      <c r="U305" s="1202"/>
      <c r="V305" s="1202">
        <v>0</v>
      </c>
      <c r="W305" s="1202"/>
      <c r="X305" s="1202"/>
      <c r="Y305" s="1202"/>
      <c r="Z305" s="1203"/>
      <c r="AA305" s="1204"/>
      <c r="AB305" s="1204"/>
      <c r="AC305" s="1204"/>
      <c r="AD305" s="1205"/>
      <c r="AE305" s="1204">
        <v>60</v>
      </c>
      <c r="AF305" s="1203">
        <v>0</v>
      </c>
      <c r="AG305" s="1203">
        <v>0</v>
      </c>
      <c r="AH305" s="1206">
        <v>150</v>
      </c>
      <c r="AI305" s="1207">
        <v>0</v>
      </c>
      <c r="AJ305" s="1208">
        <v>0</v>
      </c>
      <c r="AK305" s="1209">
        <v>0</v>
      </c>
      <c r="AL305" s="1210">
        <v>9000</v>
      </c>
      <c r="AM305" s="1211">
        <v>0</v>
      </c>
      <c r="AN305" s="1102" t="s">
        <v>1961</v>
      </c>
    </row>
    <row r="306" spans="1:40" x14ac:dyDescent="0.15">
      <c r="A306" s="1213">
        <v>44448</v>
      </c>
      <c r="B306" s="1200">
        <v>997</v>
      </c>
      <c r="C306" s="1200">
        <v>82</v>
      </c>
      <c r="D306" s="1214">
        <v>931</v>
      </c>
      <c r="E306" s="1214">
        <v>60</v>
      </c>
      <c r="F306" s="1214">
        <v>120</v>
      </c>
      <c r="G306" s="1133">
        <v>120</v>
      </c>
      <c r="H306" s="1133">
        <v>120</v>
      </c>
      <c r="I306" s="1133"/>
      <c r="J306" s="1133"/>
      <c r="K306" s="1133"/>
      <c r="L306" s="1133"/>
      <c r="M306" s="1133"/>
      <c r="N306" s="1133"/>
      <c r="O306" s="1133"/>
      <c r="P306" s="1133"/>
      <c r="Q306" s="1133"/>
      <c r="R306" s="1133"/>
      <c r="S306" s="1133"/>
      <c r="T306" s="1133"/>
      <c r="U306" s="1133"/>
      <c r="V306" s="1133">
        <v>0</v>
      </c>
      <c r="W306" s="1133"/>
      <c r="X306" s="1133"/>
      <c r="Y306" s="1133"/>
      <c r="Z306" s="1134"/>
      <c r="AA306" s="1135"/>
      <c r="AB306" s="1135"/>
      <c r="AC306" s="1135"/>
      <c r="AD306" s="1136"/>
      <c r="AE306" s="1135">
        <v>60</v>
      </c>
      <c r="AF306" s="1134">
        <v>0</v>
      </c>
      <c r="AG306" s="1134">
        <v>0</v>
      </c>
      <c r="AH306" s="1137">
        <v>150</v>
      </c>
      <c r="AI306" s="1138">
        <v>0</v>
      </c>
      <c r="AJ306" s="1139">
        <v>0</v>
      </c>
      <c r="AK306" s="1140">
        <v>0</v>
      </c>
      <c r="AL306" s="1141">
        <v>9000</v>
      </c>
      <c r="AM306" s="1142">
        <v>0</v>
      </c>
      <c r="AN306" s="1053" t="s">
        <v>1961</v>
      </c>
    </row>
    <row r="307" spans="1:40" x14ac:dyDescent="0.15">
      <c r="A307" s="1201">
        <v>44456</v>
      </c>
      <c r="B307" s="1202">
        <v>997</v>
      </c>
      <c r="C307" s="1202">
        <v>33</v>
      </c>
      <c r="D307" s="1202">
        <v>931</v>
      </c>
      <c r="E307" s="1202">
        <v>60</v>
      </c>
      <c r="F307" s="1202">
        <v>120</v>
      </c>
      <c r="G307" s="1133">
        <v>120</v>
      </c>
      <c r="H307" s="1133">
        <v>240</v>
      </c>
      <c r="I307" s="1133"/>
      <c r="J307" s="1133"/>
      <c r="K307" s="1133"/>
      <c r="L307" s="1133"/>
      <c r="M307" s="1133"/>
      <c r="N307" s="1133"/>
      <c r="O307" s="1133"/>
      <c r="P307" s="1133"/>
      <c r="Q307" s="1133"/>
      <c r="R307" s="1133"/>
      <c r="S307" s="1133"/>
      <c r="T307" s="1133"/>
      <c r="U307" s="1133"/>
      <c r="V307" s="1133">
        <v>0</v>
      </c>
      <c r="W307" s="1133"/>
      <c r="X307" s="1133"/>
      <c r="Y307" s="1133"/>
      <c r="Z307" s="1134"/>
      <c r="AA307" s="1135"/>
      <c r="AB307" s="1135"/>
      <c r="AC307" s="1135"/>
      <c r="AD307" s="1136"/>
      <c r="AE307" s="1135">
        <v>60</v>
      </c>
      <c r="AF307" s="1134">
        <v>0</v>
      </c>
      <c r="AG307" s="1134">
        <v>0</v>
      </c>
      <c r="AH307" s="1137">
        <v>150</v>
      </c>
      <c r="AI307" s="1138">
        <v>0</v>
      </c>
      <c r="AJ307" s="1139">
        <v>0</v>
      </c>
      <c r="AK307" s="1140">
        <v>0</v>
      </c>
      <c r="AL307" s="1141">
        <v>9000</v>
      </c>
      <c r="AM307" s="1142">
        <v>0</v>
      </c>
      <c r="AN307" s="1053" t="s">
        <v>1961</v>
      </c>
    </row>
    <row r="308" spans="1:40" x14ac:dyDescent="0.15">
      <c r="A308" s="1213">
        <v>44449</v>
      </c>
      <c r="B308" s="1214">
        <v>997</v>
      </c>
      <c r="C308" s="1214">
        <v>82</v>
      </c>
      <c r="D308" s="1214">
        <v>932</v>
      </c>
      <c r="E308" s="1214">
        <v>75</v>
      </c>
      <c r="F308" s="1214">
        <v>120</v>
      </c>
      <c r="G308" s="1202">
        <v>120</v>
      </c>
      <c r="H308" s="1202">
        <v>120</v>
      </c>
      <c r="I308" s="1202"/>
      <c r="J308" s="1202"/>
      <c r="K308" s="1202"/>
      <c r="L308" s="1202"/>
      <c r="M308" s="1202"/>
      <c r="N308" s="1202"/>
      <c r="O308" s="1202"/>
      <c r="P308" s="1202"/>
      <c r="Q308" s="1202"/>
      <c r="R308" s="1202"/>
      <c r="S308" s="1202"/>
      <c r="T308" s="1202"/>
      <c r="U308" s="1202"/>
      <c r="V308" s="1202">
        <v>0</v>
      </c>
      <c r="W308" s="1202"/>
      <c r="X308" s="1202"/>
      <c r="Y308" s="1202"/>
      <c r="Z308" s="1203"/>
      <c r="AA308" s="1204"/>
      <c r="AB308" s="1204"/>
      <c r="AC308" s="1204"/>
      <c r="AD308" s="1205"/>
      <c r="AE308" s="1204">
        <v>75</v>
      </c>
      <c r="AF308" s="1203">
        <v>0</v>
      </c>
      <c r="AG308" s="1203">
        <v>0</v>
      </c>
      <c r="AH308" s="1206">
        <v>115</v>
      </c>
      <c r="AI308" s="1207">
        <v>0</v>
      </c>
      <c r="AJ308" s="1208">
        <v>0</v>
      </c>
      <c r="AK308" s="1209">
        <v>0</v>
      </c>
      <c r="AL308" s="1210">
        <v>8625</v>
      </c>
      <c r="AM308" s="1211">
        <v>0</v>
      </c>
      <c r="AN308" s="1102" t="s">
        <v>2135</v>
      </c>
    </row>
    <row r="309" spans="1:40" x14ac:dyDescent="0.15">
      <c r="A309" s="1201">
        <v>44453</v>
      </c>
      <c r="B309" s="1202">
        <v>997</v>
      </c>
      <c r="C309" s="1202">
        <v>82</v>
      </c>
      <c r="D309" s="1202">
        <v>932</v>
      </c>
      <c r="E309" s="1202">
        <v>75</v>
      </c>
      <c r="F309" s="1202">
        <v>240</v>
      </c>
      <c r="G309" s="1202">
        <v>240</v>
      </c>
      <c r="H309" s="1202">
        <v>120</v>
      </c>
      <c r="I309" s="1202"/>
      <c r="J309" s="1202"/>
      <c r="K309" s="1202"/>
      <c r="L309" s="1202"/>
      <c r="M309" s="1202"/>
      <c r="N309" s="1202"/>
      <c r="O309" s="1202"/>
      <c r="P309" s="1202"/>
      <c r="Q309" s="1202"/>
      <c r="R309" s="1202"/>
      <c r="S309" s="1202"/>
      <c r="T309" s="1202"/>
      <c r="U309" s="1202"/>
      <c r="V309" s="1202">
        <v>0</v>
      </c>
      <c r="W309" s="1202"/>
      <c r="X309" s="1202"/>
      <c r="Y309" s="1202"/>
      <c r="Z309" s="1203"/>
      <c r="AA309" s="1204"/>
      <c r="AB309" s="1204"/>
      <c r="AC309" s="1204"/>
      <c r="AD309" s="1205"/>
      <c r="AE309" s="1204">
        <v>75</v>
      </c>
      <c r="AF309" s="1203">
        <v>0</v>
      </c>
      <c r="AG309" s="1203">
        <v>0</v>
      </c>
      <c r="AH309" s="1206">
        <v>115</v>
      </c>
      <c r="AI309" s="1207">
        <v>0</v>
      </c>
      <c r="AJ309" s="1208">
        <v>0</v>
      </c>
      <c r="AK309" s="1209">
        <v>0</v>
      </c>
      <c r="AL309" s="1210">
        <v>8625</v>
      </c>
      <c r="AM309" s="1211">
        <v>0</v>
      </c>
      <c r="AN309" s="571" t="s">
        <v>2135</v>
      </c>
    </row>
    <row r="310" spans="1:40" x14ac:dyDescent="0.15">
      <c r="A310" s="1201">
        <v>44431</v>
      </c>
      <c r="B310" s="1202">
        <v>997</v>
      </c>
      <c r="C310" s="1202">
        <v>33</v>
      </c>
      <c r="D310" s="1202">
        <v>933</v>
      </c>
      <c r="E310" s="1202">
        <v>390</v>
      </c>
      <c r="F310" s="1202">
        <v>120</v>
      </c>
      <c r="G310" s="1202">
        <v>120</v>
      </c>
      <c r="H310" s="1202">
        <v>360</v>
      </c>
      <c r="I310" s="1202"/>
      <c r="J310" s="1202"/>
      <c r="K310" s="1202"/>
      <c r="L310" s="1202"/>
      <c r="M310" s="1202"/>
      <c r="N310" s="1202"/>
      <c r="O310" s="1202"/>
      <c r="P310" s="1202"/>
      <c r="Q310" s="1202"/>
      <c r="R310" s="1202"/>
      <c r="S310" s="1202"/>
      <c r="T310" s="1202"/>
      <c r="U310" s="1202"/>
      <c r="V310" s="1202">
        <v>0</v>
      </c>
      <c r="W310" s="1202"/>
      <c r="X310" s="1202"/>
      <c r="Y310" s="1202"/>
      <c r="Z310" s="1203"/>
      <c r="AA310" s="1204"/>
      <c r="AB310" s="1204"/>
      <c r="AC310" s="1204"/>
      <c r="AD310" s="1205"/>
      <c r="AE310" s="1204">
        <v>390</v>
      </c>
      <c r="AF310" s="1203">
        <v>0</v>
      </c>
      <c r="AG310" s="1203">
        <v>0</v>
      </c>
      <c r="AH310" s="1206">
        <v>71</v>
      </c>
      <c r="AI310" s="1207">
        <v>0</v>
      </c>
      <c r="AJ310" s="1208">
        <v>0</v>
      </c>
      <c r="AK310" s="1209">
        <v>0</v>
      </c>
      <c r="AL310" s="1210">
        <v>27690</v>
      </c>
      <c r="AM310" s="1211">
        <v>0</v>
      </c>
      <c r="AN310" s="920" t="s">
        <v>1537</v>
      </c>
    </row>
    <row r="311" spans="1:40" x14ac:dyDescent="0.15">
      <c r="A311" s="1213">
        <v>44432</v>
      </c>
      <c r="B311" s="1214">
        <v>997</v>
      </c>
      <c r="C311" s="1214">
        <v>33</v>
      </c>
      <c r="D311" s="1214">
        <v>933</v>
      </c>
      <c r="E311" s="1214">
        <v>624</v>
      </c>
      <c r="F311" s="1214">
        <v>420</v>
      </c>
      <c r="G311" s="1133">
        <v>420</v>
      </c>
      <c r="H311" s="1133">
        <v>1260</v>
      </c>
      <c r="I311" s="1133"/>
      <c r="J311" s="1133"/>
      <c r="K311" s="1133"/>
      <c r="L311" s="1133"/>
      <c r="M311" s="1133"/>
      <c r="N311" s="1133"/>
      <c r="O311" s="1133"/>
      <c r="P311" s="1133"/>
      <c r="Q311" s="1133"/>
      <c r="R311" s="1133"/>
      <c r="S311" s="1133"/>
      <c r="T311" s="1133"/>
      <c r="U311" s="1133"/>
      <c r="V311" s="1133">
        <v>0</v>
      </c>
      <c r="W311" s="1133"/>
      <c r="X311" s="1133"/>
      <c r="Y311" s="1133"/>
      <c r="Z311" s="1134"/>
      <c r="AA311" s="1135"/>
      <c r="AB311" s="1135"/>
      <c r="AC311" s="1135"/>
      <c r="AD311" s="1136"/>
      <c r="AE311" s="1135">
        <v>624</v>
      </c>
      <c r="AF311" s="1134">
        <v>0</v>
      </c>
      <c r="AG311" s="1134">
        <v>0</v>
      </c>
      <c r="AH311" s="1137">
        <v>71</v>
      </c>
      <c r="AI311" s="1138">
        <v>0</v>
      </c>
      <c r="AJ311" s="1139">
        <v>0</v>
      </c>
      <c r="AK311" s="1140">
        <v>0</v>
      </c>
      <c r="AL311" s="1141">
        <v>44304</v>
      </c>
      <c r="AM311" s="1142">
        <v>0</v>
      </c>
      <c r="AN311" s="1053" t="s">
        <v>1537</v>
      </c>
    </row>
    <row r="312" spans="1:40" x14ac:dyDescent="0.15">
      <c r="A312" s="1213">
        <v>44433</v>
      </c>
      <c r="B312" s="1214">
        <v>997</v>
      </c>
      <c r="C312" s="1214">
        <v>33</v>
      </c>
      <c r="D312" s="1214">
        <v>933</v>
      </c>
      <c r="E312" s="1214">
        <v>312</v>
      </c>
      <c r="F312" s="1214">
        <v>180</v>
      </c>
      <c r="G312" s="1202">
        <v>180</v>
      </c>
      <c r="H312" s="1202">
        <v>540</v>
      </c>
      <c r="I312" s="1202"/>
      <c r="J312" s="1202"/>
      <c r="K312" s="1202"/>
      <c r="L312" s="1202"/>
      <c r="M312" s="1202"/>
      <c r="N312" s="1202"/>
      <c r="O312" s="1202"/>
      <c r="P312" s="1202"/>
      <c r="Q312" s="1202"/>
      <c r="R312" s="1202"/>
      <c r="S312" s="1202"/>
      <c r="T312" s="1202"/>
      <c r="U312" s="1202"/>
      <c r="V312" s="1202">
        <v>0</v>
      </c>
      <c r="W312" s="1202"/>
      <c r="X312" s="1202"/>
      <c r="Y312" s="1202"/>
      <c r="Z312" s="1203"/>
      <c r="AA312" s="1204"/>
      <c r="AB312" s="1204"/>
      <c r="AC312" s="1204"/>
      <c r="AD312" s="1205"/>
      <c r="AE312" s="1204">
        <v>312</v>
      </c>
      <c r="AF312" s="1203">
        <v>0</v>
      </c>
      <c r="AG312" s="1203">
        <v>0</v>
      </c>
      <c r="AH312" s="1206">
        <v>71</v>
      </c>
      <c r="AI312" s="1207">
        <v>0</v>
      </c>
      <c r="AJ312" s="1208">
        <v>0</v>
      </c>
      <c r="AK312" s="1209">
        <v>0</v>
      </c>
      <c r="AL312" s="1210">
        <v>22152</v>
      </c>
      <c r="AM312" s="1211">
        <v>0</v>
      </c>
      <c r="AN312" s="571" t="s">
        <v>1537</v>
      </c>
    </row>
    <row r="313" spans="1:40" x14ac:dyDescent="0.15">
      <c r="A313" s="1201">
        <v>44434</v>
      </c>
      <c r="B313" s="1202">
        <v>997</v>
      </c>
      <c r="C313" s="1202">
        <v>33</v>
      </c>
      <c r="D313" s="1202">
        <v>933</v>
      </c>
      <c r="E313" s="1202">
        <v>390</v>
      </c>
      <c r="F313" s="1202">
        <v>250</v>
      </c>
      <c r="G313" s="1133">
        <v>250</v>
      </c>
      <c r="H313" s="1133">
        <v>750</v>
      </c>
      <c r="I313" s="1133"/>
      <c r="J313" s="1133"/>
      <c r="K313" s="1133"/>
      <c r="L313" s="1133"/>
      <c r="M313" s="1133"/>
      <c r="N313" s="1133"/>
      <c r="O313" s="1133"/>
      <c r="P313" s="1133"/>
      <c r="Q313" s="1133"/>
      <c r="R313" s="1133"/>
      <c r="S313" s="1133"/>
      <c r="T313" s="1133"/>
      <c r="U313" s="1133"/>
      <c r="V313" s="1133">
        <v>0</v>
      </c>
      <c r="W313" s="1133"/>
      <c r="X313" s="1133"/>
      <c r="Y313" s="1133"/>
      <c r="Z313" s="1134"/>
      <c r="AA313" s="1135"/>
      <c r="AB313" s="1135"/>
      <c r="AC313" s="1135"/>
      <c r="AD313" s="1136"/>
      <c r="AE313" s="1135">
        <v>390</v>
      </c>
      <c r="AF313" s="1134">
        <v>0</v>
      </c>
      <c r="AG313" s="1134">
        <v>0</v>
      </c>
      <c r="AH313" s="1137">
        <v>71</v>
      </c>
      <c r="AI313" s="1138">
        <v>0</v>
      </c>
      <c r="AJ313" s="1139">
        <v>0</v>
      </c>
      <c r="AK313" s="1140">
        <v>0</v>
      </c>
      <c r="AL313" s="1141">
        <v>27690</v>
      </c>
      <c r="AM313" s="1142">
        <v>0</v>
      </c>
      <c r="AN313" s="1053" t="s">
        <v>1537</v>
      </c>
    </row>
    <row r="314" spans="1:40" x14ac:dyDescent="0.15">
      <c r="A314" s="1213">
        <v>44435</v>
      </c>
      <c r="B314" s="1214">
        <v>997</v>
      </c>
      <c r="C314" s="1214">
        <v>33</v>
      </c>
      <c r="D314" s="1214">
        <v>933</v>
      </c>
      <c r="E314" s="1214">
        <v>156</v>
      </c>
      <c r="F314" s="1214">
        <v>80</v>
      </c>
      <c r="G314" s="1202">
        <v>80</v>
      </c>
      <c r="H314" s="1202">
        <v>240</v>
      </c>
      <c r="I314" s="1202"/>
      <c r="J314" s="1202"/>
      <c r="K314" s="1202"/>
      <c r="L314" s="1202"/>
      <c r="M314" s="1202"/>
      <c r="N314" s="1202"/>
      <c r="O314" s="1202"/>
      <c r="P314" s="1202"/>
      <c r="Q314" s="1202"/>
      <c r="R314" s="1202"/>
      <c r="S314" s="1202"/>
      <c r="T314" s="1202"/>
      <c r="U314" s="1202"/>
      <c r="V314" s="1202">
        <v>0</v>
      </c>
      <c r="W314" s="1202"/>
      <c r="X314" s="1202"/>
      <c r="Y314" s="1202"/>
      <c r="Z314" s="1203"/>
      <c r="AA314" s="1204"/>
      <c r="AB314" s="1204"/>
      <c r="AC314" s="1204"/>
      <c r="AD314" s="1205"/>
      <c r="AE314" s="1204">
        <v>156</v>
      </c>
      <c r="AF314" s="1203">
        <v>0</v>
      </c>
      <c r="AG314" s="1203">
        <v>0</v>
      </c>
      <c r="AH314" s="1206">
        <v>71</v>
      </c>
      <c r="AI314" s="1207">
        <v>0</v>
      </c>
      <c r="AJ314" s="1208">
        <v>0</v>
      </c>
      <c r="AK314" s="1209">
        <v>0</v>
      </c>
      <c r="AL314" s="1210">
        <v>11076</v>
      </c>
      <c r="AM314" s="1211">
        <v>0</v>
      </c>
      <c r="AN314" s="1053" t="s">
        <v>1537</v>
      </c>
    </row>
    <row r="315" spans="1:40" x14ac:dyDescent="0.15">
      <c r="A315" s="1201">
        <v>44435</v>
      </c>
      <c r="B315" s="1202">
        <v>997</v>
      </c>
      <c r="C315" s="1202">
        <v>33</v>
      </c>
      <c r="D315" s="1202">
        <v>933</v>
      </c>
      <c r="E315" s="1202">
        <v>312</v>
      </c>
      <c r="F315" s="1202">
        <v>225</v>
      </c>
      <c r="G315" s="1202">
        <v>225</v>
      </c>
      <c r="H315" s="1202">
        <v>675</v>
      </c>
      <c r="I315" s="1202"/>
      <c r="J315" s="1202"/>
      <c r="K315" s="1202"/>
      <c r="L315" s="1202"/>
      <c r="M315" s="1202"/>
      <c r="N315" s="1202"/>
      <c r="O315" s="1202"/>
      <c r="P315" s="1202"/>
      <c r="Q315" s="1202"/>
      <c r="R315" s="1202"/>
      <c r="S315" s="1202"/>
      <c r="T315" s="1202"/>
      <c r="U315" s="1202"/>
      <c r="V315" s="1202">
        <v>0</v>
      </c>
      <c r="W315" s="1202"/>
      <c r="X315" s="1202"/>
      <c r="Y315" s="1202"/>
      <c r="Z315" s="1203"/>
      <c r="AA315" s="1204"/>
      <c r="AB315" s="1204"/>
      <c r="AC315" s="1204"/>
      <c r="AD315" s="1205"/>
      <c r="AE315" s="1204">
        <v>312</v>
      </c>
      <c r="AF315" s="1203">
        <v>0</v>
      </c>
      <c r="AG315" s="1203">
        <v>0</v>
      </c>
      <c r="AH315" s="1206">
        <v>71</v>
      </c>
      <c r="AI315" s="1207">
        <v>0</v>
      </c>
      <c r="AJ315" s="1208">
        <v>0</v>
      </c>
      <c r="AK315" s="1209">
        <v>0</v>
      </c>
      <c r="AL315" s="1210">
        <v>22152</v>
      </c>
      <c r="AM315" s="1211">
        <v>0</v>
      </c>
      <c r="AN315" s="1102" t="s">
        <v>1537</v>
      </c>
    </row>
    <row r="316" spans="1:40" x14ac:dyDescent="0.15">
      <c r="A316" s="1201">
        <v>44436</v>
      </c>
      <c r="B316" s="1202">
        <v>997</v>
      </c>
      <c r="C316" s="1202">
        <v>82</v>
      </c>
      <c r="D316" s="1202">
        <v>933</v>
      </c>
      <c r="E316" s="1202">
        <v>468</v>
      </c>
      <c r="F316" s="1202">
        <v>365</v>
      </c>
      <c r="G316" s="1202">
        <v>350</v>
      </c>
      <c r="H316" s="1202">
        <v>1095</v>
      </c>
      <c r="I316" s="1202"/>
      <c r="J316" s="1202"/>
      <c r="K316" s="1202"/>
      <c r="L316" s="1202"/>
      <c r="M316" s="1202"/>
      <c r="N316" s="1202"/>
      <c r="O316" s="1202">
        <v>15</v>
      </c>
      <c r="P316" s="1202"/>
      <c r="Q316" s="1202"/>
      <c r="R316" s="1202"/>
      <c r="S316" s="1202"/>
      <c r="T316" s="1202"/>
      <c r="U316" s="1202"/>
      <c r="V316" s="1202">
        <v>0</v>
      </c>
      <c r="W316" s="1202"/>
      <c r="X316" s="1202"/>
      <c r="Y316" s="1202"/>
      <c r="Z316" s="1203"/>
      <c r="AA316" s="1204"/>
      <c r="AB316" s="1204"/>
      <c r="AC316" s="1204"/>
      <c r="AD316" s="1205"/>
      <c r="AE316" s="1204">
        <v>468</v>
      </c>
      <c r="AF316" s="1203">
        <v>0</v>
      </c>
      <c r="AG316" s="1203">
        <v>0</v>
      </c>
      <c r="AH316" s="1206">
        <v>71</v>
      </c>
      <c r="AI316" s="1207">
        <v>0</v>
      </c>
      <c r="AJ316" s="1208">
        <v>0</v>
      </c>
      <c r="AK316" s="1209">
        <v>0</v>
      </c>
      <c r="AL316" s="1210">
        <v>33228</v>
      </c>
      <c r="AM316" s="1211">
        <v>0</v>
      </c>
      <c r="AN316" s="1053" t="s">
        <v>1537</v>
      </c>
    </row>
    <row r="317" spans="1:40" x14ac:dyDescent="0.15">
      <c r="A317" s="1201">
        <v>44438</v>
      </c>
      <c r="B317" s="1202">
        <v>997</v>
      </c>
      <c r="C317" s="1202">
        <v>33</v>
      </c>
      <c r="D317" s="1202">
        <v>933</v>
      </c>
      <c r="E317" s="1202">
        <v>156</v>
      </c>
      <c r="F317" s="1202">
        <v>120</v>
      </c>
      <c r="G317" s="1202">
        <v>120</v>
      </c>
      <c r="H317" s="1202">
        <v>240</v>
      </c>
      <c r="I317" s="1202"/>
      <c r="J317" s="1202"/>
      <c r="K317" s="1202"/>
      <c r="L317" s="1202"/>
      <c r="M317" s="1202"/>
      <c r="N317" s="1202"/>
      <c r="O317" s="1202"/>
      <c r="P317" s="1202"/>
      <c r="Q317" s="1202"/>
      <c r="R317" s="1202"/>
      <c r="S317" s="1202"/>
      <c r="T317" s="1202"/>
      <c r="U317" s="1202"/>
      <c r="V317" s="1202">
        <v>0</v>
      </c>
      <c r="W317" s="1202"/>
      <c r="X317" s="1202"/>
      <c r="Y317" s="1202"/>
      <c r="Z317" s="1203"/>
      <c r="AA317" s="1204"/>
      <c r="AB317" s="1204"/>
      <c r="AC317" s="1204"/>
      <c r="AD317" s="1205"/>
      <c r="AE317" s="1204">
        <v>156</v>
      </c>
      <c r="AF317" s="1203">
        <v>0</v>
      </c>
      <c r="AG317" s="1203">
        <v>0</v>
      </c>
      <c r="AH317" s="1206">
        <v>71</v>
      </c>
      <c r="AI317" s="1207">
        <v>0</v>
      </c>
      <c r="AJ317" s="1208">
        <v>0</v>
      </c>
      <c r="AK317" s="1209">
        <v>0</v>
      </c>
      <c r="AL317" s="1210">
        <v>11076</v>
      </c>
      <c r="AM317" s="1211">
        <v>0</v>
      </c>
      <c r="AN317" s="1053" t="s">
        <v>1537</v>
      </c>
    </row>
    <row r="318" spans="1:40" x14ac:dyDescent="0.15">
      <c r="A318" s="1213">
        <v>44439</v>
      </c>
      <c r="B318" s="1214">
        <v>997</v>
      </c>
      <c r="C318" s="1214">
        <v>33</v>
      </c>
      <c r="D318" s="1214">
        <v>933</v>
      </c>
      <c r="E318" s="1214">
        <v>312</v>
      </c>
      <c r="F318" s="1214">
        <v>220</v>
      </c>
      <c r="G318" s="1133">
        <v>220</v>
      </c>
      <c r="H318" s="1133">
        <v>660</v>
      </c>
      <c r="I318" s="1133"/>
      <c r="J318" s="1133"/>
      <c r="K318" s="1133"/>
      <c r="L318" s="1133"/>
      <c r="M318" s="1133"/>
      <c r="N318" s="1133"/>
      <c r="O318" s="1133"/>
      <c r="P318" s="1133"/>
      <c r="Q318" s="1133"/>
      <c r="R318" s="1133"/>
      <c r="S318" s="1133"/>
      <c r="T318" s="1133"/>
      <c r="U318" s="1133"/>
      <c r="V318" s="1133">
        <v>0</v>
      </c>
      <c r="W318" s="1133"/>
      <c r="X318" s="1133"/>
      <c r="Y318" s="1133"/>
      <c r="Z318" s="1134"/>
      <c r="AA318" s="1135"/>
      <c r="AB318" s="1135"/>
      <c r="AC318" s="1135"/>
      <c r="AD318" s="1136"/>
      <c r="AE318" s="1135">
        <v>312</v>
      </c>
      <c r="AF318" s="1134">
        <v>0</v>
      </c>
      <c r="AG318" s="1134">
        <v>0</v>
      </c>
      <c r="AH318" s="1137">
        <v>71</v>
      </c>
      <c r="AI318" s="1138">
        <v>0</v>
      </c>
      <c r="AJ318" s="1139">
        <v>0</v>
      </c>
      <c r="AK318" s="1140">
        <v>0</v>
      </c>
      <c r="AL318" s="1141">
        <v>22152</v>
      </c>
      <c r="AM318" s="1142">
        <v>0</v>
      </c>
      <c r="AN318" s="1053" t="s">
        <v>1537</v>
      </c>
    </row>
    <row r="319" spans="1:40" x14ac:dyDescent="0.15">
      <c r="A319" s="1201">
        <v>44439</v>
      </c>
      <c r="B319" s="1202">
        <v>997</v>
      </c>
      <c r="C319" s="1202">
        <v>33</v>
      </c>
      <c r="D319" s="1202">
        <v>933</v>
      </c>
      <c r="E319" s="1202">
        <v>156</v>
      </c>
      <c r="F319" s="1202">
        <v>170</v>
      </c>
      <c r="G319" s="1202">
        <v>170</v>
      </c>
      <c r="H319" s="1202">
        <v>340</v>
      </c>
      <c r="I319" s="1202"/>
      <c r="J319" s="1202"/>
      <c r="K319" s="1202"/>
      <c r="L319" s="1202"/>
      <c r="M319" s="1202"/>
      <c r="N319" s="1202"/>
      <c r="O319" s="1202"/>
      <c r="P319" s="1202"/>
      <c r="Q319" s="1202"/>
      <c r="R319" s="1202"/>
      <c r="S319" s="1202"/>
      <c r="T319" s="1202"/>
      <c r="U319" s="1202"/>
      <c r="V319" s="1202">
        <v>0</v>
      </c>
      <c r="W319" s="1202"/>
      <c r="X319" s="1202"/>
      <c r="Y319" s="1202"/>
      <c r="Z319" s="1203"/>
      <c r="AA319" s="1204"/>
      <c r="AB319" s="1204"/>
      <c r="AC319" s="1204"/>
      <c r="AD319" s="1205"/>
      <c r="AE319" s="1204">
        <v>156</v>
      </c>
      <c r="AF319" s="1203">
        <v>0</v>
      </c>
      <c r="AG319" s="1203">
        <v>0</v>
      </c>
      <c r="AH319" s="1206">
        <v>71</v>
      </c>
      <c r="AI319" s="1207">
        <v>0</v>
      </c>
      <c r="AJ319" s="1208">
        <v>0</v>
      </c>
      <c r="AK319" s="1209">
        <v>0</v>
      </c>
      <c r="AL319" s="1210">
        <v>11076</v>
      </c>
      <c r="AM319" s="1211">
        <v>0</v>
      </c>
      <c r="AN319" s="920" t="s">
        <v>1537</v>
      </c>
    </row>
    <row r="320" spans="1:40" x14ac:dyDescent="0.15">
      <c r="A320" s="1232">
        <v>44439</v>
      </c>
      <c r="B320" s="1224">
        <v>997</v>
      </c>
      <c r="C320" s="1224">
        <v>82</v>
      </c>
      <c r="D320" s="1224">
        <v>933</v>
      </c>
      <c r="E320" s="1224">
        <v>156</v>
      </c>
      <c r="F320" s="1218">
        <v>240</v>
      </c>
      <c r="G320" s="1225">
        <v>240</v>
      </c>
      <c r="H320" s="1225">
        <v>84</v>
      </c>
      <c r="I320" s="1225"/>
      <c r="J320" s="1225"/>
      <c r="K320" s="1225"/>
      <c r="L320" s="1225"/>
      <c r="M320" s="1225"/>
      <c r="N320" s="1225"/>
      <c r="O320" s="1225"/>
      <c r="P320" s="1225"/>
      <c r="Q320" s="1225"/>
      <c r="R320" s="1225"/>
      <c r="S320" s="1225"/>
      <c r="T320" s="1225"/>
      <c r="U320" s="1225"/>
      <c r="V320" s="1225">
        <v>0</v>
      </c>
      <c r="W320" s="1225"/>
      <c r="X320" s="1225"/>
      <c r="Y320" s="1225"/>
      <c r="Z320" s="1246"/>
      <c r="AA320" s="1226"/>
      <c r="AB320" s="1226"/>
      <c r="AC320" s="1226"/>
      <c r="AD320" s="1227"/>
      <c r="AE320" s="1226">
        <v>156</v>
      </c>
      <c r="AF320" s="1246">
        <v>0</v>
      </c>
      <c r="AG320" s="1246">
        <v>0</v>
      </c>
      <c r="AH320" s="1228">
        <v>71</v>
      </c>
      <c r="AI320" s="1230">
        <v>0</v>
      </c>
      <c r="AJ320" s="1246">
        <v>0</v>
      </c>
      <c r="AK320" s="1228">
        <v>0</v>
      </c>
      <c r="AL320" s="1230">
        <v>11076</v>
      </c>
      <c r="AM320" s="1228">
        <v>0</v>
      </c>
      <c r="AN320" s="1102" t="s">
        <v>1537</v>
      </c>
    </row>
    <row r="321" spans="1:40" x14ac:dyDescent="0.15">
      <c r="A321" s="1201">
        <v>44440</v>
      </c>
      <c r="B321" s="1202">
        <v>997</v>
      </c>
      <c r="C321" s="1202">
        <v>33</v>
      </c>
      <c r="D321" s="1202">
        <v>933</v>
      </c>
      <c r="E321" s="1202">
        <v>156</v>
      </c>
      <c r="F321" s="1202">
        <v>120</v>
      </c>
      <c r="G321" s="1202">
        <v>120</v>
      </c>
      <c r="H321" s="1202">
        <v>240</v>
      </c>
      <c r="I321" s="1202"/>
      <c r="J321" s="1202"/>
      <c r="K321" s="1202"/>
      <c r="L321" s="1202"/>
      <c r="M321" s="1202"/>
      <c r="N321" s="1202"/>
      <c r="O321" s="1202"/>
      <c r="P321" s="1202"/>
      <c r="Q321" s="1202"/>
      <c r="R321" s="1202"/>
      <c r="S321" s="1202"/>
      <c r="T321" s="1202"/>
      <c r="U321" s="1202"/>
      <c r="V321" s="1202">
        <v>0</v>
      </c>
      <c r="W321" s="1202"/>
      <c r="X321" s="1202"/>
      <c r="Y321" s="1202"/>
      <c r="Z321" s="1203"/>
      <c r="AA321" s="1204"/>
      <c r="AB321" s="1204"/>
      <c r="AC321" s="1204"/>
      <c r="AD321" s="1205"/>
      <c r="AE321" s="1204">
        <v>156</v>
      </c>
      <c r="AF321" s="1203">
        <v>0</v>
      </c>
      <c r="AG321" s="1203">
        <v>0</v>
      </c>
      <c r="AH321" s="1206">
        <v>71</v>
      </c>
      <c r="AI321" s="1207">
        <v>0</v>
      </c>
      <c r="AJ321" s="1208">
        <v>0</v>
      </c>
      <c r="AK321" s="1209">
        <v>0</v>
      </c>
      <c r="AL321" s="1210">
        <v>11076</v>
      </c>
      <c r="AM321" s="1211">
        <v>0</v>
      </c>
      <c r="AN321" s="1102" t="s">
        <v>1537</v>
      </c>
    </row>
    <row r="322" spans="1:40" x14ac:dyDescent="0.15">
      <c r="A322" s="1213">
        <v>44440</v>
      </c>
      <c r="B322" s="1214">
        <v>997</v>
      </c>
      <c r="C322" s="1214">
        <v>82</v>
      </c>
      <c r="D322" s="1214">
        <v>933</v>
      </c>
      <c r="E322" s="1214">
        <v>312</v>
      </c>
      <c r="F322" s="1214">
        <v>140</v>
      </c>
      <c r="G322" s="1202">
        <v>120</v>
      </c>
      <c r="H322" s="1202">
        <v>140</v>
      </c>
      <c r="I322" s="1202"/>
      <c r="J322" s="1202"/>
      <c r="K322" s="1202"/>
      <c r="L322" s="1202"/>
      <c r="M322" s="1202"/>
      <c r="N322" s="1202"/>
      <c r="O322" s="1202"/>
      <c r="P322" s="1202"/>
      <c r="Q322" s="1202"/>
      <c r="R322" s="1202"/>
      <c r="S322" s="1202"/>
      <c r="T322" s="1202">
        <v>20</v>
      </c>
      <c r="U322" s="1202"/>
      <c r="V322" s="1202">
        <v>0</v>
      </c>
      <c r="W322" s="1202"/>
      <c r="X322" s="1202"/>
      <c r="Y322" s="1202"/>
      <c r="Z322" s="1203"/>
      <c r="AA322" s="1204"/>
      <c r="AB322" s="1204"/>
      <c r="AC322" s="1204"/>
      <c r="AD322" s="1205"/>
      <c r="AE322" s="1204">
        <v>312</v>
      </c>
      <c r="AF322" s="1203">
        <v>0</v>
      </c>
      <c r="AG322" s="1203">
        <v>0</v>
      </c>
      <c r="AH322" s="1206">
        <v>71</v>
      </c>
      <c r="AI322" s="1207">
        <v>0</v>
      </c>
      <c r="AJ322" s="1208">
        <v>0</v>
      </c>
      <c r="AK322" s="1209">
        <v>0</v>
      </c>
      <c r="AL322" s="1210">
        <v>22152</v>
      </c>
      <c r="AM322" s="1211">
        <v>0</v>
      </c>
      <c r="AN322" s="1053" t="s">
        <v>1537</v>
      </c>
    </row>
    <row r="323" spans="1:40" x14ac:dyDescent="0.15">
      <c r="A323" s="1201">
        <v>44441</v>
      </c>
      <c r="B323" s="1202">
        <v>997</v>
      </c>
      <c r="C323" s="1202">
        <v>9</v>
      </c>
      <c r="D323" s="1202">
        <v>933</v>
      </c>
      <c r="E323" s="1202">
        <v>312</v>
      </c>
      <c r="F323" s="1202">
        <v>180</v>
      </c>
      <c r="G323" s="1133">
        <v>180</v>
      </c>
      <c r="H323" s="1133">
        <v>360</v>
      </c>
      <c r="I323" s="1133"/>
      <c r="J323" s="1133"/>
      <c r="K323" s="1133"/>
      <c r="L323" s="1133"/>
      <c r="M323" s="1133"/>
      <c r="N323" s="1133"/>
      <c r="O323" s="1133"/>
      <c r="P323" s="1133"/>
      <c r="Q323" s="1133"/>
      <c r="R323" s="1133"/>
      <c r="S323" s="1133"/>
      <c r="T323" s="1133"/>
      <c r="U323" s="1133"/>
      <c r="V323" s="1133">
        <v>0</v>
      </c>
      <c r="W323" s="1133"/>
      <c r="X323" s="1133"/>
      <c r="Y323" s="1133"/>
      <c r="Z323" s="1134"/>
      <c r="AA323" s="1135"/>
      <c r="AB323" s="1135"/>
      <c r="AC323" s="1135"/>
      <c r="AD323" s="1136"/>
      <c r="AE323" s="1135">
        <v>312</v>
      </c>
      <c r="AF323" s="1134">
        <v>0</v>
      </c>
      <c r="AG323" s="1134">
        <v>0</v>
      </c>
      <c r="AH323" s="1137">
        <v>71</v>
      </c>
      <c r="AI323" s="1138">
        <v>0</v>
      </c>
      <c r="AJ323" s="1139">
        <v>0</v>
      </c>
      <c r="AK323" s="1140">
        <v>0</v>
      </c>
      <c r="AL323" s="1141">
        <v>22152</v>
      </c>
      <c r="AM323" s="1142">
        <v>0</v>
      </c>
      <c r="AN323" s="1102" t="s">
        <v>1537</v>
      </c>
    </row>
    <row r="324" spans="1:40" x14ac:dyDescent="0.15">
      <c r="A324" s="1232">
        <v>44441</v>
      </c>
      <c r="B324" s="1224">
        <v>997</v>
      </c>
      <c r="C324" s="1224">
        <v>82</v>
      </c>
      <c r="D324" s="1224">
        <v>933</v>
      </c>
      <c r="E324" s="1224">
        <v>156</v>
      </c>
      <c r="F324" s="1218">
        <v>375</v>
      </c>
      <c r="G324" s="1225">
        <v>330</v>
      </c>
      <c r="H324" s="1225">
        <v>375</v>
      </c>
      <c r="I324" s="1225">
        <v>30</v>
      </c>
      <c r="J324" s="1225"/>
      <c r="K324" s="1225"/>
      <c r="L324" s="1225"/>
      <c r="M324" s="1225"/>
      <c r="N324" s="1225"/>
      <c r="O324" s="1225">
        <v>15</v>
      </c>
      <c r="P324" s="1225"/>
      <c r="Q324" s="1225"/>
      <c r="R324" s="1225"/>
      <c r="S324" s="1225"/>
      <c r="T324" s="1225"/>
      <c r="U324" s="1225"/>
      <c r="V324" s="1225">
        <v>0</v>
      </c>
      <c r="W324" s="1225"/>
      <c r="X324" s="1225"/>
      <c r="Y324" s="1225"/>
      <c r="Z324" s="1246"/>
      <c r="AA324" s="1226"/>
      <c r="AB324" s="1226"/>
      <c r="AC324" s="1226"/>
      <c r="AD324" s="1227"/>
      <c r="AE324" s="1226">
        <v>156</v>
      </c>
      <c r="AF324" s="1246">
        <v>0</v>
      </c>
      <c r="AG324" s="1246">
        <v>0</v>
      </c>
      <c r="AH324" s="1228">
        <v>71</v>
      </c>
      <c r="AI324" s="1230">
        <v>0</v>
      </c>
      <c r="AJ324" s="1246">
        <v>0</v>
      </c>
      <c r="AK324" s="1228">
        <v>0</v>
      </c>
      <c r="AL324" s="1230">
        <v>11076</v>
      </c>
      <c r="AM324" s="1228">
        <v>0</v>
      </c>
      <c r="AN324" s="1102" t="s">
        <v>1537</v>
      </c>
    </row>
    <row r="325" spans="1:40" x14ac:dyDescent="0.15">
      <c r="A325" s="1213">
        <v>44442</v>
      </c>
      <c r="B325" s="1214">
        <v>997</v>
      </c>
      <c r="C325" s="1214">
        <v>9</v>
      </c>
      <c r="D325" s="1214">
        <v>933</v>
      </c>
      <c r="E325" s="1214">
        <v>156</v>
      </c>
      <c r="F325" s="1214">
        <v>135</v>
      </c>
      <c r="G325" s="1133">
        <v>135</v>
      </c>
      <c r="H325" s="1133">
        <v>270</v>
      </c>
      <c r="I325" s="1133"/>
      <c r="J325" s="1133"/>
      <c r="K325" s="1133"/>
      <c r="L325" s="1133"/>
      <c r="M325" s="1133"/>
      <c r="N325" s="1133"/>
      <c r="O325" s="1133"/>
      <c r="P325" s="1133"/>
      <c r="Q325" s="1133"/>
      <c r="R325" s="1133"/>
      <c r="S325" s="1133"/>
      <c r="T325" s="1133"/>
      <c r="U325" s="1133"/>
      <c r="V325" s="1133">
        <v>0</v>
      </c>
      <c r="W325" s="1133"/>
      <c r="X325" s="1133"/>
      <c r="Y325" s="1133"/>
      <c r="Z325" s="1134"/>
      <c r="AA325" s="1135"/>
      <c r="AB325" s="1135"/>
      <c r="AC325" s="1135"/>
      <c r="AD325" s="1136"/>
      <c r="AE325" s="1135">
        <v>156</v>
      </c>
      <c r="AF325" s="1134">
        <v>0</v>
      </c>
      <c r="AG325" s="1134">
        <v>0</v>
      </c>
      <c r="AH325" s="1137">
        <v>71</v>
      </c>
      <c r="AI325" s="1138">
        <v>0</v>
      </c>
      <c r="AJ325" s="1139">
        <v>0</v>
      </c>
      <c r="AK325" s="1140">
        <v>0</v>
      </c>
      <c r="AL325" s="1141">
        <v>11076</v>
      </c>
      <c r="AM325" s="1142">
        <v>0</v>
      </c>
      <c r="AN325" s="1053" t="s">
        <v>1537</v>
      </c>
    </row>
    <row r="326" spans="1:40" x14ac:dyDescent="0.15">
      <c r="A326" s="1201">
        <v>44445</v>
      </c>
      <c r="B326" s="1202">
        <v>997</v>
      </c>
      <c r="C326" s="1202">
        <v>33</v>
      </c>
      <c r="D326" s="1202">
        <v>933</v>
      </c>
      <c r="E326" s="1202">
        <v>234</v>
      </c>
      <c r="F326" s="1202">
        <v>225</v>
      </c>
      <c r="G326" s="1133">
        <v>225</v>
      </c>
      <c r="H326" s="1133">
        <v>450</v>
      </c>
      <c r="I326" s="1133"/>
      <c r="J326" s="1133"/>
      <c r="K326" s="1133"/>
      <c r="L326" s="1133"/>
      <c r="M326" s="1133"/>
      <c r="N326" s="1133"/>
      <c r="O326" s="1133"/>
      <c r="P326" s="1133"/>
      <c r="Q326" s="1133"/>
      <c r="R326" s="1133"/>
      <c r="S326" s="1133"/>
      <c r="T326" s="1133"/>
      <c r="U326" s="1133"/>
      <c r="V326" s="1133">
        <v>0</v>
      </c>
      <c r="W326" s="1133"/>
      <c r="X326" s="1133"/>
      <c r="Y326" s="1133"/>
      <c r="Z326" s="1134"/>
      <c r="AA326" s="1135"/>
      <c r="AB326" s="1135"/>
      <c r="AC326" s="1135"/>
      <c r="AD326" s="1136"/>
      <c r="AE326" s="1135">
        <v>234</v>
      </c>
      <c r="AF326" s="1134">
        <v>0</v>
      </c>
      <c r="AG326" s="1134">
        <v>0</v>
      </c>
      <c r="AH326" s="1137">
        <v>71</v>
      </c>
      <c r="AI326" s="1207">
        <v>0</v>
      </c>
      <c r="AJ326" s="1208">
        <v>0</v>
      </c>
      <c r="AK326" s="1209">
        <v>0</v>
      </c>
      <c r="AL326" s="1210">
        <v>16614</v>
      </c>
      <c r="AM326" s="1211">
        <v>0</v>
      </c>
      <c r="AN326" s="571" t="s">
        <v>1537</v>
      </c>
    </row>
    <row r="327" spans="1:40" x14ac:dyDescent="0.15">
      <c r="A327" s="1201">
        <v>44446</v>
      </c>
      <c r="B327" s="1202">
        <v>997</v>
      </c>
      <c r="C327" s="1202">
        <v>33</v>
      </c>
      <c r="D327" s="1202">
        <v>933</v>
      </c>
      <c r="E327" s="1202">
        <v>312</v>
      </c>
      <c r="F327" s="1202">
        <v>240</v>
      </c>
      <c r="G327" s="1133">
        <v>240</v>
      </c>
      <c r="H327" s="1133">
        <v>480</v>
      </c>
      <c r="I327" s="1133"/>
      <c r="J327" s="1133"/>
      <c r="K327" s="1133"/>
      <c r="L327" s="1133"/>
      <c r="M327" s="1133"/>
      <c r="N327" s="1133"/>
      <c r="O327" s="1133"/>
      <c r="P327" s="1133"/>
      <c r="Q327" s="1133"/>
      <c r="R327" s="1133"/>
      <c r="S327" s="1133"/>
      <c r="T327" s="1133"/>
      <c r="U327" s="1133"/>
      <c r="V327" s="1133">
        <v>0</v>
      </c>
      <c r="W327" s="1133"/>
      <c r="X327" s="1133"/>
      <c r="Y327" s="1133"/>
      <c r="Z327" s="1134"/>
      <c r="AA327" s="1135"/>
      <c r="AB327" s="1135"/>
      <c r="AC327" s="1135"/>
      <c r="AD327" s="1136"/>
      <c r="AE327" s="1135">
        <v>312</v>
      </c>
      <c r="AF327" s="1134">
        <v>0</v>
      </c>
      <c r="AG327" s="1134">
        <v>0</v>
      </c>
      <c r="AH327" s="1137">
        <v>71</v>
      </c>
      <c r="AI327" s="1138">
        <v>0</v>
      </c>
      <c r="AJ327" s="1139">
        <v>0</v>
      </c>
      <c r="AK327" s="1140">
        <v>0</v>
      </c>
      <c r="AL327" s="1141">
        <v>22152</v>
      </c>
      <c r="AM327" s="1142">
        <v>0</v>
      </c>
      <c r="AN327" s="1053" t="s">
        <v>1537</v>
      </c>
    </row>
    <row r="328" spans="1:40" x14ac:dyDescent="0.15">
      <c r="A328" s="1201">
        <v>44446</v>
      </c>
      <c r="B328" s="1202">
        <v>997</v>
      </c>
      <c r="C328" s="1202">
        <v>33</v>
      </c>
      <c r="D328" s="1202">
        <v>933</v>
      </c>
      <c r="E328" s="1202">
        <v>78</v>
      </c>
      <c r="F328" s="1202">
        <v>120</v>
      </c>
      <c r="G328" s="1202">
        <v>120</v>
      </c>
      <c r="H328" s="1202">
        <v>240</v>
      </c>
      <c r="I328" s="1202"/>
      <c r="J328" s="1202"/>
      <c r="K328" s="1202"/>
      <c r="L328" s="1202"/>
      <c r="M328" s="1202"/>
      <c r="N328" s="1202"/>
      <c r="O328" s="1202"/>
      <c r="P328" s="1202"/>
      <c r="Q328" s="1202"/>
      <c r="R328" s="1202"/>
      <c r="S328" s="1202"/>
      <c r="T328" s="1202"/>
      <c r="U328" s="1202"/>
      <c r="V328" s="1202">
        <v>0</v>
      </c>
      <c r="W328" s="1202"/>
      <c r="X328" s="1202"/>
      <c r="Y328" s="1202"/>
      <c r="Z328" s="1203"/>
      <c r="AA328" s="1204"/>
      <c r="AB328" s="1204"/>
      <c r="AC328" s="1204"/>
      <c r="AD328" s="1205"/>
      <c r="AE328" s="1204">
        <v>78</v>
      </c>
      <c r="AF328" s="1203">
        <v>0</v>
      </c>
      <c r="AG328" s="1203">
        <v>0</v>
      </c>
      <c r="AH328" s="1206">
        <v>71</v>
      </c>
      <c r="AI328" s="1207">
        <v>0</v>
      </c>
      <c r="AJ328" s="1208">
        <v>0</v>
      </c>
      <c r="AK328" s="1209">
        <v>0</v>
      </c>
      <c r="AL328" s="1210">
        <v>5538</v>
      </c>
      <c r="AM328" s="1211">
        <v>0</v>
      </c>
      <c r="AN328" s="1102" t="s">
        <v>1537</v>
      </c>
    </row>
    <row r="329" spans="1:40" x14ac:dyDescent="0.15">
      <c r="A329" s="1201">
        <v>44447</v>
      </c>
      <c r="B329" s="1202">
        <v>997</v>
      </c>
      <c r="C329" s="1202">
        <v>33</v>
      </c>
      <c r="D329" s="1202">
        <v>933</v>
      </c>
      <c r="E329" s="1202">
        <v>312</v>
      </c>
      <c r="F329" s="1202">
        <v>180</v>
      </c>
      <c r="G329" s="1202">
        <v>180</v>
      </c>
      <c r="H329" s="1202">
        <v>360</v>
      </c>
      <c r="I329" s="1202"/>
      <c r="J329" s="1202"/>
      <c r="K329" s="1202"/>
      <c r="L329" s="1202"/>
      <c r="M329" s="1202"/>
      <c r="N329" s="1202"/>
      <c r="O329" s="1202"/>
      <c r="P329" s="1202"/>
      <c r="Q329" s="1202"/>
      <c r="R329" s="1202"/>
      <c r="S329" s="1202"/>
      <c r="T329" s="1202"/>
      <c r="U329" s="1202"/>
      <c r="V329" s="1202">
        <v>0</v>
      </c>
      <c r="W329" s="1202"/>
      <c r="X329" s="1202"/>
      <c r="Y329" s="1202"/>
      <c r="Z329" s="1203"/>
      <c r="AA329" s="1204"/>
      <c r="AB329" s="1204"/>
      <c r="AC329" s="1204"/>
      <c r="AD329" s="1205"/>
      <c r="AE329" s="1204">
        <v>312</v>
      </c>
      <c r="AF329" s="1203">
        <v>0</v>
      </c>
      <c r="AG329" s="1203">
        <v>0</v>
      </c>
      <c r="AH329" s="1206">
        <v>71</v>
      </c>
      <c r="AI329" s="1207">
        <v>0</v>
      </c>
      <c r="AJ329" s="1208">
        <v>0</v>
      </c>
      <c r="AK329" s="1209">
        <v>0</v>
      </c>
      <c r="AL329" s="1210">
        <v>22152</v>
      </c>
      <c r="AM329" s="1211">
        <v>0</v>
      </c>
      <c r="AN329" s="571" t="s">
        <v>1537</v>
      </c>
    </row>
    <row r="330" spans="1:40" x14ac:dyDescent="0.15">
      <c r="A330" s="1201">
        <v>44447</v>
      </c>
      <c r="B330" s="1202">
        <v>997</v>
      </c>
      <c r="C330" s="1202">
        <v>54</v>
      </c>
      <c r="D330" s="1202">
        <v>933</v>
      </c>
      <c r="E330" s="1202">
        <v>234</v>
      </c>
      <c r="F330" s="1202">
        <v>300</v>
      </c>
      <c r="G330" s="1133">
        <v>300</v>
      </c>
      <c r="H330" s="1133">
        <v>300</v>
      </c>
      <c r="I330" s="1133"/>
      <c r="J330" s="1133"/>
      <c r="K330" s="1133"/>
      <c r="L330" s="1133"/>
      <c r="M330" s="1133"/>
      <c r="N330" s="1133"/>
      <c r="O330" s="1133"/>
      <c r="P330" s="1133"/>
      <c r="Q330" s="1133"/>
      <c r="R330" s="1133"/>
      <c r="S330" s="1133"/>
      <c r="T330" s="1133"/>
      <c r="U330" s="1133"/>
      <c r="V330" s="1133">
        <v>0</v>
      </c>
      <c r="W330" s="1133"/>
      <c r="X330" s="1133"/>
      <c r="Y330" s="1133"/>
      <c r="Z330" s="1134"/>
      <c r="AA330" s="1135"/>
      <c r="AB330" s="1135"/>
      <c r="AC330" s="1135"/>
      <c r="AD330" s="1136"/>
      <c r="AE330" s="1135">
        <v>234</v>
      </c>
      <c r="AF330" s="1134">
        <v>0</v>
      </c>
      <c r="AG330" s="1134">
        <v>0</v>
      </c>
      <c r="AH330" s="1137">
        <v>71</v>
      </c>
      <c r="AI330" s="1138">
        <v>0</v>
      </c>
      <c r="AJ330" s="1139">
        <v>0</v>
      </c>
      <c r="AK330" s="1140">
        <v>0</v>
      </c>
      <c r="AL330" s="1141">
        <v>16614</v>
      </c>
      <c r="AM330" s="1142">
        <v>0</v>
      </c>
      <c r="AN330" s="571" t="s">
        <v>1537</v>
      </c>
    </row>
    <row r="331" spans="1:40" x14ac:dyDescent="0.15">
      <c r="A331" s="1201">
        <v>44448</v>
      </c>
      <c r="B331" s="1202">
        <v>997</v>
      </c>
      <c r="C331" s="1202">
        <v>33</v>
      </c>
      <c r="D331" s="1202">
        <v>933</v>
      </c>
      <c r="E331" s="1202">
        <v>78</v>
      </c>
      <c r="F331" s="1202">
        <v>105</v>
      </c>
      <c r="G331" s="1133">
        <v>105</v>
      </c>
      <c r="H331" s="1133">
        <v>210</v>
      </c>
      <c r="I331" s="1133"/>
      <c r="J331" s="1133"/>
      <c r="K331" s="1133"/>
      <c r="L331" s="1133"/>
      <c r="M331" s="1133"/>
      <c r="N331" s="1133"/>
      <c r="O331" s="1133"/>
      <c r="P331" s="1133"/>
      <c r="Q331" s="1133"/>
      <c r="R331" s="1133"/>
      <c r="S331" s="1133"/>
      <c r="T331" s="1133"/>
      <c r="U331" s="1133"/>
      <c r="V331" s="1133">
        <v>0</v>
      </c>
      <c r="W331" s="1133"/>
      <c r="X331" s="1133"/>
      <c r="Y331" s="1133"/>
      <c r="Z331" s="1134"/>
      <c r="AA331" s="1135"/>
      <c r="AB331" s="1135"/>
      <c r="AC331" s="1135"/>
      <c r="AD331" s="1136"/>
      <c r="AE331" s="1135">
        <v>78</v>
      </c>
      <c r="AF331" s="1134">
        <v>0</v>
      </c>
      <c r="AG331" s="1134">
        <v>0</v>
      </c>
      <c r="AH331" s="1137">
        <v>71</v>
      </c>
      <c r="AI331" s="1138">
        <v>0</v>
      </c>
      <c r="AJ331" s="1139">
        <v>0</v>
      </c>
      <c r="AK331" s="1140">
        <v>0</v>
      </c>
      <c r="AL331" s="1141">
        <v>5538</v>
      </c>
      <c r="AM331" s="1142">
        <v>0</v>
      </c>
      <c r="AN331" s="1002" t="s">
        <v>1537</v>
      </c>
    </row>
    <row r="332" spans="1:40" x14ac:dyDescent="0.15">
      <c r="A332" s="1201">
        <v>44449</v>
      </c>
      <c r="B332" s="1202">
        <v>997</v>
      </c>
      <c r="C332" s="1202">
        <v>53</v>
      </c>
      <c r="D332" s="1202">
        <v>933</v>
      </c>
      <c r="E332" s="1202">
        <v>312</v>
      </c>
      <c r="F332" s="1202">
        <v>480</v>
      </c>
      <c r="G332" s="1202">
        <v>480</v>
      </c>
      <c r="H332" s="1202">
        <v>480</v>
      </c>
      <c r="I332" s="1202"/>
      <c r="J332" s="1202"/>
      <c r="K332" s="1202"/>
      <c r="L332" s="1202"/>
      <c r="M332" s="1202"/>
      <c r="N332" s="1202"/>
      <c r="O332" s="1202"/>
      <c r="P332" s="1202"/>
      <c r="Q332" s="1202"/>
      <c r="R332" s="1202"/>
      <c r="S332" s="1202"/>
      <c r="T332" s="1202"/>
      <c r="U332" s="1202"/>
      <c r="V332" s="1202">
        <v>0</v>
      </c>
      <c r="W332" s="1202"/>
      <c r="X332" s="1202"/>
      <c r="Y332" s="1202"/>
      <c r="Z332" s="1203"/>
      <c r="AA332" s="1204"/>
      <c r="AB332" s="1204"/>
      <c r="AC332" s="1204"/>
      <c r="AD332" s="1205"/>
      <c r="AE332" s="1204">
        <v>312</v>
      </c>
      <c r="AF332" s="1203">
        <v>0</v>
      </c>
      <c r="AG332" s="1203">
        <v>0</v>
      </c>
      <c r="AH332" s="1206">
        <v>71</v>
      </c>
      <c r="AI332" s="1207">
        <v>0</v>
      </c>
      <c r="AJ332" s="1208">
        <v>0</v>
      </c>
      <c r="AK332" s="1209">
        <v>0</v>
      </c>
      <c r="AL332" s="1210">
        <v>22152</v>
      </c>
      <c r="AM332" s="1211">
        <v>0</v>
      </c>
      <c r="AN332" s="571" t="s">
        <v>1537</v>
      </c>
    </row>
    <row r="333" spans="1:40" x14ac:dyDescent="0.15">
      <c r="A333" s="1201">
        <v>44453</v>
      </c>
      <c r="B333" s="1202">
        <v>997</v>
      </c>
      <c r="C333" s="1202">
        <v>33</v>
      </c>
      <c r="D333" s="1202">
        <v>933</v>
      </c>
      <c r="E333" s="1202">
        <v>312</v>
      </c>
      <c r="F333" s="1202">
        <v>200</v>
      </c>
      <c r="G333" s="1202">
        <v>200</v>
      </c>
      <c r="H333" s="1202">
        <v>400</v>
      </c>
      <c r="I333" s="1202"/>
      <c r="J333" s="1202"/>
      <c r="K333" s="1202"/>
      <c r="L333" s="1202"/>
      <c r="M333" s="1202"/>
      <c r="N333" s="1202"/>
      <c r="O333" s="1202"/>
      <c r="P333" s="1202"/>
      <c r="Q333" s="1202"/>
      <c r="R333" s="1202"/>
      <c r="S333" s="1202"/>
      <c r="T333" s="1202"/>
      <c r="U333" s="1202"/>
      <c r="V333" s="1202">
        <v>0</v>
      </c>
      <c r="W333" s="1202"/>
      <c r="X333" s="1202"/>
      <c r="Y333" s="1202"/>
      <c r="Z333" s="1203"/>
      <c r="AA333" s="1204"/>
      <c r="AB333" s="1204"/>
      <c r="AC333" s="1204"/>
      <c r="AD333" s="1205"/>
      <c r="AE333" s="1204">
        <v>312</v>
      </c>
      <c r="AF333" s="1203">
        <v>0</v>
      </c>
      <c r="AG333" s="1203">
        <v>0</v>
      </c>
      <c r="AH333" s="1206">
        <v>71</v>
      </c>
      <c r="AI333" s="1207">
        <v>0</v>
      </c>
      <c r="AJ333" s="1208">
        <v>0</v>
      </c>
      <c r="AK333" s="1209">
        <v>0</v>
      </c>
      <c r="AL333" s="1210">
        <v>22152</v>
      </c>
      <c r="AM333" s="1211">
        <v>0</v>
      </c>
      <c r="AN333" s="1053" t="s">
        <v>1537</v>
      </c>
    </row>
    <row r="334" spans="1:40" x14ac:dyDescent="0.15">
      <c r="A334" s="1232">
        <v>44454</v>
      </c>
      <c r="B334" s="1224">
        <v>997</v>
      </c>
      <c r="C334" s="1224">
        <v>33</v>
      </c>
      <c r="D334" s="1224">
        <v>933</v>
      </c>
      <c r="E334" s="1224">
        <v>312</v>
      </c>
      <c r="F334" s="1218">
        <v>200</v>
      </c>
      <c r="G334" s="1225">
        <v>200</v>
      </c>
      <c r="H334" s="1225">
        <v>400</v>
      </c>
      <c r="I334" s="1225"/>
      <c r="J334" s="1225"/>
      <c r="K334" s="1225"/>
      <c r="L334" s="1225"/>
      <c r="M334" s="1225"/>
      <c r="N334" s="1225"/>
      <c r="O334" s="1225"/>
      <c r="P334" s="1225"/>
      <c r="Q334" s="1225"/>
      <c r="R334" s="1225"/>
      <c r="S334" s="1225"/>
      <c r="T334" s="1225"/>
      <c r="U334" s="1225"/>
      <c r="V334" s="1225">
        <v>0</v>
      </c>
      <c r="W334" s="1225"/>
      <c r="X334" s="1225"/>
      <c r="Y334" s="1225"/>
      <c r="Z334" s="1246"/>
      <c r="AA334" s="1226"/>
      <c r="AB334" s="1226"/>
      <c r="AC334" s="1226"/>
      <c r="AD334" s="1227"/>
      <c r="AE334" s="1226">
        <v>312</v>
      </c>
      <c r="AF334" s="1246">
        <v>0</v>
      </c>
      <c r="AG334" s="1246">
        <v>0</v>
      </c>
      <c r="AH334" s="1228">
        <v>71</v>
      </c>
      <c r="AI334" s="1230">
        <v>0</v>
      </c>
      <c r="AJ334" s="1246">
        <v>0</v>
      </c>
      <c r="AK334" s="1228">
        <v>0</v>
      </c>
      <c r="AL334" s="1230">
        <v>22152</v>
      </c>
      <c r="AM334" s="1228">
        <v>0</v>
      </c>
      <c r="AN334" s="1102" t="s">
        <v>1537</v>
      </c>
    </row>
    <row r="335" spans="1:40" x14ac:dyDescent="0.15">
      <c r="A335" s="1213">
        <v>44455</v>
      </c>
      <c r="B335" s="1214">
        <v>997</v>
      </c>
      <c r="C335" s="1214">
        <v>33</v>
      </c>
      <c r="D335" s="1214">
        <v>933</v>
      </c>
      <c r="E335" s="1214">
        <v>312</v>
      </c>
      <c r="F335" s="1214">
        <v>200</v>
      </c>
      <c r="G335" s="1133">
        <v>200</v>
      </c>
      <c r="H335" s="1133">
        <v>400</v>
      </c>
      <c r="I335" s="1133"/>
      <c r="J335" s="1133"/>
      <c r="K335" s="1133"/>
      <c r="L335" s="1133"/>
      <c r="M335" s="1133"/>
      <c r="N335" s="1133"/>
      <c r="O335" s="1133"/>
      <c r="P335" s="1133"/>
      <c r="Q335" s="1133"/>
      <c r="R335" s="1133"/>
      <c r="S335" s="1133"/>
      <c r="T335" s="1133"/>
      <c r="U335" s="1133"/>
      <c r="V335" s="1133">
        <v>0</v>
      </c>
      <c r="W335" s="1133"/>
      <c r="X335" s="1133"/>
      <c r="Y335" s="1133"/>
      <c r="Z335" s="1134"/>
      <c r="AA335" s="1135"/>
      <c r="AB335" s="1135"/>
      <c r="AC335" s="1135"/>
      <c r="AD335" s="1136"/>
      <c r="AE335" s="1135">
        <v>312</v>
      </c>
      <c r="AF335" s="1134">
        <v>0</v>
      </c>
      <c r="AG335" s="1134">
        <v>0</v>
      </c>
      <c r="AH335" s="1137">
        <v>71</v>
      </c>
      <c r="AI335" s="1207">
        <v>0</v>
      </c>
      <c r="AJ335" s="1208">
        <v>0</v>
      </c>
      <c r="AK335" s="1209">
        <v>0</v>
      </c>
      <c r="AL335" s="1210">
        <v>22152</v>
      </c>
      <c r="AM335" s="1211">
        <v>0</v>
      </c>
      <c r="AN335" s="1102" t="s">
        <v>1537</v>
      </c>
    </row>
    <row r="336" spans="1:40" x14ac:dyDescent="0.15">
      <c r="A336" s="1223">
        <v>44431</v>
      </c>
      <c r="B336" s="1224">
        <v>997</v>
      </c>
      <c r="C336" s="1224">
        <v>33</v>
      </c>
      <c r="D336" s="1224">
        <v>934</v>
      </c>
      <c r="E336" s="1224">
        <v>216</v>
      </c>
      <c r="F336" s="1218">
        <v>90</v>
      </c>
      <c r="G336" s="1225">
        <v>90</v>
      </c>
      <c r="H336" s="1225">
        <v>270</v>
      </c>
      <c r="I336" s="1225"/>
      <c r="J336" s="1225"/>
      <c r="K336" s="1225"/>
      <c r="L336" s="1225"/>
      <c r="M336" s="1225"/>
      <c r="N336" s="1225"/>
      <c r="O336" s="1225"/>
      <c r="P336" s="1225"/>
      <c r="Q336" s="1225"/>
      <c r="R336" s="1225"/>
      <c r="S336" s="1225"/>
      <c r="T336" s="1225"/>
      <c r="U336" s="1225"/>
      <c r="V336" s="1225">
        <v>0</v>
      </c>
      <c r="W336" s="1225"/>
      <c r="X336" s="1225"/>
      <c r="Y336" s="1225"/>
      <c r="Z336" s="1246"/>
      <c r="AA336" s="1226"/>
      <c r="AB336" s="1226"/>
      <c r="AC336" s="1226"/>
      <c r="AD336" s="1227"/>
      <c r="AE336" s="1226">
        <v>216</v>
      </c>
      <c r="AF336" s="1246">
        <v>0</v>
      </c>
      <c r="AG336" s="1246">
        <v>0</v>
      </c>
      <c r="AH336" s="1228">
        <v>45</v>
      </c>
      <c r="AI336" s="1230">
        <v>0</v>
      </c>
      <c r="AJ336" s="1246">
        <v>0</v>
      </c>
      <c r="AK336" s="1228">
        <v>0</v>
      </c>
      <c r="AL336" s="1230">
        <v>9720</v>
      </c>
      <c r="AM336" s="1228">
        <v>0</v>
      </c>
      <c r="AN336" s="1053" t="s">
        <v>1535</v>
      </c>
    </row>
    <row r="337" spans="1:40" x14ac:dyDescent="0.15">
      <c r="A337" s="1213">
        <v>44432</v>
      </c>
      <c r="B337" s="1214">
        <v>997</v>
      </c>
      <c r="C337" s="1214">
        <v>33</v>
      </c>
      <c r="D337" s="1214">
        <v>934</v>
      </c>
      <c r="E337" s="1214">
        <v>144</v>
      </c>
      <c r="F337" s="1214">
        <v>120</v>
      </c>
      <c r="G337" s="1133">
        <v>120</v>
      </c>
      <c r="H337" s="1133">
        <v>240</v>
      </c>
      <c r="I337" s="1133"/>
      <c r="J337" s="1133"/>
      <c r="K337" s="1133"/>
      <c r="L337" s="1133"/>
      <c r="M337" s="1133"/>
      <c r="N337" s="1133"/>
      <c r="O337" s="1133"/>
      <c r="P337" s="1133"/>
      <c r="Q337" s="1133"/>
      <c r="R337" s="1133"/>
      <c r="S337" s="1133"/>
      <c r="T337" s="1133"/>
      <c r="U337" s="1133"/>
      <c r="V337" s="1133">
        <v>0</v>
      </c>
      <c r="W337" s="1133"/>
      <c r="X337" s="1133"/>
      <c r="Y337" s="1133"/>
      <c r="Z337" s="1134"/>
      <c r="AA337" s="1135"/>
      <c r="AB337" s="1135"/>
      <c r="AC337" s="1135"/>
      <c r="AD337" s="1136"/>
      <c r="AE337" s="1135">
        <v>144</v>
      </c>
      <c r="AF337" s="1134">
        <v>0</v>
      </c>
      <c r="AG337" s="1134">
        <v>0</v>
      </c>
      <c r="AH337" s="1137">
        <v>45</v>
      </c>
      <c r="AI337" s="1138">
        <v>0</v>
      </c>
      <c r="AJ337" s="1139">
        <v>0</v>
      </c>
      <c r="AK337" s="1140">
        <v>0</v>
      </c>
      <c r="AL337" s="1141">
        <v>6480</v>
      </c>
      <c r="AM337" s="1142">
        <v>0</v>
      </c>
      <c r="AN337" s="1147" t="s">
        <v>1535</v>
      </c>
    </row>
    <row r="338" spans="1:40" x14ac:dyDescent="0.15">
      <c r="A338" s="1232">
        <v>44433</v>
      </c>
      <c r="B338" s="1224">
        <v>997</v>
      </c>
      <c r="C338" s="1224">
        <v>33</v>
      </c>
      <c r="D338" s="1224">
        <v>934</v>
      </c>
      <c r="E338" s="1224">
        <v>72</v>
      </c>
      <c r="F338" s="1218">
        <v>40</v>
      </c>
      <c r="G338" s="1225">
        <v>40</v>
      </c>
      <c r="H338" s="1225">
        <v>120</v>
      </c>
      <c r="I338" s="1225"/>
      <c r="J338" s="1225"/>
      <c r="K338" s="1225"/>
      <c r="L338" s="1225"/>
      <c r="M338" s="1225"/>
      <c r="N338" s="1225"/>
      <c r="O338" s="1225"/>
      <c r="P338" s="1225"/>
      <c r="Q338" s="1225"/>
      <c r="R338" s="1225"/>
      <c r="S338" s="1225"/>
      <c r="T338" s="1225"/>
      <c r="U338" s="1225"/>
      <c r="V338" s="1225">
        <v>0</v>
      </c>
      <c r="W338" s="1225"/>
      <c r="X338" s="1225"/>
      <c r="Y338" s="1225"/>
      <c r="Z338" s="1246"/>
      <c r="AA338" s="1226"/>
      <c r="AB338" s="1226"/>
      <c r="AC338" s="1226"/>
      <c r="AD338" s="1227"/>
      <c r="AE338" s="1226">
        <v>72</v>
      </c>
      <c r="AF338" s="1246">
        <v>0</v>
      </c>
      <c r="AG338" s="1246">
        <v>0</v>
      </c>
      <c r="AH338" s="1228">
        <v>45</v>
      </c>
      <c r="AI338" s="1230">
        <v>0</v>
      </c>
      <c r="AJ338" s="1246">
        <v>0</v>
      </c>
      <c r="AK338" s="1228">
        <v>0</v>
      </c>
      <c r="AL338" s="1230">
        <v>3240</v>
      </c>
      <c r="AM338" s="1228">
        <v>0</v>
      </c>
      <c r="AN338" s="1053" t="s">
        <v>1535</v>
      </c>
    </row>
    <row r="339" spans="1:40" x14ac:dyDescent="0.15">
      <c r="A339" s="1201">
        <v>44440</v>
      </c>
      <c r="B339" s="1202">
        <v>997</v>
      </c>
      <c r="C339" s="1202">
        <v>82</v>
      </c>
      <c r="D339" s="1202">
        <v>934</v>
      </c>
      <c r="E339" s="1202">
        <v>216</v>
      </c>
      <c r="F339" s="1202">
        <v>340</v>
      </c>
      <c r="G339" s="1133">
        <v>265</v>
      </c>
      <c r="H339" s="1133">
        <v>340</v>
      </c>
      <c r="I339" s="1133">
        <v>30</v>
      </c>
      <c r="J339" s="1133"/>
      <c r="K339" s="1133"/>
      <c r="L339" s="1133"/>
      <c r="M339" s="1133"/>
      <c r="N339" s="1133"/>
      <c r="O339" s="1133">
        <v>15</v>
      </c>
      <c r="P339" s="1133"/>
      <c r="Q339" s="1133"/>
      <c r="R339" s="1133"/>
      <c r="S339" s="1133"/>
      <c r="T339" s="1133">
        <v>30</v>
      </c>
      <c r="U339" s="1133"/>
      <c r="V339" s="1133">
        <v>0</v>
      </c>
      <c r="W339" s="1133"/>
      <c r="X339" s="1133"/>
      <c r="Y339" s="1133"/>
      <c r="Z339" s="1134"/>
      <c r="AA339" s="1135"/>
      <c r="AB339" s="1135"/>
      <c r="AC339" s="1135"/>
      <c r="AD339" s="1136"/>
      <c r="AE339" s="1135">
        <v>216</v>
      </c>
      <c r="AF339" s="1134">
        <v>0</v>
      </c>
      <c r="AG339" s="1134">
        <v>0</v>
      </c>
      <c r="AH339" s="1137">
        <v>45</v>
      </c>
      <c r="AI339" s="1138">
        <v>0</v>
      </c>
      <c r="AJ339" s="1139">
        <v>0</v>
      </c>
      <c r="AK339" s="1140">
        <v>0</v>
      </c>
      <c r="AL339" s="1141">
        <v>9720</v>
      </c>
      <c r="AM339" s="1142">
        <v>0</v>
      </c>
      <c r="AN339" s="1147" t="s">
        <v>1535</v>
      </c>
    </row>
    <row r="340" spans="1:40" x14ac:dyDescent="0.15">
      <c r="A340" s="1232">
        <v>44442</v>
      </c>
      <c r="B340" s="1224">
        <v>997</v>
      </c>
      <c r="C340" s="1224">
        <v>9</v>
      </c>
      <c r="D340" s="1224">
        <v>934</v>
      </c>
      <c r="E340" s="1224">
        <v>216</v>
      </c>
      <c r="F340" s="1218">
        <v>120</v>
      </c>
      <c r="G340" s="1225">
        <v>120</v>
      </c>
      <c r="H340" s="1225">
        <v>240</v>
      </c>
      <c r="I340" s="1225"/>
      <c r="J340" s="1225"/>
      <c r="K340" s="1225"/>
      <c r="L340" s="1225"/>
      <c r="M340" s="1225"/>
      <c r="N340" s="1225"/>
      <c r="O340" s="1225"/>
      <c r="P340" s="1225"/>
      <c r="Q340" s="1225"/>
      <c r="R340" s="1225"/>
      <c r="S340" s="1225"/>
      <c r="T340" s="1225"/>
      <c r="U340" s="1225"/>
      <c r="V340" s="1225">
        <v>0</v>
      </c>
      <c r="W340" s="1225"/>
      <c r="X340" s="1225"/>
      <c r="Y340" s="1225"/>
      <c r="Z340" s="1246"/>
      <c r="AA340" s="1226"/>
      <c r="AB340" s="1226"/>
      <c r="AC340" s="1226"/>
      <c r="AD340" s="1227"/>
      <c r="AE340" s="1226">
        <v>216</v>
      </c>
      <c r="AF340" s="1246">
        <v>0</v>
      </c>
      <c r="AG340" s="1246">
        <v>0</v>
      </c>
      <c r="AH340" s="1228">
        <v>45</v>
      </c>
      <c r="AI340" s="1230">
        <v>0</v>
      </c>
      <c r="AJ340" s="1246">
        <v>0</v>
      </c>
      <c r="AK340" s="1228">
        <v>0</v>
      </c>
      <c r="AL340" s="1230">
        <v>9720</v>
      </c>
      <c r="AM340" s="1228">
        <v>0</v>
      </c>
      <c r="AN340" s="571" t="s">
        <v>1535</v>
      </c>
    </row>
    <row r="341" spans="1:40" x14ac:dyDescent="0.15">
      <c r="A341" s="1201">
        <v>44453</v>
      </c>
      <c r="B341" s="1202">
        <v>997</v>
      </c>
      <c r="C341" s="1202">
        <v>33</v>
      </c>
      <c r="D341" s="1202">
        <v>934</v>
      </c>
      <c r="E341" s="1202">
        <v>216</v>
      </c>
      <c r="F341" s="1202">
        <v>120</v>
      </c>
      <c r="G341" s="1202">
        <v>80</v>
      </c>
      <c r="H341" s="1202">
        <v>240</v>
      </c>
      <c r="I341" s="1202">
        <v>40</v>
      </c>
      <c r="J341" s="1202"/>
      <c r="K341" s="1202"/>
      <c r="L341" s="1202"/>
      <c r="M341" s="1202"/>
      <c r="N341" s="1202"/>
      <c r="O341" s="1202"/>
      <c r="P341" s="1202"/>
      <c r="Q341" s="1202"/>
      <c r="R341" s="1202"/>
      <c r="S341" s="1202"/>
      <c r="T341" s="1202"/>
      <c r="U341" s="1202"/>
      <c r="V341" s="1202">
        <v>0</v>
      </c>
      <c r="W341" s="1202"/>
      <c r="X341" s="1202"/>
      <c r="Y341" s="1202"/>
      <c r="Z341" s="1203"/>
      <c r="AA341" s="1204"/>
      <c r="AB341" s="1204"/>
      <c r="AC341" s="1204"/>
      <c r="AD341" s="1205"/>
      <c r="AE341" s="1204">
        <v>216</v>
      </c>
      <c r="AF341" s="1203">
        <v>0</v>
      </c>
      <c r="AG341" s="1203">
        <v>0</v>
      </c>
      <c r="AH341" s="1206">
        <v>45</v>
      </c>
      <c r="AI341" s="1207">
        <v>0</v>
      </c>
      <c r="AJ341" s="1208">
        <v>0</v>
      </c>
      <c r="AK341" s="1209">
        <v>0</v>
      </c>
      <c r="AL341" s="1210">
        <v>9720</v>
      </c>
      <c r="AM341" s="1211">
        <v>0</v>
      </c>
      <c r="AN341" s="1220" t="s">
        <v>1535</v>
      </c>
    </row>
    <row r="342" spans="1:40" x14ac:dyDescent="0.15">
      <c r="A342" s="1201">
        <v>44436</v>
      </c>
      <c r="B342" s="1202">
        <v>997</v>
      </c>
      <c r="C342" s="1202">
        <v>82</v>
      </c>
      <c r="D342" s="1202">
        <v>935</v>
      </c>
      <c r="E342" s="1202">
        <v>140</v>
      </c>
      <c r="F342" s="1202">
        <v>60</v>
      </c>
      <c r="G342" s="1202">
        <v>60</v>
      </c>
      <c r="H342" s="1202">
        <v>180</v>
      </c>
      <c r="I342" s="1202"/>
      <c r="J342" s="1202"/>
      <c r="K342" s="1202"/>
      <c r="L342" s="1202"/>
      <c r="M342" s="1202"/>
      <c r="N342" s="1202"/>
      <c r="O342" s="1202"/>
      <c r="P342" s="1202"/>
      <c r="Q342" s="1202"/>
      <c r="R342" s="1202"/>
      <c r="S342" s="1202"/>
      <c r="T342" s="1202"/>
      <c r="U342" s="1202"/>
      <c r="V342" s="1202">
        <v>0</v>
      </c>
      <c r="W342" s="1202"/>
      <c r="X342" s="1202"/>
      <c r="Y342" s="1202"/>
      <c r="Z342" s="1203"/>
      <c r="AA342" s="1204"/>
      <c r="AB342" s="1204"/>
      <c r="AC342" s="1204"/>
      <c r="AD342" s="1205"/>
      <c r="AE342" s="1204">
        <v>140</v>
      </c>
      <c r="AF342" s="1203">
        <v>0</v>
      </c>
      <c r="AG342" s="1203">
        <v>0</v>
      </c>
      <c r="AH342" s="1206">
        <v>60</v>
      </c>
      <c r="AI342" s="1207">
        <v>0</v>
      </c>
      <c r="AJ342" s="1208">
        <v>0</v>
      </c>
      <c r="AK342" s="1209">
        <v>0</v>
      </c>
      <c r="AL342" s="1210">
        <v>8400</v>
      </c>
      <c r="AM342" s="1211">
        <v>0</v>
      </c>
      <c r="AN342" s="1053" t="s">
        <v>1908</v>
      </c>
    </row>
    <row r="343" spans="1:40" x14ac:dyDescent="0.15">
      <c r="A343" s="1201">
        <v>44440</v>
      </c>
      <c r="B343" s="1202">
        <v>997</v>
      </c>
      <c r="C343" s="1202">
        <v>33</v>
      </c>
      <c r="D343" s="1202">
        <v>936</v>
      </c>
      <c r="E343" s="1202">
        <v>120</v>
      </c>
      <c r="F343" s="1202">
        <v>240</v>
      </c>
      <c r="G343" s="1202">
        <v>240</v>
      </c>
      <c r="H343" s="1202">
        <v>480</v>
      </c>
      <c r="I343" s="1202"/>
      <c r="J343" s="1202"/>
      <c r="K343" s="1202"/>
      <c r="L343" s="1202"/>
      <c r="M343" s="1202"/>
      <c r="N343" s="1202"/>
      <c r="O343" s="1202"/>
      <c r="P343" s="1202"/>
      <c r="Q343" s="1202"/>
      <c r="R343" s="1202"/>
      <c r="S343" s="1202"/>
      <c r="T343" s="1202"/>
      <c r="U343" s="1202"/>
      <c r="V343" s="1202">
        <v>0</v>
      </c>
      <c r="W343" s="1202"/>
      <c r="X343" s="1202"/>
      <c r="Y343" s="1202"/>
      <c r="Z343" s="1203"/>
      <c r="AA343" s="1204"/>
      <c r="AB343" s="1204"/>
      <c r="AC343" s="1204"/>
      <c r="AD343" s="1205"/>
      <c r="AE343" s="1204">
        <v>120</v>
      </c>
      <c r="AF343" s="1203">
        <v>0</v>
      </c>
      <c r="AG343" s="1203">
        <v>0</v>
      </c>
      <c r="AH343" s="1206">
        <v>126</v>
      </c>
      <c r="AI343" s="1207">
        <v>0</v>
      </c>
      <c r="AJ343" s="1208">
        <v>0</v>
      </c>
      <c r="AK343" s="1209">
        <v>0</v>
      </c>
      <c r="AL343" s="1210">
        <v>15120</v>
      </c>
      <c r="AM343" s="1211">
        <v>0</v>
      </c>
      <c r="AN343" s="1220" t="s">
        <v>2080</v>
      </c>
    </row>
    <row r="344" spans="1:40" x14ac:dyDescent="0.15">
      <c r="A344" s="1213">
        <v>44456</v>
      </c>
      <c r="B344" s="1214">
        <v>997</v>
      </c>
      <c r="C344" s="1214">
        <v>33</v>
      </c>
      <c r="D344" s="1214">
        <v>942</v>
      </c>
      <c r="E344" s="1214">
        <v>66</v>
      </c>
      <c r="F344" s="1214">
        <v>40</v>
      </c>
      <c r="G344" s="1133">
        <v>40</v>
      </c>
      <c r="H344" s="1133">
        <v>80</v>
      </c>
      <c r="I344" s="1133"/>
      <c r="J344" s="1133"/>
      <c r="K344" s="1133"/>
      <c r="L344" s="1133"/>
      <c r="M344" s="1133"/>
      <c r="N344" s="1133"/>
      <c r="O344" s="1133"/>
      <c r="P344" s="1133"/>
      <c r="Q344" s="1133"/>
      <c r="R344" s="1133"/>
      <c r="S344" s="1133"/>
      <c r="T344" s="1133"/>
      <c r="U344" s="1133"/>
      <c r="V344" s="1133">
        <v>0</v>
      </c>
      <c r="W344" s="1133"/>
      <c r="X344" s="1133"/>
      <c r="Y344" s="1133"/>
      <c r="Z344" s="1134"/>
      <c r="AA344" s="1135"/>
      <c r="AB344" s="1135"/>
      <c r="AC344" s="1135"/>
      <c r="AD344" s="1136"/>
      <c r="AE344" s="1135">
        <v>66</v>
      </c>
      <c r="AF344" s="1134">
        <v>0</v>
      </c>
      <c r="AG344" s="1134">
        <v>0</v>
      </c>
      <c r="AH344" s="1137">
        <v>40</v>
      </c>
      <c r="AI344" s="1207">
        <v>0</v>
      </c>
      <c r="AJ344" s="1208">
        <v>0</v>
      </c>
      <c r="AK344" s="1209">
        <v>0</v>
      </c>
      <c r="AL344" s="1210">
        <v>2640</v>
      </c>
      <c r="AM344" s="1211">
        <v>0</v>
      </c>
      <c r="AN344" s="571" t="s">
        <v>2166</v>
      </c>
    </row>
    <row r="345" spans="1:40" x14ac:dyDescent="0.15">
      <c r="A345" s="1201">
        <v>44436</v>
      </c>
      <c r="B345" s="1202">
        <v>997</v>
      </c>
      <c r="C345" s="1202">
        <v>82</v>
      </c>
      <c r="D345" s="1202">
        <v>944</v>
      </c>
      <c r="E345" s="1202">
        <v>54</v>
      </c>
      <c r="F345" s="1202">
        <v>40</v>
      </c>
      <c r="G345" s="1133">
        <v>40</v>
      </c>
      <c r="H345" s="1133">
        <v>120</v>
      </c>
      <c r="I345" s="1133"/>
      <c r="J345" s="1133"/>
      <c r="K345" s="1133"/>
      <c r="L345" s="1133"/>
      <c r="M345" s="1133"/>
      <c r="N345" s="1133"/>
      <c r="O345" s="1133"/>
      <c r="P345" s="1133"/>
      <c r="Q345" s="1133"/>
      <c r="R345" s="1133"/>
      <c r="S345" s="1133"/>
      <c r="T345" s="1133"/>
      <c r="U345" s="1133"/>
      <c r="V345" s="1133">
        <v>0</v>
      </c>
      <c r="W345" s="1133"/>
      <c r="X345" s="1133"/>
      <c r="Y345" s="1133"/>
      <c r="Z345" s="1134"/>
      <c r="AA345" s="1135"/>
      <c r="AB345" s="1135"/>
      <c r="AC345" s="1135"/>
      <c r="AD345" s="1136"/>
      <c r="AE345" s="1135">
        <v>54</v>
      </c>
      <c r="AF345" s="1134">
        <v>0</v>
      </c>
      <c r="AG345" s="1134">
        <v>0</v>
      </c>
      <c r="AH345" s="1137">
        <v>48</v>
      </c>
      <c r="AI345" s="1138">
        <v>0</v>
      </c>
      <c r="AJ345" s="1139">
        <v>0</v>
      </c>
      <c r="AK345" s="1140">
        <v>0</v>
      </c>
      <c r="AL345" s="1141">
        <v>2592</v>
      </c>
      <c r="AM345" s="1142">
        <v>0</v>
      </c>
      <c r="AN345" s="571" t="s">
        <v>2050</v>
      </c>
    </row>
    <row r="346" spans="1:40" x14ac:dyDescent="0.15">
      <c r="A346" s="1201">
        <v>44441</v>
      </c>
      <c r="B346" s="1202">
        <v>997</v>
      </c>
      <c r="C346" s="1202">
        <v>9</v>
      </c>
      <c r="D346" s="1202">
        <v>945</v>
      </c>
      <c r="E346" s="1202">
        <v>231</v>
      </c>
      <c r="F346" s="1202">
        <v>180</v>
      </c>
      <c r="G346" s="1202">
        <v>180</v>
      </c>
      <c r="H346" s="1202">
        <v>360</v>
      </c>
      <c r="I346" s="1202"/>
      <c r="J346" s="1202"/>
      <c r="K346" s="1202"/>
      <c r="L346" s="1202"/>
      <c r="M346" s="1202"/>
      <c r="N346" s="1202"/>
      <c r="O346" s="1202"/>
      <c r="P346" s="1202"/>
      <c r="Q346" s="1202"/>
      <c r="R346" s="1202"/>
      <c r="S346" s="1202"/>
      <c r="T346" s="1202"/>
      <c r="U346" s="1202"/>
      <c r="V346" s="1202">
        <v>0</v>
      </c>
      <c r="W346" s="1202"/>
      <c r="X346" s="1202"/>
      <c r="Y346" s="1202"/>
      <c r="Z346" s="1203"/>
      <c r="AA346" s="1204"/>
      <c r="AB346" s="1204"/>
      <c r="AC346" s="1204"/>
      <c r="AD346" s="1205"/>
      <c r="AE346" s="1204">
        <v>231</v>
      </c>
      <c r="AF346" s="1203">
        <v>0</v>
      </c>
      <c r="AG346" s="1203">
        <v>0</v>
      </c>
      <c r="AH346" s="1206">
        <v>48</v>
      </c>
      <c r="AI346" s="1207">
        <v>0</v>
      </c>
      <c r="AJ346" s="1208">
        <v>0</v>
      </c>
      <c r="AK346" s="1209">
        <v>0</v>
      </c>
      <c r="AL346" s="1210">
        <v>11088</v>
      </c>
      <c r="AM346" s="1211">
        <v>0</v>
      </c>
      <c r="AN346" s="1102" t="s">
        <v>2085</v>
      </c>
    </row>
    <row r="347" spans="1:40" x14ac:dyDescent="0.15">
      <c r="A347" s="1213">
        <v>44441</v>
      </c>
      <c r="B347" s="1214">
        <v>997</v>
      </c>
      <c r="C347" s="1214">
        <v>82</v>
      </c>
      <c r="D347" s="1214">
        <v>946</v>
      </c>
      <c r="E347" s="1214">
        <v>48</v>
      </c>
      <c r="F347" s="1214">
        <v>90</v>
      </c>
      <c r="G347" s="1202">
        <v>90</v>
      </c>
      <c r="H347" s="1202">
        <v>90</v>
      </c>
      <c r="I347" s="1202"/>
      <c r="J347" s="1202"/>
      <c r="K347" s="1202"/>
      <c r="L347" s="1202"/>
      <c r="M347" s="1202"/>
      <c r="N347" s="1202"/>
      <c r="O347" s="1202"/>
      <c r="P347" s="1202"/>
      <c r="Q347" s="1202"/>
      <c r="R347" s="1202"/>
      <c r="S347" s="1202"/>
      <c r="T347" s="1202"/>
      <c r="U347" s="1202"/>
      <c r="V347" s="1202">
        <v>0</v>
      </c>
      <c r="W347" s="1202"/>
      <c r="X347" s="1202"/>
      <c r="Y347" s="1202"/>
      <c r="Z347" s="1203"/>
      <c r="AA347" s="1204"/>
      <c r="AB347" s="1204"/>
      <c r="AC347" s="1204"/>
      <c r="AD347" s="1205"/>
      <c r="AE347" s="1204">
        <v>48</v>
      </c>
      <c r="AF347" s="1203">
        <v>0</v>
      </c>
      <c r="AG347" s="1203">
        <v>0</v>
      </c>
      <c r="AH347" s="1206">
        <v>150</v>
      </c>
      <c r="AI347" s="1207">
        <v>0</v>
      </c>
      <c r="AJ347" s="1208">
        <v>0</v>
      </c>
      <c r="AK347" s="1209">
        <v>0</v>
      </c>
      <c r="AL347" s="1210">
        <v>7200</v>
      </c>
      <c r="AM347" s="1211">
        <v>0</v>
      </c>
      <c r="AN347" s="1102" t="s">
        <v>1946</v>
      </c>
    </row>
    <row r="348" spans="1:40" x14ac:dyDescent="0.15">
      <c r="A348" s="1201">
        <v>44447</v>
      </c>
      <c r="B348" s="1202">
        <v>997</v>
      </c>
      <c r="C348" s="1202">
        <v>33</v>
      </c>
      <c r="D348" s="1202">
        <v>946</v>
      </c>
      <c r="E348" s="1202">
        <v>48</v>
      </c>
      <c r="F348" s="1202">
        <v>60</v>
      </c>
      <c r="G348" s="1202">
        <v>60</v>
      </c>
      <c r="H348" s="1202">
        <v>120</v>
      </c>
      <c r="I348" s="1202"/>
      <c r="J348" s="1202"/>
      <c r="K348" s="1202"/>
      <c r="L348" s="1202"/>
      <c r="M348" s="1202"/>
      <c r="N348" s="1202"/>
      <c r="O348" s="1202"/>
      <c r="P348" s="1202"/>
      <c r="Q348" s="1202"/>
      <c r="R348" s="1202"/>
      <c r="S348" s="1202"/>
      <c r="T348" s="1202"/>
      <c r="U348" s="1202"/>
      <c r="V348" s="1202">
        <v>0</v>
      </c>
      <c r="W348" s="1202"/>
      <c r="X348" s="1202"/>
      <c r="Y348" s="1202"/>
      <c r="Z348" s="1203"/>
      <c r="AA348" s="1204"/>
      <c r="AB348" s="1204"/>
      <c r="AC348" s="1204"/>
      <c r="AD348" s="1205"/>
      <c r="AE348" s="1204">
        <v>48</v>
      </c>
      <c r="AF348" s="1203">
        <v>0</v>
      </c>
      <c r="AG348" s="1203">
        <v>0</v>
      </c>
      <c r="AH348" s="1206">
        <v>150</v>
      </c>
      <c r="AI348" s="1207">
        <v>0</v>
      </c>
      <c r="AJ348" s="1208">
        <v>0</v>
      </c>
      <c r="AK348" s="1209">
        <v>0</v>
      </c>
      <c r="AL348" s="1210">
        <v>7200</v>
      </c>
      <c r="AM348" s="1211">
        <v>0</v>
      </c>
      <c r="AN348" s="1147" t="s">
        <v>1946</v>
      </c>
    </row>
    <row r="349" spans="1:40" x14ac:dyDescent="0.15">
      <c r="A349" s="1201">
        <v>44454</v>
      </c>
      <c r="B349" s="1202">
        <v>997</v>
      </c>
      <c r="C349" s="1202">
        <v>33</v>
      </c>
      <c r="D349" s="1202">
        <v>946</v>
      </c>
      <c r="E349" s="1202">
        <v>48</v>
      </c>
      <c r="F349" s="1202">
        <v>120</v>
      </c>
      <c r="G349" s="1202">
        <v>120</v>
      </c>
      <c r="H349" s="1202">
        <v>240</v>
      </c>
      <c r="I349" s="1202"/>
      <c r="J349" s="1202"/>
      <c r="K349" s="1202"/>
      <c r="L349" s="1202"/>
      <c r="M349" s="1202"/>
      <c r="N349" s="1202"/>
      <c r="O349" s="1202"/>
      <c r="P349" s="1202"/>
      <c r="Q349" s="1202"/>
      <c r="R349" s="1202"/>
      <c r="S349" s="1202"/>
      <c r="T349" s="1202"/>
      <c r="U349" s="1202"/>
      <c r="V349" s="1202">
        <v>0</v>
      </c>
      <c r="W349" s="1202"/>
      <c r="X349" s="1202"/>
      <c r="Y349" s="1202"/>
      <c r="Z349" s="1203"/>
      <c r="AA349" s="1204"/>
      <c r="AB349" s="1204"/>
      <c r="AC349" s="1204"/>
      <c r="AD349" s="1205"/>
      <c r="AE349" s="1204">
        <v>48</v>
      </c>
      <c r="AF349" s="1203">
        <v>0</v>
      </c>
      <c r="AG349" s="1203">
        <v>0</v>
      </c>
      <c r="AH349" s="1206">
        <v>150</v>
      </c>
      <c r="AI349" s="1207">
        <v>0</v>
      </c>
      <c r="AJ349" s="1208">
        <v>0</v>
      </c>
      <c r="AK349" s="1209">
        <v>0</v>
      </c>
      <c r="AL349" s="1210">
        <v>7200</v>
      </c>
      <c r="AM349" s="1211">
        <v>0</v>
      </c>
      <c r="AN349" s="1002" t="s">
        <v>1946</v>
      </c>
    </row>
    <row r="350" spans="1:40" x14ac:dyDescent="0.15">
      <c r="A350" s="1213">
        <v>44431</v>
      </c>
      <c r="B350" s="1214">
        <v>997</v>
      </c>
      <c r="C350" s="1214">
        <v>33</v>
      </c>
      <c r="D350" s="1214">
        <v>949</v>
      </c>
      <c r="E350" s="1214">
        <v>100</v>
      </c>
      <c r="F350" s="1214">
        <v>60</v>
      </c>
      <c r="G350" s="1202">
        <v>60</v>
      </c>
      <c r="H350" s="1202">
        <v>120</v>
      </c>
      <c r="I350" s="1202"/>
      <c r="J350" s="1202"/>
      <c r="K350" s="1202"/>
      <c r="L350" s="1202"/>
      <c r="M350" s="1202"/>
      <c r="N350" s="1202"/>
      <c r="O350" s="1202"/>
      <c r="P350" s="1202"/>
      <c r="Q350" s="1202"/>
      <c r="R350" s="1202"/>
      <c r="S350" s="1202"/>
      <c r="T350" s="1202"/>
      <c r="U350" s="1202"/>
      <c r="V350" s="1202">
        <v>0</v>
      </c>
      <c r="W350" s="1202"/>
      <c r="X350" s="1202"/>
      <c r="Y350" s="1202"/>
      <c r="Z350" s="1203"/>
      <c r="AA350" s="1204"/>
      <c r="AB350" s="1204"/>
      <c r="AC350" s="1204"/>
      <c r="AD350" s="1205"/>
      <c r="AE350" s="1204">
        <v>100</v>
      </c>
      <c r="AF350" s="1203">
        <v>0</v>
      </c>
      <c r="AG350" s="1203">
        <v>0</v>
      </c>
      <c r="AH350" s="1206">
        <v>40</v>
      </c>
      <c r="AI350" s="1207">
        <v>0</v>
      </c>
      <c r="AJ350" s="1208">
        <v>0</v>
      </c>
      <c r="AK350" s="1209">
        <v>0</v>
      </c>
      <c r="AL350" s="1210">
        <v>4000</v>
      </c>
      <c r="AM350" s="1211">
        <v>0</v>
      </c>
      <c r="AN350" s="1053" t="s">
        <v>1955</v>
      </c>
    </row>
    <row r="351" spans="1:40" x14ac:dyDescent="0.15">
      <c r="A351" s="1232">
        <v>44431</v>
      </c>
      <c r="B351" s="1224">
        <v>51</v>
      </c>
      <c r="C351" s="1224">
        <v>2</v>
      </c>
      <c r="D351" s="1224">
        <v>953</v>
      </c>
      <c r="E351" s="1224">
        <v>0</v>
      </c>
      <c r="F351" s="1218">
        <v>465</v>
      </c>
      <c r="G351" s="1225">
        <v>465</v>
      </c>
      <c r="H351" s="1225">
        <v>465</v>
      </c>
      <c r="I351" s="1225"/>
      <c r="J351" s="1225"/>
      <c r="K351" s="1225"/>
      <c r="L351" s="1225"/>
      <c r="M351" s="1225"/>
      <c r="N351" s="1225"/>
      <c r="O351" s="1225"/>
      <c r="P351" s="1225"/>
      <c r="Q351" s="1225"/>
      <c r="R351" s="1225"/>
      <c r="S351" s="1225"/>
      <c r="T351" s="1225"/>
      <c r="U351" s="1225"/>
      <c r="V351" s="1225">
        <v>0</v>
      </c>
      <c r="W351" s="1225"/>
      <c r="X351" s="1225"/>
      <c r="Y351" s="1225"/>
      <c r="Z351" s="1246"/>
      <c r="AA351" s="1226"/>
      <c r="AB351" s="1226"/>
      <c r="AC351" s="1226"/>
      <c r="AD351" s="1227"/>
      <c r="AE351" s="1226">
        <v>0</v>
      </c>
      <c r="AF351" s="1246">
        <v>0</v>
      </c>
      <c r="AG351" s="1246">
        <v>0</v>
      </c>
      <c r="AH351" s="1228">
        <v>0</v>
      </c>
      <c r="AI351" s="1230">
        <v>0</v>
      </c>
      <c r="AJ351" s="1246">
        <v>0</v>
      </c>
      <c r="AK351" s="1228">
        <v>0</v>
      </c>
      <c r="AL351" s="1230">
        <v>0</v>
      </c>
      <c r="AM351" s="1228">
        <v>0</v>
      </c>
      <c r="AN351" s="1002" t="s">
        <v>1472</v>
      </c>
    </row>
    <row r="352" spans="1:40" x14ac:dyDescent="0.15">
      <c r="A352" s="1201">
        <v>44432</v>
      </c>
      <c r="B352" s="1202">
        <v>51</v>
      </c>
      <c r="C352" s="1202">
        <v>2</v>
      </c>
      <c r="D352" s="1202">
        <v>953</v>
      </c>
      <c r="E352" s="1202">
        <v>0</v>
      </c>
      <c r="F352" s="1202">
        <v>465</v>
      </c>
      <c r="G352" s="1133">
        <v>465</v>
      </c>
      <c r="H352" s="1133">
        <v>465</v>
      </c>
      <c r="I352" s="1133"/>
      <c r="J352" s="1133"/>
      <c r="K352" s="1133"/>
      <c r="L352" s="1133"/>
      <c r="M352" s="1133"/>
      <c r="N352" s="1133"/>
      <c r="O352" s="1133"/>
      <c r="P352" s="1133"/>
      <c r="Q352" s="1133"/>
      <c r="R352" s="1133"/>
      <c r="S352" s="1133"/>
      <c r="T352" s="1133"/>
      <c r="U352" s="1133"/>
      <c r="V352" s="1133">
        <v>0</v>
      </c>
      <c r="W352" s="1133"/>
      <c r="X352" s="1133"/>
      <c r="Y352" s="1133"/>
      <c r="Z352" s="1134"/>
      <c r="AA352" s="1135"/>
      <c r="AB352" s="1135"/>
      <c r="AC352" s="1135"/>
      <c r="AD352" s="1136"/>
      <c r="AE352" s="1135">
        <v>0</v>
      </c>
      <c r="AF352" s="1134">
        <v>0</v>
      </c>
      <c r="AG352" s="1134">
        <v>0</v>
      </c>
      <c r="AH352" s="1137">
        <v>0</v>
      </c>
      <c r="AI352" s="1207">
        <v>0</v>
      </c>
      <c r="AJ352" s="1208">
        <v>0</v>
      </c>
      <c r="AK352" s="1209">
        <v>0</v>
      </c>
      <c r="AL352" s="1210">
        <v>0</v>
      </c>
      <c r="AM352" s="1211">
        <v>0</v>
      </c>
      <c r="AN352" s="571" t="s">
        <v>1472</v>
      </c>
    </row>
    <row r="353" spans="1:40" x14ac:dyDescent="0.15">
      <c r="A353" s="1201">
        <v>44433</v>
      </c>
      <c r="B353" s="1202">
        <v>51</v>
      </c>
      <c r="C353" s="1202">
        <v>2</v>
      </c>
      <c r="D353" s="1202">
        <v>953</v>
      </c>
      <c r="E353" s="1202">
        <v>0</v>
      </c>
      <c r="F353" s="1202">
        <v>465</v>
      </c>
      <c r="G353" s="1133">
        <v>465</v>
      </c>
      <c r="H353" s="1133">
        <v>465</v>
      </c>
      <c r="I353" s="1133"/>
      <c r="J353" s="1133"/>
      <c r="K353" s="1133"/>
      <c r="L353" s="1133"/>
      <c r="M353" s="1133"/>
      <c r="N353" s="1133"/>
      <c r="O353" s="1133"/>
      <c r="P353" s="1133"/>
      <c r="Q353" s="1133"/>
      <c r="R353" s="1133"/>
      <c r="S353" s="1133"/>
      <c r="T353" s="1133"/>
      <c r="U353" s="1133"/>
      <c r="V353" s="1133">
        <v>0</v>
      </c>
      <c r="W353" s="1133"/>
      <c r="X353" s="1133"/>
      <c r="Y353" s="1133"/>
      <c r="Z353" s="1134"/>
      <c r="AA353" s="1135"/>
      <c r="AB353" s="1135"/>
      <c r="AC353" s="1135"/>
      <c r="AD353" s="1136"/>
      <c r="AE353" s="1135">
        <v>0</v>
      </c>
      <c r="AF353" s="1134">
        <v>0</v>
      </c>
      <c r="AG353" s="1134">
        <v>0</v>
      </c>
      <c r="AH353" s="1137">
        <v>0</v>
      </c>
      <c r="AI353" s="1138">
        <v>0</v>
      </c>
      <c r="AJ353" s="1139">
        <v>0</v>
      </c>
      <c r="AK353" s="1140">
        <v>0</v>
      </c>
      <c r="AL353" s="1141">
        <v>0</v>
      </c>
      <c r="AM353" s="1142">
        <v>0</v>
      </c>
      <c r="AN353" s="571" t="s">
        <v>1472</v>
      </c>
    </row>
    <row r="354" spans="1:40" x14ac:dyDescent="0.15">
      <c r="A354" s="1213">
        <v>44434</v>
      </c>
      <c r="B354" s="1214">
        <v>51</v>
      </c>
      <c r="C354" s="1214">
        <v>2</v>
      </c>
      <c r="D354" s="1214">
        <v>953</v>
      </c>
      <c r="E354" s="1214">
        <v>0</v>
      </c>
      <c r="F354" s="1214">
        <v>300</v>
      </c>
      <c r="G354" s="1133">
        <v>300</v>
      </c>
      <c r="H354" s="1133">
        <v>300</v>
      </c>
      <c r="I354" s="1133"/>
      <c r="J354" s="1133"/>
      <c r="K354" s="1133"/>
      <c r="L354" s="1133"/>
      <c r="M354" s="1133"/>
      <c r="N354" s="1133"/>
      <c r="O354" s="1133"/>
      <c r="P354" s="1133"/>
      <c r="Q354" s="1133"/>
      <c r="R354" s="1133"/>
      <c r="S354" s="1133"/>
      <c r="T354" s="1133"/>
      <c r="U354" s="1133"/>
      <c r="V354" s="1133">
        <v>0</v>
      </c>
      <c r="W354" s="1133"/>
      <c r="X354" s="1133"/>
      <c r="Y354" s="1133"/>
      <c r="Z354" s="1134"/>
      <c r="AA354" s="1135"/>
      <c r="AB354" s="1135"/>
      <c r="AC354" s="1135"/>
      <c r="AD354" s="1136"/>
      <c r="AE354" s="1135">
        <v>0</v>
      </c>
      <c r="AF354" s="1134">
        <v>0</v>
      </c>
      <c r="AG354" s="1134">
        <v>0</v>
      </c>
      <c r="AH354" s="1137">
        <v>0</v>
      </c>
      <c r="AI354" s="1138">
        <v>0</v>
      </c>
      <c r="AJ354" s="1139">
        <v>0</v>
      </c>
      <c r="AK354" s="1140">
        <v>0</v>
      </c>
      <c r="AL354" s="1141">
        <v>0</v>
      </c>
      <c r="AM354" s="1142">
        <v>0</v>
      </c>
      <c r="AN354" s="571" t="s">
        <v>1472</v>
      </c>
    </row>
    <row r="355" spans="1:40" x14ac:dyDescent="0.15">
      <c r="A355" s="1201">
        <v>44435</v>
      </c>
      <c r="B355" s="1202">
        <v>51</v>
      </c>
      <c r="C355" s="1202">
        <v>2</v>
      </c>
      <c r="D355" s="1202">
        <v>953</v>
      </c>
      <c r="E355" s="1202">
        <v>0</v>
      </c>
      <c r="F355" s="1202">
        <v>465</v>
      </c>
      <c r="G355" s="1116">
        <v>465</v>
      </c>
      <c r="H355" s="1116">
        <v>465</v>
      </c>
      <c r="I355" s="1116"/>
      <c r="J355" s="1116"/>
      <c r="K355" s="1116"/>
      <c r="L355" s="1116"/>
      <c r="M355" s="1116"/>
      <c r="N355" s="1116"/>
      <c r="O355" s="1116"/>
      <c r="P355" s="1116"/>
      <c r="Q355" s="1116"/>
      <c r="R355" s="1116"/>
      <c r="S355" s="1116"/>
      <c r="T355" s="1116"/>
      <c r="U355" s="1116"/>
      <c r="V355" s="1116">
        <v>0</v>
      </c>
      <c r="W355" s="1116"/>
      <c r="X355" s="1116"/>
      <c r="Y355" s="1116"/>
      <c r="Z355" s="1117"/>
      <c r="AA355" s="1118"/>
      <c r="AB355" s="1118"/>
      <c r="AC355" s="1118"/>
      <c r="AD355" s="1119"/>
      <c r="AE355" s="1118">
        <v>0</v>
      </c>
      <c r="AF355" s="1117">
        <v>0</v>
      </c>
      <c r="AG355" s="1117">
        <v>0</v>
      </c>
      <c r="AH355" s="1120">
        <v>0</v>
      </c>
      <c r="AI355" s="1121">
        <v>0</v>
      </c>
      <c r="AJ355" s="1122">
        <v>0</v>
      </c>
      <c r="AK355" s="1123">
        <v>0</v>
      </c>
      <c r="AL355" s="1124">
        <v>0</v>
      </c>
      <c r="AM355" s="1125">
        <v>0</v>
      </c>
      <c r="AN355" s="1147" t="s">
        <v>1472</v>
      </c>
    </row>
    <row r="356" spans="1:40" x14ac:dyDescent="0.15">
      <c r="A356" s="1213">
        <v>44438</v>
      </c>
      <c r="B356" s="1214">
        <v>51</v>
      </c>
      <c r="C356" s="1214">
        <v>2</v>
      </c>
      <c r="D356" s="1214">
        <v>953</v>
      </c>
      <c r="E356" s="1214">
        <v>0</v>
      </c>
      <c r="F356" s="1214">
        <v>400</v>
      </c>
      <c r="G356" s="1202">
        <v>400</v>
      </c>
      <c r="H356" s="1202">
        <v>400</v>
      </c>
      <c r="I356" s="1202"/>
      <c r="J356" s="1202"/>
      <c r="K356" s="1202"/>
      <c r="L356" s="1202"/>
      <c r="M356" s="1202"/>
      <c r="N356" s="1202"/>
      <c r="O356" s="1202"/>
      <c r="P356" s="1202"/>
      <c r="Q356" s="1202"/>
      <c r="R356" s="1202"/>
      <c r="S356" s="1202"/>
      <c r="T356" s="1202"/>
      <c r="U356" s="1202"/>
      <c r="V356" s="1202">
        <v>0</v>
      </c>
      <c r="W356" s="1202"/>
      <c r="X356" s="1202"/>
      <c r="Y356" s="1202"/>
      <c r="Z356" s="1203"/>
      <c r="AA356" s="1204"/>
      <c r="AB356" s="1204"/>
      <c r="AC356" s="1204"/>
      <c r="AD356" s="1205"/>
      <c r="AE356" s="1204">
        <v>0</v>
      </c>
      <c r="AF356" s="1203">
        <v>0</v>
      </c>
      <c r="AG356" s="1203">
        <v>0</v>
      </c>
      <c r="AH356" s="1206">
        <v>0</v>
      </c>
      <c r="AI356" s="1207">
        <v>0</v>
      </c>
      <c r="AJ356" s="1208">
        <v>0</v>
      </c>
      <c r="AK356" s="1209">
        <v>0</v>
      </c>
      <c r="AL356" s="1210">
        <v>0</v>
      </c>
      <c r="AM356" s="1211">
        <v>0</v>
      </c>
      <c r="AN356" s="1102" t="s">
        <v>1472</v>
      </c>
    </row>
    <row r="357" spans="1:40" x14ac:dyDescent="0.15">
      <c r="A357" s="1201">
        <v>44439</v>
      </c>
      <c r="B357" s="1202">
        <v>51</v>
      </c>
      <c r="C357" s="1202">
        <v>2</v>
      </c>
      <c r="D357" s="1202">
        <v>953</v>
      </c>
      <c r="E357" s="1202">
        <v>0</v>
      </c>
      <c r="F357" s="1202">
        <v>400</v>
      </c>
      <c r="G357" s="1202">
        <v>400</v>
      </c>
      <c r="H357" s="1202">
        <v>400</v>
      </c>
      <c r="I357" s="1202"/>
      <c r="J357" s="1202"/>
      <c r="K357" s="1202"/>
      <c r="L357" s="1202"/>
      <c r="M357" s="1202"/>
      <c r="N357" s="1202"/>
      <c r="O357" s="1202"/>
      <c r="P357" s="1202"/>
      <c r="Q357" s="1202"/>
      <c r="R357" s="1202"/>
      <c r="S357" s="1202"/>
      <c r="T357" s="1202"/>
      <c r="U357" s="1202"/>
      <c r="V357" s="1202">
        <v>0</v>
      </c>
      <c r="W357" s="1202"/>
      <c r="X357" s="1202"/>
      <c r="Y357" s="1202"/>
      <c r="Z357" s="1203"/>
      <c r="AA357" s="1204"/>
      <c r="AB357" s="1204"/>
      <c r="AC357" s="1204"/>
      <c r="AD357" s="1205"/>
      <c r="AE357" s="1204">
        <v>0</v>
      </c>
      <c r="AF357" s="1203">
        <v>0</v>
      </c>
      <c r="AG357" s="1203">
        <v>0</v>
      </c>
      <c r="AH357" s="1206">
        <v>0</v>
      </c>
      <c r="AI357" s="1207">
        <v>0</v>
      </c>
      <c r="AJ357" s="1208">
        <v>0</v>
      </c>
      <c r="AK357" s="1209">
        <v>0</v>
      </c>
      <c r="AL357" s="1210">
        <v>0</v>
      </c>
      <c r="AM357" s="1211">
        <v>0</v>
      </c>
      <c r="AN357" s="1053" t="s">
        <v>1472</v>
      </c>
    </row>
    <row r="358" spans="1:40" x14ac:dyDescent="0.15">
      <c r="A358" s="1201">
        <v>44440</v>
      </c>
      <c r="B358" s="1202">
        <v>51</v>
      </c>
      <c r="C358" s="1202">
        <v>2</v>
      </c>
      <c r="D358" s="1202">
        <v>953</v>
      </c>
      <c r="E358" s="1202">
        <v>0</v>
      </c>
      <c r="F358" s="1202">
        <v>465</v>
      </c>
      <c r="G358" s="1202">
        <v>465</v>
      </c>
      <c r="H358" s="1202">
        <v>465</v>
      </c>
      <c r="I358" s="1202"/>
      <c r="J358" s="1202"/>
      <c r="K358" s="1202"/>
      <c r="L358" s="1202"/>
      <c r="M358" s="1202"/>
      <c r="N358" s="1202"/>
      <c r="O358" s="1202"/>
      <c r="P358" s="1202"/>
      <c r="Q358" s="1202"/>
      <c r="R358" s="1202"/>
      <c r="S358" s="1202"/>
      <c r="T358" s="1202"/>
      <c r="U358" s="1202"/>
      <c r="V358" s="1202">
        <v>0</v>
      </c>
      <c r="W358" s="1202"/>
      <c r="X358" s="1202"/>
      <c r="Y358" s="1202"/>
      <c r="Z358" s="1203"/>
      <c r="AA358" s="1204"/>
      <c r="AB358" s="1204"/>
      <c r="AC358" s="1204"/>
      <c r="AD358" s="1205"/>
      <c r="AE358" s="1204">
        <v>0</v>
      </c>
      <c r="AF358" s="1203">
        <v>0</v>
      </c>
      <c r="AG358" s="1203">
        <v>0</v>
      </c>
      <c r="AH358" s="1206">
        <v>0</v>
      </c>
      <c r="AI358" s="1207">
        <v>0</v>
      </c>
      <c r="AJ358" s="1208">
        <v>0</v>
      </c>
      <c r="AK358" s="1209">
        <v>0</v>
      </c>
      <c r="AL358" s="1210">
        <v>0</v>
      </c>
      <c r="AM358" s="1211">
        <v>0</v>
      </c>
      <c r="AN358" s="1102" t="s">
        <v>1472</v>
      </c>
    </row>
    <row r="359" spans="1:40" x14ac:dyDescent="0.15">
      <c r="A359" s="1232">
        <v>44441</v>
      </c>
      <c r="B359" s="1224">
        <v>51</v>
      </c>
      <c r="C359" s="1224">
        <v>2</v>
      </c>
      <c r="D359" s="1224">
        <v>953</v>
      </c>
      <c r="E359" s="1224">
        <v>0</v>
      </c>
      <c r="F359" s="1218">
        <v>465</v>
      </c>
      <c r="G359" s="1225">
        <v>465</v>
      </c>
      <c r="H359" s="1225">
        <v>465</v>
      </c>
      <c r="I359" s="1225"/>
      <c r="J359" s="1225"/>
      <c r="K359" s="1225"/>
      <c r="L359" s="1225"/>
      <c r="M359" s="1225"/>
      <c r="N359" s="1225"/>
      <c r="O359" s="1225"/>
      <c r="P359" s="1225"/>
      <c r="Q359" s="1225"/>
      <c r="R359" s="1225"/>
      <c r="S359" s="1225"/>
      <c r="T359" s="1225"/>
      <c r="U359" s="1225"/>
      <c r="V359" s="1225">
        <v>0</v>
      </c>
      <c r="W359" s="1225"/>
      <c r="X359" s="1225"/>
      <c r="Y359" s="1225"/>
      <c r="Z359" s="1246"/>
      <c r="AA359" s="1226"/>
      <c r="AB359" s="1226"/>
      <c r="AC359" s="1226"/>
      <c r="AD359" s="1227"/>
      <c r="AE359" s="1226">
        <v>0</v>
      </c>
      <c r="AF359" s="1246">
        <v>0</v>
      </c>
      <c r="AG359" s="1246">
        <v>0</v>
      </c>
      <c r="AH359" s="1228">
        <v>0</v>
      </c>
      <c r="AI359" s="1230">
        <v>0</v>
      </c>
      <c r="AJ359" s="1246">
        <v>0</v>
      </c>
      <c r="AK359" s="1228">
        <v>0</v>
      </c>
      <c r="AL359" s="1230">
        <v>0</v>
      </c>
      <c r="AM359" s="1228">
        <v>0</v>
      </c>
      <c r="AN359" s="1102" t="s">
        <v>1472</v>
      </c>
    </row>
    <row r="360" spans="1:40" x14ac:dyDescent="0.15">
      <c r="A360" s="1201">
        <v>44442</v>
      </c>
      <c r="B360" s="1202">
        <v>51</v>
      </c>
      <c r="C360" s="1202">
        <v>2</v>
      </c>
      <c r="D360" s="1202">
        <v>953</v>
      </c>
      <c r="E360" s="1202">
        <v>0</v>
      </c>
      <c r="F360" s="1202">
        <v>465</v>
      </c>
      <c r="G360" s="1133">
        <v>465</v>
      </c>
      <c r="H360" s="1133">
        <v>465</v>
      </c>
      <c r="I360" s="1133"/>
      <c r="J360" s="1133"/>
      <c r="K360" s="1133"/>
      <c r="L360" s="1133"/>
      <c r="M360" s="1133"/>
      <c r="N360" s="1133"/>
      <c r="O360" s="1133"/>
      <c r="P360" s="1133"/>
      <c r="Q360" s="1133"/>
      <c r="R360" s="1133"/>
      <c r="S360" s="1133"/>
      <c r="T360" s="1133"/>
      <c r="U360" s="1133"/>
      <c r="V360" s="1133">
        <v>0</v>
      </c>
      <c r="W360" s="1133"/>
      <c r="X360" s="1133"/>
      <c r="Y360" s="1133"/>
      <c r="Z360" s="1134"/>
      <c r="AA360" s="1135"/>
      <c r="AB360" s="1135"/>
      <c r="AC360" s="1135"/>
      <c r="AD360" s="1136"/>
      <c r="AE360" s="1135">
        <v>0</v>
      </c>
      <c r="AF360" s="1134">
        <v>0</v>
      </c>
      <c r="AG360" s="1134">
        <v>0</v>
      </c>
      <c r="AH360" s="1137">
        <v>0</v>
      </c>
      <c r="AI360" s="1138">
        <v>0</v>
      </c>
      <c r="AJ360" s="1139">
        <v>0</v>
      </c>
      <c r="AK360" s="1140">
        <v>0</v>
      </c>
      <c r="AL360" s="1141">
        <v>0</v>
      </c>
      <c r="AM360" s="1142">
        <v>0</v>
      </c>
      <c r="AN360" s="571" t="s">
        <v>1472</v>
      </c>
    </row>
    <row r="361" spans="1:40" x14ac:dyDescent="0.15">
      <c r="A361" s="1201">
        <v>44445</v>
      </c>
      <c r="B361" s="1202">
        <v>51</v>
      </c>
      <c r="C361" s="1202">
        <v>2</v>
      </c>
      <c r="D361" s="1202">
        <v>953</v>
      </c>
      <c r="E361" s="1202">
        <v>0</v>
      </c>
      <c r="F361" s="1202">
        <v>240</v>
      </c>
      <c r="G361" s="1116">
        <v>240</v>
      </c>
      <c r="H361" s="1116">
        <v>240</v>
      </c>
      <c r="I361" s="1116"/>
      <c r="J361" s="1116"/>
      <c r="K361" s="1116"/>
      <c r="L361" s="1116"/>
      <c r="M361" s="1116"/>
      <c r="N361" s="1116"/>
      <c r="O361" s="1116"/>
      <c r="P361" s="1116"/>
      <c r="Q361" s="1116"/>
      <c r="R361" s="1116"/>
      <c r="S361" s="1116"/>
      <c r="T361" s="1116"/>
      <c r="U361" s="1116"/>
      <c r="V361" s="1116">
        <v>0</v>
      </c>
      <c r="W361" s="1116"/>
      <c r="X361" s="1116"/>
      <c r="Y361" s="1116"/>
      <c r="Z361" s="1117"/>
      <c r="AA361" s="1118"/>
      <c r="AB361" s="1118"/>
      <c r="AC361" s="1118"/>
      <c r="AD361" s="1119"/>
      <c r="AE361" s="1118">
        <v>0</v>
      </c>
      <c r="AF361" s="1117">
        <v>0</v>
      </c>
      <c r="AG361" s="1117">
        <v>0</v>
      </c>
      <c r="AH361" s="1120">
        <v>0</v>
      </c>
      <c r="AI361" s="1121">
        <v>0</v>
      </c>
      <c r="AJ361" s="1122">
        <v>0</v>
      </c>
      <c r="AK361" s="1123">
        <v>0</v>
      </c>
      <c r="AL361" s="1124">
        <v>0</v>
      </c>
      <c r="AM361" s="1125">
        <v>0</v>
      </c>
      <c r="AN361" s="571" t="s">
        <v>1472</v>
      </c>
    </row>
    <row r="362" spans="1:40" x14ac:dyDescent="0.15">
      <c r="A362" s="1201">
        <v>44445</v>
      </c>
      <c r="B362" s="1202">
        <v>51</v>
      </c>
      <c r="C362" s="1202">
        <v>26</v>
      </c>
      <c r="D362" s="1202">
        <v>953</v>
      </c>
      <c r="E362" s="1202">
        <v>0</v>
      </c>
      <c r="F362" s="1202">
        <v>120</v>
      </c>
      <c r="G362" s="1133">
        <v>120</v>
      </c>
      <c r="H362" s="1133">
        <v>120</v>
      </c>
      <c r="I362" s="1133"/>
      <c r="J362" s="1133"/>
      <c r="K362" s="1133"/>
      <c r="L362" s="1133"/>
      <c r="M362" s="1133"/>
      <c r="N362" s="1133"/>
      <c r="O362" s="1133"/>
      <c r="P362" s="1133"/>
      <c r="Q362" s="1133"/>
      <c r="R362" s="1133"/>
      <c r="S362" s="1133"/>
      <c r="T362" s="1133"/>
      <c r="U362" s="1133"/>
      <c r="V362" s="1133">
        <v>0</v>
      </c>
      <c r="W362" s="1133"/>
      <c r="X362" s="1133"/>
      <c r="Y362" s="1133"/>
      <c r="Z362" s="1134"/>
      <c r="AA362" s="1135"/>
      <c r="AB362" s="1135"/>
      <c r="AC362" s="1135"/>
      <c r="AD362" s="1136"/>
      <c r="AE362" s="1135">
        <v>0</v>
      </c>
      <c r="AF362" s="1134">
        <v>0</v>
      </c>
      <c r="AG362" s="1134">
        <v>0</v>
      </c>
      <c r="AH362" s="1137">
        <v>0</v>
      </c>
      <c r="AI362" s="1207">
        <v>0</v>
      </c>
      <c r="AJ362" s="1208">
        <v>0</v>
      </c>
      <c r="AK362" s="1209">
        <v>0</v>
      </c>
      <c r="AL362" s="1210">
        <v>0</v>
      </c>
      <c r="AM362" s="1211">
        <v>0</v>
      </c>
      <c r="AN362" s="1102" t="s">
        <v>1472</v>
      </c>
    </row>
    <row r="363" spans="1:40" x14ac:dyDescent="0.15">
      <c r="A363" s="1213">
        <v>44446</v>
      </c>
      <c r="B363" s="1214">
        <v>51</v>
      </c>
      <c r="C363" s="1214">
        <v>2</v>
      </c>
      <c r="D363" s="1214">
        <v>953</v>
      </c>
      <c r="E363" s="1214">
        <v>0</v>
      </c>
      <c r="F363" s="1214">
        <v>465</v>
      </c>
      <c r="G363" s="1133">
        <v>465</v>
      </c>
      <c r="H363" s="1133">
        <v>465</v>
      </c>
      <c r="I363" s="1133"/>
      <c r="J363" s="1133"/>
      <c r="K363" s="1133"/>
      <c r="L363" s="1133"/>
      <c r="M363" s="1133"/>
      <c r="N363" s="1133"/>
      <c r="O363" s="1133"/>
      <c r="P363" s="1133"/>
      <c r="Q363" s="1133"/>
      <c r="R363" s="1133"/>
      <c r="S363" s="1133"/>
      <c r="T363" s="1133"/>
      <c r="U363" s="1133"/>
      <c r="V363" s="1133">
        <v>0</v>
      </c>
      <c r="W363" s="1133"/>
      <c r="X363" s="1133"/>
      <c r="Y363" s="1133"/>
      <c r="Z363" s="1134"/>
      <c r="AA363" s="1135"/>
      <c r="AB363" s="1135"/>
      <c r="AC363" s="1135"/>
      <c r="AD363" s="1136"/>
      <c r="AE363" s="1135">
        <v>0</v>
      </c>
      <c r="AF363" s="1134">
        <v>0</v>
      </c>
      <c r="AG363" s="1134">
        <v>0</v>
      </c>
      <c r="AH363" s="1137">
        <v>0</v>
      </c>
      <c r="AI363" s="1138">
        <v>0</v>
      </c>
      <c r="AJ363" s="1139">
        <v>0</v>
      </c>
      <c r="AK363" s="1140">
        <v>0</v>
      </c>
      <c r="AL363" s="1141">
        <v>0</v>
      </c>
      <c r="AM363" s="1142">
        <v>0</v>
      </c>
      <c r="AN363" s="1102" t="s">
        <v>1472</v>
      </c>
    </row>
    <row r="364" spans="1:40" x14ac:dyDescent="0.15">
      <c r="A364" s="1213">
        <v>44447</v>
      </c>
      <c r="B364" s="1214">
        <v>51</v>
      </c>
      <c r="C364" s="1214">
        <v>2</v>
      </c>
      <c r="D364" s="1214">
        <v>953</v>
      </c>
      <c r="E364" s="1214">
        <v>0</v>
      </c>
      <c r="F364" s="1214">
        <v>465</v>
      </c>
      <c r="G364" s="1133">
        <v>465</v>
      </c>
      <c r="H364" s="1133">
        <v>465</v>
      </c>
      <c r="I364" s="1133"/>
      <c r="J364" s="1133"/>
      <c r="K364" s="1133"/>
      <c r="L364" s="1133"/>
      <c r="M364" s="1133"/>
      <c r="N364" s="1133"/>
      <c r="O364" s="1133"/>
      <c r="P364" s="1133"/>
      <c r="Q364" s="1133"/>
      <c r="R364" s="1133"/>
      <c r="S364" s="1133"/>
      <c r="T364" s="1133"/>
      <c r="U364" s="1133"/>
      <c r="V364" s="1133">
        <v>0</v>
      </c>
      <c r="W364" s="1133"/>
      <c r="X364" s="1133"/>
      <c r="Y364" s="1133"/>
      <c r="Z364" s="1134"/>
      <c r="AA364" s="1135"/>
      <c r="AB364" s="1135"/>
      <c r="AC364" s="1135"/>
      <c r="AD364" s="1136"/>
      <c r="AE364" s="1135">
        <v>0</v>
      </c>
      <c r="AF364" s="1134">
        <v>0</v>
      </c>
      <c r="AG364" s="1134">
        <v>0</v>
      </c>
      <c r="AH364" s="1137">
        <v>0</v>
      </c>
      <c r="AI364" s="1138">
        <v>0</v>
      </c>
      <c r="AJ364" s="1139">
        <v>0</v>
      </c>
      <c r="AK364" s="1140">
        <v>0</v>
      </c>
      <c r="AL364" s="1141">
        <v>0</v>
      </c>
      <c r="AM364" s="1142">
        <v>0</v>
      </c>
      <c r="AN364" s="1053" t="s">
        <v>1472</v>
      </c>
    </row>
    <row r="365" spans="1:40" x14ac:dyDescent="0.15">
      <c r="A365" s="1201">
        <v>44447</v>
      </c>
      <c r="B365" s="1202">
        <v>51</v>
      </c>
      <c r="C365" s="1202">
        <v>9</v>
      </c>
      <c r="D365" s="1202">
        <v>953</v>
      </c>
      <c r="E365" s="1202">
        <v>0</v>
      </c>
      <c r="F365" s="1202">
        <v>180</v>
      </c>
      <c r="G365" s="1202">
        <v>180</v>
      </c>
      <c r="H365" s="1202">
        <v>180</v>
      </c>
      <c r="I365" s="1202"/>
      <c r="J365" s="1202"/>
      <c r="K365" s="1202"/>
      <c r="L365" s="1202"/>
      <c r="M365" s="1202"/>
      <c r="N365" s="1202"/>
      <c r="O365" s="1202"/>
      <c r="P365" s="1202"/>
      <c r="Q365" s="1202"/>
      <c r="R365" s="1202"/>
      <c r="S365" s="1202"/>
      <c r="T365" s="1202"/>
      <c r="U365" s="1202"/>
      <c r="V365" s="1202">
        <v>0</v>
      </c>
      <c r="W365" s="1202"/>
      <c r="X365" s="1202"/>
      <c r="Y365" s="1202"/>
      <c r="Z365" s="1203"/>
      <c r="AA365" s="1204"/>
      <c r="AB365" s="1204"/>
      <c r="AC365" s="1204"/>
      <c r="AD365" s="1205"/>
      <c r="AE365" s="1204">
        <v>0</v>
      </c>
      <c r="AF365" s="1203">
        <v>0</v>
      </c>
      <c r="AG365" s="1203">
        <v>0</v>
      </c>
      <c r="AH365" s="1206">
        <v>0</v>
      </c>
      <c r="AI365" s="1207">
        <v>0</v>
      </c>
      <c r="AJ365" s="1208">
        <v>0</v>
      </c>
      <c r="AK365" s="1209">
        <v>0</v>
      </c>
      <c r="AL365" s="1210">
        <v>0</v>
      </c>
      <c r="AM365" s="1211">
        <v>0</v>
      </c>
      <c r="AN365" s="1002" t="s">
        <v>1472</v>
      </c>
    </row>
    <row r="366" spans="1:40" x14ac:dyDescent="0.15">
      <c r="A366" s="1213">
        <v>44447</v>
      </c>
      <c r="B366" s="1214">
        <v>51</v>
      </c>
      <c r="C366" s="1214">
        <v>24</v>
      </c>
      <c r="D366" s="1214">
        <v>953</v>
      </c>
      <c r="E366" s="1214">
        <v>0</v>
      </c>
      <c r="F366" s="1214">
        <v>120</v>
      </c>
      <c r="G366" s="1202">
        <v>120</v>
      </c>
      <c r="H366" s="1202">
        <v>120</v>
      </c>
      <c r="I366" s="1202"/>
      <c r="J366" s="1202"/>
      <c r="K366" s="1202"/>
      <c r="L366" s="1202"/>
      <c r="M366" s="1202"/>
      <c r="N366" s="1202"/>
      <c r="O366" s="1202"/>
      <c r="P366" s="1202"/>
      <c r="Q366" s="1202"/>
      <c r="R366" s="1202"/>
      <c r="S366" s="1202"/>
      <c r="T366" s="1202"/>
      <c r="U366" s="1202"/>
      <c r="V366" s="1202">
        <v>0</v>
      </c>
      <c r="W366" s="1202"/>
      <c r="X366" s="1202"/>
      <c r="Y366" s="1202"/>
      <c r="Z366" s="1203"/>
      <c r="AA366" s="1204"/>
      <c r="AB366" s="1204"/>
      <c r="AC366" s="1204"/>
      <c r="AD366" s="1205"/>
      <c r="AE366" s="1204">
        <v>0</v>
      </c>
      <c r="AF366" s="1203">
        <v>0</v>
      </c>
      <c r="AG366" s="1203">
        <v>0</v>
      </c>
      <c r="AH366" s="1206">
        <v>0</v>
      </c>
      <c r="AI366" s="1207">
        <v>0</v>
      </c>
      <c r="AJ366" s="1208">
        <v>0</v>
      </c>
      <c r="AK366" s="1209">
        <v>0</v>
      </c>
      <c r="AL366" s="1210">
        <v>0</v>
      </c>
      <c r="AM366" s="1211">
        <v>0</v>
      </c>
      <c r="AN366" s="1053" t="s">
        <v>1472</v>
      </c>
    </row>
    <row r="367" spans="1:40" x14ac:dyDescent="0.15">
      <c r="A367" s="1213">
        <v>44448</v>
      </c>
      <c r="B367" s="1214">
        <v>51</v>
      </c>
      <c r="C367" s="1214">
        <v>2</v>
      </c>
      <c r="D367" s="1214">
        <v>953</v>
      </c>
      <c r="E367" s="1214">
        <v>0</v>
      </c>
      <c r="F367" s="1214">
        <v>465</v>
      </c>
      <c r="G367" s="1133">
        <v>465</v>
      </c>
      <c r="H367" s="1133">
        <v>465</v>
      </c>
      <c r="I367" s="1133"/>
      <c r="J367" s="1133"/>
      <c r="K367" s="1133"/>
      <c r="L367" s="1133"/>
      <c r="M367" s="1133"/>
      <c r="N367" s="1133"/>
      <c r="O367" s="1133"/>
      <c r="P367" s="1133"/>
      <c r="Q367" s="1133"/>
      <c r="R367" s="1133"/>
      <c r="S367" s="1133"/>
      <c r="T367" s="1133"/>
      <c r="U367" s="1133"/>
      <c r="V367" s="1133">
        <v>0</v>
      </c>
      <c r="W367" s="1133"/>
      <c r="X367" s="1133"/>
      <c r="Y367" s="1133"/>
      <c r="Z367" s="1134"/>
      <c r="AA367" s="1135"/>
      <c r="AB367" s="1135"/>
      <c r="AC367" s="1135"/>
      <c r="AD367" s="1136"/>
      <c r="AE367" s="1135">
        <v>0</v>
      </c>
      <c r="AF367" s="1134">
        <v>0</v>
      </c>
      <c r="AG367" s="1134">
        <v>0</v>
      </c>
      <c r="AH367" s="1137">
        <v>0</v>
      </c>
      <c r="AI367" s="1138">
        <v>0</v>
      </c>
      <c r="AJ367" s="1139">
        <v>0</v>
      </c>
      <c r="AK367" s="1140">
        <v>0</v>
      </c>
      <c r="AL367" s="1141">
        <v>0</v>
      </c>
      <c r="AM367" s="1142">
        <v>0</v>
      </c>
      <c r="AN367" s="571" t="s">
        <v>1472</v>
      </c>
    </row>
    <row r="368" spans="1:40" x14ac:dyDescent="0.15">
      <c r="A368" s="1201">
        <v>44448</v>
      </c>
      <c r="B368" s="1202">
        <v>51</v>
      </c>
      <c r="C368" s="1202">
        <v>26</v>
      </c>
      <c r="D368" s="1202">
        <v>953</v>
      </c>
      <c r="E368" s="1202">
        <v>0</v>
      </c>
      <c r="F368" s="1202">
        <v>60</v>
      </c>
      <c r="G368" s="1202">
        <v>60</v>
      </c>
      <c r="H368" s="1202">
        <v>60</v>
      </c>
      <c r="I368" s="1202"/>
      <c r="J368" s="1202"/>
      <c r="K368" s="1202"/>
      <c r="L368" s="1202"/>
      <c r="M368" s="1202"/>
      <c r="N368" s="1202"/>
      <c r="O368" s="1202"/>
      <c r="P368" s="1202"/>
      <c r="Q368" s="1202"/>
      <c r="R368" s="1202"/>
      <c r="S368" s="1202"/>
      <c r="T368" s="1202"/>
      <c r="U368" s="1202"/>
      <c r="V368" s="1202">
        <v>0</v>
      </c>
      <c r="W368" s="1202"/>
      <c r="X368" s="1202"/>
      <c r="Y368" s="1202"/>
      <c r="Z368" s="1203"/>
      <c r="AA368" s="1204"/>
      <c r="AB368" s="1204"/>
      <c r="AC368" s="1204"/>
      <c r="AD368" s="1205"/>
      <c r="AE368" s="1204">
        <v>0</v>
      </c>
      <c r="AF368" s="1203">
        <v>0</v>
      </c>
      <c r="AG368" s="1203">
        <v>0</v>
      </c>
      <c r="AH368" s="1206">
        <v>0</v>
      </c>
      <c r="AI368" s="1207">
        <v>0</v>
      </c>
      <c r="AJ368" s="1208">
        <v>0</v>
      </c>
      <c r="AK368" s="1209">
        <v>0</v>
      </c>
      <c r="AL368" s="1210">
        <v>0</v>
      </c>
      <c r="AM368" s="1211">
        <v>0</v>
      </c>
      <c r="AN368" s="1002" t="s">
        <v>1472</v>
      </c>
    </row>
    <row r="369" spans="1:40" x14ac:dyDescent="0.15">
      <c r="A369" s="1201">
        <v>44449</v>
      </c>
      <c r="B369" s="1202">
        <v>51</v>
      </c>
      <c r="C369" s="1202">
        <v>2</v>
      </c>
      <c r="D369" s="1202">
        <v>953</v>
      </c>
      <c r="E369" s="1202">
        <v>0</v>
      </c>
      <c r="F369" s="1202">
        <v>400</v>
      </c>
      <c r="G369" s="1202">
        <v>400</v>
      </c>
      <c r="H369" s="1202">
        <v>400</v>
      </c>
      <c r="I369" s="1202"/>
      <c r="J369" s="1202"/>
      <c r="K369" s="1202"/>
      <c r="L369" s="1202"/>
      <c r="M369" s="1202"/>
      <c r="N369" s="1202"/>
      <c r="O369" s="1202"/>
      <c r="P369" s="1202"/>
      <c r="Q369" s="1202"/>
      <c r="R369" s="1202"/>
      <c r="S369" s="1202"/>
      <c r="T369" s="1202"/>
      <c r="U369" s="1202"/>
      <c r="V369" s="1202">
        <v>0</v>
      </c>
      <c r="W369" s="1202"/>
      <c r="X369" s="1202"/>
      <c r="Y369" s="1202"/>
      <c r="Z369" s="1203"/>
      <c r="AA369" s="1204"/>
      <c r="AB369" s="1204"/>
      <c r="AC369" s="1204"/>
      <c r="AD369" s="1205"/>
      <c r="AE369" s="1204">
        <v>0</v>
      </c>
      <c r="AF369" s="1203">
        <v>0</v>
      </c>
      <c r="AG369" s="1203">
        <v>0</v>
      </c>
      <c r="AH369" s="1206">
        <v>0</v>
      </c>
      <c r="AI369" s="1207">
        <v>0</v>
      </c>
      <c r="AJ369" s="1208">
        <v>0</v>
      </c>
      <c r="AK369" s="1209">
        <v>0</v>
      </c>
      <c r="AL369" s="1210">
        <v>0</v>
      </c>
      <c r="AM369" s="1211">
        <v>0</v>
      </c>
      <c r="AN369" s="571" t="s">
        <v>1472</v>
      </c>
    </row>
    <row r="370" spans="1:40" x14ac:dyDescent="0.15">
      <c r="A370" s="1213">
        <v>44452</v>
      </c>
      <c r="B370" s="1200">
        <v>51</v>
      </c>
      <c r="C370" s="1200">
        <v>2</v>
      </c>
      <c r="D370" s="1214">
        <v>953</v>
      </c>
      <c r="E370" s="1214">
        <v>0</v>
      </c>
      <c r="F370" s="1214">
        <v>465</v>
      </c>
      <c r="G370" s="1202">
        <v>465</v>
      </c>
      <c r="H370" s="1202">
        <v>465</v>
      </c>
      <c r="I370" s="1202"/>
      <c r="J370" s="1202"/>
      <c r="K370" s="1202"/>
      <c r="L370" s="1202"/>
      <c r="M370" s="1202"/>
      <c r="N370" s="1202"/>
      <c r="O370" s="1202"/>
      <c r="P370" s="1202"/>
      <c r="Q370" s="1202"/>
      <c r="R370" s="1202"/>
      <c r="S370" s="1202"/>
      <c r="T370" s="1202"/>
      <c r="U370" s="1202"/>
      <c r="V370" s="1202">
        <v>0</v>
      </c>
      <c r="W370" s="1202"/>
      <c r="X370" s="1202"/>
      <c r="Y370" s="1202"/>
      <c r="Z370" s="1203"/>
      <c r="AA370" s="1204"/>
      <c r="AB370" s="1204"/>
      <c r="AC370" s="1204"/>
      <c r="AD370" s="1205"/>
      <c r="AE370" s="1204">
        <v>0</v>
      </c>
      <c r="AF370" s="1203">
        <v>0</v>
      </c>
      <c r="AG370" s="1203">
        <v>0</v>
      </c>
      <c r="AH370" s="1206">
        <v>0</v>
      </c>
      <c r="AI370" s="1207">
        <v>0</v>
      </c>
      <c r="AJ370" s="1208">
        <v>0</v>
      </c>
      <c r="AK370" s="1209">
        <v>0</v>
      </c>
      <c r="AL370" s="1210">
        <v>0</v>
      </c>
      <c r="AM370" s="1211">
        <v>0</v>
      </c>
      <c r="AN370" s="920" t="s">
        <v>1472</v>
      </c>
    </row>
    <row r="371" spans="1:40" x14ac:dyDescent="0.15">
      <c r="A371" s="1201">
        <v>44452</v>
      </c>
      <c r="B371" s="1202">
        <v>51</v>
      </c>
      <c r="C371" s="1202">
        <v>26</v>
      </c>
      <c r="D371" s="1202">
        <v>953</v>
      </c>
      <c r="E371" s="1202">
        <v>0</v>
      </c>
      <c r="F371" s="1202">
        <v>60</v>
      </c>
      <c r="G371" s="1133">
        <v>60</v>
      </c>
      <c r="H371" s="1133">
        <v>60</v>
      </c>
      <c r="I371" s="1133"/>
      <c r="J371" s="1133"/>
      <c r="K371" s="1133"/>
      <c r="L371" s="1133"/>
      <c r="M371" s="1133"/>
      <c r="N371" s="1133"/>
      <c r="O371" s="1133"/>
      <c r="P371" s="1133"/>
      <c r="Q371" s="1133"/>
      <c r="R371" s="1133"/>
      <c r="S371" s="1133"/>
      <c r="T371" s="1133"/>
      <c r="U371" s="1133"/>
      <c r="V371" s="1133">
        <v>0</v>
      </c>
      <c r="W371" s="1133"/>
      <c r="X371" s="1133"/>
      <c r="Y371" s="1133"/>
      <c r="Z371" s="1134"/>
      <c r="AA371" s="1135"/>
      <c r="AB371" s="1135"/>
      <c r="AC371" s="1135"/>
      <c r="AD371" s="1136"/>
      <c r="AE371" s="1135">
        <v>0</v>
      </c>
      <c r="AF371" s="1134">
        <v>0</v>
      </c>
      <c r="AG371" s="1134">
        <v>0</v>
      </c>
      <c r="AH371" s="1137">
        <v>0</v>
      </c>
      <c r="AI371" s="1138">
        <v>0</v>
      </c>
      <c r="AJ371" s="1139">
        <v>0</v>
      </c>
      <c r="AK371" s="1140">
        <v>0</v>
      </c>
      <c r="AL371" s="1141">
        <v>0</v>
      </c>
      <c r="AM371" s="1142">
        <v>0</v>
      </c>
      <c r="AN371" s="1053" t="s">
        <v>1472</v>
      </c>
    </row>
    <row r="372" spans="1:40" x14ac:dyDescent="0.15">
      <c r="A372" s="1213">
        <v>44453</v>
      </c>
      <c r="B372" s="1200">
        <v>51</v>
      </c>
      <c r="C372" s="1200">
        <v>2</v>
      </c>
      <c r="D372" s="1214">
        <v>953</v>
      </c>
      <c r="E372" s="1214">
        <v>0</v>
      </c>
      <c r="F372" s="1214">
        <v>465</v>
      </c>
      <c r="G372" s="1133">
        <v>465</v>
      </c>
      <c r="H372" s="1133">
        <v>465</v>
      </c>
      <c r="I372" s="1133"/>
      <c r="J372" s="1133"/>
      <c r="K372" s="1133"/>
      <c r="L372" s="1133"/>
      <c r="M372" s="1133"/>
      <c r="N372" s="1133"/>
      <c r="O372" s="1133"/>
      <c r="P372" s="1133"/>
      <c r="Q372" s="1133"/>
      <c r="R372" s="1133"/>
      <c r="S372" s="1133"/>
      <c r="T372" s="1133"/>
      <c r="U372" s="1133"/>
      <c r="V372" s="1133">
        <v>0</v>
      </c>
      <c r="W372" s="1133"/>
      <c r="X372" s="1133"/>
      <c r="Y372" s="1133"/>
      <c r="Z372" s="1134"/>
      <c r="AA372" s="1135"/>
      <c r="AB372" s="1135"/>
      <c r="AC372" s="1135"/>
      <c r="AD372" s="1136"/>
      <c r="AE372" s="1135">
        <v>0</v>
      </c>
      <c r="AF372" s="1134">
        <v>0</v>
      </c>
      <c r="AG372" s="1134">
        <v>0</v>
      </c>
      <c r="AH372" s="1137">
        <v>0</v>
      </c>
      <c r="AI372" s="1138">
        <v>0</v>
      </c>
      <c r="AJ372" s="1139">
        <v>0</v>
      </c>
      <c r="AK372" s="1140">
        <v>0</v>
      </c>
      <c r="AL372" s="1141">
        <v>0</v>
      </c>
      <c r="AM372" s="1142">
        <v>0</v>
      </c>
      <c r="AN372" s="1147" t="s">
        <v>1472</v>
      </c>
    </row>
    <row r="373" spans="1:40" x14ac:dyDescent="0.15">
      <c r="A373" s="1201">
        <v>44453</v>
      </c>
      <c r="B373" s="1202">
        <v>51</v>
      </c>
      <c r="C373" s="1202">
        <v>26</v>
      </c>
      <c r="D373" s="1202">
        <v>953</v>
      </c>
      <c r="E373" s="1202">
        <v>0</v>
      </c>
      <c r="F373" s="1202">
        <v>120</v>
      </c>
      <c r="G373" s="1202">
        <v>120</v>
      </c>
      <c r="H373" s="1202">
        <v>120</v>
      </c>
      <c r="I373" s="1202"/>
      <c r="J373" s="1202"/>
      <c r="K373" s="1202"/>
      <c r="L373" s="1202"/>
      <c r="M373" s="1202"/>
      <c r="N373" s="1202"/>
      <c r="O373" s="1202"/>
      <c r="P373" s="1202"/>
      <c r="Q373" s="1202"/>
      <c r="R373" s="1202"/>
      <c r="S373" s="1202"/>
      <c r="T373" s="1202"/>
      <c r="U373" s="1202"/>
      <c r="V373" s="1202">
        <v>0</v>
      </c>
      <c r="W373" s="1202"/>
      <c r="X373" s="1202"/>
      <c r="Y373" s="1202"/>
      <c r="Z373" s="1203"/>
      <c r="AA373" s="1204"/>
      <c r="AB373" s="1204"/>
      <c r="AC373" s="1204"/>
      <c r="AD373" s="1205"/>
      <c r="AE373" s="1204">
        <v>0</v>
      </c>
      <c r="AF373" s="1203">
        <v>0</v>
      </c>
      <c r="AG373" s="1203">
        <v>0</v>
      </c>
      <c r="AH373" s="1206">
        <v>0</v>
      </c>
      <c r="AI373" s="1207">
        <v>0</v>
      </c>
      <c r="AJ373" s="1208">
        <v>0</v>
      </c>
      <c r="AK373" s="1209">
        <v>0</v>
      </c>
      <c r="AL373" s="1210">
        <v>0</v>
      </c>
      <c r="AM373" s="1211">
        <v>0</v>
      </c>
      <c r="AN373" s="1102" t="s">
        <v>1472</v>
      </c>
    </row>
    <row r="374" spans="1:40" x14ac:dyDescent="0.15">
      <c r="A374" s="1201">
        <v>44454</v>
      </c>
      <c r="B374" s="1202">
        <v>51</v>
      </c>
      <c r="C374" s="1202">
        <v>2</v>
      </c>
      <c r="D374" s="1202">
        <v>953</v>
      </c>
      <c r="E374" s="1202">
        <v>0</v>
      </c>
      <c r="F374" s="1202">
        <v>120</v>
      </c>
      <c r="G374" s="1202">
        <v>120</v>
      </c>
      <c r="H374" s="1202">
        <v>120</v>
      </c>
      <c r="I374" s="1202"/>
      <c r="J374" s="1202"/>
      <c r="K374" s="1202"/>
      <c r="L374" s="1202"/>
      <c r="M374" s="1202"/>
      <c r="N374" s="1202"/>
      <c r="O374" s="1202"/>
      <c r="P374" s="1202"/>
      <c r="Q374" s="1202"/>
      <c r="R374" s="1202"/>
      <c r="S374" s="1202"/>
      <c r="T374" s="1202"/>
      <c r="U374" s="1202"/>
      <c r="V374" s="1202">
        <v>0</v>
      </c>
      <c r="W374" s="1202"/>
      <c r="X374" s="1202"/>
      <c r="Y374" s="1202"/>
      <c r="Z374" s="1203"/>
      <c r="AA374" s="1204"/>
      <c r="AB374" s="1204"/>
      <c r="AC374" s="1204"/>
      <c r="AD374" s="1205"/>
      <c r="AE374" s="1204">
        <v>0</v>
      </c>
      <c r="AF374" s="1203">
        <v>0</v>
      </c>
      <c r="AG374" s="1203">
        <v>0</v>
      </c>
      <c r="AH374" s="1206">
        <v>0</v>
      </c>
      <c r="AI374" s="1207">
        <v>0</v>
      </c>
      <c r="AJ374" s="1208">
        <v>0</v>
      </c>
      <c r="AK374" s="1209">
        <v>0</v>
      </c>
      <c r="AL374" s="1210">
        <v>0</v>
      </c>
      <c r="AM374" s="1211">
        <v>0</v>
      </c>
      <c r="AN374" s="1220" t="s">
        <v>1472</v>
      </c>
    </row>
    <row r="375" spans="1:40" x14ac:dyDescent="0.15">
      <c r="A375" s="1201">
        <v>44454</v>
      </c>
      <c r="B375" s="1202">
        <v>51</v>
      </c>
      <c r="C375" s="1202">
        <v>26</v>
      </c>
      <c r="D375" s="1202">
        <v>953</v>
      </c>
      <c r="E375" s="1202">
        <v>0</v>
      </c>
      <c r="F375" s="1202">
        <v>120</v>
      </c>
      <c r="G375" s="1202">
        <v>120</v>
      </c>
      <c r="H375" s="1202">
        <v>120</v>
      </c>
      <c r="I375" s="1202"/>
      <c r="J375" s="1202"/>
      <c r="K375" s="1202"/>
      <c r="L375" s="1202"/>
      <c r="M375" s="1202"/>
      <c r="N375" s="1202"/>
      <c r="O375" s="1202"/>
      <c r="P375" s="1202"/>
      <c r="Q375" s="1202"/>
      <c r="R375" s="1202"/>
      <c r="S375" s="1202"/>
      <c r="T375" s="1202"/>
      <c r="U375" s="1202"/>
      <c r="V375" s="1202">
        <v>0</v>
      </c>
      <c r="W375" s="1202"/>
      <c r="X375" s="1202"/>
      <c r="Y375" s="1202"/>
      <c r="Z375" s="1203"/>
      <c r="AA375" s="1204"/>
      <c r="AB375" s="1204"/>
      <c r="AC375" s="1204"/>
      <c r="AD375" s="1205"/>
      <c r="AE375" s="1204">
        <v>0</v>
      </c>
      <c r="AF375" s="1203">
        <v>0</v>
      </c>
      <c r="AG375" s="1203">
        <v>0</v>
      </c>
      <c r="AH375" s="1206">
        <v>0</v>
      </c>
      <c r="AI375" s="1207">
        <v>0</v>
      </c>
      <c r="AJ375" s="1208">
        <v>0</v>
      </c>
      <c r="AK375" s="1209">
        <v>0</v>
      </c>
      <c r="AL375" s="1210">
        <v>0</v>
      </c>
      <c r="AM375" s="1211">
        <v>0</v>
      </c>
      <c r="AN375" s="920" t="s">
        <v>1472</v>
      </c>
    </row>
    <row r="376" spans="1:40" x14ac:dyDescent="0.15">
      <c r="A376" s="1201">
        <v>44455</v>
      </c>
      <c r="B376" s="1202">
        <v>51</v>
      </c>
      <c r="C376" s="1202">
        <v>2</v>
      </c>
      <c r="D376" s="1202">
        <v>953</v>
      </c>
      <c r="E376" s="1202">
        <v>0</v>
      </c>
      <c r="F376" s="1202">
        <v>465</v>
      </c>
      <c r="G376" s="1133">
        <v>465</v>
      </c>
      <c r="H376" s="1133">
        <v>465</v>
      </c>
      <c r="I376" s="1133"/>
      <c r="J376" s="1133"/>
      <c r="K376" s="1133"/>
      <c r="L376" s="1133"/>
      <c r="M376" s="1133"/>
      <c r="N376" s="1133"/>
      <c r="O376" s="1133"/>
      <c r="P376" s="1133"/>
      <c r="Q376" s="1133"/>
      <c r="R376" s="1133"/>
      <c r="S376" s="1133"/>
      <c r="T376" s="1133"/>
      <c r="U376" s="1133"/>
      <c r="V376" s="1133">
        <v>0</v>
      </c>
      <c r="W376" s="1133"/>
      <c r="X376" s="1133"/>
      <c r="Y376" s="1133"/>
      <c r="Z376" s="1134"/>
      <c r="AA376" s="1135"/>
      <c r="AB376" s="1135"/>
      <c r="AC376" s="1135"/>
      <c r="AD376" s="1136"/>
      <c r="AE376" s="1135">
        <v>0</v>
      </c>
      <c r="AF376" s="1134">
        <v>0</v>
      </c>
      <c r="AG376" s="1134">
        <v>0</v>
      </c>
      <c r="AH376" s="1137">
        <v>0</v>
      </c>
      <c r="AI376" s="1138">
        <v>0</v>
      </c>
      <c r="AJ376" s="1139">
        <v>0</v>
      </c>
      <c r="AK376" s="1140">
        <v>0</v>
      </c>
      <c r="AL376" s="1141">
        <v>0</v>
      </c>
      <c r="AM376" s="1142">
        <v>0</v>
      </c>
      <c r="AN376" s="1002" t="s">
        <v>1472</v>
      </c>
    </row>
    <row r="377" spans="1:40" x14ac:dyDescent="0.15">
      <c r="A377" s="1201">
        <v>44456</v>
      </c>
      <c r="B377" s="1202">
        <v>51</v>
      </c>
      <c r="C377" s="1202">
        <v>22</v>
      </c>
      <c r="D377" s="1202">
        <v>953</v>
      </c>
      <c r="E377" s="1202">
        <v>0</v>
      </c>
      <c r="F377" s="1202">
        <v>465</v>
      </c>
      <c r="G377" s="1133">
        <v>465</v>
      </c>
      <c r="H377" s="1133">
        <v>465</v>
      </c>
      <c r="I377" s="1133"/>
      <c r="J377" s="1133"/>
      <c r="K377" s="1133"/>
      <c r="L377" s="1133"/>
      <c r="M377" s="1133"/>
      <c r="N377" s="1133"/>
      <c r="O377" s="1133"/>
      <c r="P377" s="1133"/>
      <c r="Q377" s="1133"/>
      <c r="R377" s="1133"/>
      <c r="S377" s="1133"/>
      <c r="T377" s="1133"/>
      <c r="U377" s="1133"/>
      <c r="V377" s="1133">
        <v>0</v>
      </c>
      <c r="W377" s="1133"/>
      <c r="X377" s="1133"/>
      <c r="Y377" s="1133"/>
      <c r="Z377" s="1134"/>
      <c r="AA377" s="1135"/>
      <c r="AB377" s="1135"/>
      <c r="AC377" s="1135"/>
      <c r="AD377" s="1136"/>
      <c r="AE377" s="1135">
        <v>0</v>
      </c>
      <c r="AF377" s="1134">
        <v>0</v>
      </c>
      <c r="AG377" s="1134">
        <v>0</v>
      </c>
      <c r="AH377" s="1137">
        <v>0</v>
      </c>
      <c r="AI377" s="1138">
        <v>0</v>
      </c>
      <c r="AJ377" s="1139">
        <v>0</v>
      </c>
      <c r="AK377" s="1140">
        <v>0</v>
      </c>
      <c r="AL377" s="1141">
        <v>0</v>
      </c>
      <c r="AM377" s="1142">
        <v>0</v>
      </c>
      <c r="AN377" s="571" t="s">
        <v>1472</v>
      </c>
    </row>
    <row r="378" spans="1:40" x14ac:dyDescent="0.15">
      <c r="A378" s="1201">
        <v>44436</v>
      </c>
      <c r="B378" s="1202">
        <v>52</v>
      </c>
      <c r="C378" s="1202">
        <v>8</v>
      </c>
      <c r="D378" s="1202">
        <v>954</v>
      </c>
      <c r="E378" s="1202">
        <v>0</v>
      </c>
      <c r="F378" s="1202">
        <v>235</v>
      </c>
      <c r="G378" s="1133">
        <v>235</v>
      </c>
      <c r="H378" s="1133">
        <v>235</v>
      </c>
      <c r="I378" s="1133"/>
      <c r="J378" s="1133"/>
      <c r="K378" s="1133"/>
      <c r="L378" s="1133"/>
      <c r="M378" s="1133"/>
      <c r="N378" s="1133"/>
      <c r="O378" s="1133"/>
      <c r="P378" s="1133"/>
      <c r="Q378" s="1133"/>
      <c r="R378" s="1133"/>
      <c r="S378" s="1133"/>
      <c r="T378" s="1133"/>
      <c r="U378" s="1133"/>
      <c r="V378" s="1133">
        <v>0</v>
      </c>
      <c r="W378" s="1133"/>
      <c r="X378" s="1133"/>
      <c r="Y378" s="1133"/>
      <c r="Z378" s="1134"/>
      <c r="AA378" s="1135"/>
      <c r="AB378" s="1135"/>
      <c r="AC378" s="1135"/>
      <c r="AD378" s="1136"/>
      <c r="AE378" s="1135">
        <v>0</v>
      </c>
      <c r="AF378" s="1134">
        <v>0</v>
      </c>
      <c r="AG378" s="1134">
        <v>0</v>
      </c>
      <c r="AH378" s="1137">
        <v>0</v>
      </c>
      <c r="AI378" s="1138">
        <v>0</v>
      </c>
      <c r="AJ378" s="1139">
        <v>0</v>
      </c>
      <c r="AK378" s="1140">
        <v>0</v>
      </c>
      <c r="AL378" s="1141">
        <v>0</v>
      </c>
      <c r="AM378" s="1142">
        <v>0</v>
      </c>
      <c r="AN378" s="1102" t="s">
        <v>2052</v>
      </c>
    </row>
    <row r="379" spans="1:40" x14ac:dyDescent="0.15">
      <c r="A379" s="1201">
        <v>44449</v>
      </c>
      <c r="B379" s="1202">
        <v>52</v>
      </c>
      <c r="C379" s="1202">
        <v>8</v>
      </c>
      <c r="D379" s="1202">
        <v>954</v>
      </c>
      <c r="E379" s="1202">
        <v>0</v>
      </c>
      <c r="F379" s="1202">
        <v>285</v>
      </c>
      <c r="G379" s="1133">
        <v>285</v>
      </c>
      <c r="H379" s="1133">
        <v>285</v>
      </c>
      <c r="I379" s="1133"/>
      <c r="J379" s="1133"/>
      <c r="K379" s="1133"/>
      <c r="L379" s="1133"/>
      <c r="M379" s="1133"/>
      <c r="N379" s="1133"/>
      <c r="O379" s="1133"/>
      <c r="P379" s="1133"/>
      <c r="Q379" s="1133"/>
      <c r="R379" s="1133"/>
      <c r="S379" s="1133"/>
      <c r="T379" s="1133"/>
      <c r="U379" s="1133"/>
      <c r="V379" s="1133">
        <v>0</v>
      </c>
      <c r="W379" s="1133"/>
      <c r="X379" s="1133"/>
      <c r="Y379" s="1133"/>
      <c r="Z379" s="1134"/>
      <c r="AA379" s="1135"/>
      <c r="AB379" s="1135"/>
      <c r="AC379" s="1135"/>
      <c r="AD379" s="1136"/>
      <c r="AE379" s="1135">
        <v>0</v>
      </c>
      <c r="AF379" s="1134">
        <v>0</v>
      </c>
      <c r="AG379" s="1134">
        <v>0</v>
      </c>
      <c r="AH379" s="1137">
        <v>0</v>
      </c>
      <c r="AI379" s="1138">
        <v>0</v>
      </c>
      <c r="AJ379" s="1139">
        <v>0</v>
      </c>
      <c r="AK379" s="1140">
        <v>0</v>
      </c>
      <c r="AL379" s="1141">
        <v>0</v>
      </c>
      <c r="AM379" s="1142">
        <v>0</v>
      </c>
      <c r="AN379" s="1002" t="s">
        <v>2052</v>
      </c>
    </row>
    <row r="380" spans="1:40" x14ac:dyDescent="0.15">
      <c r="A380" s="1213">
        <v>44452</v>
      </c>
      <c r="B380" s="1214">
        <v>52</v>
      </c>
      <c r="C380" s="1214">
        <v>8</v>
      </c>
      <c r="D380" s="1214">
        <v>954</v>
      </c>
      <c r="E380" s="1214">
        <v>0</v>
      </c>
      <c r="F380" s="1214">
        <v>465</v>
      </c>
      <c r="G380" s="1202">
        <v>465</v>
      </c>
      <c r="H380" s="1202">
        <v>465</v>
      </c>
      <c r="I380" s="1202"/>
      <c r="J380" s="1202"/>
      <c r="K380" s="1202"/>
      <c r="L380" s="1202"/>
      <c r="M380" s="1202"/>
      <c r="N380" s="1202"/>
      <c r="O380" s="1202"/>
      <c r="P380" s="1202"/>
      <c r="Q380" s="1202"/>
      <c r="R380" s="1202"/>
      <c r="S380" s="1202"/>
      <c r="T380" s="1202"/>
      <c r="U380" s="1202"/>
      <c r="V380" s="1202">
        <v>0</v>
      </c>
      <c r="W380" s="1202"/>
      <c r="X380" s="1202"/>
      <c r="Y380" s="1202"/>
      <c r="Z380" s="1203"/>
      <c r="AA380" s="1204"/>
      <c r="AB380" s="1204"/>
      <c r="AC380" s="1204"/>
      <c r="AD380" s="1205"/>
      <c r="AE380" s="1204">
        <v>0</v>
      </c>
      <c r="AF380" s="1203">
        <v>0</v>
      </c>
      <c r="AG380" s="1203">
        <v>0</v>
      </c>
      <c r="AH380" s="1206">
        <v>0</v>
      </c>
      <c r="AI380" s="1207">
        <v>0</v>
      </c>
      <c r="AJ380" s="1208">
        <v>0</v>
      </c>
      <c r="AK380" s="1209">
        <v>0</v>
      </c>
      <c r="AL380" s="1210">
        <v>0</v>
      </c>
      <c r="AM380" s="1211">
        <v>0</v>
      </c>
      <c r="AN380" s="571" t="s">
        <v>2052</v>
      </c>
    </row>
    <row r="381" spans="1:40" x14ac:dyDescent="0.15">
      <c r="A381" s="1213">
        <v>44459</v>
      </c>
      <c r="B381" s="1214">
        <v>52</v>
      </c>
      <c r="C381" s="1214">
        <v>8</v>
      </c>
      <c r="D381" s="1214">
        <v>954</v>
      </c>
      <c r="E381" s="1214">
        <v>0</v>
      </c>
      <c r="F381" s="1214">
        <v>240</v>
      </c>
      <c r="G381" s="1133">
        <v>240</v>
      </c>
      <c r="H381" s="1133">
        <v>240</v>
      </c>
      <c r="I381" s="1133"/>
      <c r="J381" s="1133"/>
      <c r="K381" s="1133"/>
      <c r="L381" s="1133"/>
      <c r="M381" s="1133"/>
      <c r="N381" s="1133"/>
      <c r="O381" s="1133"/>
      <c r="P381" s="1133"/>
      <c r="Q381" s="1133"/>
      <c r="R381" s="1133"/>
      <c r="S381" s="1133"/>
      <c r="T381" s="1133"/>
      <c r="U381" s="1133"/>
      <c r="V381" s="1133">
        <v>0</v>
      </c>
      <c r="W381" s="1133"/>
      <c r="X381" s="1133"/>
      <c r="Y381" s="1133"/>
      <c r="Z381" s="1134"/>
      <c r="AA381" s="1135"/>
      <c r="AB381" s="1135"/>
      <c r="AC381" s="1135"/>
      <c r="AD381" s="1136"/>
      <c r="AE381" s="1135">
        <v>0</v>
      </c>
      <c r="AF381" s="1134">
        <v>0</v>
      </c>
      <c r="AG381" s="1134">
        <v>0</v>
      </c>
      <c r="AH381" s="1137">
        <v>0</v>
      </c>
      <c r="AI381" s="1138">
        <v>0</v>
      </c>
      <c r="AJ381" s="1139">
        <v>0</v>
      </c>
      <c r="AK381" s="1140">
        <v>0</v>
      </c>
      <c r="AL381" s="1141">
        <v>0</v>
      </c>
      <c r="AM381" s="1142">
        <v>0</v>
      </c>
      <c r="AN381" s="571" t="s">
        <v>2052</v>
      </c>
    </row>
    <row r="382" spans="1:40" x14ac:dyDescent="0.15">
      <c r="A382" s="1201">
        <v>44439</v>
      </c>
      <c r="B382" s="1202">
        <v>51</v>
      </c>
      <c r="C382" s="1202">
        <v>1</v>
      </c>
      <c r="D382" s="1202">
        <v>959</v>
      </c>
      <c r="E382" s="1202">
        <v>0</v>
      </c>
      <c r="F382" s="1202">
        <v>60</v>
      </c>
      <c r="G382" s="1133">
        <v>60</v>
      </c>
      <c r="H382" s="1133">
        <v>60</v>
      </c>
      <c r="I382" s="1133"/>
      <c r="J382" s="1133"/>
      <c r="K382" s="1133"/>
      <c r="L382" s="1133"/>
      <c r="M382" s="1133"/>
      <c r="N382" s="1133"/>
      <c r="O382" s="1133"/>
      <c r="P382" s="1133"/>
      <c r="Q382" s="1133"/>
      <c r="R382" s="1133"/>
      <c r="S382" s="1133"/>
      <c r="T382" s="1133"/>
      <c r="U382" s="1133"/>
      <c r="V382" s="1133">
        <v>0</v>
      </c>
      <c r="W382" s="1133"/>
      <c r="X382" s="1133"/>
      <c r="Y382" s="1133"/>
      <c r="Z382" s="1134"/>
      <c r="AA382" s="1135"/>
      <c r="AB382" s="1135"/>
      <c r="AC382" s="1135"/>
      <c r="AD382" s="1136"/>
      <c r="AE382" s="1135">
        <v>0</v>
      </c>
      <c r="AF382" s="1134">
        <v>0</v>
      </c>
      <c r="AG382" s="1134">
        <v>0</v>
      </c>
      <c r="AH382" s="1137">
        <v>0</v>
      </c>
      <c r="AI382" s="1207">
        <v>0</v>
      </c>
      <c r="AJ382" s="1208">
        <v>0</v>
      </c>
      <c r="AK382" s="1209">
        <v>0</v>
      </c>
      <c r="AL382" s="1210">
        <v>0</v>
      </c>
      <c r="AM382" s="1211">
        <v>0</v>
      </c>
      <c r="AN382" s="571" t="s">
        <v>1489</v>
      </c>
    </row>
    <row r="383" spans="1:40" x14ac:dyDescent="0.15">
      <c r="A383" s="1201">
        <v>44439</v>
      </c>
      <c r="B383" s="1202">
        <v>51</v>
      </c>
      <c r="C383" s="1202">
        <v>2</v>
      </c>
      <c r="D383" s="1202">
        <v>959</v>
      </c>
      <c r="E383" s="1202">
        <v>0</v>
      </c>
      <c r="F383" s="1202">
        <v>60</v>
      </c>
      <c r="G383" s="1202">
        <v>60</v>
      </c>
      <c r="H383" s="1202">
        <v>60</v>
      </c>
      <c r="I383" s="1202"/>
      <c r="J383" s="1202"/>
      <c r="K383" s="1202"/>
      <c r="L383" s="1202"/>
      <c r="M383" s="1202"/>
      <c r="N383" s="1202"/>
      <c r="O383" s="1202"/>
      <c r="P383" s="1202"/>
      <c r="Q383" s="1202"/>
      <c r="R383" s="1202"/>
      <c r="S383" s="1202"/>
      <c r="T383" s="1202"/>
      <c r="U383" s="1202"/>
      <c r="V383" s="1202">
        <v>0</v>
      </c>
      <c r="W383" s="1202"/>
      <c r="X383" s="1202"/>
      <c r="Y383" s="1202"/>
      <c r="Z383" s="1203"/>
      <c r="AA383" s="1204"/>
      <c r="AB383" s="1204"/>
      <c r="AC383" s="1204"/>
      <c r="AD383" s="1205"/>
      <c r="AE383" s="1204">
        <v>0</v>
      </c>
      <c r="AF383" s="1203">
        <v>0</v>
      </c>
      <c r="AG383" s="1203">
        <v>0</v>
      </c>
      <c r="AH383" s="1206">
        <v>0</v>
      </c>
      <c r="AI383" s="1207">
        <v>0</v>
      </c>
      <c r="AJ383" s="1208">
        <v>0</v>
      </c>
      <c r="AK383" s="1209">
        <v>0</v>
      </c>
      <c r="AL383" s="1210">
        <v>0</v>
      </c>
      <c r="AM383" s="1211">
        <v>0</v>
      </c>
      <c r="AN383" s="1053" t="s">
        <v>1489</v>
      </c>
    </row>
    <row r="384" spans="1:40" x14ac:dyDescent="0.15">
      <c r="A384" s="1201">
        <v>44439</v>
      </c>
      <c r="B384" s="1202">
        <v>51</v>
      </c>
      <c r="C384" s="1202">
        <v>14</v>
      </c>
      <c r="D384" s="1202">
        <v>959</v>
      </c>
      <c r="E384" s="1202">
        <v>0</v>
      </c>
      <c r="F384" s="1202">
        <v>60</v>
      </c>
      <c r="G384" s="1202">
        <v>60</v>
      </c>
      <c r="H384" s="1202">
        <v>60</v>
      </c>
      <c r="I384" s="1202"/>
      <c r="J384" s="1202"/>
      <c r="K384" s="1202"/>
      <c r="L384" s="1202"/>
      <c r="M384" s="1202"/>
      <c r="N384" s="1202"/>
      <c r="O384" s="1202"/>
      <c r="P384" s="1202"/>
      <c r="Q384" s="1202"/>
      <c r="R384" s="1202"/>
      <c r="S384" s="1202"/>
      <c r="T384" s="1202"/>
      <c r="U384" s="1202"/>
      <c r="V384" s="1202">
        <v>0</v>
      </c>
      <c r="W384" s="1202"/>
      <c r="X384" s="1202"/>
      <c r="Y384" s="1202"/>
      <c r="Z384" s="1203"/>
      <c r="AA384" s="1204"/>
      <c r="AB384" s="1204"/>
      <c r="AC384" s="1204"/>
      <c r="AD384" s="1205"/>
      <c r="AE384" s="1204">
        <v>0</v>
      </c>
      <c r="AF384" s="1203">
        <v>0</v>
      </c>
      <c r="AG384" s="1203">
        <v>0</v>
      </c>
      <c r="AH384" s="1206">
        <v>0</v>
      </c>
      <c r="AI384" s="1207">
        <v>0</v>
      </c>
      <c r="AJ384" s="1208">
        <v>0</v>
      </c>
      <c r="AK384" s="1209">
        <v>0</v>
      </c>
      <c r="AL384" s="1210">
        <v>0</v>
      </c>
      <c r="AM384" s="1211">
        <v>0</v>
      </c>
      <c r="AN384" s="1053" t="s">
        <v>1489</v>
      </c>
    </row>
    <row r="385" spans="1:40" x14ac:dyDescent="0.15">
      <c r="A385" s="1201">
        <v>44439</v>
      </c>
      <c r="B385" s="1202">
        <v>51</v>
      </c>
      <c r="C385" s="1202">
        <v>26</v>
      </c>
      <c r="D385" s="1202">
        <v>959</v>
      </c>
      <c r="E385" s="1202">
        <v>0</v>
      </c>
      <c r="F385" s="1202">
        <v>60</v>
      </c>
      <c r="G385" s="1133">
        <v>60</v>
      </c>
      <c r="H385" s="1133">
        <v>60</v>
      </c>
      <c r="I385" s="1133"/>
      <c r="J385" s="1133"/>
      <c r="K385" s="1133"/>
      <c r="L385" s="1133"/>
      <c r="M385" s="1133"/>
      <c r="N385" s="1133"/>
      <c r="O385" s="1133"/>
      <c r="P385" s="1133"/>
      <c r="Q385" s="1133"/>
      <c r="R385" s="1133"/>
      <c r="S385" s="1133"/>
      <c r="T385" s="1133"/>
      <c r="U385" s="1133"/>
      <c r="V385" s="1133">
        <v>0</v>
      </c>
      <c r="W385" s="1133"/>
      <c r="X385" s="1133"/>
      <c r="Y385" s="1133"/>
      <c r="Z385" s="1134"/>
      <c r="AA385" s="1135"/>
      <c r="AB385" s="1135"/>
      <c r="AC385" s="1135"/>
      <c r="AD385" s="1136"/>
      <c r="AE385" s="1135">
        <v>0</v>
      </c>
      <c r="AF385" s="1134">
        <v>0</v>
      </c>
      <c r="AG385" s="1134">
        <v>0</v>
      </c>
      <c r="AH385" s="1137">
        <v>0</v>
      </c>
      <c r="AI385" s="1138">
        <v>0</v>
      </c>
      <c r="AJ385" s="1139">
        <v>0</v>
      </c>
      <c r="AK385" s="1140">
        <v>0</v>
      </c>
      <c r="AL385" s="1141">
        <v>0</v>
      </c>
      <c r="AM385" s="1142">
        <v>0</v>
      </c>
      <c r="AN385" s="1053" t="s">
        <v>1489</v>
      </c>
    </row>
    <row r="386" spans="1:40" x14ac:dyDescent="0.15">
      <c r="A386" s="1213">
        <v>44439</v>
      </c>
      <c r="B386" s="1214">
        <v>51</v>
      </c>
      <c r="C386" s="1214">
        <v>3</v>
      </c>
      <c r="D386" s="1214">
        <v>959</v>
      </c>
      <c r="E386" s="1214">
        <v>0</v>
      </c>
      <c r="F386" s="1214">
        <v>60</v>
      </c>
      <c r="G386" s="1202">
        <v>60</v>
      </c>
      <c r="H386" s="1202">
        <v>60</v>
      </c>
      <c r="I386" s="1202"/>
      <c r="J386" s="1202"/>
      <c r="K386" s="1202"/>
      <c r="L386" s="1202"/>
      <c r="M386" s="1202"/>
      <c r="N386" s="1202"/>
      <c r="O386" s="1202"/>
      <c r="P386" s="1202"/>
      <c r="Q386" s="1202"/>
      <c r="R386" s="1202"/>
      <c r="S386" s="1202"/>
      <c r="T386" s="1202"/>
      <c r="U386" s="1202"/>
      <c r="V386" s="1202">
        <v>0</v>
      </c>
      <c r="W386" s="1202"/>
      <c r="X386" s="1202"/>
      <c r="Y386" s="1202"/>
      <c r="Z386" s="1203"/>
      <c r="AA386" s="1204"/>
      <c r="AB386" s="1204"/>
      <c r="AC386" s="1204"/>
      <c r="AD386" s="1205"/>
      <c r="AE386" s="1204">
        <v>0</v>
      </c>
      <c r="AF386" s="1203">
        <v>0</v>
      </c>
      <c r="AG386" s="1203">
        <v>0</v>
      </c>
      <c r="AH386" s="1206">
        <v>0</v>
      </c>
      <c r="AI386" s="1207">
        <v>0</v>
      </c>
      <c r="AJ386" s="1208">
        <v>0</v>
      </c>
      <c r="AK386" s="1209">
        <v>0</v>
      </c>
      <c r="AL386" s="1210">
        <v>0</v>
      </c>
      <c r="AM386" s="1211">
        <v>0</v>
      </c>
      <c r="AN386" s="1102" t="s">
        <v>1489</v>
      </c>
    </row>
    <row r="387" spans="1:40" x14ac:dyDescent="0.15">
      <c r="A387" s="1201">
        <v>44439</v>
      </c>
      <c r="B387" s="1202">
        <v>51</v>
      </c>
      <c r="C387" s="1202">
        <v>17</v>
      </c>
      <c r="D387" s="1202">
        <v>959</v>
      </c>
      <c r="E387" s="1202">
        <v>0</v>
      </c>
      <c r="F387" s="1202">
        <v>60</v>
      </c>
      <c r="G387" s="1202">
        <v>60</v>
      </c>
      <c r="H387" s="1202">
        <v>60</v>
      </c>
      <c r="I387" s="1202"/>
      <c r="J387" s="1202"/>
      <c r="K387" s="1202"/>
      <c r="L387" s="1202"/>
      <c r="M387" s="1202"/>
      <c r="N387" s="1202"/>
      <c r="O387" s="1202"/>
      <c r="P387" s="1202"/>
      <c r="Q387" s="1202"/>
      <c r="R387" s="1202"/>
      <c r="S387" s="1202"/>
      <c r="T387" s="1202"/>
      <c r="U387" s="1202"/>
      <c r="V387" s="1202">
        <v>0</v>
      </c>
      <c r="W387" s="1202"/>
      <c r="X387" s="1202"/>
      <c r="Y387" s="1202"/>
      <c r="Z387" s="1203"/>
      <c r="AA387" s="1204"/>
      <c r="AB387" s="1204"/>
      <c r="AC387" s="1204"/>
      <c r="AD387" s="1205"/>
      <c r="AE387" s="1204">
        <v>0</v>
      </c>
      <c r="AF387" s="1203">
        <v>0</v>
      </c>
      <c r="AG387" s="1203">
        <v>0</v>
      </c>
      <c r="AH387" s="1206">
        <v>0</v>
      </c>
      <c r="AI387" s="1207">
        <v>0</v>
      </c>
      <c r="AJ387" s="1208">
        <v>0</v>
      </c>
      <c r="AK387" s="1209">
        <v>0</v>
      </c>
      <c r="AL387" s="1210">
        <v>0</v>
      </c>
      <c r="AM387" s="1211">
        <v>0</v>
      </c>
      <c r="AN387" s="571" t="s">
        <v>1489</v>
      </c>
    </row>
    <row r="388" spans="1:40" x14ac:dyDescent="0.15">
      <c r="A388" s="1213">
        <v>44448</v>
      </c>
      <c r="B388" s="1214">
        <v>998</v>
      </c>
      <c r="C388" s="1214">
        <v>8</v>
      </c>
      <c r="D388" s="1214">
        <v>961</v>
      </c>
      <c r="E388" s="1214">
        <v>0</v>
      </c>
      <c r="F388" s="1214">
        <v>60</v>
      </c>
      <c r="G388" s="1202">
        <v>60</v>
      </c>
      <c r="H388" s="1202">
        <v>60</v>
      </c>
      <c r="I388" s="1202"/>
      <c r="J388" s="1202"/>
      <c r="K388" s="1202"/>
      <c r="L388" s="1202"/>
      <c r="M388" s="1202"/>
      <c r="N388" s="1202"/>
      <c r="O388" s="1202"/>
      <c r="P388" s="1202"/>
      <c r="Q388" s="1202"/>
      <c r="R388" s="1202"/>
      <c r="S388" s="1202"/>
      <c r="T388" s="1202"/>
      <c r="U388" s="1202"/>
      <c r="V388" s="1202">
        <v>0</v>
      </c>
      <c r="W388" s="1202"/>
      <c r="X388" s="1202"/>
      <c r="Y388" s="1202"/>
      <c r="Z388" s="1203"/>
      <c r="AA388" s="1204"/>
      <c r="AB388" s="1204"/>
      <c r="AC388" s="1204"/>
      <c r="AD388" s="1205"/>
      <c r="AE388" s="1204">
        <v>0</v>
      </c>
      <c r="AF388" s="1203">
        <v>0</v>
      </c>
      <c r="AG388" s="1203">
        <v>0</v>
      </c>
      <c r="AH388" s="1206">
        <v>0</v>
      </c>
      <c r="AI388" s="1207">
        <v>0</v>
      </c>
      <c r="AJ388" s="1208">
        <v>0</v>
      </c>
      <c r="AK388" s="1209">
        <v>0</v>
      </c>
      <c r="AL388" s="1210">
        <v>0</v>
      </c>
      <c r="AM388" s="1211">
        <v>0</v>
      </c>
      <c r="AN388" s="1053" t="s">
        <v>1478</v>
      </c>
    </row>
    <row r="389" spans="1:40" x14ac:dyDescent="0.15">
      <c r="A389" s="1213">
        <v>44448</v>
      </c>
      <c r="B389" s="1200">
        <v>998</v>
      </c>
      <c r="C389" s="1200">
        <v>33</v>
      </c>
      <c r="D389" s="1214">
        <v>961</v>
      </c>
      <c r="E389" s="1214">
        <v>0</v>
      </c>
      <c r="F389" s="1214">
        <v>60</v>
      </c>
      <c r="G389" s="1202">
        <v>60</v>
      </c>
      <c r="H389" s="1202">
        <v>60</v>
      </c>
      <c r="I389" s="1202"/>
      <c r="J389" s="1202"/>
      <c r="K389" s="1202"/>
      <c r="L389" s="1202"/>
      <c r="M389" s="1202"/>
      <c r="N389" s="1202"/>
      <c r="O389" s="1202"/>
      <c r="P389" s="1202"/>
      <c r="Q389" s="1202"/>
      <c r="R389" s="1202"/>
      <c r="S389" s="1202"/>
      <c r="T389" s="1202"/>
      <c r="U389" s="1202"/>
      <c r="V389" s="1202">
        <v>0</v>
      </c>
      <c r="W389" s="1202"/>
      <c r="X389" s="1202"/>
      <c r="Y389" s="1202"/>
      <c r="Z389" s="1203"/>
      <c r="AA389" s="1204"/>
      <c r="AB389" s="1204"/>
      <c r="AC389" s="1204"/>
      <c r="AD389" s="1205"/>
      <c r="AE389" s="1204">
        <v>0</v>
      </c>
      <c r="AF389" s="1203">
        <v>0</v>
      </c>
      <c r="AG389" s="1203">
        <v>0</v>
      </c>
      <c r="AH389" s="1206">
        <v>0</v>
      </c>
      <c r="AI389" s="1207">
        <v>0</v>
      </c>
      <c r="AJ389" s="1208">
        <v>0</v>
      </c>
      <c r="AK389" s="1209">
        <v>0</v>
      </c>
      <c r="AL389" s="1210">
        <v>0</v>
      </c>
      <c r="AM389" s="1211">
        <v>0</v>
      </c>
      <c r="AN389" s="1053" t="s">
        <v>1478</v>
      </c>
    </row>
    <row r="390" spans="1:40" x14ac:dyDescent="0.15">
      <c r="A390" s="1232">
        <v>44448</v>
      </c>
      <c r="B390" s="1224">
        <v>998</v>
      </c>
      <c r="C390" s="1224">
        <v>82</v>
      </c>
      <c r="D390" s="1224">
        <v>961</v>
      </c>
      <c r="E390" s="1224">
        <v>0</v>
      </c>
      <c r="F390" s="1218">
        <v>60</v>
      </c>
      <c r="G390" s="1225">
        <v>60</v>
      </c>
      <c r="H390" s="1225">
        <v>60</v>
      </c>
      <c r="I390" s="1225"/>
      <c r="J390" s="1225"/>
      <c r="K390" s="1225"/>
      <c r="L390" s="1225"/>
      <c r="M390" s="1225"/>
      <c r="N390" s="1225"/>
      <c r="O390" s="1225"/>
      <c r="P390" s="1225"/>
      <c r="Q390" s="1225"/>
      <c r="R390" s="1225"/>
      <c r="S390" s="1225"/>
      <c r="T390" s="1225"/>
      <c r="U390" s="1225"/>
      <c r="V390" s="1225">
        <v>0</v>
      </c>
      <c r="W390" s="1225"/>
      <c r="X390" s="1225"/>
      <c r="Y390" s="1225"/>
      <c r="Z390" s="1246"/>
      <c r="AA390" s="1226"/>
      <c r="AB390" s="1226"/>
      <c r="AC390" s="1226"/>
      <c r="AD390" s="1227"/>
      <c r="AE390" s="1226">
        <v>0</v>
      </c>
      <c r="AF390" s="1246">
        <v>0</v>
      </c>
      <c r="AG390" s="1246">
        <v>0</v>
      </c>
      <c r="AH390" s="1228">
        <v>0</v>
      </c>
      <c r="AI390" s="1230">
        <v>0</v>
      </c>
      <c r="AJ390" s="1246">
        <v>0</v>
      </c>
      <c r="AK390" s="1228">
        <v>0</v>
      </c>
      <c r="AL390" s="1230">
        <v>0</v>
      </c>
      <c r="AM390" s="1228">
        <v>0</v>
      </c>
      <c r="AN390" s="1002" t="s">
        <v>1478</v>
      </c>
    </row>
    <row r="391" spans="1:40" x14ac:dyDescent="0.15">
      <c r="A391" s="1201">
        <v>44448</v>
      </c>
      <c r="B391" s="1202">
        <v>998</v>
      </c>
      <c r="C391" s="1202">
        <v>63</v>
      </c>
      <c r="D391" s="1202">
        <v>961</v>
      </c>
      <c r="E391" s="1202">
        <v>0</v>
      </c>
      <c r="F391" s="1202">
        <v>60</v>
      </c>
      <c r="G391" s="1133">
        <v>60</v>
      </c>
      <c r="H391" s="1133">
        <v>60</v>
      </c>
      <c r="I391" s="1133"/>
      <c r="J391" s="1133"/>
      <c r="K391" s="1133"/>
      <c r="L391" s="1133"/>
      <c r="M391" s="1133"/>
      <c r="N391" s="1133"/>
      <c r="O391" s="1133"/>
      <c r="P391" s="1133"/>
      <c r="Q391" s="1133"/>
      <c r="R391" s="1133"/>
      <c r="S391" s="1133"/>
      <c r="T391" s="1133"/>
      <c r="U391" s="1133"/>
      <c r="V391" s="1133">
        <v>0</v>
      </c>
      <c r="W391" s="1133"/>
      <c r="X391" s="1133"/>
      <c r="Y391" s="1133"/>
      <c r="Z391" s="1134"/>
      <c r="AA391" s="1135"/>
      <c r="AB391" s="1135"/>
      <c r="AC391" s="1135"/>
      <c r="AD391" s="1136"/>
      <c r="AE391" s="1135">
        <v>0</v>
      </c>
      <c r="AF391" s="1134">
        <v>0</v>
      </c>
      <c r="AG391" s="1134">
        <v>0</v>
      </c>
      <c r="AH391" s="1137">
        <v>0</v>
      </c>
      <c r="AI391" s="1138">
        <v>0</v>
      </c>
      <c r="AJ391" s="1139">
        <v>0</v>
      </c>
      <c r="AK391" s="1140">
        <v>0</v>
      </c>
      <c r="AL391" s="1141">
        <v>0</v>
      </c>
      <c r="AM391" s="1142">
        <v>0</v>
      </c>
      <c r="AN391" s="571" t="s">
        <v>1478</v>
      </c>
    </row>
    <row r="392" spans="1:40" x14ac:dyDescent="0.15">
      <c r="A392" s="1201">
        <v>44448</v>
      </c>
      <c r="B392" s="1202">
        <v>998</v>
      </c>
      <c r="C392" s="1202">
        <v>9</v>
      </c>
      <c r="D392" s="1202">
        <v>961</v>
      </c>
      <c r="E392" s="1202">
        <v>0</v>
      </c>
      <c r="F392" s="1202">
        <v>60</v>
      </c>
      <c r="G392" s="1202">
        <v>60</v>
      </c>
      <c r="H392" s="1202">
        <v>60</v>
      </c>
      <c r="I392" s="1202"/>
      <c r="J392" s="1202"/>
      <c r="K392" s="1202"/>
      <c r="L392" s="1202"/>
      <c r="M392" s="1202"/>
      <c r="N392" s="1202"/>
      <c r="O392" s="1202"/>
      <c r="P392" s="1202"/>
      <c r="Q392" s="1202"/>
      <c r="R392" s="1202"/>
      <c r="S392" s="1202"/>
      <c r="T392" s="1202"/>
      <c r="U392" s="1202"/>
      <c r="V392" s="1202">
        <v>0</v>
      </c>
      <c r="W392" s="1202"/>
      <c r="X392" s="1202"/>
      <c r="Y392" s="1202"/>
      <c r="Z392" s="1203"/>
      <c r="AA392" s="1204"/>
      <c r="AB392" s="1204"/>
      <c r="AC392" s="1204"/>
      <c r="AD392" s="1205"/>
      <c r="AE392" s="1204">
        <v>0</v>
      </c>
      <c r="AF392" s="1203">
        <v>0</v>
      </c>
      <c r="AG392" s="1203">
        <v>0</v>
      </c>
      <c r="AH392" s="1206">
        <v>0</v>
      </c>
      <c r="AI392" s="1207">
        <v>0</v>
      </c>
      <c r="AJ392" s="1208">
        <v>0</v>
      </c>
      <c r="AK392" s="1209">
        <v>0</v>
      </c>
      <c r="AL392" s="1210">
        <v>0</v>
      </c>
      <c r="AM392" s="1211">
        <v>0</v>
      </c>
      <c r="AN392" s="1053" t="s">
        <v>1478</v>
      </c>
    </row>
    <row r="393" spans="1:40" x14ac:dyDescent="0.15">
      <c r="A393" s="1213">
        <v>44455</v>
      </c>
      <c r="B393" s="1214">
        <v>998</v>
      </c>
      <c r="C393" s="1214">
        <v>26</v>
      </c>
      <c r="D393" s="1214">
        <v>963</v>
      </c>
      <c r="E393" s="1214">
        <v>0</v>
      </c>
      <c r="F393" s="1214">
        <v>465</v>
      </c>
      <c r="G393" s="1202">
        <v>465</v>
      </c>
      <c r="H393" s="1202">
        <v>465</v>
      </c>
      <c r="I393" s="1202"/>
      <c r="J393" s="1202"/>
      <c r="K393" s="1202"/>
      <c r="L393" s="1202"/>
      <c r="M393" s="1202"/>
      <c r="N393" s="1202"/>
      <c r="O393" s="1202"/>
      <c r="P393" s="1202"/>
      <c r="Q393" s="1202"/>
      <c r="R393" s="1202"/>
      <c r="S393" s="1202"/>
      <c r="T393" s="1202"/>
      <c r="U393" s="1202"/>
      <c r="V393" s="1202">
        <v>0</v>
      </c>
      <c r="W393" s="1202"/>
      <c r="X393" s="1202"/>
      <c r="Y393" s="1202"/>
      <c r="Z393" s="1203"/>
      <c r="AA393" s="1204"/>
      <c r="AB393" s="1204"/>
      <c r="AC393" s="1204"/>
      <c r="AD393" s="1205"/>
      <c r="AE393" s="1204">
        <v>0</v>
      </c>
      <c r="AF393" s="1203">
        <v>0</v>
      </c>
      <c r="AG393" s="1203">
        <v>0</v>
      </c>
      <c r="AH393" s="1206">
        <v>0</v>
      </c>
      <c r="AI393" s="1207">
        <v>0</v>
      </c>
      <c r="AJ393" s="1208">
        <v>0</v>
      </c>
      <c r="AK393" s="1209">
        <v>0</v>
      </c>
      <c r="AL393" s="1210">
        <v>0</v>
      </c>
      <c r="AM393" s="1211">
        <v>0</v>
      </c>
      <c r="AN393" s="571" t="s">
        <v>2162</v>
      </c>
    </row>
    <row r="394" spans="1:40" x14ac:dyDescent="0.15">
      <c r="A394" s="1201">
        <v>44456</v>
      </c>
      <c r="B394" s="1202">
        <v>998</v>
      </c>
      <c r="C394" s="1202">
        <v>26</v>
      </c>
      <c r="D394" s="1202">
        <v>963</v>
      </c>
      <c r="E394" s="1202">
        <v>0</v>
      </c>
      <c r="F394" s="1202">
        <v>465</v>
      </c>
      <c r="G394" s="1133">
        <v>465</v>
      </c>
      <c r="H394" s="1133">
        <v>465</v>
      </c>
      <c r="I394" s="1133"/>
      <c r="J394" s="1133"/>
      <c r="K394" s="1133"/>
      <c r="L394" s="1133"/>
      <c r="M394" s="1133"/>
      <c r="N394" s="1133"/>
      <c r="O394" s="1133"/>
      <c r="P394" s="1133"/>
      <c r="Q394" s="1133"/>
      <c r="R394" s="1133"/>
      <c r="S394" s="1133"/>
      <c r="T394" s="1133"/>
      <c r="U394" s="1133"/>
      <c r="V394" s="1133">
        <v>0</v>
      </c>
      <c r="W394" s="1133"/>
      <c r="X394" s="1133"/>
      <c r="Y394" s="1133"/>
      <c r="Z394" s="1134"/>
      <c r="AA394" s="1135"/>
      <c r="AB394" s="1135"/>
      <c r="AC394" s="1135"/>
      <c r="AD394" s="1136"/>
      <c r="AE394" s="1135">
        <v>0</v>
      </c>
      <c r="AF394" s="1134">
        <v>0</v>
      </c>
      <c r="AG394" s="1134">
        <v>0</v>
      </c>
      <c r="AH394" s="1137">
        <v>0</v>
      </c>
      <c r="AI394" s="1138">
        <v>0</v>
      </c>
      <c r="AJ394" s="1139">
        <v>0</v>
      </c>
      <c r="AK394" s="1140">
        <v>0</v>
      </c>
      <c r="AL394" s="1141">
        <v>0</v>
      </c>
      <c r="AM394" s="1142">
        <v>0</v>
      </c>
      <c r="AN394" s="571" t="s">
        <v>2162</v>
      </c>
    </row>
    <row r="395" spans="1:40" x14ac:dyDescent="0.15">
      <c r="A395" s="1223">
        <v>44449</v>
      </c>
      <c r="B395" s="1224">
        <v>998</v>
      </c>
      <c r="C395" s="1224">
        <v>1</v>
      </c>
      <c r="D395" s="1224">
        <v>987</v>
      </c>
      <c r="E395" s="1224">
        <v>0</v>
      </c>
      <c r="F395" s="1218">
        <v>60</v>
      </c>
      <c r="G395" s="1225">
        <v>60</v>
      </c>
      <c r="H395" s="1225">
        <v>60</v>
      </c>
      <c r="I395" s="1225"/>
      <c r="J395" s="1225"/>
      <c r="K395" s="1225"/>
      <c r="L395" s="1225"/>
      <c r="M395" s="1225"/>
      <c r="N395" s="1225"/>
      <c r="O395" s="1225"/>
      <c r="P395" s="1225"/>
      <c r="Q395" s="1225"/>
      <c r="R395" s="1225"/>
      <c r="S395" s="1225"/>
      <c r="T395" s="1225"/>
      <c r="U395" s="1225"/>
      <c r="V395" s="1225">
        <v>0</v>
      </c>
      <c r="W395" s="1225"/>
      <c r="X395" s="1225"/>
      <c r="Y395" s="1225"/>
      <c r="Z395" s="1246"/>
      <c r="AA395" s="1226"/>
      <c r="AB395" s="1226"/>
      <c r="AC395" s="1226"/>
      <c r="AD395" s="1227"/>
      <c r="AE395" s="1226">
        <v>0</v>
      </c>
      <c r="AF395" s="1246">
        <v>0</v>
      </c>
      <c r="AG395" s="1246">
        <v>0</v>
      </c>
      <c r="AH395" s="1228">
        <v>0</v>
      </c>
      <c r="AI395" s="1230">
        <v>0</v>
      </c>
      <c r="AJ395" s="1246">
        <v>0</v>
      </c>
      <c r="AK395" s="1228">
        <v>0</v>
      </c>
      <c r="AL395" s="1230">
        <v>0</v>
      </c>
      <c r="AM395" s="1228">
        <v>0</v>
      </c>
      <c r="AN395" s="1102" t="s">
        <v>1488</v>
      </c>
    </row>
    <row r="396" spans="1:40" x14ac:dyDescent="0.15">
      <c r="A396" s="1201">
        <v>44449</v>
      </c>
      <c r="B396" s="1202">
        <v>998</v>
      </c>
      <c r="C396" s="1202">
        <v>2</v>
      </c>
      <c r="D396" s="1202">
        <v>987</v>
      </c>
      <c r="E396" s="1202">
        <v>0</v>
      </c>
      <c r="F396" s="1202">
        <v>60</v>
      </c>
      <c r="G396" s="1202">
        <v>60</v>
      </c>
      <c r="H396" s="1202">
        <v>60</v>
      </c>
      <c r="I396" s="1202"/>
      <c r="J396" s="1202"/>
      <c r="K396" s="1202"/>
      <c r="L396" s="1202"/>
      <c r="M396" s="1202"/>
      <c r="N396" s="1202"/>
      <c r="O396" s="1202"/>
      <c r="P396" s="1202"/>
      <c r="Q396" s="1202"/>
      <c r="R396" s="1202"/>
      <c r="S396" s="1202"/>
      <c r="T396" s="1202"/>
      <c r="U396" s="1202"/>
      <c r="V396" s="1202">
        <v>0</v>
      </c>
      <c r="W396" s="1202"/>
      <c r="X396" s="1202"/>
      <c r="Y396" s="1202"/>
      <c r="Z396" s="1203"/>
      <c r="AA396" s="1204"/>
      <c r="AB396" s="1204"/>
      <c r="AC396" s="1204"/>
      <c r="AD396" s="1205"/>
      <c r="AE396" s="1204">
        <v>0</v>
      </c>
      <c r="AF396" s="1203">
        <v>0</v>
      </c>
      <c r="AG396" s="1203">
        <v>0</v>
      </c>
      <c r="AH396" s="1206">
        <v>0</v>
      </c>
      <c r="AI396" s="1207">
        <v>0</v>
      </c>
      <c r="AJ396" s="1208">
        <v>0</v>
      </c>
      <c r="AK396" s="1209">
        <v>0</v>
      </c>
      <c r="AL396" s="1210">
        <v>0</v>
      </c>
      <c r="AM396" s="1211">
        <v>0</v>
      </c>
      <c r="AN396" s="571" t="s">
        <v>1488</v>
      </c>
    </row>
    <row r="397" spans="1:40" x14ac:dyDescent="0.15">
      <c r="A397" s="1201">
        <v>44449</v>
      </c>
      <c r="B397" s="1202">
        <v>998</v>
      </c>
      <c r="C397" s="1202">
        <v>17</v>
      </c>
      <c r="D397" s="1202">
        <v>987</v>
      </c>
      <c r="E397" s="1202">
        <v>0</v>
      </c>
      <c r="F397" s="1202">
        <v>60</v>
      </c>
      <c r="G397" s="1202">
        <v>60</v>
      </c>
      <c r="H397" s="1202">
        <v>60</v>
      </c>
      <c r="I397" s="1202"/>
      <c r="J397" s="1202"/>
      <c r="K397" s="1202"/>
      <c r="L397" s="1202"/>
      <c r="M397" s="1202"/>
      <c r="N397" s="1202"/>
      <c r="O397" s="1202"/>
      <c r="P397" s="1202"/>
      <c r="Q397" s="1202"/>
      <c r="R397" s="1202"/>
      <c r="S397" s="1202"/>
      <c r="T397" s="1202"/>
      <c r="U397" s="1202"/>
      <c r="V397" s="1202">
        <v>0</v>
      </c>
      <c r="W397" s="1202"/>
      <c r="X397" s="1202"/>
      <c r="Y397" s="1202"/>
      <c r="Z397" s="1203"/>
      <c r="AA397" s="1204"/>
      <c r="AB397" s="1204"/>
      <c r="AC397" s="1204"/>
      <c r="AD397" s="1205"/>
      <c r="AE397" s="1204">
        <v>0</v>
      </c>
      <c r="AF397" s="1203">
        <v>0</v>
      </c>
      <c r="AG397" s="1203">
        <v>0</v>
      </c>
      <c r="AH397" s="1206">
        <v>0</v>
      </c>
      <c r="AI397" s="1207">
        <v>0</v>
      </c>
      <c r="AJ397" s="1208">
        <v>0</v>
      </c>
      <c r="AK397" s="1209">
        <v>0</v>
      </c>
      <c r="AL397" s="1210">
        <v>0</v>
      </c>
      <c r="AM397" s="1211">
        <v>0</v>
      </c>
      <c r="AN397" s="1053" t="s">
        <v>1488</v>
      </c>
    </row>
    <row r="398" spans="1:40" x14ac:dyDescent="0.15">
      <c r="A398" s="1213">
        <v>44449</v>
      </c>
      <c r="B398" s="1214">
        <v>998</v>
      </c>
      <c r="C398" s="1214">
        <v>14</v>
      </c>
      <c r="D398" s="1214">
        <v>987</v>
      </c>
      <c r="E398" s="1214">
        <v>0</v>
      </c>
      <c r="F398" s="1214">
        <v>60</v>
      </c>
      <c r="G398" s="1202">
        <v>60</v>
      </c>
      <c r="H398" s="1202">
        <v>60</v>
      </c>
      <c r="I398" s="1202"/>
      <c r="J398" s="1202"/>
      <c r="K398" s="1202"/>
      <c r="L398" s="1202"/>
      <c r="M398" s="1202"/>
      <c r="N398" s="1202"/>
      <c r="O398" s="1202"/>
      <c r="P398" s="1202"/>
      <c r="Q398" s="1202"/>
      <c r="R398" s="1202"/>
      <c r="S398" s="1202"/>
      <c r="T398" s="1202"/>
      <c r="U398" s="1202"/>
      <c r="V398" s="1202">
        <v>0</v>
      </c>
      <c r="W398" s="1202"/>
      <c r="X398" s="1202"/>
      <c r="Y398" s="1202"/>
      <c r="Z398" s="1203"/>
      <c r="AA398" s="1204"/>
      <c r="AB398" s="1204"/>
      <c r="AC398" s="1204"/>
      <c r="AD398" s="1205"/>
      <c r="AE398" s="1204">
        <v>0</v>
      </c>
      <c r="AF398" s="1203">
        <v>0</v>
      </c>
      <c r="AG398" s="1203">
        <v>0</v>
      </c>
      <c r="AH398" s="1206">
        <v>0</v>
      </c>
      <c r="AI398" s="1207">
        <v>0</v>
      </c>
      <c r="AJ398" s="1208">
        <v>0</v>
      </c>
      <c r="AK398" s="1209">
        <v>0</v>
      </c>
      <c r="AL398" s="1210">
        <v>0</v>
      </c>
      <c r="AM398" s="1211">
        <v>0</v>
      </c>
      <c r="AN398" s="1102" t="s">
        <v>1488</v>
      </c>
    </row>
    <row r="399" spans="1:40" x14ac:dyDescent="0.15">
      <c r="A399" s="1213">
        <v>44449</v>
      </c>
      <c r="B399" s="1214">
        <v>998</v>
      </c>
      <c r="C399" s="1214">
        <v>8</v>
      </c>
      <c r="D399" s="1214">
        <v>987</v>
      </c>
      <c r="E399" s="1214">
        <v>0</v>
      </c>
      <c r="F399" s="1214">
        <v>60</v>
      </c>
      <c r="G399" s="1089">
        <v>60</v>
      </c>
      <c r="H399" s="1089">
        <v>60</v>
      </c>
      <c r="I399" s="1089"/>
      <c r="J399" s="1089"/>
      <c r="K399" s="1089"/>
      <c r="L399" s="1089"/>
      <c r="M399" s="1089"/>
      <c r="N399" s="1089"/>
      <c r="O399" s="1089"/>
      <c r="P399" s="1089"/>
      <c r="Q399" s="1089"/>
      <c r="R399" s="1089"/>
      <c r="S399" s="1089"/>
      <c r="T399" s="1089"/>
      <c r="U399" s="1089"/>
      <c r="V399" s="1089">
        <v>0</v>
      </c>
      <c r="W399" s="1089"/>
      <c r="X399" s="1089"/>
      <c r="Y399" s="1089"/>
      <c r="Z399" s="1090"/>
      <c r="AA399" s="1091"/>
      <c r="AB399" s="1091"/>
      <c r="AC399" s="1091"/>
      <c r="AD399" s="1092"/>
      <c r="AE399" s="1091">
        <v>0</v>
      </c>
      <c r="AF399" s="1090">
        <v>0</v>
      </c>
      <c r="AG399" s="1090">
        <v>0</v>
      </c>
      <c r="AH399" s="1093">
        <v>0</v>
      </c>
      <c r="AI399" s="1094">
        <v>0</v>
      </c>
      <c r="AJ399" s="1095">
        <v>0</v>
      </c>
      <c r="AK399" s="1096">
        <v>0</v>
      </c>
      <c r="AL399" s="1097">
        <v>0</v>
      </c>
      <c r="AM399" s="1098">
        <v>0</v>
      </c>
      <c r="AN399" s="1053" t="s">
        <v>1488</v>
      </c>
    </row>
    <row r="400" spans="1:40" x14ac:dyDescent="0.15">
      <c r="A400" s="1201">
        <v>44449</v>
      </c>
      <c r="B400" s="1202">
        <v>998</v>
      </c>
      <c r="C400" s="1202">
        <v>33</v>
      </c>
      <c r="D400" s="1202">
        <v>987</v>
      </c>
      <c r="E400" s="1202">
        <v>0</v>
      </c>
      <c r="F400" s="1202">
        <v>60</v>
      </c>
      <c r="G400" s="1133">
        <v>60</v>
      </c>
      <c r="H400" s="1133">
        <v>60</v>
      </c>
      <c r="I400" s="1133"/>
      <c r="J400" s="1133"/>
      <c r="K400" s="1133"/>
      <c r="L400" s="1133"/>
      <c r="M400" s="1133"/>
      <c r="N400" s="1133"/>
      <c r="O400" s="1133"/>
      <c r="P400" s="1133"/>
      <c r="Q400" s="1133"/>
      <c r="R400" s="1133"/>
      <c r="S400" s="1133"/>
      <c r="T400" s="1133"/>
      <c r="U400" s="1133"/>
      <c r="V400" s="1133">
        <v>0</v>
      </c>
      <c r="W400" s="1133"/>
      <c r="X400" s="1133"/>
      <c r="Y400" s="1133"/>
      <c r="Z400" s="1134"/>
      <c r="AA400" s="1135"/>
      <c r="AB400" s="1135"/>
      <c r="AC400" s="1135"/>
      <c r="AD400" s="1136"/>
      <c r="AE400" s="1135">
        <v>0</v>
      </c>
      <c r="AF400" s="1134">
        <v>0</v>
      </c>
      <c r="AG400" s="1134">
        <v>0</v>
      </c>
      <c r="AH400" s="1137">
        <v>0</v>
      </c>
      <c r="AI400" s="1138">
        <v>0</v>
      </c>
      <c r="AJ400" s="1139">
        <v>0</v>
      </c>
      <c r="AK400" s="1140">
        <v>0</v>
      </c>
      <c r="AL400" s="1141">
        <v>0</v>
      </c>
      <c r="AM400" s="1142">
        <v>0</v>
      </c>
      <c r="AN400" s="1053" t="s">
        <v>1488</v>
      </c>
    </row>
    <row r="401" spans="1:40" x14ac:dyDescent="0.15">
      <c r="A401" s="1213">
        <v>44449</v>
      </c>
      <c r="B401" s="1214">
        <v>998</v>
      </c>
      <c r="C401" s="1214">
        <v>53</v>
      </c>
      <c r="D401" s="1214">
        <v>987</v>
      </c>
      <c r="E401" s="1214">
        <v>0</v>
      </c>
      <c r="F401" s="1214">
        <v>60</v>
      </c>
      <c r="G401" s="1202">
        <v>60</v>
      </c>
      <c r="H401" s="1202">
        <v>60</v>
      </c>
      <c r="I401" s="1202"/>
      <c r="J401" s="1202"/>
      <c r="K401" s="1202"/>
      <c r="L401" s="1202"/>
      <c r="M401" s="1202"/>
      <c r="N401" s="1202"/>
      <c r="O401" s="1202"/>
      <c r="P401" s="1202"/>
      <c r="Q401" s="1202"/>
      <c r="R401" s="1202"/>
      <c r="S401" s="1202"/>
      <c r="T401" s="1202"/>
      <c r="U401" s="1202"/>
      <c r="V401" s="1202">
        <v>0</v>
      </c>
      <c r="W401" s="1202"/>
      <c r="X401" s="1202"/>
      <c r="Y401" s="1202"/>
      <c r="Z401" s="1203"/>
      <c r="AA401" s="1204"/>
      <c r="AB401" s="1204"/>
      <c r="AC401" s="1204"/>
      <c r="AD401" s="1205"/>
      <c r="AE401" s="1204">
        <v>0</v>
      </c>
      <c r="AF401" s="1203">
        <v>0</v>
      </c>
      <c r="AG401" s="1203">
        <v>0</v>
      </c>
      <c r="AH401" s="1206">
        <v>0</v>
      </c>
      <c r="AI401" s="1207">
        <v>0</v>
      </c>
      <c r="AJ401" s="1208">
        <v>0</v>
      </c>
      <c r="AK401" s="1209">
        <v>0</v>
      </c>
      <c r="AL401" s="1210">
        <v>0</v>
      </c>
      <c r="AM401" s="1211">
        <v>0</v>
      </c>
      <c r="AN401" s="571" t="s">
        <v>1488</v>
      </c>
    </row>
    <row r="402" spans="1:40" x14ac:dyDescent="0.15">
      <c r="A402" s="1232">
        <v>44449</v>
      </c>
      <c r="B402" s="1224">
        <v>998</v>
      </c>
      <c r="C402" s="1224">
        <v>82</v>
      </c>
      <c r="D402" s="1224">
        <v>987</v>
      </c>
      <c r="E402" s="1224">
        <v>0</v>
      </c>
      <c r="F402" s="1218">
        <v>60</v>
      </c>
      <c r="G402" s="1225">
        <v>60</v>
      </c>
      <c r="H402" s="1225">
        <v>60</v>
      </c>
      <c r="I402" s="1225"/>
      <c r="J402" s="1225"/>
      <c r="K402" s="1225"/>
      <c r="L402" s="1225"/>
      <c r="M402" s="1225"/>
      <c r="N402" s="1225"/>
      <c r="O402" s="1225"/>
      <c r="P402" s="1225"/>
      <c r="Q402" s="1225"/>
      <c r="R402" s="1225"/>
      <c r="S402" s="1225"/>
      <c r="T402" s="1225"/>
      <c r="U402" s="1225"/>
      <c r="V402" s="1225">
        <v>0</v>
      </c>
      <c r="W402" s="1225"/>
      <c r="X402" s="1225"/>
      <c r="Y402" s="1225"/>
      <c r="Z402" s="1246"/>
      <c r="AA402" s="1226"/>
      <c r="AB402" s="1226"/>
      <c r="AC402" s="1226"/>
      <c r="AD402" s="1227"/>
      <c r="AE402" s="1226">
        <v>0</v>
      </c>
      <c r="AF402" s="1246">
        <v>0</v>
      </c>
      <c r="AG402" s="1246">
        <v>0</v>
      </c>
      <c r="AH402" s="1228">
        <v>0</v>
      </c>
      <c r="AI402" s="1230">
        <v>0</v>
      </c>
      <c r="AJ402" s="1246">
        <v>0</v>
      </c>
      <c r="AK402" s="1228">
        <v>0</v>
      </c>
      <c r="AL402" s="1230">
        <v>0</v>
      </c>
      <c r="AM402" s="1228">
        <v>0</v>
      </c>
      <c r="AN402" s="1102" t="s">
        <v>1488</v>
      </c>
    </row>
    <row r="403" spans="1:40" x14ac:dyDescent="0.15">
      <c r="A403" s="1201">
        <v>44449</v>
      </c>
      <c r="B403" s="1202">
        <v>998</v>
      </c>
      <c r="C403" s="1202">
        <v>63</v>
      </c>
      <c r="D403" s="1202">
        <v>987</v>
      </c>
      <c r="E403" s="1202">
        <v>0</v>
      </c>
      <c r="F403" s="1202">
        <v>60</v>
      </c>
      <c r="G403" s="1202">
        <v>60</v>
      </c>
      <c r="H403" s="1202">
        <v>60</v>
      </c>
      <c r="I403" s="1202"/>
      <c r="J403" s="1202"/>
      <c r="K403" s="1202"/>
      <c r="L403" s="1202"/>
      <c r="M403" s="1202"/>
      <c r="N403" s="1202"/>
      <c r="O403" s="1202"/>
      <c r="P403" s="1202"/>
      <c r="Q403" s="1202"/>
      <c r="R403" s="1202"/>
      <c r="S403" s="1202"/>
      <c r="T403" s="1202"/>
      <c r="U403" s="1202"/>
      <c r="V403" s="1202">
        <v>0</v>
      </c>
      <c r="W403" s="1202"/>
      <c r="X403" s="1202"/>
      <c r="Y403" s="1202"/>
      <c r="Z403" s="1203"/>
      <c r="AA403" s="1204"/>
      <c r="AB403" s="1204"/>
      <c r="AC403" s="1204"/>
      <c r="AD403" s="1205"/>
      <c r="AE403" s="1204">
        <v>0</v>
      </c>
      <c r="AF403" s="1203">
        <v>0</v>
      </c>
      <c r="AG403" s="1203">
        <v>0</v>
      </c>
      <c r="AH403" s="1206">
        <v>0</v>
      </c>
      <c r="AI403" s="1207">
        <v>0</v>
      </c>
      <c r="AJ403" s="1208">
        <v>0</v>
      </c>
      <c r="AK403" s="1209">
        <v>0</v>
      </c>
      <c r="AL403" s="1210">
        <v>0</v>
      </c>
      <c r="AM403" s="1211">
        <v>0</v>
      </c>
      <c r="AN403" s="1002" t="s">
        <v>1488</v>
      </c>
    </row>
    <row r="404" spans="1:40" x14ac:dyDescent="0.15">
      <c r="A404" s="1201">
        <v>44449</v>
      </c>
      <c r="B404" s="1202">
        <v>998</v>
      </c>
      <c r="C404" s="1202">
        <v>86</v>
      </c>
      <c r="D404" s="1202">
        <v>987</v>
      </c>
      <c r="E404" s="1202">
        <v>0</v>
      </c>
      <c r="F404" s="1202">
        <v>60</v>
      </c>
      <c r="G404" s="1202">
        <v>60</v>
      </c>
      <c r="H404" s="1202">
        <v>60</v>
      </c>
      <c r="I404" s="1202"/>
      <c r="J404" s="1202"/>
      <c r="K404" s="1202"/>
      <c r="L404" s="1202"/>
      <c r="M404" s="1202"/>
      <c r="N404" s="1202"/>
      <c r="O404" s="1202"/>
      <c r="P404" s="1202"/>
      <c r="Q404" s="1202"/>
      <c r="R404" s="1202"/>
      <c r="S404" s="1202"/>
      <c r="T404" s="1202"/>
      <c r="U404" s="1202"/>
      <c r="V404" s="1202">
        <v>0</v>
      </c>
      <c r="W404" s="1202"/>
      <c r="X404" s="1202"/>
      <c r="Y404" s="1202"/>
      <c r="Z404" s="1203"/>
      <c r="AA404" s="1204"/>
      <c r="AB404" s="1204"/>
      <c r="AC404" s="1204"/>
      <c r="AD404" s="1205"/>
      <c r="AE404" s="1204">
        <v>0</v>
      </c>
      <c r="AF404" s="1203">
        <v>0</v>
      </c>
      <c r="AG404" s="1203">
        <v>0</v>
      </c>
      <c r="AH404" s="1206">
        <v>0</v>
      </c>
      <c r="AI404" s="1207">
        <v>0</v>
      </c>
      <c r="AJ404" s="1208">
        <v>0</v>
      </c>
      <c r="AK404" s="1209">
        <v>0</v>
      </c>
      <c r="AL404" s="1210">
        <v>0</v>
      </c>
      <c r="AM404" s="1211">
        <v>0</v>
      </c>
      <c r="AN404" s="1002" t="s">
        <v>1488</v>
      </c>
    </row>
    <row r="405" spans="1:40" x14ac:dyDescent="0.15">
      <c r="A405" s="1201">
        <v>44449</v>
      </c>
      <c r="B405" s="1202">
        <v>998</v>
      </c>
      <c r="C405" s="1202">
        <v>89</v>
      </c>
      <c r="D405" s="1202">
        <v>987</v>
      </c>
      <c r="E405" s="1202">
        <v>0</v>
      </c>
      <c r="F405" s="1202">
        <v>60</v>
      </c>
      <c r="G405" s="1089">
        <v>60</v>
      </c>
      <c r="H405" s="1089">
        <v>60</v>
      </c>
      <c r="I405" s="1089"/>
      <c r="J405" s="1089"/>
      <c r="K405" s="1089"/>
      <c r="L405" s="1089"/>
      <c r="M405" s="1089"/>
      <c r="N405" s="1089"/>
      <c r="O405" s="1089"/>
      <c r="P405" s="1089"/>
      <c r="Q405" s="1089"/>
      <c r="R405" s="1089"/>
      <c r="S405" s="1089"/>
      <c r="T405" s="1089"/>
      <c r="U405" s="1089"/>
      <c r="V405" s="1089">
        <v>0</v>
      </c>
      <c r="W405" s="1089"/>
      <c r="X405" s="1089"/>
      <c r="Y405" s="1089"/>
      <c r="Z405" s="1090"/>
      <c r="AA405" s="1091"/>
      <c r="AB405" s="1091"/>
      <c r="AC405" s="1091"/>
      <c r="AD405" s="1092"/>
      <c r="AE405" s="1091">
        <v>0</v>
      </c>
      <c r="AF405" s="1090">
        <v>0</v>
      </c>
      <c r="AG405" s="1090">
        <v>0</v>
      </c>
      <c r="AH405" s="1093">
        <v>0</v>
      </c>
      <c r="AI405" s="1094">
        <v>0</v>
      </c>
      <c r="AJ405" s="1095">
        <v>0</v>
      </c>
      <c r="AK405" s="1096">
        <v>0</v>
      </c>
      <c r="AL405" s="1097">
        <v>0</v>
      </c>
      <c r="AM405" s="1098">
        <v>0</v>
      </c>
      <c r="AN405" s="1002" t="s">
        <v>1488</v>
      </c>
    </row>
    <row r="406" spans="1:40" x14ac:dyDescent="0.15">
      <c r="A406" s="1201">
        <v>44449</v>
      </c>
      <c r="B406" s="1202">
        <v>998</v>
      </c>
      <c r="C406" s="1202">
        <v>3</v>
      </c>
      <c r="D406" s="1202">
        <v>987</v>
      </c>
      <c r="E406" s="1202">
        <v>0</v>
      </c>
      <c r="F406" s="1202">
        <v>60</v>
      </c>
      <c r="G406" s="1202">
        <v>60</v>
      </c>
      <c r="H406" s="1202">
        <v>60</v>
      </c>
      <c r="I406" s="1202"/>
      <c r="J406" s="1202"/>
      <c r="K406" s="1202"/>
      <c r="L406" s="1202"/>
      <c r="M406" s="1202"/>
      <c r="N406" s="1202"/>
      <c r="O406" s="1202"/>
      <c r="P406" s="1202"/>
      <c r="Q406" s="1202"/>
      <c r="R406" s="1202"/>
      <c r="S406" s="1202"/>
      <c r="T406" s="1202"/>
      <c r="U406" s="1202"/>
      <c r="V406" s="1202">
        <v>0</v>
      </c>
      <c r="W406" s="1202"/>
      <c r="X406" s="1202"/>
      <c r="Y406" s="1202"/>
      <c r="Z406" s="1203"/>
      <c r="AA406" s="1204"/>
      <c r="AB406" s="1204"/>
      <c r="AC406" s="1204"/>
      <c r="AD406" s="1205"/>
      <c r="AE406" s="1204">
        <v>0</v>
      </c>
      <c r="AF406" s="1203">
        <v>0</v>
      </c>
      <c r="AG406" s="1203">
        <v>0</v>
      </c>
      <c r="AH406" s="1206">
        <v>0</v>
      </c>
      <c r="AI406" s="1207">
        <v>0</v>
      </c>
      <c r="AJ406" s="1208">
        <v>0</v>
      </c>
      <c r="AK406" s="1209">
        <v>0</v>
      </c>
      <c r="AL406" s="1210">
        <v>0</v>
      </c>
      <c r="AM406" s="1211">
        <v>0</v>
      </c>
      <c r="AN406" s="571" t="s">
        <v>1488</v>
      </c>
    </row>
    <row r="407" spans="1:40" x14ac:dyDescent="0.15">
      <c r="A407" s="1201">
        <v>44449</v>
      </c>
      <c r="B407" s="1202">
        <v>998</v>
      </c>
      <c r="C407" s="1202">
        <v>19</v>
      </c>
      <c r="D407" s="1202">
        <v>987</v>
      </c>
      <c r="E407" s="1202">
        <v>0</v>
      </c>
      <c r="F407" s="1202">
        <v>60</v>
      </c>
      <c r="G407" s="1202">
        <v>60</v>
      </c>
      <c r="H407" s="1202">
        <v>60</v>
      </c>
      <c r="I407" s="1202"/>
      <c r="J407" s="1202"/>
      <c r="K407" s="1202"/>
      <c r="L407" s="1202"/>
      <c r="M407" s="1202"/>
      <c r="N407" s="1202"/>
      <c r="O407" s="1202"/>
      <c r="P407" s="1202"/>
      <c r="Q407" s="1202"/>
      <c r="R407" s="1202"/>
      <c r="S407" s="1202"/>
      <c r="T407" s="1202"/>
      <c r="U407" s="1202"/>
      <c r="V407" s="1202">
        <v>0</v>
      </c>
      <c r="W407" s="1202"/>
      <c r="X407" s="1202"/>
      <c r="Y407" s="1202"/>
      <c r="Z407" s="1203"/>
      <c r="AA407" s="1204"/>
      <c r="AB407" s="1204"/>
      <c r="AC407" s="1204"/>
      <c r="AD407" s="1205"/>
      <c r="AE407" s="1204">
        <v>0</v>
      </c>
      <c r="AF407" s="1203">
        <v>0</v>
      </c>
      <c r="AG407" s="1203">
        <v>0</v>
      </c>
      <c r="AH407" s="1206">
        <v>0</v>
      </c>
      <c r="AI407" s="1207">
        <v>0</v>
      </c>
      <c r="AJ407" s="1208">
        <v>0</v>
      </c>
      <c r="AK407" s="1209">
        <v>0</v>
      </c>
      <c r="AL407" s="1210">
        <v>0</v>
      </c>
      <c r="AM407" s="1211">
        <v>0</v>
      </c>
      <c r="AN407" s="571" t="s">
        <v>1488</v>
      </c>
    </row>
    <row r="408" spans="1:40" x14ac:dyDescent="0.15">
      <c r="A408" s="1201">
        <v>44449</v>
      </c>
      <c r="B408" s="1202">
        <v>998</v>
      </c>
      <c r="C408" s="1202">
        <v>82</v>
      </c>
      <c r="D408" s="1202">
        <v>987</v>
      </c>
      <c r="E408" s="1202">
        <v>0</v>
      </c>
      <c r="F408" s="1202">
        <v>285</v>
      </c>
      <c r="G408" s="1133">
        <v>285</v>
      </c>
      <c r="H408" s="1133">
        <v>285</v>
      </c>
      <c r="I408" s="1133"/>
      <c r="J408" s="1133"/>
      <c r="K408" s="1133"/>
      <c r="L408" s="1133"/>
      <c r="M408" s="1133"/>
      <c r="N408" s="1133"/>
      <c r="O408" s="1133"/>
      <c r="P408" s="1133"/>
      <c r="Q408" s="1133"/>
      <c r="R408" s="1133"/>
      <c r="S408" s="1133"/>
      <c r="T408" s="1133"/>
      <c r="U408" s="1133"/>
      <c r="V408" s="1133">
        <v>0</v>
      </c>
      <c r="W408" s="1133"/>
      <c r="X408" s="1133"/>
      <c r="Y408" s="1133"/>
      <c r="Z408" s="1134"/>
      <c r="AA408" s="1135"/>
      <c r="AB408" s="1135"/>
      <c r="AC408" s="1135"/>
      <c r="AD408" s="1136"/>
      <c r="AE408" s="1135">
        <v>0</v>
      </c>
      <c r="AF408" s="1134">
        <v>0</v>
      </c>
      <c r="AG408" s="1134">
        <v>0</v>
      </c>
      <c r="AH408" s="1137">
        <v>0</v>
      </c>
      <c r="AI408" s="1138">
        <v>0</v>
      </c>
      <c r="AJ408" s="1139">
        <v>0</v>
      </c>
      <c r="AK408" s="1140">
        <v>0</v>
      </c>
      <c r="AL408" s="1141">
        <v>0</v>
      </c>
      <c r="AM408" s="1142">
        <v>0</v>
      </c>
      <c r="AN408" s="1102" t="s">
        <v>1488</v>
      </c>
    </row>
    <row r="409" spans="1:40" x14ac:dyDescent="0.15">
      <c r="A409" s="1213">
        <v>44449</v>
      </c>
      <c r="B409" s="1214">
        <v>998</v>
      </c>
      <c r="C409" s="1214">
        <v>33</v>
      </c>
      <c r="D409" s="1214">
        <v>987</v>
      </c>
      <c r="E409" s="1214">
        <v>0</v>
      </c>
      <c r="F409" s="1214">
        <v>400</v>
      </c>
      <c r="G409" s="1089">
        <v>400</v>
      </c>
      <c r="H409" s="1089">
        <v>400</v>
      </c>
      <c r="I409" s="1089"/>
      <c r="J409" s="1089"/>
      <c r="K409" s="1089"/>
      <c r="L409" s="1089"/>
      <c r="M409" s="1089"/>
      <c r="N409" s="1089"/>
      <c r="O409" s="1089"/>
      <c r="P409" s="1089"/>
      <c r="Q409" s="1089"/>
      <c r="R409" s="1089"/>
      <c r="S409" s="1089"/>
      <c r="T409" s="1089"/>
      <c r="U409" s="1089"/>
      <c r="V409" s="1089">
        <v>0</v>
      </c>
      <c r="W409" s="1089"/>
      <c r="X409" s="1089"/>
      <c r="Y409" s="1089"/>
      <c r="Z409" s="1090"/>
      <c r="AA409" s="1091"/>
      <c r="AB409" s="1091"/>
      <c r="AC409" s="1091"/>
      <c r="AD409" s="1092"/>
      <c r="AE409" s="1091">
        <v>0</v>
      </c>
      <c r="AF409" s="1090">
        <v>0</v>
      </c>
      <c r="AG409" s="1090">
        <v>0</v>
      </c>
      <c r="AH409" s="1093">
        <v>0</v>
      </c>
      <c r="AI409" s="1094">
        <v>0</v>
      </c>
      <c r="AJ409" s="1095">
        <v>0</v>
      </c>
      <c r="AK409" s="1096">
        <v>0</v>
      </c>
      <c r="AL409" s="1097">
        <v>0</v>
      </c>
      <c r="AM409" s="1098">
        <v>0</v>
      </c>
      <c r="AN409" s="571" t="s">
        <v>1488</v>
      </c>
    </row>
    <row r="410" spans="1:40" x14ac:dyDescent="0.15">
      <c r="A410" s="1201">
        <v>44452</v>
      </c>
      <c r="B410" s="1202">
        <v>998</v>
      </c>
      <c r="C410" s="1202">
        <v>33</v>
      </c>
      <c r="D410" s="1202">
        <v>987</v>
      </c>
      <c r="E410" s="1202">
        <v>0</v>
      </c>
      <c r="F410" s="1202">
        <v>465</v>
      </c>
      <c r="G410" s="1202">
        <v>465</v>
      </c>
      <c r="H410" s="1202">
        <v>465</v>
      </c>
      <c r="I410" s="1202"/>
      <c r="J410" s="1202"/>
      <c r="K410" s="1202"/>
      <c r="L410" s="1202"/>
      <c r="M410" s="1202"/>
      <c r="N410" s="1202"/>
      <c r="O410" s="1202"/>
      <c r="P410" s="1202"/>
      <c r="Q410" s="1202"/>
      <c r="R410" s="1202"/>
      <c r="S410" s="1202"/>
      <c r="T410" s="1202"/>
      <c r="U410" s="1202"/>
      <c r="V410" s="1202">
        <v>0</v>
      </c>
      <c r="W410" s="1202"/>
      <c r="X410" s="1202"/>
      <c r="Y410" s="1202"/>
      <c r="Z410" s="1203"/>
      <c r="AA410" s="1204"/>
      <c r="AB410" s="1204"/>
      <c r="AC410" s="1204"/>
      <c r="AD410" s="1205"/>
      <c r="AE410" s="1204">
        <v>0</v>
      </c>
      <c r="AF410" s="1203">
        <v>0</v>
      </c>
      <c r="AG410" s="1203">
        <v>0</v>
      </c>
      <c r="AH410" s="1206">
        <v>0</v>
      </c>
      <c r="AI410" s="1207">
        <v>0</v>
      </c>
      <c r="AJ410" s="1208">
        <v>0</v>
      </c>
      <c r="AK410" s="1209">
        <v>0</v>
      </c>
      <c r="AL410" s="1210">
        <v>0</v>
      </c>
      <c r="AM410" s="1211">
        <v>0</v>
      </c>
      <c r="AN410" s="571" t="s">
        <v>1488</v>
      </c>
    </row>
    <row r="411" spans="1:40" x14ac:dyDescent="0.15">
      <c r="A411" s="1201">
        <v>44455</v>
      </c>
      <c r="B411" s="1202">
        <v>998</v>
      </c>
      <c r="C411" s="1202">
        <v>63</v>
      </c>
      <c r="D411" s="1202">
        <v>987</v>
      </c>
      <c r="E411" s="1202">
        <v>0</v>
      </c>
      <c r="F411" s="1202">
        <v>240</v>
      </c>
      <c r="G411" s="1133">
        <v>240</v>
      </c>
      <c r="H411" s="1133">
        <v>240</v>
      </c>
      <c r="I411" s="1133"/>
      <c r="J411" s="1133"/>
      <c r="K411" s="1133"/>
      <c r="L411" s="1133"/>
      <c r="M411" s="1133"/>
      <c r="N411" s="1133"/>
      <c r="O411" s="1133"/>
      <c r="P411" s="1133"/>
      <c r="Q411" s="1133"/>
      <c r="R411" s="1133"/>
      <c r="S411" s="1133"/>
      <c r="T411" s="1133"/>
      <c r="U411" s="1133"/>
      <c r="V411" s="1133">
        <v>0</v>
      </c>
      <c r="W411" s="1133"/>
      <c r="X411" s="1133"/>
      <c r="Y411" s="1133"/>
      <c r="Z411" s="1134"/>
      <c r="AA411" s="1135"/>
      <c r="AB411" s="1135"/>
      <c r="AC411" s="1135"/>
      <c r="AD411" s="1136"/>
      <c r="AE411" s="1135">
        <v>0</v>
      </c>
      <c r="AF411" s="1134">
        <v>0</v>
      </c>
      <c r="AG411" s="1134">
        <v>0</v>
      </c>
      <c r="AH411" s="1137">
        <v>0</v>
      </c>
      <c r="AI411" s="1138">
        <v>0</v>
      </c>
      <c r="AJ411" s="1139">
        <v>0</v>
      </c>
      <c r="AK411" s="1140">
        <v>0</v>
      </c>
      <c r="AL411" s="1141">
        <v>0</v>
      </c>
      <c r="AM411" s="1142">
        <v>0</v>
      </c>
      <c r="AN411" s="1002" t="s">
        <v>1488</v>
      </c>
    </row>
    <row r="412" spans="1:40" x14ac:dyDescent="0.15">
      <c r="A412" s="1201">
        <v>44459</v>
      </c>
      <c r="B412" s="1202">
        <v>998</v>
      </c>
      <c r="C412" s="1202">
        <v>3</v>
      </c>
      <c r="D412" s="1202">
        <v>987</v>
      </c>
      <c r="E412" s="1202">
        <v>0</v>
      </c>
      <c r="F412" s="1202">
        <v>60</v>
      </c>
      <c r="G412" s="1133">
        <v>60</v>
      </c>
      <c r="H412" s="1133">
        <v>60</v>
      </c>
      <c r="I412" s="1133"/>
      <c r="J412" s="1133"/>
      <c r="K412" s="1133"/>
      <c r="L412" s="1133"/>
      <c r="M412" s="1133"/>
      <c r="N412" s="1133"/>
      <c r="O412" s="1133"/>
      <c r="P412" s="1133"/>
      <c r="Q412" s="1133"/>
      <c r="R412" s="1133"/>
      <c r="S412" s="1133"/>
      <c r="T412" s="1133"/>
      <c r="U412" s="1133"/>
      <c r="V412" s="1133">
        <v>0</v>
      </c>
      <c r="W412" s="1133"/>
      <c r="X412" s="1133"/>
      <c r="Y412" s="1133"/>
      <c r="Z412" s="1134"/>
      <c r="AA412" s="1135"/>
      <c r="AB412" s="1135"/>
      <c r="AC412" s="1135"/>
      <c r="AD412" s="1136"/>
      <c r="AE412" s="1135">
        <v>0</v>
      </c>
      <c r="AF412" s="1134">
        <v>0</v>
      </c>
      <c r="AG412" s="1134">
        <v>0</v>
      </c>
      <c r="AH412" s="1137">
        <v>0</v>
      </c>
      <c r="AI412" s="1138">
        <v>0</v>
      </c>
      <c r="AJ412" s="1139">
        <v>0</v>
      </c>
      <c r="AK412" s="1140">
        <v>0</v>
      </c>
      <c r="AL412" s="1141">
        <v>0</v>
      </c>
      <c r="AM412" s="1142">
        <v>0</v>
      </c>
      <c r="AN412" s="1102" t="s">
        <v>1488</v>
      </c>
    </row>
    <row r="413" spans="1:40" x14ac:dyDescent="0.15">
      <c r="A413" s="1213">
        <v>44439</v>
      </c>
      <c r="B413" s="1214">
        <v>997</v>
      </c>
      <c r="C413" s="1214">
        <v>1</v>
      </c>
      <c r="D413" s="1214">
        <v>991</v>
      </c>
      <c r="E413" s="1214">
        <v>0</v>
      </c>
      <c r="F413" s="1214">
        <v>345</v>
      </c>
      <c r="G413" s="1202">
        <v>255</v>
      </c>
      <c r="H413" s="1202">
        <v>345</v>
      </c>
      <c r="I413" s="1202"/>
      <c r="J413" s="1202"/>
      <c r="K413" s="1202"/>
      <c r="L413" s="1202"/>
      <c r="M413" s="1202"/>
      <c r="N413" s="1202"/>
      <c r="O413" s="1202"/>
      <c r="P413" s="1202"/>
      <c r="Q413" s="1202"/>
      <c r="R413" s="1202"/>
      <c r="S413" s="1202"/>
      <c r="T413" s="1202">
        <v>90</v>
      </c>
      <c r="U413" s="1202"/>
      <c r="V413" s="1202">
        <v>0</v>
      </c>
      <c r="W413" s="1202"/>
      <c r="X413" s="1202"/>
      <c r="Y413" s="1202"/>
      <c r="Z413" s="1203"/>
      <c r="AA413" s="1204"/>
      <c r="AB413" s="1204"/>
      <c r="AC413" s="1204"/>
      <c r="AD413" s="1205"/>
      <c r="AE413" s="1204">
        <v>0</v>
      </c>
      <c r="AF413" s="1203">
        <v>0</v>
      </c>
      <c r="AG413" s="1203">
        <v>0</v>
      </c>
      <c r="AH413" s="1206">
        <v>0</v>
      </c>
      <c r="AI413" s="1207">
        <v>0</v>
      </c>
      <c r="AJ413" s="1208">
        <v>0</v>
      </c>
      <c r="AK413" s="1209">
        <v>0</v>
      </c>
      <c r="AL413" s="1210">
        <v>0</v>
      </c>
      <c r="AM413" s="1211">
        <v>0</v>
      </c>
      <c r="AN413" s="1002" t="s">
        <v>1475</v>
      </c>
    </row>
    <row r="414" spans="1:40" x14ac:dyDescent="0.15">
      <c r="A414" s="1201">
        <v>44440</v>
      </c>
      <c r="B414" s="1202">
        <v>997</v>
      </c>
      <c r="C414" s="1202">
        <v>1</v>
      </c>
      <c r="D414" s="1202">
        <v>991</v>
      </c>
      <c r="E414" s="1202">
        <v>0</v>
      </c>
      <c r="F414" s="1202">
        <v>240</v>
      </c>
      <c r="G414" s="1202">
        <v>210</v>
      </c>
      <c r="H414" s="1202">
        <v>240</v>
      </c>
      <c r="I414" s="1202"/>
      <c r="J414" s="1202"/>
      <c r="K414" s="1202"/>
      <c r="L414" s="1202"/>
      <c r="M414" s="1202"/>
      <c r="N414" s="1202"/>
      <c r="O414" s="1202"/>
      <c r="P414" s="1202"/>
      <c r="Q414" s="1202"/>
      <c r="R414" s="1202"/>
      <c r="S414" s="1202"/>
      <c r="T414" s="1202">
        <v>30</v>
      </c>
      <c r="U414" s="1202"/>
      <c r="V414" s="1202">
        <v>0</v>
      </c>
      <c r="W414" s="1202"/>
      <c r="X414" s="1202"/>
      <c r="Y414" s="1202"/>
      <c r="Z414" s="1203"/>
      <c r="AA414" s="1204"/>
      <c r="AB414" s="1204"/>
      <c r="AC414" s="1204"/>
      <c r="AD414" s="1205"/>
      <c r="AE414" s="1204">
        <v>0</v>
      </c>
      <c r="AF414" s="1203">
        <v>0</v>
      </c>
      <c r="AG414" s="1203">
        <v>0</v>
      </c>
      <c r="AH414" s="1206">
        <v>0</v>
      </c>
      <c r="AI414" s="1207">
        <v>0</v>
      </c>
      <c r="AJ414" s="1208">
        <v>0</v>
      </c>
      <c r="AK414" s="1209">
        <v>0</v>
      </c>
      <c r="AL414" s="1210">
        <v>0</v>
      </c>
      <c r="AM414" s="1211">
        <v>0</v>
      </c>
      <c r="AN414" s="1002" t="s">
        <v>1475</v>
      </c>
    </row>
    <row r="415" spans="1:40" x14ac:dyDescent="0.15">
      <c r="A415" s="1213">
        <v>44442</v>
      </c>
      <c r="B415" s="1214">
        <v>997</v>
      </c>
      <c r="C415" s="1214">
        <v>1</v>
      </c>
      <c r="D415" s="1214">
        <v>991</v>
      </c>
      <c r="E415" s="1214">
        <v>0</v>
      </c>
      <c r="F415" s="1214">
        <v>220</v>
      </c>
      <c r="G415" s="1133">
        <v>180</v>
      </c>
      <c r="H415" s="1133">
        <v>220</v>
      </c>
      <c r="I415" s="1133"/>
      <c r="J415" s="1133"/>
      <c r="K415" s="1133"/>
      <c r="L415" s="1133"/>
      <c r="M415" s="1133"/>
      <c r="N415" s="1133"/>
      <c r="O415" s="1133"/>
      <c r="P415" s="1133"/>
      <c r="Q415" s="1133"/>
      <c r="R415" s="1133"/>
      <c r="S415" s="1133"/>
      <c r="T415" s="1133">
        <v>40</v>
      </c>
      <c r="U415" s="1133"/>
      <c r="V415" s="1133">
        <v>0</v>
      </c>
      <c r="W415" s="1133"/>
      <c r="X415" s="1133"/>
      <c r="Y415" s="1133"/>
      <c r="Z415" s="1134"/>
      <c r="AA415" s="1135"/>
      <c r="AB415" s="1135"/>
      <c r="AC415" s="1135"/>
      <c r="AD415" s="1136"/>
      <c r="AE415" s="1135">
        <v>0</v>
      </c>
      <c r="AF415" s="1134">
        <v>0</v>
      </c>
      <c r="AG415" s="1134">
        <v>0</v>
      </c>
      <c r="AH415" s="1137">
        <v>0</v>
      </c>
      <c r="AI415" s="1138">
        <v>0</v>
      </c>
      <c r="AJ415" s="1139">
        <v>0</v>
      </c>
      <c r="AK415" s="1140">
        <v>0</v>
      </c>
      <c r="AL415" s="1141">
        <v>0</v>
      </c>
      <c r="AM415" s="1142">
        <v>0</v>
      </c>
      <c r="AN415" s="1102" t="s">
        <v>1475</v>
      </c>
    </row>
    <row r="416" spans="1:40" x14ac:dyDescent="0.15">
      <c r="A416" s="1213">
        <v>44445</v>
      </c>
      <c r="B416" s="1214">
        <v>997</v>
      </c>
      <c r="C416" s="1214">
        <v>1</v>
      </c>
      <c r="D416" s="1214">
        <v>991</v>
      </c>
      <c r="E416" s="1214">
        <v>0</v>
      </c>
      <c r="F416" s="1214">
        <v>345</v>
      </c>
      <c r="G416" s="1133">
        <v>255</v>
      </c>
      <c r="H416" s="1133">
        <v>345</v>
      </c>
      <c r="I416" s="1133"/>
      <c r="J416" s="1133"/>
      <c r="K416" s="1133"/>
      <c r="L416" s="1133"/>
      <c r="M416" s="1133"/>
      <c r="N416" s="1133"/>
      <c r="O416" s="1133"/>
      <c r="P416" s="1133"/>
      <c r="Q416" s="1133"/>
      <c r="R416" s="1133"/>
      <c r="S416" s="1133"/>
      <c r="T416" s="1133">
        <v>90</v>
      </c>
      <c r="U416" s="1133"/>
      <c r="V416" s="1133">
        <v>0</v>
      </c>
      <c r="W416" s="1133"/>
      <c r="X416" s="1133"/>
      <c r="Y416" s="1133"/>
      <c r="Z416" s="1134"/>
      <c r="AA416" s="1135"/>
      <c r="AB416" s="1135"/>
      <c r="AC416" s="1135"/>
      <c r="AD416" s="1136"/>
      <c r="AE416" s="1135">
        <v>0</v>
      </c>
      <c r="AF416" s="1134">
        <v>0</v>
      </c>
      <c r="AG416" s="1134">
        <v>0</v>
      </c>
      <c r="AH416" s="1137">
        <v>0</v>
      </c>
      <c r="AI416" s="1138">
        <v>0</v>
      </c>
      <c r="AJ416" s="1139">
        <v>0</v>
      </c>
      <c r="AK416" s="1140">
        <v>0</v>
      </c>
      <c r="AL416" s="1141">
        <v>0</v>
      </c>
      <c r="AM416" s="1142">
        <v>0</v>
      </c>
      <c r="AN416" s="571" t="s">
        <v>1475</v>
      </c>
    </row>
    <row r="417" spans="1:40" x14ac:dyDescent="0.15">
      <c r="A417" s="1213">
        <v>44446</v>
      </c>
      <c r="B417" s="1214">
        <v>997</v>
      </c>
      <c r="C417" s="1214">
        <v>1</v>
      </c>
      <c r="D417" s="1214">
        <v>991</v>
      </c>
      <c r="E417" s="1214">
        <v>0</v>
      </c>
      <c r="F417" s="1214">
        <v>280</v>
      </c>
      <c r="G417" s="1202">
        <v>220</v>
      </c>
      <c r="H417" s="1202">
        <v>280</v>
      </c>
      <c r="I417" s="1202"/>
      <c r="J417" s="1202"/>
      <c r="K417" s="1202"/>
      <c r="L417" s="1202"/>
      <c r="M417" s="1202"/>
      <c r="N417" s="1202"/>
      <c r="O417" s="1202"/>
      <c r="P417" s="1202"/>
      <c r="Q417" s="1202"/>
      <c r="R417" s="1202"/>
      <c r="S417" s="1202"/>
      <c r="T417" s="1202">
        <v>60</v>
      </c>
      <c r="U417" s="1202"/>
      <c r="V417" s="1202">
        <v>0</v>
      </c>
      <c r="W417" s="1202"/>
      <c r="X417" s="1202"/>
      <c r="Y417" s="1202"/>
      <c r="Z417" s="1203"/>
      <c r="AA417" s="1204"/>
      <c r="AB417" s="1204"/>
      <c r="AC417" s="1204"/>
      <c r="AD417" s="1205"/>
      <c r="AE417" s="1204">
        <v>0</v>
      </c>
      <c r="AF417" s="1203">
        <v>0</v>
      </c>
      <c r="AG417" s="1203">
        <v>0</v>
      </c>
      <c r="AH417" s="1206">
        <v>0</v>
      </c>
      <c r="AI417" s="1207">
        <v>0</v>
      </c>
      <c r="AJ417" s="1208">
        <v>0</v>
      </c>
      <c r="AK417" s="1209">
        <v>0</v>
      </c>
      <c r="AL417" s="1210">
        <v>0</v>
      </c>
      <c r="AM417" s="1211">
        <v>0</v>
      </c>
      <c r="AN417" s="571" t="s">
        <v>1475</v>
      </c>
    </row>
    <row r="418" spans="1:40" x14ac:dyDescent="0.15">
      <c r="A418" s="1201">
        <v>44447</v>
      </c>
      <c r="B418" s="1202">
        <v>997</v>
      </c>
      <c r="C418" s="1202">
        <v>1</v>
      </c>
      <c r="D418" s="1202">
        <v>991</v>
      </c>
      <c r="E418" s="1202">
        <v>0</v>
      </c>
      <c r="F418" s="1202">
        <v>170</v>
      </c>
      <c r="G418" s="1202">
        <v>140</v>
      </c>
      <c r="H418" s="1202">
        <v>170</v>
      </c>
      <c r="I418" s="1202"/>
      <c r="J418" s="1202"/>
      <c r="K418" s="1202"/>
      <c r="L418" s="1202"/>
      <c r="M418" s="1202"/>
      <c r="N418" s="1202"/>
      <c r="O418" s="1202"/>
      <c r="P418" s="1202"/>
      <c r="Q418" s="1202"/>
      <c r="R418" s="1202"/>
      <c r="S418" s="1202"/>
      <c r="T418" s="1202">
        <v>30</v>
      </c>
      <c r="U418" s="1202"/>
      <c r="V418" s="1202">
        <v>0</v>
      </c>
      <c r="W418" s="1202"/>
      <c r="X418" s="1202"/>
      <c r="Y418" s="1202"/>
      <c r="Z418" s="1203"/>
      <c r="AA418" s="1204"/>
      <c r="AB418" s="1204"/>
      <c r="AC418" s="1204"/>
      <c r="AD418" s="1205"/>
      <c r="AE418" s="1204">
        <v>0</v>
      </c>
      <c r="AF418" s="1203">
        <v>0</v>
      </c>
      <c r="AG418" s="1203">
        <v>0</v>
      </c>
      <c r="AH418" s="1206">
        <v>0</v>
      </c>
      <c r="AI418" s="1207">
        <v>0</v>
      </c>
      <c r="AJ418" s="1208">
        <v>0</v>
      </c>
      <c r="AK418" s="1209">
        <v>0</v>
      </c>
      <c r="AL418" s="1210">
        <v>0</v>
      </c>
      <c r="AM418" s="1211">
        <v>0</v>
      </c>
      <c r="AN418" s="571" t="s">
        <v>1475</v>
      </c>
    </row>
    <row r="419" spans="1:40" x14ac:dyDescent="0.15">
      <c r="A419" s="1213">
        <v>44449</v>
      </c>
      <c r="B419" s="1214">
        <v>997</v>
      </c>
      <c r="C419" s="1214">
        <v>1</v>
      </c>
      <c r="D419" s="1214">
        <v>991</v>
      </c>
      <c r="E419" s="1214">
        <v>0</v>
      </c>
      <c r="F419" s="1214">
        <v>285</v>
      </c>
      <c r="G419" s="1133">
        <v>245</v>
      </c>
      <c r="H419" s="1133">
        <v>285</v>
      </c>
      <c r="I419" s="1133"/>
      <c r="J419" s="1133"/>
      <c r="K419" s="1133"/>
      <c r="L419" s="1133"/>
      <c r="M419" s="1133"/>
      <c r="N419" s="1133"/>
      <c r="O419" s="1133"/>
      <c r="P419" s="1133"/>
      <c r="Q419" s="1133"/>
      <c r="R419" s="1133"/>
      <c r="S419" s="1133"/>
      <c r="T419" s="1133">
        <v>40</v>
      </c>
      <c r="U419" s="1133"/>
      <c r="V419" s="1133">
        <v>0</v>
      </c>
      <c r="W419" s="1133"/>
      <c r="X419" s="1133"/>
      <c r="Y419" s="1133"/>
      <c r="Z419" s="1134"/>
      <c r="AA419" s="1135"/>
      <c r="AB419" s="1135"/>
      <c r="AC419" s="1135"/>
      <c r="AD419" s="1136"/>
      <c r="AE419" s="1135">
        <v>0</v>
      </c>
      <c r="AF419" s="1134">
        <v>0</v>
      </c>
      <c r="AG419" s="1134">
        <v>0</v>
      </c>
      <c r="AH419" s="1137">
        <v>0</v>
      </c>
      <c r="AI419" s="1138">
        <v>0</v>
      </c>
      <c r="AJ419" s="1139">
        <v>0</v>
      </c>
      <c r="AK419" s="1140">
        <v>0</v>
      </c>
      <c r="AL419" s="1141">
        <v>0</v>
      </c>
      <c r="AM419" s="1142">
        <v>0</v>
      </c>
      <c r="AN419" s="1053" t="s">
        <v>1475</v>
      </c>
    </row>
    <row r="420" spans="1:40" x14ac:dyDescent="0.15">
      <c r="A420" s="1201">
        <v>44452</v>
      </c>
      <c r="B420" s="1202">
        <v>997</v>
      </c>
      <c r="C420" s="1202">
        <v>1</v>
      </c>
      <c r="D420" s="1202">
        <v>991</v>
      </c>
      <c r="E420" s="1202">
        <v>0</v>
      </c>
      <c r="F420" s="1202">
        <v>140</v>
      </c>
      <c r="G420" s="1202">
        <v>140</v>
      </c>
      <c r="H420" s="1202">
        <v>140</v>
      </c>
      <c r="I420" s="1202"/>
      <c r="J420" s="1202"/>
      <c r="K420" s="1202"/>
      <c r="L420" s="1202"/>
      <c r="M420" s="1202"/>
      <c r="N420" s="1202"/>
      <c r="O420" s="1202"/>
      <c r="P420" s="1202"/>
      <c r="Q420" s="1202"/>
      <c r="R420" s="1202"/>
      <c r="S420" s="1202"/>
      <c r="T420" s="1202"/>
      <c r="U420" s="1202"/>
      <c r="V420" s="1202">
        <v>0</v>
      </c>
      <c r="W420" s="1202"/>
      <c r="X420" s="1202"/>
      <c r="Y420" s="1202"/>
      <c r="Z420" s="1203"/>
      <c r="AA420" s="1204"/>
      <c r="AB420" s="1204"/>
      <c r="AC420" s="1204"/>
      <c r="AD420" s="1205"/>
      <c r="AE420" s="1204">
        <v>0</v>
      </c>
      <c r="AF420" s="1203">
        <v>0</v>
      </c>
      <c r="AG420" s="1203">
        <v>0</v>
      </c>
      <c r="AH420" s="1206">
        <v>0</v>
      </c>
      <c r="AI420" s="1207">
        <v>0</v>
      </c>
      <c r="AJ420" s="1208">
        <v>0</v>
      </c>
      <c r="AK420" s="1209">
        <v>0</v>
      </c>
      <c r="AL420" s="1210">
        <v>0</v>
      </c>
      <c r="AM420" s="1211">
        <v>0</v>
      </c>
      <c r="AN420" s="571" t="s">
        <v>1475</v>
      </c>
    </row>
    <row r="421" spans="1:40" x14ac:dyDescent="0.15">
      <c r="A421" s="1201">
        <v>44452</v>
      </c>
      <c r="B421" s="1202">
        <v>997</v>
      </c>
      <c r="C421" s="1202">
        <v>1</v>
      </c>
      <c r="D421" s="1202">
        <v>991</v>
      </c>
      <c r="E421" s="1202">
        <v>0</v>
      </c>
      <c r="F421" s="1202">
        <v>200</v>
      </c>
      <c r="G421" s="1133">
        <v>140</v>
      </c>
      <c r="H421" s="1133">
        <v>200</v>
      </c>
      <c r="I421" s="1133"/>
      <c r="J421" s="1133"/>
      <c r="K421" s="1133"/>
      <c r="L421" s="1133"/>
      <c r="M421" s="1133"/>
      <c r="N421" s="1133"/>
      <c r="O421" s="1133"/>
      <c r="P421" s="1133"/>
      <c r="Q421" s="1133"/>
      <c r="R421" s="1133"/>
      <c r="S421" s="1133"/>
      <c r="T421" s="1133">
        <v>60</v>
      </c>
      <c r="U421" s="1133"/>
      <c r="V421" s="1133">
        <v>0</v>
      </c>
      <c r="W421" s="1133"/>
      <c r="X421" s="1133"/>
      <c r="Y421" s="1133"/>
      <c r="Z421" s="1134"/>
      <c r="AA421" s="1135"/>
      <c r="AB421" s="1135"/>
      <c r="AC421" s="1135"/>
      <c r="AD421" s="1136"/>
      <c r="AE421" s="1135">
        <v>0</v>
      </c>
      <c r="AF421" s="1134">
        <v>0</v>
      </c>
      <c r="AG421" s="1134">
        <v>0</v>
      </c>
      <c r="AH421" s="1137">
        <v>0</v>
      </c>
      <c r="AI421" s="1138">
        <v>0</v>
      </c>
      <c r="AJ421" s="1139">
        <v>0</v>
      </c>
      <c r="AK421" s="1140">
        <v>0</v>
      </c>
      <c r="AL421" s="1141">
        <v>0</v>
      </c>
      <c r="AM421" s="1142">
        <v>0</v>
      </c>
      <c r="AN421" s="1053" t="s">
        <v>1475</v>
      </c>
    </row>
    <row r="422" spans="1:40" x14ac:dyDescent="0.15">
      <c r="A422" s="1201">
        <v>44453</v>
      </c>
      <c r="B422" s="1202">
        <v>997</v>
      </c>
      <c r="C422" s="1202">
        <v>1</v>
      </c>
      <c r="D422" s="1202">
        <v>991</v>
      </c>
      <c r="E422" s="1202">
        <v>0</v>
      </c>
      <c r="F422" s="1202">
        <v>290</v>
      </c>
      <c r="G422" s="1202">
        <v>290</v>
      </c>
      <c r="H422" s="1202">
        <v>290</v>
      </c>
      <c r="I422" s="1202"/>
      <c r="J422" s="1202"/>
      <c r="K422" s="1202"/>
      <c r="L422" s="1202"/>
      <c r="M422" s="1202"/>
      <c r="N422" s="1202"/>
      <c r="O422" s="1202"/>
      <c r="P422" s="1202"/>
      <c r="Q422" s="1202"/>
      <c r="R422" s="1202"/>
      <c r="S422" s="1202"/>
      <c r="T422" s="1202"/>
      <c r="U422" s="1202"/>
      <c r="V422" s="1202">
        <v>0</v>
      </c>
      <c r="W422" s="1202"/>
      <c r="X422" s="1202"/>
      <c r="Y422" s="1202"/>
      <c r="Z422" s="1203"/>
      <c r="AA422" s="1204"/>
      <c r="AB422" s="1204"/>
      <c r="AC422" s="1204"/>
      <c r="AD422" s="1205"/>
      <c r="AE422" s="1204">
        <v>0</v>
      </c>
      <c r="AF422" s="1203">
        <v>0</v>
      </c>
      <c r="AG422" s="1203">
        <v>0</v>
      </c>
      <c r="AH422" s="1206">
        <v>0</v>
      </c>
      <c r="AI422" s="1207">
        <v>0</v>
      </c>
      <c r="AJ422" s="1208">
        <v>0</v>
      </c>
      <c r="AK422" s="1209">
        <v>0</v>
      </c>
      <c r="AL422" s="1210">
        <v>0</v>
      </c>
      <c r="AM422" s="1211">
        <v>0</v>
      </c>
      <c r="AN422" s="571" t="s">
        <v>1475</v>
      </c>
    </row>
    <row r="423" spans="1:40" x14ac:dyDescent="0.15">
      <c r="A423" s="1213">
        <v>44453</v>
      </c>
      <c r="B423" s="1200">
        <v>997</v>
      </c>
      <c r="C423" s="1200">
        <v>1</v>
      </c>
      <c r="D423" s="1214">
        <v>991</v>
      </c>
      <c r="E423" s="1214">
        <v>0</v>
      </c>
      <c r="F423" s="1214">
        <v>100</v>
      </c>
      <c r="G423" s="1202">
        <v>60</v>
      </c>
      <c r="H423" s="1202">
        <v>100</v>
      </c>
      <c r="I423" s="1202"/>
      <c r="J423" s="1202"/>
      <c r="K423" s="1202"/>
      <c r="L423" s="1202"/>
      <c r="M423" s="1202"/>
      <c r="N423" s="1202"/>
      <c r="O423" s="1202"/>
      <c r="P423" s="1202"/>
      <c r="Q423" s="1202"/>
      <c r="R423" s="1202"/>
      <c r="S423" s="1202"/>
      <c r="T423" s="1202">
        <v>40</v>
      </c>
      <c r="U423" s="1202"/>
      <c r="V423" s="1202">
        <v>0</v>
      </c>
      <c r="W423" s="1202"/>
      <c r="X423" s="1202"/>
      <c r="Y423" s="1202"/>
      <c r="Z423" s="1203"/>
      <c r="AA423" s="1204"/>
      <c r="AB423" s="1204"/>
      <c r="AC423" s="1204"/>
      <c r="AD423" s="1205"/>
      <c r="AE423" s="1204">
        <v>0</v>
      </c>
      <c r="AF423" s="1203">
        <v>0</v>
      </c>
      <c r="AG423" s="1203">
        <v>0</v>
      </c>
      <c r="AH423" s="1206">
        <v>0</v>
      </c>
      <c r="AI423" s="1207">
        <v>0</v>
      </c>
      <c r="AJ423" s="1208">
        <v>0</v>
      </c>
      <c r="AK423" s="1209">
        <v>0</v>
      </c>
      <c r="AL423" s="1210">
        <v>0</v>
      </c>
      <c r="AM423" s="1211">
        <v>0</v>
      </c>
      <c r="AN423" s="571" t="s">
        <v>1475</v>
      </c>
    </row>
    <row r="424" spans="1:40" x14ac:dyDescent="0.15">
      <c r="A424" s="1201">
        <v>44454</v>
      </c>
      <c r="B424" s="1202">
        <v>997</v>
      </c>
      <c r="C424" s="1202">
        <v>1</v>
      </c>
      <c r="D424" s="1202">
        <v>991</v>
      </c>
      <c r="E424" s="1202">
        <v>0</v>
      </c>
      <c r="F424" s="1202">
        <v>210</v>
      </c>
      <c r="G424" s="1202">
        <v>150</v>
      </c>
      <c r="H424" s="1202">
        <v>210</v>
      </c>
      <c r="I424" s="1202"/>
      <c r="J424" s="1202"/>
      <c r="K424" s="1202"/>
      <c r="L424" s="1202"/>
      <c r="M424" s="1202"/>
      <c r="N424" s="1202"/>
      <c r="O424" s="1202"/>
      <c r="P424" s="1202"/>
      <c r="Q424" s="1202"/>
      <c r="R424" s="1202"/>
      <c r="S424" s="1202"/>
      <c r="T424" s="1202">
        <v>60</v>
      </c>
      <c r="U424" s="1202"/>
      <c r="V424" s="1202">
        <v>0</v>
      </c>
      <c r="W424" s="1202"/>
      <c r="X424" s="1202"/>
      <c r="Y424" s="1202"/>
      <c r="Z424" s="1203"/>
      <c r="AA424" s="1204"/>
      <c r="AB424" s="1204"/>
      <c r="AC424" s="1204"/>
      <c r="AD424" s="1205"/>
      <c r="AE424" s="1204">
        <v>0</v>
      </c>
      <c r="AF424" s="1203">
        <v>0</v>
      </c>
      <c r="AG424" s="1203">
        <v>0</v>
      </c>
      <c r="AH424" s="1206">
        <v>0</v>
      </c>
      <c r="AI424" s="1207">
        <v>0</v>
      </c>
      <c r="AJ424" s="1208">
        <v>0</v>
      </c>
      <c r="AK424" s="1209">
        <v>0</v>
      </c>
      <c r="AL424" s="1210">
        <v>0</v>
      </c>
      <c r="AM424" s="1211">
        <v>0</v>
      </c>
      <c r="AN424" s="571" t="s">
        <v>1475</v>
      </c>
    </row>
    <row r="425" spans="1:40" x14ac:dyDescent="0.15">
      <c r="A425" s="1201">
        <v>44455</v>
      </c>
      <c r="B425" s="1202">
        <v>997</v>
      </c>
      <c r="C425" s="1202">
        <v>1</v>
      </c>
      <c r="D425" s="1202">
        <v>991</v>
      </c>
      <c r="E425" s="1202">
        <v>0</v>
      </c>
      <c r="F425" s="1202">
        <v>100</v>
      </c>
      <c r="G425" s="1133">
        <v>60</v>
      </c>
      <c r="H425" s="1133">
        <v>100</v>
      </c>
      <c r="I425" s="1133"/>
      <c r="J425" s="1133"/>
      <c r="K425" s="1133"/>
      <c r="L425" s="1133"/>
      <c r="M425" s="1133"/>
      <c r="N425" s="1133"/>
      <c r="O425" s="1133"/>
      <c r="P425" s="1133"/>
      <c r="Q425" s="1133"/>
      <c r="R425" s="1133"/>
      <c r="S425" s="1133"/>
      <c r="T425" s="1133">
        <v>40</v>
      </c>
      <c r="U425" s="1133"/>
      <c r="V425" s="1133">
        <v>0</v>
      </c>
      <c r="W425" s="1133"/>
      <c r="X425" s="1133"/>
      <c r="Y425" s="1133"/>
      <c r="Z425" s="1134"/>
      <c r="AA425" s="1135"/>
      <c r="AB425" s="1135"/>
      <c r="AC425" s="1135"/>
      <c r="AD425" s="1136"/>
      <c r="AE425" s="1135">
        <v>0</v>
      </c>
      <c r="AF425" s="1134">
        <v>0</v>
      </c>
      <c r="AG425" s="1134">
        <v>0</v>
      </c>
      <c r="AH425" s="1137">
        <v>0</v>
      </c>
      <c r="AI425" s="1207">
        <v>0</v>
      </c>
      <c r="AJ425" s="1208">
        <v>0</v>
      </c>
      <c r="AK425" s="1209">
        <v>0</v>
      </c>
      <c r="AL425" s="1210">
        <v>0</v>
      </c>
      <c r="AM425" s="1211">
        <v>0</v>
      </c>
      <c r="AN425" s="571" t="s">
        <v>1475</v>
      </c>
    </row>
    <row r="426" spans="1:40" x14ac:dyDescent="0.15">
      <c r="A426" s="1201">
        <v>44456</v>
      </c>
      <c r="B426" s="1202">
        <v>997</v>
      </c>
      <c r="C426" s="1202">
        <v>1</v>
      </c>
      <c r="D426" s="1202">
        <v>991</v>
      </c>
      <c r="E426" s="1202">
        <v>0</v>
      </c>
      <c r="F426" s="1202">
        <v>140</v>
      </c>
      <c r="G426" s="1089">
        <v>140</v>
      </c>
      <c r="H426" s="1089">
        <v>70</v>
      </c>
      <c r="I426" s="1089"/>
      <c r="J426" s="1089"/>
      <c r="K426" s="1089"/>
      <c r="L426" s="1089"/>
      <c r="M426" s="1089"/>
      <c r="N426" s="1089"/>
      <c r="O426" s="1089"/>
      <c r="P426" s="1089"/>
      <c r="Q426" s="1089"/>
      <c r="R426" s="1089"/>
      <c r="S426" s="1089"/>
      <c r="T426" s="1089"/>
      <c r="U426" s="1089"/>
      <c r="V426" s="1089">
        <v>0</v>
      </c>
      <c r="W426" s="1089"/>
      <c r="X426" s="1089"/>
      <c r="Y426" s="1089"/>
      <c r="Z426" s="1090"/>
      <c r="AA426" s="1091"/>
      <c r="AB426" s="1091"/>
      <c r="AC426" s="1091"/>
      <c r="AD426" s="1092"/>
      <c r="AE426" s="1091">
        <v>0</v>
      </c>
      <c r="AF426" s="1090">
        <v>0</v>
      </c>
      <c r="AG426" s="1090">
        <v>0</v>
      </c>
      <c r="AH426" s="1093">
        <v>0</v>
      </c>
      <c r="AI426" s="1207">
        <v>0</v>
      </c>
      <c r="AJ426" s="1208">
        <v>0</v>
      </c>
      <c r="AK426" s="1209">
        <v>0</v>
      </c>
      <c r="AL426" s="1210">
        <v>0</v>
      </c>
      <c r="AM426" s="1211">
        <v>0</v>
      </c>
      <c r="AN426" s="571" t="s">
        <v>1475</v>
      </c>
    </row>
    <row r="427" spans="1:40" x14ac:dyDescent="0.15">
      <c r="A427" s="1232">
        <v>44459</v>
      </c>
      <c r="B427" s="1224">
        <v>997</v>
      </c>
      <c r="C427" s="1224">
        <v>1</v>
      </c>
      <c r="D427" s="1224">
        <v>991</v>
      </c>
      <c r="E427" s="1224">
        <v>0</v>
      </c>
      <c r="F427" s="1218">
        <v>140</v>
      </c>
      <c r="G427" s="1225">
        <v>140</v>
      </c>
      <c r="H427" s="1225">
        <v>140</v>
      </c>
      <c r="I427" s="1225"/>
      <c r="J427" s="1225"/>
      <c r="K427" s="1225"/>
      <c r="L427" s="1225"/>
      <c r="M427" s="1225"/>
      <c r="N427" s="1225"/>
      <c r="O427" s="1225"/>
      <c r="P427" s="1225"/>
      <c r="Q427" s="1225"/>
      <c r="R427" s="1225"/>
      <c r="S427" s="1225"/>
      <c r="T427" s="1225"/>
      <c r="U427" s="1225"/>
      <c r="V427" s="1225">
        <v>0</v>
      </c>
      <c r="W427" s="1225"/>
      <c r="X427" s="1225"/>
      <c r="Y427" s="1225"/>
      <c r="Z427" s="1246"/>
      <c r="AA427" s="1226"/>
      <c r="AB427" s="1226"/>
      <c r="AC427" s="1226"/>
      <c r="AD427" s="1227"/>
      <c r="AE427" s="1226">
        <v>0</v>
      </c>
      <c r="AF427" s="1246">
        <v>0</v>
      </c>
      <c r="AG427" s="1246">
        <v>0</v>
      </c>
      <c r="AH427" s="1228">
        <v>0</v>
      </c>
      <c r="AI427" s="1230">
        <v>0</v>
      </c>
      <c r="AJ427" s="1246">
        <v>0</v>
      </c>
      <c r="AK427" s="1228">
        <v>0</v>
      </c>
      <c r="AL427" s="1230">
        <v>0</v>
      </c>
      <c r="AM427" s="1228">
        <v>0</v>
      </c>
      <c r="AN427" s="571" t="s">
        <v>1475</v>
      </c>
    </row>
    <row r="428" spans="1:40" x14ac:dyDescent="0.15">
      <c r="A428" s="1201">
        <v>44448</v>
      </c>
      <c r="B428" s="1202">
        <v>27</v>
      </c>
      <c r="C428" s="1202">
        <v>19</v>
      </c>
      <c r="D428" s="1202">
        <v>2006</v>
      </c>
      <c r="E428" s="1202">
        <v>265</v>
      </c>
      <c r="F428" s="1202">
        <v>465</v>
      </c>
      <c r="G428" s="1133">
        <v>375</v>
      </c>
      <c r="H428" s="1133">
        <v>232.5</v>
      </c>
      <c r="I428" s="1133">
        <v>15</v>
      </c>
      <c r="J428" s="1133"/>
      <c r="K428" s="1133"/>
      <c r="L428" s="1133">
        <v>60</v>
      </c>
      <c r="M428" s="1133"/>
      <c r="N428" s="1133"/>
      <c r="O428" s="1133">
        <v>15</v>
      </c>
      <c r="P428" s="1133"/>
      <c r="Q428" s="1133"/>
      <c r="R428" s="1133"/>
      <c r="S428" s="1133"/>
      <c r="T428" s="1133"/>
      <c r="U428" s="1133"/>
      <c r="V428" s="1133">
        <v>13</v>
      </c>
      <c r="W428" s="1133"/>
      <c r="X428" s="1133"/>
      <c r="Y428" s="1133">
        <v>3</v>
      </c>
      <c r="Z428" s="1134"/>
      <c r="AA428" s="1135">
        <v>3</v>
      </c>
      <c r="AB428" s="1135"/>
      <c r="AC428" s="1135"/>
      <c r="AD428" s="1136">
        <v>7</v>
      </c>
      <c r="AE428" s="1135">
        <v>252</v>
      </c>
      <c r="AF428" s="1134" t="s">
        <v>1990</v>
      </c>
      <c r="AG428" s="1134">
        <v>0.38</v>
      </c>
      <c r="AH428" s="1137">
        <v>155</v>
      </c>
      <c r="AI428" s="1138">
        <v>100.7</v>
      </c>
      <c r="AJ428" s="1139">
        <v>95.76</v>
      </c>
      <c r="AK428" s="1140">
        <v>4.9399999999999977</v>
      </c>
      <c r="AL428" s="1141">
        <v>39060</v>
      </c>
      <c r="AM428" s="1142">
        <v>2015</v>
      </c>
      <c r="AN428" s="1002" t="s">
        <v>1185</v>
      </c>
    </row>
    <row r="429" spans="1:40" x14ac:dyDescent="0.15">
      <c r="A429" s="1201">
        <v>44449</v>
      </c>
      <c r="B429" s="1202">
        <v>27</v>
      </c>
      <c r="C429" s="1202">
        <v>19</v>
      </c>
      <c r="D429" s="1202">
        <v>2006</v>
      </c>
      <c r="E429" s="1202">
        <v>170</v>
      </c>
      <c r="F429" s="1202">
        <v>255</v>
      </c>
      <c r="G429" s="1202">
        <v>245</v>
      </c>
      <c r="H429" s="1202">
        <v>127.5</v>
      </c>
      <c r="I429" s="1202">
        <v>10</v>
      </c>
      <c r="J429" s="1202"/>
      <c r="K429" s="1202"/>
      <c r="L429" s="1202"/>
      <c r="M429" s="1202"/>
      <c r="N429" s="1202"/>
      <c r="O429" s="1202"/>
      <c r="P429" s="1202"/>
      <c r="Q429" s="1202"/>
      <c r="R429" s="1202"/>
      <c r="S429" s="1202"/>
      <c r="T429" s="1202"/>
      <c r="U429" s="1202"/>
      <c r="V429" s="1202">
        <v>1</v>
      </c>
      <c r="W429" s="1202"/>
      <c r="X429" s="1202"/>
      <c r="Y429" s="1202">
        <v>1</v>
      </c>
      <c r="Z429" s="1203"/>
      <c r="AA429" s="1204"/>
      <c r="AB429" s="1204"/>
      <c r="AC429" s="1204"/>
      <c r="AD429" s="1205"/>
      <c r="AE429" s="1204">
        <v>169</v>
      </c>
      <c r="AF429" s="1203" t="s">
        <v>1990</v>
      </c>
      <c r="AG429" s="1203">
        <v>0.38</v>
      </c>
      <c r="AH429" s="1206">
        <v>155</v>
      </c>
      <c r="AI429" s="1207">
        <v>64.599999999999994</v>
      </c>
      <c r="AJ429" s="1208">
        <v>64.22</v>
      </c>
      <c r="AK429" s="1209">
        <v>0.37999999999999545</v>
      </c>
      <c r="AL429" s="1210">
        <v>26195</v>
      </c>
      <c r="AM429" s="1211">
        <v>155</v>
      </c>
      <c r="AN429" s="1053" t="s">
        <v>1185</v>
      </c>
    </row>
    <row r="430" spans="1:40" x14ac:dyDescent="0.15">
      <c r="A430" s="1132">
        <v>44452</v>
      </c>
      <c r="B430" s="1133">
        <v>32</v>
      </c>
      <c r="C430" s="1133">
        <v>2</v>
      </c>
      <c r="D430" s="1133">
        <v>2008</v>
      </c>
      <c r="E430" s="1133">
        <v>0</v>
      </c>
      <c r="F430" s="1133">
        <v>30</v>
      </c>
      <c r="G430" s="1133">
        <v>0</v>
      </c>
      <c r="H430" s="1133">
        <v>30</v>
      </c>
      <c r="I430" s="1133"/>
      <c r="J430" s="1133">
        <v>30</v>
      </c>
      <c r="K430" s="1133"/>
      <c r="L430" s="1133"/>
      <c r="M430" s="1133"/>
      <c r="N430" s="1133"/>
      <c r="O430" s="1133"/>
      <c r="P430" s="1133"/>
      <c r="Q430" s="1133"/>
      <c r="R430" s="1133"/>
      <c r="S430" s="1133"/>
      <c r="T430" s="1133"/>
      <c r="U430" s="1133"/>
      <c r="V430" s="1133">
        <v>0</v>
      </c>
      <c r="W430" s="1133"/>
      <c r="X430" s="1133"/>
      <c r="Y430" s="1133"/>
      <c r="Z430" s="1134"/>
      <c r="AA430" s="1135"/>
      <c r="AB430" s="1135"/>
      <c r="AC430" s="1135"/>
      <c r="AD430" s="1136"/>
      <c r="AE430" s="1135">
        <v>0</v>
      </c>
      <c r="AF430" s="1134" t="s">
        <v>1990</v>
      </c>
      <c r="AG430" s="1134">
        <v>0.12</v>
      </c>
      <c r="AH430" s="1137">
        <v>48</v>
      </c>
      <c r="AI430" s="1138">
        <v>0</v>
      </c>
      <c r="AJ430" s="1139">
        <v>0</v>
      </c>
      <c r="AK430" s="1140">
        <v>0</v>
      </c>
      <c r="AL430" s="1141">
        <v>0</v>
      </c>
      <c r="AM430" s="1142">
        <v>0</v>
      </c>
      <c r="AN430" s="1053" t="s">
        <v>1187</v>
      </c>
    </row>
    <row r="431" spans="1:40" x14ac:dyDescent="0.15">
      <c r="A431" s="1201">
        <v>44453</v>
      </c>
      <c r="B431" s="1202">
        <v>32</v>
      </c>
      <c r="C431" s="1202">
        <v>14</v>
      </c>
      <c r="D431" s="1202">
        <v>2008</v>
      </c>
      <c r="E431" s="1202">
        <v>304</v>
      </c>
      <c r="F431" s="1202">
        <v>540</v>
      </c>
      <c r="G431" s="1202">
        <v>530</v>
      </c>
      <c r="H431" s="1202">
        <v>270</v>
      </c>
      <c r="I431" s="1202"/>
      <c r="J431" s="1202"/>
      <c r="K431" s="1202"/>
      <c r="L431" s="1202"/>
      <c r="M431" s="1202"/>
      <c r="N431" s="1202"/>
      <c r="O431" s="1202">
        <v>10</v>
      </c>
      <c r="P431" s="1202"/>
      <c r="Q431" s="1202"/>
      <c r="R431" s="1202"/>
      <c r="S431" s="1202"/>
      <c r="T431" s="1202"/>
      <c r="U431" s="1202"/>
      <c r="V431" s="1202">
        <v>14</v>
      </c>
      <c r="W431" s="1202"/>
      <c r="X431" s="1202"/>
      <c r="Y431" s="1202">
        <v>14</v>
      </c>
      <c r="Z431" s="1203"/>
      <c r="AA431" s="1204"/>
      <c r="AB431" s="1204"/>
      <c r="AC431" s="1204"/>
      <c r="AD431" s="1205"/>
      <c r="AE431" s="1204">
        <v>898</v>
      </c>
      <c r="AF431" s="1203" t="s">
        <v>1990</v>
      </c>
      <c r="AG431" s="1203">
        <v>0.12</v>
      </c>
      <c r="AH431" s="1206">
        <v>48</v>
      </c>
      <c r="AI431" s="1207">
        <v>109.44</v>
      </c>
      <c r="AJ431" s="1208">
        <v>107.75999999999999</v>
      </c>
      <c r="AK431" s="1209">
        <v>1.6800000000000068</v>
      </c>
      <c r="AL431" s="1210">
        <v>43104</v>
      </c>
      <c r="AM431" s="1211">
        <v>672</v>
      </c>
      <c r="AN431" s="1220" t="s">
        <v>1187</v>
      </c>
    </row>
    <row r="432" spans="1:40" x14ac:dyDescent="0.15">
      <c r="A432" s="1201">
        <v>44454</v>
      </c>
      <c r="B432" s="1202">
        <v>32</v>
      </c>
      <c r="C432" s="1202">
        <v>14</v>
      </c>
      <c r="D432" s="1202">
        <v>2008</v>
      </c>
      <c r="E432" s="1202">
        <v>130</v>
      </c>
      <c r="F432" s="1202">
        <v>240</v>
      </c>
      <c r="G432" s="1089">
        <v>240</v>
      </c>
      <c r="H432" s="1089">
        <v>120</v>
      </c>
      <c r="I432" s="1089"/>
      <c r="J432" s="1089"/>
      <c r="K432" s="1089"/>
      <c r="L432" s="1089"/>
      <c r="M432" s="1089"/>
      <c r="N432" s="1089"/>
      <c r="O432" s="1089"/>
      <c r="P432" s="1089"/>
      <c r="Q432" s="1089"/>
      <c r="R432" s="1089"/>
      <c r="S432" s="1089"/>
      <c r="T432" s="1089"/>
      <c r="U432" s="1089"/>
      <c r="V432" s="1089">
        <v>4</v>
      </c>
      <c r="W432" s="1089"/>
      <c r="X432" s="1089"/>
      <c r="Y432" s="1089"/>
      <c r="Z432" s="1090"/>
      <c r="AA432" s="1091"/>
      <c r="AB432" s="1091"/>
      <c r="AC432" s="1091"/>
      <c r="AD432" s="1092">
        <v>4</v>
      </c>
      <c r="AE432" s="1091">
        <v>386</v>
      </c>
      <c r="AF432" s="1090" t="s">
        <v>1990</v>
      </c>
      <c r="AG432" s="1090">
        <v>0.12</v>
      </c>
      <c r="AH432" s="1093">
        <v>48</v>
      </c>
      <c r="AI432" s="1094">
        <v>46.8</v>
      </c>
      <c r="AJ432" s="1095">
        <v>46.32</v>
      </c>
      <c r="AK432" s="1096">
        <v>0.47999999999999687</v>
      </c>
      <c r="AL432" s="1097">
        <v>18528</v>
      </c>
      <c r="AM432" s="1098">
        <v>192</v>
      </c>
      <c r="AN432" s="1053" t="s">
        <v>1187</v>
      </c>
    </row>
    <row r="433" spans="1:40" x14ac:dyDescent="0.15">
      <c r="A433" s="1201">
        <v>44434</v>
      </c>
      <c r="B433" s="1202">
        <v>30</v>
      </c>
      <c r="C433" s="1202">
        <v>17</v>
      </c>
      <c r="D433" s="1202">
        <v>2014</v>
      </c>
      <c r="E433" s="1202">
        <v>198</v>
      </c>
      <c r="F433" s="1202">
        <v>345</v>
      </c>
      <c r="G433" s="1202">
        <v>345</v>
      </c>
      <c r="H433" s="1202">
        <v>172.5</v>
      </c>
      <c r="I433" s="1202"/>
      <c r="J433" s="1202"/>
      <c r="K433" s="1202"/>
      <c r="L433" s="1202"/>
      <c r="M433" s="1202"/>
      <c r="N433" s="1202"/>
      <c r="O433" s="1202"/>
      <c r="P433" s="1202"/>
      <c r="Q433" s="1202"/>
      <c r="R433" s="1202"/>
      <c r="S433" s="1202"/>
      <c r="T433" s="1202"/>
      <c r="U433" s="1202"/>
      <c r="V433" s="1202">
        <v>1</v>
      </c>
      <c r="W433" s="1202"/>
      <c r="X433" s="1202"/>
      <c r="Y433" s="1202">
        <v>1</v>
      </c>
      <c r="Z433" s="1203"/>
      <c r="AA433" s="1204"/>
      <c r="AB433" s="1204"/>
      <c r="AC433" s="1204"/>
      <c r="AD433" s="1205"/>
      <c r="AE433" s="1204">
        <v>197</v>
      </c>
      <c r="AF433" s="1203" t="s">
        <v>1990</v>
      </c>
      <c r="AG433" s="1203">
        <v>0.69</v>
      </c>
      <c r="AH433" s="1206">
        <v>142</v>
      </c>
      <c r="AI433" s="1207">
        <v>136.61999999999998</v>
      </c>
      <c r="AJ433" s="1208">
        <v>135.92999999999998</v>
      </c>
      <c r="AK433" s="1209">
        <v>0.68999999999999773</v>
      </c>
      <c r="AL433" s="1210">
        <v>27974</v>
      </c>
      <c r="AM433" s="1211">
        <v>142</v>
      </c>
      <c r="AN433" s="1220" t="s">
        <v>1237</v>
      </c>
    </row>
    <row r="434" spans="1:40" x14ac:dyDescent="0.15">
      <c r="A434" s="1213">
        <v>44438</v>
      </c>
      <c r="B434" s="1214">
        <v>30</v>
      </c>
      <c r="C434" s="1214">
        <v>17</v>
      </c>
      <c r="D434" s="1214">
        <v>2014</v>
      </c>
      <c r="E434" s="1214">
        <v>141</v>
      </c>
      <c r="F434" s="1214">
        <v>240</v>
      </c>
      <c r="G434" s="1202">
        <v>240</v>
      </c>
      <c r="H434" s="1202">
        <v>192</v>
      </c>
      <c r="I434" s="1202"/>
      <c r="J434" s="1202"/>
      <c r="K434" s="1202"/>
      <c r="L434" s="1202"/>
      <c r="M434" s="1202"/>
      <c r="N434" s="1202"/>
      <c r="O434" s="1202"/>
      <c r="P434" s="1202"/>
      <c r="Q434" s="1202"/>
      <c r="R434" s="1202"/>
      <c r="S434" s="1202"/>
      <c r="T434" s="1202"/>
      <c r="U434" s="1202"/>
      <c r="V434" s="1202">
        <v>0</v>
      </c>
      <c r="W434" s="1202"/>
      <c r="X434" s="1202"/>
      <c r="Y434" s="1202"/>
      <c r="Z434" s="1203"/>
      <c r="AA434" s="1204"/>
      <c r="AB434" s="1204"/>
      <c r="AC434" s="1204"/>
      <c r="AD434" s="1205"/>
      <c r="AE434" s="1204">
        <v>141</v>
      </c>
      <c r="AF434" s="1203" t="s">
        <v>1990</v>
      </c>
      <c r="AG434" s="1203">
        <v>0.69</v>
      </c>
      <c r="AH434" s="1206">
        <v>142</v>
      </c>
      <c r="AI434" s="1207">
        <v>97.289999999999992</v>
      </c>
      <c r="AJ434" s="1208">
        <v>97.289999999999992</v>
      </c>
      <c r="AK434" s="1209">
        <v>0</v>
      </c>
      <c r="AL434" s="1210">
        <v>20022</v>
      </c>
      <c r="AM434" s="1211">
        <v>0</v>
      </c>
      <c r="AN434" s="1053" t="s">
        <v>1237</v>
      </c>
    </row>
    <row r="435" spans="1:40" x14ac:dyDescent="0.15">
      <c r="A435" s="1213">
        <v>44439</v>
      </c>
      <c r="B435" s="1214">
        <v>30</v>
      </c>
      <c r="C435" s="1214">
        <v>17</v>
      </c>
      <c r="D435" s="1214">
        <v>2014</v>
      </c>
      <c r="E435" s="1214">
        <v>99</v>
      </c>
      <c r="F435" s="1214">
        <v>180</v>
      </c>
      <c r="G435" s="1202">
        <v>180</v>
      </c>
      <c r="H435" s="1202">
        <v>90</v>
      </c>
      <c r="I435" s="1202"/>
      <c r="J435" s="1202"/>
      <c r="K435" s="1202"/>
      <c r="L435" s="1202"/>
      <c r="M435" s="1202"/>
      <c r="N435" s="1202"/>
      <c r="O435" s="1202"/>
      <c r="P435" s="1202"/>
      <c r="Q435" s="1202"/>
      <c r="R435" s="1202"/>
      <c r="S435" s="1202"/>
      <c r="T435" s="1202"/>
      <c r="U435" s="1202"/>
      <c r="V435" s="1202">
        <v>0</v>
      </c>
      <c r="W435" s="1202"/>
      <c r="X435" s="1202"/>
      <c r="Y435" s="1202"/>
      <c r="Z435" s="1203"/>
      <c r="AA435" s="1204"/>
      <c r="AB435" s="1204"/>
      <c r="AC435" s="1204"/>
      <c r="AD435" s="1205"/>
      <c r="AE435" s="1204">
        <v>99</v>
      </c>
      <c r="AF435" s="1203" t="s">
        <v>1990</v>
      </c>
      <c r="AG435" s="1203">
        <v>0.69</v>
      </c>
      <c r="AH435" s="1206">
        <v>142</v>
      </c>
      <c r="AI435" s="1207">
        <v>68.309999999999988</v>
      </c>
      <c r="AJ435" s="1208">
        <v>68.309999999999988</v>
      </c>
      <c r="AK435" s="1209">
        <v>0</v>
      </c>
      <c r="AL435" s="1210">
        <v>14058</v>
      </c>
      <c r="AM435" s="1211">
        <v>0</v>
      </c>
      <c r="AN435" s="571" t="s">
        <v>1237</v>
      </c>
    </row>
    <row r="436" spans="1:40" x14ac:dyDescent="0.15">
      <c r="A436" s="1213">
        <v>44439</v>
      </c>
      <c r="B436" s="1214">
        <v>30</v>
      </c>
      <c r="C436" s="1214">
        <v>17</v>
      </c>
      <c r="D436" s="1214">
        <v>2015</v>
      </c>
      <c r="E436" s="1214">
        <v>0</v>
      </c>
      <c r="F436" s="1214">
        <v>30</v>
      </c>
      <c r="G436" s="1202">
        <v>0</v>
      </c>
      <c r="H436" s="1202">
        <v>30</v>
      </c>
      <c r="I436" s="1202"/>
      <c r="J436" s="1202">
        <v>30</v>
      </c>
      <c r="K436" s="1202"/>
      <c r="L436" s="1202"/>
      <c r="M436" s="1202"/>
      <c r="N436" s="1202"/>
      <c r="O436" s="1202"/>
      <c r="P436" s="1202"/>
      <c r="Q436" s="1202"/>
      <c r="R436" s="1202"/>
      <c r="S436" s="1202"/>
      <c r="T436" s="1202"/>
      <c r="U436" s="1202"/>
      <c r="V436" s="1202">
        <v>0</v>
      </c>
      <c r="W436" s="1202"/>
      <c r="X436" s="1202"/>
      <c r="Y436" s="1202"/>
      <c r="Z436" s="1203"/>
      <c r="AA436" s="1204"/>
      <c r="AB436" s="1204"/>
      <c r="AC436" s="1204"/>
      <c r="AD436" s="1205"/>
      <c r="AE436" s="1204">
        <v>0</v>
      </c>
      <c r="AF436" s="1203" t="s">
        <v>1990</v>
      </c>
      <c r="AG436" s="1203">
        <v>1.4</v>
      </c>
      <c r="AH436" s="1206">
        <v>161</v>
      </c>
      <c r="AI436" s="1207">
        <v>0</v>
      </c>
      <c r="AJ436" s="1208">
        <v>0</v>
      </c>
      <c r="AK436" s="1209">
        <v>0</v>
      </c>
      <c r="AL436" s="1210">
        <v>0</v>
      </c>
      <c r="AM436" s="1211">
        <v>0</v>
      </c>
      <c r="AN436" s="1102" t="s">
        <v>1211</v>
      </c>
    </row>
    <row r="437" spans="1:40" x14ac:dyDescent="0.15">
      <c r="A437" s="1201">
        <v>44449</v>
      </c>
      <c r="B437" s="1202">
        <v>30</v>
      </c>
      <c r="C437" s="1202">
        <v>17</v>
      </c>
      <c r="D437" s="1202">
        <v>2015</v>
      </c>
      <c r="E437" s="1202">
        <v>210</v>
      </c>
      <c r="F437" s="1202">
        <v>360</v>
      </c>
      <c r="G437" s="1202">
        <v>360</v>
      </c>
      <c r="H437" s="1202">
        <v>180</v>
      </c>
      <c r="I437" s="1202"/>
      <c r="J437" s="1202"/>
      <c r="K437" s="1202"/>
      <c r="L437" s="1202"/>
      <c r="M437" s="1202"/>
      <c r="N437" s="1202"/>
      <c r="O437" s="1202"/>
      <c r="P437" s="1202"/>
      <c r="Q437" s="1202"/>
      <c r="R437" s="1202"/>
      <c r="S437" s="1202"/>
      <c r="T437" s="1202"/>
      <c r="U437" s="1202"/>
      <c r="V437" s="1202">
        <v>10</v>
      </c>
      <c r="W437" s="1202"/>
      <c r="X437" s="1202"/>
      <c r="Y437" s="1202"/>
      <c r="Z437" s="1203"/>
      <c r="AA437" s="1204"/>
      <c r="AB437" s="1204">
        <v>10</v>
      </c>
      <c r="AC437" s="1204"/>
      <c r="AD437" s="1205"/>
      <c r="AE437" s="1204">
        <v>200</v>
      </c>
      <c r="AF437" s="1203" t="s">
        <v>1990</v>
      </c>
      <c r="AG437" s="1203">
        <v>1.4</v>
      </c>
      <c r="AH437" s="1206">
        <v>161</v>
      </c>
      <c r="AI437" s="1207">
        <v>294</v>
      </c>
      <c r="AJ437" s="1208">
        <v>280</v>
      </c>
      <c r="AK437" s="1209">
        <v>14</v>
      </c>
      <c r="AL437" s="1210">
        <v>32200</v>
      </c>
      <c r="AM437" s="1211">
        <v>1610</v>
      </c>
      <c r="AN437" s="1053" t="s">
        <v>1211</v>
      </c>
    </row>
    <row r="438" spans="1:40" x14ac:dyDescent="0.15">
      <c r="A438" s="1223">
        <v>44454</v>
      </c>
      <c r="B438" s="1224">
        <v>30</v>
      </c>
      <c r="C438" s="1224">
        <v>17</v>
      </c>
      <c r="D438" s="1224">
        <v>2015</v>
      </c>
      <c r="E438" s="1224">
        <v>205</v>
      </c>
      <c r="F438" s="1218">
        <v>360</v>
      </c>
      <c r="G438" s="1225">
        <v>360</v>
      </c>
      <c r="H438" s="1225">
        <v>180</v>
      </c>
      <c r="I438" s="1225"/>
      <c r="J438" s="1225"/>
      <c r="K438" s="1225"/>
      <c r="L438" s="1225"/>
      <c r="M438" s="1225"/>
      <c r="N438" s="1225"/>
      <c r="O438" s="1225"/>
      <c r="P438" s="1225"/>
      <c r="Q438" s="1225"/>
      <c r="R438" s="1225"/>
      <c r="S438" s="1225"/>
      <c r="T438" s="1225"/>
      <c r="U438" s="1225"/>
      <c r="V438" s="1225">
        <v>5</v>
      </c>
      <c r="W438" s="1225">
        <v>1</v>
      </c>
      <c r="X438" s="1225"/>
      <c r="Y438" s="1225"/>
      <c r="Z438" s="1246"/>
      <c r="AA438" s="1226"/>
      <c r="AB438" s="1226">
        <v>4</v>
      </c>
      <c r="AC438" s="1226"/>
      <c r="AD438" s="1227"/>
      <c r="AE438" s="1226">
        <v>200</v>
      </c>
      <c r="AF438" s="1246" t="s">
        <v>1990</v>
      </c>
      <c r="AG438" s="1246">
        <v>1.4</v>
      </c>
      <c r="AH438" s="1228">
        <v>161</v>
      </c>
      <c r="AI438" s="1230">
        <v>287</v>
      </c>
      <c r="AJ438" s="1246">
        <v>280</v>
      </c>
      <c r="AK438" s="1228">
        <v>7</v>
      </c>
      <c r="AL438" s="1230">
        <v>32200</v>
      </c>
      <c r="AM438" s="1228">
        <v>805</v>
      </c>
      <c r="AN438" s="571" t="s">
        <v>1211</v>
      </c>
    </row>
    <row r="439" spans="1:40" x14ac:dyDescent="0.15">
      <c r="A439" s="1201">
        <v>44431</v>
      </c>
      <c r="B439" s="1202">
        <v>27</v>
      </c>
      <c r="C439" s="1202">
        <v>22</v>
      </c>
      <c r="D439" s="1202">
        <v>2039</v>
      </c>
      <c r="E439" s="1202">
        <v>142</v>
      </c>
      <c r="F439" s="1202">
        <v>540</v>
      </c>
      <c r="G439" s="1202">
        <v>540</v>
      </c>
      <c r="H439" s="1202">
        <v>270</v>
      </c>
      <c r="I439" s="1202"/>
      <c r="J439" s="1202"/>
      <c r="K439" s="1202"/>
      <c r="L439" s="1202"/>
      <c r="M439" s="1202"/>
      <c r="N439" s="1202"/>
      <c r="O439" s="1202"/>
      <c r="P439" s="1202"/>
      <c r="Q439" s="1202"/>
      <c r="R439" s="1202"/>
      <c r="S439" s="1202"/>
      <c r="T439" s="1202"/>
      <c r="U439" s="1202"/>
      <c r="V439" s="1202">
        <v>6</v>
      </c>
      <c r="W439" s="1202"/>
      <c r="X439" s="1202"/>
      <c r="Y439" s="1202"/>
      <c r="Z439" s="1203"/>
      <c r="AA439" s="1204"/>
      <c r="AB439" s="1204"/>
      <c r="AC439" s="1204">
        <v>6</v>
      </c>
      <c r="AD439" s="1205"/>
      <c r="AE439" s="1204">
        <v>278</v>
      </c>
      <c r="AF439" s="1203" t="s">
        <v>1990</v>
      </c>
      <c r="AG439" s="1203">
        <v>0.36</v>
      </c>
      <c r="AH439" s="1206">
        <v>39</v>
      </c>
      <c r="AI439" s="1207">
        <v>102.24</v>
      </c>
      <c r="AJ439" s="1208">
        <v>100.08</v>
      </c>
      <c r="AK439" s="1209">
        <v>2.1599999999999966</v>
      </c>
      <c r="AL439" s="1210">
        <v>10842</v>
      </c>
      <c r="AM439" s="1211">
        <v>234</v>
      </c>
      <c r="AN439" s="571" t="s">
        <v>1960</v>
      </c>
    </row>
    <row r="440" spans="1:40" x14ac:dyDescent="0.15">
      <c r="A440" s="1201">
        <v>44431</v>
      </c>
      <c r="B440" s="1202">
        <v>29</v>
      </c>
      <c r="C440" s="1202">
        <v>17</v>
      </c>
      <c r="D440" s="1202">
        <v>2500</v>
      </c>
      <c r="E440" s="1202">
        <v>0</v>
      </c>
      <c r="F440" s="1202">
        <v>60</v>
      </c>
      <c r="G440" s="1202">
        <v>0</v>
      </c>
      <c r="H440" s="1202">
        <v>60</v>
      </c>
      <c r="I440" s="1202"/>
      <c r="J440" s="1202">
        <v>60</v>
      </c>
      <c r="K440" s="1202"/>
      <c r="L440" s="1202"/>
      <c r="M440" s="1202"/>
      <c r="N440" s="1202"/>
      <c r="O440" s="1202"/>
      <c r="P440" s="1202"/>
      <c r="Q440" s="1202"/>
      <c r="R440" s="1202"/>
      <c r="S440" s="1202"/>
      <c r="T440" s="1202"/>
      <c r="U440" s="1202"/>
      <c r="V440" s="1202">
        <v>0</v>
      </c>
      <c r="W440" s="1202"/>
      <c r="X440" s="1202"/>
      <c r="Y440" s="1202"/>
      <c r="Z440" s="1203"/>
      <c r="AA440" s="1204"/>
      <c r="AB440" s="1204"/>
      <c r="AC440" s="1204"/>
      <c r="AD440" s="1205"/>
      <c r="AE440" s="1204">
        <v>0</v>
      </c>
      <c r="AF440" s="1203" t="s">
        <v>129</v>
      </c>
      <c r="AG440" s="1203">
        <v>5</v>
      </c>
      <c r="AH440" s="1206">
        <v>909</v>
      </c>
      <c r="AI440" s="1207">
        <v>0</v>
      </c>
      <c r="AJ440" s="1208">
        <v>0</v>
      </c>
      <c r="AK440" s="1209">
        <v>0</v>
      </c>
      <c r="AL440" s="1210">
        <v>0</v>
      </c>
      <c r="AM440" s="1211">
        <v>0</v>
      </c>
      <c r="AN440" s="571" t="s">
        <v>1146</v>
      </c>
    </row>
    <row r="441" spans="1:40" x14ac:dyDescent="0.15">
      <c r="A441" s="1213">
        <v>44432</v>
      </c>
      <c r="B441" s="1214">
        <v>29</v>
      </c>
      <c r="C441" s="1214">
        <v>17</v>
      </c>
      <c r="D441" s="1214">
        <v>2500</v>
      </c>
      <c r="E441" s="1214">
        <v>192</v>
      </c>
      <c r="F441" s="1214">
        <v>500</v>
      </c>
      <c r="G441" s="1202">
        <v>500</v>
      </c>
      <c r="H441" s="1202">
        <v>500</v>
      </c>
      <c r="I441" s="1202"/>
      <c r="J441" s="1202"/>
      <c r="K441" s="1202"/>
      <c r="L441" s="1202"/>
      <c r="M441" s="1202"/>
      <c r="N441" s="1202"/>
      <c r="O441" s="1202"/>
      <c r="P441" s="1202"/>
      <c r="Q441" s="1202"/>
      <c r="R441" s="1202"/>
      <c r="S441" s="1202"/>
      <c r="T441" s="1202"/>
      <c r="U441" s="1202"/>
      <c r="V441" s="1202">
        <v>0</v>
      </c>
      <c r="W441" s="1202"/>
      <c r="X441" s="1202"/>
      <c r="Y441" s="1202"/>
      <c r="Z441" s="1203"/>
      <c r="AA441" s="1204"/>
      <c r="AB441" s="1204"/>
      <c r="AC441" s="1204"/>
      <c r="AD441" s="1205"/>
      <c r="AE441" s="1204">
        <v>192</v>
      </c>
      <c r="AF441" s="1203" t="s">
        <v>129</v>
      </c>
      <c r="AG441" s="1203">
        <v>5</v>
      </c>
      <c r="AH441" s="1206">
        <v>909</v>
      </c>
      <c r="AI441" s="1207">
        <v>960</v>
      </c>
      <c r="AJ441" s="1208">
        <v>960</v>
      </c>
      <c r="AK441" s="1209">
        <v>0</v>
      </c>
      <c r="AL441" s="1210">
        <v>174528</v>
      </c>
      <c r="AM441" s="1211">
        <v>0</v>
      </c>
      <c r="AN441" s="571" t="s">
        <v>1146</v>
      </c>
    </row>
    <row r="442" spans="1:40" x14ac:dyDescent="0.15">
      <c r="A442" s="1223">
        <v>44432</v>
      </c>
      <c r="B442" s="1224">
        <v>29</v>
      </c>
      <c r="C442" s="1224">
        <v>22</v>
      </c>
      <c r="D442" s="1224">
        <v>2500</v>
      </c>
      <c r="E442" s="1224">
        <v>138</v>
      </c>
      <c r="F442" s="1218">
        <v>450</v>
      </c>
      <c r="G442" s="1225">
        <v>355</v>
      </c>
      <c r="H442" s="1225">
        <v>450</v>
      </c>
      <c r="I442" s="1225">
        <v>30</v>
      </c>
      <c r="J442" s="1225"/>
      <c r="K442" s="1225"/>
      <c r="L442" s="1225">
        <v>20</v>
      </c>
      <c r="M442" s="1225"/>
      <c r="N442" s="1225">
        <v>20</v>
      </c>
      <c r="O442" s="1225">
        <v>10</v>
      </c>
      <c r="P442" s="1225"/>
      <c r="Q442" s="1225"/>
      <c r="R442" s="1225"/>
      <c r="S442" s="1225"/>
      <c r="T442" s="1225">
        <v>15</v>
      </c>
      <c r="U442" s="1225"/>
      <c r="V442" s="1225">
        <v>2</v>
      </c>
      <c r="W442" s="1225"/>
      <c r="X442" s="1225"/>
      <c r="Y442" s="1225">
        <v>2</v>
      </c>
      <c r="Z442" s="1246"/>
      <c r="AA442" s="1226"/>
      <c r="AB442" s="1226"/>
      <c r="AC442" s="1226"/>
      <c r="AD442" s="1227"/>
      <c r="AE442" s="1226">
        <v>136</v>
      </c>
      <c r="AF442" s="1246" t="s">
        <v>129</v>
      </c>
      <c r="AG442" s="1246">
        <v>5</v>
      </c>
      <c r="AH442" s="1228">
        <v>909</v>
      </c>
      <c r="AI442" s="1230">
        <v>690</v>
      </c>
      <c r="AJ442" s="1246">
        <v>680</v>
      </c>
      <c r="AK442" s="1228">
        <v>10</v>
      </c>
      <c r="AL442" s="1230">
        <v>123624</v>
      </c>
      <c r="AM442" s="1228">
        <v>1818</v>
      </c>
      <c r="AN442" s="1002" t="s">
        <v>1146</v>
      </c>
    </row>
    <row r="443" spans="1:40" x14ac:dyDescent="0.15">
      <c r="A443" s="1201">
        <v>44459</v>
      </c>
      <c r="B443" s="1202">
        <v>29</v>
      </c>
      <c r="C443" s="1202">
        <v>22</v>
      </c>
      <c r="D443" s="1202">
        <v>2500</v>
      </c>
      <c r="E443" s="1202">
        <v>140</v>
      </c>
      <c r="F443" s="1202">
        <v>450</v>
      </c>
      <c r="G443" s="1202">
        <v>410</v>
      </c>
      <c r="H443" s="1202">
        <v>450</v>
      </c>
      <c r="I443" s="1202">
        <v>30</v>
      </c>
      <c r="J443" s="1202"/>
      <c r="K443" s="1202"/>
      <c r="L443" s="1202"/>
      <c r="M443" s="1202"/>
      <c r="N443" s="1202"/>
      <c r="O443" s="1202">
        <v>10</v>
      </c>
      <c r="P443" s="1202"/>
      <c r="Q443" s="1202"/>
      <c r="R443" s="1202"/>
      <c r="S443" s="1202"/>
      <c r="T443" s="1202"/>
      <c r="U443" s="1202"/>
      <c r="V443" s="1202">
        <v>4</v>
      </c>
      <c r="W443" s="1202"/>
      <c r="X443" s="1202"/>
      <c r="Y443" s="1202"/>
      <c r="Z443" s="1203"/>
      <c r="AA443" s="1204">
        <v>2</v>
      </c>
      <c r="AB443" s="1204">
        <v>2</v>
      </c>
      <c r="AC443" s="1204"/>
      <c r="AD443" s="1205"/>
      <c r="AE443" s="1204">
        <v>136</v>
      </c>
      <c r="AF443" s="1203" t="s">
        <v>129</v>
      </c>
      <c r="AG443" s="1203">
        <v>5</v>
      </c>
      <c r="AH443" s="1206">
        <v>909</v>
      </c>
      <c r="AI443" s="1207">
        <v>700</v>
      </c>
      <c r="AJ443" s="1208">
        <v>680</v>
      </c>
      <c r="AK443" s="1209">
        <v>20</v>
      </c>
      <c r="AL443" s="1210">
        <v>123624</v>
      </c>
      <c r="AM443" s="1211">
        <v>3636</v>
      </c>
      <c r="AN443" s="1053" t="s">
        <v>1146</v>
      </c>
    </row>
    <row r="444" spans="1:40" x14ac:dyDescent="0.15">
      <c r="A444" s="1213">
        <v>44438</v>
      </c>
      <c r="B444" s="1214">
        <v>35</v>
      </c>
      <c r="C444" s="1214">
        <v>8</v>
      </c>
      <c r="D444" s="1214">
        <v>3019</v>
      </c>
      <c r="E444" s="1214">
        <v>0</v>
      </c>
      <c r="F444" s="1214">
        <v>30</v>
      </c>
      <c r="G444" s="1133">
        <v>0</v>
      </c>
      <c r="H444" s="1133">
        <v>30</v>
      </c>
      <c r="I444" s="1133"/>
      <c r="J444" s="1133">
        <v>30</v>
      </c>
      <c r="K444" s="1133"/>
      <c r="L444" s="1133"/>
      <c r="M444" s="1133"/>
      <c r="N444" s="1133"/>
      <c r="O444" s="1133"/>
      <c r="P444" s="1133"/>
      <c r="Q444" s="1133"/>
      <c r="R444" s="1133"/>
      <c r="S444" s="1133"/>
      <c r="T444" s="1133"/>
      <c r="U444" s="1133"/>
      <c r="V444" s="1133">
        <v>0</v>
      </c>
      <c r="W444" s="1133"/>
      <c r="X444" s="1133"/>
      <c r="Y444" s="1133"/>
      <c r="Z444" s="1134"/>
      <c r="AA444" s="1135"/>
      <c r="AB444" s="1135"/>
      <c r="AC444" s="1135"/>
      <c r="AD444" s="1136"/>
      <c r="AE444" s="1135">
        <v>0</v>
      </c>
      <c r="AF444" s="1134" t="s">
        <v>129</v>
      </c>
      <c r="AG444" s="1134">
        <v>1.5</v>
      </c>
      <c r="AH444" s="1137">
        <v>86.6</v>
      </c>
      <c r="AI444" s="1138">
        <v>0</v>
      </c>
      <c r="AJ444" s="1139">
        <v>0</v>
      </c>
      <c r="AK444" s="1140">
        <v>0</v>
      </c>
      <c r="AL444" s="1141">
        <v>0</v>
      </c>
      <c r="AM444" s="1142">
        <v>0</v>
      </c>
      <c r="AN444" s="571" t="s">
        <v>1920</v>
      </c>
    </row>
    <row r="445" spans="1:40" x14ac:dyDescent="0.15">
      <c r="A445" s="1213">
        <v>44438</v>
      </c>
      <c r="B445" s="1214">
        <v>35</v>
      </c>
      <c r="C445" s="1214">
        <v>8</v>
      </c>
      <c r="D445" s="1214">
        <v>3019</v>
      </c>
      <c r="E445" s="1214">
        <v>131</v>
      </c>
      <c r="F445" s="1214">
        <v>218</v>
      </c>
      <c r="G445" s="1041">
        <v>218</v>
      </c>
      <c r="H445" s="1041">
        <v>76.3</v>
      </c>
      <c r="I445" s="1041"/>
      <c r="J445" s="1041"/>
      <c r="K445" s="1041"/>
      <c r="L445" s="1041"/>
      <c r="M445" s="1041"/>
      <c r="N445" s="1041"/>
      <c r="O445" s="1041"/>
      <c r="P445" s="1041"/>
      <c r="Q445" s="1041"/>
      <c r="R445" s="1041"/>
      <c r="S445" s="1041"/>
      <c r="T445" s="1041"/>
      <c r="U445" s="1041"/>
      <c r="V445" s="1041">
        <v>0</v>
      </c>
      <c r="W445" s="1041"/>
      <c r="X445" s="1041"/>
      <c r="Y445" s="1041"/>
      <c r="Z445" s="1042"/>
      <c r="AA445" s="1043"/>
      <c r="AB445" s="1043"/>
      <c r="AC445" s="1043"/>
      <c r="AD445" s="1044"/>
      <c r="AE445" s="1043">
        <v>262</v>
      </c>
      <c r="AF445" s="1042" t="s">
        <v>129</v>
      </c>
      <c r="AG445" s="1042">
        <v>1.5</v>
      </c>
      <c r="AH445" s="1045">
        <v>86.6</v>
      </c>
      <c r="AI445" s="1094">
        <v>393</v>
      </c>
      <c r="AJ445" s="1095">
        <v>393</v>
      </c>
      <c r="AK445" s="1096">
        <v>0</v>
      </c>
      <c r="AL445" s="1097">
        <v>22689.199999999997</v>
      </c>
      <c r="AM445" s="1098">
        <v>0</v>
      </c>
      <c r="AN445" s="571" t="s">
        <v>1920</v>
      </c>
    </row>
    <row r="446" spans="1:40" x14ac:dyDescent="0.15">
      <c r="A446" s="1201">
        <v>44439</v>
      </c>
      <c r="B446" s="1202">
        <v>35</v>
      </c>
      <c r="C446" s="1202">
        <v>8</v>
      </c>
      <c r="D446" s="1202">
        <v>3019</v>
      </c>
      <c r="E446" s="1202">
        <v>94</v>
      </c>
      <c r="F446" s="1202">
        <v>156</v>
      </c>
      <c r="G446" s="1202">
        <v>156</v>
      </c>
      <c r="H446" s="1202">
        <v>54.599999999999994</v>
      </c>
      <c r="I446" s="1202"/>
      <c r="J446" s="1202"/>
      <c r="K446" s="1202"/>
      <c r="L446" s="1202"/>
      <c r="M446" s="1202"/>
      <c r="N446" s="1202"/>
      <c r="O446" s="1202"/>
      <c r="P446" s="1202"/>
      <c r="Q446" s="1202"/>
      <c r="R446" s="1202"/>
      <c r="S446" s="1202"/>
      <c r="T446" s="1202"/>
      <c r="U446" s="1202"/>
      <c r="V446" s="1202">
        <v>0</v>
      </c>
      <c r="W446" s="1202"/>
      <c r="X446" s="1202"/>
      <c r="Y446" s="1202"/>
      <c r="Z446" s="1203"/>
      <c r="AA446" s="1204"/>
      <c r="AB446" s="1204"/>
      <c r="AC446" s="1204"/>
      <c r="AD446" s="1205"/>
      <c r="AE446" s="1204">
        <v>188</v>
      </c>
      <c r="AF446" s="1203" t="s">
        <v>129</v>
      </c>
      <c r="AG446" s="1203">
        <v>1.5</v>
      </c>
      <c r="AH446" s="1206">
        <v>86.6</v>
      </c>
      <c r="AI446" s="1207">
        <v>282</v>
      </c>
      <c r="AJ446" s="1208">
        <v>282</v>
      </c>
      <c r="AK446" s="1209">
        <v>0</v>
      </c>
      <c r="AL446" s="1210">
        <v>16280.8</v>
      </c>
      <c r="AM446" s="1211">
        <v>0</v>
      </c>
      <c r="AN446" s="571" t="s">
        <v>1920</v>
      </c>
    </row>
    <row r="447" spans="1:40" x14ac:dyDescent="0.15">
      <c r="A447" s="1201">
        <v>44431</v>
      </c>
      <c r="B447" s="1202">
        <v>35</v>
      </c>
      <c r="C447" s="1202">
        <v>8</v>
      </c>
      <c r="D447" s="1202">
        <v>3021</v>
      </c>
      <c r="E447" s="1202">
        <v>0</v>
      </c>
      <c r="F447" s="1202">
        <v>30</v>
      </c>
      <c r="G447" s="1202">
        <v>0</v>
      </c>
      <c r="H447" s="1202">
        <v>30</v>
      </c>
      <c r="I447" s="1202"/>
      <c r="J447" s="1202">
        <v>30</v>
      </c>
      <c r="K447" s="1202"/>
      <c r="L447" s="1202"/>
      <c r="M447" s="1202"/>
      <c r="N447" s="1202"/>
      <c r="O447" s="1202"/>
      <c r="P447" s="1202"/>
      <c r="Q447" s="1202"/>
      <c r="R447" s="1202"/>
      <c r="S447" s="1202"/>
      <c r="T447" s="1202"/>
      <c r="U447" s="1202"/>
      <c r="V447" s="1202">
        <v>0</v>
      </c>
      <c r="W447" s="1202"/>
      <c r="X447" s="1202"/>
      <c r="Y447" s="1202"/>
      <c r="Z447" s="1203"/>
      <c r="AA447" s="1204"/>
      <c r="AB447" s="1204"/>
      <c r="AC447" s="1204"/>
      <c r="AD447" s="1205"/>
      <c r="AE447" s="1204">
        <v>0</v>
      </c>
      <c r="AF447" s="1203" t="s">
        <v>129</v>
      </c>
      <c r="AG447" s="1203">
        <v>2</v>
      </c>
      <c r="AH447" s="1206">
        <v>107.69999999999999</v>
      </c>
      <c r="AI447" s="1207">
        <v>0</v>
      </c>
      <c r="AJ447" s="1208">
        <v>0</v>
      </c>
      <c r="AK447" s="1209">
        <v>0</v>
      </c>
      <c r="AL447" s="1210">
        <v>0</v>
      </c>
      <c r="AM447" s="1211">
        <v>0</v>
      </c>
      <c r="AN447" s="1002" t="s">
        <v>1364</v>
      </c>
    </row>
    <row r="448" spans="1:40" x14ac:dyDescent="0.15">
      <c r="A448" s="1201">
        <v>44431</v>
      </c>
      <c r="B448" s="1202">
        <v>35</v>
      </c>
      <c r="C448" s="1202">
        <v>8</v>
      </c>
      <c r="D448" s="1202">
        <v>3021</v>
      </c>
      <c r="E448" s="1202">
        <v>128</v>
      </c>
      <c r="F448" s="1202">
        <v>213</v>
      </c>
      <c r="G448" s="1089">
        <v>213</v>
      </c>
      <c r="H448" s="1089">
        <v>74.55</v>
      </c>
      <c r="I448" s="1089"/>
      <c r="J448" s="1089"/>
      <c r="K448" s="1089"/>
      <c r="L448" s="1089"/>
      <c r="M448" s="1089"/>
      <c r="N448" s="1089"/>
      <c r="O448" s="1089"/>
      <c r="P448" s="1089"/>
      <c r="Q448" s="1089"/>
      <c r="R448" s="1089"/>
      <c r="S448" s="1089"/>
      <c r="T448" s="1089"/>
      <c r="U448" s="1089"/>
      <c r="V448" s="1089">
        <v>0</v>
      </c>
      <c r="W448" s="1089"/>
      <c r="X448" s="1089"/>
      <c r="Y448" s="1089"/>
      <c r="Z448" s="1090"/>
      <c r="AA448" s="1091"/>
      <c r="AB448" s="1091"/>
      <c r="AC448" s="1091"/>
      <c r="AD448" s="1092"/>
      <c r="AE448" s="1091">
        <v>256</v>
      </c>
      <c r="AF448" s="1090" t="s">
        <v>129</v>
      </c>
      <c r="AG448" s="1090">
        <v>2</v>
      </c>
      <c r="AH448" s="1093">
        <v>107.69999999999999</v>
      </c>
      <c r="AI448" s="1094">
        <v>512</v>
      </c>
      <c r="AJ448" s="1095">
        <v>512</v>
      </c>
      <c r="AK448" s="1096">
        <v>0</v>
      </c>
      <c r="AL448" s="1097">
        <v>27571.199999999997</v>
      </c>
      <c r="AM448" s="1098">
        <v>0</v>
      </c>
      <c r="AN448" s="1002" t="s">
        <v>1364</v>
      </c>
    </row>
    <row r="449" spans="1:40" x14ac:dyDescent="0.15">
      <c r="A449" s="1201">
        <v>44431</v>
      </c>
      <c r="B449" s="1202">
        <v>35</v>
      </c>
      <c r="C449" s="1202">
        <v>54</v>
      </c>
      <c r="D449" s="1202">
        <v>3021</v>
      </c>
      <c r="E449" s="1202">
        <v>247</v>
      </c>
      <c r="F449" s="1202">
        <v>585</v>
      </c>
      <c r="G449" s="1133">
        <v>575</v>
      </c>
      <c r="H449" s="1133">
        <v>204.75</v>
      </c>
      <c r="I449" s="1133">
        <v>10</v>
      </c>
      <c r="J449" s="1133"/>
      <c r="K449" s="1133"/>
      <c r="L449" s="1133"/>
      <c r="M449" s="1133"/>
      <c r="N449" s="1133"/>
      <c r="O449" s="1133"/>
      <c r="P449" s="1133"/>
      <c r="Q449" s="1133"/>
      <c r="R449" s="1133"/>
      <c r="S449" s="1133"/>
      <c r="T449" s="1133"/>
      <c r="U449" s="1133"/>
      <c r="V449" s="1133">
        <v>4</v>
      </c>
      <c r="W449" s="1133"/>
      <c r="X449" s="1133"/>
      <c r="Y449" s="1133"/>
      <c r="Z449" s="1134"/>
      <c r="AA449" s="1135"/>
      <c r="AB449" s="1135">
        <v>4</v>
      </c>
      <c r="AC449" s="1135"/>
      <c r="AD449" s="1136"/>
      <c r="AE449" s="1135">
        <v>490</v>
      </c>
      <c r="AF449" s="1134" t="s">
        <v>129</v>
      </c>
      <c r="AG449" s="1134">
        <v>2</v>
      </c>
      <c r="AH449" s="1137">
        <v>107.69999999999999</v>
      </c>
      <c r="AI449" s="1138">
        <v>988</v>
      </c>
      <c r="AJ449" s="1139">
        <v>980</v>
      </c>
      <c r="AK449" s="1140">
        <v>8</v>
      </c>
      <c r="AL449" s="1141">
        <v>52772.999999999993</v>
      </c>
      <c r="AM449" s="1142">
        <v>430.79999999999995</v>
      </c>
      <c r="AN449" s="1002" t="s">
        <v>1364</v>
      </c>
    </row>
    <row r="450" spans="1:40" x14ac:dyDescent="0.15">
      <c r="A450" s="1201">
        <v>44431</v>
      </c>
      <c r="B450" s="1202">
        <v>35</v>
      </c>
      <c r="C450" s="1202">
        <v>8</v>
      </c>
      <c r="D450" s="1202">
        <v>3022</v>
      </c>
      <c r="E450" s="1202">
        <v>4</v>
      </c>
      <c r="F450" s="1202">
        <v>15</v>
      </c>
      <c r="G450" s="1089">
        <v>15</v>
      </c>
      <c r="H450" s="1089">
        <v>5.25</v>
      </c>
      <c r="I450" s="1089"/>
      <c r="J450" s="1089"/>
      <c r="K450" s="1089"/>
      <c r="L450" s="1089"/>
      <c r="M450" s="1089"/>
      <c r="N450" s="1089"/>
      <c r="O450" s="1089"/>
      <c r="P450" s="1089"/>
      <c r="Q450" s="1089"/>
      <c r="R450" s="1089"/>
      <c r="S450" s="1089"/>
      <c r="T450" s="1089"/>
      <c r="U450" s="1089"/>
      <c r="V450" s="1089">
        <v>0</v>
      </c>
      <c r="W450" s="1089"/>
      <c r="X450" s="1089"/>
      <c r="Y450" s="1089"/>
      <c r="Z450" s="1090"/>
      <c r="AA450" s="1091"/>
      <c r="AB450" s="1091"/>
      <c r="AC450" s="1091"/>
      <c r="AD450" s="1092"/>
      <c r="AE450" s="1091">
        <v>8</v>
      </c>
      <c r="AF450" s="1090" t="s">
        <v>129</v>
      </c>
      <c r="AG450" s="1090">
        <v>1.8</v>
      </c>
      <c r="AH450" s="1093">
        <v>104.9</v>
      </c>
      <c r="AI450" s="1094">
        <v>14.4</v>
      </c>
      <c r="AJ450" s="1095">
        <v>14.4</v>
      </c>
      <c r="AK450" s="1096">
        <v>0</v>
      </c>
      <c r="AL450" s="1097">
        <v>839.2</v>
      </c>
      <c r="AM450" s="1098">
        <v>0</v>
      </c>
      <c r="AN450" s="1102" t="s">
        <v>1516</v>
      </c>
    </row>
    <row r="451" spans="1:40" x14ac:dyDescent="0.15">
      <c r="A451" s="1213">
        <v>44459</v>
      </c>
      <c r="B451" s="1214">
        <v>35</v>
      </c>
      <c r="C451" s="1214">
        <v>8</v>
      </c>
      <c r="D451" s="1214">
        <v>3022</v>
      </c>
      <c r="E451" s="1214">
        <v>0</v>
      </c>
      <c r="F451" s="1214">
        <v>60</v>
      </c>
      <c r="G451" s="1202">
        <v>0</v>
      </c>
      <c r="H451" s="1202">
        <v>60</v>
      </c>
      <c r="I451" s="1202"/>
      <c r="J451" s="1202">
        <v>60</v>
      </c>
      <c r="K451" s="1202"/>
      <c r="L451" s="1202"/>
      <c r="M451" s="1202"/>
      <c r="N451" s="1202"/>
      <c r="O451" s="1202"/>
      <c r="P451" s="1202"/>
      <c r="Q451" s="1202"/>
      <c r="R451" s="1202"/>
      <c r="S451" s="1202"/>
      <c r="T451" s="1202"/>
      <c r="U451" s="1202"/>
      <c r="V451" s="1202">
        <v>0</v>
      </c>
      <c r="W451" s="1202"/>
      <c r="X451" s="1202"/>
      <c r="Y451" s="1202"/>
      <c r="Z451" s="1203"/>
      <c r="AA451" s="1204"/>
      <c r="AB451" s="1204"/>
      <c r="AC451" s="1204"/>
      <c r="AD451" s="1205"/>
      <c r="AE451" s="1204">
        <v>0</v>
      </c>
      <c r="AF451" s="1203" t="s">
        <v>129</v>
      </c>
      <c r="AG451" s="1203">
        <v>1.8</v>
      </c>
      <c r="AH451" s="1206">
        <v>104.9</v>
      </c>
      <c r="AI451" s="1207">
        <v>0</v>
      </c>
      <c r="AJ451" s="1208">
        <v>0</v>
      </c>
      <c r="AK451" s="1209">
        <v>0</v>
      </c>
      <c r="AL451" s="1210">
        <v>0</v>
      </c>
      <c r="AM451" s="1211">
        <v>0</v>
      </c>
      <c r="AN451" s="571" t="s">
        <v>1516</v>
      </c>
    </row>
    <row r="452" spans="1:40" x14ac:dyDescent="0.15">
      <c r="A452" s="1201">
        <v>44459</v>
      </c>
      <c r="B452" s="1202">
        <v>35</v>
      </c>
      <c r="C452" s="1202">
        <v>54</v>
      </c>
      <c r="D452" s="1202">
        <v>3022</v>
      </c>
      <c r="E452" s="1202">
        <v>133</v>
      </c>
      <c r="F452" s="1202">
        <v>465</v>
      </c>
      <c r="G452" s="1202">
        <v>405</v>
      </c>
      <c r="H452" s="1202">
        <v>162.75</v>
      </c>
      <c r="I452" s="1202">
        <v>10</v>
      </c>
      <c r="J452" s="1202"/>
      <c r="K452" s="1202"/>
      <c r="L452" s="1202"/>
      <c r="M452" s="1202">
        <v>40</v>
      </c>
      <c r="N452" s="1202"/>
      <c r="O452" s="1202">
        <v>10</v>
      </c>
      <c r="P452" s="1202"/>
      <c r="Q452" s="1202"/>
      <c r="R452" s="1202"/>
      <c r="S452" s="1202"/>
      <c r="T452" s="1202"/>
      <c r="U452" s="1202"/>
      <c r="V452" s="1202">
        <v>0</v>
      </c>
      <c r="W452" s="1202"/>
      <c r="X452" s="1202"/>
      <c r="Y452" s="1202"/>
      <c r="Z452" s="1203"/>
      <c r="AA452" s="1204"/>
      <c r="AB452" s="1204"/>
      <c r="AC452" s="1204"/>
      <c r="AD452" s="1205"/>
      <c r="AE452" s="1204">
        <v>266</v>
      </c>
      <c r="AF452" s="1203" t="s">
        <v>129</v>
      </c>
      <c r="AG452" s="1203">
        <v>1.8</v>
      </c>
      <c r="AH452" s="1206">
        <v>104.9</v>
      </c>
      <c r="AI452" s="1207">
        <v>478.8</v>
      </c>
      <c r="AJ452" s="1208">
        <v>478.8</v>
      </c>
      <c r="AK452" s="1209">
        <v>0</v>
      </c>
      <c r="AL452" s="1210">
        <v>27903.4</v>
      </c>
      <c r="AM452" s="1211">
        <v>0</v>
      </c>
      <c r="AN452" s="571" t="s">
        <v>1516</v>
      </c>
    </row>
    <row r="453" spans="1:40" x14ac:dyDescent="0.15">
      <c r="A453" s="1232">
        <v>44436</v>
      </c>
      <c r="B453" s="1224">
        <v>33</v>
      </c>
      <c r="C453" s="1224">
        <v>8</v>
      </c>
      <c r="D453" s="1224">
        <v>3023</v>
      </c>
      <c r="E453" s="1224">
        <v>0</v>
      </c>
      <c r="F453" s="1218">
        <v>30</v>
      </c>
      <c r="G453" s="1225">
        <v>0</v>
      </c>
      <c r="H453" s="1225">
        <v>30</v>
      </c>
      <c r="I453" s="1225"/>
      <c r="J453" s="1225">
        <v>30</v>
      </c>
      <c r="K453" s="1225"/>
      <c r="L453" s="1225"/>
      <c r="M453" s="1225"/>
      <c r="N453" s="1225"/>
      <c r="O453" s="1225"/>
      <c r="P453" s="1225"/>
      <c r="Q453" s="1225"/>
      <c r="R453" s="1225"/>
      <c r="S453" s="1225"/>
      <c r="T453" s="1225"/>
      <c r="U453" s="1225"/>
      <c r="V453" s="1225">
        <v>0</v>
      </c>
      <c r="W453" s="1225"/>
      <c r="X453" s="1225"/>
      <c r="Y453" s="1225"/>
      <c r="Z453" s="1246"/>
      <c r="AA453" s="1226"/>
      <c r="AB453" s="1226"/>
      <c r="AC453" s="1226"/>
      <c r="AD453" s="1227"/>
      <c r="AE453" s="1226">
        <v>0</v>
      </c>
      <c r="AF453" s="1246" t="s">
        <v>1647</v>
      </c>
      <c r="AG453" s="1246">
        <v>16</v>
      </c>
      <c r="AH453" s="1228">
        <v>841.6</v>
      </c>
      <c r="AI453" s="1230">
        <v>0</v>
      </c>
      <c r="AJ453" s="1246">
        <v>0</v>
      </c>
      <c r="AK453" s="1228">
        <v>0</v>
      </c>
      <c r="AL453" s="1230">
        <v>0</v>
      </c>
      <c r="AM453" s="1228">
        <v>0</v>
      </c>
      <c r="AN453" s="1220" t="s">
        <v>1494</v>
      </c>
    </row>
    <row r="454" spans="1:40" x14ac:dyDescent="0.15">
      <c r="A454" s="1232">
        <v>44438</v>
      </c>
      <c r="B454" s="1224">
        <v>33</v>
      </c>
      <c r="C454" s="1224">
        <v>8</v>
      </c>
      <c r="D454" s="1224">
        <v>3023</v>
      </c>
      <c r="E454" s="1224">
        <v>54</v>
      </c>
      <c r="F454" s="1218">
        <v>540</v>
      </c>
      <c r="G454" s="1225">
        <v>540</v>
      </c>
      <c r="H454" s="1225">
        <v>189</v>
      </c>
      <c r="I454" s="1225"/>
      <c r="J454" s="1225"/>
      <c r="K454" s="1225"/>
      <c r="L454" s="1225"/>
      <c r="M454" s="1225"/>
      <c r="N454" s="1225"/>
      <c r="O454" s="1225"/>
      <c r="P454" s="1225"/>
      <c r="Q454" s="1225"/>
      <c r="R454" s="1225"/>
      <c r="S454" s="1225"/>
      <c r="T454" s="1225"/>
      <c r="U454" s="1225"/>
      <c r="V454" s="1225">
        <v>0</v>
      </c>
      <c r="W454" s="1225"/>
      <c r="X454" s="1225"/>
      <c r="Y454" s="1225"/>
      <c r="Z454" s="1246"/>
      <c r="AA454" s="1226"/>
      <c r="AB454" s="1226"/>
      <c r="AC454" s="1226"/>
      <c r="AD454" s="1227"/>
      <c r="AE454" s="1226">
        <v>54</v>
      </c>
      <c r="AF454" s="1246" t="s">
        <v>1647</v>
      </c>
      <c r="AG454" s="1246">
        <v>16</v>
      </c>
      <c r="AH454" s="1228">
        <v>841.6</v>
      </c>
      <c r="AI454" s="1230">
        <v>864</v>
      </c>
      <c r="AJ454" s="1246">
        <v>864</v>
      </c>
      <c r="AK454" s="1228">
        <v>0</v>
      </c>
      <c r="AL454" s="1230">
        <v>45446.400000000001</v>
      </c>
      <c r="AM454" s="1228">
        <v>0</v>
      </c>
      <c r="AN454" s="571" t="s">
        <v>1494</v>
      </c>
    </row>
    <row r="455" spans="1:40" x14ac:dyDescent="0.15">
      <c r="A455" s="1232">
        <v>44438</v>
      </c>
      <c r="B455" s="1224">
        <v>33</v>
      </c>
      <c r="C455" s="1224">
        <v>82</v>
      </c>
      <c r="D455" s="1224">
        <v>3023</v>
      </c>
      <c r="E455" s="1224">
        <v>54</v>
      </c>
      <c r="F455" s="1218">
        <v>480</v>
      </c>
      <c r="G455" s="1225">
        <v>465</v>
      </c>
      <c r="H455" s="1225">
        <v>240</v>
      </c>
      <c r="I455" s="1225"/>
      <c r="J455" s="1225"/>
      <c r="K455" s="1225"/>
      <c r="L455" s="1225"/>
      <c r="M455" s="1225"/>
      <c r="N455" s="1225"/>
      <c r="O455" s="1225">
        <v>15</v>
      </c>
      <c r="P455" s="1225"/>
      <c r="Q455" s="1225"/>
      <c r="R455" s="1225"/>
      <c r="S455" s="1225"/>
      <c r="T455" s="1225"/>
      <c r="U455" s="1225"/>
      <c r="V455" s="1225">
        <v>0</v>
      </c>
      <c r="W455" s="1225"/>
      <c r="X455" s="1225"/>
      <c r="Y455" s="1225"/>
      <c r="Z455" s="1246"/>
      <c r="AA455" s="1226"/>
      <c r="AB455" s="1226"/>
      <c r="AC455" s="1226"/>
      <c r="AD455" s="1227"/>
      <c r="AE455" s="1226">
        <v>54</v>
      </c>
      <c r="AF455" s="1246" t="s">
        <v>1647</v>
      </c>
      <c r="AG455" s="1246">
        <v>16</v>
      </c>
      <c r="AH455" s="1228">
        <v>841.6</v>
      </c>
      <c r="AI455" s="1230">
        <v>864</v>
      </c>
      <c r="AJ455" s="1246">
        <v>864</v>
      </c>
      <c r="AK455" s="1228">
        <v>0</v>
      </c>
      <c r="AL455" s="1230">
        <v>45446.400000000001</v>
      </c>
      <c r="AM455" s="1228">
        <v>0</v>
      </c>
      <c r="AN455" s="571" t="s">
        <v>1494</v>
      </c>
    </row>
    <row r="456" spans="1:40" x14ac:dyDescent="0.15">
      <c r="A456" s="1201">
        <v>44439</v>
      </c>
      <c r="B456" s="1202">
        <v>33</v>
      </c>
      <c r="C456" s="1202">
        <v>8</v>
      </c>
      <c r="D456" s="1202">
        <v>3023</v>
      </c>
      <c r="E456" s="1202">
        <v>12</v>
      </c>
      <c r="F456" s="1202">
        <v>120</v>
      </c>
      <c r="G456" s="1202">
        <v>120</v>
      </c>
      <c r="H456" s="1202">
        <v>42</v>
      </c>
      <c r="I456" s="1202"/>
      <c r="J456" s="1202"/>
      <c r="K456" s="1202"/>
      <c r="L456" s="1202"/>
      <c r="M456" s="1202"/>
      <c r="N456" s="1202"/>
      <c r="O456" s="1202"/>
      <c r="P456" s="1202"/>
      <c r="Q456" s="1202"/>
      <c r="R456" s="1202"/>
      <c r="S456" s="1202"/>
      <c r="T456" s="1202"/>
      <c r="U456" s="1202"/>
      <c r="V456" s="1202">
        <v>0</v>
      </c>
      <c r="W456" s="1202"/>
      <c r="X456" s="1202"/>
      <c r="Y456" s="1202"/>
      <c r="Z456" s="1203"/>
      <c r="AA456" s="1204"/>
      <c r="AB456" s="1204"/>
      <c r="AC456" s="1204"/>
      <c r="AD456" s="1205"/>
      <c r="AE456" s="1204">
        <v>12</v>
      </c>
      <c r="AF456" s="1203" t="s">
        <v>1647</v>
      </c>
      <c r="AG456" s="1203">
        <v>16</v>
      </c>
      <c r="AH456" s="1206">
        <v>841.6</v>
      </c>
      <c r="AI456" s="1207">
        <v>192</v>
      </c>
      <c r="AJ456" s="1208">
        <v>192</v>
      </c>
      <c r="AK456" s="1209">
        <v>0</v>
      </c>
      <c r="AL456" s="1210">
        <v>10099.200000000001</v>
      </c>
      <c r="AM456" s="1211">
        <v>0</v>
      </c>
      <c r="AN456" s="1002" t="s">
        <v>1494</v>
      </c>
    </row>
    <row r="457" spans="1:40" x14ac:dyDescent="0.15">
      <c r="A457" s="1201">
        <v>44440</v>
      </c>
      <c r="B457" s="1202">
        <v>33</v>
      </c>
      <c r="C457" s="1202">
        <v>8</v>
      </c>
      <c r="D457" s="1202">
        <v>3023</v>
      </c>
      <c r="E457" s="1202">
        <v>0</v>
      </c>
      <c r="F457" s="1202">
        <v>30</v>
      </c>
      <c r="G457" s="1202">
        <v>0</v>
      </c>
      <c r="H457" s="1202">
        <v>30</v>
      </c>
      <c r="I457" s="1202"/>
      <c r="J457" s="1202">
        <v>30</v>
      </c>
      <c r="K457" s="1202"/>
      <c r="L457" s="1202"/>
      <c r="M457" s="1202"/>
      <c r="N457" s="1202"/>
      <c r="O457" s="1202"/>
      <c r="P457" s="1202"/>
      <c r="Q457" s="1202"/>
      <c r="R457" s="1202"/>
      <c r="S457" s="1202"/>
      <c r="T457" s="1202"/>
      <c r="U457" s="1202"/>
      <c r="V457" s="1202">
        <v>0</v>
      </c>
      <c r="W457" s="1202"/>
      <c r="X457" s="1202"/>
      <c r="Y457" s="1202"/>
      <c r="Z457" s="1203"/>
      <c r="AA457" s="1204"/>
      <c r="AB457" s="1204"/>
      <c r="AC457" s="1204"/>
      <c r="AD457" s="1205"/>
      <c r="AE457" s="1204">
        <v>0</v>
      </c>
      <c r="AF457" s="1203" t="s">
        <v>1647</v>
      </c>
      <c r="AG457" s="1203">
        <v>16</v>
      </c>
      <c r="AH457" s="1206">
        <v>841.6</v>
      </c>
      <c r="AI457" s="1207">
        <v>0</v>
      </c>
      <c r="AJ457" s="1208">
        <v>0</v>
      </c>
      <c r="AK457" s="1209">
        <v>0</v>
      </c>
      <c r="AL457" s="1210">
        <v>0</v>
      </c>
      <c r="AM457" s="1211">
        <v>0</v>
      </c>
      <c r="AN457" s="1102" t="s">
        <v>1494</v>
      </c>
    </row>
    <row r="458" spans="1:40" x14ac:dyDescent="0.15">
      <c r="A458" s="1201">
        <v>44441</v>
      </c>
      <c r="B458" s="1202">
        <v>33</v>
      </c>
      <c r="C458" s="1202">
        <v>8</v>
      </c>
      <c r="D458" s="1202">
        <v>3023</v>
      </c>
      <c r="E458" s="1202">
        <v>38</v>
      </c>
      <c r="F458" s="1202">
        <v>380</v>
      </c>
      <c r="G458" s="1089">
        <v>380</v>
      </c>
      <c r="H458" s="1089">
        <v>133</v>
      </c>
      <c r="I458" s="1089"/>
      <c r="J458" s="1089"/>
      <c r="K458" s="1089"/>
      <c r="L458" s="1089"/>
      <c r="M458" s="1089"/>
      <c r="N458" s="1089"/>
      <c r="O458" s="1089"/>
      <c r="P458" s="1089"/>
      <c r="Q458" s="1089"/>
      <c r="R458" s="1089"/>
      <c r="S458" s="1089"/>
      <c r="T458" s="1089"/>
      <c r="U458" s="1089"/>
      <c r="V458" s="1089">
        <v>0</v>
      </c>
      <c r="W458" s="1089"/>
      <c r="X458" s="1089"/>
      <c r="Y458" s="1089"/>
      <c r="Z458" s="1090"/>
      <c r="AA458" s="1091"/>
      <c r="AB458" s="1091"/>
      <c r="AC458" s="1091"/>
      <c r="AD458" s="1092"/>
      <c r="AE458" s="1091">
        <v>38</v>
      </c>
      <c r="AF458" s="1090" t="s">
        <v>1647</v>
      </c>
      <c r="AG458" s="1090">
        <v>16</v>
      </c>
      <c r="AH458" s="1093">
        <v>841.6</v>
      </c>
      <c r="AI458" s="1094">
        <v>608</v>
      </c>
      <c r="AJ458" s="1095">
        <v>608</v>
      </c>
      <c r="AK458" s="1096">
        <v>0</v>
      </c>
      <c r="AL458" s="1097">
        <v>31980.799999999999</v>
      </c>
      <c r="AM458" s="1098">
        <v>0</v>
      </c>
      <c r="AN458" s="571" t="s">
        <v>1494</v>
      </c>
    </row>
    <row r="459" spans="1:40" x14ac:dyDescent="0.15">
      <c r="A459" s="1213">
        <v>44442</v>
      </c>
      <c r="B459" s="1214">
        <v>33</v>
      </c>
      <c r="C459" s="1214">
        <v>8</v>
      </c>
      <c r="D459" s="1214">
        <v>3023</v>
      </c>
      <c r="E459" s="1214">
        <v>33</v>
      </c>
      <c r="F459" s="1214">
        <v>330</v>
      </c>
      <c r="G459" s="1089">
        <v>330</v>
      </c>
      <c r="H459" s="1089">
        <v>115.49999999999999</v>
      </c>
      <c r="I459" s="1089"/>
      <c r="J459" s="1089"/>
      <c r="K459" s="1089"/>
      <c r="L459" s="1089"/>
      <c r="M459" s="1089"/>
      <c r="N459" s="1089"/>
      <c r="O459" s="1089"/>
      <c r="P459" s="1089"/>
      <c r="Q459" s="1089"/>
      <c r="R459" s="1089"/>
      <c r="S459" s="1089"/>
      <c r="T459" s="1089"/>
      <c r="U459" s="1089"/>
      <c r="V459" s="1089">
        <v>0</v>
      </c>
      <c r="W459" s="1089"/>
      <c r="X459" s="1089"/>
      <c r="Y459" s="1089"/>
      <c r="Z459" s="1090"/>
      <c r="AA459" s="1091"/>
      <c r="AB459" s="1091"/>
      <c r="AC459" s="1091"/>
      <c r="AD459" s="1092"/>
      <c r="AE459" s="1091">
        <v>33</v>
      </c>
      <c r="AF459" s="1090" t="s">
        <v>1647</v>
      </c>
      <c r="AG459" s="1090">
        <v>16</v>
      </c>
      <c r="AH459" s="1093">
        <v>841.6</v>
      </c>
      <c r="AI459" s="1094">
        <v>528</v>
      </c>
      <c r="AJ459" s="1095">
        <v>528</v>
      </c>
      <c r="AK459" s="1096">
        <v>0</v>
      </c>
      <c r="AL459" s="1097">
        <v>27772.799999999999</v>
      </c>
      <c r="AM459" s="1098">
        <v>0</v>
      </c>
      <c r="AN459" s="1002" t="s">
        <v>1494</v>
      </c>
    </row>
    <row r="460" spans="1:40" x14ac:dyDescent="0.15">
      <c r="A460" s="1213">
        <v>44446</v>
      </c>
      <c r="B460" s="1214">
        <v>33</v>
      </c>
      <c r="C460" s="1214">
        <v>8</v>
      </c>
      <c r="D460" s="1214">
        <v>3023</v>
      </c>
      <c r="E460" s="1214">
        <v>23</v>
      </c>
      <c r="F460" s="1214">
        <v>230</v>
      </c>
      <c r="G460" s="1202">
        <v>230</v>
      </c>
      <c r="H460" s="1202">
        <v>80.5</v>
      </c>
      <c r="I460" s="1202"/>
      <c r="J460" s="1202"/>
      <c r="K460" s="1202"/>
      <c r="L460" s="1202"/>
      <c r="M460" s="1202"/>
      <c r="N460" s="1202"/>
      <c r="O460" s="1202"/>
      <c r="P460" s="1202"/>
      <c r="Q460" s="1202"/>
      <c r="R460" s="1202"/>
      <c r="S460" s="1202"/>
      <c r="T460" s="1202"/>
      <c r="U460" s="1202"/>
      <c r="V460" s="1202">
        <v>0</v>
      </c>
      <c r="W460" s="1202"/>
      <c r="X460" s="1202"/>
      <c r="Y460" s="1202"/>
      <c r="Z460" s="1203"/>
      <c r="AA460" s="1204"/>
      <c r="AB460" s="1204"/>
      <c r="AC460" s="1204"/>
      <c r="AD460" s="1205"/>
      <c r="AE460" s="1204">
        <v>23</v>
      </c>
      <c r="AF460" s="1203" t="s">
        <v>1647</v>
      </c>
      <c r="AG460" s="1203">
        <v>16</v>
      </c>
      <c r="AH460" s="1206">
        <v>841.6</v>
      </c>
      <c r="AI460" s="1207">
        <v>368</v>
      </c>
      <c r="AJ460" s="1208">
        <v>368</v>
      </c>
      <c r="AK460" s="1209">
        <v>0</v>
      </c>
      <c r="AL460" s="1210">
        <v>19356.8</v>
      </c>
      <c r="AM460" s="1211">
        <v>0</v>
      </c>
      <c r="AN460" s="571" t="s">
        <v>1494</v>
      </c>
    </row>
    <row r="461" spans="1:40" x14ac:dyDescent="0.15">
      <c r="A461" s="1201">
        <v>44447</v>
      </c>
      <c r="B461" s="1202">
        <v>33</v>
      </c>
      <c r="C461" s="1202">
        <v>8</v>
      </c>
      <c r="D461" s="1202">
        <v>3023</v>
      </c>
      <c r="E461" s="1202">
        <v>32</v>
      </c>
      <c r="F461" s="1202">
        <v>320</v>
      </c>
      <c r="G461" s="1202">
        <v>320</v>
      </c>
      <c r="H461" s="1202">
        <v>112</v>
      </c>
      <c r="I461" s="1202"/>
      <c r="J461" s="1202"/>
      <c r="K461" s="1202"/>
      <c r="L461" s="1202"/>
      <c r="M461" s="1202"/>
      <c r="N461" s="1202"/>
      <c r="O461" s="1202"/>
      <c r="P461" s="1202"/>
      <c r="Q461" s="1202"/>
      <c r="R461" s="1202"/>
      <c r="S461" s="1202"/>
      <c r="T461" s="1202"/>
      <c r="U461" s="1202"/>
      <c r="V461" s="1202">
        <v>0</v>
      </c>
      <c r="W461" s="1202"/>
      <c r="X461" s="1202"/>
      <c r="Y461" s="1202"/>
      <c r="Z461" s="1203"/>
      <c r="AA461" s="1204"/>
      <c r="AB461" s="1204"/>
      <c r="AC461" s="1204"/>
      <c r="AD461" s="1205"/>
      <c r="AE461" s="1204">
        <v>32</v>
      </c>
      <c r="AF461" s="1203" t="s">
        <v>1647</v>
      </c>
      <c r="AG461" s="1203">
        <v>16</v>
      </c>
      <c r="AH461" s="1206">
        <v>841.6</v>
      </c>
      <c r="AI461" s="1207">
        <v>512</v>
      </c>
      <c r="AJ461" s="1208">
        <v>512</v>
      </c>
      <c r="AK461" s="1209">
        <v>0</v>
      </c>
      <c r="AL461" s="1210">
        <v>26931.200000000001</v>
      </c>
      <c r="AM461" s="1211">
        <v>0</v>
      </c>
      <c r="AN461" s="571" t="s">
        <v>1494</v>
      </c>
    </row>
    <row r="462" spans="1:40" x14ac:dyDescent="0.15">
      <c r="A462" s="1201">
        <v>44448</v>
      </c>
      <c r="B462" s="1202">
        <v>33</v>
      </c>
      <c r="C462" s="1202">
        <v>8</v>
      </c>
      <c r="D462" s="1202">
        <v>3023</v>
      </c>
      <c r="E462" s="1202">
        <v>15</v>
      </c>
      <c r="F462" s="1202">
        <v>150</v>
      </c>
      <c r="G462" s="1089">
        <v>150</v>
      </c>
      <c r="H462" s="1089">
        <v>75</v>
      </c>
      <c r="I462" s="1089"/>
      <c r="J462" s="1089"/>
      <c r="K462" s="1089"/>
      <c r="L462" s="1089"/>
      <c r="M462" s="1089"/>
      <c r="N462" s="1089"/>
      <c r="O462" s="1089"/>
      <c r="P462" s="1089"/>
      <c r="Q462" s="1089"/>
      <c r="R462" s="1089"/>
      <c r="S462" s="1089"/>
      <c r="T462" s="1089"/>
      <c r="U462" s="1089"/>
      <c r="V462" s="1089">
        <v>0</v>
      </c>
      <c r="W462" s="1089"/>
      <c r="X462" s="1089"/>
      <c r="Y462" s="1089"/>
      <c r="Z462" s="1090"/>
      <c r="AA462" s="1091"/>
      <c r="AB462" s="1091"/>
      <c r="AC462" s="1091"/>
      <c r="AD462" s="1092"/>
      <c r="AE462" s="1091">
        <v>15</v>
      </c>
      <c r="AF462" s="1090" t="s">
        <v>1647</v>
      </c>
      <c r="AG462" s="1090">
        <v>16</v>
      </c>
      <c r="AH462" s="1093">
        <v>841.6</v>
      </c>
      <c r="AI462" s="1094">
        <v>240</v>
      </c>
      <c r="AJ462" s="1095">
        <v>240</v>
      </c>
      <c r="AK462" s="1096">
        <v>0</v>
      </c>
      <c r="AL462" s="1097">
        <v>12624</v>
      </c>
      <c r="AM462" s="1098">
        <v>0</v>
      </c>
      <c r="AN462" s="571" t="s">
        <v>1494</v>
      </c>
    </row>
    <row r="463" spans="1:40" x14ac:dyDescent="0.15">
      <c r="A463" s="1213">
        <v>44459</v>
      </c>
      <c r="B463" s="1214">
        <v>33</v>
      </c>
      <c r="C463" s="1214">
        <v>8</v>
      </c>
      <c r="D463" s="1214">
        <v>3023</v>
      </c>
      <c r="E463" s="1214">
        <v>0</v>
      </c>
      <c r="F463" s="1214">
        <v>30</v>
      </c>
      <c r="G463" s="1089">
        <v>0</v>
      </c>
      <c r="H463" s="1089">
        <v>30</v>
      </c>
      <c r="I463" s="1089"/>
      <c r="J463" s="1089">
        <v>30</v>
      </c>
      <c r="K463" s="1089"/>
      <c r="L463" s="1089"/>
      <c r="M463" s="1089"/>
      <c r="N463" s="1089"/>
      <c r="O463" s="1089"/>
      <c r="P463" s="1089"/>
      <c r="Q463" s="1089"/>
      <c r="R463" s="1089"/>
      <c r="S463" s="1089"/>
      <c r="T463" s="1089"/>
      <c r="U463" s="1089"/>
      <c r="V463" s="1089">
        <v>0</v>
      </c>
      <c r="W463" s="1089"/>
      <c r="X463" s="1089"/>
      <c r="Y463" s="1089"/>
      <c r="Z463" s="1090"/>
      <c r="AA463" s="1091"/>
      <c r="AB463" s="1091"/>
      <c r="AC463" s="1091"/>
      <c r="AD463" s="1092"/>
      <c r="AE463" s="1091">
        <v>0</v>
      </c>
      <c r="AF463" s="1090" t="s">
        <v>1647</v>
      </c>
      <c r="AG463" s="1090">
        <v>16</v>
      </c>
      <c r="AH463" s="1093">
        <v>841.6</v>
      </c>
      <c r="AI463" s="1094">
        <v>0</v>
      </c>
      <c r="AJ463" s="1095">
        <v>0</v>
      </c>
      <c r="AK463" s="1096">
        <v>0</v>
      </c>
      <c r="AL463" s="1097">
        <v>0</v>
      </c>
      <c r="AM463" s="1098">
        <v>0</v>
      </c>
      <c r="AN463" s="571" t="s">
        <v>1494</v>
      </c>
    </row>
    <row r="464" spans="1:40" x14ac:dyDescent="0.15">
      <c r="A464" s="1201">
        <v>44459</v>
      </c>
      <c r="B464" s="1202">
        <v>33</v>
      </c>
      <c r="C464" s="1202">
        <v>54</v>
      </c>
      <c r="D464" s="1202">
        <v>3023</v>
      </c>
      <c r="E464" s="1202">
        <v>51</v>
      </c>
      <c r="F464" s="1202">
        <v>465</v>
      </c>
      <c r="G464" s="1202">
        <v>425</v>
      </c>
      <c r="H464" s="1202">
        <v>162.75</v>
      </c>
      <c r="I464" s="1202"/>
      <c r="J464" s="1202"/>
      <c r="K464" s="1202"/>
      <c r="L464" s="1202"/>
      <c r="M464" s="1202">
        <v>30</v>
      </c>
      <c r="N464" s="1202"/>
      <c r="O464" s="1202">
        <v>10</v>
      </c>
      <c r="P464" s="1202"/>
      <c r="Q464" s="1202"/>
      <c r="R464" s="1202"/>
      <c r="S464" s="1202"/>
      <c r="T464" s="1202"/>
      <c r="U464" s="1202"/>
      <c r="V464" s="1202">
        <v>2</v>
      </c>
      <c r="W464" s="1202"/>
      <c r="X464" s="1202"/>
      <c r="Y464" s="1202">
        <v>2</v>
      </c>
      <c r="Z464" s="1203"/>
      <c r="AA464" s="1204"/>
      <c r="AB464" s="1204"/>
      <c r="AC464" s="1204"/>
      <c r="AD464" s="1205"/>
      <c r="AE464" s="1204">
        <v>49</v>
      </c>
      <c r="AF464" s="1203" t="s">
        <v>1647</v>
      </c>
      <c r="AG464" s="1203">
        <v>16</v>
      </c>
      <c r="AH464" s="1206">
        <v>841.6</v>
      </c>
      <c r="AI464" s="1207">
        <v>816</v>
      </c>
      <c r="AJ464" s="1208">
        <v>784</v>
      </c>
      <c r="AK464" s="1209">
        <v>32</v>
      </c>
      <c r="AL464" s="1210">
        <v>41238.400000000001</v>
      </c>
      <c r="AM464" s="1211">
        <v>1683.2</v>
      </c>
      <c r="AN464" s="571" t="s">
        <v>1494</v>
      </c>
    </row>
    <row r="465" spans="1:40" x14ac:dyDescent="0.15">
      <c r="A465" s="1201">
        <v>44448</v>
      </c>
      <c r="B465" s="1202">
        <v>33</v>
      </c>
      <c r="C465" s="1202">
        <v>8</v>
      </c>
      <c r="D465" s="1202">
        <v>3024</v>
      </c>
      <c r="E465" s="1202">
        <v>0</v>
      </c>
      <c r="F465" s="1202">
        <v>30</v>
      </c>
      <c r="G465" s="1202">
        <v>0</v>
      </c>
      <c r="H465" s="1202">
        <v>30</v>
      </c>
      <c r="I465" s="1202"/>
      <c r="J465" s="1202">
        <v>30</v>
      </c>
      <c r="K465" s="1202"/>
      <c r="L465" s="1202"/>
      <c r="M465" s="1202"/>
      <c r="N465" s="1202"/>
      <c r="O465" s="1202"/>
      <c r="P465" s="1202"/>
      <c r="Q465" s="1202"/>
      <c r="R465" s="1202"/>
      <c r="S465" s="1202"/>
      <c r="T465" s="1202"/>
      <c r="U465" s="1202"/>
      <c r="V465" s="1202">
        <v>0</v>
      </c>
      <c r="W465" s="1202"/>
      <c r="X465" s="1202"/>
      <c r="Y465" s="1202"/>
      <c r="Z465" s="1203"/>
      <c r="AA465" s="1204"/>
      <c r="AB465" s="1204"/>
      <c r="AC465" s="1204"/>
      <c r="AD465" s="1205"/>
      <c r="AE465" s="1204">
        <v>0</v>
      </c>
      <c r="AF465" s="1203" t="s">
        <v>1647</v>
      </c>
      <c r="AG465" s="1203">
        <v>11.7</v>
      </c>
      <c r="AH465" s="1206">
        <v>709.4</v>
      </c>
      <c r="AI465" s="1207">
        <v>0</v>
      </c>
      <c r="AJ465" s="1208">
        <v>0</v>
      </c>
      <c r="AK465" s="1209">
        <v>0</v>
      </c>
      <c r="AL465" s="1210">
        <v>0</v>
      </c>
      <c r="AM465" s="1211">
        <v>0</v>
      </c>
      <c r="AN465" s="1053" t="s">
        <v>1370</v>
      </c>
    </row>
    <row r="466" spans="1:40" x14ac:dyDescent="0.15">
      <c r="A466" s="1201">
        <v>44448</v>
      </c>
      <c r="B466" s="1202">
        <v>33</v>
      </c>
      <c r="C466" s="1202">
        <v>8</v>
      </c>
      <c r="D466" s="1202">
        <v>3024</v>
      </c>
      <c r="E466" s="1202">
        <v>8</v>
      </c>
      <c r="F466" s="1202">
        <v>80</v>
      </c>
      <c r="G466" s="1202">
        <v>80</v>
      </c>
      <c r="H466" s="1202">
        <v>40</v>
      </c>
      <c r="I466" s="1202"/>
      <c r="J466" s="1202"/>
      <c r="K466" s="1202"/>
      <c r="L466" s="1202"/>
      <c r="M466" s="1202"/>
      <c r="N466" s="1202"/>
      <c r="O466" s="1202"/>
      <c r="P466" s="1202"/>
      <c r="Q466" s="1202"/>
      <c r="R466" s="1202"/>
      <c r="S466" s="1202"/>
      <c r="T466" s="1202"/>
      <c r="U466" s="1202"/>
      <c r="V466" s="1202">
        <v>0</v>
      </c>
      <c r="W466" s="1202"/>
      <c r="X466" s="1202"/>
      <c r="Y466" s="1202"/>
      <c r="Z466" s="1203"/>
      <c r="AA466" s="1204"/>
      <c r="AB466" s="1204"/>
      <c r="AC466" s="1204"/>
      <c r="AD466" s="1205"/>
      <c r="AE466" s="1204">
        <v>8</v>
      </c>
      <c r="AF466" s="1203" t="s">
        <v>1647</v>
      </c>
      <c r="AG466" s="1203">
        <v>11.7</v>
      </c>
      <c r="AH466" s="1206">
        <v>709.4</v>
      </c>
      <c r="AI466" s="1207">
        <v>93.6</v>
      </c>
      <c r="AJ466" s="1208">
        <v>93.6</v>
      </c>
      <c r="AK466" s="1209">
        <v>0</v>
      </c>
      <c r="AL466" s="1210">
        <v>5675.2</v>
      </c>
      <c r="AM466" s="1211">
        <v>0</v>
      </c>
      <c r="AN466" s="571" t="s">
        <v>1370</v>
      </c>
    </row>
    <row r="467" spans="1:40" x14ac:dyDescent="0.15">
      <c r="A467" s="1201">
        <v>44448</v>
      </c>
      <c r="B467" s="1202">
        <v>33</v>
      </c>
      <c r="C467" s="1202">
        <v>54</v>
      </c>
      <c r="D467" s="1202">
        <v>3024</v>
      </c>
      <c r="E467" s="1202">
        <v>59</v>
      </c>
      <c r="F467" s="1202">
        <v>450</v>
      </c>
      <c r="G467" s="1202">
        <v>450</v>
      </c>
      <c r="H467" s="1202">
        <v>225</v>
      </c>
      <c r="I467" s="1202"/>
      <c r="J467" s="1202"/>
      <c r="K467" s="1202"/>
      <c r="L467" s="1202"/>
      <c r="M467" s="1202"/>
      <c r="N467" s="1202"/>
      <c r="O467" s="1202"/>
      <c r="P467" s="1202"/>
      <c r="Q467" s="1202"/>
      <c r="R467" s="1202"/>
      <c r="S467" s="1202"/>
      <c r="T467" s="1202"/>
      <c r="U467" s="1202"/>
      <c r="V467" s="1202">
        <v>1</v>
      </c>
      <c r="W467" s="1202"/>
      <c r="X467" s="1202"/>
      <c r="Y467" s="1202">
        <v>1</v>
      </c>
      <c r="Z467" s="1203"/>
      <c r="AA467" s="1204"/>
      <c r="AB467" s="1204"/>
      <c r="AC467" s="1204"/>
      <c r="AD467" s="1205"/>
      <c r="AE467" s="1204">
        <v>58</v>
      </c>
      <c r="AF467" s="1203" t="s">
        <v>1647</v>
      </c>
      <c r="AG467" s="1203">
        <v>11.7</v>
      </c>
      <c r="AH467" s="1206">
        <v>709.4</v>
      </c>
      <c r="AI467" s="1207">
        <v>690.3</v>
      </c>
      <c r="AJ467" s="1208">
        <v>678.59999999999991</v>
      </c>
      <c r="AK467" s="1209">
        <v>11.700000000000045</v>
      </c>
      <c r="AL467" s="1210">
        <v>41145.199999999997</v>
      </c>
      <c r="AM467" s="1211">
        <v>709.4</v>
      </c>
      <c r="AN467" s="1053" t="s">
        <v>1370</v>
      </c>
    </row>
    <row r="468" spans="1:40" x14ac:dyDescent="0.15">
      <c r="A468" s="1201">
        <v>44449</v>
      </c>
      <c r="B468" s="1202">
        <v>33</v>
      </c>
      <c r="C468" s="1202">
        <v>8</v>
      </c>
      <c r="D468" s="1202">
        <v>3024</v>
      </c>
      <c r="E468" s="1202">
        <v>9</v>
      </c>
      <c r="F468" s="1202">
        <v>90</v>
      </c>
      <c r="G468" s="1202">
        <v>90</v>
      </c>
      <c r="H468" s="1202">
        <v>45</v>
      </c>
      <c r="I468" s="1202"/>
      <c r="J468" s="1202"/>
      <c r="K468" s="1202"/>
      <c r="L468" s="1202"/>
      <c r="M468" s="1202"/>
      <c r="N468" s="1202"/>
      <c r="O468" s="1202"/>
      <c r="P468" s="1202"/>
      <c r="Q468" s="1202"/>
      <c r="R468" s="1202"/>
      <c r="S468" s="1202"/>
      <c r="T468" s="1202"/>
      <c r="U468" s="1202"/>
      <c r="V468" s="1202">
        <v>0</v>
      </c>
      <c r="W468" s="1202"/>
      <c r="X468" s="1202"/>
      <c r="Y468" s="1202"/>
      <c r="Z468" s="1203"/>
      <c r="AA468" s="1204"/>
      <c r="AB468" s="1204"/>
      <c r="AC468" s="1204"/>
      <c r="AD468" s="1205"/>
      <c r="AE468" s="1204">
        <v>9</v>
      </c>
      <c r="AF468" s="1203" t="s">
        <v>1647</v>
      </c>
      <c r="AG468" s="1203">
        <v>11.7</v>
      </c>
      <c r="AH468" s="1206">
        <v>709.4</v>
      </c>
      <c r="AI468" s="1207">
        <v>105.3</v>
      </c>
      <c r="AJ468" s="1208">
        <v>105.3</v>
      </c>
      <c r="AK468" s="1209">
        <v>0</v>
      </c>
      <c r="AL468" s="1210">
        <v>6384.5999999999995</v>
      </c>
      <c r="AM468" s="1211">
        <v>0</v>
      </c>
      <c r="AN468" s="571" t="s">
        <v>1370</v>
      </c>
    </row>
    <row r="469" spans="1:40" x14ac:dyDescent="0.15">
      <c r="A469" s="1201">
        <v>44431</v>
      </c>
      <c r="B469" s="1202">
        <v>33</v>
      </c>
      <c r="C469" s="1202">
        <v>8</v>
      </c>
      <c r="D469" s="1202">
        <v>3026</v>
      </c>
      <c r="E469" s="1202">
        <v>0</v>
      </c>
      <c r="F469" s="1202">
        <v>30</v>
      </c>
      <c r="G469" s="1202">
        <v>0</v>
      </c>
      <c r="H469" s="1202">
        <v>30</v>
      </c>
      <c r="I469" s="1202"/>
      <c r="J469" s="1202">
        <v>30</v>
      </c>
      <c r="K469" s="1202"/>
      <c r="L469" s="1202"/>
      <c r="M469" s="1202"/>
      <c r="N469" s="1202"/>
      <c r="O469" s="1202"/>
      <c r="P469" s="1202"/>
      <c r="Q469" s="1202"/>
      <c r="R469" s="1202"/>
      <c r="S469" s="1202"/>
      <c r="T469" s="1202"/>
      <c r="U469" s="1202"/>
      <c r="V469" s="1202">
        <v>0</v>
      </c>
      <c r="W469" s="1202"/>
      <c r="X469" s="1202"/>
      <c r="Y469" s="1202"/>
      <c r="Z469" s="1203"/>
      <c r="AA469" s="1204"/>
      <c r="AB469" s="1204"/>
      <c r="AC469" s="1204"/>
      <c r="AD469" s="1205"/>
      <c r="AE469" s="1204">
        <v>0</v>
      </c>
      <c r="AF469" s="1203" t="s">
        <v>129</v>
      </c>
      <c r="AG469" s="1203">
        <v>2.9</v>
      </c>
      <c r="AH469" s="1206">
        <v>181</v>
      </c>
      <c r="AI469" s="1207">
        <v>0</v>
      </c>
      <c r="AJ469" s="1208">
        <v>0</v>
      </c>
      <c r="AK469" s="1209">
        <v>0</v>
      </c>
      <c r="AL469" s="1210">
        <v>0</v>
      </c>
      <c r="AM469" s="1211">
        <v>0</v>
      </c>
      <c r="AN469" s="571" t="s">
        <v>1371</v>
      </c>
    </row>
    <row r="470" spans="1:40" x14ac:dyDescent="0.15">
      <c r="A470" s="1213">
        <v>44431</v>
      </c>
      <c r="B470" s="1214">
        <v>33</v>
      </c>
      <c r="C470" s="1214">
        <v>54</v>
      </c>
      <c r="D470" s="1214">
        <v>3026</v>
      </c>
      <c r="E470" s="1214">
        <v>202</v>
      </c>
      <c r="F470" s="1214">
        <v>580</v>
      </c>
      <c r="G470" s="1133">
        <v>570</v>
      </c>
      <c r="H470" s="1133">
        <v>203</v>
      </c>
      <c r="I470" s="1133">
        <v>10</v>
      </c>
      <c r="J470" s="1133"/>
      <c r="K470" s="1133"/>
      <c r="L470" s="1133"/>
      <c r="M470" s="1133"/>
      <c r="N470" s="1133"/>
      <c r="O470" s="1133"/>
      <c r="P470" s="1133"/>
      <c r="Q470" s="1133"/>
      <c r="R470" s="1133"/>
      <c r="S470" s="1133"/>
      <c r="T470" s="1133"/>
      <c r="U470" s="1133"/>
      <c r="V470" s="1133">
        <v>4</v>
      </c>
      <c r="W470" s="1133"/>
      <c r="X470" s="1133"/>
      <c r="Y470" s="1133"/>
      <c r="Z470" s="1134"/>
      <c r="AA470" s="1135"/>
      <c r="AB470" s="1135">
        <v>4</v>
      </c>
      <c r="AC470" s="1135"/>
      <c r="AD470" s="1136"/>
      <c r="AE470" s="1135">
        <v>198</v>
      </c>
      <c r="AF470" s="1134" t="s">
        <v>129</v>
      </c>
      <c r="AG470" s="1134">
        <v>2.9</v>
      </c>
      <c r="AH470" s="1137">
        <v>181</v>
      </c>
      <c r="AI470" s="1138">
        <v>585.79999999999995</v>
      </c>
      <c r="AJ470" s="1139">
        <v>574.19999999999993</v>
      </c>
      <c r="AK470" s="1140">
        <v>11.600000000000023</v>
      </c>
      <c r="AL470" s="1141">
        <v>35838</v>
      </c>
      <c r="AM470" s="1142">
        <v>724</v>
      </c>
      <c r="AN470" s="571" t="s">
        <v>1371</v>
      </c>
    </row>
    <row r="471" spans="1:40" x14ac:dyDescent="0.15">
      <c r="A471" s="1232">
        <v>44432</v>
      </c>
      <c r="B471" s="1224">
        <v>33</v>
      </c>
      <c r="C471" s="1224">
        <v>8</v>
      </c>
      <c r="D471" s="1224">
        <v>3026</v>
      </c>
      <c r="E471" s="1224">
        <v>259</v>
      </c>
      <c r="F471" s="1218">
        <v>431</v>
      </c>
      <c r="G471" s="1225">
        <v>431</v>
      </c>
      <c r="H471" s="1225">
        <v>150.85</v>
      </c>
      <c r="I471" s="1225"/>
      <c r="J471" s="1225"/>
      <c r="K471" s="1225"/>
      <c r="L471" s="1225"/>
      <c r="M471" s="1225"/>
      <c r="N471" s="1225"/>
      <c r="O471" s="1225"/>
      <c r="P471" s="1225"/>
      <c r="Q471" s="1225"/>
      <c r="R471" s="1225"/>
      <c r="S471" s="1225"/>
      <c r="T471" s="1225"/>
      <c r="U471" s="1225"/>
      <c r="V471" s="1225">
        <v>0</v>
      </c>
      <c r="W471" s="1225"/>
      <c r="X471" s="1225"/>
      <c r="Y471" s="1225"/>
      <c r="Z471" s="1246"/>
      <c r="AA471" s="1226"/>
      <c r="AB471" s="1226"/>
      <c r="AC471" s="1226"/>
      <c r="AD471" s="1227"/>
      <c r="AE471" s="1226">
        <v>259</v>
      </c>
      <c r="AF471" s="1246" t="s">
        <v>129</v>
      </c>
      <c r="AG471" s="1246">
        <v>2.9</v>
      </c>
      <c r="AH471" s="1228">
        <v>181</v>
      </c>
      <c r="AI471" s="1230">
        <v>751.1</v>
      </c>
      <c r="AJ471" s="1246">
        <v>751.1</v>
      </c>
      <c r="AK471" s="1228">
        <v>0</v>
      </c>
      <c r="AL471" s="1230">
        <v>46879</v>
      </c>
      <c r="AM471" s="1228">
        <v>0</v>
      </c>
      <c r="AN471" s="1053" t="s">
        <v>1371</v>
      </c>
    </row>
    <row r="472" spans="1:40" x14ac:dyDescent="0.15">
      <c r="A472" s="1201">
        <v>44433</v>
      </c>
      <c r="B472" s="1202">
        <v>33</v>
      </c>
      <c r="C472" s="1202">
        <v>9</v>
      </c>
      <c r="D472" s="1202">
        <v>3026</v>
      </c>
      <c r="E472" s="1202">
        <v>199</v>
      </c>
      <c r="F472" s="1202">
        <v>345</v>
      </c>
      <c r="G472" s="1202">
        <v>335</v>
      </c>
      <c r="H472" s="1202">
        <v>120.74999999999999</v>
      </c>
      <c r="I472" s="1202"/>
      <c r="J472" s="1202"/>
      <c r="K472" s="1202"/>
      <c r="L472" s="1202"/>
      <c r="M472" s="1202"/>
      <c r="N472" s="1202"/>
      <c r="O472" s="1202">
        <v>10</v>
      </c>
      <c r="P472" s="1202"/>
      <c r="Q472" s="1202"/>
      <c r="R472" s="1202"/>
      <c r="S472" s="1202"/>
      <c r="T472" s="1202"/>
      <c r="U472" s="1202"/>
      <c r="V472" s="1202">
        <v>0</v>
      </c>
      <c r="W472" s="1202"/>
      <c r="X472" s="1202"/>
      <c r="Y472" s="1202"/>
      <c r="Z472" s="1203"/>
      <c r="AA472" s="1204"/>
      <c r="AB472" s="1204"/>
      <c r="AC472" s="1204"/>
      <c r="AD472" s="1205"/>
      <c r="AE472" s="1204">
        <v>199</v>
      </c>
      <c r="AF472" s="1203" t="s">
        <v>129</v>
      </c>
      <c r="AG472" s="1203">
        <v>2.9</v>
      </c>
      <c r="AH472" s="1206">
        <v>181</v>
      </c>
      <c r="AI472" s="1207">
        <v>577.1</v>
      </c>
      <c r="AJ472" s="1208">
        <v>577.1</v>
      </c>
      <c r="AK472" s="1209">
        <v>0</v>
      </c>
      <c r="AL472" s="1210">
        <v>36019</v>
      </c>
      <c r="AM472" s="1211">
        <v>0</v>
      </c>
      <c r="AN472" s="571" t="s">
        <v>1371</v>
      </c>
    </row>
    <row r="473" spans="1:40" x14ac:dyDescent="0.15">
      <c r="A473" s="1213">
        <v>44445</v>
      </c>
      <c r="B473" s="1214">
        <v>33</v>
      </c>
      <c r="C473" s="1214">
        <v>8</v>
      </c>
      <c r="D473" s="1214">
        <v>3026</v>
      </c>
      <c r="E473" s="1214">
        <v>39</v>
      </c>
      <c r="F473" s="1214">
        <v>390</v>
      </c>
      <c r="G473" s="1089">
        <v>390</v>
      </c>
      <c r="H473" s="1089">
        <v>136.5</v>
      </c>
      <c r="I473" s="1089"/>
      <c r="J473" s="1089"/>
      <c r="K473" s="1089"/>
      <c r="L473" s="1089"/>
      <c r="M473" s="1089"/>
      <c r="N473" s="1089"/>
      <c r="O473" s="1089"/>
      <c r="P473" s="1089"/>
      <c r="Q473" s="1089"/>
      <c r="R473" s="1089"/>
      <c r="S473" s="1089"/>
      <c r="T473" s="1089"/>
      <c r="U473" s="1089"/>
      <c r="V473" s="1089">
        <v>0</v>
      </c>
      <c r="W473" s="1089"/>
      <c r="X473" s="1089"/>
      <c r="Y473" s="1089"/>
      <c r="Z473" s="1090"/>
      <c r="AA473" s="1091"/>
      <c r="AB473" s="1091"/>
      <c r="AC473" s="1091"/>
      <c r="AD473" s="1092"/>
      <c r="AE473" s="1091">
        <v>39</v>
      </c>
      <c r="AF473" s="1090" t="s">
        <v>129</v>
      </c>
      <c r="AG473" s="1090">
        <v>2.9</v>
      </c>
      <c r="AH473" s="1093">
        <v>181</v>
      </c>
      <c r="AI473" s="1094">
        <v>113.1</v>
      </c>
      <c r="AJ473" s="1095">
        <v>113.1</v>
      </c>
      <c r="AK473" s="1096">
        <v>0</v>
      </c>
      <c r="AL473" s="1097">
        <v>7059</v>
      </c>
      <c r="AM473" s="1098">
        <v>0</v>
      </c>
      <c r="AN473" s="1002" t="s">
        <v>1371</v>
      </c>
    </row>
    <row r="474" spans="1:40" x14ac:dyDescent="0.15">
      <c r="A474" s="1201">
        <v>44449</v>
      </c>
      <c r="B474" s="1202">
        <v>33</v>
      </c>
      <c r="C474" s="1202">
        <v>8</v>
      </c>
      <c r="D474" s="1202">
        <v>3026</v>
      </c>
      <c r="E474" s="1202">
        <v>0</v>
      </c>
      <c r="F474" s="1202">
        <v>30</v>
      </c>
      <c r="G474" s="1089">
        <v>0</v>
      </c>
      <c r="H474" s="1089">
        <v>30</v>
      </c>
      <c r="I474" s="1089"/>
      <c r="J474" s="1089">
        <v>30</v>
      </c>
      <c r="K474" s="1089"/>
      <c r="L474" s="1089"/>
      <c r="M474" s="1089"/>
      <c r="N474" s="1089"/>
      <c r="O474" s="1089"/>
      <c r="P474" s="1089"/>
      <c r="Q474" s="1089"/>
      <c r="R474" s="1089"/>
      <c r="S474" s="1089"/>
      <c r="T474" s="1089"/>
      <c r="U474" s="1089"/>
      <c r="V474" s="1089">
        <v>0</v>
      </c>
      <c r="W474" s="1089"/>
      <c r="X474" s="1089"/>
      <c r="Y474" s="1089"/>
      <c r="Z474" s="1090"/>
      <c r="AA474" s="1091"/>
      <c r="AB474" s="1091"/>
      <c r="AC474" s="1091"/>
      <c r="AD474" s="1092"/>
      <c r="AE474" s="1091">
        <v>0</v>
      </c>
      <c r="AF474" s="1090" t="s">
        <v>129</v>
      </c>
      <c r="AG474" s="1090">
        <v>2.9</v>
      </c>
      <c r="AH474" s="1093">
        <v>181</v>
      </c>
      <c r="AI474" s="1094">
        <v>0</v>
      </c>
      <c r="AJ474" s="1095">
        <v>0</v>
      </c>
      <c r="AK474" s="1096">
        <v>0</v>
      </c>
      <c r="AL474" s="1097">
        <v>0</v>
      </c>
      <c r="AM474" s="1098">
        <v>0</v>
      </c>
      <c r="AN474" s="1053" t="s">
        <v>1371</v>
      </c>
    </row>
    <row r="475" spans="1:40" x14ac:dyDescent="0.15">
      <c r="A475" s="1213">
        <v>44449</v>
      </c>
      <c r="B475" s="1214">
        <v>33</v>
      </c>
      <c r="C475" s="1214">
        <v>54</v>
      </c>
      <c r="D475" s="1214">
        <v>3026</v>
      </c>
      <c r="E475" s="1214">
        <v>124</v>
      </c>
      <c r="F475" s="1214">
        <v>285</v>
      </c>
      <c r="G475" s="1089">
        <v>90</v>
      </c>
      <c r="H475" s="1089">
        <v>99.75</v>
      </c>
      <c r="I475" s="1089">
        <v>15</v>
      </c>
      <c r="J475" s="1089"/>
      <c r="K475" s="1089"/>
      <c r="L475" s="1089"/>
      <c r="M475" s="1089">
        <v>180</v>
      </c>
      <c r="N475" s="1089"/>
      <c r="O475" s="1089"/>
      <c r="P475" s="1089"/>
      <c r="Q475" s="1089"/>
      <c r="R475" s="1089"/>
      <c r="S475" s="1089"/>
      <c r="T475" s="1089"/>
      <c r="U475" s="1089"/>
      <c r="V475" s="1089">
        <v>0</v>
      </c>
      <c r="W475" s="1089"/>
      <c r="X475" s="1089"/>
      <c r="Y475" s="1089"/>
      <c r="Z475" s="1090"/>
      <c r="AA475" s="1091"/>
      <c r="AB475" s="1091"/>
      <c r="AC475" s="1091"/>
      <c r="AD475" s="1092"/>
      <c r="AE475" s="1091">
        <v>124</v>
      </c>
      <c r="AF475" s="1090" t="s">
        <v>129</v>
      </c>
      <c r="AG475" s="1090">
        <v>2.9</v>
      </c>
      <c r="AH475" s="1093">
        <v>181</v>
      </c>
      <c r="AI475" s="1207">
        <v>359.59999999999997</v>
      </c>
      <c r="AJ475" s="1208">
        <v>359.59999999999997</v>
      </c>
      <c r="AK475" s="1209">
        <v>0</v>
      </c>
      <c r="AL475" s="1210">
        <v>22444</v>
      </c>
      <c r="AM475" s="1211">
        <v>0</v>
      </c>
      <c r="AN475" s="571" t="s">
        <v>1371</v>
      </c>
    </row>
    <row r="476" spans="1:40" x14ac:dyDescent="0.15">
      <c r="A476" s="1213">
        <v>44453</v>
      </c>
      <c r="B476" s="1214">
        <v>33</v>
      </c>
      <c r="C476" s="1214">
        <v>8</v>
      </c>
      <c r="D476" s="1214">
        <v>3026</v>
      </c>
      <c r="E476" s="1214">
        <v>125</v>
      </c>
      <c r="F476" s="1214">
        <v>208</v>
      </c>
      <c r="G476" s="1202">
        <v>208</v>
      </c>
      <c r="H476" s="1202">
        <v>104</v>
      </c>
      <c r="I476" s="1202"/>
      <c r="J476" s="1202"/>
      <c r="K476" s="1202"/>
      <c r="L476" s="1202"/>
      <c r="M476" s="1202"/>
      <c r="N476" s="1202"/>
      <c r="O476" s="1202"/>
      <c r="P476" s="1202"/>
      <c r="Q476" s="1202"/>
      <c r="R476" s="1202"/>
      <c r="S476" s="1202"/>
      <c r="T476" s="1202"/>
      <c r="U476" s="1202"/>
      <c r="V476" s="1202">
        <v>0</v>
      </c>
      <c r="W476" s="1202"/>
      <c r="X476" s="1202"/>
      <c r="Y476" s="1202"/>
      <c r="Z476" s="1203"/>
      <c r="AA476" s="1204"/>
      <c r="AB476" s="1204"/>
      <c r="AC476" s="1204"/>
      <c r="AD476" s="1205"/>
      <c r="AE476" s="1204">
        <v>125</v>
      </c>
      <c r="AF476" s="1203" t="s">
        <v>129</v>
      </c>
      <c r="AG476" s="1203">
        <v>2.9</v>
      </c>
      <c r="AH476" s="1206">
        <v>181</v>
      </c>
      <c r="AI476" s="1229">
        <v>362.5</v>
      </c>
      <c r="AJ476" s="1203">
        <v>362.5</v>
      </c>
      <c r="AK476" s="1206">
        <v>0</v>
      </c>
      <c r="AL476" s="1229">
        <v>22625</v>
      </c>
      <c r="AM476" s="1206">
        <v>0</v>
      </c>
      <c r="AN476" s="571" t="s">
        <v>1505</v>
      </c>
    </row>
    <row r="477" spans="1:40" x14ac:dyDescent="0.15">
      <c r="A477" s="1201">
        <v>44453</v>
      </c>
      <c r="B477" s="1202">
        <v>33</v>
      </c>
      <c r="C477" s="1202">
        <v>82</v>
      </c>
      <c r="D477" s="1202">
        <v>3026</v>
      </c>
      <c r="E477" s="1202">
        <v>94</v>
      </c>
      <c r="F477" s="1202">
        <v>240</v>
      </c>
      <c r="G477" s="1202">
        <v>215</v>
      </c>
      <c r="H477" s="1202">
        <v>120</v>
      </c>
      <c r="I477" s="1202">
        <v>10</v>
      </c>
      <c r="J477" s="1202"/>
      <c r="K477" s="1202"/>
      <c r="L477" s="1202"/>
      <c r="M477" s="1202"/>
      <c r="N477" s="1202"/>
      <c r="O477" s="1202">
        <v>15</v>
      </c>
      <c r="P477" s="1202"/>
      <c r="Q477" s="1202"/>
      <c r="R477" s="1202"/>
      <c r="S477" s="1202"/>
      <c r="T477" s="1202"/>
      <c r="U477" s="1202"/>
      <c r="V477" s="1202">
        <v>1</v>
      </c>
      <c r="W477" s="1202"/>
      <c r="X477" s="1202"/>
      <c r="Y477" s="1202"/>
      <c r="Z477" s="1203"/>
      <c r="AA477" s="1204"/>
      <c r="AB477" s="1204"/>
      <c r="AC477" s="1204"/>
      <c r="AD477" s="1205">
        <v>1</v>
      </c>
      <c r="AE477" s="1204">
        <v>93</v>
      </c>
      <c r="AF477" s="1203" t="s">
        <v>129</v>
      </c>
      <c r="AG477" s="1203">
        <v>2.9</v>
      </c>
      <c r="AH477" s="1206">
        <v>181</v>
      </c>
      <c r="AI477" s="1207">
        <v>272.59999999999997</v>
      </c>
      <c r="AJ477" s="1208">
        <v>269.7</v>
      </c>
      <c r="AK477" s="1209">
        <v>2.8999999999999773</v>
      </c>
      <c r="AL477" s="1210">
        <v>16833</v>
      </c>
      <c r="AM477" s="1211">
        <v>181</v>
      </c>
      <c r="AN477" s="1220" t="s">
        <v>1505</v>
      </c>
    </row>
    <row r="478" spans="1:40" x14ac:dyDescent="0.15">
      <c r="A478" s="1232">
        <v>44454</v>
      </c>
      <c r="B478" s="1224">
        <v>33</v>
      </c>
      <c r="C478" s="1224">
        <v>3</v>
      </c>
      <c r="D478" s="1224">
        <v>3026</v>
      </c>
      <c r="E478" s="1224">
        <v>110</v>
      </c>
      <c r="F478" s="1218">
        <v>235</v>
      </c>
      <c r="G478" s="1225">
        <v>205</v>
      </c>
      <c r="H478" s="1225">
        <v>82.25</v>
      </c>
      <c r="I478" s="1225">
        <v>10</v>
      </c>
      <c r="J478" s="1225"/>
      <c r="K478" s="1225"/>
      <c r="L478" s="1225"/>
      <c r="M478" s="1225">
        <v>10</v>
      </c>
      <c r="N478" s="1225"/>
      <c r="O478" s="1225">
        <v>10</v>
      </c>
      <c r="P478" s="1225"/>
      <c r="Q478" s="1225"/>
      <c r="R478" s="1225"/>
      <c r="S478" s="1225"/>
      <c r="T478" s="1225"/>
      <c r="U478" s="1225"/>
      <c r="V478" s="1225">
        <v>0</v>
      </c>
      <c r="W478" s="1225"/>
      <c r="X478" s="1225"/>
      <c r="Y478" s="1225"/>
      <c r="Z478" s="1246"/>
      <c r="AA478" s="1226"/>
      <c r="AB478" s="1226"/>
      <c r="AC478" s="1226"/>
      <c r="AD478" s="1227"/>
      <c r="AE478" s="1226">
        <v>110</v>
      </c>
      <c r="AF478" s="1246" t="s">
        <v>129</v>
      </c>
      <c r="AG478" s="1246">
        <v>2.9</v>
      </c>
      <c r="AH478" s="1228">
        <v>181</v>
      </c>
      <c r="AI478" s="1230">
        <v>319</v>
      </c>
      <c r="AJ478" s="1246">
        <v>319</v>
      </c>
      <c r="AK478" s="1228">
        <v>0</v>
      </c>
      <c r="AL478" s="1230">
        <v>19910</v>
      </c>
      <c r="AM478" s="1228">
        <v>0</v>
      </c>
      <c r="AN478" s="571" t="s">
        <v>1371</v>
      </c>
    </row>
    <row r="479" spans="1:40" x14ac:dyDescent="0.15">
      <c r="A479" s="1213">
        <v>44455</v>
      </c>
      <c r="B479" s="1214">
        <v>33</v>
      </c>
      <c r="C479" s="1214">
        <v>3</v>
      </c>
      <c r="D479" s="1214">
        <v>3026</v>
      </c>
      <c r="E479" s="1214">
        <v>113</v>
      </c>
      <c r="F479" s="1214">
        <v>225</v>
      </c>
      <c r="G479" s="1202">
        <v>205</v>
      </c>
      <c r="H479" s="1202">
        <v>78.75</v>
      </c>
      <c r="I479" s="1202">
        <v>10</v>
      </c>
      <c r="J479" s="1202"/>
      <c r="K479" s="1202"/>
      <c r="L479" s="1202"/>
      <c r="M479" s="1202"/>
      <c r="N479" s="1202"/>
      <c r="O479" s="1202">
        <v>10</v>
      </c>
      <c r="P479" s="1202"/>
      <c r="Q479" s="1202"/>
      <c r="R479" s="1202"/>
      <c r="S479" s="1202"/>
      <c r="T479" s="1202"/>
      <c r="U479" s="1202"/>
      <c r="V479" s="1202">
        <v>3</v>
      </c>
      <c r="W479" s="1202"/>
      <c r="X479" s="1202"/>
      <c r="Y479" s="1202"/>
      <c r="Z479" s="1203"/>
      <c r="AA479" s="1204"/>
      <c r="AB479" s="1204"/>
      <c r="AC479" s="1204"/>
      <c r="AD479" s="1205">
        <v>3</v>
      </c>
      <c r="AE479" s="1204">
        <v>110</v>
      </c>
      <c r="AF479" s="1203" t="s">
        <v>129</v>
      </c>
      <c r="AG479" s="1203">
        <v>2.9</v>
      </c>
      <c r="AH479" s="1206">
        <v>181</v>
      </c>
      <c r="AI479" s="1207">
        <v>327.7</v>
      </c>
      <c r="AJ479" s="1208">
        <v>319</v>
      </c>
      <c r="AK479" s="1209">
        <v>8.6999999999999886</v>
      </c>
      <c r="AL479" s="1210">
        <v>19910</v>
      </c>
      <c r="AM479" s="1211">
        <v>543</v>
      </c>
      <c r="AN479" s="1220" t="s">
        <v>1371</v>
      </c>
    </row>
    <row r="480" spans="1:40" x14ac:dyDescent="0.15">
      <c r="A480" s="1201">
        <v>44456</v>
      </c>
      <c r="B480" s="1202">
        <v>33</v>
      </c>
      <c r="C480" s="1202">
        <v>9</v>
      </c>
      <c r="D480" s="1202">
        <v>3026</v>
      </c>
      <c r="E480" s="1202">
        <v>158</v>
      </c>
      <c r="F480" s="1202">
        <v>465</v>
      </c>
      <c r="G480" s="1041">
        <v>455</v>
      </c>
      <c r="H480" s="1041">
        <v>162.75</v>
      </c>
      <c r="I480" s="1041"/>
      <c r="J480" s="1041"/>
      <c r="K480" s="1041"/>
      <c r="L480" s="1041"/>
      <c r="M480" s="1041"/>
      <c r="N480" s="1041"/>
      <c r="O480" s="1041">
        <v>10</v>
      </c>
      <c r="P480" s="1041"/>
      <c r="Q480" s="1041"/>
      <c r="R480" s="1041"/>
      <c r="S480" s="1041"/>
      <c r="T480" s="1041"/>
      <c r="U480" s="1041"/>
      <c r="V480" s="1041">
        <v>5</v>
      </c>
      <c r="W480" s="1041"/>
      <c r="X480" s="1041"/>
      <c r="Y480" s="1041"/>
      <c r="Z480" s="1042"/>
      <c r="AA480" s="1043"/>
      <c r="AB480" s="1043"/>
      <c r="AC480" s="1043">
        <v>5</v>
      </c>
      <c r="AD480" s="1044"/>
      <c r="AE480" s="1043">
        <v>153</v>
      </c>
      <c r="AF480" s="1042" t="s">
        <v>129</v>
      </c>
      <c r="AG480" s="1042">
        <v>2.9</v>
      </c>
      <c r="AH480" s="1045">
        <v>181</v>
      </c>
      <c r="AI480" s="1094">
        <v>458.2</v>
      </c>
      <c r="AJ480" s="1095">
        <v>443.7</v>
      </c>
      <c r="AK480" s="1096">
        <v>14.5</v>
      </c>
      <c r="AL480" s="1097">
        <v>27693</v>
      </c>
      <c r="AM480" s="1098">
        <v>905</v>
      </c>
      <c r="AN480" s="571" t="s">
        <v>1371</v>
      </c>
    </row>
    <row r="481" spans="1:40" x14ac:dyDescent="0.15">
      <c r="A481" s="1213">
        <v>44456</v>
      </c>
      <c r="B481" s="1214">
        <v>33</v>
      </c>
      <c r="C481" s="1214">
        <v>82</v>
      </c>
      <c r="D481" s="1214">
        <v>3026</v>
      </c>
      <c r="E481" s="1214">
        <v>152</v>
      </c>
      <c r="F481" s="1214">
        <v>360</v>
      </c>
      <c r="G481" s="1202">
        <v>360</v>
      </c>
      <c r="H481" s="1202">
        <v>125.99999999999999</v>
      </c>
      <c r="I481" s="1202"/>
      <c r="J481" s="1202"/>
      <c r="K481" s="1202"/>
      <c r="L481" s="1202"/>
      <c r="M481" s="1202"/>
      <c r="N481" s="1202"/>
      <c r="O481" s="1202"/>
      <c r="P481" s="1202"/>
      <c r="Q481" s="1202"/>
      <c r="R481" s="1202"/>
      <c r="S481" s="1202"/>
      <c r="T481" s="1202"/>
      <c r="U481" s="1202"/>
      <c r="V481" s="1202">
        <v>0</v>
      </c>
      <c r="W481" s="1202"/>
      <c r="X481" s="1202"/>
      <c r="Y481" s="1202"/>
      <c r="Z481" s="1203"/>
      <c r="AA481" s="1204"/>
      <c r="AB481" s="1204"/>
      <c r="AC481" s="1204"/>
      <c r="AD481" s="1205"/>
      <c r="AE481" s="1204">
        <v>152</v>
      </c>
      <c r="AF481" s="1203" t="s">
        <v>129</v>
      </c>
      <c r="AG481" s="1203">
        <v>2.9</v>
      </c>
      <c r="AH481" s="1206">
        <v>181</v>
      </c>
      <c r="AI481" s="1207">
        <v>440.8</v>
      </c>
      <c r="AJ481" s="1208">
        <v>440.8</v>
      </c>
      <c r="AK481" s="1209">
        <v>0</v>
      </c>
      <c r="AL481" s="1210">
        <v>27512</v>
      </c>
      <c r="AM481" s="1211">
        <v>0</v>
      </c>
      <c r="AN481" s="1002" t="s">
        <v>1371</v>
      </c>
    </row>
    <row r="482" spans="1:40" x14ac:dyDescent="0.15">
      <c r="A482" s="1201">
        <v>44439</v>
      </c>
      <c r="B482" s="1202">
        <v>33</v>
      </c>
      <c r="C482" s="1202">
        <v>8</v>
      </c>
      <c r="D482" s="1202">
        <v>3028</v>
      </c>
      <c r="E482" s="1202">
        <v>0</v>
      </c>
      <c r="F482" s="1202">
        <v>30</v>
      </c>
      <c r="G482" s="1202">
        <v>0</v>
      </c>
      <c r="H482" s="1202">
        <v>30</v>
      </c>
      <c r="I482" s="1202"/>
      <c r="J482" s="1202">
        <v>30</v>
      </c>
      <c r="K482" s="1202"/>
      <c r="L482" s="1202"/>
      <c r="M482" s="1202"/>
      <c r="N482" s="1202"/>
      <c r="O482" s="1202"/>
      <c r="P482" s="1202"/>
      <c r="Q482" s="1202"/>
      <c r="R482" s="1202"/>
      <c r="S482" s="1202"/>
      <c r="T482" s="1202"/>
      <c r="U482" s="1202"/>
      <c r="V482" s="1202">
        <v>0</v>
      </c>
      <c r="W482" s="1202"/>
      <c r="X482" s="1202"/>
      <c r="Y482" s="1202"/>
      <c r="Z482" s="1203"/>
      <c r="AA482" s="1204"/>
      <c r="AB482" s="1204"/>
      <c r="AC482" s="1204"/>
      <c r="AD482" s="1205"/>
      <c r="AE482" s="1204">
        <v>0</v>
      </c>
      <c r="AF482" s="1203" t="s">
        <v>1647</v>
      </c>
      <c r="AG482" s="1203">
        <v>5.8</v>
      </c>
      <c r="AH482" s="1206">
        <v>153.89999999999998</v>
      </c>
      <c r="AI482" s="1207">
        <v>0</v>
      </c>
      <c r="AJ482" s="1208">
        <v>0</v>
      </c>
      <c r="AK482" s="1209">
        <v>0</v>
      </c>
      <c r="AL482" s="1210">
        <v>0</v>
      </c>
      <c r="AM482" s="1211">
        <v>0</v>
      </c>
      <c r="AN482" s="1053" t="s">
        <v>1383</v>
      </c>
    </row>
    <row r="483" spans="1:40" x14ac:dyDescent="0.15">
      <c r="A483" s="1232">
        <v>44439</v>
      </c>
      <c r="B483" s="1224">
        <v>33</v>
      </c>
      <c r="C483" s="1224">
        <v>8</v>
      </c>
      <c r="D483" s="1224">
        <v>3028</v>
      </c>
      <c r="E483" s="1224">
        <v>70</v>
      </c>
      <c r="F483" s="1218">
        <v>116</v>
      </c>
      <c r="G483" s="1225">
        <v>116</v>
      </c>
      <c r="H483" s="1225">
        <v>40.599999999999994</v>
      </c>
      <c r="I483" s="1225"/>
      <c r="J483" s="1225"/>
      <c r="K483" s="1225"/>
      <c r="L483" s="1225"/>
      <c r="M483" s="1225"/>
      <c r="N483" s="1225"/>
      <c r="O483" s="1225"/>
      <c r="P483" s="1225"/>
      <c r="Q483" s="1225"/>
      <c r="R483" s="1225"/>
      <c r="S483" s="1225"/>
      <c r="T483" s="1225"/>
      <c r="U483" s="1225"/>
      <c r="V483" s="1225">
        <v>5</v>
      </c>
      <c r="W483" s="1225">
        <v>5</v>
      </c>
      <c r="X483" s="1225"/>
      <c r="Y483" s="1225"/>
      <c r="Z483" s="1246"/>
      <c r="AA483" s="1226"/>
      <c r="AB483" s="1226"/>
      <c r="AC483" s="1226"/>
      <c r="AD483" s="1227"/>
      <c r="AE483" s="1226">
        <v>65</v>
      </c>
      <c r="AF483" s="1246" t="s">
        <v>1647</v>
      </c>
      <c r="AG483" s="1246">
        <v>5.8</v>
      </c>
      <c r="AH483" s="1228">
        <v>153.89999999999998</v>
      </c>
      <c r="AI483" s="1230">
        <v>406</v>
      </c>
      <c r="AJ483" s="1246">
        <v>377</v>
      </c>
      <c r="AK483" s="1228">
        <v>29</v>
      </c>
      <c r="AL483" s="1230">
        <v>10003.499999999998</v>
      </c>
      <c r="AM483" s="1228">
        <v>769.49999999999989</v>
      </c>
      <c r="AN483" s="571" t="s">
        <v>1383</v>
      </c>
    </row>
    <row r="484" spans="1:40" x14ac:dyDescent="0.15">
      <c r="A484" s="1201">
        <v>44439</v>
      </c>
      <c r="B484" s="1202">
        <v>33</v>
      </c>
      <c r="C484" s="1202">
        <v>82</v>
      </c>
      <c r="D484" s="1202">
        <v>3028</v>
      </c>
      <c r="E484" s="1202">
        <v>41</v>
      </c>
      <c r="F484" s="1202">
        <v>60</v>
      </c>
      <c r="G484" s="1089">
        <v>60</v>
      </c>
      <c r="H484" s="1089">
        <v>21</v>
      </c>
      <c r="I484" s="1089"/>
      <c r="J484" s="1089"/>
      <c r="K484" s="1089"/>
      <c r="L484" s="1089"/>
      <c r="M484" s="1089"/>
      <c r="N484" s="1089"/>
      <c r="O484" s="1089"/>
      <c r="P484" s="1089"/>
      <c r="Q484" s="1089"/>
      <c r="R484" s="1089"/>
      <c r="S484" s="1089"/>
      <c r="T484" s="1089"/>
      <c r="U484" s="1089"/>
      <c r="V484" s="1089">
        <v>0</v>
      </c>
      <c r="W484" s="1089"/>
      <c r="X484" s="1089"/>
      <c r="Y484" s="1089"/>
      <c r="Z484" s="1090"/>
      <c r="AA484" s="1091"/>
      <c r="AB484" s="1091"/>
      <c r="AC484" s="1091"/>
      <c r="AD484" s="1092"/>
      <c r="AE484" s="1091">
        <v>41</v>
      </c>
      <c r="AF484" s="1090" t="s">
        <v>1647</v>
      </c>
      <c r="AG484" s="1090">
        <v>5.8</v>
      </c>
      <c r="AH484" s="1093">
        <v>153.89999999999998</v>
      </c>
      <c r="AI484" s="1094">
        <v>237.79999999999998</v>
      </c>
      <c r="AJ484" s="1095">
        <v>237.79999999999998</v>
      </c>
      <c r="AK484" s="1096">
        <v>0</v>
      </c>
      <c r="AL484" s="1097">
        <v>6309.8999999999987</v>
      </c>
      <c r="AM484" s="1098">
        <v>0</v>
      </c>
      <c r="AN484" s="571" t="s">
        <v>1383</v>
      </c>
    </row>
    <row r="485" spans="1:40" x14ac:dyDescent="0.15">
      <c r="A485" s="1201">
        <v>44440</v>
      </c>
      <c r="B485" s="1202">
        <v>33</v>
      </c>
      <c r="C485" s="1202">
        <v>8</v>
      </c>
      <c r="D485" s="1202">
        <v>3028</v>
      </c>
      <c r="E485" s="1202">
        <v>14</v>
      </c>
      <c r="F485" s="1202">
        <v>28</v>
      </c>
      <c r="G485" s="1089">
        <v>28</v>
      </c>
      <c r="H485" s="1089">
        <v>14</v>
      </c>
      <c r="I485" s="1089"/>
      <c r="J485" s="1089"/>
      <c r="K485" s="1089"/>
      <c r="L485" s="1089"/>
      <c r="M485" s="1089"/>
      <c r="N485" s="1089"/>
      <c r="O485" s="1089"/>
      <c r="P485" s="1089"/>
      <c r="Q485" s="1089"/>
      <c r="R485" s="1089"/>
      <c r="S485" s="1089"/>
      <c r="T485" s="1089"/>
      <c r="U485" s="1089"/>
      <c r="V485" s="1089">
        <v>0</v>
      </c>
      <c r="W485" s="1089"/>
      <c r="X485" s="1089"/>
      <c r="Y485" s="1089"/>
      <c r="Z485" s="1090"/>
      <c r="AA485" s="1091"/>
      <c r="AB485" s="1091"/>
      <c r="AC485" s="1091"/>
      <c r="AD485" s="1092"/>
      <c r="AE485" s="1091">
        <v>14</v>
      </c>
      <c r="AF485" s="1090" t="s">
        <v>1647</v>
      </c>
      <c r="AG485" s="1090">
        <v>5.8</v>
      </c>
      <c r="AH485" s="1093">
        <v>153.89999999999998</v>
      </c>
      <c r="AI485" s="1094">
        <v>81.2</v>
      </c>
      <c r="AJ485" s="1095">
        <v>81.2</v>
      </c>
      <c r="AK485" s="1096">
        <v>0</v>
      </c>
      <c r="AL485" s="1097">
        <v>2154.5999999999995</v>
      </c>
      <c r="AM485" s="1098">
        <v>0</v>
      </c>
      <c r="AN485" s="1102" t="s">
        <v>1383</v>
      </c>
    </row>
    <row r="486" spans="1:40" x14ac:dyDescent="0.15">
      <c r="A486" s="1201">
        <v>44433</v>
      </c>
      <c r="B486" s="1202">
        <v>32</v>
      </c>
      <c r="C486" s="1202">
        <v>2</v>
      </c>
      <c r="D486" s="1202">
        <v>3031</v>
      </c>
      <c r="E486" s="1202">
        <v>0</v>
      </c>
      <c r="F486" s="1202">
        <v>30</v>
      </c>
      <c r="G486" s="1202">
        <v>0</v>
      </c>
      <c r="H486" s="1202">
        <v>30</v>
      </c>
      <c r="I486" s="1202"/>
      <c r="J486" s="1202">
        <v>30</v>
      </c>
      <c r="K486" s="1202"/>
      <c r="L486" s="1202"/>
      <c r="M486" s="1202"/>
      <c r="N486" s="1202"/>
      <c r="O486" s="1202"/>
      <c r="P486" s="1202"/>
      <c r="Q486" s="1202"/>
      <c r="R486" s="1202"/>
      <c r="S486" s="1202"/>
      <c r="T486" s="1202"/>
      <c r="U486" s="1202"/>
      <c r="V486" s="1202">
        <v>0</v>
      </c>
      <c r="W486" s="1202"/>
      <c r="X486" s="1202"/>
      <c r="Y486" s="1202"/>
      <c r="Z486" s="1203"/>
      <c r="AA486" s="1204"/>
      <c r="AB486" s="1204"/>
      <c r="AC486" s="1204"/>
      <c r="AD486" s="1205"/>
      <c r="AE486" s="1204">
        <v>0</v>
      </c>
      <c r="AF486" s="1203" t="s">
        <v>129</v>
      </c>
      <c r="AG486" s="1203">
        <v>3.8</v>
      </c>
      <c r="AH486" s="1206">
        <v>223</v>
      </c>
      <c r="AI486" s="1207">
        <v>0</v>
      </c>
      <c r="AJ486" s="1208">
        <v>0</v>
      </c>
      <c r="AK486" s="1209">
        <v>0</v>
      </c>
      <c r="AL486" s="1210">
        <v>0</v>
      </c>
      <c r="AM486" s="1211">
        <v>0</v>
      </c>
      <c r="AN486" s="571" t="s">
        <v>1622</v>
      </c>
    </row>
    <row r="487" spans="1:40" x14ac:dyDescent="0.15">
      <c r="A487" s="1201">
        <v>44434</v>
      </c>
      <c r="B487" s="1202">
        <v>32</v>
      </c>
      <c r="C487" s="1202">
        <v>14</v>
      </c>
      <c r="D487" s="1202">
        <v>3031</v>
      </c>
      <c r="E487" s="1202">
        <v>97</v>
      </c>
      <c r="F487" s="1202">
        <v>300</v>
      </c>
      <c r="G487" s="1089">
        <v>300</v>
      </c>
      <c r="H487" s="1089">
        <v>150</v>
      </c>
      <c r="I487" s="1089"/>
      <c r="J487" s="1089"/>
      <c r="K487" s="1089"/>
      <c r="L487" s="1089"/>
      <c r="M487" s="1089"/>
      <c r="N487" s="1089"/>
      <c r="O487" s="1089"/>
      <c r="P487" s="1089"/>
      <c r="Q487" s="1089"/>
      <c r="R487" s="1089"/>
      <c r="S487" s="1089"/>
      <c r="T487" s="1089"/>
      <c r="U487" s="1089"/>
      <c r="V487" s="1089">
        <v>5</v>
      </c>
      <c r="W487" s="1089"/>
      <c r="X487" s="1089"/>
      <c r="Y487" s="1089"/>
      <c r="Z487" s="1090"/>
      <c r="AA487" s="1091"/>
      <c r="AB487" s="1091"/>
      <c r="AC487" s="1091"/>
      <c r="AD487" s="1092">
        <v>5</v>
      </c>
      <c r="AE487" s="1091">
        <v>92</v>
      </c>
      <c r="AF487" s="1090" t="s">
        <v>129</v>
      </c>
      <c r="AG487" s="1090">
        <v>3.8</v>
      </c>
      <c r="AH487" s="1093">
        <v>223</v>
      </c>
      <c r="AI487" s="1094">
        <v>368.59999999999997</v>
      </c>
      <c r="AJ487" s="1095">
        <v>349.59999999999997</v>
      </c>
      <c r="AK487" s="1096">
        <v>19</v>
      </c>
      <c r="AL487" s="1097">
        <v>20516</v>
      </c>
      <c r="AM487" s="1098">
        <v>1115</v>
      </c>
      <c r="AN487" s="571" t="s">
        <v>1622</v>
      </c>
    </row>
    <row r="488" spans="1:40" x14ac:dyDescent="0.15">
      <c r="A488" s="1201">
        <v>44455</v>
      </c>
      <c r="B488" s="1202">
        <v>27</v>
      </c>
      <c r="C488" s="1202">
        <v>35</v>
      </c>
      <c r="D488" s="1202">
        <v>3034</v>
      </c>
      <c r="E488" s="1202">
        <v>0</v>
      </c>
      <c r="F488" s="1202">
        <v>80</v>
      </c>
      <c r="G488" s="1202">
        <v>0</v>
      </c>
      <c r="H488" s="1202">
        <v>80</v>
      </c>
      <c r="I488" s="1202"/>
      <c r="J488" s="1202">
        <v>80</v>
      </c>
      <c r="K488" s="1202"/>
      <c r="L488" s="1202"/>
      <c r="M488" s="1202"/>
      <c r="N488" s="1202"/>
      <c r="O488" s="1202"/>
      <c r="P488" s="1202"/>
      <c r="Q488" s="1202"/>
      <c r="R488" s="1202"/>
      <c r="S488" s="1202"/>
      <c r="T488" s="1202"/>
      <c r="U488" s="1202"/>
      <c r="V488" s="1202">
        <v>0</v>
      </c>
      <c r="W488" s="1202"/>
      <c r="X488" s="1202"/>
      <c r="Y488" s="1202"/>
      <c r="Z488" s="1203"/>
      <c r="AA488" s="1204"/>
      <c r="AB488" s="1204"/>
      <c r="AC488" s="1204"/>
      <c r="AD488" s="1205"/>
      <c r="AE488" s="1204">
        <v>0</v>
      </c>
      <c r="AF488" s="1203" t="s">
        <v>129</v>
      </c>
      <c r="AG488" s="1203">
        <v>2.6</v>
      </c>
      <c r="AH488" s="1206">
        <v>247</v>
      </c>
      <c r="AI488" s="1207">
        <v>0</v>
      </c>
      <c r="AJ488" s="1208">
        <v>0</v>
      </c>
      <c r="AK488" s="1209">
        <v>0</v>
      </c>
      <c r="AL488" s="1210">
        <v>0</v>
      </c>
      <c r="AM488" s="1211">
        <v>0</v>
      </c>
      <c r="AN488" s="1053">
        <v>105900</v>
      </c>
    </row>
    <row r="489" spans="1:40" x14ac:dyDescent="0.15">
      <c r="A489" s="1201">
        <v>44455</v>
      </c>
      <c r="B489" s="1202">
        <v>27</v>
      </c>
      <c r="C489" s="1202">
        <v>82</v>
      </c>
      <c r="D489" s="1202">
        <v>3034</v>
      </c>
      <c r="E489" s="1202">
        <v>159</v>
      </c>
      <c r="F489" s="1202">
        <v>465</v>
      </c>
      <c r="G489" s="1202">
        <v>380</v>
      </c>
      <c r="H489" s="1202">
        <v>232.5</v>
      </c>
      <c r="I489" s="1202">
        <v>10</v>
      </c>
      <c r="J489" s="1202"/>
      <c r="K489" s="1202"/>
      <c r="L489" s="1202">
        <v>60</v>
      </c>
      <c r="M489" s="1202"/>
      <c r="N489" s="1202"/>
      <c r="O489" s="1202">
        <v>15</v>
      </c>
      <c r="P489" s="1202"/>
      <c r="Q489" s="1202"/>
      <c r="R489" s="1202"/>
      <c r="S489" s="1202"/>
      <c r="T489" s="1202"/>
      <c r="U489" s="1202"/>
      <c r="V489" s="1202">
        <v>13</v>
      </c>
      <c r="W489" s="1202"/>
      <c r="X489" s="1202"/>
      <c r="Y489" s="1202">
        <v>3</v>
      </c>
      <c r="Z489" s="1203"/>
      <c r="AA489" s="1204"/>
      <c r="AB489" s="1204"/>
      <c r="AC489" s="1204"/>
      <c r="AD489" s="1205">
        <v>10</v>
      </c>
      <c r="AE489" s="1204">
        <v>146</v>
      </c>
      <c r="AF489" s="1203" t="s">
        <v>129</v>
      </c>
      <c r="AG489" s="1203">
        <v>2.6</v>
      </c>
      <c r="AH489" s="1206">
        <v>247</v>
      </c>
      <c r="AI489" s="1207">
        <v>413.40000000000003</v>
      </c>
      <c r="AJ489" s="1208">
        <v>379.6</v>
      </c>
      <c r="AK489" s="1209">
        <v>33.800000000000011</v>
      </c>
      <c r="AL489" s="1210">
        <v>36062</v>
      </c>
      <c r="AM489" s="1211">
        <v>3211</v>
      </c>
      <c r="AN489" s="571">
        <v>105900</v>
      </c>
    </row>
    <row r="490" spans="1:40" x14ac:dyDescent="0.15">
      <c r="A490" s="1213">
        <v>44456</v>
      </c>
      <c r="B490" s="1214">
        <v>27</v>
      </c>
      <c r="C490" s="1214">
        <v>1</v>
      </c>
      <c r="D490" s="1214">
        <v>3034</v>
      </c>
      <c r="E490" s="1214">
        <v>89</v>
      </c>
      <c r="F490" s="1214">
        <v>180</v>
      </c>
      <c r="G490" s="1041">
        <v>170</v>
      </c>
      <c r="H490" s="1041">
        <v>90</v>
      </c>
      <c r="I490" s="1041">
        <v>5</v>
      </c>
      <c r="J490" s="1041"/>
      <c r="K490" s="1041"/>
      <c r="L490" s="1041"/>
      <c r="M490" s="1041"/>
      <c r="N490" s="1041"/>
      <c r="O490" s="1041">
        <v>5</v>
      </c>
      <c r="P490" s="1041"/>
      <c r="Q490" s="1041"/>
      <c r="R490" s="1041"/>
      <c r="S490" s="1041"/>
      <c r="T490" s="1041"/>
      <c r="U490" s="1041"/>
      <c r="V490" s="1041">
        <v>2</v>
      </c>
      <c r="W490" s="1041"/>
      <c r="X490" s="1041"/>
      <c r="Y490" s="1041">
        <v>2</v>
      </c>
      <c r="Z490" s="1042"/>
      <c r="AA490" s="1043"/>
      <c r="AB490" s="1043"/>
      <c r="AC490" s="1043"/>
      <c r="AD490" s="1044"/>
      <c r="AE490" s="1043">
        <v>87</v>
      </c>
      <c r="AF490" s="1042" t="s">
        <v>129</v>
      </c>
      <c r="AG490" s="1042">
        <v>2.6</v>
      </c>
      <c r="AH490" s="1045">
        <v>247</v>
      </c>
      <c r="AI490" s="1046">
        <v>231.4</v>
      </c>
      <c r="AJ490" s="1047">
        <v>226.20000000000002</v>
      </c>
      <c r="AK490" s="1048">
        <v>5.1999999999999886</v>
      </c>
      <c r="AL490" s="1049">
        <v>21489</v>
      </c>
      <c r="AM490" s="1050">
        <v>494</v>
      </c>
      <c r="AN490" s="1002">
        <v>105900</v>
      </c>
    </row>
    <row r="491" spans="1:40" x14ac:dyDescent="0.15">
      <c r="A491" s="1201">
        <v>44439</v>
      </c>
      <c r="B491" s="1202">
        <v>27</v>
      </c>
      <c r="C491" s="1202">
        <v>9</v>
      </c>
      <c r="D491" s="1202">
        <v>3036</v>
      </c>
      <c r="E491" s="1202">
        <v>0</v>
      </c>
      <c r="F491" s="1202">
        <v>60</v>
      </c>
      <c r="G491" s="1089">
        <v>0</v>
      </c>
      <c r="H491" s="1089">
        <v>60</v>
      </c>
      <c r="I491" s="1089"/>
      <c r="J491" s="1089">
        <v>60</v>
      </c>
      <c r="K491" s="1089"/>
      <c r="L491" s="1089"/>
      <c r="M491" s="1089"/>
      <c r="N491" s="1089"/>
      <c r="O491" s="1089"/>
      <c r="P491" s="1089"/>
      <c r="Q491" s="1089"/>
      <c r="R491" s="1089"/>
      <c r="S491" s="1089"/>
      <c r="T491" s="1089"/>
      <c r="U491" s="1089"/>
      <c r="V491" s="1089">
        <v>0</v>
      </c>
      <c r="W491" s="1089"/>
      <c r="X491" s="1089"/>
      <c r="Y491" s="1089"/>
      <c r="Z491" s="1090"/>
      <c r="AA491" s="1091"/>
      <c r="AB491" s="1091"/>
      <c r="AC491" s="1091"/>
      <c r="AD491" s="1092"/>
      <c r="AE491" s="1091">
        <v>0</v>
      </c>
      <c r="AF491" s="1090" t="s">
        <v>129</v>
      </c>
      <c r="AG491" s="1090">
        <v>2.6</v>
      </c>
      <c r="AH491" s="1093">
        <v>199</v>
      </c>
      <c r="AI491" s="1094">
        <v>0</v>
      </c>
      <c r="AJ491" s="1095">
        <v>0</v>
      </c>
      <c r="AK491" s="1096">
        <v>0</v>
      </c>
      <c r="AL491" s="1097">
        <v>0</v>
      </c>
      <c r="AM491" s="1098">
        <v>0</v>
      </c>
      <c r="AN491" s="571" t="s">
        <v>1617</v>
      </c>
    </row>
    <row r="492" spans="1:40" x14ac:dyDescent="0.15">
      <c r="A492" s="1201">
        <v>44440</v>
      </c>
      <c r="B492" s="1202">
        <v>27</v>
      </c>
      <c r="C492" s="1202">
        <v>6</v>
      </c>
      <c r="D492" s="1202">
        <v>3036</v>
      </c>
      <c r="E492" s="1202">
        <v>193</v>
      </c>
      <c r="F492" s="1202">
        <v>420</v>
      </c>
      <c r="G492" s="1202">
        <v>420</v>
      </c>
      <c r="H492" s="1202">
        <v>210</v>
      </c>
      <c r="I492" s="1202"/>
      <c r="J492" s="1202"/>
      <c r="K492" s="1202"/>
      <c r="L492" s="1202"/>
      <c r="M492" s="1202"/>
      <c r="N492" s="1202"/>
      <c r="O492" s="1202"/>
      <c r="P492" s="1202"/>
      <c r="Q492" s="1202"/>
      <c r="R492" s="1202"/>
      <c r="S492" s="1202"/>
      <c r="T492" s="1202"/>
      <c r="U492" s="1202"/>
      <c r="V492" s="1202">
        <v>3</v>
      </c>
      <c r="W492" s="1202"/>
      <c r="X492" s="1202"/>
      <c r="Y492" s="1202"/>
      <c r="Z492" s="1203"/>
      <c r="AA492" s="1204"/>
      <c r="AB492" s="1204"/>
      <c r="AC492" s="1204"/>
      <c r="AD492" s="1205">
        <v>3</v>
      </c>
      <c r="AE492" s="1204">
        <v>190</v>
      </c>
      <c r="AF492" s="1203" t="s">
        <v>129</v>
      </c>
      <c r="AG492" s="1203">
        <v>2.6</v>
      </c>
      <c r="AH492" s="1206">
        <v>199</v>
      </c>
      <c r="AI492" s="1207">
        <v>501.8</v>
      </c>
      <c r="AJ492" s="1208">
        <v>494</v>
      </c>
      <c r="AK492" s="1209">
        <v>7.8000000000000114</v>
      </c>
      <c r="AL492" s="1210">
        <v>37810</v>
      </c>
      <c r="AM492" s="1211">
        <v>597</v>
      </c>
      <c r="AN492" s="1002" t="s">
        <v>1617</v>
      </c>
    </row>
    <row r="493" spans="1:40" x14ac:dyDescent="0.15">
      <c r="A493" s="1213">
        <v>44440</v>
      </c>
      <c r="B493" s="1214">
        <v>27</v>
      </c>
      <c r="C493" s="1214">
        <v>21</v>
      </c>
      <c r="D493" s="1214">
        <v>3036</v>
      </c>
      <c r="E493" s="1214">
        <v>43</v>
      </c>
      <c r="F493" s="1214">
        <v>60</v>
      </c>
      <c r="G493" s="1202">
        <v>60</v>
      </c>
      <c r="H493" s="1202">
        <v>60</v>
      </c>
      <c r="I493" s="1202"/>
      <c r="J493" s="1202"/>
      <c r="K493" s="1202"/>
      <c r="L493" s="1202"/>
      <c r="M493" s="1202"/>
      <c r="N493" s="1202"/>
      <c r="O493" s="1202"/>
      <c r="P493" s="1202"/>
      <c r="Q493" s="1202"/>
      <c r="R493" s="1202"/>
      <c r="S493" s="1202"/>
      <c r="T493" s="1202"/>
      <c r="U493" s="1202"/>
      <c r="V493" s="1202">
        <v>0</v>
      </c>
      <c r="W493" s="1202"/>
      <c r="X493" s="1202"/>
      <c r="Y493" s="1202"/>
      <c r="Z493" s="1203"/>
      <c r="AA493" s="1204"/>
      <c r="AB493" s="1204"/>
      <c r="AC493" s="1204"/>
      <c r="AD493" s="1205"/>
      <c r="AE493" s="1204">
        <v>43</v>
      </c>
      <c r="AF493" s="1203" t="s">
        <v>129</v>
      </c>
      <c r="AG493" s="1203">
        <v>2.6</v>
      </c>
      <c r="AH493" s="1206">
        <v>199</v>
      </c>
      <c r="AI493" s="1207">
        <v>111.8</v>
      </c>
      <c r="AJ493" s="1208">
        <v>111.8</v>
      </c>
      <c r="AK493" s="1209">
        <v>0</v>
      </c>
      <c r="AL493" s="1210">
        <v>8557</v>
      </c>
      <c r="AM493" s="1211">
        <v>0</v>
      </c>
      <c r="AN493" s="571" t="s">
        <v>1617</v>
      </c>
    </row>
    <row r="494" spans="1:40" x14ac:dyDescent="0.15">
      <c r="A494" s="1201">
        <v>44445</v>
      </c>
      <c r="B494" s="1202">
        <v>35</v>
      </c>
      <c r="C494" s="1202">
        <v>8</v>
      </c>
      <c r="D494" s="1202">
        <v>3040</v>
      </c>
      <c r="E494" s="1202">
        <v>0</v>
      </c>
      <c r="F494" s="1202">
        <v>30</v>
      </c>
      <c r="G494" s="1202">
        <v>0</v>
      </c>
      <c r="H494" s="1202">
        <v>30</v>
      </c>
      <c r="I494" s="1202"/>
      <c r="J494" s="1202">
        <v>30</v>
      </c>
      <c r="K494" s="1202"/>
      <c r="L494" s="1202"/>
      <c r="M494" s="1202"/>
      <c r="N494" s="1202"/>
      <c r="O494" s="1202"/>
      <c r="P494" s="1202"/>
      <c r="Q494" s="1202"/>
      <c r="R494" s="1202"/>
      <c r="S494" s="1202"/>
      <c r="T494" s="1202"/>
      <c r="U494" s="1202"/>
      <c r="V494" s="1202">
        <v>0</v>
      </c>
      <c r="W494" s="1202"/>
      <c r="X494" s="1202"/>
      <c r="Y494" s="1202"/>
      <c r="Z494" s="1203"/>
      <c r="AA494" s="1204"/>
      <c r="AB494" s="1204"/>
      <c r="AC494" s="1204"/>
      <c r="AD494" s="1205"/>
      <c r="AE494" s="1204">
        <v>0</v>
      </c>
      <c r="AF494" s="1203" t="s">
        <v>1647</v>
      </c>
      <c r="AG494" s="1203">
        <v>20.96</v>
      </c>
      <c r="AH494" s="1206">
        <v>1100</v>
      </c>
      <c r="AI494" s="1207">
        <v>0</v>
      </c>
      <c r="AJ494" s="1208">
        <v>0</v>
      </c>
      <c r="AK494" s="1209">
        <v>0</v>
      </c>
      <c r="AL494" s="1210">
        <v>0</v>
      </c>
      <c r="AM494" s="1211">
        <v>0</v>
      </c>
      <c r="AN494" s="571" t="s">
        <v>1656</v>
      </c>
    </row>
    <row r="495" spans="1:40" x14ac:dyDescent="0.15">
      <c r="A495" s="1201">
        <v>44445</v>
      </c>
      <c r="B495" s="1202">
        <v>35</v>
      </c>
      <c r="C495" s="1202">
        <v>8</v>
      </c>
      <c r="D495" s="1202">
        <v>3040</v>
      </c>
      <c r="E495" s="1202">
        <v>40</v>
      </c>
      <c r="F495" s="1202">
        <v>465</v>
      </c>
      <c r="G495" s="1089">
        <v>290</v>
      </c>
      <c r="H495" s="1089">
        <v>232.5</v>
      </c>
      <c r="I495" s="1089">
        <v>10</v>
      </c>
      <c r="J495" s="1089"/>
      <c r="K495" s="1089"/>
      <c r="L495" s="1089"/>
      <c r="M495" s="1089">
        <v>150</v>
      </c>
      <c r="N495" s="1089"/>
      <c r="O495" s="1089"/>
      <c r="P495" s="1089"/>
      <c r="Q495" s="1089"/>
      <c r="R495" s="1089"/>
      <c r="S495" s="1089"/>
      <c r="T495" s="1089">
        <v>15</v>
      </c>
      <c r="U495" s="1089"/>
      <c r="V495" s="1089">
        <v>7</v>
      </c>
      <c r="W495" s="1089">
        <v>7</v>
      </c>
      <c r="X495" s="1089"/>
      <c r="Y495" s="1089"/>
      <c r="Z495" s="1090"/>
      <c r="AA495" s="1091"/>
      <c r="AB495" s="1091"/>
      <c r="AC495" s="1091"/>
      <c r="AD495" s="1092"/>
      <c r="AE495" s="1091">
        <v>33</v>
      </c>
      <c r="AF495" s="1090" t="s">
        <v>1647</v>
      </c>
      <c r="AG495" s="1090">
        <v>20.96</v>
      </c>
      <c r="AH495" s="1093">
        <v>1100</v>
      </c>
      <c r="AI495" s="1094">
        <v>838.40000000000009</v>
      </c>
      <c r="AJ495" s="1095">
        <v>691.68000000000006</v>
      </c>
      <c r="AK495" s="1096">
        <v>146.72000000000003</v>
      </c>
      <c r="AL495" s="1097">
        <v>36300</v>
      </c>
      <c r="AM495" s="1098">
        <v>7700</v>
      </c>
      <c r="AN495" s="571" t="s">
        <v>1656</v>
      </c>
    </row>
    <row r="496" spans="1:40" x14ac:dyDescent="0.15">
      <c r="A496" s="1201">
        <v>44446</v>
      </c>
      <c r="B496" s="1202">
        <v>35</v>
      </c>
      <c r="C496" s="1202">
        <v>8</v>
      </c>
      <c r="D496" s="1202">
        <v>3040</v>
      </c>
      <c r="E496" s="1202">
        <v>31</v>
      </c>
      <c r="F496" s="1202">
        <v>310</v>
      </c>
      <c r="G496" s="1202">
        <v>310</v>
      </c>
      <c r="H496" s="1202">
        <v>108.5</v>
      </c>
      <c r="I496" s="1202"/>
      <c r="J496" s="1202"/>
      <c r="K496" s="1202"/>
      <c r="L496" s="1202"/>
      <c r="M496" s="1202"/>
      <c r="N496" s="1202"/>
      <c r="O496" s="1202"/>
      <c r="P496" s="1202"/>
      <c r="Q496" s="1202"/>
      <c r="R496" s="1202"/>
      <c r="S496" s="1202"/>
      <c r="T496" s="1202"/>
      <c r="U496" s="1202"/>
      <c r="V496" s="1202">
        <v>0</v>
      </c>
      <c r="W496" s="1202"/>
      <c r="X496" s="1202"/>
      <c r="Y496" s="1202"/>
      <c r="Z496" s="1203"/>
      <c r="AA496" s="1204"/>
      <c r="AB496" s="1204"/>
      <c r="AC496" s="1204"/>
      <c r="AD496" s="1205"/>
      <c r="AE496" s="1204">
        <v>31</v>
      </c>
      <c r="AF496" s="1203" t="s">
        <v>1647</v>
      </c>
      <c r="AG496" s="1203">
        <v>20.96</v>
      </c>
      <c r="AH496" s="1206">
        <v>1100</v>
      </c>
      <c r="AI496" s="1207">
        <v>649.76</v>
      </c>
      <c r="AJ496" s="1208">
        <v>649.76</v>
      </c>
      <c r="AK496" s="1209">
        <v>0</v>
      </c>
      <c r="AL496" s="1210">
        <v>34100</v>
      </c>
      <c r="AM496" s="1211">
        <v>0</v>
      </c>
      <c r="AN496" s="1053" t="s">
        <v>1656</v>
      </c>
    </row>
    <row r="497" spans="1:40" x14ac:dyDescent="0.15">
      <c r="A497" s="1213">
        <v>44452</v>
      </c>
      <c r="B497" s="1214">
        <v>35</v>
      </c>
      <c r="C497" s="1214">
        <v>82</v>
      </c>
      <c r="D497" s="1214">
        <v>3040</v>
      </c>
      <c r="E497" s="1214">
        <v>20</v>
      </c>
      <c r="F497" s="1214">
        <v>225</v>
      </c>
      <c r="G497" s="1089">
        <v>210</v>
      </c>
      <c r="H497" s="1089">
        <v>112.5</v>
      </c>
      <c r="I497" s="1089"/>
      <c r="J497" s="1089"/>
      <c r="K497" s="1089"/>
      <c r="L497" s="1089"/>
      <c r="M497" s="1089"/>
      <c r="N497" s="1089"/>
      <c r="O497" s="1089">
        <v>15</v>
      </c>
      <c r="P497" s="1089"/>
      <c r="Q497" s="1089"/>
      <c r="R497" s="1089"/>
      <c r="S497" s="1089"/>
      <c r="T497" s="1089"/>
      <c r="U497" s="1089"/>
      <c r="V497" s="1089">
        <v>0</v>
      </c>
      <c r="W497" s="1089"/>
      <c r="X497" s="1089"/>
      <c r="Y497" s="1089"/>
      <c r="Z497" s="1090"/>
      <c r="AA497" s="1091"/>
      <c r="AB497" s="1091"/>
      <c r="AC497" s="1091"/>
      <c r="AD497" s="1092"/>
      <c r="AE497" s="1091">
        <v>20</v>
      </c>
      <c r="AF497" s="1090" t="s">
        <v>1647</v>
      </c>
      <c r="AG497" s="1090">
        <v>20.96</v>
      </c>
      <c r="AH497" s="1093">
        <v>1100</v>
      </c>
      <c r="AI497" s="1094">
        <v>419.20000000000005</v>
      </c>
      <c r="AJ497" s="1095">
        <v>419.20000000000005</v>
      </c>
      <c r="AK497" s="1096">
        <v>0</v>
      </c>
      <c r="AL497" s="1097">
        <v>22000</v>
      </c>
      <c r="AM497" s="1098">
        <v>0</v>
      </c>
      <c r="AN497" s="1053" t="s">
        <v>1656</v>
      </c>
    </row>
    <row r="498" spans="1:40" x14ac:dyDescent="0.15">
      <c r="A498" s="1213">
        <v>44453</v>
      </c>
      <c r="B498" s="1214">
        <v>35</v>
      </c>
      <c r="C498" s="1214">
        <v>8</v>
      </c>
      <c r="D498" s="1214">
        <v>3040</v>
      </c>
      <c r="E498" s="1214">
        <v>15</v>
      </c>
      <c r="F498" s="1214">
        <v>150</v>
      </c>
      <c r="G498" s="1089">
        <v>150</v>
      </c>
      <c r="H498" s="1089">
        <v>75</v>
      </c>
      <c r="I498" s="1089"/>
      <c r="J498" s="1089"/>
      <c r="K498" s="1089"/>
      <c r="L498" s="1089"/>
      <c r="M498" s="1089"/>
      <c r="N498" s="1089"/>
      <c r="O498" s="1089"/>
      <c r="P498" s="1089"/>
      <c r="Q498" s="1089"/>
      <c r="R498" s="1089"/>
      <c r="S498" s="1089"/>
      <c r="T498" s="1089"/>
      <c r="U498" s="1089"/>
      <c r="V498" s="1089">
        <v>0</v>
      </c>
      <c r="W498" s="1089"/>
      <c r="X498" s="1089"/>
      <c r="Y498" s="1089"/>
      <c r="Z498" s="1090"/>
      <c r="AA498" s="1091"/>
      <c r="AB498" s="1091"/>
      <c r="AC498" s="1091"/>
      <c r="AD498" s="1092"/>
      <c r="AE498" s="1091">
        <v>15</v>
      </c>
      <c r="AF498" s="1090" t="s">
        <v>1647</v>
      </c>
      <c r="AG498" s="1090">
        <v>20.96</v>
      </c>
      <c r="AH498" s="1093">
        <v>1100</v>
      </c>
      <c r="AI498" s="1207">
        <v>314.40000000000003</v>
      </c>
      <c r="AJ498" s="1208">
        <v>314.40000000000003</v>
      </c>
      <c r="AK498" s="1209">
        <v>0</v>
      </c>
      <c r="AL498" s="1210">
        <v>16500</v>
      </c>
      <c r="AM498" s="1211">
        <v>0</v>
      </c>
      <c r="AN498" s="571" t="s">
        <v>1656</v>
      </c>
    </row>
    <row r="499" spans="1:40" x14ac:dyDescent="0.15">
      <c r="A499" s="1201">
        <v>44431</v>
      </c>
      <c r="B499" s="1202">
        <v>34</v>
      </c>
      <c r="C499" s="1202">
        <v>8</v>
      </c>
      <c r="D499" s="1202">
        <v>3041</v>
      </c>
      <c r="E499" s="1202">
        <v>264</v>
      </c>
      <c r="F499" s="1202">
        <v>440</v>
      </c>
      <c r="G499" s="1202">
        <v>440</v>
      </c>
      <c r="H499" s="1202">
        <v>154</v>
      </c>
      <c r="I499" s="1202"/>
      <c r="J499" s="1202"/>
      <c r="K499" s="1202"/>
      <c r="L499" s="1202"/>
      <c r="M499" s="1202"/>
      <c r="N499" s="1202"/>
      <c r="O499" s="1202"/>
      <c r="P499" s="1202"/>
      <c r="Q499" s="1202"/>
      <c r="R499" s="1202"/>
      <c r="S499" s="1202"/>
      <c r="T499" s="1202"/>
      <c r="U499" s="1202"/>
      <c r="V499" s="1202">
        <v>0</v>
      </c>
      <c r="W499" s="1202"/>
      <c r="X499" s="1202"/>
      <c r="Y499" s="1202"/>
      <c r="Z499" s="1203"/>
      <c r="AA499" s="1204"/>
      <c r="AB499" s="1204"/>
      <c r="AC499" s="1204"/>
      <c r="AD499" s="1205"/>
      <c r="AE499" s="1204">
        <v>264</v>
      </c>
      <c r="AF499" s="1203" t="s">
        <v>129</v>
      </c>
      <c r="AG499" s="1203">
        <v>1.9</v>
      </c>
      <c r="AH499" s="1206">
        <v>123.19999999999999</v>
      </c>
      <c r="AI499" s="1207">
        <v>501.59999999999997</v>
      </c>
      <c r="AJ499" s="1208">
        <v>501.59999999999997</v>
      </c>
      <c r="AK499" s="1209">
        <v>0</v>
      </c>
      <c r="AL499" s="1210">
        <v>32524.799999999996</v>
      </c>
      <c r="AM499" s="1211">
        <v>0</v>
      </c>
      <c r="AN499" s="1053" t="s">
        <v>1926</v>
      </c>
    </row>
    <row r="500" spans="1:40" x14ac:dyDescent="0.15">
      <c r="A500" s="1201">
        <v>44431</v>
      </c>
      <c r="B500" s="1202">
        <v>34</v>
      </c>
      <c r="C500" s="1202">
        <v>54</v>
      </c>
      <c r="D500" s="1202">
        <v>3041</v>
      </c>
      <c r="E500" s="1202">
        <v>350</v>
      </c>
      <c r="F500" s="1202">
        <v>580</v>
      </c>
      <c r="G500" s="1202">
        <v>570</v>
      </c>
      <c r="H500" s="1202">
        <v>203</v>
      </c>
      <c r="I500" s="1202">
        <v>10</v>
      </c>
      <c r="J500" s="1202"/>
      <c r="K500" s="1202"/>
      <c r="L500" s="1202"/>
      <c r="M500" s="1202"/>
      <c r="N500" s="1202"/>
      <c r="O500" s="1202"/>
      <c r="P500" s="1202"/>
      <c r="Q500" s="1202"/>
      <c r="R500" s="1202"/>
      <c r="S500" s="1202"/>
      <c r="T500" s="1202"/>
      <c r="U500" s="1202"/>
      <c r="V500" s="1202">
        <v>7</v>
      </c>
      <c r="W500" s="1202"/>
      <c r="X500" s="1202"/>
      <c r="Y500" s="1202"/>
      <c r="Z500" s="1203"/>
      <c r="AA500" s="1204"/>
      <c r="AB500" s="1204">
        <v>7</v>
      </c>
      <c r="AC500" s="1204"/>
      <c r="AD500" s="1205"/>
      <c r="AE500" s="1204">
        <v>343</v>
      </c>
      <c r="AF500" s="1203" t="s">
        <v>129</v>
      </c>
      <c r="AG500" s="1203">
        <v>1.9</v>
      </c>
      <c r="AH500" s="1206">
        <v>123.19999999999999</v>
      </c>
      <c r="AI500" s="1207">
        <v>665</v>
      </c>
      <c r="AJ500" s="1208">
        <v>651.69999999999993</v>
      </c>
      <c r="AK500" s="1209">
        <v>13.300000000000068</v>
      </c>
      <c r="AL500" s="1210">
        <v>42257.599999999999</v>
      </c>
      <c r="AM500" s="1211">
        <v>862.39999999999986</v>
      </c>
      <c r="AN500" s="571" t="s">
        <v>1926</v>
      </c>
    </row>
    <row r="501" spans="1:40" x14ac:dyDescent="0.15">
      <c r="A501" s="1201">
        <v>44432</v>
      </c>
      <c r="B501" s="1202">
        <v>34</v>
      </c>
      <c r="C501" s="1202">
        <v>8</v>
      </c>
      <c r="D501" s="1202">
        <v>3041</v>
      </c>
      <c r="E501" s="1202">
        <v>317</v>
      </c>
      <c r="F501" s="1202">
        <v>528</v>
      </c>
      <c r="G501" s="1089">
        <v>528</v>
      </c>
      <c r="H501" s="1089">
        <v>184.79999999999998</v>
      </c>
      <c r="I501" s="1089"/>
      <c r="J501" s="1089"/>
      <c r="K501" s="1089"/>
      <c r="L501" s="1089"/>
      <c r="M501" s="1089"/>
      <c r="N501" s="1089"/>
      <c r="O501" s="1089"/>
      <c r="P501" s="1089"/>
      <c r="Q501" s="1089"/>
      <c r="R501" s="1089"/>
      <c r="S501" s="1089"/>
      <c r="T501" s="1089"/>
      <c r="U501" s="1089"/>
      <c r="V501" s="1089">
        <v>0</v>
      </c>
      <c r="W501" s="1089"/>
      <c r="X501" s="1089"/>
      <c r="Y501" s="1089"/>
      <c r="Z501" s="1090"/>
      <c r="AA501" s="1091"/>
      <c r="AB501" s="1091"/>
      <c r="AC501" s="1091"/>
      <c r="AD501" s="1092"/>
      <c r="AE501" s="1091">
        <v>317</v>
      </c>
      <c r="AF501" s="1090" t="s">
        <v>129</v>
      </c>
      <c r="AG501" s="1090">
        <v>1.9</v>
      </c>
      <c r="AH501" s="1093">
        <v>123.19999999999999</v>
      </c>
      <c r="AI501" s="1094">
        <v>602.29999999999995</v>
      </c>
      <c r="AJ501" s="1095">
        <v>602.29999999999995</v>
      </c>
      <c r="AK501" s="1096">
        <v>0</v>
      </c>
      <c r="AL501" s="1097">
        <v>39054.399999999994</v>
      </c>
      <c r="AM501" s="1098">
        <v>0</v>
      </c>
      <c r="AN501" s="1102" t="s">
        <v>1926</v>
      </c>
    </row>
    <row r="502" spans="1:40" x14ac:dyDescent="0.15">
      <c r="A502" s="1223">
        <v>44432</v>
      </c>
      <c r="B502" s="1224">
        <v>34</v>
      </c>
      <c r="C502" s="1224">
        <v>54</v>
      </c>
      <c r="D502" s="1224">
        <v>3041</v>
      </c>
      <c r="E502" s="1224">
        <v>356</v>
      </c>
      <c r="F502" s="1218">
        <v>585</v>
      </c>
      <c r="G502" s="1225">
        <v>575</v>
      </c>
      <c r="H502" s="1225">
        <v>204.75</v>
      </c>
      <c r="I502" s="1225">
        <v>10</v>
      </c>
      <c r="J502" s="1225"/>
      <c r="K502" s="1225"/>
      <c r="L502" s="1225"/>
      <c r="M502" s="1225"/>
      <c r="N502" s="1225"/>
      <c r="O502" s="1225"/>
      <c r="P502" s="1225"/>
      <c r="Q502" s="1225"/>
      <c r="R502" s="1225"/>
      <c r="S502" s="1225"/>
      <c r="T502" s="1225"/>
      <c r="U502" s="1225"/>
      <c r="V502" s="1225">
        <v>3</v>
      </c>
      <c r="W502" s="1225"/>
      <c r="X502" s="1225"/>
      <c r="Y502" s="1225"/>
      <c r="Z502" s="1246"/>
      <c r="AA502" s="1226"/>
      <c r="AB502" s="1226">
        <v>3</v>
      </c>
      <c r="AC502" s="1226"/>
      <c r="AD502" s="1227"/>
      <c r="AE502" s="1226">
        <v>353</v>
      </c>
      <c r="AF502" s="1246" t="s">
        <v>129</v>
      </c>
      <c r="AG502" s="1246">
        <v>1.9</v>
      </c>
      <c r="AH502" s="1228">
        <v>123.19999999999999</v>
      </c>
      <c r="AI502" s="1230">
        <v>676.4</v>
      </c>
      <c r="AJ502" s="1246">
        <v>670.69999999999993</v>
      </c>
      <c r="AK502" s="1228">
        <v>5.7000000000000455</v>
      </c>
      <c r="AL502" s="1230">
        <v>43489.599999999999</v>
      </c>
      <c r="AM502" s="1228">
        <v>369.59999999999997</v>
      </c>
      <c r="AN502" s="1102" t="s">
        <v>1926</v>
      </c>
    </row>
    <row r="503" spans="1:40" x14ac:dyDescent="0.15">
      <c r="A503" s="1223">
        <v>44433</v>
      </c>
      <c r="B503" s="1224">
        <v>34</v>
      </c>
      <c r="C503" s="1224">
        <v>9</v>
      </c>
      <c r="D503" s="1224">
        <v>3041</v>
      </c>
      <c r="E503" s="1224">
        <v>299</v>
      </c>
      <c r="F503" s="1218">
        <v>465</v>
      </c>
      <c r="G503" s="1225">
        <v>425</v>
      </c>
      <c r="H503" s="1225">
        <v>162.75</v>
      </c>
      <c r="I503" s="1225"/>
      <c r="J503" s="1225"/>
      <c r="K503" s="1225"/>
      <c r="L503" s="1225"/>
      <c r="M503" s="1225"/>
      <c r="N503" s="1225"/>
      <c r="O503" s="1225">
        <v>10</v>
      </c>
      <c r="P503" s="1225"/>
      <c r="Q503" s="1225"/>
      <c r="R503" s="1225"/>
      <c r="S503" s="1225"/>
      <c r="T503" s="1225">
        <v>30</v>
      </c>
      <c r="U503" s="1225"/>
      <c r="V503" s="1225">
        <v>4</v>
      </c>
      <c r="W503" s="1225"/>
      <c r="X503" s="1225"/>
      <c r="Y503" s="1225"/>
      <c r="Z503" s="1246"/>
      <c r="AA503" s="1226"/>
      <c r="AB503" s="1226">
        <v>4</v>
      </c>
      <c r="AC503" s="1226"/>
      <c r="AD503" s="1227"/>
      <c r="AE503" s="1226">
        <v>295</v>
      </c>
      <c r="AF503" s="1246" t="s">
        <v>129</v>
      </c>
      <c r="AG503" s="1246">
        <v>1.9</v>
      </c>
      <c r="AH503" s="1228">
        <v>123.19999999999999</v>
      </c>
      <c r="AI503" s="1230">
        <v>568.1</v>
      </c>
      <c r="AJ503" s="1246">
        <v>560.5</v>
      </c>
      <c r="AK503" s="1228">
        <v>7.6000000000000227</v>
      </c>
      <c r="AL503" s="1230">
        <v>36344</v>
      </c>
      <c r="AM503" s="1228">
        <v>492.79999999999995</v>
      </c>
      <c r="AN503" s="571" t="s">
        <v>1926</v>
      </c>
    </row>
    <row r="504" spans="1:40" x14ac:dyDescent="0.15">
      <c r="A504" s="1213">
        <v>44433</v>
      </c>
      <c r="B504" s="1214">
        <v>34</v>
      </c>
      <c r="C504" s="1214">
        <v>54</v>
      </c>
      <c r="D504" s="1214">
        <v>3041</v>
      </c>
      <c r="E504" s="1214">
        <v>357</v>
      </c>
      <c r="F504" s="1214">
        <v>525</v>
      </c>
      <c r="G504" s="1202">
        <v>525</v>
      </c>
      <c r="H504" s="1202">
        <v>262.5</v>
      </c>
      <c r="I504" s="1202"/>
      <c r="J504" s="1202"/>
      <c r="K504" s="1202"/>
      <c r="L504" s="1202"/>
      <c r="M504" s="1202"/>
      <c r="N504" s="1202"/>
      <c r="O504" s="1202"/>
      <c r="P504" s="1202"/>
      <c r="Q504" s="1202"/>
      <c r="R504" s="1202"/>
      <c r="S504" s="1202"/>
      <c r="T504" s="1202"/>
      <c r="U504" s="1202"/>
      <c r="V504" s="1202">
        <v>2</v>
      </c>
      <c r="W504" s="1202"/>
      <c r="X504" s="1202"/>
      <c r="Y504" s="1202"/>
      <c r="Z504" s="1203"/>
      <c r="AA504" s="1204"/>
      <c r="AB504" s="1204">
        <v>2</v>
      </c>
      <c r="AC504" s="1204"/>
      <c r="AD504" s="1205"/>
      <c r="AE504" s="1204">
        <v>355</v>
      </c>
      <c r="AF504" s="1203" t="s">
        <v>129</v>
      </c>
      <c r="AG504" s="1203">
        <v>1.9</v>
      </c>
      <c r="AH504" s="1206">
        <v>123.19999999999999</v>
      </c>
      <c r="AI504" s="1207">
        <v>678.3</v>
      </c>
      <c r="AJ504" s="1208">
        <v>674.5</v>
      </c>
      <c r="AK504" s="1209">
        <v>3.7999999999999545</v>
      </c>
      <c r="AL504" s="1210">
        <v>43735.999999999993</v>
      </c>
      <c r="AM504" s="1211">
        <v>246.39999999999998</v>
      </c>
      <c r="AN504" s="1053" t="s">
        <v>1926</v>
      </c>
    </row>
    <row r="505" spans="1:40" x14ac:dyDescent="0.15">
      <c r="A505" s="1201">
        <v>44434</v>
      </c>
      <c r="B505" s="1202">
        <v>34</v>
      </c>
      <c r="C505" s="1202">
        <v>53</v>
      </c>
      <c r="D505" s="1202">
        <v>3041</v>
      </c>
      <c r="E505" s="1202">
        <v>111</v>
      </c>
      <c r="F505" s="1202">
        <v>180</v>
      </c>
      <c r="G505" s="1041">
        <v>155</v>
      </c>
      <c r="H505" s="1041">
        <v>90</v>
      </c>
      <c r="I505" s="1041">
        <v>15</v>
      </c>
      <c r="J505" s="1041"/>
      <c r="K505" s="1041"/>
      <c r="L505" s="1041"/>
      <c r="M505" s="1041"/>
      <c r="N505" s="1041"/>
      <c r="O505" s="1041"/>
      <c r="P505" s="1041"/>
      <c r="Q505" s="1041"/>
      <c r="R505" s="1041"/>
      <c r="S505" s="1041"/>
      <c r="T505" s="1041">
        <v>10</v>
      </c>
      <c r="U505" s="1041"/>
      <c r="V505" s="1041">
        <v>2</v>
      </c>
      <c r="W505" s="1041"/>
      <c r="X505" s="1041"/>
      <c r="Y505" s="1041"/>
      <c r="Z505" s="1042"/>
      <c r="AA505" s="1043"/>
      <c r="AB505" s="1043"/>
      <c r="AC505" s="1043"/>
      <c r="AD505" s="1044">
        <v>2</v>
      </c>
      <c r="AE505" s="1043">
        <v>109</v>
      </c>
      <c r="AF505" s="1042" t="s">
        <v>129</v>
      </c>
      <c r="AG505" s="1042">
        <v>1.9</v>
      </c>
      <c r="AH505" s="1045">
        <v>123.19999999999999</v>
      </c>
      <c r="AI505" s="1046">
        <v>210.89999999999998</v>
      </c>
      <c r="AJ505" s="1047">
        <v>207.1</v>
      </c>
      <c r="AK505" s="1048">
        <v>3.7999999999999829</v>
      </c>
      <c r="AL505" s="1049">
        <v>13428.8</v>
      </c>
      <c r="AM505" s="1050">
        <v>246.39999999999998</v>
      </c>
      <c r="AN505" s="571" t="s">
        <v>1926</v>
      </c>
    </row>
    <row r="506" spans="1:40" x14ac:dyDescent="0.15">
      <c r="A506" s="1213">
        <v>44434</v>
      </c>
      <c r="B506" s="1214">
        <v>34</v>
      </c>
      <c r="C506" s="1214">
        <v>54</v>
      </c>
      <c r="D506" s="1214">
        <v>3041</v>
      </c>
      <c r="E506" s="1214">
        <v>342</v>
      </c>
      <c r="F506" s="1214">
        <v>585</v>
      </c>
      <c r="G506" s="1202">
        <v>585</v>
      </c>
      <c r="H506" s="1202">
        <v>292.5</v>
      </c>
      <c r="I506" s="1202"/>
      <c r="J506" s="1202"/>
      <c r="K506" s="1202"/>
      <c r="L506" s="1202"/>
      <c r="M506" s="1202"/>
      <c r="N506" s="1202"/>
      <c r="O506" s="1202"/>
      <c r="P506" s="1202"/>
      <c r="Q506" s="1202"/>
      <c r="R506" s="1202"/>
      <c r="S506" s="1202"/>
      <c r="T506" s="1202"/>
      <c r="U506" s="1202"/>
      <c r="V506" s="1202">
        <v>5</v>
      </c>
      <c r="W506" s="1202"/>
      <c r="X506" s="1202"/>
      <c r="Y506" s="1202"/>
      <c r="Z506" s="1203"/>
      <c r="AA506" s="1204"/>
      <c r="AB506" s="1204">
        <v>5</v>
      </c>
      <c r="AC506" s="1204"/>
      <c r="AD506" s="1205"/>
      <c r="AE506" s="1204">
        <v>337</v>
      </c>
      <c r="AF506" s="1203" t="s">
        <v>129</v>
      </c>
      <c r="AG506" s="1203">
        <v>1.9</v>
      </c>
      <c r="AH506" s="1206">
        <v>123.19999999999999</v>
      </c>
      <c r="AI506" s="1207">
        <v>649.79999999999995</v>
      </c>
      <c r="AJ506" s="1208">
        <v>640.29999999999995</v>
      </c>
      <c r="AK506" s="1209">
        <v>9.5</v>
      </c>
      <c r="AL506" s="1210">
        <v>41518.399999999994</v>
      </c>
      <c r="AM506" s="1211">
        <v>616</v>
      </c>
      <c r="AN506" s="1053" t="s">
        <v>1926</v>
      </c>
    </row>
    <row r="507" spans="1:40" x14ac:dyDescent="0.15">
      <c r="A507" s="1201">
        <v>44435</v>
      </c>
      <c r="B507" s="1202">
        <v>34</v>
      </c>
      <c r="C507" s="1202">
        <v>8</v>
      </c>
      <c r="D507" s="1202">
        <v>3041</v>
      </c>
      <c r="E507" s="1202">
        <v>268</v>
      </c>
      <c r="F507" s="1202">
        <v>446</v>
      </c>
      <c r="G507" s="1202">
        <v>446</v>
      </c>
      <c r="H507" s="1202">
        <v>156.1</v>
      </c>
      <c r="I507" s="1202"/>
      <c r="J507" s="1202"/>
      <c r="K507" s="1202"/>
      <c r="L507" s="1202"/>
      <c r="M507" s="1202"/>
      <c r="N507" s="1202"/>
      <c r="O507" s="1202"/>
      <c r="P507" s="1202"/>
      <c r="Q507" s="1202"/>
      <c r="R507" s="1202"/>
      <c r="S507" s="1202"/>
      <c r="T507" s="1202"/>
      <c r="U507" s="1202"/>
      <c r="V507" s="1202">
        <v>0</v>
      </c>
      <c r="W507" s="1202"/>
      <c r="X507" s="1202"/>
      <c r="Y507" s="1202"/>
      <c r="Z507" s="1203"/>
      <c r="AA507" s="1204"/>
      <c r="AB507" s="1204"/>
      <c r="AC507" s="1204"/>
      <c r="AD507" s="1205"/>
      <c r="AE507" s="1204">
        <v>268</v>
      </c>
      <c r="AF507" s="1203" t="s">
        <v>129</v>
      </c>
      <c r="AG507" s="1203">
        <v>1.9</v>
      </c>
      <c r="AH507" s="1206">
        <v>123.19999999999999</v>
      </c>
      <c r="AI507" s="1207">
        <v>509.2</v>
      </c>
      <c r="AJ507" s="1208">
        <v>509.2</v>
      </c>
      <c r="AK507" s="1209">
        <v>0</v>
      </c>
      <c r="AL507" s="1210">
        <v>33017.599999999999</v>
      </c>
      <c r="AM507" s="1211">
        <v>0</v>
      </c>
      <c r="AN507" s="571" t="s">
        <v>1926</v>
      </c>
    </row>
    <row r="508" spans="1:40" x14ac:dyDescent="0.15">
      <c r="A508" s="1201">
        <v>44435</v>
      </c>
      <c r="B508" s="1202">
        <v>34</v>
      </c>
      <c r="C508" s="1202">
        <v>54</v>
      </c>
      <c r="D508" s="1202">
        <v>3041</v>
      </c>
      <c r="E508" s="1202">
        <v>373</v>
      </c>
      <c r="F508" s="1202">
        <v>585</v>
      </c>
      <c r="G508" s="1202">
        <v>555</v>
      </c>
      <c r="H508" s="1202">
        <v>292.5</v>
      </c>
      <c r="I508" s="1202"/>
      <c r="J508" s="1202"/>
      <c r="K508" s="1202"/>
      <c r="L508" s="1202">
        <v>30</v>
      </c>
      <c r="M508" s="1202"/>
      <c r="N508" s="1202"/>
      <c r="O508" s="1202"/>
      <c r="P508" s="1202"/>
      <c r="Q508" s="1202"/>
      <c r="R508" s="1202"/>
      <c r="S508" s="1202"/>
      <c r="T508" s="1202"/>
      <c r="U508" s="1202"/>
      <c r="V508" s="1202">
        <v>0</v>
      </c>
      <c r="W508" s="1202"/>
      <c r="X508" s="1202"/>
      <c r="Y508" s="1202"/>
      <c r="Z508" s="1203"/>
      <c r="AA508" s="1204"/>
      <c r="AB508" s="1204"/>
      <c r="AC508" s="1204"/>
      <c r="AD508" s="1205"/>
      <c r="AE508" s="1204">
        <v>373</v>
      </c>
      <c r="AF508" s="1203" t="s">
        <v>129</v>
      </c>
      <c r="AG508" s="1203">
        <v>1.9</v>
      </c>
      <c r="AH508" s="1206">
        <v>123.19999999999999</v>
      </c>
      <c r="AI508" s="1207">
        <v>708.69999999999993</v>
      </c>
      <c r="AJ508" s="1208">
        <v>708.69999999999993</v>
      </c>
      <c r="AK508" s="1209">
        <v>0</v>
      </c>
      <c r="AL508" s="1210">
        <v>45953.599999999999</v>
      </c>
      <c r="AM508" s="1211">
        <v>0</v>
      </c>
      <c r="AN508" s="571" t="s">
        <v>1926</v>
      </c>
    </row>
    <row r="509" spans="1:40" x14ac:dyDescent="0.15">
      <c r="A509" s="1213">
        <v>44436</v>
      </c>
      <c r="B509" s="1214">
        <v>34</v>
      </c>
      <c r="C509" s="1214">
        <v>8</v>
      </c>
      <c r="D509" s="1214">
        <v>3041</v>
      </c>
      <c r="E509" s="1214">
        <v>123</v>
      </c>
      <c r="F509" s="1214">
        <v>205</v>
      </c>
      <c r="G509" s="1202">
        <v>205</v>
      </c>
      <c r="H509" s="1202">
        <v>71.75</v>
      </c>
      <c r="I509" s="1202"/>
      <c r="J509" s="1202"/>
      <c r="K509" s="1202"/>
      <c r="L509" s="1202"/>
      <c r="M509" s="1202"/>
      <c r="N509" s="1202"/>
      <c r="O509" s="1202"/>
      <c r="P509" s="1202"/>
      <c r="Q509" s="1202"/>
      <c r="R509" s="1202"/>
      <c r="S509" s="1202"/>
      <c r="T509" s="1202"/>
      <c r="U509" s="1202"/>
      <c r="V509" s="1202">
        <v>0</v>
      </c>
      <c r="W509" s="1202"/>
      <c r="X509" s="1202"/>
      <c r="Y509" s="1202"/>
      <c r="Z509" s="1203"/>
      <c r="AA509" s="1204"/>
      <c r="AB509" s="1204"/>
      <c r="AC509" s="1204"/>
      <c r="AD509" s="1205"/>
      <c r="AE509" s="1204">
        <v>123</v>
      </c>
      <c r="AF509" s="1203" t="s">
        <v>129</v>
      </c>
      <c r="AG509" s="1203">
        <v>1.9</v>
      </c>
      <c r="AH509" s="1206">
        <v>123.19999999999999</v>
      </c>
      <c r="AI509" s="1207">
        <v>233.7</v>
      </c>
      <c r="AJ509" s="1208">
        <v>233.7</v>
      </c>
      <c r="AK509" s="1209">
        <v>0</v>
      </c>
      <c r="AL509" s="1210">
        <v>15153.599999999999</v>
      </c>
      <c r="AM509" s="1211">
        <v>0</v>
      </c>
      <c r="AN509" s="1053" t="s">
        <v>1926</v>
      </c>
    </row>
    <row r="510" spans="1:40" x14ac:dyDescent="0.15">
      <c r="A510" s="1201">
        <v>44438</v>
      </c>
      <c r="B510" s="1202">
        <v>34</v>
      </c>
      <c r="C510" s="1202">
        <v>8</v>
      </c>
      <c r="D510" s="1202">
        <v>3041</v>
      </c>
      <c r="E510" s="1202">
        <v>247</v>
      </c>
      <c r="F510" s="1202">
        <v>411</v>
      </c>
      <c r="G510" s="1089">
        <v>411</v>
      </c>
      <c r="H510" s="1089">
        <v>143.85</v>
      </c>
      <c r="I510" s="1089"/>
      <c r="J510" s="1089"/>
      <c r="K510" s="1089"/>
      <c r="L510" s="1089"/>
      <c r="M510" s="1089"/>
      <c r="N510" s="1089"/>
      <c r="O510" s="1089"/>
      <c r="P510" s="1089"/>
      <c r="Q510" s="1089"/>
      <c r="R510" s="1089"/>
      <c r="S510" s="1089"/>
      <c r="T510" s="1089"/>
      <c r="U510" s="1089"/>
      <c r="V510" s="1089">
        <v>0</v>
      </c>
      <c r="W510" s="1089"/>
      <c r="X510" s="1089"/>
      <c r="Y510" s="1089"/>
      <c r="Z510" s="1090"/>
      <c r="AA510" s="1091"/>
      <c r="AB510" s="1091"/>
      <c r="AC510" s="1091"/>
      <c r="AD510" s="1092"/>
      <c r="AE510" s="1091">
        <v>247</v>
      </c>
      <c r="AF510" s="1090" t="s">
        <v>129</v>
      </c>
      <c r="AG510" s="1090">
        <v>1.9</v>
      </c>
      <c r="AH510" s="1093">
        <v>123.19999999999999</v>
      </c>
      <c r="AI510" s="1094">
        <v>469.29999999999995</v>
      </c>
      <c r="AJ510" s="1095">
        <v>469.29999999999995</v>
      </c>
      <c r="AK510" s="1096">
        <v>0</v>
      </c>
      <c r="AL510" s="1097">
        <v>30430.399999999998</v>
      </c>
      <c r="AM510" s="1098">
        <v>0</v>
      </c>
      <c r="AN510" s="571" t="s">
        <v>1926</v>
      </c>
    </row>
    <row r="511" spans="1:40" x14ac:dyDescent="0.15">
      <c r="A511" s="1201">
        <v>44438</v>
      </c>
      <c r="B511" s="1202">
        <v>34</v>
      </c>
      <c r="C511" s="1202">
        <v>82</v>
      </c>
      <c r="D511" s="1202">
        <v>3041</v>
      </c>
      <c r="E511" s="1202">
        <v>255</v>
      </c>
      <c r="F511" s="1202">
        <v>480</v>
      </c>
      <c r="G511" s="1089">
        <v>465</v>
      </c>
      <c r="H511" s="1089">
        <v>240</v>
      </c>
      <c r="I511" s="1089"/>
      <c r="J511" s="1089"/>
      <c r="K511" s="1089"/>
      <c r="L511" s="1089"/>
      <c r="M511" s="1089"/>
      <c r="N511" s="1089"/>
      <c r="O511" s="1089">
        <v>15</v>
      </c>
      <c r="P511" s="1089"/>
      <c r="Q511" s="1089"/>
      <c r="R511" s="1089"/>
      <c r="S511" s="1089"/>
      <c r="T511" s="1089"/>
      <c r="U511" s="1089"/>
      <c r="V511" s="1089">
        <v>2</v>
      </c>
      <c r="W511" s="1089"/>
      <c r="X511" s="1089"/>
      <c r="Y511" s="1089"/>
      <c r="Z511" s="1090"/>
      <c r="AA511" s="1091"/>
      <c r="AB511" s="1091"/>
      <c r="AC511" s="1091"/>
      <c r="AD511" s="1092">
        <v>2</v>
      </c>
      <c r="AE511" s="1091">
        <v>253</v>
      </c>
      <c r="AF511" s="1090" t="s">
        <v>129</v>
      </c>
      <c r="AG511" s="1090">
        <v>1.9</v>
      </c>
      <c r="AH511" s="1093">
        <v>123.19999999999999</v>
      </c>
      <c r="AI511" s="1207">
        <v>484.5</v>
      </c>
      <c r="AJ511" s="1208">
        <v>480.7</v>
      </c>
      <c r="AK511" s="1209">
        <v>3.8000000000000114</v>
      </c>
      <c r="AL511" s="1210">
        <v>31169.599999999999</v>
      </c>
      <c r="AM511" s="1211">
        <v>246.39999999999998</v>
      </c>
      <c r="AN511" s="571" t="s">
        <v>1926</v>
      </c>
    </row>
    <row r="512" spans="1:40" x14ac:dyDescent="0.15">
      <c r="A512" s="1201">
        <v>44439</v>
      </c>
      <c r="B512" s="1202">
        <v>34</v>
      </c>
      <c r="C512" s="1202">
        <v>8</v>
      </c>
      <c r="D512" s="1202">
        <v>3041</v>
      </c>
      <c r="E512" s="1202">
        <v>181</v>
      </c>
      <c r="F512" s="1202">
        <v>301</v>
      </c>
      <c r="G512" s="1089">
        <v>301</v>
      </c>
      <c r="H512" s="1089">
        <v>105.35</v>
      </c>
      <c r="I512" s="1089"/>
      <c r="J512" s="1089"/>
      <c r="K512" s="1089"/>
      <c r="L512" s="1089"/>
      <c r="M512" s="1089"/>
      <c r="N512" s="1089"/>
      <c r="O512" s="1089"/>
      <c r="P512" s="1089"/>
      <c r="Q512" s="1089"/>
      <c r="R512" s="1089"/>
      <c r="S512" s="1089"/>
      <c r="T512" s="1089"/>
      <c r="U512" s="1089"/>
      <c r="V512" s="1089">
        <v>0</v>
      </c>
      <c r="W512" s="1089"/>
      <c r="X512" s="1089"/>
      <c r="Y512" s="1089"/>
      <c r="Z512" s="1090"/>
      <c r="AA512" s="1091"/>
      <c r="AB512" s="1091"/>
      <c r="AC512" s="1091"/>
      <c r="AD512" s="1092"/>
      <c r="AE512" s="1091">
        <v>181</v>
      </c>
      <c r="AF512" s="1090" t="s">
        <v>129</v>
      </c>
      <c r="AG512" s="1090">
        <v>1.9</v>
      </c>
      <c r="AH512" s="1093">
        <v>123.19999999999999</v>
      </c>
      <c r="AI512" s="1094">
        <v>343.9</v>
      </c>
      <c r="AJ512" s="1095">
        <v>343.9</v>
      </c>
      <c r="AK512" s="1096">
        <v>0</v>
      </c>
      <c r="AL512" s="1097">
        <v>22299.199999999997</v>
      </c>
      <c r="AM512" s="1098">
        <v>0</v>
      </c>
      <c r="AN512" s="571" t="s">
        <v>1926</v>
      </c>
    </row>
    <row r="513" spans="1:40" x14ac:dyDescent="0.15">
      <c r="A513" s="1201">
        <v>44439</v>
      </c>
      <c r="B513" s="1202">
        <v>34</v>
      </c>
      <c r="C513" s="1202">
        <v>82</v>
      </c>
      <c r="D513" s="1202">
        <v>3041</v>
      </c>
      <c r="E513" s="1202">
        <v>275</v>
      </c>
      <c r="F513" s="1202">
        <v>480</v>
      </c>
      <c r="G513" s="1202">
        <v>465</v>
      </c>
      <c r="H513" s="1202">
        <v>168</v>
      </c>
      <c r="I513" s="1202"/>
      <c r="J513" s="1202"/>
      <c r="K513" s="1202"/>
      <c r="L513" s="1202"/>
      <c r="M513" s="1202"/>
      <c r="N513" s="1202"/>
      <c r="O513" s="1202">
        <v>15</v>
      </c>
      <c r="P513" s="1202"/>
      <c r="Q513" s="1202"/>
      <c r="R513" s="1202"/>
      <c r="S513" s="1202"/>
      <c r="T513" s="1202"/>
      <c r="U513" s="1202"/>
      <c r="V513" s="1202">
        <v>5</v>
      </c>
      <c r="W513" s="1202"/>
      <c r="X513" s="1202"/>
      <c r="Y513" s="1202"/>
      <c r="Z513" s="1203"/>
      <c r="AA513" s="1204"/>
      <c r="AB513" s="1204"/>
      <c r="AC513" s="1204"/>
      <c r="AD513" s="1205">
        <v>5</v>
      </c>
      <c r="AE513" s="1204">
        <v>270</v>
      </c>
      <c r="AF513" s="1203" t="s">
        <v>129</v>
      </c>
      <c r="AG513" s="1203">
        <v>1.9</v>
      </c>
      <c r="AH513" s="1206">
        <v>123.19999999999999</v>
      </c>
      <c r="AI513" s="1207">
        <v>522.5</v>
      </c>
      <c r="AJ513" s="1208">
        <v>513</v>
      </c>
      <c r="AK513" s="1209">
        <v>9.5</v>
      </c>
      <c r="AL513" s="1210">
        <v>33264</v>
      </c>
      <c r="AM513" s="1211">
        <v>616</v>
      </c>
      <c r="AN513" s="1053" t="s">
        <v>1926</v>
      </c>
    </row>
    <row r="514" spans="1:40" x14ac:dyDescent="0.15">
      <c r="A514" s="1213">
        <v>44440</v>
      </c>
      <c r="B514" s="1214">
        <v>34</v>
      </c>
      <c r="C514" s="1214">
        <v>8</v>
      </c>
      <c r="D514" s="1214">
        <v>3041</v>
      </c>
      <c r="E514" s="1214">
        <v>216</v>
      </c>
      <c r="F514" s="1214">
        <v>360</v>
      </c>
      <c r="G514" s="1202">
        <v>360</v>
      </c>
      <c r="H514" s="1202">
        <v>180</v>
      </c>
      <c r="I514" s="1202"/>
      <c r="J514" s="1202"/>
      <c r="K514" s="1202"/>
      <c r="L514" s="1202"/>
      <c r="M514" s="1202"/>
      <c r="N514" s="1202"/>
      <c r="O514" s="1202"/>
      <c r="P514" s="1202"/>
      <c r="Q514" s="1202"/>
      <c r="R514" s="1202"/>
      <c r="S514" s="1202"/>
      <c r="T514" s="1202"/>
      <c r="U514" s="1202"/>
      <c r="V514" s="1202">
        <v>0</v>
      </c>
      <c r="W514" s="1202"/>
      <c r="X514" s="1202"/>
      <c r="Y514" s="1202"/>
      <c r="Z514" s="1203"/>
      <c r="AA514" s="1204"/>
      <c r="AB514" s="1204"/>
      <c r="AC514" s="1204"/>
      <c r="AD514" s="1205"/>
      <c r="AE514" s="1204">
        <v>216</v>
      </c>
      <c r="AF514" s="1203" t="s">
        <v>129</v>
      </c>
      <c r="AG514" s="1203">
        <v>1.9</v>
      </c>
      <c r="AH514" s="1206">
        <v>123.19999999999999</v>
      </c>
      <c r="AI514" s="1207">
        <v>410.4</v>
      </c>
      <c r="AJ514" s="1208">
        <v>410.4</v>
      </c>
      <c r="AK514" s="1209">
        <v>0</v>
      </c>
      <c r="AL514" s="1210">
        <v>26611.199999999997</v>
      </c>
      <c r="AM514" s="1211">
        <v>0</v>
      </c>
      <c r="AN514" s="1002" t="s">
        <v>1926</v>
      </c>
    </row>
    <row r="515" spans="1:40" x14ac:dyDescent="0.15">
      <c r="A515" s="1201">
        <v>44441</v>
      </c>
      <c r="B515" s="1202">
        <v>34</v>
      </c>
      <c r="C515" s="1202">
        <v>8</v>
      </c>
      <c r="D515" s="1202">
        <v>3041</v>
      </c>
      <c r="E515" s="1202">
        <v>271</v>
      </c>
      <c r="F515" s="1202">
        <v>451</v>
      </c>
      <c r="G515" s="1202">
        <v>451</v>
      </c>
      <c r="H515" s="1202">
        <v>157.85</v>
      </c>
      <c r="I515" s="1202"/>
      <c r="J515" s="1202"/>
      <c r="K515" s="1202"/>
      <c r="L515" s="1202"/>
      <c r="M515" s="1202"/>
      <c r="N515" s="1202"/>
      <c r="O515" s="1202"/>
      <c r="P515" s="1202"/>
      <c r="Q515" s="1202"/>
      <c r="R515" s="1202"/>
      <c r="S515" s="1202"/>
      <c r="T515" s="1202"/>
      <c r="U515" s="1202"/>
      <c r="V515" s="1202">
        <v>0</v>
      </c>
      <c r="W515" s="1202"/>
      <c r="X515" s="1202"/>
      <c r="Y515" s="1202"/>
      <c r="Z515" s="1203"/>
      <c r="AA515" s="1204"/>
      <c r="AB515" s="1204"/>
      <c r="AC515" s="1204"/>
      <c r="AD515" s="1205"/>
      <c r="AE515" s="1204">
        <v>271</v>
      </c>
      <c r="AF515" s="1203" t="s">
        <v>129</v>
      </c>
      <c r="AG515" s="1203">
        <v>1.9</v>
      </c>
      <c r="AH515" s="1206">
        <v>123.19999999999999</v>
      </c>
      <c r="AI515" s="1207">
        <v>514.9</v>
      </c>
      <c r="AJ515" s="1208">
        <v>514.9</v>
      </c>
      <c r="AK515" s="1209">
        <v>0</v>
      </c>
      <c r="AL515" s="1210">
        <v>33387.199999999997</v>
      </c>
      <c r="AM515" s="1211">
        <v>0</v>
      </c>
      <c r="AN515" s="571" t="s">
        <v>1926</v>
      </c>
    </row>
    <row r="516" spans="1:40" x14ac:dyDescent="0.15">
      <c r="A516" s="1213">
        <v>44442</v>
      </c>
      <c r="B516" s="1214">
        <v>34</v>
      </c>
      <c r="C516" s="1214">
        <v>8</v>
      </c>
      <c r="D516" s="1214">
        <v>3041</v>
      </c>
      <c r="E516" s="1214">
        <v>252</v>
      </c>
      <c r="F516" s="1214">
        <v>420</v>
      </c>
      <c r="G516" s="1089">
        <v>420</v>
      </c>
      <c r="H516" s="1089">
        <v>147</v>
      </c>
      <c r="I516" s="1089"/>
      <c r="J516" s="1089"/>
      <c r="K516" s="1089"/>
      <c r="L516" s="1089"/>
      <c r="M516" s="1089"/>
      <c r="N516" s="1089"/>
      <c r="O516" s="1089"/>
      <c r="P516" s="1089"/>
      <c r="Q516" s="1089"/>
      <c r="R516" s="1089"/>
      <c r="S516" s="1089"/>
      <c r="T516" s="1089"/>
      <c r="U516" s="1089"/>
      <c r="V516" s="1089">
        <v>0</v>
      </c>
      <c r="W516" s="1089"/>
      <c r="X516" s="1089"/>
      <c r="Y516" s="1089"/>
      <c r="Z516" s="1090"/>
      <c r="AA516" s="1091"/>
      <c r="AB516" s="1091"/>
      <c r="AC516" s="1091"/>
      <c r="AD516" s="1092"/>
      <c r="AE516" s="1091">
        <v>252</v>
      </c>
      <c r="AF516" s="1090" t="s">
        <v>129</v>
      </c>
      <c r="AG516" s="1090">
        <v>1.9</v>
      </c>
      <c r="AH516" s="1093">
        <v>123.19999999999999</v>
      </c>
      <c r="AI516" s="1094">
        <v>478.79999999999995</v>
      </c>
      <c r="AJ516" s="1095">
        <v>478.79999999999995</v>
      </c>
      <c r="AK516" s="1096">
        <v>0</v>
      </c>
      <c r="AL516" s="1097">
        <v>31046.399999999998</v>
      </c>
      <c r="AM516" s="1098">
        <v>0</v>
      </c>
      <c r="AN516" s="571" t="s">
        <v>1926</v>
      </c>
    </row>
    <row r="517" spans="1:40" x14ac:dyDescent="0.15">
      <c r="A517" s="1213">
        <v>44442</v>
      </c>
      <c r="B517" s="1214">
        <v>34</v>
      </c>
      <c r="C517" s="1214">
        <v>82</v>
      </c>
      <c r="D517" s="1214">
        <v>3041</v>
      </c>
      <c r="E517" s="1214">
        <v>216</v>
      </c>
      <c r="F517" s="1214">
        <v>465</v>
      </c>
      <c r="G517" s="1202">
        <v>390</v>
      </c>
      <c r="H517" s="1202">
        <v>232.5</v>
      </c>
      <c r="I517" s="1202"/>
      <c r="J517" s="1202"/>
      <c r="K517" s="1202"/>
      <c r="L517" s="1202"/>
      <c r="M517" s="1202"/>
      <c r="N517" s="1202"/>
      <c r="O517" s="1202">
        <v>15</v>
      </c>
      <c r="P517" s="1202"/>
      <c r="Q517" s="1202"/>
      <c r="R517" s="1202"/>
      <c r="S517" s="1202"/>
      <c r="T517" s="1202">
        <v>60</v>
      </c>
      <c r="U517" s="1202"/>
      <c r="V517" s="1202">
        <v>1</v>
      </c>
      <c r="W517" s="1202"/>
      <c r="X517" s="1202"/>
      <c r="Y517" s="1202"/>
      <c r="Z517" s="1203"/>
      <c r="AA517" s="1204"/>
      <c r="AB517" s="1204"/>
      <c r="AC517" s="1204"/>
      <c r="AD517" s="1205">
        <v>1</v>
      </c>
      <c r="AE517" s="1204">
        <v>215</v>
      </c>
      <c r="AF517" s="1203" t="s">
        <v>129</v>
      </c>
      <c r="AG517" s="1203">
        <v>1.9</v>
      </c>
      <c r="AH517" s="1206">
        <v>123.19999999999999</v>
      </c>
      <c r="AI517" s="1207">
        <v>410.4</v>
      </c>
      <c r="AJ517" s="1208">
        <v>408.5</v>
      </c>
      <c r="AK517" s="1209">
        <v>1.8999999999999773</v>
      </c>
      <c r="AL517" s="1210">
        <v>26487.999999999996</v>
      </c>
      <c r="AM517" s="1211">
        <v>123.19999999999999</v>
      </c>
      <c r="AN517" s="1220" t="s">
        <v>1926</v>
      </c>
    </row>
    <row r="518" spans="1:40" x14ac:dyDescent="0.15">
      <c r="A518" s="1201">
        <v>44445</v>
      </c>
      <c r="B518" s="1202">
        <v>34</v>
      </c>
      <c r="C518" s="1202">
        <v>8</v>
      </c>
      <c r="D518" s="1202">
        <v>3041</v>
      </c>
      <c r="E518" s="1202">
        <v>263</v>
      </c>
      <c r="F518" s="1202">
        <v>438</v>
      </c>
      <c r="G518" s="1202">
        <v>438</v>
      </c>
      <c r="H518" s="1202">
        <v>153.29999999999998</v>
      </c>
      <c r="I518" s="1202"/>
      <c r="J518" s="1202"/>
      <c r="K518" s="1202"/>
      <c r="L518" s="1202"/>
      <c r="M518" s="1202"/>
      <c r="N518" s="1202"/>
      <c r="O518" s="1202"/>
      <c r="P518" s="1202"/>
      <c r="Q518" s="1202"/>
      <c r="R518" s="1202"/>
      <c r="S518" s="1202"/>
      <c r="T518" s="1202"/>
      <c r="U518" s="1202"/>
      <c r="V518" s="1202">
        <v>0</v>
      </c>
      <c r="W518" s="1202"/>
      <c r="X518" s="1202"/>
      <c r="Y518" s="1202"/>
      <c r="Z518" s="1203"/>
      <c r="AA518" s="1204"/>
      <c r="AB518" s="1204"/>
      <c r="AC518" s="1204"/>
      <c r="AD518" s="1205"/>
      <c r="AE518" s="1204">
        <v>263</v>
      </c>
      <c r="AF518" s="1203" t="s">
        <v>129</v>
      </c>
      <c r="AG518" s="1203">
        <v>1.9</v>
      </c>
      <c r="AH518" s="1206">
        <v>123.19999999999999</v>
      </c>
      <c r="AI518" s="1207">
        <v>499.7</v>
      </c>
      <c r="AJ518" s="1208">
        <v>499.7</v>
      </c>
      <c r="AK518" s="1209">
        <v>0</v>
      </c>
      <c r="AL518" s="1210">
        <v>32401.599999999999</v>
      </c>
      <c r="AM518" s="1211">
        <v>0</v>
      </c>
      <c r="AN518" s="571" t="s">
        <v>1926</v>
      </c>
    </row>
    <row r="519" spans="1:40" x14ac:dyDescent="0.15">
      <c r="A519" s="1201">
        <v>44445</v>
      </c>
      <c r="B519" s="1202">
        <v>34</v>
      </c>
      <c r="C519" s="1202">
        <v>54</v>
      </c>
      <c r="D519" s="1202">
        <v>3041</v>
      </c>
      <c r="E519" s="1202">
        <v>296</v>
      </c>
      <c r="F519" s="1202">
        <v>465</v>
      </c>
      <c r="G519" s="1041">
        <v>440</v>
      </c>
      <c r="H519" s="1041">
        <v>232.5</v>
      </c>
      <c r="I519" s="1041">
        <v>10</v>
      </c>
      <c r="J519" s="1041"/>
      <c r="K519" s="1041"/>
      <c r="L519" s="1041"/>
      <c r="M519" s="1041"/>
      <c r="N519" s="1041"/>
      <c r="O519" s="1041"/>
      <c r="P519" s="1041"/>
      <c r="Q519" s="1041"/>
      <c r="R519" s="1041"/>
      <c r="S519" s="1041"/>
      <c r="T519" s="1041">
        <v>15</v>
      </c>
      <c r="U519" s="1041"/>
      <c r="V519" s="1041">
        <v>4</v>
      </c>
      <c r="W519" s="1041"/>
      <c r="X519" s="1041"/>
      <c r="Y519" s="1041"/>
      <c r="Z519" s="1042"/>
      <c r="AA519" s="1043"/>
      <c r="AB519" s="1043">
        <v>4</v>
      </c>
      <c r="AC519" s="1043"/>
      <c r="AD519" s="1044"/>
      <c r="AE519" s="1043">
        <v>292</v>
      </c>
      <c r="AF519" s="1042" t="s">
        <v>129</v>
      </c>
      <c r="AG519" s="1042">
        <v>1.9</v>
      </c>
      <c r="AH519" s="1045">
        <v>123.19999999999999</v>
      </c>
      <c r="AI519" s="1094">
        <v>562.4</v>
      </c>
      <c r="AJ519" s="1095">
        <v>554.79999999999995</v>
      </c>
      <c r="AK519" s="1096">
        <v>7.6000000000000227</v>
      </c>
      <c r="AL519" s="1097">
        <v>35974.399999999994</v>
      </c>
      <c r="AM519" s="1098">
        <v>492.79999999999995</v>
      </c>
      <c r="AN519" s="571" t="s">
        <v>1926</v>
      </c>
    </row>
    <row r="520" spans="1:40" x14ac:dyDescent="0.15">
      <c r="A520" s="1201">
        <v>44446</v>
      </c>
      <c r="B520" s="1202">
        <v>34</v>
      </c>
      <c r="C520" s="1202">
        <v>8</v>
      </c>
      <c r="D520" s="1202">
        <v>3041</v>
      </c>
      <c r="E520" s="1202">
        <v>177</v>
      </c>
      <c r="F520" s="1202">
        <v>295</v>
      </c>
      <c r="G520" s="1202">
        <v>295</v>
      </c>
      <c r="H520" s="1202">
        <v>103.25</v>
      </c>
      <c r="I520" s="1202"/>
      <c r="J520" s="1202"/>
      <c r="K520" s="1202"/>
      <c r="L520" s="1202"/>
      <c r="M520" s="1202"/>
      <c r="N520" s="1202"/>
      <c r="O520" s="1202"/>
      <c r="P520" s="1202"/>
      <c r="Q520" s="1202"/>
      <c r="R520" s="1202"/>
      <c r="S520" s="1202"/>
      <c r="T520" s="1202"/>
      <c r="U520" s="1202"/>
      <c r="V520" s="1202">
        <v>0</v>
      </c>
      <c r="W520" s="1202"/>
      <c r="X520" s="1202"/>
      <c r="Y520" s="1202"/>
      <c r="Z520" s="1203"/>
      <c r="AA520" s="1204"/>
      <c r="AB520" s="1204"/>
      <c r="AC520" s="1204"/>
      <c r="AD520" s="1205"/>
      <c r="AE520" s="1204">
        <v>177</v>
      </c>
      <c r="AF520" s="1203" t="s">
        <v>129</v>
      </c>
      <c r="AG520" s="1203">
        <v>1.9</v>
      </c>
      <c r="AH520" s="1206">
        <v>123.19999999999999</v>
      </c>
      <c r="AI520" s="1207">
        <v>336.3</v>
      </c>
      <c r="AJ520" s="1208">
        <v>336.3</v>
      </c>
      <c r="AK520" s="1209">
        <v>0</v>
      </c>
      <c r="AL520" s="1210">
        <v>21806.399999999998</v>
      </c>
      <c r="AM520" s="1211">
        <v>0</v>
      </c>
      <c r="AN520" s="571" t="s">
        <v>1926</v>
      </c>
    </row>
    <row r="521" spans="1:40" x14ac:dyDescent="0.15">
      <c r="A521" s="1213">
        <v>44446</v>
      </c>
      <c r="B521" s="1214">
        <v>34</v>
      </c>
      <c r="C521" s="1214">
        <v>54</v>
      </c>
      <c r="D521" s="1214">
        <v>3041</v>
      </c>
      <c r="E521" s="1214">
        <v>127</v>
      </c>
      <c r="F521" s="1214">
        <v>240</v>
      </c>
      <c r="G521" s="1089">
        <v>230</v>
      </c>
      <c r="H521" s="1089">
        <v>120</v>
      </c>
      <c r="I521" s="1089">
        <v>10</v>
      </c>
      <c r="J521" s="1089"/>
      <c r="K521" s="1089"/>
      <c r="L521" s="1089"/>
      <c r="M521" s="1089"/>
      <c r="N521" s="1089"/>
      <c r="O521" s="1089"/>
      <c r="P521" s="1089"/>
      <c r="Q521" s="1089"/>
      <c r="R521" s="1089"/>
      <c r="S521" s="1089"/>
      <c r="T521" s="1089"/>
      <c r="U521" s="1089"/>
      <c r="V521" s="1089">
        <v>0</v>
      </c>
      <c r="W521" s="1089"/>
      <c r="X521" s="1089"/>
      <c r="Y521" s="1089"/>
      <c r="Z521" s="1090"/>
      <c r="AA521" s="1091"/>
      <c r="AB521" s="1091"/>
      <c r="AC521" s="1091"/>
      <c r="AD521" s="1092"/>
      <c r="AE521" s="1091">
        <v>127</v>
      </c>
      <c r="AF521" s="1090" t="s">
        <v>129</v>
      </c>
      <c r="AG521" s="1090">
        <v>1.9</v>
      </c>
      <c r="AH521" s="1093">
        <v>123.19999999999999</v>
      </c>
      <c r="AI521" s="1094">
        <v>241.29999999999998</v>
      </c>
      <c r="AJ521" s="1095">
        <v>241.29999999999998</v>
      </c>
      <c r="AK521" s="1096">
        <v>0</v>
      </c>
      <c r="AL521" s="1097">
        <v>15646.399999999998</v>
      </c>
      <c r="AM521" s="1098">
        <v>0</v>
      </c>
      <c r="AN521" s="1053" t="s">
        <v>1926</v>
      </c>
    </row>
    <row r="522" spans="1:40" x14ac:dyDescent="0.15">
      <c r="A522" s="1213">
        <v>44447</v>
      </c>
      <c r="B522" s="1200">
        <v>34</v>
      </c>
      <c r="C522" s="1200">
        <v>8</v>
      </c>
      <c r="D522" s="1214">
        <v>3041</v>
      </c>
      <c r="E522" s="1214">
        <v>239</v>
      </c>
      <c r="F522" s="1214">
        <v>398</v>
      </c>
      <c r="G522" s="1202">
        <v>398</v>
      </c>
      <c r="H522" s="1202">
        <v>139.29999999999998</v>
      </c>
      <c r="I522" s="1202"/>
      <c r="J522" s="1202"/>
      <c r="K522" s="1202"/>
      <c r="L522" s="1202"/>
      <c r="M522" s="1202"/>
      <c r="N522" s="1202"/>
      <c r="O522" s="1202"/>
      <c r="P522" s="1202"/>
      <c r="Q522" s="1202"/>
      <c r="R522" s="1202"/>
      <c r="S522" s="1202"/>
      <c r="T522" s="1202"/>
      <c r="U522" s="1202"/>
      <c r="V522" s="1202">
        <v>0</v>
      </c>
      <c r="W522" s="1202"/>
      <c r="X522" s="1202"/>
      <c r="Y522" s="1202"/>
      <c r="Z522" s="1203"/>
      <c r="AA522" s="1204"/>
      <c r="AB522" s="1204"/>
      <c r="AC522" s="1204"/>
      <c r="AD522" s="1205"/>
      <c r="AE522" s="1204">
        <v>239</v>
      </c>
      <c r="AF522" s="1203" t="s">
        <v>129</v>
      </c>
      <c r="AG522" s="1203">
        <v>1.9</v>
      </c>
      <c r="AH522" s="1206">
        <v>123.19999999999999</v>
      </c>
      <c r="AI522" s="1207">
        <v>454.09999999999997</v>
      </c>
      <c r="AJ522" s="1208">
        <v>454.09999999999997</v>
      </c>
      <c r="AK522" s="1209">
        <v>0</v>
      </c>
      <c r="AL522" s="1210">
        <v>29444.799999999996</v>
      </c>
      <c r="AM522" s="1211">
        <v>0</v>
      </c>
      <c r="AN522" s="1053" t="s">
        <v>1926</v>
      </c>
    </row>
    <row r="523" spans="1:40" x14ac:dyDescent="0.15">
      <c r="A523" s="1213">
        <v>44448</v>
      </c>
      <c r="B523" s="1214">
        <v>34</v>
      </c>
      <c r="C523" s="1214">
        <v>8</v>
      </c>
      <c r="D523" s="1214">
        <v>3041</v>
      </c>
      <c r="E523" s="1214">
        <v>170</v>
      </c>
      <c r="F523" s="1214">
        <v>283</v>
      </c>
      <c r="G523" s="1089">
        <v>283</v>
      </c>
      <c r="H523" s="1089">
        <v>141.5</v>
      </c>
      <c r="I523" s="1089"/>
      <c r="J523" s="1089"/>
      <c r="K523" s="1089"/>
      <c r="L523" s="1089"/>
      <c r="M523" s="1089"/>
      <c r="N523" s="1089"/>
      <c r="O523" s="1089"/>
      <c r="P523" s="1089"/>
      <c r="Q523" s="1089"/>
      <c r="R523" s="1089"/>
      <c r="S523" s="1089"/>
      <c r="T523" s="1089"/>
      <c r="U523" s="1089"/>
      <c r="V523" s="1089">
        <v>0</v>
      </c>
      <c r="W523" s="1089"/>
      <c r="X523" s="1089"/>
      <c r="Y523" s="1089"/>
      <c r="Z523" s="1090"/>
      <c r="AA523" s="1091"/>
      <c r="AB523" s="1091"/>
      <c r="AC523" s="1091"/>
      <c r="AD523" s="1092"/>
      <c r="AE523" s="1091">
        <v>170</v>
      </c>
      <c r="AF523" s="1090" t="s">
        <v>129</v>
      </c>
      <c r="AG523" s="1090">
        <v>1.9</v>
      </c>
      <c r="AH523" s="1093">
        <v>123.19999999999999</v>
      </c>
      <c r="AI523" s="1094">
        <v>323</v>
      </c>
      <c r="AJ523" s="1095">
        <v>323</v>
      </c>
      <c r="AK523" s="1096">
        <v>0</v>
      </c>
      <c r="AL523" s="1097">
        <v>20943.999999999996</v>
      </c>
      <c r="AM523" s="1098">
        <v>0</v>
      </c>
      <c r="AN523" s="1053" t="s">
        <v>1926</v>
      </c>
    </row>
    <row r="524" spans="1:40" x14ac:dyDescent="0.15">
      <c r="A524" s="1201">
        <v>44448</v>
      </c>
      <c r="B524" s="1202">
        <v>34</v>
      </c>
      <c r="C524" s="1202">
        <v>54</v>
      </c>
      <c r="D524" s="1202">
        <v>3041</v>
      </c>
      <c r="E524" s="1202">
        <v>295</v>
      </c>
      <c r="F524" s="1202">
        <v>450</v>
      </c>
      <c r="G524" s="1202">
        <v>450</v>
      </c>
      <c r="H524" s="1202">
        <v>225</v>
      </c>
      <c r="I524" s="1202"/>
      <c r="J524" s="1202"/>
      <c r="K524" s="1202"/>
      <c r="L524" s="1202"/>
      <c r="M524" s="1202"/>
      <c r="N524" s="1202"/>
      <c r="O524" s="1202"/>
      <c r="P524" s="1202"/>
      <c r="Q524" s="1202"/>
      <c r="R524" s="1202"/>
      <c r="S524" s="1202"/>
      <c r="T524" s="1202"/>
      <c r="U524" s="1202"/>
      <c r="V524" s="1202">
        <v>2</v>
      </c>
      <c r="W524" s="1202"/>
      <c r="X524" s="1202"/>
      <c r="Y524" s="1202">
        <v>2</v>
      </c>
      <c r="Z524" s="1203"/>
      <c r="AA524" s="1204"/>
      <c r="AB524" s="1204"/>
      <c r="AC524" s="1204"/>
      <c r="AD524" s="1205"/>
      <c r="AE524" s="1204">
        <v>293</v>
      </c>
      <c r="AF524" s="1203" t="s">
        <v>129</v>
      </c>
      <c r="AG524" s="1203">
        <v>1.9</v>
      </c>
      <c r="AH524" s="1206">
        <v>123.19999999999999</v>
      </c>
      <c r="AI524" s="1207">
        <v>560.5</v>
      </c>
      <c r="AJ524" s="1208">
        <v>556.69999999999993</v>
      </c>
      <c r="AK524" s="1209">
        <v>3.8000000000000682</v>
      </c>
      <c r="AL524" s="1210">
        <v>36097.599999999999</v>
      </c>
      <c r="AM524" s="1211">
        <v>246.39999999999998</v>
      </c>
      <c r="AN524" s="571" t="s">
        <v>1926</v>
      </c>
    </row>
    <row r="525" spans="1:40" x14ac:dyDescent="0.15">
      <c r="A525" s="1088">
        <v>44449</v>
      </c>
      <c r="B525" s="1089">
        <v>34</v>
      </c>
      <c r="C525" s="1089">
        <v>54</v>
      </c>
      <c r="D525" s="1089">
        <v>3041</v>
      </c>
      <c r="E525" s="1089">
        <v>295</v>
      </c>
      <c r="F525" s="1089">
        <v>480</v>
      </c>
      <c r="G525" s="1041">
        <v>465</v>
      </c>
      <c r="H525" s="1041">
        <v>168</v>
      </c>
      <c r="I525" s="1041">
        <v>15</v>
      </c>
      <c r="J525" s="1041"/>
      <c r="K525" s="1041"/>
      <c r="L525" s="1041"/>
      <c r="M525" s="1041"/>
      <c r="N525" s="1041"/>
      <c r="O525" s="1041"/>
      <c r="P525" s="1041"/>
      <c r="Q525" s="1041"/>
      <c r="R525" s="1041"/>
      <c r="S525" s="1041"/>
      <c r="T525" s="1041"/>
      <c r="U525" s="1041"/>
      <c r="V525" s="1041">
        <v>0</v>
      </c>
      <c r="W525" s="1041"/>
      <c r="X525" s="1041"/>
      <c r="Y525" s="1041"/>
      <c r="Z525" s="1042"/>
      <c r="AA525" s="1043"/>
      <c r="AB525" s="1043"/>
      <c r="AC525" s="1043"/>
      <c r="AD525" s="1044"/>
      <c r="AE525" s="1043">
        <v>295</v>
      </c>
      <c r="AF525" s="1042" t="s">
        <v>129</v>
      </c>
      <c r="AG525" s="1042">
        <v>1.9</v>
      </c>
      <c r="AH525" s="1045">
        <v>123.19999999999999</v>
      </c>
      <c r="AI525" s="1094">
        <v>560.5</v>
      </c>
      <c r="AJ525" s="1095">
        <v>560.5</v>
      </c>
      <c r="AK525" s="1096">
        <v>0</v>
      </c>
      <c r="AL525" s="1097">
        <v>36344</v>
      </c>
      <c r="AM525" s="1098">
        <v>0</v>
      </c>
      <c r="AN525" s="571" t="s">
        <v>1926</v>
      </c>
    </row>
    <row r="526" spans="1:40" x14ac:dyDescent="0.15">
      <c r="A526" s="1213">
        <v>44452</v>
      </c>
      <c r="B526" s="1214">
        <v>34</v>
      </c>
      <c r="C526" s="1214">
        <v>82</v>
      </c>
      <c r="D526" s="1214">
        <v>3041</v>
      </c>
      <c r="E526" s="1214">
        <v>246</v>
      </c>
      <c r="F526" s="1214">
        <v>465</v>
      </c>
      <c r="G526" s="1202">
        <v>410</v>
      </c>
      <c r="H526" s="1202">
        <v>372</v>
      </c>
      <c r="I526" s="1202">
        <v>10</v>
      </c>
      <c r="J526" s="1202"/>
      <c r="K526" s="1202"/>
      <c r="L526" s="1202">
        <v>30</v>
      </c>
      <c r="M526" s="1202"/>
      <c r="N526" s="1202"/>
      <c r="O526" s="1202">
        <v>15</v>
      </c>
      <c r="P526" s="1202"/>
      <c r="Q526" s="1202"/>
      <c r="R526" s="1202"/>
      <c r="S526" s="1202"/>
      <c r="T526" s="1202"/>
      <c r="U526" s="1202"/>
      <c r="V526" s="1202">
        <v>0</v>
      </c>
      <c r="W526" s="1202"/>
      <c r="X526" s="1202"/>
      <c r="Y526" s="1202"/>
      <c r="Z526" s="1203"/>
      <c r="AA526" s="1204"/>
      <c r="AB526" s="1204"/>
      <c r="AC526" s="1204"/>
      <c r="AD526" s="1205"/>
      <c r="AE526" s="1204">
        <v>246</v>
      </c>
      <c r="AF526" s="1203" t="s">
        <v>129</v>
      </c>
      <c r="AG526" s="1203">
        <v>1.9</v>
      </c>
      <c r="AH526" s="1206">
        <v>123.19999999999999</v>
      </c>
      <c r="AI526" s="1207">
        <v>467.4</v>
      </c>
      <c r="AJ526" s="1208">
        <v>467.4</v>
      </c>
      <c r="AK526" s="1209">
        <v>0</v>
      </c>
      <c r="AL526" s="1210">
        <v>30307.199999999997</v>
      </c>
      <c r="AM526" s="1211">
        <v>0</v>
      </c>
      <c r="AN526" s="571" t="s">
        <v>1926</v>
      </c>
    </row>
    <row r="527" spans="1:40" x14ac:dyDescent="0.15">
      <c r="A527" s="1201">
        <v>44453</v>
      </c>
      <c r="B527" s="1202">
        <v>34</v>
      </c>
      <c r="C527" s="1202">
        <v>8</v>
      </c>
      <c r="D527" s="1202">
        <v>3041</v>
      </c>
      <c r="E527" s="1202">
        <v>121</v>
      </c>
      <c r="F527" s="1202">
        <v>201</v>
      </c>
      <c r="G527" s="1089">
        <v>201</v>
      </c>
      <c r="H527" s="1089">
        <v>100.5</v>
      </c>
      <c r="I527" s="1089"/>
      <c r="J527" s="1089"/>
      <c r="K527" s="1089"/>
      <c r="L527" s="1089"/>
      <c r="M527" s="1089"/>
      <c r="N527" s="1089"/>
      <c r="O527" s="1089"/>
      <c r="P527" s="1089"/>
      <c r="Q527" s="1089"/>
      <c r="R527" s="1089"/>
      <c r="S527" s="1089"/>
      <c r="T527" s="1089"/>
      <c r="U527" s="1089"/>
      <c r="V527" s="1089">
        <v>0</v>
      </c>
      <c r="W527" s="1089"/>
      <c r="X527" s="1089"/>
      <c r="Y527" s="1089"/>
      <c r="Z527" s="1090"/>
      <c r="AA527" s="1091"/>
      <c r="AB527" s="1091"/>
      <c r="AC527" s="1091"/>
      <c r="AD527" s="1092"/>
      <c r="AE527" s="1091">
        <v>121</v>
      </c>
      <c r="AF527" s="1090" t="s">
        <v>129</v>
      </c>
      <c r="AG527" s="1090">
        <v>1.9</v>
      </c>
      <c r="AH527" s="1093">
        <v>123.19999999999999</v>
      </c>
      <c r="AI527" s="1094">
        <v>229.89999999999998</v>
      </c>
      <c r="AJ527" s="1095">
        <v>229.89999999999998</v>
      </c>
      <c r="AK527" s="1096">
        <v>0</v>
      </c>
      <c r="AL527" s="1097">
        <v>14907.199999999999</v>
      </c>
      <c r="AM527" s="1098">
        <v>0</v>
      </c>
      <c r="AN527" s="1102" t="s">
        <v>1992</v>
      </c>
    </row>
    <row r="528" spans="1:40" x14ac:dyDescent="0.15">
      <c r="A528" s="1201">
        <v>44454</v>
      </c>
      <c r="B528" s="1202">
        <v>34</v>
      </c>
      <c r="C528" s="1202">
        <v>3</v>
      </c>
      <c r="D528" s="1202">
        <v>3041</v>
      </c>
      <c r="E528" s="1202">
        <v>140</v>
      </c>
      <c r="F528" s="1202">
        <v>235</v>
      </c>
      <c r="G528" s="1089">
        <v>215</v>
      </c>
      <c r="H528" s="1089">
        <v>82.25</v>
      </c>
      <c r="I528" s="1089">
        <v>10</v>
      </c>
      <c r="J528" s="1089"/>
      <c r="K528" s="1089"/>
      <c r="L528" s="1089"/>
      <c r="M528" s="1089"/>
      <c r="N528" s="1089"/>
      <c r="O528" s="1089">
        <v>10</v>
      </c>
      <c r="P528" s="1089"/>
      <c r="Q528" s="1089"/>
      <c r="R528" s="1089"/>
      <c r="S528" s="1089"/>
      <c r="T528" s="1089"/>
      <c r="U528" s="1089"/>
      <c r="V528" s="1089">
        <v>0</v>
      </c>
      <c r="W528" s="1089"/>
      <c r="X528" s="1089"/>
      <c r="Y528" s="1089"/>
      <c r="Z528" s="1090"/>
      <c r="AA528" s="1091"/>
      <c r="AB528" s="1091"/>
      <c r="AC528" s="1091"/>
      <c r="AD528" s="1092"/>
      <c r="AE528" s="1091">
        <v>140</v>
      </c>
      <c r="AF528" s="1090" t="s">
        <v>129</v>
      </c>
      <c r="AG528" s="1090">
        <v>1.9</v>
      </c>
      <c r="AH528" s="1093">
        <v>123.19999999999999</v>
      </c>
      <c r="AI528" s="1094">
        <v>266</v>
      </c>
      <c r="AJ528" s="1095">
        <v>266</v>
      </c>
      <c r="AK528" s="1096">
        <v>0</v>
      </c>
      <c r="AL528" s="1097">
        <v>17248</v>
      </c>
      <c r="AM528" s="1098">
        <v>0</v>
      </c>
      <c r="AN528" s="571" t="s">
        <v>1926</v>
      </c>
    </row>
    <row r="529" spans="1:40" x14ac:dyDescent="0.15">
      <c r="A529" s="1201">
        <v>44455</v>
      </c>
      <c r="B529" s="1202">
        <v>34</v>
      </c>
      <c r="C529" s="1202">
        <v>3</v>
      </c>
      <c r="D529" s="1202">
        <v>3041</v>
      </c>
      <c r="E529" s="1202">
        <v>145</v>
      </c>
      <c r="F529" s="1202">
        <v>225</v>
      </c>
      <c r="G529" s="1041">
        <v>205</v>
      </c>
      <c r="H529" s="1041">
        <v>78.75</v>
      </c>
      <c r="I529" s="1041">
        <v>10</v>
      </c>
      <c r="J529" s="1041"/>
      <c r="K529" s="1041"/>
      <c r="L529" s="1041"/>
      <c r="M529" s="1041"/>
      <c r="N529" s="1041"/>
      <c r="O529" s="1041">
        <v>10</v>
      </c>
      <c r="P529" s="1041"/>
      <c r="Q529" s="1041"/>
      <c r="R529" s="1041"/>
      <c r="S529" s="1041"/>
      <c r="T529" s="1041"/>
      <c r="U529" s="1041"/>
      <c r="V529" s="1041">
        <v>1</v>
      </c>
      <c r="W529" s="1041"/>
      <c r="X529" s="1041"/>
      <c r="Y529" s="1041"/>
      <c r="Z529" s="1042"/>
      <c r="AA529" s="1043"/>
      <c r="AB529" s="1043">
        <v>1</v>
      </c>
      <c r="AC529" s="1043"/>
      <c r="AD529" s="1044"/>
      <c r="AE529" s="1043">
        <v>144</v>
      </c>
      <c r="AF529" s="1042" t="s">
        <v>129</v>
      </c>
      <c r="AG529" s="1042">
        <v>1.9</v>
      </c>
      <c r="AH529" s="1045">
        <v>123.19999999999999</v>
      </c>
      <c r="AI529" s="1046">
        <v>275.5</v>
      </c>
      <c r="AJ529" s="1047">
        <v>273.59999999999997</v>
      </c>
      <c r="AK529" s="1048">
        <v>1.9000000000000341</v>
      </c>
      <c r="AL529" s="1049">
        <v>17740.8</v>
      </c>
      <c r="AM529" s="1050">
        <v>123.19999999999999</v>
      </c>
      <c r="AN529" s="1053" t="s">
        <v>1926</v>
      </c>
    </row>
    <row r="530" spans="1:40" x14ac:dyDescent="0.15">
      <c r="A530" s="1201">
        <v>44456</v>
      </c>
      <c r="B530" s="1202">
        <v>34</v>
      </c>
      <c r="C530" s="1202">
        <v>9</v>
      </c>
      <c r="D530" s="1202">
        <v>3041</v>
      </c>
      <c r="E530" s="1202">
        <v>178</v>
      </c>
      <c r="F530" s="1202">
        <v>465</v>
      </c>
      <c r="G530" s="1202">
        <v>395</v>
      </c>
      <c r="H530" s="1202">
        <v>162.75</v>
      </c>
      <c r="I530" s="1202"/>
      <c r="J530" s="1202"/>
      <c r="K530" s="1202"/>
      <c r="L530" s="1202"/>
      <c r="M530" s="1202">
        <v>60</v>
      </c>
      <c r="N530" s="1202"/>
      <c r="O530" s="1202">
        <v>10</v>
      </c>
      <c r="P530" s="1202"/>
      <c r="Q530" s="1202"/>
      <c r="R530" s="1202"/>
      <c r="S530" s="1202"/>
      <c r="T530" s="1202"/>
      <c r="U530" s="1202"/>
      <c r="V530" s="1202">
        <v>5</v>
      </c>
      <c r="W530" s="1202"/>
      <c r="X530" s="1202"/>
      <c r="Y530" s="1202"/>
      <c r="Z530" s="1203"/>
      <c r="AA530" s="1204"/>
      <c r="AB530" s="1204"/>
      <c r="AC530" s="1204">
        <v>5</v>
      </c>
      <c r="AD530" s="1205"/>
      <c r="AE530" s="1204">
        <v>173</v>
      </c>
      <c r="AF530" s="1203" t="s">
        <v>129</v>
      </c>
      <c r="AG530" s="1203">
        <v>1.9</v>
      </c>
      <c r="AH530" s="1206">
        <v>123.19999999999999</v>
      </c>
      <c r="AI530" s="1207">
        <v>338.2</v>
      </c>
      <c r="AJ530" s="1208">
        <v>328.7</v>
      </c>
      <c r="AK530" s="1209">
        <v>9.5</v>
      </c>
      <c r="AL530" s="1210">
        <v>21313.599999999999</v>
      </c>
      <c r="AM530" s="1211">
        <v>616</v>
      </c>
      <c r="AN530" s="1053" t="s">
        <v>1926</v>
      </c>
    </row>
    <row r="531" spans="1:40" x14ac:dyDescent="0.15">
      <c r="A531" s="1201">
        <v>44456</v>
      </c>
      <c r="B531" s="1202">
        <v>34</v>
      </c>
      <c r="C531" s="1202">
        <v>82</v>
      </c>
      <c r="D531" s="1202">
        <v>3041</v>
      </c>
      <c r="E531" s="1202">
        <v>298</v>
      </c>
      <c r="F531" s="1202">
        <v>465</v>
      </c>
      <c r="G531" s="1202">
        <v>440</v>
      </c>
      <c r="H531" s="1202">
        <v>162.75</v>
      </c>
      <c r="I531" s="1202">
        <v>10</v>
      </c>
      <c r="J531" s="1202"/>
      <c r="K531" s="1202"/>
      <c r="L531" s="1202"/>
      <c r="M531" s="1202"/>
      <c r="N531" s="1202"/>
      <c r="O531" s="1202">
        <v>15</v>
      </c>
      <c r="P531" s="1202"/>
      <c r="Q531" s="1202"/>
      <c r="R531" s="1202"/>
      <c r="S531" s="1202"/>
      <c r="T531" s="1202"/>
      <c r="U531" s="1202"/>
      <c r="V531" s="1202">
        <v>7</v>
      </c>
      <c r="W531" s="1202"/>
      <c r="X531" s="1202"/>
      <c r="Y531" s="1202"/>
      <c r="Z531" s="1203"/>
      <c r="AA531" s="1204"/>
      <c r="AB531" s="1204">
        <v>5</v>
      </c>
      <c r="AC531" s="1204"/>
      <c r="AD531" s="1205">
        <v>2</v>
      </c>
      <c r="AE531" s="1204">
        <v>291</v>
      </c>
      <c r="AF531" s="1203" t="s">
        <v>129</v>
      </c>
      <c r="AG531" s="1203">
        <v>1.9</v>
      </c>
      <c r="AH531" s="1206">
        <v>123.19999999999999</v>
      </c>
      <c r="AI531" s="1207">
        <v>566.19999999999993</v>
      </c>
      <c r="AJ531" s="1208">
        <v>552.9</v>
      </c>
      <c r="AK531" s="1209">
        <v>13.299999999999955</v>
      </c>
      <c r="AL531" s="1210">
        <v>35851.199999999997</v>
      </c>
      <c r="AM531" s="1211">
        <v>862.39999999999986</v>
      </c>
      <c r="AN531" s="571" t="s">
        <v>1926</v>
      </c>
    </row>
    <row r="532" spans="1:40" x14ac:dyDescent="0.15">
      <c r="A532" s="1201">
        <v>44459</v>
      </c>
      <c r="B532" s="1202">
        <v>34</v>
      </c>
      <c r="C532" s="1202">
        <v>54</v>
      </c>
      <c r="D532" s="1202">
        <v>3041</v>
      </c>
      <c r="E532" s="1202">
        <v>297</v>
      </c>
      <c r="F532" s="1202">
        <v>465</v>
      </c>
      <c r="G532" s="1089">
        <v>445</v>
      </c>
      <c r="H532" s="1089">
        <v>162.75</v>
      </c>
      <c r="I532" s="1089">
        <v>10</v>
      </c>
      <c r="J532" s="1089"/>
      <c r="K532" s="1089"/>
      <c r="L532" s="1089"/>
      <c r="M532" s="1089"/>
      <c r="N532" s="1089"/>
      <c r="O532" s="1089">
        <v>10</v>
      </c>
      <c r="P532" s="1089"/>
      <c r="Q532" s="1089"/>
      <c r="R532" s="1089"/>
      <c r="S532" s="1089"/>
      <c r="T532" s="1089"/>
      <c r="U532" s="1089"/>
      <c r="V532" s="1089">
        <v>2</v>
      </c>
      <c r="W532" s="1089"/>
      <c r="X532" s="1089"/>
      <c r="Y532" s="1089"/>
      <c r="Z532" s="1090"/>
      <c r="AA532" s="1091"/>
      <c r="AB532" s="1091">
        <v>2</v>
      </c>
      <c r="AC532" s="1091"/>
      <c r="AD532" s="1092"/>
      <c r="AE532" s="1091">
        <v>295</v>
      </c>
      <c r="AF532" s="1090" t="s">
        <v>129</v>
      </c>
      <c r="AG532" s="1090">
        <v>1.9</v>
      </c>
      <c r="AH532" s="1093">
        <v>123.19999999999999</v>
      </c>
      <c r="AI532" s="1094">
        <v>564.29999999999995</v>
      </c>
      <c r="AJ532" s="1095">
        <v>560.5</v>
      </c>
      <c r="AK532" s="1096">
        <v>3.7999999999999545</v>
      </c>
      <c r="AL532" s="1097">
        <v>36344</v>
      </c>
      <c r="AM532" s="1098">
        <v>246.39999999999998</v>
      </c>
      <c r="AN532" s="571" t="s">
        <v>1926</v>
      </c>
    </row>
    <row r="533" spans="1:40" x14ac:dyDescent="0.15">
      <c r="A533" s="1201">
        <v>44432</v>
      </c>
      <c r="B533" s="1202">
        <v>35</v>
      </c>
      <c r="C533" s="1202">
        <v>8</v>
      </c>
      <c r="D533" s="1202">
        <v>3043</v>
      </c>
      <c r="E533" s="1202">
        <v>162</v>
      </c>
      <c r="F533" s="1202">
        <v>270</v>
      </c>
      <c r="G533" s="1089">
        <v>270</v>
      </c>
      <c r="H533" s="1089">
        <v>94.5</v>
      </c>
      <c r="I533" s="1089"/>
      <c r="J533" s="1089"/>
      <c r="K533" s="1089"/>
      <c r="L533" s="1089"/>
      <c r="M533" s="1089"/>
      <c r="N533" s="1089"/>
      <c r="O533" s="1089"/>
      <c r="P533" s="1089"/>
      <c r="Q533" s="1089"/>
      <c r="R533" s="1089"/>
      <c r="S533" s="1089"/>
      <c r="T533" s="1089"/>
      <c r="U533" s="1089"/>
      <c r="V533" s="1089">
        <v>0</v>
      </c>
      <c r="W533" s="1089"/>
      <c r="X533" s="1089"/>
      <c r="Y533" s="1089"/>
      <c r="Z533" s="1090"/>
      <c r="AA533" s="1091"/>
      <c r="AB533" s="1091"/>
      <c r="AC533" s="1091"/>
      <c r="AD533" s="1092"/>
      <c r="AE533" s="1091">
        <v>324</v>
      </c>
      <c r="AF533" s="1090" t="s">
        <v>129</v>
      </c>
      <c r="AG533" s="1090">
        <v>2</v>
      </c>
      <c r="AH533" s="1093">
        <v>121.69999999999999</v>
      </c>
      <c r="AI533" s="1094">
        <v>648</v>
      </c>
      <c r="AJ533" s="1095">
        <v>648</v>
      </c>
      <c r="AK533" s="1096">
        <v>0</v>
      </c>
      <c r="AL533" s="1097">
        <v>39430.799999999996</v>
      </c>
      <c r="AM533" s="1098">
        <v>0</v>
      </c>
      <c r="AN533" s="571" t="s">
        <v>1927</v>
      </c>
    </row>
    <row r="534" spans="1:40" x14ac:dyDescent="0.15">
      <c r="A534" s="1213">
        <v>44439</v>
      </c>
      <c r="B534" s="1214">
        <v>35</v>
      </c>
      <c r="C534" s="1214">
        <v>8</v>
      </c>
      <c r="D534" s="1214">
        <v>3043</v>
      </c>
      <c r="E534" s="1214">
        <v>0</v>
      </c>
      <c r="F534" s="1214">
        <v>60</v>
      </c>
      <c r="G534" s="1089">
        <v>0</v>
      </c>
      <c r="H534" s="1089">
        <v>60</v>
      </c>
      <c r="I534" s="1089"/>
      <c r="J534" s="1089">
        <v>60</v>
      </c>
      <c r="K534" s="1089"/>
      <c r="L534" s="1089"/>
      <c r="M534" s="1089"/>
      <c r="N534" s="1089"/>
      <c r="O534" s="1089"/>
      <c r="P534" s="1089"/>
      <c r="Q534" s="1089"/>
      <c r="R534" s="1089"/>
      <c r="S534" s="1089"/>
      <c r="T534" s="1089"/>
      <c r="U534" s="1089"/>
      <c r="V534" s="1089">
        <v>0</v>
      </c>
      <c r="W534" s="1089"/>
      <c r="X534" s="1089"/>
      <c r="Y534" s="1089"/>
      <c r="Z534" s="1090"/>
      <c r="AA534" s="1091"/>
      <c r="AB534" s="1091"/>
      <c r="AC534" s="1091"/>
      <c r="AD534" s="1092"/>
      <c r="AE534" s="1091">
        <v>0</v>
      </c>
      <c r="AF534" s="1090" t="s">
        <v>129</v>
      </c>
      <c r="AG534" s="1090">
        <v>2</v>
      </c>
      <c r="AH534" s="1093">
        <v>121.69999999999999</v>
      </c>
      <c r="AI534" s="1094">
        <v>0</v>
      </c>
      <c r="AJ534" s="1095">
        <v>0</v>
      </c>
      <c r="AK534" s="1096">
        <v>0</v>
      </c>
      <c r="AL534" s="1097">
        <v>0</v>
      </c>
      <c r="AM534" s="1098">
        <v>0</v>
      </c>
      <c r="AN534" s="571" t="s">
        <v>1927</v>
      </c>
    </row>
    <row r="535" spans="1:40" x14ac:dyDescent="0.15">
      <c r="A535" s="1232">
        <v>44440</v>
      </c>
      <c r="B535" s="1224">
        <v>35</v>
      </c>
      <c r="C535" s="1224">
        <v>8</v>
      </c>
      <c r="D535" s="1224">
        <v>3043</v>
      </c>
      <c r="E535" s="1224">
        <v>121</v>
      </c>
      <c r="F535" s="1218">
        <v>201</v>
      </c>
      <c r="G535" s="1225">
        <v>201</v>
      </c>
      <c r="H535" s="1225">
        <v>100.5</v>
      </c>
      <c r="I535" s="1225"/>
      <c r="J535" s="1225"/>
      <c r="K535" s="1225"/>
      <c r="L535" s="1225"/>
      <c r="M535" s="1225"/>
      <c r="N535" s="1225"/>
      <c r="O535" s="1225"/>
      <c r="P535" s="1225"/>
      <c r="Q535" s="1225"/>
      <c r="R535" s="1225"/>
      <c r="S535" s="1225"/>
      <c r="T535" s="1225"/>
      <c r="U535" s="1225"/>
      <c r="V535" s="1225">
        <v>6</v>
      </c>
      <c r="W535" s="1225"/>
      <c r="X535" s="1225"/>
      <c r="Y535" s="1225">
        <v>6</v>
      </c>
      <c r="Z535" s="1246"/>
      <c r="AA535" s="1226"/>
      <c r="AB535" s="1226"/>
      <c r="AC535" s="1226"/>
      <c r="AD535" s="1227"/>
      <c r="AE535" s="1226">
        <v>236</v>
      </c>
      <c r="AF535" s="1246" t="s">
        <v>129</v>
      </c>
      <c r="AG535" s="1246">
        <v>2</v>
      </c>
      <c r="AH535" s="1228">
        <v>121.69999999999999</v>
      </c>
      <c r="AI535" s="1230">
        <v>484</v>
      </c>
      <c r="AJ535" s="1246">
        <v>472</v>
      </c>
      <c r="AK535" s="1228">
        <v>12</v>
      </c>
      <c r="AL535" s="1230">
        <v>28721.199999999997</v>
      </c>
      <c r="AM535" s="1228">
        <v>730.19999999999993</v>
      </c>
      <c r="AN535" s="1053" t="s">
        <v>1927</v>
      </c>
    </row>
    <row r="536" spans="1:40" x14ac:dyDescent="0.15">
      <c r="A536" s="1201">
        <v>44441</v>
      </c>
      <c r="B536" s="1202">
        <v>35</v>
      </c>
      <c r="C536" s="1202">
        <v>8</v>
      </c>
      <c r="D536" s="1202">
        <v>3043</v>
      </c>
      <c r="E536" s="1202">
        <v>145</v>
      </c>
      <c r="F536" s="1202">
        <v>241</v>
      </c>
      <c r="G536" s="1089">
        <v>241</v>
      </c>
      <c r="H536" s="1089">
        <v>84.35</v>
      </c>
      <c r="I536" s="1089"/>
      <c r="J536" s="1089"/>
      <c r="K536" s="1089"/>
      <c r="L536" s="1089"/>
      <c r="M536" s="1089"/>
      <c r="N536" s="1089"/>
      <c r="O536" s="1089"/>
      <c r="P536" s="1089"/>
      <c r="Q536" s="1089"/>
      <c r="R536" s="1089"/>
      <c r="S536" s="1089"/>
      <c r="T536" s="1089"/>
      <c r="U536" s="1089"/>
      <c r="V536" s="1089">
        <v>0</v>
      </c>
      <c r="W536" s="1089"/>
      <c r="X536" s="1089"/>
      <c r="Y536" s="1089"/>
      <c r="Z536" s="1090"/>
      <c r="AA536" s="1091"/>
      <c r="AB536" s="1091"/>
      <c r="AC536" s="1091"/>
      <c r="AD536" s="1092"/>
      <c r="AE536" s="1091">
        <v>290</v>
      </c>
      <c r="AF536" s="1090" t="s">
        <v>129</v>
      </c>
      <c r="AG536" s="1090">
        <v>2</v>
      </c>
      <c r="AH536" s="1093">
        <v>121.69999999999999</v>
      </c>
      <c r="AI536" s="1094">
        <v>580</v>
      </c>
      <c r="AJ536" s="1095">
        <v>580</v>
      </c>
      <c r="AK536" s="1096">
        <v>0</v>
      </c>
      <c r="AL536" s="1097">
        <v>35293</v>
      </c>
      <c r="AM536" s="1098">
        <v>0</v>
      </c>
      <c r="AN536" s="1053" t="s">
        <v>1927</v>
      </c>
    </row>
    <row r="537" spans="1:40" x14ac:dyDescent="0.15">
      <c r="A537" s="1201">
        <v>44442</v>
      </c>
      <c r="B537" s="1202">
        <v>35</v>
      </c>
      <c r="C537" s="1202">
        <v>8</v>
      </c>
      <c r="D537" s="1202">
        <v>3043</v>
      </c>
      <c r="E537" s="1202">
        <v>141</v>
      </c>
      <c r="F537" s="1202">
        <v>233</v>
      </c>
      <c r="G537" s="1089">
        <v>233</v>
      </c>
      <c r="H537" s="1089">
        <v>81.55</v>
      </c>
      <c r="I537" s="1089"/>
      <c r="J537" s="1089"/>
      <c r="K537" s="1089"/>
      <c r="L537" s="1089"/>
      <c r="M537" s="1089"/>
      <c r="N537" s="1089"/>
      <c r="O537" s="1089"/>
      <c r="P537" s="1089"/>
      <c r="Q537" s="1089"/>
      <c r="R537" s="1089"/>
      <c r="S537" s="1089"/>
      <c r="T537" s="1089"/>
      <c r="U537" s="1089"/>
      <c r="V537" s="1089">
        <v>0</v>
      </c>
      <c r="W537" s="1089"/>
      <c r="X537" s="1089"/>
      <c r="Y537" s="1089"/>
      <c r="Z537" s="1090"/>
      <c r="AA537" s="1091"/>
      <c r="AB537" s="1091"/>
      <c r="AC537" s="1091"/>
      <c r="AD537" s="1092"/>
      <c r="AE537" s="1091">
        <v>282</v>
      </c>
      <c r="AF537" s="1090" t="s">
        <v>129</v>
      </c>
      <c r="AG537" s="1090">
        <v>2</v>
      </c>
      <c r="AH537" s="1093">
        <v>121.69999999999999</v>
      </c>
      <c r="AI537" s="1094">
        <v>564</v>
      </c>
      <c r="AJ537" s="1095">
        <v>564</v>
      </c>
      <c r="AK537" s="1096">
        <v>0</v>
      </c>
      <c r="AL537" s="1097">
        <v>34319.399999999994</v>
      </c>
      <c r="AM537" s="1098">
        <v>0</v>
      </c>
      <c r="AN537" s="1102" t="s">
        <v>1927</v>
      </c>
    </row>
    <row r="538" spans="1:40" x14ac:dyDescent="0.15">
      <c r="A538" s="1201">
        <v>44445</v>
      </c>
      <c r="B538" s="1202">
        <v>35</v>
      </c>
      <c r="C538" s="1202">
        <v>8</v>
      </c>
      <c r="D538" s="1202">
        <v>3043</v>
      </c>
      <c r="E538" s="1202">
        <v>136</v>
      </c>
      <c r="F538" s="1202">
        <v>226</v>
      </c>
      <c r="G538" s="1041">
        <v>226</v>
      </c>
      <c r="H538" s="1041">
        <v>79.099999999999994</v>
      </c>
      <c r="I538" s="1041"/>
      <c r="J538" s="1041"/>
      <c r="K538" s="1041"/>
      <c r="L538" s="1041"/>
      <c r="M538" s="1041"/>
      <c r="N538" s="1041"/>
      <c r="O538" s="1041"/>
      <c r="P538" s="1041"/>
      <c r="Q538" s="1041"/>
      <c r="R538" s="1041"/>
      <c r="S538" s="1041"/>
      <c r="T538" s="1041"/>
      <c r="U538" s="1041"/>
      <c r="V538" s="1041">
        <v>0</v>
      </c>
      <c r="W538" s="1041"/>
      <c r="X538" s="1041"/>
      <c r="Y538" s="1041"/>
      <c r="Z538" s="1042"/>
      <c r="AA538" s="1043"/>
      <c r="AB538" s="1043"/>
      <c r="AC538" s="1043"/>
      <c r="AD538" s="1044"/>
      <c r="AE538" s="1043">
        <v>272</v>
      </c>
      <c r="AF538" s="1042" t="s">
        <v>129</v>
      </c>
      <c r="AG538" s="1042">
        <v>2</v>
      </c>
      <c r="AH538" s="1045">
        <v>121.69999999999999</v>
      </c>
      <c r="AI538" s="1046">
        <v>544</v>
      </c>
      <c r="AJ538" s="1047">
        <v>544</v>
      </c>
      <c r="AK538" s="1048">
        <v>0</v>
      </c>
      <c r="AL538" s="1049">
        <v>33102.399999999994</v>
      </c>
      <c r="AM538" s="1050">
        <v>0</v>
      </c>
      <c r="AN538" s="571" t="s">
        <v>1927</v>
      </c>
    </row>
    <row r="539" spans="1:40" x14ac:dyDescent="0.15">
      <c r="A539" s="1201">
        <v>44449</v>
      </c>
      <c r="B539" s="1202">
        <v>35</v>
      </c>
      <c r="C539" s="1202">
        <v>8</v>
      </c>
      <c r="D539" s="1202">
        <v>3043</v>
      </c>
      <c r="E539" s="1202">
        <v>0</v>
      </c>
      <c r="F539" s="1202">
        <v>60</v>
      </c>
      <c r="G539" s="1089">
        <v>0</v>
      </c>
      <c r="H539" s="1089">
        <v>60</v>
      </c>
      <c r="I539" s="1089"/>
      <c r="J539" s="1089">
        <v>60</v>
      </c>
      <c r="K539" s="1089"/>
      <c r="L539" s="1089"/>
      <c r="M539" s="1089"/>
      <c r="N539" s="1089"/>
      <c r="O539" s="1089"/>
      <c r="P539" s="1089"/>
      <c r="Q539" s="1089"/>
      <c r="R539" s="1089"/>
      <c r="S539" s="1089"/>
      <c r="T539" s="1089"/>
      <c r="U539" s="1089"/>
      <c r="V539" s="1089">
        <v>0</v>
      </c>
      <c r="W539" s="1089"/>
      <c r="X539" s="1089"/>
      <c r="Y539" s="1089"/>
      <c r="Z539" s="1090"/>
      <c r="AA539" s="1091"/>
      <c r="AB539" s="1091"/>
      <c r="AC539" s="1091"/>
      <c r="AD539" s="1092"/>
      <c r="AE539" s="1091">
        <v>0</v>
      </c>
      <c r="AF539" s="1090" t="s">
        <v>129</v>
      </c>
      <c r="AG539" s="1090">
        <v>2</v>
      </c>
      <c r="AH539" s="1093">
        <v>121.69999999999999</v>
      </c>
      <c r="AI539" s="1094">
        <v>0</v>
      </c>
      <c r="AJ539" s="1095">
        <v>0</v>
      </c>
      <c r="AK539" s="1096">
        <v>0</v>
      </c>
      <c r="AL539" s="1097">
        <v>0</v>
      </c>
      <c r="AM539" s="1098">
        <v>0</v>
      </c>
      <c r="AN539" s="571" t="s">
        <v>1927</v>
      </c>
    </row>
    <row r="540" spans="1:40" x14ac:dyDescent="0.15">
      <c r="A540" s="1201">
        <v>44449</v>
      </c>
      <c r="B540" s="1202">
        <v>35</v>
      </c>
      <c r="C540" s="1202">
        <v>54</v>
      </c>
      <c r="D540" s="1202">
        <v>3043</v>
      </c>
      <c r="E540" s="1202">
        <v>143</v>
      </c>
      <c r="F540" s="1202">
        <v>480</v>
      </c>
      <c r="G540" s="1202">
        <v>435</v>
      </c>
      <c r="H540" s="1202">
        <v>168</v>
      </c>
      <c r="I540" s="1202">
        <v>15</v>
      </c>
      <c r="J540" s="1202"/>
      <c r="K540" s="1202"/>
      <c r="L540" s="1202"/>
      <c r="M540" s="1202">
        <v>15</v>
      </c>
      <c r="N540" s="1202"/>
      <c r="O540" s="1202"/>
      <c r="P540" s="1202"/>
      <c r="Q540" s="1202"/>
      <c r="R540" s="1202"/>
      <c r="S540" s="1202"/>
      <c r="T540" s="1202">
        <v>15</v>
      </c>
      <c r="U540" s="1202"/>
      <c r="V540" s="1202">
        <v>2</v>
      </c>
      <c r="W540" s="1202"/>
      <c r="X540" s="1202"/>
      <c r="Y540" s="1202"/>
      <c r="Z540" s="1203"/>
      <c r="AA540" s="1204"/>
      <c r="AB540" s="1204"/>
      <c r="AC540" s="1204"/>
      <c r="AD540" s="1205">
        <v>2</v>
      </c>
      <c r="AE540" s="1204">
        <v>284</v>
      </c>
      <c r="AF540" s="1203" t="s">
        <v>129</v>
      </c>
      <c r="AG540" s="1203">
        <v>2</v>
      </c>
      <c r="AH540" s="1206">
        <v>121.69999999999999</v>
      </c>
      <c r="AI540" s="1207">
        <v>572</v>
      </c>
      <c r="AJ540" s="1208">
        <v>568</v>
      </c>
      <c r="AK540" s="1209">
        <v>4</v>
      </c>
      <c r="AL540" s="1210">
        <v>34562.799999999996</v>
      </c>
      <c r="AM540" s="1211">
        <v>243.39999999999998</v>
      </c>
      <c r="AN540" s="1053" t="s">
        <v>1927</v>
      </c>
    </row>
    <row r="541" spans="1:40" x14ac:dyDescent="0.15">
      <c r="A541" s="1201">
        <v>44432</v>
      </c>
      <c r="B541" s="1202">
        <v>35</v>
      </c>
      <c r="C541" s="1202">
        <v>8</v>
      </c>
      <c r="D541" s="1202">
        <v>3044</v>
      </c>
      <c r="E541" s="1202">
        <v>0</v>
      </c>
      <c r="F541" s="1202">
        <v>60</v>
      </c>
      <c r="G541" s="1041">
        <v>0</v>
      </c>
      <c r="H541" s="1041">
        <v>60</v>
      </c>
      <c r="I541" s="1041"/>
      <c r="J541" s="1041">
        <v>60</v>
      </c>
      <c r="K541" s="1041"/>
      <c r="L541" s="1041"/>
      <c r="M541" s="1041"/>
      <c r="N541" s="1041"/>
      <c r="O541" s="1041"/>
      <c r="P541" s="1041"/>
      <c r="Q541" s="1041"/>
      <c r="R541" s="1041"/>
      <c r="S541" s="1041"/>
      <c r="T541" s="1041"/>
      <c r="U541" s="1041"/>
      <c r="V541" s="1041">
        <v>0</v>
      </c>
      <c r="W541" s="1041"/>
      <c r="X541" s="1041"/>
      <c r="Y541" s="1041"/>
      <c r="Z541" s="1042"/>
      <c r="AA541" s="1043"/>
      <c r="AB541" s="1043"/>
      <c r="AC541" s="1043"/>
      <c r="AD541" s="1044"/>
      <c r="AE541" s="1043">
        <v>0</v>
      </c>
      <c r="AF541" s="1042" t="s">
        <v>129</v>
      </c>
      <c r="AG541" s="1042">
        <v>3.2</v>
      </c>
      <c r="AH541" s="1045">
        <v>214</v>
      </c>
      <c r="AI541" s="1046">
        <v>0</v>
      </c>
      <c r="AJ541" s="1047">
        <v>0</v>
      </c>
      <c r="AK541" s="1048">
        <v>0</v>
      </c>
      <c r="AL541" s="1049">
        <v>0</v>
      </c>
      <c r="AM541" s="1050">
        <v>0</v>
      </c>
      <c r="AN541" s="571" t="s">
        <v>1941</v>
      </c>
    </row>
    <row r="542" spans="1:40" x14ac:dyDescent="0.15">
      <c r="A542" s="1201">
        <v>44433</v>
      </c>
      <c r="B542" s="1202">
        <v>35</v>
      </c>
      <c r="C542" s="1202">
        <v>9</v>
      </c>
      <c r="D542" s="1202">
        <v>3044</v>
      </c>
      <c r="E542" s="1202">
        <v>196</v>
      </c>
      <c r="F542" s="1202">
        <v>465</v>
      </c>
      <c r="G542" s="1202">
        <v>425</v>
      </c>
      <c r="H542" s="1202">
        <v>162.75</v>
      </c>
      <c r="I542" s="1202"/>
      <c r="J542" s="1202"/>
      <c r="K542" s="1202"/>
      <c r="L542" s="1202"/>
      <c r="M542" s="1202"/>
      <c r="N542" s="1202"/>
      <c r="O542" s="1202">
        <v>10</v>
      </c>
      <c r="P542" s="1202"/>
      <c r="Q542" s="1202"/>
      <c r="R542" s="1202"/>
      <c r="S542" s="1202"/>
      <c r="T542" s="1202">
        <v>30</v>
      </c>
      <c r="U542" s="1202"/>
      <c r="V542" s="1202">
        <v>5</v>
      </c>
      <c r="W542" s="1202"/>
      <c r="X542" s="1202"/>
      <c r="Y542" s="1202"/>
      <c r="Z542" s="1203"/>
      <c r="AA542" s="1204"/>
      <c r="AB542" s="1204"/>
      <c r="AC542" s="1204">
        <v>5</v>
      </c>
      <c r="AD542" s="1205"/>
      <c r="AE542" s="1204">
        <v>191</v>
      </c>
      <c r="AF542" s="1203" t="s">
        <v>129</v>
      </c>
      <c r="AG542" s="1203">
        <v>3.2</v>
      </c>
      <c r="AH542" s="1206">
        <v>214</v>
      </c>
      <c r="AI542" s="1207">
        <v>627.20000000000005</v>
      </c>
      <c r="AJ542" s="1208">
        <v>611.20000000000005</v>
      </c>
      <c r="AK542" s="1209">
        <v>16</v>
      </c>
      <c r="AL542" s="1210">
        <v>40874</v>
      </c>
      <c r="AM542" s="1211">
        <v>1070</v>
      </c>
      <c r="AN542" s="571" t="s">
        <v>1941</v>
      </c>
    </row>
    <row r="543" spans="1:40" x14ac:dyDescent="0.15">
      <c r="A543" s="1201">
        <v>44434</v>
      </c>
      <c r="B543" s="1202">
        <v>35</v>
      </c>
      <c r="C543" s="1202">
        <v>53</v>
      </c>
      <c r="D543" s="1202">
        <v>3044</v>
      </c>
      <c r="E543" s="1202">
        <v>37</v>
      </c>
      <c r="F543" s="1202">
        <v>180</v>
      </c>
      <c r="G543" s="1089">
        <v>80</v>
      </c>
      <c r="H543" s="1089">
        <v>90</v>
      </c>
      <c r="I543" s="1089">
        <v>10</v>
      </c>
      <c r="J543" s="1089"/>
      <c r="K543" s="1089"/>
      <c r="L543" s="1089">
        <v>90</v>
      </c>
      <c r="M543" s="1089"/>
      <c r="N543" s="1089"/>
      <c r="O543" s="1089"/>
      <c r="P543" s="1089"/>
      <c r="Q543" s="1089"/>
      <c r="R543" s="1089"/>
      <c r="S543" s="1089"/>
      <c r="T543" s="1089"/>
      <c r="U543" s="1089"/>
      <c r="V543" s="1089">
        <v>8</v>
      </c>
      <c r="W543" s="1089"/>
      <c r="X543" s="1089"/>
      <c r="Y543" s="1089">
        <v>8</v>
      </c>
      <c r="Z543" s="1090"/>
      <c r="AA543" s="1091"/>
      <c r="AB543" s="1091"/>
      <c r="AC543" s="1091"/>
      <c r="AD543" s="1092"/>
      <c r="AE543" s="1091">
        <v>29</v>
      </c>
      <c r="AF543" s="1090" t="s">
        <v>129</v>
      </c>
      <c r="AG543" s="1090">
        <v>3.2</v>
      </c>
      <c r="AH543" s="1093">
        <v>214</v>
      </c>
      <c r="AI543" s="1094">
        <v>118.4</v>
      </c>
      <c r="AJ543" s="1095">
        <v>92.800000000000011</v>
      </c>
      <c r="AK543" s="1096">
        <v>25.599999999999994</v>
      </c>
      <c r="AL543" s="1097">
        <v>6206</v>
      </c>
      <c r="AM543" s="1098">
        <v>1712</v>
      </c>
      <c r="AN543" s="571" t="s">
        <v>1941</v>
      </c>
    </row>
    <row r="544" spans="1:40" x14ac:dyDescent="0.15">
      <c r="A544" s="1201">
        <v>44435</v>
      </c>
      <c r="B544" s="1202">
        <v>35</v>
      </c>
      <c r="C544" s="1202">
        <v>8</v>
      </c>
      <c r="D544" s="1202">
        <v>3044</v>
      </c>
      <c r="E544" s="1202">
        <v>212</v>
      </c>
      <c r="F544" s="1202">
        <v>353</v>
      </c>
      <c r="G544" s="1202">
        <v>353</v>
      </c>
      <c r="H544" s="1202">
        <v>123.55</v>
      </c>
      <c r="I544" s="1202"/>
      <c r="J544" s="1202"/>
      <c r="K544" s="1202"/>
      <c r="L544" s="1202"/>
      <c r="M544" s="1202"/>
      <c r="N544" s="1202"/>
      <c r="O544" s="1202"/>
      <c r="P544" s="1202"/>
      <c r="Q544" s="1202"/>
      <c r="R544" s="1202"/>
      <c r="S544" s="1202"/>
      <c r="T544" s="1202"/>
      <c r="U544" s="1202"/>
      <c r="V544" s="1202">
        <v>0</v>
      </c>
      <c r="W544" s="1202"/>
      <c r="X544" s="1202"/>
      <c r="Y544" s="1202"/>
      <c r="Z544" s="1203"/>
      <c r="AA544" s="1204"/>
      <c r="AB544" s="1204"/>
      <c r="AC544" s="1204"/>
      <c r="AD544" s="1205"/>
      <c r="AE544" s="1204">
        <v>212</v>
      </c>
      <c r="AF544" s="1203" t="s">
        <v>129</v>
      </c>
      <c r="AG544" s="1203">
        <v>3.2</v>
      </c>
      <c r="AH544" s="1206">
        <v>214</v>
      </c>
      <c r="AI544" s="1207">
        <v>678.40000000000009</v>
      </c>
      <c r="AJ544" s="1208">
        <v>678.40000000000009</v>
      </c>
      <c r="AK544" s="1209">
        <v>0</v>
      </c>
      <c r="AL544" s="1210">
        <v>45368</v>
      </c>
      <c r="AM544" s="1211">
        <v>0</v>
      </c>
      <c r="AN544" s="1102" t="s">
        <v>1941</v>
      </c>
    </row>
    <row r="545" spans="1:40" x14ac:dyDescent="0.15">
      <c r="A545" s="1201">
        <v>44436</v>
      </c>
      <c r="B545" s="1202">
        <v>35</v>
      </c>
      <c r="C545" s="1202">
        <v>8</v>
      </c>
      <c r="D545" s="1202">
        <v>3044</v>
      </c>
      <c r="E545" s="1202">
        <v>93</v>
      </c>
      <c r="F545" s="1202">
        <v>155</v>
      </c>
      <c r="G545" s="1202">
        <v>155</v>
      </c>
      <c r="H545" s="1202">
        <v>54.25</v>
      </c>
      <c r="I545" s="1202"/>
      <c r="J545" s="1202"/>
      <c r="K545" s="1202"/>
      <c r="L545" s="1202"/>
      <c r="M545" s="1202"/>
      <c r="N545" s="1202"/>
      <c r="O545" s="1202"/>
      <c r="P545" s="1202"/>
      <c r="Q545" s="1202"/>
      <c r="R545" s="1202"/>
      <c r="S545" s="1202"/>
      <c r="T545" s="1202"/>
      <c r="U545" s="1202"/>
      <c r="V545" s="1202">
        <v>0</v>
      </c>
      <c r="W545" s="1202"/>
      <c r="X545" s="1202"/>
      <c r="Y545" s="1202"/>
      <c r="Z545" s="1203"/>
      <c r="AA545" s="1204"/>
      <c r="AB545" s="1204"/>
      <c r="AC545" s="1204"/>
      <c r="AD545" s="1205"/>
      <c r="AE545" s="1204">
        <v>93</v>
      </c>
      <c r="AF545" s="1203" t="s">
        <v>129</v>
      </c>
      <c r="AG545" s="1203">
        <v>3.2</v>
      </c>
      <c r="AH545" s="1206">
        <v>214</v>
      </c>
      <c r="AI545" s="1207">
        <v>297.60000000000002</v>
      </c>
      <c r="AJ545" s="1208">
        <v>297.60000000000002</v>
      </c>
      <c r="AK545" s="1209">
        <v>0</v>
      </c>
      <c r="AL545" s="1210">
        <v>19902</v>
      </c>
      <c r="AM545" s="1211">
        <v>0</v>
      </c>
      <c r="AN545" s="571" t="s">
        <v>1941</v>
      </c>
    </row>
    <row r="546" spans="1:40" x14ac:dyDescent="0.15">
      <c r="A546" s="1201">
        <v>44438</v>
      </c>
      <c r="B546" s="1202">
        <v>35</v>
      </c>
      <c r="C546" s="1202">
        <v>8</v>
      </c>
      <c r="D546" s="1202">
        <v>3044</v>
      </c>
      <c r="E546" s="1202">
        <v>32</v>
      </c>
      <c r="F546" s="1202">
        <v>53</v>
      </c>
      <c r="G546" s="1041">
        <v>53</v>
      </c>
      <c r="H546" s="1041">
        <v>18.549999999999997</v>
      </c>
      <c r="I546" s="1041"/>
      <c r="J546" s="1041"/>
      <c r="K546" s="1041"/>
      <c r="L546" s="1041"/>
      <c r="M546" s="1041"/>
      <c r="N546" s="1041"/>
      <c r="O546" s="1041"/>
      <c r="P546" s="1041"/>
      <c r="Q546" s="1041"/>
      <c r="R546" s="1041"/>
      <c r="S546" s="1041"/>
      <c r="T546" s="1041"/>
      <c r="U546" s="1041"/>
      <c r="V546" s="1041">
        <v>0</v>
      </c>
      <c r="W546" s="1041"/>
      <c r="X546" s="1041"/>
      <c r="Y546" s="1041"/>
      <c r="Z546" s="1042"/>
      <c r="AA546" s="1043"/>
      <c r="AB546" s="1043"/>
      <c r="AC546" s="1043"/>
      <c r="AD546" s="1044"/>
      <c r="AE546" s="1043">
        <v>32</v>
      </c>
      <c r="AF546" s="1042" t="s">
        <v>129</v>
      </c>
      <c r="AG546" s="1042">
        <v>3.2</v>
      </c>
      <c r="AH546" s="1045">
        <v>214</v>
      </c>
      <c r="AI546" s="1046">
        <v>102.4</v>
      </c>
      <c r="AJ546" s="1047">
        <v>102.4</v>
      </c>
      <c r="AK546" s="1048">
        <v>0</v>
      </c>
      <c r="AL546" s="1049">
        <v>6848</v>
      </c>
      <c r="AM546" s="1050">
        <v>0</v>
      </c>
      <c r="AN546" s="571" t="s">
        <v>1941</v>
      </c>
    </row>
    <row r="547" spans="1:40" x14ac:dyDescent="0.15">
      <c r="A547" s="1201">
        <v>44446</v>
      </c>
      <c r="B547" s="1202">
        <v>35</v>
      </c>
      <c r="C547" s="1202">
        <v>8</v>
      </c>
      <c r="D547" s="1202">
        <v>3044</v>
      </c>
      <c r="E547" s="1202">
        <v>0</v>
      </c>
      <c r="F547" s="1202">
        <v>60</v>
      </c>
      <c r="G547" s="1041">
        <v>0</v>
      </c>
      <c r="H547" s="1041">
        <v>60</v>
      </c>
      <c r="I547" s="1041"/>
      <c r="J547" s="1041">
        <v>60</v>
      </c>
      <c r="K547" s="1041"/>
      <c r="L547" s="1041"/>
      <c r="M547" s="1041"/>
      <c r="N547" s="1041"/>
      <c r="O547" s="1041"/>
      <c r="P547" s="1041"/>
      <c r="Q547" s="1041"/>
      <c r="R547" s="1041"/>
      <c r="S547" s="1041"/>
      <c r="T547" s="1041"/>
      <c r="U547" s="1041"/>
      <c r="V547" s="1041">
        <v>0</v>
      </c>
      <c r="W547" s="1041"/>
      <c r="X547" s="1041"/>
      <c r="Y547" s="1041"/>
      <c r="Z547" s="1042"/>
      <c r="AA547" s="1043"/>
      <c r="AB547" s="1043"/>
      <c r="AC547" s="1043"/>
      <c r="AD547" s="1044"/>
      <c r="AE547" s="1043">
        <v>0</v>
      </c>
      <c r="AF547" s="1042" t="s">
        <v>129</v>
      </c>
      <c r="AG547" s="1042">
        <v>3.2</v>
      </c>
      <c r="AH547" s="1045">
        <v>214</v>
      </c>
      <c r="AI547" s="1094">
        <v>0</v>
      </c>
      <c r="AJ547" s="1095">
        <v>0</v>
      </c>
      <c r="AK547" s="1096">
        <v>0</v>
      </c>
      <c r="AL547" s="1097">
        <v>0</v>
      </c>
      <c r="AM547" s="1098">
        <v>0</v>
      </c>
      <c r="AN547" s="571" t="s">
        <v>1941</v>
      </c>
    </row>
    <row r="548" spans="1:40" x14ac:dyDescent="0.15">
      <c r="A548" s="1201">
        <v>44446</v>
      </c>
      <c r="B548" s="1202">
        <v>35</v>
      </c>
      <c r="C548" s="1202">
        <v>54</v>
      </c>
      <c r="D548" s="1202">
        <v>3044</v>
      </c>
      <c r="E548" s="1202">
        <v>164</v>
      </c>
      <c r="F548" s="1202">
        <v>480</v>
      </c>
      <c r="G548" s="1089">
        <v>425</v>
      </c>
      <c r="H548" s="1089">
        <v>240</v>
      </c>
      <c r="I548" s="1089">
        <v>10</v>
      </c>
      <c r="J548" s="1089"/>
      <c r="K548" s="1089"/>
      <c r="L548" s="1089"/>
      <c r="M548" s="1089">
        <v>30</v>
      </c>
      <c r="N548" s="1089"/>
      <c r="O548" s="1089"/>
      <c r="P548" s="1089"/>
      <c r="Q548" s="1089"/>
      <c r="R548" s="1089"/>
      <c r="S548" s="1089"/>
      <c r="T548" s="1089">
        <v>15</v>
      </c>
      <c r="U548" s="1089"/>
      <c r="V548" s="1089">
        <v>2</v>
      </c>
      <c r="W548" s="1089"/>
      <c r="X548" s="1089"/>
      <c r="Y548" s="1089">
        <v>2</v>
      </c>
      <c r="Z548" s="1090"/>
      <c r="AA548" s="1091"/>
      <c r="AB548" s="1091"/>
      <c r="AC548" s="1091"/>
      <c r="AD548" s="1092"/>
      <c r="AE548" s="1091">
        <v>162</v>
      </c>
      <c r="AF548" s="1090" t="s">
        <v>129</v>
      </c>
      <c r="AG548" s="1090">
        <v>3.2</v>
      </c>
      <c r="AH548" s="1093">
        <v>214</v>
      </c>
      <c r="AI548" s="1094">
        <v>524.80000000000007</v>
      </c>
      <c r="AJ548" s="1095">
        <v>518.4</v>
      </c>
      <c r="AK548" s="1096">
        <v>6.4000000000000909</v>
      </c>
      <c r="AL548" s="1097">
        <v>34668</v>
      </c>
      <c r="AM548" s="1098">
        <v>428</v>
      </c>
      <c r="AN548" s="571" t="s">
        <v>1941</v>
      </c>
    </row>
    <row r="549" spans="1:40" x14ac:dyDescent="0.15">
      <c r="A549" s="1201">
        <v>44447</v>
      </c>
      <c r="B549" s="1202">
        <v>35</v>
      </c>
      <c r="C549" s="1202">
        <v>8</v>
      </c>
      <c r="D549" s="1202">
        <v>3044</v>
      </c>
      <c r="E549" s="1202">
        <v>233</v>
      </c>
      <c r="F549" s="1202">
        <v>388</v>
      </c>
      <c r="G549" s="1202">
        <v>388</v>
      </c>
      <c r="H549" s="1202">
        <v>135.79999999999998</v>
      </c>
      <c r="I549" s="1202"/>
      <c r="J549" s="1202"/>
      <c r="K549" s="1202"/>
      <c r="L549" s="1202"/>
      <c r="M549" s="1202"/>
      <c r="N549" s="1202"/>
      <c r="O549" s="1202"/>
      <c r="P549" s="1202"/>
      <c r="Q549" s="1202"/>
      <c r="R549" s="1202"/>
      <c r="S549" s="1202"/>
      <c r="T549" s="1202"/>
      <c r="U549" s="1202"/>
      <c r="V549" s="1202">
        <v>0</v>
      </c>
      <c r="W549" s="1202"/>
      <c r="X549" s="1202"/>
      <c r="Y549" s="1202"/>
      <c r="Z549" s="1203"/>
      <c r="AA549" s="1204"/>
      <c r="AB549" s="1204"/>
      <c r="AC549" s="1204"/>
      <c r="AD549" s="1205"/>
      <c r="AE549" s="1204">
        <v>233</v>
      </c>
      <c r="AF549" s="1203" t="s">
        <v>129</v>
      </c>
      <c r="AG549" s="1203">
        <v>3.2</v>
      </c>
      <c r="AH549" s="1206">
        <v>214</v>
      </c>
      <c r="AI549" s="1207">
        <v>745.6</v>
      </c>
      <c r="AJ549" s="1208">
        <v>745.6</v>
      </c>
      <c r="AK549" s="1209">
        <v>0</v>
      </c>
      <c r="AL549" s="1210">
        <v>49862</v>
      </c>
      <c r="AM549" s="1211">
        <v>0</v>
      </c>
      <c r="AN549" s="1102" t="s">
        <v>1941</v>
      </c>
    </row>
    <row r="550" spans="1:40" x14ac:dyDescent="0.15">
      <c r="A550" s="1213">
        <v>44448</v>
      </c>
      <c r="B550" s="1214">
        <v>35</v>
      </c>
      <c r="C550" s="1214">
        <v>8</v>
      </c>
      <c r="D550" s="1214">
        <v>3044</v>
      </c>
      <c r="E550" s="1214">
        <v>179</v>
      </c>
      <c r="F550" s="1214">
        <v>298</v>
      </c>
      <c r="G550" s="1089">
        <v>298</v>
      </c>
      <c r="H550" s="1089">
        <v>149</v>
      </c>
      <c r="I550" s="1089"/>
      <c r="J550" s="1089"/>
      <c r="K550" s="1089"/>
      <c r="L550" s="1089"/>
      <c r="M550" s="1089"/>
      <c r="N550" s="1089"/>
      <c r="O550" s="1089"/>
      <c r="P550" s="1089"/>
      <c r="Q550" s="1089"/>
      <c r="R550" s="1089"/>
      <c r="S550" s="1089"/>
      <c r="T550" s="1089"/>
      <c r="U550" s="1089"/>
      <c r="V550" s="1089">
        <v>0</v>
      </c>
      <c r="W550" s="1089"/>
      <c r="X550" s="1089"/>
      <c r="Y550" s="1089"/>
      <c r="Z550" s="1090"/>
      <c r="AA550" s="1091"/>
      <c r="AB550" s="1091"/>
      <c r="AC550" s="1091"/>
      <c r="AD550" s="1092"/>
      <c r="AE550" s="1091">
        <v>179</v>
      </c>
      <c r="AF550" s="1090" t="s">
        <v>129</v>
      </c>
      <c r="AG550" s="1090">
        <v>3.2</v>
      </c>
      <c r="AH550" s="1093">
        <v>214</v>
      </c>
      <c r="AI550" s="1094">
        <v>572.80000000000007</v>
      </c>
      <c r="AJ550" s="1095">
        <v>572.80000000000007</v>
      </c>
      <c r="AK550" s="1096">
        <v>0</v>
      </c>
      <c r="AL550" s="1097">
        <v>38306</v>
      </c>
      <c r="AM550" s="1098">
        <v>0</v>
      </c>
      <c r="AN550" s="571" t="s">
        <v>1941</v>
      </c>
    </row>
    <row r="551" spans="1:40" x14ac:dyDescent="0.15">
      <c r="A551" s="1201">
        <v>44448</v>
      </c>
      <c r="B551" s="1202">
        <v>35</v>
      </c>
      <c r="C551" s="1202">
        <v>54</v>
      </c>
      <c r="D551" s="1202">
        <v>3044</v>
      </c>
      <c r="E551" s="1202">
        <v>161</v>
      </c>
      <c r="F551" s="1202">
        <v>315</v>
      </c>
      <c r="G551" s="1202">
        <v>315</v>
      </c>
      <c r="H551" s="1202">
        <v>157.5</v>
      </c>
      <c r="I551" s="1202"/>
      <c r="J551" s="1202"/>
      <c r="K551" s="1202"/>
      <c r="L551" s="1202"/>
      <c r="M551" s="1202"/>
      <c r="N551" s="1202"/>
      <c r="O551" s="1202"/>
      <c r="P551" s="1202"/>
      <c r="Q551" s="1202"/>
      <c r="R551" s="1202"/>
      <c r="S551" s="1202"/>
      <c r="T551" s="1202"/>
      <c r="U551" s="1202"/>
      <c r="V551" s="1202">
        <v>2</v>
      </c>
      <c r="W551" s="1202"/>
      <c r="X551" s="1202"/>
      <c r="Y551" s="1202">
        <v>2</v>
      </c>
      <c r="Z551" s="1203"/>
      <c r="AA551" s="1204"/>
      <c r="AB551" s="1204"/>
      <c r="AC551" s="1204"/>
      <c r="AD551" s="1205"/>
      <c r="AE551" s="1204">
        <v>159</v>
      </c>
      <c r="AF551" s="1203" t="s">
        <v>129</v>
      </c>
      <c r="AG551" s="1203">
        <v>3.2</v>
      </c>
      <c r="AH551" s="1206">
        <v>214</v>
      </c>
      <c r="AI551" s="1207">
        <v>515.20000000000005</v>
      </c>
      <c r="AJ551" s="1208">
        <v>508.8</v>
      </c>
      <c r="AK551" s="1209">
        <v>6.4000000000000341</v>
      </c>
      <c r="AL551" s="1210">
        <v>34026</v>
      </c>
      <c r="AM551" s="1211">
        <v>428</v>
      </c>
      <c r="AN551" s="1053" t="s">
        <v>1941</v>
      </c>
    </row>
    <row r="552" spans="1:40" x14ac:dyDescent="0.15">
      <c r="A552" s="1201">
        <v>44449</v>
      </c>
      <c r="B552" s="1202">
        <v>35</v>
      </c>
      <c r="C552" s="1202">
        <v>8</v>
      </c>
      <c r="D552" s="1202">
        <v>3044</v>
      </c>
      <c r="E552" s="1202">
        <v>61</v>
      </c>
      <c r="F552" s="1202">
        <v>101</v>
      </c>
      <c r="G552" s="1202">
        <v>101</v>
      </c>
      <c r="H552" s="1202">
        <v>50.5</v>
      </c>
      <c r="I552" s="1202"/>
      <c r="J552" s="1202"/>
      <c r="K552" s="1202"/>
      <c r="L552" s="1202"/>
      <c r="M552" s="1202"/>
      <c r="N552" s="1202"/>
      <c r="O552" s="1202"/>
      <c r="P552" s="1202"/>
      <c r="Q552" s="1202"/>
      <c r="R552" s="1202"/>
      <c r="S552" s="1202"/>
      <c r="T552" s="1202"/>
      <c r="U552" s="1202"/>
      <c r="V552" s="1202">
        <v>0</v>
      </c>
      <c r="W552" s="1202"/>
      <c r="X552" s="1202"/>
      <c r="Y552" s="1202"/>
      <c r="Z552" s="1203"/>
      <c r="AA552" s="1204"/>
      <c r="AB552" s="1204"/>
      <c r="AC552" s="1204"/>
      <c r="AD552" s="1205"/>
      <c r="AE552" s="1204">
        <v>61</v>
      </c>
      <c r="AF552" s="1203" t="s">
        <v>129</v>
      </c>
      <c r="AG552" s="1203">
        <v>3.2</v>
      </c>
      <c r="AH552" s="1206">
        <v>214</v>
      </c>
      <c r="AI552" s="1207">
        <v>195.20000000000002</v>
      </c>
      <c r="AJ552" s="1208">
        <v>195.20000000000002</v>
      </c>
      <c r="AK552" s="1209">
        <v>0</v>
      </c>
      <c r="AL552" s="1210">
        <v>13054</v>
      </c>
      <c r="AM552" s="1211">
        <v>0</v>
      </c>
      <c r="AN552" s="571" t="s">
        <v>1941</v>
      </c>
    </row>
    <row r="553" spans="1:40" x14ac:dyDescent="0.15">
      <c r="A553" s="1088">
        <v>44431</v>
      </c>
      <c r="B553" s="1089">
        <v>33</v>
      </c>
      <c r="C553" s="1089">
        <v>8</v>
      </c>
      <c r="D553" s="1089">
        <v>3048</v>
      </c>
      <c r="E553" s="1089">
        <v>140</v>
      </c>
      <c r="F553" s="1089">
        <v>233</v>
      </c>
      <c r="G553" s="1041">
        <v>233</v>
      </c>
      <c r="H553" s="1041">
        <v>81.55</v>
      </c>
      <c r="I553" s="1041"/>
      <c r="J553" s="1041"/>
      <c r="K553" s="1041"/>
      <c r="L553" s="1041"/>
      <c r="M553" s="1041"/>
      <c r="N553" s="1041"/>
      <c r="O553" s="1041"/>
      <c r="P553" s="1041"/>
      <c r="Q553" s="1041"/>
      <c r="R553" s="1041"/>
      <c r="S553" s="1041"/>
      <c r="T553" s="1041"/>
      <c r="U553" s="1041"/>
      <c r="V553" s="1041">
        <v>0</v>
      </c>
      <c r="W553" s="1041"/>
      <c r="X553" s="1041"/>
      <c r="Y553" s="1041"/>
      <c r="Z553" s="1042"/>
      <c r="AA553" s="1043"/>
      <c r="AB553" s="1043"/>
      <c r="AC553" s="1043"/>
      <c r="AD553" s="1044"/>
      <c r="AE553" s="1043">
        <v>140</v>
      </c>
      <c r="AF553" s="1042" t="s">
        <v>1647</v>
      </c>
      <c r="AG553" s="1042">
        <v>3.8</v>
      </c>
      <c r="AH553" s="1045">
        <v>219.89999999999998</v>
      </c>
      <c r="AI553" s="1046">
        <v>532</v>
      </c>
      <c r="AJ553" s="1047">
        <v>532</v>
      </c>
      <c r="AK553" s="1048">
        <v>0</v>
      </c>
      <c r="AL553" s="1049">
        <v>30785.999999999996</v>
      </c>
      <c r="AM553" s="1050">
        <v>0</v>
      </c>
      <c r="AN553" s="571" t="s">
        <v>1939</v>
      </c>
    </row>
    <row r="554" spans="1:40" x14ac:dyDescent="0.15">
      <c r="A554" s="1201">
        <v>44453</v>
      </c>
      <c r="B554" s="1202">
        <v>35</v>
      </c>
      <c r="C554" s="1202">
        <v>8</v>
      </c>
      <c r="D554" s="1202">
        <v>3049</v>
      </c>
      <c r="E554" s="1202">
        <v>0</v>
      </c>
      <c r="F554" s="1202">
        <v>60</v>
      </c>
      <c r="G554" s="1202">
        <v>0</v>
      </c>
      <c r="H554" s="1202">
        <v>60</v>
      </c>
      <c r="I554" s="1202"/>
      <c r="J554" s="1202">
        <v>60</v>
      </c>
      <c r="K554" s="1202"/>
      <c r="L554" s="1202"/>
      <c r="M554" s="1202"/>
      <c r="N554" s="1202"/>
      <c r="O554" s="1202"/>
      <c r="P554" s="1202"/>
      <c r="Q554" s="1202"/>
      <c r="R554" s="1202"/>
      <c r="S554" s="1202"/>
      <c r="T554" s="1202"/>
      <c r="U554" s="1202"/>
      <c r="V554" s="1202">
        <v>0</v>
      </c>
      <c r="W554" s="1202"/>
      <c r="X554" s="1202"/>
      <c r="Y554" s="1202"/>
      <c r="Z554" s="1203"/>
      <c r="AA554" s="1204"/>
      <c r="AB554" s="1204"/>
      <c r="AC554" s="1204"/>
      <c r="AD554" s="1205"/>
      <c r="AE554" s="1204">
        <v>0</v>
      </c>
      <c r="AF554" s="1203" t="s">
        <v>129</v>
      </c>
      <c r="AG554" s="1203">
        <v>2.6</v>
      </c>
      <c r="AH554" s="1206">
        <v>126.19999999999999</v>
      </c>
      <c r="AI554" s="1207">
        <v>0</v>
      </c>
      <c r="AJ554" s="1208">
        <v>0</v>
      </c>
      <c r="AK554" s="1209">
        <v>0</v>
      </c>
      <c r="AL554" s="1210">
        <v>0</v>
      </c>
      <c r="AM554" s="1211">
        <v>0</v>
      </c>
      <c r="AN554" s="571" t="s">
        <v>1929</v>
      </c>
    </row>
    <row r="555" spans="1:40" x14ac:dyDescent="0.15">
      <c r="A555" s="1201">
        <v>44453</v>
      </c>
      <c r="B555" s="1202">
        <v>35</v>
      </c>
      <c r="C555" s="1202">
        <v>82</v>
      </c>
      <c r="D555" s="1202">
        <v>3049</v>
      </c>
      <c r="E555" s="1202">
        <v>206</v>
      </c>
      <c r="F555" s="1202">
        <v>465</v>
      </c>
      <c r="G555" s="1202">
        <v>400</v>
      </c>
      <c r="H555" s="1202">
        <v>232.5</v>
      </c>
      <c r="I555" s="1202">
        <v>10</v>
      </c>
      <c r="J555" s="1202"/>
      <c r="K555" s="1202">
        <v>10</v>
      </c>
      <c r="L555" s="1202"/>
      <c r="M555" s="1202"/>
      <c r="N555" s="1202"/>
      <c r="O555" s="1202">
        <v>15</v>
      </c>
      <c r="P555" s="1202"/>
      <c r="Q555" s="1202"/>
      <c r="R555" s="1202"/>
      <c r="S555" s="1202"/>
      <c r="T555" s="1202">
        <v>30</v>
      </c>
      <c r="U555" s="1202"/>
      <c r="V555" s="1202">
        <v>6</v>
      </c>
      <c r="W555" s="1202"/>
      <c r="X555" s="1202"/>
      <c r="Y555" s="1202"/>
      <c r="Z555" s="1203"/>
      <c r="AA555" s="1204"/>
      <c r="AB555" s="1204"/>
      <c r="AC555" s="1204"/>
      <c r="AD555" s="1205">
        <v>6</v>
      </c>
      <c r="AE555" s="1204">
        <v>406</v>
      </c>
      <c r="AF555" s="1203" t="s">
        <v>129</v>
      </c>
      <c r="AG555" s="1203">
        <v>2.6</v>
      </c>
      <c r="AH555" s="1206">
        <v>126.19999999999999</v>
      </c>
      <c r="AI555" s="1207">
        <v>1071.2</v>
      </c>
      <c r="AJ555" s="1208">
        <v>1055.6000000000001</v>
      </c>
      <c r="AK555" s="1209">
        <v>15.599999999999909</v>
      </c>
      <c r="AL555" s="1210">
        <v>51237.2</v>
      </c>
      <c r="AM555" s="1211">
        <v>757.19999999999993</v>
      </c>
      <c r="AN555" s="571" t="s">
        <v>1929</v>
      </c>
    </row>
    <row r="556" spans="1:40" x14ac:dyDescent="0.15">
      <c r="A556" s="1213">
        <v>44454</v>
      </c>
      <c r="B556" s="1214">
        <v>35</v>
      </c>
      <c r="C556" s="1214">
        <v>3</v>
      </c>
      <c r="D556" s="1214">
        <v>3049</v>
      </c>
      <c r="E556" s="1214">
        <v>90</v>
      </c>
      <c r="F556" s="1214">
        <v>235</v>
      </c>
      <c r="G556" s="1041">
        <v>185</v>
      </c>
      <c r="H556" s="1041">
        <v>82.25</v>
      </c>
      <c r="I556" s="1041">
        <v>10</v>
      </c>
      <c r="J556" s="1041"/>
      <c r="K556" s="1041"/>
      <c r="L556" s="1041">
        <v>30</v>
      </c>
      <c r="M556" s="1041"/>
      <c r="N556" s="1041"/>
      <c r="O556" s="1041">
        <v>10</v>
      </c>
      <c r="P556" s="1041"/>
      <c r="Q556" s="1041"/>
      <c r="R556" s="1041"/>
      <c r="S556" s="1041"/>
      <c r="T556" s="1041"/>
      <c r="U556" s="1041"/>
      <c r="V556" s="1041">
        <v>0</v>
      </c>
      <c r="W556" s="1041"/>
      <c r="X556" s="1041"/>
      <c r="Y556" s="1041"/>
      <c r="Z556" s="1042"/>
      <c r="AA556" s="1043"/>
      <c r="AB556" s="1043"/>
      <c r="AC556" s="1043"/>
      <c r="AD556" s="1044"/>
      <c r="AE556" s="1043">
        <v>180</v>
      </c>
      <c r="AF556" s="1042" t="s">
        <v>129</v>
      </c>
      <c r="AG556" s="1042">
        <v>2.6</v>
      </c>
      <c r="AH556" s="1045">
        <v>126.19999999999999</v>
      </c>
      <c r="AI556" s="1046">
        <v>468</v>
      </c>
      <c r="AJ556" s="1047">
        <v>468</v>
      </c>
      <c r="AK556" s="1048">
        <v>0</v>
      </c>
      <c r="AL556" s="1049">
        <v>22715.999999999996</v>
      </c>
      <c r="AM556" s="1050">
        <v>0</v>
      </c>
      <c r="AN556" s="571" t="s">
        <v>1929</v>
      </c>
    </row>
    <row r="557" spans="1:40" x14ac:dyDescent="0.15">
      <c r="A557" s="1213">
        <v>44455</v>
      </c>
      <c r="B557" s="1214">
        <v>35</v>
      </c>
      <c r="C557" s="1214">
        <v>3</v>
      </c>
      <c r="D557" s="1214">
        <v>3049</v>
      </c>
      <c r="E557" s="1214">
        <v>190</v>
      </c>
      <c r="F557" s="1214">
        <v>225</v>
      </c>
      <c r="G557" s="1202">
        <v>205</v>
      </c>
      <c r="H557" s="1202">
        <v>78.75</v>
      </c>
      <c r="I557" s="1202">
        <v>10</v>
      </c>
      <c r="J557" s="1202"/>
      <c r="K557" s="1202"/>
      <c r="L557" s="1202"/>
      <c r="M557" s="1202"/>
      <c r="N557" s="1202"/>
      <c r="O557" s="1202">
        <v>10</v>
      </c>
      <c r="P557" s="1202"/>
      <c r="Q557" s="1202"/>
      <c r="R557" s="1202"/>
      <c r="S557" s="1202"/>
      <c r="T557" s="1202"/>
      <c r="U557" s="1202"/>
      <c r="V557" s="1202">
        <v>0</v>
      </c>
      <c r="W557" s="1202"/>
      <c r="X557" s="1202"/>
      <c r="Y557" s="1202"/>
      <c r="Z557" s="1203"/>
      <c r="AA557" s="1204"/>
      <c r="AB557" s="1204"/>
      <c r="AC557" s="1204"/>
      <c r="AD557" s="1205"/>
      <c r="AE557" s="1204">
        <v>380</v>
      </c>
      <c r="AF557" s="1203" t="s">
        <v>129</v>
      </c>
      <c r="AG557" s="1203">
        <v>2.6</v>
      </c>
      <c r="AH557" s="1206">
        <v>126.19999999999999</v>
      </c>
      <c r="AI557" s="1207">
        <v>988</v>
      </c>
      <c r="AJ557" s="1208">
        <v>988</v>
      </c>
      <c r="AK557" s="1209">
        <v>0</v>
      </c>
      <c r="AL557" s="1210">
        <v>47955.999999999993</v>
      </c>
      <c r="AM557" s="1211">
        <v>0</v>
      </c>
      <c r="AN557" s="1053" t="s">
        <v>1929</v>
      </c>
    </row>
    <row r="558" spans="1:40" x14ac:dyDescent="0.15">
      <c r="A558" s="1201">
        <v>44456</v>
      </c>
      <c r="B558" s="1202">
        <v>35</v>
      </c>
      <c r="C558" s="1202">
        <v>9</v>
      </c>
      <c r="D558" s="1202">
        <v>3049</v>
      </c>
      <c r="E558" s="1202">
        <v>142</v>
      </c>
      <c r="F558" s="1202">
        <v>465</v>
      </c>
      <c r="G558" s="1041">
        <v>455</v>
      </c>
      <c r="H558" s="1041">
        <v>162.75</v>
      </c>
      <c r="I558" s="1041"/>
      <c r="J558" s="1041"/>
      <c r="K558" s="1041"/>
      <c r="L558" s="1041"/>
      <c r="M558" s="1041"/>
      <c r="N558" s="1041"/>
      <c r="O558" s="1041">
        <v>10</v>
      </c>
      <c r="P558" s="1041"/>
      <c r="Q558" s="1041"/>
      <c r="R558" s="1041"/>
      <c r="S558" s="1041"/>
      <c r="T558" s="1041"/>
      <c r="U558" s="1041"/>
      <c r="V558" s="1041">
        <v>6</v>
      </c>
      <c r="W558" s="1041"/>
      <c r="X558" s="1041"/>
      <c r="Y558" s="1041"/>
      <c r="Z558" s="1042"/>
      <c r="AA558" s="1043"/>
      <c r="AB558" s="1043"/>
      <c r="AC558" s="1043">
        <v>6</v>
      </c>
      <c r="AD558" s="1044"/>
      <c r="AE558" s="1043">
        <v>278</v>
      </c>
      <c r="AF558" s="1042" t="s">
        <v>129</v>
      </c>
      <c r="AG558" s="1042">
        <v>2.6</v>
      </c>
      <c r="AH558" s="1045">
        <v>126.19999999999999</v>
      </c>
      <c r="AI558" s="1046">
        <v>738.4</v>
      </c>
      <c r="AJ558" s="1047">
        <v>722.80000000000007</v>
      </c>
      <c r="AK558" s="1048">
        <v>15.599999999999909</v>
      </c>
      <c r="AL558" s="1049">
        <v>35083.599999999999</v>
      </c>
      <c r="AM558" s="1050">
        <v>757.19999999999993</v>
      </c>
      <c r="AN558" s="571" t="s">
        <v>1929</v>
      </c>
    </row>
    <row r="559" spans="1:40" x14ac:dyDescent="0.15">
      <c r="A559" s="1201">
        <v>44456</v>
      </c>
      <c r="B559" s="1202">
        <v>35</v>
      </c>
      <c r="C559" s="1202">
        <v>82</v>
      </c>
      <c r="D559" s="1202">
        <v>3049</v>
      </c>
      <c r="E559" s="1202">
        <v>157</v>
      </c>
      <c r="F559" s="1202">
        <v>465</v>
      </c>
      <c r="G559" s="1041">
        <v>440</v>
      </c>
      <c r="H559" s="1041">
        <v>162.75</v>
      </c>
      <c r="I559" s="1041">
        <v>10</v>
      </c>
      <c r="J559" s="1041"/>
      <c r="K559" s="1041"/>
      <c r="L559" s="1041"/>
      <c r="M559" s="1041"/>
      <c r="N559" s="1041"/>
      <c r="O559" s="1041">
        <v>15</v>
      </c>
      <c r="P559" s="1041"/>
      <c r="Q559" s="1041"/>
      <c r="R559" s="1041"/>
      <c r="S559" s="1041"/>
      <c r="T559" s="1041"/>
      <c r="U559" s="1041"/>
      <c r="V559" s="1041">
        <v>5</v>
      </c>
      <c r="W559" s="1041"/>
      <c r="X559" s="1041"/>
      <c r="Y559" s="1041"/>
      <c r="Z559" s="1042"/>
      <c r="AA559" s="1043"/>
      <c r="AB559" s="1043"/>
      <c r="AC559" s="1043"/>
      <c r="AD559" s="1044">
        <v>5</v>
      </c>
      <c r="AE559" s="1043">
        <v>309</v>
      </c>
      <c r="AF559" s="1042" t="s">
        <v>129</v>
      </c>
      <c r="AG559" s="1042">
        <v>2.6</v>
      </c>
      <c r="AH559" s="1045">
        <v>126.19999999999999</v>
      </c>
      <c r="AI559" s="1094">
        <v>816.4</v>
      </c>
      <c r="AJ559" s="1095">
        <v>803.4</v>
      </c>
      <c r="AK559" s="1096">
        <v>13</v>
      </c>
      <c r="AL559" s="1097">
        <v>38995.799999999996</v>
      </c>
      <c r="AM559" s="1098">
        <v>631</v>
      </c>
      <c r="AN559" s="571" t="s">
        <v>1929</v>
      </c>
    </row>
    <row r="560" spans="1:40" x14ac:dyDescent="0.15">
      <c r="A560" s="1201">
        <v>44433</v>
      </c>
      <c r="B560" s="1202">
        <v>28</v>
      </c>
      <c r="C560" s="1202">
        <v>26</v>
      </c>
      <c r="D560" s="1202">
        <v>3056</v>
      </c>
      <c r="E560" s="1202">
        <v>158</v>
      </c>
      <c r="F560" s="1202">
        <v>260</v>
      </c>
      <c r="G560" s="1041">
        <v>260</v>
      </c>
      <c r="H560" s="1041">
        <v>130</v>
      </c>
      <c r="I560" s="1041"/>
      <c r="J560" s="1041"/>
      <c r="K560" s="1041"/>
      <c r="L560" s="1041"/>
      <c r="M560" s="1041"/>
      <c r="N560" s="1041"/>
      <c r="O560" s="1041"/>
      <c r="P560" s="1041"/>
      <c r="Q560" s="1041"/>
      <c r="R560" s="1041"/>
      <c r="S560" s="1041"/>
      <c r="T560" s="1041"/>
      <c r="U560" s="1041"/>
      <c r="V560" s="1041">
        <v>0</v>
      </c>
      <c r="W560" s="1041"/>
      <c r="X560" s="1041"/>
      <c r="Y560" s="1041"/>
      <c r="Z560" s="1042"/>
      <c r="AA560" s="1043"/>
      <c r="AB560" s="1043"/>
      <c r="AC560" s="1043"/>
      <c r="AD560" s="1044"/>
      <c r="AE560" s="1043">
        <v>1264</v>
      </c>
      <c r="AF560" s="1042" t="s">
        <v>1678</v>
      </c>
      <c r="AG560" s="1042">
        <v>4.2000000000000003E-2</v>
      </c>
      <c r="AH560" s="1045">
        <v>20</v>
      </c>
      <c r="AI560" s="1046">
        <v>53.088000000000001</v>
      </c>
      <c r="AJ560" s="1047">
        <v>53.088000000000001</v>
      </c>
      <c r="AK560" s="1048">
        <v>0</v>
      </c>
      <c r="AL560" s="1049">
        <v>25280</v>
      </c>
      <c r="AM560" s="1050">
        <v>0</v>
      </c>
      <c r="AN560" s="571" t="s">
        <v>1940</v>
      </c>
    </row>
    <row r="561" spans="1:40" x14ac:dyDescent="0.15">
      <c r="A561" s="1201">
        <v>44435</v>
      </c>
      <c r="B561" s="1202">
        <v>28</v>
      </c>
      <c r="C561" s="1202">
        <v>9</v>
      </c>
      <c r="D561" s="1202">
        <v>3056</v>
      </c>
      <c r="E561" s="1202">
        <v>100</v>
      </c>
      <c r="F561" s="1202">
        <v>240</v>
      </c>
      <c r="G561" s="1041">
        <v>200</v>
      </c>
      <c r="H561" s="1041">
        <v>120</v>
      </c>
      <c r="I561" s="1041"/>
      <c r="J561" s="1041"/>
      <c r="K561" s="1041"/>
      <c r="L561" s="1041">
        <v>30</v>
      </c>
      <c r="M561" s="1041"/>
      <c r="N561" s="1041"/>
      <c r="O561" s="1041">
        <v>10</v>
      </c>
      <c r="P561" s="1041"/>
      <c r="Q561" s="1041"/>
      <c r="R561" s="1041"/>
      <c r="S561" s="1041"/>
      <c r="T561" s="1041"/>
      <c r="U561" s="1041"/>
      <c r="V561" s="1041">
        <v>0</v>
      </c>
      <c r="W561" s="1041"/>
      <c r="X561" s="1041"/>
      <c r="Y561" s="1041"/>
      <c r="Z561" s="1042"/>
      <c r="AA561" s="1043"/>
      <c r="AB561" s="1043"/>
      <c r="AC561" s="1043"/>
      <c r="AD561" s="1044"/>
      <c r="AE561" s="1043">
        <v>800</v>
      </c>
      <c r="AF561" s="1042" t="s">
        <v>1678</v>
      </c>
      <c r="AG561" s="1042">
        <v>4.2000000000000003E-2</v>
      </c>
      <c r="AH561" s="1045">
        <v>20</v>
      </c>
      <c r="AI561" s="1046">
        <v>33.6</v>
      </c>
      <c r="AJ561" s="1047">
        <v>33.6</v>
      </c>
      <c r="AK561" s="1048">
        <v>0</v>
      </c>
      <c r="AL561" s="1049">
        <v>16000</v>
      </c>
      <c r="AM561" s="1050">
        <v>0</v>
      </c>
      <c r="AN561" s="571" t="s">
        <v>1940</v>
      </c>
    </row>
    <row r="562" spans="1:40" x14ac:dyDescent="0.15">
      <c r="A562" s="1201">
        <v>44438</v>
      </c>
      <c r="B562" s="1202">
        <v>28</v>
      </c>
      <c r="C562" s="1202">
        <v>9</v>
      </c>
      <c r="D562" s="1202">
        <v>3056</v>
      </c>
      <c r="E562" s="1202">
        <v>150</v>
      </c>
      <c r="F562" s="1202">
        <v>405</v>
      </c>
      <c r="G562" s="1202">
        <v>345</v>
      </c>
      <c r="H562" s="1202">
        <v>202.5</v>
      </c>
      <c r="I562" s="1202"/>
      <c r="J562" s="1202"/>
      <c r="K562" s="1202"/>
      <c r="L562" s="1202">
        <v>60</v>
      </c>
      <c r="M562" s="1202"/>
      <c r="N562" s="1202"/>
      <c r="O562" s="1202"/>
      <c r="P562" s="1202"/>
      <c r="Q562" s="1202"/>
      <c r="R562" s="1202"/>
      <c r="S562" s="1202"/>
      <c r="T562" s="1202"/>
      <c r="U562" s="1202"/>
      <c r="V562" s="1202">
        <v>50</v>
      </c>
      <c r="W562" s="1202"/>
      <c r="X562" s="1202"/>
      <c r="Y562" s="1202">
        <v>25</v>
      </c>
      <c r="Z562" s="1203"/>
      <c r="AA562" s="1204"/>
      <c r="AB562" s="1204">
        <v>25</v>
      </c>
      <c r="AC562" s="1204"/>
      <c r="AD562" s="1205"/>
      <c r="AE562" s="1204">
        <v>1150</v>
      </c>
      <c r="AF562" s="1203" t="s">
        <v>1678</v>
      </c>
      <c r="AG562" s="1203">
        <v>4.2000000000000003E-2</v>
      </c>
      <c r="AH562" s="1206">
        <v>20</v>
      </c>
      <c r="AI562" s="1207">
        <v>50.400000000000006</v>
      </c>
      <c r="AJ562" s="1208">
        <v>48.300000000000004</v>
      </c>
      <c r="AK562" s="1209">
        <v>2.1000000000000014</v>
      </c>
      <c r="AL562" s="1210">
        <v>23000</v>
      </c>
      <c r="AM562" s="1211">
        <v>1000</v>
      </c>
      <c r="AN562" s="1102" t="s">
        <v>1940</v>
      </c>
    </row>
    <row r="563" spans="1:40" x14ac:dyDescent="0.15">
      <c r="A563" s="1201">
        <v>44439</v>
      </c>
      <c r="B563" s="1202">
        <v>28</v>
      </c>
      <c r="C563" s="1202">
        <v>9</v>
      </c>
      <c r="D563" s="1202">
        <v>3056</v>
      </c>
      <c r="E563" s="1202">
        <v>131</v>
      </c>
      <c r="F563" s="1202">
        <v>420</v>
      </c>
      <c r="G563" s="1041">
        <v>410</v>
      </c>
      <c r="H563" s="1041">
        <v>210</v>
      </c>
      <c r="I563" s="1041"/>
      <c r="J563" s="1041"/>
      <c r="K563" s="1041"/>
      <c r="L563" s="1041"/>
      <c r="M563" s="1041"/>
      <c r="N563" s="1041"/>
      <c r="O563" s="1041">
        <v>10</v>
      </c>
      <c r="P563" s="1041"/>
      <c r="Q563" s="1041"/>
      <c r="R563" s="1041"/>
      <c r="S563" s="1041"/>
      <c r="T563" s="1041"/>
      <c r="U563" s="1041"/>
      <c r="V563" s="1041">
        <v>24</v>
      </c>
      <c r="W563" s="1041"/>
      <c r="X563" s="1041"/>
      <c r="Y563" s="1041">
        <v>24</v>
      </c>
      <c r="Z563" s="1042"/>
      <c r="AA563" s="1043"/>
      <c r="AB563" s="1043"/>
      <c r="AC563" s="1043"/>
      <c r="AD563" s="1044"/>
      <c r="AE563" s="1043">
        <v>1024</v>
      </c>
      <c r="AF563" s="1042" t="s">
        <v>1678</v>
      </c>
      <c r="AG563" s="1042">
        <v>4.2000000000000003E-2</v>
      </c>
      <c r="AH563" s="1045">
        <v>20</v>
      </c>
      <c r="AI563" s="1046">
        <v>44.016000000000005</v>
      </c>
      <c r="AJ563" s="1047">
        <v>43.008000000000003</v>
      </c>
      <c r="AK563" s="1048">
        <v>1.0080000000000027</v>
      </c>
      <c r="AL563" s="1049">
        <v>20480</v>
      </c>
      <c r="AM563" s="1050">
        <v>480</v>
      </c>
      <c r="AN563" s="571" t="s">
        <v>1940</v>
      </c>
    </row>
    <row r="564" spans="1:40" x14ac:dyDescent="0.15">
      <c r="A564" s="1232">
        <v>44440</v>
      </c>
      <c r="B564" s="1224">
        <v>28</v>
      </c>
      <c r="C564" s="1224">
        <v>6</v>
      </c>
      <c r="D564" s="1224">
        <v>3056</v>
      </c>
      <c r="E564" s="1224">
        <v>212</v>
      </c>
      <c r="F564" s="1218">
        <v>420</v>
      </c>
      <c r="G564" s="1225">
        <v>420</v>
      </c>
      <c r="H564" s="1225">
        <v>210</v>
      </c>
      <c r="I564" s="1225"/>
      <c r="J564" s="1225"/>
      <c r="K564" s="1225"/>
      <c r="L564" s="1225"/>
      <c r="M564" s="1225"/>
      <c r="N564" s="1225"/>
      <c r="O564" s="1225"/>
      <c r="P564" s="1225"/>
      <c r="Q564" s="1225"/>
      <c r="R564" s="1225"/>
      <c r="S564" s="1225"/>
      <c r="T564" s="1225"/>
      <c r="U564" s="1225"/>
      <c r="V564" s="1225">
        <v>16</v>
      </c>
      <c r="W564" s="1225"/>
      <c r="X564" s="1225"/>
      <c r="Y564" s="1225"/>
      <c r="Z564" s="1246"/>
      <c r="AA564" s="1226"/>
      <c r="AB564" s="1226"/>
      <c r="AC564" s="1226">
        <v>6</v>
      </c>
      <c r="AD564" s="1227">
        <v>10</v>
      </c>
      <c r="AE564" s="1226">
        <v>1680</v>
      </c>
      <c r="AF564" s="1246" t="s">
        <v>1678</v>
      </c>
      <c r="AG564" s="1246">
        <v>4.2000000000000003E-2</v>
      </c>
      <c r="AH564" s="1228">
        <v>20</v>
      </c>
      <c r="AI564" s="1230">
        <v>71.231999999999999</v>
      </c>
      <c r="AJ564" s="1246">
        <v>70.56</v>
      </c>
      <c r="AK564" s="1228">
        <v>0.67199999999999704</v>
      </c>
      <c r="AL564" s="1230">
        <v>33600</v>
      </c>
      <c r="AM564" s="1228">
        <v>320</v>
      </c>
      <c r="AN564" s="571" t="s">
        <v>1940</v>
      </c>
    </row>
    <row r="565" spans="1:40" x14ac:dyDescent="0.15">
      <c r="A565" s="1088">
        <v>44441</v>
      </c>
      <c r="B565" s="1089">
        <v>28</v>
      </c>
      <c r="C565" s="1089">
        <v>21</v>
      </c>
      <c r="D565" s="1089">
        <v>3056</v>
      </c>
      <c r="E565" s="1089">
        <v>40</v>
      </c>
      <c r="F565" s="1089">
        <v>165</v>
      </c>
      <c r="G565" s="1041">
        <v>100</v>
      </c>
      <c r="H565" s="1041">
        <v>82.5</v>
      </c>
      <c r="I565" s="1041">
        <v>10</v>
      </c>
      <c r="J565" s="1041"/>
      <c r="K565" s="1041"/>
      <c r="L565" s="1041"/>
      <c r="M565" s="1041"/>
      <c r="N565" s="1041"/>
      <c r="O565" s="1041">
        <v>15</v>
      </c>
      <c r="P565" s="1041"/>
      <c r="Q565" s="1041"/>
      <c r="R565" s="1041"/>
      <c r="S565" s="1041"/>
      <c r="T565" s="1041">
        <v>40</v>
      </c>
      <c r="U565" s="1041"/>
      <c r="V565" s="1041">
        <v>3</v>
      </c>
      <c r="W565" s="1041"/>
      <c r="X565" s="1041"/>
      <c r="Y565" s="1041">
        <v>2</v>
      </c>
      <c r="Z565" s="1042"/>
      <c r="AA565" s="1043"/>
      <c r="AB565" s="1043">
        <v>1</v>
      </c>
      <c r="AC565" s="1043"/>
      <c r="AD565" s="1044"/>
      <c r="AE565" s="1043">
        <v>317</v>
      </c>
      <c r="AF565" s="1042" t="s">
        <v>1678</v>
      </c>
      <c r="AG565" s="1042">
        <v>4.2000000000000003E-2</v>
      </c>
      <c r="AH565" s="1045">
        <v>20</v>
      </c>
      <c r="AI565" s="1046">
        <v>13.440000000000001</v>
      </c>
      <c r="AJ565" s="1047">
        <v>13.314</v>
      </c>
      <c r="AK565" s="1048">
        <v>0.12600000000000122</v>
      </c>
      <c r="AL565" s="1049">
        <v>6340</v>
      </c>
      <c r="AM565" s="1050">
        <v>60</v>
      </c>
      <c r="AN565" s="571" t="s">
        <v>1940</v>
      </c>
    </row>
    <row r="566" spans="1:40" x14ac:dyDescent="0.15">
      <c r="A566" s="1201">
        <v>44442</v>
      </c>
      <c r="B566" s="1202">
        <v>28</v>
      </c>
      <c r="C566" s="1202">
        <v>19</v>
      </c>
      <c r="D566" s="1202">
        <v>3056</v>
      </c>
      <c r="E566" s="1202">
        <v>27</v>
      </c>
      <c r="F566" s="1202">
        <v>120</v>
      </c>
      <c r="G566" s="1202">
        <v>120</v>
      </c>
      <c r="H566" s="1202">
        <v>60</v>
      </c>
      <c r="I566" s="1202"/>
      <c r="J566" s="1202"/>
      <c r="K566" s="1202"/>
      <c r="L566" s="1202"/>
      <c r="M566" s="1202"/>
      <c r="N566" s="1202"/>
      <c r="O566" s="1202"/>
      <c r="P566" s="1202"/>
      <c r="Q566" s="1202"/>
      <c r="R566" s="1202"/>
      <c r="S566" s="1202"/>
      <c r="T566" s="1202"/>
      <c r="U566" s="1202"/>
      <c r="V566" s="1202">
        <v>4</v>
      </c>
      <c r="W566" s="1202"/>
      <c r="X566" s="1202"/>
      <c r="Y566" s="1202">
        <v>4</v>
      </c>
      <c r="Z566" s="1203"/>
      <c r="AA566" s="1204"/>
      <c r="AB566" s="1204"/>
      <c r="AC566" s="1204"/>
      <c r="AD566" s="1205"/>
      <c r="AE566" s="1204">
        <v>212</v>
      </c>
      <c r="AF566" s="1203" t="s">
        <v>1678</v>
      </c>
      <c r="AG566" s="1203">
        <v>4.2000000000000003E-2</v>
      </c>
      <c r="AH566" s="1206">
        <v>20</v>
      </c>
      <c r="AI566" s="1207">
        <v>9.072000000000001</v>
      </c>
      <c r="AJ566" s="1208">
        <v>8.9039999999999999</v>
      </c>
      <c r="AK566" s="1209">
        <v>0.16800000000000104</v>
      </c>
      <c r="AL566" s="1210">
        <v>4240</v>
      </c>
      <c r="AM566" s="1211">
        <v>80</v>
      </c>
      <c r="AN566" s="571" t="s">
        <v>1940</v>
      </c>
    </row>
    <row r="567" spans="1:40" x14ac:dyDescent="0.15">
      <c r="A567" s="1213">
        <v>44446</v>
      </c>
      <c r="B567" s="1214">
        <v>28</v>
      </c>
      <c r="C567" s="1214">
        <v>19</v>
      </c>
      <c r="D567" s="1214">
        <v>3056</v>
      </c>
      <c r="E567" s="1214">
        <v>128</v>
      </c>
      <c r="F567" s="1214">
        <v>290</v>
      </c>
      <c r="G567" s="1041">
        <v>290</v>
      </c>
      <c r="H567" s="1041">
        <v>290</v>
      </c>
      <c r="I567" s="1041"/>
      <c r="J567" s="1041"/>
      <c r="K567" s="1041"/>
      <c r="L567" s="1041"/>
      <c r="M567" s="1041"/>
      <c r="N567" s="1041"/>
      <c r="O567" s="1041"/>
      <c r="P567" s="1041"/>
      <c r="Q567" s="1041"/>
      <c r="R567" s="1041"/>
      <c r="S567" s="1041"/>
      <c r="T567" s="1041"/>
      <c r="U567" s="1041"/>
      <c r="V567" s="1041">
        <v>13</v>
      </c>
      <c r="W567" s="1041"/>
      <c r="X567" s="1041"/>
      <c r="Y567" s="1041"/>
      <c r="Z567" s="1042"/>
      <c r="AA567" s="1043">
        <v>2</v>
      </c>
      <c r="AB567" s="1043"/>
      <c r="AC567" s="1043"/>
      <c r="AD567" s="1044">
        <v>11</v>
      </c>
      <c r="AE567" s="1043">
        <v>1011</v>
      </c>
      <c r="AF567" s="1042" t="s">
        <v>1678</v>
      </c>
      <c r="AG567" s="1042">
        <v>4.2000000000000003E-2</v>
      </c>
      <c r="AH567" s="1045">
        <v>20</v>
      </c>
      <c r="AI567" s="1046">
        <v>43.008000000000003</v>
      </c>
      <c r="AJ567" s="1047">
        <v>42.462000000000003</v>
      </c>
      <c r="AK567" s="1048">
        <v>0.54599999999999937</v>
      </c>
      <c r="AL567" s="1049">
        <v>20220</v>
      </c>
      <c r="AM567" s="1050">
        <v>260</v>
      </c>
      <c r="AN567" s="571" t="s">
        <v>1940</v>
      </c>
    </row>
    <row r="568" spans="1:40" x14ac:dyDescent="0.15">
      <c r="A568" s="1088">
        <v>44455</v>
      </c>
      <c r="B568" s="1089">
        <v>28</v>
      </c>
      <c r="C568" s="1089">
        <v>82</v>
      </c>
      <c r="D568" s="1089">
        <v>3056</v>
      </c>
      <c r="E568" s="1089">
        <v>240</v>
      </c>
      <c r="F568" s="1089">
        <v>465</v>
      </c>
      <c r="G568" s="1089">
        <v>430</v>
      </c>
      <c r="H568" s="1089">
        <v>232.5</v>
      </c>
      <c r="I568" s="1089">
        <v>10</v>
      </c>
      <c r="J568" s="1089"/>
      <c r="K568" s="1089">
        <v>10</v>
      </c>
      <c r="L568" s="1089"/>
      <c r="M568" s="1089"/>
      <c r="N568" s="1089"/>
      <c r="O568" s="1089">
        <v>15</v>
      </c>
      <c r="P568" s="1089"/>
      <c r="Q568" s="1089"/>
      <c r="R568" s="1089"/>
      <c r="S568" s="1089"/>
      <c r="T568" s="1089"/>
      <c r="U568" s="1089"/>
      <c r="V568" s="1089">
        <v>0</v>
      </c>
      <c r="W568" s="1089"/>
      <c r="X568" s="1089"/>
      <c r="Y568" s="1089"/>
      <c r="Z568" s="1090"/>
      <c r="AA568" s="1091"/>
      <c r="AB568" s="1091"/>
      <c r="AC568" s="1091"/>
      <c r="AD568" s="1092"/>
      <c r="AE568" s="1091">
        <v>1920</v>
      </c>
      <c r="AF568" s="1090" t="s">
        <v>1678</v>
      </c>
      <c r="AG568" s="1090">
        <v>4.2000000000000003E-2</v>
      </c>
      <c r="AH568" s="1093">
        <v>20</v>
      </c>
      <c r="AI568" s="1094">
        <v>80.64</v>
      </c>
      <c r="AJ568" s="1095">
        <v>80.64</v>
      </c>
      <c r="AK568" s="1096">
        <v>0</v>
      </c>
      <c r="AL568" s="1097">
        <v>38400</v>
      </c>
      <c r="AM568" s="1098">
        <v>0</v>
      </c>
      <c r="AN568" s="571" t="s">
        <v>1940</v>
      </c>
    </row>
    <row r="569" spans="1:40" x14ac:dyDescent="0.15">
      <c r="A569" s="1232">
        <v>44456</v>
      </c>
      <c r="B569" s="1224">
        <v>28</v>
      </c>
      <c r="C569" s="1224">
        <v>1</v>
      </c>
      <c r="D569" s="1224">
        <v>3056</v>
      </c>
      <c r="E569" s="1224">
        <v>163</v>
      </c>
      <c r="F569" s="1218">
        <v>280</v>
      </c>
      <c r="G569" s="1225">
        <v>270</v>
      </c>
      <c r="H569" s="1225">
        <v>140</v>
      </c>
      <c r="I569" s="1225">
        <v>5</v>
      </c>
      <c r="J569" s="1225"/>
      <c r="K569" s="1225"/>
      <c r="L569" s="1225"/>
      <c r="M569" s="1225"/>
      <c r="N569" s="1225"/>
      <c r="O569" s="1225">
        <v>5</v>
      </c>
      <c r="P569" s="1225"/>
      <c r="Q569" s="1225"/>
      <c r="R569" s="1225"/>
      <c r="S569" s="1225"/>
      <c r="T569" s="1225"/>
      <c r="U569" s="1225"/>
      <c r="V569" s="1225">
        <v>0</v>
      </c>
      <c r="W569" s="1225"/>
      <c r="X569" s="1225"/>
      <c r="Y569" s="1225"/>
      <c r="Z569" s="1246"/>
      <c r="AA569" s="1226"/>
      <c r="AB569" s="1226"/>
      <c r="AC569" s="1226"/>
      <c r="AD569" s="1227"/>
      <c r="AE569" s="1226">
        <v>1304</v>
      </c>
      <c r="AF569" s="1246" t="s">
        <v>1678</v>
      </c>
      <c r="AG569" s="1246">
        <v>4.2000000000000003E-2</v>
      </c>
      <c r="AH569" s="1228">
        <v>20</v>
      </c>
      <c r="AI569" s="1230">
        <v>54.768000000000001</v>
      </c>
      <c r="AJ569" s="1246">
        <v>54.768000000000001</v>
      </c>
      <c r="AK569" s="1228">
        <v>0</v>
      </c>
      <c r="AL569" s="1230">
        <v>26080</v>
      </c>
      <c r="AM569" s="1228">
        <v>0</v>
      </c>
      <c r="AN569" s="1002" t="s">
        <v>1940</v>
      </c>
    </row>
    <row r="570" spans="1:40" x14ac:dyDescent="0.15">
      <c r="A570" s="1213">
        <v>44448</v>
      </c>
      <c r="B570" s="1214">
        <v>28</v>
      </c>
      <c r="C570" s="1214">
        <v>19</v>
      </c>
      <c r="D570" s="1214">
        <v>3057</v>
      </c>
      <c r="E570" s="1214">
        <v>161</v>
      </c>
      <c r="F570" s="1214">
        <v>465</v>
      </c>
      <c r="G570" s="1089">
        <v>435</v>
      </c>
      <c r="H570" s="1089">
        <v>232.5</v>
      </c>
      <c r="I570" s="1089">
        <v>15</v>
      </c>
      <c r="J570" s="1089"/>
      <c r="K570" s="1089"/>
      <c r="L570" s="1089"/>
      <c r="M570" s="1089"/>
      <c r="N570" s="1089"/>
      <c r="O570" s="1089">
        <v>15</v>
      </c>
      <c r="P570" s="1089"/>
      <c r="Q570" s="1089"/>
      <c r="R570" s="1089"/>
      <c r="S570" s="1089"/>
      <c r="T570" s="1089"/>
      <c r="U570" s="1089"/>
      <c r="V570" s="1089">
        <v>72</v>
      </c>
      <c r="W570" s="1089"/>
      <c r="X570" s="1089"/>
      <c r="Y570" s="1089"/>
      <c r="Z570" s="1090"/>
      <c r="AA570" s="1091"/>
      <c r="AB570" s="1091">
        <v>65</v>
      </c>
      <c r="AC570" s="1091"/>
      <c r="AD570" s="1092">
        <v>7</v>
      </c>
      <c r="AE570" s="1091">
        <v>894</v>
      </c>
      <c r="AF570" s="1090" t="s">
        <v>1678</v>
      </c>
      <c r="AG570" s="1090">
        <v>0.08</v>
      </c>
      <c r="AH570" s="1093">
        <v>30</v>
      </c>
      <c r="AI570" s="1094">
        <v>77.28</v>
      </c>
      <c r="AJ570" s="1095">
        <v>71.52</v>
      </c>
      <c r="AK570" s="1096">
        <v>5.7600000000000051</v>
      </c>
      <c r="AL570" s="1097">
        <v>26820</v>
      </c>
      <c r="AM570" s="1098">
        <v>2160</v>
      </c>
      <c r="AN570" s="571" t="s">
        <v>1692</v>
      </c>
    </row>
    <row r="571" spans="1:40" x14ac:dyDescent="0.15">
      <c r="A571" s="1201">
        <v>44449</v>
      </c>
      <c r="B571" s="1202">
        <v>28</v>
      </c>
      <c r="C571" s="1202">
        <v>19</v>
      </c>
      <c r="D571" s="1202">
        <v>3057</v>
      </c>
      <c r="E571" s="1202">
        <v>122</v>
      </c>
      <c r="F571" s="1202">
        <v>360</v>
      </c>
      <c r="G571" s="992">
        <v>320</v>
      </c>
      <c r="H571" s="992">
        <v>180</v>
      </c>
      <c r="I571" s="992">
        <v>15</v>
      </c>
      <c r="J571" s="992"/>
      <c r="K571" s="992"/>
      <c r="L571" s="992">
        <v>25</v>
      </c>
      <c r="M571" s="992"/>
      <c r="N571" s="992"/>
      <c r="O571" s="992"/>
      <c r="P571" s="992"/>
      <c r="Q571" s="992"/>
      <c r="R571" s="992"/>
      <c r="S571" s="992"/>
      <c r="T571" s="992"/>
      <c r="U571" s="992"/>
      <c r="V571" s="992">
        <v>105</v>
      </c>
      <c r="W571" s="992"/>
      <c r="X571" s="992"/>
      <c r="Y571" s="992"/>
      <c r="Z571" s="993"/>
      <c r="AA571" s="994"/>
      <c r="AB571" s="994">
        <v>80</v>
      </c>
      <c r="AC571" s="994"/>
      <c r="AD571" s="995">
        <v>25</v>
      </c>
      <c r="AE571" s="994">
        <v>627</v>
      </c>
      <c r="AF571" s="993" t="s">
        <v>1678</v>
      </c>
      <c r="AG571" s="993">
        <v>0.08</v>
      </c>
      <c r="AH571" s="996">
        <v>30</v>
      </c>
      <c r="AI571" s="997">
        <v>58.56</v>
      </c>
      <c r="AJ571" s="998">
        <v>50.160000000000004</v>
      </c>
      <c r="AK571" s="999">
        <v>8.3999999999999986</v>
      </c>
      <c r="AL571" s="1000">
        <v>18810</v>
      </c>
      <c r="AM571" s="1001">
        <v>3150</v>
      </c>
      <c r="AN571" s="571" t="s">
        <v>1692</v>
      </c>
    </row>
    <row r="572" spans="1:40" x14ac:dyDescent="0.15">
      <c r="A572" s="1088">
        <v>44459</v>
      </c>
      <c r="B572" s="1089">
        <v>28</v>
      </c>
      <c r="C572" s="1089">
        <v>3</v>
      </c>
      <c r="D572" s="1089">
        <v>3061</v>
      </c>
      <c r="E572" s="1089">
        <v>177</v>
      </c>
      <c r="F572" s="1089">
        <v>355</v>
      </c>
      <c r="G572" s="1089">
        <v>270</v>
      </c>
      <c r="H572" s="1089">
        <v>177.5</v>
      </c>
      <c r="I572" s="1089">
        <v>10</v>
      </c>
      <c r="J572" s="1089"/>
      <c r="K572" s="1089"/>
      <c r="L572" s="1089">
        <v>35</v>
      </c>
      <c r="M572" s="1089"/>
      <c r="N572" s="1089">
        <v>30</v>
      </c>
      <c r="O572" s="1089">
        <v>10</v>
      </c>
      <c r="P572" s="1089"/>
      <c r="Q572" s="1089"/>
      <c r="R572" s="1089"/>
      <c r="S572" s="1089"/>
      <c r="T572" s="1089"/>
      <c r="U572" s="1089"/>
      <c r="V572" s="1089">
        <v>53</v>
      </c>
      <c r="W572" s="1089"/>
      <c r="X572" s="1089"/>
      <c r="Y572" s="1089"/>
      <c r="Z572" s="1090"/>
      <c r="AA572" s="1091"/>
      <c r="AB572" s="1091">
        <v>53</v>
      </c>
      <c r="AC572" s="1091"/>
      <c r="AD572" s="1092"/>
      <c r="AE572" s="1091">
        <v>1009</v>
      </c>
      <c r="AF572" s="1090" t="s">
        <v>1678</v>
      </c>
      <c r="AG572" s="1090">
        <v>3.9E-2</v>
      </c>
      <c r="AH572" s="1093">
        <v>35</v>
      </c>
      <c r="AI572" s="1094">
        <v>41.417999999999999</v>
      </c>
      <c r="AJ572" s="1095">
        <v>39.350999999999999</v>
      </c>
      <c r="AK572" s="1096">
        <v>2.0670000000000002</v>
      </c>
      <c r="AL572" s="1097">
        <v>35315</v>
      </c>
      <c r="AM572" s="1098">
        <v>1855</v>
      </c>
      <c r="AN572" s="1053" t="s">
        <v>1697</v>
      </c>
    </row>
    <row r="573" spans="1:40" x14ac:dyDescent="0.15">
      <c r="A573" s="1088">
        <v>44446</v>
      </c>
      <c r="B573" s="1089">
        <v>28</v>
      </c>
      <c r="C573" s="1089">
        <v>19</v>
      </c>
      <c r="D573" s="1089">
        <v>3065</v>
      </c>
      <c r="E573" s="1089">
        <v>0</v>
      </c>
      <c r="F573" s="1089">
        <v>30</v>
      </c>
      <c r="G573" s="1089">
        <v>0</v>
      </c>
      <c r="H573" s="1089">
        <v>30</v>
      </c>
      <c r="I573" s="1089"/>
      <c r="J573" s="1089">
        <v>30</v>
      </c>
      <c r="K573" s="1089"/>
      <c r="L573" s="1089"/>
      <c r="M573" s="1089"/>
      <c r="N573" s="1089"/>
      <c r="O573" s="1089"/>
      <c r="P573" s="1089"/>
      <c r="Q573" s="1089"/>
      <c r="R573" s="1089"/>
      <c r="S573" s="1089"/>
      <c r="T573" s="1089"/>
      <c r="U573" s="1089"/>
      <c r="V573" s="1089">
        <v>0</v>
      </c>
      <c r="W573" s="1089"/>
      <c r="X573" s="1089"/>
      <c r="Y573" s="1089"/>
      <c r="Z573" s="1090"/>
      <c r="AA573" s="1091"/>
      <c r="AB573" s="1091"/>
      <c r="AC573" s="1091"/>
      <c r="AD573" s="1092"/>
      <c r="AE573" s="1091">
        <v>0</v>
      </c>
      <c r="AF573" s="1090" t="s">
        <v>1678</v>
      </c>
      <c r="AG573" s="1090">
        <v>0.185</v>
      </c>
      <c r="AH573" s="1093">
        <v>60</v>
      </c>
      <c r="AI573" s="1094">
        <v>0</v>
      </c>
      <c r="AJ573" s="1095">
        <v>0</v>
      </c>
      <c r="AK573" s="1096">
        <v>0</v>
      </c>
      <c r="AL573" s="1097">
        <v>0</v>
      </c>
      <c r="AM573" s="1098">
        <v>0</v>
      </c>
      <c r="AN573" s="571" t="s">
        <v>2102</v>
      </c>
    </row>
    <row r="574" spans="1:40" x14ac:dyDescent="0.15">
      <c r="A574" s="1223">
        <v>44447</v>
      </c>
      <c r="B574" s="1224">
        <v>28</v>
      </c>
      <c r="C574" s="1224">
        <v>24</v>
      </c>
      <c r="D574" s="1224">
        <v>3065</v>
      </c>
      <c r="E574" s="1224">
        <v>123</v>
      </c>
      <c r="F574" s="1218">
        <v>350</v>
      </c>
      <c r="G574" s="1225">
        <v>270</v>
      </c>
      <c r="H574" s="1225">
        <v>175</v>
      </c>
      <c r="I574" s="1225"/>
      <c r="J574" s="1225"/>
      <c r="K574" s="1225"/>
      <c r="L574" s="1225">
        <v>30</v>
      </c>
      <c r="M574" s="1225">
        <v>30</v>
      </c>
      <c r="N574" s="1225">
        <v>10</v>
      </c>
      <c r="O574" s="1225">
        <v>10</v>
      </c>
      <c r="P574" s="1225"/>
      <c r="Q574" s="1225"/>
      <c r="R574" s="1225"/>
      <c r="S574" s="1225"/>
      <c r="T574" s="1225"/>
      <c r="U574" s="1225"/>
      <c r="V574" s="1225">
        <v>60</v>
      </c>
      <c r="W574" s="1225"/>
      <c r="X574" s="1225"/>
      <c r="Y574" s="1225">
        <v>50</v>
      </c>
      <c r="Z574" s="1246"/>
      <c r="AA574" s="1226"/>
      <c r="AB574" s="1226">
        <v>10</v>
      </c>
      <c r="AC574" s="1226"/>
      <c r="AD574" s="1227"/>
      <c r="AE574" s="1226">
        <v>678</v>
      </c>
      <c r="AF574" s="1246" t="s">
        <v>1678</v>
      </c>
      <c r="AG574" s="1246">
        <v>0.185</v>
      </c>
      <c r="AH574" s="1228">
        <v>60</v>
      </c>
      <c r="AI574" s="1230">
        <v>136.53</v>
      </c>
      <c r="AJ574" s="1246">
        <v>125.42999999999999</v>
      </c>
      <c r="AK574" s="1228">
        <v>11.100000000000009</v>
      </c>
      <c r="AL574" s="1230">
        <v>40680</v>
      </c>
      <c r="AM574" s="1228">
        <v>3600</v>
      </c>
      <c r="AN574" s="571" t="s">
        <v>2102</v>
      </c>
    </row>
    <row r="575" spans="1:40" x14ac:dyDescent="0.15">
      <c r="A575" s="1088"/>
      <c r="B575" s="1089"/>
      <c r="C575" s="1089"/>
      <c r="D575" s="1089"/>
      <c r="E575" s="1089"/>
      <c r="F575" s="1089"/>
      <c r="G575" s="1041"/>
      <c r="H575" s="1041"/>
      <c r="I575" s="1041"/>
      <c r="J575" s="1041"/>
      <c r="K575" s="1041"/>
      <c r="L575" s="1041"/>
      <c r="M575" s="1041"/>
      <c r="N575" s="1041"/>
      <c r="O575" s="1041"/>
      <c r="P575" s="1041"/>
      <c r="Q575" s="1041"/>
      <c r="R575" s="1041"/>
      <c r="S575" s="1041"/>
      <c r="T575" s="1041"/>
      <c r="U575" s="1041"/>
      <c r="V575" s="1041"/>
      <c r="W575" s="1041"/>
      <c r="X575" s="1041"/>
      <c r="Y575" s="1041"/>
      <c r="Z575" s="1042"/>
      <c r="AA575" s="1043"/>
      <c r="AB575" s="1043"/>
      <c r="AC575" s="1043"/>
      <c r="AD575" s="1044"/>
      <c r="AE575" s="1043"/>
      <c r="AF575" s="1042"/>
      <c r="AG575" s="1042"/>
      <c r="AH575" s="1045"/>
      <c r="AI575" s="1046"/>
      <c r="AJ575" s="1047"/>
      <c r="AK575" s="1048"/>
      <c r="AL575" s="1049"/>
      <c r="AM575" s="1050"/>
      <c r="AN575" s="571" t="s">
        <v>1926</v>
      </c>
    </row>
    <row r="576" spans="1:40" x14ac:dyDescent="0.15">
      <c r="A576" s="1088"/>
      <c r="B576" s="1089"/>
      <c r="C576" s="1089"/>
      <c r="D576" s="1089"/>
      <c r="E576" s="1089"/>
      <c r="F576" s="1089"/>
      <c r="G576" s="68"/>
      <c r="H576" s="68"/>
      <c r="I576" s="68"/>
      <c r="J576" s="68"/>
      <c r="K576" s="68"/>
      <c r="L576" s="68"/>
      <c r="M576" s="68"/>
      <c r="N576" s="68"/>
      <c r="O576" s="68"/>
      <c r="P576" s="68"/>
      <c r="Q576" s="68"/>
      <c r="R576" s="68"/>
      <c r="S576" s="68"/>
      <c r="T576" s="68"/>
      <c r="U576" s="68"/>
      <c r="V576" s="68"/>
      <c r="W576" s="68"/>
      <c r="X576" s="68"/>
      <c r="Y576" s="68"/>
      <c r="Z576" s="69"/>
      <c r="AA576" s="70"/>
      <c r="AB576" s="70"/>
      <c r="AC576" s="70"/>
      <c r="AD576" s="71"/>
      <c r="AE576" s="70"/>
      <c r="AF576" s="69"/>
      <c r="AG576" s="69"/>
      <c r="AH576" s="72"/>
      <c r="AI576" s="73"/>
      <c r="AJ576" s="74"/>
      <c r="AK576" s="75"/>
      <c r="AL576" s="76"/>
      <c r="AM576" s="77"/>
      <c r="AN576" s="571" t="s">
        <v>1926</v>
      </c>
    </row>
    <row r="577" spans="1:40" x14ac:dyDescent="0.15">
      <c r="A577" s="1088"/>
      <c r="B577" s="1089"/>
      <c r="C577" s="1089"/>
      <c r="D577" s="1089"/>
      <c r="E577" s="1089"/>
      <c r="F577" s="1089"/>
      <c r="G577" s="1041"/>
      <c r="H577" s="1041"/>
      <c r="I577" s="1041"/>
      <c r="J577" s="1041"/>
      <c r="K577" s="1041"/>
      <c r="L577" s="1041"/>
      <c r="M577" s="1041"/>
      <c r="N577" s="1041"/>
      <c r="O577" s="1041"/>
      <c r="P577" s="1041"/>
      <c r="Q577" s="1041"/>
      <c r="R577" s="1041"/>
      <c r="S577" s="1041"/>
      <c r="T577" s="1041"/>
      <c r="U577" s="1041"/>
      <c r="V577" s="1041"/>
      <c r="W577" s="1041"/>
      <c r="X577" s="1041"/>
      <c r="Y577" s="1041"/>
      <c r="Z577" s="1042"/>
      <c r="AA577" s="1043"/>
      <c r="AB577" s="1043"/>
      <c r="AC577" s="1043"/>
      <c r="AD577" s="1044"/>
      <c r="AE577" s="1043"/>
      <c r="AF577" s="1042"/>
      <c r="AG577" s="1042"/>
      <c r="AH577" s="1045"/>
      <c r="AI577" s="1046"/>
      <c r="AJ577" s="1047"/>
      <c r="AK577" s="1048"/>
      <c r="AL577" s="1049"/>
      <c r="AM577" s="1050"/>
      <c r="AN577" s="571" t="s">
        <v>1926</v>
      </c>
    </row>
    <row r="578" spans="1:40" x14ac:dyDescent="0.15">
      <c r="A578" s="1088"/>
      <c r="B578" s="1089"/>
      <c r="C578" s="1089"/>
      <c r="D578" s="1089"/>
      <c r="E578" s="1089"/>
      <c r="F578" s="1089"/>
      <c r="G578" s="68"/>
      <c r="H578" s="68"/>
      <c r="I578" s="68"/>
      <c r="J578" s="68"/>
      <c r="K578" s="68"/>
      <c r="L578" s="68"/>
      <c r="M578" s="68"/>
      <c r="N578" s="68"/>
      <c r="O578" s="68"/>
      <c r="P578" s="68"/>
      <c r="Q578" s="68"/>
      <c r="R578" s="68"/>
      <c r="S578" s="68"/>
      <c r="T578" s="68"/>
      <c r="U578" s="68"/>
      <c r="V578" s="68"/>
      <c r="W578" s="68"/>
      <c r="X578" s="68"/>
      <c r="Y578" s="68"/>
      <c r="Z578" s="69"/>
      <c r="AA578" s="70"/>
      <c r="AB578" s="70"/>
      <c r="AC578" s="70"/>
      <c r="AD578" s="71"/>
      <c r="AE578" s="70"/>
      <c r="AF578" s="69"/>
      <c r="AG578" s="69"/>
      <c r="AH578" s="72"/>
      <c r="AI578" s="1046"/>
      <c r="AJ578" s="1047"/>
      <c r="AK578" s="1048"/>
      <c r="AL578" s="1049"/>
      <c r="AM578" s="1050"/>
      <c r="AN578" s="571" t="s">
        <v>1926</v>
      </c>
    </row>
    <row r="579" spans="1:40" x14ac:dyDescent="0.15">
      <c r="A579" s="1088"/>
      <c r="B579" s="1089"/>
      <c r="C579" s="1089"/>
      <c r="D579" s="1089"/>
      <c r="E579" s="1089"/>
      <c r="F579" s="1089"/>
      <c r="G579" s="1041"/>
      <c r="H579" s="1041"/>
      <c r="I579" s="1041"/>
      <c r="J579" s="1041"/>
      <c r="K579" s="1041"/>
      <c r="L579" s="1041"/>
      <c r="M579" s="1041"/>
      <c r="N579" s="1041"/>
      <c r="O579" s="1041"/>
      <c r="P579" s="1041"/>
      <c r="Q579" s="1041"/>
      <c r="R579" s="1041"/>
      <c r="S579" s="1041"/>
      <c r="T579" s="1041"/>
      <c r="U579" s="1041"/>
      <c r="V579" s="1041"/>
      <c r="W579" s="1041"/>
      <c r="X579" s="1041"/>
      <c r="Y579" s="1041"/>
      <c r="Z579" s="1042"/>
      <c r="AA579" s="1043"/>
      <c r="AB579" s="1043"/>
      <c r="AC579" s="1043"/>
      <c r="AD579" s="1044"/>
      <c r="AE579" s="1043"/>
      <c r="AF579" s="1042"/>
      <c r="AG579" s="1042"/>
      <c r="AH579" s="1045"/>
      <c r="AI579" s="1046"/>
      <c r="AJ579" s="1047"/>
      <c r="AK579" s="1048"/>
      <c r="AL579" s="1049"/>
      <c r="AM579" s="1050"/>
      <c r="AN579" s="571" t="s">
        <v>1926</v>
      </c>
    </row>
    <row r="580" spans="1:40" x14ac:dyDescent="0.15">
      <c r="A580" s="1088"/>
      <c r="B580" s="1089"/>
      <c r="C580" s="1089"/>
      <c r="D580" s="1089"/>
      <c r="E580" s="1089"/>
      <c r="F580" s="1089"/>
      <c r="G580" s="68"/>
      <c r="H580" s="68"/>
      <c r="I580" s="68"/>
      <c r="J580" s="68"/>
      <c r="K580" s="68"/>
      <c r="L580" s="68"/>
      <c r="M580" s="68"/>
      <c r="N580" s="68"/>
      <c r="O580" s="68"/>
      <c r="P580" s="68"/>
      <c r="Q580" s="68"/>
      <c r="R580" s="68"/>
      <c r="S580" s="68"/>
      <c r="T580" s="68"/>
      <c r="U580" s="68"/>
      <c r="V580" s="68"/>
      <c r="W580" s="68"/>
      <c r="X580" s="68"/>
      <c r="Y580" s="68"/>
      <c r="Z580" s="69"/>
      <c r="AA580" s="70"/>
      <c r="AB580" s="70"/>
      <c r="AC580" s="70"/>
      <c r="AD580" s="71"/>
      <c r="AE580" s="70"/>
      <c r="AF580" s="69"/>
      <c r="AG580" s="69"/>
      <c r="AH580" s="72"/>
      <c r="AI580" s="997"/>
      <c r="AJ580" s="998"/>
      <c r="AK580" s="999"/>
      <c r="AL580" s="1000"/>
      <c r="AM580" s="1001"/>
      <c r="AN580" s="571" t="s">
        <v>1926</v>
      </c>
    </row>
    <row r="581" spans="1:40" x14ac:dyDescent="0.15">
      <c r="A581" s="1088"/>
      <c r="B581" s="1089"/>
      <c r="C581" s="1089"/>
      <c r="D581" s="1089"/>
      <c r="E581" s="1089"/>
      <c r="F581" s="1089"/>
      <c r="G581" s="1041"/>
      <c r="H581" s="1041"/>
      <c r="I581" s="1041"/>
      <c r="J581" s="1041"/>
      <c r="K581" s="1041"/>
      <c r="L581" s="1041"/>
      <c r="M581" s="1041"/>
      <c r="N581" s="1041"/>
      <c r="O581" s="1041"/>
      <c r="P581" s="1041"/>
      <c r="Q581" s="1041"/>
      <c r="R581" s="1041"/>
      <c r="S581" s="1041"/>
      <c r="T581" s="1041"/>
      <c r="U581" s="1041"/>
      <c r="V581" s="1041"/>
      <c r="W581" s="1041"/>
      <c r="X581" s="1041"/>
      <c r="Y581" s="1041"/>
      <c r="Z581" s="1042"/>
      <c r="AA581" s="1043"/>
      <c r="AB581" s="1043"/>
      <c r="AC581" s="1043"/>
      <c r="AD581" s="1044"/>
      <c r="AE581" s="1043"/>
      <c r="AF581" s="1042"/>
      <c r="AG581" s="1042"/>
      <c r="AH581" s="1045"/>
      <c r="AI581" s="1046"/>
      <c r="AJ581" s="1047"/>
      <c r="AK581" s="1048"/>
      <c r="AL581" s="1049"/>
      <c r="AM581" s="1050"/>
      <c r="AN581" s="571" t="s">
        <v>1926</v>
      </c>
    </row>
    <row r="582" spans="1:40" x14ac:dyDescent="0.15">
      <c r="A582" s="1088"/>
      <c r="B582" s="1089"/>
      <c r="C582" s="1089"/>
      <c r="D582" s="1089"/>
      <c r="E582" s="1089"/>
      <c r="F582" s="1089"/>
      <c r="G582" s="1089"/>
      <c r="H582" s="1089"/>
      <c r="I582" s="1089"/>
      <c r="J582" s="1089"/>
      <c r="K582" s="1089"/>
      <c r="L582" s="1089"/>
      <c r="M582" s="1089"/>
      <c r="N582" s="1089"/>
      <c r="O582" s="1089"/>
      <c r="P582" s="1089"/>
      <c r="Q582" s="1089"/>
      <c r="R582" s="1089"/>
      <c r="S582" s="1089"/>
      <c r="T582" s="1089"/>
      <c r="U582" s="1089"/>
      <c r="V582" s="1089"/>
      <c r="W582" s="1089"/>
      <c r="X582" s="1089"/>
      <c r="Y582" s="1089"/>
      <c r="Z582" s="1090"/>
      <c r="AA582" s="1091"/>
      <c r="AB582" s="1091"/>
      <c r="AC582" s="1091"/>
      <c r="AD582" s="1092"/>
      <c r="AE582" s="1091"/>
      <c r="AF582" s="1090"/>
      <c r="AG582" s="1090"/>
      <c r="AH582" s="1093"/>
      <c r="AI582" s="1094"/>
      <c r="AJ582" s="1095"/>
      <c r="AK582" s="1096"/>
      <c r="AL582" s="1097"/>
      <c r="AM582" s="1098"/>
      <c r="AN582" s="1102" t="s">
        <v>1926</v>
      </c>
    </row>
    <row r="583" spans="1:40" x14ac:dyDescent="0.15">
      <c r="A583" s="1088"/>
      <c r="B583" s="1089"/>
      <c r="C583" s="1089"/>
      <c r="D583" s="1089"/>
      <c r="E583" s="1089"/>
      <c r="F583" s="1089"/>
      <c r="G583" s="1089"/>
      <c r="H583" s="1089"/>
      <c r="I583" s="1089"/>
      <c r="J583" s="1089"/>
      <c r="K583" s="1089"/>
      <c r="L583" s="1089"/>
      <c r="M583" s="1089"/>
      <c r="N583" s="1089"/>
      <c r="O583" s="1089"/>
      <c r="P583" s="1089"/>
      <c r="Q583" s="1089"/>
      <c r="R583" s="1089"/>
      <c r="S583" s="1089"/>
      <c r="T583" s="1089"/>
      <c r="U583" s="1089"/>
      <c r="V583" s="1089"/>
      <c r="W583" s="1089"/>
      <c r="X583" s="1089"/>
      <c r="Y583" s="1089"/>
      <c r="Z583" s="1090"/>
      <c r="AA583" s="1091"/>
      <c r="AB583" s="1091"/>
      <c r="AC583" s="1091"/>
      <c r="AD583" s="1092"/>
      <c r="AE583" s="1091"/>
      <c r="AF583" s="1090"/>
      <c r="AG583" s="1090"/>
      <c r="AH583" s="1093"/>
      <c r="AI583" s="1094"/>
      <c r="AJ583" s="1095"/>
      <c r="AK583" s="1096"/>
      <c r="AL583" s="1097"/>
      <c r="AM583" s="1098"/>
      <c r="AN583" s="571" t="s">
        <v>1926</v>
      </c>
    </row>
    <row r="584" spans="1:40" x14ac:dyDescent="0.15">
      <c r="A584" s="1103"/>
      <c r="B584" s="1104"/>
      <c r="C584" s="1104"/>
      <c r="D584" s="1104"/>
      <c r="E584" s="1104"/>
      <c r="F584" s="1101"/>
      <c r="G584" s="1105"/>
      <c r="H584" s="1105"/>
      <c r="I584" s="1105"/>
      <c r="J584" s="1105"/>
      <c r="K584" s="1105"/>
      <c r="L584" s="1105"/>
      <c r="M584" s="1105"/>
      <c r="N584" s="1105"/>
      <c r="O584" s="1105"/>
      <c r="P584" s="1105"/>
      <c r="Q584" s="1105"/>
      <c r="R584" s="1105"/>
      <c r="S584" s="1105"/>
      <c r="T584" s="1105"/>
      <c r="U584" s="1105"/>
      <c r="V584" s="1105"/>
      <c r="W584" s="1105"/>
      <c r="X584" s="1105"/>
      <c r="Y584" s="1105"/>
      <c r="Z584" s="1114"/>
      <c r="AA584" s="1106"/>
      <c r="AB584" s="1106"/>
      <c r="AC584" s="1106"/>
      <c r="AD584" s="1107"/>
      <c r="AE584" s="1106"/>
      <c r="AF584" s="1114"/>
      <c r="AG584" s="1114"/>
      <c r="AH584" s="1108"/>
      <c r="AI584" s="1110"/>
      <c r="AJ584" s="1114"/>
      <c r="AK584" s="1108"/>
      <c r="AL584" s="1110"/>
      <c r="AM584" s="1108"/>
      <c r="AN584" s="1053" t="s">
        <v>1927</v>
      </c>
    </row>
    <row r="585" spans="1:40" x14ac:dyDescent="0.15">
      <c r="A585" s="1099"/>
      <c r="B585" s="1100"/>
      <c r="C585" s="1100"/>
      <c r="D585" s="1100"/>
      <c r="E585" s="1100"/>
      <c r="F585" s="1100"/>
      <c r="G585" s="1041"/>
      <c r="H585" s="1041"/>
      <c r="I585" s="1041"/>
      <c r="J585" s="1041"/>
      <c r="K585" s="1041"/>
      <c r="L585" s="1041"/>
      <c r="M585" s="1041"/>
      <c r="N585" s="1041"/>
      <c r="O585" s="1041"/>
      <c r="P585" s="1041"/>
      <c r="Q585" s="1041"/>
      <c r="R585" s="1041"/>
      <c r="S585" s="1041"/>
      <c r="T585" s="1041"/>
      <c r="U585" s="1041"/>
      <c r="V585" s="1041"/>
      <c r="W585" s="1041"/>
      <c r="X585" s="1041"/>
      <c r="Y585" s="1041"/>
      <c r="Z585" s="1042"/>
      <c r="AA585" s="1043"/>
      <c r="AB585" s="1043"/>
      <c r="AC585" s="1043"/>
      <c r="AD585" s="1044"/>
      <c r="AE585" s="1043"/>
      <c r="AF585" s="1042"/>
      <c r="AG585" s="1042"/>
      <c r="AH585" s="1045"/>
      <c r="AI585" s="1109"/>
      <c r="AJ585" s="1090"/>
      <c r="AK585" s="1093"/>
      <c r="AL585" s="1109"/>
      <c r="AM585" s="1093"/>
      <c r="AN585" s="571" t="s">
        <v>1927</v>
      </c>
    </row>
    <row r="586" spans="1:40" x14ac:dyDescent="0.15">
      <c r="A586" s="1088"/>
      <c r="B586" s="1089"/>
      <c r="C586" s="1089"/>
      <c r="D586" s="1089"/>
      <c r="E586" s="1089"/>
      <c r="F586" s="1089"/>
      <c r="G586" s="68"/>
      <c r="H586" s="68"/>
      <c r="I586" s="68"/>
      <c r="J586" s="68"/>
      <c r="K586" s="68"/>
      <c r="L586" s="68"/>
      <c r="M586" s="68"/>
      <c r="N586" s="68"/>
      <c r="O586" s="68"/>
      <c r="P586" s="68"/>
      <c r="Q586" s="68"/>
      <c r="R586" s="68"/>
      <c r="S586" s="68"/>
      <c r="T586" s="68"/>
      <c r="U586" s="68"/>
      <c r="V586" s="68"/>
      <c r="W586" s="68"/>
      <c r="X586" s="68"/>
      <c r="Y586" s="68"/>
      <c r="Z586" s="69"/>
      <c r="AA586" s="70"/>
      <c r="AB586" s="70"/>
      <c r="AC586" s="70"/>
      <c r="AD586" s="71"/>
      <c r="AE586" s="70"/>
      <c r="AF586" s="69"/>
      <c r="AG586" s="69"/>
      <c r="AH586" s="72"/>
      <c r="AI586" s="1094"/>
      <c r="AJ586" s="1095"/>
      <c r="AK586" s="1096"/>
      <c r="AL586" s="1097"/>
      <c r="AM586" s="1098"/>
      <c r="AN586" s="571" t="s">
        <v>1927</v>
      </c>
    </row>
    <row r="587" spans="1:40" x14ac:dyDescent="0.15">
      <c r="A587" s="1088"/>
      <c r="B587" s="1089"/>
      <c r="C587" s="1089"/>
      <c r="D587" s="1089"/>
      <c r="E587" s="1089"/>
      <c r="F587" s="1089"/>
      <c r="G587" s="1089"/>
      <c r="H587" s="1089"/>
      <c r="I587" s="1089"/>
      <c r="J587" s="1089"/>
      <c r="K587" s="1089"/>
      <c r="L587" s="1089"/>
      <c r="M587" s="1089"/>
      <c r="N587" s="1089"/>
      <c r="O587" s="1089"/>
      <c r="P587" s="1089"/>
      <c r="Q587" s="1089"/>
      <c r="R587" s="1089"/>
      <c r="S587" s="1089"/>
      <c r="T587" s="1089"/>
      <c r="U587" s="1089"/>
      <c r="V587" s="1089"/>
      <c r="W587" s="1089"/>
      <c r="X587" s="1089"/>
      <c r="Y587" s="1089"/>
      <c r="Z587" s="1090"/>
      <c r="AA587" s="1091"/>
      <c r="AB587" s="1091"/>
      <c r="AC587" s="1091"/>
      <c r="AD587" s="1092"/>
      <c r="AE587" s="1091"/>
      <c r="AF587" s="1090"/>
      <c r="AG587" s="1090"/>
      <c r="AH587" s="1093"/>
      <c r="AI587" s="1094"/>
      <c r="AJ587" s="1095"/>
      <c r="AK587" s="1096"/>
      <c r="AL587" s="1097"/>
      <c r="AM587" s="1098"/>
      <c r="AN587" s="571" t="s">
        <v>1927</v>
      </c>
    </row>
    <row r="588" spans="1:40" x14ac:dyDescent="0.15">
      <c r="A588" s="1088"/>
      <c r="B588" s="1089"/>
      <c r="C588" s="1089"/>
      <c r="D588" s="1089"/>
      <c r="E588" s="1089"/>
      <c r="F588" s="1089"/>
      <c r="G588" s="1041"/>
      <c r="H588" s="1041"/>
      <c r="I588" s="1041"/>
      <c r="J588" s="1041"/>
      <c r="K588" s="1041"/>
      <c r="L588" s="1041"/>
      <c r="M588" s="1041"/>
      <c r="N588" s="1041"/>
      <c r="O588" s="1041"/>
      <c r="P588" s="1041"/>
      <c r="Q588" s="1041"/>
      <c r="R588" s="1041"/>
      <c r="S588" s="1041"/>
      <c r="T588" s="1041"/>
      <c r="U588" s="1041"/>
      <c r="V588" s="1041"/>
      <c r="W588" s="1041"/>
      <c r="X588" s="1041"/>
      <c r="Y588" s="1041"/>
      <c r="Z588" s="1042"/>
      <c r="AA588" s="1043"/>
      <c r="AB588" s="1043"/>
      <c r="AC588" s="1043"/>
      <c r="AD588" s="1044"/>
      <c r="AE588" s="1043"/>
      <c r="AF588" s="1042"/>
      <c r="AG588" s="1042"/>
      <c r="AH588" s="1045"/>
      <c r="AI588" s="1094"/>
      <c r="AJ588" s="1095"/>
      <c r="AK588" s="1096"/>
      <c r="AL588" s="1097"/>
      <c r="AM588" s="1098"/>
      <c r="AN588" s="571" t="s">
        <v>1927</v>
      </c>
    </row>
    <row r="589" spans="1:40" x14ac:dyDescent="0.15">
      <c r="A589" s="1088"/>
      <c r="B589" s="1089"/>
      <c r="C589" s="1089"/>
      <c r="D589" s="1089"/>
      <c r="E589" s="1089"/>
      <c r="F589" s="1089"/>
      <c r="G589" s="1041"/>
      <c r="H589" s="1041"/>
      <c r="I589" s="1041"/>
      <c r="J589" s="1041"/>
      <c r="K589" s="1041"/>
      <c r="L589" s="1041"/>
      <c r="M589" s="1041"/>
      <c r="N589" s="1041"/>
      <c r="O589" s="1041"/>
      <c r="P589" s="1041"/>
      <c r="Q589" s="1041"/>
      <c r="R589" s="1041"/>
      <c r="S589" s="1041"/>
      <c r="T589" s="1041"/>
      <c r="U589" s="1041"/>
      <c r="V589" s="1041"/>
      <c r="W589" s="1041"/>
      <c r="X589" s="1041"/>
      <c r="Y589" s="1041"/>
      <c r="Z589" s="1042"/>
      <c r="AA589" s="1043"/>
      <c r="AB589" s="1043"/>
      <c r="AC589" s="1043"/>
      <c r="AD589" s="1044"/>
      <c r="AE589" s="1043"/>
      <c r="AF589" s="1042"/>
      <c r="AG589" s="1042"/>
      <c r="AH589" s="1045"/>
      <c r="AI589" s="1046"/>
      <c r="AJ589" s="1047"/>
      <c r="AK589" s="1048"/>
      <c r="AL589" s="1049"/>
      <c r="AM589" s="1050"/>
      <c r="AN589" s="571" t="s">
        <v>1927</v>
      </c>
    </row>
    <row r="590" spans="1:40" x14ac:dyDescent="0.15">
      <c r="A590" s="1088"/>
      <c r="B590" s="1089"/>
      <c r="C590" s="1089"/>
      <c r="D590" s="1089"/>
      <c r="E590" s="1089"/>
      <c r="F590" s="1089"/>
      <c r="G590" s="1041"/>
      <c r="H590" s="1041"/>
      <c r="I590" s="1041"/>
      <c r="J590" s="1041"/>
      <c r="K590" s="1041"/>
      <c r="L590" s="1041"/>
      <c r="M590" s="1041"/>
      <c r="N590" s="1041"/>
      <c r="O590" s="1041"/>
      <c r="P590" s="1041"/>
      <c r="Q590" s="1041"/>
      <c r="R590" s="1041"/>
      <c r="S590" s="1041"/>
      <c r="T590" s="1041"/>
      <c r="U590" s="1041"/>
      <c r="V590" s="1041"/>
      <c r="W590" s="1041"/>
      <c r="X590" s="1041"/>
      <c r="Y590" s="1041"/>
      <c r="Z590" s="1042"/>
      <c r="AA590" s="1043"/>
      <c r="AB590" s="1043"/>
      <c r="AC590" s="1043"/>
      <c r="AD590" s="1044"/>
      <c r="AE590" s="1043"/>
      <c r="AF590" s="1042"/>
      <c r="AG590" s="1042"/>
      <c r="AH590" s="1045"/>
      <c r="AI590" s="1046"/>
      <c r="AJ590" s="1047"/>
      <c r="AK590" s="1048"/>
      <c r="AL590" s="1049"/>
      <c r="AM590" s="1050"/>
      <c r="AN590" s="571" t="s">
        <v>1927</v>
      </c>
    </row>
    <row r="591" spans="1:40" x14ac:dyDescent="0.15">
      <c r="A591" s="1099"/>
      <c r="B591" s="1100"/>
      <c r="C591" s="1100"/>
      <c r="D591" s="1100"/>
      <c r="E591" s="1100"/>
      <c r="F591" s="1100"/>
      <c r="G591" s="1089"/>
      <c r="H591" s="1089"/>
      <c r="I591" s="1089"/>
      <c r="J591" s="1089"/>
      <c r="K591" s="1089"/>
      <c r="L591" s="1089"/>
      <c r="M591" s="1089"/>
      <c r="N591" s="1089"/>
      <c r="O591" s="1089"/>
      <c r="P591" s="1089"/>
      <c r="Q591" s="1089"/>
      <c r="R591" s="1089"/>
      <c r="S591" s="1089"/>
      <c r="T591" s="1089"/>
      <c r="U591" s="1089"/>
      <c r="V591" s="1089"/>
      <c r="W591" s="1089"/>
      <c r="X591" s="1089"/>
      <c r="Y591" s="1089"/>
      <c r="Z591" s="1090"/>
      <c r="AA591" s="1091"/>
      <c r="AB591" s="1091"/>
      <c r="AC591" s="1091"/>
      <c r="AD591" s="1092"/>
      <c r="AE591" s="1091"/>
      <c r="AF591" s="1090"/>
      <c r="AG591" s="1090"/>
      <c r="AH591" s="1093"/>
      <c r="AI591" s="1094"/>
      <c r="AJ591" s="1095"/>
      <c r="AK591" s="1096"/>
      <c r="AL591" s="1097"/>
      <c r="AM591" s="1098"/>
      <c r="AN591" s="571" t="s">
        <v>1927</v>
      </c>
    </row>
    <row r="592" spans="1:40" x14ac:dyDescent="0.15">
      <c r="A592" s="1099"/>
      <c r="B592" s="1100"/>
      <c r="C592" s="1100"/>
      <c r="D592" s="1100"/>
      <c r="E592" s="1100"/>
      <c r="F592" s="1100"/>
      <c r="G592" s="1041"/>
      <c r="H592" s="1041"/>
      <c r="I592" s="1041"/>
      <c r="J592" s="1041"/>
      <c r="K592" s="1041"/>
      <c r="L592" s="1041"/>
      <c r="M592" s="1041"/>
      <c r="N592" s="1041"/>
      <c r="O592" s="1041"/>
      <c r="P592" s="1041"/>
      <c r="Q592" s="1041"/>
      <c r="R592" s="1041"/>
      <c r="S592" s="1041"/>
      <c r="T592" s="1041"/>
      <c r="U592" s="1041"/>
      <c r="V592" s="1041"/>
      <c r="W592" s="1041"/>
      <c r="X592" s="1041"/>
      <c r="Y592" s="1041"/>
      <c r="Z592" s="1042"/>
      <c r="AA592" s="1043"/>
      <c r="AB592" s="1043"/>
      <c r="AC592" s="1043"/>
      <c r="AD592" s="1044"/>
      <c r="AE592" s="1043"/>
      <c r="AF592" s="1042"/>
      <c r="AG592" s="1042"/>
      <c r="AH592" s="1045"/>
      <c r="AI592" s="1109"/>
      <c r="AJ592" s="1090"/>
      <c r="AK592" s="1093"/>
      <c r="AL592" s="1109"/>
      <c r="AM592" s="1093"/>
      <c r="AN592" s="571" t="s">
        <v>1927</v>
      </c>
    </row>
    <row r="593" spans="1:40" x14ac:dyDescent="0.15">
      <c r="A593" s="1088"/>
      <c r="B593" s="1089"/>
      <c r="C593" s="1089"/>
      <c r="D593" s="1089"/>
      <c r="E593" s="1089"/>
      <c r="F593" s="1089"/>
      <c r="G593" s="1041"/>
      <c r="H593" s="1041"/>
      <c r="I593" s="1041"/>
      <c r="J593" s="1041"/>
      <c r="K593" s="1041"/>
      <c r="L593" s="1041"/>
      <c r="M593" s="1041"/>
      <c r="N593" s="1041"/>
      <c r="O593" s="1041"/>
      <c r="P593" s="1041"/>
      <c r="Q593" s="1041"/>
      <c r="R593" s="1041"/>
      <c r="S593" s="1041"/>
      <c r="T593" s="1041"/>
      <c r="U593" s="1041"/>
      <c r="V593" s="1041"/>
      <c r="W593" s="1041"/>
      <c r="X593" s="1041"/>
      <c r="Y593" s="1041"/>
      <c r="Z593" s="1042"/>
      <c r="AA593" s="1043"/>
      <c r="AB593" s="1043"/>
      <c r="AC593" s="1043"/>
      <c r="AD593" s="1044"/>
      <c r="AE593" s="1043"/>
      <c r="AF593" s="1042"/>
      <c r="AG593" s="1042"/>
      <c r="AH593" s="1045"/>
      <c r="AI593" s="1046"/>
      <c r="AJ593" s="1047"/>
      <c r="AK593" s="1048"/>
      <c r="AL593" s="1049"/>
      <c r="AM593" s="1050"/>
      <c r="AN593" s="571" t="s">
        <v>1927</v>
      </c>
    </row>
    <row r="594" spans="1:40" x14ac:dyDescent="0.15">
      <c r="A594" s="1088"/>
      <c r="B594" s="1089"/>
      <c r="C594" s="1089"/>
      <c r="D594" s="1089"/>
      <c r="E594" s="1089"/>
      <c r="F594" s="1089"/>
      <c r="G594" s="1041"/>
      <c r="H594" s="1041"/>
      <c r="I594" s="1041"/>
      <c r="J594" s="1041"/>
      <c r="K594" s="1041"/>
      <c r="L594" s="1041"/>
      <c r="M594" s="1041"/>
      <c r="N594" s="1041"/>
      <c r="O594" s="1041"/>
      <c r="P594" s="1041"/>
      <c r="Q594" s="1041"/>
      <c r="R594" s="1041"/>
      <c r="S594" s="1041"/>
      <c r="T594" s="1041"/>
      <c r="U594" s="1041"/>
      <c r="V594" s="1041"/>
      <c r="W594" s="1041"/>
      <c r="X594" s="1041"/>
      <c r="Y594" s="1041"/>
      <c r="Z594" s="1042"/>
      <c r="AA594" s="1043"/>
      <c r="AB594" s="1043"/>
      <c r="AC594" s="1043"/>
      <c r="AD594" s="1044"/>
      <c r="AE594" s="1043"/>
      <c r="AF594" s="1042"/>
      <c r="AG594" s="1042"/>
      <c r="AH594" s="1045"/>
      <c r="AI594" s="1094"/>
      <c r="AJ594" s="1095"/>
      <c r="AK594" s="1096"/>
      <c r="AL594" s="1097"/>
      <c r="AM594" s="1098"/>
      <c r="AN594" s="571" t="s">
        <v>1941</v>
      </c>
    </row>
    <row r="595" spans="1:40" x14ac:dyDescent="0.15">
      <c r="A595" s="1088"/>
      <c r="B595" s="1089"/>
      <c r="C595" s="1089"/>
      <c r="D595" s="1089"/>
      <c r="E595" s="1089"/>
      <c r="F595" s="1089"/>
      <c r="G595" s="68"/>
      <c r="H595" s="68"/>
      <c r="I595" s="68"/>
      <c r="J595" s="68"/>
      <c r="K595" s="68"/>
      <c r="L595" s="68"/>
      <c r="M595" s="68"/>
      <c r="N595" s="68"/>
      <c r="O595" s="68"/>
      <c r="P595" s="68"/>
      <c r="Q595" s="68"/>
      <c r="R595" s="68"/>
      <c r="S595" s="68"/>
      <c r="T595" s="68"/>
      <c r="U595" s="68"/>
      <c r="V595" s="68"/>
      <c r="W595" s="68"/>
      <c r="X595" s="68"/>
      <c r="Y595" s="68"/>
      <c r="Z595" s="69"/>
      <c r="AA595" s="70"/>
      <c r="AB595" s="70"/>
      <c r="AC595" s="70"/>
      <c r="AD595" s="71"/>
      <c r="AE595" s="70"/>
      <c r="AF595" s="69"/>
      <c r="AG595" s="69"/>
      <c r="AH595" s="72"/>
      <c r="AI595" s="1094"/>
      <c r="AJ595" s="1095"/>
      <c r="AK595" s="1096"/>
      <c r="AL595" s="1097"/>
      <c r="AM595" s="1098"/>
      <c r="AN595" s="571" t="s">
        <v>1941</v>
      </c>
    </row>
    <row r="596" spans="1:40" x14ac:dyDescent="0.15">
      <c r="A596" s="1088"/>
      <c r="B596" s="1089"/>
      <c r="C596" s="1089"/>
      <c r="D596" s="1089"/>
      <c r="E596" s="1089"/>
      <c r="F596" s="1089"/>
      <c r="G596" s="68"/>
      <c r="H596" s="68"/>
      <c r="I596" s="68"/>
      <c r="J596" s="68"/>
      <c r="K596" s="68"/>
      <c r="L596" s="68"/>
      <c r="M596" s="68"/>
      <c r="N596" s="68"/>
      <c r="O596" s="68"/>
      <c r="P596" s="68"/>
      <c r="Q596" s="68"/>
      <c r="R596" s="68"/>
      <c r="S596" s="68"/>
      <c r="T596" s="68"/>
      <c r="U596" s="68"/>
      <c r="V596" s="68"/>
      <c r="W596" s="68"/>
      <c r="X596" s="68"/>
      <c r="Y596" s="68"/>
      <c r="Z596" s="69"/>
      <c r="AA596" s="70"/>
      <c r="AB596" s="70"/>
      <c r="AC596" s="70"/>
      <c r="AD596" s="71"/>
      <c r="AE596" s="70"/>
      <c r="AF596" s="69"/>
      <c r="AG596" s="69"/>
      <c r="AH596" s="72"/>
      <c r="AI596" s="73"/>
      <c r="AJ596" s="74"/>
      <c r="AK596" s="75"/>
      <c r="AL596" s="76"/>
      <c r="AM596" s="77"/>
      <c r="AN596" s="571" t="s">
        <v>1941</v>
      </c>
    </row>
    <row r="597" spans="1:40" x14ac:dyDescent="0.15">
      <c r="A597" s="991"/>
      <c r="B597" s="992"/>
      <c r="C597" s="992"/>
      <c r="D597" s="992"/>
      <c r="E597" s="992"/>
      <c r="F597" s="992"/>
      <c r="G597" s="992"/>
      <c r="H597" s="992"/>
      <c r="I597" s="992"/>
      <c r="J597" s="992"/>
      <c r="K597" s="992"/>
      <c r="L597" s="992"/>
      <c r="M597" s="992"/>
      <c r="N597" s="992"/>
      <c r="O597" s="992"/>
      <c r="P597" s="992"/>
      <c r="Q597" s="992"/>
      <c r="R597" s="992"/>
      <c r="S597" s="992"/>
      <c r="T597" s="992"/>
      <c r="U597" s="992"/>
      <c r="V597" s="992"/>
      <c r="W597" s="992"/>
      <c r="X597" s="992"/>
      <c r="Y597" s="992"/>
      <c r="Z597" s="993"/>
      <c r="AA597" s="994"/>
      <c r="AB597" s="994"/>
      <c r="AC597" s="994"/>
      <c r="AD597" s="995"/>
      <c r="AE597" s="994"/>
      <c r="AF597" s="993"/>
      <c r="AG597" s="993"/>
      <c r="AH597" s="996"/>
      <c r="AI597" s="997"/>
      <c r="AJ597" s="998"/>
      <c r="AK597" s="999"/>
      <c r="AL597" s="1000"/>
      <c r="AM597" s="1001"/>
      <c r="AN597" s="571" t="s">
        <v>1941</v>
      </c>
    </row>
    <row r="598" spans="1:40" x14ac:dyDescent="0.15">
      <c r="A598" s="991"/>
      <c r="B598" s="992"/>
      <c r="C598" s="992"/>
      <c r="D598" s="992"/>
      <c r="E598" s="992"/>
      <c r="F598" s="992"/>
      <c r="G598" s="992"/>
      <c r="H598" s="992"/>
      <c r="I598" s="992"/>
      <c r="J598" s="992"/>
      <c r="K598" s="992"/>
      <c r="L598" s="992"/>
      <c r="M598" s="992"/>
      <c r="N598" s="992"/>
      <c r="O598" s="992"/>
      <c r="P598" s="992"/>
      <c r="Q598" s="992"/>
      <c r="R598" s="992"/>
      <c r="S598" s="992"/>
      <c r="T598" s="992"/>
      <c r="U598" s="992"/>
      <c r="V598" s="992"/>
      <c r="W598" s="992"/>
      <c r="X598" s="992"/>
      <c r="Y598" s="992"/>
      <c r="Z598" s="993"/>
      <c r="AA598" s="994"/>
      <c r="AB598" s="994"/>
      <c r="AC598" s="994"/>
      <c r="AD598" s="995"/>
      <c r="AE598" s="994"/>
      <c r="AF598" s="993"/>
      <c r="AG598" s="993"/>
      <c r="AH598" s="996"/>
      <c r="AI598" s="997"/>
      <c r="AJ598" s="998"/>
      <c r="AK598" s="999"/>
      <c r="AL598" s="1000"/>
      <c r="AM598" s="1001"/>
      <c r="AN598" s="571" t="s">
        <v>1941</v>
      </c>
    </row>
    <row r="599" spans="1:40" x14ac:dyDescent="0.15">
      <c r="A599" s="991"/>
      <c r="B599" s="992"/>
      <c r="C599" s="992"/>
      <c r="D599" s="992"/>
      <c r="E599" s="992"/>
      <c r="F599" s="992"/>
      <c r="G599" s="992"/>
      <c r="H599" s="992"/>
      <c r="I599" s="992"/>
      <c r="J599" s="992"/>
      <c r="K599" s="992"/>
      <c r="L599" s="992"/>
      <c r="M599" s="992"/>
      <c r="N599" s="992"/>
      <c r="O599" s="992"/>
      <c r="P599" s="992"/>
      <c r="Q599" s="992"/>
      <c r="R599" s="992"/>
      <c r="S599" s="992"/>
      <c r="T599" s="992"/>
      <c r="U599" s="992"/>
      <c r="V599" s="992"/>
      <c r="W599" s="992"/>
      <c r="X599" s="992"/>
      <c r="Y599" s="992"/>
      <c r="Z599" s="993"/>
      <c r="AA599" s="994"/>
      <c r="AB599" s="994"/>
      <c r="AC599" s="994"/>
      <c r="AD599" s="995"/>
      <c r="AE599" s="994"/>
      <c r="AF599" s="993"/>
      <c r="AG599" s="993"/>
      <c r="AH599" s="996"/>
      <c r="AI599" s="997"/>
      <c r="AJ599" s="998"/>
      <c r="AK599" s="999"/>
      <c r="AL599" s="1000"/>
      <c r="AM599" s="1001"/>
      <c r="AN599" s="571" t="s">
        <v>1941</v>
      </c>
    </row>
    <row r="600" spans="1:40" x14ac:dyDescent="0.15">
      <c r="A600" s="1088"/>
      <c r="B600" s="1089"/>
      <c r="C600" s="1089"/>
      <c r="D600" s="1089"/>
      <c r="E600" s="1089"/>
      <c r="F600" s="1089"/>
      <c r="G600" s="992"/>
      <c r="H600" s="992"/>
      <c r="I600" s="992"/>
      <c r="J600" s="992"/>
      <c r="K600" s="992"/>
      <c r="L600" s="992"/>
      <c r="M600" s="992"/>
      <c r="N600" s="992"/>
      <c r="O600" s="992"/>
      <c r="P600" s="992"/>
      <c r="Q600" s="992"/>
      <c r="R600" s="992"/>
      <c r="S600" s="992"/>
      <c r="T600" s="992"/>
      <c r="U600" s="992"/>
      <c r="V600" s="992"/>
      <c r="W600" s="992"/>
      <c r="X600" s="992"/>
      <c r="Y600" s="992"/>
      <c r="Z600" s="993"/>
      <c r="AA600" s="994"/>
      <c r="AB600" s="994"/>
      <c r="AC600" s="994"/>
      <c r="AD600" s="995"/>
      <c r="AE600" s="994"/>
      <c r="AF600" s="993"/>
      <c r="AG600" s="993"/>
      <c r="AH600" s="996"/>
      <c r="AI600" s="997"/>
      <c r="AJ600" s="998"/>
      <c r="AK600" s="999"/>
      <c r="AL600" s="1000"/>
      <c r="AM600" s="1001"/>
      <c r="AN600" s="571" t="s">
        <v>1941</v>
      </c>
    </row>
    <row r="601" spans="1:40" x14ac:dyDescent="0.15">
      <c r="A601" s="1103"/>
      <c r="B601" s="1104"/>
      <c r="C601" s="1104"/>
      <c r="D601" s="1104"/>
      <c r="E601" s="1104"/>
      <c r="F601" s="1101"/>
      <c r="G601" s="1105"/>
      <c r="H601" s="1105"/>
      <c r="I601" s="1105"/>
      <c r="J601" s="1105"/>
      <c r="K601" s="1105"/>
      <c r="L601" s="1105"/>
      <c r="M601" s="1105"/>
      <c r="N601" s="1105"/>
      <c r="O601" s="1105"/>
      <c r="P601" s="1105"/>
      <c r="Q601" s="1105"/>
      <c r="R601" s="1105"/>
      <c r="S601" s="1105"/>
      <c r="T601" s="1105"/>
      <c r="U601" s="1105"/>
      <c r="V601" s="1105"/>
      <c r="W601" s="1105"/>
      <c r="X601" s="1105"/>
      <c r="Y601" s="1105"/>
      <c r="Z601" s="1114"/>
      <c r="AA601" s="1106"/>
      <c r="AB601" s="1106"/>
      <c r="AC601" s="1106"/>
      <c r="AD601" s="1107"/>
      <c r="AE601" s="1106"/>
      <c r="AF601" s="1114"/>
      <c r="AG601" s="1114"/>
      <c r="AH601" s="1108"/>
      <c r="AI601" s="1110"/>
      <c r="AJ601" s="1114"/>
      <c r="AK601" s="1108"/>
      <c r="AL601" s="1110"/>
      <c r="AM601" s="1108"/>
      <c r="AN601" s="571" t="s">
        <v>1941</v>
      </c>
    </row>
    <row r="602" spans="1:40" x14ac:dyDescent="0.15">
      <c r="A602" s="991"/>
      <c r="B602" s="992"/>
      <c r="C602" s="992"/>
      <c r="D602" s="992"/>
      <c r="E602" s="992"/>
      <c r="F602" s="992"/>
      <c r="G602" s="992"/>
      <c r="H602" s="992"/>
      <c r="I602" s="992"/>
      <c r="J602" s="992"/>
      <c r="K602" s="992"/>
      <c r="L602" s="992"/>
      <c r="M602" s="992"/>
      <c r="N602" s="992"/>
      <c r="O602" s="992"/>
      <c r="P602" s="992"/>
      <c r="Q602" s="992"/>
      <c r="R602" s="992"/>
      <c r="S602" s="992"/>
      <c r="T602" s="992"/>
      <c r="U602" s="992"/>
      <c r="V602" s="992"/>
      <c r="W602" s="992"/>
      <c r="X602" s="992"/>
      <c r="Y602" s="992"/>
      <c r="Z602" s="993"/>
      <c r="AA602" s="994"/>
      <c r="AB602" s="994"/>
      <c r="AC602" s="994"/>
      <c r="AD602" s="995"/>
      <c r="AE602" s="994"/>
      <c r="AF602" s="993"/>
      <c r="AG602" s="993"/>
      <c r="AH602" s="996"/>
      <c r="AI602" s="997"/>
      <c r="AJ602" s="998"/>
      <c r="AK602" s="999"/>
      <c r="AL602" s="1000"/>
      <c r="AM602" s="1001"/>
      <c r="AN602" s="571" t="s">
        <v>1941</v>
      </c>
    </row>
    <row r="603" spans="1:40" x14ac:dyDescent="0.15">
      <c r="A603" s="1099"/>
      <c r="B603" s="1100"/>
      <c r="C603" s="1100"/>
      <c r="D603" s="1100"/>
      <c r="E603" s="1100"/>
      <c r="F603" s="1100"/>
      <c r="G603" s="1089"/>
      <c r="H603" s="1089"/>
      <c r="I603" s="1089"/>
      <c r="J603" s="1089"/>
      <c r="K603" s="1089"/>
      <c r="L603" s="1089"/>
      <c r="M603" s="1089"/>
      <c r="N603" s="1089"/>
      <c r="O603" s="1089"/>
      <c r="P603" s="1089"/>
      <c r="Q603" s="1089"/>
      <c r="R603" s="1089"/>
      <c r="S603" s="1089"/>
      <c r="T603" s="1089"/>
      <c r="U603" s="1089"/>
      <c r="V603" s="1089"/>
      <c r="W603" s="1089"/>
      <c r="X603" s="1089"/>
      <c r="Y603" s="1089"/>
      <c r="Z603" s="1090"/>
      <c r="AA603" s="1091"/>
      <c r="AB603" s="1091"/>
      <c r="AC603" s="1091"/>
      <c r="AD603" s="1092"/>
      <c r="AE603" s="1091"/>
      <c r="AF603" s="1090"/>
      <c r="AG603" s="1090"/>
      <c r="AH603" s="1093"/>
      <c r="AI603" s="1094"/>
      <c r="AJ603" s="1095"/>
      <c r="AK603" s="1096"/>
      <c r="AL603" s="1097"/>
      <c r="AM603" s="1098"/>
      <c r="AN603" s="1002" t="s">
        <v>1818</v>
      </c>
    </row>
    <row r="604" spans="1:40" x14ac:dyDescent="0.15">
      <c r="A604" s="1099"/>
      <c r="B604" s="1100"/>
      <c r="C604" s="1100"/>
      <c r="D604" s="1100"/>
      <c r="E604" s="1100"/>
      <c r="F604" s="1100"/>
      <c r="G604" s="68"/>
      <c r="H604" s="68"/>
      <c r="I604" s="68"/>
      <c r="J604" s="68"/>
      <c r="K604" s="68"/>
      <c r="L604" s="68"/>
      <c r="M604" s="68"/>
      <c r="N604" s="68"/>
      <c r="O604" s="68"/>
      <c r="P604" s="68"/>
      <c r="Q604" s="68"/>
      <c r="R604" s="68"/>
      <c r="S604" s="68"/>
      <c r="T604" s="68"/>
      <c r="U604" s="68"/>
      <c r="V604" s="68"/>
      <c r="W604" s="68"/>
      <c r="X604" s="68"/>
      <c r="Y604" s="68"/>
      <c r="Z604" s="69"/>
      <c r="AA604" s="70"/>
      <c r="AB604" s="70"/>
      <c r="AC604" s="70"/>
      <c r="AD604" s="71"/>
      <c r="AE604" s="70"/>
      <c r="AF604" s="69"/>
      <c r="AG604" s="69"/>
      <c r="AH604" s="72"/>
      <c r="AI604" s="73"/>
      <c r="AJ604" s="74"/>
      <c r="AK604" s="75"/>
      <c r="AL604" s="76"/>
      <c r="AM604" s="77"/>
      <c r="AN604" s="571" t="s">
        <v>1818</v>
      </c>
    </row>
    <row r="605" spans="1:40" x14ac:dyDescent="0.15">
      <c r="A605" s="1088"/>
      <c r="B605" s="1089"/>
      <c r="C605" s="1089"/>
      <c r="D605" s="1089"/>
      <c r="E605" s="1089"/>
      <c r="F605" s="1089"/>
      <c r="G605" s="68"/>
      <c r="H605" s="68"/>
      <c r="I605" s="68"/>
      <c r="J605" s="68"/>
      <c r="K605" s="68"/>
      <c r="L605" s="68"/>
      <c r="M605" s="68"/>
      <c r="N605" s="68"/>
      <c r="O605" s="68"/>
      <c r="P605" s="68"/>
      <c r="Q605" s="68"/>
      <c r="R605" s="68"/>
      <c r="S605" s="68"/>
      <c r="T605" s="68"/>
      <c r="U605" s="68"/>
      <c r="V605" s="68"/>
      <c r="W605" s="68"/>
      <c r="X605" s="68"/>
      <c r="Y605" s="68"/>
      <c r="Z605" s="69"/>
      <c r="AA605" s="70"/>
      <c r="AB605" s="70"/>
      <c r="AC605" s="70"/>
      <c r="AD605" s="71"/>
      <c r="AE605" s="70"/>
      <c r="AF605" s="69"/>
      <c r="AG605" s="69"/>
      <c r="AH605" s="72"/>
      <c r="AI605" s="73"/>
      <c r="AJ605" s="74"/>
      <c r="AK605" s="75"/>
      <c r="AL605" s="76"/>
      <c r="AM605" s="77"/>
      <c r="AN605" s="571" t="s">
        <v>1939</v>
      </c>
    </row>
    <row r="606" spans="1:40" x14ac:dyDescent="0.15">
      <c r="A606" s="1099"/>
      <c r="B606" s="1100"/>
      <c r="C606" s="1100"/>
      <c r="D606" s="1100"/>
      <c r="E606" s="1100"/>
      <c r="F606" s="1100"/>
      <c r="G606" s="1089"/>
      <c r="H606" s="1089"/>
      <c r="I606" s="1089"/>
      <c r="J606" s="1089"/>
      <c r="K606" s="1089"/>
      <c r="L606" s="1089"/>
      <c r="M606" s="1089"/>
      <c r="N606" s="1089"/>
      <c r="O606" s="1089"/>
      <c r="P606" s="1089"/>
      <c r="Q606" s="1089"/>
      <c r="R606" s="1089"/>
      <c r="S606" s="1089"/>
      <c r="T606" s="1089"/>
      <c r="U606" s="1089"/>
      <c r="V606" s="1089"/>
      <c r="W606" s="1089"/>
      <c r="X606" s="1089"/>
      <c r="Y606" s="1089"/>
      <c r="Z606" s="1090"/>
      <c r="AA606" s="1091"/>
      <c r="AB606" s="1091"/>
      <c r="AC606" s="1091"/>
      <c r="AD606" s="1092"/>
      <c r="AE606" s="1091"/>
      <c r="AF606" s="1090"/>
      <c r="AG606" s="1090"/>
      <c r="AH606" s="1093"/>
      <c r="AI606" s="1094"/>
      <c r="AJ606" s="1095"/>
      <c r="AK606" s="1096"/>
      <c r="AL606" s="1097"/>
      <c r="AM606" s="1098"/>
      <c r="AN606" s="571" t="s">
        <v>1939</v>
      </c>
    </row>
    <row r="607" spans="1:40" x14ac:dyDescent="0.15">
      <c r="A607" s="1099"/>
      <c r="B607" s="1100"/>
      <c r="C607" s="1100"/>
      <c r="D607" s="1100"/>
      <c r="E607" s="1100"/>
      <c r="F607" s="1100"/>
      <c r="G607" s="68"/>
      <c r="H607" s="68"/>
      <c r="I607" s="68"/>
      <c r="J607" s="68"/>
      <c r="K607" s="68"/>
      <c r="L607" s="68"/>
      <c r="M607" s="68"/>
      <c r="N607" s="68"/>
      <c r="O607" s="68"/>
      <c r="P607" s="68"/>
      <c r="Q607" s="68"/>
      <c r="R607" s="68"/>
      <c r="S607" s="68"/>
      <c r="T607" s="68"/>
      <c r="U607" s="68"/>
      <c r="V607" s="68"/>
      <c r="W607" s="68"/>
      <c r="X607" s="68"/>
      <c r="Y607" s="68"/>
      <c r="Z607" s="69"/>
      <c r="AA607" s="70"/>
      <c r="AB607" s="70"/>
      <c r="AC607" s="70"/>
      <c r="AD607" s="71"/>
      <c r="AE607" s="70"/>
      <c r="AF607" s="69"/>
      <c r="AG607" s="69"/>
      <c r="AH607" s="72"/>
      <c r="AI607" s="1109"/>
      <c r="AJ607" s="1090"/>
      <c r="AK607" s="1093"/>
      <c r="AL607" s="1109"/>
      <c r="AM607" s="1093"/>
      <c r="AN607" s="571" t="s">
        <v>1929</v>
      </c>
    </row>
    <row r="608" spans="1:40" x14ac:dyDescent="0.15">
      <c r="A608" s="1088"/>
      <c r="B608" s="1089"/>
      <c r="C608" s="1089"/>
      <c r="D608" s="1089"/>
      <c r="E608" s="1089"/>
      <c r="F608" s="1089"/>
      <c r="G608" s="68"/>
      <c r="H608" s="68"/>
      <c r="I608" s="68"/>
      <c r="J608" s="68"/>
      <c r="K608" s="68"/>
      <c r="L608" s="68"/>
      <c r="M608" s="68"/>
      <c r="N608" s="68"/>
      <c r="O608" s="68"/>
      <c r="P608" s="68"/>
      <c r="Q608" s="68"/>
      <c r="R608" s="68"/>
      <c r="S608" s="68"/>
      <c r="T608" s="68"/>
      <c r="U608" s="68"/>
      <c r="V608" s="68"/>
      <c r="W608" s="68"/>
      <c r="X608" s="68"/>
      <c r="Y608" s="68"/>
      <c r="Z608" s="69"/>
      <c r="AA608" s="70"/>
      <c r="AB608" s="70"/>
      <c r="AC608" s="70"/>
      <c r="AD608" s="71"/>
      <c r="AE608" s="70"/>
      <c r="AF608" s="69"/>
      <c r="AG608" s="69"/>
      <c r="AH608" s="72"/>
      <c r="AI608" s="73"/>
      <c r="AJ608" s="74"/>
      <c r="AK608" s="75"/>
      <c r="AL608" s="76"/>
      <c r="AM608" s="77"/>
      <c r="AN608" s="571" t="s">
        <v>1929</v>
      </c>
    </row>
    <row r="609" spans="1:40" x14ac:dyDescent="0.15">
      <c r="A609" s="1088"/>
      <c r="B609" s="1089"/>
      <c r="C609" s="1089"/>
      <c r="D609" s="1089"/>
      <c r="E609" s="1089"/>
      <c r="F609" s="1089"/>
      <c r="G609" s="68"/>
      <c r="H609" s="68"/>
      <c r="I609" s="68"/>
      <c r="J609" s="68"/>
      <c r="K609" s="68"/>
      <c r="L609" s="68"/>
      <c r="M609" s="68"/>
      <c r="N609" s="68"/>
      <c r="O609" s="68"/>
      <c r="P609" s="68"/>
      <c r="Q609" s="68"/>
      <c r="R609" s="68"/>
      <c r="S609" s="68"/>
      <c r="T609" s="68"/>
      <c r="U609" s="68"/>
      <c r="V609" s="68"/>
      <c r="W609" s="68"/>
      <c r="X609" s="68"/>
      <c r="Y609" s="68"/>
      <c r="Z609" s="69"/>
      <c r="AA609" s="70"/>
      <c r="AB609" s="70"/>
      <c r="AC609" s="70"/>
      <c r="AD609" s="71"/>
      <c r="AE609" s="70"/>
      <c r="AF609" s="69"/>
      <c r="AG609" s="69"/>
      <c r="AH609" s="72"/>
      <c r="AI609" s="1094"/>
      <c r="AJ609" s="1095"/>
      <c r="AK609" s="1096"/>
      <c r="AL609" s="1097"/>
      <c r="AM609" s="1098"/>
      <c r="AN609" s="571" t="s">
        <v>1929</v>
      </c>
    </row>
    <row r="610" spans="1:40" x14ac:dyDescent="0.15">
      <c r="A610" s="1099"/>
      <c r="B610" s="1100"/>
      <c r="C610" s="1100"/>
      <c r="D610" s="1100"/>
      <c r="E610" s="1100"/>
      <c r="F610" s="1100"/>
      <c r="G610" s="68"/>
      <c r="H610" s="68"/>
      <c r="I610" s="68"/>
      <c r="J610" s="68"/>
      <c r="K610" s="68"/>
      <c r="L610" s="68"/>
      <c r="M610" s="68"/>
      <c r="N610" s="68"/>
      <c r="O610" s="68"/>
      <c r="P610" s="68"/>
      <c r="Q610" s="68"/>
      <c r="R610" s="68"/>
      <c r="S610" s="68"/>
      <c r="T610" s="68"/>
      <c r="U610" s="68"/>
      <c r="V610" s="68"/>
      <c r="W610" s="68"/>
      <c r="X610" s="68"/>
      <c r="Y610" s="68"/>
      <c r="Z610" s="69"/>
      <c r="AA610" s="70"/>
      <c r="AB610" s="70"/>
      <c r="AC610" s="70"/>
      <c r="AD610" s="71"/>
      <c r="AE610" s="70"/>
      <c r="AF610" s="69"/>
      <c r="AG610" s="69"/>
      <c r="AH610" s="72"/>
      <c r="AI610" s="73"/>
      <c r="AJ610" s="74"/>
      <c r="AK610" s="75"/>
      <c r="AL610" s="76"/>
      <c r="AM610" s="77"/>
      <c r="AN610" s="571" t="s">
        <v>1929</v>
      </c>
    </row>
    <row r="611" spans="1:40" x14ac:dyDescent="0.15">
      <c r="A611" s="1099"/>
      <c r="B611" s="1100"/>
      <c r="C611" s="1100"/>
      <c r="D611" s="1100"/>
      <c r="E611" s="1100"/>
      <c r="F611" s="1100"/>
      <c r="G611" s="68"/>
      <c r="H611" s="68"/>
      <c r="I611" s="68"/>
      <c r="J611" s="68"/>
      <c r="K611" s="68"/>
      <c r="L611" s="68"/>
      <c r="M611" s="68"/>
      <c r="N611" s="68"/>
      <c r="O611" s="68"/>
      <c r="P611" s="68"/>
      <c r="Q611" s="68"/>
      <c r="R611" s="68"/>
      <c r="S611" s="68"/>
      <c r="T611" s="68"/>
      <c r="U611" s="68"/>
      <c r="V611" s="68"/>
      <c r="W611" s="68"/>
      <c r="X611" s="68"/>
      <c r="Y611" s="68"/>
      <c r="Z611" s="69"/>
      <c r="AA611" s="70"/>
      <c r="AB611" s="70"/>
      <c r="AC611" s="70"/>
      <c r="AD611" s="71"/>
      <c r="AE611" s="70"/>
      <c r="AF611" s="69"/>
      <c r="AG611" s="69"/>
      <c r="AH611" s="72"/>
      <c r="AI611" s="73"/>
      <c r="AJ611" s="74"/>
      <c r="AK611" s="75"/>
      <c r="AL611" s="76"/>
      <c r="AM611" s="77"/>
      <c r="AN611" s="571" t="s">
        <v>1940</v>
      </c>
    </row>
    <row r="612" spans="1:40" x14ac:dyDescent="0.15">
      <c r="A612" s="1099"/>
      <c r="B612" s="1100"/>
      <c r="C612" s="1100"/>
      <c r="D612" s="1100"/>
      <c r="E612" s="1100"/>
      <c r="F612" s="1100"/>
      <c r="G612" s="68"/>
      <c r="H612" s="68"/>
      <c r="I612" s="68"/>
      <c r="J612" s="68"/>
      <c r="K612" s="68"/>
      <c r="L612" s="68"/>
      <c r="M612" s="68"/>
      <c r="N612" s="68"/>
      <c r="O612" s="68"/>
      <c r="P612" s="68"/>
      <c r="Q612" s="68"/>
      <c r="R612" s="68"/>
      <c r="S612" s="68"/>
      <c r="T612" s="68"/>
      <c r="U612" s="68"/>
      <c r="V612" s="68"/>
      <c r="W612" s="68"/>
      <c r="X612" s="68"/>
      <c r="Y612" s="68"/>
      <c r="Z612" s="69"/>
      <c r="AA612" s="70"/>
      <c r="AB612" s="70"/>
      <c r="AC612" s="70"/>
      <c r="AD612" s="71"/>
      <c r="AE612" s="70"/>
      <c r="AF612" s="69"/>
      <c r="AG612" s="69"/>
      <c r="AH612" s="72"/>
      <c r="AI612" s="73"/>
      <c r="AJ612" s="74"/>
      <c r="AK612" s="75"/>
      <c r="AL612" s="76"/>
      <c r="AM612" s="77"/>
      <c r="AN612" s="571" t="s">
        <v>1940</v>
      </c>
    </row>
    <row r="613" spans="1:40" x14ac:dyDescent="0.15">
      <c r="A613" s="1088"/>
      <c r="B613" s="1089"/>
      <c r="C613" s="1089"/>
      <c r="D613" s="1089"/>
      <c r="E613" s="1089"/>
      <c r="F613" s="1089"/>
      <c r="G613" s="1089"/>
      <c r="H613" s="1089"/>
      <c r="I613" s="1089"/>
      <c r="J613" s="1089"/>
      <c r="K613" s="1089"/>
      <c r="L613" s="1089"/>
      <c r="M613" s="1089"/>
      <c r="N613" s="1089"/>
      <c r="O613" s="1089"/>
      <c r="P613" s="1089"/>
      <c r="Q613" s="1089"/>
      <c r="R613" s="1089"/>
      <c r="S613" s="1089"/>
      <c r="T613" s="1089"/>
      <c r="U613" s="1089"/>
      <c r="V613" s="1089"/>
      <c r="W613" s="1089"/>
      <c r="X613" s="1089"/>
      <c r="Y613" s="1089"/>
      <c r="Z613" s="1090"/>
      <c r="AA613" s="1091"/>
      <c r="AB613" s="1091"/>
      <c r="AC613" s="1091"/>
      <c r="AD613" s="1092"/>
      <c r="AE613" s="1091"/>
      <c r="AF613" s="1090"/>
      <c r="AG613" s="1090"/>
      <c r="AH613" s="1093"/>
      <c r="AI613" s="1094"/>
      <c r="AJ613" s="1095"/>
      <c r="AK613" s="1096"/>
      <c r="AL613" s="1097"/>
      <c r="AM613" s="1098"/>
      <c r="AN613" s="571" t="s">
        <v>1940</v>
      </c>
    </row>
    <row r="614" spans="1:40" x14ac:dyDescent="0.15">
      <c r="A614" s="1099"/>
      <c r="B614" s="1087"/>
      <c r="C614" s="1087"/>
      <c r="D614" s="1100"/>
      <c r="E614" s="1100"/>
      <c r="F614" s="1100"/>
      <c r="G614" s="1089"/>
      <c r="H614" s="1089"/>
      <c r="I614" s="1089"/>
      <c r="J614" s="1089"/>
      <c r="K614" s="1089"/>
      <c r="L614" s="1089"/>
      <c r="M614" s="1089"/>
      <c r="N614" s="1089"/>
      <c r="O614" s="1089"/>
      <c r="P614" s="1089"/>
      <c r="Q614" s="1089"/>
      <c r="R614" s="1089"/>
      <c r="S614" s="1089"/>
      <c r="T614" s="1089"/>
      <c r="U614" s="1089"/>
      <c r="V614" s="1089"/>
      <c r="W614" s="1089"/>
      <c r="X614" s="1089"/>
      <c r="Y614" s="1089"/>
      <c r="Z614" s="1090"/>
      <c r="AA614" s="1091"/>
      <c r="AB614" s="1091"/>
      <c r="AC614" s="1091"/>
      <c r="AD614" s="1092"/>
      <c r="AE614" s="1091"/>
      <c r="AF614" s="1090"/>
      <c r="AG614" s="1090"/>
      <c r="AH614" s="1093"/>
      <c r="AI614" s="1094"/>
      <c r="AJ614" s="1095"/>
      <c r="AK614" s="1096"/>
      <c r="AL614" s="1097"/>
      <c r="AM614" s="1098"/>
      <c r="AN614" s="571" t="s">
        <v>1940</v>
      </c>
    </row>
    <row r="615" spans="1:40" x14ac:dyDescent="0.15">
      <c r="A615" s="1088"/>
      <c r="B615" s="1089"/>
      <c r="C615" s="1089"/>
      <c r="D615" s="1089"/>
      <c r="E615" s="1089"/>
      <c r="F615" s="1089"/>
      <c r="G615" s="68"/>
      <c r="H615" s="68"/>
      <c r="I615" s="68"/>
      <c r="J615" s="68"/>
      <c r="K615" s="68"/>
      <c r="L615" s="68"/>
      <c r="M615" s="68"/>
      <c r="N615" s="68"/>
      <c r="O615" s="68"/>
      <c r="P615" s="68"/>
      <c r="Q615" s="68"/>
      <c r="R615" s="68"/>
      <c r="S615" s="68"/>
      <c r="T615" s="68"/>
      <c r="U615" s="68"/>
      <c r="V615" s="68"/>
      <c r="W615" s="68"/>
      <c r="X615" s="68"/>
      <c r="Y615" s="68"/>
      <c r="Z615" s="69"/>
      <c r="AA615" s="70"/>
      <c r="AB615" s="70"/>
      <c r="AC615" s="70"/>
      <c r="AD615" s="71"/>
      <c r="AE615" s="70"/>
      <c r="AF615" s="69"/>
      <c r="AG615" s="69"/>
      <c r="AH615" s="72"/>
      <c r="AI615" s="73"/>
      <c r="AJ615" s="74"/>
      <c r="AK615" s="75"/>
      <c r="AL615" s="76"/>
      <c r="AM615" s="77"/>
      <c r="AN615" s="571" t="s">
        <v>1940</v>
      </c>
    </row>
    <row r="616" spans="1:40" x14ac:dyDescent="0.15">
      <c r="A616" s="1099"/>
      <c r="B616" s="1100"/>
      <c r="C616" s="1100"/>
      <c r="D616" s="1100"/>
      <c r="E616" s="1100"/>
      <c r="F616" s="1100"/>
      <c r="G616" s="68"/>
      <c r="H616" s="68"/>
      <c r="I616" s="68"/>
      <c r="J616" s="68"/>
      <c r="K616" s="68"/>
      <c r="L616" s="68"/>
      <c r="M616" s="68"/>
      <c r="N616" s="68"/>
      <c r="O616" s="68"/>
      <c r="P616" s="68"/>
      <c r="Q616" s="68"/>
      <c r="R616" s="68"/>
      <c r="S616" s="68"/>
      <c r="T616" s="68"/>
      <c r="U616" s="68"/>
      <c r="V616" s="68"/>
      <c r="W616" s="68"/>
      <c r="X616" s="68"/>
      <c r="Y616" s="68"/>
      <c r="Z616" s="69"/>
      <c r="AA616" s="70"/>
      <c r="AB616" s="70"/>
      <c r="AC616" s="70"/>
      <c r="AD616" s="71"/>
      <c r="AE616" s="70"/>
      <c r="AF616" s="69"/>
      <c r="AG616" s="69"/>
      <c r="AH616" s="72"/>
      <c r="AI616" s="73"/>
      <c r="AJ616" s="74"/>
      <c r="AK616" s="75"/>
      <c r="AL616" s="76"/>
      <c r="AM616" s="77"/>
      <c r="AN616" s="571" t="s">
        <v>1940</v>
      </c>
    </row>
    <row r="617" spans="1:40" x14ac:dyDescent="0.15">
      <c r="A617" s="67"/>
      <c r="B617" s="68"/>
      <c r="C617" s="68"/>
      <c r="D617" s="68"/>
      <c r="E617" s="68"/>
      <c r="F617" s="68"/>
      <c r="G617" s="68"/>
      <c r="H617" s="68"/>
      <c r="I617" s="68"/>
      <c r="J617" s="68"/>
      <c r="K617" s="68"/>
      <c r="L617" s="68"/>
      <c r="M617" s="68"/>
      <c r="N617" s="68"/>
      <c r="O617" s="68"/>
      <c r="P617" s="68"/>
      <c r="Q617" s="68"/>
      <c r="R617" s="68"/>
      <c r="S617" s="68"/>
      <c r="T617" s="68"/>
      <c r="U617" s="68"/>
      <c r="V617" s="68"/>
      <c r="W617" s="68"/>
      <c r="X617" s="68"/>
      <c r="Y617" s="68"/>
      <c r="Z617" s="69"/>
      <c r="AA617" s="70"/>
      <c r="AB617" s="70"/>
      <c r="AC617" s="70"/>
      <c r="AD617" s="71"/>
      <c r="AE617" s="70"/>
      <c r="AF617" s="69"/>
      <c r="AG617" s="69"/>
      <c r="AH617" s="72"/>
      <c r="AI617" s="73"/>
      <c r="AJ617" s="74"/>
      <c r="AK617" s="75"/>
      <c r="AL617" s="76"/>
      <c r="AM617" s="77"/>
      <c r="AN617" s="571" t="s">
        <v>1940</v>
      </c>
    </row>
    <row r="618" spans="1:40" x14ac:dyDescent="0.15">
      <c r="A618" s="1088"/>
      <c r="B618" s="1089"/>
      <c r="C618" s="1089"/>
      <c r="D618" s="1089"/>
      <c r="E618" s="1089"/>
      <c r="F618" s="1089"/>
      <c r="G618" s="68"/>
      <c r="H618" s="68"/>
      <c r="I618" s="68"/>
      <c r="J618" s="68"/>
      <c r="K618" s="68"/>
      <c r="L618" s="68"/>
      <c r="M618" s="68"/>
      <c r="N618" s="68"/>
      <c r="O618" s="68"/>
      <c r="P618" s="68"/>
      <c r="Q618" s="68"/>
      <c r="R618" s="68"/>
      <c r="S618" s="68"/>
      <c r="T618" s="68"/>
      <c r="U618" s="68"/>
      <c r="V618" s="68"/>
      <c r="W618" s="68"/>
      <c r="X618" s="68"/>
      <c r="Y618" s="68"/>
      <c r="Z618" s="69"/>
      <c r="AA618" s="70"/>
      <c r="AB618" s="70"/>
      <c r="AC618" s="70"/>
      <c r="AD618" s="71"/>
      <c r="AE618" s="70"/>
      <c r="AF618" s="69"/>
      <c r="AG618" s="69"/>
      <c r="AH618" s="72"/>
      <c r="AI618" s="73"/>
      <c r="AJ618" s="74"/>
      <c r="AK618" s="75"/>
      <c r="AL618" s="76"/>
      <c r="AM618" s="77"/>
      <c r="AN618" s="571" t="s">
        <v>1940</v>
      </c>
    </row>
    <row r="619" spans="1:40" x14ac:dyDescent="0.15">
      <c r="A619" s="1088"/>
      <c r="B619" s="1089"/>
      <c r="C619" s="1089"/>
      <c r="D619" s="1089"/>
      <c r="E619" s="1089"/>
      <c r="F619" s="1089"/>
      <c r="G619" s="68"/>
      <c r="H619" s="68"/>
      <c r="I619" s="68"/>
      <c r="J619" s="68"/>
      <c r="K619" s="68"/>
      <c r="L619" s="68"/>
      <c r="M619" s="68"/>
      <c r="N619" s="68"/>
      <c r="O619" s="68"/>
      <c r="P619" s="68"/>
      <c r="Q619" s="68"/>
      <c r="R619" s="68"/>
      <c r="S619" s="68"/>
      <c r="T619" s="68"/>
      <c r="U619" s="68"/>
      <c r="V619" s="68"/>
      <c r="W619" s="68"/>
      <c r="X619" s="68"/>
      <c r="Y619" s="68"/>
      <c r="Z619" s="69"/>
      <c r="AA619" s="70"/>
      <c r="AB619" s="70"/>
      <c r="AC619" s="70"/>
      <c r="AD619" s="71"/>
      <c r="AE619" s="70"/>
      <c r="AF619" s="69"/>
      <c r="AG619" s="69"/>
      <c r="AH619" s="72"/>
      <c r="AI619" s="73"/>
      <c r="AJ619" s="74"/>
      <c r="AK619" s="75"/>
      <c r="AL619" s="76"/>
      <c r="AM619" s="77"/>
      <c r="AN619" s="571" t="s">
        <v>1940</v>
      </c>
    </row>
    <row r="620" spans="1:40" x14ac:dyDescent="0.15">
      <c r="A620" s="1099"/>
      <c r="B620" s="1100"/>
      <c r="C620" s="1100"/>
      <c r="D620" s="1100"/>
      <c r="E620" s="1100"/>
      <c r="F620" s="1100"/>
      <c r="G620" s="68"/>
      <c r="H620" s="68"/>
      <c r="I620" s="68"/>
      <c r="J620" s="68"/>
      <c r="K620" s="68"/>
      <c r="L620" s="68"/>
      <c r="M620" s="68"/>
      <c r="N620" s="68"/>
      <c r="O620" s="68"/>
      <c r="P620" s="68"/>
      <c r="Q620" s="68"/>
      <c r="R620" s="68"/>
      <c r="S620" s="68"/>
      <c r="T620" s="68"/>
      <c r="U620" s="68"/>
      <c r="V620" s="68"/>
      <c r="W620" s="68"/>
      <c r="X620" s="68"/>
      <c r="Y620" s="68"/>
      <c r="Z620" s="69"/>
      <c r="AA620" s="70"/>
      <c r="AB620" s="70"/>
      <c r="AC620" s="70"/>
      <c r="AD620" s="71"/>
      <c r="AE620" s="70"/>
      <c r="AF620" s="69"/>
      <c r="AG620" s="69"/>
      <c r="AH620" s="72"/>
      <c r="AI620" s="73"/>
      <c r="AJ620" s="74"/>
      <c r="AK620" s="75"/>
      <c r="AL620" s="76"/>
      <c r="AM620" s="77"/>
      <c r="AN620" s="571" t="s">
        <v>1940</v>
      </c>
    </row>
    <row r="621" spans="1:40" x14ac:dyDescent="0.15">
      <c r="A621" s="1088"/>
      <c r="B621" s="1089"/>
      <c r="C621" s="1089"/>
      <c r="D621" s="1089"/>
      <c r="E621" s="1089"/>
      <c r="F621" s="1089"/>
      <c r="G621" s="68"/>
      <c r="H621" s="68"/>
      <c r="I621" s="68"/>
      <c r="J621" s="68"/>
      <c r="K621" s="68"/>
      <c r="L621" s="68"/>
      <c r="M621" s="68"/>
      <c r="N621" s="68"/>
      <c r="O621" s="68"/>
      <c r="P621" s="68"/>
      <c r="Q621" s="68"/>
      <c r="R621" s="68"/>
      <c r="S621" s="68"/>
      <c r="T621" s="68"/>
      <c r="U621" s="68"/>
      <c r="V621" s="68"/>
      <c r="W621" s="68"/>
      <c r="X621" s="68"/>
      <c r="Y621" s="68"/>
      <c r="Z621" s="69"/>
      <c r="AA621" s="70"/>
      <c r="AB621" s="70"/>
      <c r="AC621" s="70"/>
      <c r="AD621" s="71"/>
      <c r="AE621" s="70"/>
      <c r="AF621" s="69"/>
      <c r="AG621" s="69"/>
      <c r="AH621" s="72"/>
      <c r="AI621" s="73"/>
      <c r="AJ621" s="74"/>
      <c r="AK621" s="75"/>
      <c r="AL621" s="76"/>
      <c r="AM621" s="77"/>
      <c r="AN621" s="571" t="s">
        <v>1940</v>
      </c>
    </row>
    <row r="622" spans="1:40" x14ac:dyDescent="0.15">
      <c r="A622" s="67"/>
      <c r="B622" s="68"/>
      <c r="C622" s="68"/>
      <c r="D622" s="68"/>
      <c r="E622" s="68"/>
      <c r="F622" s="68"/>
      <c r="G622" s="68"/>
      <c r="H622" s="68"/>
      <c r="I622" s="68"/>
      <c r="J622" s="68"/>
      <c r="K622" s="68"/>
      <c r="L622" s="68"/>
      <c r="M622" s="68"/>
      <c r="N622" s="68"/>
      <c r="O622" s="68"/>
      <c r="P622" s="68"/>
      <c r="Q622" s="68"/>
      <c r="R622" s="68"/>
      <c r="S622" s="68"/>
      <c r="T622" s="68"/>
      <c r="U622" s="68"/>
      <c r="V622" s="68"/>
      <c r="W622" s="68"/>
      <c r="X622" s="68"/>
      <c r="Y622" s="68"/>
      <c r="Z622" s="69"/>
      <c r="AA622" s="70"/>
      <c r="AB622" s="70"/>
      <c r="AC622" s="70"/>
      <c r="AD622" s="71"/>
      <c r="AE622" s="70"/>
      <c r="AF622" s="69"/>
      <c r="AG622" s="69"/>
      <c r="AH622" s="72"/>
      <c r="AI622" s="73"/>
      <c r="AJ622" s="74"/>
      <c r="AK622" s="75"/>
      <c r="AL622" s="76"/>
      <c r="AM622" s="77"/>
      <c r="AN622" s="571" t="s">
        <v>1940</v>
      </c>
    </row>
    <row r="623" spans="1:40" x14ac:dyDescent="0.15">
      <c r="A623" s="1088"/>
      <c r="B623" s="1089"/>
      <c r="C623" s="1089"/>
      <c r="D623" s="1089"/>
      <c r="E623" s="1089"/>
      <c r="F623" s="1089"/>
      <c r="G623" s="68"/>
      <c r="H623" s="68"/>
      <c r="I623" s="68"/>
      <c r="J623" s="68"/>
      <c r="K623" s="68"/>
      <c r="L623" s="68"/>
      <c r="M623" s="68"/>
      <c r="N623" s="68"/>
      <c r="O623" s="68"/>
      <c r="P623" s="68"/>
      <c r="Q623" s="68"/>
      <c r="R623" s="68"/>
      <c r="S623" s="68"/>
      <c r="T623" s="68"/>
      <c r="U623" s="68"/>
      <c r="V623" s="68"/>
      <c r="W623" s="68"/>
      <c r="X623" s="68"/>
      <c r="Y623" s="68"/>
      <c r="Z623" s="69"/>
      <c r="AA623" s="70"/>
      <c r="AB623" s="70"/>
      <c r="AC623" s="70"/>
      <c r="AD623" s="71"/>
      <c r="AE623" s="70"/>
      <c r="AF623" s="69"/>
      <c r="AG623" s="69"/>
      <c r="AH623" s="72"/>
      <c r="AI623" s="73"/>
      <c r="AJ623" s="74"/>
      <c r="AK623" s="75"/>
      <c r="AL623" s="76"/>
      <c r="AM623" s="77"/>
      <c r="AN623" s="571" t="s">
        <v>1940</v>
      </c>
    </row>
    <row r="624" spans="1:40" x14ac:dyDescent="0.15">
      <c r="A624" s="79"/>
      <c r="B624" s="80"/>
      <c r="C624" s="80"/>
      <c r="D624" s="80"/>
      <c r="E624" s="80"/>
      <c r="F624" s="80"/>
      <c r="G624" s="68"/>
      <c r="H624" s="68"/>
      <c r="I624" s="68"/>
      <c r="J624" s="68"/>
      <c r="K624" s="68"/>
      <c r="L624" s="68"/>
      <c r="M624" s="68"/>
      <c r="N624" s="68"/>
      <c r="O624" s="68"/>
      <c r="P624" s="68"/>
      <c r="Q624" s="68"/>
      <c r="R624" s="68"/>
      <c r="S624" s="68"/>
      <c r="T624" s="68"/>
      <c r="U624" s="68"/>
      <c r="V624" s="68"/>
      <c r="W624" s="68"/>
      <c r="X624" s="68"/>
      <c r="Y624" s="68"/>
      <c r="Z624" s="69"/>
      <c r="AA624" s="70"/>
      <c r="AB624" s="70"/>
      <c r="AC624" s="70"/>
      <c r="AD624" s="71"/>
      <c r="AE624" s="70"/>
      <c r="AF624" s="69"/>
      <c r="AG624" s="69"/>
      <c r="AH624" s="72"/>
      <c r="AI624" s="73"/>
      <c r="AJ624" s="74"/>
      <c r="AK624" s="75"/>
      <c r="AL624" s="76"/>
      <c r="AM624" s="77"/>
      <c r="AN624" s="571" t="s">
        <v>1940</v>
      </c>
    </row>
    <row r="625" spans="1:40" x14ac:dyDescent="0.15">
      <c r="A625" s="1099"/>
      <c r="B625" s="1100"/>
      <c r="C625" s="1100"/>
      <c r="D625" s="1100"/>
      <c r="E625" s="1100"/>
      <c r="F625" s="1100"/>
      <c r="G625" s="68"/>
      <c r="H625" s="68"/>
      <c r="I625" s="68"/>
      <c r="J625" s="68"/>
      <c r="K625" s="68"/>
      <c r="L625" s="68"/>
      <c r="M625" s="68"/>
      <c r="N625" s="68"/>
      <c r="O625" s="68"/>
      <c r="P625" s="68"/>
      <c r="Q625" s="68"/>
      <c r="R625" s="68"/>
      <c r="S625" s="68"/>
      <c r="T625" s="68"/>
      <c r="U625" s="68"/>
      <c r="V625" s="68"/>
      <c r="W625" s="68"/>
      <c r="X625" s="68"/>
      <c r="Y625" s="68"/>
      <c r="Z625" s="69"/>
      <c r="AA625" s="70"/>
      <c r="AB625" s="70"/>
      <c r="AC625" s="70"/>
      <c r="AD625" s="71"/>
      <c r="AE625" s="70"/>
      <c r="AF625" s="69"/>
      <c r="AG625" s="69"/>
      <c r="AH625" s="72"/>
      <c r="AI625" s="1109"/>
      <c r="AJ625" s="1090"/>
      <c r="AK625" s="1093"/>
      <c r="AL625" s="1109"/>
      <c r="AM625" s="1093"/>
      <c r="AN625" s="571" t="s">
        <v>1940</v>
      </c>
    </row>
    <row r="626" spans="1:40" x14ac:dyDescent="0.15">
      <c r="A626" s="1099"/>
      <c r="B626" s="1100"/>
      <c r="C626" s="1100"/>
      <c r="D626" s="1100"/>
      <c r="E626" s="1100"/>
      <c r="F626" s="1100"/>
      <c r="G626" s="1089"/>
      <c r="H626" s="1089"/>
      <c r="I626" s="1089"/>
      <c r="J626" s="1089"/>
      <c r="K626" s="1089"/>
      <c r="L626" s="1089"/>
      <c r="M626" s="1089"/>
      <c r="N626" s="1089"/>
      <c r="O626" s="1089"/>
      <c r="P626" s="1089"/>
      <c r="Q626" s="1089"/>
      <c r="R626" s="1089"/>
      <c r="S626" s="1089"/>
      <c r="T626" s="1089"/>
      <c r="U626" s="1089"/>
      <c r="V626" s="1089"/>
      <c r="W626" s="1089"/>
      <c r="X626" s="1089"/>
      <c r="Y626" s="1089"/>
      <c r="Z626" s="1090"/>
      <c r="AA626" s="1091"/>
      <c r="AB626" s="1091"/>
      <c r="AC626" s="1091"/>
      <c r="AD626" s="1092"/>
      <c r="AE626" s="1091"/>
      <c r="AF626" s="1090"/>
      <c r="AG626" s="1090"/>
      <c r="AH626" s="1093"/>
      <c r="AI626" s="1094"/>
      <c r="AJ626" s="1095"/>
      <c r="AK626" s="1096"/>
      <c r="AL626" s="1097"/>
      <c r="AM626" s="1098"/>
      <c r="AN626" s="571" t="s">
        <v>1692</v>
      </c>
    </row>
    <row r="627" spans="1:40" x14ac:dyDescent="0.15">
      <c r="A627" s="67"/>
      <c r="B627" s="68"/>
      <c r="C627" s="68"/>
      <c r="D627" s="68"/>
      <c r="E627" s="68"/>
      <c r="F627" s="68"/>
      <c r="G627" s="68"/>
      <c r="H627" s="68"/>
      <c r="I627" s="68"/>
      <c r="J627" s="68"/>
      <c r="K627" s="68"/>
      <c r="L627" s="68"/>
      <c r="M627" s="68"/>
      <c r="N627" s="68"/>
      <c r="O627" s="68"/>
      <c r="P627" s="68"/>
      <c r="Q627" s="68"/>
      <c r="R627" s="68"/>
      <c r="S627" s="68"/>
      <c r="T627" s="68"/>
      <c r="U627" s="68"/>
      <c r="V627" s="68"/>
      <c r="W627" s="68"/>
      <c r="X627" s="68"/>
      <c r="Y627" s="68"/>
      <c r="Z627" s="69"/>
      <c r="AA627" s="70"/>
      <c r="AB627" s="70"/>
      <c r="AC627" s="70"/>
      <c r="AD627" s="71"/>
      <c r="AE627" s="70"/>
      <c r="AF627" s="69"/>
      <c r="AG627" s="69"/>
      <c r="AH627" s="72"/>
      <c r="AI627" s="73"/>
      <c r="AJ627" s="74"/>
      <c r="AK627" s="75"/>
      <c r="AL627" s="76"/>
      <c r="AM627" s="77"/>
      <c r="AN627" s="571" t="s">
        <v>1692</v>
      </c>
    </row>
    <row r="628" spans="1:40" x14ac:dyDescent="0.15">
      <c r="A628" s="1088"/>
      <c r="B628" s="1089"/>
      <c r="C628" s="1089"/>
      <c r="D628" s="1089"/>
      <c r="E628" s="1089"/>
      <c r="F628" s="1089"/>
      <c r="G628" s="68"/>
      <c r="H628" s="68"/>
      <c r="I628" s="68"/>
      <c r="J628" s="68"/>
      <c r="K628" s="68"/>
      <c r="L628" s="68"/>
      <c r="M628" s="68"/>
      <c r="N628" s="68"/>
      <c r="O628" s="68"/>
      <c r="P628" s="68"/>
      <c r="Q628" s="68"/>
      <c r="R628" s="68"/>
      <c r="S628" s="68"/>
      <c r="T628" s="68"/>
      <c r="U628" s="68"/>
      <c r="V628" s="68"/>
      <c r="W628" s="68"/>
      <c r="X628" s="68"/>
      <c r="Y628" s="68"/>
      <c r="Z628" s="69"/>
      <c r="AA628" s="70"/>
      <c r="AB628" s="70"/>
      <c r="AC628" s="70"/>
      <c r="AD628" s="71"/>
      <c r="AE628" s="70"/>
      <c r="AF628" s="69"/>
      <c r="AG628" s="69"/>
      <c r="AH628" s="72"/>
      <c r="AI628" s="73"/>
      <c r="AJ628" s="74"/>
      <c r="AK628" s="75"/>
      <c r="AL628" s="76"/>
      <c r="AM628" s="77"/>
      <c r="AN628" s="571" t="s">
        <v>1692</v>
      </c>
    </row>
    <row r="629" spans="1:40" x14ac:dyDescent="0.15">
      <c r="A629" s="1099"/>
      <c r="B629" s="1100"/>
      <c r="C629" s="1100"/>
      <c r="D629" s="1100"/>
      <c r="E629" s="1100"/>
      <c r="F629" s="1100"/>
      <c r="G629" s="68"/>
      <c r="H629" s="68"/>
      <c r="I629" s="68"/>
      <c r="J629" s="68"/>
      <c r="K629" s="68"/>
      <c r="L629" s="68"/>
      <c r="M629" s="68"/>
      <c r="N629" s="68"/>
      <c r="O629" s="68"/>
      <c r="P629" s="68"/>
      <c r="Q629" s="68"/>
      <c r="R629" s="68"/>
      <c r="S629" s="68"/>
      <c r="T629" s="68"/>
      <c r="U629" s="68"/>
      <c r="V629" s="68"/>
      <c r="W629" s="68"/>
      <c r="X629" s="68"/>
      <c r="Y629" s="68"/>
      <c r="Z629" s="69"/>
      <c r="AA629" s="70"/>
      <c r="AB629" s="70"/>
      <c r="AC629" s="70"/>
      <c r="AD629" s="71"/>
      <c r="AE629" s="70"/>
      <c r="AF629" s="69"/>
      <c r="AG629" s="69"/>
      <c r="AH629" s="72"/>
      <c r="AI629" s="73"/>
      <c r="AJ629" s="74"/>
      <c r="AK629" s="75"/>
      <c r="AL629" s="76"/>
      <c r="AM629" s="77"/>
      <c r="AN629" s="571" t="s">
        <v>1697</v>
      </c>
    </row>
    <row r="630" spans="1:40" x14ac:dyDescent="0.15">
      <c r="A630" s="1099"/>
      <c r="B630" s="1100"/>
      <c r="C630" s="1100"/>
      <c r="D630" s="1100"/>
      <c r="E630" s="1100"/>
      <c r="F630" s="1100"/>
      <c r="G630" s="68"/>
      <c r="H630" s="68"/>
      <c r="I630" s="68"/>
      <c r="J630" s="68"/>
      <c r="K630" s="68"/>
      <c r="L630" s="68"/>
      <c r="M630" s="68"/>
      <c r="N630" s="68"/>
      <c r="O630" s="68"/>
      <c r="P630" s="68"/>
      <c r="Q630" s="68"/>
      <c r="R630" s="68"/>
      <c r="S630" s="68"/>
      <c r="T630" s="68"/>
      <c r="U630" s="68"/>
      <c r="V630" s="68"/>
      <c r="W630" s="68"/>
      <c r="X630" s="68"/>
      <c r="Y630" s="68"/>
      <c r="Z630" s="69"/>
      <c r="AA630" s="70"/>
      <c r="AB630" s="70"/>
      <c r="AC630" s="70"/>
      <c r="AD630" s="71"/>
      <c r="AE630" s="70"/>
      <c r="AF630" s="69"/>
      <c r="AG630" s="69"/>
      <c r="AH630" s="72"/>
      <c r="AI630" s="73"/>
      <c r="AJ630" s="74"/>
      <c r="AK630" s="75"/>
      <c r="AL630" s="76"/>
      <c r="AM630" s="77"/>
      <c r="AN630" s="571" t="s">
        <v>1697</v>
      </c>
    </row>
    <row r="631" spans="1:40" x14ac:dyDescent="0.15">
      <c r="A631" s="1099"/>
      <c r="B631" s="1100"/>
      <c r="C631" s="1100"/>
      <c r="D631" s="1100"/>
      <c r="E631" s="1100"/>
      <c r="F631" s="1100"/>
      <c r="G631" s="68"/>
      <c r="H631" s="68"/>
      <c r="I631" s="68"/>
      <c r="J631" s="68"/>
      <c r="K631" s="68"/>
      <c r="L631" s="68"/>
      <c r="M631" s="68"/>
      <c r="N631" s="68"/>
      <c r="O631" s="68"/>
      <c r="P631" s="68"/>
      <c r="Q631" s="68"/>
      <c r="R631" s="68"/>
      <c r="S631" s="68"/>
      <c r="T631" s="68"/>
      <c r="U631" s="68"/>
      <c r="V631" s="68"/>
      <c r="W631" s="68"/>
      <c r="X631" s="68"/>
      <c r="Y631" s="68"/>
      <c r="Z631" s="69"/>
      <c r="AA631" s="70"/>
      <c r="AB631" s="70"/>
      <c r="AC631" s="70"/>
      <c r="AD631" s="71"/>
      <c r="AE631" s="70"/>
      <c r="AF631" s="69"/>
      <c r="AG631" s="69"/>
      <c r="AH631" s="72"/>
      <c r="AI631" s="73"/>
      <c r="AJ631" s="74"/>
      <c r="AK631" s="75"/>
      <c r="AL631" s="76"/>
      <c r="AM631" s="77"/>
      <c r="AN631" s="571" t="s">
        <v>1697</v>
      </c>
    </row>
    <row r="632" spans="1:40" x14ac:dyDescent="0.15">
      <c r="A632" s="67"/>
      <c r="B632" s="68"/>
      <c r="C632" s="68"/>
      <c r="D632" s="68"/>
      <c r="E632" s="68"/>
      <c r="F632" s="68"/>
      <c r="G632" s="68"/>
      <c r="H632" s="68"/>
      <c r="I632" s="68"/>
      <c r="J632" s="68"/>
      <c r="K632" s="68"/>
      <c r="L632" s="68"/>
      <c r="M632" s="68"/>
      <c r="N632" s="68"/>
      <c r="O632" s="68"/>
      <c r="P632" s="68"/>
      <c r="Q632" s="68"/>
      <c r="R632" s="68"/>
      <c r="S632" s="68"/>
      <c r="T632" s="68"/>
      <c r="U632" s="68"/>
      <c r="V632" s="68"/>
      <c r="W632" s="68"/>
      <c r="X632" s="68"/>
      <c r="Y632" s="68"/>
      <c r="Z632" s="69"/>
      <c r="AA632" s="70"/>
      <c r="AB632" s="70"/>
      <c r="AC632" s="70"/>
      <c r="AD632" s="71"/>
      <c r="AE632" s="70"/>
      <c r="AF632" s="69"/>
      <c r="AG632" s="69"/>
      <c r="AH632" s="72"/>
      <c r="AI632" s="73"/>
      <c r="AJ632" s="74"/>
      <c r="AK632" s="75"/>
      <c r="AL632" s="76"/>
      <c r="AM632" s="77"/>
      <c r="AN632" s="571" t="s">
        <v>1690</v>
      </c>
    </row>
    <row r="633" spans="1:40" x14ac:dyDescent="0.15">
      <c r="A633" s="67"/>
      <c r="B633" s="68"/>
      <c r="C633" s="68"/>
      <c r="D633" s="68"/>
      <c r="E633" s="68"/>
      <c r="F633" s="68"/>
      <c r="G633" s="68"/>
      <c r="H633" s="68"/>
      <c r="I633" s="68"/>
      <c r="J633" s="68"/>
      <c r="K633" s="68"/>
      <c r="L633" s="68"/>
      <c r="M633" s="68"/>
      <c r="N633" s="68"/>
      <c r="O633" s="68"/>
      <c r="P633" s="68"/>
      <c r="Q633" s="68"/>
      <c r="R633" s="68"/>
      <c r="S633" s="68"/>
      <c r="T633" s="68"/>
      <c r="U633" s="68"/>
      <c r="V633" s="68"/>
      <c r="W633" s="68"/>
      <c r="X633" s="68"/>
      <c r="Y633" s="68"/>
      <c r="Z633" s="69"/>
      <c r="AA633" s="70"/>
      <c r="AB633" s="70"/>
      <c r="AC633" s="70"/>
      <c r="AD633" s="71"/>
      <c r="AE633" s="70"/>
      <c r="AF633" s="69"/>
      <c r="AG633" s="69"/>
      <c r="AH633" s="72"/>
      <c r="AI633" s="73"/>
      <c r="AJ633" s="74"/>
      <c r="AK633" s="75"/>
      <c r="AL633" s="76"/>
      <c r="AM633" s="77"/>
      <c r="AN633" s="571" t="s">
        <v>1690</v>
      </c>
    </row>
    <row r="634" spans="1:40" x14ac:dyDescent="0.15">
      <c r="A634" s="67"/>
      <c r="B634" s="68"/>
      <c r="C634" s="68"/>
      <c r="D634" s="68"/>
      <c r="E634" s="68"/>
      <c r="F634" s="68"/>
      <c r="G634" s="68"/>
      <c r="H634" s="68"/>
      <c r="I634" s="68"/>
      <c r="J634" s="68"/>
      <c r="K634" s="68"/>
      <c r="L634" s="68"/>
      <c r="M634" s="68"/>
      <c r="N634" s="68"/>
      <c r="O634" s="68"/>
      <c r="P634" s="68"/>
      <c r="Q634" s="68"/>
      <c r="R634" s="68"/>
      <c r="S634" s="68"/>
      <c r="T634" s="68"/>
      <c r="U634" s="68"/>
      <c r="V634" s="68"/>
      <c r="W634" s="68"/>
      <c r="X634" s="68"/>
      <c r="Y634" s="68"/>
      <c r="Z634" s="69"/>
      <c r="AA634" s="70"/>
      <c r="AB634" s="70"/>
      <c r="AC634" s="70"/>
      <c r="AD634" s="71"/>
      <c r="AE634" s="70"/>
      <c r="AF634" s="69"/>
      <c r="AG634" s="69"/>
      <c r="AH634" s="72"/>
      <c r="AI634" s="73"/>
      <c r="AJ634" s="74"/>
      <c r="AK634" s="75"/>
      <c r="AL634" s="76"/>
      <c r="AM634" s="77"/>
      <c r="AN634" s="571" t="s">
        <v>1690</v>
      </c>
    </row>
    <row r="635" spans="1:40" x14ac:dyDescent="0.15">
      <c r="A635" s="67"/>
      <c r="B635" s="68"/>
      <c r="C635" s="68"/>
      <c r="D635" s="68"/>
      <c r="E635" s="68"/>
      <c r="F635" s="68"/>
      <c r="G635" s="68"/>
      <c r="H635" s="68"/>
      <c r="I635" s="68"/>
      <c r="J635" s="68"/>
      <c r="K635" s="68"/>
      <c r="L635" s="68"/>
      <c r="M635" s="68"/>
      <c r="N635" s="68"/>
      <c r="O635" s="68"/>
      <c r="P635" s="68"/>
      <c r="Q635" s="68"/>
      <c r="R635" s="68"/>
      <c r="S635" s="68"/>
      <c r="T635" s="68"/>
      <c r="U635" s="68"/>
      <c r="V635" s="68"/>
      <c r="W635" s="68"/>
      <c r="X635" s="68"/>
      <c r="Y635" s="68"/>
      <c r="Z635" s="69"/>
      <c r="AA635" s="70"/>
      <c r="AB635" s="70"/>
      <c r="AC635" s="70"/>
      <c r="AD635" s="71"/>
      <c r="AE635" s="70"/>
      <c r="AF635" s="69"/>
      <c r="AG635" s="69"/>
      <c r="AH635" s="72"/>
      <c r="AI635" s="73"/>
      <c r="AJ635" s="74"/>
      <c r="AK635" s="75"/>
      <c r="AL635" s="76"/>
      <c r="AM635" s="77"/>
      <c r="AN635" s="571" t="s">
        <v>1690</v>
      </c>
    </row>
    <row r="636" spans="1:40" x14ac:dyDescent="0.15">
      <c r="A636" s="67"/>
      <c r="B636" s="68"/>
      <c r="C636" s="68"/>
      <c r="D636" s="68"/>
      <c r="E636" s="68"/>
      <c r="F636" s="68"/>
      <c r="G636" s="68"/>
      <c r="H636" s="68"/>
      <c r="I636" s="68"/>
      <c r="J636" s="68"/>
      <c r="K636" s="68"/>
      <c r="L636" s="68"/>
      <c r="M636" s="68"/>
      <c r="N636" s="68"/>
      <c r="O636" s="68"/>
      <c r="P636" s="68"/>
      <c r="Q636" s="68"/>
      <c r="R636" s="68"/>
      <c r="S636" s="68"/>
      <c r="T636" s="68"/>
      <c r="U636" s="68"/>
      <c r="V636" s="68"/>
      <c r="W636" s="68"/>
      <c r="X636" s="68"/>
      <c r="Y636" s="68"/>
      <c r="Z636" s="69"/>
      <c r="AA636" s="70"/>
      <c r="AB636" s="70"/>
      <c r="AC636" s="70"/>
      <c r="AD636" s="71"/>
      <c r="AE636" s="70"/>
      <c r="AF636" s="69"/>
      <c r="AG636" s="69"/>
      <c r="AH636" s="72"/>
      <c r="AI636" s="73"/>
      <c r="AJ636" s="74"/>
      <c r="AK636" s="75"/>
      <c r="AL636" s="76"/>
      <c r="AM636" s="77"/>
      <c r="AN636" s="571" t="s">
        <v>1690</v>
      </c>
    </row>
    <row r="637" spans="1:40" x14ac:dyDescent="0.15">
      <c r="A637" s="67"/>
      <c r="B637" s="68"/>
      <c r="C637" s="68"/>
      <c r="D637" s="68"/>
      <c r="E637" s="68"/>
      <c r="F637" s="68"/>
      <c r="G637" s="68"/>
      <c r="H637" s="68"/>
      <c r="I637" s="68"/>
      <c r="J637" s="68"/>
      <c r="K637" s="68"/>
      <c r="L637" s="68"/>
      <c r="M637" s="68"/>
      <c r="N637" s="68"/>
      <c r="O637" s="68"/>
      <c r="P637" s="68"/>
      <c r="Q637" s="68"/>
      <c r="R637" s="68"/>
      <c r="S637" s="68"/>
      <c r="T637" s="68"/>
      <c r="U637" s="68"/>
      <c r="V637" s="68"/>
      <c r="W637" s="68"/>
      <c r="X637" s="68"/>
      <c r="Y637" s="68"/>
      <c r="Z637" s="69"/>
      <c r="AA637" s="70"/>
      <c r="AB637" s="70"/>
      <c r="AC637" s="70"/>
      <c r="AD637" s="71"/>
      <c r="AE637" s="70"/>
      <c r="AF637" s="69"/>
      <c r="AG637" s="69"/>
      <c r="AH637" s="72"/>
      <c r="AI637" s="73"/>
      <c r="AJ637" s="74"/>
      <c r="AK637" s="75"/>
      <c r="AL637" s="76"/>
      <c r="AM637" s="77"/>
      <c r="AN637" s="571" t="s">
        <v>1690</v>
      </c>
    </row>
    <row r="638" spans="1:40" x14ac:dyDescent="0.15">
      <c r="A638" s="67"/>
      <c r="B638" s="68"/>
      <c r="C638" s="68"/>
      <c r="D638" s="68"/>
      <c r="E638" s="68"/>
      <c r="F638" s="68"/>
      <c r="G638" s="68"/>
      <c r="H638" s="68"/>
      <c r="I638" s="68"/>
      <c r="J638" s="68"/>
      <c r="K638" s="68"/>
      <c r="L638" s="68"/>
      <c r="M638" s="68"/>
      <c r="N638" s="68"/>
      <c r="O638" s="68"/>
      <c r="P638" s="68"/>
      <c r="Q638" s="68"/>
      <c r="R638" s="68"/>
      <c r="S638" s="68"/>
      <c r="T638" s="68"/>
      <c r="U638" s="68"/>
      <c r="V638" s="68"/>
      <c r="W638" s="68"/>
      <c r="X638" s="68"/>
      <c r="Y638" s="68"/>
      <c r="Z638" s="69"/>
      <c r="AA638" s="70"/>
      <c r="AB638" s="70"/>
      <c r="AC638" s="70"/>
      <c r="AD638" s="71"/>
      <c r="AE638" s="70"/>
      <c r="AF638" s="69"/>
      <c r="AG638" s="69"/>
      <c r="AH638" s="72"/>
      <c r="AI638" s="73"/>
      <c r="AJ638" s="74"/>
      <c r="AK638" s="75"/>
      <c r="AL638" s="76"/>
      <c r="AM638" s="77"/>
      <c r="AN638" s="571" t="s">
        <v>1690</v>
      </c>
    </row>
    <row r="639" spans="1:40" x14ac:dyDescent="0.15">
      <c r="A639" s="67"/>
      <c r="B639" s="68"/>
      <c r="C639" s="68"/>
      <c r="D639" s="68"/>
      <c r="E639" s="68"/>
      <c r="F639" s="68"/>
      <c r="G639" s="68"/>
      <c r="H639" s="68"/>
      <c r="I639" s="68"/>
      <c r="J639" s="68"/>
      <c r="K639" s="68"/>
      <c r="L639" s="68"/>
      <c r="M639" s="68"/>
      <c r="N639" s="68"/>
      <c r="O639" s="68"/>
      <c r="P639" s="68"/>
      <c r="Q639" s="68"/>
      <c r="R639" s="68"/>
      <c r="S639" s="68"/>
      <c r="T639" s="68"/>
      <c r="U639" s="68"/>
      <c r="V639" s="68"/>
      <c r="W639" s="68"/>
      <c r="X639" s="68"/>
      <c r="Y639" s="68"/>
      <c r="Z639" s="69"/>
      <c r="AA639" s="70"/>
      <c r="AB639" s="70"/>
      <c r="AC639" s="70"/>
      <c r="AD639" s="71"/>
      <c r="AE639" s="70"/>
      <c r="AF639" s="69"/>
      <c r="AG639" s="69"/>
      <c r="AH639" s="72"/>
      <c r="AI639" s="73"/>
      <c r="AJ639" s="74"/>
      <c r="AK639" s="75"/>
      <c r="AL639" s="76"/>
      <c r="AM639" s="77"/>
      <c r="AN639" s="571" t="s">
        <v>1690</v>
      </c>
    </row>
    <row r="640" spans="1:40" x14ac:dyDescent="0.15">
      <c r="A640" s="79"/>
      <c r="B640" s="80"/>
      <c r="C640" s="80"/>
      <c r="D640" s="80"/>
      <c r="E640" s="80"/>
      <c r="F640" s="80"/>
      <c r="G640" s="68"/>
      <c r="H640" s="68"/>
      <c r="I640" s="68"/>
      <c r="J640" s="68"/>
      <c r="K640" s="68"/>
      <c r="L640" s="68"/>
      <c r="M640" s="68"/>
      <c r="N640" s="68"/>
      <c r="O640" s="68"/>
      <c r="P640" s="68"/>
      <c r="Q640" s="68"/>
      <c r="R640" s="68"/>
      <c r="S640" s="68"/>
      <c r="T640" s="68"/>
      <c r="U640" s="68"/>
      <c r="V640" s="68"/>
      <c r="W640" s="68"/>
      <c r="X640" s="68"/>
      <c r="Y640" s="68"/>
      <c r="Z640" s="69"/>
      <c r="AA640" s="70"/>
      <c r="AB640" s="70"/>
      <c r="AC640" s="70"/>
      <c r="AD640" s="71"/>
      <c r="AE640" s="70"/>
      <c r="AF640" s="69"/>
      <c r="AG640" s="69"/>
      <c r="AH640" s="72"/>
      <c r="AI640" s="73"/>
      <c r="AJ640" s="74"/>
      <c r="AK640" s="75"/>
      <c r="AL640" s="76"/>
      <c r="AM640" s="77"/>
      <c r="AN640" s="571" t="s">
        <v>1695</v>
      </c>
    </row>
    <row r="641" spans="1:40" x14ac:dyDescent="0.15">
      <c r="A641" s="79"/>
      <c r="B641" s="80"/>
      <c r="C641" s="80"/>
      <c r="D641" s="80"/>
      <c r="E641" s="80"/>
      <c r="F641" s="80"/>
      <c r="G641" s="68"/>
      <c r="H641" s="68"/>
      <c r="I641" s="68"/>
      <c r="J641" s="68"/>
      <c r="K641" s="68"/>
      <c r="L641" s="68"/>
      <c r="M641" s="68"/>
      <c r="N641" s="68"/>
      <c r="O641" s="68"/>
      <c r="P641" s="68"/>
      <c r="Q641" s="68"/>
      <c r="R641" s="68"/>
      <c r="S641" s="68"/>
      <c r="T641" s="68"/>
      <c r="U641" s="68"/>
      <c r="V641" s="68"/>
      <c r="W641" s="68"/>
      <c r="X641" s="68"/>
      <c r="Y641" s="68"/>
      <c r="Z641" s="69"/>
      <c r="AA641" s="70"/>
      <c r="AB641" s="70"/>
      <c r="AC641" s="70"/>
      <c r="AD641" s="71"/>
      <c r="AE641" s="70"/>
      <c r="AF641" s="69"/>
      <c r="AG641" s="69"/>
      <c r="AH641" s="72"/>
      <c r="AI641" s="73"/>
      <c r="AJ641" s="74"/>
      <c r="AK641" s="75"/>
      <c r="AL641" s="76"/>
      <c r="AM641" s="77"/>
      <c r="AN641" s="571" t="s">
        <v>1695</v>
      </c>
    </row>
    <row r="642" spans="1:40" x14ac:dyDescent="0.15">
      <c r="A642" s="79"/>
      <c r="B642" s="80"/>
      <c r="C642" s="80"/>
      <c r="D642" s="80"/>
      <c r="E642" s="80"/>
      <c r="F642" s="80"/>
      <c r="G642" s="68"/>
      <c r="H642" s="68"/>
      <c r="I642" s="68"/>
      <c r="J642" s="68"/>
      <c r="K642" s="68"/>
      <c r="L642" s="68"/>
      <c r="M642" s="68"/>
      <c r="N642" s="68"/>
      <c r="O642" s="68"/>
      <c r="P642" s="68"/>
      <c r="Q642" s="68"/>
      <c r="R642" s="68"/>
      <c r="S642" s="68"/>
      <c r="T642" s="68"/>
      <c r="U642" s="68"/>
      <c r="V642" s="68"/>
      <c r="W642" s="68"/>
      <c r="X642" s="68"/>
      <c r="Y642" s="68"/>
      <c r="Z642" s="69"/>
      <c r="AA642" s="70"/>
      <c r="AB642" s="70"/>
      <c r="AC642" s="70"/>
      <c r="AD642" s="71"/>
      <c r="AE642" s="70"/>
      <c r="AF642" s="69"/>
      <c r="AG642" s="69"/>
      <c r="AH642" s="72"/>
      <c r="AI642" s="73"/>
      <c r="AJ642" s="74"/>
      <c r="AK642" s="75"/>
      <c r="AL642" s="76"/>
      <c r="AM642" s="77"/>
      <c r="AN642" s="571" t="s">
        <v>1695</v>
      </c>
    </row>
    <row r="643" spans="1:40" x14ac:dyDescent="0.15">
      <c r="A643" s="67"/>
      <c r="B643" s="68"/>
      <c r="C643" s="68"/>
      <c r="D643" s="68"/>
      <c r="E643" s="68"/>
      <c r="F643" s="68"/>
      <c r="G643" s="68"/>
      <c r="H643" s="68"/>
      <c r="I643" s="68"/>
      <c r="J643" s="68"/>
      <c r="K643" s="68"/>
      <c r="L643" s="68"/>
      <c r="M643" s="68"/>
      <c r="N643" s="68"/>
      <c r="O643" s="68"/>
      <c r="P643" s="68"/>
      <c r="Q643" s="68"/>
      <c r="R643" s="68"/>
      <c r="S643" s="68"/>
      <c r="T643" s="68"/>
      <c r="U643" s="68"/>
      <c r="V643" s="68"/>
      <c r="W643" s="68"/>
      <c r="X643" s="68"/>
      <c r="Y643" s="68"/>
      <c r="Z643" s="69"/>
      <c r="AA643" s="70"/>
      <c r="AB643" s="70"/>
      <c r="AC643" s="70"/>
      <c r="AD643" s="71"/>
      <c r="AE643" s="70"/>
      <c r="AF643" s="69"/>
      <c r="AG643" s="69"/>
      <c r="AH643" s="72"/>
      <c r="AI643" s="73"/>
      <c r="AJ643" s="74"/>
      <c r="AK643" s="75"/>
      <c r="AL643" s="76"/>
      <c r="AM643" s="77"/>
      <c r="AN643" s="571" t="s">
        <v>1698</v>
      </c>
    </row>
    <row r="644" spans="1:40" x14ac:dyDescent="0.15">
      <c r="A644" s="79"/>
      <c r="B644" s="80"/>
      <c r="C644" s="80"/>
      <c r="D644" s="80"/>
      <c r="E644" s="80"/>
      <c r="F644" s="80"/>
      <c r="G644" s="68"/>
      <c r="H644" s="68"/>
      <c r="I644" s="68"/>
      <c r="J644" s="68"/>
      <c r="K644" s="68"/>
      <c r="L644" s="68"/>
      <c r="M644" s="68"/>
      <c r="N644" s="68"/>
      <c r="O644" s="68"/>
      <c r="P644" s="68"/>
      <c r="Q644" s="68"/>
      <c r="R644" s="68"/>
      <c r="S644" s="68"/>
      <c r="T644" s="68"/>
      <c r="U644" s="68"/>
      <c r="V644" s="68"/>
      <c r="W644" s="68"/>
      <c r="X644" s="68"/>
      <c r="Y644" s="68"/>
      <c r="Z644" s="69"/>
      <c r="AA644" s="70"/>
      <c r="AB644" s="70"/>
      <c r="AC644" s="70"/>
      <c r="AD644" s="71"/>
      <c r="AE644" s="70"/>
      <c r="AF644" s="69"/>
      <c r="AG644" s="69"/>
      <c r="AH644" s="72"/>
      <c r="AI644" s="73"/>
      <c r="AJ644" s="74"/>
      <c r="AK644" s="75"/>
      <c r="AL644" s="76"/>
      <c r="AM644" s="77"/>
      <c r="AN644" s="571" t="s">
        <v>1698</v>
      </c>
    </row>
    <row r="645" spans="1:40" x14ac:dyDescent="0.15">
      <c r="A645" s="67"/>
      <c r="B645" s="68"/>
      <c r="C645" s="68"/>
      <c r="D645" s="68"/>
      <c r="E645" s="68"/>
      <c r="F645" s="68"/>
      <c r="G645" s="68"/>
      <c r="H645" s="68"/>
      <c r="I645" s="68"/>
      <c r="J645" s="68"/>
      <c r="K645" s="68"/>
      <c r="L645" s="68"/>
      <c r="M645" s="68"/>
      <c r="N645" s="68"/>
      <c r="O645" s="68"/>
      <c r="P645" s="68"/>
      <c r="Q645" s="68"/>
      <c r="R645" s="68"/>
      <c r="S645" s="68"/>
      <c r="T645" s="68"/>
      <c r="U645" s="68"/>
      <c r="V645" s="68"/>
      <c r="W645" s="68"/>
      <c r="X645" s="68"/>
      <c r="Y645" s="68"/>
      <c r="Z645" s="69"/>
      <c r="AA645" s="70"/>
      <c r="AB645" s="70"/>
      <c r="AC645" s="70"/>
      <c r="AD645" s="71"/>
      <c r="AE645" s="70"/>
      <c r="AF645" s="69"/>
      <c r="AG645" s="69"/>
      <c r="AH645" s="72"/>
      <c r="AI645" s="73"/>
      <c r="AJ645" s="74"/>
      <c r="AK645" s="75"/>
      <c r="AL645" s="76"/>
      <c r="AM645" s="77"/>
      <c r="AN645" s="571" t="s">
        <v>1692</v>
      </c>
    </row>
    <row r="646" spans="1:40" x14ac:dyDescent="0.15">
      <c r="A646" s="67"/>
      <c r="B646" s="68"/>
      <c r="C646" s="68"/>
      <c r="D646" s="68"/>
      <c r="E646" s="68"/>
      <c r="F646" s="68"/>
      <c r="G646" s="68"/>
      <c r="H646" s="68"/>
      <c r="I646" s="68"/>
      <c r="J646" s="68"/>
      <c r="K646" s="68"/>
      <c r="L646" s="68"/>
      <c r="M646" s="68"/>
      <c r="N646" s="68"/>
      <c r="O646" s="68"/>
      <c r="P646" s="68"/>
      <c r="Q646" s="68"/>
      <c r="R646" s="68"/>
      <c r="S646" s="68"/>
      <c r="T646" s="68"/>
      <c r="U646" s="68"/>
      <c r="V646" s="68"/>
      <c r="W646" s="68"/>
      <c r="X646" s="68"/>
      <c r="Y646" s="68"/>
      <c r="Z646" s="69"/>
      <c r="AA646" s="70"/>
      <c r="AB646" s="70"/>
      <c r="AC646" s="70"/>
      <c r="AD646" s="71"/>
      <c r="AE646" s="70"/>
      <c r="AF646" s="69"/>
      <c r="AG646" s="69"/>
      <c r="AH646" s="72"/>
      <c r="AI646" s="73"/>
      <c r="AJ646" s="74"/>
      <c r="AK646" s="75"/>
      <c r="AL646" s="76"/>
      <c r="AM646" s="77"/>
      <c r="AN646" s="571" t="s">
        <v>1692</v>
      </c>
    </row>
    <row r="647" spans="1:40" x14ac:dyDescent="0.15">
      <c r="A647" s="79"/>
      <c r="B647" s="80"/>
      <c r="C647" s="80"/>
      <c r="D647" s="80"/>
      <c r="E647" s="80"/>
      <c r="F647" s="80"/>
      <c r="G647" s="68"/>
      <c r="H647" s="68"/>
      <c r="I647" s="68"/>
      <c r="J647" s="68"/>
      <c r="K647" s="68"/>
      <c r="L647" s="68"/>
      <c r="M647" s="68"/>
      <c r="N647" s="68"/>
      <c r="O647" s="68"/>
      <c r="P647" s="68"/>
      <c r="Q647" s="68"/>
      <c r="R647" s="68"/>
      <c r="S647" s="68"/>
      <c r="T647" s="68"/>
      <c r="U647" s="68"/>
      <c r="V647" s="68"/>
      <c r="W647" s="68"/>
      <c r="X647" s="68"/>
      <c r="Y647" s="68"/>
      <c r="Z647" s="69"/>
      <c r="AA647" s="70"/>
      <c r="AB647" s="70"/>
      <c r="AC647" s="70"/>
      <c r="AD647" s="71"/>
      <c r="AE647" s="70"/>
      <c r="AF647" s="69"/>
      <c r="AG647" s="69"/>
      <c r="AH647" s="72"/>
      <c r="AI647" s="73"/>
      <c r="AJ647" s="74"/>
      <c r="AK647" s="75"/>
      <c r="AL647" s="76"/>
      <c r="AM647" s="77"/>
      <c r="AN647" s="571" t="s">
        <v>1692</v>
      </c>
    </row>
    <row r="648" spans="1:40" x14ac:dyDescent="0.15">
      <c r="A648" s="79"/>
      <c r="B648" s="80"/>
      <c r="C648" s="80"/>
      <c r="D648" s="80"/>
      <c r="E648" s="80"/>
      <c r="F648" s="80"/>
      <c r="G648" s="68"/>
      <c r="H648" s="68"/>
      <c r="I648" s="68"/>
      <c r="J648" s="68"/>
      <c r="K648" s="68"/>
      <c r="L648" s="68"/>
      <c r="M648" s="68"/>
      <c r="N648" s="68"/>
      <c r="O648" s="68"/>
      <c r="P648" s="68"/>
      <c r="Q648" s="68"/>
      <c r="R648" s="68"/>
      <c r="S648" s="68"/>
      <c r="T648" s="68"/>
      <c r="U648" s="68"/>
      <c r="V648" s="68"/>
      <c r="W648" s="68"/>
      <c r="X648" s="68"/>
      <c r="Y648" s="68"/>
      <c r="Z648" s="69"/>
      <c r="AA648" s="70"/>
      <c r="AB648" s="70"/>
      <c r="AC648" s="70"/>
      <c r="AD648" s="71"/>
      <c r="AE648" s="70"/>
      <c r="AF648" s="69"/>
      <c r="AG648" s="69"/>
      <c r="AH648" s="72"/>
      <c r="AI648" s="73"/>
      <c r="AJ648" s="74"/>
      <c r="AK648" s="75"/>
      <c r="AL648" s="76"/>
      <c r="AM648" s="77"/>
      <c r="AN648" s="571" t="s">
        <v>1691</v>
      </c>
    </row>
    <row r="649" spans="1:40" x14ac:dyDescent="0.15">
      <c r="A649" s="79"/>
      <c r="B649" s="80"/>
      <c r="C649" s="80"/>
      <c r="D649" s="80"/>
      <c r="E649" s="80"/>
      <c r="F649" s="80"/>
      <c r="G649" s="68"/>
      <c r="H649" s="68"/>
      <c r="I649" s="68"/>
      <c r="J649" s="68"/>
      <c r="K649" s="68"/>
      <c r="L649" s="68"/>
      <c r="M649" s="68"/>
      <c r="N649" s="68"/>
      <c r="O649" s="68"/>
      <c r="P649" s="68"/>
      <c r="Q649" s="68"/>
      <c r="R649" s="68"/>
      <c r="S649" s="68"/>
      <c r="T649" s="68"/>
      <c r="U649" s="68"/>
      <c r="V649" s="68"/>
      <c r="W649" s="68"/>
      <c r="X649" s="68"/>
      <c r="Y649" s="68"/>
      <c r="Z649" s="69"/>
      <c r="AA649" s="70"/>
      <c r="AB649" s="70"/>
      <c r="AC649" s="70"/>
      <c r="AD649" s="71"/>
      <c r="AE649" s="70"/>
      <c r="AF649" s="69"/>
      <c r="AG649" s="69"/>
      <c r="AH649" s="72"/>
      <c r="AI649" s="73"/>
      <c r="AJ649" s="74"/>
      <c r="AK649" s="75"/>
      <c r="AL649" s="76"/>
      <c r="AM649" s="77"/>
      <c r="AN649" s="571" t="s">
        <v>1696</v>
      </c>
    </row>
    <row r="650" spans="1:40" x14ac:dyDescent="0.15">
      <c r="A650" s="67"/>
      <c r="B650" s="68"/>
      <c r="C650" s="68"/>
      <c r="D650" s="68"/>
      <c r="E650" s="68"/>
      <c r="F650" s="68"/>
      <c r="G650" s="68"/>
      <c r="H650" s="68"/>
      <c r="I650" s="68"/>
      <c r="J650" s="68"/>
      <c r="K650" s="68"/>
      <c r="L650" s="68"/>
      <c r="M650" s="68"/>
      <c r="N650" s="68"/>
      <c r="O650" s="68"/>
      <c r="P650" s="68"/>
      <c r="Q650" s="68"/>
      <c r="R650" s="68"/>
      <c r="S650" s="68"/>
      <c r="T650" s="68"/>
      <c r="U650" s="68"/>
      <c r="V650" s="68"/>
      <c r="W650" s="68"/>
      <c r="X650" s="68"/>
      <c r="Y650" s="68"/>
      <c r="Z650" s="69"/>
      <c r="AA650" s="70"/>
      <c r="AB650" s="70"/>
      <c r="AC650" s="70"/>
      <c r="AD650" s="71"/>
      <c r="AE650" s="70"/>
      <c r="AF650" s="69"/>
      <c r="AG650" s="69"/>
      <c r="AH650" s="72"/>
      <c r="AI650" s="73"/>
      <c r="AJ650" s="74"/>
      <c r="AK650" s="75"/>
      <c r="AL650" s="76"/>
      <c r="AM650" s="77"/>
      <c r="AN650" s="571" t="s">
        <v>1696</v>
      </c>
    </row>
    <row r="651" spans="1:40" x14ac:dyDescent="0.15">
      <c r="A651" s="67"/>
      <c r="B651" s="68"/>
      <c r="C651" s="68"/>
      <c r="D651" s="68"/>
      <c r="E651" s="68"/>
      <c r="F651" s="68"/>
      <c r="G651" s="68"/>
      <c r="H651" s="68"/>
      <c r="I651" s="68"/>
      <c r="J651" s="68"/>
      <c r="K651" s="68"/>
      <c r="L651" s="68"/>
      <c r="M651" s="68"/>
      <c r="N651" s="68"/>
      <c r="O651" s="68"/>
      <c r="P651" s="68"/>
      <c r="Q651" s="68"/>
      <c r="R651" s="68"/>
      <c r="S651" s="68"/>
      <c r="T651" s="68"/>
      <c r="U651" s="68"/>
      <c r="V651" s="68"/>
      <c r="W651" s="68"/>
      <c r="X651" s="68"/>
      <c r="Y651" s="68"/>
      <c r="Z651" s="69"/>
      <c r="AA651" s="70"/>
      <c r="AB651" s="70"/>
      <c r="AC651" s="70"/>
      <c r="AD651" s="71"/>
      <c r="AE651" s="70"/>
      <c r="AF651" s="69"/>
      <c r="AG651" s="69"/>
      <c r="AH651" s="72"/>
      <c r="AI651" s="73"/>
      <c r="AJ651" s="74"/>
      <c r="AK651" s="75"/>
      <c r="AL651" s="76"/>
      <c r="AM651" s="77"/>
      <c r="AN651" s="571" t="s">
        <v>1696</v>
      </c>
    </row>
    <row r="652" spans="1:40" x14ac:dyDescent="0.15">
      <c r="A652" s="67"/>
      <c r="B652" s="68"/>
      <c r="C652" s="68"/>
      <c r="D652" s="68"/>
      <c r="E652" s="68"/>
      <c r="F652" s="68"/>
      <c r="G652" s="68"/>
      <c r="H652" s="68"/>
      <c r="I652" s="68"/>
      <c r="J652" s="68"/>
      <c r="K652" s="68"/>
      <c r="L652" s="68"/>
      <c r="M652" s="68"/>
      <c r="N652" s="68"/>
      <c r="O652" s="68"/>
      <c r="P652" s="68"/>
      <c r="Q652" s="68"/>
      <c r="R652" s="68"/>
      <c r="S652" s="68"/>
      <c r="T652" s="68"/>
      <c r="U652" s="68"/>
      <c r="V652" s="68"/>
      <c r="W652" s="68"/>
      <c r="X652" s="68"/>
      <c r="Y652" s="68"/>
      <c r="Z652" s="69"/>
      <c r="AA652" s="70"/>
      <c r="AB652" s="70"/>
      <c r="AC652" s="70"/>
      <c r="AD652" s="71"/>
      <c r="AE652" s="70"/>
      <c r="AF652" s="69"/>
      <c r="AG652" s="69"/>
      <c r="AH652" s="72"/>
      <c r="AI652" s="73"/>
      <c r="AJ652" s="74"/>
      <c r="AK652" s="75"/>
      <c r="AL652" s="76"/>
      <c r="AM652" s="77"/>
      <c r="AN652" s="571" t="s">
        <v>1694</v>
      </c>
    </row>
    <row r="653" spans="1:40" x14ac:dyDescent="0.15">
      <c r="A653" s="67"/>
      <c r="B653" s="68"/>
      <c r="C653" s="68"/>
      <c r="D653" s="68"/>
      <c r="E653" s="68"/>
      <c r="F653" s="68"/>
      <c r="G653" s="68"/>
      <c r="H653" s="68"/>
      <c r="I653" s="68"/>
      <c r="J653" s="68"/>
      <c r="K653" s="68"/>
      <c r="L653" s="68"/>
      <c r="M653" s="68"/>
      <c r="N653" s="68"/>
      <c r="O653" s="68"/>
      <c r="P653" s="68"/>
      <c r="Q653" s="68"/>
      <c r="R653" s="68"/>
      <c r="S653" s="68"/>
      <c r="T653" s="68"/>
      <c r="U653" s="68"/>
      <c r="V653" s="68"/>
      <c r="W653" s="68"/>
      <c r="X653" s="68"/>
      <c r="Y653" s="68"/>
      <c r="Z653" s="69"/>
      <c r="AA653" s="70"/>
      <c r="AB653" s="70"/>
      <c r="AC653" s="70"/>
      <c r="AD653" s="71"/>
      <c r="AE653" s="70"/>
      <c r="AF653" s="69"/>
      <c r="AG653" s="69"/>
      <c r="AH653" s="72"/>
      <c r="AI653" s="73"/>
      <c r="AJ653" s="74"/>
      <c r="AK653" s="75"/>
      <c r="AL653" s="76"/>
      <c r="AM653" s="77"/>
      <c r="AN653" s="571" t="s">
        <v>1697</v>
      </c>
    </row>
    <row r="654" spans="1:40" x14ac:dyDescent="0.15">
      <c r="A654" s="67"/>
      <c r="B654" s="68"/>
      <c r="C654" s="68"/>
      <c r="D654" s="68"/>
      <c r="E654" s="68"/>
      <c r="F654" s="68"/>
      <c r="G654" s="68"/>
      <c r="H654" s="68"/>
      <c r="I654" s="68"/>
      <c r="J654" s="68"/>
      <c r="K654" s="68"/>
      <c r="L654" s="68"/>
      <c r="M654" s="68"/>
      <c r="N654" s="68"/>
      <c r="O654" s="68"/>
      <c r="P654" s="68"/>
      <c r="Q654" s="68"/>
      <c r="R654" s="68"/>
      <c r="S654" s="68"/>
      <c r="T654" s="68"/>
      <c r="U654" s="68"/>
      <c r="V654" s="68"/>
      <c r="W654" s="68"/>
      <c r="X654" s="68"/>
      <c r="Y654" s="68"/>
      <c r="Z654" s="69"/>
      <c r="AA654" s="70"/>
      <c r="AB654" s="70"/>
      <c r="AC654" s="70"/>
      <c r="AD654" s="71"/>
      <c r="AE654" s="70"/>
      <c r="AF654" s="69"/>
      <c r="AG654" s="69"/>
      <c r="AH654" s="72"/>
      <c r="AI654" s="73"/>
      <c r="AJ654" s="74"/>
      <c r="AK654" s="75"/>
      <c r="AL654" s="76"/>
      <c r="AM654" s="77"/>
      <c r="AN654" s="571" t="s">
        <v>1697</v>
      </c>
    </row>
    <row r="655" spans="1:40" x14ac:dyDescent="0.15">
      <c r="A655" s="67"/>
      <c r="B655" s="68"/>
      <c r="C655" s="68"/>
      <c r="D655" s="68"/>
      <c r="E655" s="68"/>
      <c r="F655" s="68"/>
      <c r="G655" s="68"/>
      <c r="H655" s="68"/>
      <c r="I655" s="68"/>
      <c r="J655" s="68"/>
      <c r="K655" s="68"/>
      <c r="L655" s="68"/>
      <c r="M655" s="68"/>
      <c r="N655" s="68"/>
      <c r="O655" s="68"/>
      <c r="P655" s="68"/>
      <c r="Q655" s="68"/>
      <c r="R655" s="68"/>
      <c r="S655" s="68"/>
      <c r="T655" s="68"/>
      <c r="U655" s="68"/>
      <c r="V655" s="68"/>
      <c r="W655" s="68"/>
      <c r="X655" s="68"/>
      <c r="Y655" s="68"/>
      <c r="Z655" s="69"/>
      <c r="AA655" s="70"/>
      <c r="AB655" s="70"/>
      <c r="AC655" s="70"/>
      <c r="AD655" s="71"/>
      <c r="AE655" s="70"/>
      <c r="AF655" s="69"/>
      <c r="AG655" s="69"/>
      <c r="AH655" s="72"/>
      <c r="AI655" s="73"/>
      <c r="AJ655" s="74"/>
      <c r="AK655" s="75"/>
      <c r="AL655" s="76"/>
      <c r="AM655" s="77"/>
      <c r="AN655" s="571" t="s">
        <v>1693</v>
      </c>
    </row>
    <row r="656" spans="1:40" x14ac:dyDescent="0.15">
      <c r="A656" s="67"/>
      <c r="B656" s="68"/>
      <c r="C656" s="68"/>
      <c r="D656" s="68"/>
      <c r="E656" s="68"/>
      <c r="F656" s="68"/>
      <c r="G656" s="68"/>
      <c r="H656" s="68"/>
      <c r="I656" s="68"/>
      <c r="J656" s="68"/>
      <c r="K656" s="68"/>
      <c r="L656" s="68"/>
      <c r="M656" s="68"/>
      <c r="N656" s="68"/>
      <c r="O656" s="68"/>
      <c r="P656" s="68"/>
      <c r="Q656" s="68"/>
      <c r="R656" s="68"/>
      <c r="S656" s="68"/>
      <c r="T656" s="68"/>
      <c r="U656" s="68"/>
      <c r="V656" s="68"/>
      <c r="W656" s="68"/>
      <c r="X656" s="68"/>
      <c r="Y656" s="68"/>
      <c r="Z656" s="69"/>
      <c r="AA656" s="70"/>
      <c r="AB656" s="70"/>
      <c r="AC656" s="70"/>
      <c r="AD656" s="71"/>
      <c r="AE656" s="70"/>
      <c r="AF656" s="69"/>
      <c r="AG656" s="69"/>
      <c r="AH656" s="72"/>
      <c r="AI656" s="73"/>
      <c r="AJ656" s="74"/>
      <c r="AK656" s="75"/>
      <c r="AL656" s="76"/>
      <c r="AM656" s="77"/>
      <c r="AN656" s="571" t="s">
        <v>1693</v>
      </c>
    </row>
    <row r="657" spans="1:40" x14ac:dyDescent="0.15">
      <c r="A657" s="79"/>
      <c r="B657" s="80"/>
      <c r="C657" s="80"/>
      <c r="D657" s="80"/>
      <c r="E657" s="80"/>
      <c r="F657" s="80"/>
      <c r="G657" s="68"/>
      <c r="H657" s="68"/>
      <c r="I657" s="68"/>
      <c r="J657" s="68"/>
      <c r="K657" s="68"/>
      <c r="L657" s="68"/>
      <c r="M657" s="68"/>
      <c r="N657" s="68"/>
      <c r="O657" s="68"/>
      <c r="P657" s="68"/>
      <c r="Q657" s="68"/>
      <c r="R657" s="68"/>
      <c r="S657" s="68"/>
      <c r="T657" s="68"/>
      <c r="U657" s="68"/>
      <c r="V657" s="68"/>
      <c r="W657" s="68"/>
      <c r="X657" s="68"/>
      <c r="Y657" s="68"/>
      <c r="Z657" s="69"/>
      <c r="AA657" s="70"/>
      <c r="AB657" s="70"/>
      <c r="AC657" s="70"/>
      <c r="AD657" s="71"/>
      <c r="AE657" s="70"/>
      <c r="AF657" s="69"/>
      <c r="AG657" s="69"/>
      <c r="AH657" s="72"/>
      <c r="AI657" s="73"/>
      <c r="AJ657" s="74"/>
      <c r="AK657" s="75"/>
      <c r="AL657" s="76"/>
      <c r="AM657" s="77"/>
      <c r="AN657" s="571" t="s">
        <v>1693</v>
      </c>
    </row>
    <row r="658" spans="1:40" x14ac:dyDescent="0.15">
      <c r="A658" s="67"/>
      <c r="B658" s="68"/>
      <c r="C658" s="68"/>
      <c r="D658" s="68"/>
      <c r="E658" s="68"/>
      <c r="F658" s="68"/>
      <c r="G658" s="68"/>
      <c r="H658" s="68"/>
      <c r="I658" s="68"/>
      <c r="J658" s="68"/>
      <c r="K658" s="68"/>
      <c r="L658" s="68"/>
      <c r="M658" s="68"/>
      <c r="N658" s="68"/>
      <c r="O658" s="68"/>
      <c r="P658" s="68"/>
      <c r="Q658" s="68"/>
      <c r="R658" s="68"/>
      <c r="S658" s="68"/>
      <c r="T658" s="68"/>
      <c r="U658" s="68"/>
      <c r="V658" s="68"/>
      <c r="W658" s="68"/>
      <c r="X658" s="68"/>
      <c r="Y658" s="68"/>
      <c r="Z658" s="69"/>
      <c r="AA658" s="70"/>
      <c r="AB658" s="70"/>
      <c r="AC658" s="70"/>
      <c r="AD658" s="71"/>
      <c r="AE658" s="70"/>
      <c r="AF658" s="69"/>
      <c r="AG658" s="69"/>
      <c r="AH658" s="72"/>
      <c r="AI658" s="73"/>
      <c r="AJ658" s="74"/>
      <c r="AK658" s="75"/>
      <c r="AL658" s="76"/>
      <c r="AM658" s="77"/>
      <c r="AN658" s="571" t="s">
        <v>1693</v>
      </c>
    </row>
    <row r="659" spans="1:40" x14ac:dyDescent="0.15">
      <c r="A659" s="67"/>
      <c r="B659" s="68"/>
      <c r="C659" s="68"/>
      <c r="D659" s="68"/>
      <c r="E659" s="68"/>
      <c r="F659" s="68"/>
      <c r="G659" s="68"/>
      <c r="H659" s="68"/>
      <c r="I659" s="68"/>
      <c r="J659" s="68"/>
      <c r="K659" s="68"/>
      <c r="L659" s="68"/>
      <c r="M659" s="68"/>
      <c r="N659" s="68"/>
      <c r="O659" s="68"/>
      <c r="P659" s="68"/>
      <c r="Q659" s="68"/>
      <c r="R659" s="68"/>
      <c r="S659" s="68"/>
      <c r="T659" s="68"/>
      <c r="U659" s="68"/>
      <c r="V659" s="68"/>
      <c r="W659" s="68"/>
      <c r="X659" s="68"/>
      <c r="Y659" s="68"/>
      <c r="Z659" s="69"/>
      <c r="AA659" s="70"/>
      <c r="AB659" s="70"/>
      <c r="AC659" s="70"/>
      <c r="AD659" s="71"/>
      <c r="AE659" s="70"/>
      <c r="AF659" s="69"/>
      <c r="AG659" s="69"/>
      <c r="AH659" s="72"/>
      <c r="AI659" s="73"/>
      <c r="AJ659" s="74"/>
      <c r="AK659" s="75"/>
      <c r="AL659" s="76"/>
      <c r="AM659" s="77"/>
      <c r="AN659" s="571" t="s">
        <v>1693</v>
      </c>
    </row>
    <row r="660" spans="1:40" x14ac:dyDescent="0.15">
      <c r="A660" s="67"/>
      <c r="B660" s="68"/>
      <c r="C660" s="68"/>
      <c r="D660" s="68"/>
      <c r="E660" s="68"/>
      <c r="F660" s="68"/>
      <c r="G660" s="68"/>
      <c r="H660" s="68"/>
      <c r="I660" s="68"/>
      <c r="J660" s="68"/>
      <c r="K660" s="68"/>
      <c r="L660" s="68"/>
      <c r="M660" s="68"/>
      <c r="N660" s="68"/>
      <c r="O660" s="68"/>
      <c r="P660" s="68"/>
      <c r="Q660" s="68"/>
      <c r="R660" s="68"/>
      <c r="S660" s="68"/>
      <c r="T660" s="68"/>
      <c r="U660" s="68"/>
      <c r="V660" s="68"/>
      <c r="W660" s="68"/>
      <c r="X660" s="68"/>
      <c r="Y660" s="68"/>
      <c r="Z660" s="69"/>
      <c r="AA660" s="70"/>
      <c r="AB660" s="70"/>
      <c r="AC660" s="70"/>
      <c r="AD660" s="71"/>
      <c r="AE660" s="70"/>
      <c r="AF660" s="69"/>
      <c r="AG660" s="69"/>
      <c r="AH660" s="72"/>
      <c r="AI660" s="73"/>
      <c r="AJ660" s="74"/>
      <c r="AK660" s="75"/>
      <c r="AL660" s="76"/>
      <c r="AM660" s="77"/>
      <c r="AN660" s="571" t="s">
        <v>1693</v>
      </c>
    </row>
    <row r="661" spans="1:40" x14ac:dyDescent="0.15">
      <c r="A661" s="67"/>
      <c r="B661" s="68"/>
      <c r="C661" s="68"/>
      <c r="D661" s="68"/>
      <c r="E661" s="68"/>
      <c r="F661" s="68"/>
      <c r="G661" s="68"/>
      <c r="H661" s="68"/>
      <c r="I661" s="68"/>
      <c r="J661" s="68"/>
      <c r="K661" s="68"/>
      <c r="L661" s="68"/>
      <c r="M661" s="68"/>
      <c r="N661" s="68"/>
      <c r="O661" s="68"/>
      <c r="P661" s="68"/>
      <c r="Q661" s="68"/>
      <c r="R661" s="68"/>
      <c r="S661" s="68"/>
      <c r="T661" s="68"/>
      <c r="U661" s="68"/>
      <c r="V661" s="68"/>
      <c r="W661" s="68"/>
      <c r="X661" s="68"/>
      <c r="Y661" s="68"/>
      <c r="Z661" s="69"/>
      <c r="AA661" s="70"/>
      <c r="AB661" s="70"/>
      <c r="AC661" s="70"/>
      <c r="AD661" s="71"/>
      <c r="AE661" s="70"/>
      <c r="AF661" s="69"/>
      <c r="AG661" s="69"/>
      <c r="AH661" s="72"/>
      <c r="AI661" s="73"/>
      <c r="AJ661" s="74"/>
      <c r="AK661" s="75"/>
      <c r="AL661" s="76"/>
      <c r="AM661" s="77"/>
      <c r="AN661" s="571" t="s">
        <v>1693</v>
      </c>
    </row>
    <row r="662" spans="1:40" x14ac:dyDescent="0.15">
      <c r="A662" s="67"/>
      <c r="B662" s="68"/>
      <c r="C662" s="68"/>
      <c r="D662" s="68"/>
      <c r="E662" s="68"/>
      <c r="F662" s="68"/>
      <c r="G662" s="68"/>
      <c r="H662" s="68"/>
      <c r="I662" s="68"/>
      <c r="J662" s="68"/>
      <c r="K662" s="68"/>
      <c r="L662" s="68"/>
      <c r="M662" s="68"/>
      <c r="N662" s="68"/>
      <c r="O662" s="68"/>
      <c r="P662" s="68"/>
      <c r="Q662" s="68"/>
      <c r="R662" s="68"/>
      <c r="S662" s="68"/>
      <c r="T662" s="68"/>
      <c r="U662" s="68"/>
      <c r="V662" s="68"/>
      <c r="W662" s="68"/>
      <c r="X662" s="68"/>
      <c r="Y662" s="68"/>
      <c r="Z662" s="69"/>
      <c r="AA662" s="70"/>
      <c r="AB662" s="70"/>
      <c r="AC662" s="70"/>
      <c r="AD662" s="71"/>
      <c r="AE662" s="70"/>
      <c r="AF662" s="69"/>
      <c r="AG662" s="69"/>
      <c r="AH662" s="72"/>
      <c r="AI662" s="73"/>
      <c r="AJ662" s="74"/>
      <c r="AK662" s="75"/>
      <c r="AL662" s="76"/>
      <c r="AM662" s="77"/>
      <c r="AN662" s="571" t="s">
        <v>1693</v>
      </c>
    </row>
    <row r="663" spans="1:40" x14ac:dyDescent="0.15">
      <c r="A663" s="67"/>
      <c r="B663" s="68"/>
      <c r="C663" s="68"/>
      <c r="D663" s="68"/>
      <c r="E663" s="68"/>
      <c r="F663" s="68"/>
      <c r="G663" s="68"/>
      <c r="H663" s="68"/>
      <c r="I663" s="68"/>
      <c r="J663" s="68"/>
      <c r="K663" s="68"/>
      <c r="L663" s="68"/>
      <c r="M663" s="68"/>
      <c r="N663" s="68"/>
      <c r="O663" s="68"/>
      <c r="P663" s="68"/>
      <c r="Q663" s="68"/>
      <c r="R663" s="68"/>
      <c r="S663" s="68"/>
      <c r="T663" s="68"/>
      <c r="U663" s="68"/>
      <c r="V663" s="68"/>
      <c r="W663" s="68"/>
      <c r="X663" s="68"/>
      <c r="Y663" s="68"/>
      <c r="Z663" s="69"/>
      <c r="AA663" s="70"/>
      <c r="AB663" s="70"/>
      <c r="AC663" s="70"/>
      <c r="AD663" s="71"/>
      <c r="AE663" s="70"/>
      <c r="AF663" s="69"/>
      <c r="AG663" s="69"/>
      <c r="AH663" s="72"/>
      <c r="AI663" s="73"/>
      <c r="AJ663" s="74"/>
      <c r="AK663" s="75"/>
      <c r="AL663" s="76"/>
      <c r="AM663" s="77"/>
      <c r="AN663" s="571" t="s">
        <v>1693</v>
      </c>
    </row>
    <row r="664" spans="1:40" x14ac:dyDescent="0.15">
      <c r="A664" s="67"/>
      <c r="B664" s="68"/>
      <c r="C664" s="68"/>
      <c r="D664" s="68"/>
      <c r="E664" s="68"/>
      <c r="F664" s="68"/>
      <c r="G664" s="68"/>
      <c r="H664" s="68"/>
      <c r="I664" s="68"/>
      <c r="J664" s="68"/>
      <c r="K664" s="68"/>
      <c r="L664" s="68"/>
      <c r="M664" s="68"/>
      <c r="N664" s="68"/>
      <c r="O664" s="68"/>
      <c r="P664" s="68"/>
      <c r="Q664" s="68"/>
      <c r="R664" s="68"/>
      <c r="S664" s="68"/>
      <c r="T664" s="68"/>
      <c r="U664" s="68"/>
      <c r="V664" s="68"/>
      <c r="W664" s="68"/>
      <c r="X664" s="68"/>
      <c r="Y664" s="68"/>
      <c r="Z664" s="69"/>
      <c r="AA664" s="70"/>
      <c r="AB664" s="70"/>
      <c r="AC664" s="70"/>
      <c r="AD664" s="71"/>
      <c r="AE664" s="70"/>
      <c r="AF664" s="69"/>
      <c r="AG664" s="69"/>
      <c r="AH664" s="72"/>
      <c r="AI664" s="73"/>
      <c r="AJ664" s="74"/>
      <c r="AK664" s="75"/>
      <c r="AL664" s="76"/>
      <c r="AM664" s="77"/>
      <c r="AN664" s="571" t="s">
        <v>1693</v>
      </c>
    </row>
    <row r="665" spans="1:40" x14ac:dyDescent="0.15">
      <c r="A665" s="67"/>
      <c r="B665" s="68"/>
      <c r="C665" s="68"/>
      <c r="D665" s="68"/>
      <c r="E665" s="68"/>
      <c r="F665" s="68"/>
      <c r="G665" s="68"/>
      <c r="H665" s="68"/>
      <c r="I665" s="68"/>
      <c r="J665" s="68"/>
      <c r="K665" s="68"/>
      <c r="L665" s="68"/>
      <c r="M665" s="68"/>
      <c r="N665" s="68"/>
      <c r="O665" s="68"/>
      <c r="P665" s="68"/>
      <c r="Q665" s="68"/>
      <c r="R665" s="68"/>
      <c r="S665" s="68"/>
      <c r="T665" s="68"/>
      <c r="U665" s="68"/>
      <c r="V665" s="68"/>
      <c r="W665" s="68"/>
      <c r="X665" s="68"/>
      <c r="Y665" s="68"/>
      <c r="Z665" s="69"/>
      <c r="AA665" s="70"/>
      <c r="AB665" s="70"/>
      <c r="AC665" s="70"/>
      <c r="AD665" s="71"/>
      <c r="AE665" s="70"/>
      <c r="AF665" s="69"/>
      <c r="AG665" s="69"/>
      <c r="AH665" s="72"/>
      <c r="AI665" s="73"/>
      <c r="AJ665" s="74"/>
      <c r="AK665" s="75"/>
      <c r="AL665" s="76"/>
      <c r="AM665" s="77"/>
      <c r="AN665" s="571" t="s">
        <v>1693</v>
      </c>
    </row>
    <row r="666" spans="1:40" x14ac:dyDescent="0.15">
      <c r="A666" s="67"/>
      <c r="B666" s="68"/>
      <c r="C666" s="68"/>
      <c r="D666" s="68"/>
      <c r="E666" s="68"/>
      <c r="F666" s="68"/>
      <c r="G666" s="68"/>
      <c r="H666" s="68"/>
      <c r="I666" s="68"/>
      <c r="J666" s="68"/>
      <c r="K666" s="68"/>
      <c r="L666" s="68"/>
      <c r="M666" s="68"/>
      <c r="N666" s="68"/>
      <c r="O666" s="68"/>
      <c r="P666" s="68"/>
      <c r="Q666" s="68"/>
      <c r="R666" s="68"/>
      <c r="S666" s="68"/>
      <c r="T666" s="68"/>
      <c r="U666" s="68"/>
      <c r="V666" s="68"/>
      <c r="W666" s="68"/>
      <c r="X666" s="68"/>
      <c r="Y666" s="68"/>
      <c r="Z666" s="69"/>
      <c r="AA666" s="70"/>
      <c r="AB666" s="70"/>
      <c r="AC666" s="70"/>
      <c r="AD666" s="71"/>
      <c r="AE666" s="70"/>
      <c r="AF666" s="69"/>
      <c r="AG666" s="69"/>
      <c r="AH666" s="72"/>
      <c r="AI666" s="73"/>
      <c r="AJ666" s="74"/>
      <c r="AK666" s="75"/>
      <c r="AL666" s="76"/>
      <c r="AM666" s="77"/>
      <c r="AN666" s="571" t="s">
        <v>1693</v>
      </c>
    </row>
    <row r="667" spans="1:40" x14ac:dyDescent="0.15">
      <c r="A667" s="67"/>
      <c r="B667" s="68"/>
      <c r="C667" s="68"/>
      <c r="D667" s="68"/>
      <c r="E667" s="68"/>
      <c r="F667" s="68"/>
      <c r="G667" s="68"/>
      <c r="H667" s="68"/>
      <c r="I667" s="68"/>
      <c r="J667" s="68"/>
      <c r="K667" s="68"/>
      <c r="L667" s="68"/>
      <c r="M667" s="68"/>
      <c r="N667" s="68"/>
      <c r="O667" s="68"/>
      <c r="P667" s="68"/>
      <c r="Q667" s="68"/>
      <c r="R667" s="68"/>
      <c r="S667" s="68"/>
      <c r="T667" s="68"/>
      <c r="U667" s="68"/>
      <c r="V667" s="68"/>
      <c r="W667" s="68"/>
      <c r="X667" s="68"/>
      <c r="Y667" s="68"/>
      <c r="Z667" s="69"/>
      <c r="AA667" s="70"/>
      <c r="AB667" s="70"/>
      <c r="AC667" s="70"/>
      <c r="AD667" s="71"/>
      <c r="AE667" s="70"/>
      <c r="AF667" s="69"/>
      <c r="AG667" s="69"/>
      <c r="AH667" s="72"/>
      <c r="AI667" s="73"/>
      <c r="AJ667" s="74"/>
      <c r="AK667" s="75"/>
      <c r="AL667" s="76"/>
      <c r="AM667" s="77"/>
      <c r="AN667" s="571" t="s">
        <v>1693</v>
      </c>
    </row>
    <row r="668" spans="1:40" x14ac:dyDescent="0.15">
      <c r="A668" s="67"/>
      <c r="B668" s="68"/>
      <c r="C668" s="68"/>
      <c r="D668" s="68"/>
      <c r="E668" s="68"/>
      <c r="F668" s="68"/>
      <c r="G668" s="68"/>
      <c r="H668" s="68"/>
      <c r="I668" s="68"/>
      <c r="J668" s="68"/>
      <c r="K668" s="68"/>
      <c r="L668" s="68"/>
      <c r="M668" s="68"/>
      <c r="N668" s="68"/>
      <c r="O668" s="68"/>
      <c r="P668" s="68"/>
      <c r="Q668" s="68"/>
      <c r="R668" s="68"/>
      <c r="S668" s="68"/>
      <c r="T668" s="68"/>
      <c r="U668" s="68"/>
      <c r="V668" s="68"/>
      <c r="W668" s="68"/>
      <c r="X668" s="68"/>
      <c r="Y668" s="68"/>
      <c r="Z668" s="69"/>
      <c r="AA668" s="70"/>
      <c r="AB668" s="70"/>
      <c r="AC668" s="70"/>
      <c r="AD668" s="71"/>
      <c r="AE668" s="70"/>
      <c r="AF668" s="69"/>
      <c r="AG668" s="69"/>
      <c r="AH668" s="72"/>
      <c r="AI668" s="73"/>
      <c r="AJ668" s="74"/>
      <c r="AK668" s="75"/>
      <c r="AL668" s="76"/>
      <c r="AM668" s="77"/>
      <c r="AN668" s="571" t="s">
        <v>1693</v>
      </c>
    </row>
    <row r="669" spans="1:40" x14ac:dyDescent="0.15">
      <c r="A669" s="67"/>
      <c r="B669" s="68"/>
      <c r="C669" s="68"/>
      <c r="D669" s="68"/>
      <c r="E669" s="68"/>
      <c r="F669" s="68"/>
      <c r="G669" s="68"/>
      <c r="H669" s="68"/>
      <c r="I669" s="68"/>
      <c r="J669" s="68"/>
      <c r="K669" s="68"/>
      <c r="L669" s="68"/>
      <c r="M669" s="68"/>
      <c r="N669" s="68"/>
      <c r="O669" s="68"/>
      <c r="P669" s="68"/>
      <c r="Q669" s="68"/>
      <c r="R669" s="68"/>
      <c r="S669" s="68"/>
      <c r="T669" s="68"/>
      <c r="U669" s="68"/>
      <c r="V669" s="68"/>
      <c r="W669" s="68"/>
      <c r="X669" s="68"/>
      <c r="Y669" s="68"/>
      <c r="Z669" s="69"/>
      <c r="AA669" s="70"/>
      <c r="AB669" s="70"/>
      <c r="AC669" s="70"/>
      <c r="AD669" s="71"/>
      <c r="AE669" s="70"/>
      <c r="AF669" s="69"/>
      <c r="AG669" s="69"/>
      <c r="AH669" s="72"/>
      <c r="AI669" s="73"/>
      <c r="AJ669" s="74"/>
      <c r="AK669" s="75"/>
      <c r="AL669" s="76"/>
      <c r="AM669" s="77"/>
      <c r="AN669" s="571" t="s">
        <v>1693</v>
      </c>
    </row>
    <row r="670" spans="1:40" x14ac:dyDescent="0.15">
      <c r="A670" s="67"/>
      <c r="B670" s="68"/>
      <c r="C670" s="68"/>
      <c r="D670" s="68"/>
      <c r="E670" s="68"/>
      <c r="F670" s="68"/>
      <c r="G670" s="68"/>
      <c r="H670" s="68"/>
      <c r="I670" s="68"/>
      <c r="J670" s="68"/>
      <c r="K670" s="68"/>
      <c r="L670" s="68"/>
      <c r="M670" s="68"/>
      <c r="N670" s="68"/>
      <c r="O670" s="68"/>
      <c r="P670" s="68"/>
      <c r="Q670" s="68"/>
      <c r="R670" s="68"/>
      <c r="S670" s="68"/>
      <c r="T670" s="68"/>
      <c r="U670" s="68"/>
      <c r="V670" s="68"/>
      <c r="W670" s="68"/>
      <c r="X670" s="68"/>
      <c r="Y670" s="68"/>
      <c r="Z670" s="69"/>
      <c r="AA670" s="70"/>
      <c r="AB670" s="70"/>
      <c r="AC670" s="70"/>
      <c r="AD670" s="71"/>
      <c r="AE670" s="70"/>
      <c r="AF670" s="69"/>
      <c r="AG670" s="69"/>
      <c r="AH670" s="72"/>
      <c r="AI670" s="73"/>
      <c r="AJ670" s="74"/>
      <c r="AK670" s="75"/>
      <c r="AL670" s="76"/>
      <c r="AM670" s="77"/>
      <c r="AN670" s="571" t="s">
        <v>1693</v>
      </c>
    </row>
    <row r="671" spans="1:40" x14ac:dyDescent="0.15">
      <c r="A671" s="79"/>
      <c r="B671" s="80"/>
      <c r="C671" s="80"/>
      <c r="D671" s="80"/>
      <c r="E671" s="80"/>
      <c r="F671" s="80"/>
      <c r="G671" s="68"/>
      <c r="H671" s="68"/>
      <c r="I671" s="68"/>
      <c r="J671" s="68"/>
      <c r="K671" s="68"/>
      <c r="L671" s="68"/>
      <c r="M671" s="68"/>
      <c r="N671" s="68"/>
      <c r="O671" s="68"/>
      <c r="P671" s="68"/>
      <c r="Q671" s="68"/>
      <c r="R671" s="68"/>
      <c r="S671" s="68"/>
      <c r="T671" s="68"/>
      <c r="U671" s="68"/>
      <c r="V671" s="68"/>
      <c r="W671" s="68"/>
      <c r="X671" s="68"/>
      <c r="Y671" s="68"/>
      <c r="Z671" s="69"/>
      <c r="AA671" s="70"/>
      <c r="AB671" s="70"/>
      <c r="AC671" s="70"/>
      <c r="AD671" s="71"/>
      <c r="AE671" s="70"/>
      <c r="AF671" s="69"/>
      <c r="AG671" s="69"/>
      <c r="AH671" s="72"/>
      <c r="AI671" s="73"/>
      <c r="AJ671" s="74"/>
      <c r="AK671" s="75"/>
      <c r="AL671" s="76"/>
      <c r="AM671" s="77"/>
      <c r="AN671" s="571" t="s">
        <v>1693</v>
      </c>
    </row>
    <row r="672" spans="1:40" x14ac:dyDescent="0.15">
      <c r="A672" s="79"/>
      <c r="B672" s="80"/>
      <c r="C672" s="80"/>
      <c r="D672" s="80"/>
      <c r="E672" s="80"/>
      <c r="F672" s="80"/>
      <c r="G672" s="68"/>
      <c r="H672" s="68"/>
      <c r="I672" s="68"/>
      <c r="J672" s="68"/>
      <c r="K672" s="68"/>
      <c r="L672" s="68"/>
      <c r="M672" s="68"/>
      <c r="N672" s="68"/>
      <c r="O672" s="68"/>
      <c r="P672" s="68"/>
      <c r="Q672" s="68"/>
      <c r="R672" s="68"/>
      <c r="S672" s="68"/>
      <c r="T672" s="68"/>
      <c r="U672" s="68"/>
      <c r="V672" s="68"/>
      <c r="W672" s="68"/>
      <c r="X672" s="68"/>
      <c r="Y672" s="68"/>
      <c r="Z672" s="69"/>
      <c r="AA672" s="70"/>
      <c r="AB672" s="70"/>
      <c r="AC672" s="70"/>
      <c r="AD672" s="71"/>
      <c r="AE672" s="70"/>
      <c r="AF672" s="69"/>
      <c r="AG672" s="69"/>
      <c r="AH672" s="72"/>
      <c r="AI672" s="73"/>
      <c r="AJ672" s="74"/>
      <c r="AK672" s="75"/>
      <c r="AL672" s="76"/>
      <c r="AM672" s="77"/>
      <c r="AN672" s="571" t="s">
        <v>1693</v>
      </c>
    </row>
    <row r="673" spans="1:40" x14ac:dyDescent="0.15">
      <c r="A673" s="79"/>
      <c r="B673" s="80"/>
      <c r="C673" s="80"/>
      <c r="D673" s="80"/>
      <c r="E673" s="80"/>
      <c r="F673" s="80"/>
      <c r="G673" s="68"/>
      <c r="H673" s="68"/>
      <c r="I673" s="68"/>
      <c r="J673" s="68"/>
      <c r="K673" s="68"/>
      <c r="L673" s="68"/>
      <c r="M673" s="68"/>
      <c r="N673" s="68"/>
      <c r="O673" s="68"/>
      <c r="P673" s="68"/>
      <c r="Q673" s="68"/>
      <c r="R673" s="68"/>
      <c r="S673" s="68"/>
      <c r="T673" s="68"/>
      <c r="U673" s="68"/>
      <c r="V673" s="68"/>
      <c r="W673" s="68"/>
      <c r="X673" s="68"/>
      <c r="Y673" s="68"/>
      <c r="Z673" s="69"/>
      <c r="AA673" s="70"/>
      <c r="AB673" s="70"/>
      <c r="AC673" s="70"/>
      <c r="AD673" s="71"/>
      <c r="AE673" s="70"/>
      <c r="AF673" s="69"/>
      <c r="AG673" s="69"/>
      <c r="AH673" s="72"/>
      <c r="AI673" s="73"/>
      <c r="AJ673" s="74"/>
      <c r="AK673" s="75"/>
      <c r="AL673" s="76"/>
      <c r="AM673" s="77"/>
      <c r="AN673" s="571" t="s">
        <v>1693</v>
      </c>
    </row>
    <row r="674" spans="1:40" x14ac:dyDescent="0.15">
      <c r="A674" s="67"/>
      <c r="B674" s="68"/>
      <c r="C674" s="68"/>
      <c r="D674" s="68"/>
      <c r="E674" s="68"/>
      <c r="F674" s="68"/>
      <c r="G674" s="68"/>
      <c r="H674" s="68"/>
      <c r="I674" s="68"/>
      <c r="J674" s="68"/>
      <c r="K674" s="68"/>
      <c r="L674" s="68"/>
      <c r="M674" s="68"/>
      <c r="N674" s="68"/>
      <c r="O674" s="68"/>
      <c r="P674" s="68"/>
      <c r="Q674" s="68"/>
      <c r="R674" s="68"/>
      <c r="S674" s="68"/>
      <c r="T674" s="68"/>
      <c r="U674" s="68"/>
      <c r="V674" s="68"/>
      <c r="W674" s="68"/>
      <c r="X674" s="68"/>
      <c r="Y674" s="68"/>
      <c r="Z674" s="69"/>
      <c r="AA674" s="70"/>
      <c r="AB674" s="70"/>
      <c r="AC674" s="70"/>
      <c r="AD674" s="71"/>
      <c r="AE674" s="70"/>
      <c r="AF674" s="69"/>
      <c r="AG674" s="69"/>
      <c r="AH674" s="72"/>
      <c r="AI674" s="73"/>
      <c r="AJ674" s="74"/>
      <c r="AK674" s="75"/>
      <c r="AL674" s="76"/>
      <c r="AM674" s="77"/>
      <c r="AN674" s="571" t="s">
        <v>1693</v>
      </c>
    </row>
    <row r="675" spans="1:40" x14ac:dyDescent="0.15">
      <c r="A675" s="67"/>
      <c r="B675" s="68"/>
      <c r="C675" s="68"/>
      <c r="D675" s="68"/>
      <c r="E675" s="68"/>
      <c r="F675" s="68"/>
      <c r="G675" s="68"/>
      <c r="H675" s="68"/>
      <c r="I675" s="68"/>
      <c r="J675" s="68"/>
      <c r="K675" s="68"/>
      <c r="L675" s="68"/>
      <c r="M675" s="68"/>
      <c r="N675" s="68"/>
      <c r="O675" s="68"/>
      <c r="P675" s="68"/>
      <c r="Q675" s="68"/>
      <c r="R675" s="68"/>
      <c r="S675" s="68"/>
      <c r="T675" s="68"/>
      <c r="U675" s="68"/>
      <c r="V675" s="68"/>
      <c r="W675" s="68"/>
      <c r="X675" s="68"/>
      <c r="Y675" s="68"/>
      <c r="Z675" s="69"/>
      <c r="AA675" s="70"/>
      <c r="AB675" s="70"/>
      <c r="AC675" s="70"/>
      <c r="AD675" s="71"/>
      <c r="AE675" s="70"/>
      <c r="AF675" s="69"/>
      <c r="AG675" s="69"/>
      <c r="AH675" s="72"/>
      <c r="AI675" s="73"/>
      <c r="AJ675" s="74"/>
      <c r="AK675" s="75"/>
      <c r="AL675" s="76"/>
      <c r="AM675" s="77"/>
      <c r="AN675" s="571" t="s">
        <v>1693</v>
      </c>
    </row>
    <row r="676" spans="1:40" x14ac:dyDescent="0.15">
      <c r="A676" s="67"/>
      <c r="B676" s="68"/>
      <c r="C676" s="68"/>
      <c r="D676" s="68"/>
      <c r="E676" s="68"/>
      <c r="F676" s="68"/>
      <c r="G676" s="68"/>
      <c r="H676" s="68"/>
      <c r="I676" s="68"/>
      <c r="J676" s="68"/>
      <c r="K676" s="68"/>
      <c r="L676" s="68"/>
      <c r="M676" s="68"/>
      <c r="N676" s="68"/>
      <c r="O676" s="68"/>
      <c r="P676" s="68"/>
      <c r="Q676" s="68"/>
      <c r="R676" s="68"/>
      <c r="S676" s="68"/>
      <c r="T676" s="68"/>
      <c r="U676" s="68"/>
      <c r="V676" s="68"/>
      <c r="W676" s="68"/>
      <c r="X676" s="68"/>
      <c r="Y676" s="68"/>
      <c r="Z676" s="69"/>
      <c r="AA676" s="70"/>
      <c r="AB676" s="70"/>
      <c r="AC676" s="70"/>
      <c r="AD676" s="71"/>
      <c r="AE676" s="70"/>
      <c r="AF676" s="69"/>
      <c r="AG676" s="69"/>
      <c r="AH676" s="72"/>
      <c r="AI676" s="73"/>
      <c r="AJ676" s="74"/>
      <c r="AK676" s="75"/>
      <c r="AL676" s="76"/>
      <c r="AM676" s="77"/>
      <c r="AN676" s="571" t="s">
        <v>1693</v>
      </c>
    </row>
    <row r="677" spans="1:40" x14ac:dyDescent="0.15">
      <c r="A677" s="67"/>
      <c r="B677" s="68"/>
      <c r="C677" s="68"/>
      <c r="D677" s="68"/>
      <c r="E677" s="68"/>
      <c r="F677" s="68"/>
      <c r="G677" s="68"/>
      <c r="H677" s="68"/>
      <c r="I677" s="68"/>
      <c r="J677" s="68"/>
      <c r="K677" s="68"/>
      <c r="L677" s="68"/>
      <c r="M677" s="68"/>
      <c r="N677" s="68"/>
      <c r="O677" s="68"/>
      <c r="P677" s="68"/>
      <c r="Q677" s="68"/>
      <c r="R677" s="68"/>
      <c r="S677" s="68"/>
      <c r="T677" s="68"/>
      <c r="U677" s="68"/>
      <c r="V677" s="68"/>
      <c r="W677" s="68"/>
      <c r="X677" s="68"/>
      <c r="Y677" s="68"/>
      <c r="Z677" s="69"/>
      <c r="AA677" s="70"/>
      <c r="AB677" s="70"/>
      <c r="AC677" s="70"/>
      <c r="AD677" s="71"/>
      <c r="AE677" s="70"/>
      <c r="AF677" s="69"/>
      <c r="AG677" s="69"/>
      <c r="AH677" s="72"/>
      <c r="AI677" s="73"/>
      <c r="AJ677" s="74"/>
      <c r="AK677" s="75"/>
      <c r="AL677" s="76"/>
      <c r="AM677" s="77"/>
      <c r="AN677" s="571" t="s">
        <v>1656</v>
      </c>
    </row>
    <row r="678" spans="1:40" x14ac:dyDescent="0.15">
      <c r="A678" s="67"/>
      <c r="B678" s="68"/>
      <c r="C678" s="68"/>
      <c r="D678" s="68"/>
      <c r="E678" s="68"/>
      <c r="F678" s="68"/>
      <c r="G678" s="68"/>
      <c r="H678" s="68"/>
      <c r="I678" s="68"/>
      <c r="J678" s="68"/>
      <c r="K678" s="68"/>
      <c r="L678" s="68"/>
      <c r="M678" s="68"/>
      <c r="N678" s="68"/>
      <c r="O678" s="68"/>
      <c r="P678" s="68"/>
      <c r="Q678" s="68"/>
      <c r="R678" s="68"/>
      <c r="S678" s="68"/>
      <c r="T678" s="68"/>
      <c r="U678" s="68"/>
      <c r="V678" s="68"/>
      <c r="W678" s="68"/>
      <c r="X678" s="68"/>
      <c r="Y678" s="68"/>
      <c r="Z678" s="69"/>
      <c r="AA678" s="70"/>
      <c r="AB678" s="70"/>
      <c r="AC678" s="70"/>
      <c r="AD678" s="71"/>
      <c r="AE678" s="70"/>
      <c r="AF678" s="69"/>
      <c r="AG678" s="69"/>
      <c r="AH678" s="72"/>
      <c r="AI678" s="73"/>
      <c r="AJ678" s="74"/>
      <c r="AK678" s="75"/>
      <c r="AL678" s="76"/>
      <c r="AM678" s="77"/>
      <c r="AN678" s="571" t="s">
        <v>1656</v>
      </c>
    </row>
    <row r="679" spans="1:40" x14ac:dyDescent="0.15">
      <c r="A679" s="67"/>
      <c r="B679" s="68"/>
      <c r="C679" s="68"/>
      <c r="D679" s="68"/>
      <c r="E679" s="68"/>
      <c r="F679" s="68"/>
      <c r="G679" s="68"/>
      <c r="H679" s="68"/>
      <c r="I679" s="68"/>
      <c r="J679" s="68"/>
      <c r="K679" s="68"/>
      <c r="L679" s="68"/>
      <c r="M679" s="68"/>
      <c r="N679" s="68"/>
      <c r="O679" s="68"/>
      <c r="P679" s="68"/>
      <c r="Q679" s="68"/>
      <c r="R679" s="68"/>
      <c r="S679" s="68"/>
      <c r="T679" s="68"/>
      <c r="U679" s="68"/>
      <c r="V679" s="68"/>
      <c r="W679" s="68"/>
      <c r="X679" s="68"/>
      <c r="Y679" s="68"/>
      <c r="Z679" s="69"/>
      <c r="AA679" s="70"/>
      <c r="AB679" s="70"/>
      <c r="AC679" s="70"/>
      <c r="AD679" s="71"/>
      <c r="AE679" s="70"/>
      <c r="AF679" s="69"/>
      <c r="AG679" s="69"/>
      <c r="AH679" s="72"/>
      <c r="AI679" s="73"/>
      <c r="AJ679" s="74"/>
      <c r="AK679" s="75"/>
      <c r="AL679" s="76"/>
      <c r="AM679" s="77"/>
      <c r="AN679" s="571" t="s">
        <v>1656</v>
      </c>
    </row>
    <row r="680" spans="1:40" x14ac:dyDescent="0.15">
      <c r="A680" s="67"/>
      <c r="B680" s="68"/>
      <c r="C680" s="68"/>
      <c r="D680" s="68"/>
      <c r="E680" s="68"/>
      <c r="F680" s="68"/>
      <c r="G680" s="68"/>
      <c r="H680" s="68"/>
      <c r="I680" s="68"/>
      <c r="J680" s="68"/>
      <c r="K680" s="68"/>
      <c r="L680" s="68"/>
      <c r="M680" s="68"/>
      <c r="N680" s="68"/>
      <c r="O680" s="68"/>
      <c r="P680" s="68"/>
      <c r="Q680" s="68"/>
      <c r="R680" s="68"/>
      <c r="S680" s="68"/>
      <c r="T680" s="68"/>
      <c r="U680" s="68"/>
      <c r="V680" s="68"/>
      <c r="W680" s="68"/>
      <c r="X680" s="68"/>
      <c r="Y680" s="68"/>
      <c r="Z680" s="69"/>
      <c r="AA680" s="70"/>
      <c r="AB680" s="70"/>
      <c r="AC680" s="70"/>
      <c r="AD680" s="71"/>
      <c r="AE680" s="70"/>
      <c r="AF680" s="69"/>
      <c r="AG680" s="69"/>
      <c r="AH680" s="72"/>
      <c r="AI680" s="73"/>
      <c r="AJ680" s="74"/>
      <c r="AK680" s="75"/>
      <c r="AL680" s="76"/>
      <c r="AM680" s="77"/>
      <c r="AN680" s="571" t="s">
        <v>1654</v>
      </c>
    </row>
    <row r="681" spans="1:40" x14ac:dyDescent="0.15">
      <c r="A681" s="79"/>
      <c r="B681" s="80"/>
      <c r="C681" s="80"/>
      <c r="D681" s="80"/>
      <c r="E681" s="80"/>
      <c r="F681" s="80"/>
      <c r="G681" s="68"/>
      <c r="H681" s="68"/>
      <c r="I681" s="68"/>
      <c r="J681" s="68"/>
      <c r="K681" s="68"/>
      <c r="L681" s="68"/>
      <c r="M681" s="68"/>
      <c r="N681" s="68"/>
      <c r="O681" s="68"/>
      <c r="P681" s="68"/>
      <c r="Q681" s="68"/>
      <c r="R681" s="68"/>
      <c r="S681" s="68"/>
      <c r="T681" s="68"/>
      <c r="U681" s="68"/>
      <c r="V681" s="68"/>
      <c r="W681" s="68"/>
      <c r="X681" s="68"/>
      <c r="Y681" s="68"/>
      <c r="Z681" s="69"/>
      <c r="AA681" s="70"/>
      <c r="AB681" s="70"/>
      <c r="AC681" s="70"/>
      <c r="AD681" s="71"/>
      <c r="AE681" s="70"/>
      <c r="AF681" s="69"/>
      <c r="AG681" s="69"/>
      <c r="AH681" s="72"/>
      <c r="AI681" s="73"/>
      <c r="AJ681" s="74"/>
      <c r="AK681" s="75"/>
      <c r="AL681" s="76"/>
      <c r="AM681" s="77"/>
      <c r="AN681" s="571" t="s">
        <v>1658</v>
      </c>
    </row>
    <row r="682" spans="1:40" x14ac:dyDescent="0.15">
      <c r="A682" s="67"/>
      <c r="B682" s="68"/>
      <c r="C682" s="68"/>
      <c r="D682" s="68"/>
      <c r="E682" s="68"/>
      <c r="F682" s="68"/>
      <c r="G682" s="68"/>
      <c r="H682" s="68"/>
      <c r="I682" s="68"/>
      <c r="J682" s="68"/>
      <c r="K682" s="68"/>
      <c r="L682" s="68"/>
      <c r="M682" s="68"/>
      <c r="N682" s="68"/>
      <c r="O682" s="68"/>
      <c r="P682" s="68"/>
      <c r="Q682" s="68"/>
      <c r="R682" s="68"/>
      <c r="S682" s="68"/>
      <c r="T682" s="68"/>
      <c r="U682" s="68"/>
      <c r="V682" s="68"/>
      <c r="W682" s="68"/>
      <c r="X682" s="68"/>
      <c r="Y682" s="68"/>
      <c r="Z682" s="69"/>
      <c r="AA682" s="70"/>
      <c r="AB682" s="70"/>
      <c r="AC682" s="70"/>
      <c r="AD682" s="71"/>
      <c r="AE682" s="70"/>
      <c r="AF682" s="69"/>
      <c r="AG682" s="69"/>
      <c r="AH682" s="72"/>
      <c r="AI682" s="73"/>
      <c r="AJ682" s="74"/>
      <c r="AK682" s="75"/>
      <c r="AL682" s="76"/>
      <c r="AM682" s="77"/>
      <c r="AN682" s="571" t="s">
        <v>1658</v>
      </c>
    </row>
    <row r="683" spans="1:40" x14ac:dyDescent="0.15">
      <c r="A683" s="67"/>
      <c r="B683" s="68"/>
      <c r="C683" s="68"/>
      <c r="D683" s="68"/>
      <c r="E683" s="68"/>
      <c r="F683" s="68"/>
      <c r="G683" s="68"/>
      <c r="H683" s="68"/>
      <c r="I683" s="68"/>
      <c r="J683" s="68"/>
      <c r="K683" s="68"/>
      <c r="L683" s="68"/>
      <c r="M683" s="68"/>
      <c r="N683" s="68"/>
      <c r="O683" s="68"/>
      <c r="P683" s="68"/>
      <c r="Q683" s="68"/>
      <c r="R683" s="68"/>
      <c r="S683" s="68"/>
      <c r="T683" s="68"/>
      <c r="U683" s="68"/>
      <c r="V683" s="68"/>
      <c r="W683" s="68"/>
      <c r="X683" s="68"/>
      <c r="Y683" s="68"/>
      <c r="Z683" s="69"/>
      <c r="AA683" s="70"/>
      <c r="AB683" s="70"/>
      <c r="AC683" s="70"/>
      <c r="AD683" s="71"/>
      <c r="AE683" s="70"/>
      <c r="AF683" s="69"/>
      <c r="AG683" s="69"/>
      <c r="AH683" s="72"/>
      <c r="AI683" s="73"/>
      <c r="AJ683" s="74"/>
      <c r="AK683" s="75"/>
      <c r="AL683" s="76"/>
      <c r="AM683" s="77"/>
      <c r="AN683" s="571" t="s">
        <v>1658</v>
      </c>
    </row>
    <row r="684" spans="1:40" x14ac:dyDescent="0.15">
      <c r="A684" s="708"/>
      <c r="B684" s="673"/>
      <c r="C684" s="673"/>
      <c r="D684" s="673"/>
      <c r="E684" s="673"/>
      <c r="F684" s="517"/>
      <c r="G684" s="674"/>
      <c r="H684" s="674"/>
      <c r="I684" s="674"/>
      <c r="J684" s="674"/>
      <c r="K684" s="674"/>
      <c r="L684" s="674"/>
      <c r="M684" s="674"/>
      <c r="N684" s="674"/>
      <c r="O684" s="674"/>
      <c r="P684" s="674"/>
      <c r="Q684" s="674"/>
      <c r="R684" s="674"/>
      <c r="S684" s="674"/>
      <c r="T684" s="674"/>
      <c r="U684" s="674"/>
      <c r="V684" s="674"/>
      <c r="W684" s="674"/>
      <c r="X684" s="674"/>
      <c r="Y684" s="674"/>
      <c r="Z684" s="807"/>
      <c r="AA684" s="677"/>
      <c r="AB684" s="677"/>
      <c r="AC684" s="677"/>
      <c r="AD684" s="679"/>
      <c r="AE684" s="677"/>
      <c r="AF684" s="807"/>
      <c r="AG684" s="807"/>
      <c r="AH684" s="680"/>
      <c r="AI684" s="683"/>
      <c r="AJ684" s="807"/>
      <c r="AK684" s="680"/>
      <c r="AL684" s="683"/>
      <c r="AM684" s="680"/>
      <c r="AN684" s="571" t="s">
        <v>1655</v>
      </c>
    </row>
    <row r="685" spans="1:40" x14ac:dyDescent="0.15">
      <c r="A685" s="67"/>
      <c r="B685" s="68"/>
      <c r="C685" s="68"/>
      <c r="D685" s="68"/>
      <c r="E685" s="68"/>
      <c r="F685" s="68"/>
      <c r="G685" s="68"/>
      <c r="H685" s="68"/>
      <c r="I685" s="68"/>
      <c r="J685" s="68"/>
      <c r="K685" s="68"/>
      <c r="L685" s="68"/>
      <c r="M685" s="68"/>
      <c r="N685" s="68"/>
      <c r="O685" s="68"/>
      <c r="P685" s="68"/>
      <c r="Q685" s="68"/>
      <c r="R685" s="68"/>
      <c r="S685" s="68"/>
      <c r="T685" s="68"/>
      <c r="U685" s="68"/>
      <c r="V685" s="68"/>
      <c r="W685" s="68"/>
      <c r="X685" s="68"/>
      <c r="Y685" s="68"/>
      <c r="Z685" s="69"/>
      <c r="AA685" s="70"/>
      <c r="AB685" s="70"/>
      <c r="AC685" s="70"/>
      <c r="AD685" s="71"/>
      <c r="AE685" s="70"/>
      <c r="AF685" s="69"/>
      <c r="AG685" s="69"/>
      <c r="AH685" s="72"/>
      <c r="AI685" s="73"/>
      <c r="AJ685" s="74"/>
      <c r="AK685" s="75"/>
      <c r="AL685" s="76"/>
      <c r="AM685" s="77"/>
      <c r="AN685" s="571" t="s">
        <v>1657</v>
      </c>
    </row>
    <row r="686" spans="1:40" x14ac:dyDescent="0.15">
      <c r="A686" s="79"/>
      <c r="B686" s="80"/>
      <c r="C686" s="80"/>
      <c r="D686" s="80"/>
      <c r="E686" s="80"/>
      <c r="F686" s="80"/>
      <c r="G686" s="68"/>
      <c r="H686" s="68"/>
      <c r="I686" s="68"/>
      <c r="J686" s="68"/>
      <c r="K686" s="68"/>
      <c r="L686" s="68"/>
      <c r="M686" s="68"/>
      <c r="N686" s="68"/>
      <c r="O686" s="68"/>
      <c r="P686" s="68"/>
      <c r="Q686" s="68"/>
      <c r="R686" s="68"/>
      <c r="S686" s="68"/>
      <c r="T686" s="68"/>
      <c r="U686" s="68"/>
      <c r="V686" s="68"/>
      <c r="W686" s="68"/>
      <c r="X686" s="68"/>
      <c r="Y686" s="68"/>
      <c r="Z686" s="69"/>
      <c r="AA686" s="70"/>
      <c r="AB686" s="70"/>
      <c r="AC686" s="70"/>
      <c r="AD686" s="71"/>
      <c r="AE686" s="70"/>
      <c r="AF686" s="69"/>
      <c r="AG686" s="69"/>
      <c r="AH686" s="72"/>
      <c r="AI686" s="73"/>
      <c r="AJ686" s="74"/>
      <c r="AK686" s="75"/>
      <c r="AL686" s="76"/>
      <c r="AM686" s="77"/>
      <c r="AN686" s="571">
        <v>119620</v>
      </c>
    </row>
    <row r="687" spans="1:40" x14ac:dyDescent="0.15">
      <c r="A687" s="67"/>
      <c r="B687" s="68"/>
      <c r="C687" s="68"/>
      <c r="D687" s="68"/>
      <c r="E687" s="68"/>
      <c r="F687" s="68"/>
      <c r="G687" s="68"/>
      <c r="H687" s="68"/>
      <c r="I687" s="68"/>
      <c r="J687" s="68"/>
      <c r="K687" s="68"/>
      <c r="L687" s="68"/>
      <c r="M687" s="68"/>
      <c r="N687" s="68"/>
      <c r="O687" s="68"/>
      <c r="P687" s="68"/>
      <c r="Q687" s="68"/>
      <c r="R687" s="68"/>
      <c r="S687" s="68"/>
      <c r="T687" s="68"/>
      <c r="U687" s="68"/>
      <c r="V687" s="68"/>
      <c r="W687" s="68"/>
      <c r="X687" s="68"/>
      <c r="Y687" s="68"/>
      <c r="Z687" s="69"/>
      <c r="AA687" s="70"/>
      <c r="AB687" s="70"/>
      <c r="AC687" s="70"/>
      <c r="AD687" s="71"/>
      <c r="AE687" s="70"/>
      <c r="AF687" s="69"/>
      <c r="AG687" s="69"/>
      <c r="AH687" s="72"/>
      <c r="AI687" s="73"/>
      <c r="AJ687" s="74"/>
      <c r="AK687" s="75"/>
      <c r="AL687" s="76"/>
      <c r="AM687" s="77"/>
      <c r="AN687" s="571">
        <v>119620</v>
      </c>
    </row>
    <row r="688" spans="1:40" x14ac:dyDescent="0.15">
      <c r="A688" s="67"/>
      <c r="B688" s="68"/>
      <c r="C688" s="68"/>
      <c r="D688" s="68"/>
      <c r="E688" s="68"/>
      <c r="F688" s="68"/>
      <c r="G688" s="68"/>
      <c r="H688" s="68"/>
      <c r="I688" s="68"/>
      <c r="J688" s="68"/>
      <c r="K688" s="68"/>
      <c r="L688" s="68"/>
      <c r="M688" s="68"/>
      <c r="N688" s="68"/>
      <c r="O688" s="68"/>
      <c r="P688" s="68"/>
      <c r="Q688" s="68"/>
      <c r="R688" s="68"/>
      <c r="S688" s="68"/>
      <c r="T688" s="68"/>
      <c r="U688" s="68"/>
      <c r="V688" s="68"/>
      <c r="W688" s="68"/>
      <c r="X688" s="68"/>
      <c r="Y688" s="68"/>
      <c r="Z688" s="69"/>
      <c r="AA688" s="70"/>
      <c r="AB688" s="70"/>
      <c r="AC688" s="70"/>
      <c r="AD688" s="71"/>
      <c r="AE688" s="70"/>
      <c r="AF688" s="69"/>
      <c r="AG688" s="69"/>
      <c r="AH688" s="72"/>
      <c r="AI688" s="73"/>
      <c r="AJ688" s="74"/>
      <c r="AK688" s="75"/>
      <c r="AL688" s="76"/>
      <c r="AM688" s="77"/>
      <c r="AN688" s="571">
        <v>119620</v>
      </c>
    </row>
    <row r="689" spans="1:40" x14ac:dyDescent="0.15">
      <c r="A689" s="67"/>
      <c r="B689" s="68"/>
      <c r="C689" s="68"/>
      <c r="D689" s="68"/>
      <c r="E689" s="68"/>
      <c r="F689" s="68"/>
      <c r="G689" s="68"/>
      <c r="H689" s="68"/>
      <c r="I689" s="68"/>
      <c r="J689" s="68"/>
      <c r="K689" s="68"/>
      <c r="L689" s="68"/>
      <c r="M689" s="68"/>
      <c r="N689" s="68"/>
      <c r="O689" s="68"/>
      <c r="P689" s="68"/>
      <c r="Q689" s="68"/>
      <c r="R689" s="68"/>
      <c r="S689" s="68"/>
      <c r="T689" s="68"/>
      <c r="U689" s="68"/>
      <c r="V689" s="68"/>
      <c r="W689" s="68"/>
      <c r="X689" s="68"/>
      <c r="Y689" s="68"/>
      <c r="Z689" s="69"/>
      <c r="AA689" s="70"/>
      <c r="AB689" s="70"/>
      <c r="AC689" s="70"/>
      <c r="AD689" s="71"/>
      <c r="AE689" s="70"/>
      <c r="AF689" s="69"/>
      <c r="AG689" s="69"/>
      <c r="AH689" s="72"/>
      <c r="AI689" s="73"/>
      <c r="AJ689" s="74"/>
      <c r="AK689" s="75"/>
      <c r="AL689" s="76"/>
      <c r="AM689" s="77"/>
      <c r="AN689" s="571">
        <v>119620</v>
      </c>
    </row>
    <row r="690" spans="1:40" x14ac:dyDescent="0.15">
      <c r="A690" s="67"/>
      <c r="B690" s="68"/>
      <c r="C690" s="68"/>
      <c r="D690" s="68"/>
      <c r="E690" s="68"/>
      <c r="F690" s="68"/>
      <c r="G690" s="68"/>
      <c r="H690" s="68"/>
      <c r="I690" s="68"/>
      <c r="J690" s="68"/>
      <c r="K690" s="68"/>
      <c r="L690" s="68"/>
      <c r="M690" s="68"/>
      <c r="N690" s="68"/>
      <c r="O690" s="68"/>
      <c r="P690" s="68"/>
      <c r="Q690" s="68"/>
      <c r="R690" s="68"/>
      <c r="S690" s="68"/>
      <c r="T690" s="68"/>
      <c r="U690" s="68"/>
      <c r="V690" s="68"/>
      <c r="W690" s="68"/>
      <c r="X690" s="68"/>
      <c r="Y690" s="68"/>
      <c r="Z690" s="69"/>
      <c r="AA690" s="70"/>
      <c r="AB690" s="70"/>
      <c r="AC690" s="70"/>
      <c r="AD690" s="71"/>
      <c r="AE690" s="70"/>
      <c r="AF690" s="69"/>
      <c r="AG690" s="69"/>
      <c r="AH690" s="72"/>
      <c r="AI690" s="73"/>
      <c r="AJ690" s="74"/>
      <c r="AK690" s="75"/>
      <c r="AL690" s="76"/>
      <c r="AM690" s="77"/>
      <c r="AN690" s="571">
        <v>119620</v>
      </c>
    </row>
    <row r="691" spans="1:40" x14ac:dyDescent="0.15">
      <c r="A691" s="67"/>
      <c r="B691" s="68"/>
      <c r="C691" s="68"/>
      <c r="D691" s="68"/>
      <c r="E691" s="68"/>
      <c r="F691" s="68"/>
      <c r="G691" s="68"/>
      <c r="H691" s="68"/>
      <c r="I691" s="68"/>
      <c r="J691" s="68"/>
      <c r="K691" s="68"/>
      <c r="L691" s="68"/>
      <c r="M691" s="68"/>
      <c r="N691" s="68"/>
      <c r="O691" s="68"/>
      <c r="P691" s="68"/>
      <c r="Q691" s="68"/>
      <c r="R691" s="68"/>
      <c r="S691" s="68"/>
      <c r="T691" s="68"/>
      <c r="U691" s="68"/>
      <c r="V691" s="68"/>
      <c r="W691" s="68"/>
      <c r="X691" s="68"/>
      <c r="Y691" s="68"/>
      <c r="Z691" s="69"/>
      <c r="AA691" s="70"/>
      <c r="AB691" s="70"/>
      <c r="AC691" s="70"/>
      <c r="AD691" s="71"/>
      <c r="AE691" s="70"/>
      <c r="AF691" s="69"/>
      <c r="AG691" s="69"/>
      <c r="AH691" s="72"/>
      <c r="AI691" s="73"/>
      <c r="AJ691" s="74"/>
      <c r="AK691" s="75"/>
      <c r="AL691" s="76"/>
      <c r="AM691" s="77"/>
      <c r="AN691" s="571">
        <v>119620</v>
      </c>
    </row>
    <row r="692" spans="1:40" x14ac:dyDescent="0.15">
      <c r="A692" s="708"/>
      <c r="B692" s="673"/>
      <c r="C692" s="673"/>
      <c r="D692" s="673"/>
      <c r="E692" s="673"/>
      <c r="F692" s="517"/>
      <c r="G692" s="674"/>
      <c r="H692" s="674"/>
      <c r="I692" s="674"/>
      <c r="J692" s="674"/>
      <c r="K692" s="674"/>
      <c r="L692" s="674"/>
      <c r="M692" s="674"/>
      <c r="N692" s="674"/>
      <c r="O692" s="674"/>
      <c r="P692" s="674"/>
      <c r="Q692" s="674"/>
      <c r="R692" s="674"/>
      <c r="S692" s="674"/>
      <c r="T692" s="674"/>
      <c r="U692" s="674"/>
      <c r="V692" s="674"/>
      <c r="W692" s="674"/>
      <c r="X692" s="674"/>
      <c r="Y692" s="674"/>
      <c r="Z692" s="796"/>
      <c r="AA692" s="677"/>
      <c r="AB692" s="677"/>
      <c r="AC692" s="677"/>
      <c r="AD692" s="679"/>
      <c r="AE692" s="677"/>
      <c r="AF692" s="796"/>
      <c r="AG692" s="796"/>
      <c r="AH692" s="680"/>
      <c r="AI692" s="683"/>
      <c r="AJ692" s="796"/>
      <c r="AK692" s="680"/>
      <c r="AL692" s="683"/>
      <c r="AM692" s="680"/>
      <c r="AN692" s="571">
        <v>119620</v>
      </c>
    </row>
    <row r="693" spans="1:40" x14ac:dyDescent="0.15">
      <c r="A693" s="67"/>
      <c r="B693" s="68"/>
      <c r="C693" s="68"/>
      <c r="D693" s="68"/>
      <c r="E693" s="68"/>
      <c r="F693" s="68"/>
      <c r="G693" s="68"/>
      <c r="H693" s="68"/>
      <c r="I693" s="68"/>
      <c r="J693" s="68"/>
      <c r="K693" s="68"/>
      <c r="L693" s="68"/>
      <c r="M693" s="68"/>
      <c r="N693" s="68"/>
      <c r="O693" s="68"/>
      <c r="P693" s="68"/>
      <c r="Q693" s="68"/>
      <c r="R693" s="68"/>
      <c r="S693" s="68"/>
      <c r="T693" s="68"/>
      <c r="U693" s="68"/>
      <c r="V693" s="68"/>
      <c r="W693" s="68"/>
      <c r="X693" s="68"/>
      <c r="Y693" s="68"/>
      <c r="Z693" s="69"/>
      <c r="AA693" s="70"/>
      <c r="AB693" s="70"/>
      <c r="AC693" s="70"/>
      <c r="AD693" s="71"/>
      <c r="AE693" s="70"/>
      <c r="AF693" s="69"/>
      <c r="AG693" s="69"/>
      <c r="AH693" s="72"/>
      <c r="AI693" s="73"/>
      <c r="AJ693" s="74"/>
      <c r="AK693" s="75"/>
      <c r="AL693" s="76"/>
      <c r="AM693" s="77"/>
      <c r="AN693" s="571">
        <v>119620</v>
      </c>
    </row>
    <row r="694" spans="1:40" x14ac:dyDescent="0.15">
      <c r="A694" s="67"/>
      <c r="B694" s="68"/>
      <c r="C694" s="68"/>
      <c r="D694" s="68"/>
      <c r="E694" s="68"/>
      <c r="F694" s="68"/>
      <c r="G694" s="68"/>
      <c r="H694" s="68"/>
      <c r="I694" s="68"/>
      <c r="J694" s="68"/>
      <c r="K694" s="68"/>
      <c r="L694" s="68"/>
      <c r="M694" s="68"/>
      <c r="N694" s="68"/>
      <c r="O694" s="68"/>
      <c r="P694" s="68"/>
      <c r="Q694" s="68"/>
      <c r="R694" s="68"/>
      <c r="S694" s="68"/>
      <c r="T694" s="68"/>
      <c r="U694" s="68"/>
      <c r="V694" s="68"/>
      <c r="W694" s="68"/>
      <c r="X694" s="68"/>
      <c r="Y694" s="68"/>
      <c r="Z694" s="69"/>
      <c r="AA694" s="70"/>
      <c r="AB694" s="70"/>
      <c r="AC694" s="70"/>
      <c r="AD694" s="71"/>
      <c r="AE694" s="70"/>
      <c r="AF694" s="69"/>
      <c r="AG694" s="69"/>
      <c r="AH694" s="72"/>
      <c r="AI694" s="73"/>
      <c r="AJ694" s="74"/>
      <c r="AK694" s="75"/>
      <c r="AL694" s="76"/>
      <c r="AM694" s="77"/>
      <c r="AN694" s="571">
        <v>119620</v>
      </c>
    </row>
    <row r="695" spans="1:40" x14ac:dyDescent="0.15">
      <c r="A695" s="79"/>
      <c r="B695" s="80"/>
      <c r="C695" s="80"/>
      <c r="D695" s="80"/>
      <c r="E695" s="80"/>
      <c r="F695" s="80"/>
      <c r="G695" s="68"/>
      <c r="H695" s="68"/>
      <c r="I695" s="68"/>
      <c r="J695" s="68"/>
      <c r="K695" s="68"/>
      <c r="L695" s="68"/>
      <c r="M695" s="68"/>
      <c r="N695" s="68"/>
      <c r="O695" s="68"/>
      <c r="P695" s="68"/>
      <c r="Q695" s="68"/>
      <c r="R695" s="68"/>
      <c r="S695" s="68"/>
      <c r="T695" s="68"/>
      <c r="U695" s="68"/>
      <c r="V695" s="68"/>
      <c r="W695" s="68"/>
      <c r="X695" s="68"/>
      <c r="Y695" s="68"/>
      <c r="Z695" s="69"/>
      <c r="AA695" s="70"/>
      <c r="AB695" s="70"/>
      <c r="AC695" s="70"/>
      <c r="AD695" s="71"/>
      <c r="AE695" s="70"/>
      <c r="AF695" s="69"/>
      <c r="AG695" s="69"/>
      <c r="AH695" s="72"/>
      <c r="AI695" s="73"/>
      <c r="AJ695" s="74"/>
      <c r="AK695" s="75"/>
      <c r="AL695" s="76"/>
      <c r="AM695" s="77"/>
      <c r="AN695" s="571">
        <v>119620</v>
      </c>
    </row>
    <row r="696" spans="1:40" x14ac:dyDescent="0.15">
      <c r="A696" s="79"/>
      <c r="B696" s="80"/>
      <c r="C696" s="80"/>
      <c r="D696" s="80"/>
      <c r="E696" s="80"/>
      <c r="F696" s="80"/>
      <c r="G696" s="68"/>
      <c r="H696" s="68"/>
      <c r="I696" s="68"/>
      <c r="J696" s="68"/>
      <c r="K696" s="68"/>
      <c r="L696" s="68"/>
      <c r="M696" s="68"/>
      <c r="N696" s="68"/>
      <c r="O696" s="68"/>
      <c r="P696" s="68"/>
      <c r="Q696" s="68"/>
      <c r="R696" s="68"/>
      <c r="S696" s="68"/>
      <c r="T696" s="68"/>
      <c r="U696" s="68"/>
      <c r="V696" s="68"/>
      <c r="W696" s="68"/>
      <c r="X696" s="68"/>
      <c r="Y696" s="68"/>
      <c r="Z696" s="69"/>
      <c r="AA696" s="70"/>
      <c r="AB696" s="70"/>
      <c r="AC696" s="70"/>
      <c r="AD696" s="71"/>
      <c r="AE696" s="70"/>
      <c r="AF696" s="69"/>
      <c r="AG696" s="69"/>
      <c r="AH696" s="72"/>
      <c r="AI696" s="73"/>
      <c r="AJ696" s="74"/>
      <c r="AK696" s="75"/>
      <c r="AL696" s="76"/>
      <c r="AM696" s="77"/>
      <c r="AN696" s="571">
        <v>119620</v>
      </c>
    </row>
    <row r="697" spans="1:40" x14ac:dyDescent="0.15">
      <c r="A697" s="67"/>
      <c r="B697" s="68"/>
      <c r="C697" s="68"/>
      <c r="D697" s="68"/>
      <c r="E697" s="68"/>
      <c r="F697" s="68"/>
      <c r="G697" s="68"/>
      <c r="H697" s="68"/>
      <c r="I697" s="68"/>
      <c r="J697" s="68"/>
      <c r="K697" s="68"/>
      <c r="L697" s="68"/>
      <c r="M697" s="68"/>
      <c r="N697" s="68"/>
      <c r="O697" s="68"/>
      <c r="P697" s="68"/>
      <c r="Q697" s="68"/>
      <c r="R697" s="68"/>
      <c r="S697" s="68"/>
      <c r="T697" s="68"/>
      <c r="U697" s="68"/>
      <c r="V697" s="68"/>
      <c r="W697" s="68"/>
      <c r="X697" s="68"/>
      <c r="Y697" s="68"/>
      <c r="Z697" s="69"/>
      <c r="AA697" s="70"/>
      <c r="AB697" s="70"/>
      <c r="AC697" s="70"/>
      <c r="AD697" s="71"/>
      <c r="AE697" s="70"/>
      <c r="AF697" s="69"/>
      <c r="AG697" s="69"/>
      <c r="AH697" s="72"/>
      <c r="AI697" s="73"/>
      <c r="AJ697" s="74"/>
      <c r="AK697" s="75"/>
      <c r="AL697" s="76"/>
      <c r="AM697" s="77"/>
      <c r="AN697" s="571">
        <v>119620</v>
      </c>
    </row>
    <row r="698" spans="1:40" x14ac:dyDescent="0.15">
      <c r="A698" s="67"/>
      <c r="B698" s="68"/>
      <c r="C698" s="68"/>
      <c r="D698" s="68"/>
      <c r="E698" s="68"/>
      <c r="F698" s="68"/>
      <c r="G698" s="68"/>
      <c r="H698" s="68"/>
      <c r="I698" s="68"/>
      <c r="J698" s="68"/>
      <c r="K698" s="68"/>
      <c r="L698" s="68"/>
      <c r="M698" s="68"/>
      <c r="N698" s="68"/>
      <c r="O698" s="68"/>
      <c r="P698" s="68"/>
      <c r="Q698" s="68"/>
      <c r="R698" s="68"/>
      <c r="S698" s="68"/>
      <c r="T698" s="68"/>
      <c r="U698" s="68"/>
      <c r="V698" s="68"/>
      <c r="W698" s="68"/>
      <c r="X698" s="68"/>
      <c r="Y698" s="68"/>
      <c r="Z698" s="69"/>
      <c r="AA698" s="70"/>
      <c r="AB698" s="70"/>
      <c r="AC698" s="70"/>
      <c r="AD698" s="71"/>
      <c r="AE698" s="70"/>
      <c r="AF698" s="69"/>
      <c r="AG698" s="69"/>
      <c r="AH698" s="72"/>
      <c r="AI698" s="73"/>
      <c r="AJ698" s="74"/>
      <c r="AK698" s="75"/>
      <c r="AL698" s="76"/>
      <c r="AM698" s="77"/>
      <c r="AN698" s="571">
        <v>119620</v>
      </c>
    </row>
    <row r="699" spans="1:40" x14ac:dyDescent="0.15">
      <c r="A699" s="67"/>
      <c r="B699" s="68"/>
      <c r="C699" s="68"/>
      <c r="D699" s="68"/>
      <c r="E699" s="68"/>
      <c r="F699" s="68"/>
      <c r="G699" s="68"/>
      <c r="H699" s="68"/>
      <c r="I699" s="68"/>
      <c r="J699" s="68"/>
      <c r="K699" s="68"/>
      <c r="L699" s="68"/>
      <c r="M699" s="68"/>
      <c r="N699" s="68"/>
      <c r="O699" s="68"/>
      <c r="P699" s="68"/>
      <c r="Q699" s="68"/>
      <c r="R699" s="68"/>
      <c r="S699" s="68"/>
      <c r="T699" s="68"/>
      <c r="U699" s="68"/>
      <c r="V699" s="68"/>
      <c r="W699" s="68"/>
      <c r="X699" s="68"/>
      <c r="Y699" s="68"/>
      <c r="Z699" s="69"/>
      <c r="AA699" s="70"/>
      <c r="AB699" s="70"/>
      <c r="AC699" s="70"/>
      <c r="AD699" s="71"/>
      <c r="AE699" s="70"/>
      <c r="AF699" s="69"/>
      <c r="AG699" s="69"/>
      <c r="AH699" s="72"/>
      <c r="AI699" s="73"/>
      <c r="AJ699" s="74"/>
      <c r="AK699" s="75"/>
      <c r="AL699" s="76"/>
      <c r="AM699" s="77"/>
      <c r="AN699" s="571">
        <v>119620</v>
      </c>
    </row>
    <row r="700" spans="1:40" x14ac:dyDescent="0.15">
      <c r="A700" s="67"/>
      <c r="B700" s="68"/>
      <c r="C700" s="68"/>
      <c r="D700" s="68"/>
      <c r="E700" s="68"/>
      <c r="F700" s="68"/>
      <c r="G700" s="68"/>
      <c r="H700" s="68"/>
      <c r="I700" s="68"/>
      <c r="J700" s="68"/>
      <c r="K700" s="68"/>
      <c r="L700" s="68"/>
      <c r="M700" s="68"/>
      <c r="N700" s="68"/>
      <c r="O700" s="68"/>
      <c r="P700" s="68"/>
      <c r="Q700" s="68"/>
      <c r="R700" s="68"/>
      <c r="S700" s="68"/>
      <c r="T700" s="68"/>
      <c r="U700" s="68"/>
      <c r="V700" s="68"/>
      <c r="W700" s="68"/>
      <c r="X700" s="68"/>
      <c r="Y700" s="68"/>
      <c r="Z700" s="69"/>
      <c r="AA700" s="70"/>
      <c r="AB700" s="70"/>
      <c r="AC700" s="70"/>
      <c r="AD700" s="71"/>
      <c r="AE700" s="70"/>
      <c r="AF700" s="69"/>
      <c r="AG700" s="69"/>
      <c r="AH700" s="72"/>
      <c r="AI700" s="73"/>
      <c r="AJ700" s="74"/>
      <c r="AK700" s="75"/>
      <c r="AL700" s="76"/>
      <c r="AM700" s="77"/>
      <c r="AN700" s="571">
        <v>119620</v>
      </c>
    </row>
    <row r="701" spans="1:40" x14ac:dyDescent="0.15">
      <c r="A701" s="67"/>
      <c r="B701" s="68"/>
      <c r="C701" s="68"/>
      <c r="D701" s="68"/>
      <c r="E701" s="68"/>
      <c r="F701" s="68"/>
      <c r="G701" s="68"/>
      <c r="H701" s="68"/>
      <c r="I701" s="68"/>
      <c r="J701" s="68"/>
      <c r="K701" s="68"/>
      <c r="L701" s="68"/>
      <c r="M701" s="68"/>
      <c r="N701" s="68"/>
      <c r="O701" s="68"/>
      <c r="P701" s="68"/>
      <c r="Q701" s="68"/>
      <c r="R701" s="68"/>
      <c r="S701" s="68"/>
      <c r="T701" s="68"/>
      <c r="U701" s="68"/>
      <c r="V701" s="68"/>
      <c r="W701" s="68"/>
      <c r="X701" s="68"/>
      <c r="Y701" s="68"/>
      <c r="Z701" s="69"/>
      <c r="AA701" s="70"/>
      <c r="AB701" s="70"/>
      <c r="AC701" s="70"/>
      <c r="AD701" s="71"/>
      <c r="AE701" s="70"/>
      <c r="AF701" s="69"/>
      <c r="AG701" s="69"/>
      <c r="AH701" s="72"/>
      <c r="AI701" s="73"/>
      <c r="AJ701" s="74"/>
      <c r="AK701" s="75"/>
      <c r="AL701" s="76"/>
      <c r="AM701" s="77"/>
      <c r="AN701" s="571">
        <v>119620</v>
      </c>
    </row>
    <row r="702" spans="1:40" x14ac:dyDescent="0.15">
      <c r="A702" s="67"/>
      <c r="B702" s="68"/>
      <c r="C702" s="68"/>
      <c r="D702" s="68"/>
      <c r="E702" s="68"/>
      <c r="F702" s="68"/>
      <c r="G702" s="68"/>
      <c r="H702" s="68"/>
      <c r="I702" s="68"/>
      <c r="J702" s="68"/>
      <c r="K702" s="68"/>
      <c r="L702" s="68"/>
      <c r="M702" s="68"/>
      <c r="N702" s="68"/>
      <c r="O702" s="68"/>
      <c r="P702" s="68"/>
      <c r="Q702" s="68"/>
      <c r="R702" s="68"/>
      <c r="S702" s="68"/>
      <c r="T702" s="68"/>
      <c r="U702" s="68"/>
      <c r="V702" s="68"/>
      <c r="W702" s="68"/>
      <c r="X702" s="68"/>
      <c r="Y702" s="68"/>
      <c r="Z702" s="69"/>
      <c r="AA702" s="70"/>
      <c r="AB702" s="70"/>
      <c r="AC702" s="70"/>
      <c r="AD702" s="71"/>
      <c r="AE702" s="70"/>
      <c r="AF702" s="69"/>
      <c r="AG702" s="69"/>
      <c r="AH702" s="72"/>
      <c r="AI702" s="73"/>
      <c r="AJ702" s="74"/>
      <c r="AK702" s="75"/>
      <c r="AL702" s="76"/>
      <c r="AM702" s="77"/>
      <c r="AN702" s="571">
        <v>119620</v>
      </c>
    </row>
    <row r="703" spans="1:40" x14ac:dyDescent="0.15">
      <c r="A703" s="67"/>
      <c r="B703" s="68"/>
      <c r="C703" s="68"/>
      <c r="D703" s="68"/>
      <c r="E703" s="68"/>
      <c r="F703" s="68"/>
      <c r="G703" s="68"/>
      <c r="H703" s="68"/>
      <c r="I703" s="68"/>
      <c r="J703" s="68"/>
      <c r="K703" s="68"/>
      <c r="L703" s="68"/>
      <c r="M703" s="68"/>
      <c r="N703" s="68"/>
      <c r="O703" s="68"/>
      <c r="P703" s="68"/>
      <c r="Q703" s="68"/>
      <c r="R703" s="68"/>
      <c r="S703" s="68"/>
      <c r="T703" s="68"/>
      <c r="U703" s="68"/>
      <c r="V703" s="68"/>
      <c r="W703" s="68"/>
      <c r="X703" s="68"/>
      <c r="Y703" s="68"/>
      <c r="Z703" s="69"/>
      <c r="AA703" s="70"/>
      <c r="AB703" s="70"/>
      <c r="AC703" s="70"/>
      <c r="AD703" s="71"/>
      <c r="AE703" s="70"/>
      <c r="AF703" s="69"/>
      <c r="AG703" s="69"/>
      <c r="AH703" s="72"/>
      <c r="AI703" s="73"/>
      <c r="AJ703" s="74"/>
      <c r="AK703" s="75"/>
      <c r="AL703" s="76"/>
      <c r="AM703" s="77"/>
      <c r="AN703" s="571">
        <v>119620</v>
      </c>
    </row>
    <row r="704" spans="1:40" x14ac:dyDescent="0.15">
      <c r="A704" s="67"/>
      <c r="B704" s="68"/>
      <c r="C704" s="68"/>
      <c r="D704" s="68"/>
      <c r="E704" s="68"/>
      <c r="F704" s="68"/>
      <c r="G704" s="68"/>
      <c r="H704" s="68"/>
      <c r="I704" s="68"/>
      <c r="J704" s="68"/>
      <c r="K704" s="68"/>
      <c r="L704" s="68"/>
      <c r="M704" s="68"/>
      <c r="N704" s="68"/>
      <c r="O704" s="68"/>
      <c r="P704" s="68"/>
      <c r="Q704" s="68"/>
      <c r="R704" s="68"/>
      <c r="S704" s="68"/>
      <c r="T704" s="68"/>
      <c r="U704" s="68"/>
      <c r="V704" s="68"/>
      <c r="W704" s="68"/>
      <c r="X704" s="68"/>
      <c r="Y704" s="68"/>
      <c r="Z704" s="69"/>
      <c r="AA704" s="70"/>
      <c r="AB704" s="70"/>
      <c r="AC704" s="70"/>
      <c r="AD704" s="71"/>
      <c r="AE704" s="70"/>
      <c r="AF704" s="69"/>
      <c r="AG704" s="69"/>
      <c r="AH704" s="72"/>
      <c r="AI704" s="73"/>
      <c r="AJ704" s="74"/>
      <c r="AK704" s="75"/>
      <c r="AL704" s="76"/>
      <c r="AM704" s="77"/>
      <c r="AN704" s="571" t="s">
        <v>1644</v>
      </c>
    </row>
    <row r="705" spans="1:40" x14ac:dyDescent="0.15">
      <c r="A705" s="67"/>
      <c r="B705" s="68"/>
      <c r="C705" s="68"/>
      <c r="D705" s="68"/>
      <c r="E705" s="68"/>
      <c r="F705" s="68"/>
      <c r="G705" s="68"/>
      <c r="H705" s="68"/>
      <c r="I705" s="68"/>
      <c r="J705" s="68"/>
      <c r="K705" s="68"/>
      <c r="L705" s="68"/>
      <c r="M705" s="68"/>
      <c r="N705" s="68"/>
      <c r="O705" s="68"/>
      <c r="P705" s="68"/>
      <c r="Q705" s="68"/>
      <c r="R705" s="68"/>
      <c r="S705" s="68"/>
      <c r="T705" s="68"/>
      <c r="U705" s="68"/>
      <c r="V705" s="68"/>
      <c r="W705" s="68"/>
      <c r="X705" s="68"/>
      <c r="Y705" s="68"/>
      <c r="Z705" s="69"/>
      <c r="AA705" s="70"/>
      <c r="AB705" s="70"/>
      <c r="AC705" s="70"/>
      <c r="AD705" s="71"/>
      <c r="AE705" s="70"/>
      <c r="AF705" s="69"/>
      <c r="AG705" s="69"/>
      <c r="AH705" s="72"/>
      <c r="AI705" s="73"/>
      <c r="AJ705" s="74"/>
      <c r="AK705" s="75"/>
      <c r="AL705" s="76"/>
      <c r="AM705" s="77"/>
      <c r="AN705" s="571" t="s">
        <v>1643</v>
      </c>
    </row>
    <row r="706" spans="1:40" x14ac:dyDescent="0.15">
      <c r="A706" s="79"/>
      <c r="B706" s="80"/>
      <c r="C706" s="80"/>
      <c r="D706" s="80"/>
      <c r="E706" s="80"/>
      <c r="F706" s="80"/>
      <c r="G706" s="68"/>
      <c r="H706" s="68"/>
      <c r="I706" s="68"/>
      <c r="J706" s="68"/>
      <c r="K706" s="68"/>
      <c r="L706" s="68"/>
      <c r="M706" s="68"/>
      <c r="N706" s="68"/>
      <c r="O706" s="68"/>
      <c r="P706" s="68"/>
      <c r="Q706" s="68"/>
      <c r="R706" s="68"/>
      <c r="S706" s="68"/>
      <c r="T706" s="68"/>
      <c r="U706" s="68"/>
      <c r="V706" s="68"/>
      <c r="W706" s="68"/>
      <c r="X706" s="68"/>
      <c r="Y706" s="68"/>
      <c r="Z706" s="69"/>
      <c r="AA706" s="70"/>
      <c r="AB706" s="70"/>
      <c r="AC706" s="70"/>
      <c r="AD706" s="71"/>
      <c r="AE706" s="70"/>
      <c r="AF706" s="69"/>
      <c r="AG706" s="69"/>
      <c r="AH706" s="72"/>
      <c r="AI706" s="73"/>
      <c r="AJ706" s="74"/>
      <c r="AK706" s="75"/>
      <c r="AL706" s="76"/>
      <c r="AM706" s="77"/>
      <c r="AN706" s="571" t="s">
        <v>1643</v>
      </c>
    </row>
    <row r="707" spans="1:40" x14ac:dyDescent="0.15">
      <c r="A707" s="67"/>
      <c r="B707" s="68"/>
      <c r="C707" s="68"/>
      <c r="D707" s="68"/>
      <c r="E707" s="68"/>
      <c r="F707" s="68"/>
      <c r="G707" s="68"/>
      <c r="H707" s="68"/>
      <c r="I707" s="68"/>
      <c r="J707" s="68"/>
      <c r="K707" s="68"/>
      <c r="L707" s="68"/>
      <c r="M707" s="68"/>
      <c r="N707" s="68"/>
      <c r="O707" s="68"/>
      <c r="P707" s="68"/>
      <c r="Q707" s="68"/>
      <c r="R707" s="68"/>
      <c r="S707" s="68"/>
      <c r="T707" s="68"/>
      <c r="U707" s="68"/>
      <c r="V707" s="68"/>
      <c r="W707" s="68"/>
      <c r="X707" s="68"/>
      <c r="Y707" s="68"/>
      <c r="Z707" s="69"/>
      <c r="AA707" s="70"/>
      <c r="AB707" s="70"/>
      <c r="AC707" s="70"/>
      <c r="AD707" s="71"/>
      <c r="AE707" s="70"/>
      <c r="AF707" s="69"/>
      <c r="AG707" s="69"/>
      <c r="AH707" s="72"/>
      <c r="AI707" s="73"/>
      <c r="AJ707" s="74"/>
      <c r="AK707" s="75"/>
      <c r="AL707" s="76"/>
      <c r="AM707" s="77"/>
      <c r="AN707" s="571" t="s">
        <v>1643</v>
      </c>
    </row>
    <row r="708" spans="1:40" x14ac:dyDescent="0.15">
      <c r="A708" s="67"/>
      <c r="B708" s="68"/>
      <c r="C708" s="68"/>
      <c r="D708" s="68"/>
      <c r="E708" s="68"/>
      <c r="F708" s="68"/>
      <c r="G708" s="68"/>
      <c r="H708" s="68"/>
      <c r="I708" s="68"/>
      <c r="J708" s="68"/>
      <c r="K708" s="68"/>
      <c r="L708" s="68"/>
      <c r="M708" s="68"/>
      <c r="N708" s="68"/>
      <c r="O708" s="68"/>
      <c r="P708" s="68"/>
      <c r="Q708" s="68"/>
      <c r="R708" s="68"/>
      <c r="S708" s="68"/>
      <c r="T708" s="68"/>
      <c r="U708" s="68"/>
      <c r="V708" s="68"/>
      <c r="W708" s="68"/>
      <c r="X708" s="68"/>
      <c r="Y708" s="68"/>
      <c r="Z708" s="69"/>
      <c r="AA708" s="70"/>
      <c r="AB708" s="70"/>
      <c r="AC708" s="70"/>
      <c r="AD708" s="71"/>
      <c r="AE708" s="70"/>
      <c r="AF708" s="69"/>
      <c r="AG708" s="69"/>
      <c r="AH708" s="72"/>
      <c r="AI708" s="73"/>
      <c r="AJ708" s="74"/>
      <c r="AK708" s="75"/>
      <c r="AL708" s="76"/>
      <c r="AM708" s="77"/>
      <c r="AN708" s="571" t="s">
        <v>1643</v>
      </c>
    </row>
    <row r="709" spans="1:40" x14ac:dyDescent="0.15">
      <c r="A709" s="79"/>
      <c r="B709" s="80"/>
      <c r="C709" s="80"/>
      <c r="D709" s="80"/>
      <c r="E709" s="80"/>
      <c r="F709" s="80"/>
      <c r="G709" s="68"/>
      <c r="H709" s="68"/>
      <c r="I709" s="68"/>
      <c r="J709" s="68"/>
      <c r="K709" s="68"/>
      <c r="L709" s="68"/>
      <c r="M709" s="68"/>
      <c r="N709" s="68"/>
      <c r="O709" s="68"/>
      <c r="P709" s="68"/>
      <c r="Q709" s="68"/>
      <c r="R709" s="68"/>
      <c r="S709" s="68"/>
      <c r="T709" s="68"/>
      <c r="U709" s="68"/>
      <c r="V709" s="68"/>
      <c r="W709" s="68"/>
      <c r="X709" s="68"/>
      <c r="Y709" s="68"/>
      <c r="Z709" s="69"/>
      <c r="AA709" s="70"/>
      <c r="AB709" s="70"/>
      <c r="AC709" s="70"/>
      <c r="AD709" s="71"/>
      <c r="AE709" s="70"/>
      <c r="AF709" s="69"/>
      <c r="AG709" s="69"/>
      <c r="AH709" s="72"/>
      <c r="AI709" s="73"/>
      <c r="AJ709" s="74"/>
      <c r="AK709" s="75"/>
      <c r="AL709" s="76"/>
      <c r="AM709" s="77"/>
      <c r="AN709" s="571" t="s">
        <v>1643</v>
      </c>
    </row>
    <row r="710" spans="1:40" x14ac:dyDescent="0.15">
      <c r="A710" s="67"/>
      <c r="B710" s="68"/>
      <c r="C710" s="68"/>
      <c r="D710" s="68"/>
      <c r="E710" s="68"/>
      <c r="F710" s="68"/>
      <c r="G710" s="68"/>
      <c r="H710" s="68"/>
      <c r="I710" s="68"/>
      <c r="J710" s="68"/>
      <c r="K710" s="68"/>
      <c r="L710" s="68"/>
      <c r="M710" s="68"/>
      <c r="N710" s="68"/>
      <c r="O710" s="68"/>
      <c r="P710" s="68"/>
      <c r="Q710" s="68"/>
      <c r="R710" s="68"/>
      <c r="S710" s="68"/>
      <c r="T710" s="68"/>
      <c r="U710" s="68"/>
      <c r="V710" s="68"/>
      <c r="W710" s="68"/>
      <c r="X710" s="68"/>
      <c r="Y710" s="68"/>
      <c r="Z710" s="69"/>
      <c r="AA710" s="70"/>
      <c r="AB710" s="70"/>
      <c r="AC710" s="70"/>
      <c r="AD710" s="71"/>
      <c r="AE710" s="70"/>
      <c r="AF710" s="69"/>
      <c r="AG710" s="69"/>
      <c r="AH710" s="72"/>
      <c r="AI710" s="73"/>
      <c r="AJ710" s="74"/>
      <c r="AK710" s="75"/>
      <c r="AL710" s="76"/>
      <c r="AM710" s="77"/>
      <c r="AN710" s="571" t="s">
        <v>1645</v>
      </c>
    </row>
    <row r="711" spans="1:40" x14ac:dyDescent="0.15">
      <c r="A711" s="708"/>
      <c r="B711" s="673"/>
      <c r="C711" s="673"/>
      <c r="D711" s="673"/>
      <c r="E711" s="673"/>
      <c r="F711" s="517"/>
      <c r="G711" s="674"/>
      <c r="H711" s="674"/>
      <c r="I711" s="674"/>
      <c r="J711" s="674"/>
      <c r="K711" s="674"/>
      <c r="L711" s="674"/>
      <c r="M711" s="674"/>
      <c r="N711" s="674"/>
      <c r="O711" s="674"/>
      <c r="P711" s="674"/>
      <c r="Q711" s="674"/>
      <c r="R711" s="674"/>
      <c r="S711" s="674"/>
      <c r="T711" s="674"/>
      <c r="U711" s="674"/>
      <c r="V711" s="674"/>
      <c r="W711" s="674"/>
      <c r="X711" s="674"/>
      <c r="Y711" s="674"/>
      <c r="Z711" s="796"/>
      <c r="AA711" s="677"/>
      <c r="AB711" s="677"/>
      <c r="AC711" s="677"/>
      <c r="AD711" s="679"/>
      <c r="AE711" s="677"/>
      <c r="AF711" s="796"/>
      <c r="AG711" s="796"/>
      <c r="AH711" s="680"/>
      <c r="AI711" s="683"/>
      <c r="AJ711" s="796"/>
      <c r="AK711" s="680"/>
      <c r="AL711" s="683"/>
      <c r="AM711" s="680"/>
      <c r="AN711" s="571">
        <v>105900</v>
      </c>
    </row>
    <row r="712" spans="1:40" x14ac:dyDescent="0.15">
      <c r="A712" s="67"/>
      <c r="B712" s="68"/>
      <c r="C712" s="68"/>
      <c r="D712" s="68"/>
      <c r="E712" s="68"/>
      <c r="F712" s="68"/>
      <c r="G712" s="68"/>
      <c r="H712" s="68"/>
      <c r="I712" s="68"/>
      <c r="J712" s="68"/>
      <c r="K712" s="68"/>
      <c r="L712" s="68"/>
      <c r="M712" s="68"/>
      <c r="N712" s="68"/>
      <c r="O712" s="68"/>
      <c r="P712" s="68"/>
      <c r="Q712" s="68"/>
      <c r="R712" s="68"/>
      <c r="S712" s="68"/>
      <c r="T712" s="68"/>
      <c r="U712" s="68"/>
      <c r="V712" s="68"/>
      <c r="W712" s="68"/>
      <c r="X712" s="68"/>
      <c r="Y712" s="68"/>
      <c r="Z712" s="69"/>
      <c r="AA712" s="70"/>
      <c r="AB712" s="70"/>
      <c r="AC712" s="70"/>
      <c r="AD712" s="71"/>
      <c r="AE712" s="70"/>
      <c r="AF712" s="69"/>
      <c r="AG712" s="69"/>
      <c r="AH712" s="72"/>
      <c r="AI712" s="73"/>
      <c r="AJ712" s="74"/>
      <c r="AK712" s="75"/>
      <c r="AL712" s="76"/>
      <c r="AM712" s="77"/>
      <c r="AN712" s="571">
        <v>119620</v>
      </c>
    </row>
    <row r="713" spans="1:40" x14ac:dyDescent="0.15">
      <c r="A713" s="79"/>
      <c r="B713" s="80"/>
      <c r="C713" s="80"/>
      <c r="D713" s="80"/>
      <c r="E713" s="80"/>
      <c r="F713" s="80"/>
      <c r="G713" s="68"/>
      <c r="H713" s="68"/>
      <c r="I713" s="68"/>
      <c r="J713" s="68"/>
      <c r="K713" s="68"/>
      <c r="L713" s="68"/>
      <c r="M713" s="68"/>
      <c r="N713" s="68"/>
      <c r="O713" s="68"/>
      <c r="P713" s="68"/>
      <c r="Q713" s="68"/>
      <c r="R713" s="68"/>
      <c r="S713" s="68"/>
      <c r="T713" s="68"/>
      <c r="U713" s="68"/>
      <c r="V713" s="68"/>
      <c r="W713" s="68"/>
      <c r="X713" s="68"/>
      <c r="Y713" s="68"/>
      <c r="Z713" s="69"/>
      <c r="AA713" s="70"/>
      <c r="AB713" s="70"/>
      <c r="AC713" s="70"/>
      <c r="AD713" s="71"/>
      <c r="AE713" s="70"/>
      <c r="AF713" s="69"/>
      <c r="AG713" s="69"/>
      <c r="AH713" s="72"/>
      <c r="AI713" s="73"/>
      <c r="AJ713" s="74"/>
      <c r="AK713" s="75"/>
      <c r="AL713" s="76"/>
      <c r="AM713" s="77"/>
      <c r="AN713" s="571">
        <v>119620</v>
      </c>
    </row>
    <row r="714" spans="1:40" x14ac:dyDescent="0.15">
      <c r="A714" s="67"/>
      <c r="B714" s="68"/>
      <c r="C714" s="68"/>
      <c r="D714" s="68"/>
      <c r="E714" s="68"/>
      <c r="F714" s="68"/>
      <c r="G714" s="68"/>
      <c r="H714" s="68"/>
      <c r="I714" s="68"/>
      <c r="J714" s="68"/>
      <c r="K714" s="68"/>
      <c r="L714" s="68"/>
      <c r="M714" s="68"/>
      <c r="N714" s="68"/>
      <c r="O714" s="68"/>
      <c r="P714" s="68"/>
      <c r="Q714" s="68"/>
      <c r="R714" s="68"/>
      <c r="S714" s="68"/>
      <c r="T714" s="68"/>
      <c r="U714" s="68"/>
      <c r="V714" s="68"/>
      <c r="W714" s="68"/>
      <c r="X714" s="68"/>
      <c r="Y714" s="68"/>
      <c r="Z714" s="69"/>
      <c r="AA714" s="70"/>
      <c r="AB714" s="70"/>
      <c r="AC714" s="70"/>
      <c r="AD714" s="71"/>
      <c r="AE714" s="70"/>
      <c r="AF714" s="69"/>
      <c r="AG714" s="69"/>
      <c r="AH714" s="72"/>
      <c r="AI714" s="73"/>
      <c r="AJ714" s="74"/>
      <c r="AK714" s="75"/>
      <c r="AL714" s="76"/>
      <c r="AM714" s="77"/>
      <c r="AN714" s="571">
        <v>119620</v>
      </c>
    </row>
    <row r="715" spans="1:40" x14ac:dyDescent="0.15">
      <c r="A715" s="79"/>
      <c r="B715" s="80"/>
      <c r="C715" s="80"/>
      <c r="D715" s="80"/>
      <c r="E715" s="80"/>
      <c r="F715" s="80"/>
      <c r="G715" s="68"/>
      <c r="H715" s="68"/>
      <c r="I715" s="68"/>
      <c r="J715" s="68"/>
      <c r="K715" s="68"/>
      <c r="L715" s="68"/>
      <c r="M715" s="68"/>
      <c r="N715" s="68"/>
      <c r="O715" s="68"/>
      <c r="P715" s="68"/>
      <c r="Q715" s="68"/>
      <c r="R715" s="68"/>
      <c r="S715" s="68"/>
      <c r="T715" s="68"/>
      <c r="U715" s="68"/>
      <c r="V715" s="68"/>
      <c r="W715" s="68"/>
      <c r="X715" s="68"/>
      <c r="Y715" s="68"/>
      <c r="Z715" s="69"/>
      <c r="AA715" s="70"/>
      <c r="AB715" s="70"/>
      <c r="AC715" s="70"/>
      <c r="AD715" s="71"/>
      <c r="AE715" s="70"/>
      <c r="AF715" s="69"/>
      <c r="AG715" s="69"/>
      <c r="AH715" s="72"/>
      <c r="AI715" s="73"/>
      <c r="AJ715" s="74"/>
      <c r="AK715" s="75"/>
      <c r="AL715" s="76"/>
      <c r="AM715" s="77"/>
      <c r="AN715" s="571">
        <v>119620</v>
      </c>
    </row>
    <row r="716" spans="1:40" x14ac:dyDescent="0.15">
      <c r="A716" s="67"/>
      <c r="B716" s="68"/>
      <c r="C716" s="68"/>
      <c r="D716" s="68"/>
      <c r="E716" s="68"/>
      <c r="F716" s="68"/>
      <c r="G716" s="68"/>
      <c r="H716" s="68"/>
      <c r="I716" s="68"/>
      <c r="J716" s="68"/>
      <c r="K716" s="68"/>
      <c r="L716" s="68"/>
      <c r="M716" s="68"/>
      <c r="N716" s="68"/>
      <c r="O716" s="68"/>
      <c r="P716" s="68"/>
      <c r="Q716" s="68"/>
      <c r="R716" s="68"/>
      <c r="S716" s="68"/>
      <c r="T716" s="68"/>
      <c r="U716" s="68"/>
      <c r="V716" s="68"/>
      <c r="W716" s="68"/>
      <c r="X716" s="68"/>
      <c r="Y716" s="68"/>
      <c r="Z716" s="69"/>
      <c r="AA716" s="70"/>
      <c r="AB716" s="70"/>
      <c r="AC716" s="70"/>
      <c r="AD716" s="71"/>
      <c r="AE716" s="70"/>
      <c r="AF716" s="69"/>
      <c r="AG716" s="69"/>
      <c r="AH716" s="72"/>
      <c r="AI716" s="73"/>
      <c r="AJ716" s="74"/>
      <c r="AK716" s="75"/>
      <c r="AL716" s="76"/>
      <c r="AM716" s="77"/>
      <c r="AN716" s="571">
        <v>119620</v>
      </c>
    </row>
    <row r="717" spans="1:40" x14ac:dyDescent="0.15">
      <c r="A717" s="79"/>
      <c r="B717" s="80"/>
      <c r="C717" s="80"/>
      <c r="D717" s="80"/>
      <c r="E717" s="80"/>
      <c r="F717" s="80"/>
      <c r="G717" s="68"/>
      <c r="H717" s="68"/>
      <c r="I717" s="68"/>
      <c r="J717" s="68"/>
      <c r="K717" s="68"/>
      <c r="L717" s="68"/>
      <c r="M717" s="68"/>
      <c r="N717" s="68"/>
      <c r="O717" s="68"/>
      <c r="P717" s="68"/>
      <c r="Q717" s="68"/>
      <c r="R717" s="68"/>
      <c r="S717" s="68"/>
      <c r="T717" s="68"/>
      <c r="U717" s="68"/>
      <c r="V717" s="68"/>
      <c r="W717" s="68"/>
      <c r="X717" s="68"/>
      <c r="Y717" s="68"/>
      <c r="Z717" s="69"/>
      <c r="AA717" s="70"/>
      <c r="AB717" s="70"/>
      <c r="AC717" s="70"/>
      <c r="AD717" s="71"/>
      <c r="AE717" s="70"/>
      <c r="AF717" s="69"/>
      <c r="AG717" s="69"/>
      <c r="AH717" s="72"/>
      <c r="AI717" s="73"/>
      <c r="AJ717" s="74"/>
      <c r="AK717" s="75"/>
      <c r="AL717" s="76"/>
      <c r="AM717" s="77"/>
      <c r="AN717" s="78">
        <v>119620</v>
      </c>
    </row>
    <row r="718" spans="1:40" x14ac:dyDescent="0.15">
      <c r="A718" s="79"/>
      <c r="B718" s="80"/>
      <c r="C718" s="80"/>
      <c r="D718" s="80"/>
      <c r="E718" s="80"/>
      <c r="F718" s="80"/>
      <c r="G718" s="68"/>
      <c r="H718" s="68"/>
      <c r="I718" s="68"/>
      <c r="J718" s="68"/>
      <c r="K718" s="68"/>
      <c r="L718" s="68"/>
      <c r="M718" s="68"/>
      <c r="N718" s="68"/>
      <c r="O718" s="68"/>
      <c r="P718" s="68"/>
      <c r="Q718" s="68"/>
      <c r="R718" s="68"/>
      <c r="S718" s="68"/>
      <c r="T718" s="68"/>
      <c r="U718" s="68"/>
      <c r="V718" s="68"/>
      <c r="W718" s="68"/>
      <c r="X718" s="68"/>
      <c r="Y718" s="68"/>
      <c r="Z718" s="69"/>
      <c r="AA718" s="70"/>
      <c r="AB718" s="70"/>
      <c r="AC718" s="70"/>
      <c r="AD718" s="71"/>
      <c r="AE718" s="70"/>
      <c r="AF718" s="69"/>
      <c r="AG718" s="69"/>
      <c r="AH718" s="72"/>
      <c r="AI718" s="73"/>
      <c r="AJ718" s="74"/>
      <c r="AK718" s="75"/>
      <c r="AL718" s="76"/>
      <c r="AM718" s="77"/>
      <c r="AN718" s="571">
        <v>119620</v>
      </c>
    </row>
    <row r="719" spans="1:40" x14ac:dyDescent="0.15">
      <c r="A719" s="67"/>
      <c r="B719" s="68"/>
      <c r="C719" s="68"/>
      <c r="D719" s="68"/>
      <c r="E719" s="68"/>
      <c r="F719" s="68"/>
      <c r="G719" s="68"/>
      <c r="H719" s="68"/>
      <c r="I719" s="68"/>
      <c r="J719" s="68"/>
      <c r="K719" s="68"/>
      <c r="L719" s="68"/>
      <c r="M719" s="68"/>
      <c r="N719" s="68"/>
      <c r="O719" s="68"/>
      <c r="P719" s="68"/>
      <c r="Q719" s="68"/>
      <c r="R719" s="68"/>
      <c r="S719" s="68"/>
      <c r="T719" s="68"/>
      <c r="U719" s="68"/>
      <c r="V719" s="68"/>
      <c r="W719" s="68"/>
      <c r="X719" s="68"/>
      <c r="Y719" s="68"/>
      <c r="Z719" s="69"/>
      <c r="AA719" s="70"/>
      <c r="AB719" s="70"/>
      <c r="AC719" s="70"/>
      <c r="AD719" s="71"/>
      <c r="AE719" s="70"/>
      <c r="AF719" s="69"/>
      <c r="AG719" s="69"/>
      <c r="AH719" s="72"/>
      <c r="AI719" s="73"/>
      <c r="AJ719" s="74"/>
      <c r="AK719" s="75"/>
      <c r="AL719" s="76"/>
      <c r="AM719" s="77"/>
      <c r="AN719" s="571">
        <v>119620</v>
      </c>
    </row>
    <row r="720" spans="1:40" x14ac:dyDescent="0.15">
      <c r="A720" s="67"/>
      <c r="B720" s="68"/>
      <c r="C720" s="68"/>
      <c r="D720" s="68"/>
      <c r="E720" s="68"/>
      <c r="F720" s="68"/>
      <c r="G720" s="68"/>
      <c r="H720" s="68"/>
      <c r="I720" s="68"/>
      <c r="J720" s="68"/>
      <c r="K720" s="68"/>
      <c r="L720" s="68"/>
      <c r="M720" s="68"/>
      <c r="N720" s="68"/>
      <c r="O720" s="68"/>
      <c r="P720" s="68"/>
      <c r="Q720" s="68"/>
      <c r="R720" s="68"/>
      <c r="S720" s="68"/>
      <c r="T720" s="68"/>
      <c r="U720" s="68"/>
      <c r="V720" s="68"/>
      <c r="W720" s="68"/>
      <c r="X720" s="68"/>
      <c r="Y720" s="68"/>
      <c r="Z720" s="69"/>
      <c r="AA720" s="70"/>
      <c r="AB720" s="70"/>
      <c r="AC720" s="70"/>
      <c r="AD720" s="71"/>
      <c r="AE720" s="70"/>
      <c r="AF720" s="69"/>
      <c r="AG720" s="69"/>
      <c r="AH720" s="72"/>
      <c r="AI720" s="73"/>
      <c r="AJ720" s="74"/>
      <c r="AK720" s="75"/>
      <c r="AL720" s="76"/>
      <c r="AM720" s="77"/>
      <c r="AN720" s="571">
        <v>119620</v>
      </c>
    </row>
    <row r="721" spans="1:40" x14ac:dyDescent="0.15">
      <c r="A721" s="79"/>
      <c r="B721" s="80"/>
      <c r="C721" s="80"/>
      <c r="D721" s="80"/>
      <c r="E721" s="80"/>
      <c r="F721" s="80"/>
      <c r="G721" s="68"/>
      <c r="H721" s="68"/>
      <c r="I721" s="68"/>
      <c r="J721" s="68"/>
      <c r="K721" s="68"/>
      <c r="L721" s="68"/>
      <c r="M721" s="68"/>
      <c r="N721" s="68"/>
      <c r="O721" s="68"/>
      <c r="P721" s="68"/>
      <c r="Q721" s="68"/>
      <c r="R721" s="68"/>
      <c r="S721" s="68"/>
      <c r="T721" s="68"/>
      <c r="U721" s="68"/>
      <c r="V721" s="68"/>
      <c r="W721" s="68"/>
      <c r="X721" s="68"/>
      <c r="Y721" s="68"/>
      <c r="Z721" s="69"/>
      <c r="AA721" s="70"/>
      <c r="AB721" s="70"/>
      <c r="AC721" s="70"/>
      <c r="AD721" s="71"/>
      <c r="AE721" s="70"/>
      <c r="AF721" s="69"/>
      <c r="AG721" s="69"/>
      <c r="AH721" s="72"/>
      <c r="AI721" s="73"/>
      <c r="AJ721" s="74"/>
      <c r="AK721" s="75"/>
      <c r="AL721" s="76"/>
      <c r="AM721" s="77"/>
      <c r="AN721" s="571">
        <v>119620</v>
      </c>
    </row>
    <row r="722" spans="1:40" x14ac:dyDescent="0.15">
      <c r="A722" s="67"/>
      <c r="B722" s="68"/>
      <c r="C722" s="68"/>
      <c r="D722" s="68"/>
      <c r="E722" s="68"/>
      <c r="F722" s="68"/>
      <c r="G722" s="68"/>
      <c r="H722" s="68"/>
      <c r="I722" s="68"/>
      <c r="J722" s="68"/>
      <c r="K722" s="68"/>
      <c r="L722" s="68"/>
      <c r="M722" s="68"/>
      <c r="N722" s="68"/>
      <c r="O722" s="68"/>
      <c r="P722" s="68"/>
      <c r="Q722" s="68"/>
      <c r="R722" s="68"/>
      <c r="S722" s="68"/>
      <c r="T722" s="68"/>
      <c r="U722" s="68"/>
      <c r="V722" s="68"/>
      <c r="W722" s="68"/>
      <c r="X722" s="68"/>
      <c r="Y722" s="68"/>
      <c r="Z722" s="69"/>
      <c r="AA722" s="70"/>
      <c r="AB722" s="70"/>
      <c r="AC722" s="70"/>
      <c r="AD722" s="71"/>
      <c r="AE722" s="70"/>
      <c r="AF722" s="69"/>
      <c r="AG722" s="69"/>
      <c r="AH722" s="72"/>
      <c r="AI722" s="73"/>
      <c r="AJ722" s="74"/>
      <c r="AK722" s="75"/>
      <c r="AL722" s="76"/>
      <c r="AM722" s="77"/>
      <c r="AN722" s="571">
        <v>119620</v>
      </c>
    </row>
    <row r="723" spans="1:40" x14ac:dyDescent="0.15">
      <c r="A723" s="67"/>
      <c r="B723" s="68"/>
      <c r="C723" s="68"/>
      <c r="D723" s="68"/>
      <c r="E723" s="68"/>
      <c r="F723" s="68"/>
      <c r="G723" s="68"/>
      <c r="H723" s="68"/>
      <c r="I723" s="68"/>
      <c r="J723" s="68"/>
      <c r="K723" s="68"/>
      <c r="L723" s="68"/>
      <c r="M723" s="68"/>
      <c r="N723" s="68"/>
      <c r="O723" s="68"/>
      <c r="P723" s="68"/>
      <c r="Q723" s="68"/>
      <c r="R723" s="68"/>
      <c r="S723" s="68"/>
      <c r="T723" s="68"/>
      <c r="U723" s="68"/>
      <c r="V723" s="68"/>
      <c r="W723" s="68"/>
      <c r="X723" s="68"/>
      <c r="Y723" s="68"/>
      <c r="Z723" s="69"/>
      <c r="AA723" s="70"/>
      <c r="AB723" s="70"/>
      <c r="AC723" s="70"/>
      <c r="AD723" s="71"/>
      <c r="AE723" s="70"/>
      <c r="AF723" s="69"/>
      <c r="AG723" s="69"/>
      <c r="AH723" s="72"/>
      <c r="AI723" s="73"/>
      <c r="AJ723" s="74"/>
      <c r="AK723" s="75"/>
      <c r="AL723" s="76"/>
      <c r="AM723" s="77"/>
      <c r="AN723" s="571">
        <v>119620</v>
      </c>
    </row>
    <row r="724" spans="1:40" x14ac:dyDescent="0.15">
      <c r="A724" s="79"/>
      <c r="B724" s="23"/>
      <c r="C724" s="23"/>
      <c r="D724" s="80"/>
      <c r="E724" s="80"/>
      <c r="F724" s="80"/>
      <c r="G724" s="68"/>
      <c r="H724" s="68"/>
      <c r="I724" s="68"/>
      <c r="J724" s="68"/>
      <c r="K724" s="68"/>
      <c r="L724" s="68"/>
      <c r="M724" s="68"/>
      <c r="N724" s="68"/>
      <c r="O724" s="68"/>
      <c r="P724" s="68"/>
      <c r="Q724" s="68"/>
      <c r="R724" s="68"/>
      <c r="S724" s="68"/>
      <c r="T724" s="68"/>
      <c r="U724" s="68"/>
      <c r="V724" s="68"/>
      <c r="W724" s="68"/>
      <c r="X724" s="68"/>
      <c r="Y724" s="68"/>
      <c r="Z724" s="69"/>
      <c r="AA724" s="70"/>
      <c r="AB724" s="70"/>
      <c r="AC724" s="70"/>
      <c r="AD724" s="71"/>
      <c r="AE724" s="70"/>
      <c r="AF724" s="69"/>
      <c r="AG724" s="69"/>
      <c r="AH724" s="72"/>
      <c r="AI724" s="73"/>
      <c r="AJ724" s="74"/>
      <c r="AK724" s="75"/>
      <c r="AL724" s="76"/>
      <c r="AM724" s="77"/>
      <c r="AN724" s="571">
        <v>119620</v>
      </c>
    </row>
    <row r="725" spans="1:40" x14ac:dyDescent="0.15">
      <c r="A725" s="67"/>
      <c r="B725" s="68"/>
      <c r="C725" s="68"/>
      <c r="D725" s="68"/>
      <c r="E725" s="68"/>
      <c r="F725" s="68"/>
      <c r="G725" s="68"/>
      <c r="H725" s="68"/>
      <c r="I725" s="68"/>
      <c r="J725" s="68"/>
      <c r="K725" s="68"/>
      <c r="L725" s="68"/>
      <c r="M725" s="68"/>
      <c r="N725" s="68"/>
      <c r="O725" s="68"/>
      <c r="P725" s="68"/>
      <c r="Q725" s="68"/>
      <c r="R725" s="68"/>
      <c r="S725" s="68"/>
      <c r="T725" s="68"/>
      <c r="U725" s="68"/>
      <c r="V725" s="68"/>
      <c r="W725" s="68"/>
      <c r="X725" s="68"/>
      <c r="Y725" s="68"/>
      <c r="Z725" s="69"/>
      <c r="AA725" s="70"/>
      <c r="AB725" s="70"/>
      <c r="AC725" s="70"/>
      <c r="AD725" s="71"/>
      <c r="AE725" s="70"/>
      <c r="AF725" s="69"/>
      <c r="AG725" s="69"/>
      <c r="AH725" s="72"/>
      <c r="AI725" s="73"/>
      <c r="AJ725" s="74"/>
      <c r="AK725" s="75"/>
      <c r="AL725" s="76"/>
      <c r="AM725" s="77"/>
      <c r="AN725" s="571">
        <v>119620</v>
      </c>
    </row>
    <row r="726" spans="1:40" x14ac:dyDescent="0.15">
      <c r="A726" s="67"/>
      <c r="B726" s="68"/>
      <c r="C726" s="68"/>
      <c r="D726" s="68"/>
      <c r="E726" s="68"/>
      <c r="F726" s="68"/>
      <c r="G726" s="68"/>
      <c r="H726" s="68"/>
      <c r="I726" s="68"/>
      <c r="J726" s="68"/>
      <c r="K726" s="68"/>
      <c r="L726" s="68"/>
      <c r="M726" s="68"/>
      <c r="N726" s="68"/>
      <c r="O726" s="68"/>
      <c r="P726" s="68"/>
      <c r="Q726" s="68"/>
      <c r="R726" s="68"/>
      <c r="S726" s="68"/>
      <c r="T726" s="68"/>
      <c r="U726" s="68"/>
      <c r="V726" s="68"/>
      <c r="W726" s="68"/>
      <c r="X726" s="68"/>
      <c r="Y726" s="68"/>
      <c r="Z726" s="69"/>
      <c r="AA726" s="70"/>
      <c r="AB726" s="70"/>
      <c r="AC726" s="70"/>
      <c r="AD726" s="71"/>
      <c r="AE726" s="70"/>
      <c r="AF726" s="69"/>
      <c r="AG726" s="69"/>
      <c r="AH726" s="72"/>
      <c r="AI726" s="73"/>
      <c r="AJ726" s="74"/>
      <c r="AK726" s="75"/>
      <c r="AL726" s="76"/>
      <c r="AM726" s="77"/>
      <c r="AN726" s="571">
        <v>119620</v>
      </c>
    </row>
    <row r="727" spans="1:40" x14ac:dyDescent="0.15">
      <c r="A727" s="79"/>
      <c r="B727" s="80"/>
      <c r="C727" s="80"/>
      <c r="D727" s="80"/>
      <c r="E727" s="80"/>
      <c r="F727" s="80"/>
      <c r="G727" s="68"/>
      <c r="H727" s="68"/>
      <c r="I727" s="68"/>
      <c r="J727" s="68"/>
      <c r="K727" s="68"/>
      <c r="L727" s="68"/>
      <c r="M727" s="68"/>
      <c r="N727" s="68"/>
      <c r="O727" s="68"/>
      <c r="P727" s="68"/>
      <c r="Q727" s="68"/>
      <c r="R727" s="68"/>
      <c r="S727" s="68"/>
      <c r="T727" s="68"/>
      <c r="U727" s="68"/>
      <c r="V727" s="68"/>
      <c r="W727" s="68"/>
      <c r="X727" s="68"/>
      <c r="Y727" s="68"/>
      <c r="Z727" s="69"/>
      <c r="AA727" s="70"/>
      <c r="AB727" s="70"/>
      <c r="AC727" s="70"/>
      <c r="AD727" s="71"/>
      <c r="AE727" s="70"/>
      <c r="AF727" s="69"/>
      <c r="AG727" s="69"/>
      <c r="AH727" s="72"/>
      <c r="AI727" s="73"/>
      <c r="AJ727" s="74"/>
      <c r="AK727" s="75"/>
      <c r="AL727" s="76"/>
      <c r="AM727" s="77"/>
      <c r="AN727" s="571">
        <v>119620</v>
      </c>
    </row>
    <row r="728" spans="1:40" x14ac:dyDescent="0.15">
      <c r="A728" s="79"/>
      <c r="B728" s="80"/>
      <c r="C728" s="80"/>
      <c r="D728" s="80"/>
      <c r="E728" s="80"/>
      <c r="F728" s="80"/>
      <c r="G728" s="68"/>
      <c r="H728" s="68"/>
      <c r="I728" s="68"/>
      <c r="J728" s="68"/>
      <c r="K728" s="68"/>
      <c r="L728" s="68"/>
      <c r="M728" s="68"/>
      <c r="N728" s="68"/>
      <c r="O728" s="68"/>
      <c r="P728" s="68"/>
      <c r="Q728" s="68"/>
      <c r="R728" s="68"/>
      <c r="S728" s="68"/>
      <c r="T728" s="68"/>
      <c r="U728" s="68"/>
      <c r="V728" s="68"/>
      <c r="W728" s="68"/>
      <c r="X728" s="68"/>
      <c r="Y728" s="68"/>
      <c r="Z728" s="69"/>
      <c r="AA728" s="70"/>
      <c r="AB728" s="70"/>
      <c r="AC728" s="70"/>
      <c r="AD728" s="71"/>
      <c r="AE728" s="70"/>
      <c r="AF728" s="69"/>
      <c r="AG728" s="69"/>
      <c r="AH728" s="72"/>
      <c r="AI728" s="73"/>
      <c r="AJ728" s="74"/>
      <c r="AK728" s="75"/>
      <c r="AL728" s="76"/>
      <c r="AM728" s="77"/>
      <c r="AN728" s="571" t="s">
        <v>1618</v>
      </c>
    </row>
    <row r="729" spans="1:40" x14ac:dyDescent="0.15">
      <c r="A729" s="708"/>
      <c r="B729" s="673"/>
      <c r="C729" s="673"/>
      <c r="D729" s="673"/>
      <c r="E729" s="673"/>
      <c r="F729" s="517"/>
      <c r="G729" s="674"/>
      <c r="H729" s="674"/>
      <c r="I729" s="674"/>
      <c r="J729" s="674"/>
      <c r="K729" s="674"/>
      <c r="L729" s="674"/>
      <c r="M729" s="674"/>
      <c r="N729" s="674"/>
      <c r="O729" s="674"/>
      <c r="P729" s="674"/>
      <c r="Q729" s="674"/>
      <c r="R729" s="674"/>
      <c r="S729" s="674"/>
      <c r="T729" s="674"/>
      <c r="U729" s="674"/>
      <c r="V729" s="674"/>
      <c r="W729" s="674"/>
      <c r="X729" s="674"/>
      <c r="Y729" s="674"/>
      <c r="Z729" s="788"/>
      <c r="AA729" s="677"/>
      <c r="AB729" s="677"/>
      <c r="AC729" s="677"/>
      <c r="AD729" s="679"/>
      <c r="AE729" s="677"/>
      <c r="AF729" s="788"/>
      <c r="AG729" s="788"/>
      <c r="AH729" s="680"/>
      <c r="AI729" s="683"/>
      <c r="AJ729" s="788"/>
      <c r="AK729" s="680"/>
      <c r="AL729" s="683"/>
      <c r="AM729" s="680"/>
      <c r="AN729" s="571" t="s">
        <v>1618</v>
      </c>
    </row>
    <row r="730" spans="1:40" x14ac:dyDescent="0.15">
      <c r="A730" s="67"/>
      <c r="B730" s="68"/>
      <c r="C730" s="68"/>
      <c r="D730" s="68"/>
      <c r="E730" s="68"/>
      <c r="F730" s="68"/>
      <c r="G730" s="68"/>
      <c r="H730" s="68"/>
      <c r="I730" s="68"/>
      <c r="J730" s="68"/>
      <c r="K730" s="68"/>
      <c r="L730" s="68"/>
      <c r="M730" s="68"/>
      <c r="N730" s="68"/>
      <c r="O730" s="68"/>
      <c r="P730" s="68"/>
      <c r="Q730" s="68"/>
      <c r="R730" s="68"/>
      <c r="S730" s="68"/>
      <c r="T730" s="68"/>
      <c r="U730" s="68"/>
      <c r="V730" s="68"/>
      <c r="W730" s="68"/>
      <c r="X730" s="68"/>
      <c r="Y730" s="68"/>
      <c r="Z730" s="69"/>
      <c r="AA730" s="70"/>
      <c r="AB730" s="70"/>
      <c r="AC730" s="70"/>
      <c r="AD730" s="71"/>
      <c r="AE730" s="70"/>
      <c r="AF730" s="69"/>
      <c r="AG730" s="69"/>
      <c r="AH730" s="72"/>
      <c r="AI730" s="73"/>
      <c r="AJ730" s="74"/>
      <c r="AK730" s="75"/>
      <c r="AL730" s="76"/>
      <c r="AM730" s="77"/>
      <c r="AN730" s="571" t="s">
        <v>1618</v>
      </c>
    </row>
    <row r="731" spans="1:40" x14ac:dyDescent="0.15">
      <c r="A731" s="67"/>
      <c r="B731" s="68"/>
      <c r="C731" s="68"/>
      <c r="D731" s="68"/>
      <c r="E731" s="68"/>
      <c r="F731" s="68"/>
      <c r="G731" s="68"/>
      <c r="H731" s="68"/>
      <c r="I731" s="68"/>
      <c r="J731" s="68"/>
      <c r="K731" s="68"/>
      <c r="L731" s="68"/>
      <c r="M731" s="68"/>
      <c r="N731" s="68"/>
      <c r="O731" s="68"/>
      <c r="P731" s="68"/>
      <c r="Q731" s="68"/>
      <c r="R731" s="68"/>
      <c r="S731" s="68"/>
      <c r="T731" s="68"/>
      <c r="U731" s="68"/>
      <c r="V731" s="68"/>
      <c r="W731" s="68"/>
      <c r="X731" s="68"/>
      <c r="Y731" s="68"/>
      <c r="Z731" s="69"/>
      <c r="AA731" s="70"/>
      <c r="AB731" s="70"/>
      <c r="AC731" s="70"/>
      <c r="AD731" s="71"/>
      <c r="AE731" s="70"/>
      <c r="AF731" s="69"/>
      <c r="AG731" s="69"/>
      <c r="AH731" s="72"/>
      <c r="AI731" s="73"/>
      <c r="AJ731" s="74"/>
      <c r="AK731" s="75"/>
      <c r="AL731" s="76"/>
      <c r="AM731" s="77"/>
      <c r="AN731" s="571" t="s">
        <v>1620</v>
      </c>
    </row>
    <row r="732" spans="1:40" x14ac:dyDescent="0.15">
      <c r="A732" s="708"/>
      <c r="B732" s="673"/>
      <c r="C732" s="673"/>
      <c r="D732" s="673"/>
      <c r="E732" s="673"/>
      <c r="F732" s="517"/>
      <c r="G732" s="674"/>
      <c r="H732" s="674"/>
      <c r="I732" s="674"/>
      <c r="J732" s="674"/>
      <c r="K732" s="674"/>
      <c r="L732" s="674"/>
      <c r="M732" s="674"/>
      <c r="N732" s="674"/>
      <c r="O732" s="674"/>
      <c r="P732" s="674"/>
      <c r="Q732" s="674"/>
      <c r="R732" s="674"/>
      <c r="S732" s="674"/>
      <c r="T732" s="674"/>
      <c r="U732" s="674"/>
      <c r="V732" s="674"/>
      <c r="W732" s="674"/>
      <c r="X732" s="674"/>
      <c r="Y732" s="674"/>
      <c r="Z732" s="788"/>
      <c r="AA732" s="677"/>
      <c r="AB732" s="677"/>
      <c r="AC732" s="677"/>
      <c r="AD732" s="679"/>
      <c r="AE732" s="677"/>
      <c r="AF732" s="788"/>
      <c r="AG732" s="788"/>
      <c r="AH732" s="680"/>
      <c r="AI732" s="683"/>
      <c r="AJ732" s="788"/>
      <c r="AK732" s="680"/>
      <c r="AL732" s="683"/>
      <c r="AM732" s="680"/>
      <c r="AN732" s="571" t="s">
        <v>1620</v>
      </c>
    </row>
    <row r="733" spans="1:40" x14ac:dyDescent="0.15">
      <c r="A733" s="79"/>
      <c r="B733" s="80"/>
      <c r="C733" s="80"/>
      <c r="D733" s="80"/>
      <c r="E733" s="80"/>
      <c r="F733" s="80"/>
      <c r="G733" s="68"/>
      <c r="H733" s="68"/>
      <c r="I733" s="68"/>
      <c r="J733" s="68"/>
      <c r="K733" s="68"/>
      <c r="L733" s="68"/>
      <c r="M733" s="68"/>
      <c r="N733" s="68"/>
      <c r="O733" s="68"/>
      <c r="P733" s="68"/>
      <c r="Q733" s="68"/>
      <c r="R733" s="68"/>
      <c r="S733" s="68"/>
      <c r="T733" s="68"/>
      <c r="U733" s="68"/>
      <c r="V733" s="68"/>
      <c r="W733" s="68"/>
      <c r="X733" s="68"/>
      <c r="Y733" s="68"/>
      <c r="Z733" s="69"/>
      <c r="AA733" s="70"/>
      <c r="AB733" s="70"/>
      <c r="AC733" s="70"/>
      <c r="AD733" s="71"/>
      <c r="AE733" s="70"/>
      <c r="AF733" s="69"/>
      <c r="AG733" s="69"/>
      <c r="AH733" s="72"/>
      <c r="AI733" s="73"/>
      <c r="AJ733" s="74"/>
      <c r="AK733" s="75"/>
      <c r="AL733" s="76"/>
      <c r="AM733" s="77"/>
      <c r="AN733" s="571" t="s">
        <v>1621</v>
      </c>
    </row>
    <row r="734" spans="1:40" x14ac:dyDescent="0.15">
      <c r="A734" s="67"/>
      <c r="B734" s="68"/>
      <c r="C734" s="68"/>
      <c r="D734" s="68"/>
      <c r="E734" s="68"/>
      <c r="F734" s="68"/>
      <c r="G734" s="68"/>
      <c r="H734" s="68"/>
      <c r="I734" s="68"/>
      <c r="J734" s="68"/>
      <c r="K734" s="68"/>
      <c r="L734" s="68"/>
      <c r="M734" s="68"/>
      <c r="N734" s="68"/>
      <c r="O734" s="68"/>
      <c r="P734" s="68"/>
      <c r="Q734" s="68"/>
      <c r="R734" s="68"/>
      <c r="S734" s="68"/>
      <c r="T734" s="68"/>
      <c r="U734" s="68"/>
      <c r="V734" s="68"/>
      <c r="W734" s="68"/>
      <c r="X734" s="68"/>
      <c r="Y734" s="68"/>
      <c r="Z734" s="69"/>
      <c r="AA734" s="70"/>
      <c r="AB734" s="70"/>
      <c r="AC734" s="70"/>
      <c r="AD734" s="71"/>
      <c r="AE734" s="70"/>
      <c r="AF734" s="69"/>
      <c r="AG734" s="69"/>
      <c r="AH734" s="72"/>
      <c r="AI734" s="73"/>
      <c r="AJ734" s="74"/>
      <c r="AK734" s="75"/>
      <c r="AL734" s="76"/>
      <c r="AM734" s="77"/>
      <c r="AN734" s="571" t="s">
        <v>1621</v>
      </c>
    </row>
    <row r="735" spans="1:40" x14ac:dyDescent="0.15">
      <c r="A735" s="79"/>
      <c r="B735" s="80"/>
      <c r="C735" s="80"/>
      <c r="D735" s="80"/>
      <c r="E735" s="80"/>
      <c r="F735" s="80"/>
      <c r="G735" s="68"/>
      <c r="H735" s="68"/>
      <c r="I735" s="68"/>
      <c r="J735" s="68"/>
      <c r="K735" s="68"/>
      <c r="L735" s="68"/>
      <c r="M735" s="68"/>
      <c r="N735" s="68"/>
      <c r="O735" s="68"/>
      <c r="P735" s="68"/>
      <c r="Q735" s="68"/>
      <c r="R735" s="68"/>
      <c r="S735" s="68"/>
      <c r="T735" s="68"/>
      <c r="U735" s="68"/>
      <c r="V735" s="68"/>
      <c r="W735" s="68"/>
      <c r="X735" s="68"/>
      <c r="Y735" s="68"/>
      <c r="Z735" s="69"/>
      <c r="AA735" s="70"/>
      <c r="AB735" s="70"/>
      <c r="AC735" s="70"/>
      <c r="AD735" s="71"/>
      <c r="AE735" s="70"/>
      <c r="AF735" s="69"/>
      <c r="AG735" s="69"/>
      <c r="AH735" s="72"/>
      <c r="AI735" s="73"/>
      <c r="AJ735" s="74"/>
      <c r="AK735" s="75"/>
      <c r="AL735" s="76"/>
      <c r="AM735" s="77"/>
      <c r="AN735" s="571" t="s">
        <v>1616</v>
      </c>
    </row>
    <row r="736" spans="1:40" x14ac:dyDescent="0.15">
      <c r="A736" s="79"/>
      <c r="B736" s="80"/>
      <c r="C736" s="80"/>
      <c r="D736" s="80"/>
      <c r="E736" s="80"/>
      <c r="F736" s="80"/>
      <c r="G736" s="68"/>
      <c r="H736" s="68"/>
      <c r="I736" s="68"/>
      <c r="J736" s="68"/>
      <c r="K736" s="68"/>
      <c r="L736" s="68"/>
      <c r="M736" s="68"/>
      <c r="N736" s="68"/>
      <c r="O736" s="68"/>
      <c r="P736" s="68"/>
      <c r="Q736" s="68"/>
      <c r="R736" s="68"/>
      <c r="S736" s="68"/>
      <c r="T736" s="68"/>
      <c r="U736" s="68"/>
      <c r="V736" s="68"/>
      <c r="W736" s="68"/>
      <c r="X736" s="68"/>
      <c r="Y736" s="68"/>
      <c r="Z736" s="69"/>
      <c r="AA736" s="70"/>
      <c r="AB736" s="70"/>
      <c r="AC736" s="70"/>
      <c r="AD736" s="71"/>
      <c r="AE736" s="70"/>
      <c r="AF736" s="69"/>
      <c r="AG736" s="69"/>
      <c r="AH736" s="72"/>
      <c r="AI736" s="73"/>
      <c r="AJ736" s="74"/>
      <c r="AK736" s="75"/>
      <c r="AL736" s="76"/>
      <c r="AM736" s="77"/>
      <c r="AN736" s="571" t="s">
        <v>1622</v>
      </c>
    </row>
    <row r="737" spans="1:40" x14ac:dyDescent="0.15">
      <c r="A737" s="67"/>
      <c r="B737" s="68"/>
      <c r="C737" s="68"/>
      <c r="D737" s="68"/>
      <c r="E737" s="68"/>
      <c r="F737" s="68"/>
      <c r="G737" s="68"/>
      <c r="H737" s="68"/>
      <c r="I737" s="68"/>
      <c r="J737" s="68"/>
      <c r="K737" s="68"/>
      <c r="L737" s="68"/>
      <c r="M737" s="68"/>
      <c r="N737" s="68"/>
      <c r="O737" s="68"/>
      <c r="P737" s="68"/>
      <c r="Q737" s="68"/>
      <c r="R737" s="68"/>
      <c r="S737" s="68"/>
      <c r="T737" s="68"/>
      <c r="U737" s="68"/>
      <c r="V737" s="68"/>
      <c r="W737" s="68"/>
      <c r="X737" s="68"/>
      <c r="Y737" s="68"/>
      <c r="Z737" s="69"/>
      <c r="AA737" s="70"/>
      <c r="AB737" s="70"/>
      <c r="AC737" s="70"/>
      <c r="AD737" s="71"/>
      <c r="AE737" s="70"/>
      <c r="AF737" s="69"/>
      <c r="AG737" s="69"/>
      <c r="AH737" s="72"/>
      <c r="AI737" s="73"/>
      <c r="AJ737" s="74"/>
      <c r="AK737" s="75"/>
      <c r="AL737" s="76"/>
      <c r="AM737" s="77"/>
      <c r="AN737" s="571" t="s">
        <v>1622</v>
      </c>
    </row>
    <row r="738" spans="1:40" x14ac:dyDescent="0.15">
      <c r="A738" s="67"/>
      <c r="B738" s="68"/>
      <c r="C738" s="68"/>
      <c r="D738" s="68"/>
      <c r="E738" s="68"/>
      <c r="F738" s="68"/>
      <c r="G738" s="68"/>
      <c r="H738" s="68"/>
      <c r="I738" s="68"/>
      <c r="J738" s="68"/>
      <c r="K738" s="68"/>
      <c r="L738" s="68"/>
      <c r="M738" s="68"/>
      <c r="N738" s="68"/>
      <c r="O738" s="68"/>
      <c r="P738" s="68"/>
      <c r="Q738" s="68"/>
      <c r="R738" s="68"/>
      <c r="S738" s="68"/>
      <c r="T738" s="68"/>
      <c r="U738" s="68"/>
      <c r="V738" s="68"/>
      <c r="W738" s="68"/>
      <c r="X738" s="68"/>
      <c r="Y738" s="68"/>
      <c r="Z738" s="69"/>
      <c r="AA738" s="70"/>
      <c r="AB738" s="70"/>
      <c r="AC738" s="70"/>
      <c r="AD738" s="71"/>
      <c r="AE738" s="70"/>
      <c r="AF738" s="69"/>
      <c r="AG738" s="69"/>
      <c r="AH738" s="72"/>
      <c r="AI738" s="73"/>
      <c r="AJ738" s="74"/>
      <c r="AK738" s="75"/>
      <c r="AL738" s="76"/>
      <c r="AM738" s="77"/>
      <c r="AN738" s="571" t="s">
        <v>1617</v>
      </c>
    </row>
    <row r="739" spans="1:40" x14ac:dyDescent="0.15">
      <c r="A739" s="79"/>
      <c r="B739" s="80"/>
      <c r="C739" s="80"/>
      <c r="D739" s="80"/>
      <c r="E739" s="80"/>
      <c r="F739" s="80"/>
      <c r="G739" s="68"/>
      <c r="H739" s="68"/>
      <c r="I739" s="68"/>
      <c r="J739" s="68"/>
      <c r="K739" s="68"/>
      <c r="L739" s="68"/>
      <c r="M739" s="68"/>
      <c r="N739" s="68"/>
      <c r="O739" s="68"/>
      <c r="P739" s="68"/>
      <c r="Q739" s="68"/>
      <c r="R739" s="68"/>
      <c r="S739" s="68"/>
      <c r="T739" s="68"/>
      <c r="U739" s="68"/>
      <c r="V739" s="68"/>
      <c r="W739" s="68"/>
      <c r="X739" s="68"/>
      <c r="Y739" s="68"/>
      <c r="Z739" s="69"/>
      <c r="AA739" s="70"/>
      <c r="AB739" s="70"/>
      <c r="AC739" s="70"/>
      <c r="AD739" s="71"/>
      <c r="AE739" s="70"/>
      <c r="AF739" s="69"/>
      <c r="AG739" s="69"/>
      <c r="AH739" s="72"/>
      <c r="AI739" s="681"/>
      <c r="AJ739" s="69"/>
      <c r="AK739" s="72"/>
      <c r="AL739" s="681"/>
      <c r="AM739" s="72"/>
      <c r="AN739" s="571" t="s">
        <v>1617</v>
      </c>
    </row>
    <row r="740" spans="1:40" x14ac:dyDescent="0.15">
      <c r="A740" s="67"/>
      <c r="B740" s="68"/>
      <c r="C740" s="68"/>
      <c r="D740" s="68"/>
      <c r="E740" s="68"/>
      <c r="F740" s="68"/>
      <c r="G740" s="68"/>
      <c r="H740" s="68"/>
      <c r="I740" s="68"/>
      <c r="J740" s="68"/>
      <c r="K740" s="68"/>
      <c r="L740" s="68"/>
      <c r="M740" s="68"/>
      <c r="N740" s="68"/>
      <c r="O740" s="68"/>
      <c r="P740" s="68"/>
      <c r="Q740" s="68"/>
      <c r="R740" s="68"/>
      <c r="S740" s="68"/>
      <c r="T740" s="68"/>
      <c r="U740" s="68"/>
      <c r="V740" s="68"/>
      <c r="W740" s="68"/>
      <c r="X740" s="68"/>
      <c r="Y740" s="68"/>
      <c r="Z740" s="69"/>
      <c r="AA740" s="70"/>
      <c r="AB740" s="70"/>
      <c r="AC740" s="70"/>
      <c r="AD740" s="71"/>
      <c r="AE740" s="70"/>
      <c r="AF740" s="69"/>
      <c r="AG740" s="69"/>
      <c r="AH740" s="72"/>
      <c r="AI740" s="73"/>
      <c r="AJ740" s="74"/>
      <c r="AK740" s="75"/>
      <c r="AL740" s="76"/>
      <c r="AM740" s="77"/>
      <c r="AN740" s="571" t="s">
        <v>1617</v>
      </c>
    </row>
    <row r="741" spans="1:40" x14ac:dyDescent="0.15">
      <c r="A741" s="67"/>
      <c r="B741" s="68"/>
      <c r="C741" s="68"/>
      <c r="D741" s="68"/>
      <c r="E741" s="68"/>
      <c r="F741" s="68"/>
      <c r="G741" s="68"/>
      <c r="H741" s="68"/>
      <c r="I741" s="68"/>
      <c r="J741" s="68"/>
      <c r="K741" s="68"/>
      <c r="L741" s="68"/>
      <c r="M741" s="68"/>
      <c r="N741" s="68"/>
      <c r="O741" s="68"/>
      <c r="P741" s="68"/>
      <c r="Q741" s="68"/>
      <c r="R741" s="68"/>
      <c r="S741" s="68"/>
      <c r="T741" s="68"/>
      <c r="U741" s="68"/>
      <c r="V741" s="68"/>
      <c r="W741" s="68"/>
      <c r="X741" s="68"/>
      <c r="Y741" s="68"/>
      <c r="Z741" s="69"/>
      <c r="AA741" s="70"/>
      <c r="AB741" s="70"/>
      <c r="AC741" s="70"/>
      <c r="AD741" s="71"/>
      <c r="AE741" s="70"/>
      <c r="AF741" s="69"/>
      <c r="AG741" s="69"/>
      <c r="AH741" s="72"/>
      <c r="AI741" s="73"/>
      <c r="AJ741" s="74"/>
      <c r="AK741" s="75"/>
      <c r="AL741" s="76"/>
      <c r="AM741" s="77"/>
      <c r="AN741" s="571" t="s">
        <v>1617</v>
      </c>
    </row>
    <row r="742" spans="1:40" x14ac:dyDescent="0.15">
      <c r="A742" s="67"/>
      <c r="B742" s="68"/>
      <c r="C742" s="68"/>
      <c r="D742" s="68"/>
      <c r="E742" s="68"/>
      <c r="F742" s="68"/>
      <c r="G742" s="68"/>
      <c r="H742" s="68"/>
      <c r="I742" s="68"/>
      <c r="J742" s="68"/>
      <c r="K742" s="68"/>
      <c r="L742" s="68"/>
      <c r="M742" s="68"/>
      <c r="N742" s="68"/>
      <c r="O742" s="68"/>
      <c r="P742" s="68"/>
      <c r="Q742" s="68"/>
      <c r="R742" s="68"/>
      <c r="S742" s="68"/>
      <c r="T742" s="68"/>
      <c r="U742" s="68"/>
      <c r="V742" s="68"/>
      <c r="W742" s="68"/>
      <c r="X742" s="68"/>
      <c r="Y742" s="68"/>
      <c r="Z742" s="69"/>
      <c r="AA742" s="70"/>
      <c r="AB742" s="70"/>
      <c r="AC742" s="70"/>
      <c r="AD742" s="71"/>
      <c r="AE742" s="70"/>
      <c r="AF742" s="69"/>
      <c r="AG742" s="69"/>
      <c r="AH742" s="72"/>
      <c r="AI742" s="73"/>
      <c r="AJ742" s="74"/>
      <c r="AK742" s="75"/>
      <c r="AL742" s="76"/>
      <c r="AM742" s="77"/>
      <c r="AN742" s="571" t="s">
        <v>1619</v>
      </c>
    </row>
    <row r="743" spans="1:40" x14ac:dyDescent="0.15">
      <c r="A743" s="67"/>
      <c r="B743" s="68"/>
      <c r="C743" s="68"/>
      <c r="D743" s="68"/>
      <c r="E743" s="68"/>
      <c r="F743" s="68"/>
      <c r="G743" s="68"/>
      <c r="H743" s="68"/>
      <c r="I743" s="68"/>
      <c r="J743" s="68"/>
      <c r="K743" s="68"/>
      <c r="L743" s="68"/>
      <c r="M743" s="68"/>
      <c r="N743" s="68"/>
      <c r="O743" s="68"/>
      <c r="P743" s="68"/>
      <c r="Q743" s="68"/>
      <c r="R743" s="68"/>
      <c r="S743" s="68"/>
      <c r="T743" s="68"/>
      <c r="U743" s="68"/>
      <c r="V743" s="68"/>
      <c r="W743" s="68"/>
      <c r="X743" s="68"/>
      <c r="Y743" s="68"/>
      <c r="Z743" s="69"/>
      <c r="AA743" s="70"/>
      <c r="AB743" s="70"/>
      <c r="AC743" s="70"/>
      <c r="AD743" s="71"/>
      <c r="AE743" s="70"/>
      <c r="AF743" s="69"/>
      <c r="AG743" s="69"/>
      <c r="AH743" s="72"/>
      <c r="AI743" s="73"/>
      <c r="AJ743" s="74"/>
      <c r="AK743" s="75"/>
      <c r="AL743" s="76"/>
      <c r="AM743" s="77"/>
      <c r="AN743" s="571" t="s">
        <v>1619</v>
      </c>
    </row>
    <row r="744" spans="1:40" x14ac:dyDescent="0.15">
      <c r="A744" s="708"/>
      <c r="B744" s="673"/>
      <c r="C744" s="673"/>
      <c r="D744" s="673"/>
      <c r="E744" s="673"/>
      <c r="F744" s="517"/>
      <c r="G744" s="674"/>
      <c r="H744" s="674"/>
      <c r="I744" s="674"/>
      <c r="J744" s="674"/>
      <c r="K744" s="674"/>
      <c r="L744" s="674"/>
      <c r="M744" s="674"/>
      <c r="N744" s="674"/>
      <c r="O744" s="674"/>
      <c r="P744" s="674"/>
      <c r="Q744" s="674"/>
      <c r="R744" s="674"/>
      <c r="S744" s="674"/>
      <c r="T744" s="674"/>
      <c r="U744" s="674"/>
      <c r="V744" s="674"/>
      <c r="W744" s="674"/>
      <c r="X744" s="674"/>
      <c r="Y744" s="674"/>
      <c r="Z744" s="707"/>
      <c r="AA744" s="677"/>
      <c r="AB744" s="677"/>
      <c r="AC744" s="677"/>
      <c r="AD744" s="679"/>
      <c r="AE744" s="677"/>
      <c r="AF744" s="707"/>
      <c r="AG744" s="707"/>
      <c r="AH744" s="680"/>
      <c r="AI744" s="683"/>
      <c r="AJ744" s="707"/>
      <c r="AK744" s="680"/>
      <c r="AL744" s="683"/>
      <c r="AM744" s="680"/>
      <c r="AN744" s="78" t="s">
        <v>1497</v>
      </c>
    </row>
    <row r="745" spans="1:40" x14ac:dyDescent="0.15">
      <c r="A745" s="67"/>
      <c r="B745" s="68"/>
      <c r="C745" s="68"/>
      <c r="D745" s="68"/>
      <c r="E745" s="68"/>
      <c r="F745" s="68"/>
      <c r="G745" s="68"/>
      <c r="H745" s="68"/>
      <c r="I745" s="68"/>
      <c r="J745" s="68"/>
      <c r="K745" s="68"/>
      <c r="L745" s="68"/>
      <c r="M745" s="68"/>
      <c r="N745" s="68"/>
      <c r="O745" s="68"/>
      <c r="P745" s="68"/>
      <c r="Q745" s="68"/>
      <c r="R745" s="68"/>
      <c r="S745" s="68"/>
      <c r="T745" s="68"/>
      <c r="U745" s="68"/>
      <c r="V745" s="68"/>
      <c r="W745" s="68"/>
      <c r="X745" s="68"/>
      <c r="Y745" s="68"/>
      <c r="Z745" s="69"/>
      <c r="AA745" s="70"/>
      <c r="AB745" s="70"/>
      <c r="AC745" s="70"/>
      <c r="AD745" s="71"/>
      <c r="AE745" s="70"/>
      <c r="AF745" s="69"/>
      <c r="AG745" s="69"/>
      <c r="AH745" s="72"/>
      <c r="AI745" s="73"/>
      <c r="AJ745" s="74"/>
      <c r="AK745" s="75"/>
      <c r="AL745" s="76"/>
      <c r="AM745" s="77"/>
      <c r="AN745" s="571" t="s">
        <v>1490</v>
      </c>
    </row>
    <row r="746" spans="1:40" x14ac:dyDescent="0.15">
      <c r="A746" s="67"/>
      <c r="B746" s="68"/>
      <c r="C746" s="68"/>
      <c r="D746" s="68"/>
      <c r="E746" s="68"/>
      <c r="F746" s="68"/>
      <c r="G746" s="68"/>
      <c r="H746" s="68"/>
      <c r="I746" s="68"/>
      <c r="J746" s="68"/>
      <c r="K746" s="68"/>
      <c r="L746" s="68"/>
      <c r="M746" s="68"/>
      <c r="N746" s="68"/>
      <c r="O746" s="68"/>
      <c r="P746" s="68"/>
      <c r="Q746" s="68"/>
      <c r="R746" s="68"/>
      <c r="S746" s="68"/>
      <c r="T746" s="68"/>
      <c r="U746" s="68"/>
      <c r="V746" s="68"/>
      <c r="W746" s="68"/>
      <c r="X746" s="68"/>
      <c r="Y746" s="68"/>
      <c r="Z746" s="69"/>
      <c r="AA746" s="70"/>
      <c r="AB746" s="70"/>
      <c r="AC746" s="70"/>
      <c r="AD746" s="71"/>
      <c r="AE746" s="70"/>
      <c r="AF746" s="69"/>
      <c r="AG746" s="69"/>
      <c r="AH746" s="72"/>
      <c r="AI746" s="73"/>
      <c r="AJ746" s="74"/>
      <c r="AK746" s="75"/>
      <c r="AL746" s="76"/>
      <c r="AM746" s="77"/>
      <c r="AN746" s="571" t="s">
        <v>1490</v>
      </c>
    </row>
    <row r="747" spans="1:40" x14ac:dyDescent="0.15">
      <c r="A747" s="79"/>
      <c r="B747" s="23"/>
      <c r="C747" s="23"/>
      <c r="D747" s="80"/>
      <c r="E747" s="80"/>
      <c r="F747" s="80"/>
      <c r="G747" s="68"/>
      <c r="H747" s="68"/>
      <c r="I747" s="68"/>
      <c r="J747" s="68"/>
      <c r="K747" s="68"/>
      <c r="L747" s="68"/>
      <c r="M747" s="68"/>
      <c r="N747" s="68"/>
      <c r="O747" s="68"/>
      <c r="P747" s="68"/>
      <c r="Q747" s="68"/>
      <c r="R747" s="68"/>
      <c r="S747" s="68"/>
      <c r="T747" s="68"/>
      <c r="U747" s="68"/>
      <c r="V747" s="68"/>
      <c r="W747" s="68"/>
      <c r="X747" s="68"/>
      <c r="Y747" s="68"/>
      <c r="Z747" s="69"/>
      <c r="AA747" s="70"/>
      <c r="AB747" s="70"/>
      <c r="AC747" s="70"/>
      <c r="AD747" s="71"/>
      <c r="AE747" s="70"/>
      <c r="AF747" s="69"/>
      <c r="AG747" s="69"/>
      <c r="AH747" s="72"/>
      <c r="AI747" s="73"/>
      <c r="AJ747" s="74"/>
      <c r="AK747" s="75"/>
      <c r="AL747" s="76"/>
      <c r="AM747" s="77"/>
      <c r="AN747" s="571" t="s">
        <v>1490</v>
      </c>
    </row>
    <row r="748" spans="1:40" x14ac:dyDescent="0.15">
      <c r="A748" s="79"/>
      <c r="B748" s="80"/>
      <c r="C748" s="80"/>
      <c r="D748" s="80"/>
      <c r="E748" s="80"/>
      <c r="F748" s="80"/>
      <c r="G748" s="68"/>
      <c r="H748" s="68"/>
      <c r="I748" s="68"/>
      <c r="J748" s="68"/>
      <c r="K748" s="68"/>
      <c r="L748" s="68"/>
      <c r="M748" s="68"/>
      <c r="N748" s="68"/>
      <c r="O748" s="68"/>
      <c r="P748" s="68"/>
      <c r="Q748" s="68"/>
      <c r="R748" s="68"/>
      <c r="S748" s="68"/>
      <c r="T748" s="68"/>
      <c r="U748" s="68"/>
      <c r="V748" s="68"/>
      <c r="W748" s="68"/>
      <c r="X748" s="68"/>
      <c r="Y748" s="68"/>
      <c r="Z748" s="69"/>
      <c r="AA748" s="70"/>
      <c r="AB748" s="70"/>
      <c r="AC748" s="70"/>
      <c r="AD748" s="71"/>
      <c r="AE748" s="70"/>
      <c r="AF748" s="69"/>
      <c r="AG748" s="69"/>
      <c r="AH748" s="72"/>
      <c r="AI748" s="73"/>
      <c r="AJ748" s="74"/>
      <c r="AK748" s="75"/>
      <c r="AL748" s="76"/>
      <c r="AM748" s="77"/>
      <c r="AN748" s="571" t="s">
        <v>1490</v>
      </c>
    </row>
    <row r="749" spans="1:40" x14ac:dyDescent="0.15">
      <c r="A749" s="79"/>
      <c r="B749" s="80"/>
      <c r="C749" s="80"/>
      <c r="D749" s="80"/>
      <c r="E749" s="80"/>
      <c r="F749" s="80"/>
      <c r="G749" s="68"/>
      <c r="H749" s="68"/>
      <c r="I749" s="68"/>
      <c r="J749" s="68"/>
      <c r="K749" s="68"/>
      <c r="L749" s="68"/>
      <c r="M749" s="68"/>
      <c r="N749" s="68"/>
      <c r="O749" s="68"/>
      <c r="P749" s="68"/>
      <c r="Q749" s="68"/>
      <c r="R749" s="68"/>
      <c r="S749" s="68"/>
      <c r="T749" s="68"/>
      <c r="U749" s="68"/>
      <c r="V749" s="68"/>
      <c r="W749" s="68"/>
      <c r="X749" s="68"/>
      <c r="Y749" s="68"/>
      <c r="Z749" s="69"/>
      <c r="AA749" s="70"/>
      <c r="AB749" s="70"/>
      <c r="AC749" s="70"/>
      <c r="AD749" s="71"/>
      <c r="AE749" s="70"/>
      <c r="AF749" s="69"/>
      <c r="AG749" s="69"/>
      <c r="AH749" s="72"/>
      <c r="AI749" s="73"/>
      <c r="AJ749" s="74"/>
      <c r="AK749" s="75"/>
      <c r="AL749" s="76"/>
      <c r="AM749" s="77"/>
      <c r="AN749" s="571" t="s">
        <v>1490</v>
      </c>
    </row>
    <row r="750" spans="1:40" x14ac:dyDescent="0.15">
      <c r="A750" s="67"/>
      <c r="B750" s="68"/>
      <c r="C750" s="68"/>
      <c r="D750" s="68"/>
      <c r="E750" s="68"/>
      <c r="F750" s="68"/>
      <c r="G750" s="68"/>
      <c r="H750" s="68"/>
      <c r="I750" s="68"/>
      <c r="J750" s="68"/>
      <c r="K750" s="68"/>
      <c r="L750" s="68"/>
      <c r="M750" s="68"/>
      <c r="N750" s="68"/>
      <c r="O750" s="68"/>
      <c r="P750" s="68"/>
      <c r="Q750" s="68"/>
      <c r="R750" s="68"/>
      <c r="S750" s="68"/>
      <c r="T750" s="68"/>
      <c r="U750" s="68"/>
      <c r="V750" s="68"/>
      <c r="W750" s="68"/>
      <c r="X750" s="68"/>
      <c r="Y750" s="68"/>
      <c r="Z750" s="69"/>
      <c r="AA750" s="70"/>
      <c r="AB750" s="70"/>
      <c r="AC750" s="70"/>
      <c r="AD750" s="71"/>
      <c r="AE750" s="70"/>
      <c r="AF750" s="69"/>
      <c r="AG750" s="69"/>
      <c r="AH750" s="72"/>
      <c r="AI750" s="73"/>
      <c r="AJ750" s="74"/>
      <c r="AK750" s="75"/>
      <c r="AL750" s="76"/>
      <c r="AM750" s="77"/>
      <c r="AN750" s="571" t="s">
        <v>1439</v>
      </c>
    </row>
    <row r="751" spans="1:40" x14ac:dyDescent="0.15">
      <c r="A751" s="671"/>
      <c r="B751" s="673"/>
      <c r="C751" s="673"/>
      <c r="D751" s="673"/>
      <c r="E751" s="673"/>
      <c r="F751" s="517"/>
      <c r="G751" s="674"/>
      <c r="H751" s="674"/>
      <c r="I751" s="674"/>
      <c r="J751" s="674"/>
      <c r="K751" s="674"/>
      <c r="L751" s="674"/>
      <c r="M751" s="674"/>
      <c r="N751" s="674"/>
      <c r="O751" s="674"/>
      <c r="P751" s="674"/>
      <c r="Q751" s="674"/>
      <c r="R751" s="674"/>
      <c r="S751" s="674"/>
      <c r="T751" s="674"/>
      <c r="U751" s="674"/>
      <c r="V751" s="674"/>
      <c r="W751" s="674"/>
      <c r="X751" s="674"/>
      <c r="Y751" s="674"/>
      <c r="Z751" s="707"/>
      <c r="AA751" s="677"/>
      <c r="AB751" s="677"/>
      <c r="AC751" s="677"/>
      <c r="AD751" s="679"/>
      <c r="AE751" s="677"/>
      <c r="AF751" s="707"/>
      <c r="AG751" s="707"/>
      <c r="AH751" s="680"/>
      <c r="AI751" s="683"/>
      <c r="AJ751" s="707"/>
      <c r="AK751" s="680"/>
      <c r="AL751" s="683"/>
      <c r="AM751" s="680"/>
      <c r="AN751" s="78" t="s">
        <v>1439</v>
      </c>
    </row>
    <row r="752" spans="1:40" x14ac:dyDescent="0.15">
      <c r="A752" s="708"/>
      <c r="B752" s="673"/>
      <c r="C752" s="673"/>
      <c r="D752" s="673"/>
      <c r="E752" s="673"/>
      <c r="F752" s="517"/>
      <c r="G752" s="674"/>
      <c r="H752" s="674"/>
      <c r="I752" s="674"/>
      <c r="J752" s="674"/>
      <c r="K752" s="674"/>
      <c r="L752" s="674"/>
      <c r="M752" s="674"/>
      <c r="N752" s="674"/>
      <c r="O752" s="674"/>
      <c r="P752" s="674"/>
      <c r="Q752" s="674"/>
      <c r="R752" s="674"/>
      <c r="S752" s="674"/>
      <c r="T752" s="674"/>
      <c r="U752" s="674"/>
      <c r="V752" s="674"/>
      <c r="W752" s="674"/>
      <c r="X752" s="674"/>
      <c r="Y752" s="674"/>
      <c r="Z752" s="707"/>
      <c r="AA752" s="677"/>
      <c r="AB752" s="677"/>
      <c r="AC752" s="677"/>
      <c r="AD752" s="679"/>
      <c r="AE752" s="677"/>
      <c r="AF752" s="707"/>
      <c r="AG752" s="707"/>
      <c r="AH752" s="680"/>
      <c r="AI752" s="683"/>
      <c r="AJ752" s="707"/>
      <c r="AK752" s="680"/>
      <c r="AL752" s="683"/>
      <c r="AM752" s="680"/>
      <c r="AN752" s="78" t="s">
        <v>1439</v>
      </c>
    </row>
    <row r="753" spans="1:40" x14ac:dyDescent="0.15">
      <c r="A753" s="708"/>
      <c r="B753" s="673"/>
      <c r="C753" s="673"/>
      <c r="D753" s="673"/>
      <c r="E753" s="673"/>
      <c r="F753" s="517"/>
      <c r="G753" s="674"/>
      <c r="H753" s="674"/>
      <c r="I753" s="674"/>
      <c r="J753" s="674"/>
      <c r="K753" s="674"/>
      <c r="L753" s="674"/>
      <c r="M753" s="674"/>
      <c r="N753" s="674"/>
      <c r="O753" s="674"/>
      <c r="P753" s="674"/>
      <c r="Q753" s="674"/>
      <c r="R753" s="674"/>
      <c r="S753" s="674"/>
      <c r="T753" s="674"/>
      <c r="U753" s="674"/>
      <c r="V753" s="674"/>
      <c r="W753" s="674"/>
      <c r="X753" s="674"/>
      <c r="Y753" s="674"/>
      <c r="Z753" s="707"/>
      <c r="AA753" s="677"/>
      <c r="AB753" s="677"/>
      <c r="AC753" s="677"/>
      <c r="AD753" s="679"/>
      <c r="AE753" s="677"/>
      <c r="AF753" s="707"/>
      <c r="AG753" s="707"/>
      <c r="AH753" s="680"/>
      <c r="AI753" s="683"/>
      <c r="AJ753" s="707"/>
      <c r="AK753" s="680"/>
      <c r="AL753" s="683"/>
      <c r="AM753" s="680"/>
      <c r="AN753" s="78" t="s">
        <v>1439</v>
      </c>
    </row>
    <row r="754" spans="1:40" x14ac:dyDescent="0.15">
      <c r="A754" s="67"/>
      <c r="B754" s="68"/>
      <c r="C754" s="68"/>
      <c r="D754" s="68"/>
      <c r="E754" s="68"/>
      <c r="F754" s="68"/>
      <c r="G754" s="68"/>
      <c r="H754" s="68"/>
      <c r="I754" s="68"/>
      <c r="J754" s="68"/>
      <c r="K754" s="68"/>
      <c r="L754" s="68"/>
      <c r="M754" s="68"/>
      <c r="N754" s="68"/>
      <c r="O754" s="68"/>
      <c r="P754" s="68"/>
      <c r="Q754" s="68"/>
      <c r="R754" s="68"/>
      <c r="S754" s="68"/>
      <c r="T754" s="68"/>
      <c r="U754" s="68"/>
      <c r="V754" s="68"/>
      <c r="W754" s="68"/>
      <c r="X754" s="68"/>
      <c r="Y754" s="68"/>
      <c r="Z754" s="69"/>
      <c r="AA754" s="70"/>
      <c r="AB754" s="70"/>
      <c r="AC754" s="70"/>
      <c r="AD754" s="71"/>
      <c r="AE754" s="70"/>
      <c r="AF754" s="69"/>
      <c r="AG754" s="69"/>
      <c r="AH754" s="72"/>
      <c r="AI754" s="73"/>
      <c r="AJ754" s="74"/>
      <c r="AK754" s="75"/>
      <c r="AL754" s="76"/>
      <c r="AM754" s="77"/>
      <c r="AN754" s="571" t="s">
        <v>1466</v>
      </c>
    </row>
    <row r="755" spans="1:40" x14ac:dyDescent="0.15">
      <c r="A755" s="67"/>
      <c r="B755" s="68"/>
      <c r="C755" s="68"/>
      <c r="D755" s="68"/>
      <c r="E755" s="68"/>
      <c r="F755" s="68"/>
      <c r="G755" s="68"/>
      <c r="H755" s="68"/>
      <c r="I755" s="68"/>
      <c r="J755" s="68"/>
      <c r="K755" s="68"/>
      <c r="L755" s="68"/>
      <c r="M755" s="68"/>
      <c r="N755" s="68"/>
      <c r="O755" s="68"/>
      <c r="P755" s="68"/>
      <c r="Q755" s="68"/>
      <c r="R755" s="68"/>
      <c r="S755" s="68"/>
      <c r="T755" s="68"/>
      <c r="U755" s="68"/>
      <c r="V755" s="68"/>
      <c r="W755" s="68"/>
      <c r="X755" s="68"/>
      <c r="Y755" s="68"/>
      <c r="Z755" s="69"/>
      <c r="AA755" s="70"/>
      <c r="AB755" s="70"/>
      <c r="AC755" s="70"/>
      <c r="AD755" s="71"/>
      <c r="AE755" s="70"/>
      <c r="AF755" s="69"/>
      <c r="AG755" s="69"/>
      <c r="AH755" s="72"/>
      <c r="AI755" s="73"/>
      <c r="AJ755" s="74"/>
      <c r="AK755" s="75"/>
      <c r="AL755" s="76"/>
      <c r="AM755" s="77"/>
      <c r="AN755" s="571" t="s">
        <v>1466</v>
      </c>
    </row>
    <row r="756" spans="1:40" x14ac:dyDescent="0.15">
      <c r="A756" s="67"/>
      <c r="B756" s="68"/>
      <c r="C756" s="68"/>
      <c r="D756" s="68"/>
      <c r="E756" s="68"/>
      <c r="F756" s="68"/>
      <c r="G756" s="68"/>
      <c r="H756" s="68"/>
      <c r="I756" s="68"/>
      <c r="J756" s="68"/>
      <c r="K756" s="68"/>
      <c r="L756" s="68"/>
      <c r="M756" s="68"/>
      <c r="N756" s="68"/>
      <c r="O756" s="68"/>
      <c r="P756" s="68"/>
      <c r="Q756" s="68"/>
      <c r="R756" s="68"/>
      <c r="S756" s="68"/>
      <c r="T756" s="68"/>
      <c r="U756" s="68"/>
      <c r="V756" s="68"/>
      <c r="W756" s="68"/>
      <c r="X756" s="68"/>
      <c r="Y756" s="68"/>
      <c r="Z756" s="69"/>
      <c r="AA756" s="70"/>
      <c r="AB756" s="70"/>
      <c r="AC756" s="70"/>
      <c r="AD756" s="71"/>
      <c r="AE756" s="70"/>
      <c r="AF756" s="69"/>
      <c r="AG756" s="69"/>
      <c r="AH756" s="72"/>
      <c r="AI756" s="73"/>
      <c r="AJ756" s="74"/>
      <c r="AK756" s="75"/>
      <c r="AL756" s="76"/>
      <c r="AM756" s="77"/>
      <c r="AN756" s="571" t="s">
        <v>1466</v>
      </c>
    </row>
    <row r="757" spans="1:40" x14ac:dyDescent="0.15">
      <c r="A757" s="67"/>
      <c r="B757" s="68"/>
      <c r="C757" s="68"/>
      <c r="D757" s="68"/>
      <c r="E757" s="68"/>
      <c r="F757" s="68"/>
      <c r="G757" s="68"/>
      <c r="H757" s="68"/>
      <c r="I757" s="68"/>
      <c r="J757" s="68"/>
      <c r="K757" s="68"/>
      <c r="L757" s="68"/>
      <c r="M757" s="68"/>
      <c r="N757" s="68"/>
      <c r="O757" s="68"/>
      <c r="P757" s="68"/>
      <c r="Q757" s="68"/>
      <c r="R757" s="68"/>
      <c r="S757" s="68"/>
      <c r="T757" s="68"/>
      <c r="U757" s="68"/>
      <c r="V757" s="68"/>
      <c r="W757" s="68"/>
      <c r="X757" s="68"/>
      <c r="Y757" s="68"/>
      <c r="Z757" s="69"/>
      <c r="AA757" s="70"/>
      <c r="AB757" s="70"/>
      <c r="AC757" s="70"/>
      <c r="AD757" s="71"/>
      <c r="AE757" s="70"/>
      <c r="AF757" s="69"/>
      <c r="AG757" s="69"/>
      <c r="AH757" s="72"/>
      <c r="AI757" s="73"/>
      <c r="AJ757" s="74"/>
      <c r="AK757" s="75"/>
      <c r="AL757" s="76"/>
      <c r="AM757" s="77"/>
      <c r="AN757" s="571" t="s">
        <v>1466</v>
      </c>
    </row>
    <row r="758" spans="1:40" x14ac:dyDescent="0.15">
      <c r="A758" s="67"/>
      <c r="B758" s="68"/>
      <c r="C758" s="68"/>
      <c r="D758" s="68"/>
      <c r="E758" s="68"/>
      <c r="F758" s="68"/>
      <c r="G758" s="68"/>
      <c r="H758" s="68"/>
      <c r="I758" s="68"/>
      <c r="J758" s="68"/>
      <c r="K758" s="68"/>
      <c r="L758" s="68"/>
      <c r="M758" s="68"/>
      <c r="N758" s="68"/>
      <c r="O758" s="68"/>
      <c r="P758" s="68"/>
      <c r="Q758" s="68"/>
      <c r="R758" s="68"/>
      <c r="S758" s="68"/>
      <c r="T758" s="68"/>
      <c r="U758" s="68"/>
      <c r="V758" s="68"/>
      <c r="W758" s="68"/>
      <c r="X758" s="68"/>
      <c r="Y758" s="68"/>
      <c r="Z758" s="69"/>
      <c r="AA758" s="70"/>
      <c r="AB758" s="70"/>
      <c r="AC758" s="70"/>
      <c r="AD758" s="71"/>
      <c r="AE758" s="70"/>
      <c r="AF758" s="69"/>
      <c r="AG758" s="69"/>
      <c r="AH758" s="72"/>
      <c r="AI758" s="73"/>
      <c r="AJ758" s="74"/>
      <c r="AK758" s="75"/>
      <c r="AL758" s="76"/>
      <c r="AM758" s="77"/>
      <c r="AN758" s="571" t="s">
        <v>1466</v>
      </c>
    </row>
    <row r="759" spans="1:40" x14ac:dyDescent="0.15">
      <c r="A759" s="79"/>
      <c r="B759" s="80"/>
      <c r="C759" s="80"/>
      <c r="D759" s="80"/>
      <c r="E759" s="80"/>
      <c r="F759" s="80"/>
      <c r="G759" s="68"/>
      <c r="H759" s="68"/>
      <c r="I759" s="68"/>
      <c r="J759" s="68"/>
      <c r="K759" s="68"/>
      <c r="L759" s="68"/>
      <c r="M759" s="68"/>
      <c r="N759" s="68"/>
      <c r="O759" s="68"/>
      <c r="P759" s="68"/>
      <c r="Q759" s="68"/>
      <c r="R759" s="68"/>
      <c r="S759" s="68"/>
      <c r="T759" s="68"/>
      <c r="U759" s="68"/>
      <c r="V759" s="68"/>
      <c r="W759" s="68"/>
      <c r="X759" s="68"/>
      <c r="Y759" s="68"/>
      <c r="Z759" s="69"/>
      <c r="AA759" s="70"/>
      <c r="AB759" s="70"/>
      <c r="AC759" s="70"/>
      <c r="AD759" s="71"/>
      <c r="AE759" s="70"/>
      <c r="AF759" s="69"/>
      <c r="AG759" s="69"/>
      <c r="AH759" s="72"/>
      <c r="AI759" s="73"/>
      <c r="AJ759" s="74"/>
      <c r="AK759" s="75"/>
      <c r="AL759" s="76"/>
      <c r="AM759" s="77"/>
      <c r="AN759" s="571" t="s">
        <v>1466</v>
      </c>
    </row>
    <row r="760" spans="1:40" x14ac:dyDescent="0.15">
      <c r="A760" s="67"/>
      <c r="B760" s="68"/>
      <c r="C760" s="68"/>
      <c r="D760" s="68"/>
      <c r="E760" s="68"/>
      <c r="F760" s="68"/>
      <c r="G760" s="68"/>
      <c r="H760" s="68"/>
      <c r="I760" s="68"/>
      <c r="J760" s="68"/>
      <c r="K760" s="68"/>
      <c r="L760" s="68"/>
      <c r="M760" s="68"/>
      <c r="N760" s="68"/>
      <c r="O760" s="68"/>
      <c r="P760" s="68"/>
      <c r="Q760" s="68"/>
      <c r="R760" s="68"/>
      <c r="S760" s="68"/>
      <c r="T760" s="68"/>
      <c r="U760" s="68"/>
      <c r="V760" s="68"/>
      <c r="W760" s="68"/>
      <c r="X760" s="68"/>
      <c r="Y760" s="68"/>
      <c r="Z760" s="69"/>
      <c r="AA760" s="70"/>
      <c r="AB760" s="70"/>
      <c r="AC760" s="70"/>
      <c r="AD760" s="71"/>
      <c r="AE760" s="70"/>
      <c r="AF760" s="69"/>
      <c r="AG760" s="69"/>
      <c r="AH760" s="72"/>
      <c r="AI760" s="73"/>
      <c r="AJ760" s="74"/>
      <c r="AK760" s="75"/>
      <c r="AL760" s="76"/>
      <c r="AM760" s="77"/>
      <c r="AN760" s="571" t="s">
        <v>1466</v>
      </c>
    </row>
    <row r="761" spans="1:40" x14ac:dyDescent="0.15">
      <c r="A761" s="67"/>
      <c r="B761" s="68"/>
      <c r="C761" s="68"/>
      <c r="D761" s="68"/>
      <c r="E761" s="68"/>
      <c r="F761" s="68"/>
      <c r="G761" s="68"/>
      <c r="H761" s="68"/>
      <c r="I761" s="68"/>
      <c r="J761" s="68"/>
      <c r="K761" s="68"/>
      <c r="L761" s="68"/>
      <c r="M761" s="68"/>
      <c r="N761" s="68"/>
      <c r="O761" s="68"/>
      <c r="P761" s="68"/>
      <c r="Q761" s="68"/>
      <c r="R761" s="68"/>
      <c r="S761" s="68"/>
      <c r="T761" s="68"/>
      <c r="U761" s="68"/>
      <c r="V761" s="68"/>
      <c r="W761" s="68"/>
      <c r="X761" s="68"/>
      <c r="Y761" s="68"/>
      <c r="Z761" s="69"/>
      <c r="AA761" s="70"/>
      <c r="AB761" s="70"/>
      <c r="AC761" s="70"/>
      <c r="AD761" s="71"/>
      <c r="AE761" s="70"/>
      <c r="AF761" s="69"/>
      <c r="AG761" s="69"/>
      <c r="AH761" s="72"/>
      <c r="AI761" s="73"/>
      <c r="AJ761" s="74"/>
      <c r="AK761" s="75"/>
      <c r="AL761" s="76"/>
      <c r="AM761" s="77"/>
      <c r="AN761" s="571" t="s">
        <v>1466</v>
      </c>
    </row>
    <row r="762" spans="1:40" x14ac:dyDescent="0.15">
      <c r="A762" s="67"/>
      <c r="B762" s="68"/>
      <c r="C762" s="68"/>
      <c r="D762" s="68"/>
      <c r="E762" s="68"/>
      <c r="F762" s="68"/>
      <c r="G762" s="68"/>
      <c r="H762" s="68"/>
      <c r="I762" s="68"/>
      <c r="J762" s="68"/>
      <c r="K762" s="68"/>
      <c r="L762" s="68"/>
      <c r="M762" s="68"/>
      <c r="N762" s="68"/>
      <c r="O762" s="68"/>
      <c r="P762" s="68"/>
      <c r="Q762" s="68"/>
      <c r="R762" s="68"/>
      <c r="S762" s="68"/>
      <c r="T762" s="68"/>
      <c r="U762" s="68"/>
      <c r="V762" s="68"/>
      <c r="W762" s="68"/>
      <c r="X762" s="68"/>
      <c r="Y762" s="68"/>
      <c r="Z762" s="69"/>
      <c r="AA762" s="70"/>
      <c r="AB762" s="70"/>
      <c r="AC762" s="70"/>
      <c r="AD762" s="71"/>
      <c r="AE762" s="70"/>
      <c r="AF762" s="69"/>
      <c r="AG762" s="69"/>
      <c r="AH762" s="72"/>
      <c r="AI762" s="73"/>
      <c r="AJ762" s="74"/>
      <c r="AK762" s="75"/>
      <c r="AL762" s="76"/>
      <c r="AM762" s="77"/>
      <c r="AN762" s="571" t="s">
        <v>1466</v>
      </c>
    </row>
    <row r="763" spans="1:40" x14ac:dyDescent="0.15">
      <c r="A763" s="79"/>
      <c r="B763" s="80"/>
      <c r="C763" s="80"/>
      <c r="D763" s="80"/>
      <c r="E763" s="80"/>
      <c r="F763" s="80"/>
      <c r="G763" s="68"/>
      <c r="H763" s="68"/>
      <c r="I763" s="68"/>
      <c r="J763" s="68"/>
      <c r="K763" s="68"/>
      <c r="L763" s="68"/>
      <c r="M763" s="68"/>
      <c r="N763" s="68"/>
      <c r="O763" s="68"/>
      <c r="P763" s="68"/>
      <c r="Q763" s="68"/>
      <c r="R763" s="68"/>
      <c r="S763" s="68"/>
      <c r="T763" s="68"/>
      <c r="U763" s="68"/>
      <c r="V763" s="68"/>
      <c r="W763" s="68"/>
      <c r="X763" s="68"/>
      <c r="Y763" s="68"/>
      <c r="Z763" s="69"/>
      <c r="AA763" s="70"/>
      <c r="AB763" s="70"/>
      <c r="AC763" s="70"/>
      <c r="AD763" s="71"/>
      <c r="AE763" s="70"/>
      <c r="AF763" s="69"/>
      <c r="AG763" s="69"/>
      <c r="AH763" s="72"/>
      <c r="AI763" s="73"/>
      <c r="AJ763" s="74"/>
      <c r="AK763" s="75"/>
      <c r="AL763" s="76"/>
      <c r="AM763" s="77"/>
      <c r="AN763" s="571" t="s">
        <v>1466</v>
      </c>
    </row>
    <row r="764" spans="1:40" x14ac:dyDescent="0.15">
      <c r="A764" s="79"/>
      <c r="B764" s="80"/>
      <c r="C764" s="80"/>
      <c r="D764" s="80"/>
      <c r="E764" s="80"/>
      <c r="F764" s="80"/>
      <c r="G764" s="68"/>
      <c r="H764" s="68"/>
      <c r="I764" s="68"/>
      <c r="J764" s="68"/>
      <c r="K764" s="68"/>
      <c r="L764" s="68"/>
      <c r="M764" s="68"/>
      <c r="N764" s="68"/>
      <c r="O764" s="68"/>
      <c r="P764" s="68"/>
      <c r="Q764" s="68"/>
      <c r="R764" s="68"/>
      <c r="S764" s="68"/>
      <c r="T764" s="68"/>
      <c r="U764" s="68"/>
      <c r="V764" s="68"/>
      <c r="W764" s="68"/>
      <c r="X764" s="68"/>
      <c r="Y764" s="68"/>
      <c r="Z764" s="69"/>
      <c r="AA764" s="70"/>
      <c r="AB764" s="70"/>
      <c r="AC764" s="70"/>
      <c r="AD764" s="71"/>
      <c r="AE764" s="70"/>
      <c r="AF764" s="69"/>
      <c r="AG764" s="69"/>
      <c r="AH764" s="72"/>
      <c r="AI764" s="73"/>
      <c r="AJ764" s="74"/>
      <c r="AK764" s="75"/>
      <c r="AL764" s="76"/>
      <c r="AM764" s="77"/>
      <c r="AN764" s="571" t="s">
        <v>1466</v>
      </c>
    </row>
    <row r="765" spans="1:40" x14ac:dyDescent="0.15">
      <c r="A765" s="79"/>
      <c r="B765" s="80"/>
      <c r="C765" s="80"/>
      <c r="D765" s="80"/>
      <c r="E765" s="80"/>
      <c r="F765" s="80"/>
      <c r="G765" s="68"/>
      <c r="H765" s="68"/>
      <c r="I765" s="68"/>
      <c r="J765" s="68"/>
      <c r="K765" s="68"/>
      <c r="L765" s="68"/>
      <c r="M765" s="68"/>
      <c r="N765" s="68"/>
      <c r="O765" s="68"/>
      <c r="P765" s="68"/>
      <c r="Q765" s="68"/>
      <c r="R765" s="68"/>
      <c r="S765" s="68"/>
      <c r="T765" s="68"/>
      <c r="U765" s="68"/>
      <c r="V765" s="68"/>
      <c r="W765" s="68"/>
      <c r="X765" s="68"/>
      <c r="Y765" s="68"/>
      <c r="Z765" s="69"/>
      <c r="AA765" s="70"/>
      <c r="AB765" s="70"/>
      <c r="AC765" s="70"/>
      <c r="AD765" s="71"/>
      <c r="AE765" s="70"/>
      <c r="AF765" s="69"/>
      <c r="AG765" s="69"/>
      <c r="AH765" s="72"/>
      <c r="AI765" s="73"/>
      <c r="AJ765" s="74"/>
      <c r="AK765" s="75"/>
      <c r="AL765" s="76"/>
      <c r="AM765" s="77"/>
      <c r="AN765" s="571" t="s">
        <v>1466</v>
      </c>
    </row>
    <row r="766" spans="1:40" x14ac:dyDescent="0.15">
      <c r="A766" s="79"/>
      <c r="B766" s="80"/>
      <c r="C766" s="80"/>
      <c r="D766" s="80"/>
      <c r="E766" s="80"/>
      <c r="F766" s="80"/>
      <c r="G766" s="68"/>
      <c r="H766" s="68"/>
      <c r="I766" s="68"/>
      <c r="J766" s="68"/>
      <c r="K766" s="68"/>
      <c r="L766" s="68"/>
      <c r="M766" s="68"/>
      <c r="N766" s="68"/>
      <c r="O766" s="68"/>
      <c r="P766" s="68"/>
      <c r="Q766" s="68"/>
      <c r="R766" s="68"/>
      <c r="S766" s="68"/>
      <c r="T766" s="68"/>
      <c r="U766" s="68"/>
      <c r="V766" s="68"/>
      <c r="W766" s="68"/>
      <c r="X766" s="68"/>
      <c r="Y766" s="68"/>
      <c r="Z766" s="69"/>
      <c r="AA766" s="70"/>
      <c r="AB766" s="70"/>
      <c r="AC766" s="70"/>
      <c r="AD766" s="71"/>
      <c r="AE766" s="70"/>
      <c r="AF766" s="69"/>
      <c r="AG766" s="69"/>
      <c r="AH766" s="72"/>
      <c r="AI766" s="73"/>
      <c r="AJ766" s="74"/>
      <c r="AK766" s="75"/>
      <c r="AL766" s="76"/>
      <c r="AM766" s="77"/>
      <c r="AN766" s="571" t="s">
        <v>1466</v>
      </c>
    </row>
    <row r="767" spans="1:40" x14ac:dyDescent="0.15">
      <c r="A767" s="79"/>
      <c r="B767" s="80"/>
      <c r="C767" s="80"/>
      <c r="D767" s="80"/>
      <c r="E767" s="80"/>
      <c r="F767" s="80"/>
      <c r="G767" s="68"/>
      <c r="H767" s="68"/>
      <c r="I767" s="68"/>
      <c r="J767" s="68"/>
      <c r="K767" s="68"/>
      <c r="L767" s="68"/>
      <c r="M767" s="68"/>
      <c r="N767" s="68"/>
      <c r="O767" s="68"/>
      <c r="P767" s="68"/>
      <c r="Q767" s="68"/>
      <c r="R767" s="68"/>
      <c r="S767" s="68"/>
      <c r="T767" s="68"/>
      <c r="U767" s="68"/>
      <c r="V767" s="68"/>
      <c r="W767" s="68"/>
      <c r="X767" s="68"/>
      <c r="Y767" s="68"/>
      <c r="Z767" s="69"/>
      <c r="AA767" s="70"/>
      <c r="AB767" s="70"/>
      <c r="AC767" s="70"/>
      <c r="AD767" s="71"/>
      <c r="AE767" s="70"/>
      <c r="AF767" s="69"/>
      <c r="AG767" s="69"/>
      <c r="AH767" s="72"/>
      <c r="AI767" s="73"/>
      <c r="AJ767" s="74"/>
      <c r="AK767" s="75"/>
      <c r="AL767" s="76"/>
      <c r="AM767" s="77"/>
      <c r="AN767" s="571" t="s">
        <v>1484</v>
      </c>
    </row>
    <row r="768" spans="1:40" x14ac:dyDescent="0.15">
      <c r="A768" s="79"/>
      <c r="B768" s="80"/>
      <c r="C768" s="80"/>
      <c r="D768" s="80"/>
      <c r="E768" s="80"/>
      <c r="F768" s="80"/>
      <c r="G768" s="68"/>
      <c r="H768" s="68"/>
      <c r="I768" s="68"/>
      <c r="J768" s="68"/>
      <c r="K768" s="68"/>
      <c r="L768" s="68"/>
      <c r="M768" s="68"/>
      <c r="N768" s="68"/>
      <c r="O768" s="68"/>
      <c r="P768" s="68"/>
      <c r="Q768" s="68"/>
      <c r="R768" s="68"/>
      <c r="S768" s="68"/>
      <c r="T768" s="68"/>
      <c r="U768" s="68"/>
      <c r="V768" s="68"/>
      <c r="W768" s="68"/>
      <c r="X768" s="68"/>
      <c r="Y768" s="68"/>
      <c r="Z768" s="69"/>
      <c r="AA768" s="70"/>
      <c r="AB768" s="70"/>
      <c r="AC768" s="70"/>
      <c r="AD768" s="71"/>
      <c r="AE768" s="70"/>
      <c r="AF768" s="69"/>
      <c r="AG768" s="69"/>
      <c r="AH768" s="72"/>
      <c r="AI768" s="73"/>
      <c r="AJ768" s="74"/>
      <c r="AK768" s="75"/>
      <c r="AL768" s="76"/>
      <c r="AM768" s="77"/>
      <c r="AN768" s="78" t="s">
        <v>1484</v>
      </c>
    </row>
    <row r="769" spans="1:40" x14ac:dyDescent="0.15">
      <c r="A769" s="67"/>
      <c r="B769" s="68"/>
      <c r="C769" s="68"/>
      <c r="D769" s="68"/>
      <c r="E769" s="68"/>
      <c r="F769" s="68"/>
      <c r="G769" s="68"/>
      <c r="H769" s="68"/>
      <c r="I769" s="68"/>
      <c r="J769" s="68"/>
      <c r="K769" s="68"/>
      <c r="L769" s="68"/>
      <c r="M769" s="68"/>
      <c r="N769" s="68"/>
      <c r="O769" s="68"/>
      <c r="P769" s="68"/>
      <c r="Q769" s="68"/>
      <c r="R769" s="68"/>
      <c r="S769" s="68"/>
      <c r="T769" s="68"/>
      <c r="U769" s="68"/>
      <c r="V769" s="68"/>
      <c r="W769" s="68"/>
      <c r="X769" s="68"/>
      <c r="Y769" s="68"/>
      <c r="Z769" s="69"/>
      <c r="AA769" s="70"/>
      <c r="AB769" s="70"/>
      <c r="AC769" s="70"/>
      <c r="AD769" s="71"/>
      <c r="AE769" s="70"/>
      <c r="AF769" s="69"/>
      <c r="AG769" s="69"/>
      <c r="AH769" s="72"/>
      <c r="AI769" s="73"/>
      <c r="AJ769" s="74"/>
      <c r="AK769" s="75"/>
      <c r="AL769" s="76"/>
      <c r="AM769" s="77"/>
      <c r="AN769" s="571" t="s">
        <v>1484</v>
      </c>
    </row>
    <row r="770" spans="1:40" x14ac:dyDescent="0.15">
      <c r="A770" s="67"/>
      <c r="B770" s="68"/>
      <c r="C770" s="68"/>
      <c r="D770" s="68"/>
      <c r="E770" s="68"/>
      <c r="F770" s="68"/>
      <c r="G770" s="68"/>
      <c r="H770" s="68"/>
      <c r="I770" s="68"/>
      <c r="J770" s="68"/>
      <c r="K770" s="68"/>
      <c r="L770" s="68"/>
      <c r="M770" s="68"/>
      <c r="N770" s="68"/>
      <c r="O770" s="68"/>
      <c r="P770" s="68"/>
      <c r="Q770" s="68"/>
      <c r="R770" s="68"/>
      <c r="S770" s="68"/>
      <c r="T770" s="68"/>
      <c r="U770" s="68"/>
      <c r="V770" s="68"/>
      <c r="W770" s="68"/>
      <c r="X770" s="68"/>
      <c r="Y770" s="68"/>
      <c r="Z770" s="69"/>
      <c r="AA770" s="70"/>
      <c r="AB770" s="70"/>
      <c r="AC770" s="70"/>
      <c r="AD770" s="71"/>
      <c r="AE770" s="70"/>
      <c r="AF770" s="69"/>
      <c r="AG770" s="69"/>
      <c r="AH770" s="72"/>
      <c r="AI770" s="73"/>
      <c r="AJ770" s="74"/>
      <c r="AK770" s="75"/>
      <c r="AL770" s="76"/>
      <c r="AM770" s="77"/>
      <c r="AN770" s="571" t="s">
        <v>1484</v>
      </c>
    </row>
    <row r="771" spans="1:40" x14ac:dyDescent="0.15">
      <c r="A771" s="67"/>
      <c r="B771" s="68"/>
      <c r="C771" s="68"/>
      <c r="D771" s="68"/>
      <c r="E771" s="68"/>
      <c r="F771" s="68"/>
      <c r="G771" s="68"/>
      <c r="H771" s="68"/>
      <c r="I771" s="68"/>
      <c r="J771" s="68"/>
      <c r="K771" s="68"/>
      <c r="L771" s="68"/>
      <c r="M771" s="68"/>
      <c r="N771" s="68"/>
      <c r="O771" s="68"/>
      <c r="P771" s="68"/>
      <c r="Q771" s="68"/>
      <c r="R771" s="68"/>
      <c r="S771" s="68"/>
      <c r="T771" s="68"/>
      <c r="U771" s="68"/>
      <c r="V771" s="68"/>
      <c r="W771" s="68"/>
      <c r="X771" s="68"/>
      <c r="Y771" s="68"/>
      <c r="Z771" s="69"/>
      <c r="AA771" s="70"/>
      <c r="AB771" s="70"/>
      <c r="AC771" s="70"/>
      <c r="AD771" s="71"/>
      <c r="AE771" s="70"/>
      <c r="AF771" s="69"/>
      <c r="AG771" s="69"/>
      <c r="AH771" s="72"/>
      <c r="AI771" s="73"/>
      <c r="AJ771" s="74"/>
      <c r="AK771" s="75"/>
      <c r="AL771" s="76"/>
      <c r="AM771" s="77"/>
      <c r="AN771" s="571" t="s">
        <v>1484</v>
      </c>
    </row>
    <row r="772" spans="1:40" x14ac:dyDescent="0.15">
      <c r="A772" s="79"/>
      <c r="B772" s="80"/>
      <c r="C772" s="80"/>
      <c r="D772" s="80"/>
      <c r="E772" s="80"/>
      <c r="F772" s="80"/>
      <c r="G772" s="68"/>
      <c r="H772" s="68"/>
      <c r="I772" s="68"/>
      <c r="J772" s="68"/>
      <c r="K772" s="68"/>
      <c r="L772" s="68"/>
      <c r="M772" s="68"/>
      <c r="N772" s="68"/>
      <c r="O772" s="68"/>
      <c r="P772" s="68"/>
      <c r="Q772" s="68"/>
      <c r="R772" s="68"/>
      <c r="S772" s="68"/>
      <c r="T772" s="68"/>
      <c r="U772" s="68"/>
      <c r="V772" s="68"/>
      <c r="W772" s="68"/>
      <c r="X772" s="68"/>
      <c r="Y772" s="68"/>
      <c r="Z772" s="69"/>
      <c r="AA772" s="70"/>
      <c r="AB772" s="70"/>
      <c r="AC772" s="70"/>
      <c r="AD772" s="71"/>
      <c r="AE772" s="70"/>
      <c r="AF772" s="69"/>
      <c r="AG772" s="69"/>
      <c r="AH772" s="72"/>
      <c r="AI772" s="73"/>
      <c r="AJ772" s="74"/>
      <c r="AK772" s="75"/>
      <c r="AL772" s="76"/>
      <c r="AM772" s="77"/>
      <c r="AN772" s="78" t="s">
        <v>1484</v>
      </c>
    </row>
    <row r="773" spans="1:40" x14ac:dyDescent="0.15">
      <c r="A773" s="67"/>
      <c r="B773" s="68"/>
      <c r="C773" s="68"/>
      <c r="D773" s="68"/>
      <c r="E773" s="68"/>
      <c r="F773" s="68"/>
      <c r="G773" s="68"/>
      <c r="H773" s="68"/>
      <c r="I773" s="68"/>
      <c r="J773" s="68"/>
      <c r="K773" s="68"/>
      <c r="L773" s="68"/>
      <c r="M773" s="68"/>
      <c r="N773" s="68"/>
      <c r="O773" s="68"/>
      <c r="P773" s="68"/>
      <c r="Q773" s="68"/>
      <c r="R773" s="68"/>
      <c r="S773" s="68"/>
      <c r="T773" s="68"/>
      <c r="U773" s="68"/>
      <c r="V773" s="68"/>
      <c r="W773" s="68"/>
      <c r="X773" s="68"/>
      <c r="Y773" s="68"/>
      <c r="Z773" s="69"/>
      <c r="AA773" s="70"/>
      <c r="AB773" s="70"/>
      <c r="AC773" s="70"/>
      <c r="AD773" s="71"/>
      <c r="AE773" s="70"/>
      <c r="AF773" s="69"/>
      <c r="AG773" s="69"/>
      <c r="AH773" s="72"/>
      <c r="AI773" s="73"/>
      <c r="AJ773" s="74"/>
      <c r="AK773" s="75"/>
      <c r="AL773" s="76"/>
      <c r="AM773" s="77"/>
      <c r="AN773" s="571" t="s">
        <v>1484</v>
      </c>
    </row>
    <row r="774" spans="1:40" x14ac:dyDescent="0.15">
      <c r="A774" s="67"/>
      <c r="B774" s="68"/>
      <c r="C774" s="68"/>
      <c r="D774" s="68"/>
      <c r="E774" s="68"/>
      <c r="F774" s="68"/>
      <c r="G774" s="68"/>
      <c r="H774" s="68"/>
      <c r="I774" s="68"/>
      <c r="J774" s="68"/>
      <c r="K774" s="68"/>
      <c r="L774" s="68"/>
      <c r="M774" s="68"/>
      <c r="N774" s="68"/>
      <c r="O774" s="68"/>
      <c r="P774" s="68"/>
      <c r="Q774" s="68"/>
      <c r="R774" s="68"/>
      <c r="S774" s="68"/>
      <c r="T774" s="68"/>
      <c r="U774" s="68"/>
      <c r="V774" s="68"/>
      <c r="W774" s="68"/>
      <c r="X774" s="68"/>
      <c r="Y774" s="68"/>
      <c r="Z774" s="69"/>
      <c r="AA774" s="70"/>
      <c r="AB774" s="70"/>
      <c r="AC774" s="70"/>
      <c r="AD774" s="71"/>
      <c r="AE774" s="70"/>
      <c r="AF774" s="69"/>
      <c r="AG774" s="69"/>
      <c r="AH774" s="72"/>
      <c r="AI774" s="73"/>
      <c r="AJ774" s="74"/>
      <c r="AK774" s="75"/>
      <c r="AL774" s="76"/>
      <c r="AM774" s="77"/>
      <c r="AN774" s="571" t="s">
        <v>1484</v>
      </c>
    </row>
    <row r="775" spans="1:40" x14ac:dyDescent="0.15">
      <c r="A775" s="79"/>
      <c r="B775" s="23"/>
      <c r="C775" s="23"/>
      <c r="D775" s="80"/>
      <c r="E775" s="80"/>
      <c r="F775" s="80"/>
      <c r="G775" s="68"/>
      <c r="H775" s="68"/>
      <c r="I775" s="68"/>
      <c r="J775" s="68"/>
      <c r="K775" s="68"/>
      <c r="L775" s="68"/>
      <c r="M775" s="68"/>
      <c r="N775" s="68"/>
      <c r="O775" s="68"/>
      <c r="P775" s="68"/>
      <c r="Q775" s="68"/>
      <c r="R775" s="68"/>
      <c r="S775" s="68"/>
      <c r="T775" s="68"/>
      <c r="U775" s="68"/>
      <c r="V775" s="68"/>
      <c r="W775" s="68"/>
      <c r="X775" s="68"/>
      <c r="Y775" s="68"/>
      <c r="Z775" s="69"/>
      <c r="AA775" s="70"/>
      <c r="AB775" s="70"/>
      <c r="AC775" s="70"/>
      <c r="AD775" s="71"/>
      <c r="AE775" s="70"/>
      <c r="AF775" s="69"/>
      <c r="AG775" s="69"/>
      <c r="AH775" s="72"/>
      <c r="AI775" s="73"/>
      <c r="AJ775" s="74"/>
      <c r="AK775" s="75"/>
      <c r="AL775" s="76"/>
      <c r="AM775" s="77"/>
      <c r="AN775" s="571" t="s">
        <v>1484</v>
      </c>
    </row>
    <row r="776" spans="1:40" x14ac:dyDescent="0.15">
      <c r="A776" s="67"/>
      <c r="B776" s="68"/>
      <c r="C776" s="68"/>
      <c r="D776" s="68"/>
      <c r="E776" s="68"/>
      <c r="F776" s="68"/>
      <c r="G776" s="68"/>
      <c r="H776" s="68"/>
      <c r="I776" s="68"/>
      <c r="J776" s="68"/>
      <c r="K776" s="68"/>
      <c r="L776" s="68"/>
      <c r="M776" s="68"/>
      <c r="N776" s="68"/>
      <c r="O776" s="68"/>
      <c r="P776" s="68"/>
      <c r="Q776" s="68"/>
      <c r="R776" s="68"/>
      <c r="S776" s="68"/>
      <c r="T776" s="68"/>
      <c r="U776" s="68"/>
      <c r="V776" s="68"/>
      <c r="W776" s="68"/>
      <c r="X776" s="68"/>
      <c r="Y776" s="68"/>
      <c r="Z776" s="69"/>
      <c r="AA776" s="70"/>
      <c r="AB776" s="70"/>
      <c r="AC776" s="70"/>
      <c r="AD776" s="71"/>
      <c r="AE776" s="70"/>
      <c r="AF776" s="69"/>
      <c r="AG776" s="69"/>
      <c r="AH776" s="72"/>
      <c r="AI776" s="73"/>
      <c r="AJ776" s="74"/>
      <c r="AK776" s="75"/>
      <c r="AL776" s="76"/>
      <c r="AM776" s="77"/>
      <c r="AN776" s="571" t="s">
        <v>1484</v>
      </c>
    </row>
    <row r="777" spans="1:40" x14ac:dyDescent="0.15">
      <c r="A777" s="67"/>
      <c r="B777" s="68"/>
      <c r="C777" s="68"/>
      <c r="D777" s="68"/>
      <c r="E777" s="68"/>
      <c r="F777" s="68"/>
      <c r="G777" s="68"/>
      <c r="H777" s="68"/>
      <c r="I777" s="68"/>
      <c r="J777" s="68"/>
      <c r="K777" s="68"/>
      <c r="L777" s="68"/>
      <c r="M777" s="68"/>
      <c r="N777" s="68"/>
      <c r="O777" s="68"/>
      <c r="P777" s="68"/>
      <c r="Q777" s="68"/>
      <c r="R777" s="68"/>
      <c r="S777" s="68"/>
      <c r="T777" s="68"/>
      <c r="U777" s="68"/>
      <c r="V777" s="68"/>
      <c r="W777" s="68"/>
      <c r="X777" s="68"/>
      <c r="Y777" s="68"/>
      <c r="Z777" s="69"/>
      <c r="AA777" s="70"/>
      <c r="AB777" s="70"/>
      <c r="AC777" s="70"/>
      <c r="AD777" s="71"/>
      <c r="AE777" s="70"/>
      <c r="AF777" s="69"/>
      <c r="AG777" s="69"/>
      <c r="AH777" s="72"/>
      <c r="AI777" s="73"/>
      <c r="AJ777" s="74"/>
      <c r="AK777" s="75"/>
      <c r="AL777" s="76"/>
      <c r="AM777" s="77"/>
      <c r="AN777" s="571" t="s">
        <v>1484</v>
      </c>
    </row>
    <row r="778" spans="1:40" x14ac:dyDescent="0.15">
      <c r="A778" s="79"/>
      <c r="B778" s="80"/>
      <c r="C778" s="80"/>
      <c r="D778" s="80"/>
      <c r="E778" s="80"/>
      <c r="F778" s="80"/>
      <c r="G778" s="68"/>
      <c r="H778" s="68"/>
      <c r="I778" s="68"/>
      <c r="J778" s="68"/>
      <c r="K778" s="68"/>
      <c r="L778" s="68"/>
      <c r="M778" s="68"/>
      <c r="N778" s="68"/>
      <c r="O778" s="68"/>
      <c r="P778" s="68"/>
      <c r="Q778" s="68"/>
      <c r="R778" s="68"/>
      <c r="S778" s="68"/>
      <c r="T778" s="68"/>
      <c r="U778" s="68"/>
      <c r="V778" s="68"/>
      <c r="W778" s="68"/>
      <c r="X778" s="68"/>
      <c r="Y778" s="68"/>
      <c r="Z778" s="69"/>
      <c r="AA778" s="70"/>
      <c r="AB778" s="70"/>
      <c r="AC778" s="70"/>
      <c r="AD778" s="71"/>
      <c r="AE778" s="70"/>
      <c r="AF778" s="69"/>
      <c r="AG778" s="69"/>
      <c r="AH778" s="72"/>
      <c r="AI778" s="73"/>
      <c r="AJ778" s="74"/>
      <c r="AK778" s="75"/>
      <c r="AL778" s="76"/>
      <c r="AM778" s="77"/>
      <c r="AN778" s="571" t="s">
        <v>1484</v>
      </c>
    </row>
    <row r="779" spans="1:40" x14ac:dyDescent="0.15">
      <c r="A779" s="67"/>
      <c r="B779" s="68"/>
      <c r="C779" s="68"/>
      <c r="D779" s="68"/>
      <c r="E779" s="68"/>
      <c r="F779" s="68"/>
      <c r="G779" s="68"/>
      <c r="H779" s="68"/>
      <c r="I779" s="68"/>
      <c r="J779" s="68"/>
      <c r="K779" s="68"/>
      <c r="L779" s="68"/>
      <c r="M779" s="68"/>
      <c r="N779" s="68"/>
      <c r="O779" s="68"/>
      <c r="P779" s="68"/>
      <c r="Q779" s="68"/>
      <c r="R779" s="68"/>
      <c r="S779" s="68"/>
      <c r="T779" s="68"/>
      <c r="U779" s="68"/>
      <c r="V779" s="68"/>
      <c r="W779" s="68"/>
      <c r="X779" s="68"/>
      <c r="Y779" s="68"/>
      <c r="Z779" s="69"/>
      <c r="AA779" s="70"/>
      <c r="AB779" s="70"/>
      <c r="AC779" s="70"/>
      <c r="AD779" s="71"/>
      <c r="AE779" s="70"/>
      <c r="AF779" s="69"/>
      <c r="AG779" s="69"/>
      <c r="AH779" s="72"/>
      <c r="AI779" s="73"/>
      <c r="AJ779" s="74"/>
      <c r="AK779" s="75"/>
      <c r="AL779" s="76"/>
      <c r="AM779" s="77"/>
      <c r="AN779" s="571" t="s">
        <v>1484</v>
      </c>
    </row>
    <row r="780" spans="1:40" x14ac:dyDescent="0.15">
      <c r="A780" s="67"/>
      <c r="B780" s="68"/>
      <c r="C780" s="68"/>
      <c r="D780" s="68"/>
      <c r="E780" s="68"/>
      <c r="F780" s="68"/>
      <c r="G780" s="68"/>
      <c r="H780" s="68"/>
      <c r="I780" s="68"/>
      <c r="J780" s="68"/>
      <c r="K780" s="68"/>
      <c r="L780" s="68"/>
      <c r="M780" s="68"/>
      <c r="N780" s="68"/>
      <c r="O780" s="68"/>
      <c r="P780" s="68"/>
      <c r="Q780" s="68"/>
      <c r="R780" s="68"/>
      <c r="S780" s="68"/>
      <c r="T780" s="68"/>
      <c r="U780" s="68"/>
      <c r="V780" s="68"/>
      <c r="W780" s="68"/>
      <c r="X780" s="68"/>
      <c r="Y780" s="68"/>
      <c r="Z780" s="69"/>
      <c r="AA780" s="70"/>
      <c r="AB780" s="70"/>
      <c r="AC780" s="70"/>
      <c r="AD780" s="71"/>
      <c r="AE780" s="70"/>
      <c r="AF780" s="69"/>
      <c r="AG780" s="69"/>
      <c r="AH780" s="72"/>
      <c r="AI780" s="73"/>
      <c r="AJ780" s="74"/>
      <c r="AK780" s="75"/>
      <c r="AL780" s="76"/>
      <c r="AM780" s="77"/>
      <c r="AN780" s="571" t="s">
        <v>1514</v>
      </c>
    </row>
    <row r="781" spans="1:40" x14ac:dyDescent="0.15">
      <c r="A781" s="79"/>
      <c r="B781" s="80"/>
      <c r="C781" s="80"/>
      <c r="D781" s="80"/>
      <c r="E781" s="80"/>
      <c r="F781" s="80"/>
      <c r="G781" s="68"/>
      <c r="H781" s="68"/>
      <c r="I781" s="68"/>
      <c r="J781" s="68"/>
      <c r="K781" s="68"/>
      <c r="L781" s="68"/>
      <c r="M781" s="68"/>
      <c r="N781" s="68"/>
      <c r="O781" s="68"/>
      <c r="P781" s="68"/>
      <c r="Q781" s="68"/>
      <c r="R781" s="68"/>
      <c r="S781" s="68"/>
      <c r="T781" s="68"/>
      <c r="U781" s="68"/>
      <c r="V781" s="68"/>
      <c r="W781" s="68"/>
      <c r="X781" s="68"/>
      <c r="Y781" s="68"/>
      <c r="Z781" s="69"/>
      <c r="AA781" s="70"/>
      <c r="AB781" s="70"/>
      <c r="AC781" s="70"/>
      <c r="AD781" s="71"/>
      <c r="AE781" s="70"/>
      <c r="AF781" s="69"/>
      <c r="AG781" s="69"/>
      <c r="AH781" s="72"/>
      <c r="AI781" s="73"/>
      <c r="AJ781" s="74"/>
      <c r="AK781" s="75"/>
      <c r="AL781" s="76"/>
      <c r="AM781" s="77"/>
      <c r="AN781" s="78" t="s">
        <v>1514</v>
      </c>
    </row>
    <row r="782" spans="1:40" x14ac:dyDescent="0.15">
      <c r="A782" s="67"/>
      <c r="B782" s="68"/>
      <c r="C782" s="68"/>
      <c r="D782" s="68"/>
      <c r="E782" s="68"/>
      <c r="F782" s="68"/>
      <c r="G782" s="68"/>
      <c r="H782" s="68"/>
      <c r="I782" s="68"/>
      <c r="J782" s="68"/>
      <c r="K782" s="68"/>
      <c r="L782" s="68"/>
      <c r="M782" s="68"/>
      <c r="N782" s="68"/>
      <c r="O782" s="68"/>
      <c r="P782" s="68"/>
      <c r="Q782" s="68"/>
      <c r="R782" s="68"/>
      <c r="S782" s="68"/>
      <c r="T782" s="68"/>
      <c r="U782" s="68"/>
      <c r="V782" s="68"/>
      <c r="W782" s="68"/>
      <c r="X782" s="68"/>
      <c r="Y782" s="68"/>
      <c r="Z782" s="69"/>
      <c r="AA782" s="70"/>
      <c r="AB782" s="70"/>
      <c r="AC782" s="70"/>
      <c r="AD782" s="71"/>
      <c r="AE782" s="70"/>
      <c r="AF782" s="69"/>
      <c r="AG782" s="69"/>
      <c r="AH782" s="72"/>
      <c r="AI782" s="73"/>
      <c r="AJ782" s="74"/>
      <c r="AK782" s="75"/>
      <c r="AL782" s="76"/>
      <c r="AM782" s="77"/>
      <c r="AN782" s="571" t="s">
        <v>1514</v>
      </c>
    </row>
    <row r="783" spans="1:40" x14ac:dyDescent="0.15">
      <c r="A783" s="67"/>
      <c r="B783" s="68"/>
      <c r="C783" s="68"/>
      <c r="D783" s="68"/>
      <c r="E783" s="68"/>
      <c r="F783" s="68"/>
      <c r="G783" s="68"/>
      <c r="H783" s="68"/>
      <c r="I783" s="68"/>
      <c r="J783" s="68"/>
      <c r="K783" s="68"/>
      <c r="L783" s="68"/>
      <c r="M783" s="68"/>
      <c r="N783" s="68"/>
      <c r="O783" s="68"/>
      <c r="P783" s="68"/>
      <c r="Q783" s="68"/>
      <c r="R783" s="68"/>
      <c r="S783" s="68"/>
      <c r="T783" s="68"/>
      <c r="U783" s="68"/>
      <c r="V783" s="68"/>
      <c r="W783" s="68"/>
      <c r="X783" s="68"/>
      <c r="Y783" s="68"/>
      <c r="Z783" s="69"/>
      <c r="AA783" s="70"/>
      <c r="AB783" s="70"/>
      <c r="AC783" s="70"/>
      <c r="AD783" s="71"/>
      <c r="AE783" s="70"/>
      <c r="AF783" s="69"/>
      <c r="AG783" s="69"/>
      <c r="AH783" s="72"/>
      <c r="AI783" s="73"/>
      <c r="AJ783" s="74"/>
      <c r="AK783" s="75"/>
      <c r="AL783" s="76"/>
      <c r="AM783" s="77"/>
      <c r="AN783" s="571" t="s">
        <v>1514</v>
      </c>
    </row>
    <row r="784" spans="1:40" x14ac:dyDescent="0.15">
      <c r="A784" s="67"/>
      <c r="B784" s="68"/>
      <c r="C784" s="68"/>
      <c r="D784" s="68"/>
      <c r="E784" s="68"/>
      <c r="F784" s="68"/>
      <c r="G784" s="68"/>
      <c r="H784" s="68"/>
      <c r="I784" s="68"/>
      <c r="J784" s="68"/>
      <c r="K784" s="68"/>
      <c r="L784" s="68"/>
      <c r="M784" s="68"/>
      <c r="N784" s="68"/>
      <c r="O784" s="68"/>
      <c r="P784" s="68"/>
      <c r="Q784" s="68"/>
      <c r="R784" s="68"/>
      <c r="S784" s="68"/>
      <c r="T784" s="68"/>
      <c r="U784" s="68"/>
      <c r="V784" s="68"/>
      <c r="W784" s="68"/>
      <c r="X784" s="68"/>
      <c r="Y784" s="68"/>
      <c r="Z784" s="69"/>
      <c r="AA784" s="70"/>
      <c r="AB784" s="70"/>
      <c r="AC784" s="70"/>
      <c r="AD784" s="71"/>
      <c r="AE784" s="70"/>
      <c r="AF784" s="69"/>
      <c r="AG784" s="69"/>
      <c r="AH784" s="72"/>
      <c r="AI784" s="73"/>
      <c r="AJ784" s="74"/>
      <c r="AK784" s="75"/>
      <c r="AL784" s="76"/>
      <c r="AM784" s="77"/>
      <c r="AN784" s="571" t="s">
        <v>1514</v>
      </c>
    </row>
    <row r="785" spans="1:40" x14ac:dyDescent="0.15">
      <c r="A785" s="708"/>
      <c r="B785" s="673"/>
      <c r="C785" s="673"/>
      <c r="D785" s="673"/>
      <c r="E785" s="673"/>
      <c r="F785" s="517"/>
      <c r="G785" s="674"/>
      <c r="H785" s="674"/>
      <c r="I785" s="674"/>
      <c r="J785" s="674"/>
      <c r="K785" s="674"/>
      <c r="L785" s="674"/>
      <c r="M785" s="674"/>
      <c r="N785" s="674"/>
      <c r="O785" s="674"/>
      <c r="P785" s="674"/>
      <c r="Q785" s="674"/>
      <c r="R785" s="674"/>
      <c r="S785" s="674"/>
      <c r="T785" s="674"/>
      <c r="U785" s="674"/>
      <c r="V785" s="674"/>
      <c r="W785" s="674"/>
      <c r="X785" s="674"/>
      <c r="Y785" s="674"/>
      <c r="Z785" s="707"/>
      <c r="AA785" s="677"/>
      <c r="AB785" s="677"/>
      <c r="AC785" s="677"/>
      <c r="AD785" s="679"/>
      <c r="AE785" s="677"/>
      <c r="AF785" s="707"/>
      <c r="AG785" s="707"/>
      <c r="AH785" s="680"/>
      <c r="AI785" s="683"/>
      <c r="AJ785" s="707"/>
      <c r="AK785" s="680"/>
      <c r="AL785" s="683"/>
      <c r="AM785" s="680"/>
      <c r="AN785" s="78" t="s">
        <v>1513</v>
      </c>
    </row>
    <row r="786" spans="1:40" x14ac:dyDescent="0.15">
      <c r="A786" s="708"/>
      <c r="B786" s="673"/>
      <c r="C786" s="673"/>
      <c r="D786" s="673"/>
      <c r="E786" s="673"/>
      <c r="F786" s="517"/>
      <c r="G786" s="674"/>
      <c r="H786" s="674"/>
      <c r="I786" s="674"/>
      <c r="J786" s="674"/>
      <c r="K786" s="674"/>
      <c r="L786" s="674"/>
      <c r="M786" s="674"/>
      <c r="N786" s="674"/>
      <c r="O786" s="674"/>
      <c r="P786" s="674"/>
      <c r="Q786" s="674"/>
      <c r="R786" s="674"/>
      <c r="S786" s="674"/>
      <c r="T786" s="674"/>
      <c r="U786" s="674"/>
      <c r="V786" s="674"/>
      <c r="W786" s="674"/>
      <c r="X786" s="674"/>
      <c r="Y786" s="674"/>
      <c r="Z786" s="707"/>
      <c r="AA786" s="677"/>
      <c r="AB786" s="677"/>
      <c r="AC786" s="677"/>
      <c r="AD786" s="679"/>
      <c r="AE786" s="677"/>
      <c r="AF786" s="707"/>
      <c r="AG786" s="707"/>
      <c r="AH786" s="680"/>
      <c r="AI786" s="683"/>
      <c r="AJ786" s="707"/>
      <c r="AK786" s="680"/>
      <c r="AL786" s="683"/>
      <c r="AM786" s="680"/>
      <c r="AN786" s="78" t="s">
        <v>1513</v>
      </c>
    </row>
    <row r="787" spans="1:40" x14ac:dyDescent="0.15">
      <c r="A787" s="708"/>
      <c r="B787" s="673"/>
      <c r="C787" s="673"/>
      <c r="D787" s="673"/>
      <c r="E787" s="673"/>
      <c r="F787" s="517"/>
      <c r="G787" s="674"/>
      <c r="H787" s="674"/>
      <c r="I787" s="674"/>
      <c r="J787" s="674"/>
      <c r="K787" s="674"/>
      <c r="L787" s="674"/>
      <c r="M787" s="674"/>
      <c r="N787" s="674"/>
      <c r="O787" s="674"/>
      <c r="P787" s="674"/>
      <c r="Q787" s="674"/>
      <c r="R787" s="674"/>
      <c r="S787" s="674"/>
      <c r="T787" s="674"/>
      <c r="U787" s="674"/>
      <c r="V787" s="674"/>
      <c r="W787" s="674"/>
      <c r="X787" s="674"/>
      <c r="Y787" s="674"/>
      <c r="Z787" s="707"/>
      <c r="AA787" s="677"/>
      <c r="AB787" s="677"/>
      <c r="AC787" s="677"/>
      <c r="AD787" s="679"/>
      <c r="AE787" s="677"/>
      <c r="AF787" s="707"/>
      <c r="AG787" s="707"/>
      <c r="AH787" s="680"/>
      <c r="AI787" s="683"/>
      <c r="AJ787" s="707"/>
      <c r="AK787" s="680"/>
      <c r="AL787" s="683"/>
      <c r="AM787" s="680"/>
      <c r="AN787" s="78" t="s">
        <v>1513</v>
      </c>
    </row>
    <row r="788" spans="1:40" x14ac:dyDescent="0.15">
      <c r="A788" s="67"/>
      <c r="B788" s="68"/>
      <c r="C788" s="68"/>
      <c r="D788" s="68"/>
      <c r="E788" s="68"/>
      <c r="F788" s="68"/>
      <c r="G788" s="68"/>
      <c r="H788" s="68"/>
      <c r="I788" s="68"/>
      <c r="J788" s="68"/>
      <c r="K788" s="68"/>
      <c r="L788" s="68"/>
      <c r="M788" s="68"/>
      <c r="N788" s="68"/>
      <c r="O788" s="68"/>
      <c r="P788" s="68"/>
      <c r="Q788" s="68"/>
      <c r="R788" s="68"/>
      <c r="S788" s="68"/>
      <c r="T788" s="68"/>
      <c r="U788" s="68"/>
      <c r="V788" s="68"/>
      <c r="W788" s="68"/>
      <c r="X788" s="68"/>
      <c r="Y788" s="68"/>
      <c r="Z788" s="69"/>
      <c r="AA788" s="70"/>
      <c r="AB788" s="70"/>
      <c r="AC788" s="70"/>
      <c r="AD788" s="71"/>
      <c r="AE788" s="70"/>
      <c r="AF788" s="69"/>
      <c r="AG788" s="69"/>
      <c r="AH788" s="72"/>
      <c r="AI788" s="73"/>
      <c r="AJ788" s="74"/>
      <c r="AK788" s="75"/>
      <c r="AL788" s="76"/>
      <c r="AM788" s="77"/>
      <c r="AN788" s="571" t="s">
        <v>1514</v>
      </c>
    </row>
    <row r="789" spans="1:40" x14ac:dyDescent="0.15">
      <c r="A789" s="67"/>
      <c r="B789" s="68"/>
      <c r="C789" s="68"/>
      <c r="D789" s="68"/>
      <c r="E789" s="68"/>
      <c r="F789" s="68"/>
      <c r="G789" s="68"/>
      <c r="H789" s="68"/>
      <c r="I789" s="68"/>
      <c r="J789" s="68"/>
      <c r="K789" s="68"/>
      <c r="L789" s="68"/>
      <c r="M789" s="68"/>
      <c r="N789" s="68"/>
      <c r="O789" s="68"/>
      <c r="P789" s="68"/>
      <c r="Q789" s="68"/>
      <c r="R789" s="68"/>
      <c r="S789" s="68"/>
      <c r="T789" s="68"/>
      <c r="U789" s="68"/>
      <c r="V789" s="68"/>
      <c r="W789" s="68"/>
      <c r="X789" s="68"/>
      <c r="Y789" s="68"/>
      <c r="Z789" s="69"/>
      <c r="AA789" s="70"/>
      <c r="AB789" s="70"/>
      <c r="AC789" s="70"/>
      <c r="AD789" s="71"/>
      <c r="AE789" s="70"/>
      <c r="AF789" s="69"/>
      <c r="AG789" s="69"/>
      <c r="AH789" s="72"/>
      <c r="AI789" s="73"/>
      <c r="AJ789" s="74"/>
      <c r="AK789" s="75"/>
      <c r="AL789" s="76"/>
      <c r="AM789" s="77"/>
      <c r="AN789" s="571" t="s">
        <v>1483</v>
      </c>
    </row>
    <row r="790" spans="1:40" x14ac:dyDescent="0.15">
      <c r="A790" s="79"/>
      <c r="B790" s="80"/>
      <c r="C790" s="80"/>
      <c r="D790" s="80"/>
      <c r="E790" s="80"/>
      <c r="F790" s="80"/>
      <c r="G790" s="68"/>
      <c r="H790" s="68"/>
      <c r="I790" s="68"/>
      <c r="J790" s="68"/>
      <c r="K790" s="68"/>
      <c r="L790" s="68"/>
      <c r="M790" s="68"/>
      <c r="N790" s="68"/>
      <c r="O790" s="68"/>
      <c r="P790" s="68"/>
      <c r="Q790" s="68"/>
      <c r="R790" s="68"/>
      <c r="S790" s="68"/>
      <c r="T790" s="68"/>
      <c r="U790" s="68"/>
      <c r="V790" s="68"/>
      <c r="W790" s="68"/>
      <c r="X790" s="68"/>
      <c r="Y790" s="68"/>
      <c r="Z790" s="69"/>
      <c r="AA790" s="70"/>
      <c r="AB790" s="70"/>
      <c r="AC790" s="70"/>
      <c r="AD790" s="71"/>
      <c r="AE790" s="70"/>
      <c r="AF790" s="69"/>
      <c r="AG790" s="69"/>
      <c r="AH790" s="72"/>
      <c r="AI790" s="73"/>
      <c r="AJ790" s="74"/>
      <c r="AK790" s="75"/>
      <c r="AL790" s="76"/>
      <c r="AM790" s="77"/>
      <c r="AN790" s="571" t="s">
        <v>1483</v>
      </c>
    </row>
    <row r="791" spans="1:40" x14ac:dyDescent="0.15">
      <c r="A791" s="79"/>
      <c r="B791" s="80"/>
      <c r="C791" s="80"/>
      <c r="D791" s="80"/>
      <c r="E791" s="80"/>
      <c r="F791" s="80"/>
      <c r="G791" s="68"/>
      <c r="H791" s="68"/>
      <c r="I791" s="68"/>
      <c r="J791" s="68"/>
      <c r="K791" s="68"/>
      <c r="L791" s="68"/>
      <c r="M791" s="68"/>
      <c r="N791" s="68"/>
      <c r="O791" s="68"/>
      <c r="P791" s="68"/>
      <c r="Q791" s="68"/>
      <c r="R791" s="68"/>
      <c r="S791" s="68"/>
      <c r="T791" s="68"/>
      <c r="U791" s="68"/>
      <c r="V791" s="68"/>
      <c r="W791" s="68"/>
      <c r="X791" s="68"/>
      <c r="Y791" s="68"/>
      <c r="Z791" s="69"/>
      <c r="AA791" s="70"/>
      <c r="AB791" s="70"/>
      <c r="AC791" s="70"/>
      <c r="AD791" s="71"/>
      <c r="AE791" s="70"/>
      <c r="AF791" s="69"/>
      <c r="AG791" s="69"/>
      <c r="AH791" s="72"/>
      <c r="AI791" s="73"/>
      <c r="AJ791" s="74"/>
      <c r="AK791" s="75"/>
      <c r="AL791" s="76"/>
      <c r="AM791" s="77"/>
      <c r="AN791" s="571" t="s">
        <v>1483</v>
      </c>
    </row>
    <row r="792" spans="1:40" x14ac:dyDescent="0.15">
      <c r="A792" s="79"/>
      <c r="B792" s="80"/>
      <c r="C792" s="80"/>
      <c r="D792" s="80"/>
      <c r="E792" s="80"/>
      <c r="F792" s="80"/>
      <c r="G792" s="68"/>
      <c r="H792" s="68"/>
      <c r="I792" s="68"/>
      <c r="J792" s="68"/>
      <c r="K792" s="68"/>
      <c r="L792" s="68"/>
      <c r="M792" s="68"/>
      <c r="N792" s="68"/>
      <c r="O792" s="68"/>
      <c r="P792" s="68"/>
      <c r="Q792" s="68"/>
      <c r="R792" s="68"/>
      <c r="S792" s="68"/>
      <c r="T792" s="68"/>
      <c r="U792" s="68"/>
      <c r="V792" s="68"/>
      <c r="W792" s="68"/>
      <c r="X792" s="68"/>
      <c r="Y792" s="68"/>
      <c r="Z792" s="69"/>
      <c r="AA792" s="70"/>
      <c r="AB792" s="70"/>
      <c r="AC792" s="70"/>
      <c r="AD792" s="71"/>
      <c r="AE792" s="70"/>
      <c r="AF792" s="69"/>
      <c r="AG792" s="69"/>
      <c r="AH792" s="72"/>
      <c r="AI792" s="681"/>
      <c r="AJ792" s="69"/>
      <c r="AK792" s="72"/>
      <c r="AL792" s="681"/>
      <c r="AM792" s="72"/>
      <c r="AN792" s="78" t="s">
        <v>1483</v>
      </c>
    </row>
    <row r="793" spans="1:40" x14ac:dyDescent="0.15">
      <c r="A793" s="79"/>
      <c r="B793" s="80"/>
      <c r="C793" s="80"/>
      <c r="D793" s="80"/>
      <c r="E793" s="80"/>
      <c r="F793" s="80"/>
      <c r="G793" s="68"/>
      <c r="H793" s="68"/>
      <c r="I793" s="68"/>
      <c r="J793" s="68"/>
      <c r="K793" s="68"/>
      <c r="L793" s="68"/>
      <c r="M793" s="68"/>
      <c r="N793" s="68"/>
      <c r="O793" s="68"/>
      <c r="P793" s="68"/>
      <c r="Q793" s="68"/>
      <c r="R793" s="68"/>
      <c r="S793" s="68"/>
      <c r="T793" s="68"/>
      <c r="U793" s="68"/>
      <c r="V793" s="68"/>
      <c r="W793" s="68"/>
      <c r="X793" s="68"/>
      <c r="Y793" s="68"/>
      <c r="Z793" s="69"/>
      <c r="AA793" s="70"/>
      <c r="AB793" s="70"/>
      <c r="AC793" s="70"/>
      <c r="AD793" s="71"/>
      <c r="AE793" s="70"/>
      <c r="AF793" s="69"/>
      <c r="AG793" s="69"/>
      <c r="AH793" s="72"/>
      <c r="AI793" s="73"/>
      <c r="AJ793" s="74"/>
      <c r="AK793" s="75"/>
      <c r="AL793" s="76"/>
      <c r="AM793" s="77"/>
      <c r="AN793" s="571" t="s">
        <v>1483</v>
      </c>
    </row>
    <row r="794" spans="1:40" x14ac:dyDescent="0.15">
      <c r="A794" s="67"/>
      <c r="B794" s="68"/>
      <c r="C794" s="68"/>
      <c r="D794" s="68"/>
      <c r="E794" s="68"/>
      <c r="F794" s="68"/>
      <c r="G794" s="68"/>
      <c r="H794" s="68"/>
      <c r="I794" s="68"/>
      <c r="J794" s="68"/>
      <c r="K794" s="68"/>
      <c r="L794" s="68"/>
      <c r="M794" s="68"/>
      <c r="N794" s="68"/>
      <c r="O794" s="68"/>
      <c r="P794" s="68"/>
      <c r="Q794" s="68"/>
      <c r="R794" s="68"/>
      <c r="S794" s="68"/>
      <c r="T794" s="68"/>
      <c r="U794" s="68"/>
      <c r="V794" s="68"/>
      <c r="W794" s="68"/>
      <c r="X794" s="68"/>
      <c r="Y794" s="68"/>
      <c r="Z794" s="69"/>
      <c r="AA794" s="70"/>
      <c r="AB794" s="70"/>
      <c r="AC794" s="70"/>
      <c r="AD794" s="71"/>
      <c r="AE794" s="70"/>
      <c r="AF794" s="69"/>
      <c r="AG794" s="69"/>
      <c r="AH794" s="72"/>
      <c r="AI794" s="73"/>
      <c r="AJ794" s="74"/>
      <c r="AK794" s="75"/>
      <c r="AL794" s="76"/>
      <c r="AM794" s="77"/>
      <c r="AN794" s="571" t="s">
        <v>1483</v>
      </c>
    </row>
    <row r="795" spans="1:40" x14ac:dyDescent="0.15">
      <c r="A795" s="79"/>
      <c r="B795" s="80"/>
      <c r="C795" s="80"/>
      <c r="D795" s="80"/>
      <c r="E795" s="80"/>
      <c r="F795" s="80"/>
      <c r="G795" s="68"/>
      <c r="H795" s="68"/>
      <c r="I795" s="68"/>
      <c r="J795" s="68"/>
      <c r="K795" s="68"/>
      <c r="L795" s="68"/>
      <c r="M795" s="68"/>
      <c r="N795" s="68"/>
      <c r="O795" s="68"/>
      <c r="P795" s="68"/>
      <c r="Q795" s="68"/>
      <c r="R795" s="68"/>
      <c r="S795" s="68"/>
      <c r="T795" s="68"/>
      <c r="U795" s="68"/>
      <c r="V795" s="68"/>
      <c r="W795" s="68"/>
      <c r="X795" s="68"/>
      <c r="Y795" s="68"/>
      <c r="Z795" s="69"/>
      <c r="AA795" s="70"/>
      <c r="AB795" s="70"/>
      <c r="AC795" s="70"/>
      <c r="AD795" s="71"/>
      <c r="AE795" s="70"/>
      <c r="AF795" s="69"/>
      <c r="AG795" s="69"/>
      <c r="AH795" s="72"/>
      <c r="AI795" s="73"/>
      <c r="AJ795" s="74"/>
      <c r="AK795" s="75"/>
      <c r="AL795" s="76"/>
      <c r="AM795" s="77"/>
      <c r="AN795" s="571" t="s">
        <v>1483</v>
      </c>
    </row>
    <row r="796" spans="1:40" x14ac:dyDescent="0.15">
      <c r="A796" s="67"/>
      <c r="B796" s="68"/>
      <c r="C796" s="68"/>
      <c r="D796" s="68"/>
      <c r="E796" s="68"/>
      <c r="F796" s="68"/>
      <c r="G796" s="68"/>
      <c r="H796" s="68"/>
      <c r="I796" s="68"/>
      <c r="J796" s="68"/>
      <c r="K796" s="68"/>
      <c r="L796" s="68"/>
      <c r="M796" s="68"/>
      <c r="N796" s="68"/>
      <c r="O796" s="68"/>
      <c r="P796" s="68"/>
      <c r="Q796" s="68"/>
      <c r="R796" s="68"/>
      <c r="S796" s="68"/>
      <c r="T796" s="68"/>
      <c r="U796" s="68"/>
      <c r="V796" s="68"/>
      <c r="W796" s="68"/>
      <c r="X796" s="68"/>
      <c r="Y796" s="68"/>
      <c r="Z796" s="69"/>
      <c r="AA796" s="70"/>
      <c r="AB796" s="70"/>
      <c r="AC796" s="70"/>
      <c r="AD796" s="71"/>
      <c r="AE796" s="70"/>
      <c r="AF796" s="69"/>
      <c r="AG796" s="69"/>
      <c r="AH796" s="72"/>
      <c r="AI796" s="73"/>
      <c r="AJ796" s="74"/>
      <c r="AK796" s="75"/>
      <c r="AL796" s="76"/>
      <c r="AM796" s="77"/>
      <c r="AN796" s="571" t="s">
        <v>1483</v>
      </c>
    </row>
    <row r="797" spans="1:40" x14ac:dyDescent="0.15">
      <c r="A797" s="67"/>
      <c r="B797" s="68"/>
      <c r="C797" s="68"/>
      <c r="D797" s="68"/>
      <c r="E797" s="68"/>
      <c r="F797" s="68"/>
      <c r="G797" s="68"/>
      <c r="H797" s="68"/>
      <c r="I797" s="68"/>
      <c r="J797" s="68"/>
      <c r="K797" s="68"/>
      <c r="L797" s="68"/>
      <c r="M797" s="68"/>
      <c r="N797" s="68"/>
      <c r="O797" s="68"/>
      <c r="P797" s="68"/>
      <c r="Q797" s="68"/>
      <c r="R797" s="68"/>
      <c r="S797" s="68"/>
      <c r="T797" s="68"/>
      <c r="U797" s="68"/>
      <c r="V797" s="68"/>
      <c r="W797" s="68"/>
      <c r="X797" s="68"/>
      <c r="Y797" s="68"/>
      <c r="Z797" s="69"/>
      <c r="AA797" s="70"/>
      <c r="AB797" s="70"/>
      <c r="AC797" s="70"/>
      <c r="AD797" s="71"/>
      <c r="AE797" s="70"/>
      <c r="AF797" s="69"/>
      <c r="AG797" s="69"/>
      <c r="AH797" s="72"/>
      <c r="AI797" s="73"/>
      <c r="AJ797" s="74"/>
      <c r="AK797" s="75"/>
      <c r="AL797" s="76"/>
      <c r="AM797" s="77"/>
      <c r="AN797" s="571" t="s">
        <v>1483</v>
      </c>
    </row>
    <row r="798" spans="1:40" x14ac:dyDescent="0.15">
      <c r="A798" s="67"/>
      <c r="B798" s="68"/>
      <c r="C798" s="68"/>
      <c r="D798" s="68"/>
      <c r="E798" s="68"/>
      <c r="F798" s="68"/>
      <c r="G798" s="68"/>
      <c r="H798" s="68"/>
      <c r="I798" s="68"/>
      <c r="J798" s="68"/>
      <c r="K798" s="68"/>
      <c r="L798" s="68"/>
      <c r="M798" s="68"/>
      <c r="N798" s="68"/>
      <c r="O798" s="68"/>
      <c r="P798" s="68"/>
      <c r="Q798" s="68"/>
      <c r="R798" s="68"/>
      <c r="S798" s="68"/>
      <c r="T798" s="68"/>
      <c r="U798" s="68"/>
      <c r="V798" s="68"/>
      <c r="W798" s="68"/>
      <c r="X798" s="68"/>
      <c r="Y798" s="68"/>
      <c r="Z798" s="69"/>
      <c r="AA798" s="70"/>
      <c r="AB798" s="70"/>
      <c r="AC798" s="70"/>
      <c r="AD798" s="71"/>
      <c r="AE798" s="70"/>
      <c r="AF798" s="69"/>
      <c r="AG798" s="69"/>
      <c r="AH798" s="72"/>
      <c r="AI798" s="73"/>
      <c r="AJ798" s="74"/>
      <c r="AK798" s="75"/>
      <c r="AL798" s="76"/>
      <c r="AM798" s="77"/>
      <c r="AN798" s="571" t="s">
        <v>1483</v>
      </c>
    </row>
    <row r="799" spans="1:40" x14ac:dyDescent="0.15">
      <c r="A799" s="67"/>
      <c r="B799" s="68"/>
      <c r="C799" s="68"/>
      <c r="D799" s="68"/>
      <c r="E799" s="68"/>
      <c r="F799" s="68"/>
      <c r="G799" s="68"/>
      <c r="H799" s="68"/>
      <c r="I799" s="68"/>
      <c r="J799" s="68"/>
      <c r="K799" s="68"/>
      <c r="L799" s="68"/>
      <c r="M799" s="68"/>
      <c r="N799" s="68"/>
      <c r="O799" s="68"/>
      <c r="P799" s="68"/>
      <c r="Q799" s="68"/>
      <c r="R799" s="68"/>
      <c r="S799" s="68"/>
      <c r="T799" s="68"/>
      <c r="U799" s="68"/>
      <c r="V799" s="68"/>
      <c r="W799" s="68"/>
      <c r="X799" s="68"/>
      <c r="Y799" s="68"/>
      <c r="Z799" s="69"/>
      <c r="AA799" s="70"/>
      <c r="AB799" s="70"/>
      <c r="AC799" s="70"/>
      <c r="AD799" s="71"/>
      <c r="AE799" s="70"/>
      <c r="AF799" s="69"/>
      <c r="AG799" s="69"/>
      <c r="AH799" s="72"/>
      <c r="AI799" s="73"/>
      <c r="AJ799" s="74"/>
      <c r="AK799" s="75"/>
      <c r="AL799" s="76"/>
      <c r="AM799" s="77"/>
      <c r="AN799" s="571" t="s">
        <v>1483</v>
      </c>
    </row>
    <row r="800" spans="1:40" x14ac:dyDescent="0.15">
      <c r="A800" s="67"/>
      <c r="B800" s="68"/>
      <c r="C800" s="68"/>
      <c r="D800" s="68"/>
      <c r="E800" s="68"/>
      <c r="F800" s="68"/>
      <c r="G800" s="68"/>
      <c r="H800" s="68"/>
      <c r="I800" s="68"/>
      <c r="J800" s="68"/>
      <c r="K800" s="68"/>
      <c r="L800" s="68"/>
      <c r="M800" s="68"/>
      <c r="N800" s="68"/>
      <c r="O800" s="68"/>
      <c r="P800" s="68"/>
      <c r="Q800" s="68"/>
      <c r="R800" s="68"/>
      <c r="S800" s="68"/>
      <c r="T800" s="68"/>
      <c r="U800" s="68"/>
      <c r="V800" s="68"/>
      <c r="W800" s="68"/>
      <c r="X800" s="68"/>
      <c r="Y800" s="68"/>
      <c r="Z800" s="69"/>
      <c r="AA800" s="70"/>
      <c r="AB800" s="70"/>
      <c r="AC800" s="70"/>
      <c r="AD800" s="71"/>
      <c r="AE800" s="70"/>
      <c r="AF800" s="69"/>
      <c r="AG800" s="69"/>
      <c r="AH800" s="72"/>
      <c r="AI800" s="73"/>
      <c r="AJ800" s="74"/>
      <c r="AK800" s="75"/>
      <c r="AL800" s="76"/>
      <c r="AM800" s="77"/>
      <c r="AN800" s="571" t="s">
        <v>1464</v>
      </c>
    </row>
    <row r="801" spans="1:40" x14ac:dyDescent="0.15">
      <c r="A801" s="67"/>
      <c r="B801" s="68"/>
      <c r="C801" s="68"/>
      <c r="D801" s="68"/>
      <c r="E801" s="68"/>
      <c r="F801" s="68"/>
      <c r="G801" s="68"/>
      <c r="H801" s="68"/>
      <c r="I801" s="68"/>
      <c r="J801" s="68"/>
      <c r="K801" s="68"/>
      <c r="L801" s="68"/>
      <c r="M801" s="68"/>
      <c r="N801" s="68"/>
      <c r="O801" s="68"/>
      <c r="P801" s="68"/>
      <c r="Q801" s="68"/>
      <c r="R801" s="68"/>
      <c r="S801" s="68"/>
      <c r="T801" s="68"/>
      <c r="U801" s="68"/>
      <c r="V801" s="68"/>
      <c r="W801" s="68"/>
      <c r="X801" s="68"/>
      <c r="Y801" s="68"/>
      <c r="Z801" s="69"/>
      <c r="AA801" s="70"/>
      <c r="AB801" s="70"/>
      <c r="AC801" s="70"/>
      <c r="AD801" s="71"/>
      <c r="AE801" s="70"/>
      <c r="AF801" s="69"/>
      <c r="AG801" s="69"/>
      <c r="AH801" s="72"/>
      <c r="AI801" s="73"/>
      <c r="AJ801" s="74"/>
      <c r="AK801" s="75"/>
      <c r="AL801" s="76"/>
      <c r="AM801" s="77"/>
      <c r="AN801" s="571" t="s">
        <v>1464</v>
      </c>
    </row>
    <row r="802" spans="1:40" x14ac:dyDescent="0.15">
      <c r="A802" s="79"/>
      <c r="B802" s="80"/>
      <c r="C802" s="80"/>
      <c r="D802" s="80"/>
      <c r="E802" s="80"/>
      <c r="F802" s="80"/>
      <c r="G802" s="68"/>
      <c r="H802" s="68"/>
      <c r="I802" s="68"/>
      <c r="J802" s="68"/>
      <c r="K802" s="68"/>
      <c r="L802" s="68"/>
      <c r="M802" s="68"/>
      <c r="N802" s="68"/>
      <c r="O802" s="68"/>
      <c r="P802" s="68"/>
      <c r="Q802" s="68"/>
      <c r="R802" s="68"/>
      <c r="S802" s="68"/>
      <c r="T802" s="68"/>
      <c r="U802" s="68"/>
      <c r="V802" s="68"/>
      <c r="W802" s="68"/>
      <c r="X802" s="68"/>
      <c r="Y802" s="68"/>
      <c r="Z802" s="69"/>
      <c r="AA802" s="70"/>
      <c r="AB802" s="70"/>
      <c r="AC802" s="70"/>
      <c r="AD802" s="71"/>
      <c r="AE802" s="70"/>
      <c r="AF802" s="69"/>
      <c r="AG802" s="69"/>
      <c r="AH802" s="72"/>
      <c r="AI802" s="73"/>
      <c r="AJ802" s="74"/>
      <c r="AK802" s="75"/>
      <c r="AL802" s="76"/>
      <c r="AM802" s="77"/>
      <c r="AN802" s="571" t="s">
        <v>1464</v>
      </c>
    </row>
    <row r="803" spans="1:40" x14ac:dyDescent="0.15">
      <c r="A803" s="79"/>
      <c r="B803" s="80"/>
      <c r="C803" s="80"/>
      <c r="D803" s="80"/>
      <c r="E803" s="80"/>
      <c r="F803" s="80"/>
      <c r="G803" s="68"/>
      <c r="H803" s="68"/>
      <c r="I803" s="68"/>
      <c r="J803" s="68"/>
      <c r="K803" s="68"/>
      <c r="L803" s="68"/>
      <c r="M803" s="68"/>
      <c r="N803" s="68"/>
      <c r="O803" s="68"/>
      <c r="P803" s="68"/>
      <c r="Q803" s="68"/>
      <c r="R803" s="68"/>
      <c r="S803" s="68"/>
      <c r="T803" s="68"/>
      <c r="U803" s="68"/>
      <c r="V803" s="68"/>
      <c r="W803" s="68"/>
      <c r="X803" s="68"/>
      <c r="Y803" s="68"/>
      <c r="Z803" s="69"/>
      <c r="AA803" s="70"/>
      <c r="AB803" s="70"/>
      <c r="AC803" s="70"/>
      <c r="AD803" s="71"/>
      <c r="AE803" s="70"/>
      <c r="AF803" s="69"/>
      <c r="AG803" s="69"/>
      <c r="AH803" s="72"/>
      <c r="AI803" s="73"/>
      <c r="AJ803" s="74"/>
      <c r="AK803" s="75"/>
      <c r="AL803" s="76"/>
      <c r="AM803" s="77"/>
      <c r="AN803" s="571" t="s">
        <v>1485</v>
      </c>
    </row>
    <row r="804" spans="1:40" x14ac:dyDescent="0.15">
      <c r="A804" s="79"/>
      <c r="B804" s="80"/>
      <c r="C804" s="80"/>
      <c r="D804" s="80"/>
      <c r="E804" s="80"/>
      <c r="F804" s="80"/>
      <c r="G804" s="68"/>
      <c r="H804" s="68"/>
      <c r="I804" s="68"/>
      <c r="J804" s="68"/>
      <c r="K804" s="68"/>
      <c r="L804" s="68"/>
      <c r="M804" s="68"/>
      <c r="N804" s="68"/>
      <c r="O804" s="68"/>
      <c r="P804" s="68"/>
      <c r="Q804" s="68"/>
      <c r="R804" s="68"/>
      <c r="S804" s="68"/>
      <c r="T804" s="68"/>
      <c r="U804" s="68"/>
      <c r="V804" s="68"/>
      <c r="W804" s="68"/>
      <c r="X804" s="68"/>
      <c r="Y804" s="68"/>
      <c r="Z804" s="69"/>
      <c r="AA804" s="70"/>
      <c r="AB804" s="70"/>
      <c r="AC804" s="70"/>
      <c r="AD804" s="71"/>
      <c r="AE804" s="70"/>
      <c r="AF804" s="69"/>
      <c r="AG804" s="69"/>
      <c r="AH804" s="72"/>
      <c r="AI804" s="73"/>
      <c r="AJ804" s="74"/>
      <c r="AK804" s="75"/>
      <c r="AL804" s="76"/>
      <c r="AM804" s="77"/>
      <c r="AN804" s="571" t="s">
        <v>1485</v>
      </c>
    </row>
    <row r="805" spans="1:40" x14ac:dyDescent="0.15">
      <c r="A805" s="67"/>
      <c r="B805" s="68"/>
      <c r="C805" s="68"/>
      <c r="D805" s="68"/>
      <c r="E805" s="68"/>
      <c r="F805" s="68"/>
      <c r="G805" s="68"/>
      <c r="H805" s="68"/>
      <c r="I805" s="68"/>
      <c r="J805" s="68"/>
      <c r="K805" s="68"/>
      <c r="L805" s="68"/>
      <c r="M805" s="68"/>
      <c r="N805" s="68"/>
      <c r="O805" s="68"/>
      <c r="P805" s="68"/>
      <c r="Q805" s="68"/>
      <c r="R805" s="68"/>
      <c r="S805" s="68"/>
      <c r="T805" s="68"/>
      <c r="U805" s="68"/>
      <c r="V805" s="68"/>
      <c r="W805" s="68"/>
      <c r="X805" s="68"/>
      <c r="Y805" s="68"/>
      <c r="Z805" s="69"/>
      <c r="AA805" s="70"/>
      <c r="AB805" s="70"/>
      <c r="AC805" s="70"/>
      <c r="AD805" s="71"/>
      <c r="AE805" s="70"/>
      <c r="AF805" s="69"/>
      <c r="AG805" s="69"/>
      <c r="AH805" s="72"/>
      <c r="AI805" s="73"/>
      <c r="AJ805" s="74"/>
      <c r="AK805" s="75"/>
      <c r="AL805" s="76"/>
      <c r="AM805" s="77"/>
      <c r="AN805" s="571" t="s">
        <v>1485</v>
      </c>
    </row>
    <row r="806" spans="1:40" x14ac:dyDescent="0.15">
      <c r="A806" s="79"/>
      <c r="B806" s="80"/>
      <c r="C806" s="80"/>
      <c r="D806" s="80"/>
      <c r="E806" s="80"/>
      <c r="F806" s="80"/>
      <c r="G806" s="68"/>
      <c r="H806" s="68"/>
      <c r="I806" s="68"/>
      <c r="J806" s="68"/>
      <c r="K806" s="68"/>
      <c r="L806" s="68"/>
      <c r="M806" s="68"/>
      <c r="N806" s="68"/>
      <c r="O806" s="68"/>
      <c r="P806" s="68"/>
      <c r="Q806" s="68"/>
      <c r="R806" s="68"/>
      <c r="S806" s="68"/>
      <c r="T806" s="68"/>
      <c r="U806" s="68"/>
      <c r="V806" s="68"/>
      <c r="W806" s="68"/>
      <c r="X806" s="68"/>
      <c r="Y806" s="68"/>
      <c r="Z806" s="69"/>
      <c r="AA806" s="70"/>
      <c r="AB806" s="70"/>
      <c r="AC806" s="70"/>
      <c r="AD806" s="71"/>
      <c r="AE806" s="70"/>
      <c r="AF806" s="69"/>
      <c r="AG806" s="69"/>
      <c r="AH806" s="72"/>
      <c r="AI806" s="73"/>
      <c r="AJ806" s="74"/>
      <c r="AK806" s="75"/>
      <c r="AL806" s="76"/>
      <c r="AM806" s="77"/>
      <c r="AN806" s="78" t="s">
        <v>1485</v>
      </c>
    </row>
    <row r="807" spans="1:40" x14ac:dyDescent="0.15">
      <c r="A807" s="67"/>
      <c r="B807" s="68"/>
      <c r="C807" s="68"/>
      <c r="D807" s="68"/>
      <c r="E807" s="68"/>
      <c r="F807" s="68"/>
      <c r="G807" s="68"/>
      <c r="H807" s="68"/>
      <c r="I807" s="68"/>
      <c r="J807" s="68"/>
      <c r="K807" s="68"/>
      <c r="L807" s="68"/>
      <c r="M807" s="68"/>
      <c r="N807" s="68"/>
      <c r="O807" s="68"/>
      <c r="P807" s="68"/>
      <c r="Q807" s="68"/>
      <c r="R807" s="68"/>
      <c r="S807" s="68"/>
      <c r="T807" s="68"/>
      <c r="U807" s="68"/>
      <c r="V807" s="68"/>
      <c r="W807" s="68"/>
      <c r="X807" s="68"/>
      <c r="Y807" s="68"/>
      <c r="Z807" s="69"/>
      <c r="AA807" s="70"/>
      <c r="AB807" s="70"/>
      <c r="AC807" s="70"/>
      <c r="AD807" s="71"/>
      <c r="AE807" s="70"/>
      <c r="AF807" s="69"/>
      <c r="AG807" s="69"/>
      <c r="AH807" s="72"/>
      <c r="AI807" s="73"/>
      <c r="AJ807" s="74"/>
      <c r="AK807" s="75"/>
      <c r="AL807" s="76"/>
      <c r="AM807" s="77"/>
      <c r="AN807" s="571" t="s">
        <v>1485</v>
      </c>
    </row>
    <row r="808" spans="1:40" x14ac:dyDescent="0.15">
      <c r="A808" s="79"/>
      <c r="B808" s="80"/>
      <c r="C808" s="80"/>
      <c r="D808" s="80"/>
      <c r="E808" s="80"/>
      <c r="F808" s="80"/>
      <c r="G808" s="68"/>
      <c r="H808" s="68"/>
      <c r="I808" s="68"/>
      <c r="J808" s="68"/>
      <c r="K808" s="68"/>
      <c r="L808" s="68"/>
      <c r="M808" s="68"/>
      <c r="N808" s="68"/>
      <c r="O808" s="68"/>
      <c r="P808" s="68"/>
      <c r="Q808" s="68"/>
      <c r="R808" s="68"/>
      <c r="S808" s="68"/>
      <c r="T808" s="68"/>
      <c r="U808" s="68"/>
      <c r="V808" s="68"/>
      <c r="W808" s="68"/>
      <c r="X808" s="68"/>
      <c r="Y808" s="68"/>
      <c r="Z808" s="69"/>
      <c r="AA808" s="70"/>
      <c r="AB808" s="70"/>
      <c r="AC808" s="70"/>
      <c r="AD808" s="71"/>
      <c r="AE808" s="70"/>
      <c r="AF808" s="69"/>
      <c r="AG808" s="69"/>
      <c r="AH808" s="72"/>
      <c r="AI808" s="73"/>
      <c r="AJ808" s="74"/>
      <c r="AK808" s="75"/>
      <c r="AL808" s="76"/>
      <c r="AM808" s="77"/>
      <c r="AN808" s="571" t="s">
        <v>1485</v>
      </c>
    </row>
    <row r="809" spans="1:40" x14ac:dyDescent="0.15">
      <c r="A809" s="79"/>
      <c r="B809" s="80"/>
      <c r="C809" s="80"/>
      <c r="D809" s="80"/>
      <c r="E809" s="80"/>
      <c r="F809" s="80"/>
      <c r="G809" s="68"/>
      <c r="H809" s="68"/>
      <c r="I809" s="68"/>
      <c r="J809" s="68"/>
      <c r="K809" s="68"/>
      <c r="L809" s="68"/>
      <c r="M809" s="68"/>
      <c r="N809" s="68"/>
      <c r="O809" s="68"/>
      <c r="P809" s="68"/>
      <c r="Q809" s="68"/>
      <c r="R809" s="68"/>
      <c r="S809" s="68"/>
      <c r="T809" s="68"/>
      <c r="U809" s="68"/>
      <c r="V809" s="68"/>
      <c r="W809" s="68"/>
      <c r="X809" s="68"/>
      <c r="Y809" s="68"/>
      <c r="Z809" s="69"/>
      <c r="AA809" s="70"/>
      <c r="AB809" s="70"/>
      <c r="AC809" s="70"/>
      <c r="AD809" s="71"/>
      <c r="AE809" s="70"/>
      <c r="AF809" s="69"/>
      <c r="AG809" s="69"/>
      <c r="AH809" s="72"/>
      <c r="AI809" s="73"/>
      <c r="AJ809" s="74"/>
      <c r="AK809" s="75"/>
      <c r="AL809" s="76"/>
      <c r="AM809" s="77"/>
      <c r="AN809" s="571" t="s">
        <v>1485</v>
      </c>
    </row>
    <row r="810" spans="1:40" x14ac:dyDescent="0.15">
      <c r="A810" s="67"/>
      <c r="B810" s="68"/>
      <c r="C810" s="68"/>
      <c r="D810" s="68"/>
      <c r="E810" s="68"/>
      <c r="F810" s="68"/>
      <c r="G810" s="68"/>
      <c r="H810" s="68"/>
      <c r="I810" s="68"/>
      <c r="J810" s="68"/>
      <c r="K810" s="68"/>
      <c r="L810" s="68"/>
      <c r="M810" s="68"/>
      <c r="N810" s="68"/>
      <c r="O810" s="68"/>
      <c r="P810" s="68"/>
      <c r="Q810" s="68"/>
      <c r="R810" s="68"/>
      <c r="S810" s="68"/>
      <c r="T810" s="68"/>
      <c r="U810" s="68"/>
      <c r="V810" s="68"/>
      <c r="W810" s="68"/>
      <c r="X810" s="68"/>
      <c r="Y810" s="68"/>
      <c r="Z810" s="69"/>
      <c r="AA810" s="70"/>
      <c r="AB810" s="70"/>
      <c r="AC810" s="70"/>
      <c r="AD810" s="71"/>
      <c r="AE810" s="70"/>
      <c r="AF810" s="69"/>
      <c r="AG810" s="69"/>
      <c r="AH810" s="72"/>
      <c r="AI810" s="73"/>
      <c r="AJ810" s="74"/>
      <c r="AK810" s="75"/>
      <c r="AL810" s="76"/>
      <c r="AM810" s="77"/>
      <c r="AN810" s="571" t="s">
        <v>1480</v>
      </c>
    </row>
    <row r="811" spans="1:40" x14ac:dyDescent="0.15">
      <c r="A811" s="67"/>
      <c r="B811" s="68"/>
      <c r="C811" s="68"/>
      <c r="D811" s="68"/>
      <c r="E811" s="68"/>
      <c r="F811" s="68"/>
      <c r="G811" s="68"/>
      <c r="H811" s="68"/>
      <c r="I811" s="68"/>
      <c r="J811" s="68"/>
      <c r="K811" s="68"/>
      <c r="L811" s="68"/>
      <c r="M811" s="68"/>
      <c r="N811" s="68"/>
      <c r="O811" s="68"/>
      <c r="P811" s="68"/>
      <c r="Q811" s="68"/>
      <c r="R811" s="68"/>
      <c r="S811" s="68"/>
      <c r="T811" s="68"/>
      <c r="U811" s="68"/>
      <c r="V811" s="68"/>
      <c r="W811" s="68"/>
      <c r="X811" s="68"/>
      <c r="Y811" s="68"/>
      <c r="Z811" s="69"/>
      <c r="AA811" s="70"/>
      <c r="AB811" s="70"/>
      <c r="AC811" s="70"/>
      <c r="AD811" s="71"/>
      <c r="AE811" s="70"/>
      <c r="AF811" s="69"/>
      <c r="AG811" s="69"/>
      <c r="AH811" s="72"/>
      <c r="AI811" s="73"/>
      <c r="AJ811" s="74"/>
      <c r="AK811" s="75"/>
      <c r="AL811" s="76"/>
      <c r="AM811" s="77"/>
      <c r="AN811" s="571" t="s">
        <v>1480</v>
      </c>
    </row>
    <row r="812" spans="1:40" x14ac:dyDescent="0.15">
      <c r="A812" s="67"/>
      <c r="B812" s="68"/>
      <c r="C812" s="68"/>
      <c r="D812" s="68"/>
      <c r="E812" s="68"/>
      <c r="F812" s="68"/>
      <c r="G812" s="68"/>
      <c r="H812" s="68"/>
      <c r="I812" s="68"/>
      <c r="J812" s="68"/>
      <c r="K812" s="68"/>
      <c r="L812" s="68"/>
      <c r="M812" s="68"/>
      <c r="N812" s="68"/>
      <c r="O812" s="68"/>
      <c r="P812" s="68"/>
      <c r="Q812" s="68"/>
      <c r="R812" s="68"/>
      <c r="S812" s="68"/>
      <c r="T812" s="68"/>
      <c r="U812" s="68"/>
      <c r="V812" s="68"/>
      <c r="W812" s="68"/>
      <c r="X812" s="68"/>
      <c r="Y812" s="68"/>
      <c r="Z812" s="69"/>
      <c r="AA812" s="70"/>
      <c r="AB812" s="70"/>
      <c r="AC812" s="70"/>
      <c r="AD812" s="71"/>
      <c r="AE812" s="70"/>
      <c r="AF812" s="69"/>
      <c r="AG812" s="69"/>
      <c r="AH812" s="72"/>
      <c r="AI812" s="73"/>
      <c r="AJ812" s="74"/>
      <c r="AK812" s="75"/>
      <c r="AL812" s="76"/>
      <c r="AM812" s="77"/>
      <c r="AN812" s="571" t="s">
        <v>1480</v>
      </c>
    </row>
    <row r="813" spans="1:40" x14ac:dyDescent="0.15">
      <c r="A813" s="67"/>
      <c r="B813" s="68"/>
      <c r="C813" s="68"/>
      <c r="D813" s="68"/>
      <c r="E813" s="68"/>
      <c r="F813" s="68"/>
      <c r="G813" s="68"/>
      <c r="H813" s="68"/>
      <c r="I813" s="68"/>
      <c r="J813" s="68"/>
      <c r="K813" s="68"/>
      <c r="L813" s="68"/>
      <c r="M813" s="68"/>
      <c r="N813" s="68"/>
      <c r="O813" s="68"/>
      <c r="P813" s="68"/>
      <c r="Q813" s="68"/>
      <c r="R813" s="68"/>
      <c r="S813" s="68"/>
      <c r="T813" s="68"/>
      <c r="U813" s="68"/>
      <c r="V813" s="68"/>
      <c r="W813" s="68"/>
      <c r="X813" s="68"/>
      <c r="Y813" s="68"/>
      <c r="Z813" s="69"/>
      <c r="AA813" s="70"/>
      <c r="AB813" s="70"/>
      <c r="AC813" s="70"/>
      <c r="AD813" s="71"/>
      <c r="AE813" s="70"/>
      <c r="AF813" s="69"/>
      <c r="AG813" s="69"/>
      <c r="AH813" s="72"/>
      <c r="AI813" s="73"/>
      <c r="AJ813" s="74"/>
      <c r="AK813" s="75"/>
      <c r="AL813" s="76"/>
      <c r="AM813" s="77"/>
      <c r="AN813" s="571" t="s">
        <v>1480</v>
      </c>
    </row>
    <row r="814" spans="1:40" x14ac:dyDescent="0.15">
      <c r="A814" s="67"/>
      <c r="B814" s="68"/>
      <c r="C814" s="68"/>
      <c r="D814" s="68"/>
      <c r="E814" s="68"/>
      <c r="F814" s="68"/>
      <c r="G814" s="68"/>
      <c r="H814" s="68"/>
      <c r="I814" s="68"/>
      <c r="J814" s="68"/>
      <c r="K814" s="68"/>
      <c r="L814" s="68"/>
      <c r="M814" s="68"/>
      <c r="N814" s="68"/>
      <c r="O814" s="68"/>
      <c r="P814" s="68"/>
      <c r="Q814" s="68"/>
      <c r="R814" s="68"/>
      <c r="S814" s="68"/>
      <c r="T814" s="68"/>
      <c r="U814" s="68"/>
      <c r="V814" s="68"/>
      <c r="W814" s="68"/>
      <c r="X814" s="68"/>
      <c r="Y814" s="68"/>
      <c r="Z814" s="69"/>
      <c r="AA814" s="70"/>
      <c r="AB814" s="70"/>
      <c r="AC814" s="70"/>
      <c r="AD814" s="71"/>
      <c r="AE814" s="70"/>
      <c r="AF814" s="69"/>
      <c r="AG814" s="69"/>
      <c r="AH814" s="72"/>
      <c r="AI814" s="73"/>
      <c r="AJ814" s="74"/>
      <c r="AK814" s="75"/>
      <c r="AL814" s="76"/>
      <c r="AM814" s="77"/>
      <c r="AN814" s="571" t="s">
        <v>1480</v>
      </c>
    </row>
    <row r="815" spans="1:40" x14ac:dyDescent="0.15">
      <c r="A815" s="79"/>
      <c r="B815" s="80"/>
      <c r="C815" s="80"/>
      <c r="D815" s="80"/>
      <c r="E815" s="80"/>
      <c r="F815" s="80"/>
      <c r="G815" s="68"/>
      <c r="H815" s="68"/>
      <c r="I815" s="68"/>
      <c r="J815" s="68"/>
      <c r="K815" s="68"/>
      <c r="L815" s="68"/>
      <c r="M815" s="68"/>
      <c r="N815" s="68"/>
      <c r="O815" s="68"/>
      <c r="P815" s="68"/>
      <c r="Q815" s="68"/>
      <c r="R815" s="68"/>
      <c r="S815" s="68"/>
      <c r="T815" s="68"/>
      <c r="U815" s="68"/>
      <c r="V815" s="68"/>
      <c r="W815" s="68"/>
      <c r="X815" s="68"/>
      <c r="Y815" s="68"/>
      <c r="Z815" s="69"/>
      <c r="AA815" s="70"/>
      <c r="AB815" s="70"/>
      <c r="AC815" s="70"/>
      <c r="AD815" s="71"/>
      <c r="AE815" s="70"/>
      <c r="AF815" s="69"/>
      <c r="AG815" s="69"/>
      <c r="AH815" s="72"/>
      <c r="AI815" s="73"/>
      <c r="AJ815" s="74"/>
      <c r="AK815" s="75"/>
      <c r="AL815" s="76"/>
      <c r="AM815" s="77"/>
      <c r="AN815" s="571" t="s">
        <v>1480</v>
      </c>
    </row>
    <row r="816" spans="1:40" x14ac:dyDescent="0.15">
      <c r="A816" s="67"/>
      <c r="B816" s="68"/>
      <c r="C816" s="68"/>
      <c r="D816" s="68"/>
      <c r="E816" s="68"/>
      <c r="F816" s="68"/>
      <c r="G816" s="68"/>
      <c r="H816" s="68"/>
      <c r="I816" s="68"/>
      <c r="J816" s="68"/>
      <c r="K816" s="68"/>
      <c r="L816" s="68"/>
      <c r="M816" s="68"/>
      <c r="N816" s="68"/>
      <c r="O816" s="68"/>
      <c r="P816" s="68"/>
      <c r="Q816" s="68"/>
      <c r="R816" s="68"/>
      <c r="S816" s="68"/>
      <c r="T816" s="68"/>
      <c r="U816" s="68"/>
      <c r="V816" s="68"/>
      <c r="W816" s="68"/>
      <c r="X816" s="68"/>
      <c r="Y816" s="68"/>
      <c r="Z816" s="69"/>
      <c r="AA816" s="70"/>
      <c r="AB816" s="70"/>
      <c r="AC816" s="70"/>
      <c r="AD816" s="71"/>
      <c r="AE816" s="70"/>
      <c r="AF816" s="69"/>
      <c r="AG816" s="69"/>
      <c r="AH816" s="72"/>
      <c r="AI816" s="73"/>
      <c r="AJ816" s="74"/>
      <c r="AK816" s="75"/>
      <c r="AL816" s="76"/>
      <c r="AM816" s="77"/>
      <c r="AN816" s="571" t="s">
        <v>1480</v>
      </c>
    </row>
    <row r="817" spans="1:40" x14ac:dyDescent="0.15">
      <c r="A817" s="79"/>
      <c r="B817" s="23"/>
      <c r="C817" s="23"/>
      <c r="D817" s="80"/>
      <c r="E817" s="80"/>
      <c r="F817" s="80"/>
      <c r="G817" s="68"/>
      <c r="H817" s="68"/>
      <c r="I817" s="68"/>
      <c r="J817" s="68"/>
      <c r="K817" s="68"/>
      <c r="L817" s="68"/>
      <c r="M817" s="68"/>
      <c r="N817" s="68"/>
      <c r="O817" s="68"/>
      <c r="P817" s="68"/>
      <c r="Q817" s="68"/>
      <c r="R817" s="68"/>
      <c r="S817" s="68"/>
      <c r="T817" s="68"/>
      <c r="U817" s="68"/>
      <c r="V817" s="68"/>
      <c r="W817" s="68"/>
      <c r="X817" s="68"/>
      <c r="Y817" s="68"/>
      <c r="Z817" s="69"/>
      <c r="AA817" s="70"/>
      <c r="AB817" s="70"/>
      <c r="AC817" s="70"/>
      <c r="AD817" s="71"/>
      <c r="AE817" s="70"/>
      <c r="AF817" s="69"/>
      <c r="AG817" s="69"/>
      <c r="AH817" s="72"/>
      <c r="AI817" s="73"/>
      <c r="AJ817" s="74"/>
      <c r="AK817" s="75"/>
      <c r="AL817" s="76"/>
      <c r="AM817" s="77"/>
      <c r="AN817" s="571" t="s">
        <v>1480</v>
      </c>
    </row>
    <row r="818" spans="1:40" x14ac:dyDescent="0.15">
      <c r="A818" s="67"/>
      <c r="B818" s="68"/>
      <c r="C818" s="68"/>
      <c r="D818" s="68"/>
      <c r="E818" s="68"/>
      <c r="F818" s="68"/>
      <c r="G818" s="68"/>
      <c r="H818" s="68"/>
      <c r="I818" s="68"/>
      <c r="J818" s="68"/>
      <c r="K818" s="68"/>
      <c r="L818" s="68"/>
      <c r="M818" s="68"/>
      <c r="N818" s="68"/>
      <c r="O818" s="68"/>
      <c r="P818" s="68"/>
      <c r="Q818" s="68"/>
      <c r="R818" s="68"/>
      <c r="S818" s="68"/>
      <c r="T818" s="68"/>
      <c r="U818" s="68"/>
      <c r="V818" s="68"/>
      <c r="W818" s="68"/>
      <c r="X818" s="68"/>
      <c r="Y818" s="68"/>
      <c r="Z818" s="69"/>
      <c r="AA818" s="70"/>
      <c r="AB818" s="70"/>
      <c r="AC818" s="70"/>
      <c r="AD818" s="71"/>
      <c r="AE818" s="70"/>
      <c r="AF818" s="69"/>
      <c r="AG818" s="69"/>
      <c r="AH818" s="72"/>
      <c r="AI818" s="73"/>
      <c r="AJ818" s="74"/>
      <c r="AK818" s="75"/>
      <c r="AL818" s="76"/>
      <c r="AM818" s="77"/>
      <c r="AN818" s="571" t="s">
        <v>1480</v>
      </c>
    </row>
    <row r="819" spans="1:40" x14ac:dyDescent="0.15">
      <c r="A819" s="67"/>
      <c r="B819" s="68"/>
      <c r="C819" s="68"/>
      <c r="D819" s="68"/>
      <c r="E819" s="68"/>
      <c r="F819" s="68"/>
      <c r="G819" s="68"/>
      <c r="H819" s="68"/>
      <c r="I819" s="68"/>
      <c r="J819" s="68"/>
      <c r="K819" s="68"/>
      <c r="L819" s="68"/>
      <c r="M819" s="68"/>
      <c r="N819" s="68"/>
      <c r="O819" s="68"/>
      <c r="P819" s="68"/>
      <c r="Q819" s="68"/>
      <c r="R819" s="68"/>
      <c r="S819" s="68"/>
      <c r="T819" s="68"/>
      <c r="U819" s="68"/>
      <c r="V819" s="68"/>
      <c r="W819" s="68"/>
      <c r="X819" s="68"/>
      <c r="Y819" s="68"/>
      <c r="Z819" s="69"/>
      <c r="AA819" s="70"/>
      <c r="AB819" s="70"/>
      <c r="AC819" s="70"/>
      <c r="AD819" s="71"/>
      <c r="AE819" s="70"/>
      <c r="AF819" s="69"/>
      <c r="AG819" s="69"/>
      <c r="AH819" s="72"/>
      <c r="AI819" s="73"/>
      <c r="AJ819" s="74"/>
      <c r="AK819" s="75"/>
      <c r="AL819" s="76"/>
      <c r="AM819" s="77"/>
      <c r="AN819" s="571" t="s">
        <v>1480</v>
      </c>
    </row>
    <row r="820" spans="1:40" x14ac:dyDescent="0.15">
      <c r="A820" s="67"/>
      <c r="B820" s="68"/>
      <c r="C820" s="68"/>
      <c r="D820" s="68"/>
      <c r="E820" s="68"/>
      <c r="F820" s="68"/>
      <c r="G820" s="68"/>
      <c r="H820" s="68"/>
      <c r="I820" s="68"/>
      <c r="J820" s="68"/>
      <c r="K820" s="68"/>
      <c r="L820" s="68"/>
      <c r="M820" s="68"/>
      <c r="N820" s="68"/>
      <c r="O820" s="68"/>
      <c r="P820" s="68"/>
      <c r="Q820" s="68"/>
      <c r="R820" s="68"/>
      <c r="S820" s="68"/>
      <c r="T820" s="68"/>
      <c r="U820" s="68"/>
      <c r="V820" s="68"/>
      <c r="W820" s="68"/>
      <c r="X820" s="68"/>
      <c r="Y820" s="68"/>
      <c r="Z820" s="69"/>
      <c r="AA820" s="70"/>
      <c r="AB820" s="70"/>
      <c r="AC820" s="70"/>
      <c r="AD820" s="71"/>
      <c r="AE820" s="70"/>
      <c r="AF820" s="69"/>
      <c r="AG820" s="69"/>
      <c r="AH820" s="72"/>
      <c r="AI820" s="73"/>
      <c r="AJ820" s="74"/>
      <c r="AK820" s="75"/>
      <c r="AL820" s="76"/>
      <c r="AM820" s="77"/>
      <c r="AN820" s="571" t="s">
        <v>1480</v>
      </c>
    </row>
    <row r="821" spans="1:40" x14ac:dyDescent="0.15">
      <c r="A821" s="67"/>
      <c r="B821" s="68"/>
      <c r="C821" s="68"/>
      <c r="D821" s="68"/>
      <c r="E821" s="68"/>
      <c r="F821" s="68"/>
      <c r="G821" s="68"/>
      <c r="H821" s="68"/>
      <c r="I821" s="68"/>
      <c r="J821" s="68"/>
      <c r="K821" s="68"/>
      <c r="L821" s="68"/>
      <c r="M821" s="68"/>
      <c r="N821" s="68"/>
      <c r="O821" s="68"/>
      <c r="P821" s="68"/>
      <c r="Q821" s="68"/>
      <c r="R821" s="68"/>
      <c r="S821" s="68"/>
      <c r="T821" s="68"/>
      <c r="U821" s="68"/>
      <c r="V821" s="68"/>
      <c r="W821" s="68"/>
      <c r="X821" s="68"/>
      <c r="Y821" s="68"/>
      <c r="Z821" s="69"/>
      <c r="AA821" s="70"/>
      <c r="AB821" s="70"/>
      <c r="AC821" s="70"/>
      <c r="AD821" s="71"/>
      <c r="AE821" s="70"/>
      <c r="AF821" s="69"/>
      <c r="AG821" s="69"/>
      <c r="AH821" s="72"/>
      <c r="AI821" s="73"/>
      <c r="AJ821" s="74"/>
      <c r="AK821" s="75"/>
      <c r="AL821" s="76"/>
      <c r="AM821" s="77"/>
      <c r="AN821" s="571" t="s">
        <v>1480</v>
      </c>
    </row>
    <row r="822" spans="1:40" x14ac:dyDescent="0.15">
      <c r="A822" s="67"/>
      <c r="B822" s="68"/>
      <c r="C822" s="68"/>
      <c r="D822" s="68"/>
      <c r="E822" s="68"/>
      <c r="F822" s="68"/>
      <c r="G822" s="68"/>
      <c r="H822" s="68"/>
      <c r="I822" s="68"/>
      <c r="J822" s="68"/>
      <c r="K822" s="68"/>
      <c r="L822" s="68"/>
      <c r="M822" s="68"/>
      <c r="N822" s="68"/>
      <c r="O822" s="68"/>
      <c r="P822" s="68"/>
      <c r="Q822" s="68"/>
      <c r="R822" s="68"/>
      <c r="S822" s="68"/>
      <c r="T822" s="68"/>
      <c r="U822" s="68"/>
      <c r="V822" s="68"/>
      <c r="W822" s="68"/>
      <c r="X822" s="68"/>
      <c r="Y822" s="68"/>
      <c r="Z822" s="69"/>
      <c r="AA822" s="70"/>
      <c r="AB822" s="70"/>
      <c r="AC822" s="70"/>
      <c r="AD822" s="71"/>
      <c r="AE822" s="70"/>
      <c r="AF822" s="69"/>
      <c r="AG822" s="69"/>
      <c r="AH822" s="72"/>
      <c r="AI822" s="73"/>
      <c r="AJ822" s="74"/>
      <c r="AK822" s="75"/>
      <c r="AL822" s="76"/>
      <c r="AM822" s="77"/>
      <c r="AN822" s="571" t="s">
        <v>1480</v>
      </c>
    </row>
    <row r="823" spans="1:40" x14ac:dyDescent="0.15">
      <c r="A823" s="67"/>
      <c r="B823" s="68"/>
      <c r="C823" s="68"/>
      <c r="D823" s="68"/>
      <c r="E823" s="68"/>
      <c r="F823" s="68"/>
      <c r="G823" s="68"/>
      <c r="H823" s="68"/>
      <c r="I823" s="68"/>
      <c r="J823" s="68"/>
      <c r="K823" s="68"/>
      <c r="L823" s="68"/>
      <c r="M823" s="68"/>
      <c r="N823" s="68"/>
      <c r="O823" s="68"/>
      <c r="P823" s="68"/>
      <c r="Q823" s="68"/>
      <c r="R823" s="68"/>
      <c r="S823" s="68"/>
      <c r="T823" s="68"/>
      <c r="U823" s="68"/>
      <c r="V823" s="68"/>
      <c r="W823" s="68"/>
      <c r="X823" s="68"/>
      <c r="Y823" s="68"/>
      <c r="Z823" s="69"/>
      <c r="AA823" s="70"/>
      <c r="AB823" s="70"/>
      <c r="AC823" s="70"/>
      <c r="AD823" s="71"/>
      <c r="AE823" s="70"/>
      <c r="AF823" s="69"/>
      <c r="AG823" s="69"/>
      <c r="AH823" s="72"/>
      <c r="AI823" s="73"/>
      <c r="AJ823" s="74"/>
      <c r="AK823" s="75"/>
      <c r="AL823" s="76"/>
      <c r="AM823" s="77"/>
      <c r="AN823" s="571" t="s">
        <v>1480</v>
      </c>
    </row>
    <row r="824" spans="1:40" x14ac:dyDescent="0.15">
      <c r="A824" s="79"/>
      <c r="B824" s="80"/>
      <c r="C824" s="80"/>
      <c r="D824" s="80"/>
      <c r="E824" s="80"/>
      <c r="F824" s="80"/>
      <c r="G824" s="68"/>
      <c r="H824" s="68"/>
      <c r="I824" s="68"/>
      <c r="J824" s="68"/>
      <c r="K824" s="68"/>
      <c r="L824" s="68"/>
      <c r="M824" s="68"/>
      <c r="N824" s="68"/>
      <c r="O824" s="68"/>
      <c r="P824" s="68"/>
      <c r="Q824" s="68"/>
      <c r="R824" s="68"/>
      <c r="S824" s="68"/>
      <c r="T824" s="68"/>
      <c r="U824" s="68"/>
      <c r="V824" s="68"/>
      <c r="W824" s="68"/>
      <c r="X824" s="68"/>
      <c r="Y824" s="68"/>
      <c r="Z824" s="69"/>
      <c r="AA824" s="70"/>
      <c r="AB824" s="70"/>
      <c r="AC824" s="70"/>
      <c r="AD824" s="71"/>
      <c r="AE824" s="70"/>
      <c r="AF824" s="69"/>
      <c r="AG824" s="69"/>
      <c r="AH824" s="72"/>
      <c r="AI824" s="73"/>
      <c r="AJ824" s="74"/>
      <c r="AK824" s="75"/>
      <c r="AL824" s="76"/>
      <c r="AM824" s="77"/>
      <c r="AN824" s="571" t="s">
        <v>1480</v>
      </c>
    </row>
    <row r="825" spans="1:40" x14ac:dyDescent="0.15">
      <c r="A825" s="67"/>
      <c r="B825" s="68"/>
      <c r="C825" s="68"/>
      <c r="D825" s="68"/>
      <c r="E825" s="68"/>
      <c r="F825" s="68"/>
      <c r="G825" s="68"/>
      <c r="H825" s="68"/>
      <c r="I825" s="68"/>
      <c r="J825" s="68"/>
      <c r="K825" s="68"/>
      <c r="L825" s="68"/>
      <c r="M825" s="68"/>
      <c r="N825" s="68"/>
      <c r="O825" s="68"/>
      <c r="P825" s="68"/>
      <c r="Q825" s="68"/>
      <c r="R825" s="68"/>
      <c r="S825" s="68"/>
      <c r="T825" s="68"/>
      <c r="U825" s="68"/>
      <c r="V825" s="68"/>
      <c r="W825" s="68"/>
      <c r="X825" s="68"/>
      <c r="Y825" s="68"/>
      <c r="Z825" s="69"/>
      <c r="AA825" s="70"/>
      <c r="AB825" s="70"/>
      <c r="AC825" s="70"/>
      <c r="AD825" s="71"/>
      <c r="AE825" s="70"/>
      <c r="AF825" s="69"/>
      <c r="AG825" s="69"/>
      <c r="AH825" s="72"/>
      <c r="AI825" s="73"/>
      <c r="AJ825" s="74"/>
      <c r="AK825" s="75"/>
      <c r="AL825" s="76"/>
      <c r="AM825" s="77"/>
      <c r="AN825" s="571" t="s">
        <v>1480</v>
      </c>
    </row>
    <row r="826" spans="1:40" x14ac:dyDescent="0.15">
      <c r="A826" s="67"/>
      <c r="B826" s="68"/>
      <c r="C826" s="68"/>
      <c r="D826" s="68"/>
      <c r="E826" s="68"/>
      <c r="F826" s="68"/>
      <c r="G826" s="68"/>
      <c r="H826" s="68"/>
      <c r="I826" s="68"/>
      <c r="J826" s="68"/>
      <c r="K826" s="68"/>
      <c r="L826" s="68"/>
      <c r="M826" s="68"/>
      <c r="N826" s="68"/>
      <c r="O826" s="68"/>
      <c r="P826" s="68"/>
      <c r="Q826" s="68"/>
      <c r="R826" s="68"/>
      <c r="S826" s="68"/>
      <c r="T826" s="68"/>
      <c r="U826" s="68"/>
      <c r="V826" s="68"/>
      <c r="W826" s="68"/>
      <c r="X826" s="68"/>
      <c r="Y826" s="68"/>
      <c r="Z826" s="69"/>
      <c r="AA826" s="70"/>
      <c r="AB826" s="70"/>
      <c r="AC826" s="70"/>
      <c r="AD826" s="71"/>
      <c r="AE826" s="70"/>
      <c r="AF826" s="69"/>
      <c r="AG826" s="69"/>
      <c r="AH826" s="72"/>
      <c r="AI826" s="73"/>
      <c r="AJ826" s="74"/>
      <c r="AK826" s="75"/>
      <c r="AL826" s="76"/>
      <c r="AM826" s="77"/>
      <c r="AN826" s="571" t="s">
        <v>1480</v>
      </c>
    </row>
    <row r="827" spans="1:40" x14ac:dyDescent="0.15">
      <c r="A827" s="79"/>
      <c r="B827" s="80"/>
      <c r="C827" s="80"/>
      <c r="D827" s="80"/>
      <c r="E827" s="80"/>
      <c r="F827" s="80"/>
      <c r="G827" s="68"/>
      <c r="H827" s="68"/>
      <c r="I827" s="68"/>
      <c r="J827" s="68"/>
      <c r="K827" s="68"/>
      <c r="L827" s="68"/>
      <c r="M827" s="68"/>
      <c r="N827" s="68"/>
      <c r="O827" s="68"/>
      <c r="P827" s="68"/>
      <c r="Q827" s="68"/>
      <c r="R827" s="68"/>
      <c r="S827" s="68"/>
      <c r="T827" s="68"/>
      <c r="U827" s="68"/>
      <c r="V827" s="68"/>
      <c r="W827" s="68"/>
      <c r="X827" s="68"/>
      <c r="Y827" s="68"/>
      <c r="Z827" s="69"/>
      <c r="AA827" s="70"/>
      <c r="AB827" s="70"/>
      <c r="AC827" s="70"/>
      <c r="AD827" s="71"/>
      <c r="AE827" s="70"/>
      <c r="AF827" s="69"/>
      <c r="AG827" s="69"/>
      <c r="AH827" s="72"/>
      <c r="AI827" s="73"/>
      <c r="AJ827" s="74"/>
      <c r="AK827" s="75"/>
      <c r="AL827" s="76"/>
      <c r="AM827" s="77"/>
      <c r="AN827" s="78" t="s">
        <v>1480</v>
      </c>
    </row>
    <row r="828" spans="1:40" x14ac:dyDescent="0.15">
      <c r="A828" s="67"/>
      <c r="B828" s="68"/>
      <c r="C828" s="68"/>
      <c r="D828" s="68"/>
      <c r="E828" s="68"/>
      <c r="F828" s="68"/>
      <c r="G828" s="68"/>
      <c r="H828" s="68"/>
      <c r="I828" s="68"/>
      <c r="J828" s="68"/>
      <c r="K828" s="68"/>
      <c r="L828" s="68"/>
      <c r="M828" s="68"/>
      <c r="N828" s="68"/>
      <c r="O828" s="68"/>
      <c r="P828" s="68"/>
      <c r="Q828" s="68"/>
      <c r="R828" s="68"/>
      <c r="S828" s="68"/>
      <c r="T828" s="68"/>
      <c r="U828" s="68"/>
      <c r="V828" s="68"/>
      <c r="W828" s="68"/>
      <c r="X828" s="68"/>
      <c r="Y828" s="68"/>
      <c r="Z828" s="69"/>
      <c r="AA828" s="70"/>
      <c r="AB828" s="70"/>
      <c r="AC828" s="70"/>
      <c r="AD828" s="71"/>
      <c r="AE828" s="70"/>
      <c r="AF828" s="69"/>
      <c r="AG828" s="69"/>
      <c r="AH828" s="72"/>
      <c r="AI828" s="73"/>
      <c r="AJ828" s="74"/>
      <c r="AK828" s="75"/>
      <c r="AL828" s="76"/>
      <c r="AM828" s="77"/>
      <c r="AN828" s="571" t="s">
        <v>1480</v>
      </c>
    </row>
    <row r="829" spans="1:40" x14ac:dyDescent="0.15">
      <c r="A829" s="67"/>
      <c r="B829" s="68"/>
      <c r="C829" s="68"/>
      <c r="D829" s="68"/>
      <c r="E829" s="68"/>
      <c r="F829" s="68"/>
      <c r="G829" s="68"/>
      <c r="H829" s="68"/>
      <c r="I829" s="68"/>
      <c r="J829" s="68"/>
      <c r="K829" s="68"/>
      <c r="L829" s="68"/>
      <c r="M829" s="68"/>
      <c r="N829" s="68"/>
      <c r="O829" s="68"/>
      <c r="P829" s="68"/>
      <c r="Q829" s="68"/>
      <c r="R829" s="68"/>
      <c r="S829" s="68"/>
      <c r="T829" s="68"/>
      <c r="U829" s="68"/>
      <c r="V829" s="68"/>
      <c r="W829" s="68"/>
      <c r="X829" s="68"/>
      <c r="Y829" s="68"/>
      <c r="Z829" s="69"/>
      <c r="AA829" s="70"/>
      <c r="AB829" s="70"/>
      <c r="AC829" s="70"/>
      <c r="AD829" s="71"/>
      <c r="AE829" s="70"/>
      <c r="AF829" s="69"/>
      <c r="AG829" s="69"/>
      <c r="AH829" s="72"/>
      <c r="AI829" s="73"/>
      <c r="AJ829" s="74"/>
      <c r="AK829" s="75"/>
      <c r="AL829" s="76"/>
      <c r="AM829" s="77"/>
      <c r="AN829" s="571" t="s">
        <v>1480</v>
      </c>
    </row>
    <row r="830" spans="1:40" x14ac:dyDescent="0.15">
      <c r="A830" s="67"/>
      <c r="B830" s="68"/>
      <c r="C830" s="68"/>
      <c r="D830" s="68"/>
      <c r="E830" s="68"/>
      <c r="F830" s="68"/>
      <c r="G830" s="68"/>
      <c r="H830" s="68"/>
      <c r="I830" s="68"/>
      <c r="J830" s="68"/>
      <c r="K830" s="68"/>
      <c r="L830" s="68"/>
      <c r="M830" s="68"/>
      <c r="N830" s="68"/>
      <c r="O830" s="68"/>
      <c r="P830" s="68"/>
      <c r="Q830" s="68"/>
      <c r="R830" s="68"/>
      <c r="S830" s="68"/>
      <c r="T830" s="68"/>
      <c r="U830" s="68"/>
      <c r="V830" s="68"/>
      <c r="W830" s="68"/>
      <c r="X830" s="68"/>
      <c r="Y830" s="68"/>
      <c r="Z830" s="69"/>
      <c r="AA830" s="70"/>
      <c r="AB830" s="70"/>
      <c r="AC830" s="70"/>
      <c r="AD830" s="71"/>
      <c r="AE830" s="70"/>
      <c r="AF830" s="69"/>
      <c r="AG830" s="69"/>
      <c r="AH830" s="72"/>
      <c r="AI830" s="73"/>
      <c r="AJ830" s="74"/>
      <c r="AK830" s="75"/>
      <c r="AL830" s="76"/>
      <c r="AM830" s="77"/>
      <c r="AN830" s="571" t="s">
        <v>1480</v>
      </c>
    </row>
    <row r="831" spans="1:40" x14ac:dyDescent="0.15">
      <c r="A831" s="67"/>
      <c r="B831" s="68"/>
      <c r="C831" s="68"/>
      <c r="D831" s="68"/>
      <c r="E831" s="68"/>
      <c r="F831" s="68"/>
      <c r="G831" s="68"/>
      <c r="H831" s="68"/>
      <c r="I831" s="68"/>
      <c r="J831" s="68"/>
      <c r="K831" s="68"/>
      <c r="L831" s="68"/>
      <c r="M831" s="68"/>
      <c r="N831" s="68"/>
      <c r="O831" s="68"/>
      <c r="P831" s="68"/>
      <c r="Q831" s="68"/>
      <c r="R831" s="68"/>
      <c r="S831" s="68"/>
      <c r="T831" s="68"/>
      <c r="U831" s="68"/>
      <c r="V831" s="68"/>
      <c r="W831" s="68"/>
      <c r="X831" s="68"/>
      <c r="Y831" s="68"/>
      <c r="Z831" s="69"/>
      <c r="AA831" s="70"/>
      <c r="AB831" s="70"/>
      <c r="AC831" s="70"/>
      <c r="AD831" s="71"/>
      <c r="AE831" s="70"/>
      <c r="AF831" s="69"/>
      <c r="AG831" s="69"/>
      <c r="AH831" s="72"/>
      <c r="AI831" s="73"/>
      <c r="AJ831" s="74"/>
      <c r="AK831" s="75"/>
      <c r="AL831" s="76"/>
      <c r="AM831" s="77"/>
      <c r="AN831" s="78" t="s">
        <v>1480</v>
      </c>
    </row>
    <row r="832" spans="1:40" x14ac:dyDescent="0.15">
      <c r="A832" s="79"/>
      <c r="B832" s="80"/>
      <c r="C832" s="80"/>
      <c r="D832" s="80"/>
      <c r="E832" s="80"/>
      <c r="F832" s="80"/>
      <c r="G832" s="68"/>
      <c r="H832" s="68"/>
      <c r="I832" s="68"/>
      <c r="J832" s="68"/>
      <c r="K832" s="68"/>
      <c r="L832" s="68"/>
      <c r="M832" s="68"/>
      <c r="N832" s="68"/>
      <c r="O832" s="68"/>
      <c r="P832" s="68"/>
      <c r="Q832" s="68"/>
      <c r="R832" s="68"/>
      <c r="S832" s="68"/>
      <c r="T832" s="68"/>
      <c r="U832" s="68"/>
      <c r="V832" s="68"/>
      <c r="W832" s="68"/>
      <c r="X832" s="68"/>
      <c r="Y832" s="68"/>
      <c r="Z832" s="69"/>
      <c r="AA832" s="70"/>
      <c r="AB832" s="70"/>
      <c r="AC832" s="70"/>
      <c r="AD832" s="71"/>
      <c r="AE832" s="70"/>
      <c r="AF832" s="69"/>
      <c r="AG832" s="69"/>
      <c r="AH832" s="72"/>
      <c r="AI832" s="73"/>
      <c r="AJ832" s="74"/>
      <c r="AK832" s="75"/>
      <c r="AL832" s="76"/>
      <c r="AM832" s="77"/>
      <c r="AN832" s="571" t="s">
        <v>1480</v>
      </c>
    </row>
    <row r="833" spans="1:40" x14ac:dyDescent="0.15">
      <c r="A833" s="67"/>
      <c r="B833" s="68"/>
      <c r="C833" s="68"/>
      <c r="D833" s="68"/>
      <c r="E833" s="68"/>
      <c r="F833" s="68"/>
      <c r="G833" s="68"/>
      <c r="H833" s="68"/>
      <c r="I833" s="68"/>
      <c r="J833" s="68"/>
      <c r="K833" s="68"/>
      <c r="L833" s="68"/>
      <c r="M833" s="68"/>
      <c r="N833" s="68"/>
      <c r="O833" s="68"/>
      <c r="P833" s="68"/>
      <c r="Q833" s="68"/>
      <c r="R833" s="68"/>
      <c r="S833" s="68"/>
      <c r="T833" s="68"/>
      <c r="U833" s="68"/>
      <c r="V833" s="68"/>
      <c r="W833" s="68"/>
      <c r="X833" s="68"/>
      <c r="Y833" s="68"/>
      <c r="Z833" s="69"/>
      <c r="AA833" s="70"/>
      <c r="AB833" s="70"/>
      <c r="AC833" s="70"/>
      <c r="AD833" s="71"/>
      <c r="AE833" s="70"/>
      <c r="AF833" s="69"/>
      <c r="AG833" s="69"/>
      <c r="AH833" s="72"/>
      <c r="AI833" s="73"/>
      <c r="AJ833" s="74"/>
      <c r="AK833" s="75"/>
      <c r="AL833" s="76"/>
      <c r="AM833" s="77"/>
      <c r="AN833" s="571" t="s">
        <v>1480</v>
      </c>
    </row>
    <row r="834" spans="1:40" x14ac:dyDescent="0.15">
      <c r="A834" s="67"/>
      <c r="B834" s="68"/>
      <c r="C834" s="68"/>
      <c r="D834" s="68"/>
      <c r="E834" s="68"/>
      <c r="F834" s="68"/>
      <c r="G834" s="68"/>
      <c r="H834" s="68"/>
      <c r="I834" s="68"/>
      <c r="J834" s="68"/>
      <c r="K834" s="68"/>
      <c r="L834" s="68"/>
      <c r="M834" s="68"/>
      <c r="N834" s="68"/>
      <c r="O834" s="68"/>
      <c r="P834" s="68"/>
      <c r="Q834" s="68"/>
      <c r="R834" s="68"/>
      <c r="S834" s="68"/>
      <c r="T834" s="68"/>
      <c r="U834" s="68"/>
      <c r="V834" s="68"/>
      <c r="W834" s="68"/>
      <c r="X834" s="68"/>
      <c r="Y834" s="68"/>
      <c r="Z834" s="69"/>
      <c r="AA834" s="70"/>
      <c r="AB834" s="70"/>
      <c r="AC834" s="70"/>
      <c r="AD834" s="71"/>
      <c r="AE834" s="70"/>
      <c r="AF834" s="69"/>
      <c r="AG834" s="69"/>
      <c r="AH834" s="72"/>
      <c r="AI834" s="73"/>
      <c r="AJ834" s="74"/>
      <c r="AK834" s="75"/>
      <c r="AL834" s="76"/>
      <c r="AM834" s="77"/>
      <c r="AN834" s="571" t="s">
        <v>1486</v>
      </c>
    </row>
    <row r="835" spans="1:40" x14ac:dyDescent="0.15">
      <c r="A835" s="79"/>
      <c r="B835" s="23"/>
      <c r="C835" s="23"/>
      <c r="D835" s="80"/>
      <c r="E835" s="80"/>
      <c r="F835" s="80"/>
      <c r="G835" s="68"/>
      <c r="H835" s="68"/>
      <c r="I835" s="68"/>
      <c r="J835" s="68"/>
      <c r="K835" s="68"/>
      <c r="L835" s="68"/>
      <c r="M835" s="68"/>
      <c r="N835" s="68"/>
      <c r="O835" s="68"/>
      <c r="P835" s="68"/>
      <c r="Q835" s="68"/>
      <c r="R835" s="68"/>
      <c r="S835" s="68"/>
      <c r="T835" s="68"/>
      <c r="U835" s="68"/>
      <c r="V835" s="68"/>
      <c r="W835" s="68"/>
      <c r="X835" s="68"/>
      <c r="Y835" s="68"/>
      <c r="Z835" s="69"/>
      <c r="AA835" s="70"/>
      <c r="AB835" s="70"/>
      <c r="AC835" s="70"/>
      <c r="AD835" s="71"/>
      <c r="AE835" s="70"/>
      <c r="AF835" s="69"/>
      <c r="AG835" s="69"/>
      <c r="AH835" s="72"/>
      <c r="AI835" s="73"/>
      <c r="AJ835" s="74"/>
      <c r="AK835" s="75"/>
      <c r="AL835" s="76"/>
      <c r="AM835" s="77"/>
      <c r="AN835" s="571" t="s">
        <v>1486</v>
      </c>
    </row>
    <row r="836" spans="1:40" x14ac:dyDescent="0.15">
      <c r="A836" s="67"/>
      <c r="B836" s="68"/>
      <c r="C836" s="68"/>
      <c r="D836" s="68"/>
      <c r="E836" s="68"/>
      <c r="F836" s="68"/>
      <c r="G836" s="68"/>
      <c r="H836" s="68"/>
      <c r="I836" s="68"/>
      <c r="J836" s="68"/>
      <c r="K836" s="68"/>
      <c r="L836" s="68"/>
      <c r="M836" s="68"/>
      <c r="N836" s="68"/>
      <c r="O836" s="68"/>
      <c r="P836" s="68"/>
      <c r="Q836" s="68"/>
      <c r="R836" s="68"/>
      <c r="S836" s="68"/>
      <c r="T836" s="68"/>
      <c r="U836" s="68"/>
      <c r="V836" s="68"/>
      <c r="W836" s="68"/>
      <c r="X836" s="68"/>
      <c r="Y836" s="68"/>
      <c r="Z836" s="69"/>
      <c r="AA836" s="70"/>
      <c r="AB836" s="70"/>
      <c r="AC836" s="70"/>
      <c r="AD836" s="71"/>
      <c r="AE836" s="70"/>
      <c r="AF836" s="69"/>
      <c r="AG836" s="69"/>
      <c r="AH836" s="72"/>
      <c r="AI836" s="73"/>
      <c r="AJ836" s="74"/>
      <c r="AK836" s="75"/>
      <c r="AL836" s="76"/>
      <c r="AM836" s="77"/>
      <c r="AN836" s="571" t="s">
        <v>1486</v>
      </c>
    </row>
    <row r="837" spans="1:40" x14ac:dyDescent="0.15">
      <c r="A837" s="67"/>
      <c r="B837" s="68"/>
      <c r="C837" s="68"/>
      <c r="D837" s="68"/>
      <c r="E837" s="68"/>
      <c r="F837" s="68"/>
      <c r="G837" s="68"/>
      <c r="H837" s="68"/>
      <c r="I837" s="68"/>
      <c r="J837" s="68"/>
      <c r="K837" s="68"/>
      <c r="L837" s="68"/>
      <c r="M837" s="68"/>
      <c r="N837" s="68"/>
      <c r="O837" s="68"/>
      <c r="P837" s="68"/>
      <c r="Q837" s="68"/>
      <c r="R837" s="68"/>
      <c r="S837" s="68"/>
      <c r="T837" s="68"/>
      <c r="U837" s="68"/>
      <c r="V837" s="68"/>
      <c r="W837" s="68"/>
      <c r="X837" s="68"/>
      <c r="Y837" s="68"/>
      <c r="Z837" s="69"/>
      <c r="AA837" s="70"/>
      <c r="AB837" s="70"/>
      <c r="AC837" s="70"/>
      <c r="AD837" s="71"/>
      <c r="AE837" s="70"/>
      <c r="AF837" s="69"/>
      <c r="AG837" s="69"/>
      <c r="AH837" s="72"/>
      <c r="AI837" s="73"/>
      <c r="AJ837" s="74"/>
      <c r="AK837" s="75"/>
      <c r="AL837" s="76"/>
      <c r="AM837" s="77"/>
      <c r="AN837" s="571" t="s">
        <v>1486</v>
      </c>
    </row>
    <row r="838" spans="1:40" x14ac:dyDescent="0.15">
      <c r="A838" s="79"/>
      <c r="B838" s="80"/>
      <c r="C838" s="80"/>
      <c r="D838" s="80"/>
      <c r="E838" s="80"/>
      <c r="F838" s="80"/>
      <c r="G838" s="68"/>
      <c r="H838" s="68"/>
      <c r="I838" s="68"/>
      <c r="J838" s="68"/>
      <c r="K838" s="68"/>
      <c r="L838" s="68"/>
      <c r="M838" s="68"/>
      <c r="N838" s="68"/>
      <c r="O838" s="68"/>
      <c r="P838" s="68"/>
      <c r="Q838" s="68"/>
      <c r="R838" s="68"/>
      <c r="S838" s="68"/>
      <c r="T838" s="68"/>
      <c r="U838" s="68"/>
      <c r="V838" s="68"/>
      <c r="W838" s="68"/>
      <c r="X838" s="68"/>
      <c r="Y838" s="68"/>
      <c r="Z838" s="69"/>
      <c r="AA838" s="70"/>
      <c r="AB838" s="70"/>
      <c r="AC838" s="70"/>
      <c r="AD838" s="71"/>
      <c r="AE838" s="70"/>
      <c r="AF838" s="69"/>
      <c r="AG838" s="69"/>
      <c r="AH838" s="72"/>
      <c r="AI838" s="681"/>
      <c r="AJ838" s="69"/>
      <c r="AK838" s="72"/>
      <c r="AL838" s="681"/>
      <c r="AM838" s="72"/>
      <c r="AN838" s="78" t="s">
        <v>1486</v>
      </c>
    </row>
    <row r="839" spans="1:40" x14ac:dyDescent="0.15">
      <c r="A839" s="79"/>
      <c r="B839" s="80"/>
      <c r="C839" s="80"/>
      <c r="D839" s="80"/>
      <c r="E839" s="80"/>
      <c r="F839" s="80"/>
      <c r="G839" s="68"/>
      <c r="H839" s="68"/>
      <c r="I839" s="68"/>
      <c r="J839" s="68"/>
      <c r="K839" s="68"/>
      <c r="L839" s="68"/>
      <c r="M839" s="68"/>
      <c r="N839" s="68"/>
      <c r="O839" s="68"/>
      <c r="P839" s="68"/>
      <c r="Q839" s="68"/>
      <c r="R839" s="68"/>
      <c r="S839" s="68"/>
      <c r="T839" s="68"/>
      <c r="U839" s="68"/>
      <c r="V839" s="68"/>
      <c r="W839" s="68"/>
      <c r="X839" s="68"/>
      <c r="Y839" s="68"/>
      <c r="Z839" s="69"/>
      <c r="AA839" s="70"/>
      <c r="AB839" s="70"/>
      <c r="AC839" s="70"/>
      <c r="AD839" s="71"/>
      <c r="AE839" s="70"/>
      <c r="AF839" s="69"/>
      <c r="AG839" s="69"/>
      <c r="AH839" s="72"/>
      <c r="AI839" s="73"/>
      <c r="AJ839" s="74"/>
      <c r="AK839" s="75"/>
      <c r="AL839" s="76"/>
      <c r="AM839" s="77"/>
      <c r="AN839" s="571" t="s">
        <v>1486</v>
      </c>
    </row>
    <row r="840" spans="1:40" x14ac:dyDescent="0.15">
      <c r="A840" s="79"/>
      <c r="B840" s="80"/>
      <c r="C840" s="80"/>
      <c r="D840" s="80"/>
      <c r="E840" s="80"/>
      <c r="F840" s="80"/>
      <c r="G840" s="68"/>
      <c r="H840" s="68"/>
      <c r="I840" s="68"/>
      <c r="J840" s="68"/>
      <c r="K840" s="68"/>
      <c r="L840" s="68"/>
      <c r="M840" s="68"/>
      <c r="N840" s="68"/>
      <c r="O840" s="68"/>
      <c r="P840" s="68"/>
      <c r="Q840" s="68"/>
      <c r="R840" s="68"/>
      <c r="S840" s="68"/>
      <c r="T840" s="68"/>
      <c r="U840" s="68"/>
      <c r="V840" s="68"/>
      <c r="W840" s="68"/>
      <c r="X840" s="68"/>
      <c r="Y840" s="68"/>
      <c r="Z840" s="69"/>
      <c r="AA840" s="70"/>
      <c r="AB840" s="70"/>
      <c r="AC840" s="70"/>
      <c r="AD840" s="71"/>
      <c r="AE840" s="70"/>
      <c r="AF840" s="69"/>
      <c r="AG840" s="69"/>
      <c r="AH840" s="72"/>
      <c r="AI840" s="73"/>
      <c r="AJ840" s="74"/>
      <c r="AK840" s="75"/>
      <c r="AL840" s="76"/>
      <c r="AM840" s="77"/>
      <c r="AN840" s="78" t="s">
        <v>1486</v>
      </c>
    </row>
    <row r="841" spans="1:40" x14ac:dyDescent="0.15">
      <c r="A841" s="67"/>
      <c r="B841" s="68"/>
      <c r="C841" s="68"/>
      <c r="D841" s="68"/>
      <c r="E841" s="68"/>
      <c r="F841" s="68"/>
      <c r="G841" s="68"/>
      <c r="H841" s="68"/>
      <c r="I841" s="68"/>
      <c r="J841" s="68"/>
      <c r="K841" s="68"/>
      <c r="L841" s="68"/>
      <c r="M841" s="68"/>
      <c r="N841" s="68"/>
      <c r="O841" s="68"/>
      <c r="P841" s="68"/>
      <c r="Q841" s="68"/>
      <c r="R841" s="68"/>
      <c r="S841" s="68"/>
      <c r="T841" s="68"/>
      <c r="U841" s="68"/>
      <c r="V841" s="68"/>
      <c r="W841" s="68"/>
      <c r="X841" s="68"/>
      <c r="Y841" s="68"/>
      <c r="Z841" s="69"/>
      <c r="AA841" s="70"/>
      <c r="AB841" s="70"/>
      <c r="AC841" s="70"/>
      <c r="AD841" s="71"/>
      <c r="AE841" s="70"/>
      <c r="AF841" s="69"/>
      <c r="AG841" s="69"/>
      <c r="AH841" s="72"/>
      <c r="AI841" s="73"/>
      <c r="AJ841" s="74"/>
      <c r="AK841" s="75"/>
      <c r="AL841" s="76"/>
      <c r="AM841" s="77"/>
      <c r="AN841" s="571" t="s">
        <v>1486</v>
      </c>
    </row>
    <row r="842" spans="1:40" x14ac:dyDescent="0.15">
      <c r="A842" s="67"/>
      <c r="B842" s="68"/>
      <c r="C842" s="68"/>
      <c r="D842" s="68"/>
      <c r="E842" s="68"/>
      <c r="F842" s="68"/>
      <c r="G842" s="68"/>
      <c r="H842" s="68"/>
      <c r="I842" s="68"/>
      <c r="J842" s="68"/>
      <c r="K842" s="68"/>
      <c r="L842" s="68"/>
      <c r="M842" s="68"/>
      <c r="N842" s="68"/>
      <c r="O842" s="68"/>
      <c r="P842" s="68"/>
      <c r="Q842" s="68"/>
      <c r="R842" s="68"/>
      <c r="S842" s="68"/>
      <c r="T842" s="68"/>
      <c r="U842" s="68"/>
      <c r="V842" s="68"/>
      <c r="W842" s="68"/>
      <c r="X842" s="68"/>
      <c r="Y842" s="68"/>
      <c r="Z842" s="69"/>
      <c r="AA842" s="70"/>
      <c r="AB842" s="70"/>
      <c r="AC842" s="70"/>
      <c r="AD842" s="71"/>
      <c r="AE842" s="70"/>
      <c r="AF842" s="69"/>
      <c r="AG842" s="69"/>
      <c r="AH842" s="72"/>
      <c r="AI842" s="73"/>
      <c r="AJ842" s="74"/>
      <c r="AK842" s="75"/>
      <c r="AL842" s="76"/>
      <c r="AM842" s="77"/>
      <c r="AN842" s="571" t="s">
        <v>1486</v>
      </c>
    </row>
    <row r="843" spans="1:40" x14ac:dyDescent="0.15">
      <c r="A843" s="67"/>
      <c r="B843" s="68"/>
      <c r="C843" s="68"/>
      <c r="D843" s="68"/>
      <c r="E843" s="68"/>
      <c r="F843" s="68"/>
      <c r="G843" s="68"/>
      <c r="H843" s="68"/>
      <c r="I843" s="68"/>
      <c r="J843" s="68"/>
      <c r="K843" s="68"/>
      <c r="L843" s="68"/>
      <c r="M843" s="68"/>
      <c r="N843" s="68"/>
      <c r="O843" s="68"/>
      <c r="P843" s="68"/>
      <c r="Q843" s="68"/>
      <c r="R843" s="68"/>
      <c r="S843" s="68"/>
      <c r="T843" s="68"/>
      <c r="U843" s="68"/>
      <c r="V843" s="68"/>
      <c r="W843" s="68"/>
      <c r="X843" s="68"/>
      <c r="Y843" s="68"/>
      <c r="Z843" s="69"/>
      <c r="AA843" s="70"/>
      <c r="AB843" s="70"/>
      <c r="AC843" s="70"/>
      <c r="AD843" s="71"/>
      <c r="AE843" s="70"/>
      <c r="AF843" s="69"/>
      <c r="AG843" s="69"/>
      <c r="AH843" s="72"/>
      <c r="AI843" s="73"/>
      <c r="AJ843" s="74"/>
      <c r="AK843" s="75"/>
      <c r="AL843" s="76"/>
      <c r="AM843" s="77"/>
      <c r="AN843" s="571" t="s">
        <v>1486</v>
      </c>
    </row>
    <row r="844" spans="1:40" x14ac:dyDescent="0.15">
      <c r="A844" s="67"/>
      <c r="B844" s="68"/>
      <c r="C844" s="68"/>
      <c r="D844" s="68"/>
      <c r="E844" s="68"/>
      <c r="F844" s="68"/>
      <c r="G844" s="68"/>
      <c r="H844" s="68"/>
      <c r="I844" s="68"/>
      <c r="J844" s="68"/>
      <c r="K844" s="68"/>
      <c r="L844" s="68"/>
      <c r="M844" s="68"/>
      <c r="N844" s="68"/>
      <c r="O844" s="68"/>
      <c r="P844" s="68"/>
      <c r="Q844" s="68"/>
      <c r="R844" s="68"/>
      <c r="S844" s="68"/>
      <c r="T844" s="68"/>
      <c r="U844" s="68"/>
      <c r="V844" s="68"/>
      <c r="W844" s="68"/>
      <c r="X844" s="68"/>
      <c r="Y844" s="68"/>
      <c r="Z844" s="69"/>
      <c r="AA844" s="70"/>
      <c r="AB844" s="70"/>
      <c r="AC844" s="70"/>
      <c r="AD844" s="71"/>
      <c r="AE844" s="70"/>
      <c r="AF844" s="69"/>
      <c r="AG844" s="69"/>
      <c r="AH844" s="72"/>
      <c r="AI844" s="73"/>
      <c r="AJ844" s="74"/>
      <c r="AK844" s="75"/>
      <c r="AL844" s="76"/>
      <c r="AM844" s="77"/>
      <c r="AN844" s="571" t="s">
        <v>1486</v>
      </c>
    </row>
    <row r="845" spans="1:40" x14ac:dyDescent="0.15">
      <c r="A845" s="67"/>
      <c r="B845" s="68"/>
      <c r="C845" s="68"/>
      <c r="D845" s="68"/>
      <c r="E845" s="68"/>
      <c r="F845" s="68"/>
      <c r="G845" s="68"/>
      <c r="H845" s="68"/>
      <c r="I845" s="68"/>
      <c r="J845" s="68"/>
      <c r="K845" s="68"/>
      <c r="L845" s="68"/>
      <c r="M845" s="68"/>
      <c r="N845" s="68"/>
      <c r="O845" s="68"/>
      <c r="P845" s="68"/>
      <c r="Q845" s="68"/>
      <c r="R845" s="68"/>
      <c r="S845" s="68"/>
      <c r="T845" s="68"/>
      <c r="U845" s="68"/>
      <c r="V845" s="68"/>
      <c r="W845" s="68"/>
      <c r="X845" s="68"/>
      <c r="Y845" s="68"/>
      <c r="Z845" s="69"/>
      <c r="AA845" s="70"/>
      <c r="AB845" s="70"/>
      <c r="AC845" s="70"/>
      <c r="AD845" s="71"/>
      <c r="AE845" s="70"/>
      <c r="AF845" s="69"/>
      <c r="AG845" s="69"/>
      <c r="AH845" s="72"/>
      <c r="AI845" s="73"/>
      <c r="AJ845" s="74"/>
      <c r="AK845" s="75"/>
      <c r="AL845" s="76"/>
      <c r="AM845" s="77"/>
      <c r="AN845" s="571" t="s">
        <v>1486</v>
      </c>
    </row>
    <row r="846" spans="1:40" x14ac:dyDescent="0.15">
      <c r="A846" s="79"/>
      <c r="B846" s="80"/>
      <c r="C846" s="80"/>
      <c r="D846" s="80"/>
      <c r="E846" s="80"/>
      <c r="F846" s="80"/>
      <c r="G846" s="68"/>
      <c r="H846" s="68"/>
      <c r="I846" s="68"/>
      <c r="J846" s="68"/>
      <c r="K846" s="68"/>
      <c r="L846" s="68"/>
      <c r="M846" s="68"/>
      <c r="N846" s="68"/>
      <c r="O846" s="68"/>
      <c r="P846" s="68"/>
      <c r="Q846" s="68"/>
      <c r="R846" s="68"/>
      <c r="S846" s="68"/>
      <c r="T846" s="68"/>
      <c r="U846" s="68"/>
      <c r="V846" s="68"/>
      <c r="W846" s="68"/>
      <c r="X846" s="68"/>
      <c r="Y846" s="68"/>
      <c r="Z846" s="69"/>
      <c r="AA846" s="70"/>
      <c r="AB846" s="70"/>
      <c r="AC846" s="70"/>
      <c r="AD846" s="71"/>
      <c r="AE846" s="70"/>
      <c r="AF846" s="69"/>
      <c r="AG846" s="69"/>
      <c r="AH846" s="72"/>
      <c r="AI846" s="73"/>
      <c r="AJ846" s="74"/>
      <c r="AK846" s="75"/>
      <c r="AL846" s="76"/>
      <c r="AM846" s="77"/>
      <c r="AN846" s="571" t="s">
        <v>1486</v>
      </c>
    </row>
    <row r="847" spans="1:40" x14ac:dyDescent="0.15">
      <c r="A847" s="79"/>
      <c r="B847" s="80"/>
      <c r="C847" s="80"/>
      <c r="D847" s="80"/>
      <c r="E847" s="80"/>
      <c r="F847" s="80"/>
      <c r="G847" s="68"/>
      <c r="H847" s="68"/>
      <c r="I847" s="68"/>
      <c r="J847" s="68"/>
      <c r="K847" s="68"/>
      <c r="L847" s="68"/>
      <c r="M847" s="68"/>
      <c r="N847" s="68"/>
      <c r="O847" s="68"/>
      <c r="P847" s="68"/>
      <c r="Q847" s="68"/>
      <c r="R847" s="68"/>
      <c r="S847" s="68"/>
      <c r="T847" s="68"/>
      <c r="U847" s="68"/>
      <c r="V847" s="68"/>
      <c r="W847" s="68"/>
      <c r="X847" s="68"/>
      <c r="Y847" s="68"/>
      <c r="Z847" s="69"/>
      <c r="AA847" s="70"/>
      <c r="AB847" s="70"/>
      <c r="AC847" s="70"/>
      <c r="AD847" s="71"/>
      <c r="AE847" s="70"/>
      <c r="AF847" s="69"/>
      <c r="AG847" s="69"/>
      <c r="AH847" s="72"/>
      <c r="AI847" s="73"/>
      <c r="AJ847" s="74"/>
      <c r="AK847" s="75"/>
      <c r="AL847" s="76"/>
      <c r="AM847" s="77"/>
      <c r="AN847" s="571" t="s">
        <v>1522</v>
      </c>
    </row>
    <row r="848" spans="1:40" x14ac:dyDescent="0.15">
      <c r="A848" s="67"/>
      <c r="B848" s="68"/>
      <c r="C848" s="68"/>
      <c r="D848" s="68"/>
      <c r="E848" s="68"/>
      <c r="F848" s="68"/>
      <c r="G848" s="68"/>
      <c r="H848" s="68"/>
      <c r="I848" s="68"/>
      <c r="J848" s="68"/>
      <c r="K848" s="68"/>
      <c r="L848" s="68"/>
      <c r="M848" s="68"/>
      <c r="N848" s="68"/>
      <c r="O848" s="68"/>
      <c r="P848" s="68"/>
      <c r="Q848" s="68"/>
      <c r="R848" s="68"/>
      <c r="S848" s="68"/>
      <c r="T848" s="68"/>
      <c r="U848" s="68"/>
      <c r="V848" s="68"/>
      <c r="W848" s="68"/>
      <c r="X848" s="68"/>
      <c r="Y848" s="68"/>
      <c r="Z848" s="69"/>
      <c r="AA848" s="70"/>
      <c r="AB848" s="70"/>
      <c r="AC848" s="70"/>
      <c r="AD848" s="71"/>
      <c r="AE848" s="70"/>
      <c r="AF848" s="69"/>
      <c r="AG848" s="69"/>
      <c r="AH848" s="72"/>
      <c r="AI848" s="73"/>
      <c r="AJ848" s="74"/>
      <c r="AK848" s="75"/>
      <c r="AL848" s="76"/>
      <c r="AM848" s="77"/>
      <c r="AN848" s="571" t="s">
        <v>1523</v>
      </c>
    </row>
    <row r="849" spans="1:40" x14ac:dyDescent="0.15">
      <c r="A849" s="67"/>
      <c r="B849" s="68"/>
      <c r="C849" s="68"/>
      <c r="D849" s="68"/>
      <c r="E849" s="68"/>
      <c r="F849" s="68"/>
      <c r="G849" s="68"/>
      <c r="H849" s="68"/>
      <c r="I849" s="68"/>
      <c r="J849" s="68"/>
      <c r="K849" s="68"/>
      <c r="L849" s="68"/>
      <c r="M849" s="68"/>
      <c r="N849" s="68"/>
      <c r="O849" s="68"/>
      <c r="P849" s="68"/>
      <c r="Q849" s="68"/>
      <c r="R849" s="68"/>
      <c r="S849" s="68"/>
      <c r="T849" s="68"/>
      <c r="U849" s="68"/>
      <c r="V849" s="68"/>
      <c r="W849" s="68"/>
      <c r="X849" s="68"/>
      <c r="Y849" s="68"/>
      <c r="Z849" s="69"/>
      <c r="AA849" s="70"/>
      <c r="AB849" s="70"/>
      <c r="AC849" s="70"/>
      <c r="AD849" s="71"/>
      <c r="AE849" s="70"/>
      <c r="AF849" s="69"/>
      <c r="AG849" s="69"/>
      <c r="AH849" s="72"/>
      <c r="AI849" s="73"/>
      <c r="AJ849" s="74"/>
      <c r="AK849" s="75"/>
      <c r="AL849" s="76"/>
      <c r="AM849" s="77"/>
      <c r="AN849" s="571" t="s">
        <v>1522</v>
      </c>
    </row>
    <row r="850" spans="1:40" x14ac:dyDescent="0.15">
      <c r="A850" s="67"/>
      <c r="B850" s="68"/>
      <c r="C850" s="68"/>
      <c r="D850" s="68"/>
      <c r="E850" s="68"/>
      <c r="F850" s="68"/>
      <c r="G850" s="68"/>
      <c r="H850" s="68"/>
      <c r="I850" s="68"/>
      <c r="J850" s="68"/>
      <c r="K850" s="68"/>
      <c r="L850" s="68"/>
      <c r="M850" s="68"/>
      <c r="N850" s="68"/>
      <c r="O850" s="68"/>
      <c r="P850" s="68"/>
      <c r="Q850" s="68"/>
      <c r="R850" s="68"/>
      <c r="S850" s="68"/>
      <c r="T850" s="68"/>
      <c r="U850" s="68"/>
      <c r="V850" s="68"/>
      <c r="W850" s="68"/>
      <c r="X850" s="68"/>
      <c r="Y850" s="68"/>
      <c r="Z850" s="69"/>
      <c r="AA850" s="70"/>
      <c r="AB850" s="70"/>
      <c r="AC850" s="70"/>
      <c r="AD850" s="71"/>
      <c r="AE850" s="70"/>
      <c r="AF850" s="69"/>
      <c r="AG850" s="69"/>
      <c r="AH850" s="72"/>
      <c r="AI850" s="73"/>
      <c r="AJ850" s="74"/>
      <c r="AK850" s="75"/>
      <c r="AL850" s="76"/>
      <c r="AM850" s="77"/>
      <c r="AN850" s="571" t="s">
        <v>1523</v>
      </c>
    </row>
    <row r="851" spans="1:40" x14ac:dyDescent="0.15">
      <c r="A851" s="67"/>
      <c r="B851" s="68"/>
      <c r="C851" s="68"/>
      <c r="D851" s="68"/>
      <c r="E851" s="68"/>
      <c r="F851" s="68"/>
      <c r="G851" s="68"/>
      <c r="H851" s="68"/>
      <c r="I851" s="68"/>
      <c r="J851" s="68"/>
      <c r="K851" s="68"/>
      <c r="L851" s="68"/>
      <c r="M851" s="68"/>
      <c r="N851" s="68"/>
      <c r="O851" s="68"/>
      <c r="P851" s="68"/>
      <c r="Q851" s="68"/>
      <c r="R851" s="68"/>
      <c r="S851" s="68"/>
      <c r="T851" s="68"/>
      <c r="U851" s="68"/>
      <c r="V851" s="68"/>
      <c r="W851" s="68"/>
      <c r="X851" s="68"/>
      <c r="Y851" s="68"/>
      <c r="Z851" s="69"/>
      <c r="AA851" s="70"/>
      <c r="AB851" s="70"/>
      <c r="AC851" s="70"/>
      <c r="AD851" s="71"/>
      <c r="AE851" s="70"/>
      <c r="AF851" s="69"/>
      <c r="AG851" s="69"/>
      <c r="AH851" s="72"/>
      <c r="AI851" s="73"/>
      <c r="AJ851" s="74"/>
      <c r="AK851" s="75"/>
      <c r="AL851" s="76"/>
      <c r="AM851" s="77"/>
      <c r="AN851" s="571" t="s">
        <v>1523</v>
      </c>
    </row>
    <row r="852" spans="1:40" x14ac:dyDescent="0.15">
      <c r="A852" s="67"/>
      <c r="B852" s="68"/>
      <c r="C852" s="68"/>
      <c r="D852" s="68"/>
      <c r="E852" s="68"/>
      <c r="F852" s="68"/>
      <c r="G852" s="68"/>
      <c r="H852" s="68"/>
      <c r="I852" s="68"/>
      <c r="J852" s="68"/>
      <c r="K852" s="68"/>
      <c r="L852" s="68"/>
      <c r="M852" s="68"/>
      <c r="N852" s="68"/>
      <c r="O852" s="68"/>
      <c r="P852" s="68"/>
      <c r="Q852" s="68"/>
      <c r="R852" s="68"/>
      <c r="S852" s="68"/>
      <c r="T852" s="68"/>
      <c r="U852" s="68"/>
      <c r="V852" s="68"/>
      <c r="W852" s="68"/>
      <c r="X852" s="68"/>
      <c r="Y852" s="68"/>
      <c r="Z852" s="69"/>
      <c r="AA852" s="70"/>
      <c r="AB852" s="70"/>
      <c r="AC852" s="70"/>
      <c r="AD852" s="71"/>
      <c r="AE852" s="70"/>
      <c r="AF852" s="69"/>
      <c r="AG852" s="69"/>
      <c r="AH852" s="72"/>
      <c r="AI852" s="73"/>
      <c r="AJ852" s="74"/>
      <c r="AK852" s="75"/>
      <c r="AL852" s="76"/>
      <c r="AM852" s="77"/>
      <c r="AN852" s="571" t="s">
        <v>1523</v>
      </c>
    </row>
    <row r="853" spans="1:40" x14ac:dyDescent="0.15">
      <c r="A853" s="708"/>
      <c r="B853" s="673"/>
      <c r="C853" s="673"/>
      <c r="D853" s="673"/>
      <c r="E853" s="673"/>
      <c r="F853" s="517"/>
      <c r="G853" s="674"/>
      <c r="H853" s="674"/>
      <c r="I853" s="674"/>
      <c r="J853" s="674"/>
      <c r="K853" s="674"/>
      <c r="L853" s="674"/>
      <c r="M853" s="674"/>
      <c r="N853" s="674"/>
      <c r="O853" s="674"/>
      <c r="P853" s="674"/>
      <c r="Q853" s="674"/>
      <c r="R853" s="674"/>
      <c r="S853" s="674"/>
      <c r="T853" s="674"/>
      <c r="U853" s="674"/>
      <c r="V853" s="674"/>
      <c r="W853" s="674"/>
      <c r="X853" s="674"/>
      <c r="Y853" s="674"/>
      <c r="Z853" s="707"/>
      <c r="AA853" s="677"/>
      <c r="AB853" s="677"/>
      <c r="AC853" s="677"/>
      <c r="AD853" s="679"/>
      <c r="AE853" s="677"/>
      <c r="AF853" s="707"/>
      <c r="AG853" s="707"/>
      <c r="AH853" s="680"/>
      <c r="AI853" s="683"/>
      <c r="AJ853" s="707"/>
      <c r="AK853" s="680"/>
      <c r="AL853" s="683"/>
      <c r="AM853" s="680"/>
      <c r="AN853" s="78" t="s">
        <v>1522</v>
      </c>
    </row>
    <row r="854" spans="1:40" x14ac:dyDescent="0.15">
      <c r="A854" s="67"/>
      <c r="B854" s="68"/>
      <c r="C854" s="68"/>
      <c r="D854" s="68"/>
      <c r="E854" s="68"/>
      <c r="F854" s="68"/>
      <c r="G854" s="68"/>
      <c r="H854" s="68"/>
      <c r="I854" s="68"/>
      <c r="J854" s="68"/>
      <c r="K854" s="68"/>
      <c r="L854" s="68"/>
      <c r="M854" s="68"/>
      <c r="N854" s="68"/>
      <c r="O854" s="68"/>
      <c r="P854" s="68"/>
      <c r="Q854" s="68"/>
      <c r="R854" s="68"/>
      <c r="S854" s="68"/>
      <c r="T854" s="68"/>
      <c r="U854" s="68"/>
      <c r="V854" s="68"/>
      <c r="W854" s="68"/>
      <c r="X854" s="68"/>
      <c r="Y854" s="68"/>
      <c r="Z854" s="69"/>
      <c r="AA854" s="70"/>
      <c r="AB854" s="70"/>
      <c r="AC854" s="70"/>
      <c r="AD854" s="71"/>
      <c r="AE854" s="70"/>
      <c r="AF854" s="69"/>
      <c r="AG854" s="69"/>
      <c r="AH854" s="72"/>
      <c r="AI854" s="73"/>
      <c r="AJ854" s="74"/>
      <c r="AK854" s="75"/>
      <c r="AL854" s="76"/>
      <c r="AM854" s="77"/>
      <c r="AN854" s="571" t="s">
        <v>1530</v>
      </c>
    </row>
    <row r="855" spans="1:40" x14ac:dyDescent="0.15">
      <c r="A855" s="708"/>
      <c r="B855" s="673"/>
      <c r="C855" s="673"/>
      <c r="D855" s="673"/>
      <c r="E855" s="673"/>
      <c r="F855" s="517"/>
      <c r="G855" s="674"/>
      <c r="H855" s="674"/>
      <c r="I855" s="674"/>
      <c r="J855" s="674"/>
      <c r="K855" s="674"/>
      <c r="L855" s="674"/>
      <c r="M855" s="674"/>
      <c r="N855" s="674"/>
      <c r="O855" s="674"/>
      <c r="P855" s="674"/>
      <c r="Q855" s="674"/>
      <c r="R855" s="674"/>
      <c r="S855" s="674"/>
      <c r="T855" s="674"/>
      <c r="U855" s="674"/>
      <c r="V855" s="674"/>
      <c r="W855" s="674"/>
      <c r="X855" s="674"/>
      <c r="Y855" s="674"/>
      <c r="Z855" s="707"/>
      <c r="AA855" s="677"/>
      <c r="AB855" s="677"/>
      <c r="AC855" s="677"/>
      <c r="AD855" s="679"/>
      <c r="AE855" s="677"/>
      <c r="AF855" s="707"/>
      <c r="AG855" s="707"/>
      <c r="AH855" s="680"/>
      <c r="AI855" s="683"/>
      <c r="AJ855" s="707"/>
      <c r="AK855" s="680"/>
      <c r="AL855" s="683"/>
      <c r="AM855" s="680"/>
      <c r="AN855" s="78" t="s">
        <v>1529</v>
      </c>
    </row>
    <row r="856" spans="1:40" x14ac:dyDescent="0.15">
      <c r="A856" s="708"/>
      <c r="B856" s="673"/>
      <c r="C856" s="673"/>
      <c r="D856" s="673"/>
      <c r="E856" s="673"/>
      <c r="F856" s="517"/>
      <c r="G856" s="674"/>
      <c r="H856" s="674"/>
      <c r="I856" s="674"/>
      <c r="J856" s="674"/>
      <c r="K856" s="674"/>
      <c r="L856" s="674"/>
      <c r="M856" s="674"/>
      <c r="N856" s="674"/>
      <c r="O856" s="674"/>
      <c r="P856" s="674"/>
      <c r="Q856" s="674"/>
      <c r="R856" s="674"/>
      <c r="S856" s="674"/>
      <c r="T856" s="674"/>
      <c r="U856" s="674"/>
      <c r="V856" s="674"/>
      <c r="W856" s="674"/>
      <c r="X856" s="674"/>
      <c r="Y856" s="674"/>
      <c r="Z856" s="707"/>
      <c r="AA856" s="677"/>
      <c r="AB856" s="677"/>
      <c r="AC856" s="677"/>
      <c r="AD856" s="679"/>
      <c r="AE856" s="677"/>
      <c r="AF856" s="707"/>
      <c r="AG856" s="707"/>
      <c r="AH856" s="680"/>
      <c r="AI856" s="683"/>
      <c r="AJ856" s="707"/>
      <c r="AK856" s="680"/>
      <c r="AL856" s="683"/>
      <c r="AM856" s="680"/>
      <c r="AN856" s="78" t="s">
        <v>1529</v>
      </c>
    </row>
    <row r="857" spans="1:40" x14ac:dyDescent="0.15">
      <c r="A857" s="79"/>
      <c r="B857" s="80"/>
      <c r="C857" s="80"/>
      <c r="D857" s="80"/>
      <c r="E857" s="80"/>
      <c r="F857" s="80"/>
      <c r="G857" s="68"/>
      <c r="H857" s="68"/>
      <c r="I857" s="68"/>
      <c r="J857" s="68"/>
      <c r="K857" s="68"/>
      <c r="L857" s="68"/>
      <c r="M857" s="68"/>
      <c r="N857" s="68"/>
      <c r="O857" s="68"/>
      <c r="P857" s="68"/>
      <c r="Q857" s="68"/>
      <c r="R857" s="68"/>
      <c r="S857" s="68"/>
      <c r="T857" s="68"/>
      <c r="U857" s="68"/>
      <c r="V857" s="68"/>
      <c r="W857" s="68"/>
      <c r="X857" s="68"/>
      <c r="Y857" s="68"/>
      <c r="Z857" s="69"/>
      <c r="AA857" s="70"/>
      <c r="AB857" s="70"/>
      <c r="AC857" s="70"/>
      <c r="AD857" s="71"/>
      <c r="AE857" s="70"/>
      <c r="AF857" s="69"/>
      <c r="AG857" s="69"/>
      <c r="AH857" s="72"/>
      <c r="AI857" s="73"/>
      <c r="AJ857" s="74"/>
      <c r="AK857" s="75"/>
      <c r="AL857" s="76"/>
      <c r="AM857" s="77"/>
      <c r="AN857" s="571" t="s">
        <v>1510</v>
      </c>
    </row>
    <row r="858" spans="1:40" x14ac:dyDescent="0.15">
      <c r="A858" s="67"/>
      <c r="B858" s="68"/>
      <c r="C858" s="68"/>
      <c r="D858" s="68"/>
      <c r="E858" s="68"/>
      <c r="F858" s="68"/>
      <c r="G858" s="68"/>
      <c r="H858" s="68"/>
      <c r="I858" s="68"/>
      <c r="J858" s="68"/>
      <c r="K858" s="68"/>
      <c r="L858" s="68"/>
      <c r="M858" s="68"/>
      <c r="N858" s="68"/>
      <c r="O858" s="68"/>
      <c r="P858" s="68"/>
      <c r="Q858" s="68"/>
      <c r="R858" s="68"/>
      <c r="S858" s="68"/>
      <c r="T858" s="68"/>
      <c r="U858" s="68"/>
      <c r="V858" s="68"/>
      <c r="W858" s="68"/>
      <c r="X858" s="68"/>
      <c r="Y858" s="68"/>
      <c r="Z858" s="69"/>
      <c r="AA858" s="70"/>
      <c r="AB858" s="70"/>
      <c r="AC858" s="70"/>
      <c r="AD858" s="71"/>
      <c r="AE858" s="70"/>
      <c r="AF858" s="69"/>
      <c r="AG858" s="69"/>
      <c r="AH858" s="72"/>
      <c r="AI858" s="73"/>
      <c r="AJ858" s="74"/>
      <c r="AK858" s="75"/>
      <c r="AL858" s="76"/>
      <c r="AM858" s="77"/>
      <c r="AN858" s="571" t="s">
        <v>1515</v>
      </c>
    </row>
    <row r="859" spans="1:40" x14ac:dyDescent="0.15">
      <c r="A859" s="67"/>
      <c r="B859" s="68"/>
      <c r="C859" s="68"/>
      <c r="D859" s="68"/>
      <c r="E859" s="68"/>
      <c r="F859" s="68"/>
      <c r="G859" s="68"/>
      <c r="H859" s="68"/>
      <c r="I859" s="68"/>
      <c r="J859" s="68"/>
      <c r="K859" s="68"/>
      <c r="L859" s="68"/>
      <c r="M859" s="68"/>
      <c r="N859" s="68"/>
      <c r="O859" s="68"/>
      <c r="P859" s="68"/>
      <c r="Q859" s="68"/>
      <c r="R859" s="68"/>
      <c r="S859" s="68"/>
      <c r="T859" s="68"/>
      <c r="U859" s="68"/>
      <c r="V859" s="68"/>
      <c r="W859" s="68"/>
      <c r="X859" s="68"/>
      <c r="Y859" s="68"/>
      <c r="Z859" s="69"/>
      <c r="AA859" s="70"/>
      <c r="AB859" s="70"/>
      <c r="AC859" s="70"/>
      <c r="AD859" s="71"/>
      <c r="AE859" s="70"/>
      <c r="AF859" s="69"/>
      <c r="AG859" s="69"/>
      <c r="AH859" s="72"/>
      <c r="AI859" s="73"/>
      <c r="AJ859" s="74"/>
      <c r="AK859" s="75"/>
      <c r="AL859" s="76"/>
      <c r="AM859" s="77"/>
      <c r="AN859" s="571" t="s">
        <v>1503</v>
      </c>
    </row>
    <row r="860" spans="1:40" x14ac:dyDescent="0.15">
      <c r="A860" s="67"/>
      <c r="B860" s="68"/>
      <c r="C860" s="68"/>
      <c r="D860" s="68"/>
      <c r="E860" s="68"/>
      <c r="F860" s="68"/>
      <c r="G860" s="68"/>
      <c r="H860" s="68"/>
      <c r="I860" s="68"/>
      <c r="J860" s="68"/>
      <c r="K860" s="68"/>
      <c r="L860" s="68"/>
      <c r="M860" s="68"/>
      <c r="N860" s="68"/>
      <c r="O860" s="68"/>
      <c r="P860" s="68"/>
      <c r="Q860" s="68"/>
      <c r="R860" s="68"/>
      <c r="S860" s="68"/>
      <c r="T860" s="68"/>
      <c r="U860" s="68"/>
      <c r="V860" s="68"/>
      <c r="W860" s="68"/>
      <c r="X860" s="68"/>
      <c r="Y860" s="68"/>
      <c r="Z860" s="69"/>
      <c r="AA860" s="70"/>
      <c r="AB860" s="70"/>
      <c r="AC860" s="70"/>
      <c r="AD860" s="71"/>
      <c r="AE860" s="70"/>
      <c r="AF860" s="69"/>
      <c r="AG860" s="69"/>
      <c r="AH860" s="72"/>
      <c r="AI860" s="73"/>
      <c r="AJ860" s="74"/>
      <c r="AK860" s="75"/>
      <c r="AL860" s="76"/>
      <c r="AM860" s="77"/>
      <c r="AN860" s="571" t="s">
        <v>1503</v>
      </c>
    </row>
    <row r="861" spans="1:40" x14ac:dyDescent="0.15">
      <c r="A861" s="67"/>
      <c r="B861" s="68"/>
      <c r="C861" s="68"/>
      <c r="D861" s="68"/>
      <c r="E861" s="68"/>
      <c r="F861" s="68"/>
      <c r="G861" s="68"/>
      <c r="H861" s="68"/>
      <c r="I861" s="68"/>
      <c r="J861" s="68"/>
      <c r="K861" s="68"/>
      <c r="L861" s="68"/>
      <c r="M861" s="68"/>
      <c r="N861" s="68"/>
      <c r="O861" s="68"/>
      <c r="P861" s="68"/>
      <c r="Q861" s="68"/>
      <c r="R861" s="68"/>
      <c r="S861" s="68"/>
      <c r="T861" s="68"/>
      <c r="U861" s="68"/>
      <c r="V861" s="68"/>
      <c r="W861" s="68"/>
      <c r="X861" s="68"/>
      <c r="Y861" s="68"/>
      <c r="Z861" s="69"/>
      <c r="AA861" s="70"/>
      <c r="AB861" s="70"/>
      <c r="AC861" s="70"/>
      <c r="AD861" s="71"/>
      <c r="AE861" s="70"/>
      <c r="AF861" s="69"/>
      <c r="AG861" s="69"/>
      <c r="AH861" s="72"/>
      <c r="AI861" s="73"/>
      <c r="AJ861" s="74"/>
      <c r="AK861" s="75"/>
      <c r="AL861" s="76"/>
      <c r="AM861" s="77"/>
      <c r="AN861" s="571" t="s">
        <v>1504</v>
      </c>
    </row>
    <row r="862" spans="1:40" x14ac:dyDescent="0.15">
      <c r="A862" s="67"/>
      <c r="B862" s="68"/>
      <c r="C862" s="68"/>
      <c r="D862" s="68"/>
      <c r="E862" s="68"/>
      <c r="F862" s="68"/>
      <c r="G862" s="68"/>
      <c r="H862" s="68"/>
      <c r="I862" s="68"/>
      <c r="J862" s="68"/>
      <c r="K862" s="68"/>
      <c r="L862" s="68"/>
      <c r="M862" s="68"/>
      <c r="N862" s="68"/>
      <c r="O862" s="68"/>
      <c r="P862" s="68"/>
      <c r="Q862" s="68"/>
      <c r="R862" s="68"/>
      <c r="S862" s="68"/>
      <c r="T862" s="68"/>
      <c r="U862" s="68"/>
      <c r="V862" s="68"/>
      <c r="W862" s="68"/>
      <c r="X862" s="68"/>
      <c r="Y862" s="68"/>
      <c r="Z862" s="69"/>
      <c r="AA862" s="70"/>
      <c r="AB862" s="70"/>
      <c r="AC862" s="70"/>
      <c r="AD862" s="71"/>
      <c r="AE862" s="70"/>
      <c r="AF862" s="69"/>
      <c r="AG862" s="69"/>
      <c r="AH862" s="72"/>
      <c r="AI862" s="73"/>
      <c r="AJ862" s="74"/>
      <c r="AK862" s="75"/>
      <c r="AL862" s="76"/>
      <c r="AM862" s="77"/>
      <c r="AN862" s="571" t="s">
        <v>1504</v>
      </c>
    </row>
    <row r="863" spans="1:40" x14ac:dyDescent="0.15">
      <c r="A863" s="67"/>
      <c r="B863" s="68"/>
      <c r="C863" s="68"/>
      <c r="D863" s="68"/>
      <c r="E863" s="68"/>
      <c r="F863" s="68"/>
      <c r="G863" s="68"/>
      <c r="H863" s="68"/>
      <c r="I863" s="68"/>
      <c r="J863" s="68"/>
      <c r="K863" s="68"/>
      <c r="L863" s="68"/>
      <c r="M863" s="68"/>
      <c r="N863" s="68"/>
      <c r="O863" s="68"/>
      <c r="P863" s="68"/>
      <c r="Q863" s="68"/>
      <c r="R863" s="68"/>
      <c r="S863" s="68"/>
      <c r="T863" s="68"/>
      <c r="U863" s="68"/>
      <c r="V863" s="68"/>
      <c r="W863" s="68"/>
      <c r="X863" s="68"/>
      <c r="Y863" s="68"/>
      <c r="Z863" s="69"/>
      <c r="AA863" s="70"/>
      <c r="AB863" s="70"/>
      <c r="AC863" s="70"/>
      <c r="AD863" s="71"/>
      <c r="AE863" s="70"/>
      <c r="AF863" s="69"/>
      <c r="AG863" s="69"/>
      <c r="AH863" s="72"/>
      <c r="AI863" s="73"/>
      <c r="AJ863" s="74"/>
      <c r="AK863" s="75"/>
      <c r="AL863" s="76"/>
      <c r="AM863" s="77"/>
      <c r="AN863" s="571" t="s">
        <v>1504</v>
      </c>
    </row>
    <row r="864" spans="1:40" x14ac:dyDescent="0.15">
      <c r="A864" s="79"/>
      <c r="B864" s="80"/>
      <c r="C864" s="80"/>
      <c r="D864" s="80"/>
      <c r="E864" s="80"/>
      <c r="F864" s="80"/>
      <c r="G864" s="68"/>
      <c r="H864" s="68"/>
      <c r="I864" s="68"/>
      <c r="J864" s="68"/>
      <c r="K864" s="68"/>
      <c r="L864" s="68"/>
      <c r="M864" s="68"/>
      <c r="N864" s="68"/>
      <c r="O864" s="68"/>
      <c r="P864" s="68"/>
      <c r="Q864" s="68"/>
      <c r="R864" s="68"/>
      <c r="S864" s="68"/>
      <c r="T864" s="68"/>
      <c r="U864" s="68"/>
      <c r="V864" s="68"/>
      <c r="W864" s="68"/>
      <c r="X864" s="68"/>
      <c r="Y864" s="68"/>
      <c r="Z864" s="69"/>
      <c r="AA864" s="70"/>
      <c r="AB864" s="70"/>
      <c r="AC864" s="70"/>
      <c r="AD864" s="71"/>
      <c r="AE864" s="70"/>
      <c r="AF864" s="69"/>
      <c r="AG864" s="69"/>
      <c r="AH864" s="72"/>
      <c r="AI864" s="73"/>
      <c r="AJ864" s="74"/>
      <c r="AK864" s="75"/>
      <c r="AL864" s="76"/>
      <c r="AM864" s="77"/>
      <c r="AN864" s="571" t="s">
        <v>1504</v>
      </c>
    </row>
    <row r="865" spans="1:40" x14ac:dyDescent="0.15">
      <c r="A865" s="67"/>
      <c r="B865" s="68"/>
      <c r="C865" s="68"/>
      <c r="D865" s="68"/>
      <c r="E865" s="68"/>
      <c r="F865" s="68"/>
      <c r="G865" s="68"/>
      <c r="H865" s="68"/>
      <c r="I865" s="68"/>
      <c r="J865" s="68"/>
      <c r="K865" s="68"/>
      <c r="L865" s="68"/>
      <c r="M865" s="68"/>
      <c r="N865" s="68"/>
      <c r="O865" s="68"/>
      <c r="P865" s="68"/>
      <c r="Q865" s="68"/>
      <c r="R865" s="68"/>
      <c r="S865" s="68"/>
      <c r="T865" s="68"/>
      <c r="U865" s="68"/>
      <c r="V865" s="68"/>
      <c r="W865" s="68"/>
      <c r="X865" s="68"/>
      <c r="Y865" s="68"/>
      <c r="Z865" s="69"/>
      <c r="AA865" s="70"/>
      <c r="AB865" s="70"/>
      <c r="AC865" s="70"/>
      <c r="AD865" s="71"/>
      <c r="AE865" s="70"/>
      <c r="AF865" s="69"/>
      <c r="AG865" s="69"/>
      <c r="AH865" s="72"/>
      <c r="AI865" s="73"/>
      <c r="AJ865" s="74"/>
      <c r="AK865" s="75"/>
      <c r="AL865" s="76"/>
      <c r="AM865" s="77"/>
      <c r="AN865" s="571" t="s">
        <v>1479</v>
      </c>
    </row>
    <row r="866" spans="1:40" x14ac:dyDescent="0.15">
      <c r="A866" s="67"/>
      <c r="B866" s="68"/>
      <c r="C866" s="68"/>
      <c r="D866" s="68"/>
      <c r="E866" s="68"/>
      <c r="F866" s="68"/>
      <c r="G866" s="68"/>
      <c r="H866" s="68"/>
      <c r="I866" s="68"/>
      <c r="J866" s="68"/>
      <c r="K866" s="68"/>
      <c r="L866" s="68"/>
      <c r="M866" s="68"/>
      <c r="N866" s="68"/>
      <c r="O866" s="68"/>
      <c r="P866" s="68"/>
      <c r="Q866" s="68"/>
      <c r="R866" s="68"/>
      <c r="S866" s="68"/>
      <c r="T866" s="68"/>
      <c r="U866" s="68"/>
      <c r="V866" s="68"/>
      <c r="W866" s="68"/>
      <c r="X866" s="68"/>
      <c r="Y866" s="68"/>
      <c r="Z866" s="69"/>
      <c r="AA866" s="70"/>
      <c r="AB866" s="70"/>
      <c r="AC866" s="70"/>
      <c r="AD866" s="71"/>
      <c r="AE866" s="70"/>
      <c r="AF866" s="69"/>
      <c r="AG866" s="69"/>
      <c r="AH866" s="72"/>
      <c r="AI866" s="73"/>
      <c r="AJ866" s="74"/>
      <c r="AK866" s="75"/>
      <c r="AL866" s="76"/>
      <c r="AM866" s="77"/>
      <c r="AN866" s="571" t="s">
        <v>1479</v>
      </c>
    </row>
    <row r="867" spans="1:40" x14ac:dyDescent="0.15">
      <c r="A867" s="67"/>
      <c r="B867" s="68"/>
      <c r="C867" s="68"/>
      <c r="D867" s="68"/>
      <c r="E867" s="68"/>
      <c r="F867" s="68"/>
      <c r="G867" s="68"/>
      <c r="H867" s="68"/>
      <c r="I867" s="68"/>
      <c r="J867" s="68"/>
      <c r="K867" s="68"/>
      <c r="L867" s="68"/>
      <c r="M867" s="68"/>
      <c r="N867" s="68"/>
      <c r="O867" s="68"/>
      <c r="P867" s="68"/>
      <c r="Q867" s="68"/>
      <c r="R867" s="68"/>
      <c r="S867" s="68"/>
      <c r="T867" s="68"/>
      <c r="U867" s="68"/>
      <c r="V867" s="68"/>
      <c r="W867" s="68"/>
      <c r="X867" s="68"/>
      <c r="Y867" s="68"/>
      <c r="Z867" s="69"/>
      <c r="AA867" s="70"/>
      <c r="AB867" s="70"/>
      <c r="AC867" s="70"/>
      <c r="AD867" s="71"/>
      <c r="AE867" s="70"/>
      <c r="AF867" s="69"/>
      <c r="AG867" s="69"/>
      <c r="AH867" s="72"/>
      <c r="AI867" s="73"/>
      <c r="AJ867" s="74"/>
      <c r="AK867" s="75"/>
      <c r="AL867" s="76"/>
      <c r="AM867" s="77"/>
      <c r="AN867" s="571" t="s">
        <v>1479</v>
      </c>
    </row>
    <row r="868" spans="1:40" x14ac:dyDescent="0.15">
      <c r="A868" s="79"/>
      <c r="B868" s="80"/>
      <c r="C868" s="80"/>
      <c r="D868" s="80"/>
      <c r="E868" s="80"/>
      <c r="F868" s="80"/>
      <c r="G868" s="68"/>
      <c r="H868" s="68"/>
      <c r="I868" s="68"/>
      <c r="J868" s="68"/>
      <c r="K868" s="68"/>
      <c r="L868" s="68"/>
      <c r="M868" s="68"/>
      <c r="N868" s="68"/>
      <c r="O868" s="68"/>
      <c r="P868" s="68"/>
      <c r="Q868" s="68"/>
      <c r="R868" s="68"/>
      <c r="S868" s="68"/>
      <c r="T868" s="68"/>
      <c r="U868" s="68"/>
      <c r="V868" s="68"/>
      <c r="W868" s="68"/>
      <c r="X868" s="68"/>
      <c r="Y868" s="68"/>
      <c r="Z868" s="69"/>
      <c r="AA868" s="70"/>
      <c r="AB868" s="70"/>
      <c r="AC868" s="70"/>
      <c r="AD868" s="71"/>
      <c r="AE868" s="70"/>
      <c r="AF868" s="69"/>
      <c r="AG868" s="69"/>
      <c r="AH868" s="72"/>
      <c r="AI868" s="73"/>
      <c r="AJ868" s="74"/>
      <c r="AK868" s="75"/>
      <c r="AL868" s="76"/>
      <c r="AM868" s="77"/>
      <c r="AN868" s="571" t="s">
        <v>1479</v>
      </c>
    </row>
    <row r="869" spans="1:40" x14ac:dyDescent="0.15">
      <c r="A869" s="67"/>
      <c r="B869" s="68"/>
      <c r="C869" s="68"/>
      <c r="D869" s="68"/>
      <c r="E869" s="68"/>
      <c r="F869" s="68"/>
      <c r="G869" s="68"/>
      <c r="H869" s="68"/>
      <c r="I869" s="68"/>
      <c r="J869" s="68"/>
      <c r="K869" s="68"/>
      <c r="L869" s="68"/>
      <c r="M869" s="68"/>
      <c r="N869" s="68"/>
      <c r="O869" s="68"/>
      <c r="P869" s="68"/>
      <c r="Q869" s="68"/>
      <c r="R869" s="68"/>
      <c r="S869" s="68"/>
      <c r="T869" s="68"/>
      <c r="U869" s="68"/>
      <c r="V869" s="68"/>
      <c r="W869" s="68"/>
      <c r="X869" s="68"/>
      <c r="Y869" s="68"/>
      <c r="Z869" s="69"/>
      <c r="AA869" s="70"/>
      <c r="AB869" s="70"/>
      <c r="AC869" s="70"/>
      <c r="AD869" s="71"/>
      <c r="AE869" s="70"/>
      <c r="AF869" s="69"/>
      <c r="AG869" s="69"/>
      <c r="AH869" s="72"/>
      <c r="AI869" s="73"/>
      <c r="AJ869" s="74"/>
      <c r="AK869" s="75"/>
      <c r="AL869" s="76"/>
      <c r="AM869" s="77"/>
      <c r="AN869" s="571" t="s">
        <v>1479</v>
      </c>
    </row>
    <row r="870" spans="1:40" x14ac:dyDescent="0.15">
      <c r="A870" s="67"/>
      <c r="B870" s="68"/>
      <c r="C870" s="68"/>
      <c r="D870" s="68"/>
      <c r="E870" s="68"/>
      <c r="F870" s="68"/>
      <c r="G870" s="68"/>
      <c r="H870" s="68"/>
      <c r="I870" s="68"/>
      <c r="J870" s="68"/>
      <c r="K870" s="68"/>
      <c r="L870" s="68"/>
      <c r="M870" s="68"/>
      <c r="N870" s="68"/>
      <c r="O870" s="68"/>
      <c r="P870" s="68"/>
      <c r="Q870" s="68"/>
      <c r="R870" s="68"/>
      <c r="S870" s="68"/>
      <c r="T870" s="68"/>
      <c r="U870" s="68"/>
      <c r="V870" s="68"/>
      <c r="W870" s="68"/>
      <c r="X870" s="68"/>
      <c r="Y870" s="68"/>
      <c r="Z870" s="69"/>
      <c r="AA870" s="70"/>
      <c r="AB870" s="70"/>
      <c r="AC870" s="70"/>
      <c r="AD870" s="71"/>
      <c r="AE870" s="70"/>
      <c r="AF870" s="69"/>
      <c r="AG870" s="69"/>
      <c r="AH870" s="72"/>
      <c r="AI870" s="73"/>
      <c r="AJ870" s="74"/>
      <c r="AK870" s="75"/>
      <c r="AL870" s="76"/>
      <c r="AM870" s="77"/>
      <c r="AN870" s="571" t="s">
        <v>1479</v>
      </c>
    </row>
    <row r="871" spans="1:40" x14ac:dyDescent="0.15">
      <c r="A871" s="79"/>
      <c r="B871" s="80"/>
      <c r="C871" s="80"/>
      <c r="D871" s="80"/>
      <c r="E871" s="80"/>
      <c r="F871" s="80"/>
      <c r="G871" s="68"/>
      <c r="H871" s="68"/>
      <c r="I871" s="68"/>
      <c r="J871" s="68"/>
      <c r="K871" s="68"/>
      <c r="L871" s="68"/>
      <c r="M871" s="68"/>
      <c r="N871" s="68"/>
      <c r="O871" s="68"/>
      <c r="P871" s="68"/>
      <c r="Q871" s="68"/>
      <c r="R871" s="68"/>
      <c r="S871" s="68"/>
      <c r="T871" s="68"/>
      <c r="U871" s="68"/>
      <c r="V871" s="68"/>
      <c r="W871" s="68"/>
      <c r="X871" s="68"/>
      <c r="Y871" s="68"/>
      <c r="Z871" s="69"/>
      <c r="AA871" s="70"/>
      <c r="AB871" s="70"/>
      <c r="AC871" s="70"/>
      <c r="AD871" s="71"/>
      <c r="AE871" s="70"/>
      <c r="AF871" s="69"/>
      <c r="AG871" s="69"/>
      <c r="AH871" s="72"/>
      <c r="AI871" s="73"/>
      <c r="AJ871" s="74"/>
      <c r="AK871" s="75"/>
      <c r="AL871" s="76"/>
      <c r="AM871" s="77"/>
      <c r="AN871" s="571" t="s">
        <v>1479</v>
      </c>
    </row>
    <row r="872" spans="1:40" x14ac:dyDescent="0.15">
      <c r="A872" s="79"/>
      <c r="B872" s="80"/>
      <c r="C872" s="80"/>
      <c r="D872" s="80"/>
      <c r="E872" s="80"/>
      <c r="F872" s="80"/>
      <c r="G872" s="68"/>
      <c r="H872" s="68"/>
      <c r="I872" s="68"/>
      <c r="J872" s="68"/>
      <c r="K872" s="68"/>
      <c r="L872" s="68"/>
      <c r="M872" s="68"/>
      <c r="N872" s="68"/>
      <c r="O872" s="68"/>
      <c r="P872" s="68"/>
      <c r="Q872" s="68"/>
      <c r="R872" s="68"/>
      <c r="S872" s="68"/>
      <c r="T872" s="68"/>
      <c r="U872" s="68"/>
      <c r="V872" s="68"/>
      <c r="W872" s="68"/>
      <c r="X872" s="68"/>
      <c r="Y872" s="68"/>
      <c r="Z872" s="69"/>
      <c r="AA872" s="70"/>
      <c r="AB872" s="70"/>
      <c r="AC872" s="70"/>
      <c r="AD872" s="71"/>
      <c r="AE872" s="70"/>
      <c r="AF872" s="69"/>
      <c r="AG872" s="69"/>
      <c r="AH872" s="72"/>
      <c r="AI872" s="73"/>
      <c r="AJ872" s="74"/>
      <c r="AK872" s="75"/>
      <c r="AL872" s="76"/>
      <c r="AM872" s="77"/>
      <c r="AN872" s="78" t="s">
        <v>1479</v>
      </c>
    </row>
    <row r="873" spans="1:40" x14ac:dyDescent="0.15">
      <c r="A873" s="79"/>
      <c r="B873" s="80"/>
      <c r="C873" s="80"/>
      <c r="D873" s="80"/>
      <c r="E873" s="80"/>
      <c r="F873" s="80"/>
      <c r="G873" s="68"/>
      <c r="H873" s="68"/>
      <c r="I873" s="68"/>
      <c r="J873" s="68"/>
      <c r="K873" s="68"/>
      <c r="L873" s="68"/>
      <c r="M873" s="68"/>
      <c r="N873" s="68"/>
      <c r="O873" s="68"/>
      <c r="P873" s="68"/>
      <c r="Q873" s="68"/>
      <c r="R873" s="68"/>
      <c r="S873" s="68"/>
      <c r="T873" s="68"/>
      <c r="U873" s="68"/>
      <c r="V873" s="68"/>
      <c r="W873" s="68"/>
      <c r="X873" s="68"/>
      <c r="Y873" s="68"/>
      <c r="Z873" s="69"/>
      <c r="AA873" s="70"/>
      <c r="AB873" s="70"/>
      <c r="AC873" s="70"/>
      <c r="AD873" s="71"/>
      <c r="AE873" s="70"/>
      <c r="AF873" s="69"/>
      <c r="AG873" s="69"/>
      <c r="AH873" s="72"/>
      <c r="AI873" s="73"/>
      <c r="AJ873" s="74"/>
      <c r="AK873" s="75"/>
      <c r="AL873" s="76"/>
      <c r="AM873" s="77"/>
      <c r="AN873" s="571" t="s">
        <v>1479</v>
      </c>
    </row>
    <row r="874" spans="1:40" x14ac:dyDescent="0.15">
      <c r="A874" s="67"/>
      <c r="B874" s="68"/>
      <c r="C874" s="68"/>
      <c r="D874" s="68"/>
      <c r="E874" s="68"/>
      <c r="F874" s="68"/>
      <c r="G874" s="68"/>
      <c r="H874" s="68"/>
      <c r="I874" s="68"/>
      <c r="J874" s="68"/>
      <c r="K874" s="68"/>
      <c r="L874" s="68"/>
      <c r="M874" s="68"/>
      <c r="N874" s="68"/>
      <c r="O874" s="68"/>
      <c r="P874" s="68"/>
      <c r="Q874" s="68"/>
      <c r="R874" s="68"/>
      <c r="S874" s="68"/>
      <c r="T874" s="68"/>
      <c r="U874" s="68"/>
      <c r="V874" s="68"/>
      <c r="W874" s="68"/>
      <c r="X874" s="68"/>
      <c r="Y874" s="68"/>
      <c r="Z874" s="69"/>
      <c r="AA874" s="70"/>
      <c r="AB874" s="70"/>
      <c r="AC874" s="70"/>
      <c r="AD874" s="71"/>
      <c r="AE874" s="70"/>
      <c r="AF874" s="69"/>
      <c r="AG874" s="69"/>
      <c r="AH874" s="72"/>
      <c r="AI874" s="73"/>
      <c r="AJ874" s="74"/>
      <c r="AK874" s="75"/>
      <c r="AL874" s="76"/>
      <c r="AM874" s="77"/>
      <c r="AN874" s="571" t="s">
        <v>1479</v>
      </c>
    </row>
    <row r="875" spans="1:40" x14ac:dyDescent="0.15">
      <c r="A875" s="67"/>
      <c r="B875" s="68"/>
      <c r="C875" s="68"/>
      <c r="D875" s="68"/>
      <c r="E875" s="68"/>
      <c r="F875" s="68"/>
      <c r="G875" s="68"/>
      <c r="H875" s="68"/>
      <c r="I875" s="68"/>
      <c r="J875" s="68"/>
      <c r="K875" s="68"/>
      <c r="L875" s="68"/>
      <c r="M875" s="68"/>
      <c r="N875" s="68"/>
      <c r="O875" s="68"/>
      <c r="P875" s="68"/>
      <c r="Q875" s="68"/>
      <c r="R875" s="68"/>
      <c r="S875" s="68"/>
      <c r="T875" s="68"/>
      <c r="U875" s="68"/>
      <c r="V875" s="68"/>
      <c r="W875" s="68"/>
      <c r="X875" s="68"/>
      <c r="Y875" s="68"/>
      <c r="Z875" s="69"/>
      <c r="AA875" s="70"/>
      <c r="AB875" s="70"/>
      <c r="AC875" s="70"/>
      <c r="AD875" s="71"/>
      <c r="AE875" s="70"/>
      <c r="AF875" s="69"/>
      <c r="AG875" s="69"/>
      <c r="AH875" s="72"/>
      <c r="AI875" s="73"/>
      <c r="AJ875" s="74"/>
      <c r="AK875" s="75"/>
      <c r="AL875" s="76"/>
      <c r="AM875" s="77"/>
      <c r="AN875" s="571" t="s">
        <v>1479</v>
      </c>
    </row>
    <row r="876" spans="1:40" x14ac:dyDescent="0.15">
      <c r="A876" s="67"/>
      <c r="B876" s="68"/>
      <c r="C876" s="68"/>
      <c r="D876" s="68"/>
      <c r="E876" s="68"/>
      <c r="F876" s="68"/>
      <c r="G876" s="68"/>
      <c r="H876" s="68"/>
      <c r="I876" s="68"/>
      <c r="J876" s="68"/>
      <c r="K876" s="68"/>
      <c r="L876" s="68"/>
      <c r="M876" s="68"/>
      <c r="N876" s="68"/>
      <c r="O876" s="68"/>
      <c r="P876" s="68"/>
      <c r="Q876" s="68"/>
      <c r="R876" s="68"/>
      <c r="S876" s="68"/>
      <c r="T876" s="68"/>
      <c r="U876" s="68"/>
      <c r="V876" s="68"/>
      <c r="W876" s="68"/>
      <c r="X876" s="68"/>
      <c r="Y876" s="68"/>
      <c r="Z876" s="69"/>
      <c r="AA876" s="70"/>
      <c r="AB876" s="70"/>
      <c r="AC876" s="70"/>
      <c r="AD876" s="71"/>
      <c r="AE876" s="70"/>
      <c r="AF876" s="69"/>
      <c r="AG876" s="69"/>
      <c r="AH876" s="72"/>
      <c r="AI876" s="73"/>
      <c r="AJ876" s="74"/>
      <c r="AK876" s="75"/>
      <c r="AL876" s="76"/>
      <c r="AM876" s="77"/>
      <c r="AN876" s="571" t="s">
        <v>1479</v>
      </c>
    </row>
    <row r="877" spans="1:40" x14ac:dyDescent="0.15">
      <c r="A877" s="67"/>
      <c r="B877" s="68"/>
      <c r="C877" s="68"/>
      <c r="D877" s="68"/>
      <c r="E877" s="68"/>
      <c r="F877" s="68"/>
      <c r="G877" s="68"/>
      <c r="H877" s="68"/>
      <c r="I877" s="68"/>
      <c r="J877" s="68"/>
      <c r="K877" s="68"/>
      <c r="L877" s="68"/>
      <c r="M877" s="68"/>
      <c r="N877" s="68"/>
      <c r="O877" s="68"/>
      <c r="P877" s="68"/>
      <c r="Q877" s="68"/>
      <c r="R877" s="68"/>
      <c r="S877" s="68"/>
      <c r="T877" s="68"/>
      <c r="U877" s="68"/>
      <c r="V877" s="68"/>
      <c r="W877" s="68"/>
      <c r="X877" s="68"/>
      <c r="Y877" s="68"/>
      <c r="Z877" s="69"/>
      <c r="AA877" s="70"/>
      <c r="AB877" s="70"/>
      <c r="AC877" s="70"/>
      <c r="AD877" s="71"/>
      <c r="AE877" s="70"/>
      <c r="AF877" s="69"/>
      <c r="AG877" s="69"/>
      <c r="AH877" s="72"/>
      <c r="AI877" s="73"/>
      <c r="AJ877" s="74"/>
      <c r="AK877" s="75"/>
      <c r="AL877" s="76"/>
      <c r="AM877" s="77"/>
      <c r="AN877" s="571" t="s">
        <v>1479</v>
      </c>
    </row>
    <row r="878" spans="1:40" x14ac:dyDescent="0.15">
      <c r="A878" s="67"/>
      <c r="B878" s="68"/>
      <c r="C878" s="68"/>
      <c r="D878" s="68"/>
      <c r="E878" s="68"/>
      <c r="F878" s="68"/>
      <c r="G878" s="68"/>
      <c r="H878" s="68"/>
      <c r="I878" s="68"/>
      <c r="J878" s="68"/>
      <c r="K878" s="68"/>
      <c r="L878" s="68"/>
      <c r="M878" s="68"/>
      <c r="N878" s="68"/>
      <c r="O878" s="68"/>
      <c r="P878" s="68"/>
      <c r="Q878" s="68"/>
      <c r="R878" s="68"/>
      <c r="S878" s="68"/>
      <c r="T878" s="68"/>
      <c r="U878" s="68"/>
      <c r="V878" s="68"/>
      <c r="W878" s="68"/>
      <c r="X878" s="68"/>
      <c r="Y878" s="68"/>
      <c r="Z878" s="69"/>
      <c r="AA878" s="70"/>
      <c r="AB878" s="70"/>
      <c r="AC878" s="70"/>
      <c r="AD878" s="71"/>
      <c r="AE878" s="70"/>
      <c r="AF878" s="69"/>
      <c r="AG878" s="69"/>
      <c r="AH878" s="72"/>
      <c r="AI878" s="73"/>
      <c r="AJ878" s="74"/>
      <c r="AK878" s="75"/>
      <c r="AL878" s="76"/>
      <c r="AM878" s="77"/>
      <c r="AN878" s="571" t="s">
        <v>1479</v>
      </c>
    </row>
    <row r="879" spans="1:40" x14ac:dyDescent="0.15">
      <c r="A879" s="67"/>
      <c r="B879" s="68"/>
      <c r="C879" s="68"/>
      <c r="D879" s="68"/>
      <c r="E879" s="68"/>
      <c r="F879" s="68"/>
      <c r="G879" s="68"/>
      <c r="H879" s="68"/>
      <c r="I879" s="68"/>
      <c r="J879" s="68"/>
      <c r="K879" s="68"/>
      <c r="L879" s="68"/>
      <c r="M879" s="68"/>
      <c r="N879" s="68"/>
      <c r="O879" s="68"/>
      <c r="P879" s="68"/>
      <c r="Q879" s="68"/>
      <c r="R879" s="68"/>
      <c r="S879" s="68"/>
      <c r="T879" s="68"/>
      <c r="U879" s="68"/>
      <c r="V879" s="68"/>
      <c r="W879" s="68"/>
      <c r="X879" s="68"/>
      <c r="Y879" s="68"/>
      <c r="Z879" s="69"/>
      <c r="AA879" s="70"/>
      <c r="AB879" s="70"/>
      <c r="AC879" s="70"/>
      <c r="AD879" s="71"/>
      <c r="AE879" s="70"/>
      <c r="AF879" s="69"/>
      <c r="AG879" s="69"/>
      <c r="AH879" s="72"/>
      <c r="AI879" s="73"/>
      <c r="AJ879" s="74"/>
      <c r="AK879" s="75"/>
      <c r="AL879" s="76"/>
      <c r="AM879" s="77"/>
      <c r="AN879" s="571" t="s">
        <v>1479</v>
      </c>
    </row>
    <row r="880" spans="1:40" x14ac:dyDescent="0.15">
      <c r="A880" s="67"/>
      <c r="B880" s="68"/>
      <c r="C880" s="68"/>
      <c r="D880" s="68"/>
      <c r="E880" s="68"/>
      <c r="F880" s="68"/>
      <c r="G880" s="68"/>
      <c r="H880" s="68"/>
      <c r="I880" s="68"/>
      <c r="J880" s="68"/>
      <c r="K880" s="68"/>
      <c r="L880" s="68"/>
      <c r="M880" s="68"/>
      <c r="N880" s="68"/>
      <c r="O880" s="68"/>
      <c r="P880" s="68"/>
      <c r="Q880" s="68"/>
      <c r="R880" s="68"/>
      <c r="S880" s="68"/>
      <c r="T880" s="68"/>
      <c r="U880" s="68"/>
      <c r="V880" s="68"/>
      <c r="W880" s="68"/>
      <c r="X880" s="68"/>
      <c r="Y880" s="68"/>
      <c r="Z880" s="69"/>
      <c r="AA880" s="70"/>
      <c r="AB880" s="70"/>
      <c r="AC880" s="70"/>
      <c r="AD880" s="71"/>
      <c r="AE880" s="70"/>
      <c r="AF880" s="69"/>
      <c r="AG880" s="69"/>
      <c r="AH880" s="72"/>
      <c r="AI880" s="73"/>
      <c r="AJ880" s="74"/>
      <c r="AK880" s="75"/>
      <c r="AL880" s="76"/>
      <c r="AM880" s="77"/>
      <c r="AN880" s="571" t="s">
        <v>1479</v>
      </c>
    </row>
    <row r="881" spans="1:40" x14ac:dyDescent="0.15">
      <c r="A881" s="79"/>
      <c r="B881" s="23"/>
      <c r="C881" s="23"/>
      <c r="D881" s="80"/>
      <c r="E881" s="80"/>
      <c r="F881" s="80"/>
      <c r="G881" s="68"/>
      <c r="H881" s="68"/>
      <c r="I881" s="68"/>
      <c r="J881" s="68"/>
      <c r="K881" s="68"/>
      <c r="L881" s="68"/>
      <c r="M881" s="68"/>
      <c r="N881" s="68"/>
      <c r="O881" s="68"/>
      <c r="P881" s="68"/>
      <c r="Q881" s="68"/>
      <c r="R881" s="68"/>
      <c r="S881" s="68"/>
      <c r="T881" s="68"/>
      <c r="U881" s="68"/>
      <c r="V881" s="68"/>
      <c r="W881" s="68"/>
      <c r="X881" s="68"/>
      <c r="Y881" s="68"/>
      <c r="Z881" s="69"/>
      <c r="AA881" s="70"/>
      <c r="AB881" s="70"/>
      <c r="AC881" s="70"/>
      <c r="AD881" s="71"/>
      <c r="AE881" s="70"/>
      <c r="AF881" s="69"/>
      <c r="AG881" s="69"/>
      <c r="AH881" s="72"/>
      <c r="AI881" s="73"/>
      <c r="AJ881" s="74"/>
      <c r="AK881" s="75"/>
      <c r="AL881" s="76"/>
      <c r="AM881" s="77"/>
      <c r="AN881" s="571" t="s">
        <v>1479</v>
      </c>
    </row>
    <row r="882" spans="1:40" x14ac:dyDescent="0.15">
      <c r="A882" s="79"/>
      <c r="B882" s="80"/>
      <c r="C882" s="80"/>
      <c r="D882" s="80"/>
      <c r="E882" s="80"/>
      <c r="F882" s="80"/>
      <c r="G882" s="68"/>
      <c r="H882" s="68"/>
      <c r="I882" s="68"/>
      <c r="J882" s="68"/>
      <c r="K882" s="68"/>
      <c r="L882" s="68"/>
      <c r="M882" s="68"/>
      <c r="N882" s="68"/>
      <c r="O882" s="68"/>
      <c r="P882" s="68"/>
      <c r="Q882" s="68"/>
      <c r="R882" s="68"/>
      <c r="S882" s="68"/>
      <c r="T882" s="68"/>
      <c r="U882" s="68"/>
      <c r="V882" s="68"/>
      <c r="W882" s="68"/>
      <c r="X882" s="68"/>
      <c r="Y882" s="68"/>
      <c r="Z882" s="69"/>
      <c r="AA882" s="70"/>
      <c r="AB882" s="70"/>
      <c r="AC882" s="70"/>
      <c r="AD882" s="71"/>
      <c r="AE882" s="70"/>
      <c r="AF882" s="69"/>
      <c r="AG882" s="69"/>
      <c r="AH882" s="72"/>
      <c r="AI882" s="73"/>
      <c r="AJ882" s="74"/>
      <c r="AK882" s="75"/>
      <c r="AL882" s="76"/>
      <c r="AM882" s="77"/>
      <c r="AN882" s="571" t="s">
        <v>1479</v>
      </c>
    </row>
    <row r="883" spans="1:40" x14ac:dyDescent="0.15">
      <c r="A883" s="67"/>
      <c r="B883" s="68"/>
      <c r="C883" s="68"/>
      <c r="D883" s="68"/>
      <c r="E883" s="68"/>
      <c r="F883" s="68"/>
      <c r="G883" s="68"/>
      <c r="H883" s="68"/>
      <c r="I883" s="68"/>
      <c r="J883" s="68"/>
      <c r="K883" s="68"/>
      <c r="L883" s="68"/>
      <c r="M883" s="68"/>
      <c r="N883" s="68"/>
      <c r="O883" s="68"/>
      <c r="P883" s="68"/>
      <c r="Q883" s="68"/>
      <c r="R883" s="68"/>
      <c r="S883" s="68"/>
      <c r="T883" s="68"/>
      <c r="U883" s="68"/>
      <c r="V883" s="68"/>
      <c r="W883" s="68"/>
      <c r="X883" s="68"/>
      <c r="Y883" s="68"/>
      <c r="Z883" s="69"/>
      <c r="AA883" s="70"/>
      <c r="AB883" s="70"/>
      <c r="AC883" s="70"/>
      <c r="AD883" s="71"/>
      <c r="AE883" s="70"/>
      <c r="AF883" s="69"/>
      <c r="AG883" s="69"/>
      <c r="AH883" s="72"/>
      <c r="AI883" s="73"/>
      <c r="AJ883" s="74"/>
      <c r="AK883" s="75"/>
      <c r="AL883" s="76"/>
      <c r="AM883" s="77"/>
      <c r="AN883" s="571" t="s">
        <v>1479</v>
      </c>
    </row>
    <row r="884" spans="1:40" x14ac:dyDescent="0.15">
      <c r="A884" s="67"/>
      <c r="B884" s="68"/>
      <c r="C884" s="68"/>
      <c r="D884" s="68"/>
      <c r="E884" s="68"/>
      <c r="F884" s="68"/>
      <c r="G884" s="68"/>
      <c r="H884" s="68"/>
      <c r="I884" s="68"/>
      <c r="J884" s="68"/>
      <c r="K884" s="68"/>
      <c r="L884" s="68"/>
      <c r="M884" s="68"/>
      <c r="N884" s="68"/>
      <c r="O884" s="68"/>
      <c r="P884" s="68"/>
      <c r="Q884" s="68"/>
      <c r="R884" s="68"/>
      <c r="S884" s="68"/>
      <c r="T884" s="68"/>
      <c r="U884" s="68"/>
      <c r="V884" s="68"/>
      <c r="W884" s="68"/>
      <c r="X884" s="68"/>
      <c r="Y884" s="68"/>
      <c r="Z884" s="69"/>
      <c r="AA884" s="70"/>
      <c r="AB884" s="70"/>
      <c r="AC884" s="70"/>
      <c r="AD884" s="71"/>
      <c r="AE884" s="70"/>
      <c r="AF884" s="69"/>
      <c r="AG884" s="69"/>
      <c r="AH884" s="72"/>
      <c r="AI884" s="73"/>
      <c r="AJ884" s="74"/>
      <c r="AK884" s="75"/>
      <c r="AL884" s="76"/>
      <c r="AM884" s="77"/>
      <c r="AN884" s="571" t="s">
        <v>1479</v>
      </c>
    </row>
    <row r="885" spans="1:40" x14ac:dyDescent="0.15">
      <c r="A885" s="67"/>
      <c r="B885" s="68"/>
      <c r="C885" s="68"/>
      <c r="D885" s="68"/>
      <c r="E885" s="68"/>
      <c r="F885" s="68"/>
      <c r="G885" s="68"/>
      <c r="H885" s="68"/>
      <c r="I885" s="68"/>
      <c r="J885" s="68"/>
      <c r="K885" s="68"/>
      <c r="L885" s="68"/>
      <c r="M885" s="68"/>
      <c r="N885" s="68"/>
      <c r="O885" s="68"/>
      <c r="P885" s="68"/>
      <c r="Q885" s="68"/>
      <c r="R885" s="68"/>
      <c r="S885" s="68"/>
      <c r="T885" s="68"/>
      <c r="U885" s="68"/>
      <c r="V885" s="68"/>
      <c r="W885" s="68"/>
      <c r="X885" s="68"/>
      <c r="Y885" s="68"/>
      <c r="Z885" s="69"/>
      <c r="AA885" s="70"/>
      <c r="AB885" s="70"/>
      <c r="AC885" s="70"/>
      <c r="AD885" s="71"/>
      <c r="AE885" s="70"/>
      <c r="AF885" s="69"/>
      <c r="AG885" s="69"/>
      <c r="AH885" s="72"/>
      <c r="AI885" s="73"/>
      <c r="AJ885" s="74"/>
      <c r="AK885" s="75"/>
      <c r="AL885" s="76"/>
      <c r="AM885" s="77"/>
      <c r="AN885" s="571" t="s">
        <v>1479</v>
      </c>
    </row>
    <row r="886" spans="1:40" x14ac:dyDescent="0.15">
      <c r="A886" s="79"/>
      <c r="B886" s="80"/>
      <c r="C886" s="80"/>
      <c r="D886" s="80"/>
      <c r="E886" s="80"/>
      <c r="F886" s="80"/>
      <c r="G886" s="68"/>
      <c r="H886" s="68"/>
      <c r="I886" s="68"/>
      <c r="J886" s="68"/>
      <c r="K886" s="68"/>
      <c r="L886" s="68"/>
      <c r="M886" s="68"/>
      <c r="N886" s="68"/>
      <c r="O886" s="68"/>
      <c r="P886" s="68"/>
      <c r="Q886" s="68"/>
      <c r="R886" s="68"/>
      <c r="S886" s="68"/>
      <c r="T886" s="68"/>
      <c r="U886" s="68"/>
      <c r="V886" s="68"/>
      <c r="W886" s="68"/>
      <c r="X886" s="68"/>
      <c r="Y886" s="68"/>
      <c r="Z886" s="69"/>
      <c r="AA886" s="70"/>
      <c r="AB886" s="70"/>
      <c r="AC886" s="70"/>
      <c r="AD886" s="71"/>
      <c r="AE886" s="70"/>
      <c r="AF886" s="69"/>
      <c r="AG886" s="69"/>
      <c r="AH886" s="72"/>
      <c r="AI886" s="73"/>
      <c r="AJ886" s="74"/>
      <c r="AK886" s="75"/>
      <c r="AL886" s="76"/>
      <c r="AM886" s="77"/>
      <c r="AN886" s="571" t="s">
        <v>1479</v>
      </c>
    </row>
    <row r="887" spans="1:40" x14ac:dyDescent="0.15">
      <c r="A887" s="79"/>
      <c r="B887" s="80"/>
      <c r="C887" s="80"/>
      <c r="D887" s="80"/>
      <c r="E887" s="80"/>
      <c r="F887" s="80"/>
      <c r="G887" s="68"/>
      <c r="H887" s="68"/>
      <c r="I887" s="68"/>
      <c r="J887" s="68"/>
      <c r="K887" s="68"/>
      <c r="L887" s="68"/>
      <c r="M887" s="68"/>
      <c r="N887" s="68"/>
      <c r="O887" s="68"/>
      <c r="P887" s="68"/>
      <c r="Q887" s="68"/>
      <c r="R887" s="68"/>
      <c r="S887" s="68"/>
      <c r="T887" s="68"/>
      <c r="U887" s="68"/>
      <c r="V887" s="68"/>
      <c r="W887" s="68"/>
      <c r="X887" s="68"/>
      <c r="Y887" s="68"/>
      <c r="Z887" s="69"/>
      <c r="AA887" s="70"/>
      <c r="AB887" s="70"/>
      <c r="AC887" s="70"/>
      <c r="AD887" s="71"/>
      <c r="AE887" s="70"/>
      <c r="AF887" s="69"/>
      <c r="AG887" s="69"/>
      <c r="AH887" s="72"/>
      <c r="AI887" s="73"/>
      <c r="AJ887" s="74"/>
      <c r="AK887" s="75"/>
      <c r="AL887" s="76"/>
      <c r="AM887" s="77"/>
      <c r="AN887" s="571" t="s">
        <v>1481</v>
      </c>
    </row>
    <row r="888" spans="1:40" x14ac:dyDescent="0.15">
      <c r="A888" s="67"/>
      <c r="B888" s="68"/>
      <c r="C888" s="68"/>
      <c r="D888" s="68"/>
      <c r="E888" s="68"/>
      <c r="F888" s="68"/>
      <c r="G888" s="68"/>
      <c r="H888" s="68"/>
      <c r="I888" s="68"/>
      <c r="J888" s="68"/>
      <c r="K888" s="68"/>
      <c r="L888" s="68"/>
      <c r="M888" s="68"/>
      <c r="N888" s="68"/>
      <c r="O888" s="68"/>
      <c r="P888" s="68"/>
      <c r="Q888" s="68"/>
      <c r="R888" s="68"/>
      <c r="S888" s="68"/>
      <c r="T888" s="68"/>
      <c r="U888" s="68"/>
      <c r="V888" s="68"/>
      <c r="W888" s="68"/>
      <c r="X888" s="68"/>
      <c r="Y888" s="68"/>
      <c r="Z888" s="69"/>
      <c r="AA888" s="70"/>
      <c r="AB888" s="70"/>
      <c r="AC888" s="70"/>
      <c r="AD888" s="71"/>
      <c r="AE888" s="70"/>
      <c r="AF888" s="69"/>
      <c r="AG888" s="69"/>
      <c r="AH888" s="72"/>
      <c r="AI888" s="73"/>
      <c r="AJ888" s="74"/>
      <c r="AK888" s="75"/>
      <c r="AL888" s="76"/>
      <c r="AM888" s="77"/>
      <c r="AN888" s="571" t="s">
        <v>1481</v>
      </c>
    </row>
    <row r="889" spans="1:40" x14ac:dyDescent="0.15">
      <c r="A889" s="67"/>
      <c r="B889" s="68"/>
      <c r="C889" s="68"/>
      <c r="D889" s="68"/>
      <c r="E889" s="68"/>
      <c r="F889" s="68"/>
      <c r="G889" s="68"/>
      <c r="H889" s="68"/>
      <c r="I889" s="68"/>
      <c r="J889" s="68"/>
      <c r="K889" s="68"/>
      <c r="L889" s="68"/>
      <c r="M889" s="68"/>
      <c r="N889" s="68"/>
      <c r="O889" s="68"/>
      <c r="P889" s="68"/>
      <c r="Q889" s="68"/>
      <c r="R889" s="68"/>
      <c r="S889" s="68"/>
      <c r="T889" s="68"/>
      <c r="U889" s="68"/>
      <c r="V889" s="68"/>
      <c r="W889" s="68"/>
      <c r="X889" s="68"/>
      <c r="Y889" s="68"/>
      <c r="Z889" s="69"/>
      <c r="AA889" s="70"/>
      <c r="AB889" s="70"/>
      <c r="AC889" s="70"/>
      <c r="AD889" s="71"/>
      <c r="AE889" s="70"/>
      <c r="AF889" s="69"/>
      <c r="AG889" s="69"/>
      <c r="AH889" s="72"/>
      <c r="AI889" s="73"/>
      <c r="AJ889" s="74"/>
      <c r="AK889" s="75"/>
      <c r="AL889" s="76"/>
      <c r="AM889" s="77"/>
      <c r="AN889" s="571" t="s">
        <v>1481</v>
      </c>
    </row>
    <row r="890" spans="1:40" x14ac:dyDescent="0.15">
      <c r="A890" s="67"/>
      <c r="B890" s="68"/>
      <c r="C890" s="68"/>
      <c r="D890" s="68"/>
      <c r="E890" s="68"/>
      <c r="F890" s="68"/>
      <c r="G890" s="68"/>
      <c r="H890" s="68"/>
      <c r="I890" s="68"/>
      <c r="J890" s="68"/>
      <c r="K890" s="68"/>
      <c r="L890" s="68"/>
      <c r="M890" s="68"/>
      <c r="N890" s="68"/>
      <c r="O890" s="68"/>
      <c r="P890" s="68"/>
      <c r="Q890" s="68"/>
      <c r="R890" s="68"/>
      <c r="S890" s="68"/>
      <c r="T890" s="68"/>
      <c r="U890" s="68"/>
      <c r="V890" s="68"/>
      <c r="W890" s="68"/>
      <c r="X890" s="68"/>
      <c r="Y890" s="68"/>
      <c r="Z890" s="69"/>
      <c r="AA890" s="70"/>
      <c r="AB890" s="70"/>
      <c r="AC890" s="70"/>
      <c r="AD890" s="71"/>
      <c r="AE890" s="70"/>
      <c r="AF890" s="69"/>
      <c r="AG890" s="69"/>
      <c r="AH890" s="72"/>
      <c r="AI890" s="73"/>
      <c r="AJ890" s="74"/>
      <c r="AK890" s="75"/>
      <c r="AL890" s="76"/>
      <c r="AM890" s="77"/>
      <c r="AN890" s="571" t="s">
        <v>1463</v>
      </c>
    </row>
    <row r="891" spans="1:40" x14ac:dyDescent="0.15">
      <c r="A891" s="67"/>
      <c r="B891" s="68"/>
      <c r="C891" s="68"/>
      <c r="D891" s="68"/>
      <c r="E891" s="68"/>
      <c r="F891" s="68"/>
      <c r="G891" s="68"/>
      <c r="H891" s="68"/>
      <c r="I891" s="68"/>
      <c r="J891" s="68"/>
      <c r="K891" s="68"/>
      <c r="L891" s="68"/>
      <c r="M891" s="68"/>
      <c r="N891" s="68"/>
      <c r="O891" s="68"/>
      <c r="P891" s="68"/>
      <c r="Q891" s="68"/>
      <c r="R891" s="68"/>
      <c r="S891" s="68"/>
      <c r="T891" s="68"/>
      <c r="U891" s="68"/>
      <c r="V891" s="68"/>
      <c r="W891" s="68"/>
      <c r="X891" s="68"/>
      <c r="Y891" s="68"/>
      <c r="Z891" s="69"/>
      <c r="AA891" s="70"/>
      <c r="AB891" s="70"/>
      <c r="AC891" s="70"/>
      <c r="AD891" s="71"/>
      <c r="AE891" s="70"/>
      <c r="AF891" s="69"/>
      <c r="AG891" s="69"/>
      <c r="AH891" s="72"/>
      <c r="AI891" s="73"/>
      <c r="AJ891" s="74"/>
      <c r="AK891" s="75"/>
      <c r="AL891" s="76"/>
      <c r="AM891" s="77"/>
      <c r="AN891" s="571" t="s">
        <v>1463</v>
      </c>
    </row>
    <row r="892" spans="1:40" x14ac:dyDescent="0.15">
      <c r="A892" s="67"/>
      <c r="B892" s="68"/>
      <c r="C892" s="68"/>
      <c r="D892" s="68"/>
      <c r="E892" s="68"/>
      <c r="F892" s="68"/>
      <c r="G892" s="68"/>
      <c r="H892" s="68"/>
      <c r="I892" s="68"/>
      <c r="J892" s="68"/>
      <c r="K892" s="68"/>
      <c r="L892" s="68"/>
      <c r="M892" s="68"/>
      <c r="N892" s="68"/>
      <c r="O892" s="68"/>
      <c r="P892" s="68"/>
      <c r="Q892" s="68"/>
      <c r="R892" s="68"/>
      <c r="S892" s="68"/>
      <c r="T892" s="68"/>
      <c r="U892" s="68"/>
      <c r="V892" s="68"/>
      <c r="W892" s="68"/>
      <c r="X892" s="68"/>
      <c r="Y892" s="68"/>
      <c r="Z892" s="69"/>
      <c r="AA892" s="70"/>
      <c r="AB892" s="70"/>
      <c r="AC892" s="70"/>
      <c r="AD892" s="71"/>
      <c r="AE892" s="70"/>
      <c r="AF892" s="69"/>
      <c r="AG892" s="69"/>
      <c r="AH892" s="72"/>
      <c r="AI892" s="73"/>
      <c r="AJ892" s="74"/>
      <c r="AK892" s="75"/>
      <c r="AL892" s="76"/>
      <c r="AM892" s="77"/>
      <c r="AN892" s="571" t="s">
        <v>1463</v>
      </c>
    </row>
    <row r="893" spans="1:40" x14ac:dyDescent="0.15">
      <c r="A893" s="67"/>
      <c r="B893" s="68"/>
      <c r="C893" s="68"/>
      <c r="D893" s="68"/>
      <c r="E893" s="68"/>
      <c r="F893" s="68"/>
      <c r="G893" s="68"/>
      <c r="H893" s="68"/>
      <c r="I893" s="68"/>
      <c r="J893" s="68"/>
      <c r="K893" s="68"/>
      <c r="L893" s="68"/>
      <c r="M893" s="68"/>
      <c r="N893" s="68"/>
      <c r="O893" s="68"/>
      <c r="P893" s="68"/>
      <c r="Q893" s="68"/>
      <c r="R893" s="68"/>
      <c r="S893" s="68"/>
      <c r="T893" s="68"/>
      <c r="U893" s="68"/>
      <c r="V893" s="68"/>
      <c r="W893" s="68"/>
      <c r="X893" s="68"/>
      <c r="Y893" s="68"/>
      <c r="Z893" s="69"/>
      <c r="AA893" s="70"/>
      <c r="AB893" s="70"/>
      <c r="AC893" s="70"/>
      <c r="AD893" s="71"/>
      <c r="AE893" s="70"/>
      <c r="AF893" s="69"/>
      <c r="AG893" s="69"/>
      <c r="AH893" s="72"/>
      <c r="AI893" s="73"/>
      <c r="AJ893" s="74"/>
      <c r="AK893" s="75"/>
      <c r="AL893" s="76"/>
      <c r="AM893" s="77"/>
      <c r="AN893" s="571" t="s">
        <v>1463</v>
      </c>
    </row>
    <row r="894" spans="1:40" x14ac:dyDescent="0.15">
      <c r="A894" s="67"/>
      <c r="B894" s="68"/>
      <c r="C894" s="68"/>
      <c r="D894" s="68"/>
      <c r="E894" s="68"/>
      <c r="F894" s="68"/>
      <c r="G894" s="68"/>
      <c r="H894" s="68"/>
      <c r="I894" s="68"/>
      <c r="J894" s="68"/>
      <c r="K894" s="68"/>
      <c r="L894" s="68"/>
      <c r="M894" s="68"/>
      <c r="N894" s="68"/>
      <c r="O894" s="68"/>
      <c r="P894" s="68"/>
      <c r="Q894" s="68"/>
      <c r="R894" s="68"/>
      <c r="S894" s="68"/>
      <c r="T894" s="68"/>
      <c r="U894" s="68"/>
      <c r="V894" s="68"/>
      <c r="W894" s="68"/>
      <c r="X894" s="68"/>
      <c r="Y894" s="68"/>
      <c r="Z894" s="69"/>
      <c r="AA894" s="70"/>
      <c r="AB894" s="70"/>
      <c r="AC894" s="70"/>
      <c r="AD894" s="71"/>
      <c r="AE894" s="70"/>
      <c r="AF894" s="69"/>
      <c r="AG894" s="69"/>
      <c r="AH894" s="72"/>
      <c r="AI894" s="73"/>
      <c r="AJ894" s="74"/>
      <c r="AK894" s="75"/>
      <c r="AL894" s="76"/>
      <c r="AM894" s="77"/>
      <c r="AN894" s="571" t="s">
        <v>1463</v>
      </c>
    </row>
    <row r="895" spans="1:40" x14ac:dyDescent="0.15">
      <c r="A895" s="67"/>
      <c r="B895" s="68"/>
      <c r="C895" s="68"/>
      <c r="D895" s="68"/>
      <c r="E895" s="68"/>
      <c r="F895" s="68"/>
      <c r="G895" s="68"/>
      <c r="H895" s="68"/>
      <c r="I895" s="68"/>
      <c r="J895" s="68"/>
      <c r="K895" s="68"/>
      <c r="L895" s="68"/>
      <c r="M895" s="68"/>
      <c r="N895" s="68"/>
      <c r="O895" s="68"/>
      <c r="P895" s="68"/>
      <c r="Q895" s="68"/>
      <c r="R895" s="68"/>
      <c r="S895" s="68"/>
      <c r="T895" s="68"/>
      <c r="U895" s="68"/>
      <c r="V895" s="68"/>
      <c r="W895" s="68"/>
      <c r="X895" s="68"/>
      <c r="Y895" s="68"/>
      <c r="Z895" s="69"/>
      <c r="AA895" s="70"/>
      <c r="AB895" s="70"/>
      <c r="AC895" s="70"/>
      <c r="AD895" s="71"/>
      <c r="AE895" s="70"/>
      <c r="AF895" s="69"/>
      <c r="AG895" s="69"/>
      <c r="AH895" s="72"/>
      <c r="AI895" s="73"/>
      <c r="AJ895" s="74"/>
      <c r="AK895" s="75"/>
      <c r="AL895" s="76"/>
      <c r="AM895" s="77"/>
      <c r="AN895" s="78" t="s">
        <v>1463</v>
      </c>
    </row>
    <row r="896" spans="1:40" x14ac:dyDescent="0.15">
      <c r="A896" s="67"/>
      <c r="B896" s="68"/>
      <c r="C896" s="68"/>
      <c r="D896" s="68"/>
      <c r="E896" s="68"/>
      <c r="F896" s="68"/>
      <c r="G896" s="68"/>
      <c r="H896" s="68"/>
      <c r="I896" s="68"/>
      <c r="J896" s="68"/>
      <c r="K896" s="68"/>
      <c r="L896" s="68"/>
      <c r="M896" s="68"/>
      <c r="N896" s="68"/>
      <c r="O896" s="68"/>
      <c r="P896" s="68"/>
      <c r="Q896" s="68"/>
      <c r="R896" s="68"/>
      <c r="S896" s="68"/>
      <c r="T896" s="68"/>
      <c r="U896" s="68"/>
      <c r="V896" s="68"/>
      <c r="W896" s="68"/>
      <c r="X896" s="68"/>
      <c r="Y896" s="68"/>
      <c r="Z896" s="69"/>
      <c r="AA896" s="70"/>
      <c r="AB896" s="70"/>
      <c r="AC896" s="70"/>
      <c r="AD896" s="71"/>
      <c r="AE896" s="70"/>
      <c r="AF896" s="69"/>
      <c r="AG896" s="69"/>
      <c r="AH896" s="72"/>
      <c r="AI896" s="73"/>
      <c r="AJ896" s="74"/>
      <c r="AK896" s="75"/>
      <c r="AL896" s="76"/>
      <c r="AM896" s="77"/>
      <c r="AN896" s="571" t="s">
        <v>1463</v>
      </c>
    </row>
    <row r="897" spans="1:40" x14ac:dyDescent="0.15">
      <c r="A897" s="79"/>
      <c r="B897" s="80"/>
      <c r="C897" s="80"/>
      <c r="D897" s="80"/>
      <c r="E897" s="80"/>
      <c r="F897" s="80"/>
      <c r="G897" s="68"/>
      <c r="H897" s="68"/>
      <c r="I897" s="68"/>
      <c r="J897" s="68"/>
      <c r="K897" s="68"/>
      <c r="L897" s="68"/>
      <c r="M897" s="68"/>
      <c r="N897" s="68"/>
      <c r="O897" s="68"/>
      <c r="P897" s="68"/>
      <c r="Q897" s="68"/>
      <c r="R897" s="68"/>
      <c r="S897" s="68"/>
      <c r="T897" s="68"/>
      <c r="U897" s="68"/>
      <c r="V897" s="68"/>
      <c r="W897" s="68"/>
      <c r="X897" s="68"/>
      <c r="Y897" s="68"/>
      <c r="Z897" s="69"/>
      <c r="AA897" s="70"/>
      <c r="AB897" s="70"/>
      <c r="AC897" s="70"/>
      <c r="AD897" s="71"/>
      <c r="AE897" s="70"/>
      <c r="AF897" s="69"/>
      <c r="AG897" s="69"/>
      <c r="AH897" s="72"/>
      <c r="AI897" s="73"/>
      <c r="AJ897" s="74"/>
      <c r="AK897" s="75"/>
      <c r="AL897" s="76"/>
      <c r="AM897" s="77"/>
      <c r="AN897" s="571" t="s">
        <v>1463</v>
      </c>
    </row>
    <row r="898" spans="1:40" x14ac:dyDescent="0.15">
      <c r="A898" s="67"/>
      <c r="B898" s="68"/>
      <c r="C898" s="68"/>
      <c r="D898" s="68"/>
      <c r="E898" s="68"/>
      <c r="F898" s="68"/>
      <c r="G898" s="68"/>
      <c r="H898" s="68"/>
      <c r="I898" s="68"/>
      <c r="J898" s="68"/>
      <c r="K898" s="68"/>
      <c r="L898" s="68"/>
      <c r="M898" s="68"/>
      <c r="N898" s="68"/>
      <c r="O898" s="68"/>
      <c r="P898" s="68"/>
      <c r="Q898" s="68"/>
      <c r="R898" s="68"/>
      <c r="S898" s="68"/>
      <c r="T898" s="68"/>
      <c r="U898" s="68"/>
      <c r="V898" s="68"/>
      <c r="W898" s="68"/>
      <c r="X898" s="68"/>
      <c r="Y898" s="68"/>
      <c r="Z898" s="69"/>
      <c r="AA898" s="70"/>
      <c r="AB898" s="70"/>
      <c r="AC898" s="70"/>
      <c r="AD898" s="71"/>
      <c r="AE898" s="70"/>
      <c r="AF898" s="69"/>
      <c r="AG898" s="69"/>
      <c r="AH898" s="72"/>
      <c r="AI898" s="73"/>
      <c r="AJ898" s="74"/>
      <c r="AK898" s="75"/>
      <c r="AL898" s="76"/>
      <c r="AM898" s="77"/>
      <c r="AN898" s="571" t="s">
        <v>1463</v>
      </c>
    </row>
    <row r="899" spans="1:40" x14ac:dyDescent="0.15">
      <c r="A899" s="67"/>
      <c r="B899" s="68"/>
      <c r="C899" s="68"/>
      <c r="D899" s="68"/>
      <c r="E899" s="68"/>
      <c r="F899" s="68"/>
      <c r="G899" s="68"/>
      <c r="H899" s="68"/>
      <c r="I899" s="68"/>
      <c r="J899" s="68"/>
      <c r="K899" s="68"/>
      <c r="L899" s="68"/>
      <c r="M899" s="68"/>
      <c r="N899" s="68"/>
      <c r="O899" s="68"/>
      <c r="P899" s="68"/>
      <c r="Q899" s="68"/>
      <c r="R899" s="68"/>
      <c r="S899" s="68"/>
      <c r="T899" s="68"/>
      <c r="U899" s="68"/>
      <c r="V899" s="68"/>
      <c r="W899" s="68"/>
      <c r="X899" s="68"/>
      <c r="Y899" s="68"/>
      <c r="Z899" s="69"/>
      <c r="AA899" s="70"/>
      <c r="AB899" s="70"/>
      <c r="AC899" s="70"/>
      <c r="AD899" s="71"/>
      <c r="AE899" s="70"/>
      <c r="AF899" s="69"/>
      <c r="AG899" s="69"/>
      <c r="AH899" s="72"/>
      <c r="AI899" s="73"/>
      <c r="AJ899" s="74"/>
      <c r="AK899" s="75"/>
      <c r="AL899" s="76"/>
      <c r="AM899" s="77"/>
      <c r="AN899" s="571" t="s">
        <v>1463</v>
      </c>
    </row>
    <row r="900" spans="1:40" x14ac:dyDescent="0.15">
      <c r="A900" s="67"/>
      <c r="B900" s="68"/>
      <c r="C900" s="68"/>
      <c r="D900" s="68"/>
      <c r="E900" s="68"/>
      <c r="F900" s="68"/>
      <c r="G900" s="68"/>
      <c r="H900" s="68"/>
      <c r="I900" s="68"/>
      <c r="J900" s="68"/>
      <c r="K900" s="68"/>
      <c r="L900" s="68"/>
      <c r="M900" s="68"/>
      <c r="N900" s="68"/>
      <c r="O900" s="68"/>
      <c r="P900" s="68"/>
      <c r="Q900" s="68"/>
      <c r="R900" s="68"/>
      <c r="S900" s="68"/>
      <c r="T900" s="68"/>
      <c r="U900" s="68"/>
      <c r="V900" s="68"/>
      <c r="W900" s="68"/>
      <c r="X900" s="68"/>
      <c r="Y900" s="68"/>
      <c r="Z900" s="69"/>
      <c r="AA900" s="70"/>
      <c r="AB900" s="70"/>
      <c r="AC900" s="70"/>
      <c r="AD900" s="71"/>
      <c r="AE900" s="70"/>
      <c r="AF900" s="69"/>
      <c r="AG900" s="69"/>
      <c r="AH900" s="72"/>
      <c r="AI900" s="73"/>
      <c r="AJ900" s="74"/>
      <c r="AK900" s="75"/>
      <c r="AL900" s="76"/>
      <c r="AM900" s="77"/>
      <c r="AN900" s="571" t="s">
        <v>1463</v>
      </c>
    </row>
    <row r="901" spans="1:40" x14ac:dyDescent="0.15">
      <c r="A901" s="67"/>
      <c r="B901" s="68"/>
      <c r="C901" s="68"/>
      <c r="D901" s="68"/>
      <c r="E901" s="68"/>
      <c r="F901" s="68"/>
      <c r="G901" s="68"/>
      <c r="H901" s="68"/>
      <c r="I901" s="68"/>
      <c r="J901" s="68"/>
      <c r="K901" s="68"/>
      <c r="L901" s="68"/>
      <c r="M901" s="68"/>
      <c r="N901" s="68"/>
      <c r="O901" s="68"/>
      <c r="P901" s="68"/>
      <c r="Q901" s="68"/>
      <c r="R901" s="68"/>
      <c r="S901" s="68"/>
      <c r="T901" s="68"/>
      <c r="U901" s="68"/>
      <c r="V901" s="68"/>
      <c r="W901" s="68"/>
      <c r="X901" s="68"/>
      <c r="Y901" s="68"/>
      <c r="Z901" s="69"/>
      <c r="AA901" s="70"/>
      <c r="AB901" s="70"/>
      <c r="AC901" s="70"/>
      <c r="AD901" s="71"/>
      <c r="AE901" s="70"/>
      <c r="AF901" s="69"/>
      <c r="AG901" s="69"/>
      <c r="AH901" s="72"/>
      <c r="AI901" s="73"/>
      <c r="AJ901" s="74"/>
      <c r="AK901" s="75"/>
      <c r="AL901" s="76"/>
      <c r="AM901" s="77"/>
      <c r="AN901" s="571" t="s">
        <v>1463</v>
      </c>
    </row>
    <row r="902" spans="1:40" x14ac:dyDescent="0.15">
      <c r="A902" s="67"/>
      <c r="B902" s="68"/>
      <c r="C902" s="68"/>
      <c r="D902" s="68"/>
      <c r="E902" s="68"/>
      <c r="F902" s="68"/>
      <c r="G902" s="68"/>
      <c r="H902" s="68"/>
      <c r="I902" s="68"/>
      <c r="J902" s="68"/>
      <c r="K902" s="68"/>
      <c r="L902" s="68"/>
      <c r="M902" s="68"/>
      <c r="N902" s="68"/>
      <c r="O902" s="68"/>
      <c r="P902" s="68"/>
      <c r="Q902" s="68"/>
      <c r="R902" s="68"/>
      <c r="S902" s="68"/>
      <c r="T902" s="68"/>
      <c r="U902" s="68"/>
      <c r="V902" s="68"/>
      <c r="W902" s="68"/>
      <c r="X902" s="68"/>
      <c r="Y902" s="68"/>
      <c r="Z902" s="69"/>
      <c r="AA902" s="70"/>
      <c r="AB902" s="70"/>
      <c r="AC902" s="70"/>
      <c r="AD902" s="71"/>
      <c r="AE902" s="70"/>
      <c r="AF902" s="69"/>
      <c r="AG902" s="69"/>
      <c r="AH902" s="72"/>
      <c r="AI902" s="73"/>
      <c r="AJ902" s="74"/>
      <c r="AK902" s="75"/>
      <c r="AL902" s="76"/>
      <c r="AM902" s="77"/>
      <c r="AN902" s="571" t="s">
        <v>1463</v>
      </c>
    </row>
    <row r="903" spans="1:40" x14ac:dyDescent="0.15">
      <c r="A903" s="67"/>
      <c r="B903" s="68"/>
      <c r="C903" s="68"/>
      <c r="D903" s="68"/>
      <c r="E903" s="68"/>
      <c r="F903" s="68"/>
      <c r="G903" s="68"/>
      <c r="H903" s="68"/>
      <c r="I903" s="68"/>
      <c r="J903" s="68"/>
      <c r="K903" s="68"/>
      <c r="L903" s="68"/>
      <c r="M903" s="68"/>
      <c r="N903" s="68"/>
      <c r="O903" s="68"/>
      <c r="P903" s="68"/>
      <c r="Q903" s="68"/>
      <c r="R903" s="68"/>
      <c r="S903" s="68"/>
      <c r="T903" s="68"/>
      <c r="U903" s="68"/>
      <c r="V903" s="68"/>
      <c r="W903" s="68"/>
      <c r="X903" s="68"/>
      <c r="Y903" s="68"/>
      <c r="Z903" s="69"/>
      <c r="AA903" s="70"/>
      <c r="AB903" s="70"/>
      <c r="AC903" s="70"/>
      <c r="AD903" s="71"/>
      <c r="AE903" s="70"/>
      <c r="AF903" s="69"/>
      <c r="AG903" s="69"/>
      <c r="AH903" s="72"/>
      <c r="AI903" s="73"/>
      <c r="AJ903" s="74"/>
      <c r="AK903" s="75"/>
      <c r="AL903" s="76"/>
      <c r="AM903" s="77"/>
      <c r="AN903" s="571" t="s">
        <v>1463</v>
      </c>
    </row>
    <row r="904" spans="1:40" x14ac:dyDescent="0.15">
      <c r="A904" s="67"/>
      <c r="B904" s="68"/>
      <c r="C904" s="68"/>
      <c r="D904" s="68"/>
      <c r="E904" s="68"/>
      <c r="F904" s="68"/>
      <c r="G904" s="68"/>
      <c r="H904" s="68"/>
      <c r="I904" s="68"/>
      <c r="J904" s="68"/>
      <c r="K904" s="68"/>
      <c r="L904" s="68"/>
      <c r="M904" s="68"/>
      <c r="N904" s="68"/>
      <c r="O904" s="68"/>
      <c r="P904" s="68"/>
      <c r="Q904" s="68"/>
      <c r="R904" s="68"/>
      <c r="S904" s="68"/>
      <c r="T904" s="68"/>
      <c r="U904" s="68"/>
      <c r="V904" s="68"/>
      <c r="W904" s="68"/>
      <c r="X904" s="68"/>
      <c r="Y904" s="68"/>
      <c r="Z904" s="69"/>
      <c r="AA904" s="70"/>
      <c r="AB904" s="70"/>
      <c r="AC904" s="70"/>
      <c r="AD904" s="71"/>
      <c r="AE904" s="70"/>
      <c r="AF904" s="69"/>
      <c r="AG904" s="69"/>
      <c r="AH904" s="72"/>
      <c r="AI904" s="73"/>
      <c r="AJ904" s="74"/>
      <c r="AK904" s="75"/>
      <c r="AL904" s="76"/>
      <c r="AM904" s="77"/>
      <c r="AN904" s="78" t="s">
        <v>1463</v>
      </c>
    </row>
    <row r="905" spans="1:40" x14ac:dyDescent="0.15">
      <c r="A905" s="67"/>
      <c r="B905" s="68"/>
      <c r="C905" s="68"/>
      <c r="D905" s="68"/>
      <c r="E905" s="68"/>
      <c r="F905" s="68"/>
      <c r="G905" s="68"/>
      <c r="H905" s="68"/>
      <c r="I905" s="68"/>
      <c r="J905" s="68"/>
      <c r="K905" s="68"/>
      <c r="L905" s="68"/>
      <c r="M905" s="68"/>
      <c r="N905" s="68"/>
      <c r="O905" s="68"/>
      <c r="P905" s="68"/>
      <c r="Q905" s="68"/>
      <c r="R905" s="68"/>
      <c r="S905" s="68"/>
      <c r="T905" s="68"/>
      <c r="U905" s="68"/>
      <c r="V905" s="68"/>
      <c r="W905" s="68"/>
      <c r="X905" s="68"/>
      <c r="Y905" s="68"/>
      <c r="Z905" s="69"/>
      <c r="AA905" s="70"/>
      <c r="AB905" s="70"/>
      <c r="AC905" s="70"/>
      <c r="AD905" s="71"/>
      <c r="AE905" s="70"/>
      <c r="AF905" s="69"/>
      <c r="AG905" s="69"/>
      <c r="AH905" s="72"/>
      <c r="AI905" s="73"/>
      <c r="AJ905" s="74"/>
      <c r="AK905" s="75"/>
      <c r="AL905" s="76"/>
      <c r="AM905" s="77"/>
      <c r="AN905" s="571" t="s">
        <v>1463</v>
      </c>
    </row>
    <row r="906" spans="1:40" x14ac:dyDescent="0.15">
      <c r="A906" s="67"/>
      <c r="B906" s="68"/>
      <c r="C906" s="68"/>
      <c r="D906" s="68"/>
      <c r="E906" s="68"/>
      <c r="F906" s="68"/>
      <c r="G906" s="68"/>
      <c r="H906" s="68"/>
      <c r="I906" s="68"/>
      <c r="J906" s="68"/>
      <c r="K906" s="68"/>
      <c r="L906" s="68"/>
      <c r="M906" s="68"/>
      <c r="N906" s="68"/>
      <c r="O906" s="68"/>
      <c r="P906" s="68"/>
      <c r="Q906" s="68"/>
      <c r="R906" s="68"/>
      <c r="S906" s="68"/>
      <c r="T906" s="68"/>
      <c r="U906" s="68"/>
      <c r="V906" s="68"/>
      <c r="W906" s="68"/>
      <c r="X906" s="68"/>
      <c r="Y906" s="68"/>
      <c r="Z906" s="69"/>
      <c r="AA906" s="70"/>
      <c r="AB906" s="70"/>
      <c r="AC906" s="70"/>
      <c r="AD906" s="71"/>
      <c r="AE906" s="70"/>
      <c r="AF906" s="69"/>
      <c r="AG906" s="69"/>
      <c r="AH906" s="72"/>
      <c r="AI906" s="73"/>
      <c r="AJ906" s="74"/>
      <c r="AK906" s="75"/>
      <c r="AL906" s="76"/>
      <c r="AM906" s="77"/>
      <c r="AN906" s="571" t="s">
        <v>1463</v>
      </c>
    </row>
    <row r="907" spans="1:40" x14ac:dyDescent="0.15">
      <c r="A907" s="67"/>
      <c r="B907" s="68"/>
      <c r="C907" s="68"/>
      <c r="D907" s="68"/>
      <c r="E907" s="68"/>
      <c r="F907" s="68"/>
      <c r="G907" s="68"/>
      <c r="H907" s="68"/>
      <c r="I907" s="68"/>
      <c r="J907" s="68"/>
      <c r="K907" s="68"/>
      <c r="L907" s="68"/>
      <c r="M907" s="68"/>
      <c r="N907" s="68"/>
      <c r="O907" s="68"/>
      <c r="P907" s="68"/>
      <c r="Q907" s="68"/>
      <c r="R907" s="68"/>
      <c r="S907" s="68"/>
      <c r="T907" s="68"/>
      <c r="U907" s="68"/>
      <c r="V907" s="68"/>
      <c r="W907" s="68"/>
      <c r="X907" s="68"/>
      <c r="Y907" s="68"/>
      <c r="Z907" s="69"/>
      <c r="AA907" s="70"/>
      <c r="AB907" s="70"/>
      <c r="AC907" s="70"/>
      <c r="AD907" s="71"/>
      <c r="AE907" s="70"/>
      <c r="AF907" s="69"/>
      <c r="AG907" s="69"/>
      <c r="AH907" s="72"/>
      <c r="AI907" s="73"/>
      <c r="AJ907" s="74"/>
      <c r="AK907" s="75"/>
      <c r="AL907" s="76"/>
      <c r="AM907" s="77"/>
      <c r="AN907" s="571" t="s">
        <v>1463</v>
      </c>
    </row>
    <row r="908" spans="1:40" x14ac:dyDescent="0.15">
      <c r="A908" s="67"/>
      <c r="B908" s="68"/>
      <c r="C908" s="68"/>
      <c r="D908" s="68"/>
      <c r="E908" s="68"/>
      <c r="F908" s="68"/>
      <c r="G908" s="68"/>
      <c r="H908" s="68"/>
      <c r="I908" s="68"/>
      <c r="J908" s="68"/>
      <c r="K908" s="68"/>
      <c r="L908" s="68"/>
      <c r="M908" s="68"/>
      <c r="N908" s="68"/>
      <c r="O908" s="68"/>
      <c r="P908" s="68"/>
      <c r="Q908" s="68"/>
      <c r="R908" s="68"/>
      <c r="S908" s="68"/>
      <c r="T908" s="68"/>
      <c r="U908" s="68"/>
      <c r="V908" s="68"/>
      <c r="W908" s="68"/>
      <c r="X908" s="68"/>
      <c r="Y908" s="68"/>
      <c r="Z908" s="69"/>
      <c r="AA908" s="70"/>
      <c r="AB908" s="70"/>
      <c r="AC908" s="70"/>
      <c r="AD908" s="71"/>
      <c r="AE908" s="70"/>
      <c r="AF908" s="69"/>
      <c r="AG908" s="69"/>
      <c r="AH908" s="72"/>
      <c r="AI908" s="73"/>
      <c r="AJ908" s="74"/>
      <c r="AK908" s="75"/>
      <c r="AL908" s="76"/>
      <c r="AM908" s="77"/>
      <c r="AN908" s="571" t="s">
        <v>1463</v>
      </c>
    </row>
    <row r="909" spans="1:40" x14ac:dyDescent="0.15">
      <c r="A909" s="67"/>
      <c r="B909" s="68"/>
      <c r="C909" s="68"/>
      <c r="D909" s="68"/>
      <c r="E909" s="68"/>
      <c r="F909" s="68"/>
      <c r="G909" s="68"/>
      <c r="H909" s="68"/>
      <c r="I909" s="68"/>
      <c r="J909" s="68"/>
      <c r="K909" s="68"/>
      <c r="L909" s="68"/>
      <c r="M909" s="68"/>
      <c r="N909" s="68"/>
      <c r="O909" s="68"/>
      <c r="P909" s="68"/>
      <c r="Q909" s="68"/>
      <c r="R909" s="68"/>
      <c r="S909" s="68"/>
      <c r="T909" s="68"/>
      <c r="U909" s="68"/>
      <c r="V909" s="68"/>
      <c r="W909" s="68"/>
      <c r="X909" s="68"/>
      <c r="Y909" s="68"/>
      <c r="Z909" s="69"/>
      <c r="AA909" s="70"/>
      <c r="AB909" s="70"/>
      <c r="AC909" s="70"/>
      <c r="AD909" s="71"/>
      <c r="AE909" s="70"/>
      <c r="AF909" s="69"/>
      <c r="AG909" s="69"/>
      <c r="AH909" s="72"/>
      <c r="AI909" s="73"/>
      <c r="AJ909" s="74"/>
      <c r="AK909" s="75"/>
      <c r="AL909" s="76"/>
      <c r="AM909" s="77"/>
      <c r="AN909" s="571" t="s">
        <v>1463</v>
      </c>
    </row>
    <row r="910" spans="1:40" x14ac:dyDescent="0.15">
      <c r="A910" s="67"/>
      <c r="B910" s="68"/>
      <c r="C910" s="68"/>
      <c r="D910" s="68"/>
      <c r="E910" s="68"/>
      <c r="F910" s="68"/>
      <c r="G910" s="68"/>
      <c r="H910" s="68"/>
      <c r="I910" s="68"/>
      <c r="J910" s="68"/>
      <c r="K910" s="68"/>
      <c r="L910" s="68"/>
      <c r="M910" s="68"/>
      <c r="N910" s="68"/>
      <c r="O910" s="68"/>
      <c r="P910" s="68"/>
      <c r="Q910" s="68"/>
      <c r="R910" s="68"/>
      <c r="S910" s="68"/>
      <c r="T910" s="68"/>
      <c r="U910" s="68"/>
      <c r="V910" s="68"/>
      <c r="W910" s="68"/>
      <c r="X910" s="68"/>
      <c r="Y910" s="68"/>
      <c r="Z910" s="69"/>
      <c r="AA910" s="70"/>
      <c r="AB910" s="70"/>
      <c r="AC910" s="70"/>
      <c r="AD910" s="71"/>
      <c r="AE910" s="70"/>
      <c r="AF910" s="69"/>
      <c r="AG910" s="69"/>
      <c r="AH910" s="72"/>
      <c r="AI910" s="73"/>
      <c r="AJ910" s="74"/>
      <c r="AK910" s="75"/>
      <c r="AL910" s="76"/>
      <c r="AM910" s="77"/>
      <c r="AN910" s="571" t="s">
        <v>1463</v>
      </c>
    </row>
    <row r="911" spans="1:40" x14ac:dyDescent="0.15">
      <c r="A911" s="67"/>
      <c r="B911" s="68"/>
      <c r="C911" s="68"/>
      <c r="D911" s="68"/>
      <c r="E911" s="68"/>
      <c r="F911" s="68"/>
      <c r="G911" s="68"/>
      <c r="H911" s="68"/>
      <c r="I911" s="68"/>
      <c r="J911" s="68"/>
      <c r="K911" s="68"/>
      <c r="L911" s="68"/>
      <c r="M911" s="68"/>
      <c r="N911" s="68"/>
      <c r="O911" s="68"/>
      <c r="P911" s="68"/>
      <c r="Q911" s="68"/>
      <c r="R911" s="68"/>
      <c r="S911" s="68"/>
      <c r="T911" s="68"/>
      <c r="U911" s="68"/>
      <c r="V911" s="68"/>
      <c r="W911" s="68"/>
      <c r="X911" s="68"/>
      <c r="Y911" s="68"/>
      <c r="Z911" s="69"/>
      <c r="AA911" s="70"/>
      <c r="AB911" s="70"/>
      <c r="AC911" s="70"/>
      <c r="AD911" s="71"/>
      <c r="AE911" s="70"/>
      <c r="AF911" s="69"/>
      <c r="AG911" s="69"/>
      <c r="AH911" s="72"/>
      <c r="AI911" s="73"/>
      <c r="AJ911" s="74"/>
      <c r="AK911" s="75"/>
      <c r="AL911" s="76"/>
      <c r="AM911" s="77"/>
      <c r="AN911" s="571" t="s">
        <v>1463</v>
      </c>
    </row>
    <row r="912" spans="1:40" x14ac:dyDescent="0.15">
      <c r="A912" s="67"/>
      <c r="B912" s="68"/>
      <c r="C912" s="68"/>
      <c r="D912" s="68"/>
      <c r="E912" s="68"/>
      <c r="F912" s="68"/>
      <c r="G912" s="68"/>
      <c r="H912" s="68"/>
      <c r="I912" s="68"/>
      <c r="J912" s="68"/>
      <c r="K912" s="68"/>
      <c r="L912" s="68"/>
      <c r="M912" s="68"/>
      <c r="N912" s="68"/>
      <c r="O912" s="68"/>
      <c r="P912" s="68"/>
      <c r="Q912" s="68"/>
      <c r="R912" s="68"/>
      <c r="S912" s="68"/>
      <c r="T912" s="68"/>
      <c r="U912" s="68"/>
      <c r="V912" s="68"/>
      <c r="W912" s="68"/>
      <c r="X912" s="68"/>
      <c r="Y912" s="68"/>
      <c r="Z912" s="69"/>
      <c r="AA912" s="70"/>
      <c r="AB912" s="70"/>
      <c r="AC912" s="70"/>
      <c r="AD912" s="71"/>
      <c r="AE912" s="70"/>
      <c r="AF912" s="69"/>
      <c r="AG912" s="69"/>
      <c r="AH912" s="72"/>
      <c r="AI912" s="73"/>
      <c r="AJ912" s="74"/>
      <c r="AK912" s="75"/>
      <c r="AL912" s="76"/>
      <c r="AM912" s="77"/>
      <c r="AN912" s="571" t="s">
        <v>1463</v>
      </c>
    </row>
    <row r="913" spans="1:40" x14ac:dyDescent="0.15">
      <c r="A913" s="67"/>
      <c r="B913" s="68"/>
      <c r="C913" s="68"/>
      <c r="D913" s="68"/>
      <c r="E913" s="68"/>
      <c r="F913" s="68"/>
      <c r="G913" s="68"/>
      <c r="H913" s="68"/>
      <c r="I913" s="68"/>
      <c r="J913" s="68"/>
      <c r="K913" s="68"/>
      <c r="L913" s="68"/>
      <c r="M913" s="68"/>
      <c r="N913" s="68"/>
      <c r="O913" s="68"/>
      <c r="P913" s="68"/>
      <c r="Q913" s="68"/>
      <c r="R913" s="68"/>
      <c r="S913" s="68"/>
      <c r="T913" s="68"/>
      <c r="U913" s="68"/>
      <c r="V913" s="68"/>
      <c r="W913" s="68"/>
      <c r="X913" s="68"/>
      <c r="Y913" s="68"/>
      <c r="Z913" s="69"/>
      <c r="AA913" s="70"/>
      <c r="AB913" s="70"/>
      <c r="AC913" s="70"/>
      <c r="AD913" s="71"/>
      <c r="AE913" s="70"/>
      <c r="AF913" s="69"/>
      <c r="AG913" s="69"/>
      <c r="AH913" s="72"/>
      <c r="AI913" s="73"/>
      <c r="AJ913" s="74"/>
      <c r="AK913" s="75"/>
      <c r="AL913" s="76"/>
      <c r="AM913" s="77"/>
      <c r="AN913" s="571" t="s">
        <v>1463</v>
      </c>
    </row>
    <row r="914" spans="1:40" x14ac:dyDescent="0.15">
      <c r="A914" s="67"/>
      <c r="B914" s="68"/>
      <c r="C914" s="68"/>
      <c r="D914" s="68"/>
      <c r="E914" s="68"/>
      <c r="F914" s="68"/>
      <c r="G914" s="68"/>
      <c r="H914" s="68"/>
      <c r="I914" s="68"/>
      <c r="J914" s="68"/>
      <c r="K914" s="68"/>
      <c r="L914" s="68"/>
      <c r="M914" s="68"/>
      <c r="N914" s="68"/>
      <c r="O914" s="68"/>
      <c r="P914" s="68"/>
      <c r="Q914" s="68"/>
      <c r="R914" s="68"/>
      <c r="S914" s="68"/>
      <c r="T914" s="68"/>
      <c r="U914" s="68"/>
      <c r="V914" s="68"/>
      <c r="W914" s="68"/>
      <c r="X914" s="68"/>
      <c r="Y914" s="68"/>
      <c r="Z914" s="69"/>
      <c r="AA914" s="70"/>
      <c r="AB914" s="70"/>
      <c r="AC914" s="70"/>
      <c r="AD914" s="71"/>
      <c r="AE914" s="70"/>
      <c r="AF914" s="69"/>
      <c r="AG914" s="69"/>
      <c r="AH914" s="72"/>
      <c r="AI914" s="73"/>
      <c r="AJ914" s="74"/>
      <c r="AK914" s="75"/>
      <c r="AL914" s="76"/>
      <c r="AM914" s="77"/>
      <c r="AN914" s="571" t="s">
        <v>1463</v>
      </c>
    </row>
    <row r="915" spans="1:40" x14ac:dyDescent="0.15">
      <c r="A915" s="79"/>
      <c r="B915" s="80"/>
      <c r="C915" s="80"/>
      <c r="D915" s="80"/>
      <c r="E915" s="80"/>
      <c r="F915" s="80"/>
      <c r="G915" s="68"/>
      <c r="H915" s="68"/>
      <c r="I915" s="68"/>
      <c r="J915" s="68"/>
      <c r="K915" s="68"/>
      <c r="L915" s="68"/>
      <c r="M915" s="68"/>
      <c r="N915" s="68"/>
      <c r="O915" s="68"/>
      <c r="P915" s="68"/>
      <c r="Q915" s="68"/>
      <c r="R915" s="68"/>
      <c r="S915" s="68"/>
      <c r="T915" s="68"/>
      <c r="U915" s="68"/>
      <c r="V915" s="68"/>
      <c r="W915" s="68"/>
      <c r="X915" s="68"/>
      <c r="Y915" s="68"/>
      <c r="Z915" s="69"/>
      <c r="AA915" s="70"/>
      <c r="AB915" s="70"/>
      <c r="AC915" s="70"/>
      <c r="AD915" s="71"/>
      <c r="AE915" s="70"/>
      <c r="AF915" s="69"/>
      <c r="AG915" s="69"/>
      <c r="AH915" s="72"/>
      <c r="AI915" s="73"/>
      <c r="AJ915" s="74"/>
      <c r="AK915" s="75"/>
      <c r="AL915" s="76"/>
      <c r="AM915" s="77"/>
      <c r="AN915" s="571" t="s">
        <v>1463</v>
      </c>
    </row>
    <row r="916" spans="1:40" x14ac:dyDescent="0.15">
      <c r="A916" s="79"/>
      <c r="B916" s="80"/>
      <c r="C916" s="80"/>
      <c r="D916" s="80"/>
      <c r="E916" s="80"/>
      <c r="F916" s="80"/>
      <c r="G916" s="68"/>
      <c r="H916" s="68"/>
      <c r="I916" s="68"/>
      <c r="J916" s="68"/>
      <c r="K916" s="68"/>
      <c r="L916" s="68"/>
      <c r="M916" s="68"/>
      <c r="N916" s="68"/>
      <c r="O916" s="68"/>
      <c r="P916" s="68"/>
      <c r="Q916" s="68"/>
      <c r="R916" s="68"/>
      <c r="S916" s="68"/>
      <c r="T916" s="68"/>
      <c r="U916" s="68"/>
      <c r="V916" s="68"/>
      <c r="W916" s="68"/>
      <c r="X916" s="68"/>
      <c r="Y916" s="68"/>
      <c r="Z916" s="69"/>
      <c r="AA916" s="70"/>
      <c r="AB916" s="70"/>
      <c r="AC916" s="70"/>
      <c r="AD916" s="71"/>
      <c r="AE916" s="70"/>
      <c r="AF916" s="69"/>
      <c r="AG916" s="69"/>
      <c r="AH916" s="72"/>
      <c r="AI916" s="73"/>
      <c r="AJ916" s="74"/>
      <c r="AK916" s="75"/>
      <c r="AL916" s="76"/>
      <c r="AM916" s="77"/>
      <c r="AN916" s="571" t="s">
        <v>1463</v>
      </c>
    </row>
    <row r="917" spans="1:40" x14ac:dyDescent="0.15">
      <c r="A917" s="67"/>
      <c r="B917" s="68"/>
      <c r="C917" s="68"/>
      <c r="D917" s="68"/>
      <c r="E917" s="68"/>
      <c r="F917" s="68"/>
      <c r="G917" s="68"/>
      <c r="H917" s="68"/>
      <c r="I917" s="68"/>
      <c r="J917" s="68"/>
      <c r="K917" s="68"/>
      <c r="L917" s="68"/>
      <c r="M917" s="68"/>
      <c r="N917" s="68"/>
      <c r="O917" s="68"/>
      <c r="P917" s="68"/>
      <c r="Q917" s="68"/>
      <c r="R917" s="68"/>
      <c r="S917" s="68"/>
      <c r="T917" s="68"/>
      <c r="U917" s="68"/>
      <c r="V917" s="68"/>
      <c r="W917" s="68"/>
      <c r="X917" s="68"/>
      <c r="Y917" s="68"/>
      <c r="Z917" s="69"/>
      <c r="AA917" s="70"/>
      <c r="AB917" s="70"/>
      <c r="AC917" s="70"/>
      <c r="AD917" s="71"/>
      <c r="AE917" s="70"/>
      <c r="AF917" s="69"/>
      <c r="AG917" s="69"/>
      <c r="AH917" s="72"/>
      <c r="AI917" s="73"/>
      <c r="AJ917" s="74"/>
      <c r="AK917" s="75"/>
      <c r="AL917" s="76"/>
      <c r="AM917" s="77"/>
      <c r="AN917" s="571" t="s">
        <v>1463</v>
      </c>
    </row>
    <row r="918" spans="1:40" x14ac:dyDescent="0.15">
      <c r="A918" s="79"/>
      <c r="B918" s="80"/>
      <c r="C918" s="80"/>
      <c r="D918" s="80"/>
      <c r="E918" s="80"/>
      <c r="F918" s="80"/>
      <c r="G918" s="68"/>
      <c r="H918" s="68"/>
      <c r="I918" s="68"/>
      <c r="J918" s="68"/>
      <c r="K918" s="68"/>
      <c r="L918" s="68"/>
      <c r="M918" s="68"/>
      <c r="N918" s="68"/>
      <c r="O918" s="68"/>
      <c r="P918" s="68"/>
      <c r="Q918" s="68"/>
      <c r="R918" s="68"/>
      <c r="S918" s="68"/>
      <c r="T918" s="68"/>
      <c r="U918" s="68"/>
      <c r="V918" s="68"/>
      <c r="W918" s="68"/>
      <c r="X918" s="68"/>
      <c r="Y918" s="68"/>
      <c r="Z918" s="69"/>
      <c r="AA918" s="70"/>
      <c r="AB918" s="70"/>
      <c r="AC918" s="70"/>
      <c r="AD918" s="71"/>
      <c r="AE918" s="70"/>
      <c r="AF918" s="69"/>
      <c r="AG918" s="69"/>
      <c r="AH918" s="72"/>
      <c r="AI918" s="73"/>
      <c r="AJ918" s="74"/>
      <c r="AK918" s="75"/>
      <c r="AL918" s="76"/>
      <c r="AM918" s="77"/>
      <c r="AN918" s="571" t="s">
        <v>1463</v>
      </c>
    </row>
    <row r="919" spans="1:40" x14ac:dyDescent="0.15">
      <c r="A919" s="79"/>
      <c r="B919" s="80"/>
      <c r="C919" s="80"/>
      <c r="D919" s="80"/>
      <c r="E919" s="80"/>
      <c r="F919" s="80"/>
      <c r="G919" s="68"/>
      <c r="H919" s="68"/>
      <c r="I919" s="68"/>
      <c r="J919" s="68"/>
      <c r="K919" s="68"/>
      <c r="L919" s="68"/>
      <c r="M919" s="68"/>
      <c r="N919" s="68"/>
      <c r="O919" s="68"/>
      <c r="P919" s="68"/>
      <c r="Q919" s="68"/>
      <c r="R919" s="68"/>
      <c r="S919" s="68"/>
      <c r="T919" s="68"/>
      <c r="U919" s="68"/>
      <c r="V919" s="68"/>
      <c r="W919" s="68"/>
      <c r="X919" s="68"/>
      <c r="Y919" s="68"/>
      <c r="Z919" s="69"/>
      <c r="AA919" s="70"/>
      <c r="AB919" s="70"/>
      <c r="AC919" s="70"/>
      <c r="AD919" s="71"/>
      <c r="AE919" s="70"/>
      <c r="AF919" s="69"/>
      <c r="AG919" s="69"/>
      <c r="AH919" s="72"/>
      <c r="AI919" s="73"/>
      <c r="AJ919" s="74"/>
      <c r="AK919" s="75"/>
      <c r="AL919" s="76"/>
      <c r="AM919" s="77"/>
      <c r="AN919" s="571" t="s">
        <v>1463</v>
      </c>
    </row>
    <row r="920" spans="1:40" x14ac:dyDescent="0.15">
      <c r="A920" s="67"/>
      <c r="B920" s="68"/>
      <c r="C920" s="68"/>
      <c r="D920" s="68"/>
      <c r="E920" s="68"/>
      <c r="F920" s="68"/>
      <c r="G920" s="68"/>
      <c r="H920" s="68"/>
      <c r="I920" s="68"/>
      <c r="J920" s="68"/>
      <c r="K920" s="68"/>
      <c r="L920" s="68"/>
      <c r="M920" s="68"/>
      <c r="N920" s="68"/>
      <c r="O920" s="68"/>
      <c r="P920" s="68"/>
      <c r="Q920" s="68"/>
      <c r="R920" s="68"/>
      <c r="S920" s="68"/>
      <c r="T920" s="68"/>
      <c r="U920" s="68"/>
      <c r="V920" s="68"/>
      <c r="W920" s="68"/>
      <c r="X920" s="68"/>
      <c r="Y920" s="68"/>
      <c r="Z920" s="69"/>
      <c r="AA920" s="70"/>
      <c r="AB920" s="70"/>
      <c r="AC920" s="70"/>
      <c r="AD920" s="71"/>
      <c r="AE920" s="70"/>
      <c r="AF920" s="69"/>
      <c r="AG920" s="69"/>
      <c r="AH920" s="72"/>
      <c r="AI920" s="73"/>
      <c r="AJ920" s="74"/>
      <c r="AK920" s="75"/>
      <c r="AL920" s="76"/>
      <c r="AM920" s="77"/>
      <c r="AN920" s="571" t="s">
        <v>1463</v>
      </c>
    </row>
    <row r="921" spans="1:40" x14ac:dyDescent="0.15">
      <c r="A921" s="67"/>
      <c r="B921" s="68"/>
      <c r="C921" s="68"/>
      <c r="D921" s="68"/>
      <c r="E921" s="68"/>
      <c r="F921" s="68"/>
      <c r="G921" s="68"/>
      <c r="H921" s="68"/>
      <c r="I921" s="68"/>
      <c r="J921" s="68"/>
      <c r="K921" s="68"/>
      <c r="L921" s="68"/>
      <c r="M921" s="68"/>
      <c r="N921" s="68"/>
      <c r="O921" s="68"/>
      <c r="P921" s="68"/>
      <c r="Q921" s="68"/>
      <c r="R921" s="68"/>
      <c r="S921" s="68"/>
      <c r="T921" s="68"/>
      <c r="U921" s="68"/>
      <c r="V921" s="68"/>
      <c r="W921" s="68"/>
      <c r="X921" s="68"/>
      <c r="Y921" s="68"/>
      <c r="Z921" s="69"/>
      <c r="AA921" s="70"/>
      <c r="AB921" s="70"/>
      <c r="AC921" s="70"/>
      <c r="AD921" s="71"/>
      <c r="AE921" s="70"/>
      <c r="AF921" s="69"/>
      <c r="AG921" s="69"/>
      <c r="AH921" s="72"/>
      <c r="AI921" s="73"/>
      <c r="AJ921" s="74"/>
      <c r="AK921" s="75"/>
      <c r="AL921" s="76"/>
      <c r="AM921" s="77"/>
      <c r="AN921" s="571" t="s">
        <v>1463</v>
      </c>
    </row>
    <row r="922" spans="1:40" x14ac:dyDescent="0.15">
      <c r="A922" s="67"/>
      <c r="B922" s="68"/>
      <c r="C922" s="68"/>
      <c r="D922" s="68"/>
      <c r="E922" s="68"/>
      <c r="F922" s="68"/>
      <c r="G922" s="68"/>
      <c r="H922" s="68"/>
      <c r="I922" s="68"/>
      <c r="J922" s="68"/>
      <c r="K922" s="68"/>
      <c r="L922" s="68"/>
      <c r="M922" s="68"/>
      <c r="N922" s="68"/>
      <c r="O922" s="68"/>
      <c r="P922" s="68"/>
      <c r="Q922" s="68"/>
      <c r="R922" s="68"/>
      <c r="S922" s="68"/>
      <c r="T922" s="68"/>
      <c r="U922" s="68"/>
      <c r="V922" s="68"/>
      <c r="W922" s="68"/>
      <c r="X922" s="68"/>
      <c r="Y922" s="68"/>
      <c r="Z922" s="69"/>
      <c r="AA922" s="70"/>
      <c r="AB922" s="70"/>
      <c r="AC922" s="70"/>
      <c r="AD922" s="71"/>
      <c r="AE922" s="70"/>
      <c r="AF922" s="69"/>
      <c r="AG922" s="69"/>
      <c r="AH922" s="72"/>
      <c r="AI922" s="73"/>
      <c r="AJ922" s="74"/>
      <c r="AK922" s="75"/>
      <c r="AL922" s="76"/>
      <c r="AM922" s="77"/>
      <c r="AN922" s="571" t="s">
        <v>1463</v>
      </c>
    </row>
    <row r="923" spans="1:40" x14ac:dyDescent="0.15">
      <c r="A923" s="67"/>
      <c r="B923" s="68"/>
      <c r="C923" s="68"/>
      <c r="D923" s="68"/>
      <c r="E923" s="68"/>
      <c r="F923" s="68"/>
      <c r="G923" s="68"/>
      <c r="H923" s="68"/>
      <c r="I923" s="68"/>
      <c r="J923" s="68"/>
      <c r="K923" s="68"/>
      <c r="L923" s="68"/>
      <c r="M923" s="68"/>
      <c r="N923" s="68"/>
      <c r="O923" s="68"/>
      <c r="P923" s="68"/>
      <c r="Q923" s="68"/>
      <c r="R923" s="68"/>
      <c r="S923" s="68"/>
      <c r="T923" s="68"/>
      <c r="U923" s="68"/>
      <c r="V923" s="68"/>
      <c r="W923" s="68"/>
      <c r="X923" s="68"/>
      <c r="Y923" s="68"/>
      <c r="Z923" s="69"/>
      <c r="AA923" s="70"/>
      <c r="AB923" s="70"/>
      <c r="AC923" s="70"/>
      <c r="AD923" s="71"/>
      <c r="AE923" s="70"/>
      <c r="AF923" s="69"/>
      <c r="AG923" s="69"/>
      <c r="AH923" s="72"/>
      <c r="AI923" s="73"/>
      <c r="AJ923" s="74"/>
      <c r="AK923" s="75"/>
      <c r="AL923" s="76"/>
      <c r="AM923" s="77"/>
      <c r="AN923" s="571" t="s">
        <v>1463</v>
      </c>
    </row>
    <row r="924" spans="1:40" x14ac:dyDescent="0.15">
      <c r="A924" s="67"/>
      <c r="B924" s="68"/>
      <c r="C924" s="68"/>
      <c r="D924" s="68"/>
      <c r="E924" s="68"/>
      <c r="F924" s="68"/>
      <c r="G924" s="68"/>
      <c r="H924" s="68"/>
      <c r="I924" s="68"/>
      <c r="J924" s="68"/>
      <c r="K924" s="68"/>
      <c r="L924" s="68"/>
      <c r="M924" s="68"/>
      <c r="N924" s="68"/>
      <c r="O924" s="68"/>
      <c r="P924" s="68"/>
      <c r="Q924" s="68"/>
      <c r="R924" s="68"/>
      <c r="S924" s="68"/>
      <c r="T924" s="68"/>
      <c r="U924" s="68"/>
      <c r="V924" s="68"/>
      <c r="W924" s="68"/>
      <c r="X924" s="68"/>
      <c r="Y924" s="68"/>
      <c r="Z924" s="69"/>
      <c r="AA924" s="70"/>
      <c r="AB924" s="70"/>
      <c r="AC924" s="70"/>
      <c r="AD924" s="71"/>
      <c r="AE924" s="70"/>
      <c r="AF924" s="69"/>
      <c r="AG924" s="69"/>
      <c r="AH924" s="72"/>
      <c r="AI924" s="73"/>
      <c r="AJ924" s="74"/>
      <c r="AK924" s="75"/>
      <c r="AL924" s="76"/>
      <c r="AM924" s="77"/>
      <c r="AN924" s="571" t="s">
        <v>1463</v>
      </c>
    </row>
    <row r="925" spans="1:40" x14ac:dyDescent="0.15">
      <c r="A925" s="67"/>
      <c r="B925" s="68"/>
      <c r="C925" s="68"/>
      <c r="D925" s="68"/>
      <c r="E925" s="68"/>
      <c r="F925" s="68"/>
      <c r="G925" s="68"/>
      <c r="H925" s="68"/>
      <c r="I925" s="68"/>
      <c r="J925" s="68"/>
      <c r="K925" s="68"/>
      <c r="L925" s="68"/>
      <c r="M925" s="68"/>
      <c r="N925" s="68"/>
      <c r="O925" s="68"/>
      <c r="P925" s="68"/>
      <c r="Q925" s="68"/>
      <c r="R925" s="68"/>
      <c r="S925" s="68"/>
      <c r="T925" s="68"/>
      <c r="U925" s="68"/>
      <c r="V925" s="68"/>
      <c r="W925" s="68"/>
      <c r="X925" s="68"/>
      <c r="Y925" s="68"/>
      <c r="Z925" s="69"/>
      <c r="AA925" s="70"/>
      <c r="AB925" s="70"/>
      <c r="AC925" s="70"/>
      <c r="AD925" s="71"/>
      <c r="AE925" s="70"/>
      <c r="AF925" s="69"/>
      <c r="AG925" s="69"/>
      <c r="AH925" s="72"/>
      <c r="AI925" s="73"/>
      <c r="AJ925" s="74"/>
      <c r="AK925" s="75"/>
      <c r="AL925" s="76"/>
      <c r="AM925" s="77"/>
      <c r="AN925" s="571" t="s">
        <v>1463</v>
      </c>
    </row>
    <row r="926" spans="1:40" x14ac:dyDescent="0.15">
      <c r="A926" s="67"/>
      <c r="B926" s="68"/>
      <c r="C926" s="68"/>
      <c r="D926" s="68"/>
      <c r="E926" s="68"/>
      <c r="F926" s="68"/>
      <c r="G926" s="68"/>
      <c r="H926" s="68"/>
      <c r="I926" s="68"/>
      <c r="J926" s="68"/>
      <c r="K926" s="68"/>
      <c r="L926" s="68"/>
      <c r="M926" s="68"/>
      <c r="N926" s="68"/>
      <c r="O926" s="68"/>
      <c r="P926" s="68"/>
      <c r="Q926" s="68"/>
      <c r="R926" s="68"/>
      <c r="S926" s="68"/>
      <c r="T926" s="68"/>
      <c r="U926" s="68"/>
      <c r="V926" s="68"/>
      <c r="W926" s="68"/>
      <c r="X926" s="68"/>
      <c r="Y926" s="68"/>
      <c r="Z926" s="69"/>
      <c r="AA926" s="70"/>
      <c r="AB926" s="70"/>
      <c r="AC926" s="70"/>
      <c r="AD926" s="71"/>
      <c r="AE926" s="70"/>
      <c r="AF926" s="69"/>
      <c r="AG926" s="69"/>
      <c r="AH926" s="72"/>
      <c r="AI926" s="73"/>
      <c r="AJ926" s="74"/>
      <c r="AK926" s="75"/>
      <c r="AL926" s="76"/>
      <c r="AM926" s="77"/>
      <c r="AN926" s="571" t="s">
        <v>1463</v>
      </c>
    </row>
    <row r="927" spans="1:40" x14ac:dyDescent="0.15">
      <c r="A927" s="67"/>
      <c r="B927" s="68"/>
      <c r="C927" s="68"/>
      <c r="D927" s="68"/>
      <c r="E927" s="68"/>
      <c r="F927" s="68"/>
      <c r="G927" s="68"/>
      <c r="H927" s="68"/>
      <c r="I927" s="68"/>
      <c r="J927" s="68"/>
      <c r="K927" s="68"/>
      <c r="L927" s="68"/>
      <c r="M927" s="68"/>
      <c r="N927" s="68"/>
      <c r="O927" s="68"/>
      <c r="P927" s="68"/>
      <c r="Q927" s="68"/>
      <c r="R927" s="68"/>
      <c r="S927" s="68"/>
      <c r="T927" s="68"/>
      <c r="U927" s="68"/>
      <c r="V927" s="68"/>
      <c r="W927" s="68"/>
      <c r="X927" s="68"/>
      <c r="Y927" s="68"/>
      <c r="Z927" s="69"/>
      <c r="AA927" s="70"/>
      <c r="AB927" s="70"/>
      <c r="AC927" s="70"/>
      <c r="AD927" s="71"/>
      <c r="AE927" s="70"/>
      <c r="AF927" s="69"/>
      <c r="AG927" s="69"/>
      <c r="AH927" s="72"/>
      <c r="AI927" s="73"/>
      <c r="AJ927" s="74"/>
      <c r="AK927" s="75"/>
      <c r="AL927" s="76"/>
      <c r="AM927" s="77"/>
      <c r="AN927" s="571" t="s">
        <v>1463</v>
      </c>
    </row>
    <row r="928" spans="1:40" x14ac:dyDescent="0.15">
      <c r="A928" s="67"/>
      <c r="B928" s="68"/>
      <c r="C928" s="68"/>
      <c r="D928" s="68"/>
      <c r="E928" s="68"/>
      <c r="F928" s="68"/>
      <c r="G928" s="68"/>
      <c r="H928" s="68"/>
      <c r="I928" s="68"/>
      <c r="J928" s="68"/>
      <c r="K928" s="68"/>
      <c r="L928" s="68"/>
      <c r="M928" s="68"/>
      <c r="N928" s="68"/>
      <c r="O928" s="68"/>
      <c r="P928" s="68"/>
      <c r="Q928" s="68"/>
      <c r="R928" s="68"/>
      <c r="S928" s="68"/>
      <c r="T928" s="68"/>
      <c r="U928" s="68"/>
      <c r="V928" s="68"/>
      <c r="W928" s="68"/>
      <c r="X928" s="68"/>
      <c r="Y928" s="68"/>
      <c r="Z928" s="69"/>
      <c r="AA928" s="70"/>
      <c r="AB928" s="70"/>
      <c r="AC928" s="70"/>
      <c r="AD928" s="71"/>
      <c r="AE928" s="70"/>
      <c r="AF928" s="69"/>
      <c r="AG928" s="69"/>
      <c r="AH928" s="72"/>
      <c r="AI928" s="73"/>
      <c r="AJ928" s="74"/>
      <c r="AK928" s="75"/>
      <c r="AL928" s="76"/>
      <c r="AM928" s="77"/>
      <c r="AN928" s="571" t="s">
        <v>1463</v>
      </c>
    </row>
    <row r="929" spans="1:40" x14ac:dyDescent="0.15">
      <c r="A929" s="67"/>
      <c r="B929" s="68"/>
      <c r="C929" s="68"/>
      <c r="D929" s="68"/>
      <c r="E929" s="68"/>
      <c r="F929" s="68"/>
      <c r="G929" s="68"/>
      <c r="H929" s="68"/>
      <c r="I929" s="68"/>
      <c r="J929" s="68"/>
      <c r="K929" s="68"/>
      <c r="L929" s="68"/>
      <c r="M929" s="68"/>
      <c r="N929" s="68"/>
      <c r="O929" s="68"/>
      <c r="P929" s="68"/>
      <c r="Q929" s="68"/>
      <c r="R929" s="68"/>
      <c r="S929" s="68"/>
      <c r="T929" s="68"/>
      <c r="U929" s="68"/>
      <c r="V929" s="68"/>
      <c r="W929" s="68"/>
      <c r="X929" s="68"/>
      <c r="Y929" s="68"/>
      <c r="Z929" s="69"/>
      <c r="AA929" s="70"/>
      <c r="AB929" s="70"/>
      <c r="AC929" s="70"/>
      <c r="AD929" s="71"/>
      <c r="AE929" s="70"/>
      <c r="AF929" s="69"/>
      <c r="AG929" s="69"/>
      <c r="AH929" s="72"/>
      <c r="AI929" s="73"/>
      <c r="AJ929" s="74"/>
      <c r="AK929" s="75"/>
      <c r="AL929" s="76"/>
      <c r="AM929" s="77"/>
      <c r="AN929" s="571" t="s">
        <v>1463</v>
      </c>
    </row>
    <row r="930" spans="1:40" x14ac:dyDescent="0.15">
      <c r="A930" s="67"/>
      <c r="B930" s="68"/>
      <c r="C930" s="68"/>
      <c r="D930" s="68"/>
      <c r="E930" s="68"/>
      <c r="F930" s="68"/>
      <c r="G930" s="68"/>
      <c r="H930" s="68"/>
      <c r="I930" s="68"/>
      <c r="J930" s="68"/>
      <c r="K930" s="68"/>
      <c r="L930" s="68"/>
      <c r="M930" s="68"/>
      <c r="N930" s="68"/>
      <c r="O930" s="68"/>
      <c r="P930" s="68"/>
      <c r="Q930" s="68"/>
      <c r="R930" s="68"/>
      <c r="S930" s="68"/>
      <c r="T930" s="68"/>
      <c r="U930" s="68"/>
      <c r="V930" s="68"/>
      <c r="W930" s="68"/>
      <c r="X930" s="68"/>
      <c r="Y930" s="68"/>
      <c r="Z930" s="69"/>
      <c r="AA930" s="70"/>
      <c r="AB930" s="70"/>
      <c r="AC930" s="70"/>
      <c r="AD930" s="71"/>
      <c r="AE930" s="70"/>
      <c r="AF930" s="69"/>
      <c r="AG930" s="69"/>
      <c r="AH930" s="72"/>
      <c r="AI930" s="73"/>
      <c r="AJ930" s="74"/>
      <c r="AK930" s="75"/>
      <c r="AL930" s="76"/>
      <c r="AM930" s="77"/>
      <c r="AN930" s="571" t="s">
        <v>1519</v>
      </c>
    </row>
    <row r="931" spans="1:40" x14ac:dyDescent="0.15">
      <c r="A931" s="708"/>
      <c r="B931" s="673"/>
      <c r="C931" s="673"/>
      <c r="D931" s="673"/>
      <c r="E931" s="673"/>
      <c r="F931" s="517"/>
      <c r="G931" s="674"/>
      <c r="H931" s="674"/>
      <c r="I931" s="674"/>
      <c r="J931" s="674"/>
      <c r="K931" s="674"/>
      <c r="L931" s="674"/>
      <c r="M931" s="674"/>
      <c r="N931" s="674"/>
      <c r="O931" s="674"/>
      <c r="P931" s="674"/>
      <c r="Q931" s="674"/>
      <c r="R931" s="674"/>
      <c r="S931" s="674"/>
      <c r="T931" s="674"/>
      <c r="U931" s="674"/>
      <c r="V931" s="674"/>
      <c r="W931" s="674"/>
      <c r="X931" s="674"/>
      <c r="Y931" s="674"/>
      <c r="Z931" s="707"/>
      <c r="AA931" s="677"/>
      <c r="AB931" s="677"/>
      <c r="AC931" s="677"/>
      <c r="AD931" s="679"/>
      <c r="AE931" s="677"/>
      <c r="AF931" s="707"/>
      <c r="AG931" s="707"/>
      <c r="AH931" s="680"/>
      <c r="AI931" s="683"/>
      <c r="AJ931" s="707"/>
      <c r="AK931" s="680"/>
      <c r="AL931" s="683"/>
      <c r="AM931" s="680"/>
      <c r="AN931" s="78" t="s">
        <v>1518</v>
      </c>
    </row>
    <row r="932" spans="1:40" x14ac:dyDescent="0.15">
      <c r="A932" s="67"/>
      <c r="B932" s="68"/>
      <c r="C932" s="68"/>
      <c r="D932" s="68"/>
      <c r="E932" s="68"/>
      <c r="F932" s="68"/>
      <c r="G932" s="68"/>
      <c r="H932" s="68"/>
      <c r="I932" s="68"/>
      <c r="J932" s="68"/>
      <c r="K932" s="68"/>
      <c r="L932" s="68"/>
      <c r="M932" s="68"/>
      <c r="N932" s="68"/>
      <c r="O932" s="68"/>
      <c r="P932" s="68"/>
      <c r="Q932" s="68"/>
      <c r="R932" s="68"/>
      <c r="S932" s="68"/>
      <c r="T932" s="68"/>
      <c r="U932" s="68"/>
      <c r="V932" s="68"/>
      <c r="W932" s="68"/>
      <c r="X932" s="68"/>
      <c r="Y932" s="68"/>
      <c r="Z932" s="69"/>
      <c r="AA932" s="70"/>
      <c r="AB932" s="70"/>
      <c r="AC932" s="70"/>
      <c r="AD932" s="71"/>
      <c r="AE932" s="70"/>
      <c r="AF932" s="69"/>
      <c r="AG932" s="69"/>
      <c r="AH932" s="72"/>
      <c r="AI932" s="73"/>
      <c r="AJ932" s="74"/>
      <c r="AK932" s="75"/>
      <c r="AL932" s="76"/>
      <c r="AM932" s="77"/>
      <c r="AN932" s="571" t="s">
        <v>1521</v>
      </c>
    </row>
    <row r="933" spans="1:40" x14ac:dyDescent="0.15">
      <c r="A933" s="67"/>
      <c r="B933" s="68"/>
      <c r="C933" s="68"/>
      <c r="D933" s="68"/>
      <c r="E933" s="68"/>
      <c r="F933" s="68"/>
      <c r="G933" s="68"/>
      <c r="H933" s="68"/>
      <c r="I933" s="68"/>
      <c r="J933" s="68"/>
      <c r="K933" s="68"/>
      <c r="L933" s="68"/>
      <c r="M933" s="68"/>
      <c r="N933" s="68"/>
      <c r="O933" s="68"/>
      <c r="P933" s="68"/>
      <c r="Q933" s="68"/>
      <c r="R933" s="68"/>
      <c r="S933" s="68"/>
      <c r="T933" s="68"/>
      <c r="U933" s="68"/>
      <c r="V933" s="68"/>
      <c r="W933" s="68"/>
      <c r="X933" s="68"/>
      <c r="Y933" s="68"/>
      <c r="Z933" s="69"/>
      <c r="AA933" s="70"/>
      <c r="AB933" s="70"/>
      <c r="AC933" s="70"/>
      <c r="AD933" s="71"/>
      <c r="AE933" s="70"/>
      <c r="AF933" s="69"/>
      <c r="AG933" s="69"/>
      <c r="AH933" s="72"/>
      <c r="AI933" s="73"/>
      <c r="AJ933" s="74"/>
      <c r="AK933" s="75"/>
      <c r="AL933" s="76"/>
      <c r="AM933" s="77"/>
      <c r="AN933" s="571" t="s">
        <v>1521</v>
      </c>
    </row>
    <row r="934" spans="1:40" x14ac:dyDescent="0.15">
      <c r="A934" s="708"/>
      <c r="B934" s="673"/>
      <c r="C934" s="673"/>
      <c r="D934" s="673"/>
      <c r="E934" s="673"/>
      <c r="F934" s="517"/>
      <c r="G934" s="674"/>
      <c r="H934" s="674"/>
      <c r="I934" s="674"/>
      <c r="J934" s="674"/>
      <c r="K934" s="674"/>
      <c r="L934" s="674"/>
      <c r="M934" s="674"/>
      <c r="N934" s="674"/>
      <c r="O934" s="674"/>
      <c r="P934" s="674"/>
      <c r="Q934" s="674"/>
      <c r="R934" s="674"/>
      <c r="S934" s="674"/>
      <c r="T934" s="674"/>
      <c r="U934" s="674"/>
      <c r="V934" s="674"/>
      <c r="W934" s="674"/>
      <c r="X934" s="674"/>
      <c r="Y934" s="674"/>
      <c r="Z934" s="707"/>
      <c r="AA934" s="677"/>
      <c r="AB934" s="677"/>
      <c r="AC934" s="677"/>
      <c r="AD934" s="679"/>
      <c r="AE934" s="677"/>
      <c r="AF934" s="707"/>
      <c r="AG934" s="707"/>
      <c r="AH934" s="680"/>
      <c r="AI934" s="683"/>
      <c r="AJ934" s="707"/>
      <c r="AK934" s="680"/>
      <c r="AL934" s="683"/>
      <c r="AM934" s="680"/>
      <c r="AN934" s="78" t="s">
        <v>1520</v>
      </c>
    </row>
    <row r="935" spans="1:40" x14ac:dyDescent="0.15">
      <c r="A935" s="708"/>
      <c r="B935" s="673"/>
      <c r="C935" s="673"/>
      <c r="D935" s="673"/>
      <c r="E935" s="673"/>
      <c r="F935" s="517"/>
      <c r="G935" s="674"/>
      <c r="H935" s="674"/>
      <c r="I935" s="674"/>
      <c r="J935" s="674"/>
      <c r="K935" s="674"/>
      <c r="L935" s="674"/>
      <c r="M935" s="674"/>
      <c r="N935" s="674"/>
      <c r="O935" s="674"/>
      <c r="P935" s="674"/>
      <c r="Q935" s="674"/>
      <c r="R935" s="674"/>
      <c r="S935" s="674"/>
      <c r="T935" s="674"/>
      <c r="U935" s="674"/>
      <c r="V935" s="674"/>
      <c r="W935" s="674"/>
      <c r="X935" s="674"/>
      <c r="Y935" s="674"/>
      <c r="Z935" s="707"/>
      <c r="AA935" s="677"/>
      <c r="AB935" s="677"/>
      <c r="AC935" s="677"/>
      <c r="AD935" s="679"/>
      <c r="AE935" s="677"/>
      <c r="AF935" s="707"/>
      <c r="AG935" s="707"/>
      <c r="AH935" s="680"/>
      <c r="AI935" s="683"/>
      <c r="AJ935" s="707"/>
      <c r="AK935" s="680"/>
      <c r="AL935" s="683"/>
      <c r="AM935" s="680"/>
      <c r="AN935" s="78" t="s">
        <v>1542</v>
      </c>
    </row>
    <row r="936" spans="1:40" x14ac:dyDescent="0.15">
      <c r="A936" s="79"/>
      <c r="B936" s="80"/>
      <c r="C936" s="80"/>
      <c r="D936" s="80"/>
      <c r="E936" s="80"/>
      <c r="F936" s="80"/>
      <c r="G936" s="68"/>
      <c r="H936" s="68"/>
      <c r="I936" s="68"/>
      <c r="J936" s="68"/>
      <c r="K936" s="68"/>
      <c r="L936" s="68"/>
      <c r="M936" s="68"/>
      <c r="N936" s="68"/>
      <c r="O936" s="68"/>
      <c r="P936" s="68"/>
      <c r="Q936" s="68"/>
      <c r="R936" s="68"/>
      <c r="S936" s="68"/>
      <c r="T936" s="68"/>
      <c r="U936" s="68"/>
      <c r="V936" s="68"/>
      <c r="W936" s="68"/>
      <c r="X936" s="68"/>
      <c r="Y936" s="68"/>
      <c r="Z936" s="69"/>
      <c r="AA936" s="70"/>
      <c r="AB936" s="70"/>
      <c r="AC936" s="70"/>
      <c r="AD936" s="71"/>
      <c r="AE936" s="70"/>
      <c r="AF936" s="69"/>
      <c r="AG936" s="69"/>
      <c r="AH936" s="72"/>
      <c r="AI936" s="73"/>
      <c r="AJ936" s="74"/>
      <c r="AK936" s="75"/>
      <c r="AL936" s="76"/>
      <c r="AM936" s="77"/>
      <c r="AN936" s="571" t="s">
        <v>1467</v>
      </c>
    </row>
    <row r="937" spans="1:40" x14ac:dyDescent="0.15">
      <c r="A937" s="67"/>
      <c r="B937" s="68"/>
      <c r="C937" s="68"/>
      <c r="D937" s="68"/>
      <c r="E937" s="68"/>
      <c r="F937" s="68"/>
      <c r="G937" s="68"/>
      <c r="H937" s="68"/>
      <c r="I937" s="68"/>
      <c r="J937" s="68"/>
      <c r="K937" s="68"/>
      <c r="L937" s="68"/>
      <c r="M937" s="68"/>
      <c r="N937" s="68"/>
      <c r="O937" s="68"/>
      <c r="P937" s="68"/>
      <c r="Q937" s="68"/>
      <c r="R937" s="68"/>
      <c r="S937" s="68"/>
      <c r="T937" s="68"/>
      <c r="U937" s="68"/>
      <c r="V937" s="68"/>
      <c r="W937" s="68"/>
      <c r="X937" s="68"/>
      <c r="Y937" s="68"/>
      <c r="Z937" s="69"/>
      <c r="AA937" s="70"/>
      <c r="AB937" s="70"/>
      <c r="AC937" s="70"/>
      <c r="AD937" s="71"/>
      <c r="AE937" s="70"/>
      <c r="AF937" s="69"/>
      <c r="AG937" s="69"/>
      <c r="AH937" s="72"/>
      <c r="AI937" s="73"/>
      <c r="AJ937" s="74"/>
      <c r="AK937" s="75"/>
      <c r="AL937" s="76"/>
      <c r="AM937" s="77"/>
      <c r="AN937" s="78" t="s">
        <v>1467</v>
      </c>
    </row>
    <row r="938" spans="1:40" x14ac:dyDescent="0.15">
      <c r="A938" s="79"/>
      <c r="B938" s="80"/>
      <c r="C938" s="80"/>
      <c r="D938" s="80"/>
      <c r="E938" s="80"/>
      <c r="F938" s="80"/>
      <c r="G938" s="68"/>
      <c r="H938" s="68"/>
      <c r="I938" s="68"/>
      <c r="J938" s="68"/>
      <c r="K938" s="68"/>
      <c r="L938" s="68"/>
      <c r="M938" s="68"/>
      <c r="N938" s="68"/>
      <c r="O938" s="68"/>
      <c r="P938" s="68"/>
      <c r="Q938" s="68"/>
      <c r="R938" s="68"/>
      <c r="S938" s="68"/>
      <c r="T938" s="68"/>
      <c r="U938" s="68"/>
      <c r="V938" s="68"/>
      <c r="W938" s="68"/>
      <c r="X938" s="68"/>
      <c r="Y938" s="68"/>
      <c r="Z938" s="69"/>
      <c r="AA938" s="70"/>
      <c r="AB938" s="70"/>
      <c r="AC938" s="70"/>
      <c r="AD938" s="71"/>
      <c r="AE938" s="70"/>
      <c r="AF938" s="69"/>
      <c r="AG938" s="69"/>
      <c r="AH938" s="72"/>
      <c r="AI938" s="73"/>
      <c r="AJ938" s="74"/>
      <c r="AK938" s="75"/>
      <c r="AL938" s="76"/>
      <c r="AM938" s="77"/>
      <c r="AN938" s="571" t="s">
        <v>1467</v>
      </c>
    </row>
    <row r="939" spans="1:40" x14ac:dyDescent="0.15">
      <c r="A939" s="67"/>
      <c r="B939" s="68"/>
      <c r="C939" s="68"/>
      <c r="D939" s="68"/>
      <c r="E939" s="68"/>
      <c r="F939" s="68"/>
      <c r="G939" s="68"/>
      <c r="H939" s="68"/>
      <c r="I939" s="68"/>
      <c r="J939" s="68"/>
      <c r="K939" s="68"/>
      <c r="L939" s="68"/>
      <c r="M939" s="68"/>
      <c r="N939" s="68"/>
      <c r="O939" s="68"/>
      <c r="P939" s="68"/>
      <c r="Q939" s="68"/>
      <c r="R939" s="68"/>
      <c r="S939" s="68"/>
      <c r="T939" s="68"/>
      <c r="U939" s="68"/>
      <c r="V939" s="68"/>
      <c r="W939" s="68"/>
      <c r="X939" s="68"/>
      <c r="Y939" s="68"/>
      <c r="Z939" s="69"/>
      <c r="AA939" s="70"/>
      <c r="AB939" s="70"/>
      <c r="AC939" s="70"/>
      <c r="AD939" s="71"/>
      <c r="AE939" s="70"/>
      <c r="AF939" s="69"/>
      <c r="AG939" s="69"/>
      <c r="AH939" s="72"/>
      <c r="AI939" s="73"/>
      <c r="AJ939" s="74"/>
      <c r="AK939" s="75"/>
      <c r="AL939" s="76"/>
      <c r="AM939" s="77"/>
      <c r="AN939" s="571" t="s">
        <v>1467</v>
      </c>
    </row>
    <row r="940" spans="1:40" x14ac:dyDescent="0.15">
      <c r="A940" s="79"/>
      <c r="B940" s="80"/>
      <c r="C940" s="80"/>
      <c r="D940" s="80"/>
      <c r="E940" s="80"/>
      <c r="F940" s="80"/>
      <c r="G940" s="68"/>
      <c r="H940" s="68"/>
      <c r="I940" s="68"/>
      <c r="J940" s="68"/>
      <c r="K940" s="68"/>
      <c r="L940" s="68"/>
      <c r="M940" s="68"/>
      <c r="N940" s="68"/>
      <c r="O940" s="68"/>
      <c r="P940" s="68"/>
      <c r="Q940" s="68"/>
      <c r="R940" s="68"/>
      <c r="S940" s="68"/>
      <c r="T940" s="68"/>
      <c r="U940" s="68"/>
      <c r="V940" s="68"/>
      <c r="W940" s="68"/>
      <c r="X940" s="68"/>
      <c r="Y940" s="68"/>
      <c r="Z940" s="69"/>
      <c r="AA940" s="70"/>
      <c r="AB940" s="70"/>
      <c r="AC940" s="70"/>
      <c r="AD940" s="71"/>
      <c r="AE940" s="70"/>
      <c r="AF940" s="69"/>
      <c r="AG940" s="69"/>
      <c r="AH940" s="72"/>
      <c r="AI940" s="73"/>
      <c r="AJ940" s="74"/>
      <c r="AK940" s="75"/>
      <c r="AL940" s="76"/>
      <c r="AM940" s="77"/>
      <c r="AN940" s="78" t="s">
        <v>1467</v>
      </c>
    </row>
    <row r="941" spans="1:40" x14ac:dyDescent="0.15">
      <c r="A941" s="67"/>
      <c r="B941" s="68"/>
      <c r="C941" s="68"/>
      <c r="D941" s="68"/>
      <c r="E941" s="68"/>
      <c r="F941" s="68"/>
      <c r="G941" s="68"/>
      <c r="H941" s="68"/>
      <c r="I941" s="68"/>
      <c r="J941" s="68"/>
      <c r="K941" s="68"/>
      <c r="L941" s="68"/>
      <c r="M941" s="68"/>
      <c r="N941" s="68"/>
      <c r="O941" s="68"/>
      <c r="P941" s="68"/>
      <c r="Q941" s="68"/>
      <c r="R941" s="68"/>
      <c r="S941" s="68"/>
      <c r="T941" s="68"/>
      <c r="U941" s="68"/>
      <c r="V941" s="68"/>
      <c r="W941" s="68"/>
      <c r="X941" s="68"/>
      <c r="Y941" s="68"/>
      <c r="Z941" s="69"/>
      <c r="AA941" s="70"/>
      <c r="AB941" s="70"/>
      <c r="AC941" s="70"/>
      <c r="AD941" s="71"/>
      <c r="AE941" s="70"/>
      <c r="AF941" s="69"/>
      <c r="AG941" s="69"/>
      <c r="AH941" s="72"/>
      <c r="AI941" s="73"/>
      <c r="AJ941" s="74"/>
      <c r="AK941" s="75"/>
      <c r="AL941" s="76"/>
      <c r="AM941" s="77"/>
      <c r="AN941" s="571" t="s">
        <v>1467</v>
      </c>
    </row>
    <row r="942" spans="1:40" x14ac:dyDescent="0.15">
      <c r="A942" s="67"/>
      <c r="B942" s="68"/>
      <c r="C942" s="68"/>
      <c r="D942" s="68"/>
      <c r="E942" s="68"/>
      <c r="F942" s="68"/>
      <c r="G942" s="68"/>
      <c r="H942" s="68"/>
      <c r="I942" s="68"/>
      <c r="J942" s="68"/>
      <c r="K942" s="68"/>
      <c r="L942" s="68"/>
      <c r="M942" s="68"/>
      <c r="N942" s="68"/>
      <c r="O942" s="68"/>
      <c r="P942" s="68"/>
      <c r="Q942" s="68"/>
      <c r="R942" s="68"/>
      <c r="S942" s="68"/>
      <c r="T942" s="68"/>
      <c r="U942" s="68"/>
      <c r="V942" s="68"/>
      <c r="W942" s="68"/>
      <c r="X942" s="68"/>
      <c r="Y942" s="68"/>
      <c r="Z942" s="69"/>
      <c r="AA942" s="70"/>
      <c r="AB942" s="70"/>
      <c r="AC942" s="70"/>
      <c r="AD942" s="71"/>
      <c r="AE942" s="70"/>
      <c r="AF942" s="69"/>
      <c r="AG942" s="69"/>
      <c r="AH942" s="72"/>
      <c r="AI942" s="73"/>
      <c r="AJ942" s="74"/>
      <c r="AK942" s="75"/>
      <c r="AL942" s="76"/>
      <c r="AM942" s="77"/>
      <c r="AN942" s="571" t="s">
        <v>1467</v>
      </c>
    </row>
    <row r="943" spans="1:40" x14ac:dyDescent="0.15">
      <c r="A943" s="67"/>
      <c r="B943" s="68"/>
      <c r="C943" s="68"/>
      <c r="D943" s="68"/>
      <c r="E943" s="68"/>
      <c r="F943" s="68"/>
      <c r="G943" s="68"/>
      <c r="H943" s="68"/>
      <c r="I943" s="68"/>
      <c r="J943" s="68"/>
      <c r="K943" s="68"/>
      <c r="L943" s="68"/>
      <c r="M943" s="68"/>
      <c r="N943" s="68"/>
      <c r="O943" s="68"/>
      <c r="P943" s="68"/>
      <c r="Q943" s="68"/>
      <c r="R943" s="68"/>
      <c r="S943" s="68"/>
      <c r="T943" s="68"/>
      <c r="U943" s="68"/>
      <c r="V943" s="68"/>
      <c r="W943" s="68"/>
      <c r="X943" s="68"/>
      <c r="Y943" s="68"/>
      <c r="Z943" s="69"/>
      <c r="AA943" s="70"/>
      <c r="AB943" s="70"/>
      <c r="AC943" s="70"/>
      <c r="AD943" s="71"/>
      <c r="AE943" s="70"/>
      <c r="AF943" s="69"/>
      <c r="AG943" s="69"/>
      <c r="AH943" s="72"/>
      <c r="AI943" s="73"/>
      <c r="AJ943" s="74"/>
      <c r="AK943" s="75"/>
      <c r="AL943" s="76"/>
      <c r="AM943" s="77"/>
      <c r="AN943" s="571" t="s">
        <v>1467</v>
      </c>
    </row>
    <row r="944" spans="1:40" x14ac:dyDescent="0.15">
      <c r="A944" s="67"/>
      <c r="B944" s="68"/>
      <c r="C944" s="68"/>
      <c r="D944" s="68"/>
      <c r="E944" s="68"/>
      <c r="F944" s="68"/>
      <c r="G944" s="68"/>
      <c r="H944" s="68"/>
      <c r="I944" s="68"/>
      <c r="J944" s="68"/>
      <c r="K944" s="68"/>
      <c r="L944" s="68"/>
      <c r="M944" s="68"/>
      <c r="N944" s="68"/>
      <c r="O944" s="68"/>
      <c r="P944" s="68"/>
      <c r="Q944" s="68"/>
      <c r="R944" s="68"/>
      <c r="S944" s="68"/>
      <c r="T944" s="68"/>
      <c r="U944" s="68"/>
      <c r="V944" s="68"/>
      <c r="W944" s="68"/>
      <c r="X944" s="68"/>
      <c r="Y944" s="68"/>
      <c r="Z944" s="69"/>
      <c r="AA944" s="70"/>
      <c r="AB944" s="70"/>
      <c r="AC944" s="70"/>
      <c r="AD944" s="71"/>
      <c r="AE944" s="70"/>
      <c r="AF944" s="69"/>
      <c r="AG944" s="69"/>
      <c r="AH944" s="72"/>
      <c r="AI944" s="73"/>
      <c r="AJ944" s="74"/>
      <c r="AK944" s="75"/>
      <c r="AL944" s="76"/>
      <c r="AM944" s="77"/>
      <c r="AN944" s="571" t="s">
        <v>1467</v>
      </c>
    </row>
    <row r="945" spans="1:40" x14ac:dyDescent="0.15">
      <c r="A945" s="67"/>
      <c r="B945" s="68"/>
      <c r="C945" s="68"/>
      <c r="D945" s="68"/>
      <c r="E945" s="68"/>
      <c r="F945" s="68"/>
      <c r="G945" s="68"/>
      <c r="H945" s="68"/>
      <c r="I945" s="68"/>
      <c r="J945" s="68"/>
      <c r="K945" s="68"/>
      <c r="L945" s="68"/>
      <c r="M945" s="68"/>
      <c r="N945" s="68"/>
      <c r="O945" s="68"/>
      <c r="P945" s="68"/>
      <c r="Q945" s="68"/>
      <c r="R945" s="68"/>
      <c r="S945" s="68"/>
      <c r="T945" s="68"/>
      <c r="U945" s="68"/>
      <c r="V945" s="68"/>
      <c r="W945" s="68"/>
      <c r="X945" s="68"/>
      <c r="Y945" s="68"/>
      <c r="Z945" s="69"/>
      <c r="AA945" s="70"/>
      <c r="AB945" s="70"/>
      <c r="AC945" s="70"/>
      <c r="AD945" s="71"/>
      <c r="AE945" s="70"/>
      <c r="AF945" s="69"/>
      <c r="AG945" s="69"/>
      <c r="AH945" s="72"/>
      <c r="AI945" s="73"/>
      <c r="AJ945" s="74"/>
      <c r="AK945" s="75"/>
      <c r="AL945" s="76"/>
      <c r="AM945" s="77"/>
      <c r="AN945" s="571" t="s">
        <v>1467</v>
      </c>
    </row>
    <row r="946" spans="1:40" x14ac:dyDescent="0.15">
      <c r="A946" s="67"/>
      <c r="B946" s="68"/>
      <c r="C946" s="68"/>
      <c r="D946" s="68"/>
      <c r="E946" s="68"/>
      <c r="F946" s="68"/>
      <c r="G946" s="68"/>
      <c r="H946" s="68"/>
      <c r="I946" s="68"/>
      <c r="J946" s="68"/>
      <c r="K946" s="68"/>
      <c r="L946" s="68"/>
      <c r="M946" s="68"/>
      <c r="N946" s="68"/>
      <c r="O946" s="68"/>
      <c r="P946" s="68"/>
      <c r="Q946" s="68"/>
      <c r="R946" s="68"/>
      <c r="S946" s="68"/>
      <c r="T946" s="68"/>
      <c r="U946" s="68"/>
      <c r="V946" s="68"/>
      <c r="W946" s="68"/>
      <c r="X946" s="68"/>
      <c r="Y946" s="68"/>
      <c r="Z946" s="69"/>
      <c r="AA946" s="70"/>
      <c r="AB946" s="70"/>
      <c r="AC946" s="70"/>
      <c r="AD946" s="71"/>
      <c r="AE946" s="70"/>
      <c r="AF946" s="69"/>
      <c r="AG946" s="69"/>
      <c r="AH946" s="72"/>
      <c r="AI946" s="73"/>
      <c r="AJ946" s="74"/>
      <c r="AK946" s="75"/>
      <c r="AL946" s="76"/>
      <c r="AM946" s="77"/>
      <c r="AN946" s="571" t="s">
        <v>1467</v>
      </c>
    </row>
    <row r="947" spans="1:40" x14ac:dyDescent="0.15">
      <c r="A947" s="79"/>
      <c r="B947" s="80"/>
      <c r="C947" s="80"/>
      <c r="D947" s="80"/>
      <c r="E947" s="80"/>
      <c r="F947" s="80"/>
      <c r="G947" s="68"/>
      <c r="H947" s="68"/>
      <c r="I947" s="68"/>
      <c r="J947" s="68"/>
      <c r="K947" s="68"/>
      <c r="L947" s="68"/>
      <c r="M947" s="68"/>
      <c r="N947" s="68"/>
      <c r="O947" s="68"/>
      <c r="P947" s="68"/>
      <c r="Q947" s="68"/>
      <c r="R947" s="68"/>
      <c r="S947" s="68"/>
      <c r="T947" s="68"/>
      <c r="U947" s="68"/>
      <c r="V947" s="68"/>
      <c r="W947" s="68"/>
      <c r="X947" s="68"/>
      <c r="Y947" s="68"/>
      <c r="Z947" s="69"/>
      <c r="AA947" s="70"/>
      <c r="AB947" s="70"/>
      <c r="AC947" s="70"/>
      <c r="AD947" s="71"/>
      <c r="AE947" s="70"/>
      <c r="AF947" s="69"/>
      <c r="AG947" s="69"/>
      <c r="AH947" s="72"/>
      <c r="AI947" s="73"/>
      <c r="AJ947" s="74"/>
      <c r="AK947" s="75"/>
      <c r="AL947" s="76"/>
      <c r="AM947" s="77"/>
      <c r="AN947" s="571" t="s">
        <v>1467</v>
      </c>
    </row>
    <row r="948" spans="1:40" x14ac:dyDescent="0.15">
      <c r="A948" s="67"/>
      <c r="B948" s="68"/>
      <c r="C948" s="68"/>
      <c r="D948" s="68"/>
      <c r="E948" s="68"/>
      <c r="F948" s="68"/>
      <c r="G948" s="68"/>
      <c r="H948" s="68"/>
      <c r="I948" s="68"/>
      <c r="J948" s="68"/>
      <c r="K948" s="68"/>
      <c r="L948" s="68"/>
      <c r="M948" s="68"/>
      <c r="N948" s="68"/>
      <c r="O948" s="68"/>
      <c r="P948" s="68"/>
      <c r="Q948" s="68"/>
      <c r="R948" s="68"/>
      <c r="S948" s="68"/>
      <c r="T948" s="68"/>
      <c r="U948" s="68"/>
      <c r="V948" s="68"/>
      <c r="W948" s="68"/>
      <c r="X948" s="68"/>
      <c r="Y948" s="68"/>
      <c r="Z948" s="69"/>
      <c r="AA948" s="70"/>
      <c r="AB948" s="70"/>
      <c r="AC948" s="70"/>
      <c r="AD948" s="71"/>
      <c r="AE948" s="70"/>
      <c r="AF948" s="69"/>
      <c r="AG948" s="69"/>
      <c r="AH948" s="72"/>
      <c r="AI948" s="73"/>
      <c r="AJ948" s="74"/>
      <c r="AK948" s="75"/>
      <c r="AL948" s="76"/>
      <c r="AM948" s="77"/>
      <c r="AN948" s="571" t="s">
        <v>1467</v>
      </c>
    </row>
    <row r="949" spans="1:40" x14ac:dyDescent="0.15">
      <c r="A949" s="67"/>
      <c r="B949" s="68"/>
      <c r="C949" s="68"/>
      <c r="D949" s="68"/>
      <c r="E949" s="68"/>
      <c r="F949" s="68"/>
      <c r="G949" s="68"/>
      <c r="H949" s="68"/>
      <c r="I949" s="68"/>
      <c r="J949" s="68"/>
      <c r="K949" s="68"/>
      <c r="L949" s="68"/>
      <c r="M949" s="68"/>
      <c r="N949" s="68"/>
      <c r="O949" s="68"/>
      <c r="P949" s="68"/>
      <c r="Q949" s="68"/>
      <c r="R949" s="68"/>
      <c r="S949" s="68"/>
      <c r="T949" s="68"/>
      <c r="U949" s="68"/>
      <c r="V949" s="68"/>
      <c r="W949" s="68"/>
      <c r="X949" s="68"/>
      <c r="Y949" s="68"/>
      <c r="Z949" s="69"/>
      <c r="AA949" s="70"/>
      <c r="AB949" s="70"/>
      <c r="AC949" s="70"/>
      <c r="AD949" s="71"/>
      <c r="AE949" s="70"/>
      <c r="AF949" s="69"/>
      <c r="AG949" s="69"/>
      <c r="AH949" s="72"/>
      <c r="AI949" s="73"/>
      <c r="AJ949" s="74"/>
      <c r="AK949" s="75"/>
      <c r="AL949" s="76"/>
      <c r="AM949" s="77"/>
      <c r="AN949" s="571" t="s">
        <v>1467</v>
      </c>
    </row>
    <row r="950" spans="1:40" x14ac:dyDescent="0.15">
      <c r="A950" s="67"/>
      <c r="B950" s="68"/>
      <c r="C950" s="68"/>
      <c r="D950" s="68"/>
      <c r="E950" s="68"/>
      <c r="F950" s="68"/>
      <c r="G950" s="68"/>
      <c r="H950" s="68"/>
      <c r="I950" s="68"/>
      <c r="J950" s="68"/>
      <c r="K950" s="68"/>
      <c r="L950" s="68"/>
      <c r="M950" s="68"/>
      <c r="N950" s="68"/>
      <c r="O950" s="68"/>
      <c r="P950" s="68"/>
      <c r="Q950" s="68"/>
      <c r="R950" s="68"/>
      <c r="S950" s="68"/>
      <c r="T950" s="68"/>
      <c r="U950" s="68"/>
      <c r="V950" s="68"/>
      <c r="W950" s="68"/>
      <c r="X950" s="68"/>
      <c r="Y950" s="68"/>
      <c r="Z950" s="69"/>
      <c r="AA950" s="70"/>
      <c r="AB950" s="70"/>
      <c r="AC950" s="70"/>
      <c r="AD950" s="71"/>
      <c r="AE950" s="70"/>
      <c r="AF950" s="69"/>
      <c r="AG950" s="69"/>
      <c r="AH950" s="72"/>
      <c r="AI950" s="73"/>
      <c r="AJ950" s="74"/>
      <c r="AK950" s="75"/>
      <c r="AL950" s="76"/>
      <c r="AM950" s="77"/>
      <c r="AN950" s="571" t="s">
        <v>1467</v>
      </c>
    </row>
    <row r="951" spans="1:40" x14ac:dyDescent="0.15">
      <c r="A951" s="67"/>
      <c r="B951" s="68"/>
      <c r="C951" s="68"/>
      <c r="D951" s="68"/>
      <c r="E951" s="68"/>
      <c r="F951" s="68"/>
      <c r="G951" s="68"/>
      <c r="H951" s="68"/>
      <c r="I951" s="68"/>
      <c r="J951" s="68"/>
      <c r="K951" s="68"/>
      <c r="L951" s="68"/>
      <c r="M951" s="68"/>
      <c r="N951" s="68"/>
      <c r="O951" s="68"/>
      <c r="P951" s="68"/>
      <c r="Q951" s="68"/>
      <c r="R951" s="68"/>
      <c r="S951" s="68"/>
      <c r="T951" s="68"/>
      <c r="U951" s="68"/>
      <c r="V951" s="68"/>
      <c r="W951" s="68"/>
      <c r="X951" s="68"/>
      <c r="Y951" s="68"/>
      <c r="Z951" s="69"/>
      <c r="AA951" s="70"/>
      <c r="AB951" s="70"/>
      <c r="AC951" s="70"/>
      <c r="AD951" s="71"/>
      <c r="AE951" s="70"/>
      <c r="AF951" s="69"/>
      <c r="AG951" s="69"/>
      <c r="AH951" s="72"/>
      <c r="AI951" s="73"/>
      <c r="AJ951" s="74"/>
      <c r="AK951" s="75"/>
      <c r="AL951" s="76"/>
      <c r="AM951" s="77"/>
      <c r="AN951" s="571" t="s">
        <v>1467</v>
      </c>
    </row>
    <row r="952" spans="1:40" x14ac:dyDescent="0.15">
      <c r="A952" s="67"/>
      <c r="B952" s="68"/>
      <c r="C952" s="68"/>
      <c r="D952" s="68"/>
      <c r="E952" s="68"/>
      <c r="F952" s="68"/>
      <c r="G952" s="68"/>
      <c r="H952" s="68"/>
      <c r="I952" s="68"/>
      <c r="J952" s="68"/>
      <c r="K952" s="68"/>
      <c r="L952" s="68"/>
      <c r="M952" s="68"/>
      <c r="N952" s="68"/>
      <c r="O952" s="68"/>
      <c r="P952" s="68"/>
      <c r="Q952" s="68"/>
      <c r="R952" s="68"/>
      <c r="S952" s="68"/>
      <c r="T952" s="68"/>
      <c r="U952" s="68"/>
      <c r="V952" s="68"/>
      <c r="W952" s="68"/>
      <c r="X952" s="68"/>
      <c r="Y952" s="68"/>
      <c r="Z952" s="69"/>
      <c r="AA952" s="70"/>
      <c r="AB952" s="70"/>
      <c r="AC952" s="70"/>
      <c r="AD952" s="71"/>
      <c r="AE952" s="70"/>
      <c r="AF952" s="69"/>
      <c r="AG952" s="69"/>
      <c r="AH952" s="72"/>
      <c r="AI952" s="73"/>
      <c r="AJ952" s="74"/>
      <c r="AK952" s="75"/>
      <c r="AL952" s="76"/>
      <c r="AM952" s="77"/>
      <c r="AN952" s="571" t="s">
        <v>1467</v>
      </c>
    </row>
    <row r="953" spans="1:40" x14ac:dyDescent="0.15">
      <c r="A953" s="67"/>
      <c r="B953" s="68"/>
      <c r="C953" s="68"/>
      <c r="D953" s="68"/>
      <c r="E953" s="68"/>
      <c r="F953" s="68"/>
      <c r="G953" s="68"/>
      <c r="H953" s="68"/>
      <c r="I953" s="68"/>
      <c r="J953" s="68"/>
      <c r="K953" s="68"/>
      <c r="L953" s="68"/>
      <c r="M953" s="68"/>
      <c r="N953" s="68"/>
      <c r="O953" s="68"/>
      <c r="P953" s="68"/>
      <c r="Q953" s="68"/>
      <c r="R953" s="68"/>
      <c r="S953" s="68"/>
      <c r="T953" s="68"/>
      <c r="U953" s="68"/>
      <c r="V953" s="68"/>
      <c r="W953" s="68"/>
      <c r="X953" s="68"/>
      <c r="Y953" s="68"/>
      <c r="Z953" s="69"/>
      <c r="AA953" s="70"/>
      <c r="AB953" s="70"/>
      <c r="AC953" s="70"/>
      <c r="AD953" s="71"/>
      <c r="AE953" s="70"/>
      <c r="AF953" s="69"/>
      <c r="AG953" s="69"/>
      <c r="AH953" s="72"/>
      <c r="AI953" s="73"/>
      <c r="AJ953" s="74"/>
      <c r="AK953" s="75"/>
      <c r="AL953" s="76"/>
      <c r="AM953" s="77"/>
      <c r="AN953" s="571" t="s">
        <v>1467</v>
      </c>
    </row>
    <row r="954" spans="1:40" x14ac:dyDescent="0.15">
      <c r="A954" s="67"/>
      <c r="B954" s="68"/>
      <c r="C954" s="68"/>
      <c r="D954" s="68"/>
      <c r="E954" s="68"/>
      <c r="F954" s="68"/>
      <c r="G954" s="68"/>
      <c r="H954" s="68"/>
      <c r="I954" s="68"/>
      <c r="J954" s="68"/>
      <c r="K954" s="68"/>
      <c r="L954" s="68"/>
      <c r="M954" s="68"/>
      <c r="N954" s="68"/>
      <c r="O954" s="68"/>
      <c r="P954" s="68"/>
      <c r="Q954" s="68"/>
      <c r="R954" s="68"/>
      <c r="S954" s="68"/>
      <c r="T954" s="68"/>
      <c r="U954" s="68"/>
      <c r="V954" s="68"/>
      <c r="W954" s="68"/>
      <c r="X954" s="68"/>
      <c r="Y954" s="68"/>
      <c r="Z954" s="69"/>
      <c r="AA954" s="70"/>
      <c r="AB954" s="70"/>
      <c r="AC954" s="70"/>
      <c r="AD954" s="71"/>
      <c r="AE954" s="70"/>
      <c r="AF954" s="69"/>
      <c r="AG954" s="69"/>
      <c r="AH954" s="72"/>
      <c r="AI954" s="73"/>
      <c r="AJ954" s="74"/>
      <c r="AK954" s="75"/>
      <c r="AL954" s="76"/>
      <c r="AM954" s="77"/>
      <c r="AN954" s="571" t="s">
        <v>1467</v>
      </c>
    </row>
    <row r="955" spans="1:40" x14ac:dyDescent="0.15">
      <c r="A955" s="67"/>
      <c r="B955" s="68"/>
      <c r="C955" s="68"/>
      <c r="D955" s="68"/>
      <c r="E955" s="68"/>
      <c r="F955" s="68"/>
      <c r="G955" s="68"/>
      <c r="H955" s="68"/>
      <c r="I955" s="68"/>
      <c r="J955" s="68"/>
      <c r="K955" s="68"/>
      <c r="L955" s="68"/>
      <c r="M955" s="68"/>
      <c r="N955" s="68"/>
      <c r="O955" s="68"/>
      <c r="P955" s="68"/>
      <c r="Q955" s="68"/>
      <c r="R955" s="68"/>
      <c r="S955" s="68"/>
      <c r="T955" s="68"/>
      <c r="U955" s="68"/>
      <c r="V955" s="68"/>
      <c r="W955" s="68"/>
      <c r="X955" s="68"/>
      <c r="Y955" s="68"/>
      <c r="Z955" s="69"/>
      <c r="AA955" s="70"/>
      <c r="AB955" s="70"/>
      <c r="AC955" s="70"/>
      <c r="AD955" s="71"/>
      <c r="AE955" s="70"/>
      <c r="AF955" s="69"/>
      <c r="AG955" s="69"/>
      <c r="AH955" s="72"/>
      <c r="AI955" s="73"/>
      <c r="AJ955" s="74"/>
      <c r="AK955" s="75"/>
      <c r="AL955" s="76"/>
      <c r="AM955" s="77"/>
      <c r="AN955" s="571" t="s">
        <v>1467</v>
      </c>
    </row>
    <row r="956" spans="1:40" x14ac:dyDescent="0.15">
      <c r="A956" s="67"/>
      <c r="B956" s="68"/>
      <c r="C956" s="68"/>
      <c r="D956" s="68"/>
      <c r="E956" s="68"/>
      <c r="F956" s="68"/>
      <c r="G956" s="68"/>
      <c r="H956" s="68"/>
      <c r="I956" s="68"/>
      <c r="J956" s="68"/>
      <c r="K956" s="68"/>
      <c r="L956" s="68"/>
      <c r="M956" s="68"/>
      <c r="N956" s="68"/>
      <c r="O956" s="68"/>
      <c r="P956" s="68"/>
      <c r="Q956" s="68"/>
      <c r="R956" s="68"/>
      <c r="S956" s="68"/>
      <c r="T956" s="68"/>
      <c r="U956" s="68"/>
      <c r="V956" s="68"/>
      <c r="W956" s="68"/>
      <c r="X956" s="68"/>
      <c r="Y956" s="68"/>
      <c r="Z956" s="69"/>
      <c r="AA956" s="70"/>
      <c r="AB956" s="70"/>
      <c r="AC956" s="70"/>
      <c r="AD956" s="71"/>
      <c r="AE956" s="70"/>
      <c r="AF956" s="69"/>
      <c r="AG956" s="69"/>
      <c r="AH956" s="72"/>
      <c r="AI956" s="73"/>
      <c r="AJ956" s="74"/>
      <c r="AK956" s="75"/>
      <c r="AL956" s="76"/>
      <c r="AM956" s="77"/>
      <c r="AN956" s="571" t="s">
        <v>1467</v>
      </c>
    </row>
    <row r="957" spans="1:40" x14ac:dyDescent="0.15">
      <c r="A957" s="67"/>
      <c r="B957" s="68"/>
      <c r="C957" s="68"/>
      <c r="D957" s="68"/>
      <c r="E957" s="68"/>
      <c r="F957" s="68"/>
      <c r="G957" s="68"/>
      <c r="H957" s="68"/>
      <c r="I957" s="68"/>
      <c r="J957" s="68"/>
      <c r="K957" s="68"/>
      <c r="L957" s="68"/>
      <c r="M957" s="68"/>
      <c r="N957" s="68"/>
      <c r="O957" s="68"/>
      <c r="P957" s="68"/>
      <c r="Q957" s="68"/>
      <c r="R957" s="68"/>
      <c r="S957" s="68"/>
      <c r="T957" s="68"/>
      <c r="U957" s="68"/>
      <c r="V957" s="68"/>
      <c r="W957" s="68"/>
      <c r="X957" s="68"/>
      <c r="Y957" s="68"/>
      <c r="Z957" s="69"/>
      <c r="AA957" s="70"/>
      <c r="AB957" s="70"/>
      <c r="AC957" s="70"/>
      <c r="AD957" s="71"/>
      <c r="AE957" s="70"/>
      <c r="AF957" s="69"/>
      <c r="AG957" s="69"/>
      <c r="AH957" s="72"/>
      <c r="AI957" s="73"/>
      <c r="AJ957" s="74"/>
      <c r="AK957" s="75"/>
      <c r="AL957" s="76"/>
      <c r="AM957" s="77"/>
      <c r="AN957" s="571" t="s">
        <v>1467</v>
      </c>
    </row>
    <row r="958" spans="1:40" x14ac:dyDescent="0.15">
      <c r="A958" s="79"/>
      <c r="B958" s="80"/>
      <c r="C958" s="80"/>
      <c r="D958" s="80"/>
      <c r="E958" s="80"/>
      <c r="F958" s="80"/>
      <c r="G958" s="68"/>
      <c r="H958" s="68"/>
      <c r="I958" s="68"/>
      <c r="J958" s="68"/>
      <c r="K958" s="68"/>
      <c r="L958" s="68"/>
      <c r="M958" s="68"/>
      <c r="N958" s="68"/>
      <c r="O958" s="68"/>
      <c r="P958" s="68"/>
      <c r="Q958" s="68"/>
      <c r="R958" s="68"/>
      <c r="S958" s="68"/>
      <c r="T958" s="68"/>
      <c r="U958" s="68"/>
      <c r="V958" s="68"/>
      <c r="W958" s="68"/>
      <c r="X958" s="68"/>
      <c r="Y958" s="68"/>
      <c r="Z958" s="69"/>
      <c r="AA958" s="70"/>
      <c r="AB958" s="70"/>
      <c r="AC958" s="70"/>
      <c r="AD958" s="71"/>
      <c r="AE958" s="70"/>
      <c r="AF958" s="69"/>
      <c r="AG958" s="69"/>
      <c r="AH958" s="72"/>
      <c r="AI958" s="681"/>
      <c r="AJ958" s="69"/>
      <c r="AK958" s="72"/>
      <c r="AL958" s="681"/>
      <c r="AM958" s="72"/>
      <c r="AN958" s="78" t="s">
        <v>1467</v>
      </c>
    </row>
    <row r="959" spans="1:40" x14ac:dyDescent="0.15">
      <c r="A959" s="79"/>
      <c r="B959" s="80"/>
      <c r="C959" s="80"/>
      <c r="D959" s="80"/>
      <c r="E959" s="80"/>
      <c r="F959" s="80"/>
      <c r="G959" s="68"/>
      <c r="H959" s="68"/>
      <c r="I959" s="68"/>
      <c r="J959" s="68"/>
      <c r="K959" s="68"/>
      <c r="L959" s="68"/>
      <c r="M959" s="68"/>
      <c r="N959" s="68"/>
      <c r="O959" s="68"/>
      <c r="P959" s="68"/>
      <c r="Q959" s="68"/>
      <c r="R959" s="68"/>
      <c r="S959" s="68"/>
      <c r="T959" s="68"/>
      <c r="U959" s="68"/>
      <c r="V959" s="68"/>
      <c r="W959" s="68"/>
      <c r="X959" s="68"/>
      <c r="Y959" s="68"/>
      <c r="Z959" s="69"/>
      <c r="AA959" s="70"/>
      <c r="AB959" s="70"/>
      <c r="AC959" s="70"/>
      <c r="AD959" s="71"/>
      <c r="AE959" s="70"/>
      <c r="AF959" s="69"/>
      <c r="AG959" s="69"/>
      <c r="AH959" s="72"/>
      <c r="AI959" s="73"/>
      <c r="AJ959" s="74"/>
      <c r="AK959" s="75"/>
      <c r="AL959" s="76"/>
      <c r="AM959" s="77"/>
      <c r="AN959" s="571" t="s">
        <v>1467</v>
      </c>
    </row>
    <row r="960" spans="1:40" x14ac:dyDescent="0.15">
      <c r="A960" s="67"/>
      <c r="B960" s="68"/>
      <c r="C960" s="68"/>
      <c r="D960" s="68"/>
      <c r="E960" s="68"/>
      <c r="F960" s="68"/>
      <c r="G960" s="68"/>
      <c r="H960" s="68"/>
      <c r="I960" s="68"/>
      <c r="J960" s="68"/>
      <c r="K960" s="68"/>
      <c r="L960" s="68"/>
      <c r="M960" s="68"/>
      <c r="N960" s="68"/>
      <c r="O960" s="68"/>
      <c r="P960" s="68"/>
      <c r="Q960" s="68"/>
      <c r="R960" s="68"/>
      <c r="S960" s="68"/>
      <c r="T960" s="68"/>
      <c r="U960" s="68"/>
      <c r="V960" s="68"/>
      <c r="W960" s="68"/>
      <c r="X960" s="68"/>
      <c r="Y960" s="68"/>
      <c r="Z960" s="69"/>
      <c r="AA960" s="70"/>
      <c r="AB960" s="70"/>
      <c r="AC960" s="70"/>
      <c r="AD960" s="71"/>
      <c r="AE960" s="70"/>
      <c r="AF960" s="69"/>
      <c r="AG960" s="69"/>
      <c r="AH960" s="72"/>
      <c r="AI960" s="73"/>
      <c r="AJ960" s="74"/>
      <c r="AK960" s="75"/>
      <c r="AL960" s="76"/>
      <c r="AM960" s="77"/>
      <c r="AN960" s="571" t="s">
        <v>1467</v>
      </c>
    </row>
    <row r="961" spans="1:40" x14ac:dyDescent="0.15">
      <c r="A961" s="79"/>
      <c r="B961" s="80"/>
      <c r="C961" s="80"/>
      <c r="D961" s="80"/>
      <c r="E961" s="80"/>
      <c r="F961" s="80"/>
      <c r="G961" s="68"/>
      <c r="H961" s="68"/>
      <c r="I961" s="68"/>
      <c r="J961" s="68"/>
      <c r="K961" s="68"/>
      <c r="L961" s="68"/>
      <c r="M961" s="68"/>
      <c r="N961" s="68"/>
      <c r="O961" s="68"/>
      <c r="P961" s="68"/>
      <c r="Q961" s="68"/>
      <c r="R961" s="68"/>
      <c r="S961" s="68"/>
      <c r="T961" s="68"/>
      <c r="U961" s="68"/>
      <c r="V961" s="68"/>
      <c r="W961" s="68"/>
      <c r="X961" s="68"/>
      <c r="Y961" s="68"/>
      <c r="Z961" s="69"/>
      <c r="AA961" s="70"/>
      <c r="AB961" s="70"/>
      <c r="AC961" s="70"/>
      <c r="AD961" s="71"/>
      <c r="AE961" s="70"/>
      <c r="AF961" s="69"/>
      <c r="AG961" s="69"/>
      <c r="AH961" s="72"/>
      <c r="AI961" s="73"/>
      <c r="AJ961" s="74"/>
      <c r="AK961" s="75"/>
      <c r="AL961" s="76"/>
      <c r="AM961" s="77"/>
      <c r="AN961" s="78" t="s">
        <v>1467</v>
      </c>
    </row>
    <row r="962" spans="1:40" x14ac:dyDescent="0.15">
      <c r="A962" s="79"/>
      <c r="B962" s="80"/>
      <c r="C962" s="80"/>
      <c r="D962" s="80"/>
      <c r="E962" s="80"/>
      <c r="F962" s="80"/>
      <c r="G962" s="68"/>
      <c r="H962" s="68"/>
      <c r="I962" s="68"/>
      <c r="J962" s="68"/>
      <c r="K962" s="68"/>
      <c r="L962" s="68"/>
      <c r="M962" s="68"/>
      <c r="N962" s="68"/>
      <c r="O962" s="68"/>
      <c r="P962" s="68"/>
      <c r="Q962" s="68"/>
      <c r="R962" s="68"/>
      <c r="S962" s="68"/>
      <c r="T962" s="68"/>
      <c r="U962" s="68"/>
      <c r="V962" s="68"/>
      <c r="W962" s="68"/>
      <c r="X962" s="68"/>
      <c r="Y962" s="68"/>
      <c r="Z962" s="69"/>
      <c r="AA962" s="70"/>
      <c r="AB962" s="70"/>
      <c r="AC962" s="70"/>
      <c r="AD962" s="71"/>
      <c r="AE962" s="70"/>
      <c r="AF962" s="69"/>
      <c r="AG962" s="69"/>
      <c r="AH962" s="72"/>
      <c r="AI962" s="681"/>
      <c r="AJ962" s="69"/>
      <c r="AK962" s="72"/>
      <c r="AL962" s="681"/>
      <c r="AM962" s="72"/>
      <c r="AN962" s="78" t="s">
        <v>1467</v>
      </c>
    </row>
    <row r="963" spans="1:40" x14ac:dyDescent="0.15">
      <c r="A963" s="79"/>
      <c r="B963" s="80"/>
      <c r="C963" s="80"/>
      <c r="D963" s="80"/>
      <c r="E963" s="80"/>
      <c r="F963" s="80"/>
      <c r="G963" s="68"/>
      <c r="H963" s="68"/>
      <c r="I963" s="68"/>
      <c r="J963" s="68"/>
      <c r="K963" s="68"/>
      <c r="L963" s="68"/>
      <c r="M963" s="68"/>
      <c r="N963" s="68"/>
      <c r="O963" s="68"/>
      <c r="P963" s="68"/>
      <c r="Q963" s="68"/>
      <c r="R963" s="68"/>
      <c r="S963" s="68"/>
      <c r="T963" s="68"/>
      <c r="U963" s="68"/>
      <c r="V963" s="68"/>
      <c r="W963" s="68"/>
      <c r="X963" s="68"/>
      <c r="Y963" s="68"/>
      <c r="Z963" s="69"/>
      <c r="AA963" s="70"/>
      <c r="AB963" s="70"/>
      <c r="AC963" s="70"/>
      <c r="AD963" s="71"/>
      <c r="AE963" s="70"/>
      <c r="AF963" s="69"/>
      <c r="AG963" s="69"/>
      <c r="AH963" s="72"/>
      <c r="AI963" s="73"/>
      <c r="AJ963" s="74"/>
      <c r="AK963" s="75"/>
      <c r="AL963" s="76"/>
      <c r="AM963" s="77"/>
      <c r="AN963" s="571" t="s">
        <v>1467</v>
      </c>
    </row>
    <row r="964" spans="1:40" x14ac:dyDescent="0.15">
      <c r="A964" s="67"/>
      <c r="B964" s="68"/>
      <c r="C964" s="68"/>
      <c r="D964" s="68"/>
      <c r="E964" s="68"/>
      <c r="F964" s="68"/>
      <c r="G964" s="68"/>
      <c r="H964" s="68"/>
      <c r="I964" s="68"/>
      <c r="J964" s="68"/>
      <c r="K964" s="68"/>
      <c r="L964" s="68"/>
      <c r="M964" s="68"/>
      <c r="N964" s="68"/>
      <c r="O964" s="68"/>
      <c r="P964" s="68"/>
      <c r="Q964" s="68"/>
      <c r="R964" s="68"/>
      <c r="S964" s="68"/>
      <c r="T964" s="68"/>
      <c r="U964" s="68"/>
      <c r="V964" s="68"/>
      <c r="W964" s="68"/>
      <c r="X964" s="68"/>
      <c r="Y964" s="68"/>
      <c r="Z964" s="69"/>
      <c r="AA964" s="70"/>
      <c r="AB964" s="70"/>
      <c r="AC964" s="70"/>
      <c r="AD964" s="71"/>
      <c r="AE964" s="70"/>
      <c r="AF964" s="69"/>
      <c r="AG964" s="69"/>
      <c r="AH964" s="72"/>
      <c r="AI964" s="73"/>
      <c r="AJ964" s="74"/>
      <c r="AK964" s="75"/>
      <c r="AL964" s="76"/>
      <c r="AM964" s="77"/>
      <c r="AN964" s="571" t="s">
        <v>1467</v>
      </c>
    </row>
    <row r="965" spans="1:40" x14ac:dyDescent="0.15">
      <c r="A965" s="67"/>
      <c r="B965" s="68"/>
      <c r="C965" s="68"/>
      <c r="D965" s="68"/>
      <c r="E965" s="68"/>
      <c r="F965" s="68"/>
      <c r="G965" s="68"/>
      <c r="H965" s="68"/>
      <c r="I965" s="68"/>
      <c r="J965" s="68"/>
      <c r="K965" s="68"/>
      <c r="L965" s="68"/>
      <c r="M965" s="68"/>
      <c r="N965" s="68"/>
      <c r="O965" s="68"/>
      <c r="P965" s="68"/>
      <c r="Q965" s="68"/>
      <c r="R965" s="68"/>
      <c r="S965" s="68"/>
      <c r="T965" s="68"/>
      <c r="U965" s="68"/>
      <c r="V965" s="68"/>
      <c r="W965" s="68"/>
      <c r="X965" s="68"/>
      <c r="Y965" s="68"/>
      <c r="Z965" s="69"/>
      <c r="AA965" s="70"/>
      <c r="AB965" s="70"/>
      <c r="AC965" s="70"/>
      <c r="AD965" s="71"/>
      <c r="AE965" s="70"/>
      <c r="AF965" s="69"/>
      <c r="AG965" s="69"/>
      <c r="AH965" s="72"/>
      <c r="AI965" s="73"/>
      <c r="AJ965" s="74"/>
      <c r="AK965" s="75"/>
      <c r="AL965" s="76"/>
      <c r="AM965" s="77"/>
      <c r="AN965" s="571" t="s">
        <v>1467</v>
      </c>
    </row>
    <row r="966" spans="1:40" x14ac:dyDescent="0.15">
      <c r="A966" s="67"/>
      <c r="B966" s="68"/>
      <c r="C966" s="68"/>
      <c r="D966" s="68"/>
      <c r="E966" s="68"/>
      <c r="F966" s="68"/>
      <c r="G966" s="68"/>
      <c r="H966" s="68"/>
      <c r="I966" s="68"/>
      <c r="J966" s="68"/>
      <c r="K966" s="68"/>
      <c r="L966" s="68"/>
      <c r="M966" s="68"/>
      <c r="N966" s="68"/>
      <c r="O966" s="68"/>
      <c r="P966" s="68"/>
      <c r="Q966" s="68"/>
      <c r="R966" s="68"/>
      <c r="S966" s="68"/>
      <c r="T966" s="68"/>
      <c r="U966" s="68"/>
      <c r="V966" s="68"/>
      <c r="W966" s="68"/>
      <c r="X966" s="68"/>
      <c r="Y966" s="68"/>
      <c r="Z966" s="69"/>
      <c r="AA966" s="70"/>
      <c r="AB966" s="70"/>
      <c r="AC966" s="70"/>
      <c r="AD966" s="71"/>
      <c r="AE966" s="70"/>
      <c r="AF966" s="69"/>
      <c r="AG966" s="69"/>
      <c r="AH966" s="72"/>
      <c r="AI966" s="73"/>
      <c r="AJ966" s="74"/>
      <c r="AK966" s="75"/>
      <c r="AL966" s="76"/>
      <c r="AM966" s="77"/>
      <c r="AN966" s="571" t="s">
        <v>1467</v>
      </c>
    </row>
    <row r="967" spans="1:40" x14ac:dyDescent="0.15">
      <c r="A967" s="67"/>
      <c r="B967" s="68"/>
      <c r="C967" s="68"/>
      <c r="D967" s="68"/>
      <c r="E967" s="68"/>
      <c r="F967" s="68"/>
      <c r="G967" s="68"/>
      <c r="H967" s="68"/>
      <c r="I967" s="68"/>
      <c r="J967" s="68"/>
      <c r="K967" s="68"/>
      <c r="L967" s="68"/>
      <c r="M967" s="68"/>
      <c r="N967" s="68"/>
      <c r="O967" s="68"/>
      <c r="P967" s="68"/>
      <c r="Q967" s="68"/>
      <c r="R967" s="68"/>
      <c r="S967" s="68"/>
      <c r="T967" s="68"/>
      <c r="U967" s="68"/>
      <c r="V967" s="68"/>
      <c r="W967" s="68"/>
      <c r="X967" s="68"/>
      <c r="Y967" s="68"/>
      <c r="Z967" s="69"/>
      <c r="AA967" s="70"/>
      <c r="AB967" s="70"/>
      <c r="AC967" s="70"/>
      <c r="AD967" s="71"/>
      <c r="AE967" s="70"/>
      <c r="AF967" s="69"/>
      <c r="AG967" s="69"/>
      <c r="AH967" s="72"/>
      <c r="AI967" s="73"/>
      <c r="AJ967" s="74"/>
      <c r="AK967" s="75"/>
      <c r="AL967" s="76"/>
      <c r="AM967" s="77"/>
      <c r="AN967" s="571" t="s">
        <v>1467</v>
      </c>
    </row>
    <row r="968" spans="1:40" x14ac:dyDescent="0.15">
      <c r="A968" s="67"/>
      <c r="B968" s="68"/>
      <c r="C968" s="68"/>
      <c r="D968" s="68"/>
      <c r="E968" s="68"/>
      <c r="F968" s="68"/>
      <c r="G968" s="68"/>
      <c r="H968" s="68"/>
      <c r="I968" s="68"/>
      <c r="J968" s="68"/>
      <c r="K968" s="68"/>
      <c r="L968" s="68"/>
      <c r="M968" s="68"/>
      <c r="N968" s="68"/>
      <c r="O968" s="68"/>
      <c r="P968" s="68"/>
      <c r="Q968" s="68"/>
      <c r="R968" s="68"/>
      <c r="S968" s="68"/>
      <c r="T968" s="68"/>
      <c r="U968" s="68"/>
      <c r="V968" s="68"/>
      <c r="W968" s="68"/>
      <c r="X968" s="68"/>
      <c r="Y968" s="68"/>
      <c r="Z968" s="69"/>
      <c r="AA968" s="70"/>
      <c r="AB968" s="70"/>
      <c r="AC968" s="70"/>
      <c r="AD968" s="71"/>
      <c r="AE968" s="70"/>
      <c r="AF968" s="69"/>
      <c r="AG968" s="69"/>
      <c r="AH968" s="72"/>
      <c r="AI968" s="73"/>
      <c r="AJ968" s="74"/>
      <c r="AK968" s="75"/>
      <c r="AL968" s="76"/>
      <c r="AM968" s="77"/>
      <c r="AN968" s="571" t="s">
        <v>1467</v>
      </c>
    </row>
    <row r="969" spans="1:40" x14ac:dyDescent="0.15">
      <c r="A969" s="79"/>
      <c r="B969" s="80"/>
      <c r="C969" s="80"/>
      <c r="D969" s="80"/>
      <c r="E969" s="80"/>
      <c r="F969" s="80"/>
      <c r="G969" s="68"/>
      <c r="H969" s="68"/>
      <c r="I969" s="68"/>
      <c r="J969" s="68"/>
      <c r="K969" s="68"/>
      <c r="L969" s="68"/>
      <c r="M969" s="68"/>
      <c r="N969" s="68"/>
      <c r="O969" s="68"/>
      <c r="P969" s="68"/>
      <c r="Q969" s="68"/>
      <c r="R969" s="68"/>
      <c r="S969" s="68"/>
      <c r="T969" s="68"/>
      <c r="U969" s="68"/>
      <c r="V969" s="68"/>
      <c r="W969" s="68"/>
      <c r="X969" s="68"/>
      <c r="Y969" s="68"/>
      <c r="Z969" s="69"/>
      <c r="AA969" s="70"/>
      <c r="AB969" s="70"/>
      <c r="AC969" s="70"/>
      <c r="AD969" s="71"/>
      <c r="AE969" s="70"/>
      <c r="AF969" s="69"/>
      <c r="AG969" s="69"/>
      <c r="AH969" s="72"/>
      <c r="AI969" s="73"/>
      <c r="AJ969" s="74"/>
      <c r="AK969" s="75"/>
      <c r="AL969" s="76"/>
      <c r="AM969" s="77"/>
      <c r="AN969" s="571" t="s">
        <v>1467</v>
      </c>
    </row>
    <row r="970" spans="1:40" x14ac:dyDescent="0.15">
      <c r="A970" s="67"/>
      <c r="B970" s="68"/>
      <c r="C970" s="68"/>
      <c r="D970" s="68"/>
      <c r="E970" s="68"/>
      <c r="F970" s="68"/>
      <c r="G970" s="68"/>
      <c r="H970" s="68"/>
      <c r="I970" s="68"/>
      <c r="J970" s="68"/>
      <c r="K970" s="68"/>
      <c r="L970" s="68"/>
      <c r="M970" s="68"/>
      <c r="N970" s="68"/>
      <c r="O970" s="68"/>
      <c r="P970" s="68"/>
      <c r="Q970" s="68"/>
      <c r="R970" s="68"/>
      <c r="S970" s="68"/>
      <c r="T970" s="68"/>
      <c r="U970" s="68"/>
      <c r="V970" s="68"/>
      <c r="W970" s="68"/>
      <c r="X970" s="68"/>
      <c r="Y970" s="68"/>
      <c r="Z970" s="69"/>
      <c r="AA970" s="70"/>
      <c r="AB970" s="70"/>
      <c r="AC970" s="70"/>
      <c r="AD970" s="71"/>
      <c r="AE970" s="70"/>
      <c r="AF970" s="69"/>
      <c r="AG970" s="69"/>
      <c r="AH970" s="72"/>
      <c r="AI970" s="73"/>
      <c r="AJ970" s="74"/>
      <c r="AK970" s="75"/>
      <c r="AL970" s="76"/>
      <c r="AM970" s="77"/>
      <c r="AN970" s="571" t="s">
        <v>1467</v>
      </c>
    </row>
    <row r="971" spans="1:40" x14ac:dyDescent="0.15">
      <c r="A971" s="79"/>
      <c r="B971" s="80"/>
      <c r="C971" s="80"/>
      <c r="D971" s="80"/>
      <c r="E971" s="80"/>
      <c r="F971" s="80"/>
      <c r="G971" s="68"/>
      <c r="H971" s="68"/>
      <c r="I971" s="68"/>
      <c r="J971" s="68"/>
      <c r="K971" s="68"/>
      <c r="L971" s="68"/>
      <c r="M971" s="68"/>
      <c r="N971" s="68"/>
      <c r="O971" s="68"/>
      <c r="P971" s="68"/>
      <c r="Q971" s="68"/>
      <c r="R971" s="68"/>
      <c r="S971" s="68"/>
      <c r="T971" s="68"/>
      <c r="U971" s="68"/>
      <c r="V971" s="68"/>
      <c r="W971" s="68"/>
      <c r="X971" s="68"/>
      <c r="Y971" s="68"/>
      <c r="Z971" s="69"/>
      <c r="AA971" s="70"/>
      <c r="AB971" s="70"/>
      <c r="AC971" s="70"/>
      <c r="AD971" s="71"/>
      <c r="AE971" s="70"/>
      <c r="AF971" s="69"/>
      <c r="AG971" s="69"/>
      <c r="AH971" s="72"/>
      <c r="AI971" s="73"/>
      <c r="AJ971" s="74"/>
      <c r="AK971" s="75"/>
      <c r="AL971" s="76"/>
      <c r="AM971" s="77"/>
      <c r="AN971" s="571" t="s">
        <v>1467</v>
      </c>
    </row>
    <row r="972" spans="1:40" x14ac:dyDescent="0.15">
      <c r="A972" s="67"/>
      <c r="B972" s="68"/>
      <c r="C972" s="68"/>
      <c r="D972" s="68"/>
      <c r="E972" s="68"/>
      <c r="F972" s="68"/>
      <c r="G972" s="68"/>
      <c r="H972" s="68"/>
      <c r="I972" s="68"/>
      <c r="J972" s="68"/>
      <c r="K972" s="68"/>
      <c r="L972" s="68"/>
      <c r="M972" s="68"/>
      <c r="N972" s="68"/>
      <c r="O972" s="68"/>
      <c r="P972" s="68"/>
      <c r="Q972" s="68"/>
      <c r="R972" s="68"/>
      <c r="S972" s="68"/>
      <c r="T972" s="68"/>
      <c r="U972" s="68"/>
      <c r="V972" s="68"/>
      <c r="W972" s="68"/>
      <c r="X972" s="68"/>
      <c r="Y972" s="68"/>
      <c r="Z972" s="69"/>
      <c r="AA972" s="70"/>
      <c r="AB972" s="70"/>
      <c r="AC972" s="70"/>
      <c r="AD972" s="71"/>
      <c r="AE972" s="70"/>
      <c r="AF972" s="69"/>
      <c r="AG972" s="69"/>
      <c r="AH972" s="72"/>
      <c r="AI972" s="73"/>
      <c r="AJ972" s="74"/>
      <c r="AK972" s="75"/>
      <c r="AL972" s="76"/>
      <c r="AM972" s="77"/>
      <c r="AN972" s="571" t="s">
        <v>1467</v>
      </c>
    </row>
    <row r="973" spans="1:40" x14ac:dyDescent="0.15">
      <c r="A973" s="79"/>
      <c r="B973" s="80"/>
      <c r="C973" s="80"/>
      <c r="D973" s="80"/>
      <c r="E973" s="80"/>
      <c r="F973" s="80"/>
      <c r="G973" s="68"/>
      <c r="H973" s="68"/>
      <c r="I973" s="68"/>
      <c r="J973" s="68"/>
      <c r="K973" s="68"/>
      <c r="L973" s="68"/>
      <c r="M973" s="68"/>
      <c r="N973" s="68"/>
      <c r="O973" s="68"/>
      <c r="P973" s="68"/>
      <c r="Q973" s="68"/>
      <c r="R973" s="68"/>
      <c r="S973" s="68"/>
      <c r="T973" s="68"/>
      <c r="U973" s="68"/>
      <c r="V973" s="68"/>
      <c r="W973" s="68"/>
      <c r="X973" s="68"/>
      <c r="Y973" s="68"/>
      <c r="Z973" s="69"/>
      <c r="AA973" s="70"/>
      <c r="AB973" s="70"/>
      <c r="AC973" s="70"/>
      <c r="AD973" s="71"/>
      <c r="AE973" s="70"/>
      <c r="AF973" s="69"/>
      <c r="AG973" s="69"/>
      <c r="AH973" s="72"/>
      <c r="AI973" s="73"/>
      <c r="AJ973" s="74"/>
      <c r="AK973" s="75"/>
      <c r="AL973" s="76"/>
      <c r="AM973" s="77"/>
      <c r="AN973" s="571" t="s">
        <v>1467</v>
      </c>
    </row>
    <row r="974" spans="1:40" x14ac:dyDescent="0.15">
      <c r="A974" s="67"/>
      <c r="B974" s="68"/>
      <c r="C974" s="68"/>
      <c r="D974" s="68"/>
      <c r="E974" s="68"/>
      <c r="F974" s="68"/>
      <c r="G974" s="68"/>
      <c r="H974" s="68"/>
      <c r="I974" s="68"/>
      <c r="J974" s="68"/>
      <c r="K974" s="68"/>
      <c r="L974" s="68"/>
      <c r="M974" s="68"/>
      <c r="N974" s="68"/>
      <c r="O974" s="68"/>
      <c r="P974" s="68"/>
      <c r="Q974" s="68"/>
      <c r="R974" s="68"/>
      <c r="S974" s="68"/>
      <c r="T974" s="68"/>
      <c r="U974" s="68"/>
      <c r="V974" s="68"/>
      <c r="W974" s="68"/>
      <c r="X974" s="68"/>
      <c r="Y974" s="68"/>
      <c r="Z974" s="69"/>
      <c r="AA974" s="70"/>
      <c r="AB974" s="70"/>
      <c r="AC974" s="70"/>
      <c r="AD974" s="71"/>
      <c r="AE974" s="70"/>
      <c r="AF974" s="69"/>
      <c r="AG974" s="69"/>
      <c r="AH974" s="72"/>
      <c r="AI974" s="73"/>
      <c r="AJ974" s="74"/>
      <c r="AK974" s="75"/>
      <c r="AL974" s="76"/>
      <c r="AM974" s="77"/>
      <c r="AN974" s="571" t="s">
        <v>1467</v>
      </c>
    </row>
    <row r="975" spans="1:40" x14ac:dyDescent="0.15">
      <c r="A975" s="67"/>
      <c r="B975" s="68"/>
      <c r="C975" s="68"/>
      <c r="D975" s="68"/>
      <c r="E975" s="68"/>
      <c r="F975" s="68"/>
      <c r="G975" s="68"/>
      <c r="H975" s="68"/>
      <c r="I975" s="68"/>
      <c r="J975" s="68"/>
      <c r="K975" s="68"/>
      <c r="L975" s="68"/>
      <c r="M975" s="68"/>
      <c r="N975" s="68"/>
      <c r="O975" s="68"/>
      <c r="P975" s="68"/>
      <c r="Q975" s="68"/>
      <c r="R975" s="68"/>
      <c r="S975" s="68"/>
      <c r="T975" s="68"/>
      <c r="U975" s="68"/>
      <c r="V975" s="68"/>
      <c r="W975" s="68"/>
      <c r="X975" s="68"/>
      <c r="Y975" s="68"/>
      <c r="Z975" s="69"/>
      <c r="AA975" s="70"/>
      <c r="AB975" s="70"/>
      <c r="AC975" s="70"/>
      <c r="AD975" s="71"/>
      <c r="AE975" s="70"/>
      <c r="AF975" s="69"/>
      <c r="AG975" s="69"/>
      <c r="AH975" s="72"/>
      <c r="AI975" s="73"/>
      <c r="AJ975" s="74"/>
      <c r="AK975" s="75"/>
      <c r="AL975" s="76"/>
      <c r="AM975" s="77"/>
      <c r="AN975" s="571" t="s">
        <v>1467</v>
      </c>
    </row>
    <row r="976" spans="1:40" x14ac:dyDescent="0.15">
      <c r="A976" s="67"/>
      <c r="B976" s="68"/>
      <c r="C976" s="68"/>
      <c r="D976" s="68"/>
      <c r="E976" s="68"/>
      <c r="F976" s="68"/>
      <c r="G976" s="68"/>
      <c r="H976" s="68"/>
      <c r="I976" s="68"/>
      <c r="J976" s="68"/>
      <c r="K976" s="68"/>
      <c r="L976" s="68"/>
      <c r="M976" s="68"/>
      <c r="N976" s="68"/>
      <c r="O976" s="68"/>
      <c r="P976" s="68"/>
      <c r="Q976" s="68"/>
      <c r="R976" s="68"/>
      <c r="S976" s="68"/>
      <c r="T976" s="68"/>
      <c r="U976" s="68"/>
      <c r="V976" s="68"/>
      <c r="W976" s="68"/>
      <c r="X976" s="68"/>
      <c r="Y976" s="68"/>
      <c r="Z976" s="69"/>
      <c r="AA976" s="70"/>
      <c r="AB976" s="70"/>
      <c r="AC976" s="70"/>
      <c r="AD976" s="71"/>
      <c r="AE976" s="70"/>
      <c r="AF976" s="69"/>
      <c r="AG976" s="69"/>
      <c r="AH976" s="72"/>
      <c r="AI976" s="73"/>
      <c r="AJ976" s="74"/>
      <c r="AK976" s="75"/>
      <c r="AL976" s="76"/>
      <c r="AM976" s="77"/>
      <c r="AN976" s="571" t="s">
        <v>1467</v>
      </c>
    </row>
    <row r="977" spans="1:40" x14ac:dyDescent="0.15">
      <c r="A977" s="79"/>
      <c r="B977" s="80"/>
      <c r="C977" s="80"/>
      <c r="D977" s="80"/>
      <c r="E977" s="80"/>
      <c r="F977" s="80"/>
      <c r="G977" s="68"/>
      <c r="H977" s="68"/>
      <c r="I977" s="68"/>
      <c r="J977" s="68"/>
      <c r="K977" s="68"/>
      <c r="L977" s="68"/>
      <c r="M977" s="68"/>
      <c r="N977" s="68"/>
      <c r="O977" s="68"/>
      <c r="P977" s="68"/>
      <c r="Q977" s="68"/>
      <c r="R977" s="68"/>
      <c r="S977" s="68"/>
      <c r="T977" s="68"/>
      <c r="U977" s="68"/>
      <c r="V977" s="68"/>
      <c r="W977" s="68"/>
      <c r="X977" s="68"/>
      <c r="Y977" s="68"/>
      <c r="Z977" s="69"/>
      <c r="AA977" s="70"/>
      <c r="AB977" s="70"/>
      <c r="AC977" s="70"/>
      <c r="AD977" s="71"/>
      <c r="AE977" s="70"/>
      <c r="AF977" s="69"/>
      <c r="AG977" s="69"/>
      <c r="AH977" s="72"/>
      <c r="AI977" s="73"/>
      <c r="AJ977" s="74"/>
      <c r="AK977" s="75"/>
      <c r="AL977" s="76"/>
      <c r="AM977" s="77"/>
      <c r="AN977" s="571" t="s">
        <v>1467</v>
      </c>
    </row>
    <row r="978" spans="1:40" x14ac:dyDescent="0.15">
      <c r="A978" s="79"/>
      <c r="B978" s="80"/>
      <c r="C978" s="80"/>
      <c r="D978" s="80"/>
      <c r="E978" s="80"/>
      <c r="F978" s="80"/>
      <c r="G978" s="68"/>
      <c r="H978" s="68"/>
      <c r="I978" s="68"/>
      <c r="J978" s="68"/>
      <c r="K978" s="68"/>
      <c r="L978" s="68"/>
      <c r="M978" s="68"/>
      <c r="N978" s="68"/>
      <c r="O978" s="68"/>
      <c r="P978" s="68"/>
      <c r="Q978" s="68"/>
      <c r="R978" s="68"/>
      <c r="S978" s="68"/>
      <c r="T978" s="68"/>
      <c r="U978" s="68"/>
      <c r="V978" s="68"/>
      <c r="W978" s="68"/>
      <c r="X978" s="68"/>
      <c r="Y978" s="68"/>
      <c r="Z978" s="69"/>
      <c r="AA978" s="70"/>
      <c r="AB978" s="70"/>
      <c r="AC978" s="70"/>
      <c r="AD978" s="71"/>
      <c r="AE978" s="70"/>
      <c r="AF978" s="69"/>
      <c r="AG978" s="69"/>
      <c r="AH978" s="72"/>
      <c r="AI978" s="73"/>
      <c r="AJ978" s="74"/>
      <c r="AK978" s="75"/>
      <c r="AL978" s="76"/>
      <c r="AM978" s="77"/>
      <c r="AN978" s="571" t="s">
        <v>1487</v>
      </c>
    </row>
    <row r="979" spans="1:40" x14ac:dyDescent="0.15">
      <c r="A979" s="67"/>
      <c r="B979" s="68"/>
      <c r="C979" s="68"/>
      <c r="D979" s="68"/>
      <c r="E979" s="68"/>
      <c r="F979" s="68"/>
      <c r="G979" s="68"/>
      <c r="H979" s="68"/>
      <c r="I979" s="68"/>
      <c r="J979" s="68"/>
      <c r="K979" s="68"/>
      <c r="L979" s="68"/>
      <c r="M979" s="68"/>
      <c r="N979" s="68"/>
      <c r="O979" s="68"/>
      <c r="P979" s="68"/>
      <c r="Q979" s="68"/>
      <c r="R979" s="68"/>
      <c r="S979" s="68"/>
      <c r="T979" s="68"/>
      <c r="U979" s="68"/>
      <c r="V979" s="68"/>
      <c r="W979" s="68"/>
      <c r="X979" s="68"/>
      <c r="Y979" s="68"/>
      <c r="Z979" s="69"/>
      <c r="AA979" s="70"/>
      <c r="AB979" s="70"/>
      <c r="AC979" s="70"/>
      <c r="AD979" s="71"/>
      <c r="AE979" s="70"/>
      <c r="AF979" s="69"/>
      <c r="AG979" s="69"/>
      <c r="AH979" s="72"/>
      <c r="AI979" s="73"/>
      <c r="AJ979" s="74"/>
      <c r="AK979" s="75"/>
      <c r="AL979" s="76"/>
      <c r="AM979" s="77"/>
      <c r="AN979" s="571" t="s">
        <v>1487</v>
      </c>
    </row>
    <row r="980" spans="1:40" x14ac:dyDescent="0.15">
      <c r="A980" s="79"/>
      <c r="B980" s="80"/>
      <c r="C980" s="80"/>
      <c r="D980" s="80"/>
      <c r="E980" s="80"/>
      <c r="F980" s="80"/>
      <c r="G980" s="68"/>
      <c r="H980" s="68"/>
      <c r="I980" s="68"/>
      <c r="J980" s="68"/>
      <c r="K980" s="68"/>
      <c r="L980" s="68"/>
      <c r="M980" s="68"/>
      <c r="N980" s="68"/>
      <c r="O980" s="68"/>
      <c r="P980" s="68"/>
      <c r="Q980" s="68"/>
      <c r="R980" s="68"/>
      <c r="S980" s="68"/>
      <c r="T980" s="68"/>
      <c r="U980" s="68"/>
      <c r="V980" s="68"/>
      <c r="W980" s="68"/>
      <c r="X980" s="68"/>
      <c r="Y980" s="68"/>
      <c r="Z980" s="69"/>
      <c r="AA980" s="70"/>
      <c r="AB980" s="70"/>
      <c r="AC980" s="70"/>
      <c r="AD980" s="71"/>
      <c r="AE980" s="70"/>
      <c r="AF980" s="69"/>
      <c r="AG980" s="69"/>
      <c r="AH980" s="72"/>
      <c r="AI980" s="73"/>
      <c r="AJ980" s="74"/>
      <c r="AK980" s="75"/>
      <c r="AL980" s="76"/>
      <c r="AM980" s="77"/>
      <c r="AN980" s="571" t="s">
        <v>1487</v>
      </c>
    </row>
    <row r="981" spans="1:40" x14ac:dyDescent="0.15">
      <c r="A981" s="67"/>
      <c r="B981" s="68"/>
      <c r="C981" s="68"/>
      <c r="D981" s="68"/>
      <c r="E981" s="68"/>
      <c r="F981" s="68"/>
      <c r="G981" s="68"/>
      <c r="H981" s="68"/>
      <c r="I981" s="68"/>
      <c r="J981" s="68"/>
      <c r="K981" s="68"/>
      <c r="L981" s="68"/>
      <c r="M981" s="68"/>
      <c r="N981" s="68"/>
      <c r="O981" s="68"/>
      <c r="P981" s="68"/>
      <c r="Q981" s="68"/>
      <c r="R981" s="68"/>
      <c r="S981" s="68"/>
      <c r="T981" s="68"/>
      <c r="U981" s="68"/>
      <c r="V981" s="68"/>
      <c r="W981" s="68"/>
      <c r="X981" s="68"/>
      <c r="Y981" s="68"/>
      <c r="Z981" s="69"/>
      <c r="AA981" s="70"/>
      <c r="AB981" s="70"/>
      <c r="AC981" s="70"/>
      <c r="AD981" s="71"/>
      <c r="AE981" s="70"/>
      <c r="AF981" s="69"/>
      <c r="AG981" s="69"/>
      <c r="AH981" s="72"/>
      <c r="AI981" s="73"/>
      <c r="AJ981" s="74"/>
      <c r="AK981" s="75"/>
      <c r="AL981" s="76"/>
      <c r="AM981" s="77"/>
      <c r="AN981" s="571" t="s">
        <v>1487</v>
      </c>
    </row>
    <row r="982" spans="1:40" x14ac:dyDescent="0.15">
      <c r="A982" s="67"/>
      <c r="B982" s="68"/>
      <c r="C982" s="68"/>
      <c r="D982" s="68"/>
      <c r="E982" s="68"/>
      <c r="F982" s="68"/>
      <c r="G982" s="68"/>
      <c r="H982" s="68"/>
      <c r="I982" s="68"/>
      <c r="J982" s="68"/>
      <c r="K982" s="68"/>
      <c r="L982" s="68"/>
      <c r="M982" s="68"/>
      <c r="N982" s="68"/>
      <c r="O982" s="68"/>
      <c r="P982" s="68"/>
      <c r="Q982" s="68"/>
      <c r="R982" s="68"/>
      <c r="S982" s="68"/>
      <c r="T982" s="68"/>
      <c r="U982" s="68"/>
      <c r="V982" s="68"/>
      <c r="W982" s="68"/>
      <c r="X982" s="68"/>
      <c r="Y982" s="68"/>
      <c r="Z982" s="69"/>
      <c r="AA982" s="70"/>
      <c r="AB982" s="70"/>
      <c r="AC982" s="70"/>
      <c r="AD982" s="71"/>
      <c r="AE982" s="70"/>
      <c r="AF982" s="69"/>
      <c r="AG982" s="69"/>
      <c r="AH982" s="72"/>
      <c r="AI982" s="73"/>
      <c r="AJ982" s="74"/>
      <c r="AK982" s="75"/>
      <c r="AL982" s="76"/>
      <c r="AM982" s="77"/>
      <c r="AN982" s="571" t="s">
        <v>1487</v>
      </c>
    </row>
    <row r="983" spans="1:40" x14ac:dyDescent="0.15">
      <c r="A983" s="67"/>
      <c r="B983" s="68"/>
      <c r="C983" s="68"/>
      <c r="D983" s="68"/>
      <c r="E983" s="68"/>
      <c r="F983" s="68"/>
      <c r="G983" s="68"/>
      <c r="H983" s="68"/>
      <c r="I983" s="68"/>
      <c r="J983" s="68"/>
      <c r="K983" s="68"/>
      <c r="L983" s="68"/>
      <c r="M983" s="68"/>
      <c r="N983" s="68"/>
      <c r="O983" s="68"/>
      <c r="P983" s="68"/>
      <c r="Q983" s="68"/>
      <c r="R983" s="68"/>
      <c r="S983" s="68"/>
      <c r="T983" s="68"/>
      <c r="U983" s="68"/>
      <c r="V983" s="68"/>
      <c r="W983" s="68"/>
      <c r="X983" s="68"/>
      <c r="Y983" s="68"/>
      <c r="Z983" s="69"/>
      <c r="AA983" s="70"/>
      <c r="AB983" s="70"/>
      <c r="AC983" s="70"/>
      <c r="AD983" s="71"/>
      <c r="AE983" s="70"/>
      <c r="AF983" s="69"/>
      <c r="AG983" s="69"/>
      <c r="AH983" s="72"/>
      <c r="AI983" s="73"/>
      <c r="AJ983" s="74"/>
      <c r="AK983" s="75"/>
      <c r="AL983" s="76"/>
      <c r="AM983" s="77"/>
      <c r="AN983" s="571" t="s">
        <v>1487</v>
      </c>
    </row>
    <row r="984" spans="1:40" x14ac:dyDescent="0.15">
      <c r="A984" s="79"/>
      <c r="B984" s="80"/>
      <c r="C984" s="80"/>
      <c r="D984" s="80"/>
      <c r="E984" s="80"/>
      <c r="F984" s="80"/>
      <c r="G984" s="68"/>
      <c r="H984" s="68"/>
      <c r="I984" s="68"/>
      <c r="J984" s="68"/>
      <c r="K984" s="68"/>
      <c r="L984" s="68"/>
      <c r="M984" s="68"/>
      <c r="N984" s="68"/>
      <c r="O984" s="68"/>
      <c r="P984" s="68"/>
      <c r="Q984" s="68"/>
      <c r="R984" s="68"/>
      <c r="S984" s="68"/>
      <c r="T984" s="68"/>
      <c r="U984" s="68"/>
      <c r="V984" s="68"/>
      <c r="W984" s="68"/>
      <c r="X984" s="68"/>
      <c r="Y984" s="68"/>
      <c r="Z984" s="69"/>
      <c r="AA984" s="70"/>
      <c r="AB984" s="70"/>
      <c r="AC984" s="70"/>
      <c r="AD984" s="71"/>
      <c r="AE984" s="70"/>
      <c r="AF984" s="69"/>
      <c r="AG984" s="69"/>
      <c r="AH984" s="72"/>
      <c r="AI984" s="73"/>
      <c r="AJ984" s="74"/>
      <c r="AK984" s="75"/>
      <c r="AL984" s="76"/>
      <c r="AM984" s="77"/>
      <c r="AN984" s="571" t="s">
        <v>1470</v>
      </c>
    </row>
    <row r="985" spans="1:40" x14ac:dyDescent="0.15">
      <c r="A985" s="67"/>
      <c r="B985" s="68"/>
      <c r="C985" s="68"/>
      <c r="D985" s="68"/>
      <c r="E985" s="68"/>
      <c r="F985" s="68"/>
      <c r="G985" s="68"/>
      <c r="H985" s="68"/>
      <c r="I985" s="68"/>
      <c r="J985" s="68"/>
      <c r="K985" s="68"/>
      <c r="L985" s="68"/>
      <c r="M985" s="68"/>
      <c r="N985" s="68"/>
      <c r="O985" s="68"/>
      <c r="P985" s="68"/>
      <c r="Q985" s="68"/>
      <c r="R985" s="68"/>
      <c r="S985" s="68"/>
      <c r="T985" s="68"/>
      <c r="U985" s="68"/>
      <c r="V985" s="68"/>
      <c r="W985" s="68"/>
      <c r="X985" s="68"/>
      <c r="Y985" s="68"/>
      <c r="Z985" s="69"/>
      <c r="AA985" s="70"/>
      <c r="AB985" s="70"/>
      <c r="AC985" s="70"/>
      <c r="AD985" s="71"/>
      <c r="AE985" s="70"/>
      <c r="AF985" s="69"/>
      <c r="AG985" s="69"/>
      <c r="AH985" s="72"/>
      <c r="AI985" s="73"/>
      <c r="AJ985" s="74"/>
      <c r="AK985" s="75"/>
      <c r="AL985" s="76"/>
      <c r="AM985" s="77"/>
      <c r="AN985" s="571" t="s">
        <v>1470</v>
      </c>
    </row>
    <row r="986" spans="1:40" x14ac:dyDescent="0.15">
      <c r="A986" s="67"/>
      <c r="B986" s="68"/>
      <c r="C986" s="68"/>
      <c r="D986" s="68"/>
      <c r="E986" s="68"/>
      <c r="F986" s="68"/>
      <c r="G986" s="68"/>
      <c r="H986" s="68"/>
      <c r="I986" s="68"/>
      <c r="J986" s="68"/>
      <c r="K986" s="68"/>
      <c r="L986" s="68"/>
      <c r="M986" s="68"/>
      <c r="N986" s="68"/>
      <c r="O986" s="68"/>
      <c r="P986" s="68"/>
      <c r="Q986" s="68"/>
      <c r="R986" s="68"/>
      <c r="S986" s="68"/>
      <c r="T986" s="68"/>
      <c r="U986" s="68"/>
      <c r="V986" s="68"/>
      <c r="W986" s="68"/>
      <c r="X986" s="68"/>
      <c r="Y986" s="68"/>
      <c r="Z986" s="69"/>
      <c r="AA986" s="70"/>
      <c r="AB986" s="70"/>
      <c r="AC986" s="70"/>
      <c r="AD986" s="71"/>
      <c r="AE986" s="70"/>
      <c r="AF986" s="69"/>
      <c r="AG986" s="69"/>
      <c r="AH986" s="72"/>
      <c r="AI986" s="73"/>
      <c r="AJ986" s="74"/>
      <c r="AK986" s="75"/>
      <c r="AL986" s="76"/>
      <c r="AM986" s="77"/>
      <c r="AN986" s="571" t="s">
        <v>1470</v>
      </c>
    </row>
    <row r="987" spans="1:40" x14ac:dyDescent="0.15">
      <c r="A987" s="67"/>
      <c r="B987" s="68"/>
      <c r="C987" s="68"/>
      <c r="D987" s="68"/>
      <c r="E987" s="68"/>
      <c r="F987" s="68"/>
      <c r="G987" s="68"/>
      <c r="H987" s="68"/>
      <c r="I987" s="68"/>
      <c r="J987" s="68"/>
      <c r="K987" s="68"/>
      <c r="L987" s="68"/>
      <c r="M987" s="68"/>
      <c r="N987" s="68"/>
      <c r="O987" s="68"/>
      <c r="P987" s="68"/>
      <c r="Q987" s="68"/>
      <c r="R987" s="68"/>
      <c r="S987" s="68"/>
      <c r="T987" s="68"/>
      <c r="U987" s="68"/>
      <c r="V987" s="68"/>
      <c r="W987" s="68"/>
      <c r="X987" s="68"/>
      <c r="Y987" s="68"/>
      <c r="Z987" s="69"/>
      <c r="AA987" s="70"/>
      <c r="AB987" s="70"/>
      <c r="AC987" s="70"/>
      <c r="AD987" s="71"/>
      <c r="AE987" s="70"/>
      <c r="AF987" s="69"/>
      <c r="AG987" s="69"/>
      <c r="AH987" s="72"/>
      <c r="AI987" s="73"/>
      <c r="AJ987" s="74"/>
      <c r="AK987" s="75"/>
      <c r="AL987" s="76"/>
      <c r="AM987" s="77"/>
      <c r="AN987" s="571" t="s">
        <v>1470</v>
      </c>
    </row>
    <row r="988" spans="1:40" x14ac:dyDescent="0.15">
      <c r="A988" s="79"/>
      <c r="B988" s="80"/>
      <c r="C988" s="80"/>
      <c r="D988" s="80"/>
      <c r="E988" s="80"/>
      <c r="F988" s="80"/>
      <c r="G988" s="68"/>
      <c r="H988" s="68"/>
      <c r="I988" s="68"/>
      <c r="J988" s="68"/>
      <c r="K988" s="68"/>
      <c r="L988" s="68"/>
      <c r="M988" s="68"/>
      <c r="N988" s="68"/>
      <c r="O988" s="68"/>
      <c r="P988" s="68"/>
      <c r="Q988" s="68"/>
      <c r="R988" s="68"/>
      <c r="S988" s="68"/>
      <c r="T988" s="68"/>
      <c r="U988" s="68"/>
      <c r="V988" s="68"/>
      <c r="W988" s="68"/>
      <c r="X988" s="68"/>
      <c r="Y988" s="68"/>
      <c r="Z988" s="69"/>
      <c r="AA988" s="70"/>
      <c r="AB988" s="70"/>
      <c r="AC988" s="70"/>
      <c r="AD988" s="71"/>
      <c r="AE988" s="70"/>
      <c r="AF988" s="69"/>
      <c r="AG988" s="69"/>
      <c r="AH988" s="72"/>
      <c r="AI988" s="73"/>
      <c r="AJ988" s="74"/>
      <c r="AK988" s="75"/>
      <c r="AL988" s="76"/>
      <c r="AM988" s="77"/>
      <c r="AN988" s="78" t="s">
        <v>1470</v>
      </c>
    </row>
    <row r="989" spans="1:40" x14ac:dyDescent="0.15">
      <c r="A989" s="67"/>
      <c r="B989" s="68"/>
      <c r="C989" s="68"/>
      <c r="D989" s="68"/>
      <c r="E989" s="68"/>
      <c r="F989" s="68"/>
      <c r="G989" s="68"/>
      <c r="H989" s="68"/>
      <c r="I989" s="68"/>
      <c r="J989" s="68"/>
      <c r="K989" s="68"/>
      <c r="L989" s="68"/>
      <c r="M989" s="68"/>
      <c r="N989" s="68"/>
      <c r="O989" s="68"/>
      <c r="P989" s="68"/>
      <c r="Q989" s="68"/>
      <c r="R989" s="68"/>
      <c r="S989" s="68"/>
      <c r="T989" s="68"/>
      <c r="U989" s="68"/>
      <c r="V989" s="68"/>
      <c r="W989" s="68"/>
      <c r="X989" s="68"/>
      <c r="Y989" s="68"/>
      <c r="Z989" s="69"/>
      <c r="AA989" s="70"/>
      <c r="AB989" s="70"/>
      <c r="AC989" s="70"/>
      <c r="AD989" s="71"/>
      <c r="AE989" s="70"/>
      <c r="AF989" s="69"/>
      <c r="AG989" s="69"/>
      <c r="AH989" s="72"/>
      <c r="AI989" s="73"/>
      <c r="AJ989" s="74"/>
      <c r="AK989" s="75"/>
      <c r="AL989" s="76"/>
      <c r="AM989" s="77"/>
      <c r="AN989" s="571" t="s">
        <v>1470</v>
      </c>
    </row>
    <row r="990" spans="1:40" x14ac:dyDescent="0.15">
      <c r="A990" s="67"/>
      <c r="B990" s="68"/>
      <c r="C990" s="68"/>
      <c r="D990" s="68"/>
      <c r="E990" s="68"/>
      <c r="F990" s="68"/>
      <c r="G990" s="68"/>
      <c r="H990" s="68"/>
      <c r="I990" s="68"/>
      <c r="J990" s="68"/>
      <c r="K990" s="68"/>
      <c r="L990" s="68"/>
      <c r="M990" s="68"/>
      <c r="N990" s="68"/>
      <c r="O990" s="68"/>
      <c r="P990" s="68"/>
      <c r="Q990" s="68"/>
      <c r="R990" s="68"/>
      <c r="S990" s="68"/>
      <c r="T990" s="68"/>
      <c r="U990" s="68"/>
      <c r="V990" s="68"/>
      <c r="W990" s="68"/>
      <c r="X990" s="68"/>
      <c r="Y990" s="68"/>
      <c r="Z990" s="69"/>
      <c r="AA990" s="70"/>
      <c r="AB990" s="70"/>
      <c r="AC990" s="70"/>
      <c r="AD990" s="71"/>
      <c r="AE990" s="70"/>
      <c r="AF990" s="69"/>
      <c r="AG990" s="69"/>
      <c r="AH990" s="72"/>
      <c r="AI990" s="73"/>
      <c r="AJ990" s="74"/>
      <c r="AK990" s="75"/>
      <c r="AL990" s="76"/>
      <c r="AM990" s="77"/>
      <c r="AN990" s="571" t="s">
        <v>1470</v>
      </c>
    </row>
    <row r="991" spans="1:40" x14ac:dyDescent="0.15">
      <c r="A991" s="67"/>
      <c r="B991" s="68"/>
      <c r="C991" s="68"/>
      <c r="D991" s="68"/>
      <c r="E991" s="68"/>
      <c r="F991" s="68"/>
      <c r="G991" s="68"/>
      <c r="H991" s="68"/>
      <c r="I991" s="68"/>
      <c r="J991" s="68"/>
      <c r="K991" s="68"/>
      <c r="L991" s="68"/>
      <c r="M991" s="68"/>
      <c r="N991" s="68"/>
      <c r="O991" s="68"/>
      <c r="P991" s="68"/>
      <c r="Q991" s="68"/>
      <c r="R991" s="68"/>
      <c r="S991" s="68"/>
      <c r="T991" s="68"/>
      <c r="U991" s="68"/>
      <c r="V991" s="68"/>
      <c r="W991" s="68"/>
      <c r="X991" s="68"/>
      <c r="Y991" s="68"/>
      <c r="Z991" s="69"/>
      <c r="AA991" s="70"/>
      <c r="AB991" s="70"/>
      <c r="AC991" s="70"/>
      <c r="AD991" s="71"/>
      <c r="AE991" s="70"/>
      <c r="AF991" s="69"/>
      <c r="AG991" s="69"/>
      <c r="AH991" s="72"/>
      <c r="AI991" s="73"/>
      <c r="AJ991" s="74"/>
      <c r="AK991" s="75"/>
      <c r="AL991" s="76"/>
      <c r="AM991" s="77"/>
      <c r="AN991" s="571" t="s">
        <v>1470</v>
      </c>
    </row>
    <row r="992" spans="1:40" x14ac:dyDescent="0.15">
      <c r="A992" s="67"/>
      <c r="B992" s="68"/>
      <c r="C992" s="68"/>
      <c r="D992" s="68"/>
      <c r="E992" s="68"/>
      <c r="F992" s="68"/>
      <c r="G992" s="68"/>
      <c r="H992" s="68"/>
      <c r="I992" s="68"/>
      <c r="J992" s="68"/>
      <c r="K992" s="68"/>
      <c r="L992" s="68"/>
      <c r="M992" s="68"/>
      <c r="N992" s="68"/>
      <c r="O992" s="68"/>
      <c r="P992" s="68"/>
      <c r="Q992" s="68"/>
      <c r="R992" s="68"/>
      <c r="S992" s="68"/>
      <c r="T992" s="68"/>
      <c r="U992" s="68"/>
      <c r="V992" s="68"/>
      <c r="W992" s="68"/>
      <c r="X992" s="68"/>
      <c r="Y992" s="68"/>
      <c r="Z992" s="69"/>
      <c r="AA992" s="70"/>
      <c r="AB992" s="70"/>
      <c r="AC992" s="70"/>
      <c r="AD992" s="71"/>
      <c r="AE992" s="70"/>
      <c r="AF992" s="69"/>
      <c r="AG992" s="69"/>
      <c r="AH992" s="72"/>
      <c r="AI992" s="73"/>
      <c r="AJ992" s="74"/>
      <c r="AK992" s="75"/>
      <c r="AL992" s="76"/>
      <c r="AM992" s="77"/>
      <c r="AN992" s="571" t="s">
        <v>1470</v>
      </c>
    </row>
    <row r="993" spans="1:40" x14ac:dyDescent="0.15">
      <c r="A993" s="67"/>
      <c r="B993" s="68"/>
      <c r="C993" s="68"/>
      <c r="D993" s="68"/>
      <c r="E993" s="68"/>
      <c r="F993" s="68"/>
      <c r="G993" s="68"/>
      <c r="H993" s="68"/>
      <c r="I993" s="68"/>
      <c r="J993" s="68"/>
      <c r="K993" s="68"/>
      <c r="L993" s="68"/>
      <c r="M993" s="68"/>
      <c r="N993" s="68"/>
      <c r="O993" s="68"/>
      <c r="P993" s="68"/>
      <c r="Q993" s="68"/>
      <c r="R993" s="68"/>
      <c r="S993" s="68"/>
      <c r="T993" s="68"/>
      <c r="U993" s="68"/>
      <c r="V993" s="68"/>
      <c r="W993" s="68"/>
      <c r="X993" s="68"/>
      <c r="Y993" s="68"/>
      <c r="Z993" s="69"/>
      <c r="AA993" s="70"/>
      <c r="AB993" s="70"/>
      <c r="AC993" s="70"/>
      <c r="AD993" s="71"/>
      <c r="AE993" s="70"/>
      <c r="AF993" s="69"/>
      <c r="AG993" s="69"/>
      <c r="AH993" s="72"/>
      <c r="AI993" s="73"/>
      <c r="AJ993" s="74"/>
      <c r="AK993" s="75"/>
      <c r="AL993" s="76"/>
      <c r="AM993" s="77"/>
      <c r="AN993" s="571" t="s">
        <v>1470</v>
      </c>
    </row>
    <row r="994" spans="1:40" x14ac:dyDescent="0.15">
      <c r="A994" s="67"/>
      <c r="B994" s="68"/>
      <c r="C994" s="68"/>
      <c r="D994" s="68"/>
      <c r="E994" s="68"/>
      <c r="F994" s="68"/>
      <c r="G994" s="68"/>
      <c r="H994" s="68"/>
      <c r="I994" s="68"/>
      <c r="J994" s="68"/>
      <c r="K994" s="68"/>
      <c r="L994" s="68"/>
      <c r="M994" s="68"/>
      <c r="N994" s="68"/>
      <c r="O994" s="68"/>
      <c r="P994" s="68"/>
      <c r="Q994" s="68"/>
      <c r="R994" s="68"/>
      <c r="S994" s="68"/>
      <c r="T994" s="68"/>
      <c r="U994" s="68"/>
      <c r="V994" s="68"/>
      <c r="W994" s="68"/>
      <c r="X994" s="68"/>
      <c r="Y994" s="68"/>
      <c r="Z994" s="69"/>
      <c r="AA994" s="70"/>
      <c r="AB994" s="70"/>
      <c r="AC994" s="70"/>
      <c r="AD994" s="71"/>
      <c r="AE994" s="70"/>
      <c r="AF994" s="69"/>
      <c r="AG994" s="69"/>
      <c r="AH994" s="72"/>
      <c r="AI994" s="73"/>
      <c r="AJ994" s="74"/>
      <c r="AK994" s="75"/>
      <c r="AL994" s="76"/>
      <c r="AM994" s="77"/>
      <c r="AN994" s="571" t="s">
        <v>1470</v>
      </c>
    </row>
    <row r="995" spans="1:40" x14ac:dyDescent="0.15">
      <c r="A995" s="67"/>
      <c r="B995" s="68"/>
      <c r="C995" s="68"/>
      <c r="D995" s="68"/>
      <c r="E995" s="68"/>
      <c r="F995" s="68"/>
      <c r="G995" s="68"/>
      <c r="H995" s="68"/>
      <c r="I995" s="68"/>
      <c r="J995" s="68"/>
      <c r="K995" s="68"/>
      <c r="L995" s="68"/>
      <c r="M995" s="68"/>
      <c r="N995" s="68"/>
      <c r="O995" s="68"/>
      <c r="P995" s="68"/>
      <c r="Q995" s="68"/>
      <c r="R995" s="68"/>
      <c r="S995" s="68"/>
      <c r="T995" s="68"/>
      <c r="U995" s="68"/>
      <c r="V995" s="68"/>
      <c r="W995" s="68"/>
      <c r="X995" s="68"/>
      <c r="Y995" s="68"/>
      <c r="Z995" s="69"/>
      <c r="AA995" s="70"/>
      <c r="AB995" s="70"/>
      <c r="AC995" s="70"/>
      <c r="AD995" s="71"/>
      <c r="AE995" s="70"/>
      <c r="AF995" s="69"/>
      <c r="AG995" s="69"/>
      <c r="AH995" s="72"/>
      <c r="AI995" s="73"/>
      <c r="AJ995" s="74"/>
      <c r="AK995" s="75"/>
      <c r="AL995" s="76"/>
      <c r="AM995" s="77"/>
      <c r="AN995" s="571" t="s">
        <v>1470</v>
      </c>
    </row>
    <row r="996" spans="1:40" x14ac:dyDescent="0.15">
      <c r="A996" s="67"/>
      <c r="B996" s="68"/>
      <c r="C996" s="68"/>
      <c r="D996" s="68"/>
      <c r="E996" s="68"/>
      <c r="F996" s="68"/>
      <c r="G996" s="68"/>
      <c r="H996" s="68"/>
      <c r="I996" s="68"/>
      <c r="J996" s="68"/>
      <c r="K996" s="68"/>
      <c r="L996" s="68"/>
      <c r="M996" s="68"/>
      <c r="N996" s="68"/>
      <c r="O996" s="68"/>
      <c r="P996" s="68"/>
      <c r="Q996" s="68"/>
      <c r="R996" s="68"/>
      <c r="S996" s="68"/>
      <c r="T996" s="68"/>
      <c r="U996" s="68"/>
      <c r="V996" s="68"/>
      <c r="W996" s="68"/>
      <c r="X996" s="68"/>
      <c r="Y996" s="68"/>
      <c r="Z996" s="69"/>
      <c r="AA996" s="70"/>
      <c r="AB996" s="70"/>
      <c r="AC996" s="70"/>
      <c r="AD996" s="71"/>
      <c r="AE996" s="70"/>
      <c r="AF996" s="69"/>
      <c r="AG996" s="69"/>
      <c r="AH996" s="72"/>
      <c r="AI996" s="73"/>
      <c r="AJ996" s="74"/>
      <c r="AK996" s="75"/>
      <c r="AL996" s="76"/>
      <c r="AM996" s="77"/>
      <c r="AN996" s="571" t="s">
        <v>1470</v>
      </c>
    </row>
    <row r="997" spans="1:40" x14ac:dyDescent="0.15">
      <c r="A997" s="67"/>
      <c r="B997" s="68"/>
      <c r="C997" s="68"/>
      <c r="D997" s="68"/>
      <c r="E997" s="68"/>
      <c r="F997" s="68"/>
      <c r="G997" s="68"/>
      <c r="H997" s="68"/>
      <c r="I997" s="68"/>
      <c r="J997" s="68"/>
      <c r="K997" s="68"/>
      <c r="L997" s="68"/>
      <c r="M997" s="68"/>
      <c r="N997" s="68"/>
      <c r="O997" s="68"/>
      <c r="P997" s="68"/>
      <c r="Q997" s="68"/>
      <c r="R997" s="68"/>
      <c r="S997" s="68"/>
      <c r="T997" s="68"/>
      <c r="U997" s="68"/>
      <c r="V997" s="68"/>
      <c r="W997" s="68"/>
      <c r="X997" s="68"/>
      <c r="Y997" s="68"/>
      <c r="Z997" s="69"/>
      <c r="AA997" s="70"/>
      <c r="AB997" s="70"/>
      <c r="AC997" s="70"/>
      <c r="AD997" s="71"/>
      <c r="AE997" s="70"/>
      <c r="AF997" s="69"/>
      <c r="AG997" s="69"/>
      <c r="AH997" s="72"/>
      <c r="AI997" s="73"/>
      <c r="AJ997" s="74"/>
      <c r="AK997" s="75"/>
      <c r="AL997" s="76"/>
      <c r="AM997" s="77"/>
      <c r="AN997" s="571" t="s">
        <v>1470</v>
      </c>
    </row>
    <row r="998" spans="1:40" x14ac:dyDescent="0.15">
      <c r="A998" s="67"/>
      <c r="B998" s="68"/>
      <c r="C998" s="68"/>
      <c r="D998" s="68"/>
      <c r="E998" s="68"/>
      <c r="F998" s="68"/>
      <c r="G998" s="68"/>
      <c r="H998" s="68"/>
      <c r="I998" s="68"/>
      <c r="J998" s="68"/>
      <c r="K998" s="68"/>
      <c r="L998" s="68"/>
      <c r="M998" s="68"/>
      <c r="N998" s="68"/>
      <c r="O998" s="68"/>
      <c r="P998" s="68"/>
      <c r="Q998" s="68"/>
      <c r="R998" s="68"/>
      <c r="S998" s="68"/>
      <c r="T998" s="68"/>
      <c r="U998" s="68"/>
      <c r="V998" s="68"/>
      <c r="W998" s="68"/>
      <c r="X998" s="68"/>
      <c r="Y998" s="68"/>
      <c r="Z998" s="69"/>
      <c r="AA998" s="70"/>
      <c r="AB998" s="70"/>
      <c r="AC998" s="70"/>
      <c r="AD998" s="71"/>
      <c r="AE998" s="70"/>
      <c r="AF998" s="69"/>
      <c r="AG998" s="69"/>
      <c r="AH998" s="72"/>
      <c r="AI998" s="73"/>
      <c r="AJ998" s="74"/>
      <c r="AK998" s="75"/>
      <c r="AL998" s="76"/>
      <c r="AM998" s="77"/>
      <c r="AN998" s="571" t="s">
        <v>1470</v>
      </c>
    </row>
    <row r="999" spans="1:40" x14ac:dyDescent="0.15">
      <c r="A999" s="79"/>
      <c r="B999" s="80"/>
      <c r="C999" s="80"/>
      <c r="D999" s="80"/>
      <c r="E999" s="80"/>
      <c r="F999" s="80"/>
      <c r="G999" s="68"/>
      <c r="H999" s="68"/>
      <c r="I999" s="68"/>
      <c r="J999" s="68"/>
      <c r="K999" s="68"/>
      <c r="L999" s="68"/>
      <c r="M999" s="68"/>
      <c r="N999" s="68"/>
      <c r="O999" s="68"/>
      <c r="P999" s="68"/>
      <c r="Q999" s="68"/>
      <c r="R999" s="68"/>
      <c r="S999" s="68"/>
      <c r="T999" s="68"/>
      <c r="U999" s="68"/>
      <c r="V999" s="68"/>
      <c r="W999" s="68"/>
      <c r="X999" s="68"/>
      <c r="Y999" s="68"/>
      <c r="Z999" s="69"/>
      <c r="AA999" s="70"/>
      <c r="AB999" s="70"/>
      <c r="AC999" s="70"/>
      <c r="AD999" s="71"/>
      <c r="AE999" s="70"/>
      <c r="AF999" s="69"/>
      <c r="AG999" s="69"/>
      <c r="AH999" s="72"/>
      <c r="AI999" s="73"/>
      <c r="AJ999" s="74"/>
      <c r="AK999" s="75"/>
      <c r="AL999" s="76"/>
      <c r="AM999" s="77"/>
      <c r="AN999" s="78" t="s">
        <v>1470</v>
      </c>
    </row>
    <row r="1000" spans="1:40" x14ac:dyDescent="0.15">
      <c r="A1000" s="67"/>
      <c r="B1000" s="68"/>
      <c r="C1000" s="68"/>
      <c r="D1000" s="68"/>
      <c r="E1000" s="68"/>
      <c r="F1000" s="68"/>
      <c r="G1000" s="68"/>
      <c r="H1000" s="68"/>
      <c r="I1000" s="68"/>
      <c r="J1000" s="68"/>
      <c r="K1000" s="68"/>
      <c r="L1000" s="68"/>
      <c r="M1000" s="68"/>
      <c r="N1000" s="68"/>
      <c r="O1000" s="68"/>
      <c r="P1000" s="68"/>
      <c r="Q1000" s="68"/>
      <c r="R1000" s="68"/>
      <c r="S1000" s="68"/>
      <c r="T1000" s="68"/>
      <c r="U1000" s="68"/>
      <c r="V1000" s="68"/>
      <c r="W1000" s="68"/>
      <c r="X1000" s="68"/>
      <c r="Y1000" s="68"/>
      <c r="Z1000" s="69"/>
      <c r="AA1000" s="70"/>
      <c r="AB1000" s="70"/>
      <c r="AC1000" s="70"/>
      <c r="AD1000" s="71"/>
      <c r="AE1000" s="70"/>
      <c r="AF1000" s="69"/>
      <c r="AG1000" s="69"/>
      <c r="AH1000" s="72"/>
      <c r="AI1000" s="73"/>
      <c r="AJ1000" s="74"/>
      <c r="AK1000" s="75"/>
      <c r="AL1000" s="76"/>
      <c r="AM1000" s="77"/>
      <c r="AN1000" s="571" t="s">
        <v>1470</v>
      </c>
    </row>
    <row r="1001" spans="1:40" x14ac:dyDescent="0.15">
      <c r="A1001" s="67"/>
      <c r="B1001" s="68"/>
      <c r="C1001" s="68"/>
      <c r="D1001" s="68"/>
      <c r="E1001" s="68"/>
      <c r="F1001" s="68"/>
      <c r="G1001" s="68"/>
      <c r="H1001" s="68"/>
      <c r="I1001" s="68"/>
      <c r="J1001" s="68"/>
      <c r="K1001" s="68"/>
      <c r="L1001" s="68"/>
      <c r="M1001" s="68"/>
      <c r="N1001" s="68"/>
      <c r="O1001" s="68"/>
      <c r="P1001" s="68"/>
      <c r="Q1001" s="68"/>
      <c r="R1001" s="68"/>
      <c r="S1001" s="68"/>
      <c r="T1001" s="68"/>
      <c r="U1001" s="68"/>
      <c r="V1001" s="68"/>
      <c r="W1001" s="68"/>
      <c r="X1001" s="68"/>
      <c r="Y1001" s="68"/>
      <c r="Z1001" s="69"/>
      <c r="AA1001" s="70"/>
      <c r="AB1001" s="70"/>
      <c r="AC1001" s="70"/>
      <c r="AD1001" s="71"/>
      <c r="AE1001" s="70"/>
      <c r="AF1001" s="69"/>
      <c r="AG1001" s="69"/>
      <c r="AH1001" s="72"/>
      <c r="AI1001" s="73"/>
      <c r="AJ1001" s="74"/>
      <c r="AK1001" s="75"/>
      <c r="AL1001" s="76"/>
      <c r="AM1001" s="77"/>
      <c r="AN1001" s="571" t="s">
        <v>1470</v>
      </c>
    </row>
    <row r="1002" spans="1:40" x14ac:dyDescent="0.15">
      <c r="A1002" s="67"/>
      <c r="B1002" s="68"/>
      <c r="C1002" s="68"/>
      <c r="D1002" s="68"/>
      <c r="E1002" s="68"/>
      <c r="F1002" s="68"/>
      <c r="G1002" s="68"/>
      <c r="H1002" s="68"/>
      <c r="I1002" s="68"/>
      <c r="J1002" s="68"/>
      <c r="K1002" s="68"/>
      <c r="L1002" s="68"/>
      <c r="M1002" s="68"/>
      <c r="N1002" s="68"/>
      <c r="O1002" s="68"/>
      <c r="P1002" s="68"/>
      <c r="Q1002" s="68"/>
      <c r="R1002" s="68"/>
      <c r="S1002" s="68"/>
      <c r="T1002" s="68"/>
      <c r="U1002" s="68"/>
      <c r="V1002" s="68"/>
      <c r="W1002" s="68"/>
      <c r="X1002" s="68"/>
      <c r="Y1002" s="68"/>
      <c r="Z1002" s="69"/>
      <c r="AA1002" s="70"/>
      <c r="AB1002" s="70"/>
      <c r="AC1002" s="70"/>
      <c r="AD1002" s="71"/>
      <c r="AE1002" s="70"/>
      <c r="AF1002" s="69"/>
      <c r="AG1002" s="69"/>
      <c r="AH1002" s="72"/>
      <c r="AI1002" s="73"/>
      <c r="AJ1002" s="74"/>
      <c r="AK1002" s="75"/>
      <c r="AL1002" s="76"/>
      <c r="AM1002" s="77"/>
      <c r="AN1002" s="571" t="s">
        <v>1470</v>
      </c>
    </row>
    <row r="1003" spans="1:40" x14ac:dyDescent="0.15">
      <c r="A1003" s="79"/>
      <c r="B1003" s="80"/>
      <c r="C1003" s="80"/>
      <c r="D1003" s="80"/>
      <c r="E1003" s="80"/>
      <c r="F1003" s="80"/>
      <c r="G1003" s="68"/>
      <c r="H1003" s="68"/>
      <c r="I1003" s="68"/>
      <c r="J1003" s="68"/>
      <c r="K1003" s="68"/>
      <c r="L1003" s="68"/>
      <c r="M1003" s="68"/>
      <c r="N1003" s="68"/>
      <c r="O1003" s="68"/>
      <c r="P1003" s="68"/>
      <c r="Q1003" s="68"/>
      <c r="R1003" s="68"/>
      <c r="S1003" s="68"/>
      <c r="T1003" s="68"/>
      <c r="U1003" s="68"/>
      <c r="V1003" s="68"/>
      <c r="W1003" s="68"/>
      <c r="X1003" s="68"/>
      <c r="Y1003" s="68"/>
      <c r="Z1003" s="69"/>
      <c r="AA1003" s="70"/>
      <c r="AB1003" s="70"/>
      <c r="AC1003" s="70"/>
      <c r="AD1003" s="71"/>
      <c r="AE1003" s="70"/>
      <c r="AF1003" s="69"/>
      <c r="AG1003" s="69"/>
      <c r="AH1003" s="72"/>
      <c r="AI1003" s="73"/>
      <c r="AJ1003" s="74"/>
      <c r="AK1003" s="75"/>
      <c r="AL1003" s="76"/>
      <c r="AM1003" s="77"/>
      <c r="AN1003" s="571" t="s">
        <v>1470</v>
      </c>
    </row>
    <row r="1004" spans="1:40" x14ac:dyDescent="0.15">
      <c r="A1004" s="79"/>
      <c r="B1004" s="80"/>
      <c r="C1004" s="80"/>
      <c r="D1004" s="80"/>
      <c r="E1004" s="80"/>
      <c r="F1004" s="80"/>
      <c r="G1004" s="68"/>
      <c r="H1004" s="68"/>
      <c r="I1004" s="68"/>
      <c r="J1004" s="68"/>
      <c r="K1004" s="68"/>
      <c r="L1004" s="68"/>
      <c r="M1004" s="68"/>
      <c r="N1004" s="68"/>
      <c r="O1004" s="68"/>
      <c r="P1004" s="68"/>
      <c r="Q1004" s="68"/>
      <c r="R1004" s="68"/>
      <c r="S1004" s="68"/>
      <c r="T1004" s="68"/>
      <c r="U1004" s="68"/>
      <c r="V1004" s="68"/>
      <c r="W1004" s="68"/>
      <c r="X1004" s="68"/>
      <c r="Y1004" s="68"/>
      <c r="Z1004" s="69"/>
      <c r="AA1004" s="70"/>
      <c r="AB1004" s="70"/>
      <c r="AC1004" s="70"/>
      <c r="AD1004" s="71"/>
      <c r="AE1004" s="70"/>
      <c r="AF1004" s="69"/>
      <c r="AG1004" s="69"/>
      <c r="AH1004" s="72"/>
      <c r="AI1004" s="73"/>
      <c r="AJ1004" s="74"/>
      <c r="AK1004" s="75"/>
      <c r="AL1004" s="76"/>
      <c r="AM1004" s="77"/>
      <c r="AN1004" s="78" t="s">
        <v>1470</v>
      </c>
    </row>
    <row r="1005" spans="1:40" x14ac:dyDescent="0.15">
      <c r="A1005" s="67"/>
      <c r="B1005" s="68"/>
      <c r="C1005" s="68"/>
      <c r="D1005" s="68"/>
      <c r="E1005" s="68"/>
      <c r="F1005" s="68"/>
      <c r="G1005" s="68"/>
      <c r="H1005" s="68"/>
      <c r="I1005" s="68"/>
      <c r="J1005" s="68"/>
      <c r="K1005" s="68"/>
      <c r="L1005" s="68"/>
      <c r="M1005" s="68"/>
      <c r="N1005" s="68"/>
      <c r="O1005" s="68"/>
      <c r="P1005" s="68"/>
      <c r="Q1005" s="68"/>
      <c r="R1005" s="68"/>
      <c r="S1005" s="68"/>
      <c r="T1005" s="68"/>
      <c r="U1005" s="68"/>
      <c r="V1005" s="68"/>
      <c r="W1005" s="68"/>
      <c r="X1005" s="68"/>
      <c r="Y1005" s="68"/>
      <c r="Z1005" s="69"/>
      <c r="AA1005" s="70"/>
      <c r="AB1005" s="70"/>
      <c r="AC1005" s="70"/>
      <c r="AD1005" s="71"/>
      <c r="AE1005" s="70"/>
      <c r="AF1005" s="69"/>
      <c r="AG1005" s="69"/>
      <c r="AH1005" s="72"/>
      <c r="AI1005" s="73"/>
      <c r="AJ1005" s="74"/>
      <c r="AK1005" s="75"/>
      <c r="AL1005" s="76"/>
      <c r="AM1005" s="77"/>
      <c r="AN1005" s="571" t="s">
        <v>1470</v>
      </c>
    </row>
    <row r="1006" spans="1:40" x14ac:dyDescent="0.15">
      <c r="A1006" s="79"/>
      <c r="B1006" s="80"/>
      <c r="C1006" s="80"/>
      <c r="D1006" s="80"/>
      <c r="E1006" s="80"/>
      <c r="F1006" s="80"/>
      <c r="G1006" s="68"/>
      <c r="H1006" s="68"/>
      <c r="I1006" s="68"/>
      <c r="J1006" s="68"/>
      <c r="K1006" s="68"/>
      <c r="L1006" s="68"/>
      <c r="M1006" s="68"/>
      <c r="N1006" s="68"/>
      <c r="O1006" s="68"/>
      <c r="P1006" s="68"/>
      <c r="Q1006" s="68"/>
      <c r="R1006" s="68"/>
      <c r="S1006" s="68"/>
      <c r="T1006" s="68"/>
      <c r="U1006" s="68"/>
      <c r="V1006" s="68"/>
      <c r="W1006" s="68"/>
      <c r="X1006" s="68"/>
      <c r="Y1006" s="68"/>
      <c r="Z1006" s="69"/>
      <c r="AA1006" s="70"/>
      <c r="AB1006" s="70"/>
      <c r="AC1006" s="70"/>
      <c r="AD1006" s="71"/>
      <c r="AE1006" s="70"/>
      <c r="AF1006" s="69"/>
      <c r="AG1006" s="69"/>
      <c r="AH1006" s="72"/>
      <c r="AI1006" s="73"/>
      <c r="AJ1006" s="74"/>
      <c r="AK1006" s="75"/>
      <c r="AL1006" s="76"/>
      <c r="AM1006" s="77"/>
      <c r="AN1006" s="571" t="s">
        <v>1470</v>
      </c>
    </row>
    <row r="1007" spans="1:40" x14ac:dyDescent="0.15">
      <c r="A1007" s="79"/>
      <c r="B1007" s="80"/>
      <c r="C1007" s="80"/>
      <c r="D1007" s="80"/>
      <c r="E1007" s="80"/>
      <c r="F1007" s="80"/>
      <c r="G1007" s="68"/>
      <c r="H1007" s="68"/>
      <c r="I1007" s="68"/>
      <c r="J1007" s="68"/>
      <c r="K1007" s="68"/>
      <c r="L1007" s="68"/>
      <c r="M1007" s="68"/>
      <c r="N1007" s="68"/>
      <c r="O1007" s="68"/>
      <c r="P1007" s="68"/>
      <c r="Q1007" s="68"/>
      <c r="R1007" s="68"/>
      <c r="S1007" s="68"/>
      <c r="T1007" s="68"/>
      <c r="U1007" s="68"/>
      <c r="V1007" s="68"/>
      <c r="W1007" s="68"/>
      <c r="X1007" s="68"/>
      <c r="Y1007" s="68"/>
      <c r="Z1007" s="69"/>
      <c r="AA1007" s="70"/>
      <c r="AB1007" s="70"/>
      <c r="AC1007" s="70"/>
      <c r="AD1007" s="71"/>
      <c r="AE1007" s="70"/>
      <c r="AF1007" s="69"/>
      <c r="AG1007" s="69"/>
      <c r="AH1007" s="72"/>
      <c r="AI1007" s="73"/>
      <c r="AJ1007" s="74"/>
      <c r="AK1007" s="75"/>
      <c r="AL1007" s="76"/>
      <c r="AM1007" s="77"/>
      <c r="AN1007" s="78" t="s">
        <v>1470</v>
      </c>
    </row>
    <row r="1008" spans="1:40" x14ac:dyDescent="0.15">
      <c r="A1008" s="67"/>
      <c r="B1008" s="68"/>
      <c r="C1008" s="68"/>
      <c r="D1008" s="68"/>
      <c r="E1008" s="68"/>
      <c r="F1008" s="68"/>
      <c r="G1008" s="68"/>
      <c r="H1008" s="68"/>
      <c r="I1008" s="68"/>
      <c r="J1008" s="68"/>
      <c r="K1008" s="68"/>
      <c r="L1008" s="68"/>
      <c r="M1008" s="68"/>
      <c r="N1008" s="68"/>
      <c r="O1008" s="68"/>
      <c r="P1008" s="68"/>
      <c r="Q1008" s="68"/>
      <c r="R1008" s="68"/>
      <c r="S1008" s="68"/>
      <c r="T1008" s="68"/>
      <c r="U1008" s="68"/>
      <c r="V1008" s="68"/>
      <c r="W1008" s="68"/>
      <c r="X1008" s="68"/>
      <c r="Y1008" s="68"/>
      <c r="Z1008" s="69"/>
      <c r="AA1008" s="70"/>
      <c r="AB1008" s="70"/>
      <c r="AC1008" s="70"/>
      <c r="AD1008" s="71"/>
      <c r="AE1008" s="70"/>
      <c r="AF1008" s="69"/>
      <c r="AG1008" s="69"/>
      <c r="AH1008" s="72"/>
      <c r="AI1008" s="73"/>
      <c r="AJ1008" s="74"/>
      <c r="AK1008" s="75"/>
      <c r="AL1008" s="76"/>
      <c r="AM1008" s="77"/>
      <c r="AN1008" s="571" t="s">
        <v>1470</v>
      </c>
    </row>
    <row r="1009" spans="1:40" x14ac:dyDescent="0.15">
      <c r="A1009" s="79"/>
      <c r="B1009" s="80"/>
      <c r="C1009" s="80"/>
      <c r="D1009" s="80"/>
      <c r="E1009" s="80"/>
      <c r="F1009" s="80"/>
      <c r="G1009" s="68"/>
      <c r="H1009" s="68"/>
      <c r="I1009" s="68"/>
      <c r="J1009" s="68"/>
      <c r="K1009" s="68"/>
      <c r="L1009" s="68"/>
      <c r="M1009" s="68"/>
      <c r="N1009" s="68"/>
      <c r="O1009" s="68"/>
      <c r="P1009" s="68"/>
      <c r="Q1009" s="68"/>
      <c r="R1009" s="68"/>
      <c r="S1009" s="68"/>
      <c r="T1009" s="68"/>
      <c r="U1009" s="68"/>
      <c r="V1009" s="68"/>
      <c r="W1009" s="68"/>
      <c r="X1009" s="68"/>
      <c r="Y1009" s="68"/>
      <c r="Z1009" s="69"/>
      <c r="AA1009" s="70"/>
      <c r="AB1009" s="70"/>
      <c r="AC1009" s="70"/>
      <c r="AD1009" s="71"/>
      <c r="AE1009" s="70"/>
      <c r="AF1009" s="69"/>
      <c r="AG1009" s="69"/>
      <c r="AH1009" s="72"/>
      <c r="AI1009" s="73"/>
      <c r="AJ1009" s="74"/>
      <c r="AK1009" s="75"/>
      <c r="AL1009" s="76"/>
      <c r="AM1009" s="77"/>
      <c r="AN1009" s="571" t="s">
        <v>1470</v>
      </c>
    </row>
    <row r="1010" spans="1:40" x14ac:dyDescent="0.15">
      <c r="A1010" s="79"/>
      <c r="B1010" s="80"/>
      <c r="C1010" s="80"/>
      <c r="D1010" s="80"/>
      <c r="E1010" s="80"/>
      <c r="F1010" s="80"/>
      <c r="G1010" s="68"/>
      <c r="H1010" s="68"/>
      <c r="I1010" s="68"/>
      <c r="J1010" s="68"/>
      <c r="K1010" s="68"/>
      <c r="L1010" s="68"/>
      <c r="M1010" s="68"/>
      <c r="N1010" s="68"/>
      <c r="O1010" s="68"/>
      <c r="P1010" s="68"/>
      <c r="Q1010" s="68"/>
      <c r="R1010" s="68"/>
      <c r="S1010" s="68"/>
      <c r="T1010" s="68"/>
      <c r="U1010" s="68"/>
      <c r="V1010" s="68"/>
      <c r="W1010" s="68"/>
      <c r="X1010" s="68"/>
      <c r="Y1010" s="68"/>
      <c r="Z1010" s="69"/>
      <c r="AA1010" s="70"/>
      <c r="AB1010" s="70"/>
      <c r="AC1010" s="70"/>
      <c r="AD1010" s="71"/>
      <c r="AE1010" s="70"/>
      <c r="AF1010" s="69"/>
      <c r="AG1010" s="69"/>
      <c r="AH1010" s="72"/>
      <c r="AI1010" s="73"/>
      <c r="AJ1010" s="74"/>
      <c r="AK1010" s="75"/>
      <c r="AL1010" s="76"/>
      <c r="AM1010" s="77"/>
      <c r="AN1010" s="571" t="s">
        <v>1470</v>
      </c>
    </row>
    <row r="1011" spans="1:40" x14ac:dyDescent="0.15">
      <c r="A1011" s="67"/>
      <c r="B1011" s="68"/>
      <c r="C1011" s="68"/>
      <c r="D1011" s="68"/>
      <c r="E1011" s="68"/>
      <c r="F1011" s="68"/>
      <c r="G1011" s="68"/>
      <c r="H1011" s="68"/>
      <c r="I1011" s="68"/>
      <c r="J1011" s="68"/>
      <c r="K1011" s="68"/>
      <c r="L1011" s="68"/>
      <c r="M1011" s="68"/>
      <c r="N1011" s="68"/>
      <c r="O1011" s="68"/>
      <c r="P1011" s="68"/>
      <c r="Q1011" s="68"/>
      <c r="R1011" s="68"/>
      <c r="S1011" s="68"/>
      <c r="T1011" s="68"/>
      <c r="U1011" s="68"/>
      <c r="V1011" s="68"/>
      <c r="W1011" s="68"/>
      <c r="X1011" s="68"/>
      <c r="Y1011" s="68"/>
      <c r="Z1011" s="69"/>
      <c r="AA1011" s="70"/>
      <c r="AB1011" s="70"/>
      <c r="AC1011" s="70"/>
      <c r="AD1011" s="71"/>
      <c r="AE1011" s="70"/>
      <c r="AF1011" s="69"/>
      <c r="AG1011" s="69"/>
      <c r="AH1011" s="72"/>
      <c r="AI1011" s="73"/>
      <c r="AJ1011" s="74"/>
      <c r="AK1011" s="75"/>
      <c r="AL1011" s="76"/>
      <c r="AM1011" s="77"/>
      <c r="AN1011" s="571" t="s">
        <v>1470</v>
      </c>
    </row>
    <row r="1012" spans="1:40" x14ac:dyDescent="0.15">
      <c r="A1012" s="67"/>
      <c r="B1012" s="68"/>
      <c r="C1012" s="68"/>
      <c r="D1012" s="68"/>
      <c r="E1012" s="68"/>
      <c r="F1012" s="68"/>
      <c r="G1012" s="68"/>
      <c r="H1012" s="68"/>
      <c r="I1012" s="68"/>
      <c r="J1012" s="68"/>
      <c r="K1012" s="68"/>
      <c r="L1012" s="68"/>
      <c r="M1012" s="68"/>
      <c r="N1012" s="68"/>
      <c r="O1012" s="68"/>
      <c r="P1012" s="68"/>
      <c r="Q1012" s="68"/>
      <c r="R1012" s="68"/>
      <c r="S1012" s="68"/>
      <c r="T1012" s="68"/>
      <c r="U1012" s="68"/>
      <c r="V1012" s="68"/>
      <c r="W1012" s="68"/>
      <c r="X1012" s="68"/>
      <c r="Y1012" s="68"/>
      <c r="Z1012" s="69"/>
      <c r="AA1012" s="70"/>
      <c r="AB1012" s="70"/>
      <c r="AC1012" s="70"/>
      <c r="AD1012" s="71"/>
      <c r="AE1012" s="70"/>
      <c r="AF1012" s="69"/>
      <c r="AG1012" s="69"/>
      <c r="AH1012" s="72"/>
      <c r="AI1012" s="73"/>
      <c r="AJ1012" s="74"/>
      <c r="AK1012" s="75"/>
      <c r="AL1012" s="76"/>
      <c r="AM1012" s="77"/>
      <c r="AN1012" s="571" t="s">
        <v>1470</v>
      </c>
    </row>
    <row r="1013" spans="1:40" x14ac:dyDescent="0.15">
      <c r="A1013" s="67"/>
      <c r="B1013" s="68"/>
      <c r="C1013" s="68"/>
      <c r="D1013" s="68"/>
      <c r="E1013" s="68"/>
      <c r="F1013" s="68"/>
      <c r="G1013" s="68"/>
      <c r="H1013" s="68"/>
      <c r="I1013" s="68"/>
      <c r="J1013" s="68"/>
      <c r="K1013" s="68"/>
      <c r="L1013" s="68"/>
      <c r="M1013" s="68"/>
      <c r="N1013" s="68"/>
      <c r="O1013" s="68"/>
      <c r="P1013" s="68"/>
      <c r="Q1013" s="68"/>
      <c r="R1013" s="68"/>
      <c r="S1013" s="68"/>
      <c r="T1013" s="68"/>
      <c r="U1013" s="68"/>
      <c r="V1013" s="68"/>
      <c r="W1013" s="68"/>
      <c r="X1013" s="68"/>
      <c r="Y1013" s="68"/>
      <c r="Z1013" s="69"/>
      <c r="AA1013" s="70"/>
      <c r="AB1013" s="70"/>
      <c r="AC1013" s="70"/>
      <c r="AD1013" s="71"/>
      <c r="AE1013" s="70"/>
      <c r="AF1013" s="69"/>
      <c r="AG1013" s="69"/>
      <c r="AH1013" s="72"/>
      <c r="AI1013" s="73"/>
      <c r="AJ1013" s="74"/>
      <c r="AK1013" s="75"/>
      <c r="AL1013" s="76"/>
      <c r="AM1013" s="77"/>
      <c r="AN1013" s="571" t="s">
        <v>1470</v>
      </c>
    </row>
    <row r="1014" spans="1:40" x14ac:dyDescent="0.15">
      <c r="A1014" s="67"/>
      <c r="B1014" s="68"/>
      <c r="C1014" s="68"/>
      <c r="D1014" s="68"/>
      <c r="E1014" s="68"/>
      <c r="F1014" s="68"/>
      <c r="G1014" s="68"/>
      <c r="H1014" s="68"/>
      <c r="I1014" s="68"/>
      <c r="J1014" s="68"/>
      <c r="K1014" s="68"/>
      <c r="L1014" s="68"/>
      <c r="M1014" s="68"/>
      <c r="N1014" s="68"/>
      <c r="O1014" s="68"/>
      <c r="P1014" s="68"/>
      <c r="Q1014" s="68"/>
      <c r="R1014" s="68"/>
      <c r="S1014" s="68"/>
      <c r="T1014" s="68"/>
      <c r="U1014" s="68"/>
      <c r="V1014" s="68"/>
      <c r="W1014" s="68"/>
      <c r="X1014" s="68"/>
      <c r="Y1014" s="68"/>
      <c r="Z1014" s="69"/>
      <c r="AA1014" s="70"/>
      <c r="AB1014" s="70"/>
      <c r="AC1014" s="70"/>
      <c r="AD1014" s="71"/>
      <c r="AE1014" s="70"/>
      <c r="AF1014" s="69"/>
      <c r="AG1014" s="69"/>
      <c r="AH1014" s="72"/>
      <c r="AI1014" s="73"/>
      <c r="AJ1014" s="74"/>
      <c r="AK1014" s="75"/>
      <c r="AL1014" s="76"/>
      <c r="AM1014" s="77"/>
      <c r="AN1014" s="571" t="s">
        <v>1470</v>
      </c>
    </row>
    <row r="1015" spans="1:40" x14ac:dyDescent="0.15">
      <c r="A1015" s="67"/>
      <c r="B1015" s="68"/>
      <c r="C1015" s="68"/>
      <c r="D1015" s="68"/>
      <c r="E1015" s="68"/>
      <c r="F1015" s="68"/>
      <c r="G1015" s="68"/>
      <c r="H1015" s="68"/>
      <c r="I1015" s="68"/>
      <c r="J1015" s="68"/>
      <c r="K1015" s="68"/>
      <c r="L1015" s="68"/>
      <c r="M1015" s="68"/>
      <c r="N1015" s="68"/>
      <c r="O1015" s="68"/>
      <c r="P1015" s="68"/>
      <c r="Q1015" s="68"/>
      <c r="R1015" s="68"/>
      <c r="S1015" s="68"/>
      <c r="T1015" s="68"/>
      <c r="U1015" s="68"/>
      <c r="V1015" s="68"/>
      <c r="W1015" s="68"/>
      <c r="X1015" s="68"/>
      <c r="Y1015" s="68"/>
      <c r="Z1015" s="69"/>
      <c r="AA1015" s="70"/>
      <c r="AB1015" s="70"/>
      <c r="AC1015" s="70"/>
      <c r="AD1015" s="71"/>
      <c r="AE1015" s="70"/>
      <c r="AF1015" s="69"/>
      <c r="AG1015" s="69"/>
      <c r="AH1015" s="72"/>
      <c r="AI1015" s="73"/>
      <c r="AJ1015" s="74"/>
      <c r="AK1015" s="75"/>
      <c r="AL1015" s="76"/>
      <c r="AM1015" s="77"/>
      <c r="AN1015" s="571" t="s">
        <v>1470</v>
      </c>
    </row>
    <row r="1016" spans="1:40" x14ac:dyDescent="0.15">
      <c r="A1016" s="67"/>
      <c r="B1016" s="68"/>
      <c r="C1016" s="68"/>
      <c r="D1016" s="68"/>
      <c r="E1016" s="68"/>
      <c r="F1016" s="68"/>
      <c r="G1016" s="68"/>
      <c r="H1016" s="68"/>
      <c r="I1016" s="68"/>
      <c r="J1016" s="68"/>
      <c r="K1016" s="68"/>
      <c r="L1016" s="68"/>
      <c r="M1016" s="68"/>
      <c r="N1016" s="68"/>
      <c r="O1016" s="68"/>
      <c r="P1016" s="68"/>
      <c r="Q1016" s="68"/>
      <c r="R1016" s="68"/>
      <c r="S1016" s="68"/>
      <c r="T1016" s="68"/>
      <c r="U1016" s="68"/>
      <c r="V1016" s="68"/>
      <c r="W1016" s="68"/>
      <c r="X1016" s="68"/>
      <c r="Y1016" s="68"/>
      <c r="Z1016" s="69"/>
      <c r="AA1016" s="70"/>
      <c r="AB1016" s="70"/>
      <c r="AC1016" s="70"/>
      <c r="AD1016" s="71"/>
      <c r="AE1016" s="70"/>
      <c r="AF1016" s="69"/>
      <c r="AG1016" s="69"/>
      <c r="AH1016" s="72"/>
      <c r="AI1016" s="73"/>
      <c r="AJ1016" s="74"/>
      <c r="AK1016" s="75"/>
      <c r="AL1016" s="76"/>
      <c r="AM1016" s="77"/>
      <c r="AN1016" s="571" t="s">
        <v>1471</v>
      </c>
    </row>
    <row r="1017" spans="1:40" x14ac:dyDescent="0.15">
      <c r="A1017" s="79"/>
      <c r="B1017" s="80"/>
      <c r="C1017" s="80"/>
      <c r="D1017" s="80"/>
      <c r="E1017" s="80"/>
      <c r="F1017" s="80"/>
      <c r="G1017" s="68"/>
      <c r="H1017" s="68"/>
      <c r="I1017" s="68"/>
      <c r="J1017" s="68"/>
      <c r="K1017" s="68"/>
      <c r="L1017" s="68"/>
      <c r="M1017" s="68"/>
      <c r="N1017" s="68"/>
      <c r="O1017" s="68"/>
      <c r="P1017" s="68"/>
      <c r="Q1017" s="68"/>
      <c r="R1017" s="68"/>
      <c r="S1017" s="68"/>
      <c r="T1017" s="68"/>
      <c r="U1017" s="68"/>
      <c r="V1017" s="68"/>
      <c r="W1017" s="68"/>
      <c r="X1017" s="68"/>
      <c r="Y1017" s="68"/>
      <c r="Z1017" s="69"/>
      <c r="AA1017" s="70"/>
      <c r="AB1017" s="70"/>
      <c r="AC1017" s="70"/>
      <c r="AD1017" s="71"/>
      <c r="AE1017" s="70"/>
      <c r="AF1017" s="69"/>
      <c r="AG1017" s="69"/>
      <c r="AH1017" s="72"/>
      <c r="AI1017" s="73"/>
      <c r="AJ1017" s="74"/>
      <c r="AK1017" s="75"/>
      <c r="AL1017" s="76"/>
      <c r="AM1017" s="77"/>
      <c r="AN1017" s="571" t="s">
        <v>1471</v>
      </c>
    </row>
    <row r="1018" spans="1:40" x14ac:dyDescent="0.15">
      <c r="A1018" s="67"/>
      <c r="B1018" s="68"/>
      <c r="C1018" s="68"/>
      <c r="D1018" s="68"/>
      <c r="E1018" s="68"/>
      <c r="F1018" s="68"/>
      <c r="G1018" s="68"/>
      <c r="H1018" s="68"/>
      <c r="I1018" s="68"/>
      <c r="J1018" s="68"/>
      <c r="K1018" s="68"/>
      <c r="L1018" s="68"/>
      <c r="M1018" s="68"/>
      <c r="N1018" s="68"/>
      <c r="O1018" s="68"/>
      <c r="P1018" s="68"/>
      <c r="Q1018" s="68"/>
      <c r="R1018" s="68"/>
      <c r="S1018" s="68"/>
      <c r="T1018" s="68"/>
      <c r="U1018" s="68"/>
      <c r="V1018" s="68"/>
      <c r="W1018" s="68"/>
      <c r="X1018" s="68"/>
      <c r="Y1018" s="68"/>
      <c r="Z1018" s="69"/>
      <c r="AA1018" s="70"/>
      <c r="AB1018" s="70"/>
      <c r="AC1018" s="70"/>
      <c r="AD1018" s="71"/>
      <c r="AE1018" s="70"/>
      <c r="AF1018" s="69"/>
      <c r="AG1018" s="69"/>
      <c r="AH1018" s="72"/>
      <c r="AI1018" s="73"/>
      <c r="AJ1018" s="74"/>
      <c r="AK1018" s="75"/>
      <c r="AL1018" s="76"/>
      <c r="AM1018" s="77"/>
      <c r="AN1018" s="571" t="s">
        <v>1471</v>
      </c>
    </row>
    <row r="1019" spans="1:40" x14ac:dyDescent="0.15">
      <c r="A1019" s="67"/>
      <c r="B1019" s="68"/>
      <c r="C1019" s="68"/>
      <c r="D1019" s="68"/>
      <c r="E1019" s="68"/>
      <c r="F1019" s="68"/>
      <c r="G1019" s="68"/>
      <c r="H1019" s="68"/>
      <c r="I1019" s="68"/>
      <c r="J1019" s="68"/>
      <c r="K1019" s="68"/>
      <c r="L1019" s="68"/>
      <c r="M1019" s="68"/>
      <c r="N1019" s="68"/>
      <c r="O1019" s="68"/>
      <c r="P1019" s="68"/>
      <c r="Q1019" s="68"/>
      <c r="R1019" s="68"/>
      <c r="S1019" s="68"/>
      <c r="T1019" s="68"/>
      <c r="U1019" s="68"/>
      <c r="V1019" s="68"/>
      <c r="W1019" s="68"/>
      <c r="X1019" s="68"/>
      <c r="Y1019" s="68"/>
      <c r="Z1019" s="69"/>
      <c r="AA1019" s="70"/>
      <c r="AB1019" s="70"/>
      <c r="AC1019" s="70"/>
      <c r="AD1019" s="71"/>
      <c r="AE1019" s="70"/>
      <c r="AF1019" s="69"/>
      <c r="AG1019" s="69"/>
      <c r="AH1019" s="72"/>
      <c r="AI1019" s="73"/>
      <c r="AJ1019" s="74"/>
      <c r="AK1019" s="75"/>
      <c r="AL1019" s="76"/>
      <c r="AM1019" s="77"/>
      <c r="AN1019" s="571" t="s">
        <v>1471</v>
      </c>
    </row>
    <row r="1020" spans="1:40" x14ac:dyDescent="0.15">
      <c r="A1020" s="67"/>
      <c r="B1020" s="68"/>
      <c r="C1020" s="68"/>
      <c r="D1020" s="68"/>
      <c r="E1020" s="68"/>
      <c r="F1020" s="68"/>
      <c r="G1020" s="68"/>
      <c r="H1020" s="68"/>
      <c r="I1020" s="68"/>
      <c r="J1020" s="68"/>
      <c r="K1020" s="68"/>
      <c r="L1020" s="68"/>
      <c r="M1020" s="68"/>
      <c r="N1020" s="68"/>
      <c r="O1020" s="68"/>
      <c r="P1020" s="68"/>
      <c r="Q1020" s="68"/>
      <c r="R1020" s="68"/>
      <c r="S1020" s="68"/>
      <c r="T1020" s="68"/>
      <c r="U1020" s="68"/>
      <c r="V1020" s="68"/>
      <c r="W1020" s="68"/>
      <c r="X1020" s="68"/>
      <c r="Y1020" s="68"/>
      <c r="Z1020" s="69"/>
      <c r="AA1020" s="70"/>
      <c r="AB1020" s="70"/>
      <c r="AC1020" s="70"/>
      <c r="AD1020" s="71"/>
      <c r="AE1020" s="70"/>
      <c r="AF1020" s="69"/>
      <c r="AG1020" s="69"/>
      <c r="AH1020" s="72"/>
      <c r="AI1020" s="73"/>
      <c r="AJ1020" s="74"/>
      <c r="AK1020" s="75"/>
      <c r="AL1020" s="76"/>
      <c r="AM1020" s="77"/>
      <c r="AN1020" s="571" t="s">
        <v>1471</v>
      </c>
    </row>
    <row r="1021" spans="1:40" x14ac:dyDescent="0.15">
      <c r="A1021" s="67"/>
      <c r="B1021" s="68"/>
      <c r="C1021" s="68"/>
      <c r="D1021" s="68"/>
      <c r="E1021" s="68"/>
      <c r="F1021" s="68"/>
      <c r="G1021" s="68"/>
      <c r="H1021" s="68"/>
      <c r="I1021" s="68"/>
      <c r="J1021" s="68"/>
      <c r="K1021" s="68"/>
      <c r="L1021" s="68"/>
      <c r="M1021" s="68"/>
      <c r="N1021" s="68"/>
      <c r="O1021" s="68"/>
      <c r="P1021" s="68"/>
      <c r="Q1021" s="68"/>
      <c r="R1021" s="68"/>
      <c r="S1021" s="68"/>
      <c r="T1021" s="68"/>
      <c r="U1021" s="68"/>
      <c r="V1021" s="68"/>
      <c r="W1021" s="68"/>
      <c r="X1021" s="68"/>
      <c r="Y1021" s="68"/>
      <c r="Z1021" s="69"/>
      <c r="AA1021" s="70"/>
      <c r="AB1021" s="70"/>
      <c r="AC1021" s="70"/>
      <c r="AD1021" s="71"/>
      <c r="AE1021" s="70"/>
      <c r="AF1021" s="69"/>
      <c r="AG1021" s="69"/>
      <c r="AH1021" s="72"/>
      <c r="AI1021" s="73"/>
      <c r="AJ1021" s="74"/>
      <c r="AK1021" s="75"/>
      <c r="AL1021" s="76"/>
      <c r="AM1021" s="77"/>
      <c r="AN1021" s="571" t="s">
        <v>1471</v>
      </c>
    </row>
    <row r="1022" spans="1:40" x14ac:dyDescent="0.15">
      <c r="A1022" s="79"/>
      <c r="B1022" s="80"/>
      <c r="C1022" s="80"/>
      <c r="D1022" s="80"/>
      <c r="E1022" s="80"/>
      <c r="F1022" s="80"/>
      <c r="G1022" s="68"/>
      <c r="H1022" s="68"/>
      <c r="I1022" s="68"/>
      <c r="J1022" s="68"/>
      <c r="K1022" s="68"/>
      <c r="L1022" s="68"/>
      <c r="M1022" s="68"/>
      <c r="N1022" s="68"/>
      <c r="O1022" s="68"/>
      <c r="P1022" s="68"/>
      <c r="Q1022" s="68"/>
      <c r="R1022" s="68"/>
      <c r="S1022" s="68"/>
      <c r="T1022" s="68"/>
      <c r="U1022" s="68"/>
      <c r="V1022" s="68"/>
      <c r="W1022" s="68"/>
      <c r="X1022" s="68"/>
      <c r="Y1022" s="68"/>
      <c r="Z1022" s="69"/>
      <c r="AA1022" s="70"/>
      <c r="AB1022" s="70"/>
      <c r="AC1022" s="70"/>
      <c r="AD1022" s="71"/>
      <c r="AE1022" s="70"/>
      <c r="AF1022" s="69"/>
      <c r="AG1022" s="69"/>
      <c r="AH1022" s="72"/>
      <c r="AI1022" s="73"/>
      <c r="AJ1022" s="74"/>
      <c r="AK1022" s="75"/>
      <c r="AL1022" s="76"/>
      <c r="AM1022" s="77"/>
      <c r="AN1022" s="78" t="s">
        <v>1471</v>
      </c>
    </row>
    <row r="1023" spans="1:40" x14ac:dyDescent="0.15">
      <c r="A1023" s="67"/>
      <c r="B1023" s="68"/>
      <c r="C1023" s="68"/>
      <c r="D1023" s="68"/>
      <c r="E1023" s="68"/>
      <c r="F1023" s="68"/>
      <c r="G1023" s="68"/>
      <c r="H1023" s="68"/>
      <c r="I1023" s="68"/>
      <c r="J1023" s="68"/>
      <c r="K1023" s="68"/>
      <c r="L1023" s="68"/>
      <c r="M1023" s="68"/>
      <c r="N1023" s="68"/>
      <c r="O1023" s="68"/>
      <c r="P1023" s="68"/>
      <c r="Q1023" s="68"/>
      <c r="R1023" s="68"/>
      <c r="S1023" s="68"/>
      <c r="T1023" s="68"/>
      <c r="U1023" s="68"/>
      <c r="V1023" s="68"/>
      <c r="W1023" s="68"/>
      <c r="X1023" s="68"/>
      <c r="Y1023" s="68"/>
      <c r="Z1023" s="69"/>
      <c r="AA1023" s="70"/>
      <c r="AB1023" s="70"/>
      <c r="AC1023" s="70"/>
      <c r="AD1023" s="71"/>
      <c r="AE1023" s="70"/>
      <c r="AF1023" s="69"/>
      <c r="AG1023" s="69"/>
      <c r="AH1023" s="72"/>
      <c r="AI1023" s="73"/>
      <c r="AJ1023" s="74"/>
      <c r="AK1023" s="75"/>
      <c r="AL1023" s="76"/>
      <c r="AM1023" s="77"/>
      <c r="AN1023" s="571" t="s">
        <v>1471</v>
      </c>
    </row>
    <row r="1024" spans="1:40" x14ac:dyDescent="0.15">
      <c r="A1024" s="79"/>
      <c r="B1024" s="80"/>
      <c r="C1024" s="80"/>
      <c r="D1024" s="80"/>
      <c r="E1024" s="80"/>
      <c r="F1024" s="80"/>
      <c r="G1024" s="68"/>
      <c r="H1024" s="68"/>
      <c r="I1024" s="68"/>
      <c r="J1024" s="68"/>
      <c r="K1024" s="68"/>
      <c r="L1024" s="68"/>
      <c r="M1024" s="68"/>
      <c r="N1024" s="68"/>
      <c r="O1024" s="68"/>
      <c r="P1024" s="68"/>
      <c r="Q1024" s="68"/>
      <c r="R1024" s="68"/>
      <c r="S1024" s="68"/>
      <c r="T1024" s="68"/>
      <c r="U1024" s="68"/>
      <c r="V1024" s="68"/>
      <c r="W1024" s="68"/>
      <c r="X1024" s="68"/>
      <c r="Y1024" s="68"/>
      <c r="Z1024" s="69"/>
      <c r="AA1024" s="70"/>
      <c r="AB1024" s="70"/>
      <c r="AC1024" s="70"/>
      <c r="AD1024" s="71"/>
      <c r="AE1024" s="70"/>
      <c r="AF1024" s="69"/>
      <c r="AG1024" s="69"/>
      <c r="AH1024" s="72"/>
      <c r="AI1024" s="73"/>
      <c r="AJ1024" s="74"/>
      <c r="AK1024" s="75"/>
      <c r="AL1024" s="76"/>
      <c r="AM1024" s="77"/>
      <c r="AN1024" s="571" t="s">
        <v>1471</v>
      </c>
    </row>
    <row r="1025" spans="1:40" x14ac:dyDescent="0.15">
      <c r="A1025" s="67"/>
      <c r="B1025" s="68"/>
      <c r="C1025" s="68"/>
      <c r="D1025" s="68"/>
      <c r="E1025" s="68"/>
      <c r="F1025" s="68"/>
      <c r="G1025" s="68"/>
      <c r="H1025" s="68"/>
      <c r="I1025" s="68"/>
      <c r="J1025" s="68"/>
      <c r="K1025" s="68"/>
      <c r="L1025" s="68"/>
      <c r="M1025" s="68"/>
      <c r="N1025" s="68"/>
      <c r="O1025" s="68"/>
      <c r="P1025" s="68"/>
      <c r="Q1025" s="68"/>
      <c r="R1025" s="68"/>
      <c r="S1025" s="68"/>
      <c r="T1025" s="68"/>
      <c r="U1025" s="68"/>
      <c r="V1025" s="68"/>
      <c r="W1025" s="68"/>
      <c r="X1025" s="68"/>
      <c r="Y1025" s="68"/>
      <c r="Z1025" s="69"/>
      <c r="AA1025" s="70"/>
      <c r="AB1025" s="70"/>
      <c r="AC1025" s="70"/>
      <c r="AD1025" s="71"/>
      <c r="AE1025" s="70"/>
      <c r="AF1025" s="69"/>
      <c r="AG1025" s="69"/>
      <c r="AH1025" s="72"/>
      <c r="AI1025" s="73"/>
      <c r="AJ1025" s="74"/>
      <c r="AK1025" s="75"/>
      <c r="AL1025" s="76"/>
      <c r="AM1025" s="77"/>
      <c r="AN1025" s="571" t="s">
        <v>1471</v>
      </c>
    </row>
    <row r="1026" spans="1:40" x14ac:dyDescent="0.15">
      <c r="A1026" s="67"/>
      <c r="B1026" s="68"/>
      <c r="C1026" s="68"/>
      <c r="D1026" s="68"/>
      <c r="E1026" s="68"/>
      <c r="F1026" s="68"/>
      <c r="G1026" s="68"/>
      <c r="H1026" s="68"/>
      <c r="I1026" s="68"/>
      <c r="J1026" s="68"/>
      <c r="K1026" s="68"/>
      <c r="L1026" s="68"/>
      <c r="M1026" s="68"/>
      <c r="N1026" s="68"/>
      <c r="O1026" s="68"/>
      <c r="P1026" s="68"/>
      <c r="Q1026" s="68"/>
      <c r="R1026" s="68"/>
      <c r="S1026" s="68"/>
      <c r="T1026" s="68"/>
      <c r="U1026" s="68"/>
      <c r="V1026" s="68"/>
      <c r="W1026" s="68"/>
      <c r="X1026" s="68"/>
      <c r="Y1026" s="68"/>
      <c r="Z1026" s="69"/>
      <c r="AA1026" s="70"/>
      <c r="AB1026" s="70"/>
      <c r="AC1026" s="70"/>
      <c r="AD1026" s="71"/>
      <c r="AE1026" s="70"/>
      <c r="AF1026" s="69"/>
      <c r="AG1026" s="69"/>
      <c r="AH1026" s="72"/>
      <c r="AI1026" s="73"/>
      <c r="AJ1026" s="74"/>
      <c r="AK1026" s="75"/>
      <c r="AL1026" s="76"/>
      <c r="AM1026" s="77"/>
      <c r="AN1026" s="571" t="s">
        <v>1471</v>
      </c>
    </row>
    <row r="1027" spans="1:40" x14ac:dyDescent="0.15">
      <c r="A1027" s="67"/>
      <c r="B1027" s="68"/>
      <c r="C1027" s="68"/>
      <c r="D1027" s="68"/>
      <c r="E1027" s="68"/>
      <c r="F1027" s="68"/>
      <c r="G1027" s="68"/>
      <c r="H1027" s="68"/>
      <c r="I1027" s="68"/>
      <c r="J1027" s="68"/>
      <c r="K1027" s="68"/>
      <c r="L1027" s="68"/>
      <c r="M1027" s="68"/>
      <c r="N1027" s="68"/>
      <c r="O1027" s="68"/>
      <c r="P1027" s="68"/>
      <c r="Q1027" s="68"/>
      <c r="R1027" s="68"/>
      <c r="S1027" s="68"/>
      <c r="T1027" s="68"/>
      <c r="U1027" s="68"/>
      <c r="V1027" s="68"/>
      <c r="W1027" s="68"/>
      <c r="X1027" s="68"/>
      <c r="Y1027" s="68"/>
      <c r="Z1027" s="69"/>
      <c r="AA1027" s="70"/>
      <c r="AB1027" s="70"/>
      <c r="AC1027" s="70"/>
      <c r="AD1027" s="71"/>
      <c r="AE1027" s="70"/>
      <c r="AF1027" s="69"/>
      <c r="AG1027" s="69"/>
      <c r="AH1027" s="72"/>
      <c r="AI1027" s="73"/>
      <c r="AJ1027" s="74"/>
      <c r="AK1027" s="75"/>
      <c r="AL1027" s="76"/>
      <c r="AM1027" s="77"/>
      <c r="AN1027" s="571" t="s">
        <v>1471</v>
      </c>
    </row>
    <row r="1028" spans="1:40" x14ac:dyDescent="0.15">
      <c r="A1028" s="79"/>
      <c r="B1028" s="80"/>
      <c r="C1028" s="80"/>
      <c r="D1028" s="80"/>
      <c r="E1028" s="80"/>
      <c r="F1028" s="80"/>
      <c r="G1028" s="68"/>
      <c r="H1028" s="68"/>
      <c r="I1028" s="68"/>
      <c r="J1028" s="68"/>
      <c r="K1028" s="68"/>
      <c r="L1028" s="68"/>
      <c r="M1028" s="68"/>
      <c r="N1028" s="68"/>
      <c r="O1028" s="68"/>
      <c r="P1028" s="68"/>
      <c r="Q1028" s="68"/>
      <c r="R1028" s="68"/>
      <c r="S1028" s="68"/>
      <c r="T1028" s="68"/>
      <c r="U1028" s="68"/>
      <c r="V1028" s="68"/>
      <c r="W1028" s="68"/>
      <c r="X1028" s="68"/>
      <c r="Y1028" s="68"/>
      <c r="Z1028" s="69"/>
      <c r="AA1028" s="70"/>
      <c r="AB1028" s="70"/>
      <c r="AC1028" s="70"/>
      <c r="AD1028" s="71"/>
      <c r="AE1028" s="70"/>
      <c r="AF1028" s="69"/>
      <c r="AG1028" s="69"/>
      <c r="AH1028" s="72"/>
      <c r="AI1028" s="73"/>
      <c r="AJ1028" s="74"/>
      <c r="AK1028" s="75"/>
      <c r="AL1028" s="76"/>
      <c r="AM1028" s="77"/>
      <c r="AN1028" s="78" t="s">
        <v>1471</v>
      </c>
    </row>
    <row r="1029" spans="1:40" x14ac:dyDescent="0.15">
      <c r="A1029" s="67"/>
      <c r="B1029" s="68"/>
      <c r="C1029" s="68"/>
      <c r="D1029" s="68"/>
      <c r="E1029" s="68"/>
      <c r="F1029" s="68"/>
      <c r="G1029" s="68"/>
      <c r="H1029" s="68"/>
      <c r="I1029" s="68"/>
      <c r="J1029" s="68"/>
      <c r="K1029" s="68"/>
      <c r="L1029" s="68"/>
      <c r="M1029" s="68"/>
      <c r="N1029" s="68"/>
      <c r="O1029" s="68"/>
      <c r="P1029" s="68"/>
      <c r="Q1029" s="68"/>
      <c r="R1029" s="68"/>
      <c r="S1029" s="68"/>
      <c r="T1029" s="68"/>
      <c r="U1029" s="68"/>
      <c r="V1029" s="68"/>
      <c r="W1029" s="68"/>
      <c r="X1029" s="68"/>
      <c r="Y1029" s="68"/>
      <c r="Z1029" s="69"/>
      <c r="AA1029" s="70"/>
      <c r="AB1029" s="70"/>
      <c r="AC1029" s="70"/>
      <c r="AD1029" s="71"/>
      <c r="AE1029" s="70"/>
      <c r="AF1029" s="69"/>
      <c r="AG1029" s="69"/>
      <c r="AH1029" s="72"/>
      <c r="AI1029" s="73"/>
      <c r="AJ1029" s="74"/>
      <c r="AK1029" s="75"/>
      <c r="AL1029" s="76"/>
      <c r="AM1029" s="77"/>
      <c r="AN1029" s="571" t="s">
        <v>1471</v>
      </c>
    </row>
    <row r="1030" spans="1:40" x14ac:dyDescent="0.15">
      <c r="A1030" s="79"/>
      <c r="B1030" s="80"/>
      <c r="C1030" s="80"/>
      <c r="D1030" s="80"/>
      <c r="E1030" s="80"/>
      <c r="F1030" s="80"/>
      <c r="G1030" s="68"/>
      <c r="H1030" s="68"/>
      <c r="I1030" s="68"/>
      <c r="J1030" s="68"/>
      <c r="K1030" s="68"/>
      <c r="L1030" s="68"/>
      <c r="M1030" s="68"/>
      <c r="N1030" s="68"/>
      <c r="O1030" s="68"/>
      <c r="P1030" s="68"/>
      <c r="Q1030" s="68"/>
      <c r="R1030" s="68"/>
      <c r="S1030" s="68"/>
      <c r="T1030" s="68"/>
      <c r="U1030" s="68"/>
      <c r="V1030" s="68"/>
      <c r="W1030" s="68"/>
      <c r="X1030" s="68"/>
      <c r="Y1030" s="68"/>
      <c r="Z1030" s="69"/>
      <c r="AA1030" s="70"/>
      <c r="AB1030" s="70"/>
      <c r="AC1030" s="70"/>
      <c r="AD1030" s="71"/>
      <c r="AE1030" s="70"/>
      <c r="AF1030" s="69"/>
      <c r="AG1030" s="69"/>
      <c r="AH1030" s="72"/>
      <c r="AI1030" s="73"/>
      <c r="AJ1030" s="74"/>
      <c r="AK1030" s="75"/>
      <c r="AL1030" s="76"/>
      <c r="AM1030" s="77"/>
      <c r="AN1030" s="571" t="s">
        <v>1471</v>
      </c>
    </row>
    <row r="1031" spans="1:40" x14ac:dyDescent="0.15">
      <c r="A1031" s="67"/>
      <c r="B1031" s="68"/>
      <c r="C1031" s="68"/>
      <c r="D1031" s="68"/>
      <c r="E1031" s="68"/>
      <c r="F1031" s="68"/>
      <c r="G1031" s="68"/>
      <c r="H1031" s="68"/>
      <c r="I1031" s="68"/>
      <c r="J1031" s="68"/>
      <c r="K1031" s="68"/>
      <c r="L1031" s="68"/>
      <c r="M1031" s="68"/>
      <c r="N1031" s="68"/>
      <c r="O1031" s="68"/>
      <c r="P1031" s="68"/>
      <c r="Q1031" s="68"/>
      <c r="R1031" s="68"/>
      <c r="S1031" s="68"/>
      <c r="T1031" s="68"/>
      <c r="U1031" s="68"/>
      <c r="V1031" s="68"/>
      <c r="W1031" s="68"/>
      <c r="X1031" s="68"/>
      <c r="Y1031" s="68"/>
      <c r="Z1031" s="69"/>
      <c r="AA1031" s="70"/>
      <c r="AB1031" s="70"/>
      <c r="AC1031" s="70"/>
      <c r="AD1031" s="71"/>
      <c r="AE1031" s="70"/>
      <c r="AF1031" s="69"/>
      <c r="AG1031" s="69"/>
      <c r="AH1031" s="72"/>
      <c r="AI1031" s="73"/>
      <c r="AJ1031" s="74"/>
      <c r="AK1031" s="75"/>
      <c r="AL1031" s="76"/>
      <c r="AM1031" s="77"/>
      <c r="AN1031" s="571" t="s">
        <v>1471</v>
      </c>
    </row>
    <row r="1032" spans="1:40" x14ac:dyDescent="0.15">
      <c r="A1032" s="67"/>
      <c r="B1032" s="68"/>
      <c r="C1032" s="68"/>
      <c r="D1032" s="68"/>
      <c r="E1032" s="68"/>
      <c r="F1032" s="68"/>
      <c r="G1032" s="68"/>
      <c r="H1032" s="68"/>
      <c r="I1032" s="68"/>
      <c r="J1032" s="68"/>
      <c r="K1032" s="68"/>
      <c r="L1032" s="68"/>
      <c r="M1032" s="68"/>
      <c r="N1032" s="68"/>
      <c r="O1032" s="68"/>
      <c r="P1032" s="68"/>
      <c r="Q1032" s="68"/>
      <c r="R1032" s="68"/>
      <c r="S1032" s="68"/>
      <c r="T1032" s="68"/>
      <c r="U1032" s="68"/>
      <c r="V1032" s="68"/>
      <c r="W1032" s="68"/>
      <c r="X1032" s="68"/>
      <c r="Y1032" s="68"/>
      <c r="Z1032" s="69"/>
      <c r="AA1032" s="70"/>
      <c r="AB1032" s="70"/>
      <c r="AC1032" s="70"/>
      <c r="AD1032" s="71"/>
      <c r="AE1032" s="70"/>
      <c r="AF1032" s="69"/>
      <c r="AG1032" s="69"/>
      <c r="AH1032" s="72"/>
      <c r="AI1032" s="73"/>
      <c r="AJ1032" s="74"/>
      <c r="AK1032" s="75"/>
      <c r="AL1032" s="76"/>
      <c r="AM1032" s="77"/>
      <c r="AN1032" s="571" t="s">
        <v>1471</v>
      </c>
    </row>
    <row r="1033" spans="1:40" x14ac:dyDescent="0.15">
      <c r="A1033" s="67"/>
      <c r="B1033" s="68"/>
      <c r="C1033" s="68"/>
      <c r="D1033" s="68"/>
      <c r="E1033" s="68"/>
      <c r="F1033" s="68"/>
      <c r="G1033" s="68"/>
      <c r="H1033" s="68"/>
      <c r="I1033" s="68"/>
      <c r="J1033" s="68"/>
      <c r="K1033" s="68"/>
      <c r="L1033" s="68"/>
      <c r="M1033" s="68"/>
      <c r="N1033" s="68"/>
      <c r="O1033" s="68"/>
      <c r="P1033" s="68"/>
      <c r="Q1033" s="68"/>
      <c r="R1033" s="68"/>
      <c r="S1033" s="68"/>
      <c r="T1033" s="68"/>
      <c r="U1033" s="68"/>
      <c r="V1033" s="68"/>
      <c r="W1033" s="68"/>
      <c r="X1033" s="68"/>
      <c r="Y1033" s="68"/>
      <c r="Z1033" s="69"/>
      <c r="AA1033" s="70"/>
      <c r="AB1033" s="70"/>
      <c r="AC1033" s="70"/>
      <c r="AD1033" s="71"/>
      <c r="AE1033" s="70"/>
      <c r="AF1033" s="69"/>
      <c r="AG1033" s="69"/>
      <c r="AH1033" s="72"/>
      <c r="AI1033" s="73"/>
      <c r="AJ1033" s="74"/>
      <c r="AK1033" s="75"/>
      <c r="AL1033" s="76"/>
      <c r="AM1033" s="77"/>
      <c r="AN1033" s="571" t="s">
        <v>1471</v>
      </c>
    </row>
    <row r="1034" spans="1:40" x14ac:dyDescent="0.15">
      <c r="A1034" s="67"/>
      <c r="B1034" s="68"/>
      <c r="C1034" s="68"/>
      <c r="D1034" s="68"/>
      <c r="E1034" s="68"/>
      <c r="F1034" s="68"/>
      <c r="G1034" s="68"/>
      <c r="H1034" s="68"/>
      <c r="I1034" s="68"/>
      <c r="J1034" s="68"/>
      <c r="K1034" s="68"/>
      <c r="L1034" s="68"/>
      <c r="M1034" s="68"/>
      <c r="N1034" s="68"/>
      <c r="O1034" s="68"/>
      <c r="P1034" s="68"/>
      <c r="Q1034" s="68"/>
      <c r="R1034" s="68"/>
      <c r="S1034" s="68"/>
      <c r="T1034" s="68"/>
      <c r="U1034" s="68"/>
      <c r="V1034" s="68"/>
      <c r="W1034" s="68"/>
      <c r="X1034" s="68"/>
      <c r="Y1034" s="68"/>
      <c r="Z1034" s="69"/>
      <c r="AA1034" s="70"/>
      <c r="AB1034" s="70"/>
      <c r="AC1034" s="70"/>
      <c r="AD1034" s="71"/>
      <c r="AE1034" s="70"/>
      <c r="AF1034" s="69"/>
      <c r="AG1034" s="69"/>
      <c r="AH1034" s="72"/>
      <c r="AI1034" s="73"/>
      <c r="AJ1034" s="74"/>
      <c r="AK1034" s="75"/>
      <c r="AL1034" s="76"/>
      <c r="AM1034" s="77"/>
      <c r="AN1034" s="571" t="s">
        <v>1471</v>
      </c>
    </row>
    <row r="1035" spans="1:40" x14ac:dyDescent="0.15">
      <c r="A1035" s="67"/>
      <c r="B1035" s="68"/>
      <c r="C1035" s="68"/>
      <c r="D1035" s="68"/>
      <c r="E1035" s="68"/>
      <c r="F1035" s="68"/>
      <c r="G1035" s="68"/>
      <c r="H1035" s="68"/>
      <c r="I1035" s="68"/>
      <c r="J1035" s="68"/>
      <c r="K1035" s="68"/>
      <c r="L1035" s="68"/>
      <c r="M1035" s="68"/>
      <c r="N1035" s="68"/>
      <c r="O1035" s="68"/>
      <c r="P1035" s="68"/>
      <c r="Q1035" s="68"/>
      <c r="R1035" s="68"/>
      <c r="S1035" s="68"/>
      <c r="T1035" s="68"/>
      <c r="U1035" s="68"/>
      <c r="V1035" s="68"/>
      <c r="W1035" s="68"/>
      <c r="X1035" s="68"/>
      <c r="Y1035" s="68"/>
      <c r="Z1035" s="69"/>
      <c r="AA1035" s="70"/>
      <c r="AB1035" s="70"/>
      <c r="AC1035" s="70"/>
      <c r="AD1035" s="71"/>
      <c r="AE1035" s="70"/>
      <c r="AF1035" s="69"/>
      <c r="AG1035" s="69"/>
      <c r="AH1035" s="72"/>
      <c r="AI1035" s="73"/>
      <c r="AJ1035" s="74"/>
      <c r="AK1035" s="75"/>
      <c r="AL1035" s="76"/>
      <c r="AM1035" s="77"/>
      <c r="AN1035" s="571" t="s">
        <v>1471</v>
      </c>
    </row>
    <row r="1036" spans="1:40" x14ac:dyDescent="0.15">
      <c r="A1036" s="67"/>
      <c r="B1036" s="68"/>
      <c r="C1036" s="68"/>
      <c r="D1036" s="68"/>
      <c r="E1036" s="68"/>
      <c r="F1036" s="68"/>
      <c r="G1036" s="68"/>
      <c r="H1036" s="68"/>
      <c r="I1036" s="68"/>
      <c r="J1036" s="68"/>
      <c r="K1036" s="68"/>
      <c r="L1036" s="68"/>
      <c r="M1036" s="68"/>
      <c r="N1036" s="68"/>
      <c r="O1036" s="68"/>
      <c r="P1036" s="68"/>
      <c r="Q1036" s="68"/>
      <c r="R1036" s="68"/>
      <c r="S1036" s="68"/>
      <c r="T1036" s="68"/>
      <c r="U1036" s="68"/>
      <c r="V1036" s="68"/>
      <c r="W1036" s="68"/>
      <c r="X1036" s="68"/>
      <c r="Y1036" s="68"/>
      <c r="Z1036" s="69"/>
      <c r="AA1036" s="70"/>
      <c r="AB1036" s="70"/>
      <c r="AC1036" s="70"/>
      <c r="AD1036" s="71"/>
      <c r="AE1036" s="70"/>
      <c r="AF1036" s="69"/>
      <c r="AG1036" s="69"/>
      <c r="AH1036" s="72"/>
      <c r="AI1036" s="73"/>
      <c r="AJ1036" s="74"/>
      <c r="AK1036" s="75"/>
      <c r="AL1036" s="76"/>
      <c r="AM1036" s="77"/>
      <c r="AN1036" s="571" t="s">
        <v>1471</v>
      </c>
    </row>
    <row r="1037" spans="1:40" x14ac:dyDescent="0.15">
      <c r="A1037" s="67"/>
      <c r="B1037" s="68"/>
      <c r="C1037" s="68"/>
      <c r="D1037" s="68"/>
      <c r="E1037" s="68"/>
      <c r="F1037" s="68"/>
      <c r="G1037" s="68"/>
      <c r="H1037" s="68"/>
      <c r="I1037" s="68"/>
      <c r="J1037" s="68"/>
      <c r="K1037" s="68"/>
      <c r="L1037" s="68"/>
      <c r="M1037" s="68"/>
      <c r="N1037" s="68"/>
      <c r="O1037" s="68"/>
      <c r="P1037" s="68"/>
      <c r="Q1037" s="68"/>
      <c r="R1037" s="68"/>
      <c r="S1037" s="68"/>
      <c r="T1037" s="68"/>
      <c r="U1037" s="68"/>
      <c r="V1037" s="68"/>
      <c r="W1037" s="68"/>
      <c r="X1037" s="68"/>
      <c r="Y1037" s="68"/>
      <c r="Z1037" s="69"/>
      <c r="AA1037" s="70"/>
      <c r="AB1037" s="70"/>
      <c r="AC1037" s="70"/>
      <c r="AD1037" s="71"/>
      <c r="AE1037" s="70"/>
      <c r="AF1037" s="69"/>
      <c r="AG1037" s="69"/>
      <c r="AH1037" s="72"/>
      <c r="AI1037" s="73"/>
      <c r="AJ1037" s="74"/>
      <c r="AK1037" s="75"/>
      <c r="AL1037" s="76"/>
      <c r="AM1037" s="77"/>
      <c r="AN1037" s="571" t="s">
        <v>1471</v>
      </c>
    </row>
    <row r="1038" spans="1:40" x14ac:dyDescent="0.15">
      <c r="A1038" s="67"/>
      <c r="B1038" s="68"/>
      <c r="C1038" s="68"/>
      <c r="D1038" s="68"/>
      <c r="E1038" s="68"/>
      <c r="F1038" s="68"/>
      <c r="G1038" s="68"/>
      <c r="H1038" s="68"/>
      <c r="I1038" s="68"/>
      <c r="J1038" s="68"/>
      <c r="K1038" s="68"/>
      <c r="L1038" s="68"/>
      <c r="M1038" s="68"/>
      <c r="N1038" s="68"/>
      <c r="O1038" s="68"/>
      <c r="P1038" s="68"/>
      <c r="Q1038" s="68"/>
      <c r="R1038" s="68"/>
      <c r="S1038" s="68"/>
      <c r="T1038" s="68"/>
      <c r="U1038" s="68"/>
      <c r="V1038" s="68"/>
      <c r="W1038" s="68"/>
      <c r="X1038" s="68"/>
      <c r="Y1038" s="68"/>
      <c r="Z1038" s="69"/>
      <c r="AA1038" s="70"/>
      <c r="AB1038" s="70"/>
      <c r="AC1038" s="70"/>
      <c r="AD1038" s="71"/>
      <c r="AE1038" s="70"/>
      <c r="AF1038" s="69"/>
      <c r="AG1038" s="69"/>
      <c r="AH1038" s="72"/>
      <c r="AI1038" s="73"/>
      <c r="AJ1038" s="74"/>
      <c r="AK1038" s="75"/>
      <c r="AL1038" s="76"/>
      <c r="AM1038" s="77"/>
      <c r="AN1038" s="571" t="s">
        <v>1471</v>
      </c>
    </row>
    <row r="1039" spans="1:40" x14ac:dyDescent="0.15">
      <c r="A1039" s="79"/>
      <c r="B1039" s="80"/>
      <c r="C1039" s="80"/>
      <c r="D1039" s="80"/>
      <c r="E1039" s="80"/>
      <c r="F1039" s="80"/>
      <c r="G1039" s="68"/>
      <c r="H1039" s="68"/>
      <c r="I1039" s="68"/>
      <c r="J1039" s="68"/>
      <c r="K1039" s="68"/>
      <c r="L1039" s="68"/>
      <c r="M1039" s="68"/>
      <c r="N1039" s="68"/>
      <c r="O1039" s="68"/>
      <c r="P1039" s="68"/>
      <c r="Q1039" s="68"/>
      <c r="R1039" s="68"/>
      <c r="S1039" s="68"/>
      <c r="T1039" s="68"/>
      <c r="U1039" s="68"/>
      <c r="V1039" s="68"/>
      <c r="W1039" s="68"/>
      <c r="X1039" s="68"/>
      <c r="Y1039" s="68"/>
      <c r="Z1039" s="69"/>
      <c r="AA1039" s="70"/>
      <c r="AB1039" s="70"/>
      <c r="AC1039" s="70"/>
      <c r="AD1039" s="71"/>
      <c r="AE1039" s="70"/>
      <c r="AF1039" s="69"/>
      <c r="AG1039" s="69"/>
      <c r="AH1039" s="72"/>
      <c r="AI1039" s="73"/>
      <c r="AJ1039" s="74"/>
      <c r="AK1039" s="75"/>
      <c r="AL1039" s="76"/>
      <c r="AM1039" s="77"/>
      <c r="AN1039" s="571" t="s">
        <v>1471</v>
      </c>
    </row>
    <row r="1040" spans="1:40" x14ac:dyDescent="0.15">
      <c r="A1040" s="708"/>
      <c r="B1040" s="673"/>
      <c r="C1040" s="673"/>
      <c r="D1040" s="673"/>
      <c r="E1040" s="673"/>
      <c r="F1040" s="517"/>
      <c r="G1040" s="674"/>
      <c r="H1040" s="674"/>
      <c r="I1040" s="674"/>
      <c r="J1040" s="674"/>
      <c r="K1040" s="674"/>
      <c r="L1040" s="674"/>
      <c r="M1040" s="674"/>
      <c r="N1040" s="674"/>
      <c r="O1040" s="674"/>
      <c r="P1040" s="674"/>
      <c r="Q1040" s="674"/>
      <c r="R1040" s="674"/>
      <c r="S1040" s="674"/>
      <c r="T1040" s="674"/>
      <c r="U1040" s="674"/>
      <c r="V1040" s="674"/>
      <c r="W1040" s="674"/>
      <c r="X1040" s="674"/>
      <c r="Y1040" s="674"/>
      <c r="Z1040" s="707"/>
      <c r="AA1040" s="677"/>
      <c r="AB1040" s="677"/>
      <c r="AC1040" s="677"/>
      <c r="AD1040" s="679"/>
      <c r="AE1040" s="677"/>
      <c r="AF1040" s="707"/>
      <c r="AG1040" s="707"/>
      <c r="AH1040" s="680"/>
      <c r="AI1040" s="683"/>
      <c r="AJ1040" s="707"/>
      <c r="AK1040" s="680"/>
      <c r="AL1040" s="683"/>
      <c r="AM1040" s="680"/>
      <c r="AN1040" s="78" t="s">
        <v>1375</v>
      </c>
    </row>
    <row r="1041" spans="1:40" x14ac:dyDescent="0.15">
      <c r="A1041" s="708"/>
      <c r="B1041" s="673"/>
      <c r="C1041" s="673"/>
      <c r="D1041" s="673"/>
      <c r="E1041" s="673"/>
      <c r="F1041" s="517"/>
      <c r="G1041" s="674"/>
      <c r="H1041" s="674"/>
      <c r="I1041" s="674"/>
      <c r="J1041" s="674"/>
      <c r="K1041" s="674"/>
      <c r="L1041" s="674"/>
      <c r="M1041" s="674"/>
      <c r="N1041" s="674"/>
      <c r="O1041" s="674"/>
      <c r="P1041" s="674"/>
      <c r="Q1041" s="674"/>
      <c r="R1041" s="674"/>
      <c r="S1041" s="674"/>
      <c r="T1041" s="674"/>
      <c r="U1041" s="674"/>
      <c r="V1041" s="674"/>
      <c r="W1041" s="674"/>
      <c r="X1041" s="674"/>
      <c r="Y1041" s="674"/>
      <c r="Z1041" s="707"/>
      <c r="AA1041" s="677"/>
      <c r="AB1041" s="677"/>
      <c r="AC1041" s="677"/>
      <c r="AD1041" s="679"/>
      <c r="AE1041" s="677"/>
      <c r="AF1041" s="707"/>
      <c r="AG1041" s="707"/>
      <c r="AH1041" s="680"/>
      <c r="AI1041" s="683"/>
      <c r="AJ1041" s="707"/>
      <c r="AK1041" s="680"/>
      <c r="AL1041" s="683"/>
      <c r="AM1041" s="680"/>
      <c r="AN1041" s="78" t="s">
        <v>1375</v>
      </c>
    </row>
    <row r="1042" spans="1:40" x14ac:dyDescent="0.15">
      <c r="A1042" s="708"/>
      <c r="B1042" s="673"/>
      <c r="C1042" s="673"/>
      <c r="D1042" s="673"/>
      <c r="E1042" s="673"/>
      <c r="F1042" s="517"/>
      <c r="G1042" s="674"/>
      <c r="H1042" s="674"/>
      <c r="I1042" s="674"/>
      <c r="J1042" s="674"/>
      <c r="K1042" s="674"/>
      <c r="L1042" s="674"/>
      <c r="M1042" s="674"/>
      <c r="N1042" s="674"/>
      <c r="O1042" s="674"/>
      <c r="P1042" s="674"/>
      <c r="Q1042" s="674"/>
      <c r="R1042" s="674"/>
      <c r="S1042" s="674"/>
      <c r="T1042" s="674"/>
      <c r="U1042" s="674"/>
      <c r="V1042" s="674"/>
      <c r="W1042" s="674"/>
      <c r="X1042" s="674"/>
      <c r="Y1042" s="674"/>
      <c r="Z1042" s="707"/>
      <c r="AA1042" s="677"/>
      <c r="AB1042" s="677"/>
      <c r="AC1042" s="677"/>
      <c r="AD1042" s="679"/>
      <c r="AE1042" s="677"/>
      <c r="AF1042" s="707"/>
      <c r="AG1042" s="707"/>
      <c r="AH1042" s="680"/>
      <c r="AI1042" s="683"/>
      <c r="AJ1042" s="707"/>
      <c r="AK1042" s="680"/>
      <c r="AL1042" s="683"/>
      <c r="AM1042" s="680"/>
      <c r="AN1042" s="78" t="s">
        <v>1375</v>
      </c>
    </row>
    <row r="1043" spans="1:40" x14ac:dyDescent="0.15">
      <c r="A1043" s="67"/>
      <c r="B1043" s="68"/>
      <c r="C1043" s="68"/>
      <c r="D1043" s="68"/>
      <c r="E1043" s="68"/>
      <c r="F1043" s="68"/>
      <c r="G1043" s="68"/>
      <c r="H1043" s="68"/>
      <c r="I1043" s="68"/>
      <c r="J1043" s="68"/>
      <c r="K1043" s="68"/>
      <c r="L1043" s="68"/>
      <c r="M1043" s="68"/>
      <c r="N1043" s="68"/>
      <c r="O1043" s="68"/>
      <c r="P1043" s="68"/>
      <c r="Q1043" s="68"/>
      <c r="R1043" s="68"/>
      <c r="S1043" s="68"/>
      <c r="T1043" s="68"/>
      <c r="U1043" s="68"/>
      <c r="V1043" s="68"/>
      <c r="W1043" s="68"/>
      <c r="X1043" s="68"/>
      <c r="Y1043" s="68"/>
      <c r="Z1043" s="69"/>
      <c r="AA1043" s="70"/>
      <c r="AB1043" s="70"/>
      <c r="AC1043" s="70"/>
      <c r="AD1043" s="71"/>
      <c r="AE1043" s="70"/>
      <c r="AF1043" s="69"/>
      <c r="AG1043" s="69"/>
      <c r="AH1043" s="72"/>
      <c r="AI1043" s="73"/>
      <c r="AJ1043" s="74"/>
      <c r="AK1043" s="75"/>
      <c r="AL1043" s="76"/>
      <c r="AM1043" s="77"/>
      <c r="AN1043" s="571" t="s">
        <v>1500</v>
      </c>
    </row>
    <row r="1044" spans="1:40" x14ac:dyDescent="0.15">
      <c r="A1044" s="79"/>
      <c r="B1044" s="23"/>
      <c r="C1044" s="23"/>
      <c r="D1044" s="80"/>
      <c r="E1044" s="80"/>
      <c r="F1044" s="80"/>
      <c r="G1044" s="68"/>
      <c r="H1044" s="68"/>
      <c r="I1044" s="68"/>
      <c r="J1044" s="68"/>
      <c r="K1044" s="68"/>
      <c r="L1044" s="68"/>
      <c r="M1044" s="68"/>
      <c r="N1044" s="68"/>
      <c r="O1044" s="68"/>
      <c r="P1044" s="68"/>
      <c r="Q1044" s="68"/>
      <c r="R1044" s="68"/>
      <c r="S1044" s="68"/>
      <c r="T1044" s="68"/>
      <c r="U1044" s="68"/>
      <c r="V1044" s="68"/>
      <c r="W1044" s="68"/>
      <c r="X1044" s="68"/>
      <c r="Y1044" s="68"/>
      <c r="Z1044" s="69"/>
      <c r="AA1044" s="70"/>
      <c r="AB1044" s="70"/>
      <c r="AC1044" s="70"/>
      <c r="AD1044" s="71"/>
      <c r="AE1044" s="70"/>
      <c r="AF1044" s="69"/>
      <c r="AG1044" s="69"/>
      <c r="AH1044" s="72"/>
      <c r="AI1044" s="73"/>
      <c r="AJ1044" s="74"/>
      <c r="AK1044" s="75"/>
      <c r="AL1044" s="76"/>
      <c r="AM1044" s="77"/>
      <c r="AN1044" s="571" t="s">
        <v>1500</v>
      </c>
    </row>
    <row r="1045" spans="1:40" x14ac:dyDescent="0.15">
      <c r="A1045" s="67"/>
      <c r="B1045" s="68"/>
      <c r="C1045" s="68"/>
      <c r="D1045" s="68"/>
      <c r="E1045" s="68"/>
      <c r="F1045" s="68"/>
      <c r="G1045" s="68"/>
      <c r="H1045" s="68"/>
      <c r="I1045" s="68"/>
      <c r="J1045" s="68"/>
      <c r="K1045" s="68"/>
      <c r="L1045" s="68"/>
      <c r="M1045" s="68"/>
      <c r="N1045" s="68"/>
      <c r="O1045" s="68"/>
      <c r="P1045" s="68"/>
      <c r="Q1045" s="68"/>
      <c r="R1045" s="68"/>
      <c r="S1045" s="68"/>
      <c r="T1045" s="68"/>
      <c r="U1045" s="68"/>
      <c r="V1045" s="68"/>
      <c r="W1045" s="68"/>
      <c r="X1045" s="68"/>
      <c r="Y1045" s="68"/>
      <c r="Z1045" s="69"/>
      <c r="AA1045" s="70"/>
      <c r="AB1045" s="70"/>
      <c r="AC1045" s="70"/>
      <c r="AD1045" s="71"/>
      <c r="AE1045" s="70"/>
      <c r="AF1045" s="69"/>
      <c r="AG1045" s="69"/>
      <c r="AH1045" s="72"/>
      <c r="AI1045" s="73"/>
      <c r="AJ1045" s="74"/>
      <c r="AK1045" s="75"/>
      <c r="AL1045" s="76"/>
      <c r="AM1045" s="77"/>
      <c r="AN1045" s="571" t="s">
        <v>1500</v>
      </c>
    </row>
    <row r="1046" spans="1:40" x14ac:dyDescent="0.15">
      <c r="A1046" s="67"/>
      <c r="B1046" s="68"/>
      <c r="C1046" s="68"/>
      <c r="D1046" s="68"/>
      <c r="E1046" s="68"/>
      <c r="F1046" s="68"/>
      <c r="G1046" s="68"/>
      <c r="H1046" s="68"/>
      <c r="I1046" s="68"/>
      <c r="J1046" s="68"/>
      <c r="K1046" s="68"/>
      <c r="L1046" s="68"/>
      <c r="M1046" s="68"/>
      <c r="N1046" s="68"/>
      <c r="O1046" s="68"/>
      <c r="P1046" s="68"/>
      <c r="Q1046" s="68"/>
      <c r="R1046" s="68"/>
      <c r="S1046" s="68"/>
      <c r="T1046" s="68"/>
      <c r="U1046" s="68"/>
      <c r="V1046" s="68"/>
      <c r="W1046" s="68"/>
      <c r="X1046" s="68"/>
      <c r="Y1046" s="68"/>
      <c r="Z1046" s="69"/>
      <c r="AA1046" s="70"/>
      <c r="AB1046" s="70"/>
      <c r="AC1046" s="70"/>
      <c r="AD1046" s="71"/>
      <c r="AE1046" s="70"/>
      <c r="AF1046" s="69"/>
      <c r="AG1046" s="69"/>
      <c r="AH1046" s="72"/>
      <c r="AI1046" s="73"/>
      <c r="AJ1046" s="74"/>
      <c r="AK1046" s="75"/>
      <c r="AL1046" s="76"/>
      <c r="AM1046" s="77"/>
      <c r="AN1046" s="571" t="s">
        <v>1500</v>
      </c>
    </row>
    <row r="1047" spans="1:40" x14ac:dyDescent="0.15">
      <c r="A1047" s="67"/>
      <c r="B1047" s="68"/>
      <c r="C1047" s="68"/>
      <c r="D1047" s="68"/>
      <c r="E1047" s="68"/>
      <c r="F1047" s="68"/>
      <c r="G1047" s="68"/>
      <c r="H1047" s="68"/>
      <c r="I1047" s="68"/>
      <c r="J1047" s="68"/>
      <c r="K1047" s="68"/>
      <c r="L1047" s="68"/>
      <c r="M1047" s="68"/>
      <c r="N1047" s="68"/>
      <c r="O1047" s="68"/>
      <c r="P1047" s="68"/>
      <c r="Q1047" s="68"/>
      <c r="R1047" s="68"/>
      <c r="S1047" s="68"/>
      <c r="T1047" s="68"/>
      <c r="U1047" s="68"/>
      <c r="V1047" s="68"/>
      <c r="W1047" s="68"/>
      <c r="X1047" s="68"/>
      <c r="Y1047" s="68"/>
      <c r="Z1047" s="69"/>
      <c r="AA1047" s="70"/>
      <c r="AB1047" s="70"/>
      <c r="AC1047" s="70"/>
      <c r="AD1047" s="71"/>
      <c r="AE1047" s="70"/>
      <c r="AF1047" s="69"/>
      <c r="AG1047" s="69"/>
      <c r="AH1047" s="72"/>
      <c r="AI1047" s="73"/>
      <c r="AJ1047" s="74"/>
      <c r="AK1047" s="75"/>
      <c r="AL1047" s="76"/>
      <c r="AM1047" s="77"/>
      <c r="AN1047" s="571" t="s">
        <v>1500</v>
      </c>
    </row>
    <row r="1048" spans="1:40" x14ac:dyDescent="0.15">
      <c r="A1048" s="67"/>
      <c r="B1048" s="68"/>
      <c r="C1048" s="68"/>
      <c r="D1048" s="68"/>
      <c r="E1048" s="68"/>
      <c r="F1048" s="68"/>
      <c r="G1048" s="68"/>
      <c r="H1048" s="68"/>
      <c r="I1048" s="68"/>
      <c r="J1048" s="68"/>
      <c r="K1048" s="68"/>
      <c r="L1048" s="68"/>
      <c r="M1048" s="68"/>
      <c r="N1048" s="68"/>
      <c r="O1048" s="68"/>
      <c r="P1048" s="68"/>
      <c r="Q1048" s="68"/>
      <c r="R1048" s="68"/>
      <c r="S1048" s="68"/>
      <c r="T1048" s="68"/>
      <c r="U1048" s="68"/>
      <c r="V1048" s="68"/>
      <c r="W1048" s="68"/>
      <c r="X1048" s="68"/>
      <c r="Y1048" s="68"/>
      <c r="Z1048" s="69"/>
      <c r="AA1048" s="70"/>
      <c r="AB1048" s="70"/>
      <c r="AC1048" s="70"/>
      <c r="AD1048" s="71"/>
      <c r="AE1048" s="70"/>
      <c r="AF1048" s="69"/>
      <c r="AG1048" s="69"/>
      <c r="AH1048" s="72"/>
      <c r="AI1048" s="73"/>
      <c r="AJ1048" s="74"/>
      <c r="AK1048" s="75"/>
      <c r="AL1048" s="76"/>
      <c r="AM1048" s="77"/>
      <c r="AN1048" s="571" t="s">
        <v>1495</v>
      </c>
    </row>
    <row r="1049" spans="1:40" x14ac:dyDescent="0.15">
      <c r="A1049" s="67"/>
      <c r="B1049" s="68"/>
      <c r="C1049" s="68"/>
      <c r="D1049" s="68"/>
      <c r="E1049" s="68"/>
      <c r="F1049" s="68"/>
      <c r="G1049" s="68"/>
      <c r="H1049" s="68"/>
      <c r="I1049" s="68"/>
      <c r="J1049" s="68"/>
      <c r="K1049" s="68"/>
      <c r="L1049" s="68"/>
      <c r="M1049" s="68"/>
      <c r="N1049" s="68"/>
      <c r="O1049" s="68"/>
      <c r="P1049" s="68"/>
      <c r="Q1049" s="68"/>
      <c r="R1049" s="68"/>
      <c r="S1049" s="68"/>
      <c r="T1049" s="68"/>
      <c r="U1049" s="68"/>
      <c r="V1049" s="68"/>
      <c r="W1049" s="68"/>
      <c r="X1049" s="68"/>
      <c r="Y1049" s="68"/>
      <c r="Z1049" s="69"/>
      <c r="AA1049" s="70"/>
      <c r="AB1049" s="70"/>
      <c r="AC1049" s="70"/>
      <c r="AD1049" s="71"/>
      <c r="AE1049" s="70"/>
      <c r="AF1049" s="69"/>
      <c r="AG1049" s="69"/>
      <c r="AH1049" s="72"/>
      <c r="AI1049" s="73"/>
      <c r="AJ1049" s="74"/>
      <c r="AK1049" s="75"/>
      <c r="AL1049" s="76"/>
      <c r="AM1049" s="77"/>
      <c r="AN1049" s="571" t="s">
        <v>1499</v>
      </c>
    </row>
    <row r="1050" spans="1:40" x14ac:dyDescent="0.15">
      <c r="A1050" s="67"/>
      <c r="B1050" s="68"/>
      <c r="C1050" s="68"/>
      <c r="D1050" s="68"/>
      <c r="E1050" s="68"/>
      <c r="F1050" s="68"/>
      <c r="G1050" s="68"/>
      <c r="H1050" s="68"/>
      <c r="I1050" s="68"/>
      <c r="J1050" s="68"/>
      <c r="K1050" s="68"/>
      <c r="L1050" s="68"/>
      <c r="M1050" s="68"/>
      <c r="N1050" s="68"/>
      <c r="O1050" s="68"/>
      <c r="P1050" s="68"/>
      <c r="Q1050" s="68"/>
      <c r="R1050" s="68"/>
      <c r="S1050" s="68"/>
      <c r="T1050" s="68"/>
      <c r="U1050" s="68"/>
      <c r="V1050" s="68"/>
      <c r="W1050" s="68"/>
      <c r="X1050" s="68"/>
      <c r="Y1050" s="68"/>
      <c r="Z1050" s="69"/>
      <c r="AA1050" s="70"/>
      <c r="AB1050" s="70"/>
      <c r="AC1050" s="70"/>
      <c r="AD1050" s="71"/>
      <c r="AE1050" s="70"/>
      <c r="AF1050" s="69"/>
      <c r="AG1050" s="69"/>
      <c r="AH1050" s="72"/>
      <c r="AI1050" s="73"/>
      <c r="AJ1050" s="74"/>
      <c r="AK1050" s="75"/>
      <c r="AL1050" s="76"/>
      <c r="AM1050" s="77"/>
      <c r="AN1050" s="571" t="s">
        <v>1499</v>
      </c>
    </row>
    <row r="1051" spans="1:40" x14ac:dyDescent="0.15">
      <c r="A1051" s="67"/>
      <c r="B1051" s="68"/>
      <c r="C1051" s="68"/>
      <c r="D1051" s="68"/>
      <c r="E1051" s="68"/>
      <c r="F1051" s="68"/>
      <c r="G1051" s="68"/>
      <c r="H1051" s="68"/>
      <c r="I1051" s="68"/>
      <c r="J1051" s="68"/>
      <c r="K1051" s="68"/>
      <c r="L1051" s="68"/>
      <c r="M1051" s="68"/>
      <c r="N1051" s="68"/>
      <c r="O1051" s="68"/>
      <c r="P1051" s="68"/>
      <c r="Q1051" s="68"/>
      <c r="R1051" s="68"/>
      <c r="S1051" s="68"/>
      <c r="T1051" s="68"/>
      <c r="U1051" s="68"/>
      <c r="V1051" s="68"/>
      <c r="W1051" s="68"/>
      <c r="X1051" s="68"/>
      <c r="Y1051" s="68"/>
      <c r="Z1051" s="69"/>
      <c r="AA1051" s="70"/>
      <c r="AB1051" s="70"/>
      <c r="AC1051" s="70"/>
      <c r="AD1051" s="71"/>
      <c r="AE1051" s="70"/>
      <c r="AF1051" s="69"/>
      <c r="AG1051" s="69"/>
      <c r="AH1051" s="72"/>
      <c r="AI1051" s="73"/>
      <c r="AJ1051" s="74"/>
      <c r="AK1051" s="75"/>
      <c r="AL1051" s="76"/>
      <c r="AM1051" s="77"/>
      <c r="AN1051" s="571" t="s">
        <v>1499</v>
      </c>
    </row>
    <row r="1052" spans="1:40" x14ac:dyDescent="0.15">
      <c r="A1052" s="67"/>
      <c r="B1052" s="68"/>
      <c r="C1052" s="68"/>
      <c r="D1052" s="68"/>
      <c r="E1052" s="68"/>
      <c r="F1052" s="68"/>
      <c r="G1052" s="68"/>
      <c r="H1052" s="68"/>
      <c r="I1052" s="68"/>
      <c r="J1052" s="68"/>
      <c r="K1052" s="68"/>
      <c r="L1052" s="68"/>
      <c r="M1052" s="68"/>
      <c r="N1052" s="68"/>
      <c r="O1052" s="68"/>
      <c r="P1052" s="68"/>
      <c r="Q1052" s="68"/>
      <c r="R1052" s="68"/>
      <c r="S1052" s="68"/>
      <c r="T1052" s="68"/>
      <c r="U1052" s="68"/>
      <c r="V1052" s="68"/>
      <c r="W1052" s="68"/>
      <c r="X1052" s="68"/>
      <c r="Y1052" s="68"/>
      <c r="Z1052" s="69"/>
      <c r="AA1052" s="70"/>
      <c r="AB1052" s="70"/>
      <c r="AC1052" s="70"/>
      <c r="AD1052" s="71"/>
      <c r="AE1052" s="70"/>
      <c r="AF1052" s="69"/>
      <c r="AG1052" s="69"/>
      <c r="AH1052" s="72"/>
      <c r="AI1052" s="73"/>
      <c r="AJ1052" s="74"/>
      <c r="AK1052" s="75"/>
      <c r="AL1052" s="76"/>
      <c r="AM1052" s="77"/>
      <c r="AN1052" s="571" t="s">
        <v>1499</v>
      </c>
    </row>
    <row r="1053" spans="1:40" x14ac:dyDescent="0.15">
      <c r="A1053" s="67"/>
      <c r="B1053" s="68"/>
      <c r="C1053" s="68"/>
      <c r="D1053" s="68"/>
      <c r="E1053" s="68"/>
      <c r="F1053" s="68"/>
      <c r="G1053" s="68"/>
      <c r="H1053" s="68"/>
      <c r="I1053" s="68"/>
      <c r="J1053" s="68"/>
      <c r="K1053" s="68"/>
      <c r="L1053" s="68"/>
      <c r="M1053" s="68"/>
      <c r="N1053" s="68"/>
      <c r="O1053" s="68"/>
      <c r="P1053" s="68"/>
      <c r="Q1053" s="68"/>
      <c r="R1053" s="68"/>
      <c r="S1053" s="68"/>
      <c r="T1053" s="68"/>
      <c r="U1053" s="68"/>
      <c r="V1053" s="68"/>
      <c r="W1053" s="68"/>
      <c r="X1053" s="68"/>
      <c r="Y1053" s="68"/>
      <c r="Z1053" s="69"/>
      <c r="AA1053" s="70"/>
      <c r="AB1053" s="70"/>
      <c r="AC1053" s="70"/>
      <c r="AD1053" s="71"/>
      <c r="AE1053" s="70"/>
      <c r="AF1053" s="69"/>
      <c r="AG1053" s="69"/>
      <c r="AH1053" s="72"/>
      <c r="AI1053" s="73"/>
      <c r="AJ1053" s="74"/>
      <c r="AK1053" s="75"/>
      <c r="AL1053" s="76"/>
      <c r="AM1053" s="77"/>
      <c r="AN1053" s="571" t="s">
        <v>1499</v>
      </c>
    </row>
    <row r="1054" spans="1:40" x14ac:dyDescent="0.15">
      <c r="A1054" s="79"/>
      <c r="B1054" s="23"/>
      <c r="C1054" s="23"/>
      <c r="D1054" s="80"/>
      <c r="E1054" s="80"/>
      <c r="F1054" s="80"/>
      <c r="G1054" s="68"/>
      <c r="H1054" s="68"/>
      <c r="I1054" s="68"/>
      <c r="J1054" s="68"/>
      <c r="K1054" s="68"/>
      <c r="L1054" s="68"/>
      <c r="M1054" s="68"/>
      <c r="N1054" s="68"/>
      <c r="O1054" s="68"/>
      <c r="P1054" s="68"/>
      <c r="Q1054" s="68"/>
      <c r="R1054" s="68"/>
      <c r="S1054" s="68"/>
      <c r="T1054" s="68"/>
      <c r="U1054" s="68"/>
      <c r="V1054" s="68"/>
      <c r="W1054" s="68"/>
      <c r="X1054" s="68"/>
      <c r="Y1054" s="68"/>
      <c r="Z1054" s="69"/>
      <c r="AA1054" s="70"/>
      <c r="AB1054" s="70"/>
      <c r="AC1054" s="70"/>
      <c r="AD1054" s="71"/>
      <c r="AE1054" s="70"/>
      <c r="AF1054" s="69"/>
      <c r="AG1054" s="69"/>
      <c r="AH1054" s="72"/>
      <c r="AI1054" s="73"/>
      <c r="AJ1054" s="74"/>
      <c r="AK1054" s="75"/>
      <c r="AL1054" s="76"/>
      <c r="AM1054" s="77"/>
      <c r="AN1054" s="571" t="s">
        <v>1499</v>
      </c>
    </row>
    <row r="1055" spans="1:40" x14ac:dyDescent="0.15">
      <c r="A1055" s="67"/>
      <c r="B1055" s="68"/>
      <c r="C1055" s="68"/>
      <c r="D1055" s="68"/>
      <c r="E1055" s="68"/>
      <c r="F1055" s="68"/>
      <c r="G1055" s="68"/>
      <c r="H1055" s="68"/>
      <c r="I1055" s="68"/>
      <c r="J1055" s="68"/>
      <c r="K1055" s="68"/>
      <c r="L1055" s="68"/>
      <c r="M1055" s="68"/>
      <c r="N1055" s="68"/>
      <c r="O1055" s="68"/>
      <c r="P1055" s="68"/>
      <c r="Q1055" s="68"/>
      <c r="R1055" s="68"/>
      <c r="S1055" s="68"/>
      <c r="T1055" s="68"/>
      <c r="U1055" s="68"/>
      <c r="V1055" s="68"/>
      <c r="W1055" s="68"/>
      <c r="X1055" s="68"/>
      <c r="Y1055" s="68"/>
      <c r="Z1055" s="69"/>
      <c r="AA1055" s="70"/>
      <c r="AB1055" s="70"/>
      <c r="AC1055" s="70"/>
      <c r="AD1055" s="71"/>
      <c r="AE1055" s="70"/>
      <c r="AF1055" s="69"/>
      <c r="AG1055" s="69"/>
      <c r="AH1055" s="72"/>
      <c r="AI1055" s="73"/>
      <c r="AJ1055" s="74"/>
      <c r="AK1055" s="75"/>
      <c r="AL1055" s="76"/>
      <c r="AM1055" s="77"/>
      <c r="AN1055" s="571" t="s">
        <v>1499</v>
      </c>
    </row>
    <row r="1056" spans="1:40" x14ac:dyDescent="0.15">
      <c r="A1056" s="671"/>
      <c r="B1056" s="673"/>
      <c r="C1056" s="673"/>
      <c r="D1056" s="673"/>
      <c r="E1056" s="673"/>
      <c r="F1056" s="517"/>
      <c r="G1056" s="674"/>
      <c r="H1056" s="674"/>
      <c r="I1056" s="674"/>
      <c r="J1056" s="674"/>
      <c r="K1056" s="674"/>
      <c r="L1056" s="674"/>
      <c r="M1056" s="674"/>
      <c r="N1056" s="674"/>
      <c r="O1056" s="674"/>
      <c r="P1056" s="674"/>
      <c r="Q1056" s="674"/>
      <c r="R1056" s="674"/>
      <c r="S1056" s="674"/>
      <c r="T1056" s="674"/>
      <c r="U1056" s="674"/>
      <c r="V1056" s="674"/>
      <c r="W1056" s="674"/>
      <c r="X1056" s="674"/>
      <c r="Y1056" s="674"/>
      <c r="Z1056" s="707"/>
      <c r="AA1056" s="677"/>
      <c r="AB1056" s="677"/>
      <c r="AC1056" s="677"/>
      <c r="AD1056" s="679"/>
      <c r="AE1056" s="677"/>
      <c r="AF1056" s="707"/>
      <c r="AG1056" s="707"/>
      <c r="AH1056" s="680"/>
      <c r="AI1056" s="683"/>
      <c r="AJ1056" s="707"/>
      <c r="AK1056" s="680"/>
      <c r="AL1056" s="683"/>
      <c r="AM1056" s="680"/>
      <c r="AN1056" s="78" t="s">
        <v>1368</v>
      </c>
    </row>
    <row r="1057" spans="1:40" x14ac:dyDescent="0.15">
      <c r="A1057" s="708"/>
      <c r="B1057" s="673"/>
      <c r="C1057" s="673"/>
      <c r="D1057" s="673"/>
      <c r="E1057" s="673"/>
      <c r="F1057" s="517"/>
      <c r="G1057" s="674"/>
      <c r="H1057" s="674"/>
      <c r="I1057" s="674"/>
      <c r="J1057" s="674"/>
      <c r="K1057" s="674"/>
      <c r="L1057" s="674"/>
      <c r="M1057" s="674"/>
      <c r="N1057" s="674"/>
      <c r="O1057" s="674"/>
      <c r="P1057" s="674"/>
      <c r="Q1057" s="674"/>
      <c r="R1057" s="674"/>
      <c r="S1057" s="674"/>
      <c r="T1057" s="674"/>
      <c r="U1057" s="674"/>
      <c r="V1057" s="674"/>
      <c r="W1057" s="674"/>
      <c r="X1057" s="674"/>
      <c r="Y1057" s="674"/>
      <c r="Z1057" s="707"/>
      <c r="AA1057" s="677"/>
      <c r="AB1057" s="677"/>
      <c r="AC1057" s="677"/>
      <c r="AD1057" s="679"/>
      <c r="AE1057" s="677"/>
      <c r="AF1057" s="707"/>
      <c r="AG1057" s="707"/>
      <c r="AH1057" s="680"/>
      <c r="AI1057" s="683"/>
      <c r="AJ1057" s="707"/>
      <c r="AK1057" s="680"/>
      <c r="AL1057" s="683"/>
      <c r="AM1057" s="680"/>
      <c r="AN1057" s="78" t="s">
        <v>1368</v>
      </c>
    </row>
    <row r="1058" spans="1:40" x14ac:dyDescent="0.15">
      <c r="A1058" s="708"/>
      <c r="B1058" s="673"/>
      <c r="C1058" s="673"/>
      <c r="D1058" s="673"/>
      <c r="E1058" s="673"/>
      <c r="F1058" s="517"/>
      <c r="G1058" s="674"/>
      <c r="H1058" s="674"/>
      <c r="I1058" s="674"/>
      <c r="J1058" s="674"/>
      <c r="K1058" s="674"/>
      <c r="L1058" s="674"/>
      <c r="M1058" s="674"/>
      <c r="N1058" s="674"/>
      <c r="O1058" s="674"/>
      <c r="P1058" s="674"/>
      <c r="Q1058" s="674"/>
      <c r="R1058" s="674"/>
      <c r="S1058" s="674"/>
      <c r="T1058" s="674"/>
      <c r="U1058" s="674"/>
      <c r="V1058" s="674"/>
      <c r="W1058" s="674"/>
      <c r="X1058" s="674"/>
      <c r="Y1058" s="674"/>
      <c r="Z1058" s="707"/>
      <c r="AA1058" s="677"/>
      <c r="AB1058" s="677"/>
      <c r="AC1058" s="677"/>
      <c r="AD1058" s="679"/>
      <c r="AE1058" s="677"/>
      <c r="AF1058" s="707"/>
      <c r="AG1058" s="707"/>
      <c r="AH1058" s="680"/>
      <c r="AI1058" s="683"/>
      <c r="AJ1058" s="707"/>
      <c r="AK1058" s="680"/>
      <c r="AL1058" s="683"/>
      <c r="AM1058" s="680"/>
      <c r="AN1058" s="78" t="s">
        <v>1368</v>
      </c>
    </row>
    <row r="1059" spans="1:40" x14ac:dyDescent="0.15">
      <c r="A1059" s="708"/>
      <c r="B1059" s="673"/>
      <c r="C1059" s="673"/>
      <c r="D1059" s="673"/>
      <c r="E1059" s="673"/>
      <c r="F1059" s="517"/>
      <c r="G1059" s="674"/>
      <c r="H1059" s="674"/>
      <c r="I1059" s="674"/>
      <c r="J1059" s="674"/>
      <c r="K1059" s="674"/>
      <c r="L1059" s="674"/>
      <c r="M1059" s="674"/>
      <c r="N1059" s="674"/>
      <c r="O1059" s="674"/>
      <c r="P1059" s="674"/>
      <c r="Q1059" s="674"/>
      <c r="R1059" s="674"/>
      <c r="S1059" s="674"/>
      <c r="T1059" s="674"/>
      <c r="U1059" s="674"/>
      <c r="V1059" s="674"/>
      <c r="W1059" s="674"/>
      <c r="X1059" s="674"/>
      <c r="Y1059" s="674"/>
      <c r="Z1059" s="707"/>
      <c r="AA1059" s="677"/>
      <c r="AB1059" s="677"/>
      <c r="AC1059" s="677"/>
      <c r="AD1059" s="679"/>
      <c r="AE1059" s="677"/>
      <c r="AF1059" s="707"/>
      <c r="AG1059" s="707"/>
      <c r="AH1059" s="680"/>
      <c r="AI1059" s="683"/>
      <c r="AJ1059" s="707"/>
      <c r="AK1059" s="680"/>
      <c r="AL1059" s="683"/>
      <c r="AM1059" s="680"/>
      <c r="AN1059" s="78" t="s">
        <v>1368</v>
      </c>
    </row>
    <row r="1060" spans="1:40" x14ac:dyDescent="0.15">
      <c r="A1060" s="708"/>
      <c r="B1060" s="673"/>
      <c r="C1060" s="673"/>
      <c r="D1060" s="673"/>
      <c r="E1060" s="673"/>
      <c r="F1060" s="517"/>
      <c r="G1060" s="674"/>
      <c r="H1060" s="674"/>
      <c r="I1060" s="674"/>
      <c r="J1060" s="674"/>
      <c r="K1060" s="674"/>
      <c r="L1060" s="674"/>
      <c r="M1060" s="674"/>
      <c r="N1060" s="674"/>
      <c r="O1060" s="674"/>
      <c r="P1060" s="674"/>
      <c r="Q1060" s="674"/>
      <c r="R1060" s="674"/>
      <c r="S1060" s="674"/>
      <c r="T1060" s="674"/>
      <c r="U1060" s="674"/>
      <c r="V1060" s="674"/>
      <c r="W1060" s="674"/>
      <c r="X1060" s="674"/>
      <c r="Y1060" s="674"/>
      <c r="Z1060" s="707"/>
      <c r="AA1060" s="677"/>
      <c r="AB1060" s="677"/>
      <c r="AC1060" s="677"/>
      <c r="AD1060" s="679"/>
      <c r="AE1060" s="677"/>
      <c r="AF1060" s="707"/>
      <c r="AG1060" s="707"/>
      <c r="AH1060" s="680"/>
      <c r="AI1060" s="683"/>
      <c r="AJ1060" s="707"/>
      <c r="AK1060" s="680"/>
      <c r="AL1060" s="683"/>
      <c r="AM1060" s="680"/>
      <c r="AN1060" s="78" t="s">
        <v>1368</v>
      </c>
    </row>
    <row r="1061" spans="1:40" x14ac:dyDescent="0.15">
      <c r="A1061" s="79"/>
      <c r="B1061" s="80"/>
      <c r="C1061" s="80"/>
      <c r="D1061" s="80"/>
      <c r="E1061" s="80"/>
      <c r="F1061" s="80"/>
      <c r="G1061" s="68"/>
      <c r="H1061" s="68"/>
      <c r="I1061" s="68"/>
      <c r="J1061" s="68"/>
      <c r="K1061" s="68"/>
      <c r="L1061" s="68"/>
      <c r="M1061" s="68"/>
      <c r="N1061" s="68"/>
      <c r="O1061" s="68"/>
      <c r="P1061" s="68"/>
      <c r="Q1061" s="68"/>
      <c r="R1061" s="68"/>
      <c r="S1061" s="68"/>
      <c r="T1061" s="68"/>
      <c r="U1061" s="68"/>
      <c r="V1061" s="68"/>
      <c r="W1061" s="68"/>
      <c r="X1061" s="68"/>
      <c r="Y1061" s="68"/>
      <c r="Z1061" s="69"/>
      <c r="AA1061" s="70"/>
      <c r="AB1061" s="70"/>
      <c r="AC1061" s="70"/>
      <c r="AD1061" s="71"/>
      <c r="AE1061" s="70"/>
      <c r="AF1061" s="69"/>
      <c r="AG1061" s="69"/>
      <c r="AH1061" s="72"/>
      <c r="AI1061" s="73"/>
      <c r="AJ1061" s="74"/>
      <c r="AK1061" s="75"/>
      <c r="AL1061" s="76"/>
      <c r="AM1061" s="77"/>
      <c r="AN1061" s="571" t="s">
        <v>1468</v>
      </c>
    </row>
    <row r="1062" spans="1:40" x14ac:dyDescent="0.15">
      <c r="A1062" s="67"/>
      <c r="B1062" s="68"/>
      <c r="C1062" s="68"/>
      <c r="D1062" s="68"/>
      <c r="E1062" s="68"/>
      <c r="F1062" s="68"/>
      <c r="G1062" s="68"/>
      <c r="H1062" s="68"/>
      <c r="I1062" s="68"/>
      <c r="J1062" s="68"/>
      <c r="K1062" s="68"/>
      <c r="L1062" s="68"/>
      <c r="M1062" s="68"/>
      <c r="N1062" s="68"/>
      <c r="O1062" s="68"/>
      <c r="P1062" s="68"/>
      <c r="Q1062" s="68"/>
      <c r="R1062" s="68"/>
      <c r="S1062" s="68"/>
      <c r="T1062" s="68"/>
      <c r="U1062" s="68"/>
      <c r="V1062" s="68"/>
      <c r="W1062" s="68"/>
      <c r="X1062" s="68"/>
      <c r="Y1062" s="68"/>
      <c r="Z1062" s="69"/>
      <c r="AA1062" s="70"/>
      <c r="AB1062" s="70"/>
      <c r="AC1062" s="70"/>
      <c r="AD1062" s="71"/>
      <c r="AE1062" s="70"/>
      <c r="AF1062" s="69"/>
      <c r="AG1062" s="69"/>
      <c r="AH1062" s="72"/>
      <c r="AI1062" s="73"/>
      <c r="AJ1062" s="74"/>
      <c r="AK1062" s="75"/>
      <c r="AL1062" s="76"/>
      <c r="AM1062" s="77"/>
      <c r="AN1062" s="571" t="s">
        <v>1468</v>
      </c>
    </row>
    <row r="1063" spans="1:40" x14ac:dyDescent="0.15">
      <c r="A1063" s="67"/>
      <c r="B1063" s="68"/>
      <c r="C1063" s="68"/>
      <c r="D1063" s="68"/>
      <c r="E1063" s="68"/>
      <c r="F1063" s="68"/>
      <c r="G1063" s="68"/>
      <c r="H1063" s="68"/>
      <c r="I1063" s="68"/>
      <c r="J1063" s="68"/>
      <c r="K1063" s="68"/>
      <c r="L1063" s="68"/>
      <c r="M1063" s="68"/>
      <c r="N1063" s="68"/>
      <c r="O1063" s="68"/>
      <c r="P1063" s="68"/>
      <c r="Q1063" s="68"/>
      <c r="R1063" s="68"/>
      <c r="S1063" s="68"/>
      <c r="T1063" s="68"/>
      <c r="U1063" s="68"/>
      <c r="V1063" s="68"/>
      <c r="W1063" s="68"/>
      <c r="X1063" s="68"/>
      <c r="Y1063" s="68"/>
      <c r="Z1063" s="69"/>
      <c r="AA1063" s="70"/>
      <c r="AB1063" s="70"/>
      <c r="AC1063" s="70"/>
      <c r="AD1063" s="71"/>
      <c r="AE1063" s="70"/>
      <c r="AF1063" s="69"/>
      <c r="AG1063" s="69"/>
      <c r="AH1063" s="72"/>
      <c r="AI1063" s="73"/>
      <c r="AJ1063" s="74"/>
      <c r="AK1063" s="75"/>
      <c r="AL1063" s="76"/>
      <c r="AM1063" s="77"/>
      <c r="AN1063" s="571" t="s">
        <v>1468</v>
      </c>
    </row>
    <row r="1064" spans="1:40" x14ac:dyDescent="0.15">
      <c r="A1064" s="67"/>
      <c r="B1064" s="68"/>
      <c r="C1064" s="68"/>
      <c r="D1064" s="68"/>
      <c r="E1064" s="68"/>
      <c r="F1064" s="68"/>
      <c r="G1064" s="68"/>
      <c r="H1064" s="68"/>
      <c r="I1064" s="68"/>
      <c r="J1064" s="68"/>
      <c r="K1064" s="68"/>
      <c r="L1064" s="68"/>
      <c r="M1064" s="68"/>
      <c r="N1064" s="68"/>
      <c r="O1064" s="68"/>
      <c r="P1064" s="68"/>
      <c r="Q1064" s="68"/>
      <c r="R1064" s="68"/>
      <c r="S1064" s="68"/>
      <c r="T1064" s="68"/>
      <c r="U1064" s="68"/>
      <c r="V1064" s="68"/>
      <c r="W1064" s="68"/>
      <c r="X1064" s="68"/>
      <c r="Y1064" s="68"/>
      <c r="Z1064" s="69"/>
      <c r="AA1064" s="70"/>
      <c r="AB1064" s="70"/>
      <c r="AC1064" s="70"/>
      <c r="AD1064" s="71"/>
      <c r="AE1064" s="70"/>
      <c r="AF1064" s="69"/>
      <c r="AG1064" s="69"/>
      <c r="AH1064" s="72"/>
      <c r="AI1064" s="73"/>
      <c r="AJ1064" s="74"/>
      <c r="AK1064" s="75"/>
      <c r="AL1064" s="76"/>
      <c r="AM1064" s="77"/>
      <c r="AN1064" s="571" t="s">
        <v>1468</v>
      </c>
    </row>
    <row r="1065" spans="1:40" x14ac:dyDescent="0.15">
      <c r="A1065" s="67"/>
      <c r="B1065" s="68"/>
      <c r="C1065" s="68"/>
      <c r="D1065" s="68"/>
      <c r="E1065" s="68"/>
      <c r="F1065" s="68"/>
      <c r="G1065" s="68"/>
      <c r="H1065" s="68"/>
      <c r="I1065" s="68"/>
      <c r="J1065" s="68"/>
      <c r="K1065" s="68"/>
      <c r="L1065" s="68"/>
      <c r="M1065" s="68"/>
      <c r="N1065" s="68"/>
      <c r="O1065" s="68"/>
      <c r="P1065" s="68"/>
      <c r="Q1065" s="68"/>
      <c r="R1065" s="68"/>
      <c r="S1065" s="68"/>
      <c r="T1065" s="68"/>
      <c r="U1065" s="68"/>
      <c r="V1065" s="68"/>
      <c r="W1065" s="68"/>
      <c r="X1065" s="68"/>
      <c r="Y1065" s="68"/>
      <c r="Z1065" s="69"/>
      <c r="AA1065" s="70"/>
      <c r="AB1065" s="70"/>
      <c r="AC1065" s="70"/>
      <c r="AD1065" s="71"/>
      <c r="AE1065" s="70"/>
      <c r="AF1065" s="69"/>
      <c r="AG1065" s="69"/>
      <c r="AH1065" s="72"/>
      <c r="AI1065" s="73"/>
      <c r="AJ1065" s="74"/>
      <c r="AK1065" s="75"/>
      <c r="AL1065" s="76"/>
      <c r="AM1065" s="77"/>
      <c r="AN1065" s="571" t="s">
        <v>1468</v>
      </c>
    </row>
    <row r="1066" spans="1:40" x14ac:dyDescent="0.15">
      <c r="A1066" s="79"/>
      <c r="B1066" s="23"/>
      <c r="C1066" s="23"/>
      <c r="D1066" s="80"/>
      <c r="E1066" s="80"/>
      <c r="F1066" s="80"/>
      <c r="G1066" s="68"/>
      <c r="H1066" s="68"/>
      <c r="I1066" s="68"/>
      <c r="J1066" s="68"/>
      <c r="K1066" s="68"/>
      <c r="L1066" s="68"/>
      <c r="M1066" s="68"/>
      <c r="N1066" s="68"/>
      <c r="O1066" s="68"/>
      <c r="P1066" s="68"/>
      <c r="Q1066" s="68"/>
      <c r="R1066" s="68"/>
      <c r="S1066" s="68"/>
      <c r="T1066" s="68"/>
      <c r="U1066" s="68"/>
      <c r="V1066" s="68"/>
      <c r="W1066" s="68"/>
      <c r="X1066" s="68"/>
      <c r="Y1066" s="68"/>
      <c r="Z1066" s="69"/>
      <c r="AA1066" s="70"/>
      <c r="AB1066" s="70"/>
      <c r="AC1066" s="70"/>
      <c r="AD1066" s="71"/>
      <c r="AE1066" s="70"/>
      <c r="AF1066" s="69"/>
      <c r="AG1066" s="69"/>
      <c r="AH1066" s="72"/>
      <c r="AI1066" s="73"/>
      <c r="AJ1066" s="74"/>
      <c r="AK1066" s="75"/>
      <c r="AL1066" s="76"/>
      <c r="AM1066" s="77"/>
      <c r="AN1066" s="571" t="s">
        <v>1468</v>
      </c>
    </row>
    <row r="1067" spans="1:40" x14ac:dyDescent="0.15">
      <c r="A1067" s="67"/>
      <c r="B1067" s="68"/>
      <c r="C1067" s="68"/>
      <c r="D1067" s="68"/>
      <c r="E1067" s="68"/>
      <c r="F1067" s="68"/>
      <c r="G1067" s="68"/>
      <c r="H1067" s="68"/>
      <c r="I1067" s="68"/>
      <c r="J1067" s="68"/>
      <c r="K1067" s="68"/>
      <c r="L1067" s="68"/>
      <c r="M1067" s="68"/>
      <c r="N1067" s="68"/>
      <c r="O1067" s="68"/>
      <c r="P1067" s="68"/>
      <c r="Q1067" s="68"/>
      <c r="R1067" s="68"/>
      <c r="S1067" s="68"/>
      <c r="T1067" s="68"/>
      <c r="U1067" s="68"/>
      <c r="V1067" s="68"/>
      <c r="W1067" s="68"/>
      <c r="X1067" s="68"/>
      <c r="Y1067" s="68"/>
      <c r="Z1067" s="69"/>
      <c r="AA1067" s="70"/>
      <c r="AB1067" s="70"/>
      <c r="AC1067" s="70"/>
      <c r="AD1067" s="71"/>
      <c r="AE1067" s="70"/>
      <c r="AF1067" s="69"/>
      <c r="AG1067" s="69"/>
      <c r="AH1067" s="72"/>
      <c r="AI1067" s="73"/>
      <c r="AJ1067" s="74"/>
      <c r="AK1067" s="75"/>
      <c r="AL1067" s="76"/>
      <c r="AM1067" s="77"/>
      <c r="AN1067" s="571" t="s">
        <v>1468</v>
      </c>
    </row>
    <row r="1068" spans="1:40" x14ac:dyDescent="0.15">
      <c r="A1068" s="67"/>
      <c r="B1068" s="68"/>
      <c r="C1068" s="68"/>
      <c r="D1068" s="68"/>
      <c r="E1068" s="68"/>
      <c r="F1068" s="68"/>
      <c r="G1068" s="68"/>
      <c r="H1068" s="68"/>
      <c r="I1068" s="68"/>
      <c r="J1068" s="68"/>
      <c r="K1068" s="68"/>
      <c r="L1068" s="68"/>
      <c r="M1068" s="68"/>
      <c r="N1068" s="68"/>
      <c r="O1068" s="68"/>
      <c r="P1068" s="68"/>
      <c r="Q1068" s="68"/>
      <c r="R1068" s="68"/>
      <c r="S1068" s="68"/>
      <c r="T1068" s="68"/>
      <c r="U1068" s="68"/>
      <c r="V1068" s="68"/>
      <c r="W1068" s="68"/>
      <c r="X1068" s="68"/>
      <c r="Y1068" s="68"/>
      <c r="Z1068" s="69"/>
      <c r="AA1068" s="70"/>
      <c r="AB1068" s="70"/>
      <c r="AC1068" s="70"/>
      <c r="AD1068" s="71"/>
      <c r="AE1068" s="70"/>
      <c r="AF1068" s="69"/>
      <c r="AG1068" s="69"/>
      <c r="AH1068" s="72"/>
      <c r="AI1068" s="73"/>
      <c r="AJ1068" s="74"/>
      <c r="AK1068" s="75"/>
      <c r="AL1068" s="76"/>
      <c r="AM1068" s="77"/>
      <c r="AN1068" s="571" t="s">
        <v>1468</v>
      </c>
    </row>
    <row r="1069" spans="1:40" x14ac:dyDescent="0.15">
      <c r="A1069" s="67"/>
      <c r="B1069" s="68"/>
      <c r="C1069" s="68"/>
      <c r="D1069" s="68"/>
      <c r="E1069" s="68"/>
      <c r="F1069" s="68"/>
      <c r="G1069" s="68"/>
      <c r="H1069" s="68"/>
      <c r="I1069" s="68"/>
      <c r="J1069" s="68"/>
      <c r="K1069" s="68"/>
      <c r="L1069" s="68"/>
      <c r="M1069" s="68"/>
      <c r="N1069" s="68"/>
      <c r="O1069" s="68"/>
      <c r="P1069" s="68"/>
      <c r="Q1069" s="68"/>
      <c r="R1069" s="68"/>
      <c r="S1069" s="68"/>
      <c r="T1069" s="68"/>
      <c r="U1069" s="68"/>
      <c r="V1069" s="68"/>
      <c r="W1069" s="68"/>
      <c r="X1069" s="68"/>
      <c r="Y1069" s="68"/>
      <c r="Z1069" s="69"/>
      <c r="AA1069" s="70"/>
      <c r="AB1069" s="70"/>
      <c r="AC1069" s="70"/>
      <c r="AD1069" s="71"/>
      <c r="AE1069" s="70"/>
      <c r="AF1069" s="69"/>
      <c r="AG1069" s="69"/>
      <c r="AH1069" s="72"/>
      <c r="AI1069" s="73"/>
      <c r="AJ1069" s="74"/>
      <c r="AK1069" s="75"/>
      <c r="AL1069" s="76"/>
      <c r="AM1069" s="77"/>
      <c r="AN1069" s="571" t="s">
        <v>1468</v>
      </c>
    </row>
    <row r="1070" spans="1:40" x14ac:dyDescent="0.15">
      <c r="A1070" s="67"/>
      <c r="B1070" s="68"/>
      <c r="C1070" s="68"/>
      <c r="D1070" s="68"/>
      <c r="E1070" s="68"/>
      <c r="F1070" s="68"/>
      <c r="G1070" s="68"/>
      <c r="H1070" s="68"/>
      <c r="I1070" s="68"/>
      <c r="J1070" s="68"/>
      <c r="K1070" s="68"/>
      <c r="L1070" s="68"/>
      <c r="M1070" s="68"/>
      <c r="N1070" s="68"/>
      <c r="O1070" s="68"/>
      <c r="P1070" s="68"/>
      <c r="Q1070" s="68"/>
      <c r="R1070" s="68"/>
      <c r="S1070" s="68"/>
      <c r="T1070" s="68"/>
      <c r="U1070" s="68"/>
      <c r="V1070" s="68"/>
      <c r="W1070" s="68"/>
      <c r="X1070" s="68"/>
      <c r="Y1070" s="68"/>
      <c r="Z1070" s="69"/>
      <c r="AA1070" s="70"/>
      <c r="AB1070" s="70"/>
      <c r="AC1070" s="70"/>
      <c r="AD1070" s="71"/>
      <c r="AE1070" s="70"/>
      <c r="AF1070" s="69"/>
      <c r="AG1070" s="69"/>
      <c r="AH1070" s="72"/>
      <c r="AI1070" s="73"/>
      <c r="AJ1070" s="74"/>
      <c r="AK1070" s="75"/>
      <c r="AL1070" s="76"/>
      <c r="AM1070" s="77"/>
      <c r="AN1070" s="571" t="s">
        <v>1468</v>
      </c>
    </row>
    <row r="1071" spans="1:40" x14ac:dyDescent="0.15">
      <c r="A1071" s="67"/>
      <c r="B1071" s="68"/>
      <c r="C1071" s="68"/>
      <c r="D1071" s="68"/>
      <c r="E1071" s="68"/>
      <c r="F1071" s="68"/>
      <c r="G1071" s="68"/>
      <c r="H1071" s="68"/>
      <c r="I1071" s="68"/>
      <c r="J1071" s="68"/>
      <c r="K1071" s="68"/>
      <c r="L1071" s="68"/>
      <c r="M1071" s="68"/>
      <c r="N1071" s="68"/>
      <c r="O1071" s="68"/>
      <c r="P1071" s="68"/>
      <c r="Q1071" s="68"/>
      <c r="R1071" s="68"/>
      <c r="S1071" s="68"/>
      <c r="T1071" s="68"/>
      <c r="U1071" s="68"/>
      <c r="V1071" s="68"/>
      <c r="W1071" s="68"/>
      <c r="X1071" s="68"/>
      <c r="Y1071" s="68"/>
      <c r="Z1071" s="69"/>
      <c r="AA1071" s="70"/>
      <c r="AB1071" s="70"/>
      <c r="AC1071" s="70"/>
      <c r="AD1071" s="71"/>
      <c r="AE1071" s="70"/>
      <c r="AF1071" s="69"/>
      <c r="AG1071" s="69"/>
      <c r="AH1071" s="72"/>
      <c r="AI1071" s="73"/>
      <c r="AJ1071" s="74"/>
      <c r="AK1071" s="75"/>
      <c r="AL1071" s="76"/>
      <c r="AM1071" s="77"/>
      <c r="AN1071" s="571" t="s">
        <v>1468</v>
      </c>
    </row>
    <row r="1072" spans="1:40" x14ac:dyDescent="0.15">
      <c r="A1072" s="67"/>
      <c r="B1072" s="68"/>
      <c r="C1072" s="68"/>
      <c r="D1072" s="68"/>
      <c r="E1072" s="68"/>
      <c r="F1072" s="68"/>
      <c r="G1072" s="68"/>
      <c r="H1072" s="68"/>
      <c r="I1072" s="68"/>
      <c r="J1072" s="68"/>
      <c r="K1072" s="68"/>
      <c r="L1072" s="68"/>
      <c r="M1072" s="68"/>
      <c r="N1072" s="68"/>
      <c r="O1072" s="68"/>
      <c r="P1072" s="68"/>
      <c r="Q1072" s="68"/>
      <c r="R1072" s="68"/>
      <c r="S1072" s="68"/>
      <c r="T1072" s="68"/>
      <c r="U1072" s="68"/>
      <c r="V1072" s="68"/>
      <c r="W1072" s="68"/>
      <c r="X1072" s="68"/>
      <c r="Y1072" s="68"/>
      <c r="Z1072" s="69"/>
      <c r="AA1072" s="70"/>
      <c r="AB1072" s="70"/>
      <c r="AC1072" s="70"/>
      <c r="AD1072" s="71"/>
      <c r="AE1072" s="70"/>
      <c r="AF1072" s="69"/>
      <c r="AG1072" s="69"/>
      <c r="AH1072" s="72"/>
      <c r="AI1072" s="73"/>
      <c r="AJ1072" s="74"/>
      <c r="AK1072" s="75"/>
      <c r="AL1072" s="76"/>
      <c r="AM1072" s="77"/>
      <c r="AN1072" s="571" t="s">
        <v>1468</v>
      </c>
    </row>
    <row r="1073" spans="1:40" x14ac:dyDescent="0.15">
      <c r="A1073" s="67"/>
      <c r="B1073" s="68"/>
      <c r="C1073" s="68"/>
      <c r="D1073" s="68"/>
      <c r="E1073" s="68"/>
      <c r="F1073" s="68"/>
      <c r="G1073" s="68"/>
      <c r="H1073" s="68"/>
      <c r="I1073" s="68"/>
      <c r="J1073" s="68"/>
      <c r="K1073" s="68"/>
      <c r="L1073" s="68"/>
      <c r="M1073" s="68"/>
      <c r="N1073" s="68"/>
      <c r="O1073" s="68"/>
      <c r="P1073" s="68"/>
      <c r="Q1073" s="68"/>
      <c r="R1073" s="68"/>
      <c r="S1073" s="68"/>
      <c r="T1073" s="68"/>
      <c r="U1073" s="68"/>
      <c r="V1073" s="68"/>
      <c r="W1073" s="68"/>
      <c r="X1073" s="68"/>
      <c r="Y1073" s="68"/>
      <c r="Z1073" s="69"/>
      <c r="AA1073" s="70"/>
      <c r="AB1073" s="70"/>
      <c r="AC1073" s="70"/>
      <c r="AD1073" s="71"/>
      <c r="AE1073" s="70"/>
      <c r="AF1073" s="69"/>
      <c r="AG1073" s="69"/>
      <c r="AH1073" s="72"/>
      <c r="AI1073" s="73"/>
      <c r="AJ1073" s="74"/>
      <c r="AK1073" s="75"/>
      <c r="AL1073" s="76"/>
      <c r="AM1073" s="77"/>
      <c r="AN1073" s="571" t="s">
        <v>1468</v>
      </c>
    </row>
    <row r="1074" spans="1:40" x14ac:dyDescent="0.15">
      <c r="A1074" s="79"/>
      <c r="B1074" s="80"/>
      <c r="C1074" s="80"/>
      <c r="D1074" s="80"/>
      <c r="E1074" s="80"/>
      <c r="F1074" s="80"/>
      <c r="G1074" s="68"/>
      <c r="H1074" s="68"/>
      <c r="I1074" s="68"/>
      <c r="J1074" s="68"/>
      <c r="K1074" s="68"/>
      <c r="L1074" s="68"/>
      <c r="M1074" s="68"/>
      <c r="N1074" s="68"/>
      <c r="O1074" s="68"/>
      <c r="P1074" s="68"/>
      <c r="Q1074" s="68"/>
      <c r="R1074" s="68"/>
      <c r="S1074" s="68"/>
      <c r="T1074" s="68"/>
      <c r="U1074" s="68"/>
      <c r="V1074" s="68"/>
      <c r="W1074" s="68"/>
      <c r="X1074" s="68"/>
      <c r="Y1074" s="68"/>
      <c r="Z1074" s="69"/>
      <c r="AA1074" s="70"/>
      <c r="AB1074" s="70"/>
      <c r="AC1074" s="70"/>
      <c r="AD1074" s="71"/>
      <c r="AE1074" s="70"/>
      <c r="AF1074" s="69"/>
      <c r="AG1074" s="69"/>
      <c r="AH1074" s="72"/>
      <c r="AI1074" s="681"/>
      <c r="AJ1074" s="69"/>
      <c r="AK1074" s="72"/>
      <c r="AL1074" s="681"/>
      <c r="AM1074" s="72"/>
      <c r="AN1074" s="571" t="s">
        <v>1468</v>
      </c>
    </row>
    <row r="1075" spans="1:40" x14ac:dyDescent="0.15">
      <c r="A1075" s="67"/>
      <c r="B1075" s="68"/>
      <c r="C1075" s="68"/>
      <c r="D1075" s="68"/>
      <c r="E1075" s="68"/>
      <c r="F1075" s="68"/>
      <c r="G1075" s="68"/>
      <c r="H1075" s="68"/>
      <c r="I1075" s="68"/>
      <c r="J1075" s="68"/>
      <c r="K1075" s="68"/>
      <c r="L1075" s="68"/>
      <c r="M1075" s="68"/>
      <c r="N1075" s="68"/>
      <c r="O1075" s="68"/>
      <c r="P1075" s="68"/>
      <c r="Q1075" s="68"/>
      <c r="R1075" s="68"/>
      <c r="S1075" s="68"/>
      <c r="T1075" s="68"/>
      <c r="U1075" s="68"/>
      <c r="V1075" s="68"/>
      <c r="W1075" s="68"/>
      <c r="X1075" s="68"/>
      <c r="Y1075" s="68"/>
      <c r="Z1075" s="69"/>
      <c r="AA1075" s="70"/>
      <c r="AB1075" s="70"/>
      <c r="AC1075" s="70"/>
      <c r="AD1075" s="71"/>
      <c r="AE1075" s="70"/>
      <c r="AF1075" s="69"/>
      <c r="AG1075" s="69"/>
      <c r="AH1075" s="72"/>
      <c r="AI1075" s="73"/>
      <c r="AJ1075" s="74"/>
      <c r="AK1075" s="75"/>
      <c r="AL1075" s="76"/>
      <c r="AM1075" s="77"/>
      <c r="AN1075" s="78" t="s">
        <v>1468</v>
      </c>
    </row>
    <row r="1076" spans="1:40" x14ac:dyDescent="0.15">
      <c r="A1076" s="67"/>
      <c r="B1076" s="68"/>
      <c r="C1076" s="68"/>
      <c r="D1076" s="68"/>
      <c r="E1076" s="68"/>
      <c r="F1076" s="68"/>
      <c r="G1076" s="68"/>
      <c r="H1076" s="68"/>
      <c r="I1076" s="68"/>
      <c r="J1076" s="68"/>
      <c r="K1076" s="68"/>
      <c r="L1076" s="68"/>
      <c r="M1076" s="68"/>
      <c r="N1076" s="68"/>
      <c r="O1076" s="68"/>
      <c r="P1076" s="68"/>
      <c r="Q1076" s="68"/>
      <c r="R1076" s="68"/>
      <c r="S1076" s="68"/>
      <c r="T1076" s="68"/>
      <c r="U1076" s="68"/>
      <c r="V1076" s="68"/>
      <c r="W1076" s="68"/>
      <c r="X1076" s="68"/>
      <c r="Y1076" s="68"/>
      <c r="Z1076" s="69"/>
      <c r="AA1076" s="70"/>
      <c r="AB1076" s="70"/>
      <c r="AC1076" s="70"/>
      <c r="AD1076" s="71"/>
      <c r="AE1076" s="70"/>
      <c r="AF1076" s="69"/>
      <c r="AG1076" s="69"/>
      <c r="AH1076" s="72"/>
      <c r="AI1076" s="73"/>
      <c r="AJ1076" s="74"/>
      <c r="AK1076" s="75"/>
      <c r="AL1076" s="76"/>
      <c r="AM1076" s="77"/>
      <c r="AN1076" s="571" t="s">
        <v>1468</v>
      </c>
    </row>
    <row r="1077" spans="1:40" x14ac:dyDescent="0.15">
      <c r="A1077" s="67"/>
      <c r="B1077" s="68"/>
      <c r="C1077" s="68"/>
      <c r="D1077" s="68"/>
      <c r="E1077" s="68"/>
      <c r="F1077" s="68"/>
      <c r="G1077" s="68"/>
      <c r="H1077" s="68"/>
      <c r="I1077" s="68"/>
      <c r="J1077" s="68"/>
      <c r="K1077" s="68"/>
      <c r="L1077" s="68"/>
      <c r="M1077" s="68"/>
      <c r="N1077" s="68"/>
      <c r="O1077" s="68"/>
      <c r="P1077" s="68"/>
      <c r="Q1077" s="68"/>
      <c r="R1077" s="68"/>
      <c r="S1077" s="68"/>
      <c r="T1077" s="68"/>
      <c r="U1077" s="68"/>
      <c r="V1077" s="68"/>
      <c r="W1077" s="68"/>
      <c r="X1077" s="68"/>
      <c r="Y1077" s="68"/>
      <c r="Z1077" s="69"/>
      <c r="AA1077" s="70"/>
      <c r="AB1077" s="70"/>
      <c r="AC1077" s="70"/>
      <c r="AD1077" s="71"/>
      <c r="AE1077" s="70"/>
      <c r="AF1077" s="69"/>
      <c r="AG1077" s="69"/>
      <c r="AH1077" s="72"/>
      <c r="AI1077" s="73"/>
      <c r="AJ1077" s="74"/>
      <c r="AK1077" s="75"/>
      <c r="AL1077" s="76"/>
      <c r="AM1077" s="77"/>
      <c r="AN1077" s="571" t="s">
        <v>1468</v>
      </c>
    </row>
    <row r="1078" spans="1:40" x14ac:dyDescent="0.15">
      <c r="A1078" s="67"/>
      <c r="B1078" s="68"/>
      <c r="C1078" s="68"/>
      <c r="D1078" s="68"/>
      <c r="E1078" s="68"/>
      <c r="F1078" s="68"/>
      <c r="G1078" s="68"/>
      <c r="H1078" s="68"/>
      <c r="I1078" s="68"/>
      <c r="J1078" s="68"/>
      <c r="K1078" s="68"/>
      <c r="L1078" s="68"/>
      <c r="M1078" s="68"/>
      <c r="N1078" s="68"/>
      <c r="O1078" s="68"/>
      <c r="P1078" s="68"/>
      <c r="Q1078" s="68"/>
      <c r="R1078" s="68"/>
      <c r="S1078" s="68"/>
      <c r="T1078" s="68"/>
      <c r="U1078" s="68"/>
      <c r="V1078" s="68"/>
      <c r="W1078" s="68"/>
      <c r="X1078" s="68"/>
      <c r="Y1078" s="68"/>
      <c r="Z1078" s="69"/>
      <c r="AA1078" s="70"/>
      <c r="AB1078" s="70"/>
      <c r="AC1078" s="70"/>
      <c r="AD1078" s="71"/>
      <c r="AE1078" s="70"/>
      <c r="AF1078" s="69"/>
      <c r="AG1078" s="69"/>
      <c r="AH1078" s="72"/>
      <c r="AI1078" s="73"/>
      <c r="AJ1078" s="74"/>
      <c r="AK1078" s="75"/>
      <c r="AL1078" s="76"/>
      <c r="AM1078" s="77"/>
      <c r="AN1078" s="571" t="s">
        <v>1468</v>
      </c>
    </row>
    <row r="1079" spans="1:40" x14ac:dyDescent="0.15">
      <c r="A1079" s="67"/>
      <c r="B1079" s="68"/>
      <c r="C1079" s="68"/>
      <c r="D1079" s="68"/>
      <c r="E1079" s="68"/>
      <c r="F1079" s="68"/>
      <c r="G1079" s="68"/>
      <c r="H1079" s="68"/>
      <c r="I1079" s="68"/>
      <c r="J1079" s="68"/>
      <c r="K1079" s="68"/>
      <c r="L1079" s="68"/>
      <c r="M1079" s="68"/>
      <c r="N1079" s="68"/>
      <c r="O1079" s="68"/>
      <c r="P1079" s="68"/>
      <c r="Q1079" s="68"/>
      <c r="R1079" s="68"/>
      <c r="S1079" s="68"/>
      <c r="T1079" s="68"/>
      <c r="U1079" s="68"/>
      <c r="V1079" s="68"/>
      <c r="W1079" s="68"/>
      <c r="X1079" s="68"/>
      <c r="Y1079" s="68"/>
      <c r="Z1079" s="69"/>
      <c r="AA1079" s="70"/>
      <c r="AB1079" s="70"/>
      <c r="AC1079" s="70"/>
      <c r="AD1079" s="71"/>
      <c r="AE1079" s="70"/>
      <c r="AF1079" s="69"/>
      <c r="AG1079" s="69"/>
      <c r="AH1079" s="72"/>
      <c r="AI1079" s="73"/>
      <c r="AJ1079" s="74"/>
      <c r="AK1079" s="75"/>
      <c r="AL1079" s="76"/>
      <c r="AM1079" s="77"/>
      <c r="AN1079" s="571" t="s">
        <v>1468</v>
      </c>
    </row>
    <row r="1080" spans="1:40" x14ac:dyDescent="0.15">
      <c r="A1080" s="67"/>
      <c r="B1080" s="68"/>
      <c r="C1080" s="68"/>
      <c r="D1080" s="68"/>
      <c r="E1080" s="68"/>
      <c r="F1080" s="68"/>
      <c r="G1080" s="68"/>
      <c r="H1080" s="68"/>
      <c r="I1080" s="68"/>
      <c r="J1080" s="68"/>
      <c r="K1080" s="68"/>
      <c r="L1080" s="68"/>
      <c r="M1080" s="68"/>
      <c r="N1080" s="68"/>
      <c r="O1080" s="68"/>
      <c r="P1080" s="68"/>
      <c r="Q1080" s="68"/>
      <c r="R1080" s="68"/>
      <c r="S1080" s="68"/>
      <c r="T1080" s="68"/>
      <c r="U1080" s="68"/>
      <c r="V1080" s="68"/>
      <c r="W1080" s="68"/>
      <c r="X1080" s="68"/>
      <c r="Y1080" s="68"/>
      <c r="Z1080" s="69"/>
      <c r="AA1080" s="70"/>
      <c r="AB1080" s="70"/>
      <c r="AC1080" s="70"/>
      <c r="AD1080" s="71"/>
      <c r="AE1080" s="70"/>
      <c r="AF1080" s="69"/>
      <c r="AG1080" s="69"/>
      <c r="AH1080" s="72"/>
      <c r="AI1080" s="73"/>
      <c r="AJ1080" s="74"/>
      <c r="AK1080" s="75"/>
      <c r="AL1080" s="76"/>
      <c r="AM1080" s="77"/>
      <c r="AN1080" s="571" t="s">
        <v>1468</v>
      </c>
    </row>
    <row r="1081" spans="1:40" x14ac:dyDescent="0.15">
      <c r="A1081" s="67"/>
      <c r="B1081" s="68"/>
      <c r="C1081" s="68"/>
      <c r="D1081" s="68"/>
      <c r="E1081" s="68"/>
      <c r="F1081" s="68"/>
      <c r="G1081" s="68"/>
      <c r="H1081" s="68"/>
      <c r="I1081" s="68"/>
      <c r="J1081" s="68"/>
      <c r="K1081" s="68"/>
      <c r="L1081" s="68"/>
      <c r="M1081" s="68"/>
      <c r="N1081" s="68"/>
      <c r="O1081" s="68"/>
      <c r="P1081" s="68"/>
      <c r="Q1081" s="68"/>
      <c r="R1081" s="68"/>
      <c r="S1081" s="68"/>
      <c r="T1081" s="68"/>
      <c r="U1081" s="68"/>
      <c r="V1081" s="68"/>
      <c r="W1081" s="68"/>
      <c r="X1081" s="68"/>
      <c r="Y1081" s="68"/>
      <c r="Z1081" s="69"/>
      <c r="AA1081" s="70"/>
      <c r="AB1081" s="70"/>
      <c r="AC1081" s="70"/>
      <c r="AD1081" s="71"/>
      <c r="AE1081" s="70"/>
      <c r="AF1081" s="69"/>
      <c r="AG1081" s="69"/>
      <c r="AH1081" s="72"/>
      <c r="AI1081" s="73"/>
      <c r="AJ1081" s="74"/>
      <c r="AK1081" s="75"/>
      <c r="AL1081" s="76"/>
      <c r="AM1081" s="77"/>
      <c r="AN1081" s="571" t="s">
        <v>1468</v>
      </c>
    </row>
    <row r="1082" spans="1:40" x14ac:dyDescent="0.15">
      <c r="A1082" s="67"/>
      <c r="B1082" s="68"/>
      <c r="C1082" s="68"/>
      <c r="D1082" s="68"/>
      <c r="E1082" s="68"/>
      <c r="F1082" s="68"/>
      <c r="G1082" s="68"/>
      <c r="H1082" s="68"/>
      <c r="I1082" s="68"/>
      <c r="J1082" s="68"/>
      <c r="K1082" s="68"/>
      <c r="L1082" s="68"/>
      <c r="M1082" s="68"/>
      <c r="N1082" s="68"/>
      <c r="O1082" s="68"/>
      <c r="P1082" s="68"/>
      <c r="Q1082" s="68"/>
      <c r="R1082" s="68"/>
      <c r="S1082" s="68"/>
      <c r="T1082" s="68"/>
      <c r="U1082" s="68"/>
      <c r="V1082" s="68"/>
      <c r="W1082" s="68"/>
      <c r="X1082" s="68"/>
      <c r="Y1082" s="68"/>
      <c r="Z1082" s="69"/>
      <c r="AA1082" s="70"/>
      <c r="AB1082" s="70"/>
      <c r="AC1082" s="70"/>
      <c r="AD1082" s="71"/>
      <c r="AE1082" s="70"/>
      <c r="AF1082" s="69"/>
      <c r="AG1082" s="69"/>
      <c r="AH1082" s="72"/>
      <c r="AI1082" s="73"/>
      <c r="AJ1082" s="74"/>
      <c r="AK1082" s="75"/>
      <c r="AL1082" s="76"/>
      <c r="AM1082" s="77"/>
      <c r="AN1082" s="571" t="s">
        <v>1468</v>
      </c>
    </row>
    <row r="1083" spans="1:40" x14ac:dyDescent="0.15">
      <c r="A1083" s="67"/>
      <c r="B1083" s="68"/>
      <c r="C1083" s="68"/>
      <c r="D1083" s="68"/>
      <c r="E1083" s="68"/>
      <c r="F1083" s="68"/>
      <c r="G1083" s="68"/>
      <c r="H1083" s="68"/>
      <c r="I1083" s="68"/>
      <c r="J1083" s="68"/>
      <c r="K1083" s="68"/>
      <c r="L1083" s="68"/>
      <c r="M1083" s="68"/>
      <c r="N1083" s="68"/>
      <c r="O1083" s="68"/>
      <c r="P1083" s="68"/>
      <c r="Q1083" s="68"/>
      <c r="R1083" s="68"/>
      <c r="S1083" s="68"/>
      <c r="T1083" s="68"/>
      <c r="U1083" s="68"/>
      <c r="V1083" s="68"/>
      <c r="W1083" s="68"/>
      <c r="X1083" s="68"/>
      <c r="Y1083" s="68"/>
      <c r="Z1083" s="69"/>
      <c r="AA1083" s="70"/>
      <c r="AB1083" s="70"/>
      <c r="AC1083" s="70"/>
      <c r="AD1083" s="71"/>
      <c r="AE1083" s="70"/>
      <c r="AF1083" s="69"/>
      <c r="AG1083" s="69"/>
      <c r="AH1083" s="72"/>
      <c r="AI1083" s="73"/>
      <c r="AJ1083" s="74"/>
      <c r="AK1083" s="75"/>
      <c r="AL1083" s="76"/>
      <c r="AM1083" s="77"/>
      <c r="AN1083" s="571" t="s">
        <v>1468</v>
      </c>
    </row>
    <row r="1084" spans="1:40" x14ac:dyDescent="0.15">
      <c r="A1084" s="67"/>
      <c r="B1084" s="68"/>
      <c r="C1084" s="68"/>
      <c r="D1084" s="68"/>
      <c r="E1084" s="68"/>
      <c r="F1084" s="68"/>
      <c r="G1084" s="68"/>
      <c r="H1084" s="68"/>
      <c r="I1084" s="68"/>
      <c r="J1084" s="68"/>
      <c r="K1084" s="68"/>
      <c r="L1084" s="68"/>
      <c r="M1084" s="68"/>
      <c r="N1084" s="68"/>
      <c r="O1084" s="68"/>
      <c r="P1084" s="68"/>
      <c r="Q1084" s="68"/>
      <c r="R1084" s="68"/>
      <c r="S1084" s="68"/>
      <c r="T1084" s="68"/>
      <c r="U1084" s="68"/>
      <c r="V1084" s="68"/>
      <c r="W1084" s="68"/>
      <c r="X1084" s="68"/>
      <c r="Y1084" s="68"/>
      <c r="Z1084" s="69"/>
      <c r="AA1084" s="70"/>
      <c r="AB1084" s="70"/>
      <c r="AC1084" s="70"/>
      <c r="AD1084" s="71"/>
      <c r="AE1084" s="70"/>
      <c r="AF1084" s="69"/>
      <c r="AG1084" s="69"/>
      <c r="AH1084" s="72"/>
      <c r="AI1084" s="73"/>
      <c r="AJ1084" s="74"/>
      <c r="AK1084" s="75"/>
      <c r="AL1084" s="76"/>
      <c r="AM1084" s="77"/>
      <c r="AN1084" s="571" t="s">
        <v>1468</v>
      </c>
    </row>
    <row r="1085" spans="1:40" x14ac:dyDescent="0.15">
      <c r="A1085" s="79"/>
      <c r="B1085" s="80"/>
      <c r="C1085" s="80"/>
      <c r="D1085" s="80"/>
      <c r="E1085" s="80"/>
      <c r="F1085" s="80"/>
      <c r="G1085" s="68"/>
      <c r="H1085" s="68"/>
      <c r="I1085" s="68"/>
      <c r="J1085" s="68"/>
      <c r="K1085" s="68"/>
      <c r="L1085" s="68"/>
      <c r="M1085" s="68"/>
      <c r="N1085" s="68"/>
      <c r="O1085" s="68"/>
      <c r="P1085" s="68"/>
      <c r="Q1085" s="68"/>
      <c r="R1085" s="68"/>
      <c r="S1085" s="68"/>
      <c r="T1085" s="68"/>
      <c r="U1085" s="68"/>
      <c r="V1085" s="68"/>
      <c r="W1085" s="68"/>
      <c r="X1085" s="68"/>
      <c r="Y1085" s="68"/>
      <c r="Z1085" s="69"/>
      <c r="AA1085" s="70"/>
      <c r="AB1085" s="70"/>
      <c r="AC1085" s="70"/>
      <c r="AD1085" s="71"/>
      <c r="AE1085" s="70"/>
      <c r="AF1085" s="69"/>
      <c r="AG1085" s="69"/>
      <c r="AH1085" s="72"/>
      <c r="AI1085" s="73"/>
      <c r="AJ1085" s="74"/>
      <c r="AK1085" s="75"/>
      <c r="AL1085" s="76"/>
      <c r="AM1085" s="77"/>
      <c r="AN1085" s="571" t="s">
        <v>1468</v>
      </c>
    </row>
    <row r="1086" spans="1:40" x14ac:dyDescent="0.15">
      <c r="A1086" s="67"/>
      <c r="B1086" s="68"/>
      <c r="C1086" s="68"/>
      <c r="D1086" s="68"/>
      <c r="E1086" s="68"/>
      <c r="F1086" s="68"/>
      <c r="G1086" s="68"/>
      <c r="H1086" s="68"/>
      <c r="I1086" s="68"/>
      <c r="J1086" s="68"/>
      <c r="K1086" s="68"/>
      <c r="L1086" s="68"/>
      <c r="M1086" s="68"/>
      <c r="N1086" s="68"/>
      <c r="O1086" s="68"/>
      <c r="P1086" s="68"/>
      <c r="Q1086" s="68"/>
      <c r="R1086" s="68"/>
      <c r="S1086" s="68"/>
      <c r="T1086" s="68"/>
      <c r="U1086" s="68"/>
      <c r="V1086" s="68"/>
      <c r="W1086" s="68"/>
      <c r="X1086" s="68"/>
      <c r="Y1086" s="68"/>
      <c r="Z1086" s="69"/>
      <c r="AA1086" s="70"/>
      <c r="AB1086" s="70"/>
      <c r="AC1086" s="70"/>
      <c r="AD1086" s="71"/>
      <c r="AE1086" s="70"/>
      <c r="AF1086" s="69"/>
      <c r="AG1086" s="69"/>
      <c r="AH1086" s="72"/>
      <c r="AI1086" s="73"/>
      <c r="AJ1086" s="74"/>
      <c r="AK1086" s="75"/>
      <c r="AL1086" s="76"/>
      <c r="AM1086" s="77"/>
      <c r="AN1086" s="78" t="s">
        <v>1468</v>
      </c>
    </row>
    <row r="1087" spans="1:40" x14ac:dyDescent="0.15">
      <c r="A1087" s="67"/>
      <c r="B1087" s="68"/>
      <c r="C1087" s="68"/>
      <c r="D1087" s="68"/>
      <c r="E1087" s="68"/>
      <c r="F1087" s="68"/>
      <c r="G1087" s="68"/>
      <c r="H1087" s="68"/>
      <c r="I1087" s="68"/>
      <c r="J1087" s="68"/>
      <c r="K1087" s="68"/>
      <c r="L1087" s="68"/>
      <c r="M1087" s="68"/>
      <c r="N1087" s="68"/>
      <c r="O1087" s="68"/>
      <c r="P1087" s="68"/>
      <c r="Q1087" s="68"/>
      <c r="R1087" s="68"/>
      <c r="S1087" s="68"/>
      <c r="T1087" s="68"/>
      <c r="U1087" s="68"/>
      <c r="V1087" s="68"/>
      <c r="W1087" s="68"/>
      <c r="X1087" s="68"/>
      <c r="Y1087" s="68"/>
      <c r="Z1087" s="69"/>
      <c r="AA1087" s="70"/>
      <c r="AB1087" s="70"/>
      <c r="AC1087" s="70"/>
      <c r="AD1087" s="71"/>
      <c r="AE1087" s="70"/>
      <c r="AF1087" s="69"/>
      <c r="AG1087" s="69"/>
      <c r="AH1087" s="72"/>
      <c r="AI1087" s="73"/>
      <c r="AJ1087" s="74"/>
      <c r="AK1087" s="75"/>
      <c r="AL1087" s="76"/>
      <c r="AM1087" s="77"/>
      <c r="AN1087" s="571" t="s">
        <v>1468</v>
      </c>
    </row>
    <row r="1088" spans="1:40" x14ac:dyDescent="0.15">
      <c r="A1088" s="67"/>
      <c r="B1088" s="68"/>
      <c r="C1088" s="68"/>
      <c r="D1088" s="68"/>
      <c r="E1088" s="68"/>
      <c r="F1088" s="68"/>
      <c r="G1088" s="68"/>
      <c r="H1088" s="68"/>
      <c r="I1088" s="68"/>
      <c r="J1088" s="68"/>
      <c r="K1088" s="68"/>
      <c r="L1088" s="68"/>
      <c r="M1088" s="68"/>
      <c r="N1088" s="68"/>
      <c r="O1088" s="68"/>
      <c r="P1088" s="68"/>
      <c r="Q1088" s="68"/>
      <c r="R1088" s="68"/>
      <c r="S1088" s="68"/>
      <c r="T1088" s="68"/>
      <c r="U1088" s="68"/>
      <c r="V1088" s="68"/>
      <c r="W1088" s="68"/>
      <c r="X1088" s="68"/>
      <c r="Y1088" s="68"/>
      <c r="Z1088" s="69"/>
      <c r="AA1088" s="70"/>
      <c r="AB1088" s="70"/>
      <c r="AC1088" s="70"/>
      <c r="AD1088" s="71"/>
      <c r="AE1088" s="70"/>
      <c r="AF1088" s="69"/>
      <c r="AG1088" s="69"/>
      <c r="AH1088" s="72"/>
      <c r="AI1088" s="73"/>
      <c r="AJ1088" s="74"/>
      <c r="AK1088" s="75"/>
      <c r="AL1088" s="76"/>
      <c r="AM1088" s="77"/>
      <c r="AN1088" s="571" t="s">
        <v>1468</v>
      </c>
    </row>
    <row r="1089" spans="1:40" x14ac:dyDescent="0.15">
      <c r="A1089" s="67"/>
      <c r="B1089" s="68"/>
      <c r="C1089" s="68"/>
      <c r="D1089" s="68"/>
      <c r="E1089" s="68"/>
      <c r="F1089" s="68"/>
      <c r="G1089" s="68"/>
      <c r="H1089" s="68"/>
      <c r="I1089" s="68"/>
      <c r="J1089" s="68"/>
      <c r="K1089" s="68"/>
      <c r="L1089" s="68"/>
      <c r="M1089" s="68"/>
      <c r="N1089" s="68"/>
      <c r="O1089" s="68"/>
      <c r="P1089" s="68"/>
      <c r="Q1089" s="68"/>
      <c r="R1089" s="68"/>
      <c r="S1089" s="68"/>
      <c r="T1089" s="68"/>
      <c r="U1089" s="68"/>
      <c r="V1089" s="68"/>
      <c r="W1089" s="68"/>
      <c r="X1089" s="68"/>
      <c r="Y1089" s="68"/>
      <c r="Z1089" s="69"/>
      <c r="AA1089" s="70"/>
      <c r="AB1089" s="70"/>
      <c r="AC1089" s="70"/>
      <c r="AD1089" s="71"/>
      <c r="AE1089" s="70"/>
      <c r="AF1089" s="69"/>
      <c r="AG1089" s="69"/>
      <c r="AH1089" s="72"/>
      <c r="AI1089" s="73"/>
      <c r="AJ1089" s="74"/>
      <c r="AK1089" s="75"/>
      <c r="AL1089" s="76"/>
      <c r="AM1089" s="77"/>
      <c r="AN1089" s="571" t="s">
        <v>1468</v>
      </c>
    </row>
    <row r="1090" spans="1:40" x14ac:dyDescent="0.15">
      <c r="A1090" s="67"/>
      <c r="B1090" s="68"/>
      <c r="C1090" s="68"/>
      <c r="D1090" s="68"/>
      <c r="E1090" s="68"/>
      <c r="F1090" s="68"/>
      <c r="G1090" s="68"/>
      <c r="H1090" s="68"/>
      <c r="I1090" s="68"/>
      <c r="J1090" s="68"/>
      <c r="K1090" s="68"/>
      <c r="L1090" s="68"/>
      <c r="M1090" s="68"/>
      <c r="N1090" s="68"/>
      <c r="O1090" s="68"/>
      <c r="P1090" s="68"/>
      <c r="Q1090" s="68"/>
      <c r="R1090" s="68"/>
      <c r="S1090" s="68"/>
      <c r="T1090" s="68"/>
      <c r="U1090" s="68"/>
      <c r="V1090" s="68"/>
      <c r="W1090" s="68"/>
      <c r="X1090" s="68"/>
      <c r="Y1090" s="68"/>
      <c r="Z1090" s="69"/>
      <c r="AA1090" s="70"/>
      <c r="AB1090" s="70"/>
      <c r="AC1090" s="70"/>
      <c r="AD1090" s="71"/>
      <c r="AE1090" s="70"/>
      <c r="AF1090" s="69"/>
      <c r="AG1090" s="69"/>
      <c r="AH1090" s="72"/>
      <c r="AI1090" s="73"/>
      <c r="AJ1090" s="74"/>
      <c r="AK1090" s="75"/>
      <c r="AL1090" s="76"/>
      <c r="AM1090" s="77"/>
      <c r="AN1090" s="571" t="s">
        <v>1468</v>
      </c>
    </row>
    <row r="1091" spans="1:40" x14ac:dyDescent="0.15">
      <c r="A1091" s="67"/>
      <c r="B1091" s="68"/>
      <c r="C1091" s="68"/>
      <c r="D1091" s="68"/>
      <c r="E1091" s="68"/>
      <c r="F1091" s="68"/>
      <c r="G1091" s="68"/>
      <c r="H1091" s="68"/>
      <c r="I1091" s="68"/>
      <c r="J1091" s="68"/>
      <c r="K1091" s="68"/>
      <c r="L1091" s="68"/>
      <c r="M1091" s="68"/>
      <c r="N1091" s="68"/>
      <c r="O1091" s="68"/>
      <c r="P1091" s="68"/>
      <c r="Q1091" s="68"/>
      <c r="R1091" s="68"/>
      <c r="S1091" s="68"/>
      <c r="T1091" s="68"/>
      <c r="U1091" s="68"/>
      <c r="V1091" s="68"/>
      <c r="W1091" s="68"/>
      <c r="X1091" s="68"/>
      <c r="Y1091" s="68"/>
      <c r="Z1091" s="69"/>
      <c r="AA1091" s="70"/>
      <c r="AB1091" s="70"/>
      <c r="AC1091" s="70"/>
      <c r="AD1091" s="71"/>
      <c r="AE1091" s="70"/>
      <c r="AF1091" s="69"/>
      <c r="AG1091" s="69"/>
      <c r="AH1091" s="72"/>
      <c r="AI1091" s="73"/>
      <c r="AJ1091" s="74"/>
      <c r="AK1091" s="75"/>
      <c r="AL1091" s="76"/>
      <c r="AM1091" s="77"/>
      <c r="AN1091" s="571" t="s">
        <v>1468</v>
      </c>
    </row>
    <row r="1092" spans="1:40" x14ac:dyDescent="0.15">
      <c r="A1092" s="67"/>
      <c r="B1092" s="68"/>
      <c r="C1092" s="68"/>
      <c r="D1092" s="68"/>
      <c r="E1092" s="68"/>
      <c r="F1092" s="68"/>
      <c r="G1092" s="68"/>
      <c r="H1092" s="68"/>
      <c r="I1092" s="68"/>
      <c r="J1092" s="68"/>
      <c r="K1092" s="68"/>
      <c r="L1092" s="68"/>
      <c r="M1092" s="68"/>
      <c r="N1092" s="68"/>
      <c r="O1092" s="68"/>
      <c r="P1092" s="68"/>
      <c r="Q1092" s="68"/>
      <c r="R1092" s="68"/>
      <c r="S1092" s="68"/>
      <c r="T1092" s="68"/>
      <c r="U1092" s="68"/>
      <c r="V1092" s="68"/>
      <c r="W1092" s="68"/>
      <c r="X1092" s="68"/>
      <c r="Y1092" s="68"/>
      <c r="Z1092" s="69"/>
      <c r="AA1092" s="70"/>
      <c r="AB1092" s="70"/>
      <c r="AC1092" s="70"/>
      <c r="AD1092" s="71"/>
      <c r="AE1092" s="70"/>
      <c r="AF1092" s="69"/>
      <c r="AG1092" s="69"/>
      <c r="AH1092" s="72"/>
      <c r="AI1092" s="73"/>
      <c r="AJ1092" s="74"/>
      <c r="AK1092" s="75"/>
      <c r="AL1092" s="76"/>
      <c r="AM1092" s="77"/>
      <c r="AN1092" s="571" t="s">
        <v>1468</v>
      </c>
    </row>
    <row r="1093" spans="1:40" x14ac:dyDescent="0.15">
      <c r="A1093" s="67"/>
      <c r="B1093" s="68"/>
      <c r="C1093" s="68"/>
      <c r="D1093" s="68"/>
      <c r="E1093" s="68"/>
      <c r="F1093" s="68"/>
      <c r="G1093" s="68"/>
      <c r="H1093" s="68"/>
      <c r="I1093" s="68"/>
      <c r="J1093" s="68"/>
      <c r="K1093" s="68"/>
      <c r="L1093" s="68"/>
      <c r="M1093" s="68"/>
      <c r="N1093" s="68"/>
      <c r="O1093" s="68"/>
      <c r="P1093" s="68"/>
      <c r="Q1093" s="68"/>
      <c r="R1093" s="68"/>
      <c r="S1093" s="68"/>
      <c r="T1093" s="68"/>
      <c r="U1093" s="68"/>
      <c r="V1093" s="68"/>
      <c r="W1093" s="68"/>
      <c r="X1093" s="68"/>
      <c r="Y1093" s="68"/>
      <c r="Z1093" s="69"/>
      <c r="AA1093" s="70"/>
      <c r="AB1093" s="70"/>
      <c r="AC1093" s="70"/>
      <c r="AD1093" s="71"/>
      <c r="AE1093" s="70"/>
      <c r="AF1093" s="69"/>
      <c r="AG1093" s="69"/>
      <c r="AH1093" s="72"/>
      <c r="AI1093" s="73"/>
      <c r="AJ1093" s="74"/>
      <c r="AK1093" s="75"/>
      <c r="AL1093" s="76"/>
      <c r="AM1093" s="77"/>
      <c r="AN1093" s="571" t="s">
        <v>1468</v>
      </c>
    </row>
    <row r="1094" spans="1:40" x14ac:dyDescent="0.15">
      <c r="A1094" s="67"/>
      <c r="B1094" s="68"/>
      <c r="C1094" s="68"/>
      <c r="D1094" s="68"/>
      <c r="E1094" s="68"/>
      <c r="F1094" s="68"/>
      <c r="G1094" s="68"/>
      <c r="H1094" s="68"/>
      <c r="I1094" s="68"/>
      <c r="J1094" s="68"/>
      <c r="K1094" s="68"/>
      <c r="L1094" s="68"/>
      <c r="M1094" s="68"/>
      <c r="N1094" s="68"/>
      <c r="O1094" s="68"/>
      <c r="P1094" s="68"/>
      <c r="Q1094" s="68"/>
      <c r="R1094" s="68"/>
      <c r="S1094" s="68"/>
      <c r="T1094" s="68"/>
      <c r="U1094" s="68"/>
      <c r="V1094" s="68"/>
      <c r="W1094" s="68"/>
      <c r="X1094" s="68"/>
      <c r="Y1094" s="68"/>
      <c r="Z1094" s="69"/>
      <c r="AA1094" s="70"/>
      <c r="AB1094" s="70"/>
      <c r="AC1094" s="70"/>
      <c r="AD1094" s="71"/>
      <c r="AE1094" s="70"/>
      <c r="AF1094" s="69"/>
      <c r="AG1094" s="69"/>
      <c r="AH1094" s="72"/>
      <c r="AI1094" s="73"/>
      <c r="AJ1094" s="74"/>
      <c r="AK1094" s="75"/>
      <c r="AL1094" s="76"/>
      <c r="AM1094" s="77"/>
      <c r="AN1094" s="571" t="s">
        <v>1468</v>
      </c>
    </row>
    <row r="1095" spans="1:40" x14ac:dyDescent="0.15">
      <c r="A1095" s="67"/>
      <c r="B1095" s="68"/>
      <c r="C1095" s="68"/>
      <c r="D1095" s="68"/>
      <c r="E1095" s="68"/>
      <c r="F1095" s="68"/>
      <c r="G1095" s="68"/>
      <c r="H1095" s="68"/>
      <c r="I1095" s="68"/>
      <c r="J1095" s="68"/>
      <c r="K1095" s="68"/>
      <c r="L1095" s="68"/>
      <c r="M1095" s="68"/>
      <c r="N1095" s="68"/>
      <c r="O1095" s="68"/>
      <c r="P1095" s="68"/>
      <c r="Q1095" s="68"/>
      <c r="R1095" s="68"/>
      <c r="S1095" s="68"/>
      <c r="T1095" s="68"/>
      <c r="U1095" s="68"/>
      <c r="V1095" s="68"/>
      <c r="W1095" s="68"/>
      <c r="X1095" s="68"/>
      <c r="Y1095" s="68"/>
      <c r="Z1095" s="69"/>
      <c r="AA1095" s="70"/>
      <c r="AB1095" s="70"/>
      <c r="AC1095" s="70"/>
      <c r="AD1095" s="71"/>
      <c r="AE1095" s="70"/>
      <c r="AF1095" s="69"/>
      <c r="AG1095" s="69"/>
      <c r="AH1095" s="72"/>
      <c r="AI1095" s="73"/>
      <c r="AJ1095" s="74"/>
      <c r="AK1095" s="75"/>
      <c r="AL1095" s="76"/>
      <c r="AM1095" s="77"/>
      <c r="AN1095" s="571" t="s">
        <v>1469</v>
      </c>
    </row>
    <row r="1096" spans="1:40" x14ac:dyDescent="0.15">
      <c r="A1096" s="67"/>
      <c r="B1096" s="68"/>
      <c r="C1096" s="68"/>
      <c r="D1096" s="68"/>
      <c r="E1096" s="68"/>
      <c r="F1096" s="68"/>
      <c r="G1096" s="68"/>
      <c r="H1096" s="68"/>
      <c r="I1096" s="68"/>
      <c r="J1096" s="68"/>
      <c r="K1096" s="68"/>
      <c r="L1096" s="68"/>
      <c r="M1096" s="68"/>
      <c r="N1096" s="68"/>
      <c r="O1096" s="68"/>
      <c r="P1096" s="68"/>
      <c r="Q1096" s="68"/>
      <c r="R1096" s="68"/>
      <c r="S1096" s="68"/>
      <c r="T1096" s="68"/>
      <c r="U1096" s="68"/>
      <c r="V1096" s="68"/>
      <c r="W1096" s="68"/>
      <c r="X1096" s="68"/>
      <c r="Y1096" s="68"/>
      <c r="Z1096" s="69"/>
      <c r="AA1096" s="70"/>
      <c r="AB1096" s="70"/>
      <c r="AC1096" s="70"/>
      <c r="AD1096" s="71"/>
      <c r="AE1096" s="70"/>
      <c r="AF1096" s="69"/>
      <c r="AG1096" s="69"/>
      <c r="AH1096" s="72"/>
      <c r="AI1096" s="73"/>
      <c r="AJ1096" s="74"/>
      <c r="AK1096" s="75"/>
      <c r="AL1096" s="76"/>
      <c r="AM1096" s="77"/>
      <c r="AN1096" s="571" t="s">
        <v>1469</v>
      </c>
    </row>
    <row r="1097" spans="1:40" x14ac:dyDescent="0.15">
      <c r="A1097" s="79"/>
      <c r="B1097" s="80"/>
      <c r="C1097" s="80"/>
      <c r="D1097" s="80"/>
      <c r="E1097" s="80"/>
      <c r="F1097" s="80"/>
      <c r="G1097" s="68"/>
      <c r="H1097" s="68"/>
      <c r="I1097" s="68"/>
      <c r="J1097" s="68"/>
      <c r="K1097" s="68"/>
      <c r="L1097" s="68"/>
      <c r="M1097" s="68"/>
      <c r="N1097" s="68"/>
      <c r="O1097" s="68"/>
      <c r="P1097" s="68"/>
      <c r="Q1097" s="68"/>
      <c r="R1097" s="68"/>
      <c r="S1097" s="68"/>
      <c r="T1097" s="68"/>
      <c r="U1097" s="68"/>
      <c r="V1097" s="68"/>
      <c r="W1097" s="68"/>
      <c r="X1097" s="68"/>
      <c r="Y1097" s="68"/>
      <c r="Z1097" s="69"/>
      <c r="AA1097" s="70"/>
      <c r="AB1097" s="70"/>
      <c r="AC1097" s="70"/>
      <c r="AD1097" s="71"/>
      <c r="AE1097" s="70"/>
      <c r="AF1097" s="69"/>
      <c r="AG1097" s="69"/>
      <c r="AH1097" s="72"/>
      <c r="AI1097" s="73"/>
      <c r="AJ1097" s="74"/>
      <c r="AK1097" s="75"/>
      <c r="AL1097" s="76"/>
      <c r="AM1097" s="77"/>
      <c r="AN1097" s="571" t="s">
        <v>1469</v>
      </c>
    </row>
    <row r="1098" spans="1:40" x14ac:dyDescent="0.15">
      <c r="A1098" s="67"/>
      <c r="B1098" s="68"/>
      <c r="C1098" s="68"/>
      <c r="D1098" s="68"/>
      <c r="E1098" s="68"/>
      <c r="F1098" s="68"/>
      <c r="G1098" s="68"/>
      <c r="H1098" s="68"/>
      <c r="I1098" s="68"/>
      <c r="J1098" s="68"/>
      <c r="K1098" s="68"/>
      <c r="L1098" s="68"/>
      <c r="M1098" s="68"/>
      <c r="N1098" s="68"/>
      <c r="O1098" s="68"/>
      <c r="P1098" s="68"/>
      <c r="Q1098" s="68"/>
      <c r="R1098" s="68"/>
      <c r="S1098" s="68"/>
      <c r="T1098" s="68"/>
      <c r="U1098" s="68"/>
      <c r="V1098" s="68"/>
      <c r="W1098" s="68"/>
      <c r="X1098" s="68"/>
      <c r="Y1098" s="68"/>
      <c r="Z1098" s="69"/>
      <c r="AA1098" s="70"/>
      <c r="AB1098" s="70"/>
      <c r="AC1098" s="70"/>
      <c r="AD1098" s="71"/>
      <c r="AE1098" s="70"/>
      <c r="AF1098" s="69"/>
      <c r="AG1098" s="69"/>
      <c r="AH1098" s="72"/>
      <c r="AI1098" s="73"/>
      <c r="AJ1098" s="74"/>
      <c r="AK1098" s="75"/>
      <c r="AL1098" s="76"/>
      <c r="AM1098" s="77"/>
      <c r="AN1098" s="571" t="s">
        <v>1469</v>
      </c>
    </row>
    <row r="1099" spans="1:40" x14ac:dyDescent="0.15">
      <c r="A1099" s="67"/>
      <c r="B1099" s="68"/>
      <c r="C1099" s="68"/>
      <c r="D1099" s="68"/>
      <c r="E1099" s="68"/>
      <c r="F1099" s="68"/>
      <c r="G1099" s="68"/>
      <c r="H1099" s="68"/>
      <c r="I1099" s="68"/>
      <c r="J1099" s="68"/>
      <c r="K1099" s="68"/>
      <c r="L1099" s="68"/>
      <c r="M1099" s="68"/>
      <c r="N1099" s="68"/>
      <c r="O1099" s="68"/>
      <c r="P1099" s="68"/>
      <c r="Q1099" s="68"/>
      <c r="R1099" s="68"/>
      <c r="S1099" s="68"/>
      <c r="T1099" s="68"/>
      <c r="U1099" s="68"/>
      <c r="V1099" s="68"/>
      <c r="W1099" s="68"/>
      <c r="X1099" s="68"/>
      <c r="Y1099" s="68"/>
      <c r="Z1099" s="69"/>
      <c r="AA1099" s="70"/>
      <c r="AB1099" s="70"/>
      <c r="AC1099" s="70"/>
      <c r="AD1099" s="71"/>
      <c r="AE1099" s="70"/>
      <c r="AF1099" s="69"/>
      <c r="AG1099" s="69"/>
      <c r="AH1099" s="72"/>
      <c r="AI1099" s="73"/>
      <c r="AJ1099" s="74"/>
      <c r="AK1099" s="75"/>
      <c r="AL1099" s="76"/>
      <c r="AM1099" s="77"/>
      <c r="AN1099" s="571" t="s">
        <v>1469</v>
      </c>
    </row>
    <row r="1100" spans="1:40" x14ac:dyDescent="0.15">
      <c r="A1100" s="79"/>
      <c r="B1100" s="80"/>
      <c r="C1100" s="80"/>
      <c r="D1100" s="80"/>
      <c r="E1100" s="80"/>
      <c r="F1100" s="80"/>
      <c r="G1100" s="68"/>
      <c r="H1100" s="68"/>
      <c r="I1100" s="68"/>
      <c r="J1100" s="68"/>
      <c r="K1100" s="68"/>
      <c r="L1100" s="68"/>
      <c r="M1100" s="68"/>
      <c r="N1100" s="68"/>
      <c r="O1100" s="68"/>
      <c r="P1100" s="68"/>
      <c r="Q1100" s="68"/>
      <c r="R1100" s="68"/>
      <c r="S1100" s="68"/>
      <c r="T1100" s="68"/>
      <c r="U1100" s="68"/>
      <c r="V1100" s="68"/>
      <c r="W1100" s="68"/>
      <c r="X1100" s="68"/>
      <c r="Y1100" s="68"/>
      <c r="Z1100" s="69"/>
      <c r="AA1100" s="70"/>
      <c r="AB1100" s="70"/>
      <c r="AC1100" s="70"/>
      <c r="AD1100" s="71"/>
      <c r="AE1100" s="70"/>
      <c r="AF1100" s="69"/>
      <c r="AG1100" s="69"/>
      <c r="AH1100" s="72"/>
      <c r="AI1100" s="73"/>
      <c r="AJ1100" s="74"/>
      <c r="AK1100" s="75"/>
      <c r="AL1100" s="76"/>
      <c r="AM1100" s="77"/>
      <c r="AN1100" s="571" t="s">
        <v>1469</v>
      </c>
    </row>
    <row r="1101" spans="1:40" x14ac:dyDescent="0.15">
      <c r="A1101" s="67"/>
      <c r="B1101" s="68"/>
      <c r="C1101" s="68"/>
      <c r="D1101" s="68"/>
      <c r="E1101" s="68"/>
      <c r="F1101" s="68"/>
      <c r="G1101" s="68"/>
      <c r="H1101" s="68"/>
      <c r="I1101" s="68"/>
      <c r="J1101" s="68"/>
      <c r="K1101" s="68"/>
      <c r="L1101" s="68"/>
      <c r="M1101" s="68"/>
      <c r="N1101" s="68"/>
      <c r="O1101" s="68"/>
      <c r="P1101" s="68"/>
      <c r="Q1101" s="68"/>
      <c r="R1101" s="68"/>
      <c r="S1101" s="68"/>
      <c r="T1101" s="68"/>
      <c r="U1101" s="68"/>
      <c r="V1101" s="68"/>
      <c r="W1101" s="68"/>
      <c r="X1101" s="68"/>
      <c r="Y1101" s="68"/>
      <c r="Z1101" s="69"/>
      <c r="AA1101" s="70"/>
      <c r="AB1101" s="70"/>
      <c r="AC1101" s="70"/>
      <c r="AD1101" s="71"/>
      <c r="AE1101" s="70"/>
      <c r="AF1101" s="69"/>
      <c r="AG1101" s="69"/>
      <c r="AH1101" s="72"/>
      <c r="AI1101" s="73"/>
      <c r="AJ1101" s="74"/>
      <c r="AK1101" s="75"/>
      <c r="AL1101" s="76"/>
      <c r="AM1101" s="77"/>
      <c r="AN1101" s="571" t="s">
        <v>1469</v>
      </c>
    </row>
    <row r="1102" spans="1:40" x14ac:dyDescent="0.15">
      <c r="A1102" s="67"/>
      <c r="B1102" s="68"/>
      <c r="C1102" s="68"/>
      <c r="D1102" s="68"/>
      <c r="E1102" s="68"/>
      <c r="F1102" s="68"/>
      <c r="G1102" s="68"/>
      <c r="H1102" s="68"/>
      <c r="I1102" s="68"/>
      <c r="J1102" s="68"/>
      <c r="K1102" s="68"/>
      <c r="L1102" s="68"/>
      <c r="M1102" s="68"/>
      <c r="N1102" s="68"/>
      <c r="O1102" s="68"/>
      <c r="P1102" s="68"/>
      <c r="Q1102" s="68"/>
      <c r="R1102" s="68"/>
      <c r="S1102" s="68"/>
      <c r="T1102" s="68"/>
      <c r="U1102" s="68"/>
      <c r="V1102" s="68"/>
      <c r="W1102" s="68"/>
      <c r="X1102" s="68"/>
      <c r="Y1102" s="68"/>
      <c r="Z1102" s="69"/>
      <c r="AA1102" s="70"/>
      <c r="AB1102" s="70"/>
      <c r="AC1102" s="70"/>
      <c r="AD1102" s="71"/>
      <c r="AE1102" s="70"/>
      <c r="AF1102" s="69"/>
      <c r="AG1102" s="69"/>
      <c r="AH1102" s="72"/>
      <c r="AI1102" s="73"/>
      <c r="AJ1102" s="74"/>
      <c r="AK1102" s="75"/>
      <c r="AL1102" s="76"/>
      <c r="AM1102" s="77"/>
      <c r="AN1102" s="571" t="s">
        <v>1469</v>
      </c>
    </row>
    <row r="1103" spans="1:40" x14ac:dyDescent="0.15">
      <c r="A1103" s="79"/>
      <c r="B1103" s="80"/>
      <c r="C1103" s="80"/>
      <c r="D1103" s="80"/>
      <c r="E1103" s="80"/>
      <c r="F1103" s="80"/>
      <c r="G1103" s="68"/>
      <c r="H1103" s="68"/>
      <c r="I1103" s="68"/>
      <c r="J1103" s="68"/>
      <c r="K1103" s="68"/>
      <c r="L1103" s="68"/>
      <c r="M1103" s="68"/>
      <c r="N1103" s="68"/>
      <c r="O1103" s="68"/>
      <c r="P1103" s="68"/>
      <c r="Q1103" s="68"/>
      <c r="R1103" s="68"/>
      <c r="S1103" s="68"/>
      <c r="T1103" s="68"/>
      <c r="U1103" s="68"/>
      <c r="V1103" s="68"/>
      <c r="W1103" s="68"/>
      <c r="X1103" s="68"/>
      <c r="Y1103" s="68"/>
      <c r="Z1103" s="69"/>
      <c r="AA1103" s="70"/>
      <c r="AB1103" s="70"/>
      <c r="AC1103" s="70"/>
      <c r="AD1103" s="71"/>
      <c r="AE1103" s="70"/>
      <c r="AF1103" s="69"/>
      <c r="AG1103" s="69"/>
      <c r="AH1103" s="72"/>
      <c r="AI1103" s="73"/>
      <c r="AJ1103" s="74"/>
      <c r="AK1103" s="75"/>
      <c r="AL1103" s="76"/>
      <c r="AM1103" s="77"/>
      <c r="AN1103" s="571" t="s">
        <v>1469</v>
      </c>
    </row>
    <row r="1104" spans="1:40" x14ac:dyDescent="0.15">
      <c r="A1104" s="67"/>
      <c r="B1104" s="68"/>
      <c r="C1104" s="68"/>
      <c r="D1104" s="68"/>
      <c r="E1104" s="68"/>
      <c r="F1104" s="68"/>
      <c r="G1104" s="68"/>
      <c r="H1104" s="68"/>
      <c r="I1104" s="68"/>
      <c r="J1104" s="68"/>
      <c r="K1104" s="68"/>
      <c r="L1104" s="68"/>
      <c r="M1104" s="68"/>
      <c r="N1104" s="68"/>
      <c r="O1104" s="68"/>
      <c r="P1104" s="68"/>
      <c r="Q1104" s="68"/>
      <c r="R1104" s="68"/>
      <c r="S1104" s="68"/>
      <c r="T1104" s="68"/>
      <c r="U1104" s="68"/>
      <c r="V1104" s="68"/>
      <c r="W1104" s="68"/>
      <c r="X1104" s="68"/>
      <c r="Y1104" s="68"/>
      <c r="Z1104" s="69"/>
      <c r="AA1104" s="70"/>
      <c r="AB1104" s="70"/>
      <c r="AC1104" s="70"/>
      <c r="AD1104" s="71"/>
      <c r="AE1104" s="70"/>
      <c r="AF1104" s="69"/>
      <c r="AG1104" s="69"/>
      <c r="AH1104" s="72"/>
      <c r="AI1104" s="73"/>
      <c r="AJ1104" s="74"/>
      <c r="AK1104" s="75"/>
      <c r="AL1104" s="76"/>
      <c r="AM1104" s="77"/>
      <c r="AN1104" s="571" t="s">
        <v>1469</v>
      </c>
    </row>
    <row r="1105" spans="1:40" x14ac:dyDescent="0.15">
      <c r="A1105" s="79"/>
      <c r="B1105" s="80"/>
      <c r="C1105" s="80"/>
      <c r="D1105" s="80"/>
      <c r="E1105" s="80"/>
      <c r="F1105" s="80"/>
      <c r="G1105" s="68"/>
      <c r="H1105" s="68"/>
      <c r="I1105" s="68"/>
      <c r="J1105" s="68"/>
      <c r="K1105" s="68"/>
      <c r="L1105" s="68"/>
      <c r="M1105" s="68"/>
      <c r="N1105" s="68"/>
      <c r="O1105" s="68"/>
      <c r="P1105" s="68"/>
      <c r="Q1105" s="68"/>
      <c r="R1105" s="68"/>
      <c r="S1105" s="68"/>
      <c r="T1105" s="68"/>
      <c r="U1105" s="68"/>
      <c r="V1105" s="68"/>
      <c r="W1105" s="68"/>
      <c r="X1105" s="68"/>
      <c r="Y1105" s="68"/>
      <c r="Z1105" s="69"/>
      <c r="AA1105" s="70"/>
      <c r="AB1105" s="70"/>
      <c r="AC1105" s="70"/>
      <c r="AD1105" s="71"/>
      <c r="AE1105" s="70"/>
      <c r="AF1105" s="69"/>
      <c r="AG1105" s="69"/>
      <c r="AH1105" s="72"/>
      <c r="AI1105" s="73"/>
      <c r="AJ1105" s="74"/>
      <c r="AK1105" s="75"/>
      <c r="AL1105" s="76"/>
      <c r="AM1105" s="77"/>
      <c r="AN1105" s="571" t="s">
        <v>1469</v>
      </c>
    </row>
    <row r="1106" spans="1:40" x14ac:dyDescent="0.15">
      <c r="A1106" s="79"/>
      <c r="B1106" s="80"/>
      <c r="C1106" s="80"/>
      <c r="D1106" s="80"/>
      <c r="E1106" s="80"/>
      <c r="F1106" s="80"/>
      <c r="G1106" s="68"/>
      <c r="H1106" s="68"/>
      <c r="I1106" s="68"/>
      <c r="J1106" s="68"/>
      <c r="K1106" s="68"/>
      <c r="L1106" s="68"/>
      <c r="M1106" s="68"/>
      <c r="N1106" s="68"/>
      <c r="O1106" s="68"/>
      <c r="P1106" s="68"/>
      <c r="Q1106" s="68"/>
      <c r="R1106" s="68"/>
      <c r="S1106" s="68"/>
      <c r="T1106" s="68"/>
      <c r="U1106" s="68"/>
      <c r="V1106" s="68"/>
      <c r="W1106" s="68"/>
      <c r="X1106" s="68"/>
      <c r="Y1106" s="68"/>
      <c r="Z1106" s="69"/>
      <c r="AA1106" s="70"/>
      <c r="AB1106" s="70"/>
      <c r="AC1106" s="70"/>
      <c r="AD1106" s="71"/>
      <c r="AE1106" s="70"/>
      <c r="AF1106" s="69"/>
      <c r="AG1106" s="69"/>
      <c r="AH1106" s="72"/>
      <c r="AI1106" s="73"/>
      <c r="AJ1106" s="74"/>
      <c r="AK1106" s="75"/>
      <c r="AL1106" s="76"/>
      <c r="AM1106" s="77"/>
      <c r="AN1106" s="78" t="s">
        <v>1469</v>
      </c>
    </row>
    <row r="1107" spans="1:40" x14ac:dyDescent="0.15">
      <c r="A1107" s="79"/>
      <c r="B1107" s="80"/>
      <c r="C1107" s="80"/>
      <c r="D1107" s="80"/>
      <c r="E1107" s="80"/>
      <c r="F1107" s="80"/>
      <c r="G1107" s="68"/>
      <c r="H1107" s="68"/>
      <c r="I1107" s="68"/>
      <c r="J1107" s="68"/>
      <c r="K1107" s="68"/>
      <c r="L1107" s="68"/>
      <c r="M1107" s="68"/>
      <c r="N1107" s="68"/>
      <c r="O1107" s="68"/>
      <c r="P1107" s="68"/>
      <c r="Q1107" s="68"/>
      <c r="R1107" s="68"/>
      <c r="S1107" s="68"/>
      <c r="T1107" s="68"/>
      <c r="U1107" s="68"/>
      <c r="V1107" s="68"/>
      <c r="W1107" s="68"/>
      <c r="X1107" s="68"/>
      <c r="Y1107" s="68"/>
      <c r="Z1107" s="69"/>
      <c r="AA1107" s="70"/>
      <c r="AB1107" s="70"/>
      <c r="AC1107" s="70"/>
      <c r="AD1107" s="71"/>
      <c r="AE1107" s="70"/>
      <c r="AF1107" s="69"/>
      <c r="AG1107" s="69"/>
      <c r="AH1107" s="72"/>
      <c r="AI1107" s="73"/>
      <c r="AJ1107" s="74"/>
      <c r="AK1107" s="75"/>
      <c r="AL1107" s="76"/>
      <c r="AM1107" s="77"/>
      <c r="AN1107" s="571" t="s">
        <v>1469</v>
      </c>
    </row>
    <row r="1108" spans="1:40" x14ac:dyDescent="0.15">
      <c r="A1108" s="79"/>
      <c r="B1108" s="23"/>
      <c r="C1108" s="23"/>
      <c r="D1108" s="80"/>
      <c r="E1108" s="80"/>
      <c r="F1108" s="80"/>
      <c r="G1108" s="68"/>
      <c r="H1108" s="68"/>
      <c r="I1108" s="68"/>
      <c r="J1108" s="68"/>
      <c r="K1108" s="68"/>
      <c r="L1108" s="68"/>
      <c r="M1108" s="68"/>
      <c r="N1108" s="68"/>
      <c r="O1108" s="68"/>
      <c r="P1108" s="68"/>
      <c r="Q1108" s="68"/>
      <c r="R1108" s="68"/>
      <c r="S1108" s="68"/>
      <c r="T1108" s="68"/>
      <c r="U1108" s="68"/>
      <c r="V1108" s="68"/>
      <c r="W1108" s="68"/>
      <c r="X1108" s="68"/>
      <c r="Y1108" s="68"/>
      <c r="Z1108" s="69"/>
      <c r="AA1108" s="70"/>
      <c r="AB1108" s="70"/>
      <c r="AC1108" s="70"/>
      <c r="AD1108" s="71"/>
      <c r="AE1108" s="70"/>
      <c r="AF1108" s="69"/>
      <c r="AG1108" s="69"/>
      <c r="AH1108" s="72"/>
      <c r="AI1108" s="73"/>
      <c r="AJ1108" s="74"/>
      <c r="AK1108" s="75"/>
      <c r="AL1108" s="76"/>
      <c r="AM1108" s="77"/>
      <c r="AN1108" s="571" t="s">
        <v>1469</v>
      </c>
    </row>
    <row r="1109" spans="1:40" x14ac:dyDescent="0.15">
      <c r="A1109" s="79"/>
      <c r="B1109" s="80"/>
      <c r="C1109" s="80"/>
      <c r="D1109" s="80"/>
      <c r="E1109" s="80"/>
      <c r="F1109" s="80"/>
      <c r="G1109" s="68"/>
      <c r="H1109" s="68"/>
      <c r="I1109" s="68"/>
      <c r="J1109" s="68"/>
      <c r="K1109" s="68"/>
      <c r="L1109" s="68"/>
      <c r="M1109" s="68"/>
      <c r="N1109" s="68"/>
      <c r="O1109" s="68"/>
      <c r="P1109" s="68"/>
      <c r="Q1109" s="68"/>
      <c r="R1109" s="68"/>
      <c r="S1109" s="68"/>
      <c r="T1109" s="68"/>
      <c r="U1109" s="68"/>
      <c r="V1109" s="68"/>
      <c r="W1109" s="68"/>
      <c r="X1109" s="68"/>
      <c r="Y1109" s="68"/>
      <c r="Z1109" s="69"/>
      <c r="AA1109" s="70"/>
      <c r="AB1109" s="70"/>
      <c r="AC1109" s="70"/>
      <c r="AD1109" s="71"/>
      <c r="AE1109" s="70"/>
      <c r="AF1109" s="69"/>
      <c r="AG1109" s="69"/>
      <c r="AH1109" s="72"/>
      <c r="AI1109" s="73"/>
      <c r="AJ1109" s="74"/>
      <c r="AK1109" s="75"/>
      <c r="AL1109" s="76"/>
      <c r="AM1109" s="77"/>
      <c r="AN1109" s="571" t="s">
        <v>1469</v>
      </c>
    </row>
    <row r="1110" spans="1:40" x14ac:dyDescent="0.15">
      <c r="A1110" s="516"/>
      <c r="B1110" s="68"/>
      <c r="C1110" s="68"/>
      <c r="D1110" s="68"/>
      <c r="E1110" s="68"/>
      <c r="F1110" s="68"/>
      <c r="G1110" s="68"/>
      <c r="H1110" s="68"/>
      <c r="I1110" s="68"/>
      <c r="J1110" s="68"/>
      <c r="K1110" s="68"/>
      <c r="L1110" s="68"/>
      <c r="M1110" s="68"/>
      <c r="N1110" s="68"/>
      <c r="O1110" s="68"/>
      <c r="P1110" s="68"/>
      <c r="Q1110" s="68"/>
      <c r="R1110" s="68"/>
      <c r="S1110" s="68"/>
      <c r="T1110" s="68"/>
      <c r="U1110" s="68"/>
      <c r="V1110" s="68"/>
      <c r="W1110" s="68"/>
      <c r="X1110" s="68"/>
      <c r="Y1110" s="68"/>
      <c r="Z1110" s="69"/>
      <c r="AA1110" s="70"/>
      <c r="AB1110" s="70"/>
      <c r="AC1110" s="70"/>
      <c r="AD1110" s="71"/>
      <c r="AE1110" s="70"/>
      <c r="AF1110" s="69"/>
      <c r="AG1110" s="69"/>
      <c r="AH1110" s="72"/>
      <c r="AI1110" s="73"/>
      <c r="AJ1110" s="74"/>
      <c r="AK1110" s="75"/>
      <c r="AL1110" s="76"/>
      <c r="AM1110" s="77"/>
      <c r="AN1110" s="571" t="s">
        <v>1469</v>
      </c>
    </row>
    <row r="1111" spans="1:40" x14ac:dyDescent="0.15">
      <c r="A1111" s="67"/>
      <c r="B1111" s="68"/>
      <c r="C1111" s="68"/>
      <c r="D1111" s="68"/>
      <c r="E1111" s="68"/>
      <c r="F1111" s="68"/>
      <c r="G1111" s="68"/>
      <c r="H1111" s="68"/>
      <c r="I1111" s="68"/>
      <c r="J1111" s="68"/>
      <c r="K1111" s="68"/>
      <c r="L1111" s="68"/>
      <c r="M1111" s="68"/>
      <c r="N1111" s="68"/>
      <c r="O1111" s="68"/>
      <c r="P1111" s="68"/>
      <c r="Q1111" s="68"/>
      <c r="R1111" s="68"/>
      <c r="S1111" s="68"/>
      <c r="T1111" s="68"/>
      <c r="U1111" s="68"/>
      <c r="V1111" s="68"/>
      <c r="W1111" s="68"/>
      <c r="X1111" s="68"/>
      <c r="Y1111" s="68"/>
      <c r="Z1111" s="69"/>
      <c r="AA1111" s="70"/>
      <c r="AB1111" s="70"/>
      <c r="AC1111" s="70"/>
      <c r="AD1111" s="71"/>
      <c r="AE1111" s="70"/>
      <c r="AF1111" s="69"/>
      <c r="AG1111" s="69"/>
      <c r="AH1111" s="72"/>
      <c r="AI1111" s="73"/>
      <c r="AJ1111" s="74"/>
      <c r="AK1111" s="75"/>
      <c r="AL1111" s="76"/>
      <c r="AM1111" s="77"/>
      <c r="AN1111" s="571" t="s">
        <v>1469</v>
      </c>
    </row>
    <row r="1112" spans="1:40" x14ac:dyDescent="0.15">
      <c r="A1112" s="67"/>
      <c r="B1112" s="68"/>
      <c r="C1112" s="68"/>
      <c r="D1112" s="68"/>
      <c r="E1112" s="68"/>
      <c r="F1112" s="68"/>
      <c r="G1112" s="68"/>
      <c r="H1112" s="68"/>
      <c r="I1112" s="68"/>
      <c r="J1112" s="68"/>
      <c r="K1112" s="68"/>
      <c r="L1112" s="68"/>
      <c r="M1112" s="68"/>
      <c r="N1112" s="68"/>
      <c r="O1112" s="68"/>
      <c r="P1112" s="68"/>
      <c r="Q1112" s="68"/>
      <c r="R1112" s="68"/>
      <c r="S1112" s="68"/>
      <c r="T1112" s="68"/>
      <c r="U1112" s="68"/>
      <c r="V1112" s="68"/>
      <c r="W1112" s="68"/>
      <c r="X1112" s="68"/>
      <c r="Y1112" s="68"/>
      <c r="Z1112" s="69"/>
      <c r="AA1112" s="70"/>
      <c r="AB1112" s="70"/>
      <c r="AC1112" s="70"/>
      <c r="AD1112" s="71"/>
      <c r="AE1112" s="70"/>
      <c r="AF1112" s="69"/>
      <c r="AG1112" s="69"/>
      <c r="AH1112" s="72"/>
      <c r="AI1112" s="73"/>
      <c r="AJ1112" s="74"/>
      <c r="AK1112" s="75"/>
      <c r="AL1112" s="76"/>
      <c r="AM1112" s="77"/>
      <c r="AN1112" s="571" t="s">
        <v>1469</v>
      </c>
    </row>
    <row r="1113" spans="1:40" x14ac:dyDescent="0.15">
      <c r="A1113" s="67"/>
      <c r="B1113" s="68"/>
      <c r="C1113" s="68"/>
      <c r="D1113" s="68"/>
      <c r="E1113" s="68"/>
      <c r="F1113" s="68"/>
      <c r="G1113" s="68"/>
      <c r="H1113" s="68"/>
      <c r="I1113" s="68"/>
      <c r="J1113" s="68"/>
      <c r="K1113" s="68"/>
      <c r="L1113" s="68"/>
      <c r="M1113" s="68"/>
      <c r="N1113" s="68"/>
      <c r="O1113" s="68"/>
      <c r="P1113" s="68"/>
      <c r="Q1113" s="68"/>
      <c r="R1113" s="68"/>
      <c r="S1113" s="68"/>
      <c r="T1113" s="68"/>
      <c r="U1113" s="68"/>
      <c r="V1113" s="68"/>
      <c r="W1113" s="68"/>
      <c r="X1113" s="68"/>
      <c r="Y1113" s="68"/>
      <c r="Z1113" s="69"/>
      <c r="AA1113" s="70"/>
      <c r="AB1113" s="70"/>
      <c r="AC1113" s="70"/>
      <c r="AD1113" s="71"/>
      <c r="AE1113" s="70"/>
      <c r="AF1113" s="69"/>
      <c r="AG1113" s="69"/>
      <c r="AH1113" s="72"/>
      <c r="AI1113" s="73"/>
      <c r="AJ1113" s="74"/>
      <c r="AK1113" s="75"/>
      <c r="AL1113" s="76"/>
      <c r="AM1113" s="77"/>
      <c r="AN1113" s="571" t="s">
        <v>1469</v>
      </c>
    </row>
    <row r="1114" spans="1:40" x14ac:dyDescent="0.15">
      <c r="A1114" s="67"/>
      <c r="B1114" s="68"/>
      <c r="C1114" s="68"/>
      <c r="D1114" s="68"/>
      <c r="E1114" s="68"/>
      <c r="F1114" s="68"/>
      <c r="G1114" s="68"/>
      <c r="H1114" s="68"/>
      <c r="I1114" s="68"/>
      <c r="J1114" s="68"/>
      <c r="K1114" s="68"/>
      <c r="L1114" s="68"/>
      <c r="M1114" s="68"/>
      <c r="N1114" s="68"/>
      <c r="O1114" s="68"/>
      <c r="P1114" s="68"/>
      <c r="Q1114" s="68"/>
      <c r="R1114" s="68"/>
      <c r="S1114" s="68"/>
      <c r="T1114" s="68"/>
      <c r="U1114" s="68"/>
      <c r="V1114" s="68"/>
      <c r="W1114" s="68"/>
      <c r="X1114" s="68"/>
      <c r="Y1114" s="68"/>
      <c r="Z1114" s="69"/>
      <c r="AA1114" s="70"/>
      <c r="AB1114" s="70"/>
      <c r="AC1114" s="70"/>
      <c r="AD1114" s="71"/>
      <c r="AE1114" s="70"/>
      <c r="AF1114" s="69"/>
      <c r="AG1114" s="69"/>
      <c r="AH1114" s="72"/>
      <c r="AI1114" s="73"/>
      <c r="AJ1114" s="74"/>
      <c r="AK1114" s="75"/>
      <c r="AL1114" s="76"/>
      <c r="AM1114" s="77"/>
      <c r="AN1114" s="571" t="s">
        <v>1469</v>
      </c>
    </row>
    <row r="1115" spans="1:40" x14ac:dyDescent="0.15">
      <c r="A1115" s="67"/>
      <c r="B1115" s="68"/>
      <c r="C1115" s="68"/>
      <c r="D1115" s="68"/>
      <c r="E1115" s="68"/>
      <c r="F1115" s="68"/>
      <c r="G1115" s="68"/>
      <c r="H1115" s="68"/>
      <c r="I1115" s="68"/>
      <c r="J1115" s="68"/>
      <c r="K1115" s="68"/>
      <c r="L1115" s="68"/>
      <c r="M1115" s="68"/>
      <c r="N1115" s="68"/>
      <c r="O1115" s="68"/>
      <c r="P1115" s="68"/>
      <c r="Q1115" s="68"/>
      <c r="R1115" s="68"/>
      <c r="S1115" s="68"/>
      <c r="T1115" s="68"/>
      <c r="U1115" s="68"/>
      <c r="V1115" s="68"/>
      <c r="W1115" s="68"/>
      <c r="X1115" s="68"/>
      <c r="Y1115" s="68"/>
      <c r="Z1115" s="69"/>
      <c r="AA1115" s="70"/>
      <c r="AB1115" s="70"/>
      <c r="AC1115" s="70"/>
      <c r="AD1115" s="71"/>
      <c r="AE1115" s="70"/>
      <c r="AF1115" s="69"/>
      <c r="AG1115" s="69"/>
      <c r="AH1115" s="72"/>
      <c r="AI1115" s="73"/>
      <c r="AJ1115" s="74"/>
      <c r="AK1115" s="75"/>
      <c r="AL1115" s="76"/>
      <c r="AM1115" s="77"/>
      <c r="AN1115" s="571" t="s">
        <v>1469</v>
      </c>
    </row>
    <row r="1116" spans="1:40" x14ac:dyDescent="0.15">
      <c r="A1116" s="67"/>
      <c r="B1116" s="68"/>
      <c r="C1116" s="68"/>
      <c r="D1116" s="68"/>
      <c r="E1116" s="68"/>
      <c r="F1116" s="68"/>
      <c r="G1116" s="68"/>
      <c r="H1116" s="68"/>
      <c r="I1116" s="68"/>
      <c r="J1116" s="68"/>
      <c r="K1116" s="68"/>
      <c r="L1116" s="68"/>
      <c r="M1116" s="68"/>
      <c r="N1116" s="68"/>
      <c r="O1116" s="68"/>
      <c r="P1116" s="68"/>
      <c r="Q1116" s="68"/>
      <c r="R1116" s="68"/>
      <c r="S1116" s="68"/>
      <c r="T1116" s="68"/>
      <c r="U1116" s="68"/>
      <c r="V1116" s="68"/>
      <c r="W1116" s="68"/>
      <c r="X1116" s="68"/>
      <c r="Y1116" s="68"/>
      <c r="Z1116" s="69"/>
      <c r="AA1116" s="70"/>
      <c r="AB1116" s="70"/>
      <c r="AC1116" s="70"/>
      <c r="AD1116" s="71"/>
      <c r="AE1116" s="70"/>
      <c r="AF1116" s="69"/>
      <c r="AG1116" s="69"/>
      <c r="AH1116" s="72"/>
      <c r="AI1116" s="73"/>
      <c r="AJ1116" s="74"/>
      <c r="AK1116" s="75"/>
      <c r="AL1116" s="76"/>
      <c r="AM1116" s="77"/>
      <c r="AN1116" s="571" t="s">
        <v>1469</v>
      </c>
    </row>
    <row r="1117" spans="1:40" x14ac:dyDescent="0.15">
      <c r="A1117" s="67"/>
      <c r="B1117" s="68"/>
      <c r="C1117" s="68"/>
      <c r="D1117" s="68"/>
      <c r="E1117" s="68"/>
      <c r="F1117" s="68"/>
      <c r="G1117" s="68"/>
      <c r="H1117" s="68"/>
      <c r="I1117" s="68"/>
      <c r="J1117" s="68"/>
      <c r="K1117" s="68"/>
      <c r="L1117" s="68"/>
      <c r="M1117" s="68"/>
      <c r="N1117" s="68"/>
      <c r="O1117" s="68"/>
      <c r="P1117" s="68"/>
      <c r="Q1117" s="68"/>
      <c r="R1117" s="68"/>
      <c r="S1117" s="68"/>
      <c r="T1117" s="68"/>
      <c r="U1117" s="68"/>
      <c r="V1117" s="68"/>
      <c r="W1117" s="68"/>
      <c r="X1117" s="68"/>
      <c r="Y1117" s="68"/>
      <c r="Z1117" s="69"/>
      <c r="AA1117" s="70"/>
      <c r="AB1117" s="70"/>
      <c r="AC1117" s="70"/>
      <c r="AD1117" s="71"/>
      <c r="AE1117" s="70"/>
      <c r="AF1117" s="69"/>
      <c r="AG1117" s="69"/>
      <c r="AH1117" s="72"/>
      <c r="AI1117" s="73"/>
      <c r="AJ1117" s="74"/>
      <c r="AK1117" s="75"/>
      <c r="AL1117" s="76"/>
      <c r="AM1117" s="77"/>
      <c r="AN1117" s="571" t="s">
        <v>1469</v>
      </c>
    </row>
    <row r="1118" spans="1:40" x14ac:dyDescent="0.15">
      <c r="A1118" s="79"/>
      <c r="B1118" s="80"/>
      <c r="C1118" s="80"/>
      <c r="D1118" s="80"/>
      <c r="E1118" s="80"/>
      <c r="F1118" s="80"/>
      <c r="G1118" s="68"/>
      <c r="H1118" s="68"/>
      <c r="I1118" s="68"/>
      <c r="J1118" s="68"/>
      <c r="K1118" s="68"/>
      <c r="L1118" s="68"/>
      <c r="M1118" s="68"/>
      <c r="N1118" s="68"/>
      <c r="O1118" s="68"/>
      <c r="P1118" s="68"/>
      <c r="Q1118" s="68"/>
      <c r="R1118" s="68"/>
      <c r="S1118" s="68"/>
      <c r="T1118" s="68"/>
      <c r="U1118" s="68"/>
      <c r="V1118" s="68"/>
      <c r="W1118" s="68"/>
      <c r="X1118" s="68"/>
      <c r="Y1118" s="68"/>
      <c r="Z1118" s="69"/>
      <c r="AA1118" s="70"/>
      <c r="AB1118" s="70"/>
      <c r="AC1118" s="70"/>
      <c r="AD1118" s="71"/>
      <c r="AE1118" s="70"/>
      <c r="AF1118" s="69"/>
      <c r="AG1118" s="69"/>
      <c r="AH1118" s="72"/>
      <c r="AI1118" s="73"/>
      <c r="AJ1118" s="74"/>
      <c r="AK1118" s="75"/>
      <c r="AL1118" s="76"/>
      <c r="AM1118" s="77"/>
      <c r="AN1118" s="78" t="s">
        <v>1469</v>
      </c>
    </row>
    <row r="1119" spans="1:40" x14ac:dyDescent="0.15">
      <c r="A1119" s="67"/>
      <c r="B1119" s="68"/>
      <c r="C1119" s="68"/>
      <c r="D1119" s="68"/>
      <c r="E1119" s="68"/>
      <c r="F1119" s="68"/>
      <c r="G1119" s="68"/>
      <c r="H1119" s="68"/>
      <c r="I1119" s="68"/>
      <c r="J1119" s="68"/>
      <c r="K1119" s="68"/>
      <c r="L1119" s="68"/>
      <c r="M1119" s="68"/>
      <c r="N1119" s="68"/>
      <c r="O1119" s="68"/>
      <c r="P1119" s="68"/>
      <c r="Q1119" s="68"/>
      <c r="R1119" s="68"/>
      <c r="S1119" s="68"/>
      <c r="T1119" s="68"/>
      <c r="U1119" s="68"/>
      <c r="V1119" s="68"/>
      <c r="W1119" s="68"/>
      <c r="X1119" s="68"/>
      <c r="Y1119" s="68"/>
      <c r="Z1119" s="69"/>
      <c r="AA1119" s="70"/>
      <c r="AB1119" s="70"/>
      <c r="AC1119" s="70"/>
      <c r="AD1119" s="71"/>
      <c r="AE1119" s="70"/>
      <c r="AF1119" s="69"/>
      <c r="AG1119" s="69"/>
      <c r="AH1119" s="72"/>
      <c r="AI1119" s="73"/>
      <c r="AJ1119" s="74"/>
      <c r="AK1119" s="75"/>
      <c r="AL1119" s="76"/>
      <c r="AM1119" s="77"/>
      <c r="AN1119" s="571" t="s">
        <v>1469</v>
      </c>
    </row>
    <row r="1120" spans="1:40" x14ac:dyDescent="0.15">
      <c r="A1120" s="79"/>
      <c r="B1120" s="80"/>
      <c r="C1120" s="80"/>
      <c r="D1120" s="80"/>
      <c r="E1120" s="80"/>
      <c r="F1120" s="80"/>
      <c r="G1120" s="68"/>
      <c r="H1120" s="68"/>
      <c r="I1120" s="68"/>
      <c r="J1120" s="68"/>
      <c r="K1120" s="68"/>
      <c r="L1120" s="68"/>
      <c r="M1120" s="68"/>
      <c r="N1120" s="68"/>
      <c r="O1120" s="68"/>
      <c r="P1120" s="68"/>
      <c r="Q1120" s="68"/>
      <c r="R1120" s="68"/>
      <c r="S1120" s="68"/>
      <c r="T1120" s="68"/>
      <c r="U1120" s="68"/>
      <c r="V1120" s="68"/>
      <c r="W1120" s="68"/>
      <c r="X1120" s="68"/>
      <c r="Y1120" s="68"/>
      <c r="Z1120" s="69"/>
      <c r="AA1120" s="70"/>
      <c r="AB1120" s="70"/>
      <c r="AC1120" s="70"/>
      <c r="AD1120" s="71"/>
      <c r="AE1120" s="70"/>
      <c r="AF1120" s="69"/>
      <c r="AG1120" s="69"/>
      <c r="AH1120" s="72"/>
      <c r="AI1120" s="73"/>
      <c r="AJ1120" s="74"/>
      <c r="AK1120" s="75"/>
      <c r="AL1120" s="76"/>
      <c r="AM1120" s="77"/>
      <c r="AN1120" s="571" t="s">
        <v>1469</v>
      </c>
    </row>
    <row r="1121" spans="1:40" x14ac:dyDescent="0.15">
      <c r="A1121" s="67"/>
      <c r="B1121" s="68"/>
      <c r="C1121" s="68"/>
      <c r="D1121" s="68"/>
      <c r="E1121" s="68"/>
      <c r="F1121" s="68"/>
      <c r="G1121" s="68"/>
      <c r="H1121" s="68"/>
      <c r="I1121" s="68"/>
      <c r="J1121" s="68"/>
      <c r="K1121" s="68"/>
      <c r="L1121" s="68"/>
      <c r="M1121" s="68"/>
      <c r="N1121" s="68"/>
      <c r="O1121" s="68"/>
      <c r="P1121" s="68"/>
      <c r="Q1121" s="68"/>
      <c r="R1121" s="68"/>
      <c r="S1121" s="68"/>
      <c r="T1121" s="68"/>
      <c r="U1121" s="68"/>
      <c r="V1121" s="68"/>
      <c r="W1121" s="68"/>
      <c r="X1121" s="68"/>
      <c r="Y1121" s="68"/>
      <c r="Z1121" s="69"/>
      <c r="AA1121" s="70"/>
      <c r="AB1121" s="70"/>
      <c r="AC1121" s="70"/>
      <c r="AD1121" s="71"/>
      <c r="AE1121" s="70"/>
      <c r="AF1121" s="69"/>
      <c r="AG1121" s="69"/>
      <c r="AH1121" s="72"/>
      <c r="AI1121" s="73"/>
      <c r="AJ1121" s="74"/>
      <c r="AK1121" s="75"/>
      <c r="AL1121" s="76"/>
      <c r="AM1121" s="77"/>
      <c r="AN1121" s="571" t="s">
        <v>1469</v>
      </c>
    </row>
    <row r="1122" spans="1:40" x14ac:dyDescent="0.15">
      <c r="A1122" s="708"/>
      <c r="B1122" s="673"/>
      <c r="C1122" s="673"/>
      <c r="D1122" s="673"/>
      <c r="E1122" s="673"/>
      <c r="F1122" s="517"/>
      <c r="G1122" s="674"/>
      <c r="H1122" s="674"/>
      <c r="I1122" s="674"/>
      <c r="J1122" s="674"/>
      <c r="K1122" s="674"/>
      <c r="L1122" s="674"/>
      <c r="M1122" s="674"/>
      <c r="N1122" s="674"/>
      <c r="O1122" s="674"/>
      <c r="P1122" s="674"/>
      <c r="Q1122" s="674"/>
      <c r="R1122" s="674"/>
      <c r="S1122" s="674"/>
      <c r="T1122" s="674"/>
      <c r="U1122" s="674"/>
      <c r="V1122" s="674"/>
      <c r="W1122" s="674"/>
      <c r="X1122" s="674"/>
      <c r="Y1122" s="674"/>
      <c r="Z1122" s="707"/>
      <c r="AA1122" s="677"/>
      <c r="AB1122" s="677"/>
      <c r="AC1122" s="677"/>
      <c r="AD1122" s="679"/>
      <c r="AE1122" s="677"/>
      <c r="AF1122" s="707"/>
      <c r="AG1122" s="707"/>
      <c r="AH1122" s="680"/>
      <c r="AI1122" s="683"/>
      <c r="AJ1122" s="707"/>
      <c r="AK1122" s="680"/>
      <c r="AL1122" s="683"/>
      <c r="AM1122" s="680"/>
      <c r="AN1122" s="78" t="s">
        <v>1541</v>
      </c>
    </row>
    <row r="1123" spans="1:40" x14ac:dyDescent="0.15">
      <c r="A1123" s="67"/>
      <c r="B1123" s="68"/>
      <c r="C1123" s="68"/>
      <c r="D1123" s="68"/>
      <c r="E1123" s="68"/>
      <c r="F1123" s="68"/>
      <c r="G1123" s="68"/>
      <c r="H1123" s="68"/>
      <c r="I1123" s="68"/>
      <c r="J1123" s="68"/>
      <c r="K1123" s="68"/>
      <c r="L1123" s="68"/>
      <c r="M1123" s="68"/>
      <c r="N1123" s="68"/>
      <c r="O1123" s="68"/>
      <c r="P1123" s="68"/>
      <c r="Q1123" s="68"/>
      <c r="R1123" s="68"/>
      <c r="S1123" s="68"/>
      <c r="T1123" s="68"/>
      <c r="U1123" s="68"/>
      <c r="V1123" s="68"/>
      <c r="W1123" s="68"/>
      <c r="X1123" s="68"/>
      <c r="Y1123" s="68"/>
      <c r="Z1123" s="69"/>
      <c r="AA1123" s="70"/>
      <c r="AB1123" s="70"/>
      <c r="AC1123" s="70"/>
      <c r="AD1123" s="71"/>
      <c r="AE1123" s="70"/>
      <c r="AF1123" s="69"/>
      <c r="AG1123" s="69"/>
      <c r="AH1123" s="72"/>
      <c r="AI1123" s="73"/>
      <c r="AJ1123" s="74"/>
      <c r="AK1123" s="75"/>
      <c r="AL1123" s="76"/>
      <c r="AM1123" s="77"/>
      <c r="AN1123" s="571" t="s">
        <v>1533</v>
      </c>
    </row>
    <row r="1124" spans="1:40" x14ac:dyDescent="0.15">
      <c r="A1124" s="671"/>
      <c r="B1124" s="673"/>
      <c r="C1124" s="673"/>
      <c r="D1124" s="673"/>
      <c r="E1124" s="673"/>
      <c r="F1124" s="517"/>
      <c r="G1124" s="674"/>
      <c r="H1124" s="674"/>
      <c r="I1124" s="674"/>
      <c r="J1124" s="674"/>
      <c r="K1124" s="674"/>
      <c r="L1124" s="674"/>
      <c r="M1124" s="674"/>
      <c r="N1124" s="674"/>
      <c r="O1124" s="674"/>
      <c r="P1124" s="674"/>
      <c r="Q1124" s="674"/>
      <c r="R1124" s="674"/>
      <c r="S1124" s="674"/>
      <c r="T1124" s="674"/>
      <c r="U1124" s="674"/>
      <c r="V1124" s="674"/>
      <c r="W1124" s="674"/>
      <c r="X1124" s="674"/>
      <c r="Y1124" s="674"/>
      <c r="Z1124" s="707"/>
      <c r="AA1124" s="677"/>
      <c r="AB1124" s="677"/>
      <c r="AC1124" s="677"/>
      <c r="AD1124" s="679"/>
      <c r="AE1124" s="677"/>
      <c r="AF1124" s="707"/>
      <c r="AG1124" s="707"/>
      <c r="AH1124" s="680"/>
      <c r="AI1124" s="683"/>
      <c r="AJ1124" s="707"/>
      <c r="AK1124" s="680"/>
      <c r="AL1124" s="683"/>
      <c r="AM1124" s="680"/>
      <c r="AN1124" s="78" t="s">
        <v>1532</v>
      </c>
    </row>
    <row r="1125" spans="1:40" x14ac:dyDescent="0.15">
      <c r="A1125" s="708"/>
      <c r="B1125" s="673"/>
      <c r="C1125" s="673"/>
      <c r="D1125" s="673"/>
      <c r="E1125" s="673"/>
      <c r="F1125" s="517"/>
      <c r="G1125" s="674"/>
      <c r="H1125" s="674"/>
      <c r="I1125" s="674"/>
      <c r="J1125" s="674"/>
      <c r="K1125" s="674"/>
      <c r="L1125" s="674"/>
      <c r="M1125" s="674"/>
      <c r="N1125" s="674"/>
      <c r="O1125" s="674"/>
      <c r="P1125" s="674"/>
      <c r="Q1125" s="674"/>
      <c r="R1125" s="674"/>
      <c r="S1125" s="674"/>
      <c r="T1125" s="674"/>
      <c r="U1125" s="674"/>
      <c r="V1125" s="674"/>
      <c r="W1125" s="674"/>
      <c r="X1125" s="674"/>
      <c r="Y1125" s="674"/>
      <c r="Z1125" s="707"/>
      <c r="AA1125" s="677"/>
      <c r="AB1125" s="677"/>
      <c r="AC1125" s="677"/>
      <c r="AD1125" s="679"/>
      <c r="AE1125" s="677"/>
      <c r="AF1125" s="707"/>
      <c r="AG1125" s="707"/>
      <c r="AH1125" s="680"/>
      <c r="AI1125" s="683"/>
      <c r="AJ1125" s="707"/>
      <c r="AK1125" s="680"/>
      <c r="AL1125" s="683"/>
      <c r="AM1125" s="680"/>
      <c r="AN1125" s="78" t="s">
        <v>1532</v>
      </c>
    </row>
    <row r="1126" spans="1:40" x14ac:dyDescent="0.15">
      <c r="A1126" s="708"/>
      <c r="B1126" s="673"/>
      <c r="C1126" s="673"/>
      <c r="D1126" s="673"/>
      <c r="E1126" s="673"/>
      <c r="F1126" s="517"/>
      <c r="G1126" s="674"/>
      <c r="H1126" s="674"/>
      <c r="I1126" s="674"/>
      <c r="J1126" s="674"/>
      <c r="K1126" s="674"/>
      <c r="L1126" s="674"/>
      <c r="M1126" s="674"/>
      <c r="N1126" s="674"/>
      <c r="O1126" s="674"/>
      <c r="P1126" s="674"/>
      <c r="Q1126" s="674"/>
      <c r="R1126" s="674"/>
      <c r="S1126" s="674"/>
      <c r="T1126" s="674"/>
      <c r="U1126" s="674"/>
      <c r="V1126" s="674"/>
      <c r="W1126" s="674"/>
      <c r="X1126" s="674"/>
      <c r="Y1126" s="674"/>
      <c r="Z1126" s="707"/>
      <c r="AA1126" s="677"/>
      <c r="AB1126" s="677"/>
      <c r="AC1126" s="677"/>
      <c r="AD1126" s="679"/>
      <c r="AE1126" s="677"/>
      <c r="AF1126" s="707"/>
      <c r="AG1126" s="707"/>
      <c r="AH1126" s="680"/>
      <c r="AI1126" s="683"/>
      <c r="AJ1126" s="707"/>
      <c r="AK1126" s="680"/>
      <c r="AL1126" s="683"/>
      <c r="AM1126" s="680"/>
      <c r="AN1126" s="78" t="s">
        <v>1538</v>
      </c>
    </row>
    <row r="1127" spans="1:40" x14ac:dyDescent="0.15">
      <c r="A1127" s="67"/>
      <c r="B1127" s="68"/>
      <c r="C1127" s="68"/>
      <c r="D1127" s="68"/>
      <c r="E1127" s="68"/>
      <c r="F1127" s="68"/>
      <c r="G1127" s="68"/>
      <c r="H1127" s="68"/>
      <c r="I1127" s="68"/>
      <c r="J1127" s="68"/>
      <c r="K1127" s="68"/>
      <c r="L1127" s="68"/>
      <c r="M1127" s="68"/>
      <c r="N1127" s="68"/>
      <c r="O1127" s="68"/>
      <c r="P1127" s="68"/>
      <c r="Q1127" s="68"/>
      <c r="R1127" s="68"/>
      <c r="S1127" s="68"/>
      <c r="T1127" s="68"/>
      <c r="U1127" s="68"/>
      <c r="V1127" s="68"/>
      <c r="W1127" s="68"/>
      <c r="X1127" s="68"/>
      <c r="Y1127" s="68"/>
      <c r="Z1127" s="69"/>
      <c r="AA1127" s="70"/>
      <c r="AB1127" s="70"/>
      <c r="AC1127" s="70"/>
      <c r="AD1127" s="71"/>
      <c r="AE1127" s="70"/>
      <c r="AF1127" s="69"/>
      <c r="AG1127" s="69"/>
      <c r="AH1127" s="72"/>
      <c r="AI1127" s="73"/>
      <c r="AJ1127" s="74"/>
      <c r="AK1127" s="75"/>
      <c r="AL1127" s="76"/>
      <c r="AM1127" s="77"/>
      <c r="AN1127" s="571" t="s">
        <v>1537</v>
      </c>
    </row>
    <row r="1128" spans="1:40" x14ac:dyDescent="0.15">
      <c r="A1128" s="671"/>
      <c r="B1128" s="673"/>
      <c r="C1128" s="673"/>
      <c r="D1128" s="673"/>
      <c r="E1128" s="673"/>
      <c r="F1128" s="517"/>
      <c r="G1128" s="674"/>
      <c r="H1128" s="674"/>
      <c r="I1128" s="674"/>
      <c r="J1128" s="674"/>
      <c r="K1128" s="674"/>
      <c r="L1128" s="674"/>
      <c r="M1128" s="674"/>
      <c r="N1128" s="674"/>
      <c r="O1128" s="674"/>
      <c r="P1128" s="674"/>
      <c r="Q1128" s="674"/>
      <c r="R1128" s="674"/>
      <c r="S1128" s="674"/>
      <c r="T1128" s="674"/>
      <c r="U1128" s="674"/>
      <c r="V1128" s="674"/>
      <c r="W1128" s="674"/>
      <c r="X1128" s="674"/>
      <c r="Y1128" s="674"/>
      <c r="Z1128" s="707"/>
      <c r="AA1128" s="677"/>
      <c r="AB1128" s="677"/>
      <c r="AC1128" s="677"/>
      <c r="AD1128" s="679"/>
      <c r="AE1128" s="677"/>
      <c r="AF1128" s="707"/>
      <c r="AG1128" s="707"/>
      <c r="AH1128" s="680"/>
      <c r="AI1128" s="683"/>
      <c r="AJ1128" s="707"/>
      <c r="AK1128" s="680"/>
      <c r="AL1128" s="683"/>
      <c r="AM1128" s="680"/>
      <c r="AN1128" s="78" t="s">
        <v>1536</v>
      </c>
    </row>
    <row r="1129" spans="1:40" x14ac:dyDescent="0.15">
      <c r="A1129" s="708"/>
      <c r="B1129" s="673"/>
      <c r="C1129" s="673"/>
      <c r="D1129" s="673"/>
      <c r="E1129" s="673"/>
      <c r="F1129" s="517"/>
      <c r="G1129" s="674"/>
      <c r="H1129" s="674"/>
      <c r="I1129" s="674"/>
      <c r="J1129" s="674"/>
      <c r="K1129" s="674"/>
      <c r="L1129" s="674"/>
      <c r="M1129" s="674"/>
      <c r="N1129" s="674"/>
      <c r="O1129" s="674"/>
      <c r="P1129" s="674"/>
      <c r="Q1129" s="674"/>
      <c r="R1129" s="674"/>
      <c r="S1129" s="674"/>
      <c r="T1129" s="674"/>
      <c r="U1129" s="674"/>
      <c r="V1129" s="674"/>
      <c r="W1129" s="674"/>
      <c r="X1129" s="674"/>
      <c r="Y1129" s="674"/>
      <c r="Z1129" s="707"/>
      <c r="AA1129" s="677"/>
      <c r="AB1129" s="677"/>
      <c r="AC1129" s="677"/>
      <c r="AD1129" s="679"/>
      <c r="AE1129" s="677"/>
      <c r="AF1129" s="707"/>
      <c r="AG1129" s="707"/>
      <c r="AH1129" s="680"/>
      <c r="AI1129" s="683"/>
      <c r="AJ1129" s="707"/>
      <c r="AK1129" s="680"/>
      <c r="AL1129" s="683"/>
      <c r="AM1129" s="680"/>
      <c r="AN1129" s="78" t="s">
        <v>1536</v>
      </c>
    </row>
    <row r="1130" spans="1:40" x14ac:dyDescent="0.15">
      <c r="A1130" s="708"/>
      <c r="B1130" s="673"/>
      <c r="C1130" s="673"/>
      <c r="D1130" s="673"/>
      <c r="E1130" s="673"/>
      <c r="F1130" s="517"/>
      <c r="G1130" s="674"/>
      <c r="H1130" s="674"/>
      <c r="I1130" s="674"/>
      <c r="J1130" s="674"/>
      <c r="K1130" s="674"/>
      <c r="L1130" s="674"/>
      <c r="M1130" s="674"/>
      <c r="N1130" s="674"/>
      <c r="O1130" s="674"/>
      <c r="P1130" s="674"/>
      <c r="Q1130" s="674"/>
      <c r="R1130" s="674"/>
      <c r="S1130" s="674"/>
      <c r="T1130" s="674"/>
      <c r="U1130" s="674"/>
      <c r="V1130" s="674"/>
      <c r="W1130" s="674"/>
      <c r="X1130" s="674"/>
      <c r="Y1130" s="674"/>
      <c r="Z1130" s="707"/>
      <c r="AA1130" s="677"/>
      <c r="AB1130" s="677"/>
      <c r="AC1130" s="677"/>
      <c r="AD1130" s="679"/>
      <c r="AE1130" s="677"/>
      <c r="AF1130" s="707"/>
      <c r="AG1130" s="707"/>
      <c r="AH1130" s="680"/>
      <c r="AI1130" s="683"/>
      <c r="AJ1130" s="707"/>
      <c r="AK1130" s="680"/>
      <c r="AL1130" s="683"/>
      <c r="AM1130" s="680"/>
      <c r="AN1130" s="78" t="s">
        <v>1536</v>
      </c>
    </row>
    <row r="1131" spans="1:40" x14ac:dyDescent="0.15">
      <c r="A1131" s="708"/>
      <c r="B1131" s="673"/>
      <c r="C1131" s="673"/>
      <c r="D1131" s="673"/>
      <c r="E1131" s="673"/>
      <c r="F1131" s="517"/>
      <c r="G1131" s="674"/>
      <c r="H1131" s="674"/>
      <c r="I1131" s="674"/>
      <c r="J1131" s="674"/>
      <c r="K1131" s="674"/>
      <c r="L1131" s="674"/>
      <c r="M1131" s="674"/>
      <c r="N1131" s="674"/>
      <c r="O1131" s="674"/>
      <c r="P1131" s="674"/>
      <c r="Q1131" s="674"/>
      <c r="R1131" s="674"/>
      <c r="S1131" s="674"/>
      <c r="T1131" s="674"/>
      <c r="U1131" s="674"/>
      <c r="V1131" s="674"/>
      <c r="W1131" s="674"/>
      <c r="X1131" s="674"/>
      <c r="Y1131" s="674"/>
      <c r="Z1131" s="707"/>
      <c r="AA1131" s="677"/>
      <c r="AB1131" s="677"/>
      <c r="AC1131" s="677"/>
      <c r="AD1131" s="679"/>
      <c r="AE1131" s="677"/>
      <c r="AF1131" s="707"/>
      <c r="AG1131" s="707"/>
      <c r="AH1131" s="680"/>
      <c r="AI1131" s="683"/>
      <c r="AJ1131" s="707"/>
      <c r="AK1131" s="680"/>
      <c r="AL1131" s="683"/>
      <c r="AM1131" s="680"/>
      <c r="AN1131" s="78" t="s">
        <v>1536</v>
      </c>
    </row>
    <row r="1132" spans="1:40" x14ac:dyDescent="0.15">
      <c r="A1132" s="708"/>
      <c r="B1132" s="673"/>
      <c r="C1132" s="673"/>
      <c r="D1132" s="673"/>
      <c r="E1132" s="673"/>
      <c r="F1132" s="517"/>
      <c r="G1132" s="674"/>
      <c r="H1132" s="674"/>
      <c r="I1132" s="674"/>
      <c r="J1132" s="674"/>
      <c r="K1132" s="674"/>
      <c r="L1132" s="674"/>
      <c r="M1132" s="674"/>
      <c r="N1132" s="674"/>
      <c r="O1132" s="674"/>
      <c r="P1132" s="674"/>
      <c r="Q1132" s="674"/>
      <c r="R1132" s="674"/>
      <c r="S1132" s="674"/>
      <c r="T1132" s="674"/>
      <c r="U1132" s="674"/>
      <c r="V1132" s="674"/>
      <c r="W1132" s="674"/>
      <c r="X1132" s="674"/>
      <c r="Y1132" s="674"/>
      <c r="Z1132" s="707"/>
      <c r="AA1132" s="677"/>
      <c r="AB1132" s="677"/>
      <c r="AC1132" s="677"/>
      <c r="AD1132" s="679"/>
      <c r="AE1132" s="677"/>
      <c r="AF1132" s="707"/>
      <c r="AG1132" s="707"/>
      <c r="AH1132" s="680"/>
      <c r="AI1132" s="683"/>
      <c r="AJ1132" s="707"/>
      <c r="AK1132" s="680"/>
      <c r="AL1132" s="683"/>
      <c r="AM1132" s="680"/>
      <c r="AN1132" s="78" t="s">
        <v>1536</v>
      </c>
    </row>
    <row r="1133" spans="1:40" x14ac:dyDescent="0.15">
      <c r="A1133" s="67"/>
      <c r="B1133" s="68"/>
      <c r="C1133" s="68"/>
      <c r="D1133" s="68"/>
      <c r="E1133" s="68"/>
      <c r="F1133" s="68"/>
      <c r="G1133" s="68"/>
      <c r="H1133" s="68"/>
      <c r="I1133" s="68"/>
      <c r="J1133" s="68"/>
      <c r="K1133" s="68"/>
      <c r="L1133" s="68"/>
      <c r="M1133" s="68"/>
      <c r="N1133" s="68"/>
      <c r="O1133" s="68"/>
      <c r="P1133" s="68"/>
      <c r="Q1133" s="68"/>
      <c r="R1133" s="68"/>
      <c r="S1133" s="68"/>
      <c r="T1133" s="68"/>
      <c r="U1133" s="68"/>
      <c r="V1133" s="68"/>
      <c r="W1133" s="68"/>
      <c r="X1133" s="68"/>
      <c r="Y1133" s="68"/>
      <c r="Z1133" s="69"/>
      <c r="AA1133" s="70"/>
      <c r="AB1133" s="70"/>
      <c r="AC1133" s="70"/>
      <c r="AD1133" s="71"/>
      <c r="AE1133" s="70"/>
      <c r="AF1133" s="69"/>
      <c r="AG1133" s="69"/>
      <c r="AH1133" s="72"/>
      <c r="AI1133" s="73"/>
      <c r="AJ1133" s="74"/>
      <c r="AK1133" s="75"/>
      <c r="AL1133" s="76"/>
      <c r="AM1133" s="77"/>
      <c r="AN1133" s="571" t="s">
        <v>1535</v>
      </c>
    </row>
    <row r="1134" spans="1:40" x14ac:dyDescent="0.15">
      <c r="A1134" s="708"/>
      <c r="B1134" s="673"/>
      <c r="C1134" s="673"/>
      <c r="D1134" s="673"/>
      <c r="E1134" s="673"/>
      <c r="F1134" s="517"/>
      <c r="G1134" s="674"/>
      <c r="H1134" s="674"/>
      <c r="I1134" s="674"/>
      <c r="J1134" s="674"/>
      <c r="K1134" s="674"/>
      <c r="L1134" s="674"/>
      <c r="M1134" s="674"/>
      <c r="N1134" s="674"/>
      <c r="O1134" s="674"/>
      <c r="P1134" s="674"/>
      <c r="Q1134" s="674"/>
      <c r="R1134" s="674"/>
      <c r="S1134" s="674"/>
      <c r="T1134" s="674"/>
      <c r="U1134" s="674"/>
      <c r="V1134" s="674"/>
      <c r="W1134" s="674"/>
      <c r="X1134" s="674"/>
      <c r="Y1134" s="674"/>
      <c r="Z1134" s="707"/>
      <c r="AA1134" s="677"/>
      <c r="AB1134" s="677"/>
      <c r="AC1134" s="677"/>
      <c r="AD1134" s="679"/>
      <c r="AE1134" s="677"/>
      <c r="AF1134" s="707"/>
      <c r="AG1134" s="707"/>
      <c r="AH1134" s="680"/>
      <c r="AI1134" s="683"/>
      <c r="AJ1134" s="707"/>
      <c r="AK1134" s="680"/>
      <c r="AL1134" s="683"/>
      <c r="AM1134" s="680"/>
      <c r="AN1134" s="78" t="s">
        <v>1534</v>
      </c>
    </row>
    <row r="1135" spans="1:40" x14ac:dyDescent="0.15">
      <c r="A1135" s="708"/>
      <c r="B1135" s="673"/>
      <c r="C1135" s="673"/>
      <c r="D1135" s="673"/>
      <c r="E1135" s="673"/>
      <c r="F1135" s="517"/>
      <c r="G1135" s="674"/>
      <c r="H1135" s="674"/>
      <c r="I1135" s="674"/>
      <c r="J1135" s="674"/>
      <c r="K1135" s="674"/>
      <c r="L1135" s="674"/>
      <c r="M1135" s="674"/>
      <c r="N1135" s="674"/>
      <c r="O1135" s="674"/>
      <c r="P1135" s="674"/>
      <c r="Q1135" s="674"/>
      <c r="R1135" s="674"/>
      <c r="S1135" s="674"/>
      <c r="T1135" s="674"/>
      <c r="U1135" s="674"/>
      <c r="V1135" s="674"/>
      <c r="W1135" s="674"/>
      <c r="X1135" s="674"/>
      <c r="Y1135" s="674"/>
      <c r="Z1135" s="707"/>
      <c r="AA1135" s="677"/>
      <c r="AB1135" s="677"/>
      <c r="AC1135" s="677"/>
      <c r="AD1135" s="679"/>
      <c r="AE1135" s="677"/>
      <c r="AF1135" s="707"/>
      <c r="AG1135" s="707"/>
      <c r="AH1135" s="680"/>
      <c r="AI1135" s="683"/>
      <c r="AJ1135" s="707"/>
      <c r="AK1135" s="680"/>
      <c r="AL1135" s="683"/>
      <c r="AM1135" s="680"/>
      <c r="AN1135" s="78" t="s">
        <v>1534</v>
      </c>
    </row>
    <row r="1136" spans="1:40" x14ac:dyDescent="0.15">
      <c r="A1136" s="708"/>
      <c r="B1136" s="673"/>
      <c r="C1136" s="673"/>
      <c r="D1136" s="673"/>
      <c r="E1136" s="673"/>
      <c r="F1136" s="517"/>
      <c r="G1136" s="674"/>
      <c r="H1136" s="674"/>
      <c r="I1136" s="674"/>
      <c r="J1136" s="674"/>
      <c r="K1136" s="674"/>
      <c r="L1136" s="674"/>
      <c r="M1136" s="674"/>
      <c r="N1136" s="674"/>
      <c r="O1136" s="674"/>
      <c r="P1136" s="674"/>
      <c r="Q1136" s="674"/>
      <c r="R1136" s="674"/>
      <c r="S1136" s="674"/>
      <c r="T1136" s="674"/>
      <c r="U1136" s="674"/>
      <c r="V1136" s="674"/>
      <c r="W1136" s="674"/>
      <c r="X1136" s="674"/>
      <c r="Y1136" s="674"/>
      <c r="Z1136" s="707"/>
      <c r="AA1136" s="677"/>
      <c r="AB1136" s="677"/>
      <c r="AC1136" s="677"/>
      <c r="AD1136" s="679"/>
      <c r="AE1136" s="677"/>
      <c r="AF1136" s="707"/>
      <c r="AG1136" s="707"/>
      <c r="AH1136" s="680"/>
      <c r="AI1136" s="683"/>
      <c r="AJ1136" s="707"/>
      <c r="AK1136" s="680"/>
      <c r="AL1136" s="683"/>
      <c r="AM1136" s="680"/>
      <c r="AN1136" s="78" t="s">
        <v>1540</v>
      </c>
    </row>
    <row r="1137" spans="1:40" x14ac:dyDescent="0.15">
      <c r="A1137" s="708"/>
      <c r="B1137" s="673"/>
      <c r="C1137" s="673"/>
      <c r="D1137" s="673"/>
      <c r="E1137" s="673"/>
      <c r="F1137" s="517"/>
      <c r="G1137" s="674"/>
      <c r="H1137" s="674"/>
      <c r="I1137" s="674"/>
      <c r="J1137" s="674"/>
      <c r="K1137" s="674"/>
      <c r="L1137" s="674"/>
      <c r="M1137" s="674"/>
      <c r="N1137" s="674"/>
      <c r="O1137" s="674"/>
      <c r="P1137" s="674"/>
      <c r="Q1137" s="674"/>
      <c r="R1137" s="674"/>
      <c r="S1137" s="674"/>
      <c r="T1137" s="674"/>
      <c r="U1137" s="674"/>
      <c r="V1137" s="674"/>
      <c r="W1137" s="674"/>
      <c r="X1137" s="674"/>
      <c r="Y1137" s="674"/>
      <c r="Z1137" s="707"/>
      <c r="AA1137" s="677"/>
      <c r="AB1137" s="677"/>
      <c r="AC1137" s="677"/>
      <c r="AD1137" s="679"/>
      <c r="AE1137" s="677"/>
      <c r="AF1137" s="707"/>
      <c r="AG1137" s="707"/>
      <c r="AH1137" s="680"/>
      <c r="AI1137" s="683"/>
      <c r="AJ1137" s="707"/>
      <c r="AK1137" s="680"/>
      <c r="AL1137" s="683"/>
      <c r="AM1137" s="680"/>
      <c r="AN1137" s="78" t="s">
        <v>1540</v>
      </c>
    </row>
    <row r="1138" spans="1:40" x14ac:dyDescent="0.15">
      <c r="A1138" s="67"/>
      <c r="B1138" s="68"/>
      <c r="C1138" s="68"/>
      <c r="D1138" s="68"/>
      <c r="E1138" s="68"/>
      <c r="F1138" s="68"/>
      <c r="G1138" s="68"/>
      <c r="H1138" s="68"/>
      <c r="I1138" s="68"/>
      <c r="J1138" s="68"/>
      <c r="K1138" s="68"/>
      <c r="L1138" s="68"/>
      <c r="M1138" s="68"/>
      <c r="N1138" s="68"/>
      <c r="O1138" s="68"/>
      <c r="P1138" s="68"/>
      <c r="Q1138" s="68"/>
      <c r="R1138" s="68"/>
      <c r="S1138" s="68"/>
      <c r="T1138" s="68"/>
      <c r="U1138" s="68"/>
      <c r="V1138" s="68"/>
      <c r="W1138" s="68"/>
      <c r="X1138" s="68"/>
      <c r="Y1138" s="68"/>
      <c r="Z1138" s="69"/>
      <c r="AA1138" s="70"/>
      <c r="AB1138" s="70"/>
      <c r="AC1138" s="70"/>
      <c r="AD1138" s="71"/>
      <c r="AE1138" s="70"/>
      <c r="AF1138" s="69"/>
      <c r="AG1138" s="69"/>
      <c r="AH1138" s="72"/>
      <c r="AI1138" s="73"/>
      <c r="AJ1138" s="74"/>
      <c r="AK1138" s="75"/>
      <c r="AL1138" s="76"/>
      <c r="AM1138" s="77"/>
      <c r="AN1138" s="571" t="s">
        <v>1476</v>
      </c>
    </row>
    <row r="1139" spans="1:40" x14ac:dyDescent="0.15">
      <c r="A1139" s="67"/>
      <c r="B1139" s="68"/>
      <c r="C1139" s="68"/>
      <c r="D1139" s="68"/>
      <c r="E1139" s="68"/>
      <c r="F1139" s="68"/>
      <c r="G1139" s="68"/>
      <c r="H1139" s="68"/>
      <c r="I1139" s="68"/>
      <c r="J1139" s="68"/>
      <c r="K1139" s="68"/>
      <c r="L1139" s="68"/>
      <c r="M1139" s="68"/>
      <c r="N1139" s="68"/>
      <c r="O1139" s="68"/>
      <c r="P1139" s="68"/>
      <c r="Q1139" s="68"/>
      <c r="R1139" s="68"/>
      <c r="S1139" s="68"/>
      <c r="T1139" s="68"/>
      <c r="U1139" s="68"/>
      <c r="V1139" s="68"/>
      <c r="W1139" s="68"/>
      <c r="X1139" s="68"/>
      <c r="Y1139" s="68"/>
      <c r="Z1139" s="69"/>
      <c r="AA1139" s="70"/>
      <c r="AB1139" s="70"/>
      <c r="AC1139" s="70"/>
      <c r="AD1139" s="71"/>
      <c r="AE1139" s="70"/>
      <c r="AF1139" s="69"/>
      <c r="AG1139" s="69"/>
      <c r="AH1139" s="72"/>
      <c r="AI1139" s="73"/>
      <c r="AJ1139" s="74"/>
      <c r="AK1139" s="75"/>
      <c r="AL1139" s="76"/>
      <c r="AM1139" s="77"/>
      <c r="AN1139" s="571" t="s">
        <v>1476</v>
      </c>
    </row>
    <row r="1140" spans="1:40" x14ac:dyDescent="0.15">
      <c r="A1140" s="67"/>
      <c r="B1140" s="68"/>
      <c r="C1140" s="68"/>
      <c r="D1140" s="68"/>
      <c r="E1140" s="68"/>
      <c r="F1140" s="68"/>
      <c r="G1140" s="68"/>
      <c r="H1140" s="68"/>
      <c r="I1140" s="68"/>
      <c r="J1140" s="68"/>
      <c r="K1140" s="68"/>
      <c r="L1140" s="68"/>
      <c r="M1140" s="68"/>
      <c r="N1140" s="68"/>
      <c r="O1140" s="68"/>
      <c r="P1140" s="68"/>
      <c r="Q1140" s="68"/>
      <c r="R1140" s="68"/>
      <c r="S1140" s="68"/>
      <c r="T1140" s="68"/>
      <c r="U1140" s="68"/>
      <c r="V1140" s="68"/>
      <c r="W1140" s="68"/>
      <c r="X1140" s="68"/>
      <c r="Y1140" s="68"/>
      <c r="Z1140" s="69"/>
      <c r="AA1140" s="70"/>
      <c r="AB1140" s="70"/>
      <c r="AC1140" s="70"/>
      <c r="AD1140" s="71"/>
      <c r="AE1140" s="70"/>
      <c r="AF1140" s="69"/>
      <c r="AG1140" s="69"/>
      <c r="AH1140" s="72"/>
      <c r="AI1140" s="73"/>
      <c r="AJ1140" s="74"/>
      <c r="AK1140" s="75"/>
      <c r="AL1140" s="76"/>
      <c r="AM1140" s="77"/>
      <c r="AN1140" s="571" t="s">
        <v>1476</v>
      </c>
    </row>
    <row r="1141" spans="1:40" x14ac:dyDescent="0.15">
      <c r="A1141" s="67"/>
      <c r="B1141" s="68"/>
      <c r="C1141" s="68"/>
      <c r="D1141" s="68"/>
      <c r="E1141" s="68"/>
      <c r="F1141" s="68"/>
      <c r="G1141" s="68"/>
      <c r="H1141" s="68"/>
      <c r="I1141" s="68"/>
      <c r="J1141" s="68"/>
      <c r="K1141" s="68"/>
      <c r="L1141" s="68"/>
      <c r="M1141" s="68"/>
      <c r="N1141" s="68"/>
      <c r="O1141" s="68"/>
      <c r="P1141" s="68"/>
      <c r="Q1141" s="68"/>
      <c r="R1141" s="68"/>
      <c r="S1141" s="68"/>
      <c r="T1141" s="68"/>
      <c r="U1141" s="68"/>
      <c r="V1141" s="68"/>
      <c r="W1141" s="68"/>
      <c r="X1141" s="68"/>
      <c r="Y1141" s="68"/>
      <c r="Z1141" s="69"/>
      <c r="AA1141" s="70"/>
      <c r="AB1141" s="70"/>
      <c r="AC1141" s="70"/>
      <c r="AD1141" s="71"/>
      <c r="AE1141" s="70"/>
      <c r="AF1141" s="69"/>
      <c r="AG1141" s="69"/>
      <c r="AH1141" s="72"/>
      <c r="AI1141" s="73"/>
      <c r="AJ1141" s="74"/>
      <c r="AK1141" s="75"/>
      <c r="AL1141" s="76"/>
      <c r="AM1141" s="77"/>
      <c r="AN1141" s="571" t="s">
        <v>1476</v>
      </c>
    </row>
    <row r="1142" spans="1:40" x14ac:dyDescent="0.15">
      <c r="A1142" s="79"/>
      <c r="B1142" s="80"/>
      <c r="C1142" s="80"/>
      <c r="D1142" s="80"/>
      <c r="E1142" s="80"/>
      <c r="F1142" s="80"/>
      <c r="G1142" s="68"/>
      <c r="H1142" s="68"/>
      <c r="I1142" s="68"/>
      <c r="J1142" s="68"/>
      <c r="K1142" s="68"/>
      <c r="L1142" s="68"/>
      <c r="M1142" s="68"/>
      <c r="N1142" s="68"/>
      <c r="O1142" s="68"/>
      <c r="P1142" s="68"/>
      <c r="Q1142" s="68"/>
      <c r="R1142" s="68"/>
      <c r="S1142" s="68"/>
      <c r="T1142" s="68"/>
      <c r="U1142" s="68"/>
      <c r="V1142" s="68"/>
      <c r="W1142" s="68"/>
      <c r="X1142" s="68"/>
      <c r="Y1142" s="68"/>
      <c r="Z1142" s="69"/>
      <c r="AA1142" s="70"/>
      <c r="AB1142" s="70"/>
      <c r="AC1142" s="70"/>
      <c r="AD1142" s="71"/>
      <c r="AE1142" s="70"/>
      <c r="AF1142" s="69"/>
      <c r="AG1142" s="69"/>
      <c r="AH1142" s="72"/>
      <c r="AI1142" s="73"/>
      <c r="AJ1142" s="74"/>
      <c r="AK1142" s="75"/>
      <c r="AL1142" s="76"/>
      <c r="AM1142" s="77"/>
      <c r="AN1142" s="571" t="s">
        <v>1476</v>
      </c>
    </row>
    <row r="1143" spans="1:40" x14ac:dyDescent="0.15">
      <c r="A1143" s="67"/>
      <c r="B1143" s="68"/>
      <c r="C1143" s="68"/>
      <c r="D1143" s="68"/>
      <c r="E1143" s="68"/>
      <c r="F1143" s="68"/>
      <c r="G1143" s="68"/>
      <c r="H1143" s="68"/>
      <c r="I1143" s="68"/>
      <c r="J1143" s="68"/>
      <c r="K1143" s="68"/>
      <c r="L1143" s="68"/>
      <c r="M1143" s="68"/>
      <c r="N1143" s="68"/>
      <c r="O1143" s="68"/>
      <c r="P1143" s="68"/>
      <c r="Q1143" s="68"/>
      <c r="R1143" s="68"/>
      <c r="S1143" s="68"/>
      <c r="T1143" s="68"/>
      <c r="U1143" s="68"/>
      <c r="V1143" s="68"/>
      <c r="W1143" s="68"/>
      <c r="X1143" s="68"/>
      <c r="Y1143" s="68"/>
      <c r="Z1143" s="69"/>
      <c r="AA1143" s="70"/>
      <c r="AB1143" s="70"/>
      <c r="AC1143" s="70"/>
      <c r="AD1143" s="71"/>
      <c r="AE1143" s="70"/>
      <c r="AF1143" s="69"/>
      <c r="AG1143" s="69"/>
      <c r="AH1143" s="72"/>
      <c r="AI1143" s="73"/>
      <c r="AJ1143" s="74"/>
      <c r="AK1143" s="75"/>
      <c r="AL1143" s="76"/>
      <c r="AM1143" s="77"/>
      <c r="AN1143" s="571" t="s">
        <v>1476</v>
      </c>
    </row>
    <row r="1144" spans="1:40" x14ac:dyDescent="0.15">
      <c r="A1144" s="67"/>
      <c r="B1144" s="68"/>
      <c r="C1144" s="68"/>
      <c r="D1144" s="68"/>
      <c r="E1144" s="68"/>
      <c r="F1144" s="68"/>
      <c r="G1144" s="68"/>
      <c r="H1144" s="68"/>
      <c r="I1144" s="68"/>
      <c r="J1144" s="68"/>
      <c r="K1144" s="68"/>
      <c r="L1144" s="68"/>
      <c r="M1144" s="68"/>
      <c r="N1144" s="68"/>
      <c r="O1144" s="68"/>
      <c r="P1144" s="68"/>
      <c r="Q1144" s="68"/>
      <c r="R1144" s="68"/>
      <c r="S1144" s="68"/>
      <c r="T1144" s="68"/>
      <c r="U1144" s="68"/>
      <c r="V1144" s="68"/>
      <c r="W1144" s="68"/>
      <c r="X1144" s="68"/>
      <c r="Y1144" s="68"/>
      <c r="Z1144" s="69"/>
      <c r="AA1144" s="70"/>
      <c r="AB1144" s="70"/>
      <c r="AC1144" s="70"/>
      <c r="AD1144" s="71"/>
      <c r="AE1144" s="70"/>
      <c r="AF1144" s="69"/>
      <c r="AG1144" s="69"/>
      <c r="AH1144" s="72"/>
      <c r="AI1144" s="73"/>
      <c r="AJ1144" s="74"/>
      <c r="AK1144" s="75"/>
      <c r="AL1144" s="76"/>
      <c r="AM1144" s="77"/>
      <c r="AN1144" s="571" t="s">
        <v>1476</v>
      </c>
    </row>
    <row r="1145" spans="1:40" x14ac:dyDescent="0.15">
      <c r="A1145" s="67"/>
      <c r="B1145" s="68"/>
      <c r="C1145" s="68"/>
      <c r="D1145" s="68"/>
      <c r="E1145" s="68"/>
      <c r="F1145" s="68"/>
      <c r="G1145" s="68"/>
      <c r="H1145" s="68"/>
      <c r="I1145" s="68"/>
      <c r="J1145" s="68"/>
      <c r="K1145" s="68"/>
      <c r="L1145" s="68"/>
      <c r="M1145" s="68"/>
      <c r="N1145" s="68"/>
      <c r="O1145" s="68"/>
      <c r="P1145" s="68"/>
      <c r="Q1145" s="68"/>
      <c r="R1145" s="68"/>
      <c r="S1145" s="68"/>
      <c r="T1145" s="68"/>
      <c r="U1145" s="68"/>
      <c r="V1145" s="68"/>
      <c r="W1145" s="68"/>
      <c r="X1145" s="68"/>
      <c r="Y1145" s="68"/>
      <c r="Z1145" s="69"/>
      <c r="AA1145" s="70"/>
      <c r="AB1145" s="70"/>
      <c r="AC1145" s="70"/>
      <c r="AD1145" s="71"/>
      <c r="AE1145" s="70"/>
      <c r="AF1145" s="69"/>
      <c r="AG1145" s="69"/>
      <c r="AH1145" s="72"/>
      <c r="AI1145" s="73"/>
      <c r="AJ1145" s="74"/>
      <c r="AK1145" s="75"/>
      <c r="AL1145" s="76"/>
      <c r="AM1145" s="77"/>
      <c r="AN1145" s="571" t="s">
        <v>1476</v>
      </c>
    </row>
    <row r="1146" spans="1:40" x14ac:dyDescent="0.15">
      <c r="A1146" s="67"/>
      <c r="B1146" s="68"/>
      <c r="C1146" s="68"/>
      <c r="D1146" s="68"/>
      <c r="E1146" s="68"/>
      <c r="F1146" s="68"/>
      <c r="G1146" s="68"/>
      <c r="H1146" s="68"/>
      <c r="I1146" s="68"/>
      <c r="J1146" s="68"/>
      <c r="K1146" s="68"/>
      <c r="L1146" s="68"/>
      <c r="M1146" s="68"/>
      <c r="N1146" s="68"/>
      <c r="O1146" s="68"/>
      <c r="P1146" s="68"/>
      <c r="Q1146" s="68"/>
      <c r="R1146" s="68"/>
      <c r="S1146" s="68"/>
      <c r="T1146" s="68"/>
      <c r="U1146" s="68"/>
      <c r="V1146" s="68"/>
      <c r="W1146" s="68"/>
      <c r="X1146" s="68"/>
      <c r="Y1146" s="68"/>
      <c r="Z1146" s="69"/>
      <c r="AA1146" s="70"/>
      <c r="AB1146" s="70"/>
      <c r="AC1146" s="70"/>
      <c r="AD1146" s="71"/>
      <c r="AE1146" s="70"/>
      <c r="AF1146" s="69"/>
      <c r="AG1146" s="69"/>
      <c r="AH1146" s="72"/>
      <c r="AI1146" s="73"/>
      <c r="AJ1146" s="74"/>
      <c r="AK1146" s="75"/>
      <c r="AL1146" s="76"/>
      <c r="AM1146" s="77"/>
      <c r="AN1146" s="78" t="s">
        <v>1476</v>
      </c>
    </row>
    <row r="1147" spans="1:40" x14ac:dyDescent="0.15">
      <c r="A1147" s="67"/>
      <c r="B1147" s="68"/>
      <c r="C1147" s="68"/>
      <c r="D1147" s="68"/>
      <c r="E1147" s="68"/>
      <c r="F1147" s="68"/>
      <c r="G1147" s="68"/>
      <c r="H1147" s="68"/>
      <c r="I1147" s="68"/>
      <c r="J1147" s="68"/>
      <c r="K1147" s="68"/>
      <c r="L1147" s="68"/>
      <c r="M1147" s="68"/>
      <c r="N1147" s="68"/>
      <c r="O1147" s="68"/>
      <c r="P1147" s="68"/>
      <c r="Q1147" s="68"/>
      <c r="R1147" s="68"/>
      <c r="S1147" s="68"/>
      <c r="T1147" s="68"/>
      <c r="U1147" s="68"/>
      <c r="V1147" s="68"/>
      <c r="W1147" s="68"/>
      <c r="X1147" s="68"/>
      <c r="Y1147" s="68"/>
      <c r="Z1147" s="69"/>
      <c r="AA1147" s="70"/>
      <c r="AB1147" s="70"/>
      <c r="AC1147" s="70"/>
      <c r="AD1147" s="71"/>
      <c r="AE1147" s="70"/>
      <c r="AF1147" s="69"/>
      <c r="AG1147" s="69"/>
      <c r="AH1147" s="72"/>
      <c r="AI1147" s="73"/>
      <c r="AJ1147" s="74"/>
      <c r="AK1147" s="75"/>
      <c r="AL1147" s="76"/>
      <c r="AM1147" s="77"/>
      <c r="AN1147" s="571" t="s">
        <v>1476</v>
      </c>
    </row>
    <row r="1148" spans="1:40" x14ac:dyDescent="0.15">
      <c r="A1148" s="67"/>
      <c r="B1148" s="68"/>
      <c r="C1148" s="68"/>
      <c r="D1148" s="68"/>
      <c r="E1148" s="68"/>
      <c r="F1148" s="68"/>
      <c r="G1148" s="68"/>
      <c r="H1148" s="68"/>
      <c r="I1148" s="68"/>
      <c r="J1148" s="68"/>
      <c r="K1148" s="68"/>
      <c r="L1148" s="68"/>
      <c r="M1148" s="68"/>
      <c r="N1148" s="68"/>
      <c r="O1148" s="68"/>
      <c r="P1148" s="68"/>
      <c r="Q1148" s="68"/>
      <c r="R1148" s="68"/>
      <c r="S1148" s="68"/>
      <c r="T1148" s="68"/>
      <c r="U1148" s="68"/>
      <c r="V1148" s="68"/>
      <c r="W1148" s="68"/>
      <c r="X1148" s="68"/>
      <c r="Y1148" s="68"/>
      <c r="Z1148" s="69"/>
      <c r="AA1148" s="70"/>
      <c r="AB1148" s="70"/>
      <c r="AC1148" s="70"/>
      <c r="AD1148" s="71"/>
      <c r="AE1148" s="70"/>
      <c r="AF1148" s="69"/>
      <c r="AG1148" s="69"/>
      <c r="AH1148" s="72"/>
      <c r="AI1148" s="73"/>
      <c r="AJ1148" s="74"/>
      <c r="AK1148" s="75"/>
      <c r="AL1148" s="76"/>
      <c r="AM1148" s="77"/>
      <c r="AN1148" s="571" t="s">
        <v>1476</v>
      </c>
    </row>
    <row r="1149" spans="1:40" x14ac:dyDescent="0.15">
      <c r="A1149" s="67"/>
      <c r="B1149" s="68"/>
      <c r="C1149" s="68"/>
      <c r="D1149" s="68"/>
      <c r="E1149" s="68"/>
      <c r="F1149" s="68"/>
      <c r="G1149" s="68"/>
      <c r="H1149" s="68"/>
      <c r="I1149" s="68"/>
      <c r="J1149" s="68"/>
      <c r="K1149" s="68"/>
      <c r="L1149" s="68"/>
      <c r="M1149" s="68"/>
      <c r="N1149" s="68"/>
      <c r="O1149" s="68"/>
      <c r="P1149" s="68"/>
      <c r="Q1149" s="68"/>
      <c r="R1149" s="68"/>
      <c r="S1149" s="68"/>
      <c r="T1149" s="68"/>
      <c r="U1149" s="68"/>
      <c r="V1149" s="68"/>
      <c r="W1149" s="68"/>
      <c r="X1149" s="68"/>
      <c r="Y1149" s="68"/>
      <c r="Z1149" s="69"/>
      <c r="AA1149" s="70"/>
      <c r="AB1149" s="70"/>
      <c r="AC1149" s="70"/>
      <c r="AD1149" s="71"/>
      <c r="AE1149" s="70"/>
      <c r="AF1149" s="69"/>
      <c r="AG1149" s="69"/>
      <c r="AH1149" s="72"/>
      <c r="AI1149" s="73"/>
      <c r="AJ1149" s="74"/>
      <c r="AK1149" s="75"/>
      <c r="AL1149" s="76"/>
      <c r="AM1149" s="77"/>
      <c r="AN1149" s="571" t="s">
        <v>1476</v>
      </c>
    </row>
    <row r="1150" spans="1:40" x14ac:dyDescent="0.15">
      <c r="A1150" s="67"/>
      <c r="B1150" s="68"/>
      <c r="C1150" s="68"/>
      <c r="D1150" s="68"/>
      <c r="E1150" s="68"/>
      <c r="F1150" s="68"/>
      <c r="G1150" s="68"/>
      <c r="H1150" s="68"/>
      <c r="I1150" s="68"/>
      <c r="J1150" s="68"/>
      <c r="K1150" s="68"/>
      <c r="L1150" s="68"/>
      <c r="M1150" s="68"/>
      <c r="N1150" s="68"/>
      <c r="O1150" s="68"/>
      <c r="P1150" s="68"/>
      <c r="Q1150" s="68"/>
      <c r="R1150" s="68"/>
      <c r="S1150" s="68"/>
      <c r="T1150" s="68"/>
      <c r="U1150" s="68"/>
      <c r="V1150" s="68"/>
      <c r="W1150" s="68"/>
      <c r="X1150" s="68"/>
      <c r="Y1150" s="68"/>
      <c r="Z1150" s="69"/>
      <c r="AA1150" s="70"/>
      <c r="AB1150" s="70"/>
      <c r="AC1150" s="70"/>
      <c r="AD1150" s="71"/>
      <c r="AE1150" s="70"/>
      <c r="AF1150" s="69"/>
      <c r="AG1150" s="69"/>
      <c r="AH1150" s="72"/>
      <c r="AI1150" s="73"/>
      <c r="AJ1150" s="74"/>
      <c r="AK1150" s="75"/>
      <c r="AL1150" s="76"/>
      <c r="AM1150" s="77"/>
      <c r="AN1150" s="571" t="s">
        <v>1476</v>
      </c>
    </row>
    <row r="1151" spans="1:40" x14ac:dyDescent="0.15">
      <c r="A1151" s="79"/>
      <c r="B1151" s="23"/>
      <c r="C1151" s="23"/>
      <c r="D1151" s="80"/>
      <c r="E1151" s="80"/>
      <c r="F1151" s="80"/>
      <c r="G1151" s="68"/>
      <c r="H1151" s="68"/>
      <c r="I1151" s="68"/>
      <c r="J1151" s="68"/>
      <c r="K1151" s="68"/>
      <c r="L1151" s="68"/>
      <c r="M1151" s="68"/>
      <c r="N1151" s="68"/>
      <c r="O1151" s="68"/>
      <c r="P1151" s="68"/>
      <c r="Q1151" s="68"/>
      <c r="R1151" s="68"/>
      <c r="S1151" s="68"/>
      <c r="T1151" s="68"/>
      <c r="U1151" s="68"/>
      <c r="V1151" s="68"/>
      <c r="W1151" s="68"/>
      <c r="X1151" s="68"/>
      <c r="Y1151" s="68"/>
      <c r="Z1151" s="69"/>
      <c r="AA1151" s="70"/>
      <c r="AB1151" s="70"/>
      <c r="AC1151" s="70"/>
      <c r="AD1151" s="71"/>
      <c r="AE1151" s="70"/>
      <c r="AF1151" s="69"/>
      <c r="AG1151" s="69"/>
      <c r="AH1151" s="72"/>
      <c r="AI1151" s="73"/>
      <c r="AJ1151" s="74"/>
      <c r="AK1151" s="75"/>
      <c r="AL1151" s="76"/>
      <c r="AM1151" s="77"/>
      <c r="AN1151" s="571" t="s">
        <v>1476</v>
      </c>
    </row>
    <row r="1152" spans="1:40" x14ac:dyDescent="0.15">
      <c r="A1152" s="67"/>
      <c r="B1152" s="68"/>
      <c r="C1152" s="68"/>
      <c r="D1152" s="68"/>
      <c r="E1152" s="68"/>
      <c r="F1152" s="68"/>
      <c r="G1152" s="68"/>
      <c r="H1152" s="68"/>
      <c r="I1152" s="68"/>
      <c r="J1152" s="68"/>
      <c r="K1152" s="68"/>
      <c r="L1152" s="68"/>
      <c r="M1152" s="68"/>
      <c r="N1152" s="68"/>
      <c r="O1152" s="68"/>
      <c r="P1152" s="68"/>
      <c r="Q1152" s="68"/>
      <c r="R1152" s="68"/>
      <c r="S1152" s="68"/>
      <c r="T1152" s="68"/>
      <c r="U1152" s="68"/>
      <c r="V1152" s="68"/>
      <c r="W1152" s="68"/>
      <c r="X1152" s="68"/>
      <c r="Y1152" s="68"/>
      <c r="Z1152" s="69"/>
      <c r="AA1152" s="70"/>
      <c r="AB1152" s="70"/>
      <c r="AC1152" s="70"/>
      <c r="AD1152" s="71"/>
      <c r="AE1152" s="70"/>
      <c r="AF1152" s="69"/>
      <c r="AG1152" s="69"/>
      <c r="AH1152" s="72"/>
      <c r="AI1152" s="73"/>
      <c r="AJ1152" s="74"/>
      <c r="AK1152" s="75"/>
      <c r="AL1152" s="76"/>
      <c r="AM1152" s="77"/>
      <c r="AN1152" s="571" t="s">
        <v>1476</v>
      </c>
    </row>
    <row r="1153" spans="1:40" x14ac:dyDescent="0.15">
      <c r="A1153" s="67"/>
      <c r="B1153" s="68"/>
      <c r="C1153" s="68"/>
      <c r="D1153" s="68"/>
      <c r="E1153" s="68"/>
      <c r="F1153" s="68"/>
      <c r="G1153" s="68"/>
      <c r="H1153" s="68"/>
      <c r="I1153" s="68"/>
      <c r="J1153" s="68"/>
      <c r="K1153" s="68"/>
      <c r="L1153" s="68"/>
      <c r="M1153" s="68"/>
      <c r="N1153" s="68"/>
      <c r="O1153" s="68"/>
      <c r="P1153" s="68"/>
      <c r="Q1153" s="68"/>
      <c r="R1153" s="68"/>
      <c r="S1153" s="68"/>
      <c r="T1153" s="68"/>
      <c r="U1153" s="68"/>
      <c r="V1153" s="68"/>
      <c r="W1153" s="68"/>
      <c r="X1153" s="68"/>
      <c r="Y1153" s="68"/>
      <c r="Z1153" s="69"/>
      <c r="AA1153" s="70"/>
      <c r="AB1153" s="70"/>
      <c r="AC1153" s="70"/>
      <c r="AD1153" s="71"/>
      <c r="AE1153" s="70"/>
      <c r="AF1153" s="69"/>
      <c r="AG1153" s="69"/>
      <c r="AH1153" s="72"/>
      <c r="AI1153" s="73"/>
      <c r="AJ1153" s="74"/>
      <c r="AK1153" s="75"/>
      <c r="AL1153" s="76"/>
      <c r="AM1153" s="77"/>
      <c r="AN1153" s="571" t="s">
        <v>1476</v>
      </c>
    </row>
    <row r="1154" spans="1:40" x14ac:dyDescent="0.15">
      <c r="A1154" s="67"/>
      <c r="B1154" s="68"/>
      <c r="C1154" s="68"/>
      <c r="D1154" s="68"/>
      <c r="E1154" s="68"/>
      <c r="F1154" s="68"/>
      <c r="G1154" s="68"/>
      <c r="H1154" s="68"/>
      <c r="I1154" s="68"/>
      <c r="J1154" s="68"/>
      <c r="K1154" s="68"/>
      <c r="L1154" s="68"/>
      <c r="M1154" s="68"/>
      <c r="N1154" s="68"/>
      <c r="O1154" s="68"/>
      <c r="P1154" s="68"/>
      <c r="Q1154" s="68"/>
      <c r="R1154" s="68"/>
      <c r="S1154" s="68"/>
      <c r="T1154" s="68"/>
      <c r="U1154" s="68"/>
      <c r="V1154" s="68"/>
      <c r="W1154" s="68"/>
      <c r="X1154" s="68"/>
      <c r="Y1154" s="68"/>
      <c r="Z1154" s="69"/>
      <c r="AA1154" s="70"/>
      <c r="AB1154" s="70"/>
      <c r="AC1154" s="70"/>
      <c r="AD1154" s="71"/>
      <c r="AE1154" s="70"/>
      <c r="AF1154" s="69"/>
      <c r="AG1154" s="69"/>
      <c r="AH1154" s="72"/>
      <c r="AI1154" s="73"/>
      <c r="AJ1154" s="74"/>
      <c r="AK1154" s="75"/>
      <c r="AL1154" s="76"/>
      <c r="AM1154" s="77"/>
      <c r="AN1154" s="571" t="s">
        <v>1476</v>
      </c>
    </row>
    <row r="1155" spans="1:40" x14ac:dyDescent="0.15">
      <c r="A1155" s="79"/>
      <c r="B1155" s="80"/>
      <c r="C1155" s="80"/>
      <c r="D1155" s="80"/>
      <c r="E1155" s="80"/>
      <c r="F1155" s="80"/>
      <c r="G1155" s="68"/>
      <c r="H1155" s="68"/>
      <c r="I1155" s="68"/>
      <c r="J1155" s="68"/>
      <c r="K1155" s="68"/>
      <c r="L1155" s="68"/>
      <c r="M1155" s="68"/>
      <c r="N1155" s="68"/>
      <c r="O1155" s="68"/>
      <c r="P1155" s="68"/>
      <c r="Q1155" s="68"/>
      <c r="R1155" s="68"/>
      <c r="S1155" s="68"/>
      <c r="T1155" s="68"/>
      <c r="U1155" s="68"/>
      <c r="V1155" s="68"/>
      <c r="W1155" s="68"/>
      <c r="X1155" s="68"/>
      <c r="Y1155" s="68"/>
      <c r="Z1155" s="69"/>
      <c r="AA1155" s="70"/>
      <c r="AB1155" s="70"/>
      <c r="AC1155" s="70"/>
      <c r="AD1155" s="71"/>
      <c r="AE1155" s="70"/>
      <c r="AF1155" s="69"/>
      <c r="AG1155" s="69"/>
      <c r="AH1155" s="72"/>
      <c r="AI1155" s="73"/>
      <c r="AJ1155" s="74"/>
      <c r="AK1155" s="75"/>
      <c r="AL1155" s="76"/>
      <c r="AM1155" s="77"/>
      <c r="AN1155" s="571" t="s">
        <v>1531</v>
      </c>
    </row>
    <row r="1156" spans="1:40" x14ac:dyDescent="0.15">
      <c r="A1156" s="67"/>
      <c r="B1156" s="68"/>
      <c r="C1156" s="68"/>
      <c r="D1156" s="68"/>
      <c r="E1156" s="68"/>
      <c r="F1156" s="68"/>
      <c r="G1156" s="68"/>
      <c r="H1156" s="68"/>
      <c r="I1156" s="68"/>
      <c r="J1156" s="68"/>
      <c r="K1156" s="68"/>
      <c r="L1156" s="68"/>
      <c r="M1156" s="68"/>
      <c r="N1156" s="68"/>
      <c r="O1156" s="68"/>
      <c r="P1156" s="68"/>
      <c r="Q1156" s="68"/>
      <c r="R1156" s="68"/>
      <c r="S1156" s="68"/>
      <c r="T1156" s="68"/>
      <c r="U1156" s="68"/>
      <c r="V1156" s="68"/>
      <c r="W1156" s="68"/>
      <c r="X1156" s="68"/>
      <c r="Y1156" s="68"/>
      <c r="Z1156" s="69"/>
      <c r="AA1156" s="70"/>
      <c r="AB1156" s="70"/>
      <c r="AC1156" s="70"/>
      <c r="AD1156" s="71"/>
      <c r="AE1156" s="70"/>
      <c r="AF1156" s="69"/>
      <c r="AG1156" s="69"/>
      <c r="AH1156" s="72"/>
      <c r="AI1156" s="73"/>
      <c r="AJ1156" s="74"/>
      <c r="AK1156" s="75"/>
      <c r="AL1156" s="76"/>
      <c r="AM1156" s="77"/>
      <c r="AN1156" s="571" t="s">
        <v>1476</v>
      </c>
    </row>
    <row r="1157" spans="1:40" x14ac:dyDescent="0.15">
      <c r="A1157" s="671"/>
      <c r="B1157" s="673"/>
      <c r="C1157" s="673"/>
      <c r="D1157" s="673"/>
      <c r="E1157" s="673"/>
      <c r="F1157" s="517"/>
      <c r="G1157" s="674"/>
      <c r="H1157" s="674"/>
      <c r="I1157" s="674"/>
      <c r="J1157" s="674"/>
      <c r="K1157" s="674"/>
      <c r="L1157" s="674"/>
      <c r="M1157" s="674"/>
      <c r="N1157" s="674"/>
      <c r="O1157" s="674"/>
      <c r="P1157" s="674"/>
      <c r="Q1157" s="674"/>
      <c r="R1157" s="674"/>
      <c r="S1157" s="674"/>
      <c r="T1157" s="674"/>
      <c r="U1157" s="674"/>
      <c r="V1157" s="674"/>
      <c r="W1157" s="674"/>
      <c r="X1157" s="674"/>
      <c r="Y1157" s="674"/>
      <c r="Z1157" s="707"/>
      <c r="AA1157" s="677"/>
      <c r="AB1157" s="677"/>
      <c r="AC1157" s="677"/>
      <c r="AD1157" s="679"/>
      <c r="AE1157" s="677"/>
      <c r="AF1157" s="707"/>
      <c r="AG1157" s="707"/>
      <c r="AH1157" s="680"/>
      <c r="AI1157" s="683"/>
      <c r="AJ1157" s="707"/>
      <c r="AK1157" s="680"/>
      <c r="AL1157" s="683"/>
      <c r="AM1157" s="680"/>
      <c r="AN1157" s="78" t="s">
        <v>1408</v>
      </c>
    </row>
    <row r="1158" spans="1:40" x14ac:dyDescent="0.15">
      <c r="A1158" s="708"/>
      <c r="B1158" s="673"/>
      <c r="C1158" s="673"/>
      <c r="D1158" s="673"/>
      <c r="E1158" s="673"/>
      <c r="F1158" s="517"/>
      <c r="G1158" s="674"/>
      <c r="H1158" s="674"/>
      <c r="I1158" s="674"/>
      <c r="J1158" s="674"/>
      <c r="K1158" s="674"/>
      <c r="L1158" s="674"/>
      <c r="M1158" s="674"/>
      <c r="N1158" s="674"/>
      <c r="O1158" s="674"/>
      <c r="P1158" s="674"/>
      <c r="Q1158" s="674"/>
      <c r="R1158" s="674"/>
      <c r="S1158" s="674"/>
      <c r="T1158" s="674"/>
      <c r="U1158" s="674"/>
      <c r="V1158" s="674"/>
      <c r="W1158" s="674"/>
      <c r="X1158" s="674"/>
      <c r="Y1158" s="674"/>
      <c r="Z1158" s="707"/>
      <c r="AA1158" s="677"/>
      <c r="AB1158" s="677"/>
      <c r="AC1158" s="677"/>
      <c r="AD1158" s="679"/>
      <c r="AE1158" s="677"/>
      <c r="AF1158" s="707"/>
      <c r="AG1158" s="707"/>
      <c r="AH1158" s="680"/>
      <c r="AI1158" s="683"/>
      <c r="AJ1158" s="707"/>
      <c r="AK1158" s="680"/>
      <c r="AL1158" s="683"/>
      <c r="AM1158" s="680"/>
      <c r="AN1158" s="78" t="s">
        <v>1408</v>
      </c>
    </row>
    <row r="1159" spans="1:40" x14ac:dyDescent="0.15">
      <c r="A1159" s="708"/>
      <c r="B1159" s="673"/>
      <c r="C1159" s="673"/>
      <c r="D1159" s="673"/>
      <c r="E1159" s="673"/>
      <c r="F1159" s="517"/>
      <c r="G1159" s="674"/>
      <c r="H1159" s="674"/>
      <c r="I1159" s="674"/>
      <c r="J1159" s="674"/>
      <c r="K1159" s="674"/>
      <c r="L1159" s="674"/>
      <c r="M1159" s="674"/>
      <c r="N1159" s="674"/>
      <c r="O1159" s="674"/>
      <c r="P1159" s="674"/>
      <c r="Q1159" s="674"/>
      <c r="R1159" s="674"/>
      <c r="S1159" s="674"/>
      <c r="T1159" s="674"/>
      <c r="U1159" s="674"/>
      <c r="V1159" s="674"/>
      <c r="W1159" s="674"/>
      <c r="X1159" s="674"/>
      <c r="Y1159" s="674"/>
      <c r="Z1159" s="707"/>
      <c r="AA1159" s="677"/>
      <c r="AB1159" s="677"/>
      <c r="AC1159" s="677"/>
      <c r="AD1159" s="679"/>
      <c r="AE1159" s="677"/>
      <c r="AF1159" s="707"/>
      <c r="AG1159" s="707"/>
      <c r="AH1159" s="680"/>
      <c r="AI1159" s="683"/>
      <c r="AJ1159" s="707"/>
      <c r="AK1159" s="680"/>
      <c r="AL1159" s="683"/>
      <c r="AM1159" s="680"/>
      <c r="AN1159" s="78" t="s">
        <v>1408</v>
      </c>
    </row>
    <row r="1160" spans="1:40" x14ac:dyDescent="0.15">
      <c r="A1160" s="708"/>
      <c r="B1160" s="673"/>
      <c r="C1160" s="673"/>
      <c r="D1160" s="673"/>
      <c r="E1160" s="673"/>
      <c r="F1160" s="517"/>
      <c r="G1160" s="674"/>
      <c r="H1160" s="674"/>
      <c r="I1160" s="674"/>
      <c r="J1160" s="674"/>
      <c r="K1160" s="674"/>
      <c r="L1160" s="674"/>
      <c r="M1160" s="674"/>
      <c r="N1160" s="674"/>
      <c r="O1160" s="674"/>
      <c r="P1160" s="674"/>
      <c r="Q1160" s="674"/>
      <c r="R1160" s="674"/>
      <c r="S1160" s="674"/>
      <c r="T1160" s="674"/>
      <c r="U1160" s="674"/>
      <c r="V1160" s="674"/>
      <c r="W1160" s="674"/>
      <c r="X1160" s="674"/>
      <c r="Y1160" s="674"/>
      <c r="Z1160" s="707"/>
      <c r="AA1160" s="677"/>
      <c r="AB1160" s="677"/>
      <c r="AC1160" s="677"/>
      <c r="AD1160" s="679"/>
      <c r="AE1160" s="677"/>
      <c r="AF1160" s="707"/>
      <c r="AG1160" s="707"/>
      <c r="AH1160" s="680"/>
      <c r="AI1160" s="683"/>
      <c r="AJ1160" s="707"/>
      <c r="AK1160" s="680"/>
      <c r="AL1160" s="683"/>
      <c r="AM1160" s="680"/>
      <c r="AN1160" s="78" t="s">
        <v>1408</v>
      </c>
    </row>
    <row r="1161" spans="1:40" x14ac:dyDescent="0.15">
      <c r="A1161" s="708"/>
      <c r="B1161" s="673"/>
      <c r="C1161" s="673"/>
      <c r="D1161" s="673"/>
      <c r="E1161" s="673"/>
      <c r="F1161" s="517"/>
      <c r="G1161" s="674"/>
      <c r="H1161" s="674"/>
      <c r="I1161" s="674"/>
      <c r="J1161" s="674"/>
      <c r="K1161" s="674"/>
      <c r="L1161" s="674"/>
      <c r="M1161" s="674"/>
      <c r="N1161" s="674"/>
      <c r="O1161" s="674"/>
      <c r="P1161" s="674"/>
      <c r="Q1161" s="674"/>
      <c r="R1161" s="674"/>
      <c r="S1161" s="674"/>
      <c r="T1161" s="674"/>
      <c r="U1161" s="674"/>
      <c r="V1161" s="674"/>
      <c r="W1161" s="674"/>
      <c r="X1161" s="674"/>
      <c r="Y1161" s="674"/>
      <c r="Z1161" s="707"/>
      <c r="AA1161" s="677"/>
      <c r="AB1161" s="677"/>
      <c r="AC1161" s="677"/>
      <c r="AD1161" s="679"/>
      <c r="AE1161" s="677"/>
      <c r="AF1161" s="707"/>
      <c r="AG1161" s="707"/>
      <c r="AH1161" s="680"/>
      <c r="AI1161" s="683"/>
      <c r="AJ1161" s="707"/>
      <c r="AK1161" s="680"/>
      <c r="AL1161" s="683"/>
      <c r="AM1161" s="680"/>
      <c r="AN1161" s="78" t="s">
        <v>1408</v>
      </c>
    </row>
    <row r="1162" spans="1:40" x14ac:dyDescent="0.15">
      <c r="A1162" s="79"/>
      <c r="B1162" s="80"/>
      <c r="C1162" s="80"/>
      <c r="D1162" s="80"/>
      <c r="E1162" s="80"/>
      <c r="F1162" s="80"/>
      <c r="G1162" s="68"/>
      <c r="H1162" s="68"/>
      <c r="I1162" s="68"/>
      <c r="J1162" s="68"/>
      <c r="K1162" s="68"/>
      <c r="L1162" s="68"/>
      <c r="M1162" s="68"/>
      <c r="N1162" s="68"/>
      <c r="O1162" s="68"/>
      <c r="P1162" s="68"/>
      <c r="Q1162" s="68"/>
      <c r="R1162" s="68"/>
      <c r="S1162" s="68"/>
      <c r="T1162" s="68"/>
      <c r="U1162" s="68"/>
      <c r="V1162" s="68"/>
      <c r="W1162" s="68"/>
      <c r="X1162" s="68"/>
      <c r="Y1162" s="68"/>
      <c r="Z1162" s="69"/>
      <c r="AA1162" s="70"/>
      <c r="AB1162" s="70"/>
      <c r="AC1162" s="70"/>
      <c r="AD1162" s="71"/>
      <c r="AE1162" s="70"/>
      <c r="AF1162" s="69"/>
      <c r="AG1162" s="69"/>
      <c r="AH1162" s="72"/>
      <c r="AI1162" s="73"/>
      <c r="AJ1162" s="74"/>
      <c r="AK1162" s="75"/>
      <c r="AL1162" s="76"/>
      <c r="AM1162" s="77"/>
      <c r="AN1162" s="571" t="s">
        <v>1472</v>
      </c>
    </row>
    <row r="1163" spans="1:40" x14ac:dyDescent="0.15">
      <c r="A1163" s="67"/>
      <c r="B1163" s="68"/>
      <c r="C1163" s="68"/>
      <c r="D1163" s="68"/>
      <c r="E1163" s="68"/>
      <c r="F1163" s="68"/>
      <c r="G1163" s="68"/>
      <c r="H1163" s="68"/>
      <c r="I1163" s="68"/>
      <c r="J1163" s="68"/>
      <c r="K1163" s="68"/>
      <c r="L1163" s="68"/>
      <c r="M1163" s="68"/>
      <c r="N1163" s="68"/>
      <c r="O1163" s="68"/>
      <c r="P1163" s="68"/>
      <c r="Q1163" s="68"/>
      <c r="R1163" s="68"/>
      <c r="S1163" s="68"/>
      <c r="T1163" s="68"/>
      <c r="U1163" s="68"/>
      <c r="V1163" s="68"/>
      <c r="W1163" s="68"/>
      <c r="X1163" s="68"/>
      <c r="Y1163" s="68"/>
      <c r="Z1163" s="69"/>
      <c r="AA1163" s="70"/>
      <c r="AB1163" s="70"/>
      <c r="AC1163" s="70"/>
      <c r="AD1163" s="71"/>
      <c r="AE1163" s="70"/>
      <c r="AF1163" s="69"/>
      <c r="AG1163" s="69"/>
      <c r="AH1163" s="72"/>
      <c r="AI1163" s="73"/>
      <c r="AJ1163" s="74"/>
      <c r="AK1163" s="75"/>
      <c r="AL1163" s="76"/>
      <c r="AM1163" s="77"/>
      <c r="AN1163" s="571" t="s">
        <v>1472</v>
      </c>
    </row>
    <row r="1164" spans="1:40" x14ac:dyDescent="0.15">
      <c r="A1164" s="67"/>
      <c r="B1164" s="68"/>
      <c r="C1164" s="68"/>
      <c r="D1164" s="68"/>
      <c r="E1164" s="68"/>
      <c r="F1164" s="68"/>
      <c r="G1164" s="68"/>
      <c r="H1164" s="68"/>
      <c r="I1164" s="68"/>
      <c r="J1164" s="68"/>
      <c r="K1164" s="68"/>
      <c r="L1164" s="68"/>
      <c r="M1164" s="68"/>
      <c r="N1164" s="68"/>
      <c r="O1164" s="68"/>
      <c r="P1164" s="68"/>
      <c r="Q1164" s="68"/>
      <c r="R1164" s="68"/>
      <c r="S1164" s="68"/>
      <c r="T1164" s="68"/>
      <c r="U1164" s="68"/>
      <c r="V1164" s="68"/>
      <c r="W1164" s="68"/>
      <c r="X1164" s="68"/>
      <c r="Y1164" s="68"/>
      <c r="Z1164" s="69"/>
      <c r="AA1164" s="70"/>
      <c r="AB1164" s="70"/>
      <c r="AC1164" s="70"/>
      <c r="AD1164" s="71"/>
      <c r="AE1164" s="70"/>
      <c r="AF1164" s="69"/>
      <c r="AG1164" s="69"/>
      <c r="AH1164" s="72"/>
      <c r="AI1164" s="73"/>
      <c r="AJ1164" s="74"/>
      <c r="AK1164" s="75"/>
      <c r="AL1164" s="76"/>
      <c r="AM1164" s="77"/>
      <c r="AN1164" s="571" t="s">
        <v>1472</v>
      </c>
    </row>
    <row r="1165" spans="1:40" x14ac:dyDescent="0.15">
      <c r="A1165" s="67"/>
      <c r="B1165" s="68"/>
      <c r="C1165" s="68"/>
      <c r="D1165" s="68"/>
      <c r="E1165" s="68"/>
      <c r="F1165" s="68"/>
      <c r="G1165" s="68"/>
      <c r="H1165" s="68"/>
      <c r="I1165" s="68"/>
      <c r="J1165" s="68"/>
      <c r="K1165" s="68"/>
      <c r="L1165" s="68"/>
      <c r="M1165" s="68"/>
      <c r="N1165" s="68"/>
      <c r="O1165" s="68"/>
      <c r="P1165" s="68"/>
      <c r="Q1165" s="68"/>
      <c r="R1165" s="68"/>
      <c r="S1165" s="68"/>
      <c r="T1165" s="68"/>
      <c r="U1165" s="68"/>
      <c r="V1165" s="68"/>
      <c r="W1165" s="68"/>
      <c r="X1165" s="68"/>
      <c r="Y1165" s="68"/>
      <c r="Z1165" s="69"/>
      <c r="AA1165" s="70"/>
      <c r="AB1165" s="70"/>
      <c r="AC1165" s="70"/>
      <c r="AD1165" s="71"/>
      <c r="AE1165" s="70"/>
      <c r="AF1165" s="69"/>
      <c r="AG1165" s="69"/>
      <c r="AH1165" s="72"/>
      <c r="AI1165" s="73"/>
      <c r="AJ1165" s="74"/>
      <c r="AK1165" s="75"/>
      <c r="AL1165" s="76"/>
      <c r="AM1165" s="77"/>
      <c r="AN1165" s="571" t="s">
        <v>1472</v>
      </c>
    </row>
    <row r="1166" spans="1:40" x14ac:dyDescent="0.15">
      <c r="A1166" s="67"/>
      <c r="B1166" s="68"/>
      <c r="C1166" s="68"/>
      <c r="D1166" s="68"/>
      <c r="E1166" s="68"/>
      <c r="F1166" s="68"/>
      <c r="G1166" s="68"/>
      <c r="H1166" s="68"/>
      <c r="I1166" s="68"/>
      <c r="J1166" s="68"/>
      <c r="K1166" s="68"/>
      <c r="L1166" s="68"/>
      <c r="M1166" s="68"/>
      <c r="N1166" s="68"/>
      <c r="O1166" s="68"/>
      <c r="P1166" s="68"/>
      <c r="Q1166" s="68"/>
      <c r="R1166" s="68"/>
      <c r="S1166" s="68"/>
      <c r="T1166" s="68"/>
      <c r="U1166" s="68"/>
      <c r="V1166" s="68"/>
      <c r="W1166" s="68"/>
      <c r="X1166" s="68"/>
      <c r="Y1166" s="68"/>
      <c r="Z1166" s="69"/>
      <c r="AA1166" s="70"/>
      <c r="AB1166" s="70"/>
      <c r="AC1166" s="70"/>
      <c r="AD1166" s="71"/>
      <c r="AE1166" s="70"/>
      <c r="AF1166" s="69"/>
      <c r="AG1166" s="69"/>
      <c r="AH1166" s="72"/>
      <c r="AI1166" s="73"/>
      <c r="AJ1166" s="74"/>
      <c r="AK1166" s="75"/>
      <c r="AL1166" s="76"/>
      <c r="AM1166" s="77"/>
      <c r="AN1166" s="571" t="s">
        <v>1472</v>
      </c>
    </row>
    <row r="1167" spans="1:40" x14ac:dyDescent="0.15">
      <c r="A1167" s="67"/>
      <c r="B1167" s="68"/>
      <c r="C1167" s="68"/>
      <c r="D1167" s="68"/>
      <c r="E1167" s="68"/>
      <c r="F1167" s="68"/>
      <c r="G1167" s="68"/>
      <c r="H1167" s="68"/>
      <c r="I1167" s="68"/>
      <c r="J1167" s="68"/>
      <c r="K1167" s="68"/>
      <c r="L1167" s="68"/>
      <c r="M1167" s="68"/>
      <c r="N1167" s="68"/>
      <c r="O1167" s="68"/>
      <c r="P1167" s="68"/>
      <c r="Q1167" s="68"/>
      <c r="R1167" s="68"/>
      <c r="S1167" s="68"/>
      <c r="T1167" s="68"/>
      <c r="U1167" s="68"/>
      <c r="V1167" s="68"/>
      <c r="W1167" s="68"/>
      <c r="X1167" s="68"/>
      <c r="Y1167" s="68"/>
      <c r="Z1167" s="69"/>
      <c r="AA1167" s="70"/>
      <c r="AB1167" s="70"/>
      <c r="AC1167" s="70"/>
      <c r="AD1167" s="71"/>
      <c r="AE1167" s="70"/>
      <c r="AF1167" s="69"/>
      <c r="AG1167" s="69"/>
      <c r="AH1167" s="72"/>
      <c r="AI1167" s="73"/>
      <c r="AJ1167" s="74"/>
      <c r="AK1167" s="75"/>
      <c r="AL1167" s="76"/>
      <c r="AM1167" s="77"/>
      <c r="AN1167" s="571" t="s">
        <v>1472</v>
      </c>
    </row>
    <row r="1168" spans="1:40" x14ac:dyDescent="0.15">
      <c r="A1168" s="67"/>
      <c r="B1168" s="68"/>
      <c r="C1168" s="68"/>
      <c r="D1168" s="68"/>
      <c r="E1168" s="68"/>
      <c r="F1168" s="68"/>
      <c r="G1168" s="68"/>
      <c r="H1168" s="68"/>
      <c r="I1168" s="68"/>
      <c r="J1168" s="68"/>
      <c r="K1168" s="68"/>
      <c r="L1168" s="68"/>
      <c r="M1168" s="68"/>
      <c r="N1168" s="68"/>
      <c r="O1168" s="68"/>
      <c r="P1168" s="68"/>
      <c r="Q1168" s="68"/>
      <c r="R1168" s="68"/>
      <c r="S1168" s="68"/>
      <c r="T1168" s="68"/>
      <c r="U1168" s="68"/>
      <c r="V1168" s="68"/>
      <c r="W1168" s="68"/>
      <c r="X1168" s="68"/>
      <c r="Y1168" s="68"/>
      <c r="Z1168" s="69"/>
      <c r="AA1168" s="70"/>
      <c r="AB1168" s="70"/>
      <c r="AC1168" s="70"/>
      <c r="AD1168" s="71"/>
      <c r="AE1168" s="70"/>
      <c r="AF1168" s="69"/>
      <c r="AG1168" s="69"/>
      <c r="AH1168" s="72"/>
      <c r="AI1168" s="73"/>
      <c r="AJ1168" s="74"/>
      <c r="AK1168" s="75"/>
      <c r="AL1168" s="76"/>
      <c r="AM1168" s="77"/>
      <c r="AN1168" s="571" t="s">
        <v>1472</v>
      </c>
    </row>
    <row r="1169" spans="1:40" x14ac:dyDescent="0.15">
      <c r="A1169" s="67"/>
      <c r="B1169" s="68"/>
      <c r="C1169" s="68"/>
      <c r="D1169" s="68"/>
      <c r="E1169" s="68"/>
      <c r="F1169" s="68"/>
      <c r="G1169" s="68"/>
      <c r="H1169" s="68"/>
      <c r="I1169" s="68"/>
      <c r="J1169" s="68"/>
      <c r="K1169" s="68"/>
      <c r="L1169" s="68"/>
      <c r="M1169" s="68"/>
      <c r="N1169" s="68"/>
      <c r="O1169" s="68"/>
      <c r="P1169" s="68"/>
      <c r="Q1169" s="68"/>
      <c r="R1169" s="68"/>
      <c r="S1169" s="68"/>
      <c r="T1169" s="68"/>
      <c r="U1169" s="68"/>
      <c r="V1169" s="68"/>
      <c r="W1169" s="68"/>
      <c r="X1169" s="68"/>
      <c r="Y1169" s="68"/>
      <c r="Z1169" s="69"/>
      <c r="AA1169" s="70"/>
      <c r="AB1169" s="70"/>
      <c r="AC1169" s="70"/>
      <c r="AD1169" s="71"/>
      <c r="AE1169" s="70"/>
      <c r="AF1169" s="69"/>
      <c r="AG1169" s="69"/>
      <c r="AH1169" s="72"/>
      <c r="AI1169" s="73"/>
      <c r="AJ1169" s="74"/>
      <c r="AK1169" s="75"/>
      <c r="AL1169" s="76"/>
      <c r="AM1169" s="77"/>
      <c r="AN1169" s="571" t="s">
        <v>1472</v>
      </c>
    </row>
    <row r="1170" spans="1:40" x14ac:dyDescent="0.15">
      <c r="A1170" s="67"/>
      <c r="B1170" s="68"/>
      <c r="C1170" s="68"/>
      <c r="D1170" s="68"/>
      <c r="E1170" s="68"/>
      <c r="F1170" s="68"/>
      <c r="G1170" s="68"/>
      <c r="H1170" s="68"/>
      <c r="I1170" s="68"/>
      <c r="J1170" s="68"/>
      <c r="K1170" s="68"/>
      <c r="L1170" s="68"/>
      <c r="M1170" s="68"/>
      <c r="N1170" s="68"/>
      <c r="O1170" s="68"/>
      <c r="P1170" s="68"/>
      <c r="Q1170" s="68"/>
      <c r="R1170" s="68"/>
      <c r="S1170" s="68"/>
      <c r="T1170" s="68"/>
      <c r="U1170" s="68"/>
      <c r="V1170" s="68"/>
      <c r="W1170" s="68"/>
      <c r="X1170" s="68"/>
      <c r="Y1170" s="68"/>
      <c r="Z1170" s="69"/>
      <c r="AA1170" s="70"/>
      <c r="AB1170" s="70"/>
      <c r="AC1170" s="70"/>
      <c r="AD1170" s="71"/>
      <c r="AE1170" s="70"/>
      <c r="AF1170" s="69"/>
      <c r="AG1170" s="69"/>
      <c r="AH1170" s="72"/>
      <c r="AI1170" s="73"/>
      <c r="AJ1170" s="74"/>
      <c r="AK1170" s="75"/>
      <c r="AL1170" s="76"/>
      <c r="AM1170" s="77"/>
      <c r="AN1170" s="571" t="s">
        <v>1472</v>
      </c>
    </row>
    <row r="1171" spans="1:40" x14ac:dyDescent="0.15">
      <c r="A1171" s="67"/>
      <c r="B1171" s="68"/>
      <c r="C1171" s="68"/>
      <c r="D1171" s="68"/>
      <c r="E1171" s="68"/>
      <c r="F1171" s="68"/>
      <c r="G1171" s="68"/>
      <c r="H1171" s="68"/>
      <c r="I1171" s="68"/>
      <c r="J1171" s="68"/>
      <c r="K1171" s="68"/>
      <c r="L1171" s="68"/>
      <c r="M1171" s="68"/>
      <c r="N1171" s="68"/>
      <c r="O1171" s="68"/>
      <c r="P1171" s="68"/>
      <c r="Q1171" s="68"/>
      <c r="R1171" s="68"/>
      <c r="S1171" s="68"/>
      <c r="T1171" s="68"/>
      <c r="U1171" s="68"/>
      <c r="V1171" s="68"/>
      <c r="W1171" s="68"/>
      <c r="X1171" s="68"/>
      <c r="Y1171" s="68"/>
      <c r="Z1171" s="69"/>
      <c r="AA1171" s="70"/>
      <c r="AB1171" s="70"/>
      <c r="AC1171" s="70"/>
      <c r="AD1171" s="71"/>
      <c r="AE1171" s="70"/>
      <c r="AF1171" s="69"/>
      <c r="AG1171" s="69"/>
      <c r="AH1171" s="72"/>
      <c r="AI1171" s="73"/>
      <c r="AJ1171" s="74"/>
      <c r="AK1171" s="75"/>
      <c r="AL1171" s="76"/>
      <c r="AM1171" s="77"/>
      <c r="AN1171" s="571" t="s">
        <v>1472</v>
      </c>
    </row>
    <row r="1172" spans="1:40" x14ac:dyDescent="0.15">
      <c r="A1172" s="67"/>
      <c r="B1172" s="68"/>
      <c r="C1172" s="68"/>
      <c r="D1172" s="68"/>
      <c r="E1172" s="68"/>
      <c r="F1172" s="68"/>
      <c r="G1172" s="68"/>
      <c r="H1172" s="68"/>
      <c r="I1172" s="68"/>
      <c r="J1172" s="68"/>
      <c r="K1172" s="68"/>
      <c r="L1172" s="68"/>
      <c r="M1172" s="68"/>
      <c r="N1172" s="68"/>
      <c r="O1172" s="68"/>
      <c r="P1172" s="68"/>
      <c r="Q1172" s="68"/>
      <c r="R1172" s="68"/>
      <c r="S1172" s="68"/>
      <c r="T1172" s="68"/>
      <c r="U1172" s="68"/>
      <c r="V1172" s="68"/>
      <c r="W1172" s="68"/>
      <c r="X1172" s="68"/>
      <c r="Y1172" s="68"/>
      <c r="Z1172" s="69"/>
      <c r="AA1172" s="70"/>
      <c r="AB1172" s="70"/>
      <c r="AC1172" s="70"/>
      <c r="AD1172" s="71"/>
      <c r="AE1172" s="70"/>
      <c r="AF1172" s="69"/>
      <c r="AG1172" s="69"/>
      <c r="AH1172" s="72"/>
      <c r="AI1172" s="73"/>
      <c r="AJ1172" s="74"/>
      <c r="AK1172" s="75"/>
      <c r="AL1172" s="76"/>
      <c r="AM1172" s="77"/>
      <c r="AN1172" s="571" t="s">
        <v>1472</v>
      </c>
    </row>
    <row r="1173" spans="1:40" x14ac:dyDescent="0.15">
      <c r="A1173" s="67"/>
      <c r="B1173" s="68"/>
      <c r="C1173" s="68"/>
      <c r="D1173" s="68"/>
      <c r="E1173" s="68"/>
      <c r="F1173" s="68"/>
      <c r="G1173" s="68"/>
      <c r="H1173" s="68"/>
      <c r="I1173" s="68"/>
      <c r="J1173" s="68"/>
      <c r="K1173" s="68"/>
      <c r="L1173" s="68"/>
      <c r="M1173" s="68"/>
      <c r="N1173" s="68"/>
      <c r="O1173" s="68"/>
      <c r="P1173" s="68"/>
      <c r="Q1173" s="68"/>
      <c r="R1173" s="68"/>
      <c r="S1173" s="68"/>
      <c r="T1173" s="68"/>
      <c r="U1173" s="68"/>
      <c r="V1173" s="68"/>
      <c r="W1173" s="68"/>
      <c r="X1173" s="68"/>
      <c r="Y1173" s="68"/>
      <c r="Z1173" s="69"/>
      <c r="AA1173" s="70"/>
      <c r="AB1173" s="70"/>
      <c r="AC1173" s="70"/>
      <c r="AD1173" s="71"/>
      <c r="AE1173" s="70"/>
      <c r="AF1173" s="69"/>
      <c r="AG1173" s="69"/>
      <c r="AH1173" s="72"/>
      <c r="AI1173" s="73"/>
      <c r="AJ1173" s="74"/>
      <c r="AK1173" s="75"/>
      <c r="AL1173" s="76"/>
      <c r="AM1173" s="77"/>
      <c r="AN1173" s="571" t="s">
        <v>1472</v>
      </c>
    </row>
    <row r="1174" spans="1:40" x14ac:dyDescent="0.15">
      <c r="A1174" s="67"/>
      <c r="B1174" s="68"/>
      <c r="C1174" s="68"/>
      <c r="D1174" s="68"/>
      <c r="E1174" s="68"/>
      <c r="F1174" s="68"/>
      <c r="G1174" s="68"/>
      <c r="H1174" s="68"/>
      <c r="I1174" s="68"/>
      <c r="J1174" s="68"/>
      <c r="K1174" s="68"/>
      <c r="L1174" s="68"/>
      <c r="M1174" s="68"/>
      <c r="N1174" s="68"/>
      <c r="O1174" s="68"/>
      <c r="P1174" s="68"/>
      <c r="Q1174" s="68"/>
      <c r="R1174" s="68"/>
      <c r="S1174" s="68"/>
      <c r="T1174" s="68"/>
      <c r="U1174" s="68"/>
      <c r="V1174" s="68"/>
      <c r="W1174" s="68"/>
      <c r="X1174" s="68"/>
      <c r="Y1174" s="68"/>
      <c r="Z1174" s="69"/>
      <c r="AA1174" s="70"/>
      <c r="AB1174" s="70"/>
      <c r="AC1174" s="70"/>
      <c r="AD1174" s="71"/>
      <c r="AE1174" s="70"/>
      <c r="AF1174" s="69"/>
      <c r="AG1174" s="69"/>
      <c r="AH1174" s="72"/>
      <c r="AI1174" s="73"/>
      <c r="AJ1174" s="74"/>
      <c r="AK1174" s="75"/>
      <c r="AL1174" s="76"/>
      <c r="AM1174" s="77"/>
      <c r="AN1174" s="571" t="s">
        <v>1472</v>
      </c>
    </row>
    <row r="1175" spans="1:40" x14ac:dyDescent="0.15">
      <c r="A1175" s="67"/>
      <c r="B1175" s="68"/>
      <c r="C1175" s="68"/>
      <c r="D1175" s="68"/>
      <c r="E1175" s="68"/>
      <c r="F1175" s="68"/>
      <c r="G1175" s="68"/>
      <c r="H1175" s="68"/>
      <c r="I1175" s="68"/>
      <c r="J1175" s="68"/>
      <c r="K1175" s="68"/>
      <c r="L1175" s="68"/>
      <c r="M1175" s="68"/>
      <c r="N1175" s="68"/>
      <c r="O1175" s="68"/>
      <c r="P1175" s="68"/>
      <c r="Q1175" s="68"/>
      <c r="R1175" s="68"/>
      <c r="S1175" s="68"/>
      <c r="T1175" s="68"/>
      <c r="U1175" s="68"/>
      <c r="V1175" s="68"/>
      <c r="W1175" s="68"/>
      <c r="X1175" s="68"/>
      <c r="Y1175" s="68"/>
      <c r="Z1175" s="69"/>
      <c r="AA1175" s="70"/>
      <c r="AB1175" s="70"/>
      <c r="AC1175" s="70"/>
      <c r="AD1175" s="71"/>
      <c r="AE1175" s="70"/>
      <c r="AF1175" s="69"/>
      <c r="AG1175" s="69"/>
      <c r="AH1175" s="72"/>
      <c r="AI1175" s="73"/>
      <c r="AJ1175" s="74"/>
      <c r="AK1175" s="75"/>
      <c r="AL1175" s="76"/>
      <c r="AM1175" s="77"/>
      <c r="AN1175" s="571" t="s">
        <v>1472</v>
      </c>
    </row>
    <row r="1176" spans="1:40" x14ac:dyDescent="0.15">
      <c r="A1176" s="79"/>
      <c r="B1176" s="80"/>
      <c r="C1176" s="80"/>
      <c r="D1176" s="80"/>
      <c r="E1176" s="80"/>
      <c r="F1176" s="80"/>
      <c r="G1176" s="68"/>
      <c r="H1176" s="68"/>
      <c r="I1176" s="68"/>
      <c r="J1176" s="68"/>
      <c r="K1176" s="68"/>
      <c r="L1176" s="68"/>
      <c r="M1176" s="68"/>
      <c r="N1176" s="68"/>
      <c r="O1176" s="68"/>
      <c r="P1176" s="68"/>
      <c r="Q1176" s="68"/>
      <c r="R1176" s="68"/>
      <c r="S1176" s="68"/>
      <c r="T1176" s="68"/>
      <c r="U1176" s="68"/>
      <c r="V1176" s="68"/>
      <c r="W1176" s="68"/>
      <c r="X1176" s="68"/>
      <c r="Y1176" s="68"/>
      <c r="Z1176" s="69"/>
      <c r="AA1176" s="70"/>
      <c r="AB1176" s="70"/>
      <c r="AC1176" s="70"/>
      <c r="AD1176" s="71"/>
      <c r="AE1176" s="70"/>
      <c r="AF1176" s="69"/>
      <c r="AG1176" s="69"/>
      <c r="AH1176" s="72"/>
      <c r="AI1176" s="73"/>
      <c r="AJ1176" s="74"/>
      <c r="AK1176" s="75"/>
      <c r="AL1176" s="76"/>
      <c r="AM1176" s="77"/>
      <c r="AN1176" s="571" t="s">
        <v>1472</v>
      </c>
    </row>
    <row r="1177" spans="1:40" x14ac:dyDescent="0.15">
      <c r="A1177" s="67"/>
      <c r="B1177" s="68"/>
      <c r="C1177" s="68"/>
      <c r="D1177" s="68"/>
      <c r="E1177" s="68"/>
      <c r="F1177" s="68"/>
      <c r="G1177" s="68"/>
      <c r="H1177" s="68"/>
      <c r="I1177" s="68"/>
      <c r="J1177" s="68"/>
      <c r="K1177" s="68"/>
      <c r="L1177" s="68"/>
      <c r="M1177" s="68"/>
      <c r="N1177" s="68"/>
      <c r="O1177" s="68"/>
      <c r="P1177" s="68"/>
      <c r="Q1177" s="68"/>
      <c r="R1177" s="68"/>
      <c r="S1177" s="68"/>
      <c r="T1177" s="68"/>
      <c r="U1177" s="68"/>
      <c r="V1177" s="68"/>
      <c r="W1177" s="68"/>
      <c r="X1177" s="68"/>
      <c r="Y1177" s="68"/>
      <c r="Z1177" s="69"/>
      <c r="AA1177" s="70"/>
      <c r="AB1177" s="70"/>
      <c r="AC1177" s="70"/>
      <c r="AD1177" s="71"/>
      <c r="AE1177" s="70"/>
      <c r="AF1177" s="69"/>
      <c r="AG1177" s="69"/>
      <c r="AH1177" s="72"/>
      <c r="AI1177" s="73"/>
      <c r="AJ1177" s="74"/>
      <c r="AK1177" s="75"/>
      <c r="AL1177" s="76"/>
      <c r="AM1177" s="77"/>
      <c r="AN1177" s="571" t="s">
        <v>1472</v>
      </c>
    </row>
    <row r="1178" spans="1:40" x14ac:dyDescent="0.15">
      <c r="A1178" s="67"/>
      <c r="B1178" s="68"/>
      <c r="C1178" s="68"/>
      <c r="D1178" s="68"/>
      <c r="E1178" s="68"/>
      <c r="F1178" s="68"/>
      <c r="G1178" s="68"/>
      <c r="H1178" s="68"/>
      <c r="I1178" s="68"/>
      <c r="J1178" s="68"/>
      <c r="K1178" s="68"/>
      <c r="L1178" s="68"/>
      <c r="M1178" s="68"/>
      <c r="N1178" s="68"/>
      <c r="O1178" s="68"/>
      <c r="P1178" s="68"/>
      <c r="Q1178" s="68"/>
      <c r="R1178" s="68"/>
      <c r="S1178" s="68"/>
      <c r="T1178" s="68"/>
      <c r="U1178" s="68"/>
      <c r="V1178" s="68"/>
      <c r="W1178" s="68"/>
      <c r="X1178" s="68"/>
      <c r="Y1178" s="68"/>
      <c r="Z1178" s="69"/>
      <c r="AA1178" s="70"/>
      <c r="AB1178" s="70"/>
      <c r="AC1178" s="70"/>
      <c r="AD1178" s="71"/>
      <c r="AE1178" s="70"/>
      <c r="AF1178" s="69"/>
      <c r="AG1178" s="69"/>
      <c r="AH1178" s="72"/>
      <c r="AI1178" s="73"/>
      <c r="AJ1178" s="74"/>
      <c r="AK1178" s="75"/>
      <c r="AL1178" s="76"/>
      <c r="AM1178" s="77"/>
      <c r="AN1178" s="571" t="s">
        <v>1472</v>
      </c>
    </row>
    <row r="1179" spans="1:40" x14ac:dyDescent="0.15">
      <c r="A1179" s="67"/>
      <c r="B1179" s="68"/>
      <c r="C1179" s="68"/>
      <c r="D1179" s="68"/>
      <c r="E1179" s="68"/>
      <c r="F1179" s="68"/>
      <c r="G1179" s="68"/>
      <c r="H1179" s="68"/>
      <c r="I1179" s="68"/>
      <c r="J1179" s="68"/>
      <c r="K1179" s="68"/>
      <c r="L1179" s="68"/>
      <c r="M1179" s="68"/>
      <c r="N1179" s="68"/>
      <c r="O1179" s="68"/>
      <c r="P1179" s="68"/>
      <c r="Q1179" s="68"/>
      <c r="R1179" s="68"/>
      <c r="S1179" s="68"/>
      <c r="T1179" s="68"/>
      <c r="U1179" s="68"/>
      <c r="V1179" s="68"/>
      <c r="W1179" s="68"/>
      <c r="X1179" s="68"/>
      <c r="Y1179" s="68"/>
      <c r="Z1179" s="69"/>
      <c r="AA1179" s="70"/>
      <c r="AB1179" s="70"/>
      <c r="AC1179" s="70"/>
      <c r="AD1179" s="71"/>
      <c r="AE1179" s="70"/>
      <c r="AF1179" s="69"/>
      <c r="AG1179" s="69"/>
      <c r="AH1179" s="72"/>
      <c r="AI1179" s="73"/>
      <c r="AJ1179" s="74"/>
      <c r="AK1179" s="75"/>
      <c r="AL1179" s="76"/>
      <c r="AM1179" s="77"/>
      <c r="AN1179" s="571" t="s">
        <v>1472</v>
      </c>
    </row>
    <row r="1180" spans="1:40" x14ac:dyDescent="0.15">
      <c r="A1180" s="67"/>
      <c r="B1180" s="68"/>
      <c r="C1180" s="68"/>
      <c r="D1180" s="68"/>
      <c r="E1180" s="68"/>
      <c r="F1180" s="68"/>
      <c r="G1180" s="68"/>
      <c r="H1180" s="68"/>
      <c r="I1180" s="68"/>
      <c r="J1180" s="68"/>
      <c r="K1180" s="68"/>
      <c r="L1180" s="68"/>
      <c r="M1180" s="68"/>
      <c r="N1180" s="68"/>
      <c r="O1180" s="68"/>
      <c r="P1180" s="68"/>
      <c r="Q1180" s="68"/>
      <c r="R1180" s="68"/>
      <c r="S1180" s="68"/>
      <c r="T1180" s="68"/>
      <c r="U1180" s="68"/>
      <c r="V1180" s="68"/>
      <c r="W1180" s="68"/>
      <c r="X1180" s="68"/>
      <c r="Y1180" s="68"/>
      <c r="Z1180" s="69"/>
      <c r="AA1180" s="70"/>
      <c r="AB1180" s="70"/>
      <c r="AC1180" s="70"/>
      <c r="AD1180" s="71"/>
      <c r="AE1180" s="70"/>
      <c r="AF1180" s="69"/>
      <c r="AG1180" s="69"/>
      <c r="AH1180" s="72"/>
      <c r="AI1180" s="73"/>
      <c r="AJ1180" s="74"/>
      <c r="AK1180" s="75"/>
      <c r="AL1180" s="76"/>
      <c r="AM1180" s="77"/>
      <c r="AN1180" s="571" t="s">
        <v>1472</v>
      </c>
    </row>
    <row r="1181" spans="1:40" x14ac:dyDescent="0.15">
      <c r="A1181" s="67"/>
      <c r="B1181" s="68"/>
      <c r="C1181" s="68"/>
      <c r="D1181" s="68"/>
      <c r="E1181" s="68"/>
      <c r="F1181" s="68"/>
      <c r="G1181" s="68"/>
      <c r="H1181" s="68"/>
      <c r="I1181" s="68"/>
      <c r="J1181" s="68"/>
      <c r="K1181" s="68"/>
      <c r="L1181" s="68"/>
      <c r="M1181" s="68"/>
      <c r="N1181" s="68"/>
      <c r="O1181" s="68"/>
      <c r="P1181" s="68"/>
      <c r="Q1181" s="68"/>
      <c r="R1181" s="68"/>
      <c r="S1181" s="68"/>
      <c r="T1181" s="68"/>
      <c r="U1181" s="68"/>
      <c r="V1181" s="68"/>
      <c r="W1181" s="68"/>
      <c r="X1181" s="68"/>
      <c r="Y1181" s="68"/>
      <c r="Z1181" s="69"/>
      <c r="AA1181" s="70"/>
      <c r="AB1181" s="70"/>
      <c r="AC1181" s="70"/>
      <c r="AD1181" s="71"/>
      <c r="AE1181" s="70"/>
      <c r="AF1181" s="69"/>
      <c r="AG1181" s="69"/>
      <c r="AH1181" s="72"/>
      <c r="AI1181" s="73"/>
      <c r="AJ1181" s="74"/>
      <c r="AK1181" s="75"/>
      <c r="AL1181" s="76"/>
      <c r="AM1181" s="77"/>
      <c r="AN1181" s="571" t="s">
        <v>1472</v>
      </c>
    </row>
    <row r="1182" spans="1:40" x14ac:dyDescent="0.15">
      <c r="A1182" s="79"/>
      <c r="B1182" s="80"/>
      <c r="C1182" s="80"/>
      <c r="D1182" s="80"/>
      <c r="E1182" s="80"/>
      <c r="F1182" s="80"/>
      <c r="G1182" s="68"/>
      <c r="H1182" s="68"/>
      <c r="I1182" s="68"/>
      <c r="J1182" s="68"/>
      <c r="K1182" s="68"/>
      <c r="L1182" s="68"/>
      <c r="M1182" s="68"/>
      <c r="N1182" s="68"/>
      <c r="O1182" s="68"/>
      <c r="P1182" s="68"/>
      <c r="Q1182" s="68"/>
      <c r="R1182" s="68"/>
      <c r="S1182" s="68"/>
      <c r="T1182" s="68"/>
      <c r="U1182" s="68"/>
      <c r="V1182" s="68"/>
      <c r="W1182" s="68"/>
      <c r="X1182" s="68"/>
      <c r="Y1182" s="68"/>
      <c r="Z1182" s="69"/>
      <c r="AA1182" s="70"/>
      <c r="AB1182" s="70"/>
      <c r="AC1182" s="70"/>
      <c r="AD1182" s="71"/>
      <c r="AE1182" s="70"/>
      <c r="AF1182" s="69"/>
      <c r="AG1182" s="69"/>
      <c r="AH1182" s="72"/>
      <c r="AI1182" s="73"/>
      <c r="AJ1182" s="74"/>
      <c r="AK1182" s="75"/>
      <c r="AL1182" s="76"/>
      <c r="AM1182" s="77"/>
      <c r="AN1182" s="571" t="s">
        <v>1472</v>
      </c>
    </row>
    <row r="1183" spans="1:40" x14ac:dyDescent="0.15">
      <c r="A1183" s="79"/>
      <c r="B1183" s="80"/>
      <c r="C1183" s="80"/>
      <c r="D1183" s="80"/>
      <c r="E1183" s="80"/>
      <c r="F1183" s="80"/>
      <c r="G1183" s="68"/>
      <c r="H1183" s="68"/>
      <c r="I1183" s="68"/>
      <c r="J1183" s="68"/>
      <c r="K1183" s="68"/>
      <c r="L1183" s="68"/>
      <c r="M1183" s="68"/>
      <c r="N1183" s="68"/>
      <c r="O1183" s="68"/>
      <c r="P1183" s="68"/>
      <c r="Q1183" s="68"/>
      <c r="R1183" s="68"/>
      <c r="S1183" s="68"/>
      <c r="T1183" s="68"/>
      <c r="U1183" s="68"/>
      <c r="V1183" s="68"/>
      <c r="W1183" s="68"/>
      <c r="X1183" s="68"/>
      <c r="Y1183" s="68"/>
      <c r="Z1183" s="69"/>
      <c r="AA1183" s="70"/>
      <c r="AB1183" s="70"/>
      <c r="AC1183" s="70"/>
      <c r="AD1183" s="71"/>
      <c r="AE1183" s="70"/>
      <c r="AF1183" s="69"/>
      <c r="AG1183" s="69"/>
      <c r="AH1183" s="72"/>
      <c r="AI1183" s="73"/>
      <c r="AJ1183" s="74"/>
      <c r="AK1183" s="75"/>
      <c r="AL1183" s="76"/>
      <c r="AM1183" s="77"/>
      <c r="AN1183" s="78" t="s">
        <v>1472</v>
      </c>
    </row>
    <row r="1184" spans="1:40" x14ac:dyDescent="0.15">
      <c r="A1184" s="79"/>
      <c r="B1184" s="80"/>
      <c r="C1184" s="80"/>
      <c r="D1184" s="80"/>
      <c r="E1184" s="80"/>
      <c r="F1184" s="80"/>
      <c r="G1184" s="68"/>
      <c r="H1184" s="68"/>
      <c r="I1184" s="68"/>
      <c r="J1184" s="68"/>
      <c r="K1184" s="68"/>
      <c r="L1184" s="68"/>
      <c r="M1184" s="68"/>
      <c r="N1184" s="68"/>
      <c r="O1184" s="68"/>
      <c r="P1184" s="68"/>
      <c r="Q1184" s="68"/>
      <c r="R1184" s="68"/>
      <c r="S1184" s="68"/>
      <c r="T1184" s="68"/>
      <c r="U1184" s="68"/>
      <c r="V1184" s="68"/>
      <c r="W1184" s="68"/>
      <c r="X1184" s="68"/>
      <c r="Y1184" s="68"/>
      <c r="Z1184" s="69"/>
      <c r="AA1184" s="70"/>
      <c r="AB1184" s="70"/>
      <c r="AC1184" s="70"/>
      <c r="AD1184" s="71"/>
      <c r="AE1184" s="70"/>
      <c r="AF1184" s="69"/>
      <c r="AG1184" s="69"/>
      <c r="AH1184" s="72"/>
      <c r="AI1184" s="73"/>
      <c r="AJ1184" s="74"/>
      <c r="AK1184" s="75"/>
      <c r="AL1184" s="76"/>
      <c r="AM1184" s="77"/>
      <c r="AN1184" s="78" t="s">
        <v>1472</v>
      </c>
    </row>
    <row r="1185" spans="1:40" x14ac:dyDescent="0.15">
      <c r="A1185" s="67"/>
      <c r="B1185" s="68"/>
      <c r="C1185" s="68"/>
      <c r="D1185" s="68"/>
      <c r="E1185" s="68"/>
      <c r="F1185" s="68"/>
      <c r="G1185" s="68"/>
      <c r="H1185" s="68"/>
      <c r="I1185" s="68"/>
      <c r="J1185" s="68"/>
      <c r="K1185" s="68"/>
      <c r="L1185" s="68"/>
      <c r="M1185" s="68"/>
      <c r="N1185" s="68"/>
      <c r="O1185" s="68"/>
      <c r="P1185" s="68"/>
      <c r="Q1185" s="68"/>
      <c r="R1185" s="68"/>
      <c r="S1185" s="68"/>
      <c r="T1185" s="68"/>
      <c r="U1185" s="68"/>
      <c r="V1185" s="68"/>
      <c r="W1185" s="68"/>
      <c r="X1185" s="68"/>
      <c r="Y1185" s="68"/>
      <c r="Z1185" s="69"/>
      <c r="AA1185" s="70"/>
      <c r="AB1185" s="70"/>
      <c r="AC1185" s="70"/>
      <c r="AD1185" s="71"/>
      <c r="AE1185" s="70"/>
      <c r="AF1185" s="69"/>
      <c r="AG1185" s="69"/>
      <c r="AH1185" s="72"/>
      <c r="AI1185" s="73"/>
      <c r="AJ1185" s="74"/>
      <c r="AK1185" s="75"/>
      <c r="AL1185" s="76"/>
      <c r="AM1185" s="77"/>
      <c r="AN1185" s="571" t="s">
        <v>1472</v>
      </c>
    </row>
    <row r="1186" spans="1:40" x14ac:dyDescent="0.15">
      <c r="A1186" s="67"/>
      <c r="B1186" s="68"/>
      <c r="C1186" s="68"/>
      <c r="D1186" s="68"/>
      <c r="E1186" s="68"/>
      <c r="F1186" s="68"/>
      <c r="G1186" s="68"/>
      <c r="H1186" s="68"/>
      <c r="I1186" s="68"/>
      <c r="J1186" s="68"/>
      <c r="K1186" s="68"/>
      <c r="L1186" s="68"/>
      <c r="M1186" s="68"/>
      <c r="N1186" s="68"/>
      <c r="O1186" s="68"/>
      <c r="P1186" s="68"/>
      <c r="Q1186" s="68"/>
      <c r="R1186" s="68"/>
      <c r="S1186" s="68"/>
      <c r="T1186" s="68"/>
      <c r="U1186" s="68"/>
      <c r="V1186" s="68"/>
      <c r="W1186" s="68"/>
      <c r="X1186" s="68"/>
      <c r="Y1186" s="68"/>
      <c r="Z1186" s="69"/>
      <c r="AA1186" s="70"/>
      <c r="AB1186" s="70"/>
      <c r="AC1186" s="70"/>
      <c r="AD1186" s="71"/>
      <c r="AE1186" s="70"/>
      <c r="AF1186" s="69"/>
      <c r="AG1186" s="69"/>
      <c r="AH1186" s="72"/>
      <c r="AI1186" s="73"/>
      <c r="AJ1186" s="74"/>
      <c r="AK1186" s="75"/>
      <c r="AL1186" s="76"/>
      <c r="AM1186" s="77"/>
      <c r="AN1186" s="571" t="s">
        <v>1472</v>
      </c>
    </row>
    <row r="1187" spans="1:40" x14ac:dyDescent="0.15">
      <c r="A1187" s="79"/>
      <c r="B1187" s="80"/>
      <c r="C1187" s="80"/>
      <c r="D1187" s="80"/>
      <c r="E1187" s="80"/>
      <c r="F1187" s="80"/>
      <c r="G1187" s="68"/>
      <c r="H1187" s="68"/>
      <c r="I1187" s="68"/>
      <c r="J1187" s="68"/>
      <c r="K1187" s="68"/>
      <c r="L1187" s="68"/>
      <c r="M1187" s="68"/>
      <c r="N1187" s="68"/>
      <c r="O1187" s="68"/>
      <c r="P1187" s="68"/>
      <c r="Q1187" s="68"/>
      <c r="R1187" s="68"/>
      <c r="S1187" s="68"/>
      <c r="T1187" s="68"/>
      <c r="U1187" s="68"/>
      <c r="V1187" s="68"/>
      <c r="W1187" s="68"/>
      <c r="X1187" s="68"/>
      <c r="Y1187" s="68"/>
      <c r="Z1187" s="69"/>
      <c r="AA1187" s="70"/>
      <c r="AB1187" s="70"/>
      <c r="AC1187" s="70"/>
      <c r="AD1187" s="71"/>
      <c r="AE1187" s="70"/>
      <c r="AF1187" s="69"/>
      <c r="AG1187" s="69"/>
      <c r="AH1187" s="72"/>
      <c r="AI1187" s="73"/>
      <c r="AJ1187" s="74"/>
      <c r="AK1187" s="75"/>
      <c r="AL1187" s="76"/>
      <c r="AM1187" s="77"/>
      <c r="AN1187" s="571" t="s">
        <v>1472</v>
      </c>
    </row>
    <row r="1188" spans="1:40" x14ac:dyDescent="0.15">
      <c r="A1188" s="67"/>
      <c r="B1188" s="68"/>
      <c r="C1188" s="68"/>
      <c r="D1188" s="68"/>
      <c r="E1188" s="68"/>
      <c r="F1188" s="68"/>
      <c r="G1188" s="68"/>
      <c r="H1188" s="68"/>
      <c r="I1188" s="68"/>
      <c r="J1188" s="68"/>
      <c r="K1188" s="68"/>
      <c r="L1188" s="68"/>
      <c r="M1188" s="68"/>
      <c r="N1188" s="68"/>
      <c r="O1188" s="68"/>
      <c r="P1188" s="68"/>
      <c r="Q1188" s="68"/>
      <c r="R1188" s="68"/>
      <c r="S1188" s="68"/>
      <c r="T1188" s="68"/>
      <c r="U1188" s="68"/>
      <c r="V1188" s="68"/>
      <c r="W1188" s="68"/>
      <c r="X1188" s="68"/>
      <c r="Y1188" s="68"/>
      <c r="Z1188" s="69"/>
      <c r="AA1188" s="70"/>
      <c r="AB1188" s="70"/>
      <c r="AC1188" s="70"/>
      <c r="AD1188" s="71"/>
      <c r="AE1188" s="70"/>
      <c r="AF1188" s="69"/>
      <c r="AG1188" s="69"/>
      <c r="AH1188" s="72"/>
      <c r="AI1188" s="73"/>
      <c r="AJ1188" s="74"/>
      <c r="AK1188" s="75"/>
      <c r="AL1188" s="76"/>
      <c r="AM1188" s="77"/>
      <c r="AN1188" s="78" t="s">
        <v>1472</v>
      </c>
    </row>
    <row r="1189" spans="1:40" x14ac:dyDescent="0.15">
      <c r="A1189" s="67"/>
      <c r="B1189" s="68"/>
      <c r="C1189" s="68"/>
      <c r="D1189" s="68"/>
      <c r="E1189" s="68"/>
      <c r="F1189" s="68"/>
      <c r="G1189" s="68"/>
      <c r="H1189" s="68"/>
      <c r="I1189" s="68"/>
      <c r="J1189" s="68"/>
      <c r="K1189" s="68"/>
      <c r="L1189" s="68"/>
      <c r="M1189" s="68"/>
      <c r="N1189" s="68"/>
      <c r="O1189" s="68"/>
      <c r="P1189" s="68"/>
      <c r="Q1189" s="68"/>
      <c r="R1189" s="68"/>
      <c r="S1189" s="68"/>
      <c r="T1189" s="68"/>
      <c r="U1189" s="68"/>
      <c r="V1189" s="68"/>
      <c r="W1189" s="68"/>
      <c r="X1189" s="68"/>
      <c r="Y1189" s="68"/>
      <c r="Z1189" s="69"/>
      <c r="AA1189" s="70"/>
      <c r="AB1189" s="70"/>
      <c r="AC1189" s="70"/>
      <c r="AD1189" s="71"/>
      <c r="AE1189" s="70"/>
      <c r="AF1189" s="69"/>
      <c r="AG1189" s="69"/>
      <c r="AH1189" s="72"/>
      <c r="AI1189" s="73"/>
      <c r="AJ1189" s="74"/>
      <c r="AK1189" s="75"/>
      <c r="AL1189" s="76"/>
      <c r="AM1189" s="77"/>
      <c r="AN1189" s="571" t="s">
        <v>1472</v>
      </c>
    </row>
    <row r="1190" spans="1:40" x14ac:dyDescent="0.15">
      <c r="A1190" s="67"/>
      <c r="B1190" s="68"/>
      <c r="C1190" s="68"/>
      <c r="D1190" s="68"/>
      <c r="E1190" s="68"/>
      <c r="F1190" s="68"/>
      <c r="G1190" s="68"/>
      <c r="H1190" s="68"/>
      <c r="I1190" s="68"/>
      <c r="J1190" s="68"/>
      <c r="K1190" s="68"/>
      <c r="L1190" s="68"/>
      <c r="M1190" s="68"/>
      <c r="N1190" s="68"/>
      <c r="O1190" s="68"/>
      <c r="P1190" s="68"/>
      <c r="Q1190" s="68"/>
      <c r="R1190" s="68"/>
      <c r="S1190" s="68"/>
      <c r="T1190" s="68"/>
      <c r="U1190" s="68"/>
      <c r="V1190" s="68"/>
      <c r="W1190" s="68"/>
      <c r="X1190" s="68"/>
      <c r="Y1190" s="68"/>
      <c r="Z1190" s="69"/>
      <c r="AA1190" s="70"/>
      <c r="AB1190" s="70"/>
      <c r="AC1190" s="70"/>
      <c r="AD1190" s="71"/>
      <c r="AE1190" s="70"/>
      <c r="AF1190" s="69"/>
      <c r="AG1190" s="69"/>
      <c r="AH1190" s="72"/>
      <c r="AI1190" s="73"/>
      <c r="AJ1190" s="74"/>
      <c r="AK1190" s="75"/>
      <c r="AL1190" s="76"/>
      <c r="AM1190" s="77"/>
      <c r="AN1190" s="571" t="s">
        <v>1472</v>
      </c>
    </row>
    <row r="1191" spans="1:40" x14ac:dyDescent="0.15">
      <c r="A1191" s="79"/>
      <c r="B1191" s="80"/>
      <c r="C1191" s="80"/>
      <c r="D1191" s="80"/>
      <c r="E1191" s="80"/>
      <c r="F1191" s="80"/>
      <c r="G1191" s="68"/>
      <c r="H1191" s="68"/>
      <c r="I1191" s="68"/>
      <c r="J1191" s="68"/>
      <c r="K1191" s="68"/>
      <c r="L1191" s="68"/>
      <c r="M1191" s="68"/>
      <c r="N1191" s="68"/>
      <c r="O1191" s="68"/>
      <c r="P1191" s="68"/>
      <c r="Q1191" s="68"/>
      <c r="R1191" s="68"/>
      <c r="S1191" s="68"/>
      <c r="T1191" s="68"/>
      <c r="U1191" s="68"/>
      <c r="V1191" s="68"/>
      <c r="W1191" s="68"/>
      <c r="X1191" s="68"/>
      <c r="Y1191" s="68"/>
      <c r="Z1191" s="69"/>
      <c r="AA1191" s="70"/>
      <c r="AB1191" s="70"/>
      <c r="AC1191" s="70"/>
      <c r="AD1191" s="71"/>
      <c r="AE1191" s="70"/>
      <c r="AF1191" s="69"/>
      <c r="AG1191" s="69"/>
      <c r="AH1191" s="72"/>
      <c r="AI1191" s="73"/>
      <c r="AJ1191" s="74"/>
      <c r="AK1191" s="75"/>
      <c r="AL1191" s="76"/>
      <c r="AM1191" s="77"/>
      <c r="AN1191" s="571" t="s">
        <v>1472</v>
      </c>
    </row>
    <row r="1192" spans="1:40" x14ac:dyDescent="0.15">
      <c r="A1192" s="67"/>
      <c r="B1192" s="68"/>
      <c r="C1192" s="68"/>
      <c r="D1192" s="68"/>
      <c r="E1192" s="68"/>
      <c r="F1192" s="68"/>
      <c r="G1192" s="68"/>
      <c r="H1192" s="68"/>
      <c r="I1192" s="68"/>
      <c r="J1192" s="68"/>
      <c r="K1192" s="68"/>
      <c r="L1192" s="68"/>
      <c r="M1192" s="68"/>
      <c r="N1192" s="68"/>
      <c r="O1192" s="68"/>
      <c r="P1192" s="68"/>
      <c r="Q1192" s="68"/>
      <c r="R1192" s="68"/>
      <c r="S1192" s="68"/>
      <c r="T1192" s="68"/>
      <c r="U1192" s="68"/>
      <c r="V1192" s="68"/>
      <c r="W1192" s="68"/>
      <c r="X1192" s="68"/>
      <c r="Y1192" s="68"/>
      <c r="Z1192" s="69"/>
      <c r="AA1192" s="70"/>
      <c r="AB1192" s="70"/>
      <c r="AC1192" s="70"/>
      <c r="AD1192" s="71"/>
      <c r="AE1192" s="70"/>
      <c r="AF1192" s="69"/>
      <c r="AG1192" s="69"/>
      <c r="AH1192" s="72"/>
      <c r="AI1192" s="73"/>
      <c r="AJ1192" s="74"/>
      <c r="AK1192" s="75"/>
      <c r="AL1192" s="76"/>
      <c r="AM1192" s="77"/>
      <c r="AN1192" s="571" t="s">
        <v>1472</v>
      </c>
    </row>
    <row r="1193" spans="1:40" x14ac:dyDescent="0.15">
      <c r="A1193" s="79"/>
      <c r="B1193" s="80"/>
      <c r="C1193" s="80"/>
      <c r="D1193" s="80"/>
      <c r="E1193" s="80"/>
      <c r="F1193" s="80"/>
      <c r="G1193" s="68"/>
      <c r="H1193" s="68"/>
      <c r="I1193" s="68"/>
      <c r="J1193" s="68"/>
      <c r="K1193" s="68"/>
      <c r="L1193" s="68"/>
      <c r="M1193" s="68"/>
      <c r="N1193" s="68"/>
      <c r="O1193" s="68"/>
      <c r="P1193" s="68"/>
      <c r="Q1193" s="68"/>
      <c r="R1193" s="68"/>
      <c r="S1193" s="68"/>
      <c r="T1193" s="68"/>
      <c r="U1193" s="68"/>
      <c r="V1193" s="68"/>
      <c r="W1193" s="68"/>
      <c r="X1193" s="68"/>
      <c r="Y1193" s="68"/>
      <c r="Z1193" s="69"/>
      <c r="AA1193" s="70"/>
      <c r="AB1193" s="70"/>
      <c r="AC1193" s="70"/>
      <c r="AD1193" s="71"/>
      <c r="AE1193" s="70"/>
      <c r="AF1193" s="69"/>
      <c r="AG1193" s="69"/>
      <c r="AH1193" s="72"/>
      <c r="AI1193" s="73"/>
      <c r="AJ1193" s="74"/>
      <c r="AK1193" s="75"/>
      <c r="AL1193" s="76"/>
      <c r="AM1193" s="77"/>
      <c r="AN1193" s="571" t="s">
        <v>1472</v>
      </c>
    </row>
    <row r="1194" spans="1:40" x14ac:dyDescent="0.15">
      <c r="A1194" s="79"/>
      <c r="B1194" s="80"/>
      <c r="C1194" s="80"/>
      <c r="D1194" s="80"/>
      <c r="E1194" s="80"/>
      <c r="F1194" s="80"/>
      <c r="G1194" s="68"/>
      <c r="H1194" s="68"/>
      <c r="I1194" s="68"/>
      <c r="J1194" s="68"/>
      <c r="K1194" s="68"/>
      <c r="L1194" s="68"/>
      <c r="M1194" s="68"/>
      <c r="N1194" s="68"/>
      <c r="O1194" s="68"/>
      <c r="P1194" s="68"/>
      <c r="Q1194" s="68"/>
      <c r="R1194" s="68"/>
      <c r="S1194" s="68"/>
      <c r="T1194" s="68"/>
      <c r="U1194" s="68"/>
      <c r="V1194" s="68"/>
      <c r="W1194" s="68"/>
      <c r="X1194" s="68"/>
      <c r="Y1194" s="68"/>
      <c r="Z1194" s="69"/>
      <c r="AA1194" s="70"/>
      <c r="AB1194" s="70"/>
      <c r="AC1194" s="70"/>
      <c r="AD1194" s="71"/>
      <c r="AE1194" s="70"/>
      <c r="AF1194" s="69"/>
      <c r="AG1194" s="69"/>
      <c r="AH1194" s="72"/>
      <c r="AI1194" s="73"/>
      <c r="AJ1194" s="74"/>
      <c r="AK1194" s="75"/>
      <c r="AL1194" s="76"/>
      <c r="AM1194" s="77"/>
      <c r="AN1194" s="571" t="s">
        <v>1472</v>
      </c>
    </row>
    <row r="1195" spans="1:40" x14ac:dyDescent="0.15">
      <c r="A1195" s="67"/>
      <c r="B1195" s="68"/>
      <c r="C1195" s="68"/>
      <c r="D1195" s="68"/>
      <c r="E1195" s="68"/>
      <c r="F1195" s="68"/>
      <c r="G1195" s="68"/>
      <c r="H1195" s="68"/>
      <c r="I1195" s="68"/>
      <c r="J1195" s="68"/>
      <c r="K1195" s="68"/>
      <c r="L1195" s="68"/>
      <c r="M1195" s="68"/>
      <c r="N1195" s="68"/>
      <c r="O1195" s="68"/>
      <c r="P1195" s="68"/>
      <c r="Q1195" s="68"/>
      <c r="R1195" s="68"/>
      <c r="S1195" s="68"/>
      <c r="T1195" s="68"/>
      <c r="U1195" s="68"/>
      <c r="V1195" s="68"/>
      <c r="W1195" s="68"/>
      <c r="X1195" s="68"/>
      <c r="Y1195" s="68"/>
      <c r="Z1195" s="69"/>
      <c r="AA1195" s="70"/>
      <c r="AB1195" s="70"/>
      <c r="AC1195" s="70"/>
      <c r="AD1195" s="71"/>
      <c r="AE1195" s="70"/>
      <c r="AF1195" s="69"/>
      <c r="AG1195" s="69"/>
      <c r="AH1195" s="72"/>
      <c r="AI1195" s="73"/>
      <c r="AJ1195" s="74"/>
      <c r="AK1195" s="75"/>
      <c r="AL1195" s="76"/>
      <c r="AM1195" s="77"/>
      <c r="AN1195" s="571" t="s">
        <v>1472</v>
      </c>
    </row>
    <row r="1196" spans="1:40" x14ac:dyDescent="0.15">
      <c r="A1196" s="79"/>
      <c r="B1196" s="80"/>
      <c r="C1196" s="80"/>
      <c r="D1196" s="80"/>
      <c r="E1196" s="80"/>
      <c r="F1196" s="80"/>
      <c r="G1196" s="68"/>
      <c r="H1196" s="68"/>
      <c r="I1196" s="68"/>
      <c r="J1196" s="68"/>
      <c r="K1196" s="68"/>
      <c r="L1196" s="68"/>
      <c r="M1196" s="68"/>
      <c r="N1196" s="68"/>
      <c r="O1196" s="68"/>
      <c r="P1196" s="68"/>
      <c r="Q1196" s="68"/>
      <c r="R1196" s="68"/>
      <c r="S1196" s="68"/>
      <c r="T1196" s="68"/>
      <c r="U1196" s="68"/>
      <c r="V1196" s="68"/>
      <c r="W1196" s="68"/>
      <c r="X1196" s="68"/>
      <c r="Y1196" s="68"/>
      <c r="Z1196" s="69"/>
      <c r="AA1196" s="70"/>
      <c r="AB1196" s="70"/>
      <c r="AC1196" s="70"/>
      <c r="AD1196" s="71"/>
      <c r="AE1196" s="70"/>
      <c r="AF1196" s="69"/>
      <c r="AG1196" s="69"/>
      <c r="AH1196" s="72"/>
      <c r="AI1196" s="73"/>
      <c r="AJ1196" s="74"/>
      <c r="AK1196" s="75"/>
      <c r="AL1196" s="76"/>
      <c r="AM1196" s="77"/>
      <c r="AN1196" s="571" t="s">
        <v>1472</v>
      </c>
    </row>
    <row r="1197" spans="1:40" x14ac:dyDescent="0.15">
      <c r="A1197" s="79"/>
      <c r="B1197" s="80"/>
      <c r="C1197" s="80"/>
      <c r="D1197" s="80"/>
      <c r="E1197" s="80"/>
      <c r="F1197" s="80"/>
      <c r="G1197" s="68"/>
      <c r="H1197" s="68"/>
      <c r="I1197" s="68"/>
      <c r="J1197" s="68"/>
      <c r="K1197" s="68"/>
      <c r="L1197" s="68"/>
      <c r="M1197" s="68"/>
      <c r="N1197" s="68"/>
      <c r="O1197" s="68"/>
      <c r="P1197" s="68"/>
      <c r="Q1197" s="68"/>
      <c r="R1197" s="68"/>
      <c r="S1197" s="68"/>
      <c r="T1197" s="68"/>
      <c r="U1197" s="68"/>
      <c r="V1197" s="68"/>
      <c r="W1197" s="68"/>
      <c r="X1197" s="68"/>
      <c r="Y1197" s="68"/>
      <c r="Z1197" s="69"/>
      <c r="AA1197" s="70"/>
      <c r="AB1197" s="70"/>
      <c r="AC1197" s="70"/>
      <c r="AD1197" s="71"/>
      <c r="AE1197" s="70"/>
      <c r="AF1197" s="69"/>
      <c r="AG1197" s="69"/>
      <c r="AH1197" s="72"/>
      <c r="AI1197" s="73"/>
      <c r="AJ1197" s="74"/>
      <c r="AK1197" s="75"/>
      <c r="AL1197" s="76"/>
      <c r="AM1197" s="77"/>
      <c r="AN1197" s="571" t="s">
        <v>1472</v>
      </c>
    </row>
    <row r="1198" spans="1:40" x14ac:dyDescent="0.15">
      <c r="A1198" s="67"/>
      <c r="B1198" s="68"/>
      <c r="C1198" s="68"/>
      <c r="D1198" s="68"/>
      <c r="E1198" s="68"/>
      <c r="F1198" s="68"/>
      <c r="G1198" s="68"/>
      <c r="H1198" s="68"/>
      <c r="I1198" s="68"/>
      <c r="J1198" s="68"/>
      <c r="K1198" s="68"/>
      <c r="L1198" s="68"/>
      <c r="M1198" s="68"/>
      <c r="N1198" s="68"/>
      <c r="O1198" s="68"/>
      <c r="P1198" s="68"/>
      <c r="Q1198" s="68"/>
      <c r="R1198" s="68"/>
      <c r="S1198" s="68"/>
      <c r="T1198" s="68"/>
      <c r="U1198" s="68"/>
      <c r="V1198" s="68"/>
      <c r="W1198" s="68"/>
      <c r="X1198" s="68"/>
      <c r="Y1198" s="68"/>
      <c r="Z1198" s="69"/>
      <c r="AA1198" s="70"/>
      <c r="AB1198" s="70"/>
      <c r="AC1198" s="70"/>
      <c r="AD1198" s="71"/>
      <c r="AE1198" s="70"/>
      <c r="AF1198" s="69"/>
      <c r="AG1198" s="69"/>
      <c r="AH1198" s="72"/>
      <c r="AI1198" s="73"/>
      <c r="AJ1198" s="74"/>
      <c r="AK1198" s="75"/>
      <c r="AL1198" s="76"/>
      <c r="AM1198" s="77"/>
      <c r="AN1198" s="571" t="s">
        <v>1472</v>
      </c>
    </row>
    <row r="1199" spans="1:40" x14ac:dyDescent="0.15">
      <c r="A1199" s="79"/>
      <c r="B1199" s="80"/>
      <c r="C1199" s="80"/>
      <c r="D1199" s="80"/>
      <c r="E1199" s="80"/>
      <c r="F1199" s="80"/>
      <c r="G1199" s="68"/>
      <c r="H1199" s="68"/>
      <c r="I1199" s="68"/>
      <c r="J1199" s="68"/>
      <c r="K1199" s="68"/>
      <c r="L1199" s="68"/>
      <c r="M1199" s="68"/>
      <c r="N1199" s="68"/>
      <c r="O1199" s="68"/>
      <c r="P1199" s="68"/>
      <c r="Q1199" s="68"/>
      <c r="R1199" s="68"/>
      <c r="S1199" s="68"/>
      <c r="T1199" s="68"/>
      <c r="U1199" s="68"/>
      <c r="V1199" s="68"/>
      <c r="W1199" s="68"/>
      <c r="X1199" s="68"/>
      <c r="Y1199" s="68"/>
      <c r="Z1199" s="69"/>
      <c r="AA1199" s="70"/>
      <c r="AB1199" s="70"/>
      <c r="AC1199" s="70"/>
      <c r="AD1199" s="71"/>
      <c r="AE1199" s="70"/>
      <c r="AF1199" s="69"/>
      <c r="AG1199" s="69"/>
      <c r="AH1199" s="72"/>
      <c r="AI1199" s="73"/>
      <c r="AJ1199" s="74"/>
      <c r="AK1199" s="75"/>
      <c r="AL1199" s="76"/>
      <c r="AM1199" s="77"/>
      <c r="AN1199" s="571" t="s">
        <v>1472</v>
      </c>
    </row>
    <row r="1200" spans="1:40" x14ac:dyDescent="0.15">
      <c r="A1200" s="67"/>
      <c r="B1200" s="68"/>
      <c r="C1200" s="68"/>
      <c r="D1200" s="68"/>
      <c r="E1200" s="68"/>
      <c r="F1200" s="68"/>
      <c r="G1200" s="68"/>
      <c r="H1200" s="68"/>
      <c r="I1200" s="68"/>
      <c r="J1200" s="68"/>
      <c r="K1200" s="68"/>
      <c r="L1200" s="68"/>
      <c r="M1200" s="68"/>
      <c r="N1200" s="68"/>
      <c r="O1200" s="68"/>
      <c r="P1200" s="68"/>
      <c r="Q1200" s="68"/>
      <c r="R1200" s="68"/>
      <c r="S1200" s="68"/>
      <c r="T1200" s="68"/>
      <c r="U1200" s="68"/>
      <c r="V1200" s="68"/>
      <c r="W1200" s="68"/>
      <c r="X1200" s="68"/>
      <c r="Y1200" s="68"/>
      <c r="Z1200" s="69"/>
      <c r="AA1200" s="70"/>
      <c r="AB1200" s="70"/>
      <c r="AC1200" s="70"/>
      <c r="AD1200" s="71"/>
      <c r="AE1200" s="70"/>
      <c r="AF1200" s="69"/>
      <c r="AG1200" s="69"/>
      <c r="AH1200" s="72"/>
      <c r="AI1200" s="73"/>
      <c r="AJ1200" s="74"/>
      <c r="AK1200" s="75"/>
      <c r="AL1200" s="76"/>
      <c r="AM1200" s="77"/>
      <c r="AN1200" s="571" t="s">
        <v>1472</v>
      </c>
    </row>
    <row r="1201" spans="1:40" x14ac:dyDescent="0.15">
      <c r="A1201" s="79"/>
      <c r="B1201" s="80"/>
      <c r="C1201" s="80"/>
      <c r="D1201" s="80"/>
      <c r="E1201" s="80"/>
      <c r="F1201" s="80"/>
      <c r="G1201" s="68"/>
      <c r="H1201" s="68"/>
      <c r="I1201" s="68"/>
      <c r="J1201" s="68"/>
      <c r="K1201" s="68"/>
      <c r="L1201" s="68"/>
      <c r="M1201" s="68"/>
      <c r="N1201" s="68"/>
      <c r="O1201" s="68"/>
      <c r="P1201" s="68"/>
      <c r="Q1201" s="68"/>
      <c r="R1201" s="68"/>
      <c r="S1201" s="68"/>
      <c r="T1201" s="68"/>
      <c r="U1201" s="68"/>
      <c r="V1201" s="68"/>
      <c r="W1201" s="68"/>
      <c r="X1201" s="68"/>
      <c r="Y1201" s="68"/>
      <c r="Z1201" s="69"/>
      <c r="AA1201" s="70"/>
      <c r="AB1201" s="70"/>
      <c r="AC1201" s="70"/>
      <c r="AD1201" s="71"/>
      <c r="AE1201" s="70"/>
      <c r="AF1201" s="69"/>
      <c r="AG1201" s="69"/>
      <c r="AH1201" s="72"/>
      <c r="AI1201" s="73"/>
      <c r="AJ1201" s="74"/>
      <c r="AK1201" s="75"/>
      <c r="AL1201" s="76"/>
      <c r="AM1201" s="77"/>
      <c r="AN1201" s="571" t="s">
        <v>1472</v>
      </c>
    </row>
    <row r="1202" spans="1:40" x14ac:dyDescent="0.15">
      <c r="A1202" s="67"/>
      <c r="B1202" s="68"/>
      <c r="C1202" s="68"/>
      <c r="D1202" s="68"/>
      <c r="E1202" s="68"/>
      <c r="F1202" s="68"/>
      <c r="G1202" s="68"/>
      <c r="H1202" s="68"/>
      <c r="I1202" s="68"/>
      <c r="J1202" s="68"/>
      <c r="K1202" s="68"/>
      <c r="L1202" s="68"/>
      <c r="M1202" s="68"/>
      <c r="N1202" s="68"/>
      <c r="O1202" s="68"/>
      <c r="P1202" s="68"/>
      <c r="Q1202" s="68"/>
      <c r="R1202" s="68"/>
      <c r="S1202" s="68"/>
      <c r="T1202" s="68"/>
      <c r="U1202" s="68"/>
      <c r="V1202" s="68"/>
      <c r="W1202" s="68"/>
      <c r="X1202" s="68"/>
      <c r="Y1202" s="68"/>
      <c r="Z1202" s="69"/>
      <c r="AA1202" s="70"/>
      <c r="AB1202" s="70"/>
      <c r="AC1202" s="70"/>
      <c r="AD1202" s="71"/>
      <c r="AE1202" s="70"/>
      <c r="AF1202" s="69"/>
      <c r="AG1202" s="69"/>
      <c r="AH1202" s="72"/>
      <c r="AI1202" s="73"/>
      <c r="AJ1202" s="74"/>
      <c r="AK1202" s="75"/>
      <c r="AL1202" s="76"/>
      <c r="AM1202" s="77"/>
      <c r="AN1202" s="571" t="s">
        <v>1472</v>
      </c>
    </row>
    <row r="1203" spans="1:40" x14ac:dyDescent="0.15">
      <c r="A1203" s="67"/>
      <c r="B1203" s="68"/>
      <c r="C1203" s="68"/>
      <c r="D1203" s="68"/>
      <c r="E1203" s="68"/>
      <c r="F1203" s="68"/>
      <c r="G1203" s="68"/>
      <c r="H1203" s="68"/>
      <c r="I1203" s="68"/>
      <c r="J1203" s="68"/>
      <c r="K1203" s="68"/>
      <c r="L1203" s="68"/>
      <c r="M1203" s="68"/>
      <c r="N1203" s="68"/>
      <c r="O1203" s="68"/>
      <c r="P1203" s="68"/>
      <c r="Q1203" s="68"/>
      <c r="R1203" s="68"/>
      <c r="S1203" s="68"/>
      <c r="T1203" s="68"/>
      <c r="U1203" s="68"/>
      <c r="V1203" s="68"/>
      <c r="W1203" s="68"/>
      <c r="X1203" s="68"/>
      <c r="Y1203" s="68"/>
      <c r="Z1203" s="69"/>
      <c r="AA1203" s="70"/>
      <c r="AB1203" s="70"/>
      <c r="AC1203" s="70"/>
      <c r="AD1203" s="71"/>
      <c r="AE1203" s="70"/>
      <c r="AF1203" s="69"/>
      <c r="AG1203" s="69"/>
      <c r="AH1203" s="72"/>
      <c r="AI1203" s="73"/>
      <c r="AJ1203" s="74"/>
      <c r="AK1203" s="75"/>
      <c r="AL1203" s="76"/>
      <c r="AM1203" s="77"/>
      <c r="AN1203" s="571" t="s">
        <v>1472</v>
      </c>
    </row>
    <row r="1204" spans="1:40" x14ac:dyDescent="0.15">
      <c r="A1204" s="67"/>
      <c r="B1204" s="68"/>
      <c r="C1204" s="68"/>
      <c r="D1204" s="68"/>
      <c r="E1204" s="68"/>
      <c r="F1204" s="68"/>
      <c r="G1204" s="68"/>
      <c r="H1204" s="68"/>
      <c r="I1204" s="68"/>
      <c r="J1204" s="68"/>
      <c r="K1204" s="68"/>
      <c r="L1204" s="68"/>
      <c r="M1204" s="68"/>
      <c r="N1204" s="68"/>
      <c r="O1204" s="68"/>
      <c r="P1204" s="68"/>
      <c r="Q1204" s="68"/>
      <c r="R1204" s="68"/>
      <c r="S1204" s="68"/>
      <c r="T1204" s="68"/>
      <c r="U1204" s="68"/>
      <c r="V1204" s="68"/>
      <c r="W1204" s="68"/>
      <c r="X1204" s="68"/>
      <c r="Y1204" s="68"/>
      <c r="Z1204" s="69"/>
      <c r="AA1204" s="70"/>
      <c r="AB1204" s="70"/>
      <c r="AC1204" s="70"/>
      <c r="AD1204" s="71"/>
      <c r="AE1204" s="70"/>
      <c r="AF1204" s="69"/>
      <c r="AG1204" s="69"/>
      <c r="AH1204" s="72"/>
      <c r="AI1204" s="73"/>
      <c r="AJ1204" s="74"/>
      <c r="AK1204" s="75"/>
      <c r="AL1204" s="76"/>
      <c r="AM1204" s="77"/>
      <c r="AN1204" s="571" t="s">
        <v>1472</v>
      </c>
    </row>
    <row r="1205" spans="1:40" x14ac:dyDescent="0.15">
      <c r="A1205" s="79"/>
      <c r="B1205" s="80"/>
      <c r="C1205" s="80"/>
      <c r="D1205" s="80"/>
      <c r="E1205" s="80"/>
      <c r="F1205" s="80"/>
      <c r="G1205" s="68"/>
      <c r="H1205" s="68"/>
      <c r="I1205" s="68"/>
      <c r="J1205" s="68"/>
      <c r="K1205" s="68"/>
      <c r="L1205" s="68"/>
      <c r="M1205" s="68"/>
      <c r="N1205" s="68"/>
      <c r="O1205" s="68"/>
      <c r="P1205" s="68"/>
      <c r="Q1205" s="68"/>
      <c r="R1205" s="68"/>
      <c r="S1205" s="68"/>
      <c r="T1205" s="68"/>
      <c r="U1205" s="68"/>
      <c r="V1205" s="68"/>
      <c r="W1205" s="68"/>
      <c r="X1205" s="68"/>
      <c r="Y1205" s="68"/>
      <c r="Z1205" s="69"/>
      <c r="AA1205" s="70"/>
      <c r="AB1205" s="70"/>
      <c r="AC1205" s="70"/>
      <c r="AD1205" s="71"/>
      <c r="AE1205" s="70"/>
      <c r="AF1205" s="69"/>
      <c r="AG1205" s="69"/>
      <c r="AH1205" s="72"/>
      <c r="AI1205" s="73"/>
      <c r="AJ1205" s="74"/>
      <c r="AK1205" s="75"/>
      <c r="AL1205" s="76"/>
      <c r="AM1205" s="77"/>
      <c r="AN1205" s="78" t="s">
        <v>1472</v>
      </c>
    </row>
    <row r="1206" spans="1:40" x14ac:dyDescent="0.15">
      <c r="A1206" s="79"/>
      <c r="B1206" s="80"/>
      <c r="C1206" s="80"/>
      <c r="D1206" s="80"/>
      <c r="E1206" s="80"/>
      <c r="F1206" s="80"/>
      <c r="G1206" s="68"/>
      <c r="H1206" s="68"/>
      <c r="I1206" s="68"/>
      <c r="J1206" s="68"/>
      <c r="K1206" s="68"/>
      <c r="L1206" s="68"/>
      <c r="M1206" s="68"/>
      <c r="N1206" s="68"/>
      <c r="O1206" s="68"/>
      <c r="P1206" s="68"/>
      <c r="Q1206" s="68"/>
      <c r="R1206" s="68"/>
      <c r="S1206" s="68"/>
      <c r="T1206" s="68"/>
      <c r="U1206" s="68"/>
      <c r="V1206" s="68"/>
      <c r="W1206" s="68"/>
      <c r="X1206" s="68"/>
      <c r="Y1206" s="68"/>
      <c r="Z1206" s="69"/>
      <c r="AA1206" s="70"/>
      <c r="AB1206" s="70"/>
      <c r="AC1206" s="70"/>
      <c r="AD1206" s="71"/>
      <c r="AE1206" s="70"/>
      <c r="AF1206" s="69"/>
      <c r="AG1206" s="69"/>
      <c r="AH1206" s="72"/>
      <c r="AI1206" s="73"/>
      <c r="AJ1206" s="74"/>
      <c r="AK1206" s="75"/>
      <c r="AL1206" s="76"/>
      <c r="AM1206" s="77"/>
      <c r="AN1206" s="571" t="s">
        <v>1472</v>
      </c>
    </row>
    <row r="1207" spans="1:40" x14ac:dyDescent="0.15">
      <c r="A1207" s="79"/>
      <c r="B1207" s="80"/>
      <c r="C1207" s="80"/>
      <c r="D1207" s="80"/>
      <c r="E1207" s="80"/>
      <c r="F1207" s="80"/>
      <c r="G1207" s="68"/>
      <c r="H1207" s="68"/>
      <c r="I1207" s="68"/>
      <c r="J1207" s="68"/>
      <c r="K1207" s="68"/>
      <c r="L1207" s="68"/>
      <c r="M1207" s="68"/>
      <c r="N1207" s="68"/>
      <c r="O1207" s="68"/>
      <c r="P1207" s="68"/>
      <c r="Q1207" s="68"/>
      <c r="R1207" s="68"/>
      <c r="S1207" s="68"/>
      <c r="T1207" s="68"/>
      <c r="U1207" s="68"/>
      <c r="V1207" s="68"/>
      <c r="W1207" s="68"/>
      <c r="X1207" s="68"/>
      <c r="Y1207" s="68"/>
      <c r="Z1207" s="69"/>
      <c r="AA1207" s="70"/>
      <c r="AB1207" s="70"/>
      <c r="AC1207" s="70"/>
      <c r="AD1207" s="71"/>
      <c r="AE1207" s="70"/>
      <c r="AF1207" s="69"/>
      <c r="AG1207" s="69"/>
      <c r="AH1207" s="72"/>
      <c r="AI1207" s="73"/>
      <c r="AJ1207" s="74"/>
      <c r="AK1207" s="75"/>
      <c r="AL1207" s="76"/>
      <c r="AM1207" s="77"/>
      <c r="AN1207" s="78" t="s">
        <v>1472</v>
      </c>
    </row>
    <row r="1208" spans="1:40" x14ac:dyDescent="0.15">
      <c r="A1208" s="67"/>
      <c r="B1208" s="68"/>
      <c r="C1208" s="68"/>
      <c r="D1208" s="68"/>
      <c r="E1208" s="68"/>
      <c r="F1208" s="68"/>
      <c r="G1208" s="68"/>
      <c r="H1208" s="68"/>
      <c r="I1208" s="68"/>
      <c r="J1208" s="68"/>
      <c r="K1208" s="68"/>
      <c r="L1208" s="68"/>
      <c r="M1208" s="68"/>
      <c r="N1208" s="68"/>
      <c r="O1208" s="68"/>
      <c r="P1208" s="68"/>
      <c r="Q1208" s="68"/>
      <c r="R1208" s="68"/>
      <c r="S1208" s="68"/>
      <c r="T1208" s="68"/>
      <c r="U1208" s="68"/>
      <c r="V1208" s="68"/>
      <c r="W1208" s="68"/>
      <c r="X1208" s="68"/>
      <c r="Y1208" s="68"/>
      <c r="Z1208" s="69"/>
      <c r="AA1208" s="70"/>
      <c r="AB1208" s="70"/>
      <c r="AC1208" s="70"/>
      <c r="AD1208" s="71"/>
      <c r="AE1208" s="70"/>
      <c r="AF1208" s="69"/>
      <c r="AG1208" s="69"/>
      <c r="AH1208" s="72"/>
      <c r="AI1208" s="73"/>
      <c r="AJ1208" s="74"/>
      <c r="AK1208" s="75"/>
      <c r="AL1208" s="76"/>
      <c r="AM1208" s="77"/>
      <c r="AN1208" s="571" t="s">
        <v>1472</v>
      </c>
    </row>
    <row r="1209" spans="1:40" x14ac:dyDescent="0.15">
      <c r="A1209" s="67"/>
      <c r="B1209" s="68"/>
      <c r="C1209" s="68"/>
      <c r="D1209" s="68"/>
      <c r="E1209" s="68"/>
      <c r="F1209" s="68"/>
      <c r="G1209" s="68"/>
      <c r="H1209" s="68"/>
      <c r="I1209" s="68"/>
      <c r="J1209" s="68"/>
      <c r="K1209" s="68"/>
      <c r="L1209" s="68"/>
      <c r="M1209" s="68"/>
      <c r="N1209" s="68"/>
      <c r="O1209" s="68"/>
      <c r="P1209" s="68"/>
      <c r="Q1209" s="68"/>
      <c r="R1209" s="68"/>
      <c r="S1209" s="68"/>
      <c r="T1209" s="68"/>
      <c r="U1209" s="68"/>
      <c r="V1209" s="68"/>
      <c r="W1209" s="68"/>
      <c r="X1209" s="68"/>
      <c r="Y1209" s="68"/>
      <c r="Z1209" s="69"/>
      <c r="AA1209" s="70"/>
      <c r="AB1209" s="70"/>
      <c r="AC1209" s="70"/>
      <c r="AD1209" s="71"/>
      <c r="AE1209" s="70"/>
      <c r="AF1209" s="69"/>
      <c r="AG1209" s="69"/>
      <c r="AH1209" s="72"/>
      <c r="AI1209" s="73"/>
      <c r="AJ1209" s="74"/>
      <c r="AK1209" s="75"/>
      <c r="AL1209" s="76"/>
      <c r="AM1209" s="77"/>
      <c r="AN1209" s="571" t="s">
        <v>1472</v>
      </c>
    </row>
    <row r="1210" spans="1:40" x14ac:dyDescent="0.15">
      <c r="A1210" s="67"/>
      <c r="B1210" s="68"/>
      <c r="C1210" s="68"/>
      <c r="D1210" s="68"/>
      <c r="E1210" s="68"/>
      <c r="F1210" s="68"/>
      <c r="G1210" s="68"/>
      <c r="H1210" s="68"/>
      <c r="I1210" s="68"/>
      <c r="J1210" s="68"/>
      <c r="K1210" s="68"/>
      <c r="L1210" s="68"/>
      <c r="M1210" s="68"/>
      <c r="N1210" s="68"/>
      <c r="O1210" s="68"/>
      <c r="P1210" s="68"/>
      <c r="Q1210" s="68"/>
      <c r="R1210" s="68"/>
      <c r="S1210" s="68"/>
      <c r="T1210" s="68"/>
      <c r="U1210" s="68"/>
      <c r="V1210" s="68"/>
      <c r="W1210" s="68"/>
      <c r="X1210" s="68"/>
      <c r="Y1210" s="68"/>
      <c r="Z1210" s="69"/>
      <c r="AA1210" s="70"/>
      <c r="AB1210" s="70"/>
      <c r="AC1210" s="70"/>
      <c r="AD1210" s="71"/>
      <c r="AE1210" s="70"/>
      <c r="AF1210" s="69"/>
      <c r="AG1210" s="69"/>
      <c r="AH1210" s="72"/>
      <c r="AI1210" s="73"/>
      <c r="AJ1210" s="74"/>
      <c r="AK1210" s="75"/>
      <c r="AL1210" s="76"/>
      <c r="AM1210" s="77"/>
      <c r="AN1210" s="571" t="s">
        <v>1472</v>
      </c>
    </row>
    <row r="1211" spans="1:40" x14ac:dyDescent="0.15">
      <c r="A1211" s="671"/>
      <c r="B1211" s="673"/>
      <c r="C1211" s="673"/>
      <c r="D1211" s="673"/>
      <c r="E1211" s="673"/>
      <c r="F1211" s="517"/>
      <c r="G1211" s="674"/>
      <c r="H1211" s="674"/>
      <c r="I1211" s="674"/>
      <c r="J1211" s="674"/>
      <c r="K1211" s="674"/>
      <c r="L1211" s="674"/>
      <c r="M1211" s="674"/>
      <c r="N1211" s="674"/>
      <c r="O1211" s="674"/>
      <c r="P1211" s="674"/>
      <c r="Q1211" s="674"/>
      <c r="R1211" s="674"/>
      <c r="S1211" s="674"/>
      <c r="T1211" s="674"/>
      <c r="U1211" s="674"/>
      <c r="V1211" s="674"/>
      <c r="W1211" s="674"/>
      <c r="X1211" s="674"/>
      <c r="Y1211" s="674"/>
      <c r="Z1211" s="707"/>
      <c r="AA1211" s="677"/>
      <c r="AB1211" s="677"/>
      <c r="AC1211" s="677"/>
      <c r="AD1211" s="679"/>
      <c r="AE1211" s="677"/>
      <c r="AF1211" s="707"/>
      <c r="AG1211" s="707"/>
      <c r="AH1211" s="680"/>
      <c r="AI1211" s="683"/>
      <c r="AJ1211" s="707"/>
      <c r="AK1211" s="680"/>
      <c r="AL1211" s="683"/>
      <c r="AM1211" s="680"/>
      <c r="AN1211" s="78" t="s">
        <v>1407</v>
      </c>
    </row>
    <row r="1212" spans="1:40" x14ac:dyDescent="0.15">
      <c r="A1212" s="708"/>
      <c r="B1212" s="673"/>
      <c r="C1212" s="673"/>
      <c r="D1212" s="673"/>
      <c r="E1212" s="673"/>
      <c r="F1212" s="517"/>
      <c r="G1212" s="674"/>
      <c r="H1212" s="674"/>
      <c r="I1212" s="674"/>
      <c r="J1212" s="674"/>
      <c r="K1212" s="674"/>
      <c r="L1212" s="674"/>
      <c r="M1212" s="674"/>
      <c r="N1212" s="674"/>
      <c r="O1212" s="674"/>
      <c r="P1212" s="674"/>
      <c r="Q1212" s="674"/>
      <c r="R1212" s="674"/>
      <c r="S1212" s="674"/>
      <c r="T1212" s="674"/>
      <c r="U1212" s="674"/>
      <c r="V1212" s="674"/>
      <c r="W1212" s="674"/>
      <c r="X1212" s="674"/>
      <c r="Y1212" s="674"/>
      <c r="Z1212" s="707"/>
      <c r="AA1212" s="677"/>
      <c r="AB1212" s="677"/>
      <c r="AC1212" s="677"/>
      <c r="AD1212" s="679"/>
      <c r="AE1212" s="677"/>
      <c r="AF1212" s="707"/>
      <c r="AG1212" s="707"/>
      <c r="AH1212" s="680"/>
      <c r="AI1212" s="683"/>
      <c r="AJ1212" s="707"/>
      <c r="AK1212" s="680"/>
      <c r="AL1212" s="683"/>
      <c r="AM1212" s="680"/>
      <c r="AN1212" s="78" t="s">
        <v>1407</v>
      </c>
    </row>
    <row r="1213" spans="1:40" x14ac:dyDescent="0.15">
      <c r="A1213" s="708"/>
      <c r="B1213" s="673"/>
      <c r="C1213" s="673"/>
      <c r="D1213" s="673"/>
      <c r="E1213" s="673"/>
      <c r="F1213" s="517"/>
      <c r="G1213" s="674"/>
      <c r="H1213" s="674"/>
      <c r="I1213" s="674"/>
      <c r="J1213" s="674"/>
      <c r="K1213" s="674"/>
      <c r="L1213" s="674"/>
      <c r="M1213" s="674"/>
      <c r="N1213" s="674"/>
      <c r="O1213" s="674"/>
      <c r="P1213" s="674"/>
      <c r="Q1213" s="674"/>
      <c r="R1213" s="674"/>
      <c r="S1213" s="674"/>
      <c r="T1213" s="674"/>
      <c r="U1213" s="674"/>
      <c r="V1213" s="674"/>
      <c r="W1213" s="674"/>
      <c r="X1213" s="674"/>
      <c r="Y1213" s="674"/>
      <c r="Z1213" s="707"/>
      <c r="AA1213" s="677"/>
      <c r="AB1213" s="677"/>
      <c r="AC1213" s="677"/>
      <c r="AD1213" s="679"/>
      <c r="AE1213" s="677"/>
      <c r="AF1213" s="707"/>
      <c r="AG1213" s="707"/>
      <c r="AH1213" s="680"/>
      <c r="AI1213" s="683"/>
      <c r="AJ1213" s="707"/>
      <c r="AK1213" s="680"/>
      <c r="AL1213" s="683"/>
      <c r="AM1213" s="680"/>
      <c r="AN1213" s="78" t="s">
        <v>1407</v>
      </c>
    </row>
    <row r="1214" spans="1:40" x14ac:dyDescent="0.15">
      <c r="A1214" s="708"/>
      <c r="B1214" s="673"/>
      <c r="C1214" s="673"/>
      <c r="D1214" s="673"/>
      <c r="E1214" s="673"/>
      <c r="F1214" s="517"/>
      <c r="G1214" s="674"/>
      <c r="H1214" s="674"/>
      <c r="I1214" s="674"/>
      <c r="J1214" s="674"/>
      <c r="K1214" s="674"/>
      <c r="L1214" s="674"/>
      <c r="M1214" s="674"/>
      <c r="N1214" s="674"/>
      <c r="O1214" s="674"/>
      <c r="P1214" s="674"/>
      <c r="Q1214" s="674"/>
      <c r="R1214" s="674"/>
      <c r="S1214" s="674"/>
      <c r="T1214" s="674"/>
      <c r="U1214" s="674"/>
      <c r="V1214" s="674"/>
      <c r="W1214" s="674"/>
      <c r="X1214" s="674"/>
      <c r="Y1214" s="674"/>
      <c r="Z1214" s="707"/>
      <c r="AA1214" s="677"/>
      <c r="AB1214" s="677"/>
      <c r="AC1214" s="677"/>
      <c r="AD1214" s="679"/>
      <c r="AE1214" s="677"/>
      <c r="AF1214" s="707"/>
      <c r="AG1214" s="707"/>
      <c r="AH1214" s="680"/>
      <c r="AI1214" s="683"/>
      <c r="AJ1214" s="707"/>
      <c r="AK1214" s="680"/>
      <c r="AL1214" s="683"/>
      <c r="AM1214" s="680"/>
      <c r="AN1214" s="78" t="s">
        <v>1407</v>
      </c>
    </row>
    <row r="1215" spans="1:40" x14ac:dyDescent="0.15">
      <c r="A1215" s="708"/>
      <c r="B1215" s="673"/>
      <c r="C1215" s="673"/>
      <c r="D1215" s="673"/>
      <c r="E1215" s="673"/>
      <c r="F1215" s="517"/>
      <c r="G1215" s="674"/>
      <c r="H1215" s="674"/>
      <c r="I1215" s="674"/>
      <c r="J1215" s="674"/>
      <c r="K1215" s="674"/>
      <c r="L1215" s="674"/>
      <c r="M1215" s="674"/>
      <c r="N1215" s="674"/>
      <c r="O1215" s="674"/>
      <c r="P1215" s="674"/>
      <c r="Q1215" s="674"/>
      <c r="R1215" s="674"/>
      <c r="S1215" s="674"/>
      <c r="T1215" s="674"/>
      <c r="U1215" s="674"/>
      <c r="V1215" s="674"/>
      <c r="W1215" s="674"/>
      <c r="X1215" s="674"/>
      <c r="Y1215" s="674"/>
      <c r="Z1215" s="707"/>
      <c r="AA1215" s="677"/>
      <c r="AB1215" s="677"/>
      <c r="AC1215" s="677"/>
      <c r="AD1215" s="679"/>
      <c r="AE1215" s="677"/>
      <c r="AF1215" s="707"/>
      <c r="AG1215" s="707"/>
      <c r="AH1215" s="680"/>
      <c r="AI1215" s="683"/>
      <c r="AJ1215" s="707"/>
      <c r="AK1215" s="680"/>
      <c r="AL1215" s="683"/>
      <c r="AM1215" s="680"/>
      <c r="AN1215" s="78" t="s">
        <v>1407</v>
      </c>
    </row>
    <row r="1216" spans="1:40" x14ac:dyDescent="0.15">
      <c r="A1216" s="67"/>
      <c r="B1216" s="68"/>
      <c r="C1216" s="68"/>
      <c r="D1216" s="68"/>
      <c r="E1216" s="68"/>
      <c r="F1216" s="68"/>
      <c r="G1216" s="68"/>
      <c r="H1216" s="68"/>
      <c r="I1216" s="68"/>
      <c r="J1216" s="68"/>
      <c r="K1216" s="68"/>
      <c r="L1216" s="68"/>
      <c r="M1216" s="68"/>
      <c r="N1216" s="68"/>
      <c r="O1216" s="68"/>
      <c r="P1216" s="68"/>
      <c r="Q1216" s="68"/>
      <c r="R1216" s="68"/>
      <c r="S1216" s="68"/>
      <c r="T1216" s="68"/>
      <c r="U1216" s="68"/>
      <c r="V1216" s="68"/>
      <c r="W1216" s="68"/>
      <c r="X1216" s="68"/>
      <c r="Y1216" s="68"/>
      <c r="Z1216" s="69"/>
      <c r="AA1216" s="70"/>
      <c r="AB1216" s="70"/>
      <c r="AC1216" s="70"/>
      <c r="AD1216" s="71"/>
      <c r="AE1216" s="70"/>
      <c r="AF1216" s="69"/>
      <c r="AG1216" s="69"/>
      <c r="AH1216" s="72"/>
      <c r="AI1216" s="73"/>
      <c r="AJ1216" s="74"/>
      <c r="AK1216" s="75"/>
      <c r="AL1216" s="76"/>
      <c r="AM1216" s="77"/>
      <c r="AN1216" s="571" t="s">
        <v>1477</v>
      </c>
    </row>
    <row r="1217" spans="1:40" x14ac:dyDescent="0.15">
      <c r="A1217" s="67"/>
      <c r="B1217" s="68"/>
      <c r="C1217" s="68"/>
      <c r="D1217" s="68"/>
      <c r="E1217" s="68"/>
      <c r="F1217" s="68"/>
      <c r="G1217" s="68"/>
      <c r="H1217" s="68"/>
      <c r="I1217" s="68"/>
      <c r="J1217" s="68"/>
      <c r="K1217" s="68"/>
      <c r="L1217" s="68"/>
      <c r="M1217" s="68"/>
      <c r="N1217" s="68"/>
      <c r="O1217" s="68"/>
      <c r="P1217" s="68"/>
      <c r="Q1217" s="68"/>
      <c r="R1217" s="68"/>
      <c r="S1217" s="68"/>
      <c r="T1217" s="68"/>
      <c r="U1217" s="68"/>
      <c r="V1217" s="68"/>
      <c r="W1217" s="68"/>
      <c r="X1217" s="68"/>
      <c r="Y1217" s="68"/>
      <c r="Z1217" s="69"/>
      <c r="AA1217" s="70"/>
      <c r="AB1217" s="70"/>
      <c r="AC1217" s="70"/>
      <c r="AD1217" s="71"/>
      <c r="AE1217" s="70"/>
      <c r="AF1217" s="69"/>
      <c r="AG1217" s="69"/>
      <c r="AH1217" s="72"/>
      <c r="AI1217" s="73"/>
      <c r="AJ1217" s="74"/>
      <c r="AK1217" s="75"/>
      <c r="AL1217" s="76"/>
      <c r="AM1217" s="77"/>
      <c r="AN1217" s="571" t="s">
        <v>1477</v>
      </c>
    </row>
    <row r="1218" spans="1:40" x14ac:dyDescent="0.15">
      <c r="A1218" s="67"/>
      <c r="B1218" s="68"/>
      <c r="C1218" s="68"/>
      <c r="D1218" s="68"/>
      <c r="E1218" s="68"/>
      <c r="F1218" s="68"/>
      <c r="G1218" s="68"/>
      <c r="H1218" s="68"/>
      <c r="I1218" s="68"/>
      <c r="J1218" s="68"/>
      <c r="K1218" s="68"/>
      <c r="L1218" s="68"/>
      <c r="M1218" s="68"/>
      <c r="N1218" s="68"/>
      <c r="O1218" s="68"/>
      <c r="P1218" s="68"/>
      <c r="Q1218" s="68"/>
      <c r="R1218" s="68"/>
      <c r="S1218" s="68"/>
      <c r="T1218" s="68"/>
      <c r="U1218" s="68"/>
      <c r="V1218" s="68"/>
      <c r="W1218" s="68"/>
      <c r="X1218" s="68"/>
      <c r="Y1218" s="68"/>
      <c r="Z1218" s="69"/>
      <c r="AA1218" s="70"/>
      <c r="AB1218" s="70"/>
      <c r="AC1218" s="70"/>
      <c r="AD1218" s="71"/>
      <c r="AE1218" s="70"/>
      <c r="AF1218" s="69"/>
      <c r="AG1218" s="69"/>
      <c r="AH1218" s="72"/>
      <c r="AI1218" s="73"/>
      <c r="AJ1218" s="74"/>
      <c r="AK1218" s="75"/>
      <c r="AL1218" s="76"/>
      <c r="AM1218" s="77"/>
      <c r="AN1218" s="571" t="s">
        <v>1477</v>
      </c>
    </row>
    <row r="1219" spans="1:40" x14ac:dyDescent="0.15">
      <c r="A1219" s="67"/>
      <c r="B1219" s="68"/>
      <c r="C1219" s="68"/>
      <c r="D1219" s="68"/>
      <c r="E1219" s="68"/>
      <c r="F1219" s="68"/>
      <c r="G1219" s="68"/>
      <c r="H1219" s="68"/>
      <c r="I1219" s="68"/>
      <c r="J1219" s="68"/>
      <c r="K1219" s="68"/>
      <c r="L1219" s="68"/>
      <c r="M1219" s="68"/>
      <c r="N1219" s="68"/>
      <c r="O1219" s="68"/>
      <c r="P1219" s="68"/>
      <c r="Q1219" s="68"/>
      <c r="R1219" s="68"/>
      <c r="S1219" s="68"/>
      <c r="T1219" s="68"/>
      <c r="U1219" s="68"/>
      <c r="V1219" s="68"/>
      <c r="W1219" s="68"/>
      <c r="X1219" s="68"/>
      <c r="Y1219" s="68"/>
      <c r="Z1219" s="69"/>
      <c r="AA1219" s="70"/>
      <c r="AB1219" s="70"/>
      <c r="AC1219" s="70"/>
      <c r="AD1219" s="71"/>
      <c r="AE1219" s="70"/>
      <c r="AF1219" s="69"/>
      <c r="AG1219" s="69"/>
      <c r="AH1219" s="72"/>
      <c r="AI1219" s="73"/>
      <c r="AJ1219" s="74"/>
      <c r="AK1219" s="75"/>
      <c r="AL1219" s="76"/>
      <c r="AM1219" s="77"/>
      <c r="AN1219" s="571" t="s">
        <v>1477</v>
      </c>
    </row>
    <row r="1220" spans="1:40" x14ac:dyDescent="0.15">
      <c r="A1220" s="67"/>
      <c r="B1220" s="68"/>
      <c r="C1220" s="68"/>
      <c r="D1220" s="68"/>
      <c r="E1220" s="68"/>
      <c r="F1220" s="68"/>
      <c r="G1220" s="68"/>
      <c r="H1220" s="68"/>
      <c r="I1220" s="68"/>
      <c r="J1220" s="68"/>
      <c r="K1220" s="68"/>
      <c r="L1220" s="68"/>
      <c r="M1220" s="68"/>
      <c r="N1220" s="68"/>
      <c r="O1220" s="68"/>
      <c r="P1220" s="68"/>
      <c r="Q1220" s="68"/>
      <c r="R1220" s="68"/>
      <c r="S1220" s="68"/>
      <c r="T1220" s="68"/>
      <c r="U1220" s="68"/>
      <c r="V1220" s="68"/>
      <c r="W1220" s="68"/>
      <c r="X1220" s="68"/>
      <c r="Y1220" s="68"/>
      <c r="Z1220" s="69"/>
      <c r="AA1220" s="70"/>
      <c r="AB1220" s="70"/>
      <c r="AC1220" s="70"/>
      <c r="AD1220" s="71"/>
      <c r="AE1220" s="70"/>
      <c r="AF1220" s="69"/>
      <c r="AG1220" s="69"/>
      <c r="AH1220" s="72"/>
      <c r="AI1220" s="73"/>
      <c r="AJ1220" s="74"/>
      <c r="AK1220" s="75"/>
      <c r="AL1220" s="76"/>
      <c r="AM1220" s="77"/>
      <c r="AN1220" s="571" t="s">
        <v>1477</v>
      </c>
    </row>
    <row r="1221" spans="1:40" x14ac:dyDescent="0.15">
      <c r="A1221" s="67"/>
      <c r="B1221" s="68"/>
      <c r="C1221" s="68"/>
      <c r="D1221" s="68"/>
      <c r="E1221" s="68"/>
      <c r="F1221" s="68"/>
      <c r="G1221" s="68"/>
      <c r="H1221" s="68"/>
      <c r="I1221" s="68"/>
      <c r="J1221" s="68"/>
      <c r="K1221" s="68"/>
      <c r="L1221" s="68"/>
      <c r="M1221" s="68"/>
      <c r="N1221" s="68"/>
      <c r="O1221" s="68"/>
      <c r="P1221" s="68"/>
      <c r="Q1221" s="68"/>
      <c r="R1221" s="68"/>
      <c r="S1221" s="68"/>
      <c r="T1221" s="68"/>
      <c r="U1221" s="68"/>
      <c r="V1221" s="68"/>
      <c r="W1221" s="68"/>
      <c r="X1221" s="68"/>
      <c r="Y1221" s="68"/>
      <c r="Z1221" s="69"/>
      <c r="AA1221" s="70"/>
      <c r="AB1221" s="70"/>
      <c r="AC1221" s="70"/>
      <c r="AD1221" s="71"/>
      <c r="AE1221" s="70"/>
      <c r="AF1221" s="69"/>
      <c r="AG1221" s="69"/>
      <c r="AH1221" s="72"/>
      <c r="AI1221" s="73"/>
      <c r="AJ1221" s="74"/>
      <c r="AK1221" s="75"/>
      <c r="AL1221" s="76"/>
      <c r="AM1221" s="77"/>
      <c r="AN1221" s="571" t="s">
        <v>1477</v>
      </c>
    </row>
    <row r="1222" spans="1:40" x14ac:dyDescent="0.15">
      <c r="A1222" s="67"/>
      <c r="B1222" s="68"/>
      <c r="C1222" s="68"/>
      <c r="D1222" s="68"/>
      <c r="E1222" s="68"/>
      <c r="F1222" s="68"/>
      <c r="G1222" s="68"/>
      <c r="H1222" s="68"/>
      <c r="I1222" s="68"/>
      <c r="J1222" s="68"/>
      <c r="K1222" s="68"/>
      <c r="L1222" s="68"/>
      <c r="M1222" s="68"/>
      <c r="N1222" s="68"/>
      <c r="O1222" s="68"/>
      <c r="P1222" s="68"/>
      <c r="Q1222" s="68"/>
      <c r="R1222" s="68"/>
      <c r="S1222" s="68"/>
      <c r="T1222" s="68"/>
      <c r="U1222" s="68"/>
      <c r="V1222" s="68"/>
      <c r="W1222" s="68"/>
      <c r="X1222" s="68"/>
      <c r="Y1222" s="68"/>
      <c r="Z1222" s="69"/>
      <c r="AA1222" s="70"/>
      <c r="AB1222" s="70"/>
      <c r="AC1222" s="70"/>
      <c r="AD1222" s="71"/>
      <c r="AE1222" s="70"/>
      <c r="AF1222" s="69"/>
      <c r="AG1222" s="69"/>
      <c r="AH1222" s="72"/>
      <c r="AI1222" s="73"/>
      <c r="AJ1222" s="74"/>
      <c r="AK1222" s="75"/>
      <c r="AL1222" s="76"/>
      <c r="AM1222" s="77"/>
      <c r="AN1222" s="571" t="s">
        <v>1477</v>
      </c>
    </row>
    <row r="1223" spans="1:40" x14ac:dyDescent="0.15">
      <c r="A1223" s="67"/>
      <c r="B1223" s="68"/>
      <c r="C1223" s="68"/>
      <c r="D1223" s="68"/>
      <c r="E1223" s="68"/>
      <c r="F1223" s="68"/>
      <c r="G1223" s="68"/>
      <c r="H1223" s="68"/>
      <c r="I1223" s="68"/>
      <c r="J1223" s="68"/>
      <c r="K1223" s="68"/>
      <c r="L1223" s="68"/>
      <c r="M1223" s="68"/>
      <c r="N1223" s="68"/>
      <c r="O1223" s="68"/>
      <c r="P1223" s="68"/>
      <c r="Q1223" s="68"/>
      <c r="R1223" s="68"/>
      <c r="S1223" s="68"/>
      <c r="T1223" s="68"/>
      <c r="U1223" s="68"/>
      <c r="V1223" s="68"/>
      <c r="W1223" s="68"/>
      <c r="X1223" s="68"/>
      <c r="Y1223" s="68"/>
      <c r="Z1223" s="69"/>
      <c r="AA1223" s="70"/>
      <c r="AB1223" s="70"/>
      <c r="AC1223" s="70"/>
      <c r="AD1223" s="71"/>
      <c r="AE1223" s="70"/>
      <c r="AF1223" s="69"/>
      <c r="AG1223" s="69"/>
      <c r="AH1223" s="72"/>
      <c r="AI1223" s="73"/>
      <c r="AJ1223" s="74"/>
      <c r="AK1223" s="75"/>
      <c r="AL1223" s="76"/>
      <c r="AM1223" s="77"/>
      <c r="AN1223" s="571" t="s">
        <v>1477</v>
      </c>
    </row>
    <row r="1224" spans="1:40" x14ac:dyDescent="0.15">
      <c r="A1224" s="67"/>
      <c r="B1224" s="68"/>
      <c r="C1224" s="68"/>
      <c r="D1224" s="68"/>
      <c r="E1224" s="68"/>
      <c r="F1224" s="68"/>
      <c r="G1224" s="68"/>
      <c r="H1224" s="68"/>
      <c r="I1224" s="68"/>
      <c r="J1224" s="68"/>
      <c r="K1224" s="68"/>
      <c r="L1224" s="68"/>
      <c r="M1224" s="68"/>
      <c r="N1224" s="68"/>
      <c r="O1224" s="68"/>
      <c r="P1224" s="68"/>
      <c r="Q1224" s="68"/>
      <c r="R1224" s="68"/>
      <c r="S1224" s="68"/>
      <c r="T1224" s="68"/>
      <c r="U1224" s="68"/>
      <c r="V1224" s="68"/>
      <c r="W1224" s="68"/>
      <c r="X1224" s="68"/>
      <c r="Y1224" s="68"/>
      <c r="Z1224" s="69"/>
      <c r="AA1224" s="70"/>
      <c r="AB1224" s="70"/>
      <c r="AC1224" s="70"/>
      <c r="AD1224" s="71"/>
      <c r="AE1224" s="70"/>
      <c r="AF1224" s="69"/>
      <c r="AG1224" s="69"/>
      <c r="AH1224" s="72"/>
      <c r="AI1224" s="73"/>
      <c r="AJ1224" s="74"/>
      <c r="AK1224" s="75"/>
      <c r="AL1224" s="76"/>
      <c r="AM1224" s="77"/>
      <c r="AN1224" s="571" t="s">
        <v>1477</v>
      </c>
    </row>
    <row r="1225" spans="1:40" x14ac:dyDescent="0.15">
      <c r="A1225" s="67"/>
      <c r="B1225" s="68"/>
      <c r="C1225" s="68"/>
      <c r="D1225" s="68"/>
      <c r="E1225" s="68"/>
      <c r="F1225" s="68"/>
      <c r="G1225" s="68"/>
      <c r="H1225" s="68"/>
      <c r="I1225" s="68"/>
      <c r="J1225" s="68"/>
      <c r="K1225" s="68"/>
      <c r="L1225" s="68"/>
      <c r="M1225" s="68"/>
      <c r="N1225" s="68"/>
      <c r="O1225" s="68"/>
      <c r="P1225" s="68"/>
      <c r="Q1225" s="68"/>
      <c r="R1225" s="68"/>
      <c r="S1225" s="68"/>
      <c r="T1225" s="68"/>
      <c r="U1225" s="68"/>
      <c r="V1225" s="68"/>
      <c r="W1225" s="68"/>
      <c r="X1225" s="68"/>
      <c r="Y1225" s="68"/>
      <c r="Z1225" s="69"/>
      <c r="AA1225" s="70"/>
      <c r="AB1225" s="70"/>
      <c r="AC1225" s="70"/>
      <c r="AD1225" s="71"/>
      <c r="AE1225" s="70"/>
      <c r="AF1225" s="69"/>
      <c r="AG1225" s="69"/>
      <c r="AH1225" s="72"/>
      <c r="AI1225" s="73"/>
      <c r="AJ1225" s="74"/>
      <c r="AK1225" s="75"/>
      <c r="AL1225" s="76"/>
      <c r="AM1225" s="77"/>
      <c r="AN1225" s="571" t="s">
        <v>1477</v>
      </c>
    </row>
    <row r="1226" spans="1:40" x14ac:dyDescent="0.15">
      <c r="A1226" s="67"/>
      <c r="B1226" s="68"/>
      <c r="C1226" s="68"/>
      <c r="D1226" s="68"/>
      <c r="E1226" s="68"/>
      <c r="F1226" s="68"/>
      <c r="G1226" s="68"/>
      <c r="H1226" s="68"/>
      <c r="I1226" s="68"/>
      <c r="J1226" s="68"/>
      <c r="K1226" s="68"/>
      <c r="L1226" s="68"/>
      <c r="M1226" s="68"/>
      <c r="N1226" s="68"/>
      <c r="O1226" s="68"/>
      <c r="P1226" s="68"/>
      <c r="Q1226" s="68"/>
      <c r="R1226" s="68"/>
      <c r="S1226" s="68"/>
      <c r="T1226" s="68"/>
      <c r="U1226" s="68"/>
      <c r="V1226" s="68"/>
      <c r="W1226" s="68"/>
      <c r="X1226" s="68"/>
      <c r="Y1226" s="68"/>
      <c r="Z1226" s="69"/>
      <c r="AA1226" s="70"/>
      <c r="AB1226" s="70"/>
      <c r="AC1226" s="70"/>
      <c r="AD1226" s="71"/>
      <c r="AE1226" s="70"/>
      <c r="AF1226" s="69"/>
      <c r="AG1226" s="69"/>
      <c r="AH1226" s="72"/>
      <c r="AI1226" s="73"/>
      <c r="AJ1226" s="74"/>
      <c r="AK1226" s="75"/>
      <c r="AL1226" s="76"/>
      <c r="AM1226" s="77"/>
      <c r="AN1226" s="571" t="s">
        <v>1477</v>
      </c>
    </row>
    <row r="1227" spans="1:40" x14ac:dyDescent="0.15">
      <c r="A1227" s="79"/>
      <c r="B1227" s="80"/>
      <c r="C1227" s="80"/>
      <c r="D1227" s="80"/>
      <c r="E1227" s="80"/>
      <c r="F1227" s="80"/>
      <c r="G1227" s="68"/>
      <c r="H1227" s="68"/>
      <c r="I1227" s="68"/>
      <c r="J1227" s="68"/>
      <c r="K1227" s="68"/>
      <c r="L1227" s="68"/>
      <c r="M1227" s="68"/>
      <c r="N1227" s="68"/>
      <c r="O1227" s="68"/>
      <c r="P1227" s="68"/>
      <c r="Q1227" s="68"/>
      <c r="R1227" s="68"/>
      <c r="S1227" s="68"/>
      <c r="T1227" s="68"/>
      <c r="U1227" s="68"/>
      <c r="V1227" s="68"/>
      <c r="W1227" s="68"/>
      <c r="X1227" s="68"/>
      <c r="Y1227" s="68"/>
      <c r="Z1227" s="69"/>
      <c r="AA1227" s="70"/>
      <c r="AB1227" s="70"/>
      <c r="AC1227" s="70"/>
      <c r="AD1227" s="71"/>
      <c r="AE1227" s="70"/>
      <c r="AF1227" s="69"/>
      <c r="AG1227" s="69"/>
      <c r="AH1227" s="72"/>
      <c r="AI1227" s="73"/>
      <c r="AJ1227" s="74"/>
      <c r="AK1227" s="75"/>
      <c r="AL1227" s="76"/>
      <c r="AM1227" s="77"/>
      <c r="AN1227" s="571" t="s">
        <v>1477</v>
      </c>
    </row>
    <row r="1228" spans="1:40" x14ac:dyDescent="0.15">
      <c r="A1228" s="79"/>
      <c r="B1228" s="80"/>
      <c r="C1228" s="80"/>
      <c r="D1228" s="80"/>
      <c r="E1228" s="80"/>
      <c r="F1228" s="80"/>
      <c r="G1228" s="68"/>
      <c r="H1228" s="68"/>
      <c r="I1228" s="68"/>
      <c r="J1228" s="68"/>
      <c r="K1228" s="68"/>
      <c r="L1228" s="68"/>
      <c r="M1228" s="68"/>
      <c r="N1228" s="68"/>
      <c r="O1228" s="68"/>
      <c r="P1228" s="68"/>
      <c r="Q1228" s="68"/>
      <c r="R1228" s="68"/>
      <c r="S1228" s="68"/>
      <c r="T1228" s="68"/>
      <c r="U1228" s="68"/>
      <c r="V1228" s="68"/>
      <c r="W1228" s="68"/>
      <c r="X1228" s="68"/>
      <c r="Y1228" s="68"/>
      <c r="Z1228" s="69"/>
      <c r="AA1228" s="70"/>
      <c r="AB1228" s="70"/>
      <c r="AC1228" s="70"/>
      <c r="AD1228" s="71"/>
      <c r="AE1228" s="70"/>
      <c r="AF1228" s="69"/>
      <c r="AG1228" s="69"/>
      <c r="AH1228" s="72"/>
      <c r="AI1228" s="73"/>
      <c r="AJ1228" s="74"/>
      <c r="AK1228" s="75"/>
      <c r="AL1228" s="76"/>
      <c r="AM1228" s="77"/>
      <c r="AN1228" s="571" t="s">
        <v>1477</v>
      </c>
    </row>
    <row r="1229" spans="1:40" x14ac:dyDescent="0.15">
      <c r="A1229" s="79"/>
      <c r="B1229" s="80"/>
      <c r="C1229" s="80"/>
      <c r="D1229" s="80"/>
      <c r="E1229" s="80"/>
      <c r="F1229" s="80"/>
      <c r="G1229" s="68"/>
      <c r="H1229" s="68"/>
      <c r="I1229" s="68"/>
      <c r="J1229" s="68"/>
      <c r="K1229" s="68"/>
      <c r="L1229" s="68"/>
      <c r="M1229" s="68"/>
      <c r="N1229" s="68"/>
      <c r="O1229" s="68"/>
      <c r="P1229" s="68"/>
      <c r="Q1229" s="68"/>
      <c r="R1229" s="68"/>
      <c r="S1229" s="68"/>
      <c r="T1229" s="68"/>
      <c r="U1229" s="68"/>
      <c r="V1229" s="68"/>
      <c r="W1229" s="68"/>
      <c r="X1229" s="68"/>
      <c r="Y1229" s="68"/>
      <c r="Z1229" s="69"/>
      <c r="AA1229" s="70"/>
      <c r="AB1229" s="70"/>
      <c r="AC1229" s="70"/>
      <c r="AD1229" s="71"/>
      <c r="AE1229" s="70"/>
      <c r="AF1229" s="69"/>
      <c r="AG1229" s="69"/>
      <c r="AH1229" s="72"/>
      <c r="AI1229" s="73"/>
      <c r="AJ1229" s="74"/>
      <c r="AK1229" s="75"/>
      <c r="AL1229" s="76"/>
      <c r="AM1229" s="77"/>
      <c r="AN1229" s="78" t="s">
        <v>1477</v>
      </c>
    </row>
    <row r="1230" spans="1:40" x14ac:dyDescent="0.15">
      <c r="A1230" s="67"/>
      <c r="B1230" s="68"/>
      <c r="C1230" s="68"/>
      <c r="D1230" s="68"/>
      <c r="E1230" s="68"/>
      <c r="F1230" s="68"/>
      <c r="G1230" s="68"/>
      <c r="H1230" s="68"/>
      <c r="I1230" s="68"/>
      <c r="J1230" s="68"/>
      <c r="K1230" s="68"/>
      <c r="L1230" s="68"/>
      <c r="M1230" s="68"/>
      <c r="N1230" s="68"/>
      <c r="O1230" s="68"/>
      <c r="P1230" s="68"/>
      <c r="Q1230" s="68"/>
      <c r="R1230" s="68"/>
      <c r="S1230" s="68"/>
      <c r="T1230" s="68"/>
      <c r="U1230" s="68"/>
      <c r="V1230" s="68"/>
      <c r="W1230" s="68"/>
      <c r="X1230" s="68"/>
      <c r="Y1230" s="68"/>
      <c r="Z1230" s="69"/>
      <c r="AA1230" s="70"/>
      <c r="AB1230" s="70"/>
      <c r="AC1230" s="70"/>
      <c r="AD1230" s="71"/>
      <c r="AE1230" s="70"/>
      <c r="AF1230" s="69"/>
      <c r="AG1230" s="69"/>
      <c r="AH1230" s="72"/>
      <c r="AI1230" s="73"/>
      <c r="AJ1230" s="74"/>
      <c r="AK1230" s="75"/>
      <c r="AL1230" s="76"/>
      <c r="AM1230" s="77"/>
      <c r="AN1230" s="571" t="s">
        <v>1477</v>
      </c>
    </row>
    <row r="1231" spans="1:40" x14ac:dyDescent="0.15">
      <c r="A1231" s="67"/>
      <c r="B1231" s="68"/>
      <c r="C1231" s="68"/>
      <c r="D1231" s="68"/>
      <c r="E1231" s="68"/>
      <c r="F1231" s="68"/>
      <c r="G1231" s="68"/>
      <c r="H1231" s="68"/>
      <c r="I1231" s="68"/>
      <c r="J1231" s="68"/>
      <c r="K1231" s="68"/>
      <c r="L1231" s="68"/>
      <c r="M1231" s="68"/>
      <c r="N1231" s="68"/>
      <c r="O1231" s="68"/>
      <c r="P1231" s="68"/>
      <c r="Q1231" s="68"/>
      <c r="R1231" s="68"/>
      <c r="S1231" s="68"/>
      <c r="T1231" s="68"/>
      <c r="U1231" s="68"/>
      <c r="V1231" s="68"/>
      <c r="W1231" s="68"/>
      <c r="X1231" s="68"/>
      <c r="Y1231" s="68"/>
      <c r="Z1231" s="69"/>
      <c r="AA1231" s="70"/>
      <c r="AB1231" s="70"/>
      <c r="AC1231" s="70"/>
      <c r="AD1231" s="71"/>
      <c r="AE1231" s="70"/>
      <c r="AF1231" s="69"/>
      <c r="AG1231" s="69"/>
      <c r="AH1231" s="72"/>
      <c r="AI1231" s="73"/>
      <c r="AJ1231" s="74"/>
      <c r="AK1231" s="75"/>
      <c r="AL1231" s="76"/>
      <c r="AM1231" s="77"/>
      <c r="AN1231" s="571" t="s">
        <v>1477</v>
      </c>
    </row>
    <row r="1232" spans="1:40" x14ac:dyDescent="0.15">
      <c r="A1232" s="79"/>
      <c r="B1232" s="80"/>
      <c r="C1232" s="80"/>
      <c r="D1232" s="80"/>
      <c r="E1232" s="80"/>
      <c r="F1232" s="80"/>
      <c r="G1232" s="68"/>
      <c r="H1232" s="68"/>
      <c r="I1232" s="68"/>
      <c r="J1232" s="68"/>
      <c r="K1232" s="68"/>
      <c r="L1232" s="68"/>
      <c r="M1232" s="68"/>
      <c r="N1232" s="68"/>
      <c r="O1232" s="68"/>
      <c r="P1232" s="68"/>
      <c r="Q1232" s="68"/>
      <c r="R1232" s="68"/>
      <c r="S1232" s="68"/>
      <c r="T1232" s="68"/>
      <c r="U1232" s="68"/>
      <c r="V1232" s="68"/>
      <c r="W1232" s="68"/>
      <c r="X1232" s="68"/>
      <c r="Y1232" s="68"/>
      <c r="Z1232" s="69"/>
      <c r="AA1232" s="70"/>
      <c r="AB1232" s="70"/>
      <c r="AC1232" s="70"/>
      <c r="AD1232" s="71"/>
      <c r="AE1232" s="70"/>
      <c r="AF1232" s="69"/>
      <c r="AG1232" s="69"/>
      <c r="AH1232" s="72"/>
      <c r="AI1232" s="73"/>
      <c r="AJ1232" s="74"/>
      <c r="AK1232" s="75"/>
      <c r="AL1232" s="76"/>
      <c r="AM1232" s="77"/>
      <c r="AN1232" s="571" t="s">
        <v>1409</v>
      </c>
    </row>
    <row r="1233" spans="1:40" x14ac:dyDescent="0.15">
      <c r="A1233" s="79"/>
      <c r="B1233" s="80"/>
      <c r="C1233" s="80"/>
      <c r="D1233" s="80"/>
      <c r="E1233" s="80"/>
      <c r="F1233" s="80"/>
      <c r="G1233" s="68"/>
      <c r="H1233" s="68"/>
      <c r="I1233" s="68"/>
      <c r="J1233" s="68"/>
      <c r="K1233" s="68"/>
      <c r="L1233" s="68"/>
      <c r="M1233" s="68"/>
      <c r="N1233" s="68"/>
      <c r="O1233" s="68"/>
      <c r="P1233" s="68"/>
      <c r="Q1233" s="68"/>
      <c r="R1233" s="68"/>
      <c r="S1233" s="68"/>
      <c r="T1233" s="68"/>
      <c r="U1233" s="68"/>
      <c r="V1233" s="68"/>
      <c r="W1233" s="68"/>
      <c r="X1233" s="68"/>
      <c r="Y1233" s="68"/>
      <c r="Z1233" s="69"/>
      <c r="AA1233" s="70"/>
      <c r="AB1233" s="70"/>
      <c r="AC1233" s="70"/>
      <c r="AD1233" s="71"/>
      <c r="AE1233" s="70"/>
      <c r="AF1233" s="69"/>
      <c r="AG1233" s="69"/>
      <c r="AH1233" s="72"/>
      <c r="AI1233" s="73"/>
      <c r="AJ1233" s="74"/>
      <c r="AK1233" s="75"/>
      <c r="AL1233" s="76"/>
      <c r="AM1233" s="77"/>
      <c r="AN1233" s="571" t="s">
        <v>1527</v>
      </c>
    </row>
    <row r="1234" spans="1:40" x14ac:dyDescent="0.15">
      <c r="A1234" s="79"/>
      <c r="B1234" s="80"/>
      <c r="C1234" s="80"/>
      <c r="D1234" s="80"/>
      <c r="E1234" s="80"/>
      <c r="F1234" s="80"/>
      <c r="G1234" s="68"/>
      <c r="H1234" s="68"/>
      <c r="I1234" s="68"/>
      <c r="J1234" s="68"/>
      <c r="K1234" s="68"/>
      <c r="L1234" s="68"/>
      <c r="M1234" s="68"/>
      <c r="N1234" s="68"/>
      <c r="O1234" s="68"/>
      <c r="P1234" s="68"/>
      <c r="Q1234" s="68"/>
      <c r="R1234" s="68"/>
      <c r="S1234" s="68"/>
      <c r="T1234" s="68"/>
      <c r="U1234" s="68"/>
      <c r="V1234" s="68"/>
      <c r="W1234" s="68"/>
      <c r="X1234" s="68"/>
      <c r="Y1234" s="68"/>
      <c r="Z1234" s="69"/>
      <c r="AA1234" s="70"/>
      <c r="AB1234" s="70"/>
      <c r="AC1234" s="70"/>
      <c r="AD1234" s="71"/>
      <c r="AE1234" s="70"/>
      <c r="AF1234" s="69"/>
      <c r="AG1234" s="69"/>
      <c r="AH1234" s="72"/>
      <c r="AI1234" s="73"/>
      <c r="AJ1234" s="74"/>
      <c r="AK1234" s="75"/>
      <c r="AL1234" s="76"/>
      <c r="AM1234" s="77"/>
      <c r="AN1234" s="571" t="s">
        <v>1477</v>
      </c>
    </row>
    <row r="1235" spans="1:40" x14ac:dyDescent="0.15">
      <c r="A1235" s="79"/>
      <c r="B1235" s="80"/>
      <c r="C1235" s="80"/>
      <c r="D1235" s="80"/>
      <c r="E1235" s="80"/>
      <c r="F1235" s="80"/>
      <c r="G1235" s="68"/>
      <c r="H1235" s="68"/>
      <c r="I1235" s="68"/>
      <c r="J1235" s="68"/>
      <c r="K1235" s="68"/>
      <c r="L1235" s="68"/>
      <c r="M1235" s="68"/>
      <c r="N1235" s="68"/>
      <c r="O1235" s="68"/>
      <c r="P1235" s="68"/>
      <c r="Q1235" s="68"/>
      <c r="R1235" s="68"/>
      <c r="S1235" s="68"/>
      <c r="T1235" s="68"/>
      <c r="U1235" s="68"/>
      <c r="V1235" s="68"/>
      <c r="W1235" s="68"/>
      <c r="X1235" s="68"/>
      <c r="Y1235" s="68"/>
      <c r="Z1235" s="69"/>
      <c r="AA1235" s="70"/>
      <c r="AB1235" s="70"/>
      <c r="AC1235" s="70"/>
      <c r="AD1235" s="71"/>
      <c r="AE1235" s="70"/>
      <c r="AF1235" s="69"/>
      <c r="AG1235" s="69"/>
      <c r="AH1235" s="72"/>
      <c r="AI1235" s="73"/>
      <c r="AJ1235" s="74"/>
      <c r="AK1235" s="75"/>
      <c r="AL1235" s="76"/>
      <c r="AM1235" s="77"/>
      <c r="AN1235" s="571" t="s">
        <v>1477</v>
      </c>
    </row>
    <row r="1236" spans="1:40" x14ac:dyDescent="0.15">
      <c r="A1236" s="79"/>
      <c r="B1236" s="80"/>
      <c r="C1236" s="80"/>
      <c r="D1236" s="80"/>
      <c r="E1236" s="80"/>
      <c r="F1236" s="80"/>
      <c r="G1236" s="68"/>
      <c r="H1236" s="68"/>
      <c r="I1236" s="68"/>
      <c r="J1236" s="68"/>
      <c r="K1236" s="68"/>
      <c r="L1236" s="68"/>
      <c r="M1236" s="68"/>
      <c r="N1236" s="68"/>
      <c r="O1236" s="68"/>
      <c r="P1236" s="68"/>
      <c r="Q1236" s="68"/>
      <c r="R1236" s="68"/>
      <c r="S1236" s="68"/>
      <c r="T1236" s="68"/>
      <c r="U1236" s="68"/>
      <c r="V1236" s="68"/>
      <c r="W1236" s="68"/>
      <c r="X1236" s="68"/>
      <c r="Y1236" s="68"/>
      <c r="Z1236" s="69"/>
      <c r="AA1236" s="70"/>
      <c r="AB1236" s="70"/>
      <c r="AC1236" s="70"/>
      <c r="AD1236" s="71"/>
      <c r="AE1236" s="70"/>
      <c r="AF1236" s="69"/>
      <c r="AG1236" s="69"/>
      <c r="AH1236" s="72"/>
      <c r="AI1236" s="73"/>
      <c r="AJ1236" s="74"/>
      <c r="AK1236" s="75"/>
      <c r="AL1236" s="76"/>
      <c r="AM1236" s="77"/>
      <c r="AN1236" s="78" t="s">
        <v>1477</v>
      </c>
    </row>
    <row r="1237" spans="1:40" x14ac:dyDescent="0.15">
      <c r="A1237" s="671"/>
      <c r="B1237" s="673"/>
      <c r="C1237" s="673"/>
      <c r="D1237" s="673"/>
      <c r="E1237" s="673"/>
      <c r="F1237" s="517"/>
      <c r="G1237" s="674"/>
      <c r="H1237" s="674"/>
      <c r="I1237" s="674"/>
      <c r="J1237" s="674"/>
      <c r="K1237" s="674"/>
      <c r="L1237" s="674"/>
      <c r="M1237" s="674"/>
      <c r="N1237" s="674"/>
      <c r="O1237" s="674"/>
      <c r="P1237" s="674"/>
      <c r="Q1237" s="674"/>
      <c r="R1237" s="674"/>
      <c r="S1237" s="674"/>
      <c r="T1237" s="674"/>
      <c r="U1237" s="674"/>
      <c r="V1237" s="674"/>
      <c r="W1237" s="674"/>
      <c r="X1237" s="674"/>
      <c r="Y1237" s="674"/>
      <c r="Z1237" s="707"/>
      <c r="AA1237" s="677"/>
      <c r="AB1237" s="677"/>
      <c r="AC1237" s="677"/>
      <c r="AD1237" s="679"/>
      <c r="AE1237" s="677"/>
      <c r="AF1237" s="707"/>
      <c r="AG1237" s="707"/>
      <c r="AH1237" s="680"/>
      <c r="AI1237" s="683"/>
      <c r="AJ1237" s="707"/>
      <c r="AK1237" s="680"/>
      <c r="AL1237" s="683"/>
      <c r="AM1237" s="680"/>
      <c r="AN1237" s="78" t="s">
        <v>1409</v>
      </c>
    </row>
    <row r="1238" spans="1:40" x14ac:dyDescent="0.15">
      <c r="A1238" s="708"/>
      <c r="B1238" s="673"/>
      <c r="C1238" s="673"/>
      <c r="D1238" s="673"/>
      <c r="E1238" s="673"/>
      <c r="F1238" s="517"/>
      <c r="G1238" s="674"/>
      <c r="H1238" s="674"/>
      <c r="I1238" s="674"/>
      <c r="J1238" s="674"/>
      <c r="K1238" s="674"/>
      <c r="L1238" s="674"/>
      <c r="M1238" s="674"/>
      <c r="N1238" s="674"/>
      <c r="O1238" s="674"/>
      <c r="P1238" s="674"/>
      <c r="Q1238" s="674"/>
      <c r="R1238" s="674"/>
      <c r="S1238" s="674"/>
      <c r="T1238" s="674"/>
      <c r="U1238" s="674"/>
      <c r="V1238" s="674"/>
      <c r="W1238" s="674"/>
      <c r="X1238" s="674"/>
      <c r="Y1238" s="674"/>
      <c r="Z1238" s="707"/>
      <c r="AA1238" s="677"/>
      <c r="AB1238" s="677"/>
      <c r="AC1238" s="677"/>
      <c r="AD1238" s="679"/>
      <c r="AE1238" s="677"/>
      <c r="AF1238" s="707"/>
      <c r="AG1238" s="707"/>
      <c r="AH1238" s="680"/>
      <c r="AI1238" s="683"/>
      <c r="AJ1238" s="707"/>
      <c r="AK1238" s="680"/>
      <c r="AL1238" s="683"/>
      <c r="AM1238" s="680"/>
      <c r="AN1238" s="78" t="s">
        <v>1409</v>
      </c>
    </row>
    <row r="1239" spans="1:40" x14ac:dyDescent="0.15">
      <c r="A1239" s="708"/>
      <c r="B1239" s="673"/>
      <c r="C1239" s="673"/>
      <c r="D1239" s="673"/>
      <c r="E1239" s="673"/>
      <c r="F1239" s="517"/>
      <c r="G1239" s="674"/>
      <c r="H1239" s="674"/>
      <c r="I1239" s="674"/>
      <c r="J1239" s="674"/>
      <c r="K1239" s="674"/>
      <c r="L1239" s="674"/>
      <c r="M1239" s="674"/>
      <c r="N1239" s="674"/>
      <c r="O1239" s="674"/>
      <c r="P1239" s="674"/>
      <c r="Q1239" s="674"/>
      <c r="R1239" s="674"/>
      <c r="S1239" s="674"/>
      <c r="T1239" s="674"/>
      <c r="U1239" s="674"/>
      <c r="V1239" s="674"/>
      <c r="W1239" s="674"/>
      <c r="X1239" s="674"/>
      <c r="Y1239" s="674"/>
      <c r="Z1239" s="707"/>
      <c r="AA1239" s="677"/>
      <c r="AB1239" s="677"/>
      <c r="AC1239" s="677"/>
      <c r="AD1239" s="679"/>
      <c r="AE1239" s="677"/>
      <c r="AF1239" s="707"/>
      <c r="AG1239" s="707"/>
      <c r="AH1239" s="680"/>
      <c r="AI1239" s="683"/>
      <c r="AJ1239" s="707"/>
      <c r="AK1239" s="680"/>
      <c r="AL1239" s="683"/>
      <c r="AM1239" s="680"/>
      <c r="AN1239" s="78" t="s">
        <v>1409</v>
      </c>
    </row>
    <row r="1240" spans="1:40" x14ac:dyDescent="0.15">
      <c r="A1240" s="708"/>
      <c r="B1240" s="673"/>
      <c r="C1240" s="673"/>
      <c r="D1240" s="673"/>
      <c r="E1240" s="673"/>
      <c r="F1240" s="517"/>
      <c r="G1240" s="674"/>
      <c r="H1240" s="674"/>
      <c r="I1240" s="674"/>
      <c r="J1240" s="674"/>
      <c r="K1240" s="674"/>
      <c r="L1240" s="674"/>
      <c r="M1240" s="674"/>
      <c r="N1240" s="674"/>
      <c r="O1240" s="674"/>
      <c r="P1240" s="674"/>
      <c r="Q1240" s="674"/>
      <c r="R1240" s="674"/>
      <c r="S1240" s="674"/>
      <c r="T1240" s="674"/>
      <c r="U1240" s="674"/>
      <c r="V1240" s="674"/>
      <c r="W1240" s="674"/>
      <c r="X1240" s="674"/>
      <c r="Y1240" s="674"/>
      <c r="Z1240" s="707"/>
      <c r="AA1240" s="677"/>
      <c r="AB1240" s="677"/>
      <c r="AC1240" s="677"/>
      <c r="AD1240" s="679"/>
      <c r="AE1240" s="677"/>
      <c r="AF1240" s="707"/>
      <c r="AG1240" s="707"/>
      <c r="AH1240" s="680"/>
      <c r="AI1240" s="683"/>
      <c r="AJ1240" s="707"/>
      <c r="AK1240" s="680"/>
      <c r="AL1240" s="683"/>
      <c r="AM1240" s="680"/>
      <c r="AN1240" s="78" t="s">
        <v>1409</v>
      </c>
    </row>
    <row r="1241" spans="1:40" x14ac:dyDescent="0.15">
      <c r="A1241" s="708"/>
      <c r="B1241" s="673"/>
      <c r="C1241" s="673"/>
      <c r="D1241" s="673"/>
      <c r="E1241" s="673"/>
      <c r="F1241" s="517"/>
      <c r="G1241" s="674"/>
      <c r="H1241" s="674"/>
      <c r="I1241" s="674"/>
      <c r="J1241" s="674"/>
      <c r="K1241" s="674"/>
      <c r="L1241" s="674"/>
      <c r="M1241" s="674"/>
      <c r="N1241" s="674"/>
      <c r="O1241" s="674"/>
      <c r="P1241" s="674"/>
      <c r="Q1241" s="674"/>
      <c r="R1241" s="674"/>
      <c r="S1241" s="674"/>
      <c r="T1241" s="674"/>
      <c r="U1241" s="674"/>
      <c r="V1241" s="674"/>
      <c r="W1241" s="674"/>
      <c r="X1241" s="674"/>
      <c r="Y1241" s="674"/>
      <c r="Z1241" s="707"/>
      <c r="AA1241" s="677"/>
      <c r="AB1241" s="677"/>
      <c r="AC1241" s="677"/>
      <c r="AD1241" s="679"/>
      <c r="AE1241" s="677"/>
      <c r="AF1241" s="707"/>
      <c r="AG1241" s="707"/>
      <c r="AH1241" s="680"/>
      <c r="AI1241" s="683"/>
      <c r="AJ1241" s="707"/>
      <c r="AK1241" s="680"/>
      <c r="AL1241" s="683"/>
      <c r="AM1241" s="680"/>
      <c r="AN1241" s="78" t="s">
        <v>1409</v>
      </c>
    </row>
    <row r="1242" spans="1:40" x14ac:dyDescent="0.15">
      <c r="A1242" s="67"/>
      <c r="B1242" s="68"/>
      <c r="C1242" s="68"/>
      <c r="D1242" s="68"/>
      <c r="E1242" s="68"/>
      <c r="F1242" s="68"/>
      <c r="G1242" s="68"/>
      <c r="H1242" s="68"/>
      <c r="I1242" s="68"/>
      <c r="J1242" s="68"/>
      <c r="K1242" s="68"/>
      <c r="L1242" s="68"/>
      <c r="M1242" s="68"/>
      <c r="N1242" s="68"/>
      <c r="O1242" s="68"/>
      <c r="P1242" s="68"/>
      <c r="Q1242" s="68"/>
      <c r="R1242" s="68"/>
      <c r="S1242" s="68"/>
      <c r="T1242" s="68"/>
      <c r="U1242" s="68"/>
      <c r="V1242" s="68"/>
      <c r="W1242" s="68"/>
      <c r="X1242" s="68"/>
      <c r="Y1242" s="68"/>
      <c r="Z1242" s="69"/>
      <c r="AA1242" s="70"/>
      <c r="AB1242" s="70"/>
      <c r="AC1242" s="70"/>
      <c r="AD1242" s="71"/>
      <c r="AE1242" s="70"/>
      <c r="AF1242" s="69"/>
      <c r="AG1242" s="69"/>
      <c r="AH1242" s="72"/>
      <c r="AI1242" s="73"/>
      <c r="AJ1242" s="74"/>
      <c r="AK1242" s="75"/>
      <c r="AL1242" s="76"/>
      <c r="AM1242" s="77"/>
      <c r="AN1242" s="571" t="s">
        <v>1473</v>
      </c>
    </row>
    <row r="1243" spans="1:40" x14ac:dyDescent="0.15">
      <c r="A1243" s="67"/>
      <c r="B1243" s="68"/>
      <c r="C1243" s="68"/>
      <c r="D1243" s="68"/>
      <c r="E1243" s="68"/>
      <c r="F1243" s="68"/>
      <c r="G1243" s="68"/>
      <c r="H1243" s="68"/>
      <c r="I1243" s="68"/>
      <c r="J1243" s="68"/>
      <c r="K1243" s="68"/>
      <c r="L1243" s="68"/>
      <c r="M1243" s="68"/>
      <c r="N1243" s="68"/>
      <c r="O1243" s="68"/>
      <c r="P1243" s="68"/>
      <c r="Q1243" s="68"/>
      <c r="R1243" s="68"/>
      <c r="S1243" s="68"/>
      <c r="T1243" s="68"/>
      <c r="U1243" s="68"/>
      <c r="V1243" s="68"/>
      <c r="W1243" s="68"/>
      <c r="X1243" s="68"/>
      <c r="Y1243" s="68"/>
      <c r="Z1243" s="69"/>
      <c r="AA1243" s="70"/>
      <c r="AB1243" s="70"/>
      <c r="AC1243" s="70"/>
      <c r="AD1243" s="71"/>
      <c r="AE1243" s="70"/>
      <c r="AF1243" s="69"/>
      <c r="AG1243" s="69"/>
      <c r="AH1243" s="72"/>
      <c r="AI1243" s="73"/>
      <c r="AJ1243" s="74"/>
      <c r="AK1243" s="75"/>
      <c r="AL1243" s="76"/>
      <c r="AM1243" s="77"/>
      <c r="AN1243" s="571" t="s">
        <v>1473</v>
      </c>
    </row>
    <row r="1244" spans="1:40" x14ac:dyDescent="0.15">
      <c r="A1244" s="67"/>
      <c r="B1244" s="68"/>
      <c r="C1244" s="68"/>
      <c r="D1244" s="68"/>
      <c r="E1244" s="68"/>
      <c r="F1244" s="68"/>
      <c r="G1244" s="68"/>
      <c r="H1244" s="68"/>
      <c r="I1244" s="68"/>
      <c r="J1244" s="68"/>
      <c r="K1244" s="68"/>
      <c r="L1244" s="68"/>
      <c r="M1244" s="68"/>
      <c r="N1244" s="68"/>
      <c r="O1244" s="68"/>
      <c r="P1244" s="68"/>
      <c r="Q1244" s="68"/>
      <c r="R1244" s="68"/>
      <c r="S1244" s="68"/>
      <c r="T1244" s="68"/>
      <c r="U1244" s="68"/>
      <c r="V1244" s="68"/>
      <c r="W1244" s="68"/>
      <c r="X1244" s="68"/>
      <c r="Y1244" s="68"/>
      <c r="Z1244" s="69"/>
      <c r="AA1244" s="70"/>
      <c r="AB1244" s="70"/>
      <c r="AC1244" s="70"/>
      <c r="AD1244" s="71"/>
      <c r="AE1244" s="70"/>
      <c r="AF1244" s="69"/>
      <c r="AG1244" s="69"/>
      <c r="AH1244" s="72"/>
      <c r="AI1244" s="73"/>
      <c r="AJ1244" s="74"/>
      <c r="AK1244" s="75"/>
      <c r="AL1244" s="76"/>
      <c r="AM1244" s="77"/>
      <c r="AN1244" s="571" t="s">
        <v>1473</v>
      </c>
    </row>
    <row r="1245" spans="1:40" x14ac:dyDescent="0.15">
      <c r="A1245" s="79"/>
      <c r="B1245" s="80"/>
      <c r="C1245" s="80"/>
      <c r="D1245" s="80"/>
      <c r="E1245" s="80"/>
      <c r="F1245" s="80"/>
      <c r="G1245" s="68"/>
      <c r="H1245" s="68"/>
      <c r="I1245" s="68"/>
      <c r="J1245" s="68"/>
      <c r="K1245" s="68"/>
      <c r="L1245" s="68"/>
      <c r="M1245" s="68"/>
      <c r="N1245" s="68"/>
      <c r="O1245" s="68"/>
      <c r="P1245" s="68"/>
      <c r="Q1245" s="68"/>
      <c r="R1245" s="68"/>
      <c r="S1245" s="68"/>
      <c r="T1245" s="68"/>
      <c r="U1245" s="68"/>
      <c r="V1245" s="68"/>
      <c r="W1245" s="68"/>
      <c r="X1245" s="68"/>
      <c r="Y1245" s="68"/>
      <c r="Z1245" s="69"/>
      <c r="AA1245" s="70"/>
      <c r="AB1245" s="70"/>
      <c r="AC1245" s="70"/>
      <c r="AD1245" s="71"/>
      <c r="AE1245" s="70"/>
      <c r="AF1245" s="69"/>
      <c r="AG1245" s="69"/>
      <c r="AH1245" s="72"/>
      <c r="AI1245" s="73"/>
      <c r="AJ1245" s="74"/>
      <c r="AK1245" s="75"/>
      <c r="AL1245" s="76"/>
      <c r="AM1245" s="77"/>
      <c r="AN1245" s="571" t="s">
        <v>1473</v>
      </c>
    </row>
    <row r="1246" spans="1:40" x14ac:dyDescent="0.15">
      <c r="A1246" s="79"/>
      <c r="B1246" s="80"/>
      <c r="C1246" s="80"/>
      <c r="D1246" s="80"/>
      <c r="E1246" s="80"/>
      <c r="F1246" s="80"/>
      <c r="G1246" s="68"/>
      <c r="H1246" s="68"/>
      <c r="I1246" s="68"/>
      <c r="J1246" s="68"/>
      <c r="K1246" s="68"/>
      <c r="L1246" s="68"/>
      <c r="M1246" s="68"/>
      <c r="N1246" s="68"/>
      <c r="O1246" s="68"/>
      <c r="P1246" s="68"/>
      <c r="Q1246" s="68"/>
      <c r="R1246" s="68"/>
      <c r="S1246" s="68"/>
      <c r="T1246" s="68"/>
      <c r="U1246" s="68"/>
      <c r="V1246" s="68"/>
      <c r="W1246" s="68"/>
      <c r="X1246" s="68"/>
      <c r="Y1246" s="68"/>
      <c r="Z1246" s="69"/>
      <c r="AA1246" s="70"/>
      <c r="AB1246" s="70"/>
      <c r="AC1246" s="70"/>
      <c r="AD1246" s="71"/>
      <c r="AE1246" s="70"/>
      <c r="AF1246" s="69"/>
      <c r="AG1246" s="69"/>
      <c r="AH1246" s="72"/>
      <c r="AI1246" s="73"/>
      <c r="AJ1246" s="74"/>
      <c r="AK1246" s="75"/>
      <c r="AL1246" s="76"/>
      <c r="AM1246" s="77"/>
      <c r="AN1246" s="571" t="s">
        <v>1473</v>
      </c>
    </row>
    <row r="1247" spans="1:40" x14ac:dyDescent="0.15">
      <c r="A1247" s="67"/>
      <c r="B1247" s="68"/>
      <c r="C1247" s="68"/>
      <c r="D1247" s="68"/>
      <c r="E1247" s="68"/>
      <c r="F1247" s="68"/>
      <c r="G1247" s="68"/>
      <c r="H1247" s="68"/>
      <c r="I1247" s="68"/>
      <c r="J1247" s="68"/>
      <c r="K1247" s="68"/>
      <c r="L1247" s="68"/>
      <c r="M1247" s="68"/>
      <c r="N1247" s="68"/>
      <c r="O1247" s="68"/>
      <c r="P1247" s="68"/>
      <c r="Q1247" s="68"/>
      <c r="R1247" s="68"/>
      <c r="S1247" s="68"/>
      <c r="T1247" s="68"/>
      <c r="U1247" s="68"/>
      <c r="V1247" s="68"/>
      <c r="W1247" s="68"/>
      <c r="X1247" s="68"/>
      <c r="Y1247" s="68"/>
      <c r="Z1247" s="69"/>
      <c r="AA1247" s="70"/>
      <c r="AB1247" s="70"/>
      <c r="AC1247" s="70"/>
      <c r="AD1247" s="71"/>
      <c r="AE1247" s="70"/>
      <c r="AF1247" s="69"/>
      <c r="AG1247" s="69"/>
      <c r="AH1247" s="72"/>
      <c r="AI1247" s="73"/>
      <c r="AJ1247" s="74"/>
      <c r="AK1247" s="75"/>
      <c r="AL1247" s="76"/>
      <c r="AM1247" s="77"/>
      <c r="AN1247" s="571" t="s">
        <v>1473</v>
      </c>
    </row>
    <row r="1248" spans="1:40" x14ac:dyDescent="0.15">
      <c r="A1248" s="67"/>
      <c r="B1248" s="68"/>
      <c r="C1248" s="68"/>
      <c r="D1248" s="68"/>
      <c r="E1248" s="68"/>
      <c r="F1248" s="68"/>
      <c r="G1248" s="68"/>
      <c r="H1248" s="68"/>
      <c r="I1248" s="68"/>
      <c r="J1248" s="68"/>
      <c r="K1248" s="68"/>
      <c r="L1248" s="68"/>
      <c r="M1248" s="68"/>
      <c r="N1248" s="68"/>
      <c r="O1248" s="68"/>
      <c r="P1248" s="68"/>
      <c r="Q1248" s="68"/>
      <c r="R1248" s="68"/>
      <c r="S1248" s="68"/>
      <c r="T1248" s="68"/>
      <c r="U1248" s="68"/>
      <c r="V1248" s="68"/>
      <c r="W1248" s="68"/>
      <c r="X1248" s="68"/>
      <c r="Y1248" s="68"/>
      <c r="Z1248" s="69"/>
      <c r="AA1248" s="70"/>
      <c r="AB1248" s="70"/>
      <c r="AC1248" s="70"/>
      <c r="AD1248" s="71"/>
      <c r="AE1248" s="70"/>
      <c r="AF1248" s="69"/>
      <c r="AG1248" s="69"/>
      <c r="AH1248" s="72"/>
      <c r="AI1248" s="73"/>
      <c r="AJ1248" s="74"/>
      <c r="AK1248" s="75"/>
      <c r="AL1248" s="76"/>
      <c r="AM1248" s="77"/>
      <c r="AN1248" s="571" t="s">
        <v>1473</v>
      </c>
    </row>
    <row r="1249" spans="1:40" x14ac:dyDescent="0.15">
      <c r="A1249" s="79"/>
      <c r="B1249" s="80"/>
      <c r="C1249" s="80"/>
      <c r="D1249" s="80"/>
      <c r="E1249" s="80"/>
      <c r="F1249" s="80"/>
      <c r="G1249" s="68"/>
      <c r="H1249" s="68"/>
      <c r="I1249" s="68"/>
      <c r="J1249" s="68"/>
      <c r="K1249" s="68"/>
      <c r="L1249" s="68"/>
      <c r="M1249" s="68"/>
      <c r="N1249" s="68"/>
      <c r="O1249" s="68"/>
      <c r="P1249" s="68"/>
      <c r="Q1249" s="68"/>
      <c r="R1249" s="68"/>
      <c r="S1249" s="68"/>
      <c r="T1249" s="68"/>
      <c r="U1249" s="68"/>
      <c r="V1249" s="68"/>
      <c r="W1249" s="68"/>
      <c r="X1249" s="68"/>
      <c r="Y1249" s="68"/>
      <c r="Z1249" s="69"/>
      <c r="AA1249" s="70"/>
      <c r="AB1249" s="70"/>
      <c r="AC1249" s="70"/>
      <c r="AD1249" s="71"/>
      <c r="AE1249" s="70"/>
      <c r="AF1249" s="69"/>
      <c r="AG1249" s="69"/>
      <c r="AH1249" s="72"/>
      <c r="AI1249" s="73"/>
      <c r="AJ1249" s="74"/>
      <c r="AK1249" s="75"/>
      <c r="AL1249" s="76"/>
      <c r="AM1249" s="77"/>
      <c r="AN1249" s="78" t="s">
        <v>1473</v>
      </c>
    </row>
    <row r="1250" spans="1:40" x14ac:dyDescent="0.15">
      <c r="A1250" s="67"/>
      <c r="B1250" s="68"/>
      <c r="C1250" s="68"/>
      <c r="D1250" s="68"/>
      <c r="E1250" s="68"/>
      <c r="F1250" s="68"/>
      <c r="G1250" s="68"/>
      <c r="H1250" s="68"/>
      <c r="I1250" s="68"/>
      <c r="J1250" s="68"/>
      <c r="K1250" s="68"/>
      <c r="L1250" s="68"/>
      <c r="M1250" s="68"/>
      <c r="N1250" s="68"/>
      <c r="O1250" s="68"/>
      <c r="P1250" s="68"/>
      <c r="Q1250" s="68"/>
      <c r="R1250" s="68"/>
      <c r="S1250" s="68"/>
      <c r="T1250" s="68"/>
      <c r="U1250" s="68"/>
      <c r="V1250" s="68"/>
      <c r="W1250" s="68"/>
      <c r="X1250" s="68"/>
      <c r="Y1250" s="68"/>
      <c r="Z1250" s="69"/>
      <c r="AA1250" s="70"/>
      <c r="AB1250" s="70"/>
      <c r="AC1250" s="70"/>
      <c r="AD1250" s="71"/>
      <c r="AE1250" s="70"/>
      <c r="AF1250" s="69"/>
      <c r="AG1250" s="69"/>
      <c r="AH1250" s="72"/>
      <c r="AI1250" s="73"/>
      <c r="AJ1250" s="74"/>
      <c r="AK1250" s="75"/>
      <c r="AL1250" s="76"/>
      <c r="AM1250" s="77"/>
      <c r="AN1250" s="571" t="s">
        <v>1473</v>
      </c>
    </row>
    <row r="1251" spans="1:40" x14ac:dyDescent="0.15">
      <c r="A1251" s="79"/>
      <c r="B1251" s="80"/>
      <c r="C1251" s="80"/>
      <c r="D1251" s="80"/>
      <c r="E1251" s="80"/>
      <c r="F1251" s="80"/>
      <c r="G1251" s="68"/>
      <c r="H1251" s="68"/>
      <c r="I1251" s="68"/>
      <c r="J1251" s="68"/>
      <c r="K1251" s="68"/>
      <c r="L1251" s="68"/>
      <c r="M1251" s="68"/>
      <c r="N1251" s="68"/>
      <c r="O1251" s="68"/>
      <c r="P1251" s="68"/>
      <c r="Q1251" s="68"/>
      <c r="R1251" s="68"/>
      <c r="S1251" s="68"/>
      <c r="T1251" s="68"/>
      <c r="U1251" s="68"/>
      <c r="V1251" s="68"/>
      <c r="W1251" s="68"/>
      <c r="X1251" s="68"/>
      <c r="Y1251" s="68"/>
      <c r="Z1251" s="69"/>
      <c r="AA1251" s="70"/>
      <c r="AB1251" s="70"/>
      <c r="AC1251" s="70"/>
      <c r="AD1251" s="71"/>
      <c r="AE1251" s="70"/>
      <c r="AF1251" s="69"/>
      <c r="AG1251" s="69"/>
      <c r="AH1251" s="72"/>
      <c r="AI1251" s="73"/>
      <c r="AJ1251" s="74"/>
      <c r="AK1251" s="75"/>
      <c r="AL1251" s="76"/>
      <c r="AM1251" s="77"/>
      <c r="AN1251" s="78" t="s">
        <v>1473</v>
      </c>
    </row>
    <row r="1252" spans="1:40" x14ac:dyDescent="0.15">
      <c r="A1252" s="67"/>
      <c r="B1252" s="68"/>
      <c r="C1252" s="68"/>
      <c r="D1252" s="68"/>
      <c r="E1252" s="68"/>
      <c r="F1252" s="68"/>
      <c r="G1252" s="68"/>
      <c r="H1252" s="68"/>
      <c r="I1252" s="68"/>
      <c r="J1252" s="68"/>
      <c r="K1252" s="68"/>
      <c r="L1252" s="68"/>
      <c r="M1252" s="68"/>
      <c r="N1252" s="68"/>
      <c r="O1252" s="68"/>
      <c r="P1252" s="68"/>
      <c r="Q1252" s="68"/>
      <c r="R1252" s="68"/>
      <c r="S1252" s="68"/>
      <c r="T1252" s="68"/>
      <c r="U1252" s="68"/>
      <c r="V1252" s="68"/>
      <c r="W1252" s="68"/>
      <c r="X1252" s="68"/>
      <c r="Y1252" s="68"/>
      <c r="Z1252" s="69"/>
      <c r="AA1252" s="70"/>
      <c r="AB1252" s="70"/>
      <c r="AC1252" s="70"/>
      <c r="AD1252" s="71"/>
      <c r="AE1252" s="70"/>
      <c r="AF1252" s="69"/>
      <c r="AG1252" s="69"/>
      <c r="AH1252" s="72"/>
      <c r="AI1252" s="73"/>
      <c r="AJ1252" s="74"/>
      <c r="AK1252" s="75"/>
      <c r="AL1252" s="76"/>
      <c r="AM1252" s="77"/>
      <c r="AN1252" s="571" t="s">
        <v>1473</v>
      </c>
    </row>
    <row r="1253" spans="1:40" x14ac:dyDescent="0.15">
      <c r="A1253" s="79"/>
      <c r="B1253" s="80"/>
      <c r="C1253" s="80"/>
      <c r="D1253" s="80"/>
      <c r="E1253" s="80"/>
      <c r="F1253" s="80"/>
      <c r="G1253" s="68"/>
      <c r="H1253" s="68"/>
      <c r="I1253" s="68"/>
      <c r="J1253" s="68"/>
      <c r="K1253" s="68"/>
      <c r="L1253" s="68"/>
      <c r="M1253" s="68"/>
      <c r="N1253" s="68"/>
      <c r="O1253" s="68"/>
      <c r="P1253" s="68"/>
      <c r="Q1253" s="68"/>
      <c r="R1253" s="68"/>
      <c r="S1253" s="68"/>
      <c r="T1253" s="68"/>
      <c r="U1253" s="68"/>
      <c r="V1253" s="68"/>
      <c r="W1253" s="68"/>
      <c r="X1253" s="68"/>
      <c r="Y1253" s="68"/>
      <c r="Z1253" s="69"/>
      <c r="AA1253" s="70"/>
      <c r="AB1253" s="70"/>
      <c r="AC1253" s="70"/>
      <c r="AD1253" s="71"/>
      <c r="AE1253" s="70"/>
      <c r="AF1253" s="69"/>
      <c r="AG1253" s="69"/>
      <c r="AH1253" s="72"/>
      <c r="AI1253" s="73"/>
      <c r="AJ1253" s="74"/>
      <c r="AK1253" s="75"/>
      <c r="AL1253" s="76"/>
      <c r="AM1253" s="77"/>
      <c r="AN1253" s="78" t="s">
        <v>1473</v>
      </c>
    </row>
    <row r="1254" spans="1:40" x14ac:dyDescent="0.15">
      <c r="A1254" s="79"/>
      <c r="B1254" s="80"/>
      <c r="C1254" s="80"/>
      <c r="D1254" s="80"/>
      <c r="E1254" s="80"/>
      <c r="F1254" s="80"/>
      <c r="G1254" s="68"/>
      <c r="H1254" s="68"/>
      <c r="I1254" s="68"/>
      <c r="J1254" s="68"/>
      <c r="K1254" s="68"/>
      <c r="L1254" s="68"/>
      <c r="M1254" s="68"/>
      <c r="N1254" s="68"/>
      <c r="O1254" s="68"/>
      <c r="P1254" s="68"/>
      <c r="Q1254" s="68"/>
      <c r="R1254" s="68"/>
      <c r="S1254" s="68"/>
      <c r="T1254" s="68"/>
      <c r="U1254" s="68"/>
      <c r="V1254" s="68"/>
      <c r="W1254" s="68"/>
      <c r="X1254" s="68"/>
      <c r="Y1254" s="68"/>
      <c r="Z1254" s="69"/>
      <c r="AA1254" s="70"/>
      <c r="AB1254" s="70"/>
      <c r="AC1254" s="70"/>
      <c r="AD1254" s="71"/>
      <c r="AE1254" s="70"/>
      <c r="AF1254" s="69"/>
      <c r="AG1254" s="69"/>
      <c r="AH1254" s="72"/>
      <c r="AI1254" s="73"/>
      <c r="AJ1254" s="74"/>
      <c r="AK1254" s="75"/>
      <c r="AL1254" s="76"/>
      <c r="AM1254" s="77"/>
      <c r="AN1254" s="571" t="s">
        <v>1473</v>
      </c>
    </row>
    <row r="1255" spans="1:40" x14ac:dyDescent="0.15">
      <c r="A1255" s="79"/>
      <c r="B1255" s="80"/>
      <c r="C1255" s="80"/>
      <c r="D1255" s="80"/>
      <c r="E1255" s="80"/>
      <c r="F1255" s="80"/>
      <c r="G1255" s="68"/>
      <c r="H1255" s="68"/>
      <c r="I1255" s="68"/>
      <c r="J1255" s="68"/>
      <c r="K1255" s="68"/>
      <c r="L1255" s="68"/>
      <c r="M1255" s="68"/>
      <c r="N1255" s="68"/>
      <c r="O1255" s="68"/>
      <c r="P1255" s="68"/>
      <c r="Q1255" s="68"/>
      <c r="R1255" s="68"/>
      <c r="S1255" s="68"/>
      <c r="T1255" s="68"/>
      <c r="U1255" s="68"/>
      <c r="V1255" s="68"/>
      <c r="W1255" s="68"/>
      <c r="X1255" s="68"/>
      <c r="Y1255" s="68"/>
      <c r="Z1255" s="69"/>
      <c r="AA1255" s="70"/>
      <c r="AB1255" s="70"/>
      <c r="AC1255" s="70"/>
      <c r="AD1255" s="71"/>
      <c r="AE1255" s="70"/>
      <c r="AF1255" s="69"/>
      <c r="AG1255" s="69"/>
      <c r="AH1255" s="72"/>
      <c r="AI1255" s="73"/>
      <c r="AJ1255" s="74"/>
      <c r="AK1255" s="75"/>
      <c r="AL1255" s="76"/>
      <c r="AM1255" s="77"/>
      <c r="AN1255" s="571" t="s">
        <v>1473</v>
      </c>
    </row>
    <row r="1256" spans="1:40" x14ac:dyDescent="0.15">
      <c r="A1256" s="67"/>
      <c r="B1256" s="68"/>
      <c r="C1256" s="68"/>
      <c r="D1256" s="68"/>
      <c r="E1256" s="68"/>
      <c r="F1256" s="68"/>
      <c r="G1256" s="68"/>
      <c r="H1256" s="68"/>
      <c r="I1256" s="68"/>
      <c r="J1256" s="68"/>
      <c r="K1256" s="68"/>
      <c r="L1256" s="68"/>
      <c r="M1256" s="68"/>
      <c r="N1256" s="68"/>
      <c r="O1256" s="68"/>
      <c r="P1256" s="68"/>
      <c r="Q1256" s="68"/>
      <c r="R1256" s="68"/>
      <c r="S1256" s="68"/>
      <c r="T1256" s="68"/>
      <c r="U1256" s="68"/>
      <c r="V1256" s="68"/>
      <c r="W1256" s="68"/>
      <c r="X1256" s="68"/>
      <c r="Y1256" s="68"/>
      <c r="Z1256" s="69"/>
      <c r="AA1256" s="70"/>
      <c r="AB1256" s="70"/>
      <c r="AC1256" s="70"/>
      <c r="AD1256" s="71"/>
      <c r="AE1256" s="70"/>
      <c r="AF1256" s="69"/>
      <c r="AG1256" s="69"/>
      <c r="AH1256" s="72"/>
      <c r="AI1256" s="73"/>
      <c r="AJ1256" s="74"/>
      <c r="AK1256" s="75"/>
      <c r="AL1256" s="76"/>
      <c r="AM1256" s="77"/>
      <c r="AN1256" s="571" t="s">
        <v>1473</v>
      </c>
    </row>
    <row r="1257" spans="1:40" x14ac:dyDescent="0.15">
      <c r="A1257" s="79"/>
      <c r="B1257" s="80"/>
      <c r="C1257" s="80"/>
      <c r="D1257" s="80"/>
      <c r="E1257" s="80"/>
      <c r="F1257" s="80"/>
      <c r="G1257" s="68"/>
      <c r="H1257" s="68"/>
      <c r="I1257" s="68"/>
      <c r="J1257" s="68"/>
      <c r="K1257" s="68"/>
      <c r="L1257" s="68"/>
      <c r="M1257" s="68"/>
      <c r="N1257" s="68"/>
      <c r="O1257" s="68"/>
      <c r="P1257" s="68"/>
      <c r="Q1257" s="68"/>
      <c r="R1257" s="68"/>
      <c r="S1257" s="68"/>
      <c r="T1257" s="68"/>
      <c r="U1257" s="68"/>
      <c r="V1257" s="68"/>
      <c r="W1257" s="68"/>
      <c r="X1257" s="68"/>
      <c r="Y1257" s="68"/>
      <c r="Z1257" s="69"/>
      <c r="AA1257" s="70"/>
      <c r="AB1257" s="70"/>
      <c r="AC1257" s="70"/>
      <c r="AD1257" s="71"/>
      <c r="AE1257" s="70"/>
      <c r="AF1257" s="69"/>
      <c r="AG1257" s="69"/>
      <c r="AH1257" s="72"/>
      <c r="AI1257" s="73"/>
      <c r="AJ1257" s="74"/>
      <c r="AK1257" s="75"/>
      <c r="AL1257" s="76"/>
      <c r="AM1257" s="77"/>
      <c r="AN1257" s="78" t="s">
        <v>1473</v>
      </c>
    </row>
    <row r="1258" spans="1:40" x14ac:dyDescent="0.15">
      <c r="A1258" s="79"/>
      <c r="B1258" s="80"/>
      <c r="C1258" s="80"/>
      <c r="D1258" s="80"/>
      <c r="E1258" s="80"/>
      <c r="F1258" s="80"/>
      <c r="G1258" s="68"/>
      <c r="H1258" s="68"/>
      <c r="I1258" s="68"/>
      <c r="J1258" s="68"/>
      <c r="K1258" s="68"/>
      <c r="L1258" s="68"/>
      <c r="M1258" s="68"/>
      <c r="N1258" s="68"/>
      <c r="O1258" s="68"/>
      <c r="P1258" s="68"/>
      <c r="Q1258" s="68"/>
      <c r="R1258" s="68"/>
      <c r="S1258" s="68"/>
      <c r="T1258" s="68"/>
      <c r="U1258" s="68"/>
      <c r="V1258" s="68"/>
      <c r="W1258" s="68"/>
      <c r="X1258" s="68"/>
      <c r="Y1258" s="68"/>
      <c r="Z1258" s="69"/>
      <c r="AA1258" s="70"/>
      <c r="AB1258" s="70"/>
      <c r="AC1258" s="70"/>
      <c r="AD1258" s="71"/>
      <c r="AE1258" s="70"/>
      <c r="AF1258" s="69"/>
      <c r="AG1258" s="69"/>
      <c r="AH1258" s="72"/>
      <c r="AI1258" s="73"/>
      <c r="AJ1258" s="74"/>
      <c r="AK1258" s="75"/>
      <c r="AL1258" s="76"/>
      <c r="AM1258" s="77"/>
      <c r="AN1258" s="571" t="s">
        <v>1473</v>
      </c>
    </row>
    <row r="1259" spans="1:40" x14ac:dyDescent="0.15">
      <c r="A1259" s="67"/>
      <c r="B1259" s="68"/>
      <c r="C1259" s="68"/>
      <c r="D1259" s="68"/>
      <c r="E1259" s="68"/>
      <c r="F1259" s="68"/>
      <c r="G1259" s="68"/>
      <c r="H1259" s="68"/>
      <c r="I1259" s="68"/>
      <c r="J1259" s="68"/>
      <c r="K1259" s="68"/>
      <c r="L1259" s="68"/>
      <c r="M1259" s="68"/>
      <c r="N1259" s="68"/>
      <c r="O1259" s="68"/>
      <c r="P1259" s="68"/>
      <c r="Q1259" s="68"/>
      <c r="R1259" s="68"/>
      <c r="S1259" s="68"/>
      <c r="T1259" s="68"/>
      <c r="U1259" s="68"/>
      <c r="V1259" s="68"/>
      <c r="W1259" s="68"/>
      <c r="X1259" s="68"/>
      <c r="Y1259" s="68"/>
      <c r="Z1259" s="69"/>
      <c r="AA1259" s="70"/>
      <c r="AB1259" s="70"/>
      <c r="AC1259" s="70"/>
      <c r="AD1259" s="71"/>
      <c r="AE1259" s="70"/>
      <c r="AF1259" s="69"/>
      <c r="AG1259" s="69"/>
      <c r="AH1259" s="72"/>
      <c r="AI1259" s="73"/>
      <c r="AJ1259" s="74"/>
      <c r="AK1259" s="75"/>
      <c r="AL1259" s="76"/>
      <c r="AM1259" s="77"/>
      <c r="AN1259" s="571" t="s">
        <v>1473</v>
      </c>
    </row>
    <row r="1260" spans="1:40" x14ac:dyDescent="0.15">
      <c r="A1260" s="67"/>
      <c r="B1260" s="68"/>
      <c r="C1260" s="68"/>
      <c r="D1260" s="68"/>
      <c r="E1260" s="68"/>
      <c r="F1260" s="68"/>
      <c r="G1260" s="68"/>
      <c r="H1260" s="68"/>
      <c r="I1260" s="68"/>
      <c r="J1260" s="68"/>
      <c r="K1260" s="68"/>
      <c r="L1260" s="68"/>
      <c r="M1260" s="68"/>
      <c r="N1260" s="68"/>
      <c r="O1260" s="68"/>
      <c r="P1260" s="68"/>
      <c r="Q1260" s="68"/>
      <c r="R1260" s="68"/>
      <c r="S1260" s="68"/>
      <c r="T1260" s="68"/>
      <c r="U1260" s="68"/>
      <c r="V1260" s="68"/>
      <c r="W1260" s="68"/>
      <c r="X1260" s="68"/>
      <c r="Y1260" s="68"/>
      <c r="Z1260" s="69"/>
      <c r="AA1260" s="70"/>
      <c r="AB1260" s="70"/>
      <c r="AC1260" s="70"/>
      <c r="AD1260" s="71"/>
      <c r="AE1260" s="70"/>
      <c r="AF1260" s="69"/>
      <c r="AG1260" s="69"/>
      <c r="AH1260" s="72"/>
      <c r="AI1260" s="73"/>
      <c r="AJ1260" s="74"/>
      <c r="AK1260" s="75"/>
      <c r="AL1260" s="76"/>
      <c r="AM1260" s="77"/>
      <c r="AN1260" s="571" t="s">
        <v>1473</v>
      </c>
    </row>
    <row r="1261" spans="1:40" x14ac:dyDescent="0.15">
      <c r="A1261" s="67"/>
      <c r="B1261" s="68"/>
      <c r="C1261" s="68"/>
      <c r="D1261" s="68"/>
      <c r="E1261" s="68"/>
      <c r="F1261" s="68"/>
      <c r="G1261" s="68"/>
      <c r="H1261" s="68"/>
      <c r="I1261" s="68"/>
      <c r="J1261" s="68"/>
      <c r="K1261" s="68"/>
      <c r="L1261" s="68"/>
      <c r="M1261" s="68"/>
      <c r="N1261" s="68"/>
      <c r="O1261" s="68"/>
      <c r="P1261" s="68"/>
      <c r="Q1261" s="68"/>
      <c r="R1261" s="68"/>
      <c r="S1261" s="68"/>
      <c r="T1261" s="68"/>
      <c r="U1261" s="68"/>
      <c r="V1261" s="68"/>
      <c r="W1261" s="68"/>
      <c r="X1261" s="68"/>
      <c r="Y1261" s="68"/>
      <c r="Z1261" s="69"/>
      <c r="AA1261" s="70"/>
      <c r="AB1261" s="70"/>
      <c r="AC1261" s="70"/>
      <c r="AD1261" s="71"/>
      <c r="AE1261" s="70"/>
      <c r="AF1261" s="69"/>
      <c r="AG1261" s="69"/>
      <c r="AH1261" s="72"/>
      <c r="AI1261" s="73"/>
      <c r="AJ1261" s="74"/>
      <c r="AK1261" s="75"/>
      <c r="AL1261" s="76"/>
      <c r="AM1261" s="77"/>
      <c r="AN1261" s="571" t="s">
        <v>1473</v>
      </c>
    </row>
    <row r="1262" spans="1:40" x14ac:dyDescent="0.15">
      <c r="A1262" s="79"/>
      <c r="B1262" s="80"/>
      <c r="C1262" s="80"/>
      <c r="D1262" s="80"/>
      <c r="E1262" s="80"/>
      <c r="F1262" s="80"/>
      <c r="G1262" s="68"/>
      <c r="H1262" s="68"/>
      <c r="I1262" s="68"/>
      <c r="J1262" s="68"/>
      <c r="K1262" s="68"/>
      <c r="L1262" s="68"/>
      <c r="M1262" s="68"/>
      <c r="N1262" s="68"/>
      <c r="O1262" s="68"/>
      <c r="P1262" s="68"/>
      <c r="Q1262" s="68"/>
      <c r="R1262" s="68"/>
      <c r="S1262" s="68"/>
      <c r="T1262" s="68"/>
      <c r="U1262" s="68"/>
      <c r="V1262" s="68"/>
      <c r="W1262" s="68"/>
      <c r="X1262" s="68"/>
      <c r="Y1262" s="68"/>
      <c r="Z1262" s="69"/>
      <c r="AA1262" s="70"/>
      <c r="AB1262" s="70"/>
      <c r="AC1262" s="70"/>
      <c r="AD1262" s="71"/>
      <c r="AE1262" s="70"/>
      <c r="AF1262" s="69"/>
      <c r="AG1262" s="69"/>
      <c r="AH1262" s="72"/>
      <c r="AI1262" s="73"/>
      <c r="AJ1262" s="74"/>
      <c r="AK1262" s="75"/>
      <c r="AL1262" s="76"/>
      <c r="AM1262" s="77"/>
      <c r="AN1262" s="571" t="s">
        <v>1473</v>
      </c>
    </row>
    <row r="1263" spans="1:40" x14ac:dyDescent="0.15">
      <c r="A1263" s="67"/>
      <c r="B1263" s="68"/>
      <c r="C1263" s="68"/>
      <c r="D1263" s="68"/>
      <c r="E1263" s="68"/>
      <c r="F1263" s="68"/>
      <c r="G1263" s="68"/>
      <c r="H1263" s="68"/>
      <c r="I1263" s="68"/>
      <c r="J1263" s="68"/>
      <c r="K1263" s="68"/>
      <c r="L1263" s="68"/>
      <c r="M1263" s="68"/>
      <c r="N1263" s="68"/>
      <c r="O1263" s="68"/>
      <c r="P1263" s="68"/>
      <c r="Q1263" s="68"/>
      <c r="R1263" s="68"/>
      <c r="S1263" s="68"/>
      <c r="T1263" s="68"/>
      <c r="U1263" s="68"/>
      <c r="V1263" s="68"/>
      <c r="W1263" s="68"/>
      <c r="X1263" s="68"/>
      <c r="Y1263" s="68"/>
      <c r="Z1263" s="69"/>
      <c r="AA1263" s="70"/>
      <c r="AB1263" s="70"/>
      <c r="AC1263" s="70"/>
      <c r="AD1263" s="71"/>
      <c r="AE1263" s="70"/>
      <c r="AF1263" s="69"/>
      <c r="AG1263" s="69"/>
      <c r="AH1263" s="72"/>
      <c r="AI1263" s="73"/>
      <c r="AJ1263" s="74"/>
      <c r="AK1263" s="75"/>
      <c r="AL1263" s="76"/>
      <c r="AM1263" s="77"/>
      <c r="AN1263" s="571" t="s">
        <v>1473</v>
      </c>
    </row>
    <row r="1264" spans="1:40" x14ac:dyDescent="0.15">
      <c r="A1264" s="67"/>
      <c r="B1264" s="68"/>
      <c r="C1264" s="68"/>
      <c r="D1264" s="68"/>
      <c r="E1264" s="68"/>
      <c r="F1264" s="68"/>
      <c r="G1264" s="68"/>
      <c r="H1264" s="68"/>
      <c r="I1264" s="68"/>
      <c r="J1264" s="68"/>
      <c r="K1264" s="68"/>
      <c r="L1264" s="68"/>
      <c r="M1264" s="68"/>
      <c r="N1264" s="68"/>
      <c r="O1264" s="68"/>
      <c r="P1264" s="68"/>
      <c r="Q1264" s="68"/>
      <c r="R1264" s="68"/>
      <c r="S1264" s="68"/>
      <c r="T1264" s="68"/>
      <c r="U1264" s="68"/>
      <c r="V1264" s="68"/>
      <c r="W1264" s="68"/>
      <c r="X1264" s="68"/>
      <c r="Y1264" s="68"/>
      <c r="Z1264" s="69"/>
      <c r="AA1264" s="70"/>
      <c r="AB1264" s="70"/>
      <c r="AC1264" s="70"/>
      <c r="AD1264" s="71"/>
      <c r="AE1264" s="70"/>
      <c r="AF1264" s="69"/>
      <c r="AG1264" s="69"/>
      <c r="AH1264" s="72"/>
      <c r="AI1264" s="73"/>
      <c r="AJ1264" s="74"/>
      <c r="AK1264" s="75"/>
      <c r="AL1264" s="76"/>
      <c r="AM1264" s="77"/>
      <c r="AN1264" s="571" t="s">
        <v>1473</v>
      </c>
    </row>
    <row r="1265" spans="1:40" x14ac:dyDescent="0.15">
      <c r="A1265" s="67"/>
      <c r="B1265" s="68"/>
      <c r="C1265" s="68"/>
      <c r="D1265" s="68"/>
      <c r="E1265" s="68"/>
      <c r="F1265" s="68"/>
      <c r="G1265" s="68"/>
      <c r="H1265" s="68"/>
      <c r="I1265" s="68"/>
      <c r="J1265" s="68"/>
      <c r="K1265" s="68"/>
      <c r="L1265" s="68"/>
      <c r="M1265" s="68"/>
      <c r="N1265" s="68"/>
      <c r="O1265" s="68"/>
      <c r="P1265" s="68"/>
      <c r="Q1265" s="68"/>
      <c r="R1265" s="68"/>
      <c r="S1265" s="68"/>
      <c r="T1265" s="68"/>
      <c r="U1265" s="68"/>
      <c r="V1265" s="68"/>
      <c r="W1265" s="68"/>
      <c r="X1265" s="68"/>
      <c r="Y1265" s="68"/>
      <c r="Z1265" s="69"/>
      <c r="AA1265" s="70"/>
      <c r="AB1265" s="70"/>
      <c r="AC1265" s="70"/>
      <c r="AD1265" s="71"/>
      <c r="AE1265" s="70"/>
      <c r="AF1265" s="69"/>
      <c r="AG1265" s="69"/>
      <c r="AH1265" s="72"/>
      <c r="AI1265" s="73"/>
      <c r="AJ1265" s="74"/>
      <c r="AK1265" s="75"/>
      <c r="AL1265" s="76"/>
      <c r="AM1265" s="77"/>
      <c r="AN1265" s="571" t="s">
        <v>1489</v>
      </c>
    </row>
    <row r="1266" spans="1:40" x14ac:dyDescent="0.15">
      <c r="A1266" s="67"/>
      <c r="B1266" s="68"/>
      <c r="C1266" s="68"/>
      <c r="D1266" s="68"/>
      <c r="E1266" s="68"/>
      <c r="F1266" s="68"/>
      <c r="G1266" s="68"/>
      <c r="H1266" s="68"/>
      <c r="I1266" s="68"/>
      <c r="J1266" s="68"/>
      <c r="K1266" s="68"/>
      <c r="L1266" s="68"/>
      <c r="M1266" s="68"/>
      <c r="N1266" s="68"/>
      <c r="O1266" s="68"/>
      <c r="P1266" s="68"/>
      <c r="Q1266" s="68"/>
      <c r="R1266" s="68"/>
      <c r="S1266" s="68"/>
      <c r="T1266" s="68"/>
      <c r="U1266" s="68"/>
      <c r="V1266" s="68"/>
      <c r="W1266" s="68"/>
      <c r="X1266" s="68"/>
      <c r="Y1266" s="68"/>
      <c r="Z1266" s="69"/>
      <c r="AA1266" s="70"/>
      <c r="AB1266" s="70"/>
      <c r="AC1266" s="70"/>
      <c r="AD1266" s="71"/>
      <c r="AE1266" s="70"/>
      <c r="AF1266" s="69"/>
      <c r="AG1266" s="69"/>
      <c r="AH1266" s="72"/>
      <c r="AI1266" s="73"/>
      <c r="AJ1266" s="74"/>
      <c r="AK1266" s="75"/>
      <c r="AL1266" s="76"/>
      <c r="AM1266" s="77"/>
      <c r="AN1266" s="571" t="s">
        <v>1489</v>
      </c>
    </row>
    <row r="1267" spans="1:40" x14ac:dyDescent="0.15">
      <c r="A1267" s="79"/>
      <c r="B1267" s="80"/>
      <c r="C1267" s="80"/>
      <c r="D1267" s="80"/>
      <c r="E1267" s="80"/>
      <c r="F1267" s="80"/>
      <c r="G1267" s="68"/>
      <c r="H1267" s="68"/>
      <c r="I1267" s="68"/>
      <c r="J1267" s="68"/>
      <c r="K1267" s="68"/>
      <c r="L1267" s="68"/>
      <c r="M1267" s="68"/>
      <c r="N1267" s="68"/>
      <c r="O1267" s="68"/>
      <c r="P1267" s="68"/>
      <c r="Q1267" s="68"/>
      <c r="R1267" s="68"/>
      <c r="S1267" s="68"/>
      <c r="T1267" s="68"/>
      <c r="U1267" s="68"/>
      <c r="V1267" s="68"/>
      <c r="W1267" s="68"/>
      <c r="X1267" s="68"/>
      <c r="Y1267" s="68"/>
      <c r="Z1267" s="69"/>
      <c r="AA1267" s="70"/>
      <c r="AB1267" s="70"/>
      <c r="AC1267" s="70"/>
      <c r="AD1267" s="71"/>
      <c r="AE1267" s="70"/>
      <c r="AF1267" s="69"/>
      <c r="AG1267" s="69"/>
      <c r="AH1267" s="72"/>
      <c r="AI1267" s="73"/>
      <c r="AJ1267" s="74"/>
      <c r="AK1267" s="75"/>
      <c r="AL1267" s="76"/>
      <c r="AM1267" s="77"/>
      <c r="AN1267" s="571" t="s">
        <v>1489</v>
      </c>
    </row>
    <row r="1268" spans="1:40" x14ac:dyDescent="0.15">
      <c r="A1268" s="79"/>
      <c r="B1268" s="80"/>
      <c r="C1268" s="80"/>
      <c r="D1268" s="80"/>
      <c r="E1268" s="80"/>
      <c r="F1268" s="80"/>
      <c r="G1268" s="68"/>
      <c r="H1268" s="68"/>
      <c r="I1268" s="68"/>
      <c r="J1268" s="68"/>
      <c r="K1268" s="68"/>
      <c r="L1268" s="68"/>
      <c r="M1268" s="68"/>
      <c r="N1268" s="68"/>
      <c r="O1268" s="68"/>
      <c r="P1268" s="68"/>
      <c r="Q1268" s="68"/>
      <c r="R1268" s="68"/>
      <c r="S1268" s="68"/>
      <c r="T1268" s="68"/>
      <c r="U1268" s="68"/>
      <c r="V1268" s="68"/>
      <c r="W1268" s="68"/>
      <c r="X1268" s="68"/>
      <c r="Y1268" s="68"/>
      <c r="Z1268" s="69"/>
      <c r="AA1268" s="70"/>
      <c r="AB1268" s="70"/>
      <c r="AC1268" s="70"/>
      <c r="AD1268" s="71"/>
      <c r="AE1268" s="70"/>
      <c r="AF1268" s="69"/>
      <c r="AG1268" s="69"/>
      <c r="AH1268" s="72"/>
      <c r="AI1268" s="73"/>
      <c r="AJ1268" s="74"/>
      <c r="AK1268" s="75"/>
      <c r="AL1268" s="76"/>
      <c r="AM1268" s="77"/>
      <c r="AN1268" s="571" t="s">
        <v>1489</v>
      </c>
    </row>
    <row r="1269" spans="1:40" x14ac:dyDescent="0.15">
      <c r="A1269" s="79"/>
      <c r="B1269" s="80"/>
      <c r="C1269" s="80"/>
      <c r="D1269" s="80"/>
      <c r="E1269" s="80"/>
      <c r="F1269" s="80"/>
      <c r="G1269" s="68"/>
      <c r="H1269" s="68"/>
      <c r="I1269" s="68"/>
      <c r="J1269" s="68"/>
      <c r="K1269" s="68"/>
      <c r="L1269" s="68"/>
      <c r="M1269" s="68"/>
      <c r="N1269" s="68"/>
      <c r="O1269" s="68"/>
      <c r="P1269" s="68"/>
      <c r="Q1269" s="68"/>
      <c r="R1269" s="68"/>
      <c r="S1269" s="68"/>
      <c r="T1269" s="68"/>
      <c r="U1269" s="68"/>
      <c r="V1269" s="68"/>
      <c r="W1269" s="68"/>
      <c r="X1269" s="68"/>
      <c r="Y1269" s="68"/>
      <c r="Z1269" s="69"/>
      <c r="AA1269" s="70"/>
      <c r="AB1269" s="70"/>
      <c r="AC1269" s="70"/>
      <c r="AD1269" s="71"/>
      <c r="AE1269" s="70"/>
      <c r="AF1269" s="69"/>
      <c r="AG1269" s="69"/>
      <c r="AH1269" s="72"/>
      <c r="AI1269" s="73"/>
      <c r="AJ1269" s="74"/>
      <c r="AK1269" s="75"/>
      <c r="AL1269" s="76"/>
      <c r="AM1269" s="77"/>
      <c r="AN1269" s="571" t="s">
        <v>1489</v>
      </c>
    </row>
    <row r="1270" spans="1:40" x14ac:dyDescent="0.15">
      <c r="A1270" s="67"/>
      <c r="B1270" s="68"/>
      <c r="C1270" s="68"/>
      <c r="D1270" s="68"/>
      <c r="E1270" s="68"/>
      <c r="F1270" s="68"/>
      <c r="G1270" s="68"/>
      <c r="H1270" s="68"/>
      <c r="I1270" s="68"/>
      <c r="J1270" s="68"/>
      <c r="K1270" s="68"/>
      <c r="L1270" s="68"/>
      <c r="M1270" s="68"/>
      <c r="N1270" s="68"/>
      <c r="O1270" s="68"/>
      <c r="P1270" s="68"/>
      <c r="Q1270" s="68"/>
      <c r="R1270" s="68"/>
      <c r="S1270" s="68"/>
      <c r="T1270" s="68"/>
      <c r="U1270" s="68"/>
      <c r="V1270" s="68"/>
      <c r="W1270" s="68"/>
      <c r="X1270" s="68"/>
      <c r="Y1270" s="68"/>
      <c r="Z1270" s="69"/>
      <c r="AA1270" s="70"/>
      <c r="AB1270" s="70"/>
      <c r="AC1270" s="70"/>
      <c r="AD1270" s="71"/>
      <c r="AE1270" s="70"/>
      <c r="AF1270" s="69"/>
      <c r="AG1270" s="69"/>
      <c r="AH1270" s="72"/>
      <c r="AI1270" s="73"/>
      <c r="AJ1270" s="74"/>
      <c r="AK1270" s="75"/>
      <c r="AL1270" s="76"/>
      <c r="AM1270" s="77"/>
      <c r="AN1270" s="571" t="s">
        <v>1489</v>
      </c>
    </row>
    <row r="1271" spans="1:40" x14ac:dyDescent="0.15">
      <c r="A1271" s="79"/>
      <c r="B1271" s="80"/>
      <c r="C1271" s="80"/>
      <c r="D1271" s="80"/>
      <c r="E1271" s="80"/>
      <c r="F1271" s="80"/>
      <c r="G1271" s="68"/>
      <c r="H1271" s="68"/>
      <c r="I1271" s="68"/>
      <c r="J1271" s="68"/>
      <c r="K1271" s="68"/>
      <c r="L1271" s="68"/>
      <c r="M1271" s="68"/>
      <c r="N1271" s="68"/>
      <c r="O1271" s="68"/>
      <c r="P1271" s="68"/>
      <c r="Q1271" s="68"/>
      <c r="R1271" s="68"/>
      <c r="S1271" s="68"/>
      <c r="T1271" s="68"/>
      <c r="U1271" s="68"/>
      <c r="V1271" s="68"/>
      <c r="W1271" s="68"/>
      <c r="X1271" s="68"/>
      <c r="Y1271" s="68"/>
      <c r="Z1271" s="69"/>
      <c r="AA1271" s="70"/>
      <c r="AB1271" s="70"/>
      <c r="AC1271" s="70"/>
      <c r="AD1271" s="71"/>
      <c r="AE1271" s="70"/>
      <c r="AF1271" s="69"/>
      <c r="AG1271" s="69"/>
      <c r="AH1271" s="72"/>
      <c r="AI1271" s="73"/>
      <c r="AJ1271" s="74"/>
      <c r="AK1271" s="75"/>
      <c r="AL1271" s="76"/>
      <c r="AM1271" s="77"/>
      <c r="AN1271" s="571" t="s">
        <v>1489</v>
      </c>
    </row>
    <row r="1272" spans="1:40" x14ac:dyDescent="0.15">
      <c r="A1272" s="67"/>
      <c r="B1272" s="68"/>
      <c r="C1272" s="68"/>
      <c r="D1272" s="68"/>
      <c r="E1272" s="68"/>
      <c r="F1272" s="68"/>
      <c r="G1272" s="68"/>
      <c r="H1272" s="68"/>
      <c r="I1272" s="68"/>
      <c r="J1272" s="68"/>
      <c r="K1272" s="68"/>
      <c r="L1272" s="68"/>
      <c r="M1272" s="68"/>
      <c r="N1272" s="68"/>
      <c r="O1272" s="68"/>
      <c r="P1272" s="68"/>
      <c r="Q1272" s="68"/>
      <c r="R1272" s="68"/>
      <c r="S1272" s="68"/>
      <c r="T1272" s="68"/>
      <c r="U1272" s="68"/>
      <c r="V1272" s="68"/>
      <c r="W1272" s="68"/>
      <c r="X1272" s="68"/>
      <c r="Y1272" s="68"/>
      <c r="Z1272" s="69"/>
      <c r="AA1272" s="70"/>
      <c r="AB1272" s="70"/>
      <c r="AC1272" s="70"/>
      <c r="AD1272" s="71"/>
      <c r="AE1272" s="70"/>
      <c r="AF1272" s="69"/>
      <c r="AG1272" s="69"/>
      <c r="AH1272" s="72"/>
      <c r="AI1272" s="73"/>
      <c r="AJ1272" s="74"/>
      <c r="AK1272" s="75"/>
      <c r="AL1272" s="76"/>
      <c r="AM1272" s="77"/>
      <c r="AN1272" s="571" t="s">
        <v>1489</v>
      </c>
    </row>
    <row r="1273" spans="1:40" x14ac:dyDescent="0.15">
      <c r="A1273" s="67"/>
      <c r="B1273" s="68"/>
      <c r="C1273" s="68"/>
      <c r="D1273" s="68"/>
      <c r="E1273" s="68"/>
      <c r="F1273" s="68"/>
      <c r="G1273" s="68"/>
      <c r="H1273" s="68"/>
      <c r="I1273" s="68"/>
      <c r="J1273" s="68"/>
      <c r="K1273" s="68"/>
      <c r="L1273" s="68"/>
      <c r="M1273" s="68"/>
      <c r="N1273" s="68"/>
      <c r="O1273" s="68"/>
      <c r="P1273" s="68"/>
      <c r="Q1273" s="68"/>
      <c r="R1273" s="68"/>
      <c r="S1273" s="68"/>
      <c r="T1273" s="68"/>
      <c r="U1273" s="68"/>
      <c r="V1273" s="68"/>
      <c r="W1273" s="68"/>
      <c r="X1273" s="68"/>
      <c r="Y1273" s="68"/>
      <c r="Z1273" s="69"/>
      <c r="AA1273" s="70"/>
      <c r="AB1273" s="70"/>
      <c r="AC1273" s="70"/>
      <c r="AD1273" s="71"/>
      <c r="AE1273" s="70"/>
      <c r="AF1273" s="69"/>
      <c r="AG1273" s="69"/>
      <c r="AH1273" s="72"/>
      <c r="AI1273" s="73"/>
      <c r="AJ1273" s="74"/>
      <c r="AK1273" s="75"/>
      <c r="AL1273" s="76"/>
      <c r="AM1273" s="77"/>
      <c r="AN1273" s="571" t="s">
        <v>1489</v>
      </c>
    </row>
    <row r="1274" spans="1:40" x14ac:dyDescent="0.15">
      <c r="A1274" s="67"/>
      <c r="B1274" s="68"/>
      <c r="C1274" s="68"/>
      <c r="D1274" s="68"/>
      <c r="E1274" s="68"/>
      <c r="F1274" s="68"/>
      <c r="G1274" s="68"/>
      <c r="H1274" s="68"/>
      <c r="I1274" s="68"/>
      <c r="J1274" s="68"/>
      <c r="K1274" s="68"/>
      <c r="L1274" s="68"/>
      <c r="M1274" s="68"/>
      <c r="N1274" s="68"/>
      <c r="O1274" s="68"/>
      <c r="P1274" s="68"/>
      <c r="Q1274" s="68"/>
      <c r="R1274" s="68"/>
      <c r="S1274" s="68"/>
      <c r="T1274" s="68"/>
      <c r="U1274" s="68"/>
      <c r="V1274" s="68"/>
      <c r="W1274" s="68"/>
      <c r="X1274" s="68"/>
      <c r="Y1274" s="68"/>
      <c r="Z1274" s="69"/>
      <c r="AA1274" s="70"/>
      <c r="AB1274" s="70"/>
      <c r="AC1274" s="70"/>
      <c r="AD1274" s="71"/>
      <c r="AE1274" s="70"/>
      <c r="AF1274" s="69"/>
      <c r="AG1274" s="69"/>
      <c r="AH1274" s="72"/>
      <c r="AI1274" s="73"/>
      <c r="AJ1274" s="74"/>
      <c r="AK1274" s="75"/>
      <c r="AL1274" s="76"/>
      <c r="AM1274" s="77"/>
      <c r="AN1274" s="571" t="s">
        <v>1489</v>
      </c>
    </row>
    <row r="1275" spans="1:40" x14ac:dyDescent="0.15">
      <c r="A1275" s="67"/>
      <c r="B1275" s="68"/>
      <c r="C1275" s="68"/>
      <c r="D1275" s="68"/>
      <c r="E1275" s="68"/>
      <c r="F1275" s="68"/>
      <c r="G1275" s="68"/>
      <c r="H1275" s="68"/>
      <c r="I1275" s="68"/>
      <c r="J1275" s="68"/>
      <c r="K1275" s="68"/>
      <c r="L1275" s="68"/>
      <c r="M1275" s="68"/>
      <c r="N1275" s="68"/>
      <c r="O1275" s="68"/>
      <c r="P1275" s="68"/>
      <c r="Q1275" s="68"/>
      <c r="R1275" s="68"/>
      <c r="S1275" s="68"/>
      <c r="T1275" s="68"/>
      <c r="U1275" s="68"/>
      <c r="V1275" s="68"/>
      <c r="W1275" s="68"/>
      <c r="X1275" s="68"/>
      <c r="Y1275" s="68"/>
      <c r="Z1275" s="69"/>
      <c r="AA1275" s="70"/>
      <c r="AB1275" s="70"/>
      <c r="AC1275" s="70"/>
      <c r="AD1275" s="71"/>
      <c r="AE1275" s="70"/>
      <c r="AF1275" s="69"/>
      <c r="AG1275" s="69"/>
      <c r="AH1275" s="72"/>
      <c r="AI1275" s="73"/>
      <c r="AJ1275" s="74"/>
      <c r="AK1275" s="75"/>
      <c r="AL1275" s="76"/>
      <c r="AM1275" s="77"/>
      <c r="AN1275" s="571" t="s">
        <v>1489</v>
      </c>
    </row>
    <row r="1276" spans="1:40" x14ac:dyDescent="0.15">
      <c r="A1276" s="67"/>
      <c r="B1276" s="68"/>
      <c r="C1276" s="68"/>
      <c r="D1276" s="68"/>
      <c r="E1276" s="68"/>
      <c r="F1276" s="68"/>
      <c r="G1276" s="68"/>
      <c r="H1276" s="68"/>
      <c r="I1276" s="68"/>
      <c r="J1276" s="68"/>
      <c r="K1276" s="68"/>
      <c r="L1276" s="68"/>
      <c r="M1276" s="68"/>
      <c r="N1276" s="68"/>
      <c r="O1276" s="68"/>
      <c r="P1276" s="68"/>
      <c r="Q1276" s="68"/>
      <c r="R1276" s="68"/>
      <c r="S1276" s="68"/>
      <c r="T1276" s="68"/>
      <c r="U1276" s="68"/>
      <c r="V1276" s="68"/>
      <c r="W1276" s="68"/>
      <c r="X1276" s="68"/>
      <c r="Y1276" s="68"/>
      <c r="Z1276" s="69"/>
      <c r="AA1276" s="70"/>
      <c r="AB1276" s="70"/>
      <c r="AC1276" s="70"/>
      <c r="AD1276" s="71"/>
      <c r="AE1276" s="70"/>
      <c r="AF1276" s="69"/>
      <c r="AG1276" s="69"/>
      <c r="AH1276" s="72"/>
      <c r="AI1276" s="73"/>
      <c r="AJ1276" s="74"/>
      <c r="AK1276" s="75"/>
      <c r="AL1276" s="76"/>
      <c r="AM1276" s="77"/>
      <c r="AN1276" s="571" t="s">
        <v>1489</v>
      </c>
    </row>
    <row r="1277" spans="1:40" x14ac:dyDescent="0.15">
      <c r="A1277" s="67"/>
      <c r="B1277" s="68"/>
      <c r="C1277" s="68"/>
      <c r="D1277" s="68"/>
      <c r="E1277" s="68"/>
      <c r="F1277" s="68"/>
      <c r="G1277" s="68"/>
      <c r="H1277" s="68"/>
      <c r="I1277" s="68"/>
      <c r="J1277" s="68"/>
      <c r="K1277" s="68"/>
      <c r="L1277" s="68"/>
      <c r="M1277" s="68"/>
      <c r="N1277" s="68"/>
      <c r="O1277" s="68"/>
      <c r="P1277" s="68"/>
      <c r="Q1277" s="68"/>
      <c r="R1277" s="68"/>
      <c r="S1277" s="68"/>
      <c r="T1277" s="68"/>
      <c r="U1277" s="68"/>
      <c r="V1277" s="68"/>
      <c r="W1277" s="68"/>
      <c r="X1277" s="68"/>
      <c r="Y1277" s="68"/>
      <c r="Z1277" s="69"/>
      <c r="AA1277" s="70"/>
      <c r="AB1277" s="70"/>
      <c r="AC1277" s="70"/>
      <c r="AD1277" s="71"/>
      <c r="AE1277" s="70"/>
      <c r="AF1277" s="69"/>
      <c r="AG1277" s="69"/>
      <c r="AH1277" s="72"/>
      <c r="AI1277" s="73"/>
      <c r="AJ1277" s="74"/>
      <c r="AK1277" s="75"/>
      <c r="AL1277" s="76"/>
      <c r="AM1277" s="77"/>
      <c r="AN1277" s="571" t="s">
        <v>1489</v>
      </c>
    </row>
    <row r="1278" spans="1:40" x14ac:dyDescent="0.15">
      <c r="A1278" s="67"/>
      <c r="B1278" s="68"/>
      <c r="C1278" s="68"/>
      <c r="D1278" s="68"/>
      <c r="E1278" s="68"/>
      <c r="F1278" s="68"/>
      <c r="G1278" s="68"/>
      <c r="H1278" s="68"/>
      <c r="I1278" s="68"/>
      <c r="J1278" s="68"/>
      <c r="K1278" s="68"/>
      <c r="L1278" s="68"/>
      <c r="M1278" s="68"/>
      <c r="N1278" s="68"/>
      <c r="O1278" s="68"/>
      <c r="P1278" s="68"/>
      <c r="Q1278" s="68"/>
      <c r="R1278" s="68"/>
      <c r="S1278" s="68"/>
      <c r="T1278" s="68"/>
      <c r="U1278" s="68"/>
      <c r="V1278" s="68"/>
      <c r="W1278" s="68"/>
      <c r="X1278" s="68"/>
      <c r="Y1278" s="68"/>
      <c r="Z1278" s="69"/>
      <c r="AA1278" s="70"/>
      <c r="AB1278" s="70"/>
      <c r="AC1278" s="70"/>
      <c r="AD1278" s="71"/>
      <c r="AE1278" s="70"/>
      <c r="AF1278" s="69"/>
      <c r="AG1278" s="69"/>
      <c r="AH1278" s="72"/>
      <c r="AI1278" s="73"/>
      <c r="AJ1278" s="74"/>
      <c r="AK1278" s="75"/>
      <c r="AL1278" s="76"/>
      <c r="AM1278" s="77"/>
      <c r="AN1278" s="571" t="s">
        <v>1489</v>
      </c>
    </row>
    <row r="1279" spans="1:40" x14ac:dyDescent="0.15">
      <c r="A1279" s="67"/>
      <c r="B1279" s="68"/>
      <c r="C1279" s="68"/>
      <c r="D1279" s="68"/>
      <c r="E1279" s="68"/>
      <c r="F1279" s="68"/>
      <c r="G1279" s="68"/>
      <c r="H1279" s="68"/>
      <c r="I1279" s="68"/>
      <c r="J1279" s="68"/>
      <c r="K1279" s="68"/>
      <c r="L1279" s="68"/>
      <c r="M1279" s="68"/>
      <c r="N1279" s="68"/>
      <c r="O1279" s="68"/>
      <c r="P1279" s="68"/>
      <c r="Q1279" s="68"/>
      <c r="R1279" s="68"/>
      <c r="S1279" s="68"/>
      <c r="T1279" s="68"/>
      <c r="U1279" s="68"/>
      <c r="V1279" s="68"/>
      <c r="W1279" s="68"/>
      <c r="X1279" s="68"/>
      <c r="Y1279" s="68"/>
      <c r="Z1279" s="69"/>
      <c r="AA1279" s="70"/>
      <c r="AB1279" s="70"/>
      <c r="AC1279" s="70"/>
      <c r="AD1279" s="71"/>
      <c r="AE1279" s="70"/>
      <c r="AF1279" s="69"/>
      <c r="AG1279" s="69"/>
      <c r="AH1279" s="72"/>
      <c r="AI1279" s="73"/>
      <c r="AJ1279" s="74"/>
      <c r="AK1279" s="75"/>
      <c r="AL1279" s="76"/>
      <c r="AM1279" s="77"/>
      <c r="AN1279" s="571" t="s">
        <v>1489</v>
      </c>
    </row>
    <row r="1280" spans="1:40" x14ac:dyDescent="0.15">
      <c r="A1280" s="67"/>
      <c r="B1280" s="68"/>
      <c r="C1280" s="68"/>
      <c r="D1280" s="68"/>
      <c r="E1280" s="68"/>
      <c r="F1280" s="68"/>
      <c r="G1280" s="68"/>
      <c r="H1280" s="68"/>
      <c r="I1280" s="68"/>
      <c r="J1280" s="68"/>
      <c r="K1280" s="68"/>
      <c r="L1280" s="68"/>
      <c r="M1280" s="68"/>
      <c r="N1280" s="68"/>
      <c r="O1280" s="68"/>
      <c r="P1280" s="68"/>
      <c r="Q1280" s="68"/>
      <c r="R1280" s="68"/>
      <c r="S1280" s="68"/>
      <c r="T1280" s="68"/>
      <c r="U1280" s="68"/>
      <c r="V1280" s="68"/>
      <c r="W1280" s="68"/>
      <c r="X1280" s="68"/>
      <c r="Y1280" s="68"/>
      <c r="Z1280" s="69"/>
      <c r="AA1280" s="70"/>
      <c r="AB1280" s="70"/>
      <c r="AC1280" s="70"/>
      <c r="AD1280" s="71"/>
      <c r="AE1280" s="70"/>
      <c r="AF1280" s="69"/>
      <c r="AG1280" s="69"/>
      <c r="AH1280" s="72"/>
      <c r="AI1280" s="73"/>
      <c r="AJ1280" s="74"/>
      <c r="AK1280" s="75"/>
      <c r="AL1280" s="76"/>
      <c r="AM1280" s="77"/>
      <c r="AN1280" s="571" t="s">
        <v>1489</v>
      </c>
    </row>
    <row r="1281" spans="1:40" x14ac:dyDescent="0.15">
      <c r="A1281" s="67"/>
      <c r="B1281" s="68"/>
      <c r="C1281" s="68"/>
      <c r="D1281" s="68"/>
      <c r="E1281" s="68"/>
      <c r="F1281" s="68"/>
      <c r="G1281" s="68"/>
      <c r="H1281" s="68"/>
      <c r="I1281" s="68"/>
      <c r="J1281" s="68"/>
      <c r="K1281" s="68"/>
      <c r="L1281" s="68"/>
      <c r="M1281" s="68"/>
      <c r="N1281" s="68"/>
      <c r="O1281" s="68"/>
      <c r="P1281" s="68"/>
      <c r="Q1281" s="68"/>
      <c r="R1281" s="68"/>
      <c r="S1281" s="68"/>
      <c r="T1281" s="68"/>
      <c r="U1281" s="68"/>
      <c r="V1281" s="68"/>
      <c r="W1281" s="68"/>
      <c r="X1281" s="68"/>
      <c r="Y1281" s="68"/>
      <c r="Z1281" s="69"/>
      <c r="AA1281" s="70"/>
      <c r="AB1281" s="70"/>
      <c r="AC1281" s="70"/>
      <c r="AD1281" s="71"/>
      <c r="AE1281" s="70"/>
      <c r="AF1281" s="69"/>
      <c r="AG1281" s="69"/>
      <c r="AH1281" s="72"/>
      <c r="AI1281" s="73"/>
      <c r="AJ1281" s="74"/>
      <c r="AK1281" s="75"/>
      <c r="AL1281" s="76"/>
      <c r="AM1281" s="77"/>
      <c r="AN1281" s="571" t="s">
        <v>1474</v>
      </c>
    </row>
    <row r="1282" spans="1:40" x14ac:dyDescent="0.15">
      <c r="A1282" s="67"/>
      <c r="B1282" s="68"/>
      <c r="C1282" s="68"/>
      <c r="D1282" s="68"/>
      <c r="E1282" s="68"/>
      <c r="F1282" s="68"/>
      <c r="G1282" s="68"/>
      <c r="H1282" s="68"/>
      <c r="I1282" s="68"/>
      <c r="J1282" s="68"/>
      <c r="K1282" s="68"/>
      <c r="L1282" s="68"/>
      <c r="M1282" s="68"/>
      <c r="N1282" s="68"/>
      <c r="O1282" s="68"/>
      <c r="P1282" s="68"/>
      <c r="Q1282" s="68"/>
      <c r="R1282" s="68"/>
      <c r="S1282" s="68"/>
      <c r="T1282" s="68"/>
      <c r="U1282" s="68"/>
      <c r="V1282" s="68"/>
      <c r="W1282" s="68"/>
      <c r="X1282" s="68"/>
      <c r="Y1282" s="68"/>
      <c r="Z1282" s="69"/>
      <c r="AA1282" s="70"/>
      <c r="AB1282" s="70"/>
      <c r="AC1282" s="70"/>
      <c r="AD1282" s="71"/>
      <c r="AE1282" s="70"/>
      <c r="AF1282" s="69"/>
      <c r="AG1282" s="69"/>
      <c r="AH1282" s="72"/>
      <c r="AI1282" s="73"/>
      <c r="AJ1282" s="74"/>
      <c r="AK1282" s="75"/>
      <c r="AL1282" s="76"/>
      <c r="AM1282" s="77"/>
      <c r="AN1282" s="571" t="s">
        <v>1474</v>
      </c>
    </row>
    <row r="1283" spans="1:40" x14ac:dyDescent="0.15">
      <c r="A1283" s="79"/>
      <c r="B1283" s="23"/>
      <c r="C1283" s="23"/>
      <c r="D1283" s="80"/>
      <c r="E1283" s="80"/>
      <c r="F1283" s="80"/>
      <c r="G1283" s="68"/>
      <c r="H1283" s="68"/>
      <c r="I1283" s="68"/>
      <c r="J1283" s="68"/>
      <c r="K1283" s="68"/>
      <c r="L1283" s="68"/>
      <c r="M1283" s="68"/>
      <c r="N1283" s="68"/>
      <c r="O1283" s="68"/>
      <c r="P1283" s="68"/>
      <c r="Q1283" s="68"/>
      <c r="R1283" s="68"/>
      <c r="S1283" s="68"/>
      <c r="T1283" s="68"/>
      <c r="U1283" s="68"/>
      <c r="V1283" s="68"/>
      <c r="W1283" s="68"/>
      <c r="X1283" s="68"/>
      <c r="Y1283" s="68"/>
      <c r="Z1283" s="69"/>
      <c r="AA1283" s="70"/>
      <c r="AB1283" s="70"/>
      <c r="AC1283" s="70"/>
      <c r="AD1283" s="71"/>
      <c r="AE1283" s="70"/>
      <c r="AF1283" s="69"/>
      <c r="AG1283" s="69"/>
      <c r="AH1283" s="72"/>
      <c r="AI1283" s="73"/>
      <c r="AJ1283" s="74"/>
      <c r="AK1283" s="75"/>
      <c r="AL1283" s="76"/>
      <c r="AM1283" s="77"/>
      <c r="AN1283" s="571" t="s">
        <v>1474</v>
      </c>
    </row>
    <row r="1284" spans="1:40" x14ac:dyDescent="0.15">
      <c r="A1284" s="67"/>
      <c r="B1284" s="68"/>
      <c r="C1284" s="68"/>
      <c r="D1284" s="68"/>
      <c r="E1284" s="68"/>
      <c r="F1284" s="68"/>
      <c r="G1284" s="68"/>
      <c r="H1284" s="68"/>
      <c r="I1284" s="68"/>
      <c r="J1284" s="68"/>
      <c r="K1284" s="68"/>
      <c r="L1284" s="68"/>
      <c r="M1284" s="68"/>
      <c r="N1284" s="68"/>
      <c r="O1284" s="68"/>
      <c r="P1284" s="68"/>
      <c r="Q1284" s="68"/>
      <c r="R1284" s="68"/>
      <c r="S1284" s="68"/>
      <c r="T1284" s="68"/>
      <c r="U1284" s="68"/>
      <c r="V1284" s="68"/>
      <c r="W1284" s="68"/>
      <c r="X1284" s="68"/>
      <c r="Y1284" s="68"/>
      <c r="Z1284" s="69"/>
      <c r="AA1284" s="70"/>
      <c r="AB1284" s="70"/>
      <c r="AC1284" s="70"/>
      <c r="AD1284" s="71"/>
      <c r="AE1284" s="70"/>
      <c r="AF1284" s="69"/>
      <c r="AG1284" s="69"/>
      <c r="AH1284" s="72"/>
      <c r="AI1284" s="73"/>
      <c r="AJ1284" s="74"/>
      <c r="AK1284" s="75"/>
      <c r="AL1284" s="76"/>
      <c r="AM1284" s="77"/>
      <c r="AN1284" s="571" t="s">
        <v>1474</v>
      </c>
    </row>
    <row r="1285" spans="1:40" x14ac:dyDescent="0.15">
      <c r="A1285" s="67"/>
      <c r="B1285" s="68"/>
      <c r="C1285" s="68"/>
      <c r="D1285" s="68"/>
      <c r="E1285" s="68"/>
      <c r="F1285" s="68"/>
      <c r="G1285" s="68"/>
      <c r="H1285" s="68"/>
      <c r="I1285" s="68"/>
      <c r="J1285" s="68"/>
      <c r="K1285" s="68"/>
      <c r="L1285" s="68"/>
      <c r="M1285" s="68"/>
      <c r="N1285" s="68"/>
      <c r="O1285" s="68"/>
      <c r="P1285" s="68"/>
      <c r="Q1285" s="68"/>
      <c r="R1285" s="68"/>
      <c r="S1285" s="68"/>
      <c r="T1285" s="68"/>
      <c r="U1285" s="68"/>
      <c r="V1285" s="68"/>
      <c r="W1285" s="68"/>
      <c r="X1285" s="68"/>
      <c r="Y1285" s="68"/>
      <c r="Z1285" s="69"/>
      <c r="AA1285" s="70"/>
      <c r="AB1285" s="70"/>
      <c r="AC1285" s="70"/>
      <c r="AD1285" s="71"/>
      <c r="AE1285" s="70"/>
      <c r="AF1285" s="69"/>
      <c r="AG1285" s="69"/>
      <c r="AH1285" s="72"/>
      <c r="AI1285" s="73"/>
      <c r="AJ1285" s="74"/>
      <c r="AK1285" s="75"/>
      <c r="AL1285" s="76"/>
      <c r="AM1285" s="77"/>
      <c r="AN1285" s="571" t="s">
        <v>1474</v>
      </c>
    </row>
    <row r="1286" spans="1:40" x14ac:dyDescent="0.15">
      <c r="A1286" s="67"/>
      <c r="B1286" s="68"/>
      <c r="C1286" s="68"/>
      <c r="D1286" s="68"/>
      <c r="E1286" s="68"/>
      <c r="F1286" s="68"/>
      <c r="G1286" s="68"/>
      <c r="H1286" s="68"/>
      <c r="I1286" s="68"/>
      <c r="J1286" s="68"/>
      <c r="K1286" s="68"/>
      <c r="L1286" s="68"/>
      <c r="M1286" s="68"/>
      <c r="N1286" s="68"/>
      <c r="O1286" s="68"/>
      <c r="P1286" s="68"/>
      <c r="Q1286" s="68"/>
      <c r="R1286" s="68"/>
      <c r="S1286" s="68"/>
      <c r="T1286" s="68"/>
      <c r="U1286" s="68"/>
      <c r="V1286" s="68"/>
      <c r="W1286" s="68"/>
      <c r="X1286" s="68"/>
      <c r="Y1286" s="68"/>
      <c r="Z1286" s="69"/>
      <c r="AA1286" s="70"/>
      <c r="AB1286" s="70"/>
      <c r="AC1286" s="70"/>
      <c r="AD1286" s="71"/>
      <c r="AE1286" s="70"/>
      <c r="AF1286" s="69"/>
      <c r="AG1286" s="69"/>
      <c r="AH1286" s="72"/>
      <c r="AI1286" s="73"/>
      <c r="AJ1286" s="74"/>
      <c r="AK1286" s="75"/>
      <c r="AL1286" s="76"/>
      <c r="AM1286" s="77"/>
      <c r="AN1286" s="571" t="s">
        <v>1474</v>
      </c>
    </row>
    <row r="1287" spans="1:40" x14ac:dyDescent="0.15">
      <c r="A1287" s="79"/>
      <c r="B1287" s="80"/>
      <c r="C1287" s="80"/>
      <c r="D1287" s="80"/>
      <c r="E1287" s="80"/>
      <c r="F1287" s="80"/>
      <c r="G1287" s="68"/>
      <c r="H1287" s="68"/>
      <c r="I1287" s="68"/>
      <c r="J1287" s="68"/>
      <c r="K1287" s="68"/>
      <c r="L1287" s="68"/>
      <c r="M1287" s="68"/>
      <c r="N1287" s="68"/>
      <c r="O1287" s="68"/>
      <c r="P1287" s="68"/>
      <c r="Q1287" s="68"/>
      <c r="R1287" s="68"/>
      <c r="S1287" s="68"/>
      <c r="T1287" s="68"/>
      <c r="U1287" s="68"/>
      <c r="V1287" s="68"/>
      <c r="W1287" s="68"/>
      <c r="X1287" s="68"/>
      <c r="Y1287" s="68"/>
      <c r="Z1287" s="69"/>
      <c r="AA1287" s="70"/>
      <c r="AB1287" s="70"/>
      <c r="AC1287" s="70"/>
      <c r="AD1287" s="71"/>
      <c r="AE1287" s="70"/>
      <c r="AF1287" s="69"/>
      <c r="AG1287" s="69"/>
      <c r="AH1287" s="72"/>
      <c r="AI1287" s="73"/>
      <c r="AJ1287" s="74"/>
      <c r="AK1287" s="75"/>
      <c r="AL1287" s="76"/>
      <c r="AM1287" s="77"/>
      <c r="AN1287" s="78" t="s">
        <v>1474</v>
      </c>
    </row>
    <row r="1288" spans="1:40" x14ac:dyDescent="0.15">
      <c r="A1288" s="79"/>
      <c r="B1288" s="80"/>
      <c r="C1288" s="80"/>
      <c r="D1288" s="80"/>
      <c r="E1288" s="80"/>
      <c r="F1288" s="80"/>
      <c r="G1288" s="68"/>
      <c r="H1288" s="68"/>
      <c r="I1288" s="68"/>
      <c r="J1288" s="68"/>
      <c r="K1288" s="68"/>
      <c r="L1288" s="68"/>
      <c r="M1288" s="68"/>
      <c r="N1288" s="68"/>
      <c r="O1288" s="68"/>
      <c r="P1288" s="68"/>
      <c r="Q1288" s="68"/>
      <c r="R1288" s="68"/>
      <c r="S1288" s="68"/>
      <c r="T1288" s="68"/>
      <c r="U1288" s="68"/>
      <c r="V1288" s="68"/>
      <c r="W1288" s="68"/>
      <c r="X1288" s="68"/>
      <c r="Y1288" s="68"/>
      <c r="Z1288" s="69"/>
      <c r="AA1288" s="70"/>
      <c r="AB1288" s="70"/>
      <c r="AC1288" s="70"/>
      <c r="AD1288" s="71"/>
      <c r="AE1288" s="70"/>
      <c r="AF1288" s="69"/>
      <c r="AG1288" s="69"/>
      <c r="AH1288" s="72"/>
      <c r="AI1288" s="73"/>
      <c r="AJ1288" s="74"/>
      <c r="AK1288" s="75"/>
      <c r="AL1288" s="76"/>
      <c r="AM1288" s="77"/>
      <c r="AN1288" s="571" t="s">
        <v>1474</v>
      </c>
    </row>
    <row r="1289" spans="1:40" x14ac:dyDescent="0.15">
      <c r="A1289" s="79"/>
      <c r="B1289" s="80"/>
      <c r="C1289" s="80"/>
      <c r="D1289" s="80"/>
      <c r="E1289" s="80"/>
      <c r="F1289" s="80"/>
      <c r="G1289" s="68"/>
      <c r="H1289" s="68"/>
      <c r="I1289" s="68"/>
      <c r="J1289" s="68"/>
      <c r="K1289" s="68"/>
      <c r="L1289" s="68"/>
      <c r="M1289" s="68"/>
      <c r="N1289" s="68"/>
      <c r="O1289" s="68"/>
      <c r="P1289" s="68"/>
      <c r="Q1289" s="68"/>
      <c r="R1289" s="68"/>
      <c r="S1289" s="68"/>
      <c r="T1289" s="68"/>
      <c r="U1289" s="68"/>
      <c r="V1289" s="68"/>
      <c r="W1289" s="68"/>
      <c r="X1289" s="68"/>
      <c r="Y1289" s="68"/>
      <c r="Z1289" s="69"/>
      <c r="AA1289" s="70"/>
      <c r="AB1289" s="70"/>
      <c r="AC1289" s="70"/>
      <c r="AD1289" s="71"/>
      <c r="AE1289" s="70"/>
      <c r="AF1289" s="69"/>
      <c r="AG1289" s="69"/>
      <c r="AH1289" s="72"/>
      <c r="AI1289" s="73"/>
      <c r="AJ1289" s="74"/>
      <c r="AK1289" s="75"/>
      <c r="AL1289" s="76"/>
      <c r="AM1289" s="77"/>
      <c r="AN1289" s="571" t="s">
        <v>1474</v>
      </c>
    </row>
    <row r="1290" spans="1:40" x14ac:dyDescent="0.15">
      <c r="A1290" s="79"/>
      <c r="B1290" s="80"/>
      <c r="C1290" s="80"/>
      <c r="D1290" s="80"/>
      <c r="E1290" s="80"/>
      <c r="F1290" s="80"/>
      <c r="G1290" s="68"/>
      <c r="H1290" s="68"/>
      <c r="I1290" s="68"/>
      <c r="J1290" s="68"/>
      <c r="K1290" s="68"/>
      <c r="L1290" s="68"/>
      <c r="M1290" s="68"/>
      <c r="N1290" s="68"/>
      <c r="O1290" s="68"/>
      <c r="P1290" s="68"/>
      <c r="Q1290" s="68"/>
      <c r="R1290" s="68"/>
      <c r="S1290" s="68"/>
      <c r="T1290" s="68"/>
      <c r="U1290" s="68"/>
      <c r="V1290" s="68"/>
      <c r="W1290" s="68"/>
      <c r="X1290" s="68"/>
      <c r="Y1290" s="68"/>
      <c r="Z1290" s="69"/>
      <c r="AA1290" s="70"/>
      <c r="AB1290" s="70"/>
      <c r="AC1290" s="70"/>
      <c r="AD1290" s="71"/>
      <c r="AE1290" s="70"/>
      <c r="AF1290" s="69"/>
      <c r="AG1290" s="69"/>
      <c r="AH1290" s="72"/>
      <c r="AI1290" s="73"/>
      <c r="AJ1290" s="74"/>
      <c r="AK1290" s="75"/>
      <c r="AL1290" s="76"/>
      <c r="AM1290" s="77"/>
      <c r="AN1290" s="78" t="s">
        <v>1474</v>
      </c>
    </row>
    <row r="1291" spans="1:40" x14ac:dyDescent="0.15">
      <c r="A1291" s="79"/>
      <c r="B1291" s="80"/>
      <c r="C1291" s="80"/>
      <c r="D1291" s="80"/>
      <c r="E1291" s="80"/>
      <c r="F1291" s="80"/>
      <c r="G1291" s="68"/>
      <c r="H1291" s="68"/>
      <c r="I1291" s="68"/>
      <c r="J1291" s="68"/>
      <c r="K1291" s="68"/>
      <c r="L1291" s="68"/>
      <c r="M1291" s="68"/>
      <c r="N1291" s="68"/>
      <c r="O1291" s="68"/>
      <c r="P1291" s="68"/>
      <c r="Q1291" s="68"/>
      <c r="R1291" s="68"/>
      <c r="S1291" s="68"/>
      <c r="T1291" s="68"/>
      <c r="U1291" s="68"/>
      <c r="V1291" s="68"/>
      <c r="W1291" s="68"/>
      <c r="X1291" s="68"/>
      <c r="Y1291" s="68"/>
      <c r="Z1291" s="69"/>
      <c r="AA1291" s="70"/>
      <c r="AB1291" s="70"/>
      <c r="AC1291" s="70"/>
      <c r="AD1291" s="71"/>
      <c r="AE1291" s="70"/>
      <c r="AF1291" s="69"/>
      <c r="AG1291" s="69"/>
      <c r="AH1291" s="72"/>
      <c r="AI1291" s="73"/>
      <c r="AJ1291" s="74"/>
      <c r="AK1291" s="75"/>
      <c r="AL1291" s="76"/>
      <c r="AM1291" s="77"/>
      <c r="AN1291" s="571" t="s">
        <v>1474</v>
      </c>
    </row>
    <row r="1292" spans="1:40" x14ac:dyDescent="0.15">
      <c r="A1292" s="67"/>
      <c r="B1292" s="68"/>
      <c r="C1292" s="68"/>
      <c r="D1292" s="68"/>
      <c r="E1292" s="68"/>
      <c r="F1292" s="68"/>
      <c r="G1292" s="68"/>
      <c r="H1292" s="68"/>
      <c r="I1292" s="68"/>
      <c r="J1292" s="68"/>
      <c r="K1292" s="68"/>
      <c r="L1292" s="68"/>
      <c r="M1292" s="68"/>
      <c r="N1292" s="68"/>
      <c r="O1292" s="68"/>
      <c r="P1292" s="68"/>
      <c r="Q1292" s="68"/>
      <c r="R1292" s="68"/>
      <c r="S1292" s="68"/>
      <c r="T1292" s="68"/>
      <c r="U1292" s="68"/>
      <c r="V1292" s="68"/>
      <c r="W1292" s="68"/>
      <c r="X1292" s="68"/>
      <c r="Y1292" s="68"/>
      <c r="Z1292" s="69"/>
      <c r="AA1292" s="70"/>
      <c r="AB1292" s="70"/>
      <c r="AC1292" s="70"/>
      <c r="AD1292" s="71"/>
      <c r="AE1292" s="70"/>
      <c r="AF1292" s="69"/>
      <c r="AG1292" s="69"/>
      <c r="AH1292" s="72"/>
      <c r="AI1292" s="73"/>
      <c r="AJ1292" s="74"/>
      <c r="AK1292" s="75"/>
      <c r="AL1292" s="76"/>
      <c r="AM1292" s="77"/>
      <c r="AN1292" s="571" t="s">
        <v>1474</v>
      </c>
    </row>
    <row r="1293" spans="1:40" x14ac:dyDescent="0.15">
      <c r="A1293" s="67"/>
      <c r="B1293" s="68"/>
      <c r="C1293" s="68"/>
      <c r="D1293" s="68"/>
      <c r="E1293" s="68"/>
      <c r="F1293" s="68"/>
      <c r="G1293" s="68"/>
      <c r="H1293" s="68"/>
      <c r="I1293" s="68"/>
      <c r="J1293" s="68"/>
      <c r="K1293" s="68"/>
      <c r="L1293" s="68"/>
      <c r="M1293" s="68"/>
      <c r="N1293" s="68"/>
      <c r="O1293" s="68"/>
      <c r="P1293" s="68"/>
      <c r="Q1293" s="68"/>
      <c r="R1293" s="68"/>
      <c r="S1293" s="68"/>
      <c r="T1293" s="68"/>
      <c r="U1293" s="68"/>
      <c r="V1293" s="68"/>
      <c r="W1293" s="68"/>
      <c r="X1293" s="68"/>
      <c r="Y1293" s="68"/>
      <c r="Z1293" s="69"/>
      <c r="AA1293" s="70"/>
      <c r="AB1293" s="70"/>
      <c r="AC1293" s="70"/>
      <c r="AD1293" s="71"/>
      <c r="AE1293" s="70"/>
      <c r="AF1293" s="69"/>
      <c r="AG1293" s="69"/>
      <c r="AH1293" s="72"/>
      <c r="AI1293" s="73"/>
      <c r="AJ1293" s="74"/>
      <c r="AK1293" s="75"/>
      <c r="AL1293" s="76"/>
      <c r="AM1293" s="77"/>
      <c r="AN1293" s="571" t="s">
        <v>1474</v>
      </c>
    </row>
    <row r="1294" spans="1:40" x14ac:dyDescent="0.15">
      <c r="A1294" s="67"/>
      <c r="B1294" s="68"/>
      <c r="C1294" s="68"/>
      <c r="D1294" s="68"/>
      <c r="E1294" s="68"/>
      <c r="F1294" s="68"/>
      <c r="G1294" s="68"/>
      <c r="H1294" s="68"/>
      <c r="I1294" s="68"/>
      <c r="J1294" s="68"/>
      <c r="K1294" s="68"/>
      <c r="L1294" s="68"/>
      <c r="M1294" s="68"/>
      <c r="N1294" s="68"/>
      <c r="O1294" s="68"/>
      <c r="P1294" s="68"/>
      <c r="Q1294" s="68"/>
      <c r="R1294" s="68"/>
      <c r="S1294" s="68"/>
      <c r="T1294" s="68"/>
      <c r="U1294" s="68"/>
      <c r="V1294" s="68"/>
      <c r="W1294" s="68"/>
      <c r="X1294" s="68"/>
      <c r="Y1294" s="68"/>
      <c r="Z1294" s="69"/>
      <c r="AA1294" s="70"/>
      <c r="AB1294" s="70"/>
      <c r="AC1294" s="70"/>
      <c r="AD1294" s="71"/>
      <c r="AE1294" s="70"/>
      <c r="AF1294" s="69"/>
      <c r="AG1294" s="69"/>
      <c r="AH1294" s="72"/>
      <c r="AI1294" s="73"/>
      <c r="AJ1294" s="74"/>
      <c r="AK1294" s="75"/>
      <c r="AL1294" s="76"/>
      <c r="AM1294" s="77"/>
      <c r="AN1294" s="571" t="s">
        <v>1474</v>
      </c>
    </row>
    <row r="1295" spans="1:40" x14ac:dyDescent="0.15">
      <c r="A1295" s="79"/>
      <c r="B1295" s="80"/>
      <c r="C1295" s="80"/>
      <c r="D1295" s="80"/>
      <c r="E1295" s="80"/>
      <c r="F1295" s="80"/>
      <c r="G1295" s="68"/>
      <c r="H1295" s="68"/>
      <c r="I1295" s="68"/>
      <c r="J1295" s="68"/>
      <c r="K1295" s="68"/>
      <c r="L1295" s="68"/>
      <c r="M1295" s="68"/>
      <c r="N1295" s="68"/>
      <c r="O1295" s="68"/>
      <c r="P1295" s="68"/>
      <c r="Q1295" s="68"/>
      <c r="R1295" s="68"/>
      <c r="S1295" s="68"/>
      <c r="T1295" s="68"/>
      <c r="U1295" s="68"/>
      <c r="V1295" s="68"/>
      <c r="W1295" s="68"/>
      <c r="X1295" s="68"/>
      <c r="Y1295" s="68"/>
      <c r="Z1295" s="69"/>
      <c r="AA1295" s="70"/>
      <c r="AB1295" s="70"/>
      <c r="AC1295" s="70"/>
      <c r="AD1295" s="71"/>
      <c r="AE1295" s="70"/>
      <c r="AF1295" s="69"/>
      <c r="AG1295" s="69"/>
      <c r="AH1295" s="72"/>
      <c r="AI1295" s="73"/>
      <c r="AJ1295" s="74"/>
      <c r="AK1295" s="75"/>
      <c r="AL1295" s="76"/>
      <c r="AM1295" s="77"/>
      <c r="AN1295" s="78" t="s">
        <v>1474</v>
      </c>
    </row>
    <row r="1296" spans="1:40" x14ac:dyDescent="0.15">
      <c r="A1296" s="67"/>
      <c r="B1296" s="68"/>
      <c r="C1296" s="68"/>
      <c r="D1296" s="68"/>
      <c r="E1296" s="68"/>
      <c r="F1296" s="68"/>
      <c r="G1296" s="68"/>
      <c r="H1296" s="68"/>
      <c r="I1296" s="68"/>
      <c r="J1296" s="68"/>
      <c r="K1296" s="68"/>
      <c r="L1296" s="68"/>
      <c r="M1296" s="68"/>
      <c r="N1296" s="68"/>
      <c r="O1296" s="68"/>
      <c r="P1296" s="68"/>
      <c r="Q1296" s="68"/>
      <c r="R1296" s="68"/>
      <c r="S1296" s="68"/>
      <c r="T1296" s="68"/>
      <c r="U1296" s="68"/>
      <c r="V1296" s="68"/>
      <c r="W1296" s="68"/>
      <c r="X1296" s="68"/>
      <c r="Y1296" s="68"/>
      <c r="Z1296" s="69"/>
      <c r="AA1296" s="70"/>
      <c r="AB1296" s="70"/>
      <c r="AC1296" s="70"/>
      <c r="AD1296" s="71"/>
      <c r="AE1296" s="70"/>
      <c r="AF1296" s="69"/>
      <c r="AG1296" s="69"/>
      <c r="AH1296" s="72"/>
      <c r="AI1296" s="73"/>
      <c r="AJ1296" s="74"/>
      <c r="AK1296" s="75"/>
      <c r="AL1296" s="76"/>
      <c r="AM1296" s="77"/>
      <c r="AN1296" s="571" t="s">
        <v>1474</v>
      </c>
    </row>
    <row r="1297" spans="1:40" x14ac:dyDescent="0.15">
      <c r="A1297" s="79"/>
      <c r="B1297" s="80"/>
      <c r="C1297" s="80"/>
      <c r="D1297" s="80"/>
      <c r="E1297" s="80"/>
      <c r="F1297" s="80"/>
      <c r="G1297" s="68"/>
      <c r="H1297" s="68"/>
      <c r="I1297" s="68"/>
      <c r="J1297" s="68"/>
      <c r="K1297" s="68"/>
      <c r="L1297" s="68"/>
      <c r="M1297" s="68"/>
      <c r="N1297" s="68"/>
      <c r="O1297" s="68"/>
      <c r="P1297" s="68"/>
      <c r="Q1297" s="68"/>
      <c r="R1297" s="68"/>
      <c r="S1297" s="68"/>
      <c r="T1297" s="68"/>
      <c r="U1297" s="68"/>
      <c r="V1297" s="68"/>
      <c r="W1297" s="68"/>
      <c r="X1297" s="68"/>
      <c r="Y1297" s="68"/>
      <c r="Z1297" s="69"/>
      <c r="AA1297" s="70"/>
      <c r="AB1297" s="70"/>
      <c r="AC1297" s="70"/>
      <c r="AD1297" s="71"/>
      <c r="AE1297" s="70"/>
      <c r="AF1297" s="69"/>
      <c r="AG1297" s="69"/>
      <c r="AH1297" s="72"/>
      <c r="AI1297" s="73"/>
      <c r="AJ1297" s="74"/>
      <c r="AK1297" s="75"/>
      <c r="AL1297" s="76"/>
      <c r="AM1297" s="77"/>
      <c r="AN1297" s="78" t="s">
        <v>1474</v>
      </c>
    </row>
    <row r="1298" spans="1:40" x14ac:dyDescent="0.15">
      <c r="A1298" s="67"/>
      <c r="B1298" s="68"/>
      <c r="C1298" s="68"/>
      <c r="D1298" s="68"/>
      <c r="E1298" s="68"/>
      <c r="F1298" s="68"/>
      <c r="G1298" s="68"/>
      <c r="H1298" s="68"/>
      <c r="I1298" s="68"/>
      <c r="J1298" s="68"/>
      <c r="K1298" s="68"/>
      <c r="L1298" s="68"/>
      <c r="M1298" s="68"/>
      <c r="N1298" s="68"/>
      <c r="O1298" s="68"/>
      <c r="P1298" s="68"/>
      <c r="Q1298" s="68"/>
      <c r="R1298" s="68"/>
      <c r="S1298" s="68"/>
      <c r="T1298" s="68"/>
      <c r="U1298" s="68"/>
      <c r="V1298" s="68"/>
      <c r="W1298" s="68"/>
      <c r="X1298" s="68"/>
      <c r="Y1298" s="68"/>
      <c r="Z1298" s="69"/>
      <c r="AA1298" s="70"/>
      <c r="AB1298" s="70"/>
      <c r="AC1298" s="70"/>
      <c r="AD1298" s="71"/>
      <c r="AE1298" s="70"/>
      <c r="AF1298" s="69"/>
      <c r="AG1298" s="69"/>
      <c r="AH1298" s="72"/>
      <c r="AI1298" s="73"/>
      <c r="AJ1298" s="74"/>
      <c r="AK1298" s="75"/>
      <c r="AL1298" s="76"/>
      <c r="AM1298" s="77"/>
      <c r="AN1298" s="571" t="s">
        <v>1474</v>
      </c>
    </row>
    <row r="1299" spans="1:40" x14ac:dyDescent="0.15">
      <c r="A1299" s="67"/>
      <c r="B1299" s="68"/>
      <c r="C1299" s="68"/>
      <c r="D1299" s="68"/>
      <c r="E1299" s="68"/>
      <c r="F1299" s="68"/>
      <c r="G1299" s="68"/>
      <c r="H1299" s="68"/>
      <c r="I1299" s="68"/>
      <c r="J1299" s="68"/>
      <c r="K1299" s="68"/>
      <c r="L1299" s="68"/>
      <c r="M1299" s="68"/>
      <c r="N1299" s="68"/>
      <c r="O1299" s="68"/>
      <c r="P1299" s="68"/>
      <c r="Q1299" s="68"/>
      <c r="R1299" s="68"/>
      <c r="S1299" s="68"/>
      <c r="T1299" s="68"/>
      <c r="U1299" s="68"/>
      <c r="V1299" s="68"/>
      <c r="W1299" s="68"/>
      <c r="X1299" s="68"/>
      <c r="Y1299" s="68"/>
      <c r="Z1299" s="69"/>
      <c r="AA1299" s="70"/>
      <c r="AB1299" s="70"/>
      <c r="AC1299" s="70"/>
      <c r="AD1299" s="71"/>
      <c r="AE1299" s="70"/>
      <c r="AF1299" s="69"/>
      <c r="AG1299" s="69"/>
      <c r="AH1299" s="72"/>
      <c r="AI1299" s="73"/>
      <c r="AJ1299" s="74"/>
      <c r="AK1299" s="75"/>
      <c r="AL1299" s="76"/>
      <c r="AM1299" s="77"/>
      <c r="AN1299" s="571" t="s">
        <v>1474</v>
      </c>
    </row>
    <row r="1300" spans="1:40" x14ac:dyDescent="0.15">
      <c r="A1300" s="79"/>
      <c r="B1300" s="80"/>
      <c r="C1300" s="80"/>
      <c r="D1300" s="80"/>
      <c r="E1300" s="80"/>
      <c r="F1300" s="80"/>
      <c r="G1300" s="68"/>
      <c r="H1300" s="68"/>
      <c r="I1300" s="68"/>
      <c r="J1300" s="68"/>
      <c r="K1300" s="68"/>
      <c r="L1300" s="68"/>
      <c r="M1300" s="68"/>
      <c r="N1300" s="68"/>
      <c r="O1300" s="68"/>
      <c r="P1300" s="68"/>
      <c r="Q1300" s="68"/>
      <c r="R1300" s="68"/>
      <c r="S1300" s="68"/>
      <c r="T1300" s="68"/>
      <c r="U1300" s="68"/>
      <c r="V1300" s="68"/>
      <c r="W1300" s="68"/>
      <c r="X1300" s="68"/>
      <c r="Y1300" s="68"/>
      <c r="Z1300" s="69"/>
      <c r="AA1300" s="70"/>
      <c r="AB1300" s="70"/>
      <c r="AC1300" s="70"/>
      <c r="AD1300" s="71"/>
      <c r="AE1300" s="70"/>
      <c r="AF1300" s="69"/>
      <c r="AG1300" s="69"/>
      <c r="AH1300" s="72"/>
      <c r="AI1300" s="73"/>
      <c r="AJ1300" s="74"/>
      <c r="AK1300" s="75"/>
      <c r="AL1300" s="76"/>
      <c r="AM1300" s="77"/>
      <c r="AN1300" s="78" t="s">
        <v>1474</v>
      </c>
    </row>
    <row r="1301" spans="1:40" x14ac:dyDescent="0.15">
      <c r="A1301" s="67"/>
      <c r="B1301" s="68"/>
      <c r="C1301" s="68"/>
      <c r="D1301" s="68"/>
      <c r="E1301" s="68"/>
      <c r="F1301" s="68"/>
      <c r="G1301" s="68"/>
      <c r="H1301" s="68"/>
      <c r="I1301" s="68"/>
      <c r="J1301" s="68"/>
      <c r="K1301" s="68"/>
      <c r="L1301" s="68"/>
      <c r="M1301" s="68"/>
      <c r="N1301" s="68"/>
      <c r="O1301" s="68"/>
      <c r="P1301" s="68"/>
      <c r="Q1301" s="68"/>
      <c r="R1301" s="68"/>
      <c r="S1301" s="68"/>
      <c r="T1301" s="68"/>
      <c r="U1301" s="68"/>
      <c r="V1301" s="68"/>
      <c r="W1301" s="68"/>
      <c r="X1301" s="68"/>
      <c r="Y1301" s="68"/>
      <c r="Z1301" s="69"/>
      <c r="AA1301" s="70"/>
      <c r="AB1301" s="70"/>
      <c r="AC1301" s="70"/>
      <c r="AD1301" s="71"/>
      <c r="AE1301" s="70"/>
      <c r="AF1301" s="69"/>
      <c r="AG1301" s="69"/>
      <c r="AH1301" s="72"/>
      <c r="AI1301" s="73"/>
      <c r="AJ1301" s="74"/>
      <c r="AK1301" s="75"/>
      <c r="AL1301" s="76"/>
      <c r="AM1301" s="77"/>
      <c r="AN1301" s="571" t="s">
        <v>1474</v>
      </c>
    </row>
    <row r="1302" spans="1:40" x14ac:dyDescent="0.15">
      <c r="A1302" s="67"/>
      <c r="B1302" s="68"/>
      <c r="C1302" s="68"/>
      <c r="D1302" s="68"/>
      <c r="E1302" s="68"/>
      <c r="F1302" s="68"/>
      <c r="G1302" s="68"/>
      <c r="H1302" s="68"/>
      <c r="I1302" s="68"/>
      <c r="J1302" s="68"/>
      <c r="K1302" s="68"/>
      <c r="L1302" s="68"/>
      <c r="M1302" s="68"/>
      <c r="N1302" s="68"/>
      <c r="O1302" s="68"/>
      <c r="P1302" s="68"/>
      <c r="Q1302" s="68"/>
      <c r="R1302" s="68"/>
      <c r="S1302" s="68"/>
      <c r="T1302" s="68"/>
      <c r="U1302" s="68"/>
      <c r="V1302" s="68"/>
      <c r="W1302" s="68"/>
      <c r="X1302" s="68"/>
      <c r="Y1302" s="68"/>
      <c r="Z1302" s="69"/>
      <c r="AA1302" s="70"/>
      <c r="AB1302" s="70"/>
      <c r="AC1302" s="70"/>
      <c r="AD1302" s="71"/>
      <c r="AE1302" s="70"/>
      <c r="AF1302" s="69"/>
      <c r="AG1302" s="69"/>
      <c r="AH1302" s="72"/>
      <c r="AI1302" s="73"/>
      <c r="AJ1302" s="74"/>
      <c r="AK1302" s="75"/>
      <c r="AL1302" s="76"/>
      <c r="AM1302" s="77"/>
      <c r="AN1302" s="571" t="s">
        <v>1474</v>
      </c>
    </row>
    <row r="1303" spans="1:40" x14ac:dyDescent="0.15">
      <c r="A1303" s="67"/>
      <c r="B1303" s="68"/>
      <c r="C1303" s="68"/>
      <c r="D1303" s="68"/>
      <c r="E1303" s="68"/>
      <c r="F1303" s="68"/>
      <c r="G1303" s="68"/>
      <c r="H1303" s="68"/>
      <c r="I1303" s="68"/>
      <c r="J1303" s="68"/>
      <c r="K1303" s="68"/>
      <c r="L1303" s="68"/>
      <c r="M1303" s="68"/>
      <c r="N1303" s="68"/>
      <c r="O1303" s="68"/>
      <c r="P1303" s="68"/>
      <c r="Q1303" s="68"/>
      <c r="R1303" s="68"/>
      <c r="S1303" s="68"/>
      <c r="T1303" s="68"/>
      <c r="U1303" s="68"/>
      <c r="V1303" s="68"/>
      <c r="W1303" s="68"/>
      <c r="X1303" s="68"/>
      <c r="Y1303" s="68"/>
      <c r="Z1303" s="69"/>
      <c r="AA1303" s="70"/>
      <c r="AB1303" s="70"/>
      <c r="AC1303" s="70"/>
      <c r="AD1303" s="71"/>
      <c r="AE1303" s="70"/>
      <c r="AF1303" s="69"/>
      <c r="AG1303" s="69"/>
      <c r="AH1303" s="72"/>
      <c r="AI1303" s="73"/>
      <c r="AJ1303" s="74"/>
      <c r="AK1303" s="75"/>
      <c r="AL1303" s="76"/>
      <c r="AM1303" s="77"/>
      <c r="AN1303" s="571" t="s">
        <v>1474</v>
      </c>
    </row>
    <row r="1304" spans="1:40" x14ac:dyDescent="0.15">
      <c r="A1304" s="79"/>
      <c r="B1304" s="80"/>
      <c r="C1304" s="80"/>
      <c r="D1304" s="80"/>
      <c r="E1304" s="80"/>
      <c r="F1304" s="80"/>
      <c r="G1304" s="68"/>
      <c r="H1304" s="68"/>
      <c r="I1304" s="68"/>
      <c r="J1304" s="68"/>
      <c r="K1304" s="68"/>
      <c r="L1304" s="68"/>
      <c r="M1304" s="68"/>
      <c r="N1304" s="68"/>
      <c r="O1304" s="68"/>
      <c r="P1304" s="68"/>
      <c r="Q1304" s="68"/>
      <c r="R1304" s="68"/>
      <c r="S1304" s="68"/>
      <c r="T1304" s="68"/>
      <c r="U1304" s="68"/>
      <c r="V1304" s="68"/>
      <c r="W1304" s="68"/>
      <c r="X1304" s="68"/>
      <c r="Y1304" s="68"/>
      <c r="Z1304" s="69"/>
      <c r="AA1304" s="70"/>
      <c r="AB1304" s="70"/>
      <c r="AC1304" s="70"/>
      <c r="AD1304" s="71"/>
      <c r="AE1304" s="70"/>
      <c r="AF1304" s="69"/>
      <c r="AG1304" s="69"/>
      <c r="AH1304" s="72"/>
      <c r="AI1304" s="73"/>
      <c r="AJ1304" s="74"/>
      <c r="AK1304" s="75"/>
      <c r="AL1304" s="76"/>
      <c r="AM1304" s="77"/>
      <c r="AN1304" s="571" t="s">
        <v>1478</v>
      </c>
    </row>
    <row r="1305" spans="1:40" x14ac:dyDescent="0.15">
      <c r="A1305" s="67"/>
      <c r="B1305" s="68"/>
      <c r="C1305" s="68"/>
      <c r="D1305" s="68"/>
      <c r="E1305" s="68"/>
      <c r="F1305" s="68"/>
      <c r="G1305" s="68"/>
      <c r="H1305" s="68"/>
      <c r="I1305" s="68"/>
      <c r="J1305" s="68"/>
      <c r="K1305" s="68"/>
      <c r="L1305" s="68"/>
      <c r="M1305" s="68"/>
      <c r="N1305" s="68"/>
      <c r="O1305" s="68"/>
      <c r="P1305" s="68"/>
      <c r="Q1305" s="68"/>
      <c r="R1305" s="68"/>
      <c r="S1305" s="68"/>
      <c r="T1305" s="68"/>
      <c r="U1305" s="68"/>
      <c r="V1305" s="68"/>
      <c r="W1305" s="68"/>
      <c r="X1305" s="68"/>
      <c r="Y1305" s="68"/>
      <c r="Z1305" s="69"/>
      <c r="AA1305" s="70"/>
      <c r="AB1305" s="70"/>
      <c r="AC1305" s="70"/>
      <c r="AD1305" s="71"/>
      <c r="AE1305" s="70"/>
      <c r="AF1305" s="69"/>
      <c r="AG1305" s="69"/>
      <c r="AH1305" s="72"/>
      <c r="AI1305" s="73"/>
      <c r="AJ1305" s="74"/>
      <c r="AK1305" s="75"/>
      <c r="AL1305" s="76"/>
      <c r="AM1305" s="77"/>
      <c r="AN1305" s="571" t="s">
        <v>1478</v>
      </c>
    </row>
    <row r="1306" spans="1:40" x14ac:dyDescent="0.15">
      <c r="A1306" s="79"/>
      <c r="B1306" s="80"/>
      <c r="C1306" s="80"/>
      <c r="D1306" s="80"/>
      <c r="E1306" s="80"/>
      <c r="F1306" s="80"/>
      <c r="G1306" s="68"/>
      <c r="H1306" s="68"/>
      <c r="I1306" s="68"/>
      <c r="J1306" s="68"/>
      <c r="K1306" s="68"/>
      <c r="L1306" s="68"/>
      <c r="M1306" s="68"/>
      <c r="N1306" s="68"/>
      <c r="O1306" s="68"/>
      <c r="P1306" s="68"/>
      <c r="Q1306" s="68"/>
      <c r="R1306" s="68"/>
      <c r="S1306" s="68"/>
      <c r="T1306" s="68"/>
      <c r="U1306" s="68"/>
      <c r="V1306" s="68"/>
      <c r="W1306" s="68"/>
      <c r="X1306" s="68"/>
      <c r="Y1306" s="68"/>
      <c r="Z1306" s="69"/>
      <c r="AA1306" s="70"/>
      <c r="AB1306" s="70"/>
      <c r="AC1306" s="70"/>
      <c r="AD1306" s="71"/>
      <c r="AE1306" s="70"/>
      <c r="AF1306" s="69"/>
      <c r="AG1306" s="69"/>
      <c r="AH1306" s="72"/>
      <c r="AI1306" s="681"/>
      <c r="AJ1306" s="69"/>
      <c r="AK1306" s="72"/>
      <c r="AL1306" s="681"/>
      <c r="AM1306" s="72"/>
      <c r="AN1306" s="78" t="s">
        <v>1478</v>
      </c>
    </row>
    <row r="1307" spans="1:40" x14ac:dyDescent="0.15">
      <c r="A1307" s="67"/>
      <c r="B1307" s="68"/>
      <c r="C1307" s="68"/>
      <c r="D1307" s="68"/>
      <c r="E1307" s="68"/>
      <c r="F1307" s="68"/>
      <c r="G1307" s="68"/>
      <c r="H1307" s="68"/>
      <c r="I1307" s="68"/>
      <c r="J1307" s="68"/>
      <c r="K1307" s="68"/>
      <c r="L1307" s="68"/>
      <c r="M1307" s="68"/>
      <c r="N1307" s="68"/>
      <c r="O1307" s="68"/>
      <c r="P1307" s="68"/>
      <c r="Q1307" s="68"/>
      <c r="R1307" s="68"/>
      <c r="S1307" s="68"/>
      <c r="T1307" s="68"/>
      <c r="U1307" s="68"/>
      <c r="V1307" s="68"/>
      <c r="W1307" s="68"/>
      <c r="X1307" s="68"/>
      <c r="Y1307" s="68"/>
      <c r="Z1307" s="69"/>
      <c r="AA1307" s="70"/>
      <c r="AB1307" s="70"/>
      <c r="AC1307" s="70"/>
      <c r="AD1307" s="71"/>
      <c r="AE1307" s="70"/>
      <c r="AF1307" s="69"/>
      <c r="AG1307" s="69"/>
      <c r="AH1307" s="72"/>
      <c r="AI1307" s="73"/>
      <c r="AJ1307" s="74"/>
      <c r="AK1307" s="75"/>
      <c r="AL1307" s="76"/>
      <c r="AM1307" s="77"/>
      <c r="AN1307" s="571" t="s">
        <v>1478</v>
      </c>
    </row>
    <row r="1308" spans="1:40" x14ac:dyDescent="0.15">
      <c r="A1308" s="67"/>
      <c r="B1308" s="68"/>
      <c r="C1308" s="68"/>
      <c r="D1308" s="68"/>
      <c r="E1308" s="68"/>
      <c r="F1308" s="68"/>
      <c r="G1308" s="68"/>
      <c r="H1308" s="68"/>
      <c r="I1308" s="68"/>
      <c r="J1308" s="68"/>
      <c r="K1308" s="68"/>
      <c r="L1308" s="68"/>
      <c r="M1308" s="68"/>
      <c r="N1308" s="68"/>
      <c r="O1308" s="68"/>
      <c r="P1308" s="68"/>
      <c r="Q1308" s="68"/>
      <c r="R1308" s="68"/>
      <c r="S1308" s="68"/>
      <c r="T1308" s="68"/>
      <c r="U1308" s="68"/>
      <c r="V1308" s="68"/>
      <c r="W1308" s="68"/>
      <c r="X1308" s="68"/>
      <c r="Y1308" s="68"/>
      <c r="Z1308" s="69"/>
      <c r="AA1308" s="70"/>
      <c r="AB1308" s="70"/>
      <c r="AC1308" s="70"/>
      <c r="AD1308" s="71"/>
      <c r="AE1308" s="70"/>
      <c r="AF1308" s="69"/>
      <c r="AG1308" s="69"/>
      <c r="AH1308" s="72"/>
      <c r="AI1308" s="73"/>
      <c r="AJ1308" s="74"/>
      <c r="AK1308" s="75"/>
      <c r="AL1308" s="76"/>
      <c r="AM1308" s="77"/>
      <c r="AN1308" s="571" t="s">
        <v>1478</v>
      </c>
    </row>
    <row r="1309" spans="1:40" x14ac:dyDescent="0.15">
      <c r="A1309" s="67"/>
      <c r="B1309" s="68"/>
      <c r="C1309" s="68"/>
      <c r="D1309" s="68"/>
      <c r="E1309" s="68"/>
      <c r="F1309" s="68"/>
      <c r="G1309" s="68"/>
      <c r="H1309" s="68"/>
      <c r="I1309" s="68"/>
      <c r="J1309" s="68"/>
      <c r="K1309" s="68"/>
      <c r="L1309" s="68"/>
      <c r="M1309" s="68"/>
      <c r="N1309" s="68"/>
      <c r="O1309" s="68"/>
      <c r="P1309" s="68"/>
      <c r="Q1309" s="68"/>
      <c r="R1309" s="68"/>
      <c r="S1309" s="68"/>
      <c r="T1309" s="68"/>
      <c r="U1309" s="68"/>
      <c r="V1309" s="68"/>
      <c r="W1309" s="68"/>
      <c r="X1309" s="68"/>
      <c r="Y1309" s="68"/>
      <c r="Z1309" s="69"/>
      <c r="AA1309" s="70"/>
      <c r="AB1309" s="70"/>
      <c r="AC1309" s="70"/>
      <c r="AD1309" s="71"/>
      <c r="AE1309" s="70"/>
      <c r="AF1309" s="69"/>
      <c r="AG1309" s="69"/>
      <c r="AH1309" s="72"/>
      <c r="AI1309" s="73"/>
      <c r="AJ1309" s="74"/>
      <c r="AK1309" s="75"/>
      <c r="AL1309" s="76"/>
      <c r="AM1309" s="77"/>
      <c r="AN1309" s="571" t="s">
        <v>1478</v>
      </c>
    </row>
    <row r="1310" spans="1:40" x14ac:dyDescent="0.15">
      <c r="A1310" s="67"/>
      <c r="B1310" s="68"/>
      <c r="C1310" s="68"/>
      <c r="D1310" s="68"/>
      <c r="E1310" s="68"/>
      <c r="F1310" s="68"/>
      <c r="G1310" s="68"/>
      <c r="H1310" s="68"/>
      <c r="I1310" s="68"/>
      <c r="J1310" s="68"/>
      <c r="K1310" s="68"/>
      <c r="L1310" s="68"/>
      <c r="M1310" s="68"/>
      <c r="N1310" s="68"/>
      <c r="O1310" s="68"/>
      <c r="P1310" s="68"/>
      <c r="Q1310" s="68"/>
      <c r="R1310" s="68"/>
      <c r="S1310" s="68"/>
      <c r="T1310" s="68"/>
      <c r="U1310" s="68"/>
      <c r="V1310" s="68"/>
      <c r="W1310" s="68"/>
      <c r="X1310" s="68"/>
      <c r="Y1310" s="68"/>
      <c r="Z1310" s="69"/>
      <c r="AA1310" s="70"/>
      <c r="AB1310" s="70"/>
      <c r="AC1310" s="70"/>
      <c r="AD1310" s="71"/>
      <c r="AE1310" s="70"/>
      <c r="AF1310" s="69"/>
      <c r="AG1310" s="69"/>
      <c r="AH1310" s="72"/>
      <c r="AI1310" s="73"/>
      <c r="AJ1310" s="74"/>
      <c r="AK1310" s="75"/>
      <c r="AL1310" s="76"/>
      <c r="AM1310" s="77"/>
      <c r="AN1310" s="571" t="s">
        <v>1478</v>
      </c>
    </row>
    <row r="1311" spans="1:40" x14ac:dyDescent="0.15">
      <c r="A1311" s="67"/>
      <c r="B1311" s="68"/>
      <c r="C1311" s="68"/>
      <c r="D1311" s="68"/>
      <c r="E1311" s="68"/>
      <c r="F1311" s="68"/>
      <c r="G1311" s="68"/>
      <c r="H1311" s="68"/>
      <c r="I1311" s="68"/>
      <c r="J1311" s="68"/>
      <c r="K1311" s="68"/>
      <c r="L1311" s="68"/>
      <c r="M1311" s="68"/>
      <c r="N1311" s="68"/>
      <c r="O1311" s="68"/>
      <c r="P1311" s="68"/>
      <c r="Q1311" s="68"/>
      <c r="R1311" s="68"/>
      <c r="S1311" s="68"/>
      <c r="T1311" s="68"/>
      <c r="U1311" s="68"/>
      <c r="V1311" s="68"/>
      <c r="W1311" s="68"/>
      <c r="X1311" s="68"/>
      <c r="Y1311" s="68"/>
      <c r="Z1311" s="69"/>
      <c r="AA1311" s="70"/>
      <c r="AB1311" s="70"/>
      <c r="AC1311" s="70"/>
      <c r="AD1311" s="71"/>
      <c r="AE1311" s="70"/>
      <c r="AF1311" s="69"/>
      <c r="AG1311" s="69"/>
      <c r="AH1311" s="72"/>
      <c r="AI1311" s="73"/>
      <c r="AJ1311" s="74"/>
      <c r="AK1311" s="75"/>
      <c r="AL1311" s="76"/>
      <c r="AM1311" s="77"/>
      <c r="AN1311" s="571" t="s">
        <v>1478</v>
      </c>
    </row>
    <row r="1312" spans="1:40" x14ac:dyDescent="0.15">
      <c r="A1312" s="67"/>
      <c r="B1312" s="68"/>
      <c r="C1312" s="68"/>
      <c r="D1312" s="68"/>
      <c r="E1312" s="68"/>
      <c r="F1312" s="68"/>
      <c r="G1312" s="68"/>
      <c r="H1312" s="68"/>
      <c r="I1312" s="68"/>
      <c r="J1312" s="68"/>
      <c r="K1312" s="68"/>
      <c r="L1312" s="68"/>
      <c r="M1312" s="68"/>
      <c r="N1312" s="68"/>
      <c r="O1312" s="68"/>
      <c r="P1312" s="68"/>
      <c r="Q1312" s="68"/>
      <c r="R1312" s="68"/>
      <c r="S1312" s="68"/>
      <c r="T1312" s="68"/>
      <c r="U1312" s="68"/>
      <c r="V1312" s="68"/>
      <c r="W1312" s="68"/>
      <c r="X1312" s="68"/>
      <c r="Y1312" s="68"/>
      <c r="Z1312" s="69"/>
      <c r="AA1312" s="70"/>
      <c r="AB1312" s="70"/>
      <c r="AC1312" s="70"/>
      <c r="AD1312" s="71"/>
      <c r="AE1312" s="70"/>
      <c r="AF1312" s="69"/>
      <c r="AG1312" s="69"/>
      <c r="AH1312" s="72"/>
      <c r="AI1312" s="73"/>
      <c r="AJ1312" s="74"/>
      <c r="AK1312" s="75"/>
      <c r="AL1312" s="76"/>
      <c r="AM1312" s="77"/>
      <c r="AN1312" s="571" t="s">
        <v>1478</v>
      </c>
    </row>
    <row r="1313" spans="1:40" x14ac:dyDescent="0.15">
      <c r="A1313" s="67"/>
      <c r="B1313" s="68"/>
      <c r="C1313" s="68"/>
      <c r="D1313" s="68"/>
      <c r="E1313" s="68"/>
      <c r="F1313" s="68"/>
      <c r="G1313" s="68"/>
      <c r="H1313" s="68"/>
      <c r="I1313" s="68"/>
      <c r="J1313" s="68"/>
      <c r="K1313" s="68"/>
      <c r="L1313" s="68"/>
      <c r="M1313" s="68"/>
      <c r="N1313" s="68"/>
      <c r="O1313" s="68"/>
      <c r="P1313" s="68"/>
      <c r="Q1313" s="68"/>
      <c r="R1313" s="68"/>
      <c r="S1313" s="68"/>
      <c r="T1313" s="68"/>
      <c r="U1313" s="68"/>
      <c r="V1313" s="68"/>
      <c r="W1313" s="68"/>
      <c r="X1313" s="68"/>
      <c r="Y1313" s="68"/>
      <c r="Z1313" s="69"/>
      <c r="AA1313" s="70"/>
      <c r="AB1313" s="70"/>
      <c r="AC1313" s="70"/>
      <c r="AD1313" s="71"/>
      <c r="AE1313" s="70"/>
      <c r="AF1313" s="69"/>
      <c r="AG1313" s="69"/>
      <c r="AH1313" s="72"/>
      <c r="AI1313" s="73"/>
      <c r="AJ1313" s="74"/>
      <c r="AK1313" s="75"/>
      <c r="AL1313" s="76"/>
      <c r="AM1313" s="77"/>
      <c r="AN1313" s="571" t="s">
        <v>1478</v>
      </c>
    </row>
    <row r="1314" spans="1:40" x14ac:dyDescent="0.15">
      <c r="A1314" s="67"/>
      <c r="B1314" s="68"/>
      <c r="C1314" s="68"/>
      <c r="D1314" s="68"/>
      <c r="E1314" s="68"/>
      <c r="F1314" s="68"/>
      <c r="G1314" s="68"/>
      <c r="H1314" s="68"/>
      <c r="I1314" s="68"/>
      <c r="J1314" s="68"/>
      <c r="K1314" s="68"/>
      <c r="L1314" s="68"/>
      <c r="M1314" s="68"/>
      <c r="N1314" s="68"/>
      <c r="O1314" s="68"/>
      <c r="P1314" s="68"/>
      <c r="Q1314" s="68"/>
      <c r="R1314" s="68"/>
      <c r="S1314" s="68"/>
      <c r="T1314" s="68"/>
      <c r="U1314" s="68"/>
      <c r="V1314" s="68"/>
      <c r="W1314" s="68"/>
      <c r="X1314" s="68"/>
      <c r="Y1314" s="68"/>
      <c r="Z1314" s="69"/>
      <c r="AA1314" s="70"/>
      <c r="AB1314" s="70"/>
      <c r="AC1314" s="70"/>
      <c r="AD1314" s="71"/>
      <c r="AE1314" s="70"/>
      <c r="AF1314" s="69"/>
      <c r="AG1314" s="69"/>
      <c r="AH1314" s="72"/>
      <c r="AI1314" s="73"/>
      <c r="AJ1314" s="74"/>
      <c r="AK1314" s="75"/>
      <c r="AL1314" s="76"/>
      <c r="AM1314" s="77"/>
      <c r="AN1314" s="78" t="s">
        <v>1478</v>
      </c>
    </row>
    <row r="1315" spans="1:40" x14ac:dyDescent="0.15">
      <c r="A1315" s="67"/>
      <c r="B1315" s="68"/>
      <c r="C1315" s="68"/>
      <c r="D1315" s="68"/>
      <c r="E1315" s="68"/>
      <c r="F1315" s="68"/>
      <c r="G1315" s="68"/>
      <c r="H1315" s="68"/>
      <c r="I1315" s="68"/>
      <c r="J1315" s="68"/>
      <c r="K1315" s="68"/>
      <c r="L1315" s="68"/>
      <c r="M1315" s="68"/>
      <c r="N1315" s="68"/>
      <c r="O1315" s="68"/>
      <c r="P1315" s="68"/>
      <c r="Q1315" s="68"/>
      <c r="R1315" s="68"/>
      <c r="S1315" s="68"/>
      <c r="T1315" s="68"/>
      <c r="U1315" s="68"/>
      <c r="V1315" s="68"/>
      <c r="W1315" s="68"/>
      <c r="X1315" s="68"/>
      <c r="Y1315" s="68"/>
      <c r="Z1315" s="69"/>
      <c r="AA1315" s="70"/>
      <c r="AB1315" s="70"/>
      <c r="AC1315" s="70"/>
      <c r="AD1315" s="71"/>
      <c r="AE1315" s="70"/>
      <c r="AF1315" s="69"/>
      <c r="AG1315" s="69"/>
      <c r="AH1315" s="72"/>
      <c r="AI1315" s="73"/>
      <c r="AJ1315" s="74"/>
      <c r="AK1315" s="75"/>
      <c r="AL1315" s="76"/>
      <c r="AM1315" s="77"/>
      <c r="AN1315" s="571" t="s">
        <v>1478</v>
      </c>
    </row>
    <row r="1316" spans="1:40" x14ac:dyDescent="0.15">
      <c r="A1316" s="67"/>
      <c r="B1316" s="68"/>
      <c r="C1316" s="68"/>
      <c r="D1316" s="68"/>
      <c r="E1316" s="68"/>
      <c r="F1316" s="68"/>
      <c r="G1316" s="68"/>
      <c r="H1316" s="68"/>
      <c r="I1316" s="68"/>
      <c r="J1316" s="68"/>
      <c r="K1316" s="68"/>
      <c r="L1316" s="68"/>
      <c r="M1316" s="68"/>
      <c r="N1316" s="68"/>
      <c r="O1316" s="68"/>
      <c r="P1316" s="68"/>
      <c r="Q1316" s="68"/>
      <c r="R1316" s="68"/>
      <c r="S1316" s="68"/>
      <c r="T1316" s="68"/>
      <c r="U1316" s="68"/>
      <c r="V1316" s="68"/>
      <c r="W1316" s="68"/>
      <c r="X1316" s="68"/>
      <c r="Y1316" s="68"/>
      <c r="Z1316" s="69"/>
      <c r="AA1316" s="70"/>
      <c r="AB1316" s="70"/>
      <c r="AC1316" s="70"/>
      <c r="AD1316" s="71"/>
      <c r="AE1316" s="70"/>
      <c r="AF1316" s="69"/>
      <c r="AG1316" s="69"/>
      <c r="AH1316" s="72"/>
      <c r="AI1316" s="73"/>
      <c r="AJ1316" s="74"/>
      <c r="AK1316" s="75"/>
      <c r="AL1316" s="76"/>
      <c r="AM1316" s="77"/>
      <c r="AN1316" s="571" t="s">
        <v>1478</v>
      </c>
    </row>
    <row r="1317" spans="1:40" x14ac:dyDescent="0.15">
      <c r="A1317" s="67"/>
      <c r="B1317" s="68"/>
      <c r="C1317" s="68"/>
      <c r="D1317" s="68"/>
      <c r="E1317" s="68"/>
      <c r="F1317" s="68"/>
      <c r="G1317" s="68"/>
      <c r="H1317" s="68"/>
      <c r="I1317" s="68"/>
      <c r="J1317" s="68"/>
      <c r="K1317" s="68"/>
      <c r="L1317" s="68"/>
      <c r="M1317" s="68"/>
      <c r="N1317" s="68"/>
      <c r="O1317" s="68"/>
      <c r="P1317" s="68"/>
      <c r="Q1317" s="68"/>
      <c r="R1317" s="68"/>
      <c r="S1317" s="68"/>
      <c r="T1317" s="68"/>
      <c r="U1317" s="68"/>
      <c r="V1317" s="68"/>
      <c r="W1317" s="68"/>
      <c r="X1317" s="68"/>
      <c r="Y1317" s="68"/>
      <c r="Z1317" s="69"/>
      <c r="AA1317" s="70"/>
      <c r="AB1317" s="70"/>
      <c r="AC1317" s="70"/>
      <c r="AD1317" s="71"/>
      <c r="AE1317" s="70"/>
      <c r="AF1317" s="69"/>
      <c r="AG1317" s="69"/>
      <c r="AH1317" s="72"/>
      <c r="AI1317" s="73"/>
      <c r="AJ1317" s="74"/>
      <c r="AK1317" s="75"/>
      <c r="AL1317" s="76"/>
      <c r="AM1317" s="77"/>
      <c r="AN1317" s="571" t="s">
        <v>1478</v>
      </c>
    </row>
    <row r="1318" spans="1:40" x14ac:dyDescent="0.15">
      <c r="A1318" s="67"/>
      <c r="B1318" s="68"/>
      <c r="C1318" s="68"/>
      <c r="D1318" s="68"/>
      <c r="E1318" s="68"/>
      <c r="F1318" s="68"/>
      <c r="G1318" s="68"/>
      <c r="H1318" s="68"/>
      <c r="I1318" s="68"/>
      <c r="J1318" s="68"/>
      <c r="K1318" s="68"/>
      <c r="L1318" s="68"/>
      <c r="M1318" s="68"/>
      <c r="N1318" s="68"/>
      <c r="O1318" s="68"/>
      <c r="P1318" s="68"/>
      <c r="Q1318" s="68"/>
      <c r="R1318" s="68"/>
      <c r="S1318" s="68"/>
      <c r="T1318" s="68"/>
      <c r="U1318" s="68"/>
      <c r="V1318" s="68"/>
      <c r="W1318" s="68"/>
      <c r="X1318" s="68"/>
      <c r="Y1318" s="68"/>
      <c r="Z1318" s="69"/>
      <c r="AA1318" s="70"/>
      <c r="AB1318" s="70"/>
      <c r="AC1318" s="70"/>
      <c r="AD1318" s="71"/>
      <c r="AE1318" s="70"/>
      <c r="AF1318" s="69"/>
      <c r="AG1318" s="69"/>
      <c r="AH1318" s="72"/>
      <c r="AI1318" s="73"/>
      <c r="AJ1318" s="74"/>
      <c r="AK1318" s="75"/>
      <c r="AL1318" s="76"/>
      <c r="AM1318" s="77"/>
      <c r="AN1318" s="571" t="s">
        <v>1478</v>
      </c>
    </row>
    <row r="1319" spans="1:40" x14ac:dyDescent="0.15">
      <c r="A1319" s="79"/>
      <c r="B1319" s="80"/>
      <c r="C1319" s="80"/>
      <c r="D1319" s="80"/>
      <c r="E1319" s="80"/>
      <c r="F1319" s="80"/>
      <c r="G1319" s="68"/>
      <c r="H1319" s="68"/>
      <c r="I1319" s="68"/>
      <c r="J1319" s="68"/>
      <c r="K1319" s="68"/>
      <c r="L1319" s="68"/>
      <c r="M1319" s="68"/>
      <c r="N1319" s="68"/>
      <c r="O1319" s="68"/>
      <c r="P1319" s="68"/>
      <c r="Q1319" s="68"/>
      <c r="R1319" s="68"/>
      <c r="S1319" s="68"/>
      <c r="T1319" s="68"/>
      <c r="U1319" s="68"/>
      <c r="V1319" s="68"/>
      <c r="W1319" s="68"/>
      <c r="X1319" s="68"/>
      <c r="Y1319" s="68"/>
      <c r="Z1319" s="69"/>
      <c r="AA1319" s="70"/>
      <c r="AB1319" s="70"/>
      <c r="AC1319" s="70"/>
      <c r="AD1319" s="71"/>
      <c r="AE1319" s="70"/>
      <c r="AF1319" s="69"/>
      <c r="AG1319" s="69"/>
      <c r="AH1319" s="72"/>
      <c r="AI1319" s="73"/>
      <c r="AJ1319" s="74"/>
      <c r="AK1319" s="75"/>
      <c r="AL1319" s="76"/>
      <c r="AM1319" s="77"/>
      <c r="AN1319" s="571" t="s">
        <v>1478</v>
      </c>
    </row>
    <row r="1320" spans="1:40" x14ac:dyDescent="0.15">
      <c r="A1320" s="79"/>
      <c r="B1320" s="80"/>
      <c r="C1320" s="80"/>
      <c r="D1320" s="80"/>
      <c r="E1320" s="80"/>
      <c r="F1320" s="80"/>
      <c r="G1320" s="68"/>
      <c r="H1320" s="68"/>
      <c r="I1320" s="68"/>
      <c r="J1320" s="68"/>
      <c r="K1320" s="68"/>
      <c r="L1320" s="68"/>
      <c r="M1320" s="68"/>
      <c r="N1320" s="68"/>
      <c r="O1320" s="68"/>
      <c r="P1320" s="68"/>
      <c r="Q1320" s="68"/>
      <c r="R1320" s="68"/>
      <c r="S1320" s="68"/>
      <c r="T1320" s="68"/>
      <c r="U1320" s="68"/>
      <c r="V1320" s="68"/>
      <c r="W1320" s="68"/>
      <c r="X1320" s="68"/>
      <c r="Y1320" s="68"/>
      <c r="Z1320" s="69"/>
      <c r="AA1320" s="70"/>
      <c r="AB1320" s="70"/>
      <c r="AC1320" s="70"/>
      <c r="AD1320" s="71"/>
      <c r="AE1320" s="70"/>
      <c r="AF1320" s="69"/>
      <c r="AG1320" s="69"/>
      <c r="AH1320" s="72"/>
      <c r="AI1320" s="73"/>
      <c r="AJ1320" s="74"/>
      <c r="AK1320" s="75"/>
      <c r="AL1320" s="76"/>
      <c r="AM1320" s="77"/>
      <c r="AN1320" s="571" t="s">
        <v>1478</v>
      </c>
    </row>
    <row r="1321" spans="1:40" x14ac:dyDescent="0.15">
      <c r="A1321" s="67"/>
      <c r="B1321" s="68"/>
      <c r="C1321" s="68"/>
      <c r="D1321" s="68"/>
      <c r="E1321" s="68"/>
      <c r="F1321" s="68"/>
      <c r="G1321" s="68"/>
      <c r="H1321" s="68"/>
      <c r="I1321" s="68"/>
      <c r="J1321" s="68"/>
      <c r="K1321" s="68"/>
      <c r="L1321" s="68"/>
      <c r="M1321" s="68"/>
      <c r="N1321" s="68"/>
      <c r="O1321" s="68"/>
      <c r="P1321" s="68"/>
      <c r="Q1321" s="68"/>
      <c r="R1321" s="68"/>
      <c r="S1321" s="68"/>
      <c r="T1321" s="68"/>
      <c r="U1321" s="68"/>
      <c r="V1321" s="68"/>
      <c r="W1321" s="68"/>
      <c r="X1321" s="68"/>
      <c r="Y1321" s="68"/>
      <c r="Z1321" s="69"/>
      <c r="AA1321" s="70"/>
      <c r="AB1321" s="70"/>
      <c r="AC1321" s="70"/>
      <c r="AD1321" s="71"/>
      <c r="AE1321" s="70"/>
      <c r="AF1321" s="69"/>
      <c r="AG1321" s="69"/>
      <c r="AH1321" s="72"/>
      <c r="AI1321" s="73"/>
      <c r="AJ1321" s="74"/>
      <c r="AK1321" s="75"/>
      <c r="AL1321" s="76"/>
      <c r="AM1321" s="77"/>
      <c r="AN1321" s="571" t="s">
        <v>1478</v>
      </c>
    </row>
    <row r="1322" spans="1:40" x14ac:dyDescent="0.15">
      <c r="A1322" s="67"/>
      <c r="B1322" s="68"/>
      <c r="C1322" s="68"/>
      <c r="D1322" s="68"/>
      <c r="E1322" s="68"/>
      <c r="F1322" s="68"/>
      <c r="G1322" s="68"/>
      <c r="H1322" s="68"/>
      <c r="I1322" s="68"/>
      <c r="J1322" s="68"/>
      <c r="K1322" s="68"/>
      <c r="L1322" s="68"/>
      <c r="M1322" s="68"/>
      <c r="N1322" s="68"/>
      <c r="O1322" s="68"/>
      <c r="P1322" s="68"/>
      <c r="Q1322" s="68"/>
      <c r="R1322" s="68"/>
      <c r="S1322" s="68"/>
      <c r="T1322" s="68"/>
      <c r="U1322" s="68"/>
      <c r="V1322" s="68"/>
      <c r="W1322" s="68"/>
      <c r="X1322" s="68"/>
      <c r="Y1322" s="68"/>
      <c r="Z1322" s="69"/>
      <c r="AA1322" s="70"/>
      <c r="AB1322" s="70"/>
      <c r="AC1322" s="70"/>
      <c r="AD1322" s="71"/>
      <c r="AE1322" s="70"/>
      <c r="AF1322" s="69"/>
      <c r="AG1322" s="69"/>
      <c r="AH1322" s="72"/>
      <c r="AI1322" s="73"/>
      <c r="AJ1322" s="74"/>
      <c r="AK1322" s="75"/>
      <c r="AL1322" s="76"/>
      <c r="AM1322" s="77"/>
      <c r="AN1322" s="571" t="s">
        <v>1478</v>
      </c>
    </row>
    <row r="1323" spans="1:40" x14ac:dyDescent="0.15">
      <c r="A1323" s="67"/>
      <c r="B1323" s="68"/>
      <c r="C1323" s="68"/>
      <c r="D1323" s="68"/>
      <c r="E1323" s="68"/>
      <c r="F1323" s="68"/>
      <c r="G1323" s="68"/>
      <c r="H1323" s="68"/>
      <c r="I1323" s="68"/>
      <c r="J1323" s="68"/>
      <c r="K1323" s="68"/>
      <c r="L1323" s="68"/>
      <c r="M1323" s="68"/>
      <c r="N1323" s="68"/>
      <c r="O1323" s="68"/>
      <c r="P1323" s="68"/>
      <c r="Q1323" s="68"/>
      <c r="R1323" s="68"/>
      <c r="S1323" s="68"/>
      <c r="T1323" s="68"/>
      <c r="U1323" s="68"/>
      <c r="V1323" s="68"/>
      <c r="W1323" s="68"/>
      <c r="X1323" s="68"/>
      <c r="Y1323" s="68"/>
      <c r="Z1323" s="69"/>
      <c r="AA1323" s="70"/>
      <c r="AB1323" s="70"/>
      <c r="AC1323" s="70"/>
      <c r="AD1323" s="71"/>
      <c r="AE1323" s="70"/>
      <c r="AF1323" s="69"/>
      <c r="AG1323" s="69"/>
      <c r="AH1323" s="72"/>
      <c r="AI1323" s="73"/>
      <c r="AJ1323" s="74"/>
      <c r="AK1323" s="75"/>
      <c r="AL1323" s="76"/>
      <c r="AM1323" s="77"/>
      <c r="AN1323" s="571" t="s">
        <v>1478</v>
      </c>
    </row>
    <row r="1324" spans="1:40" x14ac:dyDescent="0.15">
      <c r="A1324" s="67"/>
      <c r="B1324" s="68"/>
      <c r="C1324" s="68"/>
      <c r="D1324" s="68"/>
      <c r="E1324" s="68"/>
      <c r="F1324" s="68"/>
      <c r="G1324" s="68"/>
      <c r="H1324" s="68"/>
      <c r="I1324" s="68"/>
      <c r="J1324" s="68"/>
      <c r="K1324" s="68"/>
      <c r="L1324" s="68"/>
      <c r="M1324" s="68"/>
      <c r="N1324" s="68"/>
      <c r="O1324" s="68"/>
      <c r="P1324" s="68"/>
      <c r="Q1324" s="68"/>
      <c r="R1324" s="68"/>
      <c r="S1324" s="68"/>
      <c r="T1324" s="68"/>
      <c r="U1324" s="68"/>
      <c r="V1324" s="68"/>
      <c r="W1324" s="68"/>
      <c r="X1324" s="68"/>
      <c r="Y1324" s="68"/>
      <c r="Z1324" s="69"/>
      <c r="AA1324" s="70"/>
      <c r="AB1324" s="70"/>
      <c r="AC1324" s="70"/>
      <c r="AD1324" s="71"/>
      <c r="AE1324" s="70"/>
      <c r="AF1324" s="69"/>
      <c r="AG1324" s="69"/>
      <c r="AH1324" s="72"/>
      <c r="AI1324" s="73"/>
      <c r="AJ1324" s="74"/>
      <c r="AK1324" s="75"/>
      <c r="AL1324" s="76"/>
      <c r="AM1324" s="77"/>
      <c r="AN1324" s="571" t="s">
        <v>1478</v>
      </c>
    </row>
    <row r="1325" spans="1:40" x14ac:dyDescent="0.15">
      <c r="A1325" s="67"/>
      <c r="B1325" s="68"/>
      <c r="C1325" s="68"/>
      <c r="D1325" s="68"/>
      <c r="E1325" s="68"/>
      <c r="F1325" s="68"/>
      <c r="G1325" s="68"/>
      <c r="H1325" s="68"/>
      <c r="I1325" s="68"/>
      <c r="J1325" s="68"/>
      <c r="K1325" s="68"/>
      <c r="L1325" s="68"/>
      <c r="M1325" s="68"/>
      <c r="N1325" s="68"/>
      <c r="O1325" s="68"/>
      <c r="P1325" s="68"/>
      <c r="Q1325" s="68"/>
      <c r="R1325" s="68"/>
      <c r="S1325" s="68"/>
      <c r="T1325" s="68"/>
      <c r="U1325" s="68"/>
      <c r="V1325" s="68"/>
      <c r="W1325" s="68"/>
      <c r="X1325" s="68"/>
      <c r="Y1325" s="68"/>
      <c r="Z1325" s="69"/>
      <c r="AA1325" s="70"/>
      <c r="AB1325" s="70"/>
      <c r="AC1325" s="70"/>
      <c r="AD1325" s="71"/>
      <c r="AE1325" s="70"/>
      <c r="AF1325" s="69"/>
      <c r="AG1325" s="69"/>
      <c r="AH1325" s="72"/>
      <c r="AI1325" s="73"/>
      <c r="AJ1325" s="74"/>
      <c r="AK1325" s="75"/>
      <c r="AL1325" s="76"/>
      <c r="AM1325" s="77"/>
      <c r="AN1325" s="571" t="s">
        <v>1478</v>
      </c>
    </row>
    <row r="1326" spans="1:40" x14ac:dyDescent="0.15">
      <c r="A1326" s="67"/>
      <c r="B1326" s="68"/>
      <c r="C1326" s="68"/>
      <c r="D1326" s="68"/>
      <c r="E1326" s="68"/>
      <c r="F1326" s="68"/>
      <c r="G1326" s="68"/>
      <c r="H1326" s="68"/>
      <c r="I1326" s="68"/>
      <c r="J1326" s="68"/>
      <c r="K1326" s="68"/>
      <c r="L1326" s="68"/>
      <c r="M1326" s="68"/>
      <c r="N1326" s="68"/>
      <c r="O1326" s="68"/>
      <c r="P1326" s="68"/>
      <c r="Q1326" s="68"/>
      <c r="R1326" s="68"/>
      <c r="S1326" s="68"/>
      <c r="T1326" s="68"/>
      <c r="U1326" s="68"/>
      <c r="V1326" s="68"/>
      <c r="W1326" s="68"/>
      <c r="X1326" s="68"/>
      <c r="Y1326" s="68"/>
      <c r="Z1326" s="69"/>
      <c r="AA1326" s="70"/>
      <c r="AB1326" s="70"/>
      <c r="AC1326" s="70"/>
      <c r="AD1326" s="71"/>
      <c r="AE1326" s="70"/>
      <c r="AF1326" s="69"/>
      <c r="AG1326" s="69"/>
      <c r="AH1326" s="72"/>
      <c r="AI1326" s="73"/>
      <c r="AJ1326" s="74"/>
      <c r="AK1326" s="75"/>
      <c r="AL1326" s="76"/>
      <c r="AM1326" s="77"/>
      <c r="AN1326" s="571" t="s">
        <v>1478</v>
      </c>
    </row>
    <row r="1327" spans="1:40" x14ac:dyDescent="0.15">
      <c r="A1327" s="67"/>
      <c r="B1327" s="68"/>
      <c r="C1327" s="68"/>
      <c r="D1327" s="68"/>
      <c r="E1327" s="68"/>
      <c r="F1327" s="68"/>
      <c r="G1327" s="68"/>
      <c r="H1327" s="68"/>
      <c r="I1327" s="68"/>
      <c r="J1327" s="68"/>
      <c r="K1327" s="68"/>
      <c r="L1327" s="68"/>
      <c r="M1327" s="68"/>
      <c r="N1327" s="68"/>
      <c r="O1327" s="68"/>
      <c r="P1327" s="68"/>
      <c r="Q1327" s="68"/>
      <c r="R1327" s="68"/>
      <c r="S1327" s="68"/>
      <c r="T1327" s="68"/>
      <c r="U1327" s="68"/>
      <c r="V1327" s="68"/>
      <c r="W1327" s="68"/>
      <c r="X1327" s="68"/>
      <c r="Y1327" s="68"/>
      <c r="Z1327" s="69"/>
      <c r="AA1327" s="70"/>
      <c r="AB1327" s="70"/>
      <c r="AC1327" s="70"/>
      <c r="AD1327" s="71"/>
      <c r="AE1327" s="70"/>
      <c r="AF1327" s="69"/>
      <c r="AG1327" s="69"/>
      <c r="AH1327" s="72"/>
      <c r="AI1327" s="73"/>
      <c r="AJ1327" s="74"/>
      <c r="AK1327" s="75"/>
      <c r="AL1327" s="76"/>
      <c r="AM1327" s="77"/>
      <c r="AN1327" s="571" t="s">
        <v>1478</v>
      </c>
    </row>
    <row r="1328" spans="1:40" x14ac:dyDescent="0.15">
      <c r="A1328" s="79"/>
      <c r="B1328" s="80"/>
      <c r="C1328" s="80"/>
      <c r="D1328" s="80"/>
      <c r="E1328" s="80"/>
      <c r="F1328" s="80"/>
      <c r="G1328" s="68"/>
      <c r="H1328" s="68"/>
      <c r="I1328" s="68"/>
      <c r="J1328" s="68"/>
      <c r="K1328" s="68"/>
      <c r="L1328" s="68"/>
      <c r="M1328" s="68"/>
      <c r="N1328" s="68"/>
      <c r="O1328" s="68"/>
      <c r="P1328" s="68"/>
      <c r="Q1328" s="68"/>
      <c r="R1328" s="68"/>
      <c r="S1328" s="68"/>
      <c r="T1328" s="68"/>
      <c r="U1328" s="68"/>
      <c r="V1328" s="68"/>
      <c r="W1328" s="68"/>
      <c r="X1328" s="68"/>
      <c r="Y1328" s="68"/>
      <c r="Z1328" s="69"/>
      <c r="AA1328" s="70"/>
      <c r="AB1328" s="70"/>
      <c r="AC1328" s="70"/>
      <c r="AD1328" s="71"/>
      <c r="AE1328" s="70"/>
      <c r="AF1328" s="69"/>
      <c r="AG1328" s="69"/>
      <c r="AH1328" s="72"/>
      <c r="AI1328" s="73"/>
      <c r="AJ1328" s="74"/>
      <c r="AK1328" s="75"/>
      <c r="AL1328" s="76"/>
      <c r="AM1328" s="77"/>
      <c r="AN1328" s="571" t="s">
        <v>1478</v>
      </c>
    </row>
    <row r="1329" spans="1:40" x14ac:dyDescent="0.15">
      <c r="A1329" s="67"/>
      <c r="B1329" s="68"/>
      <c r="C1329" s="68"/>
      <c r="D1329" s="68"/>
      <c r="E1329" s="68"/>
      <c r="F1329" s="68"/>
      <c r="G1329" s="68"/>
      <c r="H1329" s="68"/>
      <c r="I1329" s="68"/>
      <c r="J1329" s="68"/>
      <c r="K1329" s="68"/>
      <c r="L1329" s="68"/>
      <c r="M1329" s="68"/>
      <c r="N1329" s="68"/>
      <c r="O1329" s="68"/>
      <c r="P1329" s="68"/>
      <c r="Q1329" s="68"/>
      <c r="R1329" s="68"/>
      <c r="S1329" s="68"/>
      <c r="T1329" s="68"/>
      <c r="U1329" s="68"/>
      <c r="V1329" s="68"/>
      <c r="W1329" s="68"/>
      <c r="X1329" s="68"/>
      <c r="Y1329" s="68"/>
      <c r="Z1329" s="69"/>
      <c r="AA1329" s="70"/>
      <c r="AB1329" s="70"/>
      <c r="AC1329" s="70"/>
      <c r="AD1329" s="71"/>
      <c r="AE1329" s="70"/>
      <c r="AF1329" s="69"/>
      <c r="AG1329" s="69"/>
      <c r="AH1329" s="72"/>
      <c r="AI1329" s="73"/>
      <c r="AJ1329" s="74"/>
      <c r="AK1329" s="75"/>
      <c r="AL1329" s="76"/>
      <c r="AM1329" s="77"/>
      <c r="AN1329" s="571" t="s">
        <v>1478</v>
      </c>
    </row>
    <row r="1330" spans="1:40" x14ac:dyDescent="0.15">
      <c r="A1330" s="79"/>
      <c r="B1330" s="80"/>
      <c r="C1330" s="80"/>
      <c r="D1330" s="80"/>
      <c r="E1330" s="80"/>
      <c r="F1330" s="80"/>
      <c r="G1330" s="68"/>
      <c r="H1330" s="68"/>
      <c r="I1330" s="68"/>
      <c r="J1330" s="68"/>
      <c r="K1330" s="68"/>
      <c r="L1330" s="68"/>
      <c r="M1330" s="68"/>
      <c r="N1330" s="68"/>
      <c r="O1330" s="68"/>
      <c r="P1330" s="68"/>
      <c r="Q1330" s="68"/>
      <c r="R1330" s="68"/>
      <c r="S1330" s="68"/>
      <c r="T1330" s="68"/>
      <c r="U1330" s="68"/>
      <c r="V1330" s="68"/>
      <c r="W1330" s="68"/>
      <c r="X1330" s="68"/>
      <c r="Y1330" s="68"/>
      <c r="Z1330" s="69"/>
      <c r="AA1330" s="70"/>
      <c r="AB1330" s="70"/>
      <c r="AC1330" s="70"/>
      <c r="AD1330" s="71"/>
      <c r="AE1330" s="70"/>
      <c r="AF1330" s="69"/>
      <c r="AG1330" s="69"/>
      <c r="AH1330" s="72"/>
      <c r="AI1330" s="73"/>
      <c r="AJ1330" s="74"/>
      <c r="AK1330" s="75"/>
      <c r="AL1330" s="76"/>
      <c r="AM1330" s="77"/>
      <c r="AN1330" s="78" t="s">
        <v>1478</v>
      </c>
    </row>
    <row r="1331" spans="1:40" x14ac:dyDescent="0.15">
      <c r="A1331" s="79"/>
      <c r="B1331" s="80"/>
      <c r="C1331" s="80"/>
      <c r="D1331" s="80"/>
      <c r="E1331" s="80"/>
      <c r="F1331" s="80"/>
      <c r="G1331" s="68"/>
      <c r="H1331" s="68"/>
      <c r="I1331" s="68"/>
      <c r="J1331" s="68"/>
      <c r="K1331" s="68"/>
      <c r="L1331" s="68"/>
      <c r="M1331" s="68"/>
      <c r="N1331" s="68"/>
      <c r="O1331" s="68"/>
      <c r="P1331" s="68"/>
      <c r="Q1331" s="68"/>
      <c r="R1331" s="68"/>
      <c r="S1331" s="68"/>
      <c r="T1331" s="68"/>
      <c r="U1331" s="68"/>
      <c r="V1331" s="68"/>
      <c r="W1331" s="68"/>
      <c r="X1331" s="68"/>
      <c r="Y1331" s="68"/>
      <c r="Z1331" s="69"/>
      <c r="AA1331" s="70"/>
      <c r="AB1331" s="70"/>
      <c r="AC1331" s="70"/>
      <c r="AD1331" s="71"/>
      <c r="AE1331" s="70"/>
      <c r="AF1331" s="69"/>
      <c r="AG1331" s="69"/>
      <c r="AH1331" s="72"/>
      <c r="AI1331" s="73"/>
      <c r="AJ1331" s="74"/>
      <c r="AK1331" s="75"/>
      <c r="AL1331" s="76"/>
      <c r="AM1331" s="77"/>
      <c r="AN1331" s="571" t="s">
        <v>1478</v>
      </c>
    </row>
    <row r="1332" spans="1:40" x14ac:dyDescent="0.15">
      <c r="A1332" s="67"/>
      <c r="B1332" s="68"/>
      <c r="C1332" s="68"/>
      <c r="D1332" s="68"/>
      <c r="E1332" s="68"/>
      <c r="F1332" s="68"/>
      <c r="G1332" s="68"/>
      <c r="H1332" s="68"/>
      <c r="I1332" s="68"/>
      <c r="J1332" s="68"/>
      <c r="K1332" s="68"/>
      <c r="L1332" s="68"/>
      <c r="M1332" s="68"/>
      <c r="N1332" s="68"/>
      <c r="O1332" s="68"/>
      <c r="P1332" s="68"/>
      <c r="Q1332" s="68"/>
      <c r="R1332" s="68"/>
      <c r="S1332" s="68"/>
      <c r="T1332" s="68"/>
      <c r="U1332" s="68"/>
      <c r="V1332" s="68"/>
      <c r="W1332" s="68"/>
      <c r="X1332" s="68"/>
      <c r="Y1332" s="68"/>
      <c r="Z1332" s="69"/>
      <c r="AA1332" s="70"/>
      <c r="AB1332" s="70"/>
      <c r="AC1332" s="70"/>
      <c r="AD1332" s="71"/>
      <c r="AE1332" s="70"/>
      <c r="AF1332" s="69"/>
      <c r="AG1332" s="69"/>
      <c r="AH1332" s="72"/>
      <c r="AI1332" s="73"/>
      <c r="AJ1332" s="74"/>
      <c r="AK1332" s="75"/>
      <c r="AL1332" s="76"/>
      <c r="AM1332" s="77"/>
      <c r="AN1332" s="571" t="s">
        <v>1478</v>
      </c>
    </row>
    <row r="1333" spans="1:40" x14ac:dyDescent="0.15">
      <c r="A1333" s="79"/>
      <c r="B1333" s="80"/>
      <c r="C1333" s="80"/>
      <c r="D1333" s="80"/>
      <c r="E1333" s="80"/>
      <c r="F1333" s="80"/>
      <c r="G1333" s="68"/>
      <c r="H1333" s="68"/>
      <c r="I1333" s="68"/>
      <c r="J1333" s="68"/>
      <c r="K1333" s="68"/>
      <c r="L1333" s="68"/>
      <c r="M1333" s="68"/>
      <c r="N1333" s="68"/>
      <c r="O1333" s="68"/>
      <c r="P1333" s="68"/>
      <c r="Q1333" s="68"/>
      <c r="R1333" s="68"/>
      <c r="S1333" s="68"/>
      <c r="T1333" s="68"/>
      <c r="U1333" s="68"/>
      <c r="V1333" s="68"/>
      <c r="W1333" s="68"/>
      <c r="X1333" s="68"/>
      <c r="Y1333" s="68"/>
      <c r="Z1333" s="69"/>
      <c r="AA1333" s="70"/>
      <c r="AB1333" s="70"/>
      <c r="AC1333" s="70"/>
      <c r="AD1333" s="71"/>
      <c r="AE1333" s="70"/>
      <c r="AF1333" s="69"/>
      <c r="AG1333" s="69"/>
      <c r="AH1333" s="72"/>
      <c r="AI1333" s="73"/>
      <c r="AJ1333" s="74"/>
      <c r="AK1333" s="75"/>
      <c r="AL1333" s="76"/>
      <c r="AM1333" s="77"/>
      <c r="AN1333" s="78" t="s">
        <v>1478</v>
      </c>
    </row>
    <row r="1334" spans="1:40" x14ac:dyDescent="0.15">
      <c r="A1334" s="67"/>
      <c r="B1334" s="68"/>
      <c r="C1334" s="68"/>
      <c r="D1334" s="68"/>
      <c r="E1334" s="68"/>
      <c r="F1334" s="68"/>
      <c r="G1334" s="68"/>
      <c r="H1334" s="68"/>
      <c r="I1334" s="68"/>
      <c r="J1334" s="68"/>
      <c r="K1334" s="68"/>
      <c r="L1334" s="68"/>
      <c r="M1334" s="68"/>
      <c r="N1334" s="68"/>
      <c r="O1334" s="68"/>
      <c r="P1334" s="68"/>
      <c r="Q1334" s="68"/>
      <c r="R1334" s="68"/>
      <c r="S1334" s="68"/>
      <c r="T1334" s="68"/>
      <c r="U1334" s="68"/>
      <c r="V1334" s="68"/>
      <c r="W1334" s="68"/>
      <c r="X1334" s="68"/>
      <c r="Y1334" s="68"/>
      <c r="Z1334" s="69"/>
      <c r="AA1334" s="70"/>
      <c r="AB1334" s="70"/>
      <c r="AC1334" s="70"/>
      <c r="AD1334" s="71"/>
      <c r="AE1334" s="70"/>
      <c r="AF1334" s="69"/>
      <c r="AG1334" s="69"/>
      <c r="AH1334" s="72"/>
      <c r="AI1334" s="73"/>
      <c r="AJ1334" s="74"/>
      <c r="AK1334" s="75"/>
      <c r="AL1334" s="76"/>
      <c r="AM1334" s="77"/>
      <c r="AN1334" s="571" t="s">
        <v>1478</v>
      </c>
    </row>
    <row r="1335" spans="1:40" x14ac:dyDescent="0.15">
      <c r="A1335" s="79"/>
      <c r="B1335" s="80"/>
      <c r="C1335" s="80"/>
      <c r="D1335" s="80"/>
      <c r="E1335" s="80"/>
      <c r="F1335" s="80"/>
      <c r="G1335" s="68"/>
      <c r="H1335" s="68"/>
      <c r="I1335" s="68"/>
      <c r="J1335" s="68"/>
      <c r="K1335" s="68"/>
      <c r="L1335" s="68"/>
      <c r="M1335" s="68"/>
      <c r="N1335" s="68"/>
      <c r="O1335" s="68"/>
      <c r="P1335" s="68"/>
      <c r="Q1335" s="68"/>
      <c r="R1335" s="68"/>
      <c r="S1335" s="68"/>
      <c r="T1335" s="68"/>
      <c r="U1335" s="68"/>
      <c r="V1335" s="68"/>
      <c r="W1335" s="68"/>
      <c r="X1335" s="68"/>
      <c r="Y1335" s="68"/>
      <c r="Z1335" s="69"/>
      <c r="AA1335" s="70"/>
      <c r="AB1335" s="70"/>
      <c r="AC1335" s="70"/>
      <c r="AD1335" s="71"/>
      <c r="AE1335" s="70"/>
      <c r="AF1335" s="69"/>
      <c r="AG1335" s="69"/>
      <c r="AH1335" s="72"/>
      <c r="AI1335" s="73"/>
      <c r="AJ1335" s="74"/>
      <c r="AK1335" s="75"/>
      <c r="AL1335" s="76"/>
      <c r="AM1335" s="77"/>
      <c r="AN1335" s="78" t="s">
        <v>1478</v>
      </c>
    </row>
    <row r="1336" spans="1:40" x14ac:dyDescent="0.15">
      <c r="A1336" s="79"/>
      <c r="B1336" s="80"/>
      <c r="C1336" s="80"/>
      <c r="D1336" s="80"/>
      <c r="E1336" s="80"/>
      <c r="F1336" s="80"/>
      <c r="G1336" s="68"/>
      <c r="H1336" s="68"/>
      <c r="I1336" s="68"/>
      <c r="J1336" s="68"/>
      <c r="K1336" s="68"/>
      <c r="L1336" s="68"/>
      <c r="M1336" s="68"/>
      <c r="N1336" s="68"/>
      <c r="O1336" s="68"/>
      <c r="P1336" s="68"/>
      <c r="Q1336" s="68"/>
      <c r="R1336" s="68"/>
      <c r="S1336" s="68"/>
      <c r="T1336" s="68"/>
      <c r="U1336" s="68"/>
      <c r="V1336" s="68"/>
      <c r="W1336" s="68"/>
      <c r="X1336" s="68"/>
      <c r="Y1336" s="68"/>
      <c r="Z1336" s="69"/>
      <c r="AA1336" s="70"/>
      <c r="AB1336" s="70"/>
      <c r="AC1336" s="70"/>
      <c r="AD1336" s="71"/>
      <c r="AE1336" s="70"/>
      <c r="AF1336" s="69"/>
      <c r="AG1336" s="69"/>
      <c r="AH1336" s="72"/>
      <c r="AI1336" s="73"/>
      <c r="AJ1336" s="74"/>
      <c r="AK1336" s="75"/>
      <c r="AL1336" s="76"/>
      <c r="AM1336" s="77"/>
      <c r="AN1336" s="78" t="s">
        <v>1478</v>
      </c>
    </row>
    <row r="1337" spans="1:40" x14ac:dyDescent="0.15">
      <c r="A1337" s="67"/>
      <c r="B1337" s="68"/>
      <c r="C1337" s="68"/>
      <c r="D1337" s="68"/>
      <c r="E1337" s="68"/>
      <c r="F1337" s="68"/>
      <c r="G1337" s="68"/>
      <c r="H1337" s="68"/>
      <c r="I1337" s="68"/>
      <c r="J1337" s="68"/>
      <c r="K1337" s="68"/>
      <c r="L1337" s="68"/>
      <c r="M1337" s="68"/>
      <c r="N1337" s="68"/>
      <c r="O1337" s="68"/>
      <c r="P1337" s="68"/>
      <c r="Q1337" s="68"/>
      <c r="R1337" s="68"/>
      <c r="S1337" s="68"/>
      <c r="T1337" s="68"/>
      <c r="U1337" s="68"/>
      <c r="V1337" s="68"/>
      <c r="W1337" s="68"/>
      <c r="X1337" s="68"/>
      <c r="Y1337" s="68"/>
      <c r="Z1337" s="69"/>
      <c r="AA1337" s="70"/>
      <c r="AB1337" s="70"/>
      <c r="AC1337" s="70"/>
      <c r="AD1337" s="71"/>
      <c r="AE1337" s="70"/>
      <c r="AF1337" s="69"/>
      <c r="AG1337" s="69"/>
      <c r="AH1337" s="72"/>
      <c r="AI1337" s="73"/>
      <c r="AJ1337" s="74"/>
      <c r="AK1337" s="75"/>
      <c r="AL1337" s="76"/>
      <c r="AM1337" s="77"/>
      <c r="AN1337" s="571" t="s">
        <v>1478</v>
      </c>
    </row>
    <row r="1338" spans="1:40" x14ac:dyDescent="0.15">
      <c r="A1338" s="67"/>
      <c r="B1338" s="68"/>
      <c r="C1338" s="68"/>
      <c r="D1338" s="68"/>
      <c r="E1338" s="68"/>
      <c r="F1338" s="68"/>
      <c r="G1338" s="68"/>
      <c r="H1338" s="68"/>
      <c r="I1338" s="68"/>
      <c r="J1338" s="68"/>
      <c r="K1338" s="68"/>
      <c r="L1338" s="68"/>
      <c r="M1338" s="68"/>
      <c r="N1338" s="68"/>
      <c r="O1338" s="68"/>
      <c r="P1338" s="68"/>
      <c r="Q1338" s="68"/>
      <c r="R1338" s="68"/>
      <c r="S1338" s="68"/>
      <c r="T1338" s="68"/>
      <c r="U1338" s="68"/>
      <c r="V1338" s="68"/>
      <c r="W1338" s="68"/>
      <c r="X1338" s="68"/>
      <c r="Y1338" s="68"/>
      <c r="Z1338" s="69"/>
      <c r="AA1338" s="70"/>
      <c r="AB1338" s="70"/>
      <c r="AC1338" s="70"/>
      <c r="AD1338" s="71"/>
      <c r="AE1338" s="70"/>
      <c r="AF1338" s="69"/>
      <c r="AG1338" s="69"/>
      <c r="AH1338" s="72"/>
      <c r="AI1338" s="73"/>
      <c r="AJ1338" s="74"/>
      <c r="AK1338" s="75"/>
      <c r="AL1338" s="76"/>
      <c r="AM1338" s="77"/>
      <c r="AN1338" s="571" t="s">
        <v>1478</v>
      </c>
    </row>
    <row r="1339" spans="1:40" x14ac:dyDescent="0.15">
      <c r="A1339" s="67"/>
      <c r="B1339" s="68"/>
      <c r="C1339" s="68"/>
      <c r="D1339" s="68"/>
      <c r="E1339" s="68"/>
      <c r="F1339" s="68"/>
      <c r="G1339" s="68"/>
      <c r="H1339" s="68"/>
      <c r="I1339" s="68"/>
      <c r="J1339" s="68"/>
      <c r="K1339" s="68"/>
      <c r="L1339" s="68"/>
      <c r="M1339" s="68"/>
      <c r="N1339" s="68"/>
      <c r="O1339" s="68"/>
      <c r="P1339" s="68"/>
      <c r="Q1339" s="68"/>
      <c r="R1339" s="68"/>
      <c r="S1339" s="68"/>
      <c r="T1339" s="68"/>
      <c r="U1339" s="68"/>
      <c r="V1339" s="68"/>
      <c r="W1339" s="68"/>
      <c r="X1339" s="68"/>
      <c r="Y1339" s="68"/>
      <c r="Z1339" s="69"/>
      <c r="AA1339" s="70"/>
      <c r="AB1339" s="70"/>
      <c r="AC1339" s="70"/>
      <c r="AD1339" s="71"/>
      <c r="AE1339" s="70"/>
      <c r="AF1339" s="69"/>
      <c r="AG1339" s="69"/>
      <c r="AH1339" s="72"/>
      <c r="AI1339" s="73"/>
      <c r="AJ1339" s="74"/>
      <c r="AK1339" s="75"/>
      <c r="AL1339" s="76"/>
      <c r="AM1339" s="77"/>
      <c r="AN1339" s="571" t="s">
        <v>1478</v>
      </c>
    </row>
    <row r="1340" spans="1:40" x14ac:dyDescent="0.15">
      <c r="A1340" s="79"/>
      <c r="B1340" s="80"/>
      <c r="C1340" s="80"/>
      <c r="D1340" s="80"/>
      <c r="E1340" s="80"/>
      <c r="F1340" s="80"/>
      <c r="G1340" s="68"/>
      <c r="H1340" s="68"/>
      <c r="I1340" s="68"/>
      <c r="J1340" s="68"/>
      <c r="K1340" s="68"/>
      <c r="L1340" s="68"/>
      <c r="M1340" s="68"/>
      <c r="N1340" s="68"/>
      <c r="O1340" s="68"/>
      <c r="P1340" s="68"/>
      <c r="Q1340" s="68"/>
      <c r="R1340" s="68"/>
      <c r="S1340" s="68"/>
      <c r="T1340" s="68"/>
      <c r="U1340" s="68"/>
      <c r="V1340" s="68"/>
      <c r="W1340" s="68"/>
      <c r="X1340" s="68"/>
      <c r="Y1340" s="68"/>
      <c r="Z1340" s="69"/>
      <c r="AA1340" s="70"/>
      <c r="AB1340" s="70"/>
      <c r="AC1340" s="70"/>
      <c r="AD1340" s="71"/>
      <c r="AE1340" s="70"/>
      <c r="AF1340" s="69"/>
      <c r="AG1340" s="69"/>
      <c r="AH1340" s="72"/>
      <c r="AI1340" s="73"/>
      <c r="AJ1340" s="74"/>
      <c r="AK1340" s="75"/>
      <c r="AL1340" s="76"/>
      <c r="AM1340" s="77"/>
      <c r="AN1340" s="571" t="s">
        <v>1478</v>
      </c>
    </row>
    <row r="1341" spans="1:40" x14ac:dyDescent="0.15">
      <c r="A1341" s="67"/>
      <c r="B1341" s="68"/>
      <c r="C1341" s="68"/>
      <c r="D1341" s="68"/>
      <c r="E1341" s="68"/>
      <c r="F1341" s="68"/>
      <c r="G1341" s="68"/>
      <c r="H1341" s="68"/>
      <c r="I1341" s="68"/>
      <c r="J1341" s="68"/>
      <c r="K1341" s="68"/>
      <c r="L1341" s="68"/>
      <c r="M1341" s="68"/>
      <c r="N1341" s="68"/>
      <c r="O1341" s="68"/>
      <c r="P1341" s="68"/>
      <c r="Q1341" s="68"/>
      <c r="R1341" s="68"/>
      <c r="S1341" s="68"/>
      <c r="T1341" s="68"/>
      <c r="U1341" s="68"/>
      <c r="V1341" s="68"/>
      <c r="W1341" s="68"/>
      <c r="X1341" s="68"/>
      <c r="Y1341" s="68"/>
      <c r="Z1341" s="69"/>
      <c r="AA1341" s="70"/>
      <c r="AB1341" s="70"/>
      <c r="AC1341" s="70"/>
      <c r="AD1341" s="71"/>
      <c r="AE1341" s="70"/>
      <c r="AF1341" s="69"/>
      <c r="AG1341" s="69"/>
      <c r="AH1341" s="72"/>
      <c r="AI1341" s="73"/>
      <c r="AJ1341" s="74"/>
      <c r="AK1341" s="75"/>
      <c r="AL1341" s="76"/>
      <c r="AM1341" s="77"/>
      <c r="AN1341" s="571" t="s">
        <v>1478</v>
      </c>
    </row>
    <row r="1342" spans="1:40" x14ac:dyDescent="0.15">
      <c r="A1342" s="67"/>
      <c r="B1342" s="68"/>
      <c r="C1342" s="68"/>
      <c r="D1342" s="68"/>
      <c r="E1342" s="68"/>
      <c r="F1342" s="68"/>
      <c r="G1342" s="68"/>
      <c r="H1342" s="68"/>
      <c r="I1342" s="68"/>
      <c r="J1342" s="68"/>
      <c r="K1342" s="68"/>
      <c r="L1342" s="68"/>
      <c r="M1342" s="68"/>
      <c r="N1342" s="68"/>
      <c r="O1342" s="68"/>
      <c r="P1342" s="68"/>
      <c r="Q1342" s="68"/>
      <c r="R1342" s="68"/>
      <c r="S1342" s="68"/>
      <c r="T1342" s="68"/>
      <c r="U1342" s="68"/>
      <c r="V1342" s="68"/>
      <c r="W1342" s="68"/>
      <c r="X1342" s="68"/>
      <c r="Y1342" s="68"/>
      <c r="Z1342" s="69"/>
      <c r="AA1342" s="70"/>
      <c r="AB1342" s="70"/>
      <c r="AC1342" s="70"/>
      <c r="AD1342" s="71"/>
      <c r="AE1342" s="70"/>
      <c r="AF1342" s="69"/>
      <c r="AG1342" s="69"/>
      <c r="AH1342" s="72"/>
      <c r="AI1342" s="73"/>
      <c r="AJ1342" s="74"/>
      <c r="AK1342" s="75"/>
      <c r="AL1342" s="76"/>
      <c r="AM1342" s="77"/>
      <c r="AN1342" s="571" t="s">
        <v>1478</v>
      </c>
    </row>
    <row r="1343" spans="1:40" x14ac:dyDescent="0.15">
      <c r="A1343" s="79"/>
      <c r="B1343" s="80"/>
      <c r="C1343" s="80"/>
      <c r="D1343" s="80"/>
      <c r="E1343" s="80"/>
      <c r="F1343" s="80"/>
      <c r="G1343" s="68"/>
      <c r="H1343" s="68"/>
      <c r="I1343" s="68"/>
      <c r="J1343" s="68"/>
      <c r="K1343" s="68"/>
      <c r="L1343" s="68"/>
      <c r="M1343" s="68"/>
      <c r="N1343" s="68"/>
      <c r="O1343" s="68"/>
      <c r="P1343" s="68"/>
      <c r="Q1343" s="68"/>
      <c r="R1343" s="68"/>
      <c r="S1343" s="68"/>
      <c r="T1343" s="68"/>
      <c r="U1343" s="68"/>
      <c r="V1343" s="68"/>
      <c r="W1343" s="68"/>
      <c r="X1343" s="68"/>
      <c r="Y1343" s="68"/>
      <c r="Z1343" s="69"/>
      <c r="AA1343" s="70"/>
      <c r="AB1343" s="70"/>
      <c r="AC1343" s="70"/>
      <c r="AD1343" s="71"/>
      <c r="AE1343" s="70"/>
      <c r="AF1343" s="69"/>
      <c r="AG1343" s="69"/>
      <c r="AH1343" s="72"/>
      <c r="AI1343" s="73"/>
      <c r="AJ1343" s="74"/>
      <c r="AK1343" s="75"/>
      <c r="AL1343" s="76"/>
      <c r="AM1343" s="77"/>
      <c r="AN1343" s="571" t="s">
        <v>1478</v>
      </c>
    </row>
    <row r="1344" spans="1:40" x14ac:dyDescent="0.15">
      <c r="A1344" s="79"/>
      <c r="B1344" s="23"/>
      <c r="C1344" s="23"/>
      <c r="D1344" s="80"/>
      <c r="E1344" s="80"/>
      <c r="F1344" s="80"/>
      <c r="G1344" s="68"/>
      <c r="H1344" s="68"/>
      <c r="I1344" s="68"/>
      <c r="J1344" s="68"/>
      <c r="K1344" s="68"/>
      <c r="L1344" s="68"/>
      <c r="M1344" s="68"/>
      <c r="N1344" s="68"/>
      <c r="O1344" s="68"/>
      <c r="P1344" s="68"/>
      <c r="Q1344" s="68"/>
      <c r="R1344" s="68"/>
      <c r="S1344" s="68"/>
      <c r="T1344" s="68"/>
      <c r="U1344" s="68"/>
      <c r="V1344" s="68"/>
      <c r="W1344" s="68"/>
      <c r="X1344" s="68"/>
      <c r="Y1344" s="68"/>
      <c r="Z1344" s="69"/>
      <c r="AA1344" s="70"/>
      <c r="AB1344" s="70"/>
      <c r="AC1344" s="70"/>
      <c r="AD1344" s="71"/>
      <c r="AE1344" s="70"/>
      <c r="AF1344" s="69"/>
      <c r="AG1344" s="69"/>
      <c r="AH1344" s="72"/>
      <c r="AI1344" s="73"/>
      <c r="AJ1344" s="74"/>
      <c r="AK1344" s="75"/>
      <c r="AL1344" s="76"/>
      <c r="AM1344" s="77"/>
      <c r="AN1344" s="571" t="s">
        <v>1478</v>
      </c>
    </row>
    <row r="1345" spans="1:40" x14ac:dyDescent="0.15">
      <c r="A1345" s="67"/>
      <c r="B1345" s="68"/>
      <c r="C1345" s="68"/>
      <c r="D1345" s="68"/>
      <c r="E1345" s="68"/>
      <c r="F1345" s="68"/>
      <c r="G1345" s="68"/>
      <c r="H1345" s="68"/>
      <c r="I1345" s="68"/>
      <c r="J1345" s="68"/>
      <c r="K1345" s="68"/>
      <c r="L1345" s="68"/>
      <c r="M1345" s="68"/>
      <c r="N1345" s="68"/>
      <c r="O1345" s="68"/>
      <c r="P1345" s="68"/>
      <c r="Q1345" s="68"/>
      <c r="R1345" s="68"/>
      <c r="S1345" s="68"/>
      <c r="T1345" s="68"/>
      <c r="U1345" s="68"/>
      <c r="V1345" s="68"/>
      <c r="W1345" s="68"/>
      <c r="X1345" s="68"/>
      <c r="Y1345" s="68"/>
      <c r="Z1345" s="69"/>
      <c r="AA1345" s="70"/>
      <c r="AB1345" s="70"/>
      <c r="AC1345" s="70"/>
      <c r="AD1345" s="71"/>
      <c r="AE1345" s="70"/>
      <c r="AF1345" s="69"/>
      <c r="AG1345" s="69"/>
      <c r="AH1345" s="72"/>
      <c r="AI1345" s="73"/>
      <c r="AJ1345" s="74"/>
      <c r="AK1345" s="75"/>
      <c r="AL1345" s="76"/>
      <c r="AM1345" s="77"/>
      <c r="AN1345" s="78" t="s">
        <v>1478</v>
      </c>
    </row>
    <row r="1346" spans="1:40" x14ac:dyDescent="0.15">
      <c r="A1346" s="67"/>
      <c r="B1346" s="68"/>
      <c r="C1346" s="68"/>
      <c r="D1346" s="68"/>
      <c r="E1346" s="68"/>
      <c r="F1346" s="68"/>
      <c r="G1346" s="68"/>
      <c r="H1346" s="68"/>
      <c r="I1346" s="68"/>
      <c r="J1346" s="68"/>
      <c r="K1346" s="68"/>
      <c r="L1346" s="68"/>
      <c r="M1346" s="68"/>
      <c r="N1346" s="68"/>
      <c r="O1346" s="68"/>
      <c r="P1346" s="68"/>
      <c r="Q1346" s="68"/>
      <c r="R1346" s="68"/>
      <c r="S1346" s="68"/>
      <c r="T1346" s="68"/>
      <c r="U1346" s="68"/>
      <c r="V1346" s="68"/>
      <c r="W1346" s="68"/>
      <c r="X1346" s="68"/>
      <c r="Y1346" s="68"/>
      <c r="Z1346" s="69"/>
      <c r="AA1346" s="70"/>
      <c r="AB1346" s="70"/>
      <c r="AC1346" s="70"/>
      <c r="AD1346" s="71"/>
      <c r="AE1346" s="70"/>
      <c r="AF1346" s="69"/>
      <c r="AG1346" s="69"/>
      <c r="AH1346" s="72"/>
      <c r="AI1346" s="73"/>
      <c r="AJ1346" s="74"/>
      <c r="AK1346" s="75"/>
      <c r="AL1346" s="76"/>
      <c r="AM1346" s="77"/>
      <c r="AN1346" s="571" t="s">
        <v>1478</v>
      </c>
    </row>
    <row r="1347" spans="1:40" x14ac:dyDescent="0.15">
      <c r="A1347" s="67"/>
      <c r="B1347" s="68"/>
      <c r="C1347" s="68"/>
      <c r="D1347" s="68"/>
      <c r="E1347" s="68"/>
      <c r="F1347" s="68"/>
      <c r="G1347" s="68"/>
      <c r="H1347" s="68"/>
      <c r="I1347" s="68"/>
      <c r="J1347" s="68"/>
      <c r="K1347" s="68"/>
      <c r="L1347" s="68"/>
      <c r="M1347" s="68"/>
      <c r="N1347" s="68"/>
      <c r="O1347" s="68"/>
      <c r="P1347" s="68"/>
      <c r="Q1347" s="68"/>
      <c r="R1347" s="68"/>
      <c r="S1347" s="68"/>
      <c r="T1347" s="68"/>
      <c r="U1347" s="68"/>
      <c r="V1347" s="68"/>
      <c r="W1347" s="68"/>
      <c r="X1347" s="68"/>
      <c r="Y1347" s="68"/>
      <c r="Z1347" s="69"/>
      <c r="AA1347" s="70"/>
      <c r="AB1347" s="70"/>
      <c r="AC1347" s="70"/>
      <c r="AD1347" s="71"/>
      <c r="AE1347" s="70"/>
      <c r="AF1347" s="69"/>
      <c r="AG1347" s="69"/>
      <c r="AH1347" s="72"/>
      <c r="AI1347" s="73"/>
      <c r="AJ1347" s="74"/>
      <c r="AK1347" s="75"/>
      <c r="AL1347" s="76"/>
      <c r="AM1347" s="77"/>
      <c r="AN1347" s="571" t="s">
        <v>1478</v>
      </c>
    </row>
    <row r="1348" spans="1:40" x14ac:dyDescent="0.15">
      <c r="A1348" s="67"/>
      <c r="B1348" s="68"/>
      <c r="C1348" s="68"/>
      <c r="D1348" s="68"/>
      <c r="E1348" s="68"/>
      <c r="F1348" s="68"/>
      <c r="G1348" s="68"/>
      <c r="H1348" s="68"/>
      <c r="I1348" s="68"/>
      <c r="J1348" s="68"/>
      <c r="K1348" s="68"/>
      <c r="L1348" s="68"/>
      <c r="M1348" s="68"/>
      <c r="N1348" s="68"/>
      <c r="O1348" s="68"/>
      <c r="P1348" s="68"/>
      <c r="Q1348" s="68"/>
      <c r="R1348" s="68"/>
      <c r="S1348" s="68"/>
      <c r="T1348" s="68"/>
      <c r="U1348" s="68"/>
      <c r="V1348" s="68"/>
      <c r="W1348" s="68"/>
      <c r="X1348" s="68"/>
      <c r="Y1348" s="68"/>
      <c r="Z1348" s="69"/>
      <c r="AA1348" s="70"/>
      <c r="AB1348" s="70"/>
      <c r="AC1348" s="70"/>
      <c r="AD1348" s="71"/>
      <c r="AE1348" s="70"/>
      <c r="AF1348" s="69"/>
      <c r="AG1348" s="69"/>
      <c r="AH1348" s="72"/>
      <c r="AI1348" s="73"/>
      <c r="AJ1348" s="74"/>
      <c r="AK1348" s="75"/>
      <c r="AL1348" s="76"/>
      <c r="AM1348" s="77"/>
      <c r="AN1348" s="571" t="s">
        <v>1478</v>
      </c>
    </row>
    <row r="1349" spans="1:40" x14ac:dyDescent="0.15">
      <c r="A1349" s="67"/>
      <c r="B1349" s="68"/>
      <c r="C1349" s="68"/>
      <c r="D1349" s="68"/>
      <c r="E1349" s="68"/>
      <c r="F1349" s="68"/>
      <c r="G1349" s="68"/>
      <c r="H1349" s="68"/>
      <c r="I1349" s="68"/>
      <c r="J1349" s="68"/>
      <c r="K1349" s="68"/>
      <c r="L1349" s="68"/>
      <c r="M1349" s="68"/>
      <c r="N1349" s="68"/>
      <c r="O1349" s="68"/>
      <c r="P1349" s="68"/>
      <c r="Q1349" s="68"/>
      <c r="R1349" s="68"/>
      <c r="S1349" s="68"/>
      <c r="T1349" s="68"/>
      <c r="U1349" s="68"/>
      <c r="V1349" s="68"/>
      <c r="W1349" s="68"/>
      <c r="X1349" s="68"/>
      <c r="Y1349" s="68"/>
      <c r="Z1349" s="69"/>
      <c r="AA1349" s="70"/>
      <c r="AB1349" s="70"/>
      <c r="AC1349" s="70"/>
      <c r="AD1349" s="71"/>
      <c r="AE1349" s="70"/>
      <c r="AF1349" s="69"/>
      <c r="AG1349" s="69"/>
      <c r="AH1349" s="72"/>
      <c r="AI1349" s="73"/>
      <c r="AJ1349" s="74"/>
      <c r="AK1349" s="75"/>
      <c r="AL1349" s="76"/>
      <c r="AM1349" s="77"/>
      <c r="AN1349" s="571" t="s">
        <v>1478</v>
      </c>
    </row>
    <row r="1350" spans="1:40" x14ac:dyDescent="0.15">
      <c r="A1350" s="79"/>
      <c r="B1350" s="80"/>
      <c r="C1350" s="80"/>
      <c r="D1350" s="80"/>
      <c r="E1350" s="80"/>
      <c r="F1350" s="80"/>
      <c r="G1350" s="68"/>
      <c r="H1350" s="68"/>
      <c r="I1350" s="68"/>
      <c r="J1350" s="68"/>
      <c r="K1350" s="68"/>
      <c r="L1350" s="68"/>
      <c r="M1350" s="68"/>
      <c r="N1350" s="68"/>
      <c r="O1350" s="68"/>
      <c r="P1350" s="68"/>
      <c r="Q1350" s="68"/>
      <c r="R1350" s="68"/>
      <c r="S1350" s="68"/>
      <c r="T1350" s="68"/>
      <c r="U1350" s="68"/>
      <c r="V1350" s="68"/>
      <c r="W1350" s="68"/>
      <c r="X1350" s="68"/>
      <c r="Y1350" s="68"/>
      <c r="Z1350" s="69"/>
      <c r="AA1350" s="70"/>
      <c r="AB1350" s="70"/>
      <c r="AC1350" s="70"/>
      <c r="AD1350" s="71"/>
      <c r="AE1350" s="70"/>
      <c r="AF1350" s="69"/>
      <c r="AG1350" s="69"/>
      <c r="AH1350" s="72"/>
      <c r="AI1350" s="73"/>
      <c r="AJ1350" s="74"/>
      <c r="AK1350" s="75"/>
      <c r="AL1350" s="76"/>
      <c r="AM1350" s="77"/>
      <c r="AN1350" s="571" t="s">
        <v>1478</v>
      </c>
    </row>
    <row r="1351" spans="1:40" x14ac:dyDescent="0.15">
      <c r="A1351" s="67"/>
      <c r="B1351" s="68"/>
      <c r="C1351" s="68"/>
      <c r="D1351" s="68"/>
      <c r="E1351" s="68"/>
      <c r="F1351" s="68"/>
      <c r="G1351" s="68"/>
      <c r="H1351" s="68"/>
      <c r="I1351" s="68"/>
      <c r="J1351" s="68"/>
      <c r="K1351" s="68"/>
      <c r="L1351" s="68"/>
      <c r="M1351" s="68"/>
      <c r="N1351" s="68"/>
      <c r="O1351" s="68"/>
      <c r="P1351" s="68"/>
      <c r="Q1351" s="68"/>
      <c r="R1351" s="68"/>
      <c r="S1351" s="68"/>
      <c r="T1351" s="68"/>
      <c r="U1351" s="68"/>
      <c r="V1351" s="68"/>
      <c r="W1351" s="68"/>
      <c r="X1351" s="68"/>
      <c r="Y1351" s="68"/>
      <c r="Z1351" s="69"/>
      <c r="AA1351" s="70"/>
      <c r="AB1351" s="70"/>
      <c r="AC1351" s="70"/>
      <c r="AD1351" s="71"/>
      <c r="AE1351" s="70"/>
      <c r="AF1351" s="69"/>
      <c r="AG1351" s="69"/>
      <c r="AH1351" s="72"/>
      <c r="AI1351" s="73"/>
      <c r="AJ1351" s="74"/>
      <c r="AK1351" s="75"/>
      <c r="AL1351" s="76"/>
      <c r="AM1351" s="77"/>
      <c r="AN1351" s="571" t="s">
        <v>1478</v>
      </c>
    </row>
    <row r="1352" spans="1:40" x14ac:dyDescent="0.15">
      <c r="A1352" s="67"/>
      <c r="B1352" s="68"/>
      <c r="C1352" s="68"/>
      <c r="D1352" s="68"/>
      <c r="E1352" s="68"/>
      <c r="F1352" s="68"/>
      <c r="G1352" s="68"/>
      <c r="H1352" s="68"/>
      <c r="I1352" s="68"/>
      <c r="J1352" s="68"/>
      <c r="K1352" s="68"/>
      <c r="L1352" s="68"/>
      <c r="M1352" s="68"/>
      <c r="N1352" s="68"/>
      <c r="O1352" s="68"/>
      <c r="P1352" s="68"/>
      <c r="Q1352" s="68"/>
      <c r="R1352" s="68"/>
      <c r="S1352" s="68"/>
      <c r="T1352" s="68"/>
      <c r="U1352" s="68"/>
      <c r="V1352" s="68"/>
      <c r="W1352" s="68"/>
      <c r="X1352" s="68"/>
      <c r="Y1352" s="68"/>
      <c r="Z1352" s="69"/>
      <c r="AA1352" s="70"/>
      <c r="AB1352" s="70"/>
      <c r="AC1352" s="70"/>
      <c r="AD1352" s="71"/>
      <c r="AE1352" s="70"/>
      <c r="AF1352" s="69"/>
      <c r="AG1352" s="69"/>
      <c r="AH1352" s="72"/>
      <c r="AI1352" s="73"/>
      <c r="AJ1352" s="74"/>
      <c r="AK1352" s="75"/>
      <c r="AL1352" s="76"/>
      <c r="AM1352" s="77"/>
      <c r="AN1352" s="571" t="s">
        <v>1478</v>
      </c>
    </row>
    <row r="1353" spans="1:40" x14ac:dyDescent="0.15">
      <c r="A1353" s="67"/>
      <c r="B1353" s="68"/>
      <c r="C1353" s="68"/>
      <c r="D1353" s="68"/>
      <c r="E1353" s="68"/>
      <c r="F1353" s="68"/>
      <c r="G1353" s="68"/>
      <c r="H1353" s="68"/>
      <c r="I1353" s="68"/>
      <c r="J1353" s="68"/>
      <c r="K1353" s="68"/>
      <c r="L1353" s="68"/>
      <c r="M1353" s="68"/>
      <c r="N1353" s="68"/>
      <c r="O1353" s="68"/>
      <c r="P1353" s="68"/>
      <c r="Q1353" s="68"/>
      <c r="R1353" s="68"/>
      <c r="S1353" s="68"/>
      <c r="T1353" s="68"/>
      <c r="U1353" s="68"/>
      <c r="V1353" s="68"/>
      <c r="W1353" s="68"/>
      <c r="X1353" s="68"/>
      <c r="Y1353" s="68"/>
      <c r="Z1353" s="69"/>
      <c r="AA1353" s="70"/>
      <c r="AB1353" s="70"/>
      <c r="AC1353" s="70"/>
      <c r="AD1353" s="71"/>
      <c r="AE1353" s="70"/>
      <c r="AF1353" s="69"/>
      <c r="AG1353" s="69"/>
      <c r="AH1353" s="72"/>
      <c r="AI1353" s="73"/>
      <c r="AJ1353" s="74"/>
      <c r="AK1353" s="75"/>
      <c r="AL1353" s="76"/>
      <c r="AM1353" s="77"/>
      <c r="AN1353" s="571" t="s">
        <v>1478</v>
      </c>
    </row>
    <row r="1354" spans="1:40" x14ac:dyDescent="0.15">
      <c r="A1354" s="79"/>
      <c r="B1354" s="80"/>
      <c r="C1354" s="80"/>
      <c r="D1354" s="80"/>
      <c r="E1354" s="80"/>
      <c r="F1354" s="80"/>
      <c r="G1354" s="68"/>
      <c r="H1354" s="68"/>
      <c r="I1354" s="68"/>
      <c r="J1354" s="68"/>
      <c r="K1354" s="68"/>
      <c r="L1354" s="68"/>
      <c r="M1354" s="68"/>
      <c r="N1354" s="68"/>
      <c r="O1354" s="68"/>
      <c r="P1354" s="68"/>
      <c r="Q1354" s="68"/>
      <c r="R1354" s="68"/>
      <c r="S1354" s="68"/>
      <c r="T1354" s="68"/>
      <c r="U1354" s="68"/>
      <c r="V1354" s="68"/>
      <c r="W1354" s="68"/>
      <c r="X1354" s="68"/>
      <c r="Y1354" s="68"/>
      <c r="Z1354" s="69"/>
      <c r="AA1354" s="70"/>
      <c r="AB1354" s="70"/>
      <c r="AC1354" s="70"/>
      <c r="AD1354" s="71"/>
      <c r="AE1354" s="70"/>
      <c r="AF1354" s="69"/>
      <c r="AG1354" s="69"/>
      <c r="AH1354" s="72"/>
      <c r="AI1354" s="73"/>
      <c r="AJ1354" s="74"/>
      <c r="AK1354" s="75"/>
      <c r="AL1354" s="76"/>
      <c r="AM1354" s="77"/>
      <c r="AN1354" s="78" t="s">
        <v>1478</v>
      </c>
    </row>
    <row r="1355" spans="1:40" x14ac:dyDescent="0.15">
      <c r="A1355" s="67"/>
      <c r="B1355" s="68"/>
      <c r="C1355" s="68"/>
      <c r="D1355" s="68"/>
      <c r="E1355" s="68"/>
      <c r="F1355" s="68"/>
      <c r="G1355" s="68"/>
      <c r="H1355" s="68"/>
      <c r="I1355" s="68"/>
      <c r="J1355" s="68"/>
      <c r="K1355" s="68"/>
      <c r="L1355" s="68"/>
      <c r="M1355" s="68"/>
      <c r="N1355" s="68"/>
      <c r="O1355" s="68"/>
      <c r="P1355" s="68"/>
      <c r="Q1355" s="68"/>
      <c r="R1355" s="68"/>
      <c r="S1355" s="68"/>
      <c r="T1355" s="68"/>
      <c r="U1355" s="68"/>
      <c r="V1355" s="68"/>
      <c r="W1355" s="68"/>
      <c r="X1355" s="68"/>
      <c r="Y1355" s="68"/>
      <c r="Z1355" s="69"/>
      <c r="AA1355" s="70"/>
      <c r="AB1355" s="70"/>
      <c r="AC1355" s="70"/>
      <c r="AD1355" s="71"/>
      <c r="AE1355" s="70"/>
      <c r="AF1355" s="69"/>
      <c r="AG1355" s="69"/>
      <c r="AH1355" s="72"/>
      <c r="AI1355" s="73"/>
      <c r="AJ1355" s="74"/>
      <c r="AK1355" s="75"/>
      <c r="AL1355" s="76"/>
      <c r="AM1355" s="77"/>
      <c r="AN1355" s="571" t="s">
        <v>1478</v>
      </c>
    </row>
    <row r="1356" spans="1:40" x14ac:dyDescent="0.15">
      <c r="A1356" s="67"/>
      <c r="B1356" s="68"/>
      <c r="C1356" s="68"/>
      <c r="D1356" s="68"/>
      <c r="E1356" s="68"/>
      <c r="F1356" s="68"/>
      <c r="G1356" s="68"/>
      <c r="H1356" s="68"/>
      <c r="I1356" s="68"/>
      <c r="J1356" s="68"/>
      <c r="K1356" s="68"/>
      <c r="L1356" s="68"/>
      <c r="M1356" s="68"/>
      <c r="N1356" s="68"/>
      <c r="O1356" s="68"/>
      <c r="P1356" s="68"/>
      <c r="Q1356" s="68"/>
      <c r="R1356" s="68"/>
      <c r="S1356" s="68"/>
      <c r="T1356" s="68"/>
      <c r="U1356" s="68"/>
      <c r="V1356" s="68"/>
      <c r="W1356" s="68"/>
      <c r="X1356" s="68"/>
      <c r="Y1356" s="68"/>
      <c r="Z1356" s="69"/>
      <c r="AA1356" s="70"/>
      <c r="AB1356" s="70"/>
      <c r="AC1356" s="70"/>
      <c r="AD1356" s="71"/>
      <c r="AE1356" s="70"/>
      <c r="AF1356" s="69"/>
      <c r="AG1356" s="69"/>
      <c r="AH1356" s="72"/>
      <c r="AI1356" s="73"/>
      <c r="AJ1356" s="74"/>
      <c r="AK1356" s="75"/>
      <c r="AL1356" s="76"/>
      <c r="AM1356" s="77"/>
      <c r="AN1356" s="571" t="s">
        <v>1478</v>
      </c>
    </row>
    <row r="1357" spans="1:40" x14ac:dyDescent="0.15">
      <c r="A1357" s="79"/>
      <c r="B1357" s="80"/>
      <c r="C1357" s="80"/>
      <c r="D1357" s="80"/>
      <c r="E1357" s="80"/>
      <c r="F1357" s="80"/>
      <c r="G1357" s="68"/>
      <c r="H1357" s="68"/>
      <c r="I1357" s="68"/>
      <c r="J1357" s="68"/>
      <c r="K1357" s="68"/>
      <c r="L1357" s="68"/>
      <c r="M1357" s="68"/>
      <c r="N1357" s="68"/>
      <c r="O1357" s="68"/>
      <c r="P1357" s="68"/>
      <c r="Q1357" s="68"/>
      <c r="R1357" s="68"/>
      <c r="S1357" s="68"/>
      <c r="T1357" s="68"/>
      <c r="U1357" s="68"/>
      <c r="V1357" s="68"/>
      <c r="W1357" s="68"/>
      <c r="X1357" s="68"/>
      <c r="Y1357" s="68"/>
      <c r="Z1357" s="69"/>
      <c r="AA1357" s="70"/>
      <c r="AB1357" s="70"/>
      <c r="AC1357" s="70"/>
      <c r="AD1357" s="71"/>
      <c r="AE1357" s="70"/>
      <c r="AF1357" s="69"/>
      <c r="AG1357" s="69"/>
      <c r="AH1357" s="72"/>
      <c r="AI1357" s="73"/>
      <c r="AJ1357" s="74"/>
      <c r="AK1357" s="75"/>
      <c r="AL1357" s="76"/>
      <c r="AM1357" s="77"/>
      <c r="AN1357" s="571" t="s">
        <v>1478</v>
      </c>
    </row>
    <row r="1358" spans="1:40" x14ac:dyDescent="0.15">
      <c r="A1358" s="671"/>
      <c r="B1358" s="673"/>
      <c r="C1358" s="673"/>
      <c r="D1358" s="673"/>
      <c r="E1358" s="673"/>
      <c r="F1358" s="517"/>
      <c r="G1358" s="674"/>
      <c r="H1358" s="674"/>
      <c r="I1358" s="674"/>
      <c r="J1358" s="674"/>
      <c r="K1358" s="674"/>
      <c r="L1358" s="674"/>
      <c r="M1358" s="674"/>
      <c r="N1358" s="674"/>
      <c r="O1358" s="674"/>
      <c r="P1358" s="674"/>
      <c r="Q1358" s="674"/>
      <c r="R1358" s="674"/>
      <c r="S1358" s="674"/>
      <c r="T1358" s="674"/>
      <c r="U1358" s="674"/>
      <c r="V1358" s="674"/>
      <c r="W1358" s="674"/>
      <c r="X1358" s="674"/>
      <c r="Y1358" s="674"/>
      <c r="Z1358" s="707"/>
      <c r="AA1358" s="677"/>
      <c r="AB1358" s="677"/>
      <c r="AC1358" s="677"/>
      <c r="AD1358" s="679"/>
      <c r="AE1358" s="677"/>
      <c r="AF1358" s="707"/>
      <c r="AG1358" s="707"/>
      <c r="AH1358" s="680"/>
      <c r="AI1358" s="683"/>
      <c r="AJ1358" s="707"/>
      <c r="AK1358" s="680"/>
      <c r="AL1358" s="683"/>
      <c r="AM1358" s="680"/>
      <c r="AN1358" s="78" t="s">
        <v>1410</v>
      </c>
    </row>
    <row r="1359" spans="1:40" x14ac:dyDescent="0.15">
      <c r="A1359" s="671"/>
      <c r="B1359" s="673"/>
      <c r="C1359" s="673"/>
      <c r="D1359" s="673"/>
      <c r="E1359" s="673"/>
      <c r="F1359" s="517"/>
      <c r="G1359" s="674"/>
      <c r="H1359" s="674"/>
      <c r="I1359" s="674"/>
      <c r="J1359" s="674"/>
      <c r="K1359" s="674"/>
      <c r="L1359" s="674"/>
      <c r="M1359" s="674"/>
      <c r="N1359" s="674"/>
      <c r="O1359" s="674"/>
      <c r="P1359" s="674"/>
      <c r="Q1359" s="674"/>
      <c r="R1359" s="674"/>
      <c r="S1359" s="674"/>
      <c r="T1359" s="674"/>
      <c r="U1359" s="674"/>
      <c r="V1359" s="674"/>
      <c r="W1359" s="674"/>
      <c r="X1359" s="674"/>
      <c r="Y1359" s="674"/>
      <c r="Z1359" s="707"/>
      <c r="AA1359" s="677"/>
      <c r="AB1359" s="677"/>
      <c r="AC1359" s="677"/>
      <c r="AD1359" s="679"/>
      <c r="AE1359" s="677"/>
      <c r="AF1359" s="707"/>
      <c r="AG1359" s="707"/>
      <c r="AH1359" s="680"/>
      <c r="AI1359" s="683"/>
      <c r="AJ1359" s="707"/>
      <c r="AK1359" s="680"/>
      <c r="AL1359" s="683"/>
      <c r="AM1359" s="680"/>
      <c r="AN1359" s="78" t="s">
        <v>1410</v>
      </c>
    </row>
    <row r="1360" spans="1:40" x14ac:dyDescent="0.15">
      <c r="A1360" s="671"/>
      <c r="B1360" s="673"/>
      <c r="C1360" s="673"/>
      <c r="D1360" s="673"/>
      <c r="E1360" s="673"/>
      <c r="F1360" s="517"/>
      <c r="G1360" s="674"/>
      <c r="H1360" s="674"/>
      <c r="I1360" s="674"/>
      <c r="J1360" s="674"/>
      <c r="K1360" s="674"/>
      <c r="L1360" s="674"/>
      <c r="M1360" s="674"/>
      <c r="N1360" s="674"/>
      <c r="O1360" s="674"/>
      <c r="P1360" s="674"/>
      <c r="Q1360" s="674"/>
      <c r="R1360" s="674"/>
      <c r="S1360" s="674"/>
      <c r="T1360" s="674"/>
      <c r="U1360" s="674"/>
      <c r="V1360" s="674"/>
      <c r="W1360" s="674"/>
      <c r="X1360" s="674"/>
      <c r="Y1360" s="674"/>
      <c r="Z1360" s="707"/>
      <c r="AA1360" s="677"/>
      <c r="AB1360" s="677"/>
      <c r="AC1360" s="677"/>
      <c r="AD1360" s="679"/>
      <c r="AE1360" s="677"/>
      <c r="AF1360" s="707"/>
      <c r="AG1360" s="707"/>
      <c r="AH1360" s="680"/>
      <c r="AI1360" s="683"/>
      <c r="AJ1360" s="707"/>
      <c r="AK1360" s="680"/>
      <c r="AL1360" s="683"/>
      <c r="AM1360" s="680"/>
      <c r="AN1360" s="78" t="s">
        <v>1410</v>
      </c>
    </row>
    <row r="1361" spans="1:40" x14ac:dyDescent="0.15">
      <c r="A1361" s="671"/>
      <c r="B1361" s="673"/>
      <c r="C1361" s="673"/>
      <c r="D1361" s="673"/>
      <c r="E1361" s="673"/>
      <c r="F1361" s="517"/>
      <c r="G1361" s="674"/>
      <c r="H1361" s="674"/>
      <c r="I1361" s="674"/>
      <c r="J1361" s="674"/>
      <c r="K1361" s="674"/>
      <c r="L1361" s="674"/>
      <c r="M1361" s="674"/>
      <c r="N1361" s="674"/>
      <c r="O1361" s="674"/>
      <c r="P1361" s="674"/>
      <c r="Q1361" s="674"/>
      <c r="R1361" s="674"/>
      <c r="S1361" s="674"/>
      <c r="T1361" s="674"/>
      <c r="U1361" s="674"/>
      <c r="V1361" s="674"/>
      <c r="W1361" s="674"/>
      <c r="X1361" s="674"/>
      <c r="Y1361" s="674"/>
      <c r="Z1361" s="707"/>
      <c r="AA1361" s="677"/>
      <c r="AB1361" s="677"/>
      <c r="AC1361" s="677"/>
      <c r="AD1361" s="679"/>
      <c r="AE1361" s="677"/>
      <c r="AF1361" s="707"/>
      <c r="AG1361" s="707"/>
      <c r="AH1361" s="680"/>
      <c r="AI1361" s="683"/>
      <c r="AJ1361" s="707"/>
      <c r="AK1361" s="680"/>
      <c r="AL1361" s="683"/>
      <c r="AM1361" s="680"/>
      <c r="AN1361" s="78" t="s">
        <v>1410</v>
      </c>
    </row>
    <row r="1362" spans="1:40" x14ac:dyDescent="0.15">
      <c r="A1362" s="671"/>
      <c r="B1362" s="673"/>
      <c r="C1362" s="673"/>
      <c r="D1362" s="673"/>
      <c r="E1362" s="673"/>
      <c r="F1362" s="517"/>
      <c r="G1362" s="674"/>
      <c r="H1362" s="674"/>
      <c r="I1362" s="674"/>
      <c r="J1362" s="674"/>
      <c r="K1362" s="674"/>
      <c r="L1362" s="674"/>
      <c r="M1362" s="674"/>
      <c r="N1362" s="674"/>
      <c r="O1362" s="674"/>
      <c r="P1362" s="674"/>
      <c r="Q1362" s="674"/>
      <c r="R1362" s="674"/>
      <c r="S1362" s="674"/>
      <c r="T1362" s="674"/>
      <c r="U1362" s="674"/>
      <c r="V1362" s="674"/>
      <c r="W1362" s="674"/>
      <c r="X1362" s="674"/>
      <c r="Y1362" s="674"/>
      <c r="Z1362" s="707"/>
      <c r="AA1362" s="677"/>
      <c r="AB1362" s="677"/>
      <c r="AC1362" s="677"/>
      <c r="AD1362" s="679"/>
      <c r="AE1362" s="677"/>
      <c r="AF1362" s="707"/>
      <c r="AG1362" s="707"/>
      <c r="AH1362" s="680"/>
      <c r="AI1362" s="683"/>
      <c r="AJ1362" s="707"/>
      <c r="AK1362" s="680"/>
      <c r="AL1362" s="683"/>
      <c r="AM1362" s="680"/>
      <c r="AN1362" s="78" t="s">
        <v>1410</v>
      </c>
    </row>
    <row r="1363" spans="1:40" x14ac:dyDescent="0.15">
      <c r="A1363" s="671"/>
      <c r="B1363" s="673"/>
      <c r="C1363" s="673"/>
      <c r="D1363" s="673"/>
      <c r="E1363" s="673"/>
      <c r="F1363" s="517"/>
      <c r="G1363" s="674"/>
      <c r="H1363" s="674"/>
      <c r="I1363" s="674"/>
      <c r="J1363" s="674"/>
      <c r="K1363" s="674"/>
      <c r="L1363" s="674"/>
      <c r="M1363" s="674"/>
      <c r="N1363" s="674"/>
      <c r="O1363" s="674"/>
      <c r="P1363" s="674"/>
      <c r="Q1363" s="674"/>
      <c r="R1363" s="674"/>
      <c r="S1363" s="674"/>
      <c r="T1363" s="674"/>
      <c r="U1363" s="674"/>
      <c r="V1363" s="674"/>
      <c r="W1363" s="674"/>
      <c r="X1363" s="674"/>
      <c r="Y1363" s="674"/>
      <c r="Z1363" s="707"/>
      <c r="AA1363" s="677"/>
      <c r="AB1363" s="677"/>
      <c r="AC1363" s="677"/>
      <c r="AD1363" s="679"/>
      <c r="AE1363" s="677"/>
      <c r="AF1363" s="707"/>
      <c r="AG1363" s="707"/>
      <c r="AH1363" s="680"/>
      <c r="AI1363" s="683"/>
      <c r="AJ1363" s="707"/>
      <c r="AK1363" s="680"/>
      <c r="AL1363" s="683"/>
      <c r="AM1363" s="680"/>
      <c r="AN1363" s="78" t="s">
        <v>1410</v>
      </c>
    </row>
    <row r="1364" spans="1:40" x14ac:dyDescent="0.15">
      <c r="A1364" s="79"/>
      <c r="B1364" s="80"/>
      <c r="C1364" s="80"/>
      <c r="D1364" s="80"/>
      <c r="E1364" s="80"/>
      <c r="F1364" s="80"/>
      <c r="G1364" s="68"/>
      <c r="H1364" s="68"/>
      <c r="I1364" s="68"/>
      <c r="J1364" s="68"/>
      <c r="K1364" s="68"/>
      <c r="L1364" s="68"/>
      <c r="M1364" s="68"/>
      <c r="N1364" s="68"/>
      <c r="O1364" s="68"/>
      <c r="P1364" s="68"/>
      <c r="Q1364" s="68"/>
      <c r="R1364" s="68"/>
      <c r="S1364" s="68"/>
      <c r="T1364" s="68"/>
      <c r="U1364" s="68"/>
      <c r="V1364" s="68"/>
      <c r="W1364" s="68"/>
      <c r="X1364" s="68"/>
      <c r="Y1364" s="68"/>
      <c r="Z1364" s="69"/>
      <c r="AA1364" s="70"/>
      <c r="AB1364" s="70"/>
      <c r="AC1364" s="70"/>
      <c r="AD1364" s="71"/>
      <c r="AE1364" s="70"/>
      <c r="AF1364" s="69"/>
      <c r="AG1364" s="69"/>
      <c r="AH1364" s="72"/>
      <c r="AI1364" s="73"/>
      <c r="AJ1364" s="74"/>
      <c r="AK1364" s="75"/>
      <c r="AL1364" s="76"/>
      <c r="AM1364" s="77"/>
      <c r="AN1364" s="571" t="s">
        <v>1488</v>
      </c>
    </row>
    <row r="1365" spans="1:40" x14ac:dyDescent="0.15">
      <c r="A1365" s="79"/>
      <c r="B1365" s="80"/>
      <c r="C1365" s="80"/>
      <c r="D1365" s="80"/>
      <c r="E1365" s="80"/>
      <c r="F1365" s="80"/>
      <c r="G1365" s="68"/>
      <c r="H1365" s="68"/>
      <c r="I1365" s="68"/>
      <c r="J1365" s="68"/>
      <c r="K1365" s="68"/>
      <c r="L1365" s="68"/>
      <c r="M1365" s="68"/>
      <c r="N1365" s="68"/>
      <c r="O1365" s="68"/>
      <c r="P1365" s="68"/>
      <c r="Q1365" s="68"/>
      <c r="R1365" s="68"/>
      <c r="S1365" s="68"/>
      <c r="T1365" s="68"/>
      <c r="U1365" s="68"/>
      <c r="V1365" s="68"/>
      <c r="W1365" s="68"/>
      <c r="X1365" s="68"/>
      <c r="Y1365" s="68"/>
      <c r="Z1365" s="69"/>
      <c r="AA1365" s="70"/>
      <c r="AB1365" s="70"/>
      <c r="AC1365" s="70"/>
      <c r="AD1365" s="71"/>
      <c r="AE1365" s="70"/>
      <c r="AF1365" s="69"/>
      <c r="AG1365" s="69"/>
      <c r="AH1365" s="72"/>
      <c r="AI1365" s="73"/>
      <c r="AJ1365" s="74"/>
      <c r="AK1365" s="75"/>
      <c r="AL1365" s="76"/>
      <c r="AM1365" s="77"/>
      <c r="AN1365" s="78" t="s">
        <v>1488</v>
      </c>
    </row>
    <row r="1366" spans="1:40" x14ac:dyDescent="0.15">
      <c r="A1366" s="67"/>
      <c r="B1366" s="68"/>
      <c r="C1366" s="68"/>
      <c r="D1366" s="68"/>
      <c r="E1366" s="68"/>
      <c r="F1366" s="68"/>
      <c r="G1366" s="68"/>
      <c r="H1366" s="68"/>
      <c r="I1366" s="68"/>
      <c r="J1366" s="68"/>
      <c r="K1366" s="68"/>
      <c r="L1366" s="68"/>
      <c r="M1366" s="68"/>
      <c r="N1366" s="68"/>
      <c r="O1366" s="68"/>
      <c r="P1366" s="68"/>
      <c r="Q1366" s="68"/>
      <c r="R1366" s="68"/>
      <c r="S1366" s="68"/>
      <c r="T1366" s="68"/>
      <c r="U1366" s="68"/>
      <c r="V1366" s="68"/>
      <c r="W1366" s="68"/>
      <c r="X1366" s="68"/>
      <c r="Y1366" s="68"/>
      <c r="Z1366" s="69"/>
      <c r="AA1366" s="70"/>
      <c r="AB1366" s="70"/>
      <c r="AC1366" s="70"/>
      <c r="AD1366" s="71"/>
      <c r="AE1366" s="70"/>
      <c r="AF1366" s="69"/>
      <c r="AG1366" s="69"/>
      <c r="AH1366" s="72"/>
      <c r="AI1366" s="73"/>
      <c r="AJ1366" s="74"/>
      <c r="AK1366" s="75"/>
      <c r="AL1366" s="76"/>
      <c r="AM1366" s="77"/>
      <c r="AN1366" s="571" t="s">
        <v>1488</v>
      </c>
    </row>
    <row r="1367" spans="1:40" x14ac:dyDescent="0.15">
      <c r="A1367" s="67"/>
      <c r="B1367" s="68"/>
      <c r="C1367" s="68"/>
      <c r="D1367" s="68"/>
      <c r="E1367" s="68"/>
      <c r="F1367" s="68"/>
      <c r="G1367" s="68"/>
      <c r="H1367" s="68"/>
      <c r="I1367" s="68"/>
      <c r="J1367" s="68"/>
      <c r="K1367" s="68"/>
      <c r="L1367" s="68"/>
      <c r="M1367" s="68"/>
      <c r="N1367" s="68"/>
      <c r="O1367" s="68"/>
      <c r="P1367" s="68"/>
      <c r="Q1367" s="68"/>
      <c r="R1367" s="68"/>
      <c r="S1367" s="68"/>
      <c r="T1367" s="68"/>
      <c r="U1367" s="68"/>
      <c r="V1367" s="68"/>
      <c r="W1367" s="68"/>
      <c r="X1367" s="68"/>
      <c r="Y1367" s="68"/>
      <c r="Z1367" s="69"/>
      <c r="AA1367" s="70"/>
      <c r="AB1367" s="70"/>
      <c r="AC1367" s="70"/>
      <c r="AD1367" s="71"/>
      <c r="AE1367" s="70"/>
      <c r="AF1367" s="69"/>
      <c r="AG1367" s="69"/>
      <c r="AH1367" s="72"/>
      <c r="AI1367" s="73"/>
      <c r="AJ1367" s="74"/>
      <c r="AK1367" s="75"/>
      <c r="AL1367" s="76"/>
      <c r="AM1367" s="77"/>
      <c r="AN1367" s="571" t="s">
        <v>1488</v>
      </c>
    </row>
    <row r="1368" spans="1:40" x14ac:dyDescent="0.15">
      <c r="A1368" s="79"/>
      <c r="B1368" s="80"/>
      <c r="C1368" s="80"/>
      <c r="D1368" s="80"/>
      <c r="E1368" s="80"/>
      <c r="F1368" s="80"/>
      <c r="G1368" s="68"/>
      <c r="H1368" s="68"/>
      <c r="I1368" s="68"/>
      <c r="J1368" s="68"/>
      <c r="K1368" s="68"/>
      <c r="L1368" s="68"/>
      <c r="M1368" s="68"/>
      <c r="N1368" s="68"/>
      <c r="O1368" s="68"/>
      <c r="P1368" s="68"/>
      <c r="Q1368" s="68"/>
      <c r="R1368" s="68"/>
      <c r="S1368" s="68"/>
      <c r="T1368" s="68"/>
      <c r="U1368" s="68"/>
      <c r="V1368" s="68"/>
      <c r="W1368" s="68"/>
      <c r="X1368" s="68"/>
      <c r="Y1368" s="68"/>
      <c r="Z1368" s="69"/>
      <c r="AA1368" s="70"/>
      <c r="AB1368" s="70"/>
      <c r="AC1368" s="70"/>
      <c r="AD1368" s="71"/>
      <c r="AE1368" s="70"/>
      <c r="AF1368" s="69"/>
      <c r="AG1368" s="69"/>
      <c r="AH1368" s="72"/>
      <c r="AI1368" s="73"/>
      <c r="AJ1368" s="74"/>
      <c r="AK1368" s="75"/>
      <c r="AL1368" s="76"/>
      <c r="AM1368" s="77"/>
      <c r="AN1368" s="571" t="s">
        <v>1488</v>
      </c>
    </row>
    <row r="1369" spans="1:40" x14ac:dyDescent="0.15">
      <c r="A1369" s="79"/>
      <c r="B1369" s="23"/>
      <c r="C1369" s="23"/>
      <c r="D1369" s="80"/>
      <c r="E1369" s="80"/>
      <c r="F1369" s="80"/>
      <c r="G1369" s="68"/>
      <c r="H1369" s="68"/>
      <c r="I1369" s="68"/>
      <c r="J1369" s="68"/>
      <c r="K1369" s="68"/>
      <c r="L1369" s="68"/>
      <c r="M1369" s="68"/>
      <c r="N1369" s="68"/>
      <c r="O1369" s="68"/>
      <c r="P1369" s="68"/>
      <c r="Q1369" s="68"/>
      <c r="R1369" s="68"/>
      <c r="S1369" s="68"/>
      <c r="T1369" s="68"/>
      <c r="U1369" s="68"/>
      <c r="V1369" s="68"/>
      <c r="W1369" s="68"/>
      <c r="X1369" s="68"/>
      <c r="Y1369" s="68"/>
      <c r="Z1369" s="69"/>
      <c r="AA1369" s="70"/>
      <c r="AB1369" s="70"/>
      <c r="AC1369" s="70"/>
      <c r="AD1369" s="71"/>
      <c r="AE1369" s="70"/>
      <c r="AF1369" s="69"/>
      <c r="AG1369" s="69"/>
      <c r="AH1369" s="72"/>
      <c r="AI1369" s="73"/>
      <c r="AJ1369" s="74"/>
      <c r="AK1369" s="75"/>
      <c r="AL1369" s="76"/>
      <c r="AM1369" s="77"/>
      <c r="AN1369" s="571" t="s">
        <v>1488</v>
      </c>
    </row>
    <row r="1370" spans="1:40" x14ac:dyDescent="0.15">
      <c r="A1370" s="708"/>
      <c r="B1370" s="673"/>
      <c r="C1370" s="673"/>
      <c r="D1370" s="673"/>
      <c r="E1370" s="673"/>
      <c r="F1370" s="517"/>
      <c r="G1370" s="674"/>
      <c r="H1370" s="674"/>
      <c r="I1370" s="674"/>
      <c r="J1370" s="674"/>
      <c r="K1370" s="674"/>
      <c r="L1370" s="674"/>
      <c r="M1370" s="674"/>
      <c r="N1370" s="674"/>
      <c r="O1370" s="674"/>
      <c r="P1370" s="674"/>
      <c r="Q1370" s="674"/>
      <c r="R1370" s="674"/>
      <c r="S1370" s="674"/>
      <c r="T1370" s="674"/>
      <c r="U1370" s="674"/>
      <c r="V1370" s="674"/>
      <c r="W1370" s="674"/>
      <c r="X1370" s="674"/>
      <c r="Y1370" s="674"/>
      <c r="Z1370" s="707"/>
      <c r="AA1370" s="677"/>
      <c r="AB1370" s="677"/>
      <c r="AC1370" s="677"/>
      <c r="AD1370" s="679"/>
      <c r="AE1370" s="677"/>
      <c r="AF1370" s="707"/>
      <c r="AG1370" s="707"/>
      <c r="AH1370" s="680"/>
      <c r="AI1370" s="683"/>
      <c r="AJ1370" s="707"/>
      <c r="AK1370" s="680"/>
      <c r="AL1370" s="683"/>
      <c r="AM1370" s="680"/>
      <c r="AN1370" s="78" t="s">
        <v>69</v>
      </c>
    </row>
    <row r="1371" spans="1:40" x14ac:dyDescent="0.15">
      <c r="A1371" s="79"/>
      <c r="B1371" s="80"/>
      <c r="C1371" s="80"/>
      <c r="D1371" s="80"/>
      <c r="E1371" s="80"/>
      <c r="F1371" s="80"/>
      <c r="G1371" s="68"/>
      <c r="H1371" s="68"/>
      <c r="I1371" s="68"/>
      <c r="J1371" s="68"/>
      <c r="K1371" s="68"/>
      <c r="L1371" s="68"/>
      <c r="M1371" s="68"/>
      <c r="N1371" s="68"/>
      <c r="O1371" s="68"/>
      <c r="P1371" s="68"/>
      <c r="Q1371" s="68"/>
      <c r="R1371" s="68"/>
      <c r="S1371" s="68"/>
      <c r="T1371" s="68"/>
      <c r="U1371" s="68"/>
      <c r="V1371" s="68"/>
      <c r="W1371" s="68"/>
      <c r="X1371" s="68"/>
      <c r="Y1371" s="68"/>
      <c r="Z1371" s="69"/>
      <c r="AA1371" s="70"/>
      <c r="AB1371" s="70"/>
      <c r="AC1371" s="70"/>
      <c r="AD1371" s="71"/>
      <c r="AE1371" s="70"/>
      <c r="AF1371" s="69"/>
      <c r="AG1371" s="69"/>
      <c r="AH1371" s="72"/>
      <c r="AI1371" s="73"/>
      <c r="AJ1371" s="74"/>
      <c r="AK1371" s="75"/>
      <c r="AL1371" s="76"/>
      <c r="AM1371" s="77"/>
      <c r="AN1371" s="571" t="s">
        <v>1475</v>
      </c>
    </row>
    <row r="1372" spans="1:40" x14ac:dyDescent="0.15">
      <c r="A1372" s="67"/>
      <c r="B1372" s="68"/>
      <c r="C1372" s="68"/>
      <c r="D1372" s="68"/>
      <c r="E1372" s="68"/>
      <c r="F1372" s="68"/>
      <c r="G1372" s="68"/>
      <c r="H1372" s="68"/>
      <c r="I1372" s="68"/>
      <c r="J1372" s="68"/>
      <c r="K1372" s="68"/>
      <c r="L1372" s="68"/>
      <c r="M1372" s="68"/>
      <c r="N1372" s="68"/>
      <c r="O1372" s="68"/>
      <c r="P1372" s="68"/>
      <c r="Q1372" s="68"/>
      <c r="R1372" s="68"/>
      <c r="S1372" s="68"/>
      <c r="T1372" s="68"/>
      <c r="U1372" s="68"/>
      <c r="V1372" s="68"/>
      <c r="W1372" s="68"/>
      <c r="X1372" s="68"/>
      <c r="Y1372" s="68"/>
      <c r="Z1372" s="69"/>
      <c r="AA1372" s="70"/>
      <c r="AB1372" s="70"/>
      <c r="AC1372" s="70"/>
      <c r="AD1372" s="71"/>
      <c r="AE1372" s="70"/>
      <c r="AF1372" s="69"/>
      <c r="AG1372" s="69"/>
      <c r="AH1372" s="72"/>
      <c r="AI1372" s="73"/>
      <c r="AJ1372" s="74"/>
      <c r="AK1372" s="75"/>
      <c r="AL1372" s="76"/>
      <c r="AM1372" s="77"/>
      <c r="AN1372" s="571" t="s">
        <v>1475</v>
      </c>
    </row>
    <row r="1373" spans="1:40" x14ac:dyDescent="0.15">
      <c r="A1373" s="67"/>
      <c r="B1373" s="68"/>
      <c r="C1373" s="68"/>
      <c r="D1373" s="68"/>
      <c r="E1373" s="68"/>
      <c r="F1373" s="68"/>
      <c r="G1373" s="68"/>
      <c r="H1373" s="68"/>
      <c r="I1373" s="68"/>
      <c r="J1373" s="68"/>
      <c r="K1373" s="68"/>
      <c r="L1373" s="68"/>
      <c r="M1373" s="68"/>
      <c r="N1373" s="68"/>
      <c r="O1373" s="68"/>
      <c r="P1373" s="68"/>
      <c r="Q1373" s="68"/>
      <c r="R1373" s="68"/>
      <c r="S1373" s="68"/>
      <c r="T1373" s="68"/>
      <c r="U1373" s="68"/>
      <c r="V1373" s="68"/>
      <c r="W1373" s="68"/>
      <c r="X1373" s="68"/>
      <c r="Y1373" s="68"/>
      <c r="Z1373" s="69"/>
      <c r="AA1373" s="70"/>
      <c r="AB1373" s="70"/>
      <c r="AC1373" s="70"/>
      <c r="AD1373" s="71"/>
      <c r="AE1373" s="70"/>
      <c r="AF1373" s="69"/>
      <c r="AG1373" s="69"/>
      <c r="AH1373" s="72"/>
      <c r="AI1373" s="73"/>
      <c r="AJ1373" s="74"/>
      <c r="AK1373" s="75"/>
      <c r="AL1373" s="76"/>
      <c r="AM1373" s="77"/>
      <c r="AN1373" s="571" t="s">
        <v>1475</v>
      </c>
    </row>
    <row r="1374" spans="1:40" x14ac:dyDescent="0.15">
      <c r="A1374" s="79"/>
      <c r="B1374" s="80"/>
      <c r="C1374" s="80"/>
      <c r="D1374" s="80"/>
      <c r="E1374" s="80"/>
      <c r="F1374" s="80"/>
      <c r="G1374" s="68"/>
      <c r="H1374" s="68"/>
      <c r="I1374" s="68"/>
      <c r="J1374" s="68"/>
      <c r="K1374" s="68"/>
      <c r="L1374" s="68"/>
      <c r="M1374" s="68"/>
      <c r="N1374" s="68"/>
      <c r="O1374" s="68"/>
      <c r="P1374" s="68"/>
      <c r="Q1374" s="68"/>
      <c r="R1374" s="68"/>
      <c r="S1374" s="68"/>
      <c r="T1374" s="68"/>
      <c r="U1374" s="68"/>
      <c r="V1374" s="68"/>
      <c r="W1374" s="68"/>
      <c r="X1374" s="68"/>
      <c r="Y1374" s="68"/>
      <c r="Z1374" s="69"/>
      <c r="AA1374" s="70"/>
      <c r="AB1374" s="70"/>
      <c r="AC1374" s="70"/>
      <c r="AD1374" s="71"/>
      <c r="AE1374" s="70"/>
      <c r="AF1374" s="69"/>
      <c r="AG1374" s="69"/>
      <c r="AH1374" s="72"/>
      <c r="AI1374" s="73"/>
      <c r="AJ1374" s="74"/>
      <c r="AK1374" s="75"/>
      <c r="AL1374" s="76"/>
      <c r="AM1374" s="77"/>
      <c r="AN1374" s="571" t="s">
        <v>1475</v>
      </c>
    </row>
    <row r="1375" spans="1:40" x14ac:dyDescent="0.15">
      <c r="A1375" s="67"/>
      <c r="B1375" s="68"/>
      <c r="C1375" s="68"/>
      <c r="D1375" s="68"/>
      <c r="E1375" s="68"/>
      <c r="F1375" s="68"/>
      <c r="G1375" s="68"/>
      <c r="H1375" s="68"/>
      <c r="I1375" s="68"/>
      <c r="J1375" s="68"/>
      <c r="K1375" s="68"/>
      <c r="L1375" s="68"/>
      <c r="M1375" s="68"/>
      <c r="N1375" s="68"/>
      <c r="O1375" s="68"/>
      <c r="P1375" s="68"/>
      <c r="Q1375" s="68"/>
      <c r="R1375" s="68"/>
      <c r="S1375" s="68"/>
      <c r="T1375" s="68"/>
      <c r="U1375" s="68"/>
      <c r="V1375" s="68"/>
      <c r="W1375" s="68"/>
      <c r="X1375" s="68"/>
      <c r="Y1375" s="68"/>
      <c r="Z1375" s="69"/>
      <c r="AA1375" s="70"/>
      <c r="AB1375" s="70"/>
      <c r="AC1375" s="70"/>
      <c r="AD1375" s="71"/>
      <c r="AE1375" s="70"/>
      <c r="AF1375" s="69"/>
      <c r="AG1375" s="69"/>
      <c r="AH1375" s="72"/>
      <c r="AI1375" s="73"/>
      <c r="AJ1375" s="74"/>
      <c r="AK1375" s="75"/>
      <c r="AL1375" s="76"/>
      <c r="AM1375" s="77"/>
      <c r="AN1375" s="571" t="s">
        <v>1475</v>
      </c>
    </row>
    <row r="1376" spans="1:40" x14ac:dyDescent="0.15">
      <c r="A1376" s="79"/>
      <c r="B1376" s="80"/>
      <c r="C1376" s="80"/>
      <c r="D1376" s="80"/>
      <c r="E1376" s="80"/>
      <c r="F1376" s="80"/>
      <c r="G1376" s="68"/>
      <c r="H1376" s="68"/>
      <c r="I1376" s="68"/>
      <c r="J1376" s="68"/>
      <c r="K1376" s="68"/>
      <c r="L1376" s="68"/>
      <c r="M1376" s="68"/>
      <c r="N1376" s="68"/>
      <c r="O1376" s="68"/>
      <c r="P1376" s="68"/>
      <c r="Q1376" s="68"/>
      <c r="R1376" s="68"/>
      <c r="S1376" s="68"/>
      <c r="T1376" s="68"/>
      <c r="U1376" s="68"/>
      <c r="V1376" s="68"/>
      <c r="W1376" s="68"/>
      <c r="X1376" s="68"/>
      <c r="Y1376" s="68"/>
      <c r="Z1376" s="69"/>
      <c r="AA1376" s="70"/>
      <c r="AB1376" s="70"/>
      <c r="AC1376" s="70"/>
      <c r="AD1376" s="71"/>
      <c r="AE1376" s="70"/>
      <c r="AF1376" s="69"/>
      <c r="AG1376" s="69"/>
      <c r="AH1376" s="72"/>
      <c r="AI1376" s="73"/>
      <c r="AJ1376" s="74"/>
      <c r="AK1376" s="75"/>
      <c r="AL1376" s="76"/>
      <c r="AM1376" s="77"/>
      <c r="AN1376" s="571" t="s">
        <v>1475</v>
      </c>
    </row>
    <row r="1377" spans="1:40" x14ac:dyDescent="0.15">
      <c r="A1377" s="67"/>
      <c r="B1377" s="68"/>
      <c r="C1377" s="68"/>
      <c r="D1377" s="68"/>
      <c r="E1377" s="68"/>
      <c r="F1377" s="68"/>
      <c r="G1377" s="68"/>
      <c r="H1377" s="68"/>
      <c r="I1377" s="68"/>
      <c r="J1377" s="68"/>
      <c r="K1377" s="68"/>
      <c r="L1377" s="68"/>
      <c r="M1377" s="68"/>
      <c r="N1377" s="68"/>
      <c r="O1377" s="68"/>
      <c r="P1377" s="68"/>
      <c r="Q1377" s="68"/>
      <c r="R1377" s="68"/>
      <c r="S1377" s="68"/>
      <c r="T1377" s="68"/>
      <c r="U1377" s="68"/>
      <c r="V1377" s="68"/>
      <c r="W1377" s="68"/>
      <c r="X1377" s="68"/>
      <c r="Y1377" s="68"/>
      <c r="Z1377" s="69"/>
      <c r="AA1377" s="70"/>
      <c r="AB1377" s="70"/>
      <c r="AC1377" s="70"/>
      <c r="AD1377" s="71"/>
      <c r="AE1377" s="70"/>
      <c r="AF1377" s="69"/>
      <c r="AG1377" s="69"/>
      <c r="AH1377" s="72"/>
      <c r="AI1377" s="73"/>
      <c r="AJ1377" s="74"/>
      <c r="AK1377" s="75"/>
      <c r="AL1377" s="76"/>
      <c r="AM1377" s="77"/>
      <c r="AN1377" s="571" t="s">
        <v>1475</v>
      </c>
    </row>
    <row r="1378" spans="1:40" x14ac:dyDescent="0.15">
      <c r="A1378" s="67"/>
      <c r="B1378" s="68"/>
      <c r="C1378" s="68"/>
      <c r="D1378" s="68"/>
      <c r="E1378" s="68"/>
      <c r="F1378" s="68"/>
      <c r="G1378" s="68"/>
      <c r="H1378" s="68"/>
      <c r="I1378" s="68"/>
      <c r="J1378" s="68"/>
      <c r="K1378" s="68"/>
      <c r="L1378" s="68"/>
      <c r="M1378" s="68"/>
      <c r="N1378" s="68"/>
      <c r="O1378" s="68"/>
      <c r="P1378" s="68"/>
      <c r="Q1378" s="68"/>
      <c r="R1378" s="68"/>
      <c r="S1378" s="68"/>
      <c r="T1378" s="68"/>
      <c r="U1378" s="68"/>
      <c r="V1378" s="68"/>
      <c r="W1378" s="68"/>
      <c r="X1378" s="68"/>
      <c r="Y1378" s="68"/>
      <c r="Z1378" s="69"/>
      <c r="AA1378" s="70"/>
      <c r="AB1378" s="70"/>
      <c r="AC1378" s="70"/>
      <c r="AD1378" s="71"/>
      <c r="AE1378" s="70"/>
      <c r="AF1378" s="69"/>
      <c r="AG1378" s="69"/>
      <c r="AH1378" s="72"/>
      <c r="AI1378" s="73"/>
      <c r="AJ1378" s="74"/>
      <c r="AK1378" s="75"/>
      <c r="AL1378" s="76"/>
      <c r="AM1378" s="77"/>
      <c r="AN1378" s="571" t="s">
        <v>1475</v>
      </c>
    </row>
    <row r="1379" spans="1:40" x14ac:dyDescent="0.15">
      <c r="A1379" s="79"/>
      <c r="B1379" s="80"/>
      <c r="C1379" s="80"/>
      <c r="D1379" s="80"/>
      <c r="E1379" s="80"/>
      <c r="F1379" s="80"/>
      <c r="G1379" s="68"/>
      <c r="H1379" s="68"/>
      <c r="I1379" s="68"/>
      <c r="J1379" s="68"/>
      <c r="K1379" s="68"/>
      <c r="L1379" s="68"/>
      <c r="M1379" s="68"/>
      <c r="N1379" s="68"/>
      <c r="O1379" s="68"/>
      <c r="P1379" s="68"/>
      <c r="Q1379" s="68"/>
      <c r="R1379" s="68"/>
      <c r="S1379" s="68"/>
      <c r="T1379" s="68"/>
      <c r="U1379" s="68"/>
      <c r="V1379" s="68"/>
      <c r="W1379" s="68"/>
      <c r="X1379" s="68"/>
      <c r="Y1379" s="68"/>
      <c r="Z1379" s="69"/>
      <c r="AA1379" s="70"/>
      <c r="AB1379" s="70"/>
      <c r="AC1379" s="70"/>
      <c r="AD1379" s="71"/>
      <c r="AE1379" s="70"/>
      <c r="AF1379" s="69"/>
      <c r="AG1379" s="69"/>
      <c r="AH1379" s="72"/>
      <c r="AI1379" s="73"/>
      <c r="AJ1379" s="74"/>
      <c r="AK1379" s="75"/>
      <c r="AL1379" s="76"/>
      <c r="AM1379" s="77"/>
      <c r="AN1379" s="571" t="s">
        <v>1475</v>
      </c>
    </row>
    <row r="1380" spans="1:40" x14ac:dyDescent="0.15">
      <c r="A1380" s="67"/>
      <c r="B1380" s="68"/>
      <c r="C1380" s="68"/>
      <c r="D1380" s="68"/>
      <c r="E1380" s="68"/>
      <c r="F1380" s="68"/>
      <c r="G1380" s="68"/>
      <c r="H1380" s="68"/>
      <c r="I1380" s="68"/>
      <c r="J1380" s="68"/>
      <c r="K1380" s="68"/>
      <c r="L1380" s="68"/>
      <c r="M1380" s="68"/>
      <c r="N1380" s="68"/>
      <c r="O1380" s="68"/>
      <c r="P1380" s="68"/>
      <c r="Q1380" s="68"/>
      <c r="R1380" s="68"/>
      <c r="S1380" s="68"/>
      <c r="T1380" s="68"/>
      <c r="U1380" s="68"/>
      <c r="V1380" s="68"/>
      <c r="W1380" s="68"/>
      <c r="X1380" s="68"/>
      <c r="Y1380" s="68"/>
      <c r="Z1380" s="69"/>
      <c r="AA1380" s="70"/>
      <c r="AB1380" s="70"/>
      <c r="AC1380" s="70"/>
      <c r="AD1380" s="71"/>
      <c r="AE1380" s="70"/>
      <c r="AF1380" s="69"/>
      <c r="AG1380" s="69"/>
      <c r="AH1380" s="72"/>
      <c r="AI1380" s="73"/>
      <c r="AJ1380" s="74"/>
      <c r="AK1380" s="75"/>
      <c r="AL1380" s="76"/>
      <c r="AM1380" s="77"/>
      <c r="AN1380" s="571" t="s">
        <v>1475</v>
      </c>
    </row>
    <row r="1381" spans="1:40" x14ac:dyDescent="0.15">
      <c r="A1381" s="79"/>
      <c r="B1381" s="80"/>
      <c r="C1381" s="80"/>
      <c r="D1381" s="80"/>
      <c r="E1381" s="80"/>
      <c r="F1381" s="80"/>
      <c r="G1381" s="68"/>
      <c r="H1381" s="68"/>
      <c r="I1381" s="68"/>
      <c r="J1381" s="68"/>
      <c r="K1381" s="68"/>
      <c r="L1381" s="68"/>
      <c r="M1381" s="68"/>
      <c r="N1381" s="68"/>
      <c r="O1381" s="68"/>
      <c r="P1381" s="68"/>
      <c r="Q1381" s="68"/>
      <c r="R1381" s="68"/>
      <c r="S1381" s="68"/>
      <c r="T1381" s="68"/>
      <c r="U1381" s="68"/>
      <c r="V1381" s="68"/>
      <c r="W1381" s="68"/>
      <c r="X1381" s="68"/>
      <c r="Y1381" s="68"/>
      <c r="Z1381" s="69"/>
      <c r="AA1381" s="70"/>
      <c r="AB1381" s="70"/>
      <c r="AC1381" s="70"/>
      <c r="AD1381" s="71"/>
      <c r="AE1381" s="70"/>
      <c r="AF1381" s="69"/>
      <c r="AG1381" s="69"/>
      <c r="AH1381" s="72"/>
      <c r="AI1381" s="73"/>
      <c r="AJ1381" s="74"/>
      <c r="AK1381" s="75"/>
      <c r="AL1381" s="76"/>
      <c r="AM1381" s="77"/>
      <c r="AN1381" s="571" t="s">
        <v>1496</v>
      </c>
    </row>
    <row r="1382" spans="1:40" x14ac:dyDescent="0.15">
      <c r="A1382" s="67"/>
      <c r="B1382" s="68"/>
      <c r="C1382" s="68"/>
      <c r="D1382" s="68"/>
      <c r="E1382" s="68"/>
      <c r="F1382" s="68"/>
      <c r="G1382" s="68"/>
      <c r="H1382" s="68"/>
      <c r="I1382" s="68"/>
      <c r="J1382" s="68"/>
      <c r="K1382" s="68"/>
      <c r="L1382" s="68"/>
      <c r="M1382" s="68"/>
      <c r="N1382" s="68"/>
      <c r="O1382" s="68"/>
      <c r="P1382" s="68"/>
      <c r="Q1382" s="68"/>
      <c r="R1382" s="68"/>
      <c r="S1382" s="68"/>
      <c r="T1382" s="68"/>
      <c r="U1382" s="68"/>
      <c r="V1382" s="68"/>
      <c r="W1382" s="68"/>
      <c r="X1382" s="68"/>
      <c r="Y1382" s="68"/>
      <c r="Z1382" s="69"/>
      <c r="AA1382" s="70"/>
      <c r="AB1382" s="70"/>
      <c r="AC1382" s="70"/>
      <c r="AD1382" s="71"/>
      <c r="AE1382" s="70"/>
      <c r="AF1382" s="69"/>
      <c r="AG1382" s="69"/>
      <c r="AH1382" s="72"/>
      <c r="AI1382" s="73"/>
      <c r="AJ1382" s="74"/>
      <c r="AK1382" s="75"/>
      <c r="AL1382" s="76"/>
      <c r="AM1382" s="77"/>
      <c r="AN1382" s="574" t="s">
        <v>1475</v>
      </c>
    </row>
    <row r="1383" spans="1:40" x14ac:dyDescent="0.15">
      <c r="A1383" s="67"/>
      <c r="B1383" s="68"/>
      <c r="C1383" s="68"/>
      <c r="D1383" s="68"/>
      <c r="E1383" s="68"/>
      <c r="F1383" s="68"/>
      <c r="G1383" s="68"/>
      <c r="H1383" s="68"/>
      <c r="I1383" s="68"/>
      <c r="J1383" s="68"/>
      <c r="K1383" s="68"/>
      <c r="L1383" s="68"/>
      <c r="M1383" s="68"/>
      <c r="N1383" s="68"/>
      <c r="O1383" s="68"/>
      <c r="P1383" s="68"/>
      <c r="Q1383" s="68"/>
      <c r="R1383" s="68"/>
      <c r="S1383" s="68"/>
      <c r="T1383" s="68"/>
      <c r="U1383" s="68"/>
      <c r="V1383" s="68"/>
      <c r="W1383" s="68"/>
      <c r="X1383" s="68"/>
      <c r="Y1383" s="68"/>
      <c r="Z1383" s="69"/>
      <c r="AA1383" s="70"/>
      <c r="AB1383" s="70"/>
      <c r="AC1383" s="70"/>
      <c r="AD1383" s="71"/>
      <c r="AE1383" s="70"/>
      <c r="AF1383" s="69"/>
      <c r="AG1383" s="69"/>
      <c r="AH1383" s="72"/>
      <c r="AI1383" s="73"/>
      <c r="AJ1383" s="74"/>
      <c r="AK1383" s="75"/>
      <c r="AL1383" s="76"/>
      <c r="AM1383" s="77"/>
      <c r="AN1383" s="571" t="s">
        <v>1475</v>
      </c>
    </row>
    <row r="1384" spans="1:40" x14ac:dyDescent="0.15">
      <c r="A1384" s="67"/>
      <c r="B1384" s="68"/>
      <c r="C1384" s="68"/>
      <c r="D1384" s="68"/>
      <c r="E1384" s="68"/>
      <c r="F1384" s="68"/>
      <c r="G1384" s="68"/>
      <c r="H1384" s="68"/>
      <c r="I1384" s="68"/>
      <c r="J1384" s="68"/>
      <c r="K1384" s="68"/>
      <c r="L1384" s="68"/>
      <c r="M1384" s="68"/>
      <c r="N1384" s="68"/>
      <c r="O1384" s="68"/>
      <c r="P1384" s="68"/>
      <c r="Q1384" s="68"/>
      <c r="R1384" s="68"/>
      <c r="S1384" s="68"/>
      <c r="T1384" s="68"/>
      <c r="U1384" s="68"/>
      <c r="V1384" s="68"/>
      <c r="W1384" s="68"/>
      <c r="X1384" s="68"/>
      <c r="Y1384" s="68"/>
      <c r="Z1384" s="69"/>
      <c r="AA1384" s="70"/>
      <c r="AB1384" s="70"/>
      <c r="AC1384" s="70"/>
      <c r="AD1384" s="71"/>
      <c r="AE1384" s="70"/>
      <c r="AF1384" s="69"/>
      <c r="AG1384" s="69"/>
      <c r="AH1384" s="72"/>
      <c r="AI1384" s="73"/>
      <c r="AJ1384" s="74"/>
      <c r="AK1384" s="75"/>
      <c r="AL1384" s="76"/>
      <c r="AM1384" s="77"/>
      <c r="AN1384" s="571" t="s">
        <v>1475</v>
      </c>
    </row>
    <row r="1385" spans="1:40" x14ac:dyDescent="0.15">
      <c r="A1385" s="67"/>
      <c r="B1385" s="68"/>
      <c r="C1385" s="68"/>
      <c r="D1385" s="68"/>
      <c r="E1385" s="68"/>
      <c r="F1385" s="68"/>
      <c r="G1385" s="68"/>
      <c r="H1385" s="68"/>
      <c r="I1385" s="68"/>
      <c r="J1385" s="68"/>
      <c r="K1385" s="68"/>
      <c r="L1385" s="68"/>
      <c r="M1385" s="68"/>
      <c r="N1385" s="68"/>
      <c r="O1385" s="68"/>
      <c r="P1385" s="68"/>
      <c r="Q1385" s="68"/>
      <c r="R1385" s="68"/>
      <c r="S1385" s="68"/>
      <c r="T1385" s="68"/>
      <c r="U1385" s="68"/>
      <c r="V1385" s="68"/>
      <c r="W1385" s="68"/>
      <c r="X1385" s="68"/>
      <c r="Y1385" s="68"/>
      <c r="Z1385" s="69"/>
      <c r="AA1385" s="70"/>
      <c r="AB1385" s="70"/>
      <c r="AC1385" s="70"/>
      <c r="AD1385" s="71"/>
      <c r="AE1385" s="70"/>
      <c r="AF1385" s="69"/>
      <c r="AG1385" s="69"/>
      <c r="AH1385" s="72"/>
      <c r="AI1385" s="73"/>
      <c r="AJ1385" s="74"/>
      <c r="AK1385" s="75"/>
      <c r="AL1385" s="76"/>
      <c r="AM1385" s="77"/>
      <c r="AN1385" s="571" t="s">
        <v>1475</v>
      </c>
    </row>
    <row r="1386" spans="1:40" x14ac:dyDescent="0.15">
      <c r="A1386" s="79"/>
      <c r="B1386" s="80"/>
      <c r="C1386" s="80"/>
      <c r="D1386" s="80"/>
      <c r="E1386" s="80"/>
      <c r="F1386" s="80"/>
      <c r="G1386" s="68"/>
      <c r="H1386" s="68"/>
      <c r="I1386" s="68"/>
      <c r="J1386" s="68"/>
      <c r="K1386" s="68"/>
      <c r="L1386" s="68"/>
      <c r="M1386" s="68"/>
      <c r="N1386" s="68"/>
      <c r="O1386" s="68"/>
      <c r="P1386" s="68"/>
      <c r="Q1386" s="68"/>
      <c r="R1386" s="68"/>
      <c r="S1386" s="68"/>
      <c r="T1386" s="68"/>
      <c r="U1386" s="68"/>
      <c r="V1386" s="68"/>
      <c r="W1386" s="68"/>
      <c r="X1386" s="68"/>
      <c r="Y1386" s="68"/>
      <c r="Z1386" s="69"/>
      <c r="AA1386" s="70"/>
      <c r="AB1386" s="70"/>
      <c r="AC1386" s="70"/>
      <c r="AD1386" s="71"/>
      <c r="AE1386" s="70"/>
      <c r="AF1386" s="69"/>
      <c r="AG1386" s="69"/>
      <c r="AH1386" s="72"/>
      <c r="AI1386" s="73"/>
      <c r="AJ1386" s="74"/>
      <c r="AK1386" s="75"/>
      <c r="AL1386" s="76"/>
      <c r="AM1386" s="77"/>
      <c r="AN1386" s="571" t="s">
        <v>1475</v>
      </c>
    </row>
    <row r="1387" spans="1:40" x14ac:dyDescent="0.15">
      <c r="A1387" s="79"/>
      <c r="B1387" s="80"/>
      <c r="C1387" s="80"/>
      <c r="D1387" s="80"/>
      <c r="E1387" s="80"/>
      <c r="F1387" s="80"/>
      <c r="G1387" s="68"/>
      <c r="H1387" s="68"/>
      <c r="I1387" s="68"/>
      <c r="J1387" s="68"/>
      <c r="K1387" s="68"/>
      <c r="L1387" s="68"/>
      <c r="M1387" s="68"/>
      <c r="N1387" s="68"/>
      <c r="O1387" s="68"/>
      <c r="P1387" s="68"/>
      <c r="Q1387" s="68"/>
      <c r="R1387" s="68"/>
      <c r="S1387" s="68"/>
      <c r="T1387" s="68"/>
      <c r="U1387" s="68"/>
      <c r="V1387" s="68"/>
      <c r="W1387" s="68"/>
      <c r="X1387" s="68"/>
      <c r="Y1387" s="68"/>
      <c r="Z1387" s="69"/>
      <c r="AA1387" s="70"/>
      <c r="AB1387" s="70"/>
      <c r="AC1387" s="70"/>
      <c r="AD1387" s="71"/>
      <c r="AE1387" s="70"/>
      <c r="AF1387" s="69"/>
      <c r="AG1387" s="69"/>
      <c r="AH1387" s="72"/>
      <c r="AI1387" s="73"/>
      <c r="AJ1387" s="74"/>
      <c r="AK1387" s="75"/>
      <c r="AL1387" s="76"/>
      <c r="AM1387" s="77"/>
      <c r="AN1387" s="78" t="s">
        <v>1475</v>
      </c>
    </row>
    <row r="1388" spans="1:40" x14ac:dyDescent="0.15">
      <c r="A1388" s="67"/>
      <c r="B1388" s="68"/>
      <c r="C1388" s="68"/>
      <c r="D1388" s="68"/>
      <c r="E1388" s="68"/>
      <c r="F1388" s="68"/>
      <c r="G1388" s="68"/>
      <c r="H1388" s="68"/>
      <c r="I1388" s="68"/>
      <c r="J1388" s="68"/>
      <c r="K1388" s="68"/>
      <c r="L1388" s="68"/>
      <c r="M1388" s="68"/>
      <c r="N1388" s="68"/>
      <c r="O1388" s="68"/>
      <c r="P1388" s="68"/>
      <c r="Q1388" s="68"/>
      <c r="R1388" s="68"/>
      <c r="S1388" s="68"/>
      <c r="T1388" s="68"/>
      <c r="U1388" s="68"/>
      <c r="V1388" s="68"/>
      <c r="W1388" s="68"/>
      <c r="X1388" s="68"/>
      <c r="Y1388" s="68"/>
      <c r="Z1388" s="69"/>
      <c r="AA1388" s="70"/>
      <c r="AB1388" s="70"/>
      <c r="AC1388" s="70"/>
      <c r="AD1388" s="71"/>
      <c r="AE1388" s="70"/>
      <c r="AF1388" s="69"/>
      <c r="AG1388" s="69"/>
      <c r="AH1388" s="72"/>
      <c r="AI1388" s="73"/>
      <c r="AJ1388" s="74"/>
      <c r="AK1388" s="75"/>
      <c r="AL1388" s="76"/>
      <c r="AM1388" s="77"/>
      <c r="AN1388" s="571" t="s">
        <v>1475</v>
      </c>
    </row>
    <row r="1389" spans="1:40" x14ac:dyDescent="0.15">
      <c r="A1389" s="67"/>
      <c r="B1389" s="68"/>
      <c r="C1389" s="68"/>
      <c r="D1389" s="68"/>
      <c r="E1389" s="68"/>
      <c r="F1389" s="68"/>
      <c r="G1389" s="68"/>
      <c r="H1389" s="68"/>
      <c r="I1389" s="68"/>
      <c r="J1389" s="68"/>
      <c r="K1389" s="68"/>
      <c r="L1389" s="68"/>
      <c r="M1389" s="68"/>
      <c r="N1389" s="68"/>
      <c r="O1389" s="68"/>
      <c r="P1389" s="68"/>
      <c r="Q1389" s="68"/>
      <c r="R1389" s="68"/>
      <c r="S1389" s="68"/>
      <c r="T1389" s="68"/>
      <c r="U1389" s="68"/>
      <c r="V1389" s="68"/>
      <c r="W1389" s="68"/>
      <c r="X1389" s="68"/>
      <c r="Y1389" s="68"/>
      <c r="Z1389" s="69"/>
      <c r="AA1389" s="70"/>
      <c r="AB1389" s="70"/>
      <c r="AC1389" s="70"/>
      <c r="AD1389" s="71"/>
      <c r="AE1389" s="70"/>
      <c r="AF1389" s="69"/>
      <c r="AG1389" s="69"/>
      <c r="AH1389" s="72"/>
      <c r="AI1389" s="73"/>
      <c r="AJ1389" s="74"/>
      <c r="AK1389" s="75"/>
      <c r="AL1389" s="76"/>
      <c r="AM1389" s="77"/>
      <c r="AN1389" s="571" t="s">
        <v>1475</v>
      </c>
    </row>
    <row r="1390" spans="1:40" x14ac:dyDescent="0.15">
      <c r="A1390" s="67"/>
      <c r="B1390" s="68"/>
      <c r="C1390" s="68"/>
      <c r="D1390" s="68"/>
      <c r="E1390" s="68"/>
      <c r="F1390" s="68"/>
      <c r="G1390" s="68"/>
      <c r="H1390" s="68"/>
      <c r="I1390" s="68"/>
      <c r="J1390" s="68"/>
      <c r="K1390" s="68"/>
      <c r="L1390" s="68"/>
      <c r="M1390" s="68"/>
      <c r="N1390" s="68"/>
      <c r="O1390" s="68"/>
      <c r="P1390" s="68"/>
      <c r="Q1390" s="68"/>
      <c r="R1390" s="68"/>
      <c r="S1390" s="68"/>
      <c r="T1390" s="68"/>
      <c r="U1390" s="68"/>
      <c r="V1390" s="68"/>
      <c r="W1390" s="68"/>
      <c r="X1390" s="68"/>
      <c r="Y1390" s="68"/>
      <c r="Z1390" s="69"/>
      <c r="AA1390" s="70"/>
      <c r="AB1390" s="70"/>
      <c r="AC1390" s="70"/>
      <c r="AD1390" s="71"/>
      <c r="AE1390" s="70"/>
      <c r="AF1390" s="69"/>
      <c r="AG1390" s="69"/>
      <c r="AH1390" s="72"/>
      <c r="AI1390" s="73"/>
      <c r="AJ1390" s="74"/>
      <c r="AK1390" s="75"/>
      <c r="AL1390" s="76"/>
      <c r="AM1390" s="77"/>
      <c r="AN1390" s="571" t="s">
        <v>1475</v>
      </c>
    </row>
    <row r="1391" spans="1:40" x14ac:dyDescent="0.15">
      <c r="A1391" s="79"/>
      <c r="B1391" s="80"/>
      <c r="C1391" s="80"/>
      <c r="D1391" s="80"/>
      <c r="E1391" s="80"/>
      <c r="F1391" s="80"/>
      <c r="G1391" s="68"/>
      <c r="H1391" s="68"/>
      <c r="I1391" s="68"/>
      <c r="J1391" s="68"/>
      <c r="K1391" s="68"/>
      <c r="L1391" s="68"/>
      <c r="M1391" s="68"/>
      <c r="N1391" s="68"/>
      <c r="O1391" s="68"/>
      <c r="P1391" s="68"/>
      <c r="Q1391" s="68"/>
      <c r="R1391" s="68"/>
      <c r="S1391" s="68"/>
      <c r="T1391" s="68"/>
      <c r="U1391" s="68"/>
      <c r="V1391" s="68"/>
      <c r="W1391" s="68"/>
      <c r="X1391" s="68"/>
      <c r="Y1391" s="68"/>
      <c r="Z1391" s="69"/>
      <c r="AA1391" s="70"/>
      <c r="AB1391" s="70"/>
      <c r="AC1391" s="70"/>
      <c r="AD1391" s="71"/>
      <c r="AE1391" s="70"/>
      <c r="AF1391" s="69"/>
      <c r="AG1391" s="69"/>
      <c r="AH1391" s="72"/>
      <c r="AI1391" s="73"/>
      <c r="AJ1391" s="74"/>
      <c r="AK1391" s="75"/>
      <c r="AL1391" s="76"/>
      <c r="AM1391" s="77"/>
      <c r="AN1391" s="571" t="s">
        <v>1475</v>
      </c>
    </row>
    <row r="1392" spans="1:40" x14ac:dyDescent="0.15">
      <c r="A1392" s="79"/>
      <c r="B1392" s="80"/>
      <c r="C1392" s="80"/>
      <c r="D1392" s="80"/>
      <c r="E1392" s="80"/>
      <c r="F1392" s="80"/>
      <c r="G1392" s="68"/>
      <c r="H1392" s="68"/>
      <c r="I1392" s="68"/>
      <c r="J1392" s="68"/>
      <c r="K1392" s="68"/>
      <c r="L1392" s="68"/>
      <c r="M1392" s="68"/>
      <c r="N1392" s="68"/>
      <c r="O1392" s="68"/>
      <c r="P1392" s="68"/>
      <c r="Q1392" s="68"/>
      <c r="R1392" s="68"/>
      <c r="S1392" s="68"/>
      <c r="T1392" s="68"/>
      <c r="U1392" s="68"/>
      <c r="V1392" s="68"/>
      <c r="W1392" s="68"/>
      <c r="X1392" s="68"/>
      <c r="Y1392" s="68"/>
      <c r="Z1392" s="69"/>
      <c r="AA1392" s="70"/>
      <c r="AB1392" s="70"/>
      <c r="AC1392" s="70"/>
      <c r="AD1392" s="71"/>
      <c r="AE1392" s="70"/>
      <c r="AF1392" s="69"/>
      <c r="AG1392" s="69"/>
      <c r="AH1392" s="72"/>
      <c r="AI1392" s="73"/>
      <c r="AJ1392" s="74"/>
      <c r="AK1392" s="75"/>
      <c r="AL1392" s="76"/>
      <c r="AM1392" s="77"/>
      <c r="AN1392" s="571" t="s">
        <v>1475</v>
      </c>
    </row>
    <row r="1393" spans="1:40" x14ac:dyDescent="0.15">
      <c r="A1393" s="67"/>
      <c r="B1393" s="68"/>
      <c r="C1393" s="68"/>
      <c r="D1393" s="68"/>
      <c r="E1393" s="68"/>
      <c r="F1393" s="68"/>
      <c r="G1393" s="68"/>
      <c r="H1393" s="68"/>
      <c r="I1393" s="68"/>
      <c r="J1393" s="68"/>
      <c r="K1393" s="68"/>
      <c r="L1393" s="68"/>
      <c r="M1393" s="68"/>
      <c r="N1393" s="68"/>
      <c r="O1393" s="68"/>
      <c r="P1393" s="68"/>
      <c r="Q1393" s="68"/>
      <c r="R1393" s="68"/>
      <c r="S1393" s="68"/>
      <c r="T1393" s="68"/>
      <c r="U1393" s="68"/>
      <c r="V1393" s="68"/>
      <c r="W1393" s="68"/>
      <c r="X1393" s="68"/>
      <c r="Y1393" s="68"/>
      <c r="Z1393" s="69"/>
      <c r="AA1393" s="70"/>
      <c r="AB1393" s="70"/>
      <c r="AC1393" s="70"/>
      <c r="AD1393" s="71"/>
      <c r="AE1393" s="70"/>
      <c r="AF1393" s="69"/>
      <c r="AG1393" s="69"/>
      <c r="AH1393" s="72"/>
      <c r="AI1393" s="73"/>
      <c r="AJ1393" s="74"/>
      <c r="AK1393" s="75"/>
      <c r="AL1393" s="76"/>
      <c r="AM1393" s="77"/>
      <c r="AN1393" s="571" t="s">
        <v>1475</v>
      </c>
    </row>
    <row r="1394" spans="1:40" x14ac:dyDescent="0.15">
      <c r="A1394" s="79"/>
      <c r="B1394" s="80"/>
      <c r="C1394" s="80"/>
      <c r="D1394" s="80"/>
      <c r="E1394" s="80"/>
      <c r="F1394" s="80"/>
      <c r="G1394" s="68"/>
      <c r="H1394" s="68"/>
      <c r="I1394" s="68"/>
      <c r="J1394" s="68"/>
      <c r="K1394" s="68"/>
      <c r="L1394" s="68"/>
      <c r="M1394" s="68"/>
      <c r="N1394" s="68"/>
      <c r="O1394" s="68"/>
      <c r="P1394" s="68"/>
      <c r="Q1394" s="68"/>
      <c r="R1394" s="68"/>
      <c r="S1394" s="68"/>
      <c r="T1394" s="68"/>
      <c r="U1394" s="68"/>
      <c r="V1394" s="68"/>
      <c r="W1394" s="68"/>
      <c r="X1394" s="68"/>
      <c r="Y1394" s="68"/>
      <c r="Z1394" s="69"/>
      <c r="AA1394" s="70"/>
      <c r="AB1394" s="70"/>
      <c r="AC1394" s="70"/>
      <c r="AD1394" s="71"/>
      <c r="AE1394" s="70"/>
      <c r="AF1394" s="69"/>
      <c r="AG1394" s="69"/>
      <c r="AH1394" s="72"/>
      <c r="AI1394" s="73"/>
      <c r="AJ1394" s="74"/>
      <c r="AK1394" s="75"/>
      <c r="AL1394" s="76"/>
      <c r="AM1394" s="77"/>
      <c r="AN1394" s="571" t="s">
        <v>1475</v>
      </c>
    </row>
    <row r="1395" spans="1:40" x14ac:dyDescent="0.15">
      <c r="A1395" s="67"/>
      <c r="B1395" s="68"/>
      <c r="C1395" s="68"/>
      <c r="D1395" s="68"/>
      <c r="E1395" s="68"/>
      <c r="F1395" s="68"/>
      <c r="G1395" s="68"/>
      <c r="H1395" s="68"/>
      <c r="I1395" s="68"/>
      <c r="J1395" s="68"/>
      <c r="K1395" s="68"/>
      <c r="L1395" s="68"/>
      <c r="M1395" s="68"/>
      <c r="N1395" s="68"/>
      <c r="O1395" s="68"/>
      <c r="P1395" s="68"/>
      <c r="Q1395" s="68"/>
      <c r="R1395" s="68"/>
      <c r="S1395" s="68"/>
      <c r="T1395" s="68"/>
      <c r="U1395" s="68"/>
      <c r="V1395" s="68"/>
      <c r="W1395" s="68"/>
      <c r="X1395" s="68"/>
      <c r="Y1395" s="68"/>
      <c r="Z1395" s="69"/>
      <c r="AA1395" s="70"/>
      <c r="AB1395" s="70"/>
      <c r="AC1395" s="70"/>
      <c r="AD1395" s="71"/>
      <c r="AE1395" s="70"/>
      <c r="AF1395" s="69"/>
      <c r="AG1395" s="69"/>
      <c r="AH1395" s="72"/>
      <c r="AI1395" s="73"/>
      <c r="AJ1395" s="74"/>
      <c r="AK1395" s="75"/>
      <c r="AL1395" s="76"/>
      <c r="AM1395" s="77"/>
      <c r="AN1395" s="571" t="s">
        <v>1475</v>
      </c>
    </row>
    <row r="1396" spans="1:40" x14ac:dyDescent="0.15">
      <c r="A1396" s="67"/>
      <c r="B1396" s="68"/>
      <c r="C1396" s="68"/>
      <c r="D1396" s="68"/>
      <c r="E1396" s="68"/>
      <c r="F1396" s="68"/>
      <c r="G1396" s="68"/>
      <c r="H1396" s="68"/>
      <c r="I1396" s="68"/>
      <c r="J1396" s="68"/>
      <c r="K1396" s="68"/>
      <c r="L1396" s="68"/>
      <c r="M1396" s="68"/>
      <c r="N1396" s="68"/>
      <c r="O1396" s="68"/>
      <c r="P1396" s="68"/>
      <c r="Q1396" s="68"/>
      <c r="R1396" s="68"/>
      <c r="S1396" s="68"/>
      <c r="T1396" s="68"/>
      <c r="U1396" s="68"/>
      <c r="V1396" s="68"/>
      <c r="W1396" s="68"/>
      <c r="X1396" s="68"/>
      <c r="Y1396" s="68"/>
      <c r="Z1396" s="69"/>
      <c r="AA1396" s="70"/>
      <c r="AB1396" s="70"/>
      <c r="AC1396" s="70"/>
      <c r="AD1396" s="71"/>
      <c r="AE1396" s="70"/>
      <c r="AF1396" s="69"/>
      <c r="AG1396" s="69"/>
      <c r="AH1396" s="72"/>
      <c r="AI1396" s="73"/>
      <c r="AJ1396" s="74"/>
      <c r="AK1396" s="75"/>
      <c r="AL1396" s="76"/>
      <c r="AM1396" s="77"/>
      <c r="AN1396" s="571" t="s">
        <v>1475</v>
      </c>
    </row>
    <row r="1397" spans="1:40" x14ac:dyDescent="0.15">
      <c r="A1397" s="79"/>
      <c r="B1397" s="80"/>
      <c r="C1397" s="80"/>
      <c r="D1397" s="80"/>
      <c r="E1397" s="80"/>
      <c r="F1397" s="80"/>
      <c r="G1397" s="68"/>
      <c r="H1397" s="68"/>
      <c r="I1397" s="68"/>
      <c r="J1397" s="68"/>
      <c r="K1397" s="68"/>
      <c r="L1397" s="68"/>
      <c r="M1397" s="68"/>
      <c r="N1397" s="68"/>
      <c r="O1397" s="68"/>
      <c r="P1397" s="68"/>
      <c r="Q1397" s="68"/>
      <c r="R1397" s="68"/>
      <c r="S1397" s="68"/>
      <c r="T1397" s="68"/>
      <c r="U1397" s="68"/>
      <c r="V1397" s="68"/>
      <c r="W1397" s="68"/>
      <c r="X1397" s="68"/>
      <c r="Y1397" s="68"/>
      <c r="Z1397" s="69"/>
      <c r="AA1397" s="70"/>
      <c r="AB1397" s="70"/>
      <c r="AC1397" s="70"/>
      <c r="AD1397" s="71"/>
      <c r="AE1397" s="70"/>
      <c r="AF1397" s="69"/>
      <c r="AG1397" s="69"/>
      <c r="AH1397" s="72"/>
      <c r="AI1397" s="73"/>
      <c r="AJ1397" s="74"/>
      <c r="AK1397" s="75"/>
      <c r="AL1397" s="76"/>
      <c r="AM1397" s="77"/>
      <c r="AN1397" s="571" t="s">
        <v>1475</v>
      </c>
    </row>
    <row r="1398" spans="1:40" x14ac:dyDescent="0.15">
      <c r="A1398" s="67"/>
      <c r="B1398" s="68"/>
      <c r="C1398" s="68"/>
      <c r="D1398" s="68"/>
      <c r="E1398" s="68"/>
      <c r="F1398" s="68"/>
      <c r="G1398" s="68"/>
      <c r="H1398" s="68"/>
      <c r="I1398" s="68"/>
      <c r="J1398" s="68"/>
      <c r="K1398" s="68"/>
      <c r="L1398" s="68"/>
      <c r="M1398" s="68"/>
      <c r="N1398" s="68"/>
      <c r="O1398" s="68"/>
      <c r="P1398" s="68"/>
      <c r="Q1398" s="68"/>
      <c r="R1398" s="68"/>
      <c r="S1398" s="68"/>
      <c r="T1398" s="68"/>
      <c r="U1398" s="68"/>
      <c r="V1398" s="68"/>
      <c r="W1398" s="68"/>
      <c r="X1398" s="68"/>
      <c r="Y1398" s="68"/>
      <c r="Z1398" s="69"/>
      <c r="AA1398" s="70"/>
      <c r="AB1398" s="70"/>
      <c r="AC1398" s="70"/>
      <c r="AD1398" s="71"/>
      <c r="AE1398" s="70"/>
      <c r="AF1398" s="69"/>
      <c r="AG1398" s="69"/>
      <c r="AH1398" s="72"/>
      <c r="AI1398" s="73"/>
      <c r="AJ1398" s="74"/>
      <c r="AK1398" s="75"/>
      <c r="AL1398" s="76"/>
      <c r="AM1398" s="77"/>
      <c r="AN1398" s="571" t="s">
        <v>1475</v>
      </c>
    </row>
    <row r="1399" spans="1:40" x14ac:dyDescent="0.15">
      <c r="A1399" s="67"/>
      <c r="B1399" s="68"/>
      <c r="C1399" s="68"/>
      <c r="D1399" s="68"/>
      <c r="E1399" s="68"/>
      <c r="F1399" s="68"/>
      <c r="G1399" s="68"/>
      <c r="H1399" s="68"/>
      <c r="I1399" s="68"/>
      <c r="J1399" s="68"/>
      <c r="K1399" s="68"/>
      <c r="L1399" s="68"/>
      <c r="M1399" s="68"/>
      <c r="N1399" s="68"/>
      <c r="O1399" s="68"/>
      <c r="P1399" s="68"/>
      <c r="Q1399" s="68"/>
      <c r="R1399" s="68"/>
      <c r="S1399" s="68"/>
      <c r="T1399" s="68"/>
      <c r="U1399" s="68"/>
      <c r="V1399" s="68"/>
      <c r="W1399" s="68"/>
      <c r="X1399" s="68"/>
      <c r="Y1399" s="68"/>
      <c r="Z1399" s="69"/>
      <c r="AA1399" s="70"/>
      <c r="AB1399" s="70"/>
      <c r="AC1399" s="70"/>
      <c r="AD1399" s="71"/>
      <c r="AE1399" s="70"/>
      <c r="AF1399" s="69"/>
      <c r="AG1399" s="69"/>
      <c r="AH1399" s="72"/>
      <c r="AI1399" s="73"/>
      <c r="AJ1399" s="74"/>
      <c r="AK1399" s="75"/>
      <c r="AL1399" s="76"/>
      <c r="AM1399" s="77"/>
      <c r="AN1399" s="571" t="s">
        <v>1475</v>
      </c>
    </row>
    <row r="1400" spans="1:40" x14ac:dyDescent="0.15">
      <c r="A1400" s="67"/>
      <c r="B1400" s="68"/>
      <c r="C1400" s="68"/>
      <c r="D1400" s="68"/>
      <c r="E1400" s="68"/>
      <c r="F1400" s="68"/>
      <c r="G1400" s="68"/>
      <c r="H1400" s="68"/>
      <c r="I1400" s="68"/>
      <c r="J1400" s="68"/>
      <c r="K1400" s="68"/>
      <c r="L1400" s="68"/>
      <c r="M1400" s="68"/>
      <c r="N1400" s="68"/>
      <c r="O1400" s="68"/>
      <c r="P1400" s="68"/>
      <c r="Q1400" s="68"/>
      <c r="R1400" s="68"/>
      <c r="S1400" s="68"/>
      <c r="T1400" s="68"/>
      <c r="U1400" s="68"/>
      <c r="V1400" s="68"/>
      <c r="W1400" s="68"/>
      <c r="X1400" s="68"/>
      <c r="Y1400" s="68"/>
      <c r="Z1400" s="69"/>
      <c r="AA1400" s="70"/>
      <c r="AB1400" s="70"/>
      <c r="AC1400" s="70"/>
      <c r="AD1400" s="71"/>
      <c r="AE1400" s="70"/>
      <c r="AF1400" s="69"/>
      <c r="AG1400" s="69"/>
      <c r="AH1400" s="72"/>
      <c r="AI1400" s="73"/>
      <c r="AJ1400" s="74"/>
      <c r="AK1400" s="75"/>
      <c r="AL1400" s="76"/>
      <c r="AM1400" s="77"/>
      <c r="AN1400" s="571" t="s">
        <v>1343</v>
      </c>
    </row>
    <row r="1401" spans="1:40" x14ac:dyDescent="0.15">
      <c r="A1401" s="79"/>
      <c r="B1401" s="80"/>
      <c r="C1401" s="80"/>
      <c r="D1401" s="80"/>
      <c r="E1401" s="80"/>
      <c r="F1401" s="80"/>
      <c r="G1401" s="68"/>
      <c r="H1401" s="68"/>
      <c r="I1401" s="68"/>
      <c r="J1401" s="68"/>
      <c r="K1401" s="68"/>
      <c r="L1401" s="68"/>
      <c r="M1401" s="68"/>
      <c r="N1401" s="68"/>
      <c r="O1401" s="68"/>
      <c r="P1401" s="68"/>
      <c r="Q1401" s="68"/>
      <c r="R1401" s="68"/>
      <c r="S1401" s="68"/>
      <c r="T1401" s="68"/>
      <c r="U1401" s="68"/>
      <c r="V1401" s="68"/>
      <c r="W1401" s="68"/>
      <c r="X1401" s="68"/>
      <c r="Y1401" s="68"/>
      <c r="Z1401" s="69"/>
      <c r="AA1401" s="70"/>
      <c r="AB1401" s="70"/>
      <c r="AC1401" s="70"/>
      <c r="AD1401" s="71"/>
      <c r="AE1401" s="70"/>
      <c r="AF1401" s="69"/>
      <c r="AG1401" s="69"/>
      <c r="AH1401" s="72"/>
      <c r="AI1401" s="73"/>
      <c r="AJ1401" s="74"/>
      <c r="AK1401" s="75"/>
      <c r="AL1401" s="76"/>
      <c r="AM1401" s="77"/>
      <c r="AN1401" s="571" t="s">
        <v>1343</v>
      </c>
    </row>
    <row r="1402" spans="1:40" x14ac:dyDescent="0.15">
      <c r="A1402" s="79"/>
      <c r="B1402" s="80"/>
      <c r="C1402" s="80"/>
      <c r="D1402" s="80"/>
      <c r="E1402" s="80"/>
      <c r="F1402" s="80"/>
      <c r="G1402" s="68"/>
      <c r="H1402" s="68"/>
      <c r="I1402" s="68"/>
      <c r="J1402" s="68"/>
      <c r="K1402" s="68"/>
      <c r="L1402" s="68"/>
      <c r="M1402" s="68"/>
      <c r="N1402" s="68"/>
      <c r="O1402" s="68"/>
      <c r="P1402" s="68"/>
      <c r="Q1402" s="68"/>
      <c r="R1402" s="68"/>
      <c r="S1402" s="68"/>
      <c r="T1402" s="68"/>
      <c r="U1402" s="68"/>
      <c r="V1402" s="68"/>
      <c r="W1402" s="68"/>
      <c r="X1402" s="68"/>
      <c r="Y1402" s="68"/>
      <c r="Z1402" s="69"/>
      <c r="AA1402" s="70"/>
      <c r="AB1402" s="70"/>
      <c r="AC1402" s="70"/>
      <c r="AD1402" s="71"/>
      <c r="AE1402" s="70"/>
      <c r="AF1402" s="69"/>
      <c r="AG1402" s="69"/>
      <c r="AH1402" s="72"/>
      <c r="AI1402" s="73"/>
      <c r="AJ1402" s="74"/>
      <c r="AK1402" s="75"/>
      <c r="AL1402" s="76"/>
      <c r="AM1402" s="77"/>
      <c r="AN1402" s="571" t="s">
        <v>1475</v>
      </c>
    </row>
    <row r="1403" spans="1:40" x14ac:dyDescent="0.15">
      <c r="A1403" s="67"/>
      <c r="B1403" s="68"/>
      <c r="C1403" s="68"/>
      <c r="D1403" s="68"/>
      <c r="E1403" s="68"/>
      <c r="F1403" s="68"/>
      <c r="G1403" s="68"/>
      <c r="H1403" s="68"/>
      <c r="I1403" s="68"/>
      <c r="J1403" s="68"/>
      <c r="K1403" s="68"/>
      <c r="L1403" s="68"/>
      <c r="M1403" s="68"/>
      <c r="N1403" s="68"/>
      <c r="O1403" s="68"/>
      <c r="P1403" s="68"/>
      <c r="Q1403" s="68"/>
      <c r="R1403" s="68"/>
      <c r="S1403" s="68"/>
      <c r="T1403" s="68"/>
      <c r="U1403" s="68"/>
      <c r="V1403" s="68"/>
      <c r="W1403" s="68"/>
      <c r="X1403" s="68"/>
      <c r="Y1403" s="68"/>
      <c r="Z1403" s="69"/>
      <c r="AA1403" s="70"/>
      <c r="AB1403" s="70"/>
      <c r="AC1403" s="70"/>
      <c r="AD1403" s="71"/>
      <c r="AE1403" s="70"/>
      <c r="AF1403" s="69"/>
      <c r="AG1403" s="69"/>
      <c r="AH1403" s="72"/>
      <c r="AI1403" s="73"/>
      <c r="AJ1403" s="74"/>
      <c r="AK1403" s="75"/>
      <c r="AL1403" s="76"/>
      <c r="AM1403" s="77"/>
      <c r="AN1403" s="571" t="s">
        <v>1475</v>
      </c>
    </row>
    <row r="1404" spans="1:40" x14ac:dyDescent="0.15">
      <c r="A1404" s="67"/>
      <c r="B1404" s="68"/>
      <c r="C1404" s="68"/>
      <c r="D1404" s="68"/>
      <c r="E1404" s="68"/>
      <c r="F1404" s="68"/>
      <c r="G1404" s="68"/>
      <c r="H1404" s="68"/>
      <c r="I1404" s="68"/>
      <c r="J1404" s="68"/>
      <c r="K1404" s="68"/>
      <c r="L1404" s="68"/>
      <c r="M1404" s="68"/>
      <c r="N1404" s="68"/>
      <c r="O1404" s="68"/>
      <c r="P1404" s="68"/>
      <c r="Q1404" s="68"/>
      <c r="R1404" s="68"/>
      <c r="S1404" s="68"/>
      <c r="T1404" s="68"/>
      <c r="U1404" s="68"/>
      <c r="V1404" s="68"/>
      <c r="W1404" s="68"/>
      <c r="X1404" s="68"/>
      <c r="Y1404" s="68"/>
      <c r="Z1404" s="69"/>
      <c r="AA1404" s="70"/>
      <c r="AB1404" s="70"/>
      <c r="AC1404" s="70"/>
      <c r="AD1404" s="71"/>
      <c r="AE1404" s="70"/>
      <c r="AF1404" s="69"/>
      <c r="AG1404" s="69"/>
      <c r="AH1404" s="72"/>
      <c r="AI1404" s="73"/>
      <c r="AJ1404" s="74"/>
      <c r="AK1404" s="75"/>
      <c r="AL1404" s="76"/>
      <c r="AM1404" s="77"/>
      <c r="AN1404" s="571" t="s">
        <v>1475</v>
      </c>
    </row>
    <row r="1405" spans="1:40" x14ac:dyDescent="0.15">
      <c r="A1405" s="67"/>
      <c r="B1405" s="68"/>
      <c r="C1405" s="68"/>
      <c r="D1405" s="68"/>
      <c r="E1405" s="68"/>
      <c r="F1405" s="68"/>
      <c r="G1405" s="68"/>
      <c r="H1405" s="68"/>
      <c r="I1405" s="68"/>
      <c r="J1405" s="68"/>
      <c r="K1405" s="68"/>
      <c r="L1405" s="68"/>
      <c r="M1405" s="68"/>
      <c r="N1405" s="68"/>
      <c r="O1405" s="68"/>
      <c r="P1405" s="68"/>
      <c r="Q1405" s="68"/>
      <c r="R1405" s="68"/>
      <c r="S1405" s="68"/>
      <c r="T1405" s="68"/>
      <c r="U1405" s="68"/>
      <c r="V1405" s="68"/>
      <c r="W1405" s="68"/>
      <c r="X1405" s="68"/>
      <c r="Y1405" s="68"/>
      <c r="Z1405" s="69"/>
      <c r="AA1405" s="70"/>
      <c r="AB1405" s="70"/>
      <c r="AC1405" s="70"/>
      <c r="AD1405" s="71"/>
      <c r="AE1405" s="70"/>
      <c r="AF1405" s="69"/>
      <c r="AG1405" s="69"/>
      <c r="AH1405" s="72"/>
      <c r="AI1405" s="73"/>
      <c r="AJ1405" s="74"/>
      <c r="AK1405" s="75"/>
      <c r="AL1405" s="76"/>
      <c r="AM1405" s="77"/>
      <c r="AN1405" s="571" t="s">
        <v>1475</v>
      </c>
    </row>
    <row r="1406" spans="1:40" x14ac:dyDescent="0.15">
      <c r="A1406" s="67"/>
      <c r="B1406" s="68"/>
      <c r="C1406" s="68"/>
      <c r="D1406" s="68"/>
      <c r="E1406" s="68"/>
      <c r="F1406" s="68"/>
      <c r="G1406" s="68"/>
      <c r="H1406" s="68"/>
      <c r="I1406" s="68"/>
      <c r="J1406" s="68"/>
      <c r="K1406" s="68"/>
      <c r="L1406" s="68"/>
      <c r="M1406" s="68"/>
      <c r="N1406" s="68"/>
      <c r="O1406" s="68"/>
      <c r="P1406" s="68"/>
      <c r="Q1406" s="68"/>
      <c r="R1406" s="68"/>
      <c r="S1406" s="68"/>
      <c r="T1406" s="68"/>
      <c r="U1406" s="68"/>
      <c r="V1406" s="68"/>
      <c r="W1406" s="68"/>
      <c r="X1406" s="68"/>
      <c r="Y1406" s="68"/>
      <c r="Z1406" s="69"/>
      <c r="AA1406" s="70"/>
      <c r="AB1406" s="70"/>
      <c r="AC1406" s="70"/>
      <c r="AD1406" s="71"/>
      <c r="AE1406" s="70"/>
      <c r="AF1406" s="69"/>
      <c r="AG1406" s="69"/>
      <c r="AH1406" s="72"/>
      <c r="AI1406" s="73"/>
      <c r="AJ1406" s="74"/>
      <c r="AK1406" s="75"/>
      <c r="AL1406" s="76"/>
      <c r="AM1406" s="77"/>
      <c r="AN1406" s="571" t="s">
        <v>1475</v>
      </c>
    </row>
    <row r="1407" spans="1:40" x14ac:dyDescent="0.15">
      <c r="A1407" s="79"/>
      <c r="B1407" s="80"/>
      <c r="C1407" s="80"/>
      <c r="D1407" s="80"/>
      <c r="E1407" s="80"/>
      <c r="F1407" s="80"/>
      <c r="G1407" s="68"/>
      <c r="H1407" s="68"/>
      <c r="I1407" s="68"/>
      <c r="J1407" s="68"/>
      <c r="K1407" s="68"/>
      <c r="L1407" s="68"/>
      <c r="M1407" s="68"/>
      <c r="N1407" s="68"/>
      <c r="O1407" s="68"/>
      <c r="P1407" s="68"/>
      <c r="Q1407" s="68"/>
      <c r="R1407" s="68"/>
      <c r="S1407" s="68"/>
      <c r="T1407" s="68"/>
      <c r="U1407" s="68"/>
      <c r="V1407" s="68"/>
      <c r="W1407" s="68"/>
      <c r="X1407" s="68"/>
      <c r="Y1407" s="68"/>
      <c r="Z1407" s="69"/>
      <c r="AA1407" s="70"/>
      <c r="AB1407" s="70"/>
      <c r="AC1407" s="70"/>
      <c r="AD1407" s="71"/>
      <c r="AE1407" s="70"/>
      <c r="AF1407" s="69"/>
      <c r="AG1407" s="69"/>
      <c r="AH1407" s="72"/>
      <c r="AI1407" s="73"/>
      <c r="AJ1407" s="74"/>
      <c r="AK1407" s="75"/>
      <c r="AL1407" s="76"/>
      <c r="AM1407" s="77"/>
      <c r="AN1407" s="78" t="s">
        <v>1475</v>
      </c>
    </row>
    <row r="1408" spans="1:40" x14ac:dyDescent="0.15">
      <c r="A1408" s="671"/>
      <c r="B1408" s="673"/>
      <c r="C1408" s="673"/>
      <c r="D1408" s="673"/>
      <c r="E1408" s="673"/>
      <c r="F1408" s="517"/>
      <c r="G1408" s="674"/>
      <c r="H1408" s="674"/>
      <c r="I1408" s="674"/>
      <c r="J1408" s="674"/>
      <c r="K1408" s="674"/>
      <c r="L1408" s="674"/>
      <c r="M1408" s="674"/>
      <c r="N1408" s="674"/>
      <c r="O1408" s="674"/>
      <c r="P1408" s="674"/>
      <c r="Q1408" s="674"/>
      <c r="R1408" s="674"/>
      <c r="S1408" s="674"/>
      <c r="T1408" s="674"/>
      <c r="U1408" s="674"/>
      <c r="V1408" s="674"/>
      <c r="W1408" s="674"/>
      <c r="X1408" s="674"/>
      <c r="Y1408" s="674"/>
      <c r="Z1408" s="707"/>
      <c r="AA1408" s="677"/>
      <c r="AB1408" s="677"/>
      <c r="AC1408" s="677"/>
      <c r="AD1408" s="679"/>
      <c r="AE1408" s="677"/>
      <c r="AF1408" s="707"/>
      <c r="AG1408" s="707"/>
      <c r="AH1408" s="680"/>
      <c r="AI1408" s="683"/>
      <c r="AJ1408" s="707"/>
      <c r="AK1408" s="680"/>
      <c r="AL1408" s="683"/>
      <c r="AM1408" s="680"/>
      <c r="AN1408" s="78" t="s">
        <v>1343</v>
      </c>
    </row>
    <row r="1409" spans="1:40" x14ac:dyDescent="0.15">
      <c r="A1409" s="708"/>
      <c r="B1409" s="673"/>
      <c r="C1409" s="673"/>
      <c r="D1409" s="673"/>
      <c r="E1409" s="673"/>
      <c r="F1409" s="517"/>
      <c r="G1409" s="674"/>
      <c r="H1409" s="674"/>
      <c r="I1409" s="674"/>
      <c r="J1409" s="674"/>
      <c r="K1409" s="674"/>
      <c r="L1409" s="674"/>
      <c r="M1409" s="674"/>
      <c r="N1409" s="674"/>
      <c r="O1409" s="674"/>
      <c r="P1409" s="674"/>
      <c r="Q1409" s="674"/>
      <c r="R1409" s="674"/>
      <c r="S1409" s="674"/>
      <c r="T1409" s="674"/>
      <c r="U1409" s="674"/>
      <c r="V1409" s="674"/>
      <c r="W1409" s="674"/>
      <c r="X1409" s="674"/>
      <c r="Y1409" s="674"/>
      <c r="Z1409" s="707"/>
      <c r="AA1409" s="677"/>
      <c r="AB1409" s="677"/>
      <c r="AC1409" s="677"/>
      <c r="AD1409" s="679"/>
      <c r="AE1409" s="677"/>
      <c r="AF1409" s="707"/>
      <c r="AG1409" s="707"/>
      <c r="AH1409" s="680"/>
      <c r="AI1409" s="683"/>
      <c r="AJ1409" s="707"/>
      <c r="AK1409" s="680"/>
      <c r="AL1409" s="683"/>
      <c r="AM1409" s="680"/>
      <c r="AN1409" s="78" t="s">
        <v>1343</v>
      </c>
    </row>
    <row r="1410" spans="1:40" x14ac:dyDescent="0.15">
      <c r="A1410" s="708"/>
      <c r="B1410" s="673"/>
      <c r="C1410" s="673"/>
      <c r="D1410" s="673"/>
      <c r="E1410" s="673"/>
      <c r="F1410" s="517"/>
      <c r="G1410" s="674"/>
      <c r="H1410" s="674"/>
      <c r="I1410" s="674"/>
      <c r="J1410" s="674"/>
      <c r="K1410" s="674"/>
      <c r="L1410" s="674"/>
      <c r="M1410" s="674"/>
      <c r="N1410" s="674"/>
      <c r="O1410" s="674"/>
      <c r="P1410" s="674"/>
      <c r="Q1410" s="674"/>
      <c r="R1410" s="674"/>
      <c r="S1410" s="674"/>
      <c r="T1410" s="674"/>
      <c r="U1410" s="674"/>
      <c r="V1410" s="674"/>
      <c r="W1410" s="674"/>
      <c r="X1410" s="674"/>
      <c r="Y1410" s="674"/>
      <c r="Z1410" s="707"/>
      <c r="AA1410" s="677"/>
      <c r="AB1410" s="677"/>
      <c r="AC1410" s="677"/>
      <c r="AD1410" s="679"/>
      <c r="AE1410" s="677"/>
      <c r="AF1410" s="707"/>
      <c r="AG1410" s="707"/>
      <c r="AH1410" s="680"/>
      <c r="AI1410" s="683"/>
      <c r="AJ1410" s="707"/>
      <c r="AK1410" s="680"/>
      <c r="AL1410" s="683"/>
      <c r="AM1410" s="680"/>
      <c r="AN1410" s="78" t="s">
        <v>1343</v>
      </c>
    </row>
    <row r="1411" spans="1:40" x14ac:dyDescent="0.15">
      <c r="A1411" s="708"/>
      <c r="B1411" s="673"/>
      <c r="C1411" s="673"/>
      <c r="D1411" s="673"/>
      <c r="E1411" s="673"/>
      <c r="F1411" s="517"/>
      <c r="G1411" s="674"/>
      <c r="H1411" s="674"/>
      <c r="I1411" s="674"/>
      <c r="J1411" s="674"/>
      <c r="K1411" s="674"/>
      <c r="L1411" s="674"/>
      <c r="M1411" s="674"/>
      <c r="N1411" s="674"/>
      <c r="O1411" s="674"/>
      <c r="P1411" s="674"/>
      <c r="Q1411" s="674"/>
      <c r="R1411" s="674"/>
      <c r="S1411" s="674"/>
      <c r="T1411" s="674"/>
      <c r="U1411" s="674"/>
      <c r="V1411" s="674"/>
      <c r="W1411" s="674"/>
      <c r="X1411" s="674"/>
      <c r="Y1411" s="674"/>
      <c r="Z1411" s="707"/>
      <c r="AA1411" s="677"/>
      <c r="AB1411" s="677"/>
      <c r="AC1411" s="677"/>
      <c r="AD1411" s="679"/>
      <c r="AE1411" s="677"/>
      <c r="AF1411" s="707"/>
      <c r="AG1411" s="707"/>
      <c r="AH1411" s="680"/>
      <c r="AI1411" s="683"/>
      <c r="AJ1411" s="707"/>
      <c r="AK1411" s="680"/>
      <c r="AL1411" s="683"/>
      <c r="AM1411" s="680"/>
      <c r="AN1411" s="78" t="s">
        <v>1343</v>
      </c>
    </row>
    <row r="1412" spans="1:40" x14ac:dyDescent="0.15">
      <c r="A1412" s="708"/>
      <c r="B1412" s="673"/>
      <c r="C1412" s="673"/>
      <c r="D1412" s="673"/>
      <c r="E1412" s="673"/>
      <c r="F1412" s="517"/>
      <c r="G1412" s="674"/>
      <c r="H1412" s="674"/>
      <c r="I1412" s="674"/>
      <c r="J1412" s="674"/>
      <c r="K1412" s="674"/>
      <c r="L1412" s="674"/>
      <c r="M1412" s="674"/>
      <c r="N1412" s="674"/>
      <c r="O1412" s="674"/>
      <c r="P1412" s="674"/>
      <c r="Q1412" s="674"/>
      <c r="R1412" s="674"/>
      <c r="S1412" s="674"/>
      <c r="T1412" s="674"/>
      <c r="U1412" s="674"/>
      <c r="V1412" s="674"/>
      <c r="W1412" s="674"/>
      <c r="X1412" s="674"/>
      <c r="Y1412" s="674"/>
      <c r="Z1412" s="707"/>
      <c r="AA1412" s="677"/>
      <c r="AB1412" s="677"/>
      <c r="AC1412" s="677"/>
      <c r="AD1412" s="679"/>
      <c r="AE1412" s="677"/>
      <c r="AF1412" s="707"/>
      <c r="AG1412" s="707"/>
      <c r="AH1412" s="680"/>
      <c r="AI1412" s="683"/>
      <c r="AJ1412" s="707"/>
      <c r="AK1412" s="680"/>
      <c r="AL1412" s="683"/>
      <c r="AM1412" s="680"/>
      <c r="AN1412" s="78" t="s">
        <v>1343</v>
      </c>
    </row>
    <row r="1413" spans="1:40" x14ac:dyDescent="0.15">
      <c r="A1413" s="708"/>
      <c r="B1413" s="673"/>
      <c r="C1413" s="673"/>
      <c r="D1413" s="673"/>
      <c r="E1413" s="673"/>
      <c r="F1413" s="517"/>
      <c r="G1413" s="674"/>
      <c r="H1413" s="674"/>
      <c r="I1413" s="674"/>
      <c r="J1413" s="674"/>
      <c r="K1413" s="674"/>
      <c r="L1413" s="674"/>
      <c r="M1413" s="674"/>
      <c r="N1413" s="674"/>
      <c r="O1413" s="674"/>
      <c r="P1413" s="674"/>
      <c r="Q1413" s="674"/>
      <c r="R1413" s="674"/>
      <c r="S1413" s="674"/>
      <c r="T1413" s="674"/>
      <c r="U1413" s="674"/>
      <c r="V1413" s="674"/>
      <c r="W1413" s="674"/>
      <c r="X1413" s="674"/>
      <c r="Y1413" s="674"/>
      <c r="Z1413" s="707"/>
      <c r="AA1413" s="677"/>
      <c r="AB1413" s="677"/>
      <c r="AC1413" s="677"/>
      <c r="AD1413" s="679"/>
      <c r="AE1413" s="677"/>
      <c r="AF1413" s="707"/>
      <c r="AG1413" s="707"/>
      <c r="AH1413" s="680"/>
      <c r="AI1413" s="683"/>
      <c r="AJ1413" s="707"/>
      <c r="AK1413" s="680"/>
      <c r="AL1413" s="683"/>
      <c r="AM1413" s="680"/>
      <c r="AN1413" s="78" t="s">
        <v>1343</v>
      </c>
    </row>
    <row r="1414" spans="1:40" x14ac:dyDescent="0.15">
      <c r="A1414" s="708"/>
      <c r="B1414" s="673"/>
      <c r="C1414" s="673"/>
      <c r="D1414" s="673"/>
      <c r="E1414" s="673"/>
      <c r="F1414" s="517"/>
      <c r="G1414" s="674"/>
      <c r="H1414" s="674"/>
      <c r="I1414" s="674"/>
      <c r="J1414" s="674"/>
      <c r="K1414" s="674"/>
      <c r="L1414" s="674"/>
      <c r="M1414" s="674"/>
      <c r="N1414" s="674"/>
      <c r="O1414" s="674"/>
      <c r="P1414" s="674"/>
      <c r="Q1414" s="674"/>
      <c r="R1414" s="674"/>
      <c r="S1414" s="674"/>
      <c r="T1414" s="674"/>
      <c r="U1414" s="674"/>
      <c r="V1414" s="674"/>
      <c r="W1414" s="674"/>
      <c r="X1414" s="674"/>
      <c r="Y1414" s="674"/>
      <c r="Z1414" s="707"/>
      <c r="AA1414" s="677"/>
      <c r="AB1414" s="677"/>
      <c r="AC1414" s="677"/>
      <c r="AD1414" s="679"/>
      <c r="AE1414" s="677"/>
      <c r="AF1414" s="707"/>
      <c r="AG1414" s="707"/>
      <c r="AH1414" s="680"/>
      <c r="AI1414" s="683"/>
      <c r="AJ1414" s="707"/>
      <c r="AK1414" s="680"/>
      <c r="AL1414" s="683"/>
      <c r="AM1414" s="680"/>
      <c r="AN1414" s="78" t="s">
        <v>1343</v>
      </c>
    </row>
    <row r="1415" spans="1:40" x14ac:dyDescent="0.15">
      <c r="A1415" s="67"/>
      <c r="B1415" s="68"/>
      <c r="C1415" s="68"/>
      <c r="D1415" s="68"/>
      <c r="E1415" s="68"/>
      <c r="F1415" s="68"/>
      <c r="G1415" s="68"/>
      <c r="H1415" s="68"/>
      <c r="I1415" s="68"/>
      <c r="J1415" s="68"/>
      <c r="K1415" s="68"/>
      <c r="L1415" s="68"/>
      <c r="M1415" s="68"/>
      <c r="N1415" s="68"/>
      <c r="O1415" s="68"/>
      <c r="P1415" s="68"/>
      <c r="Q1415" s="68"/>
      <c r="R1415" s="68"/>
      <c r="S1415" s="68"/>
      <c r="T1415" s="68"/>
      <c r="U1415" s="68"/>
      <c r="V1415" s="68"/>
      <c r="W1415" s="68"/>
      <c r="X1415" s="68"/>
      <c r="Y1415" s="68"/>
      <c r="Z1415" s="69"/>
      <c r="AA1415" s="70"/>
      <c r="AB1415" s="70"/>
      <c r="AC1415" s="70"/>
      <c r="AD1415" s="71"/>
      <c r="AE1415" s="70"/>
      <c r="AF1415" s="69"/>
      <c r="AG1415" s="69"/>
      <c r="AH1415" s="72"/>
      <c r="AI1415" s="73"/>
      <c r="AJ1415" s="74"/>
      <c r="AK1415" s="75"/>
      <c r="AL1415" s="76"/>
      <c r="AM1415" s="77"/>
      <c r="AN1415" s="571" t="s">
        <v>1524</v>
      </c>
    </row>
    <row r="1416" spans="1:40" x14ac:dyDescent="0.15">
      <c r="A1416" s="67"/>
      <c r="B1416" s="68"/>
      <c r="C1416" s="68"/>
      <c r="D1416" s="68"/>
      <c r="E1416" s="68"/>
      <c r="F1416" s="68"/>
      <c r="G1416" s="68"/>
      <c r="H1416" s="68"/>
      <c r="I1416" s="68"/>
      <c r="J1416" s="68"/>
      <c r="K1416" s="68"/>
      <c r="L1416" s="68"/>
      <c r="M1416" s="68"/>
      <c r="N1416" s="68"/>
      <c r="O1416" s="68"/>
      <c r="P1416" s="68"/>
      <c r="Q1416" s="68"/>
      <c r="R1416" s="68"/>
      <c r="S1416" s="68"/>
      <c r="T1416" s="68"/>
      <c r="U1416" s="68"/>
      <c r="V1416" s="68"/>
      <c r="W1416" s="68"/>
      <c r="X1416" s="68"/>
      <c r="Y1416" s="68"/>
      <c r="Z1416" s="69"/>
      <c r="AA1416" s="70"/>
      <c r="AB1416" s="70"/>
      <c r="AC1416" s="70"/>
      <c r="AD1416" s="71"/>
      <c r="AE1416" s="70"/>
      <c r="AF1416" s="69"/>
      <c r="AG1416" s="69"/>
      <c r="AH1416" s="72"/>
      <c r="AI1416" s="73"/>
      <c r="AJ1416" s="74"/>
      <c r="AK1416" s="75"/>
      <c r="AL1416" s="76"/>
      <c r="AM1416" s="77"/>
      <c r="AN1416" s="571" t="s">
        <v>1524</v>
      </c>
    </row>
    <row r="1417" spans="1:40" x14ac:dyDescent="0.15">
      <c r="A1417" s="67"/>
      <c r="B1417" s="68"/>
      <c r="C1417" s="68"/>
      <c r="D1417" s="68"/>
      <c r="E1417" s="68"/>
      <c r="F1417" s="68"/>
      <c r="G1417" s="68"/>
      <c r="H1417" s="68"/>
      <c r="I1417" s="68"/>
      <c r="J1417" s="68"/>
      <c r="K1417" s="68"/>
      <c r="L1417" s="68"/>
      <c r="M1417" s="68"/>
      <c r="N1417" s="68"/>
      <c r="O1417" s="68"/>
      <c r="P1417" s="68"/>
      <c r="Q1417" s="68"/>
      <c r="R1417" s="68"/>
      <c r="S1417" s="68"/>
      <c r="T1417" s="68"/>
      <c r="U1417" s="68"/>
      <c r="V1417" s="68"/>
      <c r="W1417" s="68"/>
      <c r="X1417" s="68"/>
      <c r="Y1417" s="68"/>
      <c r="Z1417" s="69"/>
      <c r="AA1417" s="70"/>
      <c r="AB1417" s="70"/>
      <c r="AC1417" s="70"/>
      <c r="AD1417" s="71"/>
      <c r="AE1417" s="70"/>
      <c r="AF1417" s="69"/>
      <c r="AG1417" s="69"/>
      <c r="AH1417" s="72"/>
      <c r="AI1417" s="73"/>
      <c r="AJ1417" s="74"/>
      <c r="AK1417" s="75"/>
      <c r="AL1417" s="76"/>
      <c r="AM1417" s="77"/>
      <c r="AN1417" s="571" t="s">
        <v>1502</v>
      </c>
    </row>
    <row r="1418" spans="1:40" x14ac:dyDescent="0.15">
      <c r="A1418" s="67"/>
      <c r="B1418" s="68"/>
      <c r="C1418" s="68"/>
      <c r="D1418" s="68"/>
      <c r="E1418" s="68"/>
      <c r="F1418" s="68"/>
      <c r="G1418" s="68"/>
      <c r="H1418" s="68"/>
      <c r="I1418" s="68"/>
      <c r="J1418" s="68"/>
      <c r="K1418" s="68"/>
      <c r="L1418" s="68"/>
      <c r="M1418" s="68"/>
      <c r="N1418" s="68"/>
      <c r="O1418" s="68"/>
      <c r="P1418" s="68"/>
      <c r="Q1418" s="68"/>
      <c r="R1418" s="68"/>
      <c r="S1418" s="68"/>
      <c r="T1418" s="68"/>
      <c r="U1418" s="68"/>
      <c r="V1418" s="68"/>
      <c r="W1418" s="68"/>
      <c r="X1418" s="68"/>
      <c r="Y1418" s="68"/>
      <c r="Z1418" s="69"/>
      <c r="AA1418" s="70"/>
      <c r="AB1418" s="70"/>
      <c r="AC1418" s="70"/>
      <c r="AD1418" s="71"/>
      <c r="AE1418" s="70"/>
      <c r="AF1418" s="69"/>
      <c r="AG1418" s="69"/>
      <c r="AH1418" s="72"/>
      <c r="AI1418" s="73"/>
      <c r="AJ1418" s="74"/>
      <c r="AK1418" s="75"/>
      <c r="AL1418" s="76"/>
      <c r="AM1418" s="77"/>
      <c r="AN1418" s="78" t="s">
        <v>1502</v>
      </c>
    </row>
    <row r="1419" spans="1:40" x14ac:dyDescent="0.15">
      <c r="A1419" s="67"/>
      <c r="B1419" s="68"/>
      <c r="C1419" s="68"/>
      <c r="D1419" s="68"/>
      <c r="E1419" s="68"/>
      <c r="F1419" s="68"/>
      <c r="G1419" s="68"/>
      <c r="H1419" s="68"/>
      <c r="I1419" s="68"/>
      <c r="J1419" s="68"/>
      <c r="K1419" s="68"/>
      <c r="L1419" s="68"/>
      <c r="M1419" s="68"/>
      <c r="N1419" s="68"/>
      <c r="O1419" s="68"/>
      <c r="P1419" s="68"/>
      <c r="Q1419" s="68"/>
      <c r="R1419" s="68"/>
      <c r="S1419" s="68"/>
      <c r="T1419" s="68"/>
      <c r="U1419" s="68"/>
      <c r="V1419" s="68"/>
      <c r="W1419" s="68"/>
      <c r="X1419" s="68"/>
      <c r="Y1419" s="68"/>
      <c r="Z1419" s="69"/>
      <c r="AA1419" s="70"/>
      <c r="AB1419" s="70"/>
      <c r="AC1419" s="70"/>
      <c r="AD1419" s="71"/>
      <c r="AE1419" s="70"/>
      <c r="AF1419" s="69"/>
      <c r="AG1419" s="69"/>
      <c r="AH1419" s="72"/>
      <c r="AI1419" s="73"/>
      <c r="AJ1419" s="74"/>
      <c r="AK1419" s="75"/>
      <c r="AL1419" s="76"/>
      <c r="AM1419" s="77"/>
      <c r="AN1419" s="571" t="s">
        <v>1502</v>
      </c>
    </row>
    <row r="1420" spans="1:40" x14ac:dyDescent="0.15">
      <c r="A1420" s="67"/>
      <c r="B1420" s="68"/>
      <c r="C1420" s="68"/>
      <c r="D1420" s="68"/>
      <c r="E1420" s="68"/>
      <c r="F1420" s="68"/>
      <c r="G1420" s="68"/>
      <c r="H1420" s="68"/>
      <c r="I1420" s="68"/>
      <c r="J1420" s="68"/>
      <c r="K1420" s="68"/>
      <c r="L1420" s="68"/>
      <c r="M1420" s="68"/>
      <c r="N1420" s="68"/>
      <c r="O1420" s="68"/>
      <c r="P1420" s="68"/>
      <c r="Q1420" s="68"/>
      <c r="R1420" s="68"/>
      <c r="S1420" s="68"/>
      <c r="T1420" s="68"/>
      <c r="U1420" s="68"/>
      <c r="V1420" s="68"/>
      <c r="W1420" s="68"/>
      <c r="X1420" s="68"/>
      <c r="Y1420" s="68"/>
      <c r="Z1420" s="69"/>
      <c r="AA1420" s="70"/>
      <c r="AB1420" s="70"/>
      <c r="AC1420" s="70"/>
      <c r="AD1420" s="71"/>
      <c r="AE1420" s="70"/>
      <c r="AF1420" s="69"/>
      <c r="AG1420" s="69"/>
      <c r="AH1420" s="72"/>
      <c r="AI1420" s="73"/>
      <c r="AJ1420" s="74"/>
      <c r="AK1420" s="75"/>
      <c r="AL1420" s="76"/>
      <c r="AM1420" s="77"/>
      <c r="AN1420" s="571" t="s">
        <v>1502</v>
      </c>
    </row>
    <row r="1421" spans="1:40" x14ac:dyDescent="0.15">
      <c r="A1421" s="67"/>
      <c r="B1421" s="68"/>
      <c r="C1421" s="68"/>
      <c r="D1421" s="68"/>
      <c r="E1421" s="68"/>
      <c r="F1421" s="68"/>
      <c r="G1421" s="68"/>
      <c r="H1421" s="68"/>
      <c r="I1421" s="68"/>
      <c r="J1421" s="68"/>
      <c r="K1421" s="68"/>
      <c r="L1421" s="68"/>
      <c r="M1421" s="68"/>
      <c r="N1421" s="68"/>
      <c r="O1421" s="68"/>
      <c r="P1421" s="68"/>
      <c r="Q1421" s="68"/>
      <c r="R1421" s="68"/>
      <c r="S1421" s="68"/>
      <c r="T1421" s="68"/>
      <c r="U1421" s="68"/>
      <c r="V1421" s="68"/>
      <c r="W1421" s="68"/>
      <c r="X1421" s="68"/>
      <c r="Y1421" s="68"/>
      <c r="Z1421" s="69"/>
      <c r="AA1421" s="70"/>
      <c r="AB1421" s="70"/>
      <c r="AC1421" s="70"/>
      <c r="AD1421" s="71"/>
      <c r="AE1421" s="70"/>
      <c r="AF1421" s="69"/>
      <c r="AG1421" s="69"/>
      <c r="AH1421" s="72"/>
      <c r="AI1421" s="73"/>
      <c r="AJ1421" s="74"/>
      <c r="AK1421" s="75"/>
      <c r="AL1421" s="76"/>
      <c r="AM1421" s="77"/>
      <c r="AN1421" s="571" t="s">
        <v>1502</v>
      </c>
    </row>
    <row r="1422" spans="1:40" x14ac:dyDescent="0.15">
      <c r="A1422" s="79"/>
      <c r="B1422" s="80"/>
      <c r="C1422" s="80"/>
      <c r="D1422" s="80"/>
      <c r="E1422" s="80"/>
      <c r="F1422" s="80"/>
      <c r="G1422" s="68"/>
      <c r="H1422" s="68"/>
      <c r="I1422" s="68"/>
      <c r="J1422" s="68"/>
      <c r="K1422" s="68"/>
      <c r="L1422" s="68"/>
      <c r="M1422" s="68"/>
      <c r="N1422" s="68"/>
      <c r="O1422" s="68"/>
      <c r="P1422" s="68"/>
      <c r="Q1422" s="68"/>
      <c r="R1422" s="68"/>
      <c r="S1422" s="68"/>
      <c r="T1422" s="68"/>
      <c r="U1422" s="68"/>
      <c r="V1422" s="68"/>
      <c r="W1422" s="68"/>
      <c r="X1422" s="68"/>
      <c r="Y1422" s="68"/>
      <c r="Z1422" s="69"/>
      <c r="AA1422" s="70"/>
      <c r="AB1422" s="70"/>
      <c r="AC1422" s="70"/>
      <c r="AD1422" s="71"/>
      <c r="AE1422" s="70"/>
      <c r="AF1422" s="69"/>
      <c r="AG1422" s="69"/>
      <c r="AH1422" s="72"/>
      <c r="AI1422" s="73"/>
      <c r="AJ1422" s="74"/>
      <c r="AK1422" s="75"/>
      <c r="AL1422" s="76"/>
      <c r="AM1422" s="77"/>
      <c r="AN1422" s="78" t="s">
        <v>1501</v>
      </c>
    </row>
    <row r="1423" spans="1:40" x14ac:dyDescent="0.15">
      <c r="A1423" s="67"/>
      <c r="B1423" s="68"/>
      <c r="C1423" s="68"/>
      <c r="D1423" s="68"/>
      <c r="E1423" s="68"/>
      <c r="F1423" s="68"/>
      <c r="G1423" s="68"/>
      <c r="H1423" s="68"/>
      <c r="I1423" s="68"/>
      <c r="J1423" s="68"/>
      <c r="K1423" s="68"/>
      <c r="L1423" s="68"/>
      <c r="M1423" s="68"/>
      <c r="N1423" s="68"/>
      <c r="O1423" s="68"/>
      <c r="P1423" s="68"/>
      <c r="Q1423" s="68"/>
      <c r="R1423" s="68"/>
      <c r="S1423" s="68"/>
      <c r="T1423" s="68"/>
      <c r="U1423" s="68"/>
      <c r="V1423" s="68"/>
      <c r="W1423" s="68"/>
      <c r="X1423" s="68"/>
      <c r="Y1423" s="68"/>
      <c r="Z1423" s="69"/>
      <c r="AA1423" s="70"/>
      <c r="AB1423" s="70"/>
      <c r="AC1423" s="70"/>
      <c r="AD1423" s="71"/>
      <c r="AE1423" s="70"/>
      <c r="AF1423" s="69"/>
      <c r="AG1423" s="69"/>
      <c r="AH1423" s="72"/>
      <c r="AI1423" s="73"/>
      <c r="AJ1423" s="74"/>
      <c r="AK1423" s="75"/>
      <c r="AL1423" s="76"/>
      <c r="AM1423" s="77"/>
      <c r="AN1423" s="571" t="s">
        <v>1502</v>
      </c>
    </row>
    <row r="1424" spans="1:40" ht="27" x14ac:dyDescent="0.15">
      <c r="A1424" s="79"/>
      <c r="B1424" s="80"/>
      <c r="C1424" s="80"/>
      <c r="D1424" s="80"/>
      <c r="E1424" s="80"/>
      <c r="F1424" s="80"/>
      <c r="G1424" s="68"/>
      <c r="H1424" s="68"/>
      <c r="I1424" s="68"/>
      <c r="J1424" s="68"/>
      <c r="K1424" s="68"/>
      <c r="L1424" s="68"/>
      <c r="M1424" s="68"/>
      <c r="N1424" s="68"/>
      <c r="O1424" s="68"/>
      <c r="P1424" s="68"/>
      <c r="Q1424" s="68"/>
      <c r="R1424" s="68"/>
      <c r="S1424" s="68"/>
      <c r="T1424" s="68"/>
      <c r="U1424" s="68"/>
      <c r="V1424" s="68"/>
      <c r="W1424" s="68"/>
      <c r="X1424" s="68"/>
      <c r="Y1424" s="68"/>
      <c r="Z1424" s="69"/>
      <c r="AA1424" s="70"/>
      <c r="AB1424" s="70"/>
      <c r="AC1424" s="70"/>
      <c r="AD1424" s="71"/>
      <c r="AE1424" s="70"/>
      <c r="AF1424" s="69"/>
      <c r="AG1424" s="69"/>
      <c r="AH1424" s="72"/>
      <c r="AI1424" s="73"/>
      <c r="AJ1424" s="74"/>
      <c r="AK1424" s="75"/>
      <c r="AL1424" s="76"/>
      <c r="AM1424" s="77"/>
      <c r="AN1424" s="571" t="s">
        <v>1491</v>
      </c>
    </row>
    <row r="1425" spans="1:40" ht="27" x14ac:dyDescent="0.15">
      <c r="A1425" s="79"/>
      <c r="B1425" s="80"/>
      <c r="C1425" s="80"/>
      <c r="D1425" s="80"/>
      <c r="E1425" s="80"/>
      <c r="F1425" s="80"/>
      <c r="G1425" s="68"/>
      <c r="H1425" s="68"/>
      <c r="I1425" s="68"/>
      <c r="J1425" s="68"/>
      <c r="K1425" s="68"/>
      <c r="L1425" s="68"/>
      <c r="M1425" s="68"/>
      <c r="N1425" s="68"/>
      <c r="O1425" s="68"/>
      <c r="P1425" s="68"/>
      <c r="Q1425" s="68"/>
      <c r="R1425" s="68"/>
      <c r="S1425" s="68"/>
      <c r="T1425" s="68"/>
      <c r="U1425" s="68"/>
      <c r="V1425" s="68"/>
      <c r="W1425" s="68"/>
      <c r="X1425" s="68"/>
      <c r="Y1425" s="68"/>
      <c r="Z1425" s="69"/>
      <c r="AA1425" s="70"/>
      <c r="AB1425" s="70"/>
      <c r="AC1425" s="70"/>
      <c r="AD1425" s="71"/>
      <c r="AE1425" s="70"/>
      <c r="AF1425" s="69"/>
      <c r="AG1425" s="69"/>
      <c r="AH1425" s="72"/>
      <c r="AI1425" s="73"/>
      <c r="AJ1425" s="74"/>
      <c r="AK1425" s="75"/>
      <c r="AL1425" s="76"/>
      <c r="AM1425" s="77"/>
      <c r="AN1425" s="571" t="s">
        <v>1491</v>
      </c>
    </row>
    <row r="1426" spans="1:40" ht="27" x14ac:dyDescent="0.15">
      <c r="A1426" s="79"/>
      <c r="B1426" s="80"/>
      <c r="C1426" s="80"/>
      <c r="D1426" s="80"/>
      <c r="E1426" s="80"/>
      <c r="F1426" s="80"/>
      <c r="G1426" s="68"/>
      <c r="H1426" s="68"/>
      <c r="I1426" s="68"/>
      <c r="J1426" s="68"/>
      <c r="K1426" s="68"/>
      <c r="L1426" s="68"/>
      <c r="M1426" s="68"/>
      <c r="N1426" s="68"/>
      <c r="O1426" s="68"/>
      <c r="P1426" s="68"/>
      <c r="Q1426" s="68"/>
      <c r="R1426" s="68"/>
      <c r="S1426" s="68"/>
      <c r="T1426" s="68"/>
      <c r="U1426" s="68"/>
      <c r="V1426" s="68"/>
      <c r="W1426" s="68"/>
      <c r="X1426" s="68"/>
      <c r="Y1426" s="68"/>
      <c r="Z1426" s="69"/>
      <c r="AA1426" s="70"/>
      <c r="AB1426" s="70"/>
      <c r="AC1426" s="70"/>
      <c r="AD1426" s="71"/>
      <c r="AE1426" s="70"/>
      <c r="AF1426" s="69"/>
      <c r="AG1426" s="69"/>
      <c r="AH1426" s="72"/>
      <c r="AI1426" s="73"/>
      <c r="AJ1426" s="74"/>
      <c r="AK1426" s="75"/>
      <c r="AL1426" s="76"/>
      <c r="AM1426" s="77"/>
      <c r="AN1426" s="571" t="s">
        <v>1491</v>
      </c>
    </row>
    <row r="1427" spans="1:40" ht="27" x14ac:dyDescent="0.15">
      <c r="A1427" s="67"/>
      <c r="B1427" s="68"/>
      <c r="C1427" s="68"/>
      <c r="D1427" s="68"/>
      <c r="E1427" s="68"/>
      <c r="F1427" s="68"/>
      <c r="G1427" s="68"/>
      <c r="H1427" s="68"/>
      <c r="I1427" s="68"/>
      <c r="J1427" s="68"/>
      <c r="K1427" s="68"/>
      <c r="L1427" s="68"/>
      <c r="M1427" s="68"/>
      <c r="N1427" s="68"/>
      <c r="O1427" s="68"/>
      <c r="P1427" s="68"/>
      <c r="Q1427" s="68"/>
      <c r="R1427" s="68"/>
      <c r="S1427" s="68"/>
      <c r="T1427" s="68"/>
      <c r="U1427" s="68"/>
      <c r="V1427" s="68"/>
      <c r="W1427" s="68"/>
      <c r="X1427" s="68"/>
      <c r="Y1427" s="68"/>
      <c r="Z1427" s="69"/>
      <c r="AA1427" s="70"/>
      <c r="AB1427" s="70"/>
      <c r="AC1427" s="70"/>
      <c r="AD1427" s="71"/>
      <c r="AE1427" s="70"/>
      <c r="AF1427" s="69"/>
      <c r="AG1427" s="69"/>
      <c r="AH1427" s="72"/>
      <c r="AI1427" s="73"/>
      <c r="AJ1427" s="74"/>
      <c r="AK1427" s="75"/>
      <c r="AL1427" s="76"/>
      <c r="AM1427" s="77"/>
      <c r="AN1427" s="571" t="s">
        <v>1491</v>
      </c>
    </row>
    <row r="1428" spans="1:40" ht="27" x14ac:dyDescent="0.15">
      <c r="A1428" s="67"/>
      <c r="B1428" s="68"/>
      <c r="C1428" s="68"/>
      <c r="D1428" s="68"/>
      <c r="E1428" s="68"/>
      <c r="F1428" s="68"/>
      <c r="G1428" s="68"/>
      <c r="H1428" s="68"/>
      <c r="I1428" s="68"/>
      <c r="J1428" s="68"/>
      <c r="K1428" s="68"/>
      <c r="L1428" s="68"/>
      <c r="M1428" s="68"/>
      <c r="N1428" s="68"/>
      <c r="O1428" s="68"/>
      <c r="P1428" s="68"/>
      <c r="Q1428" s="68"/>
      <c r="R1428" s="68"/>
      <c r="S1428" s="68"/>
      <c r="T1428" s="68"/>
      <c r="U1428" s="68"/>
      <c r="V1428" s="68"/>
      <c r="W1428" s="68"/>
      <c r="X1428" s="68"/>
      <c r="Y1428" s="68"/>
      <c r="Z1428" s="69"/>
      <c r="AA1428" s="70"/>
      <c r="AB1428" s="70"/>
      <c r="AC1428" s="70"/>
      <c r="AD1428" s="71"/>
      <c r="AE1428" s="70"/>
      <c r="AF1428" s="69"/>
      <c r="AG1428" s="69"/>
      <c r="AH1428" s="72"/>
      <c r="AI1428" s="73"/>
      <c r="AJ1428" s="74"/>
      <c r="AK1428" s="75"/>
      <c r="AL1428" s="76"/>
      <c r="AM1428" s="77"/>
      <c r="AN1428" s="571" t="s">
        <v>1491</v>
      </c>
    </row>
    <row r="1429" spans="1:40" ht="27" x14ac:dyDescent="0.15">
      <c r="A1429" s="67"/>
      <c r="B1429" s="68"/>
      <c r="C1429" s="68"/>
      <c r="D1429" s="68"/>
      <c r="E1429" s="68"/>
      <c r="F1429" s="68"/>
      <c r="G1429" s="68"/>
      <c r="H1429" s="68"/>
      <c r="I1429" s="68"/>
      <c r="J1429" s="68"/>
      <c r="K1429" s="68"/>
      <c r="L1429" s="68"/>
      <c r="M1429" s="68"/>
      <c r="N1429" s="68"/>
      <c r="O1429" s="68"/>
      <c r="P1429" s="68"/>
      <c r="Q1429" s="68"/>
      <c r="R1429" s="68"/>
      <c r="S1429" s="68"/>
      <c r="T1429" s="68"/>
      <c r="U1429" s="68"/>
      <c r="V1429" s="68"/>
      <c r="W1429" s="68"/>
      <c r="X1429" s="68"/>
      <c r="Y1429" s="68"/>
      <c r="Z1429" s="69"/>
      <c r="AA1429" s="70"/>
      <c r="AB1429" s="70"/>
      <c r="AC1429" s="70"/>
      <c r="AD1429" s="71"/>
      <c r="AE1429" s="70"/>
      <c r="AF1429" s="69"/>
      <c r="AG1429" s="69"/>
      <c r="AH1429" s="72"/>
      <c r="AI1429" s="73"/>
      <c r="AJ1429" s="74"/>
      <c r="AK1429" s="75"/>
      <c r="AL1429" s="76"/>
      <c r="AM1429" s="77"/>
      <c r="AN1429" s="571" t="s">
        <v>1491</v>
      </c>
    </row>
    <row r="1430" spans="1:40" ht="27" x14ac:dyDescent="0.15">
      <c r="A1430" s="67"/>
      <c r="B1430" s="68"/>
      <c r="C1430" s="68"/>
      <c r="D1430" s="68"/>
      <c r="E1430" s="68"/>
      <c r="F1430" s="68"/>
      <c r="G1430" s="68"/>
      <c r="H1430" s="68"/>
      <c r="I1430" s="68"/>
      <c r="J1430" s="68"/>
      <c r="K1430" s="68"/>
      <c r="L1430" s="68"/>
      <c r="M1430" s="68"/>
      <c r="N1430" s="68"/>
      <c r="O1430" s="68"/>
      <c r="P1430" s="68"/>
      <c r="Q1430" s="68"/>
      <c r="R1430" s="68"/>
      <c r="S1430" s="68"/>
      <c r="T1430" s="68"/>
      <c r="U1430" s="68"/>
      <c r="V1430" s="68"/>
      <c r="W1430" s="68"/>
      <c r="X1430" s="68"/>
      <c r="Y1430" s="68"/>
      <c r="Z1430" s="69"/>
      <c r="AA1430" s="70"/>
      <c r="AB1430" s="70"/>
      <c r="AC1430" s="70"/>
      <c r="AD1430" s="71"/>
      <c r="AE1430" s="70"/>
      <c r="AF1430" s="69"/>
      <c r="AG1430" s="69"/>
      <c r="AH1430" s="72"/>
      <c r="AI1430" s="73"/>
      <c r="AJ1430" s="74"/>
      <c r="AK1430" s="75"/>
      <c r="AL1430" s="76"/>
      <c r="AM1430" s="77"/>
      <c r="AN1430" s="571" t="s">
        <v>1491</v>
      </c>
    </row>
    <row r="1431" spans="1:40" ht="27" x14ac:dyDescent="0.15">
      <c r="A1431" s="67"/>
      <c r="B1431" s="68"/>
      <c r="C1431" s="68"/>
      <c r="D1431" s="68"/>
      <c r="E1431" s="68"/>
      <c r="F1431" s="68"/>
      <c r="G1431" s="68"/>
      <c r="H1431" s="68"/>
      <c r="I1431" s="68"/>
      <c r="J1431" s="68"/>
      <c r="K1431" s="68"/>
      <c r="L1431" s="68"/>
      <c r="M1431" s="68"/>
      <c r="N1431" s="68"/>
      <c r="O1431" s="68"/>
      <c r="P1431" s="68"/>
      <c r="Q1431" s="68"/>
      <c r="R1431" s="68"/>
      <c r="S1431" s="68"/>
      <c r="T1431" s="68"/>
      <c r="U1431" s="68"/>
      <c r="V1431" s="68"/>
      <c r="W1431" s="68"/>
      <c r="X1431" s="68"/>
      <c r="Y1431" s="68"/>
      <c r="Z1431" s="69"/>
      <c r="AA1431" s="70"/>
      <c r="AB1431" s="70"/>
      <c r="AC1431" s="70"/>
      <c r="AD1431" s="71"/>
      <c r="AE1431" s="70"/>
      <c r="AF1431" s="69"/>
      <c r="AG1431" s="69"/>
      <c r="AH1431" s="72"/>
      <c r="AI1431" s="73"/>
      <c r="AJ1431" s="74"/>
      <c r="AK1431" s="75"/>
      <c r="AL1431" s="76"/>
      <c r="AM1431" s="77"/>
      <c r="AN1431" s="571" t="s">
        <v>1491</v>
      </c>
    </row>
    <row r="1432" spans="1:40" ht="27" x14ac:dyDescent="0.15">
      <c r="A1432" s="67"/>
      <c r="B1432" s="68"/>
      <c r="C1432" s="68"/>
      <c r="D1432" s="68"/>
      <c r="E1432" s="68"/>
      <c r="F1432" s="68"/>
      <c r="G1432" s="68"/>
      <c r="H1432" s="68"/>
      <c r="I1432" s="68"/>
      <c r="J1432" s="68"/>
      <c r="K1432" s="68"/>
      <c r="L1432" s="68"/>
      <c r="M1432" s="68"/>
      <c r="N1432" s="68"/>
      <c r="O1432" s="68"/>
      <c r="P1432" s="68"/>
      <c r="Q1432" s="68"/>
      <c r="R1432" s="68"/>
      <c r="S1432" s="68"/>
      <c r="T1432" s="68"/>
      <c r="U1432" s="68"/>
      <c r="V1432" s="68"/>
      <c r="W1432" s="68"/>
      <c r="X1432" s="68"/>
      <c r="Y1432" s="68"/>
      <c r="Z1432" s="69"/>
      <c r="AA1432" s="70"/>
      <c r="AB1432" s="70"/>
      <c r="AC1432" s="70"/>
      <c r="AD1432" s="71"/>
      <c r="AE1432" s="70"/>
      <c r="AF1432" s="69"/>
      <c r="AG1432" s="69"/>
      <c r="AH1432" s="72"/>
      <c r="AI1432" s="73"/>
      <c r="AJ1432" s="74"/>
      <c r="AK1432" s="75"/>
      <c r="AL1432" s="76"/>
      <c r="AM1432" s="77"/>
      <c r="AN1432" s="571" t="s">
        <v>1491</v>
      </c>
    </row>
    <row r="1433" spans="1:40" ht="27" x14ac:dyDescent="0.15">
      <c r="A1433" s="67"/>
      <c r="B1433" s="68"/>
      <c r="C1433" s="68"/>
      <c r="D1433" s="68"/>
      <c r="E1433" s="68"/>
      <c r="F1433" s="68"/>
      <c r="G1433" s="68"/>
      <c r="H1433" s="68"/>
      <c r="I1433" s="68"/>
      <c r="J1433" s="68"/>
      <c r="K1433" s="68"/>
      <c r="L1433" s="68"/>
      <c r="M1433" s="68"/>
      <c r="N1433" s="68"/>
      <c r="O1433" s="68"/>
      <c r="P1433" s="68"/>
      <c r="Q1433" s="68"/>
      <c r="R1433" s="68"/>
      <c r="S1433" s="68"/>
      <c r="T1433" s="68"/>
      <c r="U1433" s="68"/>
      <c r="V1433" s="68"/>
      <c r="W1433" s="68"/>
      <c r="X1433" s="68"/>
      <c r="Y1433" s="68"/>
      <c r="Z1433" s="69"/>
      <c r="AA1433" s="70"/>
      <c r="AB1433" s="70"/>
      <c r="AC1433" s="70"/>
      <c r="AD1433" s="71"/>
      <c r="AE1433" s="70"/>
      <c r="AF1433" s="69"/>
      <c r="AG1433" s="69"/>
      <c r="AH1433" s="72"/>
      <c r="AI1433" s="73"/>
      <c r="AJ1433" s="74"/>
      <c r="AK1433" s="75"/>
      <c r="AL1433" s="76"/>
      <c r="AM1433" s="77"/>
      <c r="AN1433" s="571" t="s">
        <v>1491</v>
      </c>
    </row>
    <row r="1434" spans="1:40" ht="27" x14ac:dyDescent="0.15">
      <c r="A1434" s="708"/>
      <c r="B1434" s="673"/>
      <c r="C1434" s="673"/>
      <c r="D1434" s="673"/>
      <c r="E1434" s="673"/>
      <c r="F1434" s="517"/>
      <c r="G1434" s="674"/>
      <c r="H1434" s="674"/>
      <c r="I1434" s="674"/>
      <c r="J1434" s="674"/>
      <c r="K1434" s="674"/>
      <c r="L1434" s="674"/>
      <c r="M1434" s="674"/>
      <c r="N1434" s="674"/>
      <c r="O1434" s="674"/>
      <c r="P1434" s="674"/>
      <c r="Q1434" s="674"/>
      <c r="R1434" s="674"/>
      <c r="S1434" s="674"/>
      <c r="T1434" s="674"/>
      <c r="U1434" s="674"/>
      <c r="V1434" s="674"/>
      <c r="W1434" s="674"/>
      <c r="X1434" s="674"/>
      <c r="Y1434" s="674"/>
      <c r="Z1434" s="707"/>
      <c r="AA1434" s="677"/>
      <c r="AB1434" s="677"/>
      <c r="AC1434" s="677"/>
      <c r="AD1434" s="679"/>
      <c r="AE1434" s="677"/>
      <c r="AF1434" s="707"/>
      <c r="AG1434" s="707"/>
      <c r="AH1434" s="680"/>
      <c r="AI1434" s="683"/>
      <c r="AJ1434" s="707"/>
      <c r="AK1434" s="680"/>
      <c r="AL1434" s="683"/>
      <c r="AM1434" s="680"/>
      <c r="AN1434" s="571" t="s">
        <v>1347</v>
      </c>
    </row>
    <row r="1435" spans="1:40" ht="27" x14ac:dyDescent="0.15">
      <c r="A1435" s="708"/>
      <c r="B1435" s="673"/>
      <c r="C1435" s="673"/>
      <c r="D1435" s="673"/>
      <c r="E1435" s="673"/>
      <c r="F1435" s="517"/>
      <c r="G1435" s="674"/>
      <c r="H1435" s="674"/>
      <c r="I1435" s="674"/>
      <c r="J1435" s="674"/>
      <c r="K1435" s="674"/>
      <c r="L1435" s="674"/>
      <c r="M1435" s="674"/>
      <c r="N1435" s="674"/>
      <c r="O1435" s="674"/>
      <c r="P1435" s="674"/>
      <c r="Q1435" s="674"/>
      <c r="R1435" s="674"/>
      <c r="S1435" s="674"/>
      <c r="T1435" s="674"/>
      <c r="U1435" s="674"/>
      <c r="V1435" s="674"/>
      <c r="W1435" s="674"/>
      <c r="X1435" s="674"/>
      <c r="Y1435" s="674"/>
      <c r="Z1435" s="707"/>
      <c r="AA1435" s="677"/>
      <c r="AB1435" s="677"/>
      <c r="AC1435" s="677"/>
      <c r="AD1435" s="679"/>
      <c r="AE1435" s="677"/>
      <c r="AF1435" s="707"/>
      <c r="AG1435" s="707"/>
      <c r="AH1435" s="680"/>
      <c r="AI1435" s="683"/>
      <c r="AJ1435" s="707"/>
      <c r="AK1435" s="680"/>
      <c r="AL1435" s="683"/>
      <c r="AM1435" s="680"/>
      <c r="AN1435" s="571" t="s">
        <v>1347</v>
      </c>
    </row>
    <row r="1436" spans="1:40" ht="27" x14ac:dyDescent="0.15">
      <c r="A1436" s="708"/>
      <c r="B1436" s="673"/>
      <c r="C1436" s="673"/>
      <c r="D1436" s="673"/>
      <c r="E1436" s="673"/>
      <c r="F1436" s="517"/>
      <c r="G1436" s="674"/>
      <c r="H1436" s="674"/>
      <c r="I1436" s="674"/>
      <c r="J1436" s="674"/>
      <c r="K1436" s="674"/>
      <c r="L1436" s="674"/>
      <c r="M1436" s="674"/>
      <c r="N1436" s="674"/>
      <c r="O1436" s="674"/>
      <c r="P1436" s="674"/>
      <c r="Q1436" s="674"/>
      <c r="R1436" s="674"/>
      <c r="S1436" s="674"/>
      <c r="T1436" s="674"/>
      <c r="U1436" s="674"/>
      <c r="V1436" s="674"/>
      <c r="W1436" s="674"/>
      <c r="X1436" s="674"/>
      <c r="Y1436" s="674"/>
      <c r="Z1436" s="707"/>
      <c r="AA1436" s="677"/>
      <c r="AB1436" s="677"/>
      <c r="AC1436" s="677"/>
      <c r="AD1436" s="679"/>
      <c r="AE1436" s="677"/>
      <c r="AF1436" s="707"/>
      <c r="AG1436" s="707"/>
      <c r="AH1436" s="680"/>
      <c r="AI1436" s="683"/>
      <c r="AJ1436" s="707"/>
      <c r="AK1436" s="680"/>
      <c r="AL1436" s="683"/>
      <c r="AM1436" s="680"/>
      <c r="AN1436" s="571" t="s">
        <v>1347</v>
      </c>
    </row>
    <row r="1437" spans="1:40" x14ac:dyDescent="0.15">
      <c r="A1437" s="708"/>
      <c r="B1437" s="673"/>
      <c r="C1437" s="673"/>
      <c r="D1437" s="673"/>
      <c r="E1437" s="673"/>
      <c r="F1437" s="517"/>
      <c r="G1437" s="674"/>
      <c r="H1437" s="674"/>
      <c r="I1437" s="674"/>
      <c r="J1437" s="674"/>
      <c r="K1437" s="674"/>
      <c r="L1437" s="674"/>
      <c r="M1437" s="674"/>
      <c r="N1437" s="674"/>
      <c r="O1437" s="674"/>
      <c r="P1437" s="674"/>
      <c r="Q1437" s="674"/>
      <c r="R1437" s="674"/>
      <c r="S1437" s="674"/>
      <c r="T1437" s="674"/>
      <c r="U1437" s="674"/>
      <c r="V1437" s="674"/>
      <c r="W1437" s="674"/>
      <c r="X1437" s="674"/>
      <c r="Y1437" s="674"/>
      <c r="Z1437" s="707"/>
      <c r="AA1437" s="677"/>
      <c r="AB1437" s="677"/>
      <c r="AC1437" s="677"/>
      <c r="AD1437" s="679"/>
      <c r="AE1437" s="677"/>
      <c r="AF1437" s="707"/>
      <c r="AG1437" s="707"/>
      <c r="AH1437" s="680"/>
      <c r="AI1437" s="683"/>
      <c r="AJ1437" s="707"/>
      <c r="AK1437" s="680"/>
      <c r="AL1437" s="683"/>
      <c r="AM1437" s="680"/>
      <c r="AN1437" s="78" t="s">
        <v>1348</v>
      </c>
    </row>
    <row r="1438" spans="1:40" x14ac:dyDescent="0.15">
      <c r="A1438" s="708"/>
      <c r="B1438" s="673"/>
      <c r="C1438" s="673"/>
      <c r="D1438" s="673"/>
      <c r="E1438" s="673"/>
      <c r="F1438" s="517"/>
      <c r="G1438" s="674"/>
      <c r="H1438" s="674"/>
      <c r="I1438" s="674"/>
      <c r="J1438" s="674"/>
      <c r="K1438" s="674"/>
      <c r="L1438" s="674"/>
      <c r="M1438" s="674"/>
      <c r="N1438" s="674"/>
      <c r="O1438" s="674"/>
      <c r="P1438" s="674"/>
      <c r="Q1438" s="674"/>
      <c r="R1438" s="674"/>
      <c r="S1438" s="674"/>
      <c r="T1438" s="674"/>
      <c r="U1438" s="674"/>
      <c r="V1438" s="674"/>
      <c r="W1438" s="674"/>
      <c r="X1438" s="674"/>
      <c r="Y1438" s="674"/>
      <c r="Z1438" s="707"/>
      <c r="AA1438" s="677"/>
      <c r="AB1438" s="677"/>
      <c r="AC1438" s="677"/>
      <c r="AD1438" s="679"/>
      <c r="AE1438" s="677"/>
      <c r="AF1438" s="707"/>
      <c r="AG1438" s="707"/>
      <c r="AH1438" s="680"/>
      <c r="AI1438" s="683"/>
      <c r="AJ1438" s="707"/>
      <c r="AK1438" s="680"/>
      <c r="AL1438" s="683"/>
      <c r="AM1438" s="680"/>
      <c r="AN1438" s="78" t="s">
        <v>1348</v>
      </c>
    </row>
    <row r="1439" spans="1:40" x14ac:dyDescent="0.15">
      <c r="A1439" s="67"/>
      <c r="B1439" s="68"/>
      <c r="C1439" s="68"/>
      <c r="D1439" s="68"/>
      <c r="E1439" s="68"/>
      <c r="F1439" s="68"/>
      <c r="G1439" s="68"/>
      <c r="H1439" s="68"/>
      <c r="I1439" s="68"/>
      <c r="J1439" s="68"/>
      <c r="K1439" s="68"/>
      <c r="L1439" s="68"/>
      <c r="M1439" s="68"/>
      <c r="N1439" s="68"/>
      <c r="O1439" s="68"/>
      <c r="P1439" s="68"/>
      <c r="Q1439" s="68"/>
      <c r="R1439" s="68"/>
      <c r="S1439" s="68"/>
      <c r="T1439" s="68"/>
      <c r="U1439" s="68"/>
      <c r="V1439" s="68"/>
      <c r="W1439" s="68"/>
      <c r="X1439" s="68"/>
      <c r="Y1439" s="68"/>
      <c r="Z1439" s="69"/>
      <c r="AA1439" s="70"/>
      <c r="AB1439" s="70"/>
      <c r="AC1439" s="70"/>
      <c r="AD1439" s="71"/>
      <c r="AE1439" s="70"/>
      <c r="AF1439" s="69"/>
      <c r="AG1439" s="69"/>
      <c r="AH1439" s="72"/>
      <c r="AI1439" s="73"/>
      <c r="AJ1439" s="74"/>
      <c r="AK1439" s="75"/>
      <c r="AL1439" s="76"/>
      <c r="AM1439" s="77"/>
      <c r="AN1439" s="571" t="s">
        <v>1528</v>
      </c>
    </row>
    <row r="1440" spans="1:40" x14ac:dyDescent="0.15">
      <c r="A1440" s="79"/>
      <c r="B1440" s="80"/>
      <c r="C1440" s="80"/>
      <c r="D1440" s="80"/>
      <c r="E1440" s="80"/>
      <c r="F1440" s="80"/>
      <c r="G1440" s="68"/>
      <c r="H1440" s="68"/>
      <c r="I1440" s="68"/>
      <c r="J1440" s="68"/>
      <c r="K1440" s="68"/>
      <c r="L1440" s="68"/>
      <c r="M1440" s="68"/>
      <c r="N1440" s="68"/>
      <c r="O1440" s="68"/>
      <c r="P1440" s="68"/>
      <c r="Q1440" s="68"/>
      <c r="R1440" s="68"/>
      <c r="S1440" s="68"/>
      <c r="T1440" s="68"/>
      <c r="U1440" s="68"/>
      <c r="V1440" s="68"/>
      <c r="W1440" s="68"/>
      <c r="X1440" s="68"/>
      <c r="Y1440" s="68"/>
      <c r="Z1440" s="69"/>
      <c r="AA1440" s="70"/>
      <c r="AB1440" s="70"/>
      <c r="AC1440" s="70"/>
      <c r="AD1440" s="71"/>
      <c r="AE1440" s="70"/>
      <c r="AF1440" s="69"/>
      <c r="AG1440" s="69"/>
      <c r="AH1440" s="72"/>
      <c r="AI1440" s="73"/>
      <c r="AJ1440" s="74"/>
      <c r="AK1440" s="75"/>
      <c r="AL1440" s="76"/>
      <c r="AM1440" s="77"/>
      <c r="AN1440" s="78" t="s">
        <v>1528</v>
      </c>
    </row>
    <row r="1441" spans="1:40" x14ac:dyDescent="0.15">
      <c r="A1441" s="67"/>
      <c r="B1441" s="68"/>
      <c r="C1441" s="68"/>
      <c r="D1441" s="68"/>
      <c r="E1441" s="68"/>
      <c r="F1441" s="68"/>
      <c r="G1441" s="68"/>
      <c r="H1441" s="68"/>
      <c r="I1441" s="68"/>
      <c r="J1441" s="68"/>
      <c r="K1441" s="68"/>
      <c r="L1441" s="68"/>
      <c r="M1441" s="68"/>
      <c r="N1441" s="68"/>
      <c r="O1441" s="68"/>
      <c r="P1441" s="68"/>
      <c r="Q1441" s="68"/>
      <c r="R1441" s="68"/>
      <c r="S1441" s="68"/>
      <c r="T1441" s="68"/>
      <c r="U1441" s="68"/>
      <c r="V1441" s="68"/>
      <c r="W1441" s="68"/>
      <c r="X1441" s="68"/>
      <c r="Y1441" s="68"/>
      <c r="Z1441" s="69"/>
      <c r="AA1441" s="70"/>
      <c r="AB1441" s="70"/>
      <c r="AC1441" s="70"/>
      <c r="AD1441" s="71"/>
      <c r="AE1441" s="70"/>
      <c r="AF1441" s="69"/>
      <c r="AG1441" s="69"/>
      <c r="AH1441" s="72"/>
      <c r="AI1441" s="73"/>
      <c r="AJ1441" s="74"/>
      <c r="AK1441" s="75"/>
      <c r="AL1441" s="76"/>
      <c r="AM1441" s="77"/>
      <c r="AN1441" s="571" t="s">
        <v>1492</v>
      </c>
    </row>
    <row r="1442" spans="1:40" x14ac:dyDescent="0.15">
      <c r="A1442" s="79"/>
      <c r="B1442" s="80"/>
      <c r="C1442" s="80"/>
      <c r="D1442" s="80"/>
      <c r="E1442" s="80"/>
      <c r="F1442" s="80"/>
      <c r="G1442" s="68"/>
      <c r="H1442" s="68"/>
      <c r="I1442" s="68"/>
      <c r="J1442" s="68"/>
      <c r="K1442" s="68"/>
      <c r="L1442" s="68"/>
      <c r="M1442" s="68"/>
      <c r="N1442" s="68"/>
      <c r="O1442" s="68"/>
      <c r="P1442" s="68"/>
      <c r="Q1442" s="68"/>
      <c r="R1442" s="68"/>
      <c r="S1442" s="68"/>
      <c r="T1442" s="68"/>
      <c r="U1442" s="68"/>
      <c r="V1442" s="68"/>
      <c r="W1442" s="68"/>
      <c r="X1442" s="68"/>
      <c r="Y1442" s="68"/>
      <c r="Z1442" s="69"/>
      <c r="AA1442" s="70"/>
      <c r="AB1442" s="70"/>
      <c r="AC1442" s="70"/>
      <c r="AD1442" s="71"/>
      <c r="AE1442" s="70"/>
      <c r="AF1442" s="69"/>
      <c r="AG1442" s="69"/>
      <c r="AH1442" s="72"/>
      <c r="AI1442" s="73"/>
      <c r="AJ1442" s="74"/>
      <c r="AK1442" s="75"/>
      <c r="AL1442" s="76"/>
      <c r="AM1442" s="77"/>
      <c r="AN1442" s="571" t="s">
        <v>1492</v>
      </c>
    </row>
    <row r="1443" spans="1:40" x14ac:dyDescent="0.15">
      <c r="A1443" s="67"/>
      <c r="B1443" s="68"/>
      <c r="C1443" s="68"/>
      <c r="D1443" s="68"/>
      <c r="E1443" s="68"/>
      <c r="F1443" s="68"/>
      <c r="G1443" s="68"/>
      <c r="H1443" s="68"/>
      <c r="I1443" s="68"/>
      <c r="J1443" s="68"/>
      <c r="K1443" s="68"/>
      <c r="L1443" s="68"/>
      <c r="M1443" s="68"/>
      <c r="N1443" s="68"/>
      <c r="O1443" s="68"/>
      <c r="P1443" s="68"/>
      <c r="Q1443" s="68"/>
      <c r="R1443" s="68"/>
      <c r="S1443" s="68"/>
      <c r="T1443" s="68"/>
      <c r="U1443" s="68"/>
      <c r="V1443" s="68"/>
      <c r="W1443" s="68"/>
      <c r="X1443" s="68"/>
      <c r="Y1443" s="68"/>
      <c r="Z1443" s="69"/>
      <c r="AA1443" s="70"/>
      <c r="AB1443" s="70"/>
      <c r="AC1443" s="70"/>
      <c r="AD1443" s="71"/>
      <c r="AE1443" s="70"/>
      <c r="AF1443" s="69"/>
      <c r="AG1443" s="69"/>
      <c r="AH1443" s="72"/>
      <c r="AI1443" s="73"/>
      <c r="AJ1443" s="74"/>
      <c r="AK1443" s="75"/>
      <c r="AL1443" s="76"/>
      <c r="AM1443" s="77"/>
      <c r="AN1443" s="571" t="s">
        <v>1492</v>
      </c>
    </row>
    <row r="1444" spans="1:40" x14ac:dyDescent="0.15">
      <c r="A1444" s="67"/>
      <c r="B1444" s="68"/>
      <c r="C1444" s="68"/>
      <c r="D1444" s="68"/>
      <c r="E1444" s="68"/>
      <c r="F1444" s="68"/>
      <c r="G1444" s="68"/>
      <c r="H1444" s="68"/>
      <c r="I1444" s="68"/>
      <c r="J1444" s="68"/>
      <c r="K1444" s="68"/>
      <c r="L1444" s="68"/>
      <c r="M1444" s="68"/>
      <c r="N1444" s="68"/>
      <c r="O1444" s="68"/>
      <c r="P1444" s="68"/>
      <c r="Q1444" s="68"/>
      <c r="R1444" s="68"/>
      <c r="S1444" s="68"/>
      <c r="T1444" s="68"/>
      <c r="U1444" s="68"/>
      <c r="V1444" s="68"/>
      <c r="W1444" s="68"/>
      <c r="X1444" s="68"/>
      <c r="Y1444" s="68"/>
      <c r="Z1444" s="69"/>
      <c r="AA1444" s="70"/>
      <c r="AB1444" s="70"/>
      <c r="AC1444" s="70"/>
      <c r="AD1444" s="71"/>
      <c r="AE1444" s="70"/>
      <c r="AF1444" s="69"/>
      <c r="AG1444" s="69"/>
      <c r="AH1444" s="72"/>
      <c r="AI1444" s="73"/>
      <c r="AJ1444" s="74"/>
      <c r="AK1444" s="75"/>
      <c r="AL1444" s="76"/>
      <c r="AM1444" s="77"/>
      <c r="AN1444" s="571" t="s">
        <v>1492</v>
      </c>
    </row>
    <row r="1445" spans="1:40" x14ac:dyDescent="0.15">
      <c r="A1445" s="79"/>
      <c r="B1445" s="80"/>
      <c r="C1445" s="80"/>
      <c r="D1445" s="80"/>
      <c r="E1445" s="80"/>
      <c r="F1445" s="80"/>
      <c r="G1445" s="68"/>
      <c r="H1445" s="68"/>
      <c r="I1445" s="68"/>
      <c r="J1445" s="68"/>
      <c r="K1445" s="68"/>
      <c r="L1445" s="68"/>
      <c r="M1445" s="68"/>
      <c r="N1445" s="68"/>
      <c r="O1445" s="68"/>
      <c r="P1445" s="68"/>
      <c r="Q1445" s="68"/>
      <c r="R1445" s="68"/>
      <c r="S1445" s="68"/>
      <c r="T1445" s="68"/>
      <c r="U1445" s="68"/>
      <c r="V1445" s="68"/>
      <c r="W1445" s="68"/>
      <c r="X1445" s="68"/>
      <c r="Y1445" s="68"/>
      <c r="Z1445" s="69"/>
      <c r="AA1445" s="70"/>
      <c r="AB1445" s="70"/>
      <c r="AC1445" s="70"/>
      <c r="AD1445" s="71"/>
      <c r="AE1445" s="70"/>
      <c r="AF1445" s="69"/>
      <c r="AG1445" s="69"/>
      <c r="AH1445" s="72"/>
      <c r="AI1445" s="73"/>
      <c r="AJ1445" s="74"/>
      <c r="AK1445" s="75"/>
      <c r="AL1445" s="76"/>
      <c r="AM1445" s="77"/>
      <c r="AN1445" s="571" t="s">
        <v>1492</v>
      </c>
    </row>
    <row r="1446" spans="1:40" x14ac:dyDescent="0.15">
      <c r="A1446" s="67"/>
      <c r="B1446" s="68"/>
      <c r="C1446" s="68"/>
      <c r="D1446" s="68"/>
      <c r="E1446" s="68"/>
      <c r="F1446" s="68"/>
      <c r="G1446" s="68"/>
      <c r="H1446" s="68"/>
      <c r="I1446" s="68"/>
      <c r="J1446" s="68"/>
      <c r="K1446" s="68"/>
      <c r="L1446" s="68"/>
      <c r="M1446" s="68"/>
      <c r="N1446" s="68"/>
      <c r="O1446" s="68"/>
      <c r="P1446" s="68"/>
      <c r="Q1446" s="68"/>
      <c r="R1446" s="68"/>
      <c r="S1446" s="68"/>
      <c r="T1446" s="68"/>
      <c r="U1446" s="68"/>
      <c r="V1446" s="68"/>
      <c r="W1446" s="68"/>
      <c r="X1446" s="68"/>
      <c r="Y1446" s="68"/>
      <c r="Z1446" s="69"/>
      <c r="AA1446" s="70"/>
      <c r="AB1446" s="70"/>
      <c r="AC1446" s="70"/>
      <c r="AD1446" s="71"/>
      <c r="AE1446" s="70"/>
      <c r="AF1446" s="69"/>
      <c r="AG1446" s="69"/>
      <c r="AH1446" s="72"/>
      <c r="AI1446" s="73"/>
      <c r="AJ1446" s="74"/>
      <c r="AK1446" s="75"/>
      <c r="AL1446" s="76"/>
      <c r="AM1446" s="77"/>
      <c r="AN1446" s="571" t="s">
        <v>1492</v>
      </c>
    </row>
    <row r="1447" spans="1:40" x14ac:dyDescent="0.15">
      <c r="A1447" s="79"/>
      <c r="B1447" s="80"/>
      <c r="C1447" s="80"/>
      <c r="D1447" s="80"/>
      <c r="E1447" s="80"/>
      <c r="F1447" s="80"/>
      <c r="G1447" s="68"/>
      <c r="H1447" s="68"/>
      <c r="I1447" s="68"/>
      <c r="J1447" s="68"/>
      <c r="K1447" s="68"/>
      <c r="L1447" s="68"/>
      <c r="M1447" s="68"/>
      <c r="N1447" s="68"/>
      <c r="O1447" s="68"/>
      <c r="P1447" s="68"/>
      <c r="Q1447" s="68"/>
      <c r="R1447" s="68"/>
      <c r="S1447" s="68"/>
      <c r="T1447" s="68"/>
      <c r="U1447" s="68"/>
      <c r="V1447" s="68"/>
      <c r="W1447" s="68"/>
      <c r="X1447" s="68"/>
      <c r="Y1447" s="68"/>
      <c r="Z1447" s="69"/>
      <c r="AA1447" s="70"/>
      <c r="AB1447" s="70"/>
      <c r="AC1447" s="70"/>
      <c r="AD1447" s="71"/>
      <c r="AE1447" s="70"/>
      <c r="AF1447" s="69"/>
      <c r="AG1447" s="69"/>
      <c r="AH1447" s="72"/>
      <c r="AI1447" s="73"/>
      <c r="AJ1447" s="74"/>
      <c r="AK1447" s="75"/>
      <c r="AL1447" s="76"/>
      <c r="AM1447" s="77"/>
      <c r="AN1447" s="571" t="s">
        <v>1492</v>
      </c>
    </row>
    <row r="1448" spans="1:40" x14ac:dyDescent="0.15">
      <c r="A1448" s="67"/>
      <c r="B1448" s="68"/>
      <c r="C1448" s="68"/>
      <c r="D1448" s="68"/>
      <c r="E1448" s="68"/>
      <c r="F1448" s="68"/>
      <c r="G1448" s="68"/>
      <c r="H1448" s="68"/>
      <c r="I1448" s="68"/>
      <c r="J1448" s="68"/>
      <c r="K1448" s="68"/>
      <c r="L1448" s="68"/>
      <c r="M1448" s="68"/>
      <c r="N1448" s="68"/>
      <c r="O1448" s="68"/>
      <c r="P1448" s="68"/>
      <c r="Q1448" s="68"/>
      <c r="R1448" s="68"/>
      <c r="S1448" s="68"/>
      <c r="T1448" s="68"/>
      <c r="U1448" s="68"/>
      <c r="V1448" s="68"/>
      <c r="W1448" s="68"/>
      <c r="X1448" s="68"/>
      <c r="Y1448" s="68"/>
      <c r="Z1448" s="69"/>
      <c r="AA1448" s="70"/>
      <c r="AB1448" s="70"/>
      <c r="AC1448" s="70"/>
      <c r="AD1448" s="71"/>
      <c r="AE1448" s="70"/>
      <c r="AF1448" s="69"/>
      <c r="AG1448" s="69"/>
      <c r="AH1448" s="72"/>
      <c r="AI1448" s="73"/>
      <c r="AJ1448" s="74"/>
      <c r="AK1448" s="75"/>
      <c r="AL1448" s="76"/>
      <c r="AM1448" s="77"/>
      <c r="AN1448" s="571" t="s">
        <v>1492</v>
      </c>
    </row>
    <row r="1449" spans="1:40" x14ac:dyDescent="0.15">
      <c r="A1449" s="79"/>
      <c r="B1449" s="80"/>
      <c r="C1449" s="80"/>
      <c r="D1449" s="80"/>
      <c r="E1449" s="80"/>
      <c r="F1449" s="80"/>
      <c r="G1449" s="68"/>
      <c r="H1449" s="68"/>
      <c r="I1449" s="68"/>
      <c r="J1449" s="68"/>
      <c r="K1449" s="68"/>
      <c r="L1449" s="68"/>
      <c r="M1449" s="68"/>
      <c r="N1449" s="68"/>
      <c r="O1449" s="68"/>
      <c r="P1449" s="68"/>
      <c r="Q1449" s="68"/>
      <c r="R1449" s="68"/>
      <c r="S1449" s="68"/>
      <c r="T1449" s="68"/>
      <c r="U1449" s="68"/>
      <c r="V1449" s="68"/>
      <c r="W1449" s="68"/>
      <c r="X1449" s="68"/>
      <c r="Y1449" s="68"/>
      <c r="Z1449" s="69"/>
      <c r="AA1449" s="70"/>
      <c r="AB1449" s="70"/>
      <c r="AC1449" s="70"/>
      <c r="AD1449" s="71"/>
      <c r="AE1449" s="70"/>
      <c r="AF1449" s="69"/>
      <c r="AG1449" s="69"/>
      <c r="AH1449" s="72"/>
      <c r="AI1449" s="73"/>
      <c r="AJ1449" s="74"/>
      <c r="AK1449" s="75"/>
      <c r="AL1449" s="76"/>
      <c r="AM1449" s="77"/>
      <c r="AN1449" s="78" t="s">
        <v>1492</v>
      </c>
    </row>
    <row r="1450" spans="1:40" x14ac:dyDescent="0.15">
      <c r="A1450" s="79"/>
      <c r="B1450" s="80"/>
      <c r="C1450" s="80"/>
      <c r="D1450" s="80"/>
      <c r="E1450" s="80"/>
      <c r="F1450" s="80"/>
      <c r="G1450" s="68"/>
      <c r="H1450" s="68"/>
      <c r="I1450" s="68"/>
      <c r="J1450" s="68"/>
      <c r="K1450" s="68"/>
      <c r="L1450" s="68"/>
      <c r="M1450" s="68"/>
      <c r="N1450" s="68"/>
      <c r="O1450" s="68"/>
      <c r="P1450" s="68"/>
      <c r="Q1450" s="68"/>
      <c r="R1450" s="68"/>
      <c r="S1450" s="68"/>
      <c r="T1450" s="68"/>
      <c r="U1450" s="68"/>
      <c r="V1450" s="68"/>
      <c r="W1450" s="68"/>
      <c r="X1450" s="68"/>
      <c r="Y1450" s="68"/>
      <c r="Z1450" s="69"/>
      <c r="AA1450" s="70"/>
      <c r="AB1450" s="70"/>
      <c r="AC1450" s="70"/>
      <c r="AD1450" s="71"/>
      <c r="AE1450" s="70"/>
      <c r="AF1450" s="69"/>
      <c r="AG1450" s="69"/>
      <c r="AH1450" s="72"/>
      <c r="AI1450" s="73"/>
      <c r="AJ1450" s="74"/>
      <c r="AK1450" s="75"/>
      <c r="AL1450" s="76"/>
      <c r="AM1450" s="77"/>
      <c r="AN1450" s="571" t="s">
        <v>1492</v>
      </c>
    </row>
    <row r="1451" spans="1:40" x14ac:dyDescent="0.15">
      <c r="A1451" s="67"/>
      <c r="B1451" s="68"/>
      <c r="C1451" s="68"/>
      <c r="D1451" s="68"/>
      <c r="E1451" s="68"/>
      <c r="F1451" s="68"/>
      <c r="G1451" s="68"/>
      <c r="H1451" s="68"/>
      <c r="I1451" s="68"/>
      <c r="J1451" s="68"/>
      <c r="K1451" s="68"/>
      <c r="L1451" s="68"/>
      <c r="M1451" s="68"/>
      <c r="N1451" s="68"/>
      <c r="O1451" s="68"/>
      <c r="P1451" s="68"/>
      <c r="Q1451" s="68"/>
      <c r="R1451" s="68"/>
      <c r="S1451" s="68"/>
      <c r="T1451" s="68"/>
      <c r="U1451" s="68"/>
      <c r="V1451" s="68"/>
      <c r="W1451" s="68"/>
      <c r="X1451" s="68"/>
      <c r="Y1451" s="68"/>
      <c r="Z1451" s="69"/>
      <c r="AA1451" s="70"/>
      <c r="AB1451" s="70"/>
      <c r="AC1451" s="70"/>
      <c r="AD1451" s="71"/>
      <c r="AE1451" s="70"/>
      <c r="AF1451" s="69"/>
      <c r="AG1451" s="69"/>
      <c r="AH1451" s="72"/>
      <c r="AI1451" s="73"/>
      <c r="AJ1451" s="74"/>
      <c r="AK1451" s="75"/>
      <c r="AL1451" s="76"/>
      <c r="AM1451" s="77"/>
      <c r="AN1451" s="571" t="s">
        <v>1492</v>
      </c>
    </row>
    <row r="1452" spans="1:40" x14ac:dyDescent="0.15">
      <c r="A1452" s="79"/>
      <c r="B1452" s="23"/>
      <c r="C1452" s="23"/>
      <c r="D1452" s="80"/>
      <c r="E1452" s="80"/>
      <c r="F1452" s="80"/>
      <c r="G1452" s="68"/>
      <c r="H1452" s="68"/>
      <c r="I1452" s="68"/>
      <c r="J1452" s="68"/>
      <c r="K1452" s="68"/>
      <c r="L1452" s="68"/>
      <c r="M1452" s="68"/>
      <c r="N1452" s="68"/>
      <c r="O1452" s="68"/>
      <c r="P1452" s="68"/>
      <c r="Q1452" s="68"/>
      <c r="R1452" s="68"/>
      <c r="S1452" s="68"/>
      <c r="T1452" s="68"/>
      <c r="U1452" s="68"/>
      <c r="V1452" s="68"/>
      <c r="W1452" s="68"/>
      <c r="X1452" s="68"/>
      <c r="Y1452" s="68"/>
      <c r="Z1452" s="69"/>
      <c r="AA1452" s="70"/>
      <c r="AB1452" s="70"/>
      <c r="AC1452" s="70"/>
      <c r="AD1452" s="71"/>
      <c r="AE1452" s="70"/>
      <c r="AF1452" s="69"/>
      <c r="AG1452" s="69"/>
      <c r="AH1452" s="72"/>
      <c r="AI1452" s="73"/>
      <c r="AJ1452" s="74"/>
      <c r="AK1452" s="75"/>
      <c r="AL1452" s="76"/>
      <c r="AM1452" s="77"/>
      <c r="AN1452" s="571" t="s">
        <v>1492</v>
      </c>
    </row>
    <row r="1453" spans="1:40" x14ac:dyDescent="0.15">
      <c r="A1453" s="67"/>
      <c r="B1453" s="68"/>
      <c r="C1453" s="68"/>
      <c r="D1453" s="68"/>
      <c r="E1453" s="68"/>
      <c r="F1453" s="68"/>
      <c r="G1453" s="68"/>
      <c r="H1453" s="68"/>
      <c r="I1453" s="68"/>
      <c r="J1453" s="68"/>
      <c r="K1453" s="68"/>
      <c r="L1453" s="68"/>
      <c r="M1453" s="68"/>
      <c r="N1453" s="68"/>
      <c r="O1453" s="68"/>
      <c r="P1453" s="68"/>
      <c r="Q1453" s="68"/>
      <c r="R1453" s="68"/>
      <c r="S1453" s="68"/>
      <c r="T1453" s="68"/>
      <c r="U1453" s="68"/>
      <c r="V1453" s="68"/>
      <c r="W1453" s="68"/>
      <c r="X1453" s="68"/>
      <c r="Y1453" s="68"/>
      <c r="Z1453" s="69"/>
      <c r="AA1453" s="70"/>
      <c r="AB1453" s="70"/>
      <c r="AC1453" s="70"/>
      <c r="AD1453" s="71"/>
      <c r="AE1453" s="70"/>
      <c r="AF1453" s="69"/>
      <c r="AG1453" s="69"/>
      <c r="AH1453" s="72"/>
      <c r="AI1453" s="73"/>
      <c r="AJ1453" s="74"/>
      <c r="AK1453" s="75"/>
      <c r="AL1453" s="76"/>
      <c r="AM1453" s="77"/>
      <c r="AN1453" s="571" t="s">
        <v>1492</v>
      </c>
    </row>
    <row r="1454" spans="1:40" x14ac:dyDescent="0.15">
      <c r="A1454" s="79"/>
      <c r="B1454" s="23"/>
      <c r="C1454" s="23"/>
      <c r="D1454" s="80"/>
      <c r="E1454" s="80"/>
      <c r="F1454" s="80"/>
      <c r="G1454" s="68"/>
      <c r="H1454" s="68"/>
      <c r="I1454" s="68"/>
      <c r="J1454" s="68"/>
      <c r="K1454" s="68"/>
      <c r="L1454" s="68"/>
      <c r="M1454" s="68"/>
      <c r="N1454" s="68"/>
      <c r="O1454" s="68"/>
      <c r="P1454" s="68"/>
      <c r="Q1454" s="68"/>
      <c r="R1454" s="68"/>
      <c r="S1454" s="68"/>
      <c r="T1454" s="68"/>
      <c r="U1454" s="68"/>
      <c r="V1454" s="68"/>
      <c r="W1454" s="68"/>
      <c r="X1454" s="68"/>
      <c r="Y1454" s="68"/>
      <c r="Z1454" s="69"/>
      <c r="AA1454" s="70"/>
      <c r="AB1454" s="70"/>
      <c r="AC1454" s="70"/>
      <c r="AD1454" s="71"/>
      <c r="AE1454" s="70"/>
      <c r="AF1454" s="69"/>
      <c r="AG1454" s="69"/>
      <c r="AH1454" s="72"/>
      <c r="AI1454" s="73"/>
      <c r="AJ1454" s="74"/>
      <c r="AK1454" s="75"/>
      <c r="AL1454" s="76"/>
      <c r="AM1454" s="77"/>
      <c r="AN1454" s="571" t="s">
        <v>1492</v>
      </c>
    </row>
    <row r="1455" spans="1:40" x14ac:dyDescent="0.15">
      <c r="A1455" s="67"/>
      <c r="B1455" s="68"/>
      <c r="C1455" s="68"/>
      <c r="D1455" s="68"/>
      <c r="E1455" s="68"/>
      <c r="F1455" s="68"/>
      <c r="G1455" s="68"/>
      <c r="H1455" s="68"/>
      <c r="I1455" s="68"/>
      <c r="J1455" s="68"/>
      <c r="K1455" s="68"/>
      <c r="L1455" s="68"/>
      <c r="M1455" s="68"/>
      <c r="N1455" s="68"/>
      <c r="O1455" s="68"/>
      <c r="P1455" s="68"/>
      <c r="Q1455" s="68"/>
      <c r="R1455" s="68"/>
      <c r="S1455" s="68"/>
      <c r="T1455" s="68"/>
      <c r="U1455" s="68"/>
      <c r="V1455" s="68"/>
      <c r="W1455" s="68"/>
      <c r="X1455" s="68"/>
      <c r="Y1455" s="68"/>
      <c r="Z1455" s="69"/>
      <c r="AA1455" s="70"/>
      <c r="AB1455" s="70"/>
      <c r="AC1455" s="70"/>
      <c r="AD1455" s="71"/>
      <c r="AE1455" s="70"/>
      <c r="AF1455" s="69"/>
      <c r="AG1455" s="69"/>
      <c r="AH1455" s="72"/>
      <c r="AI1455" s="73"/>
      <c r="AJ1455" s="74"/>
      <c r="AK1455" s="75"/>
      <c r="AL1455" s="76"/>
      <c r="AM1455" s="77"/>
      <c r="AN1455" s="571" t="s">
        <v>1492</v>
      </c>
    </row>
    <row r="1456" spans="1:40" x14ac:dyDescent="0.15">
      <c r="A1456" s="67"/>
      <c r="B1456" s="68"/>
      <c r="C1456" s="68"/>
      <c r="D1456" s="68"/>
      <c r="E1456" s="68"/>
      <c r="F1456" s="68"/>
      <c r="G1456" s="68"/>
      <c r="H1456" s="68"/>
      <c r="I1456" s="68"/>
      <c r="J1456" s="68"/>
      <c r="K1456" s="68"/>
      <c r="L1456" s="68"/>
      <c r="M1456" s="68"/>
      <c r="N1456" s="68"/>
      <c r="O1456" s="68"/>
      <c r="P1456" s="68"/>
      <c r="Q1456" s="68"/>
      <c r="R1456" s="68"/>
      <c r="S1456" s="68"/>
      <c r="T1456" s="68"/>
      <c r="U1456" s="68"/>
      <c r="V1456" s="68"/>
      <c r="W1456" s="68"/>
      <c r="X1456" s="68"/>
      <c r="Y1456" s="68"/>
      <c r="Z1456" s="69"/>
      <c r="AA1456" s="70"/>
      <c r="AB1456" s="70"/>
      <c r="AC1456" s="70"/>
      <c r="AD1456" s="71"/>
      <c r="AE1456" s="70"/>
      <c r="AF1456" s="69"/>
      <c r="AG1456" s="69"/>
      <c r="AH1456" s="72"/>
      <c r="AI1456" s="73"/>
      <c r="AJ1456" s="74"/>
      <c r="AK1456" s="75"/>
      <c r="AL1456" s="76"/>
      <c r="AM1456" s="77"/>
      <c r="AN1456" s="571" t="s">
        <v>1492</v>
      </c>
    </row>
    <row r="1457" spans="1:40" x14ac:dyDescent="0.15">
      <c r="A1457" s="67"/>
      <c r="B1457" s="68"/>
      <c r="C1457" s="68"/>
      <c r="D1457" s="68"/>
      <c r="E1457" s="68"/>
      <c r="F1457" s="68"/>
      <c r="G1457" s="68"/>
      <c r="H1457" s="68"/>
      <c r="I1457" s="68"/>
      <c r="J1457" s="68"/>
      <c r="K1457" s="68"/>
      <c r="L1457" s="68"/>
      <c r="M1457" s="68"/>
      <c r="N1457" s="68"/>
      <c r="O1457" s="68"/>
      <c r="P1457" s="68"/>
      <c r="Q1457" s="68"/>
      <c r="R1457" s="68"/>
      <c r="S1457" s="68"/>
      <c r="T1457" s="68"/>
      <c r="U1457" s="68"/>
      <c r="V1457" s="68"/>
      <c r="W1457" s="68"/>
      <c r="X1457" s="68"/>
      <c r="Y1457" s="68"/>
      <c r="Z1457" s="69"/>
      <c r="AA1457" s="70"/>
      <c r="AB1457" s="70"/>
      <c r="AC1457" s="70"/>
      <c r="AD1457" s="71"/>
      <c r="AE1457" s="70"/>
      <c r="AF1457" s="69"/>
      <c r="AG1457" s="69"/>
      <c r="AH1457" s="72"/>
      <c r="AI1457" s="73"/>
      <c r="AJ1457" s="74"/>
      <c r="AK1457" s="75"/>
      <c r="AL1457" s="76"/>
      <c r="AM1457" s="77"/>
      <c r="AN1457" s="571" t="s">
        <v>1492</v>
      </c>
    </row>
    <row r="1458" spans="1:40" x14ac:dyDescent="0.15">
      <c r="A1458" s="708"/>
      <c r="B1458" s="673"/>
      <c r="C1458" s="673"/>
      <c r="D1458" s="673"/>
      <c r="E1458" s="673"/>
      <c r="F1458" s="517"/>
      <c r="G1458" s="674"/>
      <c r="H1458" s="674"/>
      <c r="I1458" s="674"/>
      <c r="J1458" s="674"/>
      <c r="K1458" s="674"/>
      <c r="L1458" s="674"/>
      <c r="M1458" s="674"/>
      <c r="N1458" s="674"/>
      <c r="O1458" s="674"/>
      <c r="P1458" s="674"/>
      <c r="Q1458" s="674"/>
      <c r="R1458" s="674"/>
      <c r="S1458" s="674"/>
      <c r="T1458" s="674"/>
      <c r="U1458" s="674"/>
      <c r="V1458" s="674"/>
      <c r="W1458" s="674"/>
      <c r="X1458" s="674"/>
      <c r="Y1458" s="674"/>
      <c r="Z1458" s="707"/>
      <c r="AA1458" s="677"/>
      <c r="AB1458" s="677"/>
      <c r="AC1458" s="677"/>
      <c r="AD1458" s="679"/>
      <c r="AE1458" s="677"/>
      <c r="AF1458" s="707"/>
      <c r="AG1458" s="707"/>
      <c r="AH1458" s="680"/>
      <c r="AI1458" s="683"/>
      <c r="AJ1458" s="707"/>
      <c r="AK1458" s="680"/>
      <c r="AL1458" s="683"/>
      <c r="AM1458" s="680"/>
      <c r="AN1458" s="78" t="s">
        <v>1369</v>
      </c>
    </row>
    <row r="1459" spans="1:40" x14ac:dyDescent="0.15">
      <c r="A1459" s="67"/>
      <c r="B1459" s="68"/>
      <c r="C1459" s="68"/>
      <c r="D1459" s="68"/>
      <c r="E1459" s="68"/>
      <c r="F1459" s="68"/>
      <c r="G1459" s="68"/>
      <c r="H1459" s="68"/>
      <c r="I1459" s="68"/>
      <c r="J1459" s="68"/>
      <c r="K1459" s="68"/>
      <c r="L1459" s="68"/>
      <c r="M1459" s="68"/>
      <c r="N1459" s="68"/>
      <c r="O1459" s="68"/>
      <c r="P1459" s="68"/>
      <c r="Q1459" s="68"/>
      <c r="R1459" s="68"/>
      <c r="S1459" s="68"/>
      <c r="T1459" s="68"/>
      <c r="U1459" s="68"/>
      <c r="V1459" s="68"/>
      <c r="W1459" s="68"/>
      <c r="X1459" s="68"/>
      <c r="Y1459" s="68"/>
      <c r="Z1459" s="69"/>
      <c r="AA1459" s="70"/>
      <c r="AB1459" s="70"/>
      <c r="AC1459" s="70"/>
      <c r="AD1459" s="71"/>
      <c r="AE1459" s="70"/>
      <c r="AF1459" s="69"/>
      <c r="AG1459" s="69"/>
      <c r="AH1459" s="72"/>
      <c r="AI1459" s="73"/>
      <c r="AJ1459" s="74"/>
      <c r="AK1459" s="75"/>
      <c r="AL1459" s="76"/>
      <c r="AM1459" s="77"/>
      <c r="AN1459" s="571" t="s">
        <v>1526</v>
      </c>
    </row>
    <row r="1460" spans="1:40" x14ac:dyDescent="0.15">
      <c r="A1460" s="708"/>
      <c r="B1460" s="673"/>
      <c r="C1460" s="673"/>
      <c r="D1460" s="673"/>
      <c r="E1460" s="673"/>
      <c r="F1460" s="517"/>
      <c r="G1460" s="674"/>
      <c r="H1460" s="674"/>
      <c r="I1460" s="674"/>
      <c r="J1460" s="674"/>
      <c r="K1460" s="674"/>
      <c r="L1460" s="674"/>
      <c r="M1460" s="674"/>
      <c r="N1460" s="674"/>
      <c r="O1460" s="674"/>
      <c r="P1460" s="674"/>
      <c r="Q1460" s="674"/>
      <c r="R1460" s="674"/>
      <c r="S1460" s="674"/>
      <c r="T1460" s="674"/>
      <c r="U1460" s="674"/>
      <c r="V1460" s="674"/>
      <c r="W1460" s="674"/>
      <c r="X1460" s="674"/>
      <c r="Y1460" s="674"/>
      <c r="Z1460" s="707"/>
      <c r="AA1460" s="677"/>
      <c r="AB1460" s="677"/>
      <c r="AC1460" s="677"/>
      <c r="AD1460" s="679"/>
      <c r="AE1460" s="677"/>
      <c r="AF1460" s="707"/>
      <c r="AG1460" s="707"/>
      <c r="AH1460" s="680"/>
      <c r="AI1460" s="683"/>
      <c r="AJ1460" s="707"/>
      <c r="AK1460" s="680"/>
      <c r="AL1460" s="683"/>
      <c r="AM1460" s="680"/>
      <c r="AN1460" s="78" t="s">
        <v>1539</v>
      </c>
    </row>
    <row r="1461" spans="1:40" x14ac:dyDescent="0.15">
      <c r="A1461" s="708"/>
      <c r="B1461" s="673"/>
      <c r="C1461" s="673"/>
      <c r="D1461" s="673"/>
      <c r="E1461" s="673"/>
      <c r="F1461" s="517"/>
      <c r="G1461" s="674"/>
      <c r="H1461" s="674"/>
      <c r="I1461" s="674"/>
      <c r="J1461" s="674"/>
      <c r="K1461" s="674"/>
      <c r="L1461" s="674"/>
      <c r="M1461" s="674"/>
      <c r="N1461" s="674"/>
      <c r="O1461" s="674"/>
      <c r="P1461" s="674"/>
      <c r="Q1461" s="674"/>
      <c r="R1461" s="674"/>
      <c r="S1461" s="674"/>
      <c r="T1461" s="674"/>
      <c r="U1461" s="674"/>
      <c r="V1461" s="674"/>
      <c r="W1461" s="674"/>
      <c r="X1461" s="674"/>
      <c r="Y1461" s="674"/>
      <c r="Z1461" s="707"/>
      <c r="AA1461" s="677"/>
      <c r="AB1461" s="677"/>
      <c r="AC1461" s="677"/>
      <c r="AD1461" s="679"/>
      <c r="AE1461" s="677"/>
      <c r="AF1461" s="707"/>
      <c r="AG1461" s="707"/>
      <c r="AH1461" s="680"/>
      <c r="AI1461" s="683"/>
      <c r="AJ1461" s="707"/>
      <c r="AK1461" s="680"/>
      <c r="AL1461" s="683"/>
      <c r="AM1461" s="680"/>
      <c r="AN1461" s="78" t="s">
        <v>1539</v>
      </c>
    </row>
    <row r="1462" spans="1:40" x14ac:dyDescent="0.15">
      <c r="A1462" s="67"/>
      <c r="B1462" s="68"/>
      <c r="C1462" s="68"/>
      <c r="D1462" s="68"/>
      <c r="E1462" s="68"/>
      <c r="F1462" s="68"/>
      <c r="G1462" s="68"/>
      <c r="H1462" s="68"/>
      <c r="I1462" s="68"/>
      <c r="J1462" s="68"/>
      <c r="K1462" s="68"/>
      <c r="L1462" s="68"/>
      <c r="M1462" s="68"/>
      <c r="N1462" s="68"/>
      <c r="O1462" s="68"/>
      <c r="P1462" s="68"/>
      <c r="Q1462" s="68"/>
      <c r="R1462" s="68"/>
      <c r="S1462" s="68"/>
      <c r="T1462" s="68"/>
      <c r="U1462" s="68"/>
      <c r="V1462" s="68"/>
      <c r="W1462" s="68"/>
      <c r="X1462" s="68"/>
      <c r="Y1462" s="68"/>
      <c r="Z1462" s="69"/>
      <c r="AA1462" s="70"/>
      <c r="AB1462" s="70"/>
      <c r="AC1462" s="70"/>
      <c r="AD1462" s="71"/>
      <c r="AE1462" s="70"/>
      <c r="AF1462" s="69"/>
      <c r="AG1462" s="69"/>
      <c r="AH1462" s="72"/>
      <c r="AI1462" s="73"/>
      <c r="AJ1462" s="74"/>
      <c r="AK1462" s="75"/>
      <c r="AL1462" s="76"/>
      <c r="AM1462" s="77"/>
      <c r="AN1462" s="571" t="s">
        <v>1498</v>
      </c>
    </row>
    <row r="1463" spans="1:40" x14ac:dyDescent="0.15">
      <c r="A1463" s="67"/>
      <c r="B1463" s="68"/>
      <c r="C1463" s="68"/>
      <c r="D1463" s="68"/>
      <c r="E1463" s="68"/>
      <c r="F1463" s="68"/>
      <c r="G1463" s="68"/>
      <c r="H1463" s="68"/>
      <c r="I1463" s="68"/>
      <c r="J1463" s="68"/>
      <c r="K1463" s="68"/>
      <c r="L1463" s="68"/>
      <c r="M1463" s="68"/>
      <c r="N1463" s="68"/>
      <c r="O1463" s="68"/>
      <c r="P1463" s="68"/>
      <c r="Q1463" s="68"/>
      <c r="R1463" s="68"/>
      <c r="S1463" s="68"/>
      <c r="T1463" s="68"/>
      <c r="U1463" s="68"/>
      <c r="V1463" s="68"/>
      <c r="W1463" s="68"/>
      <c r="X1463" s="68"/>
      <c r="Y1463" s="68"/>
      <c r="Z1463" s="69"/>
      <c r="AA1463" s="70"/>
      <c r="AB1463" s="70"/>
      <c r="AC1463" s="70"/>
      <c r="AD1463" s="71"/>
      <c r="AE1463" s="70"/>
      <c r="AF1463" s="69"/>
      <c r="AG1463" s="69"/>
      <c r="AH1463" s="72"/>
      <c r="AI1463" s="73"/>
      <c r="AJ1463" s="74"/>
      <c r="AK1463" s="75"/>
      <c r="AL1463" s="76"/>
      <c r="AM1463" s="77"/>
      <c r="AN1463" s="571" t="s">
        <v>1498</v>
      </c>
    </row>
    <row r="1464" spans="1:40" x14ac:dyDescent="0.15">
      <c r="A1464" s="67"/>
      <c r="B1464" s="68"/>
      <c r="C1464" s="68"/>
      <c r="D1464" s="68"/>
      <c r="E1464" s="68"/>
      <c r="F1464" s="68"/>
      <c r="G1464" s="68"/>
      <c r="H1464" s="68"/>
      <c r="I1464" s="68"/>
      <c r="J1464" s="68"/>
      <c r="K1464" s="68"/>
      <c r="L1464" s="68"/>
      <c r="M1464" s="68"/>
      <c r="N1464" s="68"/>
      <c r="O1464" s="68"/>
      <c r="P1464" s="68"/>
      <c r="Q1464" s="68"/>
      <c r="R1464" s="68"/>
      <c r="S1464" s="68"/>
      <c r="T1464" s="68"/>
      <c r="U1464" s="68"/>
      <c r="V1464" s="68"/>
      <c r="W1464" s="68"/>
      <c r="X1464" s="68"/>
      <c r="Y1464" s="68"/>
      <c r="Z1464" s="69"/>
      <c r="AA1464" s="70"/>
      <c r="AB1464" s="70"/>
      <c r="AC1464" s="70"/>
      <c r="AD1464" s="71"/>
      <c r="AE1464" s="70"/>
      <c r="AF1464" s="69"/>
      <c r="AG1464" s="69"/>
      <c r="AH1464" s="72"/>
      <c r="AI1464" s="73"/>
      <c r="AJ1464" s="74"/>
      <c r="AK1464" s="75"/>
      <c r="AL1464" s="76"/>
      <c r="AM1464" s="77"/>
      <c r="AN1464" s="571" t="s">
        <v>1498</v>
      </c>
    </row>
    <row r="1465" spans="1:40" x14ac:dyDescent="0.15">
      <c r="A1465" s="79"/>
      <c r="B1465" s="23"/>
      <c r="C1465" s="23"/>
      <c r="D1465" s="80"/>
      <c r="E1465" s="80"/>
      <c r="F1465" s="80"/>
      <c r="G1465" s="68"/>
      <c r="H1465" s="68"/>
      <c r="I1465" s="68"/>
      <c r="J1465" s="68"/>
      <c r="K1465" s="68"/>
      <c r="L1465" s="68"/>
      <c r="M1465" s="68"/>
      <c r="N1465" s="68"/>
      <c r="O1465" s="68"/>
      <c r="P1465" s="68"/>
      <c r="Q1465" s="68"/>
      <c r="R1465" s="68"/>
      <c r="S1465" s="68"/>
      <c r="T1465" s="68"/>
      <c r="U1465" s="68"/>
      <c r="V1465" s="68"/>
      <c r="W1465" s="68"/>
      <c r="X1465" s="68"/>
      <c r="Y1465" s="68"/>
      <c r="Z1465" s="69"/>
      <c r="AA1465" s="70"/>
      <c r="AB1465" s="70"/>
      <c r="AC1465" s="70"/>
      <c r="AD1465" s="71"/>
      <c r="AE1465" s="70"/>
      <c r="AF1465" s="69"/>
      <c r="AG1465" s="69"/>
      <c r="AH1465" s="72"/>
      <c r="AI1465" s="73"/>
      <c r="AJ1465" s="74"/>
      <c r="AK1465" s="75"/>
      <c r="AL1465" s="76"/>
      <c r="AM1465" s="77"/>
      <c r="AN1465" s="571" t="s">
        <v>1498</v>
      </c>
    </row>
    <row r="1466" spans="1:40" x14ac:dyDescent="0.15">
      <c r="A1466" s="67"/>
      <c r="B1466" s="68"/>
      <c r="C1466" s="68"/>
      <c r="D1466" s="68"/>
      <c r="E1466" s="68"/>
      <c r="F1466" s="68"/>
      <c r="G1466" s="68"/>
      <c r="H1466" s="68"/>
      <c r="I1466" s="68"/>
      <c r="J1466" s="68"/>
      <c r="K1466" s="68"/>
      <c r="L1466" s="68"/>
      <c r="M1466" s="68"/>
      <c r="N1466" s="68"/>
      <c r="O1466" s="68"/>
      <c r="P1466" s="68"/>
      <c r="Q1466" s="68"/>
      <c r="R1466" s="68"/>
      <c r="S1466" s="68"/>
      <c r="T1466" s="68"/>
      <c r="U1466" s="68"/>
      <c r="V1466" s="68"/>
      <c r="W1466" s="68"/>
      <c r="X1466" s="68"/>
      <c r="Y1466" s="68"/>
      <c r="Z1466" s="69"/>
      <c r="AA1466" s="70"/>
      <c r="AB1466" s="70"/>
      <c r="AC1466" s="70"/>
      <c r="AD1466" s="71"/>
      <c r="AE1466" s="70"/>
      <c r="AF1466" s="69"/>
      <c r="AG1466" s="69"/>
      <c r="AH1466" s="72"/>
      <c r="AI1466" s="73"/>
      <c r="AJ1466" s="74"/>
      <c r="AK1466" s="75"/>
      <c r="AL1466" s="76"/>
      <c r="AM1466" s="77"/>
      <c r="AN1466" s="571" t="s">
        <v>1498</v>
      </c>
    </row>
    <row r="1467" spans="1:40" x14ac:dyDescent="0.15">
      <c r="A1467" s="67"/>
      <c r="B1467" s="68"/>
      <c r="C1467" s="68"/>
      <c r="D1467" s="68"/>
      <c r="E1467" s="68"/>
      <c r="F1467" s="68"/>
      <c r="G1467" s="68"/>
      <c r="H1467" s="68"/>
      <c r="I1467" s="68"/>
      <c r="J1467" s="68"/>
      <c r="K1467" s="68"/>
      <c r="L1467" s="68"/>
      <c r="M1467" s="68"/>
      <c r="N1467" s="68"/>
      <c r="O1467" s="68"/>
      <c r="P1467" s="68"/>
      <c r="Q1467" s="68"/>
      <c r="R1467" s="68"/>
      <c r="S1467" s="68"/>
      <c r="T1467" s="68"/>
      <c r="U1467" s="68"/>
      <c r="V1467" s="68"/>
      <c r="W1467" s="68"/>
      <c r="X1467" s="68"/>
      <c r="Y1467" s="68"/>
      <c r="Z1467" s="69"/>
      <c r="AA1467" s="70"/>
      <c r="AB1467" s="70"/>
      <c r="AC1467" s="70"/>
      <c r="AD1467" s="71"/>
      <c r="AE1467" s="70"/>
      <c r="AF1467" s="69"/>
      <c r="AG1467" s="69"/>
      <c r="AH1467" s="72"/>
      <c r="AI1467" s="73"/>
      <c r="AJ1467" s="74"/>
      <c r="AK1467" s="75"/>
      <c r="AL1467" s="76"/>
      <c r="AM1467" s="77"/>
      <c r="AN1467" s="571" t="s">
        <v>1498</v>
      </c>
    </row>
    <row r="1468" spans="1:40" x14ac:dyDescent="0.15">
      <c r="A1468" s="79"/>
      <c r="B1468" s="80"/>
      <c r="C1468" s="80"/>
      <c r="D1468" s="80"/>
      <c r="E1468" s="80"/>
      <c r="F1468" s="80"/>
      <c r="G1468" s="68"/>
      <c r="H1468" s="68"/>
      <c r="I1468" s="68"/>
      <c r="J1468" s="68"/>
      <c r="K1468" s="68"/>
      <c r="L1468" s="68"/>
      <c r="M1468" s="68"/>
      <c r="N1468" s="68"/>
      <c r="O1468" s="68"/>
      <c r="P1468" s="68"/>
      <c r="Q1468" s="68"/>
      <c r="R1468" s="68"/>
      <c r="S1468" s="68"/>
      <c r="T1468" s="68"/>
      <c r="U1468" s="68"/>
      <c r="V1468" s="68"/>
      <c r="W1468" s="68"/>
      <c r="X1468" s="68"/>
      <c r="Y1468" s="68"/>
      <c r="Z1468" s="69"/>
      <c r="AA1468" s="70"/>
      <c r="AB1468" s="70"/>
      <c r="AC1468" s="70"/>
      <c r="AD1468" s="71"/>
      <c r="AE1468" s="70"/>
      <c r="AF1468" s="69"/>
      <c r="AG1468" s="69"/>
      <c r="AH1468" s="72"/>
      <c r="AI1468" s="73"/>
      <c r="AJ1468" s="74"/>
      <c r="AK1468" s="75"/>
      <c r="AL1468" s="76"/>
      <c r="AM1468" s="77"/>
      <c r="AN1468" s="78" t="s">
        <v>1498</v>
      </c>
    </row>
    <row r="1469" spans="1:40" x14ac:dyDescent="0.15">
      <c r="A1469" s="67"/>
      <c r="B1469" s="68"/>
      <c r="C1469" s="68"/>
      <c r="D1469" s="68"/>
      <c r="E1469" s="68"/>
      <c r="F1469" s="68"/>
      <c r="G1469" s="68"/>
      <c r="H1469" s="68"/>
      <c r="I1469" s="68"/>
      <c r="J1469" s="68"/>
      <c r="K1469" s="68"/>
      <c r="L1469" s="68"/>
      <c r="M1469" s="68"/>
      <c r="N1469" s="68"/>
      <c r="O1469" s="68"/>
      <c r="P1469" s="68"/>
      <c r="Q1469" s="68"/>
      <c r="R1469" s="68"/>
      <c r="S1469" s="68"/>
      <c r="T1469" s="68"/>
      <c r="U1469" s="68"/>
      <c r="V1469" s="68"/>
      <c r="W1469" s="68"/>
      <c r="X1469" s="68"/>
      <c r="Y1469" s="68"/>
      <c r="Z1469" s="69"/>
      <c r="AA1469" s="70"/>
      <c r="AB1469" s="70"/>
      <c r="AC1469" s="70"/>
      <c r="AD1469" s="71"/>
      <c r="AE1469" s="70"/>
      <c r="AF1469" s="69"/>
      <c r="AG1469" s="69"/>
      <c r="AH1469" s="72"/>
      <c r="AI1469" s="73"/>
      <c r="AJ1469" s="74"/>
      <c r="AK1469" s="75"/>
      <c r="AL1469" s="76"/>
      <c r="AM1469" s="77"/>
      <c r="AN1469" s="571" t="s">
        <v>1498</v>
      </c>
    </row>
    <row r="1470" spans="1:40" x14ac:dyDescent="0.15">
      <c r="A1470" s="67"/>
      <c r="B1470" s="68"/>
      <c r="C1470" s="68"/>
      <c r="D1470" s="68"/>
      <c r="E1470" s="68"/>
      <c r="F1470" s="68"/>
      <c r="G1470" s="68"/>
      <c r="H1470" s="68"/>
      <c r="I1470" s="68"/>
      <c r="J1470" s="68"/>
      <c r="K1470" s="68"/>
      <c r="L1470" s="68"/>
      <c r="M1470" s="68"/>
      <c r="N1470" s="68"/>
      <c r="O1470" s="68"/>
      <c r="P1470" s="68"/>
      <c r="Q1470" s="68"/>
      <c r="R1470" s="68"/>
      <c r="S1470" s="68"/>
      <c r="T1470" s="68"/>
      <c r="U1470" s="68"/>
      <c r="V1470" s="68"/>
      <c r="W1470" s="68"/>
      <c r="X1470" s="68"/>
      <c r="Y1470" s="68"/>
      <c r="Z1470" s="69"/>
      <c r="AA1470" s="70"/>
      <c r="AB1470" s="70"/>
      <c r="AC1470" s="70"/>
      <c r="AD1470" s="71"/>
      <c r="AE1470" s="70"/>
      <c r="AF1470" s="69"/>
      <c r="AG1470" s="69"/>
      <c r="AH1470" s="72"/>
      <c r="AI1470" s="73"/>
      <c r="AJ1470" s="74"/>
      <c r="AK1470" s="75"/>
      <c r="AL1470" s="76"/>
      <c r="AM1470" s="77"/>
      <c r="AN1470" s="571" t="s">
        <v>1498</v>
      </c>
    </row>
    <row r="1471" spans="1:40" x14ac:dyDescent="0.15">
      <c r="A1471" s="67"/>
      <c r="B1471" s="68"/>
      <c r="C1471" s="68"/>
      <c r="D1471" s="68"/>
      <c r="E1471" s="68"/>
      <c r="F1471" s="68"/>
      <c r="G1471" s="68"/>
      <c r="H1471" s="68"/>
      <c r="I1471" s="68"/>
      <c r="J1471" s="68"/>
      <c r="K1471" s="68"/>
      <c r="L1471" s="68"/>
      <c r="M1471" s="68"/>
      <c r="N1471" s="68"/>
      <c r="O1471" s="68"/>
      <c r="P1471" s="68"/>
      <c r="Q1471" s="68"/>
      <c r="R1471" s="68"/>
      <c r="S1471" s="68"/>
      <c r="T1471" s="68"/>
      <c r="U1471" s="68"/>
      <c r="V1471" s="68"/>
      <c r="W1471" s="68"/>
      <c r="X1471" s="68"/>
      <c r="Y1471" s="68"/>
      <c r="Z1471" s="69"/>
      <c r="AA1471" s="70"/>
      <c r="AB1471" s="70"/>
      <c r="AC1471" s="70"/>
      <c r="AD1471" s="71"/>
      <c r="AE1471" s="70"/>
      <c r="AF1471" s="69"/>
      <c r="AG1471" s="69"/>
      <c r="AH1471" s="72"/>
      <c r="AI1471" s="73"/>
      <c r="AJ1471" s="74"/>
      <c r="AK1471" s="75"/>
      <c r="AL1471" s="76"/>
      <c r="AM1471" s="77"/>
      <c r="AN1471" s="571" t="s">
        <v>1498</v>
      </c>
    </row>
    <row r="1472" spans="1:40" x14ac:dyDescent="0.15">
      <c r="A1472" s="67"/>
      <c r="B1472" s="68"/>
      <c r="C1472" s="68"/>
      <c r="D1472" s="68"/>
      <c r="E1472" s="68"/>
      <c r="F1472" s="68"/>
      <c r="G1472" s="68"/>
      <c r="H1472" s="68"/>
      <c r="I1472" s="68"/>
      <c r="J1472" s="68"/>
      <c r="K1472" s="68"/>
      <c r="L1472" s="68"/>
      <c r="M1472" s="68"/>
      <c r="N1472" s="68"/>
      <c r="O1472" s="68"/>
      <c r="P1472" s="68"/>
      <c r="Q1472" s="68"/>
      <c r="R1472" s="68"/>
      <c r="S1472" s="68"/>
      <c r="T1472" s="68"/>
      <c r="U1472" s="68"/>
      <c r="V1472" s="68"/>
      <c r="W1472" s="68"/>
      <c r="X1472" s="68"/>
      <c r="Y1472" s="68"/>
      <c r="Z1472" s="69"/>
      <c r="AA1472" s="70"/>
      <c r="AB1472" s="70"/>
      <c r="AC1472" s="70"/>
      <c r="AD1472" s="71"/>
      <c r="AE1472" s="70"/>
      <c r="AF1472" s="69"/>
      <c r="AG1472" s="69"/>
      <c r="AH1472" s="72"/>
      <c r="AI1472" s="73"/>
      <c r="AJ1472" s="74"/>
      <c r="AK1472" s="75"/>
      <c r="AL1472" s="76"/>
      <c r="AM1472" s="77"/>
      <c r="AN1472" s="571" t="s">
        <v>1498</v>
      </c>
    </row>
    <row r="1473" spans="1:40" x14ac:dyDescent="0.15">
      <c r="A1473" s="79"/>
      <c r="B1473" s="80"/>
      <c r="C1473" s="80"/>
      <c r="D1473" s="80"/>
      <c r="E1473" s="80"/>
      <c r="F1473" s="80"/>
      <c r="G1473" s="68"/>
      <c r="H1473" s="68"/>
      <c r="I1473" s="68"/>
      <c r="J1473" s="68"/>
      <c r="K1473" s="68"/>
      <c r="L1473" s="68"/>
      <c r="M1473" s="68"/>
      <c r="N1473" s="68"/>
      <c r="O1473" s="68"/>
      <c r="P1473" s="68"/>
      <c r="Q1473" s="68"/>
      <c r="R1473" s="68"/>
      <c r="S1473" s="68"/>
      <c r="T1473" s="68"/>
      <c r="U1473" s="68"/>
      <c r="V1473" s="68"/>
      <c r="W1473" s="68"/>
      <c r="X1473" s="68"/>
      <c r="Y1473" s="68"/>
      <c r="Z1473" s="69"/>
      <c r="AA1473" s="70"/>
      <c r="AB1473" s="70"/>
      <c r="AC1473" s="70"/>
      <c r="AD1473" s="71"/>
      <c r="AE1473" s="70"/>
      <c r="AF1473" s="69"/>
      <c r="AG1473" s="69"/>
      <c r="AH1473" s="72"/>
      <c r="AI1473" s="73"/>
      <c r="AJ1473" s="74"/>
      <c r="AK1473" s="75"/>
      <c r="AL1473" s="76"/>
      <c r="AM1473" s="77"/>
      <c r="AN1473" s="571" t="s">
        <v>1498</v>
      </c>
    </row>
    <row r="1474" spans="1:40" x14ac:dyDescent="0.15">
      <c r="A1474" s="79"/>
      <c r="B1474" s="80"/>
      <c r="C1474" s="80"/>
      <c r="D1474" s="80"/>
      <c r="E1474" s="80"/>
      <c r="F1474" s="80"/>
      <c r="G1474" s="68"/>
      <c r="H1474" s="68"/>
      <c r="I1474" s="68"/>
      <c r="J1474" s="68"/>
      <c r="K1474" s="68"/>
      <c r="L1474" s="68"/>
      <c r="M1474" s="68"/>
      <c r="N1474" s="68"/>
      <c r="O1474" s="68"/>
      <c r="P1474" s="68"/>
      <c r="Q1474" s="68"/>
      <c r="R1474" s="68"/>
      <c r="S1474" s="68"/>
      <c r="T1474" s="68"/>
      <c r="U1474" s="68"/>
      <c r="V1474" s="68"/>
      <c r="W1474" s="68"/>
      <c r="X1474" s="68"/>
      <c r="Y1474" s="68"/>
      <c r="Z1474" s="69"/>
      <c r="AA1474" s="70"/>
      <c r="AB1474" s="70"/>
      <c r="AC1474" s="70"/>
      <c r="AD1474" s="71"/>
      <c r="AE1474" s="70"/>
      <c r="AF1474" s="69"/>
      <c r="AG1474" s="69"/>
      <c r="AH1474" s="72"/>
      <c r="AI1474" s="73"/>
      <c r="AJ1474" s="74"/>
      <c r="AK1474" s="75"/>
      <c r="AL1474" s="76"/>
      <c r="AM1474" s="77"/>
      <c r="AN1474" s="571" t="s">
        <v>1498</v>
      </c>
    </row>
    <row r="1475" spans="1:40" ht="14.25" thickBot="1" x14ac:dyDescent="0.2">
      <c r="A1475" s="687"/>
      <c r="B1475" s="81"/>
      <c r="C1475" s="81"/>
      <c r="D1475" s="81"/>
      <c r="E1475" s="81"/>
      <c r="F1475" s="81"/>
      <c r="G1475" s="81"/>
      <c r="H1475" s="81"/>
      <c r="I1475" s="81"/>
      <c r="J1475" s="81"/>
      <c r="K1475" s="81"/>
      <c r="L1475" s="81"/>
      <c r="M1475" s="81"/>
      <c r="N1475" s="81"/>
      <c r="O1475" s="81"/>
      <c r="P1475" s="81"/>
      <c r="Q1475" s="81"/>
      <c r="R1475" s="81"/>
      <c r="S1475" s="81"/>
      <c r="T1475" s="81"/>
      <c r="U1475" s="81"/>
      <c r="V1475" s="81"/>
      <c r="W1475" s="81"/>
      <c r="X1475" s="81"/>
      <c r="Y1475" s="81"/>
      <c r="Z1475" s="82"/>
      <c r="AA1475" s="83"/>
      <c r="AB1475" s="83"/>
      <c r="AC1475" s="83"/>
      <c r="AD1475" s="84"/>
      <c r="AE1475" s="83"/>
      <c r="AF1475" s="82"/>
      <c r="AG1475" s="82"/>
      <c r="AH1475" s="85"/>
      <c r="AI1475" s="86"/>
      <c r="AJ1475" s="87"/>
      <c r="AK1475" s="88"/>
      <c r="AL1475" s="89"/>
      <c r="AM1475" s="90"/>
      <c r="AN1475" s="685" t="s">
        <v>1346</v>
      </c>
    </row>
    <row r="1476" spans="1:40" x14ac:dyDescent="0.15">
      <c r="A1476" s="710"/>
      <c r="B1476" s="712"/>
      <c r="C1476" s="712"/>
      <c r="D1476" s="712"/>
      <c r="E1476" s="712"/>
      <c r="F1476" s="713"/>
      <c r="G1476" s="714"/>
      <c r="H1476" s="714"/>
      <c r="I1476" s="714"/>
      <c r="J1476" s="714"/>
      <c r="K1476" s="714"/>
      <c r="L1476" s="714"/>
      <c r="M1476" s="714"/>
      <c r="N1476" s="714"/>
      <c r="O1476" s="714"/>
      <c r="P1476" s="714"/>
      <c r="Q1476" s="714"/>
      <c r="R1476" s="714"/>
      <c r="S1476" s="714"/>
      <c r="T1476" s="714"/>
      <c r="U1476" s="714"/>
      <c r="V1476" s="714"/>
      <c r="W1476" s="714"/>
      <c r="X1476" s="714"/>
      <c r="Y1476" s="714"/>
      <c r="Z1476" s="686"/>
      <c r="AA1476" s="715"/>
      <c r="AB1476" s="715"/>
      <c r="AC1476" s="715"/>
      <c r="AD1476" s="716"/>
      <c r="AE1476" s="715"/>
      <c r="AF1476" s="686"/>
      <c r="AG1476" s="686"/>
      <c r="AH1476" s="686"/>
      <c r="AI1476" s="686"/>
      <c r="AJ1476" s="686"/>
      <c r="AK1476" s="686"/>
      <c r="AL1476" s="686"/>
      <c r="AM1476" s="686"/>
      <c r="AN1476" s="686" t="s">
        <v>1346</v>
      </c>
    </row>
    <row r="1477" spans="1:40" x14ac:dyDescent="0.15">
      <c r="A1477" s="710"/>
      <c r="B1477" s="712"/>
      <c r="C1477" s="712"/>
      <c r="D1477" s="712"/>
      <c r="E1477" s="712"/>
      <c r="F1477" s="713"/>
      <c r="G1477" s="714"/>
      <c r="H1477" s="714"/>
      <c r="I1477" s="714"/>
      <c r="J1477" s="714"/>
      <c r="K1477" s="714"/>
      <c r="L1477" s="714"/>
      <c r="M1477" s="714"/>
      <c r="N1477" s="714"/>
      <c r="O1477" s="714"/>
      <c r="P1477" s="714"/>
      <c r="Q1477" s="714"/>
      <c r="R1477" s="714"/>
      <c r="S1477" s="714"/>
      <c r="T1477" s="714"/>
      <c r="U1477" s="714"/>
      <c r="V1477" s="714"/>
      <c r="W1477" s="714"/>
      <c r="X1477" s="714"/>
      <c r="Y1477" s="714"/>
      <c r="Z1477" s="686"/>
      <c r="AA1477" s="715"/>
      <c r="AB1477" s="715"/>
      <c r="AC1477" s="715"/>
      <c r="AD1477" s="716"/>
      <c r="AE1477" s="715"/>
      <c r="AF1477" s="686"/>
      <c r="AG1477" s="686"/>
      <c r="AH1477" s="686"/>
      <c r="AI1477" s="686"/>
      <c r="AJ1477" s="686"/>
      <c r="AK1477" s="686"/>
      <c r="AL1477" s="686"/>
      <c r="AM1477" s="686"/>
      <c r="AN1477" s="686" t="s">
        <v>1346</v>
      </c>
    </row>
    <row r="1478" spans="1:40" x14ac:dyDescent="0.15">
      <c r="A1478" s="710"/>
      <c r="B1478" s="712"/>
      <c r="C1478" s="712"/>
      <c r="D1478" s="712"/>
      <c r="E1478" s="712"/>
      <c r="F1478" s="713"/>
      <c r="G1478" s="714"/>
      <c r="H1478" s="714"/>
      <c r="I1478" s="714"/>
      <c r="J1478" s="714"/>
      <c r="K1478" s="714"/>
      <c r="L1478" s="714"/>
      <c r="M1478" s="714"/>
      <c r="N1478" s="714"/>
      <c r="O1478" s="714"/>
      <c r="P1478" s="714"/>
      <c r="Q1478" s="714"/>
      <c r="R1478" s="714"/>
      <c r="S1478" s="714"/>
      <c r="T1478" s="714"/>
      <c r="U1478" s="714"/>
      <c r="V1478" s="714"/>
      <c r="W1478" s="714"/>
      <c r="X1478" s="714"/>
      <c r="Y1478" s="714"/>
      <c r="Z1478" s="686"/>
      <c r="AA1478" s="715"/>
      <c r="AB1478" s="715"/>
      <c r="AC1478" s="715"/>
      <c r="AD1478" s="716"/>
      <c r="AE1478" s="715"/>
      <c r="AF1478" s="686"/>
      <c r="AG1478" s="686"/>
      <c r="AH1478" s="686"/>
      <c r="AI1478" s="686"/>
      <c r="AJ1478" s="686"/>
      <c r="AK1478" s="686"/>
      <c r="AL1478" s="686"/>
      <c r="AM1478" s="686"/>
      <c r="AN1478" s="686" t="s">
        <v>1346</v>
      </c>
    </row>
    <row r="1479" spans="1:40" x14ac:dyDescent="0.15">
      <c r="A1479" s="670"/>
      <c r="B1479" s="590"/>
      <c r="C1479" s="590"/>
      <c r="D1479" s="590"/>
      <c r="E1479" s="590"/>
      <c r="F1479" s="590"/>
      <c r="G1479" s="672"/>
      <c r="H1479" s="672"/>
      <c r="I1479" s="672"/>
      <c r="J1479" s="672"/>
      <c r="K1479" s="672"/>
      <c r="L1479" s="672"/>
      <c r="M1479" s="672"/>
      <c r="N1479" s="672"/>
      <c r="O1479" s="672"/>
      <c r="P1479" s="672"/>
      <c r="Q1479" s="672"/>
      <c r="R1479" s="672"/>
      <c r="S1479" s="672"/>
      <c r="T1479" s="672"/>
      <c r="U1479" s="672"/>
      <c r="V1479" s="672"/>
      <c r="W1479" s="672"/>
      <c r="X1479" s="672"/>
      <c r="Y1479" s="672"/>
      <c r="Z1479" s="675"/>
      <c r="AA1479" s="676"/>
      <c r="AB1479" s="676"/>
      <c r="AC1479" s="676"/>
      <c r="AD1479" s="678"/>
      <c r="AE1479" s="676"/>
      <c r="AF1479" s="675"/>
      <c r="AG1479" s="675"/>
      <c r="AH1479" s="675"/>
      <c r="AI1479" s="675"/>
      <c r="AJ1479" s="675"/>
      <c r="AK1479" s="675"/>
      <c r="AL1479" s="675"/>
      <c r="AM1479" s="675"/>
      <c r="AN1479" s="686" t="s">
        <v>1511</v>
      </c>
    </row>
    <row r="1480" spans="1:40" x14ac:dyDescent="0.15">
      <c r="A1480" s="669"/>
      <c r="B1480" s="672"/>
      <c r="C1480" s="672"/>
      <c r="D1480" s="672"/>
      <c r="E1480" s="672"/>
      <c r="F1480" s="672"/>
      <c r="G1480" s="672"/>
      <c r="H1480" s="672"/>
      <c r="I1480" s="672"/>
      <c r="J1480" s="672"/>
      <c r="K1480" s="672"/>
      <c r="L1480" s="672"/>
      <c r="M1480" s="672"/>
      <c r="N1480" s="672"/>
      <c r="O1480" s="672"/>
      <c r="P1480" s="672"/>
      <c r="Q1480" s="672"/>
      <c r="R1480" s="672"/>
      <c r="S1480" s="672"/>
      <c r="T1480" s="672"/>
      <c r="U1480" s="672"/>
      <c r="V1480" s="672"/>
      <c r="W1480" s="672"/>
      <c r="X1480" s="672"/>
      <c r="Y1480" s="672"/>
      <c r="Z1480" s="675"/>
      <c r="AA1480" s="676"/>
      <c r="AB1480" s="676"/>
      <c r="AC1480" s="676"/>
      <c r="AD1480" s="678"/>
      <c r="AE1480" s="676"/>
      <c r="AF1480" s="675"/>
      <c r="AG1480" s="675"/>
      <c r="AH1480" s="675"/>
      <c r="AI1480" s="682"/>
      <c r="AJ1480" s="682"/>
      <c r="AK1480" s="682"/>
      <c r="AL1480" s="678"/>
      <c r="AM1480" s="678"/>
      <c r="AN1480" s="684" t="s">
        <v>1511</v>
      </c>
    </row>
    <row r="1481" spans="1:40" x14ac:dyDescent="0.15">
      <c r="A1481" s="669"/>
      <c r="B1481" s="672"/>
      <c r="C1481" s="672"/>
      <c r="D1481" s="672"/>
      <c r="E1481" s="672"/>
      <c r="F1481" s="672"/>
      <c r="G1481" s="672"/>
      <c r="H1481" s="672"/>
      <c r="I1481" s="672"/>
      <c r="J1481" s="672"/>
      <c r="K1481" s="672"/>
      <c r="L1481" s="672"/>
      <c r="M1481" s="672"/>
      <c r="N1481" s="672"/>
      <c r="O1481" s="672"/>
      <c r="P1481" s="672"/>
      <c r="Q1481" s="672"/>
      <c r="R1481" s="672"/>
      <c r="S1481" s="672"/>
      <c r="T1481" s="672"/>
      <c r="U1481" s="672"/>
      <c r="V1481" s="672"/>
      <c r="W1481" s="672"/>
      <c r="X1481" s="672"/>
      <c r="Y1481" s="672"/>
      <c r="Z1481" s="675"/>
      <c r="AA1481" s="676"/>
      <c r="AB1481" s="676"/>
      <c r="AC1481" s="676"/>
      <c r="AD1481" s="678"/>
      <c r="AE1481" s="676"/>
      <c r="AF1481" s="675"/>
      <c r="AG1481" s="675"/>
      <c r="AH1481" s="675"/>
      <c r="AI1481" s="682"/>
      <c r="AJ1481" s="682"/>
      <c r="AK1481" s="682"/>
      <c r="AL1481" s="678"/>
      <c r="AM1481" s="678"/>
      <c r="AN1481" s="684" t="s">
        <v>1511</v>
      </c>
    </row>
    <row r="1482" spans="1:40" x14ac:dyDescent="0.15">
      <c r="A1482" s="669"/>
      <c r="B1482" s="672"/>
      <c r="C1482" s="672"/>
      <c r="D1482" s="672"/>
      <c r="E1482" s="672"/>
      <c r="F1482" s="672"/>
      <c r="G1482" s="672"/>
      <c r="H1482" s="672"/>
      <c r="I1482" s="672"/>
      <c r="J1482" s="672"/>
      <c r="K1482" s="672"/>
      <c r="L1482" s="672"/>
      <c r="M1482" s="672"/>
      <c r="N1482" s="672"/>
      <c r="O1482" s="672"/>
      <c r="P1482" s="672"/>
      <c r="Q1482" s="672"/>
      <c r="R1482" s="672"/>
      <c r="S1482" s="672"/>
      <c r="T1482" s="672"/>
      <c r="U1482" s="672"/>
      <c r="V1482" s="672"/>
      <c r="W1482" s="672"/>
      <c r="X1482" s="672"/>
      <c r="Y1482" s="672"/>
      <c r="Z1482" s="675"/>
      <c r="AA1482" s="676"/>
      <c r="AB1482" s="676"/>
      <c r="AC1482" s="676"/>
      <c r="AD1482" s="678"/>
      <c r="AE1482" s="676"/>
      <c r="AF1482" s="675"/>
      <c r="AG1482" s="675"/>
      <c r="AH1482" s="675"/>
      <c r="AI1482" s="682"/>
      <c r="AJ1482" s="682"/>
      <c r="AK1482" s="682"/>
      <c r="AL1482" s="678"/>
      <c r="AM1482" s="678"/>
      <c r="AN1482" s="684" t="s">
        <v>1511</v>
      </c>
    </row>
    <row r="1483" spans="1:40" x14ac:dyDescent="0.15">
      <c r="A1483" s="669"/>
      <c r="B1483" s="672"/>
      <c r="C1483" s="672"/>
      <c r="D1483" s="672"/>
      <c r="E1483" s="672"/>
      <c r="F1483" s="672"/>
      <c r="G1483" s="672"/>
      <c r="H1483" s="672"/>
      <c r="I1483" s="672"/>
      <c r="J1483" s="672"/>
      <c r="K1483" s="672"/>
      <c r="L1483" s="672"/>
      <c r="M1483" s="672"/>
      <c r="N1483" s="672"/>
      <c r="O1483" s="672"/>
      <c r="P1483" s="672"/>
      <c r="Q1483" s="672"/>
      <c r="R1483" s="672"/>
      <c r="S1483" s="672"/>
      <c r="T1483" s="672"/>
      <c r="U1483" s="672"/>
      <c r="V1483" s="672"/>
      <c r="W1483" s="672"/>
      <c r="X1483" s="672"/>
      <c r="Y1483" s="672"/>
      <c r="Z1483" s="675"/>
      <c r="AA1483" s="676"/>
      <c r="AB1483" s="676"/>
      <c r="AC1483" s="676"/>
      <c r="AD1483" s="678"/>
      <c r="AE1483" s="676"/>
      <c r="AF1483" s="675"/>
      <c r="AG1483" s="675"/>
      <c r="AH1483" s="675"/>
      <c r="AI1483" s="682"/>
      <c r="AJ1483" s="682"/>
      <c r="AK1483" s="682"/>
      <c r="AL1483" s="678"/>
      <c r="AM1483" s="678"/>
      <c r="AN1483" s="684" t="s">
        <v>1525</v>
      </c>
    </row>
    <row r="1484" spans="1:40" x14ac:dyDescent="0.15">
      <c r="A1484" s="669"/>
      <c r="B1484" s="672"/>
      <c r="C1484" s="672"/>
      <c r="D1484" s="672"/>
      <c r="E1484" s="672"/>
      <c r="F1484" s="672"/>
      <c r="G1484" s="672"/>
      <c r="H1484" s="672"/>
      <c r="I1484" s="672"/>
      <c r="J1484" s="672"/>
      <c r="K1484" s="672"/>
      <c r="L1484" s="672"/>
      <c r="M1484" s="672"/>
      <c r="N1484" s="672"/>
      <c r="O1484" s="672"/>
      <c r="P1484" s="672"/>
      <c r="Q1484" s="672"/>
      <c r="R1484" s="672"/>
      <c r="S1484" s="672"/>
      <c r="T1484" s="672"/>
      <c r="U1484" s="672"/>
      <c r="V1484" s="672"/>
      <c r="W1484" s="672"/>
      <c r="X1484" s="672"/>
      <c r="Y1484" s="672"/>
      <c r="Z1484" s="675"/>
      <c r="AA1484" s="676"/>
      <c r="AB1484" s="676"/>
      <c r="AC1484" s="676"/>
      <c r="AD1484" s="678"/>
      <c r="AE1484" s="676"/>
      <c r="AF1484" s="675"/>
      <c r="AG1484" s="675"/>
      <c r="AH1484" s="675"/>
      <c r="AI1484" s="682"/>
      <c r="AJ1484" s="682"/>
      <c r="AK1484" s="682"/>
      <c r="AL1484" s="678"/>
      <c r="AM1484" s="678"/>
      <c r="AN1484" s="684" t="s">
        <v>1511</v>
      </c>
    </row>
    <row r="1485" spans="1:40" x14ac:dyDescent="0.15">
      <c r="A1485" s="669"/>
      <c r="B1485" s="672"/>
      <c r="C1485" s="672"/>
      <c r="D1485" s="672"/>
      <c r="E1485" s="672"/>
      <c r="F1485" s="672"/>
      <c r="G1485" s="672"/>
      <c r="H1485" s="672"/>
      <c r="I1485" s="672"/>
      <c r="J1485" s="672"/>
      <c r="K1485" s="672"/>
      <c r="L1485" s="672"/>
      <c r="M1485" s="672"/>
      <c r="N1485" s="672"/>
      <c r="O1485" s="672"/>
      <c r="P1485" s="672"/>
      <c r="Q1485" s="672"/>
      <c r="R1485" s="672"/>
      <c r="S1485" s="672"/>
      <c r="T1485" s="672"/>
      <c r="U1485" s="672"/>
      <c r="V1485" s="672"/>
      <c r="W1485" s="672"/>
      <c r="X1485" s="672"/>
      <c r="Y1485" s="672"/>
      <c r="Z1485" s="675"/>
      <c r="AA1485" s="676"/>
      <c r="AB1485" s="676"/>
      <c r="AC1485" s="676"/>
      <c r="AD1485" s="678"/>
      <c r="AE1485" s="676"/>
      <c r="AF1485" s="675"/>
      <c r="AG1485" s="675"/>
      <c r="AH1485" s="675"/>
      <c r="AI1485" s="682"/>
      <c r="AJ1485" s="682"/>
      <c r="AK1485" s="682"/>
      <c r="AL1485" s="678"/>
      <c r="AM1485" s="678"/>
      <c r="AN1485" s="684" t="s">
        <v>1511</v>
      </c>
    </row>
    <row r="1486" spans="1:40" x14ac:dyDescent="0.15">
      <c r="A1486" s="710"/>
      <c r="B1486" s="712"/>
      <c r="C1486" s="712"/>
      <c r="D1486" s="712"/>
      <c r="E1486" s="712"/>
      <c r="F1486" s="713"/>
      <c r="G1486" s="714"/>
      <c r="H1486" s="714"/>
      <c r="I1486" s="714"/>
      <c r="J1486" s="714"/>
      <c r="K1486" s="714"/>
      <c r="L1486" s="714"/>
      <c r="M1486" s="714"/>
      <c r="N1486" s="714"/>
      <c r="O1486" s="714"/>
      <c r="P1486" s="714"/>
      <c r="Q1486" s="714"/>
      <c r="R1486" s="714"/>
      <c r="S1486" s="714"/>
      <c r="T1486" s="714"/>
      <c r="U1486" s="714"/>
      <c r="V1486" s="714"/>
      <c r="W1486" s="714"/>
      <c r="X1486" s="714"/>
      <c r="Y1486" s="714"/>
      <c r="Z1486" s="686"/>
      <c r="AA1486" s="715"/>
      <c r="AB1486" s="715"/>
      <c r="AC1486" s="715"/>
      <c r="AD1486" s="716"/>
      <c r="AE1486" s="715"/>
      <c r="AF1486" s="686"/>
      <c r="AG1486" s="686"/>
      <c r="AH1486" s="686"/>
      <c r="AI1486" s="686"/>
      <c r="AJ1486" s="686"/>
      <c r="AK1486" s="686"/>
      <c r="AL1486" s="686"/>
      <c r="AM1486" s="686"/>
      <c r="AN1486" s="686" t="s">
        <v>1361</v>
      </c>
    </row>
    <row r="1487" spans="1:40" x14ac:dyDescent="0.15">
      <c r="A1487" s="710"/>
      <c r="B1487" s="712"/>
      <c r="C1487" s="712"/>
      <c r="D1487" s="712"/>
      <c r="E1487" s="712"/>
      <c r="F1487" s="713"/>
      <c r="G1487" s="714"/>
      <c r="H1487" s="714"/>
      <c r="I1487" s="714"/>
      <c r="J1487" s="714"/>
      <c r="K1487" s="714"/>
      <c r="L1487" s="714"/>
      <c r="M1487" s="714"/>
      <c r="N1487" s="714"/>
      <c r="O1487" s="714"/>
      <c r="P1487" s="714"/>
      <c r="Q1487" s="714"/>
      <c r="R1487" s="714"/>
      <c r="S1487" s="714"/>
      <c r="T1487" s="714"/>
      <c r="U1487" s="714"/>
      <c r="V1487" s="714"/>
      <c r="W1487" s="714"/>
      <c r="X1487" s="714"/>
      <c r="Y1487" s="714"/>
      <c r="Z1487" s="686"/>
      <c r="AA1487" s="715"/>
      <c r="AB1487" s="715"/>
      <c r="AC1487" s="715"/>
      <c r="AD1487" s="716"/>
      <c r="AE1487" s="715"/>
      <c r="AF1487" s="686"/>
      <c r="AG1487" s="686"/>
      <c r="AH1487" s="686"/>
      <c r="AI1487" s="686"/>
      <c r="AJ1487" s="686"/>
      <c r="AK1487" s="686"/>
      <c r="AL1487" s="686"/>
      <c r="AM1487" s="686"/>
      <c r="AN1487" s="686" t="s">
        <v>1361</v>
      </c>
    </row>
    <row r="1488" spans="1:40" x14ac:dyDescent="0.15">
      <c r="A1488" s="669"/>
      <c r="B1488" s="672"/>
      <c r="C1488" s="672"/>
      <c r="D1488" s="672"/>
      <c r="E1488" s="672"/>
      <c r="F1488" s="672"/>
      <c r="G1488" s="672"/>
      <c r="H1488" s="672"/>
      <c r="I1488" s="672"/>
      <c r="J1488" s="672"/>
      <c r="K1488" s="672"/>
      <c r="L1488" s="672"/>
      <c r="M1488" s="672"/>
      <c r="N1488" s="672"/>
      <c r="O1488" s="672"/>
      <c r="P1488" s="672"/>
      <c r="Q1488" s="672"/>
      <c r="R1488" s="672"/>
      <c r="S1488" s="672"/>
      <c r="T1488" s="672"/>
      <c r="U1488" s="672"/>
      <c r="V1488" s="672"/>
      <c r="W1488" s="672"/>
      <c r="X1488" s="672"/>
      <c r="Y1488" s="672"/>
      <c r="Z1488" s="675"/>
      <c r="AA1488" s="676"/>
      <c r="AB1488" s="676"/>
      <c r="AC1488" s="676"/>
      <c r="AD1488" s="678"/>
      <c r="AE1488" s="676"/>
      <c r="AF1488" s="675"/>
      <c r="AG1488" s="675"/>
      <c r="AH1488" s="675"/>
      <c r="AI1488" s="682"/>
      <c r="AJ1488" s="682"/>
      <c r="AK1488" s="682"/>
      <c r="AL1488" s="678"/>
      <c r="AM1488" s="678"/>
      <c r="AN1488" s="684" t="s">
        <v>1508</v>
      </c>
    </row>
    <row r="1489" spans="1:40" x14ac:dyDescent="0.15">
      <c r="A1489" s="669"/>
      <c r="B1489" s="672"/>
      <c r="C1489" s="672"/>
      <c r="D1489" s="672"/>
      <c r="E1489" s="672"/>
      <c r="F1489" s="672"/>
      <c r="G1489" s="672"/>
      <c r="H1489" s="672"/>
      <c r="I1489" s="672"/>
      <c r="J1489" s="672"/>
      <c r="K1489" s="672"/>
      <c r="L1489" s="672"/>
      <c r="M1489" s="672"/>
      <c r="N1489" s="672"/>
      <c r="O1489" s="672"/>
      <c r="P1489" s="672"/>
      <c r="Q1489" s="672"/>
      <c r="R1489" s="672"/>
      <c r="S1489" s="672"/>
      <c r="T1489" s="672"/>
      <c r="U1489" s="672"/>
      <c r="V1489" s="672"/>
      <c r="W1489" s="672"/>
      <c r="X1489" s="672"/>
      <c r="Y1489" s="672"/>
      <c r="Z1489" s="675"/>
      <c r="AA1489" s="676"/>
      <c r="AB1489" s="676"/>
      <c r="AC1489" s="676"/>
      <c r="AD1489" s="678"/>
      <c r="AE1489" s="676"/>
      <c r="AF1489" s="675"/>
      <c r="AG1489" s="675"/>
      <c r="AH1489" s="675"/>
      <c r="AI1489" s="682"/>
      <c r="AJ1489" s="682"/>
      <c r="AK1489" s="682"/>
      <c r="AL1489" s="678"/>
      <c r="AM1489" s="678"/>
      <c r="AN1489" s="684" t="s">
        <v>1509</v>
      </c>
    </row>
    <row r="1490" spans="1:40" x14ac:dyDescent="0.15">
      <c r="A1490" s="669"/>
      <c r="B1490" s="672"/>
      <c r="C1490" s="672"/>
      <c r="D1490" s="672"/>
      <c r="E1490" s="672"/>
      <c r="F1490" s="672"/>
      <c r="G1490" s="672"/>
      <c r="H1490" s="672"/>
      <c r="I1490" s="672"/>
      <c r="J1490" s="672"/>
      <c r="K1490" s="672"/>
      <c r="L1490" s="672"/>
      <c r="M1490" s="672"/>
      <c r="N1490" s="672"/>
      <c r="O1490" s="672"/>
      <c r="P1490" s="672"/>
      <c r="Q1490" s="672"/>
      <c r="R1490" s="672"/>
      <c r="S1490" s="672"/>
      <c r="T1490" s="672"/>
      <c r="U1490" s="672"/>
      <c r="V1490" s="672"/>
      <c r="W1490" s="672"/>
      <c r="X1490" s="672"/>
      <c r="Y1490" s="672"/>
      <c r="Z1490" s="675"/>
      <c r="AA1490" s="676"/>
      <c r="AB1490" s="676"/>
      <c r="AC1490" s="676"/>
      <c r="AD1490" s="678"/>
      <c r="AE1490" s="676"/>
      <c r="AF1490" s="675"/>
      <c r="AG1490" s="675"/>
      <c r="AH1490" s="675"/>
      <c r="AI1490" s="682"/>
      <c r="AJ1490" s="682"/>
      <c r="AK1490" s="682"/>
      <c r="AL1490" s="678"/>
      <c r="AM1490" s="678"/>
      <c r="AN1490" s="684" t="s">
        <v>1509</v>
      </c>
    </row>
    <row r="1491" spans="1:40" x14ac:dyDescent="0.15">
      <c r="A1491" s="669"/>
      <c r="B1491" s="672"/>
      <c r="C1491" s="672"/>
      <c r="D1491" s="672"/>
      <c r="E1491" s="672"/>
      <c r="F1491" s="672"/>
      <c r="G1491" s="672"/>
      <c r="H1491" s="672"/>
      <c r="I1491" s="672"/>
      <c r="J1491" s="672"/>
      <c r="K1491" s="672"/>
      <c r="L1491" s="672"/>
      <c r="M1491" s="672"/>
      <c r="N1491" s="672"/>
      <c r="O1491" s="672"/>
      <c r="P1491" s="672"/>
      <c r="Q1491" s="672"/>
      <c r="R1491" s="672"/>
      <c r="S1491" s="672"/>
      <c r="T1491" s="672"/>
      <c r="U1491" s="672"/>
      <c r="V1491" s="672"/>
      <c r="W1491" s="672"/>
      <c r="X1491" s="672"/>
      <c r="Y1491" s="672"/>
      <c r="Z1491" s="675"/>
      <c r="AA1491" s="676"/>
      <c r="AB1491" s="676"/>
      <c r="AC1491" s="676"/>
      <c r="AD1491" s="678"/>
      <c r="AE1491" s="676"/>
      <c r="AF1491" s="675"/>
      <c r="AG1491" s="675"/>
      <c r="AH1491" s="675"/>
      <c r="AI1491" s="682"/>
      <c r="AJ1491" s="682"/>
      <c r="AK1491" s="682"/>
      <c r="AL1491" s="678"/>
      <c r="AM1491" s="678"/>
      <c r="AN1491" s="684" t="s">
        <v>1509</v>
      </c>
    </row>
    <row r="1492" spans="1:40" x14ac:dyDescent="0.15">
      <c r="A1492" s="670"/>
      <c r="B1492" s="590"/>
      <c r="C1492" s="590"/>
      <c r="D1492" s="590"/>
      <c r="E1492" s="590"/>
      <c r="F1492" s="590"/>
      <c r="G1492" s="672"/>
      <c r="H1492" s="672"/>
      <c r="I1492" s="672"/>
      <c r="J1492" s="672"/>
      <c r="K1492" s="672"/>
      <c r="L1492" s="672"/>
      <c r="M1492" s="672"/>
      <c r="N1492" s="672"/>
      <c r="O1492" s="672"/>
      <c r="P1492" s="672"/>
      <c r="Q1492" s="672"/>
      <c r="R1492" s="672"/>
      <c r="S1492" s="672"/>
      <c r="T1492" s="672"/>
      <c r="U1492" s="672"/>
      <c r="V1492" s="672"/>
      <c r="W1492" s="672"/>
      <c r="X1492" s="672"/>
      <c r="Y1492" s="672"/>
      <c r="Z1492" s="675"/>
      <c r="AA1492" s="676"/>
      <c r="AB1492" s="676"/>
      <c r="AC1492" s="676"/>
      <c r="AD1492" s="678"/>
      <c r="AE1492" s="676"/>
      <c r="AF1492" s="675"/>
      <c r="AG1492" s="675"/>
      <c r="AH1492" s="675"/>
      <c r="AI1492" s="682"/>
      <c r="AJ1492" s="682"/>
      <c r="AK1492" s="682"/>
      <c r="AL1492" s="678"/>
      <c r="AM1492" s="678"/>
      <c r="AN1492" s="684" t="s">
        <v>1507</v>
      </c>
    </row>
    <row r="1493" spans="1:40" x14ac:dyDescent="0.15">
      <c r="A1493" s="669"/>
      <c r="B1493" s="672"/>
      <c r="C1493" s="672"/>
      <c r="D1493" s="672"/>
      <c r="E1493" s="672"/>
      <c r="F1493" s="672"/>
      <c r="G1493" s="672"/>
      <c r="H1493" s="672"/>
      <c r="I1493" s="672"/>
      <c r="J1493" s="672"/>
      <c r="K1493" s="672"/>
      <c r="L1493" s="672"/>
      <c r="M1493" s="672"/>
      <c r="N1493" s="672"/>
      <c r="O1493" s="672"/>
      <c r="P1493" s="672"/>
      <c r="Q1493" s="672"/>
      <c r="R1493" s="672"/>
      <c r="S1493" s="672"/>
      <c r="T1493" s="672"/>
      <c r="U1493" s="672"/>
      <c r="V1493" s="672"/>
      <c r="W1493" s="672"/>
      <c r="X1493" s="672"/>
      <c r="Y1493" s="672"/>
      <c r="Z1493" s="675"/>
      <c r="AA1493" s="676"/>
      <c r="AB1493" s="676"/>
      <c r="AC1493" s="676"/>
      <c r="AD1493" s="678"/>
      <c r="AE1493" s="676"/>
      <c r="AF1493" s="675"/>
      <c r="AG1493" s="675"/>
      <c r="AH1493" s="675"/>
      <c r="AI1493" s="682"/>
      <c r="AJ1493" s="682"/>
      <c r="AK1493" s="682"/>
      <c r="AL1493" s="678"/>
      <c r="AM1493" s="678"/>
      <c r="AN1493" s="684" t="s">
        <v>1507</v>
      </c>
    </row>
    <row r="1494" spans="1:40" x14ac:dyDescent="0.15">
      <c r="A1494" s="670"/>
      <c r="B1494" s="590"/>
      <c r="C1494" s="590"/>
      <c r="D1494" s="590"/>
      <c r="E1494" s="590"/>
      <c r="F1494" s="590"/>
      <c r="G1494" s="672"/>
      <c r="H1494" s="672"/>
      <c r="I1494" s="672"/>
      <c r="J1494" s="672"/>
      <c r="K1494" s="672"/>
      <c r="L1494" s="672"/>
      <c r="M1494" s="672"/>
      <c r="N1494" s="672"/>
      <c r="O1494" s="672"/>
      <c r="P1494" s="672"/>
      <c r="Q1494" s="672"/>
      <c r="R1494" s="672"/>
      <c r="S1494" s="672"/>
      <c r="T1494" s="672"/>
      <c r="U1494" s="672"/>
      <c r="V1494" s="672"/>
      <c r="W1494" s="672"/>
      <c r="X1494" s="672"/>
      <c r="Y1494" s="672"/>
      <c r="Z1494" s="675"/>
      <c r="AA1494" s="676"/>
      <c r="AB1494" s="676"/>
      <c r="AC1494" s="676"/>
      <c r="AD1494" s="678"/>
      <c r="AE1494" s="676"/>
      <c r="AF1494" s="675"/>
      <c r="AG1494" s="675"/>
      <c r="AH1494" s="675"/>
      <c r="AI1494" s="682"/>
      <c r="AJ1494" s="682"/>
      <c r="AK1494" s="682"/>
      <c r="AL1494" s="678"/>
      <c r="AM1494" s="678"/>
      <c r="AN1494" s="684" t="s">
        <v>1507</v>
      </c>
    </row>
    <row r="1495" spans="1:40" x14ac:dyDescent="0.15">
      <c r="A1495" s="669"/>
      <c r="B1495" s="672"/>
      <c r="C1495" s="672"/>
      <c r="D1495" s="672"/>
      <c r="E1495" s="672"/>
      <c r="F1495" s="672"/>
      <c r="G1495" s="672"/>
      <c r="H1495" s="672"/>
      <c r="I1495" s="672"/>
      <c r="J1495" s="672"/>
      <c r="K1495" s="672"/>
      <c r="L1495" s="672"/>
      <c r="M1495" s="672"/>
      <c r="N1495" s="672"/>
      <c r="O1495" s="672"/>
      <c r="P1495" s="672"/>
      <c r="Q1495" s="672"/>
      <c r="R1495" s="672"/>
      <c r="S1495" s="672"/>
      <c r="T1495" s="672"/>
      <c r="U1495" s="672"/>
      <c r="V1495" s="672"/>
      <c r="W1495" s="672"/>
      <c r="X1495" s="672"/>
      <c r="Y1495" s="672"/>
      <c r="Z1495" s="675"/>
      <c r="AA1495" s="676"/>
      <c r="AB1495" s="676"/>
      <c r="AC1495" s="676"/>
      <c r="AD1495" s="678"/>
      <c r="AE1495" s="676"/>
      <c r="AF1495" s="675"/>
      <c r="AG1495" s="675"/>
      <c r="AH1495" s="675"/>
      <c r="AI1495" s="682"/>
      <c r="AJ1495" s="682"/>
      <c r="AK1495" s="682"/>
      <c r="AL1495" s="678"/>
      <c r="AM1495" s="678"/>
      <c r="AN1495" s="684" t="s">
        <v>1509</v>
      </c>
    </row>
    <row r="1496" spans="1:40" x14ac:dyDescent="0.15">
      <c r="A1496" s="670"/>
      <c r="B1496" s="590"/>
      <c r="C1496" s="590"/>
      <c r="D1496" s="590"/>
      <c r="E1496" s="590"/>
      <c r="F1496" s="590"/>
      <c r="G1496" s="672"/>
      <c r="H1496" s="672"/>
      <c r="I1496" s="672"/>
      <c r="J1496" s="672"/>
      <c r="K1496" s="672"/>
      <c r="L1496" s="672"/>
      <c r="M1496" s="672"/>
      <c r="N1496" s="672"/>
      <c r="O1496" s="672"/>
      <c r="P1496" s="672"/>
      <c r="Q1496" s="672"/>
      <c r="R1496" s="672"/>
      <c r="S1496" s="672"/>
      <c r="T1496" s="672"/>
      <c r="U1496" s="672"/>
      <c r="V1496" s="672"/>
      <c r="W1496" s="672"/>
      <c r="X1496" s="672"/>
      <c r="Y1496" s="672"/>
      <c r="Z1496" s="675"/>
      <c r="AA1496" s="676"/>
      <c r="AB1496" s="676"/>
      <c r="AC1496" s="676"/>
      <c r="AD1496" s="678"/>
      <c r="AE1496" s="676"/>
      <c r="AF1496" s="675"/>
      <c r="AG1496" s="675"/>
      <c r="AH1496" s="675"/>
      <c r="AI1496" s="682"/>
      <c r="AJ1496" s="682"/>
      <c r="AK1496" s="682"/>
      <c r="AL1496" s="678"/>
      <c r="AM1496" s="678"/>
      <c r="AN1496" s="686" t="s">
        <v>1509</v>
      </c>
    </row>
    <row r="1497" spans="1:40" x14ac:dyDescent="0.15">
      <c r="A1497" s="711"/>
      <c r="B1497" s="712"/>
      <c r="C1497" s="712"/>
      <c r="D1497" s="712"/>
      <c r="E1497" s="712"/>
      <c r="F1497" s="713"/>
      <c r="G1497" s="714"/>
      <c r="H1497" s="714"/>
      <c r="I1497" s="714"/>
      <c r="J1497" s="714"/>
      <c r="K1497" s="714"/>
      <c r="L1497" s="714"/>
      <c r="M1497" s="714"/>
      <c r="N1497" s="714"/>
      <c r="O1497" s="714"/>
      <c r="P1497" s="714"/>
      <c r="Q1497" s="714"/>
      <c r="R1497" s="714"/>
      <c r="S1497" s="714"/>
      <c r="T1497" s="714"/>
      <c r="U1497" s="714"/>
      <c r="V1497" s="714"/>
      <c r="W1497" s="714"/>
      <c r="X1497" s="714"/>
      <c r="Y1497" s="714"/>
      <c r="Z1497" s="686"/>
      <c r="AA1497" s="715"/>
      <c r="AB1497" s="715"/>
      <c r="AC1497" s="715"/>
      <c r="AD1497" s="716"/>
      <c r="AE1497" s="715"/>
      <c r="AF1497" s="686"/>
      <c r="AG1497" s="686"/>
      <c r="AH1497" s="686"/>
      <c r="AI1497" s="686"/>
      <c r="AJ1497" s="686"/>
      <c r="AK1497" s="686"/>
      <c r="AL1497" s="686"/>
      <c r="AM1497" s="686"/>
      <c r="AN1497" s="686" t="s">
        <v>1507</v>
      </c>
    </row>
    <row r="1498" spans="1:40" x14ac:dyDescent="0.15">
      <c r="A1498" s="710"/>
      <c r="B1498" s="712"/>
      <c r="C1498" s="712"/>
      <c r="D1498" s="712"/>
      <c r="E1498" s="712"/>
      <c r="F1498" s="713"/>
      <c r="G1498" s="714"/>
      <c r="H1498" s="714"/>
      <c r="I1498" s="714"/>
      <c r="J1498" s="714"/>
      <c r="K1498" s="714"/>
      <c r="L1498" s="714"/>
      <c r="M1498" s="714"/>
      <c r="N1498" s="714"/>
      <c r="O1498" s="714"/>
      <c r="P1498" s="714"/>
      <c r="Q1498" s="714"/>
      <c r="R1498" s="714"/>
      <c r="S1498" s="714"/>
      <c r="T1498" s="714"/>
      <c r="U1498" s="714"/>
      <c r="V1498" s="714"/>
      <c r="W1498" s="714"/>
      <c r="X1498" s="714"/>
      <c r="Y1498" s="714"/>
      <c r="Z1498" s="686"/>
      <c r="AA1498" s="715"/>
      <c r="AB1498" s="715"/>
      <c r="AC1498" s="715"/>
      <c r="AD1498" s="716"/>
      <c r="AE1498" s="715"/>
      <c r="AF1498" s="686"/>
      <c r="AG1498" s="686"/>
      <c r="AH1498" s="686"/>
      <c r="AI1498" s="686"/>
      <c r="AJ1498" s="686"/>
      <c r="AK1498" s="686"/>
      <c r="AL1498" s="686"/>
      <c r="AM1498" s="686"/>
      <c r="AN1498" s="686" t="s">
        <v>1507</v>
      </c>
    </row>
    <row r="1499" spans="1:40" x14ac:dyDescent="0.15">
      <c r="A1499" s="710"/>
      <c r="B1499" s="712"/>
      <c r="C1499" s="712"/>
      <c r="D1499" s="712"/>
      <c r="E1499" s="712"/>
      <c r="F1499" s="713"/>
      <c r="G1499" s="714"/>
      <c r="H1499" s="714"/>
      <c r="I1499" s="714"/>
      <c r="J1499" s="714"/>
      <c r="K1499" s="714"/>
      <c r="L1499" s="714"/>
      <c r="M1499" s="714"/>
      <c r="N1499" s="714"/>
      <c r="O1499" s="714"/>
      <c r="P1499" s="714"/>
      <c r="Q1499" s="714"/>
      <c r="R1499" s="714"/>
      <c r="S1499" s="714"/>
      <c r="T1499" s="714"/>
      <c r="U1499" s="714"/>
      <c r="V1499" s="714"/>
      <c r="W1499" s="714"/>
      <c r="X1499" s="714"/>
      <c r="Y1499" s="714"/>
      <c r="Z1499" s="686"/>
      <c r="AA1499" s="715"/>
      <c r="AB1499" s="715"/>
      <c r="AC1499" s="715"/>
      <c r="AD1499" s="716"/>
      <c r="AE1499" s="715"/>
      <c r="AF1499" s="686"/>
      <c r="AG1499" s="686"/>
      <c r="AH1499" s="686"/>
      <c r="AI1499" s="686"/>
      <c r="AJ1499" s="686"/>
      <c r="AK1499" s="686"/>
      <c r="AL1499" s="686"/>
      <c r="AM1499" s="686"/>
      <c r="AN1499" s="686" t="s">
        <v>1507</v>
      </c>
    </row>
    <row r="1500" spans="1:40" x14ac:dyDescent="0.15">
      <c r="A1500" s="710"/>
      <c r="B1500" s="712"/>
      <c r="C1500" s="712"/>
      <c r="D1500" s="712"/>
      <c r="E1500" s="712"/>
      <c r="F1500" s="713"/>
      <c r="G1500" s="714"/>
      <c r="H1500" s="714"/>
      <c r="I1500" s="714"/>
      <c r="J1500" s="714"/>
      <c r="K1500" s="714"/>
      <c r="L1500" s="714"/>
      <c r="M1500" s="714"/>
      <c r="N1500" s="714"/>
      <c r="O1500" s="714"/>
      <c r="P1500" s="714"/>
      <c r="Q1500" s="714"/>
      <c r="R1500" s="714"/>
      <c r="S1500" s="714"/>
      <c r="T1500" s="714"/>
      <c r="U1500" s="714"/>
      <c r="V1500" s="714"/>
      <c r="W1500" s="714"/>
      <c r="X1500" s="714"/>
      <c r="Y1500" s="714"/>
      <c r="Z1500" s="686"/>
      <c r="AA1500" s="715"/>
      <c r="AB1500" s="715"/>
      <c r="AC1500" s="715"/>
      <c r="AD1500" s="716"/>
      <c r="AE1500" s="715"/>
      <c r="AF1500" s="686"/>
      <c r="AG1500" s="686"/>
      <c r="AH1500" s="686"/>
      <c r="AI1500" s="686"/>
      <c r="AJ1500" s="686"/>
      <c r="AK1500" s="686"/>
      <c r="AL1500" s="686"/>
      <c r="AM1500" s="686"/>
      <c r="AN1500" s="686" t="s">
        <v>1507</v>
      </c>
    </row>
    <row r="1501" spans="1:40" x14ac:dyDescent="0.15">
      <c r="A1501" s="710"/>
      <c r="B1501" s="712"/>
      <c r="C1501" s="712"/>
      <c r="D1501" s="712"/>
      <c r="E1501" s="712"/>
      <c r="F1501" s="713"/>
      <c r="G1501" s="714"/>
      <c r="H1501" s="714"/>
      <c r="I1501" s="714"/>
      <c r="J1501" s="714"/>
      <c r="K1501" s="714"/>
      <c r="L1501" s="714"/>
      <c r="M1501" s="714"/>
      <c r="N1501" s="714"/>
      <c r="O1501" s="714"/>
      <c r="P1501" s="714"/>
      <c r="Q1501" s="714"/>
      <c r="R1501" s="714"/>
      <c r="S1501" s="714"/>
      <c r="T1501" s="714"/>
      <c r="U1501" s="714"/>
      <c r="V1501" s="714"/>
      <c r="W1501" s="714"/>
      <c r="X1501" s="714"/>
      <c r="Y1501" s="714"/>
      <c r="Z1501" s="686"/>
      <c r="AA1501" s="715"/>
      <c r="AB1501" s="715"/>
      <c r="AC1501" s="715"/>
      <c r="AD1501" s="716"/>
      <c r="AE1501" s="715"/>
      <c r="AF1501" s="686"/>
      <c r="AG1501" s="686"/>
      <c r="AH1501" s="686"/>
      <c r="AI1501" s="686"/>
      <c r="AJ1501" s="686"/>
      <c r="AK1501" s="686"/>
      <c r="AL1501" s="686"/>
      <c r="AM1501" s="686"/>
      <c r="AN1501" s="686" t="s">
        <v>1507</v>
      </c>
    </row>
    <row r="1502" spans="1:40" x14ac:dyDescent="0.15">
      <c r="A1502" s="669"/>
      <c r="B1502" s="672"/>
      <c r="C1502" s="672"/>
      <c r="D1502" s="672"/>
      <c r="E1502" s="672"/>
      <c r="F1502" s="672"/>
      <c r="G1502" s="672"/>
      <c r="H1502" s="672"/>
      <c r="I1502" s="672"/>
      <c r="J1502" s="672"/>
      <c r="K1502" s="672"/>
      <c r="L1502" s="672"/>
      <c r="M1502" s="672"/>
      <c r="N1502" s="672"/>
      <c r="O1502" s="672"/>
      <c r="P1502" s="672"/>
      <c r="Q1502" s="672"/>
      <c r="R1502" s="672"/>
      <c r="S1502" s="672"/>
      <c r="T1502" s="672"/>
      <c r="U1502" s="672"/>
      <c r="V1502" s="672"/>
      <c r="W1502" s="672"/>
      <c r="X1502" s="672"/>
      <c r="Y1502" s="672"/>
      <c r="Z1502" s="675"/>
      <c r="AA1502" s="676"/>
      <c r="AB1502" s="676"/>
      <c r="AC1502" s="676"/>
      <c r="AD1502" s="678"/>
      <c r="AE1502" s="676"/>
      <c r="AF1502" s="675"/>
      <c r="AG1502" s="675"/>
      <c r="AH1502" s="675"/>
      <c r="AI1502" s="682"/>
      <c r="AJ1502" s="682"/>
      <c r="AK1502" s="682"/>
      <c r="AL1502" s="678"/>
      <c r="AM1502" s="678"/>
      <c r="AN1502" s="684">
        <v>6160</v>
      </c>
    </row>
    <row r="1503" spans="1:40" x14ac:dyDescent="0.15">
      <c r="A1503" s="670"/>
      <c r="B1503" s="590"/>
      <c r="C1503" s="590"/>
      <c r="D1503" s="590"/>
      <c r="E1503" s="590"/>
      <c r="F1503" s="590"/>
      <c r="G1503" s="672"/>
      <c r="H1503" s="672"/>
      <c r="I1503" s="672"/>
      <c r="J1503" s="672"/>
      <c r="K1503" s="672"/>
      <c r="L1503" s="672"/>
      <c r="M1503" s="672"/>
      <c r="N1503" s="672"/>
      <c r="O1503" s="672"/>
      <c r="P1503" s="672"/>
      <c r="Q1503" s="672"/>
      <c r="R1503" s="672"/>
      <c r="S1503" s="672"/>
      <c r="T1503" s="672"/>
      <c r="U1503" s="672"/>
      <c r="V1503" s="672"/>
      <c r="W1503" s="672"/>
      <c r="X1503" s="672"/>
      <c r="Y1503" s="672"/>
      <c r="Z1503" s="675"/>
      <c r="AA1503" s="676"/>
      <c r="AB1503" s="676"/>
      <c r="AC1503" s="676"/>
      <c r="AD1503" s="678"/>
      <c r="AE1503" s="676"/>
      <c r="AF1503" s="675"/>
      <c r="AG1503" s="675"/>
      <c r="AH1503" s="675"/>
      <c r="AI1503" s="682"/>
      <c r="AJ1503" s="682"/>
      <c r="AK1503" s="682"/>
      <c r="AL1503" s="678"/>
      <c r="AM1503" s="678"/>
      <c r="AN1503" s="684">
        <v>6160</v>
      </c>
    </row>
    <row r="1504" spans="1:40" x14ac:dyDescent="0.15">
      <c r="A1504" s="669"/>
      <c r="B1504" s="672"/>
      <c r="C1504" s="672"/>
      <c r="D1504" s="672"/>
      <c r="E1504" s="672"/>
      <c r="F1504" s="672"/>
      <c r="G1504" s="672"/>
      <c r="H1504" s="672"/>
      <c r="I1504" s="672"/>
      <c r="J1504" s="672"/>
      <c r="K1504" s="672"/>
      <c r="L1504" s="672"/>
      <c r="M1504" s="672"/>
      <c r="N1504" s="672"/>
      <c r="O1504" s="672"/>
      <c r="P1504" s="672"/>
      <c r="Q1504" s="672"/>
      <c r="R1504" s="672"/>
      <c r="S1504" s="672"/>
      <c r="T1504" s="672"/>
      <c r="U1504" s="672"/>
      <c r="V1504" s="672"/>
      <c r="W1504" s="672"/>
      <c r="X1504" s="672"/>
      <c r="Y1504" s="672"/>
      <c r="Z1504" s="675"/>
      <c r="AA1504" s="676"/>
      <c r="AB1504" s="676"/>
      <c r="AC1504" s="676"/>
      <c r="AD1504" s="678"/>
      <c r="AE1504" s="676"/>
      <c r="AF1504" s="675"/>
      <c r="AG1504" s="675"/>
      <c r="AH1504" s="675"/>
      <c r="AI1504" s="682"/>
      <c r="AJ1504" s="682"/>
      <c r="AK1504" s="682"/>
      <c r="AL1504" s="678"/>
      <c r="AM1504" s="678"/>
      <c r="AN1504" s="684">
        <v>6160</v>
      </c>
    </row>
    <row r="1505" spans="1:40" x14ac:dyDescent="0.15">
      <c r="A1505" s="669"/>
      <c r="B1505" s="672"/>
      <c r="C1505" s="672"/>
      <c r="D1505" s="672"/>
      <c r="E1505" s="672"/>
      <c r="F1505" s="672"/>
      <c r="G1505" s="672"/>
      <c r="H1505" s="672"/>
      <c r="I1505" s="672"/>
      <c r="J1505" s="672"/>
      <c r="K1505" s="672"/>
      <c r="L1505" s="672"/>
      <c r="M1505" s="672"/>
      <c r="N1505" s="672"/>
      <c r="O1505" s="672"/>
      <c r="P1505" s="672"/>
      <c r="Q1505" s="672"/>
      <c r="R1505" s="672"/>
      <c r="S1505" s="672"/>
      <c r="T1505" s="672"/>
      <c r="U1505" s="672"/>
      <c r="V1505" s="672"/>
      <c r="W1505" s="672"/>
      <c r="X1505" s="672"/>
      <c r="Y1505" s="672"/>
      <c r="Z1505" s="675"/>
      <c r="AA1505" s="676"/>
      <c r="AB1505" s="676"/>
      <c r="AC1505" s="676"/>
      <c r="AD1505" s="678"/>
      <c r="AE1505" s="676"/>
      <c r="AF1505" s="675"/>
      <c r="AG1505" s="675"/>
      <c r="AH1505" s="675"/>
      <c r="AI1505" s="682"/>
      <c r="AJ1505" s="682"/>
      <c r="AK1505" s="682"/>
      <c r="AL1505" s="678"/>
      <c r="AM1505" s="678"/>
      <c r="AN1505" s="684">
        <v>6160</v>
      </c>
    </row>
    <row r="1506" spans="1:40" x14ac:dyDescent="0.15">
      <c r="A1506" s="669"/>
      <c r="B1506" s="672"/>
      <c r="C1506" s="672"/>
      <c r="D1506" s="672"/>
      <c r="E1506" s="672"/>
      <c r="F1506" s="672"/>
      <c r="G1506" s="672"/>
      <c r="H1506" s="672"/>
      <c r="I1506" s="672"/>
      <c r="J1506" s="672"/>
      <c r="K1506" s="672"/>
      <c r="L1506" s="672"/>
      <c r="M1506" s="672"/>
      <c r="N1506" s="672"/>
      <c r="O1506" s="672"/>
      <c r="P1506" s="672"/>
      <c r="Q1506" s="672"/>
      <c r="R1506" s="672"/>
      <c r="S1506" s="672"/>
      <c r="T1506" s="672"/>
      <c r="U1506" s="672"/>
      <c r="V1506" s="672"/>
      <c r="W1506" s="672"/>
      <c r="X1506" s="672"/>
      <c r="Y1506" s="672"/>
      <c r="Z1506" s="675"/>
      <c r="AA1506" s="676"/>
      <c r="AB1506" s="676"/>
      <c r="AC1506" s="676"/>
      <c r="AD1506" s="678"/>
      <c r="AE1506" s="676"/>
      <c r="AF1506" s="675"/>
      <c r="AG1506" s="675"/>
      <c r="AH1506" s="675"/>
      <c r="AI1506" s="682"/>
      <c r="AJ1506" s="682"/>
      <c r="AK1506" s="682"/>
      <c r="AL1506" s="678"/>
      <c r="AM1506" s="678"/>
      <c r="AN1506" s="684">
        <v>6160</v>
      </c>
    </row>
    <row r="1507" spans="1:40" x14ac:dyDescent="0.15">
      <c r="A1507" s="670"/>
      <c r="B1507" s="590"/>
      <c r="C1507" s="590"/>
      <c r="D1507" s="590"/>
      <c r="E1507" s="590"/>
      <c r="F1507" s="590"/>
      <c r="G1507" s="672"/>
      <c r="H1507" s="672"/>
      <c r="I1507" s="672"/>
      <c r="J1507" s="672"/>
      <c r="K1507" s="672"/>
      <c r="L1507" s="672"/>
      <c r="M1507" s="672"/>
      <c r="N1507" s="672"/>
      <c r="O1507" s="672"/>
      <c r="P1507" s="672"/>
      <c r="Q1507" s="672"/>
      <c r="R1507" s="672"/>
      <c r="S1507" s="672"/>
      <c r="T1507" s="672"/>
      <c r="U1507" s="672"/>
      <c r="V1507" s="672"/>
      <c r="W1507" s="672"/>
      <c r="X1507" s="672"/>
      <c r="Y1507" s="672"/>
      <c r="Z1507" s="675"/>
      <c r="AA1507" s="676"/>
      <c r="AB1507" s="676"/>
      <c r="AC1507" s="676"/>
      <c r="AD1507" s="678"/>
      <c r="AE1507" s="676"/>
      <c r="AF1507" s="675"/>
      <c r="AG1507" s="675"/>
      <c r="AH1507" s="675"/>
      <c r="AI1507" s="682"/>
      <c r="AJ1507" s="682"/>
      <c r="AK1507" s="682"/>
      <c r="AL1507" s="678"/>
      <c r="AM1507" s="678"/>
      <c r="AN1507" s="684">
        <v>6160</v>
      </c>
    </row>
    <row r="1508" spans="1:40" x14ac:dyDescent="0.15">
      <c r="A1508" s="670"/>
      <c r="B1508" s="590"/>
      <c r="C1508" s="590"/>
      <c r="D1508" s="590"/>
      <c r="E1508" s="590"/>
      <c r="F1508" s="590"/>
      <c r="G1508" s="672"/>
      <c r="H1508" s="672"/>
      <c r="I1508" s="672"/>
      <c r="J1508" s="672"/>
      <c r="K1508" s="672"/>
      <c r="L1508" s="672"/>
      <c r="M1508" s="672"/>
      <c r="N1508" s="672"/>
      <c r="O1508" s="672"/>
      <c r="P1508" s="672"/>
      <c r="Q1508" s="672"/>
      <c r="R1508" s="672"/>
      <c r="S1508" s="672"/>
      <c r="T1508" s="672"/>
      <c r="U1508" s="672"/>
      <c r="V1508" s="672"/>
      <c r="W1508" s="672"/>
      <c r="X1508" s="672"/>
      <c r="Y1508" s="672"/>
      <c r="Z1508" s="675"/>
      <c r="AA1508" s="676"/>
      <c r="AB1508" s="676"/>
      <c r="AC1508" s="676"/>
      <c r="AD1508" s="678"/>
      <c r="AE1508" s="676"/>
      <c r="AF1508" s="675"/>
      <c r="AG1508" s="675"/>
      <c r="AH1508" s="675"/>
      <c r="AI1508" s="682"/>
      <c r="AJ1508" s="682"/>
      <c r="AK1508" s="682"/>
      <c r="AL1508" s="678"/>
      <c r="AM1508" s="678"/>
      <c r="AN1508" s="684">
        <v>6160</v>
      </c>
    </row>
    <row r="1509" spans="1:40" x14ac:dyDescent="0.15">
      <c r="A1509" s="669"/>
      <c r="B1509" s="672"/>
      <c r="C1509" s="672"/>
      <c r="D1509" s="672"/>
      <c r="E1509" s="672"/>
      <c r="F1509" s="672"/>
      <c r="G1509" s="672"/>
      <c r="H1509" s="672"/>
      <c r="I1509" s="672"/>
      <c r="J1509" s="672"/>
      <c r="K1509" s="672"/>
      <c r="L1509" s="672"/>
      <c r="M1509" s="672"/>
      <c r="N1509" s="672"/>
      <c r="O1509" s="672"/>
      <c r="P1509" s="672"/>
      <c r="Q1509" s="672"/>
      <c r="R1509" s="672"/>
      <c r="S1509" s="672"/>
      <c r="T1509" s="672"/>
      <c r="U1509" s="672"/>
      <c r="V1509" s="672"/>
      <c r="W1509" s="672"/>
      <c r="X1509" s="672"/>
      <c r="Y1509" s="672"/>
      <c r="Z1509" s="675"/>
      <c r="AA1509" s="676"/>
      <c r="AB1509" s="676"/>
      <c r="AC1509" s="676"/>
      <c r="AD1509" s="678"/>
      <c r="AE1509" s="676"/>
      <c r="AF1509" s="675"/>
      <c r="AG1509" s="675"/>
      <c r="AH1509" s="675"/>
      <c r="AI1509" s="682"/>
      <c r="AJ1509" s="682"/>
      <c r="AK1509" s="682"/>
      <c r="AL1509" s="678"/>
      <c r="AM1509" s="678"/>
      <c r="AN1509" s="684">
        <v>6160</v>
      </c>
    </row>
    <row r="1510" spans="1:40" x14ac:dyDescent="0.15">
      <c r="A1510" s="669"/>
      <c r="B1510" s="672"/>
      <c r="C1510" s="672"/>
      <c r="D1510" s="672"/>
      <c r="E1510" s="672"/>
      <c r="F1510" s="672"/>
      <c r="G1510" s="672"/>
      <c r="H1510" s="672"/>
      <c r="I1510" s="672"/>
      <c r="J1510" s="672"/>
      <c r="K1510" s="672"/>
      <c r="L1510" s="672"/>
      <c r="M1510" s="672"/>
      <c r="N1510" s="672"/>
      <c r="O1510" s="672"/>
      <c r="P1510" s="672"/>
      <c r="Q1510" s="672"/>
      <c r="R1510" s="672"/>
      <c r="S1510" s="672"/>
      <c r="T1510" s="672"/>
      <c r="U1510" s="672"/>
      <c r="V1510" s="672"/>
      <c r="W1510" s="672"/>
      <c r="X1510" s="672"/>
      <c r="Y1510" s="672"/>
      <c r="Z1510" s="675"/>
      <c r="AA1510" s="676"/>
      <c r="AB1510" s="676"/>
      <c r="AC1510" s="676"/>
      <c r="AD1510" s="678"/>
      <c r="AE1510" s="676"/>
      <c r="AF1510" s="675"/>
      <c r="AG1510" s="675"/>
      <c r="AH1510" s="675"/>
      <c r="AI1510" s="682"/>
      <c r="AJ1510" s="682"/>
      <c r="AK1510" s="682"/>
      <c r="AL1510" s="678"/>
      <c r="AM1510" s="678"/>
      <c r="AN1510" s="684">
        <v>6204</v>
      </c>
    </row>
    <row r="1511" spans="1:40" x14ac:dyDescent="0.15">
      <c r="A1511" s="670"/>
      <c r="B1511" s="590"/>
      <c r="C1511" s="590"/>
      <c r="D1511" s="590"/>
      <c r="E1511" s="590"/>
      <c r="F1511" s="590"/>
      <c r="G1511" s="672"/>
      <c r="H1511" s="672"/>
      <c r="I1511" s="672"/>
      <c r="J1511" s="672"/>
      <c r="K1511" s="672"/>
      <c r="L1511" s="672"/>
      <c r="M1511" s="672"/>
      <c r="N1511" s="672"/>
      <c r="O1511" s="672"/>
      <c r="P1511" s="672"/>
      <c r="Q1511" s="672"/>
      <c r="R1511" s="672"/>
      <c r="S1511" s="672"/>
      <c r="T1511" s="672"/>
      <c r="U1511" s="672"/>
      <c r="V1511" s="672"/>
      <c r="W1511" s="672"/>
      <c r="X1511" s="672"/>
      <c r="Y1511" s="672"/>
      <c r="Z1511" s="675"/>
      <c r="AA1511" s="676"/>
      <c r="AB1511" s="676"/>
      <c r="AC1511" s="676"/>
      <c r="AD1511" s="678"/>
      <c r="AE1511" s="676"/>
      <c r="AF1511" s="675"/>
      <c r="AG1511" s="675"/>
      <c r="AH1511" s="675"/>
      <c r="AI1511" s="682"/>
      <c r="AJ1511" s="682"/>
      <c r="AK1511" s="682"/>
      <c r="AL1511" s="678"/>
      <c r="AM1511" s="678"/>
      <c r="AN1511" s="684">
        <v>6204</v>
      </c>
    </row>
    <row r="1512" spans="1:40" x14ac:dyDescent="0.15">
      <c r="A1512" s="669"/>
      <c r="B1512" s="672"/>
      <c r="C1512" s="672"/>
      <c r="D1512" s="672"/>
      <c r="E1512" s="672"/>
      <c r="F1512" s="672"/>
      <c r="G1512" s="672"/>
      <c r="H1512" s="672"/>
      <c r="I1512" s="672"/>
      <c r="J1512" s="672"/>
      <c r="K1512" s="672"/>
      <c r="L1512" s="672"/>
      <c r="M1512" s="672"/>
      <c r="N1512" s="672"/>
      <c r="O1512" s="672"/>
      <c r="P1512" s="672"/>
      <c r="Q1512" s="672"/>
      <c r="R1512" s="672"/>
      <c r="S1512" s="672"/>
      <c r="T1512" s="672"/>
      <c r="U1512" s="672"/>
      <c r="V1512" s="672"/>
      <c r="W1512" s="672"/>
      <c r="X1512" s="672"/>
      <c r="Y1512" s="672"/>
      <c r="Z1512" s="675"/>
      <c r="AA1512" s="676"/>
      <c r="AB1512" s="676"/>
      <c r="AC1512" s="676"/>
      <c r="AD1512" s="678"/>
      <c r="AE1512" s="676"/>
      <c r="AF1512" s="675"/>
      <c r="AG1512" s="675"/>
      <c r="AH1512" s="675"/>
      <c r="AI1512" s="682"/>
      <c r="AJ1512" s="682"/>
      <c r="AK1512" s="682"/>
      <c r="AL1512" s="678"/>
      <c r="AM1512" s="678"/>
      <c r="AN1512" s="684">
        <v>6204</v>
      </c>
    </row>
    <row r="1513" spans="1:40" x14ac:dyDescent="0.15">
      <c r="A1513" s="670"/>
      <c r="B1513" s="590"/>
      <c r="C1513" s="590"/>
      <c r="D1513" s="590"/>
      <c r="E1513" s="590"/>
      <c r="F1513" s="590"/>
      <c r="G1513" s="672"/>
      <c r="H1513" s="672"/>
      <c r="I1513" s="672"/>
      <c r="J1513" s="672"/>
      <c r="K1513" s="672"/>
      <c r="L1513" s="672"/>
      <c r="M1513" s="672"/>
      <c r="N1513" s="672"/>
      <c r="O1513" s="672"/>
      <c r="P1513" s="672"/>
      <c r="Q1513" s="672"/>
      <c r="R1513" s="672"/>
      <c r="S1513" s="672"/>
      <c r="T1513" s="672"/>
      <c r="U1513" s="672"/>
      <c r="V1513" s="672"/>
      <c r="W1513" s="672"/>
      <c r="X1513" s="672"/>
      <c r="Y1513" s="672"/>
      <c r="Z1513" s="675"/>
      <c r="AA1513" s="676"/>
      <c r="AB1513" s="676"/>
      <c r="AC1513" s="676"/>
      <c r="AD1513" s="678"/>
      <c r="AE1513" s="676"/>
      <c r="AF1513" s="675"/>
      <c r="AG1513" s="675"/>
      <c r="AH1513" s="675"/>
      <c r="AI1513" s="682"/>
      <c r="AJ1513" s="682"/>
      <c r="AK1513" s="682"/>
      <c r="AL1513" s="678"/>
      <c r="AM1513" s="678"/>
      <c r="AN1513" s="684">
        <v>6204</v>
      </c>
    </row>
    <row r="1514" spans="1:40" x14ac:dyDescent="0.15">
      <c r="A1514" s="669"/>
      <c r="B1514" s="672"/>
      <c r="C1514" s="672"/>
      <c r="D1514" s="672"/>
      <c r="E1514" s="672"/>
      <c r="F1514" s="672"/>
      <c r="G1514" s="672"/>
      <c r="H1514" s="672"/>
      <c r="I1514" s="672"/>
      <c r="J1514" s="672"/>
      <c r="K1514" s="672"/>
      <c r="L1514" s="672"/>
      <c r="M1514" s="672"/>
      <c r="N1514" s="672"/>
      <c r="O1514" s="672"/>
      <c r="P1514" s="672"/>
      <c r="Q1514" s="672"/>
      <c r="R1514" s="672"/>
      <c r="S1514" s="672"/>
      <c r="T1514" s="672"/>
      <c r="U1514" s="672"/>
      <c r="V1514" s="672"/>
      <c r="W1514" s="672"/>
      <c r="X1514" s="672"/>
      <c r="Y1514" s="672"/>
      <c r="Z1514" s="675"/>
      <c r="AA1514" s="676"/>
      <c r="AB1514" s="676"/>
      <c r="AC1514" s="676"/>
      <c r="AD1514" s="678"/>
      <c r="AE1514" s="676"/>
      <c r="AF1514" s="675"/>
      <c r="AG1514" s="675"/>
      <c r="AH1514" s="675"/>
      <c r="AI1514" s="682"/>
      <c r="AJ1514" s="682"/>
      <c r="AK1514" s="682"/>
      <c r="AL1514" s="678"/>
      <c r="AM1514" s="678"/>
      <c r="AN1514" s="684">
        <v>6204</v>
      </c>
    </row>
    <row r="1515" spans="1:40" x14ac:dyDescent="0.15">
      <c r="A1515" s="670"/>
      <c r="B1515" s="590"/>
      <c r="C1515" s="590"/>
      <c r="D1515" s="590"/>
      <c r="E1515" s="590"/>
      <c r="F1515" s="590"/>
      <c r="G1515" s="672"/>
      <c r="H1515" s="672"/>
      <c r="I1515" s="672"/>
      <c r="J1515" s="672"/>
      <c r="K1515" s="672"/>
      <c r="L1515" s="672"/>
      <c r="M1515" s="672"/>
      <c r="N1515" s="672"/>
      <c r="O1515" s="672"/>
      <c r="P1515" s="672"/>
      <c r="Q1515" s="672"/>
      <c r="R1515" s="672"/>
      <c r="S1515" s="672"/>
      <c r="T1515" s="672"/>
      <c r="U1515" s="672"/>
      <c r="V1515" s="672"/>
      <c r="W1515" s="672"/>
      <c r="X1515" s="672"/>
      <c r="Y1515" s="672"/>
      <c r="Z1515" s="675"/>
      <c r="AA1515" s="676"/>
      <c r="AB1515" s="676"/>
      <c r="AC1515" s="676"/>
      <c r="AD1515" s="678"/>
      <c r="AE1515" s="676"/>
      <c r="AF1515" s="675"/>
      <c r="AG1515" s="675"/>
      <c r="AH1515" s="675"/>
      <c r="AI1515" s="682"/>
      <c r="AJ1515" s="682"/>
      <c r="AK1515" s="682"/>
      <c r="AL1515" s="678"/>
      <c r="AM1515" s="678"/>
      <c r="AN1515" s="684">
        <v>6204</v>
      </c>
    </row>
    <row r="1516" spans="1:40" x14ac:dyDescent="0.15">
      <c r="A1516" s="710"/>
      <c r="B1516" s="712"/>
      <c r="C1516" s="712"/>
      <c r="D1516" s="712"/>
      <c r="E1516" s="712"/>
      <c r="F1516" s="713"/>
      <c r="G1516" s="714"/>
      <c r="H1516" s="714"/>
      <c r="I1516" s="714"/>
      <c r="J1516" s="714"/>
      <c r="K1516" s="714"/>
      <c r="L1516" s="714"/>
      <c r="M1516" s="714"/>
      <c r="N1516" s="714"/>
      <c r="O1516" s="714"/>
      <c r="P1516" s="714"/>
      <c r="Q1516" s="714"/>
      <c r="R1516" s="714"/>
      <c r="S1516" s="714"/>
      <c r="T1516" s="714"/>
      <c r="U1516" s="714"/>
      <c r="V1516" s="714"/>
      <c r="W1516" s="714"/>
      <c r="X1516" s="714"/>
      <c r="Y1516" s="714"/>
      <c r="Z1516" s="686"/>
      <c r="AA1516" s="715"/>
      <c r="AB1516" s="715"/>
      <c r="AC1516" s="715"/>
      <c r="AD1516" s="716"/>
      <c r="AE1516" s="715"/>
      <c r="AF1516" s="686"/>
      <c r="AG1516" s="686"/>
      <c r="AH1516" s="686"/>
      <c r="AI1516" s="686"/>
      <c r="AJ1516" s="686"/>
      <c r="AK1516" s="686"/>
      <c r="AL1516" s="686"/>
      <c r="AM1516" s="686"/>
      <c r="AN1516" s="686">
        <v>6204</v>
      </c>
    </row>
    <row r="1517" spans="1:40" x14ac:dyDescent="0.15">
      <c r="A1517" s="710"/>
      <c r="B1517" s="712"/>
      <c r="C1517" s="712"/>
      <c r="D1517" s="712"/>
      <c r="E1517" s="712"/>
      <c r="F1517" s="713"/>
      <c r="G1517" s="714"/>
      <c r="H1517" s="714"/>
      <c r="I1517" s="714"/>
      <c r="J1517" s="714"/>
      <c r="K1517" s="714"/>
      <c r="L1517" s="714"/>
      <c r="M1517" s="714"/>
      <c r="N1517" s="714"/>
      <c r="O1517" s="714"/>
      <c r="P1517" s="714"/>
      <c r="Q1517" s="714"/>
      <c r="R1517" s="714"/>
      <c r="S1517" s="714"/>
      <c r="T1517" s="714"/>
      <c r="U1517" s="714"/>
      <c r="V1517" s="714"/>
      <c r="W1517" s="714"/>
      <c r="X1517" s="714"/>
      <c r="Y1517" s="714"/>
      <c r="Z1517" s="686"/>
      <c r="AA1517" s="715"/>
      <c r="AB1517" s="715"/>
      <c r="AC1517" s="715"/>
      <c r="AD1517" s="716"/>
      <c r="AE1517" s="715"/>
      <c r="AF1517" s="686"/>
      <c r="AG1517" s="686"/>
      <c r="AH1517" s="686"/>
      <c r="AI1517" s="686"/>
      <c r="AJ1517" s="686"/>
      <c r="AK1517" s="686"/>
      <c r="AL1517" s="686"/>
      <c r="AM1517" s="686"/>
      <c r="AN1517" s="686">
        <v>6204</v>
      </c>
    </row>
    <row r="1518" spans="1:40" x14ac:dyDescent="0.15">
      <c r="A1518" s="670"/>
      <c r="B1518" s="590"/>
      <c r="C1518" s="590"/>
      <c r="D1518" s="590"/>
      <c r="E1518" s="590"/>
      <c r="F1518" s="590"/>
      <c r="G1518" s="672"/>
      <c r="H1518" s="672"/>
      <c r="I1518" s="672"/>
      <c r="J1518" s="672"/>
      <c r="K1518" s="672"/>
      <c r="L1518" s="672"/>
      <c r="M1518" s="672"/>
      <c r="N1518" s="672"/>
      <c r="O1518" s="672"/>
      <c r="P1518" s="672"/>
      <c r="Q1518" s="672"/>
      <c r="R1518" s="672"/>
      <c r="S1518" s="672"/>
      <c r="T1518" s="672"/>
      <c r="U1518" s="672"/>
      <c r="V1518" s="672"/>
      <c r="W1518" s="672"/>
      <c r="X1518" s="672"/>
      <c r="Y1518" s="672"/>
      <c r="Z1518" s="675"/>
      <c r="AA1518" s="676"/>
      <c r="AB1518" s="676"/>
      <c r="AC1518" s="676"/>
      <c r="AD1518" s="678"/>
      <c r="AE1518" s="676"/>
      <c r="AF1518" s="675"/>
      <c r="AG1518" s="675"/>
      <c r="AH1518" s="675"/>
      <c r="AI1518" s="682"/>
      <c r="AJ1518" s="682"/>
      <c r="AK1518" s="682"/>
      <c r="AL1518" s="678"/>
      <c r="AM1518" s="678"/>
      <c r="AN1518" s="686" t="s">
        <v>1493</v>
      </c>
    </row>
    <row r="1519" spans="1:40" x14ac:dyDescent="0.15">
      <c r="A1519" s="670"/>
      <c r="B1519" s="590"/>
      <c r="C1519" s="590"/>
      <c r="D1519" s="590"/>
      <c r="E1519" s="590"/>
      <c r="F1519" s="590"/>
      <c r="G1519" s="672"/>
      <c r="H1519" s="672"/>
      <c r="I1519" s="672"/>
      <c r="J1519" s="672"/>
      <c r="K1519" s="672"/>
      <c r="L1519" s="672"/>
      <c r="M1519" s="672"/>
      <c r="N1519" s="672"/>
      <c r="O1519" s="672"/>
      <c r="P1519" s="672"/>
      <c r="Q1519" s="672"/>
      <c r="R1519" s="672"/>
      <c r="S1519" s="672"/>
      <c r="T1519" s="672"/>
      <c r="U1519" s="672"/>
      <c r="V1519" s="672"/>
      <c r="W1519" s="672"/>
      <c r="X1519" s="672"/>
      <c r="Y1519" s="672"/>
      <c r="Z1519" s="675"/>
      <c r="AA1519" s="676"/>
      <c r="AB1519" s="676"/>
      <c r="AC1519" s="676"/>
      <c r="AD1519" s="678"/>
      <c r="AE1519" s="676"/>
      <c r="AF1519" s="675"/>
      <c r="AG1519" s="675"/>
      <c r="AH1519" s="675"/>
      <c r="AI1519" s="682"/>
      <c r="AJ1519" s="682"/>
      <c r="AK1519" s="682"/>
      <c r="AL1519" s="678"/>
      <c r="AM1519" s="678"/>
      <c r="AN1519" s="684" t="s">
        <v>1493</v>
      </c>
    </row>
    <row r="1520" spans="1:40" x14ac:dyDescent="0.15">
      <c r="A1520" s="669"/>
      <c r="B1520" s="672"/>
      <c r="C1520" s="672"/>
      <c r="D1520" s="672"/>
      <c r="E1520" s="672"/>
      <c r="F1520" s="672"/>
      <c r="G1520" s="672"/>
      <c r="H1520" s="672"/>
      <c r="I1520" s="672"/>
      <c r="J1520" s="672"/>
      <c r="K1520" s="672"/>
      <c r="L1520" s="672"/>
      <c r="M1520" s="672"/>
      <c r="N1520" s="672"/>
      <c r="O1520" s="672"/>
      <c r="P1520" s="672"/>
      <c r="Q1520" s="672"/>
      <c r="R1520" s="672"/>
      <c r="S1520" s="672"/>
      <c r="T1520" s="672"/>
      <c r="U1520" s="672"/>
      <c r="V1520" s="672"/>
      <c r="W1520" s="672"/>
      <c r="X1520" s="672"/>
      <c r="Y1520" s="672"/>
      <c r="Z1520" s="675"/>
      <c r="AA1520" s="676"/>
      <c r="AB1520" s="676"/>
      <c r="AC1520" s="676"/>
      <c r="AD1520" s="678"/>
      <c r="AE1520" s="676"/>
      <c r="AF1520" s="675"/>
      <c r="AG1520" s="675"/>
      <c r="AH1520" s="675"/>
      <c r="AI1520" s="682"/>
      <c r="AJ1520" s="682"/>
      <c r="AK1520" s="682"/>
      <c r="AL1520" s="678"/>
      <c r="AM1520" s="678"/>
      <c r="AN1520" s="684" t="s">
        <v>1493</v>
      </c>
    </row>
    <row r="1521" spans="1:40" x14ac:dyDescent="0.15">
      <c r="A1521" s="670"/>
      <c r="B1521" s="590"/>
      <c r="C1521" s="590"/>
      <c r="D1521" s="590"/>
      <c r="E1521" s="590"/>
      <c r="F1521" s="590"/>
      <c r="G1521" s="672"/>
      <c r="H1521" s="672"/>
      <c r="I1521" s="672"/>
      <c r="J1521" s="672"/>
      <c r="K1521" s="672"/>
      <c r="L1521" s="672"/>
      <c r="M1521" s="672"/>
      <c r="N1521" s="672"/>
      <c r="O1521" s="672"/>
      <c r="P1521" s="672"/>
      <c r="Q1521" s="672"/>
      <c r="R1521" s="672"/>
      <c r="S1521" s="672"/>
      <c r="T1521" s="672"/>
      <c r="U1521" s="672"/>
      <c r="V1521" s="672"/>
      <c r="W1521" s="672"/>
      <c r="X1521" s="672"/>
      <c r="Y1521" s="672"/>
      <c r="Z1521" s="675"/>
      <c r="AA1521" s="676"/>
      <c r="AB1521" s="676"/>
      <c r="AC1521" s="676"/>
      <c r="AD1521" s="678"/>
      <c r="AE1521" s="676"/>
      <c r="AF1521" s="675"/>
      <c r="AG1521" s="675"/>
      <c r="AH1521" s="675"/>
      <c r="AI1521" s="682"/>
      <c r="AJ1521" s="682"/>
      <c r="AK1521" s="682"/>
      <c r="AL1521" s="678"/>
      <c r="AM1521" s="678"/>
      <c r="AN1521" s="684" t="s">
        <v>1493</v>
      </c>
    </row>
    <row r="1522" spans="1:40" x14ac:dyDescent="0.15">
      <c r="A1522" s="669"/>
      <c r="B1522" s="672"/>
      <c r="C1522" s="672"/>
      <c r="D1522" s="672"/>
      <c r="E1522" s="672"/>
      <c r="F1522" s="672"/>
      <c r="G1522" s="672"/>
      <c r="H1522" s="672"/>
      <c r="I1522" s="672"/>
      <c r="J1522" s="672"/>
      <c r="K1522" s="672"/>
      <c r="L1522" s="672"/>
      <c r="M1522" s="672"/>
      <c r="N1522" s="672"/>
      <c r="O1522" s="672"/>
      <c r="P1522" s="672"/>
      <c r="Q1522" s="672"/>
      <c r="R1522" s="672"/>
      <c r="S1522" s="672"/>
      <c r="T1522" s="672"/>
      <c r="U1522" s="672"/>
      <c r="V1522" s="672"/>
      <c r="W1522" s="672"/>
      <c r="X1522" s="672"/>
      <c r="Y1522" s="672"/>
      <c r="Z1522" s="675"/>
      <c r="AA1522" s="676"/>
      <c r="AB1522" s="676"/>
      <c r="AC1522" s="676"/>
      <c r="AD1522" s="678"/>
      <c r="AE1522" s="676"/>
      <c r="AF1522" s="675"/>
      <c r="AG1522" s="675"/>
      <c r="AH1522" s="675"/>
      <c r="AI1522" s="682"/>
      <c r="AJ1522" s="682"/>
      <c r="AK1522" s="682"/>
      <c r="AL1522" s="678"/>
      <c r="AM1522" s="678"/>
      <c r="AN1522" s="684" t="s">
        <v>1493</v>
      </c>
    </row>
    <row r="1523" spans="1:40" x14ac:dyDescent="0.15">
      <c r="A1523" s="669"/>
      <c r="B1523" s="672"/>
      <c r="C1523" s="672"/>
      <c r="D1523" s="672"/>
      <c r="E1523" s="672"/>
      <c r="F1523" s="672"/>
      <c r="G1523" s="672"/>
      <c r="H1523" s="672"/>
      <c r="I1523" s="672"/>
      <c r="J1523" s="672"/>
      <c r="K1523" s="672"/>
      <c r="L1523" s="672"/>
      <c r="M1523" s="672"/>
      <c r="N1523" s="672"/>
      <c r="O1523" s="672"/>
      <c r="P1523" s="672"/>
      <c r="Q1523" s="672"/>
      <c r="R1523" s="672"/>
      <c r="S1523" s="672"/>
      <c r="T1523" s="672"/>
      <c r="U1523" s="672"/>
      <c r="V1523" s="672"/>
      <c r="W1523" s="672"/>
      <c r="X1523" s="672"/>
      <c r="Y1523" s="672"/>
      <c r="Z1523" s="675"/>
      <c r="AA1523" s="676"/>
      <c r="AB1523" s="676"/>
      <c r="AC1523" s="676"/>
      <c r="AD1523" s="678"/>
      <c r="AE1523" s="676"/>
      <c r="AF1523" s="675"/>
      <c r="AG1523" s="675"/>
      <c r="AH1523" s="675"/>
      <c r="AI1523" s="682"/>
      <c r="AJ1523" s="682"/>
      <c r="AK1523" s="682"/>
      <c r="AL1523" s="678"/>
      <c r="AM1523" s="678"/>
      <c r="AN1523" s="684" t="s">
        <v>1516</v>
      </c>
    </row>
    <row r="1524" spans="1:40" x14ac:dyDescent="0.15">
      <c r="A1524" s="669"/>
      <c r="B1524" s="672"/>
      <c r="C1524" s="672"/>
      <c r="D1524" s="672"/>
      <c r="E1524" s="672"/>
      <c r="F1524" s="672"/>
      <c r="G1524" s="672"/>
      <c r="H1524" s="672"/>
      <c r="I1524" s="672"/>
      <c r="J1524" s="672"/>
      <c r="K1524" s="672"/>
      <c r="L1524" s="672"/>
      <c r="M1524" s="672"/>
      <c r="N1524" s="672"/>
      <c r="O1524" s="672"/>
      <c r="P1524" s="672"/>
      <c r="Q1524" s="672"/>
      <c r="R1524" s="672"/>
      <c r="S1524" s="672"/>
      <c r="T1524" s="672"/>
      <c r="U1524" s="672"/>
      <c r="V1524" s="672"/>
      <c r="W1524" s="672"/>
      <c r="X1524" s="672"/>
      <c r="Y1524" s="672"/>
      <c r="Z1524" s="675"/>
      <c r="AA1524" s="676"/>
      <c r="AB1524" s="676"/>
      <c r="AC1524" s="676"/>
      <c r="AD1524" s="678"/>
      <c r="AE1524" s="676"/>
      <c r="AF1524" s="675"/>
      <c r="AG1524" s="675"/>
      <c r="AH1524" s="675"/>
      <c r="AI1524" s="682"/>
      <c r="AJ1524" s="682"/>
      <c r="AK1524" s="682"/>
      <c r="AL1524" s="678"/>
      <c r="AM1524" s="678"/>
      <c r="AN1524" s="684" t="s">
        <v>1516</v>
      </c>
    </row>
    <row r="1525" spans="1:40" x14ac:dyDescent="0.15">
      <c r="A1525" s="669"/>
      <c r="B1525" s="672"/>
      <c r="C1525" s="672"/>
      <c r="D1525" s="672"/>
      <c r="E1525" s="672"/>
      <c r="F1525" s="672"/>
      <c r="G1525" s="672"/>
      <c r="H1525" s="672"/>
      <c r="I1525" s="672"/>
      <c r="J1525" s="672"/>
      <c r="K1525" s="672"/>
      <c r="L1525" s="672"/>
      <c r="M1525" s="672"/>
      <c r="N1525" s="672"/>
      <c r="O1525" s="672"/>
      <c r="P1525" s="672"/>
      <c r="Q1525" s="672"/>
      <c r="R1525" s="672"/>
      <c r="S1525" s="672"/>
      <c r="T1525" s="672"/>
      <c r="U1525" s="672"/>
      <c r="V1525" s="672"/>
      <c r="W1525" s="672"/>
      <c r="X1525" s="672"/>
      <c r="Y1525" s="672"/>
      <c r="Z1525" s="675"/>
      <c r="AA1525" s="676"/>
      <c r="AB1525" s="676"/>
      <c r="AC1525" s="676"/>
      <c r="AD1525" s="678"/>
      <c r="AE1525" s="676"/>
      <c r="AF1525" s="675"/>
      <c r="AG1525" s="675"/>
      <c r="AH1525" s="675"/>
      <c r="AI1525" s="682"/>
      <c r="AJ1525" s="682"/>
      <c r="AK1525" s="682"/>
      <c r="AL1525" s="678"/>
      <c r="AM1525" s="678"/>
      <c r="AN1525" s="684" t="s">
        <v>1494</v>
      </c>
    </row>
    <row r="1526" spans="1:40" x14ac:dyDescent="0.15">
      <c r="A1526" s="669"/>
      <c r="B1526" s="672"/>
      <c r="C1526" s="672"/>
      <c r="D1526" s="672"/>
      <c r="E1526" s="672"/>
      <c r="F1526" s="672"/>
      <c r="G1526" s="672"/>
      <c r="H1526" s="672"/>
      <c r="I1526" s="672"/>
      <c r="J1526" s="672"/>
      <c r="K1526" s="672"/>
      <c r="L1526" s="672"/>
      <c r="M1526" s="672"/>
      <c r="N1526" s="672"/>
      <c r="O1526" s="672"/>
      <c r="P1526" s="672"/>
      <c r="Q1526" s="672"/>
      <c r="R1526" s="672"/>
      <c r="S1526" s="672"/>
      <c r="T1526" s="672"/>
      <c r="U1526" s="672"/>
      <c r="V1526" s="672"/>
      <c r="W1526" s="672"/>
      <c r="X1526" s="672"/>
      <c r="Y1526" s="672"/>
      <c r="Z1526" s="675"/>
      <c r="AA1526" s="676"/>
      <c r="AB1526" s="676"/>
      <c r="AC1526" s="676"/>
      <c r="AD1526" s="678"/>
      <c r="AE1526" s="676"/>
      <c r="AF1526" s="675"/>
      <c r="AG1526" s="675"/>
      <c r="AH1526" s="675"/>
      <c r="AI1526" s="682"/>
      <c r="AJ1526" s="682"/>
      <c r="AK1526" s="682"/>
      <c r="AL1526" s="678"/>
      <c r="AM1526" s="678"/>
      <c r="AN1526" s="684" t="s">
        <v>1494</v>
      </c>
    </row>
    <row r="1527" spans="1:40" x14ac:dyDescent="0.15">
      <c r="A1527" s="670"/>
      <c r="B1527" s="590"/>
      <c r="C1527" s="590"/>
      <c r="D1527" s="590"/>
      <c r="E1527" s="590"/>
      <c r="F1527" s="590"/>
      <c r="G1527" s="672"/>
      <c r="H1527" s="672"/>
      <c r="I1527" s="672"/>
      <c r="J1527" s="672"/>
      <c r="K1527" s="672"/>
      <c r="L1527" s="672"/>
      <c r="M1527" s="672"/>
      <c r="N1527" s="672"/>
      <c r="O1527" s="672"/>
      <c r="P1527" s="672"/>
      <c r="Q1527" s="672"/>
      <c r="R1527" s="672"/>
      <c r="S1527" s="672"/>
      <c r="T1527" s="672"/>
      <c r="U1527" s="672"/>
      <c r="V1527" s="672"/>
      <c r="W1527" s="672"/>
      <c r="X1527" s="672"/>
      <c r="Y1527" s="672"/>
      <c r="Z1527" s="675"/>
      <c r="AA1527" s="676"/>
      <c r="AB1527" s="676"/>
      <c r="AC1527" s="676"/>
      <c r="AD1527" s="678"/>
      <c r="AE1527" s="676"/>
      <c r="AF1527" s="675"/>
      <c r="AG1527" s="675"/>
      <c r="AH1527" s="675"/>
      <c r="AI1527" s="682"/>
      <c r="AJ1527" s="682"/>
      <c r="AK1527" s="682"/>
      <c r="AL1527" s="678"/>
      <c r="AM1527" s="678"/>
      <c r="AN1527" s="684" t="s">
        <v>1494</v>
      </c>
    </row>
    <row r="1528" spans="1:40" x14ac:dyDescent="0.15">
      <c r="A1528" s="669"/>
      <c r="B1528" s="672"/>
      <c r="C1528" s="672"/>
      <c r="D1528" s="672"/>
      <c r="E1528" s="672"/>
      <c r="F1528" s="672"/>
      <c r="G1528" s="672"/>
      <c r="H1528" s="672"/>
      <c r="I1528" s="672"/>
      <c r="J1528" s="672"/>
      <c r="K1528" s="672"/>
      <c r="L1528" s="672"/>
      <c r="M1528" s="672"/>
      <c r="N1528" s="672"/>
      <c r="O1528" s="672"/>
      <c r="P1528" s="672"/>
      <c r="Q1528" s="672"/>
      <c r="R1528" s="672"/>
      <c r="S1528" s="672"/>
      <c r="T1528" s="672"/>
      <c r="U1528" s="672"/>
      <c r="V1528" s="672"/>
      <c r="W1528" s="672"/>
      <c r="X1528" s="672"/>
      <c r="Y1528" s="672"/>
      <c r="Z1528" s="675"/>
      <c r="AA1528" s="676"/>
      <c r="AB1528" s="676"/>
      <c r="AC1528" s="676"/>
      <c r="AD1528" s="678"/>
      <c r="AE1528" s="676"/>
      <c r="AF1528" s="675"/>
      <c r="AG1528" s="675"/>
      <c r="AH1528" s="675"/>
      <c r="AI1528" s="682"/>
      <c r="AJ1528" s="682"/>
      <c r="AK1528" s="682"/>
      <c r="AL1528" s="678"/>
      <c r="AM1528" s="678"/>
      <c r="AN1528" s="684" t="s">
        <v>1494</v>
      </c>
    </row>
    <row r="1529" spans="1:40" x14ac:dyDescent="0.15">
      <c r="A1529" s="669"/>
      <c r="B1529" s="672"/>
      <c r="C1529" s="672"/>
      <c r="D1529" s="672"/>
      <c r="E1529" s="672"/>
      <c r="F1529" s="672"/>
      <c r="G1529" s="672"/>
      <c r="H1529" s="672"/>
      <c r="I1529" s="672"/>
      <c r="J1529" s="672"/>
      <c r="K1529" s="672"/>
      <c r="L1529" s="672"/>
      <c r="M1529" s="672"/>
      <c r="N1529" s="672"/>
      <c r="O1529" s="672"/>
      <c r="P1529" s="672"/>
      <c r="Q1529" s="672"/>
      <c r="R1529" s="672"/>
      <c r="S1529" s="672"/>
      <c r="T1529" s="672"/>
      <c r="U1529" s="672"/>
      <c r="V1529" s="672"/>
      <c r="W1529" s="672"/>
      <c r="X1529" s="672"/>
      <c r="Y1529" s="672"/>
      <c r="Z1529" s="675"/>
      <c r="AA1529" s="676"/>
      <c r="AB1529" s="676"/>
      <c r="AC1529" s="676"/>
      <c r="AD1529" s="678"/>
      <c r="AE1529" s="676"/>
      <c r="AF1529" s="675"/>
      <c r="AG1529" s="675"/>
      <c r="AH1529" s="675"/>
      <c r="AI1529" s="682"/>
      <c r="AJ1529" s="682"/>
      <c r="AK1529" s="682"/>
      <c r="AL1529" s="678"/>
      <c r="AM1529" s="678"/>
      <c r="AN1529" s="684" t="s">
        <v>1494</v>
      </c>
    </row>
    <row r="1530" spans="1:40" x14ac:dyDescent="0.15">
      <c r="A1530" s="670"/>
      <c r="B1530" s="590"/>
      <c r="C1530" s="590"/>
      <c r="D1530" s="590"/>
      <c r="E1530" s="590"/>
      <c r="F1530" s="590"/>
      <c r="G1530" s="672"/>
      <c r="H1530" s="672"/>
      <c r="I1530" s="672"/>
      <c r="J1530" s="672"/>
      <c r="K1530" s="672"/>
      <c r="L1530" s="672"/>
      <c r="M1530" s="672"/>
      <c r="N1530" s="672"/>
      <c r="O1530" s="672"/>
      <c r="P1530" s="672"/>
      <c r="Q1530" s="672"/>
      <c r="R1530" s="672"/>
      <c r="S1530" s="672"/>
      <c r="T1530" s="672"/>
      <c r="U1530" s="672"/>
      <c r="V1530" s="672"/>
      <c r="W1530" s="672"/>
      <c r="X1530" s="672"/>
      <c r="Y1530" s="672"/>
      <c r="Z1530" s="675"/>
      <c r="AA1530" s="676"/>
      <c r="AB1530" s="676"/>
      <c r="AC1530" s="676"/>
      <c r="AD1530" s="678"/>
      <c r="AE1530" s="676"/>
      <c r="AF1530" s="675"/>
      <c r="AG1530" s="675"/>
      <c r="AH1530" s="675"/>
      <c r="AI1530" s="682"/>
      <c r="AJ1530" s="682"/>
      <c r="AK1530" s="682"/>
      <c r="AL1530" s="678"/>
      <c r="AM1530" s="678"/>
      <c r="AN1530" s="684" t="s">
        <v>1494</v>
      </c>
    </row>
    <row r="1531" spans="1:40" x14ac:dyDescent="0.15">
      <c r="A1531" s="669"/>
      <c r="B1531" s="672"/>
      <c r="C1531" s="672"/>
      <c r="D1531" s="672"/>
      <c r="E1531" s="672"/>
      <c r="F1531" s="672"/>
      <c r="G1531" s="672"/>
      <c r="H1531" s="672"/>
      <c r="I1531" s="672"/>
      <c r="J1531" s="672"/>
      <c r="K1531" s="672"/>
      <c r="L1531" s="672"/>
      <c r="M1531" s="672"/>
      <c r="N1531" s="672"/>
      <c r="O1531" s="672"/>
      <c r="P1531" s="672"/>
      <c r="Q1531" s="672"/>
      <c r="R1531" s="672"/>
      <c r="S1531" s="672"/>
      <c r="T1531" s="672"/>
      <c r="U1531" s="672"/>
      <c r="V1531" s="672"/>
      <c r="W1531" s="672"/>
      <c r="X1531" s="672"/>
      <c r="Y1531" s="672"/>
      <c r="Z1531" s="675"/>
      <c r="AA1531" s="676"/>
      <c r="AB1531" s="676"/>
      <c r="AC1531" s="676"/>
      <c r="AD1531" s="678"/>
      <c r="AE1531" s="676"/>
      <c r="AF1531" s="675"/>
      <c r="AG1531" s="675"/>
      <c r="AH1531" s="675"/>
      <c r="AI1531" s="682"/>
      <c r="AJ1531" s="682"/>
      <c r="AK1531" s="682"/>
      <c r="AL1531" s="678"/>
      <c r="AM1531" s="678"/>
      <c r="AN1531" s="684" t="s">
        <v>1494</v>
      </c>
    </row>
    <row r="1532" spans="1:40" x14ac:dyDescent="0.15">
      <c r="A1532" s="669"/>
      <c r="B1532" s="672"/>
      <c r="C1532" s="672"/>
      <c r="D1532" s="672"/>
      <c r="E1532" s="672"/>
      <c r="F1532" s="672"/>
      <c r="G1532" s="672"/>
      <c r="H1532" s="672"/>
      <c r="I1532" s="672"/>
      <c r="J1532" s="672"/>
      <c r="K1532" s="672"/>
      <c r="L1532" s="672"/>
      <c r="M1532" s="672"/>
      <c r="N1532" s="672"/>
      <c r="O1532" s="672"/>
      <c r="P1532" s="672"/>
      <c r="Q1532" s="672"/>
      <c r="R1532" s="672"/>
      <c r="S1532" s="672"/>
      <c r="T1532" s="672"/>
      <c r="U1532" s="672"/>
      <c r="V1532" s="672"/>
      <c r="W1532" s="672"/>
      <c r="X1532" s="672"/>
      <c r="Y1532" s="672"/>
      <c r="Z1532" s="675"/>
      <c r="AA1532" s="676"/>
      <c r="AB1532" s="676"/>
      <c r="AC1532" s="676"/>
      <c r="AD1532" s="678"/>
      <c r="AE1532" s="676"/>
      <c r="AF1532" s="675"/>
      <c r="AG1532" s="675"/>
      <c r="AH1532" s="675"/>
      <c r="AI1532" s="682"/>
      <c r="AJ1532" s="682"/>
      <c r="AK1532" s="682"/>
      <c r="AL1532" s="678"/>
      <c r="AM1532" s="678"/>
      <c r="AN1532" s="684" t="s">
        <v>1494</v>
      </c>
    </row>
    <row r="1533" spans="1:40" x14ac:dyDescent="0.15">
      <c r="A1533" s="669"/>
      <c r="B1533" s="672"/>
      <c r="C1533" s="672"/>
      <c r="D1533" s="672"/>
      <c r="E1533" s="672"/>
      <c r="F1533" s="672"/>
      <c r="G1533" s="672"/>
      <c r="H1533" s="672"/>
      <c r="I1533" s="672"/>
      <c r="J1533" s="672"/>
      <c r="K1533" s="672"/>
      <c r="L1533" s="672"/>
      <c r="M1533" s="672"/>
      <c r="N1533" s="672"/>
      <c r="O1533" s="672"/>
      <c r="P1533" s="672"/>
      <c r="Q1533" s="672"/>
      <c r="R1533" s="672"/>
      <c r="S1533" s="672"/>
      <c r="T1533" s="672"/>
      <c r="U1533" s="672"/>
      <c r="V1533" s="672"/>
      <c r="W1533" s="672"/>
      <c r="X1533" s="672"/>
      <c r="Y1533" s="672"/>
      <c r="Z1533" s="675"/>
      <c r="AA1533" s="676"/>
      <c r="AB1533" s="676"/>
      <c r="AC1533" s="676"/>
      <c r="AD1533" s="678"/>
      <c r="AE1533" s="676"/>
      <c r="AF1533" s="675"/>
      <c r="AG1533" s="675"/>
      <c r="AH1533" s="675"/>
      <c r="AI1533" s="682"/>
      <c r="AJ1533" s="682"/>
      <c r="AK1533" s="682"/>
      <c r="AL1533" s="678"/>
      <c r="AM1533" s="678"/>
      <c r="AN1533" s="684" t="s">
        <v>1366</v>
      </c>
    </row>
    <row r="1534" spans="1:40" x14ac:dyDescent="0.15">
      <c r="A1534" s="669"/>
      <c r="B1534" s="672"/>
      <c r="C1534" s="672"/>
      <c r="D1534" s="672"/>
      <c r="E1534" s="672"/>
      <c r="F1534" s="672"/>
      <c r="G1534" s="672"/>
      <c r="H1534" s="672"/>
      <c r="I1534" s="672"/>
      <c r="J1534" s="672"/>
      <c r="K1534" s="672"/>
      <c r="L1534" s="672"/>
      <c r="M1534" s="672"/>
      <c r="N1534" s="672"/>
      <c r="O1534" s="672"/>
      <c r="P1534" s="672"/>
      <c r="Q1534" s="672"/>
      <c r="R1534" s="672"/>
      <c r="S1534" s="672"/>
      <c r="T1534" s="672"/>
      <c r="U1534" s="672"/>
      <c r="V1534" s="672"/>
      <c r="W1534" s="672"/>
      <c r="X1534" s="672"/>
      <c r="Y1534" s="672"/>
      <c r="Z1534" s="675"/>
      <c r="AA1534" s="676"/>
      <c r="AB1534" s="676"/>
      <c r="AC1534" s="676"/>
      <c r="AD1534" s="678"/>
      <c r="AE1534" s="676"/>
      <c r="AF1534" s="675"/>
      <c r="AG1534" s="675"/>
      <c r="AH1534" s="675"/>
      <c r="AI1534" s="682"/>
      <c r="AJ1534" s="682"/>
      <c r="AK1534" s="682"/>
      <c r="AL1534" s="678"/>
      <c r="AM1534" s="678"/>
      <c r="AN1534" s="684" t="s">
        <v>1494</v>
      </c>
    </row>
    <row r="1535" spans="1:40" x14ac:dyDescent="0.15">
      <c r="A1535" s="669"/>
      <c r="B1535" s="672"/>
      <c r="C1535" s="672"/>
      <c r="D1535" s="672"/>
      <c r="E1535" s="672"/>
      <c r="F1535" s="672"/>
      <c r="G1535" s="672"/>
      <c r="H1535" s="672"/>
      <c r="I1535" s="672"/>
      <c r="J1535" s="672"/>
      <c r="K1535" s="672"/>
      <c r="L1535" s="672"/>
      <c r="M1535" s="672"/>
      <c r="N1535" s="672"/>
      <c r="O1535" s="672"/>
      <c r="P1535" s="672"/>
      <c r="Q1535" s="672"/>
      <c r="R1535" s="672"/>
      <c r="S1535" s="672"/>
      <c r="T1535" s="672"/>
      <c r="U1535" s="672"/>
      <c r="V1535" s="672"/>
      <c r="W1535" s="672"/>
      <c r="X1535" s="672"/>
      <c r="Y1535" s="672"/>
      <c r="Z1535" s="675"/>
      <c r="AA1535" s="676"/>
      <c r="AB1535" s="676"/>
      <c r="AC1535" s="676"/>
      <c r="AD1535" s="678"/>
      <c r="AE1535" s="676"/>
      <c r="AF1535" s="675"/>
      <c r="AG1535" s="675"/>
      <c r="AH1535" s="675"/>
      <c r="AI1535" s="682"/>
      <c r="AJ1535" s="682"/>
      <c r="AK1535" s="682"/>
      <c r="AL1535" s="678"/>
      <c r="AM1535" s="678"/>
      <c r="AN1535" s="684" t="s">
        <v>1494</v>
      </c>
    </row>
    <row r="1536" spans="1:40" x14ac:dyDescent="0.15">
      <c r="A1536" s="711"/>
      <c r="B1536" s="712"/>
      <c r="C1536" s="712"/>
      <c r="D1536" s="712"/>
      <c r="E1536" s="712"/>
      <c r="F1536" s="713"/>
      <c r="G1536" s="714"/>
      <c r="H1536" s="714"/>
      <c r="I1536" s="714"/>
      <c r="J1536" s="714"/>
      <c r="K1536" s="714"/>
      <c r="L1536" s="714"/>
      <c r="M1536" s="714"/>
      <c r="N1536" s="714"/>
      <c r="O1536" s="714"/>
      <c r="P1536" s="714"/>
      <c r="Q1536" s="714"/>
      <c r="R1536" s="714"/>
      <c r="S1536" s="714"/>
      <c r="T1536" s="714"/>
      <c r="U1536" s="714"/>
      <c r="V1536" s="714"/>
      <c r="W1536" s="714"/>
      <c r="X1536" s="714"/>
      <c r="Y1536" s="714"/>
      <c r="Z1536" s="686"/>
      <c r="AA1536" s="715"/>
      <c r="AB1536" s="715"/>
      <c r="AC1536" s="715"/>
      <c r="AD1536" s="716"/>
      <c r="AE1536" s="715"/>
      <c r="AF1536" s="686"/>
      <c r="AG1536" s="686"/>
      <c r="AH1536" s="686"/>
      <c r="AI1536" s="686"/>
      <c r="AJ1536" s="686"/>
      <c r="AK1536" s="686"/>
      <c r="AL1536" s="686"/>
      <c r="AM1536" s="686"/>
      <c r="AN1536" s="686" t="s">
        <v>1366</v>
      </c>
    </row>
    <row r="1537" spans="1:40" x14ac:dyDescent="0.15">
      <c r="A1537" s="669"/>
      <c r="B1537" s="672"/>
      <c r="C1537" s="672"/>
      <c r="D1537" s="672"/>
      <c r="E1537" s="672"/>
      <c r="F1537" s="672"/>
      <c r="G1537" s="672"/>
      <c r="H1537" s="672"/>
      <c r="I1537" s="672"/>
      <c r="J1537" s="672"/>
      <c r="K1537" s="672"/>
      <c r="L1537" s="672"/>
      <c r="M1537" s="672"/>
      <c r="N1537" s="672"/>
      <c r="O1537" s="672"/>
      <c r="P1537" s="672"/>
      <c r="Q1537" s="672"/>
      <c r="R1537" s="672"/>
      <c r="S1537" s="672"/>
      <c r="T1537" s="672"/>
      <c r="U1537" s="672"/>
      <c r="V1537" s="672"/>
      <c r="W1537" s="672"/>
      <c r="X1537" s="672"/>
      <c r="Y1537" s="672"/>
      <c r="Z1537" s="675"/>
      <c r="AA1537" s="676"/>
      <c r="AB1537" s="676"/>
      <c r="AC1537" s="676"/>
      <c r="AD1537" s="678"/>
      <c r="AE1537" s="676"/>
      <c r="AF1537" s="675"/>
      <c r="AG1537" s="675"/>
      <c r="AH1537" s="675"/>
      <c r="AI1537" s="682"/>
      <c r="AJ1537" s="682"/>
      <c r="AK1537" s="682"/>
      <c r="AL1537" s="678"/>
      <c r="AM1537" s="678"/>
      <c r="AN1537" s="684">
        <v>119620</v>
      </c>
    </row>
    <row r="1538" spans="1:40" x14ac:dyDescent="0.15">
      <c r="A1538" s="670"/>
      <c r="B1538" s="590"/>
      <c r="C1538" s="590"/>
      <c r="D1538" s="590"/>
      <c r="E1538" s="590"/>
      <c r="F1538" s="590"/>
      <c r="G1538" s="672"/>
      <c r="H1538" s="672"/>
      <c r="I1538" s="672"/>
      <c r="J1538" s="672"/>
      <c r="K1538" s="672"/>
      <c r="L1538" s="672"/>
      <c r="M1538" s="672"/>
      <c r="N1538" s="672"/>
      <c r="O1538" s="672"/>
      <c r="P1538" s="672"/>
      <c r="Q1538" s="672"/>
      <c r="R1538" s="672"/>
      <c r="S1538" s="672"/>
      <c r="T1538" s="672"/>
      <c r="U1538" s="672"/>
      <c r="V1538" s="672"/>
      <c r="W1538" s="672"/>
      <c r="X1538" s="672"/>
      <c r="Y1538" s="672"/>
      <c r="Z1538" s="675"/>
      <c r="AA1538" s="676"/>
      <c r="AB1538" s="676"/>
      <c r="AC1538" s="676"/>
      <c r="AD1538" s="678"/>
      <c r="AE1538" s="676"/>
      <c r="AF1538" s="675"/>
      <c r="AG1538" s="675"/>
      <c r="AH1538" s="675"/>
      <c r="AI1538" s="682"/>
      <c r="AJ1538" s="682"/>
      <c r="AK1538" s="682"/>
      <c r="AL1538" s="678"/>
      <c r="AM1538" s="678"/>
      <c r="AN1538" s="684">
        <v>119620</v>
      </c>
    </row>
    <row r="1539" spans="1:40" x14ac:dyDescent="0.15">
      <c r="A1539" s="669"/>
      <c r="B1539" s="672"/>
      <c r="C1539" s="672"/>
      <c r="D1539" s="672"/>
      <c r="E1539" s="672"/>
      <c r="F1539" s="672"/>
      <c r="G1539" s="672"/>
      <c r="H1539" s="672"/>
      <c r="I1539" s="672"/>
      <c r="J1539" s="672"/>
      <c r="K1539" s="672"/>
      <c r="L1539" s="672"/>
      <c r="M1539" s="672"/>
      <c r="N1539" s="672"/>
      <c r="O1539" s="672"/>
      <c r="P1539" s="672"/>
      <c r="Q1539" s="672"/>
      <c r="R1539" s="672"/>
      <c r="S1539" s="672"/>
      <c r="T1539" s="672"/>
      <c r="U1539" s="672"/>
      <c r="V1539" s="672"/>
      <c r="W1539" s="672"/>
      <c r="X1539" s="672"/>
      <c r="Y1539" s="672"/>
      <c r="Z1539" s="675"/>
      <c r="AA1539" s="676"/>
      <c r="AB1539" s="676"/>
      <c r="AC1539" s="676"/>
      <c r="AD1539" s="678"/>
      <c r="AE1539" s="676"/>
      <c r="AF1539" s="675"/>
      <c r="AG1539" s="675"/>
      <c r="AH1539" s="675"/>
      <c r="AI1539" s="682"/>
      <c r="AJ1539" s="682"/>
      <c r="AK1539" s="682"/>
      <c r="AL1539" s="678"/>
      <c r="AM1539" s="678"/>
      <c r="AN1539" s="684">
        <v>119620</v>
      </c>
    </row>
    <row r="1540" spans="1:40" x14ac:dyDescent="0.15">
      <c r="A1540" s="670"/>
      <c r="B1540" s="590"/>
      <c r="C1540" s="590"/>
      <c r="D1540" s="590"/>
      <c r="E1540" s="590"/>
      <c r="F1540" s="590"/>
      <c r="G1540" s="672"/>
      <c r="H1540" s="672"/>
      <c r="I1540" s="672"/>
      <c r="J1540" s="672"/>
      <c r="K1540" s="672"/>
      <c r="L1540" s="672"/>
      <c r="M1540" s="672"/>
      <c r="N1540" s="672"/>
      <c r="O1540" s="672"/>
      <c r="P1540" s="672"/>
      <c r="Q1540" s="672"/>
      <c r="R1540" s="672"/>
      <c r="S1540" s="672"/>
      <c r="T1540" s="672"/>
      <c r="U1540" s="672"/>
      <c r="V1540" s="672"/>
      <c r="W1540" s="672"/>
      <c r="X1540" s="672"/>
      <c r="Y1540" s="672"/>
      <c r="Z1540" s="675"/>
      <c r="AA1540" s="676"/>
      <c r="AB1540" s="676"/>
      <c r="AC1540" s="676"/>
      <c r="AD1540" s="678"/>
      <c r="AE1540" s="676"/>
      <c r="AF1540" s="675"/>
      <c r="AG1540" s="675"/>
      <c r="AH1540" s="675"/>
      <c r="AI1540" s="682"/>
      <c r="AJ1540" s="682"/>
      <c r="AK1540" s="682"/>
      <c r="AL1540" s="678"/>
      <c r="AM1540" s="678"/>
      <c r="AN1540" s="684">
        <v>119620</v>
      </c>
    </row>
    <row r="1541" spans="1:40" x14ac:dyDescent="0.15">
      <c r="A1541" s="669"/>
      <c r="B1541" s="672"/>
      <c r="C1541" s="672"/>
      <c r="D1541" s="672"/>
      <c r="E1541" s="672"/>
      <c r="F1541" s="672"/>
      <c r="G1541" s="672"/>
      <c r="H1541" s="672"/>
      <c r="I1541" s="672"/>
      <c r="J1541" s="672"/>
      <c r="K1541" s="672"/>
      <c r="L1541" s="672"/>
      <c r="M1541" s="672"/>
      <c r="N1541" s="672"/>
      <c r="O1541" s="672"/>
      <c r="P1541" s="672"/>
      <c r="Q1541" s="672"/>
      <c r="R1541" s="672"/>
      <c r="S1541" s="672"/>
      <c r="T1541" s="672"/>
      <c r="U1541" s="672"/>
      <c r="V1541" s="672"/>
      <c r="W1541" s="672"/>
      <c r="X1541" s="672"/>
      <c r="Y1541" s="672"/>
      <c r="Z1541" s="675"/>
      <c r="AA1541" s="676"/>
      <c r="AB1541" s="676"/>
      <c r="AC1541" s="676"/>
      <c r="AD1541" s="678"/>
      <c r="AE1541" s="676"/>
      <c r="AF1541" s="675"/>
      <c r="AG1541" s="675"/>
      <c r="AH1541" s="675"/>
      <c r="AI1541" s="682"/>
      <c r="AJ1541" s="682"/>
      <c r="AK1541" s="682"/>
      <c r="AL1541" s="678"/>
      <c r="AM1541" s="678"/>
      <c r="AN1541" s="684">
        <v>119620</v>
      </c>
    </row>
    <row r="1542" spans="1:40" x14ac:dyDescent="0.15">
      <c r="A1542" s="669"/>
      <c r="B1542" s="672"/>
      <c r="C1542" s="672"/>
      <c r="D1542" s="672"/>
      <c r="E1542" s="672"/>
      <c r="F1542" s="672"/>
      <c r="G1542" s="672"/>
      <c r="H1542" s="672"/>
      <c r="I1542" s="672"/>
      <c r="J1542" s="672"/>
      <c r="K1542" s="672"/>
      <c r="L1542" s="672"/>
      <c r="M1542" s="672"/>
      <c r="N1542" s="672"/>
      <c r="O1542" s="672"/>
      <c r="P1542" s="672"/>
      <c r="Q1542" s="672"/>
      <c r="R1542" s="672"/>
      <c r="S1542" s="672"/>
      <c r="T1542" s="672"/>
      <c r="U1542" s="672"/>
      <c r="V1542" s="672"/>
      <c r="W1542" s="672"/>
      <c r="X1542" s="672"/>
      <c r="Y1542" s="672"/>
      <c r="Z1542" s="675"/>
      <c r="AA1542" s="676"/>
      <c r="AB1542" s="676"/>
      <c r="AC1542" s="676"/>
      <c r="AD1542" s="678"/>
      <c r="AE1542" s="676"/>
      <c r="AF1542" s="675"/>
      <c r="AG1542" s="675"/>
      <c r="AH1542" s="675"/>
      <c r="AI1542" s="682"/>
      <c r="AJ1542" s="682"/>
      <c r="AK1542" s="682"/>
      <c r="AL1542" s="678"/>
      <c r="AM1542" s="678"/>
      <c r="AN1542" s="684">
        <v>119620</v>
      </c>
    </row>
    <row r="1543" spans="1:40" x14ac:dyDescent="0.15">
      <c r="A1543" s="669"/>
      <c r="B1543" s="672"/>
      <c r="C1543" s="672"/>
      <c r="D1543" s="672"/>
      <c r="E1543" s="672"/>
      <c r="F1543" s="672"/>
      <c r="G1543" s="672"/>
      <c r="H1543" s="672"/>
      <c r="I1543" s="672"/>
      <c r="J1543" s="672"/>
      <c r="K1543" s="672"/>
      <c r="L1543" s="672"/>
      <c r="M1543" s="672"/>
      <c r="N1543" s="672"/>
      <c r="O1543" s="672"/>
      <c r="P1543" s="672"/>
      <c r="Q1543" s="672"/>
      <c r="R1543" s="672"/>
      <c r="S1543" s="672"/>
      <c r="T1543" s="672"/>
      <c r="U1543" s="672"/>
      <c r="V1543" s="672"/>
      <c r="W1543" s="672"/>
      <c r="X1543" s="672"/>
      <c r="Y1543" s="672"/>
      <c r="Z1543" s="675"/>
      <c r="AA1543" s="676"/>
      <c r="AB1543" s="676"/>
      <c r="AC1543" s="676"/>
      <c r="AD1543" s="678"/>
      <c r="AE1543" s="676"/>
      <c r="AF1543" s="675"/>
      <c r="AG1543" s="675"/>
      <c r="AH1543" s="675"/>
      <c r="AI1543" s="682"/>
      <c r="AJ1543" s="682"/>
      <c r="AK1543" s="682"/>
      <c r="AL1543" s="678"/>
      <c r="AM1543" s="678"/>
      <c r="AN1543" s="684">
        <v>119620</v>
      </c>
    </row>
    <row r="1544" spans="1:40" x14ac:dyDescent="0.15">
      <c r="A1544" s="669"/>
      <c r="B1544" s="672"/>
      <c r="C1544" s="672"/>
      <c r="D1544" s="672"/>
      <c r="E1544" s="672"/>
      <c r="F1544" s="672"/>
      <c r="G1544" s="672"/>
      <c r="H1544" s="672"/>
      <c r="I1544" s="672"/>
      <c r="J1544" s="672"/>
      <c r="K1544" s="672"/>
      <c r="L1544" s="672"/>
      <c r="M1544" s="672"/>
      <c r="N1544" s="672"/>
      <c r="O1544" s="672"/>
      <c r="P1544" s="672"/>
      <c r="Q1544" s="672"/>
      <c r="R1544" s="672"/>
      <c r="S1544" s="672"/>
      <c r="T1544" s="672"/>
      <c r="U1544" s="672"/>
      <c r="V1544" s="672"/>
      <c r="W1544" s="672"/>
      <c r="X1544" s="672"/>
      <c r="Y1544" s="672"/>
      <c r="Z1544" s="675"/>
      <c r="AA1544" s="676"/>
      <c r="AB1544" s="676"/>
      <c r="AC1544" s="676"/>
      <c r="AD1544" s="678"/>
      <c r="AE1544" s="676"/>
      <c r="AF1544" s="675"/>
      <c r="AG1544" s="675"/>
      <c r="AH1544" s="675"/>
      <c r="AI1544" s="682"/>
      <c r="AJ1544" s="682"/>
      <c r="AK1544" s="682"/>
      <c r="AL1544" s="678"/>
      <c r="AM1544" s="678"/>
      <c r="AN1544" s="684">
        <v>119620</v>
      </c>
    </row>
    <row r="1545" spans="1:40" x14ac:dyDescent="0.15">
      <c r="A1545" s="669"/>
      <c r="B1545" s="672"/>
      <c r="C1545" s="672"/>
      <c r="D1545" s="672"/>
      <c r="E1545" s="672"/>
      <c r="F1545" s="672"/>
      <c r="G1545" s="672"/>
      <c r="H1545" s="672"/>
      <c r="I1545" s="672"/>
      <c r="J1545" s="672"/>
      <c r="K1545" s="672"/>
      <c r="L1545" s="672"/>
      <c r="M1545" s="672"/>
      <c r="N1545" s="672"/>
      <c r="O1545" s="672"/>
      <c r="P1545" s="672"/>
      <c r="Q1545" s="672"/>
      <c r="R1545" s="672"/>
      <c r="S1545" s="672"/>
      <c r="T1545" s="672"/>
      <c r="U1545" s="672"/>
      <c r="V1545" s="672"/>
      <c r="W1545" s="672"/>
      <c r="X1545" s="672"/>
      <c r="Y1545" s="672"/>
      <c r="Z1545" s="675"/>
      <c r="AA1545" s="676"/>
      <c r="AB1545" s="676"/>
      <c r="AC1545" s="676"/>
      <c r="AD1545" s="678"/>
      <c r="AE1545" s="676"/>
      <c r="AF1545" s="675"/>
      <c r="AG1545" s="675"/>
      <c r="AH1545" s="675"/>
      <c r="AI1545" s="682"/>
      <c r="AJ1545" s="682"/>
      <c r="AK1545" s="682"/>
      <c r="AL1545" s="678"/>
      <c r="AM1545" s="678"/>
      <c r="AN1545" s="684">
        <v>119620</v>
      </c>
    </row>
    <row r="1546" spans="1:40" x14ac:dyDescent="0.15">
      <c r="A1546" s="670"/>
      <c r="B1546" s="590"/>
      <c r="C1546" s="590"/>
      <c r="D1546" s="590"/>
      <c r="E1546" s="590"/>
      <c r="F1546" s="590"/>
      <c r="G1546" s="672"/>
      <c r="H1546" s="672"/>
      <c r="I1546" s="672"/>
      <c r="J1546" s="672"/>
      <c r="K1546" s="672"/>
      <c r="L1546" s="672"/>
      <c r="M1546" s="672"/>
      <c r="N1546" s="672"/>
      <c r="O1546" s="672"/>
      <c r="P1546" s="672"/>
      <c r="Q1546" s="672"/>
      <c r="R1546" s="672"/>
      <c r="S1546" s="672"/>
      <c r="T1546" s="672"/>
      <c r="U1546" s="672"/>
      <c r="V1546" s="672"/>
      <c r="W1546" s="672"/>
      <c r="X1546" s="672"/>
      <c r="Y1546" s="672"/>
      <c r="Z1546" s="675"/>
      <c r="AA1546" s="676"/>
      <c r="AB1546" s="676"/>
      <c r="AC1546" s="676"/>
      <c r="AD1546" s="678"/>
      <c r="AE1546" s="676"/>
      <c r="AF1546" s="675"/>
      <c r="AG1546" s="675"/>
      <c r="AH1546" s="675"/>
      <c r="AI1546" s="682"/>
      <c r="AJ1546" s="682"/>
      <c r="AK1546" s="682"/>
      <c r="AL1546" s="678"/>
      <c r="AM1546" s="678"/>
      <c r="AN1546" s="684">
        <v>119620</v>
      </c>
    </row>
    <row r="1547" spans="1:40" x14ac:dyDescent="0.15">
      <c r="A1547" s="669"/>
      <c r="B1547" s="672"/>
      <c r="C1547" s="672"/>
      <c r="D1547" s="672"/>
      <c r="E1547" s="672"/>
      <c r="F1547" s="672"/>
      <c r="G1547" s="672"/>
      <c r="H1547" s="672"/>
      <c r="I1547" s="672"/>
      <c r="J1547" s="672"/>
      <c r="K1547" s="672"/>
      <c r="L1547" s="672"/>
      <c r="M1547" s="672"/>
      <c r="N1547" s="672"/>
      <c r="O1547" s="672"/>
      <c r="P1547" s="672"/>
      <c r="Q1547" s="672"/>
      <c r="R1547" s="672"/>
      <c r="S1547" s="672"/>
      <c r="T1547" s="672"/>
      <c r="U1547" s="672"/>
      <c r="V1547" s="672"/>
      <c r="W1547" s="672"/>
      <c r="X1547" s="672"/>
      <c r="Y1547" s="672"/>
      <c r="Z1547" s="675"/>
      <c r="AA1547" s="676"/>
      <c r="AB1547" s="676"/>
      <c r="AC1547" s="676"/>
      <c r="AD1547" s="678"/>
      <c r="AE1547" s="676"/>
      <c r="AF1547" s="675"/>
      <c r="AG1547" s="675"/>
      <c r="AH1547" s="675"/>
      <c r="AI1547" s="682"/>
      <c r="AJ1547" s="682"/>
      <c r="AK1547" s="682"/>
      <c r="AL1547" s="678"/>
      <c r="AM1547" s="678"/>
      <c r="AN1547" s="684">
        <v>119620</v>
      </c>
    </row>
    <row r="1548" spans="1:40" x14ac:dyDescent="0.15">
      <c r="A1548" s="669"/>
      <c r="B1548" s="672"/>
      <c r="C1548" s="672"/>
      <c r="D1548" s="672"/>
      <c r="E1548" s="672"/>
      <c r="F1548" s="672"/>
      <c r="G1548" s="672"/>
      <c r="H1548" s="672"/>
      <c r="I1548" s="672"/>
      <c r="J1548" s="672"/>
      <c r="K1548" s="672"/>
      <c r="L1548" s="672"/>
      <c r="M1548" s="672"/>
      <c r="N1548" s="672"/>
      <c r="O1548" s="672"/>
      <c r="P1548" s="672"/>
      <c r="Q1548" s="672"/>
      <c r="R1548" s="672"/>
      <c r="S1548" s="672"/>
      <c r="T1548" s="672"/>
      <c r="U1548" s="672"/>
      <c r="V1548" s="672"/>
      <c r="W1548" s="672"/>
      <c r="X1548" s="672"/>
      <c r="Y1548" s="672"/>
      <c r="Z1548" s="675"/>
      <c r="AA1548" s="676"/>
      <c r="AB1548" s="676"/>
      <c r="AC1548" s="676"/>
      <c r="AD1548" s="678"/>
      <c r="AE1548" s="676"/>
      <c r="AF1548" s="675"/>
      <c r="AG1548" s="675"/>
      <c r="AH1548" s="675"/>
      <c r="AI1548" s="682"/>
      <c r="AJ1548" s="682"/>
      <c r="AK1548" s="682"/>
      <c r="AL1548" s="678"/>
      <c r="AM1548" s="678"/>
      <c r="AN1548" s="684">
        <v>119620</v>
      </c>
    </row>
    <row r="1549" spans="1:40" x14ac:dyDescent="0.15">
      <c r="A1549" s="669"/>
      <c r="B1549" s="672"/>
      <c r="C1549" s="672"/>
      <c r="D1549" s="672"/>
      <c r="E1549" s="672"/>
      <c r="F1549" s="672"/>
      <c r="G1549" s="672"/>
      <c r="H1549" s="672"/>
      <c r="I1549" s="672"/>
      <c r="J1549" s="672"/>
      <c r="K1549" s="672"/>
      <c r="L1549" s="672"/>
      <c r="M1549" s="672"/>
      <c r="N1549" s="672"/>
      <c r="O1549" s="672"/>
      <c r="P1549" s="672"/>
      <c r="Q1549" s="672"/>
      <c r="R1549" s="672"/>
      <c r="S1549" s="672"/>
      <c r="T1549" s="672"/>
      <c r="U1549" s="672"/>
      <c r="V1549" s="672"/>
      <c r="W1549" s="672"/>
      <c r="X1549" s="672"/>
      <c r="Y1549" s="672"/>
      <c r="Z1549" s="675"/>
      <c r="AA1549" s="676"/>
      <c r="AB1549" s="676"/>
      <c r="AC1549" s="676"/>
      <c r="AD1549" s="678"/>
      <c r="AE1549" s="676"/>
      <c r="AF1549" s="675"/>
      <c r="AG1549" s="675"/>
      <c r="AH1549" s="675"/>
      <c r="AI1549" s="682"/>
      <c r="AJ1549" s="682"/>
      <c r="AK1549" s="682"/>
      <c r="AL1549" s="678"/>
      <c r="AM1549" s="678"/>
      <c r="AN1549" s="684">
        <v>119620</v>
      </c>
    </row>
    <row r="1550" spans="1:40" x14ac:dyDescent="0.15">
      <c r="A1550" s="670"/>
      <c r="B1550" s="590"/>
      <c r="C1550" s="590"/>
      <c r="D1550" s="590"/>
      <c r="E1550" s="590"/>
      <c r="F1550" s="590"/>
      <c r="G1550" s="672"/>
      <c r="H1550" s="672"/>
      <c r="I1550" s="672"/>
      <c r="J1550" s="672"/>
      <c r="K1550" s="672"/>
      <c r="L1550" s="672"/>
      <c r="M1550" s="672"/>
      <c r="N1550" s="672"/>
      <c r="O1550" s="672"/>
      <c r="P1550" s="672"/>
      <c r="Q1550" s="672"/>
      <c r="R1550" s="672"/>
      <c r="S1550" s="672"/>
      <c r="T1550" s="672"/>
      <c r="U1550" s="672"/>
      <c r="V1550" s="672"/>
      <c r="W1550" s="672"/>
      <c r="X1550" s="672"/>
      <c r="Y1550" s="672"/>
      <c r="Z1550" s="675"/>
      <c r="AA1550" s="676"/>
      <c r="AB1550" s="676"/>
      <c r="AC1550" s="676"/>
      <c r="AD1550" s="678"/>
      <c r="AE1550" s="676"/>
      <c r="AF1550" s="675"/>
      <c r="AG1550" s="675"/>
      <c r="AH1550" s="675"/>
      <c r="AI1550" s="682"/>
      <c r="AJ1550" s="682"/>
      <c r="AK1550" s="682"/>
      <c r="AL1550" s="678"/>
      <c r="AM1550" s="678"/>
      <c r="AN1550" s="686">
        <v>119620</v>
      </c>
    </row>
    <row r="1551" spans="1:40" x14ac:dyDescent="0.15">
      <c r="A1551" s="669"/>
      <c r="B1551" s="672"/>
      <c r="C1551" s="672"/>
      <c r="D1551" s="672"/>
      <c r="E1551" s="672"/>
      <c r="F1551" s="672"/>
      <c r="G1551" s="672"/>
      <c r="H1551" s="672"/>
      <c r="I1551" s="672"/>
      <c r="J1551" s="672"/>
      <c r="K1551" s="672"/>
      <c r="L1551" s="672"/>
      <c r="M1551" s="672"/>
      <c r="N1551" s="672"/>
      <c r="O1551" s="672"/>
      <c r="P1551" s="672"/>
      <c r="Q1551" s="672"/>
      <c r="R1551" s="672"/>
      <c r="S1551" s="672"/>
      <c r="T1551" s="672"/>
      <c r="U1551" s="672"/>
      <c r="V1551" s="672"/>
      <c r="W1551" s="672"/>
      <c r="X1551" s="672"/>
      <c r="Y1551" s="672"/>
      <c r="Z1551" s="675"/>
      <c r="AA1551" s="676"/>
      <c r="AB1551" s="676"/>
      <c r="AC1551" s="676"/>
      <c r="AD1551" s="678"/>
      <c r="AE1551" s="676"/>
      <c r="AF1551" s="675"/>
      <c r="AG1551" s="675"/>
      <c r="AH1551" s="675"/>
      <c r="AI1551" s="682"/>
      <c r="AJ1551" s="682"/>
      <c r="AK1551" s="682"/>
      <c r="AL1551" s="678"/>
      <c r="AM1551" s="678"/>
      <c r="AN1551" s="684">
        <v>119620</v>
      </c>
    </row>
    <row r="1552" spans="1:40" x14ac:dyDescent="0.15">
      <c r="A1552" s="669"/>
      <c r="B1552" s="672"/>
      <c r="C1552" s="672"/>
      <c r="D1552" s="672"/>
      <c r="E1552" s="672"/>
      <c r="F1552" s="672"/>
      <c r="G1552" s="672"/>
      <c r="H1552" s="672"/>
      <c r="I1552" s="672"/>
      <c r="J1552" s="672"/>
      <c r="K1552" s="672"/>
      <c r="L1552" s="672"/>
      <c r="M1552" s="672"/>
      <c r="N1552" s="672"/>
      <c r="O1552" s="672"/>
      <c r="P1552" s="672"/>
      <c r="Q1552" s="672"/>
      <c r="R1552" s="672"/>
      <c r="S1552" s="672"/>
      <c r="T1552" s="672"/>
      <c r="U1552" s="672"/>
      <c r="V1552" s="672"/>
      <c r="W1552" s="672"/>
      <c r="X1552" s="672"/>
      <c r="Y1552" s="672"/>
      <c r="Z1552" s="675"/>
      <c r="AA1552" s="676"/>
      <c r="AB1552" s="676"/>
      <c r="AC1552" s="676"/>
      <c r="AD1552" s="678"/>
      <c r="AE1552" s="676"/>
      <c r="AF1552" s="675"/>
      <c r="AG1552" s="675"/>
      <c r="AH1552" s="675"/>
      <c r="AI1552" s="682"/>
      <c r="AJ1552" s="682"/>
      <c r="AK1552" s="682"/>
      <c r="AL1552" s="678"/>
      <c r="AM1552" s="678"/>
      <c r="AN1552" s="684">
        <v>119620</v>
      </c>
    </row>
    <row r="1553" spans="1:40" x14ac:dyDescent="0.15">
      <c r="A1553" s="670"/>
      <c r="B1553" s="590"/>
      <c r="C1553" s="590"/>
      <c r="D1553" s="590"/>
      <c r="E1553" s="590"/>
      <c r="F1553" s="590"/>
      <c r="G1553" s="672"/>
      <c r="H1553" s="672"/>
      <c r="I1553" s="672"/>
      <c r="J1553" s="672"/>
      <c r="K1553" s="672"/>
      <c r="L1553" s="672"/>
      <c r="M1553" s="672"/>
      <c r="N1553" s="672"/>
      <c r="O1553" s="672"/>
      <c r="P1553" s="672"/>
      <c r="Q1553" s="672"/>
      <c r="R1553" s="672"/>
      <c r="S1553" s="672"/>
      <c r="T1553" s="672"/>
      <c r="U1553" s="672"/>
      <c r="V1553" s="672"/>
      <c r="W1553" s="672"/>
      <c r="X1553" s="672"/>
      <c r="Y1553" s="672"/>
      <c r="Z1553" s="675"/>
      <c r="AA1553" s="676"/>
      <c r="AB1553" s="676"/>
      <c r="AC1553" s="676"/>
      <c r="AD1553" s="678"/>
      <c r="AE1553" s="676"/>
      <c r="AF1553" s="675"/>
      <c r="AG1553" s="675"/>
      <c r="AH1553" s="675"/>
      <c r="AI1553" s="675"/>
      <c r="AJ1553" s="675"/>
      <c r="AK1553" s="675"/>
      <c r="AL1553" s="675"/>
      <c r="AM1553" s="675"/>
      <c r="AN1553" s="686">
        <v>119620</v>
      </c>
    </row>
    <row r="1554" spans="1:40" x14ac:dyDescent="0.15">
      <c r="A1554" s="670"/>
      <c r="B1554" s="590"/>
      <c r="C1554" s="590"/>
      <c r="D1554" s="590"/>
      <c r="E1554" s="590"/>
      <c r="F1554" s="590"/>
      <c r="G1554" s="672"/>
      <c r="H1554" s="672"/>
      <c r="I1554" s="672"/>
      <c r="J1554" s="672"/>
      <c r="K1554" s="672"/>
      <c r="L1554" s="672"/>
      <c r="M1554" s="672"/>
      <c r="N1554" s="672"/>
      <c r="O1554" s="672"/>
      <c r="P1554" s="672"/>
      <c r="Q1554" s="672"/>
      <c r="R1554" s="672"/>
      <c r="S1554" s="672"/>
      <c r="T1554" s="672"/>
      <c r="U1554" s="672"/>
      <c r="V1554" s="672"/>
      <c r="W1554" s="672"/>
      <c r="X1554" s="672"/>
      <c r="Y1554" s="672"/>
      <c r="Z1554" s="675"/>
      <c r="AA1554" s="676"/>
      <c r="AB1554" s="676"/>
      <c r="AC1554" s="676"/>
      <c r="AD1554" s="678"/>
      <c r="AE1554" s="676"/>
      <c r="AF1554" s="675"/>
      <c r="AG1554" s="675"/>
      <c r="AH1554" s="675"/>
      <c r="AI1554" s="682"/>
      <c r="AJ1554" s="682"/>
      <c r="AK1554" s="682"/>
      <c r="AL1554" s="678"/>
      <c r="AM1554" s="678"/>
      <c r="AN1554" s="684">
        <v>119620</v>
      </c>
    </row>
    <row r="1555" spans="1:40" x14ac:dyDescent="0.15">
      <c r="A1555" s="669"/>
      <c r="B1555" s="672"/>
      <c r="C1555" s="672"/>
      <c r="D1555" s="672"/>
      <c r="E1555" s="672"/>
      <c r="F1555" s="672"/>
      <c r="G1555" s="672"/>
      <c r="H1555" s="672"/>
      <c r="I1555" s="672"/>
      <c r="J1555" s="672"/>
      <c r="K1555" s="672"/>
      <c r="L1555" s="672"/>
      <c r="M1555" s="672"/>
      <c r="N1555" s="672"/>
      <c r="O1555" s="672"/>
      <c r="P1555" s="672"/>
      <c r="Q1555" s="672"/>
      <c r="R1555" s="672"/>
      <c r="S1555" s="672"/>
      <c r="T1555" s="672"/>
      <c r="U1555" s="672"/>
      <c r="V1555" s="672"/>
      <c r="W1555" s="672"/>
      <c r="X1555" s="672"/>
      <c r="Y1555" s="672"/>
      <c r="Z1555" s="675"/>
      <c r="AA1555" s="676"/>
      <c r="AB1555" s="676"/>
      <c r="AC1555" s="676"/>
      <c r="AD1555" s="678"/>
      <c r="AE1555" s="676"/>
      <c r="AF1555" s="675"/>
      <c r="AG1555" s="675"/>
      <c r="AH1555" s="675"/>
      <c r="AI1555" s="682"/>
      <c r="AJ1555" s="682"/>
      <c r="AK1555" s="682"/>
      <c r="AL1555" s="678"/>
      <c r="AM1555" s="678"/>
      <c r="AN1555" s="684">
        <v>119620</v>
      </c>
    </row>
    <row r="1556" spans="1:40" x14ac:dyDescent="0.15">
      <c r="A1556" s="669"/>
      <c r="B1556" s="672"/>
      <c r="C1556" s="672"/>
      <c r="D1556" s="672"/>
      <c r="E1556" s="672"/>
      <c r="F1556" s="672"/>
      <c r="G1556" s="672"/>
      <c r="H1556" s="672"/>
      <c r="I1556" s="672"/>
      <c r="J1556" s="672"/>
      <c r="K1556" s="672"/>
      <c r="L1556" s="672"/>
      <c r="M1556" s="672"/>
      <c r="N1556" s="672"/>
      <c r="O1556" s="672"/>
      <c r="P1556" s="672"/>
      <c r="Q1556" s="672"/>
      <c r="R1556" s="672"/>
      <c r="S1556" s="672"/>
      <c r="T1556" s="672"/>
      <c r="U1556" s="672"/>
      <c r="V1556" s="672"/>
      <c r="W1556" s="672"/>
      <c r="X1556" s="672"/>
      <c r="Y1556" s="672"/>
      <c r="Z1556" s="675"/>
      <c r="AA1556" s="676"/>
      <c r="AB1556" s="676"/>
      <c r="AC1556" s="676"/>
      <c r="AD1556" s="678"/>
      <c r="AE1556" s="676"/>
      <c r="AF1556" s="675"/>
      <c r="AG1556" s="675"/>
      <c r="AH1556" s="675"/>
      <c r="AI1556" s="682"/>
      <c r="AJ1556" s="682"/>
      <c r="AK1556" s="682"/>
      <c r="AL1556" s="678"/>
      <c r="AM1556" s="678"/>
      <c r="AN1556" s="684">
        <v>119620</v>
      </c>
    </row>
    <row r="1557" spans="1:40" x14ac:dyDescent="0.15">
      <c r="A1557" s="670"/>
      <c r="B1557" s="590"/>
      <c r="C1557" s="590"/>
      <c r="D1557" s="590"/>
      <c r="E1557" s="590"/>
      <c r="F1557" s="590"/>
      <c r="G1557" s="672"/>
      <c r="H1557" s="672"/>
      <c r="I1557" s="672"/>
      <c r="J1557" s="672"/>
      <c r="K1557" s="672"/>
      <c r="L1557" s="672"/>
      <c r="M1557" s="672"/>
      <c r="N1557" s="672"/>
      <c r="O1557" s="672"/>
      <c r="P1557" s="672"/>
      <c r="Q1557" s="672"/>
      <c r="R1557" s="672"/>
      <c r="S1557" s="672"/>
      <c r="T1557" s="672"/>
      <c r="U1557" s="672"/>
      <c r="V1557" s="672"/>
      <c r="W1557" s="672"/>
      <c r="X1557" s="672"/>
      <c r="Y1557" s="672"/>
      <c r="Z1557" s="675"/>
      <c r="AA1557" s="676"/>
      <c r="AB1557" s="676"/>
      <c r="AC1557" s="676"/>
      <c r="AD1557" s="678"/>
      <c r="AE1557" s="676"/>
      <c r="AF1557" s="675"/>
      <c r="AG1557" s="675"/>
      <c r="AH1557" s="675"/>
      <c r="AI1557" s="682"/>
      <c r="AJ1557" s="682"/>
      <c r="AK1557" s="682"/>
      <c r="AL1557" s="678"/>
      <c r="AM1557" s="678"/>
      <c r="AN1557" s="686">
        <v>119620</v>
      </c>
    </row>
    <row r="1558" spans="1:40" x14ac:dyDescent="0.15">
      <c r="A1558" s="710"/>
      <c r="B1558" s="712"/>
      <c r="C1558" s="712"/>
      <c r="D1558" s="712"/>
      <c r="E1558" s="712"/>
      <c r="F1558" s="713"/>
      <c r="G1558" s="714"/>
      <c r="H1558" s="714"/>
      <c r="I1558" s="714"/>
      <c r="J1558" s="714"/>
      <c r="K1558" s="714"/>
      <c r="L1558" s="714"/>
      <c r="M1558" s="714"/>
      <c r="N1558" s="714"/>
      <c r="O1558" s="714"/>
      <c r="P1558" s="714"/>
      <c r="Q1558" s="714"/>
      <c r="R1558" s="714"/>
      <c r="S1558" s="714"/>
      <c r="T1558" s="714"/>
      <c r="U1558" s="714"/>
      <c r="V1558" s="714"/>
      <c r="W1558" s="714"/>
      <c r="X1558" s="714"/>
      <c r="Y1558" s="714"/>
      <c r="Z1558" s="686"/>
      <c r="AA1558" s="715"/>
      <c r="AB1558" s="715"/>
      <c r="AC1558" s="715"/>
      <c r="AD1558" s="716"/>
      <c r="AE1558" s="715"/>
      <c r="AF1558" s="686"/>
      <c r="AG1558" s="686"/>
      <c r="AH1558" s="686"/>
      <c r="AI1558" s="686"/>
      <c r="AJ1558" s="686"/>
      <c r="AK1558" s="686"/>
      <c r="AL1558" s="686"/>
      <c r="AM1558" s="686"/>
      <c r="AN1558" s="686">
        <v>119620</v>
      </c>
    </row>
    <row r="1559" spans="1:40" x14ac:dyDescent="0.15">
      <c r="A1559" s="710"/>
      <c r="B1559" s="712"/>
      <c r="C1559" s="712"/>
      <c r="D1559" s="712"/>
      <c r="E1559" s="712"/>
      <c r="F1559" s="713"/>
      <c r="G1559" s="714"/>
      <c r="H1559" s="714"/>
      <c r="I1559" s="714"/>
      <c r="J1559" s="714"/>
      <c r="K1559" s="714"/>
      <c r="L1559" s="714"/>
      <c r="M1559" s="714"/>
      <c r="N1559" s="714"/>
      <c r="O1559" s="714"/>
      <c r="P1559" s="714"/>
      <c r="Q1559" s="714"/>
      <c r="R1559" s="714"/>
      <c r="S1559" s="714"/>
      <c r="T1559" s="714"/>
      <c r="U1559" s="714"/>
      <c r="V1559" s="714"/>
      <c r="W1559" s="714"/>
      <c r="X1559" s="714"/>
      <c r="Y1559" s="714"/>
      <c r="Z1559" s="686"/>
      <c r="AA1559" s="715"/>
      <c r="AB1559" s="715"/>
      <c r="AC1559" s="715"/>
      <c r="AD1559" s="716"/>
      <c r="AE1559" s="715"/>
      <c r="AF1559" s="686"/>
      <c r="AG1559" s="686"/>
      <c r="AH1559" s="686"/>
      <c r="AI1559" s="686"/>
      <c r="AJ1559" s="686"/>
      <c r="AK1559" s="686"/>
      <c r="AL1559" s="686"/>
      <c r="AM1559" s="686"/>
      <c r="AN1559" s="686">
        <v>119620</v>
      </c>
    </row>
    <row r="1560" spans="1:40" x14ac:dyDescent="0.15">
      <c r="A1560" s="710"/>
      <c r="B1560" s="712"/>
      <c r="C1560" s="712"/>
      <c r="D1560" s="712"/>
      <c r="E1560" s="712"/>
      <c r="F1560" s="713"/>
      <c r="G1560" s="714"/>
      <c r="H1560" s="714"/>
      <c r="I1560" s="714"/>
      <c r="J1560" s="714"/>
      <c r="K1560" s="714"/>
      <c r="L1560" s="714"/>
      <c r="M1560" s="714"/>
      <c r="N1560" s="714"/>
      <c r="O1560" s="714"/>
      <c r="P1560" s="714"/>
      <c r="Q1560" s="714"/>
      <c r="R1560" s="714"/>
      <c r="S1560" s="714"/>
      <c r="T1560" s="714"/>
      <c r="U1560" s="714"/>
      <c r="V1560" s="714"/>
      <c r="W1560" s="714"/>
      <c r="X1560" s="714"/>
      <c r="Y1560" s="714"/>
      <c r="Z1560" s="686"/>
      <c r="AA1560" s="715"/>
      <c r="AB1560" s="715"/>
      <c r="AC1560" s="715"/>
      <c r="AD1560" s="716"/>
      <c r="AE1560" s="715"/>
      <c r="AF1560" s="686"/>
      <c r="AG1560" s="686"/>
      <c r="AH1560" s="686"/>
      <c r="AI1560" s="686"/>
      <c r="AJ1560" s="686"/>
      <c r="AK1560" s="686"/>
      <c r="AL1560" s="686"/>
      <c r="AM1560" s="686"/>
      <c r="AN1560" s="686">
        <v>119620</v>
      </c>
    </row>
    <row r="1561" spans="1:40" x14ac:dyDescent="0.15">
      <c r="A1561" s="710"/>
      <c r="B1561" s="712"/>
      <c r="C1561" s="712"/>
      <c r="D1561" s="712"/>
      <c r="E1561" s="712"/>
      <c r="F1561" s="713"/>
      <c r="G1561" s="714"/>
      <c r="H1561" s="714"/>
      <c r="I1561" s="714"/>
      <c r="J1561" s="714"/>
      <c r="K1561" s="714"/>
      <c r="L1561" s="714"/>
      <c r="M1561" s="714"/>
      <c r="N1561" s="714"/>
      <c r="O1561" s="714"/>
      <c r="P1561" s="714"/>
      <c r="Q1561" s="714"/>
      <c r="R1561" s="714"/>
      <c r="S1561" s="714"/>
      <c r="T1561" s="714"/>
      <c r="U1561" s="714"/>
      <c r="V1561" s="714"/>
      <c r="W1561" s="714"/>
      <c r="X1561" s="714"/>
      <c r="Y1561" s="714"/>
      <c r="Z1561" s="686"/>
      <c r="AA1561" s="715"/>
      <c r="AB1561" s="715"/>
      <c r="AC1561" s="715"/>
      <c r="AD1561" s="716"/>
      <c r="AE1561" s="715"/>
      <c r="AF1561" s="686"/>
      <c r="AG1561" s="686"/>
      <c r="AH1561" s="686"/>
      <c r="AI1561" s="686"/>
      <c r="AJ1561" s="686"/>
      <c r="AK1561" s="686"/>
      <c r="AL1561" s="686"/>
      <c r="AM1561" s="686"/>
      <c r="AN1561" s="686">
        <v>119620</v>
      </c>
    </row>
    <row r="1562" spans="1:40" x14ac:dyDescent="0.15">
      <c r="A1562" s="710"/>
      <c r="B1562" s="712"/>
      <c r="C1562" s="712"/>
      <c r="D1562" s="712"/>
      <c r="E1562" s="712"/>
      <c r="F1562" s="713"/>
      <c r="G1562" s="714"/>
      <c r="H1562" s="714"/>
      <c r="I1562" s="714"/>
      <c r="J1562" s="714"/>
      <c r="K1562" s="714"/>
      <c r="L1562" s="714"/>
      <c r="M1562" s="714"/>
      <c r="N1562" s="714"/>
      <c r="O1562" s="714"/>
      <c r="P1562" s="714"/>
      <c r="Q1562" s="714"/>
      <c r="R1562" s="714"/>
      <c r="S1562" s="714"/>
      <c r="T1562" s="714"/>
      <c r="U1562" s="714"/>
      <c r="V1562" s="714"/>
      <c r="W1562" s="714"/>
      <c r="X1562" s="714"/>
      <c r="Y1562" s="714"/>
      <c r="Z1562" s="686"/>
      <c r="AA1562" s="715"/>
      <c r="AB1562" s="715"/>
      <c r="AC1562" s="715"/>
      <c r="AD1562" s="716"/>
      <c r="AE1562" s="715"/>
      <c r="AF1562" s="686"/>
      <c r="AG1562" s="686"/>
      <c r="AH1562" s="686"/>
      <c r="AI1562" s="686"/>
      <c r="AJ1562" s="686"/>
      <c r="AK1562" s="686"/>
      <c r="AL1562" s="686"/>
      <c r="AM1562" s="686"/>
      <c r="AN1562" s="686">
        <v>119620</v>
      </c>
    </row>
    <row r="1563" spans="1:40" x14ac:dyDescent="0.15">
      <c r="A1563" s="669"/>
      <c r="B1563" s="672"/>
      <c r="C1563" s="672"/>
      <c r="D1563" s="672"/>
      <c r="E1563" s="672"/>
      <c r="F1563" s="672"/>
      <c r="G1563" s="672"/>
      <c r="H1563" s="672"/>
      <c r="I1563" s="672"/>
      <c r="J1563" s="672"/>
      <c r="K1563" s="672"/>
      <c r="L1563" s="672"/>
      <c r="M1563" s="672"/>
      <c r="N1563" s="672"/>
      <c r="O1563" s="672"/>
      <c r="P1563" s="672"/>
      <c r="Q1563" s="672"/>
      <c r="R1563" s="672"/>
      <c r="S1563" s="672"/>
      <c r="T1563" s="672"/>
      <c r="U1563" s="672"/>
      <c r="V1563" s="672"/>
      <c r="W1563" s="672"/>
      <c r="X1563" s="672"/>
      <c r="Y1563" s="672"/>
      <c r="Z1563" s="675"/>
      <c r="AA1563" s="676"/>
      <c r="AB1563" s="676"/>
      <c r="AC1563" s="676"/>
      <c r="AD1563" s="678"/>
      <c r="AE1563" s="676"/>
      <c r="AF1563" s="675"/>
      <c r="AG1563" s="675"/>
      <c r="AH1563" s="675"/>
      <c r="AI1563" s="682"/>
      <c r="AJ1563" s="682"/>
      <c r="AK1563" s="682"/>
      <c r="AL1563" s="678"/>
      <c r="AM1563" s="678"/>
      <c r="AN1563" s="684" t="s">
        <v>1506</v>
      </c>
    </row>
    <row r="1564" spans="1:40" x14ac:dyDescent="0.15">
      <c r="A1564" s="669"/>
      <c r="B1564" s="672"/>
      <c r="C1564" s="672"/>
      <c r="D1564" s="672"/>
      <c r="E1564" s="672"/>
      <c r="F1564" s="672"/>
      <c r="G1564" s="672"/>
      <c r="H1564" s="672"/>
      <c r="I1564" s="672"/>
      <c r="J1564" s="672"/>
      <c r="K1564" s="672"/>
      <c r="L1564" s="672"/>
      <c r="M1564" s="672"/>
      <c r="N1564" s="672"/>
      <c r="O1564" s="672"/>
      <c r="P1564" s="672"/>
      <c r="Q1564" s="672"/>
      <c r="R1564" s="672"/>
      <c r="S1564" s="672"/>
      <c r="T1564" s="672"/>
      <c r="U1564" s="672"/>
      <c r="V1564" s="672"/>
      <c r="W1564" s="672"/>
      <c r="X1564" s="672"/>
      <c r="Y1564" s="672"/>
      <c r="Z1564" s="675"/>
      <c r="AA1564" s="676"/>
      <c r="AB1564" s="676"/>
      <c r="AC1564" s="676"/>
      <c r="AD1564" s="678"/>
      <c r="AE1564" s="676"/>
      <c r="AF1564" s="675"/>
      <c r="AG1564" s="675"/>
      <c r="AH1564" s="675"/>
      <c r="AI1564" s="682"/>
      <c r="AJ1564" s="682"/>
      <c r="AK1564" s="682"/>
      <c r="AL1564" s="678"/>
      <c r="AM1564" s="678"/>
      <c r="AN1564" s="684" t="s">
        <v>1506</v>
      </c>
    </row>
    <row r="1565" spans="1:40" x14ac:dyDescent="0.15">
      <c r="A1565" s="670"/>
      <c r="B1565" s="590"/>
      <c r="C1565" s="590"/>
      <c r="D1565" s="590"/>
      <c r="E1565" s="590"/>
      <c r="F1565" s="590"/>
      <c r="G1565" s="672"/>
      <c r="H1565" s="672"/>
      <c r="I1565" s="672"/>
      <c r="J1565" s="672"/>
      <c r="K1565" s="672"/>
      <c r="L1565" s="672"/>
      <c r="M1565" s="672"/>
      <c r="N1565" s="672"/>
      <c r="O1565" s="672"/>
      <c r="P1565" s="672"/>
      <c r="Q1565" s="672"/>
      <c r="R1565" s="672"/>
      <c r="S1565" s="672"/>
      <c r="T1565" s="672"/>
      <c r="U1565" s="672"/>
      <c r="V1565" s="672"/>
      <c r="W1565" s="672"/>
      <c r="X1565" s="672"/>
      <c r="Y1565" s="672"/>
      <c r="Z1565" s="675"/>
      <c r="AA1565" s="676"/>
      <c r="AB1565" s="676"/>
      <c r="AC1565" s="676"/>
      <c r="AD1565" s="678"/>
      <c r="AE1565" s="676"/>
      <c r="AF1565" s="675"/>
      <c r="AG1565" s="675"/>
      <c r="AH1565" s="675"/>
      <c r="AI1565" s="682"/>
      <c r="AJ1565" s="682"/>
      <c r="AK1565" s="682"/>
      <c r="AL1565" s="678"/>
      <c r="AM1565" s="678"/>
      <c r="AN1565" s="684" t="s">
        <v>1506</v>
      </c>
    </row>
    <row r="1566" spans="1:40" x14ac:dyDescent="0.15">
      <c r="A1566" s="669"/>
      <c r="B1566" s="672"/>
      <c r="C1566" s="672"/>
      <c r="D1566" s="672"/>
      <c r="E1566" s="672"/>
      <c r="F1566" s="672"/>
      <c r="G1566" s="672"/>
      <c r="H1566" s="672"/>
      <c r="I1566" s="672"/>
      <c r="J1566" s="672"/>
      <c r="K1566" s="672"/>
      <c r="L1566" s="672"/>
      <c r="M1566" s="672"/>
      <c r="N1566" s="672"/>
      <c r="O1566" s="672"/>
      <c r="P1566" s="672"/>
      <c r="Q1566" s="672"/>
      <c r="R1566" s="672"/>
      <c r="S1566" s="672"/>
      <c r="T1566" s="672"/>
      <c r="U1566" s="672"/>
      <c r="V1566" s="672"/>
      <c r="W1566" s="672"/>
      <c r="X1566" s="672"/>
      <c r="Y1566" s="672"/>
      <c r="Z1566" s="675"/>
      <c r="AA1566" s="676"/>
      <c r="AB1566" s="676"/>
      <c r="AC1566" s="676"/>
      <c r="AD1566" s="678"/>
      <c r="AE1566" s="676"/>
      <c r="AF1566" s="675"/>
      <c r="AG1566" s="675"/>
      <c r="AH1566" s="675"/>
      <c r="AI1566" s="682"/>
      <c r="AJ1566" s="682"/>
      <c r="AK1566" s="682"/>
      <c r="AL1566" s="678"/>
      <c r="AM1566" s="678"/>
      <c r="AN1566" s="684" t="s">
        <v>1517</v>
      </c>
    </row>
    <row r="1567" spans="1:40" x14ac:dyDescent="0.15">
      <c r="A1567" s="670"/>
      <c r="B1567" s="590"/>
      <c r="C1567" s="590"/>
      <c r="D1567" s="590"/>
      <c r="E1567" s="590"/>
      <c r="F1567" s="590"/>
      <c r="G1567" s="672"/>
      <c r="H1567" s="672"/>
      <c r="I1567" s="672"/>
      <c r="J1567" s="672"/>
      <c r="K1567" s="672"/>
      <c r="L1567" s="672"/>
      <c r="M1567" s="672"/>
      <c r="N1567" s="672"/>
      <c r="O1567" s="672"/>
      <c r="P1567" s="672"/>
      <c r="Q1567" s="672"/>
      <c r="R1567" s="672"/>
      <c r="S1567" s="672"/>
      <c r="T1567" s="672"/>
      <c r="U1567" s="672"/>
      <c r="V1567" s="672"/>
      <c r="W1567" s="672"/>
      <c r="X1567" s="672"/>
      <c r="Y1567" s="672"/>
      <c r="Z1567" s="675"/>
      <c r="AA1567" s="676"/>
      <c r="AB1567" s="676"/>
      <c r="AC1567" s="676"/>
      <c r="AD1567" s="678"/>
      <c r="AE1567" s="676"/>
      <c r="AF1567" s="675"/>
      <c r="AG1567" s="675"/>
      <c r="AH1567" s="675"/>
      <c r="AI1567" s="682"/>
      <c r="AJ1567" s="682"/>
      <c r="AK1567" s="682"/>
      <c r="AL1567" s="678"/>
      <c r="AM1567" s="678"/>
      <c r="AN1567" s="684" t="s">
        <v>1506</v>
      </c>
    </row>
    <row r="1568" spans="1:40" x14ac:dyDescent="0.15">
      <c r="A1568" s="669"/>
      <c r="B1568" s="672"/>
      <c r="C1568" s="672"/>
      <c r="D1568" s="672"/>
      <c r="E1568" s="672"/>
      <c r="F1568" s="672"/>
      <c r="G1568" s="672"/>
      <c r="H1568" s="672"/>
      <c r="I1568" s="672"/>
      <c r="J1568" s="672"/>
      <c r="K1568" s="672"/>
      <c r="L1568" s="672"/>
      <c r="M1568" s="672"/>
      <c r="N1568" s="672"/>
      <c r="O1568" s="672"/>
      <c r="P1568" s="672"/>
      <c r="Q1568" s="672"/>
      <c r="R1568" s="672"/>
      <c r="S1568" s="672"/>
      <c r="T1568" s="672"/>
      <c r="U1568" s="672"/>
      <c r="V1568" s="672"/>
      <c r="W1568" s="672"/>
      <c r="X1568" s="672"/>
      <c r="Y1568" s="672"/>
      <c r="Z1568" s="675"/>
      <c r="AA1568" s="676"/>
      <c r="AB1568" s="676"/>
      <c r="AC1568" s="676"/>
      <c r="AD1568" s="678"/>
      <c r="AE1568" s="676"/>
      <c r="AF1568" s="675"/>
      <c r="AG1568" s="675"/>
      <c r="AH1568" s="675"/>
      <c r="AI1568" s="682"/>
      <c r="AJ1568" s="682"/>
      <c r="AK1568" s="682"/>
      <c r="AL1568" s="678"/>
      <c r="AM1568" s="678"/>
      <c r="AN1568" s="684" t="s">
        <v>1506</v>
      </c>
    </row>
    <row r="1569" spans="1:40" x14ac:dyDescent="0.15">
      <c r="A1569" s="670"/>
      <c r="B1569" s="590"/>
      <c r="C1569" s="590"/>
      <c r="D1569" s="590"/>
      <c r="E1569" s="590"/>
      <c r="F1569" s="590"/>
      <c r="G1569" s="672"/>
      <c r="H1569" s="672"/>
      <c r="I1569" s="672"/>
      <c r="J1569" s="672"/>
      <c r="K1569" s="672"/>
      <c r="L1569" s="672"/>
      <c r="M1569" s="672"/>
      <c r="N1569" s="672"/>
      <c r="O1569" s="672"/>
      <c r="P1569" s="672"/>
      <c r="Q1569" s="672"/>
      <c r="R1569" s="672"/>
      <c r="S1569" s="672"/>
      <c r="T1569" s="672"/>
      <c r="U1569" s="672"/>
      <c r="V1569" s="672"/>
      <c r="W1569" s="672"/>
      <c r="X1569" s="672"/>
      <c r="Y1569" s="672"/>
      <c r="Z1569" s="675"/>
      <c r="AA1569" s="676"/>
      <c r="AB1569" s="676"/>
      <c r="AC1569" s="676"/>
      <c r="AD1569" s="678"/>
      <c r="AE1569" s="676"/>
      <c r="AF1569" s="675"/>
      <c r="AG1569" s="675"/>
      <c r="AH1569" s="675"/>
      <c r="AI1569" s="682"/>
      <c r="AJ1569" s="682"/>
      <c r="AK1569" s="682"/>
      <c r="AL1569" s="678"/>
      <c r="AM1569" s="678"/>
      <c r="AN1569" s="684" t="s">
        <v>1506</v>
      </c>
    </row>
    <row r="1570" spans="1:40" x14ac:dyDescent="0.15">
      <c r="A1570" s="710"/>
      <c r="B1570" s="712"/>
      <c r="C1570" s="712"/>
      <c r="D1570" s="712"/>
      <c r="E1570" s="712"/>
      <c r="F1570" s="713"/>
      <c r="G1570" s="714"/>
      <c r="H1570" s="714"/>
      <c r="I1570" s="714"/>
      <c r="J1570" s="714"/>
      <c r="K1570" s="714"/>
      <c r="L1570" s="714"/>
      <c r="M1570" s="714"/>
      <c r="N1570" s="714"/>
      <c r="O1570" s="714"/>
      <c r="P1570" s="714"/>
      <c r="Q1570" s="714"/>
      <c r="R1570" s="714"/>
      <c r="S1570" s="714"/>
      <c r="T1570" s="714"/>
      <c r="U1570" s="714"/>
      <c r="V1570" s="714"/>
      <c r="W1570" s="714"/>
      <c r="X1570" s="714"/>
      <c r="Y1570" s="714"/>
      <c r="Z1570" s="686"/>
      <c r="AA1570" s="715"/>
      <c r="AB1570" s="715"/>
      <c r="AC1570" s="715"/>
      <c r="AD1570" s="716"/>
      <c r="AE1570" s="715"/>
      <c r="AF1570" s="686"/>
      <c r="AG1570" s="686"/>
      <c r="AH1570" s="686"/>
      <c r="AI1570" s="686"/>
      <c r="AJ1570" s="686"/>
      <c r="AK1570" s="686"/>
      <c r="AL1570" s="686"/>
      <c r="AM1570" s="686"/>
      <c r="AN1570" s="686" t="s">
        <v>1505</v>
      </c>
    </row>
    <row r="1571" spans="1:40" x14ac:dyDescent="0.15">
      <c r="A1571" s="710"/>
      <c r="B1571" s="712"/>
      <c r="C1571" s="712"/>
      <c r="D1571" s="712"/>
      <c r="E1571" s="712"/>
      <c r="F1571" s="713"/>
      <c r="G1571" s="714"/>
      <c r="H1571" s="714"/>
      <c r="I1571" s="714"/>
      <c r="J1571" s="714"/>
      <c r="K1571" s="714"/>
      <c r="L1571" s="714"/>
      <c r="M1571" s="714"/>
      <c r="N1571" s="714"/>
      <c r="O1571" s="714"/>
      <c r="P1571" s="714"/>
      <c r="Q1571" s="714"/>
      <c r="R1571" s="714"/>
      <c r="S1571" s="714"/>
      <c r="T1571" s="714"/>
      <c r="U1571" s="714"/>
      <c r="V1571" s="714"/>
      <c r="W1571" s="714"/>
      <c r="X1571" s="714"/>
      <c r="Y1571" s="714"/>
      <c r="Z1571" s="686"/>
      <c r="AA1571" s="715"/>
      <c r="AB1571" s="715"/>
      <c r="AC1571" s="715"/>
      <c r="AD1571" s="716"/>
      <c r="AE1571" s="715"/>
      <c r="AF1571" s="686"/>
      <c r="AG1571" s="686"/>
      <c r="AH1571" s="686"/>
      <c r="AI1571" s="686"/>
      <c r="AJ1571" s="686"/>
      <c r="AK1571" s="686"/>
      <c r="AL1571" s="686"/>
      <c r="AM1571" s="686"/>
      <c r="AN1571" s="686" t="s">
        <v>1505</v>
      </c>
    </row>
    <row r="1572" spans="1:40" x14ac:dyDescent="0.15">
      <c r="A1572" s="669"/>
      <c r="B1572" s="672"/>
      <c r="C1572" s="672"/>
      <c r="D1572" s="672"/>
      <c r="E1572" s="672"/>
      <c r="F1572" s="672"/>
      <c r="G1572" s="672"/>
      <c r="H1572" s="672"/>
      <c r="I1572" s="672"/>
      <c r="J1572" s="672"/>
      <c r="K1572" s="672"/>
      <c r="L1572" s="672"/>
      <c r="M1572" s="672"/>
      <c r="N1572" s="672"/>
      <c r="O1572" s="672"/>
      <c r="P1572" s="672"/>
      <c r="Q1572" s="672"/>
      <c r="R1572" s="672"/>
      <c r="S1572" s="672"/>
      <c r="T1572" s="672"/>
      <c r="U1572" s="672"/>
      <c r="V1572" s="672"/>
      <c r="W1572" s="672"/>
      <c r="X1572" s="672"/>
      <c r="Y1572" s="672"/>
      <c r="Z1572" s="675"/>
      <c r="AA1572" s="676"/>
      <c r="AB1572" s="676"/>
      <c r="AC1572" s="676"/>
      <c r="AD1572" s="678"/>
      <c r="AE1572" s="676"/>
      <c r="AF1572" s="675"/>
      <c r="AG1572" s="675"/>
      <c r="AH1572" s="675"/>
      <c r="AI1572" s="682"/>
      <c r="AJ1572" s="682"/>
      <c r="AK1572" s="682"/>
      <c r="AL1572" s="678"/>
      <c r="AM1572" s="678"/>
      <c r="AN1572" s="684" t="s">
        <v>1512</v>
      </c>
    </row>
    <row r="1573" spans="1:40" x14ac:dyDescent="0.15">
      <c r="A1573" s="669"/>
      <c r="B1573" s="672"/>
      <c r="C1573" s="672"/>
      <c r="D1573" s="672"/>
      <c r="E1573" s="672"/>
      <c r="F1573" s="672"/>
      <c r="G1573" s="672"/>
      <c r="H1573" s="672"/>
      <c r="I1573" s="672"/>
      <c r="J1573" s="672"/>
      <c r="K1573" s="672"/>
      <c r="L1573" s="672"/>
      <c r="M1573" s="672"/>
      <c r="N1573" s="672"/>
      <c r="O1573" s="672"/>
      <c r="P1573" s="672"/>
      <c r="Q1573" s="672"/>
      <c r="R1573" s="672"/>
      <c r="S1573" s="672"/>
      <c r="T1573" s="672"/>
      <c r="U1573" s="672"/>
      <c r="V1573" s="672"/>
      <c r="W1573" s="672"/>
      <c r="X1573" s="672"/>
      <c r="Y1573" s="672"/>
      <c r="Z1573" s="675"/>
      <c r="AA1573" s="676"/>
      <c r="AB1573" s="676"/>
      <c r="AC1573" s="676"/>
      <c r="AD1573" s="678"/>
      <c r="AE1573" s="676"/>
      <c r="AF1573" s="675"/>
      <c r="AG1573" s="675"/>
      <c r="AH1573" s="675"/>
      <c r="AI1573" s="682"/>
      <c r="AJ1573" s="682"/>
      <c r="AK1573" s="682"/>
      <c r="AL1573" s="678"/>
      <c r="AM1573" s="678"/>
      <c r="AN1573" s="684" t="s">
        <v>1512</v>
      </c>
    </row>
    <row r="1574" spans="1:40" x14ac:dyDescent="0.15">
      <c r="A1574" s="669"/>
      <c r="B1574" s="672"/>
      <c r="C1574" s="672"/>
      <c r="D1574" s="672"/>
      <c r="E1574" s="672"/>
      <c r="F1574" s="672"/>
      <c r="G1574" s="672"/>
      <c r="H1574" s="672"/>
      <c r="I1574" s="672"/>
      <c r="J1574" s="672"/>
      <c r="K1574" s="672"/>
      <c r="L1574" s="672"/>
      <c r="M1574" s="672"/>
      <c r="N1574" s="672"/>
      <c r="O1574" s="672"/>
      <c r="P1574" s="672"/>
      <c r="Q1574" s="672"/>
      <c r="R1574" s="672"/>
      <c r="S1574" s="672"/>
      <c r="T1574" s="672"/>
      <c r="U1574" s="672"/>
      <c r="V1574" s="672"/>
      <c r="W1574" s="672"/>
      <c r="X1574" s="672"/>
      <c r="Y1574" s="672"/>
      <c r="Z1574" s="675"/>
      <c r="AA1574" s="676"/>
      <c r="AB1574" s="676"/>
      <c r="AC1574" s="676"/>
      <c r="AD1574" s="678"/>
      <c r="AE1574" s="676"/>
      <c r="AF1574" s="675"/>
      <c r="AG1574" s="675"/>
      <c r="AH1574" s="675"/>
      <c r="AI1574" s="682"/>
      <c r="AJ1574" s="682"/>
      <c r="AK1574" s="682"/>
      <c r="AL1574" s="678"/>
      <c r="AM1574" s="678"/>
      <c r="AN1574" s="684" t="s">
        <v>1512</v>
      </c>
    </row>
    <row r="1575" spans="1:40" x14ac:dyDescent="0.15">
      <c r="A1575" s="669"/>
      <c r="B1575" s="672"/>
      <c r="C1575" s="672"/>
      <c r="D1575" s="672"/>
      <c r="E1575" s="672"/>
      <c r="F1575" s="672"/>
      <c r="G1575" s="672"/>
      <c r="H1575" s="672"/>
      <c r="I1575" s="672"/>
      <c r="J1575" s="672"/>
      <c r="K1575" s="672"/>
      <c r="L1575" s="672"/>
      <c r="M1575" s="672"/>
      <c r="N1575" s="672"/>
      <c r="O1575" s="672"/>
      <c r="P1575" s="672"/>
      <c r="Q1575" s="672"/>
      <c r="R1575" s="672"/>
      <c r="S1575" s="672"/>
      <c r="T1575" s="672"/>
      <c r="U1575" s="672"/>
      <c r="V1575" s="672"/>
      <c r="W1575" s="672"/>
      <c r="X1575" s="672"/>
      <c r="Y1575" s="672"/>
      <c r="Z1575" s="675"/>
      <c r="AA1575" s="676"/>
      <c r="AB1575" s="676"/>
      <c r="AC1575" s="676"/>
      <c r="AD1575" s="678"/>
      <c r="AE1575" s="676"/>
      <c r="AF1575" s="675"/>
      <c r="AG1575" s="675"/>
      <c r="AH1575" s="675"/>
      <c r="AI1575" s="682"/>
      <c r="AJ1575" s="682"/>
      <c r="AK1575" s="682"/>
      <c r="AL1575" s="678"/>
      <c r="AM1575" s="678"/>
      <c r="AN1575" s="684" t="s">
        <v>1512</v>
      </c>
    </row>
    <row r="1576" spans="1:40" x14ac:dyDescent="0.15">
      <c r="A1576" s="669"/>
      <c r="B1576" s="672"/>
      <c r="C1576" s="672"/>
      <c r="D1576" s="672"/>
      <c r="E1576" s="672"/>
      <c r="F1576" s="672"/>
      <c r="G1576" s="672"/>
      <c r="H1576" s="672"/>
      <c r="I1576" s="672"/>
      <c r="J1576" s="672"/>
      <c r="K1576" s="672"/>
      <c r="L1576" s="672"/>
      <c r="M1576" s="672"/>
      <c r="N1576" s="672"/>
      <c r="O1576" s="672"/>
      <c r="P1576" s="672"/>
      <c r="Q1576" s="672"/>
      <c r="R1576" s="672"/>
      <c r="S1576" s="672"/>
      <c r="T1576" s="672"/>
      <c r="U1576" s="672"/>
      <c r="V1576" s="672"/>
      <c r="W1576" s="672"/>
      <c r="X1576" s="672"/>
      <c r="Y1576" s="672"/>
      <c r="Z1576" s="675"/>
      <c r="AA1576" s="676"/>
      <c r="AB1576" s="676"/>
      <c r="AC1576" s="676"/>
      <c r="AD1576" s="678"/>
      <c r="AE1576" s="676"/>
      <c r="AF1576" s="675"/>
      <c r="AG1576" s="675"/>
      <c r="AH1576" s="675"/>
      <c r="AI1576" s="682"/>
      <c r="AJ1576" s="682"/>
      <c r="AK1576" s="682"/>
      <c r="AL1576" s="678"/>
      <c r="AM1576" s="678"/>
      <c r="AN1576" s="684" t="s">
        <v>1482</v>
      </c>
    </row>
    <row r="1577" spans="1:40" x14ac:dyDescent="0.15">
      <c r="A1577" s="669"/>
      <c r="B1577" s="672"/>
      <c r="C1577" s="672"/>
      <c r="D1577" s="672"/>
      <c r="E1577" s="672"/>
      <c r="F1577" s="672"/>
      <c r="G1577" s="672"/>
      <c r="H1577" s="672"/>
      <c r="I1577" s="672"/>
      <c r="J1577" s="672"/>
      <c r="K1577" s="672"/>
      <c r="L1577" s="672"/>
      <c r="M1577" s="672"/>
      <c r="N1577" s="672"/>
      <c r="O1577" s="672"/>
      <c r="P1577" s="672"/>
      <c r="Q1577" s="672"/>
      <c r="R1577" s="672"/>
      <c r="S1577" s="672"/>
      <c r="T1577" s="672"/>
      <c r="U1577" s="672"/>
      <c r="V1577" s="672"/>
      <c r="W1577" s="672"/>
      <c r="X1577" s="672"/>
      <c r="Y1577" s="672"/>
      <c r="Z1577" s="675"/>
      <c r="AA1577" s="676"/>
      <c r="AB1577" s="676"/>
      <c r="AC1577" s="676"/>
      <c r="AD1577" s="678"/>
      <c r="AE1577" s="676"/>
      <c r="AF1577" s="675"/>
      <c r="AG1577" s="675"/>
      <c r="AH1577" s="675"/>
      <c r="AI1577" s="682"/>
      <c r="AJ1577" s="682"/>
      <c r="AK1577" s="682"/>
      <c r="AL1577" s="678"/>
      <c r="AM1577" s="678"/>
      <c r="AN1577" s="684" t="s">
        <v>1482</v>
      </c>
    </row>
    <row r="1578" spans="1:40" x14ac:dyDescent="0.15">
      <c r="A1578" s="670"/>
      <c r="B1578" s="590"/>
      <c r="C1578" s="590"/>
      <c r="D1578" s="590"/>
      <c r="E1578" s="590"/>
      <c r="F1578" s="590"/>
      <c r="G1578" s="672"/>
      <c r="H1578" s="672"/>
      <c r="I1578" s="672"/>
      <c r="J1578" s="672"/>
      <c r="K1578" s="672"/>
      <c r="L1578" s="672"/>
      <c r="M1578" s="672"/>
      <c r="N1578" s="672"/>
      <c r="O1578" s="672"/>
      <c r="P1578" s="672"/>
      <c r="Q1578" s="672"/>
      <c r="R1578" s="672"/>
      <c r="S1578" s="672"/>
      <c r="T1578" s="672"/>
      <c r="U1578" s="672"/>
      <c r="V1578" s="672"/>
      <c r="W1578" s="672"/>
      <c r="X1578" s="672"/>
      <c r="Y1578" s="672"/>
      <c r="Z1578" s="675"/>
      <c r="AA1578" s="676"/>
      <c r="AB1578" s="676"/>
      <c r="AC1578" s="676"/>
      <c r="AD1578" s="678"/>
      <c r="AE1578" s="676"/>
      <c r="AF1578" s="675"/>
      <c r="AG1578" s="675"/>
      <c r="AH1578" s="675"/>
      <c r="AI1578" s="682"/>
      <c r="AJ1578" s="682"/>
      <c r="AK1578" s="682"/>
      <c r="AL1578" s="678"/>
      <c r="AM1578" s="678"/>
      <c r="AN1578" s="684" t="s">
        <v>1482</v>
      </c>
    </row>
    <row r="1579" spans="1:40" x14ac:dyDescent="0.15">
      <c r="A1579" s="669"/>
      <c r="B1579" s="672"/>
      <c r="C1579" s="672"/>
      <c r="D1579" s="672"/>
      <c r="E1579" s="672"/>
      <c r="F1579" s="672"/>
      <c r="G1579" s="672"/>
      <c r="H1579" s="672"/>
      <c r="I1579" s="672"/>
      <c r="J1579" s="672"/>
      <c r="K1579" s="672"/>
      <c r="L1579" s="672"/>
      <c r="M1579" s="672"/>
      <c r="N1579" s="672"/>
      <c r="O1579" s="672"/>
      <c r="P1579" s="672"/>
      <c r="Q1579" s="672"/>
      <c r="R1579" s="672"/>
      <c r="S1579" s="672"/>
      <c r="T1579" s="672"/>
      <c r="U1579" s="672"/>
      <c r="V1579" s="672"/>
      <c r="W1579" s="672"/>
      <c r="X1579" s="672"/>
      <c r="Y1579" s="672"/>
      <c r="Z1579" s="675"/>
      <c r="AA1579" s="676"/>
      <c r="AB1579" s="676"/>
      <c r="AC1579" s="676"/>
      <c r="AD1579" s="678"/>
      <c r="AE1579" s="676"/>
      <c r="AF1579" s="675"/>
      <c r="AG1579" s="675"/>
      <c r="AH1579" s="675"/>
      <c r="AI1579" s="682"/>
      <c r="AJ1579" s="682"/>
      <c r="AK1579" s="682"/>
      <c r="AL1579" s="678"/>
      <c r="AM1579" s="678"/>
      <c r="AN1579" s="684" t="s">
        <v>1482</v>
      </c>
    </row>
    <row r="1580" spans="1:40" x14ac:dyDescent="0.15">
      <c r="A1580" s="669"/>
      <c r="B1580" s="672"/>
      <c r="C1580" s="672"/>
      <c r="D1580" s="672"/>
      <c r="E1580" s="672"/>
      <c r="F1580" s="672"/>
      <c r="G1580" s="672"/>
      <c r="H1580" s="672"/>
      <c r="I1580" s="672"/>
      <c r="J1580" s="672"/>
      <c r="K1580" s="672"/>
      <c r="L1580" s="672"/>
      <c r="M1580" s="672"/>
      <c r="N1580" s="672"/>
      <c r="O1580" s="672"/>
      <c r="P1580" s="672"/>
      <c r="Q1580" s="672"/>
      <c r="R1580" s="672"/>
      <c r="S1580" s="672"/>
      <c r="T1580" s="672"/>
      <c r="U1580" s="672"/>
      <c r="V1580" s="672"/>
      <c r="W1580" s="672"/>
      <c r="X1580" s="672"/>
      <c r="Y1580" s="672"/>
      <c r="Z1580" s="675"/>
      <c r="AA1580" s="676"/>
      <c r="AB1580" s="676"/>
      <c r="AC1580" s="676"/>
      <c r="AD1580" s="678"/>
      <c r="AE1580" s="676"/>
      <c r="AF1580" s="675"/>
      <c r="AG1580" s="675"/>
      <c r="AH1580" s="675"/>
      <c r="AI1580" s="682"/>
      <c r="AJ1580" s="682"/>
      <c r="AK1580" s="682"/>
      <c r="AL1580" s="678"/>
      <c r="AM1580" s="678"/>
      <c r="AN1580" s="684" t="s">
        <v>1482</v>
      </c>
    </row>
    <row r="1581" spans="1:40" x14ac:dyDescent="0.15">
      <c r="A1581" s="669"/>
      <c r="B1581" s="672"/>
      <c r="C1581" s="672"/>
      <c r="D1581" s="672"/>
      <c r="E1581" s="672"/>
      <c r="F1581" s="672"/>
      <c r="G1581" s="672"/>
      <c r="H1581" s="672"/>
      <c r="I1581" s="672"/>
      <c r="J1581" s="672"/>
      <c r="K1581" s="672"/>
      <c r="L1581" s="672"/>
      <c r="M1581" s="672"/>
      <c r="N1581" s="672"/>
      <c r="O1581" s="672"/>
      <c r="P1581" s="672"/>
      <c r="Q1581" s="672"/>
      <c r="R1581" s="672"/>
      <c r="S1581" s="672"/>
      <c r="T1581" s="672"/>
      <c r="U1581" s="672"/>
      <c r="V1581" s="672"/>
      <c r="W1581" s="672"/>
      <c r="X1581" s="672"/>
      <c r="Y1581" s="672"/>
      <c r="Z1581" s="675"/>
      <c r="AA1581" s="676"/>
      <c r="AB1581" s="676"/>
      <c r="AC1581" s="676"/>
      <c r="AD1581" s="678"/>
      <c r="AE1581" s="676"/>
      <c r="AF1581" s="675"/>
      <c r="AG1581" s="675"/>
      <c r="AH1581" s="675"/>
      <c r="AI1581" s="682"/>
      <c r="AJ1581" s="682"/>
      <c r="AK1581" s="682"/>
      <c r="AL1581" s="678"/>
      <c r="AM1581" s="678"/>
      <c r="AN1581" s="684" t="s">
        <v>1482</v>
      </c>
    </row>
    <row r="1582" spans="1:40" x14ac:dyDescent="0.15">
      <c r="A1582" s="669"/>
      <c r="B1582" s="672"/>
      <c r="C1582" s="672"/>
      <c r="D1582" s="672"/>
      <c r="E1582" s="672"/>
      <c r="F1582" s="672"/>
      <c r="G1582" s="672"/>
      <c r="H1582" s="672"/>
      <c r="I1582" s="672"/>
      <c r="J1582" s="672"/>
      <c r="K1582" s="672"/>
      <c r="L1582" s="672"/>
      <c r="M1582" s="672"/>
      <c r="N1582" s="672"/>
      <c r="O1582" s="672"/>
      <c r="P1582" s="672"/>
      <c r="Q1582" s="672"/>
      <c r="R1582" s="672"/>
      <c r="S1582" s="672"/>
      <c r="T1582" s="672"/>
      <c r="U1582" s="672"/>
      <c r="V1582" s="672"/>
      <c r="W1582" s="672"/>
      <c r="X1582" s="672"/>
      <c r="Y1582" s="672"/>
      <c r="Z1582" s="675"/>
      <c r="AA1582" s="676"/>
      <c r="AB1582" s="676"/>
      <c r="AC1582" s="676"/>
      <c r="AD1582" s="678"/>
      <c r="AE1582" s="676"/>
      <c r="AF1582" s="675"/>
      <c r="AG1582" s="675"/>
      <c r="AH1582" s="675"/>
      <c r="AI1582" s="682"/>
      <c r="AJ1582" s="682"/>
      <c r="AK1582" s="682"/>
      <c r="AL1582" s="678"/>
      <c r="AM1582" s="678"/>
      <c r="AN1582" s="684" t="s">
        <v>1482</v>
      </c>
    </row>
    <row r="1583" spans="1:40" x14ac:dyDescent="0.15">
      <c r="A1583" s="669"/>
      <c r="B1583" s="672"/>
      <c r="C1583" s="672"/>
      <c r="D1583" s="672"/>
      <c r="E1583" s="672"/>
      <c r="F1583" s="672"/>
      <c r="G1583" s="672"/>
      <c r="H1583" s="672"/>
      <c r="I1583" s="672"/>
      <c r="J1583" s="672"/>
      <c r="K1583" s="672"/>
      <c r="L1583" s="672"/>
      <c r="M1583" s="672"/>
      <c r="N1583" s="672"/>
      <c r="O1583" s="672"/>
      <c r="P1583" s="672"/>
      <c r="Q1583" s="672"/>
      <c r="R1583" s="672"/>
      <c r="S1583" s="672"/>
      <c r="T1583" s="672"/>
      <c r="U1583" s="672"/>
      <c r="V1583" s="672"/>
      <c r="W1583" s="672"/>
      <c r="X1583" s="672"/>
      <c r="Y1583" s="672"/>
      <c r="Z1583" s="675"/>
      <c r="AA1583" s="676"/>
      <c r="AB1583" s="676"/>
      <c r="AC1583" s="676"/>
      <c r="AD1583" s="678"/>
      <c r="AE1583" s="676"/>
      <c r="AF1583" s="675"/>
      <c r="AG1583" s="675"/>
      <c r="AH1583" s="675"/>
      <c r="AI1583" s="682"/>
      <c r="AJ1583" s="682"/>
      <c r="AK1583" s="682"/>
      <c r="AL1583" s="678"/>
      <c r="AM1583" s="678"/>
      <c r="AN1583" s="684" t="s">
        <v>1482</v>
      </c>
    </row>
    <row r="1584" spans="1:40" x14ac:dyDescent="0.15">
      <c r="A1584" s="669"/>
      <c r="B1584" s="672"/>
      <c r="C1584" s="672"/>
      <c r="D1584" s="672"/>
      <c r="E1584" s="672"/>
      <c r="F1584" s="672"/>
      <c r="G1584" s="672"/>
      <c r="H1584" s="672"/>
      <c r="I1584" s="672"/>
      <c r="J1584" s="672"/>
      <c r="K1584" s="672"/>
      <c r="L1584" s="672"/>
      <c r="M1584" s="672"/>
      <c r="N1584" s="672"/>
      <c r="O1584" s="672"/>
      <c r="P1584" s="672"/>
      <c r="Q1584" s="672"/>
      <c r="R1584" s="672"/>
      <c r="S1584" s="672"/>
      <c r="T1584" s="672"/>
      <c r="U1584" s="672"/>
      <c r="V1584" s="672"/>
      <c r="W1584" s="672"/>
      <c r="X1584" s="672"/>
      <c r="Y1584" s="672"/>
      <c r="Z1584" s="675"/>
      <c r="AA1584" s="676"/>
      <c r="AB1584" s="676"/>
      <c r="AC1584" s="676"/>
      <c r="AD1584" s="678"/>
      <c r="AE1584" s="676"/>
      <c r="AF1584" s="675"/>
      <c r="AG1584" s="675"/>
      <c r="AH1584" s="675"/>
      <c r="AI1584" s="682"/>
      <c r="AJ1584" s="682"/>
      <c r="AK1584" s="682"/>
      <c r="AL1584" s="678"/>
      <c r="AM1584" s="678"/>
      <c r="AN1584" s="684" t="s">
        <v>1482</v>
      </c>
    </row>
    <row r="1585" spans="1:40" x14ac:dyDescent="0.15">
      <c r="A1585" s="670"/>
      <c r="B1585" s="590"/>
      <c r="C1585" s="590"/>
      <c r="D1585" s="590"/>
      <c r="E1585" s="590"/>
      <c r="F1585" s="590"/>
      <c r="G1585" s="672"/>
      <c r="H1585" s="672"/>
      <c r="I1585" s="672"/>
      <c r="J1585" s="672"/>
      <c r="K1585" s="672"/>
      <c r="L1585" s="672"/>
      <c r="M1585" s="672"/>
      <c r="N1585" s="672"/>
      <c r="O1585" s="672"/>
      <c r="P1585" s="672"/>
      <c r="Q1585" s="672"/>
      <c r="R1585" s="672"/>
      <c r="S1585" s="672"/>
      <c r="T1585" s="672"/>
      <c r="U1585" s="672"/>
      <c r="V1585" s="672"/>
      <c r="W1585" s="672"/>
      <c r="X1585" s="672"/>
      <c r="Y1585" s="672"/>
      <c r="Z1585" s="675"/>
      <c r="AA1585" s="676"/>
      <c r="AB1585" s="676"/>
      <c r="AC1585" s="676"/>
      <c r="AD1585" s="678"/>
      <c r="AE1585" s="676"/>
      <c r="AF1585" s="675"/>
      <c r="AG1585" s="675"/>
      <c r="AH1585" s="675"/>
      <c r="AI1585" s="682"/>
      <c r="AJ1585" s="682"/>
      <c r="AK1585" s="682"/>
      <c r="AL1585" s="678"/>
      <c r="AM1585" s="678"/>
      <c r="AN1585" s="684" t="s">
        <v>1482</v>
      </c>
    </row>
    <row r="1586" spans="1:40" x14ac:dyDescent="0.15">
      <c r="A1586" s="669"/>
      <c r="B1586" s="672"/>
      <c r="C1586" s="672"/>
      <c r="D1586" s="672"/>
      <c r="E1586" s="672"/>
      <c r="F1586" s="672"/>
      <c r="G1586" s="672"/>
      <c r="H1586" s="672"/>
      <c r="I1586" s="672"/>
      <c r="J1586" s="672"/>
      <c r="K1586" s="672"/>
      <c r="L1586" s="672"/>
      <c r="M1586" s="672"/>
      <c r="N1586" s="672"/>
      <c r="O1586" s="672"/>
      <c r="P1586" s="672"/>
      <c r="Q1586" s="672"/>
      <c r="R1586" s="672"/>
      <c r="S1586" s="672"/>
      <c r="T1586" s="672"/>
      <c r="U1586" s="672"/>
      <c r="V1586" s="672"/>
      <c r="W1586" s="672"/>
      <c r="X1586" s="672"/>
      <c r="Y1586" s="672"/>
      <c r="Z1586" s="675"/>
      <c r="AA1586" s="676"/>
      <c r="AB1586" s="676"/>
      <c r="AC1586" s="676"/>
      <c r="AD1586" s="678"/>
      <c r="AE1586" s="676"/>
      <c r="AF1586" s="675"/>
      <c r="AG1586" s="675"/>
      <c r="AH1586" s="675"/>
      <c r="AI1586" s="682"/>
      <c r="AJ1586" s="682"/>
      <c r="AK1586" s="682"/>
      <c r="AL1586" s="678"/>
      <c r="AM1586" s="678"/>
      <c r="AN1586" s="684" t="s">
        <v>1482</v>
      </c>
    </row>
    <row r="1587" spans="1:40" x14ac:dyDescent="0.15">
      <c r="A1587" s="669"/>
      <c r="B1587" s="672"/>
      <c r="C1587" s="672"/>
      <c r="D1587" s="672"/>
      <c r="E1587" s="672"/>
      <c r="F1587" s="672"/>
      <c r="G1587" s="672"/>
      <c r="H1587" s="672"/>
      <c r="I1587" s="672"/>
      <c r="J1587" s="672"/>
      <c r="K1587" s="672"/>
      <c r="L1587" s="672"/>
      <c r="M1587" s="672"/>
      <c r="N1587" s="672"/>
      <c r="O1587" s="672"/>
      <c r="P1587" s="672"/>
      <c r="Q1587" s="672"/>
      <c r="R1587" s="672"/>
      <c r="S1587" s="672"/>
      <c r="T1587" s="672"/>
      <c r="U1587" s="672"/>
      <c r="V1587" s="672"/>
      <c r="W1587" s="672"/>
      <c r="X1587" s="672"/>
      <c r="Y1587" s="672"/>
      <c r="Z1587" s="675"/>
      <c r="AA1587" s="676"/>
      <c r="AB1587" s="676"/>
      <c r="AC1587" s="676"/>
      <c r="AD1587" s="678"/>
      <c r="AE1587" s="676"/>
      <c r="AF1587" s="675"/>
      <c r="AG1587" s="675"/>
      <c r="AH1587" s="675"/>
      <c r="AI1587" s="682"/>
      <c r="AJ1587" s="682"/>
      <c r="AK1587" s="682"/>
      <c r="AL1587" s="678"/>
      <c r="AM1587" s="678"/>
      <c r="AN1587" s="684" t="s">
        <v>1482</v>
      </c>
    </row>
    <row r="1588" spans="1:40" x14ac:dyDescent="0.15">
      <c r="A1588" s="669"/>
      <c r="B1588" s="672"/>
      <c r="C1588" s="672"/>
      <c r="D1588" s="672"/>
      <c r="E1588" s="672"/>
      <c r="F1588" s="672"/>
      <c r="G1588" s="672"/>
      <c r="H1588" s="672"/>
      <c r="I1588" s="672"/>
      <c r="J1588" s="672"/>
      <c r="K1588" s="672"/>
      <c r="L1588" s="672"/>
      <c r="M1588" s="672"/>
      <c r="N1588" s="672"/>
      <c r="O1588" s="672"/>
      <c r="P1588" s="672"/>
      <c r="Q1588" s="672"/>
      <c r="R1588" s="672"/>
      <c r="S1588" s="672"/>
      <c r="T1588" s="672"/>
      <c r="U1588" s="672"/>
      <c r="V1588" s="672"/>
      <c r="W1588" s="672"/>
      <c r="X1588" s="672"/>
      <c r="Y1588" s="672"/>
      <c r="Z1588" s="675"/>
      <c r="AA1588" s="676"/>
      <c r="AB1588" s="676"/>
      <c r="AC1588" s="676"/>
      <c r="AD1588" s="678"/>
      <c r="AE1588" s="676"/>
      <c r="AF1588" s="675"/>
      <c r="AG1588" s="675"/>
      <c r="AH1588" s="675"/>
      <c r="AI1588" s="682"/>
      <c r="AJ1588" s="682"/>
      <c r="AK1588" s="682"/>
      <c r="AL1588" s="678"/>
      <c r="AM1588" s="678"/>
      <c r="AN1588" s="684" t="s">
        <v>1482</v>
      </c>
    </row>
    <row r="1589" spans="1:40" x14ac:dyDescent="0.15">
      <c r="A1589" s="670"/>
      <c r="B1589" s="590"/>
      <c r="C1589" s="590"/>
      <c r="D1589" s="590"/>
      <c r="E1589" s="590"/>
      <c r="F1589" s="590"/>
      <c r="G1589" s="672"/>
      <c r="H1589" s="672"/>
      <c r="I1589" s="672"/>
      <c r="J1589" s="672"/>
      <c r="K1589" s="672"/>
      <c r="L1589" s="672"/>
      <c r="M1589" s="672"/>
      <c r="N1589" s="672"/>
      <c r="O1589" s="672"/>
      <c r="P1589" s="672"/>
      <c r="Q1589" s="672"/>
      <c r="R1589" s="672"/>
      <c r="S1589" s="672"/>
      <c r="T1589" s="672"/>
      <c r="U1589" s="672"/>
      <c r="V1589" s="672"/>
      <c r="W1589" s="672"/>
      <c r="X1589" s="672"/>
      <c r="Y1589" s="672"/>
      <c r="Z1589" s="675"/>
      <c r="AA1589" s="676"/>
      <c r="AB1589" s="676"/>
      <c r="AC1589" s="676"/>
      <c r="AD1589" s="678"/>
      <c r="AE1589" s="676"/>
      <c r="AF1589" s="675"/>
      <c r="AG1589" s="675"/>
      <c r="AH1589" s="675"/>
      <c r="AI1589" s="682"/>
      <c r="AJ1589" s="682"/>
      <c r="AK1589" s="682"/>
      <c r="AL1589" s="678"/>
      <c r="AM1589" s="678"/>
      <c r="AN1589" s="684" t="s">
        <v>1482</v>
      </c>
    </row>
    <row r="1590" spans="1:40" x14ac:dyDescent="0.15">
      <c r="A1590" s="669"/>
      <c r="B1590" s="672"/>
      <c r="C1590" s="672"/>
      <c r="D1590" s="672"/>
      <c r="E1590" s="672"/>
      <c r="F1590" s="672"/>
      <c r="G1590" s="672"/>
      <c r="H1590" s="672"/>
      <c r="I1590" s="672"/>
      <c r="J1590" s="672"/>
      <c r="K1590" s="672"/>
      <c r="L1590" s="672"/>
      <c r="M1590" s="672"/>
      <c r="N1590" s="672"/>
      <c r="O1590" s="672"/>
      <c r="P1590" s="672"/>
      <c r="Q1590" s="672"/>
      <c r="R1590" s="672"/>
      <c r="S1590" s="672"/>
      <c r="T1590" s="672"/>
      <c r="U1590" s="672"/>
      <c r="V1590" s="672"/>
      <c r="W1590" s="672"/>
      <c r="X1590" s="672"/>
      <c r="Y1590" s="672"/>
      <c r="Z1590" s="675"/>
      <c r="AA1590" s="676"/>
      <c r="AB1590" s="676"/>
      <c r="AC1590" s="676"/>
      <c r="AD1590" s="678"/>
      <c r="AE1590" s="676"/>
      <c r="AF1590" s="675"/>
      <c r="AG1590" s="675"/>
      <c r="AH1590" s="675"/>
      <c r="AI1590" s="682"/>
      <c r="AJ1590" s="682"/>
      <c r="AK1590" s="682"/>
      <c r="AL1590" s="678"/>
      <c r="AM1590" s="678"/>
      <c r="AN1590" s="684" t="s">
        <v>1482</v>
      </c>
    </row>
    <row r="1591" spans="1:40" x14ac:dyDescent="0.15">
      <c r="A1591" s="670"/>
      <c r="B1591" s="590"/>
      <c r="C1591" s="590"/>
      <c r="D1591" s="590"/>
      <c r="E1591" s="590"/>
      <c r="F1591" s="590"/>
      <c r="G1591" s="672"/>
      <c r="H1591" s="672"/>
      <c r="I1591" s="672"/>
      <c r="J1591" s="672"/>
      <c r="K1591" s="672"/>
      <c r="L1591" s="672"/>
      <c r="M1591" s="672"/>
      <c r="N1591" s="672"/>
      <c r="O1591" s="672"/>
      <c r="P1591" s="672"/>
      <c r="Q1591" s="672"/>
      <c r="R1591" s="672"/>
      <c r="S1591" s="672"/>
      <c r="T1591" s="672"/>
      <c r="U1591" s="672"/>
      <c r="V1591" s="672"/>
      <c r="W1591" s="672"/>
      <c r="X1591" s="672"/>
      <c r="Y1591" s="672"/>
      <c r="Z1591" s="675"/>
      <c r="AA1591" s="676"/>
      <c r="AB1591" s="676"/>
      <c r="AC1591" s="676"/>
      <c r="AD1591" s="678"/>
      <c r="AE1591" s="676"/>
      <c r="AF1591" s="675"/>
      <c r="AG1591" s="675"/>
      <c r="AH1591" s="675"/>
      <c r="AI1591" s="682"/>
      <c r="AJ1591" s="682"/>
      <c r="AK1591" s="682"/>
      <c r="AL1591" s="678"/>
      <c r="AM1591" s="678"/>
      <c r="AN1591" s="684" t="s">
        <v>1482</v>
      </c>
    </row>
    <row r="1592" spans="1:40" x14ac:dyDescent="0.15">
      <c r="A1592" s="670"/>
      <c r="B1592" s="590"/>
      <c r="C1592" s="590"/>
      <c r="D1592" s="590"/>
      <c r="E1592" s="590"/>
      <c r="F1592" s="590"/>
      <c r="G1592" s="672"/>
      <c r="H1592" s="672"/>
      <c r="I1592" s="672"/>
      <c r="J1592" s="672"/>
      <c r="K1592" s="672"/>
      <c r="L1592" s="672"/>
      <c r="M1592" s="672"/>
      <c r="N1592" s="672"/>
      <c r="O1592" s="672"/>
      <c r="P1592" s="672"/>
      <c r="Q1592" s="672"/>
      <c r="R1592" s="672"/>
      <c r="S1592" s="672"/>
      <c r="T1592" s="672"/>
      <c r="U1592" s="672"/>
      <c r="V1592" s="672"/>
      <c r="W1592" s="672"/>
      <c r="X1592" s="672"/>
      <c r="Y1592" s="672"/>
      <c r="Z1592" s="675"/>
      <c r="AA1592" s="676"/>
      <c r="AB1592" s="676"/>
      <c r="AC1592" s="676"/>
      <c r="AD1592" s="678"/>
      <c r="AE1592" s="676"/>
      <c r="AF1592" s="675"/>
      <c r="AG1592" s="675"/>
      <c r="AH1592" s="675"/>
      <c r="AI1592" s="682"/>
      <c r="AJ1592" s="682"/>
      <c r="AK1592" s="682"/>
      <c r="AL1592" s="678"/>
      <c r="AM1592" s="678"/>
      <c r="AN1592" s="684" t="s">
        <v>1482</v>
      </c>
    </row>
    <row r="1593" spans="1:40" x14ac:dyDescent="0.15">
      <c r="A1593" s="670"/>
      <c r="B1593" s="590"/>
      <c r="C1593" s="590"/>
      <c r="D1593" s="590"/>
      <c r="E1593" s="590"/>
      <c r="F1593" s="590"/>
      <c r="G1593" s="672"/>
      <c r="H1593" s="672"/>
      <c r="I1593" s="672"/>
      <c r="J1593" s="672"/>
      <c r="K1593" s="672"/>
      <c r="L1593" s="672"/>
      <c r="M1593" s="672"/>
      <c r="N1593" s="672"/>
      <c r="O1593" s="672"/>
      <c r="P1593" s="672"/>
      <c r="Q1593" s="672"/>
      <c r="R1593" s="672"/>
      <c r="S1593" s="672"/>
      <c r="T1593" s="672"/>
      <c r="U1593" s="672"/>
      <c r="V1593" s="672"/>
      <c r="W1593" s="672"/>
      <c r="X1593" s="672"/>
      <c r="Y1593" s="672"/>
      <c r="Z1593" s="675"/>
      <c r="AA1593" s="676"/>
      <c r="AB1593" s="676"/>
      <c r="AC1593" s="676"/>
      <c r="AD1593" s="678"/>
      <c r="AE1593" s="676"/>
      <c r="AF1593" s="675"/>
      <c r="AG1593" s="675"/>
      <c r="AH1593" s="675"/>
      <c r="AI1593" s="682"/>
      <c r="AJ1593" s="682"/>
      <c r="AK1593" s="682"/>
      <c r="AL1593" s="678"/>
      <c r="AM1593" s="678"/>
      <c r="AN1593" s="684" t="s">
        <v>1482</v>
      </c>
    </row>
    <row r="1594" spans="1:40" x14ac:dyDescent="0.15">
      <c r="A1594" s="669"/>
      <c r="B1594" s="672"/>
      <c r="C1594" s="672"/>
      <c r="D1594" s="672"/>
      <c r="E1594" s="672"/>
      <c r="F1594" s="672"/>
      <c r="G1594" s="672"/>
      <c r="H1594" s="672"/>
      <c r="I1594" s="672"/>
      <c r="J1594" s="672"/>
      <c r="K1594" s="672"/>
      <c r="L1594" s="672"/>
      <c r="M1594" s="672"/>
      <c r="N1594" s="672"/>
      <c r="O1594" s="672"/>
      <c r="P1594" s="672"/>
      <c r="Q1594" s="672"/>
      <c r="R1594" s="672"/>
      <c r="S1594" s="672"/>
      <c r="T1594" s="672"/>
      <c r="U1594" s="672"/>
      <c r="V1594" s="672"/>
      <c r="W1594" s="672"/>
      <c r="X1594" s="672"/>
      <c r="Y1594" s="672"/>
      <c r="Z1594" s="675"/>
      <c r="AA1594" s="676"/>
      <c r="AB1594" s="676"/>
      <c r="AC1594" s="676"/>
      <c r="AD1594" s="678"/>
      <c r="AE1594" s="676"/>
      <c r="AF1594" s="675"/>
      <c r="AG1594" s="675"/>
      <c r="AH1594" s="675"/>
      <c r="AI1594" s="682"/>
      <c r="AJ1594" s="682"/>
      <c r="AK1594" s="682"/>
      <c r="AL1594" s="678"/>
      <c r="AM1594" s="678"/>
      <c r="AN1594" s="684" t="s">
        <v>1482</v>
      </c>
    </row>
    <row r="1595" spans="1:40" x14ac:dyDescent="0.15">
      <c r="A1595" s="670"/>
      <c r="B1595" s="590"/>
      <c r="C1595" s="590"/>
      <c r="D1595" s="590"/>
      <c r="E1595" s="590"/>
      <c r="F1595" s="590"/>
      <c r="G1595" s="672"/>
      <c r="H1595" s="672"/>
      <c r="I1595" s="672"/>
      <c r="J1595" s="672"/>
      <c r="K1595" s="672"/>
      <c r="L1595" s="672"/>
      <c r="M1595" s="672"/>
      <c r="N1595" s="672"/>
      <c r="O1595" s="672"/>
      <c r="P1595" s="672"/>
      <c r="Q1595" s="672"/>
      <c r="R1595" s="672"/>
      <c r="S1595" s="672"/>
      <c r="T1595" s="672"/>
      <c r="U1595" s="672"/>
      <c r="V1595" s="672"/>
      <c r="W1595" s="672"/>
      <c r="X1595" s="672"/>
      <c r="Y1595" s="672"/>
      <c r="Z1595" s="675"/>
      <c r="AA1595" s="676"/>
      <c r="AB1595" s="676"/>
      <c r="AC1595" s="676"/>
      <c r="AD1595" s="678"/>
      <c r="AE1595" s="676"/>
      <c r="AF1595" s="675"/>
      <c r="AG1595" s="675"/>
      <c r="AH1595" s="675"/>
      <c r="AI1595" s="682"/>
      <c r="AJ1595" s="682"/>
      <c r="AK1595" s="682"/>
      <c r="AL1595" s="678"/>
      <c r="AM1595" s="678"/>
      <c r="AN1595" s="684" t="s">
        <v>1482</v>
      </c>
    </row>
    <row r="1596" spans="1:40" x14ac:dyDescent="0.15">
      <c r="A1596" s="669"/>
      <c r="B1596" s="672"/>
      <c r="C1596" s="672"/>
      <c r="D1596" s="672"/>
      <c r="E1596" s="672"/>
      <c r="F1596" s="672"/>
      <c r="G1596" s="672"/>
      <c r="H1596" s="672"/>
      <c r="I1596" s="672"/>
      <c r="J1596" s="672"/>
      <c r="K1596" s="672"/>
      <c r="L1596" s="672"/>
      <c r="M1596" s="672"/>
      <c r="N1596" s="672"/>
      <c r="O1596" s="672"/>
      <c r="P1596" s="672"/>
      <c r="Q1596" s="672"/>
      <c r="R1596" s="672"/>
      <c r="S1596" s="672"/>
      <c r="T1596" s="672"/>
      <c r="U1596" s="672"/>
      <c r="V1596" s="672"/>
      <c r="W1596" s="672"/>
      <c r="X1596" s="672"/>
      <c r="Y1596" s="672"/>
      <c r="Z1596" s="675"/>
      <c r="AA1596" s="676"/>
      <c r="AB1596" s="676"/>
      <c r="AC1596" s="676"/>
      <c r="AD1596" s="678"/>
      <c r="AE1596" s="676"/>
      <c r="AF1596" s="675"/>
      <c r="AG1596" s="675"/>
      <c r="AH1596" s="675"/>
      <c r="AI1596" s="682"/>
      <c r="AJ1596" s="682"/>
      <c r="AK1596" s="682"/>
      <c r="AL1596" s="678"/>
      <c r="AM1596" s="678"/>
      <c r="AN1596" s="684" t="s">
        <v>1482</v>
      </c>
    </row>
    <row r="1597" spans="1:40" x14ac:dyDescent="0.15">
      <c r="A1597" s="669"/>
      <c r="B1597" s="672"/>
      <c r="C1597" s="672"/>
      <c r="D1597" s="672"/>
      <c r="E1597" s="672"/>
      <c r="F1597" s="672"/>
      <c r="G1597" s="672"/>
      <c r="H1597" s="672"/>
      <c r="I1597" s="672"/>
      <c r="J1597" s="672"/>
      <c r="K1597" s="672"/>
      <c r="L1597" s="672"/>
      <c r="M1597" s="672"/>
      <c r="N1597" s="672"/>
      <c r="O1597" s="672"/>
      <c r="P1597" s="672"/>
      <c r="Q1597" s="672"/>
      <c r="R1597" s="672"/>
      <c r="S1597" s="672"/>
      <c r="T1597" s="672"/>
      <c r="U1597" s="672"/>
      <c r="V1597" s="672"/>
      <c r="W1597" s="672"/>
      <c r="X1597" s="672"/>
      <c r="Y1597" s="672"/>
      <c r="Z1597" s="675"/>
      <c r="AA1597" s="676"/>
      <c r="AB1597" s="676"/>
      <c r="AC1597" s="676"/>
      <c r="AD1597" s="678"/>
      <c r="AE1597" s="676"/>
      <c r="AF1597" s="675"/>
      <c r="AG1597" s="675"/>
      <c r="AH1597" s="675"/>
      <c r="AI1597" s="682"/>
      <c r="AJ1597" s="682"/>
      <c r="AK1597" s="682"/>
      <c r="AL1597" s="678"/>
      <c r="AM1597" s="678"/>
      <c r="AN1597" s="684" t="s">
        <v>1482</v>
      </c>
    </row>
    <row r="1598" spans="1:40" x14ac:dyDescent="0.15">
      <c r="A1598" s="669"/>
      <c r="B1598" s="672"/>
      <c r="C1598" s="672"/>
      <c r="D1598" s="672"/>
      <c r="E1598" s="672"/>
      <c r="F1598" s="672"/>
      <c r="G1598" s="672"/>
      <c r="H1598" s="672"/>
      <c r="I1598" s="672"/>
      <c r="J1598" s="672"/>
      <c r="K1598" s="672"/>
      <c r="L1598" s="672"/>
      <c r="M1598" s="672"/>
      <c r="N1598" s="672"/>
      <c r="O1598" s="672"/>
      <c r="P1598" s="672"/>
      <c r="Q1598" s="672"/>
      <c r="R1598" s="672"/>
      <c r="S1598" s="672"/>
      <c r="T1598" s="672"/>
      <c r="U1598" s="672"/>
      <c r="V1598" s="672"/>
      <c r="W1598" s="672"/>
      <c r="X1598" s="672"/>
      <c r="Y1598" s="672"/>
      <c r="Z1598" s="675"/>
      <c r="AA1598" s="676"/>
      <c r="AB1598" s="676"/>
      <c r="AC1598" s="676"/>
      <c r="AD1598" s="678"/>
      <c r="AE1598" s="676"/>
      <c r="AF1598" s="675"/>
      <c r="AG1598" s="675"/>
      <c r="AH1598" s="675"/>
      <c r="AI1598" s="682"/>
      <c r="AJ1598" s="682"/>
      <c r="AK1598" s="682"/>
      <c r="AL1598" s="678"/>
      <c r="AM1598" s="678"/>
      <c r="AN1598" s="684" t="s">
        <v>1482</v>
      </c>
    </row>
    <row r="1599" spans="1:40" x14ac:dyDescent="0.15">
      <c r="A1599" s="670"/>
      <c r="B1599" s="590"/>
      <c r="C1599" s="590"/>
      <c r="D1599" s="590"/>
      <c r="E1599" s="590"/>
      <c r="F1599" s="590"/>
      <c r="G1599" s="672"/>
      <c r="H1599" s="672"/>
      <c r="I1599" s="672"/>
      <c r="J1599" s="672"/>
      <c r="K1599" s="672"/>
      <c r="L1599" s="672"/>
      <c r="M1599" s="672"/>
      <c r="N1599" s="672"/>
      <c r="O1599" s="672"/>
      <c r="P1599" s="672"/>
      <c r="Q1599" s="672"/>
      <c r="R1599" s="672"/>
      <c r="S1599" s="672"/>
      <c r="T1599" s="672"/>
      <c r="U1599" s="672"/>
      <c r="V1599" s="672"/>
      <c r="W1599" s="672"/>
      <c r="X1599" s="672"/>
      <c r="Y1599" s="672"/>
      <c r="Z1599" s="675"/>
      <c r="AA1599" s="676"/>
      <c r="AB1599" s="676"/>
      <c r="AC1599" s="676"/>
      <c r="AD1599" s="678"/>
      <c r="AE1599" s="676"/>
      <c r="AF1599" s="675"/>
      <c r="AG1599" s="675"/>
      <c r="AH1599" s="675"/>
      <c r="AI1599" s="682"/>
      <c r="AJ1599" s="682"/>
      <c r="AK1599" s="682"/>
      <c r="AL1599" s="678"/>
      <c r="AM1599" s="678"/>
      <c r="AN1599" s="686" t="s">
        <v>1482</v>
      </c>
    </row>
    <row r="1600" spans="1:40" x14ac:dyDescent="0.15">
      <c r="A1600" s="670"/>
      <c r="B1600" s="590"/>
      <c r="C1600" s="590"/>
      <c r="D1600" s="590"/>
      <c r="E1600" s="590"/>
      <c r="F1600" s="590"/>
      <c r="G1600" s="672"/>
      <c r="H1600" s="672"/>
      <c r="I1600" s="672"/>
      <c r="J1600" s="672"/>
      <c r="K1600" s="672"/>
      <c r="L1600" s="672"/>
      <c r="M1600" s="672"/>
      <c r="N1600" s="672"/>
      <c r="O1600" s="672"/>
      <c r="P1600" s="672"/>
      <c r="Q1600" s="672"/>
      <c r="R1600" s="672"/>
      <c r="S1600" s="672"/>
      <c r="T1600" s="672"/>
      <c r="U1600" s="672"/>
      <c r="V1600" s="672"/>
      <c r="W1600" s="672"/>
      <c r="X1600" s="672"/>
      <c r="Y1600" s="672"/>
      <c r="Z1600" s="675"/>
      <c r="AA1600" s="676"/>
      <c r="AB1600" s="676"/>
      <c r="AC1600" s="676"/>
      <c r="AD1600" s="678"/>
      <c r="AE1600" s="676"/>
      <c r="AF1600" s="675"/>
      <c r="AG1600" s="675"/>
      <c r="AH1600" s="675"/>
      <c r="AI1600" s="682"/>
      <c r="AJ1600" s="682"/>
      <c r="AK1600" s="682"/>
      <c r="AL1600" s="678"/>
      <c r="AM1600" s="678"/>
      <c r="AN1600" s="684" t="s">
        <v>1482</v>
      </c>
    </row>
    <row r="1601" spans="1:40" x14ac:dyDescent="0.15">
      <c r="A1601" s="670"/>
      <c r="B1601" s="709"/>
      <c r="C1601" s="709"/>
      <c r="D1601" s="590"/>
      <c r="E1601" s="590"/>
      <c r="F1601" s="590"/>
      <c r="G1601" s="672"/>
      <c r="H1601" s="672"/>
      <c r="I1601" s="672"/>
      <c r="J1601" s="672"/>
      <c r="K1601" s="672"/>
      <c r="L1601" s="672"/>
      <c r="M1601" s="672"/>
      <c r="N1601" s="672"/>
      <c r="O1601" s="672"/>
      <c r="P1601" s="672"/>
      <c r="Q1601" s="672"/>
      <c r="R1601" s="672"/>
      <c r="S1601" s="672"/>
      <c r="T1601" s="672"/>
      <c r="U1601" s="672"/>
      <c r="V1601" s="672"/>
      <c r="W1601" s="672"/>
      <c r="X1601" s="672"/>
      <c r="Y1601" s="672"/>
      <c r="Z1601" s="675"/>
      <c r="AA1601" s="676"/>
      <c r="AB1601" s="676"/>
      <c r="AC1601" s="676"/>
      <c r="AD1601" s="678"/>
      <c r="AE1601" s="676"/>
      <c r="AF1601" s="675"/>
      <c r="AG1601" s="675"/>
      <c r="AH1601" s="675"/>
      <c r="AI1601" s="682"/>
      <c r="AJ1601" s="682"/>
      <c r="AK1601" s="682"/>
      <c r="AL1601" s="678"/>
      <c r="AM1601" s="678"/>
      <c r="AN1601" s="684" t="s">
        <v>1482</v>
      </c>
    </row>
    <row r="1602" spans="1:40" x14ac:dyDescent="0.15">
      <c r="A1602" s="669"/>
      <c r="B1602" s="672"/>
      <c r="C1602" s="672"/>
      <c r="D1602" s="672"/>
      <c r="E1602" s="672"/>
      <c r="F1602" s="672"/>
      <c r="G1602" s="672"/>
      <c r="H1602" s="672"/>
      <c r="I1602" s="672"/>
      <c r="J1602" s="672"/>
      <c r="K1602" s="672"/>
      <c r="L1602" s="672"/>
      <c r="M1602" s="672"/>
      <c r="N1602" s="672"/>
      <c r="O1602" s="672"/>
      <c r="P1602" s="672"/>
      <c r="Q1602" s="672"/>
      <c r="R1602" s="672"/>
      <c r="S1602" s="672"/>
      <c r="T1602" s="672"/>
      <c r="U1602" s="672"/>
      <c r="V1602" s="672"/>
      <c r="W1602" s="672"/>
      <c r="X1602" s="672"/>
      <c r="Y1602" s="672"/>
      <c r="Z1602" s="675"/>
      <c r="AA1602" s="676"/>
      <c r="AB1602" s="676"/>
      <c r="AC1602" s="676"/>
      <c r="AD1602" s="678"/>
      <c r="AE1602" s="676"/>
      <c r="AF1602" s="675"/>
      <c r="AG1602" s="675"/>
      <c r="AH1602" s="675"/>
      <c r="AI1602" s="682"/>
      <c r="AJ1602" s="682"/>
      <c r="AK1602" s="682"/>
      <c r="AL1602" s="678"/>
      <c r="AM1602" s="678"/>
      <c r="AN1602" s="684" t="s">
        <v>1482</v>
      </c>
    </row>
    <row r="1603" spans="1:40" x14ac:dyDescent="0.15">
      <c r="A1603" s="669"/>
      <c r="B1603" s="672"/>
      <c r="C1603" s="672"/>
      <c r="D1603" s="672"/>
      <c r="E1603" s="672"/>
      <c r="F1603" s="672"/>
      <c r="G1603" s="672"/>
      <c r="H1603" s="672"/>
      <c r="I1603" s="672"/>
      <c r="J1603" s="672"/>
      <c r="K1603" s="672"/>
      <c r="L1603" s="672"/>
      <c r="M1603" s="672"/>
      <c r="N1603" s="672"/>
      <c r="O1603" s="672"/>
      <c r="P1603" s="672"/>
      <c r="Q1603" s="672"/>
      <c r="R1603" s="672"/>
      <c r="S1603" s="672"/>
      <c r="T1603" s="672"/>
      <c r="U1603" s="672"/>
      <c r="V1603" s="672"/>
      <c r="W1603" s="672"/>
      <c r="X1603" s="672"/>
      <c r="Y1603" s="672"/>
      <c r="Z1603" s="675"/>
      <c r="AA1603" s="676"/>
      <c r="AB1603" s="676"/>
      <c r="AC1603" s="676"/>
      <c r="AD1603" s="678"/>
      <c r="AE1603" s="676"/>
      <c r="AF1603" s="675"/>
      <c r="AG1603" s="675"/>
      <c r="AH1603" s="675"/>
      <c r="AI1603" s="682"/>
      <c r="AJ1603" s="682"/>
      <c r="AK1603" s="682"/>
      <c r="AL1603" s="678"/>
      <c r="AM1603" s="678"/>
      <c r="AN1603" s="684" t="s">
        <v>1482</v>
      </c>
    </row>
    <row r="1604" spans="1:40" x14ac:dyDescent="0.15">
      <c r="A1604" s="669"/>
      <c r="B1604" s="672"/>
      <c r="C1604" s="672"/>
      <c r="D1604" s="672"/>
      <c r="E1604" s="672"/>
      <c r="F1604" s="672"/>
      <c r="G1604" s="672"/>
      <c r="H1604" s="672"/>
      <c r="I1604" s="672"/>
      <c r="J1604" s="672"/>
      <c r="K1604" s="672"/>
      <c r="L1604" s="672"/>
      <c r="M1604" s="672"/>
      <c r="N1604" s="672"/>
      <c r="O1604" s="672"/>
      <c r="P1604" s="672"/>
      <c r="Q1604" s="672"/>
      <c r="R1604" s="672"/>
      <c r="S1604" s="672"/>
      <c r="T1604" s="672"/>
      <c r="U1604" s="672"/>
      <c r="V1604" s="672"/>
      <c r="W1604" s="672"/>
      <c r="X1604" s="672"/>
      <c r="Y1604" s="672"/>
      <c r="Z1604" s="675"/>
      <c r="AA1604" s="676"/>
      <c r="AB1604" s="676"/>
      <c r="AC1604" s="676"/>
      <c r="AD1604" s="678"/>
      <c r="AE1604" s="676"/>
      <c r="AF1604" s="675"/>
      <c r="AG1604" s="675"/>
      <c r="AH1604" s="675"/>
      <c r="AI1604" s="682"/>
      <c r="AJ1604" s="682"/>
      <c r="AK1604" s="682"/>
      <c r="AL1604" s="678"/>
      <c r="AM1604" s="678"/>
      <c r="AN1604" s="684" t="s">
        <v>1482</v>
      </c>
    </row>
    <row r="1605" spans="1:40" x14ac:dyDescent="0.15">
      <c r="A1605" s="669"/>
      <c r="B1605" s="672"/>
      <c r="C1605" s="672"/>
      <c r="D1605" s="672"/>
      <c r="E1605" s="672"/>
      <c r="F1605" s="672"/>
      <c r="G1605" s="672"/>
      <c r="H1605" s="672"/>
      <c r="I1605" s="672"/>
      <c r="J1605" s="672"/>
      <c r="K1605" s="672"/>
      <c r="L1605" s="672"/>
      <c r="M1605" s="672"/>
      <c r="N1605" s="672"/>
      <c r="O1605" s="672"/>
      <c r="P1605" s="672"/>
      <c r="Q1605" s="672"/>
      <c r="R1605" s="672"/>
      <c r="S1605" s="672"/>
      <c r="T1605" s="672"/>
      <c r="U1605" s="672"/>
      <c r="V1605" s="672"/>
      <c r="W1605" s="672"/>
      <c r="X1605" s="672"/>
      <c r="Y1605" s="672"/>
      <c r="Z1605" s="675"/>
      <c r="AA1605" s="676"/>
      <c r="AB1605" s="676"/>
      <c r="AC1605" s="676"/>
      <c r="AD1605" s="678"/>
      <c r="AE1605" s="676"/>
      <c r="AF1605" s="675"/>
      <c r="AG1605" s="675"/>
      <c r="AH1605" s="675"/>
      <c r="AI1605" s="682"/>
      <c r="AJ1605" s="682"/>
      <c r="AK1605" s="682"/>
      <c r="AL1605" s="678"/>
      <c r="AM1605" s="678"/>
      <c r="AN1605" s="684" t="s">
        <v>1465</v>
      </c>
    </row>
    <row r="1606" spans="1:40" x14ac:dyDescent="0.15">
      <c r="A1606" s="669"/>
      <c r="B1606" s="672"/>
      <c r="C1606" s="672"/>
      <c r="D1606" s="672"/>
      <c r="E1606" s="672"/>
      <c r="F1606" s="672"/>
      <c r="G1606" s="672"/>
      <c r="H1606" s="672"/>
      <c r="I1606" s="672"/>
      <c r="J1606" s="672"/>
      <c r="K1606" s="672"/>
      <c r="L1606" s="672"/>
      <c r="M1606" s="672"/>
      <c r="N1606" s="672"/>
      <c r="O1606" s="672"/>
      <c r="P1606" s="672"/>
      <c r="Q1606" s="672"/>
      <c r="R1606" s="672"/>
      <c r="S1606" s="672"/>
      <c r="T1606" s="672"/>
      <c r="U1606" s="672"/>
      <c r="V1606" s="672"/>
      <c r="W1606" s="672"/>
      <c r="X1606" s="672"/>
      <c r="Y1606" s="672"/>
      <c r="Z1606" s="675"/>
      <c r="AA1606" s="676"/>
      <c r="AB1606" s="676"/>
      <c r="AC1606" s="676"/>
      <c r="AD1606" s="678"/>
      <c r="AE1606" s="676"/>
      <c r="AF1606" s="675"/>
      <c r="AG1606" s="675"/>
      <c r="AH1606" s="675"/>
      <c r="AI1606" s="682"/>
      <c r="AJ1606" s="682"/>
      <c r="AK1606" s="682"/>
      <c r="AL1606" s="678"/>
      <c r="AM1606" s="678"/>
      <c r="AN1606" s="684" t="s">
        <v>1465</v>
      </c>
    </row>
    <row r="1607" spans="1:40" x14ac:dyDescent="0.15">
      <c r="A1607" s="669"/>
      <c r="B1607" s="672"/>
      <c r="C1607" s="672"/>
      <c r="D1607" s="672"/>
      <c r="E1607" s="672"/>
      <c r="F1607" s="672"/>
      <c r="G1607" s="672"/>
      <c r="H1607" s="672"/>
      <c r="I1607" s="672"/>
      <c r="J1607" s="672"/>
      <c r="K1607" s="672"/>
      <c r="L1607" s="672"/>
      <c r="M1607" s="672"/>
      <c r="N1607" s="672"/>
      <c r="O1607" s="672"/>
      <c r="P1607" s="672"/>
      <c r="Q1607" s="672"/>
      <c r="R1607" s="672"/>
      <c r="S1607" s="672"/>
      <c r="T1607" s="672"/>
      <c r="U1607" s="672"/>
      <c r="V1607" s="672"/>
      <c r="W1607" s="672"/>
      <c r="X1607" s="672"/>
      <c r="Y1607" s="672"/>
      <c r="Z1607" s="675"/>
      <c r="AA1607" s="676"/>
      <c r="AB1607" s="676"/>
      <c r="AC1607" s="676"/>
      <c r="AD1607" s="678"/>
      <c r="AE1607" s="676"/>
      <c r="AF1607" s="675"/>
      <c r="AG1607" s="675"/>
      <c r="AH1607" s="675"/>
      <c r="AI1607" s="682"/>
      <c r="AJ1607" s="682"/>
      <c r="AK1607" s="682"/>
      <c r="AL1607" s="678"/>
      <c r="AM1607" s="678"/>
      <c r="AN1607" s="684" t="s">
        <v>1465</v>
      </c>
    </row>
    <row r="1608" spans="1:40" x14ac:dyDescent="0.15">
      <c r="A1608" s="669"/>
      <c r="B1608" s="672"/>
      <c r="C1608" s="672"/>
      <c r="D1608" s="672"/>
      <c r="E1608" s="672"/>
      <c r="F1608" s="672"/>
      <c r="G1608" s="672"/>
      <c r="H1608" s="672"/>
      <c r="I1608" s="672"/>
      <c r="J1608" s="672"/>
      <c r="K1608" s="672"/>
      <c r="L1608" s="672"/>
      <c r="M1608" s="672"/>
      <c r="N1608" s="672"/>
      <c r="O1608" s="672"/>
      <c r="P1608" s="672"/>
      <c r="Q1608" s="672"/>
      <c r="R1608" s="672"/>
      <c r="S1608" s="672"/>
      <c r="T1608" s="672"/>
      <c r="U1608" s="672"/>
      <c r="V1608" s="672"/>
      <c r="W1608" s="672"/>
      <c r="X1608" s="672"/>
      <c r="Y1608" s="672"/>
      <c r="Z1608" s="675"/>
      <c r="AA1608" s="676"/>
      <c r="AB1608" s="676"/>
      <c r="AC1608" s="676"/>
      <c r="AD1608" s="678"/>
      <c r="AE1608" s="676"/>
      <c r="AF1608" s="675"/>
      <c r="AG1608" s="675"/>
      <c r="AH1608" s="675"/>
      <c r="AI1608" s="682"/>
      <c r="AJ1608" s="682"/>
      <c r="AK1608" s="682"/>
      <c r="AL1608" s="678"/>
      <c r="AM1608" s="678"/>
      <c r="AN1608" s="684" t="s">
        <v>1465</v>
      </c>
    </row>
    <row r="1609" spans="1:40" x14ac:dyDescent="0.15">
      <c r="A1609" s="670"/>
      <c r="B1609" s="590"/>
      <c r="C1609" s="590"/>
      <c r="D1609" s="590"/>
      <c r="E1609" s="590"/>
      <c r="F1609" s="590"/>
      <c r="G1609" s="672"/>
      <c r="H1609" s="672"/>
      <c r="I1609" s="672"/>
      <c r="J1609" s="672"/>
      <c r="K1609" s="672"/>
      <c r="L1609" s="672"/>
      <c r="M1609" s="672"/>
      <c r="N1609" s="672"/>
      <c r="O1609" s="672"/>
      <c r="P1609" s="672"/>
      <c r="Q1609" s="672"/>
      <c r="R1609" s="672"/>
      <c r="S1609" s="672"/>
      <c r="T1609" s="672"/>
      <c r="U1609" s="672"/>
      <c r="V1609" s="672"/>
      <c r="W1609" s="672"/>
      <c r="X1609" s="672"/>
      <c r="Y1609" s="672"/>
      <c r="Z1609" s="675"/>
      <c r="AA1609" s="676"/>
      <c r="AB1609" s="676"/>
      <c r="AC1609" s="676"/>
      <c r="AD1609" s="678"/>
      <c r="AE1609" s="676"/>
      <c r="AF1609" s="675"/>
      <c r="AG1609" s="675"/>
      <c r="AH1609" s="675"/>
      <c r="AI1609" s="682"/>
      <c r="AJ1609" s="682"/>
      <c r="AK1609" s="682"/>
      <c r="AL1609" s="678"/>
      <c r="AM1609" s="678"/>
      <c r="AN1609" s="684" t="s">
        <v>1465</v>
      </c>
    </row>
    <row r="1610" spans="1:40" x14ac:dyDescent="0.15">
      <c r="A1610" s="669"/>
      <c r="B1610" s="672"/>
      <c r="C1610" s="672"/>
      <c r="D1610" s="672"/>
      <c r="E1610" s="672"/>
      <c r="F1610" s="672"/>
      <c r="G1610" s="672"/>
      <c r="H1610" s="672"/>
      <c r="I1610" s="672"/>
      <c r="J1610" s="672"/>
      <c r="K1610" s="672"/>
      <c r="L1610" s="672"/>
      <c r="M1610" s="672"/>
      <c r="N1610" s="672"/>
      <c r="O1610" s="672"/>
      <c r="P1610" s="672"/>
      <c r="Q1610" s="672"/>
      <c r="R1610" s="672"/>
      <c r="S1610" s="672"/>
      <c r="T1610" s="672"/>
      <c r="U1610" s="672"/>
      <c r="V1610" s="672"/>
      <c r="W1610" s="672"/>
      <c r="X1610" s="672"/>
      <c r="Y1610" s="672"/>
      <c r="Z1610" s="675"/>
      <c r="AA1610" s="676"/>
      <c r="AB1610" s="676"/>
      <c r="AC1610" s="676"/>
      <c r="AD1610" s="678"/>
      <c r="AE1610" s="676"/>
      <c r="AF1610" s="675"/>
      <c r="AG1610" s="675"/>
      <c r="AH1610" s="675"/>
      <c r="AI1610" s="682"/>
      <c r="AJ1610" s="682"/>
      <c r="AK1610" s="682"/>
      <c r="AL1610" s="678"/>
      <c r="AM1610" s="678"/>
      <c r="AN1610" s="686" t="s">
        <v>1465</v>
      </c>
    </row>
    <row r="1611" spans="1:40" x14ac:dyDescent="0.15">
      <c r="A1611" s="670"/>
      <c r="B1611" s="590"/>
      <c r="C1611" s="590"/>
      <c r="D1611" s="590"/>
      <c r="E1611" s="590"/>
      <c r="F1611" s="590"/>
      <c r="G1611" s="672"/>
      <c r="H1611" s="672"/>
      <c r="I1611" s="672"/>
      <c r="J1611" s="672"/>
      <c r="K1611" s="672"/>
      <c r="L1611" s="672"/>
      <c r="M1611" s="672"/>
      <c r="N1611" s="672"/>
      <c r="O1611" s="672"/>
      <c r="P1611" s="672"/>
      <c r="Q1611" s="672"/>
      <c r="R1611" s="672"/>
      <c r="S1611" s="672"/>
      <c r="T1611" s="672"/>
      <c r="U1611" s="672"/>
      <c r="V1611" s="672"/>
      <c r="W1611" s="672"/>
      <c r="X1611" s="672"/>
      <c r="Y1611" s="672"/>
      <c r="Z1611" s="675"/>
      <c r="AA1611" s="676"/>
      <c r="AB1611" s="676"/>
      <c r="AC1611" s="676"/>
      <c r="AD1611" s="678"/>
      <c r="AE1611" s="676"/>
      <c r="AF1611" s="675"/>
      <c r="AG1611" s="675"/>
      <c r="AH1611" s="675"/>
      <c r="AI1611" s="682"/>
      <c r="AJ1611" s="682"/>
      <c r="AK1611" s="682"/>
      <c r="AL1611" s="678"/>
      <c r="AM1611" s="678"/>
      <c r="AN1611" s="684" t="s">
        <v>1465</v>
      </c>
    </row>
    <row r="1612" spans="1:40" x14ac:dyDescent="0.15">
      <c r="A1612" s="669"/>
      <c r="B1612" s="672"/>
      <c r="C1612" s="672"/>
      <c r="D1612" s="672"/>
      <c r="E1612" s="672"/>
      <c r="F1612" s="672"/>
      <c r="G1612" s="672"/>
      <c r="H1612" s="672"/>
      <c r="I1612" s="672"/>
      <c r="J1612" s="672"/>
      <c r="K1612" s="672"/>
      <c r="L1612" s="672"/>
      <c r="M1612" s="672"/>
      <c r="N1612" s="672"/>
      <c r="O1612" s="672"/>
      <c r="P1612" s="672"/>
      <c r="Q1612" s="672"/>
      <c r="R1612" s="672"/>
      <c r="S1612" s="672"/>
      <c r="T1612" s="672"/>
      <c r="U1612" s="672"/>
      <c r="V1612" s="672"/>
      <c r="W1612" s="672"/>
      <c r="X1612" s="672"/>
      <c r="Y1612" s="672"/>
      <c r="Z1612" s="675"/>
      <c r="AA1612" s="676"/>
      <c r="AB1612" s="676"/>
      <c r="AC1612" s="676"/>
      <c r="AD1612" s="678"/>
      <c r="AE1612" s="676"/>
      <c r="AF1612" s="675"/>
      <c r="AG1612" s="675"/>
      <c r="AH1612" s="675"/>
      <c r="AI1612" s="682"/>
      <c r="AJ1612" s="682"/>
      <c r="AK1612" s="682"/>
      <c r="AL1612" s="678"/>
      <c r="AM1612" s="678"/>
      <c r="AN1612" s="684" t="s">
        <v>1465</v>
      </c>
    </row>
    <row r="1613" spans="1:40" x14ac:dyDescent="0.15">
      <c r="A1613" s="669"/>
      <c r="B1613" s="672"/>
      <c r="C1613" s="672"/>
      <c r="D1613" s="672"/>
      <c r="E1613" s="672"/>
      <c r="F1613" s="672"/>
      <c r="G1613" s="672"/>
      <c r="H1613" s="672"/>
      <c r="I1613" s="672"/>
      <c r="J1613" s="672"/>
      <c r="K1613" s="672"/>
      <c r="L1613" s="672"/>
      <c r="M1613" s="672"/>
      <c r="N1613" s="672"/>
      <c r="O1613" s="672"/>
      <c r="P1613" s="672"/>
      <c r="Q1613" s="672"/>
      <c r="R1613" s="672"/>
      <c r="S1613" s="672"/>
      <c r="T1613" s="672"/>
      <c r="U1613" s="672"/>
      <c r="V1613" s="672"/>
      <c r="W1613" s="672"/>
      <c r="X1613" s="672"/>
      <c r="Y1613" s="672"/>
      <c r="Z1613" s="675"/>
      <c r="AA1613" s="676"/>
      <c r="AB1613" s="676"/>
      <c r="AC1613" s="676"/>
      <c r="AD1613" s="678"/>
      <c r="AE1613" s="676"/>
      <c r="AF1613" s="675"/>
      <c r="AG1613" s="675"/>
      <c r="AH1613" s="675"/>
      <c r="AI1613" s="682"/>
      <c r="AJ1613" s="682"/>
      <c r="AK1613" s="682"/>
      <c r="AL1613" s="678"/>
      <c r="AM1613" s="678"/>
      <c r="AN1613" s="684" t="s">
        <v>1465</v>
      </c>
    </row>
    <row r="1614" spans="1:40" x14ac:dyDescent="0.15">
      <c r="A1614" s="670"/>
      <c r="B1614" s="590"/>
      <c r="C1614" s="590"/>
      <c r="D1614" s="590"/>
      <c r="E1614" s="590"/>
      <c r="F1614" s="590"/>
      <c r="G1614" s="672"/>
      <c r="H1614" s="672"/>
      <c r="I1614" s="672"/>
      <c r="J1614" s="672"/>
      <c r="K1614" s="672"/>
      <c r="L1614" s="672"/>
      <c r="M1614" s="672"/>
      <c r="N1614" s="672"/>
      <c r="O1614" s="672"/>
      <c r="P1614" s="672"/>
      <c r="Q1614" s="672"/>
      <c r="R1614" s="672"/>
      <c r="S1614" s="672"/>
      <c r="T1614" s="672"/>
      <c r="U1614" s="672"/>
      <c r="V1614" s="672"/>
      <c r="W1614" s="672"/>
      <c r="X1614" s="672"/>
      <c r="Y1614" s="672"/>
      <c r="Z1614" s="675"/>
      <c r="AA1614" s="676"/>
      <c r="AB1614" s="676"/>
      <c r="AC1614" s="676"/>
      <c r="AD1614" s="678"/>
      <c r="AE1614" s="676"/>
      <c r="AF1614" s="675"/>
      <c r="AG1614" s="675"/>
      <c r="AH1614" s="675"/>
      <c r="AI1614" s="682"/>
      <c r="AJ1614" s="682"/>
      <c r="AK1614" s="682"/>
      <c r="AL1614" s="678"/>
      <c r="AM1614" s="678"/>
      <c r="AN1614" s="686" t="s">
        <v>1465</v>
      </c>
    </row>
    <row r="1615" spans="1:40" x14ac:dyDescent="0.15">
      <c r="A1615" s="669"/>
      <c r="B1615" s="672"/>
      <c r="C1615" s="672"/>
      <c r="D1615" s="672"/>
      <c r="E1615" s="672"/>
      <c r="F1615" s="672"/>
      <c r="G1615" s="672"/>
      <c r="H1615" s="672"/>
      <c r="I1615" s="672"/>
      <c r="J1615" s="672"/>
      <c r="K1615" s="672"/>
      <c r="L1615" s="672"/>
      <c r="M1615" s="672"/>
      <c r="N1615" s="672"/>
      <c r="O1615" s="672"/>
      <c r="P1615" s="672"/>
      <c r="Q1615" s="672"/>
      <c r="R1615" s="672"/>
      <c r="S1615" s="672"/>
      <c r="T1615" s="672"/>
      <c r="U1615" s="672"/>
      <c r="V1615" s="672"/>
      <c r="W1615" s="672"/>
      <c r="X1615" s="672"/>
      <c r="Y1615" s="672"/>
      <c r="Z1615" s="675"/>
      <c r="AA1615" s="676"/>
      <c r="AB1615" s="676"/>
      <c r="AC1615" s="676"/>
      <c r="AD1615" s="678"/>
      <c r="AE1615" s="676"/>
      <c r="AF1615" s="675"/>
      <c r="AG1615" s="675"/>
      <c r="AH1615" s="675"/>
      <c r="AI1615" s="682"/>
      <c r="AJ1615" s="682"/>
      <c r="AK1615" s="682"/>
      <c r="AL1615" s="678"/>
      <c r="AM1615" s="678"/>
      <c r="AN1615" s="684" t="s">
        <v>1465</v>
      </c>
    </row>
    <row r="1616" spans="1:40" x14ac:dyDescent="0.15">
      <c r="A1616" s="669"/>
      <c r="B1616" s="672"/>
      <c r="C1616" s="672"/>
      <c r="D1616" s="672"/>
      <c r="E1616" s="672"/>
      <c r="F1616" s="672"/>
      <c r="G1616" s="672"/>
      <c r="H1616" s="672"/>
      <c r="I1616" s="672"/>
      <c r="J1616" s="672"/>
      <c r="K1616" s="672"/>
      <c r="L1616" s="672"/>
      <c r="M1616" s="672"/>
      <c r="N1616" s="672"/>
      <c r="O1616" s="672"/>
      <c r="P1616" s="672"/>
      <c r="Q1616" s="672"/>
      <c r="R1616" s="672"/>
      <c r="S1616" s="672"/>
      <c r="T1616" s="672"/>
      <c r="U1616" s="672"/>
      <c r="V1616" s="672"/>
      <c r="W1616" s="672"/>
      <c r="X1616" s="672"/>
      <c r="Y1616" s="672"/>
      <c r="Z1616" s="675"/>
      <c r="AA1616" s="676"/>
      <c r="AB1616" s="676"/>
      <c r="AC1616" s="676"/>
      <c r="AD1616" s="678"/>
      <c r="AE1616" s="676"/>
      <c r="AF1616" s="675"/>
      <c r="AG1616" s="675"/>
      <c r="AH1616" s="675"/>
      <c r="AI1616" s="682"/>
      <c r="AJ1616" s="682"/>
      <c r="AK1616" s="682"/>
      <c r="AL1616" s="678"/>
      <c r="AM1616" s="678"/>
      <c r="AN1616" s="684" t="s">
        <v>1465</v>
      </c>
    </row>
    <row r="1617" spans="1:40" x14ac:dyDescent="0.15">
      <c r="A1617" s="669"/>
      <c r="B1617" s="672"/>
      <c r="C1617" s="672"/>
      <c r="D1617" s="672"/>
      <c r="E1617" s="672"/>
      <c r="F1617" s="672"/>
      <c r="G1617" s="672"/>
      <c r="H1617" s="672"/>
      <c r="I1617" s="672"/>
      <c r="J1617" s="672"/>
      <c r="K1617" s="672"/>
      <c r="L1617" s="672"/>
      <c r="M1617" s="672"/>
      <c r="N1617" s="672"/>
      <c r="O1617" s="672"/>
      <c r="P1617" s="672"/>
      <c r="Q1617" s="672"/>
      <c r="R1617" s="672"/>
      <c r="S1617" s="672"/>
      <c r="T1617" s="672"/>
      <c r="U1617" s="672"/>
      <c r="V1617" s="672"/>
      <c r="W1617" s="672"/>
      <c r="X1617" s="672"/>
      <c r="Y1617" s="672"/>
      <c r="Z1617" s="675"/>
      <c r="AA1617" s="676"/>
      <c r="AB1617" s="676"/>
      <c r="AC1617" s="676"/>
      <c r="AD1617" s="678"/>
      <c r="AE1617" s="676"/>
      <c r="AF1617" s="675"/>
      <c r="AG1617" s="675"/>
      <c r="AH1617" s="675"/>
      <c r="AI1617" s="682"/>
      <c r="AJ1617" s="682"/>
      <c r="AK1617" s="682"/>
      <c r="AL1617" s="678"/>
      <c r="AM1617" s="678"/>
      <c r="AN1617" s="684" t="s">
        <v>1465</v>
      </c>
    </row>
    <row r="1618" spans="1:40" x14ac:dyDescent="0.15">
      <c r="A1618" s="669"/>
      <c r="B1618" s="672"/>
      <c r="C1618" s="672"/>
      <c r="D1618" s="672"/>
      <c r="E1618" s="672"/>
      <c r="F1618" s="672"/>
      <c r="G1618" s="672"/>
      <c r="H1618" s="672"/>
      <c r="I1618" s="672"/>
      <c r="J1618" s="672"/>
      <c r="K1618" s="672"/>
      <c r="L1618" s="672"/>
      <c r="M1618" s="672"/>
      <c r="N1618" s="672"/>
      <c r="O1618" s="672"/>
      <c r="P1618" s="672"/>
      <c r="Q1618" s="672"/>
      <c r="R1618" s="672"/>
      <c r="S1618" s="672"/>
      <c r="T1618" s="672"/>
      <c r="U1618" s="672"/>
      <c r="V1618" s="672"/>
      <c r="W1618" s="672"/>
      <c r="X1618" s="672"/>
      <c r="Y1618" s="672"/>
      <c r="Z1618" s="675"/>
      <c r="AA1618" s="676"/>
      <c r="AB1618" s="676"/>
      <c r="AC1618" s="676"/>
      <c r="AD1618" s="678"/>
      <c r="AE1618" s="676"/>
      <c r="AF1618" s="675"/>
      <c r="AG1618" s="675"/>
      <c r="AH1618" s="675"/>
      <c r="AI1618" s="682"/>
      <c r="AJ1618" s="682"/>
      <c r="AK1618" s="682"/>
      <c r="AL1618" s="678"/>
      <c r="AM1618" s="678"/>
      <c r="AN1618" s="684" t="s">
        <v>1465</v>
      </c>
    </row>
    <row r="1619" spans="1:40" x14ac:dyDescent="0.15">
      <c r="A1619" s="670"/>
      <c r="B1619" s="590"/>
      <c r="C1619" s="590"/>
      <c r="D1619" s="590"/>
      <c r="E1619" s="590"/>
      <c r="F1619" s="590"/>
      <c r="G1619" s="672"/>
      <c r="H1619" s="672"/>
      <c r="I1619" s="672"/>
      <c r="J1619" s="672"/>
      <c r="K1619" s="672"/>
      <c r="L1619" s="672"/>
      <c r="M1619" s="672"/>
      <c r="N1619" s="672"/>
      <c r="O1619" s="672"/>
      <c r="P1619" s="672"/>
      <c r="Q1619" s="672"/>
      <c r="R1619" s="672"/>
      <c r="S1619" s="672"/>
      <c r="T1619" s="672"/>
      <c r="U1619" s="672"/>
      <c r="V1619" s="672"/>
      <c r="W1619" s="672"/>
      <c r="X1619" s="672"/>
      <c r="Y1619" s="672"/>
      <c r="Z1619" s="675"/>
      <c r="AA1619" s="676"/>
      <c r="AB1619" s="676"/>
      <c r="AC1619" s="676"/>
      <c r="AD1619" s="678"/>
      <c r="AE1619" s="676"/>
      <c r="AF1619" s="675"/>
      <c r="AG1619" s="675"/>
      <c r="AH1619" s="675"/>
      <c r="AI1619" s="682"/>
      <c r="AJ1619" s="682"/>
      <c r="AK1619" s="682"/>
      <c r="AL1619" s="678"/>
      <c r="AM1619" s="678"/>
      <c r="AN1619" s="684" t="s">
        <v>1465</v>
      </c>
    </row>
    <row r="1620" spans="1:40" x14ac:dyDescent="0.15">
      <c r="A1620" s="670"/>
      <c r="B1620" s="590"/>
      <c r="C1620" s="590"/>
      <c r="D1620" s="590"/>
      <c r="E1620" s="590"/>
      <c r="F1620" s="590"/>
      <c r="G1620" s="672"/>
      <c r="H1620" s="672"/>
      <c r="I1620" s="672"/>
      <c r="J1620" s="672"/>
      <c r="K1620" s="672"/>
      <c r="L1620" s="672"/>
      <c r="M1620" s="672"/>
      <c r="N1620" s="672"/>
      <c r="O1620" s="672"/>
      <c r="P1620" s="672"/>
      <c r="Q1620" s="672"/>
      <c r="R1620" s="672"/>
      <c r="S1620" s="672"/>
      <c r="T1620" s="672"/>
      <c r="U1620" s="672"/>
      <c r="V1620" s="672"/>
      <c r="W1620" s="672"/>
      <c r="X1620" s="672"/>
      <c r="Y1620" s="672"/>
      <c r="Z1620" s="675"/>
      <c r="AA1620" s="676"/>
      <c r="AB1620" s="676"/>
      <c r="AC1620" s="676"/>
      <c r="AD1620" s="678"/>
      <c r="AE1620" s="676"/>
      <c r="AF1620" s="675"/>
      <c r="AG1620" s="675"/>
      <c r="AH1620" s="675"/>
      <c r="AI1620" s="682"/>
      <c r="AJ1620" s="682"/>
      <c r="AK1620" s="682"/>
      <c r="AL1620" s="678"/>
      <c r="AM1620" s="678"/>
      <c r="AN1620" s="684" t="s">
        <v>1465</v>
      </c>
    </row>
    <row r="1621" spans="1:40" x14ac:dyDescent="0.15">
      <c r="A1621" s="670"/>
      <c r="B1621" s="709"/>
      <c r="C1621" s="709"/>
      <c r="D1621" s="590"/>
      <c r="E1621" s="590"/>
      <c r="F1621" s="590"/>
      <c r="G1621" s="672"/>
      <c r="H1621" s="672"/>
      <c r="I1621" s="672"/>
      <c r="J1621" s="672"/>
      <c r="K1621" s="672"/>
      <c r="L1621" s="672"/>
      <c r="M1621" s="672"/>
      <c r="N1621" s="672"/>
      <c r="O1621" s="672"/>
      <c r="P1621" s="672"/>
      <c r="Q1621" s="672"/>
      <c r="R1621" s="672"/>
      <c r="S1621" s="672"/>
      <c r="T1621" s="672"/>
      <c r="U1621" s="672"/>
      <c r="V1621" s="672"/>
      <c r="W1621" s="672"/>
      <c r="X1621" s="672"/>
      <c r="Y1621" s="672"/>
      <c r="Z1621" s="675"/>
      <c r="AA1621" s="676"/>
      <c r="AB1621" s="676"/>
      <c r="AC1621" s="676"/>
      <c r="AD1621" s="678"/>
      <c r="AE1621" s="676"/>
      <c r="AF1621" s="675"/>
      <c r="AG1621" s="675"/>
      <c r="AH1621" s="675"/>
      <c r="AI1621" s="682"/>
      <c r="AJ1621" s="682"/>
      <c r="AK1621" s="682"/>
      <c r="AL1621" s="678"/>
      <c r="AM1621" s="678"/>
      <c r="AN1621" s="684" t="s">
        <v>1465</v>
      </c>
    </row>
    <row r="1622" spans="1:40" x14ac:dyDescent="0.15">
      <c r="A1622" s="669"/>
      <c r="B1622" s="672"/>
      <c r="C1622" s="672"/>
      <c r="D1622" s="672"/>
      <c r="E1622" s="672"/>
      <c r="F1622" s="672"/>
      <c r="G1622" s="672"/>
      <c r="H1622" s="672"/>
      <c r="I1622" s="672"/>
      <c r="J1622" s="672"/>
      <c r="K1622" s="672"/>
      <c r="L1622" s="672"/>
      <c r="M1622" s="672"/>
      <c r="N1622" s="672"/>
      <c r="O1622" s="672"/>
      <c r="P1622" s="672"/>
      <c r="Q1622" s="672"/>
      <c r="R1622" s="672"/>
      <c r="S1622" s="672"/>
      <c r="T1622" s="672"/>
      <c r="U1622" s="672"/>
      <c r="V1622" s="672"/>
      <c r="W1622" s="672"/>
      <c r="X1622" s="672"/>
      <c r="Y1622" s="672"/>
      <c r="Z1622" s="675"/>
      <c r="AA1622" s="676"/>
      <c r="AB1622" s="676"/>
      <c r="AC1622" s="676"/>
      <c r="AD1622" s="678"/>
      <c r="AE1622" s="676"/>
      <c r="AF1622" s="675"/>
      <c r="AG1622" s="675"/>
      <c r="AH1622" s="675"/>
      <c r="AI1622" s="682"/>
      <c r="AJ1622" s="682"/>
      <c r="AK1622" s="682"/>
      <c r="AL1622" s="678"/>
      <c r="AM1622" s="678"/>
      <c r="AN1622" s="684" t="s">
        <v>1465</v>
      </c>
    </row>
    <row r="1623" spans="1:40" x14ac:dyDescent="0.15">
      <c r="A1623" s="670"/>
      <c r="B1623" s="590"/>
      <c r="C1623" s="590"/>
      <c r="D1623" s="590"/>
      <c r="E1623" s="590"/>
      <c r="F1623" s="590"/>
      <c r="G1623" s="672"/>
      <c r="H1623" s="672"/>
      <c r="I1623" s="672"/>
      <c r="J1623" s="672"/>
      <c r="K1623" s="672"/>
      <c r="L1623" s="672"/>
      <c r="M1623" s="672"/>
      <c r="N1623" s="672"/>
      <c r="O1623" s="672"/>
      <c r="P1623" s="672"/>
      <c r="Q1623" s="672"/>
      <c r="R1623" s="672"/>
      <c r="S1623" s="672"/>
      <c r="T1623" s="672"/>
      <c r="U1623" s="672"/>
      <c r="V1623" s="672"/>
      <c r="W1623" s="672"/>
      <c r="X1623" s="672"/>
      <c r="Y1623" s="672"/>
      <c r="Z1623" s="675"/>
      <c r="AA1623" s="676"/>
      <c r="AB1623" s="676"/>
      <c r="AC1623" s="676"/>
      <c r="AD1623" s="678"/>
      <c r="AE1623" s="676"/>
      <c r="AF1623" s="675"/>
      <c r="AG1623" s="675"/>
      <c r="AH1623" s="675"/>
      <c r="AI1623" s="682"/>
      <c r="AJ1623" s="682"/>
      <c r="AK1623" s="682"/>
      <c r="AL1623" s="678"/>
      <c r="AM1623" s="678"/>
      <c r="AN1623" s="686" t="s">
        <v>1465</v>
      </c>
    </row>
    <row r="1624" spans="1:40" x14ac:dyDescent="0.15">
      <c r="A1624" s="670"/>
      <c r="B1624" s="590"/>
      <c r="C1624" s="590"/>
      <c r="D1624" s="590"/>
      <c r="E1624" s="590"/>
      <c r="F1624" s="590"/>
      <c r="G1624" s="672"/>
      <c r="H1624" s="672"/>
      <c r="I1624" s="672"/>
      <c r="J1624" s="672"/>
      <c r="K1624" s="672"/>
      <c r="L1624" s="672"/>
      <c r="M1624" s="672"/>
      <c r="N1624" s="672"/>
      <c r="O1624" s="672"/>
      <c r="P1624" s="672"/>
      <c r="Q1624" s="672"/>
      <c r="R1624" s="672"/>
      <c r="S1624" s="672"/>
      <c r="T1624" s="672"/>
      <c r="U1624" s="672"/>
      <c r="V1624" s="672"/>
      <c r="W1624" s="672"/>
      <c r="X1624" s="672"/>
      <c r="Y1624" s="672"/>
      <c r="Z1624" s="675"/>
      <c r="AA1624" s="676"/>
      <c r="AB1624" s="676"/>
      <c r="AC1624" s="676"/>
      <c r="AD1624" s="678"/>
      <c r="AE1624" s="676"/>
      <c r="AF1624" s="675"/>
      <c r="AG1624" s="675"/>
      <c r="AH1624" s="675"/>
      <c r="AI1624" s="682"/>
      <c r="AJ1624" s="682"/>
      <c r="AK1624" s="682"/>
      <c r="AL1624" s="678"/>
      <c r="AM1624" s="678"/>
      <c r="AN1624" s="684" t="s">
        <v>1465</v>
      </c>
    </row>
    <row r="1625" spans="1:40" x14ac:dyDescent="0.15">
      <c r="A1625" s="670"/>
      <c r="B1625" s="590"/>
      <c r="C1625" s="590"/>
      <c r="D1625" s="590"/>
      <c r="E1625" s="590"/>
      <c r="F1625" s="590"/>
      <c r="G1625" s="672"/>
      <c r="H1625" s="672"/>
      <c r="I1625" s="672"/>
      <c r="J1625" s="672"/>
      <c r="K1625" s="672"/>
      <c r="L1625" s="672"/>
      <c r="M1625" s="672"/>
      <c r="N1625" s="672"/>
      <c r="O1625" s="672"/>
      <c r="P1625" s="672"/>
      <c r="Q1625" s="672"/>
      <c r="R1625" s="672"/>
      <c r="S1625" s="672"/>
      <c r="T1625" s="672"/>
      <c r="U1625" s="672"/>
      <c r="V1625" s="672"/>
      <c r="W1625" s="672"/>
      <c r="X1625" s="672"/>
      <c r="Y1625" s="672"/>
      <c r="Z1625" s="675"/>
      <c r="AA1625" s="676"/>
      <c r="AB1625" s="676"/>
      <c r="AC1625" s="676"/>
      <c r="AD1625" s="678"/>
      <c r="AE1625" s="676"/>
      <c r="AF1625" s="675"/>
      <c r="AG1625" s="675"/>
      <c r="AH1625" s="675"/>
      <c r="AI1625" s="682"/>
      <c r="AJ1625" s="682"/>
      <c r="AK1625" s="682"/>
      <c r="AL1625" s="678"/>
      <c r="AM1625" s="678"/>
      <c r="AN1625" s="684" t="s">
        <v>1465</v>
      </c>
    </row>
    <row r="1626" spans="1:40" x14ac:dyDescent="0.15">
      <c r="A1626" s="669"/>
      <c r="B1626" s="672"/>
      <c r="C1626" s="672"/>
      <c r="D1626" s="672"/>
      <c r="E1626" s="672"/>
      <c r="F1626" s="672"/>
      <c r="G1626" s="672"/>
      <c r="H1626" s="672"/>
      <c r="I1626" s="672"/>
      <c r="J1626" s="672"/>
      <c r="K1626" s="672"/>
      <c r="L1626" s="672"/>
      <c r="M1626" s="672"/>
      <c r="N1626" s="672"/>
      <c r="O1626" s="672"/>
      <c r="P1626" s="672"/>
      <c r="Q1626" s="672"/>
      <c r="R1626" s="672"/>
      <c r="S1626" s="672"/>
      <c r="T1626" s="672"/>
      <c r="U1626" s="672"/>
      <c r="V1626" s="672"/>
      <c r="W1626" s="672"/>
      <c r="X1626" s="672"/>
      <c r="Y1626" s="672"/>
      <c r="Z1626" s="675"/>
      <c r="AA1626" s="676"/>
      <c r="AB1626" s="676"/>
      <c r="AC1626" s="676"/>
      <c r="AD1626" s="678"/>
      <c r="AE1626" s="676"/>
      <c r="AF1626" s="675"/>
      <c r="AG1626" s="675"/>
      <c r="AH1626" s="675"/>
      <c r="AI1626" s="682"/>
      <c r="AJ1626" s="682"/>
      <c r="AK1626" s="682"/>
      <c r="AL1626" s="678"/>
      <c r="AM1626" s="678"/>
      <c r="AN1626" s="686" t="s">
        <v>1465</v>
      </c>
    </row>
    <row r="1627" spans="1:40" x14ac:dyDescent="0.15">
      <c r="A1627" s="669"/>
      <c r="B1627" s="672"/>
      <c r="C1627" s="672"/>
      <c r="D1627" s="672"/>
      <c r="E1627" s="672"/>
      <c r="F1627" s="672"/>
      <c r="G1627" s="672"/>
      <c r="H1627" s="672"/>
      <c r="I1627" s="672"/>
      <c r="J1627" s="672"/>
      <c r="K1627" s="672"/>
      <c r="L1627" s="672"/>
      <c r="M1627" s="672"/>
      <c r="N1627" s="672"/>
      <c r="O1627" s="672"/>
      <c r="P1627" s="672"/>
      <c r="Q1627" s="672"/>
      <c r="R1627" s="672"/>
      <c r="S1627" s="672"/>
      <c r="T1627" s="672"/>
      <c r="U1627" s="672"/>
      <c r="V1627" s="672"/>
      <c r="W1627" s="672"/>
      <c r="X1627" s="672"/>
      <c r="Y1627" s="672"/>
      <c r="Z1627" s="675"/>
      <c r="AA1627" s="676"/>
      <c r="AB1627" s="676"/>
      <c r="AC1627" s="676"/>
      <c r="AD1627" s="678"/>
      <c r="AE1627" s="676"/>
      <c r="AF1627" s="675"/>
      <c r="AG1627" s="675"/>
      <c r="AH1627" s="675"/>
      <c r="AI1627" s="682"/>
      <c r="AJ1627" s="682"/>
      <c r="AK1627" s="682"/>
      <c r="AL1627" s="678"/>
      <c r="AM1627" s="678"/>
      <c r="AN1627" s="684" t="s">
        <v>1465</v>
      </c>
    </row>
    <row r="1628" spans="1:40" x14ac:dyDescent="0.15">
      <c r="A1628" s="669"/>
      <c r="B1628" s="672"/>
      <c r="C1628" s="672"/>
      <c r="D1628" s="672"/>
      <c r="E1628" s="672"/>
      <c r="F1628" s="672"/>
      <c r="G1628" s="672"/>
      <c r="H1628" s="672"/>
      <c r="I1628" s="672"/>
      <c r="J1628" s="672"/>
      <c r="K1628" s="672"/>
      <c r="L1628" s="672"/>
      <c r="M1628" s="672"/>
      <c r="N1628" s="672"/>
      <c r="O1628" s="672"/>
      <c r="P1628" s="672"/>
      <c r="Q1628" s="672"/>
      <c r="R1628" s="672"/>
      <c r="S1628" s="672"/>
      <c r="T1628" s="672"/>
      <c r="U1628" s="672"/>
      <c r="V1628" s="672"/>
      <c r="W1628" s="672"/>
      <c r="X1628" s="672"/>
      <c r="Y1628" s="672"/>
      <c r="Z1628" s="675"/>
      <c r="AA1628" s="676"/>
      <c r="AB1628" s="676"/>
      <c r="AC1628" s="676"/>
      <c r="AD1628" s="678"/>
      <c r="AE1628" s="676"/>
      <c r="AF1628" s="675"/>
      <c r="AG1628" s="675"/>
      <c r="AH1628" s="675"/>
      <c r="AI1628" s="682"/>
      <c r="AJ1628" s="682"/>
      <c r="AK1628" s="682"/>
      <c r="AL1628" s="678"/>
      <c r="AM1628" s="678"/>
      <c r="AN1628" s="684" t="s">
        <v>1465</v>
      </c>
    </row>
    <row r="1629" spans="1:40" x14ac:dyDescent="0.15">
      <c r="A1629" s="670"/>
      <c r="B1629" s="590"/>
      <c r="C1629" s="590"/>
      <c r="D1629" s="590"/>
      <c r="E1629" s="590"/>
      <c r="F1629" s="590"/>
      <c r="G1629" s="672"/>
      <c r="H1629" s="672"/>
      <c r="I1629" s="672"/>
      <c r="J1629" s="672"/>
      <c r="K1629" s="672"/>
      <c r="L1629" s="672"/>
      <c r="M1629" s="672"/>
      <c r="N1629" s="672"/>
      <c r="O1629" s="672"/>
      <c r="P1629" s="672"/>
      <c r="Q1629" s="672"/>
      <c r="R1629" s="672"/>
      <c r="S1629" s="672"/>
      <c r="T1629" s="672"/>
      <c r="U1629" s="672"/>
      <c r="V1629" s="672"/>
      <c r="W1629" s="672"/>
      <c r="X1629" s="672"/>
      <c r="Y1629" s="672"/>
      <c r="Z1629" s="675"/>
      <c r="AA1629" s="676"/>
      <c r="AB1629" s="676"/>
      <c r="AC1629" s="676"/>
      <c r="AD1629" s="678"/>
      <c r="AE1629" s="676"/>
      <c r="AF1629" s="675"/>
      <c r="AG1629" s="675"/>
      <c r="AH1629" s="675"/>
      <c r="AI1629" s="682"/>
      <c r="AJ1629" s="682"/>
      <c r="AK1629" s="682"/>
      <c r="AL1629" s="678"/>
      <c r="AM1629" s="678"/>
      <c r="AN1629" s="684" t="s">
        <v>1465</v>
      </c>
    </row>
    <row r="1630" spans="1:40" x14ac:dyDescent="0.15">
      <c r="A1630" s="669"/>
      <c r="B1630" s="672"/>
      <c r="C1630" s="672"/>
      <c r="D1630" s="672"/>
      <c r="E1630" s="672"/>
      <c r="F1630" s="672"/>
      <c r="G1630" s="672"/>
      <c r="H1630" s="672"/>
      <c r="I1630" s="672"/>
      <c r="J1630" s="672"/>
      <c r="K1630" s="672"/>
      <c r="L1630" s="672"/>
      <c r="M1630" s="672"/>
      <c r="N1630" s="672"/>
      <c r="O1630" s="672"/>
      <c r="P1630" s="672"/>
      <c r="Q1630" s="672"/>
      <c r="R1630" s="672"/>
      <c r="S1630" s="672"/>
      <c r="T1630" s="672"/>
      <c r="U1630" s="672"/>
      <c r="V1630" s="672"/>
      <c r="W1630" s="672"/>
      <c r="X1630" s="672"/>
      <c r="Y1630" s="672"/>
      <c r="Z1630" s="675"/>
      <c r="AA1630" s="676"/>
      <c r="AB1630" s="676"/>
      <c r="AC1630" s="676"/>
      <c r="AD1630" s="678"/>
      <c r="AE1630" s="676"/>
      <c r="AF1630" s="675"/>
      <c r="AG1630" s="675"/>
      <c r="AH1630" s="675"/>
      <c r="AI1630" s="682"/>
      <c r="AJ1630" s="682"/>
      <c r="AK1630" s="682"/>
      <c r="AL1630" s="678"/>
      <c r="AM1630" s="678"/>
      <c r="AN1630" s="684" t="s">
        <v>1465</v>
      </c>
    </row>
    <row r="1631" spans="1:40" x14ac:dyDescent="0.15">
      <c r="A1631" s="670"/>
      <c r="B1631" s="590"/>
      <c r="C1631" s="590"/>
      <c r="D1631" s="590"/>
      <c r="E1631" s="590"/>
      <c r="F1631" s="590"/>
      <c r="G1631" s="672"/>
      <c r="H1631" s="672"/>
      <c r="I1631" s="672"/>
      <c r="J1631" s="672"/>
      <c r="K1631" s="672"/>
      <c r="L1631" s="672"/>
      <c r="M1631" s="672"/>
      <c r="N1631" s="672"/>
      <c r="O1631" s="672"/>
      <c r="P1631" s="672"/>
      <c r="Q1631" s="672"/>
      <c r="R1631" s="672"/>
      <c r="S1631" s="672"/>
      <c r="T1631" s="672"/>
      <c r="U1631" s="672"/>
      <c r="V1631" s="672"/>
      <c r="W1631" s="672"/>
      <c r="X1631" s="672"/>
      <c r="Y1631" s="672"/>
      <c r="Z1631" s="675"/>
      <c r="AA1631" s="676"/>
      <c r="AB1631" s="676"/>
      <c r="AC1631" s="676"/>
      <c r="AD1631" s="678"/>
      <c r="AE1631" s="676"/>
      <c r="AF1631" s="675"/>
      <c r="AG1631" s="675"/>
      <c r="AH1631" s="675"/>
      <c r="AI1631" s="682"/>
      <c r="AJ1631" s="682"/>
      <c r="AK1631" s="682"/>
      <c r="AL1631" s="678"/>
      <c r="AM1631" s="678"/>
      <c r="AN1631" s="684" t="s">
        <v>1465</v>
      </c>
    </row>
    <row r="1632" spans="1:40" x14ac:dyDescent="0.15">
      <c r="A1632" s="669"/>
      <c r="B1632" s="672"/>
      <c r="C1632" s="672"/>
      <c r="D1632" s="672"/>
      <c r="E1632" s="672"/>
      <c r="F1632" s="672"/>
      <c r="G1632" s="672"/>
      <c r="H1632" s="672"/>
      <c r="I1632" s="672"/>
      <c r="J1632" s="672"/>
      <c r="K1632" s="672"/>
      <c r="L1632" s="672"/>
      <c r="M1632" s="672"/>
      <c r="N1632" s="672"/>
      <c r="O1632" s="672"/>
      <c r="P1632" s="672"/>
      <c r="Q1632" s="672"/>
      <c r="R1632" s="672"/>
      <c r="S1632" s="672"/>
      <c r="T1632" s="672"/>
      <c r="U1632" s="672"/>
      <c r="V1632" s="672"/>
      <c r="W1632" s="672"/>
      <c r="X1632" s="672"/>
      <c r="Y1632" s="672"/>
      <c r="Z1632" s="675"/>
      <c r="AA1632" s="676"/>
      <c r="AB1632" s="676"/>
      <c r="AC1632" s="676"/>
      <c r="AD1632" s="678"/>
      <c r="AE1632" s="676"/>
      <c r="AF1632" s="675"/>
      <c r="AG1632" s="675"/>
      <c r="AH1632" s="675"/>
      <c r="AI1632" s="682"/>
      <c r="AJ1632" s="682"/>
      <c r="AK1632" s="682"/>
      <c r="AL1632" s="678"/>
      <c r="AM1632" s="678"/>
      <c r="AN1632" s="684" t="s">
        <v>1465</v>
      </c>
    </row>
    <row r="1633" spans="1:40" x14ac:dyDescent="0.15">
      <c r="A1633" s="670"/>
      <c r="B1633" s="590"/>
      <c r="C1633" s="590"/>
      <c r="D1633" s="590"/>
      <c r="E1633" s="590"/>
      <c r="F1633" s="590"/>
      <c r="G1633" s="672"/>
      <c r="H1633" s="672"/>
      <c r="I1633" s="672"/>
      <c r="J1633" s="672"/>
      <c r="K1633" s="672"/>
      <c r="L1633" s="672"/>
      <c r="M1633" s="672"/>
      <c r="N1633" s="672"/>
      <c r="O1633" s="672"/>
      <c r="P1633" s="672"/>
      <c r="Q1633" s="672"/>
      <c r="R1633" s="672"/>
      <c r="S1633" s="672"/>
      <c r="T1633" s="672"/>
      <c r="U1633" s="672"/>
      <c r="V1633" s="672"/>
      <c r="W1633" s="672"/>
      <c r="X1633" s="672"/>
      <c r="Y1633" s="672"/>
      <c r="Z1633" s="675"/>
      <c r="AA1633" s="676"/>
      <c r="AB1633" s="676"/>
      <c r="AC1633" s="676"/>
      <c r="AD1633" s="678"/>
      <c r="AE1633" s="676"/>
      <c r="AF1633" s="675"/>
      <c r="AG1633" s="675"/>
      <c r="AH1633" s="675"/>
      <c r="AI1633" s="682"/>
      <c r="AJ1633" s="682"/>
      <c r="AK1633" s="682"/>
      <c r="AL1633" s="678"/>
      <c r="AM1633" s="678"/>
      <c r="AN1633" s="684" t="s">
        <v>1465</v>
      </c>
    </row>
    <row r="1634" spans="1:40" x14ac:dyDescent="0.15">
      <c r="A1634" s="669"/>
      <c r="B1634" s="672"/>
      <c r="C1634" s="672"/>
      <c r="D1634" s="672"/>
      <c r="E1634" s="672"/>
      <c r="F1634" s="672"/>
      <c r="G1634" s="672"/>
      <c r="H1634" s="672"/>
      <c r="I1634" s="672"/>
      <c r="J1634" s="672"/>
      <c r="K1634" s="672"/>
      <c r="L1634" s="672"/>
      <c r="M1634" s="672"/>
      <c r="N1634" s="672"/>
      <c r="O1634" s="672"/>
      <c r="P1634" s="672"/>
      <c r="Q1634" s="672"/>
      <c r="R1634" s="672"/>
      <c r="S1634" s="672"/>
      <c r="T1634" s="672"/>
      <c r="U1634" s="672"/>
      <c r="V1634" s="672"/>
      <c r="W1634" s="672"/>
      <c r="X1634" s="672"/>
      <c r="Y1634" s="672"/>
      <c r="Z1634" s="675"/>
      <c r="AA1634" s="676"/>
      <c r="AB1634" s="676"/>
      <c r="AC1634" s="676"/>
      <c r="AD1634" s="678"/>
      <c r="AE1634" s="676"/>
      <c r="AF1634" s="675"/>
      <c r="AG1634" s="675"/>
      <c r="AH1634" s="675"/>
      <c r="AI1634" s="682"/>
      <c r="AJ1634" s="682"/>
      <c r="AK1634" s="682"/>
      <c r="AL1634" s="678"/>
      <c r="AM1634" s="678"/>
      <c r="AN1634" s="684" t="s">
        <v>1465</v>
      </c>
    </row>
    <row r="1635" spans="1:40" x14ac:dyDescent="0.15">
      <c r="A1635" s="670"/>
      <c r="B1635" s="590"/>
      <c r="C1635" s="590"/>
      <c r="D1635" s="590"/>
      <c r="E1635" s="590"/>
      <c r="F1635" s="590"/>
      <c r="G1635" s="672"/>
      <c r="H1635" s="672"/>
      <c r="I1635" s="672"/>
      <c r="J1635" s="672"/>
      <c r="K1635" s="672"/>
      <c r="L1635" s="672"/>
      <c r="M1635" s="672"/>
      <c r="N1635" s="672"/>
      <c r="O1635" s="672"/>
      <c r="P1635" s="672"/>
      <c r="Q1635" s="672"/>
      <c r="R1635" s="672"/>
      <c r="S1635" s="672"/>
      <c r="T1635" s="672"/>
      <c r="U1635" s="672"/>
      <c r="V1635" s="672"/>
      <c r="W1635" s="672"/>
      <c r="X1635" s="672"/>
      <c r="Y1635" s="672"/>
      <c r="Z1635" s="675"/>
      <c r="AA1635" s="676"/>
      <c r="AB1635" s="676"/>
      <c r="AC1635" s="676"/>
      <c r="AD1635" s="678"/>
      <c r="AE1635" s="676"/>
      <c r="AF1635" s="675"/>
      <c r="AG1635" s="675"/>
      <c r="AH1635" s="675"/>
      <c r="AI1635" s="682"/>
      <c r="AJ1635" s="682"/>
      <c r="AK1635" s="682"/>
      <c r="AL1635" s="678"/>
      <c r="AM1635" s="678"/>
      <c r="AN1635" s="686" t="s">
        <v>1465</v>
      </c>
    </row>
    <row r="1636" spans="1:40" x14ac:dyDescent="0.15">
      <c r="A1636" s="670"/>
      <c r="B1636" s="590"/>
      <c r="C1636" s="590"/>
      <c r="D1636" s="590"/>
      <c r="E1636" s="590"/>
      <c r="F1636" s="590"/>
      <c r="G1636" s="672"/>
      <c r="H1636" s="672"/>
      <c r="I1636" s="672"/>
      <c r="J1636" s="672"/>
      <c r="K1636" s="672"/>
      <c r="L1636" s="672"/>
      <c r="M1636" s="672"/>
      <c r="N1636" s="672"/>
      <c r="O1636" s="672"/>
      <c r="P1636" s="672"/>
      <c r="Q1636" s="672"/>
      <c r="R1636" s="672"/>
      <c r="S1636" s="672"/>
      <c r="T1636" s="672"/>
      <c r="U1636" s="672"/>
      <c r="V1636" s="672"/>
      <c r="W1636" s="672"/>
      <c r="X1636" s="672"/>
      <c r="Y1636" s="672"/>
      <c r="Z1636" s="675"/>
      <c r="AA1636" s="676"/>
      <c r="AB1636" s="676"/>
      <c r="AC1636" s="676"/>
      <c r="AD1636" s="678"/>
      <c r="AE1636" s="676"/>
      <c r="AF1636" s="675"/>
      <c r="AG1636" s="675"/>
      <c r="AH1636" s="675"/>
      <c r="AI1636" s="682"/>
      <c r="AJ1636" s="682"/>
      <c r="AK1636" s="682"/>
      <c r="AL1636" s="678"/>
      <c r="AM1636" s="678"/>
      <c r="AN1636" s="684" t="s">
        <v>1465</v>
      </c>
    </row>
    <row r="1637" spans="1:40" x14ac:dyDescent="0.15">
      <c r="A1637" s="670"/>
      <c r="B1637" s="590"/>
      <c r="C1637" s="590"/>
      <c r="D1637" s="590"/>
      <c r="E1637" s="590"/>
      <c r="F1637" s="590"/>
      <c r="G1637" s="672"/>
      <c r="H1637" s="672"/>
      <c r="I1637" s="672"/>
      <c r="J1637" s="672"/>
      <c r="K1637" s="672"/>
      <c r="L1637" s="672"/>
      <c r="M1637" s="672"/>
      <c r="N1637" s="672"/>
      <c r="O1637" s="672"/>
      <c r="P1637" s="672"/>
      <c r="Q1637" s="672"/>
      <c r="R1637" s="672"/>
      <c r="S1637" s="672"/>
      <c r="T1637" s="672"/>
      <c r="U1637" s="672"/>
      <c r="V1637" s="672"/>
      <c r="W1637" s="672"/>
      <c r="X1637" s="672"/>
      <c r="Y1637" s="672"/>
      <c r="Z1637" s="675"/>
      <c r="AA1637" s="676"/>
      <c r="AB1637" s="676"/>
      <c r="AC1637" s="676"/>
      <c r="AD1637" s="678"/>
      <c r="AE1637" s="676"/>
      <c r="AF1637" s="675"/>
      <c r="AG1637" s="675"/>
      <c r="AH1637" s="675"/>
      <c r="AI1637" s="682"/>
      <c r="AJ1637" s="682"/>
      <c r="AK1637" s="682"/>
      <c r="AL1637" s="678"/>
      <c r="AM1637" s="678"/>
      <c r="AN1637" s="684" t="s">
        <v>1465</v>
      </c>
    </row>
    <row r="1638" spans="1:40" x14ac:dyDescent="0.15">
      <c r="A1638" s="670"/>
      <c r="B1638" s="590"/>
      <c r="C1638" s="590"/>
      <c r="D1638" s="590"/>
      <c r="E1638" s="590"/>
      <c r="F1638" s="590"/>
      <c r="G1638" s="672"/>
      <c r="H1638" s="672"/>
      <c r="I1638" s="672"/>
      <c r="J1638" s="672"/>
      <c r="K1638" s="672"/>
      <c r="L1638" s="672"/>
      <c r="M1638" s="672"/>
      <c r="N1638" s="672"/>
      <c r="O1638" s="672"/>
      <c r="P1638" s="672"/>
      <c r="Q1638" s="672"/>
      <c r="R1638" s="672"/>
      <c r="S1638" s="672"/>
      <c r="T1638" s="672"/>
      <c r="U1638" s="672"/>
      <c r="V1638" s="672"/>
      <c r="W1638" s="672"/>
      <c r="X1638" s="672"/>
      <c r="Y1638" s="672"/>
      <c r="Z1638" s="675"/>
      <c r="AA1638" s="676"/>
      <c r="AB1638" s="676"/>
      <c r="AC1638" s="676"/>
      <c r="AD1638" s="678"/>
      <c r="AE1638" s="676"/>
      <c r="AF1638" s="675"/>
      <c r="AG1638" s="675"/>
      <c r="AH1638" s="675"/>
      <c r="AI1638" s="682"/>
      <c r="AJ1638" s="682"/>
      <c r="AK1638" s="682"/>
      <c r="AL1638" s="678"/>
      <c r="AM1638" s="678"/>
      <c r="AN1638" s="684" t="s">
        <v>1465</v>
      </c>
    </row>
    <row r="1639" spans="1:40" x14ac:dyDescent="0.15">
      <c r="A1639" s="669"/>
      <c r="B1639" s="672"/>
      <c r="C1639" s="672"/>
      <c r="D1639" s="672"/>
      <c r="E1639" s="672"/>
      <c r="F1639" s="672"/>
      <c r="G1639" s="672"/>
      <c r="H1639" s="672"/>
      <c r="I1639" s="672"/>
      <c r="J1639" s="672"/>
      <c r="K1639" s="672"/>
      <c r="L1639" s="672"/>
      <c r="M1639" s="672"/>
      <c r="N1639" s="672"/>
      <c r="O1639" s="672"/>
      <c r="P1639" s="672"/>
      <c r="Q1639" s="672"/>
      <c r="R1639" s="672"/>
      <c r="S1639" s="672"/>
      <c r="T1639" s="672"/>
      <c r="U1639" s="672"/>
      <c r="V1639" s="672"/>
      <c r="W1639" s="672"/>
      <c r="X1639" s="672"/>
      <c r="Y1639" s="672"/>
      <c r="Z1639" s="675"/>
      <c r="AA1639" s="676"/>
      <c r="AB1639" s="676"/>
      <c r="AC1639" s="676"/>
      <c r="AD1639" s="678"/>
      <c r="AE1639" s="676"/>
      <c r="AF1639" s="675"/>
      <c r="AG1639" s="675"/>
      <c r="AH1639" s="675"/>
      <c r="AI1639" s="682"/>
      <c r="AJ1639" s="682"/>
      <c r="AK1639" s="682"/>
      <c r="AL1639" s="678"/>
      <c r="AM1639" s="678"/>
      <c r="AN1639" s="684" t="s">
        <v>1465</v>
      </c>
    </row>
    <row r="1640" spans="1:40" x14ac:dyDescent="0.15">
      <c r="A1640" s="669"/>
      <c r="B1640" s="672"/>
      <c r="C1640" s="672"/>
      <c r="D1640" s="672"/>
      <c r="E1640" s="672"/>
      <c r="F1640" s="672"/>
      <c r="G1640" s="672"/>
      <c r="H1640" s="672"/>
      <c r="I1640" s="672"/>
      <c r="J1640" s="672"/>
      <c r="K1640" s="672"/>
      <c r="L1640" s="672"/>
      <c r="M1640" s="672"/>
      <c r="N1640" s="672"/>
      <c r="O1640" s="672"/>
      <c r="P1640" s="672"/>
      <c r="Q1640" s="672"/>
      <c r="R1640" s="672"/>
      <c r="S1640" s="672"/>
      <c r="T1640" s="672"/>
      <c r="U1640" s="672"/>
      <c r="V1640" s="672"/>
      <c r="W1640" s="672"/>
      <c r="X1640" s="672"/>
      <c r="Y1640" s="672"/>
      <c r="Z1640" s="675"/>
      <c r="AA1640" s="676"/>
      <c r="AB1640" s="676"/>
      <c r="AC1640" s="676"/>
      <c r="AD1640" s="678"/>
      <c r="AE1640" s="676"/>
      <c r="AF1640" s="675"/>
      <c r="AG1640" s="675"/>
      <c r="AH1640" s="675"/>
      <c r="AI1640" s="682"/>
      <c r="AJ1640" s="682"/>
      <c r="AK1640" s="682"/>
      <c r="AL1640" s="678"/>
      <c r="AM1640" s="678"/>
      <c r="AN1640" s="684" t="s">
        <v>1465</v>
      </c>
    </row>
    <row r="1641" spans="1:40" x14ac:dyDescent="0.15">
      <c r="A1641" s="91"/>
      <c r="B1641" s="91"/>
      <c r="C1641" s="91"/>
      <c r="D1641" s="91"/>
      <c r="E1641" s="91"/>
      <c r="F1641" s="92"/>
      <c r="G1641" s="93"/>
      <c r="H1641" s="93"/>
      <c r="I1641" s="93"/>
      <c r="J1641" s="93"/>
      <c r="K1641" s="93"/>
      <c r="L1641" s="93"/>
      <c r="M1641" s="93"/>
      <c r="N1641" s="93"/>
      <c r="O1641" s="93"/>
      <c r="P1641" s="93"/>
      <c r="Q1641" s="93"/>
      <c r="R1641" s="93"/>
      <c r="S1641" s="93"/>
      <c r="T1641" s="93"/>
      <c r="U1641" s="93"/>
      <c r="V1641" s="93"/>
      <c r="W1641" s="93"/>
      <c r="X1641" s="93"/>
      <c r="Y1641" s="93"/>
    </row>
    <row r="1642" spans="1:40" x14ac:dyDescent="0.15">
      <c r="A1642" s="91"/>
      <c r="B1642" s="91"/>
      <c r="C1642" s="91"/>
      <c r="D1642" s="91"/>
      <c r="E1642" s="91"/>
      <c r="F1642" s="92"/>
      <c r="G1642" s="93"/>
      <c r="H1642" s="93"/>
      <c r="I1642" s="93"/>
      <c r="J1642" s="93"/>
      <c r="K1642" s="93"/>
      <c r="L1642" s="93"/>
      <c r="M1642" s="93"/>
      <c r="N1642" s="93"/>
      <c r="O1642" s="93"/>
      <c r="P1642" s="93"/>
      <c r="Q1642" s="93"/>
      <c r="R1642" s="93"/>
      <c r="S1642" s="93"/>
      <c r="T1642" s="93"/>
      <c r="U1642" s="93"/>
      <c r="V1642" s="93"/>
      <c r="W1642" s="93"/>
      <c r="X1642" s="93"/>
      <c r="Y1642" s="93"/>
    </row>
    <row r="1643" spans="1:40" x14ac:dyDescent="0.15">
      <c r="A1643" s="91"/>
      <c r="B1643" s="91"/>
      <c r="C1643" s="91"/>
      <c r="D1643" s="91"/>
      <c r="E1643" s="91"/>
      <c r="F1643" s="92"/>
      <c r="G1643" s="93"/>
      <c r="H1643" s="93"/>
      <c r="I1643" s="93"/>
      <c r="J1643" s="93"/>
      <c r="K1643" s="93"/>
      <c r="L1643" s="93"/>
      <c r="M1643" s="93"/>
      <c r="N1643" s="93"/>
      <c r="O1643" s="93"/>
      <c r="P1643" s="93"/>
      <c r="Q1643" s="93"/>
      <c r="R1643" s="93"/>
      <c r="S1643" s="93"/>
      <c r="T1643" s="93"/>
      <c r="U1643" s="93"/>
      <c r="V1643" s="93"/>
      <c r="W1643" s="93"/>
      <c r="X1643" s="93"/>
      <c r="Y1643" s="93"/>
    </row>
    <row r="1644" spans="1:40" x14ac:dyDescent="0.15">
      <c r="A1644" s="91"/>
      <c r="B1644" s="91"/>
      <c r="C1644" s="91"/>
      <c r="D1644" s="91"/>
      <c r="E1644" s="91"/>
      <c r="F1644" s="92"/>
      <c r="G1644" s="93"/>
      <c r="H1644" s="93"/>
      <c r="I1644" s="93"/>
      <c r="J1644" s="93"/>
      <c r="K1644" s="93"/>
      <c r="L1644" s="93"/>
      <c r="M1644" s="93"/>
      <c r="N1644" s="93"/>
      <c r="O1644" s="93"/>
      <c r="P1644" s="93"/>
      <c r="Q1644" s="93"/>
      <c r="R1644" s="93"/>
      <c r="S1644" s="93"/>
      <c r="T1644" s="93"/>
      <c r="U1644" s="93"/>
      <c r="V1644" s="93"/>
      <c r="W1644" s="93"/>
      <c r="X1644" s="93"/>
      <c r="Y1644" s="93"/>
    </row>
    <row r="1645" spans="1:40" x14ac:dyDescent="0.15">
      <c r="A1645" s="91"/>
      <c r="B1645" s="91"/>
      <c r="C1645" s="91"/>
      <c r="D1645" s="91"/>
      <c r="E1645" s="91"/>
      <c r="F1645" s="92"/>
      <c r="G1645" s="93"/>
      <c r="H1645" s="93"/>
      <c r="I1645" s="93"/>
      <c r="J1645" s="93"/>
      <c r="K1645" s="93"/>
      <c r="L1645" s="93"/>
      <c r="M1645" s="93"/>
      <c r="N1645" s="93"/>
      <c r="O1645" s="93"/>
      <c r="P1645" s="93"/>
      <c r="Q1645" s="93"/>
      <c r="R1645" s="93"/>
      <c r="S1645" s="93"/>
      <c r="T1645" s="93"/>
      <c r="U1645" s="93"/>
      <c r="V1645" s="93"/>
      <c r="W1645" s="93"/>
      <c r="X1645" s="93"/>
      <c r="Y1645" s="93"/>
    </row>
    <row r="1646" spans="1:40" x14ac:dyDescent="0.15">
      <c r="A1646" s="91"/>
      <c r="B1646" s="91"/>
      <c r="C1646" s="91"/>
      <c r="D1646" s="91"/>
      <c r="E1646" s="91"/>
      <c r="F1646" s="92"/>
      <c r="G1646" s="93"/>
      <c r="H1646" s="93"/>
      <c r="I1646" s="93"/>
      <c r="J1646" s="93"/>
      <c r="K1646" s="93"/>
      <c r="L1646" s="93"/>
      <c r="M1646" s="93"/>
      <c r="N1646" s="93"/>
      <c r="O1646" s="93"/>
      <c r="P1646" s="93"/>
      <c r="Q1646" s="93"/>
      <c r="R1646" s="93"/>
      <c r="S1646" s="93"/>
      <c r="T1646" s="93"/>
      <c r="U1646" s="93"/>
      <c r="V1646" s="93"/>
      <c r="W1646" s="93"/>
      <c r="X1646" s="93"/>
      <c r="Y1646" s="93"/>
    </row>
    <row r="1647" spans="1:40" x14ac:dyDescent="0.15">
      <c r="A1647" s="91"/>
      <c r="B1647" s="91"/>
      <c r="C1647" s="91"/>
      <c r="D1647" s="91"/>
      <c r="E1647" s="91"/>
      <c r="F1647" s="92"/>
      <c r="G1647" s="93"/>
      <c r="H1647" s="93"/>
      <c r="I1647" s="93"/>
      <c r="J1647" s="93"/>
      <c r="K1647" s="93"/>
      <c r="L1647" s="93"/>
      <c r="M1647" s="93"/>
      <c r="N1647" s="93"/>
      <c r="O1647" s="93"/>
      <c r="P1647" s="93"/>
      <c r="Q1647" s="93"/>
      <c r="R1647" s="93"/>
      <c r="S1647" s="93"/>
      <c r="T1647" s="93"/>
      <c r="U1647" s="93"/>
      <c r="V1647" s="93"/>
      <c r="W1647" s="93"/>
      <c r="X1647" s="93"/>
      <c r="Y1647" s="93"/>
    </row>
    <row r="1648" spans="1:40" x14ac:dyDescent="0.15">
      <c r="A1648" s="91"/>
      <c r="B1648" s="91"/>
      <c r="C1648" s="91"/>
      <c r="D1648" s="91"/>
      <c r="E1648" s="91"/>
      <c r="F1648" s="92"/>
      <c r="G1648" s="93"/>
      <c r="H1648" s="93"/>
      <c r="I1648" s="93"/>
      <c r="J1648" s="93"/>
      <c r="K1648" s="93"/>
      <c r="L1648" s="93"/>
      <c r="M1648" s="93"/>
      <c r="N1648" s="93"/>
      <c r="O1648" s="93"/>
      <c r="P1648" s="93"/>
      <c r="Q1648" s="93"/>
      <c r="R1648" s="93"/>
      <c r="S1648" s="93"/>
      <c r="T1648" s="93"/>
      <c r="U1648" s="93"/>
      <c r="V1648" s="93"/>
      <c r="W1648" s="93"/>
      <c r="X1648" s="93"/>
      <c r="Y1648" s="93"/>
    </row>
    <row r="1649" spans="1:25" x14ac:dyDescent="0.15">
      <c r="A1649" s="91"/>
      <c r="B1649" s="91"/>
      <c r="C1649" s="91"/>
      <c r="D1649" s="91"/>
      <c r="E1649" s="91"/>
      <c r="F1649" s="92"/>
      <c r="G1649" s="93"/>
      <c r="H1649" s="93"/>
      <c r="I1649" s="93"/>
      <c r="J1649" s="93"/>
      <c r="K1649" s="93"/>
      <c r="L1649" s="93"/>
      <c r="M1649" s="93"/>
      <c r="N1649" s="93"/>
      <c r="O1649" s="93"/>
      <c r="P1649" s="93"/>
      <c r="Q1649" s="93"/>
      <c r="R1649" s="93"/>
      <c r="S1649" s="93"/>
      <c r="T1649" s="93"/>
      <c r="U1649" s="93"/>
      <c r="V1649" s="93"/>
      <c r="W1649" s="93"/>
      <c r="X1649" s="93"/>
      <c r="Y1649" s="93"/>
    </row>
    <row r="1650" spans="1:25" x14ac:dyDescent="0.15">
      <c r="A1650" s="91"/>
      <c r="B1650" s="91"/>
      <c r="C1650" s="91"/>
      <c r="D1650" s="91"/>
      <c r="E1650" s="91"/>
      <c r="F1650" s="92"/>
      <c r="G1650" s="93"/>
      <c r="H1650" s="93"/>
      <c r="I1650" s="93"/>
      <c r="J1650" s="93"/>
      <c r="K1650" s="93"/>
      <c r="L1650" s="93"/>
      <c r="M1650" s="93"/>
      <c r="N1650" s="93"/>
      <c r="O1650" s="93"/>
      <c r="P1650" s="93"/>
      <c r="Q1650" s="93"/>
      <c r="R1650" s="93"/>
      <c r="S1650" s="93"/>
      <c r="T1650" s="93"/>
      <c r="U1650" s="93"/>
      <c r="V1650" s="93"/>
      <c r="W1650" s="93"/>
      <c r="X1650" s="93"/>
      <c r="Y1650" s="93"/>
    </row>
    <row r="1651" spans="1:25" x14ac:dyDescent="0.15">
      <c r="A1651" s="91"/>
      <c r="B1651" s="91"/>
      <c r="C1651" s="91"/>
      <c r="D1651" s="91"/>
      <c r="E1651" s="91"/>
      <c r="F1651" s="92"/>
      <c r="G1651" s="93"/>
      <c r="H1651" s="93"/>
      <c r="I1651" s="93"/>
      <c r="J1651" s="93"/>
      <c r="K1651" s="93"/>
      <c r="L1651" s="93"/>
      <c r="M1651" s="93"/>
      <c r="N1651" s="93"/>
      <c r="O1651" s="93"/>
      <c r="P1651" s="93"/>
      <c r="Q1651" s="93"/>
      <c r="R1651" s="93"/>
      <c r="S1651" s="93"/>
      <c r="T1651" s="93"/>
      <c r="U1651" s="93"/>
      <c r="V1651" s="93"/>
      <c r="W1651" s="93"/>
      <c r="X1651" s="93"/>
      <c r="Y1651" s="93"/>
    </row>
    <row r="1652" spans="1:25" x14ac:dyDescent="0.15">
      <c r="A1652" s="91"/>
      <c r="B1652" s="91"/>
      <c r="C1652" s="91"/>
      <c r="D1652" s="91"/>
      <c r="E1652" s="91"/>
      <c r="F1652" s="92"/>
      <c r="G1652" s="93"/>
      <c r="H1652" s="93"/>
      <c r="I1652" s="93"/>
      <c r="J1652" s="93"/>
      <c r="K1652" s="93"/>
      <c r="L1652" s="93"/>
      <c r="M1652" s="93"/>
      <c r="N1652" s="93"/>
      <c r="O1652" s="93"/>
      <c r="P1652" s="93"/>
      <c r="Q1652" s="93"/>
      <c r="R1652" s="93"/>
      <c r="S1652" s="93"/>
      <c r="T1652" s="93"/>
      <c r="U1652" s="93"/>
      <c r="V1652" s="93"/>
      <c r="W1652" s="93"/>
      <c r="X1652" s="93"/>
      <c r="Y1652" s="93"/>
    </row>
    <row r="1653" spans="1:25" x14ac:dyDescent="0.15">
      <c r="A1653" s="91"/>
      <c r="B1653" s="91"/>
      <c r="C1653" s="91"/>
      <c r="D1653" s="91"/>
      <c r="E1653" s="91"/>
      <c r="F1653" s="92"/>
      <c r="G1653" s="93"/>
      <c r="H1653" s="93"/>
      <c r="I1653" s="93"/>
      <c r="J1653" s="93"/>
      <c r="K1653" s="93"/>
      <c r="L1653" s="93"/>
      <c r="M1653" s="93"/>
      <c r="N1653" s="93"/>
      <c r="O1653" s="93"/>
      <c r="P1653" s="93"/>
      <c r="Q1653" s="93"/>
      <c r="R1653" s="93"/>
      <c r="S1653" s="93"/>
      <c r="T1653" s="93"/>
      <c r="U1653" s="93"/>
      <c r="V1653" s="93"/>
      <c r="W1653" s="93"/>
      <c r="X1653" s="93"/>
      <c r="Y1653" s="93"/>
    </row>
    <row r="1654" spans="1:25" x14ac:dyDescent="0.15">
      <c r="A1654" s="91"/>
      <c r="B1654" s="91"/>
      <c r="C1654" s="91"/>
      <c r="D1654" s="91"/>
      <c r="E1654" s="91"/>
      <c r="F1654" s="92"/>
      <c r="G1654" s="93"/>
      <c r="H1654" s="93"/>
      <c r="I1654" s="93"/>
      <c r="J1654" s="93"/>
      <c r="K1654" s="93"/>
      <c r="L1654" s="93"/>
      <c r="M1654" s="93"/>
      <c r="N1654" s="93"/>
      <c r="O1654" s="93"/>
      <c r="P1654" s="93"/>
      <c r="Q1654" s="93"/>
      <c r="R1654" s="93"/>
      <c r="S1654" s="93"/>
      <c r="T1654" s="93"/>
      <c r="U1654" s="93"/>
      <c r="V1654" s="93"/>
      <c r="W1654" s="93"/>
      <c r="X1654" s="93"/>
      <c r="Y1654" s="93"/>
    </row>
    <row r="1655" spans="1:25" x14ac:dyDescent="0.15">
      <c r="A1655" s="91"/>
      <c r="B1655" s="91"/>
      <c r="C1655" s="91"/>
      <c r="D1655" s="91"/>
      <c r="E1655" s="91"/>
      <c r="F1655" s="92"/>
      <c r="G1655" s="93"/>
      <c r="H1655" s="93"/>
      <c r="I1655" s="93"/>
      <c r="J1655" s="93"/>
      <c r="K1655" s="93"/>
      <c r="L1655" s="93"/>
      <c r="M1655" s="93"/>
      <c r="N1655" s="93"/>
      <c r="O1655" s="93"/>
      <c r="P1655" s="93"/>
      <c r="Q1655" s="93"/>
      <c r="R1655" s="93"/>
      <c r="S1655" s="93"/>
      <c r="T1655" s="93"/>
      <c r="U1655" s="93"/>
      <c r="V1655" s="93"/>
      <c r="W1655" s="93"/>
      <c r="X1655" s="93"/>
      <c r="Y1655" s="93"/>
    </row>
    <row r="1656" spans="1:25" x14ac:dyDescent="0.15">
      <c r="A1656" s="91"/>
      <c r="B1656" s="91"/>
      <c r="C1656" s="91"/>
      <c r="D1656" s="91"/>
      <c r="E1656" s="91"/>
      <c r="F1656" s="92"/>
      <c r="G1656" s="93"/>
      <c r="H1656" s="93"/>
      <c r="I1656" s="93"/>
      <c r="J1656" s="93"/>
      <c r="K1656" s="93"/>
      <c r="L1656" s="93"/>
      <c r="M1656" s="93"/>
      <c r="N1656" s="93"/>
      <c r="O1656" s="93"/>
      <c r="P1656" s="93"/>
      <c r="Q1656" s="93"/>
      <c r="R1656" s="93"/>
      <c r="S1656" s="93"/>
      <c r="T1656" s="93"/>
      <c r="U1656" s="93"/>
      <c r="V1656" s="93"/>
      <c r="W1656" s="93"/>
      <c r="X1656" s="93"/>
      <c r="Y1656" s="93"/>
    </row>
    <row r="1657" spans="1:25" x14ac:dyDescent="0.15">
      <c r="A1657" s="91"/>
      <c r="B1657" s="91"/>
      <c r="C1657" s="91"/>
      <c r="D1657" s="91"/>
      <c r="E1657" s="91"/>
      <c r="F1657" s="92"/>
      <c r="G1657" s="93"/>
      <c r="H1657" s="93"/>
      <c r="I1657" s="93"/>
      <c r="J1657" s="93"/>
      <c r="K1657" s="93"/>
      <c r="L1657" s="93"/>
      <c r="M1657" s="93"/>
      <c r="N1657" s="93"/>
      <c r="O1657" s="93"/>
      <c r="P1657" s="93"/>
      <c r="Q1657" s="93"/>
      <c r="R1657" s="93"/>
      <c r="S1657" s="93"/>
      <c r="T1657" s="93"/>
      <c r="U1657" s="93"/>
      <c r="V1657" s="93"/>
      <c r="W1657" s="93"/>
      <c r="X1657" s="93"/>
      <c r="Y1657" s="93"/>
    </row>
    <row r="1658" spans="1:25" x14ac:dyDescent="0.15">
      <c r="A1658" s="91"/>
      <c r="B1658" s="91"/>
      <c r="C1658" s="91"/>
      <c r="D1658" s="91"/>
      <c r="E1658" s="91"/>
      <c r="F1658" s="92"/>
      <c r="G1658" s="93"/>
      <c r="H1658" s="93"/>
      <c r="I1658" s="93"/>
      <c r="J1658" s="93"/>
      <c r="K1658" s="93"/>
      <c r="L1658" s="93"/>
      <c r="M1658" s="93"/>
      <c r="N1658" s="93"/>
      <c r="O1658" s="93"/>
      <c r="P1658" s="93"/>
      <c r="Q1658" s="93"/>
      <c r="R1658" s="93"/>
      <c r="S1658" s="93"/>
      <c r="T1658" s="93"/>
      <c r="U1658" s="93"/>
      <c r="V1658" s="93"/>
      <c r="W1658" s="93"/>
      <c r="X1658" s="93"/>
      <c r="Y1658" s="93"/>
    </row>
    <row r="1659" spans="1:25" x14ac:dyDescent="0.15">
      <c r="A1659" s="91"/>
      <c r="B1659" s="91"/>
      <c r="C1659" s="91"/>
      <c r="D1659" s="91"/>
      <c r="E1659" s="91"/>
      <c r="F1659" s="92"/>
      <c r="G1659" s="93"/>
      <c r="H1659" s="93"/>
      <c r="I1659" s="93"/>
      <c r="J1659" s="93"/>
      <c r="K1659" s="93"/>
      <c r="L1659" s="93"/>
      <c r="M1659" s="93"/>
      <c r="N1659" s="93"/>
      <c r="O1659" s="93"/>
      <c r="P1659" s="93"/>
      <c r="Q1659" s="93"/>
      <c r="R1659" s="93"/>
      <c r="S1659" s="93"/>
      <c r="T1659" s="93"/>
      <c r="U1659" s="93"/>
      <c r="V1659" s="93"/>
      <c r="W1659" s="93"/>
      <c r="X1659" s="93"/>
      <c r="Y1659" s="93"/>
    </row>
    <row r="1660" spans="1:25" x14ac:dyDescent="0.15">
      <c r="A1660" s="91"/>
      <c r="B1660" s="91"/>
      <c r="C1660" s="91"/>
      <c r="D1660" s="91"/>
      <c r="E1660" s="91"/>
      <c r="F1660" s="92"/>
      <c r="G1660" s="93"/>
      <c r="H1660" s="93"/>
      <c r="I1660" s="93"/>
      <c r="J1660" s="93"/>
      <c r="K1660" s="93"/>
      <c r="L1660" s="93"/>
      <c r="M1660" s="93"/>
      <c r="N1660" s="93"/>
      <c r="O1660" s="93"/>
      <c r="P1660" s="93"/>
      <c r="Q1660" s="93"/>
      <c r="R1660" s="93"/>
      <c r="S1660" s="93"/>
      <c r="T1660" s="93"/>
      <c r="U1660" s="93"/>
      <c r="V1660" s="93"/>
      <c r="W1660" s="93"/>
      <c r="X1660" s="93"/>
      <c r="Y1660" s="93"/>
    </row>
    <row r="1661" spans="1:25" x14ac:dyDescent="0.15">
      <c r="A1661" s="91"/>
      <c r="B1661" s="91"/>
      <c r="C1661" s="91"/>
      <c r="D1661" s="91"/>
      <c r="E1661" s="91"/>
      <c r="F1661" s="92"/>
      <c r="G1661" s="93"/>
      <c r="H1661" s="93"/>
      <c r="I1661" s="93"/>
      <c r="J1661" s="93"/>
      <c r="K1661" s="93"/>
      <c r="L1661" s="93"/>
      <c r="M1661" s="93"/>
      <c r="N1661" s="93"/>
      <c r="O1661" s="93"/>
      <c r="P1661" s="93"/>
      <c r="Q1661" s="93"/>
      <c r="R1661" s="93"/>
      <c r="S1661" s="93"/>
      <c r="T1661" s="93"/>
      <c r="U1661" s="93"/>
      <c r="V1661" s="93"/>
      <c r="W1661" s="93"/>
      <c r="X1661" s="93"/>
      <c r="Y1661" s="93"/>
    </row>
    <row r="1662" spans="1:25" x14ac:dyDescent="0.15">
      <c r="A1662" s="91"/>
      <c r="B1662" s="91"/>
      <c r="C1662" s="91"/>
      <c r="D1662" s="91"/>
      <c r="E1662" s="91"/>
      <c r="F1662" s="92"/>
      <c r="G1662" s="93"/>
      <c r="H1662" s="93"/>
      <c r="I1662" s="93"/>
      <c r="J1662" s="93"/>
      <c r="K1662" s="93"/>
      <c r="L1662" s="93"/>
      <c r="M1662" s="93"/>
      <c r="N1662" s="93"/>
      <c r="O1662" s="93"/>
      <c r="P1662" s="93"/>
      <c r="Q1662" s="93"/>
      <c r="R1662" s="93"/>
      <c r="S1662" s="93"/>
      <c r="T1662" s="93"/>
      <c r="U1662" s="93"/>
      <c r="V1662" s="93"/>
      <c r="W1662" s="93"/>
      <c r="X1662" s="93"/>
      <c r="Y1662" s="93"/>
    </row>
    <row r="1663" spans="1:25" x14ac:dyDescent="0.15">
      <c r="A1663" s="91"/>
      <c r="B1663" s="91"/>
      <c r="C1663" s="91"/>
      <c r="D1663" s="91"/>
      <c r="E1663" s="91"/>
      <c r="F1663" s="92"/>
      <c r="G1663" s="93"/>
      <c r="H1663" s="93"/>
      <c r="I1663" s="93"/>
      <c r="J1663" s="93"/>
      <c r="K1663" s="93"/>
      <c r="L1663" s="93"/>
      <c r="M1663" s="93"/>
      <c r="N1663" s="93"/>
      <c r="O1663" s="93"/>
      <c r="P1663" s="93"/>
      <c r="Q1663" s="93"/>
      <c r="R1663" s="93"/>
      <c r="S1663" s="93"/>
      <c r="T1663" s="93"/>
      <c r="U1663" s="93"/>
      <c r="V1663" s="93"/>
      <c r="W1663" s="93"/>
      <c r="X1663" s="93"/>
      <c r="Y1663" s="93"/>
    </row>
    <row r="1664" spans="1:25" x14ac:dyDescent="0.15">
      <c r="A1664" s="91"/>
      <c r="B1664" s="91"/>
      <c r="C1664" s="91"/>
      <c r="D1664" s="91"/>
      <c r="E1664" s="91"/>
      <c r="F1664" s="92"/>
      <c r="G1664" s="93"/>
      <c r="H1664" s="93"/>
      <c r="I1664" s="93"/>
      <c r="J1664" s="93"/>
      <c r="K1664" s="93"/>
      <c r="L1664" s="93"/>
      <c r="M1664" s="93"/>
      <c r="N1664" s="93"/>
      <c r="O1664" s="93"/>
      <c r="P1664" s="93"/>
      <c r="Q1664" s="93"/>
      <c r="R1664" s="93"/>
      <c r="S1664" s="93"/>
      <c r="T1664" s="93"/>
      <c r="U1664" s="93"/>
      <c r="V1664" s="93"/>
      <c r="W1664" s="93"/>
      <c r="X1664" s="93"/>
      <c r="Y1664" s="93"/>
    </row>
    <row r="1665" spans="1:25" x14ac:dyDescent="0.15">
      <c r="A1665" s="91"/>
      <c r="B1665" s="91"/>
      <c r="C1665" s="91"/>
      <c r="D1665" s="91"/>
      <c r="E1665" s="91"/>
      <c r="F1665" s="92"/>
      <c r="G1665" s="93"/>
      <c r="H1665" s="93"/>
      <c r="I1665" s="93"/>
      <c r="J1665" s="93"/>
      <c r="K1665" s="93"/>
      <c r="L1665" s="93"/>
      <c r="M1665" s="93"/>
      <c r="N1665" s="93"/>
      <c r="O1665" s="93"/>
      <c r="P1665" s="93"/>
      <c r="Q1665" s="93"/>
      <c r="R1665" s="93"/>
      <c r="S1665" s="93"/>
      <c r="T1665" s="93"/>
      <c r="U1665" s="93"/>
      <c r="V1665" s="93"/>
      <c r="W1665" s="93"/>
      <c r="X1665" s="93"/>
      <c r="Y1665" s="93"/>
    </row>
    <row r="1666" spans="1:25" x14ac:dyDescent="0.15">
      <c r="A1666" s="91"/>
      <c r="B1666" s="91"/>
      <c r="C1666" s="91"/>
      <c r="D1666" s="91"/>
      <c r="E1666" s="91"/>
      <c r="F1666" s="92"/>
      <c r="G1666" s="93"/>
      <c r="H1666" s="93"/>
      <c r="I1666" s="93"/>
      <c r="J1666" s="93"/>
      <c r="K1666" s="93"/>
      <c r="L1666" s="93"/>
      <c r="M1666" s="93"/>
      <c r="N1666" s="93"/>
      <c r="O1666" s="93"/>
      <c r="P1666" s="93"/>
      <c r="Q1666" s="93"/>
      <c r="R1666" s="93"/>
      <c r="S1666" s="93"/>
      <c r="T1666" s="93"/>
      <c r="U1666" s="93"/>
      <c r="V1666" s="93"/>
      <c r="W1666" s="93"/>
      <c r="X1666" s="93"/>
      <c r="Y1666" s="93"/>
    </row>
    <row r="1667" spans="1:25" x14ac:dyDescent="0.15">
      <c r="A1667" s="91"/>
      <c r="B1667" s="91"/>
      <c r="C1667" s="91"/>
      <c r="D1667" s="91"/>
      <c r="E1667" s="91"/>
      <c r="F1667" s="92"/>
      <c r="G1667" s="93"/>
      <c r="H1667" s="93"/>
      <c r="I1667" s="93"/>
      <c r="J1667" s="93"/>
      <c r="K1667" s="93"/>
      <c r="L1667" s="93"/>
      <c r="M1667" s="93"/>
      <c r="N1667" s="93"/>
      <c r="O1667" s="93"/>
      <c r="P1667" s="93"/>
      <c r="Q1667" s="93"/>
      <c r="R1667" s="93"/>
      <c r="S1667" s="93"/>
      <c r="T1667" s="93"/>
      <c r="U1667" s="93"/>
      <c r="V1667" s="93"/>
      <c r="W1667" s="93"/>
      <c r="X1667" s="93"/>
      <c r="Y1667" s="93"/>
    </row>
    <row r="1668" spans="1:25" x14ac:dyDescent="0.15">
      <c r="A1668" s="91"/>
      <c r="B1668" s="91"/>
      <c r="C1668" s="91"/>
      <c r="D1668" s="91"/>
      <c r="E1668" s="91"/>
      <c r="F1668" s="92"/>
      <c r="G1668" s="93"/>
      <c r="H1668" s="93"/>
      <c r="I1668" s="93"/>
      <c r="J1668" s="93"/>
      <c r="K1668" s="93"/>
      <c r="L1668" s="93"/>
      <c r="M1668" s="93"/>
      <c r="N1668" s="93"/>
      <c r="O1668" s="93"/>
      <c r="P1668" s="93"/>
      <c r="Q1668" s="93"/>
      <c r="R1668" s="93"/>
      <c r="S1668" s="93"/>
      <c r="T1668" s="93"/>
      <c r="U1668" s="93"/>
      <c r="V1668" s="93"/>
      <c r="W1668" s="93"/>
      <c r="X1668" s="93"/>
      <c r="Y1668" s="93"/>
    </row>
    <row r="1669" spans="1:25" x14ac:dyDescent="0.15">
      <c r="A1669" s="91"/>
      <c r="B1669" s="91"/>
      <c r="C1669" s="91"/>
      <c r="D1669" s="91"/>
      <c r="E1669" s="91"/>
      <c r="F1669" s="92"/>
      <c r="G1669" s="93"/>
      <c r="H1669" s="93"/>
      <c r="I1669" s="93"/>
      <c r="J1669" s="93"/>
      <c r="K1669" s="93"/>
      <c r="L1669" s="93"/>
      <c r="M1669" s="93"/>
      <c r="N1669" s="93"/>
      <c r="O1669" s="93"/>
      <c r="P1669" s="93"/>
      <c r="Q1669" s="93"/>
      <c r="R1669" s="93"/>
      <c r="S1669" s="93"/>
      <c r="T1669" s="93"/>
      <c r="U1669" s="93"/>
      <c r="V1669" s="93"/>
      <c r="W1669" s="93"/>
      <c r="X1669" s="93"/>
      <c r="Y1669" s="93"/>
    </row>
    <row r="1670" spans="1:25" x14ac:dyDescent="0.15">
      <c r="A1670" s="91"/>
      <c r="B1670" s="91"/>
      <c r="C1670" s="91"/>
      <c r="D1670" s="91"/>
      <c r="E1670" s="91"/>
      <c r="F1670" s="92"/>
      <c r="G1670" s="93"/>
      <c r="H1670" s="93"/>
      <c r="I1670" s="93"/>
      <c r="J1670" s="93"/>
      <c r="K1670" s="93"/>
      <c r="L1670" s="93"/>
      <c r="M1670" s="93"/>
      <c r="N1670" s="93"/>
      <c r="O1670" s="93"/>
      <c r="P1670" s="93"/>
      <c r="Q1670" s="93"/>
      <c r="R1670" s="93"/>
      <c r="S1670" s="93"/>
      <c r="T1670" s="93"/>
      <c r="U1670" s="93"/>
      <c r="V1670" s="93"/>
      <c r="W1670" s="93"/>
      <c r="X1670" s="93"/>
      <c r="Y1670" s="93"/>
    </row>
    <row r="1671" spans="1:25" x14ac:dyDescent="0.15">
      <c r="A1671" s="91"/>
      <c r="B1671" s="91"/>
      <c r="C1671" s="91"/>
      <c r="D1671" s="91"/>
      <c r="E1671" s="91"/>
      <c r="F1671" s="92"/>
      <c r="G1671" s="93"/>
      <c r="H1671" s="93"/>
      <c r="I1671" s="93"/>
      <c r="J1671" s="93"/>
      <c r="K1671" s="93"/>
      <c r="L1671" s="93"/>
      <c r="M1671" s="93"/>
      <c r="N1671" s="93"/>
      <c r="O1671" s="93"/>
      <c r="P1671" s="93"/>
      <c r="Q1671" s="93"/>
      <c r="R1671" s="93"/>
      <c r="S1671" s="93"/>
      <c r="T1671" s="93"/>
      <c r="U1671" s="93"/>
      <c r="V1671" s="93"/>
      <c r="W1671" s="93"/>
      <c r="X1671" s="93"/>
      <c r="Y1671" s="93"/>
    </row>
    <row r="1672" spans="1:25" x14ac:dyDescent="0.15">
      <c r="A1672" s="91"/>
      <c r="B1672" s="91"/>
      <c r="C1672" s="91"/>
      <c r="D1672" s="91"/>
      <c r="E1672" s="91"/>
      <c r="F1672" s="92"/>
      <c r="G1672" s="93"/>
      <c r="H1672" s="93"/>
      <c r="I1672" s="93"/>
      <c r="J1672" s="93"/>
      <c r="K1672" s="93"/>
      <c r="L1672" s="93"/>
      <c r="M1672" s="93"/>
      <c r="N1672" s="93"/>
      <c r="O1672" s="93"/>
      <c r="P1672" s="93"/>
      <c r="Q1672" s="93"/>
      <c r="R1672" s="93"/>
      <c r="S1672" s="93"/>
      <c r="T1672" s="93"/>
      <c r="U1672" s="93"/>
      <c r="V1672" s="93"/>
      <c r="W1672" s="93"/>
      <c r="X1672" s="93"/>
      <c r="Y1672" s="93"/>
    </row>
    <row r="1673" spans="1:25" x14ac:dyDescent="0.15">
      <c r="A1673" s="91"/>
      <c r="B1673" s="91"/>
      <c r="C1673" s="91"/>
      <c r="D1673" s="91"/>
      <c r="E1673" s="91"/>
      <c r="F1673" s="92"/>
      <c r="G1673" s="93"/>
      <c r="H1673" s="93"/>
      <c r="I1673" s="93"/>
      <c r="J1673" s="93"/>
      <c r="K1673" s="93"/>
      <c r="L1673" s="93"/>
      <c r="M1673" s="93"/>
      <c r="N1673" s="93"/>
      <c r="O1673" s="93"/>
      <c r="P1673" s="93"/>
      <c r="Q1673" s="93"/>
      <c r="R1673" s="93"/>
      <c r="S1673" s="93"/>
      <c r="T1673" s="93"/>
      <c r="U1673" s="93"/>
      <c r="V1673" s="93"/>
      <c r="W1673" s="93"/>
      <c r="X1673" s="93"/>
      <c r="Y1673" s="93"/>
    </row>
    <row r="1674" spans="1:25" x14ac:dyDescent="0.15">
      <c r="A1674" s="91"/>
      <c r="B1674" s="91"/>
      <c r="C1674" s="91"/>
      <c r="D1674" s="91"/>
      <c r="E1674" s="91"/>
      <c r="F1674" s="92"/>
      <c r="G1674" s="93"/>
      <c r="H1674" s="93"/>
      <c r="I1674" s="93"/>
      <c r="J1674" s="93"/>
      <c r="K1674" s="93"/>
      <c r="L1674" s="93"/>
      <c r="M1674" s="93"/>
      <c r="N1674" s="93"/>
      <c r="O1674" s="93"/>
      <c r="P1674" s="93"/>
      <c r="Q1674" s="93"/>
      <c r="R1674" s="93"/>
      <c r="S1674" s="93"/>
      <c r="T1674" s="93"/>
      <c r="U1674" s="93"/>
      <c r="V1674" s="93"/>
      <c r="W1674" s="93"/>
      <c r="X1674" s="93"/>
      <c r="Y1674" s="93"/>
    </row>
    <row r="1675" spans="1:25" x14ac:dyDescent="0.15">
      <c r="A1675" s="91"/>
      <c r="B1675" s="91"/>
      <c r="C1675" s="91"/>
      <c r="D1675" s="91"/>
      <c r="E1675" s="91"/>
      <c r="F1675" s="92"/>
      <c r="G1675" s="93"/>
      <c r="H1675" s="93"/>
      <c r="I1675" s="93"/>
      <c r="J1675" s="93"/>
      <c r="K1675" s="93"/>
      <c r="L1675" s="93"/>
      <c r="M1675" s="93"/>
      <c r="N1675" s="93"/>
      <c r="O1675" s="93"/>
      <c r="P1675" s="93"/>
      <c r="Q1675" s="93"/>
      <c r="R1675" s="93"/>
      <c r="S1675" s="93"/>
      <c r="T1675" s="93"/>
      <c r="U1675" s="93"/>
      <c r="V1675" s="93"/>
      <c r="W1675" s="93"/>
      <c r="X1675" s="93"/>
      <c r="Y1675" s="93"/>
    </row>
    <row r="1676" spans="1:25" x14ac:dyDescent="0.15">
      <c r="A1676" s="91"/>
      <c r="B1676" s="91"/>
      <c r="C1676" s="91"/>
      <c r="D1676" s="91"/>
      <c r="E1676" s="91"/>
      <c r="F1676" s="92"/>
      <c r="G1676" s="93"/>
      <c r="H1676" s="93"/>
      <c r="I1676" s="93"/>
      <c r="J1676" s="93"/>
      <c r="K1676" s="93"/>
      <c r="L1676" s="93"/>
      <c r="M1676" s="93"/>
      <c r="N1676" s="93"/>
      <c r="O1676" s="93"/>
      <c r="P1676" s="93"/>
      <c r="Q1676" s="93"/>
      <c r="R1676" s="93"/>
      <c r="S1676" s="93"/>
      <c r="T1676" s="93"/>
      <c r="U1676" s="93"/>
      <c r="V1676" s="93"/>
      <c r="W1676" s="93"/>
      <c r="X1676" s="93"/>
      <c r="Y1676" s="93"/>
    </row>
    <row r="1677" spans="1:25" x14ac:dyDescent="0.15">
      <c r="A1677" s="91"/>
      <c r="B1677" s="91"/>
      <c r="C1677" s="91"/>
      <c r="D1677" s="91"/>
      <c r="E1677" s="91"/>
      <c r="F1677" s="92"/>
      <c r="G1677" s="93"/>
      <c r="H1677" s="93"/>
      <c r="I1677" s="93"/>
      <c r="J1677" s="93"/>
      <c r="K1677" s="93"/>
      <c r="L1677" s="93"/>
      <c r="M1677" s="93"/>
      <c r="N1677" s="93"/>
      <c r="O1677" s="93"/>
      <c r="P1677" s="93"/>
      <c r="Q1677" s="93"/>
      <c r="R1677" s="93"/>
      <c r="S1677" s="93"/>
      <c r="T1677" s="93"/>
      <c r="U1677" s="93"/>
      <c r="V1677" s="93"/>
      <c r="W1677" s="93"/>
      <c r="X1677" s="93"/>
      <c r="Y1677" s="93"/>
    </row>
    <row r="1678" spans="1:25" x14ac:dyDescent="0.15">
      <c r="A1678" s="91"/>
      <c r="B1678" s="91"/>
      <c r="C1678" s="91"/>
      <c r="D1678" s="91"/>
      <c r="E1678" s="91"/>
      <c r="F1678" s="92"/>
      <c r="G1678" s="93"/>
      <c r="H1678" s="93"/>
      <c r="I1678" s="93"/>
      <c r="J1678" s="93"/>
      <c r="K1678" s="93"/>
      <c r="L1678" s="93"/>
      <c r="M1678" s="93"/>
      <c r="N1678" s="93"/>
      <c r="O1678" s="93"/>
      <c r="P1678" s="93"/>
      <c r="Q1678" s="93"/>
      <c r="R1678" s="93"/>
      <c r="S1678" s="93"/>
      <c r="T1678" s="93"/>
      <c r="U1678" s="93"/>
      <c r="V1678" s="93"/>
      <c r="W1678" s="93"/>
      <c r="X1678" s="93"/>
      <c r="Y1678" s="93"/>
    </row>
    <row r="1679" spans="1:25" x14ac:dyDescent="0.15">
      <c r="A1679" s="91"/>
      <c r="B1679" s="91"/>
      <c r="C1679" s="91"/>
      <c r="D1679" s="91"/>
      <c r="E1679" s="91"/>
      <c r="F1679" s="92"/>
      <c r="G1679" s="93"/>
      <c r="H1679" s="93"/>
      <c r="I1679" s="93"/>
      <c r="J1679" s="93"/>
      <c r="K1679" s="93"/>
      <c r="L1679" s="93"/>
      <c r="M1679" s="93"/>
      <c r="N1679" s="93"/>
      <c r="O1679" s="93"/>
      <c r="P1679" s="93"/>
      <c r="Q1679" s="93"/>
      <c r="R1679" s="93"/>
      <c r="S1679" s="93"/>
      <c r="T1679" s="93"/>
      <c r="U1679" s="93"/>
      <c r="V1679" s="93"/>
      <c r="W1679" s="93"/>
      <c r="X1679" s="93"/>
      <c r="Y1679" s="93"/>
    </row>
    <row r="1680" spans="1:25" x14ac:dyDescent="0.15">
      <c r="A1680" s="91"/>
      <c r="B1680" s="91"/>
      <c r="C1680" s="91"/>
      <c r="D1680" s="91"/>
      <c r="E1680" s="91"/>
      <c r="F1680" s="92"/>
      <c r="G1680" s="93"/>
      <c r="H1680" s="93"/>
      <c r="I1680" s="93"/>
      <c r="J1680" s="93"/>
      <c r="K1680" s="93"/>
      <c r="L1680" s="93"/>
      <c r="M1680" s="93"/>
      <c r="N1680" s="93"/>
      <c r="O1680" s="93"/>
      <c r="P1680" s="93"/>
      <c r="Q1680" s="93"/>
      <c r="R1680" s="93"/>
      <c r="S1680" s="93"/>
      <c r="T1680" s="93"/>
      <c r="U1680" s="93"/>
      <c r="V1680" s="93"/>
      <c r="W1680" s="93"/>
      <c r="X1680" s="93"/>
      <c r="Y1680" s="93"/>
    </row>
    <row r="1681" spans="1:25" x14ac:dyDescent="0.15">
      <c r="A1681" s="91"/>
      <c r="B1681" s="91"/>
      <c r="C1681" s="91"/>
      <c r="D1681" s="91"/>
      <c r="E1681" s="91"/>
      <c r="F1681" s="92"/>
      <c r="G1681" s="93"/>
      <c r="H1681" s="93"/>
      <c r="I1681" s="93"/>
      <c r="J1681" s="93"/>
      <c r="K1681" s="93"/>
      <c r="L1681" s="93"/>
      <c r="M1681" s="93"/>
      <c r="N1681" s="93"/>
      <c r="O1681" s="93"/>
      <c r="P1681" s="93"/>
      <c r="Q1681" s="93"/>
      <c r="R1681" s="93"/>
      <c r="S1681" s="93"/>
      <c r="T1681" s="93"/>
      <c r="U1681" s="93"/>
      <c r="V1681" s="93"/>
      <c r="W1681" s="93"/>
      <c r="X1681" s="93"/>
      <c r="Y1681" s="93"/>
    </row>
    <row r="1682" spans="1:25" x14ac:dyDescent="0.15">
      <c r="A1682" s="91"/>
      <c r="B1682" s="91"/>
      <c r="C1682" s="91"/>
      <c r="D1682" s="91"/>
      <c r="E1682" s="91"/>
      <c r="F1682" s="92"/>
      <c r="G1682" s="93"/>
      <c r="H1682" s="93"/>
      <c r="I1682" s="93"/>
      <c r="J1682" s="93"/>
      <c r="K1682" s="93"/>
      <c r="L1682" s="93"/>
      <c r="M1682" s="93"/>
      <c r="N1682" s="93"/>
      <c r="O1682" s="93"/>
      <c r="P1682" s="93"/>
      <c r="Q1682" s="93"/>
      <c r="R1682" s="93"/>
      <c r="S1682" s="93"/>
      <c r="T1682" s="93"/>
      <c r="U1682" s="93"/>
      <c r="V1682" s="93"/>
      <c r="W1682" s="93"/>
      <c r="X1682" s="93"/>
      <c r="Y1682" s="93"/>
    </row>
    <row r="1683" spans="1:25" x14ac:dyDescent="0.15">
      <c r="A1683" s="91"/>
      <c r="B1683" s="91"/>
      <c r="C1683" s="91"/>
      <c r="D1683" s="91"/>
      <c r="E1683" s="91"/>
      <c r="F1683" s="92"/>
      <c r="G1683" s="93"/>
      <c r="H1683" s="93"/>
      <c r="I1683" s="93"/>
      <c r="J1683" s="93"/>
      <c r="K1683" s="93"/>
      <c r="L1683" s="93"/>
      <c r="M1683" s="93"/>
      <c r="N1683" s="93"/>
      <c r="O1683" s="93"/>
      <c r="P1683" s="93"/>
      <c r="Q1683" s="93"/>
      <c r="R1683" s="93"/>
      <c r="S1683" s="93"/>
      <c r="T1683" s="93"/>
      <c r="U1683" s="93"/>
      <c r="V1683" s="93"/>
      <c r="W1683" s="93"/>
      <c r="X1683" s="93"/>
      <c r="Y1683" s="93"/>
    </row>
    <row r="1684" spans="1:25" x14ac:dyDescent="0.15">
      <c r="A1684" s="91"/>
      <c r="B1684" s="91"/>
      <c r="C1684" s="91"/>
      <c r="D1684" s="91"/>
      <c r="E1684" s="91"/>
      <c r="F1684" s="92"/>
      <c r="G1684" s="93"/>
      <c r="H1684" s="93"/>
      <c r="I1684" s="93"/>
      <c r="J1684" s="93"/>
      <c r="K1684" s="93"/>
      <c r="L1684" s="93"/>
      <c r="M1684" s="93"/>
      <c r="N1684" s="93"/>
      <c r="O1684" s="93"/>
      <c r="P1684" s="93"/>
      <c r="Q1684" s="93"/>
      <c r="R1684" s="93"/>
      <c r="S1684" s="93"/>
      <c r="T1684" s="93"/>
      <c r="U1684" s="93"/>
      <c r="V1684" s="93"/>
      <c r="W1684" s="93"/>
      <c r="X1684" s="93"/>
      <c r="Y1684" s="93"/>
    </row>
    <row r="1685" spans="1:25" x14ac:dyDescent="0.15">
      <c r="A1685" s="91"/>
      <c r="B1685" s="91"/>
      <c r="C1685" s="91"/>
      <c r="D1685" s="91"/>
      <c r="E1685" s="91"/>
      <c r="F1685" s="92"/>
      <c r="G1685" s="93"/>
      <c r="H1685" s="93"/>
      <c r="I1685" s="93"/>
      <c r="J1685" s="93"/>
      <c r="K1685" s="93"/>
      <c r="L1685" s="93"/>
      <c r="M1685" s="93"/>
      <c r="N1685" s="93"/>
      <c r="O1685" s="93"/>
      <c r="P1685" s="93"/>
      <c r="Q1685" s="93"/>
      <c r="R1685" s="93"/>
      <c r="S1685" s="93"/>
      <c r="T1685" s="93"/>
      <c r="U1685" s="93"/>
      <c r="V1685" s="93"/>
      <c r="W1685" s="93"/>
      <c r="X1685" s="93"/>
      <c r="Y1685" s="93"/>
    </row>
    <row r="1686" spans="1:25" x14ac:dyDescent="0.15">
      <c r="A1686" s="91"/>
      <c r="B1686" s="91"/>
      <c r="C1686" s="91"/>
      <c r="D1686" s="91"/>
      <c r="E1686" s="91"/>
      <c r="F1686" s="92"/>
      <c r="G1686" s="93"/>
      <c r="H1686" s="93"/>
      <c r="I1686" s="93"/>
      <c r="J1686" s="93"/>
      <c r="K1686" s="93"/>
      <c r="L1686" s="93"/>
      <c r="M1686" s="93"/>
      <c r="N1686" s="93"/>
      <c r="O1686" s="93"/>
      <c r="P1686" s="93"/>
      <c r="Q1686" s="93"/>
      <c r="R1686" s="93"/>
      <c r="S1686" s="93"/>
      <c r="T1686" s="93"/>
      <c r="U1686" s="93"/>
      <c r="V1686" s="93"/>
      <c r="W1686" s="93"/>
      <c r="X1686" s="93"/>
      <c r="Y1686" s="93"/>
    </row>
    <row r="1687" spans="1:25" x14ac:dyDescent="0.15">
      <c r="A1687" s="91"/>
      <c r="B1687" s="91"/>
      <c r="C1687" s="91"/>
      <c r="D1687" s="91"/>
      <c r="E1687" s="91"/>
      <c r="F1687" s="92"/>
      <c r="G1687" s="93"/>
      <c r="H1687" s="93"/>
      <c r="I1687" s="93"/>
      <c r="J1687" s="93"/>
      <c r="K1687" s="93"/>
      <c r="L1687" s="93"/>
      <c r="M1687" s="93"/>
      <c r="N1687" s="93"/>
      <c r="O1687" s="93"/>
      <c r="P1687" s="93"/>
      <c r="Q1687" s="93"/>
      <c r="R1687" s="93"/>
      <c r="S1687" s="93"/>
      <c r="T1687" s="93"/>
      <c r="U1687" s="93"/>
      <c r="V1687" s="93"/>
      <c r="W1687" s="93"/>
      <c r="X1687" s="93"/>
      <c r="Y1687" s="93"/>
    </row>
    <row r="1688" spans="1:25" x14ac:dyDescent="0.15">
      <c r="A1688" s="91"/>
      <c r="B1688" s="91"/>
      <c r="C1688" s="91"/>
      <c r="D1688" s="91"/>
      <c r="E1688" s="91"/>
      <c r="F1688" s="92"/>
      <c r="G1688" s="93"/>
      <c r="H1688" s="93"/>
      <c r="I1688" s="93"/>
      <c r="J1688" s="93"/>
      <c r="K1688" s="93"/>
      <c r="L1688" s="93"/>
      <c r="M1688" s="93"/>
      <c r="N1688" s="93"/>
      <c r="O1688" s="93"/>
      <c r="P1688" s="93"/>
      <c r="Q1688" s="93"/>
      <c r="R1688" s="93"/>
      <c r="S1688" s="93"/>
      <c r="T1688" s="93"/>
      <c r="U1688" s="93"/>
      <c r="V1688" s="93"/>
      <c r="W1688" s="93"/>
      <c r="X1688" s="93"/>
      <c r="Y1688" s="93"/>
    </row>
    <row r="1689" spans="1:25" x14ac:dyDescent="0.15">
      <c r="A1689" s="91"/>
      <c r="B1689" s="91"/>
      <c r="C1689" s="91"/>
      <c r="D1689" s="91"/>
      <c r="E1689" s="91"/>
      <c r="F1689" s="92"/>
      <c r="G1689" s="93"/>
      <c r="H1689" s="93"/>
      <c r="I1689" s="93"/>
      <c r="J1689" s="93"/>
      <c r="K1689" s="93"/>
      <c r="L1689" s="93"/>
      <c r="M1689" s="93"/>
      <c r="N1689" s="93"/>
      <c r="O1689" s="93"/>
      <c r="P1689" s="93"/>
      <c r="Q1689" s="93"/>
      <c r="R1689" s="93"/>
      <c r="S1689" s="93"/>
      <c r="T1689" s="93"/>
      <c r="U1689" s="93"/>
      <c r="V1689" s="93"/>
      <c r="W1689" s="93"/>
      <c r="X1689" s="93"/>
      <c r="Y1689" s="93"/>
    </row>
    <row r="1690" spans="1:25" x14ac:dyDescent="0.15">
      <c r="A1690" s="91"/>
      <c r="B1690" s="91"/>
      <c r="C1690" s="91"/>
      <c r="D1690" s="91"/>
      <c r="E1690" s="91"/>
      <c r="F1690" s="92"/>
      <c r="G1690" s="93"/>
      <c r="H1690" s="93"/>
      <c r="I1690" s="93"/>
      <c r="J1690" s="93"/>
      <c r="K1690" s="93"/>
      <c r="L1690" s="93"/>
      <c r="M1690" s="93"/>
      <c r="N1690" s="93"/>
      <c r="O1690" s="93"/>
      <c r="P1690" s="93"/>
      <c r="Q1690" s="93"/>
      <c r="R1690" s="93"/>
      <c r="S1690" s="93"/>
      <c r="T1690" s="93"/>
      <c r="U1690" s="93"/>
      <c r="V1690" s="93"/>
      <c r="W1690" s="93"/>
      <c r="X1690" s="93"/>
      <c r="Y1690" s="93"/>
    </row>
    <row r="1691" spans="1:25" x14ac:dyDescent="0.15">
      <c r="A1691" s="91"/>
      <c r="B1691" s="91"/>
      <c r="C1691" s="91"/>
      <c r="D1691" s="91"/>
      <c r="E1691" s="91"/>
      <c r="F1691" s="92"/>
      <c r="G1691" s="93"/>
      <c r="H1691" s="93"/>
      <c r="I1691" s="93"/>
      <c r="J1691" s="93"/>
      <c r="K1691" s="93"/>
      <c r="L1691" s="93"/>
      <c r="M1691" s="93"/>
      <c r="N1691" s="93"/>
      <c r="O1691" s="93"/>
      <c r="P1691" s="93"/>
      <c r="Q1691" s="93"/>
      <c r="R1691" s="93"/>
      <c r="S1691" s="93"/>
      <c r="T1691" s="93"/>
      <c r="U1691" s="93"/>
      <c r="V1691" s="93"/>
      <c r="W1691" s="93"/>
      <c r="X1691" s="93"/>
      <c r="Y1691" s="93"/>
    </row>
    <row r="1692" spans="1:25" x14ac:dyDescent="0.15">
      <c r="A1692" s="91"/>
      <c r="B1692" s="91"/>
      <c r="C1692" s="91"/>
      <c r="D1692" s="91"/>
      <c r="E1692" s="91"/>
      <c r="F1692" s="92"/>
      <c r="G1692" s="93"/>
      <c r="H1692" s="93"/>
      <c r="I1692" s="93"/>
      <c r="J1692" s="93"/>
      <c r="K1692" s="93"/>
      <c r="L1692" s="93"/>
      <c r="M1692" s="93"/>
      <c r="N1692" s="93"/>
      <c r="O1692" s="93"/>
      <c r="P1692" s="93"/>
      <c r="Q1692" s="93"/>
      <c r="R1692" s="93"/>
      <c r="S1692" s="93"/>
      <c r="T1692" s="93"/>
      <c r="U1692" s="93"/>
      <c r="V1692" s="93"/>
      <c r="W1692" s="93"/>
      <c r="X1692" s="93"/>
      <c r="Y1692" s="93"/>
    </row>
    <row r="1693" spans="1:25" x14ac:dyDescent="0.15">
      <c r="A1693" s="91"/>
      <c r="B1693" s="91"/>
      <c r="C1693" s="91"/>
      <c r="D1693" s="91"/>
      <c r="E1693" s="91"/>
      <c r="F1693" s="92"/>
      <c r="G1693" s="93"/>
      <c r="H1693" s="93"/>
      <c r="I1693" s="93"/>
      <c r="J1693" s="93"/>
      <c r="K1693" s="93"/>
      <c r="L1693" s="93"/>
      <c r="M1693" s="93"/>
      <c r="N1693" s="93"/>
      <c r="O1693" s="93"/>
      <c r="P1693" s="93"/>
      <c r="Q1693" s="93"/>
      <c r="R1693" s="93"/>
      <c r="S1693" s="93"/>
      <c r="T1693" s="93"/>
      <c r="U1693" s="93"/>
      <c r="V1693" s="93"/>
      <c r="W1693" s="93"/>
      <c r="X1693" s="93"/>
      <c r="Y1693" s="93"/>
    </row>
    <row r="1694" spans="1:25" x14ac:dyDescent="0.15">
      <c r="A1694" s="91"/>
      <c r="B1694" s="91"/>
      <c r="C1694" s="91"/>
      <c r="D1694" s="91"/>
      <c r="E1694" s="91"/>
      <c r="F1694" s="92"/>
      <c r="G1694" s="93"/>
      <c r="H1694" s="93"/>
      <c r="I1694" s="93"/>
      <c r="J1694" s="93"/>
      <c r="K1694" s="93"/>
      <c r="L1694" s="93"/>
      <c r="M1694" s="93"/>
      <c r="N1694" s="93"/>
      <c r="O1694" s="93"/>
      <c r="P1694" s="93"/>
      <c r="Q1694" s="93"/>
      <c r="R1694" s="93"/>
      <c r="S1694" s="93"/>
      <c r="T1694" s="93"/>
      <c r="U1694" s="93"/>
      <c r="V1694" s="93"/>
      <c r="W1694" s="93"/>
      <c r="X1694" s="93"/>
      <c r="Y1694" s="93"/>
    </row>
    <row r="1695" spans="1:25" x14ac:dyDescent="0.15">
      <c r="A1695" s="91"/>
      <c r="B1695" s="91"/>
      <c r="C1695" s="91"/>
      <c r="D1695" s="91"/>
      <c r="E1695" s="91"/>
      <c r="F1695" s="92"/>
      <c r="G1695" s="93"/>
      <c r="H1695" s="93"/>
      <c r="I1695" s="93"/>
      <c r="J1695" s="93"/>
      <c r="K1695" s="93"/>
      <c r="L1695" s="93"/>
      <c r="M1695" s="93"/>
      <c r="N1695" s="93"/>
      <c r="O1695" s="93"/>
      <c r="P1695" s="93"/>
      <c r="Q1695" s="93"/>
      <c r="R1695" s="93"/>
      <c r="S1695" s="93"/>
      <c r="T1695" s="93"/>
      <c r="U1695" s="93"/>
      <c r="V1695" s="93"/>
      <c r="W1695" s="93"/>
      <c r="X1695" s="93"/>
      <c r="Y1695" s="93"/>
    </row>
    <row r="1696" spans="1:25" x14ac:dyDescent="0.15">
      <c r="A1696" s="91"/>
      <c r="B1696" s="91"/>
      <c r="C1696" s="91"/>
      <c r="D1696" s="91"/>
      <c r="E1696" s="91"/>
      <c r="F1696" s="92"/>
      <c r="G1696" s="93"/>
      <c r="H1696" s="93"/>
      <c r="I1696" s="93"/>
      <c r="J1696" s="93"/>
      <c r="K1696" s="93"/>
      <c r="L1696" s="93"/>
      <c r="M1696" s="93"/>
      <c r="N1696" s="93"/>
      <c r="O1696" s="93"/>
      <c r="P1696" s="93"/>
      <c r="Q1696" s="93"/>
      <c r="R1696" s="93"/>
      <c r="S1696" s="93"/>
      <c r="T1696" s="93"/>
      <c r="U1696" s="93"/>
      <c r="V1696" s="93"/>
      <c r="W1696" s="93"/>
      <c r="X1696" s="93"/>
      <c r="Y1696" s="93"/>
    </row>
    <row r="1697" spans="1:25" x14ac:dyDescent="0.15">
      <c r="A1697" s="91"/>
      <c r="B1697" s="91"/>
      <c r="C1697" s="91"/>
      <c r="D1697" s="91"/>
      <c r="E1697" s="91"/>
      <c r="F1697" s="92"/>
      <c r="G1697" s="93"/>
      <c r="H1697" s="93"/>
      <c r="I1697" s="93"/>
      <c r="J1697" s="93"/>
      <c r="K1697" s="93"/>
      <c r="L1697" s="93"/>
      <c r="M1697" s="93"/>
      <c r="N1697" s="93"/>
      <c r="O1697" s="93"/>
      <c r="P1697" s="93"/>
      <c r="Q1697" s="93"/>
      <c r="R1697" s="93"/>
      <c r="S1697" s="93"/>
      <c r="T1697" s="93"/>
      <c r="U1697" s="93"/>
      <c r="V1697" s="93"/>
      <c r="W1697" s="93"/>
      <c r="X1697" s="93"/>
      <c r="Y1697" s="93"/>
    </row>
    <row r="1698" spans="1:25" x14ac:dyDescent="0.15">
      <c r="A1698" s="91"/>
      <c r="B1698" s="91"/>
      <c r="C1698" s="91"/>
      <c r="D1698" s="91"/>
      <c r="E1698" s="91"/>
      <c r="F1698" s="92"/>
      <c r="G1698" s="93"/>
      <c r="H1698" s="93"/>
      <c r="I1698" s="93"/>
      <c r="J1698" s="93"/>
      <c r="K1698" s="93"/>
      <c r="L1698" s="93"/>
      <c r="M1698" s="93"/>
      <c r="N1698" s="93"/>
      <c r="O1698" s="93"/>
      <c r="P1698" s="93"/>
      <c r="Q1698" s="93"/>
      <c r="R1698" s="93"/>
      <c r="S1698" s="93"/>
      <c r="T1698" s="93"/>
      <c r="U1698" s="93"/>
      <c r="V1698" s="93"/>
      <c r="W1698" s="93"/>
      <c r="X1698" s="93"/>
      <c r="Y1698" s="93"/>
    </row>
    <row r="1699" spans="1:25" x14ac:dyDescent="0.15">
      <c r="A1699" s="91"/>
      <c r="B1699" s="91"/>
      <c r="C1699" s="91"/>
      <c r="D1699" s="91"/>
      <c r="E1699" s="91"/>
      <c r="F1699" s="92"/>
      <c r="G1699" s="93"/>
      <c r="H1699" s="93"/>
      <c r="I1699" s="93"/>
      <c r="J1699" s="93"/>
      <c r="K1699" s="93"/>
      <c r="L1699" s="93"/>
      <c r="M1699" s="93"/>
      <c r="N1699" s="93"/>
      <c r="O1699" s="93"/>
      <c r="P1699" s="93"/>
      <c r="Q1699" s="93"/>
      <c r="R1699" s="93"/>
      <c r="S1699" s="93"/>
      <c r="T1699" s="93"/>
      <c r="U1699" s="93"/>
      <c r="V1699" s="93"/>
      <c r="W1699" s="93"/>
      <c r="X1699" s="93"/>
      <c r="Y1699" s="93"/>
    </row>
    <row r="1700" spans="1:25" x14ac:dyDescent="0.15">
      <c r="A1700" s="91"/>
      <c r="B1700" s="91"/>
      <c r="C1700" s="91"/>
      <c r="D1700" s="91"/>
      <c r="E1700" s="91"/>
      <c r="F1700" s="92"/>
      <c r="G1700" s="93"/>
      <c r="H1700" s="93"/>
      <c r="I1700" s="93"/>
      <c r="J1700" s="93"/>
      <c r="K1700" s="93"/>
      <c r="L1700" s="93"/>
      <c r="M1700" s="93"/>
      <c r="N1700" s="93"/>
      <c r="O1700" s="93"/>
      <c r="P1700" s="93"/>
      <c r="Q1700" s="93"/>
      <c r="R1700" s="93"/>
      <c r="S1700" s="93"/>
      <c r="T1700" s="93"/>
      <c r="U1700" s="93"/>
      <c r="V1700" s="93"/>
      <c r="W1700" s="93"/>
      <c r="X1700" s="93"/>
      <c r="Y1700" s="93"/>
    </row>
    <row r="1701" spans="1:25" x14ac:dyDescent="0.15">
      <c r="A1701" s="91"/>
      <c r="B1701" s="91"/>
      <c r="C1701" s="91"/>
      <c r="D1701" s="91"/>
      <c r="E1701" s="91"/>
      <c r="F1701" s="92"/>
      <c r="G1701" s="93"/>
      <c r="H1701" s="93"/>
      <c r="I1701" s="93"/>
      <c r="J1701" s="93"/>
      <c r="K1701" s="93"/>
      <c r="L1701" s="93"/>
      <c r="M1701" s="93"/>
      <c r="N1701" s="93"/>
      <c r="O1701" s="93"/>
      <c r="P1701" s="93"/>
      <c r="Q1701" s="93"/>
      <c r="R1701" s="93"/>
      <c r="S1701" s="93"/>
      <c r="T1701" s="93"/>
      <c r="U1701" s="93"/>
      <c r="V1701" s="93"/>
      <c r="W1701" s="93"/>
      <c r="X1701" s="93"/>
      <c r="Y1701" s="93"/>
    </row>
    <row r="1702" spans="1:25" x14ac:dyDescent="0.15">
      <c r="A1702" s="91"/>
      <c r="B1702" s="91"/>
      <c r="C1702" s="91"/>
      <c r="D1702" s="91"/>
      <c r="E1702" s="91"/>
      <c r="F1702" s="92"/>
      <c r="G1702" s="93"/>
      <c r="H1702" s="93"/>
      <c r="I1702" s="93"/>
      <c r="J1702" s="93"/>
      <c r="K1702" s="93"/>
      <c r="L1702" s="93"/>
      <c r="M1702" s="93"/>
      <c r="N1702" s="93"/>
      <c r="O1702" s="93"/>
      <c r="P1702" s="93"/>
      <c r="Q1702" s="93"/>
      <c r="R1702" s="93"/>
      <c r="S1702" s="93"/>
      <c r="T1702" s="93"/>
      <c r="U1702" s="93"/>
      <c r="V1702" s="93"/>
      <c r="W1702" s="93"/>
      <c r="X1702" s="93"/>
      <c r="Y1702" s="93"/>
    </row>
    <row r="1703" spans="1:25" x14ac:dyDescent="0.15">
      <c r="A1703" s="91"/>
      <c r="B1703" s="91"/>
      <c r="C1703" s="91"/>
      <c r="D1703" s="91"/>
      <c r="E1703" s="91"/>
      <c r="F1703" s="92"/>
      <c r="G1703" s="93"/>
      <c r="H1703" s="93"/>
      <c r="I1703" s="93"/>
      <c r="J1703" s="93"/>
      <c r="K1703" s="93"/>
      <c r="L1703" s="93"/>
      <c r="M1703" s="93"/>
      <c r="N1703" s="93"/>
      <c r="O1703" s="93"/>
      <c r="P1703" s="93"/>
      <c r="Q1703" s="93"/>
      <c r="R1703" s="93"/>
      <c r="S1703" s="93"/>
      <c r="T1703" s="93"/>
      <c r="U1703" s="93"/>
      <c r="V1703" s="93"/>
      <c r="W1703" s="93"/>
      <c r="X1703" s="93"/>
      <c r="Y1703" s="93"/>
    </row>
    <row r="1704" spans="1:25" x14ac:dyDescent="0.15">
      <c r="A1704" s="91"/>
      <c r="B1704" s="91"/>
      <c r="C1704" s="91"/>
      <c r="D1704" s="91"/>
      <c r="E1704" s="91"/>
      <c r="F1704" s="92"/>
      <c r="G1704" s="93"/>
      <c r="H1704" s="93"/>
      <c r="I1704" s="93"/>
      <c r="J1704" s="93"/>
      <c r="K1704" s="93"/>
      <c r="L1704" s="93"/>
      <c r="M1704" s="93"/>
      <c r="N1704" s="93"/>
      <c r="O1704" s="93"/>
      <c r="P1704" s="93"/>
      <c r="Q1704" s="93"/>
      <c r="R1704" s="93"/>
      <c r="S1704" s="93"/>
      <c r="T1704" s="93"/>
      <c r="U1704" s="93"/>
      <c r="V1704" s="93"/>
      <c r="W1704" s="93"/>
      <c r="X1704" s="93"/>
      <c r="Y1704" s="93"/>
    </row>
    <row r="1705" spans="1:25" x14ac:dyDescent="0.15">
      <c r="A1705" s="91"/>
      <c r="B1705" s="91"/>
      <c r="C1705" s="91"/>
      <c r="D1705" s="91"/>
      <c r="E1705" s="91"/>
      <c r="F1705" s="92"/>
      <c r="G1705" s="93"/>
      <c r="H1705" s="93"/>
      <c r="I1705" s="93"/>
      <c r="J1705" s="93"/>
      <c r="K1705" s="93"/>
      <c r="L1705" s="93"/>
      <c r="M1705" s="93"/>
      <c r="N1705" s="93"/>
      <c r="O1705" s="93"/>
      <c r="P1705" s="93"/>
      <c r="Q1705" s="93"/>
      <c r="R1705" s="93"/>
      <c r="S1705" s="93"/>
      <c r="T1705" s="93"/>
      <c r="U1705" s="93"/>
      <c r="V1705" s="93"/>
      <c r="W1705" s="93"/>
      <c r="X1705" s="93"/>
      <c r="Y1705" s="93"/>
    </row>
    <row r="1706" spans="1:25" x14ac:dyDescent="0.15">
      <c r="A1706" s="91"/>
      <c r="B1706" s="91"/>
      <c r="C1706" s="91"/>
      <c r="D1706" s="91"/>
      <c r="E1706" s="91"/>
      <c r="F1706" s="92"/>
      <c r="G1706" s="93"/>
      <c r="H1706" s="93"/>
      <c r="I1706" s="93"/>
      <c r="J1706" s="93"/>
      <c r="K1706" s="93"/>
      <c r="L1706" s="93"/>
      <c r="M1706" s="93"/>
      <c r="N1706" s="93"/>
      <c r="O1706" s="93"/>
      <c r="P1706" s="93"/>
      <c r="Q1706" s="93"/>
      <c r="R1706" s="93"/>
      <c r="S1706" s="93"/>
      <c r="T1706" s="93"/>
      <c r="U1706" s="93"/>
      <c r="V1706" s="93"/>
      <c r="W1706" s="93"/>
      <c r="X1706" s="93"/>
      <c r="Y1706" s="93"/>
    </row>
    <row r="1707" spans="1:25" x14ac:dyDescent="0.15">
      <c r="A1707" s="91"/>
      <c r="B1707" s="91"/>
      <c r="C1707" s="91"/>
      <c r="D1707" s="91"/>
      <c r="E1707" s="91"/>
      <c r="F1707" s="92"/>
      <c r="G1707" s="93"/>
      <c r="H1707" s="93"/>
      <c r="I1707" s="93"/>
      <c r="J1707" s="93"/>
      <c r="K1707" s="93"/>
      <c r="L1707" s="93"/>
      <c r="M1707" s="93"/>
      <c r="N1707" s="93"/>
      <c r="O1707" s="93"/>
      <c r="P1707" s="93"/>
      <c r="Q1707" s="93"/>
      <c r="R1707" s="93"/>
      <c r="S1707" s="93"/>
      <c r="T1707" s="93"/>
      <c r="U1707" s="93"/>
      <c r="V1707" s="93"/>
      <c r="W1707" s="93"/>
      <c r="X1707" s="93"/>
      <c r="Y1707" s="93"/>
    </row>
    <row r="1708" spans="1:25" x14ac:dyDescent="0.15">
      <c r="A1708" s="91"/>
      <c r="B1708" s="91"/>
      <c r="C1708" s="91"/>
      <c r="D1708" s="91"/>
      <c r="E1708" s="91"/>
      <c r="F1708" s="92"/>
      <c r="G1708" s="93"/>
      <c r="H1708" s="93"/>
      <c r="I1708" s="93"/>
      <c r="J1708" s="93"/>
      <c r="K1708" s="93"/>
      <c r="L1708" s="93"/>
      <c r="M1708" s="93"/>
      <c r="N1708" s="93"/>
      <c r="O1708" s="93"/>
      <c r="P1708" s="93"/>
      <c r="Q1708" s="93"/>
      <c r="R1708" s="93"/>
      <c r="S1708" s="93"/>
      <c r="T1708" s="93"/>
      <c r="U1708" s="93"/>
      <c r="V1708" s="93"/>
      <c r="W1708" s="93"/>
      <c r="X1708" s="93"/>
      <c r="Y1708" s="93"/>
    </row>
    <row r="1709" spans="1:25" x14ac:dyDescent="0.15">
      <c r="A1709" s="91"/>
      <c r="B1709" s="91"/>
      <c r="C1709" s="91"/>
      <c r="D1709" s="91"/>
      <c r="E1709" s="91"/>
      <c r="F1709" s="92"/>
      <c r="G1709" s="93"/>
      <c r="H1709" s="93"/>
      <c r="I1709" s="93"/>
      <c r="J1709" s="93"/>
      <c r="K1709" s="93"/>
      <c r="L1709" s="93"/>
      <c r="M1709" s="93"/>
      <c r="N1709" s="93"/>
      <c r="O1709" s="93"/>
      <c r="P1709" s="93"/>
      <c r="Q1709" s="93"/>
      <c r="R1709" s="93"/>
      <c r="S1709" s="93"/>
      <c r="T1709" s="93"/>
      <c r="U1709" s="93"/>
      <c r="V1709" s="93"/>
      <c r="W1709" s="93"/>
      <c r="X1709" s="93"/>
      <c r="Y1709" s="93"/>
    </row>
    <row r="1710" spans="1:25" x14ac:dyDescent="0.15">
      <c r="A1710" s="91"/>
      <c r="B1710" s="91"/>
      <c r="C1710" s="91"/>
      <c r="D1710" s="91"/>
      <c r="E1710" s="91"/>
      <c r="F1710" s="92"/>
      <c r="G1710" s="93"/>
      <c r="H1710" s="93"/>
      <c r="I1710" s="93"/>
      <c r="J1710" s="93"/>
      <c r="K1710" s="93"/>
      <c r="L1710" s="93"/>
      <c r="M1710" s="93"/>
      <c r="N1710" s="93"/>
      <c r="O1710" s="93"/>
      <c r="P1710" s="93"/>
      <c r="Q1710" s="93"/>
      <c r="R1710" s="93"/>
      <c r="S1710" s="93"/>
      <c r="T1710" s="93"/>
      <c r="U1710" s="93"/>
      <c r="V1710" s="93"/>
      <c r="W1710" s="93"/>
      <c r="X1710" s="93"/>
      <c r="Y1710" s="93"/>
    </row>
    <row r="1711" spans="1:25" x14ac:dyDescent="0.15">
      <c r="A1711" s="91"/>
      <c r="B1711" s="91"/>
      <c r="C1711" s="91"/>
      <c r="D1711" s="91"/>
      <c r="E1711" s="91"/>
      <c r="F1711" s="92"/>
      <c r="G1711" s="93"/>
      <c r="H1711" s="93"/>
      <c r="I1711" s="93"/>
      <c r="J1711" s="93"/>
      <c r="K1711" s="93"/>
      <c r="L1711" s="93"/>
      <c r="M1711" s="93"/>
      <c r="N1711" s="93"/>
      <c r="O1711" s="93"/>
      <c r="P1711" s="93"/>
      <c r="Q1711" s="93"/>
      <c r="R1711" s="93"/>
      <c r="S1711" s="93"/>
      <c r="T1711" s="93"/>
      <c r="U1711" s="93"/>
      <c r="V1711" s="93"/>
      <c r="W1711" s="93"/>
      <c r="X1711" s="93"/>
      <c r="Y1711" s="93"/>
    </row>
    <row r="1712" spans="1:25" x14ac:dyDescent="0.15">
      <c r="A1712" s="91"/>
      <c r="B1712" s="91"/>
      <c r="C1712" s="91"/>
      <c r="D1712" s="91"/>
      <c r="E1712" s="91"/>
      <c r="F1712" s="92"/>
      <c r="G1712" s="93"/>
      <c r="H1712" s="93"/>
      <c r="I1712" s="93"/>
      <c r="J1712" s="93"/>
      <c r="K1712" s="93"/>
      <c r="L1712" s="93"/>
      <c r="M1712" s="93"/>
      <c r="N1712" s="93"/>
      <c r="O1712" s="93"/>
      <c r="P1712" s="93"/>
      <c r="Q1712" s="93"/>
      <c r="R1712" s="93"/>
      <c r="S1712" s="93"/>
      <c r="T1712" s="93"/>
      <c r="U1712" s="93"/>
      <c r="V1712" s="93"/>
      <c r="W1712" s="93"/>
      <c r="X1712" s="93"/>
      <c r="Y1712" s="93"/>
    </row>
    <row r="1713" spans="1:25" x14ac:dyDescent="0.15">
      <c r="A1713" s="91"/>
      <c r="B1713" s="91"/>
      <c r="C1713" s="91"/>
      <c r="D1713" s="91"/>
      <c r="E1713" s="91"/>
      <c r="F1713" s="92"/>
      <c r="G1713" s="93"/>
      <c r="H1713" s="93"/>
      <c r="I1713" s="93"/>
      <c r="J1713" s="93"/>
      <c r="K1713" s="93"/>
      <c r="L1713" s="93"/>
      <c r="M1713" s="93"/>
      <c r="N1713" s="93"/>
      <c r="O1713" s="93"/>
      <c r="P1713" s="93"/>
      <c r="Q1713" s="93"/>
      <c r="R1713" s="93"/>
      <c r="S1713" s="93"/>
      <c r="T1713" s="93"/>
      <c r="U1713" s="93"/>
      <c r="V1713" s="93"/>
      <c r="W1713" s="93"/>
      <c r="X1713" s="93"/>
      <c r="Y1713" s="93"/>
    </row>
    <row r="1714" spans="1:25" x14ac:dyDescent="0.15">
      <c r="A1714" s="91"/>
      <c r="B1714" s="91"/>
      <c r="C1714" s="91"/>
      <c r="D1714" s="91"/>
      <c r="E1714" s="91"/>
      <c r="F1714" s="92"/>
      <c r="G1714" s="93"/>
      <c r="H1714" s="93"/>
      <c r="I1714" s="93"/>
      <c r="J1714" s="93"/>
      <c r="K1714" s="93"/>
      <c r="L1714" s="93"/>
      <c r="M1714" s="93"/>
      <c r="N1714" s="93"/>
      <c r="O1714" s="93"/>
      <c r="P1714" s="93"/>
      <c r="Q1714" s="93"/>
      <c r="R1714" s="93"/>
      <c r="S1714" s="93"/>
      <c r="T1714" s="93"/>
      <c r="U1714" s="93"/>
      <c r="V1714" s="93"/>
      <c r="W1714" s="93"/>
      <c r="X1714" s="93"/>
      <c r="Y1714" s="93"/>
    </row>
    <row r="1715" spans="1:25" x14ac:dyDescent="0.15">
      <c r="A1715" s="91"/>
      <c r="B1715" s="91"/>
      <c r="C1715" s="91"/>
      <c r="D1715" s="91"/>
      <c r="E1715" s="91"/>
      <c r="F1715" s="92"/>
      <c r="G1715" s="93"/>
      <c r="H1715" s="93"/>
      <c r="I1715" s="93"/>
      <c r="J1715" s="93"/>
      <c r="K1715" s="93"/>
      <c r="L1715" s="93"/>
      <c r="M1715" s="93"/>
      <c r="N1715" s="93"/>
      <c r="O1715" s="93"/>
      <c r="P1715" s="93"/>
      <c r="Q1715" s="93"/>
      <c r="R1715" s="93"/>
      <c r="S1715" s="93"/>
      <c r="T1715" s="93"/>
      <c r="U1715" s="93"/>
      <c r="V1715" s="93"/>
      <c r="W1715" s="93"/>
      <c r="X1715" s="93"/>
      <c r="Y1715" s="93"/>
    </row>
    <row r="1716" spans="1:25" x14ac:dyDescent="0.15">
      <c r="A1716" s="91"/>
      <c r="B1716" s="91"/>
      <c r="C1716" s="91"/>
      <c r="D1716" s="91"/>
      <c r="E1716" s="91"/>
      <c r="F1716" s="92"/>
      <c r="G1716" s="93"/>
      <c r="H1716" s="93"/>
      <c r="I1716" s="93"/>
      <c r="J1716" s="93"/>
      <c r="K1716" s="93"/>
      <c r="L1716" s="93"/>
      <c r="M1716" s="93"/>
      <c r="N1716" s="93"/>
      <c r="O1716" s="93"/>
      <c r="P1716" s="93"/>
      <c r="Q1716" s="93"/>
      <c r="R1716" s="93"/>
      <c r="S1716" s="93"/>
      <c r="T1716" s="93"/>
      <c r="U1716" s="93"/>
      <c r="V1716" s="93"/>
      <c r="W1716" s="93"/>
      <c r="X1716" s="93"/>
      <c r="Y1716" s="93"/>
    </row>
    <row r="1717" spans="1:25" x14ac:dyDescent="0.15">
      <c r="A1717" s="91"/>
      <c r="B1717" s="91"/>
      <c r="C1717" s="91"/>
      <c r="D1717" s="91"/>
      <c r="E1717" s="91"/>
      <c r="F1717" s="92"/>
      <c r="G1717" s="93"/>
      <c r="H1717" s="93"/>
      <c r="I1717" s="93"/>
      <c r="J1717" s="93"/>
      <c r="K1717" s="93"/>
      <c r="L1717" s="93"/>
      <c r="M1717" s="93"/>
      <c r="N1717" s="93"/>
      <c r="O1717" s="93"/>
      <c r="P1717" s="93"/>
      <c r="Q1717" s="93"/>
      <c r="R1717" s="93"/>
      <c r="S1717" s="93"/>
      <c r="T1717" s="93"/>
      <c r="U1717" s="93"/>
      <c r="V1717" s="93"/>
      <c r="W1717" s="93"/>
      <c r="X1717" s="93"/>
      <c r="Y1717" s="93"/>
    </row>
    <row r="1718" spans="1:25" x14ac:dyDescent="0.15">
      <c r="A1718" s="91"/>
      <c r="B1718" s="91"/>
      <c r="C1718" s="91"/>
      <c r="D1718" s="91"/>
      <c r="E1718" s="91"/>
      <c r="F1718" s="92"/>
      <c r="G1718" s="93"/>
      <c r="H1718" s="93"/>
      <c r="I1718" s="93"/>
      <c r="J1718" s="93"/>
      <c r="K1718" s="93"/>
      <c r="L1718" s="93"/>
      <c r="M1718" s="93"/>
      <c r="N1718" s="93"/>
      <c r="O1718" s="93"/>
      <c r="P1718" s="93"/>
      <c r="Q1718" s="93"/>
      <c r="R1718" s="93"/>
      <c r="S1718" s="93"/>
      <c r="T1718" s="93"/>
      <c r="U1718" s="93"/>
      <c r="V1718" s="93"/>
      <c r="W1718" s="93"/>
      <c r="X1718" s="93"/>
      <c r="Y1718" s="93"/>
    </row>
    <row r="1719" spans="1:25" x14ac:dyDescent="0.15">
      <c r="A1719" s="91"/>
      <c r="B1719" s="91"/>
      <c r="C1719" s="91"/>
      <c r="D1719" s="91"/>
      <c r="E1719" s="91"/>
      <c r="F1719" s="92"/>
      <c r="G1719" s="93"/>
      <c r="H1719" s="93"/>
      <c r="I1719" s="93"/>
      <c r="J1719" s="93"/>
      <c r="K1719" s="93"/>
      <c r="L1719" s="93"/>
      <c r="M1719" s="93"/>
      <c r="N1719" s="93"/>
      <c r="O1719" s="93"/>
      <c r="P1719" s="93"/>
      <c r="Q1719" s="93"/>
      <c r="R1719" s="93"/>
      <c r="S1719" s="93"/>
      <c r="T1719" s="93"/>
      <c r="U1719" s="93"/>
      <c r="V1719" s="93"/>
      <c r="W1719" s="93"/>
      <c r="X1719" s="93"/>
      <c r="Y1719" s="93"/>
    </row>
    <row r="1720" spans="1:25" x14ac:dyDescent="0.15">
      <c r="A1720" s="91"/>
      <c r="B1720" s="91"/>
      <c r="C1720" s="91"/>
      <c r="D1720" s="91"/>
      <c r="E1720" s="91"/>
      <c r="F1720" s="92"/>
      <c r="G1720" s="93"/>
      <c r="H1720" s="93"/>
      <c r="I1720" s="93"/>
      <c r="J1720" s="93"/>
      <c r="K1720" s="93"/>
      <c r="L1720" s="93"/>
      <c r="M1720" s="93"/>
      <c r="N1720" s="93"/>
      <c r="O1720" s="93"/>
      <c r="P1720" s="93"/>
      <c r="Q1720" s="93"/>
      <c r="R1720" s="93"/>
      <c r="S1720" s="93"/>
      <c r="T1720" s="93"/>
      <c r="U1720" s="93"/>
      <c r="V1720" s="93"/>
      <c r="W1720" s="93"/>
      <c r="X1720" s="93"/>
      <c r="Y1720" s="93"/>
    </row>
    <row r="1721" spans="1:25" x14ac:dyDescent="0.15">
      <c r="A1721" s="91"/>
      <c r="B1721" s="91"/>
      <c r="C1721" s="91"/>
      <c r="D1721" s="91"/>
      <c r="E1721" s="91"/>
      <c r="F1721" s="92"/>
      <c r="G1721" s="93"/>
      <c r="H1721" s="93"/>
      <c r="I1721" s="93"/>
      <c r="J1721" s="93"/>
      <c r="K1721" s="93"/>
      <c r="L1721" s="93"/>
      <c r="M1721" s="93"/>
      <c r="N1721" s="93"/>
      <c r="O1721" s="93"/>
      <c r="P1721" s="93"/>
      <c r="Q1721" s="93"/>
      <c r="R1721" s="93"/>
      <c r="S1721" s="93"/>
      <c r="T1721" s="93"/>
      <c r="U1721" s="93"/>
      <c r="V1721" s="93"/>
      <c r="W1721" s="93"/>
      <c r="X1721" s="93"/>
      <c r="Y1721" s="93"/>
    </row>
    <row r="1722" spans="1:25" x14ac:dyDescent="0.15">
      <c r="A1722" s="91"/>
      <c r="B1722" s="91"/>
      <c r="C1722" s="91"/>
      <c r="D1722" s="91"/>
      <c r="E1722" s="91"/>
      <c r="F1722" s="92"/>
      <c r="G1722" s="93"/>
      <c r="H1722" s="93"/>
      <c r="I1722" s="93"/>
      <c r="J1722" s="93"/>
      <c r="K1722" s="93"/>
      <c r="L1722" s="93"/>
      <c r="M1722" s="93"/>
      <c r="N1722" s="93"/>
      <c r="O1722" s="93"/>
      <c r="P1722" s="93"/>
      <c r="Q1722" s="93"/>
      <c r="R1722" s="93"/>
      <c r="S1722" s="93"/>
      <c r="T1722" s="93"/>
      <c r="U1722" s="93"/>
      <c r="V1722" s="93"/>
      <c r="W1722" s="93"/>
      <c r="X1722" s="93"/>
      <c r="Y1722" s="93"/>
    </row>
    <row r="1723" spans="1:25" x14ac:dyDescent="0.15">
      <c r="A1723" s="91"/>
      <c r="B1723" s="91"/>
      <c r="C1723" s="91"/>
      <c r="D1723" s="91"/>
      <c r="E1723" s="91"/>
      <c r="F1723" s="92"/>
      <c r="G1723" s="93"/>
      <c r="H1723" s="93"/>
      <c r="I1723" s="93"/>
      <c r="J1723" s="93"/>
      <c r="K1723" s="93"/>
      <c r="L1723" s="93"/>
      <c r="M1723" s="93"/>
      <c r="N1723" s="93"/>
      <c r="O1723" s="93"/>
      <c r="P1723" s="93"/>
      <c r="Q1723" s="93"/>
      <c r="R1723" s="93"/>
      <c r="S1723" s="93"/>
      <c r="T1723" s="93"/>
      <c r="U1723" s="93"/>
      <c r="V1723" s="93"/>
      <c r="W1723" s="93"/>
      <c r="X1723" s="93"/>
      <c r="Y1723" s="93"/>
    </row>
    <row r="1724" spans="1:25" x14ac:dyDescent="0.15">
      <c r="A1724" s="91"/>
      <c r="B1724" s="91"/>
      <c r="C1724" s="91"/>
      <c r="D1724" s="91"/>
      <c r="E1724" s="91"/>
      <c r="F1724" s="92"/>
      <c r="G1724" s="93"/>
      <c r="H1724" s="93"/>
      <c r="I1724" s="93"/>
      <c r="J1724" s="93"/>
      <c r="K1724" s="93"/>
      <c r="L1724" s="93"/>
      <c r="M1724" s="93"/>
      <c r="N1724" s="93"/>
      <c r="O1724" s="93"/>
      <c r="P1724" s="93"/>
      <c r="Q1724" s="93"/>
      <c r="R1724" s="93"/>
      <c r="S1724" s="93"/>
      <c r="T1724" s="93"/>
      <c r="U1724" s="93"/>
      <c r="V1724" s="93"/>
      <c r="W1724" s="93"/>
      <c r="X1724" s="93"/>
      <c r="Y1724" s="93"/>
    </row>
    <row r="1725" spans="1:25" x14ac:dyDescent="0.15">
      <c r="A1725" s="91"/>
      <c r="B1725" s="91"/>
      <c r="C1725" s="91"/>
      <c r="D1725" s="91"/>
      <c r="E1725" s="91"/>
      <c r="F1725" s="92"/>
      <c r="G1725" s="93"/>
      <c r="H1725" s="93"/>
      <c r="I1725" s="93"/>
      <c r="J1725" s="93"/>
      <c r="K1725" s="93"/>
      <c r="L1725" s="93"/>
      <c r="M1725" s="93"/>
      <c r="N1725" s="93"/>
      <c r="O1725" s="93"/>
      <c r="P1725" s="93"/>
      <c r="Q1725" s="93"/>
      <c r="R1725" s="93"/>
      <c r="S1725" s="93"/>
      <c r="T1725" s="93"/>
      <c r="U1725" s="93"/>
      <c r="V1725" s="93"/>
      <c r="W1725" s="93"/>
      <c r="X1725" s="93"/>
      <c r="Y1725" s="93"/>
    </row>
    <row r="1726" spans="1:25" x14ac:dyDescent="0.15">
      <c r="A1726" s="91"/>
      <c r="B1726" s="91"/>
      <c r="C1726" s="91"/>
      <c r="D1726" s="91"/>
      <c r="E1726" s="91"/>
      <c r="F1726" s="92"/>
      <c r="G1726" s="93"/>
      <c r="H1726" s="93"/>
      <c r="I1726" s="93"/>
      <c r="J1726" s="93"/>
      <c r="K1726" s="93"/>
      <c r="L1726" s="93"/>
      <c r="M1726" s="93"/>
      <c r="N1726" s="93"/>
      <c r="O1726" s="93"/>
      <c r="P1726" s="93"/>
      <c r="Q1726" s="93"/>
      <c r="R1726" s="93"/>
      <c r="S1726" s="93"/>
      <c r="T1726" s="93"/>
      <c r="U1726" s="93"/>
      <c r="V1726" s="93"/>
      <c r="W1726" s="93"/>
      <c r="X1726" s="93"/>
      <c r="Y1726" s="93"/>
    </row>
    <row r="1727" spans="1:25" x14ac:dyDescent="0.15">
      <c r="A1727" s="91"/>
      <c r="B1727" s="91"/>
      <c r="C1727" s="91"/>
      <c r="D1727" s="91"/>
      <c r="E1727" s="91"/>
      <c r="F1727" s="92"/>
      <c r="G1727" s="93"/>
      <c r="H1727" s="93"/>
      <c r="I1727" s="93"/>
      <c r="J1727" s="93"/>
      <c r="K1727" s="93"/>
      <c r="L1727" s="93"/>
      <c r="M1727" s="93"/>
      <c r="N1727" s="93"/>
      <c r="O1727" s="93"/>
      <c r="P1727" s="93"/>
      <c r="Q1727" s="93"/>
      <c r="R1727" s="93"/>
      <c r="S1727" s="93"/>
      <c r="T1727" s="93"/>
      <c r="U1727" s="93"/>
      <c r="V1727" s="93"/>
      <c r="W1727" s="93"/>
      <c r="X1727" s="93"/>
      <c r="Y1727" s="93"/>
    </row>
    <row r="1728" spans="1:25" x14ac:dyDescent="0.15">
      <c r="A1728" s="91"/>
      <c r="B1728" s="91"/>
      <c r="C1728" s="91"/>
      <c r="D1728" s="91"/>
      <c r="E1728" s="91"/>
      <c r="F1728" s="92"/>
      <c r="G1728" s="93"/>
      <c r="H1728" s="93"/>
      <c r="I1728" s="93"/>
      <c r="J1728" s="93"/>
      <c r="K1728" s="93"/>
      <c r="L1728" s="93"/>
      <c r="M1728" s="93"/>
      <c r="N1728" s="93"/>
      <c r="O1728" s="93"/>
      <c r="P1728" s="93"/>
      <c r="Q1728" s="93"/>
      <c r="R1728" s="93"/>
      <c r="S1728" s="93"/>
      <c r="T1728" s="93"/>
      <c r="U1728" s="93"/>
      <c r="V1728" s="93"/>
      <c r="W1728" s="93"/>
      <c r="X1728" s="93"/>
      <c r="Y1728" s="93"/>
    </row>
    <row r="1729" spans="1:25" x14ac:dyDescent="0.15">
      <c r="A1729" s="91"/>
      <c r="B1729" s="91"/>
      <c r="C1729" s="91"/>
      <c r="D1729" s="91"/>
      <c r="E1729" s="91"/>
      <c r="F1729" s="92"/>
      <c r="G1729" s="93"/>
      <c r="H1729" s="93"/>
      <c r="I1729" s="93"/>
      <c r="J1729" s="93"/>
      <c r="K1729" s="93"/>
      <c r="L1729" s="93"/>
      <c r="M1729" s="93"/>
      <c r="N1729" s="93"/>
      <c r="O1729" s="93"/>
      <c r="P1729" s="93"/>
      <c r="Q1729" s="93"/>
      <c r="R1729" s="93"/>
      <c r="S1729" s="93"/>
      <c r="T1729" s="93"/>
      <c r="U1729" s="93"/>
      <c r="V1729" s="93"/>
      <c r="W1729" s="93"/>
      <c r="X1729" s="93"/>
      <c r="Y1729" s="93"/>
    </row>
    <row r="1730" spans="1:25" x14ac:dyDescent="0.15">
      <c r="A1730" s="91"/>
      <c r="B1730" s="91"/>
      <c r="C1730" s="91"/>
      <c r="D1730" s="91"/>
      <c r="E1730" s="91"/>
      <c r="F1730" s="92"/>
      <c r="G1730" s="93"/>
      <c r="H1730" s="93"/>
      <c r="I1730" s="93"/>
      <c r="J1730" s="93"/>
      <c r="K1730" s="93"/>
      <c r="L1730" s="93"/>
      <c r="M1730" s="93"/>
      <c r="N1730" s="93"/>
      <c r="O1730" s="93"/>
      <c r="P1730" s="93"/>
      <c r="Q1730" s="93"/>
      <c r="R1730" s="93"/>
      <c r="S1730" s="93"/>
      <c r="T1730" s="93"/>
      <c r="U1730" s="93"/>
      <c r="V1730" s="93"/>
      <c r="W1730" s="93"/>
      <c r="X1730" s="93"/>
      <c r="Y1730" s="93"/>
    </row>
    <row r="1731" spans="1:25" x14ac:dyDescent="0.15">
      <c r="A1731" s="91"/>
      <c r="B1731" s="91"/>
      <c r="C1731" s="91"/>
      <c r="D1731" s="91"/>
      <c r="E1731" s="91"/>
      <c r="F1731" s="92"/>
      <c r="G1731" s="93"/>
      <c r="H1731" s="93"/>
      <c r="I1731" s="93"/>
      <c r="J1731" s="93"/>
      <c r="K1731" s="93"/>
      <c r="L1731" s="93"/>
      <c r="M1731" s="93"/>
      <c r="N1731" s="93"/>
      <c r="O1731" s="93"/>
      <c r="P1731" s="93"/>
      <c r="Q1731" s="93"/>
      <c r="R1731" s="93"/>
      <c r="S1731" s="93"/>
      <c r="T1731" s="93"/>
      <c r="U1731" s="93"/>
      <c r="V1731" s="93"/>
      <c r="W1731" s="93"/>
      <c r="X1731" s="93"/>
      <c r="Y1731" s="93"/>
    </row>
    <row r="1732" spans="1:25" x14ac:dyDescent="0.15">
      <c r="A1732" s="91"/>
      <c r="B1732" s="91"/>
      <c r="C1732" s="91"/>
      <c r="D1732" s="91"/>
      <c r="E1732" s="91"/>
      <c r="F1732" s="92"/>
      <c r="G1732" s="93"/>
      <c r="H1732" s="93"/>
      <c r="I1732" s="93"/>
      <c r="J1732" s="93"/>
      <c r="K1732" s="93"/>
      <c r="L1732" s="93"/>
      <c r="M1732" s="93"/>
      <c r="N1732" s="93"/>
      <c r="O1732" s="93"/>
      <c r="P1732" s="93"/>
      <c r="Q1732" s="93"/>
      <c r="R1732" s="93"/>
      <c r="S1732" s="93"/>
      <c r="T1732" s="93"/>
      <c r="U1732" s="93"/>
      <c r="V1732" s="93"/>
      <c r="W1732" s="93"/>
      <c r="X1732" s="93"/>
      <c r="Y1732" s="93"/>
    </row>
    <row r="1733" spans="1:25" x14ac:dyDescent="0.15">
      <c r="A1733" s="91"/>
      <c r="B1733" s="91"/>
      <c r="C1733" s="91"/>
      <c r="D1733" s="91"/>
      <c r="E1733" s="91"/>
      <c r="F1733" s="92"/>
      <c r="G1733" s="93"/>
      <c r="H1733" s="93"/>
      <c r="I1733" s="93"/>
      <c r="J1733" s="93"/>
      <c r="K1733" s="93"/>
      <c r="L1733" s="93"/>
      <c r="M1733" s="93"/>
      <c r="N1733" s="93"/>
      <c r="O1733" s="93"/>
      <c r="P1733" s="93"/>
      <c r="Q1733" s="93"/>
      <c r="R1733" s="93"/>
      <c r="S1733" s="93"/>
      <c r="T1733" s="93"/>
      <c r="U1733" s="93"/>
      <c r="V1733" s="93"/>
      <c r="W1733" s="93"/>
      <c r="X1733" s="93"/>
      <c r="Y1733" s="93"/>
    </row>
    <row r="1734" spans="1:25" x14ac:dyDescent="0.15">
      <c r="A1734" s="91"/>
      <c r="B1734" s="91"/>
      <c r="C1734" s="91"/>
      <c r="D1734" s="91"/>
      <c r="E1734" s="91"/>
      <c r="F1734" s="92"/>
      <c r="G1734" s="93"/>
      <c r="H1734" s="93"/>
      <c r="I1734" s="93"/>
      <c r="J1734" s="93"/>
      <c r="K1734" s="93"/>
      <c r="L1734" s="93"/>
      <c r="M1734" s="93"/>
      <c r="N1734" s="93"/>
      <c r="O1734" s="93"/>
      <c r="P1734" s="93"/>
      <c r="Q1734" s="93"/>
      <c r="R1734" s="93"/>
      <c r="S1734" s="93"/>
      <c r="T1734" s="93"/>
      <c r="U1734" s="93"/>
      <c r="V1734" s="93"/>
      <c r="W1734" s="93"/>
      <c r="X1734" s="93"/>
      <c r="Y1734" s="93"/>
    </row>
    <row r="1735" spans="1:25" x14ac:dyDescent="0.15">
      <c r="A1735" s="91"/>
      <c r="B1735" s="91"/>
      <c r="C1735" s="91"/>
      <c r="D1735" s="91"/>
      <c r="E1735" s="91"/>
      <c r="F1735" s="92"/>
      <c r="G1735" s="93"/>
      <c r="H1735" s="93"/>
      <c r="I1735" s="93"/>
      <c r="J1735" s="93"/>
      <c r="K1735" s="93"/>
      <c r="L1735" s="93"/>
      <c r="M1735" s="93"/>
      <c r="N1735" s="93"/>
      <c r="O1735" s="93"/>
      <c r="P1735" s="93"/>
      <c r="Q1735" s="93"/>
      <c r="R1735" s="93"/>
      <c r="S1735" s="93"/>
      <c r="T1735" s="93"/>
      <c r="U1735" s="93"/>
      <c r="V1735" s="93"/>
      <c r="W1735" s="93"/>
      <c r="X1735" s="93"/>
      <c r="Y1735" s="93"/>
    </row>
    <row r="1736" spans="1:25" x14ac:dyDescent="0.15">
      <c r="A1736" s="91"/>
      <c r="B1736" s="91"/>
      <c r="C1736" s="91"/>
      <c r="D1736" s="91"/>
      <c r="E1736" s="91"/>
      <c r="F1736" s="92"/>
      <c r="G1736" s="93"/>
      <c r="H1736" s="93"/>
      <c r="I1736" s="93"/>
      <c r="J1736" s="93"/>
      <c r="K1736" s="93"/>
      <c r="L1736" s="93"/>
      <c r="M1736" s="93"/>
      <c r="N1736" s="93"/>
      <c r="O1736" s="93"/>
      <c r="P1736" s="93"/>
      <c r="Q1736" s="93"/>
      <c r="R1736" s="93"/>
      <c r="S1736" s="93"/>
      <c r="T1736" s="93"/>
      <c r="U1736" s="93"/>
      <c r="V1736" s="93"/>
      <c r="W1736" s="93"/>
      <c r="X1736" s="93"/>
      <c r="Y1736" s="93"/>
    </row>
    <row r="1737" spans="1:25" x14ac:dyDescent="0.15">
      <c r="A1737" s="91"/>
      <c r="B1737" s="91"/>
      <c r="C1737" s="91"/>
      <c r="D1737" s="91"/>
      <c r="E1737" s="91"/>
      <c r="F1737" s="92"/>
      <c r="G1737" s="93"/>
      <c r="H1737" s="93"/>
      <c r="I1737" s="93"/>
      <c r="J1737" s="93"/>
      <c r="K1737" s="93"/>
      <c r="L1737" s="93"/>
      <c r="M1737" s="93"/>
      <c r="N1737" s="93"/>
      <c r="O1737" s="93"/>
      <c r="P1737" s="93"/>
      <c r="Q1737" s="93"/>
      <c r="R1737" s="93"/>
      <c r="S1737" s="93"/>
      <c r="T1737" s="93"/>
      <c r="U1737" s="93"/>
      <c r="V1737" s="93"/>
      <c r="W1737" s="93"/>
      <c r="X1737" s="93"/>
      <c r="Y1737" s="93"/>
    </row>
    <row r="1738" spans="1:25" x14ac:dyDescent="0.15">
      <c r="A1738" s="91"/>
      <c r="B1738" s="91"/>
      <c r="C1738" s="91"/>
      <c r="D1738" s="91"/>
      <c r="E1738" s="91"/>
      <c r="F1738" s="92"/>
      <c r="G1738" s="93"/>
      <c r="H1738" s="93"/>
      <c r="I1738" s="93"/>
      <c r="J1738" s="93"/>
      <c r="K1738" s="93"/>
      <c r="L1738" s="93"/>
      <c r="M1738" s="93"/>
      <c r="N1738" s="93"/>
      <c r="O1738" s="93"/>
      <c r="P1738" s="93"/>
      <c r="Q1738" s="93"/>
      <c r="R1738" s="93"/>
      <c r="S1738" s="93"/>
      <c r="T1738" s="93"/>
      <c r="U1738" s="93"/>
      <c r="V1738" s="93"/>
      <c r="W1738" s="93"/>
      <c r="X1738" s="93"/>
      <c r="Y1738" s="93"/>
    </row>
    <row r="1739" spans="1:25" x14ac:dyDescent="0.15">
      <c r="A1739" s="91"/>
      <c r="B1739" s="91"/>
      <c r="C1739" s="91"/>
      <c r="D1739" s="91"/>
      <c r="E1739" s="91"/>
      <c r="F1739" s="92"/>
      <c r="G1739" s="93"/>
      <c r="H1739" s="93"/>
      <c r="I1739" s="93"/>
      <c r="J1739" s="93"/>
      <c r="K1739" s="93"/>
      <c r="L1739" s="93"/>
      <c r="M1739" s="93"/>
      <c r="N1739" s="93"/>
      <c r="O1739" s="93"/>
      <c r="P1739" s="93"/>
      <c r="Q1739" s="93"/>
      <c r="R1739" s="93"/>
      <c r="S1739" s="93"/>
      <c r="T1739" s="93"/>
      <c r="U1739" s="93"/>
      <c r="V1739" s="93"/>
      <c r="W1739" s="93"/>
      <c r="X1739" s="93"/>
      <c r="Y1739" s="93"/>
    </row>
    <row r="1740" spans="1:25" x14ac:dyDescent="0.15">
      <c r="A1740" s="91"/>
      <c r="B1740" s="91"/>
      <c r="C1740" s="91"/>
      <c r="D1740" s="91"/>
      <c r="E1740" s="91"/>
      <c r="F1740" s="92"/>
      <c r="G1740" s="93"/>
      <c r="H1740" s="93"/>
      <c r="I1740" s="93"/>
      <c r="J1740" s="93"/>
      <c r="K1740" s="93"/>
      <c r="L1740" s="93"/>
      <c r="M1740" s="93"/>
      <c r="N1740" s="93"/>
      <c r="O1740" s="93"/>
      <c r="P1740" s="93"/>
      <c r="Q1740" s="93"/>
      <c r="R1740" s="93"/>
      <c r="S1740" s="93"/>
      <c r="T1740" s="93"/>
      <c r="U1740" s="93"/>
      <c r="V1740" s="93"/>
      <c r="W1740" s="93"/>
      <c r="X1740" s="93"/>
      <c r="Y1740" s="93"/>
    </row>
    <row r="1741" spans="1:25" x14ac:dyDescent="0.15">
      <c r="A1741" s="91"/>
      <c r="B1741" s="91"/>
      <c r="C1741" s="91"/>
      <c r="D1741" s="91"/>
      <c r="E1741" s="91"/>
      <c r="F1741" s="92"/>
      <c r="G1741" s="93"/>
      <c r="H1741" s="93"/>
      <c r="I1741" s="93"/>
      <c r="J1741" s="93"/>
      <c r="K1741" s="93"/>
      <c r="L1741" s="93"/>
      <c r="M1741" s="93"/>
      <c r="N1741" s="93"/>
      <c r="O1741" s="93"/>
      <c r="P1741" s="93"/>
      <c r="Q1741" s="93"/>
      <c r="R1741" s="93"/>
      <c r="S1741" s="93"/>
      <c r="T1741" s="93"/>
      <c r="U1741" s="93"/>
      <c r="V1741" s="93"/>
      <c r="W1741" s="93"/>
      <c r="X1741" s="93"/>
      <c r="Y1741" s="93"/>
    </row>
    <row r="1742" spans="1:25" x14ac:dyDescent="0.15">
      <c r="A1742" s="91"/>
      <c r="B1742" s="91"/>
      <c r="C1742" s="91"/>
      <c r="D1742" s="91"/>
      <c r="E1742" s="91"/>
      <c r="F1742" s="92"/>
      <c r="G1742" s="93"/>
      <c r="H1742" s="93"/>
      <c r="I1742" s="93"/>
      <c r="J1742" s="93"/>
      <c r="K1742" s="93"/>
      <c r="L1742" s="93"/>
      <c r="M1742" s="93"/>
      <c r="N1742" s="93"/>
      <c r="O1742" s="93"/>
      <c r="P1742" s="93"/>
      <c r="Q1742" s="93"/>
      <c r="R1742" s="93"/>
      <c r="S1742" s="93"/>
      <c r="T1742" s="93"/>
      <c r="U1742" s="93"/>
      <c r="V1742" s="93"/>
      <c r="W1742" s="93"/>
      <c r="X1742" s="93"/>
      <c r="Y1742" s="93"/>
    </row>
    <row r="1743" spans="1:25" x14ac:dyDescent="0.15">
      <c r="A1743" s="91"/>
      <c r="B1743" s="91"/>
      <c r="C1743" s="91"/>
      <c r="D1743" s="91"/>
      <c r="E1743" s="91"/>
      <c r="F1743" s="92"/>
      <c r="G1743" s="93"/>
      <c r="H1743" s="93"/>
      <c r="I1743" s="93"/>
      <c r="J1743" s="93"/>
      <c r="K1743" s="93"/>
      <c r="L1743" s="93"/>
      <c r="M1743" s="93"/>
      <c r="N1743" s="93"/>
      <c r="O1743" s="93"/>
      <c r="P1743" s="93"/>
      <c r="Q1743" s="93"/>
      <c r="R1743" s="93"/>
      <c r="S1743" s="93"/>
      <c r="T1743" s="93"/>
      <c r="U1743" s="93"/>
      <c r="V1743" s="93"/>
      <c r="W1743" s="93"/>
      <c r="X1743" s="93"/>
      <c r="Y1743" s="93"/>
    </row>
    <row r="1744" spans="1:25" x14ac:dyDescent="0.15">
      <c r="A1744" s="91"/>
      <c r="B1744" s="91"/>
      <c r="C1744" s="91"/>
      <c r="D1744" s="91"/>
      <c r="E1744" s="91"/>
      <c r="F1744" s="92"/>
      <c r="G1744" s="93"/>
      <c r="H1744" s="93"/>
      <c r="I1744" s="93"/>
      <c r="J1744" s="93"/>
      <c r="K1744" s="93"/>
      <c r="L1744" s="93"/>
      <c r="M1744" s="93"/>
      <c r="N1744" s="93"/>
      <c r="O1744" s="93"/>
      <c r="P1744" s="93"/>
      <c r="Q1744" s="93"/>
      <c r="R1744" s="93"/>
      <c r="S1744" s="93"/>
      <c r="T1744" s="93"/>
      <c r="U1744" s="93"/>
      <c r="V1744" s="93"/>
      <c r="W1744" s="93"/>
      <c r="X1744" s="93"/>
      <c r="Y1744" s="93"/>
    </row>
    <row r="1745" spans="1:25" x14ac:dyDescent="0.15">
      <c r="A1745" s="91"/>
      <c r="B1745" s="91"/>
      <c r="C1745" s="91"/>
      <c r="D1745" s="91"/>
      <c r="E1745" s="91"/>
      <c r="F1745" s="92"/>
      <c r="G1745" s="93"/>
      <c r="H1745" s="93"/>
      <c r="I1745" s="93"/>
      <c r="J1745" s="93"/>
      <c r="K1745" s="93"/>
      <c r="L1745" s="93"/>
      <c r="M1745" s="93"/>
      <c r="N1745" s="93"/>
      <c r="O1745" s="93"/>
      <c r="P1745" s="93"/>
      <c r="Q1745" s="93"/>
      <c r="R1745" s="93"/>
      <c r="S1745" s="93"/>
      <c r="T1745" s="93"/>
      <c r="U1745" s="93"/>
      <c r="V1745" s="93"/>
      <c r="W1745" s="93"/>
      <c r="X1745" s="93"/>
      <c r="Y1745" s="93"/>
    </row>
    <row r="1746" spans="1:25" x14ac:dyDescent="0.15">
      <c r="A1746" s="91"/>
      <c r="B1746" s="91"/>
      <c r="C1746" s="91"/>
      <c r="D1746" s="91"/>
      <c r="E1746" s="91"/>
      <c r="F1746" s="92"/>
      <c r="G1746" s="93"/>
      <c r="H1746" s="93"/>
      <c r="I1746" s="93"/>
      <c r="J1746" s="93"/>
      <c r="K1746" s="93"/>
      <c r="L1746" s="93"/>
      <c r="M1746" s="93"/>
      <c r="N1746" s="93"/>
      <c r="O1746" s="93"/>
      <c r="P1746" s="93"/>
      <c r="Q1746" s="93"/>
      <c r="R1746" s="93"/>
      <c r="S1746" s="93"/>
      <c r="T1746" s="93"/>
      <c r="U1746" s="93"/>
      <c r="V1746" s="93"/>
      <c r="W1746" s="93"/>
      <c r="X1746" s="93"/>
      <c r="Y1746" s="93"/>
    </row>
    <row r="1747" spans="1:25" x14ac:dyDescent="0.15">
      <c r="A1747" s="91"/>
      <c r="B1747" s="91"/>
      <c r="C1747" s="91"/>
      <c r="D1747" s="91"/>
      <c r="E1747" s="91"/>
      <c r="F1747" s="92"/>
      <c r="G1747" s="93"/>
      <c r="H1747" s="93"/>
      <c r="I1747" s="93"/>
      <c r="J1747" s="93"/>
      <c r="K1747" s="93"/>
      <c r="L1747" s="93"/>
      <c r="M1747" s="93"/>
      <c r="N1747" s="93"/>
      <c r="O1747" s="93"/>
      <c r="P1747" s="93"/>
      <c r="Q1747" s="93"/>
      <c r="R1747" s="93"/>
      <c r="S1747" s="93"/>
      <c r="T1747" s="93"/>
      <c r="U1747" s="93"/>
      <c r="V1747" s="93"/>
      <c r="W1747" s="93"/>
      <c r="X1747" s="93"/>
      <c r="Y1747" s="93"/>
    </row>
    <row r="1748" spans="1:25" x14ac:dyDescent="0.15">
      <c r="A1748" s="91"/>
      <c r="B1748" s="91"/>
      <c r="C1748" s="91"/>
      <c r="D1748" s="91"/>
      <c r="E1748" s="91"/>
      <c r="F1748" s="92"/>
      <c r="G1748" s="93"/>
      <c r="H1748" s="93"/>
      <c r="I1748" s="93"/>
      <c r="J1748" s="93"/>
      <c r="K1748" s="93"/>
      <c r="L1748" s="93"/>
      <c r="M1748" s="93"/>
      <c r="N1748" s="93"/>
      <c r="O1748" s="93"/>
      <c r="P1748" s="93"/>
      <c r="Q1748" s="93"/>
      <c r="R1748" s="93"/>
      <c r="S1748" s="93"/>
      <c r="T1748" s="93"/>
      <c r="U1748" s="93"/>
      <c r="V1748" s="93"/>
      <c r="W1748" s="93"/>
      <c r="X1748" s="93"/>
      <c r="Y1748" s="93"/>
    </row>
    <row r="1749" spans="1:25" x14ac:dyDescent="0.15">
      <c r="A1749" s="91"/>
      <c r="B1749" s="91"/>
      <c r="C1749" s="91"/>
      <c r="D1749" s="91"/>
      <c r="E1749" s="91"/>
      <c r="F1749" s="92"/>
      <c r="G1749" s="93"/>
      <c r="H1749" s="93"/>
      <c r="I1749" s="93"/>
      <c r="J1749" s="93"/>
      <c r="K1749" s="93"/>
      <c r="L1749" s="93"/>
      <c r="M1749" s="93"/>
      <c r="N1749" s="93"/>
      <c r="O1749" s="93"/>
      <c r="P1749" s="93"/>
      <c r="Q1749" s="93"/>
      <c r="R1749" s="93"/>
      <c r="S1749" s="93"/>
      <c r="T1749" s="93"/>
      <c r="U1749" s="93"/>
      <c r="V1749" s="93"/>
      <c r="W1749" s="93"/>
      <c r="X1749" s="93"/>
      <c r="Y1749" s="93"/>
    </row>
    <row r="1750" spans="1:25" x14ac:dyDescent="0.15">
      <c r="A1750" s="91"/>
      <c r="B1750" s="91"/>
      <c r="C1750" s="91"/>
      <c r="D1750" s="91"/>
      <c r="E1750" s="91"/>
      <c r="F1750" s="92"/>
      <c r="G1750" s="93"/>
      <c r="H1750" s="93"/>
      <c r="I1750" s="93"/>
      <c r="J1750" s="93"/>
      <c r="K1750" s="93"/>
      <c r="L1750" s="93"/>
      <c r="M1750" s="93"/>
      <c r="N1750" s="93"/>
      <c r="O1750" s="93"/>
      <c r="P1750" s="93"/>
      <c r="Q1750" s="93"/>
      <c r="R1750" s="93"/>
      <c r="S1750" s="93"/>
      <c r="T1750" s="93"/>
      <c r="U1750" s="93"/>
      <c r="V1750" s="93"/>
      <c r="W1750" s="93"/>
      <c r="X1750" s="93"/>
      <c r="Y1750" s="93"/>
    </row>
    <row r="1751" spans="1:25" x14ac:dyDescent="0.15">
      <c r="A1751" s="91"/>
      <c r="B1751" s="91"/>
      <c r="C1751" s="91"/>
      <c r="D1751" s="91"/>
      <c r="E1751" s="91"/>
      <c r="F1751" s="92"/>
      <c r="G1751" s="93"/>
      <c r="H1751" s="93"/>
      <c r="I1751" s="93"/>
      <c r="J1751" s="93"/>
      <c r="K1751" s="93"/>
      <c r="L1751" s="93"/>
      <c r="M1751" s="93"/>
      <c r="N1751" s="93"/>
      <c r="O1751" s="93"/>
      <c r="P1751" s="93"/>
      <c r="Q1751" s="93"/>
      <c r="R1751" s="93"/>
      <c r="S1751" s="93"/>
      <c r="T1751" s="93"/>
      <c r="U1751" s="93"/>
      <c r="V1751" s="93"/>
      <c r="W1751" s="93"/>
      <c r="X1751" s="93"/>
      <c r="Y1751" s="93"/>
    </row>
    <row r="1752" spans="1:25" x14ac:dyDescent="0.15">
      <c r="A1752" s="91"/>
      <c r="B1752" s="91"/>
      <c r="C1752" s="91"/>
      <c r="D1752" s="91"/>
      <c r="E1752" s="91"/>
      <c r="F1752" s="92"/>
      <c r="G1752" s="93"/>
      <c r="H1752" s="93"/>
      <c r="I1752" s="93"/>
      <c r="J1752" s="93"/>
      <c r="K1752" s="93"/>
      <c r="L1752" s="93"/>
      <c r="M1752" s="93"/>
      <c r="N1752" s="93"/>
      <c r="O1752" s="93"/>
      <c r="P1752" s="93"/>
      <c r="Q1752" s="93"/>
      <c r="R1752" s="93"/>
      <c r="S1752" s="93"/>
      <c r="T1752" s="93"/>
      <c r="U1752" s="93"/>
      <c r="V1752" s="93"/>
      <c r="W1752" s="93"/>
      <c r="X1752" s="93"/>
      <c r="Y1752" s="93"/>
    </row>
    <row r="1753" spans="1:25" x14ac:dyDescent="0.15">
      <c r="A1753" s="91"/>
      <c r="B1753" s="91"/>
      <c r="C1753" s="91"/>
      <c r="D1753" s="91"/>
      <c r="E1753" s="91"/>
      <c r="F1753" s="92"/>
      <c r="G1753" s="93"/>
      <c r="H1753" s="93"/>
      <c r="I1753" s="93"/>
      <c r="J1753" s="93"/>
      <c r="K1753" s="93"/>
      <c r="L1753" s="93"/>
      <c r="M1753" s="93"/>
      <c r="N1753" s="93"/>
      <c r="O1753" s="93"/>
      <c r="P1753" s="93"/>
      <c r="Q1753" s="93"/>
      <c r="R1753" s="93"/>
      <c r="S1753" s="93"/>
      <c r="T1753" s="93"/>
      <c r="U1753" s="93"/>
      <c r="V1753" s="93"/>
      <c r="W1753" s="93"/>
      <c r="X1753" s="93"/>
      <c r="Y1753" s="93"/>
    </row>
    <row r="1754" spans="1:25" x14ac:dyDescent="0.15">
      <c r="A1754" s="91"/>
      <c r="B1754" s="91"/>
      <c r="C1754" s="91"/>
      <c r="D1754" s="91"/>
      <c r="E1754" s="91"/>
      <c r="F1754" s="92"/>
      <c r="G1754" s="93"/>
      <c r="H1754" s="93"/>
      <c r="I1754" s="93"/>
      <c r="J1754" s="93"/>
      <c r="K1754" s="93"/>
      <c r="L1754" s="93"/>
      <c r="M1754" s="93"/>
      <c r="N1754" s="93"/>
      <c r="O1754" s="93"/>
      <c r="P1754" s="93"/>
      <c r="Q1754" s="93"/>
      <c r="R1754" s="93"/>
      <c r="S1754" s="93"/>
      <c r="T1754" s="93"/>
      <c r="U1754" s="93"/>
      <c r="V1754" s="93"/>
      <c r="W1754" s="93"/>
      <c r="X1754" s="93"/>
      <c r="Y1754" s="93"/>
    </row>
    <row r="1755" spans="1:25" x14ac:dyDescent="0.15">
      <c r="A1755" s="91"/>
      <c r="B1755" s="91"/>
      <c r="C1755" s="91"/>
      <c r="D1755" s="91"/>
      <c r="E1755" s="91"/>
      <c r="F1755" s="92"/>
      <c r="G1755" s="93"/>
      <c r="H1755" s="93"/>
      <c r="I1755" s="93"/>
      <c r="J1755" s="93"/>
      <c r="K1755" s="93"/>
      <c r="L1755" s="93"/>
      <c r="M1755" s="93"/>
      <c r="N1755" s="93"/>
      <c r="O1755" s="93"/>
      <c r="P1755" s="93"/>
      <c r="Q1755" s="93"/>
      <c r="R1755" s="93"/>
      <c r="S1755" s="93"/>
      <c r="T1755" s="93"/>
      <c r="U1755" s="93"/>
      <c r="V1755" s="93"/>
      <c r="W1755" s="93"/>
      <c r="X1755" s="93"/>
      <c r="Y1755" s="93"/>
    </row>
    <row r="1756" spans="1:25" x14ac:dyDescent="0.15">
      <c r="A1756" s="91"/>
      <c r="B1756" s="91"/>
      <c r="C1756" s="91"/>
      <c r="D1756" s="91"/>
      <c r="E1756" s="91"/>
      <c r="F1756" s="92"/>
      <c r="G1756" s="93"/>
      <c r="H1756" s="93"/>
      <c r="I1756" s="93"/>
      <c r="J1756" s="93"/>
      <c r="K1756" s="93"/>
      <c r="L1756" s="93"/>
      <c r="M1756" s="93"/>
      <c r="N1756" s="93"/>
      <c r="O1756" s="93"/>
      <c r="P1756" s="93"/>
      <c r="Q1756" s="93"/>
      <c r="R1756" s="93"/>
      <c r="S1756" s="93"/>
      <c r="T1756" s="93"/>
      <c r="U1756" s="93"/>
      <c r="V1756" s="93"/>
      <c r="W1756" s="93"/>
      <c r="X1756" s="93"/>
      <c r="Y1756" s="93"/>
    </row>
    <row r="1757" spans="1:25" x14ac:dyDescent="0.15">
      <c r="A1757" s="91"/>
      <c r="B1757" s="91"/>
      <c r="C1757" s="91"/>
      <c r="D1757" s="91"/>
      <c r="E1757" s="91"/>
      <c r="F1757" s="92"/>
      <c r="G1757" s="93"/>
      <c r="H1757" s="93"/>
      <c r="I1757" s="93"/>
      <c r="J1757" s="93"/>
      <c r="K1757" s="93"/>
      <c r="L1757" s="93"/>
      <c r="M1757" s="93"/>
      <c r="N1757" s="93"/>
      <c r="O1757" s="93"/>
      <c r="P1757" s="93"/>
      <c r="Q1757" s="93"/>
      <c r="R1757" s="93"/>
      <c r="S1757" s="93"/>
      <c r="T1757" s="93"/>
      <c r="U1757" s="93"/>
      <c r="V1757" s="93"/>
      <c r="W1757" s="93"/>
      <c r="X1757" s="93"/>
      <c r="Y1757" s="93"/>
    </row>
    <row r="1758" spans="1:25" x14ac:dyDescent="0.15">
      <c r="A1758" s="91"/>
      <c r="B1758" s="91"/>
      <c r="C1758" s="91"/>
      <c r="D1758" s="91"/>
      <c r="E1758" s="91"/>
      <c r="F1758" s="92"/>
      <c r="G1758" s="93"/>
      <c r="H1758" s="93"/>
      <c r="I1758" s="93"/>
      <c r="J1758" s="93"/>
      <c r="K1758" s="93"/>
      <c r="L1758" s="93"/>
      <c r="M1758" s="93"/>
      <c r="N1758" s="93"/>
      <c r="O1758" s="93"/>
      <c r="P1758" s="93"/>
      <c r="Q1758" s="93"/>
      <c r="R1758" s="93"/>
      <c r="S1758" s="93"/>
      <c r="T1758" s="93"/>
      <c r="U1758" s="93"/>
      <c r="V1758" s="93"/>
      <c r="W1758" s="93"/>
      <c r="X1758" s="93"/>
      <c r="Y1758" s="93"/>
    </row>
    <row r="1759" spans="1:25" x14ac:dyDescent="0.15">
      <c r="A1759" s="91"/>
      <c r="B1759" s="91"/>
      <c r="C1759" s="91"/>
      <c r="D1759" s="91"/>
      <c r="E1759" s="91"/>
      <c r="F1759" s="92"/>
      <c r="G1759" s="93"/>
      <c r="H1759" s="93"/>
      <c r="I1759" s="93"/>
      <c r="J1759" s="93"/>
      <c r="K1759" s="93"/>
      <c r="L1759" s="93"/>
      <c r="M1759" s="93"/>
      <c r="N1759" s="93"/>
      <c r="O1759" s="93"/>
      <c r="P1759" s="93"/>
      <c r="Q1759" s="93"/>
      <c r="R1759" s="93"/>
      <c r="S1759" s="93"/>
      <c r="T1759" s="93"/>
      <c r="U1759" s="93"/>
      <c r="V1759" s="93"/>
      <c r="W1759" s="93"/>
      <c r="X1759" s="93"/>
      <c r="Y1759" s="93"/>
    </row>
    <row r="1760" spans="1:25" x14ac:dyDescent="0.15">
      <c r="A1760" s="91"/>
      <c r="B1760" s="91"/>
      <c r="C1760" s="91"/>
      <c r="D1760" s="91"/>
      <c r="E1760" s="91"/>
      <c r="F1760" s="92"/>
      <c r="G1760" s="93"/>
      <c r="H1760" s="93"/>
      <c r="I1760" s="93"/>
      <c r="J1760" s="93"/>
      <c r="K1760" s="93"/>
      <c r="L1760" s="93"/>
      <c r="M1760" s="93"/>
      <c r="N1760" s="93"/>
      <c r="O1760" s="93"/>
      <c r="P1760" s="93"/>
      <c r="Q1760" s="93"/>
      <c r="R1760" s="93"/>
      <c r="S1760" s="93"/>
      <c r="T1760" s="93"/>
      <c r="U1760" s="93"/>
      <c r="V1760" s="93"/>
      <c r="W1760" s="93"/>
      <c r="X1760" s="93"/>
      <c r="Y1760" s="93"/>
    </row>
    <row r="1761" spans="1:25" x14ac:dyDescent="0.15">
      <c r="A1761" s="91"/>
      <c r="B1761" s="91"/>
      <c r="C1761" s="91"/>
      <c r="D1761" s="91"/>
      <c r="E1761" s="91"/>
      <c r="F1761" s="92"/>
      <c r="G1761" s="93"/>
      <c r="H1761" s="93"/>
      <c r="I1761" s="93"/>
      <c r="J1761" s="93"/>
      <c r="K1761" s="93"/>
      <c r="L1761" s="93"/>
      <c r="M1761" s="93"/>
      <c r="N1761" s="93"/>
      <c r="O1761" s="93"/>
      <c r="P1761" s="93"/>
      <c r="Q1761" s="93"/>
      <c r="R1761" s="93"/>
      <c r="S1761" s="93"/>
      <c r="T1761" s="93"/>
      <c r="U1761" s="93"/>
      <c r="V1761" s="93"/>
      <c r="W1761" s="93"/>
      <c r="X1761" s="93"/>
      <c r="Y1761" s="93"/>
    </row>
    <row r="1762" spans="1:25" x14ac:dyDescent="0.15">
      <c r="A1762" s="91"/>
      <c r="B1762" s="91"/>
      <c r="C1762" s="91"/>
      <c r="D1762" s="91"/>
      <c r="E1762" s="91"/>
      <c r="F1762" s="92"/>
      <c r="G1762" s="93"/>
      <c r="H1762" s="93"/>
      <c r="I1762" s="93"/>
      <c r="J1762" s="93"/>
      <c r="K1762" s="93"/>
      <c r="L1762" s="93"/>
      <c r="M1762" s="93"/>
      <c r="N1762" s="93"/>
      <c r="O1762" s="93"/>
      <c r="P1762" s="93"/>
      <c r="Q1762" s="93"/>
      <c r="R1762" s="93"/>
      <c r="S1762" s="93"/>
      <c r="T1762" s="93"/>
      <c r="U1762" s="93"/>
      <c r="V1762" s="93"/>
      <c r="W1762" s="93"/>
      <c r="X1762" s="93"/>
      <c r="Y1762" s="93"/>
    </row>
    <row r="1763" spans="1:25" x14ac:dyDescent="0.15">
      <c r="A1763" s="91"/>
      <c r="B1763" s="91"/>
      <c r="C1763" s="91"/>
      <c r="D1763" s="91"/>
      <c r="E1763" s="91"/>
      <c r="F1763" s="92"/>
      <c r="G1763" s="93"/>
      <c r="H1763" s="93"/>
      <c r="I1763" s="93"/>
      <c r="J1763" s="93"/>
      <c r="K1763" s="93"/>
      <c r="L1763" s="93"/>
      <c r="M1763" s="93"/>
      <c r="N1763" s="93"/>
      <c r="O1763" s="93"/>
      <c r="P1763" s="93"/>
      <c r="Q1763" s="93"/>
      <c r="R1763" s="93"/>
      <c r="S1763" s="93"/>
      <c r="T1763" s="93"/>
      <c r="U1763" s="93"/>
      <c r="V1763" s="93"/>
      <c r="W1763" s="93"/>
      <c r="X1763" s="93"/>
      <c r="Y1763" s="93"/>
    </row>
    <row r="1764" spans="1:25" x14ac:dyDescent="0.15">
      <c r="A1764" s="91"/>
      <c r="B1764" s="91"/>
      <c r="C1764" s="91"/>
      <c r="D1764" s="91"/>
      <c r="E1764" s="91"/>
      <c r="F1764" s="92"/>
      <c r="G1764" s="93"/>
      <c r="H1764" s="93"/>
      <c r="I1764" s="93"/>
      <c r="J1764" s="93"/>
      <c r="K1764" s="93"/>
      <c r="L1764" s="93"/>
      <c r="M1764" s="93"/>
      <c r="N1764" s="93"/>
      <c r="O1764" s="93"/>
      <c r="P1764" s="93"/>
      <c r="Q1764" s="93"/>
      <c r="R1764" s="93"/>
      <c r="S1764" s="93"/>
      <c r="T1764" s="93"/>
      <c r="U1764" s="93"/>
      <c r="V1764" s="93"/>
      <c r="W1764" s="93"/>
      <c r="X1764" s="93"/>
      <c r="Y1764" s="93"/>
    </row>
    <row r="1765" spans="1:25" x14ac:dyDescent="0.15">
      <c r="A1765" s="91"/>
      <c r="B1765" s="91"/>
      <c r="C1765" s="91"/>
      <c r="D1765" s="91"/>
      <c r="E1765" s="91"/>
      <c r="F1765" s="92"/>
      <c r="G1765" s="93"/>
      <c r="H1765" s="93"/>
      <c r="I1765" s="93"/>
      <c r="J1765" s="93"/>
      <c r="K1765" s="93"/>
      <c r="L1765" s="93"/>
      <c r="M1765" s="93"/>
      <c r="N1765" s="93"/>
      <c r="O1765" s="93"/>
      <c r="P1765" s="93"/>
      <c r="Q1765" s="93"/>
      <c r="R1765" s="93"/>
      <c r="S1765" s="93"/>
      <c r="T1765" s="93"/>
      <c r="U1765" s="93"/>
      <c r="V1765" s="93"/>
      <c r="W1765" s="93"/>
      <c r="X1765" s="93"/>
      <c r="Y1765" s="93"/>
    </row>
    <row r="1766" spans="1:25" x14ac:dyDescent="0.15">
      <c r="A1766" s="91"/>
      <c r="B1766" s="91"/>
      <c r="C1766" s="91"/>
      <c r="D1766" s="91"/>
      <c r="E1766" s="91"/>
      <c r="F1766" s="92"/>
      <c r="G1766" s="93"/>
      <c r="H1766" s="93"/>
      <c r="I1766" s="93"/>
      <c r="J1766" s="93"/>
      <c r="K1766" s="93"/>
      <c r="L1766" s="93"/>
      <c r="M1766" s="93"/>
      <c r="N1766" s="93"/>
      <c r="O1766" s="93"/>
      <c r="P1766" s="93"/>
      <c r="Q1766" s="93"/>
      <c r="R1766" s="93"/>
      <c r="S1766" s="93"/>
      <c r="T1766" s="93"/>
      <c r="U1766" s="93"/>
      <c r="V1766" s="93"/>
      <c r="W1766" s="93"/>
      <c r="X1766" s="93"/>
      <c r="Y1766" s="93"/>
    </row>
    <row r="1767" spans="1:25" x14ac:dyDescent="0.15">
      <c r="A1767" s="91"/>
      <c r="B1767" s="91"/>
      <c r="C1767" s="91"/>
      <c r="D1767" s="91"/>
      <c r="E1767" s="91"/>
      <c r="F1767" s="92"/>
      <c r="G1767" s="93"/>
      <c r="H1767" s="93"/>
      <c r="I1767" s="93"/>
      <c r="J1767" s="93"/>
      <c r="K1767" s="93"/>
      <c r="L1767" s="93"/>
      <c r="M1767" s="93"/>
      <c r="N1767" s="93"/>
      <c r="O1767" s="93"/>
      <c r="P1767" s="93"/>
      <c r="Q1767" s="93"/>
      <c r="R1767" s="93"/>
      <c r="S1767" s="93"/>
      <c r="T1767" s="93"/>
      <c r="U1767" s="93"/>
      <c r="V1767" s="93"/>
      <c r="W1767" s="93"/>
      <c r="X1767" s="93"/>
      <c r="Y1767" s="93"/>
    </row>
    <row r="1768" spans="1:25" x14ac:dyDescent="0.15">
      <c r="A1768" s="91"/>
      <c r="B1768" s="91"/>
      <c r="C1768" s="91"/>
      <c r="D1768" s="91"/>
      <c r="E1768" s="91"/>
      <c r="F1768" s="92"/>
      <c r="G1768" s="93"/>
      <c r="H1768" s="93"/>
      <c r="I1768" s="93"/>
      <c r="J1768" s="93"/>
      <c r="K1768" s="93"/>
      <c r="L1768" s="93"/>
      <c r="M1768" s="93"/>
      <c r="N1768" s="93"/>
      <c r="O1768" s="93"/>
      <c r="P1768" s="93"/>
      <c r="Q1768" s="93"/>
      <c r="R1768" s="93"/>
      <c r="S1768" s="93"/>
      <c r="T1768" s="93"/>
      <c r="U1768" s="93"/>
      <c r="V1768" s="93"/>
      <c r="W1768" s="93"/>
      <c r="X1768" s="93"/>
      <c r="Y1768" s="93"/>
    </row>
    <row r="1769" spans="1:25" x14ac:dyDescent="0.15">
      <c r="A1769" s="91"/>
      <c r="B1769" s="91"/>
      <c r="C1769" s="91"/>
      <c r="D1769" s="91"/>
      <c r="E1769" s="91"/>
      <c r="F1769" s="92"/>
      <c r="G1769" s="93"/>
      <c r="H1769" s="93"/>
      <c r="I1769" s="93"/>
      <c r="J1769" s="93"/>
      <c r="K1769" s="93"/>
      <c r="L1769" s="93"/>
      <c r="M1769" s="93"/>
      <c r="N1769" s="93"/>
      <c r="O1769" s="93"/>
      <c r="P1769" s="93"/>
      <c r="Q1769" s="93"/>
      <c r="R1769" s="93"/>
      <c r="S1769" s="93"/>
      <c r="T1769" s="93"/>
      <c r="U1769" s="93"/>
      <c r="V1769" s="93"/>
      <c r="W1769" s="93"/>
      <c r="X1769" s="93"/>
      <c r="Y1769" s="93"/>
    </row>
    <row r="1770" spans="1:25" x14ac:dyDescent="0.15">
      <c r="A1770" s="91"/>
      <c r="B1770" s="91"/>
      <c r="C1770" s="91"/>
      <c r="D1770" s="91"/>
      <c r="E1770" s="91"/>
      <c r="F1770" s="92"/>
      <c r="G1770" s="93"/>
      <c r="H1770" s="93"/>
      <c r="I1770" s="93"/>
      <c r="J1770" s="93"/>
      <c r="K1770" s="93"/>
      <c r="L1770" s="93"/>
      <c r="M1770" s="93"/>
      <c r="N1770" s="93"/>
      <c r="O1770" s="93"/>
      <c r="P1770" s="93"/>
      <c r="Q1770" s="93"/>
      <c r="R1770" s="93"/>
      <c r="S1770" s="93"/>
      <c r="T1770" s="93"/>
      <c r="U1770" s="93"/>
      <c r="V1770" s="93"/>
      <c r="W1770" s="93"/>
      <c r="X1770" s="93"/>
      <c r="Y1770" s="93"/>
    </row>
    <row r="1771" spans="1:25" x14ac:dyDescent="0.15">
      <c r="A1771" s="91"/>
      <c r="B1771" s="91"/>
      <c r="C1771" s="91"/>
      <c r="D1771" s="91"/>
      <c r="E1771" s="91"/>
      <c r="F1771" s="92"/>
      <c r="G1771" s="93"/>
      <c r="H1771" s="93"/>
      <c r="I1771" s="93"/>
      <c r="J1771" s="93"/>
      <c r="K1771" s="93"/>
      <c r="L1771" s="93"/>
      <c r="M1771" s="93"/>
      <c r="N1771" s="93"/>
      <c r="O1771" s="93"/>
      <c r="P1771" s="93"/>
      <c r="Q1771" s="93"/>
      <c r="R1771" s="93"/>
      <c r="S1771" s="93"/>
      <c r="T1771" s="93"/>
      <c r="U1771" s="93"/>
      <c r="V1771" s="93"/>
      <c r="W1771" s="93"/>
      <c r="X1771" s="93"/>
      <c r="Y1771" s="93"/>
    </row>
    <row r="1772" spans="1:25" x14ac:dyDescent="0.15">
      <c r="A1772" s="91"/>
      <c r="B1772" s="91"/>
      <c r="C1772" s="91"/>
      <c r="D1772" s="91"/>
      <c r="E1772" s="91"/>
      <c r="F1772" s="92"/>
      <c r="G1772" s="93"/>
      <c r="H1772" s="93"/>
      <c r="I1772" s="93"/>
      <c r="J1772" s="93"/>
      <c r="K1772" s="93"/>
      <c r="L1772" s="93"/>
      <c r="M1772" s="93"/>
      <c r="N1772" s="93"/>
      <c r="O1772" s="93"/>
      <c r="P1772" s="93"/>
      <c r="Q1772" s="93"/>
      <c r="R1772" s="93"/>
      <c r="S1772" s="93"/>
      <c r="T1772" s="93"/>
      <c r="U1772" s="93"/>
      <c r="V1772" s="93"/>
      <c r="W1772" s="93"/>
      <c r="X1772" s="93"/>
      <c r="Y1772" s="93"/>
    </row>
    <row r="1773" spans="1:25" x14ac:dyDescent="0.15">
      <c r="A1773" s="91"/>
      <c r="B1773" s="91"/>
      <c r="C1773" s="91"/>
      <c r="D1773" s="91"/>
      <c r="E1773" s="91"/>
      <c r="F1773" s="92"/>
      <c r="G1773" s="93"/>
      <c r="H1773" s="93"/>
      <c r="I1773" s="93"/>
      <c r="J1773" s="93"/>
      <c r="K1773" s="93"/>
      <c r="L1773" s="93"/>
      <c r="M1773" s="93"/>
      <c r="N1773" s="93"/>
      <c r="O1773" s="93"/>
      <c r="P1773" s="93"/>
      <c r="Q1773" s="93"/>
      <c r="R1773" s="93"/>
      <c r="S1773" s="93"/>
      <c r="T1773" s="93"/>
      <c r="U1773" s="93"/>
      <c r="V1773" s="93"/>
      <c r="W1773" s="93"/>
      <c r="X1773" s="93"/>
      <c r="Y1773" s="93"/>
    </row>
    <row r="1774" spans="1:25" x14ac:dyDescent="0.15">
      <c r="A1774" s="91"/>
      <c r="B1774" s="91"/>
      <c r="C1774" s="91"/>
      <c r="D1774" s="91"/>
      <c r="E1774" s="91"/>
      <c r="F1774" s="92"/>
      <c r="G1774" s="93"/>
      <c r="H1774" s="93"/>
      <c r="I1774" s="93"/>
      <c r="J1774" s="93"/>
      <c r="K1774" s="93"/>
      <c r="L1774" s="93"/>
      <c r="M1774" s="93"/>
      <c r="N1774" s="93"/>
      <c r="O1774" s="93"/>
      <c r="P1774" s="93"/>
      <c r="Q1774" s="93"/>
      <c r="R1774" s="93"/>
      <c r="S1774" s="93"/>
      <c r="T1774" s="93"/>
      <c r="U1774" s="93"/>
      <c r="V1774" s="93"/>
      <c r="W1774" s="93"/>
      <c r="X1774" s="93"/>
      <c r="Y1774" s="93"/>
    </row>
    <row r="1775" spans="1:25" x14ac:dyDescent="0.15">
      <c r="A1775" s="91"/>
      <c r="B1775" s="91"/>
      <c r="C1775" s="91"/>
      <c r="D1775" s="91"/>
      <c r="E1775" s="91"/>
      <c r="F1775" s="92"/>
      <c r="G1775" s="93"/>
      <c r="H1775" s="93"/>
      <c r="I1775" s="93"/>
      <c r="J1775" s="93"/>
      <c r="K1775" s="93"/>
      <c r="L1775" s="93"/>
      <c r="M1775" s="93"/>
      <c r="N1775" s="93"/>
      <c r="O1775" s="93"/>
      <c r="P1775" s="93"/>
      <c r="Q1775" s="93"/>
      <c r="R1775" s="93"/>
      <c r="S1775" s="93"/>
      <c r="T1775" s="93"/>
      <c r="U1775" s="93"/>
      <c r="V1775" s="93"/>
      <c r="W1775" s="93"/>
      <c r="X1775" s="93"/>
      <c r="Y1775" s="93"/>
    </row>
    <row r="1776" spans="1:25" x14ac:dyDescent="0.15">
      <c r="A1776" s="91"/>
      <c r="B1776" s="91"/>
      <c r="C1776" s="91"/>
      <c r="D1776" s="91"/>
      <c r="E1776" s="91"/>
      <c r="F1776" s="92"/>
      <c r="G1776" s="93"/>
      <c r="H1776" s="93"/>
      <c r="I1776" s="93"/>
      <c r="J1776" s="93"/>
      <c r="K1776" s="93"/>
      <c r="L1776" s="93"/>
      <c r="M1776" s="93"/>
      <c r="N1776" s="93"/>
      <c r="O1776" s="93"/>
      <c r="P1776" s="93"/>
      <c r="Q1776" s="93"/>
      <c r="R1776" s="93"/>
      <c r="S1776" s="93"/>
      <c r="T1776" s="93"/>
      <c r="U1776" s="93"/>
      <c r="V1776" s="93"/>
      <c r="W1776" s="93"/>
      <c r="X1776" s="93"/>
      <c r="Y1776" s="93"/>
    </row>
    <row r="1777" spans="1:25" x14ac:dyDescent="0.15">
      <c r="A1777" s="91"/>
      <c r="B1777" s="91"/>
      <c r="C1777" s="91"/>
      <c r="D1777" s="91"/>
      <c r="E1777" s="91"/>
      <c r="F1777" s="92"/>
      <c r="G1777" s="93"/>
      <c r="H1777" s="93"/>
      <c r="I1777" s="93"/>
      <c r="J1777" s="93"/>
      <c r="K1777" s="93"/>
      <c r="L1777" s="93"/>
      <c r="M1777" s="93"/>
      <c r="N1777" s="93"/>
      <c r="O1777" s="93"/>
      <c r="P1777" s="93"/>
      <c r="Q1777" s="93"/>
      <c r="R1777" s="93"/>
      <c r="S1777" s="93"/>
      <c r="T1777" s="93"/>
      <c r="U1777" s="93"/>
      <c r="V1777" s="93"/>
      <c r="W1777" s="93"/>
      <c r="X1777" s="93"/>
      <c r="Y1777" s="93"/>
    </row>
    <row r="1778" spans="1:25" x14ac:dyDescent="0.15">
      <c r="A1778" s="91"/>
      <c r="B1778" s="91"/>
      <c r="C1778" s="91"/>
      <c r="D1778" s="91"/>
      <c r="E1778" s="91"/>
      <c r="F1778" s="92"/>
      <c r="G1778" s="93"/>
      <c r="H1778" s="93"/>
      <c r="I1778" s="93"/>
      <c r="J1778" s="93"/>
      <c r="K1778" s="93"/>
      <c r="L1778" s="93"/>
      <c r="M1778" s="93"/>
      <c r="N1778" s="93"/>
      <c r="O1778" s="93"/>
      <c r="P1778" s="93"/>
      <c r="Q1778" s="93"/>
      <c r="R1778" s="93"/>
      <c r="S1778" s="93"/>
      <c r="T1778" s="93"/>
      <c r="U1778" s="93"/>
      <c r="V1778" s="93"/>
      <c r="W1778" s="93"/>
      <c r="X1778" s="93"/>
      <c r="Y1778" s="93"/>
    </row>
    <row r="1779" spans="1:25" x14ac:dyDescent="0.15">
      <c r="A1779" s="91"/>
      <c r="B1779" s="91"/>
      <c r="C1779" s="91"/>
      <c r="D1779" s="91"/>
      <c r="E1779" s="91"/>
      <c r="F1779" s="92"/>
      <c r="G1779" s="93"/>
      <c r="H1779" s="93"/>
      <c r="I1779" s="93"/>
      <c r="J1779" s="93"/>
      <c r="K1779" s="93"/>
      <c r="L1779" s="93"/>
      <c r="M1779" s="93"/>
      <c r="N1779" s="93"/>
      <c r="O1779" s="93"/>
      <c r="P1779" s="93"/>
      <c r="Q1779" s="93"/>
      <c r="R1779" s="93"/>
      <c r="S1779" s="93"/>
      <c r="T1779" s="93"/>
      <c r="U1779" s="93"/>
      <c r="V1779" s="93"/>
      <c r="W1779" s="93"/>
      <c r="X1779" s="93"/>
      <c r="Y1779" s="93"/>
    </row>
    <row r="1780" spans="1:25" x14ac:dyDescent="0.15">
      <c r="A1780" s="91"/>
      <c r="B1780" s="91"/>
      <c r="C1780" s="91"/>
      <c r="D1780" s="91"/>
      <c r="E1780" s="91"/>
      <c r="F1780" s="92"/>
      <c r="G1780" s="93"/>
      <c r="H1780" s="93"/>
      <c r="I1780" s="93"/>
      <c r="J1780" s="93"/>
      <c r="K1780" s="93"/>
      <c r="L1780" s="93"/>
      <c r="M1780" s="93"/>
      <c r="N1780" s="93"/>
      <c r="O1780" s="93"/>
      <c r="P1780" s="93"/>
      <c r="Q1780" s="93"/>
      <c r="R1780" s="93"/>
      <c r="S1780" s="93"/>
      <c r="T1780" s="93"/>
      <c r="U1780" s="93"/>
      <c r="V1780" s="93"/>
      <c r="W1780" s="93"/>
      <c r="X1780" s="93"/>
      <c r="Y1780" s="93"/>
    </row>
    <row r="1781" spans="1:25" x14ac:dyDescent="0.15">
      <c r="A1781" s="91"/>
      <c r="B1781" s="91"/>
      <c r="C1781" s="91"/>
      <c r="D1781" s="91"/>
      <c r="E1781" s="91"/>
      <c r="F1781" s="92"/>
      <c r="G1781" s="93"/>
      <c r="H1781" s="93"/>
      <c r="I1781" s="93"/>
      <c r="J1781" s="93"/>
      <c r="K1781" s="93"/>
      <c r="L1781" s="93"/>
      <c r="M1781" s="93"/>
      <c r="N1781" s="93"/>
      <c r="O1781" s="93"/>
      <c r="P1781" s="93"/>
      <c r="Q1781" s="93"/>
      <c r="R1781" s="93"/>
      <c r="S1781" s="93"/>
      <c r="T1781" s="93"/>
      <c r="U1781" s="93"/>
      <c r="V1781" s="93"/>
      <c r="W1781" s="93"/>
      <c r="X1781" s="93"/>
      <c r="Y1781" s="93"/>
    </row>
    <row r="1782" spans="1:25" x14ac:dyDescent="0.15">
      <c r="A1782" s="91"/>
      <c r="B1782" s="91"/>
      <c r="C1782" s="91"/>
      <c r="D1782" s="91"/>
      <c r="E1782" s="91"/>
      <c r="F1782" s="92"/>
      <c r="G1782" s="93"/>
      <c r="H1782" s="93"/>
      <c r="I1782" s="93"/>
      <c r="J1782" s="93"/>
      <c r="K1782" s="93"/>
      <c r="L1782" s="93"/>
      <c r="M1782" s="93"/>
      <c r="N1782" s="93"/>
      <c r="O1782" s="93"/>
      <c r="P1782" s="93"/>
      <c r="Q1782" s="93"/>
      <c r="R1782" s="93"/>
      <c r="S1782" s="93"/>
      <c r="T1782" s="93"/>
      <c r="U1782" s="93"/>
      <c r="V1782" s="93"/>
      <c r="W1782" s="93"/>
      <c r="X1782" s="93"/>
      <c r="Y1782" s="93"/>
    </row>
    <row r="1783" spans="1:25" x14ac:dyDescent="0.15">
      <c r="A1783" s="91"/>
      <c r="B1783" s="91"/>
      <c r="C1783" s="91"/>
      <c r="D1783" s="91"/>
      <c r="E1783" s="91"/>
      <c r="F1783" s="92"/>
      <c r="G1783" s="93"/>
      <c r="H1783" s="93"/>
      <c r="I1783" s="93"/>
      <c r="J1783" s="93"/>
      <c r="K1783" s="93"/>
      <c r="L1783" s="93"/>
      <c r="M1783" s="93"/>
      <c r="N1783" s="93"/>
      <c r="O1783" s="93"/>
      <c r="P1783" s="93"/>
      <c r="Q1783" s="93"/>
      <c r="R1783" s="93"/>
      <c r="S1783" s="93"/>
      <c r="T1783" s="93"/>
      <c r="U1783" s="93"/>
      <c r="V1783" s="93"/>
      <c r="W1783" s="93"/>
      <c r="X1783" s="93"/>
      <c r="Y1783" s="93"/>
    </row>
    <row r="1784" spans="1:25" x14ac:dyDescent="0.15">
      <c r="A1784" s="91"/>
      <c r="B1784" s="91"/>
      <c r="C1784" s="91"/>
      <c r="D1784" s="91"/>
      <c r="E1784" s="91"/>
      <c r="F1784" s="92"/>
      <c r="G1784" s="93"/>
      <c r="H1784" s="93"/>
      <c r="I1784" s="93"/>
      <c r="J1784" s="93"/>
      <c r="K1784" s="93"/>
      <c r="L1784" s="93"/>
      <c r="M1784" s="93"/>
      <c r="N1784" s="93"/>
      <c r="O1784" s="93"/>
      <c r="P1784" s="93"/>
      <c r="Q1784" s="93"/>
      <c r="R1784" s="93"/>
      <c r="S1784" s="93"/>
      <c r="T1784" s="93"/>
      <c r="U1784" s="93"/>
      <c r="V1784" s="93"/>
      <c r="W1784" s="93"/>
      <c r="X1784" s="93"/>
      <c r="Y1784" s="93"/>
    </row>
    <row r="1785" spans="1:25" x14ac:dyDescent="0.15">
      <c r="A1785" s="91"/>
      <c r="B1785" s="91"/>
      <c r="C1785" s="91"/>
      <c r="D1785" s="91"/>
      <c r="E1785" s="91"/>
      <c r="F1785" s="92"/>
      <c r="G1785" s="93"/>
      <c r="H1785" s="93"/>
      <c r="I1785" s="93"/>
      <c r="J1785" s="93"/>
      <c r="K1785" s="93"/>
      <c r="L1785" s="93"/>
      <c r="M1785" s="93"/>
      <c r="N1785" s="93"/>
      <c r="O1785" s="93"/>
      <c r="P1785" s="93"/>
      <c r="Q1785" s="93"/>
      <c r="R1785" s="93"/>
      <c r="S1785" s="93"/>
      <c r="T1785" s="93"/>
      <c r="U1785" s="93"/>
      <c r="V1785" s="93"/>
      <c r="W1785" s="93"/>
      <c r="X1785" s="93"/>
      <c r="Y1785" s="93"/>
    </row>
    <row r="1786" spans="1:25" x14ac:dyDescent="0.15">
      <c r="A1786" s="91"/>
      <c r="B1786" s="91"/>
      <c r="C1786" s="91"/>
      <c r="D1786" s="91"/>
      <c r="E1786" s="91"/>
      <c r="F1786" s="92"/>
      <c r="G1786" s="93"/>
      <c r="H1786" s="93"/>
      <c r="I1786" s="93"/>
      <c r="J1786" s="93"/>
      <c r="K1786" s="93"/>
      <c r="L1786" s="93"/>
      <c r="M1786" s="93"/>
      <c r="N1786" s="93"/>
      <c r="O1786" s="93"/>
      <c r="P1786" s="93"/>
      <c r="Q1786" s="93"/>
      <c r="R1786" s="93"/>
      <c r="S1786" s="93"/>
      <c r="T1786" s="93"/>
      <c r="U1786" s="93"/>
      <c r="V1786" s="93"/>
      <c r="W1786" s="93"/>
      <c r="X1786" s="93"/>
      <c r="Y1786" s="93"/>
    </row>
    <row r="1787" spans="1:25" x14ac:dyDescent="0.15">
      <c r="A1787" s="91"/>
      <c r="B1787" s="91"/>
      <c r="C1787" s="91"/>
      <c r="D1787" s="91"/>
      <c r="E1787" s="91"/>
      <c r="F1787" s="92"/>
      <c r="G1787" s="93"/>
      <c r="H1787" s="93"/>
      <c r="I1787" s="93"/>
      <c r="J1787" s="93"/>
      <c r="K1787" s="93"/>
      <c r="L1787" s="93"/>
      <c r="M1787" s="93"/>
      <c r="N1787" s="93"/>
      <c r="O1787" s="93"/>
      <c r="P1787" s="93"/>
      <c r="Q1787" s="93"/>
      <c r="R1787" s="93"/>
      <c r="S1787" s="93"/>
      <c r="T1787" s="93"/>
      <c r="U1787" s="93"/>
      <c r="V1787" s="93"/>
      <c r="W1787" s="93"/>
      <c r="X1787" s="93"/>
      <c r="Y1787" s="93"/>
    </row>
    <row r="1788" spans="1:25" x14ac:dyDescent="0.15">
      <c r="A1788" s="91"/>
      <c r="B1788" s="91"/>
      <c r="C1788" s="91"/>
      <c r="D1788" s="91"/>
      <c r="E1788" s="91"/>
      <c r="F1788" s="92"/>
      <c r="G1788" s="93"/>
      <c r="H1788" s="93"/>
      <c r="I1788" s="93"/>
      <c r="J1788" s="93"/>
      <c r="K1788" s="93"/>
      <c r="L1788" s="93"/>
      <c r="M1788" s="93"/>
      <c r="N1788" s="93"/>
      <c r="O1788" s="93"/>
      <c r="P1788" s="93"/>
      <c r="Q1788" s="93"/>
      <c r="R1788" s="93"/>
      <c r="S1788" s="93"/>
      <c r="T1788" s="93"/>
      <c r="U1788" s="93"/>
      <c r="V1788" s="93"/>
      <c r="W1788" s="93"/>
      <c r="X1788" s="93"/>
      <c r="Y1788" s="93"/>
    </row>
    <row r="1789" spans="1:25" x14ac:dyDescent="0.15">
      <c r="A1789" s="91"/>
      <c r="B1789" s="91"/>
      <c r="C1789" s="91"/>
      <c r="D1789" s="91"/>
      <c r="E1789" s="91"/>
      <c r="F1789" s="92"/>
      <c r="G1789" s="93"/>
      <c r="H1789" s="93"/>
      <c r="I1789" s="93"/>
      <c r="J1789" s="93"/>
      <c r="K1789" s="93"/>
      <c r="L1789" s="93"/>
      <c r="M1789" s="93"/>
      <c r="N1789" s="93"/>
      <c r="O1789" s="93"/>
      <c r="P1789" s="93"/>
      <c r="Q1789" s="93"/>
      <c r="R1789" s="93"/>
      <c r="S1789" s="93"/>
      <c r="T1789" s="93"/>
      <c r="U1789" s="93"/>
      <c r="V1789" s="93"/>
      <c r="W1789" s="93"/>
      <c r="X1789" s="93"/>
      <c r="Y1789" s="93"/>
    </row>
    <row r="1790" spans="1:25" x14ac:dyDescent="0.15">
      <c r="A1790" s="91"/>
      <c r="B1790" s="91"/>
      <c r="C1790" s="91"/>
      <c r="D1790" s="91"/>
      <c r="E1790" s="91"/>
      <c r="F1790" s="92"/>
      <c r="G1790" s="93"/>
      <c r="H1790" s="93"/>
      <c r="I1790" s="93"/>
      <c r="J1790" s="93"/>
      <c r="K1790" s="93"/>
      <c r="L1790" s="93"/>
      <c r="M1790" s="93"/>
      <c r="N1790" s="93"/>
      <c r="O1790" s="93"/>
      <c r="P1790" s="93"/>
      <c r="Q1790" s="93"/>
      <c r="R1790" s="93"/>
      <c r="S1790" s="93"/>
      <c r="T1790" s="93"/>
      <c r="U1790" s="93"/>
      <c r="V1790" s="93"/>
      <c r="W1790" s="93"/>
      <c r="X1790" s="93"/>
      <c r="Y1790" s="93"/>
    </row>
    <row r="1791" spans="1:25" x14ac:dyDescent="0.15">
      <c r="A1791" s="91"/>
      <c r="B1791" s="91"/>
      <c r="C1791" s="91"/>
      <c r="D1791" s="91"/>
      <c r="E1791" s="91"/>
      <c r="F1791" s="92"/>
      <c r="G1791" s="93"/>
      <c r="H1791" s="93"/>
      <c r="I1791" s="93"/>
      <c r="J1791" s="93"/>
      <c r="K1791" s="93"/>
      <c r="L1791" s="93"/>
      <c r="M1791" s="93"/>
      <c r="N1791" s="93"/>
      <c r="O1791" s="93"/>
      <c r="P1791" s="93"/>
      <c r="Q1791" s="93"/>
      <c r="R1791" s="93"/>
      <c r="S1791" s="93"/>
      <c r="T1791" s="93"/>
      <c r="U1791" s="93"/>
      <c r="V1791" s="93"/>
      <c r="W1791" s="93"/>
      <c r="X1791" s="93"/>
      <c r="Y1791" s="93"/>
    </row>
    <row r="1792" spans="1:25" x14ac:dyDescent="0.15">
      <c r="A1792" s="91"/>
      <c r="B1792" s="91"/>
      <c r="C1792" s="91"/>
      <c r="D1792" s="91"/>
      <c r="E1792" s="91"/>
      <c r="F1792" s="92"/>
      <c r="G1792" s="93"/>
      <c r="H1792" s="93"/>
      <c r="I1792" s="93"/>
      <c r="J1792" s="93"/>
      <c r="K1792" s="93"/>
      <c r="L1792" s="93"/>
      <c r="M1792" s="93"/>
      <c r="N1792" s="93"/>
      <c r="O1792" s="93"/>
      <c r="P1792" s="93"/>
      <c r="Q1792" s="93"/>
      <c r="R1792" s="93"/>
      <c r="S1792" s="93"/>
      <c r="T1792" s="93"/>
      <c r="U1792" s="93"/>
      <c r="V1792" s="93"/>
      <c r="W1792" s="93"/>
      <c r="X1792" s="93"/>
      <c r="Y1792" s="93"/>
    </row>
    <row r="1793" spans="1:25" x14ac:dyDescent="0.15">
      <c r="A1793" s="91"/>
      <c r="B1793" s="91"/>
      <c r="C1793" s="91"/>
      <c r="D1793" s="91"/>
      <c r="E1793" s="91"/>
      <c r="F1793" s="92"/>
      <c r="G1793" s="93"/>
      <c r="H1793" s="93"/>
      <c r="I1793" s="93"/>
      <c r="J1793" s="93"/>
      <c r="K1793" s="93"/>
      <c r="L1793" s="93"/>
      <c r="M1793" s="93"/>
      <c r="N1793" s="93"/>
      <c r="O1793" s="93"/>
      <c r="P1793" s="93"/>
      <c r="Q1793" s="93"/>
      <c r="R1793" s="93"/>
      <c r="S1793" s="93"/>
      <c r="T1793" s="93"/>
      <c r="U1793" s="93"/>
      <c r="V1793" s="93"/>
      <c r="W1793" s="93"/>
      <c r="X1793" s="93"/>
      <c r="Y1793" s="93"/>
    </row>
    <row r="1794" spans="1:25" x14ac:dyDescent="0.15">
      <c r="A1794" s="91"/>
      <c r="B1794" s="91"/>
      <c r="C1794" s="91"/>
      <c r="D1794" s="91"/>
      <c r="E1794" s="91"/>
      <c r="F1794" s="92"/>
      <c r="G1794" s="93"/>
      <c r="H1794" s="93"/>
      <c r="I1794" s="93"/>
      <c r="J1794" s="93"/>
      <c r="K1794" s="93"/>
      <c r="L1794" s="93"/>
      <c r="M1794" s="93"/>
      <c r="N1794" s="93"/>
      <c r="O1794" s="93"/>
      <c r="P1794" s="93"/>
      <c r="Q1794" s="93"/>
      <c r="R1794" s="93"/>
      <c r="S1794" s="93"/>
      <c r="T1794" s="93"/>
      <c r="U1794" s="93"/>
      <c r="V1794" s="93"/>
      <c r="W1794" s="93"/>
      <c r="X1794" s="93"/>
      <c r="Y1794" s="93"/>
    </row>
    <row r="1795" spans="1:25" x14ac:dyDescent="0.15">
      <c r="A1795" s="91"/>
      <c r="B1795" s="91"/>
      <c r="C1795" s="91"/>
      <c r="D1795" s="91"/>
      <c r="E1795" s="91"/>
      <c r="F1795" s="92"/>
      <c r="G1795" s="93"/>
      <c r="H1795" s="93"/>
      <c r="I1795" s="93"/>
      <c r="J1795" s="93"/>
      <c r="K1795" s="93"/>
      <c r="L1795" s="93"/>
      <c r="M1795" s="93"/>
      <c r="N1795" s="93"/>
      <c r="O1795" s="93"/>
      <c r="P1795" s="93"/>
      <c r="Q1795" s="93"/>
      <c r="R1795" s="93"/>
      <c r="S1795" s="93"/>
      <c r="T1795" s="93"/>
      <c r="U1795" s="93"/>
      <c r="V1795" s="93"/>
      <c r="W1795" s="93"/>
      <c r="X1795" s="93"/>
      <c r="Y1795" s="93"/>
    </row>
    <row r="1796" spans="1:25" x14ac:dyDescent="0.15">
      <c r="A1796" s="91"/>
      <c r="B1796" s="91"/>
      <c r="C1796" s="91"/>
      <c r="D1796" s="91"/>
      <c r="E1796" s="91"/>
      <c r="F1796" s="92"/>
      <c r="G1796" s="93"/>
      <c r="H1796" s="93"/>
      <c r="I1796" s="93"/>
      <c r="J1796" s="93"/>
      <c r="K1796" s="93"/>
      <c r="L1796" s="93"/>
      <c r="M1796" s="93"/>
      <c r="N1796" s="93"/>
      <c r="O1796" s="93"/>
      <c r="P1796" s="93"/>
      <c r="Q1796" s="93"/>
      <c r="R1796" s="93"/>
      <c r="S1796" s="93"/>
      <c r="T1796" s="93"/>
      <c r="U1796" s="93"/>
      <c r="V1796" s="93"/>
      <c r="W1796" s="93"/>
      <c r="X1796" s="93"/>
      <c r="Y1796" s="93"/>
    </row>
    <row r="1797" spans="1:25" x14ac:dyDescent="0.15">
      <c r="A1797" s="91"/>
      <c r="B1797" s="91"/>
      <c r="C1797" s="91"/>
      <c r="D1797" s="91"/>
      <c r="E1797" s="91"/>
      <c r="F1797" s="92"/>
      <c r="G1797" s="93"/>
      <c r="H1797" s="93"/>
      <c r="I1797" s="93"/>
      <c r="J1797" s="93"/>
      <c r="K1797" s="93"/>
      <c r="L1797" s="93"/>
      <c r="M1797" s="93"/>
      <c r="N1797" s="93"/>
      <c r="O1797" s="93"/>
      <c r="P1797" s="93"/>
      <c r="Q1797" s="93"/>
      <c r="R1797" s="93"/>
      <c r="S1797" s="93"/>
      <c r="T1797" s="93"/>
      <c r="U1797" s="93"/>
      <c r="V1797" s="93"/>
      <c r="W1797" s="93"/>
      <c r="X1797" s="93"/>
      <c r="Y1797" s="93"/>
    </row>
    <row r="1798" spans="1:25" x14ac:dyDescent="0.15">
      <c r="A1798" s="91"/>
      <c r="B1798" s="91"/>
      <c r="C1798" s="91"/>
      <c r="D1798" s="91"/>
      <c r="E1798" s="91"/>
      <c r="F1798" s="92"/>
      <c r="G1798" s="93"/>
      <c r="H1798" s="93"/>
      <c r="I1798" s="93"/>
      <c r="J1798" s="93"/>
      <c r="K1798" s="93"/>
      <c r="L1798" s="93"/>
      <c r="M1798" s="93"/>
      <c r="N1798" s="93"/>
      <c r="O1798" s="93"/>
      <c r="P1798" s="93"/>
      <c r="Q1798" s="93"/>
      <c r="R1798" s="93"/>
      <c r="S1798" s="93"/>
      <c r="T1798" s="93"/>
      <c r="U1798" s="93"/>
      <c r="V1798" s="93"/>
      <c r="W1798" s="93"/>
      <c r="X1798" s="93"/>
      <c r="Y1798" s="93"/>
    </row>
    <row r="1799" spans="1:25" x14ac:dyDescent="0.15">
      <c r="A1799" s="91"/>
      <c r="B1799" s="91"/>
      <c r="C1799" s="91"/>
      <c r="D1799" s="91"/>
      <c r="E1799" s="91"/>
      <c r="F1799" s="92"/>
      <c r="G1799" s="93"/>
      <c r="H1799" s="93"/>
      <c r="I1799" s="93"/>
      <c r="J1799" s="93"/>
      <c r="K1799" s="93"/>
      <c r="L1799" s="93"/>
      <c r="M1799" s="93"/>
      <c r="N1799" s="93"/>
      <c r="O1799" s="93"/>
      <c r="P1799" s="93"/>
      <c r="Q1799" s="93"/>
      <c r="R1799" s="93"/>
      <c r="S1799" s="93"/>
      <c r="T1799" s="93"/>
      <c r="U1799" s="93"/>
      <c r="V1799" s="93"/>
      <c r="W1799" s="93"/>
      <c r="X1799" s="93"/>
      <c r="Y1799" s="93"/>
    </row>
    <row r="1800" spans="1:25" x14ac:dyDescent="0.15">
      <c r="A1800" s="91"/>
      <c r="B1800" s="91"/>
      <c r="C1800" s="91"/>
      <c r="D1800" s="91"/>
      <c r="E1800" s="91"/>
      <c r="F1800" s="92"/>
      <c r="G1800" s="93"/>
      <c r="H1800" s="93"/>
      <c r="I1800" s="93"/>
      <c r="J1800" s="93"/>
      <c r="K1800" s="93"/>
      <c r="L1800" s="93"/>
      <c r="M1800" s="93"/>
      <c r="N1800" s="93"/>
      <c r="O1800" s="93"/>
      <c r="P1800" s="93"/>
      <c r="Q1800" s="93"/>
      <c r="R1800" s="93"/>
      <c r="S1800" s="93"/>
      <c r="T1800" s="93"/>
      <c r="U1800" s="93"/>
      <c r="V1800" s="93"/>
      <c r="W1800" s="93"/>
      <c r="X1800" s="93"/>
      <c r="Y1800" s="93"/>
    </row>
    <row r="1801" spans="1:25" x14ac:dyDescent="0.15">
      <c r="A1801" s="91"/>
      <c r="B1801" s="91"/>
      <c r="C1801" s="91"/>
      <c r="D1801" s="91"/>
      <c r="E1801" s="91"/>
      <c r="F1801" s="92"/>
      <c r="G1801" s="93"/>
      <c r="H1801" s="93"/>
      <c r="I1801" s="93"/>
      <c r="J1801" s="93"/>
      <c r="K1801" s="93"/>
      <c r="L1801" s="93"/>
      <c r="M1801" s="93"/>
      <c r="N1801" s="93"/>
      <c r="O1801" s="93"/>
      <c r="P1801" s="93"/>
      <c r="Q1801" s="93"/>
      <c r="R1801" s="93"/>
      <c r="S1801" s="93"/>
      <c r="T1801" s="93"/>
      <c r="U1801" s="93"/>
      <c r="V1801" s="93"/>
      <c r="W1801" s="93"/>
      <c r="X1801" s="93"/>
      <c r="Y1801" s="93"/>
    </row>
    <row r="1802" spans="1:25" x14ac:dyDescent="0.15">
      <c r="A1802" s="91"/>
      <c r="B1802" s="91"/>
      <c r="C1802" s="91"/>
      <c r="D1802" s="91"/>
      <c r="E1802" s="91"/>
      <c r="F1802" s="92"/>
      <c r="G1802" s="93"/>
      <c r="H1802" s="93"/>
      <c r="I1802" s="93"/>
      <c r="J1802" s="93"/>
      <c r="K1802" s="93"/>
      <c r="L1802" s="93"/>
      <c r="M1802" s="93"/>
      <c r="N1802" s="93"/>
      <c r="O1802" s="93"/>
      <c r="P1802" s="93"/>
      <c r="Q1802" s="93"/>
      <c r="R1802" s="93"/>
      <c r="S1802" s="93"/>
      <c r="T1802" s="93"/>
      <c r="U1802" s="93"/>
      <c r="V1802" s="93"/>
      <c r="W1802" s="93"/>
      <c r="X1802" s="93"/>
      <c r="Y1802" s="93"/>
    </row>
    <row r="1803" spans="1:25" x14ac:dyDescent="0.15">
      <c r="A1803" s="91"/>
      <c r="B1803" s="91"/>
      <c r="C1803" s="91"/>
      <c r="D1803" s="91"/>
      <c r="E1803" s="91"/>
      <c r="F1803" s="92"/>
      <c r="G1803" s="93"/>
      <c r="H1803" s="93"/>
      <c r="I1803" s="93"/>
      <c r="J1803" s="93"/>
      <c r="K1803" s="93"/>
      <c r="L1803" s="93"/>
      <c r="M1803" s="93"/>
      <c r="N1803" s="93"/>
      <c r="O1803" s="93"/>
      <c r="P1803" s="93"/>
      <c r="Q1803" s="93"/>
      <c r="R1803" s="93"/>
      <c r="S1803" s="93"/>
      <c r="T1803" s="93"/>
      <c r="U1803" s="93"/>
      <c r="V1803" s="93"/>
      <c r="W1803" s="93"/>
      <c r="X1803" s="93"/>
      <c r="Y1803" s="93"/>
    </row>
    <row r="1804" spans="1:25" x14ac:dyDescent="0.15">
      <c r="A1804" s="91"/>
      <c r="B1804" s="91"/>
      <c r="C1804" s="91"/>
      <c r="D1804" s="91"/>
      <c r="E1804" s="91"/>
      <c r="F1804" s="92"/>
      <c r="G1804" s="93"/>
      <c r="H1804" s="93"/>
      <c r="I1804" s="93"/>
      <c r="J1804" s="93"/>
      <c r="K1804" s="93"/>
      <c r="L1804" s="93"/>
      <c r="M1804" s="93"/>
      <c r="N1804" s="93"/>
      <c r="O1804" s="93"/>
      <c r="P1804" s="93"/>
      <c r="Q1804" s="93"/>
      <c r="R1804" s="93"/>
      <c r="S1804" s="93"/>
      <c r="T1804" s="93"/>
      <c r="U1804" s="93"/>
      <c r="V1804" s="93"/>
      <c r="W1804" s="93"/>
      <c r="X1804" s="93"/>
      <c r="Y1804" s="93"/>
    </row>
    <row r="1805" spans="1:25" x14ac:dyDescent="0.15">
      <c r="A1805" s="91"/>
      <c r="B1805" s="91"/>
      <c r="C1805" s="91"/>
      <c r="D1805" s="91"/>
      <c r="E1805" s="91"/>
      <c r="F1805" s="92"/>
      <c r="G1805" s="93"/>
      <c r="H1805" s="93"/>
      <c r="I1805" s="93"/>
      <c r="J1805" s="93"/>
      <c r="K1805" s="93"/>
      <c r="L1805" s="93"/>
      <c r="M1805" s="93"/>
      <c r="N1805" s="93"/>
      <c r="O1805" s="93"/>
      <c r="P1805" s="93"/>
      <c r="Q1805" s="93"/>
      <c r="R1805" s="93"/>
      <c r="S1805" s="93"/>
      <c r="T1805" s="93"/>
      <c r="U1805" s="93"/>
      <c r="V1805" s="93"/>
      <c r="W1805" s="93"/>
      <c r="X1805" s="93"/>
      <c r="Y1805" s="93"/>
    </row>
    <row r="1806" spans="1:25" x14ac:dyDescent="0.15">
      <c r="A1806" s="91"/>
      <c r="B1806" s="91"/>
      <c r="C1806" s="91"/>
      <c r="D1806" s="91"/>
      <c r="E1806" s="91"/>
      <c r="F1806" s="92"/>
      <c r="G1806" s="93"/>
      <c r="H1806" s="93"/>
      <c r="I1806" s="93"/>
      <c r="J1806" s="93"/>
      <c r="K1806" s="93"/>
      <c r="L1806" s="93"/>
      <c r="M1806" s="93"/>
      <c r="N1806" s="93"/>
      <c r="O1806" s="93"/>
      <c r="P1806" s="93"/>
      <c r="Q1806" s="93"/>
      <c r="R1806" s="93"/>
      <c r="S1806" s="93"/>
      <c r="T1806" s="93"/>
      <c r="U1806" s="93"/>
      <c r="V1806" s="93"/>
      <c r="W1806" s="93"/>
      <c r="X1806" s="93"/>
      <c r="Y1806" s="93"/>
    </row>
    <row r="1807" spans="1:25" x14ac:dyDescent="0.15">
      <c r="A1807" s="91"/>
      <c r="B1807" s="91"/>
      <c r="C1807" s="91"/>
      <c r="D1807" s="91"/>
      <c r="E1807" s="91"/>
      <c r="F1807" s="92"/>
      <c r="G1807" s="93"/>
      <c r="H1807" s="93"/>
      <c r="I1807" s="93"/>
      <c r="J1807" s="93"/>
      <c r="K1807" s="93"/>
      <c r="L1807" s="93"/>
      <c r="M1807" s="93"/>
      <c r="N1807" s="93"/>
      <c r="O1807" s="93"/>
      <c r="P1807" s="93"/>
      <c r="Q1807" s="93"/>
      <c r="R1807" s="93"/>
      <c r="S1807" s="93"/>
      <c r="T1807" s="93"/>
      <c r="U1807" s="93"/>
      <c r="V1807" s="93"/>
      <c r="W1807" s="93"/>
      <c r="X1807" s="93"/>
      <c r="Y1807" s="93"/>
    </row>
    <row r="1808" spans="1:25" x14ac:dyDescent="0.15">
      <c r="A1808" s="91"/>
      <c r="B1808" s="91"/>
      <c r="C1808" s="91"/>
      <c r="D1808" s="91"/>
      <c r="E1808" s="91"/>
      <c r="F1808" s="92"/>
      <c r="G1808" s="93"/>
      <c r="H1808" s="93"/>
      <c r="I1808" s="93"/>
      <c r="J1808" s="93"/>
      <c r="K1808" s="93"/>
      <c r="L1808" s="93"/>
      <c r="M1808" s="93"/>
      <c r="N1808" s="93"/>
      <c r="O1808" s="93"/>
      <c r="P1808" s="93"/>
      <c r="Q1808" s="93"/>
      <c r="R1808" s="93"/>
      <c r="S1808" s="93"/>
      <c r="T1808" s="93"/>
      <c r="U1808" s="93"/>
      <c r="V1808" s="93"/>
      <c r="W1808" s="93"/>
      <c r="X1808" s="93"/>
      <c r="Y1808" s="93"/>
    </row>
    <row r="1809" spans="1:25" x14ac:dyDescent="0.15">
      <c r="A1809" s="91"/>
      <c r="B1809" s="91"/>
      <c r="C1809" s="91"/>
      <c r="D1809" s="91"/>
      <c r="E1809" s="91"/>
      <c r="F1809" s="92"/>
      <c r="G1809" s="93"/>
      <c r="H1809" s="93"/>
      <c r="I1809" s="93"/>
      <c r="J1809" s="93"/>
      <c r="K1809" s="93"/>
      <c r="L1809" s="93"/>
      <c r="M1809" s="93"/>
      <c r="N1809" s="93"/>
      <c r="O1809" s="93"/>
      <c r="P1809" s="93"/>
      <c r="Q1809" s="93"/>
      <c r="R1809" s="93"/>
      <c r="S1809" s="93"/>
      <c r="T1809" s="93"/>
      <c r="U1809" s="93"/>
      <c r="V1809" s="93"/>
      <c r="W1809" s="93"/>
      <c r="X1809" s="93"/>
      <c r="Y1809" s="93"/>
    </row>
    <row r="1810" spans="1:25" x14ac:dyDescent="0.15">
      <c r="A1810" s="91"/>
      <c r="B1810" s="91"/>
      <c r="C1810" s="91"/>
      <c r="D1810" s="91"/>
      <c r="E1810" s="91"/>
      <c r="F1810" s="92"/>
      <c r="G1810" s="93"/>
      <c r="H1810" s="93"/>
      <c r="I1810" s="93"/>
      <c r="J1810" s="93"/>
      <c r="K1810" s="93"/>
      <c r="L1810" s="93"/>
      <c r="M1810" s="93"/>
      <c r="N1810" s="93"/>
      <c r="O1810" s="93"/>
      <c r="P1810" s="93"/>
      <c r="Q1810" s="93"/>
      <c r="R1810" s="93"/>
      <c r="S1810" s="93"/>
      <c r="T1810" s="93"/>
      <c r="U1810" s="93"/>
      <c r="V1810" s="93"/>
      <c r="W1810" s="93"/>
      <c r="X1810" s="93"/>
      <c r="Y1810" s="93"/>
    </row>
    <row r="1811" spans="1:25" x14ac:dyDescent="0.15">
      <c r="A1811" s="91"/>
      <c r="B1811" s="91"/>
      <c r="C1811" s="91"/>
      <c r="D1811" s="91"/>
      <c r="E1811" s="91"/>
      <c r="F1811" s="92"/>
      <c r="G1811" s="93"/>
      <c r="H1811" s="93"/>
      <c r="I1811" s="93"/>
      <c r="J1811" s="93"/>
      <c r="K1811" s="93"/>
      <c r="L1811" s="93"/>
      <c r="M1811" s="93"/>
      <c r="N1811" s="93"/>
      <c r="O1811" s="93"/>
      <c r="P1811" s="93"/>
      <c r="Q1811" s="93"/>
      <c r="R1811" s="93"/>
      <c r="S1811" s="93"/>
      <c r="T1811" s="93"/>
      <c r="U1811" s="93"/>
      <c r="V1811" s="93"/>
      <c r="W1811" s="93"/>
      <c r="X1811" s="93"/>
      <c r="Y1811" s="93"/>
    </row>
    <row r="1812" spans="1:25" x14ac:dyDescent="0.15">
      <c r="A1812" s="91"/>
      <c r="B1812" s="91"/>
      <c r="C1812" s="91"/>
      <c r="D1812" s="91"/>
      <c r="E1812" s="91"/>
      <c r="F1812" s="92"/>
      <c r="G1812" s="93"/>
      <c r="H1812" s="93"/>
      <c r="I1812" s="93"/>
      <c r="J1812" s="93"/>
      <c r="K1812" s="93"/>
      <c r="L1812" s="93"/>
      <c r="M1812" s="93"/>
      <c r="N1812" s="93"/>
      <c r="O1812" s="93"/>
      <c r="P1812" s="93"/>
      <c r="Q1812" s="93"/>
      <c r="R1812" s="93"/>
      <c r="S1812" s="93"/>
      <c r="T1812" s="93"/>
      <c r="U1812" s="93"/>
      <c r="V1812" s="93"/>
      <c r="W1812" s="93"/>
      <c r="X1812" s="93"/>
      <c r="Y1812" s="93"/>
    </row>
    <row r="1813" spans="1:25" x14ac:dyDescent="0.15">
      <c r="A1813" s="91"/>
      <c r="B1813" s="91"/>
      <c r="C1813" s="91"/>
      <c r="D1813" s="91"/>
      <c r="E1813" s="91"/>
      <c r="F1813" s="92"/>
      <c r="G1813" s="93"/>
      <c r="H1813" s="93"/>
      <c r="I1813" s="93"/>
      <c r="J1813" s="93"/>
      <c r="K1813" s="93"/>
      <c r="L1813" s="93"/>
      <c r="M1813" s="93"/>
      <c r="N1813" s="93"/>
      <c r="O1813" s="93"/>
      <c r="P1813" s="93"/>
      <c r="Q1813" s="93"/>
      <c r="R1813" s="93"/>
      <c r="S1813" s="93"/>
      <c r="T1813" s="93"/>
      <c r="U1813" s="93"/>
      <c r="V1813" s="93"/>
      <c r="W1813" s="93"/>
      <c r="X1813" s="93"/>
      <c r="Y1813" s="93"/>
    </row>
    <row r="1814" spans="1:25" x14ac:dyDescent="0.15">
      <c r="A1814" s="91"/>
      <c r="B1814" s="91"/>
      <c r="C1814" s="91"/>
      <c r="D1814" s="91"/>
      <c r="E1814" s="91"/>
      <c r="F1814" s="92"/>
      <c r="G1814" s="93"/>
      <c r="H1814" s="93"/>
      <c r="I1814" s="93"/>
      <c r="J1814" s="93"/>
      <c r="K1814" s="93"/>
      <c r="L1814" s="93"/>
      <c r="M1814" s="93"/>
      <c r="N1814" s="93"/>
      <c r="O1814" s="93"/>
      <c r="P1814" s="93"/>
      <c r="Q1814" s="93"/>
      <c r="R1814" s="93"/>
      <c r="S1814" s="93"/>
      <c r="T1814" s="93"/>
      <c r="U1814" s="93"/>
      <c r="V1814" s="93"/>
      <c r="W1814" s="93"/>
      <c r="X1814" s="93"/>
      <c r="Y1814" s="93"/>
    </row>
    <row r="1815" spans="1:25" x14ac:dyDescent="0.15">
      <c r="A1815" s="91"/>
      <c r="B1815" s="91"/>
      <c r="C1815" s="91"/>
      <c r="D1815" s="91"/>
      <c r="E1815" s="91"/>
      <c r="F1815" s="92"/>
      <c r="G1815" s="93"/>
      <c r="H1815" s="93"/>
      <c r="I1815" s="93"/>
      <c r="J1815" s="93"/>
      <c r="K1815" s="93"/>
      <c r="L1815" s="93"/>
      <c r="M1815" s="93"/>
      <c r="N1815" s="93"/>
      <c r="O1815" s="93"/>
      <c r="P1815" s="93"/>
      <c r="Q1815" s="93"/>
      <c r="R1815" s="93"/>
      <c r="S1815" s="93"/>
      <c r="T1815" s="93"/>
      <c r="U1815" s="93"/>
      <c r="V1815" s="93"/>
      <c r="W1815" s="93"/>
      <c r="X1815" s="93"/>
      <c r="Y1815" s="93"/>
    </row>
    <row r="1816" spans="1:25" x14ac:dyDescent="0.15">
      <c r="A1816" s="91"/>
      <c r="B1816" s="91"/>
      <c r="C1816" s="91"/>
      <c r="D1816" s="91"/>
      <c r="E1816" s="91"/>
      <c r="F1816" s="92"/>
      <c r="G1816" s="93"/>
      <c r="H1816" s="93"/>
      <c r="I1816" s="93"/>
      <c r="J1816" s="93"/>
      <c r="K1816" s="93"/>
      <c r="L1816" s="93"/>
      <c r="M1816" s="93"/>
      <c r="N1816" s="93"/>
      <c r="O1816" s="93"/>
      <c r="P1816" s="93"/>
      <c r="Q1816" s="93"/>
      <c r="R1816" s="93"/>
      <c r="S1816" s="93"/>
      <c r="T1816" s="93"/>
      <c r="U1816" s="93"/>
      <c r="V1816" s="93"/>
      <c r="W1816" s="93"/>
      <c r="X1816" s="93"/>
      <c r="Y1816" s="93"/>
    </row>
    <row r="1817" spans="1:25" x14ac:dyDescent="0.15">
      <c r="A1817" s="91"/>
      <c r="B1817" s="91"/>
      <c r="C1817" s="91"/>
      <c r="D1817" s="91"/>
      <c r="E1817" s="91"/>
      <c r="F1817" s="92"/>
      <c r="G1817" s="93"/>
      <c r="H1817" s="93"/>
      <c r="I1817" s="93"/>
      <c r="J1817" s="93"/>
      <c r="K1817" s="93"/>
      <c r="L1817" s="93"/>
      <c r="M1817" s="93"/>
      <c r="N1817" s="93"/>
      <c r="O1817" s="93"/>
      <c r="P1817" s="93"/>
      <c r="Q1817" s="93"/>
      <c r="R1817" s="93"/>
      <c r="S1817" s="93"/>
      <c r="T1817" s="93"/>
      <c r="U1817" s="93"/>
      <c r="V1817" s="93"/>
      <c r="W1817" s="93"/>
      <c r="X1817" s="93"/>
      <c r="Y1817" s="93"/>
    </row>
    <row r="1818" spans="1:25" x14ac:dyDescent="0.15">
      <c r="A1818" s="91"/>
      <c r="B1818" s="91"/>
      <c r="C1818" s="91"/>
      <c r="D1818" s="91"/>
      <c r="E1818" s="91"/>
      <c r="F1818" s="92"/>
      <c r="G1818" s="93"/>
      <c r="H1818" s="93"/>
      <c r="I1818" s="93"/>
      <c r="J1818" s="93"/>
      <c r="K1818" s="93"/>
      <c r="L1818" s="93"/>
      <c r="M1818" s="93"/>
      <c r="N1818" s="93"/>
      <c r="O1818" s="93"/>
      <c r="P1818" s="93"/>
      <c r="Q1818" s="93"/>
      <c r="R1818" s="93"/>
      <c r="S1818" s="93"/>
      <c r="T1818" s="93"/>
      <c r="U1818" s="93"/>
      <c r="V1818" s="93"/>
      <c r="W1818" s="93"/>
      <c r="X1818" s="93"/>
      <c r="Y1818" s="93"/>
    </row>
    <row r="1819" spans="1:25" x14ac:dyDescent="0.15">
      <c r="A1819" s="91"/>
      <c r="B1819" s="91"/>
      <c r="C1819" s="91"/>
      <c r="D1819" s="91"/>
      <c r="E1819" s="91"/>
      <c r="F1819" s="92"/>
      <c r="G1819" s="93"/>
      <c r="H1819" s="93"/>
      <c r="I1819" s="93"/>
      <c r="J1819" s="93"/>
      <c r="K1819" s="93"/>
      <c r="L1819" s="93"/>
      <c r="M1819" s="93"/>
      <c r="N1819" s="93"/>
      <c r="O1819" s="93"/>
      <c r="P1819" s="93"/>
      <c r="Q1819" s="93"/>
      <c r="R1819" s="93"/>
      <c r="S1819" s="93"/>
      <c r="T1819" s="93"/>
      <c r="U1819" s="93"/>
      <c r="V1819" s="93"/>
      <c r="W1819" s="93"/>
      <c r="X1819" s="93"/>
      <c r="Y1819" s="93"/>
    </row>
    <row r="1820" spans="1:25" x14ac:dyDescent="0.15">
      <c r="A1820" s="91"/>
      <c r="B1820" s="91"/>
      <c r="C1820" s="91"/>
      <c r="D1820" s="91"/>
      <c r="E1820" s="91"/>
      <c r="F1820" s="92"/>
      <c r="G1820" s="93"/>
      <c r="H1820" s="93"/>
      <c r="I1820" s="93"/>
      <c r="J1820" s="93"/>
      <c r="K1820" s="93"/>
      <c r="L1820" s="93"/>
      <c r="M1820" s="93"/>
      <c r="N1820" s="93"/>
      <c r="O1820" s="93"/>
      <c r="P1820" s="93"/>
      <c r="Q1820" s="93"/>
      <c r="R1820" s="93"/>
      <c r="S1820" s="93"/>
      <c r="T1820" s="93"/>
      <c r="U1820" s="93"/>
      <c r="V1820" s="93"/>
      <c r="W1820" s="93"/>
      <c r="X1820" s="93"/>
      <c r="Y1820" s="93"/>
    </row>
    <row r="1821" spans="1:25" x14ac:dyDescent="0.15">
      <c r="A1821" s="91"/>
      <c r="B1821" s="91"/>
      <c r="C1821" s="91"/>
      <c r="D1821" s="91"/>
      <c r="E1821" s="91"/>
      <c r="F1821" s="92"/>
      <c r="G1821" s="93"/>
      <c r="H1821" s="93"/>
      <c r="I1821" s="93"/>
      <c r="J1821" s="93"/>
      <c r="K1821" s="93"/>
      <c r="L1821" s="93"/>
      <c r="M1821" s="93"/>
      <c r="N1821" s="93"/>
      <c r="O1821" s="93"/>
      <c r="P1821" s="93"/>
      <c r="Q1821" s="93"/>
      <c r="R1821" s="93"/>
      <c r="S1821" s="93"/>
      <c r="T1821" s="93"/>
      <c r="U1821" s="93"/>
      <c r="V1821" s="93"/>
      <c r="W1821" s="93"/>
      <c r="X1821" s="93"/>
      <c r="Y1821" s="93"/>
    </row>
    <row r="1822" spans="1:25" x14ac:dyDescent="0.15">
      <c r="A1822" s="91"/>
      <c r="B1822" s="91"/>
      <c r="C1822" s="91"/>
      <c r="D1822" s="91"/>
      <c r="E1822" s="91"/>
      <c r="F1822" s="92"/>
      <c r="G1822" s="93"/>
      <c r="H1822" s="93"/>
      <c r="I1822" s="93"/>
      <c r="J1822" s="93"/>
      <c r="K1822" s="93"/>
      <c r="L1822" s="93"/>
      <c r="M1822" s="93"/>
      <c r="N1822" s="93"/>
      <c r="O1822" s="93"/>
      <c r="P1822" s="93"/>
      <c r="Q1822" s="93"/>
      <c r="R1822" s="93"/>
      <c r="S1822" s="93"/>
      <c r="T1822" s="93"/>
      <c r="U1822" s="93"/>
      <c r="V1822" s="93"/>
      <c r="W1822" s="93"/>
      <c r="X1822" s="93"/>
      <c r="Y1822" s="93"/>
    </row>
    <row r="1823" spans="1:25" x14ac:dyDescent="0.15">
      <c r="A1823" s="91"/>
      <c r="B1823" s="91"/>
      <c r="C1823" s="91"/>
      <c r="D1823" s="91"/>
      <c r="E1823" s="91"/>
      <c r="F1823" s="92"/>
      <c r="G1823" s="93"/>
      <c r="H1823" s="93"/>
      <c r="I1823" s="93"/>
      <c r="J1823" s="93"/>
      <c r="K1823" s="93"/>
      <c r="L1823" s="93"/>
      <c r="M1823" s="93"/>
      <c r="N1823" s="93"/>
      <c r="O1823" s="93"/>
      <c r="P1823" s="93"/>
      <c r="Q1823" s="93"/>
      <c r="R1823" s="93"/>
      <c r="S1823" s="93"/>
      <c r="T1823" s="93"/>
      <c r="U1823" s="93"/>
      <c r="V1823" s="93"/>
      <c r="W1823" s="93"/>
      <c r="X1823" s="93"/>
      <c r="Y1823" s="93"/>
    </row>
    <row r="1824" spans="1:25" x14ac:dyDescent="0.15">
      <c r="A1824" s="91"/>
      <c r="B1824" s="91"/>
      <c r="C1824" s="91"/>
      <c r="D1824" s="91"/>
      <c r="E1824" s="91"/>
      <c r="F1824" s="92"/>
      <c r="G1824" s="93"/>
      <c r="H1824" s="93"/>
      <c r="I1824" s="93"/>
      <c r="J1824" s="93"/>
      <c r="K1824" s="93"/>
      <c r="L1824" s="93"/>
      <c r="M1824" s="93"/>
      <c r="N1824" s="93"/>
      <c r="O1824" s="93"/>
      <c r="P1824" s="93"/>
      <c r="Q1824" s="93"/>
      <c r="R1824" s="93"/>
      <c r="S1824" s="93"/>
      <c r="T1824" s="93"/>
      <c r="U1824" s="93"/>
      <c r="V1824" s="93"/>
      <c r="W1824" s="93"/>
      <c r="X1824" s="93"/>
      <c r="Y1824" s="93"/>
    </row>
    <row r="1825" spans="1:25" x14ac:dyDescent="0.15">
      <c r="A1825" s="91"/>
      <c r="B1825" s="91"/>
      <c r="C1825" s="91"/>
      <c r="D1825" s="91"/>
      <c r="E1825" s="91"/>
      <c r="F1825" s="92"/>
      <c r="G1825" s="93"/>
      <c r="H1825" s="93"/>
      <c r="I1825" s="93"/>
      <c r="J1825" s="93"/>
      <c r="K1825" s="93"/>
      <c r="L1825" s="93"/>
      <c r="M1825" s="93"/>
      <c r="N1825" s="93"/>
      <c r="O1825" s="93"/>
      <c r="P1825" s="93"/>
      <c r="Q1825" s="93"/>
      <c r="R1825" s="93"/>
      <c r="S1825" s="93"/>
      <c r="T1825" s="93"/>
      <c r="U1825" s="93"/>
      <c r="V1825" s="93"/>
      <c r="W1825" s="93"/>
      <c r="X1825" s="93"/>
      <c r="Y1825" s="93"/>
    </row>
    <row r="1826" spans="1:25" x14ac:dyDescent="0.15">
      <c r="A1826" s="91"/>
      <c r="B1826" s="91"/>
      <c r="C1826" s="91"/>
      <c r="D1826" s="91"/>
      <c r="E1826" s="91"/>
      <c r="F1826" s="92"/>
      <c r="G1826" s="93"/>
      <c r="H1826" s="93"/>
      <c r="I1826" s="93"/>
      <c r="J1826" s="93"/>
      <c r="K1826" s="93"/>
      <c r="L1826" s="93"/>
      <c r="M1826" s="93"/>
      <c r="N1826" s="93"/>
      <c r="O1826" s="93"/>
      <c r="P1826" s="93"/>
      <c r="Q1826" s="93"/>
      <c r="R1826" s="93"/>
      <c r="S1826" s="93"/>
      <c r="T1826" s="93"/>
      <c r="U1826" s="93"/>
      <c r="V1826" s="93"/>
      <c r="W1826" s="93"/>
      <c r="X1826" s="93"/>
      <c r="Y1826" s="93"/>
    </row>
    <row r="1827" spans="1:25" x14ac:dyDescent="0.15">
      <c r="A1827" s="91"/>
      <c r="B1827" s="91"/>
      <c r="C1827" s="91"/>
      <c r="D1827" s="91"/>
      <c r="E1827" s="91"/>
      <c r="F1827" s="92"/>
      <c r="G1827" s="93"/>
      <c r="H1827" s="93"/>
      <c r="I1827" s="93"/>
      <c r="J1827" s="93"/>
      <c r="K1827" s="93"/>
      <c r="L1827" s="93"/>
      <c r="M1827" s="93"/>
      <c r="N1827" s="93"/>
      <c r="O1827" s="93"/>
      <c r="P1827" s="93"/>
      <c r="Q1827" s="93"/>
      <c r="R1827" s="93"/>
      <c r="S1827" s="93"/>
      <c r="T1827" s="93"/>
      <c r="U1827" s="93"/>
      <c r="V1827" s="93"/>
      <c r="W1827" s="93"/>
      <c r="X1827" s="93"/>
      <c r="Y1827" s="93"/>
    </row>
    <row r="1828" spans="1:25" x14ac:dyDescent="0.15">
      <c r="A1828" s="91"/>
      <c r="B1828" s="91"/>
      <c r="C1828" s="91"/>
      <c r="D1828" s="91"/>
      <c r="E1828" s="91"/>
      <c r="F1828" s="92"/>
      <c r="G1828" s="93"/>
      <c r="H1828" s="93"/>
      <c r="I1828" s="93"/>
      <c r="J1828" s="93"/>
      <c r="K1828" s="93"/>
      <c r="L1828" s="93"/>
      <c r="M1828" s="93"/>
      <c r="N1828" s="93"/>
      <c r="O1828" s="93"/>
      <c r="P1828" s="93"/>
      <c r="Q1828" s="93"/>
      <c r="R1828" s="93"/>
      <c r="S1828" s="93"/>
      <c r="T1828" s="93"/>
      <c r="U1828" s="93"/>
      <c r="V1828" s="93"/>
      <c r="W1828" s="93"/>
      <c r="X1828" s="93"/>
      <c r="Y1828" s="93"/>
    </row>
    <row r="1829" spans="1:25" x14ac:dyDescent="0.15">
      <c r="A1829" s="91"/>
      <c r="B1829" s="91"/>
      <c r="C1829" s="91"/>
      <c r="D1829" s="91"/>
      <c r="E1829" s="91"/>
      <c r="F1829" s="92"/>
      <c r="G1829" s="93"/>
      <c r="H1829" s="93"/>
      <c r="I1829" s="93"/>
      <c r="J1829" s="93"/>
      <c r="K1829" s="93"/>
      <c r="L1829" s="93"/>
      <c r="M1829" s="93"/>
      <c r="N1829" s="93"/>
      <c r="O1829" s="93"/>
      <c r="P1829" s="93"/>
      <c r="Q1829" s="93"/>
      <c r="R1829" s="93"/>
      <c r="S1829" s="93"/>
      <c r="T1829" s="93"/>
      <c r="U1829" s="93"/>
      <c r="V1829" s="93"/>
      <c r="W1829" s="93"/>
      <c r="X1829" s="93"/>
      <c r="Y1829" s="93"/>
    </row>
    <row r="1830" spans="1:25" x14ac:dyDescent="0.15">
      <c r="A1830" s="91"/>
      <c r="B1830" s="91"/>
      <c r="C1830" s="91"/>
      <c r="D1830" s="91"/>
      <c r="E1830" s="91"/>
      <c r="F1830" s="92"/>
      <c r="G1830" s="93"/>
      <c r="H1830" s="93"/>
      <c r="I1830" s="93"/>
      <c r="J1830" s="93"/>
      <c r="K1830" s="93"/>
      <c r="L1830" s="93"/>
      <c r="M1830" s="93"/>
      <c r="N1830" s="93"/>
      <c r="O1830" s="93"/>
      <c r="P1830" s="93"/>
      <c r="Q1830" s="93"/>
      <c r="R1830" s="93"/>
      <c r="S1830" s="93"/>
      <c r="T1830" s="93"/>
      <c r="U1830" s="93"/>
      <c r="V1830" s="93"/>
      <c r="W1830" s="93"/>
      <c r="X1830" s="93"/>
      <c r="Y1830" s="93"/>
    </row>
    <row r="1831" spans="1:25" x14ac:dyDescent="0.15">
      <c r="A1831" s="91"/>
      <c r="B1831" s="91"/>
      <c r="C1831" s="91"/>
      <c r="D1831" s="91"/>
      <c r="E1831" s="91"/>
      <c r="F1831" s="92"/>
      <c r="G1831" s="93"/>
      <c r="H1831" s="93"/>
      <c r="I1831" s="93"/>
      <c r="J1831" s="93"/>
      <c r="K1831" s="93"/>
      <c r="L1831" s="93"/>
      <c r="M1831" s="93"/>
      <c r="N1831" s="93"/>
      <c r="O1831" s="93"/>
      <c r="P1831" s="93"/>
      <c r="Q1831" s="93"/>
      <c r="R1831" s="93"/>
      <c r="S1831" s="93"/>
      <c r="T1831" s="93"/>
      <c r="U1831" s="93"/>
      <c r="V1831" s="93"/>
      <c r="W1831" s="93"/>
      <c r="X1831" s="93"/>
      <c r="Y1831" s="93"/>
    </row>
    <row r="1832" spans="1:25" x14ac:dyDescent="0.15">
      <c r="A1832" s="91"/>
      <c r="B1832" s="91"/>
      <c r="C1832" s="91"/>
      <c r="D1832" s="91"/>
      <c r="E1832" s="91"/>
      <c r="F1832" s="92"/>
      <c r="G1832" s="93"/>
      <c r="H1832" s="93"/>
      <c r="I1832" s="93"/>
      <c r="J1832" s="93"/>
      <c r="K1832" s="93"/>
      <c r="L1832" s="93"/>
      <c r="M1832" s="93"/>
      <c r="N1832" s="93"/>
      <c r="O1832" s="93"/>
      <c r="P1832" s="93"/>
      <c r="Q1832" s="93"/>
      <c r="R1832" s="93"/>
      <c r="S1832" s="93"/>
      <c r="T1832" s="93"/>
      <c r="U1832" s="93"/>
      <c r="V1832" s="93"/>
      <c r="W1832" s="93"/>
      <c r="X1832" s="93"/>
      <c r="Y1832" s="93"/>
    </row>
    <row r="1833" spans="1:25" x14ac:dyDescent="0.15">
      <c r="A1833" s="91"/>
      <c r="B1833" s="91"/>
      <c r="C1833" s="91"/>
      <c r="D1833" s="91"/>
      <c r="E1833" s="91"/>
      <c r="F1833" s="92"/>
      <c r="G1833" s="93"/>
      <c r="H1833" s="93"/>
      <c r="I1833" s="93"/>
      <c r="J1833" s="93"/>
      <c r="K1833" s="93"/>
      <c r="L1833" s="93"/>
      <c r="M1833" s="93"/>
      <c r="N1833" s="93"/>
      <c r="O1833" s="93"/>
      <c r="P1833" s="93"/>
      <c r="Q1833" s="93"/>
      <c r="R1833" s="93"/>
      <c r="S1833" s="93"/>
      <c r="T1833" s="93"/>
      <c r="U1833" s="93"/>
      <c r="V1833" s="93"/>
      <c r="W1833" s="93"/>
      <c r="X1833" s="93"/>
      <c r="Y1833" s="93"/>
    </row>
    <row r="1834" spans="1:25" x14ac:dyDescent="0.15">
      <c r="A1834" s="91"/>
      <c r="B1834" s="91"/>
      <c r="C1834" s="91"/>
      <c r="D1834" s="91"/>
      <c r="E1834" s="91"/>
      <c r="F1834" s="92"/>
      <c r="G1834" s="93"/>
      <c r="H1834" s="93"/>
      <c r="I1834" s="93"/>
      <c r="J1834" s="93"/>
      <c r="K1834" s="93"/>
      <c r="L1834" s="93"/>
      <c r="M1834" s="93"/>
      <c r="N1834" s="93"/>
      <c r="O1834" s="93"/>
      <c r="P1834" s="93"/>
      <c r="Q1834" s="93"/>
      <c r="R1834" s="93"/>
      <c r="S1834" s="93"/>
      <c r="T1834" s="93"/>
      <c r="U1834" s="93"/>
      <c r="V1834" s="93"/>
      <c r="W1834" s="93"/>
      <c r="X1834" s="93"/>
      <c r="Y1834" s="93"/>
    </row>
    <row r="1835" spans="1:25" x14ac:dyDescent="0.15">
      <c r="A1835" s="91"/>
      <c r="B1835" s="91"/>
      <c r="C1835" s="91"/>
      <c r="D1835" s="91"/>
      <c r="E1835" s="91"/>
      <c r="F1835" s="92"/>
      <c r="G1835" s="93"/>
      <c r="H1835" s="93"/>
      <c r="I1835" s="93"/>
      <c r="J1835" s="93"/>
      <c r="K1835" s="93"/>
      <c r="L1835" s="93"/>
      <c r="M1835" s="93"/>
      <c r="N1835" s="93"/>
      <c r="O1835" s="93"/>
      <c r="P1835" s="93"/>
      <c r="Q1835" s="93"/>
      <c r="R1835" s="93"/>
      <c r="S1835" s="93"/>
      <c r="T1835" s="93"/>
      <c r="U1835" s="93"/>
      <c r="V1835" s="93"/>
      <c r="W1835" s="93"/>
      <c r="X1835" s="93"/>
      <c r="Y1835" s="93"/>
    </row>
    <row r="1836" spans="1:25" x14ac:dyDescent="0.15">
      <c r="A1836" s="91"/>
      <c r="B1836" s="91"/>
      <c r="C1836" s="91"/>
      <c r="D1836" s="91"/>
      <c r="E1836" s="91"/>
      <c r="F1836" s="92"/>
      <c r="G1836" s="93"/>
      <c r="H1836" s="93"/>
      <c r="I1836" s="93"/>
      <c r="J1836" s="93"/>
      <c r="K1836" s="93"/>
      <c r="L1836" s="93"/>
      <c r="M1836" s="93"/>
      <c r="N1836" s="93"/>
      <c r="O1836" s="93"/>
      <c r="P1836" s="93"/>
      <c r="Q1836" s="93"/>
      <c r="R1836" s="93"/>
      <c r="S1836" s="93"/>
      <c r="T1836" s="93"/>
      <c r="U1836" s="93"/>
      <c r="V1836" s="93"/>
      <c r="W1836" s="93"/>
      <c r="X1836" s="93"/>
      <c r="Y1836" s="93"/>
    </row>
    <row r="1837" spans="1:25" x14ac:dyDescent="0.15">
      <c r="A1837" s="91"/>
      <c r="B1837" s="91"/>
      <c r="C1837" s="91"/>
      <c r="D1837" s="91"/>
      <c r="E1837" s="91"/>
      <c r="F1837" s="92"/>
      <c r="G1837" s="93"/>
      <c r="H1837" s="93"/>
      <c r="I1837" s="93"/>
      <c r="J1837" s="93"/>
      <c r="K1837" s="93"/>
      <c r="L1837" s="93"/>
      <c r="M1837" s="93"/>
      <c r="N1837" s="93"/>
      <c r="O1837" s="93"/>
      <c r="P1837" s="93"/>
      <c r="Q1837" s="93"/>
      <c r="R1837" s="93"/>
      <c r="S1837" s="93"/>
      <c r="T1837" s="93"/>
      <c r="U1837" s="93"/>
      <c r="V1837" s="93"/>
      <c r="W1837" s="93"/>
      <c r="X1837" s="93"/>
      <c r="Y1837" s="93"/>
    </row>
    <row r="1838" spans="1:25" x14ac:dyDescent="0.15">
      <c r="A1838" s="91"/>
      <c r="B1838" s="91"/>
      <c r="C1838" s="91"/>
      <c r="D1838" s="91"/>
      <c r="E1838" s="91"/>
      <c r="F1838" s="92"/>
      <c r="G1838" s="93"/>
      <c r="H1838" s="93"/>
      <c r="I1838" s="93"/>
      <c r="J1838" s="93"/>
      <c r="K1838" s="93"/>
      <c r="L1838" s="93"/>
      <c r="M1838" s="93"/>
      <c r="N1838" s="93"/>
      <c r="O1838" s="93"/>
      <c r="P1838" s="93"/>
      <c r="Q1838" s="93"/>
      <c r="R1838" s="93"/>
      <c r="S1838" s="93"/>
      <c r="T1838" s="93"/>
      <c r="U1838" s="93"/>
      <c r="V1838" s="93"/>
      <c r="W1838" s="93"/>
      <c r="X1838" s="93"/>
      <c r="Y1838" s="93"/>
    </row>
    <row r="1839" spans="1:25" x14ac:dyDescent="0.15">
      <c r="A1839" s="91"/>
      <c r="B1839" s="91"/>
      <c r="C1839" s="91"/>
      <c r="D1839" s="91"/>
      <c r="E1839" s="91"/>
      <c r="F1839" s="92"/>
      <c r="G1839" s="93"/>
      <c r="H1839" s="93"/>
      <c r="I1839" s="93"/>
      <c r="J1839" s="93"/>
      <c r="K1839" s="93"/>
      <c r="L1839" s="93"/>
      <c r="M1839" s="93"/>
      <c r="N1839" s="93"/>
      <c r="O1839" s="93"/>
      <c r="P1839" s="93"/>
      <c r="Q1839" s="93"/>
      <c r="R1839" s="93"/>
      <c r="S1839" s="93"/>
      <c r="T1839" s="93"/>
      <c r="U1839" s="93"/>
      <c r="V1839" s="93"/>
      <c r="W1839" s="93"/>
      <c r="X1839" s="93"/>
      <c r="Y1839" s="93"/>
    </row>
    <row r="1840" spans="1:25" x14ac:dyDescent="0.15">
      <c r="A1840" s="91"/>
      <c r="B1840" s="91"/>
      <c r="C1840" s="91"/>
      <c r="D1840" s="91"/>
      <c r="E1840" s="91"/>
      <c r="F1840" s="92"/>
      <c r="G1840" s="93"/>
      <c r="H1840" s="93"/>
      <c r="I1840" s="93"/>
      <c r="J1840" s="93"/>
      <c r="K1840" s="93"/>
      <c r="L1840" s="93"/>
      <c r="M1840" s="93"/>
      <c r="N1840" s="93"/>
      <c r="O1840" s="93"/>
      <c r="P1840" s="93"/>
      <c r="Q1840" s="93"/>
      <c r="R1840" s="93"/>
      <c r="S1840" s="93"/>
      <c r="T1840" s="93"/>
      <c r="U1840" s="93"/>
      <c r="V1840" s="93"/>
      <c r="W1840" s="93"/>
      <c r="X1840" s="93"/>
      <c r="Y1840" s="93"/>
    </row>
    <row r="1841" spans="1:25" x14ac:dyDescent="0.15">
      <c r="A1841" s="91"/>
      <c r="B1841" s="91"/>
      <c r="C1841" s="91"/>
      <c r="D1841" s="91"/>
      <c r="E1841" s="91"/>
      <c r="F1841" s="92"/>
      <c r="G1841" s="93"/>
      <c r="H1841" s="93"/>
      <c r="I1841" s="93"/>
      <c r="J1841" s="93"/>
      <c r="K1841" s="93"/>
      <c r="L1841" s="93"/>
      <c r="M1841" s="93"/>
      <c r="N1841" s="93"/>
      <c r="O1841" s="93"/>
      <c r="P1841" s="93"/>
      <c r="Q1841" s="93"/>
      <c r="R1841" s="93"/>
      <c r="S1841" s="93"/>
      <c r="T1841" s="93"/>
      <c r="U1841" s="93"/>
      <c r="V1841" s="93"/>
      <c r="W1841" s="93"/>
      <c r="X1841" s="93"/>
      <c r="Y1841" s="93"/>
    </row>
    <row r="1842" spans="1:25" x14ac:dyDescent="0.15">
      <c r="A1842" s="91"/>
      <c r="B1842" s="91"/>
      <c r="C1842" s="91"/>
      <c r="D1842" s="91"/>
      <c r="E1842" s="91"/>
      <c r="F1842" s="92"/>
      <c r="G1842" s="93"/>
      <c r="H1842" s="93"/>
      <c r="I1842" s="93"/>
      <c r="J1842" s="93"/>
      <c r="K1842" s="93"/>
      <c r="L1842" s="93"/>
      <c r="M1842" s="93"/>
      <c r="N1842" s="93"/>
      <c r="O1842" s="93"/>
      <c r="P1842" s="93"/>
      <c r="Q1842" s="93"/>
      <c r="R1842" s="93"/>
      <c r="S1842" s="93"/>
      <c r="T1842" s="93"/>
      <c r="U1842" s="93"/>
      <c r="V1842" s="93"/>
      <c r="W1842" s="93"/>
      <c r="X1842" s="93"/>
      <c r="Y1842" s="93"/>
    </row>
    <row r="1843" spans="1:25" x14ac:dyDescent="0.15">
      <c r="A1843" s="91"/>
      <c r="B1843" s="91"/>
      <c r="C1843" s="91"/>
      <c r="D1843" s="91"/>
      <c r="E1843" s="91"/>
      <c r="F1843" s="92"/>
      <c r="G1843" s="93"/>
      <c r="H1843" s="93"/>
      <c r="I1843" s="93"/>
      <c r="J1843" s="93"/>
      <c r="K1843" s="93"/>
      <c r="L1843" s="93"/>
      <c r="M1843" s="93"/>
      <c r="N1843" s="93"/>
      <c r="O1843" s="93"/>
      <c r="P1843" s="93"/>
      <c r="Q1843" s="93"/>
      <c r="R1843" s="93"/>
      <c r="S1843" s="93"/>
      <c r="T1843" s="93"/>
      <c r="U1843" s="93"/>
      <c r="V1843" s="93"/>
      <c r="W1843" s="93"/>
      <c r="X1843" s="93"/>
      <c r="Y1843" s="93"/>
    </row>
    <row r="1844" spans="1:25" x14ac:dyDescent="0.15">
      <c r="A1844" s="91"/>
      <c r="B1844" s="91"/>
      <c r="C1844" s="91"/>
      <c r="D1844" s="91"/>
      <c r="E1844" s="91"/>
      <c r="F1844" s="92"/>
      <c r="G1844" s="93"/>
      <c r="H1844" s="93"/>
      <c r="I1844" s="93"/>
      <c r="J1844" s="93"/>
      <c r="K1844" s="93"/>
      <c r="L1844" s="93"/>
      <c r="M1844" s="93"/>
      <c r="N1844" s="93"/>
      <c r="O1844" s="93"/>
      <c r="P1844" s="93"/>
      <c r="Q1844" s="93"/>
      <c r="R1844" s="93"/>
      <c r="S1844" s="93"/>
      <c r="T1844" s="93"/>
      <c r="U1844" s="93"/>
      <c r="V1844" s="93"/>
      <c r="W1844" s="93"/>
      <c r="X1844" s="93"/>
      <c r="Y1844" s="93"/>
    </row>
    <row r="1845" spans="1:25" x14ac:dyDescent="0.15">
      <c r="A1845" s="91"/>
      <c r="B1845" s="91"/>
      <c r="C1845" s="91"/>
      <c r="D1845" s="91"/>
      <c r="E1845" s="91"/>
      <c r="F1845" s="92"/>
      <c r="G1845" s="93"/>
      <c r="H1845" s="93"/>
      <c r="I1845" s="93"/>
      <c r="J1845" s="93"/>
      <c r="K1845" s="93"/>
      <c r="L1845" s="93"/>
      <c r="M1845" s="93"/>
      <c r="N1845" s="93"/>
      <c r="O1845" s="93"/>
      <c r="P1845" s="93"/>
      <c r="Q1845" s="93"/>
      <c r="R1845" s="93"/>
      <c r="S1845" s="93"/>
      <c r="T1845" s="93"/>
      <c r="U1845" s="93"/>
      <c r="V1845" s="93"/>
      <c r="W1845" s="93"/>
      <c r="X1845" s="93"/>
      <c r="Y1845" s="93"/>
    </row>
    <row r="1846" spans="1:25" x14ac:dyDescent="0.15">
      <c r="A1846" s="91"/>
      <c r="B1846" s="91"/>
      <c r="C1846" s="91"/>
      <c r="D1846" s="91"/>
      <c r="E1846" s="91"/>
      <c r="F1846" s="92"/>
      <c r="G1846" s="93"/>
      <c r="H1846" s="93"/>
      <c r="I1846" s="93"/>
      <c r="J1846" s="93"/>
      <c r="K1846" s="93"/>
      <c r="L1846" s="93"/>
      <c r="M1846" s="93"/>
      <c r="N1846" s="93"/>
      <c r="O1846" s="93"/>
      <c r="P1846" s="93"/>
      <c r="Q1846" s="93"/>
      <c r="R1846" s="93"/>
      <c r="S1846" s="93"/>
      <c r="T1846" s="93"/>
      <c r="U1846" s="93"/>
      <c r="V1846" s="93"/>
      <c r="W1846" s="93"/>
      <c r="X1846" s="93"/>
      <c r="Y1846" s="93"/>
    </row>
    <row r="1847" spans="1:25" x14ac:dyDescent="0.15">
      <c r="A1847" s="91"/>
      <c r="B1847" s="91"/>
      <c r="C1847" s="91"/>
      <c r="D1847" s="91"/>
      <c r="E1847" s="91"/>
      <c r="F1847" s="92"/>
      <c r="G1847" s="93"/>
      <c r="H1847" s="93"/>
      <c r="I1847" s="93"/>
      <c r="J1847" s="93"/>
      <c r="K1847" s="93"/>
      <c r="L1847" s="93"/>
      <c r="M1847" s="93"/>
      <c r="N1847" s="93"/>
      <c r="O1847" s="93"/>
      <c r="P1847" s="93"/>
      <c r="Q1847" s="93"/>
      <c r="R1847" s="93"/>
      <c r="S1847" s="93"/>
      <c r="T1847" s="93"/>
      <c r="U1847" s="93"/>
      <c r="V1847" s="93"/>
      <c r="W1847" s="93"/>
      <c r="X1847" s="93"/>
      <c r="Y1847" s="93"/>
    </row>
    <row r="1848" spans="1:25" x14ac:dyDescent="0.15">
      <c r="A1848" s="91"/>
      <c r="B1848" s="91"/>
      <c r="C1848" s="91"/>
      <c r="D1848" s="91"/>
      <c r="E1848" s="91"/>
      <c r="F1848" s="92"/>
      <c r="G1848" s="93"/>
      <c r="H1848" s="93"/>
      <c r="I1848" s="93"/>
      <c r="J1848" s="93"/>
      <c r="K1848" s="93"/>
      <c r="L1848" s="93"/>
      <c r="M1848" s="93"/>
      <c r="N1848" s="93"/>
      <c r="O1848" s="93"/>
      <c r="P1848" s="93"/>
      <c r="Q1848" s="93"/>
      <c r="R1848" s="93"/>
      <c r="S1848" s="93"/>
      <c r="T1848" s="93"/>
      <c r="U1848" s="93"/>
      <c r="V1848" s="93"/>
      <c r="W1848" s="93"/>
      <c r="X1848" s="93"/>
      <c r="Y1848" s="93"/>
    </row>
    <row r="1849" spans="1:25" x14ac:dyDescent="0.15">
      <c r="A1849" s="91"/>
      <c r="B1849" s="91"/>
      <c r="C1849" s="91"/>
      <c r="D1849" s="91"/>
      <c r="E1849" s="91"/>
      <c r="F1849" s="92"/>
      <c r="G1849" s="93"/>
      <c r="H1849" s="93"/>
      <c r="I1849" s="93"/>
      <c r="J1849" s="93"/>
      <c r="K1849" s="93"/>
      <c r="L1849" s="93"/>
      <c r="M1849" s="93"/>
      <c r="N1849" s="93"/>
      <c r="O1849" s="93"/>
      <c r="P1849" s="93"/>
      <c r="Q1849" s="93"/>
      <c r="R1849" s="93"/>
      <c r="S1849" s="93"/>
      <c r="T1849" s="93"/>
      <c r="U1849" s="93"/>
      <c r="V1849" s="93"/>
      <c r="W1849" s="93"/>
      <c r="X1849" s="93"/>
      <c r="Y1849" s="93"/>
    </row>
    <row r="1850" spans="1:25" x14ac:dyDescent="0.15">
      <c r="A1850" s="91"/>
      <c r="B1850" s="91"/>
      <c r="C1850" s="91"/>
      <c r="D1850" s="91"/>
      <c r="E1850" s="91"/>
      <c r="F1850" s="92"/>
      <c r="G1850" s="93"/>
      <c r="H1850" s="93"/>
      <c r="I1850" s="93"/>
      <c r="J1850" s="93"/>
      <c r="K1850" s="93"/>
      <c r="L1850" s="93"/>
      <c r="M1850" s="93"/>
      <c r="N1850" s="93"/>
      <c r="O1850" s="93"/>
      <c r="P1850" s="93"/>
      <c r="Q1850" s="93"/>
      <c r="R1850" s="93"/>
      <c r="S1850" s="93"/>
      <c r="T1850" s="93"/>
      <c r="U1850" s="93"/>
      <c r="V1850" s="93"/>
      <c r="W1850" s="93"/>
      <c r="X1850" s="93"/>
      <c r="Y1850" s="93"/>
    </row>
    <row r="1851" spans="1:25" x14ac:dyDescent="0.15">
      <c r="A1851" s="91"/>
      <c r="B1851" s="91"/>
      <c r="C1851" s="91"/>
      <c r="D1851" s="91"/>
      <c r="E1851" s="91"/>
      <c r="F1851" s="92"/>
      <c r="G1851" s="93"/>
      <c r="H1851" s="93"/>
      <c r="I1851" s="93"/>
      <c r="J1851" s="93"/>
      <c r="K1851" s="93"/>
      <c r="L1851" s="93"/>
      <c r="M1851" s="93"/>
      <c r="N1851" s="93"/>
      <c r="O1851" s="93"/>
      <c r="P1851" s="93"/>
      <c r="Q1851" s="93"/>
      <c r="R1851" s="93"/>
      <c r="S1851" s="93"/>
      <c r="T1851" s="93"/>
      <c r="U1851" s="93"/>
      <c r="V1851" s="93"/>
      <c r="W1851" s="93"/>
      <c r="X1851" s="93"/>
      <c r="Y1851" s="93"/>
    </row>
    <row r="1852" spans="1:25" x14ac:dyDescent="0.15">
      <c r="A1852" s="91"/>
      <c r="B1852" s="91"/>
      <c r="C1852" s="91"/>
      <c r="D1852" s="91"/>
      <c r="E1852" s="91"/>
      <c r="F1852" s="92"/>
      <c r="G1852" s="93"/>
      <c r="H1852" s="93"/>
      <c r="I1852" s="93"/>
      <c r="J1852" s="93"/>
      <c r="K1852" s="93"/>
      <c r="L1852" s="93"/>
      <c r="M1852" s="93"/>
      <c r="N1852" s="93"/>
      <c r="O1852" s="93"/>
      <c r="P1852" s="93"/>
      <c r="Q1852" s="93"/>
      <c r="R1852" s="93"/>
      <c r="S1852" s="93"/>
      <c r="T1852" s="93"/>
      <c r="U1852" s="93"/>
      <c r="V1852" s="93"/>
      <c r="W1852" s="93"/>
      <c r="X1852" s="93"/>
      <c r="Y1852" s="93"/>
    </row>
    <row r="1853" spans="1:25" x14ac:dyDescent="0.15">
      <c r="A1853" s="91"/>
      <c r="B1853" s="91"/>
      <c r="C1853" s="91"/>
      <c r="D1853" s="91"/>
      <c r="E1853" s="91"/>
      <c r="F1853" s="92"/>
      <c r="G1853" s="93"/>
      <c r="H1853" s="93"/>
      <c r="I1853" s="93"/>
      <c r="J1853" s="93"/>
      <c r="K1853" s="93"/>
      <c r="L1853" s="93"/>
      <c r="M1853" s="93"/>
      <c r="N1853" s="93"/>
      <c r="O1853" s="93"/>
      <c r="P1853" s="93"/>
      <c r="Q1853" s="93"/>
      <c r="R1853" s="93"/>
      <c r="S1853" s="93"/>
      <c r="T1853" s="93"/>
      <c r="U1853" s="93"/>
      <c r="V1853" s="93"/>
      <c r="W1853" s="93"/>
      <c r="X1853" s="93"/>
      <c r="Y1853" s="93"/>
    </row>
    <row r="1854" spans="1:25" x14ac:dyDescent="0.15">
      <c r="A1854" s="91"/>
      <c r="B1854" s="91"/>
      <c r="C1854" s="91"/>
      <c r="D1854" s="91"/>
      <c r="E1854" s="91"/>
      <c r="F1854" s="92"/>
      <c r="G1854" s="93"/>
      <c r="H1854" s="93"/>
      <c r="I1854" s="93"/>
      <c r="J1854" s="93"/>
      <c r="K1854" s="93"/>
      <c r="L1854" s="93"/>
      <c r="M1854" s="93"/>
      <c r="N1854" s="93"/>
      <c r="O1854" s="93"/>
      <c r="P1854" s="93"/>
      <c r="Q1854" s="93"/>
      <c r="R1854" s="93"/>
      <c r="S1854" s="93"/>
      <c r="T1854" s="93"/>
      <c r="U1854" s="93"/>
      <c r="V1854" s="93"/>
      <c r="W1854" s="93"/>
      <c r="X1854" s="93"/>
      <c r="Y1854" s="93"/>
    </row>
    <row r="1855" spans="1:25" x14ac:dyDescent="0.15">
      <c r="A1855" s="91"/>
      <c r="B1855" s="91"/>
      <c r="C1855" s="91"/>
      <c r="D1855" s="91"/>
      <c r="E1855" s="91"/>
      <c r="F1855" s="92"/>
      <c r="G1855" s="93"/>
      <c r="H1855" s="93"/>
      <c r="I1855" s="93"/>
      <c r="J1855" s="93"/>
      <c r="K1855" s="93"/>
      <c r="L1855" s="93"/>
      <c r="M1855" s="93"/>
      <c r="N1855" s="93"/>
      <c r="O1855" s="93"/>
      <c r="P1855" s="93"/>
      <c r="Q1855" s="93"/>
      <c r="R1855" s="93"/>
      <c r="S1855" s="93"/>
      <c r="T1855" s="93"/>
      <c r="U1855" s="93"/>
      <c r="V1855" s="93"/>
      <c r="W1855" s="93"/>
      <c r="X1855" s="93"/>
      <c r="Y1855" s="93"/>
    </row>
    <row r="1856" spans="1:25" x14ac:dyDescent="0.15">
      <c r="A1856" s="91"/>
      <c r="B1856" s="91"/>
      <c r="C1856" s="91"/>
      <c r="D1856" s="91"/>
      <c r="E1856" s="91"/>
      <c r="F1856" s="92"/>
      <c r="G1856" s="93"/>
      <c r="H1856" s="93"/>
      <c r="I1856" s="93"/>
      <c r="J1856" s="93"/>
      <c r="K1856" s="93"/>
      <c r="L1856" s="93"/>
      <c r="M1856" s="93"/>
      <c r="N1856" s="93"/>
      <c r="O1856" s="93"/>
      <c r="P1856" s="93"/>
      <c r="Q1856" s="93"/>
      <c r="R1856" s="93"/>
      <c r="S1856" s="93"/>
      <c r="T1856" s="93"/>
      <c r="U1856" s="93"/>
      <c r="V1856" s="93"/>
      <c r="W1856" s="93"/>
      <c r="X1856" s="93"/>
      <c r="Y1856" s="93"/>
    </row>
    <row r="1857" spans="1:25" x14ac:dyDescent="0.15">
      <c r="A1857" s="91"/>
      <c r="B1857" s="91"/>
      <c r="C1857" s="91"/>
      <c r="D1857" s="91"/>
      <c r="E1857" s="91"/>
      <c r="F1857" s="92"/>
      <c r="G1857" s="93"/>
      <c r="H1857" s="93"/>
      <c r="I1857" s="93"/>
      <c r="J1857" s="93"/>
      <c r="K1857" s="93"/>
      <c r="L1857" s="93"/>
      <c r="M1857" s="93"/>
      <c r="N1857" s="93"/>
      <c r="O1857" s="93"/>
      <c r="P1857" s="93"/>
      <c r="Q1857" s="93"/>
      <c r="R1857" s="93"/>
      <c r="S1857" s="93"/>
      <c r="T1857" s="93"/>
      <c r="U1857" s="93"/>
      <c r="V1857" s="93"/>
      <c r="W1857" s="93"/>
      <c r="X1857" s="93"/>
      <c r="Y1857" s="93"/>
    </row>
    <row r="1858" spans="1:25" x14ac:dyDescent="0.15">
      <c r="A1858" s="91"/>
      <c r="B1858" s="91"/>
      <c r="C1858" s="91"/>
      <c r="D1858" s="91"/>
      <c r="E1858" s="91"/>
      <c r="F1858" s="92"/>
      <c r="G1858" s="93"/>
      <c r="H1858" s="93"/>
      <c r="I1858" s="93"/>
      <c r="J1858" s="93"/>
      <c r="K1858" s="93"/>
      <c r="L1858" s="93"/>
      <c r="M1858" s="93"/>
      <c r="N1858" s="93"/>
      <c r="O1858" s="93"/>
      <c r="P1858" s="93"/>
      <c r="Q1858" s="93"/>
      <c r="R1858" s="93"/>
      <c r="S1858" s="93"/>
      <c r="T1858" s="93"/>
      <c r="U1858" s="93"/>
      <c r="V1858" s="93"/>
      <c r="W1858" s="93"/>
      <c r="X1858" s="93"/>
      <c r="Y1858" s="93"/>
    </row>
    <row r="1859" spans="1:25" x14ac:dyDescent="0.15">
      <c r="A1859" s="91"/>
      <c r="B1859" s="91"/>
      <c r="C1859" s="91"/>
      <c r="D1859" s="91"/>
      <c r="E1859" s="91"/>
      <c r="F1859" s="92"/>
      <c r="G1859" s="93"/>
      <c r="H1859" s="93"/>
      <c r="I1859" s="93"/>
      <c r="J1859" s="93"/>
      <c r="K1859" s="93"/>
      <c r="L1859" s="93"/>
      <c r="M1859" s="93"/>
      <c r="N1859" s="93"/>
      <c r="O1859" s="93"/>
      <c r="P1859" s="93"/>
      <c r="Q1859" s="93"/>
      <c r="R1859" s="93"/>
      <c r="S1859" s="93"/>
      <c r="T1859" s="93"/>
      <c r="U1859" s="93"/>
      <c r="V1859" s="93"/>
      <c r="W1859" s="93"/>
      <c r="X1859" s="93"/>
      <c r="Y1859" s="93"/>
    </row>
    <row r="1860" spans="1:25" x14ac:dyDescent="0.15">
      <c r="A1860" s="91"/>
      <c r="B1860" s="91"/>
      <c r="C1860" s="91"/>
      <c r="D1860" s="91"/>
      <c r="E1860" s="91"/>
      <c r="F1860" s="92"/>
      <c r="G1860" s="93"/>
      <c r="H1860" s="93"/>
      <c r="I1860" s="93"/>
      <c r="J1860" s="93"/>
      <c r="K1860" s="93"/>
      <c r="L1860" s="93"/>
      <c r="M1860" s="93"/>
      <c r="N1860" s="93"/>
      <c r="O1860" s="93"/>
      <c r="P1860" s="93"/>
      <c r="Q1860" s="93"/>
      <c r="R1860" s="93"/>
      <c r="S1860" s="93"/>
      <c r="T1860" s="93"/>
      <c r="U1860" s="93"/>
      <c r="V1860" s="93"/>
      <c r="W1860" s="93"/>
      <c r="X1860" s="93"/>
      <c r="Y1860" s="93"/>
    </row>
    <row r="1861" spans="1:25" x14ac:dyDescent="0.15">
      <c r="A1861" s="91"/>
      <c r="B1861" s="91"/>
      <c r="C1861" s="91"/>
      <c r="D1861" s="91"/>
      <c r="E1861" s="91"/>
      <c r="F1861" s="92"/>
      <c r="G1861" s="93"/>
      <c r="H1861" s="93"/>
      <c r="I1861" s="93"/>
      <c r="J1861" s="93"/>
      <c r="K1861" s="93"/>
      <c r="L1861" s="93"/>
      <c r="M1861" s="93"/>
      <c r="N1861" s="93"/>
      <c r="O1861" s="93"/>
      <c r="P1861" s="93"/>
      <c r="Q1861" s="93"/>
      <c r="R1861" s="93"/>
      <c r="S1861" s="93"/>
      <c r="T1861" s="93"/>
      <c r="U1861" s="93"/>
      <c r="V1861" s="93"/>
      <c r="W1861" s="93"/>
      <c r="X1861" s="93"/>
      <c r="Y1861" s="93"/>
    </row>
    <row r="1862" spans="1:25" x14ac:dyDescent="0.15">
      <c r="A1862" s="91"/>
      <c r="B1862" s="91"/>
      <c r="C1862" s="91"/>
      <c r="D1862" s="91"/>
      <c r="E1862" s="91"/>
      <c r="F1862" s="92"/>
      <c r="G1862" s="93"/>
      <c r="H1862" s="93"/>
      <c r="I1862" s="93"/>
      <c r="J1862" s="93"/>
      <c r="K1862" s="93"/>
      <c r="L1862" s="93"/>
      <c r="M1862" s="93"/>
      <c r="N1862" s="93"/>
      <c r="O1862" s="93"/>
      <c r="P1862" s="93"/>
      <c r="Q1862" s="93"/>
      <c r="R1862" s="93"/>
      <c r="S1862" s="93"/>
      <c r="T1862" s="93"/>
      <c r="U1862" s="93"/>
      <c r="V1862" s="93"/>
      <c r="W1862" s="93"/>
      <c r="X1862" s="93"/>
      <c r="Y1862" s="93"/>
    </row>
    <row r="1863" spans="1:25" x14ac:dyDescent="0.15">
      <c r="A1863" s="91"/>
      <c r="B1863" s="91"/>
      <c r="C1863" s="91"/>
      <c r="D1863" s="91"/>
      <c r="E1863" s="91"/>
      <c r="F1863" s="92"/>
      <c r="G1863" s="93"/>
      <c r="H1863" s="93"/>
      <c r="I1863" s="93"/>
      <c r="J1863" s="93"/>
      <c r="K1863" s="93"/>
      <c r="L1863" s="93"/>
      <c r="M1863" s="93"/>
      <c r="N1863" s="93"/>
      <c r="O1863" s="93"/>
      <c r="P1863" s="93"/>
      <c r="Q1863" s="93"/>
      <c r="R1863" s="93"/>
      <c r="S1863" s="93"/>
      <c r="T1863" s="93"/>
      <c r="U1863" s="93"/>
      <c r="V1863" s="93"/>
      <c r="W1863" s="93"/>
      <c r="X1863" s="93"/>
      <c r="Y1863" s="93"/>
    </row>
    <row r="1864" spans="1:25" x14ac:dyDescent="0.15">
      <c r="A1864" s="91"/>
      <c r="B1864" s="91"/>
      <c r="C1864" s="91"/>
      <c r="D1864" s="91"/>
      <c r="E1864" s="91"/>
      <c r="F1864" s="92"/>
      <c r="G1864" s="93"/>
      <c r="H1864" s="93"/>
      <c r="I1864" s="93"/>
      <c r="J1864" s="93"/>
      <c r="K1864" s="93"/>
      <c r="L1864" s="93"/>
      <c r="M1864" s="93"/>
      <c r="N1864" s="93"/>
      <c r="O1864" s="93"/>
      <c r="P1864" s="93"/>
      <c r="Q1864" s="93"/>
      <c r="R1864" s="93"/>
      <c r="S1864" s="93"/>
      <c r="T1864" s="93"/>
      <c r="U1864" s="93"/>
      <c r="V1864" s="93"/>
      <c r="W1864" s="93"/>
      <c r="X1864" s="93"/>
      <c r="Y1864" s="93"/>
    </row>
    <row r="1865" spans="1:25" x14ac:dyDescent="0.15">
      <c r="A1865" s="91"/>
      <c r="B1865" s="91"/>
      <c r="C1865" s="91"/>
      <c r="D1865" s="91"/>
      <c r="E1865" s="91"/>
      <c r="F1865" s="92"/>
      <c r="G1865" s="93"/>
      <c r="H1865" s="93"/>
      <c r="I1865" s="93"/>
      <c r="J1865" s="93"/>
      <c r="K1865" s="93"/>
      <c r="L1865" s="93"/>
      <c r="M1865" s="93"/>
      <c r="N1865" s="93"/>
      <c r="O1865" s="93"/>
      <c r="P1865" s="93"/>
      <c r="Q1865" s="93"/>
      <c r="R1865" s="93"/>
      <c r="S1865" s="93"/>
      <c r="T1865" s="93"/>
      <c r="U1865" s="93"/>
      <c r="V1865" s="93"/>
      <c r="W1865" s="93"/>
      <c r="X1865" s="93"/>
      <c r="Y1865" s="93"/>
    </row>
    <row r="1866" spans="1:25" x14ac:dyDescent="0.15">
      <c r="A1866" s="91"/>
      <c r="B1866" s="91"/>
      <c r="C1866" s="91"/>
      <c r="D1866" s="91"/>
      <c r="E1866" s="91"/>
      <c r="F1866" s="92"/>
      <c r="G1866" s="93"/>
      <c r="H1866" s="93"/>
      <c r="I1866" s="93"/>
      <c r="J1866" s="93"/>
      <c r="K1866" s="93"/>
      <c r="L1866" s="93"/>
      <c r="M1866" s="93"/>
      <c r="N1866" s="93"/>
      <c r="O1866" s="93"/>
      <c r="P1866" s="93"/>
      <c r="Q1866" s="93"/>
      <c r="R1866" s="93"/>
      <c r="S1866" s="93"/>
      <c r="T1866" s="93"/>
      <c r="U1866" s="93"/>
      <c r="V1866" s="93"/>
      <c r="W1866" s="93"/>
      <c r="X1866" s="93"/>
      <c r="Y1866" s="93"/>
    </row>
    <row r="1867" spans="1:25" x14ac:dyDescent="0.15">
      <c r="A1867" s="91"/>
      <c r="B1867" s="91"/>
      <c r="C1867" s="91"/>
      <c r="D1867" s="91"/>
      <c r="E1867" s="91"/>
      <c r="F1867" s="92"/>
      <c r="G1867" s="93"/>
      <c r="H1867" s="93"/>
      <c r="I1867" s="93"/>
      <c r="J1867" s="93"/>
      <c r="K1867" s="93"/>
      <c r="L1867" s="93"/>
      <c r="M1867" s="93"/>
      <c r="N1867" s="93"/>
      <c r="O1867" s="93"/>
      <c r="P1867" s="93"/>
      <c r="Q1867" s="93"/>
      <c r="R1867" s="93"/>
      <c r="S1867" s="93"/>
      <c r="T1867" s="93"/>
      <c r="U1867" s="93"/>
      <c r="V1867" s="93"/>
      <c r="W1867" s="93"/>
      <c r="X1867" s="93"/>
      <c r="Y1867" s="93"/>
    </row>
    <row r="1868" spans="1:25" x14ac:dyDescent="0.15">
      <c r="A1868" s="91"/>
      <c r="B1868" s="91"/>
      <c r="C1868" s="91"/>
      <c r="D1868" s="91"/>
      <c r="E1868" s="91"/>
      <c r="F1868" s="92"/>
      <c r="G1868" s="93"/>
      <c r="H1868" s="93"/>
      <c r="I1868" s="93"/>
      <c r="J1868" s="93"/>
      <c r="K1868" s="93"/>
      <c r="L1868" s="93"/>
      <c r="M1868" s="93"/>
      <c r="N1868" s="93"/>
      <c r="O1868" s="93"/>
      <c r="P1868" s="93"/>
      <c r="Q1868" s="93"/>
      <c r="R1868" s="93"/>
      <c r="S1868" s="93"/>
      <c r="T1868" s="93"/>
      <c r="U1868" s="93"/>
      <c r="V1868" s="93"/>
      <c r="W1868" s="93"/>
      <c r="X1868" s="93"/>
      <c r="Y1868" s="93"/>
    </row>
    <row r="1869" spans="1:25" x14ac:dyDescent="0.15">
      <c r="A1869" s="91"/>
      <c r="B1869" s="91"/>
      <c r="C1869" s="91"/>
      <c r="D1869" s="91"/>
      <c r="E1869" s="91"/>
      <c r="F1869" s="92"/>
      <c r="G1869" s="93"/>
      <c r="H1869" s="93"/>
      <c r="I1869" s="93"/>
      <c r="J1869" s="93"/>
      <c r="K1869" s="93"/>
      <c r="L1869" s="93"/>
      <c r="M1869" s="93"/>
      <c r="N1869" s="93"/>
      <c r="O1869" s="93"/>
      <c r="P1869" s="93"/>
      <c r="Q1869" s="93"/>
      <c r="R1869" s="93"/>
      <c r="S1869" s="93"/>
      <c r="T1869" s="93"/>
      <c r="U1869" s="93"/>
      <c r="V1869" s="93"/>
      <c r="W1869" s="93"/>
      <c r="X1869" s="93"/>
      <c r="Y1869" s="93"/>
    </row>
    <row r="1870" spans="1:25" x14ac:dyDescent="0.15">
      <c r="A1870" s="91"/>
      <c r="B1870" s="91"/>
      <c r="C1870" s="91"/>
      <c r="D1870" s="91"/>
      <c r="E1870" s="91"/>
      <c r="F1870" s="92"/>
      <c r="G1870" s="93"/>
      <c r="H1870" s="93"/>
      <c r="I1870" s="93"/>
      <c r="J1870" s="93"/>
      <c r="K1870" s="93"/>
      <c r="L1870" s="93"/>
      <c r="M1870" s="93"/>
      <c r="N1870" s="93"/>
      <c r="O1870" s="93"/>
      <c r="P1870" s="93"/>
      <c r="Q1870" s="93"/>
      <c r="R1870" s="93"/>
      <c r="S1870" s="93"/>
      <c r="T1870" s="93"/>
      <c r="U1870" s="93"/>
      <c r="V1870" s="93"/>
      <c r="W1870" s="93"/>
      <c r="X1870" s="93"/>
      <c r="Y1870" s="93"/>
    </row>
    <row r="1871" spans="1:25" x14ac:dyDescent="0.15">
      <c r="A1871" s="91"/>
      <c r="B1871" s="91"/>
      <c r="C1871" s="91"/>
      <c r="D1871" s="91"/>
      <c r="E1871" s="91"/>
      <c r="F1871" s="92"/>
      <c r="G1871" s="93"/>
      <c r="H1871" s="93"/>
      <c r="I1871" s="93"/>
      <c r="J1871" s="93"/>
      <c r="K1871" s="93"/>
      <c r="L1871" s="93"/>
      <c r="M1871" s="93"/>
      <c r="N1871" s="93"/>
      <c r="O1871" s="93"/>
      <c r="P1871" s="93"/>
      <c r="Q1871" s="93"/>
      <c r="R1871" s="93"/>
      <c r="S1871" s="93"/>
      <c r="T1871" s="93"/>
      <c r="U1871" s="93"/>
      <c r="V1871" s="93"/>
      <c r="W1871" s="93"/>
      <c r="X1871" s="93"/>
      <c r="Y1871" s="93"/>
    </row>
    <row r="1872" spans="1:25" x14ac:dyDescent="0.15">
      <c r="A1872" s="91"/>
      <c r="B1872" s="91"/>
      <c r="C1872" s="91"/>
      <c r="D1872" s="91"/>
      <c r="E1872" s="91"/>
      <c r="F1872" s="92"/>
      <c r="G1872" s="93"/>
      <c r="H1872" s="93"/>
      <c r="I1872" s="93"/>
      <c r="J1872" s="93"/>
      <c r="K1872" s="93"/>
      <c r="L1872" s="93"/>
      <c r="M1872" s="93"/>
      <c r="N1872" s="93"/>
      <c r="O1872" s="93"/>
      <c r="P1872" s="93"/>
      <c r="Q1872" s="93"/>
      <c r="R1872" s="93"/>
      <c r="S1872" s="93"/>
      <c r="T1872" s="93"/>
      <c r="U1872" s="93"/>
      <c r="V1872" s="93"/>
      <c r="W1872" s="93"/>
      <c r="X1872" s="93"/>
      <c r="Y1872" s="93"/>
    </row>
    <row r="1873" spans="1:25" x14ac:dyDescent="0.15">
      <c r="A1873" s="91"/>
      <c r="B1873" s="91"/>
      <c r="C1873" s="91"/>
      <c r="D1873" s="91"/>
      <c r="E1873" s="91"/>
      <c r="F1873" s="92"/>
      <c r="G1873" s="93"/>
      <c r="H1873" s="93"/>
      <c r="I1873" s="93"/>
      <c r="J1873" s="93"/>
      <c r="K1873" s="93"/>
      <c r="L1873" s="93"/>
      <c r="M1873" s="93"/>
      <c r="N1873" s="93"/>
      <c r="O1873" s="93"/>
      <c r="P1873" s="93"/>
      <c r="Q1873" s="93"/>
      <c r="R1873" s="93"/>
      <c r="S1873" s="93"/>
      <c r="T1873" s="93"/>
      <c r="U1873" s="93"/>
      <c r="V1873" s="93"/>
      <c r="W1873" s="93"/>
      <c r="X1873" s="93"/>
      <c r="Y1873" s="93"/>
    </row>
    <row r="1874" spans="1:25" x14ac:dyDescent="0.15">
      <c r="A1874" s="91"/>
      <c r="B1874" s="91"/>
      <c r="C1874" s="91"/>
      <c r="D1874" s="91"/>
      <c r="E1874" s="91"/>
      <c r="F1874" s="92"/>
      <c r="G1874" s="93"/>
      <c r="H1874" s="93"/>
      <c r="I1874" s="93"/>
      <c r="J1874" s="93"/>
      <c r="K1874" s="93"/>
      <c r="L1874" s="93"/>
      <c r="M1874" s="93"/>
      <c r="N1874" s="93"/>
      <c r="O1874" s="93"/>
      <c r="P1874" s="93"/>
      <c r="Q1874" s="93"/>
      <c r="R1874" s="93"/>
      <c r="S1874" s="93"/>
      <c r="T1874" s="93"/>
      <c r="U1874" s="93"/>
      <c r="V1874" s="93"/>
      <c r="W1874" s="93"/>
      <c r="X1874" s="93"/>
      <c r="Y1874" s="93"/>
    </row>
    <row r="1875" spans="1:25" x14ac:dyDescent="0.15">
      <c r="A1875" s="91"/>
      <c r="B1875" s="91"/>
      <c r="C1875" s="91"/>
      <c r="D1875" s="91"/>
      <c r="E1875" s="91"/>
      <c r="F1875" s="92"/>
      <c r="G1875" s="93"/>
      <c r="H1875" s="93"/>
      <c r="I1875" s="93"/>
      <c r="J1875" s="93"/>
      <c r="K1875" s="93"/>
      <c r="L1875" s="93"/>
      <c r="M1875" s="93"/>
      <c r="N1875" s="93"/>
      <c r="O1875" s="93"/>
      <c r="P1875" s="93"/>
      <c r="Q1875" s="93"/>
      <c r="R1875" s="93"/>
      <c r="S1875" s="93"/>
      <c r="T1875" s="93"/>
      <c r="U1875" s="93"/>
      <c r="V1875" s="93"/>
      <c r="W1875" s="93"/>
      <c r="X1875" s="93"/>
      <c r="Y1875" s="93"/>
    </row>
    <row r="1876" spans="1:25" x14ac:dyDescent="0.15">
      <c r="A1876" s="91"/>
      <c r="B1876" s="91"/>
      <c r="C1876" s="91"/>
      <c r="D1876" s="91"/>
      <c r="E1876" s="91"/>
      <c r="F1876" s="92"/>
      <c r="G1876" s="93"/>
      <c r="H1876" s="93"/>
      <c r="I1876" s="93"/>
      <c r="J1876" s="93"/>
      <c r="K1876" s="93"/>
      <c r="L1876" s="93"/>
      <c r="M1876" s="93"/>
      <c r="N1876" s="93"/>
      <c r="O1876" s="93"/>
      <c r="P1876" s="93"/>
      <c r="Q1876" s="93"/>
      <c r="R1876" s="93"/>
      <c r="S1876" s="93"/>
      <c r="T1876" s="93"/>
      <c r="U1876" s="93"/>
      <c r="V1876" s="93"/>
      <c r="W1876" s="93"/>
      <c r="X1876" s="93"/>
      <c r="Y1876" s="93"/>
    </row>
    <row r="1877" spans="1:25" x14ac:dyDescent="0.15">
      <c r="A1877" s="91"/>
      <c r="B1877" s="91"/>
      <c r="C1877" s="91"/>
      <c r="D1877" s="91"/>
      <c r="E1877" s="91"/>
      <c r="F1877" s="92"/>
      <c r="G1877" s="93"/>
      <c r="H1877" s="93"/>
      <c r="I1877" s="93"/>
      <c r="J1877" s="93"/>
      <c r="K1877" s="93"/>
      <c r="L1877" s="93"/>
      <c r="M1877" s="93"/>
      <c r="N1877" s="93"/>
      <c r="O1877" s="93"/>
      <c r="P1877" s="93"/>
      <c r="Q1877" s="93"/>
      <c r="R1877" s="93"/>
      <c r="S1877" s="93"/>
      <c r="T1877" s="93"/>
      <c r="U1877" s="93"/>
      <c r="V1877" s="93"/>
      <c r="W1877" s="93"/>
      <c r="X1877" s="93"/>
      <c r="Y1877" s="93"/>
    </row>
    <row r="1878" spans="1:25" x14ac:dyDescent="0.15">
      <c r="A1878" s="91"/>
      <c r="B1878" s="91"/>
      <c r="C1878" s="91"/>
      <c r="D1878" s="91"/>
      <c r="E1878" s="91"/>
      <c r="F1878" s="92"/>
      <c r="G1878" s="93"/>
      <c r="H1878" s="93"/>
      <c r="I1878" s="93"/>
      <c r="J1878" s="93"/>
      <c r="K1878" s="93"/>
      <c r="L1878" s="93"/>
      <c r="M1878" s="93"/>
      <c r="N1878" s="93"/>
      <c r="O1878" s="93"/>
      <c r="P1878" s="93"/>
      <c r="Q1878" s="93"/>
      <c r="R1878" s="93"/>
      <c r="S1878" s="93"/>
      <c r="T1878" s="93"/>
      <c r="U1878" s="93"/>
      <c r="V1878" s="93"/>
      <c r="W1878" s="93"/>
      <c r="X1878" s="93"/>
      <c r="Y1878" s="93"/>
    </row>
    <row r="1879" spans="1:25" x14ac:dyDescent="0.15">
      <c r="A1879" s="91"/>
      <c r="B1879" s="91"/>
      <c r="C1879" s="91"/>
      <c r="D1879" s="91"/>
      <c r="E1879" s="91"/>
      <c r="F1879" s="92"/>
      <c r="G1879" s="93"/>
      <c r="H1879" s="93"/>
      <c r="I1879" s="93"/>
      <c r="J1879" s="93"/>
      <c r="K1879" s="93"/>
      <c r="L1879" s="93"/>
      <c r="M1879" s="93"/>
      <c r="N1879" s="93"/>
      <c r="O1879" s="93"/>
      <c r="P1879" s="93"/>
      <c r="Q1879" s="93"/>
      <c r="R1879" s="93"/>
      <c r="S1879" s="93"/>
      <c r="T1879" s="93"/>
      <c r="U1879" s="93"/>
      <c r="V1879" s="93"/>
      <c r="W1879" s="93"/>
      <c r="X1879" s="93"/>
      <c r="Y1879" s="93"/>
    </row>
    <row r="1880" spans="1:25" x14ac:dyDescent="0.15">
      <c r="A1880" s="91"/>
      <c r="B1880" s="91"/>
      <c r="C1880" s="91"/>
      <c r="D1880" s="91"/>
      <c r="E1880" s="91"/>
      <c r="F1880" s="92"/>
      <c r="G1880" s="93"/>
      <c r="H1880" s="93"/>
      <c r="I1880" s="93"/>
      <c r="J1880" s="93"/>
      <c r="K1880" s="93"/>
      <c r="L1880" s="93"/>
      <c r="M1880" s="93"/>
      <c r="N1880" s="93"/>
      <c r="O1880" s="93"/>
      <c r="P1880" s="93"/>
      <c r="Q1880" s="93"/>
      <c r="R1880" s="93"/>
      <c r="S1880" s="93"/>
      <c r="T1880" s="93"/>
      <c r="U1880" s="93"/>
      <c r="V1880" s="93"/>
      <c r="W1880" s="93"/>
      <c r="X1880" s="93"/>
      <c r="Y1880" s="93"/>
    </row>
    <row r="1881" spans="1:25" x14ac:dyDescent="0.15">
      <c r="A1881" s="91"/>
      <c r="B1881" s="91"/>
      <c r="C1881" s="91"/>
      <c r="D1881" s="91"/>
      <c r="E1881" s="91"/>
      <c r="F1881" s="92"/>
      <c r="G1881" s="93"/>
      <c r="H1881" s="93"/>
      <c r="I1881" s="93"/>
      <c r="J1881" s="93"/>
      <c r="K1881" s="93"/>
      <c r="L1881" s="93"/>
      <c r="M1881" s="93"/>
      <c r="N1881" s="93"/>
      <c r="O1881" s="93"/>
      <c r="P1881" s="93"/>
      <c r="Q1881" s="93"/>
      <c r="R1881" s="93"/>
      <c r="S1881" s="93"/>
      <c r="T1881" s="93"/>
      <c r="U1881" s="93"/>
      <c r="V1881" s="93"/>
      <c r="W1881" s="93"/>
      <c r="X1881" s="93"/>
      <c r="Y1881" s="93"/>
    </row>
    <row r="1882" spans="1:25" x14ac:dyDescent="0.15">
      <c r="A1882" s="91"/>
      <c r="B1882" s="91"/>
      <c r="C1882" s="91"/>
      <c r="D1882" s="91"/>
      <c r="E1882" s="91"/>
      <c r="F1882" s="92"/>
      <c r="G1882" s="93"/>
      <c r="H1882" s="93"/>
      <c r="I1882" s="93"/>
      <c r="J1882" s="93"/>
      <c r="K1882" s="93"/>
      <c r="L1882" s="93"/>
      <c r="M1882" s="93"/>
      <c r="N1882" s="93"/>
      <c r="O1882" s="93"/>
      <c r="P1882" s="93"/>
      <c r="Q1882" s="93"/>
      <c r="R1882" s="93"/>
      <c r="S1882" s="93"/>
      <c r="T1882" s="93"/>
      <c r="U1882" s="93"/>
      <c r="V1882" s="93"/>
      <c r="W1882" s="93"/>
      <c r="X1882" s="93"/>
      <c r="Y1882" s="93"/>
    </row>
    <row r="1883" spans="1:25" x14ac:dyDescent="0.15">
      <c r="A1883" s="91"/>
      <c r="B1883" s="91"/>
      <c r="C1883" s="91"/>
      <c r="D1883" s="91"/>
      <c r="E1883" s="91"/>
      <c r="F1883" s="92"/>
      <c r="G1883" s="93"/>
      <c r="H1883" s="93"/>
      <c r="I1883" s="93"/>
      <c r="J1883" s="93"/>
      <c r="K1883" s="93"/>
      <c r="L1883" s="93"/>
      <c r="M1883" s="93"/>
      <c r="N1883" s="93"/>
      <c r="O1883" s="93"/>
      <c r="P1883" s="93"/>
      <c r="Q1883" s="93"/>
      <c r="R1883" s="93"/>
      <c r="S1883" s="93"/>
      <c r="T1883" s="93"/>
      <c r="U1883" s="93"/>
      <c r="V1883" s="93"/>
      <c r="W1883" s="93"/>
      <c r="X1883" s="93"/>
      <c r="Y1883" s="93"/>
    </row>
    <row r="1884" spans="1:25" x14ac:dyDescent="0.15">
      <c r="A1884" s="91"/>
      <c r="B1884" s="91"/>
      <c r="C1884" s="91"/>
      <c r="D1884" s="91"/>
      <c r="E1884" s="91"/>
      <c r="F1884" s="92"/>
      <c r="G1884" s="93"/>
      <c r="H1884" s="93"/>
      <c r="I1884" s="93"/>
      <c r="J1884" s="93"/>
      <c r="K1884" s="93"/>
      <c r="L1884" s="93"/>
      <c r="M1884" s="93"/>
      <c r="N1884" s="93"/>
      <c r="O1884" s="93"/>
      <c r="P1884" s="93"/>
      <c r="Q1884" s="93"/>
      <c r="R1884" s="93"/>
      <c r="S1884" s="93"/>
      <c r="T1884" s="93"/>
      <c r="U1884" s="93"/>
      <c r="V1884" s="93"/>
      <c r="W1884" s="93"/>
      <c r="X1884" s="93"/>
      <c r="Y1884" s="93"/>
    </row>
    <row r="1885" spans="1:25" x14ac:dyDescent="0.15">
      <c r="A1885" s="91"/>
      <c r="B1885" s="91"/>
      <c r="C1885" s="91"/>
      <c r="D1885" s="91"/>
      <c r="E1885" s="91"/>
      <c r="F1885" s="92"/>
      <c r="G1885" s="93"/>
      <c r="H1885" s="93"/>
      <c r="I1885" s="93"/>
      <c r="J1885" s="93"/>
      <c r="K1885" s="93"/>
      <c r="L1885" s="93"/>
      <c r="M1885" s="93"/>
      <c r="N1885" s="93"/>
      <c r="O1885" s="93"/>
      <c r="P1885" s="93"/>
      <c r="Q1885" s="93"/>
      <c r="R1885" s="93"/>
      <c r="S1885" s="93"/>
      <c r="T1885" s="93"/>
      <c r="U1885" s="93"/>
      <c r="V1885" s="93"/>
      <c r="W1885" s="93"/>
      <c r="X1885" s="93"/>
      <c r="Y1885" s="93"/>
    </row>
    <row r="1886" spans="1:25" x14ac:dyDescent="0.15">
      <c r="A1886" s="91"/>
      <c r="B1886" s="91"/>
      <c r="C1886" s="91"/>
      <c r="D1886" s="91"/>
      <c r="E1886" s="91"/>
      <c r="F1886" s="92"/>
      <c r="G1886" s="93"/>
      <c r="H1886" s="93"/>
      <c r="I1886" s="93"/>
      <c r="J1886" s="93"/>
      <c r="K1886" s="93"/>
      <c r="L1886" s="93"/>
      <c r="M1886" s="93"/>
      <c r="N1886" s="93"/>
      <c r="O1886" s="93"/>
      <c r="P1886" s="93"/>
      <c r="Q1886" s="93"/>
      <c r="R1886" s="93"/>
      <c r="S1886" s="93"/>
      <c r="T1886" s="93"/>
      <c r="U1886" s="93"/>
      <c r="V1886" s="93"/>
      <c r="W1886" s="93"/>
      <c r="X1886" s="93"/>
      <c r="Y1886" s="93"/>
    </row>
    <row r="1887" spans="1:25" x14ac:dyDescent="0.15">
      <c r="A1887" s="91"/>
      <c r="B1887" s="91"/>
      <c r="C1887" s="91"/>
      <c r="D1887" s="91"/>
      <c r="E1887" s="91"/>
      <c r="F1887" s="92"/>
      <c r="G1887" s="93"/>
      <c r="H1887" s="93"/>
      <c r="I1887" s="93"/>
      <c r="J1887" s="93"/>
      <c r="K1887" s="93"/>
      <c r="L1887" s="93"/>
      <c r="M1887" s="93"/>
      <c r="N1887" s="93"/>
      <c r="O1887" s="93"/>
      <c r="P1887" s="93"/>
      <c r="Q1887" s="93"/>
      <c r="R1887" s="93"/>
      <c r="S1887" s="93"/>
      <c r="T1887" s="93"/>
      <c r="U1887" s="93"/>
      <c r="V1887" s="93"/>
      <c r="W1887" s="93"/>
      <c r="X1887" s="93"/>
      <c r="Y1887" s="93"/>
    </row>
    <row r="1888" spans="1:25" x14ac:dyDescent="0.15">
      <c r="A1888" s="91"/>
      <c r="B1888" s="91"/>
      <c r="C1888" s="91"/>
      <c r="D1888" s="91"/>
      <c r="E1888" s="91"/>
      <c r="F1888" s="92"/>
      <c r="G1888" s="93"/>
      <c r="H1888" s="93"/>
      <c r="I1888" s="93"/>
      <c r="J1888" s="93"/>
      <c r="K1888" s="93"/>
      <c r="L1888" s="93"/>
      <c r="M1888" s="93"/>
      <c r="N1888" s="93"/>
      <c r="O1888" s="93"/>
      <c r="P1888" s="93"/>
      <c r="Q1888" s="93"/>
      <c r="R1888" s="93"/>
      <c r="S1888" s="93"/>
      <c r="T1888" s="93"/>
      <c r="U1888" s="93"/>
      <c r="V1888" s="93"/>
      <c r="W1888" s="93"/>
      <c r="X1888" s="93"/>
      <c r="Y1888" s="93"/>
    </row>
    <row r="1889" spans="1:25" x14ac:dyDescent="0.15">
      <c r="A1889" s="91"/>
      <c r="B1889" s="91"/>
      <c r="C1889" s="91"/>
      <c r="D1889" s="91"/>
      <c r="E1889" s="91"/>
      <c r="F1889" s="92"/>
      <c r="G1889" s="93"/>
      <c r="H1889" s="93"/>
      <c r="I1889" s="93"/>
      <c r="J1889" s="93"/>
      <c r="K1889" s="93"/>
      <c r="L1889" s="93"/>
      <c r="M1889" s="93"/>
      <c r="N1889" s="93"/>
      <c r="O1889" s="93"/>
      <c r="P1889" s="93"/>
      <c r="Q1889" s="93"/>
      <c r="R1889" s="93"/>
      <c r="S1889" s="93"/>
      <c r="T1889" s="93"/>
      <c r="U1889" s="93"/>
      <c r="V1889" s="93"/>
      <c r="W1889" s="93"/>
      <c r="X1889" s="93"/>
      <c r="Y1889" s="93"/>
    </row>
    <row r="1890" spans="1:25" x14ac:dyDescent="0.15">
      <c r="A1890" s="91"/>
      <c r="B1890" s="91"/>
      <c r="C1890" s="91"/>
      <c r="D1890" s="91"/>
      <c r="E1890" s="91"/>
      <c r="F1890" s="92"/>
      <c r="G1890" s="93"/>
      <c r="H1890" s="93"/>
      <c r="I1890" s="93"/>
      <c r="J1890" s="93"/>
      <c r="K1890" s="93"/>
      <c r="L1890" s="93"/>
      <c r="M1890" s="93"/>
      <c r="N1890" s="93"/>
      <c r="O1890" s="93"/>
      <c r="P1890" s="93"/>
      <c r="Q1890" s="93"/>
      <c r="R1890" s="93"/>
      <c r="S1890" s="93"/>
      <c r="T1890" s="93"/>
      <c r="U1890" s="93"/>
      <c r="V1890" s="93"/>
      <c r="W1890" s="93"/>
      <c r="X1890" s="93"/>
      <c r="Y1890" s="93"/>
    </row>
    <row r="1891" spans="1:25" x14ac:dyDescent="0.15">
      <c r="A1891" s="91"/>
      <c r="B1891" s="91"/>
      <c r="C1891" s="91"/>
      <c r="D1891" s="91"/>
      <c r="E1891" s="91"/>
      <c r="F1891" s="92"/>
      <c r="G1891" s="93"/>
      <c r="H1891" s="93"/>
      <c r="I1891" s="93"/>
      <c r="J1891" s="93"/>
      <c r="K1891" s="93"/>
      <c r="L1891" s="93"/>
      <c r="M1891" s="93"/>
      <c r="N1891" s="93"/>
      <c r="O1891" s="93"/>
      <c r="P1891" s="93"/>
      <c r="Q1891" s="93"/>
      <c r="R1891" s="93"/>
      <c r="S1891" s="93"/>
      <c r="T1891" s="93"/>
      <c r="U1891" s="93"/>
      <c r="V1891" s="93"/>
      <c r="W1891" s="93"/>
      <c r="X1891" s="93"/>
      <c r="Y1891" s="93"/>
    </row>
    <row r="1892" spans="1:25" x14ac:dyDescent="0.15">
      <c r="A1892" s="91"/>
      <c r="B1892" s="91"/>
      <c r="C1892" s="91"/>
      <c r="D1892" s="91"/>
      <c r="E1892" s="91"/>
      <c r="F1892" s="92"/>
      <c r="G1892" s="93"/>
      <c r="H1892" s="93"/>
      <c r="I1892" s="93"/>
      <c r="J1892" s="93"/>
      <c r="K1892" s="93"/>
      <c r="L1892" s="93"/>
      <c r="M1892" s="93"/>
      <c r="N1892" s="93"/>
      <c r="O1892" s="93"/>
      <c r="P1892" s="93"/>
      <c r="Q1892" s="93"/>
      <c r="R1892" s="93"/>
      <c r="S1892" s="93"/>
      <c r="T1892" s="93"/>
      <c r="U1892" s="93"/>
      <c r="V1892" s="93"/>
      <c r="W1892" s="93"/>
      <c r="X1892" s="93"/>
      <c r="Y1892" s="93"/>
    </row>
    <row r="1893" spans="1:25" x14ac:dyDescent="0.15">
      <c r="A1893" s="91"/>
      <c r="B1893" s="91"/>
      <c r="C1893" s="91"/>
      <c r="D1893" s="91"/>
      <c r="E1893" s="91"/>
      <c r="F1893" s="92"/>
      <c r="G1893" s="93"/>
      <c r="H1893" s="93"/>
      <c r="I1893" s="93"/>
      <c r="J1893" s="93"/>
      <c r="K1893" s="93"/>
      <c r="L1893" s="93"/>
      <c r="M1893" s="93"/>
      <c r="N1893" s="93"/>
      <c r="O1893" s="93"/>
      <c r="P1893" s="93"/>
      <c r="Q1893" s="93"/>
      <c r="R1893" s="93"/>
      <c r="S1893" s="93"/>
      <c r="T1893" s="93"/>
      <c r="U1893" s="93"/>
      <c r="V1893" s="93"/>
      <c r="W1893" s="93"/>
      <c r="X1893" s="93"/>
      <c r="Y1893" s="93"/>
    </row>
    <row r="1894" spans="1:25" x14ac:dyDescent="0.15">
      <c r="A1894" s="91"/>
      <c r="B1894" s="91"/>
      <c r="C1894" s="91"/>
      <c r="D1894" s="91"/>
      <c r="E1894" s="91"/>
      <c r="F1894" s="92"/>
      <c r="G1894" s="93"/>
      <c r="H1894" s="93"/>
      <c r="I1894" s="93"/>
      <c r="J1894" s="93"/>
      <c r="K1894" s="93"/>
      <c r="L1894" s="93"/>
      <c r="M1894" s="93"/>
      <c r="N1894" s="93"/>
      <c r="O1894" s="93"/>
      <c r="P1894" s="93"/>
      <c r="Q1894" s="93"/>
      <c r="R1894" s="93"/>
      <c r="S1894" s="93"/>
      <c r="T1894" s="93"/>
      <c r="U1894" s="93"/>
      <c r="V1894" s="93"/>
      <c r="W1894" s="93"/>
      <c r="X1894" s="93"/>
      <c r="Y1894" s="93"/>
    </row>
    <row r="1895" spans="1:25" x14ac:dyDescent="0.15">
      <c r="A1895" s="91"/>
      <c r="B1895" s="91"/>
      <c r="C1895" s="91"/>
      <c r="D1895" s="91"/>
      <c r="E1895" s="91"/>
      <c r="F1895" s="92"/>
      <c r="G1895" s="93"/>
      <c r="H1895" s="93"/>
      <c r="I1895" s="93"/>
      <c r="J1895" s="93"/>
      <c r="K1895" s="93"/>
      <c r="L1895" s="93"/>
      <c r="M1895" s="93"/>
      <c r="N1895" s="93"/>
      <c r="O1895" s="93"/>
      <c r="P1895" s="93"/>
      <c r="Q1895" s="93"/>
      <c r="R1895" s="93"/>
      <c r="S1895" s="93"/>
      <c r="T1895" s="93"/>
      <c r="U1895" s="93"/>
      <c r="V1895" s="93"/>
      <c r="W1895" s="93"/>
      <c r="X1895" s="93"/>
      <c r="Y1895" s="93"/>
    </row>
    <row r="1896" spans="1:25" x14ac:dyDescent="0.15">
      <c r="A1896" s="91"/>
      <c r="B1896" s="91"/>
      <c r="C1896" s="91"/>
      <c r="D1896" s="91"/>
      <c r="E1896" s="91"/>
      <c r="F1896" s="92"/>
      <c r="G1896" s="93"/>
      <c r="H1896" s="93"/>
      <c r="I1896" s="93"/>
      <c r="J1896" s="93"/>
      <c r="K1896" s="93"/>
      <c r="L1896" s="93"/>
      <c r="M1896" s="93"/>
      <c r="N1896" s="93"/>
      <c r="O1896" s="93"/>
      <c r="P1896" s="93"/>
      <c r="Q1896" s="93"/>
      <c r="R1896" s="93"/>
      <c r="S1896" s="93"/>
      <c r="T1896" s="93"/>
      <c r="U1896" s="93"/>
      <c r="V1896" s="93"/>
      <c r="W1896" s="93"/>
      <c r="X1896" s="93"/>
      <c r="Y1896" s="93"/>
    </row>
    <row r="1897" spans="1:25" x14ac:dyDescent="0.15">
      <c r="A1897" s="91"/>
      <c r="B1897" s="91"/>
      <c r="C1897" s="91"/>
      <c r="D1897" s="91"/>
      <c r="E1897" s="91"/>
      <c r="F1897" s="92"/>
      <c r="G1897" s="93"/>
      <c r="H1897" s="93"/>
      <c r="I1897" s="93"/>
      <c r="J1897" s="93"/>
      <c r="K1897" s="93"/>
      <c r="L1897" s="93"/>
      <c r="M1897" s="93"/>
      <c r="N1897" s="93"/>
      <c r="O1897" s="93"/>
      <c r="P1897" s="93"/>
      <c r="Q1897" s="93"/>
      <c r="R1897" s="93"/>
      <c r="S1897" s="93"/>
      <c r="T1897" s="93"/>
      <c r="U1897" s="93"/>
      <c r="V1897" s="93"/>
      <c r="W1897" s="93"/>
      <c r="X1897" s="93"/>
      <c r="Y1897" s="93"/>
    </row>
    <row r="1898" spans="1:25" x14ac:dyDescent="0.15">
      <c r="A1898" s="91"/>
      <c r="B1898" s="91"/>
      <c r="C1898" s="91"/>
      <c r="D1898" s="91"/>
      <c r="E1898" s="91"/>
      <c r="F1898" s="92"/>
      <c r="G1898" s="93"/>
      <c r="H1898" s="93"/>
      <c r="I1898" s="93"/>
      <c r="J1898" s="93"/>
      <c r="K1898" s="93"/>
      <c r="L1898" s="93"/>
      <c r="M1898" s="93"/>
      <c r="N1898" s="93"/>
      <c r="O1898" s="93"/>
      <c r="P1898" s="93"/>
      <c r="Q1898" s="93"/>
      <c r="R1898" s="93"/>
      <c r="S1898" s="93"/>
      <c r="T1898" s="93"/>
      <c r="U1898" s="93"/>
      <c r="V1898" s="93"/>
      <c r="W1898" s="93"/>
      <c r="X1898" s="93"/>
      <c r="Y1898" s="93"/>
    </row>
    <row r="1899" spans="1:25" x14ac:dyDescent="0.15">
      <c r="A1899" s="91"/>
      <c r="B1899" s="91"/>
      <c r="C1899" s="91"/>
      <c r="D1899" s="91"/>
      <c r="E1899" s="91"/>
      <c r="F1899" s="92"/>
      <c r="G1899" s="93"/>
      <c r="H1899" s="93"/>
      <c r="I1899" s="93"/>
      <c r="J1899" s="93"/>
      <c r="K1899" s="93"/>
      <c r="L1899" s="93"/>
      <c r="M1899" s="93"/>
      <c r="N1899" s="93"/>
      <c r="O1899" s="93"/>
      <c r="P1899" s="93"/>
      <c r="Q1899" s="93"/>
      <c r="R1899" s="93"/>
      <c r="S1899" s="93"/>
      <c r="T1899" s="93"/>
      <c r="U1899" s="93"/>
      <c r="V1899" s="93"/>
      <c r="W1899" s="93"/>
      <c r="X1899" s="93"/>
      <c r="Y1899" s="93"/>
    </row>
    <row r="1900" spans="1:25" x14ac:dyDescent="0.15">
      <c r="A1900" s="91"/>
      <c r="B1900" s="91"/>
      <c r="C1900" s="91"/>
      <c r="D1900" s="91"/>
      <c r="E1900" s="91"/>
      <c r="F1900" s="92"/>
      <c r="G1900" s="93"/>
      <c r="H1900" s="93"/>
      <c r="I1900" s="93"/>
      <c r="J1900" s="93"/>
      <c r="K1900" s="93"/>
      <c r="L1900" s="93"/>
      <c r="M1900" s="93"/>
      <c r="N1900" s="93"/>
      <c r="O1900" s="93"/>
      <c r="P1900" s="93"/>
      <c r="Q1900" s="93"/>
      <c r="R1900" s="93"/>
      <c r="S1900" s="93"/>
      <c r="T1900" s="93"/>
      <c r="U1900" s="93"/>
      <c r="V1900" s="93"/>
      <c r="W1900" s="93"/>
      <c r="X1900" s="93"/>
      <c r="Y1900" s="93"/>
    </row>
    <row r="1901" spans="1:25" x14ac:dyDescent="0.15">
      <c r="A1901" s="91"/>
      <c r="B1901" s="91"/>
      <c r="C1901" s="91"/>
      <c r="D1901" s="91"/>
      <c r="E1901" s="91"/>
      <c r="F1901" s="92"/>
      <c r="G1901" s="93"/>
      <c r="H1901" s="93"/>
      <c r="I1901" s="93"/>
      <c r="J1901" s="93"/>
      <c r="K1901" s="93"/>
      <c r="L1901" s="93"/>
      <c r="M1901" s="93"/>
      <c r="N1901" s="93"/>
      <c r="O1901" s="93"/>
      <c r="P1901" s="93"/>
      <c r="Q1901" s="93"/>
      <c r="R1901" s="93"/>
      <c r="S1901" s="93"/>
      <c r="T1901" s="93"/>
      <c r="U1901" s="93"/>
      <c r="V1901" s="93"/>
      <c r="W1901" s="93"/>
      <c r="X1901" s="93"/>
      <c r="Y1901" s="93"/>
    </row>
    <row r="1902" spans="1:25" x14ac:dyDescent="0.15">
      <c r="A1902" s="91"/>
      <c r="B1902" s="91"/>
      <c r="C1902" s="91"/>
      <c r="D1902" s="91"/>
      <c r="E1902" s="91"/>
      <c r="F1902" s="92"/>
      <c r="G1902" s="93"/>
      <c r="H1902" s="93"/>
      <c r="I1902" s="93"/>
      <c r="J1902" s="93"/>
      <c r="K1902" s="93"/>
      <c r="L1902" s="93"/>
      <c r="M1902" s="93"/>
      <c r="N1902" s="93"/>
      <c r="O1902" s="93"/>
      <c r="P1902" s="93"/>
      <c r="Q1902" s="93"/>
      <c r="R1902" s="93"/>
      <c r="S1902" s="93"/>
      <c r="T1902" s="93"/>
      <c r="U1902" s="93"/>
      <c r="V1902" s="93"/>
      <c r="W1902" s="93"/>
      <c r="X1902" s="93"/>
      <c r="Y1902" s="93"/>
    </row>
    <row r="1903" spans="1:25" x14ac:dyDescent="0.15">
      <c r="A1903" s="91"/>
      <c r="B1903" s="91"/>
      <c r="C1903" s="91"/>
      <c r="D1903" s="91"/>
      <c r="E1903" s="91"/>
      <c r="F1903" s="92"/>
      <c r="G1903" s="93"/>
      <c r="H1903" s="93"/>
      <c r="I1903" s="93"/>
      <c r="J1903" s="93"/>
      <c r="K1903" s="93"/>
      <c r="L1903" s="93"/>
      <c r="M1903" s="93"/>
      <c r="N1903" s="93"/>
      <c r="O1903" s="93"/>
      <c r="P1903" s="93"/>
      <c r="Q1903" s="93"/>
      <c r="R1903" s="93"/>
      <c r="S1903" s="93"/>
      <c r="T1903" s="93"/>
      <c r="U1903" s="93"/>
      <c r="V1903" s="93"/>
      <c r="W1903" s="93"/>
      <c r="X1903" s="93"/>
      <c r="Y1903" s="93"/>
    </row>
    <row r="1904" spans="1:25" x14ac:dyDescent="0.15">
      <c r="A1904" s="91"/>
      <c r="B1904" s="91"/>
      <c r="C1904" s="91"/>
      <c r="D1904" s="91"/>
      <c r="E1904" s="91"/>
      <c r="F1904" s="92"/>
      <c r="G1904" s="93"/>
      <c r="H1904" s="93"/>
      <c r="I1904" s="93"/>
      <c r="J1904" s="93"/>
      <c r="K1904" s="93"/>
      <c r="L1904" s="93"/>
      <c r="M1904" s="93"/>
      <c r="N1904" s="93"/>
      <c r="O1904" s="93"/>
      <c r="P1904" s="93"/>
      <c r="Q1904" s="93"/>
      <c r="R1904" s="93"/>
      <c r="S1904" s="93"/>
      <c r="T1904" s="93"/>
      <c r="U1904" s="93"/>
      <c r="V1904" s="93"/>
      <c r="W1904" s="93"/>
      <c r="X1904" s="93"/>
      <c r="Y1904" s="93"/>
    </row>
    <row r="1905" spans="1:25" x14ac:dyDescent="0.15">
      <c r="A1905" s="91"/>
      <c r="B1905" s="91"/>
      <c r="C1905" s="91"/>
      <c r="D1905" s="91"/>
      <c r="E1905" s="91"/>
      <c r="F1905" s="92"/>
      <c r="G1905" s="93"/>
      <c r="H1905" s="93"/>
      <c r="I1905" s="93"/>
      <c r="J1905" s="93"/>
      <c r="K1905" s="93"/>
      <c r="L1905" s="93"/>
      <c r="M1905" s="93"/>
      <c r="N1905" s="93"/>
      <c r="O1905" s="93"/>
      <c r="P1905" s="93"/>
      <c r="Q1905" s="93"/>
      <c r="R1905" s="93"/>
      <c r="S1905" s="93"/>
      <c r="T1905" s="93"/>
      <c r="U1905" s="93"/>
      <c r="V1905" s="93"/>
      <c r="W1905" s="93"/>
      <c r="X1905" s="93"/>
      <c r="Y1905" s="93"/>
    </row>
    <row r="1906" spans="1:25" x14ac:dyDescent="0.15">
      <c r="A1906" s="91"/>
      <c r="B1906" s="91"/>
      <c r="C1906" s="91"/>
      <c r="D1906" s="91"/>
      <c r="E1906" s="91"/>
      <c r="F1906" s="92"/>
      <c r="G1906" s="93"/>
      <c r="H1906" s="93"/>
      <c r="I1906" s="93"/>
      <c r="J1906" s="93"/>
      <c r="K1906" s="93"/>
      <c r="L1906" s="93"/>
      <c r="M1906" s="93"/>
      <c r="N1906" s="93"/>
      <c r="O1906" s="93"/>
      <c r="P1906" s="93"/>
      <c r="Q1906" s="93"/>
      <c r="R1906" s="93"/>
      <c r="S1906" s="93"/>
      <c r="T1906" s="93"/>
      <c r="U1906" s="93"/>
      <c r="V1906" s="93"/>
      <c r="W1906" s="93"/>
      <c r="X1906" s="93"/>
      <c r="Y1906" s="93"/>
    </row>
    <row r="1907" spans="1:25" x14ac:dyDescent="0.15">
      <c r="A1907" s="91"/>
      <c r="B1907" s="91"/>
      <c r="C1907" s="91"/>
      <c r="D1907" s="91"/>
      <c r="E1907" s="91"/>
      <c r="F1907" s="92"/>
      <c r="G1907" s="93"/>
      <c r="H1907" s="93"/>
      <c r="I1907" s="93"/>
      <c r="J1907" s="93"/>
      <c r="K1907" s="93"/>
      <c r="L1907" s="93"/>
      <c r="M1907" s="93"/>
      <c r="N1907" s="93"/>
      <c r="O1907" s="93"/>
      <c r="P1907" s="93"/>
      <c r="Q1907" s="93"/>
      <c r="R1907" s="93"/>
      <c r="S1907" s="93"/>
      <c r="T1907" s="93"/>
      <c r="U1907" s="93"/>
      <c r="V1907" s="93"/>
      <c r="W1907" s="93"/>
      <c r="X1907" s="93"/>
      <c r="Y1907" s="93"/>
    </row>
    <row r="1908" spans="1:25" x14ac:dyDescent="0.15">
      <c r="A1908" s="91"/>
      <c r="B1908" s="91"/>
      <c r="C1908" s="91"/>
      <c r="D1908" s="91"/>
      <c r="E1908" s="91"/>
      <c r="F1908" s="92"/>
      <c r="G1908" s="93"/>
      <c r="H1908" s="93"/>
      <c r="I1908" s="93"/>
      <c r="J1908" s="93"/>
      <c r="K1908" s="93"/>
      <c r="L1908" s="93"/>
      <c r="M1908" s="93"/>
      <c r="N1908" s="93"/>
      <c r="O1908" s="93"/>
      <c r="P1908" s="93"/>
      <c r="Q1908" s="93"/>
      <c r="R1908" s="93"/>
      <c r="S1908" s="93"/>
      <c r="T1908" s="93"/>
      <c r="U1908" s="93"/>
      <c r="V1908" s="93"/>
      <c r="W1908" s="93"/>
      <c r="X1908" s="93"/>
      <c r="Y1908" s="93"/>
    </row>
    <row r="1909" spans="1:25" x14ac:dyDescent="0.15">
      <c r="A1909" s="91"/>
      <c r="B1909" s="91"/>
      <c r="C1909" s="91"/>
      <c r="D1909" s="91"/>
      <c r="E1909" s="91"/>
      <c r="F1909" s="92"/>
      <c r="G1909" s="93"/>
      <c r="H1909" s="93"/>
      <c r="I1909" s="93"/>
      <c r="J1909" s="93"/>
      <c r="K1909" s="93"/>
      <c r="L1909" s="93"/>
      <c r="M1909" s="93"/>
      <c r="N1909" s="93"/>
      <c r="O1909" s="93"/>
      <c r="P1909" s="93"/>
      <c r="Q1909" s="93"/>
      <c r="R1909" s="93"/>
      <c r="S1909" s="93"/>
      <c r="T1909" s="93"/>
      <c r="U1909" s="93"/>
      <c r="V1909" s="93"/>
      <c r="W1909" s="93"/>
      <c r="X1909" s="93"/>
      <c r="Y1909" s="93"/>
    </row>
    <row r="1910" spans="1:25" x14ac:dyDescent="0.15">
      <c r="A1910" s="91"/>
      <c r="B1910" s="91"/>
      <c r="C1910" s="91"/>
      <c r="D1910" s="91"/>
      <c r="E1910" s="91"/>
      <c r="F1910" s="92"/>
      <c r="G1910" s="93"/>
      <c r="H1910" s="93"/>
      <c r="I1910" s="93"/>
      <c r="J1910" s="93"/>
      <c r="K1910" s="93"/>
      <c r="L1910" s="93"/>
      <c r="M1910" s="93"/>
      <c r="N1910" s="93"/>
      <c r="O1910" s="93"/>
      <c r="P1910" s="93"/>
      <c r="Q1910" s="93"/>
      <c r="R1910" s="93"/>
      <c r="S1910" s="93"/>
      <c r="T1910" s="93"/>
      <c r="U1910" s="93"/>
      <c r="V1910" s="93"/>
      <c r="W1910" s="93"/>
      <c r="X1910" s="93"/>
      <c r="Y1910" s="93"/>
    </row>
    <row r="1911" spans="1:25" x14ac:dyDescent="0.15">
      <c r="A1911" s="91"/>
      <c r="B1911" s="91"/>
      <c r="C1911" s="91"/>
      <c r="D1911" s="91"/>
      <c r="E1911" s="91"/>
      <c r="F1911" s="92"/>
      <c r="G1911" s="93"/>
      <c r="H1911" s="93"/>
      <c r="I1911" s="93"/>
      <c r="J1911" s="93"/>
      <c r="K1911" s="93"/>
      <c r="L1911" s="93"/>
      <c r="M1911" s="93"/>
      <c r="N1911" s="93"/>
      <c r="O1911" s="93"/>
      <c r="P1911" s="93"/>
      <c r="Q1911" s="93"/>
      <c r="R1911" s="93"/>
      <c r="S1911" s="93"/>
      <c r="T1911" s="93"/>
      <c r="U1911" s="93"/>
      <c r="V1911" s="93"/>
      <c r="W1911" s="93"/>
      <c r="X1911" s="93"/>
      <c r="Y1911" s="93"/>
    </row>
    <row r="1912" spans="1:25" x14ac:dyDescent="0.15">
      <c r="A1912" s="91"/>
      <c r="B1912" s="91"/>
      <c r="C1912" s="91"/>
      <c r="D1912" s="91"/>
      <c r="E1912" s="91"/>
      <c r="F1912" s="92"/>
      <c r="G1912" s="93"/>
      <c r="H1912" s="93"/>
      <c r="I1912" s="93"/>
      <c r="J1912" s="93"/>
      <c r="K1912" s="93"/>
      <c r="L1912" s="93"/>
      <c r="M1912" s="93"/>
      <c r="N1912" s="93"/>
      <c r="O1912" s="93"/>
      <c r="P1912" s="93"/>
      <c r="Q1912" s="93"/>
      <c r="R1912" s="93"/>
      <c r="S1912" s="93"/>
      <c r="T1912" s="93"/>
      <c r="U1912" s="93"/>
      <c r="V1912" s="93"/>
      <c r="W1912" s="93"/>
      <c r="X1912" s="93"/>
      <c r="Y1912" s="93"/>
    </row>
    <row r="1913" spans="1:25" x14ac:dyDescent="0.15">
      <c r="A1913" s="91"/>
      <c r="B1913" s="91"/>
      <c r="C1913" s="91"/>
      <c r="D1913" s="91"/>
      <c r="E1913" s="91"/>
      <c r="F1913" s="92"/>
      <c r="G1913" s="93"/>
      <c r="H1913" s="93"/>
      <c r="I1913" s="93"/>
      <c r="J1913" s="93"/>
      <c r="K1913" s="93"/>
      <c r="L1913" s="93"/>
      <c r="M1913" s="93"/>
      <c r="N1913" s="93"/>
      <c r="O1913" s="93"/>
      <c r="P1913" s="93"/>
      <c r="Q1913" s="93"/>
      <c r="R1913" s="93"/>
      <c r="S1913" s="93"/>
      <c r="T1913" s="93"/>
      <c r="U1913" s="93"/>
      <c r="V1913" s="93"/>
      <c r="W1913" s="93"/>
      <c r="X1913" s="93"/>
      <c r="Y1913" s="93"/>
    </row>
    <row r="1914" spans="1:25" x14ac:dyDescent="0.15">
      <c r="A1914" s="91"/>
      <c r="B1914" s="91"/>
      <c r="C1914" s="91"/>
      <c r="D1914" s="91"/>
      <c r="E1914" s="91"/>
      <c r="F1914" s="92"/>
      <c r="G1914" s="93"/>
      <c r="H1914" s="93"/>
      <c r="I1914" s="93"/>
      <c r="J1914" s="93"/>
      <c r="K1914" s="93"/>
      <c r="L1914" s="93"/>
      <c r="M1914" s="93"/>
      <c r="N1914" s="93"/>
      <c r="O1914" s="93"/>
      <c r="P1914" s="93"/>
      <c r="Q1914" s="93"/>
      <c r="R1914" s="93"/>
      <c r="S1914" s="93"/>
      <c r="T1914" s="93"/>
      <c r="U1914" s="93"/>
      <c r="V1914" s="93"/>
      <c r="W1914" s="93"/>
      <c r="X1914" s="93"/>
      <c r="Y1914" s="93"/>
    </row>
    <row r="1915" spans="1:25" x14ac:dyDescent="0.15">
      <c r="A1915" s="91"/>
      <c r="B1915" s="91"/>
      <c r="C1915" s="91"/>
      <c r="D1915" s="91"/>
      <c r="E1915" s="91"/>
      <c r="F1915" s="92"/>
      <c r="G1915" s="93"/>
      <c r="H1915" s="93"/>
      <c r="I1915" s="93"/>
      <c r="J1915" s="93"/>
      <c r="K1915" s="93"/>
      <c r="L1915" s="93"/>
      <c r="M1915" s="93"/>
      <c r="N1915" s="93"/>
      <c r="O1915" s="93"/>
      <c r="P1915" s="93"/>
      <c r="Q1915" s="93"/>
      <c r="R1915" s="93"/>
      <c r="S1915" s="93"/>
      <c r="T1915" s="93"/>
      <c r="U1915" s="93"/>
      <c r="V1915" s="93"/>
      <c r="W1915" s="93"/>
      <c r="X1915" s="93"/>
      <c r="Y1915" s="93"/>
    </row>
    <row r="1916" spans="1:25" x14ac:dyDescent="0.15">
      <c r="A1916" s="91"/>
      <c r="B1916" s="91"/>
      <c r="C1916" s="91"/>
      <c r="D1916" s="91"/>
      <c r="E1916" s="91"/>
      <c r="F1916" s="92"/>
      <c r="G1916" s="93"/>
      <c r="H1916" s="93"/>
      <c r="I1916" s="93"/>
      <c r="J1916" s="93"/>
      <c r="K1916" s="93"/>
      <c r="L1916" s="93"/>
      <c r="M1916" s="93"/>
      <c r="N1916" s="93"/>
      <c r="O1916" s="93"/>
      <c r="P1916" s="93"/>
      <c r="Q1916" s="93"/>
      <c r="R1916" s="93"/>
      <c r="S1916" s="93"/>
      <c r="T1916" s="93"/>
      <c r="U1916" s="93"/>
      <c r="V1916" s="93"/>
      <c r="W1916" s="93"/>
      <c r="X1916" s="93"/>
      <c r="Y1916" s="93"/>
    </row>
    <row r="1917" spans="1:25" x14ac:dyDescent="0.15">
      <c r="A1917" s="91"/>
      <c r="B1917" s="91"/>
      <c r="C1917" s="91"/>
      <c r="D1917" s="91"/>
      <c r="E1917" s="91"/>
      <c r="F1917" s="92"/>
      <c r="G1917" s="93"/>
      <c r="H1917" s="93"/>
      <c r="I1917" s="93"/>
      <c r="J1917" s="93"/>
      <c r="K1917" s="93"/>
      <c r="L1917" s="93"/>
      <c r="M1917" s="93"/>
      <c r="N1917" s="93"/>
      <c r="O1917" s="93"/>
      <c r="P1917" s="93"/>
      <c r="Q1917" s="93"/>
      <c r="R1917" s="93"/>
      <c r="S1917" s="93"/>
      <c r="T1917" s="93"/>
      <c r="U1917" s="93"/>
      <c r="V1917" s="93"/>
      <c r="W1917" s="93"/>
      <c r="X1917" s="93"/>
      <c r="Y1917" s="93"/>
    </row>
    <row r="1918" spans="1:25" x14ac:dyDescent="0.15">
      <c r="A1918" s="91"/>
      <c r="B1918" s="91"/>
      <c r="C1918" s="91"/>
      <c r="D1918" s="91"/>
      <c r="E1918" s="91"/>
      <c r="F1918" s="92"/>
      <c r="G1918" s="93"/>
      <c r="H1918" s="93"/>
      <c r="I1918" s="93"/>
      <c r="J1918" s="93"/>
      <c r="K1918" s="93"/>
      <c r="L1918" s="93"/>
      <c r="M1918" s="93"/>
      <c r="N1918" s="93"/>
      <c r="O1918" s="93"/>
      <c r="P1918" s="93"/>
      <c r="Q1918" s="93"/>
      <c r="R1918" s="93"/>
      <c r="S1918" s="93"/>
      <c r="T1918" s="93"/>
      <c r="U1918" s="93"/>
      <c r="V1918" s="93"/>
      <c r="W1918" s="93"/>
      <c r="X1918" s="93"/>
      <c r="Y1918" s="93"/>
    </row>
    <row r="1919" spans="1:25" x14ac:dyDescent="0.15">
      <c r="A1919" s="91"/>
      <c r="B1919" s="91"/>
      <c r="C1919" s="91"/>
      <c r="D1919" s="91"/>
      <c r="E1919" s="91"/>
      <c r="F1919" s="92"/>
      <c r="G1919" s="93"/>
      <c r="H1919" s="93"/>
      <c r="I1919" s="93"/>
      <c r="J1919" s="93"/>
      <c r="K1919" s="93"/>
      <c r="L1919" s="93"/>
      <c r="M1919" s="93"/>
      <c r="N1919" s="93"/>
      <c r="O1919" s="93"/>
      <c r="P1919" s="93"/>
      <c r="Q1919" s="93"/>
      <c r="R1919" s="93"/>
      <c r="S1919" s="93"/>
      <c r="T1919" s="93"/>
      <c r="U1919" s="93"/>
      <c r="V1919" s="93"/>
      <c r="W1919" s="93"/>
      <c r="X1919" s="93"/>
      <c r="Y1919" s="93"/>
    </row>
    <row r="1920" spans="1:25" x14ac:dyDescent="0.15">
      <c r="A1920" s="91"/>
      <c r="B1920" s="91"/>
      <c r="C1920" s="91"/>
      <c r="D1920" s="91"/>
      <c r="E1920" s="91"/>
      <c r="F1920" s="92"/>
      <c r="G1920" s="93"/>
      <c r="H1920" s="93"/>
      <c r="I1920" s="93"/>
      <c r="J1920" s="93"/>
      <c r="K1920" s="93"/>
      <c r="L1920" s="93"/>
      <c r="M1920" s="93"/>
      <c r="N1920" s="93"/>
      <c r="O1920" s="93"/>
      <c r="P1920" s="93"/>
      <c r="Q1920" s="93"/>
      <c r="R1920" s="93"/>
      <c r="S1920" s="93"/>
      <c r="T1920" s="93"/>
      <c r="U1920" s="93"/>
      <c r="V1920" s="93"/>
      <c r="W1920" s="93"/>
      <c r="X1920" s="93"/>
      <c r="Y1920" s="93"/>
    </row>
    <row r="1921" spans="1:25" x14ac:dyDescent="0.15">
      <c r="A1921" s="91"/>
      <c r="B1921" s="91"/>
      <c r="C1921" s="91"/>
      <c r="D1921" s="91"/>
      <c r="E1921" s="91"/>
      <c r="F1921" s="92"/>
      <c r="G1921" s="93"/>
      <c r="H1921" s="93"/>
      <c r="I1921" s="93"/>
      <c r="J1921" s="93"/>
      <c r="K1921" s="93"/>
      <c r="L1921" s="93"/>
      <c r="M1921" s="93"/>
      <c r="N1921" s="93"/>
      <c r="O1921" s="93"/>
      <c r="P1921" s="93"/>
      <c r="Q1921" s="93"/>
      <c r="R1921" s="93"/>
      <c r="S1921" s="93"/>
      <c r="T1921" s="93"/>
      <c r="U1921" s="93"/>
      <c r="V1921" s="93"/>
      <c r="W1921" s="93"/>
      <c r="X1921" s="93"/>
      <c r="Y1921" s="93"/>
    </row>
    <row r="1922" spans="1:25" x14ac:dyDescent="0.15">
      <c r="A1922" s="91"/>
      <c r="B1922" s="91"/>
      <c r="C1922" s="91"/>
      <c r="D1922" s="91"/>
      <c r="E1922" s="91"/>
      <c r="F1922" s="92"/>
      <c r="G1922" s="93"/>
      <c r="H1922" s="93"/>
      <c r="I1922" s="93"/>
      <c r="J1922" s="93"/>
      <c r="K1922" s="93"/>
      <c r="L1922" s="93"/>
      <c r="M1922" s="93"/>
      <c r="N1922" s="93"/>
      <c r="O1922" s="93"/>
      <c r="P1922" s="93"/>
      <c r="Q1922" s="93"/>
      <c r="R1922" s="93"/>
      <c r="S1922" s="93"/>
      <c r="T1922" s="93"/>
      <c r="U1922" s="93"/>
      <c r="V1922" s="93"/>
      <c r="W1922" s="93"/>
      <c r="X1922" s="93"/>
      <c r="Y1922" s="93"/>
    </row>
    <row r="1923" spans="1:25" x14ac:dyDescent="0.15">
      <c r="A1923" s="91"/>
      <c r="B1923" s="91"/>
      <c r="C1923" s="91"/>
      <c r="D1923" s="91"/>
      <c r="E1923" s="91"/>
      <c r="F1923" s="92"/>
      <c r="G1923" s="93"/>
      <c r="H1923" s="93"/>
      <c r="I1923" s="93"/>
      <c r="J1923" s="93"/>
      <c r="K1923" s="93"/>
      <c r="L1923" s="93"/>
      <c r="M1923" s="93"/>
      <c r="N1923" s="93"/>
      <c r="O1923" s="93"/>
      <c r="P1923" s="93"/>
      <c r="Q1923" s="93"/>
      <c r="R1923" s="93"/>
      <c r="S1923" s="93"/>
      <c r="T1923" s="93"/>
      <c r="U1923" s="93"/>
      <c r="V1923" s="93"/>
      <c r="W1923" s="93"/>
      <c r="X1923" s="93"/>
      <c r="Y1923" s="93"/>
    </row>
    <row r="1924" spans="1:25" x14ac:dyDescent="0.15">
      <c r="A1924" s="91"/>
      <c r="B1924" s="91"/>
      <c r="C1924" s="91"/>
      <c r="D1924" s="91"/>
      <c r="E1924" s="91"/>
      <c r="F1924" s="92"/>
      <c r="G1924" s="93"/>
      <c r="H1924" s="93"/>
      <c r="I1924" s="93"/>
      <c r="J1924" s="93"/>
      <c r="K1924" s="93"/>
      <c r="L1924" s="93"/>
      <c r="M1924" s="93"/>
      <c r="N1924" s="93"/>
      <c r="O1924" s="93"/>
      <c r="P1924" s="93"/>
      <c r="Q1924" s="93"/>
      <c r="R1924" s="93"/>
      <c r="S1924" s="93"/>
      <c r="T1924" s="93"/>
      <c r="U1924" s="93"/>
      <c r="V1924" s="93"/>
      <c r="W1924" s="93"/>
      <c r="X1924" s="93"/>
      <c r="Y1924" s="93"/>
    </row>
    <row r="1925" spans="1:25" x14ac:dyDescent="0.15">
      <c r="A1925" s="91"/>
      <c r="B1925" s="91"/>
      <c r="C1925" s="91"/>
      <c r="D1925" s="91"/>
      <c r="E1925" s="91"/>
      <c r="F1925" s="92"/>
      <c r="G1925" s="93"/>
      <c r="H1925" s="93"/>
      <c r="I1925" s="93"/>
      <c r="J1925" s="93"/>
      <c r="K1925" s="93"/>
      <c r="L1925" s="93"/>
      <c r="M1925" s="93"/>
      <c r="N1925" s="93"/>
      <c r="O1925" s="93"/>
      <c r="P1925" s="93"/>
      <c r="Q1925" s="93"/>
      <c r="R1925" s="93"/>
      <c r="S1925" s="93"/>
      <c r="T1925" s="93"/>
      <c r="U1925" s="93"/>
      <c r="V1925" s="93"/>
      <c r="W1925" s="93"/>
      <c r="X1925" s="93"/>
      <c r="Y1925" s="93"/>
    </row>
    <row r="1926" spans="1:25" x14ac:dyDescent="0.15">
      <c r="A1926" s="91"/>
      <c r="B1926" s="91"/>
      <c r="C1926" s="91"/>
      <c r="D1926" s="91"/>
      <c r="E1926" s="91"/>
      <c r="F1926" s="92"/>
      <c r="G1926" s="93"/>
      <c r="H1926" s="93"/>
      <c r="I1926" s="93"/>
      <c r="J1926" s="93"/>
      <c r="K1926" s="93"/>
      <c r="L1926" s="93"/>
      <c r="M1926" s="93"/>
      <c r="N1926" s="93"/>
      <c r="O1926" s="93"/>
      <c r="P1926" s="93"/>
      <c r="Q1926" s="93"/>
      <c r="R1926" s="93"/>
      <c r="S1926" s="93"/>
      <c r="T1926" s="93"/>
      <c r="U1926" s="93"/>
      <c r="V1926" s="93"/>
      <c r="W1926" s="93"/>
      <c r="X1926" s="93"/>
      <c r="Y1926" s="93"/>
    </row>
    <row r="1927" spans="1:25" x14ac:dyDescent="0.15">
      <c r="A1927" s="91"/>
      <c r="B1927" s="91"/>
      <c r="C1927" s="91"/>
      <c r="D1927" s="91"/>
      <c r="E1927" s="91"/>
      <c r="F1927" s="92"/>
      <c r="G1927" s="93"/>
      <c r="H1927" s="93"/>
      <c r="I1927" s="93"/>
      <c r="J1927" s="93"/>
      <c r="K1927" s="93"/>
      <c r="L1927" s="93"/>
      <c r="M1927" s="93"/>
      <c r="N1927" s="93"/>
      <c r="O1927" s="93"/>
      <c r="P1927" s="93"/>
      <c r="Q1927" s="93"/>
      <c r="R1927" s="93"/>
      <c r="S1927" s="93"/>
      <c r="T1927" s="93"/>
      <c r="U1927" s="93"/>
      <c r="V1927" s="93"/>
      <c r="W1927" s="93"/>
      <c r="X1927" s="93"/>
      <c r="Y1927" s="93"/>
    </row>
    <row r="1928" spans="1:25" x14ac:dyDescent="0.15">
      <c r="A1928" s="91"/>
      <c r="B1928" s="91"/>
      <c r="C1928" s="91"/>
      <c r="D1928" s="91"/>
      <c r="E1928" s="91"/>
      <c r="F1928" s="92"/>
      <c r="G1928" s="93"/>
      <c r="H1928" s="93"/>
      <c r="I1928" s="93"/>
      <c r="J1928" s="93"/>
      <c r="K1928" s="93"/>
      <c r="L1928" s="93"/>
      <c r="M1928" s="93"/>
      <c r="N1928" s="93"/>
      <c r="O1928" s="93"/>
      <c r="P1928" s="93"/>
      <c r="Q1928" s="93"/>
      <c r="R1928" s="93"/>
      <c r="S1928" s="93"/>
      <c r="T1928" s="93"/>
      <c r="U1928" s="93"/>
      <c r="V1928" s="93"/>
      <c r="W1928" s="93"/>
      <c r="X1928" s="93"/>
      <c r="Y1928" s="93"/>
    </row>
    <row r="1929" spans="1:25" x14ac:dyDescent="0.15">
      <c r="A1929" s="91"/>
      <c r="B1929" s="91"/>
      <c r="C1929" s="91"/>
      <c r="D1929" s="91"/>
      <c r="E1929" s="91"/>
      <c r="F1929" s="92"/>
      <c r="G1929" s="93"/>
      <c r="H1929" s="93"/>
      <c r="I1929" s="93"/>
      <c r="J1929" s="93"/>
      <c r="K1929" s="93"/>
      <c r="L1929" s="93"/>
      <c r="M1929" s="93"/>
      <c r="N1929" s="93"/>
      <c r="O1929" s="93"/>
      <c r="P1929" s="93"/>
      <c r="Q1929" s="93"/>
      <c r="R1929" s="93"/>
      <c r="S1929" s="93"/>
      <c r="T1929" s="93"/>
      <c r="U1929" s="93"/>
      <c r="V1929" s="93"/>
      <c r="W1929" s="93"/>
      <c r="X1929" s="93"/>
      <c r="Y1929" s="93"/>
    </row>
    <row r="1930" spans="1:25" x14ac:dyDescent="0.15">
      <c r="A1930" s="91"/>
      <c r="B1930" s="91"/>
      <c r="C1930" s="91"/>
      <c r="D1930" s="91"/>
      <c r="E1930" s="91"/>
      <c r="F1930" s="92"/>
      <c r="G1930" s="93"/>
      <c r="H1930" s="93"/>
      <c r="I1930" s="93"/>
      <c r="J1930" s="93"/>
      <c r="K1930" s="93"/>
      <c r="L1930" s="93"/>
      <c r="M1930" s="93"/>
      <c r="N1930" s="93"/>
      <c r="O1930" s="93"/>
      <c r="P1930" s="93"/>
      <c r="Q1930" s="93"/>
      <c r="R1930" s="93"/>
      <c r="S1930" s="93"/>
      <c r="T1930" s="93"/>
      <c r="U1930" s="93"/>
      <c r="V1930" s="93"/>
      <c r="W1930" s="93"/>
      <c r="X1930" s="93"/>
      <c r="Y1930" s="93"/>
    </row>
    <row r="1931" spans="1:25" x14ac:dyDescent="0.15">
      <c r="A1931" s="91"/>
      <c r="B1931" s="91"/>
      <c r="C1931" s="91"/>
      <c r="D1931" s="91"/>
      <c r="E1931" s="91"/>
      <c r="F1931" s="92"/>
      <c r="G1931" s="93"/>
      <c r="H1931" s="93"/>
      <c r="I1931" s="93"/>
      <c r="J1931" s="93"/>
      <c r="K1931" s="93"/>
      <c r="L1931" s="93"/>
      <c r="M1931" s="93"/>
      <c r="N1931" s="93"/>
      <c r="O1931" s="93"/>
      <c r="P1931" s="93"/>
      <c r="Q1931" s="93"/>
      <c r="R1931" s="93"/>
      <c r="S1931" s="93"/>
      <c r="T1931" s="93"/>
      <c r="U1931" s="93"/>
      <c r="V1931" s="93"/>
      <c r="W1931" s="93"/>
      <c r="X1931" s="93"/>
      <c r="Y1931" s="93"/>
    </row>
    <row r="1932" spans="1:25" x14ac:dyDescent="0.15">
      <c r="A1932" s="91"/>
      <c r="B1932" s="91"/>
      <c r="C1932" s="91"/>
      <c r="D1932" s="91"/>
      <c r="E1932" s="91"/>
      <c r="F1932" s="92"/>
      <c r="G1932" s="93"/>
      <c r="H1932" s="93"/>
      <c r="I1932" s="93"/>
      <c r="J1932" s="93"/>
      <c r="K1932" s="93"/>
      <c r="L1932" s="93"/>
      <c r="M1932" s="93"/>
      <c r="N1932" s="93"/>
      <c r="O1932" s="93"/>
      <c r="P1932" s="93"/>
      <c r="Q1932" s="93"/>
      <c r="R1932" s="93"/>
      <c r="S1932" s="93"/>
      <c r="T1932" s="93"/>
      <c r="U1932" s="93"/>
      <c r="V1932" s="93"/>
      <c r="W1932" s="93"/>
      <c r="X1932" s="93"/>
      <c r="Y1932" s="93"/>
    </row>
    <row r="1933" spans="1:25" x14ac:dyDescent="0.15">
      <c r="A1933" s="91"/>
      <c r="B1933" s="91"/>
      <c r="C1933" s="91"/>
      <c r="D1933" s="91"/>
      <c r="E1933" s="91"/>
      <c r="F1933" s="92"/>
      <c r="G1933" s="93"/>
      <c r="H1933" s="93"/>
      <c r="I1933" s="93"/>
      <c r="J1933" s="93"/>
      <c r="K1933" s="93"/>
      <c r="L1933" s="93"/>
      <c r="M1933" s="93"/>
      <c r="N1933" s="93"/>
      <c r="O1933" s="93"/>
      <c r="P1933" s="93"/>
      <c r="Q1933" s="93"/>
      <c r="R1933" s="93"/>
      <c r="S1933" s="93"/>
      <c r="T1933" s="93"/>
      <c r="U1933" s="93"/>
      <c r="V1933" s="93"/>
      <c r="W1933" s="93"/>
      <c r="X1933" s="93"/>
      <c r="Y1933" s="93"/>
    </row>
    <row r="1934" spans="1:25" x14ac:dyDescent="0.15">
      <c r="A1934" s="91"/>
      <c r="B1934" s="91"/>
      <c r="C1934" s="91"/>
      <c r="D1934" s="91"/>
      <c r="E1934" s="91"/>
      <c r="F1934" s="92"/>
      <c r="G1934" s="93"/>
      <c r="H1934" s="93"/>
      <c r="I1934" s="93"/>
      <c r="J1934" s="93"/>
      <c r="K1934" s="93"/>
      <c r="L1934" s="93"/>
      <c r="M1934" s="93"/>
      <c r="N1934" s="93"/>
      <c r="O1934" s="93"/>
      <c r="P1934" s="93"/>
      <c r="Q1934" s="93"/>
      <c r="R1934" s="93"/>
      <c r="S1934" s="93"/>
      <c r="T1934" s="93"/>
      <c r="U1934" s="93"/>
      <c r="V1934" s="93"/>
      <c r="W1934" s="93"/>
      <c r="X1934" s="93"/>
      <c r="Y1934" s="93"/>
    </row>
    <row r="1935" spans="1:25" x14ac:dyDescent="0.15">
      <c r="A1935" s="91"/>
      <c r="B1935" s="91"/>
      <c r="C1935" s="91"/>
      <c r="D1935" s="91"/>
      <c r="E1935" s="91"/>
      <c r="F1935" s="92"/>
      <c r="G1935" s="93"/>
      <c r="H1935" s="93"/>
      <c r="I1935" s="93"/>
      <c r="J1935" s="93"/>
      <c r="K1935" s="93"/>
      <c r="L1935" s="93"/>
      <c r="M1935" s="93"/>
      <c r="N1935" s="93"/>
      <c r="O1935" s="93"/>
      <c r="P1935" s="93"/>
      <c r="Q1935" s="93"/>
      <c r="R1935" s="93"/>
      <c r="S1935" s="93"/>
      <c r="T1935" s="93"/>
      <c r="U1935" s="93"/>
      <c r="V1935" s="93"/>
      <c r="W1935" s="93"/>
      <c r="X1935" s="93"/>
      <c r="Y1935" s="93"/>
    </row>
    <row r="1936" spans="1:25" x14ac:dyDescent="0.15">
      <c r="A1936" s="91"/>
      <c r="B1936" s="91"/>
      <c r="C1936" s="91"/>
      <c r="D1936" s="91"/>
      <c r="E1936" s="91"/>
      <c r="F1936" s="92"/>
      <c r="G1936" s="93"/>
      <c r="H1936" s="93"/>
      <c r="I1936" s="93"/>
      <c r="J1936" s="93"/>
      <c r="K1936" s="93"/>
      <c r="L1936" s="93"/>
      <c r="M1936" s="93"/>
      <c r="N1936" s="93"/>
      <c r="O1936" s="93"/>
      <c r="P1936" s="93"/>
      <c r="Q1936" s="93"/>
      <c r="R1936" s="93"/>
      <c r="S1936" s="93"/>
      <c r="T1936" s="93"/>
      <c r="U1936" s="93"/>
      <c r="V1936" s="93"/>
      <c r="W1936" s="93"/>
      <c r="X1936" s="93"/>
      <c r="Y1936" s="93"/>
    </row>
    <row r="1937" spans="1:25" x14ac:dyDescent="0.15">
      <c r="A1937" s="91"/>
      <c r="B1937" s="91"/>
      <c r="C1937" s="91"/>
      <c r="D1937" s="91"/>
      <c r="E1937" s="91"/>
      <c r="F1937" s="92"/>
      <c r="G1937" s="93"/>
      <c r="H1937" s="93"/>
      <c r="I1937" s="93"/>
      <c r="J1937" s="93"/>
      <c r="K1937" s="93"/>
      <c r="L1937" s="93"/>
      <c r="M1937" s="93"/>
      <c r="N1937" s="93"/>
      <c r="O1937" s="93"/>
      <c r="P1937" s="93"/>
      <c r="Q1937" s="93"/>
      <c r="R1937" s="93"/>
      <c r="S1937" s="93"/>
      <c r="T1937" s="93"/>
      <c r="U1937" s="93"/>
      <c r="V1937" s="93"/>
      <c r="W1937" s="93"/>
      <c r="X1937" s="93"/>
      <c r="Y1937" s="93"/>
    </row>
    <row r="1938" spans="1:25" x14ac:dyDescent="0.15">
      <c r="A1938" s="91"/>
      <c r="B1938" s="91"/>
      <c r="C1938" s="91"/>
      <c r="D1938" s="91"/>
      <c r="E1938" s="91"/>
      <c r="F1938" s="92"/>
      <c r="G1938" s="93"/>
      <c r="H1938" s="93"/>
      <c r="I1938" s="93"/>
      <c r="J1938" s="93"/>
      <c r="K1938" s="93"/>
      <c r="L1938" s="93"/>
      <c r="M1938" s="93"/>
      <c r="N1938" s="93"/>
      <c r="O1938" s="93"/>
      <c r="P1938" s="93"/>
      <c r="Q1938" s="93"/>
      <c r="R1938" s="93"/>
      <c r="S1938" s="93"/>
      <c r="T1938" s="93"/>
      <c r="U1938" s="93"/>
      <c r="V1938" s="93"/>
      <c r="W1938" s="93"/>
      <c r="X1938" s="93"/>
      <c r="Y1938" s="93"/>
    </row>
    <row r="1939" spans="1:25" x14ac:dyDescent="0.15">
      <c r="A1939" s="91"/>
      <c r="B1939" s="91"/>
      <c r="C1939" s="91"/>
      <c r="D1939" s="91"/>
      <c r="E1939" s="91"/>
      <c r="F1939" s="92"/>
      <c r="G1939" s="93"/>
      <c r="H1939" s="93"/>
      <c r="I1939" s="93"/>
      <c r="J1939" s="93"/>
      <c r="K1939" s="93"/>
      <c r="L1939" s="93"/>
      <c r="M1939" s="93"/>
      <c r="N1939" s="93"/>
      <c r="O1939" s="93"/>
      <c r="P1939" s="93"/>
      <c r="Q1939" s="93"/>
      <c r="R1939" s="93"/>
      <c r="S1939" s="93"/>
      <c r="T1939" s="93"/>
      <c r="U1939" s="93"/>
      <c r="V1939" s="93"/>
      <c r="W1939" s="93"/>
      <c r="X1939" s="93"/>
      <c r="Y1939" s="93"/>
    </row>
    <row r="1940" spans="1:25" x14ac:dyDescent="0.15">
      <c r="A1940" s="91"/>
      <c r="B1940" s="91"/>
      <c r="C1940" s="91"/>
      <c r="D1940" s="91"/>
      <c r="E1940" s="91"/>
      <c r="F1940" s="92"/>
      <c r="G1940" s="93"/>
      <c r="H1940" s="93"/>
      <c r="I1940" s="93"/>
      <c r="J1940" s="93"/>
      <c r="K1940" s="93"/>
      <c r="L1940" s="93"/>
      <c r="M1940" s="93"/>
      <c r="N1940" s="93"/>
      <c r="O1940" s="93"/>
      <c r="P1940" s="93"/>
      <c r="Q1940" s="93"/>
      <c r="R1940" s="93"/>
      <c r="S1940" s="93"/>
      <c r="T1940" s="93"/>
      <c r="U1940" s="93"/>
      <c r="V1940" s="93"/>
      <c r="W1940" s="93"/>
      <c r="X1940" s="93"/>
      <c r="Y1940" s="93"/>
    </row>
    <row r="1941" spans="1:25" x14ac:dyDescent="0.15">
      <c r="A1941" s="91"/>
      <c r="B1941" s="91"/>
      <c r="C1941" s="91"/>
      <c r="D1941" s="91"/>
      <c r="E1941" s="91"/>
      <c r="F1941" s="92"/>
      <c r="G1941" s="93"/>
      <c r="H1941" s="93"/>
      <c r="I1941" s="93"/>
      <c r="J1941" s="93"/>
      <c r="K1941" s="93"/>
      <c r="L1941" s="93"/>
      <c r="M1941" s="93"/>
      <c r="N1941" s="93"/>
      <c r="O1941" s="93"/>
      <c r="P1941" s="93"/>
      <c r="Q1941" s="93"/>
      <c r="R1941" s="93"/>
      <c r="S1941" s="93"/>
      <c r="T1941" s="93"/>
      <c r="U1941" s="93"/>
      <c r="V1941" s="93"/>
      <c r="W1941" s="93"/>
      <c r="X1941" s="93"/>
      <c r="Y1941" s="93"/>
    </row>
    <row r="1942" spans="1:25" x14ac:dyDescent="0.15">
      <c r="A1942" s="91"/>
      <c r="B1942" s="91"/>
      <c r="C1942" s="91"/>
      <c r="D1942" s="91"/>
      <c r="E1942" s="91"/>
      <c r="F1942" s="92"/>
      <c r="G1942" s="93"/>
      <c r="H1942" s="93"/>
      <c r="I1942" s="93"/>
      <c r="J1942" s="93"/>
      <c r="K1942" s="93"/>
      <c r="L1942" s="93"/>
      <c r="M1942" s="93"/>
      <c r="N1942" s="93"/>
      <c r="O1942" s="93"/>
      <c r="P1942" s="93"/>
      <c r="Q1942" s="93"/>
      <c r="R1942" s="93"/>
      <c r="S1942" s="93"/>
      <c r="T1942" s="93"/>
      <c r="U1942" s="93"/>
      <c r="V1942" s="93"/>
      <c r="W1942" s="93"/>
      <c r="X1942" s="93"/>
      <c r="Y1942" s="93"/>
    </row>
    <row r="1943" spans="1:25" x14ac:dyDescent="0.15">
      <c r="A1943" s="91"/>
      <c r="B1943" s="91"/>
      <c r="C1943" s="91"/>
      <c r="D1943" s="91"/>
      <c r="E1943" s="91"/>
      <c r="F1943" s="92"/>
      <c r="G1943" s="93"/>
      <c r="H1943" s="93"/>
      <c r="I1943" s="93"/>
      <c r="J1943" s="93"/>
      <c r="K1943" s="93"/>
      <c r="L1943" s="93"/>
      <c r="M1943" s="93"/>
      <c r="N1943" s="93"/>
      <c r="O1943" s="93"/>
      <c r="P1943" s="93"/>
      <c r="Q1943" s="93"/>
      <c r="R1943" s="93"/>
      <c r="S1943" s="93"/>
      <c r="T1943" s="93"/>
      <c r="U1943" s="93"/>
      <c r="V1943" s="93"/>
      <c r="W1943" s="93"/>
      <c r="X1943" s="93"/>
      <c r="Y1943" s="93"/>
    </row>
    <row r="1944" spans="1:25" x14ac:dyDescent="0.15">
      <c r="A1944" s="91"/>
      <c r="B1944" s="91"/>
      <c r="C1944" s="91"/>
      <c r="D1944" s="91"/>
      <c r="E1944" s="91"/>
      <c r="F1944" s="92"/>
      <c r="G1944" s="93"/>
      <c r="H1944" s="93"/>
      <c r="I1944" s="93"/>
      <c r="J1944" s="93"/>
      <c r="K1944" s="93"/>
      <c r="L1944" s="93"/>
      <c r="M1944" s="93"/>
      <c r="N1944" s="93"/>
      <c r="O1944" s="93"/>
      <c r="P1944" s="93"/>
      <c r="Q1944" s="93"/>
      <c r="R1944" s="93"/>
      <c r="S1944" s="93"/>
      <c r="T1944" s="93"/>
      <c r="U1944" s="93"/>
      <c r="V1944" s="93"/>
      <c r="W1944" s="93"/>
      <c r="X1944" s="93"/>
      <c r="Y1944" s="93"/>
    </row>
    <row r="1945" spans="1:25" x14ac:dyDescent="0.15">
      <c r="A1945" s="91"/>
      <c r="B1945" s="91"/>
      <c r="C1945" s="91"/>
      <c r="D1945" s="91"/>
      <c r="E1945" s="91"/>
      <c r="F1945" s="92"/>
      <c r="G1945" s="93"/>
      <c r="H1945" s="93"/>
      <c r="I1945" s="93"/>
      <c r="J1945" s="93"/>
      <c r="K1945" s="93"/>
      <c r="L1945" s="93"/>
      <c r="M1945" s="93"/>
      <c r="N1945" s="93"/>
      <c r="O1945" s="93"/>
      <c r="P1945" s="93"/>
      <c r="Q1945" s="93"/>
      <c r="R1945" s="93"/>
      <c r="S1945" s="93"/>
      <c r="T1945" s="93"/>
      <c r="U1945" s="93"/>
      <c r="V1945" s="93"/>
      <c r="W1945" s="93"/>
      <c r="X1945" s="93"/>
      <c r="Y1945" s="93"/>
    </row>
    <row r="1946" spans="1:25" x14ac:dyDescent="0.15">
      <c r="A1946" s="91"/>
      <c r="B1946" s="91"/>
      <c r="C1946" s="91"/>
      <c r="D1946" s="91"/>
      <c r="E1946" s="91"/>
      <c r="F1946" s="92"/>
      <c r="G1946" s="93"/>
      <c r="H1946" s="93"/>
      <c r="I1946" s="93"/>
      <c r="J1946" s="93"/>
      <c r="K1946" s="93"/>
      <c r="L1946" s="93"/>
      <c r="M1946" s="93"/>
      <c r="N1946" s="93"/>
      <c r="O1946" s="93"/>
      <c r="P1946" s="93"/>
      <c r="Q1946" s="93"/>
      <c r="R1946" s="93"/>
      <c r="S1946" s="93"/>
      <c r="T1946" s="93"/>
      <c r="U1946" s="93"/>
      <c r="V1946" s="93"/>
      <c r="W1946" s="93"/>
      <c r="X1946" s="93"/>
      <c r="Y1946" s="93"/>
    </row>
    <row r="1947" spans="1:25" x14ac:dyDescent="0.15">
      <c r="A1947" s="91"/>
      <c r="B1947" s="91"/>
      <c r="C1947" s="91"/>
      <c r="D1947" s="91"/>
      <c r="E1947" s="91"/>
      <c r="F1947" s="92"/>
      <c r="G1947" s="93"/>
      <c r="H1947" s="93"/>
      <c r="I1947" s="93"/>
      <c r="J1947" s="93"/>
      <c r="K1947" s="93"/>
      <c r="L1947" s="93"/>
      <c r="M1947" s="93"/>
      <c r="N1947" s="93"/>
      <c r="O1947" s="93"/>
      <c r="P1947" s="93"/>
      <c r="Q1947" s="93"/>
      <c r="R1947" s="93"/>
      <c r="S1947" s="93"/>
      <c r="T1947" s="93"/>
      <c r="U1947" s="93"/>
      <c r="V1947" s="93"/>
      <c r="W1947" s="93"/>
      <c r="X1947" s="93"/>
      <c r="Y1947" s="93"/>
    </row>
    <row r="1948" spans="1:25" x14ac:dyDescent="0.15">
      <c r="A1948" s="91"/>
      <c r="B1948" s="91"/>
      <c r="C1948" s="91"/>
      <c r="D1948" s="91"/>
      <c r="E1948" s="91"/>
      <c r="F1948" s="92"/>
      <c r="G1948" s="93"/>
      <c r="H1948" s="93"/>
      <c r="I1948" s="93"/>
      <c r="J1948" s="93"/>
      <c r="K1948" s="93"/>
      <c r="L1948" s="93"/>
      <c r="M1948" s="93"/>
      <c r="N1948" s="93"/>
      <c r="O1948" s="93"/>
      <c r="P1948" s="93"/>
      <c r="Q1948" s="93"/>
      <c r="R1948" s="93"/>
      <c r="S1948" s="93"/>
      <c r="T1948" s="93"/>
      <c r="U1948" s="93"/>
      <c r="V1948" s="93"/>
      <c r="W1948" s="93"/>
      <c r="X1948" s="93"/>
      <c r="Y1948" s="93"/>
    </row>
    <row r="1949" spans="1:25" x14ac:dyDescent="0.15">
      <c r="A1949" s="91"/>
      <c r="B1949" s="91"/>
      <c r="C1949" s="91"/>
      <c r="D1949" s="91"/>
      <c r="E1949" s="91"/>
      <c r="F1949" s="92"/>
      <c r="G1949" s="93"/>
      <c r="H1949" s="93"/>
      <c r="I1949" s="93"/>
      <c r="J1949" s="93"/>
      <c r="K1949" s="93"/>
      <c r="L1949" s="93"/>
      <c r="M1949" s="93"/>
      <c r="N1949" s="93"/>
      <c r="O1949" s="93"/>
      <c r="P1949" s="93"/>
      <c r="Q1949" s="93"/>
      <c r="R1949" s="93"/>
      <c r="S1949" s="93"/>
      <c r="T1949" s="93"/>
      <c r="U1949" s="93"/>
      <c r="V1949" s="93"/>
      <c r="W1949" s="93"/>
      <c r="X1949" s="93"/>
      <c r="Y1949" s="93"/>
    </row>
    <row r="1950" spans="1:25" x14ac:dyDescent="0.15">
      <c r="A1950" s="91"/>
      <c r="B1950" s="91"/>
      <c r="C1950" s="91"/>
      <c r="D1950" s="91"/>
      <c r="E1950" s="91"/>
      <c r="F1950" s="92"/>
      <c r="G1950" s="93"/>
      <c r="H1950" s="93"/>
      <c r="I1950" s="93"/>
      <c r="J1950" s="93"/>
      <c r="K1950" s="93"/>
      <c r="L1950" s="93"/>
      <c r="M1950" s="93"/>
      <c r="N1950" s="93"/>
      <c r="O1950" s="93"/>
      <c r="P1950" s="93"/>
      <c r="Q1950" s="93"/>
      <c r="R1950" s="93"/>
      <c r="S1950" s="93"/>
      <c r="T1950" s="93"/>
      <c r="U1950" s="93"/>
      <c r="V1950" s="93"/>
      <c r="W1950" s="93"/>
      <c r="X1950" s="93"/>
      <c r="Y1950" s="93"/>
    </row>
    <row r="1951" spans="1:25" x14ac:dyDescent="0.15">
      <c r="A1951" s="91"/>
      <c r="B1951" s="91"/>
      <c r="C1951" s="91"/>
      <c r="D1951" s="91"/>
      <c r="E1951" s="91"/>
      <c r="F1951" s="92"/>
      <c r="G1951" s="93"/>
      <c r="H1951" s="93"/>
      <c r="I1951" s="93"/>
      <c r="J1951" s="93"/>
      <c r="K1951" s="93"/>
      <c r="L1951" s="93"/>
      <c r="M1951" s="93"/>
      <c r="N1951" s="93"/>
      <c r="O1951" s="93"/>
      <c r="P1951" s="93"/>
      <c r="Q1951" s="93"/>
      <c r="R1951" s="93"/>
      <c r="S1951" s="93"/>
      <c r="T1951" s="93"/>
      <c r="U1951" s="93"/>
      <c r="V1951" s="93"/>
      <c r="W1951" s="93"/>
      <c r="X1951" s="93"/>
      <c r="Y1951" s="93"/>
    </row>
    <row r="1952" spans="1:25" x14ac:dyDescent="0.15">
      <c r="A1952" s="91"/>
      <c r="B1952" s="91"/>
      <c r="C1952" s="91"/>
      <c r="D1952" s="91"/>
      <c r="E1952" s="91"/>
      <c r="F1952" s="92"/>
      <c r="G1952" s="93"/>
      <c r="H1952" s="93"/>
      <c r="I1952" s="93"/>
      <c r="J1952" s="93"/>
      <c r="K1952" s="93"/>
      <c r="L1952" s="93"/>
      <c r="M1952" s="93"/>
      <c r="N1952" s="93"/>
      <c r="O1952" s="93"/>
      <c r="P1952" s="93"/>
      <c r="Q1952" s="93"/>
      <c r="R1952" s="93"/>
      <c r="S1952" s="93"/>
      <c r="T1952" s="93"/>
      <c r="U1952" s="93"/>
      <c r="V1952" s="93"/>
      <c r="W1952" s="93"/>
      <c r="X1952" s="93"/>
      <c r="Y1952" s="93"/>
    </row>
    <row r="1953" spans="1:25" x14ac:dyDescent="0.15">
      <c r="A1953" s="91"/>
      <c r="B1953" s="91"/>
      <c r="C1953" s="91"/>
      <c r="D1953" s="91"/>
      <c r="E1953" s="91"/>
      <c r="F1953" s="92"/>
      <c r="G1953" s="93"/>
      <c r="H1953" s="93"/>
      <c r="I1953" s="93"/>
      <c r="J1953" s="93"/>
      <c r="K1953" s="93"/>
      <c r="L1953" s="93"/>
      <c r="M1953" s="93"/>
      <c r="N1953" s="93"/>
      <c r="O1953" s="93"/>
      <c r="P1953" s="93"/>
      <c r="Q1953" s="93"/>
      <c r="R1953" s="93"/>
      <c r="S1953" s="93"/>
      <c r="T1953" s="93"/>
      <c r="U1953" s="93"/>
      <c r="V1953" s="93"/>
      <c r="W1953" s="93"/>
      <c r="X1953" s="93"/>
      <c r="Y1953" s="93"/>
    </row>
    <row r="1954" spans="1:25" x14ac:dyDescent="0.15">
      <c r="A1954" s="91"/>
      <c r="B1954" s="91"/>
      <c r="C1954" s="91"/>
      <c r="D1954" s="91"/>
      <c r="E1954" s="91"/>
      <c r="F1954" s="92"/>
      <c r="G1954" s="93"/>
      <c r="H1954" s="93"/>
      <c r="I1954" s="93"/>
      <c r="J1954" s="93"/>
      <c r="K1954" s="93"/>
      <c r="L1954" s="93"/>
      <c r="M1954" s="93"/>
      <c r="N1954" s="93"/>
      <c r="O1954" s="93"/>
      <c r="P1954" s="93"/>
      <c r="Q1954" s="93"/>
      <c r="R1954" s="93"/>
      <c r="S1954" s="93"/>
      <c r="T1954" s="93"/>
      <c r="U1954" s="93"/>
      <c r="V1954" s="93"/>
      <c r="W1954" s="93"/>
      <c r="X1954" s="93"/>
      <c r="Y1954" s="93"/>
    </row>
    <row r="1955" spans="1:25" x14ac:dyDescent="0.15">
      <c r="A1955" s="91"/>
      <c r="B1955" s="91"/>
      <c r="C1955" s="91"/>
      <c r="D1955" s="91"/>
      <c r="E1955" s="91"/>
      <c r="F1955" s="92"/>
      <c r="G1955" s="93"/>
      <c r="H1955" s="93"/>
      <c r="I1955" s="93"/>
      <c r="J1955" s="93"/>
      <c r="K1955" s="93"/>
      <c r="L1955" s="93"/>
      <c r="M1955" s="93"/>
      <c r="N1955" s="93"/>
      <c r="O1955" s="93"/>
      <c r="P1955" s="93"/>
      <c r="Q1955" s="93"/>
      <c r="R1955" s="93"/>
      <c r="S1955" s="93"/>
      <c r="T1955" s="93"/>
      <c r="U1955" s="93"/>
      <c r="V1955" s="93"/>
      <c r="W1955" s="93"/>
      <c r="X1955" s="93"/>
      <c r="Y1955" s="93"/>
    </row>
    <row r="1956" spans="1:25" x14ac:dyDescent="0.15">
      <c r="A1956" s="91"/>
      <c r="B1956" s="91"/>
      <c r="C1956" s="91"/>
      <c r="D1956" s="91"/>
      <c r="E1956" s="91"/>
      <c r="F1956" s="92"/>
      <c r="G1956" s="93"/>
      <c r="H1956" s="93"/>
      <c r="I1956" s="93"/>
      <c r="J1956" s="93"/>
      <c r="K1956" s="93"/>
      <c r="L1956" s="93"/>
      <c r="M1956" s="93"/>
      <c r="N1956" s="93"/>
      <c r="O1956" s="93"/>
      <c r="P1956" s="93"/>
      <c r="Q1956" s="93"/>
      <c r="R1956" s="93"/>
      <c r="S1956" s="93"/>
      <c r="T1956" s="93"/>
      <c r="U1956" s="93"/>
      <c r="V1956" s="93"/>
      <c r="W1956" s="93"/>
      <c r="X1956" s="93"/>
      <c r="Y1956" s="93"/>
    </row>
    <row r="1957" spans="1:25" x14ac:dyDescent="0.15">
      <c r="A1957" s="91"/>
      <c r="B1957" s="91"/>
      <c r="C1957" s="91"/>
      <c r="D1957" s="91"/>
      <c r="E1957" s="91"/>
      <c r="F1957" s="92"/>
      <c r="G1957" s="93"/>
      <c r="H1957" s="93"/>
      <c r="I1957" s="93"/>
      <c r="J1957" s="93"/>
      <c r="K1957" s="93"/>
      <c r="L1957" s="93"/>
      <c r="M1957" s="93"/>
      <c r="N1957" s="93"/>
      <c r="O1957" s="93"/>
      <c r="P1957" s="93"/>
      <c r="Q1957" s="93"/>
      <c r="R1957" s="93"/>
      <c r="S1957" s="93"/>
      <c r="T1957" s="93"/>
      <c r="U1957" s="93"/>
      <c r="V1957" s="93"/>
      <c r="W1957" s="93"/>
      <c r="X1957" s="93"/>
      <c r="Y1957" s="93"/>
    </row>
    <row r="1958" spans="1:25" x14ac:dyDescent="0.15">
      <c r="A1958" s="91"/>
      <c r="B1958" s="91"/>
      <c r="C1958" s="91"/>
      <c r="D1958" s="91"/>
      <c r="E1958" s="91"/>
      <c r="F1958" s="92"/>
      <c r="G1958" s="93"/>
      <c r="H1958" s="93"/>
      <c r="I1958" s="93"/>
      <c r="J1958" s="93"/>
      <c r="K1958" s="93"/>
      <c r="L1958" s="93"/>
      <c r="M1958" s="93"/>
      <c r="N1958" s="93"/>
      <c r="O1958" s="93"/>
      <c r="P1958" s="93"/>
      <c r="Q1958" s="93"/>
      <c r="R1958" s="93"/>
      <c r="S1958" s="93"/>
      <c r="T1958" s="93"/>
      <c r="U1958" s="93"/>
      <c r="V1958" s="93"/>
      <c r="W1958" s="93"/>
      <c r="X1958" s="93"/>
      <c r="Y1958" s="93"/>
    </row>
    <row r="1959" spans="1:25" x14ac:dyDescent="0.15">
      <c r="A1959" s="91"/>
      <c r="B1959" s="91"/>
      <c r="C1959" s="91"/>
      <c r="D1959" s="91"/>
      <c r="E1959" s="91"/>
      <c r="F1959" s="92"/>
      <c r="G1959" s="93"/>
      <c r="H1959" s="93"/>
      <c r="I1959" s="93"/>
      <c r="J1959" s="93"/>
      <c r="K1959" s="93"/>
      <c r="L1959" s="93"/>
      <c r="M1959" s="93"/>
      <c r="N1959" s="93"/>
      <c r="O1959" s="93"/>
      <c r="P1959" s="93"/>
      <c r="Q1959" s="93"/>
      <c r="R1959" s="93"/>
      <c r="S1959" s="93"/>
      <c r="T1959" s="93"/>
      <c r="U1959" s="93"/>
      <c r="V1959" s="93"/>
      <c r="W1959" s="93"/>
      <c r="X1959" s="93"/>
      <c r="Y1959" s="93"/>
    </row>
    <row r="1960" spans="1:25" x14ac:dyDescent="0.15">
      <c r="A1960" s="91"/>
      <c r="B1960" s="91"/>
      <c r="C1960" s="91"/>
      <c r="D1960" s="91"/>
      <c r="E1960" s="91"/>
      <c r="F1960" s="92"/>
      <c r="G1960" s="93"/>
      <c r="H1960" s="93"/>
      <c r="I1960" s="93"/>
      <c r="J1960" s="93"/>
      <c r="K1960" s="93"/>
      <c r="L1960" s="93"/>
      <c r="M1960" s="93"/>
      <c r="N1960" s="93"/>
      <c r="O1960" s="93"/>
      <c r="P1960" s="93"/>
      <c r="Q1960" s="93"/>
      <c r="R1960" s="93"/>
      <c r="S1960" s="93"/>
      <c r="T1960" s="93"/>
      <c r="U1960" s="93"/>
      <c r="V1960" s="93"/>
      <c r="W1960" s="93"/>
      <c r="X1960" s="93"/>
      <c r="Y1960" s="93"/>
    </row>
    <row r="1961" spans="1:25" x14ac:dyDescent="0.15">
      <c r="A1961" s="91"/>
      <c r="B1961" s="91"/>
      <c r="C1961" s="91"/>
      <c r="D1961" s="91"/>
      <c r="E1961" s="91"/>
      <c r="F1961" s="92"/>
      <c r="G1961" s="93"/>
      <c r="H1961" s="93"/>
      <c r="I1961" s="93"/>
      <c r="J1961" s="93"/>
      <c r="K1961" s="93"/>
      <c r="L1961" s="93"/>
      <c r="M1961" s="93"/>
      <c r="N1961" s="93"/>
      <c r="O1961" s="93"/>
      <c r="P1961" s="93"/>
      <c r="Q1961" s="93"/>
      <c r="R1961" s="93"/>
      <c r="S1961" s="93"/>
      <c r="T1961" s="93"/>
      <c r="U1961" s="93"/>
      <c r="V1961" s="93"/>
      <c r="W1961" s="93"/>
      <c r="X1961" s="93"/>
      <c r="Y1961" s="93"/>
    </row>
    <row r="1962" spans="1:25" x14ac:dyDescent="0.15">
      <c r="A1962" s="91"/>
      <c r="B1962" s="91"/>
      <c r="C1962" s="91"/>
      <c r="D1962" s="91"/>
      <c r="E1962" s="91"/>
      <c r="F1962" s="92"/>
      <c r="G1962" s="93"/>
      <c r="H1962" s="93"/>
      <c r="I1962" s="93"/>
      <c r="J1962" s="93"/>
      <c r="K1962" s="93"/>
      <c r="L1962" s="93"/>
      <c r="M1962" s="93"/>
      <c r="N1962" s="93"/>
      <c r="O1962" s="93"/>
      <c r="P1962" s="93"/>
      <c r="Q1962" s="93"/>
      <c r="R1962" s="93"/>
      <c r="S1962" s="93"/>
      <c r="T1962" s="93"/>
      <c r="U1962" s="93"/>
      <c r="V1962" s="93"/>
      <c r="W1962" s="93"/>
      <c r="X1962" s="93"/>
      <c r="Y1962" s="93"/>
    </row>
    <row r="1963" spans="1:25" x14ac:dyDescent="0.15">
      <c r="A1963" s="91"/>
      <c r="B1963" s="91"/>
      <c r="C1963" s="91"/>
      <c r="D1963" s="91"/>
      <c r="E1963" s="91"/>
      <c r="F1963" s="92"/>
      <c r="G1963" s="93"/>
      <c r="H1963" s="93"/>
      <c r="I1963" s="93"/>
      <c r="J1963" s="93"/>
      <c r="K1963" s="93"/>
      <c r="L1963" s="93"/>
      <c r="M1963" s="93"/>
      <c r="N1963" s="93"/>
      <c r="O1963" s="93"/>
      <c r="P1963" s="93"/>
      <c r="Q1963" s="93"/>
      <c r="R1963" s="93"/>
      <c r="S1963" s="93"/>
      <c r="T1963" s="93"/>
      <c r="U1963" s="93"/>
      <c r="V1963" s="93"/>
      <c r="W1963" s="93"/>
      <c r="X1963" s="93"/>
      <c r="Y1963" s="93"/>
    </row>
    <row r="1964" spans="1:25" x14ac:dyDescent="0.15">
      <c r="A1964" s="91"/>
      <c r="B1964" s="91"/>
      <c r="C1964" s="91"/>
      <c r="D1964" s="91"/>
      <c r="E1964" s="91"/>
      <c r="F1964" s="92"/>
      <c r="G1964" s="93"/>
      <c r="H1964" s="93"/>
      <c r="I1964" s="93"/>
      <c r="J1964" s="93"/>
      <c r="K1964" s="93"/>
      <c r="L1964" s="93"/>
      <c r="M1964" s="93"/>
      <c r="N1964" s="93"/>
      <c r="O1964" s="93"/>
      <c r="P1964" s="93"/>
      <c r="Q1964" s="93"/>
      <c r="R1964" s="93"/>
      <c r="S1964" s="93"/>
      <c r="T1964" s="93"/>
      <c r="U1964" s="93"/>
      <c r="V1964" s="93"/>
      <c r="W1964" s="93"/>
      <c r="X1964" s="93"/>
      <c r="Y1964" s="93"/>
    </row>
    <row r="1965" spans="1:25" x14ac:dyDescent="0.15">
      <c r="A1965" s="91"/>
      <c r="B1965" s="91"/>
      <c r="C1965" s="91"/>
      <c r="D1965" s="91"/>
      <c r="E1965" s="91"/>
      <c r="F1965" s="92"/>
      <c r="G1965" s="93"/>
      <c r="H1965" s="93"/>
      <c r="I1965" s="93"/>
      <c r="J1965" s="93"/>
      <c r="K1965" s="93"/>
      <c r="L1965" s="93"/>
      <c r="M1965" s="93"/>
      <c r="N1965" s="93"/>
      <c r="O1965" s="93"/>
      <c r="P1965" s="93"/>
      <c r="Q1965" s="93"/>
      <c r="R1965" s="93"/>
      <c r="S1965" s="93"/>
      <c r="T1965" s="93"/>
      <c r="U1965" s="93"/>
      <c r="V1965" s="93"/>
      <c r="W1965" s="93"/>
      <c r="X1965" s="93"/>
      <c r="Y1965" s="93"/>
    </row>
    <row r="1966" spans="1:25" x14ac:dyDescent="0.15">
      <c r="A1966" s="91"/>
      <c r="B1966" s="91"/>
      <c r="C1966" s="91"/>
      <c r="D1966" s="91"/>
      <c r="E1966" s="91"/>
      <c r="F1966" s="92"/>
      <c r="G1966" s="93"/>
      <c r="H1966" s="93"/>
      <c r="I1966" s="93"/>
      <c r="J1966" s="93"/>
      <c r="K1966" s="93"/>
      <c r="L1966" s="93"/>
      <c r="M1966" s="93"/>
      <c r="N1966" s="93"/>
      <c r="O1966" s="93"/>
      <c r="P1966" s="93"/>
      <c r="Q1966" s="93"/>
      <c r="R1966" s="93"/>
      <c r="S1966" s="93"/>
      <c r="T1966" s="93"/>
      <c r="U1966" s="93"/>
      <c r="V1966" s="93"/>
      <c r="W1966" s="93"/>
      <c r="X1966" s="93"/>
      <c r="Y1966" s="93"/>
    </row>
    <row r="1967" spans="1:25" x14ac:dyDescent="0.15">
      <c r="A1967" s="91"/>
      <c r="B1967" s="91"/>
      <c r="C1967" s="91"/>
      <c r="D1967" s="91"/>
      <c r="E1967" s="91"/>
      <c r="F1967" s="92"/>
      <c r="G1967" s="93"/>
      <c r="H1967" s="93"/>
      <c r="I1967" s="93"/>
      <c r="J1967" s="93"/>
      <c r="K1967" s="93"/>
      <c r="L1967" s="93"/>
      <c r="M1967" s="93"/>
      <c r="N1967" s="93"/>
      <c r="O1967" s="93"/>
      <c r="P1967" s="93"/>
      <c r="Q1967" s="93"/>
      <c r="R1967" s="93"/>
      <c r="S1967" s="93"/>
      <c r="T1967" s="93"/>
      <c r="U1967" s="93"/>
      <c r="V1967" s="93"/>
      <c r="W1967" s="93"/>
      <c r="X1967" s="93"/>
      <c r="Y1967" s="93"/>
    </row>
    <row r="1968" spans="1:25" x14ac:dyDescent="0.15">
      <c r="A1968" s="91"/>
      <c r="B1968" s="91"/>
      <c r="C1968" s="91"/>
      <c r="D1968" s="91"/>
      <c r="E1968" s="91"/>
      <c r="F1968" s="92"/>
      <c r="G1968" s="93"/>
      <c r="H1968" s="93"/>
      <c r="I1968" s="93"/>
      <c r="J1968" s="93"/>
      <c r="K1968" s="93"/>
      <c r="L1968" s="93"/>
      <c r="M1968" s="93"/>
      <c r="N1968" s="93"/>
      <c r="O1968" s="93"/>
      <c r="P1968" s="93"/>
      <c r="Q1968" s="93"/>
      <c r="R1968" s="93"/>
      <c r="S1968" s="93"/>
      <c r="T1968" s="93"/>
      <c r="U1968" s="93"/>
      <c r="V1968" s="93"/>
      <c r="W1968" s="93"/>
      <c r="X1968" s="93"/>
      <c r="Y1968" s="93"/>
    </row>
    <row r="1969" spans="1:25" x14ac:dyDescent="0.15">
      <c r="A1969" s="91"/>
      <c r="B1969" s="91"/>
      <c r="C1969" s="91"/>
      <c r="D1969" s="91"/>
      <c r="E1969" s="91"/>
      <c r="F1969" s="92"/>
      <c r="G1969" s="93"/>
      <c r="H1969" s="93"/>
      <c r="I1969" s="93"/>
      <c r="J1969" s="93"/>
      <c r="K1969" s="93"/>
      <c r="L1969" s="93"/>
      <c r="M1969" s="93"/>
      <c r="N1969" s="93"/>
      <c r="O1969" s="93"/>
      <c r="P1969" s="93"/>
      <c r="Q1969" s="93"/>
      <c r="R1969" s="93"/>
      <c r="S1969" s="93"/>
      <c r="T1969" s="93"/>
      <c r="U1969" s="93"/>
      <c r="V1969" s="93"/>
      <c r="W1969" s="93"/>
      <c r="X1969" s="93"/>
      <c r="Y1969" s="93"/>
    </row>
    <row r="1970" spans="1:25" x14ac:dyDescent="0.15">
      <c r="A1970" s="91"/>
      <c r="B1970" s="91"/>
      <c r="C1970" s="91"/>
      <c r="D1970" s="91"/>
      <c r="E1970" s="91"/>
      <c r="F1970" s="92"/>
      <c r="G1970" s="93"/>
      <c r="H1970" s="93"/>
      <c r="I1970" s="93"/>
      <c r="J1970" s="93"/>
      <c r="K1970" s="93"/>
      <c r="L1970" s="93"/>
      <c r="M1970" s="93"/>
      <c r="N1970" s="93"/>
      <c r="O1970" s="93"/>
      <c r="P1970" s="93"/>
      <c r="Q1970" s="93"/>
      <c r="R1970" s="93"/>
      <c r="S1970" s="93"/>
      <c r="T1970" s="93"/>
      <c r="U1970" s="93"/>
      <c r="V1970" s="93"/>
      <c r="W1970" s="93"/>
      <c r="X1970" s="93"/>
      <c r="Y1970" s="93"/>
    </row>
    <row r="1971" spans="1:25" x14ac:dyDescent="0.15">
      <c r="A1971" s="91"/>
      <c r="B1971" s="91"/>
      <c r="C1971" s="91"/>
      <c r="D1971" s="91"/>
      <c r="E1971" s="91"/>
      <c r="F1971" s="92"/>
      <c r="G1971" s="93"/>
      <c r="H1971" s="93"/>
      <c r="I1971" s="93"/>
      <c r="J1971" s="93"/>
      <c r="K1971" s="93"/>
      <c r="L1971" s="93"/>
      <c r="M1971" s="93"/>
      <c r="N1971" s="93"/>
      <c r="O1971" s="93"/>
      <c r="P1971" s="93"/>
      <c r="Q1971" s="93"/>
      <c r="R1971" s="93"/>
      <c r="S1971" s="93"/>
      <c r="T1971" s="93"/>
      <c r="U1971" s="93"/>
      <c r="V1971" s="93"/>
      <c r="W1971" s="93"/>
      <c r="X1971" s="93"/>
      <c r="Y1971" s="93"/>
    </row>
    <row r="1972" spans="1:25" x14ac:dyDescent="0.15">
      <c r="A1972" s="91"/>
      <c r="B1972" s="91"/>
      <c r="C1972" s="91"/>
      <c r="D1972" s="91"/>
      <c r="E1972" s="91"/>
      <c r="F1972" s="92"/>
      <c r="G1972" s="93"/>
      <c r="H1972" s="93"/>
      <c r="I1972" s="93"/>
      <c r="J1972" s="93"/>
      <c r="K1972" s="93"/>
      <c r="L1972" s="93"/>
      <c r="M1972" s="93"/>
      <c r="N1972" s="93"/>
      <c r="O1972" s="93"/>
      <c r="P1972" s="93"/>
      <c r="Q1972" s="93"/>
      <c r="R1972" s="93"/>
      <c r="S1972" s="93"/>
      <c r="T1972" s="93"/>
      <c r="U1972" s="93"/>
      <c r="V1972" s="93"/>
      <c r="W1972" s="93"/>
      <c r="X1972" s="93"/>
      <c r="Y1972" s="93"/>
    </row>
    <row r="1973" spans="1:25" x14ac:dyDescent="0.15">
      <c r="A1973" s="91"/>
      <c r="B1973" s="91"/>
      <c r="C1973" s="91"/>
      <c r="D1973" s="91"/>
      <c r="E1973" s="91"/>
      <c r="F1973" s="92"/>
      <c r="G1973" s="93"/>
      <c r="H1973" s="93"/>
      <c r="I1973" s="93"/>
      <c r="J1973" s="93"/>
      <c r="K1973" s="93"/>
      <c r="L1973" s="93"/>
      <c r="M1973" s="93"/>
      <c r="N1973" s="93"/>
      <c r="O1973" s="93"/>
      <c r="P1973" s="93"/>
      <c r="Q1973" s="93"/>
      <c r="R1973" s="93"/>
      <c r="S1973" s="93"/>
      <c r="T1973" s="93"/>
      <c r="U1973" s="93"/>
      <c r="V1973" s="93"/>
      <c r="W1973" s="93"/>
      <c r="X1973" s="93"/>
      <c r="Y1973" s="93"/>
    </row>
    <row r="1974" spans="1:25" x14ac:dyDescent="0.15">
      <c r="A1974" s="91"/>
      <c r="B1974" s="91"/>
      <c r="C1974" s="91"/>
      <c r="D1974" s="91"/>
      <c r="E1974" s="91"/>
      <c r="F1974" s="92"/>
      <c r="G1974" s="93"/>
      <c r="H1974" s="93"/>
      <c r="I1974" s="93"/>
      <c r="J1974" s="93"/>
      <c r="K1974" s="93"/>
      <c r="L1974" s="93"/>
      <c r="M1974" s="93"/>
      <c r="N1974" s="93"/>
      <c r="O1974" s="93"/>
      <c r="P1974" s="93"/>
      <c r="Q1974" s="93"/>
      <c r="R1974" s="93"/>
      <c r="S1974" s="93"/>
      <c r="T1974" s="93"/>
      <c r="U1974" s="93"/>
      <c r="V1974" s="93"/>
      <c r="W1974" s="93"/>
      <c r="X1974" s="93"/>
      <c r="Y1974" s="93"/>
    </row>
  </sheetData>
  <protectedRanges>
    <protectedRange sqref="A4:F4 I4:Y4" name="範囲1"/>
    <protectedRange sqref="G4:H4" name="範囲1_1"/>
  </protectedRanges>
  <sortState xmlns:xlrd2="http://schemas.microsoft.com/office/spreadsheetml/2017/richdata2" ref="A5:AN574">
    <sortCondition ref="D1"/>
  </sortState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theme="9" tint="0.39997558519241921"/>
  </sheetPr>
  <dimension ref="B1:C278"/>
  <sheetViews>
    <sheetView topLeftCell="A56" workbookViewId="0">
      <selection activeCell="J76" sqref="J76"/>
    </sheetView>
  </sheetViews>
  <sheetFormatPr defaultRowHeight="13.5" x14ac:dyDescent="0.15"/>
  <cols>
    <col min="1" max="1" width="2.25" style="1" customWidth="1"/>
    <col min="2" max="2" width="7.625" style="1" customWidth="1"/>
    <col min="3" max="3" width="30.25" style="1" customWidth="1"/>
    <col min="4" max="16384" width="9" style="1"/>
  </cols>
  <sheetData>
    <row r="1" spans="2:3" ht="14.25" thickBot="1" x14ac:dyDescent="0.2"/>
    <row r="2" spans="2:3" ht="24.75" thickBot="1" x14ac:dyDescent="0.3">
      <c r="B2" s="1377" t="s">
        <v>83</v>
      </c>
      <c r="C2" s="1378"/>
    </row>
    <row r="3" spans="2:3" x14ac:dyDescent="0.15">
      <c r="B3" s="98" t="s">
        <v>84</v>
      </c>
      <c r="C3" s="99" t="s">
        <v>7</v>
      </c>
    </row>
    <row r="4" spans="2:3" s="102" customFormat="1" x14ac:dyDescent="0.15">
      <c r="B4" s="100">
        <v>1</v>
      </c>
      <c r="C4" s="101" t="s">
        <v>85</v>
      </c>
    </row>
    <row r="5" spans="2:3" x14ac:dyDescent="0.15">
      <c r="B5" s="100">
        <v>2</v>
      </c>
      <c r="C5" s="101" t="s">
        <v>86</v>
      </c>
    </row>
    <row r="6" spans="2:3" x14ac:dyDescent="0.15">
      <c r="B6" s="100">
        <v>3</v>
      </c>
      <c r="C6" s="101" t="s">
        <v>87</v>
      </c>
    </row>
    <row r="7" spans="2:3" x14ac:dyDescent="0.15">
      <c r="B7" s="100">
        <v>4</v>
      </c>
      <c r="C7" s="101" t="s">
        <v>88</v>
      </c>
    </row>
    <row r="8" spans="2:3" x14ac:dyDescent="0.15">
      <c r="B8" s="100">
        <v>5</v>
      </c>
      <c r="C8" s="101" t="s">
        <v>89</v>
      </c>
    </row>
    <row r="9" spans="2:3" x14ac:dyDescent="0.15">
      <c r="B9" s="100">
        <v>6</v>
      </c>
      <c r="C9" s="101" t="s">
        <v>90</v>
      </c>
    </row>
    <row r="10" spans="2:3" x14ac:dyDescent="0.15">
      <c r="B10" s="100">
        <v>7</v>
      </c>
      <c r="C10" s="101"/>
    </row>
    <row r="11" spans="2:3" x14ac:dyDescent="0.15">
      <c r="B11" s="100">
        <v>8</v>
      </c>
      <c r="C11" s="101" t="s">
        <v>91</v>
      </c>
    </row>
    <row r="12" spans="2:3" x14ac:dyDescent="0.15">
      <c r="B12" s="100">
        <v>9</v>
      </c>
      <c r="C12" s="101" t="s">
        <v>92</v>
      </c>
    </row>
    <row r="13" spans="2:3" x14ac:dyDescent="0.15">
      <c r="B13" s="100">
        <v>10</v>
      </c>
      <c r="C13" s="101"/>
    </row>
    <row r="14" spans="2:3" x14ac:dyDescent="0.15">
      <c r="B14" s="100">
        <v>11</v>
      </c>
      <c r="C14" s="101" t="s">
        <v>93</v>
      </c>
    </row>
    <row r="15" spans="2:3" x14ac:dyDescent="0.15">
      <c r="B15" s="100">
        <v>12</v>
      </c>
      <c r="C15" s="101"/>
    </row>
    <row r="16" spans="2:3" x14ac:dyDescent="0.15">
      <c r="B16" s="100">
        <v>13</v>
      </c>
      <c r="C16" s="101" t="s">
        <v>94</v>
      </c>
    </row>
    <row r="17" spans="2:3" x14ac:dyDescent="0.15">
      <c r="B17" s="100">
        <v>14</v>
      </c>
      <c r="C17" s="103" t="s">
        <v>138</v>
      </c>
    </row>
    <row r="18" spans="2:3" x14ac:dyDescent="0.15">
      <c r="B18" s="100">
        <v>15</v>
      </c>
      <c r="C18" s="103"/>
    </row>
    <row r="19" spans="2:3" x14ac:dyDescent="0.15">
      <c r="B19" s="100">
        <v>16</v>
      </c>
      <c r="C19" s="105"/>
    </row>
    <row r="20" spans="2:3" x14ac:dyDescent="0.15">
      <c r="B20" s="100">
        <v>17</v>
      </c>
      <c r="C20" s="104" t="s">
        <v>139</v>
      </c>
    </row>
    <row r="21" spans="2:3" x14ac:dyDescent="0.15">
      <c r="B21" s="100">
        <v>18</v>
      </c>
      <c r="C21" s="105"/>
    </row>
    <row r="22" spans="2:3" x14ac:dyDescent="0.15">
      <c r="B22" s="100">
        <v>19</v>
      </c>
      <c r="C22" s="105" t="s">
        <v>637</v>
      </c>
    </row>
    <row r="23" spans="2:3" x14ac:dyDescent="0.15">
      <c r="B23" s="100">
        <v>20</v>
      </c>
      <c r="C23" s="105"/>
    </row>
    <row r="24" spans="2:3" x14ac:dyDescent="0.15">
      <c r="B24" s="100">
        <v>21</v>
      </c>
      <c r="C24" s="105" t="s">
        <v>1050</v>
      </c>
    </row>
    <row r="25" spans="2:3" x14ac:dyDescent="0.15">
      <c r="B25" s="100">
        <v>22</v>
      </c>
      <c r="C25" s="105" t="s">
        <v>1051</v>
      </c>
    </row>
    <row r="26" spans="2:3" x14ac:dyDescent="0.15">
      <c r="B26" s="632">
        <v>23</v>
      </c>
      <c r="C26" s="633"/>
    </row>
    <row r="27" spans="2:3" x14ac:dyDescent="0.15">
      <c r="B27" s="100">
        <v>24</v>
      </c>
      <c r="C27" s="105" t="s">
        <v>1294</v>
      </c>
    </row>
    <row r="28" spans="2:3" x14ac:dyDescent="0.15">
      <c r="B28" s="100">
        <v>25</v>
      </c>
      <c r="C28" s="105"/>
    </row>
    <row r="29" spans="2:3" x14ac:dyDescent="0.15">
      <c r="B29" s="100">
        <v>26</v>
      </c>
      <c r="C29" s="105" t="s">
        <v>636</v>
      </c>
    </row>
    <row r="30" spans="2:3" x14ac:dyDescent="0.15">
      <c r="B30" s="100">
        <v>27</v>
      </c>
      <c r="C30" s="105"/>
    </row>
    <row r="31" spans="2:3" x14ac:dyDescent="0.15">
      <c r="B31" s="632">
        <v>28</v>
      </c>
      <c r="C31" s="633"/>
    </row>
    <row r="32" spans="2:3" x14ac:dyDescent="0.15">
      <c r="B32" s="100">
        <v>29</v>
      </c>
      <c r="C32" s="105"/>
    </row>
    <row r="33" spans="2:3" x14ac:dyDescent="0.15">
      <c r="B33" s="100">
        <v>30</v>
      </c>
      <c r="C33" s="105"/>
    </row>
    <row r="34" spans="2:3" x14ac:dyDescent="0.15">
      <c r="B34" s="100">
        <v>31</v>
      </c>
      <c r="C34" s="105"/>
    </row>
    <row r="35" spans="2:3" x14ac:dyDescent="0.15">
      <c r="B35" s="100">
        <v>32</v>
      </c>
      <c r="C35" s="105"/>
    </row>
    <row r="36" spans="2:3" x14ac:dyDescent="0.15">
      <c r="B36" s="100">
        <v>33</v>
      </c>
      <c r="C36" s="105" t="s">
        <v>1374</v>
      </c>
    </row>
    <row r="37" spans="2:3" x14ac:dyDescent="0.15">
      <c r="B37" s="100">
        <v>34</v>
      </c>
      <c r="C37" s="105" t="s">
        <v>1546</v>
      </c>
    </row>
    <row r="38" spans="2:3" x14ac:dyDescent="0.15">
      <c r="B38" s="100">
        <v>35</v>
      </c>
      <c r="C38" s="105" t="s">
        <v>1550</v>
      </c>
    </row>
    <row r="39" spans="2:3" x14ac:dyDescent="0.15">
      <c r="B39" s="632">
        <v>36</v>
      </c>
      <c r="C39" s="633"/>
    </row>
    <row r="40" spans="2:3" x14ac:dyDescent="0.15">
      <c r="B40" s="100">
        <v>37</v>
      </c>
      <c r="C40" s="105"/>
    </row>
    <row r="41" spans="2:3" x14ac:dyDescent="0.15">
      <c r="B41" s="100">
        <v>38</v>
      </c>
      <c r="C41" s="105" t="s">
        <v>1677</v>
      </c>
    </row>
    <row r="42" spans="2:3" x14ac:dyDescent="0.15">
      <c r="B42" s="100">
        <v>39</v>
      </c>
      <c r="C42" s="105"/>
    </row>
    <row r="43" spans="2:3" x14ac:dyDescent="0.15">
      <c r="B43" s="100">
        <v>40</v>
      </c>
      <c r="C43" s="105" t="s">
        <v>95</v>
      </c>
    </row>
    <row r="44" spans="2:3" x14ac:dyDescent="0.15">
      <c r="B44" s="100">
        <v>41</v>
      </c>
      <c r="C44" s="105" t="s">
        <v>32</v>
      </c>
    </row>
    <row r="45" spans="2:3" hidden="1" x14ac:dyDescent="0.15">
      <c r="B45" s="100">
        <v>42</v>
      </c>
      <c r="C45" s="105"/>
    </row>
    <row r="46" spans="2:3" hidden="1" x14ac:dyDescent="0.15">
      <c r="B46" s="100">
        <v>43</v>
      </c>
      <c r="C46" s="105"/>
    </row>
    <row r="47" spans="2:3" hidden="1" x14ac:dyDescent="0.15">
      <c r="B47" s="100">
        <v>44</v>
      </c>
      <c r="C47" s="105"/>
    </row>
    <row r="48" spans="2:3" hidden="1" x14ac:dyDescent="0.15">
      <c r="B48" s="100">
        <v>45</v>
      </c>
      <c r="C48" s="105"/>
    </row>
    <row r="49" spans="2:3" hidden="1" x14ac:dyDescent="0.15">
      <c r="B49" s="100">
        <v>46</v>
      </c>
      <c r="C49" s="105"/>
    </row>
    <row r="50" spans="2:3" hidden="1" x14ac:dyDescent="0.15">
      <c r="B50" s="100">
        <v>47</v>
      </c>
      <c r="C50" s="105"/>
    </row>
    <row r="51" spans="2:3" hidden="1" x14ac:dyDescent="0.15">
      <c r="B51" s="100">
        <v>48</v>
      </c>
      <c r="C51" s="105"/>
    </row>
    <row r="52" spans="2:3" hidden="1" x14ac:dyDescent="0.15">
      <c r="B52" s="100">
        <v>49</v>
      </c>
      <c r="C52" s="105"/>
    </row>
    <row r="53" spans="2:3" x14ac:dyDescent="0.15">
      <c r="B53" s="100">
        <v>50</v>
      </c>
      <c r="C53" s="105" t="s">
        <v>1745</v>
      </c>
    </row>
    <row r="54" spans="2:3" x14ac:dyDescent="0.15">
      <c r="B54" s="100">
        <v>51</v>
      </c>
      <c r="C54" s="105" t="s">
        <v>1746</v>
      </c>
    </row>
    <row r="55" spans="2:3" x14ac:dyDescent="0.15">
      <c r="B55" s="100">
        <v>52</v>
      </c>
      <c r="C55" s="106" t="s">
        <v>1747</v>
      </c>
    </row>
    <row r="56" spans="2:3" x14ac:dyDescent="0.15">
      <c r="B56" s="100">
        <v>53</v>
      </c>
      <c r="C56" s="105" t="s">
        <v>1748</v>
      </c>
    </row>
    <row r="57" spans="2:3" x14ac:dyDescent="0.15">
      <c r="B57" s="100">
        <v>54</v>
      </c>
      <c r="C57" s="105" t="s">
        <v>1918</v>
      </c>
    </row>
    <row r="58" spans="2:3" x14ac:dyDescent="0.15">
      <c r="B58" s="100">
        <v>55</v>
      </c>
      <c r="C58" s="105" t="s">
        <v>1919</v>
      </c>
    </row>
    <row r="59" spans="2:3" x14ac:dyDescent="0.15">
      <c r="B59" s="100">
        <v>56</v>
      </c>
      <c r="C59" s="105"/>
    </row>
    <row r="60" spans="2:3" x14ac:dyDescent="0.15">
      <c r="B60" s="100">
        <v>57</v>
      </c>
      <c r="C60" s="107"/>
    </row>
    <row r="61" spans="2:3" x14ac:dyDescent="0.15">
      <c r="B61" s="100">
        <v>58</v>
      </c>
      <c r="C61" s="107"/>
    </row>
    <row r="62" spans="2:3" x14ac:dyDescent="0.15">
      <c r="B62" s="100">
        <v>59</v>
      </c>
      <c r="C62" s="104"/>
    </row>
    <row r="63" spans="2:3" x14ac:dyDescent="0.15">
      <c r="B63" s="100">
        <v>60</v>
      </c>
      <c r="C63" s="107" t="s">
        <v>1948</v>
      </c>
    </row>
    <row r="64" spans="2:3" x14ac:dyDescent="0.15">
      <c r="B64" s="100">
        <v>61</v>
      </c>
      <c r="C64" s="104" t="s">
        <v>1949</v>
      </c>
    </row>
    <row r="65" spans="2:3" x14ac:dyDescent="0.15">
      <c r="B65" s="100">
        <v>62</v>
      </c>
      <c r="C65" s="104" t="s">
        <v>1950</v>
      </c>
    </row>
    <row r="66" spans="2:3" x14ac:dyDescent="0.15">
      <c r="B66" s="100">
        <v>63</v>
      </c>
      <c r="C66" s="104" t="s">
        <v>1951</v>
      </c>
    </row>
    <row r="67" spans="2:3" x14ac:dyDescent="0.15">
      <c r="B67" s="100">
        <v>64</v>
      </c>
      <c r="C67" s="104" t="s">
        <v>1957</v>
      </c>
    </row>
    <row r="68" spans="2:3" x14ac:dyDescent="0.15">
      <c r="B68" s="100">
        <v>65</v>
      </c>
      <c r="C68" s="107" t="s">
        <v>1958</v>
      </c>
    </row>
    <row r="69" spans="2:3" x14ac:dyDescent="0.15">
      <c r="B69" s="100">
        <v>66</v>
      </c>
      <c r="C69" s="107"/>
    </row>
    <row r="70" spans="2:3" x14ac:dyDescent="0.15">
      <c r="B70" s="100">
        <v>67</v>
      </c>
      <c r="C70" s="104"/>
    </row>
    <row r="71" spans="2:3" x14ac:dyDescent="0.15">
      <c r="B71" s="100">
        <v>68</v>
      </c>
      <c r="C71" s="104"/>
    </row>
    <row r="72" spans="2:3" x14ac:dyDescent="0.15">
      <c r="B72" s="100">
        <v>69</v>
      </c>
      <c r="C72" s="104"/>
    </row>
    <row r="73" spans="2:3" x14ac:dyDescent="0.15">
      <c r="B73" s="100">
        <v>70</v>
      </c>
      <c r="C73" s="107"/>
    </row>
    <row r="74" spans="2:3" x14ac:dyDescent="0.15">
      <c r="B74" s="100">
        <v>71</v>
      </c>
      <c r="C74" s="104"/>
    </row>
    <row r="75" spans="2:3" x14ac:dyDescent="0.15">
      <c r="B75" s="100">
        <v>72</v>
      </c>
      <c r="C75" s="104"/>
    </row>
    <row r="76" spans="2:3" x14ac:dyDescent="0.15">
      <c r="B76" s="100">
        <v>73</v>
      </c>
      <c r="C76" s="104"/>
    </row>
    <row r="77" spans="2:3" x14ac:dyDescent="0.15">
      <c r="B77" s="100">
        <v>74</v>
      </c>
      <c r="C77" s="107"/>
    </row>
    <row r="78" spans="2:3" x14ac:dyDescent="0.15">
      <c r="B78" s="100">
        <v>75</v>
      </c>
      <c r="C78" s="104"/>
    </row>
    <row r="79" spans="2:3" x14ac:dyDescent="0.15">
      <c r="B79" s="100">
        <v>76</v>
      </c>
      <c r="C79" s="104" t="s">
        <v>1404</v>
      </c>
    </row>
    <row r="80" spans="2:3" x14ac:dyDescent="0.15">
      <c r="B80" s="100">
        <v>77</v>
      </c>
      <c r="C80" s="104"/>
    </row>
    <row r="81" spans="2:3" x14ac:dyDescent="0.15">
      <c r="B81" s="100">
        <v>78</v>
      </c>
      <c r="C81" s="107" t="s">
        <v>1549</v>
      </c>
    </row>
    <row r="82" spans="2:3" x14ac:dyDescent="0.15">
      <c r="B82" s="100">
        <v>79</v>
      </c>
      <c r="C82" s="104"/>
    </row>
    <row r="83" spans="2:3" x14ac:dyDescent="0.15">
      <c r="B83" s="100">
        <v>80</v>
      </c>
      <c r="C83" s="107" t="s">
        <v>1891</v>
      </c>
    </row>
    <row r="84" spans="2:3" x14ac:dyDescent="0.15">
      <c r="B84" s="100">
        <v>81</v>
      </c>
      <c r="C84" s="107" t="s">
        <v>1892</v>
      </c>
    </row>
    <row r="85" spans="2:3" x14ac:dyDescent="0.15">
      <c r="B85" s="100">
        <v>82</v>
      </c>
      <c r="C85" s="107" t="s">
        <v>1898</v>
      </c>
    </row>
    <row r="86" spans="2:3" x14ac:dyDescent="0.15">
      <c r="B86" s="100">
        <v>83</v>
      </c>
      <c r="C86" s="107"/>
    </row>
    <row r="87" spans="2:3" x14ac:dyDescent="0.15">
      <c r="B87" s="100">
        <v>84</v>
      </c>
      <c r="C87" s="107"/>
    </row>
    <row r="88" spans="2:3" x14ac:dyDescent="0.15">
      <c r="B88" s="100">
        <v>85</v>
      </c>
      <c r="C88" s="107"/>
    </row>
    <row r="89" spans="2:3" x14ac:dyDescent="0.15">
      <c r="B89" s="100">
        <v>86</v>
      </c>
      <c r="C89" s="107" t="s">
        <v>1952</v>
      </c>
    </row>
    <row r="90" spans="2:3" x14ac:dyDescent="0.15">
      <c r="B90" s="100">
        <v>87</v>
      </c>
      <c r="C90" s="107" t="s">
        <v>1953</v>
      </c>
    </row>
    <row r="91" spans="2:3" x14ac:dyDescent="0.15">
      <c r="B91" s="100">
        <v>88</v>
      </c>
      <c r="C91" s="107" t="s">
        <v>1954</v>
      </c>
    </row>
    <row r="92" spans="2:3" x14ac:dyDescent="0.15">
      <c r="B92" s="100">
        <v>89</v>
      </c>
      <c r="C92" s="107" t="s">
        <v>1965</v>
      </c>
    </row>
    <row r="93" spans="2:3" x14ac:dyDescent="0.15">
      <c r="B93" s="100">
        <v>90</v>
      </c>
      <c r="C93" s="107"/>
    </row>
    <row r="94" spans="2:3" x14ac:dyDescent="0.15">
      <c r="B94" s="100">
        <v>91</v>
      </c>
      <c r="C94" s="107"/>
    </row>
    <row r="95" spans="2:3" x14ac:dyDescent="0.15">
      <c r="B95" s="100">
        <v>92</v>
      </c>
      <c r="C95" s="107"/>
    </row>
    <row r="96" spans="2:3" x14ac:dyDescent="0.15">
      <c r="B96" s="100">
        <v>93</v>
      </c>
      <c r="C96" s="107" t="s">
        <v>1596</v>
      </c>
    </row>
    <row r="97" spans="2:3" x14ac:dyDescent="0.15">
      <c r="B97" s="100">
        <v>94</v>
      </c>
      <c r="C97" s="107"/>
    </row>
    <row r="98" spans="2:3" x14ac:dyDescent="0.15">
      <c r="B98" s="100">
        <v>95</v>
      </c>
      <c r="C98" s="107"/>
    </row>
    <row r="99" spans="2:3" x14ac:dyDescent="0.15">
      <c r="B99" s="100">
        <v>96</v>
      </c>
      <c r="C99" s="107"/>
    </row>
    <row r="100" spans="2:3" x14ac:dyDescent="0.15">
      <c r="B100" s="100">
        <v>97</v>
      </c>
      <c r="C100" s="107"/>
    </row>
    <row r="101" spans="2:3" x14ac:dyDescent="0.15">
      <c r="B101" s="100">
        <v>98</v>
      </c>
      <c r="C101" s="107"/>
    </row>
    <row r="102" spans="2:3" x14ac:dyDescent="0.15">
      <c r="B102" s="100">
        <v>99</v>
      </c>
      <c r="C102" s="107"/>
    </row>
    <row r="103" spans="2:3" x14ac:dyDescent="0.15">
      <c r="B103" s="100">
        <v>100</v>
      </c>
      <c r="C103" s="107"/>
    </row>
    <row r="104" spans="2:3" x14ac:dyDescent="0.15">
      <c r="B104" s="100">
        <v>101</v>
      </c>
      <c r="C104" s="107"/>
    </row>
    <row r="105" spans="2:3" x14ac:dyDescent="0.15">
      <c r="B105" s="100">
        <v>102</v>
      </c>
      <c r="C105" s="107"/>
    </row>
    <row r="106" spans="2:3" x14ac:dyDescent="0.15">
      <c r="B106" s="100">
        <v>103</v>
      </c>
      <c r="C106" s="107"/>
    </row>
    <row r="107" spans="2:3" x14ac:dyDescent="0.15">
      <c r="B107" s="100">
        <v>104</v>
      </c>
      <c r="C107" s="107"/>
    </row>
    <row r="108" spans="2:3" x14ac:dyDescent="0.15">
      <c r="B108" s="100">
        <v>105</v>
      </c>
      <c r="C108" s="107"/>
    </row>
    <row r="109" spans="2:3" x14ac:dyDescent="0.15">
      <c r="B109" s="100">
        <v>106</v>
      </c>
      <c r="C109" s="107"/>
    </row>
    <row r="110" spans="2:3" x14ac:dyDescent="0.15">
      <c r="B110" s="100">
        <v>107</v>
      </c>
      <c r="C110" s="107"/>
    </row>
    <row r="111" spans="2:3" x14ac:dyDescent="0.15">
      <c r="B111" s="100">
        <v>108</v>
      </c>
      <c r="C111" s="107"/>
    </row>
    <row r="112" spans="2:3" x14ac:dyDescent="0.15">
      <c r="B112" s="100">
        <v>109</v>
      </c>
      <c r="C112" s="107"/>
    </row>
    <row r="113" spans="2:3" x14ac:dyDescent="0.15">
      <c r="B113" s="100">
        <v>110</v>
      </c>
      <c r="C113" s="107"/>
    </row>
    <row r="114" spans="2:3" x14ac:dyDescent="0.15">
      <c r="B114" s="100">
        <v>111</v>
      </c>
      <c r="C114" s="107"/>
    </row>
    <row r="115" spans="2:3" x14ac:dyDescent="0.15">
      <c r="B115" s="100">
        <v>112</v>
      </c>
      <c r="C115" s="107"/>
    </row>
    <row r="116" spans="2:3" x14ac:dyDescent="0.15">
      <c r="B116" s="100">
        <v>113</v>
      </c>
      <c r="C116" s="107"/>
    </row>
    <row r="117" spans="2:3" x14ac:dyDescent="0.15">
      <c r="B117" s="100">
        <v>114</v>
      </c>
      <c r="C117" s="107"/>
    </row>
    <row r="118" spans="2:3" x14ac:dyDescent="0.15">
      <c r="B118" s="100">
        <v>115</v>
      </c>
      <c r="C118" s="107"/>
    </row>
    <row r="119" spans="2:3" x14ac:dyDescent="0.15">
      <c r="B119" s="100">
        <v>116</v>
      </c>
      <c r="C119" s="107"/>
    </row>
    <row r="120" spans="2:3" x14ac:dyDescent="0.15">
      <c r="B120" s="100">
        <v>117</v>
      </c>
      <c r="C120" s="107"/>
    </row>
    <row r="121" spans="2:3" x14ac:dyDescent="0.15">
      <c r="B121" s="100">
        <v>118</v>
      </c>
      <c r="C121" s="107"/>
    </row>
    <row r="122" spans="2:3" x14ac:dyDescent="0.15">
      <c r="B122" s="100">
        <v>119</v>
      </c>
      <c r="C122" s="107"/>
    </row>
    <row r="123" spans="2:3" x14ac:dyDescent="0.15">
      <c r="B123" s="100">
        <v>120</v>
      </c>
      <c r="C123" s="107"/>
    </row>
    <row r="124" spans="2:3" x14ac:dyDescent="0.15">
      <c r="B124" s="100">
        <v>121</v>
      </c>
      <c r="C124" s="107"/>
    </row>
    <row r="125" spans="2:3" x14ac:dyDescent="0.15">
      <c r="B125" s="100">
        <v>122</v>
      </c>
      <c r="C125" s="107"/>
    </row>
    <row r="126" spans="2:3" x14ac:dyDescent="0.15">
      <c r="B126" s="100">
        <v>123</v>
      </c>
      <c r="C126" s="107"/>
    </row>
    <row r="127" spans="2:3" x14ac:dyDescent="0.15">
      <c r="B127" s="100">
        <v>124</v>
      </c>
      <c r="C127" s="107"/>
    </row>
    <row r="128" spans="2:3" x14ac:dyDescent="0.15">
      <c r="B128" s="100">
        <v>125</v>
      </c>
      <c r="C128" s="107"/>
    </row>
    <row r="129" spans="2:3" x14ac:dyDescent="0.15">
      <c r="B129" s="100">
        <v>126</v>
      </c>
      <c r="C129" s="107"/>
    </row>
    <row r="130" spans="2:3" x14ac:dyDescent="0.15">
      <c r="B130" s="100">
        <v>127</v>
      </c>
      <c r="C130" s="107"/>
    </row>
    <row r="131" spans="2:3" x14ac:dyDescent="0.15">
      <c r="B131" s="100">
        <v>128</v>
      </c>
      <c r="C131" s="107"/>
    </row>
    <row r="132" spans="2:3" x14ac:dyDescent="0.15">
      <c r="B132" s="100">
        <v>129</v>
      </c>
      <c r="C132" s="107"/>
    </row>
    <row r="133" spans="2:3" x14ac:dyDescent="0.15">
      <c r="B133" s="100">
        <v>130</v>
      </c>
      <c r="C133" s="107"/>
    </row>
    <row r="134" spans="2:3" x14ac:dyDescent="0.15">
      <c r="B134" s="100">
        <v>131</v>
      </c>
      <c r="C134" s="107"/>
    </row>
    <row r="135" spans="2:3" x14ac:dyDescent="0.15">
      <c r="B135" s="100">
        <v>132</v>
      </c>
      <c r="C135" s="107"/>
    </row>
    <row r="136" spans="2:3" x14ac:dyDescent="0.15">
      <c r="B136" s="100">
        <v>133</v>
      </c>
      <c r="C136" s="107"/>
    </row>
    <row r="137" spans="2:3" x14ac:dyDescent="0.15">
      <c r="B137" s="100">
        <v>134</v>
      </c>
      <c r="C137" s="107"/>
    </row>
    <row r="138" spans="2:3" x14ac:dyDescent="0.15">
      <c r="B138" s="100">
        <v>135</v>
      </c>
      <c r="C138" s="107"/>
    </row>
    <row r="139" spans="2:3" x14ac:dyDescent="0.15">
      <c r="B139" s="100">
        <v>136</v>
      </c>
      <c r="C139" s="107"/>
    </row>
    <row r="140" spans="2:3" x14ac:dyDescent="0.15">
      <c r="B140" s="100">
        <v>137</v>
      </c>
      <c r="C140" s="107"/>
    </row>
    <row r="141" spans="2:3" x14ac:dyDescent="0.15">
      <c r="B141" s="100">
        <v>138</v>
      </c>
      <c r="C141" s="107"/>
    </row>
    <row r="142" spans="2:3" x14ac:dyDescent="0.15">
      <c r="B142" s="100">
        <v>139</v>
      </c>
      <c r="C142" s="107"/>
    </row>
    <row r="143" spans="2:3" x14ac:dyDescent="0.15">
      <c r="B143" s="100">
        <v>140</v>
      </c>
      <c r="C143" s="107"/>
    </row>
    <row r="144" spans="2:3" x14ac:dyDescent="0.15">
      <c r="B144" s="100">
        <v>141</v>
      </c>
      <c r="C144" s="107"/>
    </row>
    <row r="145" spans="2:3" x14ac:dyDescent="0.15">
      <c r="B145" s="100">
        <v>142</v>
      </c>
      <c r="C145" s="107"/>
    </row>
    <row r="146" spans="2:3" x14ac:dyDescent="0.15">
      <c r="B146" s="100">
        <v>143</v>
      </c>
      <c r="C146" s="107"/>
    </row>
    <row r="147" spans="2:3" x14ac:dyDescent="0.15">
      <c r="B147" s="100">
        <v>144</v>
      </c>
      <c r="C147" s="107"/>
    </row>
    <row r="148" spans="2:3" x14ac:dyDescent="0.15">
      <c r="B148" s="100">
        <v>145</v>
      </c>
      <c r="C148" s="107"/>
    </row>
    <row r="149" spans="2:3" x14ac:dyDescent="0.15">
      <c r="B149" s="100">
        <v>146</v>
      </c>
      <c r="C149" s="107"/>
    </row>
    <row r="150" spans="2:3" x14ac:dyDescent="0.15">
      <c r="B150" s="100">
        <v>147</v>
      </c>
      <c r="C150" s="107"/>
    </row>
    <row r="151" spans="2:3" x14ac:dyDescent="0.15">
      <c r="B151" s="100">
        <v>148</v>
      </c>
      <c r="C151" s="107"/>
    </row>
    <row r="152" spans="2:3" x14ac:dyDescent="0.15">
      <c r="B152" s="100">
        <v>149</v>
      </c>
      <c r="C152" s="107"/>
    </row>
    <row r="153" spans="2:3" x14ac:dyDescent="0.15">
      <c r="B153" s="100">
        <v>150</v>
      </c>
      <c r="C153" s="107"/>
    </row>
    <row r="154" spans="2:3" x14ac:dyDescent="0.15">
      <c r="B154" s="100">
        <v>151</v>
      </c>
      <c r="C154" s="107"/>
    </row>
    <row r="155" spans="2:3" x14ac:dyDescent="0.15">
      <c r="B155" s="100">
        <v>152</v>
      </c>
      <c r="C155" s="107"/>
    </row>
    <row r="156" spans="2:3" x14ac:dyDescent="0.15">
      <c r="B156" s="100">
        <v>153</v>
      </c>
      <c r="C156" s="107"/>
    </row>
    <row r="157" spans="2:3" x14ac:dyDescent="0.15">
      <c r="B157" s="100">
        <v>154</v>
      </c>
      <c r="C157" s="107"/>
    </row>
    <row r="158" spans="2:3" x14ac:dyDescent="0.15">
      <c r="B158" s="100">
        <v>155</v>
      </c>
      <c r="C158" s="107"/>
    </row>
    <row r="159" spans="2:3" x14ac:dyDescent="0.15">
      <c r="B159" s="100">
        <v>156</v>
      </c>
      <c r="C159" s="107"/>
    </row>
    <row r="160" spans="2:3" x14ac:dyDescent="0.15">
      <c r="B160" s="100">
        <v>157</v>
      </c>
      <c r="C160" s="107"/>
    </row>
    <row r="161" spans="2:3" x14ac:dyDescent="0.15">
      <c r="B161" s="100">
        <v>158</v>
      </c>
      <c r="C161" s="107"/>
    </row>
    <row r="162" spans="2:3" x14ac:dyDescent="0.15">
      <c r="B162" s="100">
        <v>159</v>
      </c>
      <c r="C162" s="107"/>
    </row>
    <row r="163" spans="2:3" x14ac:dyDescent="0.15">
      <c r="B163" s="100">
        <v>160</v>
      </c>
      <c r="C163" s="107"/>
    </row>
    <row r="164" spans="2:3" x14ac:dyDescent="0.15">
      <c r="B164" s="100">
        <v>161</v>
      </c>
      <c r="C164" s="107"/>
    </row>
    <row r="165" spans="2:3" x14ac:dyDescent="0.15">
      <c r="B165" s="100">
        <v>162</v>
      </c>
      <c r="C165" s="107"/>
    </row>
    <row r="166" spans="2:3" x14ac:dyDescent="0.15">
      <c r="B166" s="100">
        <v>163</v>
      </c>
      <c r="C166" s="107"/>
    </row>
    <row r="167" spans="2:3" x14ac:dyDescent="0.15">
      <c r="B167" s="100">
        <v>164</v>
      </c>
      <c r="C167" s="107"/>
    </row>
    <row r="168" spans="2:3" x14ac:dyDescent="0.15">
      <c r="B168" s="100">
        <v>165</v>
      </c>
      <c r="C168" s="107"/>
    </row>
    <row r="169" spans="2:3" x14ac:dyDescent="0.15">
      <c r="B169" s="100">
        <v>166</v>
      </c>
      <c r="C169" s="107"/>
    </row>
    <row r="170" spans="2:3" x14ac:dyDescent="0.15">
      <c r="B170" s="100">
        <v>167</v>
      </c>
      <c r="C170" s="107"/>
    </row>
    <row r="171" spans="2:3" x14ac:dyDescent="0.15">
      <c r="B171" s="100">
        <v>168</v>
      </c>
      <c r="C171" s="107"/>
    </row>
    <row r="172" spans="2:3" x14ac:dyDescent="0.15">
      <c r="B172" s="100">
        <v>169</v>
      </c>
      <c r="C172" s="107"/>
    </row>
    <row r="173" spans="2:3" x14ac:dyDescent="0.15">
      <c r="B173" s="100">
        <v>170</v>
      </c>
      <c r="C173" s="107"/>
    </row>
    <row r="174" spans="2:3" x14ac:dyDescent="0.15">
      <c r="B174" s="100">
        <v>171</v>
      </c>
      <c r="C174" s="107"/>
    </row>
    <row r="175" spans="2:3" x14ac:dyDescent="0.15">
      <c r="B175" s="100">
        <v>172</v>
      </c>
      <c r="C175" s="107"/>
    </row>
    <row r="176" spans="2:3" x14ac:dyDescent="0.15">
      <c r="B176" s="100">
        <v>173</v>
      </c>
      <c r="C176" s="107"/>
    </row>
    <row r="177" spans="2:3" x14ac:dyDescent="0.15">
      <c r="B177" s="100">
        <v>174</v>
      </c>
      <c r="C177" s="107"/>
    </row>
    <row r="178" spans="2:3" x14ac:dyDescent="0.15">
      <c r="B178" s="100">
        <v>175</v>
      </c>
      <c r="C178" s="107"/>
    </row>
    <row r="179" spans="2:3" x14ac:dyDescent="0.15">
      <c r="B179" s="100">
        <v>176</v>
      </c>
      <c r="C179" s="107"/>
    </row>
    <row r="180" spans="2:3" x14ac:dyDescent="0.15">
      <c r="B180" s="100">
        <v>177</v>
      </c>
      <c r="C180" s="107"/>
    </row>
    <row r="181" spans="2:3" x14ac:dyDescent="0.15">
      <c r="B181" s="100">
        <v>178</v>
      </c>
      <c r="C181" s="107"/>
    </row>
    <row r="182" spans="2:3" x14ac:dyDescent="0.15">
      <c r="B182" s="100">
        <v>179</v>
      </c>
      <c r="C182" s="107"/>
    </row>
    <row r="183" spans="2:3" x14ac:dyDescent="0.15">
      <c r="B183" s="100">
        <v>180</v>
      </c>
      <c r="C183" s="107"/>
    </row>
    <row r="184" spans="2:3" x14ac:dyDescent="0.15">
      <c r="B184" s="100">
        <v>181</v>
      </c>
      <c r="C184" s="107"/>
    </row>
    <row r="185" spans="2:3" x14ac:dyDescent="0.15">
      <c r="B185" s="100">
        <v>182</v>
      </c>
      <c r="C185" s="107"/>
    </row>
    <row r="186" spans="2:3" x14ac:dyDescent="0.15">
      <c r="B186" s="100">
        <v>183</v>
      </c>
      <c r="C186" s="107"/>
    </row>
    <row r="187" spans="2:3" x14ac:dyDescent="0.15">
      <c r="B187" s="100">
        <v>184</v>
      </c>
      <c r="C187" s="107"/>
    </row>
    <row r="188" spans="2:3" x14ac:dyDescent="0.15">
      <c r="B188" s="100">
        <v>185</v>
      </c>
      <c r="C188" s="107"/>
    </row>
    <row r="189" spans="2:3" x14ac:dyDescent="0.15">
      <c r="B189" s="100">
        <v>186</v>
      </c>
      <c r="C189" s="107"/>
    </row>
    <row r="190" spans="2:3" x14ac:dyDescent="0.15">
      <c r="B190" s="100">
        <v>187</v>
      </c>
      <c r="C190" s="107"/>
    </row>
    <row r="191" spans="2:3" x14ac:dyDescent="0.15">
      <c r="B191" s="100">
        <v>188</v>
      </c>
      <c r="C191" s="107"/>
    </row>
    <row r="192" spans="2:3" x14ac:dyDescent="0.15">
      <c r="B192" s="100">
        <v>189</v>
      </c>
      <c r="C192" s="107"/>
    </row>
    <row r="193" spans="2:3" x14ac:dyDescent="0.15">
      <c r="B193" s="100">
        <v>190</v>
      </c>
      <c r="C193" s="107"/>
    </row>
    <row r="194" spans="2:3" x14ac:dyDescent="0.15">
      <c r="B194" s="100">
        <v>191</v>
      </c>
      <c r="C194" s="107"/>
    </row>
    <row r="195" spans="2:3" x14ac:dyDescent="0.15">
      <c r="B195" s="100">
        <v>192</v>
      </c>
      <c r="C195" s="107"/>
    </row>
    <row r="196" spans="2:3" x14ac:dyDescent="0.15">
      <c r="B196" s="100">
        <v>193</v>
      </c>
      <c r="C196" s="107"/>
    </row>
    <row r="197" spans="2:3" x14ac:dyDescent="0.15">
      <c r="B197" s="100">
        <v>194</v>
      </c>
      <c r="C197" s="107"/>
    </row>
    <row r="198" spans="2:3" x14ac:dyDescent="0.15">
      <c r="B198" s="100">
        <v>195</v>
      </c>
      <c r="C198" s="107"/>
    </row>
    <row r="199" spans="2:3" x14ac:dyDescent="0.15">
      <c r="B199" s="100">
        <v>196</v>
      </c>
      <c r="C199" s="107"/>
    </row>
    <row r="200" spans="2:3" x14ac:dyDescent="0.15">
      <c r="B200" s="100">
        <v>197</v>
      </c>
      <c r="C200" s="107"/>
    </row>
    <row r="201" spans="2:3" x14ac:dyDescent="0.15">
      <c r="B201" s="100">
        <v>198</v>
      </c>
      <c r="C201" s="107"/>
    </row>
    <row r="202" spans="2:3" x14ac:dyDescent="0.15">
      <c r="B202" s="100">
        <v>199</v>
      </c>
      <c r="C202" s="107"/>
    </row>
    <row r="203" spans="2:3" x14ac:dyDescent="0.15">
      <c r="B203" s="100">
        <v>200</v>
      </c>
      <c r="C203" s="107"/>
    </row>
    <row r="204" spans="2:3" x14ac:dyDescent="0.15">
      <c r="B204" s="100">
        <v>201</v>
      </c>
      <c r="C204" s="107"/>
    </row>
    <row r="205" spans="2:3" x14ac:dyDescent="0.15">
      <c r="B205" s="100">
        <v>202</v>
      </c>
      <c r="C205" s="107"/>
    </row>
    <row r="206" spans="2:3" x14ac:dyDescent="0.15">
      <c r="B206" s="100">
        <v>203</v>
      </c>
      <c r="C206" s="107"/>
    </row>
    <row r="207" spans="2:3" x14ac:dyDescent="0.15">
      <c r="B207" s="100">
        <v>204</v>
      </c>
      <c r="C207" s="107"/>
    </row>
    <row r="208" spans="2:3" x14ac:dyDescent="0.15">
      <c r="B208" s="100">
        <v>205</v>
      </c>
      <c r="C208" s="107"/>
    </row>
    <row r="209" spans="2:3" x14ac:dyDescent="0.15">
      <c r="B209" s="100">
        <v>206</v>
      </c>
      <c r="C209" s="107"/>
    </row>
    <row r="210" spans="2:3" x14ac:dyDescent="0.15">
      <c r="B210" s="100">
        <v>207</v>
      </c>
      <c r="C210" s="107"/>
    </row>
    <row r="211" spans="2:3" x14ac:dyDescent="0.15">
      <c r="B211" s="100">
        <v>208</v>
      </c>
      <c r="C211" s="107"/>
    </row>
    <row r="212" spans="2:3" x14ac:dyDescent="0.15">
      <c r="B212" s="100">
        <v>209</v>
      </c>
      <c r="C212" s="107"/>
    </row>
    <row r="213" spans="2:3" x14ac:dyDescent="0.15">
      <c r="B213" s="100">
        <v>210</v>
      </c>
      <c r="C213" s="107"/>
    </row>
    <row r="214" spans="2:3" x14ac:dyDescent="0.15">
      <c r="B214" s="100">
        <v>211</v>
      </c>
      <c r="C214" s="107"/>
    </row>
    <row r="215" spans="2:3" x14ac:dyDescent="0.15">
      <c r="B215" s="100">
        <v>212</v>
      </c>
      <c r="C215" s="107"/>
    </row>
    <row r="216" spans="2:3" x14ac:dyDescent="0.15">
      <c r="B216" s="100">
        <v>213</v>
      </c>
      <c r="C216" s="107"/>
    </row>
    <row r="217" spans="2:3" x14ac:dyDescent="0.15">
      <c r="B217" s="100">
        <v>214</v>
      </c>
      <c r="C217" s="107"/>
    </row>
    <row r="218" spans="2:3" x14ac:dyDescent="0.15">
      <c r="B218" s="100">
        <v>215</v>
      </c>
      <c r="C218" s="107"/>
    </row>
    <row r="219" spans="2:3" x14ac:dyDescent="0.15">
      <c r="B219" s="100">
        <v>216</v>
      </c>
      <c r="C219" s="107"/>
    </row>
    <row r="220" spans="2:3" x14ac:dyDescent="0.15">
      <c r="B220" s="100">
        <v>217</v>
      </c>
      <c r="C220" s="107"/>
    </row>
    <row r="221" spans="2:3" x14ac:dyDescent="0.15">
      <c r="B221" s="100">
        <v>218</v>
      </c>
      <c r="C221" s="107"/>
    </row>
    <row r="222" spans="2:3" x14ac:dyDescent="0.15">
      <c r="B222" s="100">
        <v>219</v>
      </c>
      <c r="C222" s="107"/>
    </row>
    <row r="223" spans="2:3" x14ac:dyDescent="0.15">
      <c r="B223" s="100">
        <v>220</v>
      </c>
      <c r="C223" s="107"/>
    </row>
    <row r="224" spans="2:3" x14ac:dyDescent="0.15">
      <c r="B224" s="100">
        <v>221</v>
      </c>
      <c r="C224" s="107"/>
    </row>
    <row r="225" spans="2:3" x14ac:dyDescent="0.15">
      <c r="B225" s="100">
        <v>222</v>
      </c>
      <c r="C225" s="107"/>
    </row>
    <row r="226" spans="2:3" x14ac:dyDescent="0.15">
      <c r="B226" s="100">
        <v>223</v>
      </c>
      <c r="C226" s="107"/>
    </row>
    <row r="227" spans="2:3" x14ac:dyDescent="0.15">
      <c r="B227" s="100">
        <v>224</v>
      </c>
      <c r="C227" s="107"/>
    </row>
    <row r="228" spans="2:3" x14ac:dyDescent="0.15">
      <c r="B228" s="100">
        <v>225</v>
      </c>
      <c r="C228" s="107"/>
    </row>
    <row r="229" spans="2:3" x14ac:dyDescent="0.15">
      <c r="B229" s="100">
        <v>226</v>
      </c>
      <c r="C229" s="107"/>
    </row>
    <row r="230" spans="2:3" x14ac:dyDescent="0.15">
      <c r="B230" s="100">
        <v>227</v>
      </c>
      <c r="C230" s="107"/>
    </row>
    <row r="231" spans="2:3" x14ac:dyDescent="0.15">
      <c r="B231" s="100">
        <v>228</v>
      </c>
      <c r="C231" s="107"/>
    </row>
    <row r="232" spans="2:3" x14ac:dyDescent="0.15">
      <c r="B232" s="100">
        <v>229</v>
      </c>
      <c r="C232" s="107"/>
    </row>
    <row r="233" spans="2:3" x14ac:dyDescent="0.15">
      <c r="B233" s="100">
        <v>230</v>
      </c>
      <c r="C233" s="107"/>
    </row>
    <row r="234" spans="2:3" x14ac:dyDescent="0.15">
      <c r="B234" s="100">
        <v>231</v>
      </c>
      <c r="C234" s="107"/>
    </row>
    <row r="235" spans="2:3" x14ac:dyDescent="0.15">
      <c r="B235" s="100">
        <v>232</v>
      </c>
      <c r="C235" s="107"/>
    </row>
    <row r="236" spans="2:3" x14ac:dyDescent="0.15">
      <c r="B236" s="100">
        <v>233</v>
      </c>
      <c r="C236" s="107"/>
    </row>
    <row r="237" spans="2:3" x14ac:dyDescent="0.15">
      <c r="B237" s="100">
        <v>234</v>
      </c>
      <c r="C237" s="107"/>
    </row>
    <row r="238" spans="2:3" x14ac:dyDescent="0.15">
      <c r="B238" s="100">
        <v>235</v>
      </c>
      <c r="C238" s="107"/>
    </row>
    <row r="239" spans="2:3" x14ac:dyDescent="0.15">
      <c r="B239" s="100">
        <v>236</v>
      </c>
      <c r="C239" s="107"/>
    </row>
    <row r="240" spans="2:3" x14ac:dyDescent="0.15">
      <c r="B240" s="100">
        <v>237</v>
      </c>
      <c r="C240" s="107"/>
    </row>
    <row r="241" spans="2:3" x14ac:dyDescent="0.15">
      <c r="B241" s="100">
        <v>238</v>
      </c>
      <c r="C241" s="107"/>
    </row>
    <row r="242" spans="2:3" x14ac:dyDescent="0.15">
      <c r="B242" s="100">
        <v>239</v>
      </c>
      <c r="C242" s="107"/>
    </row>
    <row r="243" spans="2:3" x14ac:dyDescent="0.15">
      <c r="B243" s="100">
        <v>240</v>
      </c>
      <c r="C243" s="107"/>
    </row>
    <row r="244" spans="2:3" x14ac:dyDescent="0.15">
      <c r="B244" s="100">
        <v>241</v>
      </c>
      <c r="C244" s="107"/>
    </row>
    <row r="245" spans="2:3" x14ac:dyDescent="0.15">
      <c r="B245" s="100">
        <v>242</v>
      </c>
      <c r="C245" s="107"/>
    </row>
    <row r="246" spans="2:3" x14ac:dyDescent="0.15">
      <c r="B246" s="100">
        <v>243</v>
      </c>
      <c r="C246" s="107"/>
    </row>
    <row r="247" spans="2:3" x14ac:dyDescent="0.15">
      <c r="B247" s="100">
        <v>244</v>
      </c>
      <c r="C247" s="107"/>
    </row>
    <row r="248" spans="2:3" x14ac:dyDescent="0.15">
      <c r="B248" s="100">
        <v>245</v>
      </c>
      <c r="C248" s="107"/>
    </row>
    <row r="249" spans="2:3" x14ac:dyDescent="0.15">
      <c r="B249" s="100">
        <v>246</v>
      </c>
      <c r="C249" s="107"/>
    </row>
    <row r="250" spans="2:3" x14ac:dyDescent="0.15">
      <c r="B250" s="100">
        <v>247</v>
      </c>
      <c r="C250" s="107"/>
    </row>
    <row r="251" spans="2:3" x14ac:dyDescent="0.15">
      <c r="B251" s="100">
        <v>248</v>
      </c>
      <c r="C251" s="107"/>
    </row>
    <row r="252" spans="2:3" x14ac:dyDescent="0.15">
      <c r="B252" s="100">
        <v>249</v>
      </c>
      <c r="C252" s="107"/>
    </row>
    <row r="253" spans="2:3" x14ac:dyDescent="0.15">
      <c r="B253" s="100">
        <v>250</v>
      </c>
      <c r="C253" s="107"/>
    </row>
    <row r="254" spans="2:3" x14ac:dyDescent="0.15">
      <c r="B254" s="100">
        <v>251</v>
      </c>
      <c r="C254" s="107"/>
    </row>
    <row r="255" spans="2:3" x14ac:dyDescent="0.15">
      <c r="B255" s="100">
        <v>252</v>
      </c>
      <c r="C255" s="107"/>
    </row>
    <row r="256" spans="2:3" x14ac:dyDescent="0.15">
      <c r="B256" s="100">
        <v>253</v>
      </c>
      <c r="C256" s="107"/>
    </row>
    <row r="257" spans="2:3" x14ac:dyDescent="0.15">
      <c r="B257" s="100">
        <v>254</v>
      </c>
      <c r="C257" s="107"/>
    </row>
    <row r="258" spans="2:3" x14ac:dyDescent="0.15">
      <c r="B258" s="100">
        <v>255</v>
      </c>
      <c r="C258" s="107"/>
    </row>
    <row r="259" spans="2:3" x14ac:dyDescent="0.15">
      <c r="B259" s="100">
        <v>256</v>
      </c>
      <c r="C259" s="107"/>
    </row>
    <row r="260" spans="2:3" x14ac:dyDescent="0.15">
      <c r="B260" s="100">
        <v>257</v>
      </c>
      <c r="C260" s="107"/>
    </row>
    <row r="261" spans="2:3" x14ac:dyDescent="0.15">
      <c r="B261" s="100">
        <v>258</v>
      </c>
      <c r="C261" s="107"/>
    </row>
    <row r="262" spans="2:3" x14ac:dyDescent="0.15">
      <c r="B262" s="100">
        <v>259</v>
      </c>
      <c r="C262" s="107"/>
    </row>
    <row r="263" spans="2:3" x14ac:dyDescent="0.15">
      <c r="B263" s="100">
        <v>260</v>
      </c>
      <c r="C263" s="107"/>
    </row>
    <row r="264" spans="2:3" x14ac:dyDescent="0.15">
      <c r="B264" s="100">
        <v>261</v>
      </c>
      <c r="C264" s="107"/>
    </row>
    <row r="265" spans="2:3" x14ac:dyDescent="0.15">
      <c r="B265" s="100">
        <v>262</v>
      </c>
      <c r="C265" s="107"/>
    </row>
    <row r="266" spans="2:3" x14ac:dyDescent="0.15">
      <c r="B266" s="100">
        <v>263</v>
      </c>
      <c r="C266" s="107"/>
    </row>
    <row r="267" spans="2:3" x14ac:dyDescent="0.15">
      <c r="B267" s="100">
        <v>264</v>
      </c>
      <c r="C267" s="107"/>
    </row>
    <row r="268" spans="2:3" x14ac:dyDescent="0.15">
      <c r="B268" s="100">
        <v>265</v>
      </c>
      <c r="C268" s="107"/>
    </row>
    <row r="269" spans="2:3" x14ac:dyDescent="0.15">
      <c r="B269" s="100">
        <v>266</v>
      </c>
      <c r="C269" s="107"/>
    </row>
    <row r="270" spans="2:3" x14ac:dyDescent="0.15">
      <c r="B270" s="100">
        <v>267</v>
      </c>
      <c r="C270" s="107"/>
    </row>
    <row r="271" spans="2:3" x14ac:dyDescent="0.15">
      <c r="B271" s="100">
        <v>268</v>
      </c>
      <c r="C271" s="107"/>
    </row>
    <row r="272" spans="2:3" x14ac:dyDescent="0.15">
      <c r="B272" s="100">
        <v>269</v>
      </c>
      <c r="C272" s="107"/>
    </row>
    <row r="273" spans="2:3" x14ac:dyDescent="0.15">
      <c r="B273" s="100">
        <v>270</v>
      </c>
      <c r="C273" s="107"/>
    </row>
    <row r="274" spans="2:3" x14ac:dyDescent="0.15">
      <c r="B274" s="100">
        <v>271</v>
      </c>
      <c r="C274" s="107"/>
    </row>
    <row r="275" spans="2:3" x14ac:dyDescent="0.15">
      <c r="B275" s="100">
        <v>272</v>
      </c>
      <c r="C275" s="107"/>
    </row>
    <row r="276" spans="2:3" x14ac:dyDescent="0.15">
      <c r="B276" s="100">
        <v>273</v>
      </c>
      <c r="C276" s="107"/>
    </row>
    <row r="277" spans="2:3" x14ac:dyDescent="0.15">
      <c r="B277" s="100">
        <v>274</v>
      </c>
      <c r="C277" s="107"/>
    </row>
    <row r="278" spans="2:3" ht="14.25" thickBot="1" x14ac:dyDescent="0.2">
      <c r="B278" s="100">
        <v>275</v>
      </c>
      <c r="C278" s="108"/>
    </row>
  </sheetData>
  <mergeCells count="1">
    <mergeCell ref="B2:C2"/>
  </mergeCells>
  <phoneticPr fontId="1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>
    <tabColor theme="9" tint="0.39997558519241921"/>
  </sheetPr>
  <dimension ref="B1:U6014"/>
  <sheetViews>
    <sheetView workbookViewId="0">
      <pane xSplit="1" ySplit="3" topLeftCell="B891" activePane="bottomRight" state="frozen"/>
      <selection pane="topRight" activeCell="B1" sqref="B1"/>
      <selection pane="bottomLeft" activeCell="A4" sqref="A4"/>
      <selection pane="bottomRight" activeCell="C909" sqref="C909"/>
    </sheetView>
  </sheetViews>
  <sheetFormatPr defaultRowHeight="13.5" x14ac:dyDescent="0.15"/>
  <cols>
    <col min="1" max="1" width="1.875" style="1" customWidth="1"/>
    <col min="2" max="2" width="7.625" style="146" customWidth="1"/>
    <col min="3" max="3" width="28.25" style="146" customWidth="1"/>
    <col min="4" max="4" width="10.375" style="300" customWidth="1"/>
    <col min="5" max="6" width="8.625" style="146" customWidth="1"/>
    <col min="7" max="7" width="8.625" style="363" customWidth="1"/>
    <col min="8" max="8" width="9" style="374"/>
    <col min="9" max="9" width="9" style="300"/>
    <col min="10" max="10" width="9" style="364"/>
    <col min="11" max="11" width="9" style="300"/>
    <col min="12" max="12" width="8.125" style="362" customWidth="1"/>
    <col min="13" max="13" width="9" style="146"/>
    <col min="14" max="14" width="26.5" style="318" customWidth="1"/>
    <col min="15" max="15" width="24.625" style="146" customWidth="1"/>
    <col min="16" max="16" width="12.375" style="146" customWidth="1"/>
    <col min="17" max="17" width="12.125" style="146" customWidth="1"/>
    <col min="18" max="21" width="9" style="146"/>
    <col min="22" max="16384" width="9" style="1"/>
  </cols>
  <sheetData>
    <row r="1" spans="2:21" ht="25.5" x14ac:dyDescent="0.25">
      <c r="B1" s="311" t="s">
        <v>459</v>
      </c>
      <c r="C1" s="312"/>
      <c r="D1" s="313" t="s">
        <v>460</v>
      </c>
      <c r="E1" s="313" t="s">
        <v>461</v>
      </c>
      <c r="F1" s="313" t="s">
        <v>462</v>
      </c>
      <c r="G1" s="314" t="s">
        <v>463</v>
      </c>
      <c r="H1" s="365" t="s">
        <v>464</v>
      </c>
      <c r="I1" s="316"/>
      <c r="J1" s="317"/>
      <c r="L1" s="315"/>
    </row>
    <row r="2" spans="2:21" ht="24.75" customHeight="1" x14ac:dyDescent="0.15">
      <c r="B2" s="1379" t="s">
        <v>465</v>
      </c>
      <c r="C2" s="1379" t="s">
        <v>466</v>
      </c>
      <c r="D2" s="1379" t="s">
        <v>467</v>
      </c>
      <c r="E2" s="1379" t="s">
        <v>468</v>
      </c>
      <c r="F2" s="1379" t="s">
        <v>469</v>
      </c>
      <c r="G2" s="1385" t="s">
        <v>470</v>
      </c>
      <c r="H2" s="1383" t="s">
        <v>471</v>
      </c>
      <c r="I2" s="1389" t="s">
        <v>295</v>
      </c>
      <c r="J2" s="1394" t="s">
        <v>296</v>
      </c>
      <c r="K2" s="1387" t="s">
        <v>472</v>
      </c>
      <c r="L2" s="1387" t="s">
        <v>473</v>
      </c>
      <c r="M2" s="1387" t="s">
        <v>297</v>
      </c>
      <c r="N2" s="1389" t="s">
        <v>474</v>
      </c>
      <c r="O2" s="1393" t="s">
        <v>475</v>
      </c>
      <c r="P2" s="1393" t="s">
        <v>621</v>
      </c>
      <c r="Q2" s="400"/>
    </row>
    <row r="3" spans="2:21" s="109" customFormat="1" x14ac:dyDescent="0.15">
      <c r="B3" s="1380"/>
      <c r="C3" s="1380"/>
      <c r="D3" s="1380"/>
      <c r="E3" s="1380"/>
      <c r="F3" s="1380"/>
      <c r="G3" s="1386"/>
      <c r="H3" s="1384"/>
      <c r="I3" s="1390"/>
      <c r="J3" s="1395"/>
      <c r="K3" s="1388"/>
      <c r="L3" s="1388"/>
      <c r="M3" s="1388"/>
      <c r="N3" s="1390"/>
      <c r="O3" s="1393"/>
      <c r="P3" s="1393"/>
      <c r="Q3" s="401"/>
      <c r="R3" s="146"/>
      <c r="S3" s="146"/>
      <c r="T3" s="146"/>
      <c r="U3" s="146"/>
    </row>
    <row r="4" spans="2:21" s="109" customFormat="1" x14ac:dyDescent="0.15">
      <c r="B4" s="110">
        <v>1</v>
      </c>
      <c r="C4" s="111" t="s">
        <v>639</v>
      </c>
      <c r="D4" s="112" t="s">
        <v>145</v>
      </c>
      <c r="E4" s="113">
        <v>1</v>
      </c>
      <c r="F4" s="114">
        <v>3.7</v>
      </c>
      <c r="G4" s="115">
        <v>275.8</v>
      </c>
      <c r="H4" s="268" t="s">
        <v>299</v>
      </c>
      <c r="I4" s="183">
        <v>400</v>
      </c>
      <c r="J4" s="444">
        <f>3600/K4*E4</f>
        <v>30</v>
      </c>
      <c r="K4" s="257">
        <v>120</v>
      </c>
      <c r="L4" s="257"/>
      <c r="M4" s="175">
        <v>0.05</v>
      </c>
      <c r="N4" s="319"/>
      <c r="O4" s="320"/>
      <c r="P4" s="433">
        <v>23</v>
      </c>
      <c r="Q4" s="321"/>
      <c r="R4" s="146"/>
      <c r="S4" s="146"/>
      <c r="T4" s="146"/>
      <c r="U4" s="146"/>
    </row>
    <row r="5" spans="2:21" s="109" customFormat="1" x14ac:dyDescent="0.15">
      <c r="B5" s="110">
        <v>2</v>
      </c>
      <c r="C5" s="111" t="s">
        <v>146</v>
      </c>
      <c r="D5" s="112" t="s">
        <v>145</v>
      </c>
      <c r="E5" s="113">
        <v>1</v>
      </c>
      <c r="F5" s="114">
        <v>3.05</v>
      </c>
      <c r="G5" s="309">
        <v>226.3</v>
      </c>
      <c r="H5" s="268" t="s">
        <v>299</v>
      </c>
      <c r="I5" s="183">
        <v>400</v>
      </c>
      <c r="J5" s="444" t="e">
        <f t="shared" ref="J5:J68" si="0">3600/K5*E5</f>
        <v>#DIV/0!</v>
      </c>
      <c r="K5" s="257"/>
      <c r="L5" s="257"/>
      <c r="M5" s="264"/>
      <c r="N5" s="322" t="s">
        <v>476</v>
      </c>
      <c r="O5" s="320"/>
      <c r="P5" s="433">
        <v>23</v>
      </c>
      <c r="Q5" s="321"/>
      <c r="R5" s="146"/>
      <c r="S5" s="146"/>
      <c r="T5" s="146"/>
      <c r="U5" s="146"/>
    </row>
    <row r="6" spans="2:21" s="109" customFormat="1" x14ac:dyDescent="0.15">
      <c r="B6" s="110">
        <v>3</v>
      </c>
      <c r="C6" s="111" t="s">
        <v>147</v>
      </c>
      <c r="D6" s="112" t="s">
        <v>145</v>
      </c>
      <c r="E6" s="113">
        <v>1</v>
      </c>
      <c r="F6" s="114">
        <v>0.65</v>
      </c>
      <c r="G6" s="309">
        <v>49.5</v>
      </c>
      <c r="H6" s="268" t="s">
        <v>299</v>
      </c>
      <c r="I6" s="183">
        <v>400</v>
      </c>
      <c r="J6" s="444" t="e">
        <f t="shared" si="0"/>
        <v>#DIV/0!</v>
      </c>
      <c r="K6" s="257"/>
      <c r="L6" s="257"/>
      <c r="M6" s="264"/>
      <c r="N6" s="322"/>
      <c r="O6" s="320"/>
      <c r="P6" s="433">
        <v>23</v>
      </c>
      <c r="Q6" s="321"/>
      <c r="R6" s="146"/>
      <c r="S6" s="146"/>
      <c r="T6" s="146"/>
      <c r="U6" s="146"/>
    </row>
    <row r="7" spans="2:21" s="109" customFormat="1" x14ac:dyDescent="0.15">
      <c r="B7" s="110">
        <v>4</v>
      </c>
      <c r="C7" s="111" t="s">
        <v>96</v>
      </c>
      <c r="D7" s="112" t="s">
        <v>145</v>
      </c>
      <c r="E7" s="113">
        <v>10</v>
      </c>
      <c r="F7" s="114">
        <v>0.12</v>
      </c>
      <c r="G7" s="115">
        <v>9.9</v>
      </c>
      <c r="H7" s="268" t="s">
        <v>300</v>
      </c>
      <c r="I7" s="183" t="s">
        <v>640</v>
      </c>
      <c r="J7" s="444">
        <f t="shared" si="0"/>
        <v>400</v>
      </c>
      <c r="K7" s="257">
        <v>90</v>
      </c>
      <c r="L7" s="257"/>
      <c r="M7" s="264"/>
      <c r="N7" s="322"/>
      <c r="O7" s="320"/>
      <c r="P7" s="433">
        <v>23</v>
      </c>
      <c r="Q7" s="321"/>
      <c r="R7" s="146"/>
      <c r="S7" s="146"/>
      <c r="T7" s="146"/>
      <c r="U7" s="146"/>
    </row>
    <row r="8" spans="2:21" s="109" customFormat="1" x14ac:dyDescent="0.15">
      <c r="B8" s="110">
        <v>5</v>
      </c>
      <c r="C8" s="111" t="s">
        <v>641</v>
      </c>
      <c r="D8" s="112" t="s">
        <v>145</v>
      </c>
      <c r="E8" s="113">
        <v>1</v>
      </c>
      <c r="F8" s="114">
        <v>1.35</v>
      </c>
      <c r="G8" s="115">
        <v>93.8</v>
      </c>
      <c r="H8" s="268"/>
      <c r="I8" s="183">
        <v>400</v>
      </c>
      <c r="J8" s="444" t="e">
        <f t="shared" si="0"/>
        <v>#DIV/0!</v>
      </c>
      <c r="K8" s="257"/>
      <c r="L8" s="257"/>
      <c r="M8" s="264"/>
      <c r="N8" s="322"/>
      <c r="O8" s="320"/>
      <c r="P8" s="433">
        <v>23</v>
      </c>
      <c r="Q8" s="321"/>
      <c r="R8" s="146"/>
      <c r="S8" s="146"/>
      <c r="T8" s="146"/>
      <c r="U8" s="146"/>
    </row>
    <row r="9" spans="2:21" s="109" customFormat="1" x14ac:dyDescent="0.15">
      <c r="B9" s="110">
        <v>6</v>
      </c>
      <c r="C9" s="111" t="s">
        <v>642</v>
      </c>
      <c r="D9" s="116" t="s">
        <v>643</v>
      </c>
      <c r="E9" s="113">
        <v>1</v>
      </c>
      <c r="F9" s="114">
        <v>10.1</v>
      </c>
      <c r="G9" s="115">
        <v>575.29999999999995</v>
      </c>
      <c r="H9" s="268"/>
      <c r="I9" s="183">
        <v>935</v>
      </c>
      <c r="J9" s="444">
        <f t="shared" si="0"/>
        <v>17.142857142857142</v>
      </c>
      <c r="K9" s="257">
        <v>210</v>
      </c>
      <c r="L9" s="257"/>
      <c r="M9" s="264"/>
      <c r="N9" s="322"/>
      <c r="O9" s="320" t="s">
        <v>477</v>
      </c>
      <c r="P9" s="257">
        <v>20.8</v>
      </c>
      <c r="Q9" s="321"/>
      <c r="R9" s="146"/>
      <c r="S9" s="146"/>
      <c r="T9" s="146"/>
      <c r="U9" s="146"/>
    </row>
    <row r="10" spans="2:21" s="109" customFormat="1" x14ac:dyDescent="0.15">
      <c r="B10" s="110">
        <v>7</v>
      </c>
      <c r="C10" s="111" t="s">
        <v>644</v>
      </c>
      <c r="D10" s="116" t="s">
        <v>643</v>
      </c>
      <c r="E10" s="113">
        <v>1</v>
      </c>
      <c r="F10" s="114">
        <v>14.3</v>
      </c>
      <c r="G10" s="115">
        <v>835.9</v>
      </c>
      <c r="H10" s="268"/>
      <c r="I10" s="183">
        <v>935</v>
      </c>
      <c r="J10" s="444" t="e">
        <f t="shared" si="0"/>
        <v>#DIV/0!</v>
      </c>
      <c r="K10" s="257"/>
      <c r="L10" s="257"/>
      <c r="M10" s="264"/>
      <c r="N10" s="322"/>
      <c r="O10" s="320"/>
      <c r="P10" s="257">
        <v>20.8</v>
      </c>
      <c r="Q10" s="321"/>
      <c r="R10" s="146"/>
      <c r="S10" s="146"/>
      <c r="T10" s="146"/>
      <c r="U10" s="146"/>
    </row>
    <row r="11" spans="2:21" s="109" customFormat="1" x14ac:dyDescent="0.15">
      <c r="B11" s="110">
        <v>8</v>
      </c>
      <c r="C11" s="111" t="s">
        <v>645</v>
      </c>
      <c r="D11" s="116" t="s">
        <v>643</v>
      </c>
      <c r="E11" s="113">
        <v>2</v>
      </c>
      <c r="F11" s="114">
        <v>1.7</v>
      </c>
      <c r="G11" s="115">
        <v>90.8</v>
      </c>
      <c r="H11" s="268" t="s">
        <v>301</v>
      </c>
      <c r="I11" s="183">
        <v>500</v>
      </c>
      <c r="J11" s="444">
        <f t="shared" si="0"/>
        <v>65.454545454545453</v>
      </c>
      <c r="K11" s="257">
        <v>110</v>
      </c>
      <c r="L11" s="257">
        <v>100</v>
      </c>
      <c r="M11" s="264"/>
      <c r="N11" s="322"/>
      <c r="O11" s="320"/>
      <c r="P11" s="257">
        <v>20.8</v>
      </c>
      <c r="Q11" s="321"/>
      <c r="R11" s="146"/>
      <c r="S11" s="146"/>
      <c r="T11" s="146"/>
      <c r="U11" s="146"/>
    </row>
    <row r="12" spans="2:21" s="109" customFormat="1" x14ac:dyDescent="0.15">
      <c r="B12" s="110">
        <v>9</v>
      </c>
      <c r="C12" s="111" t="s">
        <v>646</v>
      </c>
      <c r="D12" s="112" t="s">
        <v>145</v>
      </c>
      <c r="E12" s="113">
        <v>1</v>
      </c>
      <c r="F12" s="114">
        <v>2.2999999999999998</v>
      </c>
      <c r="G12" s="115">
        <v>191.9</v>
      </c>
      <c r="H12" s="268"/>
      <c r="I12" s="183">
        <v>400</v>
      </c>
      <c r="J12" s="444" t="e">
        <f t="shared" si="0"/>
        <v>#DIV/0!</v>
      </c>
      <c r="K12" s="257"/>
      <c r="L12" s="257"/>
      <c r="M12" s="264"/>
      <c r="N12" s="322"/>
      <c r="O12" s="320"/>
      <c r="P12" s="433">
        <v>23</v>
      </c>
      <c r="Q12" s="321"/>
      <c r="R12" s="146"/>
      <c r="S12" s="146"/>
      <c r="T12" s="146"/>
      <c r="U12" s="146"/>
    </row>
    <row r="13" spans="2:21" s="109" customFormat="1" x14ac:dyDescent="0.15">
      <c r="B13" s="110">
        <v>10</v>
      </c>
      <c r="C13" s="111" t="s">
        <v>647</v>
      </c>
      <c r="D13" s="112" t="s">
        <v>145</v>
      </c>
      <c r="E13" s="113">
        <v>2</v>
      </c>
      <c r="F13" s="114">
        <v>0.7</v>
      </c>
      <c r="G13" s="115">
        <v>62.7</v>
      </c>
      <c r="H13" s="268"/>
      <c r="I13" s="183">
        <v>400</v>
      </c>
      <c r="J13" s="444" t="e">
        <f t="shared" si="0"/>
        <v>#DIV/0!</v>
      </c>
      <c r="K13" s="257"/>
      <c r="L13" s="257"/>
      <c r="M13" s="264"/>
      <c r="N13" s="322"/>
      <c r="O13" s="320"/>
      <c r="P13" s="433">
        <v>23</v>
      </c>
      <c r="Q13" s="321"/>
      <c r="R13" s="146"/>
      <c r="S13" s="146"/>
      <c r="T13" s="146"/>
      <c r="U13" s="146"/>
    </row>
    <row r="14" spans="2:21" s="109" customFormat="1" x14ac:dyDescent="0.15">
      <c r="B14" s="110">
        <v>11</v>
      </c>
      <c r="C14" s="111" t="s">
        <v>648</v>
      </c>
      <c r="D14" s="116"/>
      <c r="E14" s="113" t="s">
        <v>649</v>
      </c>
      <c r="F14" s="114">
        <v>7.8</v>
      </c>
      <c r="G14" s="115">
        <v>584.70000000000005</v>
      </c>
      <c r="H14" s="268"/>
      <c r="I14" s="183" t="s">
        <v>650</v>
      </c>
      <c r="J14" s="444" t="e">
        <f t="shared" si="0"/>
        <v>#DIV/0!</v>
      </c>
      <c r="K14" s="257"/>
      <c r="L14" s="257"/>
      <c r="M14" s="264"/>
      <c r="N14" s="322"/>
      <c r="O14" s="320" t="s">
        <v>477</v>
      </c>
      <c r="P14" s="257"/>
      <c r="Q14" s="321"/>
      <c r="R14" s="146"/>
      <c r="S14" s="146"/>
      <c r="T14" s="146"/>
      <c r="U14" s="146"/>
    </row>
    <row r="15" spans="2:21" s="109" customFormat="1" x14ac:dyDescent="0.15">
      <c r="B15" s="110">
        <v>12</v>
      </c>
      <c r="C15" s="111" t="s">
        <v>148</v>
      </c>
      <c r="D15" s="112" t="s">
        <v>145</v>
      </c>
      <c r="E15" s="113">
        <v>1</v>
      </c>
      <c r="F15" s="114">
        <v>7.4</v>
      </c>
      <c r="G15" s="115">
        <v>485.5</v>
      </c>
      <c r="H15" s="268"/>
      <c r="I15" s="183"/>
      <c r="J15" s="444" t="e">
        <f t="shared" si="0"/>
        <v>#DIV/0!</v>
      </c>
      <c r="K15" s="257"/>
      <c r="L15" s="257"/>
      <c r="M15" s="264"/>
      <c r="N15" s="322"/>
      <c r="O15" s="320" t="s">
        <v>477</v>
      </c>
      <c r="P15" s="433">
        <v>23</v>
      </c>
      <c r="Q15" s="321"/>
      <c r="R15" s="146"/>
      <c r="S15" s="146"/>
      <c r="T15" s="146"/>
      <c r="U15" s="146"/>
    </row>
    <row r="16" spans="2:21" s="109" customFormat="1" x14ac:dyDescent="0.15">
      <c r="B16" s="110">
        <v>13</v>
      </c>
      <c r="C16" s="111" t="s">
        <v>149</v>
      </c>
      <c r="D16" s="112" t="s">
        <v>145</v>
      </c>
      <c r="E16" s="113">
        <v>1</v>
      </c>
      <c r="F16" s="117">
        <v>0.2</v>
      </c>
      <c r="G16" s="115">
        <v>99.2</v>
      </c>
      <c r="H16" s="268"/>
      <c r="I16" s="183"/>
      <c r="J16" s="444" t="e">
        <f t="shared" si="0"/>
        <v>#DIV/0!</v>
      </c>
      <c r="K16" s="257"/>
      <c r="L16" s="257"/>
      <c r="M16" s="264"/>
      <c r="N16" s="322"/>
      <c r="O16" s="320" t="s">
        <v>477</v>
      </c>
      <c r="P16" s="433">
        <v>23</v>
      </c>
      <c r="Q16" s="321"/>
      <c r="R16" s="146"/>
      <c r="S16" s="146"/>
      <c r="T16" s="146"/>
      <c r="U16" s="146"/>
    </row>
    <row r="17" spans="2:21" s="109" customFormat="1" x14ac:dyDescent="0.15">
      <c r="B17" s="110">
        <v>14</v>
      </c>
      <c r="C17" s="111" t="s">
        <v>651</v>
      </c>
      <c r="D17" s="112" t="s">
        <v>145</v>
      </c>
      <c r="E17" s="113">
        <v>1</v>
      </c>
      <c r="F17" s="114">
        <v>1.32</v>
      </c>
      <c r="G17" s="115">
        <v>97.5</v>
      </c>
      <c r="H17" s="268"/>
      <c r="I17" s="183"/>
      <c r="J17" s="444" t="e">
        <f t="shared" si="0"/>
        <v>#DIV/0!</v>
      </c>
      <c r="K17" s="257"/>
      <c r="L17" s="257"/>
      <c r="M17" s="264"/>
      <c r="N17" s="322"/>
      <c r="O17" s="320"/>
      <c r="P17" s="433">
        <v>23</v>
      </c>
      <c r="Q17" s="321"/>
      <c r="R17" s="146"/>
      <c r="S17" s="146"/>
      <c r="T17" s="146"/>
      <c r="U17" s="146"/>
    </row>
    <row r="18" spans="2:21" s="109" customFormat="1" x14ac:dyDescent="0.15">
      <c r="B18" s="110">
        <v>15</v>
      </c>
      <c r="C18" s="111" t="s">
        <v>652</v>
      </c>
      <c r="D18" s="112" t="s">
        <v>145</v>
      </c>
      <c r="E18" s="113">
        <v>1</v>
      </c>
      <c r="F18" s="114">
        <v>11.9</v>
      </c>
      <c r="G18" s="115">
        <v>805.1</v>
      </c>
      <c r="H18" s="268"/>
      <c r="I18" s="183"/>
      <c r="J18" s="444" t="e">
        <f t="shared" si="0"/>
        <v>#DIV/0!</v>
      </c>
      <c r="K18" s="257"/>
      <c r="L18" s="257"/>
      <c r="M18" s="264"/>
      <c r="N18" s="322"/>
      <c r="O18" s="320"/>
      <c r="P18" s="433">
        <v>23</v>
      </c>
      <c r="Q18" s="321"/>
      <c r="R18" s="146"/>
      <c r="S18" s="146"/>
      <c r="T18" s="146"/>
      <c r="U18" s="146"/>
    </row>
    <row r="19" spans="2:21" s="109" customFormat="1" x14ac:dyDescent="0.15">
      <c r="B19" s="110">
        <v>16</v>
      </c>
      <c r="C19" s="111" t="s">
        <v>653</v>
      </c>
      <c r="D19" s="112" t="s">
        <v>145</v>
      </c>
      <c r="E19" s="113">
        <v>2</v>
      </c>
      <c r="F19" s="114">
        <v>2.5</v>
      </c>
      <c r="G19" s="115">
        <v>190.9</v>
      </c>
      <c r="H19" s="268" t="s">
        <v>302</v>
      </c>
      <c r="I19" s="183">
        <v>500</v>
      </c>
      <c r="J19" s="444">
        <f t="shared" si="0"/>
        <v>49.655172413793103</v>
      </c>
      <c r="K19" s="257">
        <v>145</v>
      </c>
      <c r="L19" s="257"/>
      <c r="M19" s="266"/>
      <c r="N19" s="323"/>
      <c r="O19" s="320"/>
      <c r="P19" s="433">
        <v>23</v>
      </c>
      <c r="Q19" s="321"/>
      <c r="R19" s="146"/>
      <c r="S19" s="146"/>
      <c r="T19" s="146"/>
      <c r="U19" s="146"/>
    </row>
    <row r="20" spans="2:21" s="109" customFormat="1" x14ac:dyDescent="0.15">
      <c r="B20" s="110">
        <v>17</v>
      </c>
      <c r="C20" s="111" t="s">
        <v>654</v>
      </c>
      <c r="D20" s="116"/>
      <c r="E20" s="113" t="s">
        <v>649</v>
      </c>
      <c r="F20" s="114">
        <v>11.4</v>
      </c>
      <c r="G20" s="115">
        <v>718.6</v>
      </c>
      <c r="H20" s="268" t="s">
        <v>303</v>
      </c>
      <c r="I20" s="183">
        <v>500</v>
      </c>
      <c r="J20" s="444" t="e">
        <f t="shared" si="0"/>
        <v>#DIV/0!</v>
      </c>
      <c r="K20" s="257"/>
      <c r="L20" s="257"/>
      <c r="M20" s="264"/>
      <c r="N20" s="322"/>
      <c r="O20" s="320"/>
      <c r="P20" s="257"/>
      <c r="Q20" s="321"/>
      <c r="R20" s="146"/>
      <c r="S20" s="146"/>
      <c r="T20" s="146"/>
      <c r="U20" s="146"/>
    </row>
    <row r="21" spans="2:21" s="109" customFormat="1" x14ac:dyDescent="0.15">
      <c r="B21" s="110">
        <v>18</v>
      </c>
      <c r="C21" s="111" t="s">
        <v>150</v>
      </c>
      <c r="D21" s="112" t="s">
        <v>145</v>
      </c>
      <c r="E21" s="113">
        <v>1</v>
      </c>
      <c r="F21" s="114">
        <v>7.5</v>
      </c>
      <c r="G21" s="118">
        <v>472.7</v>
      </c>
      <c r="H21" s="268" t="s">
        <v>303</v>
      </c>
      <c r="I21" s="183">
        <v>500</v>
      </c>
      <c r="J21" s="444">
        <f t="shared" si="0"/>
        <v>24.827586206896552</v>
      </c>
      <c r="K21" s="257">
        <v>145</v>
      </c>
      <c r="L21" s="257"/>
      <c r="M21" s="264"/>
      <c r="N21" s="322"/>
      <c r="O21" s="320"/>
      <c r="P21" s="433">
        <v>23</v>
      </c>
      <c r="Q21" s="321"/>
      <c r="R21" s="146"/>
      <c r="S21" s="146"/>
      <c r="T21" s="146"/>
      <c r="U21" s="146"/>
    </row>
    <row r="22" spans="2:21" s="109" customFormat="1" x14ac:dyDescent="0.15">
      <c r="B22" s="110">
        <v>19</v>
      </c>
      <c r="C22" s="111" t="s">
        <v>151</v>
      </c>
      <c r="D22" s="112" t="s">
        <v>145</v>
      </c>
      <c r="E22" s="113">
        <v>1</v>
      </c>
      <c r="F22" s="114">
        <v>3.9</v>
      </c>
      <c r="G22" s="118">
        <v>245.9</v>
      </c>
      <c r="H22" s="268" t="s">
        <v>303</v>
      </c>
      <c r="I22" s="183">
        <v>400</v>
      </c>
      <c r="J22" s="444">
        <f t="shared" si="0"/>
        <v>27.692307692307693</v>
      </c>
      <c r="K22" s="257">
        <v>130</v>
      </c>
      <c r="L22" s="257"/>
      <c r="M22" s="264"/>
      <c r="N22" s="322"/>
      <c r="O22" s="320"/>
      <c r="P22" s="433">
        <v>23</v>
      </c>
      <c r="Q22" s="321"/>
      <c r="R22" s="146"/>
      <c r="S22" s="146"/>
      <c r="T22" s="146"/>
      <c r="U22" s="146"/>
    </row>
    <row r="23" spans="2:21" s="109" customFormat="1" x14ac:dyDescent="0.15">
      <c r="B23" s="110">
        <v>20</v>
      </c>
      <c r="C23" s="111" t="s">
        <v>655</v>
      </c>
      <c r="D23" s="116"/>
      <c r="E23" s="113" t="s">
        <v>649</v>
      </c>
      <c r="F23" s="114">
        <v>11.4</v>
      </c>
      <c r="G23" s="115">
        <v>718.6</v>
      </c>
      <c r="H23" s="268" t="s">
        <v>304</v>
      </c>
      <c r="I23" s="183">
        <v>500</v>
      </c>
      <c r="J23" s="444" t="e">
        <f t="shared" si="0"/>
        <v>#DIV/0!</v>
      </c>
      <c r="K23" s="257"/>
      <c r="L23" s="257"/>
      <c r="M23" s="264"/>
      <c r="N23" s="322"/>
      <c r="O23" s="320"/>
      <c r="P23" s="257"/>
      <c r="Q23" s="321"/>
      <c r="R23" s="146"/>
      <c r="S23" s="146"/>
      <c r="T23" s="146"/>
      <c r="U23" s="146"/>
    </row>
    <row r="24" spans="2:21" s="109" customFormat="1" x14ac:dyDescent="0.15">
      <c r="B24" s="110">
        <v>21</v>
      </c>
      <c r="C24" s="111" t="s">
        <v>152</v>
      </c>
      <c r="D24" s="112" t="s">
        <v>145</v>
      </c>
      <c r="E24" s="113">
        <v>1</v>
      </c>
      <c r="F24" s="114">
        <v>7.5</v>
      </c>
      <c r="G24" s="118">
        <v>472.7</v>
      </c>
      <c r="H24" s="268" t="s">
        <v>304</v>
      </c>
      <c r="I24" s="183">
        <v>500</v>
      </c>
      <c r="J24" s="444">
        <f t="shared" si="0"/>
        <v>24.827586206896552</v>
      </c>
      <c r="K24" s="257">
        <v>145</v>
      </c>
      <c r="L24" s="257"/>
      <c r="M24" s="264"/>
      <c r="N24" s="322"/>
      <c r="O24" s="320"/>
      <c r="P24" s="433">
        <v>23</v>
      </c>
      <c r="Q24" s="321"/>
      <c r="R24" s="146"/>
      <c r="S24" s="146"/>
      <c r="T24" s="146"/>
      <c r="U24" s="146"/>
    </row>
    <row r="25" spans="2:21" s="109" customFormat="1" x14ac:dyDescent="0.15">
      <c r="B25" s="110">
        <v>22</v>
      </c>
      <c r="C25" s="111" t="s">
        <v>153</v>
      </c>
      <c r="D25" s="112" t="s">
        <v>145</v>
      </c>
      <c r="E25" s="113">
        <v>1</v>
      </c>
      <c r="F25" s="114">
        <v>3.9</v>
      </c>
      <c r="G25" s="118">
        <v>245.9</v>
      </c>
      <c r="H25" s="268" t="s">
        <v>304</v>
      </c>
      <c r="I25" s="183">
        <v>400</v>
      </c>
      <c r="J25" s="444">
        <f t="shared" si="0"/>
        <v>27.692307692307693</v>
      </c>
      <c r="K25" s="257">
        <v>130</v>
      </c>
      <c r="L25" s="257"/>
      <c r="M25" s="264"/>
      <c r="N25" s="322"/>
      <c r="O25" s="320"/>
      <c r="P25" s="433">
        <v>23</v>
      </c>
      <c r="Q25" s="321"/>
      <c r="R25" s="146"/>
      <c r="S25" s="146"/>
      <c r="T25" s="146"/>
      <c r="U25" s="146"/>
    </row>
    <row r="26" spans="2:21" s="109" customFormat="1" x14ac:dyDescent="0.15">
      <c r="B26" s="110">
        <v>23</v>
      </c>
      <c r="C26" s="111" t="s">
        <v>656</v>
      </c>
      <c r="D26" s="112" t="s">
        <v>145</v>
      </c>
      <c r="E26" s="113">
        <v>1</v>
      </c>
      <c r="F26" s="114">
        <v>1.2</v>
      </c>
      <c r="G26" s="115">
        <v>94.4</v>
      </c>
      <c r="H26" s="268"/>
      <c r="I26" s="183">
        <v>300</v>
      </c>
      <c r="J26" s="444" t="e">
        <f t="shared" si="0"/>
        <v>#DIV/0!</v>
      </c>
      <c r="K26" s="257"/>
      <c r="L26" s="257"/>
      <c r="M26" s="264"/>
      <c r="N26" s="322"/>
      <c r="O26" s="320"/>
      <c r="P26" s="433">
        <v>23</v>
      </c>
      <c r="Q26" s="321"/>
      <c r="R26" s="146"/>
      <c r="S26" s="146"/>
      <c r="T26" s="146"/>
      <c r="U26" s="146"/>
    </row>
    <row r="27" spans="2:21" s="109" customFormat="1" x14ac:dyDescent="0.15">
      <c r="B27" s="110">
        <v>24</v>
      </c>
      <c r="C27" s="111" t="s">
        <v>627</v>
      </c>
      <c r="D27" s="112" t="s">
        <v>145</v>
      </c>
      <c r="E27" s="113">
        <v>2</v>
      </c>
      <c r="F27" s="114">
        <v>0.12</v>
      </c>
      <c r="G27" s="115">
        <v>19.7</v>
      </c>
      <c r="H27" s="268" t="s">
        <v>305</v>
      </c>
      <c r="I27" s="183">
        <v>300</v>
      </c>
      <c r="J27" s="444">
        <f t="shared" si="0"/>
        <v>110.76923076923077</v>
      </c>
      <c r="K27" s="257">
        <v>65</v>
      </c>
      <c r="L27" s="257"/>
      <c r="M27" s="264"/>
      <c r="N27" s="322"/>
      <c r="O27" s="320"/>
      <c r="P27" s="433">
        <v>23</v>
      </c>
      <c r="Q27" s="321"/>
      <c r="R27" s="146"/>
      <c r="S27" s="146"/>
      <c r="T27" s="146"/>
      <c r="U27" s="146"/>
    </row>
    <row r="28" spans="2:21" s="109" customFormat="1" ht="13.5" customHeight="1" x14ac:dyDescent="0.15">
      <c r="B28" s="110">
        <v>25</v>
      </c>
      <c r="C28" s="111" t="s">
        <v>657</v>
      </c>
      <c r="D28" s="112" t="s">
        <v>145</v>
      </c>
      <c r="E28" s="113">
        <v>2</v>
      </c>
      <c r="F28" s="114">
        <v>3.2</v>
      </c>
      <c r="G28" s="115">
        <v>276.3</v>
      </c>
      <c r="H28" s="268" t="s">
        <v>306</v>
      </c>
      <c r="I28" s="183">
        <v>400</v>
      </c>
      <c r="J28" s="444">
        <f t="shared" si="0"/>
        <v>30</v>
      </c>
      <c r="K28" s="257">
        <v>240</v>
      </c>
      <c r="L28" s="257"/>
      <c r="M28" s="264"/>
      <c r="N28" s="322"/>
      <c r="O28" s="320"/>
      <c r="P28" s="433">
        <v>23</v>
      </c>
      <c r="Q28" s="321"/>
      <c r="R28" s="146"/>
      <c r="S28" s="146"/>
      <c r="T28" s="146"/>
      <c r="U28" s="146"/>
    </row>
    <row r="29" spans="2:21" s="109" customFormat="1" x14ac:dyDescent="0.15">
      <c r="B29" s="110">
        <v>26</v>
      </c>
      <c r="C29" s="111" t="s">
        <v>658</v>
      </c>
      <c r="D29" s="112" t="s">
        <v>145</v>
      </c>
      <c r="E29" s="113">
        <v>1</v>
      </c>
      <c r="F29" s="114">
        <v>8.35</v>
      </c>
      <c r="G29" s="115">
        <v>499.3</v>
      </c>
      <c r="H29" s="268"/>
      <c r="I29" s="183"/>
      <c r="J29" s="444" t="e">
        <f t="shared" si="0"/>
        <v>#DIV/0!</v>
      </c>
      <c r="K29" s="257"/>
      <c r="L29" s="257"/>
      <c r="M29" s="264"/>
      <c r="N29" s="322"/>
      <c r="O29" s="320"/>
      <c r="P29" s="433">
        <v>23</v>
      </c>
      <c r="Q29" s="321"/>
      <c r="R29" s="146"/>
      <c r="S29" s="146"/>
      <c r="T29" s="146"/>
      <c r="U29" s="146"/>
    </row>
    <row r="30" spans="2:21" s="109" customFormat="1" x14ac:dyDescent="0.15">
      <c r="B30" s="110">
        <v>27</v>
      </c>
      <c r="C30" s="111" t="s">
        <v>659</v>
      </c>
      <c r="D30" s="112" t="s">
        <v>145</v>
      </c>
      <c r="E30" s="113">
        <v>1</v>
      </c>
      <c r="F30" s="114">
        <v>8.35</v>
      </c>
      <c r="G30" s="115">
        <v>499.3</v>
      </c>
      <c r="H30" s="268"/>
      <c r="I30" s="183"/>
      <c r="J30" s="444" t="e">
        <f t="shared" si="0"/>
        <v>#DIV/0!</v>
      </c>
      <c r="K30" s="257"/>
      <c r="L30" s="257"/>
      <c r="M30" s="264"/>
      <c r="N30" s="322"/>
      <c r="O30" s="663" t="s">
        <v>1342</v>
      </c>
      <c r="P30" s="433">
        <v>23</v>
      </c>
      <c r="Q30" s="321"/>
      <c r="R30" s="146"/>
      <c r="S30" s="146"/>
      <c r="T30" s="146"/>
      <c r="U30" s="146"/>
    </row>
    <row r="31" spans="2:21" s="109" customFormat="1" x14ac:dyDescent="0.15">
      <c r="B31" s="110">
        <v>28</v>
      </c>
      <c r="C31" s="111" t="s">
        <v>660</v>
      </c>
      <c r="D31" s="116"/>
      <c r="E31" s="113" t="s">
        <v>649</v>
      </c>
      <c r="F31" s="114">
        <v>17.2</v>
      </c>
      <c r="G31" s="115">
        <v>1133</v>
      </c>
      <c r="H31" s="268" t="s">
        <v>307</v>
      </c>
      <c r="I31" s="183" t="s">
        <v>650</v>
      </c>
      <c r="J31" s="444" t="e">
        <f t="shared" si="0"/>
        <v>#DIV/0!</v>
      </c>
      <c r="K31" s="257"/>
      <c r="L31" s="257"/>
      <c r="M31" s="264"/>
      <c r="N31" s="322"/>
      <c r="O31" s="320"/>
      <c r="P31" s="257"/>
      <c r="Q31" s="321"/>
      <c r="R31" s="146"/>
      <c r="S31" s="146"/>
      <c r="T31" s="146"/>
      <c r="U31" s="146"/>
    </row>
    <row r="32" spans="2:21" s="109" customFormat="1" x14ac:dyDescent="0.15">
      <c r="B32" s="110">
        <v>29</v>
      </c>
      <c r="C32" s="111" t="s">
        <v>154</v>
      </c>
      <c r="D32" s="112" t="s">
        <v>145</v>
      </c>
      <c r="E32" s="113">
        <v>1</v>
      </c>
      <c r="F32" s="114">
        <v>6.5</v>
      </c>
      <c r="G32" s="115">
        <v>340.5</v>
      </c>
      <c r="H32" s="268" t="s">
        <v>307</v>
      </c>
      <c r="I32" s="183">
        <v>500</v>
      </c>
      <c r="J32" s="444">
        <f t="shared" si="0"/>
        <v>17.142857142857142</v>
      </c>
      <c r="K32" s="257">
        <v>210</v>
      </c>
      <c r="L32" s="257"/>
      <c r="M32" s="264"/>
      <c r="N32" s="322"/>
      <c r="O32" s="320"/>
      <c r="P32" s="433">
        <v>23</v>
      </c>
      <c r="Q32" s="321"/>
      <c r="R32" s="146"/>
      <c r="S32" s="146"/>
      <c r="T32" s="146"/>
      <c r="U32" s="146"/>
    </row>
    <row r="33" spans="2:21" s="109" customFormat="1" x14ac:dyDescent="0.15">
      <c r="B33" s="110">
        <v>30</v>
      </c>
      <c r="C33" s="111" t="s">
        <v>155</v>
      </c>
      <c r="D33" s="112" t="s">
        <v>145</v>
      </c>
      <c r="E33" s="113">
        <v>1</v>
      </c>
      <c r="F33" s="114">
        <v>10.7</v>
      </c>
      <c r="G33" s="115">
        <v>670.32</v>
      </c>
      <c r="H33" s="268" t="s">
        <v>307</v>
      </c>
      <c r="I33" s="183">
        <v>500</v>
      </c>
      <c r="J33" s="444">
        <f t="shared" si="0"/>
        <v>17.142857142857142</v>
      </c>
      <c r="K33" s="257">
        <v>210</v>
      </c>
      <c r="L33" s="257"/>
      <c r="M33" s="264"/>
      <c r="N33" s="322"/>
      <c r="O33" s="320"/>
      <c r="P33" s="433">
        <v>23</v>
      </c>
      <c r="Q33" s="321"/>
      <c r="R33" s="146"/>
      <c r="S33" s="146"/>
      <c r="T33" s="146"/>
      <c r="U33" s="146"/>
    </row>
    <row r="34" spans="2:21" s="109" customFormat="1" x14ac:dyDescent="0.15">
      <c r="B34" s="110">
        <v>31</v>
      </c>
      <c r="C34" s="111" t="s">
        <v>661</v>
      </c>
      <c r="D34" s="116"/>
      <c r="E34" s="113" t="s">
        <v>649</v>
      </c>
      <c r="F34" s="114">
        <v>17.2</v>
      </c>
      <c r="G34" s="115">
        <v>1149</v>
      </c>
      <c r="H34" s="268" t="s">
        <v>308</v>
      </c>
      <c r="I34" s="183">
        <v>500</v>
      </c>
      <c r="J34" s="444" t="e">
        <f t="shared" si="0"/>
        <v>#DIV/0!</v>
      </c>
      <c r="K34" s="257"/>
      <c r="L34" s="257"/>
      <c r="M34" s="264"/>
      <c r="N34" s="322"/>
      <c r="O34" s="320"/>
      <c r="P34" s="257"/>
      <c r="Q34" s="321"/>
      <c r="R34" s="146"/>
      <c r="S34" s="146"/>
      <c r="T34" s="146"/>
      <c r="U34" s="146"/>
    </row>
    <row r="35" spans="2:21" s="109" customFormat="1" x14ac:dyDescent="0.15">
      <c r="B35" s="110">
        <v>32</v>
      </c>
      <c r="C35" s="111" t="s">
        <v>156</v>
      </c>
      <c r="D35" s="112" t="s">
        <v>145</v>
      </c>
      <c r="E35" s="113">
        <v>1</v>
      </c>
      <c r="F35" s="114">
        <v>6.5</v>
      </c>
      <c r="G35" s="115">
        <v>402</v>
      </c>
      <c r="H35" s="268" t="s">
        <v>308</v>
      </c>
      <c r="I35" s="183" t="s">
        <v>650</v>
      </c>
      <c r="J35" s="444">
        <f t="shared" si="0"/>
        <v>17.142857142857142</v>
      </c>
      <c r="K35" s="257">
        <v>210</v>
      </c>
      <c r="L35" s="257"/>
      <c r="M35" s="264"/>
      <c r="N35" s="322"/>
      <c r="O35" s="320"/>
      <c r="P35" s="433">
        <v>23</v>
      </c>
      <c r="Q35" s="321"/>
      <c r="R35" s="146"/>
      <c r="S35" s="146"/>
      <c r="T35" s="146"/>
      <c r="U35" s="146"/>
    </row>
    <row r="36" spans="2:21" s="109" customFormat="1" x14ac:dyDescent="0.15">
      <c r="B36" s="110">
        <v>33</v>
      </c>
      <c r="C36" s="111" t="s">
        <v>157</v>
      </c>
      <c r="D36" s="112" t="s">
        <v>145</v>
      </c>
      <c r="E36" s="113">
        <v>1</v>
      </c>
      <c r="F36" s="114">
        <v>10.7</v>
      </c>
      <c r="G36" s="115">
        <v>628.5</v>
      </c>
      <c r="H36" s="268" t="s">
        <v>308</v>
      </c>
      <c r="I36" s="183">
        <v>500</v>
      </c>
      <c r="J36" s="444">
        <f t="shared" si="0"/>
        <v>12</v>
      </c>
      <c r="K36" s="257">
        <v>300</v>
      </c>
      <c r="L36" s="257"/>
      <c r="M36" s="264"/>
      <c r="N36" s="322"/>
      <c r="O36" s="320"/>
      <c r="P36" s="433">
        <v>23</v>
      </c>
      <c r="Q36" s="321"/>
      <c r="R36" s="146"/>
      <c r="S36" s="146"/>
      <c r="T36" s="146"/>
      <c r="U36" s="146"/>
    </row>
    <row r="37" spans="2:21" s="109" customFormat="1" x14ac:dyDescent="0.15">
      <c r="B37" s="110">
        <v>34</v>
      </c>
      <c r="C37" s="111" t="s">
        <v>662</v>
      </c>
      <c r="D37" s="112" t="s">
        <v>145</v>
      </c>
      <c r="E37" s="113">
        <v>1</v>
      </c>
      <c r="F37" s="114"/>
      <c r="G37" s="115"/>
      <c r="H37" s="268"/>
      <c r="I37" s="183">
        <v>400</v>
      </c>
      <c r="J37" s="444">
        <f t="shared" si="0"/>
        <v>20</v>
      </c>
      <c r="K37" s="257">
        <v>180</v>
      </c>
      <c r="L37" s="257"/>
      <c r="M37" s="264"/>
      <c r="N37" s="322"/>
      <c r="O37" s="320"/>
      <c r="P37" s="433">
        <v>23</v>
      </c>
      <c r="Q37" s="321"/>
      <c r="R37" s="146"/>
      <c r="S37" s="146"/>
      <c r="T37" s="146"/>
      <c r="U37" s="146"/>
    </row>
    <row r="38" spans="2:21" s="109" customFormat="1" x14ac:dyDescent="0.15">
      <c r="B38" s="110">
        <v>35</v>
      </c>
      <c r="C38" s="111" t="s">
        <v>663</v>
      </c>
      <c r="D38" s="112" t="s">
        <v>145</v>
      </c>
      <c r="E38" s="113">
        <v>1</v>
      </c>
      <c r="F38" s="114">
        <v>3.3</v>
      </c>
      <c r="G38" s="115">
        <v>246.4</v>
      </c>
      <c r="H38" s="268" t="s">
        <v>309</v>
      </c>
      <c r="I38" s="183">
        <v>400</v>
      </c>
      <c r="J38" s="444">
        <f t="shared" si="0"/>
        <v>20</v>
      </c>
      <c r="K38" s="257">
        <v>180</v>
      </c>
      <c r="L38" s="257"/>
      <c r="M38" s="264"/>
      <c r="N38" s="322"/>
      <c r="O38" s="320"/>
      <c r="P38" s="433">
        <v>23</v>
      </c>
      <c r="Q38" s="321"/>
      <c r="R38" s="146"/>
      <c r="S38" s="146"/>
      <c r="T38" s="146"/>
      <c r="U38" s="146"/>
    </row>
    <row r="39" spans="2:21" s="109" customFormat="1" x14ac:dyDescent="0.15">
      <c r="B39" s="110">
        <v>36</v>
      </c>
      <c r="C39" s="111" t="s">
        <v>664</v>
      </c>
      <c r="D39" s="112" t="s">
        <v>145</v>
      </c>
      <c r="E39" s="113">
        <v>1</v>
      </c>
      <c r="F39" s="114">
        <v>8.6999999999999993</v>
      </c>
      <c r="G39" s="115">
        <v>705.7</v>
      </c>
      <c r="H39" s="268"/>
      <c r="I39" s="183">
        <v>500</v>
      </c>
      <c r="J39" s="444" t="e">
        <f t="shared" si="0"/>
        <v>#DIV/0!</v>
      </c>
      <c r="K39" s="257"/>
      <c r="L39" s="257"/>
      <c r="M39" s="264"/>
      <c r="N39" s="322"/>
      <c r="O39" s="320"/>
      <c r="P39" s="433">
        <v>23</v>
      </c>
      <c r="Q39" s="321"/>
      <c r="R39" s="146"/>
      <c r="S39" s="146"/>
      <c r="T39" s="146"/>
      <c r="U39" s="146"/>
    </row>
    <row r="40" spans="2:21" s="109" customFormat="1" x14ac:dyDescent="0.15">
      <c r="B40" s="110">
        <v>37</v>
      </c>
      <c r="C40" s="111" t="s">
        <v>665</v>
      </c>
      <c r="D40" s="112" t="s">
        <v>145</v>
      </c>
      <c r="E40" s="113">
        <v>1</v>
      </c>
      <c r="F40" s="114">
        <v>8.6999999999999993</v>
      </c>
      <c r="G40" s="115">
        <v>705.7</v>
      </c>
      <c r="H40" s="268"/>
      <c r="I40" s="183">
        <v>500</v>
      </c>
      <c r="J40" s="444" t="e">
        <f t="shared" si="0"/>
        <v>#DIV/0!</v>
      </c>
      <c r="K40" s="257"/>
      <c r="L40" s="257"/>
      <c r="M40" s="264"/>
      <c r="N40" s="322"/>
      <c r="O40" s="320"/>
      <c r="P40" s="433">
        <v>23</v>
      </c>
      <c r="Q40" s="321"/>
      <c r="R40" s="146"/>
      <c r="S40" s="146"/>
      <c r="T40" s="146"/>
      <c r="U40" s="146"/>
    </row>
    <row r="41" spans="2:21" s="109" customFormat="1" x14ac:dyDescent="0.15">
      <c r="B41" s="110">
        <v>38</v>
      </c>
      <c r="C41" s="111" t="s">
        <v>666</v>
      </c>
      <c r="D41" s="112" t="s">
        <v>145</v>
      </c>
      <c r="E41" s="113">
        <v>1</v>
      </c>
      <c r="F41" s="114">
        <v>10.8</v>
      </c>
      <c r="G41" s="115">
        <v>810.6</v>
      </c>
      <c r="H41" s="268"/>
      <c r="I41" s="183">
        <v>500</v>
      </c>
      <c r="J41" s="444" t="e">
        <f t="shared" si="0"/>
        <v>#DIV/0!</v>
      </c>
      <c r="K41" s="257"/>
      <c r="L41" s="257"/>
      <c r="M41" s="264"/>
      <c r="N41" s="322"/>
      <c r="O41" s="320"/>
      <c r="P41" s="257">
        <v>22.3</v>
      </c>
      <c r="Q41" s="321"/>
      <c r="R41" s="146"/>
      <c r="S41" s="146"/>
      <c r="T41" s="146"/>
      <c r="U41" s="146"/>
    </row>
    <row r="42" spans="2:21" s="109" customFormat="1" x14ac:dyDescent="0.15">
      <c r="B42" s="110">
        <v>39</v>
      </c>
      <c r="C42" s="111" t="s">
        <v>667</v>
      </c>
      <c r="D42" s="112"/>
      <c r="E42" s="113" t="s">
        <v>649</v>
      </c>
      <c r="F42" s="114">
        <v>8.4499999999999993</v>
      </c>
      <c r="G42" s="115">
        <v>813.6</v>
      </c>
      <c r="H42" s="268" t="s">
        <v>310</v>
      </c>
      <c r="I42" s="183" t="s">
        <v>650</v>
      </c>
      <c r="J42" s="444" t="e">
        <f t="shared" si="0"/>
        <v>#DIV/0!</v>
      </c>
      <c r="K42" s="257"/>
      <c r="L42" s="257"/>
      <c r="M42" s="264"/>
      <c r="N42" s="322"/>
      <c r="O42" s="320"/>
      <c r="P42" s="433">
        <v>23</v>
      </c>
      <c r="Q42" s="321"/>
      <c r="R42" s="146"/>
      <c r="S42" s="146"/>
      <c r="T42" s="146"/>
      <c r="U42" s="146"/>
    </row>
    <row r="43" spans="2:21" s="109" customFormat="1" x14ac:dyDescent="0.15">
      <c r="B43" s="110">
        <v>40</v>
      </c>
      <c r="C43" s="111" t="s">
        <v>158</v>
      </c>
      <c r="D43" s="112" t="s">
        <v>145</v>
      </c>
      <c r="E43" s="113">
        <v>1</v>
      </c>
      <c r="F43" s="114">
        <v>7.5</v>
      </c>
      <c r="G43" s="118">
        <v>659.8</v>
      </c>
      <c r="H43" s="268" t="s">
        <v>310</v>
      </c>
      <c r="I43" s="183">
        <v>500</v>
      </c>
      <c r="J43" s="444">
        <f t="shared" si="0"/>
        <v>18</v>
      </c>
      <c r="K43" s="257">
        <v>200</v>
      </c>
      <c r="L43" s="257"/>
      <c r="M43" s="264"/>
      <c r="N43" s="322"/>
      <c r="O43" s="320"/>
      <c r="P43" s="433">
        <v>23</v>
      </c>
      <c r="Q43" s="321"/>
      <c r="R43" s="146"/>
      <c r="S43" s="146"/>
      <c r="T43" s="146"/>
      <c r="U43" s="146"/>
    </row>
    <row r="44" spans="2:21" s="109" customFormat="1" x14ac:dyDescent="0.15">
      <c r="B44" s="110">
        <v>41</v>
      </c>
      <c r="C44" s="111" t="s">
        <v>668</v>
      </c>
      <c r="D44" s="112" t="s">
        <v>145</v>
      </c>
      <c r="E44" s="113">
        <v>1</v>
      </c>
      <c r="F44" s="114">
        <v>0.95</v>
      </c>
      <c r="G44" s="118">
        <v>95.19</v>
      </c>
      <c r="H44" s="268" t="s">
        <v>310</v>
      </c>
      <c r="I44" s="183">
        <v>500</v>
      </c>
      <c r="J44" s="444">
        <f t="shared" si="0"/>
        <v>40</v>
      </c>
      <c r="K44" s="257">
        <v>90</v>
      </c>
      <c r="L44" s="257"/>
      <c r="M44" s="264"/>
      <c r="N44" s="322"/>
      <c r="O44" s="320"/>
      <c r="P44" s="257">
        <v>22.3</v>
      </c>
      <c r="Q44" s="321"/>
      <c r="R44" s="146"/>
      <c r="S44" s="146"/>
      <c r="T44" s="146"/>
      <c r="U44" s="146"/>
    </row>
    <row r="45" spans="2:21" s="109" customFormat="1" x14ac:dyDescent="0.15">
      <c r="B45" s="110">
        <v>42</v>
      </c>
      <c r="C45" s="111" t="s">
        <v>669</v>
      </c>
      <c r="D45" s="112"/>
      <c r="E45" s="113" t="s">
        <v>649</v>
      </c>
      <c r="F45" s="114"/>
      <c r="G45" s="115">
        <v>950.7</v>
      </c>
      <c r="H45" s="268" t="s">
        <v>311</v>
      </c>
      <c r="I45" s="183">
        <v>500</v>
      </c>
      <c r="J45" s="444" t="e">
        <f t="shared" si="0"/>
        <v>#DIV/0!</v>
      </c>
      <c r="K45" s="257"/>
      <c r="L45" s="257"/>
      <c r="M45" s="264"/>
      <c r="N45" s="322"/>
      <c r="O45" s="320"/>
      <c r="P45" s="433">
        <v>23</v>
      </c>
      <c r="Q45" s="321"/>
      <c r="R45" s="146"/>
      <c r="S45" s="146"/>
      <c r="T45" s="146"/>
      <c r="U45" s="146"/>
    </row>
    <row r="46" spans="2:21" s="109" customFormat="1" x14ac:dyDescent="0.15">
      <c r="B46" s="110">
        <v>43</v>
      </c>
      <c r="C46" s="111" t="s">
        <v>159</v>
      </c>
      <c r="D46" s="112" t="s">
        <v>145</v>
      </c>
      <c r="E46" s="113">
        <v>1</v>
      </c>
      <c r="F46" s="114">
        <v>9.1</v>
      </c>
      <c r="G46" s="118">
        <v>741.75</v>
      </c>
      <c r="H46" s="268" t="s">
        <v>311</v>
      </c>
      <c r="I46" s="183" t="s">
        <v>650</v>
      </c>
      <c r="J46" s="444">
        <f t="shared" si="0"/>
        <v>18</v>
      </c>
      <c r="K46" s="257">
        <v>200</v>
      </c>
      <c r="L46" s="257"/>
      <c r="M46" s="264"/>
      <c r="N46" s="322" t="s">
        <v>478</v>
      </c>
      <c r="O46" s="320"/>
      <c r="P46" s="433">
        <v>23</v>
      </c>
      <c r="Q46" s="321"/>
      <c r="R46" s="146"/>
      <c r="S46" s="146"/>
      <c r="T46" s="146"/>
      <c r="U46" s="146"/>
    </row>
    <row r="47" spans="2:21" s="109" customFormat="1" x14ac:dyDescent="0.15">
      <c r="B47" s="110">
        <v>44</v>
      </c>
      <c r="C47" s="111" t="s">
        <v>670</v>
      </c>
      <c r="D47" s="112" t="s">
        <v>145</v>
      </c>
      <c r="E47" s="113">
        <v>1</v>
      </c>
      <c r="F47" s="114">
        <v>1.5</v>
      </c>
      <c r="G47" s="118">
        <v>134.75</v>
      </c>
      <c r="H47" s="268" t="s">
        <v>311</v>
      </c>
      <c r="I47" s="183">
        <v>500</v>
      </c>
      <c r="J47" s="444">
        <f t="shared" si="0"/>
        <v>40</v>
      </c>
      <c r="K47" s="257">
        <v>90</v>
      </c>
      <c r="L47" s="257"/>
      <c r="M47" s="264"/>
      <c r="N47" s="322"/>
      <c r="O47" s="320"/>
      <c r="P47" s="433">
        <v>23</v>
      </c>
      <c r="Q47" s="321"/>
      <c r="R47" s="146"/>
      <c r="S47" s="146"/>
      <c r="T47" s="146"/>
      <c r="U47" s="146"/>
    </row>
    <row r="48" spans="2:21" s="109" customFormat="1" x14ac:dyDescent="0.15">
      <c r="B48" s="110">
        <v>45</v>
      </c>
      <c r="C48" s="111" t="s">
        <v>671</v>
      </c>
      <c r="D48" s="112" t="s">
        <v>145</v>
      </c>
      <c r="E48" s="113">
        <v>1</v>
      </c>
      <c r="F48" s="114">
        <v>9.6</v>
      </c>
      <c r="G48" s="115">
        <v>697</v>
      </c>
      <c r="H48" s="268" t="s">
        <v>312</v>
      </c>
      <c r="I48" s="183">
        <v>500</v>
      </c>
      <c r="J48" s="444">
        <f t="shared" si="0"/>
        <v>14.4</v>
      </c>
      <c r="K48" s="257">
        <v>250</v>
      </c>
      <c r="L48" s="257"/>
      <c r="M48" s="264"/>
      <c r="N48" s="322"/>
      <c r="O48" s="320"/>
      <c r="P48" s="433">
        <v>23</v>
      </c>
      <c r="Q48" s="321"/>
      <c r="R48" s="146"/>
      <c r="S48" s="146"/>
      <c r="T48" s="146"/>
      <c r="U48" s="146"/>
    </row>
    <row r="49" spans="2:21" s="109" customFormat="1" x14ac:dyDescent="0.15">
      <c r="B49" s="110">
        <v>46</v>
      </c>
      <c r="C49" s="111" t="s">
        <v>672</v>
      </c>
      <c r="D49" s="112" t="s">
        <v>145</v>
      </c>
      <c r="E49" s="113">
        <v>2</v>
      </c>
      <c r="F49" s="114">
        <v>1.25</v>
      </c>
      <c r="G49" s="115">
        <v>95.8</v>
      </c>
      <c r="H49" s="268" t="s">
        <v>312</v>
      </c>
      <c r="I49" s="183">
        <v>500</v>
      </c>
      <c r="J49" s="444" t="e">
        <f t="shared" si="0"/>
        <v>#DIV/0!</v>
      </c>
      <c r="K49" s="257"/>
      <c r="L49" s="257"/>
      <c r="M49" s="264"/>
      <c r="N49" s="322"/>
      <c r="O49" s="320"/>
      <c r="P49" s="433">
        <v>23</v>
      </c>
      <c r="Q49" s="321"/>
      <c r="R49" s="146"/>
      <c r="S49" s="146"/>
      <c r="T49" s="146"/>
      <c r="U49" s="146"/>
    </row>
    <row r="50" spans="2:21" s="109" customFormat="1" x14ac:dyDescent="0.15">
      <c r="B50" s="110">
        <v>47</v>
      </c>
      <c r="C50" s="111" t="s">
        <v>673</v>
      </c>
      <c r="D50" s="112" t="s">
        <v>145</v>
      </c>
      <c r="E50" s="113">
        <v>1</v>
      </c>
      <c r="F50" s="114">
        <v>23.5</v>
      </c>
      <c r="G50" s="115">
        <v>1289</v>
      </c>
      <c r="H50" s="268" t="s">
        <v>313</v>
      </c>
      <c r="I50" s="183">
        <v>500</v>
      </c>
      <c r="J50" s="444">
        <f t="shared" si="0"/>
        <v>12</v>
      </c>
      <c r="K50" s="257">
        <v>300</v>
      </c>
      <c r="L50" s="257"/>
      <c r="M50" s="264"/>
      <c r="N50" s="322"/>
      <c r="O50" s="320"/>
      <c r="P50" s="433">
        <v>23</v>
      </c>
      <c r="Q50" s="321"/>
      <c r="R50" s="146"/>
      <c r="S50" s="146"/>
      <c r="T50" s="146"/>
      <c r="U50" s="146"/>
    </row>
    <row r="51" spans="2:21" s="109" customFormat="1" x14ac:dyDescent="0.15">
      <c r="B51" s="110">
        <v>48</v>
      </c>
      <c r="C51" s="111" t="s">
        <v>674</v>
      </c>
      <c r="D51" s="112" t="s">
        <v>145</v>
      </c>
      <c r="E51" s="113">
        <v>1</v>
      </c>
      <c r="F51" s="114">
        <v>7.5</v>
      </c>
      <c r="G51" s="115">
        <v>565.79999999999995</v>
      </c>
      <c r="H51" s="268" t="s">
        <v>314</v>
      </c>
      <c r="I51" s="183">
        <v>500</v>
      </c>
      <c r="J51" s="444">
        <f t="shared" si="0"/>
        <v>18.46153846153846</v>
      </c>
      <c r="K51" s="257">
        <v>195</v>
      </c>
      <c r="L51" s="257"/>
      <c r="M51" s="264">
        <v>0.3</v>
      </c>
      <c r="N51" s="322"/>
      <c r="O51" s="320"/>
      <c r="P51" s="433">
        <v>23</v>
      </c>
      <c r="Q51" s="321"/>
      <c r="R51" s="146"/>
      <c r="S51" s="146"/>
      <c r="T51" s="146"/>
      <c r="U51" s="146"/>
    </row>
    <row r="52" spans="2:21" s="109" customFormat="1" x14ac:dyDescent="0.15">
      <c r="B52" s="110">
        <v>49</v>
      </c>
      <c r="C52" s="111" t="s">
        <v>675</v>
      </c>
      <c r="D52" s="112" t="s">
        <v>145</v>
      </c>
      <c r="E52" s="113">
        <v>1</v>
      </c>
      <c r="F52" s="114">
        <v>15</v>
      </c>
      <c r="G52" s="115">
        <v>862.5</v>
      </c>
      <c r="H52" s="268"/>
      <c r="I52" s="183">
        <v>500</v>
      </c>
      <c r="J52" s="444" t="e">
        <f t="shared" si="0"/>
        <v>#DIV/0!</v>
      </c>
      <c r="K52" s="257"/>
      <c r="L52" s="257"/>
      <c r="M52" s="264"/>
      <c r="N52" s="322"/>
      <c r="O52" s="320"/>
      <c r="P52" s="433">
        <v>23</v>
      </c>
      <c r="Q52" s="321"/>
      <c r="R52" s="146"/>
      <c r="S52" s="146"/>
      <c r="T52" s="146"/>
      <c r="U52" s="146"/>
    </row>
    <row r="53" spans="2:21" s="109" customFormat="1" x14ac:dyDescent="0.15">
      <c r="B53" s="110">
        <v>50</v>
      </c>
      <c r="C53" s="111" t="s">
        <v>676</v>
      </c>
      <c r="D53" s="112" t="s">
        <v>145</v>
      </c>
      <c r="E53" s="113">
        <v>1</v>
      </c>
      <c r="F53" s="114">
        <v>16.3</v>
      </c>
      <c r="G53" s="115">
        <v>918.2</v>
      </c>
      <c r="H53" s="268"/>
      <c r="I53" s="183">
        <v>500</v>
      </c>
      <c r="J53" s="444">
        <f t="shared" si="0"/>
        <v>15</v>
      </c>
      <c r="K53" s="257">
        <v>240</v>
      </c>
      <c r="L53" s="257"/>
      <c r="M53" s="264"/>
      <c r="N53" s="322"/>
      <c r="O53" s="320"/>
      <c r="P53" s="433">
        <v>23</v>
      </c>
      <c r="Q53" s="321"/>
      <c r="R53" s="146"/>
      <c r="S53" s="146"/>
      <c r="T53" s="146"/>
      <c r="U53" s="146"/>
    </row>
    <row r="54" spans="2:21" s="109" customFormat="1" x14ac:dyDescent="0.15">
      <c r="B54" s="110">
        <v>51</v>
      </c>
      <c r="C54" s="111" t="s">
        <v>677</v>
      </c>
      <c r="D54" s="112" t="s">
        <v>145</v>
      </c>
      <c r="E54" s="113">
        <v>1</v>
      </c>
      <c r="F54" s="114">
        <v>20</v>
      </c>
      <c r="G54" s="115">
        <v>1149</v>
      </c>
      <c r="H54" s="268"/>
      <c r="I54" s="183">
        <v>500</v>
      </c>
      <c r="J54" s="444" t="e">
        <f t="shared" si="0"/>
        <v>#DIV/0!</v>
      </c>
      <c r="K54" s="257"/>
      <c r="L54" s="257"/>
      <c r="M54" s="264"/>
      <c r="N54" s="322"/>
      <c r="O54" s="320"/>
      <c r="P54" s="433">
        <v>23</v>
      </c>
      <c r="Q54" s="321"/>
      <c r="R54" s="146"/>
      <c r="S54" s="146"/>
      <c r="T54" s="146"/>
      <c r="U54" s="146"/>
    </row>
    <row r="55" spans="2:21" s="109" customFormat="1" x14ac:dyDescent="0.15">
      <c r="B55" s="110">
        <v>52</v>
      </c>
      <c r="C55" s="111" t="s">
        <v>678</v>
      </c>
      <c r="D55" s="112" t="s">
        <v>145</v>
      </c>
      <c r="E55" s="113">
        <v>1</v>
      </c>
      <c r="F55" s="114">
        <v>2.15</v>
      </c>
      <c r="G55" s="115">
        <v>348.3</v>
      </c>
      <c r="H55" s="268" t="s">
        <v>679</v>
      </c>
      <c r="I55" s="183">
        <v>400</v>
      </c>
      <c r="J55" s="444">
        <f t="shared" si="0"/>
        <v>20</v>
      </c>
      <c r="K55" s="257">
        <v>180</v>
      </c>
      <c r="L55" s="257"/>
      <c r="M55" s="175">
        <v>0.05</v>
      </c>
      <c r="N55" s="319"/>
      <c r="O55" s="320"/>
      <c r="P55" s="433">
        <v>23</v>
      </c>
      <c r="Q55" s="321"/>
      <c r="R55" s="146"/>
      <c r="S55" s="146"/>
      <c r="T55" s="146"/>
      <c r="U55" s="146"/>
    </row>
    <row r="56" spans="2:21" s="109" customFormat="1" x14ac:dyDescent="0.15">
      <c r="B56" s="110">
        <v>53</v>
      </c>
      <c r="C56" s="111" t="s">
        <v>680</v>
      </c>
      <c r="D56" s="112" t="s">
        <v>145</v>
      </c>
      <c r="E56" s="113">
        <v>1</v>
      </c>
      <c r="F56" s="114">
        <v>0.65</v>
      </c>
      <c r="G56" s="115">
        <v>120.1</v>
      </c>
      <c r="H56" s="268"/>
      <c r="I56" s="183">
        <v>300</v>
      </c>
      <c r="J56" s="444" t="e">
        <f t="shared" si="0"/>
        <v>#DIV/0!</v>
      </c>
      <c r="K56" s="257"/>
      <c r="L56" s="257"/>
      <c r="M56" s="264"/>
      <c r="N56" s="322"/>
      <c r="O56" s="320"/>
      <c r="P56" s="433">
        <v>23</v>
      </c>
      <c r="Q56" s="321"/>
      <c r="R56" s="146"/>
      <c r="S56" s="146"/>
      <c r="T56" s="146"/>
      <c r="U56" s="146"/>
    </row>
    <row r="57" spans="2:21" s="109" customFormat="1" x14ac:dyDescent="0.15">
      <c r="B57" s="110">
        <v>54</v>
      </c>
      <c r="C57" s="111" t="s">
        <v>681</v>
      </c>
      <c r="D57" s="112" t="s">
        <v>145</v>
      </c>
      <c r="E57" s="113">
        <v>1</v>
      </c>
      <c r="F57" s="114">
        <v>1.38</v>
      </c>
      <c r="G57" s="115">
        <v>136.19999999999999</v>
      </c>
      <c r="H57" s="268"/>
      <c r="I57" s="183"/>
      <c r="J57" s="444" t="e">
        <f t="shared" si="0"/>
        <v>#DIV/0!</v>
      </c>
      <c r="K57" s="257"/>
      <c r="L57" s="257"/>
      <c r="M57" s="264"/>
      <c r="N57" s="322"/>
      <c r="O57" s="320"/>
      <c r="P57" s="433">
        <v>23</v>
      </c>
      <c r="Q57" s="321"/>
      <c r="R57" s="146"/>
      <c r="S57" s="146"/>
      <c r="T57" s="146"/>
      <c r="U57" s="146"/>
    </row>
    <row r="58" spans="2:21" s="109" customFormat="1" x14ac:dyDescent="0.15">
      <c r="B58" s="110">
        <v>55</v>
      </c>
      <c r="C58" s="111" t="s">
        <v>682</v>
      </c>
      <c r="D58" s="112" t="s">
        <v>145</v>
      </c>
      <c r="E58" s="113">
        <v>3</v>
      </c>
      <c r="F58" s="114">
        <v>0.85</v>
      </c>
      <c r="G58" s="115">
        <v>76</v>
      </c>
      <c r="H58" s="268" t="s">
        <v>315</v>
      </c>
      <c r="I58" s="183"/>
      <c r="J58" s="444" t="e">
        <f t="shared" si="0"/>
        <v>#DIV/0!</v>
      </c>
      <c r="K58" s="257"/>
      <c r="L58" s="257"/>
      <c r="M58" s="264"/>
      <c r="N58" s="322"/>
      <c r="O58" s="320"/>
      <c r="P58" s="433">
        <v>23</v>
      </c>
      <c r="Q58" s="321"/>
      <c r="R58" s="146"/>
      <c r="S58" s="146"/>
      <c r="T58" s="146"/>
      <c r="U58" s="146"/>
    </row>
    <row r="59" spans="2:21" s="109" customFormat="1" x14ac:dyDescent="0.15">
      <c r="B59" s="110">
        <v>56</v>
      </c>
      <c r="C59" s="111" t="s">
        <v>683</v>
      </c>
      <c r="D59" s="112" t="s">
        <v>145</v>
      </c>
      <c r="E59" s="113" t="s">
        <v>649</v>
      </c>
      <c r="F59" s="114">
        <v>6.65</v>
      </c>
      <c r="G59" s="115">
        <v>543.1</v>
      </c>
      <c r="H59" s="268" t="s">
        <v>316</v>
      </c>
      <c r="I59" s="183">
        <v>400</v>
      </c>
      <c r="J59" s="444" t="e">
        <f t="shared" si="0"/>
        <v>#DIV/0!</v>
      </c>
      <c r="K59" s="257"/>
      <c r="L59" s="257"/>
      <c r="M59" s="264"/>
      <c r="N59" s="322"/>
      <c r="O59" s="320"/>
      <c r="P59" s="433">
        <v>23</v>
      </c>
      <c r="Q59" s="321"/>
      <c r="R59" s="146"/>
      <c r="S59" s="146"/>
      <c r="T59" s="146"/>
      <c r="U59" s="146"/>
    </row>
    <row r="60" spans="2:21" s="109" customFormat="1" x14ac:dyDescent="0.15">
      <c r="B60" s="110">
        <v>57</v>
      </c>
      <c r="C60" s="111" t="s">
        <v>160</v>
      </c>
      <c r="D60" s="112" t="s">
        <v>145</v>
      </c>
      <c r="E60" s="113">
        <v>1</v>
      </c>
      <c r="F60" s="114">
        <v>4.1500000000000004</v>
      </c>
      <c r="G60" s="118">
        <v>310.35000000000002</v>
      </c>
      <c r="H60" s="268" t="s">
        <v>316</v>
      </c>
      <c r="I60" s="183">
        <v>500</v>
      </c>
      <c r="J60" s="444">
        <f t="shared" si="0"/>
        <v>37.89473684210526</v>
      </c>
      <c r="K60" s="257">
        <v>95</v>
      </c>
      <c r="L60" s="257"/>
      <c r="M60" s="264"/>
      <c r="N60" s="322"/>
      <c r="O60" s="320"/>
      <c r="P60" s="433">
        <v>23</v>
      </c>
      <c r="Q60" s="321"/>
      <c r="R60" s="146"/>
      <c r="S60" s="146"/>
      <c r="T60" s="146"/>
      <c r="U60" s="146"/>
    </row>
    <row r="61" spans="2:21" s="109" customFormat="1" x14ac:dyDescent="0.15">
      <c r="B61" s="110">
        <v>58</v>
      </c>
      <c r="C61" s="111" t="s">
        <v>161</v>
      </c>
      <c r="D61" s="112" t="s">
        <v>145</v>
      </c>
      <c r="E61" s="113">
        <v>1</v>
      </c>
      <c r="F61" s="114">
        <v>2.5</v>
      </c>
      <c r="G61" s="115">
        <v>186.25</v>
      </c>
      <c r="H61" s="268" t="s">
        <v>316</v>
      </c>
      <c r="I61" s="183">
        <v>400</v>
      </c>
      <c r="J61" s="444">
        <f t="shared" si="0"/>
        <v>20</v>
      </c>
      <c r="K61" s="257">
        <v>180</v>
      </c>
      <c r="L61" s="257"/>
      <c r="M61" s="264"/>
      <c r="N61" s="322"/>
      <c r="O61" s="320"/>
      <c r="P61" s="257">
        <v>20.8</v>
      </c>
      <c r="Q61" s="321"/>
      <c r="R61" s="146"/>
      <c r="S61" s="146"/>
      <c r="T61" s="146"/>
      <c r="U61" s="146"/>
    </row>
    <row r="62" spans="2:21" s="109" customFormat="1" x14ac:dyDescent="0.15">
      <c r="B62" s="110">
        <v>59</v>
      </c>
      <c r="C62" s="111" t="s">
        <v>684</v>
      </c>
      <c r="D62" s="116" t="s">
        <v>643</v>
      </c>
      <c r="E62" s="113">
        <v>2</v>
      </c>
      <c r="F62" s="114">
        <v>1.25</v>
      </c>
      <c r="G62" s="115">
        <v>115</v>
      </c>
      <c r="H62" s="268" t="s">
        <v>317</v>
      </c>
      <c r="I62" s="183">
        <v>400</v>
      </c>
      <c r="J62" s="444">
        <f t="shared" si="0"/>
        <v>75.78947368421052</v>
      </c>
      <c r="K62" s="257">
        <v>95</v>
      </c>
      <c r="L62" s="257"/>
      <c r="M62" s="264"/>
      <c r="N62" s="322"/>
      <c r="O62" s="320"/>
      <c r="P62" s="257">
        <v>20.8</v>
      </c>
      <c r="Q62" s="321"/>
      <c r="R62" s="146"/>
      <c r="S62" s="146"/>
      <c r="T62" s="146"/>
      <c r="U62" s="146"/>
    </row>
    <row r="63" spans="2:21" s="109" customFormat="1" x14ac:dyDescent="0.15">
      <c r="B63" s="110">
        <v>60</v>
      </c>
      <c r="C63" s="111" t="s">
        <v>685</v>
      </c>
      <c r="D63" s="116" t="s">
        <v>643</v>
      </c>
      <c r="E63" s="113">
        <v>1</v>
      </c>
      <c r="F63" s="114">
        <v>4.8</v>
      </c>
      <c r="G63" s="115">
        <v>330.8</v>
      </c>
      <c r="H63" s="268" t="s">
        <v>318</v>
      </c>
      <c r="I63" s="183">
        <v>400</v>
      </c>
      <c r="J63" s="444">
        <f t="shared" si="0"/>
        <v>20</v>
      </c>
      <c r="K63" s="257">
        <v>180</v>
      </c>
      <c r="L63" s="257"/>
      <c r="M63" s="264"/>
      <c r="N63" s="322"/>
      <c r="O63" s="320"/>
      <c r="P63" s="433">
        <v>23</v>
      </c>
      <c r="Q63" s="321"/>
      <c r="R63" s="146"/>
      <c r="S63" s="146"/>
      <c r="T63" s="146"/>
      <c r="U63" s="146"/>
    </row>
    <row r="64" spans="2:21" s="109" customFormat="1" x14ac:dyDescent="0.15">
      <c r="B64" s="110">
        <v>61</v>
      </c>
      <c r="C64" s="111" t="s">
        <v>686</v>
      </c>
      <c r="D64" s="112" t="s">
        <v>145</v>
      </c>
      <c r="E64" s="113">
        <v>1</v>
      </c>
      <c r="F64" s="114">
        <v>4.8</v>
      </c>
      <c r="G64" s="115">
        <v>382.8</v>
      </c>
      <c r="H64" s="268" t="s">
        <v>319</v>
      </c>
      <c r="I64" s="183">
        <v>400</v>
      </c>
      <c r="J64" s="444">
        <f t="shared" si="0"/>
        <v>17.142857142857142</v>
      </c>
      <c r="K64" s="257">
        <v>210</v>
      </c>
      <c r="L64" s="257"/>
      <c r="M64" s="264"/>
      <c r="N64" s="322"/>
      <c r="O64" s="320"/>
      <c r="P64" s="433">
        <v>23</v>
      </c>
      <c r="Q64" s="321"/>
      <c r="R64" s="146"/>
      <c r="S64" s="146"/>
      <c r="T64" s="146"/>
      <c r="U64" s="146"/>
    </row>
    <row r="65" spans="2:21" s="109" customFormat="1" x14ac:dyDescent="0.15">
      <c r="B65" s="110">
        <v>62</v>
      </c>
      <c r="C65" s="111" t="s">
        <v>687</v>
      </c>
      <c r="D65" s="112" t="s">
        <v>950</v>
      </c>
      <c r="E65" s="113" t="s">
        <v>649</v>
      </c>
      <c r="F65" s="114">
        <v>7.7</v>
      </c>
      <c r="G65" s="115">
        <v>532.29999999999995</v>
      </c>
      <c r="H65" s="268" t="s">
        <v>320</v>
      </c>
      <c r="I65" s="183">
        <v>400</v>
      </c>
      <c r="J65" s="444" t="e">
        <f t="shared" si="0"/>
        <v>#DIV/0!</v>
      </c>
      <c r="K65" s="257"/>
      <c r="L65" s="257"/>
      <c r="M65" s="264"/>
      <c r="N65" s="322"/>
      <c r="O65" s="320"/>
      <c r="P65" s="433">
        <v>23</v>
      </c>
      <c r="Q65" s="321"/>
      <c r="R65" s="146"/>
      <c r="S65" s="146"/>
      <c r="T65" s="146"/>
      <c r="U65" s="146"/>
    </row>
    <row r="66" spans="2:21" s="109" customFormat="1" x14ac:dyDescent="0.15">
      <c r="B66" s="110">
        <v>63</v>
      </c>
      <c r="C66" s="111" t="s">
        <v>162</v>
      </c>
      <c r="D66" s="112" t="s">
        <v>950</v>
      </c>
      <c r="E66" s="113">
        <v>1</v>
      </c>
      <c r="F66" s="114">
        <v>4.9000000000000004</v>
      </c>
      <c r="G66" s="115">
        <v>345.7</v>
      </c>
      <c r="H66" s="268" t="s">
        <v>320</v>
      </c>
      <c r="I66" s="183">
        <v>400</v>
      </c>
      <c r="J66" s="444">
        <f t="shared" si="0"/>
        <v>20</v>
      </c>
      <c r="K66" s="257">
        <v>180</v>
      </c>
      <c r="L66" s="257"/>
      <c r="M66" s="264"/>
      <c r="N66" s="322"/>
      <c r="O66" s="320"/>
      <c r="P66" s="433">
        <v>23</v>
      </c>
      <c r="Q66" s="321"/>
      <c r="R66" s="146"/>
      <c r="S66" s="146"/>
      <c r="T66" s="146"/>
      <c r="U66" s="146"/>
    </row>
    <row r="67" spans="2:21" s="109" customFormat="1" x14ac:dyDescent="0.15">
      <c r="B67" s="110">
        <v>64</v>
      </c>
      <c r="C67" s="111" t="s">
        <v>163</v>
      </c>
      <c r="D67" s="112" t="s">
        <v>950</v>
      </c>
      <c r="E67" s="113">
        <v>1</v>
      </c>
      <c r="F67" s="114">
        <v>2.8</v>
      </c>
      <c r="G67" s="115">
        <v>186.6</v>
      </c>
      <c r="H67" s="268" t="s">
        <v>320</v>
      </c>
      <c r="I67" s="183">
        <v>400</v>
      </c>
      <c r="J67" s="444">
        <f t="shared" si="0"/>
        <v>20</v>
      </c>
      <c r="K67" s="257">
        <v>180</v>
      </c>
      <c r="L67" s="257"/>
      <c r="M67" s="264"/>
      <c r="N67" s="322"/>
      <c r="O67" s="320"/>
      <c r="P67" s="433">
        <v>23</v>
      </c>
      <c r="Q67" s="321"/>
      <c r="R67" s="146"/>
      <c r="S67" s="146"/>
      <c r="T67" s="146"/>
      <c r="U67" s="146"/>
    </row>
    <row r="68" spans="2:21" s="109" customFormat="1" x14ac:dyDescent="0.15">
      <c r="B68" s="110">
        <v>65</v>
      </c>
      <c r="C68" s="111" t="s">
        <v>688</v>
      </c>
      <c r="D68" s="112" t="s">
        <v>145</v>
      </c>
      <c r="E68" s="113">
        <v>1</v>
      </c>
      <c r="F68" s="114">
        <v>2.5</v>
      </c>
      <c r="G68" s="115">
        <v>297</v>
      </c>
      <c r="H68" s="268"/>
      <c r="I68" s="183">
        <v>400</v>
      </c>
      <c r="J68" s="444">
        <f t="shared" si="0"/>
        <v>24</v>
      </c>
      <c r="K68" s="257">
        <v>150</v>
      </c>
      <c r="L68" s="257"/>
      <c r="M68" s="264"/>
      <c r="N68" s="322"/>
      <c r="O68" s="320"/>
      <c r="P68" s="433">
        <v>23</v>
      </c>
      <c r="Q68" s="321"/>
      <c r="R68" s="146"/>
      <c r="S68" s="146"/>
      <c r="T68" s="146"/>
      <c r="U68" s="146"/>
    </row>
    <row r="69" spans="2:21" s="109" customFormat="1" x14ac:dyDescent="0.15">
      <c r="B69" s="110">
        <v>66</v>
      </c>
      <c r="C69" s="111" t="s">
        <v>689</v>
      </c>
      <c r="D69" s="112" t="s">
        <v>145</v>
      </c>
      <c r="E69" s="113">
        <v>1</v>
      </c>
      <c r="F69" s="114">
        <v>3.5</v>
      </c>
      <c r="G69" s="115">
        <v>280.3</v>
      </c>
      <c r="H69" s="268" t="s">
        <v>321</v>
      </c>
      <c r="I69" s="183">
        <v>400</v>
      </c>
      <c r="J69" s="444">
        <f t="shared" ref="J69:J132" si="1">3600/K69*E69</f>
        <v>18</v>
      </c>
      <c r="K69" s="257">
        <v>200</v>
      </c>
      <c r="L69" s="257"/>
      <c r="M69" s="264"/>
      <c r="N69" s="322"/>
      <c r="O69" s="320"/>
      <c r="P69" s="433">
        <v>23</v>
      </c>
      <c r="Q69" s="321"/>
      <c r="R69" s="146"/>
      <c r="S69" s="146"/>
      <c r="T69" s="146"/>
      <c r="U69" s="146"/>
    </row>
    <row r="70" spans="2:21" s="109" customFormat="1" x14ac:dyDescent="0.15">
      <c r="B70" s="110">
        <v>67</v>
      </c>
      <c r="C70" s="111" t="s">
        <v>690</v>
      </c>
      <c r="D70" s="112" t="s">
        <v>145</v>
      </c>
      <c r="E70" s="113">
        <v>1</v>
      </c>
      <c r="F70" s="114">
        <v>3.5</v>
      </c>
      <c r="G70" s="115">
        <v>282.3</v>
      </c>
      <c r="H70" s="268"/>
      <c r="I70" s="183">
        <v>500</v>
      </c>
      <c r="J70" s="444" t="e">
        <f t="shared" si="1"/>
        <v>#DIV/0!</v>
      </c>
      <c r="K70" s="257"/>
      <c r="L70" s="257"/>
      <c r="M70" s="264"/>
      <c r="N70" s="322"/>
      <c r="O70" s="320"/>
      <c r="P70" s="257">
        <v>20.8</v>
      </c>
      <c r="Q70" s="321"/>
      <c r="R70" s="146"/>
      <c r="S70" s="146"/>
      <c r="T70" s="146"/>
      <c r="U70" s="146"/>
    </row>
    <row r="71" spans="2:21" s="109" customFormat="1" x14ac:dyDescent="0.15">
      <c r="B71" s="110">
        <v>68</v>
      </c>
      <c r="C71" s="111" t="s">
        <v>691</v>
      </c>
      <c r="D71" s="116" t="s">
        <v>692</v>
      </c>
      <c r="E71" s="113">
        <v>2</v>
      </c>
      <c r="F71" s="114">
        <v>0.95</v>
      </c>
      <c r="G71" s="115">
        <v>67.599999999999994</v>
      </c>
      <c r="H71" s="268" t="s">
        <v>322</v>
      </c>
      <c r="I71" s="183">
        <v>400</v>
      </c>
      <c r="J71" s="444">
        <f t="shared" si="1"/>
        <v>80</v>
      </c>
      <c r="K71" s="257">
        <v>90</v>
      </c>
      <c r="L71" s="257"/>
      <c r="M71" s="264"/>
      <c r="N71" s="322"/>
      <c r="O71" s="320"/>
      <c r="P71" s="257">
        <v>20.3</v>
      </c>
      <c r="Q71" s="321"/>
      <c r="R71" s="146"/>
      <c r="S71" s="146"/>
      <c r="T71" s="146"/>
      <c r="U71" s="146"/>
    </row>
    <row r="72" spans="2:21" s="109" customFormat="1" x14ac:dyDescent="0.15">
      <c r="B72" s="110">
        <v>69</v>
      </c>
      <c r="C72" s="111" t="s">
        <v>693</v>
      </c>
      <c r="D72" s="119" t="s">
        <v>694</v>
      </c>
      <c r="E72" s="113" t="s">
        <v>695</v>
      </c>
      <c r="F72" s="114">
        <v>4.8</v>
      </c>
      <c r="G72" s="115">
        <v>315.2</v>
      </c>
      <c r="H72" s="268" t="s">
        <v>696</v>
      </c>
      <c r="I72" s="183" t="s">
        <v>697</v>
      </c>
      <c r="J72" s="444" t="e">
        <f t="shared" si="1"/>
        <v>#DIV/0!</v>
      </c>
      <c r="K72" s="257"/>
      <c r="L72" s="257"/>
      <c r="M72" s="264"/>
      <c r="N72" s="322"/>
      <c r="O72" s="320"/>
      <c r="P72" s="257"/>
      <c r="Q72" s="321"/>
      <c r="R72" s="146"/>
      <c r="S72" s="146"/>
      <c r="T72" s="146"/>
      <c r="U72" s="146"/>
    </row>
    <row r="73" spans="2:21" s="109" customFormat="1" x14ac:dyDescent="0.15">
      <c r="B73" s="110">
        <v>70</v>
      </c>
      <c r="C73" s="111" t="s">
        <v>164</v>
      </c>
      <c r="D73" s="116" t="s">
        <v>698</v>
      </c>
      <c r="E73" s="113">
        <v>2</v>
      </c>
      <c r="F73" s="114">
        <v>3.3</v>
      </c>
      <c r="G73" s="115">
        <v>156.9</v>
      </c>
      <c r="H73" s="268" t="s">
        <v>696</v>
      </c>
      <c r="I73" s="183">
        <v>500</v>
      </c>
      <c r="J73" s="444">
        <f t="shared" si="1"/>
        <v>51.428571428571431</v>
      </c>
      <c r="K73" s="257">
        <v>140</v>
      </c>
      <c r="L73" s="257"/>
      <c r="M73" s="264"/>
      <c r="N73" s="322"/>
      <c r="O73" s="320"/>
      <c r="P73" s="433">
        <v>23</v>
      </c>
      <c r="Q73" s="321"/>
      <c r="R73" s="146"/>
      <c r="S73" s="146"/>
      <c r="T73" s="146"/>
      <c r="U73" s="146"/>
    </row>
    <row r="74" spans="2:21" s="109" customFormat="1" x14ac:dyDescent="0.15">
      <c r="B74" s="110">
        <v>71</v>
      </c>
      <c r="C74" s="111" t="s">
        <v>165</v>
      </c>
      <c r="D74" s="112" t="s">
        <v>145</v>
      </c>
      <c r="E74" s="113">
        <v>1</v>
      </c>
      <c r="F74" s="114">
        <v>0.6</v>
      </c>
      <c r="G74" s="115">
        <v>51.37</v>
      </c>
      <c r="H74" s="268" t="s">
        <v>696</v>
      </c>
      <c r="I74" s="183">
        <v>300</v>
      </c>
      <c r="J74" s="444" t="e">
        <f t="shared" si="1"/>
        <v>#DIV/0!</v>
      </c>
      <c r="K74" s="257"/>
      <c r="L74" s="257"/>
      <c r="M74" s="264"/>
      <c r="N74" s="322"/>
      <c r="O74" s="320"/>
      <c r="P74" s="433">
        <v>23</v>
      </c>
      <c r="Q74" s="321"/>
      <c r="R74" s="146"/>
      <c r="S74" s="146"/>
      <c r="T74" s="146"/>
      <c r="U74" s="146"/>
    </row>
    <row r="75" spans="2:21" s="109" customFormat="1" x14ac:dyDescent="0.15">
      <c r="B75" s="110">
        <v>72</v>
      </c>
      <c r="C75" s="111" t="s">
        <v>166</v>
      </c>
      <c r="D75" s="112" t="s">
        <v>145</v>
      </c>
      <c r="E75" s="113">
        <v>1</v>
      </c>
      <c r="F75" s="114">
        <v>0.9</v>
      </c>
      <c r="G75" s="115">
        <v>73.44</v>
      </c>
      <c r="H75" s="268" t="s">
        <v>696</v>
      </c>
      <c r="I75" s="183">
        <v>300</v>
      </c>
      <c r="J75" s="444" t="e">
        <f t="shared" si="1"/>
        <v>#DIV/0!</v>
      </c>
      <c r="K75" s="257"/>
      <c r="L75" s="257"/>
      <c r="M75" s="264"/>
      <c r="N75" s="322"/>
      <c r="O75" s="320"/>
      <c r="P75" s="257">
        <v>22.3</v>
      </c>
      <c r="Q75" s="321"/>
      <c r="R75" s="146"/>
      <c r="S75" s="146"/>
      <c r="T75" s="146"/>
      <c r="U75" s="146"/>
    </row>
    <row r="76" spans="2:21" s="109" customFormat="1" x14ac:dyDescent="0.15">
      <c r="B76" s="110">
        <v>73</v>
      </c>
      <c r="C76" s="111" t="s">
        <v>699</v>
      </c>
      <c r="D76" s="112" t="s">
        <v>694</v>
      </c>
      <c r="E76" s="113" t="s">
        <v>695</v>
      </c>
      <c r="F76" s="114">
        <v>9.5</v>
      </c>
      <c r="G76" s="115">
        <v>787</v>
      </c>
      <c r="H76" s="268" t="s">
        <v>323</v>
      </c>
      <c r="I76" s="183" t="s">
        <v>697</v>
      </c>
      <c r="J76" s="444" t="e">
        <f t="shared" si="1"/>
        <v>#DIV/0!</v>
      </c>
      <c r="K76" s="257"/>
      <c r="L76" s="257"/>
      <c r="M76" s="264"/>
      <c r="N76" s="322"/>
      <c r="O76" s="320"/>
      <c r="P76" s="433">
        <v>23</v>
      </c>
      <c r="Q76" s="321"/>
      <c r="R76" s="146"/>
      <c r="S76" s="146"/>
      <c r="T76" s="146"/>
      <c r="U76" s="146"/>
    </row>
    <row r="77" spans="2:21" s="109" customFormat="1" x14ac:dyDescent="0.15">
      <c r="B77" s="110">
        <v>74</v>
      </c>
      <c r="C77" s="120" t="s">
        <v>167</v>
      </c>
      <c r="D77" s="112" t="s">
        <v>145</v>
      </c>
      <c r="E77" s="121">
        <v>1</v>
      </c>
      <c r="F77" s="122">
        <v>6.3</v>
      </c>
      <c r="G77" s="123">
        <v>464.33</v>
      </c>
      <c r="H77" s="268" t="s">
        <v>323</v>
      </c>
      <c r="I77" s="183">
        <v>500</v>
      </c>
      <c r="J77" s="444">
        <f t="shared" si="1"/>
        <v>15</v>
      </c>
      <c r="K77" s="257">
        <v>240</v>
      </c>
      <c r="L77" s="257"/>
      <c r="M77" s="264"/>
      <c r="N77" s="322" t="s">
        <v>479</v>
      </c>
      <c r="O77" s="320"/>
      <c r="P77" s="433">
        <v>23</v>
      </c>
      <c r="Q77" s="321"/>
      <c r="R77" s="146"/>
      <c r="S77" s="146"/>
      <c r="T77" s="146"/>
      <c r="U77" s="146"/>
    </row>
    <row r="78" spans="2:21" s="109" customFormat="1" x14ac:dyDescent="0.15">
      <c r="B78" s="110">
        <v>75</v>
      </c>
      <c r="C78" s="120" t="s">
        <v>168</v>
      </c>
      <c r="D78" s="112" t="s">
        <v>145</v>
      </c>
      <c r="E78" s="121">
        <v>1</v>
      </c>
      <c r="F78" s="122">
        <v>3</v>
      </c>
      <c r="G78" s="123">
        <v>322.67</v>
      </c>
      <c r="H78" s="268" t="s">
        <v>323</v>
      </c>
      <c r="I78" s="183">
        <v>400</v>
      </c>
      <c r="J78" s="444">
        <f t="shared" si="1"/>
        <v>25.714285714285715</v>
      </c>
      <c r="K78" s="257">
        <v>140</v>
      </c>
      <c r="L78" s="257"/>
      <c r="M78" s="264"/>
      <c r="N78" s="322" t="s">
        <v>480</v>
      </c>
      <c r="O78" s="320"/>
      <c r="P78" s="433">
        <v>23</v>
      </c>
      <c r="Q78" s="321"/>
      <c r="R78" s="146"/>
      <c r="S78" s="146"/>
      <c r="T78" s="146"/>
      <c r="U78" s="146"/>
    </row>
    <row r="79" spans="2:21" s="109" customFormat="1" x14ac:dyDescent="0.15">
      <c r="B79" s="110">
        <v>76</v>
      </c>
      <c r="C79" s="111" t="s">
        <v>700</v>
      </c>
      <c r="D79" s="112" t="s">
        <v>145</v>
      </c>
      <c r="E79" s="113"/>
      <c r="F79" s="114">
        <v>2.5499999999999998</v>
      </c>
      <c r="G79" s="115">
        <v>190.2</v>
      </c>
      <c r="H79" s="268" t="s">
        <v>324</v>
      </c>
      <c r="I79" s="183"/>
      <c r="J79" s="444" t="e">
        <f t="shared" si="1"/>
        <v>#DIV/0!</v>
      </c>
      <c r="K79" s="257"/>
      <c r="L79" s="257"/>
      <c r="M79" s="264"/>
      <c r="N79" s="322"/>
      <c r="O79" s="320"/>
      <c r="P79" s="433">
        <v>23</v>
      </c>
      <c r="Q79" s="321"/>
      <c r="R79" s="146"/>
      <c r="S79" s="146"/>
      <c r="T79" s="146"/>
      <c r="U79" s="146"/>
    </row>
    <row r="80" spans="2:21" s="109" customFormat="1" x14ac:dyDescent="0.15">
      <c r="B80" s="110">
        <v>77</v>
      </c>
      <c r="C80" s="111" t="s">
        <v>701</v>
      </c>
      <c r="D80" s="112" t="s">
        <v>145</v>
      </c>
      <c r="E80" s="113">
        <v>1</v>
      </c>
      <c r="F80" s="114">
        <v>1.33</v>
      </c>
      <c r="G80" s="115">
        <v>81.8</v>
      </c>
      <c r="H80" s="268" t="s">
        <v>702</v>
      </c>
      <c r="I80" s="183"/>
      <c r="J80" s="444" t="e">
        <f t="shared" si="1"/>
        <v>#DIV/0!</v>
      </c>
      <c r="K80" s="257"/>
      <c r="L80" s="257"/>
      <c r="M80" s="264"/>
      <c r="N80" s="322"/>
      <c r="O80" s="320"/>
      <c r="P80" s="433">
        <v>23</v>
      </c>
      <c r="Q80" s="321"/>
      <c r="R80" s="146"/>
      <c r="S80" s="146"/>
      <c r="T80" s="146"/>
      <c r="U80" s="146"/>
    </row>
    <row r="81" spans="2:21" s="109" customFormat="1" x14ac:dyDescent="0.15">
      <c r="B81" s="110">
        <v>78</v>
      </c>
      <c r="C81" s="111" t="s">
        <v>703</v>
      </c>
      <c r="D81" s="112" t="s">
        <v>145</v>
      </c>
      <c r="E81" s="113">
        <v>1</v>
      </c>
      <c r="F81" s="114">
        <v>4.2</v>
      </c>
      <c r="G81" s="115">
        <v>321.89999999999998</v>
      </c>
      <c r="H81" s="268" t="s">
        <v>325</v>
      </c>
      <c r="I81" s="183">
        <v>400</v>
      </c>
      <c r="J81" s="444" t="e">
        <f t="shared" si="1"/>
        <v>#DIV/0!</v>
      </c>
      <c r="K81" s="257"/>
      <c r="L81" s="257"/>
      <c r="M81" s="264"/>
      <c r="N81" s="322"/>
      <c r="O81" s="320"/>
      <c r="P81" s="257">
        <v>18.7</v>
      </c>
      <c r="Q81" s="321"/>
      <c r="R81" s="146"/>
      <c r="S81" s="146"/>
      <c r="T81" s="146"/>
      <c r="U81" s="146"/>
    </row>
    <row r="82" spans="2:21" s="109" customFormat="1" x14ac:dyDescent="0.15">
      <c r="B82" s="110">
        <v>79</v>
      </c>
      <c r="C82" s="111" t="s">
        <v>326</v>
      </c>
      <c r="D82" s="116" t="s">
        <v>704</v>
      </c>
      <c r="E82" s="113">
        <v>4</v>
      </c>
      <c r="F82" s="114">
        <v>1.4</v>
      </c>
      <c r="G82" s="115">
        <v>1838</v>
      </c>
      <c r="H82" s="268" t="s">
        <v>327</v>
      </c>
      <c r="I82" s="183">
        <v>930</v>
      </c>
      <c r="J82" s="444" t="e">
        <f t="shared" si="1"/>
        <v>#DIV/0!</v>
      </c>
      <c r="K82" s="257"/>
      <c r="L82" s="257"/>
      <c r="M82" s="264"/>
      <c r="N82" s="322"/>
      <c r="O82" s="320"/>
      <c r="P82" s="257">
        <v>18.7</v>
      </c>
      <c r="Q82" s="321"/>
      <c r="R82" s="146">
        <v>1838.2</v>
      </c>
      <c r="S82" s="146"/>
      <c r="T82" s="146"/>
      <c r="U82" s="146"/>
    </row>
    <row r="83" spans="2:21" s="109" customFormat="1" x14ac:dyDescent="0.15">
      <c r="B83" s="110">
        <v>80</v>
      </c>
      <c r="C83" s="111" t="s">
        <v>328</v>
      </c>
      <c r="D83" s="116" t="s">
        <v>704</v>
      </c>
      <c r="E83" s="113">
        <v>4</v>
      </c>
      <c r="F83" s="114">
        <v>1.4</v>
      </c>
      <c r="G83" s="115">
        <v>2363</v>
      </c>
      <c r="H83" s="268" t="s">
        <v>329</v>
      </c>
      <c r="I83" s="183">
        <v>930</v>
      </c>
      <c r="J83" s="444" t="e">
        <f t="shared" si="1"/>
        <v>#DIV/0!</v>
      </c>
      <c r="K83" s="257"/>
      <c r="L83" s="257"/>
      <c r="M83" s="264"/>
      <c r="N83" s="322"/>
      <c r="O83" s="320"/>
      <c r="P83" s="257">
        <v>18.7</v>
      </c>
      <c r="Q83" s="321"/>
      <c r="R83" s="146">
        <v>2363.4</v>
      </c>
      <c r="S83" s="146"/>
      <c r="T83" s="146"/>
      <c r="U83" s="146"/>
    </row>
    <row r="84" spans="2:21" s="109" customFormat="1" x14ac:dyDescent="0.15">
      <c r="B84" s="110">
        <v>81</v>
      </c>
      <c r="C84" s="111" t="s">
        <v>330</v>
      </c>
      <c r="D84" s="116" t="s">
        <v>704</v>
      </c>
      <c r="E84" s="113">
        <v>4</v>
      </c>
      <c r="F84" s="114">
        <v>1.4</v>
      </c>
      <c r="G84" s="115">
        <v>128.69999999999999</v>
      </c>
      <c r="H84" s="268" t="s">
        <v>331</v>
      </c>
      <c r="I84" s="183">
        <v>930</v>
      </c>
      <c r="J84" s="444" t="e">
        <f t="shared" si="1"/>
        <v>#DIV/0!</v>
      </c>
      <c r="K84" s="257"/>
      <c r="L84" s="257"/>
      <c r="M84" s="264"/>
      <c r="N84" s="322"/>
      <c r="O84" s="320"/>
      <c r="P84" s="433">
        <v>23</v>
      </c>
      <c r="Q84" s="321"/>
      <c r="R84" s="146">
        <v>131.30000000000001</v>
      </c>
      <c r="S84" s="146"/>
      <c r="T84" s="146"/>
      <c r="U84" s="146"/>
    </row>
    <row r="85" spans="2:21" s="109" customFormat="1" x14ac:dyDescent="0.15">
      <c r="B85" s="110">
        <v>82</v>
      </c>
      <c r="C85" s="111" t="s">
        <v>705</v>
      </c>
      <c r="D85" s="112" t="s">
        <v>145</v>
      </c>
      <c r="E85" s="113">
        <v>1</v>
      </c>
      <c r="F85" s="114">
        <v>1</v>
      </c>
      <c r="G85" s="115">
        <v>77.5</v>
      </c>
      <c r="H85" s="268" t="s">
        <v>332</v>
      </c>
      <c r="I85" s="183">
        <v>300</v>
      </c>
      <c r="J85" s="444" t="e">
        <f t="shared" si="1"/>
        <v>#DIV/0!</v>
      </c>
      <c r="K85" s="257"/>
      <c r="L85" s="257"/>
      <c r="M85" s="264"/>
      <c r="N85" s="322"/>
      <c r="O85" s="320"/>
      <c r="P85" s="257">
        <v>18.7</v>
      </c>
      <c r="Q85" s="321"/>
      <c r="R85" s="146"/>
      <c r="S85" s="146"/>
      <c r="T85" s="146"/>
      <c r="U85" s="146"/>
    </row>
    <row r="86" spans="2:21" s="109" customFormat="1" x14ac:dyDescent="0.15">
      <c r="B86" s="110">
        <v>83</v>
      </c>
      <c r="C86" s="111" t="s">
        <v>706</v>
      </c>
      <c r="D86" s="116" t="s">
        <v>169</v>
      </c>
      <c r="E86" s="113">
        <v>1</v>
      </c>
      <c r="F86" s="114">
        <v>4.2</v>
      </c>
      <c r="G86" s="115">
        <v>402.9</v>
      </c>
      <c r="H86" s="268" t="s">
        <v>333</v>
      </c>
      <c r="I86" s="183">
        <v>930</v>
      </c>
      <c r="J86" s="444" t="e">
        <f t="shared" si="1"/>
        <v>#DIV/0!</v>
      </c>
      <c r="K86" s="257"/>
      <c r="L86" s="257"/>
      <c r="M86" s="264"/>
      <c r="N86" s="322"/>
      <c r="O86" s="320"/>
      <c r="P86" s="257">
        <v>18.7</v>
      </c>
      <c r="Q86" s="134"/>
      <c r="R86" s="146"/>
      <c r="S86" s="146"/>
      <c r="T86" s="146"/>
      <c r="U86" s="146"/>
    </row>
    <row r="87" spans="2:21" s="109" customFormat="1" x14ac:dyDescent="0.15">
      <c r="B87" s="110">
        <v>84</v>
      </c>
      <c r="C87" s="111" t="s">
        <v>707</v>
      </c>
      <c r="D87" s="116" t="s">
        <v>169</v>
      </c>
      <c r="E87" s="113">
        <v>1</v>
      </c>
      <c r="F87" s="114">
        <v>5.2</v>
      </c>
      <c r="G87" s="115">
        <v>421.8</v>
      </c>
      <c r="H87" s="268" t="s">
        <v>334</v>
      </c>
      <c r="I87" s="183">
        <v>930</v>
      </c>
      <c r="J87" s="444" t="e">
        <f t="shared" si="1"/>
        <v>#DIV/0!</v>
      </c>
      <c r="K87" s="257"/>
      <c r="L87" s="257"/>
      <c r="M87" s="264"/>
      <c r="N87" s="322"/>
      <c r="O87" s="320"/>
      <c r="P87" s="433">
        <v>23</v>
      </c>
      <c r="Q87" s="321"/>
      <c r="R87" s="146"/>
      <c r="S87" s="146"/>
      <c r="T87" s="146"/>
      <c r="U87" s="146"/>
    </row>
    <row r="88" spans="2:21" s="109" customFormat="1" x14ac:dyDescent="0.15">
      <c r="B88" s="110">
        <v>85</v>
      </c>
      <c r="C88" s="111" t="s">
        <v>708</v>
      </c>
      <c r="D88" s="112" t="s">
        <v>145</v>
      </c>
      <c r="E88" s="113">
        <v>1</v>
      </c>
      <c r="F88" s="114">
        <v>0.94</v>
      </c>
      <c r="G88" s="115">
        <v>86.21</v>
      </c>
      <c r="H88" s="268" t="s">
        <v>335</v>
      </c>
      <c r="I88" s="183">
        <v>300</v>
      </c>
      <c r="J88" s="444" t="e">
        <f t="shared" si="1"/>
        <v>#DIV/0!</v>
      </c>
      <c r="K88" s="257"/>
      <c r="L88" s="257"/>
      <c r="M88" s="264"/>
      <c r="N88" s="322" t="s">
        <v>481</v>
      </c>
      <c r="O88" s="320"/>
      <c r="P88" s="433">
        <v>23</v>
      </c>
      <c r="Q88" s="321"/>
      <c r="R88" s="146"/>
      <c r="S88" s="146"/>
      <c r="T88" s="146"/>
      <c r="U88" s="146"/>
    </row>
    <row r="89" spans="2:21" s="109" customFormat="1" x14ac:dyDescent="0.15">
      <c r="B89" s="110">
        <v>86</v>
      </c>
      <c r="C89" s="111" t="s">
        <v>709</v>
      </c>
      <c r="D89" s="112" t="s">
        <v>145</v>
      </c>
      <c r="E89" s="113">
        <v>1</v>
      </c>
      <c r="F89" s="114">
        <v>0.8</v>
      </c>
      <c r="G89" s="115">
        <v>127.6</v>
      </c>
      <c r="H89" s="268" t="s">
        <v>336</v>
      </c>
      <c r="I89" s="183">
        <v>300</v>
      </c>
      <c r="J89" s="444" t="e">
        <f t="shared" si="1"/>
        <v>#DIV/0!</v>
      </c>
      <c r="K89" s="257"/>
      <c r="L89" s="257"/>
      <c r="M89" s="264"/>
      <c r="N89" s="322"/>
      <c r="O89" s="320"/>
      <c r="P89" s="433">
        <v>23</v>
      </c>
      <c r="Q89" s="321"/>
      <c r="R89" s="146"/>
      <c r="S89" s="146"/>
      <c r="T89" s="146"/>
      <c r="U89" s="146"/>
    </row>
    <row r="90" spans="2:21" s="109" customFormat="1" x14ac:dyDescent="0.15">
      <c r="B90" s="110">
        <v>87</v>
      </c>
      <c r="C90" s="111" t="s">
        <v>710</v>
      </c>
      <c r="D90" s="112" t="s">
        <v>145</v>
      </c>
      <c r="E90" s="113">
        <v>1</v>
      </c>
      <c r="F90" s="114">
        <v>1.42</v>
      </c>
      <c r="G90" s="115">
        <v>117.6</v>
      </c>
      <c r="H90" s="268" t="s">
        <v>337</v>
      </c>
      <c r="I90" s="183">
        <v>300</v>
      </c>
      <c r="J90" s="444" t="e">
        <f t="shared" si="1"/>
        <v>#DIV/0!</v>
      </c>
      <c r="K90" s="257"/>
      <c r="L90" s="257"/>
      <c r="M90" s="264"/>
      <c r="N90" s="322"/>
      <c r="O90" s="320"/>
      <c r="P90" s="433">
        <v>23</v>
      </c>
      <c r="Q90" s="321"/>
      <c r="R90" s="146"/>
      <c r="S90" s="146"/>
      <c r="T90" s="146"/>
      <c r="U90" s="146"/>
    </row>
    <row r="91" spans="2:21" s="109" customFormat="1" x14ac:dyDescent="0.15">
      <c r="B91" s="110">
        <v>88</v>
      </c>
      <c r="C91" s="111" t="s">
        <v>711</v>
      </c>
      <c r="D91" s="112" t="s">
        <v>145</v>
      </c>
      <c r="E91" s="113">
        <v>8</v>
      </c>
      <c r="F91" s="114">
        <v>3.08</v>
      </c>
      <c r="G91" s="115">
        <v>401.2</v>
      </c>
      <c r="H91" s="268" t="s">
        <v>337</v>
      </c>
      <c r="I91" s="183">
        <v>300</v>
      </c>
      <c r="J91" s="444" t="e">
        <f t="shared" si="1"/>
        <v>#DIV/0!</v>
      </c>
      <c r="K91" s="257"/>
      <c r="L91" s="257"/>
      <c r="M91" s="264"/>
      <c r="N91" s="322"/>
      <c r="O91" s="320"/>
      <c r="P91" s="433">
        <v>23</v>
      </c>
      <c r="Q91" s="321"/>
      <c r="R91" s="146"/>
      <c r="S91" s="146"/>
      <c r="T91" s="146"/>
      <c r="U91" s="146"/>
    </row>
    <row r="92" spans="2:21" s="109" customFormat="1" x14ac:dyDescent="0.15">
      <c r="B92" s="110">
        <v>89</v>
      </c>
      <c r="C92" s="111" t="s">
        <v>712</v>
      </c>
      <c r="D92" s="112" t="s">
        <v>145</v>
      </c>
      <c r="E92" s="113"/>
      <c r="F92" s="114">
        <v>3.08</v>
      </c>
      <c r="G92" s="115">
        <v>401.2</v>
      </c>
      <c r="H92" s="268" t="s">
        <v>337</v>
      </c>
      <c r="I92" s="183" t="s">
        <v>170</v>
      </c>
      <c r="J92" s="444" t="e">
        <f t="shared" si="1"/>
        <v>#DIV/0!</v>
      </c>
      <c r="K92" s="257"/>
      <c r="L92" s="257"/>
      <c r="M92" s="264"/>
      <c r="N92" s="322"/>
      <c r="O92" s="320"/>
      <c r="P92" s="433">
        <v>23</v>
      </c>
      <c r="Q92" s="321"/>
      <c r="R92" s="146"/>
      <c r="S92" s="146"/>
      <c r="T92" s="146"/>
      <c r="U92" s="146"/>
    </row>
    <row r="93" spans="2:21" s="109" customFormat="1" x14ac:dyDescent="0.15">
      <c r="B93" s="110">
        <v>90</v>
      </c>
      <c r="C93" s="111" t="s">
        <v>713</v>
      </c>
      <c r="D93" s="112" t="s">
        <v>145</v>
      </c>
      <c r="E93" s="113"/>
      <c r="F93" s="114">
        <v>8.4</v>
      </c>
      <c r="G93" s="115">
        <v>393.8</v>
      </c>
      <c r="H93" s="268" t="s">
        <v>337</v>
      </c>
      <c r="I93" s="183" t="s">
        <v>170</v>
      </c>
      <c r="J93" s="444" t="e">
        <f t="shared" si="1"/>
        <v>#DIV/0!</v>
      </c>
      <c r="K93" s="257"/>
      <c r="L93" s="257"/>
      <c r="M93" s="264"/>
      <c r="N93" s="322"/>
      <c r="O93" s="320"/>
      <c r="P93" s="433">
        <v>23</v>
      </c>
      <c r="Q93" s="321"/>
      <c r="R93" s="146"/>
      <c r="S93" s="146"/>
      <c r="T93" s="146"/>
      <c r="U93" s="146"/>
    </row>
    <row r="94" spans="2:21" s="109" customFormat="1" x14ac:dyDescent="0.15">
      <c r="B94" s="110">
        <v>91</v>
      </c>
      <c r="C94" s="111" t="s">
        <v>714</v>
      </c>
      <c r="D94" s="112" t="s">
        <v>145</v>
      </c>
      <c r="E94" s="113"/>
      <c r="F94" s="114">
        <v>8.4</v>
      </c>
      <c r="G94" s="115">
        <v>393.8</v>
      </c>
      <c r="H94" s="268" t="s">
        <v>337</v>
      </c>
      <c r="I94" s="183" t="s">
        <v>170</v>
      </c>
      <c r="J94" s="444" t="e">
        <f t="shared" si="1"/>
        <v>#DIV/0!</v>
      </c>
      <c r="K94" s="257"/>
      <c r="L94" s="257"/>
      <c r="M94" s="264"/>
      <c r="N94" s="322"/>
      <c r="O94" s="320"/>
      <c r="P94" s="433">
        <v>23</v>
      </c>
      <c r="Q94" s="321"/>
      <c r="R94" s="146"/>
      <c r="S94" s="146"/>
      <c r="T94" s="146"/>
      <c r="U94" s="146"/>
    </row>
    <row r="95" spans="2:21" s="109" customFormat="1" x14ac:dyDescent="0.15">
      <c r="B95" s="110">
        <v>92</v>
      </c>
      <c r="C95" s="111" t="s">
        <v>715</v>
      </c>
      <c r="D95" s="112" t="s">
        <v>145</v>
      </c>
      <c r="E95" s="113">
        <v>2</v>
      </c>
      <c r="F95" s="114">
        <v>4.2</v>
      </c>
      <c r="G95" s="115">
        <v>303.7</v>
      </c>
      <c r="H95" s="268" t="s">
        <v>338</v>
      </c>
      <c r="I95" s="183">
        <v>930</v>
      </c>
      <c r="J95" s="444" t="e">
        <f t="shared" si="1"/>
        <v>#DIV/0!</v>
      </c>
      <c r="K95" s="257"/>
      <c r="L95" s="257"/>
      <c r="M95" s="264"/>
      <c r="N95" s="322"/>
      <c r="O95" s="320" t="s">
        <v>482</v>
      </c>
      <c r="P95" s="433">
        <v>23</v>
      </c>
      <c r="Q95" s="321"/>
      <c r="R95" s="146"/>
      <c r="S95" s="146"/>
      <c r="T95" s="146"/>
      <c r="U95" s="146"/>
    </row>
    <row r="96" spans="2:21" s="109" customFormat="1" x14ac:dyDescent="0.15">
      <c r="B96" s="110">
        <v>93</v>
      </c>
      <c r="C96" s="111" t="s">
        <v>716</v>
      </c>
      <c r="D96" s="112" t="s">
        <v>145</v>
      </c>
      <c r="E96" s="113">
        <v>4</v>
      </c>
      <c r="F96" s="114">
        <v>0.45</v>
      </c>
      <c r="G96" s="115">
        <v>105</v>
      </c>
      <c r="H96" s="268" t="s">
        <v>339</v>
      </c>
      <c r="I96" s="183" t="s">
        <v>170</v>
      </c>
      <c r="J96" s="444" t="e">
        <f t="shared" si="1"/>
        <v>#DIV/0!</v>
      </c>
      <c r="K96" s="257"/>
      <c r="L96" s="257"/>
      <c r="M96" s="264"/>
      <c r="N96" s="322"/>
      <c r="O96" s="324" t="s">
        <v>483</v>
      </c>
      <c r="P96" s="433">
        <v>23</v>
      </c>
      <c r="Q96" s="321"/>
      <c r="R96" s="146">
        <v>107.1</v>
      </c>
      <c r="S96" s="146"/>
      <c r="T96" s="146"/>
      <c r="U96" s="146"/>
    </row>
    <row r="97" spans="2:21" s="109" customFormat="1" x14ac:dyDescent="0.15">
      <c r="B97" s="110">
        <v>94</v>
      </c>
      <c r="C97" s="111" t="s">
        <v>717</v>
      </c>
      <c r="D97" s="112" t="s">
        <v>145</v>
      </c>
      <c r="E97" s="113" t="s">
        <v>695</v>
      </c>
      <c r="F97" s="114">
        <v>9</v>
      </c>
      <c r="G97" s="115">
        <v>550.5</v>
      </c>
      <c r="H97" s="268" t="s">
        <v>340</v>
      </c>
      <c r="I97" s="183" t="s">
        <v>697</v>
      </c>
      <c r="J97" s="444" t="e">
        <f t="shared" si="1"/>
        <v>#DIV/0!</v>
      </c>
      <c r="K97" s="257"/>
      <c r="L97" s="257"/>
      <c r="M97" s="264"/>
      <c r="N97" s="322"/>
      <c r="O97" s="320"/>
      <c r="P97" s="433">
        <v>23</v>
      </c>
      <c r="Q97" s="321"/>
      <c r="R97" s="146"/>
      <c r="S97" s="146"/>
      <c r="T97" s="146"/>
      <c r="U97" s="146"/>
    </row>
    <row r="98" spans="2:21" s="109" customFormat="1" x14ac:dyDescent="0.15">
      <c r="B98" s="110">
        <v>95</v>
      </c>
      <c r="C98" s="124" t="s">
        <v>718</v>
      </c>
      <c r="D98" s="112" t="s">
        <v>484</v>
      </c>
      <c r="E98" s="113">
        <v>1</v>
      </c>
      <c r="F98" s="114">
        <v>6.38</v>
      </c>
      <c r="G98" s="309">
        <v>334.95</v>
      </c>
      <c r="H98" s="268" t="s">
        <v>340</v>
      </c>
      <c r="I98" s="183">
        <v>930</v>
      </c>
      <c r="J98" s="444">
        <f t="shared" si="1"/>
        <v>10</v>
      </c>
      <c r="K98" s="257">
        <v>360</v>
      </c>
      <c r="L98" s="257">
        <v>360</v>
      </c>
      <c r="M98" s="264"/>
      <c r="N98" s="322"/>
      <c r="O98" s="320"/>
      <c r="P98" s="433">
        <v>23</v>
      </c>
      <c r="Q98" s="321"/>
      <c r="R98" s="146"/>
      <c r="S98" s="146"/>
      <c r="T98" s="146"/>
      <c r="U98" s="146"/>
    </row>
    <row r="99" spans="2:21" s="109" customFormat="1" x14ac:dyDescent="0.15">
      <c r="B99" s="110">
        <v>96</v>
      </c>
      <c r="C99" s="111" t="s">
        <v>719</v>
      </c>
      <c r="D99" s="112" t="s">
        <v>484</v>
      </c>
      <c r="E99" s="113">
        <v>4</v>
      </c>
      <c r="F99" s="114">
        <v>0.54</v>
      </c>
      <c r="G99" s="309">
        <v>105.42</v>
      </c>
      <c r="H99" s="268" t="s">
        <v>340</v>
      </c>
      <c r="I99" s="183">
        <v>300</v>
      </c>
      <c r="J99" s="444" t="e">
        <f t="shared" si="1"/>
        <v>#DIV/0!</v>
      </c>
      <c r="K99" s="257"/>
      <c r="L99" s="257"/>
      <c r="M99" s="264"/>
      <c r="N99" s="322"/>
      <c r="O99" s="320"/>
      <c r="P99" s="433">
        <v>23</v>
      </c>
      <c r="Q99" s="321"/>
      <c r="R99" s="146"/>
      <c r="S99" s="146"/>
      <c r="T99" s="146"/>
      <c r="U99" s="146"/>
    </row>
    <row r="100" spans="2:21" s="109" customFormat="1" x14ac:dyDescent="0.15">
      <c r="B100" s="110">
        <v>97</v>
      </c>
      <c r="C100" s="111" t="s">
        <v>341</v>
      </c>
      <c r="D100" s="112" t="s">
        <v>484</v>
      </c>
      <c r="E100" s="113">
        <v>6</v>
      </c>
      <c r="F100" s="114">
        <v>0.08</v>
      </c>
      <c r="G100" s="309">
        <v>47.13</v>
      </c>
      <c r="H100" s="268" t="s">
        <v>340</v>
      </c>
      <c r="I100" s="183">
        <v>300</v>
      </c>
      <c r="J100" s="444" t="e">
        <f t="shared" si="1"/>
        <v>#DIV/0!</v>
      </c>
      <c r="K100" s="257"/>
      <c r="L100" s="257"/>
      <c r="M100" s="264"/>
      <c r="N100" s="322"/>
      <c r="O100" s="320"/>
      <c r="P100" s="433">
        <v>23</v>
      </c>
      <c r="Q100" s="321"/>
      <c r="R100" s="146"/>
      <c r="S100" s="146"/>
      <c r="T100" s="146"/>
      <c r="U100" s="146"/>
    </row>
    <row r="101" spans="2:21" s="109" customFormat="1" x14ac:dyDescent="0.15">
      <c r="B101" s="110">
        <v>98</v>
      </c>
      <c r="C101" s="111" t="s">
        <v>720</v>
      </c>
      <c r="D101" s="112" t="s">
        <v>145</v>
      </c>
      <c r="E101" s="113" t="s">
        <v>695</v>
      </c>
      <c r="F101" s="114">
        <v>3.13</v>
      </c>
      <c r="G101" s="115">
        <v>262</v>
      </c>
      <c r="H101" s="268" t="s">
        <v>342</v>
      </c>
      <c r="I101" s="183" t="s">
        <v>697</v>
      </c>
      <c r="J101" s="444" t="e">
        <f t="shared" si="1"/>
        <v>#DIV/0!</v>
      </c>
      <c r="K101" s="257"/>
      <c r="L101" s="257"/>
      <c r="M101" s="264"/>
      <c r="N101" s="322"/>
      <c r="O101" s="324" t="s">
        <v>485</v>
      </c>
      <c r="P101" s="257">
        <v>22.3</v>
      </c>
      <c r="Q101" s="321"/>
      <c r="R101" s="146"/>
      <c r="S101" s="146"/>
      <c r="T101" s="146"/>
      <c r="U101" s="146"/>
    </row>
    <row r="102" spans="2:21" s="109" customFormat="1" x14ac:dyDescent="0.15">
      <c r="B102" s="110">
        <v>99</v>
      </c>
      <c r="C102" s="124" t="s">
        <v>343</v>
      </c>
      <c r="D102" s="116"/>
      <c r="E102" s="113">
        <v>1</v>
      </c>
      <c r="F102" s="114">
        <v>0.1</v>
      </c>
      <c r="G102" s="309">
        <v>80</v>
      </c>
      <c r="H102" s="268" t="s">
        <v>342</v>
      </c>
      <c r="I102" s="183">
        <v>300</v>
      </c>
      <c r="J102" s="444" t="e">
        <f t="shared" si="1"/>
        <v>#DIV/0!</v>
      </c>
      <c r="K102" s="257"/>
      <c r="L102" s="257"/>
      <c r="M102" s="264"/>
      <c r="N102" s="322"/>
      <c r="O102" s="320"/>
      <c r="P102" s="257"/>
      <c r="Q102" s="321"/>
      <c r="R102" s="146"/>
      <c r="S102" s="146"/>
      <c r="T102" s="146"/>
      <c r="U102" s="146"/>
    </row>
    <row r="103" spans="2:21" s="109" customFormat="1" x14ac:dyDescent="0.15">
      <c r="B103" s="110">
        <v>100</v>
      </c>
      <c r="C103" s="124" t="s">
        <v>344</v>
      </c>
      <c r="D103" s="116"/>
      <c r="E103" s="113">
        <v>6</v>
      </c>
      <c r="F103" s="114">
        <v>0.43</v>
      </c>
      <c r="G103" s="309">
        <v>19.5</v>
      </c>
      <c r="H103" s="268" t="s">
        <v>342</v>
      </c>
      <c r="I103" s="183">
        <v>300</v>
      </c>
      <c r="J103" s="444" t="e">
        <f t="shared" si="1"/>
        <v>#DIV/0!</v>
      </c>
      <c r="K103" s="257"/>
      <c r="L103" s="257"/>
      <c r="M103" s="264"/>
      <c r="N103" s="322"/>
      <c r="O103" s="320"/>
      <c r="P103" s="257"/>
      <c r="Q103" s="321"/>
      <c r="R103" s="146"/>
      <c r="S103" s="146"/>
      <c r="T103" s="146"/>
      <c r="U103" s="146"/>
    </row>
    <row r="104" spans="2:21" s="109" customFormat="1" x14ac:dyDescent="0.15">
      <c r="B104" s="110">
        <v>101</v>
      </c>
      <c r="C104" s="124" t="s">
        <v>345</v>
      </c>
      <c r="D104" s="116"/>
      <c r="E104" s="113">
        <v>4</v>
      </c>
      <c r="F104" s="114">
        <v>0.11</v>
      </c>
      <c r="G104" s="309">
        <v>12.75</v>
      </c>
      <c r="H104" s="268" t="s">
        <v>342</v>
      </c>
      <c r="I104" s="183">
        <v>300</v>
      </c>
      <c r="J104" s="444" t="e">
        <f t="shared" si="1"/>
        <v>#DIV/0!</v>
      </c>
      <c r="K104" s="257"/>
      <c r="L104" s="257"/>
      <c r="M104" s="264"/>
      <c r="N104" s="322"/>
      <c r="O104" s="320"/>
      <c r="P104" s="433">
        <v>23</v>
      </c>
      <c r="Q104" s="321"/>
      <c r="R104" s="146"/>
      <c r="S104" s="146"/>
      <c r="T104" s="146"/>
      <c r="U104" s="146"/>
    </row>
    <row r="105" spans="2:21" s="109" customFormat="1" x14ac:dyDescent="0.15">
      <c r="B105" s="110">
        <v>102</v>
      </c>
      <c r="C105" s="111" t="s">
        <v>721</v>
      </c>
      <c r="D105" s="112" t="s">
        <v>145</v>
      </c>
      <c r="E105" s="113">
        <v>5</v>
      </c>
      <c r="F105" s="114">
        <v>0.3</v>
      </c>
      <c r="G105" s="115">
        <v>168.3</v>
      </c>
      <c r="H105" s="268" t="s">
        <v>346</v>
      </c>
      <c r="I105" s="183">
        <v>400</v>
      </c>
      <c r="J105" s="444" t="e">
        <f t="shared" si="1"/>
        <v>#DIV/0!</v>
      </c>
      <c r="K105" s="257"/>
      <c r="L105" s="257"/>
      <c r="M105" s="264"/>
      <c r="N105" s="322"/>
      <c r="O105" s="324" t="s">
        <v>486</v>
      </c>
      <c r="P105" s="433">
        <v>23</v>
      </c>
      <c r="Q105" s="321"/>
      <c r="R105" s="146">
        <v>171.7</v>
      </c>
      <c r="S105" s="146"/>
      <c r="T105" s="146"/>
      <c r="U105" s="146"/>
    </row>
    <row r="106" spans="2:21" s="109" customFormat="1" x14ac:dyDescent="0.15">
      <c r="B106" s="110">
        <v>103</v>
      </c>
      <c r="C106" s="111" t="s">
        <v>722</v>
      </c>
      <c r="D106" s="112" t="s">
        <v>145</v>
      </c>
      <c r="E106" s="113">
        <v>1</v>
      </c>
      <c r="F106" s="114">
        <v>0.9</v>
      </c>
      <c r="G106" s="115">
        <v>113.6</v>
      </c>
      <c r="H106" s="268" t="s">
        <v>347</v>
      </c>
      <c r="I106" s="183">
        <v>300</v>
      </c>
      <c r="J106" s="444" t="e">
        <f t="shared" si="1"/>
        <v>#DIV/0!</v>
      </c>
      <c r="K106" s="257"/>
      <c r="L106" s="257"/>
      <c r="M106" s="264"/>
      <c r="N106" s="322"/>
      <c r="O106" s="320"/>
      <c r="P106" s="257">
        <v>22.3</v>
      </c>
      <c r="Q106" s="321"/>
      <c r="R106" s="146"/>
      <c r="S106" s="146"/>
      <c r="T106" s="146"/>
      <c r="U106" s="146"/>
    </row>
    <row r="107" spans="2:21" s="109" customFormat="1" x14ac:dyDescent="0.15">
      <c r="B107" s="110">
        <v>104</v>
      </c>
      <c r="C107" s="111" t="s">
        <v>723</v>
      </c>
      <c r="D107" s="119" t="s">
        <v>694</v>
      </c>
      <c r="E107" s="113" t="s">
        <v>695</v>
      </c>
      <c r="F107" s="114">
        <v>15.7</v>
      </c>
      <c r="G107" s="115">
        <v>1199.2</v>
      </c>
      <c r="H107" s="268" t="s">
        <v>348</v>
      </c>
      <c r="I107" s="183" t="s">
        <v>697</v>
      </c>
      <c r="J107" s="444" t="e">
        <f t="shared" si="1"/>
        <v>#DIV/0!</v>
      </c>
      <c r="K107" s="257"/>
      <c r="L107" s="257"/>
      <c r="M107" s="264"/>
      <c r="N107" s="322"/>
      <c r="O107" s="320"/>
      <c r="P107" s="257">
        <v>18.7</v>
      </c>
      <c r="Q107" s="321"/>
      <c r="R107" s="146"/>
      <c r="S107" s="146"/>
      <c r="T107" s="146"/>
      <c r="U107" s="146"/>
    </row>
    <row r="108" spans="2:21" s="109" customFormat="1" x14ac:dyDescent="0.15">
      <c r="B108" s="110">
        <v>105</v>
      </c>
      <c r="C108" s="111" t="s">
        <v>724</v>
      </c>
      <c r="D108" s="116" t="s">
        <v>169</v>
      </c>
      <c r="E108" s="113">
        <v>1</v>
      </c>
      <c r="F108" s="114">
        <v>6.1</v>
      </c>
      <c r="G108" s="309">
        <v>551.29999999999995</v>
      </c>
      <c r="H108" s="268" t="s">
        <v>348</v>
      </c>
      <c r="I108" s="183">
        <v>930</v>
      </c>
      <c r="J108" s="444" t="e">
        <f t="shared" si="1"/>
        <v>#DIV/0!</v>
      </c>
      <c r="K108" s="257"/>
      <c r="L108" s="257"/>
      <c r="M108" s="264"/>
      <c r="N108" s="322"/>
      <c r="O108" s="320"/>
      <c r="P108" s="257">
        <v>18.7</v>
      </c>
      <c r="Q108" s="321"/>
      <c r="R108" s="146"/>
      <c r="S108" s="146"/>
      <c r="T108" s="146"/>
      <c r="U108" s="146"/>
    </row>
    <row r="109" spans="2:21" s="109" customFormat="1" x14ac:dyDescent="0.15">
      <c r="B109" s="110">
        <v>106</v>
      </c>
      <c r="C109" s="111" t="s">
        <v>725</v>
      </c>
      <c r="D109" s="116" t="s">
        <v>169</v>
      </c>
      <c r="E109" s="113">
        <v>1</v>
      </c>
      <c r="F109" s="114">
        <v>5.2</v>
      </c>
      <c r="G109" s="309">
        <v>239</v>
      </c>
      <c r="H109" s="268" t="s">
        <v>348</v>
      </c>
      <c r="I109" s="183">
        <v>930</v>
      </c>
      <c r="J109" s="444" t="e">
        <f t="shared" si="1"/>
        <v>#DIV/0!</v>
      </c>
      <c r="K109" s="257"/>
      <c r="L109" s="257"/>
      <c r="M109" s="264"/>
      <c r="N109" s="322"/>
      <c r="O109" s="320"/>
      <c r="P109" s="433">
        <v>23</v>
      </c>
      <c r="Q109" s="321"/>
      <c r="R109" s="146"/>
      <c r="S109" s="146"/>
      <c r="T109" s="146"/>
      <c r="U109" s="146"/>
    </row>
    <row r="110" spans="2:21" s="109" customFormat="1" x14ac:dyDescent="0.15">
      <c r="B110" s="110">
        <v>107</v>
      </c>
      <c r="C110" s="111" t="s">
        <v>726</v>
      </c>
      <c r="D110" s="112" t="s">
        <v>145</v>
      </c>
      <c r="E110" s="113">
        <v>1</v>
      </c>
      <c r="F110" s="114">
        <v>4.4000000000000004</v>
      </c>
      <c r="G110" s="309">
        <v>288</v>
      </c>
      <c r="H110" s="268" t="s">
        <v>348</v>
      </c>
      <c r="I110" s="183">
        <v>400</v>
      </c>
      <c r="J110" s="444" t="e">
        <f t="shared" si="1"/>
        <v>#DIV/0!</v>
      </c>
      <c r="K110" s="257"/>
      <c r="L110" s="257"/>
      <c r="M110" s="264"/>
      <c r="N110" s="322"/>
      <c r="O110" s="320"/>
      <c r="P110" s="257">
        <v>22.3</v>
      </c>
      <c r="Q110" s="321"/>
      <c r="R110" s="146"/>
      <c r="S110" s="146"/>
      <c r="T110" s="146"/>
      <c r="U110" s="146"/>
    </row>
    <row r="111" spans="2:21" s="109" customFormat="1" x14ac:dyDescent="0.15">
      <c r="B111" s="110">
        <v>108</v>
      </c>
      <c r="C111" s="111" t="s">
        <v>727</v>
      </c>
      <c r="D111" s="119" t="s">
        <v>694</v>
      </c>
      <c r="E111" s="113" t="s">
        <v>695</v>
      </c>
      <c r="F111" s="114">
        <v>17.510000000000002</v>
      </c>
      <c r="G111" s="115">
        <v>1306.3</v>
      </c>
      <c r="H111" s="268" t="s">
        <v>349</v>
      </c>
      <c r="I111" s="183" t="s">
        <v>697</v>
      </c>
      <c r="J111" s="444" t="e">
        <f t="shared" si="1"/>
        <v>#DIV/0!</v>
      </c>
      <c r="K111" s="257"/>
      <c r="L111" s="257"/>
      <c r="M111" s="264"/>
      <c r="N111" s="322"/>
      <c r="O111" s="320"/>
      <c r="P111" s="257">
        <v>18.7</v>
      </c>
      <c r="Q111" s="321"/>
      <c r="R111" s="146"/>
      <c r="S111" s="146"/>
      <c r="T111" s="146"/>
      <c r="U111" s="146"/>
    </row>
    <row r="112" spans="2:21" s="109" customFormat="1" x14ac:dyDescent="0.15">
      <c r="B112" s="110">
        <v>109</v>
      </c>
      <c r="C112" s="111" t="s">
        <v>728</v>
      </c>
      <c r="D112" s="116" t="s">
        <v>169</v>
      </c>
      <c r="E112" s="113">
        <v>1</v>
      </c>
      <c r="F112" s="114">
        <v>5</v>
      </c>
      <c r="G112" s="309">
        <v>362.5</v>
      </c>
      <c r="H112" s="268" t="s">
        <v>349</v>
      </c>
      <c r="I112" s="183">
        <v>930</v>
      </c>
      <c r="J112" s="444" t="e">
        <f t="shared" si="1"/>
        <v>#DIV/0!</v>
      </c>
      <c r="K112" s="257"/>
      <c r="L112" s="257"/>
      <c r="M112" s="264"/>
      <c r="N112" s="322"/>
      <c r="O112" s="320"/>
      <c r="P112" s="257">
        <v>18.7</v>
      </c>
      <c r="Q112" s="321"/>
      <c r="R112" s="146"/>
      <c r="S112" s="146"/>
      <c r="T112" s="146"/>
      <c r="U112" s="146"/>
    </row>
    <row r="113" spans="2:21" s="109" customFormat="1" x14ac:dyDescent="0.15">
      <c r="B113" s="110">
        <v>110</v>
      </c>
      <c r="C113" s="111" t="s">
        <v>729</v>
      </c>
      <c r="D113" s="116" t="s">
        <v>169</v>
      </c>
      <c r="E113" s="113">
        <v>1</v>
      </c>
      <c r="F113" s="114">
        <v>6.95</v>
      </c>
      <c r="G113" s="309">
        <v>503.4</v>
      </c>
      <c r="H113" s="268" t="s">
        <v>349</v>
      </c>
      <c r="I113" s="183">
        <v>930</v>
      </c>
      <c r="J113" s="444" t="e">
        <f t="shared" si="1"/>
        <v>#DIV/0!</v>
      </c>
      <c r="K113" s="257"/>
      <c r="L113" s="257"/>
      <c r="M113" s="264"/>
      <c r="N113" s="322"/>
      <c r="O113" s="320"/>
      <c r="P113" s="433">
        <v>23</v>
      </c>
      <c r="Q113" s="321"/>
      <c r="R113" s="146"/>
      <c r="S113" s="146"/>
      <c r="T113" s="146"/>
      <c r="U113" s="146"/>
    </row>
    <row r="114" spans="2:21" s="109" customFormat="1" x14ac:dyDescent="0.15">
      <c r="B114" s="110">
        <v>111</v>
      </c>
      <c r="C114" s="111" t="s">
        <v>730</v>
      </c>
      <c r="D114" s="112" t="s">
        <v>145</v>
      </c>
      <c r="E114" s="113">
        <v>1</v>
      </c>
      <c r="F114" s="114">
        <v>5.56</v>
      </c>
      <c r="G114" s="309">
        <v>317.89999999999998</v>
      </c>
      <c r="H114" s="268" t="s">
        <v>349</v>
      </c>
      <c r="I114" s="183">
        <v>400</v>
      </c>
      <c r="J114" s="444" t="e">
        <f t="shared" si="1"/>
        <v>#DIV/0!</v>
      </c>
      <c r="K114" s="257"/>
      <c r="L114" s="257"/>
      <c r="M114" s="264"/>
      <c r="N114" s="322"/>
      <c r="O114" s="320"/>
      <c r="P114" s="433">
        <v>23</v>
      </c>
      <c r="Q114" s="321"/>
      <c r="R114" s="146"/>
      <c r="S114" s="146"/>
      <c r="T114" s="146"/>
      <c r="U114" s="146"/>
    </row>
    <row r="115" spans="2:21" s="109" customFormat="1" x14ac:dyDescent="0.15">
      <c r="B115" s="110">
        <v>112</v>
      </c>
      <c r="C115" s="111" t="s">
        <v>731</v>
      </c>
      <c r="D115" s="112" t="s">
        <v>145</v>
      </c>
      <c r="E115" s="113"/>
      <c r="F115" s="114">
        <v>0.1</v>
      </c>
      <c r="G115" s="115">
        <v>17</v>
      </c>
      <c r="H115" s="268" t="s">
        <v>350</v>
      </c>
      <c r="I115" s="183" t="s">
        <v>697</v>
      </c>
      <c r="J115" s="444" t="e">
        <f t="shared" si="1"/>
        <v>#DIV/0!</v>
      </c>
      <c r="K115" s="257"/>
      <c r="L115" s="257"/>
      <c r="M115" s="264"/>
      <c r="N115" s="322"/>
      <c r="O115" s="320"/>
      <c r="P115" s="433">
        <v>23</v>
      </c>
      <c r="Q115" s="321"/>
      <c r="R115" s="146"/>
      <c r="S115" s="146"/>
      <c r="T115" s="146"/>
      <c r="U115" s="146"/>
    </row>
    <row r="116" spans="2:21" s="109" customFormat="1" x14ac:dyDescent="0.15">
      <c r="B116" s="110">
        <v>113</v>
      </c>
      <c r="C116" s="111" t="s">
        <v>732</v>
      </c>
      <c r="D116" s="112" t="s">
        <v>145</v>
      </c>
      <c r="E116" s="113">
        <v>1</v>
      </c>
      <c r="F116" s="114">
        <v>0.25</v>
      </c>
      <c r="G116" s="115">
        <v>41.5</v>
      </c>
      <c r="H116" s="268" t="s">
        <v>351</v>
      </c>
      <c r="I116" s="183">
        <v>300</v>
      </c>
      <c r="J116" s="444" t="e">
        <f t="shared" si="1"/>
        <v>#DIV/0!</v>
      </c>
      <c r="K116" s="257"/>
      <c r="L116" s="257"/>
      <c r="M116" s="264"/>
      <c r="N116" s="322"/>
      <c r="O116" s="320"/>
      <c r="P116" s="433">
        <v>23</v>
      </c>
      <c r="Q116" s="321"/>
      <c r="R116" s="146"/>
      <c r="S116" s="146"/>
      <c r="T116" s="146"/>
      <c r="U116" s="146"/>
    </row>
    <row r="117" spans="2:21" s="109" customFormat="1" x14ac:dyDescent="0.15">
      <c r="B117" s="110">
        <v>114</v>
      </c>
      <c r="C117" s="111" t="s">
        <v>733</v>
      </c>
      <c r="D117" s="112" t="s">
        <v>145</v>
      </c>
      <c r="E117" s="113" t="s">
        <v>695</v>
      </c>
      <c r="F117" s="114">
        <v>8.25</v>
      </c>
      <c r="G117" s="115">
        <v>813.3</v>
      </c>
      <c r="H117" s="268" t="s">
        <v>351</v>
      </c>
      <c r="I117" s="183" t="s">
        <v>697</v>
      </c>
      <c r="J117" s="444" t="e">
        <f t="shared" si="1"/>
        <v>#DIV/0!</v>
      </c>
      <c r="K117" s="257"/>
      <c r="L117" s="257"/>
      <c r="M117" s="264"/>
      <c r="N117" s="322"/>
      <c r="O117" s="320"/>
      <c r="P117" s="257">
        <v>18.7</v>
      </c>
      <c r="Q117" s="321"/>
      <c r="R117" s="146"/>
      <c r="S117" s="146"/>
      <c r="T117" s="146"/>
      <c r="U117" s="146"/>
    </row>
    <row r="118" spans="2:21" s="109" customFormat="1" x14ac:dyDescent="0.15">
      <c r="B118" s="110">
        <v>115</v>
      </c>
      <c r="C118" s="111" t="s">
        <v>352</v>
      </c>
      <c r="D118" s="116" t="s">
        <v>169</v>
      </c>
      <c r="E118" s="113">
        <v>1</v>
      </c>
      <c r="F118" s="114">
        <v>4.2</v>
      </c>
      <c r="G118" s="115"/>
      <c r="H118" s="268" t="s">
        <v>351</v>
      </c>
      <c r="I118" s="183">
        <v>930</v>
      </c>
      <c r="J118" s="444" t="e">
        <f t="shared" si="1"/>
        <v>#DIV/0!</v>
      </c>
      <c r="K118" s="257"/>
      <c r="L118" s="257"/>
      <c r="M118" s="264"/>
      <c r="N118" s="322"/>
      <c r="O118" s="320"/>
      <c r="P118" s="257">
        <v>18.7</v>
      </c>
      <c r="Q118" s="321"/>
      <c r="R118" s="146"/>
      <c r="S118" s="146"/>
      <c r="T118" s="146"/>
      <c r="U118" s="146"/>
    </row>
    <row r="119" spans="2:21" s="109" customFormat="1" x14ac:dyDescent="0.15">
      <c r="B119" s="110">
        <v>116</v>
      </c>
      <c r="C119" s="111" t="s">
        <v>353</v>
      </c>
      <c r="D119" s="116" t="s">
        <v>169</v>
      </c>
      <c r="E119" s="113">
        <v>1</v>
      </c>
      <c r="F119" s="114">
        <v>2.4</v>
      </c>
      <c r="G119" s="115"/>
      <c r="H119" s="268" t="s">
        <v>351</v>
      </c>
      <c r="I119" s="183">
        <v>930</v>
      </c>
      <c r="J119" s="444" t="e">
        <f t="shared" si="1"/>
        <v>#DIV/0!</v>
      </c>
      <c r="K119" s="257"/>
      <c r="L119" s="257"/>
      <c r="M119" s="264"/>
      <c r="N119" s="322"/>
      <c r="O119" s="320"/>
      <c r="P119" s="433">
        <v>23</v>
      </c>
      <c r="Q119" s="321"/>
      <c r="R119" s="146"/>
      <c r="S119" s="146"/>
      <c r="T119" s="146"/>
      <c r="U119" s="146"/>
    </row>
    <row r="120" spans="2:21" s="109" customFormat="1" x14ac:dyDescent="0.15">
      <c r="B120" s="110">
        <v>117</v>
      </c>
      <c r="C120" s="111" t="s">
        <v>734</v>
      </c>
      <c r="D120" s="112" t="s">
        <v>145</v>
      </c>
      <c r="E120" s="113">
        <v>1</v>
      </c>
      <c r="F120" s="114">
        <v>1.3</v>
      </c>
      <c r="G120" s="115"/>
      <c r="H120" s="268" t="s">
        <v>351</v>
      </c>
      <c r="I120" s="183">
        <v>400</v>
      </c>
      <c r="J120" s="444" t="e">
        <f t="shared" si="1"/>
        <v>#DIV/0!</v>
      </c>
      <c r="K120" s="257"/>
      <c r="L120" s="257"/>
      <c r="M120" s="264"/>
      <c r="N120" s="322"/>
      <c r="O120" s="320"/>
      <c r="P120" s="433">
        <v>23</v>
      </c>
      <c r="Q120" s="321"/>
      <c r="R120" s="146"/>
      <c r="S120" s="146"/>
      <c r="T120" s="146"/>
      <c r="U120" s="146"/>
    </row>
    <row r="121" spans="2:21" s="109" customFormat="1" x14ac:dyDescent="0.15">
      <c r="B121" s="110">
        <v>118</v>
      </c>
      <c r="C121" s="111" t="s">
        <v>354</v>
      </c>
      <c r="D121" s="112" t="s">
        <v>145</v>
      </c>
      <c r="E121" s="113">
        <v>3</v>
      </c>
      <c r="F121" s="114">
        <v>0.11</v>
      </c>
      <c r="G121" s="115"/>
      <c r="H121" s="268" t="s">
        <v>351</v>
      </c>
      <c r="I121" s="183">
        <v>300</v>
      </c>
      <c r="J121" s="444" t="e">
        <f t="shared" si="1"/>
        <v>#DIV/0!</v>
      </c>
      <c r="K121" s="257"/>
      <c r="L121" s="257"/>
      <c r="M121" s="264"/>
      <c r="N121" s="322"/>
      <c r="O121" s="320" t="s">
        <v>487</v>
      </c>
      <c r="P121" s="433">
        <v>23</v>
      </c>
      <c r="Q121" s="321"/>
      <c r="R121" s="146"/>
      <c r="S121" s="146"/>
      <c r="T121" s="146"/>
      <c r="U121" s="146"/>
    </row>
    <row r="122" spans="2:21" s="109" customFormat="1" x14ac:dyDescent="0.15">
      <c r="B122" s="110">
        <v>119</v>
      </c>
      <c r="C122" s="111" t="s">
        <v>735</v>
      </c>
      <c r="D122" s="112" t="s">
        <v>145</v>
      </c>
      <c r="E122" s="113">
        <v>1</v>
      </c>
      <c r="F122" s="114">
        <v>0.75</v>
      </c>
      <c r="G122" s="115">
        <v>316.60000000000002</v>
      </c>
      <c r="H122" s="268" t="s">
        <v>355</v>
      </c>
      <c r="I122" s="183">
        <v>950</v>
      </c>
      <c r="J122" s="444" t="e">
        <f t="shared" si="1"/>
        <v>#DIV/0!</v>
      </c>
      <c r="K122" s="257"/>
      <c r="L122" s="257"/>
      <c r="M122" s="264"/>
      <c r="N122" s="322"/>
      <c r="O122" s="320"/>
      <c r="P122" s="433">
        <v>23</v>
      </c>
      <c r="Q122" s="321"/>
      <c r="R122" s="146"/>
      <c r="S122" s="146"/>
      <c r="T122" s="146"/>
      <c r="U122" s="146"/>
    </row>
    <row r="123" spans="2:21" s="109" customFormat="1" x14ac:dyDescent="0.15">
      <c r="B123" s="110">
        <v>120</v>
      </c>
      <c r="C123" s="111" t="s">
        <v>736</v>
      </c>
      <c r="D123" s="112" t="s">
        <v>145</v>
      </c>
      <c r="E123" s="113">
        <v>1</v>
      </c>
      <c r="F123" s="114">
        <v>0.54</v>
      </c>
      <c r="G123" s="115">
        <v>33.1</v>
      </c>
      <c r="H123" s="268" t="s">
        <v>356</v>
      </c>
      <c r="I123" s="183">
        <v>300</v>
      </c>
      <c r="J123" s="444" t="e">
        <f t="shared" si="1"/>
        <v>#DIV/0!</v>
      </c>
      <c r="K123" s="257"/>
      <c r="L123" s="257"/>
      <c r="M123" s="264"/>
      <c r="N123" s="322"/>
      <c r="O123" s="320"/>
      <c r="P123" s="433">
        <v>23</v>
      </c>
      <c r="Q123" s="321"/>
      <c r="R123" s="146"/>
      <c r="S123" s="146"/>
      <c r="T123" s="146"/>
      <c r="U123" s="146"/>
    </row>
    <row r="124" spans="2:21" s="109" customFormat="1" x14ac:dyDescent="0.15">
      <c r="B124" s="110">
        <v>121</v>
      </c>
      <c r="C124" s="111" t="s">
        <v>737</v>
      </c>
      <c r="D124" s="112" t="s">
        <v>145</v>
      </c>
      <c r="E124" s="113">
        <v>1</v>
      </c>
      <c r="F124" s="114">
        <v>0.75</v>
      </c>
      <c r="G124" s="115">
        <v>64.099999999999994</v>
      </c>
      <c r="H124" s="268" t="s">
        <v>357</v>
      </c>
      <c r="I124" s="183">
        <v>300</v>
      </c>
      <c r="J124" s="444" t="e">
        <f t="shared" si="1"/>
        <v>#DIV/0!</v>
      </c>
      <c r="K124" s="257"/>
      <c r="L124" s="257"/>
      <c r="M124" s="264"/>
      <c r="N124" s="322"/>
      <c r="O124" s="320"/>
      <c r="P124" s="433">
        <v>23</v>
      </c>
      <c r="Q124" s="321"/>
      <c r="R124" s="146"/>
      <c r="S124" s="146"/>
      <c r="T124" s="146"/>
      <c r="U124" s="146"/>
    </row>
    <row r="125" spans="2:21" s="109" customFormat="1" x14ac:dyDescent="0.15">
      <c r="B125" s="110">
        <v>122</v>
      </c>
      <c r="C125" s="111" t="s">
        <v>738</v>
      </c>
      <c r="D125" s="112" t="s">
        <v>145</v>
      </c>
      <c r="E125" s="113" t="s">
        <v>695</v>
      </c>
      <c r="F125" s="114">
        <v>9</v>
      </c>
      <c r="G125" s="115">
        <v>550.5</v>
      </c>
      <c r="H125" s="268" t="s">
        <v>358</v>
      </c>
      <c r="I125" s="183" t="s">
        <v>697</v>
      </c>
      <c r="J125" s="444" t="e">
        <f t="shared" si="1"/>
        <v>#DIV/0!</v>
      </c>
      <c r="K125" s="257"/>
      <c r="L125" s="257"/>
      <c r="M125" s="264"/>
      <c r="N125" s="322"/>
      <c r="O125" s="320"/>
      <c r="P125" s="433">
        <v>23</v>
      </c>
      <c r="Q125" s="321"/>
      <c r="R125" s="146"/>
      <c r="S125" s="146"/>
      <c r="T125" s="146"/>
      <c r="U125" s="146"/>
    </row>
    <row r="126" spans="2:21" s="109" customFormat="1" x14ac:dyDescent="0.15">
      <c r="B126" s="110">
        <v>123</v>
      </c>
      <c r="C126" s="111" t="s">
        <v>739</v>
      </c>
      <c r="D126" s="112" t="s">
        <v>145</v>
      </c>
      <c r="E126" s="113">
        <v>1</v>
      </c>
      <c r="F126" s="114">
        <v>6.75</v>
      </c>
      <c r="G126" s="309">
        <v>366.8</v>
      </c>
      <c r="H126" s="268" t="s">
        <v>358</v>
      </c>
      <c r="I126" s="183" t="s">
        <v>697</v>
      </c>
      <c r="J126" s="444" t="e">
        <f t="shared" si="1"/>
        <v>#DIV/0!</v>
      </c>
      <c r="K126" s="257"/>
      <c r="L126" s="257"/>
      <c r="M126" s="264"/>
      <c r="N126" s="322"/>
      <c r="O126" s="320"/>
      <c r="P126" s="433">
        <v>23</v>
      </c>
      <c r="Q126" s="321"/>
      <c r="R126" s="146"/>
      <c r="S126" s="146"/>
      <c r="T126" s="146"/>
      <c r="U126" s="146"/>
    </row>
    <row r="127" spans="2:21" s="109" customFormat="1" x14ac:dyDescent="0.15">
      <c r="B127" s="110">
        <v>124</v>
      </c>
      <c r="C127" s="111" t="s">
        <v>740</v>
      </c>
      <c r="D127" s="112" t="s">
        <v>145</v>
      </c>
      <c r="E127" s="113">
        <v>4</v>
      </c>
      <c r="F127" s="114">
        <v>0.45</v>
      </c>
      <c r="G127" s="309">
        <v>17.13</v>
      </c>
      <c r="H127" s="268" t="s">
        <v>358</v>
      </c>
      <c r="I127" s="183">
        <v>300</v>
      </c>
      <c r="J127" s="444" t="e">
        <f t="shared" si="1"/>
        <v>#DIV/0!</v>
      </c>
      <c r="K127" s="257"/>
      <c r="L127" s="257"/>
      <c r="M127" s="264"/>
      <c r="N127" s="322"/>
      <c r="O127" s="320" t="s">
        <v>483</v>
      </c>
      <c r="P127" s="433">
        <v>23</v>
      </c>
      <c r="Q127" s="321"/>
      <c r="R127" s="146"/>
      <c r="S127" s="146"/>
      <c r="T127" s="146"/>
      <c r="U127" s="146"/>
    </row>
    <row r="128" spans="2:21" s="109" customFormat="1" x14ac:dyDescent="0.15">
      <c r="B128" s="110">
        <v>125</v>
      </c>
      <c r="C128" s="111" t="s">
        <v>359</v>
      </c>
      <c r="D128" s="112" t="s">
        <v>145</v>
      </c>
      <c r="E128" s="113">
        <v>1</v>
      </c>
      <c r="F128" s="114">
        <v>0.09</v>
      </c>
      <c r="G128" s="309">
        <v>10.42</v>
      </c>
      <c r="H128" s="268" t="s">
        <v>358</v>
      </c>
      <c r="I128" s="183">
        <v>300</v>
      </c>
      <c r="J128" s="444" t="e">
        <f t="shared" si="1"/>
        <v>#DIV/0!</v>
      </c>
      <c r="K128" s="257"/>
      <c r="L128" s="257"/>
      <c r="M128" s="264"/>
      <c r="N128" s="322"/>
      <c r="O128" s="320"/>
      <c r="P128" s="433">
        <v>23</v>
      </c>
      <c r="Q128" s="321"/>
      <c r="R128" s="146"/>
      <c r="S128" s="146"/>
      <c r="T128" s="146"/>
      <c r="U128" s="146"/>
    </row>
    <row r="129" spans="2:21" s="109" customFormat="1" x14ac:dyDescent="0.15">
      <c r="B129" s="110">
        <v>126</v>
      </c>
      <c r="C129" s="111" t="s">
        <v>741</v>
      </c>
      <c r="D129" s="112" t="s">
        <v>145</v>
      </c>
      <c r="E129" s="113">
        <v>10</v>
      </c>
      <c r="F129" s="114">
        <v>0.41</v>
      </c>
      <c r="G129" s="115">
        <v>33.1</v>
      </c>
      <c r="H129" s="268" t="s">
        <v>360</v>
      </c>
      <c r="I129" s="183">
        <v>300</v>
      </c>
      <c r="J129" s="444" t="e">
        <f t="shared" si="1"/>
        <v>#DIV/0!</v>
      </c>
      <c r="K129" s="257"/>
      <c r="L129" s="257"/>
      <c r="M129" s="264"/>
      <c r="N129" s="322"/>
      <c r="O129" s="320"/>
      <c r="P129" s="257">
        <v>22.3</v>
      </c>
      <c r="Q129" s="321"/>
      <c r="R129" s="146"/>
      <c r="S129" s="146"/>
      <c r="T129" s="146"/>
      <c r="U129" s="146"/>
    </row>
    <row r="130" spans="2:21" s="109" customFormat="1" x14ac:dyDescent="0.15">
      <c r="B130" s="110">
        <v>127</v>
      </c>
      <c r="C130" s="111" t="s">
        <v>742</v>
      </c>
      <c r="D130" s="119" t="s">
        <v>694</v>
      </c>
      <c r="E130" s="113" t="s">
        <v>695</v>
      </c>
      <c r="F130" s="114">
        <v>2.15</v>
      </c>
      <c r="G130" s="115">
        <v>242.5</v>
      </c>
      <c r="H130" s="268" t="s">
        <v>361</v>
      </c>
      <c r="I130" s="183">
        <v>300</v>
      </c>
      <c r="J130" s="444" t="e">
        <f t="shared" si="1"/>
        <v>#DIV/0!</v>
      </c>
      <c r="K130" s="257"/>
      <c r="L130" s="257"/>
      <c r="M130" s="264"/>
      <c r="N130" s="322"/>
      <c r="O130" s="320"/>
      <c r="P130" s="433">
        <v>23</v>
      </c>
      <c r="Q130" s="321"/>
      <c r="R130" s="146"/>
      <c r="S130" s="146"/>
      <c r="T130" s="146"/>
      <c r="U130" s="146"/>
    </row>
    <row r="131" spans="2:21" s="109" customFormat="1" x14ac:dyDescent="0.15">
      <c r="B131" s="110">
        <v>128</v>
      </c>
      <c r="C131" s="111" t="s">
        <v>362</v>
      </c>
      <c r="D131" s="112" t="s">
        <v>145</v>
      </c>
      <c r="E131" s="113">
        <v>1</v>
      </c>
      <c r="F131" s="114">
        <v>0.09</v>
      </c>
      <c r="G131" s="309">
        <v>8.0749999999999993</v>
      </c>
      <c r="H131" s="268" t="s">
        <v>361</v>
      </c>
      <c r="I131" s="183">
        <v>300</v>
      </c>
      <c r="J131" s="444" t="e">
        <f t="shared" si="1"/>
        <v>#DIV/0!</v>
      </c>
      <c r="K131" s="257"/>
      <c r="L131" s="257"/>
      <c r="M131" s="264"/>
      <c r="N131" s="322"/>
      <c r="O131" s="320" t="s">
        <v>488</v>
      </c>
      <c r="P131" s="433">
        <v>23</v>
      </c>
      <c r="Q131" s="321"/>
      <c r="R131" s="146"/>
      <c r="S131" s="146"/>
      <c r="T131" s="146"/>
      <c r="U131" s="146"/>
    </row>
    <row r="132" spans="2:21" s="109" customFormat="1" x14ac:dyDescent="0.15">
      <c r="B132" s="110">
        <v>129</v>
      </c>
      <c r="C132" s="111" t="s">
        <v>743</v>
      </c>
      <c r="D132" s="112" t="s">
        <v>145</v>
      </c>
      <c r="E132" s="113">
        <v>4</v>
      </c>
      <c r="F132" s="114">
        <v>0.15</v>
      </c>
      <c r="G132" s="309">
        <v>9.6750000000000007</v>
      </c>
      <c r="H132" s="268" t="s">
        <v>361</v>
      </c>
      <c r="I132" s="183">
        <v>300</v>
      </c>
      <c r="J132" s="444" t="e">
        <f t="shared" si="1"/>
        <v>#DIV/0!</v>
      </c>
      <c r="K132" s="257"/>
      <c r="L132" s="257"/>
      <c r="M132" s="264"/>
      <c r="N132" s="322"/>
      <c r="O132" s="320" t="s">
        <v>483</v>
      </c>
      <c r="P132" s="433">
        <v>23</v>
      </c>
      <c r="Q132" s="321"/>
      <c r="R132" s="146"/>
      <c r="S132" s="146"/>
      <c r="T132" s="146"/>
      <c r="U132" s="146"/>
    </row>
    <row r="133" spans="2:21" s="109" customFormat="1" x14ac:dyDescent="0.15">
      <c r="B133" s="110">
        <v>130</v>
      </c>
      <c r="C133" s="111" t="s">
        <v>363</v>
      </c>
      <c r="D133" s="112" t="s">
        <v>145</v>
      </c>
      <c r="E133" s="113">
        <v>1</v>
      </c>
      <c r="F133" s="114">
        <v>0.28000000000000003</v>
      </c>
      <c r="G133" s="309">
        <v>52.81</v>
      </c>
      <c r="H133" s="268" t="s">
        <v>361</v>
      </c>
      <c r="I133" s="183">
        <v>300</v>
      </c>
      <c r="J133" s="444" t="e">
        <f t="shared" ref="J133:J196" si="2">3600/K133*E133</f>
        <v>#DIV/0!</v>
      </c>
      <c r="K133" s="257"/>
      <c r="L133" s="257"/>
      <c r="M133" s="264"/>
      <c r="N133" s="322"/>
      <c r="O133" s="320"/>
      <c r="P133" s="433">
        <v>23</v>
      </c>
      <c r="Q133" s="321"/>
      <c r="R133" s="146"/>
      <c r="S133" s="146"/>
      <c r="T133" s="146"/>
      <c r="U133" s="146"/>
    </row>
    <row r="134" spans="2:21" s="109" customFormat="1" x14ac:dyDescent="0.15">
      <c r="B134" s="110">
        <v>131</v>
      </c>
      <c r="C134" s="111" t="s">
        <v>364</v>
      </c>
      <c r="D134" s="112" t="s">
        <v>145</v>
      </c>
      <c r="E134" s="113">
        <v>2</v>
      </c>
      <c r="F134" s="114">
        <v>0.24</v>
      </c>
      <c r="G134" s="309">
        <v>35.76</v>
      </c>
      <c r="H134" s="268" t="s">
        <v>361</v>
      </c>
      <c r="I134" s="183">
        <v>300</v>
      </c>
      <c r="J134" s="444" t="e">
        <f t="shared" si="2"/>
        <v>#DIV/0!</v>
      </c>
      <c r="K134" s="257"/>
      <c r="L134" s="257"/>
      <c r="M134" s="264"/>
      <c r="N134" s="322"/>
      <c r="O134" s="320" t="s">
        <v>489</v>
      </c>
      <c r="P134" s="257">
        <v>22.3</v>
      </c>
      <c r="Q134" s="321"/>
      <c r="R134" s="146"/>
      <c r="S134" s="146"/>
      <c r="T134" s="146"/>
      <c r="U134" s="146"/>
    </row>
    <row r="135" spans="2:21" s="109" customFormat="1" x14ac:dyDescent="0.15">
      <c r="B135" s="110">
        <v>132</v>
      </c>
      <c r="C135" s="111" t="s">
        <v>744</v>
      </c>
      <c r="D135" s="119" t="s">
        <v>694</v>
      </c>
      <c r="E135" s="113" t="s">
        <v>695</v>
      </c>
      <c r="F135" s="114">
        <v>0.61</v>
      </c>
      <c r="G135" s="115">
        <v>90.8</v>
      </c>
      <c r="H135" s="268" t="s">
        <v>365</v>
      </c>
      <c r="I135" s="183" t="s">
        <v>697</v>
      </c>
      <c r="J135" s="444" t="e">
        <f t="shared" si="2"/>
        <v>#DIV/0!</v>
      </c>
      <c r="K135" s="257"/>
      <c r="L135" s="257"/>
      <c r="M135" s="264"/>
      <c r="N135" s="322"/>
      <c r="O135" s="320"/>
      <c r="P135" s="433">
        <v>23</v>
      </c>
      <c r="Q135" s="321"/>
      <c r="R135" s="146"/>
      <c r="S135" s="146"/>
      <c r="T135" s="146"/>
      <c r="U135" s="146"/>
    </row>
    <row r="136" spans="2:21" s="109" customFormat="1" x14ac:dyDescent="0.15">
      <c r="B136" s="110">
        <v>133</v>
      </c>
      <c r="C136" s="111" t="s">
        <v>366</v>
      </c>
      <c r="D136" s="112" t="s">
        <v>145</v>
      </c>
      <c r="E136" s="113">
        <v>1</v>
      </c>
      <c r="F136" s="114">
        <v>0.25</v>
      </c>
      <c r="G136" s="309">
        <v>42.22</v>
      </c>
      <c r="H136" s="268" t="s">
        <v>365</v>
      </c>
      <c r="I136" s="183">
        <v>300</v>
      </c>
      <c r="J136" s="444" t="e">
        <f t="shared" si="2"/>
        <v>#DIV/0!</v>
      </c>
      <c r="K136" s="257"/>
      <c r="L136" s="257"/>
      <c r="M136" s="264"/>
      <c r="N136" s="322"/>
      <c r="O136" s="320"/>
      <c r="P136" s="433">
        <v>23</v>
      </c>
      <c r="Q136" s="321"/>
      <c r="R136" s="146"/>
      <c r="S136" s="146"/>
      <c r="T136" s="146"/>
      <c r="U136" s="146"/>
    </row>
    <row r="137" spans="2:21" s="109" customFormat="1" x14ac:dyDescent="0.15">
      <c r="B137" s="110">
        <v>134</v>
      </c>
      <c r="C137" s="111" t="s">
        <v>367</v>
      </c>
      <c r="D137" s="112" t="s">
        <v>145</v>
      </c>
      <c r="E137" s="113">
        <v>1</v>
      </c>
      <c r="F137" s="114">
        <v>0.36</v>
      </c>
      <c r="G137" s="309">
        <v>4.93</v>
      </c>
      <c r="H137" s="268" t="s">
        <v>365</v>
      </c>
      <c r="I137" s="183">
        <v>300</v>
      </c>
      <c r="J137" s="444" t="e">
        <f t="shared" si="2"/>
        <v>#DIV/0!</v>
      </c>
      <c r="K137" s="257"/>
      <c r="L137" s="257"/>
      <c r="M137" s="264"/>
      <c r="N137" s="322"/>
      <c r="O137" s="320" t="s">
        <v>490</v>
      </c>
      <c r="P137" s="257">
        <v>22.3</v>
      </c>
      <c r="Q137" s="321"/>
      <c r="R137" s="146"/>
      <c r="S137" s="146"/>
      <c r="T137" s="146"/>
      <c r="U137" s="146"/>
    </row>
    <row r="138" spans="2:21" s="109" customFormat="1" x14ac:dyDescent="0.15">
      <c r="B138" s="110">
        <v>135</v>
      </c>
      <c r="C138" s="111"/>
      <c r="D138" s="112"/>
      <c r="E138" s="113"/>
      <c r="F138" s="114"/>
      <c r="G138" s="443"/>
      <c r="H138" s="268"/>
      <c r="I138" s="183"/>
      <c r="J138" s="444" t="e">
        <f t="shared" si="2"/>
        <v>#DIV/0!</v>
      </c>
      <c r="K138" s="257"/>
      <c r="L138" s="257"/>
      <c r="M138" s="264"/>
      <c r="N138" s="322"/>
      <c r="O138" s="320"/>
      <c r="P138" s="433">
        <v>23</v>
      </c>
      <c r="Q138" s="321"/>
      <c r="R138" s="146"/>
      <c r="S138" s="146"/>
      <c r="T138" s="146"/>
      <c r="U138" s="146"/>
    </row>
    <row r="139" spans="2:21" s="109" customFormat="1" x14ac:dyDescent="0.15">
      <c r="B139" s="110">
        <v>136</v>
      </c>
      <c r="C139" s="111" t="s">
        <v>745</v>
      </c>
      <c r="D139" s="119" t="s">
        <v>694</v>
      </c>
      <c r="E139" s="113" t="s">
        <v>695</v>
      </c>
      <c r="F139" s="114">
        <v>1.86</v>
      </c>
      <c r="G139" s="115">
        <v>174.1</v>
      </c>
      <c r="H139" s="268" t="s">
        <v>368</v>
      </c>
      <c r="I139" s="183" t="s">
        <v>697</v>
      </c>
      <c r="J139" s="444" t="e">
        <f t="shared" si="2"/>
        <v>#DIV/0!</v>
      </c>
      <c r="K139" s="257"/>
      <c r="L139" s="257"/>
      <c r="M139" s="264"/>
      <c r="N139" s="322"/>
      <c r="O139" s="320"/>
      <c r="P139" s="433">
        <v>23</v>
      </c>
      <c r="Q139" s="321"/>
      <c r="R139" s="146"/>
      <c r="S139" s="146"/>
      <c r="T139" s="146"/>
      <c r="U139" s="146"/>
    </row>
    <row r="140" spans="2:21" s="109" customFormat="1" x14ac:dyDescent="0.15">
      <c r="B140" s="110">
        <v>137</v>
      </c>
      <c r="C140" s="111" t="s">
        <v>369</v>
      </c>
      <c r="D140" s="112" t="s">
        <v>145</v>
      </c>
      <c r="E140" s="113">
        <v>1</v>
      </c>
      <c r="F140" s="114">
        <v>0.62</v>
      </c>
      <c r="G140" s="125">
        <v>53.43</v>
      </c>
      <c r="H140" s="268" t="s">
        <v>368</v>
      </c>
      <c r="I140" s="183">
        <v>300</v>
      </c>
      <c r="J140" s="444" t="e">
        <f t="shared" si="2"/>
        <v>#DIV/0!</v>
      </c>
      <c r="K140" s="257"/>
      <c r="L140" s="257"/>
      <c r="M140" s="264"/>
      <c r="N140" s="322"/>
      <c r="O140" s="320" t="s">
        <v>489</v>
      </c>
      <c r="P140" s="433">
        <v>23</v>
      </c>
      <c r="Q140" s="321"/>
      <c r="R140" s="146"/>
      <c r="S140" s="146"/>
      <c r="T140" s="146"/>
      <c r="U140" s="146"/>
    </row>
    <row r="141" spans="2:21" s="109" customFormat="1" x14ac:dyDescent="0.15">
      <c r="B141" s="110">
        <v>138</v>
      </c>
      <c r="C141" s="111" t="s">
        <v>370</v>
      </c>
      <c r="D141" s="112" t="s">
        <v>145</v>
      </c>
      <c r="E141" s="113">
        <v>1</v>
      </c>
      <c r="F141" s="114">
        <v>0.49</v>
      </c>
      <c r="G141" s="125">
        <v>4.2300000000000004</v>
      </c>
      <c r="H141" s="268" t="s">
        <v>368</v>
      </c>
      <c r="I141" s="183">
        <v>300</v>
      </c>
      <c r="J141" s="444" t="e">
        <f t="shared" si="2"/>
        <v>#DIV/0!</v>
      </c>
      <c r="K141" s="257"/>
      <c r="L141" s="257"/>
      <c r="M141" s="264"/>
      <c r="N141" s="322"/>
      <c r="O141" s="320" t="s">
        <v>491</v>
      </c>
      <c r="P141" s="257">
        <v>22.3</v>
      </c>
      <c r="Q141" s="321"/>
      <c r="R141" s="146"/>
      <c r="S141" s="146"/>
      <c r="T141" s="146"/>
      <c r="U141" s="146"/>
    </row>
    <row r="142" spans="2:21" s="109" customFormat="1" x14ac:dyDescent="0.15">
      <c r="B142" s="110">
        <v>139</v>
      </c>
      <c r="C142" s="111" t="s">
        <v>371</v>
      </c>
      <c r="D142" s="112" t="s">
        <v>145</v>
      </c>
      <c r="E142" s="113">
        <v>2</v>
      </c>
      <c r="F142" s="114">
        <v>0.13</v>
      </c>
      <c r="G142" s="125">
        <v>12.04</v>
      </c>
      <c r="H142" s="268" t="s">
        <v>368</v>
      </c>
      <c r="I142" s="183">
        <v>300</v>
      </c>
      <c r="J142" s="444" t="e">
        <f t="shared" si="2"/>
        <v>#DIV/0!</v>
      </c>
      <c r="K142" s="257"/>
      <c r="L142" s="257"/>
      <c r="M142" s="264"/>
      <c r="N142" s="322"/>
      <c r="O142" s="320" t="s">
        <v>492</v>
      </c>
      <c r="P142" s="257">
        <v>20.8</v>
      </c>
      <c r="Q142" s="321"/>
      <c r="R142" s="146"/>
      <c r="S142" s="146"/>
      <c r="T142" s="146"/>
      <c r="U142" s="146"/>
    </row>
    <row r="143" spans="2:21" s="109" customFormat="1" x14ac:dyDescent="0.15">
      <c r="B143" s="110">
        <v>140</v>
      </c>
      <c r="C143" s="111"/>
      <c r="D143" s="112"/>
      <c r="E143" s="113"/>
      <c r="F143" s="114"/>
      <c r="G143" s="125"/>
      <c r="H143" s="268"/>
      <c r="I143" s="183"/>
      <c r="J143" s="444" t="e">
        <f t="shared" si="2"/>
        <v>#DIV/0!</v>
      </c>
      <c r="K143" s="257"/>
      <c r="L143" s="257"/>
      <c r="M143" s="264"/>
      <c r="N143" s="322"/>
      <c r="O143" s="320" t="s">
        <v>486</v>
      </c>
      <c r="P143" s="257">
        <v>20.8</v>
      </c>
      <c r="Q143" s="321" t="s">
        <v>493</v>
      </c>
      <c r="R143" s="146"/>
      <c r="S143" s="146"/>
      <c r="T143" s="146"/>
      <c r="U143" s="146"/>
    </row>
    <row r="144" spans="2:21" s="109" customFormat="1" x14ac:dyDescent="0.15">
      <c r="B144" s="110">
        <v>141</v>
      </c>
      <c r="C144" s="297" t="s">
        <v>746</v>
      </c>
      <c r="D144" s="119" t="s">
        <v>694</v>
      </c>
      <c r="E144" s="113" t="s">
        <v>695</v>
      </c>
      <c r="F144" s="114">
        <v>7.45</v>
      </c>
      <c r="G144" s="115">
        <v>408.4</v>
      </c>
      <c r="H144" s="268" t="s">
        <v>372</v>
      </c>
      <c r="I144" s="183" t="s">
        <v>697</v>
      </c>
      <c r="J144" s="444" t="e">
        <f t="shared" si="2"/>
        <v>#DIV/0!</v>
      </c>
      <c r="K144" s="257"/>
      <c r="L144" s="257"/>
      <c r="M144" s="264"/>
      <c r="N144" s="322"/>
      <c r="O144" s="320"/>
      <c r="P144" s="257">
        <v>20.8</v>
      </c>
      <c r="Q144" s="321"/>
      <c r="R144" s="146"/>
      <c r="S144" s="146"/>
      <c r="T144" s="146"/>
      <c r="U144" s="146"/>
    </row>
    <row r="145" spans="2:21" s="109" customFormat="1" x14ac:dyDescent="0.15">
      <c r="B145" s="110">
        <v>142</v>
      </c>
      <c r="C145" s="297" t="s">
        <v>747</v>
      </c>
      <c r="D145" s="116" t="s">
        <v>692</v>
      </c>
      <c r="E145" s="113">
        <v>5</v>
      </c>
      <c r="F145" s="114">
        <v>0.92</v>
      </c>
      <c r="G145" s="115">
        <v>33.32</v>
      </c>
      <c r="H145" s="268" t="s">
        <v>372</v>
      </c>
      <c r="I145" s="183">
        <v>400</v>
      </c>
      <c r="J145" s="444">
        <f t="shared" si="2"/>
        <v>200</v>
      </c>
      <c r="K145" s="257">
        <v>90</v>
      </c>
      <c r="L145" s="257"/>
      <c r="M145" s="264"/>
      <c r="N145" s="322"/>
      <c r="O145" s="320" t="s">
        <v>486</v>
      </c>
      <c r="P145" s="433">
        <v>23</v>
      </c>
      <c r="Q145" s="321"/>
      <c r="R145" s="146">
        <v>2088</v>
      </c>
      <c r="S145" s="146"/>
      <c r="T145" s="146"/>
      <c r="U145" s="146"/>
    </row>
    <row r="146" spans="2:21" s="109" customFormat="1" x14ac:dyDescent="0.15">
      <c r="B146" s="110">
        <v>143</v>
      </c>
      <c r="C146" s="297" t="s">
        <v>373</v>
      </c>
      <c r="D146" s="116" t="s">
        <v>692</v>
      </c>
      <c r="E146" s="113">
        <v>4</v>
      </c>
      <c r="F146" s="114">
        <v>2.5000000000000001E-2</v>
      </c>
      <c r="G146" s="118">
        <v>28.38</v>
      </c>
      <c r="H146" s="268" t="s">
        <v>372</v>
      </c>
      <c r="I146" s="183" t="s">
        <v>748</v>
      </c>
      <c r="J146" s="444">
        <f t="shared" si="2"/>
        <v>240</v>
      </c>
      <c r="K146" s="257">
        <v>60</v>
      </c>
      <c r="L146" s="257"/>
      <c r="M146" s="264"/>
      <c r="N146" s="322"/>
      <c r="O146" s="320" t="s">
        <v>489</v>
      </c>
      <c r="P146" s="257">
        <v>20.3</v>
      </c>
      <c r="Q146" s="321"/>
      <c r="R146" s="146"/>
      <c r="S146" s="146"/>
      <c r="T146" s="146"/>
      <c r="U146" s="146"/>
    </row>
    <row r="147" spans="2:21" s="109" customFormat="1" x14ac:dyDescent="0.15">
      <c r="B147" s="110">
        <v>144</v>
      </c>
      <c r="C147" s="297" t="s">
        <v>374</v>
      </c>
      <c r="D147" s="116" t="s">
        <v>692</v>
      </c>
      <c r="E147" s="113">
        <v>2</v>
      </c>
      <c r="F147" s="114">
        <v>0.03</v>
      </c>
      <c r="G147" s="118">
        <v>28.58</v>
      </c>
      <c r="H147" s="268" t="s">
        <v>372</v>
      </c>
      <c r="I147" s="183" t="s">
        <v>748</v>
      </c>
      <c r="J147" s="444">
        <f t="shared" si="2"/>
        <v>120</v>
      </c>
      <c r="K147" s="257">
        <v>60</v>
      </c>
      <c r="L147" s="257"/>
      <c r="M147" s="264"/>
      <c r="N147" s="322"/>
      <c r="O147" s="320" t="s">
        <v>492</v>
      </c>
      <c r="P147" s="433">
        <v>23</v>
      </c>
      <c r="Q147" s="321"/>
      <c r="R147" s="146"/>
      <c r="S147" s="146"/>
      <c r="T147" s="146"/>
      <c r="U147" s="146"/>
    </row>
    <row r="148" spans="2:21" s="109" customFormat="1" x14ac:dyDescent="0.15">
      <c r="B148" s="110">
        <v>145</v>
      </c>
      <c r="C148" s="111" t="s">
        <v>749</v>
      </c>
      <c r="D148" s="112" t="s">
        <v>145</v>
      </c>
      <c r="E148" s="113">
        <v>4</v>
      </c>
      <c r="F148" s="114">
        <v>0.4</v>
      </c>
      <c r="G148" s="118">
        <v>21.53</v>
      </c>
      <c r="H148" s="268" t="s">
        <v>375</v>
      </c>
      <c r="I148" s="183">
        <v>400</v>
      </c>
      <c r="J148" s="444">
        <f t="shared" si="2"/>
        <v>160</v>
      </c>
      <c r="K148" s="257">
        <v>90</v>
      </c>
      <c r="L148" s="257"/>
      <c r="M148" s="264"/>
      <c r="N148" s="322"/>
      <c r="O148" s="320" t="s">
        <v>1295</v>
      </c>
      <c r="P148" s="433">
        <v>23</v>
      </c>
      <c r="Q148" s="321"/>
      <c r="R148" s="146">
        <v>131.80000000000001</v>
      </c>
      <c r="S148" s="146">
        <v>1278.5999999999999</v>
      </c>
      <c r="T148" s="146"/>
      <c r="U148" s="146"/>
    </row>
    <row r="149" spans="2:21" s="109" customFormat="1" x14ac:dyDescent="0.15">
      <c r="B149" s="110">
        <v>146</v>
      </c>
      <c r="C149" s="111" t="s">
        <v>750</v>
      </c>
      <c r="D149" s="119" t="s">
        <v>694</v>
      </c>
      <c r="E149" s="113" t="s">
        <v>695</v>
      </c>
      <c r="F149" s="114">
        <v>18.2</v>
      </c>
      <c r="G149" s="115">
        <v>1148</v>
      </c>
      <c r="H149" s="268" t="s">
        <v>376</v>
      </c>
      <c r="I149" s="183" t="s">
        <v>697</v>
      </c>
      <c r="J149" s="444" t="e">
        <f t="shared" si="2"/>
        <v>#DIV/0!</v>
      </c>
      <c r="K149" s="257"/>
      <c r="L149" s="257"/>
      <c r="M149" s="264"/>
      <c r="N149" s="322"/>
      <c r="O149" s="320"/>
      <c r="P149" s="433">
        <v>23</v>
      </c>
      <c r="Q149" s="321"/>
      <c r="R149" s="146"/>
      <c r="S149" s="146"/>
      <c r="T149" s="146"/>
      <c r="U149" s="146"/>
    </row>
    <row r="150" spans="2:21" s="109" customFormat="1" x14ac:dyDescent="0.15">
      <c r="B150" s="110">
        <v>147</v>
      </c>
      <c r="C150" s="124" t="s">
        <v>377</v>
      </c>
      <c r="D150" s="112" t="s">
        <v>145</v>
      </c>
      <c r="E150" s="113">
        <v>1</v>
      </c>
      <c r="F150" s="114">
        <v>15.1</v>
      </c>
      <c r="G150" s="118">
        <v>722.9</v>
      </c>
      <c r="H150" s="268" t="s">
        <v>376</v>
      </c>
      <c r="I150" s="183">
        <v>500</v>
      </c>
      <c r="J150" s="444">
        <f t="shared" si="2"/>
        <v>6</v>
      </c>
      <c r="K150" s="257">
        <v>600</v>
      </c>
      <c r="L150" s="257"/>
      <c r="M150" s="264"/>
      <c r="N150" s="322"/>
      <c r="O150" s="320" t="s">
        <v>495</v>
      </c>
      <c r="P150" s="433">
        <v>23</v>
      </c>
      <c r="Q150" s="321"/>
      <c r="R150" s="146"/>
      <c r="S150" s="146"/>
      <c r="T150" s="146"/>
      <c r="U150" s="146"/>
    </row>
    <row r="151" spans="2:21" s="109" customFormat="1" x14ac:dyDescent="0.15">
      <c r="B151" s="110">
        <v>148</v>
      </c>
      <c r="C151" s="111" t="s">
        <v>751</v>
      </c>
      <c r="D151" s="112" t="s">
        <v>145</v>
      </c>
      <c r="E151" s="113">
        <v>6</v>
      </c>
      <c r="F151" s="114">
        <v>0.45</v>
      </c>
      <c r="G151" s="118">
        <v>35.299999999999997</v>
      </c>
      <c r="H151" s="268" t="s">
        <v>376</v>
      </c>
      <c r="I151" s="183">
        <v>400</v>
      </c>
      <c r="J151" s="444">
        <f t="shared" si="2"/>
        <v>216</v>
      </c>
      <c r="K151" s="257">
        <v>100</v>
      </c>
      <c r="L151" s="257"/>
      <c r="M151" s="264"/>
      <c r="N151" s="322"/>
      <c r="O151" s="320" t="s">
        <v>494</v>
      </c>
      <c r="P151" s="257">
        <v>22.3</v>
      </c>
      <c r="Q151" s="321"/>
      <c r="R151" s="146"/>
      <c r="S151" s="146"/>
      <c r="T151" s="146"/>
      <c r="U151" s="146"/>
    </row>
    <row r="152" spans="2:21" s="109" customFormat="1" x14ac:dyDescent="0.15">
      <c r="B152" s="110">
        <v>149</v>
      </c>
      <c r="C152" s="111" t="s">
        <v>378</v>
      </c>
      <c r="D152" s="112" t="s">
        <v>145</v>
      </c>
      <c r="E152" s="113">
        <v>1</v>
      </c>
      <c r="F152" s="114">
        <v>0.19</v>
      </c>
      <c r="G152" s="118">
        <v>43.58</v>
      </c>
      <c r="H152" s="268" t="s">
        <v>376</v>
      </c>
      <c r="I152" s="183">
        <v>300</v>
      </c>
      <c r="J152" s="444" t="e">
        <f t="shared" si="2"/>
        <v>#DIV/0!</v>
      </c>
      <c r="K152" s="257"/>
      <c r="L152" s="257"/>
      <c r="M152" s="264"/>
      <c r="N152" s="322"/>
      <c r="O152" s="320" t="s">
        <v>489</v>
      </c>
      <c r="P152" s="433">
        <v>23</v>
      </c>
      <c r="Q152" s="321"/>
      <c r="R152" s="146"/>
      <c r="S152" s="146"/>
      <c r="T152" s="146"/>
      <c r="U152" s="146"/>
    </row>
    <row r="153" spans="2:21" s="109" customFormat="1" x14ac:dyDescent="0.15">
      <c r="B153" s="110">
        <v>150</v>
      </c>
      <c r="C153" s="111" t="s">
        <v>752</v>
      </c>
      <c r="D153" s="112" t="s">
        <v>145</v>
      </c>
      <c r="E153" s="113">
        <v>5</v>
      </c>
      <c r="F153" s="114">
        <v>1.21</v>
      </c>
      <c r="G153" s="118">
        <v>50.71</v>
      </c>
      <c r="H153" s="268" t="s">
        <v>379</v>
      </c>
      <c r="I153" s="183">
        <v>300</v>
      </c>
      <c r="J153" s="444">
        <f t="shared" si="2"/>
        <v>180</v>
      </c>
      <c r="K153" s="257">
        <v>100</v>
      </c>
      <c r="L153" s="257"/>
      <c r="M153" s="264"/>
      <c r="N153" s="322"/>
      <c r="O153" s="320" t="s">
        <v>486</v>
      </c>
      <c r="P153" s="433">
        <v>23</v>
      </c>
      <c r="Q153" s="321"/>
      <c r="R153" s="146">
        <v>481.9</v>
      </c>
      <c r="S153" s="146">
        <v>4375</v>
      </c>
      <c r="T153" s="146"/>
      <c r="U153" s="146"/>
    </row>
    <row r="154" spans="2:21" s="109" customFormat="1" x14ac:dyDescent="0.15">
      <c r="B154" s="110">
        <v>151</v>
      </c>
      <c r="C154" s="111" t="s">
        <v>753</v>
      </c>
      <c r="D154" s="119" t="s">
        <v>694</v>
      </c>
      <c r="E154" s="113" t="s">
        <v>754</v>
      </c>
      <c r="F154" s="114">
        <v>1.2</v>
      </c>
      <c r="G154" s="115">
        <v>219.9</v>
      </c>
      <c r="H154" s="268" t="s">
        <v>380</v>
      </c>
      <c r="I154" s="183" t="s">
        <v>697</v>
      </c>
      <c r="J154" s="444" t="e">
        <f t="shared" si="2"/>
        <v>#DIV/0!</v>
      </c>
      <c r="K154" s="257"/>
      <c r="L154" s="257"/>
      <c r="M154" s="264"/>
      <c r="N154" s="322"/>
      <c r="O154" s="320"/>
      <c r="P154" s="433">
        <v>23</v>
      </c>
      <c r="Q154" s="321"/>
      <c r="R154" s="146"/>
      <c r="S154" s="146"/>
      <c r="T154" s="146"/>
      <c r="U154" s="146"/>
    </row>
    <row r="155" spans="2:21" s="109" customFormat="1" x14ac:dyDescent="0.15">
      <c r="B155" s="110">
        <v>152</v>
      </c>
      <c r="C155" s="111" t="s">
        <v>381</v>
      </c>
      <c r="D155" s="112" t="s">
        <v>145</v>
      </c>
      <c r="E155" s="113">
        <v>6</v>
      </c>
      <c r="F155" s="114">
        <v>0.64</v>
      </c>
      <c r="G155" s="118">
        <v>117</v>
      </c>
      <c r="H155" s="268" t="s">
        <v>380</v>
      </c>
      <c r="I155" s="183">
        <v>300</v>
      </c>
      <c r="J155" s="444" t="e">
        <f t="shared" si="2"/>
        <v>#DIV/0!</v>
      </c>
      <c r="K155" s="257"/>
      <c r="L155" s="257"/>
      <c r="M155" s="264"/>
      <c r="N155" s="322"/>
      <c r="O155" s="320" t="s">
        <v>494</v>
      </c>
      <c r="P155" s="433">
        <v>23</v>
      </c>
      <c r="Q155" s="321"/>
      <c r="R155" s="146" t="s">
        <v>496</v>
      </c>
      <c r="S155" s="146"/>
      <c r="T155" s="146"/>
      <c r="U155" s="146"/>
    </row>
    <row r="156" spans="2:21" s="109" customFormat="1" x14ac:dyDescent="0.15">
      <c r="B156" s="110">
        <v>153</v>
      </c>
      <c r="C156" s="111" t="s">
        <v>382</v>
      </c>
      <c r="D156" s="112" t="s">
        <v>145</v>
      </c>
      <c r="E156" s="113">
        <v>1</v>
      </c>
      <c r="F156" s="114">
        <v>0.56000000000000005</v>
      </c>
      <c r="G156" s="126">
        <v>102.25</v>
      </c>
      <c r="H156" s="268" t="s">
        <v>380</v>
      </c>
      <c r="I156" s="183">
        <v>300</v>
      </c>
      <c r="J156" s="444" t="e">
        <f t="shared" si="2"/>
        <v>#DIV/0!</v>
      </c>
      <c r="K156" s="257"/>
      <c r="L156" s="257"/>
      <c r="M156" s="264"/>
      <c r="N156" s="322"/>
      <c r="O156" s="320" t="s">
        <v>492</v>
      </c>
      <c r="P156" s="433">
        <v>23</v>
      </c>
      <c r="Q156" s="321"/>
      <c r="R156" s="146"/>
      <c r="S156" s="146"/>
      <c r="T156" s="146"/>
      <c r="U156" s="146"/>
    </row>
    <row r="157" spans="2:21" s="109" customFormat="1" x14ac:dyDescent="0.15">
      <c r="B157" s="110">
        <v>154</v>
      </c>
      <c r="C157" s="111" t="s">
        <v>755</v>
      </c>
      <c r="D157" s="112" t="s">
        <v>145</v>
      </c>
      <c r="E157" s="113" t="s">
        <v>754</v>
      </c>
      <c r="F157" s="114">
        <v>1.01</v>
      </c>
      <c r="G157" s="115">
        <v>97.5</v>
      </c>
      <c r="H157" s="268" t="s">
        <v>383</v>
      </c>
      <c r="I157" s="183" t="s">
        <v>697</v>
      </c>
      <c r="J157" s="444" t="e">
        <f t="shared" si="2"/>
        <v>#DIV/0!</v>
      </c>
      <c r="K157" s="257"/>
      <c r="L157" s="257"/>
      <c r="M157" s="264"/>
      <c r="N157" s="322"/>
      <c r="O157" s="320"/>
      <c r="P157" s="257">
        <v>22.3</v>
      </c>
      <c r="Q157" s="321"/>
      <c r="R157" s="146">
        <v>1045.3</v>
      </c>
      <c r="S157" s="146"/>
      <c r="T157" s="146"/>
      <c r="U157" s="146"/>
    </row>
    <row r="158" spans="2:21" s="109" customFormat="1" x14ac:dyDescent="0.15">
      <c r="B158" s="110">
        <v>155</v>
      </c>
      <c r="C158" s="111" t="s">
        <v>384</v>
      </c>
      <c r="D158" s="112" t="s">
        <v>145</v>
      </c>
      <c r="E158" s="113">
        <v>1</v>
      </c>
      <c r="F158" s="114">
        <v>0.05</v>
      </c>
      <c r="G158" s="118">
        <v>1.47</v>
      </c>
      <c r="H158" s="268" t="s">
        <v>383</v>
      </c>
      <c r="I158" s="183">
        <v>300</v>
      </c>
      <c r="J158" s="444" t="e">
        <f t="shared" si="2"/>
        <v>#DIV/0!</v>
      </c>
      <c r="K158" s="257"/>
      <c r="L158" s="257"/>
      <c r="M158" s="264"/>
      <c r="N158" s="322"/>
      <c r="O158" s="320" t="s">
        <v>494</v>
      </c>
      <c r="P158" s="433">
        <v>23</v>
      </c>
      <c r="Q158" s="321"/>
      <c r="R158" s="146"/>
      <c r="S158" s="146"/>
      <c r="T158" s="146"/>
      <c r="U158" s="146"/>
    </row>
    <row r="159" spans="2:21" s="109" customFormat="1" x14ac:dyDescent="0.15">
      <c r="B159" s="110">
        <v>156</v>
      </c>
      <c r="C159" s="111" t="s">
        <v>385</v>
      </c>
      <c r="D159" s="112" t="s">
        <v>145</v>
      </c>
      <c r="E159" s="113">
        <v>7</v>
      </c>
      <c r="F159" s="114">
        <v>0.16</v>
      </c>
      <c r="G159" s="118">
        <v>13.6</v>
      </c>
      <c r="H159" s="268" t="s">
        <v>383</v>
      </c>
      <c r="I159" s="183">
        <v>300</v>
      </c>
      <c r="J159" s="444" t="e">
        <f t="shared" si="2"/>
        <v>#DIV/0!</v>
      </c>
      <c r="K159" s="257"/>
      <c r="L159" s="257"/>
      <c r="M159" s="264"/>
      <c r="N159" s="322"/>
      <c r="O159" s="320" t="s">
        <v>494</v>
      </c>
      <c r="P159" s="433">
        <v>23</v>
      </c>
      <c r="Q159" s="321"/>
      <c r="R159" s="146"/>
      <c r="S159" s="146"/>
      <c r="T159" s="146"/>
      <c r="U159" s="146"/>
    </row>
    <row r="160" spans="2:21" s="109" customFormat="1" x14ac:dyDescent="0.15">
      <c r="B160" s="110">
        <v>157</v>
      </c>
      <c r="C160" s="111" t="s">
        <v>756</v>
      </c>
      <c r="D160" s="119" t="s">
        <v>694</v>
      </c>
      <c r="E160" s="113" t="s">
        <v>754</v>
      </c>
      <c r="F160" s="114">
        <v>2.2799999999999998</v>
      </c>
      <c r="G160" s="115">
        <v>119.2</v>
      </c>
      <c r="H160" s="268" t="s">
        <v>386</v>
      </c>
      <c r="I160" s="183" t="s">
        <v>697</v>
      </c>
      <c r="J160" s="444" t="e">
        <f t="shared" si="2"/>
        <v>#DIV/0!</v>
      </c>
      <c r="K160" s="257"/>
      <c r="L160" s="257"/>
      <c r="M160" s="264"/>
      <c r="N160" s="322"/>
      <c r="O160" s="320"/>
      <c r="P160" s="257"/>
      <c r="Q160" s="321"/>
      <c r="R160" s="146"/>
      <c r="S160" s="146"/>
      <c r="T160" s="146"/>
      <c r="U160" s="146"/>
    </row>
    <row r="161" spans="2:21" s="109" customFormat="1" x14ac:dyDescent="0.15">
      <c r="B161" s="110">
        <v>158</v>
      </c>
      <c r="C161" s="111" t="s">
        <v>387</v>
      </c>
      <c r="D161" s="112" t="s">
        <v>145</v>
      </c>
      <c r="E161" s="113">
        <v>1</v>
      </c>
      <c r="F161" s="114">
        <v>1.78</v>
      </c>
      <c r="G161" s="118">
        <v>80.34</v>
      </c>
      <c r="H161" s="268" t="s">
        <v>386</v>
      </c>
      <c r="I161" s="183">
        <v>300</v>
      </c>
      <c r="J161" s="444" t="e">
        <f t="shared" si="2"/>
        <v>#DIV/0!</v>
      </c>
      <c r="K161" s="257"/>
      <c r="L161" s="257"/>
      <c r="M161" s="264"/>
      <c r="N161" s="322"/>
      <c r="O161" s="320" t="s">
        <v>483</v>
      </c>
      <c r="P161" s="433">
        <v>23</v>
      </c>
      <c r="Q161" s="321"/>
      <c r="R161" s="146"/>
      <c r="S161" s="146"/>
      <c r="T161" s="146"/>
      <c r="U161" s="146"/>
    </row>
    <row r="162" spans="2:21" s="109" customFormat="1" x14ac:dyDescent="0.15">
      <c r="B162" s="110">
        <v>159</v>
      </c>
      <c r="C162" s="111" t="s">
        <v>388</v>
      </c>
      <c r="D162" s="112" t="s">
        <v>145</v>
      </c>
      <c r="E162" s="113">
        <v>1</v>
      </c>
      <c r="F162" s="114">
        <v>0.5</v>
      </c>
      <c r="G162" s="118">
        <v>23.23</v>
      </c>
      <c r="H162" s="268" t="s">
        <v>386</v>
      </c>
      <c r="I162" s="183">
        <v>300</v>
      </c>
      <c r="J162" s="444" t="e">
        <f t="shared" si="2"/>
        <v>#DIV/0!</v>
      </c>
      <c r="K162" s="257"/>
      <c r="L162" s="257"/>
      <c r="M162" s="264"/>
      <c r="N162" s="322"/>
      <c r="O162" s="320" t="s">
        <v>497</v>
      </c>
      <c r="P162" s="433">
        <v>23</v>
      </c>
      <c r="Q162" s="321"/>
      <c r="R162" s="146"/>
      <c r="S162" s="146"/>
      <c r="T162" s="146"/>
      <c r="U162" s="146"/>
    </row>
    <row r="163" spans="2:21" s="109" customFormat="1" x14ac:dyDescent="0.15">
      <c r="B163" s="110">
        <v>160</v>
      </c>
      <c r="C163" s="111" t="s">
        <v>757</v>
      </c>
      <c r="D163" s="119" t="s">
        <v>694</v>
      </c>
      <c r="E163" s="113" t="s">
        <v>754</v>
      </c>
      <c r="F163" s="114">
        <v>0.86</v>
      </c>
      <c r="G163" s="115">
        <v>49.2</v>
      </c>
      <c r="H163" s="268" t="s">
        <v>758</v>
      </c>
      <c r="I163" s="183" t="s">
        <v>697</v>
      </c>
      <c r="J163" s="444" t="e">
        <f t="shared" si="2"/>
        <v>#DIV/0!</v>
      </c>
      <c r="K163" s="257"/>
      <c r="L163" s="257"/>
      <c r="M163" s="264"/>
      <c r="N163" s="322"/>
      <c r="O163" s="320"/>
      <c r="P163" s="257"/>
      <c r="Q163" s="321"/>
      <c r="R163" s="146"/>
      <c r="S163" s="146"/>
      <c r="T163" s="146"/>
      <c r="U163" s="146"/>
    </row>
    <row r="164" spans="2:21" s="109" customFormat="1" x14ac:dyDescent="0.15">
      <c r="B164" s="110">
        <v>161</v>
      </c>
      <c r="C164" s="111" t="s">
        <v>389</v>
      </c>
      <c r="D164" s="112" t="s">
        <v>145</v>
      </c>
      <c r="E164" s="113">
        <v>1</v>
      </c>
      <c r="F164" s="114">
        <v>0.78</v>
      </c>
      <c r="G164" s="118">
        <v>31.28</v>
      </c>
      <c r="H164" s="268" t="s">
        <v>758</v>
      </c>
      <c r="I164" s="183">
        <v>300</v>
      </c>
      <c r="J164" s="444" t="e">
        <f t="shared" si="2"/>
        <v>#DIV/0!</v>
      </c>
      <c r="K164" s="257"/>
      <c r="L164" s="257"/>
      <c r="M164" s="264"/>
      <c r="N164" s="322"/>
      <c r="O164" s="320" t="s">
        <v>494</v>
      </c>
      <c r="P164" s="433">
        <v>23</v>
      </c>
      <c r="Q164" s="321"/>
      <c r="R164" s="146"/>
      <c r="S164" s="146"/>
      <c r="T164" s="146"/>
      <c r="U164" s="146"/>
    </row>
    <row r="165" spans="2:21" s="109" customFormat="1" x14ac:dyDescent="0.15">
      <c r="B165" s="110">
        <v>162</v>
      </c>
      <c r="C165" s="111" t="s">
        <v>390</v>
      </c>
      <c r="D165" s="112" t="s">
        <v>145</v>
      </c>
      <c r="E165" s="113">
        <v>1</v>
      </c>
      <c r="F165" s="114">
        <v>0.02</v>
      </c>
      <c r="G165" s="118">
        <v>3</v>
      </c>
      <c r="H165" s="268" t="s">
        <v>758</v>
      </c>
      <c r="I165" s="183">
        <v>300</v>
      </c>
      <c r="J165" s="444" t="e">
        <f t="shared" si="2"/>
        <v>#DIV/0!</v>
      </c>
      <c r="K165" s="257"/>
      <c r="L165" s="257"/>
      <c r="M165" s="264"/>
      <c r="N165" s="322"/>
      <c r="O165" s="320" t="s">
        <v>483</v>
      </c>
      <c r="P165" s="433">
        <v>23</v>
      </c>
      <c r="Q165" s="321"/>
      <c r="R165" s="146"/>
      <c r="S165" s="146"/>
      <c r="T165" s="146"/>
      <c r="U165" s="146"/>
    </row>
    <row r="166" spans="2:21" s="109" customFormat="1" x14ac:dyDescent="0.15">
      <c r="B166" s="110">
        <v>163</v>
      </c>
      <c r="C166" s="111" t="s">
        <v>759</v>
      </c>
      <c r="D166" s="119" t="s">
        <v>694</v>
      </c>
      <c r="E166" s="113" t="s">
        <v>754</v>
      </c>
      <c r="F166" s="114">
        <v>2.12</v>
      </c>
      <c r="G166" s="115">
        <v>171.6</v>
      </c>
      <c r="H166" s="268" t="s">
        <v>391</v>
      </c>
      <c r="I166" s="183" t="s">
        <v>697</v>
      </c>
      <c r="J166" s="444" t="e">
        <f t="shared" si="2"/>
        <v>#DIV/0!</v>
      </c>
      <c r="K166" s="257"/>
      <c r="L166" s="257"/>
      <c r="M166" s="264"/>
      <c r="N166" s="322"/>
      <c r="O166" s="320"/>
      <c r="P166" s="433">
        <v>23</v>
      </c>
      <c r="Q166" s="321"/>
      <c r="R166" s="146"/>
      <c r="S166" s="146"/>
      <c r="T166" s="146"/>
      <c r="U166" s="146"/>
    </row>
    <row r="167" spans="2:21" s="109" customFormat="1" x14ac:dyDescent="0.15">
      <c r="B167" s="110">
        <v>164</v>
      </c>
      <c r="C167" s="111" t="s">
        <v>392</v>
      </c>
      <c r="D167" s="112" t="s">
        <v>145</v>
      </c>
      <c r="E167" s="113">
        <v>7</v>
      </c>
      <c r="F167" s="114">
        <v>0.16</v>
      </c>
      <c r="G167" s="118">
        <v>13.55</v>
      </c>
      <c r="H167" s="268" t="s">
        <v>391</v>
      </c>
      <c r="I167" s="183">
        <v>300</v>
      </c>
      <c r="J167" s="444" t="e">
        <f t="shared" si="2"/>
        <v>#DIV/0!</v>
      </c>
      <c r="K167" s="257"/>
      <c r="L167" s="257"/>
      <c r="M167" s="264"/>
      <c r="N167" s="322"/>
      <c r="O167" s="325" t="s">
        <v>498</v>
      </c>
      <c r="P167" s="433">
        <v>23</v>
      </c>
      <c r="Q167" s="321"/>
      <c r="R167" s="146"/>
      <c r="S167" s="146"/>
      <c r="T167" s="146"/>
      <c r="U167" s="146"/>
    </row>
    <row r="168" spans="2:21" s="109" customFormat="1" x14ac:dyDescent="0.15">
      <c r="B168" s="110">
        <v>165</v>
      </c>
      <c r="C168" s="111" t="s">
        <v>393</v>
      </c>
      <c r="D168" s="112" t="s">
        <v>145</v>
      </c>
      <c r="E168" s="113">
        <v>4</v>
      </c>
      <c r="F168" s="114">
        <v>0.5</v>
      </c>
      <c r="G168" s="118">
        <v>9.09</v>
      </c>
      <c r="H168" s="268" t="s">
        <v>391</v>
      </c>
      <c r="I168" s="183">
        <v>300</v>
      </c>
      <c r="J168" s="444" t="e">
        <f t="shared" si="2"/>
        <v>#DIV/0!</v>
      </c>
      <c r="K168" s="257"/>
      <c r="L168" s="257"/>
      <c r="M168" s="264"/>
      <c r="N168" s="322"/>
      <c r="O168" s="325" t="s">
        <v>489</v>
      </c>
      <c r="P168" s="257">
        <v>22.3</v>
      </c>
      <c r="Q168" s="321"/>
      <c r="R168" s="146"/>
      <c r="S168" s="146"/>
      <c r="T168" s="146"/>
      <c r="U168" s="146"/>
    </row>
    <row r="169" spans="2:21" s="109" customFormat="1" x14ac:dyDescent="0.15">
      <c r="B169" s="110">
        <v>166</v>
      </c>
      <c r="C169" s="111" t="s">
        <v>394</v>
      </c>
      <c r="D169" s="112" t="s">
        <v>145</v>
      </c>
      <c r="E169" s="113">
        <v>1</v>
      </c>
      <c r="F169" s="114">
        <v>0.16</v>
      </c>
      <c r="G169" s="118">
        <v>12.44</v>
      </c>
      <c r="H169" s="268" t="s">
        <v>391</v>
      </c>
      <c r="I169" s="183">
        <v>300</v>
      </c>
      <c r="J169" s="444" t="e">
        <f t="shared" si="2"/>
        <v>#DIV/0!</v>
      </c>
      <c r="K169" s="257"/>
      <c r="L169" s="257"/>
      <c r="M169" s="264"/>
      <c r="N169" s="322"/>
      <c r="O169" s="325" t="s">
        <v>499</v>
      </c>
      <c r="P169" s="433">
        <v>23</v>
      </c>
      <c r="Q169" s="321"/>
      <c r="R169" s="146"/>
      <c r="S169" s="146"/>
      <c r="T169" s="146"/>
      <c r="U169" s="146"/>
    </row>
    <row r="170" spans="2:21" s="109" customFormat="1" x14ac:dyDescent="0.15">
      <c r="B170" s="110">
        <v>167</v>
      </c>
      <c r="C170" s="111" t="s">
        <v>395</v>
      </c>
      <c r="D170" s="112" t="s">
        <v>145</v>
      </c>
      <c r="E170" s="113">
        <v>1</v>
      </c>
      <c r="F170" s="114">
        <v>0.5</v>
      </c>
      <c r="G170" s="115">
        <v>40.31</v>
      </c>
      <c r="H170" s="268"/>
      <c r="I170" s="183" t="s">
        <v>748</v>
      </c>
      <c r="J170" s="444" t="e">
        <f t="shared" si="2"/>
        <v>#DIV/0!</v>
      </c>
      <c r="K170" s="257"/>
      <c r="L170" s="257"/>
      <c r="M170" s="264"/>
      <c r="N170" s="322"/>
      <c r="O170" s="325" t="s">
        <v>500</v>
      </c>
      <c r="P170" s="433">
        <v>23</v>
      </c>
      <c r="Q170" s="321"/>
      <c r="R170" s="146"/>
      <c r="S170" s="146"/>
      <c r="T170" s="146"/>
      <c r="U170" s="146"/>
    </row>
    <row r="171" spans="2:21" s="109" customFormat="1" x14ac:dyDescent="0.15">
      <c r="B171" s="110">
        <v>168</v>
      </c>
      <c r="C171" s="111" t="s">
        <v>760</v>
      </c>
      <c r="D171" s="119" t="s">
        <v>694</v>
      </c>
      <c r="E171" s="113" t="s">
        <v>695</v>
      </c>
      <c r="F171" s="114">
        <v>20.38</v>
      </c>
      <c r="G171" s="115">
        <v>820</v>
      </c>
      <c r="H171" s="268" t="s">
        <v>761</v>
      </c>
      <c r="I171" s="183">
        <v>300</v>
      </c>
      <c r="J171" s="444" t="e">
        <f t="shared" si="2"/>
        <v>#DIV/0!</v>
      </c>
      <c r="K171" s="257"/>
      <c r="L171" s="257"/>
      <c r="M171" s="264"/>
      <c r="N171" s="322"/>
      <c r="O171" s="320"/>
      <c r="P171" s="433">
        <v>23</v>
      </c>
      <c r="Q171" s="321"/>
      <c r="R171" s="146"/>
      <c r="S171" s="146"/>
      <c r="T171" s="146"/>
      <c r="U171" s="146"/>
    </row>
    <row r="172" spans="2:21" s="109" customFormat="1" x14ac:dyDescent="0.15">
      <c r="B172" s="110">
        <v>169</v>
      </c>
      <c r="C172" s="111" t="s">
        <v>171</v>
      </c>
      <c r="D172" s="116" t="s">
        <v>692</v>
      </c>
      <c r="E172" s="113">
        <v>1</v>
      </c>
      <c r="F172" s="114">
        <v>7.8</v>
      </c>
      <c r="G172" s="118">
        <v>678.1</v>
      </c>
      <c r="H172" s="268" t="s">
        <v>761</v>
      </c>
      <c r="I172" s="183">
        <v>500</v>
      </c>
      <c r="J172" s="444">
        <f t="shared" si="2"/>
        <v>18</v>
      </c>
      <c r="K172" s="257">
        <v>200</v>
      </c>
      <c r="L172" s="257">
        <v>166</v>
      </c>
      <c r="M172" s="264"/>
      <c r="N172" s="322"/>
      <c r="O172" s="320" t="s">
        <v>500</v>
      </c>
      <c r="P172" s="433">
        <v>23</v>
      </c>
      <c r="Q172" s="321"/>
      <c r="R172" s="146"/>
      <c r="S172" s="146"/>
      <c r="T172" s="146"/>
      <c r="U172" s="146"/>
    </row>
    <row r="173" spans="2:21" s="109" customFormat="1" x14ac:dyDescent="0.15">
      <c r="B173" s="110">
        <v>170</v>
      </c>
      <c r="C173" s="111" t="s">
        <v>762</v>
      </c>
      <c r="D173" s="112" t="s">
        <v>145</v>
      </c>
      <c r="E173" s="113">
        <v>1</v>
      </c>
      <c r="F173" s="114">
        <v>3.1</v>
      </c>
      <c r="G173" s="118">
        <v>214.9</v>
      </c>
      <c r="H173" s="268" t="s">
        <v>761</v>
      </c>
      <c r="I173" s="183">
        <v>400</v>
      </c>
      <c r="J173" s="444">
        <f t="shared" si="2"/>
        <v>36</v>
      </c>
      <c r="K173" s="257">
        <v>100</v>
      </c>
      <c r="L173" s="257">
        <v>90</v>
      </c>
      <c r="M173" s="264"/>
      <c r="N173" s="322"/>
      <c r="O173" s="320" t="s">
        <v>492</v>
      </c>
      <c r="P173" s="257">
        <v>22.3</v>
      </c>
      <c r="Q173" s="321"/>
      <c r="R173" s="146"/>
      <c r="S173" s="146"/>
      <c r="T173" s="146"/>
      <c r="U173" s="146"/>
    </row>
    <row r="174" spans="2:21" s="109" customFormat="1" x14ac:dyDescent="0.15">
      <c r="B174" s="110">
        <v>171</v>
      </c>
      <c r="C174" s="111" t="s">
        <v>763</v>
      </c>
      <c r="D174" s="112" t="s">
        <v>145</v>
      </c>
      <c r="E174" s="113">
        <v>4</v>
      </c>
      <c r="F174" s="114">
        <v>0.56999999999999995</v>
      </c>
      <c r="G174" s="118">
        <v>29.8</v>
      </c>
      <c r="H174" s="268" t="s">
        <v>761</v>
      </c>
      <c r="I174" s="183">
        <v>400</v>
      </c>
      <c r="J174" s="444">
        <f t="shared" si="2"/>
        <v>144</v>
      </c>
      <c r="K174" s="257">
        <v>100</v>
      </c>
      <c r="L174" s="257"/>
      <c r="M174" s="264"/>
      <c r="N174" s="322"/>
      <c r="O174" s="320" t="s">
        <v>483</v>
      </c>
      <c r="P174" s="433">
        <v>23</v>
      </c>
      <c r="Q174" s="321"/>
      <c r="R174" s="146">
        <v>121.6</v>
      </c>
      <c r="S174" s="146">
        <v>1695.4</v>
      </c>
      <c r="T174" s="146"/>
      <c r="U174" s="146"/>
    </row>
    <row r="175" spans="2:21" s="109" customFormat="1" x14ac:dyDescent="0.15">
      <c r="B175" s="110">
        <v>172</v>
      </c>
      <c r="C175" s="111" t="s">
        <v>764</v>
      </c>
      <c r="D175" s="112" t="s">
        <v>145</v>
      </c>
      <c r="E175" s="113">
        <v>6</v>
      </c>
      <c r="F175" s="114">
        <v>1.2</v>
      </c>
      <c r="G175" s="118">
        <v>62.46</v>
      </c>
      <c r="H175" s="268" t="s">
        <v>761</v>
      </c>
      <c r="I175" s="183">
        <v>500</v>
      </c>
      <c r="J175" s="444">
        <f t="shared" si="2"/>
        <v>120</v>
      </c>
      <c r="K175" s="257">
        <v>180</v>
      </c>
      <c r="L175" s="257"/>
      <c r="M175" s="264"/>
      <c r="N175" s="322"/>
      <c r="O175" s="320" t="s">
        <v>494</v>
      </c>
      <c r="P175" s="433">
        <v>23</v>
      </c>
      <c r="Q175" s="321"/>
      <c r="R175" s="146">
        <v>382.4</v>
      </c>
      <c r="S175" s="146">
        <v>1483</v>
      </c>
      <c r="T175" s="146"/>
      <c r="U175" s="146"/>
    </row>
    <row r="176" spans="2:21" s="109" customFormat="1" x14ac:dyDescent="0.15">
      <c r="B176" s="110">
        <v>173</v>
      </c>
      <c r="C176" s="111" t="s">
        <v>765</v>
      </c>
      <c r="D176" s="119" t="s">
        <v>694</v>
      </c>
      <c r="E176" s="113" t="s">
        <v>695</v>
      </c>
      <c r="F176" s="114">
        <v>11.63</v>
      </c>
      <c r="G176" s="115">
        <v>825.8</v>
      </c>
      <c r="H176" s="268" t="s">
        <v>766</v>
      </c>
      <c r="I176" s="183"/>
      <c r="J176" s="444" t="e">
        <f t="shared" si="2"/>
        <v>#DIV/0!</v>
      </c>
      <c r="K176" s="257"/>
      <c r="L176" s="257"/>
      <c r="M176" s="264"/>
      <c r="N176" s="322"/>
      <c r="O176" s="320"/>
      <c r="P176" s="433">
        <v>23</v>
      </c>
      <c r="Q176" s="321"/>
      <c r="R176" s="146"/>
      <c r="S176" s="146"/>
      <c r="T176" s="146"/>
      <c r="U176" s="146"/>
    </row>
    <row r="177" spans="2:21" s="109" customFormat="1" ht="24" x14ac:dyDescent="0.15">
      <c r="B177" s="110">
        <v>174</v>
      </c>
      <c r="C177" s="111" t="s">
        <v>396</v>
      </c>
      <c r="D177" s="112" t="s">
        <v>145</v>
      </c>
      <c r="E177" s="113">
        <v>1</v>
      </c>
      <c r="F177" s="114">
        <v>7.8</v>
      </c>
      <c r="G177" s="118">
        <v>678.1</v>
      </c>
      <c r="H177" s="268" t="s">
        <v>766</v>
      </c>
      <c r="I177" s="183">
        <v>500</v>
      </c>
      <c r="J177" s="444" t="e">
        <f t="shared" si="2"/>
        <v>#DIV/0!</v>
      </c>
      <c r="K177" s="257"/>
      <c r="L177" s="257"/>
      <c r="M177" s="264"/>
      <c r="N177" s="322" t="s">
        <v>501</v>
      </c>
      <c r="O177" s="320"/>
      <c r="P177" s="257">
        <v>20.8</v>
      </c>
      <c r="Q177" s="321"/>
      <c r="R177" s="146" t="s">
        <v>502</v>
      </c>
      <c r="S177" s="146"/>
      <c r="T177" s="146"/>
      <c r="U177" s="146"/>
    </row>
    <row r="178" spans="2:21" s="109" customFormat="1" x14ac:dyDescent="0.15">
      <c r="B178" s="110">
        <v>175</v>
      </c>
      <c r="C178" s="111" t="s">
        <v>767</v>
      </c>
      <c r="D178" s="112" t="s">
        <v>145</v>
      </c>
      <c r="E178" s="113">
        <v>1</v>
      </c>
      <c r="F178" s="114">
        <v>3.1</v>
      </c>
      <c r="G178" s="118">
        <v>214.9</v>
      </c>
      <c r="H178" s="268" t="s">
        <v>766</v>
      </c>
      <c r="I178" s="183">
        <v>400</v>
      </c>
      <c r="J178" s="444" t="e">
        <f t="shared" si="2"/>
        <v>#DIV/0!</v>
      </c>
      <c r="K178" s="257"/>
      <c r="L178" s="257"/>
      <c r="M178" s="264"/>
      <c r="N178" s="322"/>
      <c r="O178" s="320"/>
      <c r="P178" s="257">
        <v>20.8</v>
      </c>
      <c r="Q178" s="321"/>
      <c r="R178" s="146"/>
      <c r="S178" s="146"/>
      <c r="T178" s="146"/>
      <c r="U178" s="146"/>
    </row>
    <row r="179" spans="2:21" s="109" customFormat="1" x14ac:dyDescent="0.15">
      <c r="B179" s="110">
        <v>176</v>
      </c>
      <c r="C179" s="111" t="s">
        <v>397</v>
      </c>
      <c r="D179" s="116" t="s">
        <v>692</v>
      </c>
      <c r="E179" s="113">
        <v>1</v>
      </c>
      <c r="F179" s="114">
        <v>0.73</v>
      </c>
      <c r="G179" s="118">
        <v>125</v>
      </c>
      <c r="H179" s="268" t="s">
        <v>766</v>
      </c>
      <c r="I179" s="183">
        <v>300</v>
      </c>
      <c r="J179" s="444">
        <v>36</v>
      </c>
      <c r="K179" s="257">
        <v>100</v>
      </c>
      <c r="L179" s="257"/>
      <c r="M179" s="264"/>
      <c r="N179" s="322" t="s">
        <v>503</v>
      </c>
      <c r="O179" s="320"/>
      <c r="P179" s="257">
        <v>20.8</v>
      </c>
      <c r="Q179" s="321"/>
      <c r="R179" s="146"/>
      <c r="S179" s="146"/>
      <c r="T179" s="146"/>
      <c r="U179" s="146"/>
    </row>
    <row r="180" spans="2:21" s="109" customFormat="1" x14ac:dyDescent="0.15">
      <c r="B180" s="110">
        <v>177</v>
      </c>
      <c r="C180" s="111" t="s">
        <v>768</v>
      </c>
      <c r="D180" s="116" t="s">
        <v>692</v>
      </c>
      <c r="E180" s="113">
        <v>3</v>
      </c>
      <c r="F180" s="114">
        <v>1.33</v>
      </c>
      <c r="G180" s="125">
        <v>90.62</v>
      </c>
      <c r="H180" s="268" t="s">
        <v>398</v>
      </c>
      <c r="I180" s="183">
        <v>500</v>
      </c>
      <c r="J180" s="444">
        <f t="shared" si="2"/>
        <v>60</v>
      </c>
      <c r="K180" s="257">
        <v>180</v>
      </c>
      <c r="L180" s="257"/>
      <c r="M180" s="264"/>
      <c r="N180" s="322"/>
      <c r="O180" s="320" t="s">
        <v>497</v>
      </c>
      <c r="P180" s="257">
        <v>20.8</v>
      </c>
      <c r="Q180" s="321"/>
      <c r="R180" s="146" t="s">
        <v>504</v>
      </c>
      <c r="S180" s="146"/>
      <c r="T180" s="146"/>
      <c r="U180" s="146"/>
    </row>
    <row r="181" spans="2:21" s="109" customFormat="1" x14ac:dyDescent="0.15">
      <c r="B181" s="110">
        <v>178</v>
      </c>
      <c r="C181" s="111" t="s">
        <v>769</v>
      </c>
      <c r="D181" s="116" t="s">
        <v>692</v>
      </c>
      <c r="E181" s="113">
        <v>1</v>
      </c>
      <c r="F181" s="114">
        <v>9.2799999999999994</v>
      </c>
      <c r="G181" s="115">
        <v>527.29999999999995</v>
      </c>
      <c r="H181" s="268" t="s">
        <v>399</v>
      </c>
      <c r="I181" s="183">
        <v>500</v>
      </c>
      <c r="J181" s="444">
        <f t="shared" si="2"/>
        <v>20</v>
      </c>
      <c r="K181" s="257">
        <v>180</v>
      </c>
      <c r="L181" s="257"/>
      <c r="M181" s="264"/>
      <c r="N181" s="322"/>
      <c r="O181" s="320"/>
      <c r="P181" s="257">
        <v>20.8</v>
      </c>
      <c r="Q181" s="321"/>
      <c r="R181" s="146"/>
      <c r="S181" s="146"/>
      <c r="T181" s="146"/>
      <c r="U181" s="146"/>
    </row>
    <row r="182" spans="2:21" s="109" customFormat="1" x14ac:dyDescent="0.15">
      <c r="B182" s="110">
        <v>179</v>
      </c>
      <c r="C182" s="111" t="s">
        <v>770</v>
      </c>
      <c r="D182" s="116" t="s">
        <v>692</v>
      </c>
      <c r="E182" s="113">
        <v>2</v>
      </c>
      <c r="F182" s="114">
        <v>4</v>
      </c>
      <c r="G182" s="115">
        <v>330</v>
      </c>
      <c r="H182" s="268" t="s">
        <v>771</v>
      </c>
      <c r="I182" s="183">
        <v>935</v>
      </c>
      <c r="J182" s="444">
        <f t="shared" si="2"/>
        <v>36</v>
      </c>
      <c r="K182" s="257">
        <v>200</v>
      </c>
      <c r="L182" s="257"/>
      <c r="M182" s="264"/>
      <c r="N182" s="322"/>
      <c r="O182" s="320"/>
      <c r="P182" s="257">
        <v>20.8</v>
      </c>
      <c r="Q182" s="321"/>
      <c r="R182" s="146"/>
      <c r="S182" s="146"/>
      <c r="T182" s="146"/>
      <c r="U182" s="146"/>
    </row>
    <row r="183" spans="2:21" s="109" customFormat="1" x14ac:dyDescent="0.15">
      <c r="B183" s="110">
        <v>180</v>
      </c>
      <c r="C183" s="111" t="s">
        <v>772</v>
      </c>
      <c r="D183" s="116" t="s">
        <v>692</v>
      </c>
      <c r="E183" s="113">
        <v>2</v>
      </c>
      <c r="F183" s="114">
        <v>0.26</v>
      </c>
      <c r="G183" s="115">
        <v>21.1</v>
      </c>
      <c r="H183" s="268" t="s">
        <v>773</v>
      </c>
      <c r="I183" s="183" t="s">
        <v>748</v>
      </c>
      <c r="J183" s="444" t="e">
        <f t="shared" si="2"/>
        <v>#DIV/0!</v>
      </c>
      <c r="K183" s="257"/>
      <c r="L183" s="257"/>
      <c r="M183" s="264"/>
      <c r="N183" s="322"/>
      <c r="O183" s="320"/>
      <c r="P183" s="257">
        <v>20.8</v>
      </c>
      <c r="Q183" s="321"/>
      <c r="R183" s="146"/>
      <c r="S183" s="146"/>
      <c r="T183" s="146"/>
      <c r="U183" s="146"/>
    </row>
    <row r="184" spans="2:21" s="109" customFormat="1" x14ac:dyDescent="0.15">
      <c r="B184" s="110">
        <v>181</v>
      </c>
      <c r="C184" s="111" t="s">
        <v>774</v>
      </c>
      <c r="D184" s="116" t="s">
        <v>692</v>
      </c>
      <c r="E184" s="113">
        <v>2</v>
      </c>
      <c r="F184" s="114">
        <v>0.26</v>
      </c>
      <c r="G184" s="115">
        <v>21.1</v>
      </c>
      <c r="H184" s="268" t="s">
        <v>775</v>
      </c>
      <c r="I184" s="183" t="s">
        <v>748</v>
      </c>
      <c r="J184" s="444" t="e">
        <f t="shared" si="2"/>
        <v>#DIV/0!</v>
      </c>
      <c r="K184" s="257"/>
      <c r="L184" s="257"/>
      <c r="M184" s="264"/>
      <c r="N184" s="322"/>
      <c r="O184" s="320"/>
      <c r="P184" s="257">
        <v>20.8</v>
      </c>
      <c r="Q184" s="321"/>
      <c r="R184" s="146"/>
      <c r="S184" s="146"/>
      <c r="T184" s="146"/>
      <c r="U184" s="146"/>
    </row>
    <row r="185" spans="2:21" s="109" customFormat="1" x14ac:dyDescent="0.15">
      <c r="B185" s="110">
        <v>182</v>
      </c>
      <c r="C185" s="111" t="s">
        <v>776</v>
      </c>
      <c r="D185" s="116" t="s">
        <v>692</v>
      </c>
      <c r="E185" s="113">
        <v>2</v>
      </c>
      <c r="F185" s="114">
        <v>3.7</v>
      </c>
      <c r="G185" s="115">
        <v>209.8</v>
      </c>
      <c r="H185" s="268" t="s">
        <v>777</v>
      </c>
      <c r="I185" s="183">
        <v>935</v>
      </c>
      <c r="J185" s="444">
        <f t="shared" si="2"/>
        <v>34.285714285714285</v>
      </c>
      <c r="K185" s="257">
        <v>210</v>
      </c>
      <c r="L185" s="257"/>
      <c r="M185" s="264"/>
      <c r="N185" s="322"/>
      <c r="O185" s="320"/>
      <c r="P185" s="257">
        <v>20.8</v>
      </c>
      <c r="Q185" s="321"/>
      <c r="R185" s="146"/>
      <c r="S185" s="146"/>
      <c r="T185" s="146"/>
      <c r="U185" s="146"/>
    </row>
    <row r="186" spans="2:21" s="109" customFormat="1" x14ac:dyDescent="0.15">
      <c r="B186" s="110">
        <v>183</v>
      </c>
      <c r="C186" s="111" t="s">
        <v>778</v>
      </c>
      <c r="D186" s="116" t="s">
        <v>692</v>
      </c>
      <c r="E186" s="113">
        <v>2</v>
      </c>
      <c r="F186" s="114">
        <v>0.15</v>
      </c>
      <c r="G186" s="115">
        <v>12.2</v>
      </c>
      <c r="H186" s="268" t="s">
        <v>779</v>
      </c>
      <c r="I186" s="183" t="s">
        <v>748</v>
      </c>
      <c r="J186" s="444" t="e">
        <f t="shared" si="2"/>
        <v>#DIV/0!</v>
      </c>
      <c r="K186" s="257"/>
      <c r="L186" s="257"/>
      <c r="M186" s="264"/>
      <c r="N186" s="322"/>
      <c r="O186" s="320"/>
      <c r="P186" s="257">
        <v>20.8</v>
      </c>
      <c r="Q186" s="321"/>
      <c r="R186" s="146"/>
      <c r="S186" s="146"/>
      <c r="T186" s="146"/>
      <c r="U186" s="146"/>
    </row>
    <row r="187" spans="2:21" s="109" customFormat="1" x14ac:dyDescent="0.15">
      <c r="B187" s="110">
        <v>184</v>
      </c>
      <c r="C187" s="111" t="s">
        <v>780</v>
      </c>
      <c r="D187" s="116" t="s">
        <v>692</v>
      </c>
      <c r="E187" s="113">
        <v>1</v>
      </c>
      <c r="F187" s="114">
        <v>0.15</v>
      </c>
      <c r="G187" s="115">
        <v>12.2</v>
      </c>
      <c r="H187" s="268" t="s">
        <v>781</v>
      </c>
      <c r="I187" s="183" t="s">
        <v>748</v>
      </c>
      <c r="J187" s="444" t="e">
        <f t="shared" si="2"/>
        <v>#DIV/0!</v>
      </c>
      <c r="K187" s="257"/>
      <c r="L187" s="257"/>
      <c r="M187" s="264"/>
      <c r="N187" s="322"/>
      <c r="O187" s="320"/>
      <c r="P187" s="433">
        <v>23</v>
      </c>
      <c r="Q187" s="321"/>
      <c r="R187" s="146"/>
      <c r="S187" s="146"/>
      <c r="T187" s="146"/>
      <c r="U187" s="146"/>
    </row>
    <row r="188" spans="2:21" s="109" customFormat="1" x14ac:dyDescent="0.15">
      <c r="B188" s="110">
        <v>185</v>
      </c>
      <c r="C188" s="111" t="s">
        <v>782</v>
      </c>
      <c r="D188" s="116" t="s">
        <v>692</v>
      </c>
      <c r="E188" s="113">
        <v>1</v>
      </c>
      <c r="F188" s="114">
        <v>1.95</v>
      </c>
      <c r="G188" s="115">
        <v>125.6</v>
      </c>
      <c r="H188" s="268" t="s">
        <v>400</v>
      </c>
      <c r="I188" s="183">
        <v>935</v>
      </c>
      <c r="J188" s="444">
        <f t="shared" si="2"/>
        <v>20</v>
      </c>
      <c r="K188" s="257">
        <v>180</v>
      </c>
      <c r="L188" s="257"/>
      <c r="M188" s="264"/>
      <c r="N188" s="322"/>
      <c r="O188" s="320"/>
      <c r="P188" s="433">
        <v>23</v>
      </c>
      <c r="Q188" s="321"/>
      <c r="R188" s="146"/>
      <c r="S188" s="146"/>
      <c r="T188" s="146"/>
      <c r="U188" s="146"/>
    </row>
    <row r="189" spans="2:21" s="109" customFormat="1" x14ac:dyDescent="0.15">
      <c r="B189" s="110">
        <v>186</v>
      </c>
      <c r="C189" s="111" t="s">
        <v>783</v>
      </c>
      <c r="D189" s="116" t="s">
        <v>692</v>
      </c>
      <c r="E189" s="113">
        <v>1</v>
      </c>
      <c r="F189" s="114">
        <v>1.1200000000000001</v>
      </c>
      <c r="G189" s="115">
        <v>94.6</v>
      </c>
      <c r="H189" s="268" t="s">
        <v>784</v>
      </c>
      <c r="I189" s="183">
        <v>935</v>
      </c>
      <c r="J189" s="444">
        <f t="shared" si="2"/>
        <v>30</v>
      </c>
      <c r="K189" s="257">
        <v>120</v>
      </c>
      <c r="L189" s="257"/>
      <c r="M189" s="264"/>
      <c r="N189" s="322"/>
      <c r="O189" s="320"/>
      <c r="P189" s="257">
        <v>18.7</v>
      </c>
      <c r="Q189" s="321"/>
      <c r="R189" s="146"/>
      <c r="S189" s="146"/>
      <c r="T189" s="146"/>
      <c r="U189" s="146"/>
    </row>
    <row r="190" spans="2:21" s="109" customFormat="1" x14ac:dyDescent="0.15">
      <c r="B190" s="110">
        <v>187</v>
      </c>
      <c r="C190" s="111" t="s">
        <v>785</v>
      </c>
      <c r="D190" s="112" t="s">
        <v>145</v>
      </c>
      <c r="E190" s="113">
        <v>4</v>
      </c>
      <c r="F190" s="114">
        <v>0.75</v>
      </c>
      <c r="G190" s="115">
        <v>61.2</v>
      </c>
      <c r="H190" s="268"/>
      <c r="I190" s="183">
        <v>930</v>
      </c>
      <c r="J190" s="444" t="e">
        <f t="shared" si="2"/>
        <v>#DIV/0!</v>
      </c>
      <c r="K190" s="257"/>
      <c r="L190" s="257"/>
      <c r="M190" s="264"/>
      <c r="N190" s="322"/>
      <c r="O190" s="324" t="s">
        <v>485</v>
      </c>
      <c r="P190" s="257">
        <v>20.8</v>
      </c>
      <c r="Q190" s="321"/>
      <c r="R190" s="146"/>
      <c r="S190" s="146"/>
      <c r="T190" s="146"/>
      <c r="U190" s="146"/>
    </row>
    <row r="191" spans="2:21" s="109" customFormat="1" x14ac:dyDescent="0.15">
      <c r="B191" s="110">
        <v>188</v>
      </c>
      <c r="C191" s="111" t="s">
        <v>786</v>
      </c>
      <c r="D191" s="112" t="s">
        <v>145</v>
      </c>
      <c r="E191" s="113">
        <v>1</v>
      </c>
      <c r="F191" s="114">
        <v>4.9000000000000004</v>
      </c>
      <c r="G191" s="115">
        <v>381.95</v>
      </c>
      <c r="H191" s="268"/>
      <c r="I191" s="183">
        <v>930</v>
      </c>
      <c r="J191" s="444" t="e">
        <f t="shared" si="2"/>
        <v>#DIV/0!</v>
      </c>
      <c r="K191" s="257"/>
      <c r="L191" s="257"/>
      <c r="M191" s="264"/>
      <c r="N191" s="322"/>
      <c r="O191" s="320"/>
      <c r="P191" s="433">
        <v>23</v>
      </c>
      <c r="Q191" s="321"/>
      <c r="R191" s="146"/>
      <c r="S191" s="146"/>
      <c r="T191" s="146"/>
      <c r="U191" s="146"/>
    </row>
    <row r="192" spans="2:21" s="109" customFormat="1" x14ac:dyDescent="0.15">
      <c r="B192" s="110">
        <v>189</v>
      </c>
      <c r="C192" s="111" t="s">
        <v>787</v>
      </c>
      <c r="D192" s="116" t="s">
        <v>169</v>
      </c>
      <c r="E192" s="113">
        <v>3</v>
      </c>
      <c r="F192" s="114">
        <v>1.6</v>
      </c>
      <c r="G192" s="115">
        <v>108</v>
      </c>
      <c r="H192" s="268" t="s">
        <v>788</v>
      </c>
      <c r="I192" s="183" t="s">
        <v>789</v>
      </c>
      <c r="J192" s="444">
        <f t="shared" si="2"/>
        <v>83.07692307692308</v>
      </c>
      <c r="K192" s="257">
        <v>130</v>
      </c>
      <c r="L192" s="257"/>
      <c r="M192" s="264"/>
      <c r="N192" s="322"/>
      <c r="O192" s="320"/>
      <c r="P192" s="433">
        <v>23</v>
      </c>
      <c r="Q192" s="321"/>
      <c r="R192" s="146"/>
      <c r="S192" s="146"/>
      <c r="T192" s="146"/>
      <c r="U192" s="146"/>
    </row>
    <row r="193" spans="2:21" s="109" customFormat="1" x14ac:dyDescent="0.15">
      <c r="B193" s="110">
        <v>190</v>
      </c>
      <c r="C193" s="111" t="s">
        <v>790</v>
      </c>
      <c r="D193" s="116" t="s">
        <v>692</v>
      </c>
      <c r="E193" s="113">
        <v>1</v>
      </c>
      <c r="F193" s="114">
        <v>0.2</v>
      </c>
      <c r="G193" s="115">
        <v>11</v>
      </c>
      <c r="H193" s="268" t="s">
        <v>788</v>
      </c>
      <c r="I193" s="183" t="s">
        <v>748</v>
      </c>
      <c r="J193" s="444" t="e">
        <f t="shared" si="2"/>
        <v>#DIV/0!</v>
      </c>
      <c r="K193" s="257"/>
      <c r="L193" s="257"/>
      <c r="M193" s="264"/>
      <c r="N193" s="322"/>
      <c r="O193" s="320"/>
      <c r="P193" s="433">
        <v>23</v>
      </c>
      <c r="Q193" s="321"/>
      <c r="R193" s="146"/>
      <c r="S193" s="146"/>
      <c r="T193" s="146"/>
      <c r="U193" s="146"/>
    </row>
    <row r="194" spans="2:21" s="109" customFormat="1" x14ac:dyDescent="0.15">
      <c r="B194" s="110">
        <v>191</v>
      </c>
      <c r="C194" s="111" t="s">
        <v>791</v>
      </c>
      <c r="D194" s="112" t="s">
        <v>145</v>
      </c>
      <c r="E194" s="113">
        <v>1</v>
      </c>
      <c r="F194" s="114">
        <v>0.45</v>
      </c>
      <c r="G194" s="115">
        <v>26.4</v>
      </c>
      <c r="H194" s="268"/>
      <c r="I194" s="183"/>
      <c r="J194" s="444" t="e">
        <f t="shared" si="2"/>
        <v>#DIV/0!</v>
      </c>
      <c r="K194" s="257"/>
      <c r="L194" s="257"/>
      <c r="M194" s="264"/>
      <c r="N194" s="322"/>
      <c r="O194" s="320"/>
      <c r="P194" s="257">
        <v>20.8</v>
      </c>
      <c r="Q194" s="321"/>
      <c r="R194" s="146"/>
      <c r="S194" s="146"/>
      <c r="T194" s="146"/>
      <c r="U194" s="146"/>
    </row>
    <row r="195" spans="2:21" s="109" customFormat="1" x14ac:dyDescent="0.15">
      <c r="B195" s="110">
        <v>192</v>
      </c>
      <c r="C195" s="111" t="s">
        <v>792</v>
      </c>
      <c r="D195" s="112" t="s">
        <v>145</v>
      </c>
      <c r="E195" s="113">
        <v>1</v>
      </c>
      <c r="F195" s="114">
        <v>0.47</v>
      </c>
      <c r="G195" s="115">
        <v>31.9</v>
      </c>
      <c r="H195" s="268"/>
      <c r="I195" s="183"/>
      <c r="J195" s="444" t="e">
        <f t="shared" si="2"/>
        <v>#DIV/0!</v>
      </c>
      <c r="K195" s="257"/>
      <c r="L195" s="257"/>
      <c r="M195" s="264"/>
      <c r="N195" s="322"/>
      <c r="O195" s="320"/>
      <c r="P195" s="433">
        <v>23</v>
      </c>
      <c r="Q195" s="321"/>
      <c r="R195" s="146"/>
      <c r="S195" s="146"/>
      <c r="T195" s="146"/>
      <c r="U195" s="146"/>
    </row>
    <row r="196" spans="2:21" s="109" customFormat="1" x14ac:dyDescent="0.15">
      <c r="B196" s="110">
        <v>193</v>
      </c>
      <c r="C196" s="111" t="s">
        <v>793</v>
      </c>
      <c r="D196" s="112" t="s">
        <v>145</v>
      </c>
      <c r="E196" s="113">
        <v>1</v>
      </c>
      <c r="F196" s="114">
        <v>0.8</v>
      </c>
      <c r="G196" s="115">
        <v>66.3</v>
      </c>
      <c r="H196" s="268"/>
      <c r="I196" s="183"/>
      <c r="J196" s="444" t="e">
        <f t="shared" si="2"/>
        <v>#DIV/0!</v>
      </c>
      <c r="K196" s="257"/>
      <c r="L196" s="257"/>
      <c r="M196" s="264"/>
      <c r="N196" s="322"/>
      <c r="O196" s="320"/>
      <c r="P196" s="433">
        <v>23</v>
      </c>
      <c r="Q196" s="321"/>
      <c r="R196" s="146"/>
      <c r="S196" s="146"/>
      <c r="T196" s="146"/>
      <c r="U196" s="146"/>
    </row>
    <row r="197" spans="2:21" s="109" customFormat="1" x14ac:dyDescent="0.15">
      <c r="B197" s="110">
        <v>194</v>
      </c>
      <c r="C197" s="111" t="s">
        <v>794</v>
      </c>
      <c r="D197" s="116" t="s">
        <v>692</v>
      </c>
      <c r="E197" s="113">
        <v>12</v>
      </c>
      <c r="F197" s="114">
        <v>0.27</v>
      </c>
      <c r="G197" s="115">
        <v>22.6</v>
      </c>
      <c r="H197" s="268"/>
      <c r="I197" s="183">
        <v>500</v>
      </c>
      <c r="J197" s="444" t="e">
        <f t="shared" ref="J197:J261" si="3">3600/K197*E197</f>
        <v>#DIV/0!</v>
      </c>
      <c r="K197" s="257"/>
      <c r="L197" s="257"/>
      <c r="M197" s="264"/>
      <c r="N197" s="322"/>
      <c r="O197" s="320"/>
      <c r="P197" s="433">
        <v>23</v>
      </c>
      <c r="Q197" s="321"/>
      <c r="R197" s="146"/>
      <c r="S197" s="146"/>
      <c r="T197" s="146"/>
      <c r="U197" s="146"/>
    </row>
    <row r="198" spans="2:21" s="109" customFormat="1" x14ac:dyDescent="0.15">
      <c r="B198" s="110">
        <v>195</v>
      </c>
      <c r="C198" s="111" t="s">
        <v>795</v>
      </c>
      <c r="D198" s="112" t="s">
        <v>145</v>
      </c>
      <c r="E198" s="113">
        <v>2</v>
      </c>
      <c r="F198" s="114">
        <v>5.5</v>
      </c>
      <c r="G198" s="115">
        <v>319.3</v>
      </c>
      <c r="H198" s="268"/>
      <c r="I198" s="183">
        <v>935</v>
      </c>
      <c r="J198" s="444">
        <f t="shared" si="3"/>
        <v>40</v>
      </c>
      <c r="K198" s="257">
        <v>180</v>
      </c>
      <c r="L198" s="257"/>
      <c r="M198" s="264"/>
      <c r="N198" s="322"/>
      <c r="O198" s="320"/>
      <c r="P198" s="257">
        <v>20.8</v>
      </c>
      <c r="Q198" s="321"/>
      <c r="R198" s="146"/>
      <c r="S198" s="146"/>
      <c r="T198" s="146"/>
      <c r="U198" s="146"/>
    </row>
    <row r="199" spans="2:21" s="109" customFormat="1" x14ac:dyDescent="0.15">
      <c r="B199" s="110">
        <v>196</v>
      </c>
      <c r="C199" s="111" t="s">
        <v>796</v>
      </c>
      <c r="D199" s="112" t="s">
        <v>145</v>
      </c>
      <c r="E199" s="113">
        <v>1</v>
      </c>
      <c r="F199" s="114">
        <v>0.2</v>
      </c>
      <c r="G199" s="115">
        <v>11.2</v>
      </c>
      <c r="H199" s="268"/>
      <c r="I199" s="183"/>
      <c r="J199" s="444" t="e">
        <f t="shared" si="3"/>
        <v>#DIV/0!</v>
      </c>
      <c r="K199" s="257"/>
      <c r="L199" s="257"/>
      <c r="M199" s="264"/>
      <c r="N199" s="322"/>
      <c r="O199" s="320"/>
      <c r="P199" s="433">
        <v>23</v>
      </c>
      <c r="Q199" s="321"/>
      <c r="R199" s="146"/>
      <c r="S199" s="146"/>
      <c r="T199" s="146"/>
      <c r="U199" s="146"/>
    </row>
    <row r="200" spans="2:21" s="109" customFormat="1" x14ac:dyDescent="0.15">
      <c r="B200" s="110">
        <v>197</v>
      </c>
      <c r="C200" s="111" t="s">
        <v>797</v>
      </c>
      <c r="D200" s="112" t="s">
        <v>145</v>
      </c>
      <c r="E200" s="113">
        <v>1</v>
      </c>
      <c r="F200" s="114">
        <v>1.4</v>
      </c>
      <c r="G200" s="115">
        <v>97.3</v>
      </c>
      <c r="H200" s="268"/>
      <c r="I200" s="183"/>
      <c r="J200" s="444" t="e">
        <f t="shared" si="3"/>
        <v>#DIV/0!</v>
      </c>
      <c r="K200" s="257"/>
      <c r="L200" s="257"/>
      <c r="M200" s="264"/>
      <c r="N200" s="322"/>
      <c r="O200" s="320"/>
      <c r="P200" s="257">
        <v>18.7</v>
      </c>
      <c r="Q200" s="321"/>
      <c r="R200" s="146"/>
      <c r="S200" s="146"/>
      <c r="T200" s="146"/>
      <c r="U200" s="146"/>
    </row>
    <row r="201" spans="2:21" s="109" customFormat="1" x14ac:dyDescent="0.15">
      <c r="B201" s="110">
        <v>198</v>
      </c>
      <c r="C201" s="111" t="s">
        <v>798</v>
      </c>
      <c r="D201" s="116" t="s">
        <v>692</v>
      </c>
      <c r="E201" s="113">
        <v>3</v>
      </c>
      <c r="F201" s="114">
        <v>0.6</v>
      </c>
      <c r="G201" s="115">
        <v>36.799999999999997</v>
      </c>
      <c r="H201" s="268" t="s">
        <v>799</v>
      </c>
      <c r="I201" s="183"/>
      <c r="J201" s="444">
        <f t="shared" si="3"/>
        <v>108</v>
      </c>
      <c r="K201" s="257">
        <v>100</v>
      </c>
      <c r="L201" s="257"/>
      <c r="M201" s="264"/>
      <c r="N201" s="322"/>
      <c r="O201" s="320"/>
      <c r="P201" s="257">
        <v>18.7</v>
      </c>
      <c r="Q201" s="321"/>
      <c r="R201" s="146"/>
      <c r="S201" s="146"/>
      <c r="T201" s="146"/>
      <c r="U201" s="146"/>
    </row>
    <row r="202" spans="2:21" s="109" customFormat="1" x14ac:dyDescent="0.15">
      <c r="B202" s="110">
        <v>199</v>
      </c>
      <c r="C202" s="111" t="s">
        <v>800</v>
      </c>
      <c r="D202" s="112" t="s">
        <v>145</v>
      </c>
      <c r="E202" s="113">
        <v>2</v>
      </c>
      <c r="F202" s="114">
        <v>5.5</v>
      </c>
      <c r="G202" s="115">
        <v>319.3</v>
      </c>
      <c r="H202" s="268" t="s">
        <v>801</v>
      </c>
      <c r="I202" s="183">
        <v>935</v>
      </c>
      <c r="J202" s="444">
        <f t="shared" si="3"/>
        <v>40</v>
      </c>
      <c r="K202" s="257">
        <v>180</v>
      </c>
      <c r="L202" s="257"/>
      <c r="M202" s="264"/>
      <c r="N202" s="322"/>
      <c r="O202" s="320"/>
      <c r="P202" s="257">
        <v>18.7</v>
      </c>
      <c r="Q202" s="321"/>
      <c r="R202" s="146"/>
      <c r="S202" s="146"/>
      <c r="T202" s="146"/>
      <c r="U202" s="146"/>
    </row>
    <row r="203" spans="2:21" s="109" customFormat="1" x14ac:dyDescent="0.15">
      <c r="B203" s="110">
        <v>200</v>
      </c>
      <c r="C203" s="111" t="s">
        <v>802</v>
      </c>
      <c r="D203" s="116" t="s">
        <v>169</v>
      </c>
      <c r="E203" s="113">
        <v>1</v>
      </c>
      <c r="F203" s="114">
        <v>2.95</v>
      </c>
      <c r="G203" s="115">
        <v>232.3</v>
      </c>
      <c r="H203" s="268" t="s">
        <v>803</v>
      </c>
      <c r="I203" s="183">
        <v>930</v>
      </c>
      <c r="J203" s="444">
        <f t="shared" si="3"/>
        <v>24</v>
      </c>
      <c r="K203" s="257">
        <v>150</v>
      </c>
      <c r="L203" s="257"/>
      <c r="M203" s="264"/>
      <c r="N203" s="322"/>
      <c r="O203" s="320"/>
      <c r="P203" s="257">
        <v>18.7</v>
      </c>
      <c r="Q203" s="321"/>
      <c r="R203" s="146"/>
      <c r="S203" s="146"/>
      <c r="T203" s="146"/>
      <c r="U203" s="146"/>
    </row>
    <row r="204" spans="2:21" s="109" customFormat="1" x14ac:dyDescent="0.15">
      <c r="B204" s="110">
        <v>201</v>
      </c>
      <c r="C204" s="111" t="s">
        <v>804</v>
      </c>
      <c r="D204" s="116" t="s">
        <v>169</v>
      </c>
      <c r="E204" s="113">
        <v>1</v>
      </c>
      <c r="F204" s="114">
        <v>1.82</v>
      </c>
      <c r="G204" s="125">
        <v>126.37</v>
      </c>
      <c r="H204" s="268" t="s">
        <v>803</v>
      </c>
      <c r="I204" s="183">
        <v>930</v>
      </c>
      <c r="J204" s="444">
        <f t="shared" si="3"/>
        <v>25.714285714285715</v>
      </c>
      <c r="K204" s="257">
        <v>140</v>
      </c>
      <c r="L204" s="257"/>
      <c r="M204" s="264"/>
      <c r="N204" s="322"/>
      <c r="O204" s="320"/>
      <c r="P204" s="433">
        <v>23</v>
      </c>
      <c r="Q204" s="321"/>
      <c r="R204" s="146"/>
      <c r="S204" s="146"/>
      <c r="T204" s="146"/>
      <c r="U204" s="146"/>
    </row>
    <row r="205" spans="2:21" s="109" customFormat="1" x14ac:dyDescent="0.15">
      <c r="B205" s="110">
        <v>202</v>
      </c>
      <c r="C205" s="111" t="s">
        <v>172</v>
      </c>
      <c r="D205" s="116" t="s">
        <v>169</v>
      </c>
      <c r="E205" s="113">
        <v>1</v>
      </c>
      <c r="F205" s="114">
        <v>1.1299999999999999</v>
      </c>
      <c r="G205" s="125">
        <v>85.48</v>
      </c>
      <c r="H205" s="268" t="s">
        <v>803</v>
      </c>
      <c r="I205" s="183">
        <v>930</v>
      </c>
      <c r="J205" s="444" t="e">
        <f t="shared" si="3"/>
        <v>#DIV/0!</v>
      </c>
      <c r="K205" s="257"/>
      <c r="L205" s="257"/>
      <c r="M205" s="264"/>
      <c r="N205" s="322"/>
      <c r="O205" s="320"/>
      <c r="P205" s="433">
        <v>23</v>
      </c>
      <c r="Q205" s="321"/>
      <c r="R205" s="146"/>
      <c r="S205" s="146"/>
      <c r="T205" s="146"/>
      <c r="U205" s="146"/>
    </row>
    <row r="206" spans="2:21" s="109" customFormat="1" x14ac:dyDescent="0.15">
      <c r="B206" s="110">
        <v>203</v>
      </c>
      <c r="C206" s="111" t="s">
        <v>805</v>
      </c>
      <c r="D206" s="116" t="s">
        <v>169</v>
      </c>
      <c r="E206" s="113">
        <v>1</v>
      </c>
      <c r="F206" s="114">
        <v>0.72</v>
      </c>
      <c r="G206" s="115">
        <v>61.8</v>
      </c>
      <c r="H206" s="268"/>
      <c r="I206" s="183"/>
      <c r="J206" s="444" t="e">
        <f t="shared" si="3"/>
        <v>#DIV/0!</v>
      </c>
      <c r="K206" s="257"/>
      <c r="L206" s="257"/>
      <c r="M206" s="264"/>
      <c r="N206" s="322"/>
      <c r="O206" s="320"/>
      <c r="P206" s="257">
        <v>20.8</v>
      </c>
      <c r="Q206" s="321"/>
      <c r="R206" s="146"/>
      <c r="S206" s="146"/>
      <c r="T206" s="146"/>
      <c r="U206" s="146"/>
    </row>
    <row r="207" spans="2:21" s="109" customFormat="1" x14ac:dyDescent="0.15">
      <c r="B207" s="110">
        <v>204</v>
      </c>
      <c r="C207" s="111" t="s">
        <v>806</v>
      </c>
      <c r="D207" s="112" t="s">
        <v>145</v>
      </c>
      <c r="E207" s="113">
        <v>1</v>
      </c>
      <c r="F207" s="114">
        <v>4.5</v>
      </c>
      <c r="G207" s="115">
        <v>267.8</v>
      </c>
      <c r="H207" s="268"/>
      <c r="I207" s="183"/>
      <c r="J207" s="444" t="e">
        <f t="shared" si="3"/>
        <v>#DIV/0!</v>
      </c>
      <c r="K207" s="257"/>
      <c r="L207" s="257"/>
      <c r="M207" s="264"/>
      <c r="N207" s="322"/>
      <c r="O207" s="320"/>
      <c r="P207" s="257">
        <v>20.8</v>
      </c>
      <c r="Q207" s="321"/>
      <c r="R207" s="146"/>
      <c r="S207" s="146"/>
      <c r="T207" s="146"/>
      <c r="U207" s="146"/>
    </row>
    <row r="208" spans="2:21" s="109" customFormat="1" x14ac:dyDescent="0.15">
      <c r="B208" s="110">
        <v>205</v>
      </c>
      <c r="C208" s="111" t="s">
        <v>807</v>
      </c>
      <c r="D208" s="112" t="s">
        <v>145</v>
      </c>
      <c r="E208" s="113">
        <v>1</v>
      </c>
      <c r="F208" s="114">
        <v>0.9</v>
      </c>
      <c r="G208" s="115">
        <v>52.9</v>
      </c>
      <c r="H208" s="268"/>
      <c r="I208" s="183"/>
      <c r="J208" s="444" t="e">
        <f t="shared" si="3"/>
        <v>#DIV/0!</v>
      </c>
      <c r="K208" s="257"/>
      <c r="L208" s="257"/>
      <c r="M208" s="264"/>
      <c r="N208" s="322"/>
      <c r="O208" s="320"/>
      <c r="P208" s="433">
        <v>23</v>
      </c>
      <c r="Q208" s="321"/>
      <c r="R208" s="146"/>
      <c r="S208" s="146"/>
      <c r="T208" s="146"/>
      <c r="U208" s="146"/>
    </row>
    <row r="209" spans="2:21" s="109" customFormat="1" x14ac:dyDescent="0.15">
      <c r="B209" s="110">
        <v>206</v>
      </c>
      <c r="C209" s="297" t="s">
        <v>808</v>
      </c>
      <c r="D209" s="116" t="s">
        <v>692</v>
      </c>
      <c r="E209" s="113">
        <v>1</v>
      </c>
      <c r="F209" s="114">
        <v>2.87</v>
      </c>
      <c r="G209" s="115">
        <v>183.7</v>
      </c>
      <c r="H209" s="268"/>
      <c r="I209" s="183" t="s">
        <v>809</v>
      </c>
      <c r="J209" s="444" t="e">
        <f t="shared" si="3"/>
        <v>#DIV/0!</v>
      </c>
      <c r="K209" s="257"/>
      <c r="L209" s="257"/>
      <c r="M209" s="264"/>
      <c r="N209" s="322"/>
      <c r="O209" s="320"/>
      <c r="P209" s="433">
        <v>23</v>
      </c>
      <c r="Q209" s="321"/>
      <c r="R209" s="146"/>
      <c r="S209" s="146"/>
      <c r="T209" s="146"/>
      <c r="U209" s="146"/>
    </row>
    <row r="210" spans="2:21" s="109" customFormat="1" x14ac:dyDescent="0.15">
      <c r="B210" s="110" t="s">
        <v>810</v>
      </c>
      <c r="C210" s="297" t="s">
        <v>401</v>
      </c>
      <c r="D210" s="116" t="s">
        <v>692</v>
      </c>
      <c r="E210" s="113">
        <v>2</v>
      </c>
      <c r="F210" s="114">
        <v>0.4</v>
      </c>
      <c r="G210" s="115">
        <v>30.5</v>
      </c>
      <c r="H210" s="268" t="s">
        <v>811</v>
      </c>
      <c r="I210" s="183" t="s">
        <v>748</v>
      </c>
      <c r="J210" s="269" t="str">
        <f>IF(K210,3600/K210*E210,"")</f>
        <v/>
      </c>
      <c r="K210" s="257"/>
      <c r="L210" s="257"/>
      <c r="M210" s="264"/>
      <c r="N210" s="322"/>
      <c r="O210" s="320"/>
      <c r="P210" s="433">
        <v>23</v>
      </c>
      <c r="Q210" s="321"/>
      <c r="R210" s="146"/>
      <c r="S210" s="146"/>
      <c r="T210" s="146"/>
      <c r="U210" s="146"/>
    </row>
    <row r="211" spans="2:21" s="109" customFormat="1" x14ac:dyDescent="0.15">
      <c r="B211" s="110">
        <v>207</v>
      </c>
      <c r="C211" s="111" t="s">
        <v>812</v>
      </c>
      <c r="D211" s="112" t="s">
        <v>145</v>
      </c>
      <c r="E211" s="113">
        <v>1</v>
      </c>
      <c r="F211" s="114">
        <v>0.4</v>
      </c>
      <c r="G211" s="115">
        <v>30.5</v>
      </c>
      <c r="H211" s="268" t="s">
        <v>811</v>
      </c>
      <c r="I211" s="183"/>
      <c r="J211" s="444" t="e">
        <f t="shared" si="3"/>
        <v>#DIV/0!</v>
      </c>
      <c r="K211" s="257"/>
      <c r="L211" s="257"/>
      <c r="M211" s="264"/>
      <c r="N211" s="322"/>
      <c r="O211" s="320"/>
      <c r="P211" s="433">
        <v>23</v>
      </c>
      <c r="Q211" s="321"/>
      <c r="R211" s="146"/>
      <c r="S211" s="146"/>
      <c r="T211" s="146"/>
      <c r="U211" s="146"/>
    </row>
    <row r="212" spans="2:21" s="109" customFormat="1" x14ac:dyDescent="0.15">
      <c r="B212" s="110">
        <v>208</v>
      </c>
      <c r="C212" s="111" t="s">
        <v>813</v>
      </c>
      <c r="D212" s="112" t="s">
        <v>145</v>
      </c>
      <c r="E212" s="113">
        <v>1</v>
      </c>
      <c r="F212" s="114">
        <v>1.2</v>
      </c>
      <c r="G212" s="115">
        <v>102.4</v>
      </c>
      <c r="H212" s="268"/>
      <c r="I212" s="183"/>
      <c r="J212" s="444" t="e">
        <f t="shared" si="3"/>
        <v>#DIV/0!</v>
      </c>
      <c r="K212" s="257"/>
      <c r="L212" s="257"/>
      <c r="M212" s="264"/>
      <c r="N212" s="322"/>
      <c r="O212" s="320"/>
      <c r="P212" s="433">
        <v>23</v>
      </c>
      <c r="Q212" s="321"/>
      <c r="R212" s="146"/>
      <c r="S212" s="146"/>
      <c r="T212" s="146"/>
      <c r="U212" s="146"/>
    </row>
    <row r="213" spans="2:21" s="109" customFormat="1" x14ac:dyDescent="0.15">
      <c r="B213" s="110">
        <v>209</v>
      </c>
      <c r="C213" s="111" t="s">
        <v>814</v>
      </c>
      <c r="D213" s="112" t="s">
        <v>145</v>
      </c>
      <c r="E213" s="113">
        <v>8</v>
      </c>
      <c r="F213" s="114">
        <v>0.14000000000000001</v>
      </c>
      <c r="G213" s="115">
        <v>10.4</v>
      </c>
      <c r="H213" s="268"/>
      <c r="I213" s="183"/>
      <c r="J213" s="444" t="e">
        <f t="shared" si="3"/>
        <v>#DIV/0!</v>
      </c>
      <c r="K213" s="257"/>
      <c r="L213" s="257"/>
      <c r="M213" s="264"/>
      <c r="N213" s="322"/>
      <c r="O213" s="320"/>
      <c r="P213" s="433">
        <v>23</v>
      </c>
      <c r="Q213" s="321"/>
      <c r="R213" s="146">
        <v>10.4</v>
      </c>
      <c r="S213" s="146"/>
      <c r="T213" s="146"/>
      <c r="U213" s="146"/>
    </row>
    <row r="214" spans="2:21" s="109" customFormat="1" x14ac:dyDescent="0.15">
      <c r="B214" s="110">
        <v>210</v>
      </c>
      <c r="C214" s="111" t="s">
        <v>815</v>
      </c>
      <c r="D214" s="112" t="s">
        <v>145</v>
      </c>
      <c r="E214" s="113">
        <v>1</v>
      </c>
      <c r="F214" s="114">
        <v>1</v>
      </c>
      <c r="G214" s="115">
        <v>59</v>
      </c>
      <c r="H214" s="268" t="s">
        <v>816</v>
      </c>
      <c r="I214" s="183"/>
      <c r="J214" s="444" t="e">
        <f t="shared" si="3"/>
        <v>#DIV/0!</v>
      </c>
      <c r="K214" s="257"/>
      <c r="L214" s="257"/>
      <c r="M214" s="264"/>
      <c r="N214" s="322"/>
      <c r="O214" s="320"/>
      <c r="P214" s="433">
        <v>23</v>
      </c>
      <c r="Q214" s="321"/>
      <c r="R214" s="146"/>
      <c r="S214" s="146"/>
      <c r="T214" s="146"/>
      <c r="U214" s="146"/>
    </row>
    <row r="215" spans="2:21" s="109" customFormat="1" x14ac:dyDescent="0.15">
      <c r="B215" s="110">
        <v>211</v>
      </c>
      <c r="C215" s="111" t="s">
        <v>817</v>
      </c>
      <c r="D215" s="112" t="s">
        <v>145</v>
      </c>
      <c r="E215" s="113">
        <v>1</v>
      </c>
      <c r="F215" s="114">
        <v>1.05</v>
      </c>
      <c r="G215" s="115">
        <v>60.8</v>
      </c>
      <c r="H215" s="268"/>
      <c r="I215" s="183"/>
      <c r="J215" s="444" t="e">
        <f t="shared" si="3"/>
        <v>#DIV/0!</v>
      </c>
      <c r="K215" s="257"/>
      <c r="L215" s="257"/>
      <c r="M215" s="264"/>
      <c r="N215" s="322"/>
      <c r="O215" s="320"/>
      <c r="P215" s="257">
        <v>20.8</v>
      </c>
      <c r="Q215" s="321"/>
      <c r="R215" s="146"/>
      <c r="S215" s="146"/>
      <c r="T215" s="146"/>
      <c r="U215" s="146"/>
    </row>
    <row r="216" spans="2:21" s="109" customFormat="1" x14ac:dyDescent="0.15">
      <c r="B216" s="110">
        <v>212</v>
      </c>
      <c r="C216" s="111" t="s">
        <v>818</v>
      </c>
      <c r="D216" s="112" t="s">
        <v>145</v>
      </c>
      <c r="E216" s="113">
        <v>1</v>
      </c>
      <c r="F216" s="114">
        <v>2.2999999999999998</v>
      </c>
      <c r="G216" s="115">
        <v>139.9</v>
      </c>
      <c r="H216" s="268"/>
      <c r="I216" s="183"/>
      <c r="J216" s="444" t="e">
        <f t="shared" si="3"/>
        <v>#DIV/0!</v>
      </c>
      <c r="K216" s="257"/>
      <c r="L216" s="257"/>
      <c r="M216" s="264"/>
      <c r="N216" s="322"/>
      <c r="O216" s="320"/>
      <c r="P216" s="433">
        <v>23</v>
      </c>
      <c r="Q216" s="321"/>
      <c r="R216" s="146"/>
      <c r="S216" s="146"/>
      <c r="T216" s="146"/>
      <c r="U216" s="146"/>
    </row>
    <row r="217" spans="2:21" s="109" customFormat="1" x14ac:dyDescent="0.15">
      <c r="B217" s="110">
        <v>213</v>
      </c>
      <c r="C217" s="111" t="s">
        <v>819</v>
      </c>
      <c r="D217" s="112" t="s">
        <v>145</v>
      </c>
      <c r="E217" s="113">
        <v>1</v>
      </c>
      <c r="F217" s="114">
        <v>0.75</v>
      </c>
      <c r="G217" s="115">
        <v>40.200000000000003</v>
      </c>
      <c r="H217" s="268"/>
      <c r="I217" s="183"/>
      <c r="J217" s="444" t="e">
        <f t="shared" si="3"/>
        <v>#DIV/0!</v>
      </c>
      <c r="K217" s="257"/>
      <c r="L217" s="257"/>
      <c r="M217" s="264"/>
      <c r="N217" s="322"/>
      <c r="O217" s="320"/>
      <c r="P217" s="433">
        <v>23</v>
      </c>
      <c r="Q217" s="321"/>
      <c r="R217" s="146"/>
      <c r="S217" s="146"/>
      <c r="T217" s="146"/>
      <c r="U217" s="146"/>
    </row>
    <row r="218" spans="2:21" s="109" customFormat="1" x14ac:dyDescent="0.15">
      <c r="B218" s="110">
        <v>214</v>
      </c>
      <c r="C218" s="111" t="s">
        <v>820</v>
      </c>
      <c r="D218" s="116" t="s">
        <v>692</v>
      </c>
      <c r="E218" s="113">
        <v>1</v>
      </c>
      <c r="F218" s="114">
        <v>0.35</v>
      </c>
      <c r="G218" s="115">
        <v>32.299999999999997</v>
      </c>
      <c r="H218" s="268" t="s">
        <v>821</v>
      </c>
      <c r="I218" s="183" t="s">
        <v>748</v>
      </c>
      <c r="J218" s="444" t="e">
        <f t="shared" si="3"/>
        <v>#DIV/0!</v>
      </c>
      <c r="K218" s="257"/>
      <c r="L218" s="257"/>
      <c r="M218" s="264"/>
      <c r="N218" s="322"/>
      <c r="O218" s="320"/>
      <c r="P218" s="257">
        <v>20.8</v>
      </c>
      <c r="Q218" s="321"/>
      <c r="R218" s="146"/>
      <c r="S218" s="146"/>
      <c r="T218" s="146"/>
      <c r="U218" s="146"/>
    </row>
    <row r="219" spans="2:21" s="109" customFormat="1" x14ac:dyDescent="0.15">
      <c r="B219" s="110">
        <v>215</v>
      </c>
      <c r="C219" s="111" t="s">
        <v>822</v>
      </c>
      <c r="D219" s="112" t="s">
        <v>145</v>
      </c>
      <c r="E219" s="113">
        <v>1</v>
      </c>
      <c r="F219" s="114">
        <v>1.45</v>
      </c>
      <c r="G219" s="115">
        <v>111.7</v>
      </c>
      <c r="H219" s="268"/>
      <c r="I219" s="183"/>
      <c r="J219" s="444" t="e">
        <f t="shared" si="3"/>
        <v>#DIV/0!</v>
      </c>
      <c r="K219" s="257"/>
      <c r="L219" s="257"/>
      <c r="M219" s="264"/>
      <c r="N219" s="322"/>
      <c r="O219" s="320"/>
      <c r="P219" s="257">
        <v>20.8</v>
      </c>
      <c r="Q219" s="321"/>
      <c r="R219" s="146"/>
      <c r="S219" s="146"/>
      <c r="T219" s="146"/>
      <c r="U219" s="146"/>
    </row>
    <row r="220" spans="2:21" s="109" customFormat="1" x14ac:dyDescent="0.15">
      <c r="B220" s="110">
        <v>216</v>
      </c>
      <c r="C220" s="111" t="s">
        <v>823</v>
      </c>
      <c r="D220" s="112" t="s">
        <v>145</v>
      </c>
      <c r="E220" s="113">
        <v>1</v>
      </c>
      <c r="F220" s="114">
        <v>2.6</v>
      </c>
      <c r="G220" s="115">
        <v>205.7</v>
      </c>
      <c r="H220" s="268"/>
      <c r="I220" s="183"/>
      <c r="J220" s="444" t="e">
        <f t="shared" si="3"/>
        <v>#DIV/0!</v>
      </c>
      <c r="K220" s="257"/>
      <c r="L220" s="257"/>
      <c r="M220" s="264"/>
      <c r="N220" s="322"/>
      <c r="O220" s="320"/>
      <c r="P220" s="433">
        <v>23</v>
      </c>
      <c r="Q220" s="321"/>
      <c r="R220" s="146"/>
      <c r="S220" s="146"/>
      <c r="T220" s="146"/>
      <c r="U220" s="146"/>
    </row>
    <row r="221" spans="2:21" s="109" customFormat="1" x14ac:dyDescent="0.15">
      <c r="B221" s="110">
        <v>217</v>
      </c>
      <c r="C221" s="111" t="s">
        <v>824</v>
      </c>
      <c r="D221" s="116" t="s">
        <v>692</v>
      </c>
      <c r="E221" s="113">
        <v>1</v>
      </c>
      <c r="F221" s="114">
        <v>0.25</v>
      </c>
      <c r="G221" s="115">
        <v>15.7</v>
      </c>
      <c r="H221" s="268"/>
      <c r="I221" s="183" t="s">
        <v>748</v>
      </c>
      <c r="J221" s="444" t="e">
        <f t="shared" si="3"/>
        <v>#DIV/0!</v>
      </c>
      <c r="K221" s="257"/>
      <c r="L221" s="257"/>
      <c r="M221" s="264"/>
      <c r="N221" s="322"/>
      <c r="O221" s="320"/>
      <c r="P221" s="433">
        <v>23</v>
      </c>
      <c r="Q221" s="321"/>
      <c r="R221" s="146"/>
      <c r="S221" s="146"/>
      <c r="T221" s="146"/>
      <c r="U221" s="146"/>
    </row>
    <row r="222" spans="2:21" s="109" customFormat="1" x14ac:dyDescent="0.15">
      <c r="B222" s="110">
        <v>218</v>
      </c>
      <c r="C222" s="111" t="s">
        <v>825</v>
      </c>
      <c r="D222" s="116" t="s">
        <v>692</v>
      </c>
      <c r="E222" s="113">
        <v>10</v>
      </c>
      <c r="F222" s="114">
        <v>0.35</v>
      </c>
      <c r="G222" s="115">
        <v>18.7</v>
      </c>
      <c r="H222" s="268"/>
      <c r="I222" s="183">
        <v>500</v>
      </c>
      <c r="J222" s="444">
        <f t="shared" si="3"/>
        <v>300</v>
      </c>
      <c r="K222" s="257">
        <v>120</v>
      </c>
      <c r="L222" s="257"/>
      <c r="M222" s="264"/>
      <c r="N222" s="322"/>
      <c r="O222" s="320"/>
      <c r="P222" s="433">
        <v>23</v>
      </c>
      <c r="Q222" s="321"/>
      <c r="R222" s="146"/>
      <c r="S222" s="146"/>
      <c r="T222" s="146"/>
      <c r="U222" s="146"/>
    </row>
    <row r="223" spans="2:21" s="109" customFormat="1" x14ac:dyDescent="0.15">
      <c r="B223" s="110">
        <v>219</v>
      </c>
      <c r="C223" s="111" t="s">
        <v>826</v>
      </c>
      <c r="D223" s="112" t="s">
        <v>145</v>
      </c>
      <c r="E223" s="113">
        <v>1</v>
      </c>
      <c r="F223" s="114">
        <v>0.93</v>
      </c>
      <c r="G223" s="115">
        <v>78.7</v>
      </c>
      <c r="H223" s="268"/>
      <c r="I223" s="183"/>
      <c r="J223" s="444" t="e">
        <f t="shared" si="3"/>
        <v>#DIV/0!</v>
      </c>
      <c r="K223" s="257"/>
      <c r="L223" s="257"/>
      <c r="M223" s="264"/>
      <c r="N223" s="322"/>
      <c r="O223" s="320"/>
      <c r="P223" s="433">
        <v>23</v>
      </c>
      <c r="Q223" s="321"/>
      <c r="R223" s="146"/>
      <c r="S223" s="146"/>
      <c r="T223" s="146"/>
      <c r="U223" s="146"/>
    </row>
    <row r="224" spans="2:21" s="109" customFormat="1" x14ac:dyDescent="0.15">
      <c r="B224" s="110">
        <v>220</v>
      </c>
      <c r="C224" s="111" t="s">
        <v>827</v>
      </c>
      <c r="D224" s="112" t="s">
        <v>145</v>
      </c>
      <c r="E224" s="113">
        <v>4</v>
      </c>
      <c r="F224" s="114">
        <v>0.34</v>
      </c>
      <c r="G224" s="115">
        <v>29.3</v>
      </c>
      <c r="H224" s="268"/>
      <c r="I224" s="183"/>
      <c r="J224" s="444" t="e">
        <f t="shared" si="3"/>
        <v>#DIV/0!</v>
      </c>
      <c r="K224" s="257"/>
      <c r="L224" s="257"/>
      <c r="M224" s="264"/>
      <c r="N224" s="322"/>
      <c r="O224" s="320"/>
      <c r="P224" s="433">
        <v>23</v>
      </c>
      <c r="Q224" s="321"/>
      <c r="R224" s="146"/>
      <c r="S224" s="146"/>
      <c r="T224" s="146"/>
      <c r="U224" s="146"/>
    </row>
    <row r="225" spans="2:21" s="109" customFormat="1" x14ac:dyDescent="0.15">
      <c r="B225" s="110">
        <v>221</v>
      </c>
      <c r="C225" s="111" t="s">
        <v>828</v>
      </c>
      <c r="D225" s="112" t="s">
        <v>145</v>
      </c>
      <c r="E225" s="113">
        <v>1</v>
      </c>
      <c r="F225" s="114">
        <v>1.1000000000000001</v>
      </c>
      <c r="G225" s="115">
        <v>83.5</v>
      </c>
      <c r="H225" s="268"/>
      <c r="I225" s="183"/>
      <c r="J225" s="444">
        <f t="shared" si="3"/>
        <v>18</v>
      </c>
      <c r="K225" s="257">
        <v>200</v>
      </c>
      <c r="L225" s="257"/>
      <c r="M225" s="264"/>
      <c r="N225" s="322"/>
      <c r="O225" s="320"/>
      <c r="P225" s="433">
        <v>23</v>
      </c>
      <c r="Q225" s="321"/>
      <c r="R225" s="146"/>
      <c r="S225" s="146"/>
      <c r="T225" s="146"/>
      <c r="U225" s="146"/>
    </row>
    <row r="226" spans="2:21" s="109" customFormat="1" x14ac:dyDescent="0.15">
      <c r="B226" s="110">
        <v>222</v>
      </c>
      <c r="C226" s="111" t="s">
        <v>829</v>
      </c>
      <c r="D226" s="112" t="s">
        <v>145</v>
      </c>
      <c r="E226" s="113">
        <v>1</v>
      </c>
      <c r="F226" s="114">
        <v>0.77</v>
      </c>
      <c r="G226" s="115">
        <v>50.2</v>
      </c>
      <c r="H226" s="268"/>
      <c r="I226" s="183"/>
      <c r="J226" s="444">
        <f t="shared" si="3"/>
        <v>18</v>
      </c>
      <c r="K226" s="257">
        <v>200</v>
      </c>
      <c r="L226" s="257"/>
      <c r="M226" s="264"/>
      <c r="N226" s="322"/>
      <c r="O226" s="320"/>
      <c r="P226" s="433">
        <v>23</v>
      </c>
      <c r="Q226" s="321"/>
      <c r="R226" s="146"/>
      <c r="S226" s="146"/>
      <c r="T226" s="146"/>
      <c r="U226" s="146"/>
    </row>
    <row r="227" spans="2:21" s="109" customFormat="1" x14ac:dyDescent="0.15">
      <c r="B227" s="110">
        <v>223</v>
      </c>
      <c r="C227" s="111" t="s">
        <v>830</v>
      </c>
      <c r="D227" s="112" t="s">
        <v>145</v>
      </c>
      <c r="E227" s="113">
        <v>1</v>
      </c>
      <c r="F227" s="114">
        <v>5</v>
      </c>
      <c r="G227" s="115">
        <v>325.5</v>
      </c>
      <c r="H227" s="268" t="s">
        <v>831</v>
      </c>
      <c r="I227" s="183"/>
      <c r="J227" s="444">
        <f t="shared" si="3"/>
        <v>18</v>
      </c>
      <c r="K227" s="257">
        <v>200</v>
      </c>
      <c r="L227" s="257"/>
      <c r="M227" s="264"/>
      <c r="N227" s="322"/>
      <c r="O227" s="320"/>
      <c r="P227" s="257">
        <v>20.8</v>
      </c>
      <c r="Q227" s="321"/>
      <c r="R227" s="146"/>
      <c r="S227" s="146"/>
      <c r="T227" s="146"/>
      <c r="U227" s="146"/>
    </row>
    <row r="228" spans="2:21" s="109" customFormat="1" x14ac:dyDescent="0.15">
      <c r="B228" s="110">
        <v>224</v>
      </c>
      <c r="C228" s="111" t="s">
        <v>832</v>
      </c>
      <c r="D228" s="112" t="s">
        <v>145</v>
      </c>
      <c r="E228" s="113">
        <v>1</v>
      </c>
      <c r="F228" s="114">
        <v>1.4</v>
      </c>
      <c r="G228" s="115">
        <v>113</v>
      </c>
      <c r="H228" s="268" t="s">
        <v>833</v>
      </c>
      <c r="I228" s="183"/>
      <c r="J228" s="444" t="e">
        <f t="shared" si="3"/>
        <v>#DIV/0!</v>
      </c>
      <c r="K228" s="257"/>
      <c r="L228" s="257"/>
      <c r="M228" s="264"/>
      <c r="N228" s="322"/>
      <c r="O228" s="320"/>
      <c r="P228" s="433">
        <v>23</v>
      </c>
      <c r="Q228" s="321"/>
      <c r="R228" s="146"/>
      <c r="S228" s="146"/>
      <c r="T228" s="146"/>
      <c r="U228" s="146"/>
    </row>
    <row r="229" spans="2:21" s="109" customFormat="1" x14ac:dyDescent="0.15">
      <c r="B229" s="110">
        <v>225</v>
      </c>
      <c r="C229" s="111" t="s">
        <v>834</v>
      </c>
      <c r="D229" s="112" t="s">
        <v>145</v>
      </c>
      <c r="E229" s="113">
        <v>1</v>
      </c>
      <c r="F229" s="114">
        <v>0.9</v>
      </c>
      <c r="G229" s="115">
        <v>73.599999999999994</v>
      </c>
      <c r="H229" s="268"/>
      <c r="I229" s="183"/>
      <c r="J229" s="444" t="e">
        <f t="shared" si="3"/>
        <v>#DIV/0!</v>
      </c>
      <c r="K229" s="257"/>
      <c r="L229" s="257"/>
      <c r="M229" s="264"/>
      <c r="N229" s="322"/>
      <c r="O229" s="320"/>
      <c r="P229" s="433">
        <v>23</v>
      </c>
      <c r="Q229" s="321"/>
      <c r="R229" s="146"/>
      <c r="S229" s="146"/>
      <c r="T229" s="146"/>
      <c r="U229" s="146"/>
    </row>
    <row r="230" spans="2:21" s="109" customFormat="1" x14ac:dyDescent="0.15">
      <c r="B230" s="110">
        <v>226</v>
      </c>
      <c r="C230" s="111" t="s">
        <v>835</v>
      </c>
      <c r="D230" s="116" t="s">
        <v>692</v>
      </c>
      <c r="E230" s="113">
        <v>2</v>
      </c>
      <c r="F230" s="114">
        <v>0.14000000000000001</v>
      </c>
      <c r="G230" s="115">
        <v>7.2</v>
      </c>
      <c r="H230" s="268"/>
      <c r="I230" s="183" t="s">
        <v>748</v>
      </c>
      <c r="J230" s="444" t="e">
        <f t="shared" si="3"/>
        <v>#DIV/0!</v>
      </c>
      <c r="K230" s="257"/>
      <c r="L230" s="257"/>
      <c r="M230" s="264"/>
      <c r="N230" s="322"/>
      <c r="O230" s="320"/>
      <c r="P230" s="433">
        <v>23</v>
      </c>
      <c r="Q230" s="321"/>
      <c r="R230" s="146"/>
      <c r="S230" s="146"/>
      <c r="T230" s="146"/>
      <c r="U230" s="146"/>
    </row>
    <row r="231" spans="2:21" s="109" customFormat="1" x14ac:dyDescent="0.15">
      <c r="B231" s="110">
        <v>227</v>
      </c>
      <c r="C231" s="111" t="s">
        <v>836</v>
      </c>
      <c r="D231" s="112" t="s">
        <v>145</v>
      </c>
      <c r="E231" s="113">
        <v>1</v>
      </c>
      <c r="F231" s="114">
        <v>0.45</v>
      </c>
      <c r="G231" s="115">
        <v>26.4</v>
      </c>
      <c r="H231" s="268"/>
      <c r="I231" s="183"/>
      <c r="J231" s="444" t="e">
        <f t="shared" si="3"/>
        <v>#DIV/0!</v>
      </c>
      <c r="K231" s="257"/>
      <c r="L231" s="257"/>
      <c r="M231" s="264"/>
      <c r="N231" s="322"/>
      <c r="O231" s="320"/>
      <c r="P231" s="433">
        <v>23</v>
      </c>
      <c r="Q231" s="321"/>
      <c r="R231" s="146"/>
      <c r="S231" s="146"/>
      <c r="T231" s="146"/>
      <c r="U231" s="146"/>
    </row>
    <row r="232" spans="2:21" s="109" customFormat="1" x14ac:dyDescent="0.15">
      <c r="B232" s="110">
        <v>228</v>
      </c>
      <c r="C232" s="111" t="s">
        <v>837</v>
      </c>
      <c r="D232" s="112" t="s">
        <v>145</v>
      </c>
      <c r="E232" s="113">
        <v>1</v>
      </c>
      <c r="F232" s="114">
        <v>5.3</v>
      </c>
      <c r="G232" s="115">
        <v>437.4</v>
      </c>
      <c r="H232" s="268" t="s">
        <v>838</v>
      </c>
      <c r="I232" s="183">
        <v>400</v>
      </c>
      <c r="J232" s="444" t="e">
        <f t="shared" si="3"/>
        <v>#DIV/0!</v>
      </c>
      <c r="K232" s="257"/>
      <c r="L232" s="257"/>
      <c r="M232" s="264"/>
      <c r="N232" s="322"/>
      <c r="O232" s="320"/>
      <c r="P232" s="257">
        <v>18.7</v>
      </c>
      <c r="Q232" s="321"/>
      <c r="R232" s="146"/>
      <c r="S232" s="146"/>
      <c r="T232" s="146"/>
      <c r="U232" s="146"/>
    </row>
    <row r="233" spans="2:21" s="109" customFormat="1" x14ac:dyDescent="0.15">
      <c r="B233" s="110">
        <v>229</v>
      </c>
      <c r="C233" s="111" t="s">
        <v>839</v>
      </c>
      <c r="D233" s="112" t="s">
        <v>145</v>
      </c>
      <c r="E233" s="113">
        <v>1</v>
      </c>
      <c r="F233" s="114">
        <v>3.3</v>
      </c>
      <c r="G233" s="115">
        <v>303.39999999999998</v>
      </c>
      <c r="H233" s="268"/>
      <c r="I233" s="183"/>
      <c r="J233" s="444" t="e">
        <f t="shared" si="3"/>
        <v>#DIV/0!</v>
      </c>
      <c r="K233" s="257"/>
      <c r="L233" s="257"/>
      <c r="M233" s="264"/>
      <c r="N233" s="322"/>
      <c r="O233" s="320"/>
      <c r="P233" s="257">
        <v>18.7</v>
      </c>
      <c r="Q233" s="321"/>
      <c r="R233" s="146"/>
      <c r="S233" s="146"/>
      <c r="T233" s="146"/>
      <c r="U233" s="146"/>
    </row>
    <row r="234" spans="2:21" s="109" customFormat="1" x14ac:dyDescent="0.15">
      <c r="B234" s="110">
        <v>230</v>
      </c>
      <c r="C234" s="111" t="s">
        <v>840</v>
      </c>
      <c r="D234" s="112" t="s">
        <v>145</v>
      </c>
      <c r="E234" s="113">
        <v>1</v>
      </c>
      <c r="F234" s="114">
        <v>2.56</v>
      </c>
      <c r="G234" s="115">
        <v>280.3</v>
      </c>
      <c r="H234" s="268"/>
      <c r="I234" s="183">
        <v>400</v>
      </c>
      <c r="J234" s="444">
        <f t="shared" si="3"/>
        <v>30</v>
      </c>
      <c r="K234" s="257">
        <v>120</v>
      </c>
      <c r="L234" s="257"/>
      <c r="M234" s="264"/>
      <c r="N234" s="322"/>
      <c r="O234" s="320"/>
      <c r="P234" s="257">
        <v>18.7</v>
      </c>
      <c r="Q234" s="321"/>
      <c r="R234" s="146"/>
      <c r="S234" s="146"/>
      <c r="T234" s="146"/>
      <c r="U234" s="146"/>
    </row>
    <row r="235" spans="2:21" s="109" customFormat="1" ht="24" x14ac:dyDescent="0.15">
      <c r="B235" s="110">
        <v>231</v>
      </c>
      <c r="C235" s="111" t="s">
        <v>841</v>
      </c>
      <c r="D235" s="116" t="s">
        <v>169</v>
      </c>
      <c r="E235" s="113">
        <v>1</v>
      </c>
      <c r="F235" s="114">
        <v>9.8000000000000007</v>
      </c>
      <c r="G235" s="115">
        <v>753.7</v>
      </c>
      <c r="H235" s="268" t="s">
        <v>842</v>
      </c>
      <c r="I235" s="183" t="s">
        <v>697</v>
      </c>
      <c r="J235" s="444">
        <f t="shared" si="3"/>
        <v>24</v>
      </c>
      <c r="K235" s="257">
        <v>150</v>
      </c>
      <c r="L235" s="257"/>
      <c r="M235" s="264"/>
      <c r="N235" s="322" t="s">
        <v>505</v>
      </c>
      <c r="O235" s="320"/>
      <c r="P235" s="257">
        <v>18.3</v>
      </c>
      <c r="Q235" s="321"/>
      <c r="R235" s="146"/>
      <c r="S235" s="146"/>
      <c r="T235" s="146"/>
      <c r="U235" s="146"/>
    </row>
    <row r="236" spans="2:21" s="109" customFormat="1" x14ac:dyDescent="0.15">
      <c r="B236" s="110">
        <v>232</v>
      </c>
      <c r="C236" s="111" t="s">
        <v>402</v>
      </c>
      <c r="D236" s="116" t="s">
        <v>169</v>
      </c>
      <c r="E236" s="113">
        <v>1</v>
      </c>
      <c r="F236" s="114">
        <v>9.8000000000000007</v>
      </c>
      <c r="G236" s="115">
        <v>685.8</v>
      </c>
      <c r="H236" s="268" t="s">
        <v>842</v>
      </c>
      <c r="I236" s="183" t="s">
        <v>843</v>
      </c>
      <c r="J236" s="444">
        <f t="shared" si="3"/>
        <v>24</v>
      </c>
      <c r="K236" s="257">
        <v>150</v>
      </c>
      <c r="L236" s="257"/>
      <c r="M236" s="264">
        <v>0.35</v>
      </c>
      <c r="N236" s="322"/>
      <c r="O236" s="320"/>
      <c r="P236" s="257">
        <v>18.7</v>
      </c>
      <c r="Q236" s="321"/>
      <c r="R236" s="146"/>
      <c r="S236" s="146"/>
      <c r="T236" s="146"/>
      <c r="U236" s="146"/>
    </row>
    <row r="237" spans="2:21" s="109" customFormat="1" x14ac:dyDescent="0.15">
      <c r="B237" s="110">
        <v>233</v>
      </c>
      <c r="C237" s="111" t="s">
        <v>403</v>
      </c>
      <c r="D237" s="116" t="s">
        <v>169</v>
      </c>
      <c r="E237" s="113">
        <v>1</v>
      </c>
      <c r="F237" s="114">
        <v>9.8000000000000007</v>
      </c>
      <c r="G237" s="115">
        <v>685.8</v>
      </c>
      <c r="H237" s="268" t="s">
        <v>842</v>
      </c>
      <c r="I237" s="183" t="s">
        <v>843</v>
      </c>
      <c r="J237" s="444">
        <f t="shared" si="3"/>
        <v>24</v>
      </c>
      <c r="K237" s="257">
        <v>150</v>
      </c>
      <c r="L237" s="257"/>
      <c r="M237" s="264">
        <v>0.35</v>
      </c>
      <c r="N237" s="322"/>
      <c r="O237" s="320"/>
      <c r="P237" s="257">
        <v>18.7</v>
      </c>
      <c r="Q237" s="321"/>
      <c r="R237" s="146"/>
      <c r="S237" s="146"/>
      <c r="T237" s="146"/>
      <c r="U237" s="146"/>
    </row>
    <row r="238" spans="2:21" s="109" customFormat="1" x14ac:dyDescent="0.15">
      <c r="B238" s="110">
        <v>234</v>
      </c>
      <c r="C238" s="111" t="s">
        <v>844</v>
      </c>
      <c r="D238" s="119" t="s">
        <v>694</v>
      </c>
      <c r="E238" s="113" t="s">
        <v>695</v>
      </c>
      <c r="F238" s="114">
        <v>9.3000000000000007</v>
      </c>
      <c r="G238" s="115">
        <v>753.7</v>
      </c>
      <c r="H238" s="268" t="s">
        <v>842</v>
      </c>
      <c r="I238" s="183" t="s">
        <v>697</v>
      </c>
      <c r="J238" s="444">
        <v>24</v>
      </c>
      <c r="K238" s="257">
        <v>150</v>
      </c>
      <c r="L238" s="257"/>
      <c r="M238" s="264"/>
      <c r="N238" s="322"/>
      <c r="O238" s="320"/>
      <c r="P238" s="257">
        <v>18.7</v>
      </c>
      <c r="Q238" s="321"/>
      <c r="R238" s="146"/>
      <c r="S238" s="146"/>
      <c r="T238" s="146"/>
      <c r="U238" s="146"/>
    </row>
    <row r="239" spans="2:21" s="109" customFormat="1" x14ac:dyDescent="0.15">
      <c r="B239" s="110">
        <v>235</v>
      </c>
      <c r="C239" s="111" t="s">
        <v>404</v>
      </c>
      <c r="D239" s="116" t="s">
        <v>169</v>
      </c>
      <c r="E239" s="113">
        <v>1</v>
      </c>
      <c r="F239" s="114">
        <v>9.3000000000000007</v>
      </c>
      <c r="G239" s="115">
        <v>661.3</v>
      </c>
      <c r="H239" s="268" t="s">
        <v>842</v>
      </c>
      <c r="I239" s="183" t="s">
        <v>843</v>
      </c>
      <c r="J239" s="444">
        <f t="shared" si="3"/>
        <v>24</v>
      </c>
      <c r="K239" s="257">
        <v>150</v>
      </c>
      <c r="L239" s="257"/>
      <c r="M239" s="264"/>
      <c r="N239" s="322"/>
      <c r="O239" s="320"/>
      <c r="P239" s="433">
        <v>23</v>
      </c>
      <c r="Q239" s="321"/>
      <c r="R239" s="146"/>
      <c r="S239" s="146"/>
      <c r="T239" s="146"/>
      <c r="U239" s="146"/>
    </row>
    <row r="240" spans="2:21" s="109" customFormat="1" x14ac:dyDescent="0.15">
      <c r="B240" s="110">
        <v>236</v>
      </c>
      <c r="C240" s="111" t="s">
        <v>405</v>
      </c>
      <c r="D240" s="116" t="s">
        <v>169</v>
      </c>
      <c r="E240" s="113">
        <v>1</v>
      </c>
      <c r="F240" s="114">
        <v>9.3000000000000007</v>
      </c>
      <c r="G240" s="115">
        <v>661.3</v>
      </c>
      <c r="H240" s="268" t="s">
        <v>842</v>
      </c>
      <c r="I240" s="183" t="s">
        <v>843</v>
      </c>
      <c r="J240" s="444">
        <f t="shared" si="3"/>
        <v>24</v>
      </c>
      <c r="K240" s="257">
        <v>150</v>
      </c>
      <c r="L240" s="257"/>
      <c r="M240" s="264"/>
      <c r="N240" s="322"/>
      <c r="O240" s="320"/>
      <c r="P240" s="257">
        <v>18.3</v>
      </c>
      <c r="Q240" s="321"/>
      <c r="R240" s="146"/>
      <c r="S240" s="146"/>
      <c r="T240" s="146"/>
      <c r="U240" s="146"/>
    </row>
    <row r="241" spans="2:21" s="109" customFormat="1" x14ac:dyDescent="0.15">
      <c r="B241" s="110">
        <v>237</v>
      </c>
      <c r="C241" s="111" t="s">
        <v>845</v>
      </c>
      <c r="D241" s="116" t="s">
        <v>169</v>
      </c>
      <c r="E241" s="113">
        <v>3</v>
      </c>
      <c r="F241" s="114">
        <v>0.9</v>
      </c>
      <c r="G241" s="115">
        <v>54.2</v>
      </c>
      <c r="H241" s="268" t="s">
        <v>842</v>
      </c>
      <c r="I241" s="183"/>
      <c r="J241" s="444" t="e">
        <f t="shared" si="3"/>
        <v>#DIV/0!</v>
      </c>
      <c r="K241" s="257"/>
      <c r="L241" s="257"/>
      <c r="M241" s="264"/>
      <c r="N241" s="322"/>
      <c r="O241" s="320"/>
      <c r="P241" s="257">
        <v>18.7</v>
      </c>
      <c r="Q241" s="321"/>
      <c r="R241" s="146"/>
      <c r="S241" s="146"/>
      <c r="T241" s="146"/>
      <c r="U241" s="146"/>
    </row>
    <row r="242" spans="2:21" s="109" customFormat="1" x14ac:dyDescent="0.15">
      <c r="B242" s="110">
        <v>238</v>
      </c>
      <c r="C242" s="111" t="s">
        <v>846</v>
      </c>
      <c r="D242" s="112" t="s">
        <v>145</v>
      </c>
      <c r="E242" s="113">
        <v>4</v>
      </c>
      <c r="F242" s="114">
        <v>0.34</v>
      </c>
      <c r="G242" s="115">
        <v>36.299999999999997</v>
      </c>
      <c r="H242" s="268" t="s">
        <v>842</v>
      </c>
      <c r="I242" s="183"/>
      <c r="J242" s="444" t="e">
        <f t="shared" si="3"/>
        <v>#DIV/0!</v>
      </c>
      <c r="K242" s="257"/>
      <c r="L242" s="257"/>
      <c r="M242" s="264"/>
      <c r="N242" s="322"/>
      <c r="O242" s="320"/>
      <c r="P242" s="257">
        <v>18.7</v>
      </c>
      <c r="Q242" s="321"/>
      <c r="R242" s="146"/>
      <c r="S242" s="146"/>
      <c r="T242" s="146"/>
      <c r="U242" s="146"/>
    </row>
    <row r="243" spans="2:21" s="109" customFormat="1" x14ac:dyDescent="0.15">
      <c r="B243" s="110">
        <v>239</v>
      </c>
      <c r="C243" s="111" t="s">
        <v>847</v>
      </c>
      <c r="D243" s="119" t="s">
        <v>694</v>
      </c>
      <c r="E243" s="113" t="s">
        <v>695</v>
      </c>
      <c r="F243" s="114">
        <v>14.78</v>
      </c>
      <c r="G243" s="115">
        <v>1490</v>
      </c>
      <c r="H243" s="268" t="s">
        <v>842</v>
      </c>
      <c r="I243" s="183" t="s">
        <v>697</v>
      </c>
      <c r="J243" s="444" t="e">
        <f t="shared" si="3"/>
        <v>#DIV/0!</v>
      </c>
      <c r="K243" s="257"/>
      <c r="L243" s="257"/>
      <c r="M243" s="264"/>
      <c r="N243" s="322"/>
      <c r="O243" s="320"/>
      <c r="P243" s="257">
        <v>18.7</v>
      </c>
      <c r="Q243" s="321"/>
      <c r="R243" s="146"/>
      <c r="S243" s="146"/>
      <c r="T243" s="146"/>
      <c r="U243" s="146"/>
    </row>
    <row r="244" spans="2:21" s="109" customFormat="1" x14ac:dyDescent="0.15">
      <c r="B244" s="110">
        <v>240</v>
      </c>
      <c r="C244" s="111" t="s">
        <v>173</v>
      </c>
      <c r="D244" s="116" t="s">
        <v>169</v>
      </c>
      <c r="E244" s="113">
        <v>2</v>
      </c>
      <c r="F244" s="114">
        <v>5.5</v>
      </c>
      <c r="G244" s="125">
        <v>426.5</v>
      </c>
      <c r="H244" s="268" t="s">
        <v>842</v>
      </c>
      <c r="I244" s="183" t="s">
        <v>843</v>
      </c>
      <c r="J244" s="444">
        <f t="shared" si="3"/>
        <v>50</v>
      </c>
      <c r="K244" s="257">
        <v>144</v>
      </c>
      <c r="L244" s="257"/>
      <c r="M244" s="264"/>
      <c r="N244" s="322"/>
      <c r="O244" s="326" t="s">
        <v>506</v>
      </c>
      <c r="P244" s="257">
        <v>18.7</v>
      </c>
      <c r="Q244" s="321"/>
      <c r="R244" s="146"/>
      <c r="S244" s="146"/>
      <c r="T244" s="146"/>
      <c r="U244" s="146"/>
    </row>
    <row r="245" spans="2:21" s="109" customFormat="1" x14ac:dyDescent="0.15">
      <c r="B245" s="110">
        <v>241</v>
      </c>
      <c r="C245" s="111" t="s">
        <v>174</v>
      </c>
      <c r="D245" s="116" t="s">
        <v>169</v>
      </c>
      <c r="E245" s="113">
        <v>2</v>
      </c>
      <c r="F245" s="114">
        <v>5.2</v>
      </c>
      <c r="G245" s="125">
        <v>669</v>
      </c>
      <c r="H245" s="268" t="s">
        <v>842</v>
      </c>
      <c r="I245" s="183" t="s">
        <v>843</v>
      </c>
      <c r="J245" s="444">
        <f t="shared" si="3"/>
        <v>50</v>
      </c>
      <c r="K245" s="257">
        <v>144</v>
      </c>
      <c r="L245" s="257"/>
      <c r="M245" s="264"/>
      <c r="N245" s="322"/>
      <c r="O245" s="326" t="s">
        <v>507</v>
      </c>
      <c r="P245" s="257">
        <v>18.7</v>
      </c>
      <c r="Q245" s="321"/>
      <c r="R245" s="146"/>
      <c r="S245" s="146"/>
      <c r="T245" s="146"/>
      <c r="U245" s="146"/>
    </row>
    <row r="246" spans="2:21" s="109" customFormat="1" x14ac:dyDescent="0.15">
      <c r="B246" s="110">
        <v>242</v>
      </c>
      <c r="C246" s="111" t="s">
        <v>175</v>
      </c>
      <c r="D246" s="116" t="s">
        <v>169</v>
      </c>
      <c r="E246" s="113">
        <v>2</v>
      </c>
      <c r="F246" s="114">
        <v>3.9</v>
      </c>
      <c r="G246" s="125">
        <v>351</v>
      </c>
      <c r="H246" s="268" t="s">
        <v>842</v>
      </c>
      <c r="I246" s="183" t="s">
        <v>843</v>
      </c>
      <c r="J246" s="444">
        <f t="shared" si="3"/>
        <v>60</v>
      </c>
      <c r="K246" s="257">
        <v>120</v>
      </c>
      <c r="L246" s="257"/>
      <c r="M246" s="264"/>
      <c r="N246" s="322"/>
      <c r="O246" s="326" t="s">
        <v>506</v>
      </c>
      <c r="P246" s="433">
        <v>23</v>
      </c>
      <c r="Q246" s="321"/>
      <c r="R246" s="146"/>
      <c r="S246" s="146"/>
      <c r="T246" s="146"/>
      <c r="U246" s="146"/>
    </row>
    <row r="247" spans="2:21" s="109" customFormat="1" x14ac:dyDescent="0.15">
      <c r="B247" s="110">
        <v>243</v>
      </c>
      <c r="C247" s="111" t="s">
        <v>176</v>
      </c>
      <c r="D247" s="116" t="s">
        <v>169</v>
      </c>
      <c r="E247" s="113">
        <v>1</v>
      </c>
      <c r="F247" s="114">
        <v>2.6</v>
      </c>
      <c r="G247" s="125">
        <v>304</v>
      </c>
      <c r="H247" s="268" t="s">
        <v>842</v>
      </c>
      <c r="I247" s="183">
        <v>930</v>
      </c>
      <c r="J247" s="444">
        <f t="shared" si="3"/>
        <v>26.666666666666668</v>
      </c>
      <c r="K247" s="257">
        <v>135</v>
      </c>
      <c r="L247" s="257"/>
      <c r="M247" s="264"/>
      <c r="N247" s="322"/>
      <c r="O247" s="326" t="s">
        <v>506</v>
      </c>
      <c r="P247" s="257">
        <v>20.8</v>
      </c>
      <c r="Q247" s="321"/>
      <c r="R247" s="146"/>
      <c r="S247" s="146"/>
      <c r="T247" s="146"/>
      <c r="U247" s="146"/>
    </row>
    <row r="248" spans="2:21" s="109" customFormat="1" x14ac:dyDescent="0.15">
      <c r="B248" s="110">
        <v>244</v>
      </c>
      <c r="C248" s="111"/>
      <c r="D248" s="112"/>
      <c r="E248" s="113"/>
      <c r="F248" s="114"/>
      <c r="G248" s="125"/>
      <c r="H248" s="268"/>
      <c r="I248" s="183"/>
      <c r="J248" s="444" t="e">
        <f t="shared" si="3"/>
        <v>#DIV/0!</v>
      </c>
      <c r="K248" s="257"/>
      <c r="L248" s="257"/>
      <c r="M248" s="264"/>
      <c r="N248" s="322"/>
      <c r="O248" s="320"/>
      <c r="P248" s="257">
        <v>20.8</v>
      </c>
      <c r="Q248" s="321"/>
      <c r="R248" s="146"/>
      <c r="S248" s="146"/>
      <c r="T248" s="146"/>
      <c r="U248" s="146"/>
    </row>
    <row r="249" spans="2:21" s="109" customFormat="1" x14ac:dyDescent="0.15">
      <c r="B249" s="110">
        <v>245</v>
      </c>
      <c r="C249" s="111" t="s">
        <v>848</v>
      </c>
      <c r="D249" s="116" t="s">
        <v>169</v>
      </c>
      <c r="E249" s="113">
        <v>1</v>
      </c>
      <c r="F249" s="114">
        <v>14.32</v>
      </c>
      <c r="G249" s="115">
        <v>1453</v>
      </c>
      <c r="H249" s="268" t="s">
        <v>842</v>
      </c>
      <c r="I249" s="183"/>
      <c r="J249" s="444" t="e">
        <f t="shared" si="3"/>
        <v>#DIV/0!</v>
      </c>
      <c r="K249" s="257"/>
      <c r="L249" s="257"/>
      <c r="M249" s="264"/>
      <c r="N249" s="322"/>
      <c r="O249" s="320"/>
      <c r="P249" s="257">
        <v>20.8</v>
      </c>
      <c r="Q249" s="321"/>
      <c r="R249" s="146"/>
      <c r="S249" s="146"/>
      <c r="T249" s="146"/>
      <c r="U249" s="146"/>
    </row>
    <row r="250" spans="2:21" s="109" customFormat="1" x14ac:dyDescent="0.15">
      <c r="B250" s="110">
        <v>246</v>
      </c>
      <c r="C250" s="111" t="s">
        <v>849</v>
      </c>
      <c r="D250" s="112" t="s">
        <v>145</v>
      </c>
      <c r="E250" s="113">
        <v>3</v>
      </c>
      <c r="F250" s="114">
        <v>0.85</v>
      </c>
      <c r="G250" s="115">
        <v>71</v>
      </c>
      <c r="H250" s="268" t="s">
        <v>850</v>
      </c>
      <c r="I250" s="183"/>
      <c r="J250" s="444">
        <f t="shared" si="3"/>
        <v>120</v>
      </c>
      <c r="K250" s="257">
        <v>90</v>
      </c>
      <c r="L250" s="257"/>
      <c r="M250" s="264"/>
      <c r="N250" s="322"/>
      <c r="O250" s="320"/>
      <c r="P250" s="433">
        <v>23</v>
      </c>
      <c r="Q250" s="321"/>
      <c r="R250" s="146"/>
      <c r="S250" s="146"/>
      <c r="T250" s="146"/>
      <c r="U250" s="146"/>
    </row>
    <row r="251" spans="2:21" s="109" customFormat="1" x14ac:dyDescent="0.15">
      <c r="B251" s="110">
        <v>247</v>
      </c>
      <c r="C251" s="111" t="s">
        <v>851</v>
      </c>
      <c r="D251" s="116" t="s">
        <v>692</v>
      </c>
      <c r="E251" s="113">
        <v>3</v>
      </c>
      <c r="F251" s="114">
        <v>0.91</v>
      </c>
      <c r="G251" s="115">
        <v>54.5</v>
      </c>
      <c r="H251" s="268" t="s">
        <v>852</v>
      </c>
      <c r="I251" s="183">
        <v>500</v>
      </c>
      <c r="J251" s="444">
        <f t="shared" si="3"/>
        <v>98.181818181818187</v>
      </c>
      <c r="K251" s="257">
        <v>110</v>
      </c>
      <c r="L251" s="257">
        <v>110</v>
      </c>
      <c r="M251" s="264"/>
      <c r="N251" s="322"/>
      <c r="O251" s="320"/>
      <c r="P251" s="433">
        <v>23</v>
      </c>
      <c r="Q251" s="321"/>
      <c r="R251" s="146"/>
      <c r="S251" s="146"/>
      <c r="T251" s="146"/>
      <c r="U251" s="146"/>
    </row>
    <row r="252" spans="2:21" s="109" customFormat="1" x14ac:dyDescent="0.15">
      <c r="B252" s="110">
        <v>248</v>
      </c>
      <c r="C252" s="111" t="s">
        <v>853</v>
      </c>
      <c r="D252" s="116" t="s">
        <v>692</v>
      </c>
      <c r="E252" s="113">
        <v>2</v>
      </c>
      <c r="F252" s="114">
        <v>0.34</v>
      </c>
      <c r="G252" s="115">
        <v>28.1</v>
      </c>
      <c r="H252" s="268" t="s">
        <v>854</v>
      </c>
      <c r="I252" s="183">
        <v>400</v>
      </c>
      <c r="J252" s="444">
        <f t="shared" si="3"/>
        <v>110.76923076923077</v>
      </c>
      <c r="K252" s="257">
        <v>65</v>
      </c>
      <c r="L252" s="257"/>
      <c r="M252" s="264"/>
      <c r="N252" s="322"/>
      <c r="O252" s="320"/>
      <c r="P252" s="433">
        <v>23</v>
      </c>
      <c r="Q252" s="321"/>
      <c r="R252" s="146"/>
      <c r="S252" s="146"/>
      <c r="T252" s="146"/>
      <c r="U252" s="146"/>
    </row>
    <row r="253" spans="2:21" s="109" customFormat="1" x14ac:dyDescent="0.15">
      <c r="B253" s="110">
        <v>249</v>
      </c>
      <c r="C253" s="111" t="s">
        <v>855</v>
      </c>
      <c r="D253" s="116" t="s">
        <v>692</v>
      </c>
      <c r="E253" s="113"/>
      <c r="F253" s="114">
        <v>0.18</v>
      </c>
      <c r="G253" s="115">
        <v>13.8</v>
      </c>
      <c r="H253" s="268"/>
      <c r="I253" s="183"/>
      <c r="J253" s="444" t="e">
        <f t="shared" si="3"/>
        <v>#DIV/0!</v>
      </c>
      <c r="K253" s="257"/>
      <c r="L253" s="257"/>
      <c r="M253" s="264"/>
      <c r="N253" s="322"/>
      <c r="O253" s="320"/>
      <c r="P253" s="433">
        <v>23</v>
      </c>
      <c r="Q253" s="321"/>
      <c r="R253" s="146"/>
      <c r="S253" s="146"/>
      <c r="T253" s="146"/>
      <c r="U253" s="146"/>
    </row>
    <row r="254" spans="2:21" s="109" customFormat="1" x14ac:dyDescent="0.15">
      <c r="B254" s="110">
        <v>250</v>
      </c>
      <c r="C254" s="111" t="s">
        <v>856</v>
      </c>
      <c r="D254" s="112" t="s">
        <v>145</v>
      </c>
      <c r="E254" s="113"/>
      <c r="F254" s="114">
        <v>0.9</v>
      </c>
      <c r="G254" s="115">
        <v>73.599999999999994</v>
      </c>
      <c r="H254" s="268"/>
      <c r="I254" s="183"/>
      <c r="J254" s="444" t="e">
        <f t="shared" si="3"/>
        <v>#DIV/0!</v>
      </c>
      <c r="K254" s="257"/>
      <c r="L254" s="257"/>
      <c r="M254" s="264"/>
      <c r="N254" s="322"/>
      <c r="O254" s="320"/>
      <c r="P254" s="433">
        <v>23</v>
      </c>
      <c r="Q254" s="321"/>
      <c r="R254" s="146"/>
      <c r="S254" s="146"/>
      <c r="T254" s="146"/>
      <c r="U254" s="146"/>
    </row>
    <row r="255" spans="2:21" s="109" customFormat="1" x14ac:dyDescent="0.15">
      <c r="B255" s="110">
        <v>251</v>
      </c>
      <c r="C255" s="111" t="s">
        <v>857</v>
      </c>
      <c r="D255" s="112" t="s">
        <v>145</v>
      </c>
      <c r="E255" s="113"/>
      <c r="F255" s="114">
        <v>0.95</v>
      </c>
      <c r="G255" s="115">
        <v>78</v>
      </c>
      <c r="H255" s="268"/>
      <c r="I255" s="183"/>
      <c r="J255" s="444" t="e">
        <f t="shared" si="3"/>
        <v>#DIV/0!</v>
      </c>
      <c r="K255" s="257"/>
      <c r="L255" s="257"/>
      <c r="M255" s="264"/>
      <c r="N255" s="322"/>
      <c r="O255" s="320"/>
      <c r="P255" s="257">
        <v>20.8</v>
      </c>
      <c r="Q255" s="321"/>
      <c r="R255" s="146"/>
      <c r="S255" s="146"/>
      <c r="T255" s="146"/>
      <c r="U255" s="146"/>
    </row>
    <row r="256" spans="2:21" s="109" customFormat="1" x14ac:dyDescent="0.15">
      <c r="B256" s="110">
        <v>252</v>
      </c>
      <c r="C256" s="111" t="s">
        <v>858</v>
      </c>
      <c r="D256" s="112" t="s">
        <v>145</v>
      </c>
      <c r="E256" s="113">
        <v>2</v>
      </c>
      <c r="F256" s="114">
        <v>0.8</v>
      </c>
      <c r="G256" s="115">
        <v>66.599999999999994</v>
      </c>
      <c r="H256" s="268"/>
      <c r="I256" s="183"/>
      <c r="J256" s="444" t="e">
        <f t="shared" si="3"/>
        <v>#DIV/0!</v>
      </c>
      <c r="K256" s="257"/>
      <c r="L256" s="257"/>
      <c r="M256" s="264"/>
      <c r="N256" s="322"/>
      <c r="O256" s="320"/>
      <c r="P256" s="257">
        <v>22.3</v>
      </c>
      <c r="Q256" s="321"/>
      <c r="R256" s="146"/>
      <c r="S256" s="146"/>
      <c r="T256" s="146"/>
      <c r="U256" s="146"/>
    </row>
    <row r="257" spans="2:21" s="109" customFormat="1" x14ac:dyDescent="0.15">
      <c r="B257" s="110">
        <v>253</v>
      </c>
      <c r="C257" s="111" t="s">
        <v>859</v>
      </c>
      <c r="D257" s="112" t="s">
        <v>145</v>
      </c>
      <c r="E257" s="113">
        <v>3</v>
      </c>
      <c r="F257" s="114">
        <v>0.92</v>
      </c>
      <c r="G257" s="115">
        <v>75.7</v>
      </c>
      <c r="H257" s="268" t="s">
        <v>860</v>
      </c>
      <c r="I257" s="183"/>
      <c r="J257" s="444">
        <f t="shared" si="3"/>
        <v>120</v>
      </c>
      <c r="K257" s="257">
        <v>90</v>
      </c>
      <c r="L257" s="257"/>
      <c r="M257" s="264"/>
      <c r="N257" s="322"/>
      <c r="O257" s="320"/>
      <c r="P257" s="257">
        <v>22.3</v>
      </c>
      <c r="Q257" s="321"/>
      <c r="R257" s="146"/>
      <c r="S257" s="146"/>
      <c r="T257" s="146"/>
      <c r="U257" s="146"/>
    </row>
    <row r="258" spans="2:21" s="109" customFormat="1" x14ac:dyDescent="0.15">
      <c r="B258" s="110">
        <v>254</v>
      </c>
      <c r="C258" s="111" t="s">
        <v>97</v>
      </c>
      <c r="D258" s="112" t="s">
        <v>145</v>
      </c>
      <c r="E258" s="113">
        <v>2</v>
      </c>
      <c r="F258" s="114">
        <v>0</v>
      </c>
      <c r="G258" s="115">
        <v>80</v>
      </c>
      <c r="H258" s="268"/>
      <c r="I258" s="183"/>
      <c r="J258" s="444" t="e">
        <f t="shared" si="3"/>
        <v>#DIV/0!</v>
      </c>
      <c r="K258" s="257"/>
      <c r="L258" s="257"/>
      <c r="M258" s="264"/>
      <c r="N258" s="322"/>
      <c r="O258" s="324" t="s">
        <v>485</v>
      </c>
      <c r="P258" s="433">
        <v>23</v>
      </c>
      <c r="Q258" s="321"/>
      <c r="R258" s="146"/>
      <c r="S258" s="146"/>
      <c r="T258" s="146"/>
      <c r="U258" s="146"/>
    </row>
    <row r="259" spans="2:21" s="109" customFormat="1" x14ac:dyDescent="0.15">
      <c r="B259" s="110">
        <v>255</v>
      </c>
      <c r="C259" s="111" t="s">
        <v>861</v>
      </c>
      <c r="D259" s="116" t="s">
        <v>692</v>
      </c>
      <c r="E259" s="113">
        <v>3</v>
      </c>
      <c r="F259" s="114">
        <v>0.32</v>
      </c>
      <c r="G259" s="115">
        <v>30.8</v>
      </c>
      <c r="H259" s="268" t="s">
        <v>862</v>
      </c>
      <c r="I259" s="183">
        <v>500</v>
      </c>
      <c r="J259" s="444">
        <v>120</v>
      </c>
      <c r="K259" s="257">
        <v>75</v>
      </c>
      <c r="L259" s="257"/>
      <c r="M259" s="264"/>
      <c r="N259" s="322"/>
      <c r="O259" s="320"/>
      <c r="P259" s="257">
        <v>20.8</v>
      </c>
      <c r="Q259" s="321"/>
      <c r="R259" s="146"/>
      <c r="S259" s="146"/>
      <c r="T259" s="146"/>
      <c r="U259" s="146"/>
    </row>
    <row r="260" spans="2:21" s="109" customFormat="1" x14ac:dyDescent="0.15">
      <c r="B260" s="110">
        <v>256</v>
      </c>
      <c r="C260" s="111" t="s">
        <v>863</v>
      </c>
      <c r="D260" s="119" t="s">
        <v>694</v>
      </c>
      <c r="E260" s="113" t="s">
        <v>695</v>
      </c>
      <c r="F260" s="114">
        <v>3</v>
      </c>
      <c r="G260" s="115">
        <v>540</v>
      </c>
      <c r="H260" s="268" t="s">
        <v>864</v>
      </c>
      <c r="I260" s="183" t="s">
        <v>697</v>
      </c>
      <c r="J260" s="444" t="e">
        <f t="shared" si="3"/>
        <v>#DIV/0!</v>
      </c>
      <c r="K260" s="257"/>
      <c r="L260" s="257"/>
      <c r="M260" s="264"/>
      <c r="N260" s="322"/>
      <c r="O260" s="320"/>
      <c r="P260" s="257">
        <v>20.8</v>
      </c>
      <c r="Q260" s="321"/>
      <c r="R260" s="146"/>
      <c r="S260" s="146"/>
      <c r="T260" s="146"/>
      <c r="U260" s="146"/>
    </row>
    <row r="261" spans="2:21" s="109" customFormat="1" x14ac:dyDescent="0.15">
      <c r="B261" s="110">
        <v>257</v>
      </c>
      <c r="C261" s="111" t="s">
        <v>865</v>
      </c>
      <c r="D261" s="116" t="s">
        <v>866</v>
      </c>
      <c r="E261" s="113">
        <v>1</v>
      </c>
      <c r="F261" s="114">
        <v>1.55</v>
      </c>
      <c r="G261" s="125">
        <v>279</v>
      </c>
      <c r="H261" s="268" t="s">
        <v>864</v>
      </c>
      <c r="I261" s="183" t="s">
        <v>867</v>
      </c>
      <c r="J261" s="444">
        <f t="shared" si="3"/>
        <v>24</v>
      </c>
      <c r="K261" s="257">
        <v>150</v>
      </c>
      <c r="L261" s="257"/>
      <c r="M261" s="264">
        <v>8.5999999999999993E-2</v>
      </c>
      <c r="N261" s="322" t="s">
        <v>508</v>
      </c>
      <c r="O261" s="320" t="s">
        <v>509</v>
      </c>
      <c r="P261" s="257">
        <v>20.8</v>
      </c>
      <c r="Q261" s="321"/>
      <c r="R261" s="146" t="s">
        <v>510</v>
      </c>
      <c r="S261" s="146"/>
      <c r="T261" s="146"/>
      <c r="U261" s="146"/>
    </row>
    <row r="262" spans="2:21" s="109" customFormat="1" x14ac:dyDescent="0.15">
      <c r="B262" s="110">
        <v>258</v>
      </c>
      <c r="C262" s="111" t="s">
        <v>868</v>
      </c>
      <c r="D262" s="112" t="s">
        <v>145</v>
      </c>
      <c r="E262" s="113">
        <v>1</v>
      </c>
      <c r="F262" s="114">
        <v>1.45</v>
      </c>
      <c r="G262" s="125">
        <v>261</v>
      </c>
      <c r="H262" s="268" t="s">
        <v>864</v>
      </c>
      <c r="I262" s="183">
        <v>400</v>
      </c>
      <c r="J262" s="444">
        <f t="shared" ref="J262:J325" si="4">3600/K262*E262</f>
        <v>32.727272727272727</v>
      </c>
      <c r="K262" s="257">
        <v>110</v>
      </c>
      <c r="L262" s="257"/>
      <c r="M262" s="264"/>
      <c r="N262" s="322"/>
      <c r="O262" s="320" t="s">
        <v>509</v>
      </c>
      <c r="P262" s="257">
        <v>18.7</v>
      </c>
      <c r="Q262" s="321"/>
      <c r="R262" s="146"/>
      <c r="S262" s="146"/>
      <c r="T262" s="146"/>
      <c r="U262" s="146"/>
    </row>
    <row r="263" spans="2:21" s="109" customFormat="1" x14ac:dyDescent="0.15">
      <c r="B263" s="110">
        <v>259</v>
      </c>
      <c r="C263" s="111" t="s">
        <v>869</v>
      </c>
      <c r="D263" s="116" t="s">
        <v>692</v>
      </c>
      <c r="E263" s="113">
        <v>2</v>
      </c>
      <c r="F263" s="114">
        <v>0.93</v>
      </c>
      <c r="G263" s="115">
        <v>59.6</v>
      </c>
      <c r="H263" s="268"/>
      <c r="I263" s="183">
        <v>500</v>
      </c>
      <c r="J263" s="444">
        <f t="shared" si="4"/>
        <v>84.705882352941174</v>
      </c>
      <c r="K263" s="257">
        <v>85</v>
      </c>
      <c r="L263" s="257"/>
      <c r="M263" s="266"/>
      <c r="N263" s="323"/>
      <c r="O263" s="320"/>
      <c r="P263" s="257">
        <v>20.3</v>
      </c>
      <c r="Q263" s="321"/>
      <c r="R263" s="146"/>
      <c r="S263" s="146"/>
      <c r="T263" s="146"/>
      <c r="U263" s="146"/>
    </row>
    <row r="264" spans="2:21" s="109" customFormat="1" x14ac:dyDescent="0.15">
      <c r="B264" s="110">
        <v>260</v>
      </c>
      <c r="C264" s="111" t="s">
        <v>870</v>
      </c>
      <c r="D264" s="116" t="s">
        <v>692</v>
      </c>
      <c r="E264" s="113">
        <v>3</v>
      </c>
      <c r="F264" s="114">
        <v>0.48</v>
      </c>
      <c r="G264" s="115">
        <v>39.1</v>
      </c>
      <c r="H264" s="268"/>
      <c r="I264" s="183">
        <v>500</v>
      </c>
      <c r="J264" s="444" t="e">
        <f t="shared" si="4"/>
        <v>#DIV/0!</v>
      </c>
      <c r="K264" s="257"/>
      <c r="L264" s="257"/>
      <c r="M264" s="264"/>
      <c r="N264" s="322"/>
      <c r="O264" s="320"/>
      <c r="P264" s="257">
        <v>20.8</v>
      </c>
      <c r="Q264" s="321"/>
      <c r="R264" s="146"/>
      <c r="S264" s="146"/>
      <c r="T264" s="146"/>
      <c r="U264" s="146"/>
    </row>
    <row r="265" spans="2:21" s="109" customFormat="1" x14ac:dyDescent="0.15">
      <c r="B265" s="110">
        <v>261</v>
      </c>
      <c r="C265" s="111" t="s">
        <v>871</v>
      </c>
      <c r="D265" s="116" t="s">
        <v>692</v>
      </c>
      <c r="E265" s="113">
        <v>2</v>
      </c>
      <c r="F265" s="114">
        <v>0.9</v>
      </c>
      <c r="G265" s="115">
        <v>73.7</v>
      </c>
      <c r="H265" s="268"/>
      <c r="I265" s="183"/>
      <c r="J265" s="444" t="e">
        <f t="shared" si="4"/>
        <v>#DIV/0!</v>
      </c>
      <c r="K265" s="257"/>
      <c r="L265" s="257"/>
      <c r="M265" s="264"/>
      <c r="N265" s="322"/>
      <c r="O265" s="320"/>
      <c r="P265" s="257">
        <v>20.8</v>
      </c>
      <c r="Q265" s="321"/>
      <c r="R265" s="146"/>
      <c r="S265" s="146"/>
      <c r="T265" s="146"/>
      <c r="U265" s="146"/>
    </row>
    <row r="266" spans="2:21" s="109" customFormat="1" x14ac:dyDescent="0.15">
      <c r="B266" s="110">
        <v>262</v>
      </c>
      <c r="C266" s="111" t="s">
        <v>872</v>
      </c>
      <c r="D266" s="116" t="s">
        <v>169</v>
      </c>
      <c r="E266" s="113"/>
      <c r="F266" s="114">
        <v>0.8</v>
      </c>
      <c r="G266" s="115">
        <v>58.3</v>
      </c>
      <c r="H266" s="268"/>
      <c r="I266" s="183"/>
      <c r="J266" s="444" t="e">
        <f t="shared" si="4"/>
        <v>#DIV/0!</v>
      </c>
      <c r="K266" s="257"/>
      <c r="L266" s="257"/>
      <c r="M266" s="264"/>
      <c r="N266" s="322"/>
      <c r="O266" s="320"/>
      <c r="P266" s="257">
        <v>20.8</v>
      </c>
      <c r="Q266" s="321"/>
      <c r="R266" s="146"/>
      <c r="S266" s="146"/>
      <c r="T266" s="146"/>
      <c r="U266" s="146"/>
    </row>
    <row r="267" spans="2:21" s="109" customFormat="1" x14ac:dyDescent="0.15">
      <c r="B267" s="110">
        <v>263</v>
      </c>
      <c r="C267" s="111" t="s">
        <v>873</v>
      </c>
      <c r="D267" s="116"/>
      <c r="E267" s="113"/>
      <c r="F267" s="114">
        <v>0.02</v>
      </c>
      <c r="G267" s="115">
        <v>1.7</v>
      </c>
      <c r="H267" s="268" t="s">
        <v>874</v>
      </c>
      <c r="I267" s="183"/>
      <c r="J267" s="444" t="e">
        <f t="shared" si="4"/>
        <v>#DIV/0!</v>
      </c>
      <c r="K267" s="257"/>
      <c r="L267" s="257"/>
      <c r="M267" s="264"/>
      <c r="N267" s="322"/>
      <c r="O267" s="320"/>
      <c r="P267" s="257">
        <v>20.8</v>
      </c>
      <c r="Q267" s="321"/>
      <c r="R267" s="146"/>
      <c r="S267" s="146"/>
      <c r="T267" s="146"/>
      <c r="U267" s="146"/>
    </row>
    <row r="268" spans="2:21" s="109" customFormat="1" x14ac:dyDescent="0.15">
      <c r="B268" s="110">
        <v>264</v>
      </c>
      <c r="C268" s="111" t="s">
        <v>875</v>
      </c>
      <c r="D268" s="116" t="s">
        <v>692</v>
      </c>
      <c r="E268" s="113">
        <v>2</v>
      </c>
      <c r="F268" s="114">
        <v>0.92</v>
      </c>
      <c r="G268" s="115">
        <v>82.7</v>
      </c>
      <c r="H268" s="268"/>
      <c r="I268" s="183">
        <v>400</v>
      </c>
      <c r="J268" s="444">
        <f t="shared" si="4"/>
        <v>80</v>
      </c>
      <c r="K268" s="257">
        <v>90</v>
      </c>
      <c r="L268" s="257"/>
      <c r="M268" s="264"/>
      <c r="N268" s="322"/>
      <c r="O268" s="320"/>
      <c r="P268" s="257">
        <v>18.7</v>
      </c>
      <c r="Q268" s="321"/>
      <c r="R268" s="146"/>
      <c r="S268" s="146"/>
      <c r="T268" s="146"/>
      <c r="U268" s="146"/>
    </row>
    <row r="269" spans="2:21" s="109" customFormat="1" x14ac:dyDescent="0.15">
      <c r="B269" s="110">
        <v>265</v>
      </c>
      <c r="C269" s="111" t="s">
        <v>876</v>
      </c>
      <c r="D269" s="116" t="s">
        <v>692</v>
      </c>
      <c r="E269" s="113">
        <v>2</v>
      </c>
      <c r="F269" s="114">
        <v>0.9</v>
      </c>
      <c r="G269" s="115">
        <v>62.1</v>
      </c>
      <c r="H269" s="268" t="s">
        <v>877</v>
      </c>
      <c r="I269" s="183">
        <v>500</v>
      </c>
      <c r="J269" s="444">
        <f t="shared" si="4"/>
        <v>80</v>
      </c>
      <c r="K269" s="257">
        <v>90</v>
      </c>
      <c r="L269" s="257"/>
      <c r="M269" s="264"/>
      <c r="N269" s="322"/>
      <c r="O269" s="320"/>
      <c r="P269" s="257">
        <v>20.8</v>
      </c>
      <c r="Q269" s="321"/>
      <c r="R269" s="146"/>
      <c r="S269" s="146"/>
      <c r="T269" s="146"/>
      <c r="U269" s="146"/>
    </row>
    <row r="270" spans="2:21" s="109" customFormat="1" x14ac:dyDescent="0.15">
      <c r="B270" s="110">
        <v>266</v>
      </c>
      <c r="C270" s="111" t="s">
        <v>878</v>
      </c>
      <c r="D270" s="116" t="s">
        <v>692</v>
      </c>
      <c r="E270" s="113">
        <v>2</v>
      </c>
      <c r="F270" s="114">
        <v>0.95</v>
      </c>
      <c r="G270" s="115">
        <v>72.099999999999994</v>
      </c>
      <c r="H270" s="268" t="s">
        <v>879</v>
      </c>
      <c r="I270" s="183">
        <v>400</v>
      </c>
      <c r="J270" s="444">
        <f t="shared" si="4"/>
        <v>80</v>
      </c>
      <c r="K270" s="257">
        <v>90</v>
      </c>
      <c r="L270" s="257"/>
      <c r="M270" s="264"/>
      <c r="N270" s="322"/>
      <c r="O270" s="320"/>
      <c r="P270" s="257">
        <v>18.7</v>
      </c>
      <c r="Q270" s="321"/>
      <c r="R270" s="146"/>
      <c r="S270" s="146"/>
      <c r="T270" s="146"/>
      <c r="U270" s="146"/>
    </row>
    <row r="271" spans="2:21" s="109" customFormat="1" x14ac:dyDescent="0.15">
      <c r="B271" s="110">
        <v>267</v>
      </c>
      <c r="C271" s="111" t="s">
        <v>880</v>
      </c>
      <c r="D271" s="116" t="s">
        <v>692</v>
      </c>
      <c r="E271" s="113">
        <v>3</v>
      </c>
      <c r="F271" s="114">
        <v>0.95</v>
      </c>
      <c r="G271" s="115">
        <v>70</v>
      </c>
      <c r="H271" s="268"/>
      <c r="I271" s="183"/>
      <c r="J271" s="444" t="e">
        <f t="shared" si="4"/>
        <v>#DIV/0!</v>
      </c>
      <c r="K271" s="257"/>
      <c r="L271" s="257"/>
      <c r="M271" s="264"/>
      <c r="N271" s="322"/>
      <c r="O271" s="320"/>
      <c r="P271" s="257">
        <v>20.8</v>
      </c>
      <c r="Q271" s="321"/>
      <c r="R271" s="146"/>
      <c r="S271" s="146"/>
      <c r="T271" s="146"/>
      <c r="U271" s="146"/>
    </row>
    <row r="272" spans="2:21" s="109" customFormat="1" x14ac:dyDescent="0.15">
      <c r="B272" s="110">
        <v>268</v>
      </c>
      <c r="C272" s="111" t="s">
        <v>881</v>
      </c>
      <c r="D272" s="116" t="s">
        <v>169</v>
      </c>
      <c r="E272" s="113">
        <v>3</v>
      </c>
      <c r="F272" s="114">
        <v>0.8</v>
      </c>
      <c r="G272" s="115">
        <v>97</v>
      </c>
      <c r="H272" s="268"/>
      <c r="I272" s="183">
        <v>935</v>
      </c>
      <c r="J272" s="444">
        <f t="shared" si="4"/>
        <v>108</v>
      </c>
      <c r="K272" s="257">
        <v>100</v>
      </c>
      <c r="L272" s="257"/>
      <c r="M272" s="264"/>
      <c r="N272" s="322"/>
      <c r="O272" s="320"/>
      <c r="P272" s="257">
        <v>20.8</v>
      </c>
      <c r="Q272" s="321"/>
      <c r="R272" s="146"/>
      <c r="S272" s="146"/>
      <c r="T272" s="146"/>
      <c r="U272" s="146"/>
    </row>
    <row r="273" spans="2:21" s="109" customFormat="1" x14ac:dyDescent="0.15">
      <c r="B273" s="110">
        <v>269</v>
      </c>
      <c r="C273" s="111" t="s">
        <v>882</v>
      </c>
      <c r="D273" s="116" t="s">
        <v>692</v>
      </c>
      <c r="E273" s="113">
        <v>2</v>
      </c>
      <c r="F273" s="114">
        <v>0.9</v>
      </c>
      <c r="G273" s="115">
        <v>81.599999999999994</v>
      </c>
      <c r="H273" s="268"/>
      <c r="I273" s="183"/>
      <c r="J273" s="444">
        <f t="shared" si="4"/>
        <v>72</v>
      </c>
      <c r="K273" s="257">
        <v>100</v>
      </c>
      <c r="L273" s="257"/>
      <c r="M273" s="264"/>
      <c r="N273" s="322"/>
      <c r="O273" s="320"/>
      <c r="P273" s="257">
        <v>20.8</v>
      </c>
      <c r="Q273" s="321"/>
      <c r="R273" s="146"/>
      <c r="S273" s="146"/>
      <c r="T273" s="146"/>
      <c r="U273" s="146"/>
    </row>
    <row r="274" spans="2:21" s="109" customFormat="1" x14ac:dyDescent="0.15">
      <c r="B274" s="110">
        <v>270</v>
      </c>
      <c r="C274" s="111" t="s">
        <v>883</v>
      </c>
      <c r="D274" s="116" t="s">
        <v>169</v>
      </c>
      <c r="E274" s="113">
        <v>1</v>
      </c>
      <c r="F274" s="114">
        <v>14.45</v>
      </c>
      <c r="G274" s="115">
        <v>1515</v>
      </c>
      <c r="H274" s="268"/>
      <c r="I274" s="183"/>
      <c r="J274" s="444">
        <f t="shared" si="4"/>
        <v>36</v>
      </c>
      <c r="K274" s="257">
        <v>100</v>
      </c>
      <c r="L274" s="257"/>
      <c r="M274" s="264"/>
      <c r="N274" s="322"/>
      <c r="O274" s="320"/>
      <c r="P274" s="257">
        <v>18.7</v>
      </c>
      <c r="Q274" s="321"/>
      <c r="R274" s="146"/>
      <c r="S274" s="146"/>
      <c r="T274" s="146"/>
      <c r="U274" s="146"/>
    </row>
    <row r="275" spans="2:21" s="109" customFormat="1" x14ac:dyDescent="0.15">
      <c r="B275" s="110">
        <v>271</v>
      </c>
      <c r="C275" s="111" t="s">
        <v>884</v>
      </c>
      <c r="D275" s="116" t="s">
        <v>692</v>
      </c>
      <c r="E275" s="113">
        <v>3</v>
      </c>
      <c r="F275" s="114">
        <v>0.28999999999999998</v>
      </c>
      <c r="G275" s="115">
        <v>21.9</v>
      </c>
      <c r="H275" s="268" t="s">
        <v>885</v>
      </c>
      <c r="I275" s="183">
        <v>300</v>
      </c>
      <c r="J275" s="444">
        <f t="shared" si="4"/>
        <v>108</v>
      </c>
      <c r="K275" s="257">
        <v>100</v>
      </c>
      <c r="L275" s="257"/>
      <c r="M275" s="264"/>
      <c r="N275" s="322"/>
      <c r="O275" s="320"/>
      <c r="P275" s="257">
        <v>20.8</v>
      </c>
      <c r="Q275" s="321"/>
      <c r="R275" s="146"/>
      <c r="S275" s="146"/>
      <c r="T275" s="146"/>
      <c r="U275" s="146"/>
    </row>
    <row r="276" spans="2:21" s="109" customFormat="1" x14ac:dyDescent="0.15">
      <c r="B276" s="110">
        <v>272</v>
      </c>
      <c r="C276" s="111" t="s">
        <v>886</v>
      </c>
      <c r="D276" s="116" t="s">
        <v>692</v>
      </c>
      <c r="E276" s="113">
        <v>3</v>
      </c>
      <c r="F276" s="114">
        <v>0.1</v>
      </c>
      <c r="G276" s="115">
        <v>5.3</v>
      </c>
      <c r="H276" s="268" t="s">
        <v>887</v>
      </c>
      <c r="I276" s="183" t="s">
        <v>748</v>
      </c>
      <c r="J276" s="444">
        <f t="shared" si="4"/>
        <v>108</v>
      </c>
      <c r="K276" s="257">
        <v>100</v>
      </c>
      <c r="L276" s="257"/>
      <c r="M276" s="264"/>
      <c r="N276" s="322"/>
      <c r="O276" s="320"/>
      <c r="P276" s="257">
        <v>20.8</v>
      </c>
      <c r="Q276" s="321"/>
      <c r="R276" s="146"/>
      <c r="S276" s="146"/>
      <c r="T276" s="146"/>
      <c r="U276" s="146"/>
    </row>
    <row r="277" spans="2:21" s="109" customFormat="1" x14ac:dyDescent="0.15">
      <c r="B277" s="110">
        <v>273</v>
      </c>
      <c r="C277" s="111" t="s">
        <v>888</v>
      </c>
      <c r="D277" s="116" t="s">
        <v>692</v>
      </c>
      <c r="E277" s="113">
        <v>1</v>
      </c>
      <c r="F277" s="114">
        <v>2.7</v>
      </c>
      <c r="G277" s="115">
        <v>176.7</v>
      </c>
      <c r="H277" s="268" t="s">
        <v>889</v>
      </c>
      <c r="I277" s="183">
        <v>300</v>
      </c>
      <c r="J277" s="444">
        <f t="shared" si="4"/>
        <v>36</v>
      </c>
      <c r="K277" s="257">
        <v>100</v>
      </c>
      <c r="L277" s="257"/>
      <c r="M277" s="264"/>
      <c r="N277" s="322"/>
      <c r="O277" s="320"/>
      <c r="P277" s="257">
        <v>20.8</v>
      </c>
      <c r="Q277" s="321"/>
      <c r="R277" s="146"/>
      <c r="S277" s="146"/>
      <c r="T277" s="146"/>
      <c r="U277" s="146"/>
    </row>
    <row r="278" spans="2:21" s="109" customFormat="1" x14ac:dyDescent="0.15">
      <c r="B278" s="110">
        <v>274</v>
      </c>
      <c r="C278" s="111" t="s">
        <v>890</v>
      </c>
      <c r="D278" s="116" t="s">
        <v>169</v>
      </c>
      <c r="E278" s="113"/>
      <c r="F278" s="114">
        <v>14.49</v>
      </c>
      <c r="G278" s="115">
        <v>1492</v>
      </c>
      <c r="H278" s="268"/>
      <c r="I278" s="183"/>
      <c r="J278" s="444" t="e">
        <f t="shared" si="4"/>
        <v>#DIV/0!</v>
      </c>
      <c r="K278" s="257"/>
      <c r="L278" s="257"/>
      <c r="M278" s="264"/>
      <c r="N278" s="322"/>
      <c r="O278" s="320"/>
      <c r="P278" s="257">
        <v>20.8</v>
      </c>
      <c r="Q278" s="321"/>
      <c r="R278" s="146"/>
      <c r="S278" s="146"/>
      <c r="T278" s="146"/>
      <c r="U278" s="146"/>
    </row>
    <row r="279" spans="2:21" s="109" customFormat="1" ht="67.5" x14ac:dyDescent="0.2">
      <c r="B279" s="110">
        <v>275</v>
      </c>
      <c r="C279" s="1059" t="s">
        <v>1917</v>
      </c>
      <c r="D279" s="924" t="s">
        <v>1814</v>
      </c>
      <c r="E279" s="923">
        <v>10</v>
      </c>
      <c r="F279" s="929">
        <v>0.08</v>
      </c>
      <c r="G279" s="926">
        <v>14.9</v>
      </c>
      <c r="H279" s="927" t="s">
        <v>1815</v>
      </c>
      <c r="I279" s="922" t="s">
        <v>1816</v>
      </c>
      <c r="J279" s="930">
        <v>400</v>
      </c>
      <c r="K279" s="925">
        <v>90</v>
      </c>
      <c r="L279" s="925"/>
      <c r="M279" s="921"/>
      <c r="N279" s="928" t="s">
        <v>511</v>
      </c>
      <c r="O279" s="931" t="s">
        <v>1817</v>
      </c>
      <c r="P279" s="257">
        <v>20.8</v>
      </c>
      <c r="Q279" s="321"/>
      <c r="R279" s="146"/>
      <c r="S279" s="146"/>
      <c r="T279" s="146"/>
      <c r="U279" s="146"/>
    </row>
    <row r="280" spans="2:21" s="109" customFormat="1" x14ac:dyDescent="0.15">
      <c r="B280" s="110">
        <v>276</v>
      </c>
      <c r="C280" s="111" t="s">
        <v>891</v>
      </c>
      <c r="D280" s="116" t="s">
        <v>692</v>
      </c>
      <c r="E280" s="113">
        <v>3</v>
      </c>
      <c r="F280" s="114">
        <v>0.48</v>
      </c>
      <c r="G280" s="115">
        <v>37.6</v>
      </c>
      <c r="H280" s="268" t="s">
        <v>892</v>
      </c>
      <c r="I280" s="183">
        <v>500</v>
      </c>
      <c r="J280" s="444">
        <f t="shared" si="4"/>
        <v>144</v>
      </c>
      <c r="K280" s="257">
        <v>75</v>
      </c>
      <c r="L280" s="257"/>
      <c r="M280" s="264"/>
      <c r="N280" s="322"/>
      <c r="O280" s="320"/>
      <c r="P280" s="257">
        <v>20.8</v>
      </c>
      <c r="Q280" s="321"/>
      <c r="R280" s="146"/>
      <c r="S280" s="146"/>
      <c r="T280" s="146"/>
      <c r="U280" s="146"/>
    </row>
    <row r="281" spans="2:21" s="109" customFormat="1" x14ac:dyDescent="0.15">
      <c r="B281" s="110">
        <v>277</v>
      </c>
      <c r="C281" s="111" t="s">
        <v>893</v>
      </c>
      <c r="D281" s="116" t="s">
        <v>692</v>
      </c>
      <c r="E281" s="113">
        <v>3</v>
      </c>
      <c r="F281" s="114">
        <v>0.79</v>
      </c>
      <c r="G281" s="115">
        <v>74</v>
      </c>
      <c r="H281" s="268" t="s">
        <v>894</v>
      </c>
      <c r="I281" s="183">
        <v>500</v>
      </c>
      <c r="J281" s="444">
        <f t="shared" si="4"/>
        <v>72</v>
      </c>
      <c r="K281" s="257">
        <v>150</v>
      </c>
      <c r="L281" s="257"/>
      <c r="M281" s="264"/>
      <c r="N281" s="322"/>
      <c r="O281" s="320"/>
      <c r="P281" s="257">
        <v>20.8</v>
      </c>
      <c r="Q281" s="321"/>
      <c r="R281" s="146"/>
      <c r="S281" s="146"/>
      <c r="T281" s="146"/>
      <c r="U281" s="146"/>
    </row>
    <row r="282" spans="2:21" s="109" customFormat="1" x14ac:dyDescent="0.15">
      <c r="B282" s="110">
        <v>278</v>
      </c>
      <c r="C282" s="111" t="s">
        <v>895</v>
      </c>
      <c r="D282" s="116" t="s">
        <v>692</v>
      </c>
      <c r="E282" s="113">
        <v>2</v>
      </c>
      <c r="F282" s="114">
        <v>2.2000000000000002</v>
      </c>
      <c r="G282" s="115">
        <v>175.9</v>
      </c>
      <c r="H282" s="268"/>
      <c r="I282" s="183">
        <v>500</v>
      </c>
      <c r="J282" s="444" t="e">
        <f t="shared" si="4"/>
        <v>#DIV/0!</v>
      </c>
      <c r="K282" s="257"/>
      <c r="L282" s="257"/>
      <c r="M282" s="264"/>
      <c r="N282" s="322"/>
      <c r="O282" s="320"/>
      <c r="P282" s="257">
        <v>20.8</v>
      </c>
      <c r="Q282" s="321"/>
      <c r="R282" s="146"/>
      <c r="S282" s="146"/>
      <c r="T282" s="146"/>
      <c r="U282" s="146"/>
    </row>
    <row r="283" spans="2:21" s="109" customFormat="1" x14ac:dyDescent="0.15">
      <c r="B283" s="110">
        <v>279</v>
      </c>
      <c r="C283" s="127" t="s">
        <v>896</v>
      </c>
      <c r="D283" s="116" t="s">
        <v>692</v>
      </c>
      <c r="E283" s="113">
        <v>12</v>
      </c>
      <c r="F283" s="114">
        <v>0.1</v>
      </c>
      <c r="G283" s="115">
        <v>9.8000000000000007</v>
      </c>
      <c r="H283" s="268"/>
      <c r="I283" s="183">
        <v>400</v>
      </c>
      <c r="J283" s="444">
        <f t="shared" si="4"/>
        <v>360</v>
      </c>
      <c r="K283" s="257">
        <v>120</v>
      </c>
      <c r="L283" s="257"/>
      <c r="M283" s="264"/>
      <c r="N283" s="322"/>
      <c r="O283" s="320"/>
      <c r="P283" s="257">
        <v>20.8</v>
      </c>
      <c r="Q283" s="321"/>
      <c r="R283" s="146"/>
      <c r="S283" s="146"/>
      <c r="T283" s="146"/>
      <c r="U283" s="146"/>
    </row>
    <row r="284" spans="2:21" s="109" customFormat="1" x14ac:dyDescent="0.15">
      <c r="B284" s="110">
        <v>280</v>
      </c>
      <c r="C284" s="111" t="s">
        <v>897</v>
      </c>
      <c r="D284" s="116" t="s">
        <v>692</v>
      </c>
      <c r="E284" s="113">
        <v>2</v>
      </c>
      <c r="F284" s="114">
        <v>0.95</v>
      </c>
      <c r="G284" s="115">
        <v>78.8</v>
      </c>
      <c r="H284" s="268" t="s">
        <v>898</v>
      </c>
      <c r="I284" s="183">
        <v>500</v>
      </c>
      <c r="J284" s="444">
        <f t="shared" si="4"/>
        <v>60</v>
      </c>
      <c r="K284" s="257">
        <v>120</v>
      </c>
      <c r="L284" s="257"/>
      <c r="M284" s="264"/>
      <c r="N284" s="322"/>
      <c r="O284" s="320"/>
      <c r="P284" s="257">
        <v>20.8</v>
      </c>
      <c r="Q284" s="321"/>
      <c r="R284" s="146"/>
      <c r="S284" s="146"/>
      <c r="T284" s="146"/>
      <c r="U284" s="146"/>
    </row>
    <row r="285" spans="2:21" s="109" customFormat="1" x14ac:dyDescent="0.15">
      <c r="B285" s="110">
        <v>281</v>
      </c>
      <c r="C285" s="111" t="s">
        <v>899</v>
      </c>
      <c r="D285" s="116" t="s">
        <v>692</v>
      </c>
      <c r="E285" s="113">
        <v>3</v>
      </c>
      <c r="F285" s="114">
        <v>0.95</v>
      </c>
      <c r="G285" s="115">
        <v>62.5</v>
      </c>
      <c r="H285" s="268" t="s">
        <v>900</v>
      </c>
      <c r="I285" s="183">
        <v>500</v>
      </c>
      <c r="J285" s="444">
        <f t="shared" si="4"/>
        <v>120</v>
      </c>
      <c r="K285" s="257">
        <v>90</v>
      </c>
      <c r="L285" s="257"/>
      <c r="M285" s="264"/>
      <c r="N285" s="322"/>
      <c r="O285" s="320"/>
      <c r="P285" s="257">
        <v>20.8</v>
      </c>
      <c r="Q285" s="321"/>
      <c r="R285" s="146"/>
      <c r="S285" s="146"/>
      <c r="T285" s="146"/>
      <c r="U285" s="146"/>
    </row>
    <row r="286" spans="2:21" s="109" customFormat="1" x14ac:dyDescent="0.15">
      <c r="B286" s="110">
        <v>282</v>
      </c>
      <c r="C286" s="111" t="s">
        <v>901</v>
      </c>
      <c r="D286" s="116" t="s">
        <v>692</v>
      </c>
      <c r="E286" s="113">
        <v>3</v>
      </c>
      <c r="F286" s="114">
        <v>0.9</v>
      </c>
      <c r="G286" s="115">
        <v>52.1</v>
      </c>
      <c r="H286" s="268"/>
      <c r="I286" s="183">
        <v>500</v>
      </c>
      <c r="J286" s="444">
        <f t="shared" si="4"/>
        <v>120</v>
      </c>
      <c r="K286" s="257">
        <v>90</v>
      </c>
      <c r="L286" s="257"/>
      <c r="M286" s="264"/>
      <c r="N286" s="322"/>
      <c r="O286" s="320"/>
      <c r="P286" s="257">
        <v>20.3</v>
      </c>
      <c r="Q286" s="321"/>
      <c r="R286" s="146"/>
      <c r="S286" s="146"/>
      <c r="T286" s="146"/>
      <c r="U286" s="146"/>
    </row>
    <row r="287" spans="2:21" s="109" customFormat="1" x14ac:dyDescent="0.15">
      <c r="B287" s="110">
        <v>283</v>
      </c>
      <c r="C287" s="111" t="s">
        <v>902</v>
      </c>
      <c r="D287" s="116" t="s">
        <v>692</v>
      </c>
      <c r="E287" s="113">
        <v>3</v>
      </c>
      <c r="F287" s="114">
        <v>0.8</v>
      </c>
      <c r="G287" s="115">
        <v>59.2</v>
      </c>
      <c r="H287" s="268" t="s">
        <v>903</v>
      </c>
      <c r="I287" s="183">
        <v>500</v>
      </c>
      <c r="J287" s="444">
        <f t="shared" si="4"/>
        <v>127.05882352941177</v>
      </c>
      <c r="K287" s="257">
        <v>85</v>
      </c>
      <c r="L287" s="257"/>
      <c r="M287" s="264"/>
      <c r="N287" s="322"/>
      <c r="O287" s="320"/>
      <c r="P287" s="257">
        <v>18.7</v>
      </c>
      <c r="Q287" s="321"/>
      <c r="R287" s="146"/>
      <c r="S287" s="146"/>
      <c r="T287" s="146"/>
      <c r="U287" s="146"/>
    </row>
    <row r="288" spans="2:21" s="109" customFormat="1" x14ac:dyDescent="0.15">
      <c r="B288" s="110">
        <v>284</v>
      </c>
      <c r="C288" s="111" t="s">
        <v>904</v>
      </c>
      <c r="D288" s="116" t="s">
        <v>692</v>
      </c>
      <c r="E288" s="113">
        <v>3</v>
      </c>
      <c r="F288" s="114">
        <v>0.85</v>
      </c>
      <c r="G288" s="115">
        <v>55.8</v>
      </c>
      <c r="H288" s="268" t="s">
        <v>905</v>
      </c>
      <c r="I288" s="183">
        <v>500</v>
      </c>
      <c r="J288" s="444">
        <f t="shared" si="4"/>
        <v>127.05882352941177</v>
      </c>
      <c r="K288" s="257">
        <v>85</v>
      </c>
      <c r="L288" s="257"/>
      <c r="M288" s="264"/>
      <c r="N288" s="322"/>
      <c r="O288" s="320"/>
      <c r="P288" s="257">
        <v>18.7</v>
      </c>
      <c r="Q288" s="321"/>
      <c r="R288" s="146"/>
      <c r="S288" s="146"/>
      <c r="T288" s="146"/>
      <c r="U288" s="146"/>
    </row>
    <row r="289" spans="2:21" s="109" customFormat="1" x14ac:dyDescent="0.15">
      <c r="B289" s="110">
        <v>285</v>
      </c>
      <c r="C289" s="111" t="s">
        <v>906</v>
      </c>
      <c r="D289" s="116" t="s">
        <v>692</v>
      </c>
      <c r="E289" s="113">
        <v>3</v>
      </c>
      <c r="F289" s="114">
        <v>0.09</v>
      </c>
      <c r="G289" s="115">
        <v>8</v>
      </c>
      <c r="H289" s="268" t="s">
        <v>907</v>
      </c>
      <c r="I289" s="183" t="s">
        <v>748</v>
      </c>
      <c r="J289" s="444" t="e">
        <f t="shared" si="4"/>
        <v>#DIV/0!</v>
      </c>
      <c r="K289" s="257"/>
      <c r="L289" s="257"/>
      <c r="M289" s="264"/>
      <c r="N289" s="322"/>
      <c r="O289" s="320"/>
      <c r="P289" s="257">
        <v>18.7</v>
      </c>
      <c r="Q289" s="321"/>
      <c r="R289" s="146"/>
      <c r="S289" s="146"/>
      <c r="T289" s="146"/>
      <c r="U289" s="146"/>
    </row>
    <row r="290" spans="2:21" s="109" customFormat="1" ht="27" x14ac:dyDescent="0.15">
      <c r="B290" s="110">
        <v>286</v>
      </c>
      <c r="C290" s="111" t="s">
        <v>908</v>
      </c>
      <c r="D290" s="119" t="s">
        <v>694</v>
      </c>
      <c r="E290" s="113" t="s">
        <v>695</v>
      </c>
      <c r="F290" s="114">
        <v>15</v>
      </c>
      <c r="G290" s="115">
        <v>1367</v>
      </c>
      <c r="H290" s="268" t="s">
        <v>406</v>
      </c>
      <c r="I290" s="183" t="s">
        <v>697</v>
      </c>
      <c r="J290" s="444" t="e">
        <f t="shared" si="4"/>
        <v>#DIV/0!</v>
      </c>
      <c r="K290" s="257"/>
      <c r="L290" s="257"/>
      <c r="M290" s="264"/>
      <c r="N290" s="322"/>
      <c r="O290" s="329" t="s">
        <v>1274</v>
      </c>
      <c r="P290" s="433">
        <v>23</v>
      </c>
      <c r="Q290" s="321"/>
      <c r="R290" s="146"/>
      <c r="S290" s="146"/>
      <c r="T290" s="146"/>
      <c r="U290" s="146"/>
    </row>
    <row r="291" spans="2:21" s="109" customFormat="1" ht="40.5" x14ac:dyDescent="0.15">
      <c r="B291" s="110">
        <v>287</v>
      </c>
      <c r="C291" s="111" t="s">
        <v>177</v>
      </c>
      <c r="D291" s="153" t="s">
        <v>1826</v>
      </c>
      <c r="E291" s="113">
        <v>2</v>
      </c>
      <c r="F291" s="114">
        <v>5.7</v>
      </c>
      <c r="G291" s="125">
        <v>510</v>
      </c>
      <c r="H291" s="268" t="s">
        <v>406</v>
      </c>
      <c r="I291" s="183" t="s">
        <v>843</v>
      </c>
      <c r="J291" s="444">
        <f t="shared" si="4"/>
        <v>36.92307692307692</v>
      </c>
      <c r="K291" s="257">
        <v>195</v>
      </c>
      <c r="L291" s="257"/>
      <c r="M291" s="264">
        <v>0.104</v>
      </c>
      <c r="N291" s="322" t="s">
        <v>512</v>
      </c>
      <c r="O291" s="329" t="s">
        <v>1275</v>
      </c>
      <c r="P291" s="433">
        <v>23</v>
      </c>
      <c r="Q291" s="321"/>
      <c r="R291" s="146"/>
      <c r="S291" s="146"/>
      <c r="T291" s="146"/>
      <c r="U291" s="146"/>
    </row>
    <row r="292" spans="2:21" s="109" customFormat="1" ht="40.5" x14ac:dyDescent="0.15">
      <c r="B292" s="110">
        <v>288</v>
      </c>
      <c r="C292" s="111" t="s">
        <v>178</v>
      </c>
      <c r="D292" s="153" t="s">
        <v>1826</v>
      </c>
      <c r="E292" s="113">
        <v>2</v>
      </c>
      <c r="F292" s="114">
        <v>5.5</v>
      </c>
      <c r="G292" s="125">
        <v>494</v>
      </c>
      <c r="H292" s="268" t="s">
        <v>406</v>
      </c>
      <c r="I292" s="183" t="s">
        <v>843</v>
      </c>
      <c r="J292" s="444">
        <f t="shared" si="4"/>
        <v>36.92307692307692</v>
      </c>
      <c r="K292" s="257">
        <v>195</v>
      </c>
      <c r="L292" s="257">
        <v>195</v>
      </c>
      <c r="M292" s="264">
        <v>0.108</v>
      </c>
      <c r="N292" s="322" t="s">
        <v>512</v>
      </c>
      <c r="O292" s="329" t="s">
        <v>1276</v>
      </c>
      <c r="P292" s="257">
        <v>18.3</v>
      </c>
      <c r="Q292" s="321"/>
      <c r="R292" s="146"/>
      <c r="S292" s="146"/>
      <c r="T292" s="146"/>
      <c r="U292" s="146"/>
    </row>
    <row r="293" spans="2:21" s="109" customFormat="1" ht="40.5" x14ac:dyDescent="0.15">
      <c r="B293" s="110">
        <v>289</v>
      </c>
      <c r="C293" s="111" t="s">
        <v>179</v>
      </c>
      <c r="D293" s="116" t="s">
        <v>169</v>
      </c>
      <c r="E293" s="113">
        <v>2</v>
      </c>
      <c r="F293" s="114">
        <v>3.9</v>
      </c>
      <c r="G293" s="125">
        <v>349</v>
      </c>
      <c r="H293" s="268" t="s">
        <v>406</v>
      </c>
      <c r="I293" s="183" t="s">
        <v>843</v>
      </c>
      <c r="J293" s="444">
        <f t="shared" si="4"/>
        <v>48</v>
      </c>
      <c r="K293" s="257">
        <v>150</v>
      </c>
      <c r="L293" s="257"/>
      <c r="M293" s="264">
        <v>0.2</v>
      </c>
      <c r="N293" s="322"/>
      <c r="O293" s="329" t="s">
        <v>1277</v>
      </c>
      <c r="P293" s="257">
        <v>18.7</v>
      </c>
      <c r="Q293" s="321"/>
      <c r="R293" s="146"/>
      <c r="S293" s="146"/>
      <c r="T293" s="146"/>
      <c r="U293" s="146"/>
    </row>
    <row r="294" spans="2:21" s="109" customFormat="1" x14ac:dyDescent="0.15">
      <c r="B294" s="110">
        <v>290</v>
      </c>
      <c r="C294" s="111" t="s">
        <v>180</v>
      </c>
      <c r="D294" s="116" t="s">
        <v>692</v>
      </c>
      <c r="E294" s="113">
        <v>1</v>
      </c>
      <c r="F294" s="114">
        <v>2.4700000000000002</v>
      </c>
      <c r="G294" s="125">
        <v>244</v>
      </c>
      <c r="H294" s="268" t="s">
        <v>406</v>
      </c>
      <c r="I294" s="183">
        <v>500</v>
      </c>
      <c r="J294" s="444">
        <f t="shared" si="4"/>
        <v>32.727272727272727</v>
      </c>
      <c r="K294" s="257">
        <v>110</v>
      </c>
      <c r="L294" s="257">
        <v>105</v>
      </c>
      <c r="M294" s="264">
        <v>1.4E-2</v>
      </c>
      <c r="N294" s="322"/>
      <c r="O294" s="320"/>
      <c r="P294" s="257">
        <v>18.7</v>
      </c>
      <c r="Q294" s="321"/>
      <c r="R294" s="146"/>
      <c r="S294" s="146"/>
      <c r="T294" s="146"/>
      <c r="U294" s="146"/>
    </row>
    <row r="295" spans="2:21" s="109" customFormat="1" x14ac:dyDescent="0.15">
      <c r="B295" s="110">
        <v>291</v>
      </c>
      <c r="C295" s="111" t="s">
        <v>181</v>
      </c>
      <c r="D295" s="112" t="s">
        <v>145</v>
      </c>
      <c r="E295" s="113">
        <v>2</v>
      </c>
      <c r="F295" s="114">
        <v>0.18</v>
      </c>
      <c r="G295" s="125">
        <v>17</v>
      </c>
      <c r="H295" s="268" t="s">
        <v>406</v>
      </c>
      <c r="I295" s="183">
        <v>300</v>
      </c>
      <c r="J295" s="444">
        <f t="shared" si="4"/>
        <v>72</v>
      </c>
      <c r="K295" s="257">
        <v>100</v>
      </c>
      <c r="L295" s="257"/>
      <c r="M295" s="264"/>
      <c r="N295" s="322"/>
      <c r="O295" s="320"/>
      <c r="P295" s="257">
        <v>18.7</v>
      </c>
      <c r="Q295" s="321"/>
      <c r="R295" s="146"/>
      <c r="S295" s="146"/>
      <c r="T295" s="146"/>
      <c r="U295" s="146"/>
    </row>
    <row r="296" spans="2:21" s="109" customFormat="1" x14ac:dyDescent="0.15">
      <c r="B296" s="110">
        <v>292</v>
      </c>
      <c r="C296" s="111" t="s">
        <v>909</v>
      </c>
      <c r="D296" s="119" t="s">
        <v>694</v>
      </c>
      <c r="E296" s="113" t="s">
        <v>695</v>
      </c>
      <c r="F296" s="114">
        <v>15.14</v>
      </c>
      <c r="G296" s="115">
        <v>1420</v>
      </c>
      <c r="H296" s="268" t="s">
        <v>407</v>
      </c>
      <c r="I296" s="183" t="s">
        <v>697</v>
      </c>
      <c r="J296" s="444" t="e">
        <f t="shared" si="4"/>
        <v>#DIV/0!</v>
      </c>
      <c r="K296" s="257"/>
      <c r="L296" s="257"/>
      <c r="M296" s="264"/>
      <c r="N296" s="322"/>
      <c r="O296" s="320"/>
      <c r="P296" s="433">
        <v>23</v>
      </c>
      <c r="Q296" s="321"/>
      <c r="R296" s="146"/>
      <c r="S296" s="146"/>
      <c r="T296" s="146"/>
      <c r="U296" s="146"/>
    </row>
    <row r="297" spans="2:21" s="109" customFormat="1" ht="24" x14ac:dyDescent="0.15">
      <c r="B297" s="110">
        <v>293</v>
      </c>
      <c r="C297" s="111" t="s">
        <v>182</v>
      </c>
      <c r="D297" s="116" t="s">
        <v>169</v>
      </c>
      <c r="E297" s="113">
        <v>2</v>
      </c>
      <c r="F297" s="114">
        <v>5.7</v>
      </c>
      <c r="G297" s="125">
        <v>540</v>
      </c>
      <c r="H297" s="268" t="s">
        <v>407</v>
      </c>
      <c r="I297" s="183" t="s">
        <v>843</v>
      </c>
      <c r="J297" s="444">
        <f t="shared" si="4"/>
        <v>49.655172413793103</v>
      </c>
      <c r="K297" s="257">
        <v>145</v>
      </c>
      <c r="L297" s="257"/>
      <c r="M297" s="264">
        <v>0.104</v>
      </c>
      <c r="N297" s="322" t="s">
        <v>512</v>
      </c>
      <c r="O297" s="320"/>
      <c r="P297" s="433">
        <v>23</v>
      </c>
      <c r="Q297" s="321"/>
      <c r="R297" s="146"/>
      <c r="S297" s="146"/>
      <c r="T297" s="146"/>
      <c r="U297" s="146"/>
    </row>
    <row r="298" spans="2:21" s="109" customFormat="1" ht="72" x14ac:dyDescent="0.15">
      <c r="B298" s="110">
        <v>294</v>
      </c>
      <c r="C298" s="111" t="s">
        <v>183</v>
      </c>
      <c r="D298" s="116" t="s">
        <v>169</v>
      </c>
      <c r="E298" s="113">
        <v>2</v>
      </c>
      <c r="F298" s="114">
        <v>5.78</v>
      </c>
      <c r="G298" s="125">
        <v>550</v>
      </c>
      <c r="H298" s="268" t="s">
        <v>407</v>
      </c>
      <c r="I298" s="183" t="s">
        <v>843</v>
      </c>
      <c r="J298" s="444">
        <f t="shared" si="4"/>
        <v>49.655172413793103</v>
      </c>
      <c r="K298" s="257">
        <v>145</v>
      </c>
      <c r="L298" s="257"/>
      <c r="M298" s="264">
        <v>0.108</v>
      </c>
      <c r="N298" s="322" t="s">
        <v>513</v>
      </c>
      <c r="O298" s="320"/>
      <c r="P298" s="257">
        <v>20.8</v>
      </c>
      <c r="Q298" s="321"/>
      <c r="R298" s="146"/>
      <c r="S298" s="146"/>
      <c r="T298" s="146"/>
      <c r="U298" s="146"/>
    </row>
    <row r="299" spans="2:21" s="109" customFormat="1" x14ac:dyDescent="0.15">
      <c r="B299" s="110">
        <v>295</v>
      </c>
      <c r="C299" s="111" t="s">
        <v>184</v>
      </c>
      <c r="D299" s="116" t="s">
        <v>169</v>
      </c>
      <c r="E299" s="113">
        <v>2</v>
      </c>
      <c r="F299" s="114">
        <v>3.9</v>
      </c>
      <c r="G299" s="125">
        <v>334</v>
      </c>
      <c r="H299" s="268" t="s">
        <v>407</v>
      </c>
      <c r="I299" s="183" t="s">
        <v>843</v>
      </c>
      <c r="J299" s="444">
        <f t="shared" si="4"/>
        <v>62.608695652173914</v>
      </c>
      <c r="K299" s="257">
        <v>115</v>
      </c>
      <c r="L299" s="257"/>
      <c r="M299" s="264">
        <v>0.2</v>
      </c>
      <c r="N299" s="322"/>
      <c r="O299" s="320"/>
      <c r="P299" s="257">
        <v>18.3</v>
      </c>
      <c r="Q299" s="321"/>
      <c r="R299" s="146"/>
      <c r="S299" s="146"/>
      <c r="T299" s="146"/>
      <c r="U299" s="146"/>
    </row>
    <row r="300" spans="2:21" s="109" customFormat="1" x14ac:dyDescent="0.15">
      <c r="B300" s="110">
        <v>296</v>
      </c>
      <c r="C300" s="111" t="s">
        <v>185</v>
      </c>
      <c r="D300" s="112" t="s">
        <v>145</v>
      </c>
      <c r="E300" s="113">
        <v>1</v>
      </c>
      <c r="F300" s="114">
        <v>2.4700000000000002</v>
      </c>
      <c r="G300" s="125">
        <v>244</v>
      </c>
      <c r="H300" s="268" t="s">
        <v>407</v>
      </c>
      <c r="I300" s="183">
        <v>500</v>
      </c>
      <c r="J300" s="444">
        <f t="shared" si="4"/>
        <v>34.285714285714285</v>
      </c>
      <c r="K300" s="257">
        <v>105</v>
      </c>
      <c r="L300" s="257"/>
      <c r="M300" s="264">
        <v>1.4E-2</v>
      </c>
      <c r="N300" s="322" t="s">
        <v>508</v>
      </c>
      <c r="O300" s="320"/>
      <c r="P300" s="257">
        <v>22.3</v>
      </c>
      <c r="Q300" s="321"/>
      <c r="R300" s="146"/>
      <c r="S300" s="146"/>
      <c r="T300" s="146"/>
      <c r="U300" s="146"/>
    </row>
    <row r="301" spans="2:21" s="109" customFormat="1" x14ac:dyDescent="0.15">
      <c r="B301" s="110">
        <v>297</v>
      </c>
      <c r="C301" s="111" t="s">
        <v>186</v>
      </c>
      <c r="D301" s="112" t="s">
        <v>145</v>
      </c>
      <c r="E301" s="113">
        <v>2</v>
      </c>
      <c r="F301" s="114">
        <v>0.18</v>
      </c>
      <c r="G301" s="125">
        <v>17</v>
      </c>
      <c r="H301" s="268" t="s">
        <v>407</v>
      </c>
      <c r="I301" s="183">
        <v>300</v>
      </c>
      <c r="J301" s="444">
        <f t="shared" si="4"/>
        <v>120</v>
      </c>
      <c r="K301" s="257">
        <v>60</v>
      </c>
      <c r="L301" s="257"/>
      <c r="M301" s="264"/>
      <c r="N301" s="322"/>
      <c r="O301" s="320"/>
      <c r="P301" s="433">
        <v>23</v>
      </c>
      <c r="Q301" s="321"/>
      <c r="R301" s="146"/>
      <c r="S301" s="146"/>
      <c r="T301" s="146"/>
      <c r="U301" s="146"/>
    </row>
    <row r="302" spans="2:21" s="109" customFormat="1" x14ac:dyDescent="0.15">
      <c r="B302" s="110">
        <v>298</v>
      </c>
      <c r="C302" s="111" t="s">
        <v>910</v>
      </c>
      <c r="D302" s="116" t="s">
        <v>692</v>
      </c>
      <c r="E302" s="113">
        <v>2</v>
      </c>
      <c r="F302" s="114">
        <v>0.95</v>
      </c>
      <c r="G302" s="115">
        <v>85</v>
      </c>
      <c r="H302" s="268" t="s">
        <v>911</v>
      </c>
      <c r="I302" s="183">
        <v>400</v>
      </c>
      <c r="J302" s="444">
        <f t="shared" si="4"/>
        <v>84.705882352941174</v>
      </c>
      <c r="K302" s="257">
        <v>85</v>
      </c>
      <c r="L302" s="257"/>
      <c r="M302" s="264"/>
      <c r="N302" s="322" t="s">
        <v>514</v>
      </c>
      <c r="O302" s="320"/>
      <c r="P302" s="433">
        <v>23</v>
      </c>
      <c r="Q302" s="321"/>
      <c r="R302" s="146"/>
      <c r="S302" s="146"/>
      <c r="T302" s="146"/>
      <c r="U302" s="146"/>
    </row>
    <row r="303" spans="2:21" s="109" customFormat="1" x14ac:dyDescent="0.15">
      <c r="B303" s="110">
        <v>299</v>
      </c>
      <c r="C303" s="111" t="s">
        <v>98</v>
      </c>
      <c r="D303" s="116"/>
      <c r="E303" s="113"/>
      <c r="F303" s="114">
        <v>1.25</v>
      </c>
      <c r="G303" s="115">
        <v>421.8</v>
      </c>
      <c r="H303" s="268"/>
      <c r="I303" s="183"/>
      <c r="J303" s="444" t="e">
        <f t="shared" si="4"/>
        <v>#DIV/0!</v>
      </c>
      <c r="K303" s="257"/>
      <c r="L303" s="257"/>
      <c r="M303" s="264"/>
      <c r="N303" s="322"/>
      <c r="O303" s="320"/>
      <c r="P303" s="433">
        <v>23</v>
      </c>
      <c r="Q303" s="321"/>
      <c r="R303" s="146"/>
      <c r="S303" s="146"/>
      <c r="T303" s="146"/>
      <c r="U303" s="146"/>
    </row>
    <row r="304" spans="2:21" x14ac:dyDescent="0.15">
      <c r="B304" s="110">
        <v>300</v>
      </c>
      <c r="C304" s="111" t="s">
        <v>912</v>
      </c>
      <c r="D304" s="116"/>
      <c r="E304" s="113"/>
      <c r="F304" s="114">
        <v>2.2000000000000002</v>
      </c>
      <c r="G304" s="115">
        <v>175.9</v>
      </c>
      <c r="H304" s="268"/>
      <c r="I304" s="183"/>
      <c r="J304" s="444" t="e">
        <f t="shared" si="4"/>
        <v>#DIV/0!</v>
      </c>
      <c r="K304" s="257"/>
      <c r="L304" s="257"/>
      <c r="M304" s="264"/>
      <c r="N304" s="322"/>
      <c r="O304" s="320"/>
      <c r="P304" s="257">
        <v>20.8</v>
      </c>
      <c r="Q304" s="321"/>
    </row>
    <row r="305" spans="2:18" x14ac:dyDescent="0.15">
      <c r="B305" s="110">
        <v>301</v>
      </c>
      <c r="C305" s="111" t="s">
        <v>913</v>
      </c>
      <c r="D305" s="112" t="s">
        <v>145</v>
      </c>
      <c r="E305" s="113"/>
      <c r="F305" s="114">
        <v>2.8</v>
      </c>
      <c r="G305" s="115">
        <v>286.60000000000002</v>
      </c>
      <c r="H305" s="268"/>
      <c r="I305" s="183">
        <v>500</v>
      </c>
      <c r="J305" s="444" t="e">
        <f t="shared" si="4"/>
        <v>#DIV/0!</v>
      </c>
      <c r="K305" s="257"/>
      <c r="L305" s="257"/>
      <c r="M305" s="264"/>
      <c r="N305" s="322"/>
      <c r="O305" s="320"/>
      <c r="P305" s="257">
        <v>20.8</v>
      </c>
      <c r="Q305" s="321"/>
    </row>
    <row r="306" spans="2:18" x14ac:dyDescent="0.15">
      <c r="B306" s="110">
        <v>302</v>
      </c>
      <c r="C306" s="111" t="s">
        <v>914</v>
      </c>
      <c r="D306" s="112" t="s">
        <v>145</v>
      </c>
      <c r="E306" s="113"/>
      <c r="F306" s="114">
        <v>2.66</v>
      </c>
      <c r="G306" s="115">
        <v>285.3</v>
      </c>
      <c r="H306" s="268"/>
      <c r="I306" s="183">
        <v>500</v>
      </c>
      <c r="J306" s="444" t="e">
        <f t="shared" si="4"/>
        <v>#DIV/0!</v>
      </c>
      <c r="K306" s="257"/>
      <c r="L306" s="257"/>
      <c r="M306" s="264"/>
      <c r="N306" s="322"/>
      <c r="O306" s="320"/>
      <c r="P306" s="257">
        <v>22.3</v>
      </c>
      <c r="Q306" s="321"/>
    </row>
    <row r="307" spans="2:18" x14ac:dyDescent="0.15">
      <c r="B307" s="110">
        <v>303</v>
      </c>
      <c r="C307" s="128" t="s">
        <v>915</v>
      </c>
      <c r="D307" s="112" t="s">
        <v>145</v>
      </c>
      <c r="E307" s="113">
        <v>1</v>
      </c>
      <c r="F307" s="114">
        <v>0.6</v>
      </c>
      <c r="G307" s="115">
        <v>46.7</v>
      </c>
      <c r="H307" s="268" t="s">
        <v>408</v>
      </c>
      <c r="I307" s="183">
        <v>300</v>
      </c>
      <c r="J307" s="444" t="e">
        <f t="shared" si="4"/>
        <v>#DIV/0!</v>
      </c>
      <c r="K307" s="257"/>
      <c r="L307" s="257"/>
      <c r="M307" s="264"/>
      <c r="N307" s="322"/>
      <c r="O307" s="320"/>
      <c r="P307" s="257">
        <v>20.8</v>
      </c>
      <c r="Q307" s="321"/>
    </row>
    <row r="308" spans="2:18" x14ac:dyDescent="0.15">
      <c r="B308" s="110">
        <v>304</v>
      </c>
      <c r="C308" s="111" t="s">
        <v>916</v>
      </c>
      <c r="D308" s="112" t="s">
        <v>692</v>
      </c>
      <c r="E308" s="113">
        <v>1</v>
      </c>
      <c r="F308" s="114">
        <v>0.2</v>
      </c>
      <c r="G308" s="115">
        <v>51.9</v>
      </c>
      <c r="H308" s="268" t="s">
        <v>409</v>
      </c>
      <c r="I308" s="183" t="s">
        <v>748</v>
      </c>
      <c r="J308" s="444" t="e">
        <f t="shared" si="4"/>
        <v>#DIV/0!</v>
      </c>
      <c r="K308" s="257"/>
      <c r="L308" s="257"/>
      <c r="M308" s="264"/>
      <c r="N308" s="322"/>
      <c r="O308" s="320"/>
      <c r="P308" s="257">
        <v>20.8</v>
      </c>
      <c r="Q308" s="321"/>
    </row>
    <row r="309" spans="2:18" x14ac:dyDescent="0.15">
      <c r="B309" s="110">
        <v>305</v>
      </c>
      <c r="C309" s="111" t="s">
        <v>917</v>
      </c>
      <c r="D309" s="112" t="s">
        <v>692</v>
      </c>
      <c r="E309" s="113">
        <v>1</v>
      </c>
      <c r="F309" s="114">
        <v>0.21</v>
      </c>
      <c r="G309" s="115">
        <v>28.1</v>
      </c>
      <c r="H309" s="268" t="s">
        <v>410</v>
      </c>
      <c r="I309" s="183" t="s">
        <v>748</v>
      </c>
      <c r="J309" s="444" t="e">
        <f t="shared" si="4"/>
        <v>#DIV/0!</v>
      </c>
      <c r="K309" s="257"/>
      <c r="L309" s="257"/>
      <c r="M309" s="264"/>
      <c r="N309" s="322"/>
      <c r="O309" s="320"/>
      <c r="P309" s="433">
        <v>23</v>
      </c>
      <c r="Q309" s="321"/>
    </row>
    <row r="310" spans="2:18" x14ac:dyDescent="0.15">
      <c r="B310" s="110">
        <v>306</v>
      </c>
      <c r="C310" s="297" t="s">
        <v>918</v>
      </c>
      <c r="D310" s="119" t="s">
        <v>694</v>
      </c>
      <c r="E310" s="113" t="s">
        <v>695</v>
      </c>
      <c r="F310" s="114">
        <v>4.34</v>
      </c>
      <c r="G310" s="115">
        <v>237.3</v>
      </c>
      <c r="H310" s="268" t="s">
        <v>411</v>
      </c>
      <c r="I310" s="183" t="s">
        <v>748</v>
      </c>
      <c r="J310" s="444" t="e">
        <f t="shared" si="4"/>
        <v>#DIV/0!</v>
      </c>
      <c r="K310" s="257"/>
      <c r="L310" s="257"/>
      <c r="M310" s="264"/>
      <c r="N310" s="322"/>
      <c r="O310" s="320"/>
      <c r="P310" s="433">
        <v>23</v>
      </c>
      <c r="Q310" s="321"/>
    </row>
    <row r="311" spans="2:18" x14ac:dyDescent="0.15">
      <c r="B311" s="110">
        <v>307</v>
      </c>
      <c r="C311" s="128" t="s">
        <v>412</v>
      </c>
      <c r="D311" s="116" t="s">
        <v>692</v>
      </c>
      <c r="E311" s="113">
        <v>1</v>
      </c>
      <c r="F311" s="114">
        <v>3.97</v>
      </c>
      <c r="G311" s="115">
        <v>189</v>
      </c>
      <c r="H311" s="268" t="s">
        <v>411</v>
      </c>
      <c r="I311" s="183">
        <v>300</v>
      </c>
      <c r="J311" s="444" t="e">
        <f t="shared" si="4"/>
        <v>#DIV/0!</v>
      </c>
      <c r="K311" s="257"/>
      <c r="L311" s="257"/>
      <c r="M311" s="264"/>
      <c r="N311" s="322"/>
      <c r="O311" s="320"/>
      <c r="P311" s="257">
        <v>20.3</v>
      </c>
      <c r="Q311" s="321"/>
    </row>
    <row r="312" spans="2:18" x14ac:dyDescent="0.15">
      <c r="B312" s="110">
        <v>308</v>
      </c>
      <c r="C312" s="297" t="s">
        <v>413</v>
      </c>
      <c r="D312" s="116" t="s">
        <v>692</v>
      </c>
      <c r="E312" s="113">
        <v>1</v>
      </c>
      <c r="F312" s="114">
        <v>7.3999999999999996E-2</v>
      </c>
      <c r="G312" s="115">
        <v>3.22</v>
      </c>
      <c r="H312" s="268" t="s">
        <v>411</v>
      </c>
      <c r="I312" s="183" t="s">
        <v>748</v>
      </c>
      <c r="J312" s="444" t="e">
        <f t="shared" si="4"/>
        <v>#DIV/0!</v>
      </c>
      <c r="K312" s="257"/>
      <c r="L312" s="257"/>
      <c r="M312" s="264"/>
      <c r="N312" s="322"/>
      <c r="O312" s="320"/>
      <c r="P312" s="257">
        <v>20.3</v>
      </c>
      <c r="Q312" s="321"/>
    </row>
    <row r="313" spans="2:18" x14ac:dyDescent="0.15">
      <c r="B313" s="110">
        <v>309</v>
      </c>
      <c r="C313" s="111" t="s">
        <v>919</v>
      </c>
      <c r="D313" s="112" t="s">
        <v>145</v>
      </c>
      <c r="E313" s="113"/>
      <c r="F313" s="114">
        <v>0.28999999999999998</v>
      </c>
      <c r="G313" s="115">
        <v>21.3</v>
      </c>
      <c r="H313" s="268" t="s">
        <v>414</v>
      </c>
      <c r="I313" s="183">
        <v>300</v>
      </c>
      <c r="J313" s="444" t="e">
        <f t="shared" si="4"/>
        <v>#DIV/0!</v>
      </c>
      <c r="K313" s="257"/>
      <c r="L313" s="257"/>
      <c r="M313" s="264"/>
      <c r="N313" s="322"/>
      <c r="O313" s="320"/>
      <c r="P313" s="257">
        <v>22.3</v>
      </c>
      <c r="Q313" s="321"/>
    </row>
    <row r="314" spans="2:18" x14ac:dyDescent="0.15">
      <c r="B314" s="110">
        <v>310</v>
      </c>
      <c r="C314" s="111" t="s">
        <v>920</v>
      </c>
      <c r="D314" s="112" t="s">
        <v>145</v>
      </c>
      <c r="E314" s="113">
        <v>2</v>
      </c>
      <c r="F314" s="114">
        <v>0.25</v>
      </c>
      <c r="G314" s="115">
        <v>35.6</v>
      </c>
      <c r="H314" s="268" t="s">
        <v>415</v>
      </c>
      <c r="I314" s="183">
        <v>300</v>
      </c>
      <c r="J314" s="444">
        <v>150</v>
      </c>
      <c r="K314" s="257"/>
      <c r="L314" s="257"/>
      <c r="M314" s="264"/>
      <c r="N314" s="322"/>
      <c r="O314" s="320"/>
      <c r="P314" s="257">
        <v>20.8</v>
      </c>
      <c r="Q314" s="321"/>
    </row>
    <row r="315" spans="2:18" x14ac:dyDescent="0.15">
      <c r="B315" s="110">
        <v>311</v>
      </c>
      <c r="C315" s="111" t="s">
        <v>416</v>
      </c>
      <c r="D315" s="116" t="s">
        <v>921</v>
      </c>
      <c r="E315" s="113">
        <v>1</v>
      </c>
      <c r="F315" s="114">
        <v>15.6</v>
      </c>
      <c r="G315" s="115">
        <v>975.3</v>
      </c>
      <c r="H315" s="268" t="s">
        <v>417</v>
      </c>
      <c r="I315" s="183">
        <v>935</v>
      </c>
      <c r="J315" s="444">
        <f t="shared" si="4"/>
        <v>7.2</v>
      </c>
      <c r="K315" s="257">
        <v>500</v>
      </c>
      <c r="L315" s="257">
        <v>500</v>
      </c>
      <c r="M315" s="264"/>
      <c r="N315" s="322"/>
      <c r="O315" s="320" t="s">
        <v>1271</v>
      </c>
      <c r="P315" s="257">
        <v>20.8</v>
      </c>
      <c r="Q315" s="321"/>
    </row>
    <row r="316" spans="2:18" x14ac:dyDescent="0.15">
      <c r="B316" s="110">
        <v>312</v>
      </c>
      <c r="C316" s="111" t="s">
        <v>418</v>
      </c>
      <c r="D316" s="116" t="s">
        <v>921</v>
      </c>
      <c r="E316" s="113">
        <v>1</v>
      </c>
      <c r="F316" s="114">
        <v>1.4</v>
      </c>
      <c r="G316" s="115">
        <v>220.3</v>
      </c>
      <c r="H316" s="268" t="s">
        <v>419</v>
      </c>
      <c r="I316" s="183">
        <v>930</v>
      </c>
      <c r="J316" s="444">
        <f t="shared" si="4"/>
        <v>15</v>
      </c>
      <c r="K316" s="257">
        <v>240</v>
      </c>
      <c r="L316" s="257"/>
      <c r="M316" s="264"/>
      <c r="N316" s="322"/>
      <c r="O316" s="320"/>
      <c r="P316" s="257">
        <v>20.8</v>
      </c>
      <c r="Q316" s="321"/>
    </row>
    <row r="317" spans="2:18" x14ac:dyDescent="0.15">
      <c r="B317" s="110">
        <v>313</v>
      </c>
      <c r="C317" s="111" t="s">
        <v>922</v>
      </c>
      <c r="D317" s="119" t="s">
        <v>694</v>
      </c>
      <c r="E317" s="113" t="s">
        <v>695</v>
      </c>
      <c r="F317" s="114">
        <v>13.2</v>
      </c>
      <c r="G317" s="115">
        <v>1165</v>
      </c>
      <c r="H317" s="268" t="s">
        <v>420</v>
      </c>
      <c r="I317" s="183" t="s">
        <v>697</v>
      </c>
      <c r="J317" s="444" t="e">
        <f t="shared" si="4"/>
        <v>#DIV/0!</v>
      </c>
      <c r="K317" s="257"/>
      <c r="L317" s="257"/>
      <c r="M317" s="264"/>
      <c r="N317" s="322"/>
      <c r="O317" s="320"/>
      <c r="P317" s="257">
        <v>20.8</v>
      </c>
      <c r="Q317" s="321"/>
      <c r="R317" s="146" t="s">
        <v>515</v>
      </c>
    </row>
    <row r="318" spans="2:18" x14ac:dyDescent="0.15">
      <c r="B318" s="110">
        <v>314</v>
      </c>
      <c r="C318" s="124" t="s">
        <v>923</v>
      </c>
      <c r="D318" s="116" t="s">
        <v>692</v>
      </c>
      <c r="E318" s="113">
        <v>1</v>
      </c>
      <c r="F318" s="114">
        <v>3.8</v>
      </c>
      <c r="G318" s="125">
        <v>445</v>
      </c>
      <c r="H318" s="268" t="s">
        <v>420</v>
      </c>
      <c r="I318" s="183">
        <v>500</v>
      </c>
      <c r="J318" s="444">
        <f t="shared" si="4"/>
        <v>20</v>
      </c>
      <c r="K318" s="257">
        <v>180</v>
      </c>
      <c r="L318" s="257"/>
      <c r="M318" s="264">
        <v>0.19400000000000001</v>
      </c>
      <c r="N318" s="322"/>
      <c r="O318" s="320"/>
      <c r="P318" s="257">
        <v>20.3</v>
      </c>
      <c r="Q318" s="321"/>
      <c r="R318" s="146" t="s">
        <v>516</v>
      </c>
    </row>
    <row r="319" spans="2:18" ht="24" x14ac:dyDescent="0.15">
      <c r="B319" s="110">
        <v>315</v>
      </c>
      <c r="C319" s="124" t="s">
        <v>924</v>
      </c>
      <c r="D319" s="116" t="s">
        <v>692</v>
      </c>
      <c r="E319" s="113">
        <v>1</v>
      </c>
      <c r="F319" s="114">
        <v>4.5</v>
      </c>
      <c r="G319" s="125">
        <v>330</v>
      </c>
      <c r="H319" s="268" t="s">
        <v>420</v>
      </c>
      <c r="I319" s="183">
        <v>500</v>
      </c>
      <c r="J319" s="444">
        <f t="shared" si="4"/>
        <v>24</v>
      </c>
      <c r="K319" s="257">
        <v>150</v>
      </c>
      <c r="L319" s="257"/>
      <c r="M319" s="264">
        <v>0.19400000000000001</v>
      </c>
      <c r="N319" s="322" t="s">
        <v>609</v>
      </c>
      <c r="O319" s="320"/>
      <c r="P319" s="257">
        <v>20.3</v>
      </c>
      <c r="Q319" s="321"/>
      <c r="R319" s="146" t="s">
        <v>516</v>
      </c>
    </row>
    <row r="320" spans="2:18" x14ac:dyDescent="0.15">
      <c r="B320" s="110">
        <v>316</v>
      </c>
      <c r="C320" s="124" t="s">
        <v>925</v>
      </c>
      <c r="D320" s="116" t="s">
        <v>692</v>
      </c>
      <c r="E320" s="113">
        <v>1</v>
      </c>
      <c r="F320" s="114">
        <v>2.7</v>
      </c>
      <c r="G320" s="125">
        <v>170</v>
      </c>
      <c r="H320" s="268" t="s">
        <v>420</v>
      </c>
      <c r="I320" s="183">
        <v>400</v>
      </c>
      <c r="J320" s="444">
        <f t="shared" si="4"/>
        <v>36</v>
      </c>
      <c r="K320" s="257">
        <v>100</v>
      </c>
      <c r="L320" s="257">
        <v>40</v>
      </c>
      <c r="M320" s="175">
        <v>4.0000000000000001E-3</v>
      </c>
      <c r="N320" s="319"/>
      <c r="O320" s="320"/>
      <c r="P320" s="433">
        <v>23</v>
      </c>
      <c r="Q320" s="321"/>
      <c r="R320" s="146" t="s">
        <v>516</v>
      </c>
    </row>
    <row r="321" spans="2:18" x14ac:dyDescent="0.15">
      <c r="B321" s="110">
        <v>317</v>
      </c>
      <c r="C321" s="124" t="s">
        <v>926</v>
      </c>
      <c r="D321" s="116" t="s">
        <v>692</v>
      </c>
      <c r="E321" s="113">
        <v>2</v>
      </c>
      <c r="F321" s="114">
        <v>1.5</v>
      </c>
      <c r="G321" s="125">
        <v>100</v>
      </c>
      <c r="H321" s="268" t="s">
        <v>420</v>
      </c>
      <c r="I321" s="183">
        <v>400</v>
      </c>
      <c r="J321" s="444">
        <f t="shared" si="4"/>
        <v>80</v>
      </c>
      <c r="K321" s="257">
        <v>90</v>
      </c>
      <c r="L321" s="257"/>
      <c r="M321" s="264"/>
      <c r="N321" s="322"/>
      <c r="O321" s="320"/>
      <c r="P321" s="433">
        <v>23</v>
      </c>
      <c r="Q321" s="321"/>
      <c r="R321" s="146" t="s">
        <v>516</v>
      </c>
    </row>
    <row r="322" spans="2:18" x14ac:dyDescent="0.15">
      <c r="B322" s="110">
        <v>318</v>
      </c>
      <c r="C322" s="111" t="s">
        <v>1134</v>
      </c>
      <c r="D322" s="116" t="s">
        <v>921</v>
      </c>
      <c r="E322" s="113">
        <v>1</v>
      </c>
      <c r="F322" s="114">
        <v>0.7</v>
      </c>
      <c r="G322" s="125">
        <v>120</v>
      </c>
      <c r="H322" s="268" t="s">
        <v>420</v>
      </c>
      <c r="I322" s="183">
        <v>350</v>
      </c>
      <c r="J322" s="444">
        <f t="shared" si="4"/>
        <v>40</v>
      </c>
      <c r="K322" s="257">
        <v>90</v>
      </c>
      <c r="L322" s="257"/>
      <c r="M322" s="264"/>
      <c r="N322" s="322"/>
      <c r="O322" s="320"/>
      <c r="P322" s="433">
        <v>23</v>
      </c>
      <c r="Q322" s="321"/>
      <c r="R322" s="146" t="s">
        <v>516</v>
      </c>
    </row>
    <row r="323" spans="2:18" x14ac:dyDescent="0.15">
      <c r="B323" s="110">
        <v>319</v>
      </c>
      <c r="C323" s="111" t="s">
        <v>1171</v>
      </c>
      <c r="D323" s="119" t="s">
        <v>1172</v>
      </c>
      <c r="E323" s="113" t="s">
        <v>1173</v>
      </c>
      <c r="F323" s="114">
        <v>7.8</v>
      </c>
      <c r="G323" s="115">
        <v>600.1</v>
      </c>
      <c r="H323" s="268" t="s">
        <v>421</v>
      </c>
      <c r="I323" s="183" t="s">
        <v>1174</v>
      </c>
      <c r="J323" s="444" t="e">
        <f t="shared" si="4"/>
        <v>#DIV/0!</v>
      </c>
      <c r="K323" s="257"/>
      <c r="L323" s="257"/>
      <c r="M323" s="264"/>
      <c r="N323" s="320" t="s">
        <v>1178</v>
      </c>
      <c r="O323" s="320"/>
      <c r="P323" s="433">
        <v>23</v>
      </c>
      <c r="Q323" s="321"/>
    </row>
    <row r="324" spans="2:18" x14ac:dyDescent="0.15">
      <c r="B324" s="110">
        <v>320</v>
      </c>
      <c r="C324" s="111" t="s">
        <v>1175</v>
      </c>
      <c r="D324" s="112" t="s">
        <v>145</v>
      </c>
      <c r="E324" s="113">
        <v>1</v>
      </c>
      <c r="F324" s="114">
        <v>3.6</v>
      </c>
      <c r="G324" s="125">
        <v>330</v>
      </c>
      <c r="H324" s="268" t="s">
        <v>421</v>
      </c>
      <c r="I324" s="183">
        <v>500</v>
      </c>
      <c r="J324" s="444">
        <f t="shared" si="4"/>
        <v>24</v>
      </c>
      <c r="K324" s="257">
        <v>150</v>
      </c>
      <c r="L324" s="257"/>
      <c r="M324" s="264"/>
      <c r="N324" s="320" t="s">
        <v>1178</v>
      </c>
      <c r="O324" s="320"/>
      <c r="P324" s="257">
        <v>18.7</v>
      </c>
      <c r="Q324" s="321"/>
    </row>
    <row r="325" spans="2:18" x14ac:dyDescent="0.15">
      <c r="B325" s="110">
        <v>321</v>
      </c>
      <c r="C325" s="111" t="s">
        <v>1176</v>
      </c>
      <c r="D325" s="112" t="s">
        <v>145</v>
      </c>
      <c r="E325" s="113">
        <v>1</v>
      </c>
      <c r="F325" s="114">
        <v>2.7</v>
      </c>
      <c r="G325" s="125">
        <v>170</v>
      </c>
      <c r="H325" s="268" t="s">
        <v>421</v>
      </c>
      <c r="I325" s="183">
        <v>400</v>
      </c>
      <c r="J325" s="444">
        <f t="shared" si="4"/>
        <v>36</v>
      </c>
      <c r="K325" s="257">
        <v>100</v>
      </c>
      <c r="L325" s="257"/>
      <c r="M325" s="264"/>
      <c r="N325" s="320" t="s">
        <v>1178</v>
      </c>
      <c r="O325" s="320"/>
      <c r="P325" s="257">
        <v>20.8</v>
      </c>
      <c r="Q325" s="321"/>
    </row>
    <row r="326" spans="2:18" x14ac:dyDescent="0.15">
      <c r="B326" s="110">
        <v>322</v>
      </c>
      <c r="C326" s="111" t="s">
        <v>1177</v>
      </c>
      <c r="D326" s="112" t="s">
        <v>145</v>
      </c>
      <c r="E326" s="113">
        <v>2</v>
      </c>
      <c r="F326" s="114">
        <v>1.5</v>
      </c>
      <c r="G326" s="125">
        <v>100</v>
      </c>
      <c r="H326" s="268" t="s">
        <v>421</v>
      </c>
      <c r="I326" s="183">
        <v>400</v>
      </c>
      <c r="J326" s="444">
        <f t="shared" ref="J326:J388" si="5">3600/K326*E326</f>
        <v>80</v>
      </c>
      <c r="K326" s="257">
        <v>90</v>
      </c>
      <c r="L326" s="257"/>
      <c r="M326" s="264"/>
      <c r="N326" s="320" t="s">
        <v>1178</v>
      </c>
      <c r="O326" s="320"/>
      <c r="P326" s="257">
        <v>20.8</v>
      </c>
      <c r="Q326" s="321"/>
    </row>
    <row r="327" spans="2:18" x14ac:dyDescent="0.15">
      <c r="B327" s="110">
        <v>323</v>
      </c>
      <c r="C327" s="111" t="s">
        <v>927</v>
      </c>
      <c r="D327" s="112" t="s">
        <v>145</v>
      </c>
      <c r="E327" s="113">
        <v>1</v>
      </c>
      <c r="F327" s="114">
        <v>1.7</v>
      </c>
      <c r="G327" s="115">
        <v>120.7</v>
      </c>
      <c r="H327" s="268" t="s">
        <v>422</v>
      </c>
      <c r="I327" s="183">
        <v>300</v>
      </c>
      <c r="J327" s="444">
        <f t="shared" si="5"/>
        <v>36</v>
      </c>
      <c r="K327" s="257">
        <v>100</v>
      </c>
      <c r="L327" s="257"/>
      <c r="M327" s="264"/>
      <c r="N327" s="322"/>
      <c r="O327" s="320"/>
      <c r="P327" s="257">
        <v>20.8</v>
      </c>
      <c r="Q327" s="321"/>
    </row>
    <row r="328" spans="2:18" x14ac:dyDescent="0.15">
      <c r="B328" s="110">
        <v>324</v>
      </c>
      <c r="C328" s="111" t="s">
        <v>99</v>
      </c>
      <c r="D328" s="116" t="s">
        <v>692</v>
      </c>
      <c r="E328" s="113">
        <v>1</v>
      </c>
      <c r="F328" s="114">
        <v>7.8</v>
      </c>
      <c r="G328" s="115">
        <v>500</v>
      </c>
      <c r="H328" s="268" t="s">
        <v>423</v>
      </c>
      <c r="I328" s="183">
        <v>935</v>
      </c>
      <c r="J328" s="444">
        <f t="shared" si="5"/>
        <v>25.714285714285715</v>
      </c>
      <c r="K328" s="257">
        <v>140</v>
      </c>
      <c r="L328" s="257"/>
      <c r="M328" s="264"/>
      <c r="N328" s="322"/>
      <c r="O328" s="320"/>
      <c r="P328" s="257">
        <v>18.3</v>
      </c>
      <c r="Q328" s="321"/>
    </row>
    <row r="329" spans="2:18" x14ac:dyDescent="0.15">
      <c r="B329" s="110">
        <v>325</v>
      </c>
      <c r="C329" s="111" t="s">
        <v>100</v>
      </c>
      <c r="D329" s="116" t="s">
        <v>692</v>
      </c>
      <c r="E329" s="113">
        <v>3</v>
      </c>
      <c r="F329" s="114">
        <v>0.24</v>
      </c>
      <c r="G329" s="115">
        <v>15.3</v>
      </c>
      <c r="H329" s="268" t="s">
        <v>424</v>
      </c>
      <c r="I329" s="183" t="s">
        <v>928</v>
      </c>
      <c r="J329" s="444" t="e">
        <f t="shared" si="5"/>
        <v>#DIV/0!</v>
      </c>
      <c r="K329" s="257"/>
      <c r="L329" s="257"/>
      <c r="M329" s="264"/>
      <c r="N329" s="322"/>
      <c r="O329" s="320"/>
      <c r="P329" s="257">
        <v>20.3</v>
      </c>
      <c r="Q329" s="321"/>
    </row>
    <row r="330" spans="2:18" x14ac:dyDescent="0.15">
      <c r="B330" s="110">
        <v>326</v>
      </c>
      <c r="C330" s="111" t="s">
        <v>101</v>
      </c>
      <c r="D330" s="116" t="s">
        <v>692</v>
      </c>
      <c r="E330" s="113">
        <v>2</v>
      </c>
      <c r="F330" s="114">
        <v>0.14000000000000001</v>
      </c>
      <c r="G330" s="115">
        <v>12.1</v>
      </c>
      <c r="H330" s="268" t="s">
        <v>929</v>
      </c>
      <c r="I330" s="183" t="s">
        <v>928</v>
      </c>
      <c r="J330" s="444" t="e">
        <f t="shared" si="5"/>
        <v>#DIV/0!</v>
      </c>
      <c r="K330" s="257"/>
      <c r="L330" s="257"/>
      <c r="M330" s="264"/>
      <c r="N330" s="322"/>
      <c r="O330" s="320"/>
      <c r="P330" s="433">
        <v>23</v>
      </c>
      <c r="Q330" s="321"/>
    </row>
    <row r="331" spans="2:18" x14ac:dyDescent="0.15">
      <c r="B331" s="110">
        <v>327</v>
      </c>
      <c r="C331" s="120" t="s">
        <v>930</v>
      </c>
      <c r="D331" s="116" t="s">
        <v>692</v>
      </c>
      <c r="E331" s="121">
        <v>2</v>
      </c>
      <c r="F331" s="122">
        <v>0.31</v>
      </c>
      <c r="G331" s="129">
        <v>500</v>
      </c>
      <c r="H331" s="268" t="s">
        <v>931</v>
      </c>
      <c r="I331" s="183" t="s">
        <v>928</v>
      </c>
      <c r="J331" s="444" t="e">
        <f t="shared" si="5"/>
        <v>#DIV/0!</v>
      </c>
      <c r="K331" s="257"/>
      <c r="L331" s="257"/>
      <c r="M331" s="264"/>
      <c r="N331" s="322"/>
      <c r="O331" s="320"/>
      <c r="P331" s="433">
        <v>23</v>
      </c>
      <c r="Q331" s="321"/>
    </row>
    <row r="332" spans="2:18" x14ac:dyDescent="0.15">
      <c r="B332" s="110">
        <v>328</v>
      </c>
      <c r="C332" s="120"/>
      <c r="D332" s="112"/>
      <c r="E332" s="121"/>
      <c r="F332" s="122"/>
      <c r="G332" s="129"/>
      <c r="H332" s="268"/>
      <c r="I332" s="183"/>
      <c r="J332" s="444" t="e">
        <f t="shared" si="5"/>
        <v>#DIV/0!</v>
      </c>
      <c r="K332" s="257"/>
      <c r="L332" s="257"/>
      <c r="M332" s="264"/>
      <c r="N332" s="322"/>
      <c r="O332" s="320"/>
      <c r="P332" s="433">
        <v>23</v>
      </c>
      <c r="Q332" s="321"/>
    </row>
    <row r="333" spans="2:18" x14ac:dyDescent="0.15">
      <c r="B333" s="110">
        <v>329</v>
      </c>
      <c r="C333" s="120" t="s">
        <v>932</v>
      </c>
      <c r="D333" s="112"/>
      <c r="E333" s="121"/>
      <c r="F333" s="122">
        <v>6.14</v>
      </c>
      <c r="G333" s="130">
        <v>376.7</v>
      </c>
      <c r="H333" s="268" t="s">
        <v>425</v>
      </c>
      <c r="I333" s="183" t="s">
        <v>697</v>
      </c>
      <c r="J333" s="444" t="e">
        <f t="shared" si="5"/>
        <v>#DIV/0!</v>
      </c>
      <c r="K333" s="257"/>
      <c r="L333" s="257"/>
      <c r="M333" s="264"/>
      <c r="N333" s="322"/>
      <c r="O333" s="320"/>
      <c r="P333" s="433">
        <v>23</v>
      </c>
      <c r="Q333" s="321"/>
    </row>
    <row r="334" spans="2:18" x14ac:dyDescent="0.15">
      <c r="B334" s="110">
        <v>330</v>
      </c>
      <c r="C334" s="120" t="s">
        <v>187</v>
      </c>
      <c r="D334" s="112"/>
      <c r="E334" s="121">
        <v>4</v>
      </c>
      <c r="F334" s="122">
        <v>0.63</v>
      </c>
      <c r="G334" s="130">
        <v>35.25</v>
      </c>
      <c r="H334" s="268" t="s">
        <v>425</v>
      </c>
      <c r="I334" s="183">
        <v>400</v>
      </c>
      <c r="J334" s="444">
        <f t="shared" si="5"/>
        <v>144</v>
      </c>
      <c r="K334" s="257">
        <v>100</v>
      </c>
      <c r="L334" s="257"/>
      <c r="M334" s="264"/>
      <c r="N334" s="322"/>
      <c r="O334" s="320" t="s">
        <v>517</v>
      </c>
      <c r="P334" s="433">
        <v>23</v>
      </c>
      <c r="Q334" s="321" t="s">
        <v>518</v>
      </c>
    </row>
    <row r="335" spans="2:18" x14ac:dyDescent="0.15">
      <c r="B335" s="110">
        <v>331</v>
      </c>
      <c r="C335" s="120" t="s">
        <v>188</v>
      </c>
      <c r="D335" s="112" t="s">
        <v>145</v>
      </c>
      <c r="E335" s="121">
        <v>2</v>
      </c>
      <c r="F335" s="122">
        <v>0.76</v>
      </c>
      <c r="G335" s="130">
        <v>27</v>
      </c>
      <c r="H335" s="268" t="s">
        <v>425</v>
      </c>
      <c r="I335" s="183">
        <v>300</v>
      </c>
      <c r="J335" s="444" t="e">
        <f t="shared" si="5"/>
        <v>#DIV/0!</v>
      </c>
      <c r="K335" s="257"/>
      <c r="L335" s="257"/>
      <c r="M335" s="264"/>
      <c r="N335" s="322"/>
      <c r="O335" s="320" t="s">
        <v>509</v>
      </c>
      <c r="P335" s="433">
        <v>23</v>
      </c>
      <c r="Q335" s="321" t="s">
        <v>518</v>
      </c>
    </row>
    <row r="336" spans="2:18" x14ac:dyDescent="0.15">
      <c r="B336" s="110">
        <v>332</v>
      </c>
      <c r="C336" s="120" t="s">
        <v>189</v>
      </c>
      <c r="D336" s="112" t="s">
        <v>145</v>
      </c>
      <c r="E336" s="121">
        <v>1</v>
      </c>
      <c r="F336" s="122">
        <v>0.18</v>
      </c>
      <c r="G336" s="130">
        <v>4.8899999999999997</v>
      </c>
      <c r="H336" s="268" t="s">
        <v>425</v>
      </c>
      <c r="I336" s="183">
        <v>300</v>
      </c>
      <c r="J336" s="444" t="e">
        <f t="shared" si="5"/>
        <v>#DIV/0!</v>
      </c>
      <c r="K336" s="257"/>
      <c r="L336" s="257"/>
      <c r="M336" s="264"/>
      <c r="N336" s="322"/>
      <c r="O336" s="320" t="s">
        <v>509</v>
      </c>
      <c r="P336" s="433">
        <v>23</v>
      </c>
      <c r="Q336" s="321" t="s">
        <v>518</v>
      </c>
    </row>
    <row r="337" spans="2:17" x14ac:dyDescent="0.15">
      <c r="B337" s="110">
        <v>333</v>
      </c>
      <c r="C337" s="120" t="s">
        <v>190</v>
      </c>
      <c r="D337" s="112" t="s">
        <v>145</v>
      </c>
      <c r="E337" s="121">
        <v>9</v>
      </c>
      <c r="F337" s="122">
        <v>0.04</v>
      </c>
      <c r="G337" s="130">
        <v>4.8899999999999997</v>
      </c>
      <c r="H337" s="268" t="s">
        <v>425</v>
      </c>
      <c r="I337" s="183">
        <v>300</v>
      </c>
      <c r="J337" s="444" t="e">
        <f t="shared" si="5"/>
        <v>#DIV/0!</v>
      </c>
      <c r="K337" s="257"/>
      <c r="L337" s="257"/>
      <c r="M337" s="264"/>
      <c r="N337" s="322"/>
      <c r="O337" s="320" t="s">
        <v>519</v>
      </c>
      <c r="P337" s="433">
        <v>23</v>
      </c>
      <c r="Q337" s="321" t="s">
        <v>518</v>
      </c>
    </row>
    <row r="338" spans="2:17" x14ac:dyDescent="0.15">
      <c r="B338" s="110">
        <v>334</v>
      </c>
      <c r="C338" s="120"/>
      <c r="D338" s="112"/>
      <c r="E338" s="121"/>
      <c r="F338" s="122"/>
      <c r="G338" s="129"/>
      <c r="H338" s="268"/>
      <c r="I338" s="183"/>
      <c r="J338" s="444" t="e">
        <f t="shared" si="5"/>
        <v>#DIV/0!</v>
      </c>
      <c r="K338" s="257"/>
      <c r="L338" s="257"/>
      <c r="M338" s="264"/>
      <c r="N338" s="322"/>
      <c r="O338" s="320"/>
      <c r="P338" s="433">
        <v>23</v>
      </c>
      <c r="Q338" s="321"/>
    </row>
    <row r="339" spans="2:17" x14ac:dyDescent="0.15">
      <c r="B339" s="110">
        <v>335</v>
      </c>
      <c r="C339" s="120"/>
      <c r="D339" s="112"/>
      <c r="E339" s="121"/>
      <c r="F339" s="122"/>
      <c r="G339" s="129"/>
      <c r="H339" s="268"/>
      <c r="I339" s="183"/>
      <c r="J339" s="444" t="e">
        <f t="shared" si="5"/>
        <v>#DIV/0!</v>
      </c>
      <c r="K339" s="257"/>
      <c r="L339" s="257"/>
      <c r="M339" s="264"/>
      <c r="N339" s="322"/>
      <c r="O339" s="324" t="s">
        <v>486</v>
      </c>
      <c r="P339" s="257">
        <v>20.8</v>
      </c>
      <c r="Q339" s="321"/>
    </row>
    <row r="340" spans="2:17" x14ac:dyDescent="0.15">
      <c r="B340" s="110">
        <v>336</v>
      </c>
      <c r="C340" s="111" t="s">
        <v>426</v>
      </c>
      <c r="D340" s="112" t="s">
        <v>145</v>
      </c>
      <c r="E340" s="113">
        <v>3</v>
      </c>
      <c r="F340" s="114">
        <v>0.34</v>
      </c>
      <c r="G340" s="115">
        <v>11</v>
      </c>
      <c r="H340" s="268" t="s">
        <v>346</v>
      </c>
      <c r="I340" s="183">
        <v>300</v>
      </c>
      <c r="J340" s="444" t="e">
        <f t="shared" si="5"/>
        <v>#DIV/0!</v>
      </c>
      <c r="K340" s="257"/>
      <c r="L340" s="257"/>
      <c r="M340" s="264"/>
      <c r="N340" s="322"/>
      <c r="O340" s="320" t="s">
        <v>509</v>
      </c>
      <c r="P340" s="257">
        <v>20.8</v>
      </c>
      <c r="Q340" s="321"/>
    </row>
    <row r="341" spans="2:17" x14ac:dyDescent="0.15">
      <c r="B341" s="110">
        <v>337</v>
      </c>
      <c r="C341" s="111" t="s">
        <v>427</v>
      </c>
      <c r="D341" s="112" t="s">
        <v>145</v>
      </c>
      <c r="E341" s="113">
        <v>5</v>
      </c>
      <c r="F341" s="114">
        <v>0.05</v>
      </c>
      <c r="G341" s="115">
        <v>2.5</v>
      </c>
      <c r="H341" s="268" t="s">
        <v>346</v>
      </c>
      <c r="I341" s="183">
        <v>300</v>
      </c>
      <c r="J341" s="444" t="e">
        <f t="shared" si="5"/>
        <v>#DIV/0!</v>
      </c>
      <c r="K341" s="257"/>
      <c r="L341" s="257"/>
      <c r="M341" s="264"/>
      <c r="N341" s="322"/>
      <c r="O341" s="320" t="s">
        <v>519</v>
      </c>
      <c r="P341" s="257">
        <v>20.8</v>
      </c>
      <c r="Q341" s="321"/>
    </row>
    <row r="342" spans="2:17" x14ac:dyDescent="0.15">
      <c r="B342" s="110">
        <v>338</v>
      </c>
      <c r="C342" s="111" t="s">
        <v>428</v>
      </c>
      <c r="D342" s="112" t="s">
        <v>145</v>
      </c>
      <c r="E342" s="113">
        <v>5</v>
      </c>
      <c r="F342" s="114">
        <v>0.33</v>
      </c>
      <c r="G342" s="115">
        <v>20</v>
      </c>
      <c r="H342" s="268" t="s">
        <v>346</v>
      </c>
      <c r="I342" s="183">
        <v>300</v>
      </c>
      <c r="J342" s="444" t="e">
        <f t="shared" si="5"/>
        <v>#DIV/0!</v>
      </c>
      <c r="K342" s="257"/>
      <c r="L342" s="257"/>
      <c r="M342" s="264"/>
      <c r="N342" s="322"/>
      <c r="O342" s="320" t="s">
        <v>509</v>
      </c>
      <c r="P342" s="257">
        <v>20.8</v>
      </c>
      <c r="Q342" s="321"/>
    </row>
    <row r="343" spans="2:17" x14ac:dyDescent="0.15">
      <c r="B343" s="131">
        <v>339</v>
      </c>
      <c r="C343" s="120" t="s">
        <v>933</v>
      </c>
      <c r="D343" s="112" t="s">
        <v>145</v>
      </c>
      <c r="E343" s="121">
        <v>1</v>
      </c>
      <c r="F343" s="122">
        <v>1</v>
      </c>
      <c r="G343" s="129">
        <v>76</v>
      </c>
      <c r="H343" s="268" t="s">
        <v>332</v>
      </c>
      <c r="I343" s="183">
        <v>300</v>
      </c>
      <c r="J343" s="444" t="e">
        <f t="shared" si="5"/>
        <v>#DIV/0!</v>
      </c>
      <c r="K343" s="257"/>
      <c r="L343" s="257"/>
      <c r="M343" s="264"/>
      <c r="N343" s="322"/>
      <c r="O343" s="320" t="s">
        <v>509</v>
      </c>
      <c r="P343" s="257">
        <v>22.3</v>
      </c>
      <c r="Q343" s="321"/>
    </row>
    <row r="344" spans="2:17" x14ac:dyDescent="0.15">
      <c r="B344" s="131">
        <v>340</v>
      </c>
      <c r="C344" s="111" t="s">
        <v>1238</v>
      </c>
      <c r="D344" s="112"/>
      <c r="E344" s="121">
        <v>5</v>
      </c>
      <c r="F344" s="122">
        <v>0.63</v>
      </c>
      <c r="G344" s="129"/>
      <c r="H344" s="268" t="s">
        <v>1239</v>
      </c>
      <c r="I344" s="183">
        <v>400</v>
      </c>
      <c r="J344" s="444">
        <f t="shared" si="5"/>
        <v>180</v>
      </c>
      <c r="K344" s="257">
        <v>100</v>
      </c>
      <c r="L344" s="257">
        <v>35</v>
      </c>
      <c r="M344" s="264"/>
      <c r="N344" s="322"/>
      <c r="O344" s="320"/>
      <c r="P344" s="433">
        <v>23</v>
      </c>
      <c r="Q344" s="321"/>
    </row>
    <row r="345" spans="2:17" x14ac:dyDescent="0.15">
      <c r="B345" s="131">
        <v>341</v>
      </c>
      <c r="C345" s="120" t="s">
        <v>191</v>
      </c>
      <c r="D345" s="112" t="s">
        <v>145</v>
      </c>
      <c r="E345" s="121">
        <v>8</v>
      </c>
      <c r="F345" s="122">
        <v>0.14000000000000001</v>
      </c>
      <c r="G345" s="130">
        <v>12</v>
      </c>
      <c r="H345" s="268" t="s">
        <v>337</v>
      </c>
      <c r="I345" s="183" t="s">
        <v>748</v>
      </c>
      <c r="J345" s="444" t="e">
        <f t="shared" si="5"/>
        <v>#DIV/0!</v>
      </c>
      <c r="K345" s="257"/>
      <c r="L345" s="257"/>
      <c r="M345" s="264"/>
      <c r="N345" s="322"/>
      <c r="O345" s="320"/>
      <c r="P345" s="433">
        <v>23</v>
      </c>
      <c r="Q345" s="321"/>
    </row>
    <row r="346" spans="2:17" x14ac:dyDescent="0.15">
      <c r="B346" s="131">
        <v>342</v>
      </c>
      <c r="C346" s="120" t="s">
        <v>192</v>
      </c>
      <c r="D346" s="112" t="s">
        <v>145</v>
      </c>
      <c r="E346" s="121">
        <v>2</v>
      </c>
      <c r="F346" s="122">
        <v>1.9</v>
      </c>
      <c r="G346" s="130">
        <v>31.28</v>
      </c>
      <c r="H346" s="268" t="s">
        <v>337</v>
      </c>
      <c r="I346" s="183" t="s">
        <v>934</v>
      </c>
      <c r="J346" s="444" t="e">
        <f t="shared" si="5"/>
        <v>#DIV/0!</v>
      </c>
      <c r="K346" s="257"/>
      <c r="L346" s="257"/>
      <c r="M346" s="264"/>
      <c r="N346" s="322"/>
      <c r="O346" s="320"/>
      <c r="P346" s="433">
        <v>23</v>
      </c>
      <c r="Q346" s="321"/>
    </row>
    <row r="347" spans="2:17" x14ac:dyDescent="0.15">
      <c r="B347" s="110">
        <v>343</v>
      </c>
      <c r="C347" s="298" t="s">
        <v>935</v>
      </c>
      <c r="D347" s="116" t="s">
        <v>692</v>
      </c>
      <c r="E347" s="121">
        <v>1</v>
      </c>
      <c r="F347" s="122">
        <v>5.38</v>
      </c>
      <c r="G347" s="129">
        <v>334.4</v>
      </c>
      <c r="H347" s="268" t="s">
        <v>429</v>
      </c>
      <c r="I347" s="183" t="s">
        <v>697</v>
      </c>
      <c r="J347" s="444" t="e">
        <f t="shared" si="5"/>
        <v>#DIV/0!</v>
      </c>
      <c r="K347" s="257"/>
      <c r="L347" s="257"/>
      <c r="M347" s="264"/>
      <c r="N347" s="322"/>
      <c r="O347" s="320"/>
      <c r="P347" s="433">
        <v>23</v>
      </c>
      <c r="Q347" s="321" t="s">
        <v>520</v>
      </c>
    </row>
    <row r="348" spans="2:17" x14ac:dyDescent="0.15">
      <c r="B348" s="110">
        <v>344</v>
      </c>
      <c r="C348" s="297" t="s">
        <v>936</v>
      </c>
      <c r="D348" s="112" t="s">
        <v>692</v>
      </c>
      <c r="E348" s="113">
        <v>4</v>
      </c>
      <c r="F348" s="114">
        <v>0.63</v>
      </c>
      <c r="G348" s="115">
        <v>40</v>
      </c>
      <c r="H348" s="268" t="s">
        <v>429</v>
      </c>
      <c r="I348" s="183">
        <v>400</v>
      </c>
      <c r="J348" s="444" t="e">
        <f t="shared" si="5"/>
        <v>#DIV/0!</v>
      </c>
      <c r="K348" s="257"/>
      <c r="L348" s="257"/>
      <c r="M348" s="264"/>
      <c r="N348" s="322"/>
      <c r="O348" s="320" t="s">
        <v>517</v>
      </c>
      <c r="P348" s="433">
        <v>23</v>
      </c>
      <c r="Q348" s="321" t="s">
        <v>520</v>
      </c>
    </row>
    <row r="349" spans="2:17" x14ac:dyDescent="0.15">
      <c r="B349" s="110">
        <v>345</v>
      </c>
      <c r="C349" s="298" t="s">
        <v>193</v>
      </c>
      <c r="D349" s="112" t="s">
        <v>692</v>
      </c>
      <c r="E349" s="121">
        <v>1</v>
      </c>
      <c r="F349" s="122">
        <v>0.18</v>
      </c>
      <c r="G349" s="129">
        <v>2.4</v>
      </c>
      <c r="H349" s="268" t="s">
        <v>429</v>
      </c>
      <c r="I349" s="183" t="s">
        <v>748</v>
      </c>
      <c r="J349" s="444" t="e">
        <f t="shared" si="5"/>
        <v>#DIV/0!</v>
      </c>
      <c r="K349" s="257"/>
      <c r="L349" s="257"/>
      <c r="M349" s="264"/>
      <c r="N349" s="322"/>
      <c r="O349" s="320" t="s">
        <v>509</v>
      </c>
      <c r="P349" s="433">
        <v>23</v>
      </c>
      <c r="Q349" s="321" t="s">
        <v>520</v>
      </c>
    </row>
    <row r="350" spans="2:17" x14ac:dyDescent="0.15">
      <c r="B350" s="110">
        <v>346</v>
      </c>
      <c r="C350" s="298" t="s">
        <v>194</v>
      </c>
      <c r="D350" s="112" t="s">
        <v>692</v>
      </c>
      <c r="E350" s="121">
        <v>4</v>
      </c>
      <c r="F350" s="122">
        <v>3.5000000000000003E-2</v>
      </c>
      <c r="G350" s="129">
        <v>3</v>
      </c>
      <c r="H350" s="268" t="s">
        <v>429</v>
      </c>
      <c r="I350" s="183" t="s">
        <v>748</v>
      </c>
      <c r="J350" s="444" t="e">
        <f t="shared" si="5"/>
        <v>#DIV/0!</v>
      </c>
      <c r="K350" s="257"/>
      <c r="L350" s="257"/>
      <c r="M350" s="264"/>
      <c r="N350" s="322"/>
      <c r="O350" s="320" t="s">
        <v>519</v>
      </c>
      <c r="P350" s="433">
        <v>23</v>
      </c>
      <c r="Q350" s="321" t="s">
        <v>520</v>
      </c>
    </row>
    <row r="351" spans="2:17" x14ac:dyDescent="0.15">
      <c r="B351" s="110">
        <v>347</v>
      </c>
      <c r="C351" s="120" t="s">
        <v>937</v>
      </c>
      <c r="D351" s="112"/>
      <c r="E351" s="121"/>
      <c r="F351" s="122">
        <v>3</v>
      </c>
      <c r="G351" s="129">
        <v>293.8</v>
      </c>
      <c r="H351" s="268"/>
      <c r="I351" s="183" t="s">
        <v>697</v>
      </c>
      <c r="J351" s="444" t="e">
        <f t="shared" si="5"/>
        <v>#DIV/0!</v>
      </c>
      <c r="K351" s="257"/>
      <c r="L351" s="257"/>
      <c r="M351" s="264"/>
      <c r="N351" s="322"/>
      <c r="O351" s="320"/>
      <c r="P351" s="433">
        <v>23</v>
      </c>
      <c r="Q351" s="321"/>
    </row>
    <row r="352" spans="2:17" x14ac:dyDescent="0.15">
      <c r="B352" s="110">
        <v>348</v>
      </c>
      <c r="C352" s="120" t="s">
        <v>195</v>
      </c>
      <c r="D352" s="112" t="s">
        <v>145</v>
      </c>
      <c r="E352" s="121">
        <v>1</v>
      </c>
      <c r="F352" s="122">
        <v>2.1</v>
      </c>
      <c r="G352" s="129">
        <v>207.4</v>
      </c>
      <c r="H352" s="268"/>
      <c r="I352" s="183">
        <v>500</v>
      </c>
      <c r="J352" s="444">
        <f t="shared" si="5"/>
        <v>40</v>
      </c>
      <c r="K352" s="257">
        <v>90</v>
      </c>
      <c r="L352" s="257"/>
      <c r="M352" s="264"/>
      <c r="N352" s="322"/>
      <c r="O352" s="320"/>
      <c r="P352" s="433">
        <v>23</v>
      </c>
      <c r="Q352" s="321" t="s">
        <v>521</v>
      </c>
    </row>
    <row r="353" spans="2:18" x14ac:dyDescent="0.15">
      <c r="B353" s="110">
        <v>349</v>
      </c>
      <c r="C353" s="120" t="s">
        <v>938</v>
      </c>
      <c r="D353" s="112" t="s">
        <v>145</v>
      </c>
      <c r="E353" s="121">
        <v>2</v>
      </c>
      <c r="F353" s="122">
        <v>0.9</v>
      </c>
      <c r="G353" s="129">
        <v>86</v>
      </c>
      <c r="H353" s="268"/>
      <c r="I353" s="183">
        <v>400</v>
      </c>
      <c r="J353" s="444">
        <f t="shared" si="5"/>
        <v>90</v>
      </c>
      <c r="K353" s="257">
        <v>80</v>
      </c>
      <c r="L353" s="257"/>
      <c r="M353" s="264"/>
      <c r="N353" s="322"/>
      <c r="O353" s="320"/>
      <c r="P353" s="433">
        <v>23</v>
      </c>
      <c r="Q353" s="321" t="s">
        <v>521</v>
      </c>
    </row>
    <row r="354" spans="2:18" x14ac:dyDescent="0.15">
      <c r="B354" s="110">
        <v>350</v>
      </c>
      <c r="C354" s="120" t="s">
        <v>939</v>
      </c>
      <c r="D354" s="112" t="s">
        <v>145</v>
      </c>
      <c r="E354" s="121">
        <v>1</v>
      </c>
      <c r="F354" s="122">
        <v>2.2000000000000002</v>
      </c>
      <c r="G354" s="129">
        <v>160</v>
      </c>
      <c r="H354" s="268" t="s">
        <v>940</v>
      </c>
      <c r="I354" s="183">
        <v>400</v>
      </c>
      <c r="J354" s="444">
        <f t="shared" si="5"/>
        <v>40</v>
      </c>
      <c r="K354" s="257">
        <v>90</v>
      </c>
      <c r="L354" s="257">
        <v>35</v>
      </c>
      <c r="M354" s="264"/>
      <c r="N354" s="322" t="s">
        <v>522</v>
      </c>
      <c r="O354" s="320"/>
      <c r="P354" s="257">
        <v>20.8</v>
      </c>
      <c r="Q354" s="321" t="s">
        <v>521</v>
      </c>
    </row>
    <row r="355" spans="2:18" x14ac:dyDescent="0.15">
      <c r="B355" s="110">
        <v>351</v>
      </c>
      <c r="C355" s="120" t="s">
        <v>941</v>
      </c>
      <c r="D355" s="112" t="s">
        <v>145</v>
      </c>
      <c r="E355" s="121">
        <v>1</v>
      </c>
      <c r="F355" s="122">
        <v>0.95</v>
      </c>
      <c r="G355" s="129">
        <v>145</v>
      </c>
      <c r="H355" s="268" t="s">
        <v>942</v>
      </c>
      <c r="I355" s="183">
        <v>350</v>
      </c>
      <c r="J355" s="444">
        <f t="shared" si="5"/>
        <v>36</v>
      </c>
      <c r="K355" s="257">
        <v>100</v>
      </c>
      <c r="L355" s="257"/>
      <c r="M355" s="264"/>
      <c r="N355" s="322"/>
      <c r="O355" s="320"/>
      <c r="P355" s="433">
        <v>23</v>
      </c>
      <c r="Q355" s="321" t="s">
        <v>521</v>
      </c>
    </row>
    <row r="356" spans="2:18" x14ac:dyDescent="0.15">
      <c r="B356" s="110">
        <v>352</v>
      </c>
      <c r="C356" s="120" t="s">
        <v>943</v>
      </c>
      <c r="D356" s="112" t="s">
        <v>145</v>
      </c>
      <c r="E356" s="121">
        <v>3</v>
      </c>
      <c r="F356" s="122">
        <v>0.5</v>
      </c>
      <c r="G356" s="129">
        <v>53.4</v>
      </c>
      <c r="H356" s="268"/>
      <c r="I356" s="183">
        <v>500</v>
      </c>
      <c r="J356" s="444">
        <f t="shared" si="5"/>
        <v>154.28571428571428</v>
      </c>
      <c r="K356" s="258">
        <v>70</v>
      </c>
      <c r="L356" s="258"/>
      <c r="M356" s="264"/>
      <c r="N356" s="322"/>
      <c r="O356" s="320"/>
      <c r="P356" s="433">
        <v>23</v>
      </c>
      <c r="Q356" s="327" t="s">
        <v>523</v>
      </c>
    </row>
    <row r="357" spans="2:18" x14ac:dyDescent="0.15">
      <c r="B357" s="110">
        <v>353</v>
      </c>
      <c r="C357" s="120" t="s">
        <v>944</v>
      </c>
      <c r="D357" s="112" t="s">
        <v>145</v>
      </c>
      <c r="E357" s="121">
        <v>2</v>
      </c>
      <c r="F357" s="122">
        <v>1</v>
      </c>
      <c r="G357" s="129">
        <v>100</v>
      </c>
      <c r="H357" s="268" t="s">
        <v>945</v>
      </c>
      <c r="I357" s="183">
        <v>400</v>
      </c>
      <c r="J357" s="444">
        <f t="shared" si="5"/>
        <v>72</v>
      </c>
      <c r="K357" s="258">
        <v>100</v>
      </c>
      <c r="L357" s="258"/>
      <c r="M357" s="264"/>
      <c r="N357" s="322"/>
      <c r="O357" s="320"/>
      <c r="P357" s="433">
        <v>23</v>
      </c>
      <c r="Q357" s="327" t="s">
        <v>523</v>
      </c>
    </row>
    <row r="358" spans="2:18" x14ac:dyDescent="0.15">
      <c r="B358" s="110">
        <v>354</v>
      </c>
      <c r="C358" s="120" t="s">
        <v>946</v>
      </c>
      <c r="D358" s="112" t="s">
        <v>145</v>
      </c>
      <c r="E358" s="121">
        <v>4</v>
      </c>
      <c r="F358" s="122">
        <v>0.28000000000000003</v>
      </c>
      <c r="G358" s="129">
        <v>27.8</v>
      </c>
      <c r="H358" s="268" t="s">
        <v>430</v>
      </c>
      <c r="I358" s="183">
        <v>400</v>
      </c>
      <c r="J358" s="444">
        <f t="shared" si="5"/>
        <v>160</v>
      </c>
      <c r="K358" s="257">
        <v>90</v>
      </c>
      <c r="L358" s="257"/>
      <c r="M358" s="264"/>
      <c r="N358" s="322"/>
      <c r="O358" s="320"/>
      <c r="P358" s="257">
        <v>20.8</v>
      </c>
      <c r="Q358" s="321"/>
    </row>
    <row r="359" spans="2:18" x14ac:dyDescent="0.15">
      <c r="B359" s="110">
        <v>355</v>
      </c>
      <c r="C359" s="120" t="s">
        <v>947</v>
      </c>
      <c r="D359" s="112" t="s">
        <v>950</v>
      </c>
      <c r="E359" s="121">
        <v>2</v>
      </c>
      <c r="F359" s="122">
        <v>2.95</v>
      </c>
      <c r="G359" s="129">
        <v>288</v>
      </c>
      <c r="H359" s="268" t="s">
        <v>948</v>
      </c>
      <c r="I359" s="183" t="s">
        <v>697</v>
      </c>
      <c r="J359" s="444" t="e">
        <f t="shared" si="5"/>
        <v>#DIV/0!</v>
      </c>
      <c r="K359" s="258"/>
      <c r="L359" s="258"/>
      <c r="M359" s="264"/>
      <c r="N359" s="322"/>
      <c r="O359" s="320"/>
      <c r="P359" s="257">
        <v>20.8</v>
      </c>
      <c r="Q359" s="321"/>
    </row>
    <row r="360" spans="2:18" x14ac:dyDescent="0.15">
      <c r="B360" s="110">
        <v>356</v>
      </c>
      <c r="C360" s="120" t="s">
        <v>196</v>
      </c>
      <c r="D360" s="112" t="s">
        <v>950</v>
      </c>
      <c r="E360" s="121">
        <v>1</v>
      </c>
      <c r="F360" s="122">
        <v>2.1</v>
      </c>
      <c r="G360" s="129">
        <v>204.6</v>
      </c>
      <c r="H360" s="268" t="s">
        <v>948</v>
      </c>
      <c r="I360" s="183">
        <v>500</v>
      </c>
      <c r="J360" s="444">
        <f t="shared" si="5"/>
        <v>36</v>
      </c>
      <c r="K360" s="257">
        <v>100</v>
      </c>
      <c r="L360" s="257">
        <v>40</v>
      </c>
      <c r="M360" s="264"/>
      <c r="N360" s="322" t="s">
        <v>524</v>
      </c>
      <c r="O360" s="320"/>
      <c r="P360" s="257">
        <v>20.8</v>
      </c>
      <c r="Q360" s="321"/>
    </row>
    <row r="361" spans="2:18" x14ac:dyDescent="0.15">
      <c r="B361" s="110">
        <v>357</v>
      </c>
      <c r="C361" s="120" t="s">
        <v>197</v>
      </c>
      <c r="D361" s="112" t="s">
        <v>950</v>
      </c>
      <c r="E361" s="121">
        <v>2</v>
      </c>
      <c r="F361" s="122">
        <v>0.85</v>
      </c>
      <c r="G361" s="129">
        <v>83.4</v>
      </c>
      <c r="H361" s="268" t="s">
        <v>948</v>
      </c>
      <c r="I361" s="183">
        <v>400</v>
      </c>
      <c r="J361" s="444">
        <f t="shared" si="5"/>
        <v>60</v>
      </c>
      <c r="K361" s="257">
        <v>120</v>
      </c>
      <c r="L361" s="257"/>
      <c r="M361" s="264"/>
      <c r="N361" s="322"/>
      <c r="O361" s="320"/>
      <c r="P361" s="257">
        <v>25.8</v>
      </c>
      <c r="Q361" s="321"/>
    </row>
    <row r="362" spans="2:18" x14ac:dyDescent="0.15">
      <c r="B362" s="110">
        <v>358</v>
      </c>
      <c r="C362" s="120" t="s">
        <v>949</v>
      </c>
      <c r="D362" s="112" t="s">
        <v>950</v>
      </c>
      <c r="E362" s="121">
        <v>2</v>
      </c>
      <c r="F362" s="122"/>
      <c r="G362" s="129"/>
      <c r="H362" s="268"/>
      <c r="I362" s="183">
        <v>400</v>
      </c>
      <c r="J362" s="444">
        <f t="shared" si="5"/>
        <v>80</v>
      </c>
      <c r="K362" s="258">
        <v>90</v>
      </c>
      <c r="L362" s="258"/>
      <c r="M362" s="264"/>
      <c r="N362" s="322"/>
      <c r="O362" s="320"/>
      <c r="P362" s="257">
        <v>25.8</v>
      </c>
      <c r="Q362" s="321" t="s">
        <v>525</v>
      </c>
    </row>
    <row r="363" spans="2:18" ht="40.5" x14ac:dyDescent="0.15">
      <c r="B363" s="110">
        <v>359</v>
      </c>
      <c r="C363" s="120" t="s">
        <v>1628</v>
      </c>
      <c r="D363" s="112" t="s">
        <v>1629</v>
      </c>
      <c r="E363" s="121">
        <v>1</v>
      </c>
      <c r="F363" s="122">
        <v>0.75</v>
      </c>
      <c r="G363" s="129">
        <v>157.6</v>
      </c>
      <c r="H363" s="268" t="s">
        <v>1630</v>
      </c>
      <c r="I363" s="183">
        <v>400</v>
      </c>
      <c r="J363" s="444">
        <f t="shared" si="5"/>
        <v>42.352941176470587</v>
      </c>
      <c r="K363" s="257">
        <v>85</v>
      </c>
      <c r="L363" s="257">
        <v>65</v>
      </c>
      <c r="M363" s="792"/>
      <c r="N363" s="322" t="s">
        <v>526</v>
      </c>
      <c r="O363" s="793" t="s">
        <v>1631</v>
      </c>
      <c r="P363" s="257">
        <v>18.7</v>
      </c>
      <c r="Q363" s="321" t="s">
        <v>527</v>
      </c>
    </row>
    <row r="364" spans="2:18" x14ac:dyDescent="0.15">
      <c r="B364" s="110">
        <v>360</v>
      </c>
      <c r="C364" s="120" t="s">
        <v>1632</v>
      </c>
      <c r="D364" s="112" t="s">
        <v>145</v>
      </c>
      <c r="E364" s="121">
        <v>1</v>
      </c>
      <c r="F364" s="122">
        <v>12.4</v>
      </c>
      <c r="G364" s="132">
        <v>1026</v>
      </c>
      <c r="H364" s="268" t="s">
        <v>431</v>
      </c>
      <c r="I364" s="183">
        <v>400</v>
      </c>
      <c r="J364" s="444" t="e">
        <f t="shared" si="5"/>
        <v>#DIV/0!</v>
      </c>
      <c r="K364" s="258"/>
      <c r="L364" s="258"/>
      <c r="M364" s="792"/>
      <c r="N364" s="322"/>
      <c r="O364" s="794" t="s">
        <v>528</v>
      </c>
      <c r="P364" s="257">
        <v>20.8</v>
      </c>
      <c r="Q364" s="321" t="s">
        <v>527</v>
      </c>
      <c r="R364" s="328"/>
    </row>
    <row r="365" spans="2:18" ht="36" x14ac:dyDescent="0.15">
      <c r="B365" s="110">
        <v>361</v>
      </c>
      <c r="C365" s="120" t="s">
        <v>951</v>
      </c>
      <c r="D365" s="112" t="s">
        <v>145</v>
      </c>
      <c r="E365" s="121">
        <v>1</v>
      </c>
      <c r="F365" s="122">
        <v>6.4</v>
      </c>
      <c r="G365" s="132">
        <v>530</v>
      </c>
      <c r="H365" s="268" t="s">
        <v>431</v>
      </c>
      <c r="I365" s="183">
        <v>400</v>
      </c>
      <c r="J365" s="444">
        <f t="shared" si="5"/>
        <v>30</v>
      </c>
      <c r="K365" s="258">
        <v>120</v>
      </c>
      <c r="L365" s="258"/>
      <c r="M365" s="792"/>
      <c r="N365" s="322" t="s">
        <v>529</v>
      </c>
      <c r="O365" s="794"/>
      <c r="P365" s="257">
        <v>25.8</v>
      </c>
      <c r="Q365" s="321" t="s">
        <v>527</v>
      </c>
      <c r="R365" s="328"/>
    </row>
    <row r="366" spans="2:18" ht="36" x14ac:dyDescent="0.15">
      <c r="B366" s="110">
        <v>362</v>
      </c>
      <c r="C366" s="120" t="s">
        <v>952</v>
      </c>
      <c r="D366" s="112" t="s">
        <v>145</v>
      </c>
      <c r="E366" s="121">
        <v>1</v>
      </c>
      <c r="F366" s="122">
        <v>6</v>
      </c>
      <c r="G366" s="132">
        <v>496</v>
      </c>
      <c r="H366" s="268" t="s">
        <v>431</v>
      </c>
      <c r="I366" s="183">
        <v>400</v>
      </c>
      <c r="J366" s="444">
        <f t="shared" si="5"/>
        <v>12</v>
      </c>
      <c r="K366" s="258">
        <v>300</v>
      </c>
      <c r="L366" s="258"/>
      <c r="M366" s="792"/>
      <c r="N366" s="322" t="s">
        <v>529</v>
      </c>
      <c r="O366" s="794"/>
      <c r="P366" s="257">
        <v>25.8</v>
      </c>
      <c r="Q366" s="321"/>
      <c r="R366" s="328"/>
    </row>
    <row r="367" spans="2:18" x14ac:dyDescent="0.15">
      <c r="B367" s="110">
        <v>363</v>
      </c>
      <c r="C367" s="120" t="s">
        <v>953</v>
      </c>
      <c r="D367" s="112" t="s">
        <v>1337</v>
      </c>
      <c r="E367" s="121">
        <v>2</v>
      </c>
      <c r="F367" s="122">
        <v>1.1000000000000001</v>
      </c>
      <c r="G367" s="132">
        <v>98</v>
      </c>
      <c r="H367" s="268" t="s">
        <v>954</v>
      </c>
      <c r="I367" s="183">
        <v>400</v>
      </c>
      <c r="J367" s="444">
        <f t="shared" si="5"/>
        <v>72</v>
      </c>
      <c r="K367" s="258">
        <v>100</v>
      </c>
      <c r="L367" s="258"/>
      <c r="M367" s="792"/>
      <c r="N367" s="322"/>
      <c r="O367" s="794"/>
      <c r="P367" s="257">
        <v>20.8</v>
      </c>
      <c r="Q367" s="321"/>
      <c r="R367" s="328"/>
    </row>
    <row r="368" spans="2:18" ht="23.25" x14ac:dyDescent="0.15">
      <c r="B368" s="110">
        <v>364</v>
      </c>
      <c r="C368" s="120" t="s">
        <v>1559</v>
      </c>
      <c r="D368" s="112" t="s">
        <v>1337</v>
      </c>
      <c r="E368" s="121">
        <v>3</v>
      </c>
      <c r="F368" s="122">
        <v>1.4</v>
      </c>
      <c r="G368" s="132">
        <v>123</v>
      </c>
      <c r="H368" s="268" t="s">
        <v>955</v>
      </c>
      <c r="I368" s="183">
        <v>500</v>
      </c>
      <c r="J368" s="444">
        <f t="shared" si="5"/>
        <v>90</v>
      </c>
      <c r="K368" s="257">
        <v>120</v>
      </c>
      <c r="L368" s="257"/>
      <c r="M368" s="792"/>
      <c r="N368" s="322" t="s">
        <v>1633</v>
      </c>
      <c r="O368" s="794"/>
      <c r="P368" s="257">
        <v>20.8</v>
      </c>
      <c r="Q368" s="321"/>
    </row>
    <row r="369" spans="2:18" ht="40.5" x14ac:dyDescent="0.15">
      <c r="B369" s="110">
        <v>365</v>
      </c>
      <c r="C369" s="120" t="s">
        <v>1118</v>
      </c>
      <c r="D369" s="116" t="s">
        <v>1337</v>
      </c>
      <c r="E369" s="121">
        <v>3</v>
      </c>
      <c r="F369" s="122">
        <v>0.5</v>
      </c>
      <c r="G369" s="129">
        <v>66.2</v>
      </c>
      <c r="H369" s="268" t="s">
        <v>956</v>
      </c>
      <c r="I369" s="183">
        <v>500</v>
      </c>
      <c r="J369" s="444">
        <f t="shared" si="5"/>
        <v>154.28571428571428</v>
      </c>
      <c r="K369" s="526">
        <v>70</v>
      </c>
      <c r="L369" s="526"/>
      <c r="M369" s="792">
        <v>0.01</v>
      </c>
      <c r="N369" s="322"/>
      <c r="O369" s="793" t="s">
        <v>1634</v>
      </c>
      <c r="P369" s="257">
        <v>20.8</v>
      </c>
      <c r="Q369" s="327" t="s">
        <v>530</v>
      </c>
    </row>
    <row r="370" spans="2:18" x14ac:dyDescent="0.15">
      <c r="B370" s="110">
        <v>366</v>
      </c>
      <c r="C370" s="133" t="s">
        <v>199</v>
      </c>
      <c r="D370" s="134"/>
      <c r="E370" s="135">
        <v>1</v>
      </c>
      <c r="F370" s="136">
        <v>4.2</v>
      </c>
      <c r="G370" s="137">
        <v>302.39999999999998</v>
      </c>
      <c r="H370" s="268" t="s">
        <v>432</v>
      </c>
      <c r="I370" s="261" t="s">
        <v>697</v>
      </c>
      <c r="J370" s="444" t="e">
        <f t="shared" si="5"/>
        <v>#DIV/0!</v>
      </c>
      <c r="K370" s="259"/>
      <c r="L370" s="259"/>
      <c r="M370" s="264"/>
      <c r="N370" s="322"/>
      <c r="O370" s="320" t="s">
        <v>528</v>
      </c>
      <c r="P370" s="257">
        <v>20.8</v>
      </c>
      <c r="Q370" s="321" t="s">
        <v>531</v>
      </c>
    </row>
    <row r="371" spans="2:18" x14ac:dyDescent="0.15">
      <c r="B371" s="110">
        <v>367</v>
      </c>
      <c r="C371" s="133" t="s">
        <v>1345</v>
      </c>
      <c r="D371" s="112" t="s">
        <v>1902</v>
      </c>
      <c r="E371" s="261">
        <v>1</v>
      </c>
      <c r="F371" s="1055">
        <v>1.3</v>
      </c>
      <c r="G371" s="137">
        <v>106</v>
      </c>
      <c r="H371" s="268" t="s">
        <v>432</v>
      </c>
      <c r="I371" s="261" t="s">
        <v>978</v>
      </c>
      <c r="J371" s="444">
        <f t="shared" si="5"/>
        <v>40</v>
      </c>
      <c r="K371" s="259">
        <v>90</v>
      </c>
      <c r="L371" s="259"/>
      <c r="M371" s="1054">
        <v>3.2000000000000001E-2</v>
      </c>
      <c r="N371" s="928" t="s">
        <v>532</v>
      </c>
      <c r="O371" s="793"/>
      <c r="P371" s="257">
        <v>20.8</v>
      </c>
      <c r="Q371" s="321" t="s">
        <v>531</v>
      </c>
    </row>
    <row r="372" spans="2:18" x14ac:dyDescent="0.15">
      <c r="B372" s="110">
        <v>368</v>
      </c>
      <c r="C372" s="133" t="s">
        <v>200</v>
      </c>
      <c r="D372" s="116" t="s">
        <v>169</v>
      </c>
      <c r="E372" s="135">
        <v>1</v>
      </c>
      <c r="F372" s="136">
        <v>1.6</v>
      </c>
      <c r="G372" s="137">
        <v>90.4</v>
      </c>
      <c r="H372" s="268" t="s">
        <v>432</v>
      </c>
      <c r="I372" s="261">
        <v>400</v>
      </c>
      <c r="J372" s="444">
        <f t="shared" si="5"/>
        <v>36</v>
      </c>
      <c r="K372" s="259">
        <v>100</v>
      </c>
      <c r="L372" s="259"/>
      <c r="M372" s="264">
        <v>2.1999999999999999E-2</v>
      </c>
      <c r="N372" s="322"/>
      <c r="O372" s="320"/>
      <c r="P372" s="257">
        <v>20.8</v>
      </c>
      <c r="Q372" s="321" t="s">
        <v>531</v>
      </c>
    </row>
    <row r="373" spans="2:18" x14ac:dyDescent="0.15">
      <c r="B373" s="110">
        <v>369</v>
      </c>
      <c r="C373" s="133" t="s">
        <v>958</v>
      </c>
      <c r="D373" s="112" t="s">
        <v>692</v>
      </c>
      <c r="E373" s="138">
        <v>2</v>
      </c>
      <c r="F373" s="139">
        <v>0.34</v>
      </c>
      <c r="G373" s="140">
        <v>28.1</v>
      </c>
      <c r="H373" s="268" t="s">
        <v>959</v>
      </c>
      <c r="I373" s="261">
        <v>400</v>
      </c>
      <c r="J373" s="444">
        <f t="shared" si="5"/>
        <v>110.76923076923077</v>
      </c>
      <c r="K373" s="257">
        <v>65</v>
      </c>
      <c r="L373" s="257"/>
      <c r="M373" s="264"/>
      <c r="N373" s="322"/>
      <c r="O373" s="320"/>
      <c r="P373" s="257">
        <v>20.8</v>
      </c>
      <c r="Q373" s="153"/>
    </row>
    <row r="374" spans="2:18" x14ac:dyDescent="0.15">
      <c r="B374" s="110">
        <v>370</v>
      </c>
      <c r="C374" s="133" t="s">
        <v>960</v>
      </c>
      <c r="D374" s="112" t="s">
        <v>961</v>
      </c>
      <c r="E374" s="135">
        <v>3</v>
      </c>
      <c r="F374" s="134">
        <v>1.9</v>
      </c>
      <c r="G374" s="137">
        <v>139</v>
      </c>
      <c r="H374" s="268" t="s">
        <v>433</v>
      </c>
      <c r="I374" s="261">
        <v>500</v>
      </c>
      <c r="J374" s="444">
        <f t="shared" si="5"/>
        <v>77.142857142857139</v>
      </c>
      <c r="K374" s="257">
        <v>140</v>
      </c>
      <c r="L374" s="257"/>
      <c r="M374" s="264"/>
      <c r="N374" s="322"/>
      <c r="O374" s="320"/>
      <c r="P374" s="257">
        <v>20.8</v>
      </c>
      <c r="Q374" s="321" t="s">
        <v>533</v>
      </c>
    </row>
    <row r="375" spans="2:18" x14ac:dyDescent="0.15">
      <c r="B375" s="110">
        <v>371</v>
      </c>
      <c r="C375" s="133" t="s">
        <v>962</v>
      </c>
      <c r="D375" s="116" t="s">
        <v>961</v>
      </c>
      <c r="E375" s="135">
        <v>3</v>
      </c>
      <c r="F375" s="134">
        <v>1</v>
      </c>
      <c r="G375" s="137">
        <v>79.7</v>
      </c>
      <c r="H375" s="268" t="s">
        <v>963</v>
      </c>
      <c r="I375" s="261">
        <v>400</v>
      </c>
      <c r="J375" s="444">
        <f t="shared" si="5"/>
        <v>98.181818181818187</v>
      </c>
      <c r="K375" s="257">
        <v>110</v>
      </c>
      <c r="L375" s="257"/>
      <c r="M375" s="264"/>
      <c r="N375" s="322" t="s">
        <v>534</v>
      </c>
      <c r="O375" s="320"/>
      <c r="P375" s="257">
        <v>25.92</v>
      </c>
      <c r="Q375" s="321" t="s">
        <v>535</v>
      </c>
    </row>
    <row r="376" spans="2:18" x14ac:dyDescent="0.15">
      <c r="B376" s="110">
        <v>372</v>
      </c>
      <c r="C376" s="141" t="s">
        <v>964</v>
      </c>
      <c r="D376" s="116" t="s">
        <v>692</v>
      </c>
      <c r="E376" s="142">
        <v>3</v>
      </c>
      <c r="F376" s="143">
        <v>0.09</v>
      </c>
      <c r="G376" s="132">
        <v>18.600000000000001</v>
      </c>
      <c r="H376" s="268" t="s">
        <v>965</v>
      </c>
      <c r="I376" s="183">
        <v>350</v>
      </c>
      <c r="J376" s="444">
        <f t="shared" si="5"/>
        <v>180</v>
      </c>
      <c r="K376" s="257">
        <v>60</v>
      </c>
      <c r="L376" s="257"/>
      <c r="M376" s="264"/>
      <c r="N376" s="322"/>
      <c r="O376" s="320"/>
      <c r="P376" s="257">
        <v>20.8</v>
      </c>
      <c r="Q376" s="321" t="s">
        <v>536</v>
      </c>
    </row>
    <row r="377" spans="2:18" x14ac:dyDescent="0.15">
      <c r="B377" s="110">
        <v>373</v>
      </c>
      <c r="C377" s="141" t="s">
        <v>966</v>
      </c>
      <c r="D377" s="116" t="s">
        <v>692</v>
      </c>
      <c r="E377" s="142">
        <v>3</v>
      </c>
      <c r="F377" s="143">
        <v>0.17</v>
      </c>
      <c r="G377" s="132">
        <v>34.43</v>
      </c>
      <c r="H377" s="268" t="s">
        <v>967</v>
      </c>
      <c r="I377" s="183">
        <v>300</v>
      </c>
      <c r="J377" s="444">
        <f t="shared" si="5"/>
        <v>108</v>
      </c>
      <c r="K377" s="257">
        <v>100</v>
      </c>
      <c r="L377" s="257"/>
      <c r="M377" s="264"/>
      <c r="N377" s="322"/>
      <c r="O377" s="320"/>
      <c r="P377" s="257">
        <v>20.8</v>
      </c>
      <c r="Q377" s="321" t="s">
        <v>537</v>
      </c>
    </row>
    <row r="378" spans="2:18" x14ac:dyDescent="0.15">
      <c r="B378" s="110">
        <v>374</v>
      </c>
      <c r="C378" s="141" t="s">
        <v>201</v>
      </c>
      <c r="D378" s="116" t="s">
        <v>692</v>
      </c>
      <c r="E378" s="142">
        <v>4</v>
      </c>
      <c r="F378" s="143">
        <v>0.2</v>
      </c>
      <c r="G378" s="132">
        <v>35.909999999999997</v>
      </c>
      <c r="H378" s="268" t="s">
        <v>434</v>
      </c>
      <c r="I378" s="183">
        <v>300</v>
      </c>
      <c r="J378" s="444" t="e">
        <f t="shared" si="5"/>
        <v>#DIV/0!</v>
      </c>
      <c r="K378" s="257"/>
      <c r="L378" s="257"/>
      <c r="M378" s="264"/>
      <c r="N378" s="322"/>
      <c r="O378" s="320"/>
      <c r="P378" s="257">
        <v>20.3</v>
      </c>
      <c r="Q378" s="321" t="s">
        <v>537</v>
      </c>
    </row>
    <row r="379" spans="2:18" x14ac:dyDescent="0.15">
      <c r="B379" s="110">
        <v>375</v>
      </c>
      <c r="C379" s="141" t="s">
        <v>202</v>
      </c>
      <c r="D379" s="116" t="s">
        <v>692</v>
      </c>
      <c r="E379" s="142">
        <v>5</v>
      </c>
      <c r="F379" s="143">
        <v>0.08</v>
      </c>
      <c r="G379" s="132">
        <v>26.86</v>
      </c>
      <c r="H379" s="268"/>
      <c r="I379" s="183">
        <v>300</v>
      </c>
      <c r="J379" s="444">
        <f t="shared" si="5"/>
        <v>300</v>
      </c>
      <c r="K379" s="257">
        <v>60</v>
      </c>
      <c r="L379" s="257"/>
      <c r="M379" s="264"/>
      <c r="N379" s="322"/>
      <c r="O379" s="320"/>
      <c r="P379" s="257">
        <v>20.3</v>
      </c>
      <c r="Q379" s="321" t="s">
        <v>537</v>
      </c>
    </row>
    <row r="380" spans="2:18" x14ac:dyDescent="0.15">
      <c r="B380" s="110">
        <v>376</v>
      </c>
      <c r="C380" s="141" t="s">
        <v>968</v>
      </c>
      <c r="D380" s="116" t="s">
        <v>692</v>
      </c>
      <c r="E380" s="142">
        <v>1</v>
      </c>
      <c r="F380" s="143">
        <v>0.56999999999999995</v>
      </c>
      <c r="G380" s="132">
        <v>88</v>
      </c>
      <c r="H380" s="268"/>
      <c r="I380" s="183">
        <v>300</v>
      </c>
      <c r="J380" s="444">
        <f t="shared" si="5"/>
        <v>42.352941176470587</v>
      </c>
      <c r="K380" s="257">
        <v>85</v>
      </c>
      <c r="L380" s="257"/>
      <c r="M380" s="264"/>
      <c r="N380" s="322"/>
      <c r="O380" s="320"/>
      <c r="P380" s="257">
        <v>20.8</v>
      </c>
      <c r="Q380" s="321" t="s">
        <v>538</v>
      </c>
    </row>
    <row r="381" spans="2:18" x14ac:dyDescent="0.15">
      <c r="B381" s="110">
        <v>377</v>
      </c>
      <c r="C381" s="141" t="s">
        <v>969</v>
      </c>
      <c r="D381" s="116" t="s">
        <v>692</v>
      </c>
      <c r="E381" s="142">
        <v>3</v>
      </c>
      <c r="F381" s="143">
        <v>0.12</v>
      </c>
      <c r="G381" s="132">
        <v>31.96</v>
      </c>
      <c r="H381" s="268" t="s">
        <v>970</v>
      </c>
      <c r="I381" s="183">
        <v>350</v>
      </c>
      <c r="J381" s="444">
        <f t="shared" si="5"/>
        <v>154.28571428571428</v>
      </c>
      <c r="K381" s="257">
        <v>70</v>
      </c>
      <c r="L381" s="257"/>
      <c r="M381" s="264"/>
      <c r="N381" s="322"/>
      <c r="O381" s="320"/>
      <c r="P381" s="257">
        <v>20.8</v>
      </c>
      <c r="Q381" s="321" t="s">
        <v>538</v>
      </c>
    </row>
    <row r="382" spans="2:18" x14ac:dyDescent="0.15">
      <c r="B382" s="110">
        <v>378</v>
      </c>
      <c r="C382" s="141" t="s">
        <v>971</v>
      </c>
      <c r="D382" s="116" t="s">
        <v>692</v>
      </c>
      <c r="E382" s="142">
        <v>4</v>
      </c>
      <c r="F382" s="143"/>
      <c r="G382" s="132">
        <v>54.9</v>
      </c>
      <c r="H382" s="268" t="s">
        <v>972</v>
      </c>
      <c r="I382" s="183" t="s">
        <v>748</v>
      </c>
      <c r="J382" s="444" t="e">
        <f t="shared" si="5"/>
        <v>#DIV/0!</v>
      </c>
      <c r="K382" s="257"/>
      <c r="L382" s="257"/>
      <c r="M382" s="264"/>
      <c r="N382" s="322"/>
      <c r="O382" s="320"/>
      <c r="P382" s="257">
        <v>20.8</v>
      </c>
      <c r="Q382" s="321"/>
    </row>
    <row r="383" spans="2:18" x14ac:dyDescent="0.15">
      <c r="B383" s="110">
        <v>379</v>
      </c>
      <c r="C383" s="111" t="s">
        <v>973</v>
      </c>
      <c r="D383" s="116" t="s">
        <v>692</v>
      </c>
      <c r="E383" s="113">
        <v>1</v>
      </c>
      <c r="F383" s="114">
        <v>9.2799999999999994</v>
      </c>
      <c r="G383" s="115">
        <v>527.29999999999995</v>
      </c>
      <c r="H383" s="268" t="s">
        <v>974</v>
      </c>
      <c r="I383" s="183">
        <v>500</v>
      </c>
      <c r="J383" s="444">
        <f t="shared" si="5"/>
        <v>24</v>
      </c>
      <c r="K383" s="257">
        <v>150</v>
      </c>
      <c r="L383" s="257"/>
      <c r="M383" s="264"/>
      <c r="N383" s="322"/>
      <c r="O383" s="320"/>
      <c r="P383" s="257">
        <v>20.8</v>
      </c>
      <c r="Q383" s="321"/>
    </row>
    <row r="384" spans="2:18" ht="60" x14ac:dyDescent="0.15">
      <c r="B384" s="110">
        <v>380</v>
      </c>
      <c r="C384" s="141" t="s">
        <v>975</v>
      </c>
      <c r="D384" s="116" t="s">
        <v>976</v>
      </c>
      <c r="E384" s="142">
        <v>1</v>
      </c>
      <c r="F384" s="143">
        <v>1.26</v>
      </c>
      <c r="G384" s="132">
        <v>120</v>
      </c>
      <c r="H384" s="268" t="s">
        <v>977</v>
      </c>
      <c r="I384" s="183" t="s">
        <v>978</v>
      </c>
      <c r="J384" s="444">
        <f t="shared" si="5"/>
        <v>55.384615384615387</v>
      </c>
      <c r="K384" s="257">
        <v>65</v>
      </c>
      <c r="L384" s="257"/>
      <c r="M384" s="264">
        <v>2.5999999999999999E-2</v>
      </c>
      <c r="N384" s="322" t="s">
        <v>539</v>
      </c>
      <c r="O384" s="320"/>
      <c r="P384" s="257">
        <v>20.8</v>
      </c>
      <c r="Q384" s="321" t="s">
        <v>540</v>
      </c>
      <c r="R384" s="146" t="s">
        <v>541</v>
      </c>
    </row>
    <row r="385" spans="2:18" x14ac:dyDescent="0.15">
      <c r="B385" s="110">
        <v>381</v>
      </c>
      <c r="C385" s="144" t="s">
        <v>979</v>
      </c>
      <c r="D385" s="116" t="s">
        <v>692</v>
      </c>
      <c r="E385" s="142">
        <v>2</v>
      </c>
      <c r="F385" s="143">
        <v>0.18</v>
      </c>
      <c r="G385" s="132">
        <v>23</v>
      </c>
      <c r="H385" s="268" t="s">
        <v>980</v>
      </c>
      <c r="I385" s="183">
        <v>400</v>
      </c>
      <c r="J385" s="444">
        <f t="shared" si="5"/>
        <v>80</v>
      </c>
      <c r="K385" s="257">
        <v>90</v>
      </c>
      <c r="L385" s="257"/>
      <c r="M385" s="264"/>
      <c r="N385" s="322"/>
      <c r="O385" s="320"/>
      <c r="P385" s="257">
        <v>20.8</v>
      </c>
      <c r="Q385" s="321" t="s">
        <v>542</v>
      </c>
    </row>
    <row r="386" spans="2:18" x14ac:dyDescent="0.15">
      <c r="B386" s="110">
        <v>382</v>
      </c>
      <c r="C386" s="144" t="s">
        <v>981</v>
      </c>
      <c r="D386" s="116" t="s">
        <v>692</v>
      </c>
      <c r="E386" s="142">
        <v>2</v>
      </c>
      <c r="F386" s="143">
        <v>0.52</v>
      </c>
      <c r="G386" s="132">
        <v>58</v>
      </c>
      <c r="H386" s="268" t="s">
        <v>982</v>
      </c>
      <c r="I386" s="183">
        <v>400</v>
      </c>
      <c r="J386" s="444">
        <f t="shared" si="5"/>
        <v>80</v>
      </c>
      <c r="K386" s="257">
        <v>90</v>
      </c>
      <c r="L386" s="257"/>
      <c r="M386" s="264"/>
      <c r="N386" s="322"/>
      <c r="O386" s="320"/>
      <c r="P386" s="257">
        <v>20.3</v>
      </c>
      <c r="Q386" s="321" t="s">
        <v>543</v>
      </c>
    </row>
    <row r="387" spans="2:18" x14ac:dyDescent="0.15">
      <c r="B387" s="110">
        <v>383</v>
      </c>
      <c r="C387" s="141" t="s">
        <v>983</v>
      </c>
      <c r="D387" s="116" t="s">
        <v>697</v>
      </c>
      <c r="E387" s="142">
        <v>1</v>
      </c>
      <c r="F387" s="143">
        <v>2.75</v>
      </c>
      <c r="G387" s="132">
        <v>334</v>
      </c>
      <c r="H387" s="268" t="s">
        <v>984</v>
      </c>
      <c r="I387" s="183" t="s">
        <v>697</v>
      </c>
      <c r="J387" s="444" t="e">
        <f t="shared" si="5"/>
        <v>#DIV/0!</v>
      </c>
      <c r="K387" s="257"/>
      <c r="L387" s="257"/>
      <c r="M387" s="264"/>
      <c r="N387" s="322"/>
      <c r="O387" s="320" t="s">
        <v>544</v>
      </c>
      <c r="P387" s="257">
        <v>32.29</v>
      </c>
      <c r="Q387" s="321"/>
      <c r="R387" s="146" t="s">
        <v>545</v>
      </c>
    </row>
    <row r="388" spans="2:18" ht="48" x14ac:dyDescent="0.15">
      <c r="B388" s="110">
        <v>384</v>
      </c>
      <c r="C388" s="141" t="s">
        <v>203</v>
      </c>
      <c r="D388" s="116" t="s">
        <v>985</v>
      </c>
      <c r="E388" s="142">
        <v>1</v>
      </c>
      <c r="F388" s="143">
        <v>2.1</v>
      </c>
      <c r="G388" s="132">
        <v>256.5</v>
      </c>
      <c r="H388" s="268" t="s">
        <v>984</v>
      </c>
      <c r="I388" s="183" t="s">
        <v>978</v>
      </c>
      <c r="J388" s="444">
        <f t="shared" si="5"/>
        <v>37.5</v>
      </c>
      <c r="K388" s="257">
        <v>96</v>
      </c>
      <c r="L388" s="257"/>
      <c r="M388" s="264"/>
      <c r="N388" s="322" t="s">
        <v>546</v>
      </c>
      <c r="O388" s="320"/>
      <c r="P388" s="433">
        <v>23</v>
      </c>
      <c r="Q388" s="321"/>
    </row>
    <row r="389" spans="2:18" ht="24" x14ac:dyDescent="0.15">
      <c r="B389" s="110">
        <v>385</v>
      </c>
      <c r="C389" s="141" t="s">
        <v>204</v>
      </c>
      <c r="D389" s="116" t="s">
        <v>692</v>
      </c>
      <c r="E389" s="142">
        <v>2</v>
      </c>
      <c r="F389" s="143">
        <v>0.65</v>
      </c>
      <c r="G389" s="132">
        <v>75</v>
      </c>
      <c r="H389" s="268" t="s">
        <v>984</v>
      </c>
      <c r="I389" s="183">
        <v>400</v>
      </c>
      <c r="J389" s="444">
        <f>3600/K389*E389</f>
        <v>84.705882352941174</v>
      </c>
      <c r="K389" s="257">
        <v>85</v>
      </c>
      <c r="L389" s="257"/>
      <c r="M389" s="264"/>
      <c r="N389" s="322" t="s">
        <v>547</v>
      </c>
      <c r="O389" s="320"/>
      <c r="P389" s="433">
        <v>23</v>
      </c>
      <c r="Q389" s="321"/>
    </row>
    <row r="390" spans="2:18" x14ac:dyDescent="0.15">
      <c r="B390" s="110">
        <v>386</v>
      </c>
      <c r="C390" s="141" t="s">
        <v>986</v>
      </c>
      <c r="D390" s="116" t="s">
        <v>692</v>
      </c>
      <c r="E390" s="142">
        <v>1</v>
      </c>
      <c r="F390" s="143">
        <v>0.69</v>
      </c>
      <c r="G390" s="132">
        <v>95</v>
      </c>
      <c r="H390" s="268" t="s">
        <v>435</v>
      </c>
      <c r="I390" s="183">
        <v>400</v>
      </c>
      <c r="J390" s="444">
        <f>3600/K390*E390</f>
        <v>38.297872340425535</v>
      </c>
      <c r="K390" s="257">
        <v>94</v>
      </c>
      <c r="L390" s="257"/>
      <c r="M390" s="264"/>
      <c r="N390" s="322"/>
      <c r="O390" s="320"/>
      <c r="P390" s="433">
        <v>23</v>
      </c>
      <c r="Q390" s="321" t="s">
        <v>548</v>
      </c>
    </row>
    <row r="391" spans="2:18" x14ac:dyDescent="0.15">
      <c r="B391" s="110">
        <v>387</v>
      </c>
      <c r="C391" s="141" t="s">
        <v>987</v>
      </c>
      <c r="D391" s="116" t="s">
        <v>692</v>
      </c>
      <c r="E391" s="142">
        <v>1</v>
      </c>
      <c r="F391" s="143">
        <v>4.95</v>
      </c>
      <c r="G391" s="132">
        <v>500</v>
      </c>
      <c r="H391" s="268" t="s">
        <v>436</v>
      </c>
      <c r="I391" s="183">
        <v>400</v>
      </c>
      <c r="J391" s="269"/>
      <c r="K391" s="257"/>
      <c r="L391" s="257"/>
      <c r="M391" s="264"/>
      <c r="N391" s="322"/>
      <c r="O391" s="320"/>
      <c r="P391" s="257">
        <v>20.3</v>
      </c>
      <c r="Q391" s="321" t="s">
        <v>548</v>
      </c>
    </row>
    <row r="392" spans="2:18" x14ac:dyDescent="0.15">
      <c r="B392" s="110">
        <v>388</v>
      </c>
      <c r="C392" s="141" t="s">
        <v>988</v>
      </c>
      <c r="D392" s="116" t="s">
        <v>692</v>
      </c>
      <c r="E392" s="142">
        <v>1</v>
      </c>
      <c r="F392" s="143">
        <v>4.95</v>
      </c>
      <c r="G392" s="132">
        <v>500</v>
      </c>
      <c r="H392" s="268" t="s">
        <v>437</v>
      </c>
      <c r="I392" s="183">
        <v>400</v>
      </c>
      <c r="J392" s="269" t="str">
        <f>IF(K392,3600/K392*E392,"")</f>
        <v/>
      </c>
      <c r="K392" s="257"/>
      <c r="L392" s="257"/>
      <c r="M392" s="264"/>
      <c r="N392" s="322"/>
      <c r="O392" s="320"/>
      <c r="P392" s="257">
        <v>20.8</v>
      </c>
      <c r="Q392" s="321" t="s">
        <v>548</v>
      </c>
    </row>
    <row r="393" spans="2:18" x14ac:dyDescent="0.15">
      <c r="B393" s="110">
        <v>389</v>
      </c>
      <c r="C393" s="141" t="s">
        <v>205</v>
      </c>
      <c r="D393" s="116" t="s">
        <v>692</v>
      </c>
      <c r="E393" s="142">
        <v>1</v>
      </c>
      <c r="F393" s="143">
        <v>3.5</v>
      </c>
      <c r="G393" s="132">
        <v>353.5</v>
      </c>
      <c r="H393" s="268"/>
      <c r="I393" s="183">
        <v>400</v>
      </c>
      <c r="J393" s="269">
        <f>IF(K393,3600/K393*E393,"")</f>
        <v>30</v>
      </c>
      <c r="K393" s="257">
        <v>120</v>
      </c>
      <c r="L393" s="257">
        <v>47</v>
      </c>
      <c r="M393" s="264"/>
      <c r="N393" s="322"/>
      <c r="O393" s="320"/>
      <c r="P393" s="433">
        <v>23</v>
      </c>
      <c r="Q393" s="321" t="s">
        <v>548</v>
      </c>
    </row>
    <row r="394" spans="2:18" x14ac:dyDescent="0.15">
      <c r="B394" s="110">
        <v>390</v>
      </c>
      <c r="C394" s="141" t="s">
        <v>206</v>
      </c>
      <c r="D394" s="116" t="s">
        <v>692</v>
      </c>
      <c r="E394" s="142">
        <v>1</v>
      </c>
      <c r="F394" s="143">
        <v>1.45</v>
      </c>
      <c r="G394" s="132">
        <v>146.5</v>
      </c>
      <c r="H394" s="299"/>
      <c r="I394" s="183">
        <v>400</v>
      </c>
      <c r="J394" s="269">
        <f>IF(K394,3600/K394*E394,"")</f>
        <v>39.130434782608695</v>
      </c>
      <c r="K394" s="257">
        <v>92</v>
      </c>
      <c r="L394" s="257">
        <v>85</v>
      </c>
      <c r="M394" s="264"/>
      <c r="N394" s="322"/>
      <c r="O394" s="320"/>
      <c r="P394" s="257">
        <v>20.8</v>
      </c>
      <c r="Q394" s="321" t="s">
        <v>548</v>
      </c>
    </row>
    <row r="395" spans="2:18" x14ac:dyDescent="0.15">
      <c r="B395" s="110">
        <v>391</v>
      </c>
      <c r="C395" s="141" t="s">
        <v>989</v>
      </c>
      <c r="D395" s="116" t="s">
        <v>697</v>
      </c>
      <c r="E395" s="121">
        <v>1</v>
      </c>
      <c r="F395" s="143"/>
      <c r="G395" s="132">
        <v>1820</v>
      </c>
      <c r="H395" s="268" t="s">
        <v>990</v>
      </c>
      <c r="J395" s="269" t="str">
        <f t="shared" ref="J395:J400" si="6">IF(K395,3600/K395*E395,"")</f>
        <v/>
      </c>
      <c r="K395" s="257"/>
      <c r="L395" s="257"/>
      <c r="M395" s="264"/>
      <c r="N395" s="322"/>
      <c r="O395" s="320"/>
      <c r="P395" s="257">
        <v>25.8</v>
      </c>
      <c r="Q395" s="321"/>
    </row>
    <row r="396" spans="2:18" x14ac:dyDescent="0.15">
      <c r="B396" s="110">
        <v>392</v>
      </c>
      <c r="C396" s="141" t="s">
        <v>991</v>
      </c>
      <c r="D396" s="145" t="s">
        <v>992</v>
      </c>
      <c r="E396" s="121">
        <v>1</v>
      </c>
      <c r="F396" s="158">
        <v>3.2</v>
      </c>
      <c r="G396" s="132">
        <v>620</v>
      </c>
      <c r="H396" s="268" t="s">
        <v>990</v>
      </c>
      <c r="I396" s="183">
        <v>935</v>
      </c>
      <c r="J396" s="269">
        <f t="shared" si="6"/>
        <v>15</v>
      </c>
      <c r="K396" s="257">
        <v>240</v>
      </c>
      <c r="L396" s="257"/>
      <c r="M396" s="264">
        <v>0.1</v>
      </c>
      <c r="N396" s="322"/>
      <c r="O396" s="320"/>
      <c r="P396" s="257">
        <v>20.8</v>
      </c>
      <c r="Q396" s="321"/>
    </row>
    <row r="397" spans="2:18" x14ac:dyDescent="0.15">
      <c r="B397" s="110">
        <v>393</v>
      </c>
      <c r="C397" s="141" t="s">
        <v>207</v>
      </c>
      <c r="D397" s="112" t="s">
        <v>145</v>
      </c>
      <c r="E397" s="121">
        <v>1</v>
      </c>
      <c r="F397" s="392">
        <v>6.2</v>
      </c>
      <c r="G397" s="132">
        <v>500</v>
      </c>
      <c r="H397" s="268" t="s">
        <v>990</v>
      </c>
      <c r="I397" s="183">
        <v>500</v>
      </c>
      <c r="J397" s="269">
        <f t="shared" si="6"/>
        <v>20</v>
      </c>
      <c r="K397" s="257">
        <v>180</v>
      </c>
      <c r="L397" s="257">
        <v>60</v>
      </c>
      <c r="M397" s="264"/>
      <c r="N397" s="322"/>
      <c r="O397" s="320"/>
      <c r="P397" s="257">
        <v>20.8</v>
      </c>
      <c r="Q397" s="321"/>
    </row>
    <row r="398" spans="2:18" x14ac:dyDescent="0.15">
      <c r="B398" s="110">
        <v>394</v>
      </c>
      <c r="C398" s="141" t="s">
        <v>208</v>
      </c>
      <c r="D398" s="112" t="s">
        <v>145</v>
      </c>
      <c r="E398" s="121">
        <v>1</v>
      </c>
      <c r="F398" s="147">
        <v>4.2</v>
      </c>
      <c r="G398" s="129">
        <v>400</v>
      </c>
      <c r="H398" s="268" t="s">
        <v>990</v>
      </c>
      <c r="I398" s="183">
        <v>500</v>
      </c>
      <c r="J398" s="269">
        <f t="shared" si="6"/>
        <v>19.45945945945946</v>
      </c>
      <c r="K398" s="257">
        <v>185</v>
      </c>
      <c r="L398" s="257"/>
      <c r="M398" s="264"/>
      <c r="N398" s="322"/>
      <c r="O398" s="320"/>
      <c r="P398" s="257">
        <v>20.8</v>
      </c>
      <c r="Q398" s="321"/>
    </row>
    <row r="399" spans="2:18" x14ac:dyDescent="0.15">
      <c r="B399" s="110">
        <v>395</v>
      </c>
      <c r="C399" s="141" t="s">
        <v>209</v>
      </c>
      <c r="D399" s="112" t="s">
        <v>145</v>
      </c>
      <c r="E399" s="121">
        <v>1</v>
      </c>
      <c r="F399" s="122">
        <v>3.28</v>
      </c>
      <c r="G399" s="129">
        <v>300</v>
      </c>
      <c r="H399" s="268" t="s">
        <v>990</v>
      </c>
      <c r="I399" s="183">
        <v>500</v>
      </c>
      <c r="J399" s="269">
        <f t="shared" si="6"/>
        <v>19.047619047619047</v>
      </c>
      <c r="K399" s="257">
        <v>189</v>
      </c>
      <c r="L399" s="257">
        <v>150</v>
      </c>
      <c r="M399" s="264"/>
      <c r="N399" s="322"/>
      <c r="O399" s="320"/>
      <c r="P399" s="257">
        <v>22.3</v>
      </c>
      <c r="Q399" s="321"/>
    </row>
    <row r="400" spans="2:18" x14ac:dyDescent="0.15">
      <c r="B400" s="110">
        <v>396</v>
      </c>
      <c r="C400" s="120"/>
      <c r="D400" s="112"/>
      <c r="E400" s="121"/>
      <c r="F400" s="122"/>
      <c r="G400" s="129"/>
      <c r="H400" s="268"/>
      <c r="I400" s="183"/>
      <c r="J400" s="269" t="str">
        <f t="shared" si="6"/>
        <v/>
      </c>
      <c r="K400" s="257"/>
      <c r="L400" s="257"/>
      <c r="M400" s="264"/>
      <c r="N400" s="322"/>
      <c r="O400" s="320"/>
      <c r="P400" s="257">
        <v>20.8</v>
      </c>
      <c r="Q400" s="321"/>
    </row>
    <row r="401" spans="2:17" x14ac:dyDescent="0.15">
      <c r="B401" s="110">
        <v>397</v>
      </c>
      <c r="C401" s="120" t="s">
        <v>993</v>
      </c>
      <c r="D401" s="112"/>
      <c r="E401" s="121"/>
      <c r="F401" s="122"/>
      <c r="G401" s="129">
        <v>1310</v>
      </c>
      <c r="H401" s="268" t="s">
        <v>438</v>
      </c>
      <c r="I401" s="183"/>
      <c r="J401" s="269"/>
      <c r="K401" s="257"/>
      <c r="L401" s="257"/>
      <c r="M401" s="264"/>
      <c r="N401" s="322"/>
      <c r="O401" s="320"/>
      <c r="P401" s="257">
        <v>20.8</v>
      </c>
      <c r="Q401" s="321"/>
    </row>
    <row r="402" spans="2:17" x14ac:dyDescent="0.15">
      <c r="B402" s="110">
        <v>398</v>
      </c>
      <c r="C402" s="120" t="s">
        <v>210</v>
      </c>
      <c r="D402" s="112" t="s">
        <v>692</v>
      </c>
      <c r="E402" s="121">
        <v>1</v>
      </c>
      <c r="F402" s="122">
        <v>4.3</v>
      </c>
      <c r="G402" s="129">
        <v>500</v>
      </c>
      <c r="H402" s="268" t="s">
        <v>438</v>
      </c>
      <c r="I402" s="183">
        <v>400</v>
      </c>
      <c r="J402" s="269">
        <f t="shared" ref="J402:J463" si="7">IF(K402,3600/K402*E402,"")</f>
        <v>21.176470588235293</v>
      </c>
      <c r="K402" s="257">
        <v>170</v>
      </c>
      <c r="L402" s="257"/>
      <c r="M402" s="264">
        <v>0.19400000000000001</v>
      </c>
      <c r="N402" s="322"/>
      <c r="O402" s="320"/>
      <c r="P402" s="257">
        <v>20.3</v>
      </c>
      <c r="Q402" s="321"/>
    </row>
    <row r="403" spans="2:17" x14ac:dyDescent="0.15">
      <c r="B403" s="110">
        <v>399</v>
      </c>
      <c r="C403" s="120" t="s">
        <v>211</v>
      </c>
      <c r="D403" s="145" t="s">
        <v>145</v>
      </c>
      <c r="E403" s="121">
        <v>1</v>
      </c>
      <c r="F403" s="122">
        <v>6.5</v>
      </c>
      <c r="G403" s="129">
        <v>560</v>
      </c>
      <c r="H403" s="268" t="s">
        <v>438</v>
      </c>
      <c r="I403" s="183">
        <v>500</v>
      </c>
      <c r="J403" s="269">
        <f t="shared" si="7"/>
        <v>15</v>
      </c>
      <c r="K403" s="257">
        <v>240</v>
      </c>
      <c r="L403" s="257">
        <v>75</v>
      </c>
      <c r="M403" s="264"/>
      <c r="N403" s="322"/>
      <c r="O403" s="320"/>
      <c r="P403" s="257">
        <v>20.8</v>
      </c>
      <c r="Q403" s="321"/>
    </row>
    <row r="404" spans="2:17" x14ac:dyDescent="0.15">
      <c r="B404" s="110">
        <v>400</v>
      </c>
      <c r="C404" s="120" t="s">
        <v>212</v>
      </c>
      <c r="D404" s="112" t="s">
        <v>692</v>
      </c>
      <c r="E404" s="121">
        <v>2</v>
      </c>
      <c r="F404" s="122">
        <v>1.76</v>
      </c>
      <c r="G404" s="129">
        <v>130</v>
      </c>
      <c r="H404" s="268" t="s">
        <v>438</v>
      </c>
      <c r="I404" s="183">
        <v>400</v>
      </c>
      <c r="J404" s="269">
        <f t="shared" si="7"/>
        <v>80</v>
      </c>
      <c r="K404" s="257">
        <v>90</v>
      </c>
      <c r="L404" s="257">
        <v>60</v>
      </c>
      <c r="M404" s="264"/>
      <c r="N404" s="322"/>
      <c r="O404" s="320"/>
      <c r="P404" s="257">
        <v>20.8</v>
      </c>
      <c r="Q404" s="321"/>
    </row>
    <row r="405" spans="2:17" x14ac:dyDescent="0.15">
      <c r="B405" s="110">
        <v>401</v>
      </c>
      <c r="C405" s="120" t="s">
        <v>1133</v>
      </c>
      <c r="D405" s="116" t="s">
        <v>961</v>
      </c>
      <c r="E405" s="121">
        <v>1</v>
      </c>
      <c r="F405" s="122">
        <v>0.85</v>
      </c>
      <c r="G405" s="148">
        <v>120</v>
      </c>
      <c r="H405" s="268" t="s">
        <v>438</v>
      </c>
      <c r="I405" s="183">
        <v>350</v>
      </c>
      <c r="J405" s="269">
        <f t="shared" si="7"/>
        <v>36</v>
      </c>
      <c r="K405" s="257">
        <v>100</v>
      </c>
      <c r="L405" s="257"/>
      <c r="M405" s="264"/>
      <c r="N405" s="322" t="s">
        <v>549</v>
      </c>
      <c r="O405" s="320"/>
      <c r="P405" s="257">
        <v>25.3</v>
      </c>
      <c r="Q405" s="321"/>
    </row>
    <row r="406" spans="2:17" x14ac:dyDescent="0.15">
      <c r="B406" s="110">
        <v>402</v>
      </c>
      <c r="C406" s="120" t="s">
        <v>994</v>
      </c>
      <c r="D406" s="112" t="s">
        <v>692</v>
      </c>
      <c r="E406" s="121">
        <v>1</v>
      </c>
      <c r="F406" s="122">
        <v>4.3</v>
      </c>
      <c r="G406" s="148">
        <v>900</v>
      </c>
      <c r="H406" s="268" t="s">
        <v>434</v>
      </c>
      <c r="I406" s="183">
        <v>400</v>
      </c>
      <c r="J406" s="269">
        <f t="shared" si="7"/>
        <v>25.714285714285715</v>
      </c>
      <c r="K406" s="257">
        <v>140</v>
      </c>
      <c r="L406" s="257"/>
      <c r="M406" s="264"/>
      <c r="N406" s="322"/>
      <c r="O406" s="320"/>
      <c r="P406" s="257">
        <v>20.8</v>
      </c>
      <c r="Q406" s="321"/>
    </row>
    <row r="407" spans="2:17" x14ac:dyDescent="0.15">
      <c r="B407" s="110">
        <v>403</v>
      </c>
      <c r="C407" s="120" t="s">
        <v>995</v>
      </c>
      <c r="D407" s="112" t="s">
        <v>692</v>
      </c>
      <c r="E407" s="121">
        <v>4</v>
      </c>
      <c r="F407" s="122">
        <v>0.18</v>
      </c>
      <c r="G407" s="148">
        <v>24</v>
      </c>
      <c r="H407" s="268"/>
      <c r="I407" s="183">
        <v>400</v>
      </c>
      <c r="J407" s="269">
        <f t="shared" si="7"/>
        <v>200</v>
      </c>
      <c r="K407" s="257">
        <v>72</v>
      </c>
      <c r="L407" s="257"/>
      <c r="M407" s="264"/>
      <c r="N407" s="322"/>
      <c r="O407" s="320"/>
      <c r="P407" s="257">
        <v>20.8</v>
      </c>
      <c r="Q407" s="321"/>
    </row>
    <row r="408" spans="2:17" x14ac:dyDescent="0.15">
      <c r="B408" s="110">
        <v>404</v>
      </c>
      <c r="C408" s="120" t="s">
        <v>133</v>
      </c>
      <c r="D408" s="112" t="s">
        <v>692</v>
      </c>
      <c r="E408" s="121">
        <v>3</v>
      </c>
      <c r="F408" s="122">
        <v>0.62</v>
      </c>
      <c r="G408" s="148">
        <v>62</v>
      </c>
      <c r="H408" s="268" t="s">
        <v>996</v>
      </c>
      <c r="I408" s="183">
        <v>350</v>
      </c>
      <c r="J408" s="269">
        <f t="shared" si="7"/>
        <v>45</v>
      </c>
      <c r="K408" s="257">
        <v>240</v>
      </c>
      <c r="L408" s="257"/>
      <c r="M408" s="264"/>
      <c r="N408" s="322"/>
      <c r="O408" s="320"/>
      <c r="P408" s="257">
        <v>20.8</v>
      </c>
      <c r="Q408" s="321"/>
    </row>
    <row r="409" spans="2:17" x14ac:dyDescent="0.15">
      <c r="B409" s="110">
        <v>405</v>
      </c>
      <c r="C409" s="111" t="s">
        <v>997</v>
      </c>
      <c r="D409" s="119" t="s">
        <v>694</v>
      </c>
      <c r="E409" s="113" t="s">
        <v>695</v>
      </c>
      <c r="F409" s="114">
        <v>10.9</v>
      </c>
      <c r="G409" s="115">
        <v>893</v>
      </c>
      <c r="H409" s="268" t="s">
        <v>761</v>
      </c>
      <c r="I409" s="183">
        <v>300</v>
      </c>
      <c r="J409" s="269" t="str">
        <f t="shared" si="7"/>
        <v/>
      </c>
      <c r="K409" s="257"/>
      <c r="L409" s="257"/>
      <c r="M409" s="264"/>
      <c r="N409" s="322"/>
      <c r="O409" s="320"/>
      <c r="P409" s="257">
        <v>20.8</v>
      </c>
      <c r="Q409" s="321"/>
    </row>
    <row r="410" spans="2:17" x14ac:dyDescent="0.15">
      <c r="B410" s="110">
        <v>406</v>
      </c>
      <c r="C410" s="111" t="s">
        <v>439</v>
      </c>
      <c r="D410" s="112" t="s">
        <v>692</v>
      </c>
      <c r="E410" s="113">
        <v>1</v>
      </c>
      <c r="F410" s="114">
        <v>7.8</v>
      </c>
      <c r="G410" s="393">
        <v>678.1</v>
      </c>
      <c r="H410" s="268" t="s">
        <v>611</v>
      </c>
      <c r="I410" s="183">
        <v>500</v>
      </c>
      <c r="J410" s="269">
        <f t="shared" si="7"/>
        <v>17.142857142857142</v>
      </c>
      <c r="K410" s="257">
        <v>210</v>
      </c>
      <c r="L410" s="257"/>
      <c r="M410" s="264"/>
      <c r="N410" s="322"/>
      <c r="O410" s="320" t="s">
        <v>500</v>
      </c>
      <c r="P410" s="257">
        <v>20.8</v>
      </c>
      <c r="Q410" s="321"/>
    </row>
    <row r="411" spans="2:17" x14ac:dyDescent="0.15">
      <c r="B411" s="110">
        <v>407</v>
      </c>
      <c r="C411" s="111" t="s">
        <v>998</v>
      </c>
      <c r="D411" s="112" t="s">
        <v>692</v>
      </c>
      <c r="E411" s="113">
        <v>1</v>
      </c>
      <c r="F411" s="114">
        <v>3.1</v>
      </c>
      <c r="G411" s="393">
        <v>214.9</v>
      </c>
      <c r="H411" s="268" t="s">
        <v>612</v>
      </c>
      <c r="I411" s="183">
        <v>400</v>
      </c>
      <c r="J411" s="269">
        <f t="shared" si="7"/>
        <v>34.285714285714285</v>
      </c>
      <c r="K411" s="257">
        <v>105</v>
      </c>
      <c r="L411" s="257"/>
      <c r="M411" s="264"/>
      <c r="N411" s="322"/>
      <c r="O411" s="320" t="s">
        <v>492</v>
      </c>
      <c r="P411" s="257">
        <v>20.3</v>
      </c>
      <c r="Q411" s="321"/>
    </row>
    <row r="412" spans="2:17" x14ac:dyDescent="0.15">
      <c r="B412" s="110">
        <v>408</v>
      </c>
      <c r="C412" s="111" t="s">
        <v>999</v>
      </c>
      <c r="D412" s="119" t="s">
        <v>694</v>
      </c>
      <c r="E412" s="113" t="s">
        <v>695</v>
      </c>
      <c r="F412" s="114">
        <v>10.9</v>
      </c>
      <c r="G412" s="115">
        <v>893</v>
      </c>
      <c r="H412" s="268" t="s">
        <v>1000</v>
      </c>
      <c r="I412" s="183">
        <v>300</v>
      </c>
      <c r="J412" s="269" t="str">
        <f t="shared" si="7"/>
        <v/>
      </c>
      <c r="K412" s="257"/>
      <c r="L412" s="257"/>
      <c r="M412" s="264"/>
      <c r="N412" s="322"/>
      <c r="O412" s="320"/>
      <c r="P412" s="433">
        <v>23</v>
      </c>
      <c r="Q412" s="321"/>
    </row>
    <row r="413" spans="2:17" ht="24" x14ac:dyDescent="0.15">
      <c r="B413" s="110">
        <v>409</v>
      </c>
      <c r="C413" s="111" t="s">
        <v>135</v>
      </c>
      <c r="D413" s="112" t="s">
        <v>692</v>
      </c>
      <c r="E413" s="113">
        <v>1</v>
      </c>
      <c r="F413" s="114">
        <v>7.8</v>
      </c>
      <c r="G413" s="118">
        <v>678.1</v>
      </c>
      <c r="H413" s="268" t="s">
        <v>613</v>
      </c>
      <c r="I413" s="183">
        <v>500</v>
      </c>
      <c r="J413" s="269">
        <f t="shared" si="7"/>
        <v>17.142857142857142</v>
      </c>
      <c r="K413" s="257">
        <v>210</v>
      </c>
      <c r="L413" s="257"/>
      <c r="M413" s="264"/>
      <c r="N413" s="322" t="s">
        <v>501</v>
      </c>
      <c r="O413" s="320" t="s">
        <v>500</v>
      </c>
      <c r="P413" s="257">
        <v>20.8</v>
      </c>
      <c r="Q413" s="321"/>
    </row>
    <row r="414" spans="2:17" x14ac:dyDescent="0.15">
      <c r="B414" s="110">
        <v>410</v>
      </c>
      <c r="C414" s="111" t="s">
        <v>1001</v>
      </c>
      <c r="D414" s="112" t="s">
        <v>692</v>
      </c>
      <c r="E414" s="113">
        <v>1</v>
      </c>
      <c r="F414" s="114">
        <v>3.1</v>
      </c>
      <c r="G414" s="118">
        <v>214.9</v>
      </c>
      <c r="H414" s="268" t="s">
        <v>614</v>
      </c>
      <c r="I414" s="183">
        <v>400</v>
      </c>
      <c r="J414" s="269">
        <f t="shared" si="7"/>
        <v>34.285714285714285</v>
      </c>
      <c r="K414" s="257">
        <v>105</v>
      </c>
      <c r="L414" s="257"/>
      <c r="M414" s="264"/>
      <c r="N414" s="322"/>
      <c r="O414" s="320" t="s">
        <v>492</v>
      </c>
      <c r="P414" s="257">
        <v>25.8</v>
      </c>
      <c r="Q414" s="321"/>
    </row>
    <row r="415" spans="2:17" x14ac:dyDescent="0.15">
      <c r="B415" s="110">
        <v>411</v>
      </c>
      <c r="C415" s="111" t="s">
        <v>1002</v>
      </c>
      <c r="D415" s="119" t="s">
        <v>694</v>
      </c>
      <c r="E415" s="113" t="s">
        <v>695</v>
      </c>
      <c r="F415" s="114">
        <v>11.63</v>
      </c>
      <c r="G415" s="115">
        <v>1018</v>
      </c>
      <c r="H415" s="268" t="s">
        <v>766</v>
      </c>
      <c r="I415" s="183"/>
      <c r="J415" s="269" t="str">
        <f t="shared" si="7"/>
        <v/>
      </c>
      <c r="K415" s="257"/>
      <c r="L415" s="257"/>
      <c r="M415" s="264"/>
      <c r="N415" s="322"/>
      <c r="O415" s="320"/>
      <c r="P415" s="257"/>
      <c r="Q415" s="321"/>
    </row>
    <row r="416" spans="2:17" x14ac:dyDescent="0.15">
      <c r="B416" s="110">
        <v>412</v>
      </c>
      <c r="C416" s="111" t="s">
        <v>136</v>
      </c>
      <c r="D416" s="112" t="s">
        <v>692</v>
      </c>
      <c r="E416" s="113">
        <v>1</v>
      </c>
      <c r="F416" s="114">
        <v>7.8</v>
      </c>
      <c r="G416" s="393">
        <v>678.1</v>
      </c>
      <c r="H416" s="268" t="s">
        <v>615</v>
      </c>
      <c r="I416" s="183">
        <v>500</v>
      </c>
      <c r="J416" s="269" t="str">
        <f t="shared" si="7"/>
        <v/>
      </c>
      <c r="K416" s="257"/>
      <c r="L416" s="257"/>
      <c r="M416" s="264"/>
      <c r="N416" s="322"/>
      <c r="O416" s="320"/>
      <c r="P416" s="433">
        <v>23</v>
      </c>
      <c r="Q416" s="321"/>
    </row>
    <row r="417" spans="2:17" x14ac:dyDescent="0.15">
      <c r="B417" s="110">
        <v>413</v>
      </c>
      <c r="C417" s="111" t="s">
        <v>1003</v>
      </c>
      <c r="D417" s="112" t="s">
        <v>692</v>
      </c>
      <c r="E417" s="113">
        <v>1</v>
      </c>
      <c r="F417" s="114">
        <v>3.1</v>
      </c>
      <c r="G417" s="393">
        <v>214.9</v>
      </c>
      <c r="H417" s="268" t="s">
        <v>616</v>
      </c>
      <c r="I417" s="183">
        <v>400</v>
      </c>
      <c r="J417" s="269" t="str">
        <f t="shared" si="7"/>
        <v/>
      </c>
      <c r="K417" s="257"/>
      <c r="L417" s="257"/>
      <c r="M417" s="264"/>
      <c r="N417" s="322"/>
      <c r="O417" s="320"/>
      <c r="P417" s="257">
        <v>20.8</v>
      </c>
      <c r="Q417" s="321"/>
    </row>
    <row r="418" spans="2:17" x14ac:dyDescent="0.15">
      <c r="B418" s="110">
        <v>414</v>
      </c>
      <c r="C418" s="111" t="s">
        <v>137</v>
      </c>
      <c r="D418" s="112" t="s">
        <v>692</v>
      </c>
      <c r="E418" s="113">
        <v>1</v>
      </c>
      <c r="F418" s="114">
        <v>0.73</v>
      </c>
      <c r="G418" s="393">
        <v>125</v>
      </c>
      <c r="H418" s="268" t="s">
        <v>617</v>
      </c>
      <c r="I418" s="183">
        <v>300</v>
      </c>
      <c r="J418" s="269">
        <f t="shared" si="7"/>
        <v>57.142857142857146</v>
      </c>
      <c r="K418" s="257">
        <v>63</v>
      </c>
      <c r="L418" s="257"/>
      <c r="M418" s="264"/>
      <c r="N418" s="322"/>
      <c r="O418" s="320"/>
      <c r="P418" s="257">
        <v>20.3</v>
      </c>
      <c r="Q418" s="321"/>
    </row>
    <row r="419" spans="2:17" x14ac:dyDescent="0.15">
      <c r="B419" s="110">
        <v>415</v>
      </c>
      <c r="C419" s="120" t="s">
        <v>1004</v>
      </c>
      <c r="D419" s="112" t="s">
        <v>692</v>
      </c>
      <c r="E419" s="121">
        <v>2</v>
      </c>
      <c r="F419" s="122">
        <v>1.3</v>
      </c>
      <c r="G419" s="148">
        <v>100</v>
      </c>
      <c r="H419" s="268" t="s">
        <v>1005</v>
      </c>
      <c r="I419" s="183">
        <v>400</v>
      </c>
      <c r="J419" s="269">
        <f t="shared" si="7"/>
        <v>110.76923076923077</v>
      </c>
      <c r="K419" s="257">
        <v>65</v>
      </c>
      <c r="L419" s="257"/>
      <c r="M419" s="264"/>
      <c r="N419" s="322"/>
      <c r="O419" s="320"/>
      <c r="P419" s="433">
        <v>23</v>
      </c>
      <c r="Q419" s="321"/>
    </row>
    <row r="420" spans="2:17" x14ac:dyDescent="0.15">
      <c r="B420" s="110">
        <v>416</v>
      </c>
      <c r="C420" s="120" t="s">
        <v>1006</v>
      </c>
      <c r="D420" s="112" t="s">
        <v>129</v>
      </c>
      <c r="E420" s="121">
        <v>1</v>
      </c>
      <c r="F420" s="122">
        <v>2.5</v>
      </c>
      <c r="G420" s="148">
        <v>330</v>
      </c>
      <c r="H420" s="268" t="s">
        <v>1007</v>
      </c>
      <c r="I420" s="183">
        <v>400</v>
      </c>
      <c r="J420" s="269">
        <f t="shared" si="7"/>
        <v>24</v>
      </c>
      <c r="K420" s="257">
        <v>150</v>
      </c>
      <c r="L420" s="257"/>
      <c r="M420" s="264"/>
      <c r="N420" s="322"/>
      <c r="O420" s="320" t="s">
        <v>598</v>
      </c>
      <c r="P420" s="257">
        <v>20.8</v>
      </c>
      <c r="Q420" s="321"/>
    </row>
    <row r="421" spans="2:17" x14ac:dyDescent="0.15">
      <c r="B421" s="110">
        <v>417</v>
      </c>
      <c r="C421" s="306" t="s">
        <v>1140</v>
      </c>
      <c r="D421" s="112"/>
      <c r="E421" s="121" t="s">
        <v>695</v>
      </c>
      <c r="F421" s="122"/>
      <c r="G421" s="148">
        <v>1210</v>
      </c>
      <c r="H421" s="268" t="s">
        <v>1008</v>
      </c>
      <c r="I421" s="183"/>
      <c r="J421" s="269" t="str">
        <f t="shared" si="7"/>
        <v/>
      </c>
      <c r="K421" s="183"/>
      <c r="L421" s="183"/>
      <c r="M421" s="264"/>
      <c r="N421" s="322"/>
      <c r="O421" s="320" t="s">
        <v>550</v>
      </c>
      <c r="P421" s="257">
        <v>20.8</v>
      </c>
      <c r="Q421" s="321"/>
    </row>
    <row r="422" spans="2:17" x14ac:dyDescent="0.15">
      <c r="B422" s="110">
        <v>418</v>
      </c>
      <c r="C422" s="120" t="s">
        <v>1137</v>
      </c>
      <c r="D422" s="112" t="s">
        <v>1009</v>
      </c>
      <c r="E422" s="121">
        <v>1</v>
      </c>
      <c r="F422" s="122">
        <v>8</v>
      </c>
      <c r="G422" s="307">
        <v>790</v>
      </c>
      <c r="H422" s="366"/>
      <c r="I422" s="183">
        <v>500</v>
      </c>
      <c r="J422" s="269">
        <f t="shared" si="7"/>
        <v>14.4</v>
      </c>
      <c r="K422" s="183">
        <v>250</v>
      </c>
      <c r="L422" s="183"/>
      <c r="M422" s="264"/>
      <c r="N422" s="322"/>
      <c r="O422" s="320"/>
      <c r="P422" s="183"/>
      <c r="Q422" s="321"/>
    </row>
    <row r="423" spans="2:17" x14ac:dyDescent="0.15">
      <c r="B423" s="110">
        <v>419</v>
      </c>
      <c r="C423" s="120" t="s">
        <v>1138</v>
      </c>
      <c r="D423" s="112" t="s">
        <v>692</v>
      </c>
      <c r="E423" s="121">
        <v>1</v>
      </c>
      <c r="F423" s="122">
        <v>4.3</v>
      </c>
      <c r="G423" s="307">
        <v>319</v>
      </c>
      <c r="H423" s="366"/>
      <c r="I423" s="183">
        <v>400</v>
      </c>
      <c r="J423" s="269">
        <f t="shared" si="7"/>
        <v>32.727272727272727</v>
      </c>
      <c r="K423" s="183">
        <v>110</v>
      </c>
      <c r="L423" s="183"/>
      <c r="M423" s="264"/>
      <c r="N423" s="322"/>
      <c r="O423" s="320"/>
      <c r="P423" s="433">
        <v>23</v>
      </c>
      <c r="Q423" s="321"/>
    </row>
    <row r="424" spans="2:17" x14ac:dyDescent="0.15">
      <c r="B424" s="110">
        <v>420</v>
      </c>
      <c r="C424" s="120" t="s">
        <v>1139</v>
      </c>
      <c r="D424" s="112" t="s">
        <v>1086</v>
      </c>
      <c r="E424" s="121">
        <v>1</v>
      </c>
      <c r="F424" s="122">
        <v>0.7</v>
      </c>
      <c r="G424" s="307">
        <v>101</v>
      </c>
      <c r="H424" s="366"/>
      <c r="I424" s="183">
        <v>300</v>
      </c>
      <c r="J424" s="269">
        <f t="shared" si="7"/>
        <v>36</v>
      </c>
      <c r="K424" s="183">
        <v>100</v>
      </c>
      <c r="L424" s="183"/>
      <c r="M424" s="264"/>
      <c r="N424" s="322"/>
      <c r="O424" s="320"/>
      <c r="P424" s="257">
        <v>20.8</v>
      </c>
      <c r="Q424" s="321"/>
    </row>
    <row r="425" spans="2:17" ht="54.75" x14ac:dyDescent="0.2">
      <c r="B425" s="110">
        <v>421</v>
      </c>
      <c r="C425" s="306" t="s">
        <v>1010</v>
      </c>
      <c r="D425" s="112"/>
      <c r="E425" s="121" t="s">
        <v>695</v>
      </c>
      <c r="F425" s="122"/>
      <c r="G425" s="148">
        <v>1590</v>
      </c>
      <c r="H425" s="394"/>
      <c r="I425" s="183"/>
      <c r="J425" s="269" t="str">
        <f t="shared" si="7"/>
        <v/>
      </c>
      <c r="K425" s="183"/>
      <c r="L425" s="183"/>
      <c r="M425" s="264"/>
      <c r="N425" s="322"/>
      <c r="O425" s="329" t="s">
        <v>1267</v>
      </c>
      <c r="P425" s="257">
        <v>20.8</v>
      </c>
      <c r="Q425" s="321"/>
    </row>
    <row r="426" spans="2:17" x14ac:dyDescent="0.15">
      <c r="B426" s="110">
        <v>422</v>
      </c>
      <c r="C426" s="120" t="s">
        <v>1011</v>
      </c>
      <c r="D426" s="112" t="s">
        <v>1009</v>
      </c>
      <c r="E426" s="121">
        <v>1</v>
      </c>
      <c r="F426" s="122">
        <v>7.3</v>
      </c>
      <c r="G426" s="307">
        <v>622</v>
      </c>
      <c r="H426" s="395"/>
      <c r="I426" s="183">
        <v>500</v>
      </c>
      <c r="J426" s="269">
        <f t="shared" si="7"/>
        <v>14.4</v>
      </c>
      <c r="K426" s="183">
        <v>250</v>
      </c>
      <c r="L426" s="183"/>
      <c r="M426" s="264"/>
      <c r="N426" s="322"/>
      <c r="O426" s="320"/>
      <c r="P426" s="183"/>
      <c r="Q426" s="321"/>
    </row>
    <row r="427" spans="2:17" x14ac:dyDescent="0.15">
      <c r="B427" s="110">
        <v>423</v>
      </c>
      <c r="C427" s="120" t="s">
        <v>1012</v>
      </c>
      <c r="D427" s="112" t="s">
        <v>692</v>
      </c>
      <c r="E427" s="121">
        <v>1</v>
      </c>
      <c r="F427" s="122">
        <v>4.3</v>
      </c>
      <c r="G427" s="307">
        <v>638</v>
      </c>
      <c r="H427" s="366"/>
      <c r="I427" s="183">
        <v>400</v>
      </c>
      <c r="J427" s="269">
        <f t="shared" si="7"/>
        <v>32.727272727272727</v>
      </c>
      <c r="K427" s="183">
        <v>110</v>
      </c>
      <c r="L427" s="183"/>
      <c r="M427" s="264"/>
      <c r="N427" s="322"/>
      <c r="O427" s="320" t="s">
        <v>551</v>
      </c>
      <c r="P427" s="433">
        <v>23</v>
      </c>
      <c r="Q427" s="321"/>
    </row>
    <row r="428" spans="2:17" ht="40.5" x14ac:dyDescent="0.15">
      <c r="B428" s="110">
        <v>424</v>
      </c>
      <c r="C428" s="306" t="s">
        <v>1013</v>
      </c>
      <c r="D428" s="112"/>
      <c r="E428" s="121"/>
      <c r="F428" s="122"/>
      <c r="G428" s="308">
        <v>2585</v>
      </c>
      <c r="H428" s="367" t="s">
        <v>1014</v>
      </c>
      <c r="I428" s="183"/>
      <c r="J428" s="269" t="str">
        <f t="shared" si="7"/>
        <v/>
      </c>
      <c r="K428" s="183"/>
      <c r="L428" s="183"/>
      <c r="M428" s="264"/>
      <c r="N428" s="322"/>
      <c r="O428" s="329" t="s">
        <v>1266</v>
      </c>
      <c r="P428" s="257">
        <v>20.8</v>
      </c>
      <c r="Q428" s="321"/>
    </row>
    <row r="429" spans="2:17" ht="27" x14ac:dyDescent="0.15">
      <c r="B429" s="110">
        <v>425</v>
      </c>
      <c r="C429" s="120" t="s">
        <v>448</v>
      </c>
      <c r="D429" s="112" t="s">
        <v>1009</v>
      </c>
      <c r="E429" s="121">
        <v>1</v>
      </c>
      <c r="F429" s="122">
        <v>19.5</v>
      </c>
      <c r="G429" s="307">
        <v>1340</v>
      </c>
      <c r="H429" s="148"/>
      <c r="I429" s="264"/>
      <c r="J429" s="269">
        <f t="shared" si="7"/>
        <v>11.25</v>
      </c>
      <c r="K429" s="257">
        <v>320</v>
      </c>
      <c r="L429" s="257">
        <v>120</v>
      </c>
      <c r="M429" s="264"/>
      <c r="N429" s="322"/>
      <c r="O429" s="329" t="s">
        <v>552</v>
      </c>
      <c r="P429" s="183">
        <v>27.51</v>
      </c>
      <c r="Q429" s="321"/>
    </row>
    <row r="430" spans="2:17" x14ac:dyDescent="0.15">
      <c r="B430" s="110">
        <v>426</v>
      </c>
      <c r="C430" s="120" t="s">
        <v>449</v>
      </c>
      <c r="D430" s="112" t="s">
        <v>692</v>
      </c>
      <c r="E430" s="121">
        <v>1</v>
      </c>
      <c r="F430" s="122">
        <v>4.9000000000000004</v>
      </c>
      <c r="G430" s="307">
        <v>400</v>
      </c>
      <c r="H430" s="148"/>
      <c r="I430" s="264"/>
      <c r="J430" s="269">
        <f t="shared" si="7"/>
        <v>30</v>
      </c>
      <c r="K430" s="257">
        <v>120</v>
      </c>
      <c r="L430" s="257"/>
      <c r="M430" s="264"/>
      <c r="N430" s="322"/>
      <c r="O430" s="329"/>
      <c r="P430" s="183">
        <v>27.51</v>
      </c>
      <c r="Q430" s="321"/>
    </row>
    <row r="431" spans="2:17" x14ac:dyDescent="0.15">
      <c r="B431" s="110">
        <v>427</v>
      </c>
      <c r="C431" s="120" t="s">
        <v>450</v>
      </c>
      <c r="D431" s="112" t="s">
        <v>692</v>
      </c>
      <c r="E431" s="121">
        <v>1</v>
      </c>
      <c r="F431" s="122">
        <v>4.9000000000000004</v>
      </c>
      <c r="G431" s="307">
        <v>400</v>
      </c>
      <c r="H431" s="148"/>
      <c r="I431" s="264"/>
      <c r="J431" s="269">
        <f t="shared" si="7"/>
        <v>30</v>
      </c>
      <c r="K431" s="257">
        <v>120</v>
      </c>
      <c r="L431" s="257"/>
      <c r="M431" s="264"/>
      <c r="N431" s="322"/>
      <c r="O431" s="320"/>
      <c r="P431" s="257">
        <v>20.8</v>
      </c>
      <c r="Q431" s="321"/>
    </row>
    <row r="432" spans="2:17" ht="60" x14ac:dyDescent="0.15">
      <c r="B432" s="110">
        <v>428</v>
      </c>
      <c r="C432" s="306" t="s">
        <v>1015</v>
      </c>
      <c r="D432" s="112"/>
      <c r="E432" s="121"/>
      <c r="F432" s="122"/>
      <c r="G432" s="308">
        <v>2795</v>
      </c>
      <c r="H432" s="148" t="s">
        <v>1016</v>
      </c>
      <c r="I432" s="264"/>
      <c r="J432" s="269" t="str">
        <f t="shared" si="7"/>
        <v/>
      </c>
      <c r="K432" s="257"/>
      <c r="L432" s="257"/>
      <c r="M432" s="264"/>
      <c r="N432" s="322"/>
      <c r="O432" s="607" t="s">
        <v>1265</v>
      </c>
      <c r="P432" s="257">
        <v>20.3</v>
      </c>
      <c r="Q432" s="321"/>
    </row>
    <row r="433" spans="2:21" ht="27" x14ac:dyDescent="0.15">
      <c r="B433" s="110">
        <v>429</v>
      </c>
      <c r="C433" s="120" t="s">
        <v>298</v>
      </c>
      <c r="D433" s="112" t="s">
        <v>1009</v>
      </c>
      <c r="E433" s="121">
        <v>1</v>
      </c>
      <c r="F433" s="122">
        <v>21.5</v>
      </c>
      <c r="G433" s="307">
        <v>1352</v>
      </c>
      <c r="H433" s="148"/>
      <c r="I433" s="264">
        <v>500</v>
      </c>
      <c r="J433" s="269">
        <f t="shared" si="7"/>
        <v>10</v>
      </c>
      <c r="K433" s="257">
        <v>360</v>
      </c>
      <c r="L433" s="257">
        <v>180</v>
      </c>
      <c r="M433" s="264"/>
      <c r="N433" s="322"/>
      <c r="O433" s="329" t="s">
        <v>553</v>
      </c>
      <c r="P433" s="183">
        <v>22.02</v>
      </c>
      <c r="Q433" s="321"/>
    </row>
    <row r="434" spans="2:21" x14ac:dyDescent="0.15">
      <c r="B434" s="110">
        <v>430</v>
      </c>
      <c r="C434" s="120" t="s">
        <v>451</v>
      </c>
      <c r="D434" s="112" t="s">
        <v>692</v>
      </c>
      <c r="E434" s="121">
        <v>1</v>
      </c>
      <c r="F434" s="122">
        <v>6.1</v>
      </c>
      <c r="G434" s="307">
        <v>494</v>
      </c>
      <c r="H434" s="366"/>
      <c r="I434" s="183">
        <v>400</v>
      </c>
      <c r="J434" s="269">
        <f t="shared" si="7"/>
        <v>30</v>
      </c>
      <c r="K434" s="257">
        <v>120</v>
      </c>
      <c r="L434" s="257"/>
      <c r="M434" s="264"/>
      <c r="N434" s="322"/>
      <c r="O434" s="320"/>
      <c r="P434" s="257">
        <v>18.7</v>
      </c>
      <c r="Q434" s="321"/>
    </row>
    <row r="435" spans="2:21" x14ac:dyDescent="0.15">
      <c r="B435" s="110">
        <v>431</v>
      </c>
      <c r="C435" s="120" t="s">
        <v>452</v>
      </c>
      <c r="D435" s="112" t="s">
        <v>692</v>
      </c>
      <c r="E435" s="121">
        <v>1</v>
      </c>
      <c r="F435" s="122">
        <v>6.1</v>
      </c>
      <c r="G435" s="307">
        <v>494</v>
      </c>
      <c r="H435" s="367"/>
      <c r="I435" s="183">
        <v>400</v>
      </c>
      <c r="J435" s="269">
        <f t="shared" si="7"/>
        <v>30</v>
      </c>
      <c r="K435" s="257">
        <v>120</v>
      </c>
      <c r="L435" s="257"/>
      <c r="M435" s="264"/>
      <c r="N435" s="322"/>
      <c r="O435" s="320"/>
      <c r="P435" s="257">
        <v>21.2</v>
      </c>
      <c r="Q435" s="321"/>
    </row>
    <row r="436" spans="2:21" ht="54" x14ac:dyDescent="0.15">
      <c r="B436" s="110">
        <v>432</v>
      </c>
      <c r="C436" s="306" t="s">
        <v>1017</v>
      </c>
      <c r="D436" s="112"/>
      <c r="E436" s="121"/>
      <c r="F436" s="122"/>
      <c r="G436" s="308">
        <v>1745</v>
      </c>
      <c r="H436" s="367" t="s">
        <v>1018</v>
      </c>
      <c r="I436" s="183">
        <v>400</v>
      </c>
      <c r="J436" s="269" t="str">
        <f t="shared" si="7"/>
        <v/>
      </c>
      <c r="K436" s="257"/>
      <c r="L436" s="257"/>
      <c r="M436" s="264"/>
      <c r="N436" s="322"/>
      <c r="O436" s="329" t="s">
        <v>1264</v>
      </c>
      <c r="P436" s="257">
        <v>18.7</v>
      </c>
      <c r="Q436" s="321"/>
    </row>
    <row r="437" spans="2:21" x14ac:dyDescent="0.15">
      <c r="B437" s="110">
        <v>433</v>
      </c>
      <c r="C437" s="120" t="s">
        <v>453</v>
      </c>
      <c r="D437" s="112" t="s">
        <v>1009</v>
      </c>
      <c r="E437" s="121">
        <v>1</v>
      </c>
      <c r="F437" s="122">
        <v>8.1999999999999993</v>
      </c>
      <c r="G437" s="307">
        <v>690</v>
      </c>
      <c r="H437" s="366"/>
      <c r="I437" s="183">
        <v>500</v>
      </c>
      <c r="J437" s="269">
        <f t="shared" si="7"/>
        <v>12</v>
      </c>
      <c r="K437" s="257">
        <v>300</v>
      </c>
      <c r="L437" s="257"/>
      <c r="M437" s="264"/>
      <c r="N437" s="322"/>
      <c r="O437" s="320" t="s">
        <v>554</v>
      </c>
      <c r="P437" s="183">
        <v>24.09</v>
      </c>
      <c r="Q437" s="321"/>
    </row>
    <row r="438" spans="2:21" x14ac:dyDescent="0.15">
      <c r="B438" s="110">
        <v>434</v>
      </c>
      <c r="C438" s="120" t="s">
        <v>454</v>
      </c>
      <c r="D438" s="112" t="s">
        <v>692</v>
      </c>
      <c r="E438" s="121">
        <v>1</v>
      </c>
      <c r="F438" s="122">
        <v>5.18</v>
      </c>
      <c r="G438" s="307">
        <v>720</v>
      </c>
      <c r="H438" s="366"/>
      <c r="I438" s="183">
        <v>400</v>
      </c>
      <c r="J438" s="269">
        <f t="shared" si="7"/>
        <v>30</v>
      </c>
      <c r="K438" s="257">
        <v>120</v>
      </c>
      <c r="L438" s="257"/>
      <c r="M438" s="264"/>
      <c r="N438" s="322"/>
      <c r="O438" s="320"/>
      <c r="P438" s="183"/>
      <c r="Q438" s="321"/>
    </row>
    <row r="439" spans="2:21" ht="67.5" x14ac:dyDescent="0.15">
      <c r="B439" s="110">
        <v>435</v>
      </c>
      <c r="C439" s="306" t="s">
        <v>1019</v>
      </c>
      <c r="D439" s="112" t="s">
        <v>1020</v>
      </c>
      <c r="E439" s="121">
        <v>2</v>
      </c>
      <c r="F439" s="122">
        <v>2.452</v>
      </c>
      <c r="G439" s="308">
        <v>310</v>
      </c>
      <c r="H439" s="367" t="s">
        <v>1021</v>
      </c>
      <c r="I439" s="183" t="s">
        <v>1022</v>
      </c>
      <c r="J439" s="269">
        <f t="shared" si="7"/>
        <v>60</v>
      </c>
      <c r="K439" s="257">
        <v>120</v>
      </c>
      <c r="L439" s="257"/>
      <c r="M439" s="784">
        <v>0.214</v>
      </c>
      <c r="N439" s="322"/>
      <c r="O439" s="329" t="s">
        <v>1607</v>
      </c>
      <c r="P439" s="183">
        <v>24.09</v>
      </c>
      <c r="Q439" s="321"/>
      <c r="R439" s="1397" t="s">
        <v>1320</v>
      </c>
      <c r="S439" s="1398"/>
    </row>
    <row r="440" spans="2:21" ht="54" x14ac:dyDescent="0.15">
      <c r="B440" s="110">
        <v>436</v>
      </c>
      <c r="C440" s="306" t="s">
        <v>634</v>
      </c>
      <c r="D440" s="116" t="s">
        <v>1023</v>
      </c>
      <c r="E440" s="121">
        <v>1</v>
      </c>
      <c r="F440" s="122">
        <v>2.452</v>
      </c>
      <c r="G440" s="308">
        <v>310</v>
      </c>
      <c r="H440" s="367" t="s">
        <v>1021</v>
      </c>
      <c r="I440" s="183" t="s">
        <v>957</v>
      </c>
      <c r="J440" s="269">
        <f t="shared" si="7"/>
        <v>36</v>
      </c>
      <c r="K440" s="257">
        <v>100</v>
      </c>
      <c r="L440" s="257"/>
      <c r="M440" s="784">
        <v>0.125</v>
      </c>
      <c r="N440" s="322"/>
      <c r="O440" s="329" t="s">
        <v>1608</v>
      </c>
      <c r="P440" s="183">
        <v>24.09</v>
      </c>
      <c r="Q440" s="321"/>
    </row>
    <row r="441" spans="2:21" x14ac:dyDescent="0.15">
      <c r="B441" s="110">
        <v>437</v>
      </c>
      <c r="C441" s="120" t="s">
        <v>1024</v>
      </c>
      <c r="D441" s="112" t="s">
        <v>692</v>
      </c>
      <c r="E441" s="121">
        <v>3</v>
      </c>
      <c r="F441" s="122">
        <v>0.95</v>
      </c>
      <c r="G441" s="148">
        <v>81</v>
      </c>
      <c r="H441" s="367" t="s">
        <v>1025</v>
      </c>
      <c r="I441" s="183">
        <v>500</v>
      </c>
      <c r="J441" s="269">
        <f t="shared" si="7"/>
        <v>135</v>
      </c>
      <c r="K441" s="257">
        <v>80</v>
      </c>
      <c r="L441" s="257"/>
      <c r="M441" s="264"/>
      <c r="N441" s="322"/>
      <c r="O441" s="320"/>
      <c r="P441" s="183">
        <v>24.09</v>
      </c>
      <c r="Q441" s="321"/>
      <c r="R441" s="1391"/>
      <c r="S441" s="1396"/>
      <c r="T441" s="1396"/>
    </row>
    <row r="442" spans="2:21" ht="54.75" customHeight="1" x14ac:dyDescent="0.15">
      <c r="B442" s="110">
        <v>438</v>
      </c>
      <c r="C442" s="306" t="s">
        <v>1026</v>
      </c>
      <c r="D442" s="112"/>
      <c r="E442" s="121"/>
      <c r="F442" s="122" t="s">
        <v>1027</v>
      </c>
      <c r="G442" s="148" t="s">
        <v>1283</v>
      </c>
      <c r="H442" s="367" t="s">
        <v>1028</v>
      </c>
      <c r="I442" s="183"/>
      <c r="J442" s="269" t="str">
        <f t="shared" si="7"/>
        <v/>
      </c>
      <c r="K442" s="257"/>
      <c r="L442" s="257"/>
      <c r="M442" s="264"/>
      <c r="N442" s="322"/>
      <c r="O442" s="320" t="s">
        <v>556</v>
      </c>
      <c r="P442" s="257">
        <v>20.3</v>
      </c>
      <c r="Q442" s="321"/>
      <c r="R442" s="1391" t="s">
        <v>1284</v>
      </c>
      <c r="S442" s="1396"/>
      <c r="T442" s="1396"/>
    </row>
    <row r="443" spans="2:21" ht="54.75" customHeight="1" x14ac:dyDescent="0.15">
      <c r="B443" s="110">
        <v>439</v>
      </c>
      <c r="C443" s="120" t="s">
        <v>1599</v>
      </c>
      <c r="D443" s="153" t="s">
        <v>1826</v>
      </c>
      <c r="E443" s="375">
        <v>2</v>
      </c>
      <c r="F443" s="376">
        <v>7.8</v>
      </c>
      <c r="G443" s="377">
        <v>482.5</v>
      </c>
      <c r="H443" s="366"/>
      <c r="I443" s="183" t="s">
        <v>1281</v>
      </c>
      <c r="J443" s="269">
        <f t="shared" si="7"/>
        <v>32.727272727272727</v>
      </c>
      <c r="K443" s="257">
        <v>220</v>
      </c>
      <c r="L443" s="257"/>
      <c r="M443" s="264">
        <v>0.14199999999999999</v>
      </c>
      <c r="N443" s="330"/>
      <c r="O443" s="329" t="s">
        <v>555</v>
      </c>
      <c r="P443" s="183">
        <v>24.09</v>
      </c>
      <c r="Q443" s="321" t="s">
        <v>1212</v>
      </c>
      <c r="R443" s="1391" t="s">
        <v>1285</v>
      </c>
      <c r="S443" s="1392"/>
      <c r="T443" s="1392"/>
    </row>
    <row r="444" spans="2:21" ht="54.75" customHeight="1" x14ac:dyDescent="0.15">
      <c r="B444" s="110">
        <v>440</v>
      </c>
      <c r="C444" s="120" t="s">
        <v>455</v>
      </c>
      <c r="D444" s="112" t="s">
        <v>169</v>
      </c>
      <c r="E444" s="375">
        <v>2</v>
      </c>
      <c r="F444" s="376">
        <v>7.75</v>
      </c>
      <c r="G444" s="377">
        <v>579</v>
      </c>
      <c r="H444" s="366"/>
      <c r="I444" s="183">
        <v>440</v>
      </c>
      <c r="J444" s="269">
        <f t="shared" si="7"/>
        <v>34.285714285714285</v>
      </c>
      <c r="K444" s="257">
        <v>210</v>
      </c>
      <c r="L444" s="257"/>
      <c r="M444" s="264">
        <v>0.36799999999999999</v>
      </c>
      <c r="N444" s="330"/>
      <c r="O444" s="329" t="s">
        <v>1262</v>
      </c>
      <c r="P444" s="183">
        <v>24.09</v>
      </c>
      <c r="Q444" s="321"/>
      <c r="R444" s="1391" t="s">
        <v>1286</v>
      </c>
      <c r="S444" s="1392"/>
      <c r="T444" s="1392"/>
    </row>
    <row r="445" spans="2:21" ht="54.75" customHeight="1" x14ac:dyDescent="0.15">
      <c r="B445" s="110">
        <v>441</v>
      </c>
      <c r="C445" s="120" t="s">
        <v>456</v>
      </c>
      <c r="D445" s="112" t="s">
        <v>1029</v>
      </c>
      <c r="E445" s="375">
        <v>2</v>
      </c>
      <c r="F445" s="376">
        <v>3.14</v>
      </c>
      <c r="G445" s="377">
        <v>435</v>
      </c>
      <c r="H445" s="366"/>
      <c r="I445" s="183" t="s">
        <v>1282</v>
      </c>
      <c r="J445" s="269">
        <f t="shared" si="7"/>
        <v>33.488372093023258</v>
      </c>
      <c r="K445" s="257">
        <v>215</v>
      </c>
      <c r="L445" s="257"/>
      <c r="M445" s="264">
        <v>0.27400000000000002</v>
      </c>
      <c r="N445" s="330"/>
      <c r="O445" s="320"/>
      <c r="P445" s="183">
        <v>24.09</v>
      </c>
      <c r="Q445" s="321"/>
      <c r="R445" s="1391" t="s">
        <v>1344</v>
      </c>
      <c r="S445" s="1392"/>
      <c r="T445" s="1392"/>
      <c r="U445" s="1392"/>
    </row>
    <row r="446" spans="2:21" ht="13.5" customHeight="1" x14ac:dyDescent="0.15">
      <c r="B446" s="110">
        <v>442</v>
      </c>
      <c r="C446" s="120" t="s">
        <v>457</v>
      </c>
      <c r="D446" s="112" t="s">
        <v>1296</v>
      </c>
      <c r="E446" s="375">
        <v>2</v>
      </c>
      <c r="F446" s="376">
        <v>0.4</v>
      </c>
      <c r="G446" s="377">
        <v>55</v>
      </c>
      <c r="H446" s="366"/>
      <c r="I446" s="183">
        <v>300</v>
      </c>
      <c r="J446" s="269">
        <f t="shared" si="7"/>
        <v>75.78947368421052</v>
      </c>
      <c r="K446" s="258">
        <v>95</v>
      </c>
      <c r="L446" s="258"/>
      <c r="M446" s="264">
        <v>3.2000000000000001E-2</v>
      </c>
      <c r="N446" s="330"/>
      <c r="O446" s="320"/>
      <c r="P446" s="257">
        <v>20.8</v>
      </c>
      <c r="Q446" s="321"/>
    </row>
    <row r="447" spans="2:21" x14ac:dyDescent="0.15">
      <c r="B447" s="110">
        <v>443</v>
      </c>
      <c r="C447" s="120" t="s">
        <v>1030</v>
      </c>
      <c r="D447" s="112" t="s">
        <v>1031</v>
      </c>
      <c r="E447" s="121">
        <v>1</v>
      </c>
      <c r="F447" s="122">
        <v>4.7</v>
      </c>
      <c r="G447" s="148">
        <v>420</v>
      </c>
      <c r="H447" s="366" t="s">
        <v>1032</v>
      </c>
      <c r="I447" s="183">
        <v>400</v>
      </c>
      <c r="J447" s="269">
        <f t="shared" si="7"/>
        <v>22.5</v>
      </c>
      <c r="K447" s="257">
        <v>160</v>
      </c>
      <c r="L447" s="257"/>
      <c r="M447" s="264"/>
      <c r="N447" s="330"/>
      <c r="O447" s="320"/>
      <c r="P447" s="257">
        <v>18.3</v>
      </c>
      <c r="Q447" s="321"/>
    </row>
    <row r="448" spans="2:21" ht="27" x14ac:dyDescent="0.15">
      <c r="B448" s="110">
        <v>444</v>
      </c>
      <c r="C448" s="306" t="s">
        <v>1033</v>
      </c>
      <c r="D448" s="112"/>
      <c r="E448" s="121"/>
      <c r="F448" s="122"/>
      <c r="G448" s="148">
        <v>952</v>
      </c>
      <c r="H448" s="366" t="s">
        <v>1034</v>
      </c>
      <c r="I448" s="183"/>
      <c r="J448" s="269" t="str">
        <f t="shared" si="7"/>
        <v/>
      </c>
      <c r="K448" s="257"/>
      <c r="L448" s="257"/>
      <c r="M448" s="264"/>
      <c r="N448" s="330"/>
      <c r="O448" s="329" t="s">
        <v>599</v>
      </c>
      <c r="P448" s="183">
        <v>24.09</v>
      </c>
      <c r="Q448" s="321"/>
    </row>
    <row r="449" spans="2:18" x14ac:dyDescent="0.15">
      <c r="B449" s="110">
        <v>445</v>
      </c>
      <c r="C449" s="120" t="s">
        <v>624</v>
      </c>
      <c r="D449" s="112" t="s">
        <v>1031</v>
      </c>
      <c r="E449" s="121">
        <v>1</v>
      </c>
      <c r="F449" s="122">
        <v>11.5</v>
      </c>
      <c r="G449" s="307">
        <v>850</v>
      </c>
      <c r="H449" s="366"/>
      <c r="I449" s="183">
        <v>500</v>
      </c>
      <c r="J449" s="269">
        <f t="shared" si="7"/>
        <v>15</v>
      </c>
      <c r="K449" s="257">
        <v>240</v>
      </c>
      <c r="L449" s="257"/>
      <c r="M449" s="264"/>
      <c r="N449" s="330"/>
      <c r="O449" s="320"/>
      <c r="P449" s="183">
        <v>24.09</v>
      </c>
      <c r="Q449" s="321"/>
    </row>
    <row r="450" spans="2:18" x14ac:dyDescent="0.15">
      <c r="B450" s="110">
        <v>446</v>
      </c>
      <c r="C450" s="120" t="s">
        <v>1035</v>
      </c>
      <c r="D450" s="112" t="s">
        <v>1031</v>
      </c>
      <c r="E450" s="145">
        <v>2</v>
      </c>
      <c r="F450" s="143">
        <v>0.55000000000000004</v>
      </c>
      <c r="G450" s="307">
        <v>102</v>
      </c>
      <c r="H450" s="268"/>
      <c r="I450" s="183">
        <v>300</v>
      </c>
      <c r="J450" s="269">
        <f t="shared" si="7"/>
        <v>60</v>
      </c>
      <c r="K450" s="258">
        <v>120</v>
      </c>
      <c r="L450" s="258"/>
      <c r="M450" s="264"/>
      <c r="N450" s="330"/>
      <c r="O450" s="320" t="s">
        <v>559</v>
      </c>
      <c r="P450" s="183">
        <v>23.65</v>
      </c>
      <c r="Q450" s="321"/>
    </row>
    <row r="451" spans="2:18" x14ac:dyDescent="0.15">
      <c r="B451" s="110">
        <v>447</v>
      </c>
      <c r="C451" s="141" t="s">
        <v>1036</v>
      </c>
      <c r="D451" s="112" t="s">
        <v>1031</v>
      </c>
      <c r="E451" s="142">
        <v>1</v>
      </c>
      <c r="F451" s="143">
        <v>4.2</v>
      </c>
      <c r="G451" s="149">
        <v>380</v>
      </c>
      <c r="H451" s="366" t="s">
        <v>1037</v>
      </c>
      <c r="I451" s="183">
        <v>400</v>
      </c>
      <c r="J451" s="269">
        <f t="shared" si="7"/>
        <v>22.5</v>
      </c>
      <c r="K451" s="258">
        <v>160</v>
      </c>
      <c r="L451" s="258"/>
      <c r="M451" s="264"/>
      <c r="N451" s="330"/>
      <c r="O451" s="320" t="s">
        <v>558</v>
      </c>
      <c r="P451" s="183">
        <v>24.09</v>
      </c>
      <c r="Q451" s="321"/>
    </row>
    <row r="452" spans="2:18" ht="27" x14ac:dyDescent="0.15">
      <c r="B452" s="110">
        <v>448</v>
      </c>
      <c r="C452" s="383" t="s">
        <v>1038</v>
      </c>
      <c r="D452" s="112"/>
      <c r="E452" s="145"/>
      <c r="F452" s="143">
        <v>14.1</v>
      </c>
      <c r="G452" s="149">
        <v>1073</v>
      </c>
      <c r="H452" s="366" t="s">
        <v>1039</v>
      </c>
      <c r="I452" s="183"/>
      <c r="J452" s="269" t="str">
        <f t="shared" si="7"/>
        <v/>
      </c>
      <c r="K452" s="257"/>
      <c r="L452" s="257"/>
      <c r="M452" s="264"/>
      <c r="N452" s="330"/>
      <c r="O452" s="329" t="s">
        <v>600</v>
      </c>
      <c r="P452" s="183">
        <v>24.09</v>
      </c>
      <c r="Q452" s="321"/>
    </row>
    <row r="453" spans="2:18" x14ac:dyDescent="0.15">
      <c r="B453" s="110">
        <v>449</v>
      </c>
      <c r="C453" s="141" t="s">
        <v>625</v>
      </c>
      <c r="D453" s="112" t="s">
        <v>1031</v>
      </c>
      <c r="E453" s="145">
        <v>1</v>
      </c>
      <c r="F453" s="396">
        <v>13</v>
      </c>
      <c r="G453" s="149">
        <v>870</v>
      </c>
      <c r="H453" s="366"/>
      <c r="I453" s="183">
        <v>500</v>
      </c>
      <c r="J453" s="269">
        <f t="shared" si="7"/>
        <v>13.333333333333334</v>
      </c>
      <c r="K453" s="257">
        <v>270</v>
      </c>
      <c r="L453" s="257"/>
      <c r="M453" s="264"/>
      <c r="N453" s="601"/>
      <c r="O453" s="405"/>
      <c r="P453" s="183">
        <v>24.09</v>
      </c>
      <c r="Q453" s="321"/>
    </row>
    <row r="454" spans="2:18" x14ac:dyDescent="0.15">
      <c r="B454" s="110">
        <v>450</v>
      </c>
      <c r="C454" s="141" t="s">
        <v>626</v>
      </c>
      <c r="D454" s="112" t="s">
        <v>1031</v>
      </c>
      <c r="E454" s="145">
        <v>1</v>
      </c>
      <c r="F454" s="396">
        <v>1.1000000000000001</v>
      </c>
      <c r="G454" s="149">
        <v>203</v>
      </c>
      <c r="H454" s="366"/>
      <c r="I454" s="183">
        <v>300</v>
      </c>
      <c r="J454" s="269">
        <f t="shared" si="7"/>
        <v>32.727272727272727</v>
      </c>
      <c r="K454" s="257">
        <v>110</v>
      </c>
      <c r="L454" s="257"/>
      <c r="M454" s="264"/>
      <c r="N454" s="451"/>
      <c r="O454" s="405"/>
      <c r="P454" s="183">
        <v>24.09</v>
      </c>
      <c r="Q454" s="321"/>
    </row>
    <row r="455" spans="2:18" x14ac:dyDescent="0.15">
      <c r="B455" s="110">
        <v>451</v>
      </c>
      <c r="C455" s="141" t="s">
        <v>1040</v>
      </c>
      <c r="D455" s="112" t="s">
        <v>1031</v>
      </c>
      <c r="E455" s="145">
        <v>1</v>
      </c>
      <c r="F455" s="396">
        <v>7</v>
      </c>
      <c r="G455" s="115">
        <v>600</v>
      </c>
      <c r="H455" s="366" t="s">
        <v>1041</v>
      </c>
      <c r="I455" s="183">
        <v>400</v>
      </c>
      <c r="J455" s="269">
        <f t="shared" si="7"/>
        <v>18</v>
      </c>
      <c r="K455" s="257">
        <v>200</v>
      </c>
      <c r="L455" s="257"/>
      <c r="M455" s="264"/>
      <c r="N455" s="330"/>
      <c r="O455" s="320"/>
      <c r="P455" s="183"/>
      <c r="Q455" s="321"/>
      <c r="R455" s="146">
        <v>47</v>
      </c>
    </row>
    <row r="456" spans="2:18" x14ac:dyDescent="0.15">
      <c r="B456" s="110">
        <v>452</v>
      </c>
      <c r="C456" s="171" t="s">
        <v>1042</v>
      </c>
      <c r="D456" s="172" t="s">
        <v>692</v>
      </c>
      <c r="E456" s="173">
        <v>9</v>
      </c>
      <c r="F456" s="397">
        <v>7.4999999999999997E-2</v>
      </c>
      <c r="G456" s="174">
        <v>17.7</v>
      </c>
      <c r="H456" s="372" t="s">
        <v>1043</v>
      </c>
      <c r="I456" s="331"/>
      <c r="J456" s="269">
        <f t="shared" si="7"/>
        <v>270</v>
      </c>
      <c r="K456" s="527">
        <v>120</v>
      </c>
      <c r="L456" s="527"/>
      <c r="M456" s="332"/>
      <c r="N456" s="330"/>
      <c r="O456" s="320"/>
      <c r="P456" s="183"/>
      <c r="Q456" s="321"/>
      <c r="R456" s="146">
        <v>70</v>
      </c>
    </row>
    <row r="457" spans="2:18" x14ac:dyDescent="0.15">
      <c r="B457" s="110">
        <v>453</v>
      </c>
      <c r="C457" s="389" t="s">
        <v>1044</v>
      </c>
      <c r="D457" s="172"/>
      <c r="E457" s="182"/>
      <c r="F457" s="157">
        <f>SUBTOTAL(9,F458:F459)</f>
        <v>9.74</v>
      </c>
      <c r="G457" s="136">
        <v>757</v>
      </c>
      <c r="H457" s="390" t="s">
        <v>1045</v>
      </c>
      <c r="I457" s="260"/>
      <c r="J457" s="269" t="str">
        <f t="shared" si="7"/>
        <v/>
      </c>
      <c r="K457" s="527"/>
      <c r="L457" s="527"/>
      <c r="M457" s="332"/>
      <c r="N457" s="336"/>
      <c r="O457" s="320"/>
      <c r="P457" s="261"/>
      <c r="Q457" s="321"/>
      <c r="R457" s="146">
        <v>130</v>
      </c>
    </row>
    <row r="458" spans="2:18" x14ac:dyDescent="0.15">
      <c r="B458" s="110">
        <v>454</v>
      </c>
      <c r="C458" s="157" t="s">
        <v>629</v>
      </c>
      <c r="D458" s="172" t="s">
        <v>1031</v>
      </c>
      <c r="E458" s="182">
        <v>1</v>
      </c>
      <c r="F458" s="157">
        <v>9.3000000000000007</v>
      </c>
      <c r="G458" s="136">
        <v>655</v>
      </c>
      <c r="H458" s="390"/>
      <c r="I458" s="260">
        <v>500</v>
      </c>
      <c r="J458" s="269">
        <f t="shared" si="7"/>
        <v>17.142857142857142</v>
      </c>
      <c r="K458" s="527">
        <v>210</v>
      </c>
      <c r="L458" s="527"/>
      <c r="M458" s="332"/>
      <c r="N458" s="336"/>
      <c r="O458" s="320"/>
      <c r="P458" s="261"/>
      <c r="Q458" s="321"/>
      <c r="R458" s="146">
        <v>128</v>
      </c>
    </row>
    <row r="459" spans="2:18" x14ac:dyDescent="0.15">
      <c r="B459" s="110">
        <v>455</v>
      </c>
      <c r="C459" s="157" t="s">
        <v>630</v>
      </c>
      <c r="D459" s="172" t="s">
        <v>1031</v>
      </c>
      <c r="E459" s="182">
        <v>2</v>
      </c>
      <c r="F459" s="157">
        <v>0.44</v>
      </c>
      <c r="G459" s="136">
        <v>102</v>
      </c>
      <c r="H459" s="390"/>
      <c r="I459" s="260">
        <v>300</v>
      </c>
      <c r="J459" s="269">
        <f t="shared" si="7"/>
        <v>60</v>
      </c>
      <c r="K459" s="527">
        <v>120</v>
      </c>
      <c r="L459" s="527">
        <v>60</v>
      </c>
      <c r="M459" s="332"/>
      <c r="N459" s="338"/>
      <c r="O459" s="339"/>
      <c r="P459" s="262"/>
      <c r="Q459" s="158" t="s">
        <v>1049</v>
      </c>
      <c r="R459" s="146">
        <v>98</v>
      </c>
    </row>
    <row r="460" spans="2:18" ht="40.5" x14ac:dyDescent="0.15">
      <c r="B460" s="110">
        <v>456</v>
      </c>
      <c r="C460" s="389" t="s">
        <v>1046</v>
      </c>
      <c r="D460" s="150"/>
      <c r="E460" s="152"/>
      <c r="F460" s="151"/>
      <c r="G460" s="426"/>
      <c r="H460" s="368"/>
      <c r="I460" s="260"/>
      <c r="J460" s="269" t="str">
        <f t="shared" si="7"/>
        <v/>
      </c>
      <c r="K460" s="527"/>
      <c r="L460" s="527"/>
      <c r="M460" s="332"/>
      <c r="N460" s="338"/>
      <c r="O460" s="693" t="s">
        <v>1378</v>
      </c>
      <c r="P460" s="262"/>
      <c r="Q460" s="158"/>
      <c r="R460" s="146">
        <v>30</v>
      </c>
    </row>
    <row r="461" spans="2:18" x14ac:dyDescent="0.15">
      <c r="B461" s="110">
        <v>457</v>
      </c>
      <c r="C461" s="157" t="s">
        <v>610</v>
      </c>
      <c r="D461" s="172" t="s">
        <v>1031</v>
      </c>
      <c r="E461" s="152">
        <v>1</v>
      </c>
      <c r="F461" s="151"/>
      <c r="G461" s="426"/>
      <c r="H461" s="368"/>
      <c r="I461" s="260">
        <v>400</v>
      </c>
      <c r="J461" s="269" t="str">
        <f t="shared" si="7"/>
        <v/>
      </c>
      <c r="K461" s="527"/>
      <c r="L461" s="527"/>
      <c r="M461" s="332"/>
      <c r="N461" s="338"/>
      <c r="O461" s="339"/>
      <c r="P461" s="262"/>
      <c r="Q461" s="158"/>
      <c r="R461" s="146">
        <v>155</v>
      </c>
    </row>
    <row r="462" spans="2:18" x14ac:dyDescent="0.15">
      <c r="B462" s="110">
        <v>458</v>
      </c>
      <c r="C462" s="157" t="s">
        <v>623</v>
      </c>
      <c r="D462" s="172" t="s">
        <v>1031</v>
      </c>
      <c r="E462" s="145">
        <v>2</v>
      </c>
      <c r="F462" s="151"/>
      <c r="G462" s="151"/>
      <c r="H462" s="368"/>
      <c r="I462" s="183">
        <v>300</v>
      </c>
      <c r="J462" s="269" t="str">
        <f t="shared" si="7"/>
        <v/>
      </c>
      <c r="K462" s="527"/>
      <c r="L462" s="527"/>
      <c r="M462" s="332"/>
      <c r="N462" s="338"/>
      <c r="O462" s="339"/>
      <c r="P462" s="262"/>
      <c r="Q462" s="158" t="s">
        <v>1049</v>
      </c>
      <c r="R462" s="146">
        <v>150</v>
      </c>
    </row>
    <row r="463" spans="2:18" x14ac:dyDescent="0.15">
      <c r="B463" s="110">
        <v>459</v>
      </c>
      <c r="C463" s="141" t="s">
        <v>1047</v>
      </c>
      <c r="D463" s="172" t="s">
        <v>1031</v>
      </c>
      <c r="E463" s="145">
        <v>1</v>
      </c>
      <c r="F463" s="143">
        <v>8.4</v>
      </c>
      <c r="G463" s="441">
        <v>690</v>
      </c>
      <c r="H463" s="366" t="s">
        <v>1048</v>
      </c>
      <c r="I463" s="183">
        <v>400</v>
      </c>
      <c r="J463" s="260">
        <f t="shared" si="7"/>
        <v>16</v>
      </c>
      <c r="K463" s="527">
        <v>225</v>
      </c>
      <c r="L463" s="527"/>
      <c r="M463" s="332"/>
      <c r="N463" s="340"/>
      <c r="O463" s="334"/>
      <c r="P463" s="261"/>
      <c r="Q463" s="4"/>
      <c r="R463" s="146">
        <v>48</v>
      </c>
    </row>
    <row r="464" spans="2:18" ht="40.5" x14ac:dyDescent="0.15">
      <c r="B464" s="110">
        <v>460</v>
      </c>
      <c r="C464" s="389" t="s">
        <v>1087</v>
      </c>
      <c r="D464" s="172"/>
      <c r="E464" s="152"/>
      <c r="F464" s="450">
        <v>22.5</v>
      </c>
      <c r="G464" s="450">
        <v>2100</v>
      </c>
      <c r="H464" s="390" t="s">
        <v>1088</v>
      </c>
      <c r="I464" s="260"/>
      <c r="J464" s="269" t="str">
        <f>IF(K464,3600/K464*E464,"")</f>
        <v/>
      </c>
      <c r="K464" s="260"/>
      <c r="L464" s="260"/>
      <c r="M464" s="335"/>
      <c r="N464" s="451"/>
      <c r="O464" s="452" t="s">
        <v>1144</v>
      </c>
      <c r="P464" s="657"/>
      <c r="Q464" s="4"/>
      <c r="R464" s="146">
        <v>33</v>
      </c>
    </row>
    <row r="465" spans="2:18" ht="40.5" x14ac:dyDescent="0.15">
      <c r="B465" s="110">
        <v>461</v>
      </c>
      <c r="C465" s="141" t="s">
        <v>1305</v>
      </c>
      <c r="D465" s="112" t="s">
        <v>145</v>
      </c>
      <c r="E465" s="142">
        <v>1</v>
      </c>
      <c r="F465" s="396">
        <v>5.8</v>
      </c>
      <c r="G465" s="453">
        <v>824</v>
      </c>
      <c r="H465" s="390" t="s">
        <v>1088</v>
      </c>
      <c r="I465" s="183">
        <v>400</v>
      </c>
      <c r="J465" s="269">
        <f>IF(K465,3600/K465*E465,"")</f>
        <v>15</v>
      </c>
      <c r="K465" s="257">
        <v>240</v>
      </c>
      <c r="L465" s="257"/>
      <c r="M465" s="658"/>
      <c r="N465" s="330"/>
      <c r="O465" s="454" t="s">
        <v>1145</v>
      </c>
      <c r="P465" s="657"/>
      <c r="Q465" s="4"/>
    </row>
    <row r="466" spans="2:18" x14ac:dyDescent="0.15">
      <c r="B466" s="110">
        <v>462</v>
      </c>
      <c r="C466" s="141" t="s">
        <v>1306</v>
      </c>
      <c r="D466" s="183" t="s">
        <v>961</v>
      </c>
      <c r="E466" s="142">
        <v>1</v>
      </c>
      <c r="F466" s="396">
        <v>5.5</v>
      </c>
      <c r="G466" s="453">
        <v>449</v>
      </c>
      <c r="H466" s="390" t="s">
        <v>1088</v>
      </c>
      <c r="I466" s="183">
        <v>500</v>
      </c>
      <c r="J466" s="269">
        <f>IF(K466,3600/K466*E466,"")</f>
        <v>27.692307692307693</v>
      </c>
      <c r="K466" s="257">
        <v>130</v>
      </c>
      <c r="L466" s="257"/>
      <c r="M466" s="658"/>
      <c r="N466" s="330"/>
      <c r="O466" s="320"/>
      <c r="P466" s="657"/>
      <c r="Q466" s="4"/>
    </row>
    <row r="467" spans="2:18" x14ac:dyDescent="0.15">
      <c r="B467" s="110">
        <v>463</v>
      </c>
      <c r="C467" s="133" t="s">
        <v>1307</v>
      </c>
      <c r="D467" s="183" t="s">
        <v>961</v>
      </c>
      <c r="E467" s="135">
        <v>1</v>
      </c>
      <c r="F467" s="455">
        <v>5.5</v>
      </c>
      <c r="G467" s="456">
        <v>449</v>
      </c>
      <c r="H467" s="390" t="s">
        <v>1088</v>
      </c>
      <c r="I467" s="261">
        <v>500</v>
      </c>
      <c r="J467" s="269">
        <f>IF(K467,3600/K467*E467,"")</f>
        <v>27.692307692307693</v>
      </c>
      <c r="K467" s="259">
        <v>130</v>
      </c>
      <c r="L467" s="259"/>
      <c r="M467" s="261"/>
      <c r="N467" s="336"/>
      <c r="O467" s="320"/>
      <c r="P467" s="657"/>
      <c r="Q467" s="4"/>
    </row>
    <row r="468" spans="2:18" x14ac:dyDescent="0.15">
      <c r="B468" s="110">
        <v>464</v>
      </c>
      <c r="C468" s="133" t="s">
        <v>1324</v>
      </c>
      <c r="D468" s="183" t="s">
        <v>961</v>
      </c>
      <c r="E468" s="135">
        <v>1</v>
      </c>
      <c r="F468" s="134">
        <v>5.7</v>
      </c>
      <c r="G468" s="137">
        <v>378</v>
      </c>
      <c r="H468" s="390" t="s">
        <v>1088</v>
      </c>
      <c r="I468" s="261">
        <v>400</v>
      </c>
      <c r="J468" s="444">
        <f>3600/K468*E468</f>
        <v>22.5</v>
      </c>
      <c r="K468" s="259">
        <v>160</v>
      </c>
      <c r="L468" s="259"/>
      <c r="M468" s="261"/>
      <c r="N468" s="458"/>
      <c r="O468" s="407"/>
      <c r="P468" s="657"/>
      <c r="Q468" s="4"/>
    </row>
    <row r="469" spans="2:18" x14ac:dyDescent="0.15">
      <c r="B469" s="110">
        <v>465</v>
      </c>
      <c r="C469" s="153" t="s">
        <v>1170</v>
      </c>
      <c r="D469" s="112" t="s">
        <v>145</v>
      </c>
      <c r="E469" s="154">
        <v>1</v>
      </c>
      <c r="F469" s="153"/>
      <c r="G469" s="155"/>
      <c r="H469" s="268"/>
      <c r="I469" s="262">
        <v>500</v>
      </c>
      <c r="J469" s="444"/>
      <c r="K469" s="259"/>
      <c r="L469" s="265"/>
      <c r="M469" s="158"/>
      <c r="N469" s="458"/>
      <c r="O469" s="407"/>
      <c r="P469" s="657"/>
      <c r="Q469" s="4"/>
    </row>
    <row r="470" spans="2:18" ht="14.25" x14ac:dyDescent="0.15">
      <c r="B470" s="110">
        <v>466</v>
      </c>
      <c r="C470" s="648" t="s">
        <v>1135</v>
      </c>
      <c r="D470" s="112" t="s">
        <v>134</v>
      </c>
      <c r="E470" s="154">
        <v>3</v>
      </c>
      <c r="F470" s="153"/>
      <c r="G470" s="155" t="s">
        <v>1325</v>
      </c>
      <c r="H470" s="268"/>
      <c r="I470" s="262"/>
      <c r="J470" s="269" t="str">
        <f>IF(K470,3600/K470*E470,"")</f>
        <v/>
      </c>
      <c r="K470" s="658"/>
      <c r="L470" s="658"/>
      <c r="M470" s="158"/>
      <c r="N470" s="458"/>
      <c r="O470" s="407"/>
      <c r="P470" s="657"/>
      <c r="Q470" s="4"/>
    </row>
    <row r="471" spans="2:18" ht="13.5" customHeight="1" x14ac:dyDescent="0.15">
      <c r="B471" s="110">
        <v>467</v>
      </c>
      <c r="C471" s="649" t="s">
        <v>1136</v>
      </c>
      <c r="D471" s="112"/>
      <c r="E471" s="154"/>
      <c r="F471" s="153"/>
      <c r="G471" s="155">
        <v>1980</v>
      </c>
      <c r="H471" s="268" t="s">
        <v>1315</v>
      </c>
      <c r="I471" s="262"/>
      <c r="J471" s="337"/>
      <c r="K471" s="658"/>
      <c r="L471" s="658"/>
      <c r="M471" s="158"/>
      <c r="N471" s="338"/>
      <c r="O471" s="612" t="s">
        <v>1316</v>
      </c>
      <c r="P471" s="657"/>
      <c r="Q471" s="4"/>
    </row>
    <row r="472" spans="2:18" x14ac:dyDescent="0.15">
      <c r="B472" s="110">
        <v>468</v>
      </c>
      <c r="C472" s="156" t="s">
        <v>1244</v>
      </c>
      <c r="D472" s="112" t="s">
        <v>145</v>
      </c>
      <c r="E472" s="154">
        <v>1</v>
      </c>
      <c r="F472" s="153">
        <v>4.7</v>
      </c>
      <c r="G472" s="155">
        <v>595</v>
      </c>
      <c r="H472" s="268"/>
      <c r="I472" s="262">
        <v>500</v>
      </c>
      <c r="J472" s="444">
        <f>3600/K472*E472</f>
        <v>15</v>
      </c>
      <c r="K472" s="257">
        <v>240</v>
      </c>
      <c r="L472" s="261"/>
      <c r="M472" s="158"/>
      <c r="N472" s="338"/>
      <c r="O472" s="339"/>
      <c r="P472" s="657"/>
      <c r="Q472" s="4"/>
    </row>
    <row r="473" spans="2:18" x14ac:dyDescent="0.15">
      <c r="B473" s="659">
        <v>469</v>
      </c>
      <c r="C473" s="156" t="s">
        <v>1243</v>
      </c>
      <c r="D473" s="112" t="s">
        <v>134</v>
      </c>
      <c r="E473" s="154">
        <v>1</v>
      </c>
      <c r="F473" s="153">
        <v>1.75</v>
      </c>
      <c r="G473" s="155">
        <v>265</v>
      </c>
      <c r="H473" s="268"/>
      <c r="I473" s="261">
        <v>400</v>
      </c>
      <c r="J473" s="444">
        <f t="shared" ref="J473:J498" si="8">3600/K473*E473</f>
        <v>24</v>
      </c>
      <c r="K473" s="657">
        <v>150</v>
      </c>
      <c r="L473" s="657"/>
      <c r="M473" s="260"/>
      <c r="N473" s="338"/>
      <c r="O473" s="339"/>
      <c r="P473" s="262"/>
      <c r="Q473" s="158"/>
      <c r="R473" s="146">
        <v>250</v>
      </c>
    </row>
    <row r="474" spans="2:18" x14ac:dyDescent="0.15">
      <c r="B474" s="659">
        <v>470</v>
      </c>
      <c r="C474" s="156" t="s">
        <v>1245</v>
      </c>
      <c r="D474" s="183" t="s">
        <v>134</v>
      </c>
      <c r="E474" s="154">
        <v>2</v>
      </c>
      <c r="F474" s="153">
        <v>1.1000000000000001</v>
      </c>
      <c r="G474" s="155">
        <v>100</v>
      </c>
      <c r="H474" s="268"/>
      <c r="I474" s="657">
        <v>400</v>
      </c>
      <c r="J474" s="444">
        <f t="shared" si="8"/>
        <v>80</v>
      </c>
      <c r="K474" s="657">
        <v>90</v>
      </c>
      <c r="L474" s="657"/>
      <c r="M474" s="4"/>
      <c r="N474" s="338"/>
      <c r="O474" s="339"/>
      <c r="P474" s="262"/>
      <c r="Q474" s="158"/>
    </row>
    <row r="475" spans="2:18" x14ac:dyDescent="0.15">
      <c r="B475" s="659">
        <v>471</v>
      </c>
      <c r="C475" s="156" t="s">
        <v>1246</v>
      </c>
      <c r="D475" s="183" t="s">
        <v>961</v>
      </c>
      <c r="E475" s="154">
        <v>1</v>
      </c>
      <c r="F475" s="153">
        <v>0.34</v>
      </c>
      <c r="G475" s="155">
        <v>210</v>
      </c>
      <c r="H475" s="268"/>
      <c r="I475" s="657">
        <v>300</v>
      </c>
      <c r="J475" s="444">
        <f t="shared" si="8"/>
        <v>36</v>
      </c>
      <c r="K475" s="657">
        <v>100</v>
      </c>
      <c r="L475" s="657"/>
      <c r="M475" s="4"/>
      <c r="N475" s="338"/>
      <c r="O475" s="339"/>
      <c r="P475" s="262"/>
      <c r="Q475" s="158"/>
    </row>
    <row r="476" spans="2:18" x14ac:dyDescent="0.15">
      <c r="B476" s="110">
        <v>472</v>
      </c>
      <c r="C476" s="389" t="s">
        <v>1247</v>
      </c>
      <c r="D476" s="153"/>
      <c r="E476" s="153"/>
      <c r="F476" s="153">
        <v>23.1</v>
      </c>
      <c r="G476" s="155">
        <v>1950</v>
      </c>
      <c r="H476" s="268" t="s">
        <v>1288</v>
      </c>
      <c r="I476" s="262"/>
      <c r="J476" s="444" t="e">
        <f t="shared" si="8"/>
        <v>#DIV/0!</v>
      </c>
      <c r="K476" s="657"/>
      <c r="L476" s="657"/>
      <c r="M476" s="4"/>
      <c r="N476" s="338"/>
      <c r="O476" s="339"/>
      <c r="P476" s="262"/>
      <c r="Q476" s="158"/>
    </row>
    <row r="477" spans="2:18" x14ac:dyDescent="0.15">
      <c r="B477" s="110">
        <v>473</v>
      </c>
      <c r="C477" s="141" t="s">
        <v>1213</v>
      </c>
      <c r="D477" s="112" t="s">
        <v>145</v>
      </c>
      <c r="E477" s="154">
        <v>1</v>
      </c>
      <c r="F477" s="153">
        <v>6.5</v>
      </c>
      <c r="G477" s="155">
        <v>790</v>
      </c>
      <c r="H477" s="369"/>
      <c r="I477" s="262">
        <v>500</v>
      </c>
      <c r="J477" s="444">
        <f t="shared" si="8"/>
        <v>15</v>
      </c>
      <c r="K477" s="657">
        <v>240</v>
      </c>
      <c r="L477" s="657"/>
      <c r="M477" s="4"/>
      <c r="N477" s="338"/>
      <c r="O477" s="339"/>
      <c r="P477" s="262"/>
      <c r="Q477" s="158"/>
    </row>
    <row r="478" spans="2:18" x14ac:dyDescent="0.15">
      <c r="B478" s="110">
        <v>474</v>
      </c>
      <c r="C478" s="141" t="s">
        <v>1214</v>
      </c>
      <c r="D478" s="183" t="s">
        <v>961</v>
      </c>
      <c r="E478" s="154">
        <v>1</v>
      </c>
      <c r="F478" s="153">
        <v>5.5</v>
      </c>
      <c r="G478" s="155">
        <v>400</v>
      </c>
      <c r="H478" s="369"/>
      <c r="I478" s="262">
        <v>500</v>
      </c>
      <c r="J478" s="444">
        <f t="shared" si="8"/>
        <v>27.692307692307693</v>
      </c>
      <c r="K478" s="657">
        <v>130</v>
      </c>
      <c r="L478" s="657"/>
      <c r="M478" s="4"/>
      <c r="N478" s="338"/>
      <c r="O478" s="339"/>
      <c r="P478" s="262"/>
      <c r="Q478" s="158"/>
    </row>
    <row r="479" spans="2:18" x14ac:dyDescent="0.15">
      <c r="B479" s="110">
        <v>475</v>
      </c>
      <c r="C479" s="133" t="s">
        <v>1215</v>
      </c>
      <c r="D479" s="183" t="s">
        <v>961</v>
      </c>
      <c r="E479" s="154">
        <v>1</v>
      </c>
      <c r="F479" s="153">
        <v>5.5</v>
      </c>
      <c r="G479" s="155">
        <v>400</v>
      </c>
      <c r="H479" s="369"/>
      <c r="I479" s="262">
        <v>500</v>
      </c>
      <c r="J479" s="444">
        <f t="shared" si="8"/>
        <v>27.692307692307693</v>
      </c>
      <c r="K479" s="657">
        <v>130</v>
      </c>
      <c r="L479" s="657"/>
      <c r="M479" s="4"/>
      <c r="N479" s="338"/>
      <c r="O479" s="339"/>
      <c r="P479" s="262"/>
      <c r="Q479" s="158"/>
    </row>
    <row r="480" spans="2:18" x14ac:dyDescent="0.15">
      <c r="B480" s="110">
        <v>476</v>
      </c>
      <c r="C480" s="133" t="s">
        <v>1216</v>
      </c>
      <c r="D480" s="183" t="s">
        <v>961</v>
      </c>
      <c r="E480" s="154">
        <v>1</v>
      </c>
      <c r="F480" s="153">
        <v>5.6</v>
      </c>
      <c r="G480" s="155">
        <v>360</v>
      </c>
      <c r="H480" s="369"/>
      <c r="I480" s="262">
        <v>400</v>
      </c>
      <c r="J480" s="444">
        <f t="shared" si="8"/>
        <v>22.5</v>
      </c>
      <c r="K480" s="657">
        <v>160</v>
      </c>
      <c r="L480" s="657"/>
      <c r="M480" s="4"/>
      <c r="N480" s="338"/>
      <c r="O480" s="339"/>
      <c r="P480" s="262"/>
      <c r="Q480" s="158"/>
    </row>
    <row r="481" spans="2:19" ht="13.5" customHeight="1" x14ac:dyDescent="0.15">
      <c r="B481" s="659">
        <v>477</v>
      </c>
      <c r="C481" s="602" t="s">
        <v>1290</v>
      </c>
      <c r="D481" s="153"/>
      <c r="E481" s="153"/>
      <c r="F481" s="153">
        <v>52.9</v>
      </c>
      <c r="G481" s="155">
        <v>4250</v>
      </c>
      <c r="H481" s="369" t="s">
        <v>1289</v>
      </c>
      <c r="I481" s="262"/>
      <c r="J481" s="444" t="e">
        <f t="shared" si="8"/>
        <v>#DIV/0!</v>
      </c>
      <c r="K481" s="657"/>
      <c r="L481" s="657"/>
      <c r="M481" s="4"/>
      <c r="N481" s="338"/>
      <c r="O481" s="611" t="s">
        <v>1278</v>
      </c>
      <c r="P481" s="262"/>
      <c r="Q481" s="158"/>
    </row>
    <row r="482" spans="2:19" x14ac:dyDescent="0.15">
      <c r="B482" s="110">
        <v>478</v>
      </c>
      <c r="C482" s="141" t="s">
        <v>1248</v>
      </c>
      <c r="D482" s="153" t="s">
        <v>1029</v>
      </c>
      <c r="E482" s="154">
        <v>1</v>
      </c>
      <c r="F482" s="609">
        <v>16</v>
      </c>
      <c r="G482" s="155">
        <v>985</v>
      </c>
      <c r="H482" s="369"/>
      <c r="I482" s="262" t="s">
        <v>1252</v>
      </c>
      <c r="J482" s="444">
        <f t="shared" si="8"/>
        <v>10</v>
      </c>
      <c r="K482" s="262">
        <v>360</v>
      </c>
      <c r="L482" s="262">
        <v>360</v>
      </c>
      <c r="M482" s="158">
        <v>0.1</v>
      </c>
      <c r="N482" s="338"/>
      <c r="O482" s="339"/>
      <c r="P482" s="262"/>
      <c r="Q482" s="158"/>
    </row>
    <row r="483" spans="2:19" x14ac:dyDescent="0.15">
      <c r="B483" s="110">
        <v>479</v>
      </c>
      <c r="C483" s="141" t="s">
        <v>1249</v>
      </c>
      <c r="D483" s="153" t="s">
        <v>1029</v>
      </c>
      <c r="E483" s="154">
        <v>1</v>
      </c>
      <c r="F483" s="609">
        <v>16</v>
      </c>
      <c r="G483" s="155">
        <v>985</v>
      </c>
      <c r="H483" s="369"/>
      <c r="I483" s="262" t="s">
        <v>1252</v>
      </c>
      <c r="J483" s="444">
        <f t="shared" si="8"/>
        <v>10</v>
      </c>
      <c r="K483" s="262">
        <v>360</v>
      </c>
      <c r="L483" s="262">
        <v>360</v>
      </c>
      <c r="M483" s="158">
        <v>0.1</v>
      </c>
      <c r="N483" s="338"/>
      <c r="O483" s="339"/>
      <c r="P483" s="262"/>
      <c r="Q483" s="158"/>
    </row>
    <row r="484" spans="2:19" x14ac:dyDescent="0.15">
      <c r="B484" s="110">
        <v>480</v>
      </c>
      <c r="C484" s="133" t="s">
        <v>1269</v>
      </c>
      <c r="D484" s="153" t="s">
        <v>1826</v>
      </c>
      <c r="E484" s="154">
        <v>1</v>
      </c>
      <c r="F484" s="609">
        <v>10.9</v>
      </c>
      <c r="G484" s="155">
        <v>730</v>
      </c>
      <c r="H484" s="369"/>
      <c r="I484" s="614" t="s">
        <v>1268</v>
      </c>
      <c r="J484" s="444">
        <f t="shared" si="8"/>
        <v>20</v>
      </c>
      <c r="K484" s="262">
        <v>180</v>
      </c>
      <c r="L484" s="262">
        <v>180</v>
      </c>
      <c r="M484" s="158">
        <v>0.2</v>
      </c>
      <c r="N484" s="338"/>
      <c r="O484" s="339"/>
      <c r="P484" s="262"/>
      <c r="Q484" s="158"/>
    </row>
    <row r="485" spans="2:19" x14ac:dyDescent="0.15">
      <c r="B485" s="110">
        <v>481</v>
      </c>
      <c r="C485" s="133" t="s">
        <v>1291</v>
      </c>
      <c r="D485" s="153" t="s">
        <v>1287</v>
      </c>
      <c r="E485" s="154">
        <v>1</v>
      </c>
      <c r="F485" s="609">
        <v>5</v>
      </c>
      <c r="G485" s="155">
        <v>900</v>
      </c>
      <c r="H485" s="369"/>
      <c r="I485" s="262" t="s">
        <v>1253</v>
      </c>
      <c r="J485" s="444">
        <f t="shared" si="8"/>
        <v>10</v>
      </c>
      <c r="K485" s="262">
        <v>360</v>
      </c>
      <c r="L485" s="262">
        <v>360</v>
      </c>
      <c r="M485" s="158">
        <v>0.1</v>
      </c>
      <c r="N485" s="338"/>
      <c r="O485" s="339"/>
      <c r="P485" s="262"/>
      <c r="Q485" s="158"/>
    </row>
    <row r="486" spans="2:19" x14ac:dyDescent="0.15">
      <c r="B486" s="110">
        <v>482</v>
      </c>
      <c r="C486" s="133" t="s">
        <v>1292</v>
      </c>
      <c r="D486" s="153" t="s">
        <v>1029</v>
      </c>
      <c r="E486" s="154">
        <v>1</v>
      </c>
      <c r="F486" s="153">
        <v>2.8</v>
      </c>
      <c r="G486" s="155">
        <v>364</v>
      </c>
      <c r="H486" s="369"/>
      <c r="I486" s="262">
        <v>935</v>
      </c>
      <c r="J486" s="444">
        <f t="shared" si="8"/>
        <v>27.692307692307693</v>
      </c>
      <c r="K486" s="262">
        <v>130</v>
      </c>
      <c r="L486" s="262">
        <v>130</v>
      </c>
      <c r="M486" s="158">
        <v>0.03</v>
      </c>
      <c r="N486" s="338"/>
      <c r="O486" s="339" t="s">
        <v>1279</v>
      </c>
      <c r="P486" s="262"/>
      <c r="Q486" s="158"/>
    </row>
    <row r="487" spans="2:19" x14ac:dyDescent="0.15">
      <c r="B487" s="110">
        <v>483</v>
      </c>
      <c r="C487" s="133" t="s">
        <v>1293</v>
      </c>
      <c r="D487" s="153" t="s">
        <v>1029</v>
      </c>
      <c r="E487" s="154">
        <v>2</v>
      </c>
      <c r="F487" s="153">
        <v>2.2000000000000002</v>
      </c>
      <c r="G487" s="155">
        <v>286</v>
      </c>
      <c r="H487" s="369"/>
      <c r="I487" s="262" t="s">
        <v>1253</v>
      </c>
      <c r="J487" s="444">
        <f t="shared" si="8"/>
        <v>24</v>
      </c>
      <c r="K487" s="262">
        <v>300</v>
      </c>
      <c r="L487" s="262">
        <v>360</v>
      </c>
      <c r="M487" s="158">
        <v>0.05</v>
      </c>
      <c r="N487" s="338"/>
      <c r="O487" s="339" t="s">
        <v>1279</v>
      </c>
      <c r="P487" s="339"/>
      <c r="Q487" s="158"/>
    </row>
    <row r="488" spans="2:19" x14ac:dyDescent="0.15">
      <c r="B488" s="110">
        <v>484</v>
      </c>
      <c r="C488" s="603" t="s">
        <v>1250</v>
      </c>
      <c r="D488" s="153"/>
      <c r="E488" s="153"/>
      <c r="F488" s="153">
        <v>12.8</v>
      </c>
      <c r="G488" s="155">
        <v>1450</v>
      </c>
      <c r="H488" s="369" t="s">
        <v>1336</v>
      </c>
      <c r="I488" s="262"/>
      <c r="J488" s="444" t="e">
        <f t="shared" si="8"/>
        <v>#DIV/0!</v>
      </c>
      <c r="K488" s="262"/>
      <c r="L488" s="262"/>
      <c r="M488" s="158"/>
      <c r="N488" s="338"/>
      <c r="O488" s="339"/>
      <c r="P488" s="339"/>
      <c r="Q488" s="158"/>
    </row>
    <row r="489" spans="2:19" x14ac:dyDescent="0.15">
      <c r="B489" s="110">
        <v>485</v>
      </c>
      <c r="C489" s="141" t="s">
        <v>1251</v>
      </c>
      <c r="D489" s="145" t="s">
        <v>992</v>
      </c>
      <c r="E489" s="154">
        <v>1</v>
      </c>
      <c r="F489" s="153">
        <v>2.4</v>
      </c>
      <c r="G489" s="453">
        <v>275</v>
      </c>
      <c r="H489" s="369"/>
      <c r="I489" s="262">
        <v>935</v>
      </c>
      <c r="J489" s="444">
        <f t="shared" si="8"/>
        <v>15</v>
      </c>
      <c r="K489" s="262">
        <v>240</v>
      </c>
      <c r="L489" s="262">
        <v>240</v>
      </c>
      <c r="M489" s="158">
        <v>0.1</v>
      </c>
      <c r="N489" s="338"/>
      <c r="O489" s="339"/>
      <c r="P489" s="339"/>
      <c r="Q489" s="158"/>
    </row>
    <row r="490" spans="2:19" x14ac:dyDescent="0.15">
      <c r="B490" s="110">
        <v>486</v>
      </c>
      <c r="C490" s="141" t="s">
        <v>1242</v>
      </c>
      <c r="D490" s="183" t="s">
        <v>134</v>
      </c>
      <c r="E490" s="154">
        <v>1</v>
      </c>
      <c r="F490" s="153">
        <v>5.8</v>
      </c>
      <c r="G490" s="453">
        <v>655</v>
      </c>
      <c r="H490" s="369"/>
      <c r="I490" s="262">
        <v>500</v>
      </c>
      <c r="J490" s="444">
        <f t="shared" si="8"/>
        <v>20</v>
      </c>
      <c r="K490" s="257">
        <v>180</v>
      </c>
      <c r="L490" s="257">
        <v>60</v>
      </c>
      <c r="M490" s="158"/>
      <c r="N490" s="338"/>
      <c r="O490" s="339"/>
      <c r="P490" s="339"/>
      <c r="Q490" s="158"/>
    </row>
    <row r="491" spans="2:19" x14ac:dyDescent="0.15">
      <c r="B491" s="110">
        <v>487</v>
      </c>
      <c r="C491" s="133" t="s">
        <v>1304</v>
      </c>
      <c r="D491" s="112" t="s">
        <v>145</v>
      </c>
      <c r="E491" s="154">
        <v>1</v>
      </c>
      <c r="F491" s="153">
        <v>4.5999999999999996</v>
      </c>
      <c r="G491" s="456">
        <v>520</v>
      </c>
      <c r="H491" s="369"/>
      <c r="I491" s="262">
        <v>500</v>
      </c>
      <c r="J491" s="444">
        <f t="shared" si="8"/>
        <v>19.45945945945946</v>
      </c>
      <c r="K491" s="257">
        <v>185</v>
      </c>
      <c r="L491" s="257"/>
      <c r="M491" s="158"/>
      <c r="N491" s="338"/>
      <c r="O491" s="339"/>
      <c r="P491" s="339"/>
      <c r="Q491" s="158"/>
    </row>
    <row r="492" spans="2:19" x14ac:dyDescent="0.15">
      <c r="B492" s="110">
        <v>488</v>
      </c>
      <c r="C492" s="621"/>
      <c r="D492" s="622"/>
      <c r="E492" s="623"/>
      <c r="F492" s="622"/>
      <c r="G492" s="624"/>
      <c r="H492" s="625"/>
      <c r="I492" s="626"/>
      <c r="J492" s="627" t="e">
        <f t="shared" si="8"/>
        <v>#DIV/0!</v>
      </c>
      <c r="K492" s="628"/>
      <c r="L492" s="628"/>
      <c r="M492" s="158"/>
      <c r="N492" s="338"/>
      <c r="O492" s="339"/>
      <c r="P492" s="339"/>
      <c r="Q492" s="158"/>
    </row>
    <row r="493" spans="2:19" x14ac:dyDescent="0.15">
      <c r="B493" s="110">
        <v>489</v>
      </c>
      <c r="C493" s="603" t="s">
        <v>1308</v>
      </c>
      <c r="D493" s="183"/>
      <c r="E493" s="135"/>
      <c r="F493" s="153">
        <v>22.2</v>
      </c>
      <c r="G493" s="155">
        <v>2094</v>
      </c>
      <c r="H493" s="369" t="s">
        <v>1263</v>
      </c>
      <c r="I493" s="262"/>
      <c r="J493" s="444" t="e">
        <f t="shared" si="8"/>
        <v>#DIV/0!</v>
      </c>
      <c r="K493" s="259"/>
      <c r="L493" s="262"/>
      <c r="M493" s="158"/>
      <c r="N493" s="338"/>
      <c r="O493" s="339"/>
      <c r="P493" s="339"/>
      <c r="Q493" s="158"/>
    </row>
    <row r="494" spans="2:19" x14ac:dyDescent="0.15">
      <c r="B494" s="110">
        <v>490</v>
      </c>
      <c r="C494" s="141" t="s">
        <v>1309</v>
      </c>
      <c r="D494" s="112" t="s">
        <v>145</v>
      </c>
      <c r="E494" s="142">
        <v>1</v>
      </c>
      <c r="F494" s="604">
        <v>5.8</v>
      </c>
      <c r="G494" s="453">
        <v>824</v>
      </c>
      <c r="H494" s="369" t="s">
        <v>1263</v>
      </c>
      <c r="I494" s="262">
        <v>400</v>
      </c>
      <c r="J494" s="269">
        <f>IF(K494,3600/K494*E494,"")</f>
        <v>15</v>
      </c>
      <c r="K494" s="257">
        <v>240</v>
      </c>
      <c r="L494" s="257"/>
      <c r="M494" s="158"/>
      <c r="N494" s="342"/>
      <c r="O494" s="339"/>
      <c r="P494" s="339"/>
      <c r="Q494" s="158"/>
    </row>
    <row r="495" spans="2:19" x14ac:dyDescent="0.15">
      <c r="B495" s="110">
        <v>491</v>
      </c>
      <c r="C495" s="141" t="s">
        <v>1310</v>
      </c>
      <c r="D495" s="183" t="s">
        <v>961</v>
      </c>
      <c r="E495" s="142">
        <v>1</v>
      </c>
      <c r="F495" s="604">
        <v>5.5</v>
      </c>
      <c r="G495" s="453">
        <v>449</v>
      </c>
      <c r="H495" s="369" t="s">
        <v>1263</v>
      </c>
      <c r="I495" s="262">
        <v>500</v>
      </c>
      <c r="J495" s="269">
        <f>IF(K495,3600/K495*E495,"")</f>
        <v>27.692307692307693</v>
      </c>
      <c r="K495" s="257">
        <v>130</v>
      </c>
      <c r="L495" s="257"/>
      <c r="M495" s="158"/>
      <c r="N495" s="344"/>
      <c r="O495" s="339"/>
      <c r="P495" s="339"/>
      <c r="Q495" s="158"/>
      <c r="R495" s="345"/>
      <c r="S495" s="158" t="s">
        <v>561</v>
      </c>
    </row>
    <row r="496" spans="2:19" x14ac:dyDescent="0.15">
      <c r="B496" s="110">
        <v>492</v>
      </c>
      <c r="C496" s="133" t="s">
        <v>1311</v>
      </c>
      <c r="D496" s="183" t="s">
        <v>961</v>
      </c>
      <c r="E496" s="605">
        <v>1</v>
      </c>
      <c r="F496" s="606">
        <v>5.5</v>
      </c>
      <c r="G496" s="456">
        <v>449</v>
      </c>
      <c r="H496" s="369" t="s">
        <v>1263</v>
      </c>
      <c r="I496" s="262">
        <v>500</v>
      </c>
      <c r="J496" s="269">
        <f>IF(K496,3600/K496*E496,"")</f>
        <v>27.692307692307693</v>
      </c>
      <c r="K496" s="259">
        <v>130</v>
      </c>
      <c r="L496" s="259"/>
      <c r="M496" s="158"/>
      <c r="N496" s="344"/>
      <c r="O496" s="339"/>
      <c r="P496" s="339"/>
      <c r="Q496" s="158"/>
      <c r="R496" s="345"/>
      <c r="S496" s="158" t="s">
        <v>561</v>
      </c>
    </row>
    <row r="497" spans="2:21" x14ac:dyDescent="0.15">
      <c r="B497" s="110">
        <v>493</v>
      </c>
      <c r="C497" s="133" t="s">
        <v>1312</v>
      </c>
      <c r="D497" s="183" t="s">
        <v>961</v>
      </c>
      <c r="E497" s="154">
        <v>1</v>
      </c>
      <c r="F497" s="630">
        <v>5.4</v>
      </c>
      <c r="G497" s="369">
        <v>372</v>
      </c>
      <c r="H497" s="369" t="s">
        <v>1263</v>
      </c>
      <c r="I497" s="262">
        <v>400</v>
      </c>
      <c r="J497" s="444">
        <f t="shared" si="8"/>
        <v>22.5</v>
      </c>
      <c r="K497" s="259">
        <v>160</v>
      </c>
      <c r="L497" s="262"/>
      <c r="M497" s="158"/>
      <c r="N497" s="344"/>
      <c r="O497" s="339"/>
      <c r="P497" s="339"/>
      <c r="Q497" s="158"/>
      <c r="R497" s="345"/>
      <c r="S497" s="158" t="s">
        <v>562</v>
      </c>
    </row>
    <row r="498" spans="2:21" ht="13.5" customHeight="1" x14ac:dyDescent="0.15">
      <c r="B498" s="110">
        <v>494</v>
      </c>
      <c r="C498" s="153" t="s">
        <v>1433</v>
      </c>
      <c r="D498" s="112" t="s">
        <v>134</v>
      </c>
      <c r="E498" s="154">
        <v>6</v>
      </c>
      <c r="F498" s="153">
        <v>0.36</v>
      </c>
      <c r="G498" s="155">
        <v>29</v>
      </c>
      <c r="H498" s="369" t="s">
        <v>1270</v>
      </c>
      <c r="I498" s="262">
        <v>500</v>
      </c>
      <c r="J498" s="444">
        <f t="shared" si="8"/>
        <v>240</v>
      </c>
      <c r="K498" s="262">
        <v>90</v>
      </c>
      <c r="L498" s="262"/>
      <c r="M498" s="158"/>
      <c r="N498" s="344"/>
      <c r="O498" s="612" t="s">
        <v>1280</v>
      </c>
      <c r="P498" s="339"/>
      <c r="Q498" s="158"/>
      <c r="R498" s="345"/>
      <c r="S498" s="158" t="s">
        <v>563</v>
      </c>
    </row>
    <row r="499" spans="2:21" x14ac:dyDescent="0.15">
      <c r="B499" s="110">
        <v>495</v>
      </c>
      <c r="C499" s="153"/>
      <c r="D499" s="112"/>
      <c r="E499" s="154"/>
      <c r="F499" s="606"/>
      <c r="G499" s="155"/>
      <c r="H499" s="369"/>
      <c r="I499" s="262"/>
      <c r="J499" s="444"/>
      <c r="K499" s="262"/>
      <c r="L499" s="262"/>
      <c r="M499" s="158"/>
      <c r="N499" s="344"/>
      <c r="O499" s="339"/>
      <c r="P499" s="339"/>
      <c r="Q499" s="158"/>
      <c r="R499" s="345"/>
      <c r="S499" s="158" t="s">
        <v>564</v>
      </c>
    </row>
    <row r="500" spans="2:21" x14ac:dyDescent="0.15">
      <c r="B500" s="110">
        <v>496</v>
      </c>
      <c r="C500" s="153"/>
      <c r="D500" s="112"/>
      <c r="E500" s="153"/>
      <c r="F500" s="606"/>
      <c r="G500" s="155"/>
      <c r="H500" s="369"/>
      <c r="I500" s="262"/>
      <c r="J500" s="444"/>
      <c r="K500" s="262"/>
      <c r="L500" s="262"/>
      <c r="M500" s="158"/>
      <c r="N500" s="344"/>
      <c r="O500" s="339"/>
      <c r="P500" s="339"/>
      <c r="Q500" s="158"/>
      <c r="R500" s="345"/>
      <c r="S500" s="158" t="s">
        <v>564</v>
      </c>
    </row>
    <row r="501" spans="2:21" ht="94.5" x14ac:dyDescent="0.15">
      <c r="B501" s="110">
        <v>497</v>
      </c>
      <c r="C501" s="907" t="s">
        <v>1434</v>
      </c>
      <c r="D501" s="112" t="s">
        <v>1749</v>
      </c>
      <c r="E501" s="613">
        <v>1</v>
      </c>
      <c r="F501" s="163">
        <v>15.25</v>
      </c>
      <c r="G501" s="164">
        <v>1136</v>
      </c>
      <c r="H501" s="370" t="s">
        <v>1750</v>
      </c>
      <c r="I501" s="263">
        <v>500</v>
      </c>
      <c r="J501" s="444">
        <f t="shared" ref="J501:J522" si="9">3600/K501*E501</f>
        <v>7.5</v>
      </c>
      <c r="K501" s="262">
        <v>480</v>
      </c>
      <c r="L501" s="262"/>
      <c r="M501" s="158"/>
      <c r="N501" s="338"/>
      <c r="O501" s="787" t="s">
        <v>1751</v>
      </c>
      <c r="P501" s="339"/>
      <c r="Q501" s="158"/>
      <c r="R501" s="345"/>
      <c r="S501" s="158" t="s">
        <v>564</v>
      </c>
    </row>
    <row r="502" spans="2:21" s="109" customFormat="1" ht="13.5" customHeight="1" x14ac:dyDescent="0.15">
      <c r="B502" s="110">
        <v>498</v>
      </c>
      <c r="C502" s="306" t="s">
        <v>1435</v>
      </c>
      <c r="D502" s="153"/>
      <c r="E502" s="1381" t="s">
        <v>1330</v>
      </c>
      <c r="F502" s="1382"/>
      <c r="G502" s="650" t="s">
        <v>1752</v>
      </c>
      <c r="H502" s="370" t="s">
        <v>1578</v>
      </c>
      <c r="I502" s="262"/>
      <c r="J502" s="444" t="e">
        <f t="shared" si="9"/>
        <v>#DIV/0!</v>
      </c>
      <c r="K502" s="262"/>
      <c r="L502" s="262"/>
      <c r="M502" s="158"/>
      <c r="N502" s="612"/>
      <c r="O502" s="768" t="s">
        <v>1579</v>
      </c>
      <c r="P502" s="339"/>
      <c r="Q502" s="158"/>
      <c r="R502" s="345"/>
      <c r="S502" s="158" t="s">
        <v>563</v>
      </c>
      <c r="T502" s="146"/>
      <c r="U502" s="146"/>
    </row>
    <row r="503" spans="2:21" s="109" customFormat="1" ht="13.5" customHeight="1" x14ac:dyDescent="0.15">
      <c r="B503" s="110">
        <v>499</v>
      </c>
      <c r="C503" s="120" t="s">
        <v>1753</v>
      </c>
      <c r="D503" s="153" t="s">
        <v>1826</v>
      </c>
      <c r="E503" s="154">
        <v>2</v>
      </c>
      <c r="F503" s="163">
        <v>7.54</v>
      </c>
      <c r="G503" s="164">
        <v>450</v>
      </c>
      <c r="H503" s="183"/>
      <c r="I503" s="183" t="s">
        <v>1754</v>
      </c>
      <c r="J503" s="444">
        <f t="shared" si="9"/>
        <v>32.727272727272727</v>
      </c>
      <c r="K503" s="262">
        <v>220</v>
      </c>
      <c r="L503" s="902"/>
      <c r="M503" s="902">
        <v>0.14199999999999999</v>
      </c>
      <c r="N503" s="612"/>
      <c r="O503" s="769"/>
      <c r="P503" s="339"/>
      <c r="Q503" s="158"/>
      <c r="R503" s="345"/>
      <c r="S503" s="158"/>
      <c r="T503" s="146"/>
      <c r="U503" s="146"/>
    </row>
    <row r="504" spans="2:21" s="109" customFormat="1" ht="13.5" customHeight="1" x14ac:dyDescent="0.15">
      <c r="B504" s="160">
        <v>500</v>
      </c>
      <c r="C504" s="120" t="s">
        <v>1755</v>
      </c>
      <c r="D504" s="112" t="s">
        <v>169</v>
      </c>
      <c r="E504" s="154">
        <v>2</v>
      </c>
      <c r="F504" s="163">
        <v>8.48</v>
      </c>
      <c r="G504" s="164">
        <v>450</v>
      </c>
      <c r="H504" s="183"/>
      <c r="I504" s="183">
        <v>440</v>
      </c>
      <c r="J504" s="444">
        <f t="shared" si="9"/>
        <v>34.285714285714285</v>
      </c>
      <c r="K504" s="262">
        <v>210</v>
      </c>
      <c r="L504" s="902"/>
      <c r="M504" s="902">
        <v>0.36799999999999999</v>
      </c>
      <c r="N504" s="612"/>
      <c r="O504" s="769"/>
      <c r="P504" s="339"/>
      <c r="Q504" s="158"/>
      <c r="R504" s="345"/>
      <c r="S504" s="158" t="s">
        <v>565</v>
      </c>
      <c r="T504" s="146"/>
      <c r="U504" s="146"/>
    </row>
    <row r="505" spans="2:21" s="109" customFormat="1" ht="13.5" customHeight="1" x14ac:dyDescent="0.15">
      <c r="B505" s="160">
        <v>501</v>
      </c>
      <c r="C505" s="120" t="s">
        <v>1406</v>
      </c>
      <c r="D505" s="112" t="s">
        <v>1756</v>
      </c>
      <c r="E505" s="613">
        <v>2</v>
      </c>
      <c r="F505" s="163">
        <v>2.08</v>
      </c>
      <c r="G505" s="164">
        <v>425</v>
      </c>
      <c r="H505" s="183"/>
      <c r="I505" s="183" t="s">
        <v>1757</v>
      </c>
      <c r="J505" s="444">
        <f t="shared" si="9"/>
        <v>32.727272727272727</v>
      </c>
      <c r="K505" s="262">
        <v>220</v>
      </c>
      <c r="L505" s="262"/>
      <c r="M505" s="343">
        <v>0.1</v>
      </c>
      <c r="N505" s="904"/>
      <c r="O505" s="768" t="s">
        <v>1580</v>
      </c>
      <c r="P505" s="339"/>
      <c r="Q505" s="158"/>
      <c r="R505" s="345"/>
      <c r="S505" s="158" t="s">
        <v>565</v>
      </c>
      <c r="T505" s="146"/>
      <c r="U505" s="146"/>
    </row>
    <row r="506" spans="2:21" s="109" customFormat="1" ht="13.5" customHeight="1" x14ac:dyDescent="0.15">
      <c r="B506" s="160">
        <v>502</v>
      </c>
      <c r="C506" s="120" t="s">
        <v>1758</v>
      </c>
      <c r="D506" s="112" t="s">
        <v>169</v>
      </c>
      <c r="E506" s="613">
        <v>2</v>
      </c>
      <c r="F506" s="163">
        <v>2.04</v>
      </c>
      <c r="G506" s="164">
        <v>150</v>
      </c>
      <c r="H506" s="183"/>
      <c r="I506" s="183">
        <v>400</v>
      </c>
      <c r="J506" s="444">
        <f t="shared" si="9"/>
        <v>45</v>
      </c>
      <c r="K506" s="262">
        <v>160</v>
      </c>
      <c r="L506" s="262"/>
      <c r="M506" s="343">
        <v>0.02</v>
      </c>
      <c r="N506" s="904"/>
      <c r="O506" s="769"/>
      <c r="P506" s="339"/>
      <c r="Q506" s="158"/>
      <c r="R506" s="345"/>
      <c r="S506" s="158"/>
      <c r="T506" s="146"/>
      <c r="U506" s="146"/>
    </row>
    <row r="507" spans="2:21" s="109" customFormat="1" ht="13.5" customHeight="1" x14ac:dyDescent="0.15">
      <c r="B507" s="160">
        <v>503</v>
      </c>
      <c r="C507" s="120" t="s">
        <v>1759</v>
      </c>
      <c r="D507" s="112" t="s">
        <v>1760</v>
      </c>
      <c r="E507" s="613">
        <v>2</v>
      </c>
      <c r="F507" s="163">
        <v>0.44</v>
      </c>
      <c r="G507" s="164">
        <v>75</v>
      </c>
      <c r="H507" s="183"/>
      <c r="I507" s="183">
        <v>300</v>
      </c>
      <c r="J507" s="444">
        <f t="shared" si="9"/>
        <v>60</v>
      </c>
      <c r="K507" s="262">
        <v>120</v>
      </c>
      <c r="L507" s="262"/>
      <c r="M507" s="343">
        <v>0.05</v>
      </c>
      <c r="N507" s="904"/>
      <c r="O507" s="769"/>
      <c r="P507" s="339"/>
      <c r="Q507" s="158"/>
      <c r="R507" s="345"/>
      <c r="S507" s="158" t="s">
        <v>565</v>
      </c>
      <c r="T507" s="146"/>
      <c r="U507" s="146"/>
    </row>
    <row r="508" spans="2:21" s="109" customFormat="1" ht="13.5" customHeight="1" x14ac:dyDescent="0.15">
      <c r="B508" s="160">
        <v>504</v>
      </c>
      <c r="C508" s="651"/>
      <c r="D508" s="652"/>
      <c r="E508" s="653"/>
      <c r="F508" s="654"/>
      <c r="G508" s="624"/>
      <c r="H508" s="624"/>
      <c r="I508" s="626"/>
      <c r="J508" s="627"/>
      <c r="K508" s="626"/>
      <c r="L508" s="626"/>
      <c r="M508" s="629"/>
      <c r="N508" s="904"/>
      <c r="O508" s="339"/>
      <c r="P508" s="339"/>
      <c r="Q508" s="158"/>
      <c r="R508" s="345"/>
      <c r="S508" s="158" t="s">
        <v>565</v>
      </c>
      <c r="T508" s="146"/>
      <c r="U508" s="146"/>
    </row>
    <row r="509" spans="2:21" s="109" customFormat="1" ht="13.5" customHeight="1" x14ac:dyDescent="0.15">
      <c r="B509" s="160">
        <v>505</v>
      </c>
      <c r="C509" s="603" t="s">
        <v>1436</v>
      </c>
      <c r="D509" s="153"/>
      <c r="E509" s="153"/>
      <c r="F509" s="153">
        <v>52.9</v>
      </c>
      <c r="G509" s="155">
        <v>4250</v>
      </c>
      <c r="H509" s="370" t="s">
        <v>1761</v>
      </c>
      <c r="I509" s="263"/>
      <c r="J509" s="444" t="e">
        <f t="shared" si="9"/>
        <v>#DIV/0!</v>
      </c>
      <c r="K509" s="263"/>
      <c r="L509" s="263"/>
      <c r="M509" s="343"/>
      <c r="N509" s="904"/>
      <c r="O509" s="769"/>
      <c r="P509" s="339"/>
      <c r="Q509" s="158"/>
      <c r="R509" s="158"/>
      <c r="S509" s="146" t="s">
        <v>566</v>
      </c>
      <c r="T509" s="146"/>
      <c r="U509" s="146"/>
    </row>
    <row r="510" spans="2:21" s="109" customFormat="1" ht="13.5" customHeight="1" x14ac:dyDescent="0.15">
      <c r="B510" s="160">
        <v>506</v>
      </c>
      <c r="C510" s="141" t="s">
        <v>1762</v>
      </c>
      <c r="D510" s="153" t="s">
        <v>1763</v>
      </c>
      <c r="E510" s="154">
        <v>1</v>
      </c>
      <c r="F510" s="609">
        <v>16</v>
      </c>
      <c r="G510" s="155">
        <v>985</v>
      </c>
      <c r="H510" s="164"/>
      <c r="I510" s="262" t="s">
        <v>1764</v>
      </c>
      <c r="J510" s="444">
        <f t="shared" si="9"/>
        <v>10</v>
      </c>
      <c r="K510" s="262">
        <v>360</v>
      </c>
      <c r="L510" s="262">
        <v>360</v>
      </c>
      <c r="M510" s="343">
        <v>0.1</v>
      </c>
      <c r="N510" s="904"/>
      <c r="O510" s="769"/>
      <c r="P510" s="339"/>
      <c r="Q510" s="158"/>
      <c r="R510" s="158"/>
      <c r="S510" s="146" t="s">
        <v>566</v>
      </c>
      <c r="T510" s="146"/>
      <c r="U510" s="146"/>
    </row>
    <row r="511" spans="2:21" s="109" customFormat="1" ht="13.5" customHeight="1" x14ac:dyDescent="0.15">
      <c r="B511" s="160">
        <v>507</v>
      </c>
      <c r="C511" s="141" t="s">
        <v>1765</v>
      </c>
      <c r="D511" s="153" t="s">
        <v>1763</v>
      </c>
      <c r="E511" s="154">
        <v>1</v>
      </c>
      <c r="F511" s="609">
        <v>16</v>
      </c>
      <c r="G511" s="155">
        <v>985</v>
      </c>
      <c r="H511" s="164"/>
      <c r="I511" s="262" t="s">
        <v>1764</v>
      </c>
      <c r="J511" s="444">
        <f t="shared" si="9"/>
        <v>10</v>
      </c>
      <c r="K511" s="262">
        <v>360</v>
      </c>
      <c r="L511" s="262">
        <v>360</v>
      </c>
      <c r="M511" s="343">
        <v>0.1</v>
      </c>
      <c r="N511" s="904"/>
      <c r="O511" s="769"/>
      <c r="P511" s="339"/>
      <c r="Q511" s="158"/>
      <c r="R511" s="158"/>
      <c r="S511" s="146" t="s">
        <v>566</v>
      </c>
      <c r="T511" s="146"/>
      <c r="U511" s="146"/>
    </row>
    <row r="512" spans="2:21" s="109" customFormat="1" ht="13.5" customHeight="1" x14ac:dyDescent="0.15">
      <c r="B512" s="160">
        <v>508</v>
      </c>
      <c r="C512" s="133" t="s">
        <v>1766</v>
      </c>
      <c r="D512" s="153" t="s">
        <v>1826</v>
      </c>
      <c r="E512" s="154">
        <v>1</v>
      </c>
      <c r="F512" s="609">
        <v>10.9</v>
      </c>
      <c r="G512" s="155">
        <v>730</v>
      </c>
      <c r="H512" s="164"/>
      <c r="I512" s="262" t="s">
        <v>1767</v>
      </c>
      <c r="J512" s="444">
        <f t="shared" si="9"/>
        <v>20</v>
      </c>
      <c r="K512" s="262">
        <v>180</v>
      </c>
      <c r="L512" s="262">
        <v>180</v>
      </c>
      <c r="M512" s="343">
        <v>0.2</v>
      </c>
      <c r="N512" s="904"/>
      <c r="O512" s="769"/>
      <c r="P512" s="339"/>
      <c r="Q512" s="158"/>
      <c r="R512" s="158"/>
      <c r="S512" s="146" t="s">
        <v>566</v>
      </c>
      <c r="T512" s="146"/>
      <c r="U512" s="146"/>
    </row>
    <row r="513" spans="2:21" s="109" customFormat="1" ht="13.5" customHeight="1" x14ac:dyDescent="0.15">
      <c r="B513" s="160">
        <v>509</v>
      </c>
      <c r="C513" s="133" t="s">
        <v>1768</v>
      </c>
      <c r="D513" s="153" t="s">
        <v>1769</v>
      </c>
      <c r="E513" s="154">
        <v>1</v>
      </c>
      <c r="F513" s="609">
        <v>5</v>
      </c>
      <c r="G513" s="155">
        <v>900</v>
      </c>
      <c r="H513" s="164"/>
      <c r="I513" s="262" t="s">
        <v>1253</v>
      </c>
      <c r="J513" s="444">
        <f t="shared" si="9"/>
        <v>10</v>
      </c>
      <c r="K513" s="262">
        <v>360</v>
      </c>
      <c r="L513" s="262">
        <v>360</v>
      </c>
      <c r="M513" s="343">
        <v>0.1</v>
      </c>
      <c r="N513" s="904"/>
      <c r="O513" s="769"/>
      <c r="P513" s="339"/>
      <c r="Q513" s="158"/>
      <c r="R513" s="158"/>
      <c r="S513" s="146" t="s">
        <v>566</v>
      </c>
      <c r="T513" s="146"/>
      <c r="U513" s="146"/>
    </row>
    <row r="514" spans="2:21" s="109" customFormat="1" ht="13.5" customHeight="1" x14ac:dyDescent="0.15">
      <c r="B514" s="160">
        <v>510</v>
      </c>
      <c r="C514" s="133" t="s">
        <v>1770</v>
      </c>
      <c r="D514" s="153" t="s">
        <v>1771</v>
      </c>
      <c r="E514" s="154">
        <v>1</v>
      </c>
      <c r="F514" s="153">
        <v>2.8</v>
      </c>
      <c r="G514" s="155">
        <v>364</v>
      </c>
      <c r="H514" s="164"/>
      <c r="I514" s="262">
        <v>935</v>
      </c>
      <c r="J514" s="444">
        <f t="shared" si="9"/>
        <v>27.692307692307693</v>
      </c>
      <c r="K514" s="262">
        <v>130</v>
      </c>
      <c r="L514" s="262">
        <v>130</v>
      </c>
      <c r="M514" s="343">
        <v>0.03</v>
      </c>
      <c r="N514" s="904"/>
      <c r="O514" s="769"/>
      <c r="P514" s="339"/>
      <c r="Q514" s="158"/>
      <c r="R514" s="158"/>
      <c r="S514" s="146" t="s">
        <v>566</v>
      </c>
      <c r="T514" s="146"/>
      <c r="U514" s="146"/>
    </row>
    <row r="515" spans="2:21" s="109" customFormat="1" ht="13.5" customHeight="1" x14ac:dyDescent="0.15">
      <c r="B515" s="160">
        <v>511</v>
      </c>
      <c r="C515" s="133" t="s">
        <v>1437</v>
      </c>
      <c r="D515" s="153" t="s">
        <v>1771</v>
      </c>
      <c r="E515" s="154">
        <v>2</v>
      </c>
      <c r="F515" s="153">
        <v>2.2000000000000002</v>
      </c>
      <c r="G515" s="155">
        <v>286</v>
      </c>
      <c r="H515" s="164"/>
      <c r="I515" s="262" t="s">
        <v>1253</v>
      </c>
      <c r="J515" s="444">
        <f t="shared" si="9"/>
        <v>20</v>
      </c>
      <c r="K515" s="262">
        <v>360</v>
      </c>
      <c r="L515" s="262">
        <v>360</v>
      </c>
      <c r="M515" s="343">
        <v>0.05</v>
      </c>
      <c r="N515" s="904"/>
      <c r="O515" s="769"/>
      <c r="P515" s="339"/>
      <c r="Q515" s="158"/>
      <c r="R515" s="158"/>
      <c r="S515" s="146" t="s">
        <v>566</v>
      </c>
      <c r="T515" s="146"/>
      <c r="U515" s="146"/>
    </row>
    <row r="516" spans="2:21" s="109" customFormat="1" ht="13.5" customHeight="1" x14ac:dyDescent="0.15">
      <c r="B516" s="160">
        <v>512</v>
      </c>
      <c r="C516" s="603" t="s">
        <v>1438</v>
      </c>
      <c r="D516" s="153"/>
      <c r="E516" s="153"/>
      <c r="F516" s="153">
        <v>52.9</v>
      </c>
      <c r="G516" s="155">
        <v>4250</v>
      </c>
      <c r="H516" s="370" t="s">
        <v>1772</v>
      </c>
      <c r="I516" s="263"/>
      <c r="J516" s="444" t="e">
        <f t="shared" si="9"/>
        <v>#DIV/0!</v>
      </c>
      <c r="K516" s="263"/>
      <c r="L516" s="263"/>
      <c r="M516" s="343"/>
      <c r="N516" s="904"/>
      <c r="O516" s="769"/>
      <c r="P516" s="339"/>
      <c r="Q516" s="158"/>
      <c r="R516" s="158"/>
      <c r="S516" s="146" t="s">
        <v>566</v>
      </c>
      <c r="T516" s="146"/>
      <c r="U516" s="146"/>
    </row>
    <row r="517" spans="2:21" s="109" customFormat="1" ht="13.5" customHeight="1" x14ac:dyDescent="0.15">
      <c r="B517" s="160">
        <v>513</v>
      </c>
      <c r="C517" s="141" t="s">
        <v>1773</v>
      </c>
      <c r="D517" s="153" t="s">
        <v>1771</v>
      </c>
      <c r="E517" s="154">
        <v>1</v>
      </c>
      <c r="F517" s="609">
        <v>16</v>
      </c>
      <c r="G517" s="155">
        <v>985</v>
      </c>
      <c r="H517" s="164"/>
      <c r="I517" s="262" t="s">
        <v>1774</v>
      </c>
      <c r="J517" s="444">
        <f t="shared" si="9"/>
        <v>10</v>
      </c>
      <c r="K517" s="262">
        <v>360</v>
      </c>
      <c r="L517" s="262">
        <v>360</v>
      </c>
      <c r="M517" s="343">
        <v>0.1</v>
      </c>
      <c r="N517" s="904"/>
      <c r="O517" s="769"/>
      <c r="P517" s="339"/>
      <c r="Q517" s="158"/>
      <c r="R517" s="158"/>
      <c r="S517" s="146" t="s">
        <v>566</v>
      </c>
      <c r="T517" s="146"/>
      <c r="U517" s="146"/>
    </row>
    <row r="518" spans="2:21" s="109" customFormat="1" ht="13.5" customHeight="1" x14ac:dyDescent="0.15">
      <c r="B518" s="160">
        <v>514</v>
      </c>
      <c r="C518" s="141" t="s">
        <v>1775</v>
      </c>
      <c r="D518" s="153" t="s">
        <v>1771</v>
      </c>
      <c r="E518" s="154">
        <v>1</v>
      </c>
      <c r="F518" s="609">
        <v>16</v>
      </c>
      <c r="G518" s="155">
        <v>985</v>
      </c>
      <c r="H518" s="163"/>
      <c r="I518" s="262" t="s">
        <v>1774</v>
      </c>
      <c r="J518" s="444">
        <f t="shared" si="9"/>
        <v>10</v>
      </c>
      <c r="K518" s="262">
        <v>360</v>
      </c>
      <c r="L518" s="262">
        <v>360</v>
      </c>
      <c r="M518" s="343">
        <v>0.1</v>
      </c>
      <c r="N518" s="904"/>
      <c r="O518" s="769"/>
      <c r="P518" s="339"/>
      <c r="Q518" s="158"/>
      <c r="R518" s="158"/>
      <c r="S518" s="146" t="s">
        <v>566</v>
      </c>
      <c r="T518" s="146"/>
      <c r="U518" s="146"/>
    </row>
    <row r="519" spans="2:21" s="109" customFormat="1" ht="13.5" customHeight="1" x14ac:dyDescent="0.15">
      <c r="B519" s="160">
        <v>515</v>
      </c>
      <c r="C519" s="133" t="s">
        <v>1776</v>
      </c>
      <c r="D519" s="153" t="s">
        <v>1826</v>
      </c>
      <c r="E519" s="154">
        <v>1</v>
      </c>
      <c r="F519" s="609">
        <v>10.9</v>
      </c>
      <c r="G519" s="155">
        <v>730</v>
      </c>
      <c r="H519" s="163"/>
      <c r="I519" s="262" t="s">
        <v>1268</v>
      </c>
      <c r="J519" s="444">
        <f t="shared" si="9"/>
        <v>20</v>
      </c>
      <c r="K519" s="262">
        <v>180</v>
      </c>
      <c r="L519" s="262">
        <v>180</v>
      </c>
      <c r="M519" s="343">
        <v>0.2</v>
      </c>
      <c r="N519" s="904"/>
      <c r="O519" s="769"/>
      <c r="P519" s="339"/>
      <c r="Q519" s="158"/>
      <c r="R519" s="158"/>
      <c r="T519" s="146"/>
      <c r="U519" s="146"/>
    </row>
    <row r="520" spans="2:21" s="109" customFormat="1" ht="13.5" customHeight="1" x14ac:dyDescent="0.15">
      <c r="B520" s="160">
        <v>516</v>
      </c>
      <c r="C520" s="133" t="s">
        <v>1439</v>
      </c>
      <c r="D520" s="153" t="s">
        <v>1287</v>
      </c>
      <c r="E520" s="154">
        <v>1</v>
      </c>
      <c r="F520" s="609">
        <v>5</v>
      </c>
      <c r="G520" s="155">
        <v>900</v>
      </c>
      <c r="H520" s="163"/>
      <c r="I520" s="262" t="s">
        <v>1253</v>
      </c>
      <c r="J520" s="444">
        <f t="shared" si="9"/>
        <v>10</v>
      </c>
      <c r="K520" s="262">
        <v>360</v>
      </c>
      <c r="L520" s="262">
        <v>360</v>
      </c>
      <c r="M520" s="343">
        <v>0.1</v>
      </c>
      <c r="N520" s="904"/>
      <c r="O520" s="769"/>
      <c r="P520" s="339"/>
      <c r="Q520" s="158"/>
      <c r="R520" s="158"/>
      <c r="T520" s="146"/>
      <c r="U520" s="146"/>
    </row>
    <row r="521" spans="2:21" s="109" customFormat="1" ht="13.5" customHeight="1" x14ac:dyDescent="0.15">
      <c r="B521" s="160">
        <v>517</v>
      </c>
      <c r="C521" s="133" t="s">
        <v>1777</v>
      </c>
      <c r="D521" s="153" t="s">
        <v>1029</v>
      </c>
      <c r="E521" s="154">
        <v>1</v>
      </c>
      <c r="F521" s="153">
        <v>2.8</v>
      </c>
      <c r="G521" s="155">
        <v>364</v>
      </c>
      <c r="H521" s="163"/>
      <c r="I521" s="262">
        <v>935</v>
      </c>
      <c r="J521" s="444">
        <f t="shared" si="9"/>
        <v>27.692307692307693</v>
      </c>
      <c r="K521" s="262">
        <v>130</v>
      </c>
      <c r="L521" s="262">
        <v>180</v>
      </c>
      <c r="M521" s="343">
        <v>0.03</v>
      </c>
      <c r="N521" s="904"/>
      <c r="O521" s="769"/>
      <c r="P521" s="339"/>
      <c r="Q521" s="158"/>
      <c r="R521" s="158"/>
      <c r="T521" s="146"/>
      <c r="U521" s="146"/>
    </row>
    <row r="522" spans="2:21" s="109" customFormat="1" ht="13.5" customHeight="1" x14ac:dyDescent="0.15">
      <c r="B522" s="160">
        <v>518</v>
      </c>
      <c r="C522" s="133" t="s">
        <v>1440</v>
      </c>
      <c r="D522" s="153" t="s">
        <v>1029</v>
      </c>
      <c r="E522" s="154">
        <v>2</v>
      </c>
      <c r="F522" s="153">
        <v>2.2000000000000002</v>
      </c>
      <c r="G522" s="155">
        <v>286</v>
      </c>
      <c r="H522" s="163"/>
      <c r="I522" s="262" t="s">
        <v>1253</v>
      </c>
      <c r="J522" s="444">
        <f t="shared" si="9"/>
        <v>20</v>
      </c>
      <c r="K522" s="262">
        <v>360</v>
      </c>
      <c r="L522" s="262">
        <v>360</v>
      </c>
      <c r="M522" s="343">
        <v>0.05</v>
      </c>
      <c r="N522" s="904"/>
      <c r="O522" s="769"/>
      <c r="P522" s="339"/>
      <c r="Q522" s="158"/>
      <c r="R522" s="158"/>
      <c r="T522" s="146"/>
      <c r="U522" s="146"/>
    </row>
    <row r="523" spans="2:21" s="109" customFormat="1" ht="13.5" customHeight="1" x14ac:dyDescent="0.15">
      <c r="B523" s="160">
        <v>519</v>
      </c>
      <c r="C523" s="153" t="s">
        <v>1441</v>
      </c>
      <c r="D523" s="357" t="s">
        <v>961</v>
      </c>
      <c r="E523" s="503">
        <v>1</v>
      </c>
      <c r="F523" s="166"/>
      <c r="G523" s="163">
        <v>300</v>
      </c>
      <c r="H523" s="370"/>
      <c r="I523" s="618">
        <v>400</v>
      </c>
      <c r="J523" s="269" t="str">
        <f t="shared" ref="J523:J528" si="10">IF(K523,3600/K523*E523,"")</f>
        <v/>
      </c>
      <c r="K523" s="263"/>
      <c r="L523" s="263"/>
      <c r="M523" s="343"/>
      <c r="N523" s="904"/>
      <c r="O523" s="769"/>
      <c r="P523" s="339"/>
      <c r="Q523" s="158"/>
      <c r="R523" s="158"/>
      <c r="T523" s="146"/>
      <c r="U523" s="146"/>
    </row>
    <row r="524" spans="2:21" s="109" customFormat="1" ht="13.5" customHeight="1" x14ac:dyDescent="0.15">
      <c r="B524" s="160">
        <v>520</v>
      </c>
      <c r="C524" s="615" t="s">
        <v>1442</v>
      </c>
      <c r="D524" s="112"/>
      <c r="E524" s="112"/>
      <c r="F524" s="166"/>
      <c r="G524" s="163">
        <v>1245</v>
      </c>
      <c r="H524" s="370" t="s">
        <v>1331</v>
      </c>
      <c r="I524" s="263"/>
      <c r="J524" s="269" t="str">
        <f t="shared" si="10"/>
        <v/>
      </c>
      <c r="K524" s="263"/>
      <c r="L524" s="263"/>
      <c r="M524" s="343"/>
      <c r="N524" s="904"/>
      <c r="O524" s="768" t="s">
        <v>1352</v>
      </c>
      <c r="P524" s="339"/>
      <c r="Q524" s="158"/>
      <c r="R524" s="158"/>
      <c r="T524" s="146"/>
      <c r="U524" s="146"/>
    </row>
    <row r="525" spans="2:21" s="109" customFormat="1" ht="13.5" customHeight="1" x14ac:dyDescent="0.15">
      <c r="B525" s="160">
        <v>521</v>
      </c>
      <c r="C525" s="141" t="s">
        <v>1778</v>
      </c>
      <c r="D525" s="112" t="s">
        <v>145</v>
      </c>
      <c r="E525" s="112">
        <v>2</v>
      </c>
      <c r="F525" s="166">
        <v>5.8</v>
      </c>
      <c r="G525" s="616">
        <v>415</v>
      </c>
      <c r="H525" s="370"/>
      <c r="I525" s="263">
        <v>400</v>
      </c>
      <c r="J525" s="269">
        <f t="shared" si="10"/>
        <v>25.714285714285715</v>
      </c>
      <c r="K525" s="263">
        <v>280</v>
      </c>
      <c r="L525" s="263"/>
      <c r="M525" s="343"/>
      <c r="N525" s="904"/>
      <c r="O525" s="769" t="s">
        <v>1321</v>
      </c>
      <c r="P525" s="339"/>
      <c r="Q525" s="158"/>
      <c r="R525" s="158"/>
      <c r="S525" s="146"/>
      <c r="T525" s="146"/>
      <c r="U525" s="146"/>
    </row>
    <row r="526" spans="2:21" s="109" customFormat="1" ht="13.5" customHeight="1" x14ac:dyDescent="0.15">
      <c r="B526" s="160">
        <v>522</v>
      </c>
      <c r="C526" s="141" t="s">
        <v>1779</v>
      </c>
      <c r="D526" s="112" t="s">
        <v>134</v>
      </c>
      <c r="E526" s="112">
        <v>1</v>
      </c>
      <c r="F526" s="166">
        <v>8.6</v>
      </c>
      <c r="G526" s="168">
        <v>590</v>
      </c>
      <c r="H526" s="370"/>
      <c r="I526" s="263">
        <v>400</v>
      </c>
      <c r="J526" s="269">
        <f t="shared" si="10"/>
        <v>20</v>
      </c>
      <c r="K526" s="263">
        <v>180</v>
      </c>
      <c r="L526" s="263"/>
      <c r="M526" s="343"/>
      <c r="N526" s="612"/>
      <c r="O526" s="768" t="s">
        <v>1349</v>
      </c>
      <c r="P526" s="339"/>
      <c r="Q526" s="158"/>
      <c r="R526" s="158"/>
      <c r="S526" s="146"/>
      <c r="T526" s="146"/>
      <c r="U526" s="146"/>
    </row>
    <row r="527" spans="2:21" s="109" customFormat="1" ht="13.5" customHeight="1" x14ac:dyDescent="0.15">
      <c r="B527" s="160">
        <v>523</v>
      </c>
      <c r="C527" s="133" t="s">
        <v>1780</v>
      </c>
      <c r="D527" s="183" t="s">
        <v>961</v>
      </c>
      <c r="E527" s="112">
        <v>2</v>
      </c>
      <c r="F527" s="166">
        <v>1.8</v>
      </c>
      <c r="G527" s="168">
        <v>120</v>
      </c>
      <c r="H527" s="370"/>
      <c r="I527" s="263">
        <v>400</v>
      </c>
      <c r="J527" s="269">
        <f t="shared" si="10"/>
        <v>40</v>
      </c>
      <c r="K527" s="263">
        <v>180</v>
      </c>
      <c r="L527" s="263"/>
      <c r="M527" s="343"/>
      <c r="N527" s="612"/>
      <c r="O527" s="769" t="s">
        <v>1321</v>
      </c>
      <c r="P527" s="339"/>
      <c r="Q527" s="158"/>
      <c r="R527" s="158"/>
      <c r="S527" s="146"/>
      <c r="T527" s="146"/>
      <c r="U527" s="146"/>
    </row>
    <row r="528" spans="2:21" ht="81" x14ac:dyDescent="0.15">
      <c r="B528" s="160">
        <v>524</v>
      </c>
      <c r="C528" s="617" t="s">
        <v>1413</v>
      </c>
      <c r="D528" s="112" t="s">
        <v>1749</v>
      </c>
      <c r="E528" s="112">
        <v>1</v>
      </c>
      <c r="F528" s="166">
        <v>9.5</v>
      </c>
      <c r="G528" s="631">
        <v>901</v>
      </c>
      <c r="H528" s="370"/>
      <c r="I528" s="263">
        <v>400</v>
      </c>
      <c r="J528" s="269">
        <f t="shared" si="10"/>
        <v>12</v>
      </c>
      <c r="K528" s="263">
        <v>300</v>
      </c>
      <c r="L528" s="263"/>
      <c r="M528" s="343"/>
      <c r="N528" s="342"/>
      <c r="O528" s="903" t="s">
        <v>1781</v>
      </c>
      <c r="P528" s="339"/>
      <c r="Q528" s="158"/>
      <c r="R528" s="158"/>
    </row>
    <row r="529" spans="2:18" x14ac:dyDescent="0.15">
      <c r="B529" s="160">
        <v>525</v>
      </c>
      <c r="C529" s="617" t="s">
        <v>1405</v>
      </c>
      <c r="D529" s="112" t="s">
        <v>134</v>
      </c>
      <c r="E529" s="112">
        <v>3</v>
      </c>
      <c r="F529" s="166">
        <v>1.5</v>
      </c>
      <c r="G529" s="168">
        <v>117</v>
      </c>
      <c r="H529" s="369" t="s">
        <v>1388</v>
      </c>
      <c r="I529" s="263">
        <v>500</v>
      </c>
      <c r="J529" s="269">
        <f t="shared" ref="J529:J544" si="11">IF(K529,3600/K529*E529,"")</f>
        <v>67.5</v>
      </c>
      <c r="K529" s="263">
        <v>160</v>
      </c>
      <c r="L529" s="263"/>
      <c r="M529" s="343"/>
      <c r="N529" s="342"/>
      <c r="O529" s="339"/>
      <c r="P529" s="339"/>
      <c r="Q529" s="158"/>
      <c r="R529" s="158"/>
    </row>
    <row r="530" spans="2:18" x14ac:dyDescent="0.15">
      <c r="B530" s="160">
        <v>526</v>
      </c>
      <c r="C530" s="617" t="s">
        <v>1443</v>
      </c>
      <c r="D530" s="112" t="s">
        <v>134</v>
      </c>
      <c r="E530" s="112">
        <v>3</v>
      </c>
      <c r="F530" s="166">
        <v>1.4</v>
      </c>
      <c r="G530" s="163"/>
      <c r="H530" s="164" t="s">
        <v>1389</v>
      </c>
      <c r="I530" s="263">
        <v>500</v>
      </c>
      <c r="J530" s="269">
        <f t="shared" si="11"/>
        <v>60</v>
      </c>
      <c r="K530" s="263">
        <v>180</v>
      </c>
      <c r="L530" s="263"/>
      <c r="M530" s="343"/>
      <c r="N530" s="342"/>
      <c r="O530" s="339"/>
      <c r="P530" s="339"/>
      <c r="Q530" s="158"/>
      <c r="R530" s="158"/>
    </row>
    <row r="531" spans="2:18" x14ac:dyDescent="0.15">
      <c r="B531" s="110">
        <v>527</v>
      </c>
      <c r="C531" s="617" t="s">
        <v>1444</v>
      </c>
      <c r="D531" s="112" t="s">
        <v>134</v>
      </c>
      <c r="E531" s="112">
        <v>3</v>
      </c>
      <c r="F531" s="166">
        <v>1.3</v>
      </c>
      <c r="G531" s="163">
        <v>104</v>
      </c>
      <c r="H531" s="164" t="s">
        <v>1390</v>
      </c>
      <c r="I531" s="263">
        <v>500</v>
      </c>
      <c r="J531" s="269">
        <f t="shared" si="11"/>
        <v>72</v>
      </c>
      <c r="K531" s="263">
        <v>150</v>
      </c>
      <c r="L531" s="263"/>
      <c r="M531" s="343"/>
      <c r="N531" s="342"/>
      <c r="O531" s="339" t="s">
        <v>1322</v>
      </c>
      <c r="P531" s="339"/>
      <c r="Q531" s="158"/>
      <c r="R531" s="158"/>
    </row>
    <row r="532" spans="2:18" x14ac:dyDescent="0.15">
      <c r="B532" s="110">
        <v>528</v>
      </c>
      <c r="C532" s="617" t="s">
        <v>1445</v>
      </c>
      <c r="D532" s="112" t="s">
        <v>134</v>
      </c>
      <c r="E532" s="112">
        <v>3</v>
      </c>
      <c r="F532" s="162"/>
      <c r="G532" s="163"/>
      <c r="H532" s="164"/>
      <c r="I532" s="263">
        <v>500</v>
      </c>
      <c r="J532" s="269">
        <f t="shared" si="11"/>
        <v>72</v>
      </c>
      <c r="K532" s="263">
        <v>150</v>
      </c>
      <c r="L532" s="263"/>
      <c r="M532" s="343"/>
      <c r="N532" s="342"/>
      <c r="O532" s="339" t="s">
        <v>1322</v>
      </c>
      <c r="P532" s="339"/>
      <c r="Q532" s="158"/>
      <c r="R532" s="158"/>
    </row>
    <row r="533" spans="2:18" x14ac:dyDescent="0.15">
      <c r="B533" s="110">
        <v>529</v>
      </c>
      <c r="C533" s="617" t="s">
        <v>1414</v>
      </c>
      <c r="D533" s="112" t="s">
        <v>134</v>
      </c>
      <c r="E533" s="112">
        <v>3</v>
      </c>
      <c r="F533" s="667">
        <v>1.1000000000000001</v>
      </c>
      <c r="G533" s="163">
        <v>94</v>
      </c>
      <c r="H533" s="164" t="s">
        <v>1391</v>
      </c>
      <c r="I533" s="263">
        <v>500</v>
      </c>
      <c r="J533" s="269">
        <f t="shared" si="11"/>
        <v>72</v>
      </c>
      <c r="K533" s="263">
        <v>150</v>
      </c>
      <c r="L533" s="657"/>
      <c r="M533" s="343"/>
      <c r="N533" s="342"/>
      <c r="O533" s="339"/>
      <c r="P533" s="339"/>
      <c r="Q533" s="158"/>
      <c r="R533" s="158"/>
    </row>
    <row r="534" spans="2:18" x14ac:dyDescent="0.15">
      <c r="B534" s="160">
        <v>530</v>
      </c>
      <c r="C534" s="617" t="s">
        <v>1446</v>
      </c>
      <c r="D534" s="112" t="s">
        <v>134</v>
      </c>
      <c r="E534" s="112">
        <v>3</v>
      </c>
      <c r="F534" s="169"/>
      <c r="G534" s="170"/>
      <c r="H534" s="371" t="s">
        <v>1392</v>
      </c>
      <c r="I534" s="263">
        <v>500</v>
      </c>
      <c r="J534" s="269">
        <f t="shared" si="11"/>
        <v>72</v>
      </c>
      <c r="K534" s="263">
        <v>150</v>
      </c>
      <c r="L534" s="657"/>
      <c r="M534" s="346"/>
      <c r="N534" s="342"/>
      <c r="O534" s="339"/>
      <c r="P534" s="339"/>
      <c r="Q534" s="158"/>
      <c r="R534" s="158"/>
    </row>
    <row r="535" spans="2:18" x14ac:dyDescent="0.15">
      <c r="B535" s="160">
        <v>531</v>
      </c>
      <c r="C535" s="617" t="s">
        <v>1412</v>
      </c>
      <c r="D535" s="112" t="s">
        <v>134</v>
      </c>
      <c r="E535" s="112">
        <v>3</v>
      </c>
      <c r="F535" s="166">
        <v>0.9</v>
      </c>
      <c r="G535" s="168">
        <v>88</v>
      </c>
      <c r="H535" s="164" t="s">
        <v>1393</v>
      </c>
      <c r="I535" s="263">
        <v>500</v>
      </c>
      <c r="J535" s="269">
        <f t="shared" si="11"/>
        <v>72</v>
      </c>
      <c r="K535" s="263">
        <v>150</v>
      </c>
      <c r="L535" s="263"/>
      <c r="M535" s="346"/>
      <c r="N535" s="342"/>
      <c r="O535" s="339" t="s">
        <v>1323</v>
      </c>
      <c r="P535" s="339"/>
      <c r="Q535" s="158"/>
      <c r="R535" s="158"/>
    </row>
    <row r="536" spans="2:18" x14ac:dyDescent="0.15">
      <c r="B536" s="160">
        <v>532</v>
      </c>
      <c r="C536" s="617" t="s">
        <v>1447</v>
      </c>
      <c r="D536" s="112" t="s">
        <v>134</v>
      </c>
      <c r="E536" s="112">
        <v>3</v>
      </c>
      <c r="F536" s="163"/>
      <c r="G536" s="164"/>
      <c r="H536" s="370" t="s">
        <v>1394</v>
      </c>
      <c r="I536" s="263">
        <v>500</v>
      </c>
      <c r="J536" s="269">
        <f t="shared" si="11"/>
        <v>72</v>
      </c>
      <c r="K536" s="263">
        <v>150</v>
      </c>
      <c r="L536" s="263"/>
      <c r="M536" s="158"/>
      <c r="N536" s="342"/>
      <c r="O536" s="339" t="s">
        <v>1323</v>
      </c>
      <c r="P536" s="339"/>
      <c r="Q536" s="158"/>
      <c r="R536" s="158"/>
    </row>
    <row r="537" spans="2:18" x14ac:dyDescent="0.15">
      <c r="B537" s="160">
        <v>533</v>
      </c>
      <c r="C537" s="603" t="s">
        <v>1448</v>
      </c>
      <c r="D537" s="112"/>
      <c r="E537" s="162"/>
      <c r="F537" s="163"/>
      <c r="G537" s="164">
        <v>1235</v>
      </c>
      <c r="H537" s="369" t="s">
        <v>1395</v>
      </c>
      <c r="I537" s="263"/>
      <c r="J537" s="269" t="str">
        <f t="shared" si="11"/>
        <v/>
      </c>
      <c r="K537" s="263"/>
      <c r="L537" s="263"/>
      <c r="M537" s="158"/>
      <c r="N537" s="342"/>
      <c r="O537" s="339"/>
      <c r="P537" s="339"/>
      <c r="Q537" s="158"/>
      <c r="R537" s="158"/>
    </row>
    <row r="538" spans="2:18" x14ac:dyDescent="0.15">
      <c r="B538" s="160">
        <v>534</v>
      </c>
      <c r="C538" s="141" t="s">
        <v>1300</v>
      </c>
      <c r="D538" s="112" t="s">
        <v>145</v>
      </c>
      <c r="E538" s="154">
        <v>2</v>
      </c>
      <c r="F538" s="606">
        <v>5.0999999999999996</v>
      </c>
      <c r="G538" s="155">
        <v>395</v>
      </c>
      <c r="H538" s="369" t="s">
        <v>1395</v>
      </c>
      <c r="I538" s="262">
        <v>400</v>
      </c>
      <c r="J538" s="444">
        <f>3600/K538*E538</f>
        <v>25.714285714285715</v>
      </c>
      <c r="K538" s="262">
        <v>280</v>
      </c>
      <c r="L538" s="263"/>
      <c r="M538" s="158"/>
      <c r="N538" s="342"/>
      <c r="O538" s="339"/>
      <c r="P538" s="339"/>
      <c r="Q538" s="158"/>
      <c r="R538" s="158"/>
    </row>
    <row r="539" spans="2:18" ht="40.5" x14ac:dyDescent="0.15">
      <c r="B539" s="160">
        <v>535</v>
      </c>
      <c r="C539" s="619" t="s">
        <v>1302</v>
      </c>
      <c r="D539" s="112" t="s">
        <v>145</v>
      </c>
      <c r="E539" s="613">
        <v>1</v>
      </c>
      <c r="F539" s="163">
        <v>8.4</v>
      </c>
      <c r="G539" s="164">
        <v>600</v>
      </c>
      <c r="H539" s="370"/>
      <c r="I539" s="263">
        <v>400</v>
      </c>
      <c r="J539" s="269">
        <f>IF(K539,3600/K539*E539,"")</f>
        <v>20</v>
      </c>
      <c r="K539" s="658">
        <v>180</v>
      </c>
      <c r="L539" s="263"/>
      <c r="M539" s="158"/>
      <c r="N539" s="342"/>
      <c r="O539" s="612" t="s">
        <v>1351</v>
      </c>
      <c r="P539" s="339"/>
      <c r="Q539" s="158"/>
      <c r="R539" s="158"/>
    </row>
    <row r="540" spans="2:18" x14ac:dyDescent="0.15">
      <c r="B540" s="160">
        <v>536</v>
      </c>
      <c r="C540" s="141" t="s">
        <v>1313</v>
      </c>
      <c r="D540" s="183" t="s">
        <v>961</v>
      </c>
      <c r="E540" s="613">
        <v>2</v>
      </c>
      <c r="F540" s="163">
        <v>1.8</v>
      </c>
      <c r="G540" s="164">
        <v>120</v>
      </c>
      <c r="H540" s="370"/>
      <c r="I540" s="263">
        <v>400</v>
      </c>
      <c r="J540" s="269">
        <f>IF(K540,3600/K540*E540,"")</f>
        <v>40</v>
      </c>
      <c r="K540" s="658">
        <v>180</v>
      </c>
      <c r="L540" s="263"/>
      <c r="M540" s="158"/>
      <c r="N540" s="342"/>
      <c r="O540" s="339" t="s">
        <v>1321</v>
      </c>
      <c r="P540" s="339"/>
      <c r="Q540" s="158"/>
      <c r="R540" s="158"/>
    </row>
    <row r="541" spans="2:18" x14ac:dyDescent="0.15">
      <c r="B541" s="160">
        <v>537</v>
      </c>
      <c r="C541" s="603" t="s">
        <v>1449</v>
      </c>
      <c r="D541" s="112"/>
      <c r="E541" s="154"/>
      <c r="F541" s="606"/>
      <c r="G541" s="164">
        <v>1235</v>
      </c>
      <c r="H541" s="369" t="s">
        <v>1396</v>
      </c>
      <c r="I541" s="262"/>
      <c r="J541" s="269" t="str">
        <f t="shared" si="11"/>
        <v/>
      </c>
      <c r="K541" s="262"/>
      <c r="L541" s="263"/>
      <c r="M541" s="158"/>
      <c r="N541" s="342"/>
      <c r="O541" s="339"/>
      <c r="P541" s="339"/>
      <c r="Q541" s="158"/>
      <c r="R541" s="158"/>
    </row>
    <row r="542" spans="2:18" x14ac:dyDescent="0.15">
      <c r="B542" s="160">
        <v>538</v>
      </c>
      <c r="C542" s="141" t="s">
        <v>1301</v>
      </c>
      <c r="D542" s="112" t="s">
        <v>145</v>
      </c>
      <c r="E542" s="154">
        <v>2</v>
      </c>
      <c r="F542" s="606">
        <v>5.0999999999999996</v>
      </c>
      <c r="G542" s="155">
        <v>395</v>
      </c>
      <c r="H542" s="369" t="s">
        <v>1396</v>
      </c>
      <c r="I542" s="262">
        <v>400</v>
      </c>
      <c r="J542" s="444">
        <f>3600/K542*E542</f>
        <v>30</v>
      </c>
      <c r="K542" s="262">
        <v>240</v>
      </c>
      <c r="L542" s="263"/>
      <c r="M542" s="158"/>
      <c r="N542" s="342"/>
      <c r="O542" s="339"/>
      <c r="P542" s="339"/>
      <c r="Q542" s="158"/>
      <c r="R542" s="158"/>
    </row>
    <row r="543" spans="2:18" ht="40.5" x14ac:dyDescent="0.15">
      <c r="B543" s="160">
        <v>539</v>
      </c>
      <c r="C543" s="141" t="s">
        <v>1303</v>
      </c>
      <c r="D543" s="112" t="s">
        <v>145</v>
      </c>
      <c r="E543" s="613">
        <v>1</v>
      </c>
      <c r="F543" s="163">
        <v>8.4</v>
      </c>
      <c r="G543" s="164">
        <v>600</v>
      </c>
      <c r="H543" s="370"/>
      <c r="I543" s="263">
        <v>400</v>
      </c>
      <c r="J543" s="269">
        <f t="shared" si="11"/>
        <v>20</v>
      </c>
      <c r="K543" s="658">
        <v>180</v>
      </c>
      <c r="L543" s="658"/>
      <c r="M543" s="158"/>
      <c r="N543" s="342"/>
      <c r="O543" s="612" t="s">
        <v>1351</v>
      </c>
      <c r="P543" s="339"/>
      <c r="Q543" s="158"/>
      <c r="R543" s="158"/>
    </row>
    <row r="544" spans="2:18" x14ac:dyDescent="0.15">
      <c r="B544" s="160">
        <v>540</v>
      </c>
      <c r="C544" s="141" t="s">
        <v>1314</v>
      </c>
      <c r="D544" s="183" t="s">
        <v>961</v>
      </c>
      <c r="E544" s="613">
        <v>2</v>
      </c>
      <c r="F544" s="163">
        <v>1.8</v>
      </c>
      <c r="G544" s="164">
        <v>120</v>
      </c>
      <c r="H544" s="370"/>
      <c r="I544" s="263">
        <v>400</v>
      </c>
      <c r="J544" s="269">
        <f t="shared" si="11"/>
        <v>40</v>
      </c>
      <c r="K544" s="658">
        <v>180</v>
      </c>
      <c r="L544" s="658"/>
      <c r="M544" s="158"/>
      <c r="N544" s="342"/>
      <c r="O544" s="339" t="s">
        <v>1321</v>
      </c>
      <c r="P544" s="339"/>
      <c r="Q544" s="158"/>
      <c r="R544" s="158"/>
    </row>
    <row r="545" spans="2:18" x14ac:dyDescent="0.15">
      <c r="B545" s="160">
        <v>541</v>
      </c>
      <c r="C545" s="161" t="s">
        <v>1450</v>
      </c>
      <c r="D545" s="112" t="s">
        <v>134</v>
      </c>
      <c r="E545" s="613">
        <v>6</v>
      </c>
      <c r="F545" s="163">
        <v>0.16500000000000001</v>
      </c>
      <c r="G545" s="164">
        <v>31.96</v>
      </c>
      <c r="H545" s="369" t="s">
        <v>1397</v>
      </c>
      <c r="I545" s="658">
        <v>300</v>
      </c>
      <c r="J545" s="444">
        <f t="shared" ref="J545:J602" si="12">3600/K545*E545</f>
        <v>187.82608695652175</v>
      </c>
      <c r="K545" s="658">
        <v>115</v>
      </c>
      <c r="L545" s="658"/>
      <c r="M545" s="158"/>
      <c r="N545" s="342"/>
      <c r="O545" s="339" t="s">
        <v>1322</v>
      </c>
      <c r="P545" s="339"/>
      <c r="Q545" s="158"/>
      <c r="R545" s="158"/>
    </row>
    <row r="546" spans="2:18" x14ac:dyDescent="0.15">
      <c r="B546" s="160">
        <v>542</v>
      </c>
      <c r="C546" s="651" t="s">
        <v>1451</v>
      </c>
      <c r="D546" s="183" t="s">
        <v>961</v>
      </c>
      <c r="E546" s="576">
        <v>1</v>
      </c>
      <c r="F546" s="577">
        <v>0.82</v>
      </c>
      <c r="G546" s="608">
        <v>185</v>
      </c>
      <c r="H546" s="608" t="s">
        <v>1398</v>
      </c>
      <c r="I546" s="661">
        <v>300</v>
      </c>
      <c r="J546" s="444">
        <f t="shared" si="12"/>
        <v>36</v>
      </c>
      <c r="K546" s="658">
        <v>100</v>
      </c>
      <c r="L546" s="658"/>
      <c r="M546" s="158"/>
      <c r="N546" s="342"/>
      <c r="O546" s="339" t="s">
        <v>1323</v>
      </c>
      <c r="P546" s="158"/>
      <c r="Q546" s="158"/>
      <c r="R546" s="158"/>
    </row>
    <row r="547" spans="2:18" x14ac:dyDescent="0.15">
      <c r="B547" s="160">
        <v>543</v>
      </c>
      <c r="C547" s="651" t="s">
        <v>1452</v>
      </c>
      <c r="D547" s="112" t="s">
        <v>1209</v>
      </c>
      <c r="E547" s="576">
        <v>1</v>
      </c>
      <c r="F547" s="577">
        <v>0.85</v>
      </c>
      <c r="G547" s="608">
        <v>130</v>
      </c>
      <c r="H547" s="608" t="s">
        <v>1399</v>
      </c>
      <c r="I547" s="661">
        <v>300</v>
      </c>
      <c r="J547" s="444">
        <f t="shared" si="12"/>
        <v>40</v>
      </c>
      <c r="K547" s="658">
        <v>90</v>
      </c>
      <c r="L547" s="658"/>
      <c r="M547" s="158"/>
      <c r="N547" s="342"/>
      <c r="O547" s="339" t="s">
        <v>1326</v>
      </c>
      <c r="P547" s="158"/>
      <c r="Q547" s="158"/>
      <c r="R547" s="158"/>
    </row>
    <row r="548" spans="2:18" x14ac:dyDescent="0.15">
      <c r="B548" s="160">
        <v>544</v>
      </c>
      <c r="C548" s="615" t="s">
        <v>1453</v>
      </c>
      <c r="D548" s="652"/>
      <c r="E548" s="576"/>
      <c r="F548" s="577">
        <v>3.05</v>
      </c>
      <c r="G548" s="608">
        <v>345</v>
      </c>
      <c r="H548" s="608" t="s">
        <v>1400</v>
      </c>
      <c r="I548" s="158"/>
      <c r="J548" s="444" t="e">
        <f t="shared" si="12"/>
        <v>#DIV/0!</v>
      </c>
      <c r="K548" s="658"/>
      <c r="L548" s="658"/>
      <c r="M548" s="158"/>
      <c r="N548" s="342"/>
      <c r="O548" s="658"/>
      <c r="P548" s="158"/>
      <c r="Q548" s="158"/>
      <c r="R548" s="158"/>
    </row>
    <row r="549" spans="2:18" x14ac:dyDescent="0.15">
      <c r="B549" s="160">
        <v>545</v>
      </c>
      <c r="C549" s="615" t="s">
        <v>1454</v>
      </c>
      <c r="D549" s="652"/>
      <c r="E549" s="576"/>
      <c r="F549" s="577">
        <v>3.05</v>
      </c>
      <c r="G549" s="608">
        <v>345</v>
      </c>
      <c r="H549" s="608" t="s">
        <v>1401</v>
      </c>
      <c r="I549" s="158"/>
      <c r="J549" s="444" t="e">
        <f t="shared" si="12"/>
        <v>#DIV/0!</v>
      </c>
      <c r="K549" s="658"/>
      <c r="L549" s="658"/>
      <c r="M549" s="158"/>
      <c r="N549" s="342"/>
      <c r="O549" s="658"/>
      <c r="P549" s="158"/>
      <c r="Q549" s="158"/>
      <c r="R549" s="158"/>
    </row>
    <row r="550" spans="2:18" x14ac:dyDescent="0.15">
      <c r="B550" s="160">
        <v>546</v>
      </c>
      <c r="C550" s="141" t="s">
        <v>1327</v>
      </c>
      <c r="D550" s="112" t="s">
        <v>1337</v>
      </c>
      <c r="E550" s="576">
        <v>1</v>
      </c>
      <c r="F550" s="577">
        <v>1.7</v>
      </c>
      <c r="G550" s="608">
        <v>192</v>
      </c>
      <c r="H550" s="608"/>
      <c r="I550" s="661">
        <v>300</v>
      </c>
      <c r="J550" s="444">
        <f t="shared" si="12"/>
        <v>32.727272727272727</v>
      </c>
      <c r="K550" s="658">
        <v>110</v>
      </c>
      <c r="L550" s="658"/>
      <c r="M550" s="158"/>
      <c r="N550" s="342"/>
      <c r="O550" s="339" t="s">
        <v>1328</v>
      </c>
      <c r="P550" s="158"/>
      <c r="Q550" s="158"/>
      <c r="R550" s="158"/>
    </row>
    <row r="551" spans="2:18" x14ac:dyDescent="0.15">
      <c r="B551" s="160">
        <v>547</v>
      </c>
      <c r="C551" s="141" t="s">
        <v>1329</v>
      </c>
      <c r="D551" s="112" t="s">
        <v>1337</v>
      </c>
      <c r="E551" s="576">
        <v>1</v>
      </c>
      <c r="F551" s="577">
        <v>1.35</v>
      </c>
      <c r="G551" s="608">
        <v>153</v>
      </c>
      <c r="H551" s="608"/>
      <c r="I551" s="656">
        <v>400</v>
      </c>
      <c r="J551" s="444">
        <f t="shared" si="12"/>
        <v>37.89473684210526</v>
      </c>
      <c r="K551" s="658">
        <v>95</v>
      </c>
      <c r="L551" s="658"/>
      <c r="M551" s="158"/>
      <c r="N551" s="342"/>
      <c r="O551" s="339" t="s">
        <v>1328</v>
      </c>
      <c r="P551" s="158"/>
      <c r="Q551" s="158"/>
      <c r="R551" s="158"/>
    </row>
    <row r="552" spans="2:18" x14ac:dyDescent="0.15">
      <c r="B552" s="110">
        <v>548</v>
      </c>
      <c r="C552" s="615" t="s">
        <v>1455</v>
      </c>
      <c r="D552" s="112"/>
      <c r="E552" s="576"/>
      <c r="F552" s="577">
        <v>10.9</v>
      </c>
      <c r="G552" s="608">
        <v>1988</v>
      </c>
      <c r="H552" s="372" t="s">
        <v>1402</v>
      </c>
      <c r="I552" s="661"/>
      <c r="J552" s="444" t="e">
        <f t="shared" si="12"/>
        <v>#DIV/0!</v>
      </c>
      <c r="K552" s="660"/>
      <c r="L552" s="660"/>
      <c r="M552" s="158"/>
      <c r="N552" s="342"/>
      <c r="O552" s="339"/>
      <c r="P552" s="339"/>
      <c r="Q552" s="158"/>
      <c r="R552" s="158"/>
    </row>
    <row r="553" spans="2:18" x14ac:dyDescent="0.15">
      <c r="B553" s="110">
        <v>549</v>
      </c>
      <c r="C553" s="141" t="s">
        <v>1332</v>
      </c>
      <c r="D553" s="154" t="s">
        <v>1338</v>
      </c>
      <c r="E553" s="576">
        <v>1</v>
      </c>
      <c r="F553" s="577">
        <v>3.1</v>
      </c>
      <c r="G553" s="608">
        <v>450</v>
      </c>
      <c r="H553" s="372"/>
      <c r="I553" s="661">
        <v>935</v>
      </c>
      <c r="J553" s="444">
        <f t="shared" si="12"/>
        <v>24</v>
      </c>
      <c r="K553" s="660">
        <v>150</v>
      </c>
      <c r="L553" s="660"/>
      <c r="M553" s="158"/>
      <c r="N553" s="342"/>
      <c r="O553" s="339" t="s">
        <v>1326</v>
      </c>
      <c r="P553" s="339"/>
      <c r="Q553" s="158"/>
      <c r="R553" s="158"/>
    </row>
    <row r="554" spans="2:18" x14ac:dyDescent="0.15">
      <c r="B554" s="110">
        <v>550</v>
      </c>
      <c r="C554" s="141" t="s">
        <v>1333</v>
      </c>
      <c r="D554" s="154" t="s">
        <v>1338</v>
      </c>
      <c r="E554" s="576">
        <v>1</v>
      </c>
      <c r="F554" s="577">
        <v>3.5</v>
      </c>
      <c r="G554" s="608">
        <v>510</v>
      </c>
      <c r="H554" s="372"/>
      <c r="I554" s="661">
        <v>935</v>
      </c>
      <c r="J554" s="444">
        <f t="shared" si="12"/>
        <v>24</v>
      </c>
      <c r="K554" s="660">
        <v>150</v>
      </c>
      <c r="L554" s="660"/>
      <c r="M554" s="158"/>
      <c r="N554" s="342"/>
      <c r="O554" s="339" t="s">
        <v>1326</v>
      </c>
      <c r="P554" s="339"/>
      <c r="Q554" s="158"/>
      <c r="R554" s="158"/>
    </row>
    <row r="555" spans="2:18" x14ac:dyDescent="0.15">
      <c r="B555" s="110">
        <v>551</v>
      </c>
      <c r="C555" s="141" t="s">
        <v>1456</v>
      </c>
      <c r="D555" s="154" t="s">
        <v>1338</v>
      </c>
      <c r="E555" s="576">
        <v>1</v>
      </c>
      <c r="F555" s="577">
        <v>4.3</v>
      </c>
      <c r="G555" s="608">
        <v>1028</v>
      </c>
      <c r="H555" s="372"/>
      <c r="I555" s="614" t="s">
        <v>1339</v>
      </c>
      <c r="J555" s="444">
        <f t="shared" si="12"/>
        <v>12</v>
      </c>
      <c r="K555" s="660">
        <v>300</v>
      </c>
      <c r="L555" s="660"/>
      <c r="M555" s="158"/>
      <c r="N555" s="342"/>
      <c r="O555" s="339" t="s">
        <v>1326</v>
      </c>
      <c r="P555" s="339"/>
      <c r="Q555" s="158"/>
      <c r="R555" s="158"/>
    </row>
    <row r="556" spans="2:18" x14ac:dyDescent="0.15">
      <c r="B556" s="110">
        <v>552</v>
      </c>
      <c r="C556" s="615" t="s">
        <v>1457</v>
      </c>
      <c r="D556" s="112"/>
      <c r="E556" s="576"/>
      <c r="F556" s="577"/>
      <c r="G556" s="608">
        <v>2082</v>
      </c>
      <c r="H556" s="372" t="s">
        <v>1403</v>
      </c>
      <c r="I556" s="661"/>
      <c r="J556" s="444" t="e">
        <f t="shared" si="12"/>
        <v>#DIV/0!</v>
      </c>
      <c r="K556" s="658"/>
      <c r="L556" s="658"/>
      <c r="M556" s="158"/>
      <c r="N556" s="342"/>
      <c r="O556" s="339"/>
      <c r="P556" s="339"/>
      <c r="Q556" s="158"/>
      <c r="R556" s="158"/>
    </row>
    <row r="557" spans="2:18" x14ac:dyDescent="0.15">
      <c r="B557" s="110">
        <v>553</v>
      </c>
      <c r="C557" s="141" t="s">
        <v>1334</v>
      </c>
      <c r="D557" s="154" t="s">
        <v>1029</v>
      </c>
      <c r="E557" s="576">
        <v>1</v>
      </c>
      <c r="F557" s="577">
        <v>3.05</v>
      </c>
      <c r="G557" s="608">
        <v>450</v>
      </c>
      <c r="H557" s="372"/>
      <c r="I557" s="668">
        <v>935</v>
      </c>
      <c r="J557" s="444">
        <f t="shared" si="12"/>
        <v>24</v>
      </c>
      <c r="K557" s="658">
        <v>150</v>
      </c>
      <c r="L557" s="658"/>
      <c r="M557" s="158"/>
      <c r="N557" s="342"/>
      <c r="O557" s="339" t="s">
        <v>1326</v>
      </c>
      <c r="P557" s="339"/>
      <c r="Q557" s="158"/>
      <c r="R557" s="158"/>
    </row>
    <row r="558" spans="2:18" x14ac:dyDescent="0.15">
      <c r="B558" s="110">
        <v>554</v>
      </c>
      <c r="C558" s="141" t="s">
        <v>1335</v>
      </c>
      <c r="D558" s="154" t="s">
        <v>1029</v>
      </c>
      <c r="E558" s="576">
        <v>1</v>
      </c>
      <c r="F558" s="577">
        <v>2.65</v>
      </c>
      <c r="G558" s="608">
        <v>510</v>
      </c>
      <c r="H558" s="372"/>
      <c r="I558" s="668">
        <v>935</v>
      </c>
      <c r="J558" s="444">
        <f t="shared" si="12"/>
        <v>24</v>
      </c>
      <c r="K558" s="658">
        <v>150</v>
      </c>
      <c r="L558" s="658"/>
      <c r="M558" s="158"/>
      <c r="N558" s="342"/>
      <c r="O558" s="339" t="s">
        <v>1326</v>
      </c>
      <c r="P558" s="339"/>
      <c r="Q558" s="158"/>
      <c r="R558" s="158"/>
    </row>
    <row r="559" spans="2:18" x14ac:dyDescent="0.15">
      <c r="B559" s="110">
        <v>555</v>
      </c>
      <c r="C559" s="141" t="s">
        <v>1458</v>
      </c>
      <c r="D559" s="154" t="s">
        <v>1029</v>
      </c>
      <c r="E559" s="576">
        <v>1</v>
      </c>
      <c r="F559" s="577">
        <v>5.3</v>
      </c>
      <c r="G559" s="608">
        <v>1122</v>
      </c>
      <c r="H559" s="372"/>
      <c r="I559" s="614" t="s">
        <v>1268</v>
      </c>
      <c r="J559" s="444">
        <f t="shared" si="12"/>
        <v>18</v>
      </c>
      <c r="K559" s="658">
        <v>200</v>
      </c>
      <c r="L559" s="658"/>
      <c r="M559" s="158"/>
      <c r="N559" s="342"/>
      <c r="O559" s="339" t="s">
        <v>1326</v>
      </c>
      <c r="P559" s="339"/>
      <c r="Q559" s="158"/>
      <c r="R559" s="158"/>
    </row>
    <row r="560" spans="2:18" x14ac:dyDescent="0.15">
      <c r="B560" s="110">
        <v>556</v>
      </c>
      <c r="C560" s="615" t="s">
        <v>1459</v>
      </c>
      <c r="D560" s="112"/>
      <c r="E560" s="576"/>
      <c r="F560" s="577">
        <v>11.3</v>
      </c>
      <c r="G560" s="608">
        <v>1020</v>
      </c>
      <c r="H560" s="372" t="s">
        <v>1341</v>
      </c>
      <c r="I560" s="661"/>
      <c r="J560" s="444" t="e">
        <f t="shared" si="12"/>
        <v>#DIV/0!</v>
      </c>
      <c r="K560" s="658"/>
      <c r="L560" s="658"/>
      <c r="M560" s="158"/>
      <c r="N560" s="342"/>
      <c r="O560" s="339"/>
      <c r="P560" s="339"/>
      <c r="Q560" s="158"/>
      <c r="R560" s="158"/>
    </row>
    <row r="561" spans="2:18" x14ac:dyDescent="0.15">
      <c r="B561" s="110">
        <v>557</v>
      </c>
      <c r="C561" s="141" t="s">
        <v>1460</v>
      </c>
      <c r="D561" s="112" t="s">
        <v>1340</v>
      </c>
      <c r="E561" s="576">
        <v>1</v>
      </c>
      <c r="F561" s="577">
        <v>7.9</v>
      </c>
      <c r="G561" s="608">
        <v>670</v>
      </c>
      <c r="H561" s="372"/>
      <c r="I561" s="661">
        <v>500</v>
      </c>
      <c r="J561" s="444">
        <f t="shared" si="12"/>
        <v>12</v>
      </c>
      <c r="K561" s="662">
        <v>300</v>
      </c>
      <c r="L561" s="658"/>
      <c r="M561" s="158"/>
      <c r="N561" s="342"/>
      <c r="O561" s="339" t="s">
        <v>1328</v>
      </c>
      <c r="P561" s="339"/>
      <c r="Q561" s="158"/>
      <c r="R561" s="158"/>
    </row>
    <row r="562" spans="2:18" x14ac:dyDescent="0.15">
      <c r="B562" s="110">
        <v>558</v>
      </c>
      <c r="C562" s="141" t="s">
        <v>1461</v>
      </c>
      <c r="D562" s="112" t="s">
        <v>1340</v>
      </c>
      <c r="E562" s="576">
        <v>1</v>
      </c>
      <c r="F562" s="577">
        <v>3.4</v>
      </c>
      <c r="G562" s="608">
        <v>350</v>
      </c>
      <c r="H562" s="372"/>
      <c r="I562" s="661">
        <v>400</v>
      </c>
      <c r="J562" s="444">
        <f t="shared" si="12"/>
        <v>34.285714285714285</v>
      </c>
      <c r="K562" s="662">
        <v>105</v>
      </c>
      <c r="L562" s="658"/>
      <c r="M562" s="158"/>
      <c r="N562" s="342"/>
      <c r="O562" s="339" t="s">
        <v>1328</v>
      </c>
      <c r="P562" s="339"/>
      <c r="Q562" s="158"/>
      <c r="R562" s="158"/>
    </row>
    <row r="563" spans="2:18" x14ac:dyDescent="0.15">
      <c r="B563" s="110">
        <v>559</v>
      </c>
      <c r="C563" s="651" t="s">
        <v>1411</v>
      </c>
      <c r="D563" s="112" t="s">
        <v>1902</v>
      </c>
      <c r="E563" s="261">
        <v>1</v>
      </c>
      <c r="F563" s="1055">
        <v>1.3</v>
      </c>
      <c r="G563" s="137">
        <v>106</v>
      </c>
      <c r="H563" s="268" t="s">
        <v>432</v>
      </c>
      <c r="I563" s="261" t="s">
        <v>978</v>
      </c>
      <c r="J563" s="444">
        <f t="shared" si="12"/>
        <v>40</v>
      </c>
      <c r="K563" s="1054">
        <v>90</v>
      </c>
      <c r="L563" s="1054"/>
      <c r="M563" s="1054">
        <v>3.2000000000000001E-2</v>
      </c>
      <c r="N563" s="928" t="s">
        <v>532</v>
      </c>
      <c r="O563" s="768" t="s">
        <v>1913</v>
      </c>
      <c r="P563" s="339"/>
      <c r="Q563" s="158"/>
      <c r="R563" s="158"/>
    </row>
    <row r="564" spans="2:18" x14ac:dyDescent="0.15">
      <c r="B564" s="110">
        <v>560</v>
      </c>
      <c r="C564" s="651" t="s">
        <v>1377</v>
      </c>
      <c r="D564" s="944" t="s">
        <v>134</v>
      </c>
      <c r="E564" s="261">
        <v>1</v>
      </c>
      <c r="F564" s="1055">
        <v>0.95</v>
      </c>
      <c r="G564" s="137">
        <v>172</v>
      </c>
      <c r="H564" s="268" t="s">
        <v>1360</v>
      </c>
      <c r="I564" s="1054">
        <v>400</v>
      </c>
      <c r="J564" s="444">
        <f t="shared" si="12"/>
        <v>40</v>
      </c>
      <c r="K564" s="1054">
        <v>90</v>
      </c>
      <c r="L564" s="1054"/>
      <c r="M564" s="158"/>
      <c r="N564" s="342"/>
      <c r="O564" s="769" t="s">
        <v>1353</v>
      </c>
      <c r="P564" s="339"/>
      <c r="Q564" s="158"/>
      <c r="R564" s="158"/>
    </row>
    <row r="565" spans="2:18" x14ac:dyDescent="0.15">
      <c r="B565" s="110">
        <v>561</v>
      </c>
      <c r="C565" s="615" t="s">
        <v>1358</v>
      </c>
      <c r="D565" s="944"/>
      <c r="E565" s="261"/>
      <c r="F565" s="1055">
        <v>3.89</v>
      </c>
      <c r="G565" s="137">
        <v>335</v>
      </c>
      <c r="H565" s="268" t="s">
        <v>1359</v>
      </c>
      <c r="I565" s="1054"/>
      <c r="J565" s="444" t="e">
        <f t="shared" si="12"/>
        <v>#DIV/0!</v>
      </c>
      <c r="K565" s="1054"/>
      <c r="L565" s="1054"/>
      <c r="M565" s="158"/>
      <c r="N565" s="342" t="s">
        <v>262</v>
      </c>
      <c r="O565" s="769"/>
      <c r="P565" s="339"/>
      <c r="Q565" s="158"/>
      <c r="R565" s="158"/>
    </row>
    <row r="566" spans="2:18" x14ac:dyDescent="0.15">
      <c r="B566" s="110">
        <v>562</v>
      </c>
      <c r="C566" s="141" t="s">
        <v>1354</v>
      </c>
      <c r="D566" s="112" t="s">
        <v>1902</v>
      </c>
      <c r="E566" s="261">
        <v>1</v>
      </c>
      <c r="F566" s="1055">
        <v>1.24</v>
      </c>
      <c r="G566" s="137">
        <v>120</v>
      </c>
      <c r="H566" s="372"/>
      <c r="I566" s="1054"/>
      <c r="J566" s="444" t="e">
        <f t="shared" si="12"/>
        <v>#DIV/0!</v>
      </c>
      <c r="K566" s="1054"/>
      <c r="L566" s="1054"/>
      <c r="M566" s="158">
        <v>0.12</v>
      </c>
      <c r="N566" s="342"/>
      <c r="O566" s="769" t="s">
        <v>1357</v>
      </c>
      <c r="P566" s="339"/>
      <c r="Q566" s="158"/>
      <c r="R566" s="158"/>
    </row>
    <row r="567" spans="2:18" x14ac:dyDescent="0.15">
      <c r="B567" s="110">
        <v>563</v>
      </c>
      <c r="C567" s="141" t="s">
        <v>1355</v>
      </c>
      <c r="D567" s="112" t="s">
        <v>1902</v>
      </c>
      <c r="E567" s="135">
        <v>1</v>
      </c>
      <c r="F567" s="136">
        <v>1.24</v>
      </c>
      <c r="G567" s="137">
        <v>120</v>
      </c>
      <c r="H567" s="372"/>
      <c r="I567" s="688"/>
      <c r="J567" s="444" t="e">
        <f t="shared" si="12"/>
        <v>#DIV/0!</v>
      </c>
      <c r="K567" s="688"/>
      <c r="L567" s="688"/>
      <c r="M567" s="158">
        <v>0.12</v>
      </c>
      <c r="N567" s="342"/>
      <c r="O567" s="339"/>
      <c r="P567" s="339"/>
      <c r="Q567" s="158"/>
      <c r="R567" s="158"/>
    </row>
    <row r="568" spans="2:18" x14ac:dyDescent="0.15">
      <c r="B568" s="110">
        <v>564</v>
      </c>
      <c r="C568" s="141" t="s">
        <v>1356</v>
      </c>
      <c r="D568" s="116" t="s">
        <v>169</v>
      </c>
      <c r="E568" s="135">
        <v>1</v>
      </c>
      <c r="F568" s="136">
        <v>1.41</v>
      </c>
      <c r="G568" s="137">
        <v>95</v>
      </c>
      <c r="H568" s="372"/>
      <c r="I568" s="688"/>
      <c r="J568" s="444" t="e">
        <f t="shared" si="12"/>
        <v>#DIV/0!</v>
      </c>
      <c r="K568" s="688"/>
      <c r="L568" s="688"/>
      <c r="M568" s="158"/>
      <c r="N568" s="342"/>
      <c r="O568" s="339" t="s">
        <v>1357</v>
      </c>
      <c r="P568" s="339"/>
      <c r="Q568" s="158"/>
      <c r="R568" s="158"/>
    </row>
    <row r="569" spans="2:18" x14ac:dyDescent="0.15">
      <c r="B569" s="110">
        <v>565</v>
      </c>
      <c r="C569" s="153" t="s">
        <v>1462</v>
      </c>
      <c r="D569" s="112" t="s">
        <v>134</v>
      </c>
      <c r="E569" s="154">
        <v>6</v>
      </c>
      <c r="F569" s="153">
        <v>0.36</v>
      </c>
      <c r="G569" s="155">
        <v>29</v>
      </c>
      <c r="H569" s="369" t="s">
        <v>1270</v>
      </c>
      <c r="I569" s="262">
        <v>500</v>
      </c>
      <c r="J569" s="444">
        <f t="shared" si="12"/>
        <v>240</v>
      </c>
      <c r="K569" s="262">
        <v>90</v>
      </c>
      <c r="L569" s="262"/>
      <c r="M569" s="158"/>
      <c r="N569" s="344"/>
      <c r="O569" s="339" t="s">
        <v>1376</v>
      </c>
      <c r="P569" s="339"/>
      <c r="Q569" s="158"/>
      <c r="R569" s="158"/>
    </row>
    <row r="570" spans="2:18" ht="24.75" customHeight="1" x14ac:dyDescent="0.15">
      <c r="B570" s="110">
        <v>566</v>
      </c>
      <c r="C570" s="171" t="s">
        <v>1558</v>
      </c>
      <c r="D570" s="172" t="s">
        <v>129</v>
      </c>
      <c r="E570" s="173">
        <v>3</v>
      </c>
      <c r="F570" s="174">
        <v>1.4</v>
      </c>
      <c r="G570" s="148">
        <v>123</v>
      </c>
      <c r="H570" s="372" t="s">
        <v>1417</v>
      </c>
      <c r="I570" s="264">
        <v>500</v>
      </c>
      <c r="J570" s="444">
        <f t="shared" si="12"/>
        <v>90</v>
      </c>
      <c r="K570" s="264">
        <v>120</v>
      </c>
      <c r="L570" s="264"/>
      <c r="M570" s="158"/>
      <c r="N570" s="342" t="s">
        <v>1415</v>
      </c>
      <c r="O570" s="339" t="s">
        <v>1416</v>
      </c>
      <c r="P570" s="339"/>
      <c r="Q570" s="158"/>
      <c r="R570" s="158"/>
    </row>
    <row r="571" spans="2:18" x14ac:dyDescent="0.15">
      <c r="B571" s="110">
        <v>567</v>
      </c>
      <c r="C571" s="153" t="s">
        <v>1551</v>
      </c>
      <c r="D571" s="112" t="s">
        <v>134</v>
      </c>
      <c r="E571" s="154">
        <v>1</v>
      </c>
      <c r="F571" s="153">
        <v>4.2</v>
      </c>
      <c r="G571" s="155">
        <v>348</v>
      </c>
      <c r="H571" s="369" t="s">
        <v>1553</v>
      </c>
      <c r="I571" s="262">
        <v>400</v>
      </c>
      <c r="J571" s="444" t="e">
        <f t="shared" si="12"/>
        <v>#DIV/0!</v>
      </c>
      <c r="K571" s="262"/>
      <c r="L571" s="262"/>
      <c r="M571" s="158"/>
      <c r="N571" s="344"/>
      <c r="O571" s="339" t="s">
        <v>1353</v>
      </c>
      <c r="P571" s="339"/>
      <c r="Q571" s="158"/>
      <c r="R571" s="158"/>
    </row>
    <row r="572" spans="2:18" x14ac:dyDescent="0.15">
      <c r="B572" s="110">
        <v>568</v>
      </c>
      <c r="C572" s="153" t="s">
        <v>1552</v>
      </c>
      <c r="D572" s="112" t="s">
        <v>134</v>
      </c>
      <c r="E572" s="154">
        <v>2</v>
      </c>
      <c r="F572" s="153">
        <v>6.2</v>
      </c>
      <c r="G572" s="155">
        <v>478</v>
      </c>
      <c r="H572" s="369" t="s">
        <v>1554</v>
      </c>
      <c r="I572" s="262">
        <v>400</v>
      </c>
      <c r="J572" s="444" t="e">
        <f t="shared" si="12"/>
        <v>#DIV/0!</v>
      </c>
      <c r="K572" s="262"/>
      <c r="L572" s="262"/>
      <c r="M572" s="158"/>
      <c r="N572" s="344"/>
      <c r="O572" s="339" t="s">
        <v>1353</v>
      </c>
      <c r="P572" s="339"/>
      <c r="Q572" s="158"/>
      <c r="R572" s="158"/>
    </row>
    <row r="573" spans="2:18" x14ac:dyDescent="0.15">
      <c r="B573" s="110">
        <v>569</v>
      </c>
      <c r="C573" s="153" t="s">
        <v>1556</v>
      </c>
      <c r="D573" s="112" t="s">
        <v>129</v>
      </c>
      <c r="E573" s="154">
        <v>3</v>
      </c>
      <c r="F573" s="153">
        <v>1.17</v>
      </c>
      <c r="G573" s="155">
        <v>122.7</v>
      </c>
      <c r="H573" s="369" t="s">
        <v>1557</v>
      </c>
      <c r="I573" s="262">
        <v>500</v>
      </c>
      <c r="J573" s="444">
        <f t="shared" si="12"/>
        <v>83.07692307692308</v>
      </c>
      <c r="K573" s="749">
        <v>130</v>
      </c>
      <c r="L573" s="264"/>
      <c r="M573" s="158"/>
      <c r="N573" s="342"/>
      <c r="O573" s="339" t="s">
        <v>1555</v>
      </c>
      <c r="P573" s="339"/>
      <c r="Q573" s="158"/>
      <c r="R573" s="158"/>
    </row>
    <row r="574" spans="2:18" x14ac:dyDescent="0.15">
      <c r="B574" s="110">
        <v>570</v>
      </c>
      <c r="C574" s="615" t="s">
        <v>1567</v>
      </c>
      <c r="D574" s="112"/>
      <c r="E574" s="121"/>
      <c r="F574" s="122">
        <v>5.68</v>
      </c>
      <c r="G574" s="132">
        <v>1182</v>
      </c>
      <c r="H574" s="372" t="s">
        <v>1564</v>
      </c>
      <c r="I574" s="748"/>
      <c r="J574" s="444" t="e">
        <f t="shared" si="12"/>
        <v>#DIV/0!</v>
      </c>
      <c r="K574" s="748"/>
      <c r="L574" s="748"/>
      <c r="M574" s="158"/>
      <c r="N574" s="408"/>
      <c r="O574" s="158" t="s">
        <v>1565</v>
      </c>
      <c r="P574" s="339"/>
      <c r="Q574" s="158"/>
      <c r="R574" s="158"/>
    </row>
    <row r="575" spans="2:18" x14ac:dyDescent="0.15">
      <c r="B575" s="110">
        <v>571</v>
      </c>
      <c r="C575" s="141" t="s">
        <v>1597</v>
      </c>
      <c r="D575" s="112"/>
      <c r="E575" s="121">
        <v>1</v>
      </c>
      <c r="F575" s="122">
        <v>4.76</v>
      </c>
      <c r="G575" s="132">
        <v>990.6</v>
      </c>
      <c r="H575" s="372"/>
      <c r="I575" s="748" t="s">
        <v>1566</v>
      </c>
      <c r="J575" s="444" t="e">
        <f t="shared" si="12"/>
        <v>#DIV/0!</v>
      </c>
      <c r="K575" s="748"/>
      <c r="L575" s="748"/>
      <c r="M575" s="158"/>
      <c r="N575" s="408"/>
      <c r="O575" s="158"/>
      <c r="P575" s="339"/>
      <c r="Q575" s="158"/>
      <c r="R575" s="158"/>
    </row>
    <row r="576" spans="2:18" x14ac:dyDescent="0.15">
      <c r="B576" s="110">
        <v>572</v>
      </c>
      <c r="C576" s="141" t="s">
        <v>1598</v>
      </c>
      <c r="D576" s="112"/>
      <c r="E576" s="121">
        <v>2</v>
      </c>
      <c r="F576" s="122">
        <v>0.78</v>
      </c>
      <c r="G576" s="132">
        <v>162.19999999999999</v>
      </c>
      <c r="H576" s="372"/>
      <c r="I576" s="748">
        <v>400</v>
      </c>
      <c r="J576" s="444" t="e">
        <f t="shared" si="12"/>
        <v>#DIV/0!</v>
      </c>
      <c r="K576" s="748"/>
      <c r="L576" s="748"/>
      <c r="M576" s="158"/>
      <c r="N576" s="408"/>
      <c r="O576" s="158"/>
      <c r="P576" s="339"/>
      <c r="Q576" s="158"/>
      <c r="R576" s="158"/>
    </row>
    <row r="577" spans="2:18" x14ac:dyDescent="0.15">
      <c r="B577" s="110">
        <v>573</v>
      </c>
      <c r="C577" s="141" t="s">
        <v>1665</v>
      </c>
      <c r="D577" s="112"/>
      <c r="E577" s="121">
        <v>1</v>
      </c>
      <c r="F577" s="122">
        <v>0.14000000000000001</v>
      </c>
      <c r="G577" s="132">
        <v>29.2</v>
      </c>
      <c r="H577" s="372"/>
      <c r="I577" s="748">
        <v>300</v>
      </c>
      <c r="J577" s="444" t="e">
        <f t="shared" si="12"/>
        <v>#DIV/0!</v>
      </c>
      <c r="K577" s="748"/>
      <c r="L577" s="748"/>
      <c r="M577" s="158"/>
      <c r="N577" s="408"/>
      <c r="O577" s="158"/>
      <c r="P577" s="339"/>
      <c r="Q577" s="158"/>
      <c r="R577" s="158"/>
    </row>
    <row r="578" spans="2:18" x14ac:dyDescent="0.15">
      <c r="B578" s="160">
        <v>574</v>
      </c>
      <c r="C578" s="651" t="s">
        <v>1584</v>
      </c>
      <c r="D578" s="112" t="s">
        <v>1585</v>
      </c>
      <c r="E578" s="145">
        <v>1</v>
      </c>
      <c r="F578" s="577">
        <v>4.32</v>
      </c>
      <c r="G578" s="608">
        <v>336</v>
      </c>
      <c r="H578" s="372" t="s">
        <v>1586</v>
      </c>
      <c r="I578" s="183">
        <v>400</v>
      </c>
      <c r="J578" s="444">
        <f t="shared" si="12"/>
        <v>20</v>
      </c>
      <c r="K578" s="770">
        <v>180</v>
      </c>
      <c r="L578" s="264"/>
      <c r="M578" s="158"/>
      <c r="N578" s="342"/>
      <c r="O578" s="786">
        <v>2017.11</v>
      </c>
      <c r="P578" s="339"/>
      <c r="Q578" s="158"/>
      <c r="R578" s="158"/>
    </row>
    <row r="579" spans="2:18" x14ac:dyDescent="0.15">
      <c r="B579" s="160">
        <v>575</v>
      </c>
      <c r="C579" s="651" t="s">
        <v>1587</v>
      </c>
      <c r="D579" s="112" t="s">
        <v>1585</v>
      </c>
      <c r="E579" s="145">
        <v>1</v>
      </c>
      <c r="F579" s="577">
        <v>8.8000000000000007</v>
      </c>
      <c r="G579" s="608">
        <v>650</v>
      </c>
      <c r="H579" s="372" t="s">
        <v>1588</v>
      </c>
      <c r="I579" s="183">
        <v>400</v>
      </c>
      <c r="J579" s="444">
        <f t="shared" si="12"/>
        <v>20</v>
      </c>
      <c r="K579" s="770">
        <v>180</v>
      </c>
      <c r="L579" s="264"/>
      <c r="M579" s="158"/>
      <c r="N579" s="342"/>
      <c r="O579" s="785">
        <v>2017.11</v>
      </c>
      <c r="P579" s="339"/>
      <c r="Q579" s="158"/>
      <c r="R579" s="158"/>
    </row>
    <row r="580" spans="2:18" ht="67.5" x14ac:dyDescent="0.15">
      <c r="B580" s="160">
        <v>576</v>
      </c>
      <c r="C580" s="651" t="s">
        <v>1589</v>
      </c>
      <c r="D580" s="112" t="s">
        <v>1641</v>
      </c>
      <c r="E580" s="145">
        <v>1</v>
      </c>
      <c r="F580" s="577">
        <v>7.56</v>
      </c>
      <c r="G580" s="608">
        <v>702</v>
      </c>
      <c r="H580" s="372" t="s">
        <v>1591</v>
      </c>
      <c r="I580" s="183">
        <v>400</v>
      </c>
      <c r="J580" s="444">
        <f t="shared" si="12"/>
        <v>20</v>
      </c>
      <c r="K580" s="770">
        <v>180</v>
      </c>
      <c r="L580" s="789"/>
      <c r="M580" s="158"/>
      <c r="N580" s="342"/>
      <c r="O580" s="786" t="s">
        <v>1623</v>
      </c>
      <c r="P580" s="339"/>
      <c r="Q580" s="158"/>
      <c r="R580" s="158"/>
    </row>
    <row r="581" spans="2:18" ht="73.5" customHeight="1" x14ac:dyDescent="0.15">
      <c r="B581" s="160">
        <v>577</v>
      </c>
      <c r="C581" s="651" t="s">
        <v>1592</v>
      </c>
      <c r="D581" s="944" t="s">
        <v>1641</v>
      </c>
      <c r="E581" s="183">
        <v>1</v>
      </c>
      <c r="F581" s="1007">
        <v>8.36</v>
      </c>
      <c r="G581" s="1007">
        <v>687</v>
      </c>
      <c r="H581" s="372" t="s">
        <v>1610</v>
      </c>
      <c r="I581" s="183">
        <v>400</v>
      </c>
      <c r="J581" s="444">
        <f t="shared" si="12"/>
        <v>20</v>
      </c>
      <c r="K581" s="1015">
        <v>180</v>
      </c>
      <c r="L581" s="1015"/>
      <c r="M581" s="158"/>
      <c r="N581" s="342"/>
      <c r="O581" s="786" t="s">
        <v>1904</v>
      </c>
      <c r="P581" s="339"/>
      <c r="Q581" s="158"/>
      <c r="R581" s="158"/>
    </row>
    <row r="582" spans="2:18" ht="73.5" customHeight="1" x14ac:dyDescent="0.15">
      <c r="B582" s="160">
        <v>578</v>
      </c>
      <c r="C582" s="651" t="s">
        <v>1593</v>
      </c>
      <c r="D582" s="944" t="s">
        <v>1641</v>
      </c>
      <c r="E582" s="183">
        <v>1</v>
      </c>
      <c r="F582" s="1007">
        <v>9.3000000000000007</v>
      </c>
      <c r="G582" s="1007">
        <v>750</v>
      </c>
      <c r="H582" s="372" t="s">
        <v>1609</v>
      </c>
      <c r="I582" s="183">
        <v>400</v>
      </c>
      <c r="J582" s="444">
        <f t="shared" si="12"/>
        <v>15</v>
      </c>
      <c r="K582" s="1015">
        <v>240</v>
      </c>
      <c r="L582" s="1015"/>
      <c r="M582" s="158"/>
      <c r="N582" s="342"/>
      <c r="O582" s="612" t="s">
        <v>1905</v>
      </c>
      <c r="P582" s="339"/>
      <c r="Q582" s="158"/>
      <c r="R582" s="158"/>
    </row>
    <row r="583" spans="2:18" ht="108" x14ac:dyDescent="0.15">
      <c r="B583" s="160">
        <v>579</v>
      </c>
      <c r="C583" s="651" t="s">
        <v>1594</v>
      </c>
      <c r="D583" s="944" t="s">
        <v>1641</v>
      </c>
      <c r="E583" s="183">
        <v>1</v>
      </c>
      <c r="F583" s="1007">
        <v>9.3000000000000007</v>
      </c>
      <c r="G583" s="1007">
        <v>750</v>
      </c>
      <c r="H583" s="372" t="s">
        <v>1624</v>
      </c>
      <c r="I583" s="183">
        <v>400</v>
      </c>
      <c r="J583" s="444">
        <f t="shared" si="12"/>
        <v>15</v>
      </c>
      <c r="K583" s="1015">
        <v>240</v>
      </c>
      <c r="L583" s="1015"/>
      <c r="M583" s="1015"/>
      <c r="N583" s="342"/>
      <c r="O583" s="612" t="s">
        <v>1905</v>
      </c>
      <c r="P583" s="339"/>
      <c r="Q583" s="158"/>
      <c r="R583" s="158"/>
    </row>
    <row r="584" spans="2:18" ht="27" x14ac:dyDescent="0.15">
      <c r="B584" s="160">
        <v>580</v>
      </c>
      <c r="C584" s="651" t="s">
        <v>1595</v>
      </c>
      <c r="D584" s="112" t="s">
        <v>1590</v>
      </c>
      <c r="E584" s="145">
        <v>1</v>
      </c>
      <c r="F584" s="577">
        <v>13.8</v>
      </c>
      <c r="G584" s="608">
        <v>890</v>
      </c>
      <c r="H584" s="372" t="s">
        <v>1625</v>
      </c>
      <c r="I584" s="790">
        <v>500</v>
      </c>
      <c r="J584" s="444">
        <f t="shared" si="12"/>
        <v>15</v>
      </c>
      <c r="K584" s="790">
        <v>240</v>
      </c>
      <c r="M584" s="158"/>
      <c r="N584" s="342"/>
      <c r="O584" s="786" t="s">
        <v>1626</v>
      </c>
      <c r="P584" s="339"/>
      <c r="Q584" s="158"/>
      <c r="R584" s="158"/>
    </row>
    <row r="585" spans="2:18" x14ac:dyDescent="0.15">
      <c r="B585" s="110">
        <v>581</v>
      </c>
      <c r="C585" s="120" t="s">
        <v>1600</v>
      </c>
      <c r="D585" s="153" t="s">
        <v>1826</v>
      </c>
      <c r="E585" s="375">
        <v>2</v>
      </c>
      <c r="F585" s="376">
        <v>7.8</v>
      </c>
      <c r="G585" s="377">
        <v>482.5</v>
      </c>
      <c r="H585" s="366"/>
      <c r="I585" s="183" t="s">
        <v>1601</v>
      </c>
      <c r="J585" s="444">
        <f t="shared" si="12"/>
        <v>36.92307692307692</v>
      </c>
      <c r="K585" s="257">
        <v>195</v>
      </c>
      <c r="L585" s="257"/>
      <c r="M585" s="771">
        <v>0.14199999999999999</v>
      </c>
      <c r="N585" s="342"/>
      <c r="O585" s="785">
        <v>2017.11</v>
      </c>
      <c r="P585" s="339"/>
      <c r="Q585" s="158"/>
      <c r="R585" s="158"/>
    </row>
    <row r="586" spans="2:18" x14ac:dyDescent="0.15">
      <c r="B586" s="110">
        <v>582</v>
      </c>
      <c r="C586" s="111" t="s">
        <v>1605</v>
      </c>
      <c r="D586" s="116" t="s">
        <v>134</v>
      </c>
      <c r="E586" s="113">
        <v>2</v>
      </c>
      <c r="F586" s="114">
        <v>0.95</v>
      </c>
      <c r="G586" s="115">
        <v>85</v>
      </c>
      <c r="H586" s="268" t="s">
        <v>911</v>
      </c>
      <c r="I586" s="183">
        <v>400</v>
      </c>
      <c r="J586" s="444">
        <f t="shared" si="12"/>
        <v>84.705882352941174</v>
      </c>
      <c r="K586" s="257">
        <v>85</v>
      </c>
      <c r="L586" s="257"/>
      <c r="M586" s="772"/>
      <c r="N586" s="322" t="s">
        <v>514</v>
      </c>
      <c r="O586" s="785">
        <v>2017.12</v>
      </c>
      <c r="P586" s="339"/>
      <c r="Q586" s="158"/>
      <c r="R586" s="158"/>
    </row>
    <row r="587" spans="2:18" x14ac:dyDescent="0.15">
      <c r="B587" s="110">
        <v>583</v>
      </c>
      <c r="C587" s="651" t="s">
        <v>1636</v>
      </c>
      <c r="D587" s="112" t="s">
        <v>1642</v>
      </c>
      <c r="E587" s="145">
        <v>1</v>
      </c>
      <c r="F587" s="577">
        <v>12</v>
      </c>
      <c r="G587" s="377">
        <v>902</v>
      </c>
      <c r="H587" s="372" t="s">
        <v>1638</v>
      </c>
      <c r="I587" s="795">
        <v>500</v>
      </c>
      <c r="J587" s="444">
        <f t="shared" si="12"/>
        <v>15</v>
      </c>
      <c r="K587" s="795">
        <v>240</v>
      </c>
      <c r="L587" s="795"/>
      <c r="M587" s="158"/>
      <c r="N587" s="408"/>
      <c r="O587" s="785" t="s">
        <v>1639</v>
      </c>
      <c r="P587" s="339"/>
      <c r="Q587" s="158"/>
      <c r="R587" s="158"/>
    </row>
    <row r="588" spans="2:18" x14ac:dyDescent="0.15">
      <c r="B588" s="110">
        <v>584</v>
      </c>
      <c r="C588" s="651" t="s">
        <v>1637</v>
      </c>
      <c r="D588" s="112" t="s">
        <v>1642</v>
      </c>
      <c r="E588" s="145">
        <v>1</v>
      </c>
      <c r="F588" s="577">
        <v>12</v>
      </c>
      <c r="G588" s="115">
        <v>902</v>
      </c>
      <c r="H588" s="372" t="s">
        <v>1640</v>
      </c>
      <c r="I588" s="795">
        <v>500</v>
      </c>
      <c r="J588" s="444">
        <f t="shared" si="12"/>
        <v>15</v>
      </c>
      <c r="K588" s="795">
        <v>240</v>
      </c>
      <c r="L588" s="795"/>
      <c r="M588" s="158"/>
      <c r="N588" s="408"/>
      <c r="O588" s="785" t="s">
        <v>1639</v>
      </c>
      <c r="P588" s="339"/>
      <c r="Q588" s="158"/>
      <c r="R588" s="158"/>
    </row>
    <row r="589" spans="2:18" x14ac:dyDescent="0.15">
      <c r="B589" s="110">
        <v>585</v>
      </c>
      <c r="C589" s="805"/>
      <c r="D589" s="652"/>
      <c r="E589" s="576"/>
      <c r="F589" s="577"/>
      <c r="G589" s="608"/>
      <c r="H589" s="372"/>
      <c r="I589" s="804"/>
      <c r="J589" s="444" t="e">
        <f t="shared" si="12"/>
        <v>#DIV/0!</v>
      </c>
      <c r="K589" s="804"/>
      <c r="L589" s="804"/>
      <c r="M589" s="158"/>
      <c r="N589" s="342"/>
      <c r="O589" s="785"/>
      <c r="P589" s="339"/>
      <c r="Q589" s="158"/>
      <c r="R589" s="158"/>
    </row>
    <row r="590" spans="2:18" x14ac:dyDescent="0.15">
      <c r="B590" s="110">
        <v>586</v>
      </c>
      <c r="C590" s="822" t="s">
        <v>1699</v>
      </c>
      <c r="D590" s="823"/>
      <c r="E590" s="824"/>
      <c r="F590" s="825">
        <v>2.16</v>
      </c>
      <c r="G590" s="826">
        <v>150.5</v>
      </c>
      <c r="H590" s="827" t="s">
        <v>1652</v>
      </c>
      <c r="I590" s="806"/>
      <c r="J590" s="444" t="e">
        <f t="shared" si="12"/>
        <v>#DIV/0!</v>
      </c>
      <c r="K590" s="806"/>
      <c r="L590" s="806"/>
      <c r="M590" s="158"/>
      <c r="N590" s="342"/>
      <c r="O590" s="785"/>
      <c r="P590" s="339"/>
      <c r="Q590" s="158"/>
      <c r="R590" s="158"/>
    </row>
    <row r="591" spans="2:18" ht="27" x14ac:dyDescent="0.15">
      <c r="B591" s="110">
        <v>587</v>
      </c>
      <c r="C591" s="828" t="s">
        <v>1703</v>
      </c>
      <c r="D591" s="1056" t="s">
        <v>1909</v>
      </c>
      <c r="E591" s="824">
        <v>4</v>
      </c>
      <c r="F591" s="825">
        <v>1.45</v>
      </c>
      <c r="G591" s="826">
        <v>102</v>
      </c>
      <c r="H591" s="827"/>
      <c r="I591" s="1054">
        <v>440</v>
      </c>
      <c r="J591" s="444">
        <f t="shared" si="12"/>
        <v>120</v>
      </c>
      <c r="K591" s="1054">
        <v>120</v>
      </c>
      <c r="L591" s="1054"/>
      <c r="M591" s="158">
        <v>0.112</v>
      </c>
      <c r="N591" s="342"/>
      <c r="O591" s="786" t="s">
        <v>1910</v>
      </c>
      <c r="P591" s="339"/>
      <c r="Q591" s="158"/>
      <c r="R591" s="158"/>
    </row>
    <row r="592" spans="2:18" x14ac:dyDescent="0.15">
      <c r="B592" s="110">
        <v>588</v>
      </c>
      <c r="C592" s="828" t="s">
        <v>1704</v>
      </c>
      <c r="D592" s="823" t="s">
        <v>1701</v>
      </c>
      <c r="E592" s="824">
        <v>1</v>
      </c>
      <c r="F592" s="825">
        <v>1.42</v>
      </c>
      <c r="G592" s="826">
        <v>97</v>
      </c>
      <c r="H592" s="827"/>
      <c r="I592" s="1054">
        <v>400</v>
      </c>
      <c r="J592" s="444">
        <f t="shared" si="12"/>
        <v>31.304347826086957</v>
      </c>
      <c r="K592" s="1054">
        <v>115</v>
      </c>
      <c r="L592" s="1054"/>
      <c r="M592" s="158">
        <v>2.3E-2</v>
      </c>
      <c r="N592" s="342"/>
      <c r="O592" s="785" t="s">
        <v>1663</v>
      </c>
      <c r="P592" s="339"/>
      <c r="Q592" s="158"/>
      <c r="R592" s="158"/>
    </row>
    <row r="593" spans="2:18" x14ac:dyDescent="0.15">
      <c r="B593" s="110">
        <v>589</v>
      </c>
      <c r="C593" s="822" t="s">
        <v>1702</v>
      </c>
      <c r="D593" s="823"/>
      <c r="E593" s="824"/>
      <c r="F593" s="825">
        <v>2.2999999999999998</v>
      </c>
      <c r="G593" s="826">
        <v>155</v>
      </c>
      <c r="H593" s="827" t="s">
        <v>1653</v>
      </c>
      <c r="I593" s="1054"/>
      <c r="J593" s="444" t="e">
        <f t="shared" si="12"/>
        <v>#DIV/0!</v>
      </c>
      <c r="K593" s="1054"/>
      <c r="L593" s="1054"/>
      <c r="M593" s="158"/>
      <c r="N593" s="342"/>
      <c r="O593" s="785"/>
      <c r="P593" s="339"/>
      <c r="Q593" s="158"/>
      <c r="R593" s="158"/>
    </row>
    <row r="594" spans="2:18" ht="27" x14ac:dyDescent="0.15">
      <c r="B594" s="110">
        <v>590</v>
      </c>
      <c r="C594" s="828" t="s">
        <v>1705</v>
      </c>
      <c r="D594" s="1056" t="s">
        <v>1909</v>
      </c>
      <c r="E594" s="824">
        <v>4</v>
      </c>
      <c r="F594" s="825">
        <v>1.53</v>
      </c>
      <c r="G594" s="826">
        <v>105</v>
      </c>
      <c r="H594" s="827"/>
      <c r="I594" s="1054">
        <v>440</v>
      </c>
      <c r="J594" s="444">
        <f t="shared" si="12"/>
        <v>120</v>
      </c>
      <c r="K594" s="1054">
        <v>120</v>
      </c>
      <c r="L594" s="1054"/>
      <c r="M594" s="158">
        <v>0.112</v>
      </c>
      <c r="N594" s="342"/>
      <c r="O594" s="786" t="s">
        <v>1911</v>
      </c>
      <c r="P594" s="339"/>
      <c r="Q594" s="158"/>
      <c r="R594" s="158"/>
    </row>
    <row r="595" spans="2:18" x14ac:dyDescent="0.15">
      <c r="B595" s="110">
        <v>591</v>
      </c>
      <c r="C595" s="828" t="s">
        <v>1706</v>
      </c>
      <c r="D595" s="823" t="s">
        <v>1701</v>
      </c>
      <c r="E595" s="824">
        <v>1</v>
      </c>
      <c r="F595" s="825">
        <v>1.54</v>
      </c>
      <c r="G595" s="826">
        <v>100</v>
      </c>
      <c r="H595" s="827"/>
      <c r="I595" s="806">
        <v>400</v>
      </c>
      <c r="J595" s="444">
        <f t="shared" si="12"/>
        <v>3.1222896790980053</v>
      </c>
      <c r="K595" s="806">
        <v>1153</v>
      </c>
      <c r="L595" s="806"/>
      <c r="M595" s="158"/>
      <c r="N595" s="342"/>
      <c r="O595" s="785" t="s">
        <v>1663</v>
      </c>
      <c r="P595" s="339"/>
      <c r="Q595" s="158"/>
      <c r="R595" s="158"/>
    </row>
    <row r="596" spans="2:18" ht="27" x14ac:dyDescent="0.15">
      <c r="B596" s="110">
        <v>592</v>
      </c>
      <c r="C596" s="603" t="s">
        <v>1659</v>
      </c>
      <c r="D596" s="153"/>
      <c r="E596" s="153"/>
      <c r="F596" s="153">
        <v>13.1</v>
      </c>
      <c r="G596" s="155">
        <v>1646</v>
      </c>
      <c r="H596" s="369" t="s">
        <v>1717</v>
      </c>
      <c r="I596" s="262"/>
      <c r="J596" s="444" t="e">
        <f t="shared" si="12"/>
        <v>#DIV/0!</v>
      </c>
      <c r="K596" s="262"/>
      <c r="L596" s="262"/>
      <c r="M596" s="158"/>
      <c r="N596" s="342"/>
      <c r="O596" s="612" t="s">
        <v>1901</v>
      </c>
      <c r="P596" s="339"/>
      <c r="Q596" s="158"/>
      <c r="R596" s="158"/>
    </row>
    <row r="597" spans="2:18" x14ac:dyDescent="0.15">
      <c r="B597" s="110">
        <v>593</v>
      </c>
      <c r="C597" s="141" t="s">
        <v>1660</v>
      </c>
      <c r="D597" s="183" t="s">
        <v>992</v>
      </c>
      <c r="E597" s="154">
        <v>1</v>
      </c>
      <c r="F597" s="622">
        <v>2.4</v>
      </c>
      <c r="G597" s="858">
        <v>559.20000000000005</v>
      </c>
      <c r="H597" s="625"/>
      <c r="I597" s="262">
        <v>935</v>
      </c>
      <c r="J597" s="444">
        <f t="shared" si="12"/>
        <v>15</v>
      </c>
      <c r="K597" s="262">
        <v>240</v>
      </c>
      <c r="L597" s="626"/>
      <c r="M597" s="158">
        <v>0.1</v>
      </c>
      <c r="N597" s="342"/>
      <c r="O597" s="785"/>
      <c r="P597" s="339"/>
      <c r="Q597" s="158"/>
      <c r="R597" s="158"/>
    </row>
    <row r="598" spans="2:18" ht="40.5" x14ac:dyDescent="0.15">
      <c r="B598" s="110">
        <v>594</v>
      </c>
      <c r="C598" s="141" t="s">
        <v>1661</v>
      </c>
      <c r="D598" s="183" t="s">
        <v>1902</v>
      </c>
      <c r="E598" s="154">
        <v>1</v>
      </c>
      <c r="F598" s="622">
        <v>5.8</v>
      </c>
      <c r="G598" s="858">
        <v>468.3</v>
      </c>
      <c r="H598" s="625"/>
      <c r="I598" s="262">
        <v>500</v>
      </c>
      <c r="J598" s="444">
        <f t="shared" si="12"/>
        <v>18</v>
      </c>
      <c r="K598" s="628">
        <v>200</v>
      </c>
      <c r="L598" s="628"/>
      <c r="M598" s="158"/>
      <c r="N598" s="342"/>
      <c r="O598" s="786" t="s">
        <v>1903</v>
      </c>
      <c r="P598" s="339"/>
      <c r="Q598" s="158"/>
      <c r="R598" s="158"/>
    </row>
    <row r="599" spans="2:18" x14ac:dyDescent="0.15">
      <c r="B599" s="110">
        <v>595</v>
      </c>
      <c r="C599" s="133" t="s">
        <v>1662</v>
      </c>
      <c r="D599" s="944" t="s">
        <v>145</v>
      </c>
      <c r="E599" s="154">
        <v>1</v>
      </c>
      <c r="F599" s="622">
        <v>4.5999999999999996</v>
      </c>
      <c r="G599" s="859">
        <v>532.1</v>
      </c>
      <c r="H599" s="625"/>
      <c r="I599" s="262">
        <v>500</v>
      </c>
      <c r="J599" s="444">
        <f t="shared" si="12"/>
        <v>19.45945945945946</v>
      </c>
      <c r="K599" s="628">
        <v>185</v>
      </c>
      <c r="L599" s="628"/>
      <c r="M599" s="158"/>
      <c r="N599" s="342"/>
      <c r="O599" s="785" t="s">
        <v>1664</v>
      </c>
      <c r="P599" s="339"/>
      <c r="Q599" s="158"/>
      <c r="R599" s="158"/>
    </row>
    <row r="600" spans="2:18" ht="27" x14ac:dyDescent="0.15">
      <c r="B600" s="110">
        <v>596</v>
      </c>
      <c r="C600" s="141" t="s">
        <v>1683</v>
      </c>
      <c r="D600" s="183" t="s">
        <v>134</v>
      </c>
      <c r="E600" s="576">
        <v>8</v>
      </c>
      <c r="F600" s="1017">
        <v>0.6</v>
      </c>
      <c r="G600" s="578">
        <v>21.6</v>
      </c>
      <c r="H600" s="1007"/>
      <c r="I600" s="770">
        <v>300</v>
      </c>
      <c r="J600" s="444">
        <f t="shared" si="12"/>
        <v>160</v>
      </c>
      <c r="K600" s="1015">
        <v>180</v>
      </c>
      <c r="L600" s="1015"/>
      <c r="M600" s="158"/>
      <c r="N600" s="342"/>
      <c r="O600" s="786" t="s">
        <v>1823</v>
      </c>
      <c r="P600" s="339"/>
      <c r="Q600" s="158"/>
      <c r="R600" s="158"/>
    </row>
    <row r="601" spans="2:18" x14ac:dyDescent="0.15">
      <c r="B601" s="110">
        <v>597</v>
      </c>
      <c r="C601" s="153" t="s">
        <v>1686</v>
      </c>
      <c r="D601" s="112" t="s">
        <v>1687</v>
      </c>
      <c r="E601" s="154">
        <v>6</v>
      </c>
      <c r="F601" s="153">
        <v>0.36</v>
      </c>
      <c r="G601" s="155">
        <v>29</v>
      </c>
      <c r="H601" s="369" t="s">
        <v>1688</v>
      </c>
      <c r="I601" s="262">
        <v>500</v>
      </c>
      <c r="J601" s="444">
        <f t="shared" si="12"/>
        <v>240</v>
      </c>
      <c r="K601" s="262">
        <v>90</v>
      </c>
      <c r="L601" s="262"/>
      <c r="M601" s="158"/>
      <c r="N601" s="344"/>
      <c r="O601" s="339" t="s">
        <v>1689</v>
      </c>
      <c r="P601" s="339"/>
      <c r="Q601" s="158"/>
      <c r="R601" s="158"/>
    </row>
    <row r="602" spans="2:18" x14ac:dyDescent="0.15">
      <c r="B602" s="110">
        <v>598</v>
      </c>
      <c r="C602" s="603" t="s">
        <v>1714</v>
      </c>
      <c r="D602" s="652"/>
      <c r="E602" s="576"/>
      <c r="F602" s="577">
        <v>15.79</v>
      </c>
      <c r="G602" s="608">
        <v>1134</v>
      </c>
      <c r="H602" s="372" t="s">
        <v>1793</v>
      </c>
      <c r="I602" s="856"/>
      <c r="J602" s="444" t="e">
        <f t="shared" si="12"/>
        <v>#DIV/0!</v>
      </c>
      <c r="K602" s="856"/>
      <c r="L602" s="856"/>
      <c r="M602" s="158"/>
      <c r="N602" s="342"/>
      <c r="O602" s="857"/>
      <c r="P602" s="339"/>
      <c r="Q602" s="158"/>
      <c r="R602" s="158"/>
    </row>
    <row r="603" spans="2:18" x14ac:dyDescent="0.15">
      <c r="B603" s="110">
        <v>599</v>
      </c>
      <c r="C603" s="141" t="s">
        <v>1785</v>
      </c>
      <c r="D603" s="652" t="s">
        <v>1786</v>
      </c>
      <c r="E603" s="576">
        <v>1</v>
      </c>
      <c r="F603" s="577">
        <v>14.5</v>
      </c>
      <c r="G603" s="608">
        <v>981</v>
      </c>
      <c r="H603" s="372"/>
      <c r="I603" s="906">
        <v>500</v>
      </c>
      <c r="J603" s="444">
        <v>15</v>
      </c>
      <c r="K603" s="906">
        <v>240</v>
      </c>
      <c r="L603" s="906"/>
      <c r="M603" s="158"/>
      <c r="N603" s="342"/>
      <c r="O603" s="857" t="s">
        <v>1639</v>
      </c>
      <c r="P603" s="339"/>
      <c r="Q603" s="158"/>
      <c r="R603" s="158"/>
    </row>
    <row r="604" spans="2:18" x14ac:dyDescent="0.15">
      <c r="B604" s="110">
        <v>600</v>
      </c>
      <c r="C604" s="141" t="s">
        <v>1715</v>
      </c>
      <c r="D604" s="112" t="s">
        <v>1787</v>
      </c>
      <c r="E604" s="576">
        <v>1</v>
      </c>
      <c r="F604" s="577">
        <v>0.28999999999999998</v>
      </c>
      <c r="G604" s="608">
        <v>49</v>
      </c>
      <c r="H604" s="372"/>
      <c r="I604" s="906">
        <v>300</v>
      </c>
      <c r="J604" s="444" t="e">
        <f t="shared" ref="J604:J624" si="13">3600/K604*E604</f>
        <v>#DIV/0!</v>
      </c>
      <c r="K604" s="906"/>
      <c r="L604" s="906"/>
      <c r="M604" s="158"/>
      <c r="N604" s="158"/>
      <c r="O604" s="857" t="s">
        <v>1639</v>
      </c>
      <c r="P604" s="339"/>
      <c r="Q604" s="158"/>
      <c r="R604" s="158"/>
    </row>
    <row r="605" spans="2:18" x14ac:dyDescent="0.15">
      <c r="B605" s="110">
        <v>601</v>
      </c>
      <c r="C605" s="603" t="s">
        <v>1801</v>
      </c>
      <c r="D605" s="652"/>
      <c r="E605" s="576"/>
      <c r="F605" s="577">
        <v>10.45</v>
      </c>
      <c r="G605" s="608">
        <v>1200</v>
      </c>
      <c r="H605" s="372" t="s">
        <v>1723</v>
      </c>
      <c r="I605" s="906"/>
      <c r="J605" s="444" t="e">
        <f t="shared" si="13"/>
        <v>#DIV/0!</v>
      </c>
      <c r="K605" s="906"/>
      <c r="L605" s="906"/>
      <c r="M605" s="158"/>
      <c r="N605" s="158"/>
      <c r="O605" s="158"/>
      <c r="P605" s="339"/>
      <c r="Q605" s="158"/>
      <c r="R605" s="158"/>
    </row>
    <row r="606" spans="2:18" x14ac:dyDescent="0.15">
      <c r="B606" s="110">
        <v>602</v>
      </c>
      <c r="C606" s="141" t="s">
        <v>1802</v>
      </c>
      <c r="D606" s="112" t="s">
        <v>145</v>
      </c>
      <c r="E606" s="576">
        <v>2</v>
      </c>
      <c r="F606" s="577">
        <v>2.2999999999999998</v>
      </c>
      <c r="G606" s="608">
        <v>350</v>
      </c>
      <c r="H606" s="372"/>
      <c r="I606" s="906">
        <v>400</v>
      </c>
      <c r="J606" s="444">
        <f t="shared" si="13"/>
        <v>34.285714285714285</v>
      </c>
      <c r="K606" s="906">
        <v>210</v>
      </c>
      <c r="L606" s="906"/>
      <c r="M606" s="158"/>
      <c r="N606" s="158"/>
      <c r="O606" s="785" t="s">
        <v>1716</v>
      </c>
      <c r="P606" s="339"/>
      <c r="Q606" s="158"/>
      <c r="R606" s="158"/>
    </row>
    <row r="607" spans="2:18" x14ac:dyDescent="0.15">
      <c r="B607" s="110">
        <v>603</v>
      </c>
      <c r="C607" s="141" t="s">
        <v>1803</v>
      </c>
      <c r="D607" s="112" t="s">
        <v>1788</v>
      </c>
      <c r="E607" s="576">
        <v>2</v>
      </c>
      <c r="F607" s="577">
        <v>7.1</v>
      </c>
      <c r="G607" s="608">
        <v>570</v>
      </c>
      <c r="H607" s="372"/>
      <c r="I607" s="906">
        <v>400</v>
      </c>
      <c r="J607" s="444">
        <f t="shared" si="13"/>
        <v>30</v>
      </c>
      <c r="K607" s="906">
        <v>240</v>
      </c>
      <c r="L607" s="906"/>
      <c r="M607" s="158"/>
      <c r="N607" s="158"/>
      <c r="O607" s="785" t="s">
        <v>1716</v>
      </c>
      <c r="P607" s="339"/>
      <c r="Q607" s="158"/>
      <c r="R607" s="158"/>
    </row>
    <row r="608" spans="2:18" x14ac:dyDescent="0.15">
      <c r="B608" s="110">
        <v>604</v>
      </c>
      <c r="C608" s="141" t="s">
        <v>1804</v>
      </c>
      <c r="D608" s="112" t="s">
        <v>1788</v>
      </c>
      <c r="E608" s="576">
        <v>1</v>
      </c>
      <c r="F608" s="577">
        <v>1.05</v>
      </c>
      <c r="G608" s="608">
        <v>280</v>
      </c>
      <c r="H608" s="372"/>
      <c r="I608" s="906">
        <v>300</v>
      </c>
      <c r="J608" s="444">
        <f t="shared" si="13"/>
        <v>20</v>
      </c>
      <c r="K608" s="906">
        <v>180</v>
      </c>
      <c r="L608" s="906"/>
      <c r="M608" s="158"/>
      <c r="N608" s="158"/>
      <c r="O608" s="785" t="s">
        <v>1716</v>
      </c>
      <c r="P608" s="339"/>
      <c r="Q608" s="158"/>
      <c r="R608" s="158"/>
    </row>
    <row r="609" spans="2:18" x14ac:dyDescent="0.15">
      <c r="B609" s="110">
        <v>605</v>
      </c>
      <c r="C609" s="860" t="s">
        <v>1805</v>
      </c>
      <c r="D609" s="861"/>
      <c r="E609" s="862"/>
      <c r="F609" s="863">
        <v>39.409999999999997</v>
      </c>
      <c r="G609" s="864">
        <v>2804</v>
      </c>
      <c r="H609" s="865" t="s">
        <v>1789</v>
      </c>
      <c r="I609" s="866"/>
      <c r="J609" s="444" t="e">
        <f t="shared" si="13"/>
        <v>#DIV/0!</v>
      </c>
      <c r="K609" s="866"/>
      <c r="L609" s="906"/>
      <c r="M609" s="158"/>
      <c r="N609" s="342"/>
      <c r="O609" s="339"/>
      <c r="P609" s="339"/>
      <c r="Q609" s="158"/>
      <c r="R609" s="158"/>
    </row>
    <row r="610" spans="2:18" x14ac:dyDescent="0.15">
      <c r="B610" s="110">
        <v>606</v>
      </c>
      <c r="C610" s="867" t="s">
        <v>1718</v>
      </c>
      <c r="D610" s="861" t="s">
        <v>1086</v>
      </c>
      <c r="E610" s="862">
        <v>1</v>
      </c>
      <c r="F610" s="863">
        <v>19.649999999999999</v>
      </c>
      <c r="G610" s="864">
        <v>1490</v>
      </c>
      <c r="H610" s="865"/>
      <c r="I610" s="866">
        <v>500</v>
      </c>
      <c r="J610" s="444">
        <f t="shared" si="13"/>
        <v>15</v>
      </c>
      <c r="K610" s="866">
        <v>240</v>
      </c>
      <c r="L610" s="906"/>
      <c r="M610" s="158"/>
      <c r="N610" s="342"/>
      <c r="O610" s="785" t="s">
        <v>1721</v>
      </c>
      <c r="P610" s="339"/>
      <c r="Q610" s="158"/>
      <c r="R610" s="158"/>
    </row>
    <row r="611" spans="2:18" x14ac:dyDescent="0.15">
      <c r="B611" s="110">
        <v>607</v>
      </c>
      <c r="C611" s="867" t="s">
        <v>1719</v>
      </c>
      <c r="D611" s="861" t="s">
        <v>145</v>
      </c>
      <c r="E611" s="862">
        <v>1</v>
      </c>
      <c r="F611" s="863">
        <v>18.48</v>
      </c>
      <c r="G611" s="864">
        <v>1161</v>
      </c>
      <c r="H611" s="865"/>
      <c r="I611" s="866">
        <v>500</v>
      </c>
      <c r="J611" s="444">
        <f t="shared" si="13"/>
        <v>15</v>
      </c>
      <c r="K611" s="866">
        <v>240</v>
      </c>
      <c r="L611" s="906"/>
      <c r="M611" s="158"/>
      <c r="N611" s="342"/>
      <c r="O611" s="785" t="s">
        <v>1721</v>
      </c>
      <c r="P611" s="339"/>
      <c r="Q611" s="158"/>
      <c r="R611" s="158"/>
    </row>
    <row r="612" spans="2:18" x14ac:dyDescent="0.15">
      <c r="B612" s="110">
        <v>608</v>
      </c>
      <c r="C612" s="867" t="s">
        <v>1720</v>
      </c>
      <c r="D612" s="868" t="s">
        <v>129</v>
      </c>
      <c r="E612" s="908">
        <v>6</v>
      </c>
      <c r="F612" s="863">
        <v>0.28000000000000003</v>
      </c>
      <c r="G612" s="864">
        <v>49</v>
      </c>
      <c r="H612" s="865"/>
      <c r="I612" s="866">
        <v>300</v>
      </c>
      <c r="J612" s="444" t="e">
        <f t="shared" si="13"/>
        <v>#DIV/0!</v>
      </c>
      <c r="K612" s="866"/>
      <c r="L612" s="906"/>
      <c r="M612" s="158"/>
      <c r="N612" s="342"/>
      <c r="O612" s="785" t="s">
        <v>1721</v>
      </c>
      <c r="P612" s="339"/>
      <c r="Q612" s="158"/>
      <c r="R612" s="158"/>
    </row>
    <row r="613" spans="2:18" x14ac:dyDescent="0.15">
      <c r="B613" s="110">
        <v>609</v>
      </c>
      <c r="C613" s="651" t="s">
        <v>1806</v>
      </c>
      <c r="D613" s="652" t="s">
        <v>1701</v>
      </c>
      <c r="E613" s="576">
        <v>2</v>
      </c>
      <c r="F613" s="577">
        <v>1.58</v>
      </c>
      <c r="G613" s="608">
        <v>76.7</v>
      </c>
      <c r="H613" s="372" t="s">
        <v>1790</v>
      </c>
      <c r="I613" s="906">
        <v>400</v>
      </c>
      <c r="J613" s="444">
        <f t="shared" si="13"/>
        <v>60</v>
      </c>
      <c r="K613" s="906">
        <v>120</v>
      </c>
      <c r="L613" s="906"/>
      <c r="M613" s="158"/>
      <c r="N613" s="158"/>
      <c r="O613" s="158" t="s">
        <v>1791</v>
      </c>
      <c r="P613" s="158"/>
      <c r="Q613" s="158"/>
      <c r="R613" s="158"/>
    </row>
    <row r="614" spans="2:18" x14ac:dyDescent="0.15">
      <c r="B614" s="110">
        <v>610</v>
      </c>
      <c r="C614" s="860" t="s">
        <v>1807</v>
      </c>
      <c r="D614" s="861"/>
      <c r="E614" s="862"/>
      <c r="F614" s="863">
        <v>9.35</v>
      </c>
      <c r="G614" s="372"/>
      <c r="H614" s="372"/>
      <c r="I614" s="909"/>
      <c r="J614" s="444" t="e">
        <f t="shared" si="13"/>
        <v>#DIV/0!</v>
      </c>
      <c r="K614" s="909"/>
      <c r="L614" s="909"/>
      <c r="M614" s="158"/>
      <c r="N614" s="158"/>
      <c r="O614" s="158"/>
      <c r="P614" s="339"/>
      <c r="Q614" s="158"/>
      <c r="R614" s="158"/>
    </row>
    <row r="615" spans="2:18" x14ac:dyDescent="0.15">
      <c r="B615" s="110">
        <v>611</v>
      </c>
      <c r="C615" s="867" t="s">
        <v>1808</v>
      </c>
      <c r="D615" s="861" t="s">
        <v>145</v>
      </c>
      <c r="E615" s="862">
        <v>1</v>
      </c>
      <c r="F615" s="863">
        <v>2.2999999999999998</v>
      </c>
      <c r="G615" s="372"/>
      <c r="H615" s="372"/>
      <c r="I615" s="909">
        <v>300</v>
      </c>
      <c r="J615" s="444" t="e">
        <f t="shared" si="13"/>
        <v>#DIV/0!</v>
      </c>
      <c r="K615" s="909"/>
      <c r="L615" s="909"/>
      <c r="M615" s="158"/>
      <c r="N615" s="158"/>
      <c r="O615" s="158" t="s">
        <v>1794</v>
      </c>
      <c r="P615" s="339"/>
      <c r="Q615" s="158"/>
      <c r="R615" s="158"/>
    </row>
    <row r="616" spans="2:18" x14ac:dyDescent="0.15">
      <c r="B616" s="110">
        <v>612</v>
      </c>
      <c r="C616" s="867" t="s">
        <v>1809</v>
      </c>
      <c r="D616" s="112" t="s">
        <v>1795</v>
      </c>
      <c r="E616" s="862">
        <v>1</v>
      </c>
      <c r="F616" s="863">
        <v>6</v>
      </c>
      <c r="G616" s="372"/>
      <c r="H616" s="372"/>
      <c r="I616" s="909">
        <v>400</v>
      </c>
      <c r="J616" s="444" t="e">
        <f t="shared" si="13"/>
        <v>#DIV/0!</v>
      </c>
      <c r="K616" s="909"/>
      <c r="L616" s="909"/>
      <c r="M616" s="158"/>
      <c r="N616" s="158"/>
      <c r="O616" s="158" t="s">
        <v>1794</v>
      </c>
      <c r="P616" s="339"/>
      <c r="Q616" s="158"/>
      <c r="R616" s="158"/>
    </row>
    <row r="617" spans="2:18" x14ac:dyDescent="0.15">
      <c r="B617" s="110">
        <v>613</v>
      </c>
      <c r="C617" s="867" t="s">
        <v>1810</v>
      </c>
      <c r="D617" s="112" t="s">
        <v>1795</v>
      </c>
      <c r="E617" s="908">
        <v>1</v>
      </c>
      <c r="F617" s="863">
        <v>1.05</v>
      </c>
      <c r="G617" s="372"/>
      <c r="H617" s="372"/>
      <c r="I617" s="909">
        <v>300</v>
      </c>
      <c r="J617" s="444" t="e">
        <f t="shared" si="13"/>
        <v>#DIV/0!</v>
      </c>
      <c r="K617" s="909"/>
      <c r="L617" s="909"/>
      <c r="M617" s="158"/>
      <c r="N617" s="158"/>
      <c r="O617" s="158" t="s">
        <v>1794</v>
      </c>
      <c r="P617" s="339"/>
      <c r="Q617" s="158"/>
      <c r="R617" s="158"/>
    </row>
    <row r="618" spans="2:18" x14ac:dyDescent="0.15">
      <c r="B618" s="110">
        <v>614</v>
      </c>
      <c r="C618" s="912" t="s">
        <v>1797</v>
      </c>
      <c r="D618" s="823" t="s">
        <v>1700</v>
      </c>
      <c r="E618" s="576">
        <v>1</v>
      </c>
      <c r="F618" s="577"/>
      <c r="G618" s="608"/>
      <c r="H618" s="372"/>
      <c r="I618" s="261" t="s">
        <v>1798</v>
      </c>
      <c r="J618" s="444" t="e">
        <f t="shared" si="13"/>
        <v>#DIV/0!</v>
      </c>
      <c r="K618" s="911"/>
      <c r="L618" s="911"/>
      <c r="M618" s="158">
        <v>0.112</v>
      </c>
      <c r="N618" s="158"/>
      <c r="O618" s="158" t="s">
        <v>1799</v>
      </c>
      <c r="P618" s="339"/>
      <c r="Q618" s="158"/>
      <c r="R618" s="158"/>
    </row>
    <row r="619" spans="2:18" x14ac:dyDescent="0.15">
      <c r="B619" s="110">
        <v>615</v>
      </c>
      <c r="C619" s="912" t="s">
        <v>1800</v>
      </c>
      <c r="D619" s="823" t="s">
        <v>1700</v>
      </c>
      <c r="E619" s="576">
        <v>1</v>
      </c>
      <c r="F619" s="577"/>
      <c r="G619" s="608"/>
      <c r="H619" s="372"/>
      <c r="I619" s="261" t="s">
        <v>1798</v>
      </c>
      <c r="J619" s="444" t="e">
        <f t="shared" si="13"/>
        <v>#DIV/0!</v>
      </c>
      <c r="K619" s="911"/>
      <c r="L619" s="911"/>
      <c r="M619" s="158">
        <v>0.112</v>
      </c>
      <c r="N619" s="158"/>
      <c r="O619" s="158" t="s">
        <v>1799</v>
      </c>
      <c r="P619" s="339"/>
      <c r="Q619" s="158"/>
      <c r="R619" s="158"/>
    </row>
    <row r="620" spans="2:18" x14ac:dyDescent="0.15">
      <c r="B620" s="110">
        <v>616</v>
      </c>
      <c r="C620" s="912" t="s">
        <v>1821</v>
      </c>
      <c r="D620" s="942" t="s">
        <v>129</v>
      </c>
      <c r="E620" s="576">
        <v>1</v>
      </c>
      <c r="F620" s="577">
        <v>0.47399999999999998</v>
      </c>
      <c r="G620" s="608">
        <v>111</v>
      </c>
      <c r="H620" s="372" t="s">
        <v>1822</v>
      </c>
      <c r="I620" s="941">
        <v>400</v>
      </c>
      <c r="J620" s="444">
        <f t="shared" si="13"/>
        <v>30</v>
      </c>
      <c r="K620" s="941">
        <v>120</v>
      </c>
      <c r="L620" s="941"/>
      <c r="M620" s="158"/>
      <c r="N620" s="158"/>
      <c r="O620" s="158" t="s">
        <v>1812</v>
      </c>
      <c r="P620" s="339"/>
      <c r="Q620" s="158"/>
      <c r="R620" s="158"/>
    </row>
    <row r="621" spans="2:18" x14ac:dyDescent="0.15">
      <c r="B621" s="110">
        <v>617</v>
      </c>
      <c r="C621" s="860" t="s">
        <v>1893</v>
      </c>
      <c r="D621" s="861"/>
      <c r="E621" s="862"/>
      <c r="F621" s="863">
        <v>12.15</v>
      </c>
      <c r="G621" s="372">
        <v>2215</v>
      </c>
      <c r="H621" s="372" t="s">
        <v>1912</v>
      </c>
      <c r="I621" s="1004"/>
      <c r="J621" s="444" t="e">
        <f t="shared" si="13"/>
        <v>#DIV/0!</v>
      </c>
      <c r="K621" s="1004"/>
      <c r="L621" s="1004"/>
      <c r="M621" s="158"/>
      <c r="N621" s="158"/>
      <c r="O621" s="158"/>
      <c r="P621" s="339"/>
      <c r="Q621" s="158"/>
      <c r="R621" s="158"/>
    </row>
    <row r="622" spans="2:18" x14ac:dyDescent="0.15">
      <c r="B622" s="110">
        <v>618</v>
      </c>
      <c r="C622" s="1003" t="s">
        <v>1894</v>
      </c>
      <c r="D622" s="1005" t="s">
        <v>1646</v>
      </c>
      <c r="E622" s="862">
        <v>1</v>
      </c>
      <c r="F622" s="863">
        <v>2.7</v>
      </c>
      <c r="G622" s="372">
        <v>728</v>
      </c>
      <c r="H622" s="372"/>
      <c r="I622" s="1004" t="s">
        <v>1253</v>
      </c>
      <c r="J622" s="444" t="e">
        <f t="shared" si="13"/>
        <v>#DIV/0!</v>
      </c>
      <c r="K622" s="1004"/>
      <c r="L622" s="1004"/>
      <c r="M622" s="158">
        <v>0.125</v>
      </c>
      <c r="N622" s="158"/>
      <c r="O622" s="158" t="s">
        <v>1895</v>
      </c>
      <c r="P622" s="339"/>
    </row>
    <row r="623" spans="2:18" x14ac:dyDescent="0.15">
      <c r="B623" s="110">
        <v>619</v>
      </c>
      <c r="C623" s="1003" t="s">
        <v>1896</v>
      </c>
      <c r="D623" s="1005" t="s">
        <v>1646</v>
      </c>
      <c r="E623" s="862">
        <v>1</v>
      </c>
      <c r="F623" s="863">
        <v>8.2899999999999991</v>
      </c>
      <c r="G623" s="372">
        <v>1113</v>
      </c>
      <c r="H623" s="372"/>
      <c r="I623" s="1004" t="s">
        <v>1253</v>
      </c>
      <c r="J623" s="444" t="e">
        <f t="shared" si="13"/>
        <v>#DIV/0!</v>
      </c>
      <c r="K623" s="1004"/>
      <c r="L623" s="1004"/>
      <c r="M623" s="158">
        <v>0.21</v>
      </c>
      <c r="N623" s="158"/>
      <c r="O623" s="158" t="s">
        <v>1895</v>
      </c>
      <c r="P623" s="339"/>
    </row>
    <row r="624" spans="2:18" x14ac:dyDescent="0.15">
      <c r="B624" s="110">
        <v>620</v>
      </c>
      <c r="C624" s="1003" t="s">
        <v>1897</v>
      </c>
      <c r="D624" s="823" t="s">
        <v>1700</v>
      </c>
      <c r="E624" s="908">
        <v>1</v>
      </c>
      <c r="F624" s="863">
        <v>1.1599999999999999</v>
      </c>
      <c r="G624" s="372">
        <v>374</v>
      </c>
      <c r="H624" s="372"/>
      <c r="I624" s="1004">
        <v>400</v>
      </c>
      <c r="J624" s="444" t="e">
        <f t="shared" si="13"/>
        <v>#DIV/0!</v>
      </c>
      <c r="K624" s="1004"/>
      <c r="L624" s="1004"/>
      <c r="M624" s="158"/>
      <c r="N624" s="158"/>
      <c r="O624" s="158" t="s">
        <v>1895</v>
      </c>
      <c r="P624" s="339"/>
    </row>
    <row r="625" spans="2:16" x14ac:dyDescent="0.15">
      <c r="B625" s="110">
        <v>621</v>
      </c>
      <c r="C625" s="651" t="s">
        <v>1906</v>
      </c>
      <c r="D625" s="652" t="s">
        <v>129</v>
      </c>
      <c r="E625" s="576">
        <v>2</v>
      </c>
      <c r="F625" s="577">
        <v>1.1599999999999999</v>
      </c>
      <c r="G625" s="1007"/>
      <c r="H625" s="372"/>
      <c r="I625" s="1015">
        <v>400</v>
      </c>
      <c r="J625" s="444" t="e">
        <v>#DIV/0!</v>
      </c>
      <c r="K625" s="1015"/>
      <c r="L625" s="1015"/>
      <c r="M625" s="158"/>
      <c r="N625" s="158"/>
      <c r="O625" s="158" t="s">
        <v>1907</v>
      </c>
      <c r="P625" s="339"/>
    </row>
    <row r="626" spans="2:16" x14ac:dyDescent="0.15">
      <c r="B626" s="110">
        <v>622</v>
      </c>
      <c r="C626" s="1113" t="s">
        <v>1963</v>
      </c>
      <c r="D626" s="652" t="s">
        <v>129</v>
      </c>
      <c r="E626" s="576">
        <v>2</v>
      </c>
      <c r="F626" s="577">
        <v>1</v>
      </c>
      <c r="G626" s="1007">
        <v>104</v>
      </c>
      <c r="H626" s="372"/>
      <c r="I626" s="1112">
        <v>300</v>
      </c>
      <c r="J626" s="444" t="e">
        <v>#DIV/0!</v>
      </c>
      <c r="K626" s="1112"/>
      <c r="L626" s="1112"/>
      <c r="M626" s="158">
        <v>0.05</v>
      </c>
      <c r="N626" s="158"/>
      <c r="O626" s="158" t="s">
        <v>1962</v>
      </c>
      <c r="P626" s="339"/>
    </row>
    <row r="627" spans="2:16" x14ac:dyDescent="0.15">
      <c r="B627" s="110">
        <v>623</v>
      </c>
      <c r="C627" s="651"/>
      <c r="D627" s="652"/>
      <c r="E627" s="576"/>
      <c r="F627" s="577"/>
      <c r="G627" s="1007"/>
      <c r="H627" s="372"/>
      <c r="I627" s="264"/>
      <c r="J627" s="444" t="e">
        <f t="shared" ref="J627:J633" si="14">3600/K627*E627</f>
        <v>#DIV/0!</v>
      </c>
      <c r="K627" s="264"/>
      <c r="L627" s="264"/>
      <c r="M627" s="158"/>
      <c r="N627" s="158"/>
      <c r="O627" s="158"/>
      <c r="P627" s="339"/>
    </row>
    <row r="628" spans="2:16" x14ac:dyDescent="0.15">
      <c r="B628" s="110">
        <v>624</v>
      </c>
      <c r="C628" s="651"/>
      <c r="D628" s="652"/>
      <c r="E628" s="576"/>
      <c r="F628" s="577"/>
      <c r="G628" s="1007"/>
      <c r="H628" s="372"/>
      <c r="I628" s="264"/>
      <c r="J628" s="444" t="e">
        <f t="shared" si="14"/>
        <v>#DIV/0!</v>
      </c>
      <c r="K628" s="264"/>
      <c r="L628" s="264"/>
      <c r="M628" s="158"/>
      <c r="N628" s="158"/>
      <c r="O628" s="158"/>
      <c r="P628" s="339"/>
    </row>
    <row r="629" spans="2:16" x14ac:dyDescent="0.15">
      <c r="B629" s="110">
        <v>625</v>
      </c>
      <c r="C629" s="651"/>
      <c r="D629" s="652"/>
      <c r="E629" s="576"/>
      <c r="F629" s="577"/>
      <c r="G629" s="1007"/>
      <c r="H629" s="372"/>
      <c r="I629" s="264"/>
      <c r="J629" s="444" t="e">
        <f t="shared" si="14"/>
        <v>#DIV/0!</v>
      </c>
      <c r="K629" s="264"/>
      <c r="L629" s="264"/>
      <c r="M629" s="158"/>
      <c r="N629" s="158"/>
      <c r="O629" s="158"/>
      <c r="P629" s="339"/>
    </row>
    <row r="630" spans="2:16" x14ac:dyDescent="0.15">
      <c r="B630" s="110">
        <v>626</v>
      </c>
      <c r="C630" s="651"/>
      <c r="D630" s="652"/>
      <c r="E630" s="576"/>
      <c r="F630" s="577"/>
      <c r="G630" s="1007"/>
      <c r="H630" s="372"/>
      <c r="I630" s="264"/>
      <c r="J630" s="444" t="e">
        <f t="shared" si="14"/>
        <v>#DIV/0!</v>
      </c>
      <c r="K630" s="264"/>
      <c r="L630" s="264"/>
      <c r="M630" s="158"/>
      <c r="N630" s="158"/>
      <c r="O630" s="158"/>
      <c r="P630" s="339"/>
    </row>
    <row r="631" spans="2:16" x14ac:dyDescent="0.15">
      <c r="B631" s="110">
        <v>627</v>
      </c>
      <c r="C631" s="651"/>
      <c r="D631" s="652"/>
      <c r="E631" s="576"/>
      <c r="F631" s="577"/>
      <c r="G631" s="1007"/>
      <c r="H631" s="372"/>
      <c r="I631" s="264"/>
      <c r="J631" s="444" t="e">
        <f t="shared" si="14"/>
        <v>#DIV/0!</v>
      </c>
      <c r="K631" s="264"/>
      <c r="L631" s="264"/>
      <c r="M631" s="158"/>
      <c r="N631" s="158"/>
      <c r="O631" s="158"/>
      <c r="P631" s="339"/>
    </row>
    <row r="632" spans="2:16" x14ac:dyDescent="0.15">
      <c r="B632" s="110">
        <v>628</v>
      </c>
      <c r="C632" s="651"/>
      <c r="D632" s="652"/>
      <c r="E632" s="576"/>
      <c r="F632" s="577"/>
      <c r="G632" s="1007"/>
      <c r="H632" s="372"/>
      <c r="I632" s="264"/>
      <c r="J632" s="444" t="e">
        <f t="shared" si="14"/>
        <v>#DIV/0!</v>
      </c>
      <c r="K632" s="264"/>
      <c r="L632" s="264"/>
      <c r="M632" s="158"/>
      <c r="N632" s="158"/>
      <c r="O632" s="158"/>
      <c r="P632" s="339"/>
    </row>
    <row r="633" spans="2:16" x14ac:dyDescent="0.15">
      <c r="B633" s="110">
        <v>629</v>
      </c>
      <c r="C633" s="651"/>
      <c r="D633" s="652"/>
      <c r="E633" s="576"/>
      <c r="F633" s="577"/>
      <c r="G633" s="1007"/>
      <c r="H633" s="372"/>
      <c r="I633" s="264"/>
      <c r="J633" s="444" t="e">
        <f t="shared" si="14"/>
        <v>#DIV/0!</v>
      </c>
      <c r="K633" s="264"/>
      <c r="L633" s="264"/>
      <c r="M633" s="158"/>
      <c r="N633" s="158"/>
      <c r="O633" s="158"/>
      <c r="P633" s="339"/>
    </row>
    <row r="634" spans="2:16" x14ac:dyDescent="0.15">
      <c r="B634" s="110">
        <v>630</v>
      </c>
      <c r="C634" s="651"/>
      <c r="D634" s="652"/>
      <c r="E634" s="576"/>
      <c r="F634" s="577"/>
      <c r="G634" s="1007"/>
      <c r="H634" s="372"/>
      <c r="I634" s="264"/>
      <c r="J634" s="444" t="e">
        <f t="shared" ref="J634:J672" si="15">3600/K634*E634</f>
        <v>#DIV/0!</v>
      </c>
      <c r="K634" s="264"/>
      <c r="L634" s="264"/>
      <c r="M634" s="158"/>
      <c r="N634" s="158"/>
      <c r="O634" s="158"/>
      <c r="P634" s="339"/>
    </row>
    <row r="635" spans="2:16" x14ac:dyDescent="0.15">
      <c r="B635" s="110">
        <v>631</v>
      </c>
      <c r="C635" s="651"/>
      <c r="D635" s="652"/>
      <c r="E635" s="576"/>
      <c r="F635" s="577"/>
      <c r="G635" s="1007"/>
      <c r="H635" s="372"/>
      <c r="I635" s="264"/>
      <c r="J635" s="444" t="e">
        <f t="shared" si="15"/>
        <v>#DIV/0!</v>
      </c>
      <c r="K635" s="264"/>
      <c r="L635" s="264"/>
      <c r="M635" s="158"/>
      <c r="N635" s="158"/>
      <c r="O635" s="158"/>
      <c r="P635" s="339"/>
    </row>
    <row r="636" spans="2:16" x14ac:dyDescent="0.15">
      <c r="B636" s="110">
        <v>632</v>
      </c>
      <c r="C636" s="651"/>
      <c r="D636" s="652"/>
      <c r="E636" s="576"/>
      <c r="F636" s="577"/>
      <c r="G636" s="1007"/>
      <c r="H636" s="372"/>
      <c r="I636" s="264"/>
      <c r="J636" s="444" t="e">
        <f t="shared" si="15"/>
        <v>#DIV/0!</v>
      </c>
      <c r="K636" s="264"/>
      <c r="L636" s="264"/>
      <c r="M636" s="158"/>
      <c r="N636" s="158"/>
      <c r="O636" s="158"/>
      <c r="P636" s="339"/>
    </row>
    <row r="637" spans="2:16" x14ac:dyDescent="0.15">
      <c r="B637" s="110">
        <v>633</v>
      </c>
      <c r="C637" s="651"/>
      <c r="D637" s="652"/>
      <c r="E637" s="576"/>
      <c r="F637" s="577"/>
      <c r="G637" s="1007"/>
      <c r="H637" s="372"/>
      <c r="I637" s="264"/>
      <c r="J637" s="444" t="e">
        <f t="shared" si="15"/>
        <v>#DIV/0!</v>
      </c>
      <c r="K637" s="264"/>
      <c r="L637" s="264"/>
      <c r="M637" s="158"/>
      <c r="N637" s="158"/>
      <c r="O637" s="158"/>
      <c r="P637" s="339"/>
    </row>
    <row r="638" spans="2:16" x14ac:dyDescent="0.15">
      <c r="B638" s="110">
        <v>634</v>
      </c>
      <c r="C638" s="651"/>
      <c r="D638" s="652"/>
      <c r="E638" s="576"/>
      <c r="F638" s="577"/>
      <c r="G638" s="1007"/>
      <c r="H638" s="372"/>
      <c r="I638" s="264"/>
      <c r="J638" s="444" t="e">
        <f t="shared" si="15"/>
        <v>#DIV/0!</v>
      </c>
      <c r="K638" s="264"/>
      <c r="L638" s="264"/>
      <c r="M638" s="158"/>
      <c r="N638" s="158"/>
      <c r="O638" s="158"/>
      <c r="P638" s="339"/>
    </row>
    <row r="639" spans="2:16" x14ac:dyDescent="0.15">
      <c r="B639" s="110">
        <v>635</v>
      </c>
      <c r="C639" s="651"/>
      <c r="D639" s="652"/>
      <c r="E639" s="576"/>
      <c r="F639" s="577"/>
      <c r="G639" s="1007"/>
      <c r="H639" s="372"/>
      <c r="I639" s="264"/>
      <c r="J639" s="444" t="e">
        <f t="shared" si="15"/>
        <v>#DIV/0!</v>
      </c>
      <c r="K639" s="264"/>
      <c r="L639" s="264"/>
      <c r="M639" s="158"/>
      <c r="N639" s="158"/>
      <c r="O639" s="158"/>
      <c r="P639" s="339"/>
    </row>
    <row r="640" spans="2:16" x14ac:dyDescent="0.15">
      <c r="B640" s="110">
        <v>636</v>
      </c>
      <c r="C640" s="651"/>
      <c r="D640" s="652"/>
      <c r="E640" s="576"/>
      <c r="F640" s="577"/>
      <c r="G640" s="1007"/>
      <c r="H640" s="372"/>
      <c r="I640" s="264"/>
      <c r="J640" s="444" t="e">
        <f t="shared" si="15"/>
        <v>#DIV/0!</v>
      </c>
      <c r="K640" s="264"/>
      <c r="L640" s="264"/>
      <c r="M640" s="158"/>
      <c r="N640" s="158"/>
      <c r="O640" s="158"/>
      <c r="P640" s="339"/>
    </row>
    <row r="641" spans="2:16" x14ac:dyDescent="0.15">
      <c r="B641" s="110">
        <v>637</v>
      </c>
      <c r="C641" s="651"/>
      <c r="D641" s="652"/>
      <c r="E641" s="576"/>
      <c r="F641" s="577"/>
      <c r="G641" s="1007"/>
      <c r="H641" s="372"/>
      <c r="I641" s="264"/>
      <c r="J641" s="444" t="e">
        <f t="shared" si="15"/>
        <v>#DIV/0!</v>
      </c>
      <c r="K641" s="264"/>
      <c r="L641" s="264"/>
      <c r="M641" s="158"/>
      <c r="N641" s="158"/>
      <c r="O641" s="158"/>
      <c r="P641" s="339"/>
    </row>
    <row r="642" spans="2:16" x14ac:dyDescent="0.15">
      <c r="B642" s="110">
        <v>638</v>
      </c>
      <c r="C642" s="651"/>
      <c r="D642" s="652"/>
      <c r="E642" s="576"/>
      <c r="F642" s="577"/>
      <c r="G642" s="1007"/>
      <c r="H642" s="372"/>
      <c r="I642" s="264"/>
      <c r="J642" s="444" t="e">
        <f t="shared" si="15"/>
        <v>#DIV/0!</v>
      </c>
      <c r="K642" s="264"/>
      <c r="L642" s="264"/>
      <c r="M642" s="158"/>
      <c r="N642" s="158"/>
      <c r="O642" s="158"/>
      <c r="P642" s="339"/>
    </row>
    <row r="643" spans="2:16" x14ac:dyDescent="0.15">
      <c r="B643" s="110">
        <v>639</v>
      </c>
      <c r="C643" s="651"/>
      <c r="D643" s="652"/>
      <c r="E643" s="576"/>
      <c r="F643" s="577"/>
      <c r="G643" s="1007"/>
      <c r="H643" s="372"/>
      <c r="I643" s="264"/>
      <c r="J643" s="444" t="e">
        <f t="shared" si="15"/>
        <v>#DIV/0!</v>
      </c>
      <c r="K643" s="264"/>
      <c r="L643" s="264"/>
      <c r="M643" s="158"/>
      <c r="N643" s="158"/>
      <c r="O643" s="158"/>
      <c r="P643" s="339"/>
    </row>
    <row r="644" spans="2:16" x14ac:dyDescent="0.15">
      <c r="B644" s="110">
        <v>640</v>
      </c>
      <c r="C644" s="651"/>
      <c r="D644" s="652"/>
      <c r="E644" s="576"/>
      <c r="F644" s="577"/>
      <c r="G644" s="1007"/>
      <c r="H644" s="372"/>
      <c r="I644" s="264"/>
      <c r="J644" s="444" t="e">
        <f t="shared" si="15"/>
        <v>#DIV/0!</v>
      </c>
      <c r="K644" s="264"/>
      <c r="L644" s="264"/>
      <c r="M644" s="158"/>
      <c r="N644" s="158"/>
      <c r="O644" s="158"/>
      <c r="P644" s="339"/>
    </row>
    <row r="645" spans="2:16" x14ac:dyDescent="0.15">
      <c r="B645" s="110">
        <v>641</v>
      </c>
      <c r="C645" s="651"/>
      <c r="D645" s="652"/>
      <c r="E645" s="576"/>
      <c r="F645" s="577"/>
      <c r="G645" s="1007"/>
      <c r="H645" s="372"/>
      <c r="I645" s="264"/>
      <c r="J645" s="444" t="e">
        <f t="shared" si="15"/>
        <v>#DIV/0!</v>
      </c>
      <c r="K645" s="264"/>
      <c r="L645" s="264"/>
      <c r="M645" s="158"/>
      <c r="N645" s="158"/>
      <c r="O645" s="158"/>
      <c r="P645" s="339"/>
    </row>
    <row r="646" spans="2:16" x14ac:dyDescent="0.15">
      <c r="B646" s="110">
        <v>642</v>
      </c>
      <c r="C646" s="651"/>
      <c r="D646" s="652"/>
      <c r="E646" s="576"/>
      <c r="F646" s="577"/>
      <c r="G646" s="1007"/>
      <c r="H646" s="372"/>
      <c r="I646" s="264"/>
      <c r="J646" s="444" t="e">
        <f t="shared" si="15"/>
        <v>#DIV/0!</v>
      </c>
      <c r="K646" s="264"/>
      <c r="L646" s="264"/>
      <c r="M646" s="158"/>
      <c r="N646" s="158"/>
      <c r="O646" s="158"/>
      <c r="P646" s="339"/>
    </row>
    <row r="647" spans="2:16" x14ac:dyDescent="0.15">
      <c r="B647" s="110">
        <v>643</v>
      </c>
      <c r="C647" s="651"/>
      <c r="D647" s="652"/>
      <c r="E647" s="576"/>
      <c r="F647" s="577"/>
      <c r="G647" s="1007"/>
      <c r="H647" s="372"/>
      <c r="I647" s="264"/>
      <c r="J647" s="444" t="e">
        <f t="shared" si="15"/>
        <v>#DIV/0!</v>
      </c>
      <c r="K647" s="264"/>
      <c r="L647" s="264"/>
      <c r="M647" s="158"/>
      <c r="N647" s="158"/>
      <c r="O647" s="158"/>
      <c r="P647" s="339"/>
    </row>
    <row r="648" spans="2:16" x14ac:dyDescent="0.15">
      <c r="B648" s="110">
        <v>644</v>
      </c>
      <c r="C648" s="651"/>
      <c r="D648" s="652"/>
      <c r="E648" s="576"/>
      <c r="F648" s="577"/>
      <c r="G648" s="1007"/>
      <c r="H648" s="372"/>
      <c r="I648" s="264"/>
      <c r="J648" s="444" t="e">
        <f t="shared" si="15"/>
        <v>#DIV/0!</v>
      </c>
      <c r="K648" s="264"/>
      <c r="L648" s="264"/>
      <c r="M648" s="158"/>
      <c r="N648" s="348"/>
    </row>
    <row r="649" spans="2:16" x14ac:dyDescent="0.15">
      <c r="B649" s="110">
        <v>645</v>
      </c>
      <c r="C649" s="651"/>
      <c r="D649" s="652"/>
      <c r="E649" s="576"/>
      <c r="F649" s="577"/>
      <c r="G649" s="1007"/>
      <c r="H649" s="372"/>
      <c r="I649" s="264"/>
      <c r="J649" s="444" t="e">
        <f t="shared" si="15"/>
        <v>#DIV/0!</v>
      </c>
      <c r="K649" s="264"/>
      <c r="L649" s="264"/>
      <c r="M649" s="158"/>
      <c r="N649" s="348"/>
    </row>
    <row r="650" spans="2:16" x14ac:dyDescent="0.15">
      <c r="B650" s="110">
        <v>646</v>
      </c>
      <c r="C650" s="651"/>
      <c r="D650" s="652"/>
      <c r="E650" s="576"/>
      <c r="F650" s="577"/>
      <c r="G650" s="1007"/>
      <c r="H650" s="372"/>
      <c r="I650" s="264"/>
      <c r="J650" s="444" t="e">
        <f t="shared" si="15"/>
        <v>#DIV/0!</v>
      </c>
      <c r="K650" s="264"/>
      <c r="L650" s="264"/>
      <c r="M650" s="158"/>
      <c r="N650" s="348"/>
    </row>
    <row r="651" spans="2:16" x14ac:dyDescent="0.15">
      <c r="B651" s="110">
        <v>647</v>
      </c>
      <c r="C651" s="651"/>
      <c r="D651" s="652"/>
      <c r="E651" s="576"/>
      <c r="F651" s="577"/>
      <c r="G651" s="1007"/>
      <c r="H651" s="372"/>
      <c r="I651" s="264"/>
      <c r="J651" s="444" t="e">
        <f t="shared" si="15"/>
        <v>#DIV/0!</v>
      </c>
      <c r="K651" s="264"/>
      <c r="L651" s="264"/>
      <c r="M651" s="158"/>
      <c r="N651" s="348"/>
    </row>
    <row r="652" spans="2:16" x14ac:dyDescent="0.15">
      <c r="B652" s="110">
        <v>648</v>
      </c>
      <c r="C652" s="651"/>
      <c r="D652" s="652"/>
      <c r="E652" s="576"/>
      <c r="F652" s="577"/>
      <c r="G652" s="1007"/>
      <c r="H652" s="372"/>
      <c r="I652" s="264"/>
      <c r="J652" s="444" t="e">
        <f t="shared" si="15"/>
        <v>#DIV/0!</v>
      </c>
      <c r="K652" s="264"/>
      <c r="L652" s="264"/>
      <c r="M652" s="158"/>
      <c r="N652" s="348"/>
    </row>
    <row r="653" spans="2:16" x14ac:dyDescent="0.15">
      <c r="B653" s="110">
        <v>649</v>
      </c>
      <c r="C653" s="651"/>
      <c r="D653" s="652"/>
      <c r="E653" s="576"/>
      <c r="F653" s="577"/>
      <c r="G653" s="1007"/>
      <c r="H653" s="372"/>
      <c r="I653" s="264"/>
      <c r="J653" s="444" t="e">
        <f t="shared" si="15"/>
        <v>#DIV/0!</v>
      </c>
      <c r="K653" s="264"/>
      <c r="L653" s="264"/>
      <c r="M653" s="158"/>
      <c r="N653" s="348"/>
    </row>
    <row r="654" spans="2:16" x14ac:dyDescent="0.15">
      <c r="B654" s="110">
        <v>650</v>
      </c>
      <c r="C654" s="651"/>
      <c r="D654" s="652"/>
      <c r="E654" s="576"/>
      <c r="F654" s="577"/>
      <c r="G654" s="1007"/>
      <c r="H654" s="372"/>
      <c r="I654" s="264"/>
      <c r="J654" s="444" t="e">
        <f t="shared" si="15"/>
        <v>#DIV/0!</v>
      </c>
      <c r="K654" s="264"/>
      <c r="L654" s="264"/>
      <c r="M654" s="158"/>
      <c r="N654" s="348"/>
    </row>
    <row r="655" spans="2:16" x14ac:dyDescent="0.15">
      <c r="B655" s="110">
        <v>651</v>
      </c>
      <c r="C655" s="651"/>
      <c r="D655" s="652"/>
      <c r="E655" s="576"/>
      <c r="F655" s="577"/>
      <c r="G655" s="1007"/>
      <c r="H655" s="372"/>
      <c r="I655" s="264"/>
      <c r="J655" s="444" t="e">
        <f t="shared" si="15"/>
        <v>#DIV/0!</v>
      </c>
      <c r="K655" s="264"/>
      <c r="L655" s="264"/>
      <c r="M655" s="158"/>
      <c r="N655" s="348"/>
    </row>
    <row r="656" spans="2:16" x14ac:dyDescent="0.15">
      <c r="B656" s="110">
        <v>652</v>
      </c>
      <c r="C656" s="651"/>
      <c r="D656" s="652"/>
      <c r="E656" s="576"/>
      <c r="F656" s="577"/>
      <c r="G656" s="1007"/>
      <c r="H656" s="372"/>
      <c r="I656" s="264"/>
      <c r="J656" s="444" t="e">
        <f t="shared" si="15"/>
        <v>#DIV/0!</v>
      </c>
      <c r="K656" s="264"/>
      <c r="L656" s="264"/>
      <c r="M656" s="158"/>
      <c r="N656" s="348"/>
    </row>
    <row r="657" spans="2:14" x14ac:dyDescent="0.15">
      <c r="B657" s="110">
        <v>653</v>
      </c>
      <c r="C657" s="651"/>
      <c r="D657" s="652"/>
      <c r="E657" s="576"/>
      <c r="F657" s="577"/>
      <c r="G657" s="1007"/>
      <c r="H657" s="372"/>
      <c r="I657" s="264"/>
      <c r="J657" s="444" t="e">
        <f t="shared" si="15"/>
        <v>#DIV/0!</v>
      </c>
      <c r="K657" s="264"/>
      <c r="L657" s="264"/>
      <c r="M657" s="158"/>
      <c r="N657" s="348"/>
    </row>
    <row r="658" spans="2:14" x14ac:dyDescent="0.15">
      <c r="B658" s="110">
        <v>654</v>
      </c>
      <c r="C658" s="651"/>
      <c r="D658" s="652"/>
      <c r="E658" s="576"/>
      <c r="F658" s="577"/>
      <c r="G658" s="1007"/>
      <c r="H658" s="372"/>
      <c r="I658" s="264"/>
      <c r="J658" s="444" t="e">
        <f t="shared" si="15"/>
        <v>#DIV/0!</v>
      </c>
      <c r="K658" s="264"/>
      <c r="L658" s="264"/>
      <c r="M658" s="158"/>
      <c r="N658" s="348"/>
    </row>
    <row r="659" spans="2:14" x14ac:dyDescent="0.15">
      <c r="B659" s="110">
        <v>655</v>
      </c>
      <c r="C659" s="651"/>
      <c r="D659" s="652"/>
      <c r="E659" s="576"/>
      <c r="F659" s="577"/>
      <c r="G659" s="1007"/>
      <c r="H659" s="372"/>
      <c r="I659" s="264"/>
      <c r="J659" s="444" t="e">
        <f t="shared" si="15"/>
        <v>#DIV/0!</v>
      </c>
      <c r="K659" s="264"/>
      <c r="L659" s="264"/>
      <c r="M659" s="158"/>
      <c r="N659" s="348"/>
    </row>
    <row r="660" spans="2:14" x14ac:dyDescent="0.15">
      <c r="B660" s="110">
        <v>656</v>
      </c>
      <c r="C660" s="651"/>
      <c r="D660" s="652"/>
      <c r="E660" s="576"/>
      <c r="F660" s="577"/>
      <c r="G660" s="1007"/>
      <c r="H660" s="372"/>
      <c r="I660" s="264"/>
      <c r="J660" s="444" t="e">
        <f t="shared" si="15"/>
        <v>#DIV/0!</v>
      </c>
      <c r="K660" s="264"/>
      <c r="L660" s="264"/>
      <c r="M660" s="158"/>
      <c r="N660" s="348"/>
    </row>
    <row r="661" spans="2:14" x14ac:dyDescent="0.15">
      <c r="B661" s="110">
        <v>657</v>
      </c>
      <c r="C661" s="651"/>
      <c r="D661" s="652"/>
      <c r="E661" s="576"/>
      <c r="F661" s="577"/>
      <c r="G661" s="1007"/>
      <c r="H661" s="372"/>
      <c r="I661" s="264"/>
      <c r="J661" s="444" t="e">
        <f t="shared" si="15"/>
        <v>#DIV/0!</v>
      </c>
      <c r="K661" s="264"/>
      <c r="L661" s="264"/>
      <c r="M661" s="158"/>
      <c r="N661" s="348"/>
    </row>
    <row r="662" spans="2:14" x14ac:dyDescent="0.15">
      <c r="B662" s="110">
        <v>658</v>
      </c>
      <c r="C662" s="651"/>
      <c r="D662" s="652"/>
      <c r="E662" s="576"/>
      <c r="F662" s="577"/>
      <c r="G662" s="1007"/>
      <c r="H662" s="372"/>
      <c r="I662" s="264"/>
      <c r="J662" s="444" t="e">
        <f t="shared" si="15"/>
        <v>#DIV/0!</v>
      </c>
      <c r="K662" s="264"/>
      <c r="L662" s="264"/>
      <c r="M662" s="158"/>
      <c r="N662" s="348"/>
    </row>
    <row r="663" spans="2:14" x14ac:dyDescent="0.15">
      <c r="B663" s="110">
        <v>659</v>
      </c>
      <c r="C663" s="651"/>
      <c r="D663" s="652"/>
      <c r="E663" s="576"/>
      <c r="F663" s="577"/>
      <c r="G663" s="1007"/>
      <c r="H663" s="372"/>
      <c r="I663" s="264"/>
      <c r="J663" s="444" t="e">
        <f t="shared" si="15"/>
        <v>#DIV/0!</v>
      </c>
      <c r="K663" s="264"/>
      <c r="L663" s="264"/>
      <c r="M663" s="158"/>
      <c r="N663" s="348"/>
    </row>
    <row r="664" spans="2:14" x14ac:dyDescent="0.15">
      <c r="B664" s="110">
        <v>660</v>
      </c>
      <c r="C664" s="651"/>
      <c r="D664" s="652"/>
      <c r="E664" s="576"/>
      <c r="F664" s="577"/>
      <c r="G664" s="1007"/>
      <c r="H664" s="372"/>
      <c r="I664" s="264"/>
      <c r="J664" s="444" t="e">
        <f t="shared" si="15"/>
        <v>#DIV/0!</v>
      </c>
      <c r="K664" s="264"/>
      <c r="L664" s="264"/>
      <c r="M664" s="158"/>
      <c r="N664" s="348"/>
    </row>
    <row r="665" spans="2:14" x14ac:dyDescent="0.15">
      <c r="B665" s="110">
        <v>661</v>
      </c>
      <c r="C665" s="651"/>
      <c r="D665" s="652"/>
      <c r="E665" s="576"/>
      <c r="F665" s="577"/>
      <c r="G665" s="1007"/>
      <c r="H665" s="372"/>
      <c r="I665" s="264"/>
      <c r="J665" s="444" t="e">
        <f t="shared" si="15"/>
        <v>#DIV/0!</v>
      </c>
      <c r="K665" s="264"/>
      <c r="L665" s="264"/>
      <c r="M665" s="158"/>
      <c r="N665" s="348"/>
    </row>
    <row r="666" spans="2:14" x14ac:dyDescent="0.15">
      <c r="B666" s="110">
        <v>662</v>
      </c>
      <c r="C666" s="651"/>
      <c r="D666" s="652"/>
      <c r="E666" s="576"/>
      <c r="F666" s="577"/>
      <c r="G666" s="1007"/>
      <c r="H666" s="372"/>
      <c r="I666" s="264"/>
      <c r="J666" s="444" t="e">
        <f t="shared" si="15"/>
        <v>#DIV/0!</v>
      </c>
      <c r="K666" s="264"/>
      <c r="L666" s="264"/>
      <c r="M666" s="158"/>
      <c r="N666" s="348"/>
    </row>
    <row r="667" spans="2:14" x14ac:dyDescent="0.15">
      <c r="B667" s="110">
        <v>663</v>
      </c>
      <c r="C667" s="651"/>
      <c r="D667" s="652"/>
      <c r="E667" s="576"/>
      <c r="F667" s="577"/>
      <c r="G667" s="1007"/>
      <c r="H667" s="372"/>
      <c r="I667" s="264"/>
      <c r="J667" s="444" t="e">
        <f t="shared" si="15"/>
        <v>#DIV/0!</v>
      </c>
      <c r="K667" s="264"/>
      <c r="L667" s="264"/>
      <c r="M667" s="158"/>
      <c r="N667" s="348"/>
    </row>
    <row r="668" spans="2:14" x14ac:dyDescent="0.15">
      <c r="B668" s="110">
        <v>664</v>
      </c>
      <c r="C668" s="651"/>
      <c r="D668" s="652"/>
      <c r="E668" s="576"/>
      <c r="F668" s="577"/>
      <c r="G668" s="1007"/>
      <c r="H668" s="372"/>
      <c r="I668" s="264"/>
      <c r="J668" s="444" t="e">
        <f t="shared" si="15"/>
        <v>#DIV/0!</v>
      </c>
      <c r="K668" s="264"/>
      <c r="L668" s="264"/>
      <c r="M668" s="158"/>
      <c r="N668" s="348"/>
    </row>
    <row r="669" spans="2:14" x14ac:dyDescent="0.15">
      <c r="B669" s="110">
        <v>665</v>
      </c>
      <c r="C669" s="651"/>
      <c r="D669" s="652"/>
      <c r="E669" s="576"/>
      <c r="F669" s="577"/>
      <c r="G669" s="1007"/>
      <c r="H669" s="372"/>
      <c r="I669" s="264"/>
      <c r="J669" s="444" t="e">
        <f t="shared" si="15"/>
        <v>#DIV/0!</v>
      </c>
      <c r="K669" s="264"/>
      <c r="L669" s="264"/>
      <c r="M669" s="158"/>
      <c r="N669" s="348"/>
    </row>
    <row r="670" spans="2:14" x14ac:dyDescent="0.15">
      <c r="B670" s="110">
        <v>666</v>
      </c>
      <c r="C670" s="651"/>
      <c r="D670" s="652"/>
      <c r="E670" s="576"/>
      <c r="F670" s="577"/>
      <c r="G670" s="1007"/>
      <c r="H670" s="372"/>
      <c r="I670" s="264"/>
      <c r="J670" s="444" t="e">
        <f t="shared" si="15"/>
        <v>#DIV/0!</v>
      </c>
      <c r="K670" s="264"/>
      <c r="L670" s="264"/>
      <c r="M670" s="158"/>
      <c r="N670" s="348"/>
    </row>
    <row r="671" spans="2:14" x14ac:dyDescent="0.15">
      <c r="B671" s="110">
        <v>667</v>
      </c>
      <c r="C671" s="651"/>
      <c r="D671" s="652"/>
      <c r="E671" s="576"/>
      <c r="F671" s="577"/>
      <c r="G671" s="1007"/>
      <c r="H671" s="372"/>
      <c r="I671" s="264"/>
      <c r="J671" s="444" t="e">
        <f t="shared" si="15"/>
        <v>#DIV/0!</v>
      </c>
      <c r="K671" s="264"/>
      <c r="L671" s="264"/>
      <c r="M671" s="158"/>
      <c r="N671" s="348"/>
    </row>
    <row r="672" spans="2:14" x14ac:dyDescent="0.15">
      <c r="B672" s="110">
        <v>668</v>
      </c>
      <c r="C672" s="651"/>
      <c r="D672" s="652"/>
      <c r="E672" s="576"/>
      <c r="F672" s="577"/>
      <c r="G672" s="1007"/>
      <c r="H672" s="372"/>
      <c r="I672" s="264"/>
      <c r="J672" s="444" t="e">
        <f t="shared" si="15"/>
        <v>#DIV/0!</v>
      </c>
      <c r="K672" s="264"/>
      <c r="L672" s="264"/>
      <c r="M672" s="158"/>
      <c r="N672" s="348"/>
    </row>
    <row r="673" spans="2:14" x14ac:dyDescent="0.15">
      <c r="B673" s="110">
        <v>669</v>
      </c>
      <c r="C673" s="651"/>
      <c r="D673" s="652"/>
      <c r="E673" s="576"/>
      <c r="F673" s="577"/>
      <c r="G673" s="1007"/>
      <c r="H673" s="372"/>
      <c r="I673" s="264"/>
      <c r="J673" s="444" t="e">
        <f t="shared" ref="J673:J736" si="16">3600/K673*E673</f>
        <v>#DIV/0!</v>
      </c>
      <c r="K673" s="264"/>
      <c r="L673" s="264"/>
      <c r="M673" s="158"/>
      <c r="N673" s="348"/>
    </row>
    <row r="674" spans="2:14" x14ac:dyDescent="0.15">
      <c r="B674" s="110">
        <v>670</v>
      </c>
      <c r="C674" s="651"/>
      <c r="D674" s="652"/>
      <c r="E674" s="576"/>
      <c r="F674" s="577"/>
      <c r="G674" s="1007"/>
      <c r="H674" s="372"/>
      <c r="I674" s="264"/>
      <c r="J674" s="444" t="e">
        <f t="shared" si="16"/>
        <v>#DIV/0!</v>
      </c>
      <c r="K674" s="264"/>
      <c r="L674" s="264"/>
      <c r="M674" s="158"/>
      <c r="N674" s="348"/>
    </row>
    <row r="675" spans="2:14" x14ac:dyDescent="0.15">
      <c r="B675" s="110">
        <v>671</v>
      </c>
      <c r="C675" s="651"/>
      <c r="D675" s="652"/>
      <c r="E675" s="576"/>
      <c r="F675" s="577"/>
      <c r="G675" s="1007"/>
      <c r="H675" s="372"/>
      <c r="I675" s="264"/>
      <c r="J675" s="444" t="e">
        <f t="shared" si="16"/>
        <v>#DIV/0!</v>
      </c>
      <c r="K675" s="264"/>
      <c r="L675" s="264"/>
      <c r="M675" s="158"/>
      <c r="N675" s="348"/>
    </row>
    <row r="676" spans="2:14" x14ac:dyDescent="0.15">
      <c r="B676" s="110">
        <v>672</v>
      </c>
      <c r="C676" s="651"/>
      <c r="D676" s="652"/>
      <c r="E676" s="576"/>
      <c r="F676" s="577"/>
      <c r="G676" s="1007"/>
      <c r="H676" s="372"/>
      <c r="I676" s="264"/>
      <c r="J676" s="444" t="e">
        <f t="shared" si="16"/>
        <v>#DIV/0!</v>
      </c>
      <c r="K676" s="264"/>
      <c r="L676" s="264"/>
      <c r="M676" s="158"/>
      <c r="N676" s="348"/>
    </row>
    <row r="677" spans="2:14" x14ac:dyDescent="0.15">
      <c r="B677" s="110">
        <v>673</v>
      </c>
      <c r="C677" s="651"/>
      <c r="D677" s="652"/>
      <c r="E677" s="576"/>
      <c r="F677" s="577"/>
      <c r="G677" s="1007"/>
      <c r="H677" s="372"/>
      <c r="I677" s="264"/>
      <c r="J677" s="444" t="e">
        <f t="shared" si="16"/>
        <v>#DIV/0!</v>
      </c>
      <c r="K677" s="264"/>
      <c r="L677" s="264"/>
      <c r="M677" s="158"/>
      <c r="N677" s="348"/>
    </row>
    <row r="678" spans="2:14" x14ac:dyDescent="0.15">
      <c r="B678" s="110">
        <v>674</v>
      </c>
      <c r="C678" s="651"/>
      <c r="D678" s="652"/>
      <c r="E678" s="576"/>
      <c r="F678" s="577"/>
      <c r="G678" s="1007"/>
      <c r="H678" s="372"/>
      <c r="I678" s="264"/>
      <c r="J678" s="444" t="e">
        <f t="shared" si="16"/>
        <v>#DIV/0!</v>
      </c>
      <c r="K678" s="264"/>
      <c r="L678" s="264"/>
      <c r="M678" s="158"/>
      <c r="N678" s="348"/>
    </row>
    <row r="679" spans="2:14" x14ac:dyDescent="0.15">
      <c r="B679" s="110">
        <v>675</v>
      </c>
      <c r="C679" s="651"/>
      <c r="D679" s="652"/>
      <c r="E679" s="576"/>
      <c r="F679" s="577"/>
      <c r="G679" s="1007"/>
      <c r="H679" s="372"/>
      <c r="I679" s="264"/>
      <c r="J679" s="444" t="e">
        <f t="shared" si="16"/>
        <v>#DIV/0!</v>
      </c>
      <c r="K679" s="264"/>
      <c r="L679" s="264"/>
      <c r="M679" s="158"/>
      <c r="N679" s="348"/>
    </row>
    <row r="680" spans="2:14" x14ac:dyDescent="0.15">
      <c r="B680" s="110">
        <v>676</v>
      </c>
      <c r="C680" s="651"/>
      <c r="D680" s="652"/>
      <c r="E680" s="576"/>
      <c r="F680" s="577"/>
      <c r="G680" s="1007"/>
      <c r="H680" s="372"/>
      <c r="I680" s="264"/>
      <c r="J680" s="444" t="e">
        <f t="shared" si="16"/>
        <v>#DIV/0!</v>
      </c>
      <c r="K680" s="264"/>
      <c r="L680" s="264"/>
      <c r="M680" s="158"/>
      <c r="N680" s="348"/>
    </row>
    <row r="681" spans="2:14" x14ac:dyDescent="0.15">
      <c r="B681" s="110">
        <v>677</v>
      </c>
      <c r="C681" s="651"/>
      <c r="D681" s="652"/>
      <c r="E681" s="576"/>
      <c r="F681" s="577"/>
      <c r="G681" s="1007"/>
      <c r="H681" s="372"/>
      <c r="I681" s="264"/>
      <c r="J681" s="444" t="e">
        <f t="shared" si="16"/>
        <v>#DIV/0!</v>
      </c>
      <c r="K681" s="264"/>
      <c r="L681" s="264"/>
      <c r="M681" s="158"/>
      <c r="N681" s="348"/>
    </row>
    <row r="682" spans="2:14" x14ac:dyDescent="0.15">
      <c r="B682" s="110">
        <v>678</v>
      </c>
      <c r="C682" s="651"/>
      <c r="D682" s="652"/>
      <c r="E682" s="576"/>
      <c r="F682" s="577"/>
      <c r="G682" s="1007"/>
      <c r="H682" s="372"/>
      <c r="I682" s="264"/>
      <c r="J682" s="444" t="e">
        <f t="shared" si="16"/>
        <v>#DIV/0!</v>
      </c>
      <c r="K682" s="264"/>
      <c r="L682" s="264"/>
      <c r="M682" s="158"/>
      <c r="N682" s="348"/>
    </row>
    <row r="683" spans="2:14" x14ac:dyDescent="0.15">
      <c r="B683" s="110">
        <v>679</v>
      </c>
      <c r="C683" s="651"/>
      <c r="D683" s="652"/>
      <c r="E683" s="576"/>
      <c r="F683" s="577"/>
      <c r="G683" s="1007"/>
      <c r="H683" s="372"/>
      <c r="I683" s="264"/>
      <c r="J683" s="444" t="e">
        <f t="shared" si="16"/>
        <v>#DIV/0!</v>
      </c>
      <c r="K683" s="264"/>
      <c r="L683" s="264"/>
      <c r="M683" s="158"/>
      <c r="N683" s="348"/>
    </row>
    <row r="684" spans="2:14" x14ac:dyDescent="0.15">
      <c r="B684" s="110">
        <v>680</v>
      </c>
      <c r="C684" s="651"/>
      <c r="D684" s="652"/>
      <c r="E684" s="576"/>
      <c r="F684" s="577"/>
      <c r="G684" s="1007"/>
      <c r="H684" s="372"/>
      <c r="I684" s="264"/>
      <c r="J684" s="444" t="e">
        <f t="shared" si="16"/>
        <v>#DIV/0!</v>
      </c>
      <c r="K684" s="264"/>
      <c r="L684" s="264"/>
      <c r="M684" s="158"/>
      <c r="N684" s="348"/>
    </row>
    <row r="685" spans="2:14" x14ac:dyDescent="0.15">
      <c r="B685" s="110">
        <v>681</v>
      </c>
      <c r="C685" s="651"/>
      <c r="D685" s="652"/>
      <c r="E685" s="576"/>
      <c r="F685" s="577"/>
      <c r="G685" s="1007"/>
      <c r="H685" s="372"/>
      <c r="I685" s="264"/>
      <c r="J685" s="444" t="e">
        <f t="shared" si="16"/>
        <v>#DIV/0!</v>
      </c>
      <c r="K685" s="264"/>
      <c r="L685" s="264"/>
      <c r="M685" s="158"/>
      <c r="N685" s="348"/>
    </row>
    <row r="686" spans="2:14" x14ac:dyDescent="0.15">
      <c r="B686" s="110">
        <v>682</v>
      </c>
      <c r="C686" s="651"/>
      <c r="D686" s="652"/>
      <c r="E686" s="576"/>
      <c r="F686" s="577"/>
      <c r="G686" s="1007"/>
      <c r="H686" s="372"/>
      <c r="I686" s="264"/>
      <c r="J686" s="444" t="e">
        <f t="shared" si="16"/>
        <v>#DIV/0!</v>
      </c>
      <c r="K686" s="264"/>
      <c r="L686" s="264"/>
      <c r="M686" s="158"/>
      <c r="N686" s="348"/>
    </row>
    <row r="687" spans="2:14" x14ac:dyDescent="0.15">
      <c r="B687" s="110">
        <v>683</v>
      </c>
      <c r="C687" s="651"/>
      <c r="D687" s="652"/>
      <c r="E687" s="576"/>
      <c r="F687" s="577"/>
      <c r="G687" s="1007"/>
      <c r="H687" s="372"/>
      <c r="I687" s="264"/>
      <c r="J687" s="444" t="e">
        <f t="shared" si="16"/>
        <v>#DIV/0!</v>
      </c>
      <c r="K687" s="264"/>
      <c r="L687" s="264"/>
      <c r="M687" s="158"/>
      <c r="N687" s="348"/>
    </row>
    <row r="688" spans="2:14" x14ac:dyDescent="0.15">
      <c r="B688" s="110">
        <v>684</v>
      </c>
      <c r="C688" s="651"/>
      <c r="D688" s="652"/>
      <c r="E688" s="576"/>
      <c r="F688" s="577"/>
      <c r="G688" s="1007"/>
      <c r="H688" s="372"/>
      <c r="I688" s="264"/>
      <c r="J688" s="444" t="e">
        <f t="shared" si="16"/>
        <v>#DIV/0!</v>
      </c>
      <c r="K688" s="264"/>
      <c r="L688" s="264"/>
      <c r="M688" s="158"/>
      <c r="N688" s="348"/>
    </row>
    <row r="689" spans="2:14" x14ac:dyDescent="0.15">
      <c r="B689" s="110">
        <v>685</v>
      </c>
      <c r="C689" s="651"/>
      <c r="D689" s="652"/>
      <c r="E689" s="576"/>
      <c r="F689" s="577"/>
      <c r="G689" s="1007"/>
      <c r="H689" s="372"/>
      <c r="I689" s="264"/>
      <c r="J689" s="444" t="e">
        <f t="shared" si="16"/>
        <v>#DIV/0!</v>
      </c>
      <c r="K689" s="264"/>
      <c r="L689" s="264"/>
      <c r="M689" s="158"/>
      <c r="N689" s="348"/>
    </row>
    <row r="690" spans="2:14" x14ac:dyDescent="0.15">
      <c r="B690" s="110">
        <v>686</v>
      </c>
      <c r="C690" s="651"/>
      <c r="D690" s="652"/>
      <c r="E690" s="576"/>
      <c r="F690" s="577"/>
      <c r="G690" s="1007"/>
      <c r="H690" s="372"/>
      <c r="I690" s="264"/>
      <c r="J690" s="444" t="e">
        <f t="shared" si="16"/>
        <v>#DIV/0!</v>
      </c>
      <c r="K690" s="264"/>
      <c r="L690" s="264"/>
      <c r="M690" s="158"/>
      <c r="N690" s="348"/>
    </row>
    <row r="691" spans="2:14" x14ac:dyDescent="0.15">
      <c r="B691" s="110">
        <v>687</v>
      </c>
      <c r="C691" s="651"/>
      <c r="D691" s="652"/>
      <c r="E691" s="576"/>
      <c r="F691" s="577"/>
      <c r="G691" s="1007"/>
      <c r="H691" s="372"/>
      <c r="I691" s="264"/>
      <c r="J691" s="444" t="e">
        <f t="shared" si="16"/>
        <v>#DIV/0!</v>
      </c>
      <c r="K691" s="264"/>
      <c r="L691" s="264"/>
      <c r="M691" s="158"/>
      <c r="N691" s="348"/>
    </row>
    <row r="692" spans="2:14" x14ac:dyDescent="0.15">
      <c r="B692" s="110">
        <v>688</v>
      </c>
      <c r="C692" s="651"/>
      <c r="D692" s="652"/>
      <c r="E692" s="576"/>
      <c r="F692" s="577"/>
      <c r="G692" s="1007"/>
      <c r="H692" s="372"/>
      <c r="I692" s="264"/>
      <c r="J692" s="444" t="e">
        <f t="shared" si="16"/>
        <v>#DIV/0!</v>
      </c>
      <c r="K692" s="264"/>
      <c r="L692" s="264"/>
      <c r="M692" s="158"/>
      <c r="N692" s="348"/>
    </row>
    <row r="693" spans="2:14" x14ac:dyDescent="0.15">
      <c r="B693" s="110">
        <v>689</v>
      </c>
      <c r="C693" s="651"/>
      <c r="D693" s="652"/>
      <c r="E693" s="576"/>
      <c r="F693" s="577"/>
      <c r="G693" s="1007"/>
      <c r="H693" s="372"/>
      <c r="I693" s="264"/>
      <c r="J693" s="444" t="e">
        <f t="shared" si="16"/>
        <v>#DIV/0!</v>
      </c>
      <c r="K693" s="264"/>
      <c r="L693" s="264"/>
      <c r="M693" s="158"/>
      <c r="N693" s="348"/>
    </row>
    <row r="694" spans="2:14" x14ac:dyDescent="0.15">
      <c r="B694" s="110">
        <v>690</v>
      </c>
      <c r="C694" s="651"/>
      <c r="D694" s="652"/>
      <c r="E694" s="576"/>
      <c r="F694" s="577"/>
      <c r="G694" s="1007"/>
      <c r="H694" s="372"/>
      <c r="I694" s="264"/>
      <c r="J694" s="444" t="e">
        <f t="shared" si="16"/>
        <v>#DIV/0!</v>
      </c>
      <c r="K694" s="264"/>
      <c r="L694" s="264"/>
      <c r="M694" s="158"/>
      <c r="N694" s="348"/>
    </row>
    <row r="695" spans="2:14" x14ac:dyDescent="0.15">
      <c r="B695" s="110">
        <v>691</v>
      </c>
      <c r="C695" s="651"/>
      <c r="D695" s="652"/>
      <c r="E695" s="576"/>
      <c r="F695" s="577"/>
      <c r="G695" s="1007"/>
      <c r="H695" s="372"/>
      <c r="I695" s="264"/>
      <c r="J695" s="444" t="e">
        <f t="shared" si="16"/>
        <v>#DIV/0!</v>
      </c>
      <c r="K695" s="264"/>
      <c r="L695" s="264"/>
      <c r="M695" s="158"/>
      <c r="N695" s="348"/>
    </row>
    <row r="696" spans="2:14" x14ac:dyDescent="0.15">
      <c r="B696" s="110">
        <v>692</v>
      </c>
      <c r="C696" s="651"/>
      <c r="D696" s="652"/>
      <c r="E696" s="576"/>
      <c r="F696" s="577"/>
      <c r="G696" s="1007"/>
      <c r="H696" s="372"/>
      <c r="I696" s="264"/>
      <c r="J696" s="444" t="e">
        <f t="shared" si="16"/>
        <v>#DIV/0!</v>
      </c>
      <c r="K696" s="264"/>
      <c r="L696" s="264"/>
      <c r="M696" s="158"/>
      <c r="N696" s="348"/>
    </row>
    <row r="697" spans="2:14" x14ac:dyDescent="0.15">
      <c r="B697" s="110">
        <v>693</v>
      </c>
      <c r="C697" s="651"/>
      <c r="D697" s="652"/>
      <c r="E697" s="576"/>
      <c r="F697" s="577"/>
      <c r="G697" s="1007"/>
      <c r="H697" s="372"/>
      <c r="I697" s="264"/>
      <c r="J697" s="444" t="e">
        <f t="shared" si="16"/>
        <v>#DIV/0!</v>
      </c>
      <c r="K697" s="264"/>
      <c r="L697" s="264"/>
      <c r="M697" s="158"/>
      <c r="N697" s="348"/>
    </row>
    <row r="698" spans="2:14" x14ac:dyDescent="0.15">
      <c r="B698" s="110">
        <v>694</v>
      </c>
      <c r="C698" s="651"/>
      <c r="D698" s="652"/>
      <c r="E698" s="576"/>
      <c r="F698" s="577"/>
      <c r="G698" s="1007"/>
      <c r="H698" s="372"/>
      <c r="I698" s="264"/>
      <c r="J698" s="444" t="e">
        <f t="shared" si="16"/>
        <v>#DIV/0!</v>
      </c>
      <c r="K698" s="264"/>
      <c r="L698" s="264"/>
      <c r="M698" s="158"/>
      <c r="N698" s="348"/>
    </row>
    <row r="699" spans="2:14" x14ac:dyDescent="0.15">
      <c r="B699" s="110">
        <v>695</v>
      </c>
      <c r="C699" s="651"/>
      <c r="D699" s="652"/>
      <c r="E699" s="576"/>
      <c r="F699" s="577"/>
      <c r="G699" s="1007"/>
      <c r="H699" s="372"/>
      <c r="I699" s="264"/>
      <c r="J699" s="444" t="e">
        <f t="shared" si="16"/>
        <v>#DIV/0!</v>
      </c>
      <c r="K699" s="264"/>
      <c r="L699" s="264"/>
      <c r="M699" s="158"/>
      <c r="N699" s="348"/>
    </row>
    <row r="700" spans="2:14" x14ac:dyDescent="0.15">
      <c r="B700" s="110">
        <v>696</v>
      </c>
      <c r="C700" s="651"/>
      <c r="D700" s="652"/>
      <c r="E700" s="576"/>
      <c r="F700" s="577"/>
      <c r="G700" s="1007"/>
      <c r="H700" s="372"/>
      <c r="I700" s="264"/>
      <c r="J700" s="444" t="e">
        <f t="shared" si="16"/>
        <v>#DIV/0!</v>
      </c>
      <c r="K700" s="264"/>
      <c r="L700" s="264"/>
      <c r="M700" s="158"/>
      <c r="N700" s="348"/>
    </row>
    <row r="701" spans="2:14" x14ac:dyDescent="0.15">
      <c r="B701" s="110">
        <v>697</v>
      </c>
      <c r="C701" s="651"/>
      <c r="D701" s="652"/>
      <c r="E701" s="576"/>
      <c r="F701" s="577"/>
      <c r="G701" s="1007"/>
      <c r="H701" s="372"/>
      <c r="I701" s="264"/>
      <c r="J701" s="444" t="e">
        <f t="shared" si="16"/>
        <v>#DIV/0!</v>
      </c>
      <c r="K701" s="264"/>
      <c r="L701" s="264"/>
      <c r="M701" s="158"/>
      <c r="N701" s="348"/>
    </row>
    <row r="702" spans="2:14" x14ac:dyDescent="0.15">
      <c r="B702" s="110">
        <v>698</v>
      </c>
      <c r="C702" s="651"/>
      <c r="D702" s="652"/>
      <c r="E702" s="576"/>
      <c r="F702" s="577"/>
      <c r="G702" s="1007"/>
      <c r="H702" s="372"/>
      <c r="I702" s="264"/>
      <c r="J702" s="444" t="e">
        <f t="shared" si="16"/>
        <v>#DIV/0!</v>
      </c>
      <c r="K702" s="264"/>
      <c r="L702" s="264"/>
      <c r="M702" s="158"/>
      <c r="N702" s="348"/>
    </row>
    <row r="703" spans="2:14" x14ac:dyDescent="0.15">
      <c r="B703" s="110">
        <v>699</v>
      </c>
      <c r="C703" s="651"/>
      <c r="D703" s="652"/>
      <c r="E703" s="576"/>
      <c r="F703" s="577"/>
      <c r="G703" s="1007"/>
      <c r="H703" s="372"/>
      <c r="I703" s="264"/>
      <c r="J703" s="444" t="e">
        <f t="shared" si="16"/>
        <v>#DIV/0!</v>
      </c>
      <c r="K703" s="264"/>
      <c r="L703" s="264"/>
      <c r="M703" s="158"/>
      <c r="N703" s="348"/>
    </row>
    <row r="704" spans="2:14" x14ac:dyDescent="0.15">
      <c r="B704" s="110">
        <v>700</v>
      </c>
      <c r="C704" s="651"/>
      <c r="D704" s="652"/>
      <c r="E704" s="576"/>
      <c r="F704" s="577"/>
      <c r="G704" s="1007"/>
      <c r="H704" s="372"/>
      <c r="I704" s="264"/>
      <c r="J704" s="444" t="e">
        <f t="shared" si="16"/>
        <v>#DIV/0!</v>
      </c>
      <c r="K704" s="264"/>
      <c r="L704" s="264"/>
      <c r="M704" s="158"/>
      <c r="N704" s="348"/>
    </row>
    <row r="705" spans="2:14" x14ac:dyDescent="0.15">
      <c r="B705" s="110">
        <v>701</v>
      </c>
      <c r="C705" s="651"/>
      <c r="D705" s="652"/>
      <c r="E705" s="576"/>
      <c r="F705" s="577"/>
      <c r="G705" s="1007"/>
      <c r="H705" s="372"/>
      <c r="I705" s="264"/>
      <c r="J705" s="444" t="e">
        <f t="shared" si="16"/>
        <v>#DIV/0!</v>
      </c>
      <c r="K705" s="264"/>
      <c r="L705" s="264"/>
      <c r="M705" s="158"/>
      <c r="N705" s="348"/>
    </row>
    <row r="706" spans="2:14" x14ac:dyDescent="0.15">
      <c r="B706" s="110">
        <v>702</v>
      </c>
      <c r="C706" s="651"/>
      <c r="D706" s="652"/>
      <c r="E706" s="576"/>
      <c r="F706" s="577"/>
      <c r="G706" s="1007"/>
      <c r="H706" s="372"/>
      <c r="I706" s="264"/>
      <c r="J706" s="444" t="e">
        <f t="shared" si="16"/>
        <v>#DIV/0!</v>
      </c>
      <c r="K706" s="264"/>
      <c r="L706" s="264"/>
      <c r="M706" s="158"/>
      <c r="N706" s="348"/>
    </row>
    <row r="707" spans="2:14" x14ac:dyDescent="0.15">
      <c r="B707" s="110">
        <v>703</v>
      </c>
      <c r="C707" s="651"/>
      <c r="D707" s="652"/>
      <c r="E707" s="576"/>
      <c r="F707" s="577"/>
      <c r="G707" s="1007"/>
      <c r="H707" s="372"/>
      <c r="I707" s="264"/>
      <c r="J707" s="444" t="e">
        <f t="shared" si="16"/>
        <v>#DIV/0!</v>
      </c>
      <c r="K707" s="264"/>
      <c r="L707" s="264"/>
      <c r="M707" s="158"/>
      <c r="N707" s="348"/>
    </row>
    <row r="708" spans="2:14" x14ac:dyDescent="0.15">
      <c r="B708" s="110">
        <v>704</v>
      </c>
      <c r="C708" s="651"/>
      <c r="D708" s="652"/>
      <c r="E708" s="576"/>
      <c r="F708" s="577"/>
      <c r="G708" s="1007"/>
      <c r="H708" s="372"/>
      <c r="I708" s="264"/>
      <c r="J708" s="444" t="e">
        <f t="shared" si="16"/>
        <v>#DIV/0!</v>
      </c>
      <c r="K708" s="264"/>
      <c r="L708" s="264"/>
      <c r="M708" s="158"/>
      <c r="N708" s="348"/>
    </row>
    <row r="709" spans="2:14" x14ac:dyDescent="0.15">
      <c r="B709" s="110">
        <v>705</v>
      </c>
      <c r="C709" s="651"/>
      <c r="D709" s="652"/>
      <c r="E709" s="576"/>
      <c r="F709" s="577"/>
      <c r="G709" s="1007"/>
      <c r="H709" s="372"/>
      <c r="I709" s="264"/>
      <c r="J709" s="444" t="e">
        <f t="shared" si="16"/>
        <v>#DIV/0!</v>
      </c>
      <c r="K709" s="264"/>
      <c r="L709" s="264"/>
      <c r="M709" s="158"/>
      <c r="N709" s="348"/>
    </row>
    <row r="710" spans="2:14" x14ac:dyDescent="0.15">
      <c r="B710" s="110">
        <v>706</v>
      </c>
      <c r="C710" s="651"/>
      <c r="D710" s="652"/>
      <c r="E710" s="576"/>
      <c r="F710" s="577"/>
      <c r="G710" s="1007"/>
      <c r="H710" s="372"/>
      <c r="I710" s="264"/>
      <c r="J710" s="444" t="e">
        <f t="shared" si="16"/>
        <v>#DIV/0!</v>
      </c>
      <c r="K710" s="264"/>
      <c r="L710" s="264"/>
      <c r="M710" s="158"/>
      <c r="N710" s="348"/>
    </row>
    <row r="711" spans="2:14" x14ac:dyDescent="0.15">
      <c r="B711" s="110">
        <v>707</v>
      </c>
      <c r="C711" s="651"/>
      <c r="D711" s="652"/>
      <c r="E711" s="576"/>
      <c r="F711" s="577"/>
      <c r="G711" s="1007"/>
      <c r="H711" s="372"/>
      <c r="I711" s="264"/>
      <c r="J711" s="444" t="e">
        <f t="shared" si="16"/>
        <v>#DIV/0!</v>
      </c>
      <c r="K711" s="264"/>
      <c r="L711" s="264"/>
      <c r="M711" s="158"/>
      <c r="N711" s="348"/>
    </row>
    <row r="712" spans="2:14" x14ac:dyDescent="0.15">
      <c r="B712" s="110">
        <v>708</v>
      </c>
      <c r="C712" s="651"/>
      <c r="D712" s="652"/>
      <c r="E712" s="576"/>
      <c r="F712" s="577"/>
      <c r="G712" s="1007"/>
      <c r="H712" s="372"/>
      <c r="I712" s="264"/>
      <c r="J712" s="444" t="e">
        <f t="shared" si="16"/>
        <v>#DIV/0!</v>
      </c>
      <c r="K712" s="264"/>
      <c r="L712" s="264"/>
      <c r="M712" s="158"/>
      <c r="N712" s="348"/>
    </row>
    <row r="713" spans="2:14" x14ac:dyDescent="0.15">
      <c r="B713" s="110">
        <v>709</v>
      </c>
      <c r="C713" s="651"/>
      <c r="D713" s="652"/>
      <c r="E713" s="576"/>
      <c r="F713" s="577"/>
      <c r="G713" s="1007"/>
      <c r="H713" s="372"/>
      <c r="I713" s="264"/>
      <c r="J713" s="444" t="e">
        <f t="shared" si="16"/>
        <v>#DIV/0!</v>
      </c>
      <c r="K713" s="264"/>
      <c r="L713" s="264"/>
      <c r="M713" s="158"/>
      <c r="N713" s="348"/>
    </row>
    <row r="714" spans="2:14" x14ac:dyDescent="0.15">
      <c r="B714" s="110">
        <v>710</v>
      </c>
      <c r="C714" s="651"/>
      <c r="D714" s="652"/>
      <c r="E714" s="576"/>
      <c r="F714" s="577"/>
      <c r="G714" s="1007"/>
      <c r="H714" s="372"/>
      <c r="I714" s="264"/>
      <c r="J714" s="444" t="e">
        <f t="shared" si="16"/>
        <v>#DIV/0!</v>
      </c>
      <c r="K714" s="264"/>
      <c r="L714" s="264"/>
      <c r="M714" s="158"/>
      <c r="N714" s="348"/>
    </row>
    <row r="715" spans="2:14" x14ac:dyDescent="0.15">
      <c r="B715" s="110">
        <v>711</v>
      </c>
      <c r="C715" s="651"/>
      <c r="D715" s="652"/>
      <c r="E715" s="576"/>
      <c r="F715" s="577"/>
      <c r="G715" s="1007"/>
      <c r="H715" s="372"/>
      <c r="I715" s="264"/>
      <c r="J715" s="444" t="e">
        <f t="shared" si="16"/>
        <v>#DIV/0!</v>
      </c>
      <c r="K715" s="264"/>
      <c r="L715" s="264"/>
      <c r="M715" s="158"/>
      <c r="N715" s="348"/>
    </row>
    <row r="716" spans="2:14" x14ac:dyDescent="0.15">
      <c r="B716" s="110">
        <v>712</v>
      </c>
      <c r="C716" s="651"/>
      <c r="D716" s="652"/>
      <c r="E716" s="576"/>
      <c r="F716" s="577"/>
      <c r="G716" s="1007"/>
      <c r="H716" s="372"/>
      <c r="I716" s="264"/>
      <c r="J716" s="444" t="e">
        <f t="shared" si="16"/>
        <v>#DIV/0!</v>
      </c>
      <c r="K716" s="264"/>
      <c r="L716" s="264"/>
      <c r="M716" s="158"/>
      <c r="N716" s="348"/>
    </row>
    <row r="717" spans="2:14" x14ac:dyDescent="0.15">
      <c r="B717" s="110">
        <v>713</v>
      </c>
      <c r="C717" s="651"/>
      <c r="D717" s="652"/>
      <c r="E717" s="576"/>
      <c r="F717" s="577"/>
      <c r="G717" s="1007"/>
      <c r="H717" s="372"/>
      <c r="I717" s="264"/>
      <c r="J717" s="444" t="e">
        <f t="shared" si="16"/>
        <v>#DIV/0!</v>
      </c>
      <c r="K717" s="264"/>
      <c r="L717" s="264"/>
      <c r="M717" s="158"/>
      <c r="N717" s="348"/>
    </row>
    <row r="718" spans="2:14" x14ac:dyDescent="0.15">
      <c r="B718" s="110">
        <v>714</v>
      </c>
      <c r="C718" s="651"/>
      <c r="D718" s="652"/>
      <c r="E718" s="576"/>
      <c r="F718" s="577"/>
      <c r="G718" s="1007"/>
      <c r="H718" s="372"/>
      <c r="I718" s="264"/>
      <c r="J718" s="444" t="e">
        <f t="shared" si="16"/>
        <v>#DIV/0!</v>
      </c>
      <c r="K718" s="264"/>
      <c r="L718" s="264"/>
      <c r="M718" s="158"/>
      <c r="N718" s="348"/>
    </row>
    <row r="719" spans="2:14" x14ac:dyDescent="0.15">
      <c r="B719" s="110">
        <v>715</v>
      </c>
      <c r="C719" s="651"/>
      <c r="D719" s="652"/>
      <c r="E719" s="576"/>
      <c r="F719" s="577"/>
      <c r="G719" s="1007"/>
      <c r="H719" s="372"/>
      <c r="I719" s="264"/>
      <c r="J719" s="444" t="e">
        <f t="shared" si="16"/>
        <v>#DIV/0!</v>
      </c>
      <c r="K719" s="264"/>
      <c r="L719" s="264"/>
      <c r="M719" s="158"/>
      <c r="N719" s="348"/>
    </row>
    <row r="720" spans="2:14" x14ac:dyDescent="0.15">
      <c r="B720" s="110">
        <v>716</v>
      </c>
      <c r="C720" s="651"/>
      <c r="D720" s="652"/>
      <c r="E720" s="576"/>
      <c r="F720" s="577"/>
      <c r="G720" s="1007"/>
      <c r="H720" s="372"/>
      <c r="I720" s="264"/>
      <c r="J720" s="444" t="e">
        <f t="shared" si="16"/>
        <v>#DIV/0!</v>
      </c>
      <c r="K720" s="264"/>
      <c r="L720" s="264"/>
      <c r="M720" s="158"/>
      <c r="N720" s="348"/>
    </row>
    <row r="721" spans="2:14" x14ac:dyDescent="0.15">
      <c r="B721" s="110">
        <v>717</v>
      </c>
      <c r="C721" s="651"/>
      <c r="D721" s="652"/>
      <c r="E721" s="576"/>
      <c r="F721" s="577"/>
      <c r="G721" s="1007"/>
      <c r="H721" s="372"/>
      <c r="I721" s="264"/>
      <c r="J721" s="444" t="e">
        <f t="shared" si="16"/>
        <v>#DIV/0!</v>
      </c>
      <c r="K721" s="264"/>
      <c r="L721" s="264"/>
      <c r="M721" s="158"/>
      <c r="N721" s="348"/>
    </row>
    <row r="722" spans="2:14" x14ac:dyDescent="0.15">
      <c r="B722" s="110">
        <v>718</v>
      </c>
      <c r="C722" s="651"/>
      <c r="D722" s="652"/>
      <c r="E722" s="576"/>
      <c r="F722" s="577"/>
      <c r="G722" s="1007"/>
      <c r="H722" s="372"/>
      <c r="I722" s="264"/>
      <c r="J722" s="444" t="e">
        <f t="shared" si="16"/>
        <v>#DIV/0!</v>
      </c>
      <c r="K722" s="264"/>
      <c r="L722" s="264"/>
      <c r="M722" s="158"/>
      <c r="N722" s="348"/>
    </row>
    <row r="723" spans="2:14" x14ac:dyDescent="0.15">
      <c r="B723" s="110">
        <v>719</v>
      </c>
      <c r="C723" s="651"/>
      <c r="D723" s="652"/>
      <c r="E723" s="576"/>
      <c r="F723" s="577"/>
      <c r="G723" s="1007"/>
      <c r="H723" s="372"/>
      <c r="I723" s="264"/>
      <c r="J723" s="444" t="e">
        <f t="shared" si="16"/>
        <v>#DIV/0!</v>
      </c>
      <c r="K723" s="264"/>
      <c r="L723" s="264"/>
      <c r="M723" s="158"/>
      <c r="N723" s="348"/>
    </row>
    <row r="724" spans="2:14" x14ac:dyDescent="0.15">
      <c r="B724" s="110">
        <v>720</v>
      </c>
      <c r="C724" s="651"/>
      <c r="D724" s="652"/>
      <c r="E724" s="576"/>
      <c r="F724" s="577"/>
      <c r="G724" s="1007"/>
      <c r="H724" s="372"/>
      <c r="I724" s="264"/>
      <c r="J724" s="444" t="e">
        <f t="shared" si="16"/>
        <v>#DIV/0!</v>
      </c>
      <c r="K724" s="264"/>
      <c r="L724" s="264"/>
      <c r="M724" s="158"/>
      <c r="N724" s="348"/>
    </row>
    <row r="725" spans="2:14" x14ac:dyDescent="0.15">
      <c r="B725" s="110">
        <v>721</v>
      </c>
      <c r="C725" s="651"/>
      <c r="D725" s="652"/>
      <c r="E725" s="576"/>
      <c r="F725" s="577"/>
      <c r="G725" s="1007"/>
      <c r="H725" s="372"/>
      <c r="I725" s="264"/>
      <c r="J725" s="444" t="e">
        <f t="shared" si="16"/>
        <v>#DIV/0!</v>
      </c>
      <c r="K725" s="264"/>
      <c r="L725" s="264"/>
      <c r="M725" s="158"/>
      <c r="N725" s="348"/>
    </row>
    <row r="726" spans="2:14" x14ac:dyDescent="0.15">
      <c r="B726" s="110">
        <v>722</v>
      </c>
      <c r="C726" s="651"/>
      <c r="D726" s="652"/>
      <c r="E726" s="576"/>
      <c r="F726" s="577"/>
      <c r="G726" s="1007"/>
      <c r="H726" s="372"/>
      <c r="I726" s="264"/>
      <c r="J726" s="444" t="e">
        <f t="shared" si="16"/>
        <v>#DIV/0!</v>
      </c>
      <c r="K726" s="264"/>
      <c r="L726" s="264"/>
      <c r="M726" s="158"/>
      <c r="N726" s="348"/>
    </row>
    <row r="727" spans="2:14" x14ac:dyDescent="0.15">
      <c r="B727" s="110">
        <v>723</v>
      </c>
      <c r="C727" s="651"/>
      <c r="D727" s="652"/>
      <c r="E727" s="576"/>
      <c r="F727" s="577"/>
      <c r="G727" s="1007"/>
      <c r="H727" s="372"/>
      <c r="I727" s="264"/>
      <c r="J727" s="444" t="e">
        <f t="shared" si="16"/>
        <v>#DIV/0!</v>
      </c>
      <c r="K727" s="264"/>
      <c r="L727" s="264"/>
      <c r="M727" s="158"/>
      <c r="N727" s="348"/>
    </row>
    <row r="728" spans="2:14" x14ac:dyDescent="0.15">
      <c r="B728" s="110">
        <v>724</v>
      </c>
      <c r="C728" s="651"/>
      <c r="D728" s="652"/>
      <c r="E728" s="576"/>
      <c r="F728" s="577"/>
      <c r="G728" s="1007"/>
      <c r="H728" s="372"/>
      <c r="I728" s="264"/>
      <c r="J728" s="444" t="e">
        <f t="shared" si="16"/>
        <v>#DIV/0!</v>
      </c>
      <c r="K728" s="264"/>
      <c r="L728" s="264"/>
      <c r="M728" s="158"/>
      <c r="N728" s="348"/>
    </row>
    <row r="729" spans="2:14" x14ac:dyDescent="0.15">
      <c r="B729" s="110">
        <v>725</v>
      </c>
      <c r="C729" s="651"/>
      <c r="D729" s="652"/>
      <c r="E729" s="576"/>
      <c r="F729" s="577"/>
      <c r="G729" s="1007"/>
      <c r="H729" s="372"/>
      <c r="I729" s="264"/>
      <c r="J729" s="444" t="e">
        <f t="shared" si="16"/>
        <v>#DIV/0!</v>
      </c>
      <c r="K729" s="264"/>
      <c r="L729" s="264"/>
      <c r="M729" s="158"/>
      <c r="N729" s="348"/>
    </row>
    <row r="730" spans="2:14" x14ac:dyDescent="0.15">
      <c r="B730" s="110">
        <v>726</v>
      </c>
      <c r="C730" s="651"/>
      <c r="D730" s="652"/>
      <c r="E730" s="576"/>
      <c r="F730" s="577"/>
      <c r="G730" s="1007"/>
      <c r="H730" s="372"/>
      <c r="I730" s="264"/>
      <c r="J730" s="444" t="e">
        <f t="shared" si="16"/>
        <v>#DIV/0!</v>
      </c>
      <c r="K730" s="264"/>
      <c r="L730" s="264"/>
      <c r="M730" s="158"/>
      <c r="N730" s="348"/>
    </row>
    <row r="731" spans="2:14" x14ac:dyDescent="0.15">
      <c r="B731" s="110">
        <v>727</v>
      </c>
      <c r="C731" s="651"/>
      <c r="D731" s="652"/>
      <c r="E731" s="576"/>
      <c r="F731" s="577"/>
      <c r="G731" s="1007"/>
      <c r="H731" s="372"/>
      <c r="I731" s="264"/>
      <c r="J731" s="444" t="e">
        <f t="shared" si="16"/>
        <v>#DIV/0!</v>
      </c>
      <c r="K731" s="264"/>
      <c r="L731" s="264"/>
      <c r="M731" s="158"/>
      <c r="N731" s="348"/>
    </row>
    <row r="732" spans="2:14" x14ac:dyDescent="0.15">
      <c r="B732" s="110">
        <v>728</v>
      </c>
      <c r="C732" s="651"/>
      <c r="D732" s="652"/>
      <c r="E732" s="576"/>
      <c r="F732" s="577"/>
      <c r="G732" s="1007"/>
      <c r="H732" s="372"/>
      <c r="I732" s="264"/>
      <c r="J732" s="444" t="e">
        <f t="shared" si="16"/>
        <v>#DIV/0!</v>
      </c>
      <c r="K732" s="264"/>
      <c r="L732" s="264"/>
      <c r="M732" s="158"/>
      <c r="N732" s="348"/>
    </row>
    <row r="733" spans="2:14" x14ac:dyDescent="0.15">
      <c r="B733" s="110">
        <v>729</v>
      </c>
      <c r="C733" s="651"/>
      <c r="D733" s="652"/>
      <c r="E733" s="576"/>
      <c r="F733" s="577"/>
      <c r="G733" s="1007"/>
      <c r="H733" s="372"/>
      <c r="I733" s="264"/>
      <c r="J733" s="444" t="e">
        <f t="shared" si="16"/>
        <v>#DIV/0!</v>
      </c>
      <c r="K733" s="264"/>
      <c r="L733" s="264"/>
      <c r="M733" s="158"/>
      <c r="N733" s="348"/>
    </row>
    <row r="734" spans="2:14" x14ac:dyDescent="0.15">
      <c r="B734" s="110">
        <v>730</v>
      </c>
      <c r="C734" s="651"/>
      <c r="D734" s="652"/>
      <c r="E734" s="576"/>
      <c r="F734" s="577"/>
      <c r="G734" s="1007"/>
      <c r="H734" s="372"/>
      <c r="I734" s="264"/>
      <c r="J734" s="444" t="e">
        <f t="shared" si="16"/>
        <v>#DIV/0!</v>
      </c>
      <c r="K734" s="264"/>
      <c r="L734" s="264"/>
      <c r="M734" s="158"/>
      <c r="N734" s="348"/>
    </row>
    <row r="735" spans="2:14" x14ac:dyDescent="0.15">
      <c r="B735" s="110">
        <v>731</v>
      </c>
      <c r="C735" s="651"/>
      <c r="D735" s="652"/>
      <c r="E735" s="576"/>
      <c r="F735" s="577"/>
      <c r="G735" s="1007"/>
      <c r="H735" s="372"/>
      <c r="I735" s="264"/>
      <c r="J735" s="444" t="e">
        <f t="shared" si="16"/>
        <v>#DIV/0!</v>
      </c>
      <c r="K735" s="264"/>
      <c r="L735" s="264"/>
      <c r="M735" s="158"/>
      <c r="N735" s="348"/>
    </row>
    <row r="736" spans="2:14" x14ac:dyDescent="0.15">
      <c r="B736" s="110">
        <v>732</v>
      </c>
      <c r="C736" s="651"/>
      <c r="D736" s="652"/>
      <c r="E736" s="576"/>
      <c r="F736" s="577"/>
      <c r="G736" s="1007"/>
      <c r="H736" s="372"/>
      <c r="I736" s="264"/>
      <c r="J736" s="444" t="e">
        <f t="shared" si="16"/>
        <v>#DIV/0!</v>
      </c>
      <c r="K736" s="264"/>
      <c r="L736" s="264"/>
      <c r="M736" s="158"/>
      <c r="N736" s="348"/>
    </row>
    <row r="737" spans="2:14" x14ac:dyDescent="0.15">
      <c r="B737" s="110">
        <v>733</v>
      </c>
      <c r="C737" s="651"/>
      <c r="D737" s="652"/>
      <c r="E737" s="576"/>
      <c r="F737" s="577"/>
      <c r="G737" s="1007"/>
      <c r="H737" s="372"/>
      <c r="I737" s="264"/>
      <c r="J737" s="444" t="e">
        <f t="shared" ref="J737:J800" si="17">3600/K737*E737</f>
        <v>#DIV/0!</v>
      </c>
      <c r="K737" s="264"/>
      <c r="L737" s="264"/>
      <c r="M737" s="158"/>
      <c r="N737" s="348"/>
    </row>
    <row r="738" spans="2:14" x14ac:dyDescent="0.15">
      <c r="B738" s="110">
        <v>734</v>
      </c>
      <c r="C738" s="651"/>
      <c r="D738" s="652"/>
      <c r="E738" s="576"/>
      <c r="F738" s="577"/>
      <c r="G738" s="1007"/>
      <c r="H738" s="372"/>
      <c r="I738" s="264"/>
      <c r="J738" s="444" t="e">
        <f t="shared" si="17"/>
        <v>#DIV/0!</v>
      </c>
      <c r="K738" s="264"/>
      <c r="L738" s="264"/>
      <c r="M738" s="158"/>
      <c r="N738" s="348"/>
    </row>
    <row r="739" spans="2:14" x14ac:dyDescent="0.15">
      <c r="B739" s="110">
        <v>735</v>
      </c>
      <c r="C739" s="651"/>
      <c r="D739" s="652"/>
      <c r="E739" s="576"/>
      <c r="F739" s="577"/>
      <c r="G739" s="1007"/>
      <c r="H739" s="372"/>
      <c r="I739" s="264"/>
      <c r="J739" s="444" t="e">
        <f t="shared" si="17"/>
        <v>#DIV/0!</v>
      </c>
      <c r="K739" s="264"/>
      <c r="L739" s="264"/>
      <c r="M739" s="158"/>
      <c r="N739" s="348"/>
    </row>
    <row r="740" spans="2:14" x14ac:dyDescent="0.15">
      <c r="B740" s="110">
        <v>736</v>
      </c>
      <c r="C740" s="651"/>
      <c r="D740" s="652"/>
      <c r="E740" s="576"/>
      <c r="F740" s="577"/>
      <c r="G740" s="1007"/>
      <c r="H740" s="372"/>
      <c r="I740" s="264"/>
      <c r="J740" s="444" t="e">
        <f t="shared" si="17"/>
        <v>#DIV/0!</v>
      </c>
      <c r="K740" s="264"/>
      <c r="L740" s="264"/>
      <c r="M740" s="158"/>
      <c r="N740" s="348"/>
    </row>
    <row r="741" spans="2:14" x14ac:dyDescent="0.15">
      <c r="B741" s="110">
        <v>737</v>
      </c>
      <c r="C741" s="651"/>
      <c r="D741" s="652"/>
      <c r="E741" s="576"/>
      <c r="F741" s="577"/>
      <c r="G741" s="1007"/>
      <c r="H741" s="372"/>
      <c r="I741" s="264"/>
      <c r="J741" s="444" t="e">
        <f t="shared" si="17"/>
        <v>#DIV/0!</v>
      </c>
      <c r="K741" s="264"/>
      <c r="L741" s="264"/>
      <c r="M741" s="158"/>
      <c r="N741" s="348"/>
    </row>
    <row r="742" spans="2:14" x14ac:dyDescent="0.15">
      <c r="B742" s="110">
        <v>738</v>
      </c>
      <c r="C742" s="171"/>
      <c r="D742" s="172"/>
      <c r="E742" s="173"/>
      <c r="F742" s="174"/>
      <c r="G742" s="148"/>
      <c r="H742" s="372"/>
      <c r="I742" s="264"/>
      <c r="J742" s="444" t="e">
        <f t="shared" si="17"/>
        <v>#DIV/0!</v>
      </c>
      <c r="K742" s="264"/>
      <c r="L742" s="264"/>
      <c r="M742" s="158"/>
      <c r="N742" s="348"/>
    </row>
    <row r="743" spans="2:14" x14ac:dyDescent="0.15">
      <c r="B743" s="110">
        <v>739</v>
      </c>
      <c r="C743" s="171"/>
      <c r="D743" s="172"/>
      <c r="E743" s="173"/>
      <c r="F743" s="174"/>
      <c r="G743" s="148"/>
      <c r="H743" s="372"/>
      <c r="I743" s="264"/>
      <c r="J743" s="444" t="e">
        <f t="shared" si="17"/>
        <v>#DIV/0!</v>
      </c>
      <c r="K743" s="264"/>
      <c r="L743" s="264"/>
      <c r="M743" s="158"/>
      <c r="N743" s="348"/>
    </row>
    <row r="744" spans="2:14" x14ac:dyDescent="0.15">
      <c r="B744" s="110">
        <v>740</v>
      </c>
      <c r="C744" s="171"/>
      <c r="D744" s="172"/>
      <c r="E744" s="173"/>
      <c r="F744" s="174"/>
      <c r="G744" s="148"/>
      <c r="H744" s="372"/>
      <c r="I744" s="264"/>
      <c r="J744" s="444" t="e">
        <f t="shared" si="17"/>
        <v>#DIV/0!</v>
      </c>
      <c r="K744" s="264"/>
      <c r="L744" s="264"/>
      <c r="M744" s="158"/>
      <c r="N744" s="348"/>
    </row>
    <row r="745" spans="2:14" x14ac:dyDescent="0.15">
      <c r="B745" s="110">
        <v>741</v>
      </c>
      <c r="C745" s="171"/>
      <c r="D745" s="172"/>
      <c r="E745" s="173"/>
      <c r="F745" s="174"/>
      <c r="G745" s="148"/>
      <c r="H745" s="372"/>
      <c r="I745" s="264"/>
      <c r="J745" s="444" t="e">
        <f t="shared" si="17"/>
        <v>#DIV/0!</v>
      </c>
      <c r="K745" s="264"/>
      <c r="L745" s="264"/>
      <c r="M745" s="158"/>
      <c r="N745" s="348"/>
    </row>
    <row r="746" spans="2:14" x14ac:dyDescent="0.15">
      <c r="B746" s="110">
        <v>742</v>
      </c>
      <c r="C746" s="171"/>
      <c r="D746" s="172"/>
      <c r="E746" s="173"/>
      <c r="F746" s="174"/>
      <c r="G746" s="148"/>
      <c r="H746" s="372"/>
      <c r="I746" s="264"/>
      <c r="J746" s="444" t="e">
        <f t="shared" si="17"/>
        <v>#DIV/0!</v>
      </c>
      <c r="K746" s="264"/>
      <c r="L746" s="264"/>
      <c r="M746" s="158"/>
      <c r="N746" s="348"/>
    </row>
    <row r="747" spans="2:14" x14ac:dyDescent="0.15">
      <c r="B747" s="110">
        <v>743</v>
      </c>
      <c r="C747" s="171"/>
      <c r="D747" s="172"/>
      <c r="E747" s="173"/>
      <c r="F747" s="174"/>
      <c r="G747" s="148"/>
      <c r="H747" s="372"/>
      <c r="I747" s="264"/>
      <c r="J747" s="444" t="e">
        <f t="shared" si="17"/>
        <v>#DIV/0!</v>
      </c>
      <c r="K747" s="264"/>
      <c r="L747" s="264"/>
      <c r="M747" s="158"/>
      <c r="N747" s="348"/>
    </row>
    <row r="748" spans="2:14" x14ac:dyDescent="0.15">
      <c r="B748" s="110">
        <v>744</v>
      </c>
      <c r="C748" s="171"/>
      <c r="D748" s="172"/>
      <c r="E748" s="173"/>
      <c r="F748" s="174"/>
      <c r="G748" s="148"/>
      <c r="H748" s="372"/>
      <c r="I748" s="264"/>
      <c r="J748" s="444" t="e">
        <f t="shared" si="17"/>
        <v>#DIV/0!</v>
      </c>
      <c r="K748" s="264"/>
      <c r="L748" s="264"/>
      <c r="M748" s="158"/>
      <c r="N748" s="348"/>
    </row>
    <row r="749" spans="2:14" x14ac:dyDescent="0.15">
      <c r="B749" s="110">
        <v>745</v>
      </c>
      <c r="C749" s="171"/>
      <c r="D749" s="172"/>
      <c r="E749" s="173"/>
      <c r="F749" s="174"/>
      <c r="G749" s="148"/>
      <c r="H749" s="372"/>
      <c r="I749" s="264"/>
      <c r="J749" s="444" t="e">
        <f t="shared" si="17"/>
        <v>#DIV/0!</v>
      </c>
      <c r="K749" s="264"/>
      <c r="L749" s="264"/>
      <c r="M749" s="158"/>
      <c r="N749" s="348"/>
    </row>
    <row r="750" spans="2:14" x14ac:dyDescent="0.15">
      <c r="B750" s="110">
        <v>746</v>
      </c>
      <c r="C750" s="171"/>
      <c r="D750" s="172"/>
      <c r="E750" s="173"/>
      <c r="F750" s="174"/>
      <c r="G750" s="148"/>
      <c r="H750" s="372"/>
      <c r="I750" s="264"/>
      <c r="J750" s="444" t="e">
        <f t="shared" si="17"/>
        <v>#DIV/0!</v>
      </c>
      <c r="K750" s="264"/>
      <c r="L750" s="264"/>
      <c r="M750" s="158"/>
      <c r="N750" s="348"/>
    </row>
    <row r="751" spans="2:14" x14ac:dyDescent="0.15">
      <c r="B751" s="110">
        <v>747</v>
      </c>
      <c r="C751" s="171"/>
      <c r="D751" s="172"/>
      <c r="E751" s="173"/>
      <c r="F751" s="174"/>
      <c r="G751" s="148"/>
      <c r="H751" s="372"/>
      <c r="I751" s="264"/>
      <c r="J751" s="444" t="e">
        <f t="shared" si="17"/>
        <v>#DIV/0!</v>
      </c>
      <c r="K751" s="264"/>
      <c r="L751" s="264"/>
      <c r="M751" s="158"/>
      <c r="N751" s="348"/>
    </row>
    <row r="752" spans="2:14" x14ac:dyDescent="0.15">
      <c r="B752" s="110">
        <v>748</v>
      </c>
      <c r="C752" s="171"/>
      <c r="D752" s="172"/>
      <c r="E752" s="173"/>
      <c r="F752" s="174"/>
      <c r="G752" s="148"/>
      <c r="H752" s="372"/>
      <c r="I752" s="264"/>
      <c r="J752" s="444" t="e">
        <f t="shared" si="17"/>
        <v>#DIV/0!</v>
      </c>
      <c r="K752" s="264"/>
      <c r="L752" s="264"/>
      <c r="M752" s="158"/>
      <c r="N752" s="348"/>
    </row>
    <row r="753" spans="2:14" x14ac:dyDescent="0.15">
      <c r="B753" s="110">
        <v>749</v>
      </c>
      <c r="C753" s="171"/>
      <c r="D753" s="172"/>
      <c r="E753" s="173"/>
      <c r="F753" s="174"/>
      <c r="G753" s="148"/>
      <c r="H753" s="372"/>
      <c r="I753" s="264"/>
      <c r="J753" s="444" t="e">
        <f t="shared" si="17"/>
        <v>#DIV/0!</v>
      </c>
      <c r="K753" s="264"/>
      <c r="L753" s="264"/>
      <c r="M753" s="158"/>
      <c r="N753" s="348"/>
    </row>
    <row r="754" spans="2:14" x14ac:dyDescent="0.15">
      <c r="B754" s="110">
        <v>750</v>
      </c>
      <c r="C754" s="171"/>
      <c r="D754" s="172"/>
      <c r="E754" s="173"/>
      <c r="F754" s="174"/>
      <c r="G754" s="148"/>
      <c r="H754" s="372"/>
      <c r="I754" s="264"/>
      <c r="J754" s="444" t="e">
        <f t="shared" si="17"/>
        <v>#DIV/0!</v>
      </c>
      <c r="K754" s="264"/>
      <c r="L754" s="264"/>
      <c r="M754" s="158"/>
      <c r="N754" s="348"/>
    </row>
    <row r="755" spans="2:14" x14ac:dyDescent="0.15">
      <c r="B755" s="110">
        <v>751</v>
      </c>
      <c r="C755" s="171"/>
      <c r="D755" s="172"/>
      <c r="E755" s="173"/>
      <c r="F755" s="174"/>
      <c r="G755" s="148"/>
      <c r="H755" s="372"/>
      <c r="I755" s="264"/>
      <c r="J755" s="444" t="e">
        <f t="shared" si="17"/>
        <v>#DIV/0!</v>
      </c>
      <c r="K755" s="264"/>
      <c r="L755" s="264"/>
      <c r="M755" s="158"/>
      <c r="N755" s="348"/>
    </row>
    <row r="756" spans="2:14" x14ac:dyDescent="0.15">
      <c r="B756" s="110">
        <v>752</v>
      </c>
      <c r="C756" s="171"/>
      <c r="D756" s="172"/>
      <c r="E756" s="173"/>
      <c r="F756" s="174"/>
      <c r="G756" s="148"/>
      <c r="H756" s="372"/>
      <c r="I756" s="264"/>
      <c r="J756" s="444" t="e">
        <f t="shared" si="17"/>
        <v>#DIV/0!</v>
      </c>
      <c r="K756" s="264"/>
      <c r="L756" s="264"/>
      <c r="M756" s="158"/>
      <c r="N756" s="348"/>
    </row>
    <row r="757" spans="2:14" x14ac:dyDescent="0.15">
      <c r="B757" s="110">
        <v>753</v>
      </c>
      <c r="C757" s="171"/>
      <c r="D757" s="172"/>
      <c r="E757" s="173"/>
      <c r="F757" s="174"/>
      <c r="G757" s="148"/>
      <c r="H757" s="372"/>
      <c r="I757" s="264"/>
      <c r="J757" s="444" t="e">
        <f t="shared" si="17"/>
        <v>#DIV/0!</v>
      </c>
      <c r="K757" s="264"/>
      <c r="L757" s="264"/>
      <c r="M757" s="158"/>
      <c r="N757" s="348"/>
    </row>
    <row r="758" spans="2:14" x14ac:dyDescent="0.15">
      <c r="B758" s="110">
        <v>754</v>
      </c>
      <c r="C758" s="171"/>
      <c r="D758" s="172"/>
      <c r="E758" s="173"/>
      <c r="F758" s="174"/>
      <c r="G758" s="148"/>
      <c r="H758" s="372"/>
      <c r="I758" s="264"/>
      <c r="J758" s="444" t="e">
        <f t="shared" si="17"/>
        <v>#DIV/0!</v>
      </c>
      <c r="K758" s="264"/>
      <c r="L758" s="264"/>
      <c r="M758" s="158"/>
      <c r="N758" s="348"/>
    </row>
    <row r="759" spans="2:14" x14ac:dyDescent="0.15">
      <c r="B759" s="110">
        <v>755</v>
      </c>
      <c r="C759" s="171"/>
      <c r="D759" s="172"/>
      <c r="E759" s="173"/>
      <c r="F759" s="174"/>
      <c r="G759" s="148"/>
      <c r="H759" s="372"/>
      <c r="I759" s="264"/>
      <c r="J759" s="444" t="e">
        <f t="shared" si="17"/>
        <v>#DIV/0!</v>
      </c>
      <c r="K759" s="264"/>
      <c r="L759" s="264"/>
      <c r="M759" s="158"/>
      <c r="N759" s="348"/>
    </row>
    <row r="760" spans="2:14" x14ac:dyDescent="0.15">
      <c r="B760" s="110">
        <v>756</v>
      </c>
      <c r="C760" s="171"/>
      <c r="D760" s="172"/>
      <c r="E760" s="173"/>
      <c r="F760" s="174"/>
      <c r="G760" s="148"/>
      <c r="H760" s="372"/>
      <c r="I760" s="264"/>
      <c r="J760" s="444" t="e">
        <f t="shared" si="17"/>
        <v>#DIV/0!</v>
      </c>
      <c r="K760" s="264"/>
      <c r="L760" s="264"/>
      <c r="M760" s="158"/>
      <c r="N760" s="348"/>
    </row>
    <row r="761" spans="2:14" x14ac:dyDescent="0.15">
      <c r="B761" s="110">
        <v>757</v>
      </c>
      <c r="C761" s="171"/>
      <c r="D761" s="172"/>
      <c r="E761" s="173"/>
      <c r="F761" s="174"/>
      <c r="G761" s="148"/>
      <c r="H761" s="372"/>
      <c r="I761" s="264"/>
      <c r="J761" s="444" t="e">
        <f t="shared" si="17"/>
        <v>#DIV/0!</v>
      </c>
      <c r="K761" s="264"/>
      <c r="L761" s="264"/>
      <c r="M761" s="158"/>
      <c r="N761" s="348"/>
    </row>
    <row r="762" spans="2:14" x14ac:dyDescent="0.15">
      <c r="B762" s="110">
        <v>758</v>
      </c>
      <c r="C762" s="171"/>
      <c r="D762" s="172"/>
      <c r="E762" s="173"/>
      <c r="F762" s="174"/>
      <c r="G762" s="148"/>
      <c r="H762" s="372"/>
      <c r="I762" s="264"/>
      <c r="J762" s="444" t="e">
        <f t="shared" si="17"/>
        <v>#DIV/0!</v>
      </c>
      <c r="K762" s="264"/>
      <c r="L762" s="264"/>
      <c r="M762" s="158"/>
      <c r="N762" s="348"/>
    </row>
    <row r="763" spans="2:14" x14ac:dyDescent="0.15">
      <c r="B763" s="110">
        <v>759</v>
      </c>
      <c r="C763" s="171"/>
      <c r="D763" s="172"/>
      <c r="E763" s="173"/>
      <c r="F763" s="174"/>
      <c r="G763" s="148"/>
      <c r="H763" s="372"/>
      <c r="I763" s="264"/>
      <c r="J763" s="444" t="e">
        <f t="shared" si="17"/>
        <v>#DIV/0!</v>
      </c>
      <c r="K763" s="264"/>
      <c r="L763" s="264"/>
      <c r="M763" s="158"/>
      <c r="N763" s="348"/>
    </row>
    <row r="764" spans="2:14" x14ac:dyDescent="0.15">
      <c r="B764" s="110">
        <v>760</v>
      </c>
      <c r="C764" s="171"/>
      <c r="D764" s="172"/>
      <c r="E764" s="173"/>
      <c r="F764" s="174"/>
      <c r="G764" s="148"/>
      <c r="H764" s="372"/>
      <c r="I764" s="264"/>
      <c r="J764" s="444" t="e">
        <f t="shared" si="17"/>
        <v>#DIV/0!</v>
      </c>
      <c r="K764" s="264"/>
      <c r="L764" s="264"/>
      <c r="M764" s="158"/>
      <c r="N764" s="348"/>
    </row>
    <row r="765" spans="2:14" x14ac:dyDescent="0.15">
      <c r="B765" s="110">
        <v>761</v>
      </c>
      <c r="C765" s="171"/>
      <c r="D765" s="172"/>
      <c r="E765" s="173"/>
      <c r="F765" s="174"/>
      <c r="G765" s="148"/>
      <c r="H765" s="372"/>
      <c r="I765" s="264"/>
      <c r="J765" s="444" t="e">
        <f t="shared" si="17"/>
        <v>#DIV/0!</v>
      </c>
      <c r="K765" s="264"/>
      <c r="L765" s="264"/>
      <c r="M765" s="158"/>
      <c r="N765" s="348"/>
    </row>
    <row r="766" spans="2:14" x14ac:dyDescent="0.15">
      <c r="B766" s="110">
        <v>762</v>
      </c>
      <c r="C766" s="171"/>
      <c r="D766" s="172"/>
      <c r="E766" s="173"/>
      <c r="F766" s="174"/>
      <c r="G766" s="148"/>
      <c r="H766" s="372"/>
      <c r="I766" s="264"/>
      <c r="J766" s="444" t="e">
        <f t="shared" si="17"/>
        <v>#DIV/0!</v>
      </c>
      <c r="K766" s="264"/>
      <c r="L766" s="264"/>
      <c r="M766" s="158"/>
      <c r="N766" s="348"/>
    </row>
    <row r="767" spans="2:14" x14ac:dyDescent="0.15">
      <c r="B767" s="110">
        <v>763</v>
      </c>
      <c r="C767" s="171"/>
      <c r="D767" s="172"/>
      <c r="E767" s="173"/>
      <c r="F767" s="174"/>
      <c r="G767" s="148"/>
      <c r="H767" s="372"/>
      <c r="I767" s="264"/>
      <c r="J767" s="444" t="e">
        <f t="shared" si="17"/>
        <v>#DIV/0!</v>
      </c>
      <c r="K767" s="264"/>
      <c r="L767" s="264"/>
      <c r="M767" s="158"/>
      <c r="N767" s="348"/>
    </row>
    <row r="768" spans="2:14" x14ac:dyDescent="0.15">
      <c r="B768" s="110">
        <v>764</v>
      </c>
      <c r="C768" s="171"/>
      <c r="D768" s="172"/>
      <c r="E768" s="173"/>
      <c r="F768" s="174"/>
      <c r="G768" s="148"/>
      <c r="H768" s="372"/>
      <c r="I768" s="264"/>
      <c r="J768" s="444" t="e">
        <f t="shared" si="17"/>
        <v>#DIV/0!</v>
      </c>
      <c r="K768" s="264"/>
      <c r="L768" s="264"/>
      <c r="M768" s="158"/>
      <c r="N768" s="348"/>
    </row>
    <row r="769" spans="2:14" x14ac:dyDescent="0.15">
      <c r="B769" s="110">
        <v>765</v>
      </c>
      <c r="C769" s="171"/>
      <c r="D769" s="172"/>
      <c r="E769" s="173"/>
      <c r="F769" s="174"/>
      <c r="G769" s="148"/>
      <c r="H769" s="372"/>
      <c r="I769" s="264"/>
      <c r="J769" s="444" t="e">
        <f t="shared" si="17"/>
        <v>#DIV/0!</v>
      </c>
      <c r="K769" s="264"/>
      <c r="L769" s="264"/>
      <c r="M769" s="158"/>
      <c r="N769" s="348"/>
    </row>
    <row r="770" spans="2:14" x14ac:dyDescent="0.15">
      <c r="B770" s="110">
        <v>766</v>
      </c>
      <c r="C770" s="171"/>
      <c r="D770" s="172"/>
      <c r="E770" s="173"/>
      <c r="F770" s="174"/>
      <c r="G770" s="148"/>
      <c r="H770" s="372"/>
      <c r="I770" s="264"/>
      <c r="J770" s="444" t="e">
        <f t="shared" si="17"/>
        <v>#DIV/0!</v>
      </c>
      <c r="K770" s="264"/>
      <c r="L770" s="264"/>
      <c r="M770" s="158"/>
      <c r="N770" s="348"/>
    </row>
    <row r="771" spans="2:14" x14ac:dyDescent="0.15">
      <c r="B771" s="110">
        <v>767</v>
      </c>
      <c r="C771" s="171"/>
      <c r="D771" s="172"/>
      <c r="E771" s="173"/>
      <c r="F771" s="174"/>
      <c r="G771" s="148"/>
      <c r="H771" s="372"/>
      <c r="I771" s="264"/>
      <c r="J771" s="444" t="e">
        <f t="shared" si="17"/>
        <v>#DIV/0!</v>
      </c>
      <c r="K771" s="264"/>
      <c r="L771" s="264"/>
      <c r="M771" s="158"/>
      <c r="N771" s="348"/>
    </row>
    <row r="772" spans="2:14" x14ac:dyDescent="0.15">
      <c r="B772" s="110">
        <v>768</v>
      </c>
      <c r="C772" s="171"/>
      <c r="D772" s="172"/>
      <c r="E772" s="173"/>
      <c r="F772" s="174"/>
      <c r="G772" s="148"/>
      <c r="H772" s="372"/>
      <c r="I772" s="264"/>
      <c r="J772" s="444" t="e">
        <f t="shared" si="17"/>
        <v>#DIV/0!</v>
      </c>
      <c r="K772" s="264"/>
      <c r="L772" s="264"/>
      <c r="M772" s="158"/>
      <c r="N772" s="348"/>
    </row>
    <row r="773" spans="2:14" x14ac:dyDescent="0.15">
      <c r="B773" s="110">
        <v>769</v>
      </c>
      <c r="C773" s="171"/>
      <c r="D773" s="172"/>
      <c r="E773" s="173"/>
      <c r="F773" s="174"/>
      <c r="G773" s="148"/>
      <c r="H773" s="372"/>
      <c r="I773" s="264"/>
      <c r="J773" s="444" t="e">
        <f t="shared" si="17"/>
        <v>#DIV/0!</v>
      </c>
      <c r="K773" s="264"/>
      <c r="L773" s="264"/>
      <c r="M773" s="158"/>
      <c r="N773" s="348"/>
    </row>
    <row r="774" spans="2:14" x14ac:dyDescent="0.15">
      <c r="B774" s="110">
        <v>770</v>
      </c>
      <c r="C774" s="171"/>
      <c r="D774" s="172"/>
      <c r="E774" s="173"/>
      <c r="F774" s="174"/>
      <c r="G774" s="148"/>
      <c r="H774" s="372"/>
      <c r="I774" s="264"/>
      <c r="J774" s="444" t="e">
        <f t="shared" si="17"/>
        <v>#DIV/0!</v>
      </c>
      <c r="K774" s="264"/>
      <c r="L774" s="264"/>
      <c r="M774" s="158"/>
      <c r="N774" s="348"/>
    </row>
    <row r="775" spans="2:14" x14ac:dyDescent="0.15">
      <c r="B775" s="110">
        <v>771</v>
      </c>
      <c r="C775" s="171"/>
      <c r="D775" s="172"/>
      <c r="E775" s="173"/>
      <c r="F775" s="174"/>
      <c r="G775" s="148"/>
      <c r="H775" s="372"/>
      <c r="I775" s="264"/>
      <c r="J775" s="444" t="e">
        <f t="shared" si="17"/>
        <v>#DIV/0!</v>
      </c>
      <c r="K775" s="264"/>
      <c r="L775" s="264"/>
      <c r="M775" s="158"/>
      <c r="N775" s="348"/>
    </row>
    <row r="776" spans="2:14" x14ac:dyDescent="0.15">
      <c r="B776" s="110">
        <v>772</v>
      </c>
      <c r="C776" s="171"/>
      <c r="D776" s="172"/>
      <c r="E776" s="173"/>
      <c r="F776" s="174"/>
      <c r="G776" s="148"/>
      <c r="H776" s="372"/>
      <c r="I776" s="264"/>
      <c r="J776" s="444" t="e">
        <f t="shared" si="17"/>
        <v>#DIV/0!</v>
      </c>
      <c r="K776" s="264"/>
      <c r="L776" s="264"/>
      <c r="M776" s="158"/>
      <c r="N776" s="348"/>
    </row>
    <row r="777" spans="2:14" x14ac:dyDescent="0.15">
      <c r="B777" s="110">
        <v>773</v>
      </c>
      <c r="C777" s="171"/>
      <c r="D777" s="172"/>
      <c r="E777" s="173"/>
      <c r="F777" s="174"/>
      <c r="G777" s="148"/>
      <c r="H777" s="372"/>
      <c r="I777" s="264"/>
      <c r="J777" s="444" t="e">
        <f t="shared" si="17"/>
        <v>#DIV/0!</v>
      </c>
      <c r="K777" s="264"/>
      <c r="L777" s="264"/>
      <c r="M777" s="158"/>
      <c r="N777" s="348"/>
    </row>
    <row r="778" spans="2:14" x14ac:dyDescent="0.15">
      <c r="B778" s="110">
        <v>774</v>
      </c>
      <c r="C778" s="171"/>
      <c r="D778" s="172"/>
      <c r="E778" s="173"/>
      <c r="F778" s="174"/>
      <c r="G778" s="148"/>
      <c r="H778" s="372"/>
      <c r="I778" s="264"/>
      <c r="J778" s="444" t="e">
        <f t="shared" si="17"/>
        <v>#DIV/0!</v>
      </c>
      <c r="K778" s="264"/>
      <c r="L778" s="264"/>
      <c r="M778" s="158"/>
      <c r="N778" s="348"/>
    </row>
    <row r="779" spans="2:14" x14ac:dyDescent="0.15">
      <c r="B779" s="110">
        <v>775</v>
      </c>
      <c r="C779" s="171"/>
      <c r="D779" s="172"/>
      <c r="E779" s="173"/>
      <c r="F779" s="174"/>
      <c r="G779" s="148"/>
      <c r="H779" s="372"/>
      <c r="I779" s="264"/>
      <c r="J779" s="444" t="e">
        <f t="shared" si="17"/>
        <v>#DIV/0!</v>
      </c>
      <c r="K779" s="264"/>
      <c r="L779" s="264"/>
      <c r="M779" s="158"/>
      <c r="N779" s="348"/>
    </row>
    <row r="780" spans="2:14" x14ac:dyDescent="0.15">
      <c r="B780" s="110">
        <v>776</v>
      </c>
      <c r="C780" s="171"/>
      <c r="D780" s="172"/>
      <c r="E780" s="173"/>
      <c r="F780" s="174"/>
      <c r="G780" s="148"/>
      <c r="H780" s="372"/>
      <c r="I780" s="264"/>
      <c r="J780" s="444" t="e">
        <f t="shared" si="17"/>
        <v>#DIV/0!</v>
      </c>
      <c r="K780" s="264"/>
      <c r="L780" s="264"/>
      <c r="M780" s="158"/>
      <c r="N780" s="348"/>
    </row>
    <row r="781" spans="2:14" x14ac:dyDescent="0.15">
      <c r="B781" s="110">
        <v>777</v>
      </c>
      <c r="C781" s="171"/>
      <c r="D781" s="172"/>
      <c r="E781" s="173"/>
      <c r="F781" s="174"/>
      <c r="G781" s="148"/>
      <c r="H781" s="372"/>
      <c r="I781" s="264"/>
      <c r="J781" s="444" t="e">
        <f t="shared" si="17"/>
        <v>#DIV/0!</v>
      </c>
      <c r="K781" s="264"/>
      <c r="L781" s="264"/>
      <c r="M781" s="158"/>
      <c r="N781" s="348"/>
    </row>
    <row r="782" spans="2:14" x14ac:dyDescent="0.15">
      <c r="B782" s="110">
        <v>778</v>
      </c>
      <c r="C782" s="171"/>
      <c r="D782" s="172"/>
      <c r="E782" s="173"/>
      <c r="F782" s="174"/>
      <c r="G782" s="148"/>
      <c r="H782" s="372"/>
      <c r="I782" s="264"/>
      <c r="J782" s="444" t="e">
        <f t="shared" si="17"/>
        <v>#DIV/0!</v>
      </c>
      <c r="K782" s="264"/>
      <c r="L782" s="264"/>
      <c r="M782" s="158"/>
      <c r="N782" s="348"/>
    </row>
    <row r="783" spans="2:14" x14ac:dyDescent="0.15">
      <c r="B783" s="110">
        <v>779</v>
      </c>
      <c r="C783" s="171"/>
      <c r="D783" s="172"/>
      <c r="E783" s="173"/>
      <c r="F783" s="174"/>
      <c r="G783" s="148"/>
      <c r="H783" s="372"/>
      <c r="I783" s="264"/>
      <c r="J783" s="444" t="e">
        <f t="shared" si="17"/>
        <v>#DIV/0!</v>
      </c>
      <c r="K783" s="264"/>
      <c r="L783" s="264"/>
      <c r="M783" s="158"/>
      <c r="N783" s="348"/>
    </row>
    <row r="784" spans="2:14" x14ac:dyDescent="0.15">
      <c r="B784" s="110">
        <v>780</v>
      </c>
      <c r="C784" s="171"/>
      <c r="D784" s="172"/>
      <c r="E784" s="173"/>
      <c r="F784" s="174"/>
      <c r="G784" s="148"/>
      <c r="H784" s="372"/>
      <c r="I784" s="264"/>
      <c r="J784" s="444" t="e">
        <f t="shared" si="17"/>
        <v>#DIV/0!</v>
      </c>
      <c r="K784" s="264"/>
      <c r="L784" s="264"/>
      <c r="M784" s="158"/>
      <c r="N784" s="348"/>
    </row>
    <row r="785" spans="2:14" x14ac:dyDescent="0.15">
      <c r="B785" s="110">
        <v>781</v>
      </c>
      <c r="C785" s="171"/>
      <c r="D785" s="172"/>
      <c r="E785" s="173"/>
      <c r="F785" s="174"/>
      <c r="G785" s="148"/>
      <c r="H785" s="372"/>
      <c r="I785" s="264"/>
      <c r="J785" s="444" t="e">
        <f t="shared" si="17"/>
        <v>#DIV/0!</v>
      </c>
      <c r="K785" s="264"/>
      <c r="L785" s="264"/>
      <c r="M785" s="158"/>
      <c r="N785" s="348"/>
    </row>
    <row r="786" spans="2:14" x14ac:dyDescent="0.15">
      <c r="B786" s="110">
        <v>782</v>
      </c>
      <c r="C786" s="171"/>
      <c r="D786" s="172"/>
      <c r="E786" s="173"/>
      <c r="F786" s="174"/>
      <c r="G786" s="148"/>
      <c r="H786" s="372"/>
      <c r="I786" s="264"/>
      <c r="J786" s="444" t="e">
        <f t="shared" si="17"/>
        <v>#DIV/0!</v>
      </c>
      <c r="K786" s="264"/>
      <c r="L786" s="264"/>
      <c r="M786" s="158"/>
      <c r="N786" s="348"/>
    </row>
    <row r="787" spans="2:14" x14ac:dyDescent="0.15">
      <c r="B787" s="110">
        <v>783</v>
      </c>
      <c r="C787" s="171"/>
      <c r="D787" s="172"/>
      <c r="E787" s="173"/>
      <c r="F787" s="174"/>
      <c r="G787" s="148"/>
      <c r="H787" s="372"/>
      <c r="I787" s="264"/>
      <c r="J787" s="444" t="e">
        <f t="shared" si="17"/>
        <v>#DIV/0!</v>
      </c>
      <c r="K787" s="264"/>
      <c r="L787" s="264"/>
      <c r="M787" s="158"/>
      <c r="N787" s="348"/>
    </row>
    <row r="788" spans="2:14" x14ac:dyDescent="0.15">
      <c r="B788" s="110">
        <v>784</v>
      </c>
      <c r="C788" s="171"/>
      <c r="D788" s="172"/>
      <c r="E788" s="173"/>
      <c r="F788" s="174"/>
      <c r="G788" s="148"/>
      <c r="H788" s="372"/>
      <c r="I788" s="264"/>
      <c r="J788" s="444" t="e">
        <f t="shared" si="17"/>
        <v>#DIV/0!</v>
      </c>
      <c r="K788" s="264"/>
      <c r="L788" s="264"/>
      <c r="M788" s="158"/>
      <c r="N788" s="348"/>
    </row>
    <row r="789" spans="2:14" x14ac:dyDescent="0.15">
      <c r="B789" s="110">
        <v>785</v>
      </c>
      <c r="C789" s="171"/>
      <c r="D789" s="172"/>
      <c r="E789" s="173"/>
      <c r="F789" s="174"/>
      <c r="G789" s="148"/>
      <c r="H789" s="372"/>
      <c r="I789" s="264"/>
      <c r="J789" s="444" t="e">
        <f t="shared" si="17"/>
        <v>#DIV/0!</v>
      </c>
      <c r="K789" s="264"/>
      <c r="L789" s="264"/>
      <c r="M789" s="158"/>
      <c r="N789" s="348"/>
    </row>
    <row r="790" spans="2:14" x14ac:dyDescent="0.15">
      <c r="B790" s="110">
        <v>786</v>
      </c>
      <c r="C790" s="171"/>
      <c r="D790" s="172"/>
      <c r="E790" s="173"/>
      <c r="F790" s="174"/>
      <c r="G790" s="148"/>
      <c r="H790" s="372"/>
      <c r="I790" s="264"/>
      <c r="J790" s="444" t="e">
        <f t="shared" si="17"/>
        <v>#DIV/0!</v>
      </c>
      <c r="K790" s="264"/>
      <c r="L790" s="264"/>
      <c r="M790" s="158"/>
      <c r="N790" s="348"/>
    </row>
    <row r="791" spans="2:14" x14ac:dyDescent="0.15">
      <c r="B791" s="110">
        <v>787</v>
      </c>
      <c r="C791" s="171"/>
      <c r="D791" s="172"/>
      <c r="E791" s="173"/>
      <c r="F791" s="174"/>
      <c r="G791" s="148"/>
      <c r="H791" s="372"/>
      <c r="I791" s="264"/>
      <c r="J791" s="444" t="e">
        <f t="shared" si="17"/>
        <v>#DIV/0!</v>
      </c>
      <c r="K791" s="264"/>
      <c r="L791" s="264"/>
      <c r="M791" s="158"/>
      <c r="N791" s="348"/>
    </row>
    <row r="792" spans="2:14" x14ac:dyDescent="0.15">
      <c r="B792" s="110">
        <v>788</v>
      </c>
      <c r="C792" s="171"/>
      <c r="D792" s="172"/>
      <c r="E792" s="173"/>
      <c r="F792" s="174"/>
      <c r="G792" s="148"/>
      <c r="H792" s="372"/>
      <c r="I792" s="264"/>
      <c r="J792" s="444" t="e">
        <f t="shared" si="17"/>
        <v>#DIV/0!</v>
      </c>
      <c r="K792" s="264"/>
      <c r="L792" s="264"/>
      <c r="M792" s="158"/>
      <c r="N792" s="348"/>
    </row>
    <row r="793" spans="2:14" x14ac:dyDescent="0.15">
      <c r="B793" s="110">
        <v>789</v>
      </c>
      <c r="C793" s="171"/>
      <c r="D793" s="172"/>
      <c r="E793" s="173"/>
      <c r="F793" s="174"/>
      <c r="G793" s="148"/>
      <c r="H793" s="372"/>
      <c r="I793" s="264"/>
      <c r="J793" s="444" t="e">
        <f t="shared" si="17"/>
        <v>#DIV/0!</v>
      </c>
      <c r="K793" s="264"/>
      <c r="L793" s="264"/>
      <c r="M793" s="158"/>
      <c r="N793" s="348"/>
    </row>
    <row r="794" spans="2:14" x14ac:dyDescent="0.15">
      <c r="B794" s="110">
        <v>790</v>
      </c>
      <c r="C794" s="171"/>
      <c r="D794" s="172"/>
      <c r="E794" s="173"/>
      <c r="F794" s="174"/>
      <c r="G794" s="148"/>
      <c r="H794" s="372"/>
      <c r="I794" s="264"/>
      <c r="J794" s="444" t="e">
        <f t="shared" si="17"/>
        <v>#DIV/0!</v>
      </c>
      <c r="K794" s="264"/>
      <c r="L794" s="264"/>
      <c r="M794" s="158"/>
      <c r="N794" s="348"/>
    </row>
    <row r="795" spans="2:14" x14ac:dyDescent="0.15">
      <c r="B795" s="110">
        <v>791</v>
      </c>
      <c r="C795" s="171"/>
      <c r="D795" s="172"/>
      <c r="E795" s="173"/>
      <c r="F795" s="174"/>
      <c r="G795" s="148"/>
      <c r="H795" s="372"/>
      <c r="I795" s="264"/>
      <c r="J795" s="444" t="e">
        <f t="shared" si="17"/>
        <v>#DIV/0!</v>
      </c>
      <c r="K795" s="264"/>
      <c r="L795" s="264"/>
      <c r="M795" s="158"/>
      <c r="N795" s="348"/>
    </row>
    <row r="796" spans="2:14" x14ac:dyDescent="0.15">
      <c r="B796" s="110">
        <v>792</v>
      </c>
      <c r="C796" s="171"/>
      <c r="D796" s="172"/>
      <c r="E796" s="173"/>
      <c r="F796" s="174"/>
      <c r="G796" s="148"/>
      <c r="H796" s="372"/>
      <c r="I796" s="264"/>
      <c r="J796" s="444" t="e">
        <f t="shared" si="17"/>
        <v>#DIV/0!</v>
      </c>
      <c r="K796" s="264"/>
      <c r="L796" s="264"/>
      <c r="M796" s="158"/>
      <c r="N796" s="348"/>
    </row>
    <row r="797" spans="2:14" x14ac:dyDescent="0.15">
      <c r="B797" s="110">
        <v>793</v>
      </c>
      <c r="C797" s="171"/>
      <c r="D797" s="172"/>
      <c r="E797" s="173"/>
      <c r="F797" s="174"/>
      <c r="G797" s="148"/>
      <c r="H797" s="372"/>
      <c r="I797" s="264"/>
      <c r="J797" s="444" t="e">
        <f t="shared" si="17"/>
        <v>#DIV/0!</v>
      </c>
      <c r="K797" s="264"/>
      <c r="L797" s="264"/>
      <c r="M797" s="158"/>
      <c r="N797" s="348"/>
    </row>
    <row r="798" spans="2:14" x14ac:dyDescent="0.15">
      <c r="B798" s="110">
        <v>794</v>
      </c>
      <c r="C798" s="171"/>
      <c r="D798" s="172"/>
      <c r="E798" s="173"/>
      <c r="F798" s="174"/>
      <c r="G798" s="148"/>
      <c r="H798" s="372"/>
      <c r="I798" s="264"/>
      <c r="J798" s="444" t="e">
        <f t="shared" si="17"/>
        <v>#DIV/0!</v>
      </c>
      <c r="K798" s="264"/>
      <c r="L798" s="264"/>
      <c r="M798" s="158"/>
      <c r="N798" s="348"/>
    </row>
    <row r="799" spans="2:14" x14ac:dyDescent="0.15">
      <c r="B799" s="110">
        <v>795</v>
      </c>
      <c r="C799" s="171"/>
      <c r="D799" s="172"/>
      <c r="E799" s="173"/>
      <c r="F799" s="174"/>
      <c r="G799" s="148"/>
      <c r="H799" s="372"/>
      <c r="I799" s="264"/>
      <c r="J799" s="444" t="e">
        <f t="shared" si="17"/>
        <v>#DIV/0!</v>
      </c>
      <c r="K799" s="264"/>
      <c r="L799" s="264"/>
      <c r="M799" s="158"/>
      <c r="N799" s="348"/>
    </row>
    <row r="800" spans="2:14" x14ac:dyDescent="0.15">
      <c r="B800" s="110">
        <v>796</v>
      </c>
      <c r="C800" s="171"/>
      <c r="D800" s="172"/>
      <c r="E800" s="173"/>
      <c r="F800" s="174"/>
      <c r="G800" s="148"/>
      <c r="H800" s="372"/>
      <c r="I800" s="264"/>
      <c r="J800" s="444" t="e">
        <f t="shared" si="17"/>
        <v>#DIV/0!</v>
      </c>
      <c r="K800" s="264"/>
      <c r="L800" s="264"/>
      <c r="M800" s="158"/>
      <c r="N800" s="348"/>
    </row>
    <row r="801" spans="2:14" x14ac:dyDescent="0.15">
      <c r="B801" s="110">
        <v>797</v>
      </c>
      <c r="C801" s="171"/>
      <c r="D801" s="172"/>
      <c r="E801" s="173"/>
      <c r="F801" s="174"/>
      <c r="G801" s="148"/>
      <c r="H801" s="372"/>
      <c r="I801" s="264"/>
      <c r="J801" s="444" t="e">
        <f t="shared" ref="J801:J864" si="18">3600/K801*E801</f>
        <v>#DIV/0!</v>
      </c>
      <c r="K801" s="264"/>
      <c r="L801" s="264"/>
      <c r="M801" s="158"/>
      <c r="N801" s="348"/>
    </row>
    <row r="802" spans="2:14" x14ac:dyDescent="0.15">
      <c r="B802" s="110">
        <v>798</v>
      </c>
      <c r="C802" s="171"/>
      <c r="D802" s="172"/>
      <c r="E802" s="173"/>
      <c r="F802" s="174"/>
      <c r="G802" s="148"/>
      <c r="H802" s="372"/>
      <c r="I802" s="264"/>
      <c r="J802" s="444" t="e">
        <f t="shared" si="18"/>
        <v>#DIV/0!</v>
      </c>
      <c r="K802" s="264"/>
      <c r="L802" s="264"/>
      <c r="M802" s="158"/>
      <c r="N802" s="348"/>
    </row>
    <row r="803" spans="2:14" x14ac:dyDescent="0.15">
      <c r="B803" s="110">
        <v>799</v>
      </c>
      <c r="C803" s="171"/>
      <c r="D803" s="172"/>
      <c r="E803" s="173"/>
      <c r="F803" s="174"/>
      <c r="G803" s="148"/>
      <c r="H803" s="372"/>
      <c r="I803" s="264"/>
      <c r="J803" s="444" t="e">
        <f t="shared" si="18"/>
        <v>#DIV/0!</v>
      </c>
      <c r="K803" s="264"/>
      <c r="L803" s="264"/>
      <c r="M803" s="158"/>
      <c r="N803" s="348"/>
    </row>
    <row r="804" spans="2:14" x14ac:dyDescent="0.15">
      <c r="B804" s="110">
        <v>800</v>
      </c>
      <c r="C804" s="171"/>
      <c r="D804" s="172"/>
      <c r="E804" s="173"/>
      <c r="F804" s="174"/>
      <c r="G804" s="148"/>
      <c r="H804" s="372"/>
      <c r="I804" s="264"/>
      <c r="J804" s="444" t="e">
        <f t="shared" si="18"/>
        <v>#DIV/0!</v>
      </c>
      <c r="K804" s="264"/>
      <c r="L804" s="264"/>
      <c r="M804" s="158"/>
      <c r="N804" s="348"/>
    </row>
    <row r="805" spans="2:14" x14ac:dyDescent="0.15">
      <c r="B805" s="110">
        <v>801</v>
      </c>
      <c r="C805" s="171"/>
      <c r="D805" s="172"/>
      <c r="E805" s="173"/>
      <c r="F805" s="174"/>
      <c r="G805" s="148"/>
      <c r="H805" s="372"/>
      <c r="I805" s="264"/>
      <c r="J805" s="444" t="e">
        <f t="shared" si="18"/>
        <v>#DIV/0!</v>
      </c>
      <c r="K805" s="264"/>
      <c r="L805" s="264"/>
      <c r="M805" s="158"/>
      <c r="N805" s="348"/>
    </row>
    <row r="806" spans="2:14" x14ac:dyDescent="0.15">
      <c r="B806" s="110">
        <v>802</v>
      </c>
      <c r="C806" s="171"/>
      <c r="D806" s="172"/>
      <c r="E806" s="173"/>
      <c r="F806" s="174"/>
      <c r="G806" s="148"/>
      <c r="H806" s="372"/>
      <c r="I806" s="264"/>
      <c r="J806" s="444" t="e">
        <f t="shared" si="18"/>
        <v>#DIV/0!</v>
      </c>
      <c r="K806" s="264"/>
      <c r="L806" s="264"/>
      <c r="M806" s="158"/>
      <c r="N806" s="348"/>
    </row>
    <row r="807" spans="2:14" x14ac:dyDescent="0.15">
      <c r="B807" s="110">
        <v>803</v>
      </c>
      <c r="C807" s="171"/>
      <c r="D807" s="172"/>
      <c r="E807" s="173"/>
      <c r="F807" s="174"/>
      <c r="G807" s="148"/>
      <c r="H807" s="372"/>
      <c r="I807" s="264"/>
      <c r="J807" s="444" t="e">
        <f t="shared" si="18"/>
        <v>#DIV/0!</v>
      </c>
      <c r="K807" s="264"/>
      <c r="L807" s="264"/>
      <c r="M807" s="158"/>
      <c r="N807" s="348"/>
    </row>
    <row r="808" spans="2:14" x14ac:dyDescent="0.15">
      <c r="B808" s="110">
        <v>804</v>
      </c>
      <c r="C808" s="171"/>
      <c r="D808" s="172"/>
      <c r="E808" s="173"/>
      <c r="F808" s="174"/>
      <c r="G808" s="148"/>
      <c r="H808" s="372"/>
      <c r="I808" s="264"/>
      <c r="J808" s="444" t="e">
        <f t="shared" si="18"/>
        <v>#DIV/0!</v>
      </c>
      <c r="K808" s="264"/>
      <c r="L808" s="264"/>
      <c r="M808" s="158"/>
      <c r="N808" s="348"/>
    </row>
    <row r="809" spans="2:14" x14ac:dyDescent="0.15">
      <c r="B809" s="110">
        <v>805</v>
      </c>
      <c r="C809" s="171"/>
      <c r="D809" s="172"/>
      <c r="E809" s="173"/>
      <c r="F809" s="174"/>
      <c r="G809" s="148"/>
      <c r="H809" s="372"/>
      <c r="I809" s="264"/>
      <c r="J809" s="444" t="e">
        <f t="shared" si="18"/>
        <v>#DIV/0!</v>
      </c>
      <c r="K809" s="264"/>
      <c r="L809" s="264"/>
      <c r="M809" s="158"/>
      <c r="N809" s="348"/>
    </row>
    <row r="810" spans="2:14" x14ac:dyDescent="0.15">
      <c r="B810" s="110">
        <v>806</v>
      </c>
      <c r="C810" s="171"/>
      <c r="D810" s="172"/>
      <c r="E810" s="173"/>
      <c r="F810" s="174"/>
      <c r="G810" s="148"/>
      <c r="H810" s="372"/>
      <c r="I810" s="264"/>
      <c r="J810" s="444" t="e">
        <f t="shared" si="18"/>
        <v>#DIV/0!</v>
      </c>
      <c r="K810" s="264"/>
      <c r="L810" s="264"/>
      <c r="M810" s="158"/>
      <c r="N810" s="348"/>
    </row>
    <row r="811" spans="2:14" x14ac:dyDescent="0.15">
      <c r="B811" s="110">
        <v>807</v>
      </c>
      <c r="C811" s="171"/>
      <c r="D811" s="172"/>
      <c r="E811" s="173"/>
      <c r="F811" s="174"/>
      <c r="G811" s="148"/>
      <c r="H811" s="372"/>
      <c r="I811" s="264"/>
      <c r="J811" s="444" t="e">
        <f t="shared" si="18"/>
        <v>#DIV/0!</v>
      </c>
      <c r="K811" s="264"/>
      <c r="L811" s="264"/>
      <c r="M811" s="158"/>
      <c r="N811" s="348"/>
    </row>
    <row r="812" spans="2:14" x14ac:dyDescent="0.15">
      <c r="B812" s="110">
        <v>808</v>
      </c>
      <c r="C812" s="171"/>
      <c r="D812" s="172"/>
      <c r="E812" s="173"/>
      <c r="F812" s="174"/>
      <c r="G812" s="148"/>
      <c r="H812" s="372"/>
      <c r="I812" s="264"/>
      <c r="J812" s="444" t="e">
        <f t="shared" si="18"/>
        <v>#DIV/0!</v>
      </c>
      <c r="K812" s="264"/>
      <c r="L812" s="264"/>
      <c r="M812" s="158"/>
      <c r="N812" s="348"/>
    </row>
    <row r="813" spans="2:14" x14ac:dyDescent="0.15">
      <c r="B813" s="110">
        <v>809</v>
      </c>
      <c r="C813" s="171"/>
      <c r="D813" s="172"/>
      <c r="E813" s="173"/>
      <c r="F813" s="174"/>
      <c r="G813" s="148"/>
      <c r="H813" s="372"/>
      <c r="I813" s="264"/>
      <c r="J813" s="444" t="e">
        <f t="shared" si="18"/>
        <v>#DIV/0!</v>
      </c>
      <c r="K813" s="264"/>
      <c r="L813" s="264"/>
      <c r="M813" s="158"/>
      <c r="N813" s="348"/>
    </row>
    <row r="814" spans="2:14" x14ac:dyDescent="0.15">
      <c r="B814" s="110">
        <v>810</v>
      </c>
      <c r="C814" s="171"/>
      <c r="D814" s="172"/>
      <c r="E814" s="173"/>
      <c r="F814" s="174"/>
      <c r="G814" s="148"/>
      <c r="H814" s="372"/>
      <c r="I814" s="264"/>
      <c r="J814" s="444" t="e">
        <f t="shared" si="18"/>
        <v>#DIV/0!</v>
      </c>
      <c r="K814" s="264"/>
      <c r="L814" s="264"/>
      <c r="M814" s="158"/>
      <c r="N814" s="348"/>
    </row>
    <row r="815" spans="2:14" x14ac:dyDescent="0.15">
      <c r="B815" s="110">
        <v>811</v>
      </c>
      <c r="C815" s="171"/>
      <c r="D815" s="172"/>
      <c r="E815" s="173"/>
      <c r="F815" s="174"/>
      <c r="G815" s="148"/>
      <c r="H815" s="372"/>
      <c r="I815" s="264"/>
      <c r="J815" s="444" t="e">
        <f t="shared" si="18"/>
        <v>#DIV/0!</v>
      </c>
      <c r="K815" s="264"/>
      <c r="L815" s="264"/>
      <c r="M815" s="158"/>
      <c r="N815" s="348"/>
    </row>
    <row r="816" spans="2:14" x14ac:dyDescent="0.15">
      <c r="B816" s="110">
        <v>812</v>
      </c>
      <c r="C816" s="171"/>
      <c r="D816" s="172"/>
      <c r="E816" s="173"/>
      <c r="F816" s="174"/>
      <c r="G816" s="148"/>
      <c r="H816" s="372"/>
      <c r="I816" s="264"/>
      <c r="J816" s="444" t="e">
        <f t="shared" si="18"/>
        <v>#DIV/0!</v>
      </c>
      <c r="K816" s="264"/>
      <c r="L816" s="264"/>
      <c r="M816" s="158"/>
      <c r="N816" s="348"/>
    </row>
    <row r="817" spans="2:14" x14ac:dyDescent="0.15">
      <c r="B817" s="110">
        <v>813</v>
      </c>
      <c r="C817" s="171"/>
      <c r="D817" s="172"/>
      <c r="E817" s="173"/>
      <c r="F817" s="174"/>
      <c r="G817" s="148"/>
      <c r="H817" s="372"/>
      <c r="I817" s="264"/>
      <c r="J817" s="444" t="e">
        <f t="shared" si="18"/>
        <v>#DIV/0!</v>
      </c>
      <c r="K817" s="264"/>
      <c r="L817" s="264"/>
      <c r="M817" s="158"/>
      <c r="N817" s="348"/>
    </row>
    <row r="818" spans="2:14" x14ac:dyDescent="0.15">
      <c r="B818" s="110">
        <v>814</v>
      </c>
      <c r="C818" s="171"/>
      <c r="D818" s="172"/>
      <c r="E818" s="173"/>
      <c r="F818" s="174"/>
      <c r="G818" s="148"/>
      <c r="H818" s="372"/>
      <c r="I818" s="264"/>
      <c r="J818" s="444" t="e">
        <f t="shared" si="18"/>
        <v>#DIV/0!</v>
      </c>
      <c r="K818" s="264"/>
      <c r="L818" s="264"/>
      <c r="M818" s="158"/>
      <c r="N818" s="348"/>
    </row>
    <row r="819" spans="2:14" x14ac:dyDescent="0.15">
      <c r="B819" s="110">
        <v>815</v>
      </c>
      <c r="C819" s="171"/>
      <c r="D819" s="172"/>
      <c r="E819" s="173"/>
      <c r="F819" s="174"/>
      <c r="G819" s="148"/>
      <c r="H819" s="372"/>
      <c r="I819" s="264"/>
      <c r="J819" s="444" t="e">
        <f t="shared" si="18"/>
        <v>#DIV/0!</v>
      </c>
      <c r="K819" s="264"/>
      <c r="L819" s="264"/>
      <c r="M819" s="158"/>
      <c r="N819" s="348"/>
    </row>
    <row r="820" spans="2:14" x14ac:dyDescent="0.15">
      <c r="B820" s="110">
        <v>816</v>
      </c>
      <c r="C820" s="171"/>
      <c r="D820" s="172"/>
      <c r="E820" s="173"/>
      <c r="F820" s="174"/>
      <c r="G820" s="148"/>
      <c r="H820" s="372"/>
      <c r="I820" s="264"/>
      <c r="J820" s="444" t="e">
        <f t="shared" si="18"/>
        <v>#DIV/0!</v>
      </c>
      <c r="K820" s="264"/>
      <c r="L820" s="264"/>
      <c r="M820" s="158"/>
      <c r="N820" s="348"/>
    </row>
    <row r="821" spans="2:14" x14ac:dyDescent="0.15">
      <c r="B821" s="110">
        <v>817</v>
      </c>
      <c r="C821" s="171"/>
      <c r="D821" s="172"/>
      <c r="E821" s="173"/>
      <c r="F821" s="174"/>
      <c r="G821" s="148"/>
      <c r="H821" s="372"/>
      <c r="I821" s="264"/>
      <c r="J821" s="444" t="e">
        <f t="shared" si="18"/>
        <v>#DIV/0!</v>
      </c>
      <c r="K821" s="264"/>
      <c r="L821" s="264"/>
      <c r="M821" s="158"/>
      <c r="N821" s="348"/>
    </row>
    <row r="822" spans="2:14" x14ac:dyDescent="0.15">
      <c r="B822" s="110">
        <v>818</v>
      </c>
      <c r="C822" s="171"/>
      <c r="D822" s="172"/>
      <c r="E822" s="173"/>
      <c r="F822" s="174"/>
      <c r="G822" s="148"/>
      <c r="H822" s="372"/>
      <c r="I822" s="264"/>
      <c r="J822" s="444" t="e">
        <f t="shared" si="18"/>
        <v>#DIV/0!</v>
      </c>
      <c r="K822" s="264"/>
      <c r="L822" s="264"/>
      <c r="M822" s="158"/>
      <c r="N822" s="348"/>
    </row>
    <row r="823" spans="2:14" x14ac:dyDescent="0.15">
      <c r="B823" s="110">
        <v>819</v>
      </c>
      <c r="C823" s="171"/>
      <c r="D823" s="172"/>
      <c r="E823" s="173"/>
      <c r="F823" s="174"/>
      <c r="G823" s="148"/>
      <c r="H823" s="372"/>
      <c r="I823" s="264"/>
      <c r="J823" s="444" t="e">
        <f t="shared" si="18"/>
        <v>#DIV/0!</v>
      </c>
      <c r="K823" s="264"/>
      <c r="L823" s="264"/>
      <c r="M823" s="158"/>
      <c r="N823" s="348"/>
    </row>
    <row r="824" spans="2:14" x14ac:dyDescent="0.15">
      <c r="B824" s="110">
        <v>820</v>
      </c>
      <c r="C824" s="171"/>
      <c r="D824" s="172"/>
      <c r="E824" s="173"/>
      <c r="F824" s="174"/>
      <c r="G824" s="148"/>
      <c r="H824" s="372"/>
      <c r="I824" s="264"/>
      <c r="J824" s="444" t="e">
        <f t="shared" si="18"/>
        <v>#DIV/0!</v>
      </c>
      <c r="K824" s="264"/>
      <c r="L824" s="264"/>
      <c r="M824" s="158"/>
      <c r="N824" s="348"/>
    </row>
    <row r="825" spans="2:14" x14ac:dyDescent="0.15">
      <c r="B825" s="110">
        <v>821</v>
      </c>
      <c r="C825" s="171"/>
      <c r="D825" s="172"/>
      <c r="E825" s="173"/>
      <c r="F825" s="174"/>
      <c r="G825" s="148"/>
      <c r="H825" s="372"/>
      <c r="I825" s="264"/>
      <c r="J825" s="444" t="e">
        <f t="shared" si="18"/>
        <v>#DIV/0!</v>
      </c>
      <c r="K825" s="264"/>
      <c r="L825" s="264"/>
      <c r="M825" s="158"/>
      <c r="N825" s="348"/>
    </row>
    <row r="826" spans="2:14" x14ac:dyDescent="0.15">
      <c r="B826" s="110">
        <v>822</v>
      </c>
      <c r="C826" s="171"/>
      <c r="D826" s="172"/>
      <c r="E826" s="173"/>
      <c r="F826" s="174"/>
      <c r="G826" s="148"/>
      <c r="H826" s="372"/>
      <c r="I826" s="264"/>
      <c r="J826" s="444" t="e">
        <f t="shared" si="18"/>
        <v>#DIV/0!</v>
      </c>
      <c r="K826" s="264"/>
      <c r="L826" s="264"/>
      <c r="M826" s="158"/>
      <c r="N826" s="348"/>
    </row>
    <row r="827" spans="2:14" x14ac:dyDescent="0.15">
      <c r="B827" s="110">
        <v>823</v>
      </c>
      <c r="C827" s="171"/>
      <c r="D827" s="172"/>
      <c r="E827" s="173"/>
      <c r="F827" s="174"/>
      <c r="G827" s="148"/>
      <c r="H827" s="372"/>
      <c r="I827" s="264"/>
      <c r="J827" s="444" t="e">
        <f t="shared" si="18"/>
        <v>#DIV/0!</v>
      </c>
      <c r="K827" s="264"/>
      <c r="L827" s="264"/>
      <c r="M827" s="158"/>
      <c r="N827" s="348"/>
    </row>
    <row r="828" spans="2:14" x14ac:dyDescent="0.15">
      <c r="B828" s="110">
        <v>824</v>
      </c>
      <c r="C828" s="171"/>
      <c r="D828" s="172"/>
      <c r="E828" s="173"/>
      <c r="F828" s="174"/>
      <c r="G828" s="148"/>
      <c r="H828" s="372"/>
      <c r="I828" s="264"/>
      <c r="J828" s="444" t="e">
        <f t="shared" si="18"/>
        <v>#DIV/0!</v>
      </c>
      <c r="K828" s="264"/>
      <c r="L828" s="264"/>
      <c r="M828" s="158"/>
      <c r="N828" s="348"/>
    </row>
    <row r="829" spans="2:14" x14ac:dyDescent="0.15">
      <c r="B829" s="110">
        <v>825</v>
      </c>
      <c r="C829" s="171"/>
      <c r="D829" s="172"/>
      <c r="E829" s="173"/>
      <c r="F829" s="174"/>
      <c r="G829" s="148"/>
      <c r="H829" s="372"/>
      <c r="I829" s="264"/>
      <c r="J829" s="444" t="e">
        <f t="shared" si="18"/>
        <v>#DIV/0!</v>
      </c>
      <c r="K829" s="264"/>
      <c r="L829" s="264"/>
      <c r="M829" s="158"/>
      <c r="N829" s="348"/>
    </row>
    <row r="830" spans="2:14" x14ac:dyDescent="0.15">
      <c r="B830" s="110">
        <v>826</v>
      </c>
      <c r="C830" s="171"/>
      <c r="D830" s="172"/>
      <c r="E830" s="173"/>
      <c r="F830" s="174"/>
      <c r="G830" s="148"/>
      <c r="H830" s="372"/>
      <c r="I830" s="264"/>
      <c r="J830" s="444" t="e">
        <f t="shared" si="18"/>
        <v>#DIV/0!</v>
      </c>
      <c r="K830" s="264"/>
      <c r="L830" s="264"/>
      <c r="M830" s="158"/>
      <c r="N830" s="348"/>
    </row>
    <row r="831" spans="2:14" x14ac:dyDescent="0.15">
      <c r="B831" s="110">
        <v>827</v>
      </c>
      <c r="C831" s="171"/>
      <c r="D831" s="172"/>
      <c r="E831" s="173"/>
      <c r="F831" s="174"/>
      <c r="G831" s="148"/>
      <c r="H831" s="372"/>
      <c r="I831" s="264"/>
      <c r="J831" s="444" t="e">
        <f t="shared" si="18"/>
        <v>#DIV/0!</v>
      </c>
      <c r="K831" s="264"/>
      <c r="L831" s="264"/>
      <c r="M831" s="158"/>
      <c r="N831" s="348"/>
    </row>
    <row r="832" spans="2:14" x14ac:dyDescent="0.15">
      <c r="B832" s="110">
        <v>828</v>
      </c>
      <c r="C832" s="171"/>
      <c r="D832" s="172"/>
      <c r="E832" s="173"/>
      <c r="F832" s="174"/>
      <c r="G832" s="148"/>
      <c r="H832" s="372"/>
      <c r="I832" s="264"/>
      <c r="J832" s="444" t="e">
        <f t="shared" si="18"/>
        <v>#DIV/0!</v>
      </c>
      <c r="K832" s="264"/>
      <c r="L832" s="264"/>
      <c r="M832" s="158"/>
      <c r="N832" s="348"/>
    </row>
    <row r="833" spans="2:14" x14ac:dyDescent="0.15">
      <c r="B833" s="110">
        <v>829</v>
      </c>
      <c r="C833" s="171"/>
      <c r="D833" s="172"/>
      <c r="E833" s="173"/>
      <c r="F833" s="174"/>
      <c r="G833" s="148"/>
      <c r="H833" s="372"/>
      <c r="I833" s="264"/>
      <c r="J833" s="444" t="e">
        <f t="shared" si="18"/>
        <v>#DIV/0!</v>
      </c>
      <c r="K833" s="264"/>
      <c r="L833" s="264"/>
      <c r="M833" s="158"/>
      <c r="N833" s="348"/>
    </row>
    <row r="834" spans="2:14" x14ac:dyDescent="0.15">
      <c r="B834" s="110">
        <v>830</v>
      </c>
      <c r="C834" s="171"/>
      <c r="D834" s="172"/>
      <c r="E834" s="173"/>
      <c r="F834" s="174"/>
      <c r="G834" s="148"/>
      <c r="H834" s="372"/>
      <c r="I834" s="264"/>
      <c r="J834" s="444" t="e">
        <f t="shared" si="18"/>
        <v>#DIV/0!</v>
      </c>
      <c r="K834" s="264"/>
      <c r="L834" s="264"/>
      <c r="M834" s="158"/>
      <c r="N834" s="348"/>
    </row>
    <row r="835" spans="2:14" x14ac:dyDescent="0.15">
      <c r="B835" s="110">
        <v>831</v>
      </c>
      <c r="C835" s="171"/>
      <c r="D835" s="172"/>
      <c r="E835" s="173"/>
      <c r="F835" s="174"/>
      <c r="G835" s="148"/>
      <c r="H835" s="372"/>
      <c r="I835" s="264"/>
      <c r="J835" s="444" t="e">
        <f t="shared" si="18"/>
        <v>#DIV/0!</v>
      </c>
      <c r="K835" s="264"/>
      <c r="L835" s="264"/>
      <c r="M835" s="158"/>
      <c r="N835" s="348"/>
    </row>
    <row r="836" spans="2:14" x14ac:dyDescent="0.15">
      <c r="B836" s="110">
        <v>832</v>
      </c>
      <c r="C836" s="171"/>
      <c r="D836" s="172"/>
      <c r="E836" s="173"/>
      <c r="F836" s="174"/>
      <c r="G836" s="148"/>
      <c r="H836" s="372"/>
      <c r="I836" s="264"/>
      <c r="J836" s="444" t="e">
        <f t="shared" si="18"/>
        <v>#DIV/0!</v>
      </c>
      <c r="K836" s="264"/>
      <c r="L836" s="264"/>
      <c r="M836" s="158"/>
      <c r="N836" s="348"/>
    </row>
    <row r="837" spans="2:14" x14ac:dyDescent="0.15">
      <c r="B837" s="110">
        <v>833</v>
      </c>
      <c r="C837" s="171"/>
      <c r="D837" s="172"/>
      <c r="E837" s="173"/>
      <c r="F837" s="174"/>
      <c r="G837" s="148"/>
      <c r="H837" s="372"/>
      <c r="I837" s="264"/>
      <c r="J837" s="444" t="e">
        <f t="shared" si="18"/>
        <v>#DIV/0!</v>
      </c>
      <c r="K837" s="264"/>
      <c r="L837" s="264"/>
      <c r="M837" s="158"/>
      <c r="N837" s="348"/>
    </row>
    <row r="838" spans="2:14" x14ac:dyDescent="0.15">
      <c r="B838" s="110">
        <v>834</v>
      </c>
      <c r="C838" s="171"/>
      <c r="D838" s="172"/>
      <c r="E838" s="173"/>
      <c r="F838" s="174"/>
      <c r="G838" s="148"/>
      <c r="H838" s="372"/>
      <c r="I838" s="264"/>
      <c r="J838" s="444" t="e">
        <f t="shared" si="18"/>
        <v>#DIV/0!</v>
      </c>
      <c r="K838" s="264"/>
      <c r="L838" s="264"/>
      <c r="M838" s="158"/>
      <c r="N838" s="348"/>
    </row>
    <row r="839" spans="2:14" x14ac:dyDescent="0.15">
      <c r="B839" s="110">
        <v>835</v>
      </c>
      <c r="C839" s="171"/>
      <c r="D839" s="172"/>
      <c r="E839" s="173"/>
      <c r="F839" s="174"/>
      <c r="G839" s="148"/>
      <c r="H839" s="372"/>
      <c r="I839" s="264"/>
      <c r="J839" s="444" t="e">
        <f t="shared" si="18"/>
        <v>#DIV/0!</v>
      </c>
      <c r="K839" s="264"/>
      <c r="L839" s="264"/>
      <c r="M839" s="158"/>
      <c r="N839" s="348"/>
    </row>
    <row r="840" spans="2:14" x14ac:dyDescent="0.15">
      <c r="B840" s="110">
        <v>836</v>
      </c>
      <c r="C840" s="171"/>
      <c r="D840" s="172"/>
      <c r="E840" s="173"/>
      <c r="F840" s="174"/>
      <c r="G840" s="148"/>
      <c r="H840" s="372"/>
      <c r="I840" s="264"/>
      <c r="J840" s="444" t="e">
        <f t="shared" si="18"/>
        <v>#DIV/0!</v>
      </c>
      <c r="K840" s="264"/>
      <c r="L840" s="264"/>
      <c r="M840" s="158"/>
      <c r="N840" s="348"/>
    </row>
    <row r="841" spans="2:14" x14ac:dyDescent="0.15">
      <c r="B841" s="110">
        <v>837</v>
      </c>
      <c r="C841" s="171"/>
      <c r="D841" s="172"/>
      <c r="E841" s="173"/>
      <c r="F841" s="174"/>
      <c r="G841" s="148"/>
      <c r="H841" s="372"/>
      <c r="I841" s="264"/>
      <c r="J841" s="444" t="e">
        <f t="shared" si="18"/>
        <v>#DIV/0!</v>
      </c>
      <c r="K841" s="264"/>
      <c r="L841" s="264"/>
      <c r="M841" s="158"/>
      <c r="N841" s="348"/>
    </row>
    <row r="842" spans="2:14" x14ac:dyDescent="0.15">
      <c r="B842" s="110">
        <v>838</v>
      </c>
      <c r="C842" s="171"/>
      <c r="D842" s="172"/>
      <c r="E842" s="173"/>
      <c r="F842" s="174"/>
      <c r="G842" s="148"/>
      <c r="H842" s="372"/>
      <c r="I842" s="264"/>
      <c r="J842" s="444" t="e">
        <f t="shared" si="18"/>
        <v>#DIV/0!</v>
      </c>
      <c r="K842" s="264"/>
      <c r="L842" s="264"/>
      <c r="M842" s="158"/>
      <c r="N842" s="348"/>
    </row>
    <row r="843" spans="2:14" x14ac:dyDescent="0.15">
      <c r="B843" s="110">
        <v>839</v>
      </c>
      <c r="C843" s="171"/>
      <c r="D843" s="172"/>
      <c r="E843" s="173"/>
      <c r="F843" s="174"/>
      <c r="G843" s="148"/>
      <c r="H843" s="372"/>
      <c r="I843" s="264"/>
      <c r="J843" s="444" t="e">
        <f t="shared" si="18"/>
        <v>#DIV/0!</v>
      </c>
      <c r="K843" s="264"/>
      <c r="L843" s="264"/>
      <c r="M843" s="158"/>
      <c r="N843" s="348"/>
    </row>
    <row r="844" spans="2:14" x14ac:dyDescent="0.15">
      <c r="B844" s="110">
        <v>840</v>
      </c>
      <c r="C844" s="171"/>
      <c r="D844" s="172"/>
      <c r="E844" s="173"/>
      <c r="F844" s="174"/>
      <c r="G844" s="148"/>
      <c r="H844" s="372"/>
      <c r="I844" s="264"/>
      <c r="J844" s="444" t="e">
        <f t="shared" si="18"/>
        <v>#DIV/0!</v>
      </c>
      <c r="K844" s="264"/>
      <c r="L844" s="264"/>
      <c r="M844" s="158"/>
      <c r="N844" s="348"/>
    </row>
    <row r="845" spans="2:14" x14ac:dyDescent="0.15">
      <c r="B845" s="110">
        <v>841</v>
      </c>
      <c r="C845" s="171"/>
      <c r="D845" s="172"/>
      <c r="E845" s="173"/>
      <c r="F845" s="174"/>
      <c r="G845" s="148"/>
      <c r="H845" s="372"/>
      <c r="I845" s="264"/>
      <c r="J845" s="444" t="e">
        <f t="shared" si="18"/>
        <v>#DIV/0!</v>
      </c>
      <c r="K845" s="264"/>
      <c r="L845" s="264"/>
      <c r="M845" s="158"/>
      <c r="N845" s="348"/>
    </row>
    <row r="846" spans="2:14" x14ac:dyDescent="0.15">
      <c r="B846" s="110">
        <v>842</v>
      </c>
      <c r="C846" s="171"/>
      <c r="D846" s="172"/>
      <c r="E846" s="173"/>
      <c r="F846" s="174"/>
      <c r="G846" s="148"/>
      <c r="H846" s="372"/>
      <c r="I846" s="264"/>
      <c r="J846" s="444" t="e">
        <f t="shared" si="18"/>
        <v>#DIV/0!</v>
      </c>
      <c r="K846" s="264"/>
      <c r="L846" s="264"/>
      <c r="M846" s="158"/>
      <c r="N846" s="348"/>
    </row>
    <row r="847" spans="2:14" x14ac:dyDescent="0.15">
      <c r="B847" s="110">
        <v>843</v>
      </c>
      <c r="C847" s="171"/>
      <c r="D847" s="172"/>
      <c r="E847" s="173"/>
      <c r="F847" s="174"/>
      <c r="G847" s="148"/>
      <c r="H847" s="372"/>
      <c r="I847" s="264"/>
      <c r="J847" s="444" t="e">
        <f t="shared" si="18"/>
        <v>#DIV/0!</v>
      </c>
      <c r="K847" s="264"/>
      <c r="L847" s="264"/>
      <c r="M847" s="158"/>
      <c r="N847" s="348"/>
    </row>
    <row r="848" spans="2:14" x14ac:dyDescent="0.15">
      <c r="B848" s="110">
        <v>844</v>
      </c>
      <c r="C848" s="171"/>
      <c r="D848" s="172"/>
      <c r="E848" s="173"/>
      <c r="F848" s="174"/>
      <c r="G848" s="148"/>
      <c r="H848" s="372"/>
      <c r="I848" s="264"/>
      <c r="J848" s="444" t="e">
        <f t="shared" si="18"/>
        <v>#DIV/0!</v>
      </c>
      <c r="K848" s="264"/>
      <c r="L848" s="264"/>
      <c r="M848" s="158"/>
      <c r="N848" s="348"/>
    </row>
    <row r="849" spans="2:14" x14ac:dyDescent="0.15">
      <c r="B849" s="110">
        <v>845</v>
      </c>
      <c r="C849" s="171"/>
      <c r="D849" s="172"/>
      <c r="E849" s="173"/>
      <c r="F849" s="174"/>
      <c r="G849" s="148"/>
      <c r="H849" s="372"/>
      <c r="I849" s="264"/>
      <c r="J849" s="444" t="e">
        <f t="shared" si="18"/>
        <v>#DIV/0!</v>
      </c>
      <c r="K849" s="264"/>
      <c r="L849" s="264"/>
      <c r="M849" s="158"/>
      <c r="N849" s="348"/>
    </row>
    <row r="850" spans="2:14" x14ac:dyDescent="0.15">
      <c r="B850" s="110">
        <v>846</v>
      </c>
      <c r="C850" s="171"/>
      <c r="D850" s="172"/>
      <c r="E850" s="173"/>
      <c r="F850" s="174"/>
      <c r="G850" s="148"/>
      <c r="H850" s="372"/>
      <c r="I850" s="264"/>
      <c r="J850" s="444" t="e">
        <f t="shared" si="18"/>
        <v>#DIV/0!</v>
      </c>
      <c r="K850" s="264"/>
      <c r="L850" s="264"/>
      <c r="M850" s="158"/>
      <c r="N850" s="348"/>
    </row>
    <row r="851" spans="2:14" x14ac:dyDescent="0.15">
      <c r="B851" s="110">
        <v>847</v>
      </c>
      <c r="C851" s="171"/>
      <c r="D851" s="172"/>
      <c r="E851" s="173"/>
      <c r="F851" s="174"/>
      <c r="G851" s="148"/>
      <c r="H851" s="372"/>
      <c r="I851" s="264"/>
      <c r="J851" s="444" t="e">
        <f t="shared" si="18"/>
        <v>#DIV/0!</v>
      </c>
      <c r="K851" s="264"/>
      <c r="L851" s="264"/>
      <c r="M851" s="158"/>
      <c r="N851" s="348"/>
    </row>
    <row r="852" spans="2:14" x14ac:dyDescent="0.15">
      <c r="B852" s="110">
        <v>848</v>
      </c>
      <c r="C852" s="171"/>
      <c r="D852" s="172"/>
      <c r="E852" s="173"/>
      <c r="F852" s="174"/>
      <c r="G852" s="148"/>
      <c r="H852" s="372"/>
      <c r="I852" s="264"/>
      <c r="J852" s="444" t="e">
        <f t="shared" si="18"/>
        <v>#DIV/0!</v>
      </c>
      <c r="K852" s="264"/>
      <c r="L852" s="264"/>
      <c r="M852" s="158"/>
      <c r="N852" s="348"/>
    </row>
    <row r="853" spans="2:14" x14ac:dyDescent="0.15">
      <c r="B853" s="110">
        <v>849</v>
      </c>
      <c r="C853" s="171"/>
      <c r="D853" s="172"/>
      <c r="E853" s="173"/>
      <c r="F853" s="174"/>
      <c r="G853" s="148"/>
      <c r="H853" s="372"/>
      <c r="I853" s="264"/>
      <c r="J853" s="444" t="e">
        <f t="shared" si="18"/>
        <v>#DIV/0!</v>
      </c>
      <c r="K853" s="264"/>
      <c r="L853" s="264"/>
      <c r="M853" s="158"/>
      <c r="N853" s="348"/>
    </row>
    <row r="854" spans="2:14" x14ac:dyDescent="0.15">
      <c r="B854" s="110">
        <v>850</v>
      </c>
      <c r="C854" s="171"/>
      <c r="D854" s="172"/>
      <c r="E854" s="173"/>
      <c r="F854" s="174"/>
      <c r="G854" s="148"/>
      <c r="H854" s="372"/>
      <c r="I854" s="264"/>
      <c r="J854" s="444" t="e">
        <f t="shared" si="18"/>
        <v>#DIV/0!</v>
      </c>
      <c r="K854" s="264"/>
      <c r="L854" s="264"/>
      <c r="M854" s="158"/>
      <c r="N854" s="348"/>
    </row>
    <row r="855" spans="2:14" x14ac:dyDescent="0.15">
      <c r="B855" s="110">
        <v>851</v>
      </c>
      <c r="C855" s="171"/>
      <c r="D855" s="172"/>
      <c r="E855" s="173"/>
      <c r="F855" s="174"/>
      <c r="G855" s="148"/>
      <c r="H855" s="372"/>
      <c r="I855" s="264"/>
      <c r="J855" s="444" t="e">
        <f t="shared" si="18"/>
        <v>#DIV/0!</v>
      </c>
      <c r="K855" s="264"/>
      <c r="L855" s="264"/>
      <c r="M855" s="158"/>
      <c r="N855" s="348"/>
    </row>
    <row r="856" spans="2:14" x14ac:dyDescent="0.15">
      <c r="B856" s="110">
        <v>852</v>
      </c>
      <c r="C856" s="171"/>
      <c r="D856" s="172"/>
      <c r="E856" s="173"/>
      <c r="F856" s="174"/>
      <c r="G856" s="148"/>
      <c r="H856" s="372"/>
      <c r="I856" s="264"/>
      <c r="J856" s="444" t="e">
        <f t="shared" si="18"/>
        <v>#DIV/0!</v>
      </c>
      <c r="K856" s="264"/>
      <c r="L856" s="264"/>
      <c r="M856" s="158"/>
      <c r="N856" s="348"/>
    </row>
    <row r="857" spans="2:14" x14ac:dyDescent="0.15">
      <c r="B857" s="110">
        <v>853</v>
      </c>
      <c r="C857" s="171"/>
      <c r="D857" s="172"/>
      <c r="E857" s="173"/>
      <c r="F857" s="174"/>
      <c r="G857" s="148"/>
      <c r="H857" s="372"/>
      <c r="I857" s="264"/>
      <c r="J857" s="444" t="e">
        <f t="shared" si="18"/>
        <v>#DIV/0!</v>
      </c>
      <c r="K857" s="264"/>
      <c r="L857" s="264"/>
      <c r="M857" s="158"/>
      <c r="N857" s="348"/>
    </row>
    <row r="858" spans="2:14" x14ac:dyDescent="0.15">
      <c r="B858" s="110">
        <v>854</v>
      </c>
      <c r="C858" s="171"/>
      <c r="D858" s="172"/>
      <c r="E858" s="173"/>
      <c r="F858" s="174"/>
      <c r="G858" s="148"/>
      <c r="H858" s="372"/>
      <c r="I858" s="264"/>
      <c r="J858" s="444" t="e">
        <f t="shared" si="18"/>
        <v>#DIV/0!</v>
      </c>
      <c r="K858" s="264"/>
      <c r="L858" s="264"/>
      <c r="M858" s="158"/>
      <c r="N858" s="348"/>
    </row>
    <row r="859" spans="2:14" x14ac:dyDescent="0.15">
      <c r="B859" s="110">
        <v>855</v>
      </c>
      <c r="C859" s="171"/>
      <c r="D859" s="172"/>
      <c r="E859" s="173"/>
      <c r="F859" s="174"/>
      <c r="G859" s="148"/>
      <c r="H859" s="372"/>
      <c r="I859" s="264"/>
      <c r="J859" s="444" t="e">
        <f t="shared" si="18"/>
        <v>#DIV/0!</v>
      </c>
      <c r="K859" s="264"/>
      <c r="L859" s="264"/>
      <c r="M859" s="158"/>
      <c r="N859" s="348"/>
    </row>
    <row r="860" spans="2:14" x14ac:dyDescent="0.15">
      <c r="B860" s="110">
        <v>856</v>
      </c>
      <c r="C860" s="171"/>
      <c r="D860" s="172"/>
      <c r="E860" s="173"/>
      <c r="F860" s="174"/>
      <c r="G860" s="148"/>
      <c r="H860" s="372"/>
      <c r="I860" s="264"/>
      <c r="J860" s="444" t="e">
        <f t="shared" si="18"/>
        <v>#DIV/0!</v>
      </c>
      <c r="K860" s="264"/>
      <c r="L860" s="264"/>
      <c r="M860" s="158"/>
      <c r="N860" s="348"/>
    </row>
    <row r="861" spans="2:14" x14ac:dyDescent="0.15">
      <c r="B861" s="110">
        <v>857</v>
      </c>
      <c r="C861" s="171"/>
      <c r="D861" s="172"/>
      <c r="E861" s="173"/>
      <c r="F861" s="174"/>
      <c r="G861" s="148"/>
      <c r="H861" s="372"/>
      <c r="I861" s="264"/>
      <c r="J861" s="444" t="e">
        <f t="shared" si="18"/>
        <v>#DIV/0!</v>
      </c>
      <c r="K861" s="264"/>
      <c r="L861" s="264"/>
      <c r="M861" s="158"/>
      <c r="N861" s="348"/>
    </row>
    <row r="862" spans="2:14" x14ac:dyDescent="0.15">
      <c r="B862" s="110">
        <v>858</v>
      </c>
      <c r="C862" s="171"/>
      <c r="D862" s="172"/>
      <c r="E862" s="173"/>
      <c r="F862" s="174"/>
      <c r="G862" s="148"/>
      <c r="H862" s="372"/>
      <c r="I862" s="264"/>
      <c r="J862" s="444" t="e">
        <f t="shared" si="18"/>
        <v>#DIV/0!</v>
      </c>
      <c r="K862" s="264"/>
      <c r="L862" s="264"/>
      <c r="M862" s="158"/>
      <c r="N862" s="348"/>
    </row>
    <row r="863" spans="2:14" x14ac:dyDescent="0.15">
      <c r="B863" s="110">
        <v>859</v>
      </c>
      <c r="C863" s="171"/>
      <c r="D863" s="172"/>
      <c r="E863" s="173"/>
      <c r="F863" s="174"/>
      <c r="G863" s="148"/>
      <c r="H863" s="372"/>
      <c r="I863" s="264"/>
      <c r="J863" s="444" t="e">
        <f t="shared" si="18"/>
        <v>#DIV/0!</v>
      </c>
      <c r="K863" s="264"/>
      <c r="L863" s="264"/>
      <c r="M863" s="158"/>
      <c r="N863" s="348"/>
    </row>
    <row r="864" spans="2:14" x14ac:dyDescent="0.15">
      <c r="B864" s="110">
        <v>860</v>
      </c>
      <c r="C864" s="171"/>
      <c r="D864" s="172"/>
      <c r="E864" s="173"/>
      <c r="F864" s="174"/>
      <c r="G864" s="148"/>
      <c r="H864" s="372"/>
      <c r="I864" s="264"/>
      <c r="J864" s="444" t="e">
        <f t="shared" si="18"/>
        <v>#DIV/0!</v>
      </c>
      <c r="K864" s="264"/>
      <c r="L864" s="264"/>
      <c r="M864" s="158"/>
      <c r="N864" s="348"/>
    </row>
    <row r="865" spans="2:14" x14ac:dyDescent="0.15">
      <c r="B865" s="110">
        <v>861</v>
      </c>
      <c r="C865" s="171"/>
      <c r="D865" s="172"/>
      <c r="E865" s="173"/>
      <c r="F865" s="174"/>
      <c r="G865" s="148"/>
      <c r="H865" s="372"/>
      <c r="I865" s="264"/>
      <c r="J865" s="444" t="e">
        <f t="shared" ref="J865:J928" si="19">3600/K865*E865</f>
        <v>#DIV/0!</v>
      </c>
      <c r="K865" s="264"/>
      <c r="L865" s="264"/>
      <c r="M865" s="158"/>
      <c r="N865" s="348"/>
    </row>
    <row r="866" spans="2:14" x14ac:dyDescent="0.15">
      <c r="B866" s="110">
        <v>862</v>
      </c>
      <c r="C866" s="171"/>
      <c r="D866" s="172"/>
      <c r="E866" s="173"/>
      <c r="F866" s="174"/>
      <c r="G866" s="148"/>
      <c r="H866" s="372"/>
      <c r="I866" s="264"/>
      <c r="J866" s="444" t="e">
        <f t="shared" si="19"/>
        <v>#DIV/0!</v>
      </c>
      <c r="K866" s="264"/>
      <c r="L866" s="264"/>
      <c r="M866" s="158"/>
      <c r="N866" s="348"/>
    </row>
    <row r="867" spans="2:14" x14ac:dyDescent="0.15">
      <c r="B867" s="110">
        <v>863</v>
      </c>
      <c r="C867" s="171"/>
      <c r="D867" s="172"/>
      <c r="E867" s="173"/>
      <c r="F867" s="174"/>
      <c r="G867" s="148"/>
      <c r="H867" s="372"/>
      <c r="I867" s="264"/>
      <c r="J867" s="444" t="e">
        <f t="shared" si="19"/>
        <v>#DIV/0!</v>
      </c>
      <c r="K867" s="264"/>
      <c r="L867" s="264"/>
      <c r="M867" s="158"/>
      <c r="N867" s="348"/>
    </row>
    <row r="868" spans="2:14" x14ac:dyDescent="0.15">
      <c r="B868" s="110">
        <v>864</v>
      </c>
      <c r="C868" s="171"/>
      <c r="D868" s="172"/>
      <c r="E868" s="173"/>
      <c r="F868" s="174"/>
      <c r="G868" s="148"/>
      <c r="H868" s="372"/>
      <c r="I868" s="264"/>
      <c r="J868" s="444" t="e">
        <f t="shared" si="19"/>
        <v>#DIV/0!</v>
      </c>
      <c r="K868" s="264"/>
      <c r="L868" s="264"/>
      <c r="M868" s="158"/>
      <c r="N868" s="348"/>
    </row>
    <row r="869" spans="2:14" x14ac:dyDescent="0.15">
      <c r="B869" s="110">
        <v>865</v>
      </c>
      <c r="C869" s="171"/>
      <c r="D869" s="172"/>
      <c r="E869" s="173"/>
      <c r="F869" s="174"/>
      <c r="G869" s="148"/>
      <c r="H869" s="372"/>
      <c r="I869" s="264"/>
      <c r="J869" s="444" t="e">
        <f t="shared" si="19"/>
        <v>#DIV/0!</v>
      </c>
      <c r="K869" s="264"/>
      <c r="L869" s="264"/>
      <c r="M869" s="158"/>
      <c r="N869" s="348"/>
    </row>
    <row r="870" spans="2:14" x14ac:dyDescent="0.15">
      <c r="B870" s="110">
        <v>866</v>
      </c>
      <c r="C870" s="171"/>
      <c r="D870" s="172"/>
      <c r="E870" s="173"/>
      <c r="F870" s="174"/>
      <c r="G870" s="148"/>
      <c r="H870" s="372"/>
      <c r="I870" s="264"/>
      <c r="J870" s="444" t="e">
        <f t="shared" si="19"/>
        <v>#DIV/0!</v>
      </c>
      <c r="K870" s="264"/>
      <c r="L870" s="264"/>
      <c r="M870" s="158"/>
      <c r="N870" s="348"/>
    </row>
    <row r="871" spans="2:14" x14ac:dyDescent="0.15">
      <c r="B871" s="110">
        <v>867</v>
      </c>
      <c r="C871" s="171"/>
      <c r="D871" s="172"/>
      <c r="E871" s="173"/>
      <c r="F871" s="174"/>
      <c r="G871" s="148"/>
      <c r="H871" s="372"/>
      <c r="I871" s="264"/>
      <c r="J871" s="444" t="e">
        <f t="shared" si="19"/>
        <v>#DIV/0!</v>
      </c>
      <c r="K871" s="264"/>
      <c r="L871" s="264"/>
      <c r="M871" s="158"/>
      <c r="N871" s="348"/>
    </row>
    <row r="872" spans="2:14" x14ac:dyDescent="0.15">
      <c r="B872" s="110">
        <v>868</v>
      </c>
      <c r="C872" s="171"/>
      <c r="D872" s="172"/>
      <c r="E872" s="173"/>
      <c r="F872" s="174"/>
      <c r="G872" s="148"/>
      <c r="H872" s="372"/>
      <c r="I872" s="264"/>
      <c r="J872" s="444" t="e">
        <f t="shared" si="19"/>
        <v>#DIV/0!</v>
      </c>
      <c r="K872" s="264"/>
      <c r="L872" s="264"/>
      <c r="M872" s="158"/>
      <c r="N872" s="348"/>
    </row>
    <row r="873" spans="2:14" x14ac:dyDescent="0.15">
      <c r="B873" s="110">
        <v>869</v>
      </c>
      <c r="C873" s="171"/>
      <c r="D873" s="172"/>
      <c r="E873" s="173"/>
      <c r="F873" s="174"/>
      <c r="G873" s="148"/>
      <c r="H873" s="372"/>
      <c r="I873" s="264"/>
      <c r="J873" s="444" t="e">
        <f t="shared" si="19"/>
        <v>#DIV/0!</v>
      </c>
      <c r="K873" s="264"/>
      <c r="L873" s="264"/>
      <c r="M873" s="158"/>
      <c r="N873" s="348"/>
    </row>
    <row r="874" spans="2:14" x14ac:dyDescent="0.15">
      <c r="B874" s="110">
        <v>870</v>
      </c>
      <c r="C874" s="171"/>
      <c r="D874" s="172"/>
      <c r="E874" s="173"/>
      <c r="F874" s="174"/>
      <c r="G874" s="148"/>
      <c r="H874" s="372"/>
      <c r="I874" s="264"/>
      <c r="J874" s="444" t="e">
        <f t="shared" si="19"/>
        <v>#DIV/0!</v>
      </c>
      <c r="K874" s="264"/>
      <c r="L874" s="264"/>
      <c r="M874" s="158"/>
      <c r="N874" s="348"/>
    </row>
    <row r="875" spans="2:14" x14ac:dyDescent="0.15">
      <c r="B875" s="110">
        <v>871</v>
      </c>
      <c r="C875" s="171"/>
      <c r="D875" s="172"/>
      <c r="E875" s="173"/>
      <c r="F875" s="174"/>
      <c r="G875" s="148"/>
      <c r="H875" s="372"/>
      <c r="I875" s="264"/>
      <c r="J875" s="444" t="e">
        <f t="shared" si="19"/>
        <v>#DIV/0!</v>
      </c>
      <c r="K875" s="264"/>
      <c r="L875" s="264"/>
      <c r="M875" s="158"/>
      <c r="N875" s="348"/>
    </row>
    <row r="876" spans="2:14" x14ac:dyDescent="0.15">
      <c r="B876" s="110">
        <v>872</v>
      </c>
      <c r="C876" s="171"/>
      <c r="D876" s="172"/>
      <c r="E876" s="173"/>
      <c r="F876" s="174"/>
      <c r="G876" s="148"/>
      <c r="H876" s="372"/>
      <c r="I876" s="264"/>
      <c r="J876" s="444" t="e">
        <f t="shared" si="19"/>
        <v>#DIV/0!</v>
      </c>
      <c r="K876" s="264"/>
      <c r="L876" s="264"/>
      <c r="M876" s="158"/>
      <c r="N876" s="348"/>
    </row>
    <row r="877" spans="2:14" x14ac:dyDescent="0.15">
      <c r="B877" s="110">
        <v>873</v>
      </c>
      <c r="C877" s="171"/>
      <c r="D877" s="172"/>
      <c r="E877" s="173"/>
      <c r="F877" s="174"/>
      <c r="G877" s="148"/>
      <c r="H877" s="372"/>
      <c r="I877" s="264"/>
      <c r="J877" s="444" t="e">
        <f t="shared" si="19"/>
        <v>#DIV/0!</v>
      </c>
      <c r="K877" s="264"/>
      <c r="L877" s="264"/>
      <c r="M877" s="158"/>
      <c r="N877" s="348"/>
    </row>
    <row r="878" spans="2:14" x14ac:dyDescent="0.15">
      <c r="B878" s="110">
        <v>874</v>
      </c>
      <c r="C878" s="171"/>
      <c r="D878" s="172"/>
      <c r="E878" s="173"/>
      <c r="F878" s="174"/>
      <c r="G878" s="148"/>
      <c r="H878" s="372"/>
      <c r="I878" s="264"/>
      <c r="J878" s="444" t="e">
        <f t="shared" si="19"/>
        <v>#DIV/0!</v>
      </c>
      <c r="K878" s="264"/>
      <c r="L878" s="264"/>
      <c r="M878" s="158"/>
      <c r="N878" s="348"/>
    </row>
    <row r="879" spans="2:14" x14ac:dyDescent="0.15">
      <c r="B879" s="110">
        <v>875</v>
      </c>
      <c r="C879" s="171"/>
      <c r="D879" s="172"/>
      <c r="E879" s="173"/>
      <c r="F879" s="174"/>
      <c r="G879" s="148"/>
      <c r="H879" s="372"/>
      <c r="I879" s="264"/>
      <c r="J879" s="444" t="e">
        <f t="shared" si="19"/>
        <v>#DIV/0!</v>
      </c>
      <c r="K879" s="264"/>
      <c r="L879" s="264"/>
      <c r="M879" s="158"/>
      <c r="N879" s="348"/>
    </row>
    <row r="880" spans="2:14" x14ac:dyDescent="0.15">
      <c r="B880" s="110">
        <v>876</v>
      </c>
      <c r="C880" s="171"/>
      <c r="D880" s="172"/>
      <c r="E880" s="173"/>
      <c r="F880" s="174"/>
      <c r="G880" s="148"/>
      <c r="H880" s="372"/>
      <c r="I880" s="264"/>
      <c r="J880" s="444" t="e">
        <f t="shared" si="19"/>
        <v>#DIV/0!</v>
      </c>
      <c r="K880" s="264"/>
      <c r="L880" s="264"/>
      <c r="M880" s="158"/>
      <c r="N880" s="348"/>
    </row>
    <row r="881" spans="2:17" x14ac:dyDescent="0.15">
      <c r="B881" s="110">
        <v>877</v>
      </c>
      <c r="C881" s="171"/>
      <c r="D881" s="172"/>
      <c r="E881" s="173"/>
      <c r="F881" s="174"/>
      <c r="G881" s="148"/>
      <c r="H881" s="372"/>
      <c r="I881" s="264"/>
      <c r="J881" s="444" t="e">
        <f t="shared" si="19"/>
        <v>#DIV/0!</v>
      </c>
      <c r="K881" s="264"/>
      <c r="L881" s="264"/>
      <c r="M881" s="158"/>
      <c r="N881" s="348"/>
    </row>
    <row r="882" spans="2:17" x14ac:dyDescent="0.15">
      <c r="B882" s="110">
        <v>878</v>
      </c>
      <c r="C882" s="171"/>
      <c r="D882" s="172"/>
      <c r="E882" s="173"/>
      <c r="F882" s="174"/>
      <c r="G882" s="148"/>
      <c r="H882" s="372"/>
      <c r="I882" s="264"/>
      <c r="J882" s="444" t="e">
        <f t="shared" si="19"/>
        <v>#DIV/0!</v>
      </c>
      <c r="K882" s="264"/>
      <c r="L882" s="264"/>
      <c r="M882" s="158"/>
      <c r="N882" s="348"/>
    </row>
    <row r="883" spans="2:17" x14ac:dyDescent="0.15">
      <c r="B883" s="110">
        <v>879</v>
      </c>
      <c r="C883" s="171"/>
      <c r="D883" s="172"/>
      <c r="E883" s="173"/>
      <c r="F883" s="174"/>
      <c r="G883" s="148"/>
      <c r="H883" s="372"/>
      <c r="I883" s="264"/>
      <c r="J883" s="444" t="e">
        <f t="shared" si="19"/>
        <v>#DIV/0!</v>
      </c>
      <c r="K883" s="264"/>
      <c r="L883" s="264"/>
      <c r="M883" s="158"/>
      <c r="N883" s="348"/>
    </row>
    <row r="884" spans="2:17" x14ac:dyDescent="0.15">
      <c r="B884" s="110">
        <v>880</v>
      </c>
      <c r="C884" s="171"/>
      <c r="D884" s="172"/>
      <c r="E884" s="173"/>
      <c r="F884" s="174"/>
      <c r="G884" s="148"/>
      <c r="H884" s="372"/>
      <c r="I884" s="264"/>
      <c r="J884" s="444" t="e">
        <f t="shared" si="19"/>
        <v>#DIV/0!</v>
      </c>
      <c r="K884" s="264"/>
      <c r="L884" s="264"/>
      <c r="M884" s="158"/>
      <c r="N884" s="348"/>
    </row>
    <row r="885" spans="2:17" x14ac:dyDescent="0.15">
      <c r="B885" s="110">
        <v>881</v>
      </c>
      <c r="C885" s="171"/>
      <c r="D885" s="172"/>
      <c r="E885" s="173"/>
      <c r="F885" s="174"/>
      <c r="G885" s="148"/>
      <c r="H885" s="372"/>
      <c r="I885" s="264"/>
      <c r="J885" s="444" t="e">
        <f t="shared" si="19"/>
        <v>#DIV/0!</v>
      </c>
      <c r="K885" s="264"/>
      <c r="L885" s="264"/>
      <c r="M885" s="158"/>
      <c r="N885" s="348"/>
    </row>
    <row r="886" spans="2:17" x14ac:dyDescent="0.15">
      <c r="B886" s="110">
        <v>882</v>
      </c>
      <c r="C886" s="171"/>
      <c r="D886" s="172"/>
      <c r="E886" s="173"/>
      <c r="F886" s="174"/>
      <c r="G886" s="148"/>
      <c r="H886" s="372"/>
      <c r="I886" s="264"/>
      <c r="J886" s="444" t="e">
        <f t="shared" si="19"/>
        <v>#DIV/0!</v>
      </c>
      <c r="K886" s="264"/>
      <c r="L886" s="264"/>
      <c r="M886" s="158"/>
      <c r="N886" s="348"/>
    </row>
    <row r="887" spans="2:17" x14ac:dyDescent="0.15">
      <c r="B887" s="110">
        <v>883</v>
      </c>
      <c r="C887" s="171"/>
      <c r="D887" s="172"/>
      <c r="E887" s="173"/>
      <c r="F887" s="174"/>
      <c r="G887" s="148"/>
      <c r="H887" s="372"/>
      <c r="I887" s="264"/>
      <c r="J887" s="444" t="e">
        <f t="shared" si="19"/>
        <v>#DIV/0!</v>
      </c>
      <c r="K887" s="264"/>
      <c r="L887" s="264"/>
      <c r="M887" s="158"/>
      <c r="N887" s="348"/>
    </row>
    <row r="888" spans="2:17" x14ac:dyDescent="0.15">
      <c r="B888" s="110">
        <v>884</v>
      </c>
      <c r="C888" s="171"/>
      <c r="D888" s="172"/>
      <c r="E888" s="173"/>
      <c r="F888" s="174"/>
      <c r="G888" s="148"/>
      <c r="H888" s="372"/>
      <c r="I888" s="264"/>
      <c r="J888" s="444" t="e">
        <f t="shared" si="19"/>
        <v>#DIV/0!</v>
      </c>
      <c r="K888" s="264"/>
      <c r="L888" s="264"/>
      <c r="M888" s="158"/>
      <c r="N888" s="348"/>
    </row>
    <row r="889" spans="2:17" x14ac:dyDescent="0.15">
      <c r="B889" s="110">
        <v>885</v>
      </c>
      <c r="C889" s="171"/>
      <c r="D889" s="172"/>
      <c r="E889" s="173"/>
      <c r="F889" s="174"/>
      <c r="G889" s="148"/>
      <c r="H889" s="372"/>
      <c r="I889" s="264"/>
      <c r="J889" s="444" t="e">
        <f t="shared" si="19"/>
        <v>#DIV/0!</v>
      </c>
      <c r="K889" s="264"/>
      <c r="L889" s="264"/>
      <c r="M889" s="158"/>
      <c r="N889" s="348"/>
    </row>
    <row r="890" spans="2:17" x14ac:dyDescent="0.15">
      <c r="B890" s="110">
        <v>886</v>
      </c>
      <c r="C890" s="171"/>
      <c r="D890" s="172"/>
      <c r="E890" s="173"/>
      <c r="F890" s="174"/>
      <c r="G890" s="148"/>
      <c r="H890" s="372"/>
      <c r="I890" s="264"/>
      <c r="J890" s="444" t="e">
        <f t="shared" si="19"/>
        <v>#DIV/0!</v>
      </c>
      <c r="K890" s="264"/>
      <c r="L890" s="264"/>
      <c r="M890" s="158"/>
      <c r="N890" s="348"/>
    </row>
    <row r="891" spans="2:17" x14ac:dyDescent="0.15">
      <c r="B891" s="110">
        <v>887</v>
      </c>
      <c r="C891" s="171"/>
      <c r="D891" s="172"/>
      <c r="E891" s="173"/>
      <c r="F891" s="174"/>
      <c r="G891" s="148"/>
      <c r="H891" s="372"/>
      <c r="I891" s="264"/>
      <c r="J891" s="444" t="e">
        <f t="shared" si="19"/>
        <v>#DIV/0!</v>
      </c>
      <c r="K891" s="264"/>
      <c r="L891" s="264"/>
      <c r="M891" s="158"/>
      <c r="N891" s="348"/>
    </row>
    <row r="892" spans="2:17" x14ac:dyDescent="0.15">
      <c r="B892" s="110">
        <v>888</v>
      </c>
      <c r="C892" s="171"/>
      <c r="D892" s="172"/>
      <c r="E892" s="173"/>
      <c r="F892" s="174"/>
      <c r="G892" s="148"/>
      <c r="H892" s="372"/>
      <c r="I892" s="264"/>
      <c r="J892" s="444" t="e">
        <f t="shared" si="19"/>
        <v>#DIV/0!</v>
      </c>
      <c r="K892" s="264"/>
      <c r="L892" s="264"/>
      <c r="M892" s="158"/>
      <c r="N892" s="348"/>
    </row>
    <row r="893" spans="2:17" x14ac:dyDescent="0.15">
      <c r="B893" s="110">
        <v>889</v>
      </c>
      <c r="C893" s="171"/>
      <c r="D893" s="172"/>
      <c r="E893" s="173"/>
      <c r="F893" s="174"/>
      <c r="G893" s="148"/>
      <c r="H893" s="372"/>
      <c r="I893" s="264"/>
      <c r="J893" s="444" t="e">
        <f t="shared" si="19"/>
        <v>#DIV/0!</v>
      </c>
      <c r="K893" s="264"/>
      <c r="L893" s="264"/>
      <c r="M893" s="158"/>
      <c r="N893" s="349"/>
      <c r="O893" s="350"/>
      <c r="Q893" s="351"/>
    </row>
    <row r="894" spans="2:17" x14ac:dyDescent="0.15">
      <c r="B894" s="110">
        <v>890</v>
      </c>
      <c r="C894" s="171"/>
      <c r="D894" s="172"/>
      <c r="E894" s="173"/>
      <c r="F894" s="174"/>
      <c r="G894" s="148"/>
      <c r="H894" s="372"/>
      <c r="I894" s="264"/>
      <c r="J894" s="444" t="e">
        <f t="shared" si="19"/>
        <v>#DIV/0!</v>
      </c>
      <c r="K894" s="264"/>
      <c r="L894" s="264"/>
      <c r="M894" s="158"/>
      <c r="N894" s="349"/>
      <c r="O894" s="350"/>
      <c r="Q894" s="351"/>
    </row>
    <row r="895" spans="2:17" x14ac:dyDescent="0.15">
      <c r="B895" s="110">
        <v>891</v>
      </c>
      <c r="C895" s="171"/>
      <c r="D895" s="172"/>
      <c r="E895" s="173"/>
      <c r="F895" s="174"/>
      <c r="G895" s="148"/>
      <c r="H895" s="372"/>
      <c r="I895" s="264"/>
      <c r="J895" s="444" t="e">
        <f t="shared" si="19"/>
        <v>#DIV/0!</v>
      </c>
      <c r="K895" s="264"/>
      <c r="L895" s="264"/>
      <c r="M895" s="158"/>
      <c r="N895" s="349"/>
      <c r="O895" s="350"/>
      <c r="Q895" s="351"/>
    </row>
    <row r="896" spans="2:17" x14ac:dyDescent="0.15">
      <c r="B896" s="110">
        <v>892</v>
      </c>
      <c r="C896" s="171"/>
      <c r="D896" s="172"/>
      <c r="E896" s="173"/>
      <c r="F896" s="174"/>
      <c r="G896" s="148"/>
      <c r="H896" s="372"/>
      <c r="I896" s="264"/>
      <c r="J896" s="444" t="e">
        <f t="shared" si="19"/>
        <v>#DIV/0!</v>
      </c>
      <c r="K896" s="264"/>
      <c r="L896" s="264"/>
      <c r="M896" s="158"/>
      <c r="N896" s="349"/>
      <c r="O896" s="350"/>
      <c r="Q896" s="351"/>
    </row>
    <row r="897" spans="2:19" x14ac:dyDescent="0.15">
      <c r="B897" s="110">
        <v>893</v>
      </c>
      <c r="C897" s="171"/>
      <c r="D897" s="172"/>
      <c r="E897" s="173"/>
      <c r="F897" s="174"/>
      <c r="G897" s="148"/>
      <c r="H897" s="372"/>
      <c r="I897" s="264"/>
      <c r="J897" s="444" t="e">
        <f t="shared" si="19"/>
        <v>#DIV/0!</v>
      </c>
      <c r="K897" s="264"/>
      <c r="L897" s="264"/>
      <c r="M897" s="158"/>
      <c r="N897" s="349"/>
      <c r="O897" s="350"/>
      <c r="Q897" s="351"/>
    </row>
    <row r="898" spans="2:19" x14ac:dyDescent="0.15">
      <c r="B898" s="110">
        <v>894</v>
      </c>
      <c r="C898" s="171"/>
      <c r="D898" s="172"/>
      <c r="E898" s="173"/>
      <c r="F898" s="174"/>
      <c r="G898" s="148"/>
      <c r="H898" s="372"/>
      <c r="I898" s="264"/>
      <c r="J898" s="444" t="e">
        <f t="shared" si="19"/>
        <v>#DIV/0!</v>
      </c>
      <c r="K898" s="264"/>
      <c r="L898" s="264"/>
      <c r="M898" s="158"/>
      <c r="N898" s="349"/>
      <c r="O898" s="350"/>
      <c r="Q898" s="351"/>
    </row>
    <row r="899" spans="2:19" x14ac:dyDescent="0.15">
      <c r="B899" s="110">
        <v>895</v>
      </c>
      <c r="C899" s="171"/>
      <c r="D899" s="172"/>
      <c r="E899" s="173"/>
      <c r="F899" s="174"/>
      <c r="G899" s="148"/>
      <c r="H899" s="372"/>
      <c r="I899" s="264"/>
      <c r="J899" s="444" t="e">
        <f t="shared" si="19"/>
        <v>#DIV/0!</v>
      </c>
      <c r="K899" s="264"/>
      <c r="L899" s="264"/>
      <c r="M899" s="158"/>
      <c r="N899" s="349"/>
      <c r="O899" s="350"/>
      <c r="Q899" s="351"/>
    </row>
    <row r="900" spans="2:19" x14ac:dyDescent="0.15">
      <c r="B900" s="110">
        <v>896</v>
      </c>
      <c r="C900" s="171"/>
      <c r="D900" s="172"/>
      <c r="E900" s="173"/>
      <c r="F900" s="174"/>
      <c r="G900" s="148"/>
      <c r="H900" s="372"/>
      <c r="I900" s="264"/>
      <c r="J900" s="444" t="e">
        <f t="shared" si="19"/>
        <v>#DIV/0!</v>
      </c>
      <c r="K900" s="264"/>
      <c r="L900" s="264"/>
      <c r="M900" s="158"/>
      <c r="N900" s="349"/>
      <c r="O900" s="350"/>
      <c r="Q900" s="351"/>
    </row>
    <row r="901" spans="2:19" x14ac:dyDescent="0.15">
      <c r="B901" s="110">
        <v>897</v>
      </c>
      <c r="C901" s="171"/>
      <c r="D901" s="172"/>
      <c r="E901" s="173"/>
      <c r="F901" s="174"/>
      <c r="G901" s="148"/>
      <c r="H901" s="372"/>
      <c r="I901" s="264"/>
      <c r="J901" s="444" t="e">
        <f t="shared" si="19"/>
        <v>#DIV/0!</v>
      </c>
      <c r="K901" s="264"/>
      <c r="L901" s="264"/>
      <c r="M901" s="158"/>
      <c r="N901" s="349"/>
      <c r="O901" s="350"/>
      <c r="Q901" s="351"/>
    </row>
    <row r="902" spans="2:19" x14ac:dyDescent="0.15">
      <c r="B902" s="110">
        <v>898</v>
      </c>
      <c r="C902" s="171" t="s">
        <v>1272</v>
      </c>
      <c r="D902" s="172"/>
      <c r="E902" s="173">
        <v>1</v>
      </c>
      <c r="F902" s="174"/>
      <c r="G902" s="148"/>
      <c r="H902" s="372"/>
      <c r="I902" s="264"/>
      <c r="J902" s="444" t="e">
        <f t="shared" si="19"/>
        <v>#DIV/0!</v>
      </c>
      <c r="K902" s="264"/>
      <c r="L902" s="264"/>
      <c r="M902" s="158"/>
      <c r="N902" s="349"/>
      <c r="O902" s="350"/>
      <c r="Q902" s="351"/>
    </row>
    <row r="903" spans="2:19" x14ac:dyDescent="0.15">
      <c r="B903" s="160">
        <v>899</v>
      </c>
      <c r="C903" s="171" t="s">
        <v>213</v>
      </c>
      <c r="D903" s="172"/>
      <c r="E903" s="173">
        <v>1</v>
      </c>
      <c r="F903" s="174"/>
      <c r="G903" s="148"/>
      <c r="H903" s="148"/>
      <c r="I903" s="158"/>
      <c r="J903" s="444">
        <f t="shared" si="19"/>
        <v>2</v>
      </c>
      <c r="K903" s="264">
        <v>1800</v>
      </c>
      <c r="L903" s="264"/>
      <c r="M903" s="158"/>
      <c r="N903" s="352"/>
      <c r="O903" s="350"/>
      <c r="P903" s="351"/>
      <c r="Q903" s="351"/>
    </row>
    <row r="904" spans="2:19" x14ac:dyDescent="0.15">
      <c r="B904" s="160">
        <v>900</v>
      </c>
      <c r="C904" s="171" t="s">
        <v>214</v>
      </c>
      <c r="D904" s="172"/>
      <c r="E904" s="173">
        <v>1</v>
      </c>
      <c r="F904" s="174"/>
      <c r="G904" s="148"/>
      <c r="H904" s="148"/>
      <c r="I904" s="158"/>
      <c r="J904" s="444">
        <f t="shared" si="19"/>
        <v>45</v>
      </c>
      <c r="K904" s="264">
        <v>80</v>
      </c>
      <c r="L904" s="264"/>
      <c r="M904" s="158"/>
      <c r="N904" s="330"/>
      <c r="O904" s="320"/>
      <c r="P904" s="183"/>
      <c r="Q904" s="321"/>
      <c r="R904" s="146" t="s">
        <v>557</v>
      </c>
    </row>
    <row r="905" spans="2:19" x14ac:dyDescent="0.15">
      <c r="B905" s="160">
        <v>901</v>
      </c>
      <c r="C905" s="171" t="s">
        <v>215</v>
      </c>
      <c r="D905" s="172"/>
      <c r="E905" s="173">
        <v>1</v>
      </c>
      <c r="F905" s="174"/>
      <c r="G905" s="148"/>
      <c r="H905" s="148"/>
      <c r="I905" s="158"/>
      <c r="J905" s="444">
        <f t="shared" si="19"/>
        <v>40</v>
      </c>
      <c r="K905" s="264">
        <v>90</v>
      </c>
      <c r="L905" s="264"/>
      <c r="M905" s="264"/>
      <c r="N905" s="330"/>
      <c r="O905" s="320"/>
      <c r="P905" s="183"/>
      <c r="Q905" s="321"/>
      <c r="R905" s="146" t="s">
        <v>557</v>
      </c>
    </row>
    <row r="906" spans="2:19" x14ac:dyDescent="0.15">
      <c r="B906" s="160">
        <v>902</v>
      </c>
      <c r="C906" s="171" t="s">
        <v>216</v>
      </c>
      <c r="D906" s="172"/>
      <c r="E906" s="173">
        <v>1</v>
      </c>
      <c r="F906" s="174"/>
      <c r="G906" s="148"/>
      <c r="H906" s="148"/>
      <c r="I906" s="158"/>
      <c r="J906" s="444">
        <f t="shared" si="19"/>
        <v>40</v>
      </c>
      <c r="K906" s="264">
        <v>90</v>
      </c>
      <c r="L906" s="264"/>
      <c r="M906" s="264"/>
      <c r="N906" s="330"/>
      <c r="O906" s="320" t="s">
        <v>602</v>
      </c>
      <c r="P906" s="183"/>
      <c r="Q906" s="321"/>
      <c r="R906" s="146" t="s">
        <v>560</v>
      </c>
      <c r="S906" s="146">
        <v>400</v>
      </c>
    </row>
    <row r="907" spans="2:19" x14ac:dyDescent="0.15">
      <c r="B907" s="160">
        <v>903</v>
      </c>
      <c r="C907" s="171" t="s">
        <v>217</v>
      </c>
      <c r="D907" s="172"/>
      <c r="E907" s="173">
        <v>1</v>
      </c>
      <c r="F907" s="174"/>
      <c r="G907" s="148"/>
      <c r="H907" s="148"/>
      <c r="I907" s="158"/>
      <c r="J907" s="444">
        <v>8</v>
      </c>
      <c r="K907" s="264">
        <v>450</v>
      </c>
      <c r="L907" s="264"/>
      <c r="M907" s="264"/>
      <c r="N907" s="333"/>
      <c r="O907" s="334"/>
      <c r="P907" s="257"/>
      <c r="Q907" s="321"/>
    </row>
    <row r="908" spans="2:19" x14ac:dyDescent="0.15">
      <c r="B908" s="160">
        <v>904</v>
      </c>
      <c r="C908" s="171" t="s">
        <v>218</v>
      </c>
      <c r="D908" s="172"/>
      <c r="E908" s="173">
        <v>1</v>
      </c>
      <c r="F908" s="174"/>
      <c r="G908" s="148"/>
      <c r="H908" s="148"/>
      <c r="I908" s="158"/>
      <c r="J908" s="444">
        <v>6</v>
      </c>
      <c r="K908" s="264">
        <v>600</v>
      </c>
      <c r="L908" s="264"/>
      <c r="M908" s="264"/>
      <c r="N908" s="333"/>
      <c r="O908" s="334"/>
      <c r="P908" s="260"/>
      <c r="Q908" s="321"/>
    </row>
    <row r="909" spans="2:19" x14ac:dyDescent="0.15">
      <c r="B909" s="160">
        <v>905</v>
      </c>
      <c r="C909" s="171" t="s">
        <v>219</v>
      </c>
      <c r="D909" s="172"/>
      <c r="E909" s="173">
        <v>1</v>
      </c>
      <c r="F909" s="174"/>
      <c r="G909" s="148"/>
      <c r="H909" s="148"/>
      <c r="I909" s="158"/>
      <c r="J909" s="444">
        <f t="shared" si="19"/>
        <v>12</v>
      </c>
      <c r="K909" s="264">
        <v>300</v>
      </c>
      <c r="L909" s="264"/>
      <c r="M909" s="264"/>
      <c r="N909" s="333"/>
      <c r="O909" s="334"/>
      <c r="P909" s="183"/>
      <c r="Q909" s="321"/>
    </row>
    <row r="910" spans="2:19" x14ac:dyDescent="0.15">
      <c r="B910" s="160">
        <v>906</v>
      </c>
      <c r="C910" s="171" t="s">
        <v>220</v>
      </c>
      <c r="D910" s="172"/>
      <c r="E910" s="173">
        <v>1</v>
      </c>
      <c r="F910" s="174"/>
      <c r="G910" s="148"/>
      <c r="H910" s="148"/>
      <c r="I910" s="158"/>
      <c r="J910" s="444">
        <f t="shared" si="19"/>
        <v>144</v>
      </c>
      <c r="K910" s="264">
        <v>25</v>
      </c>
      <c r="L910" s="264"/>
      <c r="M910" s="264"/>
      <c r="N910" s="333"/>
      <c r="O910" s="334"/>
      <c r="P910" s="183"/>
      <c r="Q910" s="321"/>
    </row>
    <row r="911" spans="2:19" x14ac:dyDescent="0.15">
      <c r="B911" s="160">
        <v>907</v>
      </c>
      <c r="C911" s="171" t="s">
        <v>221</v>
      </c>
      <c r="D911" s="172"/>
      <c r="E911" s="173">
        <v>1</v>
      </c>
      <c r="F911" s="174"/>
      <c r="G911" s="148"/>
      <c r="H911" s="148"/>
      <c r="I911" s="158"/>
      <c r="J911" s="444">
        <f t="shared" si="19"/>
        <v>12</v>
      </c>
      <c r="K911" s="264">
        <v>300</v>
      </c>
      <c r="L911" s="264"/>
      <c r="M911" s="264"/>
      <c r="N911" s="333"/>
      <c r="O911" s="334"/>
      <c r="P911" s="260"/>
      <c r="Q911" s="321"/>
    </row>
    <row r="912" spans="2:19" x14ac:dyDescent="0.15">
      <c r="B912" s="160">
        <v>908</v>
      </c>
      <c r="C912" s="171" t="s">
        <v>638</v>
      </c>
      <c r="D912" s="172"/>
      <c r="E912" s="173">
        <v>1</v>
      </c>
      <c r="F912" s="174"/>
      <c r="G912" s="148"/>
      <c r="H912" s="372"/>
      <c r="I912" s="264"/>
      <c r="J912" s="444">
        <f t="shared" si="19"/>
        <v>16</v>
      </c>
      <c r="K912" s="264">
        <v>225</v>
      </c>
      <c r="L912" s="264"/>
      <c r="M912" s="264"/>
      <c r="N912" s="333"/>
      <c r="O912" s="334"/>
      <c r="P912" s="183">
        <v>23.65</v>
      </c>
      <c r="Q912" s="321"/>
    </row>
    <row r="913" spans="2:14" x14ac:dyDescent="0.15">
      <c r="B913" s="160">
        <v>909</v>
      </c>
      <c r="C913" s="171" t="s">
        <v>1123</v>
      </c>
      <c r="D913" s="172"/>
      <c r="E913" s="173">
        <v>1</v>
      </c>
      <c r="F913" s="174"/>
      <c r="G913" s="148"/>
      <c r="H913" s="372"/>
      <c r="I913" s="264"/>
      <c r="J913" s="444">
        <f t="shared" si="19"/>
        <v>120</v>
      </c>
      <c r="K913" s="264">
        <v>30</v>
      </c>
      <c r="L913" s="264">
        <v>30</v>
      </c>
      <c r="M913" s="264"/>
      <c r="N913" s="348"/>
    </row>
    <row r="914" spans="2:14" x14ac:dyDescent="0.15">
      <c r="B914" s="160">
        <v>910</v>
      </c>
      <c r="C914" s="171" t="s">
        <v>628</v>
      </c>
      <c r="D914" s="172"/>
      <c r="E914" s="173">
        <v>1</v>
      </c>
      <c r="F914" s="174"/>
      <c r="G914" s="148"/>
      <c r="H914" s="372"/>
      <c r="I914" s="264"/>
      <c r="J914" s="444">
        <f t="shared" si="19"/>
        <v>90</v>
      </c>
      <c r="K914" s="264">
        <v>40</v>
      </c>
      <c r="L914" s="264">
        <v>40</v>
      </c>
      <c r="M914" s="158"/>
      <c r="N914" s="348"/>
    </row>
    <row r="915" spans="2:14" x14ac:dyDescent="0.15">
      <c r="B915" s="160">
        <v>911</v>
      </c>
      <c r="C915" s="171" t="s">
        <v>1161</v>
      </c>
      <c r="D915" s="172"/>
      <c r="E915" s="173">
        <v>1</v>
      </c>
      <c r="F915" s="174"/>
      <c r="G915" s="148"/>
      <c r="H915" s="372"/>
      <c r="I915" s="264"/>
      <c r="J915" s="444">
        <f t="shared" si="19"/>
        <v>320</v>
      </c>
      <c r="K915" s="264">
        <v>11.25</v>
      </c>
      <c r="L915" s="264"/>
      <c r="M915" s="158"/>
      <c r="N915" s="348"/>
    </row>
    <row r="916" spans="2:14" x14ac:dyDescent="0.15">
      <c r="B916" s="160">
        <v>912</v>
      </c>
      <c r="C916" s="171" t="s">
        <v>1162</v>
      </c>
      <c r="D916" s="172"/>
      <c r="E916" s="173">
        <v>1</v>
      </c>
      <c r="F916" s="174"/>
      <c r="G916" s="148"/>
      <c r="H916" s="372"/>
      <c r="I916" s="264"/>
      <c r="J916" s="444">
        <f t="shared" si="19"/>
        <v>140.07782101167317</v>
      </c>
      <c r="K916" s="264">
        <v>25.7</v>
      </c>
      <c r="L916" s="264"/>
      <c r="M916" s="158"/>
      <c r="N916" s="348"/>
    </row>
    <row r="917" spans="2:14" x14ac:dyDescent="0.15">
      <c r="B917" s="160">
        <v>913</v>
      </c>
      <c r="C917" s="171" t="s">
        <v>1254</v>
      </c>
      <c r="D917" s="172"/>
      <c r="E917" s="173">
        <v>1</v>
      </c>
      <c r="F917" s="174"/>
      <c r="G917" s="148"/>
      <c r="H917" s="372"/>
      <c r="I917" s="158"/>
      <c r="J917" s="444">
        <f t="shared" si="19"/>
        <v>300</v>
      </c>
      <c r="K917" s="264">
        <v>12</v>
      </c>
      <c r="L917" s="264"/>
      <c r="M917" s="158"/>
      <c r="N917" s="348"/>
    </row>
    <row r="918" spans="2:14" x14ac:dyDescent="0.15">
      <c r="B918" s="160">
        <v>914</v>
      </c>
      <c r="C918" s="171" t="s">
        <v>1255</v>
      </c>
      <c r="D918" s="172"/>
      <c r="E918" s="173">
        <v>1</v>
      </c>
      <c r="F918" s="174"/>
      <c r="G918" s="148"/>
      <c r="H918" s="372"/>
      <c r="I918" s="158"/>
      <c r="J918" s="444">
        <f t="shared" si="19"/>
        <v>225</v>
      </c>
      <c r="K918" s="264">
        <v>16</v>
      </c>
      <c r="L918" s="264"/>
      <c r="M918" s="158"/>
      <c r="N918" s="348"/>
    </row>
    <row r="919" spans="2:14" x14ac:dyDescent="0.15">
      <c r="B919" s="160">
        <v>915</v>
      </c>
      <c r="C919" s="171" t="s">
        <v>1257</v>
      </c>
      <c r="D919" s="172"/>
      <c r="E919" s="173">
        <v>1</v>
      </c>
      <c r="F919" s="174"/>
      <c r="G919" s="148">
        <v>335</v>
      </c>
      <c r="H919" s="372"/>
      <c r="I919" s="264"/>
      <c r="J919" s="444">
        <f t="shared" si="19"/>
        <v>20</v>
      </c>
      <c r="K919" s="264">
        <v>180</v>
      </c>
      <c r="L919" s="264">
        <v>180</v>
      </c>
      <c r="M919" s="158"/>
      <c r="N919" s="348"/>
    </row>
    <row r="920" spans="2:14" x14ac:dyDescent="0.15">
      <c r="B920" s="160">
        <v>916</v>
      </c>
      <c r="C920" s="171" t="s">
        <v>1258</v>
      </c>
      <c r="D920" s="172"/>
      <c r="E920" s="173">
        <v>1</v>
      </c>
      <c r="F920" s="174"/>
      <c r="G920" s="148">
        <v>330</v>
      </c>
      <c r="H920" s="372"/>
      <c r="I920" s="264"/>
      <c r="J920" s="444">
        <f t="shared" si="19"/>
        <v>20</v>
      </c>
      <c r="K920" s="264">
        <v>180</v>
      </c>
      <c r="L920" s="264">
        <v>180</v>
      </c>
      <c r="M920" s="158"/>
      <c r="N920" s="348"/>
    </row>
    <row r="921" spans="2:14" x14ac:dyDescent="0.15">
      <c r="B921" s="160">
        <v>917</v>
      </c>
      <c r="C921" s="171" t="s">
        <v>1259</v>
      </c>
      <c r="D921" s="172"/>
      <c r="E921" s="173">
        <v>1</v>
      </c>
      <c r="F921" s="174"/>
      <c r="G921" s="148">
        <v>445</v>
      </c>
      <c r="H921" s="372"/>
      <c r="I921" s="264"/>
      <c r="J921" s="444">
        <f t="shared" si="19"/>
        <v>20</v>
      </c>
      <c r="K921" s="264">
        <v>180</v>
      </c>
      <c r="L921" s="264">
        <v>180</v>
      </c>
      <c r="M921" s="158"/>
      <c r="N921" s="348"/>
    </row>
    <row r="922" spans="2:14" x14ac:dyDescent="0.15">
      <c r="B922" s="160">
        <v>918</v>
      </c>
      <c r="C922" s="171" t="s">
        <v>1260</v>
      </c>
      <c r="D922" s="172"/>
      <c r="E922" s="173">
        <v>1</v>
      </c>
      <c r="F922" s="174"/>
      <c r="G922" s="148">
        <v>455</v>
      </c>
      <c r="H922" s="372"/>
      <c r="I922" s="264"/>
      <c r="J922" s="444">
        <f t="shared" si="19"/>
        <v>20</v>
      </c>
      <c r="K922" s="264">
        <v>180</v>
      </c>
      <c r="L922" s="264">
        <v>180</v>
      </c>
      <c r="M922" s="158"/>
      <c r="N922" s="348"/>
    </row>
    <row r="923" spans="2:14" x14ac:dyDescent="0.15">
      <c r="B923" s="160">
        <v>919</v>
      </c>
      <c r="C923" s="171" t="s">
        <v>1261</v>
      </c>
      <c r="D923" s="172"/>
      <c r="E923" s="173">
        <v>1</v>
      </c>
      <c r="F923" s="174"/>
      <c r="G923" s="148">
        <v>810</v>
      </c>
      <c r="H923" s="372"/>
      <c r="I923" s="264"/>
      <c r="J923" s="444">
        <f t="shared" si="19"/>
        <v>6</v>
      </c>
      <c r="K923" s="264">
        <v>600</v>
      </c>
      <c r="L923" s="264"/>
      <c r="M923" s="158"/>
      <c r="N923" s="348"/>
    </row>
    <row r="924" spans="2:14" x14ac:dyDescent="0.15">
      <c r="B924" s="160">
        <v>920</v>
      </c>
      <c r="C924" s="171" t="s">
        <v>1273</v>
      </c>
      <c r="D924" s="172"/>
      <c r="E924" s="173">
        <v>1</v>
      </c>
      <c r="F924" s="174"/>
      <c r="G924" s="148">
        <v>530</v>
      </c>
      <c r="H924" s="372"/>
      <c r="I924" s="264"/>
      <c r="J924" s="444">
        <f t="shared" si="19"/>
        <v>6</v>
      </c>
      <c r="K924" s="264">
        <v>600</v>
      </c>
      <c r="L924" s="264"/>
      <c r="M924" s="158"/>
      <c r="N924" s="348"/>
    </row>
    <row r="925" spans="2:14" x14ac:dyDescent="0.15">
      <c r="B925" s="160">
        <v>921</v>
      </c>
      <c r="C925" s="171" t="s">
        <v>1318</v>
      </c>
      <c r="D925" s="172"/>
      <c r="E925" s="173">
        <v>1</v>
      </c>
      <c r="F925" s="174"/>
      <c r="G925" s="148"/>
      <c r="H925" s="372"/>
      <c r="I925" s="264"/>
      <c r="J925" s="444">
        <f t="shared" si="19"/>
        <v>320</v>
      </c>
      <c r="K925" s="634">
        <v>11.25</v>
      </c>
      <c r="L925" s="264"/>
      <c r="M925" s="158"/>
      <c r="N925" s="348"/>
    </row>
    <row r="926" spans="2:14" x14ac:dyDescent="0.15">
      <c r="B926" s="160">
        <v>922</v>
      </c>
      <c r="C926" s="171" t="s">
        <v>1319</v>
      </c>
      <c r="D926" s="172"/>
      <c r="E926" s="173">
        <v>1</v>
      </c>
      <c r="F926" s="174"/>
      <c r="G926" s="148"/>
      <c r="H926" s="372"/>
      <c r="I926" s="264"/>
      <c r="J926" s="444">
        <f t="shared" si="19"/>
        <v>140.07782101167317</v>
      </c>
      <c r="K926" s="634">
        <v>25.7</v>
      </c>
      <c r="L926" s="264"/>
      <c r="M926" s="158"/>
      <c r="N926" s="348"/>
    </row>
    <row r="927" spans="2:14" ht="13.5" customHeight="1" x14ac:dyDescent="0.15">
      <c r="B927" s="160">
        <v>923</v>
      </c>
      <c r="C927" s="171" t="s">
        <v>1418</v>
      </c>
      <c r="D927" s="172"/>
      <c r="E927" s="173">
        <v>1</v>
      </c>
      <c r="F927" s="174"/>
      <c r="G927" s="148">
        <v>46</v>
      </c>
      <c r="H927" s="372"/>
      <c r="I927" s="264"/>
      <c r="J927" s="444">
        <f t="shared" si="19"/>
        <v>100</v>
      </c>
      <c r="K927" s="264">
        <v>36</v>
      </c>
      <c r="L927" s="264">
        <v>77</v>
      </c>
      <c r="M927" s="158"/>
      <c r="N927" s="348"/>
    </row>
    <row r="928" spans="2:14" ht="13.5" customHeight="1" x14ac:dyDescent="0.15">
      <c r="B928" s="160">
        <v>924</v>
      </c>
      <c r="C928" s="171" t="s">
        <v>1419</v>
      </c>
      <c r="D928" s="172"/>
      <c r="E928" s="173">
        <v>1</v>
      </c>
      <c r="F928" s="174"/>
      <c r="G928" s="307">
        <v>46</v>
      </c>
      <c r="H928" s="372"/>
      <c r="I928" s="264"/>
      <c r="J928" s="444" t="e">
        <f t="shared" si="19"/>
        <v>#DIV/0!</v>
      </c>
      <c r="K928" s="264"/>
      <c r="L928" s="264"/>
      <c r="M928" s="158"/>
      <c r="N928" s="348"/>
    </row>
    <row r="929" spans="2:14" ht="13.5" customHeight="1" x14ac:dyDescent="0.15">
      <c r="B929" s="160">
        <v>925</v>
      </c>
      <c r="C929" s="171" t="s">
        <v>1420</v>
      </c>
      <c r="D929" s="172"/>
      <c r="E929" s="173">
        <v>1</v>
      </c>
      <c r="F929" s="174"/>
      <c r="G929" s="148">
        <v>62</v>
      </c>
      <c r="H929" s="372"/>
      <c r="I929" s="264"/>
      <c r="J929" s="444">
        <f t="shared" ref="J929:J992" si="20">3600/K929*E929</f>
        <v>78.260869565217391</v>
      </c>
      <c r="K929" s="264">
        <v>46</v>
      </c>
      <c r="L929" s="264">
        <v>103</v>
      </c>
      <c r="M929" s="158"/>
      <c r="N929" s="348"/>
    </row>
    <row r="930" spans="2:14" ht="13.5" customHeight="1" x14ac:dyDescent="0.15">
      <c r="B930" s="160">
        <v>926</v>
      </c>
      <c r="C930" s="171" t="s">
        <v>1421</v>
      </c>
      <c r="D930" s="172"/>
      <c r="E930" s="173">
        <v>1</v>
      </c>
      <c r="F930" s="174"/>
      <c r="G930" s="148">
        <v>48</v>
      </c>
      <c r="H930" s="372"/>
      <c r="I930" s="264"/>
      <c r="J930" s="444">
        <f t="shared" si="20"/>
        <v>112.5</v>
      </c>
      <c r="K930" s="264">
        <v>32</v>
      </c>
      <c r="L930" s="264">
        <v>80</v>
      </c>
      <c r="M930" s="158"/>
      <c r="N930" s="348"/>
    </row>
    <row r="931" spans="2:14" ht="13.5" customHeight="1" x14ac:dyDescent="0.15">
      <c r="B931" s="160">
        <v>927</v>
      </c>
      <c r="C931" s="171" t="s">
        <v>1422</v>
      </c>
      <c r="D931" s="172"/>
      <c r="E931" s="173">
        <v>1</v>
      </c>
      <c r="F931" s="174"/>
      <c r="G931" s="148">
        <v>48</v>
      </c>
      <c r="H931" s="372"/>
      <c r="I931" s="264"/>
      <c r="J931" s="444">
        <f t="shared" si="20"/>
        <v>120</v>
      </c>
      <c r="K931" s="264">
        <v>30</v>
      </c>
      <c r="L931" s="264">
        <v>80</v>
      </c>
      <c r="M931" s="158"/>
      <c r="N931" s="348"/>
    </row>
    <row r="932" spans="2:14" ht="13.5" customHeight="1" x14ac:dyDescent="0.15">
      <c r="B932" s="160">
        <v>928</v>
      </c>
      <c r="C932" s="171" t="s">
        <v>1423</v>
      </c>
      <c r="D932" s="172"/>
      <c r="E932" s="173">
        <v>1</v>
      </c>
      <c r="F932" s="174"/>
      <c r="G932" s="148">
        <v>30</v>
      </c>
      <c r="H932" s="372"/>
      <c r="I932" s="264"/>
      <c r="J932" s="444">
        <f t="shared" si="20"/>
        <v>163.63636363636363</v>
      </c>
      <c r="K932" s="264">
        <v>22</v>
      </c>
      <c r="L932" s="264">
        <v>50</v>
      </c>
      <c r="M932" s="158"/>
      <c r="N932" s="348"/>
    </row>
    <row r="933" spans="2:14" ht="13.5" customHeight="1" x14ac:dyDescent="0.15">
      <c r="B933" s="160">
        <v>929</v>
      </c>
      <c r="C933" s="171" t="s">
        <v>1424</v>
      </c>
      <c r="D933" s="172"/>
      <c r="E933" s="173">
        <v>1</v>
      </c>
      <c r="F933" s="174"/>
      <c r="G933" s="148">
        <v>44</v>
      </c>
      <c r="H933" s="372"/>
      <c r="I933" s="264"/>
      <c r="J933" s="444">
        <f t="shared" si="20"/>
        <v>105.88235294117646</v>
      </c>
      <c r="K933" s="264">
        <v>34</v>
      </c>
      <c r="L933" s="264">
        <v>74</v>
      </c>
      <c r="M933" s="158"/>
      <c r="N933" s="348"/>
    </row>
    <row r="934" spans="2:14" ht="13.5" customHeight="1" x14ac:dyDescent="0.15">
      <c r="B934" s="160">
        <v>930</v>
      </c>
      <c r="C934" s="171" t="s">
        <v>1425</v>
      </c>
      <c r="D934" s="172"/>
      <c r="E934" s="173">
        <v>1</v>
      </c>
      <c r="F934" s="174"/>
      <c r="G934" s="307">
        <v>40</v>
      </c>
      <c r="H934" s="372"/>
      <c r="I934" s="264"/>
      <c r="J934" s="444" t="e">
        <f t="shared" si="20"/>
        <v>#DIV/0!</v>
      </c>
      <c r="K934" s="264"/>
      <c r="L934" s="264"/>
      <c r="M934" s="158"/>
      <c r="N934" s="348"/>
    </row>
    <row r="935" spans="2:14" ht="13.5" customHeight="1" x14ac:dyDescent="0.15">
      <c r="B935" s="160">
        <v>931</v>
      </c>
      <c r="C935" s="171" t="s">
        <v>1426</v>
      </c>
      <c r="D935" s="172"/>
      <c r="E935" s="173">
        <v>1</v>
      </c>
      <c r="F935" s="174"/>
      <c r="G935" s="148">
        <v>150</v>
      </c>
      <c r="H935" s="372"/>
      <c r="I935" s="264"/>
      <c r="J935" s="444">
        <f t="shared" si="20"/>
        <v>30</v>
      </c>
      <c r="K935" s="264">
        <v>120</v>
      </c>
      <c r="L935" s="264">
        <v>120</v>
      </c>
      <c r="M935" s="158"/>
      <c r="N935" s="348"/>
    </row>
    <row r="936" spans="2:14" ht="13.5" customHeight="1" x14ac:dyDescent="0.15">
      <c r="B936" s="160">
        <v>932</v>
      </c>
      <c r="C936" s="171" t="s">
        <v>1427</v>
      </c>
      <c r="D936" s="172"/>
      <c r="E936" s="173">
        <v>1</v>
      </c>
      <c r="F936" s="174"/>
      <c r="G936" s="148">
        <v>115</v>
      </c>
      <c r="H936" s="372"/>
      <c r="I936" s="264"/>
      <c r="J936" s="444">
        <f t="shared" si="20"/>
        <v>37.113402061855673</v>
      </c>
      <c r="K936" s="264">
        <v>97</v>
      </c>
      <c r="L936" s="264">
        <v>97</v>
      </c>
      <c r="M936" s="158"/>
      <c r="N936" s="348"/>
    </row>
    <row r="937" spans="2:14" ht="13.5" customHeight="1" x14ac:dyDescent="0.15">
      <c r="B937" s="160">
        <v>933</v>
      </c>
      <c r="C937" s="171" t="s">
        <v>1428</v>
      </c>
      <c r="D937" s="172"/>
      <c r="E937" s="173">
        <v>1</v>
      </c>
      <c r="F937" s="174"/>
      <c r="G937" s="148">
        <v>71</v>
      </c>
      <c r="H937" s="372"/>
      <c r="I937" s="264"/>
      <c r="J937" s="444">
        <f t="shared" si="20"/>
        <v>67.924528301886795</v>
      </c>
      <c r="K937" s="264">
        <v>53</v>
      </c>
      <c r="L937" s="264">
        <v>118</v>
      </c>
      <c r="M937" s="158"/>
      <c r="N937" s="348"/>
    </row>
    <row r="938" spans="2:14" ht="13.5" customHeight="1" x14ac:dyDescent="0.15">
      <c r="B938" s="160">
        <v>934</v>
      </c>
      <c r="C938" s="171" t="s">
        <v>1429</v>
      </c>
      <c r="D938" s="172"/>
      <c r="E938" s="173">
        <v>1</v>
      </c>
      <c r="F938" s="174"/>
      <c r="G938" s="148">
        <v>45</v>
      </c>
      <c r="H938" s="372"/>
      <c r="I938" s="264"/>
      <c r="J938" s="444">
        <f t="shared" si="20"/>
        <v>100</v>
      </c>
      <c r="K938" s="264">
        <v>36</v>
      </c>
      <c r="L938" s="264">
        <v>74</v>
      </c>
      <c r="M938" s="158"/>
      <c r="N938" s="348"/>
    </row>
    <row r="939" spans="2:14" ht="13.5" customHeight="1" x14ac:dyDescent="0.15">
      <c r="B939" s="160">
        <v>935</v>
      </c>
      <c r="C939" s="171" t="s">
        <v>1430</v>
      </c>
      <c r="D939" s="172"/>
      <c r="E939" s="173">
        <v>1</v>
      </c>
      <c r="F939" s="174"/>
      <c r="G939" s="148">
        <v>60</v>
      </c>
      <c r="H939" s="372"/>
      <c r="I939" s="264"/>
      <c r="J939" s="444">
        <f t="shared" si="20"/>
        <v>69.902912621359221</v>
      </c>
      <c r="K939" s="264">
        <v>51.5</v>
      </c>
      <c r="L939" s="264">
        <v>51.5</v>
      </c>
      <c r="M939" s="158"/>
      <c r="N939" s="348"/>
    </row>
    <row r="940" spans="2:14" ht="13.5" customHeight="1" x14ac:dyDescent="0.15">
      <c r="B940" s="160">
        <v>936</v>
      </c>
      <c r="C940" s="171" t="s">
        <v>1431</v>
      </c>
      <c r="D940" s="172"/>
      <c r="E940" s="173">
        <v>1</v>
      </c>
      <c r="F940" s="174"/>
      <c r="G940" s="148">
        <v>126</v>
      </c>
      <c r="H940" s="372"/>
      <c r="I940" s="264"/>
      <c r="J940" s="444">
        <f t="shared" si="20"/>
        <v>17.142857142857142</v>
      </c>
      <c r="K940" s="264">
        <v>210</v>
      </c>
      <c r="L940" s="264">
        <v>210</v>
      </c>
      <c r="M940" s="158"/>
      <c r="N940" s="348"/>
    </row>
    <row r="941" spans="2:14" ht="13.5" customHeight="1" x14ac:dyDescent="0.15">
      <c r="B941" s="160">
        <v>937</v>
      </c>
      <c r="C941" s="171" t="s">
        <v>1432</v>
      </c>
      <c r="D941" s="172"/>
      <c r="E941" s="173">
        <v>1</v>
      </c>
      <c r="F941" s="174"/>
      <c r="G941" s="307">
        <v>40</v>
      </c>
      <c r="H941" s="372"/>
      <c r="I941" s="264"/>
      <c r="J941" s="444" t="e">
        <f t="shared" si="20"/>
        <v>#DIV/0!</v>
      </c>
      <c r="K941" s="264"/>
      <c r="L941" s="264"/>
      <c r="M941" s="158"/>
      <c r="N941" s="348"/>
    </row>
    <row r="942" spans="2:14" x14ac:dyDescent="0.15">
      <c r="B942" s="160">
        <v>938</v>
      </c>
      <c r="C942" s="171" t="s">
        <v>1545</v>
      </c>
      <c r="D942" s="172"/>
      <c r="E942" s="173">
        <v>1</v>
      </c>
      <c r="F942" s="174"/>
      <c r="G942" s="307">
        <v>40</v>
      </c>
      <c r="H942" s="372"/>
      <c r="I942" s="264"/>
      <c r="J942" s="444" t="e">
        <f t="shared" si="20"/>
        <v>#DIV/0!</v>
      </c>
      <c r="K942" s="264"/>
      <c r="L942" s="264"/>
      <c r="M942" s="158"/>
      <c r="N942" s="348"/>
    </row>
    <row r="943" spans="2:14" x14ac:dyDescent="0.15">
      <c r="B943" s="160">
        <v>939</v>
      </c>
      <c r="C943" s="171" t="s">
        <v>1563</v>
      </c>
      <c r="D943" s="172"/>
      <c r="E943" s="173">
        <v>1</v>
      </c>
      <c r="F943" s="174"/>
      <c r="G943" s="307">
        <v>40</v>
      </c>
      <c r="H943" s="372"/>
      <c r="I943" s="264"/>
      <c r="J943" s="444" t="e">
        <f t="shared" si="20"/>
        <v>#DIV/0!</v>
      </c>
      <c r="K943" s="264"/>
      <c r="L943" s="264"/>
      <c r="M943" s="158"/>
      <c r="N943" s="348"/>
    </row>
    <row r="944" spans="2:14" x14ac:dyDescent="0.15">
      <c r="B944" s="160">
        <v>940</v>
      </c>
      <c r="C944" s="171" t="s">
        <v>1577</v>
      </c>
      <c r="D944" s="172"/>
      <c r="E944" s="173">
        <v>1</v>
      </c>
      <c r="F944" s="174"/>
      <c r="G944" s="782">
        <v>45</v>
      </c>
      <c r="H944" s="372"/>
      <c r="I944" s="264"/>
      <c r="J944" s="444" t="e">
        <f t="shared" si="20"/>
        <v>#DIV/0!</v>
      </c>
      <c r="K944" s="264"/>
      <c r="L944" s="264"/>
      <c r="M944" s="158"/>
      <c r="N944" s="348"/>
    </row>
    <row r="945" spans="2:14" x14ac:dyDescent="0.15">
      <c r="B945" s="160">
        <v>941</v>
      </c>
      <c r="C945" s="171" t="s">
        <v>1581</v>
      </c>
      <c r="D945" s="172"/>
      <c r="E945" s="173">
        <v>1</v>
      </c>
      <c r="F945" s="174"/>
      <c r="G945" s="782">
        <v>46</v>
      </c>
      <c r="H945" s="372"/>
      <c r="I945" s="264"/>
      <c r="J945" s="444" t="e">
        <f t="shared" si="20"/>
        <v>#DIV/0!</v>
      </c>
      <c r="K945" s="264"/>
      <c r="L945" s="264"/>
      <c r="M945" s="158"/>
      <c r="N945" s="348"/>
    </row>
    <row r="946" spans="2:14" x14ac:dyDescent="0.15">
      <c r="B946" s="160">
        <v>942</v>
      </c>
      <c r="C946" s="171" t="s">
        <v>1583</v>
      </c>
      <c r="D946" s="172"/>
      <c r="E946" s="173">
        <v>1</v>
      </c>
      <c r="F946" s="174"/>
      <c r="G946" s="782">
        <v>40</v>
      </c>
      <c r="H946" s="372"/>
      <c r="I946" s="264"/>
      <c r="J946" s="444" t="e">
        <f t="shared" si="20"/>
        <v>#DIV/0!</v>
      </c>
      <c r="K946" s="264"/>
      <c r="L946" s="264"/>
      <c r="M946" s="158"/>
      <c r="N946" s="348"/>
    </row>
    <row r="947" spans="2:14" x14ac:dyDescent="0.15">
      <c r="B947" s="160">
        <v>943</v>
      </c>
      <c r="C947" s="171" t="s">
        <v>1602</v>
      </c>
      <c r="D947" s="172"/>
      <c r="E947" s="173">
        <v>1</v>
      </c>
      <c r="F947" s="174"/>
      <c r="G947" s="148">
        <v>48</v>
      </c>
      <c r="H947" s="372"/>
      <c r="I947" s="264"/>
      <c r="J947" s="444" t="e">
        <f t="shared" si="20"/>
        <v>#DIV/0!</v>
      </c>
      <c r="K947" s="264"/>
      <c r="L947" s="264"/>
      <c r="M947" s="158"/>
      <c r="N947" s="348"/>
    </row>
    <row r="948" spans="2:14" x14ac:dyDescent="0.15">
      <c r="B948" s="160">
        <v>944</v>
      </c>
      <c r="C948" s="171" t="s">
        <v>1563</v>
      </c>
      <c r="D948" s="172"/>
      <c r="E948" s="173">
        <v>1</v>
      </c>
      <c r="F948" s="174"/>
      <c r="G948" s="148">
        <v>48</v>
      </c>
      <c r="H948" s="372"/>
      <c r="I948" s="264"/>
      <c r="J948" s="444" t="e">
        <f t="shared" si="20"/>
        <v>#DIV/0!</v>
      </c>
      <c r="K948" s="264"/>
      <c r="L948" s="264"/>
      <c r="M948" s="158"/>
      <c r="N948" s="348"/>
    </row>
    <row r="949" spans="2:14" x14ac:dyDescent="0.15">
      <c r="B949" s="160">
        <v>945</v>
      </c>
      <c r="C949" s="171" t="s">
        <v>1615</v>
      </c>
      <c r="D949" s="172"/>
      <c r="E949" s="173">
        <v>1</v>
      </c>
      <c r="F949" s="174"/>
      <c r="G949" s="148">
        <v>48</v>
      </c>
      <c r="H949" s="372"/>
      <c r="I949" s="264"/>
      <c r="J949" s="444" t="e">
        <f t="shared" si="20"/>
        <v>#DIV/0!</v>
      </c>
      <c r="K949" s="264"/>
      <c r="L949" s="264"/>
      <c r="M949" s="158"/>
      <c r="N949" s="348"/>
    </row>
    <row r="950" spans="2:14" x14ac:dyDescent="0.15">
      <c r="B950" s="160">
        <v>946</v>
      </c>
      <c r="C950" s="171" t="s">
        <v>1651</v>
      </c>
      <c r="D950" s="172"/>
      <c r="E950" s="173">
        <v>1</v>
      </c>
      <c r="F950" s="174"/>
      <c r="G950" s="148">
        <v>150</v>
      </c>
      <c r="H950" s="372"/>
      <c r="I950" s="264"/>
      <c r="J950" s="444" t="e">
        <f t="shared" si="20"/>
        <v>#DIV/0!</v>
      </c>
      <c r="K950" s="264"/>
      <c r="L950" s="264"/>
      <c r="M950" s="158"/>
      <c r="N950" s="348"/>
    </row>
    <row r="951" spans="2:14" x14ac:dyDescent="0.15">
      <c r="B951" s="160">
        <v>947</v>
      </c>
      <c r="C951" s="171" t="s">
        <v>1679</v>
      </c>
      <c r="D951" s="172"/>
      <c r="E951" s="173">
        <v>1</v>
      </c>
      <c r="F951" s="174"/>
      <c r="G951" s="148">
        <v>150</v>
      </c>
      <c r="H951" s="372"/>
      <c r="I951" s="264"/>
      <c r="J951" s="444" t="e">
        <f t="shared" si="20"/>
        <v>#DIV/0!</v>
      </c>
      <c r="K951" s="264"/>
      <c r="L951" s="264"/>
      <c r="M951" s="158"/>
      <c r="N951" s="348"/>
    </row>
    <row r="952" spans="2:14" x14ac:dyDescent="0.15">
      <c r="B952" s="160">
        <v>948</v>
      </c>
      <c r="C952" s="171" t="s">
        <v>1792</v>
      </c>
      <c r="D952" s="172"/>
      <c r="E952" s="173">
        <v>1</v>
      </c>
      <c r="F952" s="174"/>
      <c r="G952" s="148">
        <v>30</v>
      </c>
      <c r="H952" s="372"/>
      <c r="I952" s="264"/>
      <c r="J952" s="444" t="e">
        <f t="shared" si="20"/>
        <v>#DIV/0!</v>
      </c>
      <c r="K952" s="264"/>
      <c r="L952" s="264"/>
      <c r="M952" s="158"/>
      <c r="N952" s="348"/>
    </row>
    <row r="953" spans="2:14" x14ac:dyDescent="0.15">
      <c r="B953" s="160">
        <v>949</v>
      </c>
      <c r="C953" s="171" t="s">
        <v>1819</v>
      </c>
      <c r="D953" s="172"/>
      <c r="E953" s="173">
        <v>1</v>
      </c>
      <c r="F953" s="174"/>
      <c r="G953" s="148">
        <v>40</v>
      </c>
      <c r="H953" s="372"/>
      <c r="I953" s="264"/>
      <c r="J953" s="444" t="e">
        <f t="shared" si="20"/>
        <v>#DIV/0!</v>
      </c>
      <c r="K953" s="264"/>
      <c r="L953" s="264"/>
      <c r="M953" s="158"/>
      <c r="N953" s="348"/>
    </row>
    <row r="954" spans="2:14" x14ac:dyDescent="0.15">
      <c r="B954" s="160">
        <v>950</v>
      </c>
      <c r="C954" s="171"/>
      <c r="D954" s="172"/>
      <c r="E954" s="173"/>
      <c r="F954" s="174"/>
      <c r="G954" s="148"/>
      <c r="H954" s="372"/>
      <c r="I954" s="264"/>
      <c r="J954" s="444" t="e">
        <f t="shared" si="20"/>
        <v>#DIV/0!</v>
      </c>
      <c r="K954" s="264"/>
      <c r="L954" s="264"/>
      <c r="M954" s="158"/>
      <c r="N954" s="348"/>
    </row>
    <row r="955" spans="2:14" x14ac:dyDescent="0.15">
      <c r="B955" s="160">
        <v>951</v>
      </c>
      <c r="C955" s="171" t="s">
        <v>1089</v>
      </c>
      <c r="D955" s="172"/>
      <c r="E955" s="173">
        <v>1</v>
      </c>
      <c r="F955" s="174"/>
      <c r="G955" s="148"/>
      <c r="H955" s="372"/>
      <c r="I955" s="264"/>
      <c r="J955" s="444" t="e">
        <f t="shared" si="20"/>
        <v>#DIV/0!</v>
      </c>
      <c r="K955" s="264"/>
      <c r="L955" s="264"/>
      <c r="M955" s="158"/>
      <c r="N955" s="348"/>
    </row>
    <row r="956" spans="2:14" x14ac:dyDescent="0.15">
      <c r="B956" s="160">
        <v>952</v>
      </c>
      <c r="C956" s="171" t="s">
        <v>1090</v>
      </c>
      <c r="D956" s="172"/>
      <c r="E956" s="173">
        <v>1</v>
      </c>
      <c r="F956" s="174"/>
      <c r="G956" s="148"/>
      <c r="H956" s="372"/>
      <c r="I956" s="264"/>
      <c r="J956" s="444" t="e">
        <f t="shared" si="20"/>
        <v>#DIV/0!</v>
      </c>
      <c r="K956" s="264"/>
      <c r="L956" s="264"/>
      <c r="M956" s="158"/>
      <c r="N956" s="348"/>
    </row>
    <row r="957" spans="2:14" x14ac:dyDescent="0.15">
      <c r="B957" s="160">
        <v>953</v>
      </c>
      <c r="C957" s="171" t="s">
        <v>1091</v>
      </c>
      <c r="D957" s="172"/>
      <c r="E957" s="173">
        <v>1</v>
      </c>
      <c r="F957" s="174"/>
      <c r="G957" s="148"/>
      <c r="H957" s="372"/>
      <c r="I957" s="264"/>
      <c r="J957" s="444" t="e">
        <f t="shared" si="20"/>
        <v>#DIV/0!</v>
      </c>
      <c r="K957" s="264"/>
      <c r="L957" s="264"/>
      <c r="M957" s="158"/>
      <c r="N957" s="348"/>
    </row>
    <row r="958" spans="2:14" x14ac:dyDescent="0.15">
      <c r="B958" s="160">
        <v>954</v>
      </c>
      <c r="C958" s="171" t="s">
        <v>1092</v>
      </c>
      <c r="D958" s="172"/>
      <c r="E958" s="173">
        <v>1</v>
      </c>
      <c r="F958" s="174"/>
      <c r="G958" s="148"/>
      <c r="H958" s="372"/>
      <c r="I958" s="264"/>
      <c r="J958" s="444" t="e">
        <f t="shared" si="20"/>
        <v>#DIV/0!</v>
      </c>
      <c r="K958" s="264"/>
      <c r="L958" s="264"/>
      <c r="M958" s="158"/>
      <c r="N958" s="348"/>
    </row>
    <row r="959" spans="2:14" x14ac:dyDescent="0.15">
      <c r="B959" s="160">
        <v>955</v>
      </c>
      <c r="C959" s="171" t="s">
        <v>1093</v>
      </c>
      <c r="D959" s="172"/>
      <c r="E959" s="173">
        <v>1</v>
      </c>
      <c r="F959" s="174"/>
      <c r="G959" s="148"/>
      <c r="H959" s="372"/>
      <c r="I959" s="264"/>
      <c r="J959" s="444" t="e">
        <f t="shared" si="20"/>
        <v>#DIV/0!</v>
      </c>
      <c r="K959" s="264"/>
      <c r="L959" s="264"/>
      <c r="M959" s="158"/>
      <c r="N959" s="348"/>
    </row>
    <row r="960" spans="2:14" x14ac:dyDescent="0.15">
      <c r="B960" s="160">
        <v>956</v>
      </c>
      <c r="C960" s="171" t="s">
        <v>1094</v>
      </c>
      <c r="D960" s="172"/>
      <c r="E960" s="173">
        <v>1</v>
      </c>
      <c r="F960" s="174"/>
      <c r="G960" s="148"/>
      <c r="H960" s="372"/>
      <c r="I960" s="264"/>
      <c r="J960" s="444" t="e">
        <f t="shared" si="20"/>
        <v>#DIV/0!</v>
      </c>
      <c r="K960" s="264"/>
      <c r="L960" s="264"/>
      <c r="M960" s="158"/>
      <c r="N960" s="348"/>
    </row>
    <row r="961" spans="2:14" x14ac:dyDescent="0.15">
      <c r="B961" s="160">
        <v>957</v>
      </c>
      <c r="C961" s="171" t="s">
        <v>1095</v>
      </c>
      <c r="D961" s="172"/>
      <c r="E961" s="173">
        <v>1</v>
      </c>
      <c r="F961" s="174"/>
      <c r="G961" s="148"/>
      <c r="H961" s="372"/>
      <c r="I961" s="264"/>
      <c r="J961" s="444" t="e">
        <f t="shared" si="20"/>
        <v>#DIV/0!</v>
      </c>
      <c r="K961" s="264"/>
      <c r="L961" s="264"/>
      <c r="M961" s="158"/>
      <c r="N961" s="348"/>
    </row>
    <row r="962" spans="2:14" x14ac:dyDescent="0.15">
      <c r="B962" s="160">
        <v>958</v>
      </c>
      <c r="C962" s="171" t="s">
        <v>1100</v>
      </c>
      <c r="D962" s="172"/>
      <c r="E962" s="173">
        <v>1</v>
      </c>
      <c r="F962" s="174"/>
      <c r="G962" s="148"/>
      <c r="H962" s="372"/>
      <c r="I962" s="264"/>
      <c r="J962" s="444" t="e">
        <f t="shared" si="20"/>
        <v>#DIV/0!</v>
      </c>
      <c r="K962" s="264"/>
      <c r="L962" s="264"/>
      <c r="M962" s="158"/>
      <c r="N962" s="348"/>
    </row>
    <row r="963" spans="2:14" x14ac:dyDescent="0.15">
      <c r="B963" s="160">
        <v>959</v>
      </c>
      <c r="C963" s="171" t="s">
        <v>1101</v>
      </c>
      <c r="D963" s="172"/>
      <c r="E963" s="173">
        <v>1</v>
      </c>
      <c r="F963" s="174"/>
      <c r="G963" s="148"/>
      <c r="H963" s="372"/>
      <c r="I963" s="264"/>
      <c r="J963" s="444" t="e">
        <f t="shared" si="20"/>
        <v>#DIV/0!</v>
      </c>
      <c r="K963" s="264"/>
      <c r="L963" s="264"/>
      <c r="M963" s="158"/>
      <c r="N963" s="348"/>
    </row>
    <row r="964" spans="2:14" x14ac:dyDescent="0.15">
      <c r="B964" s="160">
        <v>960</v>
      </c>
      <c r="C964" s="171" t="s">
        <v>1102</v>
      </c>
      <c r="D964" s="172"/>
      <c r="E964" s="173">
        <v>1</v>
      </c>
      <c r="F964" s="174"/>
      <c r="G964" s="148"/>
      <c r="H964" s="372"/>
      <c r="I964" s="264"/>
      <c r="J964" s="444" t="e">
        <f t="shared" si="20"/>
        <v>#DIV/0!</v>
      </c>
      <c r="K964" s="264"/>
      <c r="L964" s="264"/>
      <c r="M964" s="158"/>
      <c r="N964" s="348"/>
    </row>
    <row r="965" spans="2:14" x14ac:dyDescent="0.15">
      <c r="B965" s="160">
        <v>961</v>
      </c>
      <c r="C965" s="171" t="s">
        <v>1103</v>
      </c>
      <c r="D965" s="172"/>
      <c r="E965" s="173">
        <v>1</v>
      </c>
      <c r="F965" s="174"/>
      <c r="G965" s="148"/>
      <c r="H965" s="372"/>
      <c r="I965" s="264"/>
      <c r="J965" s="444" t="e">
        <f t="shared" si="20"/>
        <v>#DIV/0!</v>
      </c>
      <c r="K965" s="264"/>
      <c r="L965" s="264"/>
      <c r="M965" s="158"/>
      <c r="N965" s="348"/>
    </row>
    <row r="966" spans="2:14" x14ac:dyDescent="0.15">
      <c r="B966" s="160">
        <v>962</v>
      </c>
      <c r="C966" s="171" t="s">
        <v>1104</v>
      </c>
      <c r="D966" s="172"/>
      <c r="E966" s="173">
        <v>1</v>
      </c>
      <c r="F966" s="174"/>
      <c r="G966" s="148"/>
      <c r="H966" s="372"/>
      <c r="I966" s="264"/>
      <c r="J966" s="444" t="e">
        <f t="shared" si="20"/>
        <v>#DIV/0!</v>
      </c>
      <c r="K966" s="264"/>
      <c r="L966" s="264"/>
      <c r="M966" s="158"/>
      <c r="N966" s="348"/>
    </row>
    <row r="967" spans="2:14" x14ac:dyDescent="0.15">
      <c r="B967" s="160">
        <v>963</v>
      </c>
      <c r="C967" s="171" t="s">
        <v>1105</v>
      </c>
      <c r="D967" s="172"/>
      <c r="E967" s="173">
        <v>1</v>
      </c>
      <c r="F967" s="174"/>
      <c r="G967" s="148"/>
      <c r="H967" s="372"/>
      <c r="I967" s="264"/>
      <c r="J967" s="444" t="e">
        <f t="shared" si="20"/>
        <v>#DIV/0!</v>
      </c>
      <c r="K967" s="264"/>
      <c r="L967" s="264"/>
      <c r="M967" s="158"/>
      <c r="N967" s="348"/>
    </row>
    <row r="968" spans="2:14" x14ac:dyDescent="0.15">
      <c r="B968" s="160">
        <v>964</v>
      </c>
      <c r="C968" s="171"/>
      <c r="D968" s="172"/>
      <c r="E968" s="173"/>
      <c r="F968" s="174"/>
      <c r="G968" s="148"/>
      <c r="H968" s="372"/>
      <c r="I968" s="264"/>
      <c r="J968" s="444" t="e">
        <f t="shared" si="20"/>
        <v>#DIV/0!</v>
      </c>
      <c r="K968" s="264"/>
      <c r="L968" s="264"/>
      <c r="M968" s="158"/>
      <c r="N968" s="348"/>
    </row>
    <row r="969" spans="2:14" x14ac:dyDescent="0.15">
      <c r="B969" s="160">
        <v>965</v>
      </c>
      <c r="C969" s="171"/>
      <c r="D969" s="172"/>
      <c r="E969" s="173"/>
      <c r="F969" s="174"/>
      <c r="G969" s="148"/>
      <c r="H969" s="372"/>
      <c r="I969" s="264"/>
      <c r="J969" s="444" t="e">
        <f t="shared" si="20"/>
        <v>#DIV/0!</v>
      </c>
      <c r="K969" s="264"/>
      <c r="L969" s="264"/>
      <c r="M969" s="158"/>
      <c r="N969" s="348"/>
    </row>
    <row r="970" spans="2:14" x14ac:dyDescent="0.15">
      <c r="B970" s="160">
        <v>966</v>
      </c>
      <c r="C970" s="171"/>
      <c r="D970" s="172"/>
      <c r="E970" s="173"/>
      <c r="F970" s="174"/>
      <c r="G970" s="148"/>
      <c r="H970" s="372"/>
      <c r="I970" s="264"/>
      <c r="J970" s="444" t="e">
        <f t="shared" si="20"/>
        <v>#DIV/0!</v>
      </c>
      <c r="K970" s="264"/>
      <c r="L970" s="264"/>
      <c r="M970" s="158"/>
      <c r="N970" s="348"/>
    </row>
    <row r="971" spans="2:14" x14ac:dyDescent="0.15">
      <c r="B971" s="160">
        <v>967</v>
      </c>
      <c r="C971" s="171"/>
      <c r="D971" s="172"/>
      <c r="E971" s="173"/>
      <c r="F971" s="174"/>
      <c r="G971" s="148"/>
      <c r="H971" s="372"/>
      <c r="I971" s="264"/>
      <c r="J971" s="444" t="e">
        <f t="shared" si="20"/>
        <v>#DIV/0!</v>
      </c>
      <c r="K971" s="264"/>
      <c r="L971" s="264"/>
      <c r="M971" s="158"/>
      <c r="N971" s="348"/>
    </row>
    <row r="972" spans="2:14" x14ac:dyDescent="0.15">
      <c r="B972" s="160">
        <v>968</v>
      </c>
      <c r="C972" s="171"/>
      <c r="D972" s="172"/>
      <c r="E972" s="173"/>
      <c r="F972" s="174"/>
      <c r="G972" s="148"/>
      <c r="H972" s="372"/>
      <c r="I972" s="264"/>
      <c r="J972" s="444" t="e">
        <f t="shared" si="20"/>
        <v>#DIV/0!</v>
      </c>
      <c r="K972" s="264"/>
      <c r="L972" s="264"/>
      <c r="M972" s="158"/>
      <c r="N972" s="348"/>
    </row>
    <row r="973" spans="2:14" x14ac:dyDescent="0.15">
      <c r="B973" s="160">
        <v>969</v>
      </c>
      <c r="C973" s="171"/>
      <c r="D973" s="172"/>
      <c r="E973" s="173"/>
      <c r="F973" s="174"/>
      <c r="G973" s="148"/>
      <c r="H973" s="372"/>
      <c r="I973" s="264"/>
      <c r="J973" s="444" t="e">
        <f t="shared" si="20"/>
        <v>#DIV/0!</v>
      </c>
      <c r="K973" s="264"/>
      <c r="L973" s="264"/>
      <c r="M973" s="158"/>
      <c r="N973" s="348"/>
    </row>
    <row r="974" spans="2:14" x14ac:dyDescent="0.15">
      <c r="B974" s="160">
        <v>970</v>
      </c>
      <c r="C974" s="171"/>
      <c r="D974" s="172"/>
      <c r="E974" s="173"/>
      <c r="F974" s="174"/>
      <c r="G974" s="148"/>
      <c r="H974" s="372"/>
      <c r="I974" s="264"/>
      <c r="J974" s="444" t="e">
        <f t="shared" si="20"/>
        <v>#DIV/0!</v>
      </c>
      <c r="K974" s="264"/>
      <c r="L974" s="264"/>
      <c r="M974" s="158"/>
      <c r="N974" s="348"/>
    </row>
    <row r="975" spans="2:14" x14ac:dyDescent="0.15">
      <c r="B975" s="160">
        <v>971</v>
      </c>
      <c r="C975" s="171"/>
      <c r="D975" s="172"/>
      <c r="E975" s="173"/>
      <c r="F975" s="174"/>
      <c r="G975" s="148"/>
      <c r="H975" s="372"/>
      <c r="I975" s="264"/>
      <c r="J975" s="444" t="e">
        <f t="shared" si="20"/>
        <v>#DIV/0!</v>
      </c>
      <c r="K975" s="264"/>
      <c r="L975" s="264"/>
      <c r="M975" s="158"/>
      <c r="N975" s="348"/>
    </row>
    <row r="976" spans="2:14" x14ac:dyDescent="0.15">
      <c r="B976" s="160">
        <v>972</v>
      </c>
      <c r="C976" s="171"/>
      <c r="D976" s="172"/>
      <c r="E976" s="173"/>
      <c r="F976" s="174"/>
      <c r="G976" s="148"/>
      <c r="H976" s="372"/>
      <c r="I976" s="264"/>
      <c r="J976" s="444" t="e">
        <f t="shared" si="20"/>
        <v>#DIV/0!</v>
      </c>
      <c r="K976" s="264"/>
      <c r="L976" s="264"/>
      <c r="M976" s="158"/>
      <c r="N976" s="348"/>
    </row>
    <row r="977" spans="2:14" x14ac:dyDescent="0.15">
      <c r="B977" s="160">
        <v>973</v>
      </c>
      <c r="C977" s="171"/>
      <c r="D977" s="172"/>
      <c r="E977" s="173"/>
      <c r="F977" s="174"/>
      <c r="G977" s="148"/>
      <c r="H977" s="372"/>
      <c r="I977" s="264"/>
      <c r="J977" s="444" t="e">
        <f t="shared" si="20"/>
        <v>#DIV/0!</v>
      </c>
      <c r="K977" s="264"/>
      <c r="L977" s="264"/>
      <c r="M977" s="158"/>
      <c r="N977" s="348"/>
    </row>
    <row r="978" spans="2:14" x14ac:dyDescent="0.15">
      <c r="B978" s="160">
        <v>974</v>
      </c>
      <c r="C978" s="171"/>
      <c r="D978" s="172"/>
      <c r="E978" s="173"/>
      <c r="F978" s="174"/>
      <c r="G978" s="148"/>
      <c r="H978" s="372"/>
      <c r="I978" s="264"/>
      <c r="J978" s="444" t="e">
        <f t="shared" si="20"/>
        <v>#DIV/0!</v>
      </c>
      <c r="K978" s="264"/>
      <c r="L978" s="264"/>
      <c r="M978" s="158"/>
      <c r="N978" s="348"/>
    </row>
    <row r="979" spans="2:14" x14ac:dyDescent="0.15">
      <c r="B979" s="160">
        <v>975</v>
      </c>
      <c r="C979" s="171"/>
      <c r="D979" s="172"/>
      <c r="E979" s="173"/>
      <c r="F979" s="174"/>
      <c r="G979" s="148"/>
      <c r="H979" s="372"/>
      <c r="I979" s="264"/>
      <c r="J979" s="444" t="e">
        <f t="shared" si="20"/>
        <v>#DIV/0!</v>
      </c>
      <c r="K979" s="264"/>
      <c r="L979" s="264"/>
      <c r="M979" s="158"/>
      <c r="N979" s="348"/>
    </row>
    <row r="980" spans="2:14" x14ac:dyDescent="0.15">
      <c r="B980" s="160">
        <v>976</v>
      </c>
      <c r="C980" s="171"/>
      <c r="D980" s="172"/>
      <c r="E980" s="173"/>
      <c r="F980" s="174"/>
      <c r="G980" s="148"/>
      <c r="H980" s="372"/>
      <c r="I980" s="264"/>
      <c r="J980" s="444" t="e">
        <f t="shared" si="20"/>
        <v>#DIV/0!</v>
      </c>
      <c r="K980" s="264"/>
      <c r="L980" s="264"/>
      <c r="M980" s="158"/>
      <c r="N980" s="348"/>
    </row>
    <row r="981" spans="2:14" x14ac:dyDescent="0.15">
      <c r="B981" s="160">
        <v>977</v>
      </c>
      <c r="C981" s="171"/>
      <c r="D981" s="172"/>
      <c r="E981" s="173"/>
      <c r="F981" s="174"/>
      <c r="G981" s="148"/>
      <c r="H981" s="372"/>
      <c r="I981" s="264"/>
      <c r="J981" s="444" t="e">
        <f t="shared" si="20"/>
        <v>#DIV/0!</v>
      </c>
      <c r="K981" s="264"/>
      <c r="L981" s="264"/>
      <c r="M981" s="158"/>
      <c r="N981" s="348"/>
    </row>
    <row r="982" spans="2:14" x14ac:dyDescent="0.15">
      <c r="B982" s="160">
        <v>978</v>
      </c>
      <c r="C982" s="171"/>
      <c r="D982" s="172"/>
      <c r="E982" s="173"/>
      <c r="F982" s="174"/>
      <c r="G982" s="148"/>
      <c r="H982" s="372"/>
      <c r="I982" s="264"/>
      <c r="J982" s="444" t="e">
        <f t="shared" si="20"/>
        <v>#DIV/0!</v>
      </c>
      <c r="K982" s="264"/>
      <c r="L982" s="264"/>
      <c r="M982" s="158"/>
      <c r="N982" s="348"/>
    </row>
    <row r="983" spans="2:14" x14ac:dyDescent="0.15">
      <c r="B983" s="160">
        <v>979</v>
      </c>
      <c r="C983" s="171"/>
      <c r="D983" s="172"/>
      <c r="E983" s="173"/>
      <c r="F983" s="174"/>
      <c r="G983" s="148"/>
      <c r="H983" s="372"/>
      <c r="I983" s="264"/>
      <c r="J983" s="444" t="e">
        <f t="shared" si="20"/>
        <v>#DIV/0!</v>
      </c>
      <c r="K983" s="264"/>
      <c r="L983" s="264"/>
      <c r="M983" s="158"/>
      <c r="N983" s="348"/>
    </row>
    <row r="984" spans="2:14" x14ac:dyDescent="0.15">
      <c r="B984" s="160">
        <v>980</v>
      </c>
      <c r="C984" s="171"/>
      <c r="D984" s="172"/>
      <c r="E984" s="173"/>
      <c r="F984" s="174"/>
      <c r="G984" s="148"/>
      <c r="H984" s="372"/>
      <c r="I984" s="264"/>
      <c r="J984" s="444" t="e">
        <f t="shared" si="20"/>
        <v>#DIV/0!</v>
      </c>
      <c r="K984" s="264"/>
      <c r="L984" s="264"/>
      <c r="M984" s="158"/>
      <c r="N984" s="348"/>
    </row>
    <row r="985" spans="2:14" x14ac:dyDescent="0.15">
      <c r="B985" s="160">
        <v>981</v>
      </c>
      <c r="C985" s="171"/>
      <c r="D985" s="172"/>
      <c r="E985" s="173"/>
      <c r="F985" s="174"/>
      <c r="G985" s="148"/>
      <c r="H985" s="372"/>
      <c r="I985" s="264"/>
      <c r="J985" s="444" t="e">
        <f t="shared" si="20"/>
        <v>#DIV/0!</v>
      </c>
      <c r="K985" s="264"/>
      <c r="L985" s="264"/>
      <c r="M985" s="158"/>
      <c r="N985" s="348"/>
    </row>
    <row r="986" spans="2:14" x14ac:dyDescent="0.15">
      <c r="B986" s="160">
        <v>982</v>
      </c>
      <c r="C986" s="171"/>
      <c r="D986" s="172"/>
      <c r="E986" s="173"/>
      <c r="F986" s="174"/>
      <c r="G986" s="148"/>
      <c r="H986" s="372"/>
      <c r="I986" s="264"/>
      <c r="J986" s="444" t="e">
        <f t="shared" si="20"/>
        <v>#DIV/0!</v>
      </c>
      <c r="K986" s="264"/>
      <c r="L986" s="264"/>
      <c r="M986" s="158"/>
      <c r="N986" s="348"/>
    </row>
    <row r="987" spans="2:14" x14ac:dyDescent="0.15">
      <c r="B987" s="160">
        <v>983</v>
      </c>
      <c r="C987" s="171"/>
      <c r="D987" s="172"/>
      <c r="E987" s="173"/>
      <c r="F987" s="174"/>
      <c r="G987" s="148"/>
      <c r="H987" s="372"/>
      <c r="I987" s="264"/>
      <c r="J987" s="444" t="e">
        <f t="shared" si="20"/>
        <v>#DIV/0!</v>
      </c>
      <c r="K987" s="264"/>
      <c r="L987" s="264"/>
      <c r="M987" s="158"/>
      <c r="N987" s="348"/>
    </row>
    <row r="988" spans="2:14" x14ac:dyDescent="0.15">
      <c r="B988" s="160">
        <v>984</v>
      </c>
      <c r="C988" s="171"/>
      <c r="D988" s="172"/>
      <c r="E988" s="173"/>
      <c r="F988" s="174"/>
      <c r="G988" s="148"/>
      <c r="H988" s="372"/>
      <c r="I988" s="264"/>
      <c r="J988" s="444" t="e">
        <f t="shared" si="20"/>
        <v>#DIV/0!</v>
      </c>
      <c r="K988" s="264"/>
      <c r="L988" s="264"/>
      <c r="M988" s="158"/>
      <c r="N988" s="348"/>
    </row>
    <row r="989" spans="2:14" x14ac:dyDescent="0.15">
      <c r="B989" s="160">
        <v>985</v>
      </c>
      <c r="C989" s="171"/>
      <c r="D989" s="172"/>
      <c r="E989" s="173"/>
      <c r="F989" s="174"/>
      <c r="G989" s="148"/>
      <c r="H989" s="372"/>
      <c r="I989" s="264"/>
      <c r="J989" s="444" t="e">
        <f t="shared" si="20"/>
        <v>#DIV/0!</v>
      </c>
      <c r="K989" s="264"/>
      <c r="L989" s="264"/>
      <c r="M989" s="158"/>
      <c r="N989" s="348"/>
    </row>
    <row r="990" spans="2:14" x14ac:dyDescent="0.15">
      <c r="B990" s="160">
        <v>986</v>
      </c>
      <c r="C990" s="171" t="s">
        <v>1153</v>
      </c>
      <c r="D990" s="172"/>
      <c r="E990" s="173">
        <v>1</v>
      </c>
      <c r="F990" s="174"/>
      <c r="G990" s="148"/>
      <c r="H990" s="372"/>
      <c r="I990" s="264"/>
      <c r="J990" s="444" t="e">
        <f t="shared" si="20"/>
        <v>#DIV/0!</v>
      </c>
      <c r="K990" s="264"/>
      <c r="L990" s="264"/>
      <c r="M990" s="158"/>
      <c r="N990" s="348"/>
    </row>
    <row r="991" spans="2:14" x14ac:dyDescent="0.15">
      <c r="B991" s="175">
        <v>987</v>
      </c>
      <c r="C991" s="176" t="s">
        <v>1129</v>
      </c>
      <c r="D991" s="177"/>
      <c r="E991" s="353">
        <v>1</v>
      </c>
      <c r="F991" s="178"/>
      <c r="G991" s="179"/>
      <c r="H991" s="373"/>
      <c r="I991" s="175"/>
      <c r="J991" s="444" t="e">
        <f t="shared" si="20"/>
        <v>#DIV/0!</v>
      </c>
      <c r="K991" s="175"/>
      <c r="L991" s="175"/>
      <c r="M991" s="271"/>
      <c r="N991" s="480"/>
    </row>
    <row r="992" spans="2:14" x14ac:dyDescent="0.15">
      <c r="B992" s="175">
        <v>988</v>
      </c>
      <c r="C992" s="176" t="s">
        <v>1141</v>
      </c>
      <c r="D992" s="177"/>
      <c r="E992" s="353">
        <v>1</v>
      </c>
      <c r="F992" s="178"/>
      <c r="G992" s="179"/>
      <c r="H992" s="373"/>
      <c r="I992" s="175"/>
      <c r="J992" s="444" t="e">
        <f t="shared" si="20"/>
        <v>#DIV/0!</v>
      </c>
      <c r="K992" s="175"/>
      <c r="L992" s="175"/>
      <c r="M992" s="271"/>
      <c r="N992" s="480"/>
    </row>
    <row r="993" spans="2:14" x14ac:dyDescent="0.15">
      <c r="B993" s="175">
        <v>989</v>
      </c>
      <c r="C993" s="176" t="s">
        <v>1120</v>
      </c>
      <c r="D993" s="177"/>
      <c r="E993" s="353">
        <v>1</v>
      </c>
      <c r="F993" s="178"/>
      <c r="G993" s="179"/>
      <c r="H993" s="373"/>
      <c r="I993" s="175"/>
      <c r="J993" s="444" t="e">
        <f t="shared" ref="J993:J1003" si="21">3600/K993*E993</f>
        <v>#DIV/0!</v>
      </c>
      <c r="K993" s="175"/>
      <c r="L993" s="175"/>
      <c r="M993" s="271"/>
      <c r="N993" s="480"/>
    </row>
    <row r="994" spans="2:14" x14ac:dyDescent="0.15">
      <c r="B994" s="175">
        <v>990</v>
      </c>
      <c r="C994" s="176" t="s">
        <v>1119</v>
      </c>
      <c r="D994" s="177"/>
      <c r="E994" s="353">
        <v>1</v>
      </c>
      <c r="F994" s="178"/>
      <c r="G994" s="179"/>
      <c r="H994" s="373"/>
      <c r="I994" s="175"/>
      <c r="J994" s="444" t="e">
        <f t="shared" si="21"/>
        <v>#DIV/0!</v>
      </c>
      <c r="K994" s="175"/>
      <c r="L994" s="175"/>
      <c r="M994" s="271"/>
      <c r="N994" s="480"/>
    </row>
    <row r="995" spans="2:14" x14ac:dyDescent="0.15">
      <c r="B995" s="175">
        <v>991</v>
      </c>
      <c r="C995" s="176" t="s">
        <v>1126</v>
      </c>
      <c r="D995" s="177"/>
      <c r="E995" s="353">
        <v>1</v>
      </c>
      <c r="F995" s="178"/>
      <c r="G995" s="179"/>
      <c r="H995" s="373"/>
      <c r="I995" s="175"/>
      <c r="J995" s="444" t="e">
        <f t="shared" si="21"/>
        <v>#DIV/0!</v>
      </c>
      <c r="K995" s="175"/>
      <c r="L995" s="175"/>
      <c r="M995" s="271"/>
      <c r="N995" s="480"/>
    </row>
    <row r="996" spans="2:14" x14ac:dyDescent="0.15">
      <c r="B996" s="175">
        <v>992</v>
      </c>
      <c r="C996" s="176" t="s">
        <v>1125</v>
      </c>
      <c r="D996" s="177"/>
      <c r="E996" s="353">
        <v>1</v>
      </c>
      <c r="F996" s="178"/>
      <c r="G996" s="179"/>
      <c r="H996" s="373"/>
      <c r="I996" s="175"/>
      <c r="J996" s="444" t="e">
        <f t="shared" si="21"/>
        <v>#DIV/0!</v>
      </c>
      <c r="K996" s="175"/>
      <c r="L996" s="175"/>
      <c r="M996" s="271"/>
      <c r="N996" s="480"/>
    </row>
    <row r="997" spans="2:14" x14ac:dyDescent="0.15">
      <c r="B997" s="175">
        <v>993</v>
      </c>
      <c r="C997" s="176" t="s">
        <v>222</v>
      </c>
      <c r="D997" s="177"/>
      <c r="E997" s="353">
        <v>1</v>
      </c>
      <c r="F997" s="178"/>
      <c r="G997" s="179"/>
      <c r="H997" s="373"/>
      <c r="I997" s="175"/>
      <c r="J997" s="444">
        <f t="shared" si="21"/>
        <v>4</v>
      </c>
      <c r="K997" s="175">
        <v>900</v>
      </c>
      <c r="L997" s="175"/>
      <c r="M997" s="271"/>
      <c r="N997" s="480"/>
    </row>
    <row r="998" spans="2:14" x14ac:dyDescent="0.15">
      <c r="B998" s="175">
        <v>994</v>
      </c>
      <c r="C998" s="176" t="s">
        <v>223</v>
      </c>
      <c r="D998" s="177"/>
      <c r="E998" s="353">
        <v>1</v>
      </c>
      <c r="F998" s="178"/>
      <c r="G998" s="179"/>
      <c r="H998" s="373"/>
      <c r="I998" s="175"/>
      <c r="J998" s="444">
        <f t="shared" si="21"/>
        <v>1.5</v>
      </c>
      <c r="K998" s="175">
        <v>2400</v>
      </c>
      <c r="L998" s="175"/>
      <c r="M998" s="271"/>
      <c r="N998" s="480"/>
    </row>
    <row r="999" spans="2:14" x14ac:dyDescent="0.15">
      <c r="B999" s="175">
        <v>995</v>
      </c>
      <c r="C999" s="176" t="s">
        <v>224</v>
      </c>
      <c r="D999" s="177"/>
      <c r="E999" s="353">
        <v>1</v>
      </c>
      <c r="F999" s="178"/>
      <c r="G999" s="179"/>
      <c r="H999" s="373"/>
      <c r="I999" s="175"/>
      <c r="J999" s="444">
        <f t="shared" si="21"/>
        <v>2</v>
      </c>
      <c r="K999" s="175">
        <v>1800</v>
      </c>
      <c r="L999" s="175"/>
      <c r="M999" s="271"/>
      <c r="N999" s="480"/>
    </row>
    <row r="1000" spans="2:14" x14ac:dyDescent="0.15">
      <c r="B1000" s="175">
        <v>996</v>
      </c>
      <c r="C1000" s="176" t="s">
        <v>1124</v>
      </c>
      <c r="D1000" s="177"/>
      <c r="E1000" s="353">
        <v>1</v>
      </c>
      <c r="F1000" s="178"/>
      <c r="G1000" s="179"/>
      <c r="H1000" s="373"/>
      <c r="I1000" s="175"/>
      <c r="J1000" s="444">
        <f t="shared" si="21"/>
        <v>4</v>
      </c>
      <c r="K1000" s="175">
        <v>900</v>
      </c>
      <c r="L1000" s="175"/>
      <c r="M1000" s="271"/>
      <c r="N1000" s="480"/>
    </row>
    <row r="1001" spans="2:14" x14ac:dyDescent="0.15">
      <c r="B1001" s="175">
        <v>997</v>
      </c>
      <c r="C1001" s="176" t="s">
        <v>1122</v>
      </c>
      <c r="D1001" s="177"/>
      <c r="E1001" s="353">
        <v>1</v>
      </c>
      <c r="F1001" s="178"/>
      <c r="G1001" s="179"/>
      <c r="H1001" s="373"/>
      <c r="I1001" s="175"/>
      <c r="J1001" s="444">
        <f t="shared" si="21"/>
        <v>1</v>
      </c>
      <c r="K1001" s="175">
        <v>3600</v>
      </c>
      <c r="L1001" s="175"/>
      <c r="M1001" s="271"/>
      <c r="N1001" s="480"/>
    </row>
    <row r="1002" spans="2:14" x14ac:dyDescent="0.15">
      <c r="B1002" s="175">
        <v>998</v>
      </c>
      <c r="C1002" s="176" t="s">
        <v>1127</v>
      </c>
      <c r="D1002" s="177"/>
      <c r="E1002" s="353">
        <v>1</v>
      </c>
      <c r="F1002" s="178"/>
      <c r="G1002" s="179"/>
      <c r="H1002" s="373"/>
      <c r="I1002" s="175"/>
      <c r="J1002" s="444" t="e">
        <f t="shared" si="21"/>
        <v>#DIV/0!</v>
      </c>
      <c r="K1002" s="175"/>
      <c r="L1002" s="175"/>
      <c r="M1002" s="271"/>
      <c r="N1002" s="480"/>
    </row>
    <row r="1003" spans="2:14" x14ac:dyDescent="0.15">
      <c r="B1003" s="175">
        <v>999</v>
      </c>
      <c r="C1003" s="176" t="s">
        <v>1128</v>
      </c>
      <c r="D1003" s="177"/>
      <c r="E1003" s="353">
        <v>1</v>
      </c>
      <c r="F1003" s="178"/>
      <c r="G1003" s="179"/>
      <c r="H1003" s="373"/>
      <c r="I1003" s="175"/>
      <c r="J1003" s="444" t="e">
        <f t="shared" si="21"/>
        <v>#DIV/0!</v>
      </c>
      <c r="K1003" s="175"/>
      <c r="L1003" s="175"/>
      <c r="M1003" s="271"/>
      <c r="N1003" s="480"/>
    </row>
    <row r="1004" spans="2:14" x14ac:dyDescent="0.15">
      <c r="B1004" s="160">
        <v>1000</v>
      </c>
      <c r="C1004" s="120" t="s">
        <v>567</v>
      </c>
      <c r="D1004" s="112" t="s">
        <v>568</v>
      </c>
      <c r="E1004" s="121">
        <v>2</v>
      </c>
      <c r="F1004" s="122">
        <v>2.5</v>
      </c>
      <c r="G1004" s="148">
        <v>209</v>
      </c>
      <c r="H1004" s="372" t="s">
        <v>225</v>
      </c>
      <c r="I1004" s="264"/>
      <c r="J1004" s="269" t="str">
        <f t="shared" ref="J1004:J1042" si="22">IF(K1004,3600/K1004*E1004,"")</f>
        <v/>
      </c>
      <c r="K1004" s="264"/>
      <c r="L1004" s="264"/>
      <c r="M1004" s="271"/>
      <c r="N1004" s="348"/>
    </row>
    <row r="1005" spans="2:14" x14ac:dyDescent="0.15">
      <c r="B1005" s="160">
        <v>1001</v>
      </c>
      <c r="C1005" s="120" t="s">
        <v>569</v>
      </c>
      <c r="D1005" s="112" t="s">
        <v>568</v>
      </c>
      <c r="E1005" s="121">
        <v>2</v>
      </c>
      <c r="F1005" s="122">
        <v>2.4</v>
      </c>
      <c r="G1005" s="148">
        <v>200</v>
      </c>
      <c r="H1005" s="372" t="s">
        <v>225</v>
      </c>
      <c r="I1005" s="264"/>
      <c r="J1005" s="269" t="str">
        <f t="shared" si="22"/>
        <v/>
      </c>
      <c r="K1005" s="264"/>
      <c r="L1005" s="264"/>
      <c r="M1005" s="271"/>
      <c r="N1005" s="348"/>
    </row>
    <row r="1006" spans="2:14" x14ac:dyDescent="0.15">
      <c r="B1006" s="160">
        <v>1002</v>
      </c>
      <c r="C1006" s="120" t="s">
        <v>102</v>
      </c>
      <c r="D1006" s="112" t="s">
        <v>568</v>
      </c>
      <c r="E1006" s="121">
        <v>2</v>
      </c>
      <c r="F1006" s="122">
        <v>2.2999999999999998</v>
      </c>
      <c r="G1006" s="148">
        <v>200</v>
      </c>
      <c r="H1006" s="372" t="s">
        <v>225</v>
      </c>
      <c r="I1006" s="264"/>
      <c r="J1006" s="269" t="str">
        <f t="shared" si="22"/>
        <v/>
      </c>
      <c r="K1006" s="264"/>
      <c r="L1006" s="264"/>
      <c r="M1006" s="271"/>
      <c r="N1006" s="348"/>
    </row>
    <row r="1007" spans="2:14" x14ac:dyDescent="0.15">
      <c r="B1007" s="160">
        <v>1003</v>
      </c>
      <c r="C1007" s="120" t="s">
        <v>103</v>
      </c>
      <c r="D1007" s="112" t="s">
        <v>568</v>
      </c>
      <c r="E1007" s="121">
        <v>2</v>
      </c>
      <c r="F1007" s="122">
        <v>2.2000000000000002</v>
      </c>
      <c r="G1007" s="148">
        <v>200</v>
      </c>
      <c r="H1007" s="372" t="s">
        <v>225</v>
      </c>
      <c r="I1007" s="264"/>
      <c r="J1007" s="269" t="str">
        <f t="shared" si="22"/>
        <v/>
      </c>
      <c r="K1007" s="264"/>
      <c r="L1007" s="264"/>
      <c r="M1007" s="271"/>
      <c r="N1007" s="348"/>
    </row>
    <row r="1008" spans="2:14" x14ac:dyDescent="0.15">
      <c r="B1008" s="160">
        <v>1004</v>
      </c>
      <c r="C1008" s="120" t="s">
        <v>104</v>
      </c>
      <c r="D1008" s="112" t="s">
        <v>568</v>
      </c>
      <c r="E1008" s="121">
        <v>1</v>
      </c>
      <c r="F1008" s="122">
        <v>2.1</v>
      </c>
      <c r="G1008" s="148">
        <v>191</v>
      </c>
      <c r="H1008" s="372" t="s">
        <v>225</v>
      </c>
      <c r="I1008" s="264"/>
      <c r="J1008" s="269" t="str">
        <f t="shared" si="22"/>
        <v/>
      </c>
      <c r="K1008" s="264"/>
      <c r="L1008" s="264"/>
      <c r="M1008" s="271"/>
      <c r="N1008" s="348"/>
    </row>
    <row r="1009" spans="2:14" x14ac:dyDescent="0.15">
      <c r="B1009" s="160">
        <v>1005</v>
      </c>
      <c r="C1009" s="120" t="s">
        <v>570</v>
      </c>
      <c r="D1009" s="112" t="s">
        <v>568</v>
      </c>
      <c r="E1009" s="121">
        <v>1</v>
      </c>
      <c r="F1009" s="122">
        <v>2</v>
      </c>
      <c r="G1009" s="148">
        <v>182</v>
      </c>
      <c r="H1009" s="372" t="s">
        <v>225</v>
      </c>
      <c r="I1009" s="264"/>
      <c r="J1009" s="269" t="str">
        <f t="shared" si="22"/>
        <v/>
      </c>
      <c r="K1009" s="264"/>
      <c r="L1009" s="264"/>
      <c r="M1009" s="271"/>
      <c r="N1009" s="348"/>
    </row>
    <row r="1010" spans="2:14" x14ac:dyDescent="0.15">
      <c r="B1010" s="160">
        <v>1006</v>
      </c>
      <c r="C1010" s="120" t="s">
        <v>571</v>
      </c>
      <c r="D1010" s="112" t="s">
        <v>568</v>
      </c>
      <c r="E1010" s="121">
        <v>2</v>
      </c>
      <c r="F1010" s="122">
        <v>1.6</v>
      </c>
      <c r="G1010" s="148">
        <v>182</v>
      </c>
      <c r="H1010" s="372" t="s">
        <v>225</v>
      </c>
      <c r="I1010" s="264"/>
      <c r="J1010" s="269" t="str">
        <f t="shared" si="22"/>
        <v/>
      </c>
      <c r="K1010" s="264"/>
      <c r="L1010" s="264"/>
      <c r="M1010" s="271"/>
      <c r="N1010" s="348"/>
    </row>
    <row r="1011" spans="2:14" x14ac:dyDescent="0.15">
      <c r="B1011" s="160">
        <v>1007</v>
      </c>
      <c r="C1011" s="120" t="s">
        <v>105</v>
      </c>
      <c r="D1011" s="112" t="s">
        <v>568</v>
      </c>
      <c r="E1011" s="121">
        <v>2</v>
      </c>
      <c r="F1011" s="122">
        <v>1.5</v>
      </c>
      <c r="G1011" s="148">
        <v>182</v>
      </c>
      <c r="H1011" s="372" t="s">
        <v>225</v>
      </c>
      <c r="I1011" s="264"/>
      <c r="J1011" s="269" t="str">
        <f t="shared" si="22"/>
        <v/>
      </c>
      <c r="K1011" s="264"/>
      <c r="L1011" s="264"/>
      <c r="M1011" s="271"/>
      <c r="N1011" s="348"/>
    </row>
    <row r="1012" spans="2:14" x14ac:dyDescent="0.15">
      <c r="B1012" s="160">
        <v>1008</v>
      </c>
      <c r="C1012" s="120" t="s">
        <v>106</v>
      </c>
      <c r="D1012" s="112" t="s">
        <v>568</v>
      </c>
      <c r="E1012" s="121">
        <v>2</v>
      </c>
      <c r="F1012" s="122">
        <v>1.5</v>
      </c>
      <c r="G1012" s="148">
        <v>182</v>
      </c>
      <c r="H1012" s="372" t="s">
        <v>225</v>
      </c>
      <c r="I1012" s="264"/>
      <c r="J1012" s="269" t="str">
        <f t="shared" si="22"/>
        <v/>
      </c>
      <c r="K1012" s="264"/>
      <c r="L1012" s="264"/>
      <c r="M1012" s="271"/>
      <c r="N1012" s="348"/>
    </row>
    <row r="1013" spans="2:14" x14ac:dyDescent="0.15">
      <c r="B1013" s="160">
        <v>1009</v>
      </c>
      <c r="C1013" s="120" t="s">
        <v>107</v>
      </c>
      <c r="D1013" s="112" t="s">
        <v>568</v>
      </c>
      <c r="E1013" s="121">
        <v>2</v>
      </c>
      <c r="F1013" s="122">
        <v>1.5</v>
      </c>
      <c r="G1013" s="148">
        <v>182</v>
      </c>
      <c r="H1013" s="372" t="s">
        <v>225</v>
      </c>
      <c r="I1013" s="264"/>
      <c r="J1013" s="269" t="str">
        <f t="shared" si="22"/>
        <v/>
      </c>
      <c r="K1013" s="264"/>
      <c r="L1013" s="264"/>
      <c r="M1013" s="271"/>
      <c r="N1013" s="348"/>
    </row>
    <row r="1014" spans="2:14" x14ac:dyDescent="0.15">
      <c r="B1014" s="160">
        <v>1010</v>
      </c>
      <c r="C1014" s="120" t="s">
        <v>108</v>
      </c>
      <c r="D1014" s="112" t="s">
        <v>568</v>
      </c>
      <c r="E1014" s="121">
        <v>1</v>
      </c>
      <c r="F1014" s="122">
        <v>1.5</v>
      </c>
      <c r="G1014" s="148">
        <v>210</v>
      </c>
      <c r="H1014" s="372" t="s">
        <v>225</v>
      </c>
      <c r="I1014" s="264"/>
      <c r="J1014" s="269" t="str">
        <f t="shared" si="22"/>
        <v/>
      </c>
      <c r="K1014" s="264"/>
      <c r="L1014" s="264"/>
      <c r="M1014" s="158"/>
      <c r="N1014" s="348"/>
    </row>
    <row r="1015" spans="2:14" x14ac:dyDescent="0.15">
      <c r="B1015" s="160">
        <v>1011</v>
      </c>
      <c r="C1015" s="120" t="s">
        <v>572</v>
      </c>
      <c r="D1015" s="112" t="s">
        <v>568</v>
      </c>
      <c r="E1015" s="121">
        <v>1</v>
      </c>
      <c r="F1015" s="122">
        <v>1.4</v>
      </c>
      <c r="G1015" s="148">
        <v>182</v>
      </c>
      <c r="H1015" s="372" t="s">
        <v>225</v>
      </c>
      <c r="I1015" s="264"/>
      <c r="J1015" s="269" t="str">
        <f t="shared" si="22"/>
        <v/>
      </c>
      <c r="K1015" s="264"/>
      <c r="L1015" s="264"/>
      <c r="M1015" s="158"/>
      <c r="N1015" s="348"/>
    </row>
    <row r="1016" spans="2:14" x14ac:dyDescent="0.15">
      <c r="B1016" s="160">
        <v>1012</v>
      </c>
      <c r="C1016" s="120" t="s">
        <v>573</v>
      </c>
      <c r="D1016" s="112" t="s">
        <v>568</v>
      </c>
      <c r="E1016" s="121">
        <v>2</v>
      </c>
      <c r="F1016" s="122">
        <v>1.5</v>
      </c>
      <c r="G1016" s="148">
        <v>173</v>
      </c>
      <c r="H1016" s="372" t="s">
        <v>225</v>
      </c>
      <c r="I1016" s="264"/>
      <c r="J1016" s="269" t="str">
        <f t="shared" si="22"/>
        <v/>
      </c>
      <c r="K1016" s="264"/>
      <c r="L1016" s="264"/>
      <c r="M1016" s="158"/>
      <c r="N1016" s="348"/>
    </row>
    <row r="1017" spans="2:14" x14ac:dyDescent="0.15">
      <c r="B1017" s="160">
        <v>1013</v>
      </c>
      <c r="C1017" s="120" t="s">
        <v>109</v>
      </c>
      <c r="D1017" s="112" t="s">
        <v>568</v>
      </c>
      <c r="E1017" s="121">
        <v>2</v>
      </c>
      <c r="F1017" s="122">
        <v>1.4</v>
      </c>
      <c r="G1017" s="148">
        <v>173</v>
      </c>
      <c r="H1017" s="372" t="s">
        <v>225</v>
      </c>
      <c r="I1017" s="264"/>
      <c r="J1017" s="269" t="str">
        <f t="shared" si="22"/>
        <v/>
      </c>
      <c r="K1017" s="264"/>
      <c r="L1017" s="264"/>
      <c r="M1017" s="158"/>
      <c r="N1017" s="348"/>
    </row>
    <row r="1018" spans="2:14" x14ac:dyDescent="0.15">
      <c r="B1018" s="160">
        <v>1014</v>
      </c>
      <c r="C1018" s="120" t="s">
        <v>110</v>
      </c>
      <c r="D1018" s="112" t="s">
        <v>568</v>
      </c>
      <c r="E1018" s="121">
        <v>2</v>
      </c>
      <c r="F1018" s="122">
        <v>1.2</v>
      </c>
      <c r="G1018" s="148">
        <v>173</v>
      </c>
      <c r="H1018" s="372" t="s">
        <v>225</v>
      </c>
      <c r="I1018" s="264"/>
      <c r="J1018" s="269" t="str">
        <f t="shared" si="22"/>
        <v/>
      </c>
      <c r="K1018" s="264"/>
      <c r="L1018" s="264"/>
      <c r="M1018" s="158"/>
      <c r="N1018" s="348"/>
    </row>
    <row r="1019" spans="2:14" x14ac:dyDescent="0.15">
      <c r="B1019" s="160">
        <v>1015</v>
      </c>
      <c r="C1019" s="120" t="s">
        <v>111</v>
      </c>
      <c r="D1019" s="112" t="s">
        <v>568</v>
      </c>
      <c r="E1019" s="121">
        <v>2</v>
      </c>
      <c r="F1019" s="122">
        <v>1.2</v>
      </c>
      <c r="G1019" s="148">
        <v>173</v>
      </c>
      <c r="H1019" s="372" t="s">
        <v>225</v>
      </c>
      <c r="I1019" s="264"/>
      <c r="J1019" s="269" t="str">
        <f t="shared" si="22"/>
        <v/>
      </c>
      <c r="K1019" s="264"/>
      <c r="L1019" s="264"/>
      <c r="M1019" s="158"/>
      <c r="N1019" s="348"/>
    </row>
    <row r="1020" spans="2:14" x14ac:dyDescent="0.15">
      <c r="B1020" s="160">
        <v>1016</v>
      </c>
      <c r="C1020" s="120" t="s">
        <v>112</v>
      </c>
      <c r="D1020" s="112" t="s">
        <v>568</v>
      </c>
      <c r="E1020" s="121">
        <v>1</v>
      </c>
      <c r="F1020" s="122">
        <v>1.2</v>
      </c>
      <c r="G1020" s="148">
        <v>164</v>
      </c>
      <c r="H1020" s="372" t="s">
        <v>225</v>
      </c>
      <c r="I1020" s="264"/>
      <c r="J1020" s="269" t="str">
        <f t="shared" si="22"/>
        <v/>
      </c>
      <c r="K1020" s="264"/>
      <c r="L1020" s="264"/>
      <c r="M1020" s="158"/>
      <c r="N1020" s="348"/>
    </row>
    <row r="1021" spans="2:14" x14ac:dyDescent="0.15">
      <c r="B1021" s="160">
        <v>1017</v>
      </c>
      <c r="C1021" s="120" t="s">
        <v>574</v>
      </c>
      <c r="D1021" s="112" t="s">
        <v>568</v>
      </c>
      <c r="E1021" s="121">
        <v>1</v>
      </c>
      <c r="F1021" s="122">
        <v>1.2</v>
      </c>
      <c r="G1021" s="148">
        <v>164</v>
      </c>
      <c r="H1021" s="372" t="s">
        <v>225</v>
      </c>
      <c r="I1021" s="264"/>
      <c r="J1021" s="269" t="str">
        <f t="shared" si="22"/>
        <v/>
      </c>
      <c r="K1021" s="264"/>
      <c r="L1021" s="264"/>
      <c r="M1021" s="158"/>
      <c r="N1021" s="348"/>
    </row>
    <row r="1022" spans="2:14" x14ac:dyDescent="0.15">
      <c r="B1022" s="160">
        <v>1018</v>
      </c>
      <c r="C1022" s="120" t="s">
        <v>575</v>
      </c>
      <c r="D1022" s="112" t="s">
        <v>568</v>
      </c>
      <c r="E1022" s="121">
        <v>1</v>
      </c>
      <c r="F1022" s="122">
        <v>1.1000000000000001</v>
      </c>
      <c r="G1022" s="148">
        <v>119</v>
      </c>
      <c r="H1022" s="372" t="s">
        <v>225</v>
      </c>
      <c r="I1022" s="264"/>
      <c r="J1022" s="269" t="str">
        <f t="shared" si="22"/>
        <v/>
      </c>
      <c r="K1022" s="264"/>
      <c r="L1022" s="264"/>
      <c r="M1022" s="158"/>
      <c r="N1022" s="348"/>
    </row>
    <row r="1023" spans="2:14" x14ac:dyDescent="0.15">
      <c r="B1023" s="160">
        <v>1019</v>
      </c>
      <c r="C1023" s="120" t="s">
        <v>113</v>
      </c>
      <c r="D1023" s="112" t="s">
        <v>568</v>
      </c>
      <c r="E1023" s="121">
        <v>1</v>
      </c>
      <c r="F1023" s="122">
        <v>1.2</v>
      </c>
      <c r="G1023" s="148">
        <v>119</v>
      </c>
      <c r="H1023" s="372" t="s">
        <v>225</v>
      </c>
      <c r="I1023" s="264"/>
      <c r="J1023" s="269" t="str">
        <f t="shared" si="22"/>
        <v/>
      </c>
      <c r="K1023" s="264"/>
      <c r="L1023" s="264"/>
      <c r="M1023" s="158"/>
      <c r="N1023" s="348"/>
    </row>
    <row r="1024" spans="2:14" x14ac:dyDescent="0.15">
      <c r="B1024" s="160">
        <v>1020</v>
      </c>
      <c r="C1024" s="120" t="s">
        <v>114</v>
      </c>
      <c r="D1024" s="112" t="s">
        <v>568</v>
      </c>
      <c r="E1024" s="121">
        <v>1</v>
      </c>
      <c r="F1024" s="122">
        <v>1.1000000000000001</v>
      </c>
      <c r="G1024" s="148">
        <v>119</v>
      </c>
      <c r="H1024" s="372" t="s">
        <v>225</v>
      </c>
      <c r="I1024" s="264"/>
      <c r="J1024" s="269" t="str">
        <f t="shared" si="22"/>
        <v/>
      </c>
      <c r="K1024" s="264"/>
      <c r="L1024" s="264"/>
      <c r="M1024" s="158"/>
      <c r="N1024" s="348"/>
    </row>
    <row r="1025" spans="2:14" x14ac:dyDescent="0.15">
      <c r="B1025" s="160">
        <v>1021</v>
      </c>
      <c r="C1025" s="120" t="s">
        <v>576</v>
      </c>
      <c r="D1025" s="112" t="s">
        <v>568</v>
      </c>
      <c r="E1025" s="121">
        <v>1</v>
      </c>
      <c r="F1025" s="122">
        <v>2.5</v>
      </c>
      <c r="G1025" s="148">
        <v>236</v>
      </c>
      <c r="H1025" s="372" t="s">
        <v>225</v>
      </c>
      <c r="I1025" s="264"/>
      <c r="J1025" s="269" t="str">
        <f t="shared" si="22"/>
        <v/>
      </c>
      <c r="K1025" s="264"/>
      <c r="L1025" s="264"/>
      <c r="M1025" s="158"/>
      <c r="N1025" s="348"/>
    </row>
    <row r="1026" spans="2:14" x14ac:dyDescent="0.15">
      <c r="B1026" s="160">
        <v>1022</v>
      </c>
      <c r="C1026" s="120" t="s">
        <v>115</v>
      </c>
      <c r="D1026" s="112" t="s">
        <v>568</v>
      </c>
      <c r="E1026" s="121">
        <v>1</v>
      </c>
      <c r="F1026" s="122">
        <v>2.2999999999999998</v>
      </c>
      <c r="G1026" s="148">
        <v>236</v>
      </c>
      <c r="H1026" s="372" t="s">
        <v>225</v>
      </c>
      <c r="I1026" s="264"/>
      <c r="J1026" s="269" t="str">
        <f t="shared" si="22"/>
        <v/>
      </c>
      <c r="K1026" s="264"/>
      <c r="L1026" s="264"/>
      <c r="M1026" s="158"/>
      <c r="N1026" s="348"/>
    </row>
    <row r="1027" spans="2:14" x14ac:dyDescent="0.15">
      <c r="B1027" s="160">
        <v>1023</v>
      </c>
      <c r="C1027" s="120" t="s">
        <v>116</v>
      </c>
      <c r="D1027" s="112" t="s">
        <v>568</v>
      </c>
      <c r="E1027" s="121">
        <v>1</v>
      </c>
      <c r="F1027" s="122">
        <v>2.2999999999999998</v>
      </c>
      <c r="G1027" s="148">
        <v>236</v>
      </c>
      <c r="H1027" s="372" t="s">
        <v>225</v>
      </c>
      <c r="I1027" s="264"/>
      <c r="J1027" s="269" t="str">
        <f t="shared" si="22"/>
        <v/>
      </c>
      <c r="K1027" s="264"/>
      <c r="L1027" s="264"/>
      <c r="M1027" s="158"/>
      <c r="N1027" s="348"/>
    </row>
    <row r="1028" spans="2:14" x14ac:dyDescent="0.15">
      <c r="B1028" s="160">
        <v>1024</v>
      </c>
      <c r="C1028" s="120" t="s">
        <v>577</v>
      </c>
      <c r="D1028" s="112" t="s">
        <v>578</v>
      </c>
      <c r="E1028" s="121">
        <v>2</v>
      </c>
      <c r="F1028" s="122">
        <v>1.6</v>
      </c>
      <c r="G1028" s="148">
        <v>136</v>
      </c>
      <c r="H1028" s="372" t="s">
        <v>225</v>
      </c>
      <c r="I1028" s="264"/>
      <c r="J1028" s="269" t="str">
        <f t="shared" si="22"/>
        <v/>
      </c>
      <c r="K1028" s="264"/>
      <c r="L1028" s="264"/>
      <c r="M1028" s="158"/>
      <c r="N1028" s="348"/>
    </row>
    <row r="1029" spans="2:14" x14ac:dyDescent="0.15">
      <c r="B1029" s="160">
        <v>1025</v>
      </c>
      <c r="C1029" s="120" t="s">
        <v>579</v>
      </c>
      <c r="D1029" s="112" t="s">
        <v>578</v>
      </c>
      <c r="E1029" s="121">
        <v>4</v>
      </c>
      <c r="F1029" s="122">
        <v>0.51</v>
      </c>
      <c r="G1029" s="148">
        <v>45</v>
      </c>
      <c r="H1029" s="372" t="s">
        <v>225</v>
      </c>
      <c r="I1029" s="264"/>
      <c r="J1029" s="269" t="str">
        <f t="shared" si="22"/>
        <v/>
      </c>
      <c r="K1029" s="264"/>
      <c r="L1029" s="264"/>
      <c r="M1029" s="158"/>
      <c r="N1029" s="348"/>
    </row>
    <row r="1030" spans="2:14" x14ac:dyDescent="0.15">
      <c r="B1030" s="160">
        <v>1026</v>
      </c>
      <c r="C1030" s="120" t="s">
        <v>580</v>
      </c>
      <c r="D1030" s="112" t="s">
        <v>578</v>
      </c>
      <c r="E1030" s="121">
        <v>4</v>
      </c>
      <c r="F1030" s="122">
        <v>0.51</v>
      </c>
      <c r="G1030" s="148">
        <v>45</v>
      </c>
      <c r="H1030" s="372" t="s">
        <v>225</v>
      </c>
      <c r="I1030" s="264"/>
      <c r="J1030" s="269" t="str">
        <f t="shared" si="22"/>
        <v/>
      </c>
      <c r="K1030" s="264"/>
      <c r="L1030" s="264"/>
      <c r="M1030" s="158"/>
      <c r="N1030" s="348"/>
    </row>
    <row r="1031" spans="2:14" x14ac:dyDescent="0.15">
      <c r="B1031" s="160">
        <v>1027</v>
      </c>
      <c r="C1031" s="120" t="s">
        <v>581</v>
      </c>
      <c r="D1031" s="112" t="s">
        <v>582</v>
      </c>
      <c r="E1031" s="121">
        <v>2</v>
      </c>
      <c r="F1031" s="122">
        <v>1.9</v>
      </c>
      <c r="G1031" s="148">
        <v>150</v>
      </c>
      <c r="H1031" s="372" t="s">
        <v>225</v>
      </c>
      <c r="I1031" s="264"/>
      <c r="J1031" s="269" t="str">
        <f t="shared" si="22"/>
        <v/>
      </c>
      <c r="K1031" s="264"/>
      <c r="L1031" s="264"/>
      <c r="M1031" s="158"/>
      <c r="N1031" s="348"/>
    </row>
    <row r="1032" spans="2:14" x14ac:dyDescent="0.15">
      <c r="B1032" s="160">
        <v>1028</v>
      </c>
      <c r="C1032" s="120" t="s">
        <v>583</v>
      </c>
      <c r="D1032" s="112" t="s">
        <v>584</v>
      </c>
      <c r="E1032" s="121">
        <v>3</v>
      </c>
      <c r="F1032" s="122">
        <v>0.08</v>
      </c>
      <c r="G1032" s="148">
        <v>10</v>
      </c>
      <c r="H1032" s="372" t="s">
        <v>225</v>
      </c>
      <c r="I1032" s="264"/>
      <c r="J1032" s="269" t="str">
        <f t="shared" si="22"/>
        <v/>
      </c>
      <c r="K1032" s="264"/>
      <c r="L1032" s="264"/>
      <c r="M1032" s="158"/>
      <c r="N1032" s="348"/>
    </row>
    <row r="1033" spans="2:14" x14ac:dyDescent="0.15">
      <c r="B1033" s="160">
        <v>1029</v>
      </c>
      <c r="C1033" s="120" t="s">
        <v>227</v>
      </c>
      <c r="D1033" s="112" t="s">
        <v>584</v>
      </c>
      <c r="E1033" s="121">
        <v>2</v>
      </c>
      <c r="F1033" s="122">
        <v>0.96</v>
      </c>
      <c r="G1033" s="148">
        <v>63</v>
      </c>
      <c r="H1033" s="372" t="s">
        <v>225</v>
      </c>
      <c r="I1033" s="264"/>
      <c r="J1033" s="269" t="str">
        <f t="shared" si="22"/>
        <v/>
      </c>
      <c r="K1033" s="264"/>
      <c r="L1033" s="264"/>
      <c r="M1033" s="158"/>
      <c r="N1033" s="348"/>
    </row>
    <row r="1034" spans="2:14" x14ac:dyDescent="0.15">
      <c r="B1034" s="160">
        <v>1030</v>
      </c>
      <c r="C1034" s="120" t="s">
        <v>585</v>
      </c>
      <c r="D1034" s="112" t="s">
        <v>584</v>
      </c>
      <c r="E1034" s="121"/>
      <c r="F1034" s="122">
        <v>0.19</v>
      </c>
      <c r="G1034" s="148">
        <v>37</v>
      </c>
      <c r="H1034" s="372" t="s">
        <v>225</v>
      </c>
      <c r="I1034" s="264"/>
      <c r="J1034" s="269" t="str">
        <f t="shared" si="22"/>
        <v/>
      </c>
      <c r="K1034" s="264"/>
      <c r="L1034" s="264"/>
      <c r="M1034" s="158"/>
      <c r="N1034" s="348"/>
    </row>
    <row r="1035" spans="2:14" x14ac:dyDescent="0.15">
      <c r="B1035" s="160">
        <v>1031</v>
      </c>
      <c r="C1035" s="120" t="s">
        <v>586</v>
      </c>
      <c r="D1035" s="112" t="s">
        <v>584</v>
      </c>
      <c r="E1035" s="121">
        <v>3</v>
      </c>
      <c r="F1035" s="122">
        <v>0.12</v>
      </c>
      <c r="G1035" s="148">
        <v>17</v>
      </c>
      <c r="H1035" s="372" t="s">
        <v>225</v>
      </c>
      <c r="I1035" s="264"/>
      <c r="J1035" s="269" t="str">
        <f t="shared" si="22"/>
        <v/>
      </c>
      <c r="K1035" s="264"/>
      <c r="L1035" s="264"/>
      <c r="M1035" s="158"/>
      <c r="N1035" s="348"/>
    </row>
    <row r="1036" spans="2:14" x14ac:dyDescent="0.15">
      <c r="B1036" s="160">
        <v>1032</v>
      </c>
      <c r="C1036" s="120" t="s">
        <v>587</v>
      </c>
      <c r="D1036" s="112" t="s">
        <v>584</v>
      </c>
      <c r="E1036" s="121">
        <v>3</v>
      </c>
      <c r="F1036" s="122">
        <v>0.32</v>
      </c>
      <c r="G1036" s="148">
        <v>45</v>
      </c>
      <c r="H1036" s="372" t="s">
        <v>225</v>
      </c>
      <c r="I1036" s="264"/>
      <c r="J1036" s="269" t="str">
        <f t="shared" si="22"/>
        <v/>
      </c>
      <c r="K1036" s="264"/>
      <c r="L1036" s="264"/>
      <c r="M1036" s="158"/>
      <c r="N1036" s="348"/>
    </row>
    <row r="1037" spans="2:14" x14ac:dyDescent="0.15">
      <c r="B1037" s="160">
        <v>1033</v>
      </c>
      <c r="C1037" s="120" t="s">
        <v>588</v>
      </c>
      <c r="D1037" s="112" t="s">
        <v>584</v>
      </c>
      <c r="E1037" s="121">
        <v>4</v>
      </c>
      <c r="F1037" s="122">
        <v>0.74</v>
      </c>
      <c r="G1037" s="148">
        <v>2</v>
      </c>
      <c r="H1037" s="372" t="s">
        <v>225</v>
      </c>
      <c r="I1037" s="264"/>
      <c r="J1037" s="269" t="str">
        <f t="shared" si="22"/>
        <v/>
      </c>
      <c r="K1037" s="264"/>
      <c r="L1037" s="264"/>
      <c r="M1037" s="158"/>
      <c r="N1037" s="348"/>
    </row>
    <row r="1038" spans="2:14" x14ac:dyDescent="0.15">
      <c r="B1038" s="160">
        <v>1034</v>
      </c>
      <c r="C1038" s="120" t="s">
        <v>589</v>
      </c>
      <c r="D1038" s="112" t="s">
        <v>584</v>
      </c>
      <c r="E1038" s="121">
        <v>2</v>
      </c>
      <c r="F1038" s="122">
        <v>0.08</v>
      </c>
      <c r="G1038" s="148">
        <v>39</v>
      </c>
      <c r="H1038" s="372" t="s">
        <v>225</v>
      </c>
      <c r="I1038" s="264"/>
      <c r="J1038" s="269" t="str">
        <f t="shared" si="22"/>
        <v/>
      </c>
      <c r="K1038" s="264"/>
      <c r="L1038" s="264"/>
      <c r="M1038" s="158"/>
      <c r="N1038" s="348"/>
    </row>
    <row r="1039" spans="2:14" x14ac:dyDescent="0.15">
      <c r="B1039" s="160">
        <v>1035</v>
      </c>
      <c r="C1039" s="120" t="s">
        <v>228</v>
      </c>
      <c r="D1039" s="112" t="s">
        <v>584</v>
      </c>
      <c r="E1039" s="121"/>
      <c r="F1039" s="122">
        <v>0.02</v>
      </c>
      <c r="G1039" s="148">
        <v>6</v>
      </c>
      <c r="H1039" s="372" t="s">
        <v>225</v>
      </c>
      <c r="I1039" s="264"/>
      <c r="J1039" s="269" t="str">
        <f t="shared" si="22"/>
        <v/>
      </c>
      <c r="K1039" s="264"/>
      <c r="L1039" s="264"/>
      <c r="M1039" s="158"/>
      <c r="N1039" s="348"/>
    </row>
    <row r="1040" spans="2:14" x14ac:dyDescent="0.15">
      <c r="B1040" s="160">
        <v>1036</v>
      </c>
      <c r="C1040" s="120" t="s">
        <v>590</v>
      </c>
      <c r="D1040" s="112" t="s">
        <v>584</v>
      </c>
      <c r="E1040" s="121"/>
      <c r="F1040" s="122">
        <v>0.3</v>
      </c>
      <c r="G1040" s="148">
        <v>46</v>
      </c>
      <c r="H1040" s="372" t="s">
        <v>225</v>
      </c>
      <c r="I1040" s="264"/>
      <c r="J1040" s="269" t="str">
        <f t="shared" si="22"/>
        <v/>
      </c>
      <c r="K1040" s="264"/>
      <c r="L1040" s="264"/>
      <c r="M1040" s="158"/>
      <c r="N1040" s="348"/>
    </row>
    <row r="1041" spans="2:14" x14ac:dyDescent="0.15">
      <c r="B1041" s="160">
        <v>1037</v>
      </c>
      <c r="C1041" s="120" t="s">
        <v>229</v>
      </c>
      <c r="D1041" s="112" t="s">
        <v>584</v>
      </c>
      <c r="E1041" s="121"/>
      <c r="F1041" s="122">
        <v>0.64</v>
      </c>
      <c r="G1041" s="148"/>
      <c r="H1041" s="372" t="s">
        <v>225</v>
      </c>
      <c r="I1041" s="264"/>
      <c r="J1041" s="269" t="str">
        <f t="shared" si="22"/>
        <v/>
      </c>
      <c r="K1041" s="264"/>
      <c r="L1041" s="264"/>
      <c r="M1041" s="158"/>
      <c r="N1041" s="348"/>
    </row>
    <row r="1042" spans="2:14" x14ac:dyDescent="0.15">
      <c r="B1042" s="160">
        <v>1038</v>
      </c>
      <c r="C1042" s="120" t="s">
        <v>591</v>
      </c>
      <c r="D1042" s="112" t="s">
        <v>584</v>
      </c>
      <c r="E1042" s="121">
        <v>1</v>
      </c>
      <c r="F1042" s="122">
        <v>4</v>
      </c>
      <c r="G1042" s="148">
        <v>123</v>
      </c>
      <c r="H1042" s="372" t="s">
        <v>225</v>
      </c>
      <c r="I1042" s="264"/>
      <c r="J1042" s="269" t="str">
        <f t="shared" si="22"/>
        <v/>
      </c>
      <c r="K1042" s="264"/>
      <c r="L1042" s="264"/>
      <c r="M1042" s="158"/>
      <c r="N1042" s="348"/>
    </row>
    <row r="1043" spans="2:14" x14ac:dyDescent="0.15">
      <c r="B1043" s="160">
        <v>1039</v>
      </c>
      <c r="C1043" s="171"/>
      <c r="D1043" s="172"/>
      <c r="E1043" s="173"/>
      <c r="F1043" s="174"/>
      <c r="G1043" s="148"/>
      <c r="H1043" s="372"/>
      <c r="I1043" s="264"/>
      <c r="J1043" s="270"/>
      <c r="K1043" s="264"/>
      <c r="L1043" s="264"/>
      <c r="M1043" s="158"/>
      <c r="N1043" s="348"/>
    </row>
    <row r="1044" spans="2:14" x14ac:dyDescent="0.15">
      <c r="B1044" s="160">
        <v>1040</v>
      </c>
      <c r="C1044" s="171"/>
      <c r="D1044" s="172"/>
      <c r="E1044" s="173"/>
      <c r="F1044" s="174"/>
      <c r="G1044" s="148"/>
      <c r="H1044" s="372"/>
      <c r="I1044" s="264"/>
      <c r="J1044" s="270"/>
      <c r="K1044" s="264"/>
      <c r="L1044" s="264"/>
      <c r="M1044" s="158"/>
      <c r="N1044" s="348"/>
    </row>
    <row r="1045" spans="2:14" x14ac:dyDescent="0.15">
      <c r="B1045" s="160">
        <v>1041</v>
      </c>
      <c r="C1045" s="171"/>
      <c r="D1045" s="172"/>
      <c r="E1045" s="173"/>
      <c r="F1045" s="174"/>
      <c r="G1045" s="148"/>
      <c r="H1045" s="372"/>
      <c r="I1045" s="264"/>
      <c r="J1045" s="270"/>
      <c r="K1045" s="264"/>
      <c r="L1045" s="264"/>
      <c r="M1045" s="158"/>
      <c r="N1045" s="348"/>
    </row>
    <row r="1046" spans="2:14" x14ac:dyDescent="0.15">
      <c r="B1046" s="160">
        <v>1042</v>
      </c>
      <c r="C1046" s="171"/>
      <c r="D1046" s="172"/>
      <c r="E1046" s="173"/>
      <c r="F1046" s="174"/>
      <c r="G1046" s="148"/>
      <c r="H1046" s="372"/>
      <c r="I1046" s="264"/>
      <c r="J1046" s="270"/>
      <c r="K1046" s="264"/>
      <c r="L1046" s="264"/>
      <c r="M1046" s="158"/>
      <c r="N1046" s="348"/>
    </row>
    <row r="1047" spans="2:14" x14ac:dyDescent="0.15">
      <c r="B1047" s="160">
        <v>1043</v>
      </c>
      <c r="C1047" s="171"/>
      <c r="D1047" s="172"/>
      <c r="E1047" s="173"/>
      <c r="F1047" s="174"/>
      <c r="G1047" s="148"/>
      <c r="H1047" s="372"/>
      <c r="I1047" s="264"/>
      <c r="J1047" s="270"/>
      <c r="K1047" s="264"/>
      <c r="L1047" s="264"/>
      <c r="M1047" s="158"/>
      <c r="N1047" s="348"/>
    </row>
    <row r="1048" spans="2:14" x14ac:dyDescent="0.15">
      <c r="B1048" s="160">
        <v>1044</v>
      </c>
      <c r="C1048" s="171"/>
      <c r="D1048" s="172"/>
      <c r="E1048" s="173"/>
      <c r="F1048" s="174"/>
      <c r="G1048" s="148"/>
      <c r="H1048" s="372"/>
      <c r="I1048" s="264"/>
      <c r="J1048" s="270"/>
      <c r="K1048" s="264"/>
      <c r="L1048" s="264"/>
      <c r="M1048" s="158"/>
      <c r="N1048" s="348"/>
    </row>
    <row r="1049" spans="2:14" x14ac:dyDescent="0.15">
      <c r="B1049" s="160">
        <v>1045</v>
      </c>
      <c r="C1049" s="171"/>
      <c r="D1049" s="172"/>
      <c r="E1049" s="173"/>
      <c r="F1049" s="174"/>
      <c r="G1049" s="148"/>
      <c r="H1049" s="372"/>
      <c r="I1049" s="264"/>
      <c r="J1049" s="270"/>
      <c r="K1049" s="264"/>
      <c r="L1049" s="264"/>
      <c r="M1049" s="158"/>
      <c r="N1049" s="348"/>
    </row>
    <row r="1050" spans="2:14" x14ac:dyDescent="0.15">
      <c r="B1050" s="160">
        <v>1046</v>
      </c>
      <c r="C1050" s="171"/>
      <c r="D1050" s="172"/>
      <c r="E1050" s="173"/>
      <c r="F1050" s="174"/>
      <c r="G1050" s="148"/>
      <c r="H1050" s="372"/>
      <c r="I1050" s="264"/>
      <c r="J1050" s="270"/>
      <c r="K1050" s="264"/>
      <c r="L1050" s="264"/>
      <c r="M1050" s="158"/>
      <c r="N1050" s="348"/>
    </row>
    <row r="1051" spans="2:14" x14ac:dyDescent="0.15">
      <c r="B1051" s="160">
        <v>1047</v>
      </c>
      <c r="C1051" s="171"/>
      <c r="D1051" s="172"/>
      <c r="E1051" s="173"/>
      <c r="F1051" s="174"/>
      <c r="G1051" s="148"/>
      <c r="H1051" s="372"/>
      <c r="I1051" s="264"/>
      <c r="J1051" s="270"/>
      <c r="K1051" s="264"/>
      <c r="L1051" s="264"/>
      <c r="M1051" s="158"/>
      <c r="N1051" s="348"/>
    </row>
    <row r="1052" spans="2:14" x14ac:dyDescent="0.15">
      <c r="B1052" s="160">
        <v>1048</v>
      </c>
      <c r="C1052" s="171"/>
      <c r="D1052" s="172"/>
      <c r="E1052" s="173"/>
      <c r="F1052" s="174"/>
      <c r="G1052" s="148"/>
      <c r="H1052" s="372"/>
      <c r="I1052" s="264"/>
      <c r="J1052" s="270"/>
      <c r="K1052" s="264"/>
      <c r="L1052" s="264"/>
      <c r="M1052" s="158"/>
      <c r="N1052" s="348"/>
    </row>
    <row r="1053" spans="2:14" x14ac:dyDescent="0.15">
      <c r="B1053" s="160">
        <v>1049</v>
      </c>
      <c r="C1053" s="171"/>
      <c r="D1053" s="172"/>
      <c r="E1053" s="173"/>
      <c r="F1053" s="174"/>
      <c r="G1053" s="148"/>
      <c r="H1053" s="372"/>
      <c r="I1053" s="264"/>
      <c r="J1053" s="270"/>
      <c r="K1053" s="264"/>
      <c r="L1053" s="264"/>
      <c r="M1053" s="158"/>
      <c r="N1053" s="348"/>
    </row>
    <row r="1054" spans="2:14" x14ac:dyDescent="0.15">
      <c r="B1054" s="160">
        <v>1050</v>
      </c>
      <c r="C1054" s="171"/>
      <c r="D1054" s="172"/>
      <c r="E1054" s="173"/>
      <c r="F1054" s="174"/>
      <c r="G1054" s="148"/>
      <c r="H1054" s="372"/>
      <c r="I1054" s="264"/>
      <c r="J1054" s="270"/>
      <c r="K1054" s="264"/>
      <c r="L1054" s="264"/>
      <c r="M1054" s="158"/>
      <c r="N1054" s="348"/>
    </row>
    <row r="1055" spans="2:14" x14ac:dyDescent="0.15">
      <c r="B1055" s="160">
        <v>1051</v>
      </c>
      <c r="C1055" s="171"/>
      <c r="D1055" s="172"/>
      <c r="E1055" s="173"/>
      <c r="F1055" s="174"/>
      <c r="G1055" s="148"/>
      <c r="H1055" s="372"/>
      <c r="I1055" s="264"/>
      <c r="J1055" s="270"/>
      <c r="K1055" s="264"/>
      <c r="L1055" s="264"/>
      <c r="M1055" s="158"/>
      <c r="N1055" s="348"/>
    </row>
    <row r="1056" spans="2:14" x14ac:dyDescent="0.15">
      <c r="B1056" s="160">
        <v>1052</v>
      </c>
      <c r="C1056" s="171"/>
      <c r="D1056" s="172"/>
      <c r="E1056" s="173"/>
      <c r="F1056" s="174"/>
      <c r="G1056" s="148"/>
      <c r="H1056" s="372"/>
      <c r="I1056" s="264"/>
      <c r="J1056" s="270"/>
      <c r="K1056" s="264"/>
      <c r="L1056" s="264"/>
      <c r="M1056" s="158"/>
      <c r="N1056" s="348"/>
    </row>
    <row r="1057" spans="2:14" x14ac:dyDescent="0.15">
      <c r="B1057" s="160">
        <v>1053</v>
      </c>
      <c r="C1057" s="171"/>
      <c r="D1057" s="172"/>
      <c r="E1057" s="173"/>
      <c r="F1057" s="174"/>
      <c r="G1057" s="148"/>
      <c r="H1057" s="372"/>
      <c r="I1057" s="264"/>
      <c r="J1057" s="270"/>
      <c r="K1057" s="264"/>
      <c r="L1057" s="264"/>
      <c r="M1057" s="158"/>
      <c r="N1057" s="348"/>
    </row>
    <row r="1058" spans="2:14" x14ac:dyDescent="0.15">
      <c r="B1058" s="160">
        <v>1054</v>
      </c>
      <c r="C1058" s="171"/>
      <c r="D1058" s="172"/>
      <c r="E1058" s="173"/>
      <c r="F1058" s="174"/>
      <c r="G1058" s="148"/>
      <c r="H1058" s="372"/>
      <c r="I1058" s="264"/>
      <c r="J1058" s="270"/>
      <c r="K1058" s="264"/>
      <c r="L1058" s="264"/>
      <c r="M1058" s="158"/>
      <c r="N1058" s="348"/>
    </row>
    <row r="1059" spans="2:14" x14ac:dyDescent="0.15">
      <c r="B1059" s="160">
        <v>1055</v>
      </c>
      <c r="C1059" s="171"/>
      <c r="D1059" s="172"/>
      <c r="E1059" s="173"/>
      <c r="F1059" s="174"/>
      <c r="G1059" s="148"/>
      <c r="H1059" s="372"/>
      <c r="I1059" s="264"/>
      <c r="J1059" s="270"/>
      <c r="K1059" s="264"/>
      <c r="L1059" s="264"/>
      <c r="M1059" s="158"/>
      <c r="N1059" s="348"/>
    </row>
    <row r="1060" spans="2:14" x14ac:dyDescent="0.15">
      <c r="B1060" s="160">
        <v>1056</v>
      </c>
      <c r="C1060" s="171"/>
      <c r="D1060" s="172"/>
      <c r="E1060" s="173"/>
      <c r="F1060" s="174"/>
      <c r="G1060" s="148"/>
      <c r="H1060" s="372"/>
      <c r="I1060" s="264"/>
      <c r="J1060" s="270"/>
      <c r="K1060" s="264"/>
      <c r="L1060" s="264"/>
      <c r="M1060" s="158"/>
      <c r="N1060" s="348"/>
    </row>
    <row r="1061" spans="2:14" x14ac:dyDescent="0.15">
      <c r="B1061" s="160">
        <v>1057</v>
      </c>
      <c r="C1061" s="171"/>
      <c r="D1061" s="172"/>
      <c r="E1061" s="173"/>
      <c r="F1061" s="174"/>
      <c r="G1061" s="148"/>
      <c r="H1061" s="372"/>
      <c r="I1061" s="264"/>
      <c r="J1061" s="270"/>
      <c r="K1061" s="264"/>
      <c r="L1061" s="264"/>
      <c r="M1061" s="158"/>
      <c r="N1061" s="348"/>
    </row>
    <row r="1062" spans="2:14" x14ac:dyDescent="0.15">
      <c r="B1062" s="160">
        <v>1058</v>
      </c>
      <c r="C1062" s="171"/>
      <c r="D1062" s="172"/>
      <c r="E1062" s="173"/>
      <c r="F1062" s="174"/>
      <c r="G1062" s="148"/>
      <c r="H1062" s="372"/>
      <c r="I1062" s="264"/>
      <c r="J1062" s="270"/>
      <c r="K1062" s="264"/>
      <c r="L1062" s="264"/>
      <c r="M1062" s="158"/>
      <c r="N1062" s="348"/>
    </row>
    <row r="1063" spans="2:14" x14ac:dyDescent="0.15">
      <c r="B1063" s="160">
        <v>1059</v>
      </c>
      <c r="C1063" s="171"/>
      <c r="D1063" s="172"/>
      <c r="E1063" s="173"/>
      <c r="F1063" s="174"/>
      <c r="G1063" s="148"/>
      <c r="H1063" s="372"/>
      <c r="I1063" s="264"/>
      <c r="J1063" s="270"/>
      <c r="K1063" s="264"/>
      <c r="L1063" s="264"/>
      <c r="M1063" s="158"/>
      <c r="N1063" s="348"/>
    </row>
    <row r="1064" spans="2:14" x14ac:dyDescent="0.15">
      <c r="B1064" s="160">
        <v>1060</v>
      </c>
      <c r="C1064" s="171"/>
      <c r="D1064" s="172"/>
      <c r="E1064" s="173"/>
      <c r="F1064" s="174"/>
      <c r="G1064" s="148"/>
      <c r="H1064" s="372"/>
      <c r="I1064" s="264"/>
      <c r="J1064" s="270"/>
      <c r="K1064" s="264"/>
      <c r="L1064" s="264"/>
      <c r="M1064" s="158"/>
      <c r="N1064" s="348"/>
    </row>
    <row r="1065" spans="2:14" x14ac:dyDescent="0.15">
      <c r="B1065" s="160">
        <v>1061</v>
      </c>
      <c r="C1065" s="171"/>
      <c r="D1065" s="172"/>
      <c r="E1065" s="173"/>
      <c r="F1065" s="174"/>
      <c r="G1065" s="148"/>
      <c r="H1065" s="372"/>
      <c r="I1065" s="264"/>
      <c r="J1065" s="270"/>
      <c r="K1065" s="264"/>
      <c r="L1065" s="264"/>
      <c r="M1065" s="158"/>
      <c r="N1065" s="348"/>
    </row>
    <row r="1066" spans="2:14" x14ac:dyDescent="0.15">
      <c r="B1066" s="160">
        <v>1062</v>
      </c>
      <c r="C1066" s="171"/>
      <c r="D1066" s="172"/>
      <c r="E1066" s="173"/>
      <c r="F1066" s="174"/>
      <c r="G1066" s="148"/>
      <c r="H1066" s="372"/>
      <c r="I1066" s="264"/>
      <c r="J1066" s="270"/>
      <c r="K1066" s="264"/>
      <c r="L1066" s="264"/>
      <c r="M1066" s="158"/>
      <c r="N1066" s="348"/>
    </row>
    <row r="1067" spans="2:14" x14ac:dyDescent="0.15">
      <c r="B1067" s="160">
        <v>1063</v>
      </c>
      <c r="C1067" s="171"/>
      <c r="D1067" s="172"/>
      <c r="E1067" s="173"/>
      <c r="F1067" s="174"/>
      <c r="G1067" s="148"/>
      <c r="H1067" s="372"/>
      <c r="I1067" s="264"/>
      <c r="J1067" s="270"/>
      <c r="K1067" s="264"/>
      <c r="L1067" s="264"/>
      <c r="M1067" s="158"/>
      <c r="N1067" s="348"/>
    </row>
    <row r="1068" spans="2:14" x14ac:dyDescent="0.15">
      <c r="B1068" s="160">
        <v>1064</v>
      </c>
      <c r="C1068" s="171"/>
      <c r="D1068" s="172"/>
      <c r="E1068" s="173"/>
      <c r="F1068" s="174"/>
      <c r="G1068" s="148"/>
      <c r="H1068" s="372"/>
      <c r="I1068" s="264"/>
      <c r="J1068" s="270"/>
      <c r="K1068" s="264"/>
      <c r="L1068" s="264"/>
      <c r="M1068" s="158"/>
      <c r="N1068" s="348"/>
    </row>
    <row r="1069" spans="2:14" x14ac:dyDescent="0.15">
      <c r="B1069" s="160">
        <v>1065</v>
      </c>
      <c r="C1069" s="171"/>
      <c r="D1069" s="172"/>
      <c r="E1069" s="173"/>
      <c r="F1069" s="174"/>
      <c r="G1069" s="148"/>
      <c r="H1069" s="372"/>
      <c r="I1069" s="264"/>
      <c r="J1069" s="270"/>
      <c r="K1069" s="264"/>
      <c r="L1069" s="264"/>
      <c r="M1069" s="158"/>
      <c r="N1069" s="348"/>
    </row>
    <row r="1070" spans="2:14" x14ac:dyDescent="0.15">
      <c r="B1070" s="160">
        <v>1066</v>
      </c>
      <c r="C1070" s="171"/>
      <c r="D1070" s="172"/>
      <c r="E1070" s="173"/>
      <c r="F1070" s="174"/>
      <c r="G1070" s="148"/>
      <c r="H1070" s="372"/>
      <c r="I1070" s="264"/>
      <c r="J1070" s="270"/>
      <c r="K1070" s="264"/>
      <c r="L1070" s="264"/>
      <c r="M1070" s="158"/>
      <c r="N1070" s="348"/>
    </row>
    <row r="1071" spans="2:14" x14ac:dyDescent="0.15">
      <c r="B1071" s="160">
        <v>1067</v>
      </c>
      <c r="C1071" s="171"/>
      <c r="D1071" s="172"/>
      <c r="E1071" s="173"/>
      <c r="F1071" s="174"/>
      <c r="G1071" s="148"/>
      <c r="H1071" s="372"/>
      <c r="I1071" s="264"/>
      <c r="J1071" s="270"/>
      <c r="K1071" s="264"/>
      <c r="L1071" s="264"/>
      <c r="M1071" s="158"/>
      <c r="N1071" s="348"/>
    </row>
    <row r="1072" spans="2:14" x14ac:dyDescent="0.15">
      <c r="B1072" s="160">
        <v>1068</v>
      </c>
      <c r="C1072" s="171"/>
      <c r="D1072" s="172"/>
      <c r="E1072" s="173"/>
      <c r="F1072" s="174"/>
      <c r="G1072" s="148"/>
      <c r="H1072" s="372"/>
      <c r="I1072" s="264"/>
      <c r="J1072" s="270"/>
      <c r="K1072" s="264"/>
      <c r="L1072" s="264"/>
      <c r="M1072" s="158"/>
      <c r="N1072" s="348"/>
    </row>
    <row r="1073" spans="2:14" x14ac:dyDescent="0.15">
      <c r="B1073" s="160">
        <v>1069</v>
      </c>
      <c r="C1073" s="171"/>
      <c r="D1073" s="172"/>
      <c r="E1073" s="173"/>
      <c r="F1073" s="174"/>
      <c r="G1073" s="148"/>
      <c r="H1073" s="372"/>
      <c r="I1073" s="264"/>
      <c r="J1073" s="270"/>
      <c r="K1073" s="264"/>
      <c r="L1073" s="264"/>
      <c r="M1073" s="158"/>
      <c r="N1073" s="348"/>
    </row>
    <row r="1074" spans="2:14" x14ac:dyDescent="0.15">
      <c r="B1074" s="160">
        <v>1070</v>
      </c>
      <c r="C1074" s="171"/>
      <c r="D1074" s="172"/>
      <c r="E1074" s="173"/>
      <c r="F1074" s="174"/>
      <c r="G1074" s="148"/>
      <c r="H1074" s="372"/>
      <c r="I1074" s="264"/>
      <c r="J1074" s="270"/>
      <c r="K1074" s="264"/>
      <c r="L1074" s="264"/>
      <c r="M1074" s="158"/>
      <c r="N1074" s="348"/>
    </row>
    <row r="1075" spans="2:14" x14ac:dyDescent="0.15">
      <c r="B1075" s="160">
        <v>1071</v>
      </c>
      <c r="C1075" s="171"/>
      <c r="D1075" s="172"/>
      <c r="E1075" s="173"/>
      <c r="F1075" s="174"/>
      <c r="G1075" s="148"/>
      <c r="H1075" s="372"/>
      <c r="I1075" s="264"/>
      <c r="J1075" s="270"/>
      <c r="K1075" s="264"/>
      <c r="L1075" s="264"/>
      <c r="M1075" s="158"/>
      <c r="N1075" s="348"/>
    </row>
    <row r="1076" spans="2:14" x14ac:dyDescent="0.15">
      <c r="B1076" s="160">
        <v>1072</v>
      </c>
      <c r="C1076" s="171"/>
      <c r="D1076" s="172"/>
      <c r="E1076" s="173"/>
      <c r="F1076" s="174"/>
      <c r="G1076" s="148"/>
      <c r="H1076" s="372"/>
      <c r="I1076" s="264"/>
      <c r="J1076" s="270"/>
      <c r="K1076" s="264"/>
      <c r="L1076" s="264"/>
      <c r="M1076" s="158"/>
      <c r="N1076" s="348"/>
    </row>
    <row r="1077" spans="2:14" x14ac:dyDescent="0.15">
      <c r="B1077" s="160">
        <v>1073</v>
      </c>
      <c r="C1077" s="171"/>
      <c r="D1077" s="172"/>
      <c r="E1077" s="173"/>
      <c r="F1077" s="174"/>
      <c r="G1077" s="148"/>
      <c r="H1077" s="372"/>
      <c r="I1077" s="264"/>
      <c r="J1077" s="270"/>
      <c r="K1077" s="264"/>
      <c r="L1077" s="264"/>
      <c r="M1077" s="158"/>
      <c r="N1077" s="348"/>
    </row>
    <row r="1078" spans="2:14" x14ac:dyDescent="0.15">
      <c r="B1078" s="160">
        <v>1074</v>
      </c>
      <c r="C1078" s="171"/>
      <c r="D1078" s="172"/>
      <c r="E1078" s="173"/>
      <c r="F1078" s="174"/>
      <c r="G1078" s="148"/>
      <c r="H1078" s="372"/>
      <c r="I1078" s="264"/>
      <c r="J1078" s="270"/>
      <c r="K1078" s="264"/>
      <c r="L1078" s="264"/>
      <c r="M1078" s="158"/>
      <c r="N1078" s="348"/>
    </row>
    <row r="1079" spans="2:14" x14ac:dyDescent="0.15">
      <c r="B1079" s="160">
        <v>1075</v>
      </c>
      <c r="C1079" s="171"/>
      <c r="D1079" s="172"/>
      <c r="E1079" s="173"/>
      <c r="F1079" s="174"/>
      <c r="G1079" s="148"/>
      <c r="H1079" s="372"/>
      <c r="I1079" s="264"/>
      <c r="J1079" s="270"/>
      <c r="K1079" s="264"/>
      <c r="L1079" s="264"/>
      <c r="M1079" s="158"/>
      <c r="N1079" s="348"/>
    </row>
    <row r="1080" spans="2:14" x14ac:dyDescent="0.15">
      <c r="B1080" s="160">
        <v>1076</v>
      </c>
      <c r="C1080" s="171"/>
      <c r="D1080" s="172"/>
      <c r="E1080" s="173"/>
      <c r="F1080" s="174"/>
      <c r="G1080" s="148"/>
      <c r="H1080" s="372"/>
      <c r="I1080" s="264"/>
      <c r="J1080" s="270"/>
      <c r="K1080" s="264"/>
      <c r="L1080" s="264"/>
      <c r="M1080" s="158"/>
      <c r="N1080" s="348"/>
    </row>
    <row r="1081" spans="2:14" x14ac:dyDescent="0.15">
      <c r="B1081" s="160">
        <v>1077</v>
      </c>
      <c r="C1081" s="171"/>
      <c r="D1081" s="172"/>
      <c r="E1081" s="173"/>
      <c r="F1081" s="174"/>
      <c r="G1081" s="148"/>
      <c r="H1081" s="372"/>
      <c r="I1081" s="264"/>
      <c r="J1081" s="270"/>
      <c r="K1081" s="264"/>
      <c r="L1081" s="264"/>
      <c r="M1081" s="158"/>
      <c r="N1081" s="348"/>
    </row>
    <row r="1082" spans="2:14" x14ac:dyDescent="0.15">
      <c r="B1082" s="160">
        <v>1078</v>
      </c>
      <c r="C1082" s="171"/>
      <c r="D1082" s="172"/>
      <c r="E1082" s="173"/>
      <c r="F1082" s="174"/>
      <c r="G1082" s="148"/>
      <c r="H1082" s="372"/>
      <c r="I1082" s="264"/>
      <c r="J1082" s="270"/>
      <c r="K1082" s="264"/>
      <c r="L1082" s="264"/>
      <c r="M1082" s="158"/>
      <c r="N1082" s="348"/>
    </row>
    <row r="1083" spans="2:14" x14ac:dyDescent="0.15">
      <c r="B1083" s="160">
        <v>1079</v>
      </c>
      <c r="C1083" s="171"/>
      <c r="D1083" s="172"/>
      <c r="E1083" s="173"/>
      <c r="F1083" s="174"/>
      <c r="G1083" s="148"/>
      <c r="H1083" s="372"/>
      <c r="I1083" s="264"/>
      <c r="J1083" s="270"/>
      <c r="K1083" s="264"/>
      <c r="L1083" s="264"/>
      <c r="M1083" s="158"/>
      <c r="N1083" s="348"/>
    </row>
    <row r="1084" spans="2:14" x14ac:dyDescent="0.15">
      <c r="B1084" s="160">
        <v>1080</v>
      </c>
      <c r="C1084" s="171"/>
      <c r="D1084" s="172"/>
      <c r="E1084" s="173"/>
      <c r="F1084" s="174"/>
      <c r="G1084" s="148"/>
      <c r="H1084" s="372"/>
      <c r="I1084" s="264"/>
      <c r="J1084" s="270"/>
      <c r="K1084" s="264"/>
      <c r="L1084" s="264"/>
      <c r="M1084" s="158"/>
      <c r="N1084" s="348"/>
    </row>
    <row r="1085" spans="2:14" x14ac:dyDescent="0.15">
      <c r="B1085" s="160">
        <v>1081</v>
      </c>
      <c r="C1085" s="171"/>
      <c r="D1085" s="172"/>
      <c r="E1085" s="173"/>
      <c r="F1085" s="174"/>
      <c r="G1085" s="148"/>
      <c r="H1085" s="372"/>
      <c r="I1085" s="264"/>
      <c r="J1085" s="270"/>
      <c r="K1085" s="264"/>
      <c r="L1085" s="264"/>
      <c r="M1085" s="158"/>
      <c r="N1085" s="348"/>
    </row>
    <row r="1086" spans="2:14" x14ac:dyDescent="0.15">
      <c r="B1086" s="160">
        <v>1082</v>
      </c>
      <c r="C1086" s="171"/>
      <c r="D1086" s="172"/>
      <c r="E1086" s="173"/>
      <c r="F1086" s="174"/>
      <c r="G1086" s="148"/>
      <c r="H1086" s="372"/>
      <c r="I1086" s="264"/>
      <c r="J1086" s="270"/>
      <c r="K1086" s="264"/>
      <c r="L1086" s="264"/>
      <c r="M1086" s="158"/>
      <c r="N1086" s="348"/>
    </row>
    <row r="1087" spans="2:14" x14ac:dyDescent="0.15">
      <c r="B1087" s="160">
        <v>1083</v>
      </c>
      <c r="C1087" s="171"/>
      <c r="D1087" s="172"/>
      <c r="E1087" s="173"/>
      <c r="F1087" s="174"/>
      <c r="G1087" s="148"/>
      <c r="H1087" s="372"/>
      <c r="I1087" s="264"/>
      <c r="J1087" s="270"/>
      <c r="K1087" s="264"/>
      <c r="L1087" s="264"/>
      <c r="M1087" s="158"/>
      <c r="N1087" s="348"/>
    </row>
    <row r="1088" spans="2:14" x14ac:dyDescent="0.15">
      <c r="B1088" s="160">
        <v>1084</v>
      </c>
      <c r="C1088" s="171"/>
      <c r="D1088" s="172"/>
      <c r="E1088" s="173"/>
      <c r="F1088" s="174"/>
      <c r="G1088" s="148"/>
      <c r="H1088" s="372"/>
      <c r="I1088" s="264"/>
      <c r="J1088" s="270"/>
      <c r="K1088" s="264"/>
      <c r="L1088" s="264"/>
      <c r="M1088" s="158"/>
      <c r="N1088" s="348"/>
    </row>
    <row r="1089" spans="2:14" x14ac:dyDescent="0.15">
      <c r="B1089" s="160">
        <v>1085</v>
      </c>
      <c r="C1089" s="171"/>
      <c r="D1089" s="172"/>
      <c r="E1089" s="173"/>
      <c r="F1089" s="174"/>
      <c r="G1089" s="148"/>
      <c r="H1089" s="372"/>
      <c r="I1089" s="264"/>
      <c r="J1089" s="270"/>
      <c r="K1089" s="264"/>
      <c r="L1089" s="264"/>
      <c r="M1089" s="158"/>
      <c r="N1089" s="348"/>
    </row>
    <row r="1090" spans="2:14" x14ac:dyDescent="0.15">
      <c r="B1090" s="160">
        <v>1086</v>
      </c>
      <c r="C1090" s="171"/>
      <c r="D1090" s="172"/>
      <c r="E1090" s="173"/>
      <c r="F1090" s="174"/>
      <c r="G1090" s="148"/>
      <c r="H1090" s="372"/>
      <c r="I1090" s="264"/>
      <c r="J1090" s="270"/>
      <c r="K1090" s="264"/>
      <c r="L1090" s="264"/>
      <c r="M1090" s="158"/>
      <c r="N1090" s="348"/>
    </row>
    <row r="1091" spans="2:14" x14ac:dyDescent="0.15">
      <c r="B1091" s="160">
        <v>1087</v>
      </c>
      <c r="C1091" s="171"/>
      <c r="D1091" s="172"/>
      <c r="E1091" s="173"/>
      <c r="F1091" s="174"/>
      <c r="G1091" s="148"/>
      <c r="H1091" s="372"/>
      <c r="I1091" s="264"/>
      <c r="J1091" s="270"/>
      <c r="K1091" s="264"/>
      <c r="L1091" s="264"/>
      <c r="M1091" s="158"/>
      <c r="N1091" s="348"/>
    </row>
    <row r="1092" spans="2:14" x14ac:dyDescent="0.15">
      <c r="B1092" s="160">
        <v>1088</v>
      </c>
      <c r="C1092" s="171"/>
      <c r="D1092" s="172"/>
      <c r="E1092" s="173"/>
      <c r="F1092" s="174"/>
      <c r="G1092" s="148"/>
      <c r="H1092" s="372"/>
      <c r="I1092" s="264"/>
      <c r="J1092" s="270"/>
      <c r="K1092" s="264"/>
      <c r="L1092" s="264"/>
      <c r="M1092" s="158"/>
      <c r="N1092" s="348"/>
    </row>
    <row r="1093" spans="2:14" x14ac:dyDescent="0.15">
      <c r="B1093" s="160">
        <v>1089</v>
      </c>
      <c r="C1093" s="171"/>
      <c r="D1093" s="172"/>
      <c r="E1093" s="173"/>
      <c r="F1093" s="174"/>
      <c r="G1093" s="148"/>
      <c r="H1093" s="372"/>
      <c r="I1093" s="264"/>
      <c r="J1093" s="270"/>
      <c r="K1093" s="264"/>
      <c r="L1093" s="264"/>
      <c r="M1093" s="158"/>
      <c r="N1093" s="348"/>
    </row>
    <row r="1094" spans="2:14" x14ac:dyDescent="0.15">
      <c r="B1094" s="160">
        <v>1090</v>
      </c>
      <c r="C1094" s="171"/>
      <c r="D1094" s="172"/>
      <c r="E1094" s="173"/>
      <c r="F1094" s="174"/>
      <c r="G1094" s="148"/>
      <c r="H1094" s="372"/>
      <c r="I1094" s="264"/>
      <c r="J1094" s="270"/>
      <c r="K1094" s="264"/>
      <c r="L1094" s="264"/>
      <c r="M1094" s="158"/>
      <c r="N1094" s="348"/>
    </row>
    <row r="1095" spans="2:14" x14ac:dyDescent="0.15">
      <c r="B1095" s="160">
        <v>1091</v>
      </c>
      <c r="C1095" s="171"/>
      <c r="D1095" s="172"/>
      <c r="E1095" s="173"/>
      <c r="F1095" s="174"/>
      <c r="G1095" s="148"/>
      <c r="H1095" s="372"/>
      <c r="I1095" s="264"/>
      <c r="J1095" s="270"/>
      <c r="K1095" s="264"/>
      <c r="L1095" s="264"/>
      <c r="M1095" s="158"/>
      <c r="N1095" s="348"/>
    </row>
    <row r="1096" spans="2:14" x14ac:dyDescent="0.15">
      <c r="B1096" s="160">
        <v>1092</v>
      </c>
      <c r="C1096" s="171"/>
      <c r="D1096" s="172"/>
      <c r="E1096" s="173"/>
      <c r="F1096" s="174"/>
      <c r="G1096" s="148"/>
      <c r="H1096" s="372"/>
      <c r="I1096" s="264"/>
      <c r="J1096" s="270"/>
      <c r="K1096" s="264"/>
      <c r="L1096" s="264"/>
      <c r="M1096" s="158"/>
      <c r="N1096" s="348"/>
    </row>
    <row r="1097" spans="2:14" x14ac:dyDescent="0.15">
      <c r="B1097" s="160">
        <v>1093</v>
      </c>
      <c r="C1097" s="171"/>
      <c r="D1097" s="172"/>
      <c r="E1097" s="173"/>
      <c r="F1097" s="174"/>
      <c r="G1097" s="148"/>
      <c r="H1097" s="372"/>
      <c r="I1097" s="264"/>
      <c r="J1097" s="270"/>
      <c r="K1097" s="264"/>
      <c r="L1097" s="264"/>
      <c r="M1097" s="158"/>
      <c r="N1097" s="348"/>
    </row>
    <row r="1098" spans="2:14" x14ac:dyDescent="0.15">
      <c r="B1098" s="160">
        <v>1094</v>
      </c>
      <c r="C1098" s="171"/>
      <c r="D1098" s="172"/>
      <c r="E1098" s="173"/>
      <c r="F1098" s="174"/>
      <c r="G1098" s="148"/>
      <c r="H1098" s="372"/>
      <c r="I1098" s="264"/>
      <c r="J1098" s="270"/>
      <c r="K1098" s="264"/>
      <c r="L1098" s="264"/>
      <c r="M1098" s="158"/>
      <c r="N1098" s="348"/>
    </row>
    <row r="1099" spans="2:14" x14ac:dyDescent="0.15">
      <c r="B1099" s="160">
        <v>1095</v>
      </c>
      <c r="C1099" s="171"/>
      <c r="D1099" s="172"/>
      <c r="E1099" s="173"/>
      <c r="F1099" s="174"/>
      <c r="G1099" s="148"/>
      <c r="H1099" s="372"/>
      <c r="I1099" s="264"/>
      <c r="J1099" s="270"/>
      <c r="K1099" s="264"/>
      <c r="L1099" s="264"/>
      <c r="M1099" s="158"/>
      <c r="N1099" s="348"/>
    </row>
    <row r="1100" spans="2:14" x14ac:dyDescent="0.15">
      <c r="B1100" s="160">
        <v>1096</v>
      </c>
      <c r="C1100" s="171"/>
      <c r="D1100" s="172"/>
      <c r="E1100" s="173"/>
      <c r="F1100" s="174"/>
      <c r="G1100" s="148"/>
      <c r="H1100" s="372"/>
      <c r="I1100" s="264"/>
      <c r="J1100" s="270"/>
      <c r="K1100" s="264"/>
      <c r="L1100" s="264"/>
      <c r="M1100" s="158"/>
      <c r="N1100" s="348"/>
    </row>
    <row r="1101" spans="2:14" x14ac:dyDescent="0.15">
      <c r="B1101" s="160">
        <v>1097</v>
      </c>
      <c r="C1101" s="171"/>
      <c r="D1101" s="172"/>
      <c r="E1101" s="173"/>
      <c r="F1101" s="174"/>
      <c r="G1101" s="148"/>
      <c r="H1101" s="372"/>
      <c r="I1101" s="264"/>
      <c r="J1101" s="270"/>
      <c r="K1101" s="264"/>
      <c r="L1101" s="264"/>
      <c r="M1101" s="158"/>
      <c r="N1101" s="348"/>
    </row>
    <row r="1102" spans="2:14" x14ac:dyDescent="0.15">
      <c r="B1102" s="160">
        <v>1098</v>
      </c>
      <c r="C1102" s="171"/>
      <c r="D1102" s="172"/>
      <c r="E1102" s="173"/>
      <c r="F1102" s="174"/>
      <c r="G1102" s="148"/>
      <c r="H1102" s="372"/>
      <c r="I1102" s="264"/>
      <c r="J1102" s="270"/>
      <c r="K1102" s="264"/>
      <c r="L1102" s="264"/>
      <c r="M1102" s="158"/>
      <c r="N1102" s="348"/>
    </row>
    <row r="1103" spans="2:14" x14ac:dyDescent="0.15">
      <c r="B1103" s="160">
        <v>1099</v>
      </c>
      <c r="C1103" s="171"/>
      <c r="D1103" s="172"/>
      <c r="E1103" s="173"/>
      <c r="F1103" s="174"/>
      <c r="G1103" s="148"/>
      <c r="H1103" s="372"/>
      <c r="I1103" s="264"/>
      <c r="J1103" s="270"/>
      <c r="K1103" s="264"/>
      <c r="L1103" s="264"/>
      <c r="M1103" s="158"/>
      <c r="N1103" s="348"/>
    </row>
    <row r="1104" spans="2:14" x14ac:dyDescent="0.15">
      <c r="B1104" s="160">
        <v>1100</v>
      </c>
      <c r="C1104" s="171"/>
      <c r="D1104" s="172"/>
      <c r="E1104" s="173"/>
      <c r="F1104" s="174"/>
      <c r="G1104" s="148"/>
      <c r="H1104" s="372"/>
      <c r="I1104" s="264"/>
      <c r="J1104" s="270"/>
      <c r="K1104" s="264"/>
      <c r="L1104" s="264"/>
      <c r="M1104" s="158"/>
      <c r="N1104" s="348"/>
    </row>
    <row r="1105" spans="2:14" x14ac:dyDescent="0.15">
      <c r="B1105" s="160">
        <v>1101</v>
      </c>
      <c r="C1105" s="171"/>
      <c r="D1105" s="172"/>
      <c r="E1105" s="173"/>
      <c r="F1105" s="174"/>
      <c r="G1105" s="148"/>
      <c r="H1105" s="372"/>
      <c r="I1105" s="264"/>
      <c r="J1105" s="270"/>
      <c r="K1105" s="264"/>
      <c r="L1105" s="264"/>
      <c r="M1105" s="158"/>
      <c r="N1105" s="348"/>
    </row>
    <row r="1106" spans="2:14" x14ac:dyDescent="0.15">
      <c r="B1106" s="160">
        <v>1102</v>
      </c>
      <c r="C1106" s="171"/>
      <c r="D1106" s="172"/>
      <c r="E1106" s="173"/>
      <c r="F1106" s="174"/>
      <c r="G1106" s="148"/>
      <c r="H1106" s="372"/>
      <c r="I1106" s="264"/>
      <c r="J1106" s="270"/>
      <c r="K1106" s="264"/>
      <c r="L1106" s="264"/>
      <c r="M1106" s="158"/>
      <c r="N1106" s="348"/>
    </row>
    <row r="1107" spans="2:14" x14ac:dyDescent="0.15">
      <c r="B1107" s="160">
        <v>1103</v>
      </c>
      <c r="C1107" s="171"/>
      <c r="D1107" s="172"/>
      <c r="E1107" s="173"/>
      <c r="F1107" s="174"/>
      <c r="G1107" s="148"/>
      <c r="H1107" s="372"/>
      <c r="I1107" s="264"/>
      <c r="J1107" s="270"/>
      <c r="K1107" s="264"/>
      <c r="L1107" s="264"/>
      <c r="M1107" s="158"/>
      <c r="N1107" s="348"/>
    </row>
    <row r="1108" spans="2:14" x14ac:dyDescent="0.15">
      <c r="B1108" s="160">
        <v>1104</v>
      </c>
      <c r="C1108" s="171"/>
      <c r="D1108" s="172"/>
      <c r="E1108" s="173"/>
      <c r="F1108" s="174"/>
      <c r="G1108" s="148"/>
      <c r="H1108" s="372"/>
      <c r="I1108" s="264"/>
      <c r="J1108" s="270"/>
      <c r="K1108" s="264"/>
      <c r="L1108" s="264"/>
      <c r="M1108" s="158"/>
      <c r="N1108" s="348"/>
    </row>
    <row r="1109" spans="2:14" x14ac:dyDescent="0.15">
      <c r="B1109" s="160">
        <v>1105</v>
      </c>
      <c r="C1109" s="171"/>
      <c r="D1109" s="172"/>
      <c r="E1109" s="173"/>
      <c r="F1109" s="174"/>
      <c r="G1109" s="148"/>
      <c r="H1109" s="372"/>
      <c r="I1109" s="264"/>
      <c r="J1109" s="270"/>
      <c r="K1109" s="264"/>
      <c r="L1109" s="264"/>
      <c r="M1109" s="158"/>
      <c r="N1109" s="348"/>
    </row>
    <row r="1110" spans="2:14" x14ac:dyDescent="0.15">
      <c r="B1110" s="160">
        <v>1106</v>
      </c>
      <c r="C1110" s="171"/>
      <c r="D1110" s="172"/>
      <c r="E1110" s="173"/>
      <c r="F1110" s="174"/>
      <c r="G1110" s="148"/>
      <c r="H1110" s="372"/>
      <c r="I1110" s="264"/>
      <c r="J1110" s="270"/>
      <c r="K1110" s="264"/>
      <c r="L1110" s="264"/>
      <c r="M1110" s="158"/>
      <c r="N1110" s="348"/>
    </row>
    <row r="1111" spans="2:14" x14ac:dyDescent="0.15">
      <c r="B1111" s="160">
        <v>1107</v>
      </c>
      <c r="C1111" s="171"/>
      <c r="D1111" s="172"/>
      <c r="E1111" s="173"/>
      <c r="F1111" s="174"/>
      <c r="G1111" s="148"/>
      <c r="H1111" s="372"/>
      <c r="I1111" s="264"/>
      <c r="J1111" s="270"/>
      <c r="K1111" s="264"/>
      <c r="L1111" s="264"/>
      <c r="M1111" s="158"/>
      <c r="N1111" s="348"/>
    </row>
    <row r="1112" spans="2:14" x14ac:dyDescent="0.15">
      <c r="B1112" s="160">
        <v>1108</v>
      </c>
      <c r="C1112" s="171"/>
      <c r="D1112" s="172"/>
      <c r="E1112" s="173"/>
      <c r="F1112" s="174"/>
      <c r="G1112" s="148"/>
      <c r="H1112" s="372"/>
      <c r="I1112" s="264"/>
      <c r="J1112" s="270"/>
      <c r="K1112" s="264"/>
      <c r="L1112" s="264"/>
      <c r="M1112" s="158"/>
      <c r="N1112" s="348"/>
    </row>
    <row r="1113" spans="2:14" x14ac:dyDescent="0.15">
      <c r="B1113" s="160">
        <v>1109</v>
      </c>
      <c r="C1113" s="171"/>
      <c r="D1113" s="172"/>
      <c r="E1113" s="173"/>
      <c r="F1113" s="174"/>
      <c r="G1113" s="148"/>
      <c r="H1113" s="372"/>
      <c r="I1113" s="264"/>
      <c r="J1113" s="270"/>
      <c r="K1113" s="264"/>
      <c r="L1113" s="264"/>
      <c r="M1113" s="158"/>
      <c r="N1113" s="348"/>
    </row>
    <row r="1114" spans="2:14" x14ac:dyDescent="0.15">
      <c r="B1114" s="160">
        <v>1110</v>
      </c>
      <c r="C1114" s="171"/>
      <c r="D1114" s="172"/>
      <c r="E1114" s="173"/>
      <c r="F1114" s="174"/>
      <c r="G1114" s="148"/>
      <c r="H1114" s="372"/>
      <c r="I1114" s="264"/>
      <c r="J1114" s="270"/>
      <c r="K1114" s="264"/>
      <c r="L1114" s="264"/>
      <c r="M1114" s="158"/>
      <c r="N1114" s="348"/>
    </row>
    <row r="1115" spans="2:14" x14ac:dyDescent="0.15">
      <c r="B1115" s="160">
        <v>1111</v>
      </c>
      <c r="C1115" s="171"/>
      <c r="D1115" s="172"/>
      <c r="E1115" s="173"/>
      <c r="F1115" s="174"/>
      <c r="G1115" s="148"/>
      <c r="H1115" s="372"/>
      <c r="I1115" s="264"/>
      <c r="J1115" s="270"/>
      <c r="K1115" s="264"/>
      <c r="L1115" s="264"/>
      <c r="M1115" s="158"/>
      <c r="N1115" s="348"/>
    </row>
    <row r="1116" spans="2:14" x14ac:dyDescent="0.15">
      <c r="B1116" s="160">
        <v>1112</v>
      </c>
      <c r="C1116" s="171"/>
      <c r="D1116" s="172"/>
      <c r="E1116" s="173"/>
      <c r="F1116" s="174"/>
      <c r="G1116" s="148"/>
      <c r="H1116" s="372"/>
      <c r="I1116" s="264"/>
      <c r="J1116" s="270"/>
      <c r="K1116" s="264"/>
      <c r="L1116" s="264"/>
      <c r="M1116" s="158"/>
      <c r="N1116" s="348"/>
    </row>
    <row r="1117" spans="2:14" x14ac:dyDescent="0.15">
      <c r="B1117" s="160">
        <v>1113</v>
      </c>
      <c r="C1117" s="171"/>
      <c r="D1117" s="172"/>
      <c r="E1117" s="173"/>
      <c r="F1117" s="174"/>
      <c r="G1117" s="148"/>
      <c r="H1117" s="372"/>
      <c r="I1117" s="264"/>
      <c r="J1117" s="270"/>
      <c r="K1117" s="264"/>
      <c r="L1117" s="264"/>
      <c r="M1117" s="158"/>
      <c r="N1117" s="348"/>
    </row>
    <row r="1118" spans="2:14" x14ac:dyDescent="0.15">
      <c r="B1118" s="160">
        <v>1114</v>
      </c>
      <c r="C1118" s="171"/>
      <c r="D1118" s="172"/>
      <c r="E1118" s="173"/>
      <c r="F1118" s="174"/>
      <c r="G1118" s="148"/>
      <c r="H1118" s="372"/>
      <c r="I1118" s="264"/>
      <c r="J1118" s="270"/>
      <c r="K1118" s="264"/>
      <c r="L1118" s="264"/>
      <c r="M1118" s="158"/>
      <c r="N1118" s="348"/>
    </row>
    <row r="1119" spans="2:14" x14ac:dyDescent="0.15">
      <c r="B1119" s="160">
        <v>1115</v>
      </c>
      <c r="C1119" s="171"/>
      <c r="D1119" s="172"/>
      <c r="E1119" s="173"/>
      <c r="F1119" s="174"/>
      <c r="G1119" s="148"/>
      <c r="H1119" s="372"/>
      <c r="I1119" s="264"/>
      <c r="J1119" s="270"/>
      <c r="K1119" s="264"/>
      <c r="L1119" s="264"/>
      <c r="M1119" s="158"/>
      <c r="N1119" s="348"/>
    </row>
    <row r="1120" spans="2:14" x14ac:dyDescent="0.15">
      <c r="B1120" s="160">
        <v>1116</v>
      </c>
      <c r="C1120" s="171"/>
      <c r="D1120" s="172"/>
      <c r="E1120" s="173"/>
      <c r="F1120" s="174"/>
      <c r="G1120" s="148"/>
      <c r="H1120" s="372"/>
      <c r="I1120" s="264"/>
      <c r="J1120" s="270"/>
      <c r="K1120" s="264"/>
      <c r="L1120" s="264"/>
      <c r="M1120" s="158"/>
      <c r="N1120" s="348"/>
    </row>
    <row r="1121" spans="2:14" x14ac:dyDescent="0.15">
      <c r="B1121" s="160">
        <v>1117</v>
      </c>
      <c r="C1121" s="171"/>
      <c r="D1121" s="172"/>
      <c r="E1121" s="173"/>
      <c r="F1121" s="174"/>
      <c r="G1121" s="148"/>
      <c r="H1121" s="372"/>
      <c r="I1121" s="264"/>
      <c r="J1121" s="270"/>
      <c r="K1121" s="264"/>
      <c r="L1121" s="264"/>
      <c r="M1121" s="158"/>
      <c r="N1121" s="348"/>
    </row>
    <row r="1122" spans="2:14" x14ac:dyDescent="0.15">
      <c r="B1122" s="160">
        <v>1118</v>
      </c>
      <c r="C1122" s="171"/>
      <c r="D1122" s="172"/>
      <c r="E1122" s="173"/>
      <c r="F1122" s="174"/>
      <c r="G1122" s="148"/>
      <c r="H1122" s="372"/>
      <c r="I1122" s="264"/>
      <c r="J1122" s="270"/>
      <c r="K1122" s="264"/>
      <c r="L1122" s="264"/>
      <c r="M1122" s="158"/>
      <c r="N1122" s="348"/>
    </row>
    <row r="1123" spans="2:14" x14ac:dyDescent="0.15">
      <c r="B1123" s="160">
        <v>1119</v>
      </c>
      <c r="C1123" s="171"/>
      <c r="D1123" s="172"/>
      <c r="E1123" s="173"/>
      <c r="F1123" s="174"/>
      <c r="G1123" s="148"/>
      <c r="H1123" s="372"/>
      <c r="I1123" s="264"/>
      <c r="J1123" s="270"/>
      <c r="K1123" s="264"/>
      <c r="L1123" s="264"/>
      <c r="M1123" s="158"/>
      <c r="N1123" s="348"/>
    </row>
    <row r="1124" spans="2:14" x14ac:dyDescent="0.15">
      <c r="B1124" s="160">
        <v>1120</v>
      </c>
      <c r="C1124" s="171"/>
      <c r="D1124" s="172"/>
      <c r="E1124" s="173"/>
      <c r="F1124" s="174"/>
      <c r="G1124" s="148"/>
      <c r="H1124" s="372"/>
      <c r="I1124" s="264"/>
      <c r="J1124" s="270"/>
      <c r="K1124" s="264"/>
      <c r="L1124" s="264"/>
      <c r="M1124" s="158"/>
      <c r="N1124" s="348"/>
    </row>
    <row r="1125" spans="2:14" x14ac:dyDescent="0.15">
      <c r="B1125" s="160">
        <v>1121</v>
      </c>
      <c r="C1125" s="171"/>
      <c r="D1125" s="172"/>
      <c r="E1125" s="173"/>
      <c r="F1125" s="174"/>
      <c r="G1125" s="148"/>
      <c r="H1125" s="372"/>
      <c r="I1125" s="264"/>
      <c r="J1125" s="270"/>
      <c r="K1125" s="264"/>
      <c r="L1125" s="264"/>
      <c r="M1125" s="158"/>
      <c r="N1125" s="348"/>
    </row>
    <row r="1126" spans="2:14" x14ac:dyDescent="0.15">
      <c r="B1126" s="160">
        <v>1122</v>
      </c>
      <c r="C1126" s="171"/>
      <c r="D1126" s="172"/>
      <c r="E1126" s="173"/>
      <c r="F1126" s="174"/>
      <c r="G1126" s="148"/>
      <c r="H1126" s="372"/>
      <c r="I1126" s="264"/>
      <c r="J1126" s="270"/>
      <c r="K1126" s="264"/>
      <c r="L1126" s="264"/>
      <c r="M1126" s="158"/>
      <c r="N1126" s="348"/>
    </row>
    <row r="1127" spans="2:14" x14ac:dyDescent="0.15">
      <c r="B1127" s="160">
        <v>1123</v>
      </c>
      <c r="C1127" s="171"/>
      <c r="D1127" s="172"/>
      <c r="E1127" s="173"/>
      <c r="F1127" s="174"/>
      <c r="G1127" s="148"/>
      <c r="H1127" s="372"/>
      <c r="I1127" s="264"/>
      <c r="J1127" s="270"/>
      <c r="K1127" s="264"/>
      <c r="L1127" s="264"/>
      <c r="M1127" s="158"/>
      <c r="N1127" s="348"/>
    </row>
    <row r="1128" spans="2:14" x14ac:dyDescent="0.15">
      <c r="B1128" s="160">
        <v>1124</v>
      </c>
      <c r="C1128" s="171"/>
      <c r="D1128" s="172"/>
      <c r="E1128" s="173"/>
      <c r="F1128" s="174"/>
      <c r="G1128" s="148"/>
      <c r="H1128" s="372"/>
      <c r="I1128" s="264"/>
      <c r="J1128" s="270"/>
      <c r="K1128" s="264"/>
      <c r="L1128" s="264"/>
      <c r="M1128" s="158"/>
      <c r="N1128" s="348"/>
    </row>
    <row r="1129" spans="2:14" x14ac:dyDescent="0.15">
      <c r="B1129" s="160">
        <v>1125</v>
      </c>
      <c r="C1129" s="171"/>
      <c r="D1129" s="172"/>
      <c r="E1129" s="173"/>
      <c r="F1129" s="174"/>
      <c r="G1129" s="148"/>
      <c r="H1129" s="372"/>
      <c r="I1129" s="264"/>
      <c r="J1129" s="270"/>
      <c r="K1129" s="264"/>
      <c r="L1129" s="264"/>
      <c r="M1129" s="158"/>
      <c r="N1129" s="348"/>
    </row>
    <row r="1130" spans="2:14" x14ac:dyDescent="0.15">
      <c r="B1130" s="160">
        <v>1126</v>
      </c>
      <c r="C1130" s="171"/>
      <c r="D1130" s="172"/>
      <c r="E1130" s="173"/>
      <c r="F1130" s="174"/>
      <c r="G1130" s="148"/>
      <c r="H1130" s="372"/>
      <c r="I1130" s="264"/>
      <c r="J1130" s="270"/>
      <c r="K1130" s="264"/>
      <c r="L1130" s="264"/>
      <c r="M1130" s="158"/>
      <c r="N1130" s="348"/>
    </row>
    <row r="1131" spans="2:14" x14ac:dyDescent="0.15">
      <c r="B1131" s="160">
        <v>1127</v>
      </c>
      <c r="C1131" s="171"/>
      <c r="D1131" s="172"/>
      <c r="E1131" s="173"/>
      <c r="F1131" s="174"/>
      <c r="G1131" s="148"/>
      <c r="H1131" s="372"/>
      <c r="I1131" s="264"/>
      <c r="J1131" s="270"/>
      <c r="K1131" s="264"/>
      <c r="L1131" s="264"/>
      <c r="M1131" s="158"/>
      <c r="N1131" s="348"/>
    </row>
    <row r="1132" spans="2:14" x14ac:dyDescent="0.15">
      <c r="B1132" s="160">
        <v>1128</v>
      </c>
      <c r="C1132" s="171"/>
      <c r="D1132" s="172"/>
      <c r="E1132" s="173"/>
      <c r="F1132" s="174"/>
      <c r="G1132" s="148"/>
      <c r="H1132" s="372"/>
      <c r="I1132" s="264"/>
      <c r="J1132" s="270"/>
      <c r="K1132" s="264"/>
      <c r="L1132" s="264"/>
      <c r="M1132" s="158"/>
      <c r="N1132" s="348"/>
    </row>
    <row r="1133" spans="2:14" x14ac:dyDescent="0.15">
      <c r="B1133" s="160">
        <v>1129</v>
      </c>
      <c r="C1133" s="171"/>
      <c r="D1133" s="172"/>
      <c r="E1133" s="173"/>
      <c r="F1133" s="174"/>
      <c r="G1133" s="148"/>
      <c r="H1133" s="372"/>
      <c r="I1133" s="264"/>
      <c r="J1133" s="270"/>
      <c r="K1133" s="264"/>
      <c r="L1133" s="264"/>
      <c r="M1133" s="158"/>
      <c r="N1133" s="348"/>
    </row>
    <row r="1134" spans="2:14" x14ac:dyDescent="0.15">
      <c r="B1134" s="160">
        <v>1130</v>
      </c>
      <c r="C1134" s="171"/>
      <c r="D1134" s="172"/>
      <c r="E1134" s="173"/>
      <c r="F1134" s="174"/>
      <c r="G1134" s="148"/>
      <c r="H1134" s="372"/>
      <c r="I1134" s="264"/>
      <c r="J1134" s="270"/>
      <c r="K1134" s="264"/>
      <c r="L1134" s="264"/>
      <c r="M1134" s="158"/>
      <c r="N1134" s="348"/>
    </row>
    <row r="1135" spans="2:14" x14ac:dyDescent="0.15">
      <c r="B1135" s="160">
        <v>1131</v>
      </c>
      <c r="C1135" s="171"/>
      <c r="D1135" s="172"/>
      <c r="E1135" s="173"/>
      <c r="F1135" s="174"/>
      <c r="G1135" s="148"/>
      <c r="H1135" s="372"/>
      <c r="I1135" s="264"/>
      <c r="J1135" s="270"/>
      <c r="K1135" s="264"/>
      <c r="L1135" s="264"/>
      <c r="M1135" s="158"/>
      <c r="N1135" s="348"/>
    </row>
    <row r="1136" spans="2:14" x14ac:dyDescent="0.15">
      <c r="B1136" s="160">
        <v>1132</v>
      </c>
      <c r="C1136" s="171"/>
      <c r="D1136" s="172"/>
      <c r="E1136" s="173"/>
      <c r="F1136" s="174"/>
      <c r="G1136" s="148"/>
      <c r="H1136" s="372"/>
      <c r="I1136" s="264"/>
      <c r="J1136" s="270"/>
      <c r="K1136" s="264"/>
      <c r="L1136" s="264"/>
      <c r="M1136" s="158"/>
      <c r="N1136" s="348"/>
    </row>
    <row r="1137" spans="2:14" x14ac:dyDescent="0.15">
      <c r="B1137" s="160">
        <v>1133</v>
      </c>
      <c r="C1137" s="171"/>
      <c r="D1137" s="172"/>
      <c r="E1137" s="173"/>
      <c r="F1137" s="174"/>
      <c r="G1137" s="148"/>
      <c r="H1137" s="372"/>
      <c r="I1137" s="264"/>
      <c r="J1137" s="270"/>
      <c r="K1137" s="264"/>
      <c r="L1137" s="264"/>
      <c r="M1137" s="158"/>
      <c r="N1137" s="348"/>
    </row>
    <row r="1138" spans="2:14" x14ac:dyDescent="0.15">
      <c r="B1138" s="160">
        <v>1134</v>
      </c>
      <c r="C1138" s="171"/>
      <c r="D1138" s="172"/>
      <c r="E1138" s="173"/>
      <c r="F1138" s="174"/>
      <c r="G1138" s="148"/>
      <c r="H1138" s="372"/>
      <c r="I1138" s="264"/>
      <c r="J1138" s="270"/>
      <c r="K1138" s="264"/>
      <c r="L1138" s="264"/>
      <c r="M1138" s="158"/>
      <c r="N1138" s="348"/>
    </row>
    <row r="1139" spans="2:14" x14ac:dyDescent="0.15">
      <c r="B1139" s="160">
        <v>1135</v>
      </c>
      <c r="C1139" s="171"/>
      <c r="D1139" s="172"/>
      <c r="E1139" s="173"/>
      <c r="F1139" s="174"/>
      <c r="G1139" s="148"/>
      <c r="H1139" s="372"/>
      <c r="I1139" s="264"/>
      <c r="J1139" s="270"/>
      <c r="K1139" s="264"/>
      <c r="L1139" s="264"/>
      <c r="M1139" s="158"/>
      <c r="N1139" s="348"/>
    </row>
    <row r="1140" spans="2:14" x14ac:dyDescent="0.15">
      <c r="B1140" s="160">
        <v>1136</v>
      </c>
      <c r="C1140" s="171"/>
      <c r="D1140" s="172"/>
      <c r="E1140" s="173"/>
      <c r="F1140" s="174"/>
      <c r="G1140" s="148"/>
      <c r="H1140" s="372"/>
      <c r="I1140" s="264"/>
      <c r="J1140" s="270"/>
      <c r="K1140" s="264"/>
      <c r="L1140" s="264"/>
      <c r="M1140" s="158"/>
      <c r="N1140" s="348"/>
    </row>
    <row r="1141" spans="2:14" x14ac:dyDescent="0.15">
      <c r="B1141" s="160">
        <v>1137</v>
      </c>
      <c r="C1141" s="171"/>
      <c r="D1141" s="172"/>
      <c r="E1141" s="173"/>
      <c r="F1141" s="174"/>
      <c r="G1141" s="148"/>
      <c r="H1141" s="372"/>
      <c r="I1141" s="264"/>
      <c r="J1141" s="270"/>
      <c r="K1141" s="264"/>
      <c r="L1141" s="264"/>
      <c r="M1141" s="158"/>
      <c r="N1141" s="348"/>
    </row>
    <row r="1142" spans="2:14" x14ac:dyDescent="0.15">
      <c r="B1142" s="160">
        <v>1138</v>
      </c>
      <c r="C1142" s="171"/>
      <c r="D1142" s="172"/>
      <c r="E1142" s="173"/>
      <c r="F1142" s="174"/>
      <c r="G1142" s="148"/>
      <c r="H1142" s="372"/>
      <c r="I1142" s="264"/>
      <c r="J1142" s="270"/>
      <c r="K1142" s="264"/>
      <c r="L1142" s="264"/>
      <c r="M1142" s="158"/>
      <c r="N1142" s="348"/>
    </row>
    <row r="1143" spans="2:14" x14ac:dyDescent="0.15">
      <c r="B1143" s="160">
        <v>1139</v>
      </c>
      <c r="C1143" s="171"/>
      <c r="D1143" s="172"/>
      <c r="E1143" s="173"/>
      <c r="F1143" s="174"/>
      <c r="G1143" s="148"/>
      <c r="H1143" s="372"/>
      <c r="I1143" s="264"/>
      <c r="J1143" s="270"/>
      <c r="K1143" s="264"/>
      <c r="L1143" s="264"/>
      <c r="M1143" s="158"/>
      <c r="N1143" s="348"/>
    </row>
    <row r="1144" spans="2:14" x14ac:dyDescent="0.15">
      <c r="B1144" s="160">
        <v>1140</v>
      </c>
      <c r="C1144" s="171"/>
      <c r="D1144" s="172"/>
      <c r="E1144" s="173"/>
      <c r="F1144" s="174"/>
      <c r="G1144" s="148"/>
      <c r="H1144" s="372"/>
      <c r="I1144" s="264"/>
      <c r="J1144" s="270"/>
      <c r="K1144" s="264"/>
      <c r="L1144" s="264"/>
      <c r="M1144" s="158"/>
      <c r="N1144" s="348"/>
    </row>
    <row r="1145" spans="2:14" x14ac:dyDescent="0.15">
      <c r="B1145" s="160">
        <v>1141</v>
      </c>
      <c r="C1145" s="171"/>
      <c r="D1145" s="172"/>
      <c r="E1145" s="173"/>
      <c r="F1145" s="174"/>
      <c r="G1145" s="148"/>
      <c r="H1145" s="372"/>
      <c r="I1145" s="264"/>
      <c r="J1145" s="270"/>
      <c r="K1145" s="264"/>
      <c r="L1145" s="264"/>
      <c r="M1145" s="158"/>
      <c r="N1145" s="348"/>
    </row>
    <row r="1146" spans="2:14" x14ac:dyDescent="0.15">
      <c r="B1146" s="160">
        <v>1142</v>
      </c>
      <c r="C1146" s="171"/>
      <c r="D1146" s="172"/>
      <c r="E1146" s="173"/>
      <c r="F1146" s="174"/>
      <c r="G1146" s="148"/>
      <c r="H1146" s="372"/>
      <c r="I1146" s="264"/>
      <c r="J1146" s="270"/>
      <c r="K1146" s="264"/>
      <c r="L1146" s="264"/>
      <c r="M1146" s="158"/>
      <c r="N1146" s="348"/>
    </row>
    <row r="1147" spans="2:14" x14ac:dyDescent="0.15">
      <c r="B1147" s="160">
        <v>1143</v>
      </c>
      <c r="C1147" s="171"/>
      <c r="D1147" s="172"/>
      <c r="E1147" s="173"/>
      <c r="F1147" s="174"/>
      <c r="G1147" s="148"/>
      <c r="H1147" s="372"/>
      <c r="I1147" s="264"/>
      <c r="J1147" s="270"/>
      <c r="K1147" s="264"/>
      <c r="L1147" s="264"/>
      <c r="M1147" s="158"/>
      <c r="N1147" s="348"/>
    </row>
    <row r="1148" spans="2:14" x14ac:dyDescent="0.15">
      <c r="B1148" s="160">
        <v>1144</v>
      </c>
      <c r="C1148" s="171"/>
      <c r="D1148" s="172"/>
      <c r="E1148" s="173"/>
      <c r="F1148" s="174"/>
      <c r="G1148" s="148"/>
      <c r="H1148" s="372"/>
      <c r="I1148" s="264"/>
      <c r="J1148" s="270"/>
      <c r="K1148" s="264"/>
      <c r="L1148" s="264"/>
      <c r="M1148" s="158"/>
      <c r="N1148" s="348"/>
    </row>
    <row r="1149" spans="2:14" x14ac:dyDescent="0.15">
      <c r="B1149" s="160">
        <v>1145</v>
      </c>
      <c r="C1149" s="171"/>
      <c r="D1149" s="172"/>
      <c r="E1149" s="173"/>
      <c r="F1149" s="174"/>
      <c r="G1149" s="148"/>
      <c r="H1149" s="372"/>
      <c r="I1149" s="264"/>
      <c r="J1149" s="270"/>
      <c r="K1149" s="264"/>
      <c r="L1149" s="264"/>
      <c r="M1149" s="158"/>
      <c r="N1149" s="348"/>
    </row>
    <row r="1150" spans="2:14" x14ac:dyDescent="0.15">
      <c r="B1150" s="160">
        <v>1146</v>
      </c>
      <c r="C1150" s="171"/>
      <c r="D1150" s="172"/>
      <c r="E1150" s="173"/>
      <c r="F1150" s="174"/>
      <c r="G1150" s="148"/>
      <c r="H1150" s="372"/>
      <c r="I1150" s="264"/>
      <c r="J1150" s="270"/>
      <c r="K1150" s="264"/>
      <c r="L1150" s="264"/>
      <c r="M1150" s="158"/>
      <c r="N1150" s="348"/>
    </row>
    <row r="1151" spans="2:14" x14ac:dyDescent="0.15">
      <c r="B1151" s="160">
        <v>1147</v>
      </c>
      <c r="C1151" s="171"/>
      <c r="D1151" s="172"/>
      <c r="E1151" s="173"/>
      <c r="F1151" s="174"/>
      <c r="G1151" s="148"/>
      <c r="H1151" s="372"/>
      <c r="I1151" s="264"/>
      <c r="J1151" s="270"/>
      <c r="K1151" s="264"/>
      <c r="L1151" s="264"/>
      <c r="M1151" s="158"/>
      <c r="N1151" s="348"/>
    </row>
    <row r="1152" spans="2:14" x14ac:dyDescent="0.15">
      <c r="B1152" s="160">
        <v>1148</v>
      </c>
      <c r="C1152" s="171"/>
      <c r="D1152" s="172"/>
      <c r="E1152" s="173"/>
      <c r="F1152" s="174"/>
      <c r="G1152" s="148"/>
      <c r="H1152" s="372"/>
      <c r="I1152" s="264"/>
      <c r="J1152" s="270"/>
      <c r="K1152" s="264"/>
      <c r="L1152" s="264"/>
      <c r="M1152" s="158"/>
      <c r="N1152" s="348"/>
    </row>
    <row r="1153" spans="2:14" x14ac:dyDescent="0.15">
      <c r="B1153" s="160">
        <v>1149</v>
      </c>
      <c r="C1153" s="171"/>
      <c r="D1153" s="172"/>
      <c r="E1153" s="173"/>
      <c r="F1153" s="174"/>
      <c r="G1153" s="148"/>
      <c r="H1153" s="372"/>
      <c r="I1153" s="264"/>
      <c r="J1153" s="270"/>
      <c r="K1153" s="264"/>
      <c r="L1153" s="264"/>
      <c r="M1153" s="158"/>
      <c r="N1153" s="348"/>
    </row>
    <row r="1154" spans="2:14" x14ac:dyDescent="0.15">
      <c r="B1154" s="160">
        <v>1150</v>
      </c>
      <c r="C1154" s="171"/>
      <c r="D1154" s="172"/>
      <c r="E1154" s="173"/>
      <c r="F1154" s="174"/>
      <c r="G1154" s="148"/>
      <c r="H1154" s="372"/>
      <c r="I1154" s="264"/>
      <c r="J1154" s="270"/>
      <c r="K1154" s="264"/>
      <c r="L1154" s="264"/>
      <c r="M1154" s="158"/>
      <c r="N1154" s="348"/>
    </row>
    <row r="1155" spans="2:14" x14ac:dyDescent="0.15">
      <c r="B1155" s="160">
        <v>1151</v>
      </c>
      <c r="C1155" s="171"/>
      <c r="D1155" s="172"/>
      <c r="E1155" s="173"/>
      <c r="F1155" s="174"/>
      <c r="G1155" s="148"/>
      <c r="H1155" s="372"/>
      <c r="I1155" s="264"/>
      <c r="J1155" s="270"/>
      <c r="K1155" s="264"/>
      <c r="L1155" s="264"/>
      <c r="M1155" s="158"/>
      <c r="N1155" s="348"/>
    </row>
    <row r="1156" spans="2:14" x14ac:dyDescent="0.15">
      <c r="B1156" s="160">
        <v>1152</v>
      </c>
      <c r="C1156" s="171"/>
      <c r="D1156" s="172"/>
      <c r="E1156" s="173"/>
      <c r="F1156" s="174"/>
      <c r="G1156" s="148"/>
      <c r="H1156" s="372"/>
      <c r="I1156" s="264"/>
      <c r="J1156" s="270"/>
      <c r="K1156" s="264"/>
      <c r="L1156" s="264"/>
      <c r="M1156" s="158"/>
      <c r="N1156" s="348"/>
    </row>
    <row r="1157" spans="2:14" x14ac:dyDescent="0.15">
      <c r="B1157" s="160">
        <v>1153</v>
      </c>
      <c r="C1157" s="171"/>
      <c r="D1157" s="172"/>
      <c r="E1157" s="173"/>
      <c r="F1157" s="174"/>
      <c r="G1157" s="148"/>
      <c r="H1157" s="372"/>
      <c r="I1157" s="264"/>
      <c r="J1157" s="270"/>
      <c r="K1157" s="264"/>
      <c r="L1157" s="264"/>
      <c r="M1157" s="158"/>
      <c r="N1157" s="348"/>
    </row>
    <row r="1158" spans="2:14" x14ac:dyDescent="0.15">
      <c r="B1158" s="160">
        <v>1154</v>
      </c>
      <c r="C1158" s="171"/>
      <c r="D1158" s="172"/>
      <c r="E1158" s="173"/>
      <c r="F1158" s="174"/>
      <c r="G1158" s="148"/>
      <c r="H1158" s="372"/>
      <c r="I1158" s="264"/>
      <c r="J1158" s="270"/>
      <c r="K1158" s="264"/>
      <c r="L1158" s="264"/>
      <c r="M1158" s="158"/>
      <c r="N1158" s="348"/>
    </row>
    <row r="1159" spans="2:14" x14ac:dyDescent="0.15">
      <c r="B1159" s="160">
        <v>1155</v>
      </c>
      <c r="C1159" s="171"/>
      <c r="D1159" s="172"/>
      <c r="E1159" s="173"/>
      <c r="F1159" s="174"/>
      <c r="G1159" s="148"/>
      <c r="H1159" s="372"/>
      <c r="I1159" s="264"/>
      <c r="J1159" s="270"/>
      <c r="K1159" s="264"/>
      <c r="L1159" s="264"/>
      <c r="M1159" s="158"/>
      <c r="N1159" s="348"/>
    </row>
    <row r="1160" spans="2:14" x14ac:dyDescent="0.15">
      <c r="B1160" s="160">
        <v>1156</v>
      </c>
      <c r="C1160" s="171"/>
      <c r="D1160" s="172"/>
      <c r="E1160" s="173"/>
      <c r="F1160" s="174"/>
      <c r="G1160" s="148"/>
      <c r="H1160" s="372"/>
      <c r="I1160" s="264"/>
      <c r="J1160" s="270"/>
      <c r="K1160" s="264"/>
      <c r="L1160" s="264"/>
      <c r="M1160" s="158"/>
      <c r="N1160" s="348"/>
    </row>
    <row r="1161" spans="2:14" x14ac:dyDescent="0.15">
      <c r="B1161" s="160">
        <v>1157</v>
      </c>
      <c r="C1161" s="171"/>
      <c r="D1161" s="172"/>
      <c r="E1161" s="173"/>
      <c r="F1161" s="174"/>
      <c r="G1161" s="148"/>
      <c r="H1161" s="372"/>
      <c r="I1161" s="264"/>
      <c r="J1161" s="270"/>
      <c r="K1161" s="264"/>
      <c r="L1161" s="264"/>
      <c r="M1161" s="158"/>
      <c r="N1161" s="348"/>
    </row>
    <row r="1162" spans="2:14" x14ac:dyDescent="0.15">
      <c r="B1162" s="160">
        <v>1158</v>
      </c>
      <c r="C1162" s="171"/>
      <c r="D1162" s="172"/>
      <c r="E1162" s="173"/>
      <c r="F1162" s="174"/>
      <c r="G1162" s="148"/>
      <c r="H1162" s="372"/>
      <c r="I1162" s="264"/>
      <c r="J1162" s="270"/>
      <c r="K1162" s="264"/>
      <c r="L1162" s="264"/>
      <c r="M1162" s="158"/>
      <c r="N1162" s="348"/>
    </row>
    <row r="1163" spans="2:14" x14ac:dyDescent="0.15">
      <c r="B1163" s="160">
        <v>1159</v>
      </c>
      <c r="C1163" s="171"/>
      <c r="D1163" s="172"/>
      <c r="E1163" s="173"/>
      <c r="F1163" s="174"/>
      <c r="G1163" s="148"/>
      <c r="H1163" s="372"/>
      <c r="I1163" s="264"/>
      <c r="J1163" s="270"/>
      <c r="K1163" s="264"/>
      <c r="L1163" s="264"/>
      <c r="M1163" s="158"/>
      <c r="N1163" s="348"/>
    </row>
    <row r="1164" spans="2:14" x14ac:dyDescent="0.15">
      <c r="B1164" s="160">
        <v>1160</v>
      </c>
      <c r="C1164" s="171"/>
      <c r="D1164" s="172"/>
      <c r="E1164" s="173"/>
      <c r="F1164" s="174"/>
      <c r="G1164" s="148"/>
      <c r="H1164" s="372"/>
      <c r="I1164" s="264"/>
      <c r="J1164" s="270"/>
      <c r="K1164" s="264"/>
      <c r="L1164" s="264"/>
      <c r="M1164" s="158"/>
      <c r="N1164" s="348"/>
    </row>
    <row r="1165" spans="2:14" x14ac:dyDescent="0.15">
      <c r="B1165" s="160">
        <v>1161</v>
      </c>
      <c r="C1165" s="171"/>
      <c r="D1165" s="172"/>
      <c r="E1165" s="173"/>
      <c r="F1165" s="174"/>
      <c r="G1165" s="148"/>
      <c r="H1165" s="372"/>
      <c r="I1165" s="264"/>
      <c r="J1165" s="270"/>
      <c r="K1165" s="264"/>
      <c r="L1165" s="264"/>
      <c r="M1165" s="158"/>
      <c r="N1165" s="348"/>
    </row>
    <row r="1166" spans="2:14" x14ac:dyDescent="0.15">
      <c r="B1166" s="160">
        <v>1162</v>
      </c>
      <c r="C1166" s="171"/>
      <c r="D1166" s="172"/>
      <c r="E1166" s="173"/>
      <c r="F1166" s="174"/>
      <c r="G1166" s="148"/>
      <c r="H1166" s="372"/>
      <c r="I1166" s="264"/>
      <c r="J1166" s="270"/>
      <c r="K1166" s="264"/>
      <c r="L1166" s="264"/>
      <c r="M1166" s="158"/>
      <c r="N1166" s="348"/>
    </row>
    <row r="1167" spans="2:14" x14ac:dyDescent="0.15">
      <c r="B1167" s="160">
        <v>1163</v>
      </c>
      <c r="C1167" s="171"/>
      <c r="D1167" s="172"/>
      <c r="E1167" s="173"/>
      <c r="F1167" s="174"/>
      <c r="G1167" s="148"/>
      <c r="H1167" s="372"/>
      <c r="I1167" s="264"/>
      <c r="J1167" s="270"/>
      <c r="K1167" s="264"/>
      <c r="L1167" s="264"/>
      <c r="M1167" s="158"/>
      <c r="N1167" s="348"/>
    </row>
    <row r="1168" spans="2:14" x14ac:dyDescent="0.15">
      <c r="B1168" s="160">
        <v>1164</v>
      </c>
      <c r="C1168" s="171"/>
      <c r="D1168" s="172"/>
      <c r="E1168" s="173"/>
      <c r="F1168" s="174"/>
      <c r="G1168" s="148"/>
      <c r="H1168" s="372"/>
      <c r="I1168" s="264"/>
      <c r="J1168" s="270"/>
      <c r="K1168" s="264"/>
      <c r="L1168" s="264"/>
      <c r="M1168" s="158"/>
      <c r="N1168" s="348"/>
    </row>
    <row r="1169" spans="2:14" x14ac:dyDescent="0.15">
      <c r="B1169" s="160">
        <v>1165</v>
      </c>
      <c r="C1169" s="171"/>
      <c r="D1169" s="172"/>
      <c r="E1169" s="173"/>
      <c r="F1169" s="174"/>
      <c r="G1169" s="148"/>
      <c r="H1169" s="372"/>
      <c r="I1169" s="264"/>
      <c r="J1169" s="270"/>
      <c r="K1169" s="264"/>
      <c r="L1169" s="264"/>
      <c r="M1169" s="158"/>
      <c r="N1169" s="348"/>
    </row>
    <row r="1170" spans="2:14" x14ac:dyDescent="0.15">
      <c r="B1170" s="160">
        <v>1166</v>
      </c>
      <c r="C1170" s="171"/>
      <c r="D1170" s="172"/>
      <c r="E1170" s="173"/>
      <c r="F1170" s="174"/>
      <c r="G1170" s="148"/>
      <c r="H1170" s="372"/>
      <c r="I1170" s="264"/>
      <c r="J1170" s="270"/>
      <c r="K1170" s="264"/>
      <c r="L1170" s="264"/>
      <c r="M1170" s="158"/>
      <c r="N1170" s="348"/>
    </row>
    <row r="1171" spans="2:14" x14ac:dyDescent="0.15">
      <c r="B1171" s="160">
        <v>1167</v>
      </c>
      <c r="C1171" s="171"/>
      <c r="D1171" s="172"/>
      <c r="E1171" s="173"/>
      <c r="F1171" s="174"/>
      <c r="G1171" s="148"/>
      <c r="H1171" s="372"/>
      <c r="I1171" s="264"/>
      <c r="J1171" s="270"/>
      <c r="K1171" s="264"/>
      <c r="L1171" s="264"/>
      <c r="M1171" s="158"/>
      <c r="N1171" s="348"/>
    </row>
    <row r="1172" spans="2:14" x14ac:dyDescent="0.15">
      <c r="B1172" s="160">
        <v>1168</v>
      </c>
      <c r="C1172" s="171"/>
      <c r="D1172" s="172"/>
      <c r="E1172" s="173"/>
      <c r="F1172" s="174"/>
      <c r="G1172" s="148"/>
      <c r="H1172" s="372"/>
      <c r="I1172" s="264"/>
      <c r="J1172" s="270"/>
      <c r="K1172" s="264"/>
      <c r="L1172" s="264"/>
      <c r="M1172" s="158"/>
      <c r="N1172" s="348"/>
    </row>
    <row r="1173" spans="2:14" x14ac:dyDescent="0.15">
      <c r="B1173" s="160">
        <v>1169</v>
      </c>
      <c r="C1173" s="171"/>
      <c r="D1173" s="172"/>
      <c r="E1173" s="173"/>
      <c r="F1173" s="174"/>
      <c r="G1173" s="148"/>
      <c r="H1173" s="372"/>
      <c r="I1173" s="264"/>
      <c r="J1173" s="270"/>
      <c r="K1173" s="264"/>
      <c r="L1173" s="264"/>
      <c r="M1173" s="158"/>
      <c r="N1173" s="348"/>
    </row>
    <row r="1174" spans="2:14" x14ac:dyDescent="0.15">
      <c r="B1174" s="160">
        <v>1170</v>
      </c>
      <c r="C1174" s="171"/>
      <c r="D1174" s="172"/>
      <c r="E1174" s="173"/>
      <c r="F1174" s="174"/>
      <c r="G1174" s="148"/>
      <c r="H1174" s="372"/>
      <c r="I1174" s="264"/>
      <c r="J1174" s="270"/>
      <c r="K1174" s="264"/>
      <c r="L1174" s="264"/>
      <c r="M1174" s="158"/>
      <c r="N1174" s="348"/>
    </row>
    <row r="1175" spans="2:14" x14ac:dyDescent="0.15">
      <c r="B1175" s="160">
        <v>1171</v>
      </c>
      <c r="C1175" s="171"/>
      <c r="D1175" s="172"/>
      <c r="E1175" s="173"/>
      <c r="F1175" s="174"/>
      <c r="G1175" s="148"/>
      <c r="H1175" s="372"/>
      <c r="I1175" s="264"/>
      <c r="J1175" s="270"/>
      <c r="K1175" s="264"/>
      <c r="L1175" s="264"/>
      <c r="M1175" s="158"/>
      <c r="N1175" s="348"/>
    </row>
    <row r="1176" spans="2:14" x14ac:dyDescent="0.15">
      <c r="B1176" s="160">
        <v>1172</v>
      </c>
      <c r="C1176" s="171"/>
      <c r="D1176" s="172"/>
      <c r="E1176" s="173"/>
      <c r="F1176" s="174"/>
      <c r="G1176" s="148"/>
      <c r="H1176" s="372"/>
      <c r="I1176" s="264"/>
      <c r="J1176" s="270"/>
      <c r="K1176" s="264"/>
      <c r="L1176" s="264"/>
      <c r="M1176" s="158"/>
      <c r="N1176" s="348"/>
    </row>
    <row r="1177" spans="2:14" x14ac:dyDescent="0.15">
      <c r="B1177" s="160">
        <v>1173</v>
      </c>
      <c r="C1177" s="171"/>
      <c r="D1177" s="172"/>
      <c r="E1177" s="173"/>
      <c r="F1177" s="174"/>
      <c r="G1177" s="148"/>
      <c r="H1177" s="372"/>
      <c r="I1177" s="264"/>
      <c r="J1177" s="270"/>
      <c r="K1177" s="264"/>
      <c r="L1177" s="264"/>
      <c r="M1177" s="158"/>
      <c r="N1177" s="348"/>
    </row>
    <row r="1178" spans="2:14" x14ac:dyDescent="0.15">
      <c r="B1178" s="160">
        <v>1174</v>
      </c>
      <c r="C1178" s="171"/>
      <c r="D1178" s="172"/>
      <c r="E1178" s="173"/>
      <c r="F1178" s="174"/>
      <c r="G1178" s="148"/>
      <c r="H1178" s="372"/>
      <c r="I1178" s="264"/>
      <c r="J1178" s="270"/>
      <c r="K1178" s="264"/>
      <c r="L1178" s="264"/>
      <c r="M1178" s="158"/>
      <c r="N1178" s="348"/>
    </row>
    <row r="1179" spans="2:14" x14ac:dyDescent="0.15">
      <c r="B1179" s="160">
        <v>1175</v>
      </c>
      <c r="C1179" s="171"/>
      <c r="D1179" s="172"/>
      <c r="E1179" s="173"/>
      <c r="F1179" s="174"/>
      <c r="G1179" s="148"/>
      <c r="H1179" s="372"/>
      <c r="I1179" s="264"/>
      <c r="J1179" s="270"/>
      <c r="K1179" s="264"/>
      <c r="L1179" s="264"/>
      <c r="M1179" s="158"/>
      <c r="N1179" s="348"/>
    </row>
    <row r="1180" spans="2:14" x14ac:dyDescent="0.15">
      <c r="B1180" s="160">
        <v>1176</v>
      </c>
      <c r="C1180" s="171"/>
      <c r="D1180" s="172"/>
      <c r="E1180" s="173"/>
      <c r="F1180" s="174"/>
      <c r="G1180" s="148"/>
      <c r="H1180" s="372"/>
      <c r="I1180" s="264"/>
      <c r="J1180" s="270"/>
      <c r="K1180" s="264"/>
      <c r="L1180" s="264"/>
      <c r="M1180" s="158"/>
      <c r="N1180" s="348"/>
    </row>
    <row r="1181" spans="2:14" x14ac:dyDescent="0.15">
      <c r="B1181" s="160">
        <v>1177</v>
      </c>
      <c r="C1181" s="171"/>
      <c r="D1181" s="172"/>
      <c r="E1181" s="173"/>
      <c r="F1181" s="174"/>
      <c r="G1181" s="148"/>
      <c r="H1181" s="372"/>
      <c r="I1181" s="264"/>
      <c r="J1181" s="270"/>
      <c r="K1181" s="264"/>
      <c r="L1181" s="264"/>
      <c r="M1181" s="158"/>
      <c r="N1181" s="348"/>
    </row>
    <row r="1182" spans="2:14" x14ac:dyDescent="0.15">
      <c r="B1182" s="160">
        <v>1178</v>
      </c>
      <c r="C1182" s="171"/>
      <c r="D1182" s="172"/>
      <c r="E1182" s="173"/>
      <c r="F1182" s="174"/>
      <c r="G1182" s="148"/>
      <c r="H1182" s="372"/>
      <c r="I1182" s="264"/>
      <c r="J1182" s="270"/>
      <c r="K1182" s="264"/>
      <c r="L1182" s="264"/>
      <c r="M1182" s="158"/>
      <c r="N1182" s="348"/>
    </row>
    <row r="1183" spans="2:14" x14ac:dyDescent="0.15">
      <c r="B1183" s="160">
        <v>1179</v>
      </c>
      <c r="C1183" s="171"/>
      <c r="D1183" s="172"/>
      <c r="E1183" s="173"/>
      <c r="F1183" s="174"/>
      <c r="G1183" s="148"/>
      <c r="H1183" s="372"/>
      <c r="I1183" s="264"/>
      <c r="J1183" s="270"/>
      <c r="K1183" s="264"/>
      <c r="L1183" s="264"/>
      <c r="M1183" s="158"/>
      <c r="N1183" s="348"/>
    </row>
    <row r="1184" spans="2:14" x14ac:dyDescent="0.15">
      <c r="B1184" s="160">
        <v>1180</v>
      </c>
      <c r="C1184" s="171"/>
      <c r="D1184" s="172"/>
      <c r="E1184" s="173"/>
      <c r="F1184" s="174"/>
      <c r="G1184" s="148"/>
      <c r="H1184" s="372"/>
      <c r="I1184" s="264"/>
      <c r="J1184" s="270"/>
      <c r="K1184" s="264"/>
      <c r="L1184" s="264"/>
      <c r="M1184" s="158"/>
      <c r="N1184" s="348"/>
    </row>
    <row r="1185" spans="2:14" x14ac:dyDescent="0.15">
      <c r="B1185" s="160">
        <v>1181</v>
      </c>
      <c r="C1185" s="171"/>
      <c r="D1185" s="172"/>
      <c r="E1185" s="173"/>
      <c r="F1185" s="174"/>
      <c r="G1185" s="148"/>
      <c r="H1185" s="372"/>
      <c r="I1185" s="264"/>
      <c r="J1185" s="270"/>
      <c r="K1185" s="264"/>
      <c r="L1185" s="264"/>
      <c r="M1185" s="158"/>
      <c r="N1185" s="348"/>
    </row>
    <row r="1186" spans="2:14" x14ac:dyDescent="0.15">
      <c r="B1186" s="160">
        <v>1182</v>
      </c>
      <c r="C1186" s="171"/>
      <c r="D1186" s="172"/>
      <c r="E1186" s="173"/>
      <c r="F1186" s="174"/>
      <c r="G1186" s="148"/>
      <c r="H1186" s="372"/>
      <c r="I1186" s="264"/>
      <c r="J1186" s="270"/>
      <c r="K1186" s="264"/>
      <c r="L1186" s="264"/>
      <c r="M1186" s="158"/>
      <c r="N1186" s="348"/>
    </row>
    <row r="1187" spans="2:14" x14ac:dyDescent="0.15">
      <c r="B1187" s="160">
        <v>1183</v>
      </c>
      <c r="C1187" s="171"/>
      <c r="D1187" s="172"/>
      <c r="E1187" s="173"/>
      <c r="F1187" s="174"/>
      <c r="G1187" s="148"/>
      <c r="H1187" s="372"/>
      <c r="I1187" s="264"/>
      <c r="J1187" s="270"/>
      <c r="K1187" s="264"/>
      <c r="L1187" s="264"/>
      <c r="M1187" s="158"/>
      <c r="N1187" s="348"/>
    </row>
    <row r="1188" spans="2:14" x14ac:dyDescent="0.15">
      <c r="B1188" s="160">
        <v>1184</v>
      </c>
      <c r="C1188" s="171"/>
      <c r="D1188" s="172"/>
      <c r="E1188" s="173"/>
      <c r="F1188" s="174"/>
      <c r="G1188" s="148"/>
      <c r="H1188" s="372"/>
      <c r="I1188" s="264"/>
      <c r="J1188" s="270"/>
      <c r="K1188" s="264"/>
      <c r="L1188" s="264"/>
      <c r="M1188" s="158"/>
      <c r="N1188" s="348"/>
    </row>
    <row r="1189" spans="2:14" x14ac:dyDescent="0.15">
      <c r="B1189" s="160">
        <v>1185</v>
      </c>
      <c r="C1189" s="171"/>
      <c r="D1189" s="172"/>
      <c r="E1189" s="173"/>
      <c r="F1189" s="174"/>
      <c r="G1189" s="148"/>
      <c r="H1189" s="372"/>
      <c r="I1189" s="264"/>
      <c r="J1189" s="270"/>
      <c r="K1189" s="264"/>
      <c r="L1189" s="264"/>
      <c r="M1189" s="158"/>
      <c r="N1189" s="348"/>
    </row>
    <row r="1190" spans="2:14" x14ac:dyDescent="0.15">
      <c r="B1190" s="160">
        <v>1186</v>
      </c>
      <c r="C1190" s="171"/>
      <c r="D1190" s="172"/>
      <c r="E1190" s="173"/>
      <c r="F1190" s="174"/>
      <c r="G1190" s="148"/>
      <c r="H1190" s="372"/>
      <c r="I1190" s="264"/>
      <c r="J1190" s="270"/>
      <c r="K1190" s="264"/>
      <c r="L1190" s="264"/>
      <c r="M1190" s="158"/>
      <c r="N1190" s="348"/>
    </row>
    <row r="1191" spans="2:14" x14ac:dyDescent="0.15">
      <c r="B1191" s="160">
        <v>1187</v>
      </c>
      <c r="C1191" s="171"/>
      <c r="D1191" s="172"/>
      <c r="E1191" s="173"/>
      <c r="F1191" s="174"/>
      <c r="G1191" s="148"/>
      <c r="H1191" s="372"/>
      <c r="I1191" s="264"/>
      <c r="J1191" s="270"/>
      <c r="K1191" s="264"/>
      <c r="L1191" s="264"/>
      <c r="M1191" s="158"/>
      <c r="N1191" s="348"/>
    </row>
    <row r="1192" spans="2:14" x14ac:dyDescent="0.15">
      <c r="B1192" s="160">
        <v>1188</v>
      </c>
      <c r="C1192" s="171"/>
      <c r="D1192" s="172"/>
      <c r="E1192" s="173"/>
      <c r="F1192" s="174"/>
      <c r="G1192" s="148"/>
      <c r="H1192" s="372"/>
      <c r="I1192" s="264"/>
      <c r="J1192" s="270"/>
      <c r="K1192" s="264"/>
      <c r="L1192" s="264"/>
      <c r="M1192" s="158"/>
      <c r="N1192" s="348"/>
    </row>
    <row r="1193" spans="2:14" x14ac:dyDescent="0.15">
      <c r="B1193" s="160">
        <v>1189</v>
      </c>
      <c r="C1193" s="171"/>
      <c r="D1193" s="172"/>
      <c r="E1193" s="173"/>
      <c r="F1193" s="174"/>
      <c r="G1193" s="148"/>
      <c r="H1193" s="372"/>
      <c r="I1193" s="264"/>
      <c r="J1193" s="270"/>
      <c r="K1193" s="264"/>
      <c r="L1193" s="264"/>
      <c r="M1193" s="158"/>
      <c r="N1193" s="348"/>
    </row>
    <row r="1194" spans="2:14" x14ac:dyDescent="0.15">
      <c r="B1194" s="160">
        <v>1190</v>
      </c>
      <c r="C1194" s="171"/>
      <c r="D1194" s="172"/>
      <c r="E1194" s="173"/>
      <c r="F1194" s="174"/>
      <c r="G1194" s="148"/>
      <c r="H1194" s="372"/>
      <c r="I1194" s="264"/>
      <c r="J1194" s="270"/>
      <c r="K1194" s="264"/>
      <c r="L1194" s="264"/>
      <c r="M1194" s="158"/>
      <c r="N1194" s="348"/>
    </row>
    <row r="1195" spans="2:14" x14ac:dyDescent="0.15">
      <c r="B1195" s="160">
        <v>1191</v>
      </c>
      <c r="C1195" s="171"/>
      <c r="D1195" s="172"/>
      <c r="E1195" s="173"/>
      <c r="F1195" s="174"/>
      <c r="G1195" s="148"/>
      <c r="H1195" s="372"/>
      <c r="I1195" s="264"/>
      <c r="J1195" s="270"/>
      <c r="K1195" s="264"/>
      <c r="L1195" s="264"/>
      <c r="M1195" s="158"/>
      <c r="N1195" s="348"/>
    </row>
    <row r="1196" spans="2:14" x14ac:dyDescent="0.15">
      <c r="B1196" s="160">
        <v>1192</v>
      </c>
      <c r="C1196" s="171"/>
      <c r="D1196" s="172"/>
      <c r="E1196" s="173"/>
      <c r="F1196" s="174"/>
      <c r="G1196" s="148"/>
      <c r="H1196" s="372"/>
      <c r="I1196" s="264"/>
      <c r="J1196" s="270"/>
      <c r="K1196" s="264"/>
      <c r="L1196" s="264"/>
      <c r="M1196" s="158"/>
      <c r="N1196" s="348"/>
    </row>
    <row r="1197" spans="2:14" x14ac:dyDescent="0.15">
      <c r="B1197" s="160">
        <v>1193</v>
      </c>
      <c r="C1197" s="171"/>
      <c r="D1197" s="172"/>
      <c r="E1197" s="173"/>
      <c r="F1197" s="174"/>
      <c r="G1197" s="148"/>
      <c r="H1197" s="372"/>
      <c r="I1197" s="264"/>
      <c r="J1197" s="270"/>
      <c r="K1197" s="264"/>
      <c r="L1197" s="264"/>
      <c r="M1197" s="158"/>
      <c r="N1197" s="348"/>
    </row>
    <row r="1198" spans="2:14" x14ac:dyDescent="0.15">
      <c r="B1198" s="160">
        <v>1194</v>
      </c>
      <c r="C1198" s="171"/>
      <c r="D1198" s="172"/>
      <c r="E1198" s="173"/>
      <c r="F1198" s="174"/>
      <c r="G1198" s="148"/>
      <c r="H1198" s="372"/>
      <c r="I1198" s="264"/>
      <c r="J1198" s="270"/>
      <c r="K1198" s="264"/>
      <c r="L1198" s="264"/>
      <c r="M1198" s="158"/>
      <c r="N1198" s="348"/>
    </row>
    <row r="1199" spans="2:14" x14ac:dyDescent="0.15">
      <c r="B1199" s="160">
        <v>1195</v>
      </c>
      <c r="C1199" s="171"/>
      <c r="D1199" s="172"/>
      <c r="E1199" s="173"/>
      <c r="F1199" s="174"/>
      <c r="G1199" s="148"/>
      <c r="H1199" s="372"/>
      <c r="I1199" s="264"/>
      <c r="J1199" s="270"/>
      <c r="K1199" s="264"/>
      <c r="L1199" s="264"/>
      <c r="M1199" s="158"/>
      <c r="N1199" s="348"/>
    </row>
    <row r="1200" spans="2:14" x14ac:dyDescent="0.15">
      <c r="B1200" s="160">
        <v>1196</v>
      </c>
      <c r="C1200" s="171"/>
      <c r="D1200" s="172"/>
      <c r="E1200" s="173"/>
      <c r="F1200" s="174"/>
      <c r="G1200" s="148"/>
      <c r="H1200" s="372"/>
      <c r="I1200" s="264"/>
      <c r="J1200" s="270"/>
      <c r="K1200" s="264"/>
      <c r="L1200" s="264"/>
      <c r="M1200" s="158"/>
      <c r="N1200" s="348"/>
    </row>
    <row r="1201" spans="2:14" x14ac:dyDescent="0.15">
      <c r="B1201" s="160">
        <v>1197</v>
      </c>
      <c r="C1201" s="171"/>
      <c r="D1201" s="172"/>
      <c r="E1201" s="173"/>
      <c r="F1201" s="174"/>
      <c r="G1201" s="148"/>
      <c r="H1201" s="372"/>
      <c r="I1201" s="264"/>
      <c r="J1201" s="270"/>
      <c r="K1201" s="264"/>
      <c r="L1201" s="264"/>
      <c r="M1201" s="158"/>
      <c r="N1201" s="348"/>
    </row>
    <row r="1202" spans="2:14" x14ac:dyDescent="0.15">
      <c r="B1202" s="160">
        <v>1198</v>
      </c>
      <c r="C1202" s="171"/>
      <c r="D1202" s="172"/>
      <c r="E1202" s="173"/>
      <c r="F1202" s="174"/>
      <c r="G1202" s="148"/>
      <c r="H1202" s="372"/>
      <c r="I1202" s="264"/>
      <c r="J1202" s="270"/>
      <c r="K1202" s="264"/>
      <c r="L1202" s="264"/>
      <c r="M1202" s="158"/>
      <c r="N1202" s="348"/>
    </row>
    <row r="1203" spans="2:14" x14ac:dyDescent="0.15">
      <c r="B1203" s="160">
        <v>1199</v>
      </c>
      <c r="C1203" s="171"/>
      <c r="D1203" s="172"/>
      <c r="E1203" s="173"/>
      <c r="F1203" s="174"/>
      <c r="G1203" s="148"/>
      <c r="H1203" s="372"/>
      <c r="I1203" s="264"/>
      <c r="J1203" s="270"/>
      <c r="K1203" s="264"/>
      <c r="L1203" s="264"/>
      <c r="M1203" s="158"/>
      <c r="N1203" s="348"/>
    </row>
    <row r="1204" spans="2:14" x14ac:dyDescent="0.15">
      <c r="B1204" s="160">
        <v>1200</v>
      </c>
      <c r="C1204" s="171"/>
      <c r="D1204" s="172"/>
      <c r="E1204" s="173"/>
      <c r="F1204" s="174"/>
      <c r="G1204" s="148"/>
      <c r="H1204" s="372"/>
      <c r="I1204" s="264"/>
      <c r="J1204" s="270"/>
      <c r="K1204" s="264"/>
      <c r="L1204" s="264"/>
      <c r="M1204" s="158"/>
      <c r="N1204" s="348"/>
    </row>
    <row r="1205" spans="2:14" x14ac:dyDescent="0.15">
      <c r="B1205" s="160">
        <v>1201</v>
      </c>
      <c r="C1205" s="171"/>
      <c r="D1205" s="172"/>
      <c r="E1205" s="173"/>
      <c r="F1205" s="174"/>
      <c r="G1205" s="148"/>
      <c r="H1205" s="372"/>
      <c r="I1205" s="264"/>
      <c r="J1205" s="270"/>
      <c r="K1205" s="264"/>
      <c r="L1205" s="264"/>
      <c r="M1205" s="158"/>
      <c r="N1205" s="348"/>
    </row>
    <row r="1206" spans="2:14" x14ac:dyDescent="0.15">
      <c r="B1206" s="160">
        <v>1202</v>
      </c>
      <c r="C1206" s="171"/>
      <c r="D1206" s="172"/>
      <c r="E1206" s="173"/>
      <c r="F1206" s="174"/>
      <c r="G1206" s="148"/>
      <c r="H1206" s="372"/>
      <c r="I1206" s="264"/>
      <c r="J1206" s="270"/>
      <c r="K1206" s="264"/>
      <c r="L1206" s="264"/>
      <c r="M1206" s="158"/>
      <c r="N1206" s="348"/>
    </row>
    <row r="1207" spans="2:14" x14ac:dyDescent="0.15">
      <c r="B1207" s="160">
        <v>1203</v>
      </c>
      <c r="C1207" s="171"/>
      <c r="D1207" s="172"/>
      <c r="E1207" s="173"/>
      <c r="F1207" s="174"/>
      <c r="G1207" s="148"/>
      <c r="H1207" s="372"/>
      <c r="I1207" s="264"/>
      <c r="J1207" s="270"/>
      <c r="K1207" s="264"/>
      <c r="L1207" s="264"/>
      <c r="M1207" s="158"/>
      <c r="N1207" s="348"/>
    </row>
    <row r="1208" spans="2:14" x14ac:dyDescent="0.15">
      <c r="B1208" s="160">
        <v>1204</v>
      </c>
      <c r="C1208" s="171"/>
      <c r="D1208" s="172"/>
      <c r="E1208" s="173"/>
      <c r="F1208" s="174"/>
      <c r="G1208" s="148"/>
      <c r="H1208" s="372"/>
      <c r="I1208" s="264"/>
      <c r="J1208" s="270"/>
      <c r="K1208" s="264"/>
      <c r="L1208" s="264"/>
      <c r="M1208" s="158"/>
      <c r="N1208" s="348"/>
    </row>
    <row r="1209" spans="2:14" x14ac:dyDescent="0.15">
      <c r="B1209" s="160">
        <v>1205</v>
      </c>
      <c r="C1209" s="171"/>
      <c r="D1209" s="172"/>
      <c r="E1209" s="173"/>
      <c r="F1209" s="174"/>
      <c r="G1209" s="148"/>
      <c r="H1209" s="372"/>
      <c r="I1209" s="264"/>
      <c r="J1209" s="270"/>
      <c r="K1209" s="264"/>
      <c r="L1209" s="264"/>
      <c r="M1209" s="158"/>
      <c r="N1209" s="348"/>
    </row>
    <row r="1210" spans="2:14" x14ac:dyDescent="0.15">
      <c r="B1210" s="160">
        <v>1206</v>
      </c>
      <c r="C1210" s="171"/>
      <c r="D1210" s="172"/>
      <c r="E1210" s="173"/>
      <c r="F1210" s="174"/>
      <c r="G1210" s="148"/>
      <c r="H1210" s="372"/>
      <c r="I1210" s="264"/>
      <c r="J1210" s="270"/>
      <c r="K1210" s="264"/>
      <c r="L1210" s="264"/>
      <c r="M1210" s="158"/>
      <c r="N1210" s="348"/>
    </row>
    <row r="1211" spans="2:14" x14ac:dyDescent="0.15">
      <c r="B1211" s="160">
        <v>1207</v>
      </c>
      <c r="C1211" s="171"/>
      <c r="D1211" s="172"/>
      <c r="E1211" s="173"/>
      <c r="F1211" s="174"/>
      <c r="G1211" s="148"/>
      <c r="H1211" s="372"/>
      <c r="I1211" s="264"/>
      <c r="J1211" s="270"/>
      <c r="K1211" s="264"/>
      <c r="L1211" s="264"/>
      <c r="M1211" s="158"/>
      <c r="N1211" s="348"/>
    </row>
    <row r="1212" spans="2:14" x14ac:dyDescent="0.15">
      <c r="B1212" s="160">
        <v>1208</v>
      </c>
      <c r="C1212" s="171"/>
      <c r="D1212" s="172"/>
      <c r="E1212" s="173"/>
      <c r="F1212" s="174"/>
      <c r="G1212" s="148"/>
      <c r="H1212" s="372"/>
      <c r="I1212" s="264"/>
      <c r="J1212" s="270"/>
      <c r="K1212" s="264"/>
      <c r="L1212" s="264"/>
      <c r="M1212" s="158"/>
      <c r="N1212" s="348"/>
    </row>
    <row r="1213" spans="2:14" x14ac:dyDescent="0.15">
      <c r="B1213" s="160">
        <v>1209</v>
      </c>
      <c r="C1213" s="171"/>
      <c r="D1213" s="172"/>
      <c r="E1213" s="173"/>
      <c r="F1213" s="174"/>
      <c r="G1213" s="148"/>
      <c r="H1213" s="372"/>
      <c r="I1213" s="264"/>
      <c r="J1213" s="270"/>
      <c r="K1213" s="264"/>
      <c r="L1213" s="264"/>
      <c r="M1213" s="158"/>
      <c r="N1213" s="348"/>
    </row>
    <row r="1214" spans="2:14" x14ac:dyDescent="0.15">
      <c r="B1214" s="160">
        <v>1210</v>
      </c>
      <c r="C1214" s="171"/>
      <c r="D1214" s="172"/>
      <c r="E1214" s="173"/>
      <c r="F1214" s="174"/>
      <c r="G1214" s="148"/>
      <c r="H1214" s="372"/>
      <c r="I1214" s="264"/>
      <c r="J1214" s="270"/>
      <c r="K1214" s="264"/>
      <c r="L1214" s="264"/>
      <c r="M1214" s="158"/>
      <c r="N1214" s="348"/>
    </row>
    <row r="1215" spans="2:14" x14ac:dyDescent="0.15">
      <c r="B1215" s="160">
        <v>1211</v>
      </c>
      <c r="C1215" s="171"/>
      <c r="D1215" s="172"/>
      <c r="E1215" s="173"/>
      <c r="F1215" s="174"/>
      <c r="G1215" s="148"/>
      <c r="H1215" s="372"/>
      <c r="I1215" s="264"/>
      <c r="J1215" s="270"/>
      <c r="K1215" s="264"/>
      <c r="L1215" s="264"/>
      <c r="M1215" s="158"/>
      <c r="N1215" s="348"/>
    </row>
    <row r="1216" spans="2:14" x14ac:dyDescent="0.15">
      <c r="B1216" s="160">
        <v>1212</v>
      </c>
      <c r="C1216" s="171"/>
      <c r="D1216" s="172"/>
      <c r="E1216" s="173"/>
      <c r="F1216" s="174"/>
      <c r="G1216" s="148"/>
      <c r="H1216" s="372"/>
      <c r="I1216" s="264"/>
      <c r="J1216" s="270"/>
      <c r="K1216" s="264"/>
      <c r="L1216" s="264"/>
      <c r="M1216" s="158"/>
      <c r="N1216" s="348"/>
    </row>
    <row r="1217" spans="2:14" x14ac:dyDescent="0.15">
      <c r="B1217" s="160">
        <v>1213</v>
      </c>
      <c r="C1217" s="171"/>
      <c r="D1217" s="172"/>
      <c r="E1217" s="173"/>
      <c r="F1217" s="174"/>
      <c r="G1217" s="148"/>
      <c r="H1217" s="372"/>
      <c r="I1217" s="264"/>
      <c r="J1217" s="270"/>
      <c r="K1217" s="264"/>
      <c r="L1217" s="264"/>
      <c r="M1217" s="158"/>
      <c r="N1217" s="348"/>
    </row>
    <row r="1218" spans="2:14" x14ac:dyDescent="0.15">
      <c r="B1218" s="160">
        <v>1214</v>
      </c>
      <c r="C1218" s="171"/>
      <c r="D1218" s="172"/>
      <c r="E1218" s="173"/>
      <c r="F1218" s="174"/>
      <c r="G1218" s="148"/>
      <c r="H1218" s="372"/>
      <c r="I1218" s="264"/>
      <c r="J1218" s="270"/>
      <c r="K1218" s="264"/>
      <c r="L1218" s="264"/>
      <c r="M1218" s="158"/>
      <c r="N1218" s="348"/>
    </row>
    <row r="1219" spans="2:14" x14ac:dyDescent="0.15">
      <c r="B1219" s="160">
        <v>1215</v>
      </c>
      <c r="C1219" s="171"/>
      <c r="D1219" s="172"/>
      <c r="E1219" s="173"/>
      <c r="F1219" s="174"/>
      <c r="G1219" s="148"/>
      <c r="H1219" s="372"/>
      <c r="I1219" s="264"/>
      <c r="J1219" s="270"/>
      <c r="K1219" s="264"/>
      <c r="L1219" s="264"/>
      <c r="M1219" s="158"/>
      <c r="N1219" s="348"/>
    </row>
    <row r="1220" spans="2:14" x14ac:dyDescent="0.15">
      <c r="B1220" s="160">
        <v>1216</v>
      </c>
      <c r="C1220" s="171"/>
      <c r="D1220" s="172"/>
      <c r="E1220" s="173"/>
      <c r="F1220" s="174"/>
      <c r="G1220" s="148"/>
      <c r="H1220" s="372"/>
      <c r="I1220" s="264"/>
      <c r="J1220" s="270"/>
      <c r="K1220" s="264"/>
      <c r="L1220" s="264"/>
      <c r="M1220" s="158"/>
      <c r="N1220" s="348"/>
    </row>
    <row r="1221" spans="2:14" x14ac:dyDescent="0.15">
      <c r="B1221" s="160">
        <v>1217</v>
      </c>
      <c r="C1221" s="171"/>
      <c r="D1221" s="172"/>
      <c r="E1221" s="173"/>
      <c r="F1221" s="174"/>
      <c r="G1221" s="148"/>
      <c r="H1221" s="372"/>
      <c r="I1221" s="264"/>
      <c r="J1221" s="270"/>
      <c r="K1221" s="264"/>
      <c r="L1221" s="264"/>
      <c r="M1221" s="158"/>
      <c r="N1221" s="348"/>
    </row>
    <row r="1222" spans="2:14" x14ac:dyDescent="0.15">
      <c r="B1222" s="160">
        <v>1218</v>
      </c>
      <c r="C1222" s="171"/>
      <c r="D1222" s="172"/>
      <c r="E1222" s="173"/>
      <c r="F1222" s="174"/>
      <c r="G1222" s="148"/>
      <c r="H1222" s="372"/>
      <c r="I1222" s="264"/>
      <c r="J1222" s="270"/>
      <c r="K1222" s="264"/>
      <c r="L1222" s="264"/>
      <c r="M1222" s="158"/>
      <c r="N1222" s="348"/>
    </row>
    <row r="1223" spans="2:14" x14ac:dyDescent="0.15">
      <c r="B1223" s="160">
        <v>1219</v>
      </c>
      <c r="C1223" s="171"/>
      <c r="D1223" s="172"/>
      <c r="E1223" s="173"/>
      <c r="F1223" s="174"/>
      <c r="G1223" s="148"/>
      <c r="H1223" s="372"/>
      <c r="I1223" s="264"/>
      <c r="J1223" s="270"/>
      <c r="K1223" s="264"/>
      <c r="L1223" s="264"/>
      <c r="M1223" s="158"/>
      <c r="N1223" s="348"/>
    </row>
    <row r="1224" spans="2:14" x14ac:dyDescent="0.15">
      <c r="B1224" s="160">
        <v>1220</v>
      </c>
      <c r="C1224" s="171"/>
      <c r="D1224" s="172"/>
      <c r="E1224" s="173"/>
      <c r="F1224" s="174"/>
      <c r="G1224" s="148"/>
      <c r="H1224" s="372"/>
      <c r="I1224" s="264"/>
      <c r="J1224" s="270"/>
      <c r="K1224" s="264"/>
      <c r="L1224" s="264"/>
      <c r="M1224" s="158"/>
      <c r="N1224" s="348"/>
    </row>
    <row r="1225" spans="2:14" x14ac:dyDescent="0.15">
      <c r="B1225" s="160">
        <v>1221</v>
      </c>
      <c r="C1225" s="171"/>
      <c r="D1225" s="172"/>
      <c r="E1225" s="173"/>
      <c r="F1225" s="174"/>
      <c r="G1225" s="148"/>
      <c r="H1225" s="372"/>
      <c r="I1225" s="264"/>
      <c r="J1225" s="270"/>
      <c r="K1225" s="264"/>
      <c r="L1225" s="264"/>
      <c r="M1225" s="158"/>
      <c r="N1225" s="348"/>
    </row>
    <row r="1226" spans="2:14" x14ac:dyDescent="0.15">
      <c r="B1226" s="160">
        <v>1222</v>
      </c>
      <c r="C1226" s="171"/>
      <c r="D1226" s="172"/>
      <c r="E1226" s="173"/>
      <c r="F1226" s="174"/>
      <c r="G1226" s="148"/>
      <c r="H1226" s="372"/>
      <c r="I1226" s="264"/>
      <c r="J1226" s="270"/>
      <c r="K1226" s="264"/>
      <c r="L1226" s="264"/>
      <c r="M1226" s="158"/>
      <c r="N1226" s="348"/>
    </row>
    <row r="1227" spans="2:14" x14ac:dyDescent="0.15">
      <c r="B1227" s="160">
        <v>1223</v>
      </c>
      <c r="C1227" s="171"/>
      <c r="D1227" s="172"/>
      <c r="E1227" s="173"/>
      <c r="F1227" s="174"/>
      <c r="G1227" s="148"/>
      <c r="H1227" s="372"/>
      <c r="I1227" s="264"/>
      <c r="J1227" s="270"/>
      <c r="K1227" s="264"/>
      <c r="L1227" s="264"/>
      <c r="M1227" s="158"/>
      <c r="N1227" s="348"/>
    </row>
    <row r="1228" spans="2:14" x14ac:dyDescent="0.15">
      <c r="B1228" s="160">
        <v>1224</v>
      </c>
      <c r="C1228" s="171"/>
      <c r="D1228" s="172"/>
      <c r="E1228" s="173"/>
      <c r="F1228" s="174"/>
      <c r="G1228" s="148"/>
      <c r="H1228" s="372"/>
      <c r="I1228" s="264"/>
      <c r="J1228" s="270"/>
      <c r="K1228" s="264"/>
      <c r="L1228" s="264"/>
      <c r="M1228" s="158"/>
      <c r="N1228" s="348"/>
    </row>
    <row r="1229" spans="2:14" x14ac:dyDescent="0.15">
      <c r="B1229" s="160">
        <v>1225</v>
      </c>
      <c r="C1229" s="171"/>
      <c r="D1229" s="172"/>
      <c r="E1229" s="173"/>
      <c r="F1229" s="174"/>
      <c r="G1229" s="148"/>
      <c r="H1229" s="372"/>
      <c r="I1229" s="264"/>
      <c r="J1229" s="270"/>
      <c r="K1229" s="264"/>
      <c r="L1229" s="264"/>
      <c r="M1229" s="158"/>
      <c r="N1229" s="348"/>
    </row>
    <row r="1230" spans="2:14" x14ac:dyDescent="0.15">
      <c r="B1230" s="160">
        <v>1226</v>
      </c>
      <c r="C1230" s="171"/>
      <c r="D1230" s="172"/>
      <c r="E1230" s="173"/>
      <c r="F1230" s="174"/>
      <c r="G1230" s="148"/>
      <c r="H1230" s="372"/>
      <c r="I1230" s="264"/>
      <c r="J1230" s="270"/>
      <c r="K1230" s="264"/>
      <c r="L1230" s="264"/>
      <c r="M1230" s="158"/>
      <c r="N1230" s="348"/>
    </row>
    <row r="1231" spans="2:14" x14ac:dyDescent="0.15">
      <c r="B1231" s="160">
        <v>1227</v>
      </c>
      <c r="C1231" s="171"/>
      <c r="D1231" s="172"/>
      <c r="E1231" s="173"/>
      <c r="F1231" s="174"/>
      <c r="G1231" s="148"/>
      <c r="H1231" s="372"/>
      <c r="I1231" s="264"/>
      <c r="J1231" s="270"/>
      <c r="K1231" s="264"/>
      <c r="L1231" s="264"/>
      <c r="M1231" s="158"/>
      <c r="N1231" s="348"/>
    </row>
    <row r="1232" spans="2:14" x14ac:dyDescent="0.15">
      <c r="B1232" s="160">
        <v>1228</v>
      </c>
      <c r="C1232" s="171"/>
      <c r="D1232" s="172"/>
      <c r="E1232" s="173"/>
      <c r="F1232" s="174"/>
      <c r="G1232" s="148"/>
      <c r="H1232" s="372"/>
      <c r="I1232" s="264"/>
      <c r="J1232" s="270"/>
      <c r="K1232" s="264"/>
      <c r="L1232" s="264"/>
      <c r="M1232" s="158"/>
      <c r="N1232" s="348"/>
    </row>
    <row r="1233" spans="2:14" x14ac:dyDescent="0.15">
      <c r="B1233" s="160">
        <v>1229</v>
      </c>
      <c r="C1233" s="171"/>
      <c r="D1233" s="172"/>
      <c r="E1233" s="173"/>
      <c r="F1233" s="174"/>
      <c r="G1233" s="148"/>
      <c r="H1233" s="372"/>
      <c r="I1233" s="264"/>
      <c r="J1233" s="270"/>
      <c r="K1233" s="264"/>
      <c r="L1233" s="264"/>
      <c r="M1233" s="158"/>
      <c r="N1233" s="348"/>
    </row>
    <row r="1234" spans="2:14" x14ac:dyDescent="0.15">
      <c r="B1234" s="160">
        <v>1230</v>
      </c>
      <c r="C1234" s="171"/>
      <c r="D1234" s="172"/>
      <c r="E1234" s="173"/>
      <c r="F1234" s="174"/>
      <c r="G1234" s="148"/>
      <c r="H1234" s="372"/>
      <c r="I1234" s="264"/>
      <c r="J1234" s="270"/>
      <c r="K1234" s="264"/>
      <c r="L1234" s="264"/>
      <c r="M1234" s="158"/>
      <c r="N1234" s="348"/>
    </row>
    <row r="1235" spans="2:14" x14ac:dyDescent="0.15">
      <c r="B1235" s="160">
        <v>1231</v>
      </c>
      <c r="C1235" s="171"/>
      <c r="D1235" s="172"/>
      <c r="E1235" s="173"/>
      <c r="F1235" s="174"/>
      <c r="G1235" s="148"/>
      <c r="H1235" s="372"/>
      <c r="I1235" s="264"/>
      <c r="J1235" s="270"/>
      <c r="K1235" s="264"/>
      <c r="L1235" s="264"/>
      <c r="M1235" s="158"/>
      <c r="N1235" s="348"/>
    </row>
    <row r="1236" spans="2:14" x14ac:dyDescent="0.15">
      <c r="B1236" s="160">
        <v>1232</v>
      </c>
      <c r="C1236" s="171"/>
      <c r="D1236" s="172"/>
      <c r="E1236" s="173"/>
      <c r="F1236" s="174"/>
      <c r="G1236" s="148"/>
      <c r="H1236" s="372"/>
      <c r="I1236" s="264"/>
      <c r="J1236" s="270"/>
      <c r="K1236" s="264"/>
      <c r="L1236" s="264"/>
      <c r="M1236" s="158"/>
      <c r="N1236" s="348"/>
    </row>
    <row r="1237" spans="2:14" x14ac:dyDescent="0.15">
      <c r="B1237" s="160">
        <v>1233</v>
      </c>
      <c r="C1237" s="171"/>
      <c r="D1237" s="172"/>
      <c r="E1237" s="173"/>
      <c r="F1237" s="174"/>
      <c r="G1237" s="148"/>
      <c r="H1237" s="372"/>
      <c r="I1237" s="264"/>
      <c r="J1237" s="270"/>
      <c r="K1237" s="264"/>
      <c r="L1237" s="264"/>
      <c r="M1237" s="158"/>
      <c r="N1237" s="348"/>
    </row>
    <row r="1238" spans="2:14" x14ac:dyDescent="0.15">
      <c r="B1238" s="160">
        <v>1234</v>
      </c>
      <c r="C1238" s="171"/>
      <c r="D1238" s="172"/>
      <c r="E1238" s="173"/>
      <c r="F1238" s="174"/>
      <c r="G1238" s="148"/>
      <c r="H1238" s="372"/>
      <c r="I1238" s="264"/>
      <c r="J1238" s="270"/>
      <c r="K1238" s="264"/>
      <c r="L1238" s="264"/>
      <c r="M1238" s="158"/>
      <c r="N1238" s="348"/>
    </row>
    <row r="1239" spans="2:14" x14ac:dyDescent="0.15">
      <c r="B1239" s="160">
        <v>1235</v>
      </c>
      <c r="C1239" s="171"/>
      <c r="D1239" s="172"/>
      <c r="E1239" s="173"/>
      <c r="F1239" s="174"/>
      <c r="G1239" s="148"/>
      <c r="H1239" s="372"/>
      <c r="I1239" s="264"/>
      <c r="J1239" s="270"/>
      <c r="K1239" s="264"/>
      <c r="L1239" s="264"/>
      <c r="M1239" s="158"/>
      <c r="N1239" s="348"/>
    </row>
    <row r="1240" spans="2:14" x14ac:dyDescent="0.15">
      <c r="B1240" s="160">
        <v>1236</v>
      </c>
      <c r="C1240" s="171"/>
      <c r="D1240" s="172"/>
      <c r="E1240" s="173"/>
      <c r="F1240" s="174"/>
      <c r="G1240" s="148"/>
      <c r="H1240" s="372"/>
      <c r="I1240" s="264"/>
      <c r="J1240" s="270"/>
      <c r="K1240" s="264"/>
      <c r="L1240" s="264"/>
      <c r="M1240" s="158"/>
      <c r="N1240" s="348"/>
    </row>
    <row r="1241" spans="2:14" x14ac:dyDescent="0.15">
      <c r="B1241" s="160">
        <v>1237</v>
      </c>
      <c r="C1241" s="171"/>
      <c r="D1241" s="172"/>
      <c r="E1241" s="173"/>
      <c r="F1241" s="174"/>
      <c r="G1241" s="148"/>
      <c r="H1241" s="372"/>
      <c r="I1241" s="264"/>
      <c r="J1241" s="270"/>
      <c r="K1241" s="264"/>
      <c r="L1241" s="264"/>
      <c r="M1241" s="158"/>
      <c r="N1241" s="348"/>
    </row>
    <row r="1242" spans="2:14" x14ac:dyDescent="0.15">
      <c r="B1242" s="160">
        <v>1238</v>
      </c>
      <c r="C1242" s="171"/>
      <c r="D1242" s="172"/>
      <c r="E1242" s="173"/>
      <c r="F1242" s="174"/>
      <c r="G1242" s="148"/>
      <c r="H1242" s="372"/>
      <c r="I1242" s="264"/>
      <c r="J1242" s="270"/>
      <c r="K1242" s="264"/>
      <c r="L1242" s="264"/>
      <c r="M1242" s="158"/>
      <c r="N1242" s="348"/>
    </row>
    <row r="1243" spans="2:14" x14ac:dyDescent="0.15">
      <c r="B1243" s="160">
        <v>1239</v>
      </c>
      <c r="C1243" s="171"/>
      <c r="D1243" s="172"/>
      <c r="E1243" s="173"/>
      <c r="F1243" s="174"/>
      <c r="G1243" s="148"/>
      <c r="H1243" s="372"/>
      <c r="I1243" s="264"/>
      <c r="J1243" s="270"/>
      <c r="K1243" s="264"/>
      <c r="L1243" s="264"/>
      <c r="M1243" s="158"/>
      <c r="N1243" s="348"/>
    </row>
    <row r="1244" spans="2:14" x14ac:dyDescent="0.15">
      <c r="B1244" s="160">
        <v>1240</v>
      </c>
      <c r="C1244" s="171"/>
      <c r="D1244" s="172"/>
      <c r="E1244" s="173"/>
      <c r="F1244" s="174"/>
      <c r="G1244" s="148"/>
      <c r="H1244" s="372"/>
      <c r="I1244" s="264"/>
      <c r="J1244" s="270"/>
      <c r="K1244" s="264"/>
      <c r="L1244" s="264"/>
      <c r="M1244" s="158"/>
      <c r="N1244" s="348"/>
    </row>
    <row r="1245" spans="2:14" x14ac:dyDescent="0.15">
      <c r="B1245" s="160">
        <v>1241</v>
      </c>
      <c r="C1245" s="171"/>
      <c r="D1245" s="172"/>
      <c r="E1245" s="173"/>
      <c r="F1245" s="174"/>
      <c r="G1245" s="148"/>
      <c r="H1245" s="372"/>
      <c r="I1245" s="264"/>
      <c r="J1245" s="270"/>
      <c r="K1245" s="264"/>
      <c r="L1245" s="264"/>
      <c r="M1245" s="158"/>
      <c r="N1245" s="348"/>
    </row>
    <row r="1246" spans="2:14" x14ac:dyDescent="0.15">
      <c r="B1246" s="160">
        <v>1242</v>
      </c>
      <c r="C1246" s="171"/>
      <c r="D1246" s="172"/>
      <c r="E1246" s="173"/>
      <c r="F1246" s="174"/>
      <c r="G1246" s="148"/>
      <c r="H1246" s="372"/>
      <c r="I1246" s="264"/>
      <c r="J1246" s="270"/>
      <c r="K1246" s="264"/>
      <c r="L1246" s="264"/>
      <c r="M1246" s="158"/>
      <c r="N1246" s="348"/>
    </row>
    <row r="1247" spans="2:14" x14ac:dyDescent="0.15">
      <c r="B1247" s="160">
        <v>1243</v>
      </c>
      <c r="C1247" s="171"/>
      <c r="D1247" s="172"/>
      <c r="E1247" s="173"/>
      <c r="F1247" s="174"/>
      <c r="G1247" s="148"/>
      <c r="H1247" s="372"/>
      <c r="I1247" s="264"/>
      <c r="J1247" s="270"/>
      <c r="K1247" s="264"/>
      <c r="L1247" s="264"/>
      <c r="M1247" s="158"/>
      <c r="N1247" s="348"/>
    </row>
    <row r="1248" spans="2:14" x14ac:dyDescent="0.15">
      <c r="B1248" s="160">
        <v>1244</v>
      </c>
      <c r="C1248" s="171"/>
      <c r="D1248" s="172"/>
      <c r="E1248" s="173"/>
      <c r="F1248" s="174"/>
      <c r="G1248" s="148"/>
      <c r="H1248" s="372"/>
      <c r="I1248" s="264"/>
      <c r="J1248" s="270"/>
      <c r="K1248" s="264"/>
      <c r="L1248" s="264"/>
      <c r="M1248" s="158"/>
      <c r="N1248" s="348"/>
    </row>
    <row r="1249" spans="2:14" x14ac:dyDescent="0.15">
      <c r="B1249" s="160">
        <v>1245</v>
      </c>
      <c r="C1249" s="171"/>
      <c r="D1249" s="172"/>
      <c r="E1249" s="173"/>
      <c r="F1249" s="174"/>
      <c r="G1249" s="148"/>
      <c r="H1249" s="372"/>
      <c r="I1249" s="264"/>
      <c r="J1249" s="270"/>
      <c r="K1249" s="264"/>
      <c r="L1249" s="264"/>
      <c r="M1249" s="158"/>
      <c r="N1249" s="348"/>
    </row>
    <row r="1250" spans="2:14" x14ac:dyDescent="0.15">
      <c r="B1250" s="160">
        <v>1246</v>
      </c>
      <c r="C1250" s="171"/>
      <c r="D1250" s="172"/>
      <c r="E1250" s="173"/>
      <c r="F1250" s="174"/>
      <c r="G1250" s="148"/>
      <c r="H1250" s="372"/>
      <c r="I1250" s="264"/>
      <c r="J1250" s="270"/>
      <c r="K1250" s="264"/>
      <c r="L1250" s="264"/>
      <c r="M1250" s="158"/>
      <c r="N1250" s="348"/>
    </row>
    <row r="1251" spans="2:14" x14ac:dyDescent="0.15">
      <c r="B1251" s="160">
        <v>1247</v>
      </c>
      <c r="C1251" s="171"/>
      <c r="D1251" s="172"/>
      <c r="E1251" s="173"/>
      <c r="F1251" s="174"/>
      <c r="G1251" s="148"/>
      <c r="H1251" s="372"/>
      <c r="I1251" s="264"/>
      <c r="J1251" s="270"/>
      <c r="K1251" s="264"/>
      <c r="L1251" s="264"/>
      <c r="M1251" s="158"/>
      <c r="N1251" s="348"/>
    </row>
    <row r="1252" spans="2:14" x14ac:dyDescent="0.15">
      <c r="B1252" s="160">
        <v>1248</v>
      </c>
      <c r="C1252" s="171"/>
      <c r="D1252" s="172"/>
      <c r="E1252" s="173"/>
      <c r="F1252" s="174"/>
      <c r="G1252" s="148"/>
      <c r="H1252" s="372"/>
      <c r="I1252" s="264"/>
      <c r="J1252" s="270"/>
      <c r="K1252" s="264"/>
      <c r="L1252" s="264"/>
      <c r="M1252" s="158"/>
      <c r="N1252" s="348"/>
    </row>
    <row r="1253" spans="2:14" x14ac:dyDescent="0.15">
      <c r="B1253" s="160">
        <v>1249</v>
      </c>
      <c r="C1253" s="171"/>
      <c r="D1253" s="172"/>
      <c r="E1253" s="173"/>
      <c r="F1253" s="174"/>
      <c r="G1253" s="148"/>
      <c r="H1253" s="372"/>
      <c r="I1253" s="264"/>
      <c r="J1253" s="270"/>
      <c r="K1253" s="264"/>
      <c r="L1253" s="264"/>
      <c r="M1253" s="158"/>
      <c r="N1253" s="348"/>
    </row>
    <row r="1254" spans="2:14" x14ac:dyDescent="0.15">
      <c r="B1254" s="160">
        <v>1250</v>
      </c>
      <c r="C1254" s="171"/>
      <c r="D1254" s="172"/>
      <c r="E1254" s="173"/>
      <c r="F1254" s="174"/>
      <c r="G1254" s="148"/>
      <c r="H1254" s="372"/>
      <c r="I1254" s="264"/>
      <c r="J1254" s="270"/>
      <c r="K1254" s="264"/>
      <c r="L1254" s="264"/>
      <c r="M1254" s="158"/>
      <c r="N1254" s="348"/>
    </row>
    <row r="1255" spans="2:14" x14ac:dyDescent="0.15">
      <c r="B1255" s="160">
        <v>1251</v>
      </c>
      <c r="C1255" s="171"/>
      <c r="D1255" s="172"/>
      <c r="E1255" s="173"/>
      <c r="F1255" s="174"/>
      <c r="G1255" s="148"/>
      <c r="H1255" s="372"/>
      <c r="I1255" s="264"/>
      <c r="J1255" s="270"/>
      <c r="K1255" s="264"/>
      <c r="L1255" s="264"/>
      <c r="M1255" s="158"/>
      <c r="N1255" s="348"/>
    </row>
    <row r="1256" spans="2:14" x14ac:dyDescent="0.15">
      <c r="B1256" s="160">
        <v>1252</v>
      </c>
      <c r="C1256" s="171"/>
      <c r="D1256" s="172"/>
      <c r="E1256" s="173"/>
      <c r="F1256" s="174"/>
      <c r="G1256" s="148"/>
      <c r="H1256" s="372"/>
      <c r="I1256" s="264"/>
      <c r="J1256" s="270"/>
      <c r="K1256" s="264"/>
      <c r="L1256" s="264"/>
      <c r="M1256" s="158"/>
      <c r="N1256" s="348"/>
    </row>
    <row r="1257" spans="2:14" x14ac:dyDescent="0.15">
      <c r="B1257" s="160">
        <v>1253</v>
      </c>
      <c r="C1257" s="171"/>
      <c r="D1257" s="172"/>
      <c r="E1257" s="173"/>
      <c r="F1257" s="174"/>
      <c r="G1257" s="148"/>
      <c r="H1257" s="372"/>
      <c r="I1257" s="264"/>
      <c r="J1257" s="270"/>
      <c r="K1257" s="264"/>
      <c r="L1257" s="264"/>
      <c r="M1257" s="158"/>
      <c r="N1257" s="348"/>
    </row>
    <row r="1258" spans="2:14" x14ac:dyDescent="0.15">
      <c r="B1258" s="160">
        <v>1254</v>
      </c>
      <c r="C1258" s="171"/>
      <c r="D1258" s="172"/>
      <c r="E1258" s="173"/>
      <c r="F1258" s="174"/>
      <c r="G1258" s="148"/>
      <c r="H1258" s="372"/>
      <c r="I1258" s="264"/>
      <c r="J1258" s="270"/>
      <c r="K1258" s="264"/>
      <c r="L1258" s="264"/>
      <c r="M1258" s="158"/>
      <c r="N1258" s="348"/>
    </row>
    <row r="1259" spans="2:14" x14ac:dyDescent="0.15">
      <c r="B1259" s="160">
        <v>1255</v>
      </c>
      <c r="C1259" s="171"/>
      <c r="D1259" s="172"/>
      <c r="E1259" s="173"/>
      <c r="F1259" s="174"/>
      <c r="G1259" s="148"/>
      <c r="H1259" s="372"/>
      <c r="I1259" s="264"/>
      <c r="J1259" s="270"/>
      <c r="K1259" s="264"/>
      <c r="L1259" s="264"/>
      <c r="M1259" s="158"/>
      <c r="N1259" s="348"/>
    </row>
    <row r="1260" spans="2:14" x14ac:dyDescent="0.15">
      <c r="B1260" s="160">
        <v>1256</v>
      </c>
      <c r="C1260" s="171"/>
      <c r="D1260" s="172"/>
      <c r="E1260" s="173"/>
      <c r="F1260" s="174"/>
      <c r="G1260" s="148"/>
      <c r="H1260" s="372"/>
      <c r="I1260" s="264"/>
      <c r="J1260" s="270"/>
      <c r="K1260" s="264"/>
      <c r="L1260" s="264"/>
      <c r="M1260" s="158"/>
      <c r="N1260" s="348"/>
    </row>
    <row r="1261" spans="2:14" x14ac:dyDescent="0.15">
      <c r="B1261" s="160">
        <v>1257</v>
      </c>
      <c r="C1261" s="171"/>
      <c r="D1261" s="172"/>
      <c r="E1261" s="173"/>
      <c r="F1261" s="174"/>
      <c r="G1261" s="148"/>
      <c r="H1261" s="372"/>
      <c r="I1261" s="264"/>
      <c r="J1261" s="270"/>
      <c r="K1261" s="264"/>
      <c r="L1261" s="264"/>
      <c r="M1261" s="158"/>
      <c r="N1261" s="348"/>
    </row>
    <row r="1262" spans="2:14" x14ac:dyDescent="0.15">
      <c r="B1262" s="160">
        <v>1258</v>
      </c>
      <c r="C1262" s="171"/>
      <c r="D1262" s="172"/>
      <c r="E1262" s="173"/>
      <c r="F1262" s="174"/>
      <c r="G1262" s="148"/>
      <c r="H1262" s="372"/>
      <c r="I1262" s="264"/>
      <c r="J1262" s="270"/>
      <c r="K1262" s="264"/>
      <c r="L1262" s="264"/>
      <c r="M1262" s="158"/>
      <c r="N1262" s="348"/>
    </row>
    <row r="1263" spans="2:14" x14ac:dyDescent="0.15">
      <c r="B1263" s="160">
        <v>1259</v>
      </c>
      <c r="C1263" s="171"/>
      <c r="D1263" s="172"/>
      <c r="E1263" s="173"/>
      <c r="F1263" s="174"/>
      <c r="G1263" s="148"/>
      <c r="H1263" s="372"/>
      <c r="I1263" s="264"/>
      <c r="J1263" s="270"/>
      <c r="K1263" s="264"/>
      <c r="L1263" s="264"/>
      <c r="M1263" s="158"/>
      <c r="N1263" s="348"/>
    </row>
    <row r="1264" spans="2:14" x14ac:dyDescent="0.15">
      <c r="B1264" s="160">
        <v>1260</v>
      </c>
      <c r="C1264" s="171"/>
      <c r="D1264" s="172"/>
      <c r="E1264" s="173"/>
      <c r="F1264" s="174"/>
      <c r="G1264" s="148"/>
      <c r="H1264" s="372"/>
      <c r="I1264" s="264"/>
      <c r="J1264" s="270"/>
      <c r="K1264" s="264"/>
      <c r="L1264" s="264"/>
      <c r="M1264" s="158"/>
      <c r="N1264" s="348"/>
    </row>
    <row r="1265" spans="2:14" x14ac:dyDescent="0.15">
      <c r="B1265" s="160">
        <v>1261</v>
      </c>
      <c r="C1265" s="171"/>
      <c r="D1265" s="172"/>
      <c r="E1265" s="173"/>
      <c r="F1265" s="174"/>
      <c r="G1265" s="148"/>
      <c r="H1265" s="372"/>
      <c r="I1265" s="264"/>
      <c r="J1265" s="270"/>
      <c r="K1265" s="264"/>
      <c r="L1265" s="264"/>
      <c r="M1265" s="158"/>
      <c r="N1265" s="348"/>
    </row>
    <row r="1266" spans="2:14" x14ac:dyDescent="0.15">
      <c r="B1266" s="160">
        <v>1262</v>
      </c>
      <c r="C1266" s="171"/>
      <c r="D1266" s="172"/>
      <c r="E1266" s="173"/>
      <c r="F1266" s="174"/>
      <c r="G1266" s="148"/>
      <c r="H1266" s="372"/>
      <c r="I1266" s="264"/>
      <c r="J1266" s="270"/>
      <c r="K1266" s="264"/>
      <c r="L1266" s="264"/>
      <c r="M1266" s="158"/>
      <c r="N1266" s="348"/>
    </row>
    <row r="1267" spans="2:14" x14ac:dyDescent="0.15">
      <c r="B1267" s="160">
        <v>1263</v>
      </c>
      <c r="C1267" s="171"/>
      <c r="D1267" s="172"/>
      <c r="E1267" s="173"/>
      <c r="F1267" s="174"/>
      <c r="G1267" s="148"/>
      <c r="H1267" s="372"/>
      <c r="I1267" s="264"/>
      <c r="J1267" s="270"/>
      <c r="K1267" s="264"/>
      <c r="L1267" s="264"/>
      <c r="M1267" s="158"/>
      <c r="N1267" s="348"/>
    </row>
    <row r="1268" spans="2:14" x14ac:dyDescent="0.15">
      <c r="B1268" s="160">
        <v>1264</v>
      </c>
      <c r="C1268" s="171"/>
      <c r="D1268" s="172"/>
      <c r="E1268" s="173"/>
      <c r="F1268" s="174"/>
      <c r="G1268" s="148"/>
      <c r="H1268" s="372"/>
      <c r="I1268" s="264"/>
      <c r="J1268" s="270"/>
      <c r="K1268" s="264"/>
      <c r="L1268" s="264"/>
      <c r="M1268" s="158"/>
      <c r="N1268" s="348"/>
    </row>
    <row r="1269" spans="2:14" x14ac:dyDescent="0.15">
      <c r="B1269" s="160">
        <v>1265</v>
      </c>
      <c r="C1269" s="171"/>
      <c r="D1269" s="172"/>
      <c r="E1269" s="173"/>
      <c r="F1269" s="174"/>
      <c r="G1269" s="148"/>
      <c r="H1269" s="372"/>
      <c r="I1269" s="264"/>
      <c r="J1269" s="270"/>
      <c r="K1269" s="264"/>
      <c r="L1269" s="264"/>
      <c r="M1269" s="158"/>
      <c r="N1269" s="348"/>
    </row>
    <row r="1270" spans="2:14" x14ac:dyDescent="0.15">
      <c r="B1270" s="160">
        <v>1266</v>
      </c>
      <c r="C1270" s="171"/>
      <c r="D1270" s="172"/>
      <c r="E1270" s="173"/>
      <c r="F1270" s="174"/>
      <c r="G1270" s="148"/>
      <c r="H1270" s="372"/>
      <c r="I1270" s="264"/>
      <c r="J1270" s="270"/>
      <c r="K1270" s="264"/>
      <c r="L1270" s="264"/>
      <c r="M1270" s="158"/>
      <c r="N1270" s="348"/>
    </row>
    <row r="1271" spans="2:14" x14ac:dyDescent="0.15">
      <c r="B1271" s="160">
        <v>1267</v>
      </c>
      <c r="C1271" s="171"/>
      <c r="D1271" s="172"/>
      <c r="E1271" s="173"/>
      <c r="F1271" s="174"/>
      <c r="G1271" s="148"/>
      <c r="H1271" s="372"/>
      <c r="I1271" s="264"/>
      <c r="J1271" s="270"/>
      <c r="K1271" s="264"/>
      <c r="L1271" s="264"/>
      <c r="M1271" s="158"/>
      <c r="N1271" s="348"/>
    </row>
    <row r="1272" spans="2:14" x14ac:dyDescent="0.15">
      <c r="B1272" s="160">
        <v>1268</v>
      </c>
      <c r="C1272" s="171"/>
      <c r="D1272" s="172"/>
      <c r="E1272" s="173"/>
      <c r="F1272" s="174"/>
      <c r="G1272" s="148"/>
      <c r="H1272" s="372"/>
      <c r="I1272" s="264"/>
      <c r="J1272" s="270"/>
      <c r="K1272" s="264"/>
      <c r="L1272" s="264"/>
      <c r="M1272" s="158"/>
      <c r="N1272" s="348"/>
    </row>
    <row r="1273" spans="2:14" x14ac:dyDescent="0.15">
      <c r="B1273" s="160">
        <v>1269</v>
      </c>
      <c r="C1273" s="171"/>
      <c r="D1273" s="172"/>
      <c r="E1273" s="173"/>
      <c r="F1273" s="174"/>
      <c r="G1273" s="148"/>
      <c r="H1273" s="372"/>
      <c r="I1273" s="264"/>
      <c r="J1273" s="270"/>
      <c r="K1273" s="264"/>
      <c r="L1273" s="264"/>
      <c r="M1273" s="158"/>
      <c r="N1273" s="348"/>
    </row>
    <row r="1274" spans="2:14" x14ac:dyDescent="0.15">
      <c r="B1274" s="160">
        <v>1270</v>
      </c>
      <c r="C1274" s="171"/>
      <c r="D1274" s="172"/>
      <c r="E1274" s="173"/>
      <c r="F1274" s="174"/>
      <c r="G1274" s="148"/>
      <c r="H1274" s="372"/>
      <c r="I1274" s="264"/>
      <c r="J1274" s="270"/>
      <c r="K1274" s="264"/>
      <c r="L1274" s="264"/>
      <c r="M1274" s="158"/>
      <c r="N1274" s="348"/>
    </row>
    <row r="1275" spans="2:14" x14ac:dyDescent="0.15">
      <c r="B1275" s="160">
        <v>1271</v>
      </c>
      <c r="C1275" s="171"/>
      <c r="D1275" s="172"/>
      <c r="E1275" s="173"/>
      <c r="F1275" s="174"/>
      <c r="G1275" s="148"/>
      <c r="H1275" s="372"/>
      <c r="I1275" s="264"/>
      <c r="J1275" s="270"/>
      <c r="K1275" s="264"/>
      <c r="L1275" s="264"/>
      <c r="M1275" s="158"/>
      <c r="N1275" s="348"/>
    </row>
    <row r="1276" spans="2:14" x14ac:dyDescent="0.15">
      <c r="B1276" s="160">
        <v>1272</v>
      </c>
      <c r="C1276" s="171"/>
      <c r="D1276" s="172"/>
      <c r="E1276" s="173"/>
      <c r="F1276" s="174"/>
      <c r="G1276" s="148"/>
      <c r="H1276" s="372"/>
      <c r="I1276" s="264"/>
      <c r="J1276" s="270"/>
      <c r="K1276" s="264"/>
      <c r="L1276" s="264"/>
      <c r="M1276" s="158"/>
      <c r="N1276" s="348"/>
    </row>
    <row r="1277" spans="2:14" x14ac:dyDescent="0.15">
      <c r="B1277" s="160">
        <v>1273</v>
      </c>
      <c r="C1277" s="171"/>
      <c r="D1277" s="172"/>
      <c r="E1277" s="173"/>
      <c r="F1277" s="174"/>
      <c r="G1277" s="148"/>
      <c r="H1277" s="372"/>
      <c r="I1277" s="264"/>
      <c r="J1277" s="270"/>
      <c r="K1277" s="264"/>
      <c r="L1277" s="264"/>
      <c r="M1277" s="158"/>
      <c r="N1277" s="348"/>
    </row>
    <row r="1278" spans="2:14" x14ac:dyDescent="0.15">
      <c r="B1278" s="160">
        <v>1274</v>
      </c>
      <c r="C1278" s="171"/>
      <c r="D1278" s="172"/>
      <c r="E1278" s="173"/>
      <c r="F1278" s="174"/>
      <c r="G1278" s="148"/>
      <c r="H1278" s="372"/>
      <c r="I1278" s="264"/>
      <c r="J1278" s="270"/>
      <c r="K1278" s="264"/>
      <c r="L1278" s="264"/>
      <c r="M1278" s="158"/>
      <c r="N1278" s="348"/>
    </row>
    <row r="1279" spans="2:14" x14ac:dyDescent="0.15">
      <c r="B1279" s="160">
        <v>1275</v>
      </c>
      <c r="C1279" s="171"/>
      <c r="D1279" s="172"/>
      <c r="E1279" s="173"/>
      <c r="F1279" s="174"/>
      <c r="G1279" s="148"/>
      <c r="H1279" s="372"/>
      <c r="I1279" s="264"/>
      <c r="J1279" s="270"/>
      <c r="K1279" s="264"/>
      <c r="L1279" s="264"/>
      <c r="M1279" s="158"/>
      <c r="N1279" s="348"/>
    </row>
    <row r="1280" spans="2:14" x14ac:dyDescent="0.15">
      <c r="B1280" s="160">
        <v>1276</v>
      </c>
      <c r="C1280" s="171"/>
      <c r="D1280" s="172"/>
      <c r="E1280" s="173"/>
      <c r="F1280" s="174"/>
      <c r="G1280" s="148"/>
      <c r="H1280" s="372"/>
      <c r="I1280" s="264"/>
      <c r="J1280" s="270"/>
      <c r="K1280" s="264"/>
      <c r="L1280" s="264"/>
      <c r="M1280" s="158"/>
      <c r="N1280" s="348"/>
    </row>
    <row r="1281" spans="2:14" x14ac:dyDescent="0.15">
      <c r="B1281" s="160">
        <v>1277</v>
      </c>
      <c r="C1281" s="171"/>
      <c r="D1281" s="172"/>
      <c r="E1281" s="173"/>
      <c r="F1281" s="174"/>
      <c r="G1281" s="148"/>
      <c r="H1281" s="372"/>
      <c r="I1281" s="264"/>
      <c r="J1281" s="270"/>
      <c r="K1281" s="264"/>
      <c r="L1281" s="264"/>
      <c r="M1281" s="158"/>
      <c r="N1281" s="348"/>
    </row>
    <row r="1282" spans="2:14" x14ac:dyDescent="0.15">
      <c r="B1282" s="160">
        <v>1278</v>
      </c>
      <c r="C1282" s="171"/>
      <c r="D1282" s="172"/>
      <c r="E1282" s="173"/>
      <c r="F1282" s="174"/>
      <c r="G1282" s="148"/>
      <c r="H1282" s="372"/>
      <c r="I1282" s="264"/>
      <c r="J1282" s="270"/>
      <c r="K1282" s="264"/>
      <c r="L1282" s="264"/>
      <c r="M1282" s="158"/>
      <c r="N1282" s="348"/>
    </row>
    <row r="1283" spans="2:14" x14ac:dyDescent="0.15">
      <c r="B1283" s="160">
        <v>1279</v>
      </c>
      <c r="C1283" s="171"/>
      <c r="D1283" s="172"/>
      <c r="E1283" s="173"/>
      <c r="F1283" s="174"/>
      <c r="G1283" s="148"/>
      <c r="H1283" s="372"/>
      <c r="I1283" s="264"/>
      <c r="J1283" s="270"/>
      <c r="K1283" s="264"/>
      <c r="L1283" s="264"/>
      <c r="M1283" s="158"/>
      <c r="N1283" s="348"/>
    </row>
    <row r="1284" spans="2:14" x14ac:dyDescent="0.15">
      <c r="B1284" s="160">
        <v>1280</v>
      </c>
      <c r="C1284" s="171"/>
      <c r="D1284" s="172"/>
      <c r="E1284" s="173"/>
      <c r="F1284" s="174"/>
      <c r="G1284" s="148"/>
      <c r="H1284" s="372"/>
      <c r="I1284" s="264"/>
      <c r="J1284" s="270"/>
      <c r="K1284" s="264"/>
      <c r="L1284" s="264"/>
      <c r="M1284" s="158"/>
      <c r="N1284" s="348"/>
    </row>
    <row r="1285" spans="2:14" x14ac:dyDescent="0.15">
      <c r="B1285" s="160">
        <v>1281</v>
      </c>
      <c r="C1285" s="171"/>
      <c r="D1285" s="172"/>
      <c r="E1285" s="173"/>
      <c r="F1285" s="174"/>
      <c r="G1285" s="148"/>
      <c r="H1285" s="372"/>
      <c r="I1285" s="264"/>
      <c r="J1285" s="270"/>
      <c r="K1285" s="264"/>
      <c r="L1285" s="264"/>
      <c r="M1285" s="158"/>
      <c r="N1285" s="348"/>
    </row>
    <row r="1286" spans="2:14" x14ac:dyDescent="0.15">
      <c r="B1286" s="160">
        <v>1282</v>
      </c>
      <c r="C1286" s="171"/>
      <c r="D1286" s="172"/>
      <c r="E1286" s="173"/>
      <c r="F1286" s="174"/>
      <c r="G1286" s="148"/>
      <c r="H1286" s="372"/>
      <c r="I1286" s="264"/>
      <c r="J1286" s="270"/>
      <c r="K1286" s="264"/>
      <c r="L1286" s="264"/>
      <c r="M1286" s="158"/>
      <c r="N1286" s="348"/>
    </row>
    <row r="1287" spans="2:14" x14ac:dyDescent="0.15">
      <c r="B1287" s="160">
        <v>1283</v>
      </c>
      <c r="C1287" s="171"/>
      <c r="D1287" s="172"/>
      <c r="E1287" s="173"/>
      <c r="F1287" s="174"/>
      <c r="G1287" s="148"/>
      <c r="H1287" s="372"/>
      <c r="I1287" s="264"/>
      <c r="J1287" s="270"/>
      <c r="K1287" s="264"/>
      <c r="L1287" s="264"/>
      <c r="M1287" s="158"/>
      <c r="N1287" s="348"/>
    </row>
    <row r="1288" spans="2:14" x14ac:dyDescent="0.15">
      <c r="B1288" s="160">
        <v>1284</v>
      </c>
      <c r="C1288" s="171"/>
      <c r="D1288" s="172"/>
      <c r="E1288" s="173"/>
      <c r="F1288" s="174"/>
      <c r="G1288" s="148"/>
      <c r="H1288" s="372"/>
      <c r="I1288" s="264"/>
      <c r="J1288" s="270"/>
      <c r="K1288" s="264"/>
      <c r="L1288" s="264"/>
      <c r="M1288" s="158"/>
      <c r="N1288" s="348"/>
    </row>
    <row r="1289" spans="2:14" x14ac:dyDescent="0.15">
      <c r="B1289" s="160">
        <v>1285</v>
      </c>
      <c r="C1289" s="171"/>
      <c r="D1289" s="172"/>
      <c r="E1289" s="173"/>
      <c r="F1289" s="174"/>
      <c r="G1289" s="148"/>
      <c r="H1289" s="372"/>
      <c r="I1289" s="264"/>
      <c r="J1289" s="270"/>
      <c r="K1289" s="264"/>
      <c r="L1289" s="264"/>
      <c r="M1289" s="158"/>
      <c r="N1289" s="348"/>
    </row>
    <row r="1290" spans="2:14" x14ac:dyDescent="0.15">
      <c r="B1290" s="160">
        <v>1286</v>
      </c>
      <c r="C1290" s="171"/>
      <c r="D1290" s="172"/>
      <c r="E1290" s="173"/>
      <c r="F1290" s="174"/>
      <c r="G1290" s="148"/>
      <c r="H1290" s="372"/>
      <c r="I1290" s="264"/>
      <c r="J1290" s="270"/>
      <c r="K1290" s="264"/>
      <c r="L1290" s="264"/>
      <c r="M1290" s="158"/>
      <c r="N1290" s="348"/>
    </row>
    <row r="1291" spans="2:14" x14ac:dyDescent="0.15">
      <c r="B1291" s="160">
        <v>1287</v>
      </c>
      <c r="C1291" s="171"/>
      <c r="D1291" s="172"/>
      <c r="E1291" s="173"/>
      <c r="F1291" s="174"/>
      <c r="G1291" s="148"/>
      <c r="H1291" s="372"/>
      <c r="I1291" s="264"/>
      <c r="J1291" s="270"/>
      <c r="K1291" s="264"/>
      <c r="L1291" s="264"/>
      <c r="M1291" s="158"/>
      <c r="N1291" s="348"/>
    </row>
    <row r="1292" spans="2:14" x14ac:dyDescent="0.15">
      <c r="B1292" s="160">
        <v>1288</v>
      </c>
      <c r="C1292" s="171"/>
      <c r="D1292" s="172"/>
      <c r="E1292" s="173"/>
      <c r="F1292" s="174"/>
      <c r="G1292" s="148"/>
      <c r="H1292" s="372"/>
      <c r="I1292" s="264"/>
      <c r="J1292" s="270"/>
      <c r="K1292" s="264"/>
      <c r="L1292" s="264"/>
      <c r="M1292" s="158"/>
      <c r="N1292" s="348"/>
    </row>
    <row r="1293" spans="2:14" x14ac:dyDescent="0.15">
      <c r="B1293" s="160">
        <v>1289</v>
      </c>
      <c r="C1293" s="171"/>
      <c r="D1293" s="172"/>
      <c r="E1293" s="173"/>
      <c r="F1293" s="174"/>
      <c r="G1293" s="148"/>
      <c r="H1293" s="372"/>
      <c r="I1293" s="264"/>
      <c r="J1293" s="270"/>
      <c r="K1293" s="264"/>
      <c r="L1293" s="264"/>
      <c r="M1293" s="158"/>
      <c r="N1293" s="348"/>
    </row>
    <row r="1294" spans="2:14" x14ac:dyDescent="0.15">
      <c r="B1294" s="160">
        <v>1290</v>
      </c>
      <c r="C1294" s="171"/>
      <c r="D1294" s="172"/>
      <c r="E1294" s="173"/>
      <c r="F1294" s="174"/>
      <c r="G1294" s="148"/>
      <c r="H1294" s="372"/>
      <c r="I1294" s="264"/>
      <c r="J1294" s="270"/>
      <c r="K1294" s="264"/>
      <c r="L1294" s="264"/>
      <c r="M1294" s="158"/>
      <c r="N1294" s="348"/>
    </row>
    <row r="1295" spans="2:14" x14ac:dyDescent="0.15">
      <c r="B1295" s="160">
        <v>1291</v>
      </c>
      <c r="C1295" s="171"/>
      <c r="D1295" s="172"/>
      <c r="E1295" s="173"/>
      <c r="F1295" s="174"/>
      <c r="G1295" s="148"/>
      <c r="H1295" s="372"/>
      <c r="I1295" s="264"/>
      <c r="J1295" s="270"/>
      <c r="K1295" s="264"/>
      <c r="L1295" s="264"/>
      <c r="M1295" s="158"/>
      <c r="N1295" s="348"/>
    </row>
    <row r="1296" spans="2:14" x14ac:dyDescent="0.15">
      <c r="B1296" s="160">
        <v>1292</v>
      </c>
      <c r="C1296" s="171"/>
      <c r="D1296" s="172"/>
      <c r="E1296" s="173"/>
      <c r="F1296" s="174"/>
      <c r="G1296" s="148"/>
      <c r="H1296" s="372"/>
      <c r="I1296" s="264"/>
      <c r="J1296" s="270"/>
      <c r="K1296" s="264"/>
      <c r="L1296" s="264"/>
      <c r="M1296" s="158"/>
      <c r="N1296" s="348"/>
    </row>
    <row r="1297" spans="2:14" x14ac:dyDescent="0.15">
      <c r="B1297" s="160">
        <v>1293</v>
      </c>
      <c r="C1297" s="171"/>
      <c r="D1297" s="172"/>
      <c r="E1297" s="173"/>
      <c r="F1297" s="174"/>
      <c r="G1297" s="148"/>
      <c r="H1297" s="372"/>
      <c r="I1297" s="264"/>
      <c r="J1297" s="270"/>
      <c r="K1297" s="264"/>
      <c r="L1297" s="264"/>
      <c r="M1297" s="158"/>
      <c r="N1297" s="348"/>
    </row>
    <row r="1298" spans="2:14" x14ac:dyDescent="0.15">
      <c r="B1298" s="160">
        <v>1294</v>
      </c>
      <c r="C1298" s="171"/>
      <c r="D1298" s="172"/>
      <c r="E1298" s="173"/>
      <c r="F1298" s="174"/>
      <c r="G1298" s="148"/>
      <c r="H1298" s="372"/>
      <c r="I1298" s="264"/>
      <c r="J1298" s="270"/>
      <c r="K1298" s="264"/>
      <c r="L1298" s="264"/>
      <c r="M1298" s="158"/>
      <c r="N1298" s="348"/>
    </row>
    <row r="1299" spans="2:14" x14ac:dyDescent="0.15">
      <c r="B1299" s="160">
        <v>1295</v>
      </c>
      <c r="C1299" s="171"/>
      <c r="D1299" s="172"/>
      <c r="E1299" s="173"/>
      <c r="F1299" s="174"/>
      <c r="G1299" s="148"/>
      <c r="H1299" s="372"/>
      <c r="I1299" s="264"/>
      <c r="J1299" s="270"/>
      <c r="K1299" s="264"/>
      <c r="L1299" s="264"/>
      <c r="M1299" s="158"/>
      <c r="N1299" s="348"/>
    </row>
    <row r="1300" spans="2:14" x14ac:dyDescent="0.15">
      <c r="B1300" s="160">
        <v>1296</v>
      </c>
      <c r="C1300" s="171"/>
      <c r="D1300" s="172"/>
      <c r="E1300" s="173"/>
      <c r="F1300" s="174"/>
      <c r="G1300" s="148"/>
      <c r="H1300" s="372"/>
      <c r="I1300" s="264"/>
      <c r="J1300" s="270"/>
      <c r="K1300" s="264"/>
      <c r="L1300" s="264"/>
      <c r="M1300" s="158"/>
      <c r="N1300" s="348"/>
    </row>
    <row r="1301" spans="2:14" x14ac:dyDescent="0.15">
      <c r="B1301" s="160">
        <v>1297</v>
      </c>
      <c r="C1301" s="171"/>
      <c r="D1301" s="172"/>
      <c r="E1301" s="173"/>
      <c r="F1301" s="174"/>
      <c r="G1301" s="148"/>
      <c r="H1301" s="372"/>
      <c r="I1301" s="264"/>
      <c r="J1301" s="270"/>
      <c r="K1301" s="264"/>
      <c r="L1301" s="264"/>
      <c r="M1301" s="158"/>
      <c r="N1301" s="348"/>
    </row>
    <row r="1302" spans="2:14" x14ac:dyDescent="0.15">
      <c r="B1302" s="160">
        <v>1298</v>
      </c>
      <c r="C1302" s="171"/>
      <c r="D1302" s="172"/>
      <c r="E1302" s="173"/>
      <c r="F1302" s="174"/>
      <c r="G1302" s="148"/>
      <c r="H1302" s="372"/>
      <c r="I1302" s="264"/>
      <c r="J1302" s="270"/>
      <c r="K1302" s="264"/>
      <c r="L1302" s="264"/>
      <c r="M1302" s="158"/>
      <c r="N1302" s="348"/>
    </row>
    <row r="1303" spans="2:14" x14ac:dyDescent="0.15">
      <c r="B1303" s="160">
        <v>1299</v>
      </c>
      <c r="C1303" s="171"/>
      <c r="D1303" s="172"/>
      <c r="E1303" s="173"/>
      <c r="F1303" s="174"/>
      <c r="G1303" s="148"/>
      <c r="H1303" s="372"/>
      <c r="I1303" s="264"/>
      <c r="J1303" s="270"/>
      <c r="K1303" s="264"/>
      <c r="L1303" s="264"/>
      <c r="M1303" s="158"/>
      <c r="N1303" s="348"/>
    </row>
    <row r="1304" spans="2:14" x14ac:dyDescent="0.15">
      <c r="B1304" s="160">
        <v>1300</v>
      </c>
      <c r="C1304" s="171"/>
      <c r="D1304" s="172"/>
      <c r="E1304" s="173"/>
      <c r="F1304" s="174"/>
      <c r="G1304" s="148"/>
      <c r="H1304" s="372"/>
      <c r="I1304" s="264"/>
      <c r="J1304" s="270"/>
      <c r="K1304" s="264"/>
      <c r="L1304" s="264"/>
      <c r="M1304" s="158"/>
      <c r="N1304" s="348"/>
    </row>
    <row r="1305" spans="2:14" x14ac:dyDescent="0.15">
      <c r="B1305" s="160">
        <v>1301</v>
      </c>
      <c r="C1305" s="171"/>
      <c r="D1305" s="172"/>
      <c r="E1305" s="173"/>
      <c r="F1305" s="174"/>
      <c r="G1305" s="148"/>
      <c r="H1305" s="372"/>
      <c r="I1305" s="264"/>
      <c r="J1305" s="270"/>
      <c r="K1305" s="264"/>
      <c r="L1305" s="264"/>
      <c r="M1305" s="158"/>
      <c r="N1305" s="348"/>
    </row>
    <row r="1306" spans="2:14" x14ac:dyDescent="0.15">
      <c r="B1306" s="160">
        <v>1302</v>
      </c>
      <c r="C1306" s="171"/>
      <c r="D1306" s="172"/>
      <c r="E1306" s="173"/>
      <c r="F1306" s="174"/>
      <c r="G1306" s="148"/>
      <c r="H1306" s="372"/>
      <c r="I1306" s="264"/>
      <c r="J1306" s="270"/>
      <c r="K1306" s="264"/>
      <c r="L1306" s="264"/>
      <c r="M1306" s="158"/>
      <c r="N1306" s="348"/>
    </row>
    <row r="1307" spans="2:14" x14ac:dyDescent="0.15">
      <c r="B1307" s="160">
        <v>1303</v>
      </c>
      <c r="C1307" s="171"/>
      <c r="D1307" s="172"/>
      <c r="E1307" s="173"/>
      <c r="F1307" s="174"/>
      <c r="G1307" s="148"/>
      <c r="H1307" s="372"/>
      <c r="I1307" s="264"/>
      <c r="J1307" s="270"/>
      <c r="K1307" s="264"/>
      <c r="L1307" s="264"/>
      <c r="M1307" s="158"/>
      <c r="N1307" s="348"/>
    </row>
    <row r="1308" spans="2:14" x14ac:dyDescent="0.15">
      <c r="B1308" s="160">
        <v>1304</v>
      </c>
      <c r="C1308" s="171"/>
      <c r="D1308" s="172"/>
      <c r="E1308" s="173"/>
      <c r="F1308" s="174"/>
      <c r="G1308" s="148"/>
      <c r="H1308" s="372"/>
      <c r="I1308" s="264"/>
      <c r="J1308" s="270"/>
      <c r="K1308" s="264"/>
      <c r="L1308" s="264"/>
      <c r="M1308" s="158"/>
      <c r="N1308" s="348"/>
    </row>
    <row r="1309" spans="2:14" x14ac:dyDescent="0.15">
      <c r="B1309" s="160">
        <v>1305</v>
      </c>
      <c r="C1309" s="171"/>
      <c r="D1309" s="172"/>
      <c r="E1309" s="173"/>
      <c r="F1309" s="174"/>
      <c r="G1309" s="148"/>
      <c r="H1309" s="372"/>
      <c r="I1309" s="264"/>
      <c r="J1309" s="270"/>
      <c r="K1309" s="264"/>
      <c r="L1309" s="264"/>
      <c r="M1309" s="158"/>
      <c r="N1309" s="348"/>
    </row>
    <row r="1310" spans="2:14" x14ac:dyDescent="0.15">
      <c r="B1310" s="160">
        <v>1306</v>
      </c>
      <c r="C1310" s="171"/>
      <c r="D1310" s="172"/>
      <c r="E1310" s="173"/>
      <c r="F1310" s="174"/>
      <c r="G1310" s="148"/>
      <c r="H1310" s="372"/>
      <c r="I1310" s="264"/>
      <c r="J1310" s="270"/>
      <c r="K1310" s="264"/>
      <c r="L1310" s="264"/>
      <c r="M1310" s="158"/>
      <c r="N1310" s="348"/>
    </row>
    <row r="1311" spans="2:14" x14ac:dyDescent="0.15">
      <c r="B1311" s="160">
        <v>1307</v>
      </c>
      <c r="C1311" s="171"/>
      <c r="D1311" s="172"/>
      <c r="E1311" s="173"/>
      <c r="F1311" s="174"/>
      <c r="G1311" s="148"/>
      <c r="H1311" s="372"/>
      <c r="I1311" s="264"/>
      <c r="J1311" s="270"/>
      <c r="K1311" s="264"/>
      <c r="L1311" s="264"/>
      <c r="M1311" s="158"/>
      <c r="N1311" s="348"/>
    </row>
    <row r="1312" spans="2:14" x14ac:dyDescent="0.15">
      <c r="B1312" s="160">
        <v>1308</v>
      </c>
      <c r="C1312" s="171"/>
      <c r="D1312" s="172"/>
      <c r="E1312" s="173"/>
      <c r="F1312" s="174"/>
      <c r="G1312" s="148"/>
      <c r="H1312" s="372"/>
      <c r="I1312" s="264"/>
      <c r="J1312" s="270"/>
      <c r="K1312" s="264"/>
      <c r="L1312" s="264"/>
      <c r="M1312" s="158"/>
      <c r="N1312" s="348"/>
    </row>
    <row r="1313" spans="2:14" x14ac:dyDescent="0.15">
      <c r="B1313" s="160">
        <v>1309</v>
      </c>
      <c r="C1313" s="171"/>
      <c r="D1313" s="172"/>
      <c r="E1313" s="173"/>
      <c r="F1313" s="174"/>
      <c r="G1313" s="148"/>
      <c r="H1313" s="372"/>
      <c r="I1313" s="264"/>
      <c r="J1313" s="270"/>
      <c r="K1313" s="264"/>
      <c r="L1313" s="264"/>
      <c r="M1313" s="158"/>
      <c r="N1313" s="348"/>
    </row>
    <row r="1314" spans="2:14" x14ac:dyDescent="0.15">
      <c r="B1314" s="160">
        <v>1310</v>
      </c>
      <c r="C1314" s="171"/>
      <c r="D1314" s="172"/>
      <c r="E1314" s="173"/>
      <c r="F1314" s="174"/>
      <c r="G1314" s="148"/>
      <c r="H1314" s="372"/>
      <c r="I1314" s="264"/>
      <c r="J1314" s="270"/>
      <c r="K1314" s="264"/>
      <c r="L1314" s="264"/>
      <c r="M1314" s="158"/>
      <c r="N1314" s="348"/>
    </row>
    <row r="1315" spans="2:14" x14ac:dyDescent="0.15">
      <c r="B1315" s="160">
        <v>1311</v>
      </c>
      <c r="C1315" s="171"/>
      <c r="D1315" s="172"/>
      <c r="E1315" s="173"/>
      <c r="F1315" s="174"/>
      <c r="G1315" s="148"/>
      <c r="H1315" s="372"/>
      <c r="I1315" s="264"/>
      <c r="J1315" s="270"/>
      <c r="K1315" s="264"/>
      <c r="L1315" s="264"/>
      <c r="M1315" s="158"/>
      <c r="N1315" s="348"/>
    </row>
    <row r="1316" spans="2:14" x14ac:dyDescent="0.15">
      <c r="B1316" s="160">
        <v>1312</v>
      </c>
      <c r="C1316" s="171"/>
      <c r="D1316" s="172"/>
      <c r="E1316" s="173"/>
      <c r="F1316" s="174"/>
      <c r="G1316" s="148"/>
      <c r="H1316" s="372"/>
      <c r="I1316" s="264"/>
      <c r="J1316" s="270"/>
      <c r="K1316" s="264"/>
      <c r="L1316" s="264"/>
      <c r="M1316" s="158"/>
      <c r="N1316" s="348"/>
    </row>
    <row r="1317" spans="2:14" x14ac:dyDescent="0.15">
      <c r="B1317" s="160">
        <v>1313</v>
      </c>
      <c r="C1317" s="171"/>
      <c r="D1317" s="172"/>
      <c r="E1317" s="173"/>
      <c r="F1317" s="174"/>
      <c r="G1317" s="148"/>
      <c r="H1317" s="372"/>
      <c r="I1317" s="264"/>
      <c r="J1317" s="270"/>
      <c r="K1317" s="264"/>
      <c r="L1317" s="264"/>
      <c r="M1317" s="158"/>
      <c r="N1317" s="348"/>
    </row>
    <row r="1318" spans="2:14" x14ac:dyDescent="0.15">
      <c r="B1318" s="160">
        <v>1314</v>
      </c>
      <c r="C1318" s="171"/>
      <c r="D1318" s="172"/>
      <c r="E1318" s="173"/>
      <c r="F1318" s="174"/>
      <c r="G1318" s="148"/>
      <c r="H1318" s="372"/>
      <c r="I1318" s="264"/>
      <c r="J1318" s="270"/>
      <c r="K1318" s="264"/>
      <c r="L1318" s="264"/>
      <c r="M1318" s="158"/>
      <c r="N1318" s="348"/>
    </row>
    <row r="1319" spans="2:14" x14ac:dyDescent="0.15">
      <c r="B1319" s="160">
        <v>1315</v>
      </c>
      <c r="C1319" s="171"/>
      <c r="D1319" s="172"/>
      <c r="E1319" s="173"/>
      <c r="F1319" s="174"/>
      <c r="G1319" s="148"/>
      <c r="H1319" s="372"/>
      <c r="I1319" s="264"/>
      <c r="J1319" s="270"/>
      <c r="K1319" s="264"/>
      <c r="L1319" s="264"/>
      <c r="M1319" s="158"/>
      <c r="N1319" s="348"/>
    </row>
    <row r="1320" spans="2:14" x14ac:dyDescent="0.15">
      <c r="B1320" s="160">
        <v>1316</v>
      </c>
      <c r="C1320" s="171"/>
      <c r="D1320" s="172"/>
      <c r="E1320" s="173"/>
      <c r="F1320" s="174"/>
      <c r="G1320" s="148"/>
      <c r="H1320" s="372"/>
      <c r="I1320" s="264"/>
      <c r="J1320" s="270"/>
      <c r="K1320" s="264"/>
      <c r="L1320" s="264"/>
      <c r="M1320" s="158"/>
      <c r="N1320" s="348"/>
    </row>
    <row r="1321" spans="2:14" x14ac:dyDescent="0.15">
      <c r="B1321" s="160">
        <v>1317</v>
      </c>
      <c r="C1321" s="171"/>
      <c r="D1321" s="172"/>
      <c r="E1321" s="173"/>
      <c r="F1321" s="174"/>
      <c r="G1321" s="148"/>
      <c r="H1321" s="372"/>
      <c r="I1321" s="264"/>
      <c r="J1321" s="270"/>
      <c r="K1321" s="264"/>
      <c r="L1321" s="264"/>
      <c r="M1321" s="158"/>
      <c r="N1321" s="348"/>
    </row>
    <row r="1322" spans="2:14" x14ac:dyDescent="0.15">
      <c r="B1322" s="160">
        <v>1318</v>
      </c>
      <c r="C1322" s="171"/>
      <c r="D1322" s="172"/>
      <c r="E1322" s="173"/>
      <c r="F1322" s="174"/>
      <c r="G1322" s="148"/>
      <c r="H1322" s="372"/>
      <c r="I1322" s="264"/>
      <c r="J1322" s="270"/>
      <c r="K1322" s="264"/>
      <c r="L1322" s="264"/>
      <c r="M1322" s="158"/>
      <c r="N1322" s="348"/>
    </row>
    <row r="1323" spans="2:14" x14ac:dyDescent="0.15">
      <c r="B1323" s="160">
        <v>1319</v>
      </c>
      <c r="C1323" s="171"/>
      <c r="D1323" s="172"/>
      <c r="E1323" s="173"/>
      <c r="F1323" s="174"/>
      <c r="G1323" s="148"/>
      <c r="H1323" s="372"/>
      <c r="I1323" s="264"/>
      <c r="J1323" s="270"/>
      <c r="K1323" s="264"/>
      <c r="L1323" s="264"/>
      <c r="M1323" s="158"/>
      <c r="N1323" s="348"/>
    </row>
    <row r="1324" spans="2:14" x14ac:dyDescent="0.15">
      <c r="B1324" s="160">
        <v>1320</v>
      </c>
      <c r="C1324" s="171"/>
      <c r="D1324" s="172"/>
      <c r="E1324" s="173"/>
      <c r="F1324" s="174"/>
      <c r="G1324" s="148"/>
      <c r="H1324" s="372"/>
      <c r="I1324" s="264"/>
      <c r="J1324" s="270"/>
      <c r="K1324" s="264"/>
      <c r="L1324" s="264"/>
      <c r="M1324" s="158"/>
      <c r="N1324" s="348"/>
    </row>
    <row r="1325" spans="2:14" x14ac:dyDescent="0.15">
      <c r="B1325" s="160">
        <v>1321</v>
      </c>
      <c r="C1325" s="171"/>
      <c r="D1325" s="172"/>
      <c r="E1325" s="173"/>
      <c r="F1325" s="174"/>
      <c r="G1325" s="148"/>
      <c r="H1325" s="372"/>
      <c r="I1325" s="264"/>
      <c r="J1325" s="270"/>
      <c r="K1325" s="264"/>
      <c r="L1325" s="264"/>
      <c r="M1325" s="158"/>
      <c r="N1325" s="348"/>
    </row>
    <row r="1326" spans="2:14" x14ac:dyDescent="0.15">
      <c r="B1326" s="160">
        <v>1322</v>
      </c>
      <c r="C1326" s="171"/>
      <c r="D1326" s="172"/>
      <c r="E1326" s="173"/>
      <c r="F1326" s="174"/>
      <c r="G1326" s="148"/>
      <c r="H1326" s="372"/>
      <c r="I1326" s="264"/>
      <c r="J1326" s="270"/>
      <c r="K1326" s="264"/>
      <c r="L1326" s="264"/>
      <c r="M1326" s="158"/>
      <c r="N1326" s="348"/>
    </row>
    <row r="1327" spans="2:14" x14ac:dyDescent="0.15">
      <c r="B1327" s="160">
        <v>1323</v>
      </c>
      <c r="C1327" s="171"/>
      <c r="D1327" s="172"/>
      <c r="E1327" s="173"/>
      <c r="F1327" s="174"/>
      <c r="G1327" s="148"/>
      <c r="H1327" s="372"/>
      <c r="I1327" s="264"/>
      <c r="J1327" s="270"/>
      <c r="K1327" s="264"/>
      <c r="L1327" s="264"/>
      <c r="M1327" s="158"/>
      <c r="N1327" s="348"/>
    </row>
    <row r="1328" spans="2:14" x14ac:dyDescent="0.15">
      <c r="B1328" s="160">
        <v>1324</v>
      </c>
      <c r="C1328" s="171"/>
      <c r="D1328" s="172"/>
      <c r="E1328" s="173"/>
      <c r="F1328" s="174"/>
      <c r="G1328" s="148"/>
      <c r="H1328" s="372"/>
      <c r="I1328" s="264"/>
      <c r="J1328" s="270"/>
      <c r="K1328" s="264"/>
      <c r="L1328" s="264"/>
      <c r="M1328" s="158"/>
      <c r="N1328" s="348"/>
    </row>
    <row r="1329" spans="2:14" x14ac:dyDescent="0.15">
      <c r="B1329" s="160">
        <v>1325</v>
      </c>
      <c r="C1329" s="171"/>
      <c r="D1329" s="172"/>
      <c r="E1329" s="173"/>
      <c r="F1329" s="174"/>
      <c r="G1329" s="148"/>
      <c r="H1329" s="372"/>
      <c r="I1329" s="264"/>
      <c r="J1329" s="270"/>
      <c r="K1329" s="264"/>
      <c r="L1329" s="264"/>
      <c r="M1329" s="158"/>
      <c r="N1329" s="348"/>
    </row>
    <row r="1330" spans="2:14" x14ac:dyDescent="0.15">
      <c r="B1330" s="160">
        <v>1326</v>
      </c>
      <c r="C1330" s="171"/>
      <c r="D1330" s="172"/>
      <c r="E1330" s="173"/>
      <c r="F1330" s="174"/>
      <c r="G1330" s="148"/>
      <c r="H1330" s="372"/>
      <c r="I1330" s="264"/>
      <c r="J1330" s="270"/>
      <c r="K1330" s="264"/>
      <c r="L1330" s="264"/>
      <c r="M1330" s="158"/>
      <c r="N1330" s="348"/>
    </row>
    <row r="1331" spans="2:14" x14ac:dyDescent="0.15">
      <c r="B1331" s="160">
        <v>1327</v>
      </c>
      <c r="C1331" s="171"/>
      <c r="D1331" s="172"/>
      <c r="E1331" s="173"/>
      <c r="F1331" s="174"/>
      <c r="G1331" s="148"/>
      <c r="H1331" s="372"/>
      <c r="I1331" s="264"/>
      <c r="J1331" s="270"/>
      <c r="K1331" s="264"/>
      <c r="L1331" s="264"/>
      <c r="M1331" s="158"/>
      <c r="N1331" s="348"/>
    </row>
    <row r="1332" spans="2:14" x14ac:dyDescent="0.15">
      <c r="B1332" s="160">
        <v>1328</v>
      </c>
      <c r="C1332" s="171"/>
      <c r="D1332" s="172"/>
      <c r="E1332" s="173"/>
      <c r="F1332" s="174"/>
      <c r="G1332" s="148"/>
      <c r="H1332" s="372"/>
      <c r="I1332" s="264"/>
      <c r="J1332" s="270"/>
      <c r="K1332" s="264"/>
      <c r="L1332" s="264"/>
      <c r="M1332" s="158"/>
      <c r="N1332" s="348"/>
    </row>
    <row r="1333" spans="2:14" x14ac:dyDescent="0.15">
      <c r="B1333" s="160">
        <v>1329</v>
      </c>
      <c r="C1333" s="171"/>
      <c r="D1333" s="172"/>
      <c r="E1333" s="173"/>
      <c r="F1333" s="174"/>
      <c r="G1333" s="148"/>
      <c r="H1333" s="372"/>
      <c r="I1333" s="264"/>
      <c r="J1333" s="270"/>
      <c r="K1333" s="264"/>
      <c r="L1333" s="264"/>
      <c r="M1333" s="158"/>
      <c r="N1333" s="348"/>
    </row>
    <row r="1334" spans="2:14" x14ac:dyDescent="0.15">
      <c r="B1334" s="160">
        <v>1330</v>
      </c>
      <c r="C1334" s="171"/>
      <c r="D1334" s="172"/>
      <c r="E1334" s="173"/>
      <c r="F1334" s="174"/>
      <c r="G1334" s="148"/>
      <c r="H1334" s="372"/>
      <c r="I1334" s="264"/>
      <c r="J1334" s="270"/>
      <c r="K1334" s="264"/>
      <c r="L1334" s="264"/>
      <c r="M1334" s="158"/>
      <c r="N1334" s="348"/>
    </row>
    <row r="1335" spans="2:14" x14ac:dyDescent="0.15">
      <c r="B1335" s="160">
        <v>1331</v>
      </c>
      <c r="C1335" s="171"/>
      <c r="D1335" s="172"/>
      <c r="E1335" s="173"/>
      <c r="F1335" s="174"/>
      <c r="G1335" s="148"/>
      <c r="H1335" s="372"/>
      <c r="I1335" s="264"/>
      <c r="J1335" s="270"/>
      <c r="K1335" s="264"/>
      <c r="L1335" s="264"/>
      <c r="M1335" s="158"/>
      <c r="N1335" s="348"/>
    </row>
    <row r="1336" spans="2:14" x14ac:dyDescent="0.15">
      <c r="B1336" s="160">
        <v>1332</v>
      </c>
      <c r="C1336" s="171"/>
      <c r="D1336" s="172"/>
      <c r="E1336" s="173"/>
      <c r="F1336" s="174"/>
      <c r="G1336" s="148"/>
      <c r="H1336" s="372"/>
      <c r="I1336" s="264"/>
      <c r="J1336" s="270"/>
      <c r="K1336" s="264"/>
      <c r="L1336" s="264"/>
      <c r="M1336" s="158"/>
      <c r="N1336" s="348"/>
    </row>
    <row r="1337" spans="2:14" x14ac:dyDescent="0.15">
      <c r="B1337" s="160">
        <v>1333</v>
      </c>
      <c r="C1337" s="171"/>
      <c r="D1337" s="172"/>
      <c r="E1337" s="173"/>
      <c r="F1337" s="174"/>
      <c r="G1337" s="148"/>
      <c r="H1337" s="372"/>
      <c r="I1337" s="264"/>
      <c r="J1337" s="270"/>
      <c r="K1337" s="264"/>
      <c r="L1337" s="264"/>
      <c r="M1337" s="158"/>
      <c r="N1337" s="348"/>
    </row>
    <row r="1338" spans="2:14" x14ac:dyDescent="0.15">
      <c r="B1338" s="160">
        <v>1334</v>
      </c>
      <c r="C1338" s="171"/>
      <c r="D1338" s="172"/>
      <c r="E1338" s="173"/>
      <c r="F1338" s="174"/>
      <c r="G1338" s="148"/>
      <c r="H1338" s="372"/>
      <c r="I1338" s="264"/>
      <c r="J1338" s="270"/>
      <c r="K1338" s="264"/>
      <c r="L1338" s="264"/>
      <c r="M1338" s="158"/>
      <c r="N1338" s="348"/>
    </row>
    <row r="1339" spans="2:14" x14ac:dyDescent="0.15">
      <c r="B1339" s="160">
        <v>1335</v>
      </c>
      <c r="C1339" s="171"/>
      <c r="D1339" s="172"/>
      <c r="E1339" s="173"/>
      <c r="F1339" s="174"/>
      <c r="G1339" s="148"/>
      <c r="H1339" s="372"/>
      <c r="I1339" s="264"/>
      <c r="J1339" s="270"/>
      <c r="K1339" s="264"/>
      <c r="L1339" s="264"/>
      <c r="M1339" s="158"/>
      <c r="N1339" s="348"/>
    </row>
    <row r="1340" spans="2:14" x14ac:dyDescent="0.15">
      <c r="B1340" s="160">
        <v>1336</v>
      </c>
      <c r="C1340" s="171"/>
      <c r="D1340" s="172"/>
      <c r="E1340" s="173"/>
      <c r="F1340" s="174"/>
      <c r="G1340" s="148"/>
      <c r="H1340" s="372"/>
      <c r="I1340" s="264"/>
      <c r="J1340" s="270"/>
      <c r="K1340" s="264"/>
      <c r="L1340" s="264"/>
      <c r="M1340" s="158"/>
      <c r="N1340" s="348"/>
    </row>
    <row r="1341" spans="2:14" x14ac:dyDescent="0.15">
      <c r="B1341" s="160">
        <v>1337</v>
      </c>
      <c r="C1341" s="171"/>
      <c r="D1341" s="172"/>
      <c r="E1341" s="173"/>
      <c r="F1341" s="174"/>
      <c r="G1341" s="148"/>
      <c r="H1341" s="372"/>
      <c r="I1341" s="264"/>
      <c r="J1341" s="270"/>
      <c r="K1341" s="264"/>
      <c r="L1341" s="264"/>
      <c r="M1341" s="158"/>
      <c r="N1341" s="348"/>
    </row>
    <row r="1342" spans="2:14" x14ac:dyDescent="0.15">
      <c r="B1342" s="160">
        <v>1338</v>
      </c>
      <c r="C1342" s="171"/>
      <c r="D1342" s="172"/>
      <c r="E1342" s="173"/>
      <c r="F1342" s="174"/>
      <c r="G1342" s="148"/>
      <c r="H1342" s="372"/>
      <c r="I1342" s="264"/>
      <c r="J1342" s="270"/>
      <c r="K1342" s="264"/>
      <c r="L1342" s="264"/>
      <c r="M1342" s="158"/>
      <c r="N1342" s="348"/>
    </row>
    <row r="1343" spans="2:14" x14ac:dyDescent="0.15">
      <c r="B1343" s="160">
        <v>1339</v>
      </c>
      <c r="C1343" s="171"/>
      <c r="D1343" s="172"/>
      <c r="E1343" s="173"/>
      <c r="F1343" s="174"/>
      <c r="G1343" s="148"/>
      <c r="H1343" s="372"/>
      <c r="I1343" s="264"/>
      <c r="J1343" s="270"/>
      <c r="K1343" s="264"/>
      <c r="L1343" s="264"/>
      <c r="M1343" s="158"/>
      <c r="N1343" s="348"/>
    </row>
    <row r="1344" spans="2:14" x14ac:dyDescent="0.15">
      <c r="B1344" s="160">
        <v>1340</v>
      </c>
      <c r="C1344" s="171"/>
      <c r="D1344" s="172"/>
      <c r="E1344" s="173"/>
      <c r="F1344" s="174"/>
      <c r="G1344" s="148"/>
      <c r="H1344" s="372"/>
      <c r="I1344" s="264"/>
      <c r="J1344" s="270"/>
      <c r="K1344" s="264"/>
      <c r="L1344" s="264"/>
      <c r="M1344" s="158"/>
      <c r="N1344" s="348"/>
    </row>
    <row r="1345" spans="2:14" x14ac:dyDescent="0.15">
      <c r="B1345" s="160">
        <v>1341</v>
      </c>
      <c r="C1345" s="171"/>
      <c r="D1345" s="172"/>
      <c r="E1345" s="173"/>
      <c r="F1345" s="174"/>
      <c r="G1345" s="148"/>
      <c r="H1345" s="372"/>
      <c r="I1345" s="264"/>
      <c r="J1345" s="270"/>
      <c r="K1345" s="264"/>
      <c r="L1345" s="264"/>
      <c r="M1345" s="158"/>
      <c r="N1345" s="348"/>
    </row>
    <row r="1346" spans="2:14" x14ac:dyDescent="0.15">
      <c r="B1346" s="160">
        <v>1342</v>
      </c>
      <c r="C1346" s="171"/>
      <c r="D1346" s="172"/>
      <c r="E1346" s="173"/>
      <c r="F1346" s="174"/>
      <c r="G1346" s="148"/>
      <c r="H1346" s="372"/>
      <c r="I1346" s="264"/>
      <c r="J1346" s="270"/>
      <c r="K1346" s="264"/>
      <c r="L1346" s="264"/>
      <c r="M1346" s="158"/>
      <c r="N1346" s="348"/>
    </row>
    <row r="1347" spans="2:14" x14ac:dyDescent="0.15">
      <c r="B1347" s="160">
        <v>1343</v>
      </c>
      <c r="C1347" s="171"/>
      <c r="D1347" s="172"/>
      <c r="E1347" s="173"/>
      <c r="F1347" s="174"/>
      <c r="G1347" s="148"/>
      <c r="H1347" s="372"/>
      <c r="I1347" s="264"/>
      <c r="J1347" s="270"/>
      <c r="K1347" s="264"/>
      <c r="L1347" s="264"/>
      <c r="M1347" s="158"/>
      <c r="N1347" s="348"/>
    </row>
    <row r="1348" spans="2:14" x14ac:dyDescent="0.15">
      <c r="B1348" s="160">
        <v>1344</v>
      </c>
      <c r="C1348" s="171"/>
      <c r="D1348" s="172"/>
      <c r="E1348" s="173"/>
      <c r="F1348" s="174"/>
      <c r="G1348" s="148"/>
      <c r="H1348" s="372"/>
      <c r="I1348" s="264"/>
      <c r="J1348" s="270"/>
      <c r="K1348" s="264"/>
      <c r="L1348" s="264"/>
      <c r="M1348" s="158"/>
      <c r="N1348" s="348"/>
    </row>
    <row r="1349" spans="2:14" x14ac:dyDescent="0.15">
      <c r="B1349" s="160">
        <v>1345</v>
      </c>
      <c r="C1349" s="171"/>
      <c r="D1349" s="172"/>
      <c r="E1349" s="173"/>
      <c r="F1349" s="174"/>
      <c r="G1349" s="148"/>
      <c r="H1349" s="372"/>
      <c r="I1349" s="264"/>
      <c r="J1349" s="270"/>
      <c r="K1349" s="264"/>
      <c r="L1349" s="264"/>
      <c r="M1349" s="158"/>
      <c r="N1349" s="348"/>
    </row>
    <row r="1350" spans="2:14" x14ac:dyDescent="0.15">
      <c r="B1350" s="160">
        <v>1346</v>
      </c>
      <c r="C1350" s="171"/>
      <c r="D1350" s="172"/>
      <c r="E1350" s="173"/>
      <c r="F1350" s="174"/>
      <c r="G1350" s="148"/>
      <c r="H1350" s="372"/>
      <c r="I1350" s="264"/>
      <c r="J1350" s="270"/>
      <c r="K1350" s="264"/>
      <c r="L1350" s="264"/>
      <c r="M1350" s="158"/>
      <c r="N1350" s="348"/>
    </row>
    <row r="1351" spans="2:14" x14ac:dyDescent="0.15">
      <c r="B1351" s="160">
        <v>1347</v>
      </c>
      <c r="C1351" s="171"/>
      <c r="D1351" s="172"/>
      <c r="E1351" s="173"/>
      <c r="F1351" s="174"/>
      <c r="G1351" s="148"/>
      <c r="H1351" s="372"/>
      <c r="I1351" s="264"/>
      <c r="J1351" s="270"/>
      <c r="K1351" s="264"/>
      <c r="L1351" s="264"/>
      <c r="M1351" s="158"/>
      <c r="N1351" s="348"/>
    </row>
    <row r="1352" spans="2:14" x14ac:dyDescent="0.15">
      <c r="B1352" s="160">
        <v>1348</v>
      </c>
      <c r="C1352" s="171"/>
      <c r="D1352" s="172"/>
      <c r="E1352" s="173"/>
      <c r="F1352" s="174"/>
      <c r="G1352" s="148"/>
      <c r="H1352" s="372"/>
      <c r="I1352" s="264"/>
      <c r="J1352" s="270"/>
      <c r="K1352" s="264"/>
      <c r="L1352" s="264"/>
      <c r="M1352" s="158"/>
      <c r="N1352" s="348"/>
    </row>
    <row r="1353" spans="2:14" x14ac:dyDescent="0.15">
      <c r="B1353" s="160">
        <v>1349</v>
      </c>
      <c r="C1353" s="171"/>
      <c r="D1353" s="172"/>
      <c r="E1353" s="173"/>
      <c r="F1353" s="174"/>
      <c r="G1353" s="148"/>
      <c r="H1353" s="372"/>
      <c r="I1353" s="264"/>
      <c r="J1353" s="270"/>
      <c r="K1353" s="264"/>
      <c r="L1353" s="264"/>
      <c r="M1353" s="158"/>
      <c r="N1353" s="348"/>
    </row>
    <row r="1354" spans="2:14" x14ac:dyDescent="0.15">
      <c r="B1354" s="160">
        <v>1350</v>
      </c>
      <c r="C1354" s="171"/>
      <c r="D1354" s="172"/>
      <c r="E1354" s="173"/>
      <c r="F1354" s="174"/>
      <c r="G1354" s="148"/>
      <c r="H1354" s="372"/>
      <c r="I1354" s="264"/>
      <c r="J1354" s="270"/>
      <c r="K1354" s="264"/>
      <c r="L1354" s="264"/>
      <c r="M1354" s="158"/>
      <c r="N1354" s="348"/>
    </row>
    <row r="1355" spans="2:14" x14ac:dyDescent="0.15">
      <c r="B1355" s="160">
        <v>1351</v>
      </c>
      <c r="C1355" s="171"/>
      <c r="D1355" s="172"/>
      <c r="E1355" s="173"/>
      <c r="F1355" s="174"/>
      <c r="G1355" s="148"/>
      <c r="H1355" s="372"/>
      <c r="I1355" s="264"/>
      <c r="J1355" s="270"/>
      <c r="K1355" s="264"/>
      <c r="L1355" s="264"/>
      <c r="M1355" s="158"/>
      <c r="N1355" s="348"/>
    </row>
    <row r="1356" spans="2:14" x14ac:dyDescent="0.15">
      <c r="B1356" s="160">
        <v>1352</v>
      </c>
      <c r="C1356" s="171"/>
      <c r="D1356" s="172"/>
      <c r="E1356" s="173"/>
      <c r="F1356" s="174"/>
      <c r="G1356" s="148"/>
      <c r="H1356" s="372"/>
      <c r="I1356" s="264"/>
      <c r="J1356" s="270"/>
      <c r="K1356" s="264"/>
      <c r="L1356" s="264"/>
      <c r="M1356" s="158"/>
      <c r="N1356" s="348"/>
    </row>
    <row r="1357" spans="2:14" x14ac:dyDescent="0.15">
      <c r="B1357" s="160">
        <v>1353</v>
      </c>
      <c r="C1357" s="171"/>
      <c r="D1357" s="172"/>
      <c r="E1357" s="173"/>
      <c r="F1357" s="174"/>
      <c r="G1357" s="148"/>
      <c r="H1357" s="372"/>
      <c r="I1357" s="264"/>
      <c r="J1357" s="270"/>
      <c r="K1357" s="264"/>
      <c r="L1357" s="264"/>
      <c r="M1357" s="158"/>
      <c r="N1357" s="348"/>
    </row>
    <row r="1358" spans="2:14" x14ac:dyDescent="0.15">
      <c r="B1358" s="160">
        <v>1354</v>
      </c>
      <c r="C1358" s="171"/>
      <c r="D1358" s="172"/>
      <c r="E1358" s="173"/>
      <c r="F1358" s="174"/>
      <c r="G1358" s="148"/>
      <c r="H1358" s="372"/>
      <c r="I1358" s="264"/>
      <c r="J1358" s="270"/>
      <c r="K1358" s="264"/>
      <c r="L1358" s="264"/>
      <c r="M1358" s="158"/>
      <c r="N1358" s="348"/>
    </row>
    <row r="1359" spans="2:14" x14ac:dyDescent="0.15">
      <c r="B1359" s="160">
        <v>1355</v>
      </c>
      <c r="C1359" s="171"/>
      <c r="D1359" s="172"/>
      <c r="E1359" s="173"/>
      <c r="F1359" s="174"/>
      <c r="G1359" s="148"/>
      <c r="H1359" s="372"/>
      <c r="I1359" s="264"/>
      <c r="J1359" s="270"/>
      <c r="K1359" s="264"/>
      <c r="L1359" s="264"/>
      <c r="M1359" s="158"/>
      <c r="N1359" s="348"/>
    </row>
    <row r="1360" spans="2:14" x14ac:dyDescent="0.15">
      <c r="B1360" s="160">
        <v>1356</v>
      </c>
      <c r="C1360" s="171"/>
      <c r="D1360" s="172"/>
      <c r="E1360" s="173"/>
      <c r="F1360" s="174"/>
      <c r="G1360" s="148"/>
      <c r="H1360" s="372"/>
      <c r="I1360" s="264"/>
      <c r="J1360" s="270"/>
      <c r="K1360" s="264"/>
      <c r="L1360" s="264"/>
      <c r="M1360" s="158"/>
      <c r="N1360" s="348"/>
    </row>
    <row r="1361" spans="2:14" x14ac:dyDescent="0.15">
      <c r="B1361" s="160">
        <v>1357</v>
      </c>
      <c r="C1361" s="171"/>
      <c r="D1361" s="172"/>
      <c r="E1361" s="173"/>
      <c r="F1361" s="174"/>
      <c r="G1361" s="148"/>
      <c r="H1361" s="372"/>
      <c r="I1361" s="264"/>
      <c r="J1361" s="270"/>
      <c r="K1361" s="264"/>
      <c r="L1361" s="264"/>
      <c r="M1361" s="158"/>
      <c r="N1361" s="348"/>
    </row>
    <row r="1362" spans="2:14" x14ac:dyDescent="0.15">
      <c r="B1362" s="160">
        <v>1358</v>
      </c>
      <c r="C1362" s="171"/>
      <c r="D1362" s="172"/>
      <c r="E1362" s="173"/>
      <c r="F1362" s="174"/>
      <c r="G1362" s="148"/>
      <c r="H1362" s="372"/>
      <c r="I1362" s="264"/>
      <c r="J1362" s="270"/>
      <c r="K1362" s="264"/>
      <c r="L1362" s="264"/>
      <c r="M1362" s="158"/>
      <c r="N1362" s="348"/>
    </row>
    <row r="1363" spans="2:14" x14ac:dyDescent="0.15">
      <c r="B1363" s="160">
        <v>1359</v>
      </c>
      <c r="C1363" s="171"/>
      <c r="D1363" s="172"/>
      <c r="E1363" s="173"/>
      <c r="F1363" s="174"/>
      <c r="G1363" s="148"/>
      <c r="H1363" s="372"/>
      <c r="I1363" s="264"/>
      <c r="J1363" s="270"/>
      <c r="K1363" s="264"/>
      <c r="L1363" s="264"/>
      <c r="M1363" s="158"/>
      <c r="N1363" s="348"/>
    </row>
    <row r="1364" spans="2:14" x14ac:dyDescent="0.15">
      <c r="B1364" s="160">
        <v>1360</v>
      </c>
      <c r="C1364" s="171"/>
      <c r="D1364" s="172"/>
      <c r="E1364" s="173"/>
      <c r="F1364" s="174"/>
      <c r="G1364" s="148"/>
      <c r="H1364" s="372"/>
      <c r="I1364" s="264"/>
      <c r="J1364" s="270"/>
      <c r="K1364" s="264"/>
      <c r="L1364" s="264"/>
      <c r="M1364" s="158"/>
      <c r="N1364" s="348"/>
    </row>
    <row r="1365" spans="2:14" x14ac:dyDescent="0.15">
      <c r="B1365" s="160">
        <v>1361</v>
      </c>
      <c r="C1365" s="171"/>
      <c r="D1365" s="172"/>
      <c r="E1365" s="173"/>
      <c r="F1365" s="174"/>
      <c r="G1365" s="148"/>
      <c r="H1365" s="372"/>
      <c r="I1365" s="264"/>
      <c r="J1365" s="270"/>
      <c r="K1365" s="264"/>
      <c r="L1365" s="264"/>
      <c r="M1365" s="158"/>
      <c r="N1365" s="348"/>
    </row>
    <row r="1366" spans="2:14" x14ac:dyDescent="0.15">
      <c r="B1366" s="160">
        <v>1362</v>
      </c>
      <c r="C1366" s="171"/>
      <c r="D1366" s="172"/>
      <c r="E1366" s="173"/>
      <c r="F1366" s="174"/>
      <c r="G1366" s="148"/>
      <c r="H1366" s="372"/>
      <c r="I1366" s="264"/>
      <c r="J1366" s="270"/>
      <c r="K1366" s="264"/>
      <c r="L1366" s="264"/>
      <c r="M1366" s="158"/>
      <c r="N1366" s="348"/>
    </row>
    <row r="1367" spans="2:14" x14ac:dyDescent="0.15">
      <c r="B1367" s="160">
        <v>1363</v>
      </c>
      <c r="C1367" s="171"/>
      <c r="D1367" s="172"/>
      <c r="E1367" s="173"/>
      <c r="F1367" s="174"/>
      <c r="G1367" s="148"/>
      <c r="H1367" s="372"/>
      <c r="I1367" s="264"/>
      <c r="J1367" s="270"/>
      <c r="K1367" s="264"/>
      <c r="L1367" s="264"/>
      <c r="M1367" s="158"/>
      <c r="N1367" s="348"/>
    </row>
    <row r="1368" spans="2:14" x14ac:dyDescent="0.15">
      <c r="B1368" s="160">
        <v>1364</v>
      </c>
      <c r="C1368" s="171"/>
      <c r="D1368" s="172"/>
      <c r="E1368" s="173"/>
      <c r="F1368" s="174"/>
      <c r="G1368" s="148"/>
      <c r="H1368" s="372"/>
      <c r="I1368" s="264"/>
      <c r="J1368" s="270"/>
      <c r="K1368" s="264"/>
      <c r="L1368" s="264"/>
      <c r="M1368" s="158"/>
      <c r="N1368" s="348"/>
    </row>
    <row r="1369" spans="2:14" x14ac:dyDescent="0.15">
      <c r="B1369" s="160">
        <v>1365</v>
      </c>
      <c r="C1369" s="171"/>
      <c r="D1369" s="172"/>
      <c r="E1369" s="173"/>
      <c r="F1369" s="174"/>
      <c r="G1369" s="148"/>
      <c r="H1369" s="372"/>
      <c r="I1369" s="264"/>
      <c r="J1369" s="270"/>
      <c r="K1369" s="264"/>
      <c r="L1369" s="264"/>
      <c r="M1369" s="158"/>
      <c r="N1369" s="348"/>
    </row>
    <row r="1370" spans="2:14" x14ac:dyDescent="0.15">
      <c r="B1370" s="160">
        <v>1366</v>
      </c>
      <c r="C1370" s="171"/>
      <c r="D1370" s="172"/>
      <c r="E1370" s="173"/>
      <c r="F1370" s="174"/>
      <c r="G1370" s="148"/>
      <c r="H1370" s="372"/>
      <c r="I1370" s="264"/>
      <c r="J1370" s="270"/>
      <c r="K1370" s="264"/>
      <c r="L1370" s="264"/>
      <c r="M1370" s="158"/>
      <c r="N1370" s="348"/>
    </row>
    <row r="1371" spans="2:14" x14ac:dyDescent="0.15">
      <c r="B1371" s="160">
        <v>1367</v>
      </c>
      <c r="C1371" s="171"/>
      <c r="D1371" s="172"/>
      <c r="E1371" s="173"/>
      <c r="F1371" s="174"/>
      <c r="G1371" s="148"/>
      <c r="H1371" s="372"/>
      <c r="I1371" s="264"/>
      <c r="J1371" s="270"/>
      <c r="K1371" s="264"/>
      <c r="L1371" s="264"/>
      <c r="M1371" s="158"/>
      <c r="N1371" s="348"/>
    </row>
    <row r="1372" spans="2:14" x14ac:dyDescent="0.15">
      <c r="B1372" s="160">
        <v>1368</v>
      </c>
      <c r="C1372" s="171"/>
      <c r="D1372" s="172"/>
      <c r="E1372" s="173"/>
      <c r="F1372" s="174"/>
      <c r="G1372" s="148"/>
      <c r="H1372" s="372"/>
      <c r="I1372" s="264"/>
      <c r="J1372" s="270"/>
      <c r="K1372" s="264"/>
      <c r="L1372" s="264"/>
      <c r="M1372" s="158"/>
      <c r="N1372" s="348"/>
    </row>
    <row r="1373" spans="2:14" x14ac:dyDescent="0.15">
      <c r="B1373" s="160">
        <v>1369</v>
      </c>
      <c r="C1373" s="171"/>
      <c r="D1373" s="172"/>
      <c r="E1373" s="173"/>
      <c r="F1373" s="174"/>
      <c r="G1373" s="148"/>
      <c r="H1373" s="372"/>
      <c r="I1373" s="264"/>
      <c r="J1373" s="270"/>
      <c r="K1373" s="264"/>
      <c r="L1373" s="264"/>
      <c r="M1373" s="158"/>
      <c r="N1373" s="348"/>
    </row>
    <row r="1374" spans="2:14" x14ac:dyDescent="0.15">
      <c r="B1374" s="160">
        <v>1370</v>
      </c>
      <c r="C1374" s="171"/>
      <c r="D1374" s="172"/>
      <c r="E1374" s="173"/>
      <c r="F1374" s="174"/>
      <c r="G1374" s="148"/>
      <c r="H1374" s="372"/>
      <c r="I1374" s="264"/>
      <c r="J1374" s="270"/>
      <c r="K1374" s="264"/>
      <c r="L1374" s="264"/>
      <c r="M1374" s="158"/>
      <c r="N1374" s="348"/>
    </row>
    <row r="1375" spans="2:14" x14ac:dyDescent="0.15">
      <c r="B1375" s="160">
        <v>1371</v>
      </c>
      <c r="C1375" s="171"/>
      <c r="D1375" s="172"/>
      <c r="E1375" s="173"/>
      <c r="F1375" s="174"/>
      <c r="G1375" s="148"/>
      <c r="H1375" s="372"/>
      <c r="I1375" s="264"/>
      <c r="J1375" s="270"/>
      <c r="K1375" s="264"/>
      <c r="L1375" s="264"/>
      <c r="M1375" s="158"/>
      <c r="N1375" s="348"/>
    </row>
    <row r="1376" spans="2:14" x14ac:dyDescent="0.15">
      <c r="B1376" s="160">
        <v>1372</v>
      </c>
      <c r="C1376" s="171"/>
      <c r="D1376" s="172"/>
      <c r="E1376" s="173"/>
      <c r="F1376" s="174"/>
      <c r="G1376" s="148"/>
      <c r="H1376" s="372"/>
      <c r="I1376" s="264"/>
      <c r="J1376" s="270"/>
      <c r="K1376" s="264"/>
      <c r="L1376" s="264"/>
      <c r="M1376" s="158"/>
      <c r="N1376" s="348"/>
    </row>
    <row r="1377" spans="2:14" x14ac:dyDescent="0.15">
      <c r="B1377" s="160">
        <v>1373</v>
      </c>
      <c r="C1377" s="171"/>
      <c r="D1377" s="172"/>
      <c r="E1377" s="173"/>
      <c r="F1377" s="174"/>
      <c r="G1377" s="148"/>
      <c r="H1377" s="372"/>
      <c r="I1377" s="264"/>
      <c r="J1377" s="270"/>
      <c r="K1377" s="264"/>
      <c r="L1377" s="264"/>
      <c r="M1377" s="158"/>
      <c r="N1377" s="348"/>
    </row>
    <row r="1378" spans="2:14" x14ac:dyDescent="0.15">
      <c r="B1378" s="160">
        <v>1374</v>
      </c>
      <c r="C1378" s="171"/>
      <c r="D1378" s="172"/>
      <c r="E1378" s="173"/>
      <c r="F1378" s="174"/>
      <c r="G1378" s="148"/>
      <c r="H1378" s="372"/>
      <c r="I1378" s="264"/>
      <c r="J1378" s="270"/>
      <c r="K1378" s="264"/>
      <c r="L1378" s="264"/>
      <c r="M1378" s="158"/>
      <c r="N1378" s="348"/>
    </row>
    <row r="1379" spans="2:14" x14ac:dyDescent="0.15">
      <c r="B1379" s="160">
        <v>1375</v>
      </c>
      <c r="C1379" s="171"/>
      <c r="D1379" s="172"/>
      <c r="E1379" s="173"/>
      <c r="F1379" s="174"/>
      <c r="G1379" s="148"/>
      <c r="H1379" s="372"/>
      <c r="I1379" s="264"/>
      <c r="J1379" s="270"/>
      <c r="K1379" s="264"/>
      <c r="L1379" s="264"/>
      <c r="M1379" s="158"/>
      <c r="N1379" s="348"/>
    </row>
    <row r="1380" spans="2:14" x14ac:dyDescent="0.15">
      <c r="B1380" s="160">
        <v>1376</v>
      </c>
      <c r="C1380" s="171"/>
      <c r="D1380" s="172"/>
      <c r="E1380" s="173"/>
      <c r="F1380" s="174"/>
      <c r="G1380" s="148"/>
      <c r="H1380" s="372"/>
      <c r="I1380" s="264"/>
      <c r="J1380" s="270"/>
      <c r="K1380" s="264"/>
      <c r="L1380" s="264"/>
      <c r="M1380" s="158"/>
      <c r="N1380" s="348"/>
    </row>
    <row r="1381" spans="2:14" x14ac:dyDescent="0.15">
      <c r="B1381" s="160">
        <v>1377</v>
      </c>
      <c r="C1381" s="171"/>
      <c r="D1381" s="172"/>
      <c r="E1381" s="173"/>
      <c r="F1381" s="174"/>
      <c r="G1381" s="148"/>
      <c r="H1381" s="372"/>
      <c r="I1381" s="264"/>
      <c r="J1381" s="270"/>
      <c r="K1381" s="264"/>
      <c r="L1381" s="264"/>
      <c r="M1381" s="158"/>
      <c r="N1381" s="348"/>
    </row>
    <row r="1382" spans="2:14" x14ac:dyDescent="0.15">
      <c r="B1382" s="160">
        <v>1378</v>
      </c>
      <c r="C1382" s="171"/>
      <c r="D1382" s="172"/>
      <c r="E1382" s="173"/>
      <c r="F1382" s="174"/>
      <c r="G1382" s="148"/>
      <c r="H1382" s="372"/>
      <c r="I1382" s="264"/>
      <c r="J1382" s="270"/>
      <c r="K1382" s="264"/>
      <c r="L1382" s="264"/>
      <c r="M1382" s="158"/>
      <c r="N1382" s="348"/>
    </row>
    <row r="1383" spans="2:14" x14ac:dyDescent="0.15">
      <c r="B1383" s="160">
        <v>1379</v>
      </c>
      <c r="C1383" s="171"/>
      <c r="D1383" s="172"/>
      <c r="E1383" s="173"/>
      <c r="F1383" s="174"/>
      <c r="G1383" s="148"/>
      <c r="H1383" s="372"/>
      <c r="I1383" s="264"/>
      <c r="J1383" s="270"/>
      <c r="K1383" s="264"/>
      <c r="L1383" s="264"/>
      <c r="M1383" s="158"/>
      <c r="N1383" s="348"/>
    </row>
    <row r="1384" spans="2:14" x14ac:dyDescent="0.15">
      <c r="B1384" s="160">
        <v>1380</v>
      </c>
      <c r="C1384" s="171"/>
      <c r="D1384" s="172"/>
      <c r="E1384" s="173"/>
      <c r="F1384" s="174"/>
      <c r="G1384" s="148"/>
      <c r="H1384" s="372"/>
      <c r="I1384" s="264"/>
      <c r="J1384" s="270"/>
      <c r="K1384" s="264"/>
      <c r="L1384" s="264"/>
      <c r="M1384" s="158"/>
      <c r="N1384" s="348"/>
    </row>
    <row r="1385" spans="2:14" x14ac:dyDescent="0.15">
      <c r="B1385" s="160">
        <v>1381</v>
      </c>
      <c r="C1385" s="171"/>
      <c r="D1385" s="172"/>
      <c r="E1385" s="173"/>
      <c r="F1385" s="174"/>
      <c r="G1385" s="148"/>
      <c r="H1385" s="372"/>
      <c r="I1385" s="264"/>
      <c r="J1385" s="270"/>
      <c r="K1385" s="264"/>
      <c r="L1385" s="264"/>
      <c r="M1385" s="158"/>
      <c r="N1385" s="348"/>
    </row>
    <row r="1386" spans="2:14" x14ac:dyDescent="0.15">
      <c r="B1386" s="160">
        <v>1382</v>
      </c>
      <c r="C1386" s="171"/>
      <c r="D1386" s="172"/>
      <c r="E1386" s="173"/>
      <c r="F1386" s="174"/>
      <c r="G1386" s="148"/>
      <c r="H1386" s="372"/>
      <c r="I1386" s="264"/>
      <c r="J1386" s="270"/>
      <c r="K1386" s="264"/>
      <c r="L1386" s="264"/>
      <c r="M1386" s="158"/>
      <c r="N1386" s="348"/>
    </row>
    <row r="1387" spans="2:14" x14ac:dyDescent="0.15">
      <c r="B1387" s="160">
        <v>1383</v>
      </c>
      <c r="C1387" s="171"/>
      <c r="D1387" s="172"/>
      <c r="E1387" s="173"/>
      <c r="F1387" s="174"/>
      <c r="G1387" s="148"/>
      <c r="H1387" s="372"/>
      <c r="I1387" s="264"/>
      <c r="J1387" s="270"/>
      <c r="K1387" s="264"/>
      <c r="L1387" s="264"/>
      <c r="M1387" s="158"/>
      <c r="N1387" s="348"/>
    </row>
    <row r="1388" spans="2:14" x14ac:dyDescent="0.15">
      <c r="B1388" s="160">
        <v>1384</v>
      </c>
      <c r="C1388" s="171"/>
      <c r="D1388" s="172"/>
      <c r="E1388" s="173"/>
      <c r="F1388" s="174"/>
      <c r="G1388" s="148"/>
      <c r="H1388" s="372"/>
      <c r="I1388" s="264"/>
      <c r="J1388" s="270"/>
      <c r="K1388" s="264"/>
      <c r="L1388" s="264"/>
      <c r="M1388" s="158"/>
      <c r="N1388" s="348"/>
    </row>
    <row r="1389" spans="2:14" x14ac:dyDescent="0.15">
      <c r="B1389" s="160">
        <v>1385</v>
      </c>
      <c r="C1389" s="171"/>
      <c r="D1389" s="172"/>
      <c r="E1389" s="173"/>
      <c r="F1389" s="174"/>
      <c r="G1389" s="148"/>
      <c r="H1389" s="372"/>
      <c r="I1389" s="264"/>
      <c r="J1389" s="270"/>
      <c r="K1389" s="264"/>
      <c r="L1389" s="264"/>
      <c r="M1389" s="158"/>
      <c r="N1389" s="348"/>
    </row>
    <row r="1390" spans="2:14" x14ac:dyDescent="0.15">
      <c r="B1390" s="160">
        <v>1386</v>
      </c>
      <c r="C1390" s="171"/>
      <c r="D1390" s="172"/>
      <c r="E1390" s="173"/>
      <c r="F1390" s="174"/>
      <c r="G1390" s="148"/>
      <c r="H1390" s="372"/>
      <c r="I1390" s="264"/>
      <c r="J1390" s="270"/>
      <c r="K1390" s="264"/>
      <c r="L1390" s="264"/>
      <c r="M1390" s="158"/>
      <c r="N1390" s="348"/>
    </row>
    <row r="1391" spans="2:14" x14ac:dyDescent="0.15">
      <c r="B1391" s="160">
        <v>1387</v>
      </c>
      <c r="C1391" s="171"/>
      <c r="D1391" s="172"/>
      <c r="E1391" s="173"/>
      <c r="F1391" s="174"/>
      <c r="G1391" s="148"/>
      <c r="H1391" s="372"/>
      <c r="I1391" s="264"/>
      <c r="J1391" s="270"/>
      <c r="K1391" s="264"/>
      <c r="L1391" s="264"/>
      <c r="M1391" s="158"/>
      <c r="N1391" s="348"/>
    </row>
    <row r="1392" spans="2:14" x14ac:dyDescent="0.15">
      <c r="B1392" s="160">
        <v>1388</v>
      </c>
      <c r="C1392" s="171"/>
      <c r="D1392" s="172"/>
      <c r="E1392" s="173"/>
      <c r="F1392" s="174"/>
      <c r="G1392" s="148"/>
      <c r="H1392" s="372"/>
      <c r="I1392" s="264"/>
      <c r="J1392" s="270"/>
      <c r="K1392" s="264"/>
      <c r="L1392" s="264"/>
      <c r="M1392" s="158"/>
      <c r="N1392" s="348"/>
    </row>
    <row r="1393" spans="2:14" x14ac:dyDescent="0.15">
      <c r="B1393" s="160">
        <v>1389</v>
      </c>
      <c r="C1393" s="171"/>
      <c r="D1393" s="172"/>
      <c r="E1393" s="173"/>
      <c r="F1393" s="174"/>
      <c r="G1393" s="148"/>
      <c r="H1393" s="372"/>
      <c r="I1393" s="264"/>
      <c r="J1393" s="270"/>
      <c r="K1393" s="264"/>
      <c r="L1393" s="264"/>
      <c r="M1393" s="158"/>
      <c r="N1393" s="348"/>
    </row>
    <row r="1394" spans="2:14" x14ac:dyDescent="0.15">
      <c r="B1394" s="160">
        <v>1390</v>
      </c>
      <c r="C1394" s="171"/>
      <c r="D1394" s="172"/>
      <c r="E1394" s="173"/>
      <c r="F1394" s="174"/>
      <c r="G1394" s="148"/>
      <c r="H1394" s="372"/>
      <c r="I1394" s="264"/>
      <c r="J1394" s="270"/>
      <c r="K1394" s="264"/>
      <c r="L1394" s="264"/>
      <c r="M1394" s="158"/>
      <c r="N1394" s="348"/>
    </row>
    <row r="1395" spans="2:14" x14ac:dyDescent="0.15">
      <c r="B1395" s="160">
        <v>1391</v>
      </c>
      <c r="C1395" s="171"/>
      <c r="D1395" s="172"/>
      <c r="E1395" s="173"/>
      <c r="F1395" s="174"/>
      <c r="G1395" s="148"/>
      <c r="H1395" s="372"/>
      <c r="I1395" s="264"/>
      <c r="J1395" s="270"/>
      <c r="K1395" s="264"/>
      <c r="L1395" s="264"/>
      <c r="M1395" s="158"/>
      <c r="N1395" s="348"/>
    </row>
    <row r="1396" spans="2:14" x14ac:dyDescent="0.15">
      <c r="B1396" s="160">
        <v>1392</v>
      </c>
      <c r="C1396" s="171"/>
      <c r="D1396" s="172"/>
      <c r="E1396" s="173"/>
      <c r="F1396" s="174"/>
      <c r="G1396" s="148"/>
      <c r="H1396" s="372"/>
      <c r="I1396" s="264"/>
      <c r="J1396" s="270"/>
      <c r="K1396" s="264"/>
      <c r="L1396" s="264"/>
      <c r="M1396" s="158"/>
      <c r="N1396" s="348"/>
    </row>
    <row r="1397" spans="2:14" x14ac:dyDescent="0.15">
      <c r="B1397" s="160">
        <v>1393</v>
      </c>
      <c r="C1397" s="171"/>
      <c r="D1397" s="172"/>
      <c r="E1397" s="173"/>
      <c r="F1397" s="174"/>
      <c r="G1397" s="148"/>
      <c r="H1397" s="372"/>
      <c r="I1397" s="264"/>
      <c r="J1397" s="270"/>
      <c r="K1397" s="264"/>
      <c r="L1397" s="264"/>
      <c r="M1397" s="158"/>
      <c r="N1397" s="348"/>
    </row>
    <row r="1398" spans="2:14" x14ac:dyDescent="0.15">
      <c r="B1398" s="160">
        <v>1394</v>
      </c>
      <c r="C1398" s="171"/>
      <c r="D1398" s="172"/>
      <c r="E1398" s="173"/>
      <c r="F1398" s="174"/>
      <c r="G1398" s="148"/>
      <c r="H1398" s="372"/>
      <c r="I1398" s="264"/>
      <c r="J1398" s="270"/>
      <c r="K1398" s="264"/>
      <c r="L1398" s="264"/>
      <c r="M1398" s="158"/>
      <c r="N1398" s="348"/>
    </row>
    <row r="1399" spans="2:14" x14ac:dyDescent="0.15">
      <c r="B1399" s="160">
        <v>1395</v>
      </c>
      <c r="C1399" s="171"/>
      <c r="D1399" s="172"/>
      <c r="E1399" s="173"/>
      <c r="F1399" s="174"/>
      <c r="G1399" s="148"/>
      <c r="H1399" s="372"/>
      <c r="I1399" s="264"/>
      <c r="J1399" s="270"/>
      <c r="K1399" s="264"/>
      <c r="L1399" s="264"/>
      <c r="M1399" s="158"/>
      <c r="N1399" s="348"/>
    </row>
    <row r="1400" spans="2:14" x14ac:dyDescent="0.15">
      <c r="B1400" s="160">
        <v>1396</v>
      </c>
      <c r="C1400" s="171"/>
      <c r="D1400" s="172"/>
      <c r="E1400" s="173"/>
      <c r="F1400" s="174"/>
      <c r="G1400" s="148"/>
      <c r="H1400" s="372"/>
      <c r="I1400" s="264"/>
      <c r="J1400" s="270"/>
      <c r="K1400" s="264"/>
      <c r="L1400" s="264"/>
      <c r="M1400" s="158"/>
      <c r="N1400" s="348"/>
    </row>
    <row r="1401" spans="2:14" x14ac:dyDescent="0.15">
      <c r="B1401" s="160">
        <v>1397</v>
      </c>
      <c r="C1401" s="171"/>
      <c r="D1401" s="172"/>
      <c r="E1401" s="173"/>
      <c r="F1401" s="174"/>
      <c r="G1401" s="148"/>
      <c r="H1401" s="372"/>
      <c r="I1401" s="264"/>
      <c r="J1401" s="270"/>
      <c r="K1401" s="264"/>
      <c r="L1401" s="264"/>
      <c r="M1401" s="158"/>
      <c r="N1401" s="348"/>
    </row>
    <row r="1402" spans="2:14" x14ac:dyDescent="0.15">
      <c r="B1402" s="160">
        <v>1398</v>
      </c>
      <c r="C1402" s="171"/>
      <c r="D1402" s="172"/>
      <c r="E1402" s="173"/>
      <c r="F1402" s="174"/>
      <c r="G1402" s="148"/>
      <c r="H1402" s="372"/>
      <c r="I1402" s="264"/>
      <c r="J1402" s="270"/>
      <c r="K1402" s="264"/>
      <c r="L1402" s="264"/>
      <c r="M1402" s="158"/>
      <c r="N1402" s="348"/>
    </row>
    <row r="1403" spans="2:14" x14ac:dyDescent="0.15">
      <c r="B1403" s="160">
        <v>1399</v>
      </c>
      <c r="C1403" s="171"/>
      <c r="D1403" s="172"/>
      <c r="E1403" s="173"/>
      <c r="F1403" s="174"/>
      <c r="G1403" s="148"/>
      <c r="H1403" s="372"/>
      <c r="I1403" s="264"/>
      <c r="J1403" s="270"/>
      <c r="K1403" s="264"/>
      <c r="L1403" s="264"/>
      <c r="M1403" s="158"/>
      <c r="N1403" s="348"/>
    </row>
    <row r="1404" spans="2:14" x14ac:dyDescent="0.15">
      <c r="B1404" s="160">
        <v>1400</v>
      </c>
      <c r="C1404" s="171"/>
      <c r="D1404" s="172"/>
      <c r="E1404" s="173"/>
      <c r="F1404" s="174"/>
      <c r="G1404" s="148"/>
      <c r="H1404" s="372"/>
      <c r="I1404" s="264"/>
      <c r="J1404" s="270"/>
      <c r="K1404" s="264"/>
      <c r="L1404" s="264"/>
      <c r="M1404" s="158"/>
      <c r="N1404" s="348"/>
    </row>
    <row r="1405" spans="2:14" x14ac:dyDescent="0.15">
      <c r="B1405" s="160">
        <v>1401</v>
      </c>
      <c r="C1405" s="171"/>
      <c r="D1405" s="172"/>
      <c r="E1405" s="173"/>
      <c r="F1405" s="174"/>
      <c r="G1405" s="148"/>
      <c r="H1405" s="372"/>
      <c r="I1405" s="264"/>
      <c r="J1405" s="270"/>
      <c r="K1405" s="264"/>
      <c r="L1405" s="264"/>
      <c r="M1405" s="158"/>
      <c r="N1405" s="348"/>
    </row>
    <row r="1406" spans="2:14" x14ac:dyDescent="0.15">
      <c r="B1406" s="160">
        <v>1402</v>
      </c>
      <c r="C1406" s="171"/>
      <c r="D1406" s="172"/>
      <c r="E1406" s="173"/>
      <c r="F1406" s="174"/>
      <c r="G1406" s="148"/>
      <c r="H1406" s="372"/>
      <c r="I1406" s="264"/>
      <c r="J1406" s="270"/>
      <c r="K1406" s="264"/>
      <c r="L1406" s="264"/>
      <c r="M1406" s="158"/>
      <c r="N1406" s="348"/>
    </row>
    <row r="1407" spans="2:14" x14ac:dyDescent="0.15">
      <c r="B1407" s="160">
        <v>1403</v>
      </c>
      <c r="C1407" s="171"/>
      <c r="D1407" s="172"/>
      <c r="E1407" s="173"/>
      <c r="F1407" s="174"/>
      <c r="G1407" s="148"/>
      <c r="H1407" s="372"/>
      <c r="I1407" s="264"/>
      <c r="J1407" s="270"/>
      <c r="K1407" s="264"/>
      <c r="L1407" s="264"/>
      <c r="M1407" s="158"/>
      <c r="N1407" s="348"/>
    </row>
    <row r="1408" spans="2:14" x14ac:dyDescent="0.15">
      <c r="B1408" s="160">
        <v>1404</v>
      </c>
      <c r="C1408" s="171"/>
      <c r="D1408" s="172"/>
      <c r="E1408" s="173"/>
      <c r="F1408" s="174"/>
      <c r="G1408" s="148"/>
      <c r="H1408" s="372"/>
      <c r="I1408" s="264"/>
      <c r="J1408" s="270"/>
      <c r="K1408" s="264"/>
      <c r="L1408" s="264"/>
      <c r="M1408" s="158"/>
      <c r="N1408" s="348"/>
    </row>
    <row r="1409" spans="2:14" x14ac:dyDescent="0.15">
      <c r="B1409" s="160">
        <v>1405</v>
      </c>
      <c r="C1409" s="171"/>
      <c r="D1409" s="172"/>
      <c r="E1409" s="173"/>
      <c r="F1409" s="174"/>
      <c r="G1409" s="148"/>
      <c r="H1409" s="372"/>
      <c r="I1409" s="264"/>
      <c r="J1409" s="270"/>
      <c r="K1409" s="264"/>
      <c r="L1409" s="264"/>
      <c r="M1409" s="158"/>
      <c r="N1409" s="348"/>
    </row>
    <row r="1410" spans="2:14" x14ac:dyDescent="0.15">
      <c r="B1410" s="160">
        <v>1406</v>
      </c>
      <c r="C1410" s="171"/>
      <c r="D1410" s="172"/>
      <c r="E1410" s="173"/>
      <c r="F1410" s="174"/>
      <c r="G1410" s="148"/>
      <c r="H1410" s="372"/>
      <c r="I1410" s="264"/>
      <c r="J1410" s="270"/>
      <c r="K1410" s="264"/>
      <c r="L1410" s="264"/>
      <c r="M1410" s="158"/>
      <c r="N1410" s="348"/>
    </row>
    <row r="1411" spans="2:14" x14ac:dyDescent="0.15">
      <c r="B1411" s="160">
        <v>1407</v>
      </c>
      <c r="C1411" s="171"/>
      <c r="D1411" s="172"/>
      <c r="E1411" s="173"/>
      <c r="F1411" s="174"/>
      <c r="G1411" s="148"/>
      <c r="H1411" s="372"/>
      <c r="I1411" s="264"/>
      <c r="J1411" s="270"/>
      <c r="K1411" s="264"/>
      <c r="L1411" s="264"/>
      <c r="M1411" s="158"/>
      <c r="N1411" s="348"/>
    </row>
    <row r="1412" spans="2:14" x14ac:dyDescent="0.15">
      <c r="B1412" s="160">
        <v>1408</v>
      </c>
      <c r="C1412" s="171"/>
      <c r="D1412" s="172"/>
      <c r="E1412" s="173"/>
      <c r="F1412" s="174"/>
      <c r="G1412" s="148"/>
      <c r="H1412" s="372"/>
      <c r="I1412" s="264"/>
      <c r="J1412" s="270"/>
      <c r="K1412" s="264"/>
      <c r="L1412" s="264"/>
      <c r="M1412" s="158"/>
      <c r="N1412" s="348"/>
    </row>
    <row r="1413" spans="2:14" x14ac:dyDescent="0.15">
      <c r="B1413" s="160">
        <v>1409</v>
      </c>
      <c r="C1413" s="171"/>
      <c r="D1413" s="172"/>
      <c r="E1413" s="173"/>
      <c r="F1413" s="174"/>
      <c r="G1413" s="148"/>
      <c r="H1413" s="372"/>
      <c r="I1413" s="264"/>
      <c r="J1413" s="270"/>
      <c r="K1413" s="264"/>
      <c r="L1413" s="264"/>
      <c r="M1413" s="158"/>
      <c r="N1413" s="348"/>
    </row>
    <row r="1414" spans="2:14" x14ac:dyDescent="0.15">
      <c r="B1414" s="160">
        <v>1410</v>
      </c>
      <c r="C1414" s="171"/>
      <c r="D1414" s="172"/>
      <c r="E1414" s="173"/>
      <c r="F1414" s="174"/>
      <c r="G1414" s="148"/>
      <c r="H1414" s="372"/>
      <c r="I1414" s="264"/>
      <c r="J1414" s="270"/>
      <c r="K1414" s="264"/>
      <c r="L1414" s="264"/>
      <c r="M1414" s="158"/>
      <c r="N1414" s="348"/>
    </row>
    <row r="1415" spans="2:14" x14ac:dyDescent="0.15">
      <c r="B1415" s="160">
        <v>1411</v>
      </c>
      <c r="C1415" s="171"/>
      <c r="D1415" s="172"/>
      <c r="E1415" s="173"/>
      <c r="F1415" s="174"/>
      <c r="G1415" s="148"/>
      <c r="H1415" s="372"/>
      <c r="I1415" s="264"/>
      <c r="J1415" s="270"/>
      <c r="K1415" s="264"/>
      <c r="L1415" s="264"/>
      <c r="M1415" s="158"/>
      <c r="N1415" s="348"/>
    </row>
    <row r="1416" spans="2:14" x14ac:dyDescent="0.15">
      <c r="B1416" s="160">
        <v>1412</v>
      </c>
      <c r="C1416" s="171"/>
      <c r="D1416" s="172"/>
      <c r="E1416" s="173"/>
      <c r="F1416" s="174"/>
      <c r="G1416" s="148"/>
      <c r="H1416" s="372"/>
      <c r="I1416" s="264"/>
      <c r="J1416" s="270"/>
      <c r="K1416" s="264"/>
      <c r="L1416" s="264"/>
      <c r="M1416" s="158"/>
      <c r="N1416" s="348"/>
    </row>
    <row r="1417" spans="2:14" x14ac:dyDescent="0.15">
      <c r="B1417" s="160">
        <v>1413</v>
      </c>
      <c r="C1417" s="171"/>
      <c r="D1417" s="172"/>
      <c r="E1417" s="173"/>
      <c r="F1417" s="174"/>
      <c r="G1417" s="148"/>
      <c r="H1417" s="372"/>
      <c r="I1417" s="264"/>
      <c r="J1417" s="270"/>
      <c r="K1417" s="264"/>
      <c r="L1417" s="264"/>
      <c r="M1417" s="158"/>
      <c r="N1417" s="348"/>
    </row>
    <row r="1418" spans="2:14" x14ac:dyDescent="0.15">
      <c r="B1418" s="160">
        <v>1414</v>
      </c>
      <c r="C1418" s="171"/>
      <c r="D1418" s="172"/>
      <c r="E1418" s="173"/>
      <c r="F1418" s="174"/>
      <c r="G1418" s="148"/>
      <c r="H1418" s="372"/>
      <c r="I1418" s="264"/>
      <c r="J1418" s="270"/>
      <c r="K1418" s="264"/>
      <c r="L1418" s="264"/>
      <c r="M1418" s="158"/>
      <c r="N1418" s="348"/>
    </row>
    <row r="1419" spans="2:14" x14ac:dyDescent="0.15">
      <c r="B1419" s="160">
        <v>1415</v>
      </c>
      <c r="C1419" s="171"/>
      <c r="D1419" s="172"/>
      <c r="E1419" s="173"/>
      <c r="F1419" s="174"/>
      <c r="G1419" s="148"/>
      <c r="H1419" s="372"/>
      <c r="I1419" s="264"/>
      <c r="J1419" s="270"/>
      <c r="K1419" s="264"/>
      <c r="L1419" s="264"/>
      <c r="M1419" s="158"/>
      <c r="N1419" s="348"/>
    </row>
    <row r="1420" spans="2:14" x14ac:dyDescent="0.15">
      <c r="B1420" s="160">
        <v>1416</v>
      </c>
      <c r="C1420" s="171"/>
      <c r="D1420" s="172"/>
      <c r="E1420" s="173"/>
      <c r="F1420" s="174"/>
      <c r="G1420" s="148"/>
      <c r="H1420" s="372"/>
      <c r="I1420" s="264"/>
      <c r="J1420" s="270"/>
      <c r="K1420" s="264"/>
      <c r="L1420" s="264"/>
      <c r="M1420" s="158"/>
      <c r="N1420" s="348"/>
    </row>
    <row r="1421" spans="2:14" x14ac:dyDescent="0.15">
      <c r="B1421" s="160">
        <v>1417</v>
      </c>
      <c r="C1421" s="171"/>
      <c r="D1421" s="172"/>
      <c r="E1421" s="173"/>
      <c r="F1421" s="174"/>
      <c r="G1421" s="148"/>
      <c r="H1421" s="372"/>
      <c r="I1421" s="264"/>
      <c r="J1421" s="270"/>
      <c r="K1421" s="264"/>
      <c r="L1421" s="264"/>
      <c r="M1421" s="158"/>
      <c r="N1421" s="348"/>
    </row>
    <row r="1422" spans="2:14" x14ac:dyDescent="0.15">
      <c r="B1422" s="160">
        <v>1418</v>
      </c>
      <c r="C1422" s="171"/>
      <c r="D1422" s="172"/>
      <c r="E1422" s="173"/>
      <c r="F1422" s="174"/>
      <c r="G1422" s="148"/>
      <c r="H1422" s="372"/>
      <c r="I1422" s="264"/>
      <c r="J1422" s="270"/>
      <c r="K1422" s="264"/>
      <c r="L1422" s="264"/>
      <c r="M1422" s="158"/>
      <c r="N1422" s="348"/>
    </row>
    <row r="1423" spans="2:14" x14ac:dyDescent="0.15">
      <c r="B1423" s="160">
        <v>1419</v>
      </c>
      <c r="C1423" s="171"/>
      <c r="D1423" s="172"/>
      <c r="E1423" s="173"/>
      <c r="F1423" s="174"/>
      <c r="G1423" s="148"/>
      <c r="H1423" s="372"/>
      <c r="I1423" s="264"/>
      <c r="J1423" s="270"/>
      <c r="K1423" s="264"/>
      <c r="L1423" s="264"/>
      <c r="M1423" s="158"/>
      <c r="N1423" s="348"/>
    </row>
    <row r="1424" spans="2:14" x14ac:dyDescent="0.15">
      <c r="B1424" s="160">
        <v>1420</v>
      </c>
      <c r="C1424" s="171"/>
      <c r="D1424" s="172"/>
      <c r="E1424" s="173"/>
      <c r="F1424" s="174"/>
      <c r="G1424" s="148"/>
      <c r="H1424" s="372"/>
      <c r="I1424" s="264"/>
      <c r="J1424" s="270"/>
      <c r="K1424" s="264"/>
      <c r="L1424" s="264"/>
      <c r="M1424" s="158"/>
      <c r="N1424" s="348"/>
    </row>
    <row r="1425" spans="2:14" x14ac:dyDescent="0.15">
      <c r="B1425" s="160">
        <v>1421</v>
      </c>
      <c r="C1425" s="171"/>
      <c r="D1425" s="172"/>
      <c r="E1425" s="173"/>
      <c r="F1425" s="174"/>
      <c r="G1425" s="148"/>
      <c r="H1425" s="372"/>
      <c r="I1425" s="264"/>
      <c r="J1425" s="270"/>
      <c r="K1425" s="264"/>
      <c r="L1425" s="264"/>
      <c r="M1425" s="158"/>
      <c r="N1425" s="348"/>
    </row>
    <row r="1426" spans="2:14" x14ac:dyDescent="0.15">
      <c r="B1426" s="160">
        <v>1422</v>
      </c>
      <c r="C1426" s="171"/>
      <c r="D1426" s="172"/>
      <c r="E1426" s="173"/>
      <c r="F1426" s="174"/>
      <c r="G1426" s="148"/>
      <c r="H1426" s="372"/>
      <c r="I1426" s="264"/>
      <c r="J1426" s="270"/>
      <c r="K1426" s="264"/>
      <c r="L1426" s="264"/>
      <c r="M1426" s="158"/>
      <c r="N1426" s="348"/>
    </row>
    <row r="1427" spans="2:14" x14ac:dyDescent="0.15">
      <c r="B1427" s="160">
        <v>1423</v>
      </c>
      <c r="C1427" s="171"/>
      <c r="D1427" s="172"/>
      <c r="E1427" s="173"/>
      <c r="F1427" s="174"/>
      <c r="G1427" s="148"/>
      <c r="H1427" s="372"/>
      <c r="I1427" s="264"/>
      <c r="J1427" s="270"/>
      <c r="K1427" s="264"/>
      <c r="L1427" s="264"/>
      <c r="M1427" s="158"/>
      <c r="N1427" s="348"/>
    </row>
    <row r="1428" spans="2:14" x14ac:dyDescent="0.15">
      <c r="B1428" s="160">
        <v>1424</v>
      </c>
      <c r="C1428" s="171"/>
      <c r="D1428" s="172"/>
      <c r="E1428" s="173"/>
      <c r="F1428" s="174"/>
      <c r="G1428" s="148"/>
      <c r="H1428" s="372"/>
      <c r="I1428" s="264"/>
      <c r="J1428" s="270"/>
      <c r="K1428" s="264"/>
      <c r="L1428" s="264"/>
      <c r="M1428" s="158"/>
      <c r="N1428" s="348"/>
    </row>
    <row r="1429" spans="2:14" x14ac:dyDescent="0.15">
      <c r="B1429" s="160">
        <v>1425</v>
      </c>
      <c r="C1429" s="171"/>
      <c r="D1429" s="172"/>
      <c r="E1429" s="173"/>
      <c r="F1429" s="174"/>
      <c r="G1429" s="148"/>
      <c r="H1429" s="372"/>
      <c r="I1429" s="264"/>
      <c r="J1429" s="270"/>
      <c r="K1429" s="264"/>
      <c r="L1429" s="264"/>
      <c r="M1429" s="158"/>
      <c r="N1429" s="348"/>
    </row>
    <row r="1430" spans="2:14" x14ac:dyDescent="0.15">
      <c r="B1430" s="160">
        <v>1426</v>
      </c>
      <c r="C1430" s="171"/>
      <c r="D1430" s="172"/>
      <c r="E1430" s="173"/>
      <c r="F1430" s="174"/>
      <c r="G1430" s="148"/>
      <c r="H1430" s="372"/>
      <c r="I1430" s="264"/>
      <c r="J1430" s="270"/>
      <c r="K1430" s="264"/>
      <c r="L1430" s="264"/>
      <c r="M1430" s="158"/>
      <c r="N1430" s="348"/>
    </row>
    <row r="1431" spans="2:14" x14ac:dyDescent="0.15">
      <c r="B1431" s="160">
        <v>1427</v>
      </c>
      <c r="C1431" s="171"/>
      <c r="D1431" s="172"/>
      <c r="E1431" s="173"/>
      <c r="F1431" s="174"/>
      <c r="G1431" s="148"/>
      <c r="H1431" s="372"/>
      <c r="I1431" s="264"/>
      <c r="J1431" s="270"/>
      <c r="K1431" s="264"/>
      <c r="L1431" s="264"/>
      <c r="M1431" s="158"/>
      <c r="N1431" s="348"/>
    </row>
    <row r="1432" spans="2:14" x14ac:dyDescent="0.15">
      <c r="B1432" s="160">
        <v>1428</v>
      </c>
      <c r="C1432" s="171"/>
      <c r="D1432" s="172"/>
      <c r="E1432" s="173"/>
      <c r="F1432" s="174"/>
      <c r="G1432" s="148"/>
      <c r="H1432" s="372"/>
      <c r="I1432" s="264"/>
      <c r="J1432" s="270"/>
      <c r="K1432" s="264"/>
      <c r="L1432" s="264"/>
      <c r="M1432" s="158"/>
      <c r="N1432" s="348"/>
    </row>
    <row r="1433" spans="2:14" x14ac:dyDescent="0.15">
      <c r="B1433" s="160">
        <v>1429</v>
      </c>
      <c r="C1433" s="171"/>
      <c r="D1433" s="172"/>
      <c r="E1433" s="173"/>
      <c r="F1433" s="174"/>
      <c r="G1433" s="148"/>
      <c r="H1433" s="372"/>
      <c r="I1433" s="264"/>
      <c r="J1433" s="270"/>
      <c r="K1433" s="264"/>
      <c r="L1433" s="264"/>
      <c r="M1433" s="158"/>
      <c r="N1433" s="348"/>
    </row>
    <row r="1434" spans="2:14" x14ac:dyDescent="0.15">
      <c r="B1434" s="160">
        <v>1430</v>
      </c>
      <c r="C1434" s="171"/>
      <c r="D1434" s="172"/>
      <c r="E1434" s="173"/>
      <c r="F1434" s="174"/>
      <c r="G1434" s="148"/>
      <c r="H1434" s="372"/>
      <c r="I1434" s="264"/>
      <c r="J1434" s="270"/>
      <c r="K1434" s="264"/>
      <c r="L1434" s="264"/>
      <c r="M1434" s="158"/>
      <c r="N1434" s="348"/>
    </row>
    <row r="1435" spans="2:14" x14ac:dyDescent="0.15">
      <c r="B1435" s="160">
        <v>1431</v>
      </c>
      <c r="C1435" s="171"/>
      <c r="D1435" s="172"/>
      <c r="E1435" s="173"/>
      <c r="F1435" s="174"/>
      <c r="G1435" s="148"/>
      <c r="H1435" s="372"/>
      <c r="I1435" s="264"/>
      <c r="J1435" s="270"/>
      <c r="K1435" s="264"/>
      <c r="L1435" s="264"/>
      <c r="M1435" s="158"/>
      <c r="N1435" s="348"/>
    </row>
    <row r="1436" spans="2:14" x14ac:dyDescent="0.15">
      <c r="B1436" s="160">
        <v>1432</v>
      </c>
      <c r="C1436" s="171"/>
      <c r="D1436" s="172"/>
      <c r="E1436" s="173"/>
      <c r="F1436" s="174"/>
      <c r="G1436" s="148"/>
      <c r="H1436" s="372"/>
      <c r="I1436" s="264"/>
      <c r="J1436" s="270"/>
      <c r="K1436" s="264"/>
      <c r="L1436" s="264"/>
      <c r="M1436" s="158"/>
      <c r="N1436" s="348"/>
    </row>
    <row r="1437" spans="2:14" x14ac:dyDescent="0.15">
      <c r="B1437" s="160">
        <v>1433</v>
      </c>
      <c r="C1437" s="171"/>
      <c r="D1437" s="172"/>
      <c r="E1437" s="173"/>
      <c r="F1437" s="174"/>
      <c r="G1437" s="148"/>
      <c r="H1437" s="372"/>
      <c r="I1437" s="264"/>
      <c r="J1437" s="270"/>
      <c r="K1437" s="264"/>
      <c r="L1437" s="264"/>
      <c r="M1437" s="158"/>
      <c r="N1437" s="348"/>
    </row>
    <row r="1438" spans="2:14" x14ac:dyDescent="0.15">
      <c r="B1438" s="160">
        <v>1434</v>
      </c>
      <c r="C1438" s="171"/>
      <c r="D1438" s="172"/>
      <c r="E1438" s="173"/>
      <c r="F1438" s="174"/>
      <c r="G1438" s="148"/>
      <c r="H1438" s="372"/>
      <c r="I1438" s="264"/>
      <c r="J1438" s="270"/>
      <c r="K1438" s="264"/>
      <c r="L1438" s="264"/>
      <c r="M1438" s="158"/>
      <c r="N1438" s="348"/>
    </row>
    <row r="1439" spans="2:14" x14ac:dyDescent="0.15">
      <c r="B1439" s="160">
        <v>1435</v>
      </c>
      <c r="C1439" s="171"/>
      <c r="D1439" s="172"/>
      <c r="E1439" s="173"/>
      <c r="F1439" s="174"/>
      <c r="G1439" s="148"/>
      <c r="H1439" s="372"/>
      <c r="I1439" s="264"/>
      <c r="J1439" s="270"/>
      <c r="K1439" s="264"/>
      <c r="L1439" s="264"/>
      <c r="M1439" s="158"/>
      <c r="N1439" s="348"/>
    </row>
    <row r="1440" spans="2:14" x14ac:dyDescent="0.15">
      <c r="B1440" s="160">
        <v>1436</v>
      </c>
      <c r="C1440" s="171"/>
      <c r="D1440" s="172"/>
      <c r="E1440" s="173"/>
      <c r="F1440" s="174"/>
      <c r="G1440" s="148"/>
      <c r="H1440" s="372"/>
      <c r="I1440" s="264"/>
      <c r="J1440" s="270"/>
      <c r="K1440" s="264"/>
      <c r="L1440" s="264"/>
      <c r="M1440" s="158"/>
      <c r="N1440" s="348"/>
    </row>
    <row r="1441" spans="2:14" x14ac:dyDescent="0.15">
      <c r="B1441" s="160">
        <v>1437</v>
      </c>
      <c r="C1441" s="171"/>
      <c r="D1441" s="172"/>
      <c r="E1441" s="173"/>
      <c r="F1441" s="174"/>
      <c r="G1441" s="148"/>
      <c r="H1441" s="372"/>
      <c r="I1441" s="264"/>
      <c r="J1441" s="270"/>
      <c r="K1441" s="264"/>
      <c r="L1441" s="264"/>
      <c r="M1441" s="158"/>
      <c r="N1441" s="348"/>
    </row>
    <row r="1442" spans="2:14" x14ac:dyDescent="0.15">
      <c r="B1442" s="160">
        <v>1438</v>
      </c>
      <c r="C1442" s="171"/>
      <c r="D1442" s="172"/>
      <c r="E1442" s="173"/>
      <c r="F1442" s="174"/>
      <c r="G1442" s="148"/>
      <c r="H1442" s="372"/>
      <c r="I1442" s="264"/>
      <c r="J1442" s="270"/>
      <c r="K1442" s="264"/>
      <c r="L1442" s="264"/>
      <c r="M1442" s="158"/>
      <c r="N1442" s="348"/>
    </row>
    <row r="1443" spans="2:14" x14ac:dyDescent="0.15">
      <c r="B1443" s="160">
        <v>1439</v>
      </c>
      <c r="C1443" s="171"/>
      <c r="D1443" s="172"/>
      <c r="E1443" s="173"/>
      <c r="F1443" s="174"/>
      <c r="G1443" s="148"/>
      <c r="H1443" s="372"/>
      <c r="I1443" s="264"/>
      <c r="J1443" s="270"/>
      <c r="K1443" s="264"/>
      <c r="L1443" s="264"/>
      <c r="M1443" s="158"/>
      <c r="N1443" s="348"/>
    </row>
    <row r="1444" spans="2:14" x14ac:dyDescent="0.15">
      <c r="B1444" s="160">
        <v>1440</v>
      </c>
      <c r="C1444" s="171"/>
      <c r="D1444" s="172"/>
      <c r="E1444" s="173"/>
      <c r="F1444" s="174"/>
      <c r="G1444" s="148"/>
      <c r="H1444" s="372"/>
      <c r="I1444" s="264"/>
      <c r="J1444" s="270"/>
      <c r="K1444" s="264"/>
      <c r="L1444" s="264"/>
      <c r="M1444" s="158"/>
      <c r="N1444" s="348"/>
    </row>
    <row r="1445" spans="2:14" x14ac:dyDescent="0.15">
      <c r="B1445" s="160">
        <v>1441</v>
      </c>
      <c r="C1445" s="171"/>
      <c r="D1445" s="172"/>
      <c r="E1445" s="173"/>
      <c r="F1445" s="174"/>
      <c r="G1445" s="148"/>
      <c r="H1445" s="372"/>
      <c r="I1445" s="264"/>
      <c r="J1445" s="270"/>
      <c r="K1445" s="264"/>
      <c r="L1445" s="264"/>
      <c r="M1445" s="158"/>
      <c r="N1445" s="348"/>
    </row>
    <row r="1446" spans="2:14" x14ac:dyDescent="0.15">
      <c r="B1446" s="160">
        <v>1442</v>
      </c>
      <c r="C1446" s="171"/>
      <c r="D1446" s="172"/>
      <c r="E1446" s="173"/>
      <c r="F1446" s="174"/>
      <c r="G1446" s="148"/>
      <c r="H1446" s="372"/>
      <c r="I1446" s="264"/>
      <c r="J1446" s="270"/>
      <c r="K1446" s="264"/>
      <c r="L1446" s="264"/>
      <c r="M1446" s="158"/>
      <c r="N1446" s="348"/>
    </row>
    <row r="1447" spans="2:14" x14ac:dyDescent="0.15">
      <c r="B1447" s="160">
        <v>1443</v>
      </c>
      <c r="C1447" s="171"/>
      <c r="D1447" s="172"/>
      <c r="E1447" s="173"/>
      <c r="F1447" s="174"/>
      <c r="G1447" s="148"/>
      <c r="H1447" s="372"/>
      <c r="I1447" s="264"/>
      <c r="J1447" s="270"/>
      <c r="K1447" s="264"/>
      <c r="L1447" s="264"/>
      <c r="M1447" s="158"/>
      <c r="N1447" s="348"/>
    </row>
    <row r="1448" spans="2:14" x14ac:dyDescent="0.15">
      <c r="B1448" s="160">
        <v>1444</v>
      </c>
      <c r="C1448" s="171"/>
      <c r="D1448" s="172"/>
      <c r="E1448" s="173"/>
      <c r="F1448" s="174"/>
      <c r="G1448" s="148"/>
      <c r="H1448" s="372"/>
      <c r="I1448" s="264"/>
      <c r="J1448" s="270"/>
      <c r="K1448" s="264"/>
      <c r="L1448" s="264"/>
      <c r="M1448" s="158"/>
      <c r="N1448" s="348"/>
    </row>
    <row r="1449" spans="2:14" x14ac:dyDescent="0.15">
      <c r="B1449" s="160">
        <v>1445</v>
      </c>
      <c r="C1449" s="171"/>
      <c r="D1449" s="172"/>
      <c r="E1449" s="173"/>
      <c r="F1449" s="174"/>
      <c r="G1449" s="148"/>
      <c r="H1449" s="372"/>
      <c r="I1449" s="264"/>
      <c r="J1449" s="270"/>
      <c r="K1449" s="264"/>
      <c r="L1449" s="264"/>
      <c r="M1449" s="158"/>
      <c r="N1449" s="348"/>
    </row>
    <row r="1450" spans="2:14" x14ac:dyDescent="0.15">
      <c r="B1450" s="160">
        <v>1446</v>
      </c>
      <c r="C1450" s="171"/>
      <c r="D1450" s="172"/>
      <c r="E1450" s="173"/>
      <c r="F1450" s="174"/>
      <c r="G1450" s="148"/>
      <c r="H1450" s="372"/>
      <c r="I1450" s="264"/>
      <c r="J1450" s="270"/>
      <c r="K1450" s="264"/>
      <c r="L1450" s="264"/>
      <c r="M1450" s="158"/>
      <c r="N1450" s="348"/>
    </row>
    <row r="1451" spans="2:14" x14ac:dyDescent="0.15">
      <c r="B1451" s="160">
        <v>1447</v>
      </c>
      <c r="C1451" s="171"/>
      <c r="D1451" s="172"/>
      <c r="E1451" s="173"/>
      <c r="F1451" s="174"/>
      <c r="G1451" s="148"/>
      <c r="H1451" s="372"/>
      <c r="I1451" s="264"/>
      <c r="J1451" s="270"/>
      <c r="K1451" s="264"/>
      <c r="L1451" s="264"/>
      <c r="M1451" s="158"/>
      <c r="N1451" s="348"/>
    </row>
    <row r="1452" spans="2:14" x14ac:dyDescent="0.15">
      <c r="B1452" s="160">
        <v>1448</v>
      </c>
      <c r="C1452" s="171"/>
      <c r="D1452" s="172"/>
      <c r="E1452" s="173"/>
      <c r="F1452" s="174"/>
      <c r="G1452" s="148"/>
      <c r="H1452" s="372"/>
      <c r="I1452" s="264"/>
      <c r="J1452" s="270"/>
      <c r="K1452" s="264"/>
      <c r="L1452" s="264"/>
      <c r="M1452" s="158"/>
      <c r="N1452" s="348"/>
    </row>
    <row r="1453" spans="2:14" x14ac:dyDescent="0.15">
      <c r="B1453" s="160">
        <v>1449</v>
      </c>
      <c r="C1453" s="171"/>
      <c r="D1453" s="172"/>
      <c r="E1453" s="173"/>
      <c r="F1453" s="174"/>
      <c r="G1453" s="148"/>
      <c r="H1453" s="372"/>
      <c r="I1453" s="264"/>
      <c r="J1453" s="270"/>
      <c r="K1453" s="264"/>
      <c r="L1453" s="264"/>
      <c r="M1453" s="158"/>
      <c r="N1453" s="348"/>
    </row>
    <row r="1454" spans="2:14" x14ac:dyDescent="0.15">
      <c r="B1454" s="160">
        <v>1450</v>
      </c>
      <c r="C1454" s="171"/>
      <c r="D1454" s="172"/>
      <c r="E1454" s="173"/>
      <c r="F1454" s="174"/>
      <c r="G1454" s="148"/>
      <c r="H1454" s="372"/>
      <c r="I1454" s="264"/>
      <c r="J1454" s="270"/>
      <c r="K1454" s="264"/>
      <c r="L1454" s="264"/>
      <c r="M1454" s="158"/>
      <c r="N1454" s="348"/>
    </row>
    <row r="1455" spans="2:14" x14ac:dyDescent="0.15">
      <c r="B1455" s="160">
        <v>1451</v>
      </c>
      <c r="C1455" s="171"/>
      <c r="D1455" s="172"/>
      <c r="E1455" s="173"/>
      <c r="F1455" s="174"/>
      <c r="G1455" s="148"/>
      <c r="H1455" s="372"/>
      <c r="I1455" s="264"/>
      <c r="J1455" s="270"/>
      <c r="K1455" s="264"/>
      <c r="L1455" s="264"/>
      <c r="M1455" s="158"/>
      <c r="N1455" s="348"/>
    </row>
    <row r="1456" spans="2:14" x14ac:dyDescent="0.15">
      <c r="B1456" s="160">
        <v>1452</v>
      </c>
      <c r="C1456" s="171"/>
      <c r="D1456" s="172"/>
      <c r="E1456" s="173"/>
      <c r="F1456" s="174"/>
      <c r="G1456" s="148"/>
      <c r="H1456" s="372"/>
      <c r="I1456" s="264"/>
      <c r="J1456" s="270"/>
      <c r="K1456" s="264"/>
      <c r="L1456" s="264"/>
      <c r="M1456" s="158"/>
      <c r="N1456" s="348"/>
    </row>
    <row r="1457" spans="2:14" x14ac:dyDescent="0.15">
      <c r="B1457" s="160">
        <v>1453</v>
      </c>
      <c r="C1457" s="171"/>
      <c r="D1457" s="172"/>
      <c r="E1457" s="173"/>
      <c r="F1457" s="174"/>
      <c r="G1457" s="148"/>
      <c r="H1457" s="372"/>
      <c r="I1457" s="264"/>
      <c r="J1457" s="270"/>
      <c r="K1457" s="264"/>
      <c r="L1457" s="264"/>
      <c r="M1457" s="158"/>
      <c r="N1457" s="348"/>
    </row>
    <row r="1458" spans="2:14" x14ac:dyDescent="0.15">
      <c r="B1458" s="160">
        <v>1454</v>
      </c>
      <c r="C1458" s="171"/>
      <c r="D1458" s="172"/>
      <c r="E1458" s="173"/>
      <c r="F1458" s="174"/>
      <c r="G1458" s="148"/>
      <c r="H1458" s="372"/>
      <c r="I1458" s="264"/>
      <c r="J1458" s="270"/>
      <c r="K1458" s="264"/>
      <c r="L1458" s="264"/>
      <c r="M1458" s="158"/>
      <c r="N1458" s="348"/>
    </row>
    <row r="1459" spans="2:14" x14ac:dyDescent="0.15">
      <c r="B1459" s="160">
        <v>1455</v>
      </c>
      <c r="C1459" s="171"/>
      <c r="D1459" s="172"/>
      <c r="E1459" s="173"/>
      <c r="F1459" s="174"/>
      <c r="G1459" s="148"/>
      <c r="H1459" s="372"/>
      <c r="I1459" s="264"/>
      <c r="J1459" s="270"/>
      <c r="K1459" s="264"/>
      <c r="L1459" s="264"/>
      <c r="M1459" s="158"/>
      <c r="N1459" s="348"/>
    </row>
    <row r="1460" spans="2:14" x14ac:dyDescent="0.15">
      <c r="B1460" s="160">
        <v>1456</v>
      </c>
      <c r="C1460" s="171"/>
      <c r="D1460" s="172"/>
      <c r="E1460" s="173"/>
      <c r="F1460" s="174"/>
      <c r="G1460" s="148"/>
      <c r="H1460" s="372"/>
      <c r="I1460" s="264"/>
      <c r="J1460" s="270"/>
      <c r="K1460" s="264"/>
      <c r="L1460" s="264"/>
      <c r="M1460" s="158"/>
      <c r="N1460" s="348"/>
    </row>
    <row r="1461" spans="2:14" x14ac:dyDescent="0.15">
      <c r="B1461" s="160">
        <v>1457</v>
      </c>
      <c r="C1461" s="171"/>
      <c r="D1461" s="172"/>
      <c r="E1461" s="173"/>
      <c r="F1461" s="174"/>
      <c r="G1461" s="148"/>
      <c r="H1461" s="372"/>
      <c r="I1461" s="264"/>
      <c r="J1461" s="270"/>
      <c r="K1461" s="264"/>
      <c r="L1461" s="264"/>
      <c r="M1461" s="158"/>
      <c r="N1461" s="348"/>
    </row>
    <row r="1462" spans="2:14" x14ac:dyDescent="0.15">
      <c r="B1462" s="160">
        <v>1458</v>
      </c>
      <c r="C1462" s="171"/>
      <c r="D1462" s="172"/>
      <c r="E1462" s="173"/>
      <c r="F1462" s="174"/>
      <c r="G1462" s="148"/>
      <c r="H1462" s="372"/>
      <c r="I1462" s="264"/>
      <c r="J1462" s="270"/>
      <c r="K1462" s="264"/>
      <c r="L1462" s="264"/>
      <c r="M1462" s="158"/>
      <c r="N1462" s="348"/>
    </row>
    <row r="1463" spans="2:14" x14ac:dyDescent="0.15">
      <c r="B1463" s="160">
        <v>1459</v>
      </c>
      <c r="C1463" s="171"/>
      <c r="D1463" s="172"/>
      <c r="E1463" s="173"/>
      <c r="F1463" s="174"/>
      <c r="G1463" s="148"/>
      <c r="H1463" s="372"/>
      <c r="I1463" s="264"/>
      <c r="J1463" s="270"/>
      <c r="K1463" s="264"/>
      <c r="L1463" s="264"/>
      <c r="M1463" s="158"/>
      <c r="N1463" s="348"/>
    </row>
    <row r="1464" spans="2:14" x14ac:dyDescent="0.15">
      <c r="B1464" s="160">
        <v>1460</v>
      </c>
      <c r="C1464" s="171"/>
      <c r="D1464" s="172"/>
      <c r="E1464" s="173"/>
      <c r="F1464" s="174"/>
      <c r="G1464" s="148"/>
      <c r="H1464" s="372"/>
      <c r="I1464" s="264"/>
      <c r="J1464" s="270"/>
      <c r="K1464" s="264"/>
      <c r="L1464" s="264"/>
      <c r="M1464" s="158"/>
      <c r="N1464" s="348"/>
    </row>
    <row r="1465" spans="2:14" x14ac:dyDescent="0.15">
      <c r="B1465" s="160">
        <v>1461</v>
      </c>
      <c r="C1465" s="171"/>
      <c r="D1465" s="172"/>
      <c r="E1465" s="173"/>
      <c r="F1465" s="174"/>
      <c r="G1465" s="148"/>
      <c r="H1465" s="372"/>
      <c r="I1465" s="264"/>
      <c r="J1465" s="270"/>
      <c r="K1465" s="264"/>
      <c r="L1465" s="264"/>
      <c r="M1465" s="158"/>
      <c r="N1465" s="348"/>
    </row>
    <row r="1466" spans="2:14" x14ac:dyDescent="0.15">
      <c r="B1466" s="160">
        <v>1462</v>
      </c>
      <c r="C1466" s="171"/>
      <c r="D1466" s="172"/>
      <c r="E1466" s="173"/>
      <c r="F1466" s="174"/>
      <c r="G1466" s="148"/>
      <c r="H1466" s="372"/>
      <c r="I1466" s="264"/>
      <c r="J1466" s="270"/>
      <c r="K1466" s="264"/>
      <c r="L1466" s="264"/>
      <c r="M1466" s="158"/>
      <c r="N1466" s="348"/>
    </row>
    <row r="1467" spans="2:14" x14ac:dyDescent="0.15">
      <c r="B1467" s="160">
        <v>1463</v>
      </c>
      <c r="C1467" s="171"/>
      <c r="D1467" s="172"/>
      <c r="E1467" s="173"/>
      <c r="F1467" s="174"/>
      <c r="G1467" s="148"/>
      <c r="H1467" s="372"/>
      <c r="I1467" s="264"/>
      <c r="J1467" s="270"/>
      <c r="K1467" s="264"/>
      <c r="L1467" s="264"/>
      <c r="M1467" s="158"/>
      <c r="N1467" s="348"/>
    </row>
    <row r="1468" spans="2:14" x14ac:dyDescent="0.15">
      <c r="B1468" s="160">
        <v>1464</v>
      </c>
      <c r="C1468" s="171"/>
      <c r="D1468" s="172"/>
      <c r="E1468" s="173"/>
      <c r="F1468" s="174"/>
      <c r="G1468" s="148"/>
      <c r="H1468" s="372"/>
      <c r="I1468" s="264"/>
      <c r="J1468" s="270"/>
      <c r="K1468" s="264"/>
      <c r="L1468" s="264"/>
      <c r="M1468" s="158"/>
      <c r="N1468" s="348"/>
    </row>
    <row r="1469" spans="2:14" x14ac:dyDescent="0.15">
      <c r="B1469" s="160">
        <v>1465</v>
      </c>
      <c r="C1469" s="171"/>
      <c r="D1469" s="172"/>
      <c r="E1469" s="173"/>
      <c r="F1469" s="174"/>
      <c r="G1469" s="148"/>
      <c r="H1469" s="372"/>
      <c r="I1469" s="264"/>
      <c r="J1469" s="270"/>
      <c r="K1469" s="264"/>
      <c r="L1469" s="264"/>
      <c r="M1469" s="158"/>
      <c r="N1469" s="348"/>
    </row>
    <row r="1470" spans="2:14" x14ac:dyDescent="0.15">
      <c r="B1470" s="160">
        <v>1466</v>
      </c>
      <c r="C1470" s="171"/>
      <c r="D1470" s="172"/>
      <c r="E1470" s="173"/>
      <c r="F1470" s="174"/>
      <c r="G1470" s="148"/>
      <c r="H1470" s="372"/>
      <c r="I1470" s="264"/>
      <c r="J1470" s="270"/>
      <c r="K1470" s="264"/>
      <c r="L1470" s="264"/>
      <c r="M1470" s="158"/>
      <c r="N1470" s="348"/>
    </row>
    <row r="1471" spans="2:14" x14ac:dyDescent="0.15">
      <c r="B1471" s="160">
        <v>1467</v>
      </c>
      <c r="C1471" s="171"/>
      <c r="D1471" s="172"/>
      <c r="E1471" s="173"/>
      <c r="F1471" s="174"/>
      <c r="G1471" s="148"/>
      <c r="H1471" s="372"/>
      <c r="I1471" s="264"/>
      <c r="J1471" s="270"/>
      <c r="K1471" s="264"/>
      <c r="L1471" s="264"/>
      <c r="M1471" s="158"/>
      <c r="N1471" s="348"/>
    </row>
    <row r="1472" spans="2:14" x14ac:dyDescent="0.15">
      <c r="B1472" s="160">
        <v>1468</v>
      </c>
      <c r="C1472" s="171"/>
      <c r="D1472" s="172"/>
      <c r="E1472" s="173"/>
      <c r="F1472" s="174"/>
      <c r="G1472" s="148"/>
      <c r="H1472" s="372"/>
      <c r="I1472" s="264"/>
      <c r="J1472" s="270"/>
      <c r="K1472" s="264"/>
      <c r="L1472" s="264"/>
      <c r="M1472" s="158"/>
      <c r="N1472" s="348"/>
    </row>
    <row r="1473" spans="2:14" x14ac:dyDescent="0.15">
      <c r="B1473" s="160">
        <v>1469</v>
      </c>
      <c r="C1473" s="171"/>
      <c r="D1473" s="172"/>
      <c r="E1473" s="173"/>
      <c r="F1473" s="174"/>
      <c r="G1473" s="148"/>
      <c r="H1473" s="372"/>
      <c r="I1473" s="264"/>
      <c r="J1473" s="270"/>
      <c r="K1473" s="264"/>
      <c r="L1473" s="264"/>
      <c r="M1473" s="158"/>
      <c r="N1473" s="348"/>
    </row>
    <row r="1474" spans="2:14" x14ac:dyDescent="0.15">
      <c r="B1474" s="160">
        <v>1470</v>
      </c>
      <c r="C1474" s="171"/>
      <c r="D1474" s="172"/>
      <c r="E1474" s="173"/>
      <c r="F1474" s="174"/>
      <c r="G1474" s="148"/>
      <c r="H1474" s="372"/>
      <c r="I1474" s="264"/>
      <c r="J1474" s="270"/>
      <c r="K1474" s="264"/>
      <c r="L1474" s="264"/>
      <c r="M1474" s="158"/>
      <c r="N1474" s="348"/>
    </row>
    <row r="1475" spans="2:14" x14ac:dyDescent="0.15">
      <c r="B1475" s="160">
        <v>1471</v>
      </c>
      <c r="C1475" s="171"/>
      <c r="D1475" s="172"/>
      <c r="E1475" s="173"/>
      <c r="F1475" s="174"/>
      <c r="G1475" s="148"/>
      <c r="H1475" s="372"/>
      <c r="I1475" s="264"/>
      <c r="J1475" s="270"/>
      <c r="K1475" s="264"/>
      <c r="L1475" s="264"/>
      <c r="M1475" s="158"/>
      <c r="N1475" s="348"/>
    </row>
    <row r="1476" spans="2:14" x14ac:dyDescent="0.15">
      <c r="B1476" s="160">
        <v>1472</v>
      </c>
      <c r="C1476" s="171"/>
      <c r="D1476" s="172"/>
      <c r="E1476" s="173"/>
      <c r="F1476" s="174"/>
      <c r="G1476" s="148"/>
      <c r="H1476" s="372"/>
      <c r="I1476" s="264"/>
      <c r="J1476" s="270"/>
      <c r="K1476" s="264"/>
      <c r="L1476" s="264"/>
      <c r="M1476" s="158"/>
      <c r="N1476" s="348"/>
    </row>
    <row r="1477" spans="2:14" x14ac:dyDescent="0.15">
      <c r="B1477" s="160">
        <v>1473</v>
      </c>
      <c r="C1477" s="171"/>
      <c r="D1477" s="172"/>
      <c r="E1477" s="173"/>
      <c r="F1477" s="174"/>
      <c r="G1477" s="148"/>
      <c r="H1477" s="372"/>
      <c r="I1477" s="264"/>
      <c r="J1477" s="270"/>
      <c r="K1477" s="264"/>
      <c r="L1477" s="264"/>
      <c r="M1477" s="158"/>
      <c r="N1477" s="348"/>
    </row>
    <row r="1478" spans="2:14" x14ac:dyDescent="0.15">
      <c r="B1478" s="160">
        <v>1474</v>
      </c>
      <c r="C1478" s="171"/>
      <c r="D1478" s="172"/>
      <c r="E1478" s="173"/>
      <c r="F1478" s="174"/>
      <c r="G1478" s="148"/>
      <c r="H1478" s="372"/>
      <c r="I1478" s="264"/>
      <c r="J1478" s="270"/>
      <c r="K1478" s="264"/>
      <c r="L1478" s="264"/>
      <c r="M1478" s="158"/>
      <c r="N1478" s="348"/>
    </row>
    <row r="1479" spans="2:14" x14ac:dyDescent="0.15">
      <c r="B1479" s="160">
        <v>1475</v>
      </c>
      <c r="C1479" s="171"/>
      <c r="D1479" s="172"/>
      <c r="E1479" s="173"/>
      <c r="F1479" s="174"/>
      <c r="G1479" s="148"/>
      <c r="H1479" s="372"/>
      <c r="I1479" s="264"/>
      <c r="J1479" s="270"/>
      <c r="K1479" s="264"/>
      <c r="L1479" s="264"/>
      <c r="M1479" s="158"/>
      <c r="N1479" s="348"/>
    </row>
    <row r="1480" spans="2:14" x14ac:dyDescent="0.15">
      <c r="B1480" s="160">
        <v>1476</v>
      </c>
      <c r="C1480" s="171"/>
      <c r="D1480" s="172"/>
      <c r="E1480" s="173"/>
      <c r="F1480" s="174"/>
      <c r="G1480" s="148"/>
      <c r="H1480" s="372"/>
      <c r="I1480" s="264"/>
      <c r="J1480" s="270"/>
      <c r="K1480" s="264"/>
      <c r="L1480" s="264"/>
      <c r="M1480" s="158"/>
      <c r="N1480" s="348"/>
    </row>
    <row r="1481" spans="2:14" x14ac:dyDescent="0.15">
      <c r="B1481" s="160">
        <v>1477</v>
      </c>
      <c r="C1481" s="171"/>
      <c r="D1481" s="172"/>
      <c r="E1481" s="173"/>
      <c r="F1481" s="174"/>
      <c r="G1481" s="148"/>
      <c r="H1481" s="372"/>
      <c r="I1481" s="264"/>
      <c r="J1481" s="270"/>
      <c r="K1481" s="264"/>
      <c r="L1481" s="264"/>
      <c r="M1481" s="158"/>
      <c r="N1481" s="348"/>
    </row>
    <row r="1482" spans="2:14" x14ac:dyDescent="0.15">
      <c r="B1482" s="160">
        <v>1478</v>
      </c>
      <c r="C1482" s="171"/>
      <c r="D1482" s="172"/>
      <c r="E1482" s="173"/>
      <c r="F1482" s="174"/>
      <c r="G1482" s="148"/>
      <c r="H1482" s="372"/>
      <c r="I1482" s="264"/>
      <c r="J1482" s="270"/>
      <c r="K1482" s="264"/>
      <c r="L1482" s="264"/>
      <c r="M1482" s="158"/>
      <c r="N1482" s="348"/>
    </row>
    <row r="1483" spans="2:14" x14ac:dyDescent="0.15">
      <c r="B1483" s="160">
        <v>1479</v>
      </c>
      <c r="C1483" s="171"/>
      <c r="D1483" s="172"/>
      <c r="E1483" s="173"/>
      <c r="F1483" s="174"/>
      <c r="G1483" s="148"/>
      <c r="H1483" s="372"/>
      <c r="I1483" s="264"/>
      <c r="J1483" s="270"/>
      <c r="K1483" s="264"/>
      <c r="L1483" s="264"/>
      <c r="M1483" s="158"/>
      <c r="N1483" s="348"/>
    </row>
    <row r="1484" spans="2:14" x14ac:dyDescent="0.15">
      <c r="B1484" s="160">
        <v>1480</v>
      </c>
      <c r="C1484" s="171"/>
      <c r="D1484" s="172"/>
      <c r="E1484" s="173"/>
      <c r="F1484" s="174"/>
      <c r="G1484" s="148"/>
      <c r="H1484" s="372"/>
      <c r="I1484" s="264"/>
      <c r="J1484" s="270"/>
      <c r="K1484" s="264"/>
      <c r="L1484" s="264"/>
      <c r="M1484" s="158"/>
      <c r="N1484" s="348"/>
    </row>
    <row r="1485" spans="2:14" x14ac:dyDescent="0.15">
      <c r="B1485" s="160">
        <v>1481</v>
      </c>
      <c r="C1485" s="171"/>
      <c r="D1485" s="172"/>
      <c r="E1485" s="173"/>
      <c r="F1485" s="174"/>
      <c r="G1485" s="148"/>
      <c r="H1485" s="372"/>
      <c r="I1485" s="264"/>
      <c r="J1485" s="270"/>
      <c r="K1485" s="264"/>
      <c r="L1485" s="264"/>
      <c r="M1485" s="158"/>
      <c r="N1485" s="348"/>
    </row>
    <row r="1486" spans="2:14" x14ac:dyDescent="0.15">
      <c r="B1486" s="160">
        <v>1482</v>
      </c>
      <c r="C1486" s="171"/>
      <c r="D1486" s="172"/>
      <c r="E1486" s="173"/>
      <c r="F1486" s="174"/>
      <c r="G1486" s="148"/>
      <c r="H1486" s="372"/>
      <c r="I1486" s="264"/>
      <c r="J1486" s="270"/>
      <c r="K1486" s="264"/>
      <c r="L1486" s="264"/>
      <c r="M1486" s="158"/>
      <c r="N1486" s="348"/>
    </row>
    <row r="1487" spans="2:14" x14ac:dyDescent="0.15">
      <c r="B1487" s="160">
        <v>1483</v>
      </c>
      <c r="C1487" s="171"/>
      <c r="D1487" s="172"/>
      <c r="E1487" s="173"/>
      <c r="F1487" s="174"/>
      <c r="G1487" s="148"/>
      <c r="H1487" s="372"/>
      <c r="I1487" s="264"/>
      <c r="J1487" s="270"/>
      <c r="K1487" s="264"/>
      <c r="L1487" s="264"/>
      <c r="M1487" s="158"/>
      <c r="N1487" s="348"/>
    </row>
    <row r="1488" spans="2:14" x14ac:dyDescent="0.15">
      <c r="B1488" s="160">
        <v>1484</v>
      </c>
      <c r="C1488" s="171"/>
      <c r="D1488" s="172"/>
      <c r="E1488" s="173"/>
      <c r="F1488" s="174"/>
      <c r="G1488" s="148"/>
      <c r="H1488" s="372"/>
      <c r="I1488" s="264"/>
      <c r="J1488" s="270"/>
      <c r="K1488" s="264"/>
      <c r="L1488" s="264"/>
      <c r="M1488" s="158"/>
      <c r="N1488" s="348"/>
    </row>
    <row r="1489" spans="2:14" x14ac:dyDescent="0.15">
      <c r="B1489" s="160">
        <v>1485</v>
      </c>
      <c r="C1489" s="171"/>
      <c r="D1489" s="172"/>
      <c r="E1489" s="173"/>
      <c r="F1489" s="174"/>
      <c r="G1489" s="148"/>
      <c r="H1489" s="372"/>
      <c r="I1489" s="264"/>
      <c r="J1489" s="270"/>
      <c r="K1489" s="264"/>
      <c r="L1489" s="264"/>
      <c r="M1489" s="158"/>
      <c r="N1489" s="348"/>
    </row>
    <row r="1490" spans="2:14" x14ac:dyDescent="0.15">
      <c r="B1490" s="160">
        <v>1486</v>
      </c>
      <c r="C1490" s="171"/>
      <c r="D1490" s="172"/>
      <c r="E1490" s="173"/>
      <c r="F1490" s="174"/>
      <c r="G1490" s="148"/>
      <c r="H1490" s="372"/>
      <c r="I1490" s="264"/>
      <c r="J1490" s="270"/>
      <c r="K1490" s="264"/>
      <c r="L1490" s="264"/>
      <c r="M1490" s="158"/>
      <c r="N1490" s="348"/>
    </row>
    <row r="1491" spans="2:14" x14ac:dyDescent="0.15">
      <c r="B1491" s="160">
        <v>1487</v>
      </c>
      <c r="C1491" s="171"/>
      <c r="D1491" s="172"/>
      <c r="E1491" s="173"/>
      <c r="F1491" s="174"/>
      <c r="G1491" s="148"/>
      <c r="H1491" s="372"/>
      <c r="I1491" s="264"/>
      <c r="J1491" s="270"/>
      <c r="K1491" s="264"/>
      <c r="L1491" s="264"/>
      <c r="M1491" s="158"/>
      <c r="N1491" s="348"/>
    </row>
    <row r="1492" spans="2:14" x14ac:dyDescent="0.15">
      <c r="B1492" s="160">
        <v>1488</v>
      </c>
      <c r="C1492" s="171"/>
      <c r="D1492" s="172"/>
      <c r="E1492" s="173"/>
      <c r="F1492" s="174"/>
      <c r="G1492" s="148"/>
      <c r="H1492" s="372"/>
      <c r="I1492" s="264"/>
      <c r="J1492" s="270"/>
      <c r="K1492" s="264"/>
      <c r="L1492" s="264"/>
      <c r="M1492" s="158"/>
      <c r="N1492" s="348"/>
    </row>
    <row r="1493" spans="2:14" x14ac:dyDescent="0.15">
      <c r="B1493" s="160">
        <v>1489</v>
      </c>
      <c r="C1493" s="171"/>
      <c r="D1493" s="172"/>
      <c r="E1493" s="173"/>
      <c r="F1493" s="174"/>
      <c r="G1493" s="148"/>
      <c r="H1493" s="372"/>
      <c r="I1493" s="264"/>
      <c r="J1493" s="270"/>
      <c r="K1493" s="264"/>
      <c r="L1493" s="264"/>
      <c r="M1493" s="158"/>
      <c r="N1493" s="348"/>
    </row>
    <row r="1494" spans="2:14" x14ac:dyDescent="0.15">
      <c r="B1494" s="160">
        <v>1490</v>
      </c>
      <c r="C1494" s="171"/>
      <c r="D1494" s="172"/>
      <c r="E1494" s="173"/>
      <c r="F1494" s="174"/>
      <c r="G1494" s="148"/>
      <c r="H1494" s="372"/>
      <c r="I1494" s="264"/>
      <c r="J1494" s="270"/>
      <c r="K1494" s="264"/>
      <c r="L1494" s="264"/>
      <c r="M1494" s="158"/>
      <c r="N1494" s="348"/>
    </row>
    <row r="1495" spans="2:14" x14ac:dyDescent="0.15">
      <c r="B1495" s="160">
        <v>1491</v>
      </c>
      <c r="C1495" s="171"/>
      <c r="D1495" s="172"/>
      <c r="E1495" s="173"/>
      <c r="F1495" s="174"/>
      <c r="G1495" s="148"/>
      <c r="H1495" s="372"/>
      <c r="I1495" s="264"/>
      <c r="J1495" s="270"/>
      <c r="K1495" s="264"/>
      <c r="L1495" s="264"/>
      <c r="M1495" s="158"/>
      <c r="N1495" s="348"/>
    </row>
    <row r="1496" spans="2:14" x14ac:dyDescent="0.15">
      <c r="B1496" s="160">
        <v>1492</v>
      </c>
      <c r="C1496" s="171"/>
      <c r="D1496" s="172"/>
      <c r="E1496" s="173"/>
      <c r="F1496" s="174"/>
      <c r="G1496" s="148"/>
      <c r="H1496" s="372"/>
      <c r="I1496" s="264"/>
      <c r="J1496" s="270"/>
      <c r="K1496" s="264"/>
      <c r="L1496" s="264"/>
      <c r="M1496" s="158"/>
      <c r="N1496" s="348"/>
    </row>
    <row r="1497" spans="2:14" x14ac:dyDescent="0.15">
      <c r="B1497" s="160">
        <v>1493</v>
      </c>
      <c r="C1497" s="171"/>
      <c r="D1497" s="172"/>
      <c r="E1497" s="173"/>
      <c r="F1497" s="174"/>
      <c r="G1497" s="148"/>
      <c r="H1497" s="372"/>
      <c r="I1497" s="264"/>
      <c r="J1497" s="270"/>
      <c r="K1497" s="264"/>
      <c r="L1497" s="264"/>
      <c r="M1497" s="158"/>
      <c r="N1497" s="348"/>
    </row>
    <row r="1498" spans="2:14" x14ac:dyDescent="0.15">
      <c r="B1498" s="160">
        <v>1494</v>
      </c>
      <c r="C1498" s="171"/>
      <c r="D1498" s="172"/>
      <c r="E1498" s="173"/>
      <c r="F1498" s="174"/>
      <c r="G1498" s="148"/>
      <c r="H1498" s="372"/>
      <c r="I1498" s="264"/>
      <c r="J1498" s="270"/>
      <c r="K1498" s="264"/>
      <c r="L1498" s="264"/>
      <c r="M1498" s="158"/>
      <c r="N1498" s="348"/>
    </row>
    <row r="1499" spans="2:14" x14ac:dyDescent="0.15">
      <c r="B1499" s="160">
        <v>1495</v>
      </c>
      <c r="C1499" s="171"/>
      <c r="D1499" s="172"/>
      <c r="E1499" s="173"/>
      <c r="F1499" s="174"/>
      <c r="G1499" s="148"/>
      <c r="H1499" s="372"/>
      <c r="I1499" s="264"/>
      <c r="J1499" s="270"/>
      <c r="K1499" s="264"/>
      <c r="L1499" s="264"/>
      <c r="M1499" s="158"/>
      <c r="N1499" s="348"/>
    </row>
    <row r="1500" spans="2:14" x14ac:dyDescent="0.15">
      <c r="B1500" s="160">
        <v>1496</v>
      </c>
      <c r="C1500" s="171"/>
      <c r="D1500" s="172"/>
      <c r="E1500" s="173"/>
      <c r="F1500" s="174"/>
      <c r="G1500" s="148"/>
      <c r="H1500" s="372"/>
      <c r="I1500" s="264"/>
      <c r="J1500" s="270"/>
      <c r="K1500" s="264"/>
      <c r="L1500" s="264"/>
      <c r="M1500" s="158"/>
      <c r="N1500" s="348"/>
    </row>
    <row r="1501" spans="2:14" x14ac:dyDescent="0.15">
      <c r="B1501" s="160">
        <v>1497</v>
      </c>
      <c r="C1501" s="171"/>
      <c r="D1501" s="172"/>
      <c r="E1501" s="173"/>
      <c r="F1501" s="174"/>
      <c r="G1501" s="148"/>
      <c r="H1501" s="372"/>
      <c r="I1501" s="264"/>
      <c r="J1501" s="270"/>
      <c r="K1501" s="264"/>
      <c r="L1501" s="264"/>
      <c r="M1501" s="158"/>
      <c r="N1501" s="348"/>
    </row>
    <row r="1502" spans="2:14" x14ac:dyDescent="0.15">
      <c r="B1502" s="160">
        <v>1498</v>
      </c>
      <c r="C1502" s="171"/>
      <c r="D1502" s="172"/>
      <c r="E1502" s="173"/>
      <c r="F1502" s="174"/>
      <c r="G1502" s="148"/>
      <c r="H1502" s="372"/>
      <c r="I1502" s="264"/>
      <c r="J1502" s="270"/>
      <c r="K1502" s="264"/>
      <c r="L1502" s="264"/>
      <c r="M1502" s="158"/>
      <c r="N1502" s="348"/>
    </row>
    <row r="1503" spans="2:14" x14ac:dyDescent="0.15">
      <c r="B1503" s="160">
        <v>1499</v>
      </c>
      <c r="C1503" s="171"/>
      <c r="D1503" s="172"/>
      <c r="E1503" s="173"/>
      <c r="F1503" s="174"/>
      <c r="G1503" s="148"/>
      <c r="H1503" s="372"/>
      <c r="I1503" s="264"/>
      <c r="J1503" s="270"/>
      <c r="K1503" s="264"/>
      <c r="L1503" s="264"/>
      <c r="M1503" s="158"/>
      <c r="N1503" s="348"/>
    </row>
    <row r="1504" spans="2:14" x14ac:dyDescent="0.15">
      <c r="B1504" s="160">
        <v>1500</v>
      </c>
      <c r="C1504" s="171"/>
      <c r="D1504" s="172"/>
      <c r="E1504" s="173"/>
      <c r="F1504" s="174"/>
      <c r="G1504" s="148"/>
      <c r="H1504" s="372"/>
      <c r="I1504" s="264"/>
      <c r="J1504" s="270"/>
      <c r="K1504" s="264"/>
      <c r="L1504" s="264"/>
      <c r="M1504" s="158"/>
      <c r="N1504" s="348"/>
    </row>
    <row r="1505" spans="2:14" x14ac:dyDescent="0.15">
      <c r="B1505" s="160">
        <v>1501</v>
      </c>
      <c r="C1505" s="171"/>
      <c r="D1505" s="172"/>
      <c r="E1505" s="173"/>
      <c r="F1505" s="174"/>
      <c r="G1505" s="148"/>
      <c r="H1505" s="372"/>
      <c r="I1505" s="264"/>
      <c r="J1505" s="270"/>
      <c r="K1505" s="264"/>
      <c r="L1505" s="264"/>
      <c r="M1505" s="158"/>
      <c r="N1505" s="348"/>
    </row>
    <row r="1506" spans="2:14" x14ac:dyDescent="0.15">
      <c r="B1506" s="160">
        <v>1502</v>
      </c>
      <c r="C1506" s="171"/>
      <c r="D1506" s="172"/>
      <c r="E1506" s="173"/>
      <c r="F1506" s="174"/>
      <c r="G1506" s="148"/>
      <c r="H1506" s="372"/>
      <c r="I1506" s="264"/>
      <c r="J1506" s="270"/>
      <c r="K1506" s="264"/>
      <c r="L1506" s="264"/>
      <c r="M1506" s="158"/>
      <c r="N1506" s="348"/>
    </row>
    <row r="1507" spans="2:14" x14ac:dyDescent="0.15">
      <c r="B1507" s="160">
        <v>1503</v>
      </c>
      <c r="C1507" s="171"/>
      <c r="D1507" s="172"/>
      <c r="E1507" s="173"/>
      <c r="F1507" s="174"/>
      <c r="G1507" s="148"/>
      <c r="H1507" s="372"/>
      <c r="I1507" s="264"/>
      <c r="J1507" s="270"/>
      <c r="K1507" s="264"/>
      <c r="L1507" s="264"/>
      <c r="M1507" s="158"/>
      <c r="N1507" s="348"/>
    </row>
    <row r="1508" spans="2:14" x14ac:dyDescent="0.15">
      <c r="B1508" s="160">
        <v>1504</v>
      </c>
      <c r="C1508" s="171"/>
      <c r="D1508" s="172"/>
      <c r="E1508" s="173"/>
      <c r="F1508" s="174"/>
      <c r="G1508" s="148"/>
      <c r="H1508" s="372"/>
      <c r="I1508" s="264"/>
      <c r="J1508" s="270"/>
      <c r="K1508" s="264"/>
      <c r="L1508" s="264"/>
      <c r="M1508" s="158"/>
      <c r="N1508" s="348"/>
    </row>
    <row r="1509" spans="2:14" x14ac:dyDescent="0.15">
      <c r="B1509" s="160">
        <v>1505</v>
      </c>
      <c r="C1509" s="171"/>
      <c r="D1509" s="172"/>
      <c r="E1509" s="173"/>
      <c r="F1509" s="174"/>
      <c r="G1509" s="148"/>
      <c r="H1509" s="372"/>
      <c r="I1509" s="264"/>
      <c r="J1509" s="270"/>
      <c r="K1509" s="264"/>
      <c r="L1509" s="264"/>
      <c r="M1509" s="158"/>
      <c r="N1509" s="348"/>
    </row>
    <row r="1510" spans="2:14" x14ac:dyDescent="0.15">
      <c r="B1510" s="160">
        <v>1506</v>
      </c>
      <c r="C1510" s="171"/>
      <c r="D1510" s="172"/>
      <c r="E1510" s="173"/>
      <c r="F1510" s="174"/>
      <c r="G1510" s="148"/>
      <c r="H1510" s="372"/>
      <c r="I1510" s="264"/>
      <c r="J1510" s="270"/>
      <c r="K1510" s="264"/>
      <c r="L1510" s="264"/>
      <c r="M1510" s="158"/>
      <c r="N1510" s="348"/>
    </row>
    <row r="1511" spans="2:14" x14ac:dyDescent="0.15">
      <c r="B1511" s="160">
        <v>1507</v>
      </c>
      <c r="C1511" s="171"/>
      <c r="D1511" s="172"/>
      <c r="E1511" s="173"/>
      <c r="F1511" s="174"/>
      <c r="G1511" s="148"/>
      <c r="H1511" s="372"/>
      <c r="I1511" s="264"/>
      <c r="J1511" s="270"/>
      <c r="K1511" s="264"/>
      <c r="L1511" s="264"/>
      <c r="M1511" s="158"/>
      <c r="N1511" s="348"/>
    </row>
    <row r="1512" spans="2:14" x14ac:dyDescent="0.15">
      <c r="B1512" s="160">
        <v>1508</v>
      </c>
      <c r="C1512" s="171"/>
      <c r="D1512" s="172"/>
      <c r="E1512" s="173"/>
      <c r="F1512" s="174"/>
      <c r="G1512" s="148"/>
      <c r="H1512" s="372"/>
      <c r="I1512" s="264"/>
      <c r="J1512" s="270"/>
      <c r="K1512" s="264"/>
      <c r="L1512" s="264"/>
      <c r="M1512" s="158"/>
      <c r="N1512" s="348"/>
    </row>
    <row r="1513" spans="2:14" x14ac:dyDescent="0.15">
      <c r="B1513" s="160">
        <v>1509</v>
      </c>
      <c r="C1513" s="171"/>
      <c r="D1513" s="172"/>
      <c r="E1513" s="173"/>
      <c r="F1513" s="174"/>
      <c r="G1513" s="148"/>
      <c r="H1513" s="372"/>
      <c r="I1513" s="264"/>
      <c r="J1513" s="270"/>
      <c r="K1513" s="264"/>
      <c r="L1513" s="264"/>
      <c r="M1513" s="158"/>
      <c r="N1513" s="348"/>
    </row>
    <row r="1514" spans="2:14" x14ac:dyDescent="0.15">
      <c r="B1514" s="160">
        <v>1510</v>
      </c>
      <c r="C1514" s="171"/>
      <c r="D1514" s="172"/>
      <c r="E1514" s="173"/>
      <c r="F1514" s="174"/>
      <c r="G1514" s="148"/>
      <c r="H1514" s="372"/>
      <c r="I1514" s="264"/>
      <c r="J1514" s="270"/>
      <c r="K1514" s="264"/>
      <c r="L1514" s="264"/>
      <c r="M1514" s="158"/>
      <c r="N1514" s="348"/>
    </row>
    <row r="1515" spans="2:14" x14ac:dyDescent="0.15">
      <c r="B1515" s="160">
        <v>1511</v>
      </c>
      <c r="C1515" s="171"/>
      <c r="D1515" s="172"/>
      <c r="E1515" s="173"/>
      <c r="F1515" s="174"/>
      <c r="G1515" s="148"/>
      <c r="H1515" s="372"/>
      <c r="I1515" s="264"/>
      <c r="J1515" s="270"/>
      <c r="K1515" s="264"/>
      <c r="L1515" s="264"/>
      <c r="M1515" s="158"/>
      <c r="N1515" s="348"/>
    </row>
    <row r="1516" spans="2:14" x14ac:dyDescent="0.15">
      <c r="B1516" s="160">
        <v>1512</v>
      </c>
      <c r="C1516" s="171"/>
      <c r="D1516" s="172"/>
      <c r="E1516" s="173"/>
      <c r="F1516" s="174"/>
      <c r="G1516" s="148"/>
      <c r="H1516" s="372"/>
      <c r="I1516" s="264"/>
      <c r="J1516" s="270"/>
      <c r="K1516" s="264"/>
      <c r="L1516" s="264"/>
      <c r="M1516" s="158"/>
      <c r="N1516" s="348"/>
    </row>
    <row r="1517" spans="2:14" x14ac:dyDescent="0.15">
      <c r="B1517" s="160">
        <v>1513</v>
      </c>
      <c r="C1517" s="171"/>
      <c r="D1517" s="172"/>
      <c r="E1517" s="173"/>
      <c r="F1517" s="174"/>
      <c r="G1517" s="148"/>
      <c r="H1517" s="372"/>
      <c r="I1517" s="264"/>
      <c r="J1517" s="270"/>
      <c r="K1517" s="264"/>
      <c r="L1517" s="264"/>
      <c r="M1517" s="158"/>
      <c r="N1517" s="348"/>
    </row>
    <row r="1518" spans="2:14" x14ac:dyDescent="0.15">
      <c r="B1518" s="160">
        <v>1514</v>
      </c>
      <c r="C1518" s="171"/>
      <c r="D1518" s="172"/>
      <c r="E1518" s="173"/>
      <c r="F1518" s="174"/>
      <c r="G1518" s="148"/>
      <c r="H1518" s="372"/>
      <c r="I1518" s="264"/>
      <c r="J1518" s="270"/>
      <c r="K1518" s="264"/>
      <c r="L1518" s="264"/>
      <c r="M1518" s="158"/>
      <c r="N1518" s="348"/>
    </row>
    <row r="1519" spans="2:14" x14ac:dyDescent="0.15">
      <c r="B1519" s="160">
        <v>1515</v>
      </c>
      <c r="C1519" s="171"/>
      <c r="D1519" s="172"/>
      <c r="E1519" s="173"/>
      <c r="F1519" s="174"/>
      <c r="G1519" s="148"/>
      <c r="H1519" s="372"/>
      <c r="I1519" s="264"/>
      <c r="J1519" s="270"/>
      <c r="K1519" s="264"/>
      <c r="L1519" s="264"/>
      <c r="M1519" s="158"/>
      <c r="N1519" s="348"/>
    </row>
    <row r="1520" spans="2:14" x14ac:dyDescent="0.15">
      <c r="B1520" s="160">
        <v>1516</v>
      </c>
      <c r="C1520" s="171"/>
      <c r="D1520" s="172"/>
      <c r="E1520" s="173"/>
      <c r="F1520" s="174"/>
      <c r="G1520" s="148"/>
      <c r="H1520" s="372"/>
      <c r="I1520" s="264"/>
      <c r="J1520" s="270"/>
      <c r="K1520" s="264"/>
      <c r="L1520" s="264"/>
      <c r="M1520" s="158"/>
      <c r="N1520" s="348"/>
    </row>
    <row r="1521" spans="2:14" x14ac:dyDescent="0.15">
      <c r="B1521" s="160">
        <v>1517</v>
      </c>
      <c r="C1521" s="171"/>
      <c r="D1521" s="172"/>
      <c r="E1521" s="173"/>
      <c r="F1521" s="174"/>
      <c r="G1521" s="148"/>
      <c r="H1521" s="372"/>
      <c r="I1521" s="264"/>
      <c r="J1521" s="270"/>
      <c r="K1521" s="264"/>
      <c r="L1521" s="264"/>
      <c r="M1521" s="158"/>
      <c r="N1521" s="348"/>
    </row>
    <row r="1522" spans="2:14" x14ac:dyDescent="0.15">
      <c r="B1522" s="160">
        <v>1518</v>
      </c>
      <c r="C1522" s="171"/>
      <c r="D1522" s="172"/>
      <c r="E1522" s="173"/>
      <c r="F1522" s="174"/>
      <c r="G1522" s="148"/>
      <c r="H1522" s="372"/>
      <c r="I1522" s="264"/>
      <c r="J1522" s="270"/>
      <c r="K1522" s="264"/>
      <c r="L1522" s="264"/>
      <c r="M1522" s="158"/>
      <c r="N1522" s="348"/>
    </row>
    <row r="1523" spans="2:14" x14ac:dyDescent="0.15">
      <c r="B1523" s="160">
        <v>1519</v>
      </c>
      <c r="C1523" s="171"/>
      <c r="D1523" s="172"/>
      <c r="E1523" s="173"/>
      <c r="F1523" s="174"/>
      <c r="G1523" s="148"/>
      <c r="H1523" s="372"/>
      <c r="I1523" s="264"/>
      <c r="J1523" s="270"/>
      <c r="K1523" s="264"/>
      <c r="L1523" s="264"/>
      <c r="M1523" s="158"/>
      <c r="N1523" s="348"/>
    </row>
    <row r="1524" spans="2:14" x14ac:dyDescent="0.15">
      <c r="B1524" s="160">
        <v>1520</v>
      </c>
      <c r="C1524" s="171"/>
      <c r="D1524" s="172"/>
      <c r="E1524" s="173"/>
      <c r="F1524" s="174"/>
      <c r="G1524" s="148"/>
      <c r="H1524" s="372"/>
      <c r="I1524" s="264"/>
      <c r="J1524" s="270"/>
      <c r="K1524" s="264"/>
      <c r="L1524" s="264"/>
      <c r="M1524" s="158"/>
      <c r="N1524" s="348"/>
    </row>
    <row r="1525" spans="2:14" x14ac:dyDescent="0.15">
      <c r="B1525" s="160">
        <v>1521</v>
      </c>
      <c r="C1525" s="171"/>
      <c r="D1525" s="172"/>
      <c r="E1525" s="173"/>
      <c r="F1525" s="174"/>
      <c r="G1525" s="148"/>
      <c r="H1525" s="372"/>
      <c r="I1525" s="264"/>
      <c r="J1525" s="270"/>
      <c r="K1525" s="264"/>
      <c r="L1525" s="264"/>
      <c r="M1525" s="158"/>
      <c r="N1525" s="348"/>
    </row>
    <row r="1526" spans="2:14" x14ac:dyDescent="0.15">
      <c r="B1526" s="160">
        <v>1522</v>
      </c>
      <c r="C1526" s="171"/>
      <c r="D1526" s="172"/>
      <c r="E1526" s="173"/>
      <c r="F1526" s="174"/>
      <c r="G1526" s="148"/>
      <c r="H1526" s="372"/>
      <c r="I1526" s="264"/>
      <c r="J1526" s="270"/>
      <c r="K1526" s="264"/>
      <c r="L1526" s="264"/>
      <c r="M1526" s="158"/>
      <c r="N1526" s="348"/>
    </row>
    <row r="1527" spans="2:14" x14ac:dyDescent="0.15">
      <c r="B1527" s="160">
        <v>1523</v>
      </c>
      <c r="C1527" s="171"/>
      <c r="D1527" s="172"/>
      <c r="E1527" s="173"/>
      <c r="F1527" s="174"/>
      <c r="G1527" s="148"/>
      <c r="H1527" s="372"/>
      <c r="I1527" s="264"/>
      <c r="J1527" s="270"/>
      <c r="K1527" s="264"/>
      <c r="L1527" s="264"/>
      <c r="M1527" s="158"/>
      <c r="N1527" s="348"/>
    </row>
    <row r="1528" spans="2:14" x14ac:dyDescent="0.15">
      <c r="B1528" s="160">
        <v>1524</v>
      </c>
      <c r="C1528" s="171"/>
      <c r="D1528" s="172"/>
      <c r="E1528" s="173"/>
      <c r="F1528" s="174"/>
      <c r="G1528" s="148"/>
      <c r="H1528" s="372"/>
      <c r="I1528" s="264"/>
      <c r="J1528" s="270"/>
      <c r="K1528" s="264"/>
      <c r="L1528" s="264"/>
      <c r="M1528" s="158"/>
      <c r="N1528" s="348"/>
    </row>
    <row r="1529" spans="2:14" x14ac:dyDescent="0.15">
      <c r="B1529" s="160">
        <v>1525</v>
      </c>
      <c r="C1529" s="171"/>
      <c r="D1529" s="172"/>
      <c r="E1529" s="173"/>
      <c r="F1529" s="174"/>
      <c r="G1529" s="148"/>
      <c r="H1529" s="372"/>
      <c r="I1529" s="264"/>
      <c r="J1529" s="270"/>
      <c r="K1529" s="264"/>
      <c r="L1529" s="264"/>
      <c r="M1529" s="158"/>
      <c r="N1529" s="348"/>
    </row>
    <row r="1530" spans="2:14" x14ac:dyDescent="0.15">
      <c r="B1530" s="160">
        <v>1526</v>
      </c>
      <c r="C1530" s="171"/>
      <c r="D1530" s="172"/>
      <c r="E1530" s="173"/>
      <c r="F1530" s="174"/>
      <c r="G1530" s="148"/>
      <c r="H1530" s="372"/>
      <c r="I1530" s="264"/>
      <c r="J1530" s="270"/>
      <c r="K1530" s="264"/>
      <c r="L1530" s="264"/>
      <c r="M1530" s="158"/>
      <c r="N1530" s="348"/>
    </row>
    <row r="1531" spans="2:14" x14ac:dyDescent="0.15">
      <c r="B1531" s="160">
        <v>1527</v>
      </c>
      <c r="C1531" s="171"/>
      <c r="D1531" s="172"/>
      <c r="E1531" s="173"/>
      <c r="F1531" s="174"/>
      <c r="G1531" s="148"/>
      <c r="H1531" s="372"/>
      <c r="I1531" s="264"/>
      <c r="J1531" s="270"/>
      <c r="K1531" s="264"/>
      <c r="L1531" s="264"/>
      <c r="M1531" s="158"/>
      <c r="N1531" s="348"/>
    </row>
    <row r="1532" spans="2:14" x14ac:dyDescent="0.15">
      <c r="B1532" s="160">
        <v>1528</v>
      </c>
      <c r="C1532" s="171"/>
      <c r="D1532" s="172"/>
      <c r="E1532" s="173"/>
      <c r="F1532" s="174"/>
      <c r="G1532" s="148"/>
      <c r="H1532" s="372"/>
      <c r="I1532" s="264"/>
      <c r="J1532" s="270"/>
      <c r="K1532" s="264"/>
      <c r="L1532" s="264"/>
      <c r="M1532" s="158"/>
      <c r="N1532" s="348"/>
    </row>
    <row r="1533" spans="2:14" x14ac:dyDescent="0.15">
      <c r="B1533" s="160">
        <v>1529</v>
      </c>
      <c r="C1533" s="171"/>
      <c r="D1533" s="172"/>
      <c r="E1533" s="173"/>
      <c r="F1533" s="174"/>
      <c r="G1533" s="148"/>
      <c r="H1533" s="372"/>
      <c r="I1533" s="264"/>
      <c r="J1533" s="270"/>
      <c r="K1533" s="264"/>
      <c r="L1533" s="264"/>
      <c r="M1533" s="158"/>
      <c r="N1533" s="348"/>
    </row>
    <row r="1534" spans="2:14" x14ac:dyDescent="0.15">
      <c r="B1534" s="160">
        <v>1530</v>
      </c>
      <c r="C1534" s="171"/>
      <c r="D1534" s="172"/>
      <c r="E1534" s="173"/>
      <c r="F1534" s="174"/>
      <c r="G1534" s="148"/>
      <c r="H1534" s="372"/>
      <c r="I1534" s="264"/>
      <c r="J1534" s="270"/>
      <c r="K1534" s="264"/>
      <c r="L1534" s="264"/>
      <c r="M1534" s="158"/>
      <c r="N1534" s="348"/>
    </row>
    <row r="1535" spans="2:14" x14ac:dyDescent="0.15">
      <c r="B1535" s="160">
        <v>1531</v>
      </c>
      <c r="C1535" s="171"/>
      <c r="D1535" s="172"/>
      <c r="E1535" s="173"/>
      <c r="F1535" s="174"/>
      <c r="G1535" s="148"/>
      <c r="H1535" s="372"/>
      <c r="I1535" s="264"/>
      <c r="J1535" s="270"/>
      <c r="K1535" s="264"/>
      <c r="L1535" s="264"/>
      <c r="M1535" s="158"/>
      <c r="N1535" s="348"/>
    </row>
    <row r="1536" spans="2:14" x14ac:dyDescent="0.15">
      <c r="B1536" s="160">
        <v>1532</v>
      </c>
      <c r="C1536" s="171"/>
      <c r="D1536" s="172"/>
      <c r="E1536" s="173"/>
      <c r="F1536" s="174"/>
      <c r="G1536" s="148"/>
      <c r="H1536" s="372"/>
      <c r="I1536" s="264"/>
      <c r="J1536" s="270"/>
      <c r="K1536" s="264"/>
      <c r="L1536" s="264"/>
      <c r="M1536" s="158"/>
      <c r="N1536" s="348"/>
    </row>
    <row r="1537" spans="2:14" x14ac:dyDescent="0.15">
      <c r="B1537" s="160">
        <v>1533</v>
      </c>
      <c r="C1537" s="171"/>
      <c r="D1537" s="172"/>
      <c r="E1537" s="173"/>
      <c r="F1537" s="174"/>
      <c r="G1537" s="148"/>
      <c r="H1537" s="372"/>
      <c r="I1537" s="264"/>
      <c r="J1537" s="270"/>
      <c r="K1537" s="264"/>
      <c r="L1537" s="264"/>
      <c r="M1537" s="158"/>
      <c r="N1537" s="348"/>
    </row>
    <row r="1538" spans="2:14" x14ac:dyDescent="0.15">
      <c r="B1538" s="160">
        <v>1534</v>
      </c>
      <c r="C1538" s="171"/>
      <c r="D1538" s="172"/>
      <c r="E1538" s="173"/>
      <c r="F1538" s="174"/>
      <c r="G1538" s="148"/>
      <c r="H1538" s="372"/>
      <c r="I1538" s="264"/>
      <c r="J1538" s="270"/>
      <c r="K1538" s="264"/>
      <c r="L1538" s="264"/>
      <c r="M1538" s="158"/>
      <c r="N1538" s="348"/>
    </row>
    <row r="1539" spans="2:14" x14ac:dyDescent="0.15">
      <c r="B1539" s="160">
        <v>1535</v>
      </c>
      <c r="C1539" s="171"/>
      <c r="D1539" s="172"/>
      <c r="E1539" s="173"/>
      <c r="F1539" s="174"/>
      <c r="G1539" s="148"/>
      <c r="H1539" s="372"/>
      <c r="I1539" s="264"/>
      <c r="J1539" s="270"/>
      <c r="K1539" s="264"/>
      <c r="L1539" s="264"/>
      <c r="M1539" s="158"/>
      <c r="N1539" s="348"/>
    </row>
    <row r="1540" spans="2:14" x14ac:dyDescent="0.15">
      <c r="B1540" s="160">
        <v>1536</v>
      </c>
      <c r="C1540" s="171"/>
      <c r="D1540" s="172"/>
      <c r="E1540" s="173"/>
      <c r="F1540" s="174"/>
      <c r="G1540" s="148"/>
      <c r="H1540" s="372"/>
      <c r="I1540" s="264"/>
      <c r="J1540" s="270"/>
      <c r="K1540" s="264"/>
      <c r="L1540" s="264"/>
      <c r="M1540" s="158"/>
      <c r="N1540" s="348"/>
    </row>
    <row r="1541" spans="2:14" x14ac:dyDescent="0.15">
      <c r="B1541" s="160">
        <v>1537</v>
      </c>
      <c r="C1541" s="171"/>
      <c r="D1541" s="172"/>
      <c r="E1541" s="173"/>
      <c r="F1541" s="174"/>
      <c r="G1541" s="148"/>
      <c r="H1541" s="372"/>
      <c r="I1541" s="264"/>
      <c r="J1541" s="270"/>
      <c r="K1541" s="264"/>
      <c r="L1541" s="264"/>
      <c r="M1541" s="158"/>
      <c r="N1541" s="348"/>
    </row>
    <row r="1542" spans="2:14" x14ac:dyDescent="0.15">
      <c r="B1542" s="160">
        <v>1538</v>
      </c>
      <c r="C1542" s="171"/>
      <c r="D1542" s="172"/>
      <c r="E1542" s="173"/>
      <c r="F1542" s="174"/>
      <c r="G1542" s="148"/>
      <c r="H1542" s="372"/>
      <c r="I1542" s="264"/>
      <c r="J1542" s="270"/>
      <c r="K1542" s="264"/>
      <c r="L1542" s="264"/>
      <c r="M1542" s="158"/>
      <c r="N1542" s="348"/>
    </row>
    <row r="1543" spans="2:14" x14ac:dyDescent="0.15">
      <c r="B1543" s="160">
        <v>1539</v>
      </c>
      <c r="C1543" s="171"/>
      <c r="D1543" s="172"/>
      <c r="E1543" s="173"/>
      <c r="F1543" s="174"/>
      <c r="G1543" s="148"/>
      <c r="H1543" s="372"/>
      <c r="I1543" s="264"/>
      <c r="J1543" s="270"/>
      <c r="K1543" s="264"/>
      <c r="L1543" s="264"/>
      <c r="M1543" s="158"/>
      <c r="N1543" s="348"/>
    </row>
    <row r="1544" spans="2:14" x14ac:dyDescent="0.15">
      <c r="B1544" s="160">
        <v>1540</v>
      </c>
      <c r="C1544" s="171"/>
      <c r="D1544" s="172"/>
      <c r="E1544" s="173"/>
      <c r="F1544" s="174"/>
      <c r="G1544" s="148"/>
      <c r="H1544" s="372"/>
      <c r="I1544" s="264"/>
      <c r="J1544" s="270"/>
      <c r="K1544" s="264"/>
      <c r="L1544" s="264"/>
      <c r="M1544" s="158"/>
      <c r="N1544" s="348"/>
    </row>
    <row r="1545" spans="2:14" x14ac:dyDescent="0.15">
      <c r="B1545" s="160">
        <v>1541</v>
      </c>
      <c r="C1545" s="171"/>
      <c r="D1545" s="172"/>
      <c r="E1545" s="173"/>
      <c r="F1545" s="174"/>
      <c r="G1545" s="148"/>
      <c r="H1545" s="372"/>
      <c r="I1545" s="264"/>
      <c r="J1545" s="270"/>
      <c r="K1545" s="264"/>
      <c r="L1545" s="264"/>
      <c r="M1545" s="158"/>
      <c r="N1545" s="348"/>
    </row>
    <row r="1546" spans="2:14" x14ac:dyDescent="0.15">
      <c r="B1546" s="160">
        <v>1542</v>
      </c>
      <c r="C1546" s="171"/>
      <c r="D1546" s="172"/>
      <c r="E1546" s="173"/>
      <c r="F1546" s="174"/>
      <c r="G1546" s="148"/>
      <c r="H1546" s="372"/>
      <c r="I1546" s="264"/>
      <c r="J1546" s="270"/>
      <c r="K1546" s="264"/>
      <c r="L1546" s="264"/>
      <c r="M1546" s="158"/>
      <c r="N1546" s="348"/>
    </row>
    <row r="1547" spans="2:14" x14ac:dyDescent="0.15">
      <c r="B1547" s="160">
        <v>1543</v>
      </c>
      <c r="C1547" s="171"/>
      <c r="D1547" s="172"/>
      <c r="E1547" s="173"/>
      <c r="F1547" s="174"/>
      <c r="G1547" s="148"/>
      <c r="H1547" s="372"/>
      <c r="I1547" s="264"/>
      <c r="J1547" s="270"/>
      <c r="K1547" s="264"/>
      <c r="L1547" s="264"/>
      <c r="M1547" s="158"/>
      <c r="N1547" s="348"/>
    </row>
    <row r="1548" spans="2:14" x14ac:dyDescent="0.15">
      <c r="B1548" s="160">
        <v>1544</v>
      </c>
      <c r="C1548" s="171"/>
      <c r="D1548" s="172"/>
      <c r="E1548" s="173"/>
      <c r="F1548" s="174"/>
      <c r="G1548" s="148"/>
      <c r="H1548" s="372"/>
      <c r="I1548" s="264"/>
      <c r="J1548" s="270"/>
      <c r="K1548" s="264"/>
      <c r="L1548" s="264"/>
      <c r="M1548" s="158"/>
      <c r="N1548" s="348"/>
    </row>
    <row r="1549" spans="2:14" x14ac:dyDescent="0.15">
      <c r="B1549" s="160">
        <v>1545</v>
      </c>
      <c r="C1549" s="171"/>
      <c r="D1549" s="172"/>
      <c r="E1549" s="173"/>
      <c r="F1549" s="174"/>
      <c r="G1549" s="148"/>
      <c r="H1549" s="372"/>
      <c r="I1549" s="264"/>
      <c r="J1549" s="270"/>
      <c r="K1549" s="264"/>
      <c r="L1549" s="264"/>
      <c r="M1549" s="158"/>
      <c r="N1549" s="348"/>
    </row>
    <row r="1550" spans="2:14" x14ac:dyDescent="0.15">
      <c r="B1550" s="160">
        <v>1546</v>
      </c>
      <c r="C1550" s="171"/>
      <c r="D1550" s="172"/>
      <c r="E1550" s="173"/>
      <c r="F1550" s="174"/>
      <c r="G1550" s="148"/>
      <c r="H1550" s="372"/>
      <c r="I1550" s="264"/>
      <c r="J1550" s="270"/>
      <c r="K1550" s="264"/>
      <c r="L1550" s="264"/>
      <c r="M1550" s="158"/>
      <c r="N1550" s="348"/>
    </row>
    <row r="1551" spans="2:14" x14ac:dyDescent="0.15">
      <c r="B1551" s="160">
        <v>1547</v>
      </c>
      <c r="C1551" s="171"/>
      <c r="D1551" s="172"/>
      <c r="E1551" s="173"/>
      <c r="F1551" s="174"/>
      <c r="G1551" s="148"/>
      <c r="H1551" s="372"/>
      <c r="I1551" s="264"/>
      <c r="J1551" s="270"/>
      <c r="K1551" s="264"/>
      <c r="L1551" s="264"/>
      <c r="M1551" s="158"/>
      <c r="N1551" s="348"/>
    </row>
    <row r="1552" spans="2:14" x14ac:dyDescent="0.15">
      <c r="B1552" s="160">
        <v>1548</v>
      </c>
      <c r="C1552" s="171"/>
      <c r="D1552" s="172"/>
      <c r="E1552" s="173"/>
      <c r="F1552" s="174"/>
      <c r="G1552" s="148"/>
      <c r="H1552" s="372"/>
      <c r="I1552" s="264"/>
      <c r="J1552" s="270"/>
      <c r="K1552" s="264"/>
      <c r="L1552" s="264"/>
      <c r="M1552" s="158"/>
      <c r="N1552" s="348"/>
    </row>
    <row r="1553" spans="2:14" x14ac:dyDescent="0.15">
      <c r="B1553" s="160">
        <v>1549</v>
      </c>
      <c r="C1553" s="171"/>
      <c r="D1553" s="172"/>
      <c r="E1553" s="173"/>
      <c r="F1553" s="174"/>
      <c r="G1553" s="148"/>
      <c r="H1553" s="372"/>
      <c r="I1553" s="264"/>
      <c r="J1553" s="270"/>
      <c r="K1553" s="264"/>
      <c r="L1553" s="264"/>
      <c r="M1553" s="158"/>
      <c r="N1553" s="348"/>
    </row>
    <row r="1554" spans="2:14" x14ac:dyDescent="0.15">
      <c r="B1554" s="160">
        <v>1550</v>
      </c>
      <c r="C1554" s="171"/>
      <c r="D1554" s="172"/>
      <c r="E1554" s="173"/>
      <c r="F1554" s="174"/>
      <c r="G1554" s="148"/>
      <c r="H1554" s="372"/>
      <c r="I1554" s="264"/>
      <c r="J1554" s="270"/>
      <c r="K1554" s="264"/>
      <c r="L1554" s="264"/>
      <c r="M1554" s="158"/>
      <c r="N1554" s="348"/>
    </row>
    <row r="1555" spans="2:14" x14ac:dyDescent="0.15">
      <c r="B1555" s="160">
        <v>1551</v>
      </c>
      <c r="C1555" s="171"/>
      <c r="D1555" s="172"/>
      <c r="E1555" s="173"/>
      <c r="F1555" s="174"/>
      <c r="G1555" s="148"/>
      <c r="H1555" s="372"/>
      <c r="I1555" s="264"/>
      <c r="J1555" s="270"/>
      <c r="K1555" s="264"/>
      <c r="L1555" s="264"/>
      <c r="M1555" s="158"/>
      <c r="N1555" s="348"/>
    </row>
    <row r="1556" spans="2:14" x14ac:dyDescent="0.15">
      <c r="B1556" s="160">
        <v>1552</v>
      </c>
      <c r="C1556" s="171"/>
      <c r="D1556" s="172"/>
      <c r="E1556" s="173"/>
      <c r="F1556" s="174"/>
      <c r="G1556" s="148"/>
      <c r="H1556" s="372"/>
      <c r="I1556" s="264"/>
      <c r="J1556" s="270"/>
      <c r="K1556" s="264"/>
      <c r="L1556" s="264"/>
      <c r="M1556" s="158"/>
      <c r="N1556" s="348"/>
    </row>
    <row r="1557" spans="2:14" x14ac:dyDescent="0.15">
      <c r="B1557" s="160">
        <v>1553</v>
      </c>
      <c r="C1557" s="171"/>
      <c r="D1557" s="172"/>
      <c r="E1557" s="173"/>
      <c r="F1557" s="174"/>
      <c r="G1557" s="148"/>
      <c r="H1557" s="372"/>
      <c r="I1557" s="264"/>
      <c r="J1557" s="270"/>
      <c r="K1557" s="264"/>
      <c r="L1557" s="264"/>
      <c r="M1557" s="158"/>
      <c r="N1557" s="348"/>
    </row>
    <row r="1558" spans="2:14" x14ac:dyDescent="0.15">
      <c r="B1558" s="160">
        <v>1554</v>
      </c>
      <c r="C1558" s="171"/>
      <c r="D1558" s="172"/>
      <c r="E1558" s="173"/>
      <c r="F1558" s="174"/>
      <c r="G1558" s="148"/>
      <c r="H1558" s="372"/>
      <c r="I1558" s="264"/>
      <c r="J1558" s="270"/>
      <c r="K1558" s="264"/>
      <c r="L1558" s="264"/>
      <c r="M1558" s="158"/>
      <c r="N1558" s="348"/>
    </row>
    <row r="1559" spans="2:14" x14ac:dyDescent="0.15">
      <c r="B1559" s="160">
        <v>1555</v>
      </c>
      <c r="C1559" s="171"/>
      <c r="D1559" s="172"/>
      <c r="E1559" s="173"/>
      <c r="F1559" s="174"/>
      <c r="G1559" s="148"/>
      <c r="H1559" s="372"/>
      <c r="I1559" s="264"/>
      <c r="J1559" s="270"/>
      <c r="K1559" s="264"/>
      <c r="L1559" s="264"/>
      <c r="M1559" s="158"/>
      <c r="N1559" s="348"/>
    </row>
    <row r="1560" spans="2:14" x14ac:dyDescent="0.15">
      <c r="B1560" s="160">
        <v>1556</v>
      </c>
      <c r="C1560" s="171"/>
      <c r="D1560" s="172"/>
      <c r="E1560" s="173"/>
      <c r="F1560" s="174"/>
      <c r="G1560" s="148"/>
      <c r="H1560" s="372"/>
      <c r="I1560" s="264"/>
      <c r="J1560" s="270"/>
      <c r="K1560" s="264"/>
      <c r="L1560" s="264"/>
      <c r="M1560" s="158"/>
      <c r="N1560" s="348"/>
    </row>
    <row r="1561" spans="2:14" x14ac:dyDescent="0.15">
      <c r="B1561" s="160">
        <v>1557</v>
      </c>
      <c r="C1561" s="171"/>
      <c r="D1561" s="172"/>
      <c r="E1561" s="173"/>
      <c r="F1561" s="174"/>
      <c r="G1561" s="148"/>
      <c r="H1561" s="372"/>
      <c r="I1561" s="264"/>
      <c r="J1561" s="270"/>
      <c r="K1561" s="264"/>
      <c r="L1561" s="264"/>
      <c r="M1561" s="158"/>
      <c r="N1561" s="348"/>
    </row>
    <row r="1562" spans="2:14" x14ac:dyDescent="0.15">
      <c r="B1562" s="160">
        <v>1558</v>
      </c>
      <c r="C1562" s="171"/>
      <c r="D1562" s="172"/>
      <c r="E1562" s="173"/>
      <c r="F1562" s="174"/>
      <c r="G1562" s="148"/>
      <c r="H1562" s="372"/>
      <c r="I1562" s="264"/>
      <c r="J1562" s="270"/>
      <c r="K1562" s="264"/>
      <c r="L1562" s="264"/>
      <c r="M1562" s="158"/>
      <c r="N1562" s="348"/>
    </row>
    <row r="1563" spans="2:14" x14ac:dyDescent="0.15">
      <c r="B1563" s="160">
        <v>1559</v>
      </c>
      <c r="C1563" s="171"/>
      <c r="D1563" s="172"/>
      <c r="E1563" s="173"/>
      <c r="F1563" s="174"/>
      <c r="G1563" s="148"/>
      <c r="H1563" s="372"/>
      <c r="I1563" s="264"/>
      <c r="J1563" s="270"/>
      <c r="K1563" s="264"/>
      <c r="L1563" s="264"/>
      <c r="M1563" s="158"/>
      <c r="N1563" s="348"/>
    </row>
    <row r="1564" spans="2:14" x14ac:dyDescent="0.15">
      <c r="B1564" s="160">
        <v>1560</v>
      </c>
      <c r="C1564" s="171"/>
      <c r="D1564" s="172"/>
      <c r="E1564" s="173"/>
      <c r="F1564" s="174"/>
      <c r="G1564" s="148"/>
      <c r="H1564" s="372"/>
      <c r="I1564" s="264"/>
      <c r="J1564" s="270"/>
      <c r="K1564" s="264"/>
      <c r="L1564" s="264"/>
      <c r="M1564" s="158"/>
      <c r="N1564" s="348"/>
    </row>
    <row r="1565" spans="2:14" x14ac:dyDescent="0.15">
      <c r="B1565" s="160">
        <v>1561</v>
      </c>
      <c r="C1565" s="171"/>
      <c r="D1565" s="172"/>
      <c r="E1565" s="173"/>
      <c r="F1565" s="174"/>
      <c r="G1565" s="148"/>
      <c r="H1565" s="372"/>
      <c r="I1565" s="264"/>
      <c r="J1565" s="270"/>
      <c r="K1565" s="264"/>
      <c r="L1565" s="264"/>
      <c r="M1565" s="158"/>
      <c r="N1565" s="348"/>
    </row>
    <row r="1566" spans="2:14" x14ac:dyDescent="0.15">
      <c r="B1566" s="160">
        <v>1562</v>
      </c>
      <c r="C1566" s="171"/>
      <c r="D1566" s="172"/>
      <c r="E1566" s="173"/>
      <c r="F1566" s="174"/>
      <c r="G1566" s="148"/>
      <c r="H1566" s="372"/>
      <c r="I1566" s="264"/>
      <c r="J1566" s="270"/>
      <c r="K1566" s="264"/>
      <c r="L1566" s="264"/>
      <c r="M1566" s="158"/>
      <c r="N1566" s="348"/>
    </row>
    <row r="1567" spans="2:14" x14ac:dyDescent="0.15">
      <c r="B1567" s="160">
        <v>1563</v>
      </c>
      <c r="C1567" s="171"/>
      <c r="D1567" s="172"/>
      <c r="E1567" s="173"/>
      <c r="F1567" s="174"/>
      <c r="G1567" s="148"/>
      <c r="H1567" s="372"/>
      <c r="I1567" s="264"/>
      <c r="J1567" s="270"/>
      <c r="K1567" s="264"/>
      <c r="L1567" s="264"/>
      <c r="M1567" s="158"/>
      <c r="N1567" s="348"/>
    </row>
    <row r="1568" spans="2:14" x14ac:dyDescent="0.15">
      <c r="B1568" s="160">
        <v>1564</v>
      </c>
      <c r="C1568" s="171"/>
      <c r="D1568" s="172"/>
      <c r="E1568" s="173"/>
      <c r="F1568" s="174"/>
      <c r="G1568" s="148"/>
      <c r="H1568" s="372"/>
      <c r="I1568" s="264"/>
      <c r="J1568" s="270"/>
      <c r="K1568" s="264"/>
      <c r="L1568" s="264"/>
      <c r="M1568" s="158"/>
      <c r="N1568" s="348"/>
    </row>
    <row r="1569" spans="2:14" x14ac:dyDescent="0.15">
      <c r="B1569" s="160">
        <v>1565</v>
      </c>
      <c r="C1569" s="171"/>
      <c r="D1569" s="172"/>
      <c r="E1569" s="173"/>
      <c r="F1569" s="174"/>
      <c r="G1569" s="148"/>
      <c r="H1569" s="372"/>
      <c r="I1569" s="264"/>
      <c r="J1569" s="270"/>
      <c r="K1569" s="264"/>
      <c r="L1569" s="264"/>
      <c r="M1569" s="158"/>
      <c r="N1569" s="348"/>
    </row>
    <row r="1570" spans="2:14" x14ac:dyDescent="0.15">
      <c r="B1570" s="160">
        <v>1566</v>
      </c>
      <c r="C1570" s="171"/>
      <c r="D1570" s="172"/>
      <c r="E1570" s="173"/>
      <c r="F1570" s="174"/>
      <c r="G1570" s="148"/>
      <c r="H1570" s="372"/>
      <c r="I1570" s="264"/>
      <c r="J1570" s="270"/>
      <c r="K1570" s="264"/>
      <c r="L1570" s="264"/>
      <c r="M1570" s="158"/>
      <c r="N1570" s="348"/>
    </row>
    <row r="1571" spans="2:14" x14ac:dyDescent="0.15">
      <c r="B1571" s="160">
        <v>1567</v>
      </c>
      <c r="C1571" s="171"/>
      <c r="D1571" s="172"/>
      <c r="E1571" s="173"/>
      <c r="F1571" s="174"/>
      <c r="G1571" s="148"/>
      <c r="H1571" s="372"/>
      <c r="I1571" s="264"/>
      <c r="J1571" s="270"/>
      <c r="K1571" s="264"/>
      <c r="L1571" s="264"/>
      <c r="M1571" s="158"/>
      <c r="N1571" s="348"/>
    </row>
    <row r="1572" spans="2:14" x14ac:dyDescent="0.15">
      <c r="B1572" s="160">
        <v>1568</v>
      </c>
      <c r="C1572" s="171"/>
      <c r="D1572" s="172"/>
      <c r="E1572" s="173"/>
      <c r="F1572" s="174"/>
      <c r="G1572" s="148"/>
      <c r="H1572" s="372"/>
      <c r="I1572" s="264"/>
      <c r="J1572" s="270"/>
      <c r="K1572" s="264"/>
      <c r="L1572" s="264"/>
      <c r="M1572" s="158"/>
      <c r="N1572" s="348"/>
    </row>
    <row r="1573" spans="2:14" x14ac:dyDescent="0.15">
      <c r="B1573" s="160">
        <v>1569</v>
      </c>
      <c r="C1573" s="171"/>
      <c r="D1573" s="172"/>
      <c r="E1573" s="173"/>
      <c r="F1573" s="174"/>
      <c r="G1573" s="148"/>
      <c r="H1573" s="372"/>
      <c r="I1573" s="264"/>
      <c r="J1573" s="270"/>
      <c r="K1573" s="264"/>
      <c r="L1573" s="264"/>
      <c r="M1573" s="158"/>
      <c r="N1573" s="348"/>
    </row>
    <row r="1574" spans="2:14" x14ac:dyDescent="0.15">
      <c r="B1574" s="160">
        <v>1570</v>
      </c>
      <c r="C1574" s="171"/>
      <c r="D1574" s="172"/>
      <c r="E1574" s="173"/>
      <c r="F1574" s="174"/>
      <c r="G1574" s="148"/>
      <c r="H1574" s="372"/>
      <c r="I1574" s="264"/>
      <c r="J1574" s="270"/>
      <c r="K1574" s="264"/>
      <c r="L1574" s="264"/>
      <c r="M1574" s="158"/>
      <c r="N1574" s="348"/>
    </row>
    <row r="1575" spans="2:14" x14ac:dyDescent="0.15">
      <c r="B1575" s="160">
        <v>1571</v>
      </c>
      <c r="C1575" s="171"/>
      <c r="D1575" s="172"/>
      <c r="E1575" s="173"/>
      <c r="F1575" s="174"/>
      <c r="G1575" s="148"/>
      <c r="H1575" s="372"/>
      <c r="I1575" s="264"/>
      <c r="J1575" s="270"/>
      <c r="K1575" s="264"/>
      <c r="L1575" s="264"/>
      <c r="M1575" s="158"/>
      <c r="N1575" s="348"/>
    </row>
    <row r="1576" spans="2:14" x14ac:dyDescent="0.15">
      <c r="B1576" s="160">
        <v>1572</v>
      </c>
      <c r="C1576" s="171"/>
      <c r="D1576" s="172"/>
      <c r="E1576" s="173"/>
      <c r="F1576" s="174"/>
      <c r="G1576" s="148"/>
      <c r="H1576" s="372"/>
      <c r="I1576" s="264"/>
      <c r="J1576" s="270"/>
      <c r="K1576" s="264"/>
      <c r="L1576" s="264"/>
      <c r="M1576" s="158"/>
      <c r="N1576" s="348"/>
    </row>
    <row r="1577" spans="2:14" x14ac:dyDescent="0.15">
      <c r="B1577" s="160">
        <v>1573</v>
      </c>
      <c r="C1577" s="171"/>
      <c r="D1577" s="172"/>
      <c r="E1577" s="173"/>
      <c r="F1577" s="174"/>
      <c r="G1577" s="148"/>
      <c r="H1577" s="372"/>
      <c r="I1577" s="264"/>
      <c r="J1577" s="270"/>
      <c r="K1577" s="264"/>
      <c r="L1577" s="264"/>
      <c r="M1577" s="158"/>
      <c r="N1577" s="348"/>
    </row>
    <row r="1578" spans="2:14" x14ac:dyDescent="0.15">
      <c r="B1578" s="160">
        <v>1574</v>
      </c>
      <c r="C1578" s="171"/>
      <c r="D1578" s="172"/>
      <c r="E1578" s="173"/>
      <c r="F1578" s="174"/>
      <c r="G1578" s="148"/>
      <c r="H1578" s="372"/>
      <c r="I1578" s="264"/>
      <c r="J1578" s="270"/>
      <c r="K1578" s="264"/>
      <c r="L1578" s="264"/>
      <c r="M1578" s="158"/>
      <c r="N1578" s="348"/>
    </row>
    <row r="1579" spans="2:14" x14ac:dyDescent="0.15">
      <c r="B1579" s="160">
        <v>1575</v>
      </c>
      <c r="C1579" s="171"/>
      <c r="D1579" s="172"/>
      <c r="E1579" s="173"/>
      <c r="F1579" s="174"/>
      <c r="G1579" s="148"/>
      <c r="H1579" s="372"/>
      <c r="I1579" s="264"/>
      <c r="J1579" s="270"/>
      <c r="K1579" s="264"/>
      <c r="L1579" s="264"/>
      <c r="M1579" s="158"/>
      <c r="N1579" s="348"/>
    </row>
    <row r="1580" spans="2:14" x14ac:dyDescent="0.15">
      <c r="B1580" s="160">
        <v>1576</v>
      </c>
      <c r="C1580" s="171"/>
      <c r="D1580" s="172"/>
      <c r="E1580" s="173"/>
      <c r="F1580" s="174"/>
      <c r="G1580" s="148"/>
      <c r="H1580" s="372"/>
      <c r="I1580" s="264"/>
      <c r="J1580" s="270"/>
      <c r="K1580" s="264"/>
      <c r="L1580" s="264"/>
      <c r="M1580" s="158"/>
      <c r="N1580" s="348"/>
    </row>
    <row r="1581" spans="2:14" x14ac:dyDescent="0.15">
      <c r="B1581" s="160">
        <v>1577</v>
      </c>
      <c r="C1581" s="171"/>
      <c r="D1581" s="172"/>
      <c r="E1581" s="173"/>
      <c r="F1581" s="174"/>
      <c r="G1581" s="148"/>
      <c r="H1581" s="372"/>
      <c r="I1581" s="264"/>
      <c r="J1581" s="270"/>
      <c r="K1581" s="264"/>
      <c r="L1581" s="264"/>
      <c r="M1581" s="158"/>
      <c r="N1581" s="348"/>
    </row>
    <row r="1582" spans="2:14" x14ac:dyDescent="0.15">
      <c r="B1582" s="160">
        <v>1578</v>
      </c>
      <c r="C1582" s="171"/>
      <c r="D1582" s="172"/>
      <c r="E1582" s="173"/>
      <c r="F1582" s="174"/>
      <c r="G1582" s="148"/>
      <c r="H1582" s="372"/>
      <c r="I1582" s="264"/>
      <c r="J1582" s="270"/>
      <c r="K1582" s="264"/>
      <c r="L1582" s="264"/>
      <c r="M1582" s="158"/>
      <c r="N1582" s="348"/>
    </row>
    <row r="1583" spans="2:14" x14ac:dyDescent="0.15">
      <c r="B1583" s="160">
        <v>1579</v>
      </c>
      <c r="C1583" s="171"/>
      <c r="D1583" s="172"/>
      <c r="E1583" s="173"/>
      <c r="F1583" s="174"/>
      <c r="G1583" s="148"/>
      <c r="H1583" s="372"/>
      <c r="I1583" s="264"/>
      <c r="J1583" s="270"/>
      <c r="K1583" s="264"/>
      <c r="L1583" s="264"/>
      <c r="M1583" s="158"/>
      <c r="N1583" s="348"/>
    </row>
    <row r="1584" spans="2:14" x14ac:dyDescent="0.15">
      <c r="B1584" s="160">
        <v>1580</v>
      </c>
      <c r="C1584" s="171"/>
      <c r="D1584" s="172"/>
      <c r="E1584" s="173"/>
      <c r="F1584" s="174"/>
      <c r="G1584" s="148"/>
      <c r="H1584" s="372"/>
      <c r="I1584" s="264"/>
      <c r="J1584" s="270"/>
      <c r="K1584" s="264"/>
      <c r="L1584" s="264"/>
      <c r="M1584" s="158"/>
      <c r="N1584" s="348"/>
    </row>
    <row r="1585" spans="2:14" x14ac:dyDescent="0.15">
      <c r="B1585" s="160">
        <v>1581</v>
      </c>
      <c r="C1585" s="171"/>
      <c r="D1585" s="172"/>
      <c r="E1585" s="173"/>
      <c r="F1585" s="174"/>
      <c r="G1585" s="148"/>
      <c r="H1585" s="372"/>
      <c r="I1585" s="264"/>
      <c r="J1585" s="270"/>
      <c r="K1585" s="264"/>
      <c r="L1585" s="264"/>
      <c r="M1585" s="158"/>
      <c r="N1585" s="348"/>
    </row>
    <row r="1586" spans="2:14" x14ac:dyDescent="0.15">
      <c r="B1586" s="160">
        <v>1582</v>
      </c>
      <c r="C1586" s="171"/>
      <c r="D1586" s="172"/>
      <c r="E1586" s="173"/>
      <c r="F1586" s="174"/>
      <c r="G1586" s="148"/>
      <c r="H1586" s="372"/>
      <c r="I1586" s="264"/>
      <c r="J1586" s="270"/>
      <c r="K1586" s="264"/>
      <c r="L1586" s="264"/>
      <c r="M1586" s="158"/>
      <c r="N1586" s="348"/>
    </row>
    <row r="1587" spans="2:14" x14ac:dyDescent="0.15">
      <c r="B1587" s="160">
        <v>1583</v>
      </c>
      <c r="C1587" s="171"/>
      <c r="D1587" s="172"/>
      <c r="E1587" s="173"/>
      <c r="F1587" s="174"/>
      <c r="G1587" s="148"/>
      <c r="H1587" s="372"/>
      <c r="I1587" s="264"/>
      <c r="J1587" s="270"/>
      <c r="K1587" s="264"/>
      <c r="L1587" s="264"/>
      <c r="M1587" s="158"/>
      <c r="N1587" s="348"/>
    </row>
    <row r="1588" spans="2:14" x14ac:dyDescent="0.15">
      <c r="B1588" s="160">
        <v>1584</v>
      </c>
      <c r="C1588" s="171"/>
      <c r="D1588" s="172"/>
      <c r="E1588" s="173"/>
      <c r="F1588" s="174"/>
      <c r="G1588" s="148"/>
      <c r="H1588" s="372"/>
      <c r="I1588" s="264"/>
      <c r="J1588" s="270"/>
      <c r="K1588" s="264"/>
      <c r="L1588" s="264"/>
      <c r="M1588" s="158"/>
      <c r="N1588" s="348"/>
    </row>
    <row r="1589" spans="2:14" x14ac:dyDescent="0.15">
      <c r="B1589" s="160">
        <v>1585</v>
      </c>
      <c r="C1589" s="171"/>
      <c r="D1589" s="172"/>
      <c r="E1589" s="173"/>
      <c r="F1589" s="174"/>
      <c r="G1589" s="148"/>
      <c r="H1589" s="372"/>
      <c r="I1589" s="264"/>
      <c r="J1589" s="270"/>
      <c r="K1589" s="264"/>
      <c r="L1589" s="264"/>
      <c r="M1589" s="158"/>
      <c r="N1589" s="348"/>
    </row>
    <row r="1590" spans="2:14" x14ac:dyDescent="0.15">
      <c r="B1590" s="160">
        <v>1586</v>
      </c>
      <c r="C1590" s="171"/>
      <c r="D1590" s="172"/>
      <c r="E1590" s="173"/>
      <c r="F1590" s="174"/>
      <c r="G1590" s="148"/>
      <c r="H1590" s="372"/>
      <c r="I1590" s="264"/>
      <c r="J1590" s="270"/>
      <c r="K1590" s="264"/>
      <c r="L1590" s="264"/>
      <c r="M1590" s="158"/>
      <c r="N1590" s="348"/>
    </row>
    <row r="1591" spans="2:14" x14ac:dyDescent="0.15">
      <c r="B1591" s="160">
        <v>1587</v>
      </c>
      <c r="C1591" s="171"/>
      <c r="D1591" s="172"/>
      <c r="E1591" s="173"/>
      <c r="F1591" s="174"/>
      <c r="G1591" s="148"/>
      <c r="H1591" s="372"/>
      <c r="I1591" s="264"/>
      <c r="J1591" s="270"/>
      <c r="K1591" s="264"/>
      <c r="L1591" s="264"/>
      <c r="M1591" s="158"/>
      <c r="N1591" s="348"/>
    </row>
    <row r="1592" spans="2:14" x14ac:dyDescent="0.15">
      <c r="B1592" s="160">
        <v>1588</v>
      </c>
      <c r="C1592" s="171"/>
      <c r="D1592" s="172"/>
      <c r="E1592" s="173"/>
      <c r="F1592" s="174"/>
      <c r="G1592" s="148"/>
      <c r="H1592" s="372"/>
      <c r="I1592" s="264"/>
      <c r="J1592" s="270"/>
      <c r="K1592" s="264"/>
      <c r="L1592" s="264"/>
      <c r="M1592" s="158"/>
      <c r="N1592" s="348"/>
    </row>
    <row r="1593" spans="2:14" x14ac:dyDescent="0.15">
      <c r="B1593" s="160">
        <v>1589</v>
      </c>
      <c r="C1593" s="171"/>
      <c r="D1593" s="172"/>
      <c r="E1593" s="173"/>
      <c r="F1593" s="174"/>
      <c r="G1593" s="148"/>
      <c r="H1593" s="372"/>
      <c r="I1593" s="264"/>
      <c r="J1593" s="270"/>
      <c r="K1593" s="264"/>
      <c r="L1593" s="264"/>
      <c r="M1593" s="158"/>
      <c r="N1593" s="348"/>
    </row>
    <row r="1594" spans="2:14" x14ac:dyDescent="0.15">
      <c r="B1594" s="160">
        <v>1590</v>
      </c>
      <c r="C1594" s="171"/>
      <c r="D1594" s="172"/>
      <c r="E1594" s="173"/>
      <c r="F1594" s="174"/>
      <c r="G1594" s="148"/>
      <c r="H1594" s="372"/>
      <c r="I1594" s="264"/>
      <c r="J1594" s="270"/>
      <c r="K1594" s="264"/>
      <c r="L1594" s="264"/>
      <c r="M1594" s="158"/>
      <c r="N1594" s="348"/>
    </row>
    <row r="1595" spans="2:14" x14ac:dyDescent="0.15">
      <c r="B1595" s="160">
        <v>1591</v>
      </c>
      <c r="C1595" s="171"/>
      <c r="D1595" s="172"/>
      <c r="E1595" s="173"/>
      <c r="F1595" s="174"/>
      <c r="G1595" s="148"/>
      <c r="H1595" s="372"/>
      <c r="I1595" s="264"/>
      <c r="J1595" s="270"/>
      <c r="K1595" s="264"/>
      <c r="L1595" s="264"/>
      <c r="M1595" s="158"/>
      <c r="N1595" s="348"/>
    </row>
    <row r="1596" spans="2:14" x14ac:dyDescent="0.15">
      <c r="B1596" s="160">
        <v>1592</v>
      </c>
      <c r="C1596" s="171"/>
      <c r="D1596" s="172"/>
      <c r="E1596" s="173"/>
      <c r="F1596" s="174"/>
      <c r="G1596" s="148"/>
      <c r="H1596" s="372"/>
      <c r="I1596" s="264"/>
      <c r="J1596" s="270"/>
      <c r="K1596" s="264"/>
      <c r="L1596" s="264"/>
      <c r="M1596" s="158"/>
      <c r="N1596" s="348"/>
    </row>
    <row r="1597" spans="2:14" x14ac:dyDescent="0.15">
      <c r="B1597" s="160">
        <v>1593</v>
      </c>
      <c r="C1597" s="171"/>
      <c r="D1597" s="172"/>
      <c r="E1597" s="173"/>
      <c r="F1597" s="174"/>
      <c r="G1597" s="148"/>
      <c r="H1597" s="372"/>
      <c r="I1597" s="264"/>
      <c r="J1597" s="270"/>
      <c r="K1597" s="264"/>
      <c r="L1597" s="264"/>
      <c r="M1597" s="158"/>
      <c r="N1597" s="348"/>
    </row>
    <row r="1598" spans="2:14" x14ac:dyDescent="0.15">
      <c r="B1598" s="160">
        <v>1594</v>
      </c>
      <c r="C1598" s="171"/>
      <c r="D1598" s="172"/>
      <c r="E1598" s="173"/>
      <c r="F1598" s="174"/>
      <c r="G1598" s="148"/>
      <c r="H1598" s="372"/>
      <c r="I1598" s="264"/>
      <c r="J1598" s="270"/>
      <c r="K1598" s="264"/>
      <c r="L1598" s="264"/>
      <c r="M1598" s="158"/>
      <c r="N1598" s="348"/>
    </row>
    <row r="1599" spans="2:14" x14ac:dyDescent="0.15">
      <c r="B1599" s="160">
        <v>1595</v>
      </c>
      <c r="C1599" s="171"/>
      <c r="D1599" s="172"/>
      <c r="E1599" s="173"/>
      <c r="F1599" s="174"/>
      <c r="G1599" s="148"/>
      <c r="H1599" s="372"/>
      <c r="I1599" s="264"/>
      <c r="J1599" s="270"/>
      <c r="K1599" s="264"/>
      <c r="L1599" s="264"/>
      <c r="M1599" s="158"/>
      <c r="N1599" s="348"/>
    </row>
    <row r="1600" spans="2:14" x14ac:dyDescent="0.15">
      <c r="B1600" s="160">
        <v>1596</v>
      </c>
      <c r="C1600" s="171"/>
      <c r="D1600" s="172"/>
      <c r="E1600" s="173"/>
      <c r="F1600" s="174"/>
      <c r="G1600" s="148"/>
      <c r="H1600" s="372"/>
      <c r="I1600" s="264"/>
      <c r="J1600" s="270"/>
      <c r="K1600" s="264"/>
      <c r="L1600" s="264"/>
      <c r="M1600" s="158"/>
      <c r="N1600" s="348"/>
    </row>
    <row r="1601" spans="2:14" x14ac:dyDescent="0.15">
      <c r="B1601" s="160">
        <v>1597</v>
      </c>
      <c r="C1601" s="171"/>
      <c r="D1601" s="172"/>
      <c r="E1601" s="173"/>
      <c r="F1601" s="174"/>
      <c r="G1601" s="148"/>
      <c r="H1601" s="372"/>
      <c r="I1601" s="264"/>
      <c r="J1601" s="270"/>
      <c r="K1601" s="264"/>
      <c r="L1601" s="264"/>
      <c r="M1601" s="158"/>
      <c r="N1601" s="348"/>
    </row>
    <row r="1602" spans="2:14" x14ac:dyDescent="0.15">
      <c r="B1602" s="160">
        <v>1598</v>
      </c>
      <c r="C1602" s="171"/>
      <c r="D1602" s="172"/>
      <c r="E1602" s="173"/>
      <c r="F1602" s="174"/>
      <c r="G1602" s="148"/>
      <c r="H1602" s="372"/>
      <c r="I1602" s="264"/>
      <c r="J1602" s="270"/>
      <c r="K1602" s="264"/>
      <c r="L1602" s="264"/>
      <c r="M1602" s="158"/>
      <c r="N1602" s="348"/>
    </row>
    <row r="1603" spans="2:14" x14ac:dyDescent="0.15">
      <c r="B1603" s="160">
        <v>1599</v>
      </c>
      <c r="C1603" s="171"/>
      <c r="D1603" s="172"/>
      <c r="E1603" s="173"/>
      <c r="F1603" s="174"/>
      <c r="G1603" s="148"/>
      <c r="H1603" s="372"/>
      <c r="I1603" s="264"/>
      <c r="J1603" s="270"/>
      <c r="K1603" s="264"/>
      <c r="L1603" s="264"/>
      <c r="M1603" s="158"/>
      <c r="N1603" s="348"/>
    </row>
    <row r="1604" spans="2:14" x14ac:dyDescent="0.15">
      <c r="B1604" s="160">
        <v>1600</v>
      </c>
      <c r="C1604" s="171"/>
      <c r="D1604" s="172"/>
      <c r="E1604" s="173"/>
      <c r="F1604" s="174"/>
      <c r="G1604" s="148"/>
      <c r="H1604" s="372"/>
      <c r="I1604" s="264"/>
      <c r="J1604" s="270"/>
      <c r="K1604" s="264"/>
      <c r="L1604" s="264"/>
      <c r="M1604" s="158"/>
      <c r="N1604" s="348"/>
    </row>
    <row r="1605" spans="2:14" x14ac:dyDescent="0.15">
      <c r="B1605" s="160">
        <v>1601</v>
      </c>
      <c r="C1605" s="171"/>
      <c r="D1605" s="172"/>
      <c r="E1605" s="173"/>
      <c r="F1605" s="174"/>
      <c r="G1605" s="148"/>
      <c r="H1605" s="372"/>
      <c r="I1605" s="264"/>
      <c r="J1605" s="270"/>
      <c r="K1605" s="264"/>
      <c r="L1605" s="264"/>
      <c r="M1605" s="158"/>
      <c r="N1605" s="348"/>
    </row>
    <row r="1606" spans="2:14" x14ac:dyDescent="0.15">
      <c r="B1606" s="160">
        <v>1602</v>
      </c>
      <c r="C1606" s="171"/>
      <c r="D1606" s="172"/>
      <c r="E1606" s="173"/>
      <c r="F1606" s="174"/>
      <c r="G1606" s="148"/>
      <c r="H1606" s="372"/>
      <c r="I1606" s="264"/>
      <c r="J1606" s="270"/>
      <c r="K1606" s="264"/>
      <c r="L1606" s="264"/>
      <c r="M1606" s="158"/>
      <c r="N1606" s="348"/>
    </row>
    <row r="1607" spans="2:14" x14ac:dyDescent="0.15">
      <c r="B1607" s="160">
        <v>1603</v>
      </c>
      <c r="C1607" s="171"/>
      <c r="D1607" s="172"/>
      <c r="E1607" s="173"/>
      <c r="F1607" s="174"/>
      <c r="G1607" s="148"/>
      <c r="H1607" s="372"/>
      <c r="I1607" s="264"/>
      <c r="J1607" s="270"/>
      <c r="K1607" s="264"/>
      <c r="L1607" s="264"/>
      <c r="M1607" s="158"/>
      <c r="N1607" s="348"/>
    </row>
    <row r="1608" spans="2:14" x14ac:dyDescent="0.15">
      <c r="B1608" s="160">
        <v>1604</v>
      </c>
      <c r="C1608" s="171"/>
      <c r="D1608" s="172"/>
      <c r="E1608" s="173"/>
      <c r="F1608" s="174"/>
      <c r="G1608" s="148"/>
      <c r="H1608" s="372"/>
      <c r="I1608" s="264"/>
      <c r="J1608" s="270"/>
      <c r="K1608" s="264"/>
      <c r="L1608" s="264"/>
      <c r="M1608" s="158"/>
      <c r="N1608" s="348"/>
    </row>
    <row r="1609" spans="2:14" x14ac:dyDescent="0.15">
      <c r="B1609" s="160">
        <v>1605</v>
      </c>
      <c r="C1609" s="171"/>
      <c r="D1609" s="172"/>
      <c r="E1609" s="173"/>
      <c r="F1609" s="174"/>
      <c r="G1609" s="148"/>
      <c r="H1609" s="372"/>
      <c r="I1609" s="264"/>
      <c r="J1609" s="270"/>
      <c r="K1609" s="264"/>
      <c r="L1609" s="264"/>
      <c r="M1609" s="158"/>
      <c r="N1609" s="348"/>
    </row>
    <row r="1610" spans="2:14" x14ac:dyDescent="0.15">
      <c r="B1610" s="160">
        <v>1606</v>
      </c>
      <c r="C1610" s="171"/>
      <c r="D1610" s="172"/>
      <c r="E1610" s="173"/>
      <c r="F1610" s="174"/>
      <c r="G1610" s="148"/>
      <c r="H1610" s="372"/>
      <c r="I1610" s="264"/>
      <c r="J1610" s="270"/>
      <c r="K1610" s="264"/>
      <c r="L1610" s="264"/>
      <c r="M1610" s="158"/>
      <c r="N1610" s="348"/>
    </row>
    <row r="1611" spans="2:14" x14ac:dyDescent="0.15">
      <c r="B1611" s="160">
        <v>1607</v>
      </c>
      <c r="C1611" s="171"/>
      <c r="D1611" s="172"/>
      <c r="E1611" s="173"/>
      <c r="F1611" s="174"/>
      <c r="G1611" s="148"/>
      <c r="H1611" s="372"/>
      <c r="I1611" s="264"/>
      <c r="J1611" s="270"/>
      <c r="K1611" s="264"/>
      <c r="L1611" s="264"/>
      <c r="M1611" s="158"/>
      <c r="N1611" s="348"/>
    </row>
    <row r="1612" spans="2:14" x14ac:dyDescent="0.15">
      <c r="B1612" s="160">
        <v>1608</v>
      </c>
      <c r="C1612" s="171"/>
      <c r="D1612" s="172"/>
      <c r="E1612" s="173"/>
      <c r="F1612" s="174"/>
      <c r="G1612" s="148"/>
      <c r="H1612" s="372"/>
      <c r="I1612" s="264"/>
      <c r="J1612" s="270"/>
      <c r="K1612" s="264"/>
      <c r="L1612" s="264"/>
      <c r="M1612" s="158"/>
      <c r="N1612" s="348"/>
    </row>
    <row r="1613" spans="2:14" x14ac:dyDescent="0.15">
      <c r="B1613" s="160">
        <v>1609</v>
      </c>
      <c r="C1613" s="171"/>
      <c r="D1613" s="172"/>
      <c r="E1613" s="173"/>
      <c r="F1613" s="174"/>
      <c r="G1613" s="148"/>
      <c r="H1613" s="372"/>
      <c r="I1613" s="264"/>
      <c r="J1613" s="270"/>
      <c r="K1613" s="264"/>
      <c r="L1613" s="264"/>
      <c r="M1613" s="158"/>
      <c r="N1613" s="348"/>
    </row>
    <row r="1614" spans="2:14" x14ac:dyDescent="0.15">
      <c r="B1614" s="160">
        <v>1610</v>
      </c>
      <c r="C1614" s="171"/>
      <c r="D1614" s="172"/>
      <c r="E1614" s="173"/>
      <c r="F1614" s="174"/>
      <c r="G1614" s="148"/>
      <c r="H1614" s="372"/>
      <c r="I1614" s="264"/>
      <c r="J1614" s="270"/>
      <c r="K1614" s="264"/>
      <c r="L1614" s="264"/>
      <c r="M1614" s="158"/>
      <c r="N1614" s="348"/>
    </row>
    <row r="1615" spans="2:14" x14ac:dyDescent="0.15">
      <c r="B1615" s="160">
        <v>1611</v>
      </c>
      <c r="C1615" s="171"/>
      <c r="D1615" s="172"/>
      <c r="E1615" s="173"/>
      <c r="F1615" s="174"/>
      <c r="G1615" s="148"/>
      <c r="H1615" s="372"/>
      <c r="I1615" s="264"/>
      <c r="J1615" s="270"/>
      <c r="K1615" s="264"/>
      <c r="L1615" s="264"/>
      <c r="M1615" s="158"/>
      <c r="N1615" s="348"/>
    </row>
    <row r="1616" spans="2:14" x14ac:dyDescent="0.15">
      <c r="B1616" s="160">
        <v>1612</v>
      </c>
      <c r="C1616" s="171"/>
      <c r="D1616" s="172"/>
      <c r="E1616" s="173"/>
      <c r="F1616" s="174"/>
      <c r="G1616" s="148"/>
      <c r="H1616" s="372"/>
      <c r="I1616" s="264"/>
      <c r="J1616" s="270"/>
      <c r="K1616" s="264"/>
      <c r="L1616" s="264"/>
      <c r="M1616" s="158"/>
      <c r="N1616" s="348"/>
    </row>
    <row r="1617" spans="2:14" x14ac:dyDescent="0.15">
      <c r="B1617" s="160">
        <v>1613</v>
      </c>
      <c r="C1617" s="171"/>
      <c r="D1617" s="172"/>
      <c r="E1617" s="173"/>
      <c r="F1617" s="174"/>
      <c r="G1617" s="148"/>
      <c r="H1617" s="372"/>
      <c r="I1617" s="264"/>
      <c r="J1617" s="270"/>
      <c r="K1617" s="264"/>
      <c r="L1617" s="264"/>
      <c r="M1617" s="158"/>
      <c r="N1617" s="348"/>
    </row>
    <row r="1618" spans="2:14" x14ac:dyDescent="0.15">
      <c r="B1618" s="160">
        <v>1614</v>
      </c>
      <c r="C1618" s="171"/>
      <c r="D1618" s="172"/>
      <c r="E1618" s="173"/>
      <c r="F1618" s="174"/>
      <c r="G1618" s="148"/>
      <c r="H1618" s="372"/>
      <c r="I1618" s="264"/>
      <c r="J1618" s="270"/>
      <c r="K1618" s="264"/>
      <c r="L1618" s="264"/>
      <c r="M1618" s="158"/>
      <c r="N1618" s="348"/>
    </row>
    <row r="1619" spans="2:14" x14ac:dyDescent="0.15">
      <c r="B1619" s="160">
        <v>1615</v>
      </c>
      <c r="C1619" s="171"/>
      <c r="D1619" s="172"/>
      <c r="E1619" s="173"/>
      <c r="F1619" s="174"/>
      <c r="G1619" s="148"/>
      <c r="H1619" s="372"/>
      <c r="I1619" s="264"/>
      <c r="J1619" s="270"/>
      <c r="K1619" s="264"/>
      <c r="L1619" s="264"/>
      <c r="M1619" s="158"/>
      <c r="N1619" s="348"/>
    </row>
    <row r="1620" spans="2:14" x14ac:dyDescent="0.15">
      <c r="B1620" s="160">
        <v>1616</v>
      </c>
      <c r="C1620" s="171"/>
      <c r="D1620" s="172"/>
      <c r="E1620" s="173"/>
      <c r="F1620" s="174"/>
      <c r="G1620" s="148"/>
      <c r="H1620" s="372"/>
      <c r="I1620" s="264"/>
      <c r="J1620" s="270"/>
      <c r="K1620" s="264"/>
      <c r="L1620" s="264"/>
      <c r="M1620" s="158"/>
      <c r="N1620" s="348"/>
    </row>
    <row r="1621" spans="2:14" x14ac:dyDescent="0.15">
      <c r="B1621" s="160">
        <v>1617</v>
      </c>
      <c r="C1621" s="171"/>
      <c r="D1621" s="172"/>
      <c r="E1621" s="173"/>
      <c r="F1621" s="174"/>
      <c r="G1621" s="148"/>
      <c r="H1621" s="372"/>
      <c r="I1621" s="264"/>
      <c r="J1621" s="270"/>
      <c r="K1621" s="264"/>
      <c r="L1621" s="264"/>
      <c r="M1621" s="158"/>
      <c r="N1621" s="348"/>
    </row>
    <row r="1622" spans="2:14" x14ac:dyDescent="0.15">
      <c r="B1622" s="160">
        <v>1618</v>
      </c>
      <c r="C1622" s="171"/>
      <c r="D1622" s="172"/>
      <c r="E1622" s="173"/>
      <c r="F1622" s="174"/>
      <c r="G1622" s="148"/>
      <c r="H1622" s="372"/>
      <c r="I1622" s="264"/>
      <c r="J1622" s="270"/>
      <c r="K1622" s="264"/>
      <c r="L1622" s="264"/>
      <c r="M1622" s="158"/>
      <c r="N1622" s="348"/>
    </row>
    <row r="1623" spans="2:14" x14ac:dyDescent="0.15">
      <c r="B1623" s="160">
        <v>1619</v>
      </c>
      <c r="C1623" s="171"/>
      <c r="D1623" s="172"/>
      <c r="E1623" s="173"/>
      <c r="F1623" s="174"/>
      <c r="G1623" s="148"/>
      <c r="H1623" s="372"/>
      <c r="I1623" s="264"/>
      <c r="J1623" s="270"/>
      <c r="K1623" s="264"/>
      <c r="L1623" s="264"/>
      <c r="M1623" s="158"/>
      <c r="N1623" s="348"/>
    </row>
    <row r="1624" spans="2:14" x14ac:dyDescent="0.15">
      <c r="B1624" s="160">
        <v>1620</v>
      </c>
      <c r="C1624" s="171"/>
      <c r="D1624" s="172"/>
      <c r="E1624" s="173"/>
      <c r="F1624" s="174"/>
      <c r="G1624" s="148"/>
      <c r="H1624" s="372"/>
      <c r="I1624" s="264"/>
      <c r="J1624" s="270"/>
      <c r="K1624" s="264"/>
      <c r="L1624" s="264"/>
      <c r="M1624" s="158"/>
      <c r="N1624" s="348"/>
    </row>
    <row r="1625" spans="2:14" x14ac:dyDescent="0.15">
      <c r="B1625" s="160">
        <v>1621</v>
      </c>
      <c r="C1625" s="171"/>
      <c r="D1625" s="172"/>
      <c r="E1625" s="173"/>
      <c r="F1625" s="174"/>
      <c r="G1625" s="148"/>
      <c r="H1625" s="372"/>
      <c r="I1625" s="264"/>
      <c r="J1625" s="270"/>
      <c r="K1625" s="264"/>
      <c r="L1625" s="264"/>
      <c r="M1625" s="158"/>
      <c r="N1625" s="348"/>
    </row>
    <row r="1626" spans="2:14" x14ac:dyDescent="0.15">
      <c r="B1626" s="160">
        <v>1622</v>
      </c>
      <c r="C1626" s="171"/>
      <c r="D1626" s="172"/>
      <c r="E1626" s="173"/>
      <c r="F1626" s="174"/>
      <c r="G1626" s="148"/>
      <c r="H1626" s="372"/>
      <c r="I1626" s="264"/>
      <c r="J1626" s="270"/>
      <c r="K1626" s="264"/>
      <c r="L1626" s="264"/>
      <c r="M1626" s="158"/>
      <c r="N1626" s="348"/>
    </row>
    <row r="1627" spans="2:14" x14ac:dyDescent="0.15">
      <c r="B1627" s="160">
        <v>1623</v>
      </c>
      <c r="C1627" s="171"/>
      <c r="D1627" s="172"/>
      <c r="E1627" s="173"/>
      <c r="F1627" s="174"/>
      <c r="G1627" s="148"/>
      <c r="H1627" s="372"/>
      <c r="I1627" s="264"/>
      <c r="J1627" s="270"/>
      <c r="K1627" s="264"/>
      <c r="L1627" s="264"/>
      <c r="M1627" s="158"/>
      <c r="N1627" s="348"/>
    </row>
    <row r="1628" spans="2:14" x14ac:dyDescent="0.15">
      <c r="B1628" s="160">
        <v>1624</v>
      </c>
      <c r="C1628" s="171"/>
      <c r="D1628" s="172"/>
      <c r="E1628" s="173"/>
      <c r="F1628" s="174"/>
      <c r="G1628" s="148"/>
      <c r="H1628" s="372"/>
      <c r="I1628" s="264"/>
      <c r="J1628" s="270"/>
      <c r="K1628" s="264"/>
      <c r="L1628" s="264"/>
      <c r="M1628" s="158"/>
      <c r="N1628" s="348"/>
    </row>
    <row r="1629" spans="2:14" x14ac:dyDescent="0.15">
      <c r="B1629" s="160">
        <v>1625</v>
      </c>
      <c r="C1629" s="171"/>
      <c r="D1629" s="172"/>
      <c r="E1629" s="173"/>
      <c r="F1629" s="174"/>
      <c r="G1629" s="148"/>
      <c r="H1629" s="372"/>
      <c r="I1629" s="264"/>
      <c r="J1629" s="270"/>
      <c r="K1629" s="264"/>
      <c r="L1629" s="264"/>
      <c r="M1629" s="158"/>
      <c r="N1629" s="348"/>
    </row>
    <row r="1630" spans="2:14" x14ac:dyDescent="0.15">
      <c r="B1630" s="160">
        <v>1626</v>
      </c>
      <c r="C1630" s="171"/>
      <c r="D1630" s="172"/>
      <c r="E1630" s="173"/>
      <c r="F1630" s="174"/>
      <c r="G1630" s="148"/>
      <c r="H1630" s="372"/>
      <c r="I1630" s="264"/>
      <c r="J1630" s="270"/>
      <c r="K1630" s="264"/>
      <c r="L1630" s="264"/>
      <c r="M1630" s="158"/>
      <c r="N1630" s="348"/>
    </row>
    <row r="1631" spans="2:14" x14ac:dyDescent="0.15">
      <c r="B1631" s="160">
        <v>1627</v>
      </c>
      <c r="C1631" s="171"/>
      <c r="D1631" s="172"/>
      <c r="E1631" s="173"/>
      <c r="F1631" s="174"/>
      <c r="G1631" s="148"/>
      <c r="H1631" s="372"/>
      <c r="I1631" s="264"/>
      <c r="J1631" s="270"/>
      <c r="K1631" s="264"/>
      <c r="L1631" s="264"/>
      <c r="M1631" s="158"/>
      <c r="N1631" s="348"/>
    </row>
    <row r="1632" spans="2:14" x14ac:dyDescent="0.15">
      <c r="B1632" s="160">
        <v>1628</v>
      </c>
      <c r="C1632" s="171"/>
      <c r="D1632" s="172"/>
      <c r="E1632" s="173"/>
      <c r="F1632" s="174"/>
      <c r="G1632" s="148"/>
      <c r="H1632" s="372"/>
      <c r="I1632" s="264"/>
      <c r="J1632" s="270"/>
      <c r="K1632" s="264"/>
      <c r="L1632" s="264"/>
      <c r="M1632" s="158"/>
      <c r="N1632" s="348"/>
    </row>
    <row r="1633" spans="2:14" x14ac:dyDescent="0.15">
      <c r="B1633" s="160">
        <v>1629</v>
      </c>
      <c r="C1633" s="171"/>
      <c r="D1633" s="172"/>
      <c r="E1633" s="173"/>
      <c r="F1633" s="174"/>
      <c r="G1633" s="148"/>
      <c r="H1633" s="372"/>
      <c r="I1633" s="264"/>
      <c r="J1633" s="270"/>
      <c r="K1633" s="264"/>
      <c r="L1633" s="264"/>
      <c r="M1633" s="158"/>
      <c r="N1633" s="348"/>
    </row>
    <row r="1634" spans="2:14" x14ac:dyDescent="0.15">
      <c r="B1634" s="160">
        <v>1630</v>
      </c>
      <c r="C1634" s="171"/>
      <c r="D1634" s="172"/>
      <c r="E1634" s="173"/>
      <c r="F1634" s="174"/>
      <c r="G1634" s="148"/>
      <c r="H1634" s="372"/>
      <c r="I1634" s="264"/>
      <c r="J1634" s="270"/>
      <c r="K1634" s="264"/>
      <c r="L1634" s="264"/>
      <c r="M1634" s="158"/>
      <c r="N1634" s="348"/>
    </row>
    <row r="1635" spans="2:14" x14ac:dyDescent="0.15">
      <c r="B1635" s="160">
        <v>1631</v>
      </c>
      <c r="C1635" s="171"/>
      <c r="D1635" s="172"/>
      <c r="E1635" s="173"/>
      <c r="F1635" s="174"/>
      <c r="G1635" s="148"/>
      <c r="H1635" s="372"/>
      <c r="I1635" s="264"/>
      <c r="J1635" s="270"/>
      <c r="K1635" s="264"/>
      <c r="L1635" s="264"/>
      <c r="M1635" s="158"/>
      <c r="N1635" s="348"/>
    </row>
    <row r="1636" spans="2:14" x14ac:dyDescent="0.15">
      <c r="B1636" s="160">
        <v>1632</v>
      </c>
      <c r="C1636" s="171"/>
      <c r="D1636" s="172"/>
      <c r="E1636" s="173"/>
      <c r="F1636" s="174"/>
      <c r="G1636" s="148"/>
      <c r="H1636" s="372"/>
      <c r="I1636" s="264"/>
      <c r="J1636" s="270"/>
      <c r="K1636" s="264"/>
      <c r="L1636" s="264"/>
      <c r="M1636" s="158"/>
      <c r="N1636" s="348"/>
    </row>
    <row r="1637" spans="2:14" x14ac:dyDescent="0.15">
      <c r="B1637" s="160">
        <v>1633</v>
      </c>
      <c r="C1637" s="171"/>
      <c r="D1637" s="172"/>
      <c r="E1637" s="173"/>
      <c r="F1637" s="174"/>
      <c r="G1637" s="148"/>
      <c r="H1637" s="372"/>
      <c r="I1637" s="264"/>
      <c r="J1637" s="270"/>
      <c r="K1637" s="264"/>
      <c r="L1637" s="264"/>
      <c r="M1637" s="158"/>
      <c r="N1637" s="348"/>
    </row>
    <row r="1638" spans="2:14" x14ac:dyDescent="0.15">
      <c r="B1638" s="160">
        <v>1634</v>
      </c>
      <c r="C1638" s="171"/>
      <c r="D1638" s="172"/>
      <c r="E1638" s="173"/>
      <c r="F1638" s="174"/>
      <c r="G1638" s="148"/>
      <c r="H1638" s="372"/>
      <c r="I1638" s="264"/>
      <c r="J1638" s="270"/>
      <c r="K1638" s="264"/>
      <c r="L1638" s="264"/>
      <c r="M1638" s="158"/>
      <c r="N1638" s="348"/>
    </row>
    <row r="1639" spans="2:14" x14ac:dyDescent="0.15">
      <c r="B1639" s="160">
        <v>1635</v>
      </c>
      <c r="C1639" s="171"/>
      <c r="D1639" s="172"/>
      <c r="E1639" s="173"/>
      <c r="F1639" s="174"/>
      <c r="G1639" s="148"/>
      <c r="H1639" s="372"/>
      <c r="I1639" s="264"/>
      <c r="J1639" s="270"/>
      <c r="K1639" s="264"/>
      <c r="L1639" s="264"/>
      <c r="M1639" s="158"/>
      <c r="N1639" s="348"/>
    </row>
    <row r="1640" spans="2:14" x14ac:dyDescent="0.15">
      <c r="B1640" s="160">
        <v>1636</v>
      </c>
      <c r="C1640" s="171"/>
      <c r="D1640" s="172"/>
      <c r="E1640" s="173"/>
      <c r="F1640" s="174"/>
      <c r="G1640" s="148"/>
      <c r="H1640" s="372"/>
      <c r="I1640" s="264"/>
      <c r="J1640" s="270"/>
      <c r="K1640" s="264"/>
      <c r="L1640" s="264"/>
      <c r="M1640" s="158"/>
      <c r="N1640" s="348"/>
    </row>
    <row r="1641" spans="2:14" x14ac:dyDescent="0.15">
      <c r="B1641" s="160">
        <v>1637</v>
      </c>
      <c r="C1641" s="171"/>
      <c r="D1641" s="172"/>
      <c r="E1641" s="173"/>
      <c r="F1641" s="174"/>
      <c r="G1641" s="148"/>
      <c r="H1641" s="372"/>
      <c r="I1641" s="264"/>
      <c r="J1641" s="270"/>
      <c r="K1641" s="264"/>
      <c r="L1641" s="264"/>
      <c r="M1641" s="158"/>
      <c r="N1641" s="348"/>
    </row>
    <row r="1642" spans="2:14" x14ac:dyDescent="0.15">
      <c r="B1642" s="160">
        <v>1638</v>
      </c>
      <c r="C1642" s="171"/>
      <c r="D1642" s="172"/>
      <c r="E1642" s="173"/>
      <c r="F1642" s="174"/>
      <c r="G1642" s="148"/>
      <c r="H1642" s="372"/>
      <c r="I1642" s="264"/>
      <c r="J1642" s="270"/>
      <c r="K1642" s="264"/>
      <c r="L1642" s="264"/>
      <c r="M1642" s="158"/>
      <c r="N1642" s="348"/>
    </row>
    <row r="1643" spans="2:14" x14ac:dyDescent="0.15">
      <c r="B1643" s="160">
        <v>1639</v>
      </c>
      <c r="C1643" s="171"/>
      <c r="D1643" s="172"/>
      <c r="E1643" s="173"/>
      <c r="F1643" s="174"/>
      <c r="G1643" s="148"/>
      <c r="H1643" s="372"/>
      <c r="I1643" s="264"/>
      <c r="J1643" s="270"/>
      <c r="K1643" s="264"/>
      <c r="L1643" s="264"/>
      <c r="M1643" s="158"/>
      <c r="N1643" s="348"/>
    </row>
    <row r="1644" spans="2:14" x14ac:dyDescent="0.15">
      <c r="B1644" s="160">
        <v>1640</v>
      </c>
      <c r="C1644" s="171"/>
      <c r="D1644" s="172"/>
      <c r="E1644" s="173"/>
      <c r="F1644" s="174"/>
      <c r="G1644" s="148"/>
      <c r="H1644" s="372"/>
      <c r="I1644" s="264"/>
      <c r="J1644" s="270"/>
      <c r="K1644" s="264"/>
      <c r="L1644" s="264"/>
      <c r="M1644" s="158"/>
      <c r="N1644" s="348"/>
    </row>
    <row r="1645" spans="2:14" x14ac:dyDescent="0.15">
      <c r="B1645" s="160">
        <v>1641</v>
      </c>
      <c r="C1645" s="171"/>
      <c r="D1645" s="172"/>
      <c r="E1645" s="173"/>
      <c r="F1645" s="174"/>
      <c r="G1645" s="148"/>
      <c r="H1645" s="372"/>
      <c r="I1645" s="264"/>
      <c r="J1645" s="270"/>
      <c r="K1645" s="264"/>
      <c r="L1645" s="264"/>
      <c r="M1645" s="158"/>
      <c r="N1645" s="348"/>
    </row>
    <row r="1646" spans="2:14" x14ac:dyDescent="0.15">
      <c r="B1646" s="160">
        <v>1642</v>
      </c>
      <c r="C1646" s="171"/>
      <c r="D1646" s="172"/>
      <c r="E1646" s="173"/>
      <c r="F1646" s="174"/>
      <c r="G1646" s="148"/>
      <c r="H1646" s="372"/>
      <c r="I1646" s="264"/>
      <c r="J1646" s="270"/>
      <c r="K1646" s="264"/>
      <c r="L1646" s="264"/>
      <c r="M1646" s="158"/>
      <c r="N1646" s="348"/>
    </row>
    <row r="1647" spans="2:14" x14ac:dyDescent="0.15">
      <c r="B1647" s="160">
        <v>1643</v>
      </c>
      <c r="C1647" s="171"/>
      <c r="D1647" s="172"/>
      <c r="E1647" s="173"/>
      <c r="F1647" s="174"/>
      <c r="G1647" s="148"/>
      <c r="H1647" s="372"/>
      <c r="I1647" s="264"/>
      <c r="J1647" s="270"/>
      <c r="K1647" s="264"/>
      <c r="L1647" s="264"/>
      <c r="M1647" s="158"/>
      <c r="N1647" s="348"/>
    </row>
    <row r="1648" spans="2:14" x14ac:dyDescent="0.15">
      <c r="B1648" s="160">
        <v>1644</v>
      </c>
      <c r="C1648" s="171"/>
      <c r="D1648" s="172"/>
      <c r="E1648" s="173"/>
      <c r="F1648" s="174"/>
      <c r="G1648" s="148"/>
      <c r="H1648" s="372"/>
      <c r="I1648" s="264"/>
      <c r="J1648" s="270"/>
      <c r="K1648" s="264"/>
      <c r="L1648" s="264"/>
      <c r="M1648" s="158"/>
      <c r="N1648" s="348"/>
    </row>
    <row r="1649" spans="2:14" x14ac:dyDescent="0.15">
      <c r="B1649" s="160">
        <v>1645</v>
      </c>
      <c r="C1649" s="171"/>
      <c r="D1649" s="172"/>
      <c r="E1649" s="173"/>
      <c r="F1649" s="174"/>
      <c r="G1649" s="148"/>
      <c r="H1649" s="372"/>
      <c r="I1649" s="264"/>
      <c r="J1649" s="270"/>
      <c r="K1649" s="264"/>
      <c r="L1649" s="264"/>
      <c r="M1649" s="158"/>
      <c r="N1649" s="348"/>
    </row>
    <row r="1650" spans="2:14" x14ac:dyDescent="0.15">
      <c r="B1650" s="160">
        <v>1646</v>
      </c>
      <c r="C1650" s="171"/>
      <c r="D1650" s="172"/>
      <c r="E1650" s="173"/>
      <c r="F1650" s="174"/>
      <c r="G1650" s="148"/>
      <c r="H1650" s="372"/>
      <c r="I1650" s="264"/>
      <c r="J1650" s="270"/>
      <c r="K1650" s="264"/>
      <c r="L1650" s="264"/>
      <c r="M1650" s="158"/>
      <c r="N1650" s="348"/>
    </row>
    <row r="1651" spans="2:14" x14ac:dyDescent="0.15">
      <c r="B1651" s="160">
        <v>1647</v>
      </c>
      <c r="C1651" s="171"/>
      <c r="D1651" s="172"/>
      <c r="E1651" s="173"/>
      <c r="F1651" s="174"/>
      <c r="G1651" s="148"/>
      <c r="H1651" s="372"/>
      <c r="I1651" s="264"/>
      <c r="J1651" s="270"/>
      <c r="K1651" s="264"/>
      <c r="L1651" s="264"/>
      <c r="M1651" s="158"/>
      <c r="N1651" s="348"/>
    </row>
    <row r="1652" spans="2:14" x14ac:dyDescent="0.15">
      <c r="B1652" s="160">
        <v>1648</v>
      </c>
      <c r="C1652" s="171"/>
      <c r="D1652" s="172"/>
      <c r="E1652" s="173"/>
      <c r="F1652" s="174"/>
      <c r="G1652" s="148"/>
      <c r="H1652" s="372"/>
      <c r="I1652" s="264"/>
      <c r="J1652" s="270"/>
      <c r="K1652" s="264"/>
      <c r="L1652" s="264"/>
      <c r="M1652" s="158"/>
      <c r="N1652" s="348"/>
    </row>
    <row r="1653" spans="2:14" x14ac:dyDescent="0.15">
      <c r="B1653" s="160">
        <v>1649</v>
      </c>
      <c r="C1653" s="171"/>
      <c r="D1653" s="172"/>
      <c r="E1653" s="173"/>
      <c r="F1653" s="174"/>
      <c r="G1653" s="148"/>
      <c r="H1653" s="372"/>
      <c r="I1653" s="264"/>
      <c r="J1653" s="270"/>
      <c r="K1653" s="264"/>
      <c r="L1653" s="264"/>
      <c r="M1653" s="158"/>
      <c r="N1653" s="348"/>
    </row>
    <row r="1654" spans="2:14" x14ac:dyDescent="0.15">
      <c r="B1654" s="160">
        <v>1650</v>
      </c>
      <c r="C1654" s="171"/>
      <c r="D1654" s="172"/>
      <c r="E1654" s="173"/>
      <c r="F1654" s="174"/>
      <c r="G1654" s="148"/>
      <c r="H1654" s="372"/>
      <c r="I1654" s="264"/>
      <c r="J1654" s="270"/>
      <c r="K1654" s="264"/>
      <c r="L1654" s="264"/>
      <c r="M1654" s="158"/>
      <c r="N1654" s="348"/>
    </row>
    <row r="1655" spans="2:14" x14ac:dyDescent="0.15">
      <c r="B1655" s="160">
        <v>1651</v>
      </c>
      <c r="C1655" s="171"/>
      <c r="D1655" s="172"/>
      <c r="E1655" s="173"/>
      <c r="F1655" s="174"/>
      <c r="G1655" s="148"/>
      <c r="H1655" s="372"/>
      <c r="I1655" s="264"/>
      <c r="J1655" s="270"/>
      <c r="K1655" s="264"/>
      <c r="L1655" s="264"/>
      <c r="M1655" s="158"/>
      <c r="N1655" s="348"/>
    </row>
    <row r="1656" spans="2:14" x14ac:dyDescent="0.15">
      <c r="B1656" s="160">
        <v>1652</v>
      </c>
      <c r="C1656" s="171"/>
      <c r="D1656" s="172"/>
      <c r="E1656" s="173"/>
      <c r="F1656" s="174"/>
      <c r="G1656" s="148"/>
      <c r="H1656" s="372"/>
      <c r="I1656" s="264"/>
      <c r="J1656" s="270"/>
      <c r="K1656" s="264"/>
      <c r="L1656" s="264"/>
      <c r="M1656" s="158"/>
      <c r="N1656" s="348"/>
    </row>
    <row r="1657" spans="2:14" x14ac:dyDescent="0.15">
      <c r="B1657" s="160">
        <v>1653</v>
      </c>
      <c r="C1657" s="171"/>
      <c r="D1657" s="172"/>
      <c r="E1657" s="173"/>
      <c r="F1657" s="174"/>
      <c r="G1657" s="148"/>
      <c r="H1657" s="372"/>
      <c r="I1657" s="264"/>
      <c r="J1657" s="270"/>
      <c r="K1657" s="264"/>
      <c r="L1657" s="264"/>
      <c r="M1657" s="158"/>
      <c r="N1657" s="348"/>
    </row>
    <row r="1658" spans="2:14" x14ac:dyDescent="0.15">
      <c r="B1658" s="160">
        <v>1654</v>
      </c>
      <c r="C1658" s="171"/>
      <c r="D1658" s="172"/>
      <c r="E1658" s="173"/>
      <c r="F1658" s="174"/>
      <c r="G1658" s="148"/>
      <c r="H1658" s="372"/>
      <c r="I1658" s="264"/>
      <c r="J1658" s="270"/>
      <c r="K1658" s="264"/>
      <c r="L1658" s="264"/>
      <c r="M1658" s="158"/>
      <c r="N1658" s="348"/>
    </row>
    <row r="1659" spans="2:14" x14ac:dyDescent="0.15">
      <c r="B1659" s="160">
        <v>1655</v>
      </c>
      <c r="C1659" s="171"/>
      <c r="D1659" s="172"/>
      <c r="E1659" s="173"/>
      <c r="F1659" s="174"/>
      <c r="G1659" s="148"/>
      <c r="H1659" s="372"/>
      <c r="I1659" s="264"/>
      <c r="J1659" s="270"/>
      <c r="K1659" s="264"/>
      <c r="L1659" s="264"/>
      <c r="M1659" s="158"/>
      <c r="N1659" s="348"/>
    </row>
    <row r="1660" spans="2:14" x14ac:dyDescent="0.15">
      <c r="B1660" s="160">
        <v>1656</v>
      </c>
      <c r="C1660" s="171"/>
      <c r="D1660" s="172"/>
      <c r="E1660" s="173"/>
      <c r="F1660" s="174"/>
      <c r="G1660" s="148"/>
      <c r="H1660" s="372"/>
      <c r="I1660" s="264"/>
      <c r="J1660" s="270"/>
      <c r="K1660" s="264"/>
      <c r="L1660" s="264"/>
      <c r="M1660" s="158"/>
      <c r="N1660" s="348"/>
    </row>
    <row r="1661" spans="2:14" x14ac:dyDescent="0.15">
      <c r="B1661" s="160">
        <v>1657</v>
      </c>
      <c r="C1661" s="171"/>
      <c r="D1661" s="172"/>
      <c r="E1661" s="173"/>
      <c r="F1661" s="174"/>
      <c r="G1661" s="148"/>
      <c r="H1661" s="372"/>
      <c r="I1661" s="264"/>
      <c r="J1661" s="270"/>
      <c r="K1661" s="264"/>
      <c r="L1661" s="264"/>
      <c r="M1661" s="158"/>
      <c r="N1661" s="348"/>
    </row>
    <row r="1662" spans="2:14" x14ac:dyDescent="0.15">
      <c r="B1662" s="160">
        <v>1658</v>
      </c>
      <c r="C1662" s="171"/>
      <c r="D1662" s="172"/>
      <c r="E1662" s="173"/>
      <c r="F1662" s="174"/>
      <c r="G1662" s="148"/>
      <c r="H1662" s="372"/>
      <c r="I1662" s="264"/>
      <c r="J1662" s="270"/>
      <c r="K1662" s="264"/>
      <c r="L1662" s="264"/>
      <c r="M1662" s="158"/>
      <c r="N1662" s="348"/>
    </row>
    <row r="1663" spans="2:14" x14ac:dyDescent="0.15">
      <c r="B1663" s="160">
        <v>1659</v>
      </c>
      <c r="C1663" s="171"/>
      <c r="D1663" s="172"/>
      <c r="E1663" s="173"/>
      <c r="F1663" s="174"/>
      <c r="G1663" s="148"/>
      <c r="H1663" s="372"/>
      <c r="I1663" s="264"/>
      <c r="J1663" s="270"/>
      <c r="K1663" s="264"/>
      <c r="L1663" s="264"/>
      <c r="M1663" s="158"/>
      <c r="N1663" s="348"/>
    </row>
    <row r="1664" spans="2:14" x14ac:dyDescent="0.15">
      <c r="B1664" s="160">
        <v>1660</v>
      </c>
      <c r="C1664" s="171"/>
      <c r="D1664" s="172"/>
      <c r="E1664" s="173"/>
      <c r="F1664" s="174"/>
      <c r="G1664" s="148"/>
      <c r="H1664" s="372"/>
      <c r="I1664" s="264"/>
      <c r="J1664" s="270"/>
      <c r="K1664" s="264"/>
      <c r="L1664" s="264"/>
      <c r="M1664" s="158"/>
      <c r="N1664" s="348"/>
    </row>
    <row r="1665" spans="2:14" x14ac:dyDescent="0.15">
      <c r="B1665" s="160">
        <v>1661</v>
      </c>
      <c r="C1665" s="171"/>
      <c r="D1665" s="172"/>
      <c r="E1665" s="173"/>
      <c r="F1665" s="174"/>
      <c r="G1665" s="148"/>
      <c r="H1665" s="372"/>
      <c r="I1665" s="264"/>
      <c r="J1665" s="270"/>
      <c r="K1665" s="264"/>
      <c r="L1665" s="264"/>
      <c r="M1665" s="158"/>
      <c r="N1665" s="348"/>
    </row>
    <row r="1666" spans="2:14" x14ac:dyDescent="0.15">
      <c r="B1666" s="160">
        <v>1662</v>
      </c>
      <c r="C1666" s="171"/>
      <c r="D1666" s="172"/>
      <c r="E1666" s="173"/>
      <c r="F1666" s="174"/>
      <c r="G1666" s="148"/>
      <c r="H1666" s="372"/>
      <c r="I1666" s="264"/>
      <c r="J1666" s="270"/>
      <c r="K1666" s="264"/>
      <c r="L1666" s="264"/>
      <c r="M1666" s="158"/>
      <c r="N1666" s="348"/>
    </row>
    <row r="1667" spans="2:14" x14ac:dyDescent="0.15">
      <c r="B1667" s="160">
        <v>1663</v>
      </c>
      <c r="C1667" s="171"/>
      <c r="D1667" s="172"/>
      <c r="E1667" s="173"/>
      <c r="F1667" s="174"/>
      <c r="G1667" s="148"/>
      <c r="H1667" s="372"/>
      <c r="I1667" s="264"/>
      <c r="J1667" s="270"/>
      <c r="K1667" s="264"/>
      <c r="L1667" s="264"/>
      <c r="M1667" s="158"/>
      <c r="N1667" s="348"/>
    </row>
    <row r="1668" spans="2:14" x14ac:dyDescent="0.15">
      <c r="B1668" s="160">
        <v>1664</v>
      </c>
      <c r="C1668" s="171"/>
      <c r="D1668" s="172"/>
      <c r="E1668" s="173"/>
      <c r="F1668" s="174"/>
      <c r="G1668" s="148"/>
      <c r="H1668" s="372"/>
      <c r="I1668" s="264"/>
      <c r="J1668" s="270"/>
      <c r="K1668" s="264"/>
      <c r="L1668" s="264"/>
      <c r="M1668" s="158"/>
      <c r="N1668" s="348"/>
    </row>
    <row r="1669" spans="2:14" x14ac:dyDescent="0.15">
      <c r="B1669" s="160">
        <v>1665</v>
      </c>
      <c r="C1669" s="171"/>
      <c r="D1669" s="172"/>
      <c r="E1669" s="173"/>
      <c r="F1669" s="174"/>
      <c r="G1669" s="148"/>
      <c r="H1669" s="372"/>
      <c r="I1669" s="264"/>
      <c r="J1669" s="270"/>
      <c r="K1669" s="264"/>
      <c r="L1669" s="264"/>
      <c r="M1669" s="158"/>
      <c r="N1669" s="348"/>
    </row>
    <row r="1670" spans="2:14" x14ac:dyDescent="0.15">
      <c r="B1670" s="160">
        <v>1666</v>
      </c>
      <c r="C1670" s="171"/>
      <c r="D1670" s="172"/>
      <c r="E1670" s="173"/>
      <c r="F1670" s="174"/>
      <c r="G1670" s="148"/>
      <c r="H1670" s="372"/>
      <c r="I1670" s="264"/>
      <c r="J1670" s="270"/>
      <c r="K1670" s="264"/>
      <c r="L1670" s="264"/>
      <c r="M1670" s="158"/>
      <c r="N1670" s="348"/>
    </row>
    <row r="1671" spans="2:14" x14ac:dyDescent="0.15">
      <c r="B1671" s="160">
        <v>1667</v>
      </c>
      <c r="C1671" s="171"/>
      <c r="D1671" s="172"/>
      <c r="E1671" s="173"/>
      <c r="F1671" s="174"/>
      <c r="G1671" s="148"/>
      <c r="H1671" s="372"/>
      <c r="I1671" s="264"/>
      <c r="J1671" s="270"/>
      <c r="K1671" s="264"/>
      <c r="L1671" s="264"/>
      <c r="M1671" s="158"/>
      <c r="N1671" s="348"/>
    </row>
    <row r="1672" spans="2:14" x14ac:dyDescent="0.15">
      <c r="B1672" s="160">
        <v>1668</v>
      </c>
      <c r="C1672" s="171"/>
      <c r="D1672" s="172"/>
      <c r="E1672" s="173"/>
      <c r="F1672" s="174"/>
      <c r="G1672" s="148"/>
      <c r="H1672" s="372"/>
      <c r="I1672" s="264"/>
      <c r="J1672" s="270"/>
      <c r="K1672" s="264"/>
      <c r="L1672" s="264"/>
      <c r="M1672" s="158"/>
      <c r="N1672" s="348"/>
    </row>
    <row r="1673" spans="2:14" x14ac:dyDescent="0.15">
      <c r="B1673" s="160">
        <v>1669</v>
      </c>
      <c r="C1673" s="171"/>
      <c r="D1673" s="172"/>
      <c r="E1673" s="173"/>
      <c r="F1673" s="174"/>
      <c r="G1673" s="148"/>
      <c r="H1673" s="372"/>
      <c r="I1673" s="264"/>
      <c r="J1673" s="270"/>
      <c r="K1673" s="264"/>
      <c r="L1673" s="264"/>
      <c r="M1673" s="158"/>
      <c r="N1673" s="348"/>
    </row>
    <row r="1674" spans="2:14" x14ac:dyDescent="0.15">
      <c r="B1674" s="160">
        <v>1670</v>
      </c>
      <c r="C1674" s="171"/>
      <c r="D1674" s="172"/>
      <c r="E1674" s="173"/>
      <c r="F1674" s="174"/>
      <c r="G1674" s="148"/>
      <c r="H1674" s="372"/>
      <c r="I1674" s="264"/>
      <c r="J1674" s="270"/>
      <c r="K1674" s="264"/>
      <c r="L1674" s="264"/>
      <c r="M1674" s="158"/>
      <c r="N1674" s="348"/>
    </row>
    <row r="1675" spans="2:14" x14ac:dyDescent="0.15">
      <c r="B1675" s="160">
        <v>1671</v>
      </c>
      <c r="C1675" s="171"/>
      <c r="D1675" s="172"/>
      <c r="E1675" s="173"/>
      <c r="F1675" s="174"/>
      <c r="G1675" s="148"/>
      <c r="H1675" s="372"/>
      <c r="I1675" s="264"/>
      <c r="J1675" s="270"/>
      <c r="K1675" s="264"/>
      <c r="L1675" s="264"/>
      <c r="M1675" s="158"/>
      <c r="N1675" s="348"/>
    </row>
    <row r="1676" spans="2:14" x14ac:dyDescent="0.15">
      <c r="B1676" s="160">
        <v>1672</v>
      </c>
      <c r="C1676" s="171"/>
      <c r="D1676" s="172"/>
      <c r="E1676" s="173"/>
      <c r="F1676" s="174"/>
      <c r="G1676" s="148"/>
      <c r="H1676" s="372"/>
      <c r="I1676" s="264"/>
      <c r="J1676" s="270"/>
      <c r="K1676" s="264"/>
      <c r="L1676" s="264"/>
      <c r="M1676" s="158"/>
      <c r="N1676" s="348"/>
    </row>
    <row r="1677" spans="2:14" x14ac:dyDescent="0.15">
      <c r="B1677" s="160">
        <v>1673</v>
      </c>
      <c r="C1677" s="171"/>
      <c r="D1677" s="172"/>
      <c r="E1677" s="173"/>
      <c r="F1677" s="174"/>
      <c r="G1677" s="148"/>
      <c r="H1677" s="372"/>
      <c r="I1677" s="264"/>
      <c r="J1677" s="270"/>
      <c r="K1677" s="264"/>
      <c r="L1677" s="264"/>
      <c r="M1677" s="158"/>
      <c r="N1677" s="348"/>
    </row>
    <row r="1678" spans="2:14" x14ac:dyDescent="0.15">
      <c r="B1678" s="160">
        <v>1674</v>
      </c>
      <c r="C1678" s="171"/>
      <c r="D1678" s="172"/>
      <c r="E1678" s="173"/>
      <c r="F1678" s="174"/>
      <c r="G1678" s="148"/>
      <c r="H1678" s="372"/>
      <c r="I1678" s="264"/>
      <c r="J1678" s="270"/>
      <c r="K1678" s="264"/>
      <c r="L1678" s="264"/>
      <c r="M1678" s="158"/>
      <c r="N1678" s="348"/>
    </row>
    <row r="1679" spans="2:14" x14ac:dyDescent="0.15">
      <c r="B1679" s="160">
        <v>1675</v>
      </c>
      <c r="C1679" s="171"/>
      <c r="D1679" s="172"/>
      <c r="E1679" s="173"/>
      <c r="F1679" s="174"/>
      <c r="G1679" s="148"/>
      <c r="H1679" s="372"/>
      <c r="I1679" s="264"/>
      <c r="J1679" s="270"/>
      <c r="K1679" s="264"/>
      <c r="L1679" s="264"/>
      <c r="M1679" s="158"/>
      <c r="N1679" s="348"/>
    </row>
    <row r="1680" spans="2:14" x14ac:dyDescent="0.15">
      <c r="B1680" s="160">
        <v>1676</v>
      </c>
      <c r="C1680" s="171"/>
      <c r="D1680" s="172"/>
      <c r="E1680" s="173"/>
      <c r="F1680" s="174"/>
      <c r="G1680" s="148"/>
      <c r="H1680" s="372"/>
      <c r="I1680" s="264"/>
      <c r="J1680" s="270"/>
      <c r="K1680" s="264"/>
      <c r="L1680" s="264"/>
      <c r="M1680" s="158"/>
      <c r="N1680" s="348"/>
    </row>
    <row r="1681" spans="2:14" x14ac:dyDescent="0.15">
      <c r="B1681" s="160">
        <v>1677</v>
      </c>
      <c r="C1681" s="171"/>
      <c r="D1681" s="172"/>
      <c r="E1681" s="173"/>
      <c r="F1681" s="174"/>
      <c r="G1681" s="148"/>
      <c r="H1681" s="372"/>
      <c r="I1681" s="264"/>
      <c r="J1681" s="270"/>
      <c r="K1681" s="264"/>
      <c r="L1681" s="264"/>
      <c r="M1681" s="158"/>
      <c r="N1681" s="348"/>
    </row>
    <row r="1682" spans="2:14" x14ac:dyDescent="0.15">
      <c r="B1682" s="160">
        <v>1678</v>
      </c>
      <c r="C1682" s="171"/>
      <c r="D1682" s="172"/>
      <c r="E1682" s="173"/>
      <c r="F1682" s="174"/>
      <c r="G1682" s="148"/>
      <c r="H1682" s="372"/>
      <c r="I1682" s="264"/>
      <c r="J1682" s="270"/>
      <c r="K1682" s="264"/>
      <c r="L1682" s="264"/>
      <c r="M1682" s="158"/>
      <c r="N1682" s="348"/>
    </row>
    <row r="1683" spans="2:14" x14ac:dyDescent="0.15">
      <c r="B1683" s="160">
        <v>1679</v>
      </c>
      <c r="C1683" s="171"/>
      <c r="D1683" s="172"/>
      <c r="E1683" s="173"/>
      <c r="F1683" s="174"/>
      <c r="G1683" s="148"/>
      <c r="H1683" s="372"/>
      <c r="I1683" s="264"/>
      <c r="J1683" s="270"/>
      <c r="K1683" s="264"/>
      <c r="L1683" s="264"/>
      <c r="M1683" s="158"/>
      <c r="N1683" s="348"/>
    </row>
    <row r="1684" spans="2:14" x14ac:dyDescent="0.15">
      <c r="B1684" s="160">
        <v>1680</v>
      </c>
      <c r="C1684" s="171"/>
      <c r="D1684" s="172"/>
      <c r="E1684" s="173"/>
      <c r="F1684" s="174"/>
      <c r="G1684" s="148"/>
      <c r="H1684" s="372"/>
      <c r="I1684" s="264"/>
      <c r="J1684" s="270"/>
      <c r="K1684" s="264"/>
      <c r="L1684" s="264"/>
      <c r="M1684" s="158"/>
      <c r="N1684" s="348"/>
    </row>
    <row r="1685" spans="2:14" x14ac:dyDescent="0.15">
      <c r="B1685" s="160">
        <v>1681</v>
      </c>
      <c r="C1685" s="171"/>
      <c r="D1685" s="172"/>
      <c r="E1685" s="173"/>
      <c r="F1685" s="174"/>
      <c r="G1685" s="148"/>
      <c r="H1685" s="372"/>
      <c r="I1685" s="264"/>
      <c r="J1685" s="270"/>
      <c r="K1685" s="264"/>
      <c r="L1685" s="264"/>
      <c r="M1685" s="158"/>
      <c r="N1685" s="348"/>
    </row>
    <row r="1686" spans="2:14" x14ac:dyDescent="0.15">
      <c r="B1686" s="160">
        <v>1682</v>
      </c>
      <c r="C1686" s="171"/>
      <c r="D1686" s="172"/>
      <c r="E1686" s="173"/>
      <c r="F1686" s="174"/>
      <c r="G1686" s="148"/>
      <c r="H1686" s="372"/>
      <c r="I1686" s="264"/>
      <c r="J1686" s="270"/>
      <c r="K1686" s="264"/>
      <c r="L1686" s="264"/>
      <c r="M1686" s="158"/>
      <c r="N1686" s="348"/>
    </row>
    <row r="1687" spans="2:14" x14ac:dyDescent="0.15">
      <c r="B1687" s="160">
        <v>1683</v>
      </c>
      <c r="C1687" s="171"/>
      <c r="D1687" s="172"/>
      <c r="E1687" s="173"/>
      <c r="F1687" s="174"/>
      <c r="G1687" s="148"/>
      <c r="H1687" s="372"/>
      <c r="I1687" s="264"/>
      <c r="J1687" s="270"/>
      <c r="K1687" s="264"/>
      <c r="L1687" s="264"/>
      <c r="M1687" s="158"/>
      <c r="N1687" s="348"/>
    </row>
    <row r="1688" spans="2:14" x14ac:dyDescent="0.15">
      <c r="B1688" s="160">
        <v>1684</v>
      </c>
      <c r="C1688" s="171"/>
      <c r="D1688" s="172"/>
      <c r="E1688" s="173"/>
      <c r="F1688" s="174"/>
      <c r="G1688" s="148"/>
      <c r="H1688" s="372"/>
      <c r="I1688" s="264"/>
      <c r="J1688" s="270"/>
      <c r="K1688" s="264"/>
      <c r="L1688" s="264"/>
      <c r="M1688" s="158"/>
      <c r="N1688" s="348"/>
    </row>
    <row r="1689" spans="2:14" x14ac:dyDescent="0.15">
      <c r="B1689" s="160">
        <v>1685</v>
      </c>
      <c r="C1689" s="171"/>
      <c r="D1689" s="172"/>
      <c r="E1689" s="173"/>
      <c r="F1689" s="174"/>
      <c r="G1689" s="148"/>
      <c r="H1689" s="372"/>
      <c r="I1689" s="264"/>
      <c r="J1689" s="270"/>
      <c r="K1689" s="264"/>
      <c r="L1689" s="264"/>
      <c r="M1689" s="158"/>
      <c r="N1689" s="348"/>
    </row>
    <row r="1690" spans="2:14" x14ac:dyDescent="0.15">
      <c r="B1690" s="160">
        <v>1686</v>
      </c>
      <c r="C1690" s="171"/>
      <c r="D1690" s="172"/>
      <c r="E1690" s="173"/>
      <c r="F1690" s="174"/>
      <c r="G1690" s="148"/>
      <c r="H1690" s="372"/>
      <c r="I1690" s="264"/>
      <c r="J1690" s="270"/>
      <c r="K1690" s="264"/>
      <c r="L1690" s="264"/>
      <c r="M1690" s="158"/>
      <c r="N1690" s="348"/>
    </row>
    <row r="1691" spans="2:14" x14ac:dyDescent="0.15">
      <c r="B1691" s="160">
        <v>1687</v>
      </c>
      <c r="C1691" s="171"/>
      <c r="D1691" s="172"/>
      <c r="E1691" s="173"/>
      <c r="F1691" s="174"/>
      <c r="G1691" s="148"/>
      <c r="H1691" s="372"/>
      <c r="I1691" s="264"/>
      <c r="J1691" s="270"/>
      <c r="K1691" s="264"/>
      <c r="L1691" s="264"/>
      <c r="M1691" s="158"/>
      <c r="N1691" s="348"/>
    </row>
    <row r="1692" spans="2:14" x14ac:dyDescent="0.15">
      <c r="B1692" s="160">
        <v>1688</v>
      </c>
      <c r="C1692" s="171"/>
      <c r="D1692" s="172"/>
      <c r="E1692" s="173"/>
      <c r="F1692" s="174"/>
      <c r="G1692" s="148"/>
      <c r="H1692" s="372"/>
      <c r="I1692" s="264"/>
      <c r="J1692" s="270"/>
      <c r="K1692" s="264"/>
      <c r="L1692" s="264"/>
      <c r="M1692" s="158"/>
      <c r="N1692" s="348"/>
    </row>
    <row r="1693" spans="2:14" x14ac:dyDescent="0.15">
      <c r="B1693" s="160">
        <v>1689</v>
      </c>
      <c r="C1693" s="171"/>
      <c r="D1693" s="172"/>
      <c r="E1693" s="173"/>
      <c r="F1693" s="174"/>
      <c r="G1693" s="148"/>
      <c r="H1693" s="372"/>
      <c r="I1693" s="264"/>
      <c r="J1693" s="270"/>
      <c r="K1693" s="264"/>
      <c r="L1693" s="264"/>
      <c r="M1693" s="158"/>
      <c r="N1693" s="348"/>
    </row>
    <row r="1694" spans="2:14" x14ac:dyDescent="0.15">
      <c r="B1694" s="160">
        <v>1690</v>
      </c>
      <c r="C1694" s="171"/>
      <c r="D1694" s="172"/>
      <c r="E1694" s="173"/>
      <c r="F1694" s="174"/>
      <c r="G1694" s="148"/>
      <c r="H1694" s="372"/>
      <c r="I1694" s="264"/>
      <c r="J1694" s="270"/>
      <c r="K1694" s="264"/>
      <c r="L1694" s="264"/>
      <c r="M1694" s="158"/>
      <c r="N1694" s="348"/>
    </row>
    <row r="1695" spans="2:14" x14ac:dyDescent="0.15">
      <c r="B1695" s="160">
        <v>1691</v>
      </c>
      <c r="C1695" s="171"/>
      <c r="D1695" s="172"/>
      <c r="E1695" s="173"/>
      <c r="F1695" s="174"/>
      <c r="G1695" s="148"/>
      <c r="H1695" s="372"/>
      <c r="I1695" s="264"/>
      <c r="J1695" s="270"/>
      <c r="K1695" s="264"/>
      <c r="L1695" s="264"/>
      <c r="M1695" s="158"/>
      <c r="N1695" s="348"/>
    </row>
    <row r="1696" spans="2:14" x14ac:dyDescent="0.15">
      <c r="B1696" s="160">
        <v>1692</v>
      </c>
      <c r="C1696" s="171"/>
      <c r="D1696" s="172"/>
      <c r="E1696" s="173"/>
      <c r="F1696" s="174"/>
      <c r="G1696" s="148"/>
      <c r="H1696" s="372"/>
      <c r="I1696" s="264"/>
      <c r="J1696" s="270"/>
      <c r="K1696" s="264"/>
      <c r="L1696" s="264"/>
      <c r="M1696" s="158"/>
      <c r="N1696" s="348"/>
    </row>
    <row r="1697" spans="2:14" x14ac:dyDescent="0.15">
      <c r="B1697" s="160">
        <v>1693</v>
      </c>
      <c r="C1697" s="171"/>
      <c r="D1697" s="172"/>
      <c r="E1697" s="173"/>
      <c r="F1697" s="174"/>
      <c r="G1697" s="148"/>
      <c r="H1697" s="372"/>
      <c r="I1697" s="264"/>
      <c r="J1697" s="270"/>
      <c r="K1697" s="264"/>
      <c r="L1697" s="264"/>
      <c r="M1697" s="158"/>
      <c r="N1697" s="348"/>
    </row>
    <row r="1698" spans="2:14" x14ac:dyDescent="0.15">
      <c r="B1698" s="160">
        <v>1694</v>
      </c>
      <c r="C1698" s="171"/>
      <c r="D1698" s="172"/>
      <c r="E1698" s="173"/>
      <c r="F1698" s="174"/>
      <c r="G1698" s="148"/>
      <c r="H1698" s="372"/>
      <c r="I1698" s="264"/>
      <c r="J1698" s="270"/>
      <c r="K1698" s="264"/>
      <c r="L1698" s="264"/>
      <c r="M1698" s="158"/>
      <c r="N1698" s="348"/>
    </row>
    <row r="1699" spans="2:14" x14ac:dyDescent="0.15">
      <c r="B1699" s="160">
        <v>1695</v>
      </c>
      <c r="C1699" s="171"/>
      <c r="D1699" s="172"/>
      <c r="E1699" s="173"/>
      <c r="F1699" s="174"/>
      <c r="G1699" s="148"/>
      <c r="H1699" s="372"/>
      <c r="I1699" s="264"/>
      <c r="J1699" s="270"/>
      <c r="K1699" s="264"/>
      <c r="L1699" s="264"/>
      <c r="M1699" s="158"/>
      <c r="N1699" s="348"/>
    </row>
    <row r="1700" spans="2:14" x14ac:dyDescent="0.15">
      <c r="B1700" s="160">
        <v>1696</v>
      </c>
      <c r="C1700" s="171"/>
      <c r="D1700" s="172"/>
      <c r="E1700" s="173"/>
      <c r="F1700" s="174"/>
      <c r="G1700" s="148"/>
      <c r="H1700" s="372"/>
      <c r="I1700" s="264"/>
      <c r="J1700" s="270"/>
      <c r="K1700" s="264"/>
      <c r="L1700" s="264"/>
      <c r="M1700" s="158"/>
      <c r="N1700" s="348"/>
    </row>
    <row r="1701" spans="2:14" x14ac:dyDescent="0.15">
      <c r="B1701" s="160">
        <v>1697</v>
      </c>
      <c r="C1701" s="171"/>
      <c r="D1701" s="172"/>
      <c r="E1701" s="173"/>
      <c r="F1701" s="174"/>
      <c r="G1701" s="148"/>
      <c r="H1701" s="372"/>
      <c r="I1701" s="264"/>
      <c r="J1701" s="270"/>
      <c r="K1701" s="264"/>
      <c r="L1701" s="264"/>
      <c r="M1701" s="158"/>
      <c r="N1701" s="348"/>
    </row>
    <row r="1702" spans="2:14" x14ac:dyDescent="0.15">
      <c r="B1702" s="160">
        <v>1698</v>
      </c>
      <c r="C1702" s="171"/>
      <c r="D1702" s="172"/>
      <c r="E1702" s="173"/>
      <c r="F1702" s="174"/>
      <c r="G1702" s="148"/>
      <c r="H1702" s="372"/>
      <c r="I1702" s="264"/>
      <c r="J1702" s="270"/>
      <c r="K1702" s="264"/>
      <c r="L1702" s="264"/>
      <c r="M1702" s="158"/>
      <c r="N1702" s="348"/>
    </row>
    <row r="1703" spans="2:14" x14ac:dyDescent="0.15">
      <c r="B1703" s="160">
        <v>1699</v>
      </c>
      <c r="C1703" s="171"/>
      <c r="D1703" s="172"/>
      <c r="E1703" s="173"/>
      <c r="F1703" s="174"/>
      <c r="G1703" s="148"/>
      <c r="H1703" s="372"/>
      <c r="I1703" s="264"/>
      <c r="J1703" s="270"/>
      <c r="K1703" s="264"/>
      <c r="L1703" s="264"/>
      <c r="M1703" s="158"/>
      <c r="N1703" s="348"/>
    </row>
    <row r="1704" spans="2:14" x14ac:dyDescent="0.15">
      <c r="B1704" s="160">
        <v>1700</v>
      </c>
      <c r="C1704" s="171"/>
      <c r="D1704" s="172"/>
      <c r="E1704" s="173"/>
      <c r="F1704" s="174"/>
      <c r="G1704" s="148"/>
      <c r="H1704" s="372"/>
      <c r="I1704" s="264"/>
      <c r="J1704" s="270"/>
      <c r="K1704" s="264"/>
      <c r="L1704" s="264"/>
      <c r="M1704" s="158"/>
      <c r="N1704" s="348"/>
    </row>
    <row r="1705" spans="2:14" x14ac:dyDescent="0.15">
      <c r="B1705" s="160">
        <v>1701</v>
      </c>
      <c r="C1705" s="171"/>
      <c r="D1705" s="172"/>
      <c r="E1705" s="173"/>
      <c r="F1705" s="174"/>
      <c r="G1705" s="148"/>
      <c r="H1705" s="372"/>
      <c r="I1705" s="264"/>
      <c r="J1705" s="270"/>
      <c r="K1705" s="264"/>
      <c r="L1705" s="264"/>
      <c r="M1705" s="158"/>
      <c r="N1705" s="348"/>
    </row>
    <row r="1706" spans="2:14" x14ac:dyDescent="0.15">
      <c r="B1706" s="160">
        <v>1702</v>
      </c>
      <c r="C1706" s="171"/>
      <c r="D1706" s="172"/>
      <c r="E1706" s="173"/>
      <c r="F1706" s="174"/>
      <c r="G1706" s="148"/>
      <c r="H1706" s="372"/>
      <c r="I1706" s="264"/>
      <c r="J1706" s="270"/>
      <c r="K1706" s="264"/>
      <c r="L1706" s="264"/>
      <c r="M1706" s="158"/>
      <c r="N1706" s="348"/>
    </row>
    <row r="1707" spans="2:14" x14ac:dyDescent="0.15">
      <c r="B1707" s="160">
        <v>1703</v>
      </c>
      <c r="C1707" s="171"/>
      <c r="D1707" s="172"/>
      <c r="E1707" s="173"/>
      <c r="F1707" s="174"/>
      <c r="G1707" s="148"/>
      <c r="H1707" s="372"/>
      <c r="I1707" s="264"/>
      <c r="J1707" s="270"/>
      <c r="K1707" s="264"/>
      <c r="L1707" s="264"/>
      <c r="M1707" s="158"/>
      <c r="N1707" s="348"/>
    </row>
    <row r="1708" spans="2:14" x14ac:dyDescent="0.15">
      <c r="B1708" s="160">
        <v>1704</v>
      </c>
      <c r="C1708" s="171"/>
      <c r="D1708" s="172"/>
      <c r="E1708" s="173"/>
      <c r="F1708" s="174"/>
      <c r="G1708" s="148"/>
      <c r="H1708" s="372"/>
      <c r="I1708" s="264"/>
      <c r="J1708" s="270"/>
      <c r="K1708" s="264"/>
      <c r="L1708" s="264"/>
      <c r="M1708" s="158"/>
      <c r="N1708" s="348"/>
    </row>
    <row r="1709" spans="2:14" x14ac:dyDescent="0.15">
      <c r="B1709" s="160">
        <v>1705</v>
      </c>
      <c r="C1709" s="171"/>
      <c r="D1709" s="172"/>
      <c r="E1709" s="173"/>
      <c r="F1709" s="174"/>
      <c r="G1709" s="148"/>
      <c r="H1709" s="372"/>
      <c r="I1709" s="264"/>
      <c r="J1709" s="270"/>
      <c r="K1709" s="264"/>
      <c r="L1709" s="264"/>
      <c r="M1709" s="158"/>
      <c r="N1709" s="348"/>
    </row>
    <row r="1710" spans="2:14" x14ac:dyDescent="0.15">
      <c r="B1710" s="160">
        <v>1706</v>
      </c>
      <c r="C1710" s="171"/>
      <c r="D1710" s="172"/>
      <c r="E1710" s="173"/>
      <c r="F1710" s="174"/>
      <c r="G1710" s="148"/>
      <c r="H1710" s="372"/>
      <c r="I1710" s="264"/>
      <c r="J1710" s="270"/>
      <c r="K1710" s="264"/>
      <c r="L1710" s="264"/>
      <c r="M1710" s="158"/>
      <c r="N1710" s="348"/>
    </row>
    <row r="1711" spans="2:14" x14ac:dyDescent="0.15">
      <c r="B1711" s="160">
        <v>1707</v>
      </c>
      <c r="C1711" s="171"/>
      <c r="D1711" s="172"/>
      <c r="E1711" s="173"/>
      <c r="F1711" s="174"/>
      <c r="G1711" s="148"/>
      <c r="H1711" s="372"/>
      <c r="I1711" s="264"/>
      <c r="J1711" s="270"/>
      <c r="K1711" s="264"/>
      <c r="L1711" s="264"/>
      <c r="M1711" s="158"/>
      <c r="N1711" s="348"/>
    </row>
    <row r="1712" spans="2:14" x14ac:dyDescent="0.15">
      <c r="B1712" s="160">
        <v>1708</v>
      </c>
      <c r="C1712" s="171"/>
      <c r="D1712" s="172"/>
      <c r="E1712" s="173"/>
      <c r="F1712" s="174"/>
      <c r="G1712" s="148"/>
      <c r="H1712" s="372"/>
      <c r="I1712" s="264"/>
      <c r="J1712" s="270"/>
      <c r="K1712" s="264"/>
      <c r="L1712" s="264"/>
      <c r="M1712" s="158"/>
      <c r="N1712" s="348"/>
    </row>
    <row r="1713" spans="2:14" x14ac:dyDescent="0.15">
      <c r="B1713" s="160">
        <v>1709</v>
      </c>
      <c r="C1713" s="171"/>
      <c r="D1713" s="172"/>
      <c r="E1713" s="173"/>
      <c r="F1713" s="174"/>
      <c r="G1713" s="148"/>
      <c r="H1713" s="372"/>
      <c r="I1713" s="264"/>
      <c r="J1713" s="270"/>
      <c r="K1713" s="264"/>
      <c r="L1713" s="264"/>
      <c r="M1713" s="158"/>
      <c r="N1713" s="348"/>
    </row>
    <row r="1714" spans="2:14" x14ac:dyDescent="0.15">
      <c r="B1714" s="160">
        <v>1710</v>
      </c>
      <c r="C1714" s="171"/>
      <c r="D1714" s="172"/>
      <c r="E1714" s="173"/>
      <c r="F1714" s="174"/>
      <c r="G1714" s="148"/>
      <c r="H1714" s="372"/>
      <c r="I1714" s="264"/>
      <c r="J1714" s="270"/>
      <c r="K1714" s="264"/>
      <c r="L1714" s="264"/>
      <c r="M1714" s="158"/>
      <c r="N1714" s="348"/>
    </row>
    <row r="1715" spans="2:14" x14ac:dyDescent="0.15">
      <c r="B1715" s="160">
        <v>1711</v>
      </c>
      <c r="C1715" s="171"/>
      <c r="D1715" s="172"/>
      <c r="E1715" s="173"/>
      <c r="F1715" s="174"/>
      <c r="G1715" s="148"/>
      <c r="H1715" s="372"/>
      <c r="I1715" s="264"/>
      <c r="J1715" s="270"/>
      <c r="K1715" s="264"/>
      <c r="L1715" s="264"/>
      <c r="M1715" s="158"/>
      <c r="N1715" s="348"/>
    </row>
    <row r="1716" spans="2:14" x14ac:dyDescent="0.15">
      <c r="B1716" s="160">
        <v>1712</v>
      </c>
      <c r="C1716" s="171"/>
      <c r="D1716" s="172"/>
      <c r="E1716" s="173"/>
      <c r="F1716" s="174"/>
      <c r="G1716" s="148"/>
      <c r="H1716" s="372"/>
      <c r="I1716" s="264"/>
      <c r="J1716" s="270"/>
      <c r="K1716" s="264"/>
      <c r="L1716" s="264"/>
      <c r="M1716" s="158"/>
      <c r="N1716" s="348"/>
    </row>
    <row r="1717" spans="2:14" x14ac:dyDescent="0.15">
      <c r="B1717" s="160">
        <v>1713</v>
      </c>
      <c r="C1717" s="171"/>
      <c r="D1717" s="172"/>
      <c r="E1717" s="173"/>
      <c r="F1717" s="174"/>
      <c r="G1717" s="148"/>
      <c r="H1717" s="372"/>
      <c r="I1717" s="264"/>
      <c r="J1717" s="270"/>
      <c r="K1717" s="264"/>
      <c r="L1717" s="264"/>
      <c r="M1717" s="158"/>
      <c r="N1717" s="348"/>
    </row>
    <row r="1718" spans="2:14" x14ac:dyDescent="0.15">
      <c r="B1718" s="160">
        <v>1714</v>
      </c>
      <c r="C1718" s="171"/>
      <c r="D1718" s="172"/>
      <c r="E1718" s="173"/>
      <c r="F1718" s="174"/>
      <c r="G1718" s="148"/>
      <c r="H1718" s="372"/>
      <c r="I1718" s="264"/>
      <c r="J1718" s="270"/>
      <c r="K1718" s="264"/>
      <c r="L1718" s="264"/>
      <c r="M1718" s="158"/>
      <c r="N1718" s="348"/>
    </row>
    <row r="1719" spans="2:14" x14ac:dyDescent="0.15">
      <c r="B1719" s="160">
        <v>1715</v>
      </c>
      <c r="C1719" s="171"/>
      <c r="D1719" s="172"/>
      <c r="E1719" s="173"/>
      <c r="F1719" s="174"/>
      <c r="G1719" s="148"/>
      <c r="H1719" s="372"/>
      <c r="I1719" s="264"/>
      <c r="J1719" s="270"/>
      <c r="K1719" s="264"/>
      <c r="L1719" s="264"/>
      <c r="M1719" s="158"/>
      <c r="N1719" s="348"/>
    </row>
    <row r="1720" spans="2:14" x14ac:dyDescent="0.15">
      <c r="B1720" s="160">
        <v>1716</v>
      </c>
      <c r="C1720" s="171"/>
      <c r="D1720" s="172"/>
      <c r="E1720" s="173"/>
      <c r="F1720" s="174"/>
      <c r="G1720" s="148"/>
      <c r="H1720" s="372"/>
      <c r="I1720" s="264"/>
      <c r="J1720" s="270"/>
      <c r="K1720" s="264"/>
      <c r="L1720" s="264"/>
      <c r="M1720" s="158"/>
      <c r="N1720" s="348"/>
    </row>
    <row r="1721" spans="2:14" x14ac:dyDescent="0.15">
      <c r="B1721" s="160">
        <v>1717</v>
      </c>
      <c r="C1721" s="171"/>
      <c r="D1721" s="172"/>
      <c r="E1721" s="173"/>
      <c r="F1721" s="174"/>
      <c r="G1721" s="148"/>
      <c r="H1721" s="372"/>
      <c r="I1721" s="264"/>
      <c r="J1721" s="270"/>
      <c r="K1721" s="264"/>
      <c r="L1721" s="264"/>
      <c r="M1721" s="158"/>
      <c r="N1721" s="348"/>
    </row>
    <row r="1722" spans="2:14" x14ac:dyDescent="0.15">
      <c r="B1722" s="160">
        <v>1718</v>
      </c>
      <c r="C1722" s="171"/>
      <c r="D1722" s="172"/>
      <c r="E1722" s="173"/>
      <c r="F1722" s="174"/>
      <c r="G1722" s="148"/>
      <c r="H1722" s="372"/>
      <c r="I1722" s="264"/>
      <c r="J1722" s="270"/>
      <c r="K1722" s="264"/>
      <c r="L1722" s="264"/>
      <c r="M1722" s="158"/>
      <c r="N1722" s="348"/>
    </row>
    <row r="1723" spans="2:14" x14ac:dyDescent="0.15">
      <c r="B1723" s="160">
        <v>1719</v>
      </c>
      <c r="C1723" s="171"/>
      <c r="D1723" s="172"/>
      <c r="E1723" s="173"/>
      <c r="F1723" s="174"/>
      <c r="G1723" s="148"/>
      <c r="H1723" s="372"/>
      <c r="I1723" s="264"/>
      <c r="J1723" s="270"/>
      <c r="K1723" s="264"/>
      <c r="L1723" s="264"/>
      <c r="M1723" s="158"/>
      <c r="N1723" s="348"/>
    </row>
    <row r="1724" spans="2:14" x14ac:dyDescent="0.15">
      <c r="B1724" s="160">
        <v>1720</v>
      </c>
      <c r="C1724" s="171"/>
      <c r="D1724" s="172"/>
      <c r="E1724" s="173"/>
      <c r="F1724" s="174"/>
      <c r="G1724" s="148"/>
      <c r="H1724" s="372"/>
      <c r="I1724" s="264"/>
      <c r="J1724" s="270"/>
      <c r="K1724" s="264"/>
      <c r="L1724" s="264"/>
      <c r="M1724" s="158"/>
      <c r="N1724" s="348"/>
    </row>
    <row r="1725" spans="2:14" x14ac:dyDescent="0.15">
      <c r="B1725" s="160">
        <v>1721</v>
      </c>
      <c r="C1725" s="171"/>
      <c r="D1725" s="172"/>
      <c r="E1725" s="173"/>
      <c r="F1725" s="174"/>
      <c r="G1725" s="148"/>
      <c r="H1725" s="372"/>
      <c r="I1725" s="264"/>
      <c r="J1725" s="270"/>
      <c r="K1725" s="264"/>
      <c r="L1725" s="264"/>
      <c r="M1725" s="158"/>
      <c r="N1725" s="348"/>
    </row>
    <row r="1726" spans="2:14" x14ac:dyDescent="0.15">
      <c r="B1726" s="160">
        <v>1722</v>
      </c>
      <c r="C1726" s="171"/>
      <c r="D1726" s="172"/>
      <c r="E1726" s="173"/>
      <c r="F1726" s="174"/>
      <c r="G1726" s="148"/>
      <c r="H1726" s="372"/>
      <c r="I1726" s="264"/>
      <c r="J1726" s="270"/>
      <c r="K1726" s="264"/>
      <c r="L1726" s="264"/>
      <c r="M1726" s="158"/>
      <c r="N1726" s="348"/>
    </row>
    <row r="1727" spans="2:14" x14ac:dyDescent="0.15">
      <c r="B1727" s="160">
        <v>1723</v>
      </c>
      <c r="C1727" s="171"/>
      <c r="D1727" s="172"/>
      <c r="E1727" s="173"/>
      <c r="F1727" s="174"/>
      <c r="G1727" s="148"/>
      <c r="H1727" s="372"/>
      <c r="I1727" s="264"/>
      <c r="J1727" s="270"/>
      <c r="K1727" s="264"/>
      <c r="L1727" s="264"/>
      <c r="M1727" s="158"/>
      <c r="N1727" s="348"/>
    </row>
    <row r="1728" spans="2:14" x14ac:dyDescent="0.15">
      <c r="B1728" s="160">
        <v>1724</v>
      </c>
      <c r="C1728" s="171"/>
      <c r="D1728" s="172"/>
      <c r="E1728" s="173"/>
      <c r="F1728" s="174"/>
      <c r="G1728" s="148"/>
      <c r="H1728" s="372"/>
      <c r="I1728" s="264"/>
      <c r="J1728" s="270"/>
      <c r="K1728" s="264"/>
      <c r="L1728" s="264"/>
      <c r="M1728" s="158"/>
      <c r="N1728" s="348"/>
    </row>
    <row r="1729" spans="2:14" x14ac:dyDescent="0.15">
      <c r="B1729" s="160">
        <v>1725</v>
      </c>
      <c r="C1729" s="171"/>
      <c r="D1729" s="172"/>
      <c r="E1729" s="173"/>
      <c r="F1729" s="174"/>
      <c r="G1729" s="148"/>
      <c r="H1729" s="372"/>
      <c r="I1729" s="264"/>
      <c r="J1729" s="270"/>
      <c r="K1729" s="264"/>
      <c r="L1729" s="264"/>
      <c r="M1729" s="158"/>
      <c r="N1729" s="348"/>
    </row>
    <row r="1730" spans="2:14" x14ac:dyDescent="0.15">
      <c r="B1730" s="160">
        <v>1726</v>
      </c>
      <c r="C1730" s="171"/>
      <c r="D1730" s="172"/>
      <c r="E1730" s="173"/>
      <c r="F1730" s="174"/>
      <c r="G1730" s="148"/>
      <c r="H1730" s="372"/>
      <c r="I1730" s="264"/>
      <c r="J1730" s="270"/>
      <c r="K1730" s="264"/>
      <c r="L1730" s="264"/>
      <c r="M1730" s="158"/>
      <c r="N1730" s="348"/>
    </row>
    <row r="1731" spans="2:14" x14ac:dyDescent="0.15">
      <c r="B1731" s="160">
        <v>1727</v>
      </c>
      <c r="C1731" s="171"/>
      <c r="D1731" s="172"/>
      <c r="E1731" s="173"/>
      <c r="F1731" s="174"/>
      <c r="G1731" s="148"/>
      <c r="H1731" s="372"/>
      <c r="I1731" s="264"/>
      <c r="J1731" s="270"/>
      <c r="K1731" s="264"/>
      <c r="L1731" s="264"/>
      <c r="M1731" s="158"/>
      <c r="N1731" s="348"/>
    </row>
    <row r="1732" spans="2:14" x14ac:dyDescent="0.15">
      <c r="B1732" s="160">
        <v>1728</v>
      </c>
      <c r="C1732" s="171"/>
      <c r="D1732" s="172"/>
      <c r="E1732" s="173"/>
      <c r="F1732" s="174"/>
      <c r="G1732" s="148"/>
      <c r="H1732" s="372"/>
      <c r="I1732" s="264"/>
      <c r="J1732" s="270"/>
      <c r="K1732" s="264"/>
      <c r="L1732" s="264"/>
      <c r="M1732" s="158"/>
      <c r="N1732" s="348"/>
    </row>
    <row r="1733" spans="2:14" x14ac:dyDescent="0.15">
      <c r="B1733" s="160">
        <v>1729</v>
      </c>
      <c r="C1733" s="171"/>
      <c r="D1733" s="172"/>
      <c r="E1733" s="173"/>
      <c r="F1733" s="174"/>
      <c r="G1733" s="148"/>
      <c r="H1733" s="372"/>
      <c r="I1733" s="264"/>
      <c r="J1733" s="270"/>
      <c r="K1733" s="264"/>
      <c r="L1733" s="264"/>
      <c r="M1733" s="158"/>
      <c r="N1733" s="348"/>
    </row>
    <row r="1734" spans="2:14" x14ac:dyDescent="0.15">
      <c r="B1734" s="160">
        <v>1730</v>
      </c>
      <c r="C1734" s="171"/>
      <c r="D1734" s="172"/>
      <c r="E1734" s="173"/>
      <c r="F1734" s="174"/>
      <c r="G1734" s="148"/>
      <c r="H1734" s="372"/>
      <c r="I1734" s="264"/>
      <c r="J1734" s="270"/>
      <c r="K1734" s="264"/>
      <c r="L1734" s="264"/>
      <c r="M1734" s="158"/>
      <c r="N1734" s="348"/>
    </row>
    <row r="1735" spans="2:14" x14ac:dyDescent="0.15">
      <c r="B1735" s="160">
        <v>1731</v>
      </c>
      <c r="C1735" s="171"/>
      <c r="D1735" s="172"/>
      <c r="E1735" s="173"/>
      <c r="F1735" s="174"/>
      <c r="G1735" s="148"/>
      <c r="H1735" s="372"/>
      <c r="I1735" s="264"/>
      <c r="J1735" s="270"/>
      <c r="K1735" s="264"/>
      <c r="L1735" s="264"/>
      <c r="M1735" s="158"/>
      <c r="N1735" s="348"/>
    </row>
    <row r="1736" spans="2:14" x14ac:dyDescent="0.15">
      <c r="B1736" s="160">
        <v>1732</v>
      </c>
      <c r="C1736" s="171"/>
      <c r="D1736" s="172"/>
      <c r="E1736" s="173"/>
      <c r="F1736" s="174"/>
      <c r="G1736" s="148"/>
      <c r="H1736" s="372"/>
      <c r="I1736" s="264"/>
      <c r="J1736" s="270"/>
      <c r="K1736" s="264"/>
      <c r="L1736" s="264"/>
      <c r="M1736" s="158"/>
      <c r="N1736" s="348"/>
    </row>
    <row r="1737" spans="2:14" x14ac:dyDescent="0.15">
      <c r="B1737" s="160">
        <v>1733</v>
      </c>
      <c r="C1737" s="171"/>
      <c r="D1737" s="172"/>
      <c r="E1737" s="173"/>
      <c r="F1737" s="174"/>
      <c r="G1737" s="148"/>
      <c r="H1737" s="372"/>
      <c r="I1737" s="264"/>
      <c r="J1737" s="270"/>
      <c r="K1737" s="264"/>
      <c r="L1737" s="264"/>
      <c r="M1737" s="158"/>
      <c r="N1737" s="348"/>
    </row>
    <row r="1738" spans="2:14" x14ac:dyDescent="0.15">
      <c r="B1738" s="160">
        <v>1734</v>
      </c>
      <c r="C1738" s="171"/>
      <c r="D1738" s="172"/>
      <c r="E1738" s="173"/>
      <c r="F1738" s="174"/>
      <c r="G1738" s="148"/>
      <c r="H1738" s="372"/>
      <c r="I1738" s="264"/>
      <c r="J1738" s="270"/>
      <c r="K1738" s="264"/>
      <c r="L1738" s="264"/>
      <c r="M1738" s="158"/>
      <c r="N1738" s="348"/>
    </row>
    <row r="1739" spans="2:14" x14ac:dyDescent="0.15">
      <c r="B1739" s="160">
        <v>1735</v>
      </c>
      <c r="C1739" s="171"/>
      <c r="D1739" s="172"/>
      <c r="E1739" s="173"/>
      <c r="F1739" s="174"/>
      <c r="G1739" s="148"/>
      <c r="H1739" s="372"/>
      <c r="I1739" s="264"/>
      <c r="J1739" s="270"/>
      <c r="K1739" s="264"/>
      <c r="L1739" s="264"/>
      <c r="M1739" s="158"/>
      <c r="N1739" s="348"/>
    </row>
    <row r="1740" spans="2:14" x14ac:dyDescent="0.15">
      <c r="B1740" s="160">
        <v>1736</v>
      </c>
      <c r="C1740" s="171"/>
      <c r="D1740" s="172"/>
      <c r="E1740" s="173"/>
      <c r="F1740" s="174"/>
      <c r="G1740" s="148"/>
      <c r="H1740" s="372"/>
      <c r="I1740" s="264"/>
      <c r="J1740" s="270"/>
      <c r="K1740" s="264"/>
      <c r="L1740" s="264"/>
      <c r="M1740" s="158"/>
      <c r="N1740" s="348"/>
    </row>
    <row r="1741" spans="2:14" x14ac:dyDescent="0.15">
      <c r="B1741" s="160">
        <v>1737</v>
      </c>
      <c r="C1741" s="171"/>
      <c r="D1741" s="172"/>
      <c r="E1741" s="173"/>
      <c r="F1741" s="174"/>
      <c r="G1741" s="148"/>
      <c r="H1741" s="372"/>
      <c r="I1741" s="264"/>
      <c r="J1741" s="270"/>
      <c r="K1741" s="264"/>
      <c r="L1741" s="264"/>
      <c r="M1741" s="158"/>
      <c r="N1741" s="348"/>
    </row>
    <row r="1742" spans="2:14" x14ac:dyDescent="0.15">
      <c r="B1742" s="160">
        <v>1738</v>
      </c>
      <c r="C1742" s="171"/>
      <c r="D1742" s="172"/>
      <c r="E1742" s="173"/>
      <c r="F1742" s="174"/>
      <c r="G1742" s="148"/>
      <c r="H1742" s="372"/>
      <c r="I1742" s="264"/>
      <c r="J1742" s="270"/>
      <c r="K1742" s="264"/>
      <c r="L1742" s="264"/>
      <c r="M1742" s="158"/>
      <c r="N1742" s="348"/>
    </row>
    <row r="1743" spans="2:14" x14ac:dyDescent="0.15">
      <c r="B1743" s="160">
        <v>1739</v>
      </c>
      <c r="C1743" s="171"/>
      <c r="D1743" s="172"/>
      <c r="E1743" s="173"/>
      <c r="F1743" s="174"/>
      <c r="G1743" s="148"/>
      <c r="H1743" s="372"/>
      <c r="I1743" s="264"/>
      <c r="J1743" s="270"/>
      <c r="K1743" s="264"/>
      <c r="L1743" s="264"/>
      <c r="M1743" s="158"/>
      <c r="N1743" s="348"/>
    </row>
    <row r="1744" spans="2:14" x14ac:dyDescent="0.15">
      <c r="B1744" s="160">
        <v>1740</v>
      </c>
      <c r="C1744" s="171"/>
      <c r="D1744" s="172"/>
      <c r="E1744" s="173"/>
      <c r="F1744" s="174"/>
      <c r="G1744" s="148"/>
      <c r="H1744" s="372"/>
      <c r="I1744" s="264"/>
      <c r="J1744" s="270"/>
      <c r="K1744" s="264"/>
      <c r="L1744" s="264"/>
      <c r="M1744" s="158"/>
      <c r="N1744" s="348"/>
    </row>
    <row r="1745" spans="2:14" x14ac:dyDescent="0.15">
      <c r="B1745" s="160">
        <v>1741</v>
      </c>
      <c r="C1745" s="171"/>
      <c r="D1745" s="172"/>
      <c r="E1745" s="173"/>
      <c r="F1745" s="174"/>
      <c r="G1745" s="148"/>
      <c r="H1745" s="372"/>
      <c r="I1745" s="264"/>
      <c r="J1745" s="270"/>
      <c r="K1745" s="264"/>
      <c r="L1745" s="264"/>
      <c r="M1745" s="158"/>
      <c r="N1745" s="348"/>
    </row>
    <row r="1746" spans="2:14" x14ac:dyDescent="0.15">
      <c r="B1746" s="160">
        <v>1742</v>
      </c>
      <c r="C1746" s="171"/>
      <c r="D1746" s="172"/>
      <c r="E1746" s="173"/>
      <c r="F1746" s="174"/>
      <c r="G1746" s="148"/>
      <c r="H1746" s="372"/>
      <c r="I1746" s="264"/>
      <c r="J1746" s="270"/>
      <c r="K1746" s="264"/>
      <c r="L1746" s="264"/>
      <c r="M1746" s="158"/>
      <c r="N1746" s="348"/>
    </row>
    <row r="1747" spans="2:14" x14ac:dyDescent="0.15">
      <c r="B1747" s="160">
        <v>1743</v>
      </c>
      <c r="C1747" s="171"/>
      <c r="D1747" s="172"/>
      <c r="E1747" s="173"/>
      <c r="F1747" s="174"/>
      <c r="G1747" s="148"/>
      <c r="H1747" s="372"/>
      <c r="I1747" s="264"/>
      <c r="J1747" s="270"/>
      <c r="K1747" s="264"/>
      <c r="L1747" s="264"/>
      <c r="M1747" s="158"/>
      <c r="N1747" s="348"/>
    </row>
    <row r="1748" spans="2:14" x14ac:dyDescent="0.15">
      <c r="B1748" s="160">
        <v>1744</v>
      </c>
      <c r="C1748" s="171"/>
      <c r="D1748" s="172"/>
      <c r="E1748" s="173"/>
      <c r="F1748" s="174"/>
      <c r="G1748" s="148"/>
      <c r="H1748" s="372"/>
      <c r="I1748" s="264"/>
      <c r="J1748" s="270"/>
      <c r="K1748" s="264"/>
      <c r="L1748" s="264"/>
      <c r="M1748" s="158"/>
      <c r="N1748" s="348"/>
    </row>
    <row r="1749" spans="2:14" x14ac:dyDescent="0.15">
      <c r="B1749" s="160">
        <v>1745</v>
      </c>
      <c r="C1749" s="171"/>
      <c r="D1749" s="172"/>
      <c r="E1749" s="173"/>
      <c r="F1749" s="174"/>
      <c r="G1749" s="148"/>
      <c r="H1749" s="372"/>
      <c r="I1749" s="264"/>
      <c r="J1749" s="270"/>
      <c r="K1749" s="264"/>
      <c r="L1749" s="264"/>
      <c r="M1749" s="158"/>
      <c r="N1749" s="348"/>
    </row>
    <row r="1750" spans="2:14" x14ac:dyDescent="0.15">
      <c r="B1750" s="160">
        <v>1746</v>
      </c>
      <c r="C1750" s="171"/>
      <c r="D1750" s="172"/>
      <c r="E1750" s="173"/>
      <c r="F1750" s="174"/>
      <c r="G1750" s="148"/>
      <c r="H1750" s="372"/>
      <c r="I1750" s="264"/>
      <c r="J1750" s="270"/>
      <c r="K1750" s="264"/>
      <c r="L1750" s="264"/>
      <c r="M1750" s="158"/>
      <c r="N1750" s="348"/>
    </row>
    <row r="1751" spans="2:14" x14ac:dyDescent="0.15">
      <c r="B1751" s="160">
        <v>1747</v>
      </c>
      <c r="C1751" s="171"/>
      <c r="D1751" s="172"/>
      <c r="E1751" s="173"/>
      <c r="F1751" s="174"/>
      <c r="G1751" s="148"/>
      <c r="H1751" s="372"/>
      <c r="I1751" s="264"/>
      <c r="J1751" s="270"/>
      <c r="K1751" s="264"/>
      <c r="L1751" s="264"/>
      <c r="M1751" s="158"/>
      <c r="N1751" s="348"/>
    </row>
    <row r="1752" spans="2:14" x14ac:dyDescent="0.15">
      <c r="B1752" s="160">
        <v>1748</v>
      </c>
      <c r="C1752" s="171"/>
      <c r="D1752" s="172"/>
      <c r="E1752" s="173"/>
      <c r="F1752" s="174"/>
      <c r="G1752" s="148"/>
      <c r="H1752" s="372"/>
      <c r="I1752" s="264"/>
      <c r="J1752" s="270"/>
      <c r="K1752" s="264"/>
      <c r="L1752" s="264"/>
      <c r="M1752" s="158"/>
      <c r="N1752" s="348"/>
    </row>
    <row r="1753" spans="2:14" x14ac:dyDescent="0.15">
      <c r="B1753" s="160">
        <v>1749</v>
      </c>
      <c r="C1753" s="171"/>
      <c r="D1753" s="172"/>
      <c r="E1753" s="173"/>
      <c r="F1753" s="174"/>
      <c r="G1753" s="148"/>
      <c r="H1753" s="372"/>
      <c r="I1753" s="264"/>
      <c r="J1753" s="270"/>
      <c r="K1753" s="264"/>
      <c r="L1753" s="264"/>
      <c r="M1753" s="158"/>
      <c r="N1753" s="348"/>
    </row>
    <row r="1754" spans="2:14" x14ac:dyDescent="0.15">
      <c r="B1754" s="160">
        <v>1750</v>
      </c>
      <c r="C1754" s="171"/>
      <c r="D1754" s="172"/>
      <c r="E1754" s="173"/>
      <c r="F1754" s="174"/>
      <c r="G1754" s="148"/>
      <c r="H1754" s="372"/>
      <c r="I1754" s="264"/>
      <c r="J1754" s="270"/>
      <c r="K1754" s="264"/>
      <c r="L1754" s="264"/>
      <c r="M1754" s="158"/>
      <c r="N1754" s="348"/>
    </row>
    <row r="1755" spans="2:14" x14ac:dyDescent="0.15">
      <c r="B1755" s="160">
        <v>1751</v>
      </c>
      <c r="C1755" s="171"/>
      <c r="D1755" s="172"/>
      <c r="E1755" s="173"/>
      <c r="F1755" s="174"/>
      <c r="G1755" s="148"/>
      <c r="H1755" s="372"/>
      <c r="I1755" s="264"/>
      <c r="J1755" s="270"/>
      <c r="K1755" s="264"/>
      <c r="L1755" s="264"/>
      <c r="M1755" s="158"/>
      <c r="N1755" s="348"/>
    </row>
    <row r="1756" spans="2:14" x14ac:dyDescent="0.15">
      <c r="B1756" s="160">
        <v>1752</v>
      </c>
      <c r="C1756" s="171"/>
      <c r="D1756" s="172"/>
      <c r="E1756" s="173"/>
      <c r="F1756" s="174"/>
      <c r="G1756" s="148"/>
      <c r="H1756" s="372"/>
      <c r="I1756" s="264"/>
      <c r="J1756" s="270"/>
      <c r="K1756" s="264"/>
      <c r="L1756" s="264"/>
      <c r="M1756" s="158"/>
      <c r="N1756" s="348"/>
    </row>
    <row r="1757" spans="2:14" x14ac:dyDescent="0.15">
      <c r="B1757" s="160">
        <v>1753</v>
      </c>
      <c r="C1757" s="171"/>
      <c r="D1757" s="172"/>
      <c r="E1757" s="173"/>
      <c r="F1757" s="174"/>
      <c r="G1757" s="148"/>
      <c r="H1757" s="372"/>
      <c r="I1757" s="264"/>
      <c r="J1757" s="270"/>
      <c r="K1757" s="264"/>
      <c r="L1757" s="264"/>
      <c r="M1757" s="158"/>
      <c r="N1757" s="348"/>
    </row>
    <row r="1758" spans="2:14" x14ac:dyDescent="0.15">
      <c r="B1758" s="160">
        <v>1754</v>
      </c>
      <c r="C1758" s="171"/>
      <c r="D1758" s="172"/>
      <c r="E1758" s="173"/>
      <c r="F1758" s="174"/>
      <c r="G1758" s="148"/>
      <c r="H1758" s="372"/>
      <c r="I1758" s="264"/>
      <c r="J1758" s="270"/>
      <c r="K1758" s="264"/>
      <c r="L1758" s="264"/>
      <c r="M1758" s="158"/>
      <c r="N1758" s="348"/>
    </row>
    <row r="1759" spans="2:14" x14ac:dyDescent="0.15">
      <c r="B1759" s="160">
        <v>1755</v>
      </c>
      <c r="C1759" s="171"/>
      <c r="D1759" s="172"/>
      <c r="E1759" s="173"/>
      <c r="F1759" s="174"/>
      <c r="G1759" s="148"/>
      <c r="H1759" s="372"/>
      <c r="I1759" s="264"/>
      <c r="J1759" s="270"/>
      <c r="K1759" s="264"/>
      <c r="L1759" s="264"/>
      <c r="M1759" s="158"/>
      <c r="N1759" s="348"/>
    </row>
    <row r="1760" spans="2:14" x14ac:dyDescent="0.15">
      <c r="B1760" s="160">
        <v>1756</v>
      </c>
      <c r="C1760" s="171"/>
      <c r="D1760" s="172"/>
      <c r="E1760" s="173"/>
      <c r="F1760" s="174"/>
      <c r="G1760" s="148"/>
      <c r="H1760" s="372"/>
      <c r="I1760" s="264"/>
      <c r="J1760" s="270"/>
      <c r="K1760" s="264"/>
      <c r="L1760" s="264"/>
      <c r="M1760" s="158"/>
      <c r="N1760" s="348"/>
    </row>
    <row r="1761" spans="2:14" x14ac:dyDescent="0.15">
      <c r="B1761" s="160">
        <v>1757</v>
      </c>
      <c r="C1761" s="171"/>
      <c r="D1761" s="172"/>
      <c r="E1761" s="173"/>
      <c r="F1761" s="174"/>
      <c r="G1761" s="148"/>
      <c r="H1761" s="372"/>
      <c r="I1761" s="264"/>
      <c r="J1761" s="270"/>
      <c r="K1761" s="264"/>
      <c r="L1761" s="264"/>
      <c r="M1761" s="158"/>
      <c r="N1761" s="348"/>
    </row>
    <row r="1762" spans="2:14" x14ac:dyDescent="0.15">
      <c r="B1762" s="160">
        <v>1758</v>
      </c>
      <c r="C1762" s="171"/>
      <c r="D1762" s="172"/>
      <c r="E1762" s="173"/>
      <c r="F1762" s="174"/>
      <c r="G1762" s="148"/>
      <c r="H1762" s="372"/>
      <c r="I1762" s="264"/>
      <c r="J1762" s="270"/>
      <c r="K1762" s="264"/>
      <c r="L1762" s="264"/>
      <c r="M1762" s="158"/>
      <c r="N1762" s="348"/>
    </row>
    <row r="1763" spans="2:14" x14ac:dyDescent="0.15">
      <c r="B1763" s="160">
        <v>1759</v>
      </c>
      <c r="C1763" s="171"/>
      <c r="D1763" s="172"/>
      <c r="E1763" s="173"/>
      <c r="F1763" s="174"/>
      <c r="G1763" s="148"/>
      <c r="H1763" s="372"/>
      <c r="I1763" s="264"/>
      <c r="J1763" s="270"/>
      <c r="K1763" s="264"/>
      <c r="L1763" s="264"/>
      <c r="M1763" s="158"/>
      <c r="N1763" s="348"/>
    </row>
    <row r="1764" spans="2:14" x14ac:dyDescent="0.15">
      <c r="B1764" s="160">
        <v>1760</v>
      </c>
      <c r="C1764" s="171"/>
      <c r="D1764" s="172"/>
      <c r="E1764" s="173"/>
      <c r="F1764" s="174"/>
      <c r="G1764" s="148"/>
      <c r="H1764" s="372"/>
      <c r="I1764" s="264"/>
      <c r="J1764" s="270"/>
      <c r="K1764" s="264"/>
      <c r="L1764" s="264"/>
      <c r="M1764" s="158"/>
      <c r="N1764" s="348"/>
    </row>
    <row r="1765" spans="2:14" x14ac:dyDescent="0.15">
      <c r="B1765" s="160">
        <v>1761</v>
      </c>
      <c r="C1765" s="171"/>
      <c r="D1765" s="172"/>
      <c r="E1765" s="173"/>
      <c r="F1765" s="174"/>
      <c r="G1765" s="148"/>
      <c r="H1765" s="372"/>
      <c r="I1765" s="264"/>
      <c r="J1765" s="270"/>
      <c r="K1765" s="264"/>
      <c r="L1765" s="264"/>
      <c r="M1765" s="158"/>
      <c r="N1765" s="348"/>
    </row>
    <row r="1766" spans="2:14" x14ac:dyDescent="0.15">
      <c r="B1766" s="160">
        <v>1762</v>
      </c>
      <c r="C1766" s="171"/>
      <c r="D1766" s="172"/>
      <c r="E1766" s="173"/>
      <c r="F1766" s="174"/>
      <c r="G1766" s="148"/>
      <c r="H1766" s="372"/>
      <c r="I1766" s="264"/>
      <c r="J1766" s="270"/>
      <c r="K1766" s="264"/>
      <c r="L1766" s="264"/>
      <c r="M1766" s="158"/>
      <c r="N1766" s="348"/>
    </row>
    <row r="1767" spans="2:14" x14ac:dyDescent="0.15">
      <c r="B1767" s="160">
        <v>1763</v>
      </c>
      <c r="C1767" s="171"/>
      <c r="D1767" s="172"/>
      <c r="E1767" s="173"/>
      <c r="F1767" s="174"/>
      <c r="G1767" s="148"/>
      <c r="H1767" s="372"/>
      <c r="I1767" s="264"/>
      <c r="J1767" s="270"/>
      <c r="K1767" s="264"/>
      <c r="L1767" s="264"/>
      <c r="M1767" s="158"/>
      <c r="N1767" s="348"/>
    </row>
    <row r="1768" spans="2:14" x14ac:dyDescent="0.15">
      <c r="B1768" s="160">
        <v>1764</v>
      </c>
      <c r="C1768" s="171"/>
      <c r="D1768" s="172"/>
      <c r="E1768" s="173"/>
      <c r="F1768" s="174"/>
      <c r="G1768" s="148"/>
      <c r="H1768" s="372"/>
      <c r="I1768" s="264"/>
      <c r="J1768" s="270"/>
      <c r="K1768" s="264"/>
      <c r="L1768" s="264"/>
      <c r="M1768" s="158"/>
      <c r="N1768" s="348"/>
    </row>
    <row r="1769" spans="2:14" x14ac:dyDescent="0.15">
      <c r="B1769" s="160">
        <v>1765</v>
      </c>
      <c r="C1769" s="171"/>
      <c r="D1769" s="172"/>
      <c r="E1769" s="173"/>
      <c r="F1769" s="174"/>
      <c r="G1769" s="148"/>
      <c r="H1769" s="372"/>
      <c r="I1769" s="264"/>
      <c r="J1769" s="270"/>
      <c r="K1769" s="264"/>
      <c r="L1769" s="264"/>
      <c r="M1769" s="158"/>
      <c r="N1769" s="348"/>
    </row>
    <row r="1770" spans="2:14" x14ac:dyDescent="0.15">
      <c r="B1770" s="160">
        <v>1766</v>
      </c>
      <c r="C1770" s="171"/>
      <c r="D1770" s="172"/>
      <c r="E1770" s="173"/>
      <c r="F1770" s="174"/>
      <c r="G1770" s="148"/>
      <c r="H1770" s="372"/>
      <c r="I1770" s="264"/>
      <c r="J1770" s="270"/>
      <c r="K1770" s="264"/>
      <c r="L1770" s="264"/>
      <c r="M1770" s="158"/>
      <c r="N1770" s="348"/>
    </row>
    <row r="1771" spans="2:14" x14ac:dyDescent="0.15">
      <c r="B1771" s="160">
        <v>1767</v>
      </c>
      <c r="C1771" s="171"/>
      <c r="D1771" s="172"/>
      <c r="E1771" s="173"/>
      <c r="F1771" s="174"/>
      <c r="G1771" s="148"/>
      <c r="H1771" s="372"/>
      <c r="I1771" s="264"/>
      <c r="J1771" s="270"/>
      <c r="K1771" s="264"/>
      <c r="L1771" s="264"/>
      <c r="M1771" s="158"/>
      <c r="N1771" s="348"/>
    </row>
    <row r="1772" spans="2:14" x14ac:dyDescent="0.15">
      <c r="B1772" s="160">
        <v>1768</v>
      </c>
      <c r="C1772" s="171"/>
      <c r="D1772" s="172"/>
      <c r="E1772" s="173"/>
      <c r="F1772" s="174"/>
      <c r="G1772" s="148"/>
      <c r="H1772" s="372"/>
      <c r="I1772" s="264"/>
      <c r="J1772" s="270"/>
      <c r="K1772" s="264"/>
      <c r="L1772" s="264"/>
      <c r="M1772" s="158"/>
      <c r="N1772" s="348"/>
    </row>
    <row r="1773" spans="2:14" x14ac:dyDescent="0.15">
      <c r="B1773" s="160">
        <v>1769</v>
      </c>
      <c r="C1773" s="171"/>
      <c r="D1773" s="172"/>
      <c r="E1773" s="173"/>
      <c r="F1773" s="174"/>
      <c r="G1773" s="148"/>
      <c r="H1773" s="372"/>
      <c r="I1773" s="264"/>
      <c r="J1773" s="270"/>
      <c r="K1773" s="264"/>
      <c r="L1773" s="264"/>
      <c r="M1773" s="158"/>
      <c r="N1773" s="348"/>
    </row>
    <row r="1774" spans="2:14" x14ac:dyDescent="0.15">
      <c r="B1774" s="160">
        <v>1770</v>
      </c>
      <c r="C1774" s="171"/>
      <c r="D1774" s="172"/>
      <c r="E1774" s="173"/>
      <c r="F1774" s="174"/>
      <c r="G1774" s="148"/>
      <c r="H1774" s="372"/>
      <c r="I1774" s="264"/>
      <c r="J1774" s="270"/>
      <c r="K1774" s="264"/>
      <c r="L1774" s="264"/>
      <c r="M1774" s="158"/>
      <c r="N1774" s="348"/>
    </row>
    <row r="1775" spans="2:14" x14ac:dyDescent="0.15">
      <c r="B1775" s="160">
        <v>1771</v>
      </c>
      <c r="C1775" s="171"/>
      <c r="D1775" s="172"/>
      <c r="E1775" s="173"/>
      <c r="F1775" s="174"/>
      <c r="G1775" s="148"/>
      <c r="H1775" s="372"/>
      <c r="I1775" s="264"/>
      <c r="J1775" s="270"/>
      <c r="K1775" s="264"/>
      <c r="L1775" s="264"/>
      <c r="M1775" s="158"/>
      <c r="N1775" s="348"/>
    </row>
    <row r="1776" spans="2:14" x14ac:dyDescent="0.15">
      <c r="B1776" s="160">
        <v>1772</v>
      </c>
      <c r="C1776" s="171"/>
      <c r="D1776" s="172"/>
      <c r="E1776" s="173"/>
      <c r="F1776" s="174"/>
      <c r="G1776" s="148"/>
      <c r="H1776" s="372"/>
      <c r="I1776" s="264"/>
      <c r="J1776" s="270"/>
      <c r="K1776" s="264"/>
      <c r="L1776" s="264"/>
      <c r="M1776" s="158"/>
      <c r="N1776" s="348"/>
    </row>
    <row r="1777" spans="2:14" x14ac:dyDescent="0.15">
      <c r="B1777" s="160">
        <v>1773</v>
      </c>
      <c r="C1777" s="171"/>
      <c r="D1777" s="172"/>
      <c r="E1777" s="173"/>
      <c r="F1777" s="174"/>
      <c r="G1777" s="148"/>
      <c r="H1777" s="372"/>
      <c r="I1777" s="264"/>
      <c r="J1777" s="270"/>
      <c r="K1777" s="264"/>
      <c r="L1777" s="264"/>
      <c r="M1777" s="158"/>
      <c r="N1777" s="348"/>
    </row>
    <row r="1778" spans="2:14" x14ac:dyDescent="0.15">
      <c r="B1778" s="160">
        <v>1774</v>
      </c>
      <c r="C1778" s="171"/>
      <c r="D1778" s="172"/>
      <c r="E1778" s="173"/>
      <c r="F1778" s="174"/>
      <c r="G1778" s="148"/>
      <c r="H1778" s="372"/>
      <c r="I1778" s="264"/>
      <c r="J1778" s="270"/>
      <c r="K1778" s="264"/>
      <c r="L1778" s="264"/>
      <c r="M1778" s="158"/>
      <c r="N1778" s="348"/>
    </row>
    <row r="1779" spans="2:14" x14ac:dyDescent="0.15">
      <c r="B1779" s="160">
        <v>1775</v>
      </c>
      <c r="C1779" s="171"/>
      <c r="D1779" s="172"/>
      <c r="E1779" s="173"/>
      <c r="F1779" s="174"/>
      <c r="G1779" s="148"/>
      <c r="H1779" s="372"/>
      <c r="I1779" s="264"/>
      <c r="J1779" s="270"/>
      <c r="K1779" s="264"/>
      <c r="L1779" s="264"/>
      <c r="M1779" s="158"/>
      <c r="N1779" s="348"/>
    </row>
    <row r="1780" spans="2:14" x14ac:dyDescent="0.15">
      <c r="B1780" s="160">
        <v>1776</v>
      </c>
      <c r="C1780" s="171"/>
      <c r="D1780" s="172"/>
      <c r="E1780" s="173"/>
      <c r="F1780" s="174"/>
      <c r="G1780" s="148"/>
      <c r="H1780" s="372"/>
      <c r="I1780" s="264"/>
      <c r="J1780" s="270"/>
      <c r="K1780" s="264"/>
      <c r="L1780" s="264"/>
      <c r="M1780" s="158"/>
      <c r="N1780" s="348"/>
    </row>
    <row r="1781" spans="2:14" x14ac:dyDescent="0.15">
      <c r="B1781" s="160">
        <v>1777</v>
      </c>
      <c r="C1781" s="171"/>
      <c r="D1781" s="172"/>
      <c r="E1781" s="173"/>
      <c r="F1781" s="174"/>
      <c r="G1781" s="148"/>
      <c r="H1781" s="372"/>
      <c r="I1781" s="264"/>
      <c r="J1781" s="270"/>
      <c r="K1781" s="264"/>
      <c r="L1781" s="264"/>
      <c r="M1781" s="158"/>
      <c r="N1781" s="348"/>
    </row>
    <row r="1782" spans="2:14" x14ac:dyDescent="0.15">
      <c r="B1782" s="160">
        <v>1778</v>
      </c>
      <c r="C1782" s="171"/>
      <c r="D1782" s="172"/>
      <c r="E1782" s="173"/>
      <c r="F1782" s="174"/>
      <c r="G1782" s="148"/>
      <c r="H1782" s="372"/>
      <c r="I1782" s="264"/>
      <c r="J1782" s="270"/>
      <c r="K1782" s="264"/>
      <c r="L1782" s="264"/>
      <c r="M1782" s="158"/>
      <c r="N1782" s="348"/>
    </row>
    <row r="1783" spans="2:14" x14ac:dyDescent="0.15">
      <c r="B1783" s="160">
        <v>1779</v>
      </c>
      <c r="C1783" s="171"/>
      <c r="D1783" s="172"/>
      <c r="E1783" s="173"/>
      <c r="F1783" s="174"/>
      <c r="G1783" s="148"/>
      <c r="H1783" s="372"/>
      <c r="I1783" s="264"/>
      <c r="J1783" s="270"/>
      <c r="K1783" s="264"/>
      <c r="L1783" s="264"/>
      <c r="M1783" s="158"/>
      <c r="N1783" s="348"/>
    </row>
    <row r="1784" spans="2:14" x14ac:dyDescent="0.15">
      <c r="B1784" s="160">
        <v>1780</v>
      </c>
      <c r="C1784" s="171"/>
      <c r="D1784" s="172"/>
      <c r="E1784" s="173"/>
      <c r="F1784" s="174"/>
      <c r="G1784" s="148"/>
      <c r="H1784" s="372"/>
      <c r="I1784" s="264"/>
      <c r="J1784" s="270"/>
      <c r="K1784" s="264"/>
      <c r="L1784" s="264"/>
      <c r="M1784" s="158"/>
      <c r="N1784" s="348"/>
    </row>
    <row r="1785" spans="2:14" x14ac:dyDescent="0.15">
      <c r="B1785" s="160">
        <v>1781</v>
      </c>
      <c r="C1785" s="171"/>
      <c r="D1785" s="172"/>
      <c r="E1785" s="173"/>
      <c r="F1785" s="174"/>
      <c r="G1785" s="148"/>
      <c r="H1785" s="372"/>
      <c r="I1785" s="264"/>
      <c r="J1785" s="270"/>
      <c r="K1785" s="264"/>
      <c r="L1785" s="264"/>
      <c r="M1785" s="158"/>
      <c r="N1785" s="348"/>
    </row>
    <row r="1786" spans="2:14" x14ac:dyDescent="0.15">
      <c r="B1786" s="160">
        <v>1782</v>
      </c>
      <c r="C1786" s="171"/>
      <c r="D1786" s="172"/>
      <c r="E1786" s="173"/>
      <c r="F1786" s="174"/>
      <c r="G1786" s="148"/>
      <c r="H1786" s="372"/>
      <c r="I1786" s="264"/>
      <c r="J1786" s="270"/>
      <c r="K1786" s="264"/>
      <c r="L1786" s="264"/>
      <c r="M1786" s="158"/>
      <c r="N1786" s="348"/>
    </row>
    <row r="1787" spans="2:14" x14ac:dyDescent="0.15">
      <c r="B1787" s="160">
        <v>1783</v>
      </c>
      <c r="C1787" s="171"/>
      <c r="D1787" s="172"/>
      <c r="E1787" s="173"/>
      <c r="F1787" s="174"/>
      <c r="G1787" s="148"/>
      <c r="H1787" s="372"/>
      <c r="I1787" s="264"/>
      <c r="J1787" s="270"/>
      <c r="K1787" s="264"/>
      <c r="L1787" s="264"/>
      <c r="M1787" s="158"/>
      <c r="N1787" s="348"/>
    </row>
    <row r="1788" spans="2:14" x14ac:dyDescent="0.15">
      <c r="B1788" s="160">
        <v>1784</v>
      </c>
      <c r="C1788" s="171"/>
      <c r="D1788" s="172"/>
      <c r="E1788" s="173"/>
      <c r="F1788" s="174"/>
      <c r="G1788" s="148"/>
      <c r="H1788" s="372"/>
      <c r="I1788" s="264"/>
      <c r="J1788" s="270"/>
      <c r="K1788" s="264"/>
      <c r="L1788" s="264"/>
      <c r="M1788" s="158"/>
      <c r="N1788" s="348"/>
    </row>
    <row r="1789" spans="2:14" x14ac:dyDescent="0.15">
      <c r="B1789" s="160">
        <v>1785</v>
      </c>
      <c r="C1789" s="171"/>
      <c r="D1789" s="172"/>
      <c r="E1789" s="173"/>
      <c r="F1789" s="174"/>
      <c r="G1789" s="148"/>
      <c r="H1789" s="372"/>
      <c r="I1789" s="264"/>
      <c r="J1789" s="270"/>
      <c r="K1789" s="264"/>
      <c r="L1789" s="264"/>
      <c r="M1789" s="158"/>
      <c r="N1789" s="348"/>
    </row>
    <row r="1790" spans="2:14" x14ac:dyDescent="0.15">
      <c r="B1790" s="160">
        <v>1786</v>
      </c>
      <c r="C1790" s="171"/>
      <c r="D1790" s="172"/>
      <c r="E1790" s="173"/>
      <c r="F1790" s="174"/>
      <c r="G1790" s="148"/>
      <c r="H1790" s="372"/>
      <c r="I1790" s="264"/>
      <c r="J1790" s="270"/>
      <c r="K1790" s="264"/>
      <c r="L1790" s="264"/>
      <c r="M1790" s="158"/>
      <c r="N1790" s="348"/>
    </row>
    <row r="1791" spans="2:14" x14ac:dyDescent="0.15">
      <c r="B1791" s="160">
        <v>1787</v>
      </c>
      <c r="C1791" s="171"/>
      <c r="D1791" s="172"/>
      <c r="E1791" s="173"/>
      <c r="F1791" s="174"/>
      <c r="G1791" s="148"/>
      <c r="H1791" s="372"/>
      <c r="I1791" s="264"/>
      <c r="J1791" s="270"/>
      <c r="K1791" s="264"/>
      <c r="L1791" s="264"/>
      <c r="M1791" s="158"/>
      <c r="N1791" s="348"/>
    </row>
    <row r="1792" spans="2:14" x14ac:dyDescent="0.15">
      <c r="B1792" s="160">
        <v>1788</v>
      </c>
      <c r="C1792" s="171"/>
      <c r="D1792" s="172"/>
      <c r="E1792" s="173"/>
      <c r="F1792" s="174"/>
      <c r="G1792" s="148"/>
      <c r="H1792" s="372"/>
      <c r="I1792" s="264"/>
      <c r="J1792" s="270"/>
      <c r="K1792" s="264"/>
      <c r="L1792" s="264"/>
      <c r="M1792" s="158"/>
      <c r="N1792" s="348"/>
    </row>
    <row r="1793" spans="2:14" x14ac:dyDescent="0.15">
      <c r="B1793" s="160">
        <v>1789</v>
      </c>
      <c r="C1793" s="171"/>
      <c r="D1793" s="172"/>
      <c r="E1793" s="173"/>
      <c r="F1793" s="174"/>
      <c r="G1793" s="148"/>
      <c r="H1793" s="372"/>
      <c r="I1793" s="264"/>
      <c r="J1793" s="270"/>
      <c r="K1793" s="264"/>
      <c r="L1793" s="264"/>
      <c r="M1793" s="158"/>
      <c r="N1793" s="348"/>
    </row>
    <row r="1794" spans="2:14" x14ac:dyDescent="0.15">
      <c r="B1794" s="160">
        <v>1790</v>
      </c>
      <c r="C1794" s="171"/>
      <c r="D1794" s="172"/>
      <c r="E1794" s="173"/>
      <c r="F1794" s="174"/>
      <c r="G1794" s="148"/>
      <c r="H1794" s="372"/>
      <c r="I1794" s="264"/>
      <c r="J1794" s="270"/>
      <c r="K1794" s="264"/>
      <c r="L1794" s="264"/>
      <c r="M1794" s="158"/>
      <c r="N1794" s="348"/>
    </row>
    <row r="1795" spans="2:14" x14ac:dyDescent="0.15">
      <c r="B1795" s="160">
        <v>1791</v>
      </c>
      <c r="C1795" s="171"/>
      <c r="D1795" s="172"/>
      <c r="E1795" s="173"/>
      <c r="F1795" s="174"/>
      <c r="G1795" s="148"/>
      <c r="H1795" s="372"/>
      <c r="I1795" s="264"/>
      <c r="J1795" s="270"/>
      <c r="K1795" s="264"/>
      <c r="L1795" s="264"/>
      <c r="M1795" s="158"/>
      <c r="N1795" s="348"/>
    </row>
    <row r="1796" spans="2:14" x14ac:dyDescent="0.15">
      <c r="B1796" s="160">
        <v>1792</v>
      </c>
      <c r="C1796" s="171"/>
      <c r="D1796" s="172"/>
      <c r="E1796" s="173"/>
      <c r="F1796" s="174"/>
      <c r="G1796" s="148"/>
      <c r="H1796" s="372"/>
      <c r="I1796" s="264"/>
      <c r="J1796" s="270"/>
      <c r="K1796" s="264"/>
      <c r="L1796" s="264"/>
      <c r="M1796" s="158"/>
      <c r="N1796" s="348"/>
    </row>
    <row r="1797" spans="2:14" x14ac:dyDescent="0.15">
      <c r="B1797" s="160">
        <v>1793</v>
      </c>
      <c r="C1797" s="171"/>
      <c r="D1797" s="172"/>
      <c r="E1797" s="173"/>
      <c r="F1797" s="174"/>
      <c r="G1797" s="148"/>
      <c r="H1797" s="372"/>
      <c r="I1797" s="264"/>
      <c r="J1797" s="270"/>
      <c r="K1797" s="264"/>
      <c r="L1797" s="264"/>
      <c r="M1797" s="158"/>
      <c r="N1797" s="348"/>
    </row>
    <row r="1798" spans="2:14" x14ac:dyDescent="0.15">
      <c r="B1798" s="160">
        <v>1794</v>
      </c>
      <c r="C1798" s="171"/>
      <c r="D1798" s="172"/>
      <c r="E1798" s="173"/>
      <c r="F1798" s="174"/>
      <c r="G1798" s="148"/>
      <c r="H1798" s="372"/>
      <c r="I1798" s="264"/>
      <c r="J1798" s="270"/>
      <c r="K1798" s="264"/>
      <c r="L1798" s="264"/>
      <c r="M1798" s="158"/>
      <c r="N1798" s="348"/>
    </row>
    <row r="1799" spans="2:14" x14ac:dyDescent="0.15">
      <c r="B1799" s="160">
        <v>1795</v>
      </c>
      <c r="C1799" s="171"/>
      <c r="D1799" s="172"/>
      <c r="E1799" s="173"/>
      <c r="F1799" s="174"/>
      <c r="G1799" s="148"/>
      <c r="H1799" s="372"/>
      <c r="I1799" s="264"/>
      <c r="J1799" s="270"/>
      <c r="K1799" s="264"/>
      <c r="L1799" s="264"/>
      <c r="M1799" s="158"/>
      <c r="N1799" s="348"/>
    </row>
    <row r="1800" spans="2:14" x14ac:dyDescent="0.15">
      <c r="B1800" s="160">
        <v>1796</v>
      </c>
      <c r="C1800" s="171"/>
      <c r="D1800" s="172"/>
      <c r="E1800" s="173"/>
      <c r="F1800" s="174"/>
      <c r="G1800" s="148"/>
      <c r="H1800" s="372"/>
      <c r="I1800" s="264"/>
      <c r="J1800" s="270"/>
      <c r="K1800" s="264"/>
      <c r="L1800" s="264"/>
      <c r="M1800" s="158"/>
      <c r="N1800" s="348"/>
    </row>
    <row r="1801" spans="2:14" x14ac:dyDescent="0.15">
      <c r="B1801" s="160">
        <v>1797</v>
      </c>
      <c r="C1801" s="171"/>
      <c r="D1801" s="172"/>
      <c r="E1801" s="173"/>
      <c r="F1801" s="174"/>
      <c r="G1801" s="148"/>
      <c r="H1801" s="372"/>
      <c r="I1801" s="264"/>
      <c r="J1801" s="270"/>
      <c r="K1801" s="264"/>
      <c r="L1801" s="264"/>
      <c r="M1801" s="158"/>
      <c r="N1801" s="348"/>
    </row>
    <row r="1802" spans="2:14" x14ac:dyDescent="0.15">
      <c r="B1802" s="160">
        <v>1798</v>
      </c>
      <c r="C1802" s="171"/>
      <c r="D1802" s="172"/>
      <c r="E1802" s="173"/>
      <c r="F1802" s="174"/>
      <c r="G1802" s="148"/>
      <c r="H1802" s="372"/>
      <c r="I1802" s="264"/>
      <c r="J1802" s="270"/>
      <c r="K1802" s="264"/>
      <c r="L1802" s="264"/>
      <c r="M1802" s="158"/>
      <c r="N1802" s="348"/>
    </row>
    <row r="1803" spans="2:14" x14ac:dyDescent="0.15">
      <c r="B1803" s="160">
        <v>1799</v>
      </c>
      <c r="C1803" s="171"/>
      <c r="D1803" s="172"/>
      <c r="E1803" s="173"/>
      <c r="F1803" s="174"/>
      <c r="G1803" s="148"/>
      <c r="H1803" s="372"/>
      <c r="I1803" s="264"/>
      <c r="J1803" s="270"/>
      <c r="K1803" s="264"/>
      <c r="L1803" s="264"/>
      <c r="M1803" s="158"/>
      <c r="N1803" s="348"/>
    </row>
    <row r="1804" spans="2:14" x14ac:dyDescent="0.15">
      <c r="B1804" s="160">
        <v>1800</v>
      </c>
      <c r="C1804" s="171"/>
      <c r="D1804" s="172"/>
      <c r="E1804" s="173"/>
      <c r="F1804" s="174"/>
      <c r="G1804" s="148"/>
      <c r="H1804" s="372"/>
      <c r="I1804" s="264"/>
      <c r="J1804" s="270"/>
      <c r="K1804" s="264"/>
      <c r="L1804" s="264"/>
      <c r="M1804" s="158"/>
      <c r="N1804" s="348"/>
    </row>
    <row r="1805" spans="2:14" x14ac:dyDescent="0.15">
      <c r="B1805" s="160">
        <v>1801</v>
      </c>
      <c r="C1805" s="171"/>
      <c r="D1805" s="172"/>
      <c r="E1805" s="173"/>
      <c r="F1805" s="174"/>
      <c r="G1805" s="148"/>
      <c r="H1805" s="372"/>
      <c r="I1805" s="264"/>
      <c r="J1805" s="270"/>
      <c r="K1805" s="264"/>
      <c r="L1805" s="264"/>
      <c r="M1805" s="158"/>
      <c r="N1805" s="348"/>
    </row>
    <row r="1806" spans="2:14" x14ac:dyDescent="0.15">
      <c r="B1806" s="160">
        <v>1802</v>
      </c>
      <c r="C1806" s="171"/>
      <c r="D1806" s="172"/>
      <c r="E1806" s="173"/>
      <c r="F1806" s="174"/>
      <c r="G1806" s="148"/>
      <c r="H1806" s="372"/>
      <c r="I1806" s="264"/>
      <c r="J1806" s="270"/>
      <c r="K1806" s="264"/>
      <c r="L1806" s="264"/>
      <c r="M1806" s="158"/>
      <c r="N1806" s="348"/>
    </row>
    <row r="1807" spans="2:14" x14ac:dyDescent="0.15">
      <c r="B1807" s="160">
        <v>1803</v>
      </c>
      <c r="C1807" s="171"/>
      <c r="D1807" s="172"/>
      <c r="E1807" s="173"/>
      <c r="F1807" s="174"/>
      <c r="G1807" s="148"/>
      <c r="H1807" s="372"/>
      <c r="I1807" s="264"/>
      <c r="J1807" s="270"/>
      <c r="K1807" s="264"/>
      <c r="L1807" s="264"/>
      <c r="M1807" s="158"/>
      <c r="N1807" s="348"/>
    </row>
    <row r="1808" spans="2:14" x14ac:dyDescent="0.15">
      <c r="B1808" s="160">
        <v>1804</v>
      </c>
      <c r="C1808" s="171"/>
      <c r="D1808" s="172"/>
      <c r="E1808" s="173"/>
      <c r="F1808" s="174"/>
      <c r="G1808" s="148"/>
      <c r="H1808" s="372"/>
      <c r="I1808" s="264"/>
      <c r="J1808" s="270"/>
      <c r="K1808" s="264"/>
      <c r="L1808" s="264"/>
      <c r="M1808" s="158"/>
      <c r="N1808" s="348"/>
    </row>
    <row r="1809" spans="2:14" x14ac:dyDescent="0.15">
      <c r="B1809" s="160">
        <v>1805</v>
      </c>
      <c r="C1809" s="171"/>
      <c r="D1809" s="172"/>
      <c r="E1809" s="173"/>
      <c r="F1809" s="174"/>
      <c r="G1809" s="148"/>
      <c r="H1809" s="372"/>
      <c r="I1809" s="264"/>
      <c r="J1809" s="270"/>
      <c r="K1809" s="264"/>
      <c r="L1809" s="264"/>
      <c r="M1809" s="158"/>
      <c r="N1809" s="348"/>
    </row>
    <row r="1810" spans="2:14" x14ac:dyDescent="0.15">
      <c r="B1810" s="160">
        <v>1806</v>
      </c>
      <c r="C1810" s="171"/>
      <c r="D1810" s="172"/>
      <c r="E1810" s="173"/>
      <c r="F1810" s="174"/>
      <c r="G1810" s="148"/>
      <c r="H1810" s="372"/>
      <c r="I1810" s="264"/>
      <c r="J1810" s="270"/>
      <c r="K1810" s="264"/>
      <c r="L1810" s="264"/>
      <c r="M1810" s="158"/>
      <c r="N1810" s="348"/>
    </row>
    <row r="1811" spans="2:14" x14ac:dyDescent="0.15">
      <c r="B1811" s="160">
        <v>1807</v>
      </c>
      <c r="C1811" s="171"/>
      <c r="D1811" s="172"/>
      <c r="E1811" s="173"/>
      <c r="F1811" s="174"/>
      <c r="G1811" s="148"/>
      <c r="H1811" s="372"/>
      <c r="I1811" s="264"/>
      <c r="J1811" s="270"/>
      <c r="K1811" s="264"/>
      <c r="L1811" s="264"/>
      <c r="M1811" s="158"/>
      <c r="N1811" s="348"/>
    </row>
    <row r="1812" spans="2:14" x14ac:dyDescent="0.15">
      <c r="B1812" s="160">
        <v>1808</v>
      </c>
      <c r="C1812" s="171"/>
      <c r="D1812" s="172"/>
      <c r="E1812" s="173"/>
      <c r="F1812" s="174"/>
      <c r="G1812" s="148"/>
      <c r="H1812" s="372"/>
      <c r="I1812" s="264"/>
      <c r="J1812" s="270"/>
      <c r="K1812" s="264"/>
      <c r="L1812" s="264"/>
      <c r="M1812" s="158"/>
      <c r="N1812" s="348"/>
    </row>
    <row r="1813" spans="2:14" x14ac:dyDescent="0.15">
      <c r="B1813" s="160">
        <v>1809</v>
      </c>
      <c r="C1813" s="171"/>
      <c r="D1813" s="172"/>
      <c r="E1813" s="173"/>
      <c r="F1813" s="174"/>
      <c r="G1813" s="148"/>
      <c r="H1813" s="372"/>
      <c r="I1813" s="264"/>
      <c r="J1813" s="270"/>
      <c r="K1813" s="264"/>
      <c r="L1813" s="264"/>
      <c r="M1813" s="158"/>
      <c r="N1813" s="348"/>
    </row>
    <row r="1814" spans="2:14" x14ac:dyDescent="0.15">
      <c r="B1814" s="160">
        <v>1810</v>
      </c>
      <c r="C1814" s="171"/>
      <c r="D1814" s="172"/>
      <c r="E1814" s="173"/>
      <c r="F1814" s="174"/>
      <c r="G1814" s="148"/>
      <c r="H1814" s="372"/>
      <c r="I1814" s="264"/>
      <c r="J1814" s="270"/>
      <c r="K1814" s="264"/>
      <c r="L1814" s="264"/>
      <c r="M1814" s="158"/>
      <c r="N1814" s="348"/>
    </row>
    <row r="1815" spans="2:14" x14ac:dyDescent="0.15">
      <c r="B1815" s="160">
        <v>1811</v>
      </c>
      <c r="C1815" s="171"/>
      <c r="D1815" s="172"/>
      <c r="E1815" s="173"/>
      <c r="F1815" s="174"/>
      <c r="G1815" s="148"/>
      <c r="H1815" s="372"/>
      <c r="I1815" s="264"/>
      <c r="J1815" s="270"/>
      <c r="K1815" s="264"/>
      <c r="L1815" s="264"/>
      <c r="M1815" s="158"/>
      <c r="N1815" s="348"/>
    </row>
    <row r="1816" spans="2:14" x14ac:dyDescent="0.15">
      <c r="B1816" s="160">
        <v>1812</v>
      </c>
      <c r="C1816" s="171"/>
      <c r="D1816" s="172"/>
      <c r="E1816" s="173"/>
      <c r="F1816" s="174"/>
      <c r="G1816" s="148"/>
      <c r="H1816" s="372"/>
      <c r="I1816" s="264"/>
      <c r="J1816" s="270"/>
      <c r="K1816" s="264"/>
      <c r="L1816" s="264"/>
      <c r="M1816" s="158"/>
      <c r="N1816" s="348"/>
    </row>
    <row r="1817" spans="2:14" x14ac:dyDescent="0.15">
      <c r="B1817" s="160">
        <v>1813</v>
      </c>
      <c r="C1817" s="171"/>
      <c r="D1817" s="172"/>
      <c r="E1817" s="173"/>
      <c r="F1817" s="174"/>
      <c r="G1817" s="148"/>
      <c r="H1817" s="372"/>
      <c r="I1817" s="264"/>
      <c r="J1817" s="270"/>
      <c r="K1817" s="264"/>
      <c r="L1817" s="264"/>
      <c r="M1817" s="158"/>
      <c r="N1817" s="348"/>
    </row>
    <row r="1818" spans="2:14" x14ac:dyDescent="0.15">
      <c r="B1818" s="160">
        <v>1814</v>
      </c>
      <c r="C1818" s="171"/>
      <c r="D1818" s="172"/>
      <c r="E1818" s="173"/>
      <c r="F1818" s="174"/>
      <c r="G1818" s="148"/>
      <c r="H1818" s="372"/>
      <c r="I1818" s="264"/>
      <c r="J1818" s="270"/>
      <c r="K1818" s="264"/>
      <c r="L1818" s="264"/>
      <c r="M1818" s="158"/>
      <c r="N1818" s="348"/>
    </row>
    <row r="1819" spans="2:14" x14ac:dyDescent="0.15">
      <c r="B1819" s="160">
        <v>1815</v>
      </c>
      <c r="C1819" s="171"/>
      <c r="D1819" s="172"/>
      <c r="E1819" s="173"/>
      <c r="F1819" s="174"/>
      <c r="G1819" s="148"/>
      <c r="H1819" s="372"/>
      <c r="I1819" s="264"/>
      <c r="J1819" s="270"/>
      <c r="K1819" s="264"/>
      <c r="L1819" s="264"/>
      <c r="M1819" s="158"/>
      <c r="N1819" s="348"/>
    </row>
    <row r="1820" spans="2:14" x14ac:dyDescent="0.15">
      <c r="B1820" s="160">
        <v>1816</v>
      </c>
      <c r="C1820" s="171"/>
      <c r="D1820" s="172"/>
      <c r="E1820" s="173"/>
      <c r="F1820" s="174"/>
      <c r="G1820" s="148"/>
      <c r="H1820" s="372"/>
      <c r="I1820" s="264"/>
      <c r="J1820" s="270"/>
      <c r="K1820" s="264"/>
      <c r="L1820" s="264"/>
      <c r="M1820" s="158"/>
      <c r="N1820" s="348"/>
    </row>
    <row r="1821" spans="2:14" x14ac:dyDescent="0.15">
      <c r="B1821" s="160">
        <v>1817</v>
      </c>
      <c r="C1821" s="171"/>
      <c r="D1821" s="172"/>
      <c r="E1821" s="173"/>
      <c r="F1821" s="174"/>
      <c r="G1821" s="148"/>
      <c r="H1821" s="372"/>
      <c r="I1821" s="264"/>
      <c r="J1821" s="270"/>
      <c r="K1821" s="264"/>
      <c r="L1821" s="264"/>
      <c r="M1821" s="158"/>
      <c r="N1821" s="348"/>
    </row>
    <row r="1822" spans="2:14" x14ac:dyDescent="0.15">
      <c r="B1822" s="160">
        <v>1818</v>
      </c>
      <c r="C1822" s="171"/>
      <c r="D1822" s="172"/>
      <c r="E1822" s="173"/>
      <c r="F1822" s="174"/>
      <c r="G1822" s="148"/>
      <c r="H1822" s="372"/>
      <c r="I1822" s="264"/>
      <c r="J1822" s="270"/>
      <c r="K1822" s="264"/>
      <c r="L1822" s="264"/>
      <c r="M1822" s="158"/>
      <c r="N1822" s="348"/>
    </row>
    <row r="1823" spans="2:14" x14ac:dyDescent="0.15">
      <c r="B1823" s="160">
        <v>1819</v>
      </c>
      <c r="C1823" s="171"/>
      <c r="D1823" s="172"/>
      <c r="E1823" s="173"/>
      <c r="F1823" s="174"/>
      <c r="G1823" s="148"/>
      <c r="H1823" s="372"/>
      <c r="I1823" s="264"/>
      <c r="J1823" s="270"/>
      <c r="K1823" s="264"/>
      <c r="L1823" s="264"/>
      <c r="M1823" s="158"/>
      <c r="N1823" s="348"/>
    </row>
    <row r="1824" spans="2:14" x14ac:dyDescent="0.15">
      <c r="B1824" s="160">
        <v>1820</v>
      </c>
      <c r="C1824" s="171"/>
      <c r="D1824" s="172"/>
      <c r="E1824" s="173"/>
      <c r="F1824" s="174"/>
      <c r="G1824" s="148"/>
      <c r="H1824" s="372"/>
      <c r="I1824" s="264"/>
      <c r="J1824" s="270"/>
      <c r="K1824" s="264"/>
      <c r="L1824" s="264"/>
      <c r="M1824" s="158"/>
      <c r="N1824" s="348"/>
    </row>
    <row r="1825" spans="2:14" x14ac:dyDescent="0.15">
      <c r="B1825" s="160">
        <v>1821</v>
      </c>
      <c r="C1825" s="171"/>
      <c r="D1825" s="172"/>
      <c r="E1825" s="173"/>
      <c r="F1825" s="174"/>
      <c r="G1825" s="148"/>
      <c r="H1825" s="372"/>
      <c r="I1825" s="264"/>
      <c r="J1825" s="270"/>
      <c r="K1825" s="264"/>
      <c r="L1825" s="264"/>
      <c r="M1825" s="158"/>
      <c r="N1825" s="348"/>
    </row>
    <row r="1826" spans="2:14" x14ac:dyDescent="0.15">
      <c r="B1826" s="160">
        <v>1822</v>
      </c>
      <c r="C1826" s="171"/>
      <c r="D1826" s="172"/>
      <c r="E1826" s="173"/>
      <c r="F1826" s="174"/>
      <c r="G1826" s="148"/>
      <c r="H1826" s="372"/>
      <c r="I1826" s="264"/>
      <c r="J1826" s="270"/>
      <c r="K1826" s="264"/>
      <c r="L1826" s="264"/>
      <c r="M1826" s="158"/>
      <c r="N1826" s="348"/>
    </row>
    <row r="1827" spans="2:14" x14ac:dyDescent="0.15">
      <c r="B1827" s="160">
        <v>1823</v>
      </c>
      <c r="C1827" s="171"/>
      <c r="D1827" s="172"/>
      <c r="E1827" s="173"/>
      <c r="F1827" s="174"/>
      <c r="G1827" s="148"/>
      <c r="H1827" s="372"/>
      <c r="I1827" s="264"/>
      <c r="J1827" s="270"/>
      <c r="K1827" s="264"/>
      <c r="L1827" s="264"/>
      <c r="M1827" s="158"/>
      <c r="N1827" s="348"/>
    </row>
    <row r="1828" spans="2:14" x14ac:dyDescent="0.15">
      <c r="B1828" s="160">
        <v>1824</v>
      </c>
      <c r="C1828" s="171"/>
      <c r="D1828" s="172"/>
      <c r="E1828" s="173"/>
      <c r="F1828" s="174"/>
      <c r="G1828" s="148"/>
      <c r="H1828" s="372"/>
      <c r="I1828" s="264"/>
      <c r="J1828" s="270"/>
      <c r="K1828" s="264"/>
      <c r="L1828" s="264"/>
      <c r="M1828" s="158"/>
      <c r="N1828" s="348"/>
    </row>
    <row r="1829" spans="2:14" x14ac:dyDescent="0.15">
      <c r="B1829" s="160">
        <v>1825</v>
      </c>
      <c r="C1829" s="171"/>
      <c r="D1829" s="172"/>
      <c r="E1829" s="173"/>
      <c r="F1829" s="174"/>
      <c r="G1829" s="148"/>
      <c r="H1829" s="372"/>
      <c r="I1829" s="264"/>
      <c r="J1829" s="270"/>
      <c r="K1829" s="264"/>
      <c r="L1829" s="264"/>
      <c r="M1829" s="158"/>
      <c r="N1829" s="348"/>
    </row>
    <row r="1830" spans="2:14" x14ac:dyDescent="0.15">
      <c r="B1830" s="160">
        <v>1826</v>
      </c>
      <c r="C1830" s="171"/>
      <c r="D1830" s="172"/>
      <c r="E1830" s="173"/>
      <c r="F1830" s="174"/>
      <c r="G1830" s="148"/>
      <c r="H1830" s="372"/>
      <c r="I1830" s="264"/>
      <c r="J1830" s="270"/>
      <c r="K1830" s="264"/>
      <c r="L1830" s="264"/>
      <c r="M1830" s="158"/>
      <c r="N1830" s="348"/>
    </row>
    <row r="1831" spans="2:14" x14ac:dyDescent="0.15">
      <c r="B1831" s="160">
        <v>1827</v>
      </c>
      <c r="C1831" s="171"/>
      <c r="D1831" s="172"/>
      <c r="E1831" s="173"/>
      <c r="F1831" s="174"/>
      <c r="G1831" s="148"/>
      <c r="H1831" s="372"/>
      <c r="I1831" s="264"/>
      <c r="J1831" s="270"/>
      <c r="K1831" s="264"/>
      <c r="L1831" s="264"/>
      <c r="M1831" s="158"/>
      <c r="N1831" s="348"/>
    </row>
    <row r="1832" spans="2:14" x14ac:dyDescent="0.15">
      <c r="B1832" s="160">
        <v>1828</v>
      </c>
      <c r="C1832" s="171"/>
      <c r="D1832" s="172"/>
      <c r="E1832" s="173"/>
      <c r="F1832" s="174"/>
      <c r="G1832" s="148"/>
      <c r="H1832" s="372"/>
      <c r="I1832" s="264"/>
      <c r="J1832" s="270"/>
      <c r="K1832" s="264"/>
      <c r="L1832" s="264"/>
      <c r="M1832" s="158"/>
      <c r="N1832" s="348"/>
    </row>
    <row r="1833" spans="2:14" x14ac:dyDescent="0.15">
      <c r="B1833" s="160">
        <v>1829</v>
      </c>
      <c r="C1833" s="171"/>
      <c r="D1833" s="172"/>
      <c r="E1833" s="173"/>
      <c r="F1833" s="174"/>
      <c r="G1833" s="148"/>
      <c r="H1833" s="372"/>
      <c r="I1833" s="264"/>
      <c r="J1833" s="270"/>
      <c r="K1833" s="264"/>
      <c r="L1833" s="264"/>
      <c r="M1833" s="158"/>
      <c r="N1833" s="348"/>
    </row>
    <row r="1834" spans="2:14" x14ac:dyDescent="0.15">
      <c r="B1834" s="160">
        <v>1830</v>
      </c>
      <c r="C1834" s="171"/>
      <c r="D1834" s="172"/>
      <c r="E1834" s="173"/>
      <c r="F1834" s="174"/>
      <c r="G1834" s="148"/>
      <c r="H1834" s="372"/>
      <c r="I1834" s="264"/>
      <c r="J1834" s="270"/>
      <c r="K1834" s="264"/>
      <c r="L1834" s="264"/>
      <c r="M1834" s="158"/>
      <c r="N1834" s="348"/>
    </row>
    <row r="1835" spans="2:14" x14ac:dyDescent="0.15">
      <c r="B1835" s="160">
        <v>1831</v>
      </c>
      <c r="C1835" s="171"/>
      <c r="D1835" s="172"/>
      <c r="E1835" s="173"/>
      <c r="F1835" s="174"/>
      <c r="G1835" s="148"/>
      <c r="H1835" s="372"/>
      <c r="I1835" s="264"/>
      <c r="J1835" s="270"/>
      <c r="K1835" s="264"/>
      <c r="L1835" s="264"/>
      <c r="M1835" s="158"/>
      <c r="N1835" s="348"/>
    </row>
    <row r="1836" spans="2:14" x14ac:dyDescent="0.15">
      <c r="B1836" s="160">
        <v>1832</v>
      </c>
      <c r="C1836" s="171"/>
      <c r="D1836" s="172"/>
      <c r="E1836" s="173"/>
      <c r="F1836" s="174"/>
      <c r="G1836" s="148"/>
      <c r="H1836" s="372"/>
      <c r="I1836" s="264"/>
      <c r="J1836" s="270"/>
      <c r="K1836" s="264"/>
      <c r="L1836" s="264"/>
      <c r="M1836" s="158"/>
      <c r="N1836" s="348"/>
    </row>
    <row r="1837" spans="2:14" x14ac:dyDescent="0.15">
      <c r="B1837" s="160">
        <v>1833</v>
      </c>
      <c r="C1837" s="171"/>
      <c r="D1837" s="172"/>
      <c r="E1837" s="173"/>
      <c r="F1837" s="174"/>
      <c r="G1837" s="148"/>
      <c r="H1837" s="372"/>
      <c r="I1837" s="264"/>
      <c r="J1837" s="270"/>
      <c r="K1837" s="264"/>
      <c r="L1837" s="264"/>
      <c r="M1837" s="158"/>
      <c r="N1837" s="348"/>
    </row>
    <row r="1838" spans="2:14" x14ac:dyDescent="0.15">
      <c r="B1838" s="160">
        <v>1834</v>
      </c>
      <c r="C1838" s="171"/>
      <c r="D1838" s="172"/>
      <c r="E1838" s="173"/>
      <c r="F1838" s="174"/>
      <c r="G1838" s="148"/>
      <c r="H1838" s="372"/>
      <c r="I1838" s="264"/>
      <c r="J1838" s="270"/>
      <c r="K1838" s="264"/>
      <c r="L1838" s="264"/>
      <c r="M1838" s="158"/>
      <c r="N1838" s="348"/>
    </row>
    <row r="1839" spans="2:14" x14ac:dyDescent="0.15">
      <c r="B1839" s="160">
        <v>1835</v>
      </c>
      <c r="C1839" s="171"/>
      <c r="D1839" s="172"/>
      <c r="E1839" s="173"/>
      <c r="F1839" s="174"/>
      <c r="G1839" s="148"/>
      <c r="H1839" s="372"/>
      <c r="I1839" s="264"/>
      <c r="J1839" s="270"/>
      <c r="K1839" s="264"/>
      <c r="L1839" s="264"/>
      <c r="M1839" s="158"/>
      <c r="N1839" s="348"/>
    </row>
    <row r="1840" spans="2:14" x14ac:dyDescent="0.15">
      <c r="B1840" s="160">
        <v>1836</v>
      </c>
      <c r="C1840" s="171"/>
      <c r="D1840" s="172"/>
      <c r="E1840" s="173"/>
      <c r="F1840" s="174"/>
      <c r="G1840" s="148"/>
      <c r="H1840" s="372"/>
      <c r="I1840" s="264"/>
      <c r="J1840" s="270"/>
      <c r="K1840" s="264"/>
      <c r="L1840" s="264"/>
      <c r="M1840" s="158"/>
      <c r="N1840" s="348"/>
    </row>
    <row r="1841" spans="2:14" x14ac:dyDescent="0.15">
      <c r="B1841" s="160">
        <v>1837</v>
      </c>
      <c r="C1841" s="171"/>
      <c r="D1841" s="172"/>
      <c r="E1841" s="173"/>
      <c r="F1841" s="174"/>
      <c r="G1841" s="148"/>
      <c r="H1841" s="372"/>
      <c r="I1841" s="264"/>
      <c r="J1841" s="270"/>
      <c r="K1841" s="264"/>
      <c r="L1841" s="264"/>
      <c r="M1841" s="158"/>
      <c r="N1841" s="348"/>
    </row>
    <row r="1842" spans="2:14" x14ac:dyDescent="0.15">
      <c r="B1842" s="160">
        <v>1838</v>
      </c>
      <c r="C1842" s="171"/>
      <c r="D1842" s="172"/>
      <c r="E1842" s="173"/>
      <c r="F1842" s="174"/>
      <c r="G1842" s="148"/>
      <c r="H1842" s="372"/>
      <c r="I1842" s="264"/>
      <c r="J1842" s="270"/>
      <c r="K1842" s="264"/>
      <c r="L1842" s="264"/>
      <c r="M1842" s="158"/>
      <c r="N1842" s="348"/>
    </row>
    <row r="1843" spans="2:14" x14ac:dyDescent="0.15">
      <c r="B1843" s="160">
        <v>1839</v>
      </c>
      <c r="C1843" s="171"/>
      <c r="D1843" s="172"/>
      <c r="E1843" s="173"/>
      <c r="F1843" s="174"/>
      <c r="G1843" s="148"/>
      <c r="H1843" s="372"/>
      <c r="I1843" s="264"/>
      <c r="J1843" s="270"/>
      <c r="K1843" s="264"/>
      <c r="L1843" s="264"/>
      <c r="M1843" s="158"/>
      <c r="N1843" s="348"/>
    </row>
    <row r="1844" spans="2:14" x14ac:dyDescent="0.15">
      <c r="B1844" s="160">
        <v>1840</v>
      </c>
      <c r="C1844" s="171"/>
      <c r="D1844" s="172"/>
      <c r="E1844" s="173"/>
      <c r="F1844" s="174"/>
      <c r="G1844" s="148"/>
      <c r="H1844" s="372"/>
      <c r="I1844" s="264"/>
      <c r="J1844" s="270"/>
      <c r="K1844" s="264"/>
      <c r="L1844" s="264"/>
      <c r="M1844" s="158"/>
      <c r="N1844" s="348"/>
    </row>
    <row r="1845" spans="2:14" x14ac:dyDescent="0.15">
      <c r="B1845" s="160">
        <v>1841</v>
      </c>
      <c r="C1845" s="171"/>
      <c r="D1845" s="172"/>
      <c r="E1845" s="173"/>
      <c r="F1845" s="174"/>
      <c r="G1845" s="148"/>
      <c r="H1845" s="372"/>
      <c r="I1845" s="264"/>
      <c r="J1845" s="270"/>
      <c r="K1845" s="264"/>
      <c r="L1845" s="264"/>
      <c r="M1845" s="158"/>
      <c r="N1845" s="348"/>
    </row>
    <row r="1846" spans="2:14" x14ac:dyDescent="0.15">
      <c r="B1846" s="160">
        <v>1842</v>
      </c>
      <c r="C1846" s="171"/>
      <c r="D1846" s="172"/>
      <c r="E1846" s="173"/>
      <c r="F1846" s="174"/>
      <c r="G1846" s="148"/>
      <c r="H1846" s="372"/>
      <c r="I1846" s="264"/>
      <c r="J1846" s="270"/>
      <c r="K1846" s="264"/>
      <c r="L1846" s="264"/>
      <c r="M1846" s="158"/>
      <c r="N1846" s="348"/>
    </row>
    <row r="1847" spans="2:14" x14ac:dyDescent="0.15">
      <c r="B1847" s="160">
        <v>1843</v>
      </c>
      <c r="C1847" s="171"/>
      <c r="D1847" s="172"/>
      <c r="E1847" s="173"/>
      <c r="F1847" s="174"/>
      <c r="G1847" s="148"/>
      <c r="H1847" s="372"/>
      <c r="I1847" s="264"/>
      <c r="J1847" s="270"/>
      <c r="K1847" s="264"/>
      <c r="L1847" s="264"/>
      <c r="M1847" s="158"/>
      <c r="N1847" s="348"/>
    </row>
    <row r="1848" spans="2:14" x14ac:dyDescent="0.15">
      <c r="B1848" s="160">
        <v>1844</v>
      </c>
      <c r="C1848" s="171"/>
      <c r="D1848" s="172"/>
      <c r="E1848" s="173"/>
      <c r="F1848" s="174"/>
      <c r="G1848" s="148"/>
      <c r="H1848" s="372"/>
      <c r="I1848" s="264"/>
      <c r="J1848" s="270"/>
      <c r="K1848" s="264"/>
      <c r="L1848" s="264"/>
      <c r="M1848" s="158"/>
      <c r="N1848" s="348"/>
    </row>
    <row r="1849" spans="2:14" x14ac:dyDescent="0.15">
      <c r="B1849" s="160">
        <v>1845</v>
      </c>
      <c r="C1849" s="171"/>
      <c r="D1849" s="172"/>
      <c r="E1849" s="173"/>
      <c r="F1849" s="174"/>
      <c r="G1849" s="148"/>
      <c r="H1849" s="372"/>
      <c r="I1849" s="264"/>
      <c r="J1849" s="270"/>
      <c r="K1849" s="264"/>
      <c r="L1849" s="264"/>
      <c r="M1849" s="158"/>
      <c r="N1849" s="348"/>
    </row>
    <row r="1850" spans="2:14" x14ac:dyDescent="0.15">
      <c r="B1850" s="160">
        <v>1846</v>
      </c>
      <c r="C1850" s="171"/>
      <c r="D1850" s="172"/>
      <c r="E1850" s="173"/>
      <c r="F1850" s="174"/>
      <c r="G1850" s="148"/>
      <c r="H1850" s="372"/>
      <c r="I1850" s="264"/>
      <c r="J1850" s="270"/>
      <c r="K1850" s="264"/>
      <c r="L1850" s="264"/>
      <c r="M1850" s="158"/>
      <c r="N1850" s="348"/>
    </row>
    <row r="1851" spans="2:14" x14ac:dyDescent="0.15">
      <c r="B1851" s="160">
        <v>1847</v>
      </c>
      <c r="C1851" s="171"/>
      <c r="D1851" s="172"/>
      <c r="E1851" s="173"/>
      <c r="F1851" s="174"/>
      <c r="G1851" s="148"/>
      <c r="H1851" s="372"/>
      <c r="I1851" s="264"/>
      <c r="J1851" s="270"/>
      <c r="K1851" s="264"/>
      <c r="L1851" s="264"/>
      <c r="M1851" s="158"/>
      <c r="N1851" s="348"/>
    </row>
    <row r="1852" spans="2:14" x14ac:dyDescent="0.15">
      <c r="B1852" s="160">
        <v>1848</v>
      </c>
      <c r="C1852" s="171"/>
      <c r="D1852" s="172"/>
      <c r="E1852" s="173"/>
      <c r="F1852" s="174"/>
      <c r="G1852" s="148"/>
      <c r="H1852" s="372"/>
      <c r="I1852" s="264"/>
      <c r="J1852" s="270"/>
      <c r="K1852" s="264"/>
      <c r="L1852" s="264"/>
      <c r="M1852" s="158"/>
      <c r="N1852" s="348"/>
    </row>
    <row r="1853" spans="2:14" x14ac:dyDescent="0.15">
      <c r="B1853" s="160">
        <v>1849</v>
      </c>
      <c r="C1853" s="171"/>
      <c r="D1853" s="172"/>
      <c r="E1853" s="173"/>
      <c r="F1853" s="174"/>
      <c r="G1853" s="148"/>
      <c r="H1853" s="372"/>
      <c r="I1853" s="264"/>
      <c r="J1853" s="270"/>
      <c r="K1853" s="264"/>
      <c r="L1853" s="264"/>
      <c r="M1853" s="158"/>
      <c r="N1853" s="348"/>
    </row>
    <row r="1854" spans="2:14" x14ac:dyDescent="0.15">
      <c r="B1854" s="160">
        <v>1850</v>
      </c>
      <c r="C1854" s="171"/>
      <c r="D1854" s="172"/>
      <c r="E1854" s="173"/>
      <c r="F1854" s="174"/>
      <c r="G1854" s="148"/>
      <c r="H1854" s="372"/>
      <c r="I1854" s="264"/>
      <c r="J1854" s="270"/>
      <c r="K1854" s="264"/>
      <c r="L1854" s="264"/>
      <c r="M1854" s="158"/>
      <c r="N1854" s="348"/>
    </row>
    <row r="1855" spans="2:14" x14ac:dyDescent="0.15">
      <c r="B1855" s="160">
        <v>1851</v>
      </c>
      <c r="C1855" s="171"/>
      <c r="D1855" s="172"/>
      <c r="E1855" s="173"/>
      <c r="F1855" s="174"/>
      <c r="G1855" s="148"/>
      <c r="H1855" s="372"/>
      <c r="I1855" s="264"/>
      <c r="J1855" s="270"/>
      <c r="K1855" s="264"/>
      <c r="L1855" s="264"/>
      <c r="M1855" s="158"/>
      <c r="N1855" s="348"/>
    </row>
    <row r="1856" spans="2:14" x14ac:dyDescent="0.15">
      <c r="B1856" s="160">
        <v>1852</v>
      </c>
      <c r="C1856" s="171"/>
      <c r="D1856" s="172"/>
      <c r="E1856" s="173"/>
      <c r="F1856" s="174"/>
      <c r="G1856" s="148"/>
      <c r="H1856" s="372"/>
      <c r="I1856" s="264"/>
      <c r="J1856" s="270"/>
      <c r="K1856" s="264"/>
      <c r="L1856" s="264"/>
      <c r="M1856" s="158"/>
      <c r="N1856" s="348"/>
    </row>
    <row r="1857" spans="2:14" x14ac:dyDescent="0.15">
      <c r="B1857" s="160">
        <v>1853</v>
      </c>
      <c r="C1857" s="171"/>
      <c r="D1857" s="172"/>
      <c r="E1857" s="173"/>
      <c r="F1857" s="174"/>
      <c r="G1857" s="148"/>
      <c r="H1857" s="372"/>
      <c r="I1857" s="264"/>
      <c r="J1857" s="270"/>
      <c r="K1857" s="264"/>
      <c r="L1857" s="264"/>
      <c r="M1857" s="158"/>
      <c r="N1857" s="348"/>
    </row>
    <row r="1858" spans="2:14" x14ac:dyDescent="0.15">
      <c r="B1858" s="160">
        <v>1854</v>
      </c>
      <c r="C1858" s="171"/>
      <c r="D1858" s="172"/>
      <c r="E1858" s="173"/>
      <c r="F1858" s="174"/>
      <c r="G1858" s="148"/>
      <c r="H1858" s="372"/>
      <c r="I1858" s="264"/>
      <c r="J1858" s="270"/>
      <c r="K1858" s="264"/>
      <c r="L1858" s="264"/>
      <c r="M1858" s="158"/>
      <c r="N1858" s="348"/>
    </row>
    <row r="1859" spans="2:14" x14ac:dyDescent="0.15">
      <c r="B1859" s="160">
        <v>1855</v>
      </c>
      <c r="C1859" s="171"/>
      <c r="D1859" s="172"/>
      <c r="E1859" s="173"/>
      <c r="F1859" s="174"/>
      <c r="G1859" s="148"/>
      <c r="H1859" s="372"/>
      <c r="I1859" s="264"/>
      <c r="J1859" s="270"/>
      <c r="K1859" s="264"/>
      <c r="L1859" s="264"/>
      <c r="M1859" s="158"/>
      <c r="N1859" s="348"/>
    </row>
    <row r="1860" spans="2:14" x14ac:dyDescent="0.15">
      <c r="B1860" s="160">
        <v>1856</v>
      </c>
      <c r="C1860" s="171"/>
      <c r="D1860" s="172"/>
      <c r="E1860" s="173"/>
      <c r="F1860" s="174"/>
      <c r="G1860" s="148"/>
      <c r="H1860" s="372"/>
      <c r="I1860" s="264"/>
      <c r="J1860" s="270"/>
      <c r="K1860" s="264"/>
      <c r="L1860" s="264"/>
      <c r="M1860" s="158"/>
      <c r="N1860" s="348"/>
    </row>
    <row r="1861" spans="2:14" x14ac:dyDescent="0.15">
      <c r="B1861" s="160">
        <v>1857</v>
      </c>
      <c r="C1861" s="171"/>
      <c r="D1861" s="172"/>
      <c r="E1861" s="173"/>
      <c r="F1861" s="174"/>
      <c r="G1861" s="148"/>
      <c r="H1861" s="372"/>
      <c r="I1861" s="264"/>
      <c r="J1861" s="270"/>
      <c r="K1861" s="264"/>
      <c r="L1861" s="264"/>
      <c r="M1861" s="158"/>
      <c r="N1861" s="348"/>
    </row>
    <row r="1862" spans="2:14" x14ac:dyDescent="0.15">
      <c r="B1862" s="160">
        <v>1858</v>
      </c>
      <c r="C1862" s="171"/>
      <c r="D1862" s="172"/>
      <c r="E1862" s="173"/>
      <c r="F1862" s="174"/>
      <c r="G1862" s="148"/>
      <c r="H1862" s="372"/>
      <c r="I1862" s="264"/>
      <c r="J1862" s="270"/>
      <c r="K1862" s="264"/>
      <c r="L1862" s="264"/>
      <c r="M1862" s="158"/>
      <c r="N1862" s="348"/>
    </row>
    <row r="1863" spans="2:14" x14ac:dyDescent="0.15">
      <c r="B1863" s="160">
        <v>1859</v>
      </c>
      <c r="C1863" s="171"/>
      <c r="D1863" s="172"/>
      <c r="E1863" s="173"/>
      <c r="F1863" s="174"/>
      <c r="G1863" s="148"/>
      <c r="H1863" s="372"/>
      <c r="I1863" s="264"/>
      <c r="J1863" s="270"/>
      <c r="K1863" s="264"/>
      <c r="L1863" s="264"/>
      <c r="M1863" s="158"/>
      <c r="N1863" s="348"/>
    </row>
    <row r="1864" spans="2:14" x14ac:dyDescent="0.15">
      <c r="B1864" s="160">
        <v>1860</v>
      </c>
      <c r="C1864" s="171"/>
      <c r="D1864" s="172"/>
      <c r="E1864" s="173"/>
      <c r="F1864" s="174"/>
      <c r="G1864" s="148"/>
      <c r="H1864" s="372"/>
      <c r="I1864" s="264"/>
      <c r="J1864" s="270"/>
      <c r="K1864" s="264"/>
      <c r="L1864" s="264"/>
      <c r="M1864" s="158"/>
      <c r="N1864" s="348"/>
    </row>
    <row r="1865" spans="2:14" x14ac:dyDescent="0.15">
      <c r="B1865" s="160">
        <v>1861</v>
      </c>
      <c r="C1865" s="171"/>
      <c r="D1865" s="172"/>
      <c r="E1865" s="173"/>
      <c r="F1865" s="174"/>
      <c r="G1865" s="148"/>
      <c r="H1865" s="372"/>
      <c r="I1865" s="264"/>
      <c r="J1865" s="270"/>
      <c r="K1865" s="264"/>
      <c r="L1865" s="264"/>
      <c r="M1865" s="158"/>
      <c r="N1865" s="348"/>
    </row>
    <row r="1866" spans="2:14" x14ac:dyDescent="0.15">
      <c r="B1866" s="160">
        <v>1862</v>
      </c>
      <c r="C1866" s="171"/>
      <c r="D1866" s="172"/>
      <c r="E1866" s="173"/>
      <c r="F1866" s="174"/>
      <c r="G1866" s="148"/>
      <c r="H1866" s="372"/>
      <c r="I1866" s="264"/>
      <c r="J1866" s="270"/>
      <c r="K1866" s="264"/>
      <c r="L1866" s="264"/>
      <c r="M1866" s="158"/>
      <c r="N1866" s="348"/>
    </row>
    <row r="1867" spans="2:14" x14ac:dyDescent="0.15">
      <c r="B1867" s="160">
        <v>1863</v>
      </c>
      <c r="C1867" s="171"/>
      <c r="D1867" s="172"/>
      <c r="E1867" s="173"/>
      <c r="F1867" s="174"/>
      <c r="G1867" s="148"/>
      <c r="H1867" s="372"/>
      <c r="I1867" s="264"/>
      <c r="J1867" s="270"/>
      <c r="K1867" s="264"/>
      <c r="L1867" s="264"/>
      <c r="M1867" s="158"/>
      <c r="N1867" s="348"/>
    </row>
    <row r="1868" spans="2:14" x14ac:dyDescent="0.15">
      <c r="B1868" s="160">
        <v>1864</v>
      </c>
      <c r="C1868" s="171"/>
      <c r="D1868" s="172"/>
      <c r="E1868" s="173"/>
      <c r="F1868" s="174"/>
      <c r="G1868" s="148"/>
      <c r="H1868" s="372"/>
      <c r="I1868" s="264"/>
      <c r="J1868" s="270"/>
      <c r="K1868" s="264"/>
      <c r="L1868" s="264"/>
      <c r="M1868" s="158"/>
      <c r="N1868" s="348"/>
    </row>
    <row r="1869" spans="2:14" x14ac:dyDescent="0.15">
      <c r="B1869" s="160">
        <v>1865</v>
      </c>
      <c r="C1869" s="171"/>
      <c r="D1869" s="172"/>
      <c r="E1869" s="173"/>
      <c r="F1869" s="174"/>
      <c r="G1869" s="148"/>
      <c r="H1869" s="372"/>
      <c r="I1869" s="264"/>
      <c r="J1869" s="270"/>
      <c r="K1869" s="264"/>
      <c r="L1869" s="264"/>
      <c r="M1869" s="158"/>
      <c r="N1869" s="348"/>
    </row>
    <row r="1870" spans="2:14" x14ac:dyDescent="0.15">
      <c r="B1870" s="160">
        <v>1866</v>
      </c>
      <c r="C1870" s="171"/>
      <c r="D1870" s="172"/>
      <c r="E1870" s="173"/>
      <c r="F1870" s="174"/>
      <c r="G1870" s="148"/>
      <c r="H1870" s="372"/>
      <c r="I1870" s="264"/>
      <c r="J1870" s="270"/>
      <c r="K1870" s="264"/>
      <c r="L1870" s="264"/>
      <c r="M1870" s="158"/>
      <c r="N1870" s="348"/>
    </row>
    <row r="1871" spans="2:14" x14ac:dyDescent="0.15">
      <c r="B1871" s="160">
        <v>1867</v>
      </c>
      <c r="C1871" s="171"/>
      <c r="D1871" s="172"/>
      <c r="E1871" s="173"/>
      <c r="F1871" s="174"/>
      <c r="G1871" s="148"/>
      <c r="H1871" s="372"/>
      <c r="I1871" s="264"/>
      <c r="J1871" s="270"/>
      <c r="K1871" s="264"/>
      <c r="L1871" s="264"/>
      <c r="M1871" s="158"/>
      <c r="N1871" s="348"/>
    </row>
    <row r="1872" spans="2:14" x14ac:dyDescent="0.15">
      <c r="B1872" s="160">
        <v>1868</v>
      </c>
      <c r="C1872" s="171"/>
      <c r="D1872" s="172"/>
      <c r="E1872" s="173"/>
      <c r="F1872" s="174"/>
      <c r="G1872" s="148"/>
      <c r="H1872" s="372"/>
      <c r="I1872" s="264"/>
      <c r="J1872" s="270"/>
      <c r="K1872" s="264"/>
      <c r="L1872" s="264"/>
      <c r="M1872" s="158"/>
      <c r="N1872" s="348"/>
    </row>
    <row r="1873" spans="2:14" x14ac:dyDescent="0.15">
      <c r="B1873" s="160">
        <v>1869</v>
      </c>
      <c r="C1873" s="171"/>
      <c r="D1873" s="172"/>
      <c r="E1873" s="173"/>
      <c r="F1873" s="174"/>
      <c r="G1873" s="148"/>
      <c r="H1873" s="372"/>
      <c r="I1873" s="264"/>
      <c r="J1873" s="270"/>
      <c r="K1873" s="264"/>
      <c r="L1873" s="264"/>
      <c r="M1873" s="158"/>
      <c r="N1873" s="348"/>
    </row>
    <row r="1874" spans="2:14" x14ac:dyDescent="0.15">
      <c r="B1874" s="160">
        <v>1870</v>
      </c>
      <c r="C1874" s="171"/>
      <c r="D1874" s="172"/>
      <c r="E1874" s="173"/>
      <c r="F1874" s="174"/>
      <c r="G1874" s="148"/>
      <c r="H1874" s="372"/>
      <c r="I1874" s="264"/>
      <c r="J1874" s="270"/>
      <c r="K1874" s="264"/>
      <c r="L1874" s="264"/>
      <c r="M1874" s="158"/>
      <c r="N1874" s="348"/>
    </row>
    <row r="1875" spans="2:14" x14ac:dyDescent="0.15">
      <c r="B1875" s="160">
        <v>1871</v>
      </c>
      <c r="C1875" s="171"/>
      <c r="D1875" s="172"/>
      <c r="E1875" s="173"/>
      <c r="F1875" s="174"/>
      <c r="G1875" s="148"/>
      <c r="H1875" s="372"/>
      <c r="I1875" s="264"/>
      <c r="J1875" s="270"/>
      <c r="K1875" s="264"/>
      <c r="L1875" s="264"/>
      <c r="M1875" s="158"/>
      <c r="N1875" s="348"/>
    </row>
    <row r="1876" spans="2:14" x14ac:dyDescent="0.15">
      <c r="B1876" s="160">
        <v>1872</v>
      </c>
      <c r="C1876" s="171"/>
      <c r="D1876" s="172"/>
      <c r="E1876" s="173"/>
      <c r="F1876" s="174"/>
      <c r="G1876" s="148"/>
      <c r="H1876" s="372"/>
      <c r="I1876" s="264"/>
      <c r="J1876" s="270"/>
      <c r="K1876" s="264"/>
      <c r="L1876" s="264"/>
      <c r="M1876" s="158"/>
      <c r="N1876" s="348"/>
    </row>
    <row r="1877" spans="2:14" x14ac:dyDescent="0.15">
      <c r="B1877" s="160">
        <v>1873</v>
      </c>
      <c r="C1877" s="171"/>
      <c r="D1877" s="172"/>
      <c r="E1877" s="173"/>
      <c r="F1877" s="174"/>
      <c r="G1877" s="148"/>
      <c r="H1877" s="372"/>
      <c r="I1877" s="264"/>
      <c r="J1877" s="270"/>
      <c r="K1877" s="264"/>
      <c r="L1877" s="264"/>
      <c r="M1877" s="158"/>
      <c r="N1877" s="348"/>
    </row>
    <row r="1878" spans="2:14" x14ac:dyDescent="0.15">
      <c r="B1878" s="160">
        <v>1874</v>
      </c>
      <c r="C1878" s="171"/>
      <c r="D1878" s="172"/>
      <c r="E1878" s="173"/>
      <c r="F1878" s="174"/>
      <c r="G1878" s="148"/>
      <c r="H1878" s="372"/>
      <c r="I1878" s="264"/>
      <c r="J1878" s="270"/>
      <c r="K1878" s="264"/>
      <c r="L1878" s="264"/>
      <c r="M1878" s="158"/>
      <c r="N1878" s="348"/>
    </row>
    <row r="1879" spans="2:14" x14ac:dyDescent="0.15">
      <c r="B1879" s="160">
        <v>1875</v>
      </c>
      <c r="C1879" s="171"/>
      <c r="D1879" s="172"/>
      <c r="E1879" s="173"/>
      <c r="F1879" s="174"/>
      <c r="G1879" s="148"/>
      <c r="H1879" s="372"/>
      <c r="I1879" s="264"/>
      <c r="J1879" s="270"/>
      <c r="K1879" s="264"/>
      <c r="L1879" s="264"/>
      <c r="M1879" s="158"/>
      <c r="N1879" s="348"/>
    </row>
    <row r="1880" spans="2:14" x14ac:dyDescent="0.15">
      <c r="B1880" s="160">
        <v>1876</v>
      </c>
      <c r="C1880" s="171"/>
      <c r="D1880" s="172"/>
      <c r="E1880" s="173"/>
      <c r="F1880" s="174"/>
      <c r="G1880" s="148"/>
      <c r="H1880" s="372"/>
      <c r="I1880" s="264"/>
      <c r="J1880" s="270"/>
      <c r="K1880" s="264"/>
      <c r="L1880" s="264"/>
      <c r="M1880" s="158"/>
      <c r="N1880" s="348"/>
    </row>
    <row r="1881" spans="2:14" x14ac:dyDescent="0.15">
      <c r="B1881" s="160">
        <v>1877</v>
      </c>
      <c r="C1881" s="171"/>
      <c r="D1881" s="172"/>
      <c r="E1881" s="173"/>
      <c r="F1881" s="174"/>
      <c r="G1881" s="148"/>
      <c r="H1881" s="372"/>
      <c r="I1881" s="264"/>
      <c r="J1881" s="270"/>
      <c r="K1881" s="264"/>
      <c r="L1881" s="264"/>
      <c r="M1881" s="158"/>
      <c r="N1881" s="348"/>
    </row>
    <row r="1882" spans="2:14" x14ac:dyDescent="0.15">
      <c r="B1882" s="160">
        <v>1878</v>
      </c>
      <c r="C1882" s="171"/>
      <c r="D1882" s="172"/>
      <c r="E1882" s="173"/>
      <c r="F1882" s="174"/>
      <c r="G1882" s="148"/>
      <c r="H1882" s="372"/>
      <c r="I1882" s="264"/>
      <c r="J1882" s="270"/>
      <c r="K1882" s="264"/>
      <c r="L1882" s="264"/>
      <c r="M1882" s="158"/>
      <c r="N1882" s="348"/>
    </row>
    <row r="1883" spans="2:14" x14ac:dyDescent="0.15">
      <c r="B1883" s="160">
        <v>1879</v>
      </c>
      <c r="C1883" s="171"/>
      <c r="D1883" s="172"/>
      <c r="E1883" s="173"/>
      <c r="F1883" s="174"/>
      <c r="G1883" s="148"/>
      <c r="H1883" s="372"/>
      <c r="I1883" s="264"/>
      <c r="J1883" s="270"/>
      <c r="K1883" s="264"/>
      <c r="L1883" s="264"/>
      <c r="M1883" s="158"/>
      <c r="N1883" s="348"/>
    </row>
    <row r="1884" spans="2:14" x14ac:dyDescent="0.15">
      <c r="B1884" s="160">
        <v>1880</v>
      </c>
      <c r="C1884" s="171"/>
      <c r="D1884" s="172"/>
      <c r="E1884" s="173"/>
      <c r="F1884" s="174"/>
      <c r="G1884" s="148"/>
      <c r="H1884" s="372"/>
      <c r="I1884" s="264"/>
      <c r="J1884" s="270"/>
      <c r="K1884" s="264"/>
      <c r="L1884" s="264"/>
      <c r="M1884" s="158"/>
      <c r="N1884" s="348"/>
    </row>
    <row r="1885" spans="2:14" x14ac:dyDescent="0.15">
      <c r="B1885" s="160">
        <v>1881</v>
      </c>
      <c r="C1885" s="171"/>
      <c r="D1885" s="172"/>
      <c r="E1885" s="173"/>
      <c r="F1885" s="174"/>
      <c r="G1885" s="148"/>
      <c r="H1885" s="372"/>
      <c r="I1885" s="264"/>
      <c r="J1885" s="270"/>
      <c r="K1885" s="264"/>
      <c r="L1885" s="264"/>
      <c r="M1885" s="158"/>
      <c r="N1885" s="348"/>
    </row>
    <row r="1886" spans="2:14" x14ac:dyDescent="0.15">
      <c r="B1886" s="160">
        <v>1882</v>
      </c>
      <c r="C1886" s="171"/>
      <c r="D1886" s="172"/>
      <c r="E1886" s="173"/>
      <c r="F1886" s="174"/>
      <c r="G1886" s="148"/>
      <c r="H1886" s="372"/>
      <c r="I1886" s="264"/>
      <c r="J1886" s="270"/>
      <c r="K1886" s="264"/>
      <c r="L1886" s="264"/>
      <c r="M1886" s="158"/>
      <c r="N1886" s="348"/>
    </row>
    <row r="1887" spans="2:14" x14ac:dyDescent="0.15">
      <c r="B1887" s="160">
        <v>1883</v>
      </c>
      <c r="C1887" s="171"/>
      <c r="D1887" s="172"/>
      <c r="E1887" s="173"/>
      <c r="F1887" s="174"/>
      <c r="G1887" s="148"/>
      <c r="H1887" s="372"/>
      <c r="I1887" s="264"/>
      <c r="J1887" s="270"/>
      <c r="K1887" s="264"/>
      <c r="L1887" s="264"/>
      <c r="M1887" s="158"/>
      <c r="N1887" s="348"/>
    </row>
    <row r="1888" spans="2:14" x14ac:dyDescent="0.15">
      <c r="B1888" s="160">
        <v>1884</v>
      </c>
      <c r="C1888" s="171"/>
      <c r="D1888" s="172"/>
      <c r="E1888" s="173"/>
      <c r="F1888" s="174"/>
      <c r="G1888" s="148"/>
      <c r="H1888" s="372"/>
      <c r="I1888" s="264"/>
      <c r="J1888" s="270"/>
      <c r="K1888" s="264"/>
      <c r="L1888" s="264"/>
      <c r="M1888" s="158"/>
      <c r="N1888" s="348"/>
    </row>
    <row r="1889" spans="2:14" x14ac:dyDescent="0.15">
      <c r="B1889" s="160">
        <v>1885</v>
      </c>
      <c r="C1889" s="171"/>
      <c r="D1889" s="172"/>
      <c r="E1889" s="173"/>
      <c r="F1889" s="174"/>
      <c r="G1889" s="148"/>
      <c r="H1889" s="372"/>
      <c r="I1889" s="264"/>
      <c r="J1889" s="270"/>
      <c r="K1889" s="264"/>
      <c r="L1889" s="264"/>
      <c r="M1889" s="158"/>
      <c r="N1889" s="348"/>
    </row>
    <row r="1890" spans="2:14" x14ac:dyDescent="0.15">
      <c r="B1890" s="160">
        <v>1886</v>
      </c>
      <c r="C1890" s="171"/>
      <c r="D1890" s="172"/>
      <c r="E1890" s="173"/>
      <c r="F1890" s="174"/>
      <c r="G1890" s="148"/>
      <c r="H1890" s="372"/>
      <c r="I1890" s="264"/>
      <c r="J1890" s="270"/>
      <c r="K1890" s="264"/>
      <c r="L1890" s="264"/>
      <c r="M1890" s="158"/>
      <c r="N1890" s="348"/>
    </row>
    <row r="1891" spans="2:14" x14ac:dyDescent="0.15">
      <c r="B1891" s="160">
        <v>1887</v>
      </c>
      <c r="C1891" s="171"/>
      <c r="D1891" s="172"/>
      <c r="E1891" s="173"/>
      <c r="F1891" s="174"/>
      <c r="G1891" s="148"/>
      <c r="H1891" s="372"/>
      <c r="I1891" s="264"/>
      <c r="J1891" s="270"/>
      <c r="K1891" s="264"/>
      <c r="L1891" s="264"/>
      <c r="M1891" s="158"/>
      <c r="N1891" s="348"/>
    </row>
    <row r="1892" spans="2:14" x14ac:dyDescent="0.15">
      <c r="B1892" s="160">
        <v>1888</v>
      </c>
      <c r="C1892" s="171"/>
      <c r="D1892" s="172"/>
      <c r="E1892" s="173"/>
      <c r="F1892" s="174"/>
      <c r="G1892" s="148"/>
      <c r="H1892" s="372"/>
      <c r="I1892" s="264"/>
      <c r="J1892" s="270"/>
      <c r="K1892" s="264"/>
      <c r="L1892" s="264"/>
      <c r="M1892" s="158"/>
      <c r="N1892" s="348"/>
    </row>
    <row r="1893" spans="2:14" x14ac:dyDescent="0.15">
      <c r="B1893" s="160">
        <v>1889</v>
      </c>
      <c r="C1893" s="171"/>
      <c r="D1893" s="172"/>
      <c r="E1893" s="173"/>
      <c r="F1893" s="174"/>
      <c r="G1893" s="148"/>
      <c r="H1893" s="372"/>
      <c r="I1893" s="264"/>
      <c r="J1893" s="270"/>
      <c r="K1893" s="264"/>
      <c r="L1893" s="264"/>
      <c r="M1893" s="158"/>
      <c r="N1893" s="348"/>
    </row>
    <row r="1894" spans="2:14" x14ac:dyDescent="0.15">
      <c r="B1894" s="160">
        <v>1890</v>
      </c>
      <c r="C1894" s="171"/>
      <c r="D1894" s="172"/>
      <c r="E1894" s="173"/>
      <c r="F1894" s="174"/>
      <c r="G1894" s="148"/>
      <c r="H1894" s="372"/>
      <c r="I1894" s="264"/>
      <c r="J1894" s="270"/>
      <c r="K1894" s="264"/>
      <c r="L1894" s="264"/>
      <c r="M1894" s="158"/>
      <c r="N1894" s="348"/>
    </row>
    <row r="1895" spans="2:14" x14ac:dyDescent="0.15">
      <c r="B1895" s="160">
        <v>1891</v>
      </c>
      <c r="C1895" s="171"/>
      <c r="D1895" s="172"/>
      <c r="E1895" s="173"/>
      <c r="F1895" s="174"/>
      <c r="G1895" s="148"/>
      <c r="H1895" s="372"/>
      <c r="I1895" s="264"/>
      <c r="J1895" s="270"/>
      <c r="K1895" s="264"/>
      <c r="L1895" s="264"/>
      <c r="M1895" s="158"/>
      <c r="N1895" s="348"/>
    </row>
    <row r="1896" spans="2:14" x14ac:dyDescent="0.15">
      <c r="B1896" s="160">
        <v>1892</v>
      </c>
      <c r="C1896" s="171"/>
      <c r="D1896" s="172"/>
      <c r="E1896" s="173"/>
      <c r="F1896" s="174"/>
      <c r="G1896" s="148"/>
      <c r="H1896" s="372"/>
      <c r="I1896" s="264"/>
      <c r="J1896" s="270"/>
      <c r="K1896" s="264"/>
      <c r="L1896" s="264"/>
      <c r="M1896" s="158"/>
      <c r="N1896" s="348"/>
    </row>
    <row r="1897" spans="2:14" x14ac:dyDescent="0.15">
      <c r="B1897" s="160">
        <v>1893</v>
      </c>
      <c r="C1897" s="171"/>
      <c r="D1897" s="172"/>
      <c r="E1897" s="173"/>
      <c r="F1897" s="174"/>
      <c r="G1897" s="148"/>
      <c r="H1897" s="372"/>
      <c r="I1897" s="264"/>
      <c r="J1897" s="270"/>
      <c r="K1897" s="264"/>
      <c r="L1897" s="264"/>
      <c r="M1897" s="158"/>
      <c r="N1897" s="348"/>
    </row>
    <row r="1898" spans="2:14" x14ac:dyDescent="0.15">
      <c r="B1898" s="160">
        <v>1894</v>
      </c>
      <c r="C1898" s="171"/>
      <c r="D1898" s="172"/>
      <c r="E1898" s="173"/>
      <c r="F1898" s="174"/>
      <c r="G1898" s="148"/>
      <c r="H1898" s="372"/>
      <c r="I1898" s="264"/>
      <c r="J1898" s="270"/>
      <c r="K1898" s="264"/>
      <c r="L1898" s="264"/>
      <c r="M1898" s="158"/>
      <c r="N1898" s="348"/>
    </row>
    <row r="1899" spans="2:14" x14ac:dyDescent="0.15">
      <c r="B1899" s="160">
        <v>1895</v>
      </c>
      <c r="C1899" s="171"/>
      <c r="D1899" s="172"/>
      <c r="E1899" s="173"/>
      <c r="F1899" s="174"/>
      <c r="G1899" s="148"/>
      <c r="H1899" s="372"/>
      <c r="I1899" s="264"/>
      <c r="J1899" s="270"/>
      <c r="K1899" s="264"/>
      <c r="L1899" s="264"/>
      <c r="M1899" s="158"/>
      <c r="N1899" s="348"/>
    </row>
    <row r="1900" spans="2:14" x14ac:dyDescent="0.15">
      <c r="B1900" s="160">
        <v>1896</v>
      </c>
      <c r="C1900" s="171"/>
      <c r="D1900" s="172"/>
      <c r="E1900" s="173"/>
      <c r="F1900" s="174"/>
      <c r="G1900" s="148"/>
      <c r="H1900" s="372"/>
      <c r="I1900" s="264"/>
      <c r="J1900" s="270"/>
      <c r="K1900" s="264"/>
      <c r="L1900" s="264"/>
      <c r="M1900" s="158"/>
      <c r="N1900" s="348"/>
    </row>
    <row r="1901" spans="2:14" x14ac:dyDescent="0.15">
      <c r="B1901" s="160">
        <v>1897</v>
      </c>
      <c r="C1901" s="171"/>
      <c r="D1901" s="172"/>
      <c r="E1901" s="173"/>
      <c r="F1901" s="174"/>
      <c r="G1901" s="148"/>
      <c r="H1901" s="372"/>
      <c r="I1901" s="264"/>
      <c r="J1901" s="270"/>
      <c r="K1901" s="264"/>
      <c r="L1901" s="264"/>
      <c r="M1901" s="158"/>
      <c r="N1901" s="348"/>
    </row>
    <row r="1902" spans="2:14" x14ac:dyDescent="0.15">
      <c r="B1902" s="160">
        <v>1898</v>
      </c>
      <c r="C1902" s="171"/>
      <c r="D1902" s="172"/>
      <c r="E1902" s="173"/>
      <c r="F1902" s="174"/>
      <c r="G1902" s="148"/>
      <c r="H1902" s="372"/>
      <c r="I1902" s="264"/>
      <c r="J1902" s="270"/>
      <c r="K1902" s="264"/>
      <c r="L1902" s="264"/>
      <c r="M1902" s="158"/>
      <c r="N1902" s="348"/>
    </row>
    <row r="1903" spans="2:14" x14ac:dyDescent="0.15">
      <c r="B1903" s="160">
        <v>1899</v>
      </c>
      <c r="C1903" s="171"/>
      <c r="D1903" s="172"/>
      <c r="E1903" s="173"/>
      <c r="F1903" s="174"/>
      <c r="G1903" s="148"/>
      <c r="H1903" s="372"/>
      <c r="I1903" s="264"/>
      <c r="J1903" s="270"/>
      <c r="K1903" s="264"/>
      <c r="L1903" s="264"/>
      <c r="M1903" s="158"/>
      <c r="N1903" s="348"/>
    </row>
    <row r="1904" spans="2:14" x14ac:dyDescent="0.15">
      <c r="B1904" s="160">
        <v>1900</v>
      </c>
      <c r="C1904" s="171"/>
      <c r="D1904" s="172"/>
      <c r="E1904" s="173"/>
      <c r="F1904" s="174"/>
      <c r="G1904" s="148"/>
      <c r="H1904" s="372"/>
      <c r="I1904" s="264"/>
      <c r="J1904" s="270"/>
      <c r="K1904" s="264"/>
      <c r="L1904" s="264"/>
      <c r="M1904" s="158"/>
      <c r="N1904" s="348"/>
    </row>
    <row r="1905" spans="2:14" x14ac:dyDescent="0.15">
      <c r="B1905" s="160">
        <v>1901</v>
      </c>
      <c r="C1905" s="171"/>
      <c r="D1905" s="172"/>
      <c r="E1905" s="173"/>
      <c r="F1905" s="174"/>
      <c r="G1905" s="148"/>
      <c r="H1905" s="372"/>
      <c r="I1905" s="264"/>
      <c r="J1905" s="270"/>
      <c r="K1905" s="264"/>
      <c r="L1905" s="264"/>
      <c r="M1905" s="158"/>
      <c r="N1905" s="348"/>
    </row>
    <row r="1906" spans="2:14" x14ac:dyDescent="0.15">
      <c r="B1906" s="160">
        <v>1902</v>
      </c>
      <c r="C1906" s="171"/>
      <c r="D1906" s="172"/>
      <c r="E1906" s="173"/>
      <c r="F1906" s="174"/>
      <c r="G1906" s="148"/>
      <c r="H1906" s="372"/>
      <c r="I1906" s="264"/>
      <c r="J1906" s="270"/>
      <c r="K1906" s="264"/>
      <c r="L1906" s="264"/>
      <c r="M1906" s="158"/>
      <c r="N1906" s="348"/>
    </row>
    <row r="1907" spans="2:14" x14ac:dyDescent="0.15">
      <c r="B1907" s="160">
        <v>1903</v>
      </c>
      <c r="C1907" s="171"/>
      <c r="D1907" s="172"/>
      <c r="E1907" s="173"/>
      <c r="F1907" s="174"/>
      <c r="G1907" s="148"/>
      <c r="H1907" s="372"/>
      <c r="I1907" s="264"/>
      <c r="J1907" s="270"/>
      <c r="K1907" s="264"/>
      <c r="L1907" s="264"/>
      <c r="M1907" s="158"/>
      <c r="N1907" s="348"/>
    </row>
    <row r="1908" spans="2:14" x14ac:dyDescent="0.15">
      <c r="B1908" s="160">
        <v>1904</v>
      </c>
      <c r="C1908" s="171"/>
      <c r="D1908" s="172"/>
      <c r="E1908" s="173"/>
      <c r="F1908" s="174"/>
      <c r="G1908" s="148"/>
      <c r="H1908" s="372"/>
      <c r="I1908" s="264"/>
      <c r="J1908" s="270"/>
      <c r="K1908" s="264"/>
      <c r="L1908" s="264"/>
      <c r="M1908" s="158"/>
      <c r="N1908" s="348"/>
    </row>
    <row r="1909" spans="2:14" x14ac:dyDescent="0.15">
      <c r="B1909" s="160">
        <v>1905</v>
      </c>
      <c r="C1909" s="171"/>
      <c r="D1909" s="172"/>
      <c r="E1909" s="173"/>
      <c r="F1909" s="174"/>
      <c r="G1909" s="148"/>
      <c r="H1909" s="372"/>
      <c r="I1909" s="264"/>
      <c r="J1909" s="270"/>
      <c r="K1909" s="264"/>
      <c r="L1909" s="264"/>
      <c r="M1909" s="158"/>
      <c r="N1909" s="348"/>
    </row>
    <row r="1910" spans="2:14" x14ac:dyDescent="0.15">
      <c r="B1910" s="160">
        <v>1906</v>
      </c>
      <c r="C1910" s="171"/>
      <c r="D1910" s="172"/>
      <c r="E1910" s="173"/>
      <c r="F1910" s="174"/>
      <c r="G1910" s="148"/>
      <c r="H1910" s="372"/>
      <c r="I1910" s="264"/>
      <c r="J1910" s="270"/>
      <c r="K1910" s="264"/>
      <c r="L1910" s="264"/>
      <c r="M1910" s="158"/>
      <c r="N1910" s="348"/>
    </row>
    <row r="1911" spans="2:14" x14ac:dyDescent="0.15">
      <c r="B1911" s="160">
        <v>1907</v>
      </c>
      <c r="C1911" s="171"/>
      <c r="D1911" s="172"/>
      <c r="E1911" s="173"/>
      <c r="F1911" s="174"/>
      <c r="G1911" s="148"/>
      <c r="H1911" s="372"/>
      <c r="I1911" s="264"/>
      <c r="J1911" s="270"/>
      <c r="K1911" s="264"/>
      <c r="L1911" s="264"/>
      <c r="M1911" s="158"/>
      <c r="N1911" s="348"/>
    </row>
    <row r="1912" spans="2:14" x14ac:dyDescent="0.15">
      <c r="B1912" s="160">
        <v>1908</v>
      </c>
      <c r="C1912" s="171"/>
      <c r="D1912" s="172"/>
      <c r="E1912" s="173"/>
      <c r="F1912" s="174"/>
      <c r="G1912" s="148"/>
      <c r="H1912" s="372"/>
      <c r="I1912" s="264"/>
      <c r="J1912" s="270"/>
      <c r="K1912" s="264"/>
      <c r="L1912" s="264"/>
      <c r="M1912" s="158"/>
      <c r="N1912" s="348"/>
    </row>
    <row r="1913" spans="2:14" x14ac:dyDescent="0.15">
      <c r="B1913" s="160">
        <v>1909</v>
      </c>
      <c r="C1913" s="171"/>
      <c r="D1913" s="172"/>
      <c r="E1913" s="173"/>
      <c r="F1913" s="174"/>
      <c r="G1913" s="148"/>
      <c r="H1913" s="372"/>
      <c r="I1913" s="264"/>
      <c r="J1913" s="270"/>
      <c r="K1913" s="264"/>
      <c r="L1913" s="264"/>
      <c r="M1913" s="158"/>
      <c r="N1913" s="348"/>
    </row>
    <row r="1914" spans="2:14" x14ac:dyDescent="0.15">
      <c r="B1914" s="160">
        <v>1910</v>
      </c>
      <c r="C1914" s="171"/>
      <c r="D1914" s="172"/>
      <c r="E1914" s="173"/>
      <c r="F1914" s="174"/>
      <c r="G1914" s="148"/>
      <c r="H1914" s="372"/>
      <c r="I1914" s="264"/>
      <c r="J1914" s="270"/>
      <c r="K1914" s="264"/>
      <c r="L1914" s="264"/>
      <c r="M1914" s="158"/>
      <c r="N1914" s="348"/>
    </row>
    <row r="1915" spans="2:14" x14ac:dyDescent="0.15">
      <c r="B1915" s="160">
        <v>1911</v>
      </c>
      <c r="C1915" s="171"/>
      <c r="D1915" s="172"/>
      <c r="E1915" s="173"/>
      <c r="F1915" s="174"/>
      <c r="G1915" s="148"/>
      <c r="H1915" s="372"/>
      <c r="I1915" s="264"/>
      <c r="J1915" s="270"/>
      <c r="K1915" s="264"/>
      <c r="L1915" s="264"/>
      <c r="M1915" s="158"/>
      <c r="N1915" s="348"/>
    </row>
    <row r="1916" spans="2:14" x14ac:dyDescent="0.15">
      <c r="B1916" s="160">
        <v>1912</v>
      </c>
      <c r="C1916" s="171"/>
      <c r="D1916" s="172"/>
      <c r="E1916" s="173"/>
      <c r="F1916" s="174"/>
      <c r="G1916" s="148"/>
      <c r="H1916" s="372"/>
      <c r="I1916" s="264"/>
      <c r="J1916" s="270"/>
      <c r="K1916" s="264"/>
      <c r="L1916" s="264"/>
      <c r="M1916" s="158"/>
      <c r="N1916" s="348"/>
    </row>
    <row r="1917" spans="2:14" x14ac:dyDescent="0.15">
      <c r="B1917" s="160">
        <v>1913</v>
      </c>
      <c r="C1917" s="171"/>
      <c r="D1917" s="172"/>
      <c r="E1917" s="173"/>
      <c r="F1917" s="174"/>
      <c r="G1917" s="148"/>
      <c r="H1917" s="372"/>
      <c r="I1917" s="264"/>
      <c r="J1917" s="270"/>
      <c r="K1917" s="264"/>
      <c r="L1917" s="264"/>
      <c r="M1917" s="158"/>
      <c r="N1917" s="348"/>
    </row>
    <row r="1918" spans="2:14" x14ac:dyDescent="0.15">
      <c r="B1918" s="160">
        <v>1914</v>
      </c>
      <c r="C1918" s="171"/>
      <c r="D1918" s="172"/>
      <c r="E1918" s="173"/>
      <c r="F1918" s="174"/>
      <c r="G1918" s="148"/>
      <c r="H1918" s="372"/>
      <c r="I1918" s="264"/>
      <c r="J1918" s="270"/>
      <c r="K1918" s="264"/>
      <c r="L1918" s="264"/>
      <c r="M1918" s="158"/>
      <c r="N1918" s="348"/>
    </row>
    <row r="1919" spans="2:14" x14ac:dyDescent="0.15">
      <c r="B1919" s="160">
        <v>1915</v>
      </c>
      <c r="C1919" s="171"/>
      <c r="D1919" s="172"/>
      <c r="E1919" s="173"/>
      <c r="F1919" s="174"/>
      <c r="G1919" s="148"/>
      <c r="H1919" s="372"/>
      <c r="I1919" s="264"/>
      <c r="J1919" s="270"/>
      <c r="K1919" s="264"/>
      <c r="L1919" s="264"/>
      <c r="M1919" s="158"/>
      <c r="N1919" s="348"/>
    </row>
    <row r="1920" spans="2:14" x14ac:dyDescent="0.15">
      <c r="B1920" s="160">
        <v>1916</v>
      </c>
      <c r="C1920" s="171"/>
      <c r="D1920" s="172"/>
      <c r="E1920" s="173"/>
      <c r="F1920" s="174"/>
      <c r="G1920" s="148"/>
      <c r="H1920" s="372"/>
      <c r="I1920" s="264"/>
      <c r="J1920" s="270"/>
      <c r="K1920" s="264"/>
      <c r="L1920" s="264"/>
      <c r="M1920" s="158"/>
      <c r="N1920" s="348"/>
    </row>
    <row r="1921" spans="2:14" x14ac:dyDescent="0.15">
      <c r="B1921" s="160">
        <v>1917</v>
      </c>
      <c r="C1921" s="171"/>
      <c r="D1921" s="172"/>
      <c r="E1921" s="173"/>
      <c r="F1921" s="174"/>
      <c r="G1921" s="148"/>
      <c r="H1921" s="372"/>
      <c r="I1921" s="264"/>
      <c r="J1921" s="270"/>
      <c r="K1921" s="264"/>
      <c r="L1921" s="264"/>
      <c r="M1921" s="158"/>
      <c r="N1921" s="348"/>
    </row>
    <row r="1922" spans="2:14" x14ac:dyDescent="0.15">
      <c r="B1922" s="160">
        <v>1918</v>
      </c>
      <c r="C1922" s="171"/>
      <c r="D1922" s="172"/>
      <c r="E1922" s="173"/>
      <c r="F1922" s="174"/>
      <c r="G1922" s="148"/>
      <c r="H1922" s="372"/>
      <c r="I1922" s="264"/>
      <c r="J1922" s="270"/>
      <c r="K1922" s="264"/>
      <c r="L1922" s="264"/>
      <c r="M1922" s="158"/>
      <c r="N1922" s="348"/>
    </row>
    <row r="1923" spans="2:14" x14ac:dyDescent="0.15">
      <c r="B1923" s="160">
        <v>1919</v>
      </c>
      <c r="C1923" s="171"/>
      <c r="D1923" s="172"/>
      <c r="E1923" s="173"/>
      <c r="F1923" s="174"/>
      <c r="G1923" s="148"/>
      <c r="H1923" s="372"/>
      <c r="I1923" s="264"/>
      <c r="J1923" s="270"/>
      <c r="K1923" s="264"/>
      <c r="L1923" s="264"/>
      <c r="M1923" s="158"/>
      <c r="N1923" s="348"/>
    </row>
    <row r="1924" spans="2:14" x14ac:dyDescent="0.15">
      <c r="B1924" s="160">
        <v>1920</v>
      </c>
      <c r="C1924" s="171"/>
      <c r="D1924" s="172"/>
      <c r="E1924" s="173"/>
      <c r="F1924" s="174"/>
      <c r="G1924" s="148"/>
      <c r="H1924" s="372"/>
      <c r="I1924" s="264"/>
      <c r="J1924" s="270"/>
      <c r="K1924" s="264"/>
      <c r="L1924" s="264"/>
      <c r="M1924" s="158"/>
      <c r="N1924" s="348"/>
    </row>
    <row r="1925" spans="2:14" x14ac:dyDescent="0.15">
      <c r="B1925" s="160">
        <v>1921</v>
      </c>
      <c r="C1925" s="171"/>
      <c r="D1925" s="172"/>
      <c r="E1925" s="173"/>
      <c r="F1925" s="174"/>
      <c r="G1925" s="148"/>
      <c r="H1925" s="372"/>
      <c r="I1925" s="264"/>
      <c r="J1925" s="270"/>
      <c r="K1925" s="264"/>
      <c r="L1925" s="264"/>
      <c r="M1925" s="158"/>
      <c r="N1925" s="348"/>
    </row>
    <row r="1926" spans="2:14" x14ac:dyDescent="0.15">
      <c r="B1926" s="160">
        <v>1922</v>
      </c>
      <c r="C1926" s="171"/>
      <c r="D1926" s="172"/>
      <c r="E1926" s="173"/>
      <c r="F1926" s="174"/>
      <c r="G1926" s="148"/>
      <c r="H1926" s="372"/>
      <c r="I1926" s="264"/>
      <c r="J1926" s="270"/>
      <c r="K1926" s="264"/>
      <c r="L1926" s="264"/>
      <c r="M1926" s="158"/>
      <c r="N1926" s="348"/>
    </row>
    <row r="1927" spans="2:14" x14ac:dyDescent="0.15">
      <c r="B1927" s="160">
        <v>1923</v>
      </c>
      <c r="C1927" s="171"/>
      <c r="D1927" s="172"/>
      <c r="E1927" s="173"/>
      <c r="F1927" s="174"/>
      <c r="G1927" s="148"/>
      <c r="H1927" s="372"/>
      <c r="I1927" s="264"/>
      <c r="J1927" s="270"/>
      <c r="K1927" s="264"/>
      <c r="L1927" s="264"/>
      <c r="M1927" s="158"/>
      <c r="N1927" s="348"/>
    </row>
    <row r="1928" spans="2:14" x14ac:dyDescent="0.15">
      <c r="B1928" s="160">
        <v>1924</v>
      </c>
      <c r="C1928" s="171"/>
      <c r="D1928" s="172"/>
      <c r="E1928" s="173"/>
      <c r="F1928" s="174"/>
      <c r="G1928" s="148"/>
      <c r="H1928" s="372"/>
      <c r="I1928" s="264"/>
      <c r="J1928" s="270"/>
      <c r="K1928" s="264"/>
      <c r="L1928" s="264"/>
      <c r="M1928" s="158"/>
      <c r="N1928" s="348"/>
    </row>
    <row r="1929" spans="2:14" x14ac:dyDescent="0.15">
      <c r="B1929" s="160">
        <v>1925</v>
      </c>
      <c r="C1929" s="171"/>
      <c r="D1929" s="172"/>
      <c r="E1929" s="173"/>
      <c r="F1929" s="174"/>
      <c r="G1929" s="148"/>
      <c r="H1929" s="372"/>
      <c r="I1929" s="264"/>
      <c r="J1929" s="270"/>
      <c r="K1929" s="264"/>
      <c r="L1929" s="264"/>
      <c r="M1929" s="158"/>
      <c r="N1929" s="348"/>
    </row>
    <row r="1930" spans="2:14" x14ac:dyDescent="0.15">
      <c r="B1930" s="160">
        <v>1926</v>
      </c>
      <c r="C1930" s="171"/>
      <c r="D1930" s="172"/>
      <c r="E1930" s="173"/>
      <c r="F1930" s="174"/>
      <c r="G1930" s="148"/>
      <c r="H1930" s="372"/>
      <c r="I1930" s="264"/>
      <c r="J1930" s="270"/>
      <c r="K1930" s="264"/>
      <c r="L1930" s="264"/>
      <c r="M1930" s="158"/>
      <c r="N1930" s="348"/>
    </row>
    <row r="1931" spans="2:14" x14ac:dyDescent="0.15">
      <c r="B1931" s="160">
        <v>1927</v>
      </c>
      <c r="C1931" s="171"/>
      <c r="D1931" s="172"/>
      <c r="E1931" s="173"/>
      <c r="F1931" s="174"/>
      <c r="G1931" s="148"/>
      <c r="H1931" s="372"/>
      <c r="I1931" s="264"/>
      <c r="J1931" s="270"/>
      <c r="K1931" s="264"/>
      <c r="L1931" s="264"/>
      <c r="M1931" s="158"/>
      <c r="N1931" s="348"/>
    </row>
    <row r="1932" spans="2:14" x14ac:dyDescent="0.15">
      <c r="B1932" s="160">
        <v>1928</v>
      </c>
      <c r="C1932" s="171"/>
      <c r="D1932" s="172"/>
      <c r="E1932" s="173"/>
      <c r="F1932" s="174"/>
      <c r="G1932" s="148"/>
      <c r="H1932" s="372"/>
      <c r="I1932" s="264"/>
      <c r="J1932" s="270"/>
      <c r="K1932" s="264"/>
      <c r="L1932" s="264"/>
      <c r="M1932" s="158"/>
      <c r="N1932" s="348"/>
    </row>
    <row r="1933" spans="2:14" x14ac:dyDescent="0.15">
      <c r="B1933" s="160">
        <v>1929</v>
      </c>
      <c r="C1933" s="171"/>
      <c r="D1933" s="172"/>
      <c r="E1933" s="173"/>
      <c r="F1933" s="174"/>
      <c r="G1933" s="148"/>
      <c r="H1933" s="372"/>
      <c r="I1933" s="264"/>
      <c r="J1933" s="270"/>
      <c r="K1933" s="264"/>
      <c r="L1933" s="264"/>
      <c r="M1933" s="158"/>
      <c r="N1933" s="348"/>
    </row>
    <row r="1934" spans="2:14" x14ac:dyDescent="0.15">
      <c r="B1934" s="160">
        <v>1930</v>
      </c>
      <c r="C1934" s="171"/>
      <c r="D1934" s="172"/>
      <c r="E1934" s="173"/>
      <c r="F1934" s="174"/>
      <c r="G1934" s="148"/>
      <c r="H1934" s="372"/>
      <c r="I1934" s="264"/>
      <c r="J1934" s="270"/>
      <c r="K1934" s="264"/>
      <c r="L1934" s="264"/>
      <c r="M1934" s="158"/>
      <c r="N1934" s="348"/>
    </row>
    <row r="1935" spans="2:14" x14ac:dyDescent="0.15">
      <c r="B1935" s="160">
        <v>1931</v>
      </c>
      <c r="C1935" s="171"/>
      <c r="D1935" s="172"/>
      <c r="E1935" s="173"/>
      <c r="F1935" s="174"/>
      <c r="G1935" s="148"/>
      <c r="H1935" s="372"/>
      <c r="I1935" s="264"/>
      <c r="J1935" s="270"/>
      <c r="K1935" s="264"/>
      <c r="L1935" s="264"/>
      <c r="M1935" s="158"/>
      <c r="N1935" s="348"/>
    </row>
    <row r="1936" spans="2:14" x14ac:dyDescent="0.15">
      <c r="B1936" s="160">
        <v>1932</v>
      </c>
      <c r="C1936" s="171"/>
      <c r="D1936" s="172"/>
      <c r="E1936" s="173"/>
      <c r="F1936" s="174"/>
      <c r="G1936" s="148"/>
      <c r="H1936" s="372"/>
      <c r="I1936" s="264"/>
      <c r="J1936" s="270"/>
      <c r="K1936" s="264"/>
      <c r="L1936" s="264"/>
      <c r="M1936" s="158"/>
      <c r="N1936" s="348"/>
    </row>
    <row r="1937" spans="2:14" x14ac:dyDescent="0.15">
      <c r="B1937" s="160">
        <v>1933</v>
      </c>
      <c r="C1937" s="171"/>
      <c r="D1937" s="172"/>
      <c r="E1937" s="173"/>
      <c r="F1937" s="174"/>
      <c r="G1937" s="148"/>
      <c r="H1937" s="372"/>
      <c r="I1937" s="264"/>
      <c r="J1937" s="270"/>
      <c r="K1937" s="264"/>
      <c r="L1937" s="264"/>
      <c r="M1937" s="158"/>
      <c r="N1937" s="348"/>
    </row>
    <row r="1938" spans="2:14" x14ac:dyDescent="0.15">
      <c r="B1938" s="160">
        <v>1934</v>
      </c>
      <c r="C1938" s="171"/>
      <c r="D1938" s="172"/>
      <c r="E1938" s="173"/>
      <c r="F1938" s="174"/>
      <c r="G1938" s="148"/>
      <c r="H1938" s="372"/>
      <c r="I1938" s="264"/>
      <c r="J1938" s="270"/>
      <c r="K1938" s="264"/>
      <c r="L1938" s="264"/>
      <c r="M1938" s="158"/>
      <c r="N1938" s="348"/>
    </row>
    <row r="1939" spans="2:14" x14ac:dyDescent="0.15">
      <c r="B1939" s="160">
        <v>1935</v>
      </c>
      <c r="C1939" s="171"/>
      <c r="D1939" s="172"/>
      <c r="E1939" s="173"/>
      <c r="F1939" s="174"/>
      <c r="G1939" s="148"/>
      <c r="H1939" s="372"/>
      <c r="I1939" s="264"/>
      <c r="J1939" s="270"/>
      <c r="K1939" s="264"/>
      <c r="L1939" s="264"/>
      <c r="M1939" s="158"/>
      <c r="N1939" s="348"/>
    </row>
    <row r="1940" spans="2:14" x14ac:dyDescent="0.15">
      <c r="B1940" s="160">
        <v>1936</v>
      </c>
      <c r="C1940" s="171"/>
      <c r="D1940" s="172"/>
      <c r="E1940" s="173"/>
      <c r="F1940" s="174"/>
      <c r="G1940" s="148"/>
      <c r="H1940" s="372"/>
      <c r="I1940" s="264"/>
      <c r="J1940" s="270"/>
      <c r="K1940" s="264"/>
      <c r="L1940" s="264"/>
      <c r="M1940" s="158"/>
      <c r="N1940" s="348"/>
    </row>
    <row r="1941" spans="2:14" x14ac:dyDescent="0.15">
      <c r="B1941" s="160">
        <v>1937</v>
      </c>
      <c r="C1941" s="171"/>
      <c r="D1941" s="172"/>
      <c r="E1941" s="173"/>
      <c r="F1941" s="174"/>
      <c r="G1941" s="148"/>
      <c r="H1941" s="372"/>
      <c r="I1941" s="264"/>
      <c r="J1941" s="270"/>
      <c r="K1941" s="264"/>
      <c r="L1941" s="264"/>
      <c r="M1941" s="158"/>
      <c r="N1941" s="348"/>
    </row>
    <row r="1942" spans="2:14" x14ac:dyDescent="0.15">
      <c r="B1942" s="160">
        <v>1938</v>
      </c>
      <c r="C1942" s="171"/>
      <c r="D1942" s="172"/>
      <c r="E1942" s="173"/>
      <c r="F1942" s="174"/>
      <c r="G1942" s="148"/>
      <c r="H1942" s="372"/>
      <c r="I1942" s="264"/>
      <c r="J1942" s="270"/>
      <c r="K1942" s="264"/>
      <c r="L1942" s="264"/>
      <c r="M1942" s="158"/>
      <c r="N1942" s="348"/>
    </row>
    <row r="1943" spans="2:14" x14ac:dyDescent="0.15">
      <c r="B1943" s="160">
        <v>1939</v>
      </c>
      <c r="C1943" s="171"/>
      <c r="D1943" s="172"/>
      <c r="E1943" s="173"/>
      <c r="F1943" s="174"/>
      <c r="G1943" s="148"/>
      <c r="H1943" s="372"/>
      <c r="I1943" s="264"/>
      <c r="J1943" s="270"/>
      <c r="K1943" s="264"/>
      <c r="L1943" s="264"/>
      <c r="M1943" s="158"/>
      <c r="N1943" s="348"/>
    </row>
    <row r="1944" spans="2:14" x14ac:dyDescent="0.15">
      <c r="B1944" s="160">
        <v>1940</v>
      </c>
      <c r="C1944" s="171"/>
      <c r="D1944" s="172"/>
      <c r="E1944" s="173"/>
      <c r="F1944" s="174"/>
      <c r="G1944" s="148"/>
      <c r="H1944" s="372"/>
      <c r="I1944" s="264"/>
      <c r="J1944" s="270"/>
      <c r="K1944" s="264"/>
      <c r="L1944" s="264"/>
      <c r="M1944" s="158"/>
      <c r="N1944" s="348"/>
    </row>
    <row r="1945" spans="2:14" x14ac:dyDescent="0.15">
      <c r="B1945" s="160">
        <v>1941</v>
      </c>
      <c r="C1945" s="171"/>
      <c r="D1945" s="172"/>
      <c r="E1945" s="173"/>
      <c r="F1945" s="174"/>
      <c r="G1945" s="148"/>
      <c r="H1945" s="372"/>
      <c r="I1945" s="264"/>
      <c r="J1945" s="270"/>
      <c r="K1945" s="264"/>
      <c r="L1945" s="264"/>
      <c r="M1945" s="158"/>
      <c r="N1945" s="348"/>
    </row>
    <row r="1946" spans="2:14" x14ac:dyDescent="0.15">
      <c r="B1946" s="160">
        <v>1942</v>
      </c>
      <c r="C1946" s="171"/>
      <c r="D1946" s="172"/>
      <c r="E1946" s="173"/>
      <c r="F1946" s="174"/>
      <c r="G1946" s="148"/>
      <c r="H1946" s="372"/>
      <c r="I1946" s="264"/>
      <c r="J1946" s="270"/>
      <c r="K1946" s="264"/>
      <c r="L1946" s="264"/>
      <c r="M1946" s="158"/>
      <c r="N1946" s="348"/>
    </row>
    <row r="1947" spans="2:14" x14ac:dyDescent="0.15">
      <c r="B1947" s="160">
        <v>1943</v>
      </c>
      <c r="C1947" s="171"/>
      <c r="D1947" s="172"/>
      <c r="E1947" s="173"/>
      <c r="F1947" s="174"/>
      <c r="G1947" s="148"/>
      <c r="H1947" s="372"/>
      <c r="I1947" s="264"/>
      <c r="J1947" s="270"/>
      <c r="K1947" s="264"/>
      <c r="L1947" s="264"/>
      <c r="M1947" s="158"/>
      <c r="N1947" s="348"/>
    </row>
    <row r="1948" spans="2:14" x14ac:dyDescent="0.15">
      <c r="B1948" s="160">
        <v>1944</v>
      </c>
      <c r="C1948" s="171"/>
      <c r="D1948" s="172"/>
      <c r="E1948" s="173"/>
      <c r="F1948" s="174"/>
      <c r="G1948" s="148"/>
      <c r="H1948" s="372"/>
      <c r="I1948" s="264"/>
      <c r="J1948" s="270"/>
      <c r="K1948" s="264"/>
      <c r="L1948" s="264"/>
      <c r="M1948" s="158"/>
      <c r="N1948" s="348"/>
    </row>
    <row r="1949" spans="2:14" x14ac:dyDescent="0.15">
      <c r="B1949" s="160">
        <v>1945</v>
      </c>
      <c r="C1949" s="171"/>
      <c r="D1949" s="172"/>
      <c r="E1949" s="173"/>
      <c r="F1949" s="174"/>
      <c r="G1949" s="148"/>
      <c r="H1949" s="372"/>
      <c r="I1949" s="264"/>
      <c r="J1949" s="270"/>
      <c r="K1949" s="264"/>
      <c r="L1949" s="264"/>
      <c r="M1949" s="158"/>
      <c r="N1949" s="348"/>
    </row>
    <row r="1950" spans="2:14" x14ac:dyDescent="0.15">
      <c r="B1950" s="160">
        <v>1946</v>
      </c>
      <c r="C1950" s="171"/>
      <c r="D1950" s="172"/>
      <c r="E1950" s="173"/>
      <c r="F1950" s="174"/>
      <c r="G1950" s="148"/>
      <c r="H1950" s="372"/>
      <c r="I1950" s="264"/>
      <c r="J1950" s="270"/>
      <c r="K1950" s="264"/>
      <c r="L1950" s="264"/>
      <c r="M1950" s="158"/>
      <c r="N1950" s="348"/>
    </row>
    <row r="1951" spans="2:14" x14ac:dyDescent="0.15">
      <c r="B1951" s="160">
        <v>1947</v>
      </c>
      <c r="C1951" s="171"/>
      <c r="D1951" s="172"/>
      <c r="E1951" s="173"/>
      <c r="F1951" s="174"/>
      <c r="G1951" s="148"/>
      <c r="H1951" s="372"/>
      <c r="I1951" s="264"/>
      <c r="J1951" s="270"/>
      <c r="K1951" s="264"/>
      <c r="L1951" s="264"/>
      <c r="M1951" s="158"/>
      <c r="N1951" s="348"/>
    </row>
    <row r="1952" spans="2:14" x14ac:dyDescent="0.15">
      <c r="B1952" s="160">
        <v>1948</v>
      </c>
      <c r="C1952" s="171"/>
      <c r="D1952" s="172"/>
      <c r="E1952" s="173"/>
      <c r="F1952" s="174"/>
      <c r="G1952" s="148"/>
      <c r="H1952" s="372"/>
      <c r="I1952" s="264"/>
      <c r="J1952" s="270"/>
      <c r="K1952" s="264"/>
      <c r="L1952" s="264"/>
      <c r="M1952" s="158"/>
      <c r="N1952" s="348"/>
    </row>
    <row r="1953" spans="2:14" x14ac:dyDescent="0.15">
      <c r="B1953" s="160">
        <v>1949</v>
      </c>
      <c r="C1953" s="171"/>
      <c r="D1953" s="172"/>
      <c r="E1953" s="173"/>
      <c r="F1953" s="174"/>
      <c r="G1953" s="148"/>
      <c r="H1953" s="372"/>
      <c r="I1953" s="264"/>
      <c r="J1953" s="270"/>
      <c r="K1953" s="264"/>
      <c r="L1953" s="264"/>
      <c r="M1953" s="158"/>
      <c r="N1953" s="348"/>
    </row>
    <row r="1954" spans="2:14" x14ac:dyDescent="0.15">
      <c r="B1954" s="160">
        <v>1950</v>
      </c>
      <c r="C1954" s="171"/>
      <c r="D1954" s="172"/>
      <c r="E1954" s="173"/>
      <c r="F1954" s="174"/>
      <c r="G1954" s="148"/>
      <c r="H1954" s="372"/>
      <c r="I1954" s="264"/>
      <c r="J1954" s="270"/>
      <c r="K1954" s="264"/>
      <c r="L1954" s="264"/>
      <c r="M1954" s="158"/>
      <c r="N1954" s="348"/>
    </row>
    <row r="1955" spans="2:14" x14ac:dyDescent="0.15">
      <c r="B1955" s="160">
        <v>1951</v>
      </c>
      <c r="C1955" s="171"/>
      <c r="D1955" s="172"/>
      <c r="E1955" s="173"/>
      <c r="F1955" s="174"/>
      <c r="G1955" s="148"/>
      <c r="H1955" s="372"/>
      <c r="I1955" s="264"/>
      <c r="J1955" s="270"/>
      <c r="K1955" s="264"/>
      <c r="L1955" s="264"/>
      <c r="M1955" s="158"/>
      <c r="N1955" s="348"/>
    </row>
    <row r="1956" spans="2:14" x14ac:dyDescent="0.15">
      <c r="B1956" s="160">
        <v>1952</v>
      </c>
      <c r="C1956" s="171"/>
      <c r="D1956" s="172"/>
      <c r="E1956" s="173"/>
      <c r="F1956" s="174"/>
      <c r="G1956" s="148"/>
      <c r="H1956" s="372"/>
      <c r="I1956" s="264"/>
      <c r="J1956" s="270"/>
      <c r="K1956" s="264"/>
      <c r="L1956" s="264"/>
      <c r="M1956" s="158"/>
      <c r="N1956" s="348"/>
    </row>
    <row r="1957" spans="2:14" x14ac:dyDescent="0.15">
      <c r="B1957" s="160">
        <v>1953</v>
      </c>
      <c r="C1957" s="171"/>
      <c r="D1957" s="172"/>
      <c r="E1957" s="173"/>
      <c r="F1957" s="174"/>
      <c r="G1957" s="148"/>
      <c r="H1957" s="372"/>
      <c r="I1957" s="264"/>
      <c r="J1957" s="270"/>
      <c r="K1957" s="264"/>
      <c r="L1957" s="264"/>
      <c r="M1957" s="158"/>
      <c r="N1957" s="348"/>
    </row>
    <row r="1958" spans="2:14" x14ac:dyDescent="0.15">
      <c r="B1958" s="160">
        <v>1954</v>
      </c>
      <c r="C1958" s="171"/>
      <c r="D1958" s="172"/>
      <c r="E1958" s="173"/>
      <c r="F1958" s="174"/>
      <c r="G1958" s="148"/>
      <c r="H1958" s="372"/>
      <c r="I1958" s="264"/>
      <c r="J1958" s="270"/>
      <c r="K1958" s="264"/>
      <c r="L1958" s="264"/>
      <c r="M1958" s="158"/>
      <c r="N1958" s="348"/>
    </row>
    <row r="1959" spans="2:14" x14ac:dyDescent="0.15">
      <c r="B1959" s="160">
        <v>1955</v>
      </c>
      <c r="C1959" s="171"/>
      <c r="D1959" s="172"/>
      <c r="E1959" s="173"/>
      <c r="F1959" s="174"/>
      <c r="G1959" s="148"/>
      <c r="H1959" s="372"/>
      <c r="I1959" s="264"/>
      <c r="J1959" s="270"/>
      <c r="K1959" s="264"/>
      <c r="L1959" s="264"/>
      <c r="M1959" s="158"/>
      <c r="N1959" s="348"/>
    </row>
    <row r="1960" spans="2:14" x14ac:dyDescent="0.15">
      <c r="B1960" s="160">
        <v>1956</v>
      </c>
      <c r="C1960" s="171"/>
      <c r="D1960" s="172"/>
      <c r="E1960" s="173"/>
      <c r="F1960" s="174"/>
      <c r="G1960" s="148"/>
      <c r="H1960" s="372"/>
      <c r="I1960" s="264"/>
      <c r="J1960" s="270"/>
      <c r="K1960" s="264"/>
      <c r="L1960" s="264"/>
      <c r="M1960" s="158"/>
      <c r="N1960" s="348"/>
    </row>
    <row r="1961" spans="2:14" x14ac:dyDescent="0.15">
      <c r="B1961" s="160">
        <v>1957</v>
      </c>
      <c r="C1961" s="171"/>
      <c r="D1961" s="172"/>
      <c r="E1961" s="173"/>
      <c r="F1961" s="174"/>
      <c r="G1961" s="148"/>
      <c r="H1961" s="372"/>
      <c r="I1961" s="264"/>
      <c r="J1961" s="270"/>
      <c r="K1961" s="264"/>
      <c r="L1961" s="264"/>
      <c r="M1961" s="158"/>
      <c r="N1961" s="348"/>
    </row>
    <row r="1962" spans="2:14" x14ac:dyDescent="0.15">
      <c r="B1962" s="160">
        <v>1958</v>
      </c>
      <c r="C1962" s="171"/>
      <c r="D1962" s="172"/>
      <c r="E1962" s="173"/>
      <c r="F1962" s="174"/>
      <c r="G1962" s="148"/>
      <c r="H1962" s="372"/>
      <c r="I1962" s="264"/>
      <c r="J1962" s="270"/>
      <c r="K1962" s="264"/>
      <c r="L1962" s="264"/>
      <c r="M1962" s="158"/>
      <c r="N1962" s="348"/>
    </row>
    <row r="1963" spans="2:14" x14ac:dyDescent="0.15">
      <c r="B1963" s="160">
        <v>1959</v>
      </c>
      <c r="C1963" s="171"/>
      <c r="D1963" s="172"/>
      <c r="E1963" s="173"/>
      <c r="F1963" s="174"/>
      <c r="G1963" s="148"/>
      <c r="H1963" s="372"/>
      <c r="I1963" s="264"/>
      <c r="J1963" s="270"/>
      <c r="K1963" s="264"/>
      <c r="L1963" s="264"/>
      <c r="M1963" s="158"/>
      <c r="N1963" s="348"/>
    </row>
    <row r="1964" spans="2:14" x14ac:dyDescent="0.15">
      <c r="B1964" s="160">
        <v>1960</v>
      </c>
      <c r="C1964" s="171"/>
      <c r="D1964" s="172"/>
      <c r="E1964" s="173"/>
      <c r="F1964" s="174"/>
      <c r="G1964" s="148"/>
      <c r="H1964" s="372"/>
      <c r="I1964" s="264"/>
      <c r="J1964" s="270"/>
      <c r="K1964" s="264"/>
      <c r="L1964" s="264"/>
      <c r="M1964" s="158"/>
      <c r="N1964" s="348"/>
    </row>
    <row r="1965" spans="2:14" x14ac:dyDescent="0.15">
      <c r="B1965" s="160">
        <v>1961</v>
      </c>
      <c r="C1965" s="171"/>
      <c r="D1965" s="172"/>
      <c r="E1965" s="173"/>
      <c r="F1965" s="174"/>
      <c r="G1965" s="148"/>
      <c r="H1965" s="372"/>
      <c r="I1965" s="264"/>
      <c r="J1965" s="270"/>
      <c r="K1965" s="264"/>
      <c r="L1965" s="264"/>
      <c r="M1965" s="158"/>
      <c r="N1965" s="348"/>
    </row>
    <row r="1966" spans="2:14" x14ac:dyDescent="0.15">
      <c r="B1966" s="160">
        <v>1962</v>
      </c>
      <c r="C1966" s="171"/>
      <c r="D1966" s="172"/>
      <c r="E1966" s="173"/>
      <c r="F1966" s="174"/>
      <c r="G1966" s="148"/>
      <c r="H1966" s="372"/>
      <c r="I1966" s="264"/>
      <c r="J1966" s="270"/>
      <c r="K1966" s="264"/>
      <c r="L1966" s="264"/>
      <c r="M1966" s="158"/>
      <c r="N1966" s="348"/>
    </row>
    <row r="1967" spans="2:14" x14ac:dyDescent="0.15">
      <c r="B1967" s="160">
        <v>1963</v>
      </c>
      <c r="C1967" s="171"/>
      <c r="D1967" s="172"/>
      <c r="E1967" s="173"/>
      <c r="F1967" s="174"/>
      <c r="G1967" s="148"/>
      <c r="H1967" s="372"/>
      <c r="I1967" s="264"/>
      <c r="J1967" s="270"/>
      <c r="K1967" s="264"/>
      <c r="L1967" s="264"/>
      <c r="M1967" s="158"/>
      <c r="N1967" s="348"/>
    </row>
    <row r="1968" spans="2:14" x14ac:dyDescent="0.15">
      <c r="B1968" s="160">
        <v>1964</v>
      </c>
      <c r="C1968" s="171"/>
      <c r="D1968" s="172"/>
      <c r="E1968" s="173"/>
      <c r="F1968" s="174"/>
      <c r="G1968" s="148"/>
      <c r="H1968" s="372"/>
      <c r="I1968" s="264"/>
      <c r="J1968" s="270"/>
      <c r="K1968" s="264"/>
      <c r="L1968" s="264"/>
      <c r="M1968" s="158"/>
      <c r="N1968" s="348"/>
    </row>
    <row r="1969" spans="2:14" x14ac:dyDescent="0.15">
      <c r="B1969" s="160">
        <v>1965</v>
      </c>
      <c r="C1969" s="171"/>
      <c r="D1969" s="172"/>
      <c r="E1969" s="173"/>
      <c r="F1969" s="174"/>
      <c r="G1969" s="148"/>
      <c r="H1969" s="372"/>
      <c r="I1969" s="264"/>
      <c r="J1969" s="270"/>
      <c r="K1969" s="264"/>
      <c r="L1969" s="264"/>
      <c r="M1969" s="158"/>
      <c r="N1969" s="348"/>
    </row>
    <row r="1970" spans="2:14" x14ac:dyDescent="0.15">
      <c r="B1970" s="160">
        <v>1966</v>
      </c>
      <c r="C1970" s="171"/>
      <c r="D1970" s="172"/>
      <c r="E1970" s="173"/>
      <c r="F1970" s="174"/>
      <c r="G1970" s="148"/>
      <c r="H1970" s="372"/>
      <c r="I1970" s="264"/>
      <c r="J1970" s="270"/>
      <c r="K1970" s="264"/>
      <c r="L1970" s="264"/>
      <c r="M1970" s="158"/>
      <c r="N1970" s="348"/>
    </row>
    <row r="1971" spans="2:14" x14ac:dyDescent="0.15">
      <c r="B1971" s="160">
        <v>1967</v>
      </c>
      <c r="C1971" s="171"/>
      <c r="D1971" s="172"/>
      <c r="E1971" s="173"/>
      <c r="F1971" s="174"/>
      <c r="G1971" s="148"/>
      <c r="H1971" s="372"/>
      <c r="I1971" s="264"/>
      <c r="J1971" s="270"/>
      <c r="K1971" s="264"/>
      <c r="L1971" s="264"/>
      <c r="M1971" s="158"/>
      <c r="N1971" s="348"/>
    </row>
    <row r="1972" spans="2:14" x14ac:dyDescent="0.15">
      <c r="B1972" s="160">
        <v>1968</v>
      </c>
      <c r="C1972" s="171"/>
      <c r="D1972" s="172"/>
      <c r="E1972" s="173"/>
      <c r="F1972" s="174"/>
      <c r="G1972" s="148"/>
      <c r="H1972" s="372"/>
      <c r="I1972" s="264"/>
      <c r="J1972" s="270"/>
      <c r="K1972" s="264"/>
      <c r="L1972" s="264"/>
      <c r="M1972" s="158"/>
      <c r="N1972" s="348"/>
    </row>
    <row r="1973" spans="2:14" x14ac:dyDescent="0.15">
      <c r="B1973" s="160">
        <v>1969</v>
      </c>
      <c r="C1973" s="171"/>
      <c r="D1973" s="172"/>
      <c r="E1973" s="173"/>
      <c r="F1973" s="174"/>
      <c r="G1973" s="148"/>
      <c r="H1973" s="372"/>
      <c r="I1973" s="264"/>
      <c r="J1973" s="270"/>
      <c r="K1973" s="264"/>
      <c r="L1973" s="264"/>
      <c r="M1973" s="158"/>
      <c r="N1973" s="348"/>
    </row>
    <row r="1974" spans="2:14" x14ac:dyDescent="0.15">
      <c r="B1974" s="160">
        <v>1970</v>
      </c>
      <c r="C1974" s="171"/>
      <c r="D1974" s="172"/>
      <c r="E1974" s="173"/>
      <c r="F1974" s="174"/>
      <c r="G1974" s="148"/>
      <c r="H1974" s="372"/>
      <c r="I1974" s="264"/>
      <c r="J1974" s="270"/>
      <c r="K1974" s="264"/>
      <c r="L1974" s="264"/>
      <c r="M1974" s="158"/>
      <c r="N1974" s="348"/>
    </row>
    <row r="1975" spans="2:14" x14ac:dyDescent="0.15">
      <c r="B1975" s="160">
        <v>1971</v>
      </c>
      <c r="C1975" s="171"/>
      <c r="D1975" s="172"/>
      <c r="E1975" s="173"/>
      <c r="F1975" s="174"/>
      <c r="G1975" s="148"/>
      <c r="H1975" s="372"/>
      <c r="I1975" s="264"/>
      <c r="J1975" s="270"/>
      <c r="K1975" s="264"/>
      <c r="L1975" s="264"/>
      <c r="M1975" s="158"/>
      <c r="N1975" s="348"/>
    </row>
    <row r="1976" spans="2:14" x14ac:dyDescent="0.15">
      <c r="B1976" s="160">
        <v>1972</v>
      </c>
      <c r="C1976" s="171"/>
      <c r="D1976" s="172"/>
      <c r="E1976" s="173"/>
      <c r="F1976" s="174"/>
      <c r="G1976" s="148"/>
      <c r="H1976" s="372"/>
      <c r="I1976" s="264"/>
      <c r="J1976" s="270"/>
      <c r="K1976" s="264"/>
      <c r="L1976" s="264"/>
      <c r="M1976" s="158"/>
      <c r="N1976" s="348"/>
    </row>
    <row r="1977" spans="2:14" x14ac:dyDescent="0.15">
      <c r="B1977" s="160">
        <v>1973</v>
      </c>
      <c r="C1977" s="171"/>
      <c r="D1977" s="172"/>
      <c r="E1977" s="173"/>
      <c r="F1977" s="174"/>
      <c r="G1977" s="148"/>
      <c r="H1977" s="372"/>
      <c r="I1977" s="264"/>
      <c r="J1977" s="270"/>
      <c r="K1977" s="264"/>
      <c r="L1977" s="264"/>
      <c r="M1977" s="158"/>
      <c r="N1977" s="348"/>
    </row>
    <row r="1978" spans="2:14" x14ac:dyDescent="0.15">
      <c r="B1978" s="160">
        <v>1974</v>
      </c>
      <c r="C1978" s="171"/>
      <c r="D1978" s="172"/>
      <c r="E1978" s="173"/>
      <c r="F1978" s="174"/>
      <c r="G1978" s="148"/>
      <c r="H1978" s="372"/>
      <c r="I1978" s="264"/>
      <c r="J1978" s="270"/>
      <c r="K1978" s="264"/>
      <c r="L1978" s="264"/>
      <c r="M1978" s="158"/>
      <c r="N1978" s="348"/>
    </row>
    <row r="1979" spans="2:14" x14ac:dyDescent="0.15">
      <c r="B1979" s="160">
        <v>1975</v>
      </c>
      <c r="C1979" s="171"/>
      <c r="D1979" s="172"/>
      <c r="E1979" s="173"/>
      <c r="F1979" s="174"/>
      <c r="G1979" s="148"/>
      <c r="H1979" s="372"/>
      <c r="I1979" s="264"/>
      <c r="J1979" s="270"/>
      <c r="K1979" s="264"/>
      <c r="L1979" s="264"/>
      <c r="M1979" s="158"/>
      <c r="N1979" s="348"/>
    </row>
    <row r="1980" spans="2:14" x14ac:dyDescent="0.15">
      <c r="B1980" s="160">
        <v>1976</v>
      </c>
      <c r="C1980" s="171"/>
      <c r="D1980" s="172"/>
      <c r="E1980" s="173"/>
      <c r="F1980" s="174"/>
      <c r="G1980" s="148"/>
      <c r="H1980" s="372"/>
      <c r="I1980" s="264"/>
      <c r="J1980" s="270"/>
      <c r="K1980" s="264"/>
      <c r="L1980" s="264"/>
      <c r="M1980" s="158"/>
      <c r="N1980" s="348"/>
    </row>
    <row r="1981" spans="2:14" x14ac:dyDescent="0.15">
      <c r="B1981" s="160">
        <v>1977</v>
      </c>
      <c r="C1981" s="171"/>
      <c r="D1981" s="172"/>
      <c r="E1981" s="173"/>
      <c r="F1981" s="174"/>
      <c r="G1981" s="148"/>
      <c r="H1981" s="372"/>
      <c r="I1981" s="264"/>
      <c r="J1981" s="270"/>
      <c r="K1981" s="264"/>
      <c r="L1981" s="264"/>
      <c r="M1981" s="158"/>
      <c r="N1981" s="348"/>
    </row>
    <row r="1982" spans="2:14" x14ac:dyDescent="0.15">
      <c r="B1982" s="160">
        <v>1978</v>
      </c>
      <c r="C1982" s="171"/>
      <c r="D1982" s="172"/>
      <c r="E1982" s="173"/>
      <c r="F1982" s="174"/>
      <c r="G1982" s="148"/>
      <c r="H1982" s="372"/>
      <c r="I1982" s="264"/>
      <c r="J1982" s="270"/>
      <c r="K1982" s="264"/>
      <c r="L1982" s="264"/>
      <c r="M1982" s="158"/>
      <c r="N1982" s="348"/>
    </row>
    <row r="1983" spans="2:14" x14ac:dyDescent="0.15">
      <c r="B1983" s="160">
        <v>1979</v>
      </c>
      <c r="C1983" s="171"/>
      <c r="D1983" s="172"/>
      <c r="E1983" s="173"/>
      <c r="F1983" s="174"/>
      <c r="G1983" s="148"/>
      <c r="H1983" s="372"/>
      <c r="I1983" s="264"/>
      <c r="J1983" s="270"/>
      <c r="K1983" s="264"/>
      <c r="L1983" s="264"/>
      <c r="M1983" s="158"/>
      <c r="N1983" s="348"/>
    </row>
    <row r="1984" spans="2:14" x14ac:dyDescent="0.15">
      <c r="B1984" s="160">
        <v>1980</v>
      </c>
      <c r="C1984" s="171"/>
      <c r="D1984" s="172"/>
      <c r="E1984" s="173"/>
      <c r="F1984" s="174"/>
      <c r="G1984" s="148"/>
      <c r="H1984" s="372"/>
      <c r="I1984" s="264"/>
      <c r="J1984" s="270"/>
      <c r="K1984" s="264"/>
      <c r="L1984" s="264"/>
      <c r="M1984" s="158"/>
      <c r="N1984" s="348"/>
    </row>
    <row r="1985" spans="2:14" x14ac:dyDescent="0.15">
      <c r="B1985" s="160">
        <v>1981</v>
      </c>
      <c r="C1985" s="171"/>
      <c r="D1985" s="172"/>
      <c r="E1985" s="173"/>
      <c r="F1985" s="174"/>
      <c r="G1985" s="148"/>
      <c r="H1985" s="372"/>
      <c r="I1985" s="264"/>
      <c r="J1985" s="270"/>
      <c r="K1985" s="264"/>
      <c r="L1985" s="264"/>
      <c r="M1985" s="158"/>
      <c r="N1985" s="348"/>
    </row>
    <row r="1986" spans="2:14" x14ac:dyDescent="0.15">
      <c r="B1986" s="160">
        <v>1982</v>
      </c>
      <c r="C1986" s="171"/>
      <c r="D1986" s="172"/>
      <c r="E1986" s="173"/>
      <c r="F1986" s="174"/>
      <c r="G1986" s="148"/>
      <c r="H1986" s="372"/>
      <c r="I1986" s="264"/>
      <c r="J1986" s="270"/>
      <c r="K1986" s="264"/>
      <c r="L1986" s="264"/>
      <c r="M1986" s="158"/>
      <c r="N1986" s="348"/>
    </row>
    <row r="1987" spans="2:14" x14ac:dyDescent="0.15">
      <c r="B1987" s="160">
        <v>1983</v>
      </c>
      <c r="C1987" s="171"/>
      <c r="D1987" s="172"/>
      <c r="E1987" s="173"/>
      <c r="F1987" s="174"/>
      <c r="G1987" s="148"/>
      <c r="H1987" s="372"/>
      <c r="I1987" s="264"/>
      <c r="J1987" s="270"/>
      <c r="K1987" s="264"/>
      <c r="L1987" s="264"/>
      <c r="M1987" s="158"/>
      <c r="N1987" s="348"/>
    </row>
    <row r="1988" spans="2:14" x14ac:dyDescent="0.15">
      <c r="B1988" s="160">
        <v>1984</v>
      </c>
      <c r="C1988" s="171"/>
      <c r="D1988" s="172"/>
      <c r="E1988" s="173"/>
      <c r="F1988" s="174"/>
      <c r="G1988" s="148"/>
      <c r="H1988" s="372"/>
      <c r="I1988" s="264"/>
      <c r="J1988" s="270"/>
      <c r="K1988" s="264"/>
      <c r="L1988" s="264"/>
      <c r="M1988" s="158"/>
      <c r="N1988" s="348"/>
    </row>
    <row r="1989" spans="2:14" x14ac:dyDescent="0.15">
      <c r="B1989" s="160">
        <v>1985</v>
      </c>
      <c r="C1989" s="171"/>
      <c r="D1989" s="172"/>
      <c r="E1989" s="173"/>
      <c r="F1989" s="174"/>
      <c r="G1989" s="148"/>
      <c r="H1989" s="372"/>
      <c r="I1989" s="264"/>
      <c r="J1989" s="270"/>
      <c r="K1989" s="264"/>
      <c r="L1989" s="264"/>
      <c r="M1989" s="158"/>
      <c r="N1989" s="348"/>
    </row>
    <row r="1990" spans="2:14" x14ac:dyDescent="0.15">
      <c r="B1990" s="160">
        <v>1986</v>
      </c>
      <c r="C1990" s="171"/>
      <c r="D1990" s="172"/>
      <c r="E1990" s="173"/>
      <c r="F1990" s="174"/>
      <c r="G1990" s="148"/>
      <c r="H1990" s="372"/>
      <c r="I1990" s="264"/>
      <c r="J1990" s="270"/>
      <c r="K1990" s="264"/>
      <c r="L1990" s="264"/>
      <c r="M1990" s="158"/>
      <c r="N1990" s="348"/>
    </row>
    <row r="1991" spans="2:14" x14ac:dyDescent="0.15">
      <c r="B1991" s="160">
        <v>1987</v>
      </c>
      <c r="C1991" s="171"/>
      <c r="D1991" s="172"/>
      <c r="E1991" s="173"/>
      <c r="F1991" s="174"/>
      <c r="G1991" s="148"/>
      <c r="H1991" s="372"/>
      <c r="I1991" s="264"/>
      <c r="J1991" s="270"/>
      <c r="K1991" s="264"/>
      <c r="L1991" s="264"/>
      <c r="M1991" s="158"/>
      <c r="N1991" s="348"/>
    </row>
    <row r="1992" spans="2:14" x14ac:dyDescent="0.15">
      <c r="B1992" s="160">
        <v>1988</v>
      </c>
      <c r="C1992" s="171"/>
      <c r="D1992" s="172"/>
      <c r="E1992" s="173"/>
      <c r="F1992" s="174"/>
      <c r="G1992" s="148"/>
      <c r="H1992" s="372"/>
      <c r="I1992" s="264"/>
      <c r="J1992" s="270"/>
      <c r="K1992" s="264"/>
      <c r="L1992" s="264"/>
      <c r="M1992" s="158"/>
      <c r="N1992" s="348"/>
    </row>
    <row r="1993" spans="2:14" x14ac:dyDescent="0.15">
      <c r="B1993" s="160">
        <v>1989</v>
      </c>
      <c r="C1993" s="171"/>
      <c r="D1993" s="172"/>
      <c r="E1993" s="173"/>
      <c r="F1993" s="174"/>
      <c r="G1993" s="148"/>
      <c r="H1993" s="372"/>
      <c r="I1993" s="264"/>
      <c r="J1993" s="270"/>
      <c r="K1993" s="264"/>
      <c r="L1993" s="264"/>
      <c r="M1993" s="158"/>
      <c r="N1993" s="348"/>
    </row>
    <row r="1994" spans="2:14" x14ac:dyDescent="0.15">
      <c r="B1994" s="160">
        <v>1990</v>
      </c>
      <c r="C1994" s="171"/>
      <c r="D1994" s="172"/>
      <c r="E1994" s="173"/>
      <c r="F1994" s="174"/>
      <c r="G1994" s="148"/>
      <c r="H1994" s="372"/>
      <c r="I1994" s="264"/>
      <c r="J1994" s="270"/>
      <c r="K1994" s="264"/>
      <c r="L1994" s="264"/>
      <c r="M1994" s="158"/>
      <c r="N1994" s="348"/>
    </row>
    <row r="1995" spans="2:14" x14ac:dyDescent="0.15">
      <c r="B1995" s="160">
        <v>1991</v>
      </c>
      <c r="C1995" s="171"/>
      <c r="D1995" s="172"/>
      <c r="E1995" s="173"/>
      <c r="F1995" s="174"/>
      <c r="G1995" s="148"/>
      <c r="H1995" s="372"/>
      <c r="I1995" s="264"/>
      <c r="J1995" s="270"/>
      <c r="K1995" s="264"/>
      <c r="L1995" s="264"/>
      <c r="M1995" s="158"/>
      <c r="N1995" s="348"/>
    </row>
    <row r="1996" spans="2:14" x14ac:dyDescent="0.15">
      <c r="B1996" s="160">
        <v>1992</v>
      </c>
      <c r="C1996" s="171"/>
      <c r="D1996" s="172"/>
      <c r="E1996" s="173"/>
      <c r="F1996" s="174"/>
      <c r="G1996" s="148"/>
      <c r="H1996" s="372"/>
      <c r="I1996" s="264"/>
      <c r="J1996" s="270"/>
      <c r="K1996" s="264"/>
      <c r="L1996" s="264"/>
      <c r="M1996" s="158"/>
      <c r="N1996" s="348"/>
    </row>
    <row r="1997" spans="2:14" x14ac:dyDescent="0.15">
      <c r="B1997" s="160">
        <v>1993</v>
      </c>
      <c r="C1997" s="171"/>
      <c r="D1997" s="172"/>
      <c r="E1997" s="173"/>
      <c r="F1997" s="174"/>
      <c r="G1997" s="148"/>
      <c r="H1997" s="372"/>
      <c r="I1997" s="264"/>
      <c r="J1997" s="270"/>
      <c r="K1997" s="264"/>
      <c r="L1997" s="264"/>
      <c r="M1997" s="158"/>
      <c r="N1997" s="348"/>
    </row>
    <row r="1998" spans="2:14" x14ac:dyDescent="0.15">
      <c r="B1998" s="160">
        <v>1994</v>
      </c>
      <c r="C1998" s="171"/>
      <c r="D1998" s="172"/>
      <c r="E1998" s="173"/>
      <c r="F1998" s="174"/>
      <c r="G1998" s="148"/>
      <c r="H1998" s="372"/>
      <c r="I1998" s="264"/>
      <c r="J1998" s="270"/>
      <c r="K1998" s="264"/>
      <c r="L1998" s="264"/>
      <c r="M1998" s="158"/>
      <c r="N1998" s="348"/>
    </row>
    <row r="1999" spans="2:14" x14ac:dyDescent="0.15">
      <c r="B1999" s="160">
        <v>1995</v>
      </c>
      <c r="C1999" s="171"/>
      <c r="D1999" s="172"/>
      <c r="E1999" s="173"/>
      <c r="F1999" s="174"/>
      <c r="G1999" s="148"/>
      <c r="H1999" s="372"/>
      <c r="I1999" s="264"/>
      <c r="J1999" s="270"/>
      <c r="K1999" s="264"/>
      <c r="L1999" s="264"/>
      <c r="M1999" s="158"/>
      <c r="N1999" s="348"/>
    </row>
    <row r="2000" spans="2:14" x14ac:dyDescent="0.15">
      <c r="B2000" s="160">
        <v>1996</v>
      </c>
      <c r="C2000" s="171"/>
      <c r="D2000" s="172"/>
      <c r="E2000" s="173"/>
      <c r="F2000" s="174"/>
      <c r="G2000" s="148"/>
      <c r="H2000" s="372"/>
      <c r="I2000" s="264"/>
      <c r="J2000" s="270"/>
      <c r="K2000" s="264"/>
      <c r="L2000" s="264"/>
      <c r="M2000" s="158"/>
      <c r="N2000" s="348"/>
    </row>
    <row r="2001" spans="2:18" x14ac:dyDescent="0.15">
      <c r="B2001" s="160">
        <v>1997</v>
      </c>
      <c r="C2001" s="171"/>
      <c r="D2001" s="172"/>
      <c r="E2001" s="173"/>
      <c r="F2001" s="174"/>
      <c r="G2001" s="148"/>
      <c r="H2001" s="372"/>
      <c r="I2001" s="264"/>
      <c r="J2001" s="270"/>
      <c r="K2001" s="264"/>
      <c r="L2001" s="264"/>
      <c r="M2001" s="158"/>
      <c r="N2001" s="348"/>
    </row>
    <row r="2002" spans="2:18" x14ac:dyDescent="0.15">
      <c r="B2002" s="160">
        <v>1998</v>
      </c>
      <c r="C2002" s="171"/>
      <c r="D2002" s="172"/>
      <c r="E2002" s="173"/>
      <c r="F2002" s="174"/>
      <c r="G2002" s="148"/>
      <c r="H2002" s="372"/>
      <c r="I2002" s="264"/>
      <c r="J2002" s="270"/>
      <c r="K2002" s="264"/>
      <c r="L2002" s="264"/>
      <c r="M2002" s="158"/>
      <c r="N2002" s="348"/>
    </row>
    <row r="2003" spans="2:18" x14ac:dyDescent="0.15">
      <c r="B2003" s="160">
        <v>1999</v>
      </c>
      <c r="C2003" s="171"/>
      <c r="D2003" s="172"/>
      <c r="E2003" s="173"/>
      <c r="F2003" s="174"/>
      <c r="G2003" s="148"/>
      <c r="H2003" s="372"/>
      <c r="I2003" s="264"/>
      <c r="J2003" s="270"/>
      <c r="K2003" s="264"/>
      <c r="L2003" s="264"/>
      <c r="M2003" s="158"/>
      <c r="N2003" s="348"/>
    </row>
    <row r="2004" spans="2:18" x14ac:dyDescent="0.15">
      <c r="B2004" s="181">
        <v>2000</v>
      </c>
      <c r="C2004" s="141" t="s">
        <v>1179</v>
      </c>
      <c r="D2004" s="112" t="s">
        <v>1180</v>
      </c>
      <c r="E2004" s="142">
        <v>3</v>
      </c>
      <c r="F2004" s="143">
        <v>0.47</v>
      </c>
      <c r="G2004" s="132">
        <v>44</v>
      </c>
      <c r="H2004" s="268" t="s">
        <v>1181</v>
      </c>
      <c r="I2004" s="183">
        <v>400</v>
      </c>
      <c r="J2004" s="269">
        <f t="shared" ref="J2004:J2038" si="23">IF(K2004,3600/K2004*E2004,"")</f>
        <v>154.28571428571428</v>
      </c>
      <c r="K2004" s="257">
        <v>70</v>
      </c>
      <c r="L2004" s="257"/>
      <c r="M2004" s="158"/>
      <c r="N2004" s="354"/>
      <c r="O2004" s="320"/>
      <c r="P2004" s="257">
        <v>20.8</v>
      </c>
      <c r="Q2004" s="321"/>
      <c r="R2004" s="146">
        <v>47</v>
      </c>
    </row>
    <row r="2005" spans="2:18" x14ac:dyDescent="0.15">
      <c r="B2005" s="181">
        <v>2001</v>
      </c>
      <c r="C2005" s="141" t="s">
        <v>1235</v>
      </c>
      <c r="D2005" s="112" t="s">
        <v>1180</v>
      </c>
      <c r="E2005" s="142">
        <v>2</v>
      </c>
      <c r="F2005" s="143">
        <v>0.35</v>
      </c>
      <c r="G2005" s="132">
        <v>64</v>
      </c>
      <c r="H2005" s="268" t="s">
        <v>1181</v>
      </c>
      <c r="I2005" s="183">
        <v>400</v>
      </c>
      <c r="J2005" s="269">
        <f t="shared" si="23"/>
        <v>120</v>
      </c>
      <c r="K2005" s="257">
        <v>60</v>
      </c>
      <c r="L2005" s="259"/>
      <c r="M2005" s="158"/>
      <c r="N2005" s="354"/>
      <c r="O2005" s="320"/>
      <c r="P2005" s="257">
        <v>20.8</v>
      </c>
      <c r="Q2005" s="321"/>
      <c r="R2005" s="146">
        <v>70</v>
      </c>
    </row>
    <row r="2006" spans="2:18" x14ac:dyDescent="0.15">
      <c r="B2006" s="181">
        <v>2002</v>
      </c>
      <c r="C2006" s="133" t="s">
        <v>1182</v>
      </c>
      <c r="D2006" s="112" t="s">
        <v>1180</v>
      </c>
      <c r="E2006" s="135">
        <v>1</v>
      </c>
      <c r="F2006" s="134">
        <v>1.36</v>
      </c>
      <c r="G2006" s="137">
        <v>130</v>
      </c>
      <c r="H2006" s="268" t="s">
        <v>1181</v>
      </c>
      <c r="I2006" s="261">
        <v>400</v>
      </c>
      <c r="J2006" s="269">
        <f t="shared" si="23"/>
        <v>51.428571428571431</v>
      </c>
      <c r="K2006" s="259">
        <v>70</v>
      </c>
      <c r="L2006" s="259"/>
      <c r="M2006" s="158"/>
      <c r="N2006" s="355"/>
      <c r="O2006" s="320"/>
      <c r="P2006" s="257">
        <v>20.8</v>
      </c>
      <c r="Q2006" s="321"/>
      <c r="R2006" s="146">
        <v>130</v>
      </c>
    </row>
    <row r="2007" spans="2:18" x14ac:dyDescent="0.15">
      <c r="B2007" s="181">
        <v>2003</v>
      </c>
      <c r="C2007" s="133" t="s">
        <v>1183</v>
      </c>
      <c r="D2007" s="112" t="s">
        <v>1180</v>
      </c>
      <c r="E2007" s="135">
        <v>1</v>
      </c>
      <c r="F2007" s="134">
        <v>1.3</v>
      </c>
      <c r="G2007" s="137">
        <v>128</v>
      </c>
      <c r="H2007" s="268" t="s">
        <v>1181</v>
      </c>
      <c r="I2007" s="261">
        <v>400</v>
      </c>
      <c r="J2007" s="269">
        <f t="shared" si="23"/>
        <v>51.428571428571431</v>
      </c>
      <c r="K2007" s="259">
        <v>70</v>
      </c>
      <c r="L2007" s="265"/>
      <c r="M2007" s="158"/>
      <c r="N2007" s="355"/>
      <c r="O2007" s="320"/>
      <c r="P2007" s="257">
        <v>20.8</v>
      </c>
      <c r="Q2007" s="321"/>
      <c r="R2007" s="146">
        <v>128</v>
      </c>
    </row>
    <row r="2008" spans="2:18" x14ac:dyDescent="0.15">
      <c r="B2008" s="181">
        <v>2004</v>
      </c>
      <c r="C2008" s="153" t="s">
        <v>1184</v>
      </c>
      <c r="D2008" s="112" t="s">
        <v>1180</v>
      </c>
      <c r="E2008" s="154">
        <v>2</v>
      </c>
      <c r="F2008" s="153">
        <v>0.82</v>
      </c>
      <c r="G2008" s="155">
        <v>98</v>
      </c>
      <c r="H2008" s="268" t="s">
        <v>1181</v>
      </c>
      <c r="I2008" s="262">
        <v>300</v>
      </c>
      <c r="J2008" s="337">
        <f t="shared" si="23"/>
        <v>80</v>
      </c>
      <c r="K2008" s="265">
        <v>90</v>
      </c>
      <c r="L2008" s="264"/>
      <c r="M2008" s="158"/>
      <c r="N2008" s="342"/>
      <c r="O2008" s="339"/>
      <c r="P2008" s="257">
        <v>20.8</v>
      </c>
      <c r="Q2008" s="158"/>
      <c r="R2008" s="146">
        <v>98</v>
      </c>
    </row>
    <row r="2009" spans="2:18" x14ac:dyDescent="0.15">
      <c r="B2009" s="181">
        <v>2005</v>
      </c>
      <c r="C2009" s="595" t="s">
        <v>1236</v>
      </c>
      <c r="D2009" s="112" t="s">
        <v>1180</v>
      </c>
      <c r="E2009" s="154">
        <v>5</v>
      </c>
      <c r="F2009" s="153">
        <v>0.1</v>
      </c>
      <c r="G2009" s="155">
        <v>30</v>
      </c>
      <c r="H2009" s="268" t="s">
        <v>1181</v>
      </c>
      <c r="I2009" s="262">
        <v>300</v>
      </c>
      <c r="J2009" s="337">
        <f t="shared" si="23"/>
        <v>300</v>
      </c>
      <c r="K2009" s="264">
        <v>60</v>
      </c>
      <c r="L2009" s="264"/>
      <c r="M2009" s="158"/>
      <c r="N2009" s="342"/>
      <c r="O2009" s="339"/>
      <c r="P2009" s="257">
        <v>20.8</v>
      </c>
      <c r="Q2009" s="158"/>
      <c r="R2009" s="146">
        <v>30</v>
      </c>
    </row>
    <row r="2010" spans="2:18" x14ac:dyDescent="0.15">
      <c r="B2010" s="181">
        <v>2006</v>
      </c>
      <c r="C2010" s="156" t="s">
        <v>1185</v>
      </c>
      <c r="D2010" s="112" t="s">
        <v>1180</v>
      </c>
      <c r="E2010" s="154">
        <v>1</v>
      </c>
      <c r="F2010" s="153">
        <v>0.38</v>
      </c>
      <c r="G2010" s="155">
        <v>155</v>
      </c>
      <c r="H2010" s="268" t="s">
        <v>1181</v>
      </c>
      <c r="I2010" s="262">
        <v>300</v>
      </c>
      <c r="J2010" s="337">
        <f t="shared" si="23"/>
        <v>40</v>
      </c>
      <c r="K2010" s="264">
        <v>90</v>
      </c>
      <c r="L2010" s="264"/>
      <c r="M2010" s="158"/>
      <c r="N2010" s="342"/>
      <c r="O2010" s="339"/>
      <c r="P2010" s="257">
        <v>20.8</v>
      </c>
      <c r="Q2010" s="158"/>
      <c r="R2010" s="146">
        <v>155</v>
      </c>
    </row>
    <row r="2011" spans="2:18" x14ac:dyDescent="0.15">
      <c r="B2011" s="181">
        <v>2007</v>
      </c>
      <c r="C2011" s="156" t="s">
        <v>1186</v>
      </c>
      <c r="D2011" s="112" t="s">
        <v>1180</v>
      </c>
      <c r="E2011" s="154">
        <v>1</v>
      </c>
      <c r="F2011" s="153">
        <v>0.35</v>
      </c>
      <c r="G2011" s="155">
        <v>150</v>
      </c>
      <c r="H2011" s="268" t="s">
        <v>1181</v>
      </c>
      <c r="I2011" s="262">
        <v>350</v>
      </c>
      <c r="J2011" s="337">
        <f t="shared" si="23"/>
        <v>40</v>
      </c>
      <c r="K2011" s="264">
        <v>90</v>
      </c>
      <c r="L2011" s="261"/>
      <c r="M2011" s="158"/>
      <c r="N2011" s="402"/>
      <c r="O2011" s="403"/>
      <c r="P2011" s="257">
        <v>20.8</v>
      </c>
      <c r="Q2011" s="158"/>
      <c r="R2011" s="146">
        <v>150</v>
      </c>
    </row>
    <row r="2012" spans="2:18" x14ac:dyDescent="0.15">
      <c r="B2012" s="181">
        <v>2008</v>
      </c>
      <c r="C2012" s="157" t="s">
        <v>1187</v>
      </c>
      <c r="D2012" s="112" t="s">
        <v>1180</v>
      </c>
      <c r="E2012" s="182">
        <v>3</v>
      </c>
      <c r="F2012" s="157">
        <v>0.12</v>
      </c>
      <c r="G2012" s="155">
        <v>48</v>
      </c>
      <c r="H2012" s="268" t="s">
        <v>1181</v>
      </c>
      <c r="I2012" s="261">
        <v>400</v>
      </c>
      <c r="J2012" s="337">
        <f t="shared" si="23"/>
        <v>166.15384615384616</v>
      </c>
      <c r="K2012" s="261">
        <v>65</v>
      </c>
      <c r="L2012" s="183"/>
      <c r="M2012" s="158"/>
      <c r="N2012" s="404"/>
      <c r="O2012" s="405">
        <v>30</v>
      </c>
      <c r="P2012" s="257">
        <v>20.8</v>
      </c>
      <c r="Q2012" s="1"/>
      <c r="R2012" s="146">
        <v>48</v>
      </c>
    </row>
    <row r="2013" spans="2:18" x14ac:dyDescent="0.15">
      <c r="B2013" s="181">
        <v>2009</v>
      </c>
      <c r="C2013" s="156" t="s">
        <v>1188</v>
      </c>
      <c r="D2013" s="112" t="s">
        <v>1180</v>
      </c>
      <c r="E2013" s="183">
        <v>9</v>
      </c>
      <c r="F2013" s="156">
        <v>0.05</v>
      </c>
      <c r="G2013" s="155">
        <v>33</v>
      </c>
      <c r="H2013" s="268" t="s">
        <v>1181</v>
      </c>
      <c r="I2013" s="262">
        <v>300</v>
      </c>
      <c r="J2013" s="337" t="str">
        <f t="shared" si="23"/>
        <v/>
      </c>
      <c r="K2013" s="183"/>
      <c r="L2013" s="610"/>
      <c r="M2013" s="158"/>
      <c r="N2013" s="406"/>
      <c r="O2013" s="407">
        <v>30</v>
      </c>
      <c r="P2013" s="257">
        <v>20.8</v>
      </c>
      <c r="Q2013" s="1"/>
      <c r="R2013" s="146">
        <v>33</v>
      </c>
    </row>
    <row r="2014" spans="2:18" x14ac:dyDescent="0.15">
      <c r="B2014" s="181">
        <v>2010</v>
      </c>
      <c r="C2014" s="356" t="s">
        <v>1189</v>
      </c>
      <c r="D2014" s="112" t="s">
        <v>1180</v>
      </c>
      <c r="E2014" s="357">
        <v>3</v>
      </c>
      <c r="F2014" s="156">
        <v>0.15</v>
      </c>
      <c r="G2014" s="155"/>
      <c r="H2014" s="268" t="s">
        <v>1181</v>
      </c>
      <c r="I2014" s="262">
        <v>300</v>
      </c>
      <c r="J2014" s="337" t="str">
        <f t="shared" si="23"/>
        <v/>
      </c>
      <c r="K2014" s="183"/>
      <c r="L2014" s="610"/>
      <c r="M2014" s="264"/>
      <c r="N2014" s="406"/>
      <c r="O2014" s="407"/>
      <c r="P2014" s="257">
        <v>20.8</v>
      </c>
      <c r="Q2014" s="1"/>
    </row>
    <row r="2015" spans="2:18" x14ac:dyDescent="0.15">
      <c r="B2015" s="181">
        <v>2011</v>
      </c>
      <c r="C2015" s="156" t="s">
        <v>1190</v>
      </c>
      <c r="D2015" s="112" t="s">
        <v>1180</v>
      </c>
      <c r="E2015" s="357">
        <v>1</v>
      </c>
      <c r="F2015" s="156"/>
      <c r="G2015" s="155">
        <v>180</v>
      </c>
      <c r="H2015" s="268" t="s">
        <v>1181</v>
      </c>
      <c r="I2015" s="183">
        <v>400</v>
      </c>
      <c r="J2015" s="337">
        <f t="shared" si="23"/>
        <v>57.142857142857146</v>
      </c>
      <c r="K2015" s="183">
        <v>63</v>
      </c>
      <c r="L2015" s="610"/>
      <c r="M2015" s="264"/>
      <c r="N2015" s="406"/>
      <c r="O2015" s="194" t="s">
        <v>592</v>
      </c>
      <c r="P2015" s="257">
        <v>20.8</v>
      </c>
      <c r="Q2015" s="1"/>
    </row>
    <row r="2016" spans="2:18" ht="27" x14ac:dyDescent="0.15">
      <c r="B2016" s="181">
        <v>2012</v>
      </c>
      <c r="C2016" s="358" t="s">
        <v>1191</v>
      </c>
      <c r="D2016" s="112" t="s">
        <v>1180</v>
      </c>
      <c r="E2016" s="357">
        <v>1</v>
      </c>
      <c r="F2016" s="156"/>
      <c r="G2016" s="155">
        <v>190</v>
      </c>
      <c r="H2016" s="268" t="s">
        <v>1181</v>
      </c>
      <c r="I2016" s="183">
        <v>400</v>
      </c>
      <c r="J2016" s="337">
        <f t="shared" si="23"/>
        <v>36</v>
      </c>
      <c r="K2016" s="183">
        <v>100</v>
      </c>
      <c r="L2016" s="610"/>
      <c r="M2016" s="261"/>
      <c r="N2016" s="406"/>
      <c r="O2016" s="407"/>
      <c r="P2016" s="257">
        <v>20.8</v>
      </c>
      <c r="Q2016" s="1"/>
    </row>
    <row r="2017" spans="2:18" x14ac:dyDescent="0.15">
      <c r="B2017" s="181">
        <v>2013</v>
      </c>
      <c r="C2017" s="156" t="s">
        <v>593</v>
      </c>
      <c r="D2017" s="112" t="s">
        <v>1180</v>
      </c>
      <c r="E2017" s="357">
        <v>1</v>
      </c>
      <c r="F2017" s="156">
        <v>0.95</v>
      </c>
      <c r="G2017" s="155">
        <v>195</v>
      </c>
      <c r="H2017" s="268" t="s">
        <v>1181</v>
      </c>
      <c r="I2017" s="183">
        <v>350</v>
      </c>
      <c r="J2017" s="337">
        <f t="shared" si="23"/>
        <v>40</v>
      </c>
      <c r="K2017" s="183">
        <v>90</v>
      </c>
      <c r="L2017" s="610"/>
      <c r="M2017" s="261"/>
      <c r="N2017" s="406"/>
      <c r="O2017" s="407"/>
      <c r="P2017" s="257">
        <v>20.8</v>
      </c>
      <c r="Q2017" s="1"/>
    </row>
    <row r="2018" spans="2:18" ht="27" x14ac:dyDescent="0.15">
      <c r="B2018" s="181">
        <v>2014</v>
      </c>
      <c r="C2018" s="358" t="s">
        <v>1237</v>
      </c>
      <c r="D2018" s="112" t="s">
        <v>1180</v>
      </c>
      <c r="E2018" s="357">
        <v>1</v>
      </c>
      <c r="F2018" s="156">
        <v>0.69</v>
      </c>
      <c r="G2018" s="155">
        <v>142</v>
      </c>
      <c r="H2018" s="268" t="s">
        <v>1181</v>
      </c>
      <c r="I2018" s="183">
        <v>400</v>
      </c>
      <c r="J2018" s="337">
        <f t="shared" si="23"/>
        <v>48</v>
      </c>
      <c r="K2018" s="183">
        <v>75</v>
      </c>
      <c r="L2018" s="610"/>
      <c r="M2018" s="158"/>
      <c r="N2018" s="406"/>
      <c r="O2018" s="407"/>
      <c r="P2018" s="257">
        <v>20.8</v>
      </c>
      <c r="Q2018" s="1"/>
    </row>
    <row r="2019" spans="2:18" x14ac:dyDescent="0.15">
      <c r="B2019" s="181">
        <v>2015</v>
      </c>
      <c r="C2019" s="156" t="s">
        <v>1211</v>
      </c>
      <c r="D2019" s="112" t="s">
        <v>1180</v>
      </c>
      <c r="E2019" s="357">
        <v>1</v>
      </c>
      <c r="F2019" s="566">
        <v>1.4</v>
      </c>
      <c r="G2019" s="155">
        <v>161</v>
      </c>
      <c r="H2019" s="268" t="s">
        <v>1181</v>
      </c>
      <c r="I2019" s="183">
        <v>400</v>
      </c>
      <c r="J2019" s="337">
        <f t="shared" si="23"/>
        <v>48</v>
      </c>
      <c r="K2019" s="183">
        <v>75</v>
      </c>
      <c r="L2019" s="610"/>
      <c r="M2019" s="158"/>
      <c r="N2019" s="347"/>
      <c r="O2019" s="341"/>
      <c r="P2019" s="341"/>
      <c r="Q2019" s="1"/>
    </row>
    <row r="2020" spans="2:18" ht="27" x14ac:dyDescent="0.15">
      <c r="B2020" s="181">
        <v>2016</v>
      </c>
      <c r="C2020" s="358" t="s">
        <v>1192</v>
      </c>
      <c r="D2020" s="112" t="s">
        <v>1180</v>
      </c>
      <c r="E2020" s="357">
        <v>1</v>
      </c>
      <c r="F2020" s="566">
        <v>3.1</v>
      </c>
      <c r="G2020" s="155">
        <v>255</v>
      </c>
      <c r="H2020" s="268" t="s">
        <v>1181</v>
      </c>
      <c r="I2020" s="183">
        <v>400</v>
      </c>
      <c r="J2020" s="337">
        <f t="shared" si="23"/>
        <v>32.142857142857146</v>
      </c>
      <c r="K2020" s="183">
        <v>112</v>
      </c>
      <c r="L2020" s="610"/>
      <c r="M2020" s="158"/>
      <c r="N2020" s="347"/>
      <c r="O2020" s="341"/>
      <c r="P2020" s="341"/>
      <c r="Q2020" s="1"/>
    </row>
    <row r="2021" spans="2:18" ht="27" x14ac:dyDescent="0.15">
      <c r="B2021" s="181">
        <v>2017</v>
      </c>
      <c r="C2021" s="358" t="s">
        <v>1193</v>
      </c>
      <c r="D2021" s="112" t="s">
        <v>1180</v>
      </c>
      <c r="E2021" s="357">
        <v>1</v>
      </c>
      <c r="F2021" s="566">
        <v>3.8</v>
      </c>
      <c r="G2021" s="155">
        <v>255</v>
      </c>
      <c r="H2021" s="268" t="s">
        <v>1181</v>
      </c>
      <c r="I2021" s="183">
        <v>400</v>
      </c>
      <c r="J2021" s="337">
        <f t="shared" si="23"/>
        <v>27.692307692307693</v>
      </c>
      <c r="K2021" s="183">
        <v>130</v>
      </c>
      <c r="L2021" s="264"/>
      <c r="M2021" s="158"/>
      <c r="N2021" s="347"/>
      <c r="O2021" s="341"/>
      <c r="P2021" s="341"/>
      <c r="Q2021" s="1"/>
    </row>
    <row r="2022" spans="2:18" ht="27" x14ac:dyDescent="0.15">
      <c r="B2022" s="181">
        <v>2018</v>
      </c>
      <c r="C2022" s="567" t="s">
        <v>1194</v>
      </c>
      <c r="D2022" s="112" t="s">
        <v>1180</v>
      </c>
      <c r="E2022" s="357">
        <v>1</v>
      </c>
      <c r="F2022" s="156"/>
      <c r="G2022" s="159"/>
      <c r="H2022" s="268" t="s">
        <v>1181</v>
      </c>
      <c r="I2022" s="262">
        <v>300</v>
      </c>
      <c r="J2022" s="337">
        <f t="shared" si="23"/>
        <v>45</v>
      </c>
      <c r="K2022" s="264">
        <v>80</v>
      </c>
      <c r="L2022" s="264"/>
      <c r="M2022" s="260"/>
      <c r="N2022" s="342"/>
      <c r="O2022" s="339"/>
      <c r="P2022" s="341"/>
      <c r="Q2022" s="158"/>
      <c r="R2022" s="146">
        <v>250</v>
      </c>
    </row>
    <row r="2023" spans="2:18" ht="27" x14ac:dyDescent="0.15">
      <c r="B2023" s="181">
        <v>2019</v>
      </c>
      <c r="C2023" s="568" t="s">
        <v>1195</v>
      </c>
      <c r="D2023" s="112" t="s">
        <v>1180</v>
      </c>
      <c r="E2023" s="357">
        <v>1</v>
      </c>
      <c r="F2023" s="155">
        <v>2.2000000000000002</v>
      </c>
      <c r="G2023" s="155">
        <v>350</v>
      </c>
      <c r="H2023" s="268" t="s">
        <v>1196</v>
      </c>
      <c r="I2023" s="262">
        <v>400</v>
      </c>
      <c r="J2023" s="337">
        <f t="shared" si="23"/>
        <v>30</v>
      </c>
      <c r="K2023" s="264">
        <v>120</v>
      </c>
      <c r="L2023" s="264"/>
      <c r="M2023" s="4"/>
      <c r="N2023" s="342"/>
      <c r="O2023" s="339"/>
      <c r="P2023" s="257">
        <v>20.8</v>
      </c>
      <c r="Q2023" s="158"/>
    </row>
    <row r="2024" spans="2:18" x14ac:dyDescent="0.15">
      <c r="B2024" s="181">
        <v>2020</v>
      </c>
      <c r="C2024" s="153" t="s">
        <v>230</v>
      </c>
      <c r="D2024" s="112" t="s">
        <v>1180</v>
      </c>
      <c r="E2024" s="357">
        <v>1</v>
      </c>
      <c r="F2024" s="155">
        <v>0.65</v>
      </c>
      <c r="G2024" s="155">
        <v>104</v>
      </c>
      <c r="H2024" s="268" t="s">
        <v>1181</v>
      </c>
      <c r="I2024" s="262"/>
      <c r="J2024" s="337">
        <f t="shared" si="23"/>
        <v>36</v>
      </c>
      <c r="K2024" s="264">
        <v>100</v>
      </c>
      <c r="L2024" s="264"/>
      <c r="M2024" s="4"/>
      <c r="N2024" s="342"/>
      <c r="O2024" s="339"/>
      <c r="P2024" s="257">
        <v>20.8</v>
      </c>
      <c r="Q2024" s="158"/>
    </row>
    <row r="2025" spans="2:18" x14ac:dyDescent="0.15">
      <c r="B2025" s="181">
        <v>2021</v>
      </c>
      <c r="C2025" s="153" t="s">
        <v>231</v>
      </c>
      <c r="D2025" s="112" t="s">
        <v>1180</v>
      </c>
      <c r="E2025" s="357">
        <v>1</v>
      </c>
      <c r="F2025" s="155">
        <v>1.55</v>
      </c>
      <c r="G2025" s="155">
        <v>246</v>
      </c>
      <c r="H2025" s="268" t="s">
        <v>1181</v>
      </c>
      <c r="I2025" s="262"/>
      <c r="J2025" s="337">
        <f t="shared" si="23"/>
        <v>36</v>
      </c>
      <c r="K2025" s="264">
        <v>100</v>
      </c>
      <c r="L2025" s="264"/>
      <c r="M2025" s="4"/>
      <c r="N2025" s="342"/>
      <c r="O2025" s="339"/>
      <c r="P2025" s="257">
        <v>20.8</v>
      </c>
      <c r="Q2025" s="158"/>
    </row>
    <row r="2026" spans="2:18" x14ac:dyDescent="0.15">
      <c r="B2026" s="181">
        <v>2022</v>
      </c>
      <c r="C2026" s="153" t="s">
        <v>1197</v>
      </c>
      <c r="D2026" s="112" t="s">
        <v>1180</v>
      </c>
      <c r="E2026" s="357">
        <v>1</v>
      </c>
      <c r="F2026" s="153"/>
      <c r="G2026" s="155">
        <v>250</v>
      </c>
      <c r="H2026" s="369" t="s">
        <v>1196</v>
      </c>
      <c r="I2026" s="262"/>
      <c r="J2026" s="337" t="str">
        <f t="shared" si="23"/>
        <v/>
      </c>
      <c r="K2026" s="264"/>
      <c r="L2026" s="264"/>
      <c r="M2026" s="4"/>
      <c r="N2026" s="342"/>
      <c r="O2026" s="339"/>
      <c r="P2026" s="257">
        <v>20.8</v>
      </c>
      <c r="Q2026" s="158"/>
    </row>
    <row r="2027" spans="2:18" x14ac:dyDescent="0.15">
      <c r="B2027" s="181">
        <v>2023</v>
      </c>
      <c r="C2027" s="153" t="s">
        <v>232</v>
      </c>
      <c r="D2027" s="112" t="s">
        <v>1180</v>
      </c>
      <c r="E2027" s="154">
        <v>3</v>
      </c>
      <c r="F2027" s="153"/>
      <c r="G2027" s="155"/>
      <c r="H2027" s="268" t="s">
        <v>1181</v>
      </c>
      <c r="I2027" s="262"/>
      <c r="J2027" s="337">
        <f t="shared" si="23"/>
        <v>73.469387755102034</v>
      </c>
      <c r="K2027" s="264">
        <v>147</v>
      </c>
      <c r="L2027" s="264"/>
      <c r="M2027" s="4"/>
      <c r="N2027" s="342"/>
      <c r="O2027" s="339"/>
      <c r="P2027" s="257">
        <v>20.8</v>
      </c>
      <c r="Q2027" s="158"/>
    </row>
    <row r="2028" spans="2:18" x14ac:dyDescent="0.15">
      <c r="B2028" s="181">
        <v>2024</v>
      </c>
      <c r="C2028" s="153" t="s">
        <v>233</v>
      </c>
      <c r="D2028" s="112" t="s">
        <v>1180</v>
      </c>
      <c r="E2028" s="154">
        <v>1</v>
      </c>
      <c r="F2028" s="153"/>
      <c r="G2028" s="155"/>
      <c r="H2028" s="268" t="s">
        <v>1181</v>
      </c>
      <c r="I2028" s="262"/>
      <c r="J2028" s="337">
        <f t="shared" si="23"/>
        <v>49.315068493150683</v>
      </c>
      <c r="K2028" s="264">
        <v>73</v>
      </c>
      <c r="L2028" s="264"/>
      <c r="M2028" s="4"/>
      <c r="N2028" s="402"/>
      <c r="O2028" s="403"/>
      <c r="P2028" s="257">
        <v>20.8</v>
      </c>
      <c r="Q2028" s="158"/>
    </row>
    <row r="2029" spans="2:18" x14ac:dyDescent="0.15">
      <c r="B2029" s="181">
        <v>2025</v>
      </c>
      <c r="C2029" s="165" t="s">
        <v>1198</v>
      </c>
      <c r="D2029" s="112" t="s">
        <v>1199</v>
      </c>
      <c r="E2029" s="121">
        <v>1</v>
      </c>
      <c r="F2029" s="122">
        <v>0.12</v>
      </c>
      <c r="G2029" s="129"/>
      <c r="H2029" s="366" t="s">
        <v>1181</v>
      </c>
      <c r="I2029" s="264" t="s">
        <v>1200</v>
      </c>
      <c r="J2029" s="337">
        <f t="shared" si="23"/>
        <v>49.315068493150683</v>
      </c>
      <c r="K2029" s="264">
        <v>73</v>
      </c>
      <c r="L2029" s="264"/>
      <c r="M2029" s="4"/>
      <c r="N2029" s="408"/>
      <c r="O2029" s="158"/>
      <c r="P2029" s="257">
        <v>20.8</v>
      </c>
    </row>
    <row r="2030" spans="2:18" x14ac:dyDescent="0.15">
      <c r="B2030" s="181">
        <v>2026</v>
      </c>
      <c r="C2030" s="165" t="s">
        <v>1201</v>
      </c>
      <c r="D2030" s="112" t="s">
        <v>1199</v>
      </c>
      <c r="E2030" s="121">
        <v>2</v>
      </c>
      <c r="F2030" s="301">
        <v>0.17199999999999999</v>
      </c>
      <c r="G2030" s="129">
        <v>55</v>
      </c>
      <c r="H2030" s="366" t="s">
        <v>1181</v>
      </c>
      <c r="I2030" s="264"/>
      <c r="J2030" s="337">
        <f t="shared" si="23"/>
        <v>102.85714285714286</v>
      </c>
      <c r="K2030" s="264">
        <v>70</v>
      </c>
      <c r="L2030" s="264"/>
      <c r="M2030" s="4"/>
      <c r="N2030" s="408"/>
      <c r="O2030" s="158"/>
      <c r="P2030" s="257">
        <v>20.8</v>
      </c>
    </row>
    <row r="2031" spans="2:18" x14ac:dyDescent="0.15">
      <c r="B2031" s="181">
        <v>2027</v>
      </c>
      <c r="C2031" s="165" t="s">
        <v>443</v>
      </c>
      <c r="D2031" s="112" t="s">
        <v>1199</v>
      </c>
      <c r="E2031" s="121">
        <v>3</v>
      </c>
      <c r="F2031" s="122">
        <v>5.3999999999999999E-2</v>
      </c>
      <c r="G2031" s="129">
        <v>24.75</v>
      </c>
      <c r="H2031" s="366" t="s">
        <v>1181</v>
      </c>
      <c r="I2031" s="264"/>
      <c r="J2031" s="337">
        <f t="shared" si="23"/>
        <v>154.28571428571428</v>
      </c>
      <c r="K2031" s="264">
        <v>70</v>
      </c>
      <c r="L2031" s="264"/>
      <c r="M2031" s="4"/>
      <c r="N2031" s="408"/>
      <c r="O2031" s="158"/>
      <c r="P2031" s="257">
        <v>20.8</v>
      </c>
    </row>
    <row r="2032" spans="2:18" x14ac:dyDescent="0.15">
      <c r="B2032" s="181">
        <v>2028</v>
      </c>
      <c r="C2032" s="165" t="s">
        <v>444</v>
      </c>
      <c r="D2032" s="112" t="s">
        <v>1199</v>
      </c>
      <c r="E2032" s="121">
        <v>2</v>
      </c>
      <c r="F2032" s="301">
        <v>0.11799999999999999</v>
      </c>
      <c r="G2032" s="129">
        <v>30.25</v>
      </c>
      <c r="H2032" s="366" t="s">
        <v>1181</v>
      </c>
      <c r="I2032" s="264"/>
      <c r="J2032" s="337">
        <f t="shared" si="23"/>
        <v>102.85714285714286</v>
      </c>
      <c r="K2032" s="264">
        <v>70</v>
      </c>
      <c r="L2032" s="264"/>
      <c r="M2032" s="158"/>
      <c r="N2032" s="408"/>
      <c r="O2032" s="158"/>
      <c r="P2032" s="257">
        <v>20.8</v>
      </c>
    </row>
    <row r="2033" spans="2:16" x14ac:dyDescent="0.15">
      <c r="B2033" s="181">
        <v>2029</v>
      </c>
      <c r="C2033" s="165" t="s">
        <v>1202</v>
      </c>
      <c r="D2033" s="112" t="s">
        <v>1199</v>
      </c>
      <c r="E2033" s="121">
        <v>2</v>
      </c>
      <c r="F2033" s="301">
        <v>0.17199999999999999</v>
      </c>
      <c r="G2033" s="129">
        <v>55</v>
      </c>
      <c r="H2033" s="366" t="s">
        <v>1181</v>
      </c>
      <c r="I2033" s="264"/>
      <c r="J2033" s="337">
        <f t="shared" si="23"/>
        <v>102.85714285714286</v>
      </c>
      <c r="K2033" s="264">
        <v>70</v>
      </c>
      <c r="L2033" s="264"/>
      <c r="M2033" s="158"/>
      <c r="N2033" s="408"/>
      <c r="O2033" s="158"/>
      <c r="P2033" s="257">
        <v>20.8</v>
      </c>
    </row>
    <row r="2034" spans="2:16" x14ac:dyDescent="0.15">
      <c r="B2034" s="181">
        <v>2030</v>
      </c>
      <c r="C2034" s="165" t="s">
        <v>445</v>
      </c>
      <c r="D2034" s="112" t="s">
        <v>1199</v>
      </c>
      <c r="E2034" s="121">
        <v>2</v>
      </c>
      <c r="F2034" s="301">
        <v>0.11799999999999999</v>
      </c>
      <c r="G2034" s="129">
        <v>30.25</v>
      </c>
      <c r="H2034" s="366" t="s">
        <v>1181</v>
      </c>
      <c r="I2034" s="264"/>
      <c r="J2034" s="337">
        <f t="shared" si="23"/>
        <v>102.85714285714286</v>
      </c>
      <c r="K2034" s="264">
        <v>70</v>
      </c>
      <c r="L2034" s="264"/>
      <c r="M2034" s="158"/>
      <c r="N2034" s="408"/>
      <c r="O2034" s="158"/>
      <c r="P2034" s="257">
        <v>20.8</v>
      </c>
    </row>
    <row r="2035" spans="2:16" x14ac:dyDescent="0.15">
      <c r="B2035" s="181">
        <v>2031</v>
      </c>
      <c r="C2035" s="165" t="s">
        <v>1203</v>
      </c>
      <c r="D2035" s="112" t="s">
        <v>1199</v>
      </c>
      <c r="E2035" s="121">
        <v>2</v>
      </c>
      <c r="F2035" s="301">
        <v>0.17199999999999999</v>
      </c>
      <c r="G2035" s="129">
        <v>55</v>
      </c>
      <c r="H2035" s="366" t="s">
        <v>1181</v>
      </c>
      <c r="I2035" s="264"/>
      <c r="J2035" s="337">
        <f t="shared" si="23"/>
        <v>102.85714285714286</v>
      </c>
      <c r="K2035" s="264">
        <v>70</v>
      </c>
      <c r="L2035" s="264"/>
      <c r="M2035" s="158"/>
      <c r="N2035" s="408"/>
      <c r="O2035" s="158"/>
      <c r="P2035" s="257">
        <v>20.8</v>
      </c>
    </row>
    <row r="2036" spans="2:16" x14ac:dyDescent="0.15">
      <c r="B2036" s="181">
        <v>2032</v>
      </c>
      <c r="C2036" s="165" t="s">
        <v>446</v>
      </c>
      <c r="D2036" s="112" t="s">
        <v>1199</v>
      </c>
      <c r="E2036" s="121">
        <v>2</v>
      </c>
      <c r="F2036" s="301">
        <v>0.11799999999999999</v>
      </c>
      <c r="G2036" s="129">
        <v>30.25</v>
      </c>
      <c r="H2036" s="366" t="s">
        <v>1181</v>
      </c>
      <c r="I2036" s="264"/>
      <c r="J2036" s="337">
        <f t="shared" si="23"/>
        <v>102.85714285714286</v>
      </c>
      <c r="K2036" s="264">
        <v>70</v>
      </c>
      <c r="L2036" s="264"/>
      <c r="M2036" s="158"/>
      <c r="N2036" s="408"/>
      <c r="O2036" s="158"/>
      <c r="P2036" s="257">
        <v>20.8</v>
      </c>
    </row>
    <row r="2037" spans="2:16" x14ac:dyDescent="0.15">
      <c r="B2037" s="181">
        <v>2033</v>
      </c>
      <c r="C2037" s="165" t="s">
        <v>1222</v>
      </c>
      <c r="D2037" s="112" t="s">
        <v>1223</v>
      </c>
      <c r="E2037" s="121">
        <v>1</v>
      </c>
      <c r="F2037" s="301">
        <v>0.434</v>
      </c>
      <c r="G2037" s="129">
        <v>190</v>
      </c>
      <c r="H2037" s="366" t="s">
        <v>1220</v>
      </c>
      <c r="I2037" s="264"/>
      <c r="J2037" s="337" t="str">
        <f t="shared" si="23"/>
        <v/>
      </c>
      <c r="K2037" s="264"/>
      <c r="L2037" s="264"/>
      <c r="M2037" s="158"/>
      <c r="N2037" s="348"/>
    </row>
    <row r="2038" spans="2:16" x14ac:dyDescent="0.15">
      <c r="B2038" s="181">
        <v>2034</v>
      </c>
      <c r="C2038" s="569" t="s">
        <v>1204</v>
      </c>
      <c r="D2038" s="172"/>
      <c r="E2038" s="173"/>
      <c r="F2038" s="174">
        <v>0.79</v>
      </c>
      <c r="G2038" s="148">
        <v>270</v>
      </c>
      <c r="H2038" s="366" t="s">
        <v>1181</v>
      </c>
      <c r="I2038" s="264"/>
      <c r="J2038" s="337" t="str">
        <f t="shared" si="23"/>
        <v/>
      </c>
      <c r="K2038" s="264"/>
      <c r="L2038" s="264"/>
      <c r="M2038" s="158"/>
      <c r="N2038" s="348"/>
    </row>
    <row r="2039" spans="2:16" x14ac:dyDescent="0.15">
      <c r="B2039" s="181">
        <v>2035</v>
      </c>
      <c r="C2039" s="570" t="s">
        <v>1205</v>
      </c>
      <c r="D2039" s="112" t="s">
        <v>1199</v>
      </c>
      <c r="E2039" s="173">
        <v>1</v>
      </c>
      <c r="F2039" s="174">
        <v>0.68</v>
      </c>
      <c r="G2039" s="148">
        <v>170</v>
      </c>
      <c r="H2039" s="366" t="s">
        <v>1181</v>
      </c>
      <c r="I2039" s="264"/>
      <c r="J2039" s="337">
        <v>40</v>
      </c>
      <c r="K2039" s="264">
        <v>90</v>
      </c>
      <c r="L2039" s="264"/>
      <c r="M2039" s="158"/>
      <c r="N2039" s="348"/>
    </row>
    <row r="2040" spans="2:16" x14ac:dyDescent="0.15">
      <c r="B2040" s="181">
        <v>2036</v>
      </c>
      <c r="C2040" s="570" t="s">
        <v>1206</v>
      </c>
      <c r="D2040" s="112" t="s">
        <v>1199</v>
      </c>
      <c r="E2040" s="173">
        <v>1</v>
      </c>
      <c r="F2040" s="174">
        <v>0.11</v>
      </c>
      <c r="G2040" s="148">
        <v>100</v>
      </c>
      <c r="H2040" s="366" t="s">
        <v>1181</v>
      </c>
      <c r="I2040" s="264"/>
      <c r="J2040" s="337">
        <v>40</v>
      </c>
      <c r="K2040" s="264">
        <v>90</v>
      </c>
      <c r="L2040" s="264"/>
      <c r="M2040" s="158"/>
      <c r="N2040" s="348"/>
    </row>
    <row r="2041" spans="2:16" x14ac:dyDescent="0.15">
      <c r="B2041" s="181">
        <v>2037</v>
      </c>
      <c r="C2041" s="358" t="s">
        <v>1221</v>
      </c>
      <c r="D2041" s="112" t="s">
        <v>1219</v>
      </c>
      <c r="E2041" s="576">
        <v>1</v>
      </c>
      <c r="F2041" s="577">
        <v>4</v>
      </c>
      <c r="G2041" s="578">
        <v>255</v>
      </c>
      <c r="H2041" s="366" t="s">
        <v>1220</v>
      </c>
      <c r="I2041" s="264">
        <v>400</v>
      </c>
      <c r="J2041" s="337">
        <f>IF(K2041,3600/K2041*E2041,"")</f>
        <v>30</v>
      </c>
      <c r="K2041" s="183">
        <v>120</v>
      </c>
      <c r="L2041" s="264"/>
      <c r="M2041" s="158"/>
      <c r="N2041" s="348"/>
    </row>
    <row r="2042" spans="2:16" ht="27" x14ac:dyDescent="0.15">
      <c r="B2042" s="181">
        <v>2038</v>
      </c>
      <c r="C2042" s="358" t="s">
        <v>1297</v>
      </c>
      <c r="D2042" s="112" t="s">
        <v>1298</v>
      </c>
      <c r="E2042" s="576">
        <v>1</v>
      </c>
      <c r="F2042" s="577">
        <v>3.75</v>
      </c>
      <c r="G2042" s="608">
        <v>255</v>
      </c>
      <c r="H2042" s="366" t="s">
        <v>1299</v>
      </c>
      <c r="I2042" s="264">
        <v>400</v>
      </c>
      <c r="J2042" s="270">
        <v>30</v>
      </c>
      <c r="K2042" s="183">
        <v>120</v>
      </c>
      <c r="L2042" s="264"/>
      <c r="M2042" s="158"/>
      <c r="N2042" s="348"/>
    </row>
    <row r="2043" spans="2:16" x14ac:dyDescent="0.15">
      <c r="B2043" s="181">
        <v>2039</v>
      </c>
      <c r="C2043" s="775" t="s">
        <v>1603</v>
      </c>
      <c r="D2043" s="112" t="s">
        <v>198</v>
      </c>
      <c r="E2043" s="776">
        <v>2</v>
      </c>
      <c r="F2043" s="777">
        <v>0.36</v>
      </c>
      <c r="G2043" s="778">
        <v>39</v>
      </c>
      <c r="H2043" s="779" t="s">
        <v>1604</v>
      </c>
      <c r="I2043" s="780">
        <v>300</v>
      </c>
      <c r="J2043" s="444">
        <f>3600/K2043*E2043</f>
        <v>72</v>
      </c>
      <c r="K2043" s="773">
        <v>100</v>
      </c>
      <c r="L2043" s="774"/>
      <c r="M2043" s="158"/>
      <c r="N2043" s="348"/>
      <c r="O2043" s="146">
        <v>2018.4</v>
      </c>
    </row>
    <row r="2044" spans="2:16" x14ac:dyDescent="0.15">
      <c r="B2044" s="181">
        <v>2040</v>
      </c>
      <c r="C2044" s="775" t="s">
        <v>1606</v>
      </c>
      <c r="D2044" s="112" t="s">
        <v>198</v>
      </c>
      <c r="E2044" s="776">
        <v>2</v>
      </c>
      <c r="F2044" s="777">
        <v>0.5</v>
      </c>
      <c r="G2044" s="778">
        <v>44.5</v>
      </c>
      <c r="H2044" s="779" t="s">
        <v>1604</v>
      </c>
      <c r="I2044" s="780">
        <v>300</v>
      </c>
      <c r="J2044" s="444">
        <f>3600/K2044*E2044</f>
        <v>72</v>
      </c>
      <c r="K2044" s="774">
        <v>100</v>
      </c>
      <c r="L2044" s="774"/>
      <c r="M2044" s="158"/>
      <c r="N2044" s="348"/>
      <c r="O2044" s="146">
        <v>2018.4</v>
      </c>
    </row>
    <row r="2045" spans="2:16" x14ac:dyDescent="0.15">
      <c r="B2045" s="181">
        <v>2041</v>
      </c>
      <c r="C2045" s="358" t="s">
        <v>1635</v>
      </c>
      <c r="D2045" s="112" t="s">
        <v>198</v>
      </c>
      <c r="E2045" s="357">
        <v>1</v>
      </c>
      <c r="F2045" s="566">
        <v>3.1</v>
      </c>
      <c r="G2045" s="155">
        <v>255</v>
      </c>
      <c r="H2045" s="268" t="s">
        <v>1181</v>
      </c>
      <c r="I2045" s="183">
        <v>400</v>
      </c>
      <c r="J2045" s="337">
        <f t="shared" ref="J2045" si="24">IF(K2045,3600/K2045*E2045,"")</f>
        <v>32.142857142857146</v>
      </c>
      <c r="K2045" s="183">
        <v>112</v>
      </c>
      <c r="L2045" s="264"/>
      <c r="M2045" s="158"/>
      <c r="N2045" s="348"/>
    </row>
    <row r="2046" spans="2:16" x14ac:dyDescent="0.15">
      <c r="B2046" s="181">
        <v>2042</v>
      </c>
      <c r="C2046" s="171"/>
      <c r="D2046" s="172"/>
      <c r="E2046" s="173"/>
      <c r="F2046" s="174"/>
      <c r="G2046" s="148"/>
      <c r="H2046" s="372"/>
      <c r="I2046" s="264"/>
      <c r="J2046" s="270"/>
      <c r="K2046" s="264"/>
      <c r="L2046" s="264"/>
      <c r="M2046" s="158"/>
      <c r="N2046" s="348"/>
    </row>
    <row r="2047" spans="2:16" x14ac:dyDescent="0.15">
      <c r="B2047" s="181">
        <v>2043</v>
      </c>
      <c r="C2047" s="171"/>
      <c r="D2047" s="172"/>
      <c r="E2047" s="173"/>
      <c r="F2047" s="174"/>
      <c r="G2047" s="148"/>
      <c r="H2047" s="372"/>
      <c r="I2047" s="264"/>
      <c r="J2047" s="270"/>
      <c r="K2047" s="264"/>
      <c r="L2047" s="264"/>
      <c r="M2047" s="158"/>
      <c r="N2047" s="348"/>
    </row>
    <row r="2048" spans="2:16" x14ac:dyDescent="0.15">
      <c r="B2048" s="181">
        <v>2044</v>
      </c>
      <c r="C2048" s="171"/>
      <c r="D2048" s="172"/>
      <c r="E2048" s="173"/>
      <c r="F2048" s="174"/>
      <c r="G2048" s="148"/>
      <c r="H2048" s="372"/>
      <c r="I2048" s="264"/>
      <c r="J2048" s="270"/>
      <c r="K2048" s="264"/>
      <c r="L2048" s="264"/>
      <c r="M2048" s="158"/>
      <c r="N2048" s="348"/>
    </row>
    <row r="2049" spans="2:14" x14ac:dyDescent="0.15">
      <c r="B2049" s="181">
        <v>2045</v>
      </c>
      <c r="C2049" s="171"/>
      <c r="D2049" s="172"/>
      <c r="E2049" s="173"/>
      <c r="F2049" s="174"/>
      <c r="G2049" s="148"/>
      <c r="H2049" s="372"/>
      <c r="I2049" s="264"/>
      <c r="J2049" s="270"/>
      <c r="K2049" s="264"/>
      <c r="L2049" s="264"/>
      <c r="M2049" s="158"/>
      <c r="N2049" s="348"/>
    </row>
    <row r="2050" spans="2:14" x14ac:dyDescent="0.15">
      <c r="B2050" s="181">
        <v>2046</v>
      </c>
      <c r="C2050" s="171"/>
      <c r="D2050" s="172"/>
      <c r="E2050" s="173"/>
      <c r="F2050" s="174"/>
      <c r="G2050" s="148"/>
      <c r="H2050" s="372"/>
      <c r="I2050" s="264"/>
      <c r="J2050" s="270"/>
      <c r="K2050" s="264"/>
      <c r="L2050" s="264"/>
      <c r="M2050" s="158"/>
      <c r="N2050" s="348"/>
    </row>
    <row r="2051" spans="2:14" x14ac:dyDescent="0.15">
      <c r="B2051" s="181">
        <v>2047</v>
      </c>
      <c r="C2051" s="171"/>
      <c r="D2051" s="172"/>
      <c r="E2051" s="173"/>
      <c r="F2051" s="174"/>
      <c r="G2051" s="148"/>
      <c r="H2051" s="372"/>
      <c r="I2051" s="264"/>
      <c r="J2051" s="270"/>
      <c r="K2051" s="264"/>
      <c r="L2051" s="264"/>
      <c r="M2051" s="158"/>
      <c r="N2051" s="348"/>
    </row>
    <row r="2052" spans="2:14" x14ac:dyDescent="0.15">
      <c r="B2052" s="181">
        <v>2048</v>
      </c>
      <c r="C2052" s="171"/>
      <c r="D2052" s="172"/>
      <c r="E2052" s="173"/>
      <c r="F2052" s="174"/>
      <c r="G2052" s="148"/>
      <c r="H2052" s="372"/>
      <c r="I2052" s="264"/>
      <c r="J2052" s="270"/>
      <c r="K2052" s="264"/>
      <c r="L2052" s="264"/>
      <c r="M2052" s="158"/>
      <c r="N2052" s="348"/>
    </row>
    <row r="2053" spans="2:14" x14ac:dyDescent="0.15">
      <c r="B2053" s="181">
        <v>2049</v>
      </c>
      <c r="C2053" s="171"/>
      <c r="D2053" s="172"/>
      <c r="E2053" s="173"/>
      <c r="F2053" s="174"/>
      <c r="G2053" s="148"/>
      <c r="H2053" s="372"/>
      <c r="I2053" s="264"/>
      <c r="J2053" s="270"/>
      <c r="K2053" s="264"/>
      <c r="L2053" s="264"/>
      <c r="M2053" s="158"/>
      <c r="N2053" s="348"/>
    </row>
    <row r="2054" spans="2:14" x14ac:dyDescent="0.15">
      <c r="B2054" s="181">
        <v>2050</v>
      </c>
      <c r="C2054" s="171"/>
      <c r="D2054" s="172"/>
      <c r="E2054" s="173"/>
      <c r="F2054" s="174"/>
      <c r="G2054" s="148"/>
      <c r="H2054" s="372"/>
      <c r="I2054" s="264"/>
      <c r="J2054" s="270"/>
      <c r="K2054" s="264"/>
      <c r="L2054" s="264"/>
      <c r="M2054" s="158"/>
      <c r="N2054" s="348"/>
    </row>
    <row r="2055" spans="2:14" x14ac:dyDescent="0.15">
      <c r="B2055" s="181">
        <v>2051</v>
      </c>
      <c r="C2055" s="171"/>
      <c r="D2055" s="172"/>
      <c r="E2055" s="173"/>
      <c r="F2055" s="174"/>
      <c r="G2055" s="148"/>
      <c r="H2055" s="372"/>
      <c r="I2055" s="264"/>
      <c r="J2055" s="270"/>
      <c r="K2055" s="264"/>
      <c r="L2055" s="264"/>
      <c r="M2055" s="158"/>
      <c r="N2055" s="348"/>
    </row>
    <row r="2056" spans="2:14" x14ac:dyDescent="0.15">
      <c r="B2056" s="181">
        <v>2052</v>
      </c>
      <c r="C2056" s="171"/>
      <c r="D2056" s="172"/>
      <c r="E2056" s="173"/>
      <c r="F2056" s="174"/>
      <c r="G2056" s="148"/>
      <c r="H2056" s="372"/>
      <c r="I2056" s="264"/>
      <c r="J2056" s="270"/>
      <c r="K2056" s="264"/>
      <c r="L2056" s="264"/>
      <c r="M2056" s="158"/>
      <c r="N2056" s="348"/>
    </row>
    <row r="2057" spans="2:14" x14ac:dyDescent="0.15">
      <c r="B2057" s="181">
        <v>2053</v>
      </c>
      <c r="C2057" s="171"/>
      <c r="D2057" s="172"/>
      <c r="E2057" s="173"/>
      <c r="F2057" s="174"/>
      <c r="G2057" s="148"/>
      <c r="H2057" s="372"/>
      <c r="I2057" s="264"/>
      <c r="J2057" s="270"/>
      <c r="K2057" s="264"/>
      <c r="L2057" s="264"/>
      <c r="M2057" s="158"/>
      <c r="N2057" s="348"/>
    </row>
    <row r="2058" spans="2:14" x14ac:dyDescent="0.15">
      <c r="B2058" s="181">
        <v>2054</v>
      </c>
      <c r="C2058" s="171"/>
      <c r="D2058" s="172"/>
      <c r="E2058" s="173"/>
      <c r="F2058" s="174"/>
      <c r="G2058" s="148"/>
      <c r="H2058" s="372"/>
      <c r="I2058" s="264"/>
      <c r="J2058" s="270"/>
      <c r="K2058" s="264"/>
      <c r="L2058" s="264"/>
      <c r="M2058" s="158"/>
      <c r="N2058" s="348"/>
    </row>
    <row r="2059" spans="2:14" x14ac:dyDescent="0.15">
      <c r="B2059" s="181">
        <v>2055</v>
      </c>
      <c r="C2059" s="171"/>
      <c r="D2059" s="172"/>
      <c r="E2059" s="173"/>
      <c r="F2059" s="174"/>
      <c r="G2059" s="148"/>
      <c r="H2059" s="372"/>
      <c r="I2059" s="264"/>
      <c r="J2059" s="270"/>
      <c r="K2059" s="264"/>
      <c r="L2059" s="264"/>
      <c r="M2059" s="158"/>
      <c r="N2059" s="348"/>
    </row>
    <row r="2060" spans="2:14" x14ac:dyDescent="0.15">
      <c r="B2060" s="181">
        <v>2056</v>
      </c>
      <c r="C2060" s="171"/>
      <c r="D2060" s="172"/>
      <c r="E2060" s="173"/>
      <c r="F2060" s="174"/>
      <c r="G2060" s="148"/>
      <c r="H2060" s="372"/>
      <c r="I2060" s="264"/>
      <c r="J2060" s="270"/>
      <c r="K2060" s="264"/>
      <c r="L2060" s="264"/>
      <c r="M2060" s="158"/>
      <c r="N2060" s="348"/>
    </row>
    <row r="2061" spans="2:14" x14ac:dyDescent="0.15">
      <c r="B2061" s="181">
        <v>2057</v>
      </c>
      <c r="C2061" s="171"/>
      <c r="D2061" s="172"/>
      <c r="E2061" s="173"/>
      <c r="F2061" s="174"/>
      <c r="G2061" s="148"/>
      <c r="H2061" s="372"/>
      <c r="I2061" s="264"/>
      <c r="J2061" s="270"/>
      <c r="K2061" s="264"/>
      <c r="L2061" s="264"/>
      <c r="M2061" s="158"/>
      <c r="N2061" s="348"/>
    </row>
    <row r="2062" spans="2:14" x14ac:dyDescent="0.15">
      <c r="B2062" s="181">
        <v>2058</v>
      </c>
      <c r="C2062" s="171"/>
      <c r="D2062" s="172"/>
      <c r="E2062" s="173"/>
      <c r="F2062" s="174"/>
      <c r="G2062" s="148"/>
      <c r="H2062" s="372"/>
      <c r="I2062" s="264"/>
      <c r="J2062" s="270"/>
      <c r="K2062" s="264"/>
      <c r="L2062" s="264"/>
      <c r="M2062" s="158"/>
      <c r="N2062" s="348"/>
    </row>
    <row r="2063" spans="2:14" x14ac:dyDescent="0.15">
      <c r="B2063" s="181">
        <v>2059</v>
      </c>
      <c r="C2063" s="171"/>
      <c r="D2063" s="172"/>
      <c r="E2063" s="173"/>
      <c r="F2063" s="174"/>
      <c r="G2063" s="148"/>
      <c r="H2063" s="372"/>
      <c r="I2063" s="264"/>
      <c r="J2063" s="270"/>
      <c r="K2063" s="264"/>
      <c r="L2063" s="264"/>
      <c r="M2063" s="158"/>
      <c r="N2063" s="348"/>
    </row>
    <row r="2064" spans="2:14" x14ac:dyDescent="0.15">
      <c r="B2064" s="181">
        <v>2060</v>
      </c>
      <c r="C2064" s="171"/>
      <c r="D2064" s="172"/>
      <c r="E2064" s="173"/>
      <c r="F2064" s="174"/>
      <c r="G2064" s="148"/>
      <c r="H2064" s="372"/>
      <c r="I2064" s="264"/>
      <c r="J2064" s="270"/>
      <c r="K2064" s="264"/>
      <c r="L2064" s="264"/>
      <c r="M2064" s="158"/>
      <c r="N2064" s="348"/>
    </row>
    <row r="2065" spans="2:14" x14ac:dyDescent="0.15">
      <c r="B2065" s="181">
        <v>2061</v>
      </c>
      <c r="C2065" s="171"/>
      <c r="D2065" s="172"/>
      <c r="E2065" s="173"/>
      <c r="F2065" s="174"/>
      <c r="G2065" s="148"/>
      <c r="H2065" s="372"/>
      <c r="I2065" s="264"/>
      <c r="J2065" s="270"/>
      <c r="K2065" s="264"/>
      <c r="L2065" s="264"/>
      <c r="M2065" s="158"/>
      <c r="N2065" s="348"/>
    </row>
    <row r="2066" spans="2:14" x14ac:dyDescent="0.15">
      <c r="B2066" s="181">
        <v>2062</v>
      </c>
      <c r="C2066" s="171"/>
      <c r="D2066" s="172"/>
      <c r="E2066" s="173"/>
      <c r="F2066" s="174"/>
      <c r="G2066" s="148"/>
      <c r="H2066" s="372"/>
      <c r="I2066" s="264"/>
      <c r="J2066" s="270"/>
      <c r="K2066" s="264"/>
      <c r="L2066" s="264"/>
      <c r="M2066" s="158"/>
      <c r="N2066" s="348"/>
    </row>
    <row r="2067" spans="2:14" x14ac:dyDescent="0.15">
      <c r="B2067" s="181">
        <v>2063</v>
      </c>
      <c r="C2067" s="171"/>
      <c r="D2067" s="172"/>
      <c r="E2067" s="173"/>
      <c r="F2067" s="174"/>
      <c r="G2067" s="148"/>
      <c r="H2067" s="372"/>
      <c r="I2067" s="264"/>
      <c r="J2067" s="270"/>
      <c r="K2067" s="264"/>
      <c r="L2067" s="264"/>
      <c r="M2067" s="158"/>
      <c r="N2067" s="348"/>
    </row>
    <row r="2068" spans="2:14" x14ac:dyDescent="0.15">
      <c r="B2068" s="181">
        <v>2064</v>
      </c>
      <c r="C2068" s="171"/>
      <c r="D2068" s="172"/>
      <c r="E2068" s="173"/>
      <c r="F2068" s="174"/>
      <c r="G2068" s="148"/>
      <c r="H2068" s="372"/>
      <c r="I2068" s="264"/>
      <c r="J2068" s="270"/>
      <c r="K2068" s="264"/>
      <c r="L2068" s="264"/>
      <c r="M2068" s="158"/>
      <c r="N2068" s="348"/>
    </row>
    <row r="2069" spans="2:14" x14ac:dyDescent="0.15">
      <c r="B2069" s="181">
        <v>2065</v>
      </c>
      <c r="C2069" s="171"/>
      <c r="D2069" s="172"/>
      <c r="E2069" s="173"/>
      <c r="F2069" s="174"/>
      <c r="G2069" s="148"/>
      <c r="H2069" s="372"/>
      <c r="I2069" s="264"/>
      <c r="J2069" s="270"/>
      <c r="K2069" s="264"/>
      <c r="L2069" s="264"/>
      <c r="M2069" s="158"/>
      <c r="N2069" s="348"/>
    </row>
    <row r="2070" spans="2:14" x14ac:dyDescent="0.15">
      <c r="B2070" s="181">
        <v>2066</v>
      </c>
      <c r="C2070" s="171"/>
      <c r="D2070" s="172"/>
      <c r="E2070" s="173"/>
      <c r="F2070" s="174"/>
      <c r="G2070" s="148"/>
      <c r="H2070" s="372"/>
      <c r="I2070" s="264"/>
      <c r="J2070" s="270"/>
      <c r="K2070" s="264"/>
      <c r="L2070" s="264"/>
      <c r="M2070" s="158"/>
      <c r="N2070" s="348"/>
    </row>
    <row r="2071" spans="2:14" x14ac:dyDescent="0.15">
      <c r="B2071" s="181">
        <v>2067</v>
      </c>
      <c r="C2071" s="171"/>
      <c r="D2071" s="172"/>
      <c r="E2071" s="173"/>
      <c r="F2071" s="174"/>
      <c r="G2071" s="148"/>
      <c r="H2071" s="372"/>
      <c r="I2071" s="264"/>
      <c r="J2071" s="270"/>
      <c r="K2071" s="264"/>
      <c r="L2071" s="264"/>
      <c r="M2071" s="158"/>
      <c r="N2071" s="348"/>
    </row>
    <row r="2072" spans="2:14" x14ac:dyDescent="0.15">
      <c r="B2072" s="181">
        <v>2068</v>
      </c>
      <c r="C2072" s="171"/>
      <c r="D2072" s="172"/>
      <c r="E2072" s="173"/>
      <c r="F2072" s="174"/>
      <c r="G2072" s="148"/>
      <c r="H2072" s="372"/>
      <c r="I2072" s="264"/>
      <c r="J2072" s="270"/>
      <c r="K2072" s="264"/>
      <c r="L2072" s="264"/>
      <c r="M2072" s="158"/>
      <c r="N2072" s="348"/>
    </row>
    <row r="2073" spans="2:14" x14ac:dyDescent="0.15">
      <c r="B2073" s="181">
        <v>2069</v>
      </c>
      <c r="C2073" s="171"/>
      <c r="D2073" s="172"/>
      <c r="E2073" s="173"/>
      <c r="F2073" s="174"/>
      <c r="G2073" s="148"/>
      <c r="H2073" s="372"/>
      <c r="I2073" s="264"/>
      <c r="J2073" s="270"/>
      <c r="K2073" s="264"/>
      <c r="L2073" s="264"/>
      <c r="M2073" s="158"/>
      <c r="N2073" s="348"/>
    </row>
    <row r="2074" spans="2:14" x14ac:dyDescent="0.15">
      <c r="B2074" s="181">
        <v>2070</v>
      </c>
      <c r="C2074" s="171"/>
      <c r="D2074" s="172"/>
      <c r="E2074" s="173"/>
      <c r="F2074" s="174"/>
      <c r="G2074" s="148"/>
      <c r="H2074" s="372"/>
      <c r="I2074" s="264"/>
      <c r="J2074" s="270"/>
      <c r="K2074" s="264"/>
      <c r="L2074" s="264"/>
      <c r="M2074" s="158"/>
      <c r="N2074" s="348"/>
    </row>
    <row r="2075" spans="2:14" x14ac:dyDescent="0.15">
      <c r="B2075" s="181">
        <v>2071</v>
      </c>
      <c r="C2075" s="171"/>
      <c r="D2075" s="172"/>
      <c r="E2075" s="173"/>
      <c r="F2075" s="174"/>
      <c r="G2075" s="148"/>
      <c r="H2075" s="372"/>
      <c r="I2075" s="264"/>
      <c r="J2075" s="270"/>
      <c r="K2075" s="264"/>
      <c r="L2075" s="264"/>
      <c r="M2075" s="158"/>
      <c r="N2075" s="348"/>
    </row>
    <row r="2076" spans="2:14" x14ac:dyDescent="0.15">
      <c r="B2076" s="181">
        <v>2072</v>
      </c>
      <c r="C2076" s="171"/>
      <c r="D2076" s="172"/>
      <c r="E2076" s="173"/>
      <c r="F2076" s="174"/>
      <c r="G2076" s="148"/>
      <c r="H2076" s="372"/>
      <c r="I2076" s="264"/>
      <c r="J2076" s="270"/>
      <c r="K2076" s="264"/>
      <c r="L2076" s="264"/>
      <c r="M2076" s="158"/>
      <c r="N2076" s="348"/>
    </row>
    <row r="2077" spans="2:14" x14ac:dyDescent="0.15">
      <c r="B2077" s="181">
        <v>2073</v>
      </c>
      <c r="C2077" s="171"/>
      <c r="D2077" s="172"/>
      <c r="E2077" s="173"/>
      <c r="F2077" s="174"/>
      <c r="G2077" s="148"/>
      <c r="H2077" s="372"/>
      <c r="I2077" s="264"/>
      <c r="J2077" s="270"/>
      <c r="K2077" s="264"/>
      <c r="L2077" s="264"/>
      <c r="M2077" s="158"/>
      <c r="N2077" s="348"/>
    </row>
    <row r="2078" spans="2:14" x14ac:dyDescent="0.15">
      <c r="B2078" s="181">
        <v>2074</v>
      </c>
      <c r="C2078" s="171"/>
      <c r="D2078" s="172"/>
      <c r="E2078" s="173"/>
      <c r="F2078" s="174"/>
      <c r="G2078" s="148"/>
      <c r="H2078" s="372"/>
      <c r="I2078" s="264"/>
      <c r="J2078" s="270"/>
      <c r="K2078" s="264"/>
      <c r="L2078" s="264"/>
      <c r="M2078" s="158"/>
      <c r="N2078" s="348"/>
    </row>
    <row r="2079" spans="2:14" x14ac:dyDescent="0.15">
      <c r="B2079" s="181">
        <v>2075</v>
      </c>
      <c r="C2079" s="171"/>
      <c r="D2079" s="172"/>
      <c r="E2079" s="173"/>
      <c r="F2079" s="174"/>
      <c r="G2079" s="148"/>
      <c r="H2079" s="372"/>
      <c r="I2079" s="264"/>
      <c r="J2079" s="270"/>
      <c r="K2079" s="264"/>
      <c r="L2079" s="264"/>
      <c r="M2079" s="158"/>
      <c r="N2079" s="348"/>
    </row>
    <row r="2080" spans="2:14" x14ac:dyDescent="0.15">
      <c r="B2080" s="181">
        <v>2076</v>
      </c>
      <c r="C2080" s="171"/>
      <c r="D2080" s="172"/>
      <c r="E2080" s="173"/>
      <c r="F2080" s="174"/>
      <c r="G2080" s="148"/>
      <c r="H2080" s="372"/>
      <c r="I2080" s="264"/>
      <c r="J2080" s="270"/>
      <c r="K2080" s="264"/>
      <c r="L2080" s="264"/>
      <c r="M2080" s="158"/>
      <c r="N2080" s="348"/>
    </row>
    <row r="2081" spans="2:14" x14ac:dyDescent="0.15">
      <c r="B2081" s="181">
        <v>2077</v>
      </c>
      <c r="C2081" s="171"/>
      <c r="D2081" s="172"/>
      <c r="E2081" s="173"/>
      <c r="F2081" s="174"/>
      <c r="G2081" s="148"/>
      <c r="H2081" s="372"/>
      <c r="I2081" s="264"/>
      <c r="J2081" s="270"/>
      <c r="K2081" s="264"/>
      <c r="L2081" s="264"/>
      <c r="M2081" s="158"/>
      <c r="N2081" s="348"/>
    </row>
    <row r="2082" spans="2:14" x14ac:dyDescent="0.15">
      <c r="B2082" s="181">
        <v>2078</v>
      </c>
      <c r="C2082" s="171"/>
      <c r="D2082" s="172"/>
      <c r="E2082" s="173"/>
      <c r="F2082" s="174"/>
      <c r="G2082" s="148"/>
      <c r="H2082" s="372"/>
      <c r="I2082" s="264"/>
      <c r="J2082" s="270"/>
      <c r="K2082" s="264"/>
      <c r="L2082" s="264"/>
      <c r="M2082" s="158"/>
      <c r="N2082" s="348"/>
    </row>
    <row r="2083" spans="2:14" x14ac:dyDescent="0.15">
      <c r="B2083" s="181">
        <v>2079</v>
      </c>
      <c r="C2083" s="171"/>
      <c r="D2083" s="172"/>
      <c r="E2083" s="173"/>
      <c r="F2083" s="174"/>
      <c r="G2083" s="148"/>
      <c r="H2083" s="372"/>
      <c r="I2083" s="264"/>
      <c r="J2083" s="270"/>
      <c r="K2083" s="264"/>
      <c r="L2083" s="264"/>
      <c r="M2083" s="158"/>
      <c r="N2083" s="348"/>
    </row>
    <row r="2084" spans="2:14" x14ac:dyDescent="0.15">
      <c r="B2084" s="181">
        <v>2080</v>
      </c>
      <c r="C2084" s="171"/>
      <c r="D2084" s="172"/>
      <c r="E2084" s="173"/>
      <c r="F2084" s="174"/>
      <c r="G2084" s="148"/>
      <c r="H2084" s="372"/>
      <c r="I2084" s="264"/>
      <c r="J2084" s="270"/>
      <c r="K2084" s="264"/>
      <c r="L2084" s="264"/>
      <c r="M2084" s="158"/>
      <c r="N2084" s="348"/>
    </row>
    <row r="2085" spans="2:14" x14ac:dyDescent="0.15">
      <c r="B2085" s="181">
        <v>2081</v>
      </c>
      <c r="C2085" s="171"/>
      <c r="D2085" s="172"/>
      <c r="E2085" s="173"/>
      <c r="F2085" s="174"/>
      <c r="G2085" s="148"/>
      <c r="H2085" s="372"/>
      <c r="I2085" s="264"/>
      <c r="J2085" s="270"/>
      <c r="K2085" s="264"/>
      <c r="L2085" s="264"/>
      <c r="M2085" s="158"/>
      <c r="N2085" s="348"/>
    </row>
    <row r="2086" spans="2:14" x14ac:dyDescent="0.15">
      <c r="B2086" s="181">
        <v>2082</v>
      </c>
      <c r="C2086" s="171"/>
      <c r="D2086" s="172"/>
      <c r="E2086" s="173"/>
      <c r="F2086" s="174"/>
      <c r="G2086" s="148"/>
      <c r="H2086" s="372"/>
      <c r="I2086" s="264"/>
      <c r="J2086" s="270"/>
      <c r="K2086" s="264"/>
      <c r="L2086" s="264"/>
      <c r="M2086" s="158"/>
      <c r="N2086" s="348"/>
    </row>
    <row r="2087" spans="2:14" x14ac:dyDescent="0.15">
      <c r="B2087" s="181">
        <v>2083</v>
      </c>
      <c r="C2087" s="171"/>
      <c r="D2087" s="172"/>
      <c r="E2087" s="173"/>
      <c r="F2087" s="174"/>
      <c r="G2087" s="148"/>
      <c r="H2087" s="372"/>
      <c r="I2087" s="264"/>
      <c r="J2087" s="270"/>
      <c r="K2087" s="264"/>
      <c r="L2087" s="264"/>
      <c r="M2087" s="158"/>
      <c r="N2087" s="348"/>
    </row>
    <row r="2088" spans="2:14" x14ac:dyDescent="0.15">
      <c r="B2088" s="181">
        <v>2084</v>
      </c>
      <c r="C2088" s="171"/>
      <c r="D2088" s="172"/>
      <c r="E2088" s="173"/>
      <c r="F2088" s="174"/>
      <c r="G2088" s="148"/>
      <c r="H2088" s="372"/>
      <c r="I2088" s="264"/>
      <c r="J2088" s="270"/>
      <c r="K2088" s="264"/>
      <c r="L2088" s="264"/>
      <c r="M2088" s="158"/>
      <c r="N2088" s="348"/>
    </row>
    <row r="2089" spans="2:14" x14ac:dyDescent="0.15">
      <c r="B2089" s="181">
        <v>2085</v>
      </c>
      <c r="C2089" s="171"/>
      <c r="D2089" s="172"/>
      <c r="E2089" s="173"/>
      <c r="F2089" s="174"/>
      <c r="G2089" s="148"/>
      <c r="H2089" s="372"/>
      <c r="I2089" s="264"/>
      <c r="J2089" s="270"/>
      <c r="K2089" s="264"/>
      <c r="L2089" s="264"/>
      <c r="M2089" s="158"/>
      <c r="N2089" s="348"/>
    </row>
    <row r="2090" spans="2:14" x14ac:dyDescent="0.15">
      <c r="B2090" s="181">
        <v>2086</v>
      </c>
      <c r="C2090" s="171"/>
      <c r="D2090" s="172"/>
      <c r="E2090" s="173"/>
      <c r="F2090" s="174"/>
      <c r="G2090" s="148"/>
      <c r="H2090" s="372"/>
      <c r="I2090" s="264"/>
      <c r="J2090" s="270"/>
      <c r="K2090" s="264"/>
      <c r="L2090" s="264"/>
      <c r="M2090" s="158"/>
      <c r="N2090" s="348"/>
    </row>
    <row r="2091" spans="2:14" x14ac:dyDescent="0.15">
      <c r="B2091" s="181">
        <v>2087</v>
      </c>
      <c r="C2091" s="171"/>
      <c r="D2091" s="172"/>
      <c r="E2091" s="173"/>
      <c r="F2091" s="174"/>
      <c r="G2091" s="148"/>
      <c r="H2091" s="372"/>
      <c r="I2091" s="264"/>
      <c r="J2091" s="270"/>
      <c r="K2091" s="264"/>
      <c r="L2091" s="264"/>
      <c r="M2091" s="158"/>
      <c r="N2091" s="348"/>
    </row>
    <row r="2092" spans="2:14" x14ac:dyDescent="0.15">
      <c r="B2092" s="181">
        <v>2088</v>
      </c>
      <c r="C2092" s="171"/>
      <c r="D2092" s="172"/>
      <c r="E2092" s="173"/>
      <c r="F2092" s="174"/>
      <c r="G2092" s="148"/>
      <c r="H2092" s="372"/>
      <c r="I2092" s="264"/>
      <c r="J2092" s="270"/>
      <c r="K2092" s="264"/>
      <c r="L2092" s="264"/>
      <c r="M2092" s="158"/>
      <c r="N2092" s="348"/>
    </row>
    <row r="2093" spans="2:14" x14ac:dyDescent="0.15">
      <c r="B2093" s="181">
        <v>2089</v>
      </c>
      <c r="C2093" s="171"/>
      <c r="D2093" s="172"/>
      <c r="E2093" s="173"/>
      <c r="F2093" s="174"/>
      <c r="G2093" s="148"/>
      <c r="H2093" s="372"/>
      <c r="I2093" s="264"/>
      <c r="J2093" s="270"/>
      <c r="K2093" s="264"/>
      <c r="L2093" s="264"/>
      <c r="M2093" s="158"/>
      <c r="N2093" s="348"/>
    </row>
    <row r="2094" spans="2:14" x14ac:dyDescent="0.15">
      <c r="B2094" s="181">
        <v>2090</v>
      </c>
      <c r="C2094" s="171"/>
      <c r="D2094" s="172"/>
      <c r="E2094" s="173"/>
      <c r="F2094" s="174"/>
      <c r="G2094" s="148"/>
      <c r="H2094" s="372"/>
      <c r="I2094" s="264"/>
      <c r="J2094" s="270"/>
      <c r="K2094" s="264"/>
      <c r="L2094" s="264"/>
      <c r="M2094" s="158"/>
      <c r="N2094" s="348"/>
    </row>
    <row r="2095" spans="2:14" x14ac:dyDescent="0.15">
      <c r="B2095" s="181">
        <v>2091</v>
      </c>
      <c r="C2095" s="171"/>
      <c r="D2095" s="172"/>
      <c r="E2095" s="173"/>
      <c r="F2095" s="174"/>
      <c r="G2095" s="148"/>
      <c r="H2095" s="372"/>
      <c r="I2095" s="264"/>
      <c r="J2095" s="270"/>
      <c r="K2095" s="264"/>
      <c r="L2095" s="264"/>
      <c r="M2095" s="158"/>
      <c r="N2095" s="348"/>
    </row>
    <row r="2096" spans="2:14" x14ac:dyDescent="0.15">
      <c r="B2096" s="181">
        <v>2092</v>
      </c>
      <c r="C2096" s="171"/>
      <c r="D2096" s="172"/>
      <c r="E2096" s="173"/>
      <c r="F2096" s="174"/>
      <c r="G2096" s="148"/>
      <c r="H2096" s="372"/>
      <c r="I2096" s="264"/>
      <c r="J2096" s="270"/>
      <c r="K2096" s="264"/>
      <c r="L2096" s="264"/>
      <c r="M2096" s="158"/>
      <c r="N2096" s="348"/>
    </row>
    <row r="2097" spans="2:14" x14ac:dyDescent="0.15">
      <c r="B2097" s="181">
        <v>2093</v>
      </c>
      <c r="C2097" s="171"/>
      <c r="D2097" s="172"/>
      <c r="E2097" s="173"/>
      <c r="F2097" s="174"/>
      <c r="G2097" s="148"/>
      <c r="H2097" s="372"/>
      <c r="I2097" s="264"/>
      <c r="J2097" s="270"/>
      <c r="K2097" s="264"/>
      <c r="L2097" s="264"/>
      <c r="M2097" s="158"/>
      <c r="N2097" s="348"/>
    </row>
    <row r="2098" spans="2:14" x14ac:dyDescent="0.15">
      <c r="B2098" s="181">
        <v>2094</v>
      </c>
      <c r="C2098" s="171"/>
      <c r="D2098" s="172"/>
      <c r="E2098" s="173"/>
      <c r="F2098" s="174"/>
      <c r="G2098" s="148"/>
      <c r="H2098" s="372"/>
      <c r="I2098" s="264"/>
      <c r="J2098" s="270"/>
      <c r="K2098" s="264"/>
      <c r="L2098" s="264"/>
      <c r="M2098" s="158"/>
      <c r="N2098" s="348"/>
    </row>
    <row r="2099" spans="2:14" x14ac:dyDescent="0.15">
      <c r="B2099" s="181">
        <v>2095</v>
      </c>
      <c r="C2099" s="171"/>
      <c r="D2099" s="172"/>
      <c r="E2099" s="173"/>
      <c r="F2099" s="174"/>
      <c r="G2099" s="148"/>
      <c r="H2099" s="372"/>
      <c r="I2099" s="264"/>
      <c r="J2099" s="270"/>
      <c r="K2099" s="264"/>
      <c r="L2099" s="264"/>
      <c r="M2099" s="158"/>
      <c r="N2099" s="348"/>
    </row>
    <row r="2100" spans="2:14" x14ac:dyDescent="0.15">
      <c r="B2100" s="181">
        <v>2096</v>
      </c>
      <c r="C2100" s="171"/>
      <c r="D2100" s="172"/>
      <c r="E2100" s="173"/>
      <c r="F2100" s="174"/>
      <c r="G2100" s="148"/>
      <c r="H2100" s="372"/>
      <c r="I2100" s="264"/>
      <c r="J2100" s="270"/>
      <c r="K2100" s="264"/>
      <c r="L2100" s="264"/>
      <c r="M2100" s="158"/>
      <c r="N2100" s="348"/>
    </row>
    <row r="2101" spans="2:14" x14ac:dyDescent="0.15">
      <c r="B2101" s="181">
        <v>2097</v>
      </c>
      <c r="C2101" s="171"/>
      <c r="D2101" s="172"/>
      <c r="E2101" s="173"/>
      <c r="F2101" s="174"/>
      <c r="G2101" s="148"/>
      <c r="H2101" s="372"/>
      <c r="I2101" s="264"/>
      <c r="J2101" s="270"/>
      <c r="K2101" s="264"/>
      <c r="L2101" s="264"/>
      <c r="M2101" s="158"/>
      <c r="N2101" s="348"/>
    </row>
    <row r="2102" spans="2:14" x14ac:dyDescent="0.15">
      <c r="B2102" s="181">
        <v>2098</v>
      </c>
      <c r="C2102" s="171"/>
      <c r="D2102" s="172"/>
      <c r="E2102" s="173"/>
      <c r="F2102" s="174"/>
      <c r="G2102" s="148"/>
      <c r="H2102" s="372"/>
      <c r="I2102" s="264"/>
      <c r="J2102" s="270"/>
      <c r="K2102" s="264"/>
      <c r="L2102" s="264"/>
      <c r="M2102" s="158"/>
      <c r="N2102" s="348"/>
    </row>
    <row r="2103" spans="2:14" x14ac:dyDescent="0.15">
      <c r="B2103" s="181">
        <v>2099</v>
      </c>
      <c r="C2103" s="171"/>
      <c r="D2103" s="172"/>
      <c r="E2103" s="173"/>
      <c r="F2103" s="174"/>
      <c r="G2103" s="148"/>
      <c r="H2103" s="372"/>
      <c r="I2103" s="264"/>
      <c r="J2103" s="270"/>
      <c r="K2103" s="264"/>
      <c r="L2103" s="264"/>
      <c r="M2103" s="158"/>
      <c r="N2103" s="348"/>
    </row>
    <row r="2104" spans="2:14" x14ac:dyDescent="0.15">
      <c r="B2104" s="181">
        <v>2100</v>
      </c>
      <c r="C2104" s="171"/>
      <c r="D2104" s="172"/>
      <c r="E2104" s="173"/>
      <c r="F2104" s="174"/>
      <c r="G2104" s="148"/>
      <c r="H2104" s="372"/>
      <c r="I2104" s="264"/>
      <c r="J2104" s="270"/>
      <c r="K2104" s="264"/>
      <c r="L2104" s="264"/>
      <c r="M2104" s="158"/>
      <c r="N2104" s="348"/>
    </row>
    <row r="2105" spans="2:14" x14ac:dyDescent="0.15">
      <c r="B2105" s="181">
        <v>2101</v>
      </c>
      <c r="C2105" s="171"/>
      <c r="D2105" s="172"/>
      <c r="E2105" s="173"/>
      <c r="F2105" s="174"/>
      <c r="G2105" s="148"/>
      <c r="H2105" s="372"/>
      <c r="I2105" s="264"/>
      <c r="J2105" s="270"/>
      <c r="K2105" s="264"/>
      <c r="L2105" s="264"/>
      <c r="M2105" s="158"/>
      <c r="N2105" s="348"/>
    </row>
    <row r="2106" spans="2:14" x14ac:dyDescent="0.15">
      <c r="B2106" s="181">
        <v>2102</v>
      </c>
      <c r="C2106" s="171"/>
      <c r="D2106" s="172"/>
      <c r="E2106" s="173"/>
      <c r="F2106" s="174"/>
      <c r="G2106" s="148"/>
      <c r="H2106" s="372"/>
      <c r="I2106" s="264"/>
      <c r="J2106" s="270"/>
      <c r="K2106" s="264"/>
      <c r="L2106" s="264"/>
      <c r="M2106" s="158"/>
      <c r="N2106" s="348"/>
    </row>
    <row r="2107" spans="2:14" x14ac:dyDescent="0.15">
      <c r="B2107" s="181">
        <v>2103</v>
      </c>
      <c r="C2107" s="171"/>
      <c r="D2107" s="172"/>
      <c r="E2107" s="173"/>
      <c r="F2107" s="174"/>
      <c r="G2107" s="148"/>
      <c r="H2107" s="372"/>
      <c r="I2107" s="264"/>
      <c r="J2107" s="270"/>
      <c r="K2107" s="264"/>
      <c r="L2107" s="264"/>
      <c r="M2107" s="158"/>
      <c r="N2107" s="348"/>
    </row>
    <row r="2108" spans="2:14" x14ac:dyDescent="0.15">
      <c r="B2108" s="181">
        <v>2104</v>
      </c>
      <c r="C2108" s="171"/>
      <c r="D2108" s="172"/>
      <c r="E2108" s="173"/>
      <c r="F2108" s="174"/>
      <c r="G2108" s="148"/>
      <c r="H2108" s="372"/>
      <c r="I2108" s="264"/>
      <c r="J2108" s="270"/>
      <c r="K2108" s="264"/>
      <c r="L2108" s="264"/>
      <c r="M2108" s="158"/>
      <c r="N2108" s="348"/>
    </row>
    <row r="2109" spans="2:14" x14ac:dyDescent="0.15">
      <c r="B2109" s="181">
        <v>2105</v>
      </c>
      <c r="C2109" s="171"/>
      <c r="D2109" s="172"/>
      <c r="E2109" s="173"/>
      <c r="F2109" s="174"/>
      <c r="G2109" s="148"/>
      <c r="H2109" s="372"/>
      <c r="I2109" s="264"/>
      <c r="J2109" s="270"/>
      <c r="K2109" s="264"/>
      <c r="L2109" s="264"/>
      <c r="M2109" s="158"/>
      <c r="N2109" s="348"/>
    </row>
    <row r="2110" spans="2:14" x14ac:dyDescent="0.15">
      <c r="B2110" s="181">
        <v>2106</v>
      </c>
      <c r="C2110" s="171"/>
      <c r="D2110" s="172"/>
      <c r="E2110" s="173"/>
      <c r="F2110" s="174"/>
      <c r="G2110" s="148"/>
      <c r="H2110" s="372"/>
      <c r="I2110" s="264"/>
      <c r="J2110" s="270"/>
      <c r="K2110" s="264"/>
      <c r="L2110" s="264"/>
      <c r="M2110" s="158"/>
      <c r="N2110" s="348"/>
    </row>
    <row r="2111" spans="2:14" x14ac:dyDescent="0.15">
      <c r="B2111" s="181">
        <v>2107</v>
      </c>
      <c r="C2111" s="171"/>
      <c r="D2111" s="172"/>
      <c r="E2111" s="173"/>
      <c r="F2111" s="174"/>
      <c r="G2111" s="148"/>
      <c r="H2111" s="372"/>
      <c r="I2111" s="264"/>
      <c r="J2111" s="270"/>
      <c r="K2111" s="264"/>
      <c r="L2111" s="264"/>
      <c r="M2111" s="158"/>
      <c r="N2111" s="348"/>
    </row>
    <row r="2112" spans="2:14" x14ac:dyDescent="0.15">
      <c r="B2112" s="181">
        <v>2108</v>
      </c>
      <c r="C2112" s="171"/>
      <c r="D2112" s="172"/>
      <c r="E2112" s="173"/>
      <c r="F2112" s="174"/>
      <c r="G2112" s="148"/>
      <c r="H2112" s="372"/>
      <c r="I2112" s="264"/>
      <c r="J2112" s="270"/>
      <c r="K2112" s="264"/>
      <c r="L2112" s="264"/>
      <c r="M2112" s="158"/>
      <c r="N2112" s="348"/>
    </row>
    <row r="2113" spans="2:14" x14ac:dyDescent="0.15">
      <c r="B2113" s="181">
        <v>2109</v>
      </c>
      <c r="C2113" s="171"/>
      <c r="D2113" s="172"/>
      <c r="E2113" s="173"/>
      <c r="F2113" s="174"/>
      <c r="G2113" s="148"/>
      <c r="H2113" s="372"/>
      <c r="I2113" s="264"/>
      <c r="J2113" s="270"/>
      <c r="K2113" s="264"/>
      <c r="L2113" s="264"/>
      <c r="M2113" s="158"/>
      <c r="N2113" s="348"/>
    </row>
    <row r="2114" spans="2:14" x14ac:dyDescent="0.15">
      <c r="B2114" s="181">
        <v>2110</v>
      </c>
      <c r="C2114" s="171"/>
      <c r="D2114" s="172"/>
      <c r="E2114" s="173"/>
      <c r="F2114" s="174"/>
      <c r="G2114" s="148"/>
      <c r="H2114" s="372"/>
      <c r="I2114" s="264"/>
      <c r="J2114" s="270"/>
      <c r="K2114" s="264"/>
      <c r="L2114" s="264"/>
      <c r="M2114" s="158"/>
      <c r="N2114" s="348"/>
    </row>
    <row r="2115" spans="2:14" x14ac:dyDescent="0.15">
      <c r="B2115" s="181">
        <v>2111</v>
      </c>
      <c r="C2115" s="171"/>
      <c r="D2115" s="172"/>
      <c r="E2115" s="173"/>
      <c r="F2115" s="174"/>
      <c r="G2115" s="148"/>
      <c r="H2115" s="372"/>
      <c r="I2115" s="264"/>
      <c r="J2115" s="270"/>
      <c r="K2115" s="264"/>
      <c r="L2115" s="264"/>
      <c r="M2115" s="158"/>
      <c r="N2115" s="348"/>
    </row>
    <row r="2116" spans="2:14" x14ac:dyDescent="0.15">
      <c r="B2116" s="181">
        <v>2112</v>
      </c>
      <c r="C2116" s="171"/>
      <c r="D2116" s="172"/>
      <c r="E2116" s="173"/>
      <c r="F2116" s="174"/>
      <c r="G2116" s="148"/>
      <c r="H2116" s="372"/>
      <c r="I2116" s="264"/>
      <c r="J2116" s="270"/>
      <c r="K2116" s="264"/>
      <c r="L2116" s="264"/>
      <c r="M2116" s="158"/>
      <c r="N2116" s="348"/>
    </row>
    <row r="2117" spans="2:14" x14ac:dyDescent="0.15">
      <c r="B2117" s="181">
        <v>2113</v>
      </c>
      <c r="C2117" s="171"/>
      <c r="D2117" s="172"/>
      <c r="E2117" s="173"/>
      <c r="F2117" s="174"/>
      <c r="G2117" s="148"/>
      <c r="H2117" s="372"/>
      <c r="I2117" s="264"/>
      <c r="J2117" s="270"/>
      <c r="K2117" s="264"/>
      <c r="L2117" s="264"/>
      <c r="M2117" s="158"/>
      <c r="N2117" s="348"/>
    </row>
    <row r="2118" spans="2:14" x14ac:dyDescent="0.15">
      <c r="B2118" s="181">
        <v>2114</v>
      </c>
      <c r="C2118" s="171"/>
      <c r="D2118" s="172"/>
      <c r="E2118" s="173"/>
      <c r="F2118" s="174"/>
      <c r="G2118" s="148"/>
      <c r="H2118" s="372"/>
      <c r="I2118" s="264"/>
      <c r="J2118" s="270"/>
      <c r="K2118" s="264"/>
      <c r="L2118" s="264"/>
      <c r="M2118" s="158"/>
      <c r="N2118" s="348"/>
    </row>
    <row r="2119" spans="2:14" x14ac:dyDescent="0.15">
      <c r="B2119" s="181">
        <v>2115</v>
      </c>
      <c r="C2119" s="171"/>
      <c r="D2119" s="172"/>
      <c r="E2119" s="173"/>
      <c r="F2119" s="174"/>
      <c r="G2119" s="148"/>
      <c r="H2119" s="372"/>
      <c r="I2119" s="264"/>
      <c r="J2119" s="270"/>
      <c r="K2119" s="264"/>
      <c r="L2119" s="264"/>
      <c r="M2119" s="158"/>
      <c r="N2119" s="348"/>
    </row>
    <row r="2120" spans="2:14" x14ac:dyDescent="0.15">
      <c r="B2120" s="181">
        <v>2116</v>
      </c>
      <c r="C2120" s="171"/>
      <c r="D2120" s="172"/>
      <c r="E2120" s="173"/>
      <c r="F2120" s="174"/>
      <c r="G2120" s="148"/>
      <c r="H2120" s="372"/>
      <c r="I2120" s="264"/>
      <c r="J2120" s="270"/>
      <c r="K2120" s="264"/>
      <c r="L2120" s="264"/>
      <c r="M2120" s="158"/>
      <c r="N2120" s="348"/>
    </row>
    <row r="2121" spans="2:14" x14ac:dyDescent="0.15">
      <c r="B2121" s="181">
        <v>2117</v>
      </c>
      <c r="C2121" s="171"/>
      <c r="D2121" s="172"/>
      <c r="E2121" s="173"/>
      <c r="F2121" s="174"/>
      <c r="G2121" s="148"/>
      <c r="H2121" s="372"/>
      <c r="I2121" s="264"/>
      <c r="J2121" s="270"/>
      <c r="K2121" s="264"/>
      <c r="L2121" s="264"/>
      <c r="M2121" s="158"/>
      <c r="N2121" s="348"/>
    </row>
    <row r="2122" spans="2:14" x14ac:dyDescent="0.15">
      <c r="B2122" s="181">
        <v>2118</v>
      </c>
      <c r="C2122" s="171"/>
      <c r="D2122" s="172"/>
      <c r="E2122" s="173"/>
      <c r="F2122" s="174"/>
      <c r="G2122" s="148"/>
      <c r="H2122" s="372"/>
      <c r="I2122" s="264"/>
      <c r="J2122" s="270"/>
      <c r="K2122" s="264"/>
      <c r="L2122" s="264"/>
      <c r="M2122" s="158"/>
      <c r="N2122" s="348"/>
    </row>
    <row r="2123" spans="2:14" x14ac:dyDescent="0.15">
      <c r="B2123" s="181">
        <v>2119</v>
      </c>
      <c r="C2123" s="171"/>
      <c r="D2123" s="172"/>
      <c r="E2123" s="173"/>
      <c r="F2123" s="174"/>
      <c r="G2123" s="148"/>
      <c r="H2123" s="372"/>
      <c r="I2123" s="264"/>
      <c r="J2123" s="270"/>
      <c r="K2123" s="264"/>
      <c r="L2123" s="264"/>
      <c r="M2123" s="158"/>
      <c r="N2123" s="348"/>
    </row>
    <row r="2124" spans="2:14" x14ac:dyDescent="0.15">
      <c r="B2124" s="181">
        <v>2120</v>
      </c>
      <c r="C2124" s="171"/>
      <c r="D2124" s="172"/>
      <c r="E2124" s="173"/>
      <c r="F2124" s="174"/>
      <c r="G2124" s="148"/>
      <c r="H2124" s="372"/>
      <c r="I2124" s="264"/>
      <c r="J2124" s="270"/>
      <c r="K2124" s="264"/>
      <c r="L2124" s="264"/>
      <c r="M2124" s="158"/>
      <c r="N2124" s="348"/>
    </row>
    <row r="2125" spans="2:14" x14ac:dyDescent="0.15">
      <c r="B2125" s="181">
        <v>2121</v>
      </c>
      <c r="C2125" s="171"/>
      <c r="D2125" s="172"/>
      <c r="E2125" s="173"/>
      <c r="F2125" s="174"/>
      <c r="G2125" s="148"/>
      <c r="H2125" s="372"/>
      <c r="I2125" s="264"/>
      <c r="J2125" s="270"/>
      <c r="K2125" s="264"/>
      <c r="L2125" s="264"/>
      <c r="M2125" s="158"/>
      <c r="N2125" s="348"/>
    </row>
    <row r="2126" spans="2:14" x14ac:dyDescent="0.15">
      <c r="B2126" s="181">
        <v>2122</v>
      </c>
      <c r="C2126" s="171"/>
      <c r="D2126" s="172"/>
      <c r="E2126" s="173"/>
      <c r="F2126" s="174"/>
      <c r="G2126" s="148"/>
      <c r="H2126" s="372"/>
      <c r="I2126" s="264"/>
      <c r="J2126" s="270"/>
      <c r="K2126" s="264"/>
      <c r="L2126" s="264"/>
      <c r="M2126" s="158"/>
      <c r="N2126" s="348"/>
    </row>
    <row r="2127" spans="2:14" x14ac:dyDescent="0.15">
      <c r="B2127" s="181">
        <v>2123</v>
      </c>
      <c r="C2127" s="171"/>
      <c r="D2127" s="172"/>
      <c r="E2127" s="173"/>
      <c r="F2127" s="174"/>
      <c r="G2127" s="148"/>
      <c r="H2127" s="372"/>
      <c r="I2127" s="264"/>
      <c r="J2127" s="270"/>
      <c r="K2127" s="264"/>
      <c r="L2127" s="264"/>
      <c r="M2127" s="158"/>
      <c r="N2127" s="348"/>
    </row>
    <row r="2128" spans="2:14" x14ac:dyDescent="0.15">
      <c r="B2128" s="181">
        <v>2124</v>
      </c>
      <c r="C2128" s="171"/>
      <c r="D2128" s="172"/>
      <c r="E2128" s="173"/>
      <c r="F2128" s="174"/>
      <c r="G2128" s="148"/>
      <c r="H2128" s="372"/>
      <c r="I2128" s="264"/>
      <c r="J2128" s="270"/>
      <c r="K2128" s="264"/>
      <c r="L2128" s="264"/>
      <c r="M2128" s="158"/>
      <c r="N2128" s="348"/>
    </row>
    <row r="2129" spans="2:14" x14ac:dyDescent="0.15">
      <c r="B2129" s="181">
        <v>2125</v>
      </c>
      <c r="C2129" s="171"/>
      <c r="D2129" s="172"/>
      <c r="E2129" s="173"/>
      <c r="F2129" s="174"/>
      <c r="G2129" s="148"/>
      <c r="H2129" s="372"/>
      <c r="I2129" s="264"/>
      <c r="J2129" s="270"/>
      <c r="K2129" s="264"/>
      <c r="L2129" s="264"/>
      <c r="M2129" s="158"/>
      <c r="N2129" s="348"/>
    </row>
    <row r="2130" spans="2:14" x14ac:dyDescent="0.15">
      <c r="B2130" s="181">
        <v>2126</v>
      </c>
      <c r="C2130" s="171"/>
      <c r="D2130" s="172"/>
      <c r="E2130" s="173"/>
      <c r="F2130" s="174"/>
      <c r="G2130" s="148"/>
      <c r="H2130" s="372"/>
      <c r="I2130" s="264"/>
      <c r="J2130" s="270"/>
      <c r="K2130" s="264"/>
      <c r="L2130" s="264"/>
      <c r="M2130" s="158"/>
      <c r="N2130" s="348"/>
    </row>
    <row r="2131" spans="2:14" x14ac:dyDescent="0.15">
      <c r="B2131" s="181">
        <v>2127</v>
      </c>
      <c r="C2131" s="171"/>
      <c r="D2131" s="172"/>
      <c r="E2131" s="173"/>
      <c r="F2131" s="174"/>
      <c r="G2131" s="148"/>
      <c r="H2131" s="372"/>
      <c r="I2131" s="264"/>
      <c r="J2131" s="270"/>
      <c r="K2131" s="264"/>
      <c r="L2131" s="264"/>
      <c r="M2131" s="158"/>
      <c r="N2131" s="348"/>
    </row>
    <row r="2132" spans="2:14" x14ac:dyDescent="0.15">
      <c r="B2132" s="181">
        <v>2128</v>
      </c>
      <c r="C2132" s="171"/>
      <c r="D2132" s="172"/>
      <c r="E2132" s="173"/>
      <c r="F2132" s="174"/>
      <c r="G2132" s="148"/>
      <c r="H2132" s="372"/>
      <c r="I2132" s="264"/>
      <c r="J2132" s="270"/>
      <c r="K2132" s="264"/>
      <c r="L2132" s="264"/>
      <c r="M2132" s="158"/>
      <c r="N2132" s="348"/>
    </row>
    <row r="2133" spans="2:14" x14ac:dyDescent="0.15">
      <c r="B2133" s="181">
        <v>2129</v>
      </c>
      <c r="C2133" s="171"/>
      <c r="D2133" s="172"/>
      <c r="E2133" s="173"/>
      <c r="F2133" s="174"/>
      <c r="G2133" s="148"/>
      <c r="H2133" s="372"/>
      <c r="I2133" s="264"/>
      <c r="J2133" s="270"/>
      <c r="K2133" s="264"/>
      <c r="L2133" s="264"/>
      <c r="M2133" s="158"/>
      <c r="N2133" s="348"/>
    </row>
    <row r="2134" spans="2:14" x14ac:dyDescent="0.15">
      <c r="B2134" s="181">
        <v>2130</v>
      </c>
      <c r="C2134" s="171"/>
      <c r="D2134" s="172"/>
      <c r="E2134" s="173"/>
      <c r="F2134" s="174"/>
      <c r="G2134" s="148"/>
      <c r="H2134" s="372"/>
      <c r="I2134" s="264"/>
      <c r="J2134" s="270"/>
      <c r="K2134" s="264"/>
      <c r="L2134" s="264"/>
      <c r="M2134" s="158"/>
      <c r="N2134" s="348"/>
    </row>
    <row r="2135" spans="2:14" x14ac:dyDescent="0.15">
      <c r="B2135" s="181">
        <v>2131</v>
      </c>
      <c r="C2135" s="171"/>
      <c r="D2135" s="172"/>
      <c r="E2135" s="173"/>
      <c r="F2135" s="174"/>
      <c r="G2135" s="148"/>
      <c r="H2135" s="372"/>
      <c r="I2135" s="264"/>
      <c r="J2135" s="270"/>
      <c r="K2135" s="264"/>
      <c r="L2135" s="264"/>
      <c r="M2135" s="158"/>
      <c r="N2135" s="348"/>
    </row>
    <row r="2136" spans="2:14" x14ac:dyDescent="0.15">
      <c r="B2136" s="181">
        <v>2132</v>
      </c>
      <c r="C2136" s="171"/>
      <c r="D2136" s="172"/>
      <c r="E2136" s="173"/>
      <c r="F2136" s="174"/>
      <c r="G2136" s="148"/>
      <c r="H2136" s="372"/>
      <c r="I2136" s="264"/>
      <c r="J2136" s="270"/>
      <c r="K2136" s="264"/>
      <c r="L2136" s="264"/>
      <c r="M2136" s="158"/>
      <c r="N2136" s="348"/>
    </row>
    <row r="2137" spans="2:14" x14ac:dyDescent="0.15">
      <c r="B2137" s="181">
        <v>2133</v>
      </c>
      <c r="C2137" s="171"/>
      <c r="D2137" s="172"/>
      <c r="E2137" s="173"/>
      <c r="F2137" s="174"/>
      <c r="G2137" s="148"/>
      <c r="H2137" s="372"/>
      <c r="I2137" s="264"/>
      <c r="J2137" s="270"/>
      <c r="K2137" s="264"/>
      <c r="L2137" s="264"/>
      <c r="M2137" s="158"/>
      <c r="N2137" s="348"/>
    </row>
    <row r="2138" spans="2:14" x14ac:dyDescent="0.15">
      <c r="B2138" s="181">
        <v>2134</v>
      </c>
      <c r="C2138" s="171"/>
      <c r="D2138" s="172"/>
      <c r="E2138" s="173"/>
      <c r="F2138" s="174"/>
      <c r="G2138" s="148"/>
      <c r="H2138" s="372"/>
      <c r="I2138" s="264"/>
      <c r="J2138" s="270"/>
      <c r="K2138" s="264"/>
      <c r="L2138" s="264"/>
      <c r="M2138" s="158"/>
      <c r="N2138" s="348"/>
    </row>
    <row r="2139" spans="2:14" x14ac:dyDescent="0.15">
      <c r="B2139" s="181">
        <v>2135</v>
      </c>
      <c r="C2139" s="171"/>
      <c r="D2139" s="172"/>
      <c r="E2139" s="173"/>
      <c r="F2139" s="174"/>
      <c r="G2139" s="148"/>
      <c r="H2139" s="372"/>
      <c r="I2139" s="264"/>
      <c r="J2139" s="270"/>
      <c r="K2139" s="264"/>
      <c r="L2139" s="264"/>
      <c r="M2139" s="158"/>
      <c r="N2139" s="348"/>
    </row>
    <row r="2140" spans="2:14" x14ac:dyDescent="0.15">
      <c r="B2140" s="181">
        <v>2136</v>
      </c>
      <c r="C2140" s="171"/>
      <c r="D2140" s="172"/>
      <c r="E2140" s="173"/>
      <c r="F2140" s="174"/>
      <c r="G2140" s="148"/>
      <c r="H2140" s="372"/>
      <c r="I2140" s="264"/>
      <c r="J2140" s="270"/>
      <c r="K2140" s="264"/>
      <c r="L2140" s="264"/>
      <c r="M2140" s="158"/>
      <c r="N2140" s="348"/>
    </row>
    <row r="2141" spans="2:14" x14ac:dyDescent="0.15">
      <c r="B2141" s="181">
        <v>2137</v>
      </c>
      <c r="C2141" s="171"/>
      <c r="D2141" s="172"/>
      <c r="E2141" s="173"/>
      <c r="F2141" s="174"/>
      <c r="G2141" s="148"/>
      <c r="H2141" s="372"/>
      <c r="I2141" s="264"/>
      <c r="J2141" s="270"/>
      <c r="K2141" s="264"/>
      <c r="L2141" s="264"/>
      <c r="M2141" s="158"/>
      <c r="N2141" s="348"/>
    </row>
    <row r="2142" spans="2:14" x14ac:dyDescent="0.15">
      <c r="B2142" s="181">
        <v>2138</v>
      </c>
      <c r="C2142" s="171"/>
      <c r="D2142" s="172"/>
      <c r="E2142" s="173"/>
      <c r="F2142" s="174"/>
      <c r="G2142" s="148"/>
      <c r="H2142" s="372"/>
      <c r="I2142" s="264"/>
      <c r="J2142" s="270"/>
      <c r="K2142" s="264"/>
      <c r="L2142" s="264"/>
      <c r="M2142" s="158"/>
      <c r="N2142" s="348"/>
    </row>
    <row r="2143" spans="2:14" x14ac:dyDescent="0.15">
      <c r="B2143" s="181">
        <v>2139</v>
      </c>
      <c r="C2143" s="171"/>
      <c r="D2143" s="172"/>
      <c r="E2143" s="173"/>
      <c r="F2143" s="174"/>
      <c r="G2143" s="148"/>
      <c r="H2143" s="372"/>
      <c r="I2143" s="264"/>
      <c r="J2143" s="270"/>
      <c r="K2143" s="264"/>
      <c r="L2143" s="264"/>
      <c r="M2143" s="158"/>
      <c r="N2143" s="348"/>
    </row>
    <row r="2144" spans="2:14" x14ac:dyDescent="0.15">
      <c r="B2144" s="181">
        <v>2140</v>
      </c>
      <c r="C2144" s="171"/>
      <c r="D2144" s="172"/>
      <c r="E2144" s="173"/>
      <c r="F2144" s="174"/>
      <c r="G2144" s="148"/>
      <c r="H2144" s="372"/>
      <c r="I2144" s="264"/>
      <c r="J2144" s="270"/>
      <c r="K2144" s="264"/>
      <c r="L2144" s="264"/>
      <c r="M2144" s="158"/>
      <c r="N2144" s="348"/>
    </row>
    <row r="2145" spans="2:14" x14ac:dyDescent="0.15">
      <c r="B2145" s="181">
        <v>2141</v>
      </c>
      <c r="C2145" s="171"/>
      <c r="D2145" s="172"/>
      <c r="E2145" s="173"/>
      <c r="F2145" s="174"/>
      <c r="G2145" s="148"/>
      <c r="H2145" s="372"/>
      <c r="I2145" s="264"/>
      <c r="J2145" s="270"/>
      <c r="K2145" s="264"/>
      <c r="L2145" s="264"/>
      <c r="M2145" s="158"/>
      <c r="N2145" s="348"/>
    </row>
    <row r="2146" spans="2:14" x14ac:dyDescent="0.15">
      <c r="B2146" s="181">
        <v>2142</v>
      </c>
      <c r="C2146" s="171"/>
      <c r="D2146" s="172"/>
      <c r="E2146" s="173"/>
      <c r="F2146" s="174"/>
      <c r="G2146" s="148"/>
      <c r="H2146" s="372"/>
      <c r="I2146" s="264"/>
      <c r="J2146" s="270"/>
      <c r="K2146" s="264"/>
      <c r="L2146" s="264"/>
      <c r="M2146" s="158"/>
      <c r="N2146" s="348"/>
    </row>
    <row r="2147" spans="2:14" x14ac:dyDescent="0.15">
      <c r="B2147" s="181">
        <v>2143</v>
      </c>
      <c r="C2147" s="171"/>
      <c r="D2147" s="172"/>
      <c r="E2147" s="173"/>
      <c r="F2147" s="174"/>
      <c r="G2147" s="148"/>
      <c r="H2147" s="372"/>
      <c r="I2147" s="264"/>
      <c r="J2147" s="270"/>
      <c r="K2147" s="264"/>
      <c r="L2147" s="264"/>
      <c r="M2147" s="158"/>
      <c r="N2147" s="348"/>
    </row>
    <row r="2148" spans="2:14" x14ac:dyDescent="0.15">
      <c r="B2148" s="181">
        <v>2144</v>
      </c>
      <c r="C2148" s="171"/>
      <c r="D2148" s="172"/>
      <c r="E2148" s="173"/>
      <c r="F2148" s="174"/>
      <c r="G2148" s="148"/>
      <c r="H2148" s="372"/>
      <c r="I2148" s="264"/>
      <c r="J2148" s="270"/>
      <c r="K2148" s="264"/>
      <c r="L2148" s="264"/>
      <c r="M2148" s="158"/>
      <c r="N2148" s="348"/>
    </row>
    <row r="2149" spans="2:14" x14ac:dyDescent="0.15">
      <c r="B2149" s="181">
        <v>2145</v>
      </c>
      <c r="C2149" s="171"/>
      <c r="D2149" s="172"/>
      <c r="E2149" s="173"/>
      <c r="F2149" s="174"/>
      <c r="G2149" s="148"/>
      <c r="H2149" s="372"/>
      <c r="I2149" s="264"/>
      <c r="J2149" s="270"/>
      <c r="K2149" s="264"/>
      <c r="L2149" s="264"/>
      <c r="M2149" s="158"/>
      <c r="N2149" s="348"/>
    </row>
    <row r="2150" spans="2:14" x14ac:dyDescent="0.15">
      <c r="B2150" s="181">
        <v>2146</v>
      </c>
      <c r="C2150" s="171"/>
      <c r="D2150" s="172"/>
      <c r="E2150" s="173"/>
      <c r="F2150" s="174"/>
      <c r="G2150" s="148"/>
      <c r="H2150" s="372"/>
      <c r="I2150" s="264"/>
      <c r="J2150" s="270"/>
      <c r="K2150" s="264"/>
      <c r="L2150" s="264"/>
      <c r="M2150" s="158"/>
      <c r="N2150" s="348"/>
    </row>
    <row r="2151" spans="2:14" x14ac:dyDescent="0.15">
      <c r="B2151" s="181">
        <v>2147</v>
      </c>
      <c r="C2151" s="171"/>
      <c r="D2151" s="172"/>
      <c r="E2151" s="173"/>
      <c r="F2151" s="174"/>
      <c r="G2151" s="148"/>
      <c r="H2151" s="372"/>
      <c r="I2151" s="264"/>
      <c r="J2151" s="270"/>
      <c r="K2151" s="264"/>
      <c r="L2151" s="264"/>
      <c r="M2151" s="158"/>
      <c r="N2151" s="348"/>
    </row>
    <row r="2152" spans="2:14" x14ac:dyDescent="0.15">
      <c r="B2152" s="181">
        <v>2148</v>
      </c>
      <c r="C2152" s="171"/>
      <c r="D2152" s="172"/>
      <c r="E2152" s="173"/>
      <c r="F2152" s="174"/>
      <c r="G2152" s="148"/>
      <c r="H2152" s="372"/>
      <c r="I2152" s="264"/>
      <c r="J2152" s="270"/>
      <c r="K2152" s="264"/>
      <c r="L2152" s="264"/>
      <c r="M2152" s="158"/>
      <c r="N2152" s="348"/>
    </row>
    <row r="2153" spans="2:14" x14ac:dyDescent="0.15">
      <c r="B2153" s="181">
        <v>2149</v>
      </c>
      <c r="C2153" s="171"/>
      <c r="D2153" s="172"/>
      <c r="E2153" s="173"/>
      <c r="F2153" s="174"/>
      <c r="G2153" s="148"/>
      <c r="H2153" s="372"/>
      <c r="I2153" s="264"/>
      <c r="J2153" s="270"/>
      <c r="K2153" s="264"/>
      <c r="L2153" s="264"/>
      <c r="M2153" s="158"/>
      <c r="N2153" s="348"/>
    </row>
    <row r="2154" spans="2:14" x14ac:dyDescent="0.15">
      <c r="B2154" s="181">
        <v>2150</v>
      </c>
      <c r="C2154" s="171"/>
      <c r="D2154" s="172"/>
      <c r="E2154" s="173"/>
      <c r="F2154" s="174"/>
      <c r="G2154" s="148"/>
      <c r="H2154" s="372"/>
      <c r="I2154" s="264"/>
      <c r="J2154" s="270"/>
      <c r="K2154" s="264"/>
      <c r="L2154" s="264"/>
      <c r="M2154" s="158"/>
      <c r="N2154" s="348"/>
    </row>
    <row r="2155" spans="2:14" x14ac:dyDescent="0.15">
      <c r="B2155" s="181">
        <v>2151</v>
      </c>
      <c r="C2155" s="171"/>
      <c r="D2155" s="172"/>
      <c r="E2155" s="173"/>
      <c r="F2155" s="174"/>
      <c r="G2155" s="148"/>
      <c r="H2155" s="372"/>
      <c r="I2155" s="264"/>
      <c r="J2155" s="270"/>
      <c r="K2155" s="264"/>
      <c r="L2155" s="264"/>
      <c r="M2155" s="158"/>
      <c r="N2155" s="348"/>
    </row>
    <row r="2156" spans="2:14" x14ac:dyDescent="0.15">
      <c r="B2156" s="181">
        <v>2152</v>
      </c>
      <c r="C2156" s="171"/>
      <c r="D2156" s="172"/>
      <c r="E2156" s="173"/>
      <c r="F2156" s="174"/>
      <c r="G2156" s="148"/>
      <c r="H2156" s="372"/>
      <c r="I2156" s="264"/>
      <c r="J2156" s="270"/>
      <c r="K2156" s="264"/>
      <c r="L2156" s="264"/>
      <c r="M2156" s="158"/>
      <c r="N2156" s="348"/>
    </row>
    <row r="2157" spans="2:14" x14ac:dyDescent="0.15">
      <c r="B2157" s="181">
        <v>2153</v>
      </c>
      <c r="C2157" s="171"/>
      <c r="D2157" s="172"/>
      <c r="E2157" s="173"/>
      <c r="F2157" s="174"/>
      <c r="G2157" s="148"/>
      <c r="H2157" s="372"/>
      <c r="I2157" s="264"/>
      <c r="J2157" s="270"/>
      <c r="K2157" s="264"/>
      <c r="L2157" s="264"/>
      <c r="M2157" s="158"/>
      <c r="N2157" s="348"/>
    </row>
    <row r="2158" spans="2:14" x14ac:dyDescent="0.15">
      <c r="B2158" s="181">
        <v>2154</v>
      </c>
      <c r="C2158" s="171"/>
      <c r="D2158" s="172"/>
      <c r="E2158" s="173"/>
      <c r="F2158" s="174"/>
      <c r="G2158" s="148"/>
      <c r="H2158" s="372"/>
      <c r="I2158" s="264"/>
      <c r="J2158" s="270"/>
      <c r="K2158" s="264"/>
      <c r="L2158" s="264"/>
      <c r="M2158" s="158"/>
      <c r="N2158" s="348"/>
    </row>
    <row r="2159" spans="2:14" x14ac:dyDescent="0.15">
      <c r="B2159" s="181">
        <v>2155</v>
      </c>
      <c r="C2159" s="171"/>
      <c r="D2159" s="172"/>
      <c r="E2159" s="173"/>
      <c r="F2159" s="174"/>
      <c r="G2159" s="148"/>
      <c r="H2159" s="372"/>
      <c r="I2159" s="264"/>
      <c r="J2159" s="270"/>
      <c r="K2159" s="264"/>
      <c r="L2159" s="264"/>
      <c r="M2159" s="158"/>
      <c r="N2159" s="348"/>
    </row>
    <row r="2160" spans="2:14" x14ac:dyDescent="0.15">
      <c r="B2160" s="181">
        <v>2156</v>
      </c>
      <c r="C2160" s="171"/>
      <c r="D2160" s="172"/>
      <c r="E2160" s="173"/>
      <c r="F2160" s="174"/>
      <c r="G2160" s="148"/>
      <c r="H2160" s="372"/>
      <c r="I2160" s="264"/>
      <c r="J2160" s="270"/>
      <c r="K2160" s="264"/>
      <c r="L2160" s="264"/>
      <c r="M2160" s="158"/>
      <c r="N2160" s="348"/>
    </row>
    <row r="2161" spans="2:14" x14ac:dyDescent="0.15">
      <c r="B2161" s="181">
        <v>2157</v>
      </c>
      <c r="C2161" s="171"/>
      <c r="D2161" s="172"/>
      <c r="E2161" s="173"/>
      <c r="F2161" s="174"/>
      <c r="G2161" s="148"/>
      <c r="H2161" s="372"/>
      <c r="I2161" s="264"/>
      <c r="J2161" s="270"/>
      <c r="K2161" s="264"/>
      <c r="L2161" s="264"/>
      <c r="M2161" s="158"/>
      <c r="N2161" s="348"/>
    </row>
    <row r="2162" spans="2:14" x14ac:dyDescent="0.15">
      <c r="B2162" s="181">
        <v>2158</v>
      </c>
      <c r="C2162" s="171"/>
      <c r="D2162" s="172"/>
      <c r="E2162" s="173"/>
      <c r="F2162" s="174"/>
      <c r="G2162" s="148"/>
      <c r="H2162" s="372"/>
      <c r="I2162" s="264"/>
      <c r="J2162" s="270"/>
      <c r="K2162" s="264"/>
      <c r="L2162" s="264"/>
      <c r="M2162" s="158"/>
      <c r="N2162" s="348"/>
    </row>
    <row r="2163" spans="2:14" x14ac:dyDescent="0.15">
      <c r="B2163" s="181">
        <v>2159</v>
      </c>
      <c r="C2163" s="171"/>
      <c r="D2163" s="172"/>
      <c r="E2163" s="173"/>
      <c r="F2163" s="174"/>
      <c r="G2163" s="148"/>
      <c r="H2163" s="372"/>
      <c r="I2163" s="264"/>
      <c r="J2163" s="270"/>
      <c r="K2163" s="264"/>
      <c r="L2163" s="264"/>
      <c r="M2163" s="158"/>
      <c r="N2163" s="348"/>
    </row>
    <row r="2164" spans="2:14" x14ac:dyDescent="0.15">
      <c r="B2164" s="181">
        <v>2160</v>
      </c>
      <c r="C2164" s="171"/>
      <c r="D2164" s="172"/>
      <c r="E2164" s="173"/>
      <c r="F2164" s="174"/>
      <c r="G2164" s="148"/>
      <c r="H2164" s="372"/>
      <c r="I2164" s="264"/>
      <c r="J2164" s="270"/>
      <c r="K2164" s="264"/>
      <c r="L2164" s="264"/>
      <c r="M2164" s="158"/>
      <c r="N2164" s="348"/>
    </row>
    <row r="2165" spans="2:14" x14ac:dyDescent="0.15">
      <c r="B2165" s="181">
        <v>2161</v>
      </c>
      <c r="C2165" s="171"/>
      <c r="D2165" s="172"/>
      <c r="E2165" s="173"/>
      <c r="F2165" s="174"/>
      <c r="G2165" s="148"/>
      <c r="H2165" s="372"/>
      <c r="I2165" s="264"/>
      <c r="J2165" s="270"/>
      <c r="K2165" s="264"/>
      <c r="L2165" s="264"/>
      <c r="M2165" s="158"/>
      <c r="N2165" s="348"/>
    </row>
    <row r="2166" spans="2:14" x14ac:dyDescent="0.15">
      <c r="B2166" s="181">
        <v>2162</v>
      </c>
      <c r="C2166" s="171"/>
      <c r="D2166" s="172"/>
      <c r="E2166" s="173"/>
      <c r="F2166" s="174"/>
      <c r="G2166" s="148"/>
      <c r="H2166" s="372"/>
      <c r="I2166" s="264"/>
      <c r="J2166" s="270"/>
      <c r="K2166" s="264"/>
      <c r="L2166" s="264"/>
      <c r="M2166" s="158"/>
      <c r="N2166" s="348"/>
    </row>
    <row r="2167" spans="2:14" x14ac:dyDescent="0.15">
      <c r="B2167" s="181">
        <v>2163</v>
      </c>
      <c r="C2167" s="171"/>
      <c r="D2167" s="172"/>
      <c r="E2167" s="173"/>
      <c r="F2167" s="174"/>
      <c r="G2167" s="148"/>
      <c r="H2167" s="372"/>
      <c r="I2167" s="264"/>
      <c r="J2167" s="270"/>
      <c r="K2167" s="264"/>
      <c r="L2167" s="264"/>
      <c r="M2167" s="158"/>
      <c r="N2167" s="348"/>
    </row>
    <row r="2168" spans="2:14" x14ac:dyDescent="0.15">
      <c r="B2168" s="181">
        <v>2164</v>
      </c>
      <c r="C2168" s="171"/>
      <c r="D2168" s="172"/>
      <c r="E2168" s="173"/>
      <c r="F2168" s="174"/>
      <c r="G2168" s="148"/>
      <c r="H2168" s="372"/>
      <c r="I2168" s="264"/>
      <c r="J2168" s="270"/>
      <c r="K2168" s="264"/>
      <c r="L2168" s="264"/>
      <c r="M2168" s="158"/>
      <c r="N2168" s="348"/>
    </row>
    <row r="2169" spans="2:14" x14ac:dyDescent="0.15">
      <c r="B2169" s="181">
        <v>2165</v>
      </c>
      <c r="C2169" s="171"/>
      <c r="D2169" s="172"/>
      <c r="E2169" s="173"/>
      <c r="F2169" s="174"/>
      <c r="G2169" s="148"/>
      <c r="H2169" s="372"/>
      <c r="I2169" s="264"/>
      <c r="J2169" s="270"/>
      <c r="K2169" s="264"/>
      <c r="L2169" s="264"/>
      <c r="M2169" s="158"/>
      <c r="N2169" s="348"/>
    </row>
    <row r="2170" spans="2:14" x14ac:dyDescent="0.15">
      <c r="B2170" s="181">
        <v>2166</v>
      </c>
      <c r="C2170" s="171"/>
      <c r="D2170" s="172"/>
      <c r="E2170" s="173"/>
      <c r="F2170" s="174"/>
      <c r="G2170" s="148"/>
      <c r="H2170" s="372"/>
      <c r="I2170" s="264"/>
      <c r="J2170" s="270"/>
      <c r="K2170" s="264"/>
      <c r="L2170" s="264"/>
      <c r="M2170" s="158"/>
      <c r="N2170" s="348"/>
    </row>
    <row r="2171" spans="2:14" x14ac:dyDescent="0.15">
      <c r="B2171" s="181">
        <v>2167</v>
      </c>
      <c r="C2171" s="171"/>
      <c r="D2171" s="172"/>
      <c r="E2171" s="173"/>
      <c r="F2171" s="174"/>
      <c r="G2171" s="148"/>
      <c r="H2171" s="372"/>
      <c r="I2171" s="264"/>
      <c r="J2171" s="270"/>
      <c r="K2171" s="264"/>
      <c r="L2171" s="264"/>
      <c r="M2171" s="158"/>
      <c r="N2171" s="348"/>
    </row>
    <row r="2172" spans="2:14" x14ac:dyDescent="0.15">
      <c r="B2172" s="181">
        <v>2168</v>
      </c>
      <c r="C2172" s="171"/>
      <c r="D2172" s="172"/>
      <c r="E2172" s="173"/>
      <c r="F2172" s="174"/>
      <c r="G2172" s="148"/>
      <c r="H2172" s="372"/>
      <c r="I2172" s="264"/>
      <c r="J2172" s="270"/>
      <c r="K2172" s="264"/>
      <c r="L2172" s="264"/>
      <c r="M2172" s="158"/>
      <c r="N2172" s="348"/>
    </row>
    <row r="2173" spans="2:14" x14ac:dyDescent="0.15">
      <c r="B2173" s="181">
        <v>2169</v>
      </c>
      <c r="C2173" s="171"/>
      <c r="D2173" s="172"/>
      <c r="E2173" s="173"/>
      <c r="F2173" s="174"/>
      <c r="G2173" s="148"/>
      <c r="H2173" s="372"/>
      <c r="I2173" s="264"/>
      <c r="J2173" s="270"/>
      <c r="K2173" s="264"/>
      <c r="L2173" s="264"/>
      <c r="M2173" s="158"/>
      <c r="N2173" s="348"/>
    </row>
    <row r="2174" spans="2:14" x14ac:dyDescent="0.15">
      <c r="B2174" s="181">
        <v>2170</v>
      </c>
      <c r="C2174" s="171"/>
      <c r="D2174" s="172"/>
      <c r="E2174" s="173"/>
      <c r="F2174" s="174"/>
      <c r="G2174" s="148"/>
      <c r="H2174" s="372"/>
      <c r="I2174" s="264"/>
      <c r="J2174" s="270"/>
      <c r="K2174" s="264"/>
      <c r="L2174" s="264"/>
      <c r="M2174" s="158"/>
      <c r="N2174" s="348"/>
    </row>
    <row r="2175" spans="2:14" x14ac:dyDescent="0.15">
      <c r="B2175" s="181">
        <v>2171</v>
      </c>
      <c r="C2175" s="171"/>
      <c r="D2175" s="172"/>
      <c r="E2175" s="173"/>
      <c r="F2175" s="174"/>
      <c r="G2175" s="148"/>
      <c r="H2175" s="372"/>
      <c r="I2175" s="264"/>
      <c r="J2175" s="270"/>
      <c r="K2175" s="264"/>
      <c r="L2175" s="264"/>
      <c r="M2175" s="158"/>
      <c r="N2175" s="348"/>
    </row>
    <row r="2176" spans="2:14" x14ac:dyDescent="0.15">
      <c r="B2176" s="181">
        <v>2172</v>
      </c>
      <c r="C2176" s="171"/>
      <c r="D2176" s="172"/>
      <c r="E2176" s="173"/>
      <c r="F2176" s="174"/>
      <c r="G2176" s="148"/>
      <c r="H2176" s="372"/>
      <c r="I2176" s="264"/>
      <c r="J2176" s="270"/>
      <c r="K2176" s="264"/>
      <c r="L2176" s="264"/>
      <c r="M2176" s="158"/>
      <c r="N2176" s="348"/>
    </row>
    <row r="2177" spans="2:14" x14ac:dyDescent="0.15">
      <c r="B2177" s="181">
        <v>2173</v>
      </c>
      <c r="C2177" s="171"/>
      <c r="D2177" s="172"/>
      <c r="E2177" s="173"/>
      <c r="F2177" s="174"/>
      <c r="G2177" s="148"/>
      <c r="H2177" s="372"/>
      <c r="I2177" s="264"/>
      <c r="J2177" s="270"/>
      <c r="K2177" s="264"/>
      <c r="L2177" s="264"/>
      <c r="M2177" s="158"/>
      <c r="N2177" s="348"/>
    </row>
    <row r="2178" spans="2:14" x14ac:dyDescent="0.15">
      <c r="B2178" s="181">
        <v>2174</v>
      </c>
      <c r="C2178" s="171"/>
      <c r="D2178" s="172"/>
      <c r="E2178" s="173"/>
      <c r="F2178" s="174"/>
      <c r="G2178" s="148"/>
      <c r="H2178" s="372"/>
      <c r="I2178" s="264"/>
      <c r="J2178" s="270"/>
      <c r="K2178" s="264"/>
      <c r="L2178" s="264"/>
      <c r="M2178" s="158"/>
      <c r="N2178" s="348"/>
    </row>
    <row r="2179" spans="2:14" x14ac:dyDescent="0.15">
      <c r="B2179" s="181">
        <v>2175</v>
      </c>
      <c r="C2179" s="171"/>
      <c r="D2179" s="172"/>
      <c r="E2179" s="173"/>
      <c r="F2179" s="174"/>
      <c r="G2179" s="148"/>
      <c r="H2179" s="372"/>
      <c r="I2179" s="264"/>
      <c r="J2179" s="270"/>
      <c r="K2179" s="264"/>
      <c r="L2179" s="264"/>
      <c r="M2179" s="158"/>
      <c r="N2179" s="348"/>
    </row>
    <row r="2180" spans="2:14" x14ac:dyDescent="0.15">
      <c r="B2180" s="181">
        <v>2176</v>
      </c>
      <c r="C2180" s="171"/>
      <c r="D2180" s="172"/>
      <c r="E2180" s="173"/>
      <c r="F2180" s="174"/>
      <c r="G2180" s="148"/>
      <c r="H2180" s="372"/>
      <c r="I2180" s="264"/>
      <c r="J2180" s="270"/>
      <c r="K2180" s="264"/>
      <c r="L2180" s="264"/>
      <c r="M2180" s="158"/>
      <c r="N2180" s="348"/>
    </row>
    <row r="2181" spans="2:14" x14ac:dyDescent="0.15">
      <c r="B2181" s="181">
        <v>2177</v>
      </c>
      <c r="C2181" s="171"/>
      <c r="D2181" s="172"/>
      <c r="E2181" s="173"/>
      <c r="F2181" s="174"/>
      <c r="G2181" s="148"/>
      <c r="H2181" s="372"/>
      <c r="I2181" s="264"/>
      <c r="J2181" s="270"/>
      <c r="K2181" s="264"/>
      <c r="L2181" s="264"/>
      <c r="M2181" s="158"/>
      <c r="N2181" s="348"/>
    </row>
    <row r="2182" spans="2:14" x14ac:dyDescent="0.15">
      <c r="B2182" s="181">
        <v>2178</v>
      </c>
      <c r="C2182" s="171"/>
      <c r="D2182" s="172"/>
      <c r="E2182" s="173"/>
      <c r="F2182" s="174"/>
      <c r="G2182" s="148"/>
      <c r="H2182" s="372"/>
      <c r="I2182" s="264"/>
      <c r="J2182" s="270"/>
      <c r="K2182" s="264"/>
      <c r="L2182" s="264"/>
      <c r="M2182" s="158"/>
      <c r="N2182" s="348"/>
    </row>
    <row r="2183" spans="2:14" x14ac:dyDescent="0.15">
      <c r="B2183" s="181">
        <v>2179</v>
      </c>
      <c r="C2183" s="171"/>
      <c r="D2183" s="172"/>
      <c r="E2183" s="173"/>
      <c r="F2183" s="174"/>
      <c r="G2183" s="148"/>
      <c r="H2183" s="372"/>
      <c r="I2183" s="264"/>
      <c r="J2183" s="270"/>
      <c r="K2183" s="264"/>
      <c r="L2183" s="264"/>
      <c r="M2183" s="158"/>
      <c r="N2183" s="348"/>
    </row>
    <row r="2184" spans="2:14" x14ac:dyDescent="0.15">
      <c r="B2184" s="181">
        <v>2180</v>
      </c>
      <c r="C2184" s="171"/>
      <c r="D2184" s="172"/>
      <c r="E2184" s="173"/>
      <c r="F2184" s="174"/>
      <c r="G2184" s="148"/>
      <c r="H2184" s="372"/>
      <c r="I2184" s="264"/>
      <c r="J2184" s="270"/>
      <c r="K2184" s="264"/>
      <c r="L2184" s="264"/>
      <c r="M2184" s="158"/>
      <c r="N2184" s="348"/>
    </row>
    <row r="2185" spans="2:14" x14ac:dyDescent="0.15">
      <c r="B2185" s="181">
        <v>2181</v>
      </c>
      <c r="C2185" s="171"/>
      <c r="D2185" s="172"/>
      <c r="E2185" s="173"/>
      <c r="F2185" s="174"/>
      <c r="G2185" s="148"/>
      <c r="H2185" s="372"/>
      <c r="I2185" s="264"/>
      <c r="J2185" s="270"/>
      <c r="K2185" s="264"/>
      <c r="L2185" s="264"/>
      <c r="M2185" s="158"/>
      <c r="N2185" s="348"/>
    </row>
    <row r="2186" spans="2:14" x14ac:dyDescent="0.15">
      <c r="B2186" s="181">
        <v>2182</v>
      </c>
      <c r="C2186" s="171"/>
      <c r="D2186" s="172"/>
      <c r="E2186" s="173"/>
      <c r="F2186" s="174"/>
      <c r="G2186" s="148"/>
      <c r="H2186" s="372"/>
      <c r="I2186" s="264"/>
      <c r="J2186" s="270"/>
      <c r="K2186" s="264"/>
      <c r="L2186" s="264"/>
      <c r="M2186" s="158"/>
      <c r="N2186" s="348"/>
    </row>
    <row r="2187" spans="2:14" x14ac:dyDescent="0.15">
      <c r="B2187" s="181">
        <v>2183</v>
      </c>
      <c r="C2187" s="171"/>
      <c r="D2187" s="172"/>
      <c r="E2187" s="173"/>
      <c r="F2187" s="174"/>
      <c r="G2187" s="148"/>
      <c r="H2187" s="372"/>
      <c r="I2187" s="264"/>
      <c r="J2187" s="270"/>
      <c r="K2187" s="264"/>
      <c r="L2187" s="264"/>
      <c r="M2187" s="158"/>
      <c r="N2187" s="348"/>
    </row>
    <row r="2188" spans="2:14" x14ac:dyDescent="0.15">
      <c r="B2188" s="181">
        <v>2184</v>
      </c>
      <c r="C2188" s="171"/>
      <c r="D2188" s="172"/>
      <c r="E2188" s="173"/>
      <c r="F2188" s="174"/>
      <c r="G2188" s="148"/>
      <c r="H2188" s="372"/>
      <c r="I2188" s="264"/>
      <c r="J2188" s="270"/>
      <c r="K2188" s="264"/>
      <c r="L2188" s="264"/>
      <c r="M2188" s="158"/>
      <c r="N2188" s="348"/>
    </row>
    <row r="2189" spans="2:14" x14ac:dyDescent="0.15">
      <c r="B2189" s="181">
        <v>2185</v>
      </c>
      <c r="C2189" s="171"/>
      <c r="D2189" s="172"/>
      <c r="E2189" s="173"/>
      <c r="F2189" s="174"/>
      <c r="G2189" s="148"/>
      <c r="H2189" s="372"/>
      <c r="I2189" s="264"/>
      <c r="J2189" s="270"/>
      <c r="K2189" s="264"/>
      <c r="L2189" s="264"/>
      <c r="M2189" s="158"/>
      <c r="N2189" s="348"/>
    </row>
    <row r="2190" spans="2:14" x14ac:dyDescent="0.15">
      <c r="B2190" s="181">
        <v>2186</v>
      </c>
      <c r="C2190" s="171"/>
      <c r="D2190" s="172"/>
      <c r="E2190" s="173"/>
      <c r="F2190" s="174"/>
      <c r="G2190" s="148"/>
      <c r="H2190" s="372"/>
      <c r="I2190" s="264"/>
      <c r="J2190" s="270"/>
      <c r="K2190" s="264"/>
      <c r="L2190" s="264"/>
      <c r="M2190" s="158"/>
      <c r="N2190" s="348"/>
    </row>
    <row r="2191" spans="2:14" x14ac:dyDescent="0.15">
      <c r="B2191" s="181">
        <v>2187</v>
      </c>
      <c r="C2191" s="171"/>
      <c r="D2191" s="172"/>
      <c r="E2191" s="173"/>
      <c r="F2191" s="174"/>
      <c r="G2191" s="148"/>
      <c r="H2191" s="372"/>
      <c r="I2191" s="264"/>
      <c r="J2191" s="270"/>
      <c r="K2191" s="264"/>
      <c r="L2191" s="264"/>
      <c r="M2191" s="158"/>
      <c r="N2191" s="348"/>
    </row>
    <row r="2192" spans="2:14" x14ac:dyDescent="0.15">
      <c r="B2192" s="181">
        <v>2188</v>
      </c>
      <c r="C2192" s="171"/>
      <c r="D2192" s="172"/>
      <c r="E2192" s="173"/>
      <c r="F2192" s="174"/>
      <c r="G2192" s="148"/>
      <c r="H2192" s="372"/>
      <c r="I2192" s="264"/>
      <c r="J2192" s="270"/>
      <c r="K2192" s="264"/>
      <c r="L2192" s="264"/>
      <c r="M2192" s="158"/>
      <c r="N2192" s="348"/>
    </row>
    <row r="2193" spans="2:14" x14ac:dyDescent="0.15">
      <c r="B2193" s="181">
        <v>2189</v>
      </c>
      <c r="C2193" s="171"/>
      <c r="D2193" s="172"/>
      <c r="E2193" s="173"/>
      <c r="F2193" s="174"/>
      <c r="G2193" s="148"/>
      <c r="H2193" s="372"/>
      <c r="I2193" s="264"/>
      <c r="J2193" s="270"/>
      <c r="K2193" s="264"/>
      <c r="L2193" s="264"/>
      <c r="M2193" s="158"/>
      <c r="N2193" s="348"/>
    </row>
    <row r="2194" spans="2:14" x14ac:dyDescent="0.15">
      <c r="B2194" s="181">
        <v>2190</v>
      </c>
      <c r="C2194" s="171"/>
      <c r="D2194" s="172"/>
      <c r="E2194" s="173"/>
      <c r="F2194" s="174"/>
      <c r="G2194" s="148"/>
      <c r="H2194" s="372"/>
      <c r="I2194" s="264"/>
      <c r="J2194" s="270"/>
      <c r="K2194" s="264"/>
      <c r="L2194" s="264"/>
      <c r="M2194" s="158"/>
      <c r="N2194" s="348"/>
    </row>
    <row r="2195" spans="2:14" x14ac:dyDescent="0.15">
      <c r="B2195" s="181">
        <v>2191</v>
      </c>
      <c r="C2195" s="171"/>
      <c r="D2195" s="172"/>
      <c r="E2195" s="173"/>
      <c r="F2195" s="174"/>
      <c r="G2195" s="148"/>
      <c r="H2195" s="372"/>
      <c r="I2195" s="264"/>
      <c r="J2195" s="270"/>
      <c r="K2195" s="264"/>
      <c r="L2195" s="264"/>
      <c r="M2195" s="158"/>
      <c r="N2195" s="348"/>
    </row>
    <row r="2196" spans="2:14" x14ac:dyDescent="0.15">
      <c r="B2196" s="181">
        <v>2192</v>
      </c>
      <c r="C2196" s="171"/>
      <c r="D2196" s="172"/>
      <c r="E2196" s="173"/>
      <c r="F2196" s="174"/>
      <c r="G2196" s="148"/>
      <c r="H2196" s="372"/>
      <c r="I2196" s="264"/>
      <c r="J2196" s="270"/>
      <c r="K2196" s="264"/>
      <c r="L2196" s="264"/>
      <c r="M2196" s="158"/>
      <c r="N2196" s="348"/>
    </row>
    <row r="2197" spans="2:14" x14ac:dyDescent="0.15">
      <c r="B2197" s="181">
        <v>2193</v>
      </c>
      <c r="C2197" s="171"/>
      <c r="D2197" s="172"/>
      <c r="E2197" s="173"/>
      <c r="F2197" s="174"/>
      <c r="G2197" s="148"/>
      <c r="H2197" s="372"/>
      <c r="I2197" s="264"/>
      <c r="J2197" s="270"/>
      <c r="K2197" s="264"/>
      <c r="L2197" s="264"/>
      <c r="M2197" s="158"/>
      <c r="N2197" s="348"/>
    </row>
    <row r="2198" spans="2:14" x14ac:dyDescent="0.15">
      <c r="B2198" s="181">
        <v>2194</v>
      </c>
      <c r="C2198" s="171"/>
      <c r="D2198" s="172"/>
      <c r="E2198" s="173"/>
      <c r="F2198" s="174"/>
      <c r="G2198" s="148"/>
      <c r="H2198" s="372"/>
      <c r="I2198" s="264"/>
      <c r="J2198" s="270"/>
      <c r="K2198" s="264"/>
      <c r="L2198" s="264"/>
      <c r="M2198" s="158"/>
      <c r="N2198" s="348"/>
    </row>
    <row r="2199" spans="2:14" x14ac:dyDescent="0.15">
      <c r="B2199" s="181">
        <v>2195</v>
      </c>
      <c r="C2199" s="171"/>
      <c r="D2199" s="172"/>
      <c r="E2199" s="173"/>
      <c r="F2199" s="174"/>
      <c r="G2199" s="148"/>
      <c r="H2199" s="372"/>
      <c r="I2199" s="264"/>
      <c r="J2199" s="270"/>
      <c r="K2199" s="264"/>
      <c r="L2199" s="264"/>
      <c r="M2199" s="158"/>
      <c r="N2199" s="348"/>
    </row>
    <row r="2200" spans="2:14" x14ac:dyDescent="0.15">
      <c r="B2200" s="181">
        <v>2196</v>
      </c>
      <c r="C2200" s="171"/>
      <c r="D2200" s="172"/>
      <c r="E2200" s="173"/>
      <c r="F2200" s="174"/>
      <c r="G2200" s="148"/>
      <c r="H2200" s="372"/>
      <c r="I2200" s="264"/>
      <c r="J2200" s="270"/>
      <c r="K2200" s="264"/>
      <c r="L2200" s="264"/>
      <c r="M2200" s="158"/>
      <c r="N2200" s="348"/>
    </row>
    <row r="2201" spans="2:14" x14ac:dyDescent="0.15">
      <c r="B2201" s="181">
        <v>2197</v>
      </c>
      <c r="C2201" s="171"/>
      <c r="D2201" s="172"/>
      <c r="E2201" s="173"/>
      <c r="F2201" s="174"/>
      <c r="G2201" s="148"/>
      <c r="H2201" s="372"/>
      <c r="I2201" s="264"/>
      <c r="J2201" s="270"/>
      <c r="K2201" s="264"/>
      <c r="L2201" s="264"/>
      <c r="M2201" s="158"/>
      <c r="N2201" s="348"/>
    </row>
    <row r="2202" spans="2:14" x14ac:dyDescent="0.15">
      <c r="B2202" s="181">
        <v>2198</v>
      </c>
      <c r="C2202" s="171"/>
      <c r="D2202" s="172"/>
      <c r="E2202" s="173"/>
      <c r="F2202" s="174"/>
      <c r="G2202" s="148"/>
      <c r="H2202" s="372"/>
      <c r="I2202" s="264"/>
      <c r="J2202" s="270"/>
      <c r="K2202" s="264"/>
      <c r="L2202" s="264"/>
      <c r="M2202" s="158"/>
      <c r="N2202" s="348"/>
    </row>
    <row r="2203" spans="2:14" x14ac:dyDescent="0.15">
      <c r="B2203" s="181">
        <v>2199</v>
      </c>
      <c r="C2203" s="171"/>
      <c r="D2203" s="172"/>
      <c r="E2203" s="173"/>
      <c r="F2203" s="174"/>
      <c r="G2203" s="148"/>
      <c r="H2203" s="372"/>
      <c r="I2203" s="264"/>
      <c r="J2203" s="270"/>
      <c r="K2203" s="264"/>
      <c r="L2203" s="264"/>
      <c r="M2203" s="158"/>
      <c r="N2203" s="348"/>
    </row>
    <row r="2204" spans="2:14" x14ac:dyDescent="0.15">
      <c r="B2204" s="181">
        <v>2200</v>
      </c>
      <c r="C2204" s="171"/>
      <c r="D2204" s="172"/>
      <c r="E2204" s="173"/>
      <c r="F2204" s="174"/>
      <c r="G2204" s="148"/>
      <c r="H2204" s="372"/>
      <c r="I2204" s="264"/>
      <c r="J2204" s="270"/>
      <c r="K2204" s="264"/>
      <c r="L2204" s="264"/>
      <c r="M2204" s="158"/>
      <c r="N2204" s="348"/>
    </row>
    <row r="2205" spans="2:14" x14ac:dyDescent="0.15">
      <c r="B2205" s="181">
        <v>2201</v>
      </c>
      <c r="C2205" s="171"/>
      <c r="D2205" s="172"/>
      <c r="E2205" s="173"/>
      <c r="F2205" s="174"/>
      <c r="G2205" s="148"/>
      <c r="H2205" s="372"/>
      <c r="I2205" s="264"/>
      <c r="J2205" s="270"/>
      <c r="K2205" s="264"/>
      <c r="L2205" s="264"/>
      <c r="M2205" s="158"/>
      <c r="N2205" s="348"/>
    </row>
    <row r="2206" spans="2:14" x14ac:dyDescent="0.15">
      <c r="B2206" s="181">
        <v>2202</v>
      </c>
      <c r="C2206" s="171"/>
      <c r="D2206" s="172"/>
      <c r="E2206" s="173"/>
      <c r="F2206" s="174"/>
      <c r="G2206" s="148"/>
      <c r="H2206" s="372"/>
      <c r="I2206" s="264"/>
      <c r="J2206" s="270"/>
      <c r="K2206" s="264"/>
      <c r="L2206" s="264"/>
      <c r="M2206" s="158"/>
      <c r="N2206" s="348"/>
    </row>
    <row r="2207" spans="2:14" x14ac:dyDescent="0.15">
      <c r="B2207" s="181">
        <v>2203</v>
      </c>
      <c r="C2207" s="171"/>
      <c r="D2207" s="172"/>
      <c r="E2207" s="173"/>
      <c r="F2207" s="174"/>
      <c r="G2207" s="148"/>
      <c r="H2207" s="372"/>
      <c r="I2207" s="264"/>
      <c r="J2207" s="270"/>
      <c r="K2207" s="264"/>
      <c r="L2207" s="264"/>
      <c r="M2207" s="158"/>
      <c r="N2207" s="348"/>
    </row>
    <row r="2208" spans="2:14" x14ac:dyDescent="0.15">
      <c r="B2208" s="181">
        <v>2204</v>
      </c>
      <c r="C2208" s="171"/>
      <c r="D2208" s="172"/>
      <c r="E2208" s="173"/>
      <c r="F2208" s="174"/>
      <c r="G2208" s="148"/>
      <c r="H2208" s="372"/>
      <c r="I2208" s="264"/>
      <c r="J2208" s="270"/>
      <c r="K2208" s="264"/>
      <c r="L2208" s="264"/>
      <c r="M2208" s="158"/>
      <c r="N2208" s="348"/>
    </row>
    <row r="2209" spans="2:14" x14ac:dyDescent="0.15">
      <c r="B2209" s="181">
        <v>2205</v>
      </c>
      <c r="C2209" s="171"/>
      <c r="D2209" s="172"/>
      <c r="E2209" s="173"/>
      <c r="F2209" s="174"/>
      <c r="G2209" s="148"/>
      <c r="H2209" s="372"/>
      <c r="I2209" s="264"/>
      <c r="J2209" s="270"/>
      <c r="K2209" s="264"/>
      <c r="L2209" s="264"/>
      <c r="M2209" s="158"/>
      <c r="N2209" s="348"/>
    </row>
    <row r="2210" spans="2:14" x14ac:dyDescent="0.15">
      <c r="B2210" s="181">
        <v>2206</v>
      </c>
      <c r="C2210" s="171"/>
      <c r="D2210" s="172"/>
      <c r="E2210" s="173"/>
      <c r="F2210" s="174"/>
      <c r="G2210" s="148"/>
      <c r="H2210" s="372"/>
      <c r="I2210" s="264"/>
      <c r="J2210" s="270"/>
      <c r="K2210" s="264"/>
      <c r="L2210" s="264"/>
      <c r="M2210" s="158"/>
      <c r="N2210" s="348"/>
    </row>
    <row r="2211" spans="2:14" x14ac:dyDescent="0.15">
      <c r="B2211" s="181">
        <v>2207</v>
      </c>
      <c r="C2211" s="171"/>
      <c r="D2211" s="172"/>
      <c r="E2211" s="173"/>
      <c r="F2211" s="174"/>
      <c r="G2211" s="148"/>
      <c r="H2211" s="372"/>
      <c r="I2211" s="264"/>
      <c r="J2211" s="270"/>
      <c r="K2211" s="264"/>
      <c r="L2211" s="264"/>
      <c r="M2211" s="158"/>
      <c r="N2211" s="348"/>
    </row>
    <row r="2212" spans="2:14" x14ac:dyDescent="0.15">
      <c r="B2212" s="181">
        <v>2208</v>
      </c>
      <c r="C2212" s="171"/>
      <c r="D2212" s="172"/>
      <c r="E2212" s="173"/>
      <c r="F2212" s="174"/>
      <c r="G2212" s="148"/>
      <c r="H2212" s="372"/>
      <c r="I2212" s="264"/>
      <c r="J2212" s="270"/>
      <c r="K2212" s="264"/>
      <c r="L2212" s="264"/>
      <c r="M2212" s="158"/>
      <c r="N2212" s="348"/>
    </row>
    <row r="2213" spans="2:14" x14ac:dyDescent="0.15">
      <c r="B2213" s="181">
        <v>2209</v>
      </c>
      <c r="C2213" s="171"/>
      <c r="D2213" s="172"/>
      <c r="E2213" s="173"/>
      <c r="F2213" s="174"/>
      <c r="G2213" s="148"/>
      <c r="H2213" s="372"/>
      <c r="I2213" s="264"/>
      <c r="J2213" s="270"/>
      <c r="K2213" s="264"/>
      <c r="L2213" s="264"/>
      <c r="M2213" s="158"/>
      <c r="N2213" s="348"/>
    </row>
    <row r="2214" spans="2:14" x14ac:dyDescent="0.15">
      <c r="B2214" s="181">
        <v>2210</v>
      </c>
      <c r="C2214" s="171"/>
      <c r="D2214" s="172"/>
      <c r="E2214" s="173"/>
      <c r="F2214" s="174"/>
      <c r="G2214" s="148"/>
      <c r="H2214" s="372"/>
      <c r="I2214" s="264"/>
      <c r="J2214" s="270"/>
      <c r="K2214" s="264"/>
      <c r="L2214" s="264"/>
      <c r="M2214" s="158"/>
      <c r="N2214" s="348"/>
    </row>
    <row r="2215" spans="2:14" x14ac:dyDescent="0.15">
      <c r="B2215" s="181">
        <v>2211</v>
      </c>
      <c r="C2215" s="171"/>
      <c r="D2215" s="172"/>
      <c r="E2215" s="173"/>
      <c r="F2215" s="174"/>
      <c r="G2215" s="148"/>
      <c r="H2215" s="372"/>
      <c r="I2215" s="264"/>
      <c r="J2215" s="270"/>
      <c r="K2215" s="264"/>
      <c r="L2215" s="264"/>
      <c r="M2215" s="158"/>
      <c r="N2215" s="348"/>
    </row>
    <row r="2216" spans="2:14" x14ac:dyDescent="0.15">
      <c r="B2216" s="181">
        <v>2212</v>
      </c>
      <c r="C2216" s="171"/>
      <c r="D2216" s="172"/>
      <c r="E2216" s="173"/>
      <c r="F2216" s="174"/>
      <c r="G2216" s="148"/>
      <c r="H2216" s="372"/>
      <c r="I2216" s="264"/>
      <c r="J2216" s="270"/>
      <c r="K2216" s="264"/>
      <c r="L2216" s="264"/>
      <c r="M2216" s="158"/>
      <c r="N2216" s="348"/>
    </row>
    <row r="2217" spans="2:14" x14ac:dyDescent="0.15">
      <c r="B2217" s="181">
        <v>2213</v>
      </c>
      <c r="C2217" s="171"/>
      <c r="D2217" s="172"/>
      <c r="E2217" s="173"/>
      <c r="F2217" s="174"/>
      <c r="G2217" s="148"/>
      <c r="H2217" s="372"/>
      <c r="I2217" s="264"/>
      <c r="J2217" s="270"/>
      <c r="K2217" s="264"/>
      <c r="L2217" s="264"/>
      <c r="M2217" s="158"/>
      <c r="N2217" s="348"/>
    </row>
    <row r="2218" spans="2:14" x14ac:dyDescent="0.15">
      <c r="B2218" s="181">
        <v>2214</v>
      </c>
      <c r="C2218" s="171"/>
      <c r="D2218" s="172"/>
      <c r="E2218" s="173"/>
      <c r="F2218" s="174"/>
      <c r="G2218" s="148"/>
      <c r="H2218" s="372"/>
      <c r="I2218" s="264"/>
      <c r="J2218" s="270"/>
      <c r="K2218" s="264"/>
      <c r="L2218" s="264"/>
      <c r="M2218" s="158"/>
      <c r="N2218" s="348"/>
    </row>
    <row r="2219" spans="2:14" x14ac:dyDescent="0.15">
      <c r="B2219" s="181">
        <v>2215</v>
      </c>
      <c r="C2219" s="171"/>
      <c r="D2219" s="172"/>
      <c r="E2219" s="173"/>
      <c r="F2219" s="174"/>
      <c r="G2219" s="148"/>
      <c r="H2219" s="372"/>
      <c r="I2219" s="264"/>
      <c r="J2219" s="270"/>
      <c r="K2219" s="264"/>
      <c r="L2219" s="264"/>
      <c r="M2219" s="158"/>
      <c r="N2219" s="348"/>
    </row>
    <row r="2220" spans="2:14" x14ac:dyDescent="0.15">
      <c r="B2220" s="181">
        <v>2216</v>
      </c>
      <c r="C2220" s="171"/>
      <c r="D2220" s="172"/>
      <c r="E2220" s="173"/>
      <c r="F2220" s="174"/>
      <c r="G2220" s="148"/>
      <c r="H2220" s="372"/>
      <c r="I2220" s="264"/>
      <c r="J2220" s="270"/>
      <c r="K2220" s="264"/>
      <c r="L2220" s="264"/>
      <c r="M2220" s="158"/>
      <c r="N2220" s="348"/>
    </row>
    <row r="2221" spans="2:14" x14ac:dyDescent="0.15">
      <c r="B2221" s="181">
        <v>2217</v>
      </c>
      <c r="C2221" s="171"/>
      <c r="D2221" s="172"/>
      <c r="E2221" s="173"/>
      <c r="F2221" s="174"/>
      <c r="G2221" s="148"/>
      <c r="H2221" s="372"/>
      <c r="I2221" s="264"/>
      <c r="J2221" s="270"/>
      <c r="K2221" s="264"/>
      <c r="L2221" s="264"/>
      <c r="M2221" s="158"/>
      <c r="N2221" s="348"/>
    </row>
    <row r="2222" spans="2:14" x14ac:dyDescent="0.15">
      <c r="B2222" s="181">
        <v>2218</v>
      </c>
      <c r="C2222" s="171"/>
      <c r="D2222" s="172"/>
      <c r="E2222" s="173"/>
      <c r="F2222" s="174"/>
      <c r="G2222" s="148"/>
      <c r="H2222" s="372"/>
      <c r="I2222" s="264"/>
      <c r="J2222" s="270"/>
      <c r="K2222" s="264"/>
      <c r="L2222" s="264"/>
      <c r="M2222" s="158"/>
      <c r="N2222" s="348"/>
    </row>
    <row r="2223" spans="2:14" x14ac:dyDescent="0.15">
      <c r="B2223" s="181">
        <v>2219</v>
      </c>
      <c r="C2223" s="171"/>
      <c r="D2223" s="172"/>
      <c r="E2223" s="173"/>
      <c r="F2223" s="174"/>
      <c r="G2223" s="148"/>
      <c r="H2223" s="372"/>
      <c r="I2223" s="264"/>
      <c r="J2223" s="270"/>
      <c r="K2223" s="264"/>
      <c r="L2223" s="264"/>
      <c r="M2223" s="158"/>
      <c r="N2223" s="348"/>
    </row>
    <row r="2224" spans="2:14" x14ac:dyDescent="0.15">
      <c r="B2224" s="181">
        <v>2220</v>
      </c>
      <c r="C2224" s="171"/>
      <c r="D2224" s="172"/>
      <c r="E2224" s="173"/>
      <c r="F2224" s="174"/>
      <c r="G2224" s="148"/>
      <c r="H2224" s="372"/>
      <c r="I2224" s="264"/>
      <c r="J2224" s="270"/>
      <c r="K2224" s="264"/>
      <c r="L2224" s="264"/>
      <c r="M2224" s="158"/>
      <c r="N2224" s="348"/>
    </row>
    <row r="2225" spans="2:14" x14ac:dyDescent="0.15">
      <c r="B2225" s="181">
        <v>2221</v>
      </c>
      <c r="C2225" s="171"/>
      <c r="D2225" s="172"/>
      <c r="E2225" s="173"/>
      <c r="F2225" s="174"/>
      <c r="G2225" s="148"/>
      <c r="H2225" s="372"/>
      <c r="I2225" s="264"/>
      <c r="J2225" s="270"/>
      <c r="K2225" s="264"/>
      <c r="L2225" s="264"/>
      <c r="M2225" s="158"/>
      <c r="N2225" s="348"/>
    </row>
    <row r="2226" spans="2:14" x14ac:dyDescent="0.15">
      <c r="B2226" s="181">
        <v>2222</v>
      </c>
      <c r="C2226" s="171"/>
      <c r="D2226" s="172"/>
      <c r="E2226" s="173"/>
      <c r="F2226" s="174"/>
      <c r="G2226" s="148"/>
      <c r="H2226" s="372"/>
      <c r="I2226" s="264"/>
      <c r="J2226" s="270"/>
      <c r="K2226" s="264"/>
      <c r="L2226" s="264"/>
      <c r="M2226" s="158"/>
      <c r="N2226" s="348"/>
    </row>
    <row r="2227" spans="2:14" x14ac:dyDescent="0.15">
      <c r="B2227" s="181">
        <v>2223</v>
      </c>
      <c r="C2227" s="171"/>
      <c r="D2227" s="172"/>
      <c r="E2227" s="173"/>
      <c r="F2227" s="174"/>
      <c r="G2227" s="148"/>
      <c r="H2227" s="372"/>
      <c r="I2227" s="264"/>
      <c r="J2227" s="270"/>
      <c r="K2227" s="264"/>
      <c r="L2227" s="264"/>
      <c r="M2227" s="158"/>
      <c r="N2227" s="348"/>
    </row>
    <row r="2228" spans="2:14" x14ac:dyDescent="0.15">
      <c r="B2228" s="181">
        <v>2224</v>
      </c>
      <c r="C2228" s="171"/>
      <c r="D2228" s="172"/>
      <c r="E2228" s="173"/>
      <c r="F2228" s="174"/>
      <c r="G2228" s="148"/>
      <c r="H2228" s="372"/>
      <c r="I2228" s="264"/>
      <c r="J2228" s="270"/>
      <c r="K2228" s="264"/>
      <c r="L2228" s="264"/>
      <c r="M2228" s="158"/>
      <c r="N2228" s="348"/>
    </row>
    <row r="2229" spans="2:14" x14ac:dyDescent="0.15">
      <c r="B2229" s="181">
        <v>2225</v>
      </c>
      <c r="C2229" s="171"/>
      <c r="D2229" s="172"/>
      <c r="E2229" s="173"/>
      <c r="F2229" s="174"/>
      <c r="G2229" s="148"/>
      <c r="H2229" s="372"/>
      <c r="I2229" s="264"/>
      <c r="J2229" s="270"/>
      <c r="K2229" s="264"/>
      <c r="L2229" s="264"/>
      <c r="M2229" s="158"/>
      <c r="N2229" s="348"/>
    </row>
    <row r="2230" spans="2:14" x14ac:dyDescent="0.15">
      <c r="B2230" s="181">
        <v>2226</v>
      </c>
      <c r="C2230" s="171"/>
      <c r="D2230" s="172"/>
      <c r="E2230" s="173"/>
      <c r="F2230" s="174"/>
      <c r="G2230" s="148"/>
      <c r="H2230" s="372"/>
      <c r="I2230" s="264"/>
      <c r="J2230" s="270"/>
      <c r="K2230" s="264"/>
      <c r="L2230" s="264"/>
      <c r="M2230" s="158"/>
      <c r="N2230" s="348"/>
    </row>
    <row r="2231" spans="2:14" x14ac:dyDescent="0.15">
      <c r="B2231" s="181">
        <v>2227</v>
      </c>
      <c r="C2231" s="171"/>
      <c r="D2231" s="172"/>
      <c r="E2231" s="173"/>
      <c r="F2231" s="174"/>
      <c r="G2231" s="148"/>
      <c r="H2231" s="372"/>
      <c r="I2231" s="264"/>
      <c r="J2231" s="270"/>
      <c r="K2231" s="264"/>
      <c r="L2231" s="264"/>
      <c r="M2231" s="158"/>
      <c r="N2231" s="348"/>
    </row>
    <row r="2232" spans="2:14" x14ac:dyDescent="0.15">
      <c r="B2232" s="181">
        <v>2228</v>
      </c>
      <c r="C2232" s="171"/>
      <c r="D2232" s="172"/>
      <c r="E2232" s="173"/>
      <c r="F2232" s="174"/>
      <c r="G2232" s="148"/>
      <c r="H2232" s="372"/>
      <c r="I2232" s="264"/>
      <c r="J2232" s="270"/>
      <c r="K2232" s="264"/>
      <c r="L2232" s="264"/>
      <c r="M2232" s="158"/>
      <c r="N2232" s="348"/>
    </row>
    <row r="2233" spans="2:14" x14ac:dyDescent="0.15">
      <c r="B2233" s="181">
        <v>2229</v>
      </c>
      <c r="C2233" s="171"/>
      <c r="D2233" s="172"/>
      <c r="E2233" s="173"/>
      <c r="F2233" s="174"/>
      <c r="G2233" s="148"/>
      <c r="H2233" s="372"/>
      <c r="I2233" s="264"/>
      <c r="J2233" s="270"/>
      <c r="K2233" s="264"/>
      <c r="L2233" s="264"/>
      <c r="M2233" s="158"/>
      <c r="N2233" s="348"/>
    </row>
    <row r="2234" spans="2:14" x14ac:dyDescent="0.15">
      <c r="B2234" s="181">
        <v>2230</v>
      </c>
      <c r="C2234" s="171"/>
      <c r="D2234" s="172"/>
      <c r="E2234" s="173"/>
      <c r="F2234" s="174"/>
      <c r="G2234" s="148"/>
      <c r="H2234" s="372"/>
      <c r="I2234" s="264"/>
      <c r="J2234" s="270"/>
      <c r="K2234" s="264"/>
      <c r="L2234" s="264"/>
      <c r="M2234" s="158"/>
      <c r="N2234" s="348"/>
    </row>
    <row r="2235" spans="2:14" x14ac:dyDescent="0.15">
      <c r="B2235" s="181">
        <v>2231</v>
      </c>
      <c r="C2235" s="171"/>
      <c r="D2235" s="172"/>
      <c r="E2235" s="173"/>
      <c r="F2235" s="174"/>
      <c r="G2235" s="148"/>
      <c r="H2235" s="372"/>
      <c r="I2235" s="264"/>
      <c r="J2235" s="270"/>
      <c r="K2235" s="264"/>
      <c r="L2235" s="264"/>
      <c r="M2235" s="158"/>
      <c r="N2235" s="348"/>
    </row>
    <row r="2236" spans="2:14" x14ac:dyDescent="0.15">
      <c r="B2236" s="181">
        <v>2232</v>
      </c>
      <c r="C2236" s="171"/>
      <c r="D2236" s="172"/>
      <c r="E2236" s="173"/>
      <c r="F2236" s="174"/>
      <c r="G2236" s="148"/>
      <c r="H2236" s="372"/>
      <c r="I2236" s="264"/>
      <c r="J2236" s="270"/>
      <c r="K2236" s="264"/>
      <c r="L2236" s="264"/>
      <c r="M2236" s="158"/>
      <c r="N2236" s="348"/>
    </row>
    <row r="2237" spans="2:14" x14ac:dyDescent="0.15">
      <c r="B2237" s="181">
        <v>2233</v>
      </c>
      <c r="C2237" s="171"/>
      <c r="D2237" s="172"/>
      <c r="E2237" s="173"/>
      <c r="F2237" s="174"/>
      <c r="G2237" s="148"/>
      <c r="H2237" s="372"/>
      <c r="I2237" s="264"/>
      <c r="J2237" s="270"/>
      <c r="K2237" s="264"/>
      <c r="L2237" s="264"/>
      <c r="M2237" s="158"/>
      <c r="N2237" s="348"/>
    </row>
    <row r="2238" spans="2:14" x14ac:dyDescent="0.15">
      <c r="B2238" s="181">
        <v>2234</v>
      </c>
      <c r="C2238" s="171"/>
      <c r="D2238" s="172"/>
      <c r="E2238" s="173"/>
      <c r="F2238" s="174"/>
      <c r="G2238" s="148"/>
      <c r="H2238" s="372"/>
      <c r="I2238" s="264"/>
      <c r="J2238" s="270"/>
      <c r="K2238" s="264"/>
      <c r="L2238" s="264"/>
      <c r="M2238" s="158"/>
      <c r="N2238" s="348"/>
    </row>
    <row r="2239" spans="2:14" x14ac:dyDescent="0.15">
      <c r="B2239" s="181">
        <v>2235</v>
      </c>
      <c r="C2239" s="171"/>
      <c r="D2239" s="172"/>
      <c r="E2239" s="173"/>
      <c r="F2239" s="174"/>
      <c r="G2239" s="148"/>
      <c r="H2239" s="372"/>
      <c r="I2239" s="264"/>
      <c r="J2239" s="270"/>
      <c r="K2239" s="264"/>
      <c r="L2239" s="264"/>
      <c r="M2239" s="158"/>
      <c r="N2239" s="348"/>
    </row>
    <row r="2240" spans="2:14" x14ac:dyDescent="0.15">
      <c r="B2240" s="181">
        <v>2236</v>
      </c>
      <c r="C2240" s="171"/>
      <c r="D2240" s="172"/>
      <c r="E2240" s="173"/>
      <c r="F2240" s="174"/>
      <c r="G2240" s="148"/>
      <c r="H2240" s="372"/>
      <c r="I2240" s="264"/>
      <c r="J2240" s="270"/>
      <c r="K2240" s="264"/>
      <c r="L2240" s="264"/>
      <c r="M2240" s="158"/>
      <c r="N2240" s="348"/>
    </row>
    <row r="2241" spans="2:14" x14ac:dyDescent="0.15">
      <c r="B2241" s="181">
        <v>2237</v>
      </c>
      <c r="C2241" s="171"/>
      <c r="D2241" s="172"/>
      <c r="E2241" s="173"/>
      <c r="F2241" s="174"/>
      <c r="G2241" s="148"/>
      <c r="H2241" s="372"/>
      <c r="I2241" s="264"/>
      <c r="J2241" s="270"/>
      <c r="K2241" s="264"/>
      <c r="L2241" s="264"/>
      <c r="M2241" s="158"/>
      <c r="N2241" s="348"/>
    </row>
    <row r="2242" spans="2:14" x14ac:dyDescent="0.15">
      <c r="B2242" s="181">
        <v>2238</v>
      </c>
      <c r="C2242" s="171"/>
      <c r="D2242" s="172"/>
      <c r="E2242" s="173"/>
      <c r="F2242" s="174"/>
      <c r="G2242" s="148"/>
      <c r="H2242" s="372"/>
      <c r="I2242" s="264"/>
      <c r="J2242" s="270"/>
      <c r="K2242" s="264"/>
      <c r="L2242" s="264"/>
      <c r="M2242" s="158"/>
      <c r="N2242" s="348"/>
    </row>
    <row r="2243" spans="2:14" x14ac:dyDescent="0.15">
      <c r="B2243" s="181">
        <v>2239</v>
      </c>
      <c r="C2243" s="171"/>
      <c r="D2243" s="172"/>
      <c r="E2243" s="173"/>
      <c r="F2243" s="174"/>
      <c r="G2243" s="148"/>
      <c r="H2243" s="372"/>
      <c r="I2243" s="264"/>
      <c r="J2243" s="270"/>
      <c r="K2243" s="264"/>
      <c r="L2243" s="264"/>
      <c r="M2243" s="158"/>
      <c r="N2243" s="348"/>
    </row>
    <row r="2244" spans="2:14" x14ac:dyDescent="0.15">
      <c r="B2244" s="181">
        <v>2240</v>
      </c>
      <c r="C2244" s="171"/>
      <c r="D2244" s="172"/>
      <c r="E2244" s="173"/>
      <c r="F2244" s="174"/>
      <c r="G2244" s="148"/>
      <c r="H2244" s="372"/>
      <c r="I2244" s="264"/>
      <c r="J2244" s="270"/>
      <c r="K2244" s="264"/>
      <c r="L2244" s="264"/>
      <c r="M2244" s="158"/>
      <c r="N2244" s="348"/>
    </row>
    <row r="2245" spans="2:14" x14ac:dyDescent="0.15">
      <c r="B2245" s="181">
        <v>2241</v>
      </c>
      <c r="C2245" s="171"/>
      <c r="D2245" s="172"/>
      <c r="E2245" s="173"/>
      <c r="F2245" s="174"/>
      <c r="G2245" s="148"/>
      <c r="H2245" s="372"/>
      <c r="I2245" s="264"/>
      <c r="J2245" s="270"/>
      <c r="K2245" s="264"/>
      <c r="L2245" s="264"/>
      <c r="M2245" s="158"/>
      <c r="N2245" s="348"/>
    </row>
    <row r="2246" spans="2:14" x14ac:dyDescent="0.15">
      <c r="B2246" s="181">
        <v>2242</v>
      </c>
      <c r="C2246" s="171"/>
      <c r="D2246" s="172"/>
      <c r="E2246" s="173"/>
      <c r="F2246" s="174"/>
      <c r="G2246" s="148"/>
      <c r="H2246" s="372"/>
      <c r="I2246" s="264"/>
      <c r="J2246" s="270"/>
      <c r="K2246" s="264"/>
      <c r="L2246" s="264"/>
      <c r="M2246" s="158"/>
      <c r="N2246" s="348"/>
    </row>
    <row r="2247" spans="2:14" x14ac:dyDescent="0.15">
      <c r="B2247" s="181">
        <v>2243</v>
      </c>
      <c r="C2247" s="171"/>
      <c r="D2247" s="172"/>
      <c r="E2247" s="173"/>
      <c r="F2247" s="174"/>
      <c r="G2247" s="148"/>
      <c r="H2247" s="372"/>
      <c r="I2247" s="264"/>
      <c r="J2247" s="270"/>
      <c r="K2247" s="264"/>
      <c r="L2247" s="264"/>
      <c r="M2247" s="158"/>
      <c r="N2247" s="348"/>
    </row>
    <row r="2248" spans="2:14" x14ac:dyDescent="0.15">
      <c r="B2248" s="181">
        <v>2244</v>
      </c>
      <c r="C2248" s="171"/>
      <c r="D2248" s="172"/>
      <c r="E2248" s="173"/>
      <c r="F2248" s="174"/>
      <c r="G2248" s="148"/>
      <c r="H2248" s="372"/>
      <c r="I2248" s="264"/>
      <c r="J2248" s="270"/>
      <c r="K2248" s="264"/>
      <c r="L2248" s="264"/>
      <c r="M2248" s="158"/>
      <c r="N2248" s="348"/>
    </row>
    <row r="2249" spans="2:14" x14ac:dyDescent="0.15">
      <c r="B2249" s="181">
        <v>2245</v>
      </c>
      <c r="C2249" s="171"/>
      <c r="D2249" s="172"/>
      <c r="E2249" s="173"/>
      <c r="F2249" s="174"/>
      <c r="G2249" s="148"/>
      <c r="H2249" s="372"/>
      <c r="I2249" s="264"/>
      <c r="J2249" s="270"/>
      <c r="K2249" s="264"/>
      <c r="L2249" s="264"/>
      <c r="M2249" s="158"/>
      <c r="N2249" s="348"/>
    </row>
    <row r="2250" spans="2:14" x14ac:dyDescent="0.15">
      <c r="B2250" s="181">
        <v>2246</v>
      </c>
      <c r="C2250" s="171"/>
      <c r="D2250" s="172"/>
      <c r="E2250" s="173"/>
      <c r="F2250" s="174"/>
      <c r="G2250" s="148"/>
      <c r="H2250" s="372"/>
      <c r="I2250" s="264"/>
      <c r="J2250" s="270"/>
      <c r="K2250" s="264"/>
      <c r="L2250" s="264"/>
      <c r="M2250" s="158"/>
      <c r="N2250" s="348"/>
    </row>
    <row r="2251" spans="2:14" x14ac:dyDescent="0.15">
      <c r="B2251" s="181">
        <v>2247</v>
      </c>
      <c r="C2251" s="171"/>
      <c r="D2251" s="172"/>
      <c r="E2251" s="173"/>
      <c r="F2251" s="174"/>
      <c r="G2251" s="148"/>
      <c r="H2251" s="372"/>
      <c r="I2251" s="264"/>
      <c r="J2251" s="270"/>
      <c r="K2251" s="264"/>
      <c r="L2251" s="264"/>
      <c r="M2251" s="158"/>
      <c r="N2251" s="348"/>
    </row>
    <row r="2252" spans="2:14" x14ac:dyDescent="0.15">
      <c r="B2252" s="181">
        <v>2248</v>
      </c>
      <c r="C2252" s="171"/>
      <c r="D2252" s="172"/>
      <c r="E2252" s="173"/>
      <c r="F2252" s="174"/>
      <c r="G2252" s="148"/>
      <c r="H2252" s="372"/>
      <c r="I2252" s="264"/>
      <c r="J2252" s="270"/>
      <c r="K2252" s="264"/>
      <c r="L2252" s="264"/>
      <c r="M2252" s="158"/>
      <c r="N2252" s="348"/>
    </row>
    <row r="2253" spans="2:14" x14ac:dyDescent="0.15">
      <c r="B2253" s="181">
        <v>2249</v>
      </c>
      <c r="C2253" s="171"/>
      <c r="D2253" s="172"/>
      <c r="E2253" s="173"/>
      <c r="F2253" s="174"/>
      <c r="G2253" s="148"/>
      <c r="H2253" s="372"/>
      <c r="I2253" s="264"/>
      <c r="J2253" s="270"/>
      <c r="K2253" s="264"/>
      <c r="L2253" s="264"/>
      <c r="M2253" s="158"/>
      <c r="N2253" s="348"/>
    </row>
    <row r="2254" spans="2:14" x14ac:dyDescent="0.15">
      <c r="B2254" s="181">
        <v>2250</v>
      </c>
      <c r="C2254" s="171"/>
      <c r="D2254" s="172"/>
      <c r="E2254" s="173"/>
      <c r="F2254" s="174"/>
      <c r="G2254" s="148"/>
      <c r="H2254" s="372"/>
      <c r="I2254" s="264"/>
      <c r="J2254" s="270"/>
      <c r="K2254" s="264"/>
      <c r="L2254" s="264"/>
      <c r="M2254" s="158"/>
      <c r="N2254" s="348"/>
    </row>
    <row r="2255" spans="2:14" x14ac:dyDescent="0.15">
      <c r="B2255" s="181">
        <v>2251</v>
      </c>
      <c r="C2255" s="171"/>
      <c r="D2255" s="172"/>
      <c r="E2255" s="173"/>
      <c r="F2255" s="174"/>
      <c r="G2255" s="148"/>
      <c r="H2255" s="372"/>
      <c r="I2255" s="264"/>
      <c r="J2255" s="270"/>
      <c r="K2255" s="264"/>
      <c r="L2255" s="264"/>
      <c r="M2255" s="158"/>
      <c r="N2255" s="348"/>
    </row>
    <row r="2256" spans="2:14" x14ac:dyDescent="0.15">
      <c r="B2256" s="181">
        <v>2252</v>
      </c>
      <c r="C2256" s="171"/>
      <c r="D2256" s="172"/>
      <c r="E2256" s="173"/>
      <c r="F2256" s="174"/>
      <c r="G2256" s="148"/>
      <c r="H2256" s="372"/>
      <c r="I2256" s="264"/>
      <c r="J2256" s="270"/>
      <c r="K2256" s="264"/>
      <c r="L2256" s="264"/>
      <c r="M2256" s="158"/>
      <c r="N2256" s="348"/>
    </row>
    <row r="2257" spans="2:14" x14ac:dyDescent="0.15">
      <c r="B2257" s="181">
        <v>2253</v>
      </c>
      <c r="C2257" s="171"/>
      <c r="D2257" s="172"/>
      <c r="E2257" s="173"/>
      <c r="F2257" s="174"/>
      <c r="G2257" s="148"/>
      <c r="H2257" s="372"/>
      <c r="I2257" s="264"/>
      <c r="J2257" s="270"/>
      <c r="K2257" s="264"/>
      <c r="L2257" s="264"/>
      <c r="M2257" s="158"/>
      <c r="N2257" s="348"/>
    </row>
    <row r="2258" spans="2:14" x14ac:dyDescent="0.15">
      <c r="B2258" s="181">
        <v>2254</v>
      </c>
      <c r="C2258" s="171"/>
      <c r="D2258" s="172"/>
      <c r="E2258" s="173"/>
      <c r="F2258" s="174"/>
      <c r="G2258" s="148"/>
      <c r="H2258" s="372"/>
      <c r="I2258" s="264"/>
      <c r="J2258" s="270"/>
      <c r="K2258" s="264"/>
      <c r="L2258" s="264"/>
      <c r="M2258" s="158"/>
      <c r="N2258" s="348"/>
    </row>
    <row r="2259" spans="2:14" x14ac:dyDescent="0.15">
      <c r="B2259" s="181">
        <v>2255</v>
      </c>
      <c r="C2259" s="171"/>
      <c r="D2259" s="172"/>
      <c r="E2259" s="173"/>
      <c r="F2259" s="174"/>
      <c r="G2259" s="148"/>
      <c r="H2259" s="372"/>
      <c r="I2259" s="264"/>
      <c r="J2259" s="270"/>
      <c r="K2259" s="264"/>
      <c r="L2259" s="264"/>
      <c r="M2259" s="158"/>
      <c r="N2259" s="348"/>
    </row>
    <row r="2260" spans="2:14" x14ac:dyDescent="0.15">
      <c r="B2260" s="181">
        <v>2256</v>
      </c>
      <c r="C2260" s="171"/>
      <c r="D2260" s="172"/>
      <c r="E2260" s="173"/>
      <c r="F2260" s="174"/>
      <c r="G2260" s="148"/>
      <c r="H2260" s="372"/>
      <c r="I2260" s="264"/>
      <c r="J2260" s="270"/>
      <c r="K2260" s="264"/>
      <c r="L2260" s="264"/>
      <c r="M2260" s="158"/>
      <c r="N2260" s="348"/>
    </row>
    <row r="2261" spans="2:14" x14ac:dyDescent="0.15">
      <c r="B2261" s="181">
        <v>2257</v>
      </c>
      <c r="C2261" s="171"/>
      <c r="D2261" s="172"/>
      <c r="E2261" s="173"/>
      <c r="F2261" s="174"/>
      <c r="G2261" s="148"/>
      <c r="H2261" s="372"/>
      <c r="I2261" s="264"/>
      <c r="J2261" s="270"/>
      <c r="K2261" s="264"/>
      <c r="L2261" s="264"/>
      <c r="M2261" s="158"/>
      <c r="N2261" s="348"/>
    </row>
    <row r="2262" spans="2:14" x14ac:dyDescent="0.15">
      <c r="B2262" s="181">
        <v>2258</v>
      </c>
      <c r="C2262" s="171"/>
      <c r="D2262" s="172"/>
      <c r="E2262" s="173"/>
      <c r="F2262" s="174"/>
      <c r="G2262" s="148"/>
      <c r="H2262" s="372"/>
      <c r="I2262" s="264"/>
      <c r="J2262" s="270"/>
      <c r="K2262" s="264"/>
      <c r="L2262" s="264"/>
      <c r="M2262" s="158"/>
      <c r="N2262" s="348"/>
    </row>
    <row r="2263" spans="2:14" x14ac:dyDescent="0.15">
      <c r="B2263" s="181">
        <v>2259</v>
      </c>
      <c r="C2263" s="171"/>
      <c r="D2263" s="172"/>
      <c r="E2263" s="173"/>
      <c r="F2263" s="174"/>
      <c r="G2263" s="148"/>
      <c r="H2263" s="372"/>
      <c r="I2263" s="264"/>
      <c r="J2263" s="270"/>
      <c r="K2263" s="264"/>
      <c r="L2263" s="264"/>
      <c r="M2263" s="158"/>
      <c r="N2263" s="348"/>
    </row>
    <row r="2264" spans="2:14" x14ac:dyDescent="0.15">
      <c r="B2264" s="181">
        <v>2260</v>
      </c>
      <c r="C2264" s="171"/>
      <c r="D2264" s="172"/>
      <c r="E2264" s="173"/>
      <c r="F2264" s="174"/>
      <c r="G2264" s="148"/>
      <c r="H2264" s="372"/>
      <c r="I2264" s="264"/>
      <c r="J2264" s="270"/>
      <c r="K2264" s="264"/>
      <c r="L2264" s="264"/>
      <c r="M2264" s="158"/>
      <c r="N2264" s="348"/>
    </row>
    <row r="2265" spans="2:14" x14ac:dyDescent="0.15">
      <c r="B2265" s="181">
        <v>2261</v>
      </c>
      <c r="C2265" s="171"/>
      <c r="D2265" s="172"/>
      <c r="E2265" s="173"/>
      <c r="F2265" s="174"/>
      <c r="G2265" s="148"/>
      <c r="H2265" s="372"/>
      <c r="I2265" s="264"/>
      <c r="J2265" s="270"/>
      <c r="K2265" s="264"/>
      <c r="L2265" s="264"/>
      <c r="M2265" s="158"/>
      <c r="N2265" s="348"/>
    </row>
    <row r="2266" spans="2:14" x14ac:dyDescent="0.15">
      <c r="B2266" s="181">
        <v>2262</v>
      </c>
      <c r="C2266" s="171"/>
      <c r="D2266" s="172"/>
      <c r="E2266" s="173"/>
      <c r="F2266" s="174"/>
      <c r="G2266" s="148"/>
      <c r="H2266" s="372"/>
      <c r="I2266" s="264"/>
      <c r="J2266" s="270"/>
      <c r="K2266" s="264"/>
      <c r="L2266" s="264"/>
      <c r="M2266" s="158"/>
      <c r="N2266" s="348"/>
    </row>
    <row r="2267" spans="2:14" x14ac:dyDescent="0.15">
      <c r="B2267" s="181">
        <v>2263</v>
      </c>
      <c r="C2267" s="171"/>
      <c r="D2267" s="172"/>
      <c r="E2267" s="173"/>
      <c r="F2267" s="174"/>
      <c r="G2267" s="148"/>
      <c r="H2267" s="372"/>
      <c r="I2267" s="264"/>
      <c r="J2267" s="270"/>
      <c r="K2267" s="264"/>
      <c r="L2267" s="264"/>
      <c r="M2267" s="158"/>
      <c r="N2267" s="348"/>
    </row>
    <row r="2268" spans="2:14" x14ac:dyDescent="0.15">
      <c r="B2268" s="181">
        <v>2264</v>
      </c>
      <c r="C2268" s="171"/>
      <c r="D2268" s="172"/>
      <c r="E2268" s="173"/>
      <c r="F2268" s="174"/>
      <c r="G2268" s="148"/>
      <c r="H2268" s="372"/>
      <c r="I2268" s="264"/>
      <c r="J2268" s="270"/>
      <c r="K2268" s="264"/>
      <c r="L2268" s="264"/>
      <c r="M2268" s="158"/>
      <c r="N2268" s="348"/>
    </row>
    <row r="2269" spans="2:14" x14ac:dyDescent="0.15">
      <c r="B2269" s="181">
        <v>2265</v>
      </c>
      <c r="C2269" s="171"/>
      <c r="D2269" s="172"/>
      <c r="E2269" s="173"/>
      <c r="F2269" s="174"/>
      <c r="G2269" s="148"/>
      <c r="H2269" s="372"/>
      <c r="I2269" s="264"/>
      <c r="J2269" s="270"/>
      <c r="K2269" s="264"/>
      <c r="L2269" s="264"/>
      <c r="M2269" s="158"/>
      <c r="N2269" s="348"/>
    </row>
    <row r="2270" spans="2:14" x14ac:dyDescent="0.15">
      <c r="B2270" s="181">
        <v>2266</v>
      </c>
      <c r="C2270" s="171"/>
      <c r="D2270" s="172"/>
      <c r="E2270" s="173"/>
      <c r="F2270" s="174"/>
      <c r="G2270" s="148"/>
      <c r="H2270" s="372"/>
      <c r="I2270" s="264"/>
      <c r="J2270" s="270"/>
      <c r="K2270" s="264"/>
      <c r="L2270" s="264"/>
      <c r="M2270" s="158"/>
      <c r="N2270" s="348"/>
    </row>
    <row r="2271" spans="2:14" x14ac:dyDescent="0.15">
      <c r="B2271" s="181">
        <v>2267</v>
      </c>
      <c r="C2271" s="171"/>
      <c r="D2271" s="172"/>
      <c r="E2271" s="173"/>
      <c r="F2271" s="174"/>
      <c r="G2271" s="148"/>
      <c r="H2271" s="372"/>
      <c r="I2271" s="264"/>
      <c r="J2271" s="270"/>
      <c r="K2271" s="264"/>
      <c r="L2271" s="264"/>
      <c r="M2271" s="158"/>
      <c r="N2271" s="348"/>
    </row>
    <row r="2272" spans="2:14" x14ac:dyDescent="0.15">
      <c r="B2272" s="181">
        <v>2268</v>
      </c>
      <c r="C2272" s="171"/>
      <c r="D2272" s="172"/>
      <c r="E2272" s="173"/>
      <c r="F2272" s="174"/>
      <c r="G2272" s="148"/>
      <c r="H2272" s="372"/>
      <c r="I2272" s="264"/>
      <c r="J2272" s="270"/>
      <c r="K2272" s="264"/>
      <c r="L2272" s="264"/>
      <c r="M2272" s="158"/>
      <c r="N2272" s="348"/>
    </row>
    <row r="2273" spans="2:14" x14ac:dyDescent="0.15">
      <c r="B2273" s="181">
        <v>2269</v>
      </c>
      <c r="C2273" s="171"/>
      <c r="D2273" s="172"/>
      <c r="E2273" s="173"/>
      <c r="F2273" s="174"/>
      <c r="G2273" s="148"/>
      <c r="H2273" s="372"/>
      <c r="I2273" s="264"/>
      <c r="J2273" s="270"/>
      <c r="K2273" s="264"/>
      <c r="L2273" s="264"/>
      <c r="M2273" s="158"/>
      <c r="N2273" s="348"/>
    </row>
    <row r="2274" spans="2:14" x14ac:dyDescent="0.15">
      <c r="B2274" s="181">
        <v>2270</v>
      </c>
      <c r="C2274" s="171"/>
      <c r="D2274" s="172"/>
      <c r="E2274" s="173"/>
      <c r="F2274" s="174"/>
      <c r="G2274" s="148"/>
      <c r="H2274" s="372"/>
      <c r="I2274" s="264"/>
      <c r="J2274" s="270"/>
      <c r="K2274" s="264"/>
      <c r="L2274" s="264"/>
      <c r="M2274" s="158"/>
      <c r="N2274" s="348"/>
    </row>
    <row r="2275" spans="2:14" x14ac:dyDescent="0.15">
      <c r="B2275" s="181">
        <v>2271</v>
      </c>
      <c r="C2275" s="171"/>
      <c r="D2275" s="172"/>
      <c r="E2275" s="173"/>
      <c r="F2275" s="174"/>
      <c r="G2275" s="148"/>
      <c r="H2275" s="372"/>
      <c r="I2275" s="264"/>
      <c r="J2275" s="270"/>
      <c r="K2275" s="264"/>
      <c r="L2275" s="264"/>
      <c r="M2275" s="158"/>
      <c r="N2275" s="348"/>
    </row>
    <row r="2276" spans="2:14" x14ac:dyDescent="0.15">
      <c r="B2276" s="181">
        <v>2272</v>
      </c>
      <c r="C2276" s="171"/>
      <c r="D2276" s="172"/>
      <c r="E2276" s="173"/>
      <c r="F2276" s="174"/>
      <c r="G2276" s="148"/>
      <c r="H2276" s="372"/>
      <c r="I2276" s="264"/>
      <c r="J2276" s="270"/>
      <c r="K2276" s="264"/>
      <c r="L2276" s="264"/>
      <c r="M2276" s="158"/>
      <c r="N2276" s="348"/>
    </row>
    <row r="2277" spans="2:14" x14ac:dyDescent="0.15">
      <c r="B2277" s="181">
        <v>2273</v>
      </c>
      <c r="C2277" s="171"/>
      <c r="D2277" s="172"/>
      <c r="E2277" s="173"/>
      <c r="F2277" s="174"/>
      <c r="G2277" s="148"/>
      <c r="H2277" s="372"/>
      <c r="I2277" s="264"/>
      <c r="J2277" s="270"/>
      <c r="K2277" s="264"/>
      <c r="L2277" s="264"/>
      <c r="M2277" s="158"/>
      <c r="N2277" s="348"/>
    </row>
    <row r="2278" spans="2:14" x14ac:dyDescent="0.15">
      <c r="B2278" s="181">
        <v>2274</v>
      </c>
      <c r="C2278" s="171"/>
      <c r="D2278" s="172"/>
      <c r="E2278" s="173"/>
      <c r="F2278" s="174"/>
      <c r="G2278" s="148"/>
      <c r="H2278" s="372"/>
      <c r="I2278" s="264"/>
      <c r="J2278" s="270"/>
      <c r="K2278" s="264"/>
      <c r="L2278" s="264"/>
      <c r="M2278" s="158"/>
      <c r="N2278" s="348"/>
    </row>
    <row r="2279" spans="2:14" x14ac:dyDescent="0.15">
      <c r="B2279" s="181">
        <v>2275</v>
      </c>
      <c r="C2279" s="171"/>
      <c r="D2279" s="172"/>
      <c r="E2279" s="173"/>
      <c r="F2279" s="174"/>
      <c r="G2279" s="148"/>
      <c r="H2279" s="372"/>
      <c r="I2279" s="264"/>
      <c r="J2279" s="270"/>
      <c r="K2279" s="264"/>
      <c r="L2279" s="264"/>
      <c r="M2279" s="158"/>
      <c r="N2279" s="348"/>
    </row>
    <row r="2280" spans="2:14" x14ac:dyDescent="0.15">
      <c r="B2280" s="181">
        <v>2276</v>
      </c>
      <c r="C2280" s="171"/>
      <c r="D2280" s="172"/>
      <c r="E2280" s="173"/>
      <c r="F2280" s="174"/>
      <c r="G2280" s="148"/>
      <c r="H2280" s="372"/>
      <c r="I2280" s="264"/>
      <c r="J2280" s="270"/>
      <c r="K2280" s="264"/>
      <c r="L2280" s="264"/>
      <c r="M2280" s="158"/>
      <c r="N2280" s="348"/>
    </row>
    <row r="2281" spans="2:14" x14ac:dyDescent="0.15">
      <c r="B2281" s="181">
        <v>2277</v>
      </c>
      <c r="C2281" s="171"/>
      <c r="D2281" s="172"/>
      <c r="E2281" s="173"/>
      <c r="F2281" s="174"/>
      <c r="G2281" s="148"/>
      <c r="H2281" s="372"/>
      <c r="I2281" s="264"/>
      <c r="J2281" s="270"/>
      <c r="K2281" s="264"/>
      <c r="L2281" s="264"/>
      <c r="M2281" s="158"/>
      <c r="N2281" s="348"/>
    </row>
    <row r="2282" spans="2:14" x14ac:dyDescent="0.15">
      <c r="B2282" s="181">
        <v>2278</v>
      </c>
      <c r="C2282" s="171"/>
      <c r="D2282" s="172"/>
      <c r="E2282" s="173"/>
      <c r="F2282" s="174"/>
      <c r="G2282" s="148"/>
      <c r="H2282" s="372"/>
      <c r="I2282" s="264"/>
      <c r="J2282" s="270"/>
      <c r="K2282" s="264"/>
      <c r="L2282" s="264"/>
      <c r="M2282" s="158"/>
      <c r="N2282" s="348"/>
    </row>
    <row r="2283" spans="2:14" x14ac:dyDescent="0.15">
      <c r="B2283" s="181">
        <v>2279</v>
      </c>
      <c r="C2283" s="171"/>
      <c r="D2283" s="172"/>
      <c r="E2283" s="173"/>
      <c r="F2283" s="174"/>
      <c r="G2283" s="148"/>
      <c r="H2283" s="372"/>
      <c r="I2283" s="264"/>
      <c r="J2283" s="270"/>
      <c r="K2283" s="264"/>
      <c r="L2283" s="264"/>
      <c r="M2283" s="158"/>
      <c r="N2283" s="348"/>
    </row>
    <row r="2284" spans="2:14" x14ac:dyDescent="0.15">
      <c r="B2284" s="181">
        <v>2280</v>
      </c>
      <c r="C2284" s="171"/>
      <c r="D2284" s="172"/>
      <c r="E2284" s="173"/>
      <c r="F2284" s="174"/>
      <c r="G2284" s="148"/>
      <c r="H2284" s="372"/>
      <c r="I2284" s="264"/>
      <c r="J2284" s="270"/>
      <c r="K2284" s="264"/>
      <c r="L2284" s="264"/>
      <c r="M2284" s="158"/>
      <c r="N2284" s="348"/>
    </row>
    <row r="2285" spans="2:14" x14ac:dyDescent="0.15">
      <c r="B2285" s="181">
        <v>2281</v>
      </c>
      <c r="C2285" s="171"/>
      <c r="D2285" s="172"/>
      <c r="E2285" s="173"/>
      <c r="F2285" s="174"/>
      <c r="G2285" s="148"/>
      <c r="H2285" s="372"/>
      <c r="I2285" s="264"/>
      <c r="J2285" s="270"/>
      <c r="K2285" s="264"/>
      <c r="L2285" s="264"/>
      <c r="M2285" s="158"/>
      <c r="N2285" s="348"/>
    </row>
    <row r="2286" spans="2:14" x14ac:dyDescent="0.15">
      <c r="B2286" s="181">
        <v>2282</v>
      </c>
      <c r="C2286" s="171"/>
      <c r="D2286" s="172"/>
      <c r="E2286" s="173"/>
      <c r="F2286" s="174"/>
      <c r="G2286" s="148"/>
      <c r="H2286" s="372"/>
      <c r="I2286" s="264"/>
      <c r="J2286" s="270"/>
      <c r="K2286" s="264"/>
      <c r="L2286" s="264"/>
      <c r="M2286" s="158"/>
      <c r="N2286" s="348"/>
    </row>
    <row r="2287" spans="2:14" x14ac:dyDescent="0.15">
      <c r="B2287" s="181">
        <v>2283</v>
      </c>
      <c r="C2287" s="171"/>
      <c r="D2287" s="172"/>
      <c r="E2287" s="173"/>
      <c r="F2287" s="174"/>
      <c r="G2287" s="148"/>
      <c r="H2287" s="372"/>
      <c r="I2287" s="264"/>
      <c r="J2287" s="270"/>
      <c r="K2287" s="264"/>
      <c r="L2287" s="264"/>
      <c r="M2287" s="158"/>
      <c r="N2287" s="348"/>
    </row>
    <row r="2288" spans="2:14" x14ac:dyDescent="0.15">
      <c r="B2288" s="181">
        <v>2284</v>
      </c>
      <c r="C2288" s="171"/>
      <c r="D2288" s="172"/>
      <c r="E2288" s="173"/>
      <c r="F2288" s="174"/>
      <c r="G2288" s="148"/>
      <c r="H2288" s="372"/>
      <c r="I2288" s="264"/>
      <c r="J2288" s="270"/>
      <c r="K2288" s="264"/>
      <c r="L2288" s="264"/>
      <c r="M2288" s="158"/>
      <c r="N2288" s="348"/>
    </row>
    <row r="2289" spans="2:14" x14ac:dyDescent="0.15">
      <c r="B2289" s="181">
        <v>2285</v>
      </c>
      <c r="C2289" s="171"/>
      <c r="D2289" s="172"/>
      <c r="E2289" s="173"/>
      <c r="F2289" s="174"/>
      <c r="G2289" s="148"/>
      <c r="H2289" s="372"/>
      <c r="I2289" s="264"/>
      <c r="J2289" s="270"/>
      <c r="K2289" s="264"/>
      <c r="L2289" s="264"/>
      <c r="M2289" s="158"/>
      <c r="N2289" s="348"/>
    </row>
    <row r="2290" spans="2:14" x14ac:dyDescent="0.15">
      <c r="B2290" s="181">
        <v>2286</v>
      </c>
      <c r="C2290" s="171"/>
      <c r="D2290" s="172"/>
      <c r="E2290" s="173"/>
      <c r="F2290" s="174"/>
      <c r="G2290" s="148"/>
      <c r="H2290" s="372"/>
      <c r="I2290" s="264"/>
      <c r="J2290" s="270"/>
      <c r="K2290" s="264"/>
      <c r="L2290" s="264"/>
      <c r="M2290" s="158"/>
      <c r="N2290" s="348"/>
    </row>
    <row r="2291" spans="2:14" x14ac:dyDescent="0.15">
      <c r="B2291" s="181">
        <v>2287</v>
      </c>
      <c r="C2291" s="171"/>
      <c r="D2291" s="172"/>
      <c r="E2291" s="173"/>
      <c r="F2291" s="174"/>
      <c r="G2291" s="148"/>
      <c r="H2291" s="372"/>
      <c r="I2291" s="264"/>
      <c r="J2291" s="270"/>
      <c r="K2291" s="264"/>
      <c r="L2291" s="264"/>
      <c r="M2291" s="158"/>
      <c r="N2291" s="348"/>
    </row>
    <row r="2292" spans="2:14" x14ac:dyDescent="0.15">
      <c r="B2292" s="181">
        <v>2288</v>
      </c>
      <c r="C2292" s="171"/>
      <c r="D2292" s="172"/>
      <c r="E2292" s="173"/>
      <c r="F2292" s="174"/>
      <c r="G2292" s="148"/>
      <c r="H2292" s="372"/>
      <c r="I2292" s="264"/>
      <c r="J2292" s="270"/>
      <c r="K2292" s="264"/>
      <c r="L2292" s="264"/>
      <c r="M2292" s="158"/>
      <c r="N2292" s="348"/>
    </row>
    <row r="2293" spans="2:14" x14ac:dyDescent="0.15">
      <c r="B2293" s="181">
        <v>2289</v>
      </c>
      <c r="C2293" s="171"/>
      <c r="D2293" s="172"/>
      <c r="E2293" s="173"/>
      <c r="F2293" s="174"/>
      <c r="G2293" s="148"/>
      <c r="H2293" s="372"/>
      <c r="I2293" s="264"/>
      <c r="J2293" s="270"/>
      <c r="K2293" s="264"/>
      <c r="L2293" s="264"/>
      <c r="M2293" s="158"/>
      <c r="N2293" s="348"/>
    </row>
    <row r="2294" spans="2:14" x14ac:dyDescent="0.15">
      <c r="B2294" s="181">
        <v>2290</v>
      </c>
      <c r="C2294" s="171"/>
      <c r="D2294" s="172"/>
      <c r="E2294" s="173"/>
      <c r="F2294" s="174"/>
      <c r="G2294" s="148"/>
      <c r="H2294" s="372"/>
      <c r="I2294" s="264"/>
      <c r="J2294" s="270"/>
      <c r="K2294" s="264"/>
      <c r="L2294" s="264"/>
      <c r="M2294" s="158"/>
      <c r="N2294" s="348"/>
    </row>
    <row r="2295" spans="2:14" x14ac:dyDescent="0.15">
      <c r="B2295" s="181">
        <v>2291</v>
      </c>
      <c r="C2295" s="171"/>
      <c r="D2295" s="172"/>
      <c r="E2295" s="173"/>
      <c r="F2295" s="174"/>
      <c r="G2295" s="148"/>
      <c r="H2295" s="372"/>
      <c r="I2295" s="264"/>
      <c r="J2295" s="270"/>
      <c r="K2295" s="264"/>
      <c r="L2295" s="264"/>
      <c r="M2295" s="158"/>
      <c r="N2295" s="348"/>
    </row>
    <row r="2296" spans="2:14" x14ac:dyDescent="0.15">
      <c r="B2296" s="181">
        <v>2292</v>
      </c>
      <c r="C2296" s="171"/>
      <c r="D2296" s="172"/>
      <c r="E2296" s="173"/>
      <c r="F2296" s="174"/>
      <c r="G2296" s="148"/>
      <c r="H2296" s="372"/>
      <c r="I2296" s="264"/>
      <c r="J2296" s="270"/>
      <c r="K2296" s="264"/>
      <c r="L2296" s="264"/>
      <c r="M2296" s="158"/>
      <c r="N2296" s="348"/>
    </row>
    <row r="2297" spans="2:14" x14ac:dyDescent="0.15">
      <c r="B2297" s="181">
        <v>2293</v>
      </c>
      <c r="C2297" s="171"/>
      <c r="D2297" s="172"/>
      <c r="E2297" s="173"/>
      <c r="F2297" s="174"/>
      <c r="G2297" s="148"/>
      <c r="H2297" s="372"/>
      <c r="I2297" s="264"/>
      <c r="J2297" s="270"/>
      <c r="K2297" s="264"/>
      <c r="L2297" s="264"/>
      <c r="M2297" s="158"/>
      <c r="N2297" s="348"/>
    </row>
    <row r="2298" spans="2:14" x14ac:dyDescent="0.15">
      <c r="B2298" s="181">
        <v>2294</v>
      </c>
      <c r="C2298" s="171"/>
      <c r="D2298" s="172"/>
      <c r="E2298" s="173"/>
      <c r="F2298" s="174"/>
      <c r="G2298" s="148"/>
      <c r="H2298" s="372"/>
      <c r="I2298" s="264"/>
      <c r="J2298" s="270"/>
      <c r="K2298" s="264"/>
      <c r="L2298" s="264"/>
      <c r="M2298" s="158"/>
      <c r="N2298" s="348"/>
    </row>
    <row r="2299" spans="2:14" x14ac:dyDescent="0.15">
      <c r="B2299" s="181">
        <v>2295</v>
      </c>
      <c r="C2299" s="171"/>
      <c r="D2299" s="172"/>
      <c r="E2299" s="173"/>
      <c r="F2299" s="174"/>
      <c r="G2299" s="148"/>
      <c r="H2299" s="372"/>
      <c r="I2299" s="264"/>
      <c r="J2299" s="270"/>
      <c r="K2299" s="264"/>
      <c r="L2299" s="264"/>
      <c r="M2299" s="158"/>
      <c r="N2299" s="348"/>
    </row>
    <row r="2300" spans="2:14" x14ac:dyDescent="0.15">
      <c r="B2300" s="181">
        <v>2296</v>
      </c>
      <c r="C2300" s="171"/>
      <c r="D2300" s="172"/>
      <c r="E2300" s="173"/>
      <c r="F2300" s="174"/>
      <c r="G2300" s="148"/>
      <c r="H2300" s="372"/>
      <c r="I2300" s="264"/>
      <c r="J2300" s="270"/>
      <c r="K2300" s="264"/>
      <c r="L2300" s="264"/>
      <c r="M2300" s="158"/>
      <c r="N2300" s="348"/>
    </row>
    <row r="2301" spans="2:14" x14ac:dyDescent="0.15">
      <c r="B2301" s="181">
        <v>2297</v>
      </c>
      <c r="C2301" s="171"/>
      <c r="D2301" s="172"/>
      <c r="E2301" s="173"/>
      <c r="F2301" s="174"/>
      <c r="G2301" s="148"/>
      <c r="H2301" s="372"/>
      <c r="I2301" s="264"/>
      <c r="J2301" s="270"/>
      <c r="K2301" s="264"/>
      <c r="L2301" s="264"/>
      <c r="M2301" s="158"/>
      <c r="N2301" s="348"/>
    </row>
    <row r="2302" spans="2:14" x14ac:dyDescent="0.15">
      <c r="B2302" s="181">
        <v>2298</v>
      </c>
      <c r="C2302" s="171"/>
      <c r="D2302" s="172"/>
      <c r="E2302" s="173"/>
      <c r="F2302" s="174"/>
      <c r="G2302" s="148"/>
      <c r="H2302" s="372"/>
      <c r="I2302" s="264"/>
      <c r="J2302" s="270"/>
      <c r="K2302" s="264"/>
      <c r="L2302" s="264"/>
      <c r="M2302" s="158"/>
      <c r="N2302" s="348"/>
    </row>
    <row r="2303" spans="2:14" x14ac:dyDescent="0.15">
      <c r="B2303" s="181">
        <v>2299</v>
      </c>
      <c r="C2303" s="171"/>
      <c r="D2303" s="172"/>
      <c r="E2303" s="173"/>
      <c r="F2303" s="174"/>
      <c r="G2303" s="148"/>
      <c r="H2303" s="372"/>
      <c r="I2303" s="264"/>
      <c r="J2303" s="270"/>
      <c r="K2303" s="264"/>
      <c r="L2303" s="264"/>
      <c r="M2303" s="158"/>
      <c r="N2303" s="348"/>
    </row>
    <row r="2304" spans="2:14" x14ac:dyDescent="0.15">
      <c r="B2304" s="181">
        <v>2300</v>
      </c>
      <c r="C2304" s="171"/>
      <c r="D2304" s="172"/>
      <c r="E2304" s="173"/>
      <c r="F2304" s="174"/>
      <c r="G2304" s="148"/>
      <c r="H2304" s="372"/>
      <c r="I2304" s="264"/>
      <c r="J2304" s="270"/>
      <c r="K2304" s="264"/>
      <c r="L2304" s="264"/>
      <c r="M2304" s="158"/>
      <c r="N2304" s="348"/>
    </row>
    <row r="2305" spans="2:14" x14ac:dyDescent="0.15">
      <c r="B2305" s="181">
        <v>2301</v>
      </c>
      <c r="C2305" s="171"/>
      <c r="D2305" s="172"/>
      <c r="E2305" s="173"/>
      <c r="F2305" s="174"/>
      <c r="G2305" s="148"/>
      <c r="H2305" s="372"/>
      <c r="I2305" s="264"/>
      <c r="J2305" s="270"/>
      <c r="K2305" s="264"/>
      <c r="L2305" s="264"/>
      <c r="M2305" s="158"/>
      <c r="N2305" s="348"/>
    </row>
    <row r="2306" spans="2:14" x14ac:dyDescent="0.15">
      <c r="B2306" s="181">
        <v>2302</v>
      </c>
      <c r="C2306" s="171"/>
      <c r="D2306" s="172"/>
      <c r="E2306" s="173"/>
      <c r="F2306" s="174"/>
      <c r="G2306" s="148"/>
      <c r="H2306" s="372"/>
      <c r="I2306" s="264"/>
      <c r="J2306" s="270"/>
      <c r="K2306" s="264"/>
      <c r="L2306" s="264"/>
      <c r="M2306" s="158"/>
      <c r="N2306" s="348"/>
    </row>
    <row r="2307" spans="2:14" x14ac:dyDescent="0.15">
      <c r="B2307" s="181">
        <v>2303</v>
      </c>
      <c r="C2307" s="171"/>
      <c r="D2307" s="172"/>
      <c r="E2307" s="173"/>
      <c r="F2307" s="174"/>
      <c r="G2307" s="148"/>
      <c r="H2307" s="372"/>
      <c r="I2307" s="264"/>
      <c r="J2307" s="270"/>
      <c r="K2307" s="264"/>
      <c r="L2307" s="264"/>
      <c r="M2307" s="158"/>
      <c r="N2307" s="348"/>
    </row>
    <row r="2308" spans="2:14" x14ac:dyDescent="0.15">
      <c r="B2308" s="181">
        <v>2304</v>
      </c>
      <c r="C2308" s="171"/>
      <c r="D2308" s="172"/>
      <c r="E2308" s="173"/>
      <c r="F2308" s="174"/>
      <c r="G2308" s="148"/>
      <c r="H2308" s="372"/>
      <c r="I2308" s="264"/>
      <c r="J2308" s="270"/>
      <c r="K2308" s="264"/>
      <c r="L2308" s="264"/>
      <c r="M2308" s="158"/>
      <c r="N2308" s="348"/>
    </row>
    <row r="2309" spans="2:14" x14ac:dyDescent="0.15">
      <c r="B2309" s="181">
        <v>2305</v>
      </c>
      <c r="C2309" s="171"/>
      <c r="D2309" s="172"/>
      <c r="E2309" s="173"/>
      <c r="F2309" s="174"/>
      <c r="G2309" s="148"/>
      <c r="H2309" s="372"/>
      <c r="I2309" s="264"/>
      <c r="J2309" s="270"/>
      <c r="K2309" s="264"/>
      <c r="L2309" s="264"/>
      <c r="M2309" s="158"/>
      <c r="N2309" s="348"/>
    </row>
    <row r="2310" spans="2:14" x14ac:dyDescent="0.15">
      <c r="B2310" s="181">
        <v>2306</v>
      </c>
      <c r="C2310" s="171"/>
      <c r="D2310" s="172"/>
      <c r="E2310" s="173"/>
      <c r="F2310" s="174"/>
      <c r="G2310" s="148"/>
      <c r="H2310" s="372"/>
      <c r="I2310" s="264"/>
      <c r="J2310" s="270"/>
      <c r="K2310" s="264"/>
      <c r="L2310" s="264"/>
      <c r="M2310" s="158"/>
      <c r="N2310" s="348"/>
    </row>
    <row r="2311" spans="2:14" x14ac:dyDescent="0.15">
      <c r="B2311" s="181">
        <v>2307</v>
      </c>
      <c r="C2311" s="171"/>
      <c r="D2311" s="172"/>
      <c r="E2311" s="173"/>
      <c r="F2311" s="174"/>
      <c r="G2311" s="148"/>
      <c r="H2311" s="372"/>
      <c r="I2311" s="264"/>
      <c r="J2311" s="270"/>
      <c r="K2311" s="264"/>
      <c r="L2311" s="264"/>
      <c r="M2311" s="158"/>
      <c r="N2311" s="348"/>
    </row>
    <row r="2312" spans="2:14" x14ac:dyDescent="0.15">
      <c r="B2312" s="181">
        <v>2308</v>
      </c>
      <c r="C2312" s="171"/>
      <c r="D2312" s="172"/>
      <c r="E2312" s="173"/>
      <c r="F2312" s="174"/>
      <c r="G2312" s="148"/>
      <c r="H2312" s="372"/>
      <c r="I2312" s="264"/>
      <c r="J2312" s="270"/>
      <c r="K2312" s="264"/>
      <c r="L2312" s="264"/>
      <c r="M2312" s="158"/>
      <c r="N2312" s="348"/>
    </row>
    <row r="2313" spans="2:14" x14ac:dyDescent="0.15">
      <c r="B2313" s="181">
        <v>2309</v>
      </c>
      <c r="C2313" s="171"/>
      <c r="D2313" s="172"/>
      <c r="E2313" s="173"/>
      <c r="F2313" s="174"/>
      <c r="G2313" s="148"/>
      <c r="H2313" s="372"/>
      <c r="I2313" s="264"/>
      <c r="J2313" s="270"/>
      <c r="K2313" s="264"/>
      <c r="L2313" s="264"/>
      <c r="M2313" s="158"/>
      <c r="N2313" s="348"/>
    </row>
    <row r="2314" spans="2:14" x14ac:dyDescent="0.15">
      <c r="B2314" s="181">
        <v>2310</v>
      </c>
      <c r="C2314" s="171"/>
      <c r="D2314" s="172"/>
      <c r="E2314" s="173"/>
      <c r="F2314" s="174"/>
      <c r="G2314" s="148"/>
      <c r="H2314" s="372"/>
      <c r="I2314" s="264"/>
      <c r="J2314" s="270"/>
      <c r="K2314" s="264"/>
      <c r="L2314" s="264"/>
      <c r="M2314" s="158"/>
      <c r="N2314" s="348"/>
    </row>
    <row r="2315" spans="2:14" x14ac:dyDescent="0.15">
      <c r="B2315" s="181">
        <v>2311</v>
      </c>
      <c r="C2315" s="171"/>
      <c r="D2315" s="172"/>
      <c r="E2315" s="173"/>
      <c r="F2315" s="174"/>
      <c r="G2315" s="148"/>
      <c r="H2315" s="372"/>
      <c r="I2315" s="264"/>
      <c r="J2315" s="270"/>
      <c r="K2315" s="264"/>
      <c r="L2315" s="264"/>
      <c r="M2315" s="158"/>
      <c r="N2315" s="348"/>
    </row>
    <row r="2316" spans="2:14" x14ac:dyDescent="0.15">
      <c r="B2316" s="181">
        <v>2312</v>
      </c>
      <c r="C2316" s="171"/>
      <c r="D2316" s="172"/>
      <c r="E2316" s="173"/>
      <c r="F2316" s="174"/>
      <c r="G2316" s="148"/>
      <c r="H2316" s="372"/>
      <c r="I2316" s="264"/>
      <c r="J2316" s="270"/>
      <c r="K2316" s="264"/>
      <c r="L2316" s="264"/>
      <c r="M2316" s="158"/>
      <c r="N2316" s="348"/>
    </row>
    <row r="2317" spans="2:14" x14ac:dyDescent="0.15">
      <c r="B2317" s="181">
        <v>2313</v>
      </c>
      <c r="C2317" s="171"/>
      <c r="D2317" s="172"/>
      <c r="E2317" s="173"/>
      <c r="F2317" s="174"/>
      <c r="G2317" s="148"/>
      <c r="H2317" s="372"/>
      <c r="I2317" s="264"/>
      <c r="J2317" s="270"/>
      <c r="K2317" s="264"/>
      <c r="L2317" s="264"/>
      <c r="M2317" s="158"/>
      <c r="N2317" s="348"/>
    </row>
    <row r="2318" spans="2:14" x14ac:dyDescent="0.15">
      <c r="B2318" s="181">
        <v>2314</v>
      </c>
      <c r="C2318" s="171"/>
      <c r="D2318" s="172"/>
      <c r="E2318" s="173"/>
      <c r="F2318" s="174"/>
      <c r="G2318" s="148"/>
      <c r="H2318" s="372"/>
      <c r="I2318" s="264"/>
      <c r="J2318" s="270"/>
      <c r="K2318" s="264"/>
      <c r="L2318" s="264"/>
      <c r="M2318" s="158"/>
      <c r="N2318" s="348"/>
    </row>
    <row r="2319" spans="2:14" x14ac:dyDescent="0.15">
      <c r="B2319" s="181">
        <v>2315</v>
      </c>
      <c r="C2319" s="171"/>
      <c r="D2319" s="172"/>
      <c r="E2319" s="173"/>
      <c r="F2319" s="174"/>
      <c r="G2319" s="148"/>
      <c r="H2319" s="372"/>
      <c r="I2319" s="264"/>
      <c r="J2319" s="270"/>
      <c r="K2319" s="264"/>
      <c r="L2319" s="264"/>
      <c r="M2319" s="158"/>
      <c r="N2319" s="348"/>
    </row>
    <row r="2320" spans="2:14" x14ac:dyDescent="0.15">
      <c r="B2320" s="181">
        <v>2316</v>
      </c>
      <c r="C2320" s="171"/>
      <c r="D2320" s="172"/>
      <c r="E2320" s="173"/>
      <c r="F2320" s="174"/>
      <c r="G2320" s="148"/>
      <c r="H2320" s="372"/>
      <c r="I2320" s="264"/>
      <c r="J2320" s="270"/>
      <c r="K2320" s="264"/>
      <c r="L2320" s="264"/>
      <c r="M2320" s="158"/>
      <c r="N2320" s="348"/>
    </row>
    <row r="2321" spans="2:14" x14ac:dyDescent="0.15">
      <c r="B2321" s="181">
        <v>2317</v>
      </c>
      <c r="C2321" s="171"/>
      <c r="D2321" s="172"/>
      <c r="E2321" s="173"/>
      <c r="F2321" s="174"/>
      <c r="G2321" s="148"/>
      <c r="H2321" s="372"/>
      <c r="I2321" s="264"/>
      <c r="J2321" s="270"/>
      <c r="K2321" s="264"/>
      <c r="L2321" s="264"/>
      <c r="M2321" s="158"/>
      <c r="N2321" s="348"/>
    </row>
    <row r="2322" spans="2:14" x14ac:dyDescent="0.15">
      <c r="B2322" s="181">
        <v>2318</v>
      </c>
      <c r="C2322" s="171"/>
      <c r="D2322" s="172"/>
      <c r="E2322" s="173"/>
      <c r="F2322" s="174"/>
      <c r="G2322" s="148"/>
      <c r="H2322" s="372"/>
      <c r="I2322" s="264"/>
      <c r="J2322" s="270"/>
      <c r="K2322" s="264"/>
      <c r="L2322" s="264"/>
      <c r="M2322" s="158"/>
      <c r="N2322" s="348"/>
    </row>
    <row r="2323" spans="2:14" x14ac:dyDescent="0.15">
      <c r="B2323" s="181">
        <v>2319</v>
      </c>
      <c r="C2323" s="171"/>
      <c r="D2323" s="172"/>
      <c r="E2323" s="173"/>
      <c r="F2323" s="174"/>
      <c r="G2323" s="148"/>
      <c r="H2323" s="372"/>
      <c r="I2323" s="264"/>
      <c r="J2323" s="270"/>
      <c r="K2323" s="264"/>
      <c r="L2323" s="264"/>
      <c r="M2323" s="158"/>
      <c r="N2323" s="348"/>
    </row>
    <row r="2324" spans="2:14" x14ac:dyDescent="0.15">
      <c r="B2324" s="181">
        <v>2320</v>
      </c>
      <c r="C2324" s="171"/>
      <c r="D2324" s="172"/>
      <c r="E2324" s="173"/>
      <c r="F2324" s="174"/>
      <c r="G2324" s="148"/>
      <c r="H2324" s="372"/>
      <c r="I2324" s="264"/>
      <c r="J2324" s="270"/>
      <c r="K2324" s="264"/>
      <c r="L2324" s="264"/>
      <c r="M2324" s="158"/>
      <c r="N2324" s="348"/>
    </row>
    <row r="2325" spans="2:14" x14ac:dyDescent="0.15">
      <c r="B2325" s="181">
        <v>2321</v>
      </c>
      <c r="C2325" s="171"/>
      <c r="D2325" s="172"/>
      <c r="E2325" s="173"/>
      <c r="F2325" s="174"/>
      <c r="G2325" s="148"/>
      <c r="H2325" s="372"/>
      <c r="I2325" s="264"/>
      <c r="J2325" s="270"/>
      <c r="K2325" s="264"/>
      <c r="L2325" s="264"/>
      <c r="M2325" s="158"/>
      <c r="N2325" s="348"/>
    </row>
    <row r="2326" spans="2:14" x14ac:dyDescent="0.15">
      <c r="B2326" s="181">
        <v>2322</v>
      </c>
      <c r="C2326" s="171"/>
      <c r="D2326" s="172"/>
      <c r="E2326" s="173"/>
      <c r="F2326" s="174"/>
      <c r="G2326" s="148"/>
      <c r="H2326" s="372"/>
      <c r="I2326" s="264"/>
      <c r="J2326" s="270"/>
      <c r="K2326" s="264"/>
      <c r="L2326" s="264"/>
      <c r="M2326" s="158"/>
      <c r="N2326" s="348"/>
    </row>
    <row r="2327" spans="2:14" x14ac:dyDescent="0.15">
      <c r="B2327" s="181">
        <v>2323</v>
      </c>
      <c r="C2327" s="171"/>
      <c r="D2327" s="172"/>
      <c r="E2327" s="173"/>
      <c r="F2327" s="174"/>
      <c r="G2327" s="148"/>
      <c r="H2327" s="372"/>
      <c r="I2327" s="264"/>
      <c r="J2327" s="270"/>
      <c r="K2327" s="264"/>
      <c r="L2327" s="264"/>
      <c r="M2327" s="158"/>
      <c r="N2327" s="348"/>
    </row>
    <row r="2328" spans="2:14" x14ac:dyDescent="0.15">
      <c r="B2328" s="181">
        <v>2324</v>
      </c>
      <c r="C2328" s="171"/>
      <c r="D2328" s="172"/>
      <c r="E2328" s="173"/>
      <c r="F2328" s="174"/>
      <c r="G2328" s="148"/>
      <c r="H2328" s="372"/>
      <c r="I2328" s="264"/>
      <c r="J2328" s="270"/>
      <c r="K2328" s="264"/>
      <c r="L2328" s="264"/>
      <c r="M2328" s="158"/>
      <c r="N2328" s="348"/>
    </row>
    <row r="2329" spans="2:14" x14ac:dyDescent="0.15">
      <c r="B2329" s="181">
        <v>2325</v>
      </c>
      <c r="C2329" s="171"/>
      <c r="D2329" s="172"/>
      <c r="E2329" s="173"/>
      <c r="F2329" s="174"/>
      <c r="G2329" s="148"/>
      <c r="H2329" s="372"/>
      <c r="I2329" s="264"/>
      <c r="J2329" s="270"/>
      <c r="K2329" s="264"/>
      <c r="L2329" s="264"/>
      <c r="M2329" s="158"/>
      <c r="N2329" s="348"/>
    </row>
    <row r="2330" spans="2:14" x14ac:dyDescent="0.15">
      <c r="B2330" s="181">
        <v>2326</v>
      </c>
      <c r="C2330" s="171"/>
      <c r="D2330" s="172"/>
      <c r="E2330" s="173"/>
      <c r="F2330" s="174"/>
      <c r="G2330" s="148"/>
      <c r="H2330" s="372"/>
      <c r="I2330" s="264"/>
      <c r="J2330" s="270"/>
      <c r="K2330" s="264"/>
      <c r="L2330" s="264"/>
      <c r="M2330" s="158"/>
      <c r="N2330" s="348"/>
    </row>
    <row r="2331" spans="2:14" x14ac:dyDescent="0.15">
      <c r="B2331" s="181">
        <v>2327</v>
      </c>
      <c r="C2331" s="171"/>
      <c r="D2331" s="172"/>
      <c r="E2331" s="173"/>
      <c r="F2331" s="174"/>
      <c r="G2331" s="148"/>
      <c r="H2331" s="372"/>
      <c r="I2331" s="264"/>
      <c r="J2331" s="270"/>
      <c r="K2331" s="264"/>
      <c r="L2331" s="264"/>
      <c r="M2331" s="158"/>
      <c r="N2331" s="348"/>
    </row>
    <row r="2332" spans="2:14" x14ac:dyDescent="0.15">
      <c r="B2332" s="181">
        <v>2328</v>
      </c>
      <c r="C2332" s="171"/>
      <c r="D2332" s="172"/>
      <c r="E2332" s="173"/>
      <c r="F2332" s="174"/>
      <c r="G2332" s="148"/>
      <c r="H2332" s="372"/>
      <c r="I2332" s="264"/>
      <c r="J2332" s="270"/>
      <c r="K2332" s="264"/>
      <c r="L2332" s="264"/>
      <c r="M2332" s="158"/>
      <c r="N2332" s="348"/>
    </row>
    <row r="2333" spans="2:14" x14ac:dyDescent="0.15">
      <c r="B2333" s="181">
        <v>2329</v>
      </c>
      <c r="C2333" s="171"/>
      <c r="D2333" s="172"/>
      <c r="E2333" s="173"/>
      <c r="F2333" s="174"/>
      <c r="G2333" s="148"/>
      <c r="H2333" s="372"/>
      <c r="I2333" s="264"/>
      <c r="J2333" s="270"/>
      <c r="K2333" s="264"/>
      <c r="L2333" s="264"/>
      <c r="M2333" s="158"/>
      <c r="N2333" s="348"/>
    </row>
    <row r="2334" spans="2:14" x14ac:dyDescent="0.15">
      <c r="B2334" s="181">
        <v>2330</v>
      </c>
      <c r="C2334" s="171"/>
      <c r="D2334" s="172"/>
      <c r="E2334" s="173"/>
      <c r="F2334" s="174"/>
      <c r="G2334" s="148"/>
      <c r="H2334" s="372"/>
      <c r="I2334" s="264"/>
      <c r="J2334" s="270"/>
      <c r="K2334" s="264"/>
      <c r="L2334" s="264"/>
      <c r="M2334" s="158"/>
      <c r="N2334" s="348"/>
    </row>
    <row r="2335" spans="2:14" x14ac:dyDescent="0.15">
      <c r="B2335" s="181">
        <v>2331</v>
      </c>
      <c r="C2335" s="171"/>
      <c r="D2335" s="172"/>
      <c r="E2335" s="173"/>
      <c r="F2335" s="174"/>
      <c r="G2335" s="148"/>
      <c r="H2335" s="372"/>
      <c r="I2335" s="264"/>
      <c r="J2335" s="270"/>
      <c r="K2335" s="264"/>
      <c r="L2335" s="264"/>
      <c r="M2335" s="158"/>
      <c r="N2335" s="348"/>
    </row>
    <row r="2336" spans="2:14" x14ac:dyDescent="0.15">
      <c r="B2336" s="181">
        <v>2332</v>
      </c>
      <c r="C2336" s="171"/>
      <c r="D2336" s="172"/>
      <c r="E2336" s="173"/>
      <c r="F2336" s="174"/>
      <c r="G2336" s="148"/>
      <c r="H2336" s="372"/>
      <c r="I2336" s="264"/>
      <c r="J2336" s="270"/>
      <c r="K2336" s="264"/>
      <c r="L2336" s="264"/>
      <c r="M2336" s="158"/>
      <c r="N2336" s="348"/>
    </row>
    <row r="2337" spans="2:14" x14ac:dyDescent="0.15">
      <c r="B2337" s="181">
        <v>2333</v>
      </c>
      <c r="C2337" s="171"/>
      <c r="D2337" s="172"/>
      <c r="E2337" s="173"/>
      <c r="F2337" s="174"/>
      <c r="G2337" s="148"/>
      <c r="H2337" s="372"/>
      <c r="I2337" s="264"/>
      <c r="J2337" s="270"/>
      <c r="K2337" s="264"/>
      <c r="L2337" s="264"/>
      <c r="M2337" s="158"/>
      <c r="N2337" s="348"/>
    </row>
    <row r="2338" spans="2:14" x14ac:dyDescent="0.15">
      <c r="B2338" s="181">
        <v>2334</v>
      </c>
      <c r="C2338" s="171"/>
      <c r="D2338" s="172"/>
      <c r="E2338" s="173"/>
      <c r="F2338" s="174"/>
      <c r="G2338" s="148"/>
      <c r="H2338" s="372"/>
      <c r="I2338" s="264"/>
      <c r="J2338" s="270"/>
      <c r="K2338" s="264"/>
      <c r="L2338" s="264"/>
      <c r="M2338" s="158"/>
      <c r="N2338" s="348"/>
    </row>
    <row r="2339" spans="2:14" x14ac:dyDescent="0.15">
      <c r="B2339" s="181">
        <v>2335</v>
      </c>
      <c r="C2339" s="171"/>
      <c r="D2339" s="172"/>
      <c r="E2339" s="173"/>
      <c r="F2339" s="174"/>
      <c r="G2339" s="148"/>
      <c r="H2339" s="372"/>
      <c r="I2339" s="264"/>
      <c r="J2339" s="270"/>
      <c r="K2339" s="264"/>
      <c r="L2339" s="264"/>
      <c r="M2339" s="158"/>
      <c r="N2339" s="348"/>
    </row>
    <row r="2340" spans="2:14" x14ac:dyDescent="0.15">
      <c r="B2340" s="181">
        <v>2336</v>
      </c>
      <c r="C2340" s="171"/>
      <c r="D2340" s="172"/>
      <c r="E2340" s="173"/>
      <c r="F2340" s="174"/>
      <c r="G2340" s="148"/>
      <c r="H2340" s="372"/>
      <c r="I2340" s="264"/>
      <c r="J2340" s="270"/>
      <c r="K2340" s="264"/>
      <c r="L2340" s="264"/>
      <c r="M2340" s="158"/>
      <c r="N2340" s="348"/>
    </row>
    <row r="2341" spans="2:14" x14ac:dyDescent="0.15">
      <c r="B2341" s="181">
        <v>2337</v>
      </c>
      <c r="C2341" s="171"/>
      <c r="D2341" s="172"/>
      <c r="E2341" s="173"/>
      <c r="F2341" s="174"/>
      <c r="G2341" s="148"/>
      <c r="H2341" s="372"/>
      <c r="I2341" s="264"/>
      <c r="J2341" s="270"/>
      <c r="K2341" s="264"/>
      <c r="L2341" s="264"/>
      <c r="M2341" s="158"/>
      <c r="N2341" s="348"/>
    </row>
    <row r="2342" spans="2:14" x14ac:dyDescent="0.15">
      <c r="B2342" s="181">
        <v>2338</v>
      </c>
      <c r="C2342" s="171"/>
      <c r="D2342" s="172"/>
      <c r="E2342" s="173"/>
      <c r="F2342" s="174"/>
      <c r="G2342" s="148"/>
      <c r="H2342" s="372"/>
      <c r="I2342" s="264"/>
      <c r="J2342" s="270"/>
      <c r="K2342" s="264"/>
      <c r="L2342" s="264"/>
      <c r="M2342" s="158"/>
      <c r="N2342" s="348"/>
    </row>
    <row r="2343" spans="2:14" x14ac:dyDescent="0.15">
      <c r="B2343" s="181">
        <v>2339</v>
      </c>
      <c r="C2343" s="171"/>
      <c r="D2343" s="172"/>
      <c r="E2343" s="173"/>
      <c r="F2343" s="174"/>
      <c r="G2343" s="148"/>
      <c r="H2343" s="372"/>
      <c r="I2343" s="264"/>
      <c r="J2343" s="270"/>
      <c r="K2343" s="264"/>
      <c r="L2343" s="264"/>
      <c r="M2343" s="158"/>
      <c r="N2343" s="348"/>
    </row>
    <row r="2344" spans="2:14" x14ac:dyDescent="0.15">
      <c r="B2344" s="181">
        <v>2340</v>
      </c>
      <c r="C2344" s="171"/>
      <c r="D2344" s="172"/>
      <c r="E2344" s="173"/>
      <c r="F2344" s="174"/>
      <c r="G2344" s="148"/>
      <c r="H2344" s="372"/>
      <c r="I2344" s="264"/>
      <c r="J2344" s="270"/>
      <c r="K2344" s="264"/>
      <c r="L2344" s="264"/>
      <c r="M2344" s="158"/>
      <c r="N2344" s="348"/>
    </row>
    <row r="2345" spans="2:14" x14ac:dyDescent="0.15">
      <c r="B2345" s="181">
        <v>2341</v>
      </c>
      <c r="C2345" s="171"/>
      <c r="D2345" s="172"/>
      <c r="E2345" s="173"/>
      <c r="F2345" s="174"/>
      <c r="G2345" s="148"/>
      <c r="H2345" s="372"/>
      <c r="I2345" s="264"/>
      <c r="J2345" s="270"/>
      <c r="K2345" s="264"/>
      <c r="L2345" s="264"/>
      <c r="M2345" s="158"/>
      <c r="N2345" s="348"/>
    </row>
    <row r="2346" spans="2:14" x14ac:dyDescent="0.15">
      <c r="B2346" s="181">
        <v>2342</v>
      </c>
      <c r="C2346" s="171"/>
      <c r="D2346" s="172"/>
      <c r="E2346" s="173"/>
      <c r="F2346" s="174"/>
      <c r="G2346" s="148"/>
      <c r="H2346" s="372"/>
      <c r="I2346" s="264"/>
      <c r="J2346" s="270"/>
      <c r="K2346" s="264"/>
      <c r="L2346" s="264"/>
      <c r="M2346" s="158"/>
      <c r="N2346" s="348"/>
    </row>
    <row r="2347" spans="2:14" x14ac:dyDescent="0.15">
      <c r="B2347" s="181">
        <v>2343</v>
      </c>
      <c r="C2347" s="171"/>
      <c r="D2347" s="172"/>
      <c r="E2347" s="173"/>
      <c r="F2347" s="174"/>
      <c r="G2347" s="148"/>
      <c r="H2347" s="372"/>
      <c r="I2347" s="264"/>
      <c r="J2347" s="270"/>
      <c r="K2347" s="264"/>
      <c r="L2347" s="264"/>
      <c r="M2347" s="158"/>
      <c r="N2347" s="348"/>
    </row>
    <row r="2348" spans="2:14" x14ac:dyDescent="0.15">
      <c r="B2348" s="181">
        <v>2344</v>
      </c>
      <c r="C2348" s="171"/>
      <c r="D2348" s="172"/>
      <c r="E2348" s="173"/>
      <c r="F2348" s="174"/>
      <c r="G2348" s="148"/>
      <c r="H2348" s="372"/>
      <c r="I2348" s="264"/>
      <c r="J2348" s="270"/>
      <c r="K2348" s="264"/>
      <c r="L2348" s="264"/>
      <c r="M2348" s="158"/>
      <c r="N2348" s="348"/>
    </row>
    <row r="2349" spans="2:14" x14ac:dyDescent="0.15">
      <c r="B2349" s="181">
        <v>2345</v>
      </c>
      <c r="C2349" s="171"/>
      <c r="D2349" s="172"/>
      <c r="E2349" s="173"/>
      <c r="F2349" s="174"/>
      <c r="G2349" s="148"/>
      <c r="H2349" s="372"/>
      <c r="I2349" s="264"/>
      <c r="J2349" s="270"/>
      <c r="K2349" s="264"/>
      <c r="L2349" s="264"/>
      <c r="M2349" s="158"/>
      <c r="N2349" s="348"/>
    </row>
    <row r="2350" spans="2:14" x14ac:dyDescent="0.15">
      <c r="B2350" s="181">
        <v>2346</v>
      </c>
      <c r="C2350" s="171"/>
      <c r="D2350" s="172"/>
      <c r="E2350" s="173"/>
      <c r="F2350" s="174"/>
      <c r="G2350" s="148"/>
      <c r="H2350" s="372"/>
      <c r="I2350" s="264"/>
      <c r="J2350" s="270"/>
      <c r="K2350" s="264"/>
      <c r="L2350" s="264"/>
      <c r="M2350" s="158"/>
      <c r="N2350" s="348"/>
    </row>
    <row r="2351" spans="2:14" x14ac:dyDescent="0.15">
      <c r="B2351" s="181">
        <v>2347</v>
      </c>
      <c r="C2351" s="171"/>
      <c r="D2351" s="172"/>
      <c r="E2351" s="173"/>
      <c r="F2351" s="174"/>
      <c r="G2351" s="148"/>
      <c r="H2351" s="372"/>
      <c r="I2351" s="264"/>
      <c r="J2351" s="270"/>
      <c r="K2351" s="264"/>
      <c r="L2351" s="264"/>
      <c r="M2351" s="158"/>
      <c r="N2351" s="348"/>
    </row>
    <row r="2352" spans="2:14" x14ac:dyDescent="0.15">
      <c r="B2352" s="181">
        <v>2348</v>
      </c>
      <c r="C2352" s="171"/>
      <c r="D2352" s="172"/>
      <c r="E2352" s="173"/>
      <c r="F2352" s="174"/>
      <c r="G2352" s="148"/>
      <c r="H2352" s="372"/>
      <c r="I2352" s="264"/>
      <c r="J2352" s="270"/>
      <c r="K2352" s="264"/>
      <c r="L2352" s="264"/>
      <c r="M2352" s="158"/>
      <c r="N2352" s="348"/>
    </row>
    <row r="2353" spans="2:14" x14ac:dyDescent="0.15">
      <c r="B2353" s="181">
        <v>2349</v>
      </c>
      <c r="C2353" s="171"/>
      <c r="D2353" s="172"/>
      <c r="E2353" s="173"/>
      <c r="F2353" s="174"/>
      <c r="G2353" s="148"/>
      <c r="H2353" s="372"/>
      <c r="I2353" s="264"/>
      <c r="J2353" s="270"/>
      <c r="K2353" s="264"/>
      <c r="L2353" s="264"/>
      <c r="M2353" s="158"/>
      <c r="N2353" s="348"/>
    </row>
    <row r="2354" spans="2:14" x14ac:dyDescent="0.15">
      <c r="B2354" s="181">
        <v>2350</v>
      </c>
      <c r="C2354" s="171"/>
      <c r="D2354" s="172"/>
      <c r="E2354" s="173"/>
      <c r="F2354" s="174"/>
      <c r="G2354" s="148"/>
      <c r="H2354" s="372"/>
      <c r="I2354" s="264"/>
      <c r="J2354" s="270"/>
      <c r="K2354" s="264"/>
      <c r="L2354" s="264"/>
      <c r="M2354" s="158"/>
      <c r="N2354" s="348"/>
    </row>
    <row r="2355" spans="2:14" x14ac:dyDescent="0.15">
      <c r="B2355" s="181">
        <v>2351</v>
      </c>
      <c r="C2355" s="171"/>
      <c r="D2355" s="172"/>
      <c r="E2355" s="173"/>
      <c r="F2355" s="174"/>
      <c r="G2355" s="148"/>
      <c r="H2355" s="372"/>
      <c r="I2355" s="264"/>
      <c r="J2355" s="270"/>
      <c r="K2355" s="264"/>
      <c r="L2355" s="264"/>
      <c r="M2355" s="158"/>
      <c r="N2355" s="348"/>
    </row>
    <row r="2356" spans="2:14" x14ac:dyDescent="0.15">
      <c r="B2356" s="181">
        <v>2352</v>
      </c>
      <c r="C2356" s="171"/>
      <c r="D2356" s="172"/>
      <c r="E2356" s="173"/>
      <c r="F2356" s="174"/>
      <c r="G2356" s="148"/>
      <c r="H2356" s="372"/>
      <c r="I2356" s="264"/>
      <c r="J2356" s="270"/>
      <c r="K2356" s="264"/>
      <c r="L2356" s="264"/>
      <c r="M2356" s="158"/>
      <c r="N2356" s="348"/>
    </row>
    <row r="2357" spans="2:14" x14ac:dyDescent="0.15">
      <c r="B2357" s="181">
        <v>2353</v>
      </c>
      <c r="C2357" s="171"/>
      <c r="D2357" s="172"/>
      <c r="E2357" s="173"/>
      <c r="F2357" s="174"/>
      <c r="G2357" s="148"/>
      <c r="H2357" s="372"/>
      <c r="I2357" s="264"/>
      <c r="J2357" s="270"/>
      <c r="K2357" s="264"/>
      <c r="L2357" s="264"/>
      <c r="M2357" s="158"/>
      <c r="N2357" s="348"/>
    </row>
    <row r="2358" spans="2:14" x14ac:dyDescent="0.15">
      <c r="B2358" s="181">
        <v>2354</v>
      </c>
      <c r="C2358" s="171"/>
      <c r="D2358" s="172"/>
      <c r="E2358" s="173"/>
      <c r="F2358" s="174"/>
      <c r="G2358" s="148"/>
      <c r="H2358" s="372"/>
      <c r="I2358" s="264"/>
      <c r="J2358" s="270"/>
      <c r="K2358" s="264"/>
      <c r="L2358" s="264"/>
      <c r="M2358" s="158"/>
      <c r="N2358" s="348"/>
    </row>
    <row r="2359" spans="2:14" x14ac:dyDescent="0.15">
      <c r="B2359" s="181">
        <v>2355</v>
      </c>
      <c r="C2359" s="171"/>
      <c r="D2359" s="172"/>
      <c r="E2359" s="173"/>
      <c r="F2359" s="174"/>
      <c r="G2359" s="148"/>
      <c r="H2359" s="372"/>
      <c r="I2359" s="264"/>
      <c r="J2359" s="270"/>
      <c r="K2359" s="264"/>
      <c r="L2359" s="264"/>
      <c r="M2359" s="158"/>
      <c r="N2359" s="348"/>
    </row>
    <row r="2360" spans="2:14" x14ac:dyDescent="0.15">
      <c r="B2360" s="181">
        <v>2356</v>
      </c>
      <c r="C2360" s="171"/>
      <c r="D2360" s="172"/>
      <c r="E2360" s="173"/>
      <c r="F2360" s="174"/>
      <c r="G2360" s="148"/>
      <c r="H2360" s="372"/>
      <c r="I2360" s="264"/>
      <c r="J2360" s="270"/>
      <c r="K2360" s="264"/>
      <c r="L2360" s="264"/>
      <c r="M2360" s="158"/>
      <c r="N2360" s="348"/>
    </row>
    <row r="2361" spans="2:14" x14ac:dyDescent="0.15">
      <c r="B2361" s="181">
        <v>2357</v>
      </c>
      <c r="C2361" s="171"/>
      <c r="D2361" s="172"/>
      <c r="E2361" s="173"/>
      <c r="F2361" s="174"/>
      <c r="G2361" s="148"/>
      <c r="H2361" s="372"/>
      <c r="I2361" s="264"/>
      <c r="J2361" s="270"/>
      <c r="K2361" s="264"/>
      <c r="L2361" s="264"/>
      <c r="M2361" s="158"/>
      <c r="N2361" s="348"/>
    </row>
    <row r="2362" spans="2:14" x14ac:dyDescent="0.15">
      <c r="B2362" s="181">
        <v>2358</v>
      </c>
      <c r="C2362" s="171"/>
      <c r="D2362" s="172"/>
      <c r="E2362" s="173"/>
      <c r="F2362" s="174"/>
      <c r="G2362" s="148"/>
      <c r="H2362" s="372"/>
      <c r="I2362" s="264"/>
      <c r="J2362" s="270"/>
      <c r="K2362" s="264"/>
      <c r="L2362" s="264"/>
      <c r="M2362" s="158"/>
      <c r="N2362" s="348"/>
    </row>
    <row r="2363" spans="2:14" x14ac:dyDescent="0.15">
      <c r="B2363" s="181">
        <v>2359</v>
      </c>
      <c r="C2363" s="171"/>
      <c r="D2363" s="172"/>
      <c r="E2363" s="173"/>
      <c r="F2363" s="174"/>
      <c r="G2363" s="148"/>
      <c r="H2363" s="372"/>
      <c r="I2363" s="264"/>
      <c r="J2363" s="270"/>
      <c r="K2363" s="264"/>
      <c r="L2363" s="264"/>
      <c r="M2363" s="158"/>
      <c r="N2363" s="348"/>
    </row>
    <row r="2364" spans="2:14" x14ac:dyDescent="0.15">
      <c r="B2364" s="181">
        <v>2360</v>
      </c>
      <c r="C2364" s="171"/>
      <c r="D2364" s="172"/>
      <c r="E2364" s="173"/>
      <c r="F2364" s="174"/>
      <c r="G2364" s="148"/>
      <c r="H2364" s="372"/>
      <c r="I2364" s="264"/>
      <c r="J2364" s="270"/>
      <c r="K2364" s="264"/>
      <c r="L2364" s="264"/>
      <c r="M2364" s="158"/>
      <c r="N2364" s="348"/>
    </row>
    <row r="2365" spans="2:14" x14ac:dyDescent="0.15">
      <c r="B2365" s="181">
        <v>2361</v>
      </c>
      <c r="C2365" s="171"/>
      <c r="D2365" s="172"/>
      <c r="E2365" s="173"/>
      <c r="F2365" s="174"/>
      <c r="G2365" s="148"/>
      <c r="H2365" s="372"/>
      <c r="I2365" s="264"/>
      <c r="J2365" s="270"/>
      <c r="K2365" s="264"/>
      <c r="L2365" s="264"/>
      <c r="M2365" s="158"/>
      <c r="N2365" s="348"/>
    </row>
    <row r="2366" spans="2:14" x14ac:dyDescent="0.15">
      <c r="B2366" s="181">
        <v>2362</v>
      </c>
      <c r="C2366" s="171"/>
      <c r="D2366" s="172"/>
      <c r="E2366" s="173"/>
      <c r="F2366" s="174"/>
      <c r="G2366" s="148"/>
      <c r="H2366" s="372"/>
      <c r="I2366" s="264"/>
      <c r="J2366" s="270"/>
      <c r="K2366" s="264"/>
      <c r="L2366" s="264"/>
      <c r="M2366" s="158"/>
      <c r="N2366" s="348"/>
    </row>
    <row r="2367" spans="2:14" x14ac:dyDescent="0.15">
      <c r="B2367" s="181">
        <v>2363</v>
      </c>
      <c r="C2367" s="171"/>
      <c r="D2367" s="172"/>
      <c r="E2367" s="173"/>
      <c r="F2367" s="174"/>
      <c r="G2367" s="148"/>
      <c r="H2367" s="372"/>
      <c r="I2367" s="264"/>
      <c r="J2367" s="270"/>
      <c r="K2367" s="264"/>
      <c r="L2367" s="264"/>
      <c r="M2367" s="158"/>
      <c r="N2367" s="348"/>
    </row>
    <row r="2368" spans="2:14" x14ac:dyDescent="0.15">
      <c r="B2368" s="181">
        <v>2364</v>
      </c>
      <c r="C2368" s="171"/>
      <c r="D2368" s="172"/>
      <c r="E2368" s="173"/>
      <c r="F2368" s="174"/>
      <c r="G2368" s="148"/>
      <c r="H2368" s="372"/>
      <c r="I2368" s="264"/>
      <c r="J2368" s="270"/>
      <c r="K2368" s="264"/>
      <c r="L2368" s="264"/>
      <c r="M2368" s="158"/>
      <c r="N2368" s="348"/>
    </row>
    <row r="2369" spans="2:14" x14ac:dyDescent="0.15">
      <c r="B2369" s="181">
        <v>2365</v>
      </c>
      <c r="C2369" s="171"/>
      <c r="D2369" s="172"/>
      <c r="E2369" s="173"/>
      <c r="F2369" s="174"/>
      <c r="G2369" s="148"/>
      <c r="H2369" s="372"/>
      <c r="I2369" s="264"/>
      <c r="J2369" s="270"/>
      <c r="K2369" s="264"/>
      <c r="L2369" s="264"/>
      <c r="M2369" s="158"/>
      <c r="N2369" s="348"/>
    </row>
    <row r="2370" spans="2:14" x14ac:dyDescent="0.15">
      <c r="B2370" s="181">
        <v>2366</v>
      </c>
      <c r="C2370" s="171"/>
      <c r="D2370" s="172"/>
      <c r="E2370" s="173"/>
      <c r="F2370" s="174"/>
      <c r="G2370" s="148"/>
      <c r="H2370" s="372"/>
      <c r="I2370" s="264"/>
      <c r="J2370" s="270"/>
      <c r="K2370" s="264"/>
      <c r="L2370" s="264"/>
      <c r="M2370" s="158"/>
      <c r="N2370" s="348"/>
    </row>
    <row r="2371" spans="2:14" x14ac:dyDescent="0.15">
      <c r="B2371" s="181">
        <v>2367</v>
      </c>
      <c r="C2371" s="171"/>
      <c r="D2371" s="172"/>
      <c r="E2371" s="173"/>
      <c r="F2371" s="174"/>
      <c r="G2371" s="148"/>
      <c r="H2371" s="372"/>
      <c r="I2371" s="264"/>
      <c r="J2371" s="270"/>
      <c r="K2371" s="264"/>
      <c r="L2371" s="264"/>
      <c r="M2371" s="158"/>
      <c r="N2371" s="348"/>
    </row>
    <row r="2372" spans="2:14" x14ac:dyDescent="0.15">
      <c r="B2372" s="181">
        <v>2368</v>
      </c>
      <c r="C2372" s="171"/>
      <c r="D2372" s="172"/>
      <c r="E2372" s="173"/>
      <c r="F2372" s="174"/>
      <c r="G2372" s="148"/>
      <c r="H2372" s="372"/>
      <c r="I2372" s="264"/>
      <c r="J2372" s="270"/>
      <c r="K2372" s="264"/>
      <c r="L2372" s="264"/>
      <c r="M2372" s="158"/>
      <c r="N2372" s="348"/>
    </row>
    <row r="2373" spans="2:14" x14ac:dyDescent="0.15">
      <c r="B2373" s="181">
        <v>2369</v>
      </c>
      <c r="C2373" s="171"/>
      <c r="D2373" s="172"/>
      <c r="E2373" s="173"/>
      <c r="F2373" s="174"/>
      <c r="G2373" s="148"/>
      <c r="H2373" s="372"/>
      <c r="I2373" s="264"/>
      <c r="J2373" s="270"/>
      <c r="K2373" s="264"/>
      <c r="L2373" s="264"/>
      <c r="M2373" s="158"/>
      <c r="N2373" s="348"/>
    </row>
    <row r="2374" spans="2:14" x14ac:dyDescent="0.15">
      <c r="B2374" s="181">
        <v>2370</v>
      </c>
      <c r="C2374" s="171"/>
      <c r="D2374" s="172"/>
      <c r="E2374" s="173"/>
      <c r="F2374" s="174"/>
      <c r="G2374" s="148"/>
      <c r="H2374" s="372"/>
      <c r="I2374" s="264"/>
      <c r="J2374" s="270"/>
      <c r="K2374" s="264"/>
      <c r="L2374" s="264"/>
      <c r="M2374" s="158"/>
      <c r="N2374" s="348"/>
    </row>
    <row r="2375" spans="2:14" x14ac:dyDescent="0.15">
      <c r="B2375" s="181">
        <v>2371</v>
      </c>
      <c r="C2375" s="171"/>
      <c r="D2375" s="172"/>
      <c r="E2375" s="173"/>
      <c r="F2375" s="174"/>
      <c r="G2375" s="148"/>
      <c r="H2375" s="372"/>
      <c r="I2375" s="264"/>
      <c r="J2375" s="270"/>
      <c r="K2375" s="264"/>
      <c r="L2375" s="264"/>
      <c r="M2375" s="158"/>
      <c r="N2375" s="348"/>
    </row>
    <row r="2376" spans="2:14" x14ac:dyDescent="0.15">
      <c r="B2376" s="181">
        <v>2372</v>
      </c>
      <c r="C2376" s="171"/>
      <c r="D2376" s="172"/>
      <c r="E2376" s="173"/>
      <c r="F2376" s="174"/>
      <c r="G2376" s="148"/>
      <c r="H2376" s="372"/>
      <c r="I2376" s="264"/>
      <c r="J2376" s="270"/>
      <c r="K2376" s="264"/>
      <c r="L2376" s="264"/>
      <c r="M2376" s="158"/>
      <c r="N2376" s="348"/>
    </row>
    <row r="2377" spans="2:14" x14ac:dyDescent="0.15">
      <c r="B2377" s="181">
        <v>2373</v>
      </c>
      <c r="C2377" s="171"/>
      <c r="D2377" s="172"/>
      <c r="E2377" s="173"/>
      <c r="F2377" s="174"/>
      <c r="G2377" s="148"/>
      <c r="H2377" s="372"/>
      <c r="I2377" s="264"/>
      <c r="J2377" s="270"/>
      <c r="K2377" s="264"/>
      <c r="L2377" s="264"/>
      <c r="M2377" s="158"/>
      <c r="N2377" s="348"/>
    </row>
    <row r="2378" spans="2:14" x14ac:dyDescent="0.15">
      <c r="B2378" s="181">
        <v>2374</v>
      </c>
      <c r="C2378" s="171"/>
      <c r="D2378" s="172"/>
      <c r="E2378" s="173"/>
      <c r="F2378" s="174"/>
      <c r="G2378" s="148"/>
      <c r="H2378" s="372"/>
      <c r="I2378" s="264"/>
      <c r="J2378" s="270"/>
      <c r="K2378" s="264"/>
      <c r="L2378" s="264"/>
      <c r="M2378" s="158"/>
      <c r="N2378" s="348"/>
    </row>
    <row r="2379" spans="2:14" x14ac:dyDescent="0.15">
      <c r="B2379" s="181">
        <v>2375</v>
      </c>
      <c r="C2379" s="171"/>
      <c r="D2379" s="172"/>
      <c r="E2379" s="173"/>
      <c r="F2379" s="174"/>
      <c r="G2379" s="148"/>
      <c r="H2379" s="372"/>
      <c r="I2379" s="264"/>
      <c r="J2379" s="270"/>
      <c r="K2379" s="264"/>
      <c r="L2379" s="264"/>
      <c r="M2379" s="158"/>
      <c r="N2379" s="348"/>
    </row>
    <row r="2380" spans="2:14" x14ac:dyDescent="0.15">
      <c r="B2380" s="181">
        <v>2376</v>
      </c>
      <c r="C2380" s="171"/>
      <c r="D2380" s="172"/>
      <c r="E2380" s="173"/>
      <c r="F2380" s="174"/>
      <c r="G2380" s="148"/>
      <c r="H2380" s="372"/>
      <c r="I2380" s="264"/>
      <c r="J2380" s="270"/>
      <c r="K2380" s="264"/>
      <c r="L2380" s="264"/>
      <c r="M2380" s="158"/>
      <c r="N2380" s="348"/>
    </row>
    <row r="2381" spans="2:14" x14ac:dyDescent="0.15">
      <c r="B2381" s="181">
        <v>2377</v>
      </c>
      <c r="C2381" s="171"/>
      <c r="D2381" s="172"/>
      <c r="E2381" s="173"/>
      <c r="F2381" s="174"/>
      <c r="G2381" s="148"/>
      <c r="H2381" s="372"/>
      <c r="I2381" s="264"/>
      <c r="J2381" s="270"/>
      <c r="K2381" s="264"/>
      <c r="L2381" s="264"/>
      <c r="M2381" s="158"/>
      <c r="N2381" s="348"/>
    </row>
    <row r="2382" spans="2:14" x14ac:dyDescent="0.15">
      <c r="B2382" s="181">
        <v>2378</v>
      </c>
      <c r="C2382" s="171"/>
      <c r="D2382" s="172"/>
      <c r="E2382" s="173"/>
      <c r="F2382" s="174"/>
      <c r="G2382" s="148"/>
      <c r="H2382" s="372"/>
      <c r="I2382" s="264"/>
      <c r="J2382" s="270"/>
      <c r="K2382" s="264"/>
      <c r="L2382" s="264"/>
      <c r="M2382" s="158"/>
      <c r="N2382" s="348"/>
    </row>
    <row r="2383" spans="2:14" x14ac:dyDescent="0.15">
      <c r="B2383" s="181">
        <v>2379</v>
      </c>
      <c r="C2383" s="171"/>
      <c r="D2383" s="172"/>
      <c r="E2383" s="173"/>
      <c r="F2383" s="174"/>
      <c r="G2383" s="148"/>
      <c r="H2383" s="372"/>
      <c r="I2383" s="264"/>
      <c r="J2383" s="270"/>
      <c r="K2383" s="264"/>
      <c r="L2383" s="264"/>
      <c r="M2383" s="158"/>
      <c r="N2383" s="348"/>
    </row>
    <row r="2384" spans="2:14" x14ac:dyDescent="0.15">
      <c r="B2384" s="181">
        <v>2380</v>
      </c>
      <c r="C2384" s="171"/>
      <c r="D2384" s="172"/>
      <c r="E2384" s="173"/>
      <c r="F2384" s="174"/>
      <c r="G2384" s="148"/>
      <c r="H2384" s="372"/>
      <c r="I2384" s="264"/>
      <c r="J2384" s="270"/>
      <c r="K2384" s="264"/>
      <c r="L2384" s="264"/>
      <c r="M2384" s="158"/>
      <c r="N2384" s="348"/>
    </row>
    <row r="2385" spans="2:14" x14ac:dyDescent="0.15">
      <c r="B2385" s="181">
        <v>2381</v>
      </c>
      <c r="C2385" s="171"/>
      <c r="D2385" s="172"/>
      <c r="E2385" s="173"/>
      <c r="F2385" s="174"/>
      <c r="G2385" s="148"/>
      <c r="H2385" s="372"/>
      <c r="I2385" s="264"/>
      <c r="J2385" s="270"/>
      <c r="K2385" s="264"/>
      <c r="L2385" s="264"/>
      <c r="M2385" s="158"/>
      <c r="N2385" s="348"/>
    </row>
    <row r="2386" spans="2:14" x14ac:dyDescent="0.15">
      <c r="B2386" s="181">
        <v>2382</v>
      </c>
      <c r="C2386" s="171"/>
      <c r="D2386" s="172"/>
      <c r="E2386" s="173"/>
      <c r="F2386" s="174"/>
      <c r="G2386" s="148"/>
      <c r="H2386" s="372"/>
      <c r="I2386" s="264"/>
      <c r="J2386" s="270"/>
      <c r="K2386" s="264"/>
      <c r="L2386" s="264"/>
      <c r="M2386" s="158"/>
      <c r="N2386" s="348"/>
    </row>
    <row r="2387" spans="2:14" x14ac:dyDescent="0.15">
      <c r="B2387" s="181">
        <v>2383</v>
      </c>
      <c r="C2387" s="171"/>
      <c r="D2387" s="172"/>
      <c r="E2387" s="173"/>
      <c r="F2387" s="174"/>
      <c r="G2387" s="148"/>
      <c r="H2387" s="372"/>
      <c r="I2387" s="264"/>
      <c r="J2387" s="270"/>
      <c r="K2387" s="264"/>
      <c r="L2387" s="264"/>
      <c r="M2387" s="158"/>
      <c r="N2387" s="348"/>
    </row>
    <row r="2388" spans="2:14" x14ac:dyDescent="0.15">
      <c r="B2388" s="181">
        <v>2384</v>
      </c>
      <c r="C2388" s="171"/>
      <c r="D2388" s="172"/>
      <c r="E2388" s="173"/>
      <c r="F2388" s="174"/>
      <c r="G2388" s="148"/>
      <c r="H2388" s="372"/>
      <c r="I2388" s="264"/>
      <c r="J2388" s="270"/>
      <c r="K2388" s="264"/>
      <c r="L2388" s="264"/>
      <c r="M2388" s="158"/>
      <c r="N2388" s="348"/>
    </row>
    <row r="2389" spans="2:14" x14ac:dyDescent="0.15">
      <c r="B2389" s="181">
        <v>2385</v>
      </c>
      <c r="C2389" s="171"/>
      <c r="D2389" s="172"/>
      <c r="E2389" s="173"/>
      <c r="F2389" s="174"/>
      <c r="G2389" s="148"/>
      <c r="H2389" s="372"/>
      <c r="I2389" s="264"/>
      <c r="J2389" s="270"/>
      <c r="K2389" s="264"/>
      <c r="L2389" s="264"/>
      <c r="M2389" s="158"/>
      <c r="N2389" s="348"/>
    </row>
    <row r="2390" spans="2:14" x14ac:dyDescent="0.15">
      <c r="B2390" s="181">
        <v>2386</v>
      </c>
      <c r="C2390" s="171"/>
      <c r="D2390" s="172"/>
      <c r="E2390" s="173"/>
      <c r="F2390" s="174"/>
      <c r="G2390" s="148"/>
      <c r="H2390" s="372"/>
      <c r="I2390" s="264"/>
      <c r="J2390" s="270"/>
      <c r="K2390" s="264"/>
      <c r="L2390" s="264"/>
      <c r="M2390" s="158"/>
      <c r="N2390" s="348"/>
    </row>
    <row r="2391" spans="2:14" x14ac:dyDescent="0.15">
      <c r="B2391" s="181">
        <v>2387</v>
      </c>
      <c r="C2391" s="171"/>
      <c r="D2391" s="172"/>
      <c r="E2391" s="173"/>
      <c r="F2391" s="174"/>
      <c r="G2391" s="148"/>
      <c r="H2391" s="372"/>
      <c r="I2391" s="264"/>
      <c r="J2391" s="270"/>
      <c r="K2391" s="264"/>
      <c r="L2391" s="264"/>
      <c r="M2391" s="158"/>
      <c r="N2391" s="348"/>
    </row>
    <row r="2392" spans="2:14" x14ac:dyDescent="0.15">
      <c r="B2392" s="181">
        <v>2388</v>
      </c>
      <c r="C2392" s="171"/>
      <c r="D2392" s="172"/>
      <c r="E2392" s="173"/>
      <c r="F2392" s="174"/>
      <c r="G2392" s="148"/>
      <c r="H2392" s="372"/>
      <c r="I2392" s="264"/>
      <c r="J2392" s="270"/>
      <c r="K2392" s="264"/>
      <c r="L2392" s="264"/>
      <c r="M2392" s="158"/>
      <c r="N2392" s="348"/>
    </row>
    <row r="2393" spans="2:14" x14ac:dyDescent="0.15">
      <c r="B2393" s="181">
        <v>2389</v>
      </c>
      <c r="C2393" s="171"/>
      <c r="D2393" s="172"/>
      <c r="E2393" s="173"/>
      <c r="F2393" s="174"/>
      <c r="G2393" s="148"/>
      <c r="H2393" s="372"/>
      <c r="I2393" s="264"/>
      <c r="J2393" s="270"/>
      <c r="K2393" s="264"/>
      <c r="L2393" s="264"/>
      <c r="M2393" s="158"/>
      <c r="N2393" s="348"/>
    </row>
    <row r="2394" spans="2:14" x14ac:dyDescent="0.15">
      <c r="B2394" s="181">
        <v>2390</v>
      </c>
      <c r="C2394" s="171"/>
      <c r="D2394" s="172"/>
      <c r="E2394" s="173"/>
      <c r="F2394" s="174"/>
      <c r="G2394" s="148"/>
      <c r="H2394" s="372"/>
      <c r="I2394" s="264"/>
      <c r="J2394" s="270"/>
      <c r="K2394" s="264"/>
      <c r="L2394" s="264"/>
      <c r="M2394" s="158"/>
      <c r="N2394" s="348"/>
    </row>
    <row r="2395" spans="2:14" x14ac:dyDescent="0.15">
      <c r="B2395" s="181">
        <v>2391</v>
      </c>
      <c r="C2395" s="171"/>
      <c r="D2395" s="172"/>
      <c r="E2395" s="173"/>
      <c r="F2395" s="174"/>
      <c r="G2395" s="148"/>
      <c r="H2395" s="372"/>
      <c r="I2395" s="264"/>
      <c r="J2395" s="270"/>
      <c r="K2395" s="264"/>
      <c r="L2395" s="264"/>
      <c r="M2395" s="158"/>
      <c r="N2395" s="348"/>
    </row>
    <row r="2396" spans="2:14" x14ac:dyDescent="0.15">
      <c r="B2396" s="181">
        <v>2392</v>
      </c>
      <c r="C2396" s="171"/>
      <c r="D2396" s="172"/>
      <c r="E2396" s="173"/>
      <c r="F2396" s="174"/>
      <c r="G2396" s="148"/>
      <c r="H2396" s="372"/>
      <c r="I2396" s="264"/>
      <c r="J2396" s="270"/>
      <c r="K2396" s="264"/>
      <c r="L2396" s="264"/>
      <c r="M2396" s="158"/>
      <c r="N2396" s="348"/>
    </row>
    <row r="2397" spans="2:14" x14ac:dyDescent="0.15">
      <c r="B2397" s="181">
        <v>2393</v>
      </c>
      <c r="C2397" s="171"/>
      <c r="D2397" s="172"/>
      <c r="E2397" s="173"/>
      <c r="F2397" s="174"/>
      <c r="G2397" s="148"/>
      <c r="H2397" s="372"/>
      <c r="I2397" s="264"/>
      <c r="J2397" s="270"/>
      <c r="K2397" s="264"/>
      <c r="L2397" s="264"/>
      <c r="M2397" s="158"/>
      <c r="N2397" s="348"/>
    </row>
    <row r="2398" spans="2:14" x14ac:dyDescent="0.15">
      <c r="B2398" s="181">
        <v>2394</v>
      </c>
      <c r="C2398" s="171"/>
      <c r="D2398" s="172"/>
      <c r="E2398" s="173"/>
      <c r="F2398" s="174"/>
      <c r="G2398" s="148"/>
      <c r="H2398" s="372"/>
      <c r="I2398" s="264"/>
      <c r="J2398" s="270"/>
      <c r="K2398" s="264"/>
      <c r="L2398" s="264"/>
      <c r="M2398" s="158"/>
      <c r="N2398" s="348"/>
    </row>
    <row r="2399" spans="2:14" x14ac:dyDescent="0.15">
      <c r="B2399" s="181">
        <v>2395</v>
      </c>
      <c r="C2399" s="171"/>
      <c r="D2399" s="172"/>
      <c r="E2399" s="173"/>
      <c r="F2399" s="174"/>
      <c r="G2399" s="148"/>
      <c r="H2399" s="372"/>
      <c r="I2399" s="264"/>
      <c r="J2399" s="270"/>
      <c r="K2399" s="264"/>
      <c r="L2399" s="264"/>
      <c r="M2399" s="158"/>
      <c r="N2399" s="348"/>
    </row>
    <row r="2400" spans="2:14" x14ac:dyDescent="0.15">
      <c r="B2400" s="181">
        <v>2396</v>
      </c>
      <c r="C2400" s="171"/>
      <c r="D2400" s="172"/>
      <c r="E2400" s="173"/>
      <c r="F2400" s="174"/>
      <c r="G2400" s="148"/>
      <c r="H2400" s="372"/>
      <c r="I2400" s="264"/>
      <c r="J2400" s="270"/>
      <c r="K2400" s="264"/>
      <c r="L2400" s="264"/>
      <c r="M2400" s="158"/>
      <c r="N2400" s="348"/>
    </row>
    <row r="2401" spans="2:14" x14ac:dyDescent="0.15">
      <c r="B2401" s="181">
        <v>2397</v>
      </c>
      <c r="C2401" s="171"/>
      <c r="D2401" s="172"/>
      <c r="E2401" s="173"/>
      <c r="F2401" s="174"/>
      <c r="G2401" s="148"/>
      <c r="H2401" s="372"/>
      <c r="I2401" s="264"/>
      <c r="J2401" s="270"/>
      <c r="K2401" s="264"/>
      <c r="L2401" s="264"/>
      <c r="M2401" s="158"/>
      <c r="N2401" s="348"/>
    </row>
    <row r="2402" spans="2:14" x14ac:dyDescent="0.15">
      <c r="B2402" s="181">
        <v>2398</v>
      </c>
      <c r="C2402" s="171"/>
      <c r="D2402" s="172"/>
      <c r="E2402" s="173"/>
      <c r="F2402" s="174"/>
      <c r="G2402" s="148"/>
      <c r="H2402" s="372"/>
      <c r="I2402" s="264"/>
      <c r="J2402" s="270"/>
      <c r="K2402" s="264"/>
      <c r="L2402" s="264"/>
      <c r="M2402" s="158"/>
      <c r="N2402" s="348"/>
    </row>
    <row r="2403" spans="2:14" x14ac:dyDescent="0.15">
      <c r="B2403" s="181">
        <v>2399</v>
      </c>
      <c r="C2403" s="171"/>
      <c r="D2403" s="172"/>
      <c r="E2403" s="173"/>
      <c r="F2403" s="174"/>
      <c r="G2403" s="148"/>
      <c r="H2403" s="372"/>
      <c r="I2403" s="264"/>
      <c r="J2403" s="270"/>
      <c r="K2403" s="264"/>
      <c r="L2403" s="264"/>
      <c r="M2403" s="158"/>
      <c r="N2403" s="348"/>
    </row>
    <row r="2404" spans="2:14" x14ac:dyDescent="0.15">
      <c r="B2404" s="181">
        <v>2400</v>
      </c>
      <c r="C2404" s="171"/>
      <c r="D2404" s="172"/>
      <c r="E2404" s="173"/>
      <c r="F2404" s="174"/>
      <c r="G2404" s="148"/>
      <c r="H2404" s="372"/>
      <c r="I2404" s="264"/>
      <c r="J2404" s="270"/>
      <c r="K2404" s="264"/>
      <c r="L2404" s="264"/>
      <c r="M2404" s="158"/>
      <c r="N2404" s="348"/>
    </row>
    <row r="2405" spans="2:14" x14ac:dyDescent="0.15">
      <c r="B2405" s="181">
        <v>2401</v>
      </c>
      <c r="C2405" s="171"/>
      <c r="D2405" s="172"/>
      <c r="E2405" s="173"/>
      <c r="F2405" s="174"/>
      <c r="G2405" s="148"/>
      <c r="H2405" s="372"/>
      <c r="I2405" s="264"/>
      <c r="J2405" s="270"/>
      <c r="K2405" s="264"/>
      <c r="L2405" s="264"/>
      <c r="M2405" s="158"/>
      <c r="N2405" s="348"/>
    </row>
    <row r="2406" spans="2:14" x14ac:dyDescent="0.15">
      <c r="B2406" s="181">
        <v>2402</v>
      </c>
      <c r="C2406" s="171"/>
      <c r="D2406" s="172"/>
      <c r="E2406" s="173"/>
      <c r="F2406" s="174"/>
      <c r="G2406" s="148"/>
      <c r="H2406" s="372"/>
      <c r="I2406" s="264"/>
      <c r="J2406" s="270"/>
      <c r="K2406" s="264"/>
      <c r="L2406" s="264"/>
      <c r="M2406" s="158"/>
      <c r="N2406" s="348"/>
    </row>
    <row r="2407" spans="2:14" x14ac:dyDescent="0.15">
      <c r="B2407" s="181">
        <v>2403</v>
      </c>
      <c r="C2407" s="171"/>
      <c r="D2407" s="172"/>
      <c r="E2407" s="173"/>
      <c r="F2407" s="174"/>
      <c r="G2407" s="148"/>
      <c r="H2407" s="372"/>
      <c r="I2407" s="264"/>
      <c r="J2407" s="270"/>
      <c r="K2407" s="264"/>
      <c r="L2407" s="264"/>
      <c r="M2407" s="158"/>
      <c r="N2407" s="348"/>
    </row>
    <row r="2408" spans="2:14" x14ac:dyDescent="0.15">
      <c r="B2408" s="181">
        <v>2404</v>
      </c>
      <c r="C2408" s="171"/>
      <c r="D2408" s="172"/>
      <c r="E2408" s="173"/>
      <c r="F2408" s="174"/>
      <c r="G2408" s="148"/>
      <c r="H2408" s="372"/>
      <c r="I2408" s="264"/>
      <c r="J2408" s="270"/>
      <c r="K2408" s="264"/>
      <c r="L2408" s="264"/>
      <c r="M2408" s="158"/>
      <c r="N2408" s="348"/>
    </row>
    <row r="2409" spans="2:14" x14ac:dyDescent="0.15">
      <c r="B2409" s="181">
        <v>2405</v>
      </c>
      <c r="C2409" s="171"/>
      <c r="D2409" s="172"/>
      <c r="E2409" s="173"/>
      <c r="F2409" s="174"/>
      <c r="G2409" s="148"/>
      <c r="H2409" s="372"/>
      <c r="I2409" s="264"/>
      <c r="J2409" s="270"/>
      <c r="K2409" s="264"/>
      <c r="L2409" s="264"/>
      <c r="M2409" s="158"/>
      <c r="N2409" s="348"/>
    </row>
    <row r="2410" spans="2:14" x14ac:dyDescent="0.15">
      <c r="B2410" s="181">
        <v>2406</v>
      </c>
      <c r="C2410" s="171"/>
      <c r="D2410" s="172"/>
      <c r="E2410" s="173"/>
      <c r="F2410" s="174"/>
      <c r="G2410" s="148"/>
      <c r="H2410" s="372"/>
      <c r="I2410" s="264"/>
      <c r="J2410" s="270"/>
      <c r="K2410" s="264"/>
      <c r="L2410" s="264"/>
      <c r="M2410" s="158"/>
      <c r="N2410" s="348"/>
    </row>
    <row r="2411" spans="2:14" x14ac:dyDescent="0.15">
      <c r="B2411" s="181">
        <v>2407</v>
      </c>
      <c r="C2411" s="171"/>
      <c r="D2411" s="172"/>
      <c r="E2411" s="173"/>
      <c r="F2411" s="174"/>
      <c r="G2411" s="148"/>
      <c r="H2411" s="372"/>
      <c r="I2411" s="264"/>
      <c r="J2411" s="270"/>
      <c r="K2411" s="264"/>
      <c r="L2411" s="264"/>
      <c r="M2411" s="158"/>
      <c r="N2411" s="348"/>
    </row>
    <row r="2412" spans="2:14" x14ac:dyDescent="0.15">
      <c r="B2412" s="181">
        <v>2408</v>
      </c>
      <c r="C2412" s="171"/>
      <c r="D2412" s="172"/>
      <c r="E2412" s="173"/>
      <c r="F2412" s="174"/>
      <c r="G2412" s="148"/>
      <c r="H2412" s="372"/>
      <c r="I2412" s="264"/>
      <c r="J2412" s="270"/>
      <c r="K2412" s="264"/>
      <c r="L2412" s="264"/>
      <c r="M2412" s="158"/>
      <c r="N2412" s="348"/>
    </row>
    <row r="2413" spans="2:14" x14ac:dyDescent="0.15">
      <c r="B2413" s="181">
        <v>2409</v>
      </c>
      <c r="C2413" s="171"/>
      <c r="D2413" s="172"/>
      <c r="E2413" s="173"/>
      <c r="F2413" s="174"/>
      <c r="G2413" s="148"/>
      <c r="H2413" s="372"/>
      <c r="I2413" s="264"/>
      <c r="J2413" s="270"/>
      <c r="K2413" s="264"/>
      <c r="L2413" s="264"/>
      <c r="M2413" s="158"/>
      <c r="N2413" s="348"/>
    </row>
    <row r="2414" spans="2:14" x14ac:dyDescent="0.15">
      <c r="B2414" s="181">
        <v>2410</v>
      </c>
      <c r="C2414" s="171"/>
      <c r="D2414" s="172"/>
      <c r="E2414" s="173"/>
      <c r="F2414" s="174"/>
      <c r="G2414" s="148"/>
      <c r="H2414" s="372"/>
      <c r="I2414" s="264"/>
      <c r="J2414" s="270"/>
      <c r="K2414" s="264"/>
      <c r="L2414" s="264"/>
      <c r="M2414" s="158"/>
      <c r="N2414" s="348"/>
    </row>
    <row r="2415" spans="2:14" x14ac:dyDescent="0.15">
      <c r="B2415" s="181">
        <v>2411</v>
      </c>
      <c r="C2415" s="171"/>
      <c r="D2415" s="172"/>
      <c r="E2415" s="173"/>
      <c r="F2415" s="174"/>
      <c r="G2415" s="148"/>
      <c r="H2415" s="372"/>
      <c r="I2415" s="264"/>
      <c r="J2415" s="270"/>
      <c r="K2415" s="264"/>
      <c r="L2415" s="264"/>
      <c r="M2415" s="158"/>
      <c r="N2415" s="348"/>
    </row>
    <row r="2416" spans="2:14" x14ac:dyDescent="0.15">
      <c r="B2416" s="181">
        <v>2412</v>
      </c>
      <c r="C2416" s="171"/>
      <c r="D2416" s="172"/>
      <c r="E2416" s="173"/>
      <c r="F2416" s="174"/>
      <c r="G2416" s="148"/>
      <c r="H2416" s="372"/>
      <c r="I2416" s="264"/>
      <c r="J2416" s="270"/>
      <c r="K2416" s="264"/>
      <c r="L2416" s="264"/>
      <c r="M2416" s="158"/>
      <c r="N2416" s="348"/>
    </row>
    <row r="2417" spans="2:14" x14ac:dyDescent="0.15">
      <c r="B2417" s="181">
        <v>2413</v>
      </c>
      <c r="C2417" s="171"/>
      <c r="D2417" s="172"/>
      <c r="E2417" s="173"/>
      <c r="F2417" s="174"/>
      <c r="G2417" s="148"/>
      <c r="H2417" s="372"/>
      <c r="I2417" s="264"/>
      <c r="J2417" s="270"/>
      <c r="K2417" s="264"/>
      <c r="L2417" s="264"/>
      <c r="M2417" s="158"/>
      <c r="N2417" s="348"/>
    </row>
    <row r="2418" spans="2:14" x14ac:dyDescent="0.15">
      <c r="B2418" s="181">
        <v>2414</v>
      </c>
      <c r="C2418" s="171"/>
      <c r="D2418" s="172"/>
      <c r="E2418" s="173"/>
      <c r="F2418" s="174"/>
      <c r="G2418" s="148"/>
      <c r="H2418" s="372"/>
      <c r="I2418" s="264"/>
      <c r="J2418" s="270"/>
      <c r="K2418" s="264"/>
      <c r="L2418" s="264"/>
      <c r="M2418" s="158"/>
      <c r="N2418" s="348"/>
    </row>
    <row r="2419" spans="2:14" x14ac:dyDescent="0.15">
      <c r="B2419" s="181">
        <v>2415</v>
      </c>
      <c r="C2419" s="171"/>
      <c r="D2419" s="172"/>
      <c r="E2419" s="173"/>
      <c r="F2419" s="174"/>
      <c r="G2419" s="148"/>
      <c r="H2419" s="372"/>
      <c r="I2419" s="264"/>
      <c r="J2419" s="270"/>
      <c r="K2419" s="264"/>
      <c r="L2419" s="264"/>
      <c r="M2419" s="158"/>
      <c r="N2419" s="348"/>
    </row>
    <row r="2420" spans="2:14" x14ac:dyDescent="0.15">
      <c r="B2420" s="181">
        <v>2416</v>
      </c>
      <c r="C2420" s="171"/>
      <c r="D2420" s="172"/>
      <c r="E2420" s="173"/>
      <c r="F2420" s="174"/>
      <c r="G2420" s="148"/>
      <c r="H2420" s="372"/>
      <c r="I2420" s="264"/>
      <c r="J2420" s="270"/>
      <c r="K2420" s="264"/>
      <c r="L2420" s="264"/>
      <c r="M2420" s="158"/>
      <c r="N2420" s="348"/>
    </row>
    <row r="2421" spans="2:14" x14ac:dyDescent="0.15">
      <c r="B2421" s="181">
        <v>2417</v>
      </c>
      <c r="C2421" s="171"/>
      <c r="D2421" s="172"/>
      <c r="E2421" s="173"/>
      <c r="F2421" s="174"/>
      <c r="G2421" s="148"/>
      <c r="H2421" s="372"/>
      <c r="I2421" s="264"/>
      <c r="J2421" s="270"/>
      <c r="K2421" s="264"/>
      <c r="L2421" s="264"/>
      <c r="M2421" s="158"/>
      <c r="N2421" s="348"/>
    </row>
    <row r="2422" spans="2:14" x14ac:dyDescent="0.15">
      <c r="B2422" s="181">
        <v>2418</v>
      </c>
      <c r="C2422" s="171"/>
      <c r="D2422" s="172"/>
      <c r="E2422" s="173"/>
      <c r="F2422" s="174"/>
      <c r="G2422" s="148"/>
      <c r="H2422" s="372"/>
      <c r="I2422" s="264"/>
      <c r="J2422" s="270"/>
      <c r="K2422" s="264"/>
      <c r="L2422" s="264"/>
      <c r="M2422" s="158"/>
      <c r="N2422" s="348"/>
    </row>
    <row r="2423" spans="2:14" x14ac:dyDescent="0.15">
      <c r="B2423" s="181">
        <v>2419</v>
      </c>
      <c r="C2423" s="171"/>
      <c r="D2423" s="172"/>
      <c r="E2423" s="173"/>
      <c r="F2423" s="174"/>
      <c r="G2423" s="148"/>
      <c r="H2423" s="372"/>
      <c r="I2423" s="264"/>
      <c r="J2423" s="270"/>
      <c r="K2423" s="264"/>
      <c r="L2423" s="264"/>
      <c r="M2423" s="158"/>
      <c r="N2423" s="348"/>
    </row>
    <row r="2424" spans="2:14" x14ac:dyDescent="0.15">
      <c r="B2424" s="181">
        <v>2420</v>
      </c>
      <c r="C2424" s="171"/>
      <c r="D2424" s="172"/>
      <c r="E2424" s="173"/>
      <c r="F2424" s="174"/>
      <c r="G2424" s="148"/>
      <c r="H2424" s="372"/>
      <c r="I2424" s="264"/>
      <c r="J2424" s="270"/>
      <c r="K2424" s="264"/>
      <c r="L2424" s="264"/>
      <c r="M2424" s="158"/>
      <c r="N2424" s="348"/>
    </row>
    <row r="2425" spans="2:14" x14ac:dyDescent="0.15">
      <c r="B2425" s="181">
        <v>2421</v>
      </c>
      <c r="C2425" s="171"/>
      <c r="D2425" s="172"/>
      <c r="E2425" s="173"/>
      <c r="F2425" s="174"/>
      <c r="G2425" s="148"/>
      <c r="H2425" s="372"/>
      <c r="I2425" s="264"/>
      <c r="J2425" s="270"/>
      <c r="K2425" s="264"/>
      <c r="L2425" s="264"/>
      <c r="M2425" s="158"/>
      <c r="N2425" s="348"/>
    </row>
    <row r="2426" spans="2:14" x14ac:dyDescent="0.15">
      <c r="B2426" s="181">
        <v>2422</v>
      </c>
      <c r="C2426" s="171"/>
      <c r="D2426" s="172"/>
      <c r="E2426" s="173"/>
      <c r="F2426" s="174"/>
      <c r="G2426" s="148"/>
      <c r="H2426" s="372"/>
      <c r="I2426" s="264"/>
      <c r="J2426" s="270"/>
      <c r="K2426" s="264"/>
      <c r="L2426" s="264"/>
      <c r="M2426" s="158"/>
      <c r="N2426" s="348"/>
    </row>
    <row r="2427" spans="2:14" x14ac:dyDescent="0.15">
      <c r="B2427" s="181">
        <v>2423</v>
      </c>
      <c r="C2427" s="171"/>
      <c r="D2427" s="172"/>
      <c r="E2427" s="173"/>
      <c r="F2427" s="174"/>
      <c r="G2427" s="148"/>
      <c r="H2427" s="372"/>
      <c r="I2427" s="264"/>
      <c r="J2427" s="270"/>
      <c r="K2427" s="264"/>
      <c r="L2427" s="264"/>
      <c r="M2427" s="158"/>
      <c r="N2427" s="348"/>
    </row>
    <row r="2428" spans="2:14" x14ac:dyDescent="0.15">
      <c r="B2428" s="181">
        <v>2424</v>
      </c>
      <c r="C2428" s="171"/>
      <c r="D2428" s="172"/>
      <c r="E2428" s="173"/>
      <c r="F2428" s="174"/>
      <c r="G2428" s="148"/>
      <c r="H2428" s="372"/>
      <c r="I2428" s="264"/>
      <c r="J2428" s="270"/>
      <c r="K2428" s="264"/>
      <c r="L2428" s="264"/>
      <c r="M2428" s="158"/>
      <c r="N2428" s="348"/>
    </row>
    <row r="2429" spans="2:14" x14ac:dyDescent="0.15">
      <c r="B2429" s="181">
        <v>2425</v>
      </c>
      <c r="C2429" s="171"/>
      <c r="D2429" s="172"/>
      <c r="E2429" s="173"/>
      <c r="F2429" s="174"/>
      <c r="G2429" s="148"/>
      <c r="H2429" s="372"/>
      <c r="I2429" s="264"/>
      <c r="J2429" s="270"/>
      <c r="K2429" s="264"/>
      <c r="L2429" s="264"/>
      <c r="M2429" s="158"/>
      <c r="N2429" s="348"/>
    </row>
    <row r="2430" spans="2:14" x14ac:dyDescent="0.15">
      <c r="B2430" s="181">
        <v>2426</v>
      </c>
      <c r="C2430" s="171"/>
      <c r="D2430" s="172"/>
      <c r="E2430" s="173"/>
      <c r="F2430" s="174"/>
      <c r="G2430" s="148"/>
      <c r="H2430" s="372"/>
      <c r="I2430" s="264"/>
      <c r="J2430" s="270"/>
      <c r="K2430" s="264"/>
      <c r="L2430" s="264"/>
      <c r="M2430" s="158"/>
      <c r="N2430" s="348"/>
    </row>
    <row r="2431" spans="2:14" x14ac:dyDescent="0.15">
      <c r="B2431" s="181">
        <v>2427</v>
      </c>
      <c r="C2431" s="171"/>
      <c r="D2431" s="172"/>
      <c r="E2431" s="173"/>
      <c r="F2431" s="174"/>
      <c r="G2431" s="148"/>
      <c r="H2431" s="372"/>
      <c r="I2431" s="264"/>
      <c r="J2431" s="270"/>
      <c r="K2431" s="264"/>
      <c r="L2431" s="264"/>
      <c r="M2431" s="158"/>
      <c r="N2431" s="348"/>
    </row>
    <row r="2432" spans="2:14" x14ac:dyDescent="0.15">
      <c r="B2432" s="181">
        <v>2428</v>
      </c>
      <c r="C2432" s="171"/>
      <c r="D2432" s="172"/>
      <c r="E2432" s="173"/>
      <c r="F2432" s="174"/>
      <c r="G2432" s="148"/>
      <c r="H2432" s="372"/>
      <c r="I2432" s="264"/>
      <c r="J2432" s="270"/>
      <c r="K2432" s="264"/>
      <c r="L2432" s="264"/>
      <c r="M2432" s="158"/>
      <c r="N2432" s="348"/>
    </row>
    <row r="2433" spans="2:14" x14ac:dyDescent="0.15">
      <c r="B2433" s="181">
        <v>2429</v>
      </c>
      <c r="C2433" s="171"/>
      <c r="D2433" s="172"/>
      <c r="E2433" s="173"/>
      <c r="F2433" s="174"/>
      <c r="G2433" s="148"/>
      <c r="H2433" s="372"/>
      <c r="I2433" s="264"/>
      <c r="J2433" s="270"/>
      <c r="K2433" s="264"/>
      <c r="L2433" s="264"/>
      <c r="M2433" s="158"/>
      <c r="N2433" s="348"/>
    </row>
    <row r="2434" spans="2:14" x14ac:dyDescent="0.15">
      <c r="B2434" s="181">
        <v>2430</v>
      </c>
      <c r="C2434" s="171"/>
      <c r="D2434" s="172"/>
      <c r="E2434" s="173"/>
      <c r="F2434" s="174"/>
      <c r="G2434" s="148"/>
      <c r="H2434" s="372"/>
      <c r="I2434" s="264"/>
      <c r="J2434" s="270"/>
      <c r="K2434" s="264"/>
      <c r="L2434" s="264"/>
      <c r="M2434" s="158"/>
      <c r="N2434" s="348"/>
    </row>
    <row r="2435" spans="2:14" x14ac:dyDescent="0.15">
      <c r="B2435" s="181">
        <v>2431</v>
      </c>
      <c r="C2435" s="171"/>
      <c r="D2435" s="172"/>
      <c r="E2435" s="173"/>
      <c r="F2435" s="174"/>
      <c r="G2435" s="148"/>
      <c r="H2435" s="372"/>
      <c r="I2435" s="264"/>
      <c r="J2435" s="270"/>
      <c r="K2435" s="264"/>
      <c r="L2435" s="264"/>
      <c r="M2435" s="158"/>
      <c r="N2435" s="348"/>
    </row>
    <row r="2436" spans="2:14" x14ac:dyDescent="0.15">
      <c r="B2436" s="181">
        <v>2432</v>
      </c>
      <c r="C2436" s="171"/>
      <c r="D2436" s="172"/>
      <c r="E2436" s="173"/>
      <c r="F2436" s="174"/>
      <c r="G2436" s="148"/>
      <c r="H2436" s="372"/>
      <c r="I2436" s="264"/>
      <c r="J2436" s="270"/>
      <c r="K2436" s="264"/>
      <c r="L2436" s="264"/>
      <c r="M2436" s="158"/>
      <c r="N2436" s="348"/>
    </row>
    <row r="2437" spans="2:14" x14ac:dyDescent="0.15">
      <c r="B2437" s="181">
        <v>2433</v>
      </c>
      <c r="C2437" s="171"/>
      <c r="D2437" s="172"/>
      <c r="E2437" s="173"/>
      <c r="F2437" s="174"/>
      <c r="G2437" s="148"/>
      <c r="H2437" s="372"/>
      <c r="I2437" s="264"/>
      <c r="J2437" s="270"/>
      <c r="K2437" s="264"/>
      <c r="L2437" s="264"/>
      <c r="M2437" s="158"/>
      <c r="N2437" s="348"/>
    </row>
    <row r="2438" spans="2:14" x14ac:dyDescent="0.15">
      <c r="B2438" s="181">
        <v>2434</v>
      </c>
      <c r="C2438" s="171"/>
      <c r="D2438" s="172"/>
      <c r="E2438" s="173"/>
      <c r="F2438" s="174"/>
      <c r="G2438" s="148"/>
      <c r="H2438" s="372"/>
      <c r="I2438" s="264"/>
      <c r="J2438" s="270"/>
      <c r="K2438" s="264"/>
      <c r="L2438" s="264"/>
      <c r="M2438" s="158"/>
      <c r="N2438" s="348"/>
    </row>
    <row r="2439" spans="2:14" x14ac:dyDescent="0.15">
      <c r="B2439" s="181">
        <v>2435</v>
      </c>
      <c r="C2439" s="171"/>
      <c r="D2439" s="172"/>
      <c r="E2439" s="173"/>
      <c r="F2439" s="174"/>
      <c r="G2439" s="148"/>
      <c r="H2439" s="372"/>
      <c r="I2439" s="264"/>
      <c r="J2439" s="270"/>
      <c r="K2439" s="264"/>
      <c r="L2439" s="264"/>
      <c r="M2439" s="158"/>
      <c r="N2439" s="348"/>
    </row>
    <row r="2440" spans="2:14" x14ac:dyDescent="0.15">
      <c r="B2440" s="181">
        <v>2436</v>
      </c>
      <c r="C2440" s="171"/>
      <c r="D2440" s="172"/>
      <c r="E2440" s="173"/>
      <c r="F2440" s="174"/>
      <c r="G2440" s="148"/>
      <c r="H2440" s="372"/>
      <c r="I2440" s="264"/>
      <c r="J2440" s="270"/>
      <c r="K2440" s="264"/>
      <c r="L2440" s="264"/>
      <c r="M2440" s="158"/>
      <c r="N2440" s="348"/>
    </row>
    <row r="2441" spans="2:14" x14ac:dyDescent="0.15">
      <c r="B2441" s="181">
        <v>2437</v>
      </c>
      <c r="C2441" s="171"/>
      <c r="D2441" s="172"/>
      <c r="E2441" s="173"/>
      <c r="F2441" s="174"/>
      <c r="G2441" s="148"/>
      <c r="H2441" s="372"/>
      <c r="I2441" s="264"/>
      <c r="J2441" s="270"/>
      <c r="K2441" s="264"/>
      <c r="L2441" s="264"/>
      <c r="M2441" s="158"/>
      <c r="N2441" s="348"/>
    </row>
    <row r="2442" spans="2:14" x14ac:dyDescent="0.15">
      <c r="B2442" s="181">
        <v>2438</v>
      </c>
      <c r="C2442" s="171"/>
      <c r="D2442" s="172"/>
      <c r="E2442" s="173"/>
      <c r="F2442" s="174"/>
      <c r="G2442" s="148"/>
      <c r="H2442" s="372"/>
      <c r="I2442" s="264"/>
      <c r="J2442" s="270"/>
      <c r="K2442" s="264"/>
      <c r="L2442" s="264"/>
      <c r="M2442" s="158"/>
      <c r="N2442" s="348"/>
    </row>
    <row r="2443" spans="2:14" x14ac:dyDescent="0.15">
      <c r="B2443" s="181">
        <v>2439</v>
      </c>
      <c r="C2443" s="171"/>
      <c r="D2443" s="172"/>
      <c r="E2443" s="173"/>
      <c r="F2443" s="174"/>
      <c r="G2443" s="148"/>
      <c r="H2443" s="372"/>
      <c r="I2443" s="264"/>
      <c r="J2443" s="270"/>
      <c r="K2443" s="264"/>
      <c r="L2443" s="264"/>
      <c r="M2443" s="158"/>
      <c r="N2443" s="348"/>
    </row>
    <row r="2444" spans="2:14" x14ac:dyDescent="0.15">
      <c r="B2444" s="181">
        <v>2440</v>
      </c>
      <c r="C2444" s="171"/>
      <c r="D2444" s="172"/>
      <c r="E2444" s="173"/>
      <c r="F2444" s="174"/>
      <c r="G2444" s="148"/>
      <c r="H2444" s="372"/>
      <c r="I2444" s="264"/>
      <c r="J2444" s="270"/>
      <c r="K2444" s="264"/>
      <c r="L2444" s="264"/>
      <c r="M2444" s="158"/>
      <c r="N2444" s="348"/>
    </row>
    <row r="2445" spans="2:14" x14ac:dyDescent="0.15">
      <c r="B2445" s="181">
        <v>2441</v>
      </c>
      <c r="C2445" s="171"/>
      <c r="D2445" s="172"/>
      <c r="E2445" s="173"/>
      <c r="F2445" s="174"/>
      <c r="G2445" s="148"/>
      <c r="H2445" s="372"/>
      <c r="I2445" s="264"/>
      <c r="J2445" s="270"/>
      <c r="K2445" s="264"/>
      <c r="L2445" s="264"/>
      <c r="M2445" s="158"/>
      <c r="N2445" s="348"/>
    </row>
    <row r="2446" spans="2:14" x14ac:dyDescent="0.15">
      <c r="B2446" s="181">
        <v>2442</v>
      </c>
      <c r="C2446" s="171"/>
      <c r="D2446" s="172"/>
      <c r="E2446" s="173"/>
      <c r="F2446" s="174"/>
      <c r="G2446" s="148"/>
      <c r="H2446" s="372"/>
      <c r="I2446" s="264"/>
      <c r="J2446" s="270"/>
      <c r="K2446" s="264"/>
      <c r="L2446" s="264"/>
      <c r="M2446" s="158"/>
      <c r="N2446" s="348"/>
    </row>
    <row r="2447" spans="2:14" x14ac:dyDescent="0.15">
      <c r="B2447" s="181">
        <v>2443</v>
      </c>
      <c r="C2447" s="171"/>
      <c r="D2447" s="172"/>
      <c r="E2447" s="173"/>
      <c r="F2447" s="174"/>
      <c r="G2447" s="148"/>
      <c r="H2447" s="372"/>
      <c r="I2447" s="264"/>
      <c r="J2447" s="270"/>
      <c r="K2447" s="264"/>
      <c r="L2447" s="264"/>
      <c r="M2447" s="158"/>
      <c r="N2447" s="348"/>
    </row>
    <row r="2448" spans="2:14" x14ac:dyDescent="0.15">
      <c r="B2448" s="181">
        <v>2444</v>
      </c>
      <c r="C2448" s="171"/>
      <c r="D2448" s="172"/>
      <c r="E2448" s="173"/>
      <c r="F2448" s="174"/>
      <c r="G2448" s="148"/>
      <c r="H2448" s="372"/>
      <c r="I2448" s="264"/>
      <c r="J2448" s="270"/>
      <c r="K2448" s="264"/>
      <c r="L2448" s="264"/>
      <c r="M2448" s="158"/>
      <c r="N2448" s="348"/>
    </row>
    <row r="2449" spans="2:14" x14ac:dyDescent="0.15">
      <c r="B2449" s="181">
        <v>2445</v>
      </c>
      <c r="C2449" s="171"/>
      <c r="D2449" s="172"/>
      <c r="E2449" s="173"/>
      <c r="F2449" s="174"/>
      <c r="G2449" s="148"/>
      <c r="H2449" s="372"/>
      <c r="I2449" s="264"/>
      <c r="J2449" s="270"/>
      <c r="K2449" s="264"/>
      <c r="L2449" s="264"/>
      <c r="M2449" s="158"/>
      <c r="N2449" s="348"/>
    </row>
    <row r="2450" spans="2:14" x14ac:dyDescent="0.15">
      <c r="B2450" s="181">
        <v>2446</v>
      </c>
      <c r="C2450" s="171"/>
      <c r="D2450" s="172"/>
      <c r="E2450" s="173"/>
      <c r="F2450" s="174"/>
      <c r="G2450" s="148"/>
      <c r="H2450" s="372"/>
      <c r="I2450" s="264"/>
      <c r="J2450" s="270"/>
      <c r="K2450" s="264"/>
      <c r="L2450" s="264"/>
      <c r="M2450" s="158"/>
      <c r="N2450" s="348"/>
    </row>
    <row r="2451" spans="2:14" x14ac:dyDescent="0.15">
      <c r="B2451" s="181">
        <v>2447</v>
      </c>
      <c r="C2451" s="171"/>
      <c r="D2451" s="172"/>
      <c r="E2451" s="173"/>
      <c r="F2451" s="174"/>
      <c r="G2451" s="148"/>
      <c r="H2451" s="372"/>
      <c r="I2451" s="264"/>
      <c r="J2451" s="270"/>
      <c r="K2451" s="264"/>
      <c r="L2451" s="264"/>
      <c r="M2451" s="158"/>
      <c r="N2451" s="348"/>
    </row>
    <row r="2452" spans="2:14" x14ac:dyDescent="0.15">
      <c r="B2452" s="181">
        <v>2448</v>
      </c>
      <c r="C2452" s="171"/>
      <c r="D2452" s="172"/>
      <c r="E2452" s="173"/>
      <c r="F2452" s="174"/>
      <c r="G2452" s="148"/>
      <c r="H2452" s="372"/>
      <c r="I2452" s="264"/>
      <c r="J2452" s="270"/>
      <c r="K2452" s="264"/>
      <c r="L2452" s="264"/>
      <c r="M2452" s="158"/>
      <c r="N2452" s="348"/>
    </row>
    <row r="2453" spans="2:14" x14ac:dyDescent="0.15">
      <c r="B2453" s="181">
        <v>2449</v>
      </c>
      <c r="C2453" s="171"/>
      <c r="D2453" s="172"/>
      <c r="E2453" s="173"/>
      <c r="F2453" s="174"/>
      <c r="G2453" s="148"/>
      <c r="H2453" s="372"/>
      <c r="I2453" s="264"/>
      <c r="J2453" s="270"/>
      <c r="K2453" s="264"/>
      <c r="L2453" s="264"/>
      <c r="M2453" s="158"/>
      <c r="N2453" s="348"/>
    </row>
    <row r="2454" spans="2:14" x14ac:dyDescent="0.15">
      <c r="B2454" s="181">
        <v>2450</v>
      </c>
      <c r="C2454" s="171"/>
      <c r="D2454" s="172"/>
      <c r="E2454" s="173"/>
      <c r="F2454" s="174"/>
      <c r="G2454" s="148"/>
      <c r="H2454" s="372"/>
      <c r="I2454" s="264"/>
      <c r="J2454" s="270"/>
      <c r="K2454" s="264"/>
      <c r="L2454" s="264"/>
      <c r="M2454" s="158"/>
      <c r="N2454" s="348"/>
    </row>
    <row r="2455" spans="2:14" x14ac:dyDescent="0.15">
      <c r="B2455" s="181">
        <v>2451</v>
      </c>
      <c r="C2455" s="171"/>
      <c r="D2455" s="172"/>
      <c r="E2455" s="173"/>
      <c r="F2455" s="174"/>
      <c r="G2455" s="148"/>
      <c r="H2455" s="372"/>
      <c r="I2455" s="264"/>
      <c r="J2455" s="270"/>
      <c r="K2455" s="264"/>
      <c r="L2455" s="264"/>
      <c r="M2455" s="158"/>
      <c r="N2455" s="348"/>
    </row>
    <row r="2456" spans="2:14" x14ac:dyDescent="0.15">
      <c r="B2456" s="181">
        <v>2452</v>
      </c>
      <c r="C2456" s="171"/>
      <c r="D2456" s="172"/>
      <c r="E2456" s="173"/>
      <c r="F2456" s="174"/>
      <c r="G2456" s="148"/>
      <c r="H2456" s="372"/>
      <c r="I2456" s="264"/>
      <c r="J2456" s="270"/>
      <c r="K2456" s="264"/>
      <c r="L2456" s="264"/>
      <c r="M2456" s="158"/>
      <c r="N2456" s="348"/>
    </row>
    <row r="2457" spans="2:14" x14ac:dyDescent="0.15">
      <c r="B2457" s="181">
        <v>2453</v>
      </c>
      <c r="C2457" s="171"/>
      <c r="D2457" s="172"/>
      <c r="E2457" s="173"/>
      <c r="F2457" s="174"/>
      <c r="G2457" s="148"/>
      <c r="H2457" s="372"/>
      <c r="I2457" s="264"/>
      <c r="J2457" s="270"/>
      <c r="K2457" s="264"/>
      <c r="L2457" s="264"/>
      <c r="M2457" s="158"/>
      <c r="N2457" s="348"/>
    </row>
    <row r="2458" spans="2:14" x14ac:dyDescent="0.15">
      <c r="B2458" s="181">
        <v>2454</v>
      </c>
      <c r="C2458" s="171"/>
      <c r="D2458" s="172"/>
      <c r="E2458" s="173"/>
      <c r="F2458" s="174"/>
      <c r="G2458" s="148"/>
      <c r="H2458" s="372"/>
      <c r="I2458" s="264"/>
      <c r="J2458" s="270"/>
      <c r="K2458" s="264"/>
      <c r="L2458" s="264"/>
      <c r="M2458" s="158"/>
      <c r="N2458" s="348"/>
    </row>
    <row r="2459" spans="2:14" x14ac:dyDescent="0.15">
      <c r="B2459" s="181">
        <v>2455</v>
      </c>
      <c r="C2459" s="171"/>
      <c r="D2459" s="172"/>
      <c r="E2459" s="173"/>
      <c r="F2459" s="174"/>
      <c r="G2459" s="148"/>
      <c r="H2459" s="372"/>
      <c r="I2459" s="264"/>
      <c r="J2459" s="270"/>
      <c r="K2459" s="264"/>
      <c r="L2459" s="264"/>
      <c r="M2459" s="158"/>
      <c r="N2459" s="348"/>
    </row>
    <row r="2460" spans="2:14" x14ac:dyDescent="0.15">
      <c r="B2460" s="181">
        <v>2456</v>
      </c>
      <c r="C2460" s="171"/>
      <c r="D2460" s="172"/>
      <c r="E2460" s="173"/>
      <c r="F2460" s="174"/>
      <c r="G2460" s="148"/>
      <c r="H2460" s="372"/>
      <c r="I2460" s="264"/>
      <c r="J2460" s="270"/>
      <c r="K2460" s="264"/>
      <c r="L2460" s="264"/>
      <c r="M2460" s="158"/>
      <c r="N2460" s="348"/>
    </row>
    <row r="2461" spans="2:14" x14ac:dyDescent="0.15">
      <c r="B2461" s="181">
        <v>2457</v>
      </c>
      <c r="C2461" s="171"/>
      <c r="D2461" s="172"/>
      <c r="E2461" s="173"/>
      <c r="F2461" s="174"/>
      <c r="G2461" s="148"/>
      <c r="H2461" s="372"/>
      <c r="I2461" s="264"/>
      <c r="J2461" s="270"/>
      <c r="K2461" s="264"/>
      <c r="L2461" s="264"/>
      <c r="M2461" s="158"/>
      <c r="N2461" s="348"/>
    </row>
    <row r="2462" spans="2:14" x14ac:dyDescent="0.15">
      <c r="B2462" s="181">
        <v>2458</v>
      </c>
      <c r="C2462" s="171"/>
      <c r="D2462" s="172"/>
      <c r="E2462" s="173"/>
      <c r="F2462" s="174"/>
      <c r="G2462" s="148"/>
      <c r="H2462" s="372"/>
      <c r="I2462" s="264"/>
      <c r="J2462" s="270"/>
      <c r="K2462" s="264"/>
      <c r="L2462" s="264"/>
      <c r="M2462" s="158"/>
      <c r="N2462" s="348"/>
    </row>
    <row r="2463" spans="2:14" x14ac:dyDescent="0.15">
      <c r="B2463" s="181">
        <v>2459</v>
      </c>
      <c r="C2463" s="171"/>
      <c r="D2463" s="172"/>
      <c r="E2463" s="173"/>
      <c r="F2463" s="174"/>
      <c r="G2463" s="148"/>
      <c r="H2463" s="372"/>
      <c r="I2463" s="264"/>
      <c r="J2463" s="270"/>
      <c r="K2463" s="264"/>
      <c r="L2463" s="264"/>
      <c r="M2463" s="158"/>
      <c r="N2463" s="348"/>
    </row>
    <row r="2464" spans="2:14" x14ac:dyDescent="0.15">
      <c r="B2464" s="181">
        <v>2460</v>
      </c>
      <c r="C2464" s="171"/>
      <c r="D2464" s="172"/>
      <c r="E2464" s="173"/>
      <c r="F2464" s="174"/>
      <c r="G2464" s="148"/>
      <c r="H2464" s="372"/>
      <c r="I2464" s="264"/>
      <c r="J2464" s="270"/>
      <c r="K2464" s="264"/>
      <c r="L2464" s="264"/>
      <c r="M2464" s="158"/>
      <c r="N2464" s="348"/>
    </row>
    <row r="2465" spans="2:14" x14ac:dyDescent="0.15">
      <c r="B2465" s="181">
        <v>2461</v>
      </c>
      <c r="C2465" s="171"/>
      <c r="D2465" s="172"/>
      <c r="E2465" s="173"/>
      <c r="F2465" s="174"/>
      <c r="G2465" s="148"/>
      <c r="H2465" s="372"/>
      <c r="I2465" s="264"/>
      <c r="J2465" s="270"/>
      <c r="K2465" s="264"/>
      <c r="L2465" s="264"/>
      <c r="M2465" s="158"/>
      <c r="N2465" s="348"/>
    </row>
    <row r="2466" spans="2:14" x14ac:dyDescent="0.15">
      <c r="B2466" s="181">
        <v>2462</v>
      </c>
      <c r="C2466" s="171"/>
      <c r="D2466" s="172"/>
      <c r="E2466" s="173"/>
      <c r="F2466" s="174"/>
      <c r="G2466" s="148"/>
      <c r="H2466" s="372"/>
      <c r="I2466" s="264"/>
      <c r="J2466" s="270"/>
      <c r="K2466" s="264"/>
      <c r="L2466" s="264"/>
      <c r="M2466" s="158"/>
      <c r="N2466" s="348"/>
    </row>
    <row r="2467" spans="2:14" x14ac:dyDescent="0.15">
      <c r="B2467" s="181">
        <v>2463</v>
      </c>
      <c r="C2467" s="171"/>
      <c r="D2467" s="172"/>
      <c r="E2467" s="173"/>
      <c r="F2467" s="174"/>
      <c r="G2467" s="148"/>
      <c r="H2467" s="372"/>
      <c r="I2467" s="264"/>
      <c r="J2467" s="270"/>
      <c r="K2467" s="264"/>
      <c r="L2467" s="264"/>
      <c r="M2467" s="158"/>
      <c r="N2467" s="348"/>
    </row>
    <row r="2468" spans="2:14" x14ac:dyDescent="0.15">
      <c r="B2468" s="181">
        <v>2464</v>
      </c>
      <c r="C2468" s="171"/>
      <c r="D2468" s="172"/>
      <c r="E2468" s="173"/>
      <c r="F2468" s="174"/>
      <c r="G2468" s="148"/>
      <c r="H2468" s="372"/>
      <c r="I2468" s="264"/>
      <c r="J2468" s="270"/>
      <c r="K2468" s="264"/>
      <c r="L2468" s="264"/>
      <c r="M2468" s="158"/>
      <c r="N2468" s="348"/>
    </row>
    <row r="2469" spans="2:14" x14ac:dyDescent="0.15">
      <c r="B2469" s="181">
        <v>2465</v>
      </c>
      <c r="C2469" s="171"/>
      <c r="D2469" s="172"/>
      <c r="E2469" s="173"/>
      <c r="F2469" s="174"/>
      <c r="G2469" s="148"/>
      <c r="H2469" s="372"/>
      <c r="I2469" s="264"/>
      <c r="J2469" s="270"/>
      <c r="K2469" s="264"/>
      <c r="L2469" s="264"/>
      <c r="M2469" s="158"/>
      <c r="N2469" s="348"/>
    </row>
    <row r="2470" spans="2:14" x14ac:dyDescent="0.15">
      <c r="B2470" s="181">
        <v>2466</v>
      </c>
      <c r="C2470" s="171"/>
      <c r="D2470" s="172"/>
      <c r="E2470" s="173"/>
      <c r="F2470" s="174"/>
      <c r="G2470" s="148"/>
      <c r="H2470" s="372"/>
      <c r="I2470" s="264"/>
      <c r="J2470" s="270"/>
      <c r="K2470" s="264"/>
      <c r="L2470" s="264"/>
      <c r="M2470" s="158"/>
      <c r="N2470" s="348"/>
    </row>
    <row r="2471" spans="2:14" x14ac:dyDescent="0.15">
      <c r="B2471" s="181">
        <v>2467</v>
      </c>
      <c r="C2471" s="171"/>
      <c r="D2471" s="172"/>
      <c r="E2471" s="173"/>
      <c r="F2471" s="174"/>
      <c r="G2471" s="148"/>
      <c r="H2471" s="372"/>
      <c r="I2471" s="264"/>
      <c r="J2471" s="270"/>
      <c r="K2471" s="264"/>
      <c r="L2471" s="264"/>
      <c r="M2471" s="158"/>
      <c r="N2471" s="348"/>
    </row>
    <row r="2472" spans="2:14" x14ac:dyDescent="0.15">
      <c r="B2472" s="181">
        <v>2468</v>
      </c>
      <c r="C2472" s="171"/>
      <c r="D2472" s="172"/>
      <c r="E2472" s="173"/>
      <c r="F2472" s="174"/>
      <c r="G2472" s="148"/>
      <c r="H2472" s="372"/>
      <c r="I2472" s="264"/>
      <c r="J2472" s="270"/>
      <c r="K2472" s="264"/>
      <c r="L2472" s="264"/>
      <c r="M2472" s="158"/>
      <c r="N2472" s="348"/>
    </row>
    <row r="2473" spans="2:14" x14ac:dyDescent="0.15">
      <c r="B2473" s="181">
        <v>2469</v>
      </c>
      <c r="C2473" s="171"/>
      <c r="D2473" s="172"/>
      <c r="E2473" s="173"/>
      <c r="F2473" s="174"/>
      <c r="G2473" s="148"/>
      <c r="H2473" s="372"/>
      <c r="I2473" s="264"/>
      <c r="J2473" s="270"/>
      <c r="K2473" s="264"/>
      <c r="L2473" s="264"/>
      <c r="M2473" s="158"/>
      <c r="N2473" s="348"/>
    </row>
    <row r="2474" spans="2:14" x14ac:dyDescent="0.15">
      <c r="B2474" s="181">
        <v>2470</v>
      </c>
      <c r="C2474" s="171"/>
      <c r="D2474" s="172"/>
      <c r="E2474" s="173"/>
      <c r="F2474" s="174"/>
      <c r="G2474" s="148"/>
      <c r="H2474" s="372"/>
      <c r="I2474" s="264"/>
      <c r="J2474" s="270"/>
      <c r="K2474" s="264"/>
      <c r="L2474" s="264"/>
      <c r="M2474" s="158"/>
      <c r="N2474" s="348"/>
    </row>
    <row r="2475" spans="2:14" x14ac:dyDescent="0.15">
      <c r="B2475" s="181">
        <v>2471</v>
      </c>
      <c r="C2475" s="171"/>
      <c r="D2475" s="172"/>
      <c r="E2475" s="173"/>
      <c r="F2475" s="174"/>
      <c r="G2475" s="148"/>
      <c r="H2475" s="372"/>
      <c r="I2475" s="264"/>
      <c r="J2475" s="270"/>
      <c r="K2475" s="264"/>
      <c r="L2475" s="264"/>
      <c r="M2475" s="158"/>
      <c r="N2475" s="348"/>
    </row>
    <row r="2476" spans="2:14" x14ac:dyDescent="0.15">
      <c r="B2476" s="181">
        <v>2472</v>
      </c>
      <c r="C2476" s="171"/>
      <c r="D2476" s="172"/>
      <c r="E2476" s="173"/>
      <c r="F2476" s="174"/>
      <c r="G2476" s="148"/>
      <c r="H2476" s="372"/>
      <c r="I2476" s="264"/>
      <c r="J2476" s="270"/>
      <c r="K2476" s="264"/>
      <c r="L2476" s="264"/>
      <c r="M2476" s="158"/>
      <c r="N2476" s="348"/>
    </row>
    <row r="2477" spans="2:14" x14ac:dyDescent="0.15">
      <c r="B2477" s="181">
        <v>2473</v>
      </c>
      <c r="C2477" s="171"/>
      <c r="D2477" s="172"/>
      <c r="E2477" s="173"/>
      <c r="F2477" s="174"/>
      <c r="G2477" s="148"/>
      <c r="H2477" s="372"/>
      <c r="I2477" s="264"/>
      <c r="J2477" s="270"/>
      <c r="K2477" s="264"/>
      <c r="L2477" s="264"/>
      <c r="M2477" s="158"/>
      <c r="N2477" s="348"/>
    </row>
    <row r="2478" spans="2:14" x14ac:dyDescent="0.15">
      <c r="B2478" s="181">
        <v>2474</v>
      </c>
      <c r="C2478" s="171"/>
      <c r="D2478" s="172"/>
      <c r="E2478" s="173"/>
      <c r="F2478" s="174"/>
      <c r="G2478" s="148"/>
      <c r="H2478" s="372"/>
      <c r="I2478" s="264"/>
      <c r="J2478" s="270"/>
      <c r="K2478" s="264"/>
      <c r="L2478" s="264"/>
      <c r="M2478" s="158"/>
      <c r="N2478" s="348"/>
    </row>
    <row r="2479" spans="2:14" x14ac:dyDescent="0.15">
      <c r="B2479" s="181">
        <v>2475</v>
      </c>
      <c r="C2479" s="171"/>
      <c r="D2479" s="172"/>
      <c r="E2479" s="173"/>
      <c r="F2479" s="174"/>
      <c r="G2479" s="148"/>
      <c r="H2479" s="372"/>
      <c r="I2479" s="264"/>
      <c r="J2479" s="270"/>
      <c r="K2479" s="264"/>
      <c r="L2479" s="264"/>
      <c r="M2479" s="158"/>
      <c r="N2479" s="348"/>
    </row>
    <row r="2480" spans="2:14" x14ac:dyDescent="0.15">
      <c r="B2480" s="181">
        <v>2476</v>
      </c>
      <c r="C2480" s="171"/>
      <c r="D2480" s="172"/>
      <c r="E2480" s="173"/>
      <c r="F2480" s="174"/>
      <c r="G2480" s="148"/>
      <c r="H2480" s="372"/>
      <c r="I2480" s="264"/>
      <c r="J2480" s="270"/>
      <c r="K2480" s="264"/>
      <c r="L2480" s="264"/>
      <c r="M2480" s="158"/>
      <c r="N2480" s="348"/>
    </row>
    <row r="2481" spans="2:14" x14ac:dyDescent="0.15">
      <c r="B2481" s="181">
        <v>2477</v>
      </c>
      <c r="C2481" s="171"/>
      <c r="D2481" s="172"/>
      <c r="E2481" s="173"/>
      <c r="F2481" s="174"/>
      <c r="G2481" s="148"/>
      <c r="H2481" s="372"/>
      <c r="I2481" s="264"/>
      <c r="J2481" s="270"/>
      <c r="K2481" s="264"/>
      <c r="L2481" s="264"/>
      <c r="M2481" s="158"/>
      <c r="N2481" s="348"/>
    </row>
    <row r="2482" spans="2:14" x14ac:dyDescent="0.15">
      <c r="B2482" s="181">
        <v>2478</v>
      </c>
      <c r="C2482" s="171"/>
      <c r="D2482" s="172"/>
      <c r="E2482" s="173"/>
      <c r="F2482" s="174"/>
      <c r="G2482" s="148"/>
      <c r="H2482" s="372"/>
      <c r="I2482" s="264"/>
      <c r="J2482" s="270"/>
      <c r="K2482" s="264"/>
      <c r="L2482" s="264"/>
      <c r="M2482" s="158"/>
      <c r="N2482" s="348"/>
    </row>
    <row r="2483" spans="2:14" x14ac:dyDescent="0.15">
      <c r="B2483" s="181">
        <v>2479</v>
      </c>
      <c r="C2483" s="171"/>
      <c r="D2483" s="172"/>
      <c r="E2483" s="173"/>
      <c r="F2483" s="174"/>
      <c r="G2483" s="148"/>
      <c r="H2483" s="372"/>
      <c r="I2483" s="264"/>
      <c r="J2483" s="270"/>
      <c r="K2483" s="264"/>
      <c r="L2483" s="264"/>
      <c r="M2483" s="158"/>
      <c r="N2483" s="348"/>
    </row>
    <row r="2484" spans="2:14" x14ac:dyDescent="0.15">
      <c r="B2484" s="181">
        <v>2480</v>
      </c>
      <c r="C2484" s="171"/>
      <c r="D2484" s="172"/>
      <c r="E2484" s="173"/>
      <c r="F2484" s="174"/>
      <c r="G2484" s="148"/>
      <c r="H2484" s="372"/>
      <c r="I2484" s="264"/>
      <c r="J2484" s="270"/>
      <c r="K2484" s="264"/>
      <c r="L2484" s="264"/>
      <c r="M2484" s="158"/>
      <c r="N2484" s="348"/>
    </row>
    <row r="2485" spans="2:14" x14ac:dyDescent="0.15">
      <c r="B2485" s="181">
        <v>2481</v>
      </c>
      <c r="C2485" s="171"/>
      <c r="D2485" s="172"/>
      <c r="E2485" s="173"/>
      <c r="F2485" s="174"/>
      <c r="G2485" s="148"/>
      <c r="H2485" s="372"/>
      <c r="I2485" s="264"/>
      <c r="J2485" s="270"/>
      <c r="K2485" s="264"/>
      <c r="L2485" s="264"/>
      <c r="M2485" s="158"/>
      <c r="N2485" s="348"/>
    </row>
    <row r="2486" spans="2:14" x14ac:dyDescent="0.15">
      <c r="B2486" s="181">
        <v>2482</v>
      </c>
      <c r="C2486" s="171"/>
      <c r="D2486" s="172"/>
      <c r="E2486" s="173"/>
      <c r="F2486" s="174"/>
      <c r="G2486" s="148"/>
      <c r="H2486" s="372"/>
      <c r="I2486" s="264"/>
      <c r="J2486" s="270"/>
      <c r="K2486" s="264"/>
      <c r="L2486" s="264"/>
      <c r="M2486" s="158"/>
      <c r="N2486" s="348"/>
    </row>
    <row r="2487" spans="2:14" x14ac:dyDescent="0.15">
      <c r="B2487" s="181">
        <v>2483</v>
      </c>
      <c r="C2487" s="171"/>
      <c r="D2487" s="172"/>
      <c r="E2487" s="173"/>
      <c r="F2487" s="174"/>
      <c r="G2487" s="148"/>
      <c r="H2487" s="372"/>
      <c r="I2487" s="264"/>
      <c r="J2487" s="270"/>
      <c r="K2487" s="264"/>
      <c r="L2487" s="264"/>
      <c r="M2487" s="158"/>
      <c r="N2487" s="348"/>
    </row>
    <row r="2488" spans="2:14" x14ac:dyDescent="0.15">
      <c r="B2488" s="181">
        <v>2484</v>
      </c>
      <c r="C2488" s="171"/>
      <c r="D2488" s="172"/>
      <c r="E2488" s="173"/>
      <c r="F2488" s="174"/>
      <c r="G2488" s="148"/>
      <c r="H2488" s="372"/>
      <c r="I2488" s="264"/>
      <c r="J2488" s="270"/>
      <c r="K2488" s="264"/>
      <c r="L2488" s="264"/>
      <c r="M2488" s="158"/>
      <c r="N2488" s="348"/>
    </row>
    <row r="2489" spans="2:14" x14ac:dyDescent="0.15">
      <c r="B2489" s="181">
        <v>2485</v>
      </c>
      <c r="C2489" s="171"/>
      <c r="D2489" s="172"/>
      <c r="E2489" s="173"/>
      <c r="F2489" s="174"/>
      <c r="G2489" s="148"/>
      <c r="H2489" s="372"/>
      <c r="I2489" s="264"/>
      <c r="J2489" s="270"/>
      <c r="K2489" s="264"/>
      <c r="L2489" s="264"/>
      <c r="M2489" s="158"/>
      <c r="N2489" s="348"/>
    </row>
    <row r="2490" spans="2:14" x14ac:dyDescent="0.15">
      <c r="B2490" s="181">
        <v>2486</v>
      </c>
      <c r="C2490" s="171"/>
      <c r="D2490" s="172"/>
      <c r="E2490" s="173"/>
      <c r="F2490" s="174"/>
      <c r="G2490" s="148"/>
      <c r="H2490" s="372"/>
      <c r="I2490" s="264"/>
      <c r="J2490" s="270"/>
      <c r="K2490" s="264"/>
      <c r="L2490" s="264"/>
      <c r="M2490" s="158"/>
      <c r="N2490" s="348"/>
    </row>
    <row r="2491" spans="2:14" x14ac:dyDescent="0.15">
      <c r="B2491" s="181">
        <v>2487</v>
      </c>
      <c r="C2491" s="171"/>
      <c r="D2491" s="172"/>
      <c r="E2491" s="173"/>
      <c r="F2491" s="174"/>
      <c r="G2491" s="148"/>
      <c r="H2491" s="372"/>
      <c r="I2491" s="264"/>
      <c r="J2491" s="270"/>
      <c r="K2491" s="264"/>
      <c r="L2491" s="264"/>
      <c r="M2491" s="158"/>
      <c r="N2491" s="348"/>
    </row>
    <row r="2492" spans="2:14" x14ac:dyDescent="0.15">
      <c r="B2492" s="181">
        <v>2488</v>
      </c>
      <c r="C2492" s="171"/>
      <c r="D2492" s="172"/>
      <c r="E2492" s="173"/>
      <c r="F2492" s="174"/>
      <c r="G2492" s="148"/>
      <c r="H2492" s="372"/>
      <c r="I2492" s="264"/>
      <c r="J2492" s="270"/>
      <c r="K2492" s="264"/>
      <c r="L2492" s="264"/>
      <c r="M2492" s="158"/>
      <c r="N2492" s="348"/>
    </row>
    <row r="2493" spans="2:14" x14ac:dyDescent="0.15">
      <c r="B2493" s="181">
        <v>2489</v>
      </c>
      <c r="C2493" s="171"/>
      <c r="D2493" s="172"/>
      <c r="E2493" s="173"/>
      <c r="F2493" s="174"/>
      <c r="G2493" s="148"/>
      <c r="H2493" s="372"/>
      <c r="I2493" s="264"/>
      <c r="J2493" s="270"/>
      <c r="K2493" s="264"/>
      <c r="L2493" s="264"/>
      <c r="M2493" s="158"/>
      <c r="N2493" s="348"/>
    </row>
    <row r="2494" spans="2:14" x14ac:dyDescent="0.15">
      <c r="B2494" s="181">
        <v>2490</v>
      </c>
      <c r="C2494" s="171"/>
      <c r="D2494" s="172"/>
      <c r="E2494" s="173"/>
      <c r="F2494" s="174"/>
      <c r="G2494" s="148"/>
      <c r="H2494" s="372"/>
      <c r="I2494" s="264"/>
      <c r="J2494" s="270"/>
      <c r="K2494" s="264"/>
      <c r="L2494" s="264"/>
      <c r="M2494" s="158"/>
      <c r="N2494" s="348"/>
    </row>
    <row r="2495" spans="2:14" x14ac:dyDescent="0.15">
      <c r="B2495" s="181">
        <v>2491</v>
      </c>
      <c r="C2495" s="171"/>
      <c r="D2495" s="172"/>
      <c r="E2495" s="173"/>
      <c r="F2495" s="174"/>
      <c r="G2495" s="148"/>
      <c r="H2495" s="372"/>
      <c r="I2495" s="264"/>
      <c r="J2495" s="270"/>
      <c r="K2495" s="264"/>
      <c r="L2495" s="264"/>
      <c r="M2495" s="158"/>
      <c r="N2495" s="348"/>
    </row>
    <row r="2496" spans="2:14" x14ac:dyDescent="0.15">
      <c r="B2496" s="181">
        <v>2492</v>
      </c>
      <c r="C2496" s="171"/>
      <c r="D2496" s="172"/>
      <c r="E2496" s="173"/>
      <c r="F2496" s="174"/>
      <c r="G2496" s="148"/>
      <c r="H2496" s="372"/>
      <c r="I2496" s="264"/>
      <c r="J2496" s="270"/>
      <c r="K2496" s="264"/>
      <c r="L2496" s="264"/>
      <c r="M2496" s="158"/>
      <c r="N2496" s="348"/>
    </row>
    <row r="2497" spans="2:15" x14ac:dyDescent="0.15">
      <c r="B2497" s="181">
        <v>2493</v>
      </c>
      <c r="C2497" s="171"/>
      <c r="D2497" s="172"/>
      <c r="E2497" s="173"/>
      <c r="F2497" s="174"/>
      <c r="G2497" s="148"/>
      <c r="H2497" s="372"/>
      <c r="I2497" s="264"/>
      <c r="J2497" s="270"/>
      <c r="K2497" s="264"/>
      <c r="L2497" s="264"/>
      <c r="M2497" s="158"/>
      <c r="N2497" s="348"/>
    </row>
    <row r="2498" spans="2:15" x14ac:dyDescent="0.15">
      <c r="B2498" s="181">
        <v>2494</v>
      </c>
      <c r="C2498" s="171"/>
      <c r="D2498" s="172"/>
      <c r="E2498" s="173"/>
      <c r="F2498" s="174"/>
      <c r="G2498" s="148"/>
      <c r="H2498" s="372"/>
      <c r="I2498" s="264"/>
      <c r="J2498" s="270"/>
      <c r="K2498" s="264"/>
      <c r="L2498" s="264"/>
      <c r="M2498" s="158"/>
      <c r="N2498" s="348"/>
    </row>
    <row r="2499" spans="2:15" x14ac:dyDescent="0.15">
      <c r="B2499" s="181">
        <v>2495</v>
      </c>
      <c r="C2499" s="171"/>
      <c r="D2499" s="172"/>
      <c r="E2499" s="173"/>
      <c r="F2499" s="174"/>
      <c r="G2499" s="148"/>
      <c r="H2499" s="372"/>
      <c r="I2499" s="264"/>
      <c r="J2499" s="270"/>
      <c r="K2499" s="264"/>
      <c r="L2499" s="264"/>
      <c r="M2499" s="158"/>
      <c r="N2499" s="348"/>
    </row>
    <row r="2500" spans="2:15" x14ac:dyDescent="0.15">
      <c r="B2500" s="181">
        <v>2496</v>
      </c>
      <c r="C2500" s="171"/>
      <c r="D2500" s="172"/>
      <c r="E2500" s="173"/>
      <c r="F2500" s="174"/>
      <c r="G2500" s="148"/>
      <c r="H2500" s="372"/>
      <c r="I2500" s="264"/>
      <c r="J2500" s="270"/>
      <c r="K2500" s="264"/>
      <c r="L2500" s="264"/>
      <c r="M2500" s="158"/>
      <c r="N2500" s="348"/>
    </row>
    <row r="2501" spans="2:15" x14ac:dyDescent="0.15">
      <c r="B2501" s="181">
        <v>2497</v>
      </c>
      <c r="C2501" s="171"/>
      <c r="D2501" s="172"/>
      <c r="E2501" s="173"/>
      <c r="F2501" s="174"/>
      <c r="G2501" s="148"/>
      <c r="H2501" s="372"/>
      <c r="I2501" s="264"/>
      <c r="J2501" s="270"/>
      <c r="K2501" s="264"/>
      <c r="L2501" s="264"/>
      <c r="M2501" s="158"/>
      <c r="N2501" s="348"/>
    </row>
    <row r="2502" spans="2:15" x14ac:dyDescent="0.15">
      <c r="B2502" s="181">
        <v>2498</v>
      </c>
      <c r="C2502" s="171"/>
      <c r="D2502" s="172"/>
      <c r="E2502" s="173"/>
      <c r="F2502" s="174"/>
      <c r="G2502" s="148"/>
      <c r="H2502" s="372"/>
      <c r="I2502" s="264"/>
      <c r="J2502" s="270"/>
      <c r="K2502" s="264"/>
      <c r="L2502" s="264"/>
      <c r="M2502" s="158"/>
      <c r="N2502" s="348"/>
    </row>
    <row r="2503" spans="2:15" x14ac:dyDescent="0.15">
      <c r="B2503" s="181">
        <v>2499</v>
      </c>
      <c r="C2503" s="171"/>
      <c r="D2503" s="172"/>
      <c r="E2503" s="173"/>
      <c r="F2503" s="174"/>
      <c r="G2503" s="148"/>
      <c r="H2503" s="372"/>
      <c r="I2503" s="264"/>
      <c r="J2503" s="270"/>
      <c r="K2503" s="264"/>
      <c r="L2503" s="264"/>
      <c r="M2503" s="158"/>
      <c r="N2503" s="348"/>
    </row>
    <row r="2504" spans="2:15" ht="54" x14ac:dyDescent="0.15">
      <c r="B2504" s="181">
        <v>2500</v>
      </c>
      <c r="C2504" s="171" t="s">
        <v>1146</v>
      </c>
      <c r="D2504" s="172" t="s">
        <v>134</v>
      </c>
      <c r="E2504" s="173">
        <v>1</v>
      </c>
      <c r="F2504" s="174">
        <v>5</v>
      </c>
      <c r="G2504" s="148">
        <v>909</v>
      </c>
      <c r="H2504" s="372"/>
      <c r="I2504" s="183" t="s">
        <v>1740</v>
      </c>
      <c r="J2504" s="444">
        <f t="shared" ref="J2504" si="25">3600/K2504*E2504</f>
        <v>22.5</v>
      </c>
      <c r="K2504" s="894">
        <v>160</v>
      </c>
      <c r="L2504" s="894"/>
      <c r="M2504" s="158"/>
      <c r="N2504" s="158"/>
      <c r="O2504" s="895" t="s">
        <v>1741</v>
      </c>
    </row>
    <row r="2505" spans="2:15" x14ac:dyDescent="0.15">
      <c r="B2505" s="181">
        <v>2501</v>
      </c>
      <c r="C2505" s="171"/>
      <c r="D2505" s="172"/>
      <c r="E2505" s="173"/>
      <c r="F2505" s="174"/>
      <c r="G2505" s="148"/>
      <c r="H2505" s="372"/>
      <c r="I2505" s="264"/>
      <c r="J2505" s="270"/>
      <c r="K2505" s="264"/>
      <c r="L2505" s="264"/>
      <c r="M2505" s="158"/>
      <c r="N2505" s="348"/>
    </row>
    <row r="2506" spans="2:15" x14ac:dyDescent="0.15">
      <c r="B2506" s="181">
        <v>2502</v>
      </c>
      <c r="C2506" s="171"/>
      <c r="D2506" s="172"/>
      <c r="E2506" s="173"/>
      <c r="F2506" s="174"/>
      <c r="G2506" s="148"/>
      <c r="H2506" s="372"/>
      <c r="I2506" s="264"/>
      <c r="J2506" s="270"/>
      <c r="K2506" s="264"/>
      <c r="L2506" s="264"/>
      <c r="M2506" s="158"/>
      <c r="N2506" s="348"/>
    </row>
    <row r="2507" spans="2:15" x14ac:dyDescent="0.15">
      <c r="B2507" s="181">
        <v>2503</v>
      </c>
      <c r="C2507" s="171"/>
      <c r="D2507" s="172"/>
      <c r="E2507" s="173"/>
      <c r="F2507" s="174"/>
      <c r="G2507" s="148"/>
      <c r="H2507" s="372"/>
      <c r="I2507" s="264"/>
      <c r="J2507" s="270"/>
      <c r="K2507" s="264"/>
      <c r="L2507" s="264"/>
      <c r="M2507" s="158"/>
      <c r="N2507" s="348"/>
    </row>
    <row r="2508" spans="2:15" x14ac:dyDescent="0.15">
      <c r="B2508" s="181">
        <v>2504</v>
      </c>
      <c r="C2508" s="171"/>
      <c r="D2508" s="172"/>
      <c r="E2508" s="173"/>
      <c r="F2508" s="174"/>
      <c r="G2508" s="148"/>
      <c r="H2508" s="372"/>
      <c r="I2508" s="264"/>
      <c r="J2508" s="270"/>
      <c r="K2508" s="264"/>
      <c r="L2508" s="264"/>
      <c r="M2508" s="158"/>
      <c r="N2508" s="348"/>
    </row>
    <row r="2509" spans="2:15" x14ac:dyDescent="0.15">
      <c r="B2509" s="181">
        <v>2505</v>
      </c>
      <c r="C2509" s="171"/>
      <c r="D2509" s="172"/>
      <c r="E2509" s="173"/>
      <c r="F2509" s="174"/>
      <c r="G2509" s="148"/>
      <c r="H2509" s="372"/>
      <c r="I2509" s="264"/>
      <c r="J2509" s="270"/>
      <c r="K2509" s="264"/>
      <c r="L2509" s="264"/>
      <c r="M2509" s="158"/>
      <c r="N2509" s="348"/>
    </row>
    <row r="2510" spans="2:15" x14ac:dyDescent="0.15">
      <c r="B2510" s="181">
        <v>2506</v>
      </c>
      <c r="C2510" s="171"/>
      <c r="D2510" s="172"/>
      <c r="E2510" s="173"/>
      <c r="F2510" s="174"/>
      <c r="G2510" s="148"/>
      <c r="H2510" s="372"/>
      <c r="I2510" s="264"/>
      <c r="J2510" s="270"/>
      <c r="K2510" s="264"/>
      <c r="L2510" s="264"/>
      <c r="M2510" s="158"/>
      <c r="N2510" s="348"/>
    </row>
    <row r="2511" spans="2:15" x14ac:dyDescent="0.15">
      <c r="B2511" s="181">
        <v>2507</v>
      </c>
      <c r="C2511" s="171"/>
      <c r="D2511" s="172"/>
      <c r="E2511" s="173"/>
      <c r="F2511" s="174"/>
      <c r="G2511" s="148"/>
      <c r="H2511" s="372"/>
      <c r="I2511" s="264"/>
      <c r="J2511" s="270"/>
      <c r="K2511" s="264"/>
      <c r="L2511" s="264"/>
      <c r="M2511" s="158"/>
      <c r="N2511" s="348"/>
    </row>
    <row r="2512" spans="2:15" x14ac:dyDescent="0.15">
      <c r="B2512" s="181">
        <v>2508</v>
      </c>
      <c r="C2512" s="171"/>
      <c r="D2512" s="172"/>
      <c r="E2512" s="173"/>
      <c r="F2512" s="174"/>
      <c r="G2512" s="148"/>
      <c r="H2512" s="372"/>
      <c r="I2512" s="264"/>
      <c r="J2512" s="270"/>
      <c r="K2512" s="264"/>
      <c r="L2512" s="264"/>
      <c r="M2512" s="158"/>
      <c r="N2512" s="348"/>
    </row>
    <row r="2513" spans="2:14" x14ac:dyDescent="0.15">
      <c r="B2513" s="181">
        <v>2509</v>
      </c>
      <c r="C2513" s="171"/>
      <c r="D2513" s="172"/>
      <c r="E2513" s="173"/>
      <c r="F2513" s="174"/>
      <c r="G2513" s="148"/>
      <c r="H2513" s="372"/>
      <c r="I2513" s="264"/>
      <c r="J2513" s="270"/>
      <c r="K2513" s="264"/>
      <c r="L2513" s="264"/>
      <c r="M2513" s="158"/>
      <c r="N2513" s="348"/>
    </row>
    <row r="2514" spans="2:14" x14ac:dyDescent="0.15">
      <c r="B2514" s="181">
        <v>2510</v>
      </c>
      <c r="C2514" s="171"/>
      <c r="D2514" s="172"/>
      <c r="E2514" s="173"/>
      <c r="F2514" s="174"/>
      <c r="G2514" s="148"/>
      <c r="H2514" s="372"/>
      <c r="I2514" s="264"/>
      <c r="J2514" s="270"/>
      <c r="K2514" s="264"/>
      <c r="L2514" s="264"/>
      <c r="M2514" s="158"/>
      <c r="N2514" s="348"/>
    </row>
    <row r="2515" spans="2:14" x14ac:dyDescent="0.15">
      <c r="B2515" s="181">
        <v>2511</v>
      </c>
      <c r="C2515" s="171"/>
      <c r="D2515" s="172"/>
      <c r="E2515" s="173"/>
      <c r="F2515" s="174"/>
      <c r="G2515" s="148"/>
      <c r="H2515" s="372"/>
      <c r="I2515" s="264"/>
      <c r="J2515" s="270"/>
      <c r="K2515" s="264"/>
      <c r="L2515" s="264"/>
      <c r="M2515" s="158"/>
      <c r="N2515" s="348"/>
    </row>
    <row r="2516" spans="2:14" x14ac:dyDescent="0.15">
      <c r="B2516" s="181">
        <v>2512</v>
      </c>
      <c r="C2516" s="171"/>
      <c r="D2516" s="172"/>
      <c r="E2516" s="173"/>
      <c r="F2516" s="174"/>
      <c r="G2516" s="148"/>
      <c r="H2516" s="372"/>
      <c r="I2516" s="264"/>
      <c r="J2516" s="270"/>
      <c r="K2516" s="264"/>
      <c r="L2516" s="264"/>
      <c r="M2516" s="158"/>
      <c r="N2516" s="348"/>
    </row>
    <row r="2517" spans="2:14" x14ac:dyDescent="0.15">
      <c r="B2517" s="181">
        <v>2513</v>
      </c>
      <c r="C2517" s="171"/>
      <c r="D2517" s="172"/>
      <c r="E2517" s="173"/>
      <c r="F2517" s="174"/>
      <c r="G2517" s="148"/>
      <c r="H2517" s="372"/>
      <c r="I2517" s="264"/>
      <c r="J2517" s="270"/>
      <c r="K2517" s="264"/>
      <c r="L2517" s="264"/>
      <c r="M2517" s="158"/>
      <c r="N2517" s="348"/>
    </row>
    <row r="2518" spans="2:14" x14ac:dyDescent="0.15">
      <c r="B2518" s="181">
        <v>2514</v>
      </c>
      <c r="C2518" s="171"/>
      <c r="D2518" s="172"/>
      <c r="E2518" s="173"/>
      <c r="F2518" s="174"/>
      <c r="G2518" s="148"/>
      <c r="H2518" s="372"/>
      <c r="I2518" s="264"/>
      <c r="J2518" s="270"/>
      <c r="K2518" s="264"/>
      <c r="L2518" s="264"/>
      <c r="M2518" s="158"/>
      <c r="N2518" s="348"/>
    </row>
    <row r="2519" spans="2:14" x14ac:dyDescent="0.15">
      <c r="B2519" s="181">
        <v>2515</v>
      </c>
      <c r="C2519" s="171"/>
      <c r="D2519" s="172"/>
      <c r="E2519" s="173"/>
      <c r="F2519" s="174"/>
      <c r="G2519" s="148"/>
      <c r="H2519" s="372"/>
      <c r="I2519" s="264"/>
      <c r="J2519" s="270"/>
      <c r="K2519" s="264"/>
      <c r="L2519" s="264"/>
      <c r="M2519" s="158"/>
      <c r="N2519" s="348"/>
    </row>
    <row r="2520" spans="2:14" x14ac:dyDescent="0.15">
      <c r="B2520" s="181">
        <v>2516</v>
      </c>
      <c r="C2520" s="171"/>
      <c r="D2520" s="172"/>
      <c r="E2520" s="173"/>
      <c r="F2520" s="174"/>
      <c r="G2520" s="148"/>
      <c r="H2520" s="372"/>
      <c r="I2520" s="264"/>
      <c r="J2520" s="270"/>
      <c r="K2520" s="264"/>
      <c r="L2520" s="264"/>
      <c r="M2520" s="158"/>
      <c r="N2520" s="348"/>
    </row>
    <row r="2521" spans="2:14" x14ac:dyDescent="0.15">
      <c r="B2521" s="181">
        <v>2517</v>
      </c>
      <c r="C2521" s="171"/>
      <c r="D2521" s="172"/>
      <c r="E2521" s="173"/>
      <c r="F2521" s="174"/>
      <c r="G2521" s="148"/>
      <c r="H2521" s="372"/>
      <c r="I2521" s="264"/>
      <c r="J2521" s="270"/>
      <c r="K2521" s="264"/>
      <c r="L2521" s="264"/>
      <c r="M2521" s="158"/>
      <c r="N2521" s="348"/>
    </row>
    <row r="2522" spans="2:14" x14ac:dyDescent="0.15">
      <c r="B2522" s="181">
        <v>2518</v>
      </c>
      <c r="C2522" s="171"/>
      <c r="D2522" s="172"/>
      <c r="E2522" s="173"/>
      <c r="F2522" s="174"/>
      <c r="G2522" s="148"/>
      <c r="H2522" s="372"/>
      <c r="I2522" s="264"/>
      <c r="J2522" s="270"/>
      <c r="K2522" s="264"/>
      <c r="L2522" s="264"/>
      <c r="M2522" s="158"/>
      <c r="N2522" s="348"/>
    </row>
    <row r="2523" spans="2:14" x14ac:dyDescent="0.15">
      <c r="B2523" s="181">
        <v>2519</v>
      </c>
      <c r="C2523" s="171"/>
      <c r="D2523" s="172"/>
      <c r="E2523" s="173"/>
      <c r="F2523" s="174"/>
      <c r="G2523" s="148"/>
      <c r="H2523" s="372"/>
      <c r="I2523" s="264"/>
      <c r="J2523" s="270"/>
      <c r="K2523" s="264"/>
      <c r="L2523" s="264"/>
      <c r="M2523" s="158"/>
      <c r="N2523" s="348"/>
    </row>
    <row r="2524" spans="2:14" x14ac:dyDescent="0.15">
      <c r="B2524" s="181">
        <v>2520</v>
      </c>
      <c r="C2524" s="171"/>
      <c r="D2524" s="172"/>
      <c r="E2524" s="173"/>
      <c r="F2524" s="174"/>
      <c r="G2524" s="148"/>
      <c r="H2524" s="372"/>
      <c r="I2524" s="264"/>
      <c r="J2524" s="270"/>
      <c r="K2524" s="264"/>
      <c r="L2524" s="264"/>
      <c r="M2524" s="158"/>
      <c r="N2524" s="348"/>
    </row>
    <row r="2525" spans="2:14" x14ac:dyDescent="0.15">
      <c r="B2525" s="181">
        <v>2521</v>
      </c>
      <c r="C2525" s="171"/>
      <c r="D2525" s="172"/>
      <c r="E2525" s="173"/>
      <c r="F2525" s="174"/>
      <c r="G2525" s="148"/>
      <c r="H2525" s="372"/>
      <c r="I2525" s="264"/>
      <c r="J2525" s="270"/>
      <c r="K2525" s="264"/>
      <c r="L2525" s="264"/>
      <c r="M2525" s="158"/>
      <c r="N2525" s="348"/>
    </row>
    <row r="2526" spans="2:14" x14ac:dyDescent="0.15">
      <c r="B2526" s="181">
        <v>2522</v>
      </c>
      <c r="C2526" s="171"/>
      <c r="D2526" s="172"/>
      <c r="E2526" s="173"/>
      <c r="F2526" s="174"/>
      <c r="G2526" s="148"/>
      <c r="H2526" s="372"/>
      <c r="I2526" s="264"/>
      <c r="J2526" s="270"/>
      <c r="K2526" s="264"/>
      <c r="L2526" s="264"/>
      <c r="M2526" s="158"/>
      <c r="N2526" s="348"/>
    </row>
    <row r="2527" spans="2:14" x14ac:dyDescent="0.15">
      <c r="B2527" s="181">
        <v>2523</v>
      </c>
      <c r="C2527" s="171"/>
      <c r="D2527" s="172"/>
      <c r="E2527" s="173"/>
      <c r="F2527" s="174"/>
      <c r="G2527" s="148"/>
      <c r="H2527" s="372"/>
      <c r="I2527" s="264"/>
      <c r="J2527" s="270"/>
      <c r="K2527" s="264"/>
      <c r="L2527" s="264"/>
      <c r="M2527" s="158"/>
      <c r="N2527" s="348"/>
    </row>
    <row r="2528" spans="2:14" x14ac:dyDescent="0.15">
      <c r="B2528" s="181">
        <v>2524</v>
      </c>
      <c r="C2528" s="171"/>
      <c r="D2528" s="172"/>
      <c r="E2528" s="173"/>
      <c r="F2528" s="174"/>
      <c r="G2528" s="148"/>
      <c r="H2528" s="372"/>
      <c r="I2528" s="264"/>
      <c r="J2528" s="270"/>
      <c r="K2528" s="264"/>
      <c r="L2528" s="264"/>
      <c r="M2528" s="158"/>
      <c r="N2528" s="348"/>
    </row>
    <row r="2529" spans="2:14" x14ac:dyDescent="0.15">
      <c r="B2529" s="181">
        <v>2525</v>
      </c>
      <c r="C2529" s="171"/>
      <c r="D2529" s="172"/>
      <c r="E2529" s="173"/>
      <c r="F2529" s="174"/>
      <c r="G2529" s="148"/>
      <c r="H2529" s="372"/>
      <c r="I2529" s="264"/>
      <c r="J2529" s="270"/>
      <c r="K2529" s="264"/>
      <c r="L2529" s="264"/>
      <c r="M2529" s="158"/>
      <c r="N2529" s="348"/>
    </row>
    <row r="2530" spans="2:14" x14ac:dyDescent="0.15">
      <c r="B2530" s="181">
        <v>2526</v>
      </c>
      <c r="C2530" s="171"/>
      <c r="D2530" s="172"/>
      <c r="E2530" s="173"/>
      <c r="F2530" s="174"/>
      <c r="G2530" s="148"/>
      <c r="H2530" s="372"/>
      <c r="I2530" s="264"/>
      <c r="J2530" s="270"/>
      <c r="K2530" s="264"/>
      <c r="L2530" s="264"/>
      <c r="M2530" s="158"/>
      <c r="N2530" s="348"/>
    </row>
    <row r="2531" spans="2:14" x14ac:dyDescent="0.15">
      <c r="B2531" s="181">
        <v>2527</v>
      </c>
      <c r="C2531" s="171"/>
      <c r="D2531" s="172"/>
      <c r="E2531" s="173"/>
      <c r="F2531" s="174"/>
      <c r="G2531" s="148"/>
      <c r="H2531" s="372"/>
      <c r="I2531" s="264"/>
      <c r="J2531" s="270"/>
      <c r="K2531" s="264"/>
      <c r="L2531" s="264"/>
      <c r="M2531" s="158"/>
      <c r="N2531" s="348"/>
    </row>
    <row r="2532" spans="2:14" x14ac:dyDescent="0.15">
      <c r="B2532" s="181">
        <v>2528</v>
      </c>
      <c r="C2532" s="171"/>
      <c r="D2532" s="172"/>
      <c r="E2532" s="173"/>
      <c r="F2532" s="174"/>
      <c r="G2532" s="148"/>
      <c r="H2532" s="372"/>
      <c r="I2532" s="264"/>
      <c r="J2532" s="270"/>
      <c r="K2532" s="264"/>
      <c r="L2532" s="264"/>
      <c r="M2532" s="158"/>
      <c r="N2532" s="348"/>
    </row>
    <row r="2533" spans="2:14" x14ac:dyDescent="0.15">
      <c r="B2533" s="181">
        <v>2529</v>
      </c>
      <c r="C2533" s="171"/>
      <c r="D2533" s="172"/>
      <c r="E2533" s="173"/>
      <c r="F2533" s="174"/>
      <c r="G2533" s="148"/>
      <c r="H2533" s="372"/>
      <c r="I2533" s="264"/>
      <c r="J2533" s="270"/>
      <c r="K2533" s="264"/>
      <c r="L2533" s="264"/>
      <c r="M2533" s="158"/>
      <c r="N2533" s="348"/>
    </row>
    <row r="2534" spans="2:14" x14ac:dyDescent="0.15">
      <c r="B2534" s="181">
        <v>2530</v>
      </c>
      <c r="C2534" s="171"/>
      <c r="D2534" s="172"/>
      <c r="E2534" s="173"/>
      <c r="F2534" s="174"/>
      <c r="G2534" s="148"/>
      <c r="H2534" s="372"/>
      <c r="I2534" s="264"/>
      <c r="J2534" s="270"/>
      <c r="K2534" s="264"/>
      <c r="L2534" s="264"/>
      <c r="M2534" s="158"/>
      <c r="N2534" s="348"/>
    </row>
    <row r="2535" spans="2:14" x14ac:dyDescent="0.15">
      <c r="B2535" s="181">
        <v>2531</v>
      </c>
      <c r="C2535" s="171"/>
      <c r="D2535" s="172"/>
      <c r="E2535" s="173"/>
      <c r="F2535" s="174"/>
      <c r="G2535" s="148"/>
      <c r="H2535" s="372"/>
      <c r="I2535" s="264"/>
      <c r="J2535" s="270"/>
      <c r="K2535" s="264"/>
      <c r="L2535" s="264"/>
      <c r="M2535" s="158"/>
      <c r="N2535" s="348"/>
    </row>
    <row r="2536" spans="2:14" x14ac:dyDescent="0.15">
      <c r="B2536" s="181">
        <v>2532</v>
      </c>
      <c r="C2536" s="171"/>
      <c r="D2536" s="172"/>
      <c r="E2536" s="173"/>
      <c r="F2536" s="174"/>
      <c r="G2536" s="148"/>
      <c r="H2536" s="372"/>
      <c r="I2536" s="264"/>
      <c r="J2536" s="270"/>
      <c r="K2536" s="264"/>
      <c r="L2536" s="264"/>
      <c r="M2536" s="158"/>
      <c r="N2536" s="348"/>
    </row>
    <row r="2537" spans="2:14" x14ac:dyDescent="0.15">
      <c r="B2537" s="181">
        <v>2533</v>
      </c>
      <c r="C2537" s="171"/>
      <c r="D2537" s="172"/>
      <c r="E2537" s="173"/>
      <c r="F2537" s="174"/>
      <c r="G2537" s="148"/>
      <c r="H2537" s="372"/>
      <c r="I2537" s="264"/>
      <c r="J2537" s="270"/>
      <c r="K2537" s="264"/>
      <c r="L2537" s="264"/>
      <c r="M2537" s="158"/>
      <c r="N2537" s="348"/>
    </row>
    <row r="2538" spans="2:14" x14ac:dyDescent="0.15">
      <c r="B2538" s="181">
        <v>2534</v>
      </c>
      <c r="C2538" s="171"/>
      <c r="D2538" s="172"/>
      <c r="E2538" s="173"/>
      <c r="F2538" s="174"/>
      <c r="G2538" s="148"/>
      <c r="H2538" s="372"/>
      <c r="I2538" s="264"/>
      <c r="J2538" s="270"/>
      <c r="K2538" s="264"/>
      <c r="L2538" s="264"/>
      <c r="M2538" s="158"/>
      <c r="N2538" s="348"/>
    </row>
    <row r="2539" spans="2:14" x14ac:dyDescent="0.15">
      <c r="B2539" s="181">
        <v>2535</v>
      </c>
      <c r="C2539" s="171"/>
      <c r="D2539" s="172"/>
      <c r="E2539" s="173"/>
      <c r="F2539" s="174"/>
      <c r="G2539" s="148"/>
      <c r="H2539" s="372"/>
      <c r="I2539" s="264"/>
      <c r="J2539" s="270"/>
      <c r="K2539" s="264"/>
      <c r="L2539" s="264"/>
      <c r="M2539" s="158"/>
      <c r="N2539" s="348"/>
    </row>
    <row r="2540" spans="2:14" x14ac:dyDescent="0.15">
      <c r="B2540" s="181">
        <v>2536</v>
      </c>
      <c r="C2540" s="171"/>
      <c r="D2540" s="172"/>
      <c r="E2540" s="173"/>
      <c r="F2540" s="174"/>
      <c r="G2540" s="148"/>
      <c r="H2540" s="372"/>
      <c r="I2540" s="264"/>
      <c r="J2540" s="270"/>
      <c r="K2540" s="264"/>
      <c r="L2540" s="264"/>
      <c r="M2540" s="158"/>
      <c r="N2540" s="348"/>
    </row>
    <row r="2541" spans="2:14" x14ac:dyDescent="0.15">
      <c r="B2541" s="181">
        <v>2537</v>
      </c>
      <c r="C2541" s="171"/>
      <c r="D2541" s="172"/>
      <c r="E2541" s="173"/>
      <c r="F2541" s="174"/>
      <c r="G2541" s="148"/>
      <c r="H2541" s="372"/>
      <c r="I2541" s="264"/>
      <c r="J2541" s="270"/>
      <c r="K2541" s="264"/>
      <c r="L2541" s="264"/>
      <c r="M2541" s="158"/>
      <c r="N2541" s="348"/>
    </row>
    <row r="2542" spans="2:14" x14ac:dyDescent="0.15">
      <c r="B2542" s="181">
        <v>2538</v>
      </c>
      <c r="C2542" s="171"/>
      <c r="D2542" s="172"/>
      <c r="E2542" s="173"/>
      <c r="F2542" s="174"/>
      <c r="G2542" s="148"/>
      <c r="H2542" s="372"/>
      <c r="I2542" s="264"/>
      <c r="J2542" s="270"/>
      <c r="K2542" s="264"/>
      <c r="L2542" s="264"/>
      <c r="M2542" s="158"/>
      <c r="N2542" s="348"/>
    </row>
    <row r="2543" spans="2:14" x14ac:dyDescent="0.15">
      <c r="B2543" s="181">
        <v>2539</v>
      </c>
      <c r="C2543" s="171"/>
      <c r="D2543" s="172"/>
      <c r="E2543" s="173"/>
      <c r="F2543" s="174"/>
      <c r="G2543" s="148"/>
      <c r="H2543" s="372"/>
      <c r="I2543" s="264"/>
      <c r="J2543" s="270"/>
      <c r="K2543" s="264"/>
      <c r="L2543" s="264"/>
      <c r="M2543" s="158"/>
      <c r="N2543" s="348"/>
    </row>
    <row r="2544" spans="2:14" x14ac:dyDescent="0.15">
      <c r="B2544" s="181">
        <v>2540</v>
      </c>
      <c r="C2544" s="171"/>
      <c r="D2544" s="172"/>
      <c r="E2544" s="173"/>
      <c r="F2544" s="174"/>
      <c r="G2544" s="148"/>
      <c r="H2544" s="372"/>
      <c r="I2544" s="264"/>
      <c r="J2544" s="270"/>
      <c r="K2544" s="264"/>
      <c r="L2544" s="264"/>
      <c r="M2544" s="158"/>
      <c r="N2544" s="348"/>
    </row>
    <row r="2545" spans="2:14" x14ac:dyDescent="0.15">
      <c r="B2545" s="181">
        <v>2541</v>
      </c>
      <c r="C2545" s="171"/>
      <c r="D2545" s="172"/>
      <c r="E2545" s="173"/>
      <c r="F2545" s="174"/>
      <c r="G2545" s="148"/>
      <c r="H2545" s="372"/>
      <c r="I2545" s="264"/>
      <c r="J2545" s="270"/>
      <c r="K2545" s="264"/>
      <c r="L2545" s="264"/>
      <c r="M2545" s="158"/>
      <c r="N2545" s="348"/>
    </row>
    <row r="2546" spans="2:14" x14ac:dyDescent="0.15">
      <c r="B2546" s="181">
        <v>2542</v>
      </c>
      <c r="C2546" s="171"/>
      <c r="D2546" s="172"/>
      <c r="E2546" s="173"/>
      <c r="F2546" s="174"/>
      <c r="G2546" s="148"/>
      <c r="H2546" s="372"/>
      <c r="I2546" s="264"/>
      <c r="J2546" s="270"/>
      <c r="K2546" s="264"/>
      <c r="L2546" s="264"/>
      <c r="M2546" s="158"/>
      <c r="N2546" s="348"/>
    </row>
    <row r="2547" spans="2:14" x14ac:dyDescent="0.15">
      <c r="B2547" s="181">
        <v>2543</v>
      </c>
      <c r="C2547" s="171"/>
      <c r="D2547" s="172"/>
      <c r="E2547" s="173"/>
      <c r="F2547" s="174"/>
      <c r="G2547" s="148"/>
      <c r="H2547" s="372"/>
      <c r="I2547" s="264"/>
      <c r="J2547" s="270"/>
      <c r="K2547" s="264"/>
      <c r="L2547" s="264"/>
      <c r="M2547" s="158"/>
      <c r="N2547" s="348"/>
    </row>
    <row r="2548" spans="2:14" x14ac:dyDescent="0.15">
      <c r="B2548" s="181">
        <v>2544</v>
      </c>
      <c r="C2548" s="171"/>
      <c r="D2548" s="172"/>
      <c r="E2548" s="173"/>
      <c r="F2548" s="174"/>
      <c r="G2548" s="148"/>
      <c r="H2548" s="372"/>
      <c r="I2548" s="264"/>
      <c r="J2548" s="270"/>
      <c r="K2548" s="264"/>
      <c r="L2548" s="264"/>
      <c r="M2548" s="158"/>
      <c r="N2548" s="348"/>
    </row>
    <row r="2549" spans="2:14" x14ac:dyDescent="0.15">
      <c r="B2549" s="181">
        <v>2545</v>
      </c>
      <c r="C2549" s="171"/>
      <c r="D2549" s="172"/>
      <c r="E2549" s="173"/>
      <c r="F2549" s="174"/>
      <c r="G2549" s="148"/>
      <c r="H2549" s="372"/>
      <c r="I2549" s="264"/>
      <c r="J2549" s="270"/>
      <c r="K2549" s="264"/>
      <c r="L2549" s="264"/>
      <c r="M2549" s="158"/>
      <c r="N2549" s="348"/>
    </row>
    <row r="2550" spans="2:14" x14ac:dyDescent="0.15">
      <c r="B2550" s="181">
        <v>2546</v>
      </c>
      <c r="C2550" s="171"/>
      <c r="D2550" s="172"/>
      <c r="E2550" s="173"/>
      <c r="F2550" s="174"/>
      <c r="G2550" s="148"/>
      <c r="H2550" s="372"/>
      <c r="I2550" s="264"/>
      <c r="J2550" s="270"/>
      <c r="K2550" s="264"/>
      <c r="L2550" s="264"/>
      <c r="M2550" s="158"/>
      <c r="N2550" s="348"/>
    </row>
    <row r="2551" spans="2:14" x14ac:dyDescent="0.15">
      <c r="B2551" s="181">
        <v>2547</v>
      </c>
      <c r="C2551" s="171"/>
      <c r="D2551" s="172"/>
      <c r="E2551" s="173"/>
      <c r="F2551" s="174"/>
      <c r="G2551" s="148"/>
      <c r="H2551" s="372"/>
      <c r="I2551" s="264"/>
      <c r="J2551" s="270"/>
      <c r="K2551" s="264"/>
      <c r="L2551" s="264"/>
      <c r="M2551" s="158"/>
      <c r="N2551" s="348"/>
    </row>
    <row r="2552" spans="2:14" x14ac:dyDescent="0.15">
      <c r="B2552" s="181">
        <v>2548</v>
      </c>
      <c r="C2552" s="171"/>
      <c r="D2552" s="172"/>
      <c r="E2552" s="173"/>
      <c r="F2552" s="174"/>
      <c r="G2552" s="148"/>
      <c r="H2552" s="372"/>
      <c r="I2552" s="264"/>
      <c r="J2552" s="270"/>
      <c r="K2552" s="264"/>
      <c r="L2552" s="264"/>
      <c r="M2552" s="158"/>
      <c r="N2552" s="348"/>
    </row>
    <row r="2553" spans="2:14" x14ac:dyDescent="0.15">
      <c r="B2553" s="181">
        <v>2549</v>
      </c>
      <c r="C2553" s="171"/>
      <c r="D2553" s="172"/>
      <c r="E2553" s="173"/>
      <c r="F2553" s="174"/>
      <c r="G2553" s="148"/>
      <c r="H2553" s="372"/>
      <c r="I2553" s="264"/>
      <c r="J2553" s="270"/>
      <c r="K2553" s="264"/>
      <c r="L2553" s="264"/>
      <c r="M2553" s="158"/>
      <c r="N2553" s="348"/>
    </row>
    <row r="2554" spans="2:14" x14ac:dyDescent="0.15">
      <c r="B2554" s="181">
        <v>2550</v>
      </c>
      <c r="C2554" s="171"/>
      <c r="D2554" s="172"/>
      <c r="E2554" s="173"/>
      <c r="F2554" s="174"/>
      <c r="G2554" s="148"/>
      <c r="H2554" s="372"/>
      <c r="I2554" s="264"/>
      <c r="J2554" s="270"/>
      <c r="K2554" s="264"/>
      <c r="L2554" s="264"/>
      <c r="M2554" s="158"/>
      <c r="N2554" s="348"/>
    </row>
    <row r="2555" spans="2:14" x14ac:dyDescent="0.15">
      <c r="B2555" s="181">
        <v>2551</v>
      </c>
      <c r="C2555" s="171"/>
      <c r="D2555" s="172"/>
      <c r="E2555" s="173"/>
      <c r="F2555" s="174"/>
      <c r="G2555" s="148"/>
      <c r="H2555" s="372"/>
      <c r="I2555" s="264"/>
      <c r="J2555" s="270"/>
      <c r="K2555" s="264"/>
      <c r="L2555" s="264"/>
      <c r="M2555" s="158"/>
      <c r="N2555" s="348"/>
    </row>
    <row r="2556" spans="2:14" x14ac:dyDescent="0.15">
      <c r="B2556" s="181">
        <v>2552</v>
      </c>
      <c r="C2556" s="171"/>
      <c r="D2556" s="172"/>
      <c r="E2556" s="173"/>
      <c r="F2556" s="174"/>
      <c r="G2556" s="148"/>
      <c r="H2556" s="372"/>
      <c r="I2556" s="264"/>
      <c r="J2556" s="270"/>
      <c r="K2556" s="264"/>
      <c r="L2556" s="264"/>
      <c r="M2556" s="158"/>
      <c r="N2556" s="348"/>
    </row>
    <row r="2557" spans="2:14" x14ac:dyDescent="0.15">
      <c r="B2557" s="181">
        <v>2553</v>
      </c>
      <c r="C2557" s="171"/>
      <c r="D2557" s="172"/>
      <c r="E2557" s="173"/>
      <c r="F2557" s="174"/>
      <c r="G2557" s="148"/>
      <c r="H2557" s="372"/>
      <c r="I2557" s="264"/>
      <c r="J2557" s="270"/>
      <c r="K2557" s="264"/>
      <c r="L2557" s="264"/>
      <c r="M2557" s="158"/>
      <c r="N2557" s="348"/>
    </row>
    <row r="2558" spans="2:14" x14ac:dyDescent="0.15">
      <c r="B2558" s="181">
        <v>2554</v>
      </c>
      <c r="C2558" s="171"/>
      <c r="D2558" s="172"/>
      <c r="E2558" s="173"/>
      <c r="F2558" s="174"/>
      <c r="G2558" s="148"/>
      <c r="H2558" s="372"/>
      <c r="I2558" s="264"/>
      <c r="J2558" s="270"/>
      <c r="K2558" s="264"/>
      <c r="L2558" s="264"/>
      <c r="M2558" s="158"/>
      <c r="N2558" s="348"/>
    </row>
    <row r="2559" spans="2:14" x14ac:dyDescent="0.15">
      <c r="B2559" s="181">
        <v>2555</v>
      </c>
      <c r="C2559" s="171"/>
      <c r="D2559" s="172"/>
      <c r="E2559" s="173"/>
      <c r="F2559" s="174"/>
      <c r="G2559" s="148"/>
      <c r="H2559" s="372"/>
      <c r="I2559" s="264"/>
      <c r="J2559" s="270"/>
      <c r="K2559" s="264"/>
      <c r="L2559" s="264"/>
      <c r="M2559" s="158"/>
      <c r="N2559" s="348"/>
    </row>
    <row r="2560" spans="2:14" x14ac:dyDescent="0.15">
      <c r="B2560" s="181">
        <v>2556</v>
      </c>
      <c r="C2560" s="171"/>
      <c r="D2560" s="172"/>
      <c r="E2560" s="173"/>
      <c r="F2560" s="174"/>
      <c r="G2560" s="148"/>
      <c r="H2560" s="372"/>
      <c r="I2560" s="264"/>
      <c r="J2560" s="270"/>
      <c r="K2560" s="264"/>
      <c r="L2560" s="264"/>
      <c r="M2560" s="158"/>
      <c r="N2560" s="348"/>
    </row>
    <row r="2561" spans="2:14" x14ac:dyDescent="0.15">
      <c r="B2561" s="181">
        <v>2557</v>
      </c>
      <c r="C2561" s="171"/>
      <c r="D2561" s="172"/>
      <c r="E2561" s="173"/>
      <c r="F2561" s="174"/>
      <c r="G2561" s="148"/>
      <c r="H2561" s="372"/>
      <c r="I2561" s="264"/>
      <c r="J2561" s="270"/>
      <c r="K2561" s="264"/>
      <c r="L2561" s="264"/>
      <c r="M2561" s="158"/>
      <c r="N2561" s="348"/>
    </row>
    <row r="2562" spans="2:14" x14ac:dyDescent="0.15">
      <c r="B2562" s="181">
        <v>2558</v>
      </c>
      <c r="C2562" s="171"/>
      <c r="D2562" s="172"/>
      <c r="E2562" s="173"/>
      <c r="F2562" s="174"/>
      <c r="G2562" s="148"/>
      <c r="H2562" s="372"/>
      <c r="I2562" s="264"/>
      <c r="J2562" s="270"/>
      <c r="K2562" s="264"/>
      <c r="L2562" s="264"/>
      <c r="M2562" s="158"/>
      <c r="N2562" s="348"/>
    </row>
    <row r="2563" spans="2:14" x14ac:dyDescent="0.15">
      <c r="B2563" s="181">
        <v>2559</v>
      </c>
      <c r="C2563" s="171"/>
      <c r="D2563" s="172"/>
      <c r="E2563" s="173"/>
      <c r="F2563" s="174"/>
      <c r="G2563" s="148"/>
      <c r="H2563" s="372"/>
      <c r="I2563" s="264"/>
      <c r="J2563" s="270"/>
      <c r="K2563" s="264"/>
      <c r="L2563" s="264"/>
      <c r="M2563" s="158"/>
      <c r="N2563" s="348"/>
    </row>
    <row r="2564" spans="2:14" x14ac:dyDescent="0.15">
      <c r="B2564" s="181">
        <v>2560</v>
      </c>
      <c r="C2564" s="171"/>
      <c r="D2564" s="172"/>
      <c r="E2564" s="173"/>
      <c r="F2564" s="174"/>
      <c r="G2564" s="148"/>
      <c r="H2564" s="372"/>
      <c r="I2564" s="264"/>
      <c r="J2564" s="270"/>
      <c r="K2564" s="264"/>
      <c r="L2564" s="264"/>
      <c r="M2564" s="158"/>
      <c r="N2564" s="348"/>
    </row>
    <row r="2565" spans="2:14" x14ac:dyDescent="0.15">
      <c r="B2565" s="181">
        <v>2561</v>
      </c>
      <c r="C2565" s="171"/>
      <c r="D2565" s="172"/>
      <c r="E2565" s="173"/>
      <c r="F2565" s="174"/>
      <c r="G2565" s="148"/>
      <c r="H2565" s="372"/>
      <c r="I2565" s="264"/>
      <c r="J2565" s="270"/>
      <c r="K2565" s="264"/>
      <c r="L2565" s="264"/>
      <c r="M2565" s="158"/>
      <c r="N2565" s="348"/>
    </row>
    <row r="2566" spans="2:14" x14ac:dyDescent="0.15">
      <c r="B2566" s="181">
        <v>2562</v>
      </c>
      <c r="C2566" s="171"/>
      <c r="D2566" s="172"/>
      <c r="E2566" s="173"/>
      <c r="F2566" s="174"/>
      <c r="G2566" s="148"/>
      <c r="H2566" s="372"/>
      <c r="I2566" s="264"/>
      <c r="J2566" s="270"/>
      <c r="K2566" s="264"/>
      <c r="L2566" s="264"/>
      <c r="M2566" s="158"/>
      <c r="N2566" s="348"/>
    </row>
    <row r="2567" spans="2:14" x14ac:dyDescent="0.15">
      <c r="B2567" s="181">
        <v>2563</v>
      </c>
      <c r="C2567" s="171"/>
      <c r="D2567" s="172"/>
      <c r="E2567" s="173"/>
      <c r="F2567" s="174"/>
      <c r="G2567" s="148"/>
      <c r="H2567" s="372"/>
      <c r="I2567" s="264"/>
      <c r="J2567" s="270"/>
      <c r="K2567" s="264"/>
      <c r="L2567" s="264"/>
      <c r="M2567" s="158"/>
      <c r="N2567" s="348"/>
    </row>
    <row r="2568" spans="2:14" x14ac:dyDescent="0.15">
      <c r="B2568" s="181">
        <v>2564</v>
      </c>
      <c r="C2568" s="171"/>
      <c r="D2568" s="172"/>
      <c r="E2568" s="173"/>
      <c r="F2568" s="174"/>
      <c r="G2568" s="148"/>
      <c r="H2568" s="372"/>
      <c r="I2568" s="264"/>
      <c r="J2568" s="270"/>
      <c r="K2568" s="264"/>
      <c r="L2568" s="264"/>
      <c r="M2568" s="158"/>
      <c r="N2568" s="348"/>
    </row>
    <row r="2569" spans="2:14" x14ac:dyDescent="0.15">
      <c r="B2569" s="181">
        <v>2565</v>
      </c>
      <c r="C2569" s="171"/>
      <c r="D2569" s="172"/>
      <c r="E2569" s="173"/>
      <c r="F2569" s="174"/>
      <c r="G2569" s="148"/>
      <c r="H2569" s="372"/>
      <c r="I2569" s="264"/>
      <c r="J2569" s="270"/>
      <c r="K2569" s="264"/>
      <c r="L2569" s="264"/>
      <c r="M2569" s="158"/>
      <c r="N2569" s="348"/>
    </row>
    <row r="2570" spans="2:14" x14ac:dyDescent="0.15">
      <c r="B2570" s="181">
        <v>2566</v>
      </c>
      <c r="C2570" s="171"/>
      <c r="D2570" s="172"/>
      <c r="E2570" s="173"/>
      <c r="F2570" s="174"/>
      <c r="G2570" s="148"/>
      <c r="H2570" s="372"/>
      <c r="I2570" s="264"/>
      <c r="J2570" s="270"/>
      <c r="K2570" s="264"/>
      <c r="L2570" s="264"/>
      <c r="M2570" s="158"/>
      <c r="N2570" s="348"/>
    </row>
    <row r="2571" spans="2:14" x14ac:dyDescent="0.15">
      <c r="B2571" s="181">
        <v>2567</v>
      </c>
      <c r="C2571" s="171"/>
      <c r="D2571" s="172"/>
      <c r="E2571" s="173"/>
      <c r="F2571" s="174"/>
      <c r="G2571" s="148"/>
      <c r="H2571" s="372"/>
      <c r="I2571" s="264"/>
      <c r="J2571" s="270"/>
      <c r="K2571" s="264"/>
      <c r="L2571" s="264"/>
      <c r="M2571" s="158"/>
      <c r="N2571" s="348"/>
    </row>
    <row r="2572" spans="2:14" x14ac:dyDescent="0.15">
      <c r="B2572" s="181">
        <v>2568</v>
      </c>
      <c r="C2572" s="171"/>
      <c r="D2572" s="172"/>
      <c r="E2572" s="173"/>
      <c r="F2572" s="174"/>
      <c r="G2572" s="148"/>
      <c r="H2572" s="372"/>
      <c r="I2572" s="264"/>
      <c r="J2572" s="270"/>
      <c r="K2572" s="264"/>
      <c r="L2572" s="264"/>
      <c r="M2572" s="158"/>
      <c r="N2572" s="348"/>
    </row>
    <row r="2573" spans="2:14" x14ac:dyDescent="0.15">
      <c r="B2573" s="181">
        <v>2569</v>
      </c>
      <c r="C2573" s="171"/>
      <c r="D2573" s="172"/>
      <c r="E2573" s="173"/>
      <c r="F2573" s="174"/>
      <c r="G2573" s="148"/>
      <c r="H2573" s="372"/>
      <c r="I2573" s="264"/>
      <c r="J2573" s="270"/>
      <c r="K2573" s="264"/>
      <c r="L2573" s="264"/>
      <c r="M2573" s="158"/>
      <c r="N2573" s="348"/>
    </row>
    <row r="2574" spans="2:14" x14ac:dyDescent="0.15">
      <c r="B2574" s="181">
        <v>2570</v>
      </c>
      <c r="C2574" s="171"/>
      <c r="D2574" s="172"/>
      <c r="E2574" s="173"/>
      <c r="F2574" s="174"/>
      <c r="G2574" s="148"/>
      <c r="H2574" s="372"/>
      <c r="I2574" s="264"/>
      <c r="J2574" s="270"/>
      <c r="K2574" s="264"/>
      <c r="L2574" s="264"/>
      <c r="M2574" s="158"/>
      <c r="N2574" s="348"/>
    </row>
    <row r="2575" spans="2:14" x14ac:dyDescent="0.15">
      <c r="B2575" s="181">
        <v>2571</v>
      </c>
      <c r="C2575" s="171"/>
      <c r="D2575" s="172"/>
      <c r="E2575" s="173"/>
      <c r="F2575" s="174"/>
      <c r="G2575" s="148"/>
      <c r="H2575" s="372"/>
      <c r="I2575" s="264"/>
      <c r="J2575" s="270"/>
      <c r="K2575" s="264"/>
      <c r="L2575" s="264"/>
      <c r="M2575" s="158"/>
      <c r="N2575" s="348"/>
    </row>
    <row r="2576" spans="2:14" x14ac:dyDescent="0.15">
      <c r="B2576" s="181">
        <v>2572</v>
      </c>
      <c r="C2576" s="171"/>
      <c r="D2576" s="172"/>
      <c r="E2576" s="173"/>
      <c r="F2576" s="174"/>
      <c r="G2576" s="148"/>
      <c r="H2576" s="372"/>
      <c r="I2576" s="264"/>
      <c r="J2576" s="270"/>
      <c r="K2576" s="264"/>
      <c r="L2576" s="264"/>
      <c r="M2576" s="158"/>
      <c r="N2576" s="348"/>
    </row>
    <row r="2577" spans="2:14" x14ac:dyDescent="0.15">
      <c r="B2577" s="181">
        <v>2573</v>
      </c>
      <c r="C2577" s="171"/>
      <c r="D2577" s="172"/>
      <c r="E2577" s="173"/>
      <c r="F2577" s="174"/>
      <c r="G2577" s="148"/>
      <c r="H2577" s="372"/>
      <c r="I2577" s="264"/>
      <c r="J2577" s="270"/>
      <c r="K2577" s="264"/>
      <c r="L2577" s="264"/>
      <c r="M2577" s="158"/>
      <c r="N2577" s="348"/>
    </row>
    <row r="2578" spans="2:14" x14ac:dyDescent="0.15">
      <c r="B2578" s="181">
        <v>2574</v>
      </c>
      <c r="C2578" s="171"/>
      <c r="D2578" s="172"/>
      <c r="E2578" s="173"/>
      <c r="F2578" s="174"/>
      <c r="G2578" s="148"/>
      <c r="H2578" s="372"/>
      <c r="I2578" s="264"/>
      <c r="J2578" s="270"/>
      <c r="K2578" s="264"/>
      <c r="L2578" s="264"/>
      <c r="M2578" s="158"/>
      <c r="N2578" s="348"/>
    </row>
    <row r="2579" spans="2:14" x14ac:dyDescent="0.15">
      <c r="B2579" s="181">
        <v>2575</v>
      </c>
      <c r="C2579" s="171"/>
      <c r="D2579" s="172"/>
      <c r="E2579" s="173"/>
      <c r="F2579" s="174"/>
      <c r="G2579" s="148"/>
      <c r="H2579" s="372"/>
      <c r="I2579" s="264"/>
      <c r="J2579" s="270"/>
      <c r="K2579" s="264"/>
      <c r="L2579" s="264"/>
      <c r="M2579" s="158"/>
      <c r="N2579" s="348"/>
    </row>
    <row r="2580" spans="2:14" x14ac:dyDescent="0.15">
      <c r="B2580" s="181">
        <v>2576</v>
      </c>
      <c r="C2580" s="171"/>
      <c r="D2580" s="172"/>
      <c r="E2580" s="173"/>
      <c r="F2580" s="174"/>
      <c r="G2580" s="148"/>
      <c r="H2580" s="372"/>
      <c r="I2580" s="264"/>
      <c r="J2580" s="270"/>
      <c r="K2580" s="264"/>
      <c r="L2580" s="264"/>
      <c r="M2580" s="158"/>
      <c r="N2580" s="348"/>
    </row>
    <row r="2581" spans="2:14" x14ac:dyDescent="0.15">
      <c r="B2581" s="181">
        <v>2577</v>
      </c>
      <c r="C2581" s="171"/>
      <c r="D2581" s="172"/>
      <c r="E2581" s="173"/>
      <c r="F2581" s="174"/>
      <c r="G2581" s="148"/>
      <c r="H2581" s="372"/>
      <c r="I2581" s="264"/>
      <c r="J2581" s="270"/>
      <c r="K2581" s="264"/>
      <c r="L2581" s="264"/>
      <c r="M2581" s="158"/>
      <c r="N2581" s="348"/>
    </row>
    <row r="2582" spans="2:14" x14ac:dyDescent="0.15">
      <c r="B2582" s="181">
        <v>2578</v>
      </c>
      <c r="C2582" s="171"/>
      <c r="D2582" s="172"/>
      <c r="E2582" s="173"/>
      <c r="F2582" s="174"/>
      <c r="G2582" s="148"/>
      <c r="H2582" s="372"/>
      <c r="I2582" s="264"/>
      <c r="J2582" s="270"/>
      <c r="K2582" s="264"/>
      <c r="L2582" s="264"/>
      <c r="M2582" s="158"/>
      <c r="N2582" s="348"/>
    </row>
    <row r="2583" spans="2:14" x14ac:dyDescent="0.15">
      <c r="B2583" s="181">
        <v>2579</v>
      </c>
      <c r="C2583" s="171"/>
      <c r="D2583" s="172"/>
      <c r="E2583" s="173"/>
      <c r="F2583" s="174"/>
      <c r="G2583" s="148"/>
      <c r="H2583" s="372"/>
      <c r="I2583" s="264"/>
      <c r="J2583" s="270"/>
      <c r="K2583" s="264"/>
      <c r="L2583" s="264"/>
      <c r="M2583" s="158"/>
      <c r="N2583" s="348"/>
    </row>
    <row r="2584" spans="2:14" x14ac:dyDescent="0.15">
      <c r="B2584" s="181">
        <v>2580</v>
      </c>
      <c r="C2584" s="171"/>
      <c r="D2584" s="172"/>
      <c r="E2584" s="173"/>
      <c r="F2584" s="174"/>
      <c r="G2584" s="148"/>
      <c r="H2584" s="372"/>
      <c r="I2584" s="264"/>
      <c r="J2584" s="270"/>
      <c r="K2584" s="264"/>
      <c r="L2584" s="264"/>
      <c r="M2584" s="158"/>
      <c r="N2584" s="348"/>
    </row>
    <row r="2585" spans="2:14" x14ac:dyDescent="0.15">
      <c r="B2585" s="181">
        <v>2581</v>
      </c>
      <c r="C2585" s="171"/>
      <c r="D2585" s="172"/>
      <c r="E2585" s="173"/>
      <c r="F2585" s="174"/>
      <c r="G2585" s="148"/>
      <c r="H2585" s="372"/>
      <c r="I2585" s="264"/>
      <c r="J2585" s="270"/>
      <c r="K2585" s="264"/>
      <c r="L2585" s="264"/>
      <c r="M2585" s="158"/>
      <c r="N2585" s="348"/>
    </row>
    <row r="2586" spans="2:14" x14ac:dyDescent="0.15">
      <c r="B2586" s="181">
        <v>2582</v>
      </c>
      <c r="C2586" s="171"/>
      <c r="D2586" s="172"/>
      <c r="E2586" s="173"/>
      <c r="F2586" s="174"/>
      <c r="G2586" s="148"/>
      <c r="H2586" s="372"/>
      <c r="I2586" s="264"/>
      <c r="J2586" s="270"/>
      <c r="K2586" s="264"/>
      <c r="L2586" s="264"/>
      <c r="M2586" s="158"/>
      <c r="N2586" s="348"/>
    </row>
    <row r="2587" spans="2:14" x14ac:dyDescent="0.15">
      <c r="B2587" s="181">
        <v>2583</v>
      </c>
      <c r="C2587" s="171"/>
      <c r="D2587" s="172"/>
      <c r="E2587" s="173"/>
      <c r="F2587" s="174"/>
      <c r="G2587" s="148"/>
      <c r="H2587" s="372"/>
      <c r="I2587" s="264"/>
      <c r="J2587" s="270"/>
      <c r="K2587" s="264"/>
      <c r="L2587" s="264"/>
      <c r="M2587" s="158"/>
      <c r="N2587" s="348"/>
    </row>
    <row r="2588" spans="2:14" x14ac:dyDescent="0.15">
      <c r="B2588" s="181">
        <v>2584</v>
      </c>
      <c r="C2588" s="171"/>
      <c r="D2588" s="172"/>
      <c r="E2588" s="173"/>
      <c r="F2588" s="174"/>
      <c r="G2588" s="148"/>
      <c r="H2588" s="372"/>
      <c r="I2588" s="264"/>
      <c r="J2588" s="270"/>
      <c r="K2588" s="264"/>
      <c r="L2588" s="264"/>
      <c r="M2588" s="158"/>
      <c r="N2588" s="348"/>
    </row>
    <row r="2589" spans="2:14" x14ac:dyDescent="0.15">
      <c r="B2589" s="181">
        <v>2585</v>
      </c>
      <c r="C2589" s="171"/>
      <c r="D2589" s="172"/>
      <c r="E2589" s="173"/>
      <c r="F2589" s="174"/>
      <c r="G2589" s="148"/>
      <c r="H2589" s="372"/>
      <c r="I2589" s="264"/>
      <c r="J2589" s="270"/>
      <c r="K2589" s="264"/>
      <c r="L2589" s="264"/>
      <c r="M2589" s="158"/>
      <c r="N2589" s="348"/>
    </row>
    <row r="2590" spans="2:14" x14ac:dyDescent="0.15">
      <c r="B2590" s="181">
        <v>2586</v>
      </c>
      <c r="C2590" s="171"/>
      <c r="D2590" s="172"/>
      <c r="E2590" s="173"/>
      <c r="F2590" s="174"/>
      <c r="G2590" s="148"/>
      <c r="H2590" s="372"/>
      <c r="I2590" s="264"/>
      <c r="J2590" s="270"/>
      <c r="K2590" s="264"/>
      <c r="L2590" s="264"/>
      <c r="M2590" s="158"/>
      <c r="N2590" s="348"/>
    </row>
    <row r="2591" spans="2:14" x14ac:dyDescent="0.15">
      <c r="B2591" s="181">
        <v>2587</v>
      </c>
      <c r="C2591" s="171"/>
      <c r="D2591" s="172"/>
      <c r="E2591" s="173"/>
      <c r="F2591" s="174"/>
      <c r="G2591" s="148"/>
      <c r="H2591" s="372"/>
      <c r="I2591" s="264"/>
      <c r="J2591" s="270"/>
      <c r="K2591" s="264"/>
      <c r="L2591" s="264"/>
      <c r="M2591" s="158"/>
      <c r="N2591" s="348"/>
    </row>
    <row r="2592" spans="2:14" x14ac:dyDescent="0.15">
      <c r="B2592" s="181">
        <v>2588</v>
      </c>
      <c r="C2592" s="171"/>
      <c r="D2592" s="172"/>
      <c r="E2592" s="173"/>
      <c r="F2592" s="174"/>
      <c r="G2592" s="148"/>
      <c r="H2592" s="372"/>
      <c r="I2592" s="264"/>
      <c r="J2592" s="270"/>
      <c r="K2592" s="264"/>
      <c r="L2592" s="264"/>
      <c r="M2592" s="158"/>
      <c r="N2592" s="348"/>
    </row>
    <row r="2593" spans="2:14" x14ac:dyDescent="0.15">
      <c r="B2593" s="181">
        <v>2589</v>
      </c>
      <c r="C2593" s="171"/>
      <c r="D2593" s="172"/>
      <c r="E2593" s="173"/>
      <c r="F2593" s="174"/>
      <c r="G2593" s="148"/>
      <c r="H2593" s="372"/>
      <c r="I2593" s="264"/>
      <c r="J2593" s="270"/>
      <c r="K2593" s="264"/>
      <c r="L2593" s="264"/>
      <c r="M2593" s="158"/>
      <c r="N2593" s="348"/>
    </row>
    <row r="2594" spans="2:14" x14ac:dyDescent="0.15">
      <c r="B2594" s="181">
        <v>2590</v>
      </c>
      <c r="C2594" s="171"/>
      <c r="D2594" s="172"/>
      <c r="E2594" s="173"/>
      <c r="F2594" s="174"/>
      <c r="G2594" s="148"/>
      <c r="H2594" s="372"/>
      <c r="I2594" s="264"/>
      <c r="J2594" s="270"/>
      <c r="K2594" s="264"/>
      <c r="L2594" s="264"/>
      <c r="M2594" s="158"/>
      <c r="N2594" s="348"/>
    </row>
    <row r="2595" spans="2:14" x14ac:dyDescent="0.15">
      <c r="B2595" s="181">
        <v>2591</v>
      </c>
      <c r="C2595" s="171"/>
      <c r="D2595" s="172"/>
      <c r="E2595" s="173"/>
      <c r="F2595" s="174"/>
      <c r="G2595" s="148"/>
      <c r="H2595" s="372"/>
      <c r="I2595" s="264"/>
      <c r="J2595" s="270"/>
      <c r="K2595" s="264"/>
      <c r="L2595" s="264"/>
      <c r="M2595" s="158"/>
      <c r="N2595" s="348"/>
    </row>
    <row r="2596" spans="2:14" x14ac:dyDescent="0.15">
      <c r="B2596" s="181">
        <v>2592</v>
      </c>
      <c r="C2596" s="171"/>
      <c r="D2596" s="172"/>
      <c r="E2596" s="173"/>
      <c r="F2596" s="174"/>
      <c r="G2596" s="148"/>
      <c r="H2596" s="372"/>
      <c r="I2596" s="264"/>
      <c r="J2596" s="270"/>
      <c r="K2596" s="264"/>
      <c r="L2596" s="264"/>
      <c r="M2596" s="158"/>
      <c r="N2596" s="348"/>
    </row>
    <row r="2597" spans="2:14" x14ac:dyDescent="0.15">
      <c r="B2597" s="181">
        <v>2593</v>
      </c>
      <c r="C2597" s="171"/>
      <c r="D2597" s="172"/>
      <c r="E2597" s="173"/>
      <c r="F2597" s="174"/>
      <c r="G2597" s="148"/>
      <c r="H2597" s="372"/>
      <c r="I2597" s="264"/>
      <c r="J2597" s="270"/>
      <c r="K2597" s="264"/>
      <c r="L2597" s="264"/>
      <c r="M2597" s="158"/>
      <c r="N2597" s="348"/>
    </row>
    <row r="2598" spans="2:14" x14ac:dyDescent="0.15">
      <c r="B2598" s="181">
        <v>2594</v>
      </c>
      <c r="C2598" s="171"/>
      <c r="D2598" s="172"/>
      <c r="E2598" s="173"/>
      <c r="F2598" s="174"/>
      <c r="G2598" s="148"/>
      <c r="H2598" s="372"/>
      <c r="I2598" s="264"/>
      <c r="J2598" s="270"/>
      <c r="K2598" s="264"/>
      <c r="L2598" s="264"/>
      <c r="M2598" s="158"/>
      <c r="N2598" s="348"/>
    </row>
    <row r="2599" spans="2:14" x14ac:dyDescent="0.15">
      <c r="B2599" s="181">
        <v>2595</v>
      </c>
      <c r="C2599" s="171"/>
      <c r="D2599" s="172"/>
      <c r="E2599" s="173"/>
      <c r="F2599" s="174"/>
      <c r="G2599" s="148"/>
      <c r="H2599" s="372"/>
      <c r="I2599" s="264"/>
      <c r="J2599" s="270"/>
      <c r="K2599" s="264"/>
      <c r="L2599" s="264"/>
      <c r="M2599" s="158"/>
      <c r="N2599" s="348"/>
    </row>
    <row r="2600" spans="2:14" x14ac:dyDescent="0.15">
      <c r="B2600" s="181">
        <v>2596</v>
      </c>
      <c r="C2600" s="171"/>
      <c r="D2600" s="172"/>
      <c r="E2600" s="173"/>
      <c r="F2600" s="174"/>
      <c r="G2600" s="148"/>
      <c r="H2600" s="372"/>
      <c r="I2600" s="264"/>
      <c r="J2600" s="270"/>
      <c r="K2600" s="264"/>
      <c r="L2600" s="264"/>
      <c r="M2600" s="158"/>
      <c r="N2600" s="348"/>
    </row>
    <row r="2601" spans="2:14" x14ac:dyDescent="0.15">
      <c r="B2601" s="181">
        <v>2597</v>
      </c>
      <c r="C2601" s="171"/>
      <c r="D2601" s="172"/>
      <c r="E2601" s="173"/>
      <c r="F2601" s="174"/>
      <c r="G2601" s="148"/>
      <c r="H2601" s="372"/>
      <c r="I2601" s="264"/>
      <c r="J2601" s="270"/>
      <c r="K2601" s="264"/>
      <c r="L2601" s="264"/>
      <c r="M2601" s="158"/>
      <c r="N2601" s="348"/>
    </row>
    <row r="2602" spans="2:14" x14ac:dyDescent="0.15">
      <c r="B2602" s="181">
        <v>2598</v>
      </c>
      <c r="C2602" s="171"/>
      <c r="D2602" s="172"/>
      <c r="E2602" s="173"/>
      <c r="F2602" s="174"/>
      <c r="G2602" s="148"/>
      <c r="H2602" s="372"/>
      <c r="I2602" s="264"/>
      <c r="J2602" s="270"/>
      <c r="K2602" s="264"/>
      <c r="L2602" s="264"/>
      <c r="M2602" s="158"/>
      <c r="N2602" s="348"/>
    </row>
    <row r="2603" spans="2:14" x14ac:dyDescent="0.15">
      <c r="B2603" s="181">
        <v>2599</v>
      </c>
      <c r="C2603" s="171"/>
      <c r="D2603" s="172"/>
      <c r="E2603" s="173"/>
      <c r="F2603" s="174"/>
      <c r="G2603" s="148"/>
      <c r="H2603" s="372"/>
      <c r="I2603" s="264"/>
      <c r="J2603" s="270"/>
      <c r="K2603" s="264"/>
      <c r="L2603" s="264"/>
      <c r="M2603" s="158"/>
      <c r="N2603" s="348"/>
    </row>
    <row r="2604" spans="2:14" x14ac:dyDescent="0.15">
      <c r="B2604" s="181">
        <v>2600</v>
      </c>
      <c r="C2604" s="171"/>
      <c r="D2604" s="172"/>
      <c r="E2604" s="173"/>
      <c r="F2604" s="174"/>
      <c r="G2604" s="148"/>
      <c r="H2604" s="372"/>
      <c r="I2604" s="264"/>
      <c r="J2604" s="270"/>
      <c r="K2604" s="264"/>
      <c r="L2604" s="264"/>
      <c r="M2604" s="158"/>
      <c r="N2604" s="348"/>
    </row>
    <row r="2605" spans="2:14" x14ac:dyDescent="0.15">
      <c r="B2605" s="181">
        <v>2601</v>
      </c>
      <c r="C2605" s="171"/>
      <c r="D2605" s="172"/>
      <c r="E2605" s="173"/>
      <c r="F2605" s="174"/>
      <c r="G2605" s="148"/>
      <c r="H2605" s="372"/>
      <c r="I2605" s="264"/>
      <c r="J2605" s="270"/>
      <c r="K2605" s="264"/>
      <c r="L2605" s="264"/>
      <c r="M2605" s="158"/>
      <c r="N2605" s="348"/>
    </row>
    <row r="2606" spans="2:14" x14ac:dyDescent="0.15">
      <c r="B2606" s="181">
        <v>2602</v>
      </c>
      <c r="C2606" s="171"/>
      <c r="D2606" s="172"/>
      <c r="E2606" s="173"/>
      <c r="F2606" s="174"/>
      <c r="G2606" s="148"/>
      <c r="H2606" s="372"/>
      <c r="I2606" s="264"/>
      <c r="J2606" s="270"/>
      <c r="K2606" s="264"/>
      <c r="L2606" s="264"/>
      <c r="M2606" s="158"/>
      <c r="N2606" s="348"/>
    </row>
    <row r="2607" spans="2:14" x14ac:dyDescent="0.15">
      <c r="B2607" s="181">
        <v>2603</v>
      </c>
      <c r="C2607" s="171"/>
      <c r="D2607" s="172"/>
      <c r="E2607" s="173"/>
      <c r="F2607" s="174"/>
      <c r="G2607" s="148"/>
      <c r="H2607" s="372"/>
      <c r="I2607" s="264"/>
      <c r="J2607" s="270"/>
      <c r="K2607" s="264"/>
      <c r="L2607" s="264"/>
      <c r="M2607" s="158"/>
      <c r="N2607" s="348"/>
    </row>
    <row r="2608" spans="2:14" x14ac:dyDescent="0.15">
      <c r="B2608" s="181">
        <v>2604</v>
      </c>
      <c r="C2608" s="171"/>
      <c r="D2608" s="172"/>
      <c r="E2608" s="173"/>
      <c r="F2608" s="174"/>
      <c r="G2608" s="148"/>
      <c r="H2608" s="372"/>
      <c r="I2608" s="264"/>
      <c r="J2608" s="270"/>
      <c r="K2608" s="264"/>
      <c r="L2608" s="264"/>
      <c r="M2608" s="158"/>
      <c r="N2608" s="348"/>
    </row>
    <row r="2609" spans="2:14" x14ac:dyDescent="0.15">
      <c r="B2609" s="181">
        <v>2605</v>
      </c>
      <c r="C2609" s="171"/>
      <c r="D2609" s="172"/>
      <c r="E2609" s="173"/>
      <c r="F2609" s="174"/>
      <c r="G2609" s="148"/>
      <c r="H2609" s="372"/>
      <c r="I2609" s="264"/>
      <c r="J2609" s="270"/>
      <c r="K2609" s="264"/>
      <c r="L2609" s="264"/>
      <c r="M2609" s="158"/>
      <c r="N2609" s="348"/>
    </row>
    <row r="2610" spans="2:14" x14ac:dyDescent="0.15">
      <c r="B2610" s="181">
        <v>2606</v>
      </c>
      <c r="C2610" s="171"/>
      <c r="D2610" s="172"/>
      <c r="E2610" s="173"/>
      <c r="F2610" s="174"/>
      <c r="G2610" s="148"/>
      <c r="H2610" s="372"/>
      <c r="I2610" s="264"/>
      <c r="J2610" s="270"/>
      <c r="K2610" s="264"/>
      <c r="L2610" s="264"/>
      <c r="M2610" s="158"/>
      <c r="N2610" s="348"/>
    </row>
    <row r="2611" spans="2:14" x14ac:dyDescent="0.15">
      <c r="B2611" s="181">
        <v>2607</v>
      </c>
      <c r="C2611" s="171"/>
      <c r="D2611" s="172"/>
      <c r="E2611" s="173"/>
      <c r="F2611" s="174"/>
      <c r="G2611" s="148"/>
      <c r="H2611" s="372"/>
      <c r="I2611" s="264"/>
      <c r="J2611" s="270"/>
      <c r="K2611" s="264"/>
      <c r="L2611" s="264"/>
      <c r="M2611" s="158"/>
      <c r="N2611" s="348"/>
    </row>
    <row r="2612" spans="2:14" x14ac:dyDescent="0.15">
      <c r="B2612" s="181">
        <v>2608</v>
      </c>
      <c r="C2612" s="171"/>
      <c r="D2612" s="172"/>
      <c r="E2612" s="173"/>
      <c r="F2612" s="174"/>
      <c r="G2612" s="148"/>
      <c r="H2612" s="372"/>
      <c r="I2612" s="264"/>
      <c r="J2612" s="270"/>
      <c r="K2612" s="264"/>
      <c r="L2612" s="264"/>
      <c r="M2612" s="158"/>
      <c r="N2612" s="348"/>
    </row>
    <row r="2613" spans="2:14" x14ac:dyDescent="0.15">
      <c r="B2613" s="181">
        <v>2609</v>
      </c>
      <c r="C2613" s="171"/>
      <c r="D2613" s="172"/>
      <c r="E2613" s="173"/>
      <c r="F2613" s="174"/>
      <c r="G2613" s="148"/>
      <c r="H2613" s="372"/>
      <c r="I2613" s="264"/>
      <c r="J2613" s="270"/>
      <c r="K2613" s="264"/>
      <c r="L2613" s="264"/>
      <c r="M2613" s="158"/>
      <c r="N2613" s="348"/>
    </row>
    <row r="2614" spans="2:14" x14ac:dyDescent="0.15">
      <c r="B2614" s="181">
        <v>2610</v>
      </c>
      <c r="C2614" s="171"/>
      <c r="D2614" s="172"/>
      <c r="E2614" s="173"/>
      <c r="F2614" s="174"/>
      <c r="G2614" s="148"/>
      <c r="H2614" s="372"/>
      <c r="I2614" s="264"/>
      <c r="J2614" s="270"/>
      <c r="K2614" s="264"/>
      <c r="L2614" s="264"/>
      <c r="M2614" s="158"/>
      <c r="N2614" s="348"/>
    </row>
    <row r="2615" spans="2:14" x14ac:dyDescent="0.15">
      <c r="B2615" s="181">
        <v>2611</v>
      </c>
      <c r="C2615" s="171"/>
      <c r="D2615" s="172"/>
      <c r="E2615" s="173"/>
      <c r="F2615" s="174"/>
      <c r="G2615" s="148"/>
      <c r="H2615" s="372"/>
      <c r="I2615" s="264"/>
      <c r="J2615" s="270"/>
      <c r="K2615" s="264"/>
      <c r="L2615" s="264"/>
      <c r="M2615" s="158"/>
      <c r="N2615" s="348"/>
    </row>
    <row r="2616" spans="2:14" x14ac:dyDescent="0.15">
      <c r="B2616" s="181">
        <v>2612</v>
      </c>
      <c r="C2616" s="171"/>
      <c r="D2616" s="172"/>
      <c r="E2616" s="173"/>
      <c r="F2616" s="174"/>
      <c r="G2616" s="148"/>
      <c r="H2616" s="372"/>
      <c r="I2616" s="264"/>
      <c r="J2616" s="270"/>
      <c r="K2616" s="264"/>
      <c r="L2616" s="264"/>
      <c r="M2616" s="158"/>
      <c r="N2616" s="348"/>
    </row>
    <row r="2617" spans="2:14" x14ac:dyDescent="0.15">
      <c r="B2617" s="181">
        <v>2613</v>
      </c>
      <c r="C2617" s="171"/>
      <c r="D2617" s="172"/>
      <c r="E2617" s="173"/>
      <c r="F2617" s="174"/>
      <c r="G2617" s="148"/>
      <c r="H2617" s="372"/>
      <c r="I2617" s="264"/>
      <c r="J2617" s="270"/>
      <c r="K2617" s="264"/>
      <c r="L2617" s="264"/>
      <c r="M2617" s="158"/>
      <c r="N2617" s="348"/>
    </row>
    <row r="2618" spans="2:14" x14ac:dyDescent="0.15">
      <c r="B2618" s="181">
        <v>2614</v>
      </c>
      <c r="C2618" s="171"/>
      <c r="D2618" s="172"/>
      <c r="E2618" s="173"/>
      <c r="F2618" s="174"/>
      <c r="G2618" s="148"/>
      <c r="H2618" s="372"/>
      <c r="I2618" s="264"/>
      <c r="J2618" s="270"/>
      <c r="K2618" s="264"/>
      <c r="L2618" s="264"/>
      <c r="M2618" s="158"/>
      <c r="N2618" s="348"/>
    </row>
    <row r="2619" spans="2:14" x14ac:dyDescent="0.15">
      <c r="B2619" s="181">
        <v>2615</v>
      </c>
      <c r="C2619" s="171"/>
      <c r="D2619" s="172"/>
      <c r="E2619" s="173"/>
      <c r="F2619" s="174"/>
      <c r="G2619" s="148"/>
      <c r="H2619" s="372"/>
      <c r="I2619" s="264"/>
      <c r="J2619" s="270"/>
      <c r="K2619" s="264"/>
      <c r="L2619" s="264"/>
      <c r="M2619" s="158"/>
      <c r="N2619" s="348"/>
    </row>
    <row r="2620" spans="2:14" x14ac:dyDescent="0.15">
      <c r="B2620" s="181">
        <v>2616</v>
      </c>
      <c r="C2620" s="171"/>
      <c r="D2620" s="172"/>
      <c r="E2620" s="173"/>
      <c r="F2620" s="174"/>
      <c r="G2620" s="148"/>
      <c r="H2620" s="372"/>
      <c r="I2620" s="264"/>
      <c r="J2620" s="270"/>
      <c r="K2620" s="264"/>
      <c r="L2620" s="264"/>
      <c r="M2620" s="158"/>
      <c r="N2620" s="348"/>
    </row>
    <row r="2621" spans="2:14" x14ac:dyDescent="0.15">
      <c r="B2621" s="181">
        <v>2617</v>
      </c>
      <c r="C2621" s="171"/>
      <c r="D2621" s="172"/>
      <c r="E2621" s="173"/>
      <c r="F2621" s="174"/>
      <c r="G2621" s="148"/>
      <c r="H2621" s="372"/>
      <c r="I2621" s="264"/>
      <c r="J2621" s="270"/>
      <c r="K2621" s="264"/>
      <c r="L2621" s="264"/>
      <c r="M2621" s="158"/>
      <c r="N2621" s="348"/>
    </row>
    <row r="2622" spans="2:14" x14ac:dyDescent="0.15">
      <c r="B2622" s="181">
        <v>2618</v>
      </c>
      <c r="C2622" s="171"/>
      <c r="D2622" s="172"/>
      <c r="E2622" s="173"/>
      <c r="F2622" s="174"/>
      <c r="G2622" s="148"/>
      <c r="H2622" s="372"/>
      <c r="I2622" s="264"/>
      <c r="J2622" s="270"/>
      <c r="K2622" s="264"/>
      <c r="L2622" s="264"/>
      <c r="M2622" s="158"/>
      <c r="N2622" s="348"/>
    </row>
    <row r="2623" spans="2:14" x14ac:dyDescent="0.15">
      <c r="B2623" s="181">
        <v>2619</v>
      </c>
      <c r="C2623" s="171"/>
      <c r="D2623" s="172"/>
      <c r="E2623" s="173"/>
      <c r="F2623" s="174"/>
      <c r="G2623" s="148"/>
      <c r="H2623" s="372"/>
      <c r="I2623" s="264"/>
      <c r="J2623" s="270"/>
      <c r="K2623" s="264"/>
      <c r="L2623" s="264"/>
      <c r="M2623" s="158"/>
      <c r="N2623" s="348"/>
    </row>
    <row r="2624" spans="2:14" x14ac:dyDescent="0.15">
      <c r="B2624" s="181">
        <v>2620</v>
      </c>
      <c r="C2624" s="171"/>
      <c r="D2624" s="172"/>
      <c r="E2624" s="173"/>
      <c r="F2624" s="174"/>
      <c r="G2624" s="148"/>
      <c r="H2624" s="372"/>
      <c r="I2624" s="264"/>
      <c r="J2624" s="270"/>
      <c r="K2624" s="264"/>
      <c r="L2624" s="264"/>
      <c r="M2624" s="158"/>
      <c r="N2624" s="348"/>
    </row>
    <row r="2625" spans="2:14" x14ac:dyDescent="0.15">
      <c r="B2625" s="181">
        <v>2621</v>
      </c>
      <c r="C2625" s="171"/>
      <c r="D2625" s="172"/>
      <c r="E2625" s="173"/>
      <c r="F2625" s="174"/>
      <c r="G2625" s="148"/>
      <c r="H2625" s="372"/>
      <c r="I2625" s="264"/>
      <c r="J2625" s="270"/>
      <c r="K2625" s="264"/>
      <c r="L2625" s="264"/>
      <c r="M2625" s="158"/>
      <c r="N2625" s="348"/>
    </row>
    <row r="2626" spans="2:14" x14ac:dyDescent="0.15">
      <c r="B2626" s="181">
        <v>2622</v>
      </c>
      <c r="C2626" s="171"/>
      <c r="D2626" s="172"/>
      <c r="E2626" s="173"/>
      <c r="F2626" s="174"/>
      <c r="G2626" s="148"/>
      <c r="H2626" s="372"/>
      <c r="I2626" s="264"/>
      <c r="J2626" s="270"/>
      <c r="K2626" s="264"/>
      <c r="L2626" s="264"/>
      <c r="M2626" s="158"/>
      <c r="N2626" s="348"/>
    </row>
    <row r="2627" spans="2:14" x14ac:dyDescent="0.15">
      <c r="B2627" s="181">
        <v>2623</v>
      </c>
      <c r="C2627" s="171"/>
      <c r="D2627" s="172"/>
      <c r="E2627" s="173"/>
      <c r="F2627" s="174"/>
      <c r="G2627" s="148"/>
      <c r="H2627" s="372"/>
      <c r="I2627" s="264"/>
      <c r="J2627" s="270"/>
      <c r="K2627" s="264"/>
      <c r="L2627" s="264"/>
      <c r="M2627" s="158"/>
      <c r="N2627" s="348"/>
    </row>
    <row r="2628" spans="2:14" x14ac:dyDescent="0.15">
      <c r="B2628" s="181">
        <v>2624</v>
      </c>
      <c r="C2628" s="171"/>
      <c r="D2628" s="172"/>
      <c r="E2628" s="173"/>
      <c r="F2628" s="174"/>
      <c r="G2628" s="148"/>
      <c r="H2628" s="372"/>
      <c r="I2628" s="264"/>
      <c r="J2628" s="270"/>
      <c r="K2628" s="264"/>
      <c r="L2628" s="264"/>
      <c r="M2628" s="158"/>
      <c r="N2628" s="348"/>
    </row>
    <row r="2629" spans="2:14" x14ac:dyDescent="0.15">
      <c r="B2629" s="181">
        <v>2625</v>
      </c>
      <c r="C2629" s="171"/>
      <c r="D2629" s="172"/>
      <c r="E2629" s="173"/>
      <c r="F2629" s="174"/>
      <c r="G2629" s="148"/>
      <c r="H2629" s="372"/>
      <c r="I2629" s="264"/>
      <c r="J2629" s="270"/>
      <c r="K2629" s="264"/>
      <c r="L2629" s="264"/>
      <c r="M2629" s="158"/>
      <c r="N2629" s="348"/>
    </row>
    <row r="2630" spans="2:14" x14ac:dyDescent="0.15">
      <c r="B2630" s="181">
        <v>2626</v>
      </c>
      <c r="C2630" s="171"/>
      <c r="D2630" s="172"/>
      <c r="E2630" s="173"/>
      <c r="F2630" s="174"/>
      <c r="G2630" s="148"/>
      <c r="H2630" s="372"/>
      <c r="I2630" s="264"/>
      <c r="J2630" s="270"/>
      <c r="K2630" s="264"/>
      <c r="L2630" s="264"/>
      <c r="M2630" s="158"/>
      <c r="N2630" s="348"/>
    </row>
    <row r="2631" spans="2:14" x14ac:dyDescent="0.15">
      <c r="B2631" s="181">
        <v>2627</v>
      </c>
      <c r="C2631" s="171"/>
      <c r="D2631" s="172"/>
      <c r="E2631" s="173"/>
      <c r="F2631" s="174"/>
      <c r="G2631" s="148"/>
      <c r="H2631" s="372"/>
      <c r="I2631" s="264"/>
      <c r="J2631" s="270"/>
      <c r="K2631" s="264"/>
      <c r="L2631" s="264"/>
      <c r="M2631" s="158"/>
      <c r="N2631" s="348"/>
    </row>
    <row r="2632" spans="2:14" x14ac:dyDescent="0.15">
      <c r="B2632" s="181">
        <v>2628</v>
      </c>
      <c r="C2632" s="171"/>
      <c r="D2632" s="172"/>
      <c r="E2632" s="173"/>
      <c r="F2632" s="174"/>
      <c r="G2632" s="148"/>
      <c r="H2632" s="372"/>
      <c r="I2632" s="264"/>
      <c r="J2632" s="270"/>
      <c r="K2632" s="264"/>
      <c r="L2632" s="264"/>
      <c r="M2632" s="158"/>
      <c r="N2632" s="348"/>
    </row>
    <row r="2633" spans="2:14" x14ac:dyDescent="0.15">
      <c r="B2633" s="181">
        <v>2629</v>
      </c>
      <c r="C2633" s="171"/>
      <c r="D2633" s="172"/>
      <c r="E2633" s="173"/>
      <c r="F2633" s="174"/>
      <c r="G2633" s="148"/>
      <c r="H2633" s="372"/>
      <c r="I2633" s="264"/>
      <c r="J2633" s="270"/>
      <c r="K2633" s="264"/>
      <c r="L2633" s="264"/>
      <c r="M2633" s="158"/>
      <c r="N2633" s="348"/>
    </row>
    <row r="2634" spans="2:14" x14ac:dyDescent="0.15">
      <c r="B2634" s="181">
        <v>2630</v>
      </c>
      <c r="C2634" s="171"/>
      <c r="D2634" s="172"/>
      <c r="E2634" s="173"/>
      <c r="F2634" s="174"/>
      <c r="G2634" s="148"/>
      <c r="H2634" s="372"/>
      <c r="I2634" s="264"/>
      <c r="J2634" s="270"/>
      <c r="K2634" s="264"/>
      <c r="L2634" s="264"/>
      <c r="M2634" s="158"/>
      <c r="N2634" s="348"/>
    </row>
    <row r="2635" spans="2:14" x14ac:dyDescent="0.15">
      <c r="B2635" s="181">
        <v>2631</v>
      </c>
      <c r="C2635" s="171"/>
      <c r="D2635" s="172"/>
      <c r="E2635" s="173"/>
      <c r="F2635" s="174"/>
      <c r="G2635" s="148"/>
      <c r="H2635" s="372"/>
      <c r="I2635" s="264"/>
      <c r="J2635" s="270"/>
      <c r="K2635" s="264"/>
      <c r="L2635" s="264"/>
      <c r="M2635" s="158"/>
      <c r="N2635" s="348"/>
    </row>
    <row r="2636" spans="2:14" x14ac:dyDescent="0.15">
      <c r="B2636" s="181">
        <v>2632</v>
      </c>
      <c r="C2636" s="171"/>
      <c r="D2636" s="172"/>
      <c r="E2636" s="173"/>
      <c r="F2636" s="174"/>
      <c r="G2636" s="148"/>
      <c r="H2636" s="372"/>
      <c r="I2636" s="264"/>
      <c r="J2636" s="270"/>
      <c r="K2636" s="264"/>
      <c r="L2636" s="264"/>
      <c r="M2636" s="158"/>
      <c r="N2636" s="348"/>
    </row>
    <row r="2637" spans="2:14" x14ac:dyDescent="0.15">
      <c r="B2637" s="181">
        <v>2633</v>
      </c>
      <c r="C2637" s="171"/>
      <c r="D2637" s="172"/>
      <c r="E2637" s="173"/>
      <c r="F2637" s="174"/>
      <c r="G2637" s="148"/>
      <c r="H2637" s="372"/>
      <c r="I2637" s="264"/>
      <c r="J2637" s="270"/>
      <c r="K2637" s="264"/>
      <c r="L2637" s="264"/>
      <c r="M2637" s="158"/>
      <c r="N2637" s="348"/>
    </row>
    <row r="2638" spans="2:14" x14ac:dyDescent="0.15">
      <c r="B2638" s="181">
        <v>2634</v>
      </c>
      <c r="C2638" s="171"/>
      <c r="D2638" s="172"/>
      <c r="E2638" s="173"/>
      <c r="F2638" s="174"/>
      <c r="G2638" s="148"/>
      <c r="H2638" s="372"/>
      <c r="I2638" s="264"/>
      <c r="J2638" s="270"/>
      <c r="K2638" s="264"/>
      <c r="L2638" s="264"/>
      <c r="M2638" s="158"/>
      <c r="N2638" s="348"/>
    </row>
    <row r="2639" spans="2:14" x14ac:dyDescent="0.15">
      <c r="B2639" s="181">
        <v>2635</v>
      </c>
      <c r="C2639" s="171"/>
      <c r="D2639" s="172"/>
      <c r="E2639" s="173"/>
      <c r="F2639" s="174"/>
      <c r="G2639" s="148"/>
      <c r="H2639" s="372"/>
      <c r="I2639" s="264"/>
      <c r="J2639" s="270"/>
      <c r="K2639" s="264"/>
      <c r="L2639" s="264"/>
      <c r="M2639" s="158"/>
      <c r="N2639" s="348"/>
    </row>
    <row r="2640" spans="2:14" x14ac:dyDescent="0.15">
      <c r="B2640" s="181">
        <v>2636</v>
      </c>
      <c r="C2640" s="171"/>
      <c r="D2640" s="172"/>
      <c r="E2640" s="173"/>
      <c r="F2640" s="174"/>
      <c r="G2640" s="148"/>
      <c r="H2640" s="372"/>
      <c r="I2640" s="264"/>
      <c r="J2640" s="270"/>
      <c r="K2640" s="264"/>
      <c r="L2640" s="264"/>
      <c r="M2640" s="158"/>
      <c r="N2640" s="348"/>
    </row>
    <row r="2641" spans="2:14" x14ac:dyDescent="0.15">
      <c r="B2641" s="181">
        <v>2637</v>
      </c>
      <c r="C2641" s="171"/>
      <c r="D2641" s="172"/>
      <c r="E2641" s="173"/>
      <c r="F2641" s="174"/>
      <c r="G2641" s="148"/>
      <c r="H2641" s="372"/>
      <c r="I2641" s="264"/>
      <c r="J2641" s="270"/>
      <c r="K2641" s="264"/>
      <c r="L2641" s="264"/>
      <c r="M2641" s="158"/>
      <c r="N2641" s="348"/>
    </row>
    <row r="2642" spans="2:14" x14ac:dyDescent="0.15">
      <c r="B2642" s="181">
        <v>2638</v>
      </c>
      <c r="C2642" s="171"/>
      <c r="D2642" s="172"/>
      <c r="E2642" s="173"/>
      <c r="F2642" s="174"/>
      <c r="G2642" s="148"/>
      <c r="H2642" s="372"/>
      <c r="I2642" s="264"/>
      <c r="J2642" s="270"/>
      <c r="K2642" s="264"/>
      <c r="L2642" s="264"/>
      <c r="M2642" s="158"/>
      <c r="N2642" s="348"/>
    </row>
    <row r="2643" spans="2:14" x14ac:dyDescent="0.15">
      <c r="B2643" s="181">
        <v>2639</v>
      </c>
      <c r="C2643" s="171"/>
      <c r="D2643" s="172"/>
      <c r="E2643" s="173"/>
      <c r="F2643" s="174"/>
      <c r="G2643" s="148"/>
      <c r="H2643" s="372"/>
      <c r="I2643" s="264"/>
      <c r="J2643" s="270"/>
      <c r="K2643" s="264"/>
      <c r="L2643" s="264"/>
      <c r="M2643" s="158"/>
      <c r="N2643" s="348"/>
    </row>
    <row r="2644" spans="2:14" x14ac:dyDescent="0.15">
      <c r="B2644" s="181">
        <v>2640</v>
      </c>
      <c r="C2644" s="171"/>
      <c r="D2644" s="172"/>
      <c r="E2644" s="173"/>
      <c r="F2644" s="174"/>
      <c r="G2644" s="148"/>
      <c r="H2644" s="372"/>
      <c r="I2644" s="264"/>
      <c r="J2644" s="270"/>
      <c r="K2644" s="264"/>
      <c r="L2644" s="264"/>
      <c r="M2644" s="158"/>
      <c r="N2644" s="348"/>
    </row>
    <row r="2645" spans="2:14" x14ac:dyDescent="0.15">
      <c r="B2645" s="181">
        <v>2641</v>
      </c>
      <c r="C2645" s="171"/>
      <c r="D2645" s="172"/>
      <c r="E2645" s="173"/>
      <c r="F2645" s="174"/>
      <c r="G2645" s="148"/>
      <c r="H2645" s="372"/>
      <c r="I2645" s="264"/>
      <c r="J2645" s="270"/>
      <c r="K2645" s="264"/>
      <c r="L2645" s="264"/>
      <c r="M2645" s="158"/>
      <c r="N2645" s="348"/>
    </row>
    <row r="2646" spans="2:14" x14ac:dyDescent="0.15">
      <c r="B2646" s="181">
        <v>2642</v>
      </c>
      <c r="C2646" s="171"/>
      <c r="D2646" s="172"/>
      <c r="E2646" s="173"/>
      <c r="F2646" s="174"/>
      <c r="G2646" s="148"/>
      <c r="H2646" s="372"/>
      <c r="I2646" s="264"/>
      <c r="J2646" s="270"/>
      <c r="K2646" s="264"/>
      <c r="L2646" s="264"/>
      <c r="M2646" s="158"/>
      <c r="N2646" s="348"/>
    </row>
    <row r="2647" spans="2:14" x14ac:dyDescent="0.15">
      <c r="B2647" s="181">
        <v>2643</v>
      </c>
      <c r="C2647" s="171"/>
      <c r="D2647" s="172"/>
      <c r="E2647" s="173"/>
      <c r="F2647" s="174"/>
      <c r="G2647" s="148"/>
      <c r="H2647" s="372"/>
      <c r="I2647" s="264"/>
      <c r="J2647" s="270"/>
      <c r="K2647" s="264"/>
      <c r="L2647" s="264"/>
      <c r="M2647" s="158"/>
      <c r="N2647" s="348"/>
    </row>
    <row r="2648" spans="2:14" x14ac:dyDescent="0.15">
      <c r="B2648" s="181">
        <v>2644</v>
      </c>
      <c r="C2648" s="171"/>
      <c r="D2648" s="172"/>
      <c r="E2648" s="173"/>
      <c r="F2648" s="174"/>
      <c r="G2648" s="148"/>
      <c r="H2648" s="372"/>
      <c r="I2648" s="264"/>
      <c r="J2648" s="270"/>
      <c r="K2648" s="264"/>
      <c r="L2648" s="264"/>
      <c r="M2648" s="158"/>
      <c r="N2648" s="348"/>
    </row>
    <row r="2649" spans="2:14" x14ac:dyDescent="0.15">
      <c r="B2649" s="181">
        <v>2645</v>
      </c>
      <c r="C2649" s="171"/>
      <c r="D2649" s="172"/>
      <c r="E2649" s="173"/>
      <c r="F2649" s="174"/>
      <c r="G2649" s="148"/>
      <c r="H2649" s="372"/>
      <c r="I2649" s="264"/>
      <c r="J2649" s="270"/>
      <c r="K2649" s="264"/>
      <c r="L2649" s="264"/>
      <c r="M2649" s="158"/>
      <c r="N2649" s="348"/>
    </row>
    <row r="2650" spans="2:14" x14ac:dyDescent="0.15">
      <c r="B2650" s="181">
        <v>2646</v>
      </c>
      <c r="C2650" s="171"/>
      <c r="D2650" s="172"/>
      <c r="E2650" s="173"/>
      <c r="F2650" s="174"/>
      <c r="G2650" s="148"/>
      <c r="H2650" s="372"/>
      <c r="I2650" s="264"/>
      <c r="J2650" s="270"/>
      <c r="K2650" s="264"/>
      <c r="L2650" s="264"/>
      <c r="M2650" s="158"/>
      <c r="N2650" s="348"/>
    </row>
    <row r="2651" spans="2:14" x14ac:dyDescent="0.15">
      <c r="B2651" s="181">
        <v>2647</v>
      </c>
      <c r="C2651" s="171"/>
      <c r="D2651" s="172"/>
      <c r="E2651" s="173"/>
      <c r="F2651" s="174"/>
      <c r="G2651" s="148"/>
      <c r="H2651" s="372"/>
      <c r="I2651" s="264"/>
      <c r="J2651" s="270"/>
      <c r="K2651" s="264"/>
      <c r="L2651" s="264"/>
      <c r="M2651" s="158"/>
      <c r="N2651" s="348"/>
    </row>
    <row r="2652" spans="2:14" x14ac:dyDescent="0.15">
      <c r="B2652" s="181">
        <v>2648</v>
      </c>
      <c r="C2652" s="171"/>
      <c r="D2652" s="172"/>
      <c r="E2652" s="173"/>
      <c r="F2652" s="174"/>
      <c r="G2652" s="148"/>
      <c r="H2652" s="372"/>
      <c r="I2652" s="264"/>
      <c r="J2652" s="270"/>
      <c r="K2652" s="264"/>
      <c r="L2652" s="264"/>
      <c r="M2652" s="158"/>
      <c r="N2652" s="348"/>
    </row>
    <row r="2653" spans="2:14" x14ac:dyDescent="0.15">
      <c r="B2653" s="181">
        <v>2649</v>
      </c>
      <c r="C2653" s="171"/>
      <c r="D2653" s="172"/>
      <c r="E2653" s="173"/>
      <c r="F2653" s="174"/>
      <c r="G2653" s="148"/>
      <c r="H2653" s="372"/>
      <c r="I2653" s="264"/>
      <c r="J2653" s="270"/>
      <c r="K2653" s="264"/>
      <c r="L2653" s="264"/>
      <c r="M2653" s="158"/>
      <c r="N2653" s="348"/>
    </row>
    <row r="2654" spans="2:14" x14ac:dyDescent="0.15">
      <c r="B2654" s="181">
        <v>2650</v>
      </c>
      <c r="C2654" s="171"/>
      <c r="D2654" s="172"/>
      <c r="E2654" s="173"/>
      <c r="F2654" s="174"/>
      <c r="G2654" s="148"/>
      <c r="H2654" s="372"/>
      <c r="I2654" s="264"/>
      <c r="J2654" s="270"/>
      <c r="K2654" s="264"/>
      <c r="L2654" s="264"/>
      <c r="M2654" s="158"/>
      <c r="N2654" s="348"/>
    </row>
    <row r="2655" spans="2:14" x14ac:dyDescent="0.15">
      <c r="B2655" s="181">
        <v>2651</v>
      </c>
      <c r="C2655" s="171"/>
      <c r="D2655" s="172"/>
      <c r="E2655" s="173"/>
      <c r="F2655" s="174"/>
      <c r="G2655" s="148"/>
      <c r="H2655" s="372"/>
      <c r="I2655" s="264"/>
      <c r="J2655" s="270"/>
      <c r="K2655" s="264"/>
      <c r="L2655" s="264"/>
      <c r="M2655" s="158"/>
      <c r="N2655" s="348"/>
    </row>
    <row r="2656" spans="2:14" x14ac:dyDescent="0.15">
      <c r="B2656" s="181">
        <v>2652</v>
      </c>
      <c r="C2656" s="171"/>
      <c r="D2656" s="172"/>
      <c r="E2656" s="173"/>
      <c r="F2656" s="174"/>
      <c r="G2656" s="148"/>
      <c r="H2656" s="372"/>
      <c r="I2656" s="264"/>
      <c r="J2656" s="270"/>
      <c r="K2656" s="264"/>
      <c r="L2656" s="264"/>
      <c r="M2656" s="158"/>
      <c r="N2656" s="348"/>
    </row>
    <row r="2657" spans="2:14" x14ac:dyDescent="0.15">
      <c r="B2657" s="181">
        <v>2653</v>
      </c>
      <c r="C2657" s="171"/>
      <c r="D2657" s="172"/>
      <c r="E2657" s="173"/>
      <c r="F2657" s="174"/>
      <c r="G2657" s="148"/>
      <c r="H2657" s="372"/>
      <c r="I2657" s="264"/>
      <c r="J2657" s="270"/>
      <c r="K2657" s="264"/>
      <c r="L2657" s="264"/>
      <c r="M2657" s="158"/>
      <c r="N2657" s="348"/>
    </row>
    <row r="2658" spans="2:14" x14ac:dyDescent="0.15">
      <c r="B2658" s="181">
        <v>2654</v>
      </c>
      <c r="C2658" s="171"/>
      <c r="D2658" s="172"/>
      <c r="E2658" s="173"/>
      <c r="F2658" s="174"/>
      <c r="G2658" s="148"/>
      <c r="H2658" s="372"/>
      <c r="I2658" s="264"/>
      <c r="J2658" s="270"/>
      <c r="K2658" s="264"/>
      <c r="L2658" s="264"/>
      <c r="M2658" s="158"/>
      <c r="N2658" s="348"/>
    </row>
    <row r="2659" spans="2:14" x14ac:dyDescent="0.15">
      <c r="B2659" s="181">
        <v>2655</v>
      </c>
      <c r="C2659" s="171"/>
      <c r="D2659" s="172"/>
      <c r="E2659" s="173"/>
      <c r="F2659" s="174"/>
      <c r="G2659" s="148"/>
      <c r="H2659" s="372"/>
      <c r="I2659" s="264"/>
      <c r="J2659" s="270"/>
      <c r="K2659" s="264"/>
      <c r="L2659" s="264"/>
      <c r="M2659" s="158"/>
      <c r="N2659" s="348"/>
    </row>
    <row r="2660" spans="2:14" x14ac:dyDescent="0.15">
      <c r="B2660" s="181">
        <v>2656</v>
      </c>
      <c r="C2660" s="171"/>
      <c r="D2660" s="172"/>
      <c r="E2660" s="173"/>
      <c r="F2660" s="174"/>
      <c r="G2660" s="148"/>
      <c r="H2660" s="372"/>
      <c r="I2660" s="264"/>
      <c r="J2660" s="270"/>
      <c r="K2660" s="264"/>
      <c r="L2660" s="264"/>
      <c r="M2660" s="158"/>
      <c r="N2660" s="348"/>
    </row>
    <row r="2661" spans="2:14" x14ac:dyDescent="0.15">
      <c r="B2661" s="181">
        <v>2657</v>
      </c>
      <c r="C2661" s="171"/>
      <c r="D2661" s="172"/>
      <c r="E2661" s="173"/>
      <c r="F2661" s="174"/>
      <c r="G2661" s="148"/>
      <c r="H2661" s="372"/>
      <c r="I2661" s="264"/>
      <c r="J2661" s="270"/>
      <c r="K2661" s="264"/>
      <c r="L2661" s="264"/>
      <c r="M2661" s="158"/>
      <c r="N2661" s="348"/>
    </row>
    <row r="2662" spans="2:14" x14ac:dyDescent="0.15">
      <c r="B2662" s="181">
        <v>2658</v>
      </c>
      <c r="C2662" s="171"/>
      <c r="D2662" s="172"/>
      <c r="E2662" s="173"/>
      <c r="F2662" s="174"/>
      <c r="G2662" s="148"/>
      <c r="H2662" s="372"/>
      <c r="I2662" s="264"/>
      <c r="J2662" s="270"/>
      <c r="K2662" s="264"/>
      <c r="L2662" s="264"/>
      <c r="M2662" s="158"/>
      <c r="N2662" s="348"/>
    </row>
    <row r="2663" spans="2:14" x14ac:dyDescent="0.15">
      <c r="B2663" s="181">
        <v>2659</v>
      </c>
      <c r="C2663" s="171"/>
      <c r="D2663" s="172"/>
      <c r="E2663" s="173"/>
      <c r="F2663" s="174"/>
      <c r="G2663" s="148"/>
      <c r="H2663" s="372"/>
      <c r="I2663" s="264"/>
      <c r="J2663" s="270"/>
      <c r="K2663" s="264"/>
      <c r="L2663" s="264"/>
      <c r="M2663" s="158"/>
      <c r="N2663" s="348"/>
    </row>
    <row r="2664" spans="2:14" x14ac:dyDescent="0.15">
      <c r="B2664" s="181">
        <v>2660</v>
      </c>
      <c r="C2664" s="171"/>
      <c r="D2664" s="172"/>
      <c r="E2664" s="173"/>
      <c r="F2664" s="174"/>
      <c r="G2664" s="148"/>
      <c r="H2664" s="372"/>
      <c r="I2664" s="264"/>
      <c r="J2664" s="270"/>
      <c r="K2664" s="264"/>
      <c r="L2664" s="264"/>
      <c r="M2664" s="158"/>
      <c r="N2664" s="348"/>
    </row>
    <row r="2665" spans="2:14" x14ac:dyDescent="0.15">
      <c r="B2665" s="181">
        <v>2661</v>
      </c>
      <c r="C2665" s="171"/>
      <c r="D2665" s="172"/>
      <c r="E2665" s="173"/>
      <c r="F2665" s="174"/>
      <c r="G2665" s="148"/>
      <c r="H2665" s="372"/>
      <c r="I2665" s="264"/>
      <c r="J2665" s="270"/>
      <c r="K2665" s="264"/>
      <c r="L2665" s="264"/>
      <c r="M2665" s="158"/>
      <c r="N2665" s="348"/>
    </row>
    <row r="2666" spans="2:14" x14ac:dyDescent="0.15">
      <c r="B2666" s="181">
        <v>2662</v>
      </c>
      <c r="C2666" s="171"/>
      <c r="D2666" s="172"/>
      <c r="E2666" s="173"/>
      <c r="F2666" s="174"/>
      <c r="G2666" s="148"/>
      <c r="H2666" s="372"/>
      <c r="I2666" s="264"/>
      <c r="J2666" s="270"/>
      <c r="K2666" s="264"/>
      <c r="L2666" s="264"/>
      <c r="M2666" s="158"/>
      <c r="N2666" s="348"/>
    </row>
    <row r="2667" spans="2:14" x14ac:dyDescent="0.15">
      <c r="B2667" s="181">
        <v>2663</v>
      </c>
      <c r="C2667" s="171"/>
      <c r="D2667" s="172"/>
      <c r="E2667" s="173"/>
      <c r="F2667" s="174"/>
      <c r="G2667" s="148"/>
      <c r="H2667" s="372"/>
      <c r="I2667" s="264"/>
      <c r="J2667" s="270"/>
      <c r="K2667" s="264"/>
      <c r="L2667" s="264"/>
      <c r="M2667" s="158"/>
      <c r="N2667" s="348"/>
    </row>
    <row r="2668" spans="2:14" x14ac:dyDescent="0.15">
      <c r="B2668" s="181">
        <v>2664</v>
      </c>
      <c r="C2668" s="171"/>
      <c r="D2668" s="172"/>
      <c r="E2668" s="173"/>
      <c r="F2668" s="174"/>
      <c r="G2668" s="148"/>
      <c r="H2668" s="372"/>
      <c r="I2668" s="264"/>
      <c r="J2668" s="270"/>
      <c r="K2668" s="264"/>
      <c r="L2668" s="264"/>
      <c r="M2668" s="158"/>
      <c r="N2668" s="348"/>
    </row>
    <row r="2669" spans="2:14" x14ac:dyDescent="0.15">
      <c r="B2669" s="181">
        <v>2665</v>
      </c>
      <c r="C2669" s="171"/>
      <c r="D2669" s="172"/>
      <c r="E2669" s="173"/>
      <c r="F2669" s="174"/>
      <c r="G2669" s="148"/>
      <c r="H2669" s="372"/>
      <c r="I2669" s="264"/>
      <c r="J2669" s="270"/>
      <c r="K2669" s="264"/>
      <c r="L2669" s="264"/>
      <c r="M2669" s="158"/>
      <c r="N2669" s="348"/>
    </row>
    <row r="2670" spans="2:14" x14ac:dyDescent="0.15">
      <c r="B2670" s="181">
        <v>2666</v>
      </c>
      <c r="C2670" s="171"/>
      <c r="D2670" s="172"/>
      <c r="E2670" s="173"/>
      <c r="F2670" s="174"/>
      <c r="G2670" s="148"/>
      <c r="H2670" s="372"/>
      <c r="I2670" s="264"/>
      <c r="J2670" s="270"/>
      <c r="K2670" s="264"/>
      <c r="L2670" s="264"/>
      <c r="M2670" s="158"/>
      <c r="N2670" s="348"/>
    </row>
    <row r="2671" spans="2:14" x14ac:dyDescent="0.15">
      <c r="B2671" s="181">
        <v>2667</v>
      </c>
      <c r="C2671" s="171"/>
      <c r="D2671" s="172"/>
      <c r="E2671" s="173"/>
      <c r="F2671" s="174"/>
      <c r="G2671" s="148"/>
      <c r="H2671" s="372"/>
      <c r="I2671" s="264"/>
      <c r="J2671" s="270"/>
      <c r="K2671" s="264"/>
      <c r="L2671" s="264"/>
      <c r="M2671" s="158"/>
      <c r="N2671" s="348"/>
    </row>
    <row r="2672" spans="2:14" x14ac:dyDescent="0.15">
      <c r="B2672" s="181">
        <v>2668</v>
      </c>
      <c r="C2672" s="171"/>
      <c r="D2672" s="172"/>
      <c r="E2672" s="173"/>
      <c r="F2672" s="174"/>
      <c r="G2672" s="148"/>
      <c r="H2672" s="372"/>
      <c r="I2672" s="264"/>
      <c r="J2672" s="270"/>
      <c r="K2672" s="264"/>
      <c r="L2672" s="264"/>
      <c r="M2672" s="158"/>
      <c r="N2672" s="348"/>
    </row>
    <row r="2673" spans="2:14" x14ac:dyDescent="0.15">
      <c r="B2673" s="181">
        <v>2669</v>
      </c>
      <c r="C2673" s="171"/>
      <c r="D2673" s="172"/>
      <c r="E2673" s="173"/>
      <c r="F2673" s="174"/>
      <c r="G2673" s="148"/>
      <c r="H2673" s="372"/>
      <c r="I2673" s="264"/>
      <c r="J2673" s="270"/>
      <c r="K2673" s="264"/>
      <c r="L2673" s="264"/>
      <c r="M2673" s="158"/>
      <c r="N2673" s="348"/>
    </row>
    <row r="2674" spans="2:14" x14ac:dyDescent="0.15">
      <c r="B2674" s="181">
        <v>2670</v>
      </c>
      <c r="C2674" s="171"/>
      <c r="D2674" s="172"/>
      <c r="E2674" s="173"/>
      <c r="F2674" s="174"/>
      <c r="G2674" s="148"/>
      <c r="H2674" s="372"/>
      <c r="I2674" s="264"/>
      <c r="J2674" s="270"/>
      <c r="K2674" s="264"/>
      <c r="L2674" s="264"/>
      <c r="M2674" s="158"/>
      <c r="N2674" s="348"/>
    </row>
    <row r="2675" spans="2:14" x14ac:dyDescent="0.15">
      <c r="B2675" s="181">
        <v>2671</v>
      </c>
      <c r="C2675" s="171"/>
      <c r="D2675" s="172"/>
      <c r="E2675" s="173"/>
      <c r="F2675" s="174"/>
      <c r="G2675" s="148"/>
      <c r="H2675" s="372"/>
      <c r="I2675" s="264"/>
      <c r="J2675" s="270"/>
      <c r="K2675" s="264"/>
      <c r="L2675" s="264"/>
      <c r="M2675" s="158"/>
      <c r="N2675" s="348"/>
    </row>
    <row r="2676" spans="2:14" x14ac:dyDescent="0.15">
      <c r="B2676" s="181">
        <v>2672</v>
      </c>
      <c r="C2676" s="171"/>
      <c r="D2676" s="172"/>
      <c r="E2676" s="173"/>
      <c r="F2676" s="174"/>
      <c r="G2676" s="148"/>
      <c r="H2676" s="372"/>
      <c r="I2676" s="264"/>
      <c r="J2676" s="270"/>
      <c r="K2676" s="264"/>
      <c r="L2676" s="264"/>
      <c r="M2676" s="158"/>
      <c r="N2676" s="348"/>
    </row>
    <row r="2677" spans="2:14" x14ac:dyDescent="0.15">
      <c r="B2677" s="181">
        <v>2673</v>
      </c>
      <c r="C2677" s="171"/>
      <c r="D2677" s="172"/>
      <c r="E2677" s="173"/>
      <c r="F2677" s="174"/>
      <c r="G2677" s="148"/>
      <c r="H2677" s="372"/>
      <c r="I2677" s="264"/>
      <c r="J2677" s="270"/>
      <c r="K2677" s="264"/>
      <c r="L2677" s="264"/>
      <c r="M2677" s="158"/>
      <c r="N2677" s="348"/>
    </row>
    <row r="2678" spans="2:14" x14ac:dyDescent="0.15">
      <c r="B2678" s="181">
        <v>2674</v>
      </c>
      <c r="C2678" s="171"/>
      <c r="D2678" s="172"/>
      <c r="E2678" s="173"/>
      <c r="F2678" s="174"/>
      <c r="G2678" s="148"/>
      <c r="H2678" s="372"/>
      <c r="I2678" s="264"/>
      <c r="J2678" s="270"/>
      <c r="K2678" s="264"/>
      <c r="L2678" s="264"/>
      <c r="M2678" s="158"/>
      <c r="N2678" s="348"/>
    </row>
    <row r="2679" spans="2:14" x14ac:dyDescent="0.15">
      <c r="B2679" s="181">
        <v>2675</v>
      </c>
      <c r="C2679" s="171"/>
      <c r="D2679" s="172"/>
      <c r="E2679" s="173"/>
      <c r="F2679" s="174"/>
      <c r="G2679" s="148"/>
      <c r="H2679" s="372"/>
      <c r="I2679" s="264"/>
      <c r="J2679" s="270"/>
      <c r="K2679" s="264"/>
      <c r="L2679" s="264"/>
      <c r="M2679" s="158"/>
      <c r="N2679" s="348"/>
    </row>
    <row r="2680" spans="2:14" x14ac:dyDescent="0.15">
      <c r="B2680" s="181">
        <v>2676</v>
      </c>
      <c r="C2680" s="171"/>
      <c r="D2680" s="172"/>
      <c r="E2680" s="173"/>
      <c r="F2680" s="174"/>
      <c r="G2680" s="148"/>
      <c r="H2680" s="372"/>
      <c r="I2680" s="264"/>
      <c r="J2680" s="270"/>
      <c r="K2680" s="264"/>
      <c r="L2680" s="264"/>
      <c r="M2680" s="158"/>
      <c r="N2680" s="348"/>
    </row>
    <row r="2681" spans="2:14" x14ac:dyDescent="0.15">
      <c r="B2681" s="181">
        <v>2677</v>
      </c>
      <c r="C2681" s="171"/>
      <c r="D2681" s="172"/>
      <c r="E2681" s="173"/>
      <c r="F2681" s="174"/>
      <c r="G2681" s="148"/>
      <c r="H2681" s="372"/>
      <c r="I2681" s="264"/>
      <c r="J2681" s="270"/>
      <c r="K2681" s="264"/>
      <c r="L2681" s="264"/>
      <c r="M2681" s="158"/>
      <c r="N2681" s="348"/>
    </row>
    <row r="2682" spans="2:14" x14ac:dyDescent="0.15">
      <c r="B2682" s="181">
        <v>2678</v>
      </c>
      <c r="C2682" s="171"/>
      <c r="D2682" s="172"/>
      <c r="E2682" s="173"/>
      <c r="F2682" s="174"/>
      <c r="G2682" s="148"/>
      <c r="H2682" s="372"/>
      <c r="I2682" s="264"/>
      <c r="J2682" s="270"/>
      <c r="K2682" s="264"/>
      <c r="L2682" s="264"/>
      <c r="M2682" s="158"/>
      <c r="N2682" s="348"/>
    </row>
    <row r="2683" spans="2:14" x14ac:dyDescent="0.15">
      <c r="B2683" s="181">
        <v>2679</v>
      </c>
      <c r="C2683" s="171"/>
      <c r="D2683" s="172"/>
      <c r="E2683" s="173"/>
      <c r="F2683" s="174"/>
      <c r="G2683" s="148"/>
      <c r="H2683" s="372"/>
      <c r="I2683" s="264"/>
      <c r="J2683" s="270"/>
      <c r="K2683" s="264"/>
      <c r="L2683" s="264"/>
      <c r="M2683" s="158"/>
      <c r="N2683" s="348"/>
    </row>
    <row r="2684" spans="2:14" x14ac:dyDescent="0.15">
      <c r="B2684" s="181">
        <v>2680</v>
      </c>
      <c r="C2684" s="171"/>
      <c r="D2684" s="172"/>
      <c r="E2684" s="173"/>
      <c r="F2684" s="174"/>
      <c r="G2684" s="148"/>
      <c r="H2684" s="372"/>
      <c r="I2684" s="264"/>
      <c r="J2684" s="270"/>
      <c r="K2684" s="264"/>
      <c r="L2684" s="264"/>
      <c r="M2684" s="158"/>
      <c r="N2684" s="348"/>
    </row>
    <row r="2685" spans="2:14" x14ac:dyDescent="0.15">
      <c r="B2685" s="181">
        <v>2681</v>
      </c>
      <c r="C2685" s="171"/>
      <c r="D2685" s="172"/>
      <c r="E2685" s="173"/>
      <c r="F2685" s="174"/>
      <c r="G2685" s="148"/>
      <c r="H2685" s="372"/>
      <c r="I2685" s="264"/>
      <c r="J2685" s="270"/>
      <c r="K2685" s="264"/>
      <c r="L2685" s="264"/>
      <c r="M2685" s="158"/>
      <c r="N2685" s="348"/>
    </row>
    <row r="2686" spans="2:14" x14ac:dyDescent="0.15">
      <c r="B2686" s="181">
        <v>2682</v>
      </c>
      <c r="C2686" s="171"/>
      <c r="D2686" s="172"/>
      <c r="E2686" s="173"/>
      <c r="F2686" s="174"/>
      <c r="G2686" s="148"/>
      <c r="H2686" s="372"/>
      <c r="I2686" s="264"/>
      <c r="J2686" s="270"/>
      <c r="K2686" s="264"/>
      <c r="L2686" s="264"/>
      <c r="M2686" s="158"/>
      <c r="N2686" s="348"/>
    </row>
    <row r="2687" spans="2:14" x14ac:dyDescent="0.15">
      <c r="B2687" s="181">
        <v>2683</v>
      </c>
      <c r="C2687" s="171"/>
      <c r="D2687" s="172"/>
      <c r="E2687" s="173"/>
      <c r="F2687" s="174"/>
      <c r="G2687" s="148"/>
      <c r="H2687" s="372"/>
      <c r="I2687" s="264"/>
      <c r="J2687" s="270"/>
      <c r="K2687" s="264"/>
      <c r="L2687" s="264"/>
      <c r="M2687" s="158"/>
      <c r="N2687" s="348"/>
    </row>
    <row r="2688" spans="2:14" x14ac:dyDescent="0.15">
      <c r="B2688" s="181">
        <v>2684</v>
      </c>
      <c r="C2688" s="171"/>
      <c r="D2688" s="172"/>
      <c r="E2688" s="173"/>
      <c r="F2688" s="174"/>
      <c r="G2688" s="148"/>
      <c r="H2688" s="372"/>
      <c r="I2688" s="264"/>
      <c r="J2688" s="270"/>
      <c r="K2688" s="264"/>
      <c r="L2688" s="264"/>
      <c r="M2688" s="158"/>
      <c r="N2688" s="348"/>
    </row>
    <row r="2689" spans="2:14" x14ac:dyDescent="0.15">
      <c r="B2689" s="181">
        <v>2685</v>
      </c>
      <c r="C2689" s="171"/>
      <c r="D2689" s="172"/>
      <c r="E2689" s="173"/>
      <c r="F2689" s="174"/>
      <c r="G2689" s="148"/>
      <c r="H2689" s="372"/>
      <c r="I2689" s="264"/>
      <c r="J2689" s="270"/>
      <c r="K2689" s="264"/>
      <c r="L2689" s="264"/>
      <c r="M2689" s="158"/>
      <c r="N2689" s="348"/>
    </row>
    <row r="2690" spans="2:14" x14ac:dyDescent="0.15">
      <c r="B2690" s="181">
        <v>2686</v>
      </c>
      <c r="C2690" s="171"/>
      <c r="D2690" s="172"/>
      <c r="E2690" s="173"/>
      <c r="F2690" s="174"/>
      <c r="G2690" s="148"/>
      <c r="H2690" s="372"/>
      <c r="I2690" s="264"/>
      <c r="J2690" s="270"/>
      <c r="K2690" s="264"/>
      <c r="L2690" s="264"/>
      <c r="M2690" s="158"/>
      <c r="N2690" s="348"/>
    </row>
    <row r="2691" spans="2:14" x14ac:dyDescent="0.15">
      <c r="B2691" s="181">
        <v>2687</v>
      </c>
      <c r="C2691" s="171"/>
      <c r="D2691" s="172"/>
      <c r="E2691" s="173"/>
      <c r="F2691" s="174"/>
      <c r="G2691" s="148"/>
      <c r="H2691" s="372"/>
      <c r="I2691" s="264"/>
      <c r="J2691" s="270"/>
      <c r="K2691" s="264"/>
      <c r="L2691" s="264"/>
      <c r="M2691" s="158"/>
      <c r="N2691" s="348"/>
    </row>
    <row r="2692" spans="2:14" x14ac:dyDescent="0.15">
      <c r="B2692" s="181">
        <v>2688</v>
      </c>
      <c r="C2692" s="171"/>
      <c r="D2692" s="172"/>
      <c r="E2692" s="173"/>
      <c r="F2692" s="174"/>
      <c r="G2692" s="148"/>
      <c r="H2692" s="372"/>
      <c r="I2692" s="264"/>
      <c r="J2692" s="270"/>
      <c r="K2692" s="264"/>
      <c r="L2692" s="264"/>
      <c r="M2692" s="158"/>
      <c r="N2692" s="348"/>
    </row>
    <row r="2693" spans="2:14" x14ac:dyDescent="0.15">
      <c r="B2693" s="181">
        <v>2689</v>
      </c>
      <c r="C2693" s="171"/>
      <c r="D2693" s="172"/>
      <c r="E2693" s="173"/>
      <c r="F2693" s="174"/>
      <c r="G2693" s="148"/>
      <c r="H2693" s="372"/>
      <c r="I2693" s="264"/>
      <c r="J2693" s="270"/>
      <c r="K2693" s="264"/>
      <c r="L2693" s="264"/>
      <c r="M2693" s="158"/>
      <c r="N2693" s="348"/>
    </row>
    <row r="2694" spans="2:14" x14ac:dyDescent="0.15">
      <c r="B2694" s="181">
        <v>2690</v>
      </c>
      <c r="C2694" s="171"/>
      <c r="D2694" s="172"/>
      <c r="E2694" s="173"/>
      <c r="F2694" s="174"/>
      <c r="G2694" s="148"/>
      <c r="H2694" s="372"/>
      <c r="I2694" s="264"/>
      <c r="J2694" s="270"/>
      <c r="K2694" s="264"/>
      <c r="L2694" s="264"/>
      <c r="M2694" s="158"/>
      <c r="N2694" s="348"/>
    </row>
    <row r="2695" spans="2:14" x14ac:dyDescent="0.15">
      <c r="B2695" s="181">
        <v>2691</v>
      </c>
      <c r="C2695" s="171"/>
      <c r="D2695" s="172"/>
      <c r="E2695" s="173"/>
      <c r="F2695" s="174"/>
      <c r="G2695" s="148"/>
      <c r="H2695" s="372"/>
      <c r="I2695" s="264"/>
      <c r="J2695" s="270"/>
      <c r="K2695" s="264"/>
      <c r="L2695" s="264"/>
      <c r="M2695" s="158"/>
      <c r="N2695" s="348"/>
    </row>
    <row r="2696" spans="2:14" x14ac:dyDescent="0.15">
      <c r="B2696" s="181">
        <v>2692</v>
      </c>
      <c r="C2696" s="171"/>
      <c r="D2696" s="172"/>
      <c r="E2696" s="173"/>
      <c r="F2696" s="174"/>
      <c r="G2696" s="148"/>
      <c r="H2696" s="372"/>
      <c r="I2696" s="264"/>
      <c r="J2696" s="270"/>
      <c r="K2696" s="264"/>
      <c r="L2696" s="264"/>
      <c r="M2696" s="158"/>
      <c r="N2696" s="348"/>
    </row>
    <row r="2697" spans="2:14" x14ac:dyDescent="0.15">
      <c r="B2697" s="181">
        <v>2693</v>
      </c>
      <c r="C2697" s="171"/>
      <c r="D2697" s="172"/>
      <c r="E2697" s="173"/>
      <c r="F2697" s="174"/>
      <c r="G2697" s="148"/>
      <c r="H2697" s="372"/>
      <c r="I2697" s="264"/>
      <c r="J2697" s="270"/>
      <c r="K2697" s="264"/>
      <c r="L2697" s="264"/>
      <c r="M2697" s="158"/>
      <c r="N2697" s="348"/>
    </row>
    <row r="2698" spans="2:14" x14ac:dyDescent="0.15">
      <c r="B2698" s="181">
        <v>2694</v>
      </c>
      <c r="C2698" s="171"/>
      <c r="D2698" s="172"/>
      <c r="E2698" s="173"/>
      <c r="F2698" s="174"/>
      <c r="G2698" s="148"/>
      <c r="H2698" s="372"/>
      <c r="I2698" s="264"/>
      <c r="J2698" s="270"/>
      <c r="K2698" s="264"/>
      <c r="L2698" s="264"/>
      <c r="M2698" s="158"/>
      <c r="N2698" s="348"/>
    </row>
    <row r="2699" spans="2:14" x14ac:dyDescent="0.15">
      <c r="B2699" s="181">
        <v>2695</v>
      </c>
      <c r="C2699" s="171"/>
      <c r="D2699" s="172"/>
      <c r="E2699" s="173"/>
      <c r="F2699" s="174"/>
      <c r="G2699" s="148"/>
      <c r="H2699" s="372"/>
      <c r="I2699" s="264"/>
      <c r="J2699" s="270"/>
      <c r="K2699" s="264"/>
      <c r="L2699" s="264"/>
      <c r="M2699" s="158"/>
      <c r="N2699" s="348"/>
    </row>
    <row r="2700" spans="2:14" x14ac:dyDescent="0.15">
      <c r="B2700" s="181">
        <v>2696</v>
      </c>
      <c r="C2700" s="171"/>
      <c r="D2700" s="172"/>
      <c r="E2700" s="173"/>
      <c r="F2700" s="174"/>
      <c r="G2700" s="148"/>
      <c r="H2700" s="372"/>
      <c r="I2700" s="264"/>
      <c r="J2700" s="270"/>
      <c r="K2700" s="264"/>
      <c r="L2700" s="264"/>
      <c r="M2700" s="158"/>
      <c r="N2700" s="348"/>
    </row>
    <row r="2701" spans="2:14" x14ac:dyDescent="0.15">
      <c r="B2701" s="181">
        <v>2697</v>
      </c>
      <c r="C2701" s="171"/>
      <c r="D2701" s="172"/>
      <c r="E2701" s="173"/>
      <c r="F2701" s="174"/>
      <c r="G2701" s="148"/>
      <c r="H2701" s="372"/>
      <c r="I2701" s="264"/>
      <c r="J2701" s="270"/>
      <c r="K2701" s="264"/>
      <c r="L2701" s="264"/>
      <c r="M2701" s="158"/>
      <c r="N2701" s="348"/>
    </row>
    <row r="2702" spans="2:14" x14ac:dyDescent="0.15">
      <c r="B2702" s="181">
        <v>2698</v>
      </c>
      <c r="C2702" s="171"/>
      <c r="D2702" s="172"/>
      <c r="E2702" s="173"/>
      <c r="F2702" s="174"/>
      <c r="G2702" s="148"/>
      <c r="H2702" s="372"/>
      <c r="I2702" s="264"/>
      <c r="J2702" s="270"/>
      <c r="K2702" s="264"/>
      <c r="L2702" s="264"/>
      <c r="M2702" s="158"/>
      <c r="N2702" s="348"/>
    </row>
    <row r="2703" spans="2:14" x14ac:dyDescent="0.15">
      <c r="B2703" s="181">
        <v>2699</v>
      </c>
      <c r="C2703" s="171"/>
      <c r="D2703" s="172"/>
      <c r="E2703" s="173"/>
      <c r="F2703" s="174"/>
      <c r="G2703" s="148"/>
      <c r="H2703" s="372"/>
      <c r="I2703" s="264"/>
      <c r="J2703" s="270"/>
      <c r="K2703" s="264"/>
      <c r="L2703" s="264"/>
      <c r="M2703" s="158"/>
      <c r="N2703" s="348"/>
    </row>
    <row r="2704" spans="2:14" x14ac:dyDescent="0.15">
      <c r="B2704" s="181">
        <v>2700</v>
      </c>
      <c r="C2704" s="171"/>
      <c r="D2704" s="172"/>
      <c r="E2704" s="173"/>
      <c r="F2704" s="174"/>
      <c r="G2704" s="148"/>
      <c r="H2704" s="372"/>
      <c r="I2704" s="264"/>
      <c r="J2704" s="270"/>
      <c r="K2704" s="264"/>
      <c r="L2704" s="264"/>
      <c r="M2704" s="158"/>
      <c r="N2704" s="348"/>
    </row>
    <row r="2705" spans="2:14" x14ac:dyDescent="0.15">
      <c r="B2705" s="181">
        <v>2701</v>
      </c>
      <c r="C2705" s="171"/>
      <c r="D2705" s="172"/>
      <c r="E2705" s="173"/>
      <c r="F2705" s="174"/>
      <c r="G2705" s="148"/>
      <c r="H2705" s="372"/>
      <c r="I2705" s="264"/>
      <c r="J2705" s="270"/>
      <c r="K2705" s="264"/>
      <c r="L2705" s="264"/>
      <c r="M2705" s="158"/>
      <c r="N2705" s="348"/>
    </row>
    <row r="2706" spans="2:14" x14ac:dyDescent="0.15">
      <c r="B2706" s="181">
        <v>2702</v>
      </c>
      <c r="C2706" s="171"/>
      <c r="D2706" s="172"/>
      <c r="E2706" s="173"/>
      <c r="F2706" s="174"/>
      <c r="G2706" s="148"/>
      <c r="H2706" s="372"/>
      <c r="I2706" s="264"/>
      <c r="J2706" s="270"/>
      <c r="K2706" s="264"/>
      <c r="L2706" s="264"/>
      <c r="M2706" s="158"/>
      <c r="N2706" s="348"/>
    </row>
    <row r="2707" spans="2:14" x14ac:dyDescent="0.15">
      <c r="B2707" s="181">
        <v>2703</v>
      </c>
      <c r="C2707" s="171"/>
      <c r="D2707" s="172"/>
      <c r="E2707" s="173"/>
      <c r="F2707" s="174"/>
      <c r="G2707" s="148"/>
      <c r="H2707" s="372"/>
      <c r="I2707" s="264"/>
      <c r="J2707" s="270"/>
      <c r="K2707" s="264"/>
      <c r="L2707" s="264"/>
      <c r="M2707" s="158"/>
      <c r="N2707" s="348"/>
    </row>
    <row r="2708" spans="2:14" x14ac:dyDescent="0.15">
      <c r="B2708" s="181">
        <v>2704</v>
      </c>
      <c r="C2708" s="171"/>
      <c r="D2708" s="172"/>
      <c r="E2708" s="173"/>
      <c r="F2708" s="174"/>
      <c r="G2708" s="148"/>
      <c r="H2708" s="372"/>
      <c r="I2708" s="264"/>
      <c r="J2708" s="270"/>
      <c r="K2708" s="264"/>
      <c r="L2708" s="264"/>
      <c r="M2708" s="158"/>
      <c r="N2708" s="348"/>
    </row>
    <row r="2709" spans="2:14" x14ac:dyDescent="0.15">
      <c r="B2709" s="181">
        <v>2705</v>
      </c>
      <c r="C2709" s="171"/>
      <c r="D2709" s="172"/>
      <c r="E2709" s="173"/>
      <c r="F2709" s="174"/>
      <c r="G2709" s="148"/>
      <c r="H2709" s="372"/>
      <c r="I2709" s="264"/>
      <c r="J2709" s="270"/>
      <c r="K2709" s="264"/>
      <c r="L2709" s="264"/>
      <c r="M2709" s="158"/>
      <c r="N2709" s="348"/>
    </row>
    <row r="2710" spans="2:14" x14ac:dyDescent="0.15">
      <c r="B2710" s="181">
        <v>2706</v>
      </c>
      <c r="C2710" s="171"/>
      <c r="D2710" s="172"/>
      <c r="E2710" s="173"/>
      <c r="F2710" s="174"/>
      <c r="G2710" s="148"/>
      <c r="H2710" s="372"/>
      <c r="I2710" s="264"/>
      <c r="J2710" s="270"/>
      <c r="K2710" s="264"/>
      <c r="L2710" s="264"/>
      <c r="M2710" s="158"/>
      <c r="N2710" s="348"/>
    </row>
    <row r="2711" spans="2:14" x14ac:dyDescent="0.15">
      <c r="B2711" s="181">
        <v>2707</v>
      </c>
      <c r="C2711" s="171"/>
      <c r="D2711" s="172"/>
      <c r="E2711" s="173"/>
      <c r="F2711" s="174"/>
      <c r="G2711" s="148"/>
      <c r="H2711" s="372"/>
      <c r="I2711" s="264"/>
      <c r="J2711" s="270"/>
      <c r="K2711" s="264"/>
      <c r="L2711" s="264"/>
      <c r="M2711" s="158"/>
      <c r="N2711" s="348"/>
    </row>
    <row r="2712" spans="2:14" x14ac:dyDescent="0.15">
      <c r="B2712" s="181">
        <v>2708</v>
      </c>
      <c r="C2712" s="171"/>
      <c r="D2712" s="172"/>
      <c r="E2712" s="173"/>
      <c r="F2712" s="174"/>
      <c r="G2712" s="148"/>
      <c r="H2712" s="372"/>
      <c r="I2712" s="264"/>
      <c r="J2712" s="270"/>
      <c r="K2712" s="264"/>
      <c r="L2712" s="264"/>
      <c r="M2712" s="158"/>
      <c r="N2712" s="348"/>
    </row>
    <row r="2713" spans="2:14" x14ac:dyDescent="0.15">
      <c r="B2713" s="181">
        <v>2709</v>
      </c>
      <c r="C2713" s="171"/>
      <c r="D2713" s="172"/>
      <c r="E2713" s="173"/>
      <c r="F2713" s="174"/>
      <c r="G2713" s="148"/>
      <c r="H2713" s="372"/>
      <c r="I2713" s="264"/>
      <c r="J2713" s="270"/>
      <c r="K2713" s="264"/>
      <c r="L2713" s="264"/>
      <c r="M2713" s="158"/>
      <c r="N2713" s="348"/>
    </row>
    <row r="2714" spans="2:14" x14ac:dyDescent="0.15">
      <c r="B2714" s="181">
        <v>2710</v>
      </c>
      <c r="C2714" s="171"/>
      <c r="D2714" s="172"/>
      <c r="E2714" s="173"/>
      <c r="F2714" s="174"/>
      <c r="G2714" s="148"/>
      <c r="H2714" s="372"/>
      <c r="I2714" s="264"/>
      <c r="J2714" s="270"/>
      <c r="K2714" s="264"/>
      <c r="L2714" s="264"/>
      <c r="M2714" s="158"/>
      <c r="N2714" s="348"/>
    </row>
    <row r="2715" spans="2:14" x14ac:dyDescent="0.15">
      <c r="B2715" s="181">
        <v>2711</v>
      </c>
      <c r="C2715" s="171"/>
      <c r="D2715" s="172"/>
      <c r="E2715" s="173"/>
      <c r="F2715" s="174"/>
      <c r="G2715" s="148"/>
      <c r="H2715" s="372"/>
      <c r="I2715" s="264"/>
      <c r="J2715" s="270"/>
      <c r="K2715" s="264"/>
      <c r="L2715" s="264"/>
      <c r="M2715" s="158"/>
      <c r="N2715" s="348"/>
    </row>
    <row r="2716" spans="2:14" x14ac:dyDescent="0.15">
      <c r="B2716" s="181">
        <v>2712</v>
      </c>
      <c r="C2716" s="171"/>
      <c r="D2716" s="172"/>
      <c r="E2716" s="173"/>
      <c r="F2716" s="174"/>
      <c r="G2716" s="148"/>
      <c r="H2716" s="372"/>
      <c r="I2716" s="264"/>
      <c r="J2716" s="270"/>
      <c r="K2716" s="264"/>
      <c r="L2716" s="264"/>
      <c r="M2716" s="158"/>
      <c r="N2716" s="348"/>
    </row>
    <row r="2717" spans="2:14" x14ac:dyDescent="0.15">
      <c r="B2717" s="181">
        <v>2713</v>
      </c>
      <c r="C2717" s="171"/>
      <c r="D2717" s="172"/>
      <c r="E2717" s="173"/>
      <c r="F2717" s="174"/>
      <c r="G2717" s="148"/>
      <c r="H2717" s="372"/>
      <c r="I2717" s="264"/>
      <c r="J2717" s="270"/>
      <c r="K2717" s="264"/>
      <c r="L2717" s="264"/>
      <c r="M2717" s="158"/>
      <c r="N2717" s="348"/>
    </row>
    <row r="2718" spans="2:14" x14ac:dyDescent="0.15">
      <c r="B2718" s="181">
        <v>2714</v>
      </c>
      <c r="C2718" s="171"/>
      <c r="D2718" s="172"/>
      <c r="E2718" s="173"/>
      <c r="F2718" s="174"/>
      <c r="G2718" s="148"/>
      <c r="H2718" s="372"/>
      <c r="I2718" s="264"/>
      <c r="J2718" s="270"/>
      <c r="K2718" s="264"/>
      <c r="L2718" s="264"/>
      <c r="M2718" s="158"/>
      <c r="N2718" s="348"/>
    </row>
    <row r="2719" spans="2:14" x14ac:dyDescent="0.15">
      <c r="B2719" s="181">
        <v>2715</v>
      </c>
      <c r="C2719" s="171"/>
      <c r="D2719" s="172"/>
      <c r="E2719" s="173"/>
      <c r="F2719" s="174"/>
      <c r="G2719" s="148"/>
      <c r="H2719" s="372"/>
      <c r="I2719" s="264"/>
      <c r="J2719" s="270"/>
      <c r="K2719" s="264"/>
      <c r="L2719" s="264"/>
      <c r="M2719" s="158"/>
      <c r="N2719" s="348"/>
    </row>
    <row r="2720" spans="2:14" x14ac:dyDescent="0.15">
      <c r="B2720" s="181">
        <v>2716</v>
      </c>
      <c r="C2720" s="171"/>
      <c r="D2720" s="172"/>
      <c r="E2720" s="173"/>
      <c r="F2720" s="174"/>
      <c r="G2720" s="148"/>
      <c r="H2720" s="372"/>
      <c r="I2720" s="264"/>
      <c r="J2720" s="270"/>
      <c r="K2720" s="264"/>
      <c r="L2720" s="264"/>
      <c r="M2720" s="158"/>
      <c r="N2720" s="348"/>
    </row>
    <row r="2721" spans="2:14" x14ac:dyDescent="0.15">
      <c r="B2721" s="181">
        <v>2717</v>
      </c>
      <c r="C2721" s="171"/>
      <c r="D2721" s="172"/>
      <c r="E2721" s="173"/>
      <c r="F2721" s="174"/>
      <c r="G2721" s="148"/>
      <c r="H2721" s="372"/>
      <c r="I2721" s="264"/>
      <c r="J2721" s="270"/>
      <c r="K2721" s="264"/>
      <c r="L2721" s="264"/>
      <c r="M2721" s="158"/>
      <c r="N2721" s="348"/>
    </row>
    <row r="2722" spans="2:14" x14ac:dyDescent="0.15">
      <c r="B2722" s="181">
        <v>2718</v>
      </c>
      <c r="C2722" s="171"/>
      <c r="D2722" s="172"/>
      <c r="E2722" s="173"/>
      <c r="F2722" s="174"/>
      <c r="G2722" s="148"/>
      <c r="H2722" s="372"/>
      <c r="I2722" s="264"/>
      <c r="J2722" s="270"/>
      <c r="K2722" s="264"/>
      <c r="L2722" s="264"/>
      <c r="M2722" s="158"/>
      <c r="N2722" s="348"/>
    </row>
    <row r="2723" spans="2:14" x14ac:dyDescent="0.15">
      <c r="B2723" s="181">
        <v>2719</v>
      </c>
      <c r="C2723" s="171"/>
      <c r="D2723" s="172"/>
      <c r="E2723" s="173"/>
      <c r="F2723" s="174"/>
      <c r="G2723" s="148"/>
      <c r="H2723" s="372"/>
      <c r="I2723" s="264"/>
      <c r="J2723" s="270"/>
      <c r="K2723" s="264"/>
      <c r="L2723" s="264"/>
      <c r="M2723" s="158"/>
      <c r="N2723" s="348"/>
    </row>
    <row r="2724" spans="2:14" x14ac:dyDescent="0.15">
      <c r="B2724" s="181">
        <v>2720</v>
      </c>
      <c r="C2724" s="171"/>
      <c r="D2724" s="172"/>
      <c r="E2724" s="173"/>
      <c r="F2724" s="174"/>
      <c r="G2724" s="148"/>
      <c r="H2724" s="372"/>
      <c r="I2724" s="264"/>
      <c r="J2724" s="270"/>
      <c r="K2724" s="264"/>
      <c r="L2724" s="264"/>
      <c r="M2724" s="158"/>
      <c r="N2724" s="348"/>
    </row>
    <row r="2725" spans="2:14" x14ac:dyDescent="0.15">
      <c r="B2725" s="181">
        <v>2721</v>
      </c>
      <c r="C2725" s="171"/>
      <c r="D2725" s="172"/>
      <c r="E2725" s="173"/>
      <c r="F2725" s="174"/>
      <c r="G2725" s="148"/>
      <c r="H2725" s="372"/>
      <c r="I2725" s="264"/>
      <c r="J2725" s="270"/>
      <c r="K2725" s="264"/>
      <c r="L2725" s="264"/>
      <c r="M2725" s="158"/>
      <c r="N2725" s="348"/>
    </row>
    <row r="2726" spans="2:14" x14ac:dyDescent="0.15">
      <c r="B2726" s="181">
        <v>2722</v>
      </c>
      <c r="C2726" s="171"/>
      <c r="D2726" s="172"/>
      <c r="E2726" s="173"/>
      <c r="F2726" s="174"/>
      <c r="G2726" s="148"/>
      <c r="H2726" s="372"/>
      <c r="I2726" s="264"/>
      <c r="J2726" s="270"/>
      <c r="K2726" s="264"/>
      <c r="L2726" s="264"/>
      <c r="M2726" s="158"/>
      <c r="N2726" s="348"/>
    </row>
    <row r="2727" spans="2:14" x14ac:dyDescent="0.15">
      <c r="B2727" s="181">
        <v>2723</v>
      </c>
      <c r="C2727" s="171"/>
      <c r="D2727" s="172"/>
      <c r="E2727" s="173"/>
      <c r="F2727" s="174"/>
      <c r="G2727" s="148"/>
      <c r="H2727" s="372"/>
      <c r="I2727" s="264"/>
      <c r="J2727" s="270"/>
      <c r="K2727" s="264"/>
      <c r="L2727" s="264"/>
      <c r="M2727" s="158"/>
      <c r="N2727" s="348"/>
    </row>
    <row r="2728" spans="2:14" x14ac:dyDescent="0.15">
      <c r="B2728" s="181">
        <v>2724</v>
      </c>
      <c r="C2728" s="171"/>
      <c r="D2728" s="172"/>
      <c r="E2728" s="173"/>
      <c r="F2728" s="174"/>
      <c r="G2728" s="148"/>
      <c r="H2728" s="372"/>
      <c r="I2728" s="264"/>
      <c r="J2728" s="270"/>
      <c r="K2728" s="264"/>
      <c r="L2728" s="264"/>
      <c r="M2728" s="158"/>
      <c r="N2728" s="348"/>
    </row>
    <row r="2729" spans="2:14" x14ac:dyDescent="0.15">
      <c r="B2729" s="181">
        <v>2725</v>
      </c>
      <c r="C2729" s="171"/>
      <c r="D2729" s="172"/>
      <c r="E2729" s="173"/>
      <c r="F2729" s="174"/>
      <c r="G2729" s="148"/>
      <c r="H2729" s="372"/>
      <c r="I2729" s="264"/>
      <c r="J2729" s="270"/>
      <c r="K2729" s="264"/>
      <c r="L2729" s="264"/>
      <c r="M2729" s="158"/>
      <c r="N2729" s="348"/>
    </row>
    <row r="2730" spans="2:14" x14ac:dyDescent="0.15">
      <c r="B2730" s="181">
        <v>2726</v>
      </c>
      <c r="C2730" s="171"/>
      <c r="D2730" s="172"/>
      <c r="E2730" s="173"/>
      <c r="F2730" s="174"/>
      <c r="G2730" s="148"/>
      <c r="H2730" s="372"/>
      <c r="I2730" s="264"/>
      <c r="J2730" s="270"/>
      <c r="K2730" s="264"/>
      <c r="L2730" s="264"/>
      <c r="M2730" s="158"/>
      <c r="N2730" s="348"/>
    </row>
    <row r="2731" spans="2:14" x14ac:dyDescent="0.15">
      <c r="B2731" s="181">
        <v>2727</v>
      </c>
      <c r="C2731" s="171"/>
      <c r="D2731" s="172"/>
      <c r="E2731" s="173"/>
      <c r="F2731" s="174"/>
      <c r="G2731" s="148"/>
      <c r="H2731" s="372"/>
      <c r="I2731" s="264"/>
      <c r="J2731" s="270"/>
      <c r="K2731" s="264"/>
      <c r="L2731" s="264"/>
      <c r="M2731" s="158"/>
      <c r="N2731" s="348"/>
    </row>
    <row r="2732" spans="2:14" x14ac:dyDescent="0.15">
      <c r="B2732" s="181">
        <v>2728</v>
      </c>
      <c r="C2732" s="171"/>
      <c r="D2732" s="172"/>
      <c r="E2732" s="173"/>
      <c r="F2732" s="174"/>
      <c r="G2732" s="148"/>
      <c r="H2732" s="372"/>
      <c r="I2732" s="264"/>
      <c r="J2732" s="270"/>
      <c r="K2732" s="264"/>
      <c r="L2732" s="264"/>
      <c r="M2732" s="158"/>
      <c r="N2732" s="348"/>
    </row>
    <row r="2733" spans="2:14" x14ac:dyDescent="0.15">
      <c r="B2733" s="181">
        <v>2729</v>
      </c>
      <c r="C2733" s="171"/>
      <c r="D2733" s="172"/>
      <c r="E2733" s="173"/>
      <c r="F2733" s="174"/>
      <c r="G2733" s="148"/>
      <c r="H2733" s="372"/>
      <c r="I2733" s="264"/>
      <c r="J2733" s="270"/>
      <c r="K2733" s="264"/>
      <c r="L2733" s="264"/>
      <c r="M2733" s="158"/>
      <c r="N2733" s="348"/>
    </row>
    <row r="2734" spans="2:14" x14ac:dyDescent="0.15">
      <c r="B2734" s="181">
        <v>2730</v>
      </c>
      <c r="C2734" s="171"/>
      <c r="D2734" s="172"/>
      <c r="E2734" s="173"/>
      <c r="F2734" s="174"/>
      <c r="G2734" s="148"/>
      <c r="H2734" s="372"/>
      <c r="I2734" s="264"/>
      <c r="J2734" s="270"/>
      <c r="K2734" s="264"/>
      <c r="L2734" s="264"/>
      <c r="M2734" s="158"/>
      <c r="N2734" s="348"/>
    </row>
    <row r="2735" spans="2:14" x14ac:dyDescent="0.15">
      <c r="B2735" s="181">
        <v>2731</v>
      </c>
      <c r="C2735" s="171"/>
      <c r="D2735" s="172"/>
      <c r="E2735" s="173"/>
      <c r="F2735" s="174"/>
      <c r="G2735" s="148"/>
      <c r="H2735" s="372"/>
      <c r="I2735" s="264"/>
      <c r="J2735" s="270"/>
      <c r="K2735" s="264"/>
      <c r="L2735" s="264"/>
      <c r="M2735" s="158"/>
      <c r="N2735" s="348"/>
    </row>
    <row r="2736" spans="2:14" x14ac:dyDescent="0.15">
      <c r="B2736" s="181">
        <v>2732</v>
      </c>
      <c r="C2736" s="171"/>
      <c r="D2736" s="172"/>
      <c r="E2736" s="173"/>
      <c r="F2736" s="174"/>
      <c r="G2736" s="148"/>
      <c r="H2736" s="372"/>
      <c r="I2736" s="264"/>
      <c r="J2736" s="270"/>
      <c r="K2736" s="264"/>
      <c r="L2736" s="264"/>
      <c r="M2736" s="158"/>
      <c r="N2736" s="348"/>
    </row>
    <row r="2737" spans="2:14" x14ac:dyDescent="0.15">
      <c r="B2737" s="181">
        <v>2733</v>
      </c>
      <c r="C2737" s="171"/>
      <c r="D2737" s="172"/>
      <c r="E2737" s="173"/>
      <c r="F2737" s="174"/>
      <c r="G2737" s="148"/>
      <c r="H2737" s="372"/>
      <c r="I2737" s="264"/>
      <c r="J2737" s="270"/>
      <c r="K2737" s="264"/>
      <c r="L2737" s="264"/>
      <c r="M2737" s="158"/>
      <c r="N2737" s="348"/>
    </row>
    <row r="2738" spans="2:14" x14ac:dyDescent="0.15">
      <c r="B2738" s="181">
        <v>2734</v>
      </c>
      <c r="C2738" s="171"/>
      <c r="D2738" s="172"/>
      <c r="E2738" s="173"/>
      <c r="F2738" s="174"/>
      <c r="G2738" s="148"/>
      <c r="H2738" s="372"/>
      <c r="I2738" s="264"/>
      <c r="J2738" s="270"/>
      <c r="K2738" s="264"/>
      <c r="L2738" s="264"/>
      <c r="M2738" s="158"/>
      <c r="N2738" s="348"/>
    </row>
    <row r="2739" spans="2:14" x14ac:dyDescent="0.15">
      <c r="B2739" s="181">
        <v>2735</v>
      </c>
      <c r="C2739" s="171"/>
      <c r="D2739" s="172"/>
      <c r="E2739" s="173"/>
      <c r="F2739" s="174"/>
      <c r="G2739" s="148"/>
      <c r="H2739" s="372"/>
      <c r="I2739" s="264"/>
      <c r="J2739" s="270"/>
      <c r="K2739" s="264"/>
      <c r="L2739" s="264"/>
      <c r="M2739" s="158"/>
      <c r="N2739" s="348"/>
    </row>
    <row r="2740" spans="2:14" x14ac:dyDescent="0.15">
      <c r="B2740" s="181">
        <v>2736</v>
      </c>
      <c r="C2740" s="171"/>
      <c r="D2740" s="172"/>
      <c r="E2740" s="173"/>
      <c r="F2740" s="174"/>
      <c r="G2740" s="148"/>
      <c r="H2740" s="372"/>
      <c r="I2740" s="264"/>
      <c r="J2740" s="270"/>
      <c r="K2740" s="264"/>
      <c r="L2740" s="264"/>
      <c r="M2740" s="158"/>
      <c r="N2740" s="348"/>
    </row>
    <row r="2741" spans="2:14" x14ac:dyDescent="0.15">
      <c r="B2741" s="181">
        <v>2737</v>
      </c>
      <c r="C2741" s="171"/>
      <c r="D2741" s="172"/>
      <c r="E2741" s="173"/>
      <c r="F2741" s="174"/>
      <c r="G2741" s="148"/>
      <c r="H2741" s="372"/>
      <c r="I2741" s="264"/>
      <c r="J2741" s="270"/>
      <c r="K2741" s="264"/>
      <c r="L2741" s="264"/>
      <c r="M2741" s="158"/>
      <c r="N2741" s="348"/>
    </row>
    <row r="2742" spans="2:14" x14ac:dyDescent="0.15">
      <c r="B2742" s="181">
        <v>2738</v>
      </c>
      <c r="C2742" s="171"/>
      <c r="D2742" s="172"/>
      <c r="E2742" s="173"/>
      <c r="F2742" s="174"/>
      <c r="G2742" s="148"/>
      <c r="H2742" s="372"/>
      <c r="I2742" s="264"/>
      <c r="J2742" s="270"/>
      <c r="K2742" s="264"/>
      <c r="L2742" s="264"/>
      <c r="M2742" s="158"/>
      <c r="N2742" s="348"/>
    </row>
    <row r="2743" spans="2:14" x14ac:dyDescent="0.15">
      <c r="B2743" s="181">
        <v>2739</v>
      </c>
      <c r="C2743" s="171"/>
      <c r="D2743" s="172"/>
      <c r="E2743" s="173"/>
      <c r="F2743" s="174"/>
      <c r="G2743" s="148"/>
      <c r="H2743" s="372"/>
      <c r="I2743" s="264"/>
      <c r="J2743" s="270"/>
      <c r="K2743" s="264"/>
      <c r="L2743" s="264"/>
      <c r="M2743" s="158"/>
      <c r="N2743" s="348"/>
    </row>
    <row r="2744" spans="2:14" x14ac:dyDescent="0.15">
      <c r="B2744" s="181">
        <v>2740</v>
      </c>
      <c r="C2744" s="171"/>
      <c r="D2744" s="172"/>
      <c r="E2744" s="173"/>
      <c r="F2744" s="174"/>
      <c r="G2744" s="148"/>
      <c r="H2744" s="372"/>
      <c r="I2744" s="264"/>
      <c r="J2744" s="270"/>
      <c r="K2744" s="264"/>
      <c r="L2744" s="264"/>
      <c r="M2744" s="158"/>
      <c r="N2744" s="348"/>
    </row>
    <row r="2745" spans="2:14" x14ac:dyDescent="0.15">
      <c r="B2745" s="181">
        <v>2741</v>
      </c>
      <c r="C2745" s="171"/>
      <c r="D2745" s="172"/>
      <c r="E2745" s="173"/>
      <c r="F2745" s="174"/>
      <c r="G2745" s="148"/>
      <c r="H2745" s="372"/>
      <c r="I2745" s="264"/>
      <c r="J2745" s="270"/>
      <c r="K2745" s="264"/>
      <c r="L2745" s="264"/>
      <c r="M2745" s="158"/>
      <c r="N2745" s="348"/>
    </row>
    <row r="2746" spans="2:14" x14ac:dyDescent="0.15">
      <c r="B2746" s="181">
        <v>2742</v>
      </c>
      <c r="C2746" s="171"/>
      <c r="D2746" s="172"/>
      <c r="E2746" s="173"/>
      <c r="F2746" s="174"/>
      <c r="G2746" s="148"/>
      <c r="H2746" s="372"/>
      <c r="I2746" s="264"/>
      <c r="J2746" s="270"/>
      <c r="K2746" s="264"/>
      <c r="L2746" s="264"/>
      <c r="M2746" s="158"/>
      <c r="N2746" s="348"/>
    </row>
    <row r="2747" spans="2:14" x14ac:dyDescent="0.15">
      <c r="B2747" s="181">
        <v>2743</v>
      </c>
      <c r="C2747" s="171"/>
      <c r="D2747" s="172"/>
      <c r="E2747" s="173"/>
      <c r="F2747" s="174"/>
      <c r="G2747" s="148"/>
      <c r="H2747" s="372"/>
      <c r="I2747" s="264"/>
      <c r="J2747" s="270"/>
      <c r="K2747" s="264"/>
      <c r="L2747" s="264"/>
      <c r="M2747" s="158"/>
      <c r="N2747" s="348"/>
    </row>
    <row r="2748" spans="2:14" x14ac:dyDescent="0.15">
      <c r="B2748" s="181">
        <v>2744</v>
      </c>
      <c r="C2748" s="171"/>
      <c r="D2748" s="172"/>
      <c r="E2748" s="173"/>
      <c r="F2748" s="174"/>
      <c r="G2748" s="148"/>
      <c r="H2748" s="372"/>
      <c r="I2748" s="264"/>
      <c r="J2748" s="270"/>
      <c r="K2748" s="264"/>
      <c r="L2748" s="264"/>
      <c r="M2748" s="158"/>
      <c r="N2748" s="348"/>
    </row>
    <row r="2749" spans="2:14" x14ac:dyDescent="0.15">
      <c r="B2749" s="181">
        <v>2745</v>
      </c>
      <c r="C2749" s="171"/>
      <c r="D2749" s="172"/>
      <c r="E2749" s="173"/>
      <c r="F2749" s="174"/>
      <c r="G2749" s="148"/>
      <c r="H2749" s="372"/>
      <c r="I2749" s="264"/>
      <c r="J2749" s="270"/>
      <c r="K2749" s="264"/>
      <c r="L2749" s="264"/>
      <c r="M2749" s="158"/>
      <c r="N2749" s="348"/>
    </row>
    <row r="2750" spans="2:14" x14ac:dyDescent="0.15">
      <c r="B2750" s="181">
        <v>2746</v>
      </c>
      <c r="C2750" s="171"/>
      <c r="D2750" s="172"/>
      <c r="E2750" s="173"/>
      <c r="F2750" s="174"/>
      <c r="G2750" s="148"/>
      <c r="H2750" s="372"/>
      <c r="I2750" s="264"/>
      <c r="J2750" s="270"/>
      <c r="K2750" s="264"/>
      <c r="L2750" s="264"/>
      <c r="M2750" s="158"/>
      <c r="N2750" s="348"/>
    </row>
    <row r="2751" spans="2:14" x14ac:dyDescent="0.15">
      <c r="B2751" s="181">
        <v>2747</v>
      </c>
      <c r="C2751" s="171"/>
      <c r="D2751" s="172"/>
      <c r="E2751" s="173"/>
      <c r="F2751" s="174"/>
      <c r="G2751" s="148"/>
      <c r="H2751" s="372"/>
      <c r="I2751" s="264"/>
      <c r="J2751" s="270"/>
      <c r="K2751" s="264"/>
      <c r="L2751" s="264"/>
      <c r="M2751" s="158"/>
      <c r="N2751" s="348"/>
    </row>
    <row r="2752" spans="2:14" x14ac:dyDescent="0.15">
      <c r="B2752" s="181">
        <v>2748</v>
      </c>
      <c r="C2752" s="171"/>
      <c r="D2752" s="172"/>
      <c r="E2752" s="173"/>
      <c r="F2752" s="174"/>
      <c r="G2752" s="148"/>
      <c r="H2752" s="372"/>
      <c r="I2752" s="264"/>
      <c r="J2752" s="270"/>
      <c r="K2752" s="264"/>
      <c r="L2752" s="264"/>
      <c r="M2752" s="158"/>
      <c r="N2752" s="348"/>
    </row>
    <row r="2753" spans="2:14" x14ac:dyDescent="0.15">
      <c r="B2753" s="181">
        <v>2749</v>
      </c>
      <c r="C2753" s="171"/>
      <c r="D2753" s="172"/>
      <c r="E2753" s="173"/>
      <c r="F2753" s="174"/>
      <c r="G2753" s="148"/>
      <c r="H2753" s="372"/>
      <c r="I2753" s="264"/>
      <c r="J2753" s="270"/>
      <c r="K2753" s="264"/>
      <c r="L2753" s="264"/>
      <c r="M2753" s="158"/>
      <c r="N2753" s="348"/>
    </row>
    <row r="2754" spans="2:14" x14ac:dyDescent="0.15">
      <c r="B2754" s="181">
        <v>2750</v>
      </c>
      <c r="C2754" s="171"/>
      <c r="D2754" s="172"/>
      <c r="E2754" s="173"/>
      <c r="F2754" s="174"/>
      <c r="G2754" s="148"/>
      <c r="H2754" s="372"/>
      <c r="I2754" s="264"/>
      <c r="J2754" s="270"/>
      <c r="K2754" s="264"/>
      <c r="L2754" s="264"/>
      <c r="M2754" s="158"/>
      <c r="N2754" s="348"/>
    </row>
    <row r="2755" spans="2:14" x14ac:dyDescent="0.15">
      <c r="B2755" s="181">
        <v>2751</v>
      </c>
      <c r="C2755" s="171"/>
      <c r="D2755" s="172"/>
      <c r="E2755" s="173"/>
      <c r="F2755" s="174"/>
      <c r="G2755" s="148"/>
      <c r="H2755" s="372"/>
      <c r="I2755" s="264"/>
      <c r="J2755" s="270"/>
      <c r="K2755" s="264"/>
      <c r="L2755" s="264"/>
      <c r="M2755" s="158"/>
      <c r="N2755" s="348"/>
    </row>
    <row r="2756" spans="2:14" x14ac:dyDescent="0.15">
      <c r="B2756" s="181">
        <v>2752</v>
      </c>
      <c r="C2756" s="171"/>
      <c r="D2756" s="172"/>
      <c r="E2756" s="173"/>
      <c r="F2756" s="174"/>
      <c r="G2756" s="148"/>
      <c r="H2756" s="372"/>
      <c r="I2756" s="264"/>
      <c r="J2756" s="270"/>
      <c r="K2756" s="264"/>
      <c r="L2756" s="264"/>
      <c r="M2756" s="158"/>
      <c r="N2756" s="348"/>
    </row>
    <row r="2757" spans="2:14" x14ac:dyDescent="0.15">
      <c r="B2757" s="181">
        <v>2753</v>
      </c>
      <c r="C2757" s="171"/>
      <c r="D2757" s="172"/>
      <c r="E2757" s="173"/>
      <c r="F2757" s="174"/>
      <c r="G2757" s="148"/>
      <c r="H2757" s="372"/>
      <c r="I2757" s="264"/>
      <c r="J2757" s="270"/>
      <c r="K2757" s="264"/>
      <c r="L2757" s="264"/>
      <c r="M2757" s="158"/>
      <c r="N2757" s="348"/>
    </row>
    <row r="2758" spans="2:14" x14ac:dyDescent="0.15">
      <c r="B2758" s="181">
        <v>2754</v>
      </c>
      <c r="C2758" s="171"/>
      <c r="D2758" s="172"/>
      <c r="E2758" s="173"/>
      <c r="F2758" s="174"/>
      <c r="G2758" s="148"/>
      <c r="H2758" s="372"/>
      <c r="I2758" s="264"/>
      <c r="J2758" s="270"/>
      <c r="K2758" s="264"/>
      <c r="L2758" s="264"/>
      <c r="M2758" s="158"/>
      <c r="N2758" s="348"/>
    </row>
    <row r="2759" spans="2:14" x14ac:dyDescent="0.15">
      <c r="B2759" s="181">
        <v>2755</v>
      </c>
      <c r="C2759" s="171"/>
      <c r="D2759" s="172"/>
      <c r="E2759" s="173"/>
      <c r="F2759" s="174"/>
      <c r="G2759" s="148"/>
      <c r="H2759" s="372"/>
      <c r="I2759" s="264"/>
      <c r="J2759" s="270"/>
      <c r="K2759" s="264"/>
      <c r="L2759" s="264"/>
      <c r="M2759" s="158"/>
      <c r="N2759" s="348"/>
    </row>
    <row r="2760" spans="2:14" x14ac:dyDescent="0.15">
      <c r="B2760" s="181">
        <v>2756</v>
      </c>
      <c r="C2760" s="171"/>
      <c r="D2760" s="172"/>
      <c r="E2760" s="173"/>
      <c r="F2760" s="174"/>
      <c r="G2760" s="148"/>
      <c r="H2760" s="372"/>
      <c r="I2760" s="264"/>
      <c r="J2760" s="270"/>
      <c r="K2760" s="264"/>
      <c r="L2760" s="264"/>
      <c r="M2760" s="158"/>
      <c r="N2760" s="348"/>
    </row>
    <row r="2761" spans="2:14" x14ac:dyDescent="0.15">
      <c r="B2761" s="181">
        <v>2757</v>
      </c>
      <c r="C2761" s="171"/>
      <c r="D2761" s="172"/>
      <c r="E2761" s="173"/>
      <c r="F2761" s="174"/>
      <c r="G2761" s="148"/>
      <c r="H2761" s="372"/>
      <c r="I2761" s="264"/>
      <c r="J2761" s="270"/>
      <c r="K2761" s="264"/>
      <c r="L2761" s="264"/>
      <c r="M2761" s="158"/>
      <c r="N2761" s="348"/>
    </row>
    <row r="2762" spans="2:14" x14ac:dyDescent="0.15">
      <c r="B2762" s="181">
        <v>2758</v>
      </c>
      <c r="C2762" s="171"/>
      <c r="D2762" s="172"/>
      <c r="E2762" s="173"/>
      <c r="F2762" s="174"/>
      <c r="G2762" s="148"/>
      <c r="H2762" s="372"/>
      <c r="I2762" s="264"/>
      <c r="J2762" s="270"/>
      <c r="K2762" s="264"/>
      <c r="L2762" s="264"/>
      <c r="M2762" s="158"/>
      <c r="N2762" s="348"/>
    </row>
    <row r="2763" spans="2:14" x14ac:dyDescent="0.15">
      <c r="B2763" s="181">
        <v>2759</v>
      </c>
      <c r="C2763" s="171"/>
      <c r="D2763" s="172"/>
      <c r="E2763" s="173"/>
      <c r="F2763" s="174"/>
      <c r="G2763" s="148"/>
      <c r="H2763" s="372"/>
      <c r="I2763" s="264"/>
      <c r="J2763" s="270"/>
      <c r="K2763" s="264"/>
      <c r="L2763" s="264"/>
      <c r="M2763" s="158"/>
      <c r="N2763" s="348"/>
    </row>
    <row r="2764" spans="2:14" x14ac:dyDescent="0.15">
      <c r="B2764" s="181">
        <v>2760</v>
      </c>
      <c r="C2764" s="171"/>
      <c r="D2764" s="172"/>
      <c r="E2764" s="173"/>
      <c r="F2764" s="174"/>
      <c r="G2764" s="148"/>
      <c r="H2764" s="372"/>
      <c r="I2764" s="264"/>
      <c r="J2764" s="270"/>
      <c r="K2764" s="264"/>
      <c r="L2764" s="264"/>
      <c r="M2764" s="158"/>
      <c r="N2764" s="348"/>
    </row>
    <row r="2765" spans="2:14" x14ac:dyDescent="0.15">
      <c r="B2765" s="181">
        <v>2761</v>
      </c>
      <c r="C2765" s="171"/>
      <c r="D2765" s="172"/>
      <c r="E2765" s="173"/>
      <c r="F2765" s="174"/>
      <c r="G2765" s="148"/>
      <c r="H2765" s="372"/>
      <c r="I2765" s="264"/>
      <c r="J2765" s="270"/>
      <c r="K2765" s="264"/>
      <c r="L2765" s="264"/>
      <c r="M2765" s="158"/>
      <c r="N2765" s="348"/>
    </row>
    <row r="2766" spans="2:14" x14ac:dyDescent="0.15">
      <c r="B2766" s="181">
        <v>2762</v>
      </c>
      <c r="C2766" s="171"/>
      <c r="D2766" s="172"/>
      <c r="E2766" s="173"/>
      <c r="F2766" s="174"/>
      <c r="G2766" s="148"/>
      <c r="H2766" s="372"/>
      <c r="I2766" s="264"/>
      <c r="J2766" s="270"/>
      <c r="K2766" s="264"/>
      <c r="L2766" s="264"/>
      <c r="M2766" s="158"/>
      <c r="N2766" s="348"/>
    </row>
    <row r="2767" spans="2:14" x14ac:dyDescent="0.15">
      <c r="B2767" s="181">
        <v>2763</v>
      </c>
      <c r="C2767" s="171"/>
      <c r="D2767" s="172"/>
      <c r="E2767" s="173"/>
      <c r="F2767" s="174"/>
      <c r="G2767" s="148"/>
      <c r="H2767" s="372"/>
      <c r="I2767" s="264"/>
      <c r="J2767" s="270"/>
      <c r="K2767" s="264"/>
      <c r="L2767" s="264"/>
      <c r="M2767" s="158"/>
      <c r="N2767" s="348"/>
    </row>
    <row r="2768" spans="2:14" x14ac:dyDescent="0.15">
      <c r="B2768" s="181">
        <v>2764</v>
      </c>
      <c r="C2768" s="171"/>
      <c r="D2768" s="172"/>
      <c r="E2768" s="173"/>
      <c r="F2768" s="174"/>
      <c r="G2768" s="148"/>
      <c r="H2768" s="372"/>
      <c r="I2768" s="264"/>
      <c r="J2768" s="270"/>
      <c r="K2768" s="264"/>
      <c r="L2768" s="264"/>
      <c r="M2768" s="158"/>
      <c r="N2768" s="348"/>
    </row>
    <row r="2769" spans="2:14" x14ac:dyDescent="0.15">
      <c r="B2769" s="181">
        <v>2765</v>
      </c>
      <c r="C2769" s="171"/>
      <c r="D2769" s="172"/>
      <c r="E2769" s="173"/>
      <c r="F2769" s="174"/>
      <c r="G2769" s="148"/>
      <c r="H2769" s="372"/>
      <c r="I2769" s="264"/>
      <c r="J2769" s="270"/>
      <c r="K2769" s="264"/>
      <c r="L2769" s="264"/>
      <c r="M2769" s="158"/>
      <c r="N2769" s="348"/>
    </row>
    <row r="2770" spans="2:14" x14ac:dyDescent="0.15">
      <c r="B2770" s="181">
        <v>2766</v>
      </c>
      <c r="C2770" s="171"/>
      <c r="D2770" s="172"/>
      <c r="E2770" s="173"/>
      <c r="F2770" s="174"/>
      <c r="G2770" s="148"/>
      <c r="H2770" s="372"/>
      <c r="I2770" s="264"/>
      <c r="J2770" s="270"/>
      <c r="K2770" s="264"/>
      <c r="L2770" s="264"/>
      <c r="M2770" s="158"/>
      <c r="N2770" s="348"/>
    </row>
    <row r="2771" spans="2:14" x14ac:dyDescent="0.15">
      <c r="B2771" s="181">
        <v>2767</v>
      </c>
      <c r="C2771" s="171"/>
      <c r="D2771" s="172"/>
      <c r="E2771" s="173"/>
      <c r="F2771" s="174"/>
      <c r="G2771" s="148"/>
      <c r="H2771" s="372"/>
      <c r="I2771" s="264"/>
      <c r="J2771" s="270"/>
      <c r="K2771" s="264"/>
      <c r="L2771" s="264"/>
      <c r="M2771" s="158"/>
      <c r="N2771" s="348"/>
    </row>
    <row r="2772" spans="2:14" x14ac:dyDescent="0.15">
      <c r="B2772" s="181">
        <v>2768</v>
      </c>
      <c r="C2772" s="171"/>
      <c r="D2772" s="172"/>
      <c r="E2772" s="173"/>
      <c r="F2772" s="174"/>
      <c r="G2772" s="148"/>
      <c r="H2772" s="372"/>
      <c r="I2772" s="264"/>
      <c r="J2772" s="270"/>
      <c r="K2772" s="264"/>
      <c r="L2772" s="264"/>
      <c r="M2772" s="158"/>
      <c r="N2772" s="348"/>
    </row>
    <row r="2773" spans="2:14" x14ac:dyDescent="0.15">
      <c r="B2773" s="181">
        <v>2769</v>
      </c>
      <c r="C2773" s="171"/>
      <c r="D2773" s="172"/>
      <c r="E2773" s="173"/>
      <c r="F2773" s="174"/>
      <c r="G2773" s="148"/>
      <c r="H2773" s="372"/>
      <c r="I2773" s="264"/>
      <c r="J2773" s="270"/>
      <c r="K2773" s="264"/>
      <c r="L2773" s="264"/>
      <c r="M2773" s="158"/>
      <c r="N2773" s="348"/>
    </row>
    <row r="2774" spans="2:14" x14ac:dyDescent="0.15">
      <c r="B2774" s="181">
        <v>2770</v>
      </c>
      <c r="C2774" s="171"/>
      <c r="D2774" s="172"/>
      <c r="E2774" s="173"/>
      <c r="F2774" s="174"/>
      <c r="G2774" s="148"/>
      <c r="H2774" s="372"/>
      <c r="I2774" s="264"/>
      <c r="J2774" s="270"/>
      <c r="K2774" s="264"/>
      <c r="L2774" s="264"/>
      <c r="M2774" s="158"/>
      <c r="N2774" s="348"/>
    </row>
    <row r="2775" spans="2:14" x14ac:dyDescent="0.15">
      <c r="B2775" s="181">
        <v>2771</v>
      </c>
      <c r="C2775" s="171"/>
      <c r="D2775" s="172"/>
      <c r="E2775" s="173"/>
      <c r="F2775" s="174"/>
      <c r="G2775" s="148"/>
      <c r="H2775" s="372"/>
      <c r="I2775" s="264"/>
      <c r="J2775" s="270"/>
      <c r="K2775" s="264"/>
      <c r="L2775" s="264"/>
      <c r="M2775" s="158"/>
      <c r="N2775" s="348"/>
    </row>
    <row r="2776" spans="2:14" x14ac:dyDescent="0.15">
      <c r="B2776" s="181">
        <v>2772</v>
      </c>
      <c r="C2776" s="171"/>
      <c r="D2776" s="172"/>
      <c r="E2776" s="173"/>
      <c r="F2776" s="174"/>
      <c r="G2776" s="148"/>
      <c r="H2776" s="372"/>
      <c r="I2776" s="264"/>
      <c r="J2776" s="270"/>
      <c r="K2776" s="264"/>
      <c r="L2776" s="264"/>
      <c r="M2776" s="158"/>
      <c r="N2776" s="348"/>
    </row>
    <row r="2777" spans="2:14" x14ac:dyDescent="0.15">
      <c r="B2777" s="181">
        <v>2773</v>
      </c>
      <c r="C2777" s="171"/>
      <c r="D2777" s="172"/>
      <c r="E2777" s="173"/>
      <c r="F2777" s="174"/>
      <c r="G2777" s="148"/>
      <c r="H2777" s="372"/>
      <c r="I2777" s="264"/>
      <c r="J2777" s="270"/>
      <c r="K2777" s="264"/>
      <c r="L2777" s="264"/>
      <c r="M2777" s="158"/>
      <c r="N2777" s="348"/>
    </row>
    <row r="2778" spans="2:14" x14ac:dyDescent="0.15">
      <c r="B2778" s="181">
        <v>2774</v>
      </c>
      <c r="C2778" s="171"/>
      <c r="D2778" s="172"/>
      <c r="E2778" s="173"/>
      <c r="F2778" s="174"/>
      <c r="G2778" s="148"/>
      <c r="H2778" s="372"/>
      <c r="I2778" s="264"/>
      <c r="J2778" s="270"/>
      <c r="K2778" s="264"/>
      <c r="L2778" s="264"/>
      <c r="M2778" s="158"/>
      <c r="N2778" s="348"/>
    </row>
    <row r="2779" spans="2:14" x14ac:dyDescent="0.15">
      <c r="B2779" s="181">
        <v>2775</v>
      </c>
      <c r="C2779" s="171"/>
      <c r="D2779" s="172"/>
      <c r="E2779" s="173"/>
      <c r="F2779" s="174"/>
      <c r="G2779" s="148"/>
      <c r="H2779" s="372"/>
      <c r="I2779" s="264"/>
      <c r="J2779" s="270"/>
      <c r="K2779" s="264"/>
      <c r="L2779" s="264"/>
      <c r="M2779" s="158"/>
      <c r="N2779" s="348"/>
    </row>
    <row r="2780" spans="2:14" x14ac:dyDescent="0.15">
      <c r="B2780" s="181">
        <v>2776</v>
      </c>
      <c r="C2780" s="171"/>
      <c r="D2780" s="172"/>
      <c r="E2780" s="173"/>
      <c r="F2780" s="174"/>
      <c r="G2780" s="148"/>
      <c r="H2780" s="372"/>
      <c r="I2780" s="264"/>
      <c r="J2780" s="270"/>
      <c r="K2780" s="264"/>
      <c r="L2780" s="264"/>
      <c r="M2780" s="158"/>
      <c r="N2780" s="348"/>
    </row>
    <row r="2781" spans="2:14" x14ac:dyDescent="0.15">
      <c r="B2781" s="181">
        <v>2777</v>
      </c>
      <c r="C2781" s="171"/>
      <c r="D2781" s="172"/>
      <c r="E2781" s="173"/>
      <c r="F2781" s="174"/>
      <c r="G2781" s="148"/>
      <c r="H2781" s="372"/>
      <c r="I2781" s="264"/>
      <c r="J2781" s="270"/>
      <c r="K2781" s="264"/>
      <c r="L2781" s="264"/>
      <c r="M2781" s="158"/>
      <c r="N2781" s="348"/>
    </row>
    <row r="2782" spans="2:14" x14ac:dyDescent="0.15">
      <c r="B2782" s="181">
        <v>2778</v>
      </c>
      <c r="C2782" s="171"/>
      <c r="D2782" s="172"/>
      <c r="E2782" s="173"/>
      <c r="F2782" s="174"/>
      <c r="G2782" s="148"/>
      <c r="H2782" s="372"/>
      <c r="I2782" s="264"/>
      <c r="J2782" s="270"/>
      <c r="K2782" s="264"/>
      <c r="L2782" s="264"/>
      <c r="M2782" s="158"/>
      <c r="N2782" s="348"/>
    </row>
    <row r="2783" spans="2:14" x14ac:dyDescent="0.15">
      <c r="B2783" s="181">
        <v>2779</v>
      </c>
      <c r="C2783" s="171"/>
      <c r="D2783" s="172"/>
      <c r="E2783" s="173"/>
      <c r="F2783" s="174"/>
      <c r="G2783" s="148"/>
      <c r="H2783" s="372"/>
      <c r="I2783" s="264"/>
      <c r="J2783" s="270"/>
      <c r="K2783" s="264"/>
      <c r="L2783" s="264"/>
      <c r="M2783" s="158"/>
      <c r="N2783" s="348"/>
    </row>
    <row r="2784" spans="2:14" x14ac:dyDescent="0.15">
      <c r="B2784" s="181">
        <v>2780</v>
      </c>
      <c r="C2784" s="171"/>
      <c r="D2784" s="172"/>
      <c r="E2784" s="173"/>
      <c r="F2784" s="174"/>
      <c r="G2784" s="148"/>
      <c r="H2784" s="372"/>
      <c r="I2784" s="264"/>
      <c r="J2784" s="270"/>
      <c r="K2784" s="264"/>
      <c r="L2784" s="264"/>
      <c r="M2784" s="158"/>
      <c r="N2784" s="348"/>
    </row>
    <row r="2785" spans="2:14" x14ac:dyDescent="0.15">
      <c r="B2785" s="181">
        <v>2781</v>
      </c>
      <c r="C2785" s="171"/>
      <c r="D2785" s="172"/>
      <c r="E2785" s="173"/>
      <c r="F2785" s="174"/>
      <c r="G2785" s="148"/>
      <c r="H2785" s="372"/>
      <c r="I2785" s="264"/>
      <c r="J2785" s="270"/>
      <c r="K2785" s="264"/>
      <c r="L2785" s="264"/>
      <c r="M2785" s="158"/>
      <c r="N2785" s="348"/>
    </row>
    <row r="2786" spans="2:14" x14ac:dyDescent="0.15">
      <c r="B2786" s="181">
        <v>2782</v>
      </c>
      <c r="C2786" s="171"/>
      <c r="D2786" s="172"/>
      <c r="E2786" s="173"/>
      <c r="F2786" s="174"/>
      <c r="G2786" s="148"/>
      <c r="H2786" s="372"/>
      <c r="I2786" s="264"/>
      <c r="J2786" s="270"/>
      <c r="K2786" s="264"/>
      <c r="L2786" s="264"/>
      <c r="M2786" s="158"/>
      <c r="N2786" s="348"/>
    </row>
    <row r="2787" spans="2:14" x14ac:dyDescent="0.15">
      <c r="B2787" s="181">
        <v>2783</v>
      </c>
      <c r="C2787" s="171"/>
      <c r="D2787" s="172"/>
      <c r="E2787" s="173"/>
      <c r="F2787" s="174"/>
      <c r="G2787" s="148"/>
      <c r="H2787" s="372"/>
      <c r="I2787" s="264"/>
      <c r="J2787" s="270"/>
      <c r="K2787" s="264"/>
      <c r="L2787" s="264"/>
      <c r="M2787" s="158"/>
      <c r="N2787" s="348"/>
    </row>
    <row r="2788" spans="2:14" x14ac:dyDescent="0.15">
      <c r="B2788" s="181">
        <v>2784</v>
      </c>
      <c r="C2788" s="171"/>
      <c r="D2788" s="172"/>
      <c r="E2788" s="173"/>
      <c r="F2788" s="174"/>
      <c r="G2788" s="148"/>
      <c r="H2788" s="372"/>
      <c r="I2788" s="264"/>
      <c r="J2788" s="270"/>
      <c r="K2788" s="264"/>
      <c r="L2788" s="264"/>
      <c r="M2788" s="158"/>
      <c r="N2788" s="348"/>
    </row>
    <row r="2789" spans="2:14" x14ac:dyDescent="0.15">
      <c r="B2789" s="181">
        <v>2785</v>
      </c>
      <c r="C2789" s="171"/>
      <c r="D2789" s="172"/>
      <c r="E2789" s="173"/>
      <c r="F2789" s="174"/>
      <c r="G2789" s="148"/>
      <c r="H2789" s="372"/>
      <c r="I2789" s="264"/>
      <c r="J2789" s="270"/>
      <c r="K2789" s="264"/>
      <c r="L2789" s="264"/>
      <c r="M2789" s="158"/>
      <c r="N2789" s="348"/>
    </row>
    <row r="2790" spans="2:14" x14ac:dyDescent="0.15">
      <c r="B2790" s="181">
        <v>2786</v>
      </c>
      <c r="C2790" s="171"/>
      <c r="D2790" s="172"/>
      <c r="E2790" s="173"/>
      <c r="F2790" s="174"/>
      <c r="G2790" s="148"/>
      <c r="H2790" s="372"/>
      <c r="I2790" s="264"/>
      <c r="J2790" s="270"/>
      <c r="K2790" s="264"/>
      <c r="L2790" s="264"/>
      <c r="M2790" s="158"/>
      <c r="N2790" s="348"/>
    </row>
    <row r="2791" spans="2:14" x14ac:dyDescent="0.15">
      <c r="B2791" s="181">
        <v>2787</v>
      </c>
      <c r="C2791" s="171"/>
      <c r="D2791" s="172"/>
      <c r="E2791" s="173"/>
      <c r="F2791" s="174"/>
      <c r="G2791" s="148"/>
      <c r="H2791" s="372"/>
      <c r="I2791" s="264"/>
      <c r="J2791" s="270"/>
      <c r="K2791" s="264"/>
      <c r="L2791" s="264"/>
      <c r="M2791" s="158"/>
      <c r="N2791" s="348"/>
    </row>
    <row r="2792" spans="2:14" x14ac:dyDescent="0.15">
      <c r="B2792" s="181">
        <v>2788</v>
      </c>
      <c r="C2792" s="171"/>
      <c r="D2792" s="172"/>
      <c r="E2792" s="173"/>
      <c r="F2792" s="174"/>
      <c r="G2792" s="148"/>
      <c r="H2792" s="372"/>
      <c r="I2792" s="264"/>
      <c r="J2792" s="270"/>
      <c r="K2792" s="264"/>
      <c r="L2792" s="264"/>
      <c r="M2792" s="158"/>
      <c r="N2792" s="348"/>
    </row>
    <row r="2793" spans="2:14" x14ac:dyDescent="0.15">
      <c r="B2793" s="181">
        <v>2789</v>
      </c>
      <c r="C2793" s="171"/>
      <c r="D2793" s="172"/>
      <c r="E2793" s="173"/>
      <c r="F2793" s="174"/>
      <c r="G2793" s="148"/>
      <c r="H2793" s="372"/>
      <c r="I2793" s="264"/>
      <c r="J2793" s="270"/>
      <c r="K2793" s="264"/>
      <c r="L2793" s="264"/>
      <c r="M2793" s="158"/>
      <c r="N2793" s="348"/>
    </row>
    <row r="2794" spans="2:14" x14ac:dyDescent="0.15">
      <c r="B2794" s="181">
        <v>2790</v>
      </c>
      <c r="C2794" s="171"/>
      <c r="D2794" s="172"/>
      <c r="E2794" s="173"/>
      <c r="F2794" s="174"/>
      <c r="G2794" s="148"/>
      <c r="H2794" s="372"/>
      <c r="I2794" s="264"/>
      <c r="J2794" s="270"/>
      <c r="K2794" s="264"/>
      <c r="L2794" s="264"/>
      <c r="M2794" s="158"/>
      <c r="N2794" s="348"/>
    </row>
    <row r="2795" spans="2:14" x14ac:dyDescent="0.15">
      <c r="B2795" s="181">
        <v>2791</v>
      </c>
      <c r="C2795" s="171"/>
      <c r="D2795" s="172"/>
      <c r="E2795" s="173"/>
      <c r="F2795" s="174"/>
      <c r="G2795" s="148"/>
      <c r="H2795" s="372"/>
      <c r="I2795" s="264"/>
      <c r="J2795" s="270"/>
      <c r="K2795" s="264"/>
      <c r="L2795" s="264"/>
      <c r="M2795" s="158"/>
      <c r="N2795" s="348"/>
    </row>
    <row r="2796" spans="2:14" x14ac:dyDescent="0.15">
      <c r="B2796" s="181">
        <v>2792</v>
      </c>
      <c r="C2796" s="171"/>
      <c r="D2796" s="172"/>
      <c r="E2796" s="173"/>
      <c r="F2796" s="174"/>
      <c r="G2796" s="148"/>
      <c r="H2796" s="372"/>
      <c r="I2796" s="264"/>
      <c r="J2796" s="270"/>
      <c r="K2796" s="264"/>
      <c r="L2796" s="264"/>
      <c r="M2796" s="158"/>
      <c r="N2796" s="348"/>
    </row>
    <row r="2797" spans="2:14" x14ac:dyDescent="0.15">
      <c r="B2797" s="181">
        <v>2793</v>
      </c>
      <c r="C2797" s="171"/>
      <c r="D2797" s="172"/>
      <c r="E2797" s="173"/>
      <c r="F2797" s="174"/>
      <c r="G2797" s="148"/>
      <c r="H2797" s="372"/>
      <c r="I2797" s="264"/>
      <c r="J2797" s="270"/>
      <c r="K2797" s="264"/>
      <c r="L2797" s="264"/>
      <c r="M2797" s="158"/>
      <c r="N2797" s="348"/>
    </row>
    <row r="2798" spans="2:14" x14ac:dyDescent="0.15">
      <c r="B2798" s="181">
        <v>2794</v>
      </c>
      <c r="C2798" s="171"/>
      <c r="D2798" s="172"/>
      <c r="E2798" s="173"/>
      <c r="F2798" s="174"/>
      <c r="G2798" s="148"/>
      <c r="H2798" s="372"/>
      <c r="I2798" s="264"/>
      <c r="J2798" s="270"/>
      <c r="K2798" s="264"/>
      <c r="L2798" s="264"/>
      <c r="M2798" s="158"/>
      <c r="N2798" s="348"/>
    </row>
    <row r="2799" spans="2:14" x14ac:dyDescent="0.15">
      <c r="B2799" s="181">
        <v>2795</v>
      </c>
      <c r="C2799" s="171"/>
      <c r="D2799" s="172"/>
      <c r="E2799" s="173"/>
      <c r="F2799" s="174"/>
      <c r="G2799" s="148"/>
      <c r="H2799" s="372"/>
      <c r="I2799" s="264"/>
      <c r="J2799" s="270"/>
      <c r="K2799" s="264"/>
      <c r="L2799" s="264"/>
      <c r="M2799" s="158"/>
      <c r="N2799" s="348"/>
    </row>
    <row r="2800" spans="2:14" x14ac:dyDescent="0.15">
      <c r="B2800" s="181">
        <v>2796</v>
      </c>
      <c r="C2800" s="171"/>
      <c r="D2800" s="172"/>
      <c r="E2800" s="173"/>
      <c r="F2800" s="174"/>
      <c r="G2800" s="148"/>
      <c r="H2800" s="372"/>
      <c r="I2800" s="264"/>
      <c r="J2800" s="270"/>
      <c r="K2800" s="264"/>
      <c r="L2800" s="264"/>
      <c r="M2800" s="158"/>
      <c r="N2800" s="348"/>
    </row>
    <row r="2801" spans="2:14" x14ac:dyDescent="0.15">
      <c r="B2801" s="181">
        <v>2797</v>
      </c>
      <c r="C2801" s="171"/>
      <c r="D2801" s="172"/>
      <c r="E2801" s="173"/>
      <c r="F2801" s="174"/>
      <c r="G2801" s="148"/>
      <c r="H2801" s="372"/>
      <c r="I2801" s="264"/>
      <c r="J2801" s="270"/>
      <c r="K2801" s="264"/>
      <c r="L2801" s="264"/>
      <c r="M2801" s="158"/>
      <c r="N2801" s="348"/>
    </row>
    <row r="2802" spans="2:14" x14ac:dyDescent="0.15">
      <c r="B2802" s="181">
        <v>2798</v>
      </c>
      <c r="C2802" s="171"/>
      <c r="D2802" s="172"/>
      <c r="E2802" s="173"/>
      <c r="F2802" s="174"/>
      <c r="G2802" s="148"/>
      <c r="H2802" s="372"/>
      <c r="I2802" s="264"/>
      <c r="J2802" s="270"/>
      <c r="K2802" s="264"/>
      <c r="L2802" s="264"/>
      <c r="M2802" s="158"/>
      <c r="N2802" s="348"/>
    </row>
    <row r="2803" spans="2:14" x14ac:dyDescent="0.15">
      <c r="B2803" s="181">
        <v>2799</v>
      </c>
      <c r="C2803" s="171"/>
      <c r="D2803" s="172"/>
      <c r="E2803" s="173"/>
      <c r="F2803" s="174"/>
      <c r="G2803" s="148"/>
      <c r="H2803" s="372"/>
      <c r="I2803" s="264"/>
      <c r="J2803" s="270"/>
      <c r="K2803" s="264"/>
      <c r="L2803" s="264"/>
      <c r="M2803" s="158"/>
      <c r="N2803" s="348"/>
    </row>
    <row r="2804" spans="2:14" x14ac:dyDescent="0.15">
      <c r="B2804" s="181">
        <v>2800</v>
      </c>
      <c r="C2804" s="171"/>
      <c r="D2804" s="172"/>
      <c r="E2804" s="173"/>
      <c r="F2804" s="174"/>
      <c r="G2804" s="148"/>
      <c r="H2804" s="372"/>
      <c r="I2804" s="264"/>
      <c r="J2804" s="270"/>
      <c r="K2804" s="264"/>
      <c r="L2804" s="264"/>
      <c r="M2804" s="158"/>
      <c r="N2804" s="348"/>
    </row>
    <row r="2805" spans="2:14" x14ac:dyDescent="0.15">
      <c r="B2805" s="181">
        <v>2801</v>
      </c>
      <c r="C2805" s="171"/>
      <c r="D2805" s="172"/>
      <c r="E2805" s="173"/>
      <c r="F2805" s="174"/>
      <c r="G2805" s="148"/>
      <c r="H2805" s="372"/>
      <c r="I2805" s="264"/>
      <c r="J2805" s="270"/>
      <c r="K2805" s="264"/>
      <c r="L2805" s="264"/>
      <c r="M2805" s="158"/>
      <c r="N2805" s="348"/>
    </row>
    <row r="2806" spans="2:14" x14ac:dyDescent="0.15">
      <c r="B2806" s="181">
        <v>2802</v>
      </c>
      <c r="C2806" s="171"/>
      <c r="D2806" s="172"/>
      <c r="E2806" s="173"/>
      <c r="F2806" s="174"/>
      <c r="G2806" s="148"/>
      <c r="H2806" s="372"/>
      <c r="I2806" s="264"/>
      <c r="J2806" s="270"/>
      <c r="K2806" s="264"/>
      <c r="L2806" s="264"/>
      <c r="M2806" s="158"/>
      <c r="N2806" s="348"/>
    </row>
    <row r="2807" spans="2:14" x14ac:dyDescent="0.15">
      <c r="B2807" s="181">
        <v>2803</v>
      </c>
      <c r="C2807" s="171"/>
      <c r="D2807" s="172"/>
      <c r="E2807" s="173"/>
      <c r="F2807" s="174"/>
      <c r="G2807" s="148"/>
      <c r="H2807" s="372"/>
      <c r="I2807" s="264"/>
      <c r="J2807" s="270"/>
      <c r="K2807" s="264"/>
      <c r="L2807" s="264"/>
      <c r="M2807" s="158"/>
      <c r="N2807" s="348"/>
    </row>
    <row r="2808" spans="2:14" x14ac:dyDescent="0.15">
      <c r="B2808" s="181">
        <v>2804</v>
      </c>
      <c r="C2808" s="171"/>
      <c r="D2808" s="172"/>
      <c r="E2808" s="173"/>
      <c r="F2808" s="174"/>
      <c r="G2808" s="148"/>
      <c r="H2808" s="372"/>
      <c r="I2808" s="264"/>
      <c r="J2808" s="270"/>
      <c r="K2808" s="264"/>
      <c r="L2808" s="264"/>
      <c r="M2808" s="158"/>
      <c r="N2808" s="348"/>
    </row>
    <row r="2809" spans="2:14" x14ac:dyDescent="0.15">
      <c r="B2809" s="181">
        <v>2805</v>
      </c>
      <c r="C2809" s="171"/>
      <c r="D2809" s="172"/>
      <c r="E2809" s="173"/>
      <c r="F2809" s="174"/>
      <c r="G2809" s="148"/>
      <c r="H2809" s="372"/>
      <c r="I2809" s="264"/>
      <c r="J2809" s="270"/>
      <c r="K2809" s="264"/>
      <c r="L2809" s="264"/>
      <c r="M2809" s="158"/>
      <c r="N2809" s="348"/>
    </row>
    <row r="2810" spans="2:14" x14ac:dyDescent="0.15">
      <c r="B2810" s="181">
        <v>2806</v>
      </c>
      <c r="C2810" s="171"/>
      <c r="D2810" s="172"/>
      <c r="E2810" s="173"/>
      <c r="F2810" s="174"/>
      <c r="G2810" s="148"/>
      <c r="H2810" s="372"/>
      <c r="I2810" s="264"/>
      <c r="J2810" s="270"/>
      <c r="K2810" s="264"/>
      <c r="L2810" s="264"/>
      <c r="M2810" s="158"/>
      <c r="N2810" s="348"/>
    </row>
    <row r="2811" spans="2:14" x14ac:dyDescent="0.15">
      <c r="B2811" s="181">
        <v>2807</v>
      </c>
      <c r="C2811" s="171"/>
      <c r="D2811" s="172"/>
      <c r="E2811" s="173"/>
      <c r="F2811" s="174"/>
      <c r="G2811" s="148"/>
      <c r="H2811" s="372"/>
      <c r="I2811" s="264"/>
      <c r="J2811" s="270"/>
      <c r="K2811" s="264"/>
      <c r="L2811" s="264"/>
      <c r="M2811" s="158"/>
      <c r="N2811" s="348"/>
    </row>
    <row r="2812" spans="2:14" x14ac:dyDescent="0.15">
      <c r="B2812" s="181">
        <v>2808</v>
      </c>
      <c r="C2812" s="171"/>
      <c r="D2812" s="172"/>
      <c r="E2812" s="173"/>
      <c r="F2812" s="174"/>
      <c r="G2812" s="148"/>
      <c r="H2812" s="372"/>
      <c r="I2812" s="264"/>
      <c r="J2812" s="270"/>
      <c r="K2812" s="264"/>
      <c r="L2812" s="264"/>
      <c r="M2812" s="158"/>
      <c r="N2812" s="348"/>
    </row>
    <row r="2813" spans="2:14" x14ac:dyDescent="0.15">
      <c r="B2813" s="181">
        <v>2809</v>
      </c>
      <c r="C2813" s="171"/>
      <c r="D2813" s="172"/>
      <c r="E2813" s="173"/>
      <c r="F2813" s="174"/>
      <c r="G2813" s="148"/>
      <c r="H2813" s="372"/>
      <c r="I2813" s="264"/>
      <c r="J2813" s="270"/>
      <c r="K2813" s="264"/>
      <c r="L2813" s="264"/>
      <c r="M2813" s="158"/>
      <c r="N2813" s="348"/>
    </row>
    <row r="2814" spans="2:14" x14ac:dyDescent="0.15">
      <c r="B2814" s="181">
        <v>2810</v>
      </c>
      <c r="C2814" s="171"/>
      <c r="D2814" s="172"/>
      <c r="E2814" s="173"/>
      <c r="F2814" s="174"/>
      <c r="G2814" s="148"/>
      <c r="H2814" s="372"/>
      <c r="I2814" s="264"/>
      <c r="J2814" s="270"/>
      <c r="K2814" s="264"/>
      <c r="L2814" s="264"/>
      <c r="M2814" s="158"/>
      <c r="N2814" s="348"/>
    </row>
    <row r="2815" spans="2:14" x14ac:dyDescent="0.15">
      <c r="B2815" s="181">
        <v>2811</v>
      </c>
      <c r="C2815" s="171"/>
      <c r="D2815" s="172"/>
      <c r="E2815" s="173"/>
      <c r="F2815" s="174"/>
      <c r="G2815" s="148"/>
      <c r="H2815" s="372"/>
      <c r="I2815" s="264"/>
      <c r="J2815" s="270"/>
      <c r="K2815" s="264"/>
      <c r="L2815" s="264"/>
      <c r="M2815" s="158"/>
      <c r="N2815" s="348"/>
    </row>
    <row r="2816" spans="2:14" x14ac:dyDescent="0.15">
      <c r="B2816" s="181">
        <v>2812</v>
      </c>
      <c r="C2816" s="171"/>
      <c r="D2816" s="172"/>
      <c r="E2816" s="173"/>
      <c r="F2816" s="174"/>
      <c r="G2816" s="148"/>
      <c r="H2816" s="372"/>
      <c r="I2816" s="264"/>
      <c r="J2816" s="270"/>
      <c r="K2816" s="264"/>
      <c r="L2816" s="264"/>
      <c r="M2816" s="158"/>
      <c r="N2816" s="348"/>
    </row>
    <row r="2817" spans="2:14" x14ac:dyDescent="0.15">
      <c r="B2817" s="181">
        <v>2813</v>
      </c>
      <c r="C2817" s="171"/>
      <c r="D2817" s="172"/>
      <c r="E2817" s="173"/>
      <c r="F2817" s="174"/>
      <c r="G2817" s="148"/>
      <c r="H2817" s="372"/>
      <c r="I2817" s="264"/>
      <c r="J2817" s="270"/>
      <c r="K2817" s="264"/>
      <c r="L2817" s="264"/>
      <c r="M2817" s="158"/>
      <c r="N2817" s="348"/>
    </row>
    <row r="2818" spans="2:14" x14ac:dyDescent="0.15">
      <c r="B2818" s="181">
        <v>2814</v>
      </c>
      <c r="C2818" s="171"/>
      <c r="D2818" s="172"/>
      <c r="E2818" s="173"/>
      <c r="F2818" s="174"/>
      <c r="G2818" s="148"/>
      <c r="H2818" s="372"/>
      <c r="I2818" s="264"/>
      <c r="J2818" s="270"/>
      <c r="K2818" s="264"/>
      <c r="L2818" s="264"/>
      <c r="M2818" s="158"/>
      <c r="N2818" s="348"/>
    </row>
    <row r="2819" spans="2:14" x14ac:dyDescent="0.15">
      <c r="B2819" s="181">
        <v>2815</v>
      </c>
      <c r="C2819" s="171"/>
      <c r="D2819" s="172"/>
      <c r="E2819" s="173"/>
      <c r="F2819" s="174"/>
      <c r="G2819" s="148"/>
      <c r="H2819" s="372"/>
      <c r="I2819" s="264"/>
      <c r="J2819" s="270"/>
      <c r="K2819" s="264"/>
      <c r="L2819" s="264"/>
      <c r="M2819" s="158"/>
      <c r="N2819" s="348"/>
    </row>
    <row r="2820" spans="2:14" x14ac:dyDescent="0.15">
      <c r="B2820" s="181">
        <v>2816</v>
      </c>
      <c r="C2820" s="171"/>
      <c r="D2820" s="172"/>
      <c r="E2820" s="173"/>
      <c r="F2820" s="174"/>
      <c r="G2820" s="148"/>
      <c r="H2820" s="372"/>
      <c r="I2820" s="264"/>
      <c r="J2820" s="270"/>
      <c r="K2820" s="264"/>
      <c r="L2820" s="264"/>
      <c r="M2820" s="158"/>
      <c r="N2820" s="348"/>
    </row>
    <row r="2821" spans="2:14" x14ac:dyDescent="0.15">
      <c r="B2821" s="181">
        <v>2817</v>
      </c>
      <c r="C2821" s="171"/>
      <c r="D2821" s="172"/>
      <c r="E2821" s="173"/>
      <c r="F2821" s="174"/>
      <c r="G2821" s="148"/>
      <c r="H2821" s="372"/>
      <c r="I2821" s="264"/>
      <c r="J2821" s="270"/>
      <c r="K2821" s="264"/>
      <c r="L2821" s="264"/>
      <c r="M2821" s="158"/>
      <c r="N2821" s="348"/>
    </row>
    <row r="2822" spans="2:14" x14ac:dyDescent="0.15">
      <c r="B2822" s="181">
        <v>2818</v>
      </c>
      <c r="C2822" s="171"/>
      <c r="D2822" s="172"/>
      <c r="E2822" s="173"/>
      <c r="F2822" s="174"/>
      <c r="G2822" s="148"/>
      <c r="H2822" s="372"/>
      <c r="I2822" s="264"/>
      <c r="J2822" s="270"/>
      <c r="K2822" s="264"/>
      <c r="L2822" s="264"/>
      <c r="M2822" s="158"/>
      <c r="N2822" s="348"/>
    </row>
    <row r="2823" spans="2:14" x14ac:dyDescent="0.15">
      <c r="B2823" s="181">
        <v>2819</v>
      </c>
      <c r="C2823" s="171"/>
      <c r="D2823" s="172"/>
      <c r="E2823" s="173"/>
      <c r="F2823" s="174"/>
      <c r="G2823" s="148"/>
      <c r="H2823" s="372"/>
      <c r="I2823" s="264"/>
      <c r="J2823" s="270"/>
      <c r="K2823" s="264"/>
      <c r="L2823" s="264"/>
      <c r="M2823" s="158"/>
      <c r="N2823" s="348"/>
    </row>
    <row r="2824" spans="2:14" x14ac:dyDescent="0.15">
      <c r="B2824" s="181">
        <v>2820</v>
      </c>
      <c r="C2824" s="171"/>
      <c r="D2824" s="172"/>
      <c r="E2824" s="173"/>
      <c r="F2824" s="174"/>
      <c r="G2824" s="148"/>
      <c r="H2824" s="372"/>
      <c r="I2824" s="264"/>
      <c r="J2824" s="270"/>
      <c r="K2824" s="264"/>
      <c r="L2824" s="264"/>
      <c r="M2824" s="158"/>
      <c r="N2824" s="348"/>
    </row>
    <row r="2825" spans="2:14" x14ac:dyDescent="0.15">
      <c r="B2825" s="181">
        <v>2821</v>
      </c>
      <c r="C2825" s="171"/>
      <c r="D2825" s="172"/>
      <c r="E2825" s="173"/>
      <c r="F2825" s="174"/>
      <c r="G2825" s="148"/>
      <c r="H2825" s="372"/>
      <c r="I2825" s="264"/>
      <c r="J2825" s="270"/>
      <c r="K2825" s="264"/>
      <c r="L2825" s="264"/>
      <c r="M2825" s="158"/>
      <c r="N2825" s="348"/>
    </row>
    <row r="2826" spans="2:14" x14ac:dyDescent="0.15">
      <c r="B2826" s="181">
        <v>2822</v>
      </c>
      <c r="C2826" s="171"/>
      <c r="D2826" s="172"/>
      <c r="E2826" s="173"/>
      <c r="F2826" s="174"/>
      <c r="G2826" s="148"/>
      <c r="H2826" s="372"/>
      <c r="I2826" s="264"/>
      <c r="J2826" s="270"/>
      <c r="K2826" s="264"/>
      <c r="L2826" s="264"/>
      <c r="M2826" s="158"/>
      <c r="N2826" s="348"/>
    </row>
    <row r="2827" spans="2:14" x14ac:dyDescent="0.15">
      <c r="B2827" s="181">
        <v>2823</v>
      </c>
      <c r="C2827" s="171"/>
      <c r="D2827" s="172"/>
      <c r="E2827" s="173"/>
      <c r="F2827" s="174"/>
      <c r="G2827" s="148"/>
      <c r="H2827" s="372"/>
      <c r="I2827" s="264"/>
      <c r="J2827" s="270"/>
      <c r="K2827" s="264"/>
      <c r="L2827" s="264"/>
      <c r="M2827" s="158"/>
      <c r="N2827" s="348"/>
    </row>
    <row r="2828" spans="2:14" x14ac:dyDescent="0.15">
      <c r="B2828" s="181">
        <v>2824</v>
      </c>
      <c r="C2828" s="171"/>
      <c r="D2828" s="172"/>
      <c r="E2828" s="173"/>
      <c r="F2828" s="174"/>
      <c r="G2828" s="148"/>
      <c r="H2828" s="372"/>
      <c r="I2828" s="264"/>
      <c r="J2828" s="270"/>
      <c r="K2828" s="264"/>
      <c r="L2828" s="264"/>
      <c r="M2828" s="158"/>
      <c r="N2828" s="348"/>
    </row>
    <row r="2829" spans="2:14" x14ac:dyDescent="0.15">
      <c r="B2829" s="181">
        <v>2825</v>
      </c>
      <c r="C2829" s="171"/>
      <c r="D2829" s="172"/>
      <c r="E2829" s="173"/>
      <c r="F2829" s="174"/>
      <c r="G2829" s="148"/>
      <c r="H2829" s="372"/>
      <c r="I2829" s="264"/>
      <c r="J2829" s="270"/>
      <c r="K2829" s="264"/>
      <c r="L2829" s="264"/>
      <c r="M2829" s="158"/>
      <c r="N2829" s="348"/>
    </row>
    <row r="2830" spans="2:14" x14ac:dyDescent="0.15">
      <c r="B2830" s="181">
        <v>2826</v>
      </c>
      <c r="C2830" s="171"/>
      <c r="D2830" s="172"/>
      <c r="E2830" s="173"/>
      <c r="F2830" s="174"/>
      <c r="G2830" s="148"/>
      <c r="H2830" s="372"/>
      <c r="I2830" s="264"/>
      <c r="J2830" s="270"/>
      <c r="K2830" s="264"/>
      <c r="L2830" s="264"/>
      <c r="M2830" s="158"/>
      <c r="N2830" s="348"/>
    </row>
    <row r="2831" spans="2:14" x14ac:dyDescent="0.15">
      <c r="B2831" s="181">
        <v>2827</v>
      </c>
      <c r="C2831" s="171"/>
      <c r="D2831" s="172"/>
      <c r="E2831" s="173"/>
      <c r="F2831" s="174"/>
      <c r="G2831" s="148"/>
      <c r="H2831" s="372"/>
      <c r="I2831" s="264"/>
      <c r="J2831" s="270"/>
      <c r="K2831" s="264"/>
      <c r="L2831" s="264"/>
      <c r="M2831" s="158"/>
      <c r="N2831" s="348"/>
    </row>
    <row r="2832" spans="2:14" x14ac:dyDescent="0.15">
      <c r="B2832" s="181">
        <v>2828</v>
      </c>
      <c r="C2832" s="171"/>
      <c r="D2832" s="172"/>
      <c r="E2832" s="173"/>
      <c r="F2832" s="174"/>
      <c r="G2832" s="148"/>
      <c r="H2832" s="372"/>
      <c r="I2832" s="264"/>
      <c r="J2832" s="270"/>
      <c r="K2832" s="264"/>
      <c r="L2832" s="264"/>
      <c r="M2832" s="158"/>
      <c r="N2832" s="348"/>
    </row>
    <row r="2833" spans="2:14" x14ac:dyDescent="0.15">
      <c r="B2833" s="181">
        <v>2829</v>
      </c>
      <c r="C2833" s="171"/>
      <c r="D2833" s="172"/>
      <c r="E2833" s="173"/>
      <c r="F2833" s="174"/>
      <c r="G2833" s="148"/>
      <c r="H2833" s="372"/>
      <c r="I2833" s="264"/>
      <c r="J2833" s="270"/>
      <c r="K2833" s="264"/>
      <c r="L2833" s="264"/>
      <c r="M2833" s="158"/>
      <c r="N2833" s="348"/>
    </row>
    <row r="2834" spans="2:14" x14ac:dyDescent="0.15">
      <c r="B2834" s="181">
        <v>2830</v>
      </c>
      <c r="C2834" s="171"/>
      <c r="D2834" s="172"/>
      <c r="E2834" s="173"/>
      <c r="F2834" s="174"/>
      <c r="G2834" s="148"/>
      <c r="H2834" s="372"/>
      <c r="I2834" s="264"/>
      <c r="J2834" s="270"/>
      <c r="K2834" s="264"/>
      <c r="L2834" s="264"/>
      <c r="M2834" s="158"/>
      <c r="N2834" s="348"/>
    </row>
    <row r="2835" spans="2:14" x14ac:dyDescent="0.15">
      <c r="B2835" s="181">
        <v>2831</v>
      </c>
      <c r="C2835" s="171"/>
      <c r="D2835" s="172"/>
      <c r="E2835" s="173"/>
      <c r="F2835" s="174"/>
      <c r="G2835" s="148"/>
      <c r="H2835" s="372"/>
      <c r="I2835" s="264"/>
      <c r="J2835" s="270"/>
      <c r="K2835" s="264"/>
      <c r="L2835" s="264"/>
      <c r="M2835" s="158"/>
      <c r="N2835" s="348"/>
    </row>
    <row r="2836" spans="2:14" x14ac:dyDescent="0.15">
      <c r="B2836" s="181">
        <v>2832</v>
      </c>
      <c r="C2836" s="171"/>
      <c r="D2836" s="172"/>
      <c r="E2836" s="173"/>
      <c r="F2836" s="174"/>
      <c r="G2836" s="148"/>
      <c r="H2836" s="372"/>
      <c r="I2836" s="264"/>
      <c r="J2836" s="270"/>
      <c r="K2836" s="264"/>
      <c r="L2836" s="264"/>
      <c r="M2836" s="158"/>
      <c r="N2836" s="348"/>
    </row>
    <row r="2837" spans="2:14" x14ac:dyDescent="0.15">
      <c r="B2837" s="181">
        <v>2833</v>
      </c>
      <c r="C2837" s="171"/>
      <c r="D2837" s="172"/>
      <c r="E2837" s="173"/>
      <c r="F2837" s="174"/>
      <c r="G2837" s="148"/>
      <c r="H2837" s="372"/>
      <c r="I2837" s="264"/>
      <c r="J2837" s="270"/>
      <c r="K2837" s="264"/>
      <c r="L2837" s="264"/>
      <c r="M2837" s="158"/>
      <c r="N2837" s="348"/>
    </row>
    <row r="2838" spans="2:14" x14ac:dyDescent="0.15">
      <c r="B2838" s="181">
        <v>2834</v>
      </c>
      <c r="C2838" s="171"/>
      <c r="D2838" s="172"/>
      <c r="E2838" s="173"/>
      <c r="F2838" s="174"/>
      <c r="G2838" s="148"/>
      <c r="H2838" s="372"/>
      <c r="I2838" s="264"/>
      <c r="J2838" s="270"/>
      <c r="K2838" s="264"/>
      <c r="L2838" s="264"/>
      <c r="M2838" s="158"/>
      <c r="N2838" s="348"/>
    </row>
    <row r="2839" spans="2:14" x14ac:dyDescent="0.15">
      <c r="B2839" s="181">
        <v>2835</v>
      </c>
      <c r="C2839" s="171"/>
      <c r="D2839" s="172"/>
      <c r="E2839" s="173"/>
      <c r="F2839" s="174"/>
      <c r="G2839" s="148"/>
      <c r="H2839" s="372"/>
      <c r="I2839" s="264"/>
      <c r="J2839" s="270"/>
      <c r="K2839" s="264"/>
      <c r="L2839" s="264"/>
      <c r="M2839" s="158"/>
      <c r="N2839" s="348"/>
    </row>
    <row r="2840" spans="2:14" x14ac:dyDescent="0.15">
      <c r="B2840" s="181">
        <v>2836</v>
      </c>
      <c r="C2840" s="171"/>
      <c r="D2840" s="172"/>
      <c r="E2840" s="173"/>
      <c r="F2840" s="174"/>
      <c r="G2840" s="148"/>
      <c r="H2840" s="372"/>
      <c r="I2840" s="264"/>
      <c r="J2840" s="270"/>
      <c r="K2840" s="264"/>
      <c r="L2840" s="264"/>
      <c r="M2840" s="158"/>
      <c r="N2840" s="348"/>
    </row>
    <row r="2841" spans="2:14" x14ac:dyDescent="0.15">
      <c r="B2841" s="181">
        <v>2837</v>
      </c>
      <c r="C2841" s="171"/>
      <c r="D2841" s="172"/>
      <c r="E2841" s="173"/>
      <c r="F2841" s="174"/>
      <c r="G2841" s="148"/>
      <c r="H2841" s="372"/>
      <c r="I2841" s="264"/>
      <c r="J2841" s="270"/>
      <c r="K2841" s="264"/>
      <c r="L2841" s="264"/>
      <c r="M2841" s="158"/>
      <c r="N2841" s="348"/>
    </row>
    <row r="2842" spans="2:14" x14ac:dyDescent="0.15">
      <c r="B2842" s="181">
        <v>2838</v>
      </c>
      <c r="C2842" s="171"/>
      <c r="D2842" s="172"/>
      <c r="E2842" s="173"/>
      <c r="F2842" s="174"/>
      <c r="G2842" s="148"/>
      <c r="H2842" s="372"/>
      <c r="I2842" s="264"/>
      <c r="J2842" s="270"/>
      <c r="K2842" s="264"/>
      <c r="L2842" s="264"/>
      <c r="M2842" s="158"/>
      <c r="N2842" s="348"/>
    </row>
    <row r="2843" spans="2:14" x14ac:dyDescent="0.15">
      <c r="B2843" s="181">
        <v>2839</v>
      </c>
      <c r="C2843" s="171"/>
      <c r="D2843" s="172"/>
      <c r="E2843" s="173"/>
      <c r="F2843" s="174"/>
      <c r="G2843" s="148"/>
      <c r="H2843" s="372"/>
      <c r="I2843" s="264"/>
      <c r="J2843" s="270"/>
      <c r="K2843" s="264"/>
      <c r="L2843" s="264"/>
      <c r="M2843" s="158"/>
      <c r="N2843" s="348"/>
    </row>
    <row r="2844" spans="2:14" x14ac:dyDescent="0.15">
      <c r="B2844" s="181">
        <v>2840</v>
      </c>
      <c r="C2844" s="171"/>
      <c r="D2844" s="172"/>
      <c r="E2844" s="173"/>
      <c r="F2844" s="174"/>
      <c r="G2844" s="148"/>
      <c r="H2844" s="372"/>
      <c r="I2844" s="264"/>
      <c r="J2844" s="270"/>
      <c r="K2844" s="264"/>
      <c r="L2844" s="264"/>
      <c r="M2844" s="158"/>
      <c r="N2844" s="348"/>
    </row>
    <row r="2845" spans="2:14" x14ac:dyDescent="0.15">
      <c r="B2845" s="181">
        <v>2841</v>
      </c>
      <c r="C2845" s="171"/>
      <c r="D2845" s="172"/>
      <c r="E2845" s="173"/>
      <c r="F2845" s="174"/>
      <c r="G2845" s="148"/>
      <c r="H2845" s="372"/>
      <c r="I2845" s="264"/>
      <c r="J2845" s="270"/>
      <c r="K2845" s="264"/>
      <c r="L2845" s="264"/>
      <c r="M2845" s="158"/>
      <c r="N2845" s="348"/>
    </row>
    <row r="2846" spans="2:14" x14ac:dyDescent="0.15">
      <c r="B2846" s="181">
        <v>2842</v>
      </c>
      <c r="C2846" s="171"/>
      <c r="D2846" s="172"/>
      <c r="E2846" s="173"/>
      <c r="F2846" s="174"/>
      <c r="G2846" s="148"/>
      <c r="H2846" s="372"/>
      <c r="I2846" s="264"/>
      <c r="J2846" s="270"/>
      <c r="K2846" s="264"/>
      <c r="L2846" s="264"/>
      <c r="M2846" s="158"/>
      <c r="N2846" s="348"/>
    </row>
    <row r="2847" spans="2:14" x14ac:dyDescent="0.15">
      <c r="B2847" s="181">
        <v>2843</v>
      </c>
      <c r="C2847" s="171"/>
      <c r="D2847" s="172"/>
      <c r="E2847" s="173"/>
      <c r="F2847" s="174"/>
      <c r="G2847" s="148"/>
      <c r="H2847" s="372"/>
      <c r="I2847" s="264"/>
      <c r="J2847" s="270"/>
      <c r="K2847" s="264"/>
      <c r="L2847" s="264"/>
      <c r="M2847" s="158"/>
      <c r="N2847" s="348"/>
    </row>
    <row r="2848" spans="2:14" x14ac:dyDescent="0.15">
      <c r="B2848" s="181">
        <v>2844</v>
      </c>
      <c r="C2848" s="171"/>
      <c r="D2848" s="172"/>
      <c r="E2848" s="173"/>
      <c r="F2848" s="174"/>
      <c r="G2848" s="148"/>
      <c r="H2848" s="372"/>
      <c r="I2848" s="264"/>
      <c r="J2848" s="270"/>
      <c r="K2848" s="264"/>
      <c r="L2848" s="264"/>
      <c r="M2848" s="158"/>
      <c r="N2848" s="348"/>
    </row>
    <row r="2849" spans="2:14" x14ac:dyDescent="0.15">
      <c r="B2849" s="181">
        <v>2845</v>
      </c>
      <c r="C2849" s="171"/>
      <c r="D2849" s="172"/>
      <c r="E2849" s="173"/>
      <c r="F2849" s="174"/>
      <c r="G2849" s="148"/>
      <c r="H2849" s="372"/>
      <c r="I2849" s="264"/>
      <c r="J2849" s="270"/>
      <c r="K2849" s="264"/>
      <c r="L2849" s="264"/>
      <c r="M2849" s="158"/>
      <c r="N2849" s="348"/>
    </row>
    <row r="2850" spans="2:14" x14ac:dyDescent="0.15">
      <c r="B2850" s="181">
        <v>2846</v>
      </c>
      <c r="C2850" s="171"/>
      <c r="D2850" s="172"/>
      <c r="E2850" s="173"/>
      <c r="F2850" s="174"/>
      <c r="G2850" s="148"/>
      <c r="H2850" s="372"/>
      <c r="I2850" s="264"/>
      <c r="J2850" s="270"/>
      <c r="K2850" s="264"/>
      <c r="L2850" s="264"/>
      <c r="M2850" s="158"/>
      <c r="N2850" s="348"/>
    </row>
    <row r="2851" spans="2:14" x14ac:dyDescent="0.15">
      <c r="B2851" s="181">
        <v>2847</v>
      </c>
      <c r="C2851" s="171"/>
      <c r="D2851" s="172"/>
      <c r="E2851" s="173"/>
      <c r="F2851" s="174"/>
      <c r="G2851" s="148"/>
      <c r="H2851" s="372"/>
      <c r="I2851" s="264"/>
      <c r="J2851" s="270"/>
      <c r="K2851" s="264"/>
      <c r="L2851" s="264"/>
      <c r="M2851" s="158"/>
      <c r="N2851" s="348"/>
    </row>
    <row r="2852" spans="2:14" x14ac:dyDescent="0.15">
      <c r="B2852" s="181">
        <v>2848</v>
      </c>
      <c r="C2852" s="171"/>
      <c r="D2852" s="172"/>
      <c r="E2852" s="173"/>
      <c r="F2852" s="174"/>
      <c r="G2852" s="148"/>
      <c r="H2852" s="372"/>
      <c r="I2852" s="264"/>
      <c r="J2852" s="270"/>
      <c r="K2852" s="264"/>
      <c r="L2852" s="264"/>
      <c r="M2852" s="158"/>
      <c r="N2852" s="348"/>
    </row>
    <row r="2853" spans="2:14" x14ac:dyDescent="0.15">
      <c r="B2853" s="181">
        <v>2849</v>
      </c>
      <c r="C2853" s="171"/>
      <c r="D2853" s="172"/>
      <c r="E2853" s="173"/>
      <c r="F2853" s="174"/>
      <c r="G2853" s="148"/>
      <c r="H2853" s="372"/>
      <c r="I2853" s="264"/>
      <c r="J2853" s="270"/>
      <c r="K2853" s="264"/>
      <c r="L2853" s="264"/>
      <c r="M2853" s="158"/>
      <c r="N2853" s="348"/>
    </row>
    <row r="2854" spans="2:14" x14ac:dyDescent="0.15">
      <c r="B2854" s="181">
        <v>2850</v>
      </c>
      <c r="C2854" s="171"/>
      <c r="D2854" s="172"/>
      <c r="E2854" s="173"/>
      <c r="F2854" s="174"/>
      <c r="G2854" s="148"/>
      <c r="H2854" s="372"/>
      <c r="I2854" s="264"/>
      <c r="J2854" s="270"/>
      <c r="K2854" s="264"/>
      <c r="L2854" s="264"/>
      <c r="M2854" s="158"/>
      <c r="N2854" s="348"/>
    </row>
    <row r="2855" spans="2:14" x14ac:dyDescent="0.15">
      <c r="B2855" s="181">
        <v>2851</v>
      </c>
      <c r="C2855" s="171"/>
      <c r="D2855" s="172"/>
      <c r="E2855" s="173"/>
      <c r="F2855" s="174"/>
      <c r="G2855" s="148"/>
      <c r="H2855" s="372"/>
      <c r="I2855" s="264"/>
      <c r="J2855" s="270"/>
      <c r="K2855" s="264"/>
      <c r="L2855" s="264"/>
      <c r="M2855" s="158"/>
      <c r="N2855" s="348"/>
    </row>
    <row r="2856" spans="2:14" x14ac:dyDescent="0.15">
      <c r="B2856" s="181">
        <v>2852</v>
      </c>
      <c r="C2856" s="171"/>
      <c r="D2856" s="172"/>
      <c r="E2856" s="173"/>
      <c r="F2856" s="174"/>
      <c r="G2856" s="148"/>
      <c r="H2856" s="372"/>
      <c r="I2856" s="264"/>
      <c r="J2856" s="270"/>
      <c r="K2856" s="264"/>
      <c r="L2856" s="264"/>
      <c r="M2856" s="158"/>
      <c r="N2856" s="348"/>
    </row>
    <row r="2857" spans="2:14" x14ac:dyDescent="0.15">
      <c r="B2857" s="181">
        <v>2853</v>
      </c>
      <c r="C2857" s="171"/>
      <c r="D2857" s="172"/>
      <c r="E2857" s="173"/>
      <c r="F2857" s="174"/>
      <c r="G2857" s="148"/>
      <c r="H2857" s="372"/>
      <c r="I2857" s="264"/>
      <c r="J2857" s="270"/>
      <c r="K2857" s="264"/>
      <c r="L2857" s="264"/>
      <c r="M2857" s="158"/>
      <c r="N2857" s="348"/>
    </row>
    <row r="2858" spans="2:14" x14ac:dyDescent="0.15">
      <c r="B2858" s="181">
        <v>2854</v>
      </c>
      <c r="C2858" s="171"/>
      <c r="D2858" s="172"/>
      <c r="E2858" s="173"/>
      <c r="F2858" s="174"/>
      <c r="G2858" s="148"/>
      <c r="H2858" s="372"/>
      <c r="I2858" s="264"/>
      <c r="J2858" s="270"/>
      <c r="K2858" s="264"/>
      <c r="L2858" s="264"/>
      <c r="M2858" s="158"/>
      <c r="N2858" s="348"/>
    </row>
    <row r="2859" spans="2:14" x14ac:dyDescent="0.15">
      <c r="B2859" s="181">
        <v>2855</v>
      </c>
      <c r="C2859" s="171"/>
      <c r="D2859" s="172"/>
      <c r="E2859" s="173"/>
      <c r="F2859" s="174"/>
      <c r="G2859" s="148"/>
      <c r="H2859" s="372"/>
      <c r="I2859" s="264"/>
      <c r="J2859" s="270"/>
      <c r="K2859" s="264"/>
      <c r="L2859" s="264"/>
      <c r="M2859" s="158"/>
      <c r="N2859" s="348"/>
    </row>
    <row r="2860" spans="2:14" x14ac:dyDescent="0.15">
      <c r="B2860" s="181">
        <v>2856</v>
      </c>
      <c r="C2860" s="171"/>
      <c r="D2860" s="172"/>
      <c r="E2860" s="173"/>
      <c r="F2860" s="174"/>
      <c r="G2860" s="148"/>
      <c r="H2860" s="372"/>
      <c r="I2860" s="264"/>
      <c r="J2860" s="270"/>
      <c r="K2860" s="264"/>
      <c r="L2860" s="264"/>
      <c r="M2860" s="158"/>
      <c r="N2860" s="348"/>
    </row>
    <row r="2861" spans="2:14" x14ac:dyDescent="0.15">
      <c r="B2861" s="181">
        <v>2857</v>
      </c>
      <c r="C2861" s="171"/>
      <c r="D2861" s="172"/>
      <c r="E2861" s="173"/>
      <c r="F2861" s="174"/>
      <c r="G2861" s="148"/>
      <c r="H2861" s="372"/>
      <c r="I2861" s="264"/>
      <c r="J2861" s="270"/>
      <c r="K2861" s="264"/>
      <c r="L2861" s="264"/>
      <c r="M2861" s="158"/>
      <c r="N2861" s="348"/>
    </row>
    <row r="2862" spans="2:14" x14ac:dyDescent="0.15">
      <c r="B2862" s="181">
        <v>2858</v>
      </c>
      <c r="C2862" s="171"/>
      <c r="D2862" s="172"/>
      <c r="E2862" s="173"/>
      <c r="F2862" s="174"/>
      <c r="G2862" s="148"/>
      <c r="H2862" s="372"/>
      <c r="I2862" s="264"/>
      <c r="J2862" s="270"/>
      <c r="K2862" s="264"/>
      <c r="L2862" s="264"/>
      <c r="M2862" s="158"/>
      <c r="N2862" s="348"/>
    </row>
    <row r="2863" spans="2:14" x14ac:dyDescent="0.15">
      <c r="B2863" s="181">
        <v>2859</v>
      </c>
      <c r="C2863" s="171"/>
      <c r="D2863" s="172"/>
      <c r="E2863" s="173"/>
      <c r="F2863" s="174"/>
      <c r="G2863" s="148"/>
      <c r="H2863" s="372"/>
      <c r="I2863" s="264"/>
      <c r="J2863" s="270"/>
      <c r="K2863" s="264"/>
      <c r="L2863" s="264"/>
      <c r="M2863" s="158"/>
      <c r="N2863" s="348"/>
    </row>
    <row r="2864" spans="2:14" x14ac:dyDescent="0.15">
      <c r="B2864" s="181">
        <v>2860</v>
      </c>
      <c r="C2864" s="171"/>
      <c r="D2864" s="172"/>
      <c r="E2864" s="173"/>
      <c r="F2864" s="174"/>
      <c r="G2864" s="148"/>
      <c r="H2864" s="372"/>
      <c r="I2864" s="264"/>
      <c r="J2864" s="270"/>
      <c r="K2864" s="264"/>
      <c r="L2864" s="264"/>
      <c r="M2864" s="158"/>
      <c r="N2864" s="348"/>
    </row>
    <row r="2865" spans="2:14" x14ac:dyDescent="0.15">
      <c r="B2865" s="181">
        <v>2861</v>
      </c>
      <c r="C2865" s="171"/>
      <c r="D2865" s="172"/>
      <c r="E2865" s="173"/>
      <c r="F2865" s="174"/>
      <c r="G2865" s="148"/>
      <c r="H2865" s="372"/>
      <c r="I2865" s="264"/>
      <c r="J2865" s="270"/>
      <c r="K2865" s="264"/>
      <c r="L2865" s="264"/>
      <c r="M2865" s="158"/>
      <c r="N2865" s="348"/>
    </row>
    <row r="2866" spans="2:14" x14ac:dyDescent="0.15">
      <c r="B2866" s="181">
        <v>2862</v>
      </c>
      <c r="C2866" s="171"/>
      <c r="D2866" s="172"/>
      <c r="E2866" s="173"/>
      <c r="F2866" s="174"/>
      <c r="G2866" s="148"/>
      <c r="H2866" s="372"/>
      <c r="I2866" s="264"/>
      <c r="J2866" s="270"/>
      <c r="K2866" s="264"/>
      <c r="L2866" s="264"/>
      <c r="M2866" s="158"/>
      <c r="N2866" s="348"/>
    </row>
    <row r="2867" spans="2:14" x14ac:dyDescent="0.15">
      <c r="B2867" s="181">
        <v>2863</v>
      </c>
      <c r="C2867" s="171"/>
      <c r="D2867" s="172"/>
      <c r="E2867" s="173"/>
      <c r="F2867" s="174"/>
      <c r="G2867" s="148"/>
      <c r="H2867" s="372"/>
      <c r="I2867" s="264"/>
      <c r="J2867" s="270"/>
      <c r="K2867" s="264"/>
      <c r="L2867" s="264"/>
      <c r="M2867" s="158"/>
      <c r="N2867" s="348"/>
    </row>
    <row r="2868" spans="2:14" x14ac:dyDescent="0.15">
      <c r="B2868" s="181">
        <v>2864</v>
      </c>
      <c r="C2868" s="171"/>
      <c r="D2868" s="172"/>
      <c r="E2868" s="173"/>
      <c r="F2868" s="174"/>
      <c r="G2868" s="148"/>
      <c r="H2868" s="372"/>
      <c r="I2868" s="264"/>
      <c r="J2868" s="270"/>
      <c r="K2868" s="264"/>
      <c r="L2868" s="264"/>
      <c r="M2868" s="158"/>
      <c r="N2868" s="348"/>
    </row>
    <row r="2869" spans="2:14" x14ac:dyDescent="0.15">
      <c r="B2869" s="181">
        <v>2865</v>
      </c>
      <c r="C2869" s="171"/>
      <c r="D2869" s="172"/>
      <c r="E2869" s="173"/>
      <c r="F2869" s="174"/>
      <c r="G2869" s="148"/>
      <c r="H2869" s="372"/>
      <c r="I2869" s="264"/>
      <c r="J2869" s="270"/>
      <c r="K2869" s="264"/>
      <c r="L2869" s="264"/>
      <c r="M2869" s="158"/>
      <c r="N2869" s="348"/>
    </row>
    <row r="2870" spans="2:14" x14ac:dyDescent="0.15">
      <c r="B2870" s="181">
        <v>2866</v>
      </c>
      <c r="C2870" s="171"/>
      <c r="D2870" s="172"/>
      <c r="E2870" s="173"/>
      <c r="F2870" s="174"/>
      <c r="G2870" s="148"/>
      <c r="H2870" s="372"/>
      <c r="I2870" s="264"/>
      <c r="J2870" s="270"/>
      <c r="K2870" s="264"/>
      <c r="L2870" s="264"/>
      <c r="M2870" s="158"/>
      <c r="N2870" s="348"/>
    </row>
    <row r="2871" spans="2:14" x14ac:dyDescent="0.15">
      <c r="B2871" s="181">
        <v>2867</v>
      </c>
      <c r="C2871" s="171"/>
      <c r="D2871" s="172"/>
      <c r="E2871" s="173"/>
      <c r="F2871" s="174"/>
      <c r="G2871" s="148"/>
      <c r="H2871" s="372"/>
      <c r="I2871" s="264"/>
      <c r="J2871" s="270"/>
      <c r="K2871" s="264"/>
      <c r="L2871" s="264"/>
      <c r="M2871" s="158"/>
      <c r="N2871" s="348"/>
    </row>
    <row r="2872" spans="2:14" x14ac:dyDescent="0.15">
      <c r="B2872" s="181">
        <v>2868</v>
      </c>
      <c r="C2872" s="171"/>
      <c r="D2872" s="172"/>
      <c r="E2872" s="173"/>
      <c r="F2872" s="174"/>
      <c r="G2872" s="148"/>
      <c r="H2872" s="372"/>
      <c r="I2872" s="264"/>
      <c r="J2872" s="270"/>
      <c r="K2872" s="264"/>
      <c r="L2872" s="264"/>
      <c r="M2872" s="158"/>
      <c r="N2872" s="348"/>
    </row>
    <row r="2873" spans="2:14" x14ac:dyDescent="0.15">
      <c r="B2873" s="181">
        <v>2869</v>
      </c>
      <c r="C2873" s="171"/>
      <c r="D2873" s="172"/>
      <c r="E2873" s="173"/>
      <c r="F2873" s="174"/>
      <c r="G2873" s="148"/>
      <c r="H2873" s="372"/>
      <c r="I2873" s="264"/>
      <c r="J2873" s="270"/>
      <c r="K2873" s="264"/>
      <c r="L2873" s="264"/>
      <c r="M2873" s="158"/>
      <c r="N2873" s="348"/>
    </row>
    <row r="2874" spans="2:14" x14ac:dyDescent="0.15">
      <c r="B2874" s="181">
        <v>2870</v>
      </c>
      <c r="C2874" s="171"/>
      <c r="D2874" s="172"/>
      <c r="E2874" s="173"/>
      <c r="F2874" s="174"/>
      <c r="G2874" s="148"/>
      <c r="H2874" s="372"/>
      <c r="I2874" s="264"/>
      <c r="J2874" s="270"/>
      <c r="K2874" s="264"/>
      <c r="L2874" s="264"/>
      <c r="M2874" s="158"/>
      <c r="N2874" s="348"/>
    </row>
    <row r="2875" spans="2:14" x14ac:dyDescent="0.15">
      <c r="B2875" s="181">
        <v>2871</v>
      </c>
      <c r="C2875" s="171"/>
      <c r="D2875" s="172"/>
      <c r="E2875" s="173"/>
      <c r="F2875" s="174"/>
      <c r="G2875" s="148"/>
      <c r="H2875" s="372"/>
      <c r="I2875" s="264"/>
      <c r="J2875" s="270"/>
      <c r="K2875" s="264"/>
      <c r="L2875" s="264"/>
      <c r="M2875" s="158"/>
      <c r="N2875" s="348"/>
    </row>
    <row r="2876" spans="2:14" x14ac:dyDescent="0.15">
      <c r="B2876" s="181">
        <v>2872</v>
      </c>
      <c r="C2876" s="171"/>
      <c r="D2876" s="172"/>
      <c r="E2876" s="173"/>
      <c r="F2876" s="174"/>
      <c r="G2876" s="148"/>
      <c r="H2876" s="372"/>
      <c r="I2876" s="264"/>
      <c r="J2876" s="270"/>
      <c r="K2876" s="264"/>
      <c r="L2876" s="264"/>
      <c r="M2876" s="158"/>
      <c r="N2876" s="348"/>
    </row>
    <row r="2877" spans="2:14" x14ac:dyDescent="0.15">
      <c r="B2877" s="181">
        <v>2873</v>
      </c>
      <c r="C2877" s="171"/>
      <c r="D2877" s="172"/>
      <c r="E2877" s="173"/>
      <c r="F2877" s="174"/>
      <c r="G2877" s="148"/>
      <c r="H2877" s="372"/>
      <c r="I2877" s="264"/>
      <c r="J2877" s="270"/>
      <c r="K2877" s="264"/>
      <c r="L2877" s="264"/>
      <c r="M2877" s="158"/>
      <c r="N2877" s="348"/>
    </row>
    <row r="2878" spans="2:14" x14ac:dyDescent="0.15">
      <c r="B2878" s="181">
        <v>2874</v>
      </c>
      <c r="C2878" s="171"/>
      <c r="D2878" s="172"/>
      <c r="E2878" s="173"/>
      <c r="F2878" s="174"/>
      <c r="G2878" s="148"/>
      <c r="H2878" s="372"/>
      <c r="I2878" s="264"/>
      <c r="J2878" s="270"/>
      <c r="K2878" s="264"/>
      <c r="L2878" s="264"/>
      <c r="M2878" s="158"/>
      <c r="N2878" s="348"/>
    </row>
    <row r="2879" spans="2:14" x14ac:dyDescent="0.15">
      <c r="B2879" s="181">
        <v>2875</v>
      </c>
      <c r="C2879" s="171"/>
      <c r="D2879" s="172"/>
      <c r="E2879" s="173"/>
      <c r="F2879" s="174"/>
      <c r="G2879" s="148"/>
      <c r="H2879" s="372"/>
      <c r="I2879" s="264"/>
      <c r="J2879" s="270"/>
      <c r="K2879" s="264"/>
      <c r="L2879" s="264"/>
      <c r="M2879" s="158"/>
      <c r="N2879" s="348"/>
    </row>
    <row r="2880" spans="2:14" x14ac:dyDescent="0.15">
      <c r="B2880" s="181">
        <v>2876</v>
      </c>
      <c r="C2880" s="171"/>
      <c r="D2880" s="172"/>
      <c r="E2880" s="173"/>
      <c r="F2880" s="174"/>
      <c r="G2880" s="148"/>
      <c r="H2880" s="372"/>
      <c r="I2880" s="264"/>
      <c r="J2880" s="270"/>
      <c r="K2880" s="264"/>
      <c r="L2880" s="264"/>
      <c r="M2880" s="158"/>
      <c r="N2880" s="348"/>
    </row>
    <row r="2881" spans="2:14" x14ac:dyDescent="0.15">
      <c r="B2881" s="181">
        <v>2877</v>
      </c>
      <c r="C2881" s="171"/>
      <c r="D2881" s="172"/>
      <c r="E2881" s="173"/>
      <c r="F2881" s="174"/>
      <c r="G2881" s="148"/>
      <c r="H2881" s="372"/>
      <c r="I2881" s="264"/>
      <c r="J2881" s="270"/>
      <c r="K2881" s="264"/>
      <c r="L2881" s="264"/>
      <c r="M2881" s="158"/>
      <c r="N2881" s="348"/>
    </row>
    <row r="2882" spans="2:14" x14ac:dyDescent="0.15">
      <c r="B2882" s="181">
        <v>2878</v>
      </c>
      <c r="C2882" s="171"/>
      <c r="D2882" s="172"/>
      <c r="E2882" s="173"/>
      <c r="F2882" s="174"/>
      <c r="G2882" s="148"/>
      <c r="H2882" s="372"/>
      <c r="I2882" s="264"/>
      <c r="J2882" s="270"/>
      <c r="K2882" s="264"/>
      <c r="L2882" s="264"/>
      <c r="M2882" s="158"/>
      <c r="N2882" s="348"/>
    </row>
    <row r="2883" spans="2:14" x14ac:dyDescent="0.15">
      <c r="B2883" s="181">
        <v>2879</v>
      </c>
      <c r="C2883" s="171"/>
      <c r="D2883" s="172"/>
      <c r="E2883" s="173"/>
      <c r="F2883" s="174"/>
      <c r="G2883" s="148"/>
      <c r="H2883" s="372"/>
      <c r="I2883" s="264"/>
      <c r="J2883" s="270"/>
      <c r="K2883" s="264"/>
      <c r="L2883" s="264"/>
      <c r="M2883" s="158"/>
      <c r="N2883" s="348"/>
    </row>
    <row r="2884" spans="2:14" x14ac:dyDescent="0.15">
      <c r="B2884" s="181">
        <v>2880</v>
      </c>
      <c r="C2884" s="171"/>
      <c r="D2884" s="172"/>
      <c r="E2884" s="173"/>
      <c r="F2884" s="174"/>
      <c r="G2884" s="148"/>
      <c r="H2884" s="372"/>
      <c r="I2884" s="264"/>
      <c r="J2884" s="270"/>
      <c r="K2884" s="264"/>
      <c r="L2884" s="264"/>
      <c r="M2884" s="158"/>
      <c r="N2884" s="348"/>
    </row>
    <row r="2885" spans="2:14" x14ac:dyDescent="0.15">
      <c r="B2885" s="181">
        <v>2881</v>
      </c>
      <c r="C2885" s="171"/>
      <c r="D2885" s="172"/>
      <c r="E2885" s="173"/>
      <c r="F2885" s="174"/>
      <c r="G2885" s="148"/>
      <c r="H2885" s="372"/>
      <c r="I2885" s="264"/>
      <c r="J2885" s="270"/>
      <c r="K2885" s="264"/>
      <c r="L2885" s="264"/>
      <c r="M2885" s="158"/>
      <c r="N2885" s="348"/>
    </row>
    <row r="2886" spans="2:14" x14ac:dyDescent="0.15">
      <c r="B2886" s="181">
        <v>2882</v>
      </c>
      <c r="C2886" s="171"/>
      <c r="D2886" s="172"/>
      <c r="E2886" s="173"/>
      <c r="F2886" s="174"/>
      <c r="G2886" s="148"/>
      <c r="H2886" s="372"/>
      <c r="I2886" s="264"/>
      <c r="J2886" s="270"/>
      <c r="K2886" s="264"/>
      <c r="L2886" s="264"/>
      <c r="M2886" s="158"/>
      <c r="N2886" s="348"/>
    </row>
    <row r="2887" spans="2:14" x14ac:dyDescent="0.15">
      <c r="B2887" s="181">
        <v>2883</v>
      </c>
      <c r="C2887" s="171"/>
      <c r="D2887" s="172"/>
      <c r="E2887" s="173"/>
      <c r="F2887" s="174"/>
      <c r="G2887" s="148"/>
      <c r="H2887" s="372"/>
      <c r="I2887" s="264"/>
      <c r="J2887" s="270"/>
      <c r="K2887" s="264"/>
      <c r="L2887" s="264"/>
      <c r="M2887" s="158"/>
      <c r="N2887" s="348"/>
    </row>
    <row r="2888" spans="2:14" x14ac:dyDescent="0.15">
      <c r="B2888" s="181">
        <v>2884</v>
      </c>
      <c r="C2888" s="171"/>
      <c r="D2888" s="172"/>
      <c r="E2888" s="173"/>
      <c r="F2888" s="174"/>
      <c r="G2888" s="148"/>
      <c r="H2888" s="372"/>
      <c r="I2888" s="264"/>
      <c r="J2888" s="270"/>
      <c r="K2888" s="264"/>
      <c r="L2888" s="264"/>
      <c r="M2888" s="158"/>
      <c r="N2888" s="348"/>
    </row>
    <row r="2889" spans="2:14" x14ac:dyDescent="0.15">
      <c r="B2889" s="181">
        <v>2885</v>
      </c>
      <c r="C2889" s="171"/>
      <c r="D2889" s="172"/>
      <c r="E2889" s="173"/>
      <c r="F2889" s="174"/>
      <c r="G2889" s="148"/>
      <c r="H2889" s="372"/>
      <c r="I2889" s="264"/>
      <c r="J2889" s="270"/>
      <c r="K2889" s="264"/>
      <c r="L2889" s="264"/>
      <c r="M2889" s="158"/>
      <c r="N2889" s="348"/>
    </row>
    <row r="2890" spans="2:14" x14ac:dyDescent="0.15">
      <c r="B2890" s="181">
        <v>2886</v>
      </c>
      <c r="C2890" s="171"/>
      <c r="D2890" s="172"/>
      <c r="E2890" s="173"/>
      <c r="F2890" s="174"/>
      <c r="G2890" s="148"/>
      <c r="H2890" s="372"/>
      <c r="I2890" s="264"/>
      <c r="J2890" s="270"/>
      <c r="K2890" s="264"/>
      <c r="L2890" s="264"/>
      <c r="M2890" s="158"/>
      <c r="N2890" s="348"/>
    </row>
    <row r="2891" spans="2:14" x14ac:dyDescent="0.15">
      <c r="B2891" s="181">
        <v>2887</v>
      </c>
      <c r="C2891" s="171"/>
      <c r="D2891" s="172"/>
      <c r="E2891" s="173"/>
      <c r="F2891" s="174"/>
      <c r="G2891" s="148"/>
      <c r="H2891" s="372"/>
      <c r="I2891" s="264"/>
      <c r="J2891" s="270"/>
      <c r="K2891" s="264"/>
      <c r="L2891" s="264"/>
      <c r="M2891" s="158"/>
      <c r="N2891" s="348"/>
    </row>
    <row r="2892" spans="2:14" x14ac:dyDescent="0.15">
      <c r="B2892" s="181">
        <v>2888</v>
      </c>
      <c r="C2892" s="171"/>
      <c r="D2892" s="172"/>
      <c r="E2892" s="173"/>
      <c r="F2892" s="174"/>
      <c r="G2892" s="148"/>
      <c r="H2892" s="372"/>
      <c r="I2892" s="264"/>
      <c r="J2892" s="270"/>
      <c r="K2892" s="264"/>
      <c r="L2892" s="264"/>
      <c r="M2892" s="158"/>
      <c r="N2892" s="348"/>
    </row>
    <row r="2893" spans="2:14" x14ac:dyDescent="0.15">
      <c r="B2893" s="181">
        <v>2889</v>
      </c>
      <c r="C2893" s="171"/>
      <c r="D2893" s="172"/>
      <c r="E2893" s="173"/>
      <c r="F2893" s="174"/>
      <c r="G2893" s="148"/>
      <c r="H2893" s="372"/>
      <c r="I2893" s="264"/>
      <c r="J2893" s="270"/>
      <c r="K2893" s="264"/>
      <c r="L2893" s="264"/>
      <c r="M2893" s="158"/>
      <c r="N2893" s="348"/>
    </row>
    <row r="2894" spans="2:14" x14ac:dyDescent="0.15">
      <c r="B2894" s="181">
        <v>2890</v>
      </c>
      <c r="C2894" s="171"/>
      <c r="D2894" s="172"/>
      <c r="E2894" s="173"/>
      <c r="F2894" s="174"/>
      <c r="G2894" s="148"/>
      <c r="H2894" s="372"/>
      <c r="I2894" s="264"/>
      <c r="J2894" s="270"/>
      <c r="K2894" s="264"/>
      <c r="L2894" s="264"/>
      <c r="M2894" s="158"/>
      <c r="N2894" s="348"/>
    </row>
    <row r="2895" spans="2:14" x14ac:dyDescent="0.15">
      <c r="B2895" s="181">
        <v>2891</v>
      </c>
      <c r="C2895" s="171"/>
      <c r="D2895" s="172"/>
      <c r="E2895" s="173"/>
      <c r="F2895" s="174"/>
      <c r="G2895" s="148"/>
      <c r="H2895" s="372"/>
      <c r="I2895" s="264"/>
      <c r="J2895" s="270"/>
      <c r="K2895" s="264"/>
      <c r="L2895" s="264"/>
      <c r="M2895" s="158"/>
      <c r="N2895" s="348"/>
    </row>
    <row r="2896" spans="2:14" x14ac:dyDescent="0.15">
      <c r="B2896" s="181">
        <v>2892</v>
      </c>
      <c r="C2896" s="171"/>
      <c r="D2896" s="172"/>
      <c r="E2896" s="173"/>
      <c r="F2896" s="174"/>
      <c r="G2896" s="148"/>
      <c r="H2896" s="372"/>
      <c r="I2896" s="264"/>
      <c r="J2896" s="270"/>
      <c r="K2896" s="264"/>
      <c r="L2896" s="264"/>
      <c r="M2896" s="158"/>
      <c r="N2896" s="348"/>
    </row>
    <row r="2897" spans="2:14" x14ac:dyDescent="0.15">
      <c r="B2897" s="181">
        <v>2893</v>
      </c>
      <c r="C2897" s="171"/>
      <c r="D2897" s="172"/>
      <c r="E2897" s="173"/>
      <c r="F2897" s="174"/>
      <c r="G2897" s="148"/>
      <c r="H2897" s="372"/>
      <c r="I2897" s="264"/>
      <c r="J2897" s="270"/>
      <c r="K2897" s="264"/>
      <c r="L2897" s="264"/>
      <c r="M2897" s="158"/>
      <c r="N2897" s="348"/>
    </row>
    <row r="2898" spans="2:14" x14ac:dyDescent="0.15">
      <c r="B2898" s="181">
        <v>2894</v>
      </c>
      <c r="C2898" s="171"/>
      <c r="D2898" s="172"/>
      <c r="E2898" s="173"/>
      <c r="F2898" s="174"/>
      <c r="G2898" s="148"/>
      <c r="H2898" s="372"/>
      <c r="I2898" s="264"/>
      <c r="J2898" s="270"/>
      <c r="K2898" s="264"/>
      <c r="L2898" s="264"/>
      <c r="M2898" s="158"/>
      <c r="N2898" s="348"/>
    </row>
    <row r="2899" spans="2:14" x14ac:dyDescent="0.15">
      <c r="B2899" s="181">
        <v>2895</v>
      </c>
      <c r="C2899" s="171"/>
      <c r="D2899" s="172"/>
      <c r="E2899" s="173"/>
      <c r="F2899" s="174"/>
      <c r="G2899" s="148"/>
      <c r="H2899" s="372"/>
      <c r="I2899" s="264"/>
      <c r="J2899" s="270"/>
      <c r="K2899" s="264"/>
      <c r="L2899" s="264"/>
      <c r="M2899" s="158"/>
      <c r="N2899" s="348"/>
    </row>
    <row r="2900" spans="2:14" x14ac:dyDescent="0.15">
      <c r="B2900" s="181">
        <v>2896</v>
      </c>
      <c r="C2900" s="171"/>
      <c r="D2900" s="172"/>
      <c r="E2900" s="173"/>
      <c r="F2900" s="174"/>
      <c r="G2900" s="148"/>
      <c r="H2900" s="372"/>
      <c r="I2900" s="264"/>
      <c r="J2900" s="270"/>
      <c r="K2900" s="264"/>
      <c r="L2900" s="264"/>
      <c r="M2900" s="158"/>
      <c r="N2900" s="348"/>
    </row>
    <row r="2901" spans="2:14" x14ac:dyDescent="0.15">
      <c r="B2901" s="181">
        <v>2897</v>
      </c>
      <c r="C2901" s="171"/>
      <c r="D2901" s="172"/>
      <c r="E2901" s="173"/>
      <c r="F2901" s="174"/>
      <c r="G2901" s="148"/>
      <c r="H2901" s="372"/>
      <c r="I2901" s="264"/>
      <c r="J2901" s="270"/>
      <c r="K2901" s="264"/>
      <c r="L2901" s="264"/>
      <c r="M2901" s="158"/>
      <c r="N2901" s="348"/>
    </row>
    <row r="2902" spans="2:14" x14ac:dyDescent="0.15">
      <c r="B2902" s="181">
        <v>2898</v>
      </c>
      <c r="C2902" s="171"/>
      <c r="D2902" s="172"/>
      <c r="E2902" s="173"/>
      <c r="F2902" s="174"/>
      <c r="G2902" s="148"/>
      <c r="H2902" s="372"/>
      <c r="I2902" s="264"/>
      <c r="J2902" s="270"/>
      <c r="K2902" s="264"/>
      <c r="L2902" s="264"/>
      <c r="M2902" s="158"/>
      <c r="N2902" s="348"/>
    </row>
    <row r="2903" spans="2:14" x14ac:dyDescent="0.15">
      <c r="B2903" s="181">
        <v>2899</v>
      </c>
      <c r="C2903" s="171"/>
      <c r="D2903" s="172"/>
      <c r="E2903" s="173"/>
      <c r="F2903" s="174"/>
      <c r="G2903" s="148"/>
      <c r="H2903" s="372"/>
      <c r="I2903" s="264"/>
      <c r="J2903" s="270"/>
      <c r="K2903" s="264"/>
      <c r="L2903" s="264"/>
      <c r="M2903" s="158"/>
      <c r="N2903" s="348"/>
    </row>
    <row r="2904" spans="2:14" x14ac:dyDescent="0.15">
      <c r="B2904" s="181">
        <v>2900</v>
      </c>
      <c r="C2904" s="171"/>
      <c r="D2904" s="172"/>
      <c r="E2904" s="173"/>
      <c r="F2904" s="174"/>
      <c r="G2904" s="148"/>
      <c r="H2904" s="372"/>
      <c r="I2904" s="264"/>
      <c r="J2904" s="270"/>
      <c r="K2904" s="264"/>
      <c r="L2904" s="264"/>
      <c r="M2904" s="158"/>
      <c r="N2904" s="348"/>
    </row>
    <row r="2905" spans="2:14" x14ac:dyDescent="0.15">
      <c r="B2905" s="181">
        <v>2901</v>
      </c>
      <c r="C2905" s="171"/>
      <c r="D2905" s="172"/>
      <c r="E2905" s="173"/>
      <c r="F2905" s="174"/>
      <c r="G2905" s="148"/>
      <c r="H2905" s="372"/>
      <c r="I2905" s="264"/>
      <c r="J2905" s="270"/>
      <c r="K2905" s="264"/>
      <c r="L2905" s="264"/>
      <c r="M2905" s="158"/>
      <c r="N2905" s="348"/>
    </row>
    <row r="2906" spans="2:14" x14ac:dyDescent="0.15">
      <c r="B2906" s="181">
        <v>2902</v>
      </c>
      <c r="C2906" s="171"/>
      <c r="D2906" s="172"/>
      <c r="E2906" s="173"/>
      <c r="F2906" s="174"/>
      <c r="G2906" s="148"/>
      <c r="H2906" s="372"/>
      <c r="I2906" s="264"/>
      <c r="J2906" s="270"/>
      <c r="K2906" s="264"/>
      <c r="L2906" s="264"/>
      <c r="M2906" s="158"/>
      <c r="N2906" s="348"/>
    </row>
    <row r="2907" spans="2:14" x14ac:dyDescent="0.15">
      <c r="B2907" s="181">
        <v>2903</v>
      </c>
      <c r="C2907" s="171"/>
      <c r="D2907" s="172"/>
      <c r="E2907" s="173"/>
      <c r="F2907" s="174"/>
      <c r="G2907" s="148"/>
      <c r="H2907" s="372"/>
      <c r="I2907" s="264"/>
      <c r="J2907" s="270"/>
      <c r="K2907" s="264"/>
      <c r="L2907" s="264"/>
      <c r="M2907" s="158"/>
      <c r="N2907" s="348"/>
    </row>
    <row r="2908" spans="2:14" x14ac:dyDescent="0.15">
      <c r="B2908" s="181">
        <v>2904</v>
      </c>
      <c r="C2908" s="171"/>
      <c r="D2908" s="172"/>
      <c r="E2908" s="173"/>
      <c r="F2908" s="174"/>
      <c r="G2908" s="148"/>
      <c r="H2908" s="372"/>
      <c r="I2908" s="264"/>
      <c r="J2908" s="270"/>
      <c r="K2908" s="264"/>
      <c r="L2908" s="264"/>
      <c r="M2908" s="158"/>
      <c r="N2908" s="348"/>
    </row>
    <row r="2909" spans="2:14" x14ac:dyDescent="0.15">
      <c r="B2909" s="181">
        <v>2905</v>
      </c>
      <c r="C2909" s="171"/>
      <c r="D2909" s="172"/>
      <c r="E2909" s="173"/>
      <c r="F2909" s="174"/>
      <c r="G2909" s="148"/>
      <c r="H2909" s="372"/>
      <c r="I2909" s="264"/>
      <c r="J2909" s="270"/>
      <c r="K2909" s="264"/>
      <c r="L2909" s="264"/>
      <c r="M2909" s="158"/>
      <c r="N2909" s="348"/>
    </row>
    <row r="2910" spans="2:14" x14ac:dyDescent="0.15">
      <c r="B2910" s="181">
        <v>2906</v>
      </c>
      <c r="C2910" s="171"/>
      <c r="D2910" s="172"/>
      <c r="E2910" s="173"/>
      <c r="F2910" s="174"/>
      <c r="G2910" s="148"/>
      <c r="H2910" s="372"/>
      <c r="I2910" s="264"/>
      <c r="J2910" s="270"/>
      <c r="K2910" s="264"/>
      <c r="L2910" s="264"/>
      <c r="M2910" s="158"/>
      <c r="N2910" s="348"/>
    </row>
    <row r="2911" spans="2:14" x14ac:dyDescent="0.15">
      <c r="B2911" s="181">
        <v>2907</v>
      </c>
      <c r="C2911" s="171"/>
      <c r="D2911" s="172"/>
      <c r="E2911" s="173"/>
      <c r="F2911" s="174"/>
      <c r="G2911" s="148"/>
      <c r="H2911" s="372"/>
      <c r="I2911" s="264"/>
      <c r="J2911" s="270"/>
      <c r="K2911" s="264"/>
      <c r="L2911" s="264"/>
      <c r="M2911" s="158"/>
      <c r="N2911" s="348"/>
    </row>
    <row r="2912" spans="2:14" x14ac:dyDescent="0.15">
      <c r="B2912" s="181">
        <v>2908</v>
      </c>
      <c r="C2912" s="171"/>
      <c r="D2912" s="172"/>
      <c r="E2912" s="173"/>
      <c r="F2912" s="174"/>
      <c r="G2912" s="148"/>
      <c r="H2912" s="372"/>
      <c r="I2912" s="264"/>
      <c r="J2912" s="270"/>
      <c r="K2912" s="264"/>
      <c r="L2912" s="264"/>
      <c r="M2912" s="158"/>
      <c r="N2912" s="348"/>
    </row>
    <row r="2913" spans="2:14" x14ac:dyDescent="0.15">
      <c r="B2913" s="181">
        <v>2909</v>
      </c>
      <c r="C2913" s="171"/>
      <c r="D2913" s="172"/>
      <c r="E2913" s="173"/>
      <c r="F2913" s="174"/>
      <c r="G2913" s="148"/>
      <c r="H2913" s="372"/>
      <c r="I2913" s="264"/>
      <c r="J2913" s="270"/>
      <c r="K2913" s="264"/>
      <c r="L2913" s="264"/>
      <c r="M2913" s="158"/>
      <c r="N2913" s="348"/>
    </row>
    <row r="2914" spans="2:14" x14ac:dyDescent="0.15">
      <c r="B2914" s="181">
        <v>2910</v>
      </c>
      <c r="C2914" s="171"/>
      <c r="D2914" s="172"/>
      <c r="E2914" s="173"/>
      <c r="F2914" s="174"/>
      <c r="G2914" s="148"/>
      <c r="H2914" s="372"/>
      <c r="I2914" s="264"/>
      <c r="J2914" s="270"/>
      <c r="K2914" s="264"/>
      <c r="L2914" s="264"/>
      <c r="M2914" s="158"/>
      <c r="N2914" s="348"/>
    </row>
    <row r="2915" spans="2:14" x14ac:dyDescent="0.15">
      <c r="B2915" s="181">
        <v>2911</v>
      </c>
      <c r="C2915" s="171"/>
      <c r="D2915" s="172"/>
      <c r="E2915" s="173"/>
      <c r="F2915" s="174"/>
      <c r="G2915" s="148"/>
      <c r="H2915" s="372"/>
      <c r="I2915" s="264"/>
      <c r="J2915" s="270"/>
      <c r="K2915" s="264"/>
      <c r="L2915" s="264"/>
      <c r="M2915" s="158"/>
      <c r="N2915" s="348"/>
    </row>
    <row r="2916" spans="2:14" x14ac:dyDescent="0.15">
      <c r="B2916" s="181">
        <v>2912</v>
      </c>
      <c r="C2916" s="171"/>
      <c r="D2916" s="172"/>
      <c r="E2916" s="173"/>
      <c r="F2916" s="174"/>
      <c r="G2916" s="148"/>
      <c r="H2916" s="372"/>
      <c r="I2916" s="264"/>
      <c r="J2916" s="270"/>
      <c r="K2916" s="264"/>
      <c r="L2916" s="264"/>
      <c r="M2916" s="158"/>
      <c r="N2916" s="348"/>
    </row>
    <row r="2917" spans="2:14" x14ac:dyDescent="0.15">
      <c r="B2917" s="181">
        <v>2913</v>
      </c>
      <c r="C2917" s="171"/>
      <c r="D2917" s="172"/>
      <c r="E2917" s="173"/>
      <c r="F2917" s="174"/>
      <c r="G2917" s="148"/>
      <c r="H2917" s="372"/>
      <c r="I2917" s="264"/>
      <c r="J2917" s="270"/>
      <c r="K2917" s="264"/>
      <c r="L2917" s="264"/>
      <c r="M2917" s="158"/>
      <c r="N2917" s="348"/>
    </row>
    <row r="2918" spans="2:14" x14ac:dyDescent="0.15">
      <c r="B2918" s="181">
        <v>2914</v>
      </c>
      <c r="C2918" s="171"/>
      <c r="D2918" s="172"/>
      <c r="E2918" s="173"/>
      <c r="F2918" s="174"/>
      <c r="G2918" s="148"/>
      <c r="H2918" s="372"/>
      <c r="I2918" s="264"/>
      <c r="J2918" s="270"/>
      <c r="K2918" s="264"/>
      <c r="L2918" s="264"/>
      <c r="M2918" s="158"/>
      <c r="N2918" s="348"/>
    </row>
    <row r="2919" spans="2:14" x14ac:dyDescent="0.15">
      <c r="B2919" s="181">
        <v>2915</v>
      </c>
      <c r="C2919" s="171"/>
      <c r="D2919" s="172"/>
      <c r="E2919" s="173"/>
      <c r="F2919" s="174"/>
      <c r="G2919" s="148"/>
      <c r="H2919" s="372"/>
      <c r="I2919" s="264"/>
      <c r="J2919" s="270"/>
      <c r="K2919" s="264"/>
      <c r="L2919" s="264"/>
      <c r="M2919" s="158"/>
      <c r="N2919" s="348"/>
    </row>
    <row r="2920" spans="2:14" x14ac:dyDescent="0.15">
      <c r="B2920" s="181">
        <v>2916</v>
      </c>
      <c r="C2920" s="171"/>
      <c r="D2920" s="172"/>
      <c r="E2920" s="173"/>
      <c r="F2920" s="174"/>
      <c r="G2920" s="148"/>
      <c r="H2920" s="372"/>
      <c r="I2920" s="264"/>
      <c r="J2920" s="270"/>
      <c r="K2920" s="264"/>
      <c r="L2920" s="264"/>
      <c r="M2920" s="158"/>
      <c r="N2920" s="348"/>
    </row>
    <row r="2921" spans="2:14" x14ac:dyDescent="0.15">
      <c r="B2921" s="181">
        <v>2917</v>
      </c>
      <c r="C2921" s="171"/>
      <c r="D2921" s="172"/>
      <c r="E2921" s="173"/>
      <c r="F2921" s="174"/>
      <c r="G2921" s="148"/>
      <c r="H2921" s="372"/>
      <c r="I2921" s="264"/>
      <c r="J2921" s="270"/>
      <c r="K2921" s="264"/>
      <c r="L2921" s="264"/>
      <c r="M2921" s="158"/>
      <c r="N2921" s="348"/>
    </row>
    <row r="2922" spans="2:14" x14ac:dyDescent="0.15">
      <c r="B2922" s="181">
        <v>2918</v>
      </c>
      <c r="C2922" s="171"/>
      <c r="D2922" s="172"/>
      <c r="E2922" s="173"/>
      <c r="F2922" s="174"/>
      <c r="G2922" s="148"/>
      <c r="H2922" s="372"/>
      <c r="I2922" s="264"/>
      <c r="J2922" s="270"/>
      <c r="K2922" s="264"/>
      <c r="L2922" s="264"/>
      <c r="M2922" s="158"/>
      <c r="N2922" s="348"/>
    </row>
    <row r="2923" spans="2:14" x14ac:dyDescent="0.15">
      <c r="B2923" s="181">
        <v>2919</v>
      </c>
      <c r="C2923" s="171"/>
      <c r="D2923" s="172"/>
      <c r="E2923" s="173"/>
      <c r="F2923" s="174"/>
      <c r="G2923" s="148"/>
      <c r="H2923" s="372"/>
      <c r="I2923" s="264"/>
      <c r="J2923" s="270"/>
      <c r="K2923" s="264"/>
      <c r="L2923" s="264"/>
      <c r="M2923" s="158"/>
      <c r="N2923" s="348"/>
    </row>
    <row r="2924" spans="2:14" x14ac:dyDescent="0.15">
      <c r="B2924" s="181">
        <v>2920</v>
      </c>
      <c r="C2924" s="171"/>
      <c r="D2924" s="172"/>
      <c r="E2924" s="173"/>
      <c r="F2924" s="174"/>
      <c r="G2924" s="148"/>
      <c r="H2924" s="372"/>
      <c r="I2924" s="264"/>
      <c r="J2924" s="270"/>
      <c r="K2924" s="264"/>
      <c r="L2924" s="264"/>
      <c r="M2924" s="158"/>
      <c r="N2924" s="348"/>
    </row>
    <row r="2925" spans="2:14" x14ac:dyDescent="0.15">
      <c r="B2925" s="181">
        <v>2921</v>
      </c>
      <c r="C2925" s="171"/>
      <c r="D2925" s="172"/>
      <c r="E2925" s="173"/>
      <c r="F2925" s="174"/>
      <c r="G2925" s="148"/>
      <c r="H2925" s="372"/>
      <c r="I2925" s="264"/>
      <c r="J2925" s="270"/>
      <c r="K2925" s="264"/>
      <c r="L2925" s="264"/>
      <c r="M2925" s="158"/>
      <c r="N2925" s="348"/>
    </row>
    <row r="2926" spans="2:14" x14ac:dyDescent="0.15">
      <c r="B2926" s="181">
        <v>2922</v>
      </c>
      <c r="C2926" s="171"/>
      <c r="D2926" s="172"/>
      <c r="E2926" s="173"/>
      <c r="F2926" s="174"/>
      <c r="G2926" s="148"/>
      <c r="H2926" s="372"/>
      <c r="I2926" s="264"/>
      <c r="J2926" s="270"/>
      <c r="K2926" s="264"/>
      <c r="L2926" s="264"/>
      <c r="M2926" s="158"/>
      <c r="N2926" s="348"/>
    </row>
    <row r="2927" spans="2:14" x14ac:dyDescent="0.15">
      <c r="B2927" s="181">
        <v>2923</v>
      </c>
      <c r="C2927" s="171"/>
      <c r="D2927" s="172"/>
      <c r="E2927" s="173"/>
      <c r="F2927" s="174"/>
      <c r="G2927" s="148"/>
      <c r="H2927" s="372"/>
      <c r="I2927" s="264"/>
      <c r="J2927" s="270"/>
      <c r="K2927" s="264"/>
      <c r="L2927" s="264"/>
      <c r="M2927" s="158"/>
      <c r="N2927" s="348"/>
    </row>
    <row r="2928" spans="2:14" x14ac:dyDescent="0.15">
      <c r="B2928" s="181">
        <v>2924</v>
      </c>
      <c r="C2928" s="171"/>
      <c r="D2928" s="172"/>
      <c r="E2928" s="173"/>
      <c r="F2928" s="174"/>
      <c r="G2928" s="148"/>
      <c r="H2928" s="372"/>
      <c r="I2928" s="264"/>
      <c r="J2928" s="270"/>
      <c r="K2928" s="264"/>
      <c r="L2928" s="264"/>
      <c r="M2928" s="158"/>
      <c r="N2928" s="348"/>
    </row>
    <row r="2929" spans="2:14" x14ac:dyDescent="0.15">
      <c r="B2929" s="181">
        <v>2925</v>
      </c>
      <c r="C2929" s="171"/>
      <c r="D2929" s="172"/>
      <c r="E2929" s="173"/>
      <c r="F2929" s="174"/>
      <c r="G2929" s="148"/>
      <c r="H2929" s="372"/>
      <c r="I2929" s="264"/>
      <c r="J2929" s="270"/>
      <c r="K2929" s="264"/>
      <c r="L2929" s="264"/>
      <c r="M2929" s="158"/>
      <c r="N2929" s="348"/>
    </row>
    <row r="2930" spans="2:14" x14ac:dyDescent="0.15">
      <c r="B2930" s="181">
        <v>2926</v>
      </c>
      <c r="C2930" s="171"/>
      <c r="D2930" s="172"/>
      <c r="E2930" s="173"/>
      <c r="F2930" s="174"/>
      <c r="G2930" s="148"/>
      <c r="H2930" s="372"/>
      <c r="I2930" s="264"/>
      <c r="J2930" s="270"/>
      <c r="K2930" s="264"/>
      <c r="L2930" s="264"/>
      <c r="M2930" s="158"/>
      <c r="N2930" s="348"/>
    </row>
    <row r="2931" spans="2:14" x14ac:dyDescent="0.15">
      <c r="B2931" s="181">
        <v>2927</v>
      </c>
      <c r="C2931" s="171"/>
      <c r="D2931" s="172"/>
      <c r="E2931" s="173"/>
      <c r="F2931" s="174"/>
      <c r="G2931" s="148"/>
      <c r="H2931" s="372"/>
      <c r="I2931" s="264"/>
      <c r="J2931" s="270"/>
      <c r="K2931" s="264"/>
      <c r="L2931" s="264"/>
      <c r="M2931" s="158"/>
      <c r="N2931" s="348"/>
    </row>
    <row r="2932" spans="2:14" x14ac:dyDescent="0.15">
      <c r="B2932" s="181">
        <v>2928</v>
      </c>
      <c r="C2932" s="171"/>
      <c r="D2932" s="172"/>
      <c r="E2932" s="173"/>
      <c r="F2932" s="174"/>
      <c r="G2932" s="148"/>
      <c r="H2932" s="372"/>
      <c r="I2932" s="264"/>
      <c r="J2932" s="270"/>
      <c r="K2932" s="264"/>
      <c r="L2932" s="264"/>
      <c r="M2932" s="158"/>
      <c r="N2932" s="348"/>
    </row>
    <row r="2933" spans="2:14" x14ac:dyDescent="0.15">
      <c r="B2933" s="181">
        <v>2929</v>
      </c>
      <c r="C2933" s="171"/>
      <c r="D2933" s="172"/>
      <c r="E2933" s="173"/>
      <c r="F2933" s="174"/>
      <c r="G2933" s="148"/>
      <c r="H2933" s="372"/>
      <c r="I2933" s="264"/>
      <c r="J2933" s="270"/>
      <c r="K2933" s="264"/>
      <c r="L2933" s="264"/>
      <c r="M2933" s="158"/>
      <c r="N2933" s="348"/>
    </row>
    <row r="2934" spans="2:14" x14ac:dyDescent="0.15">
      <c r="B2934" s="181">
        <v>2930</v>
      </c>
      <c r="C2934" s="171"/>
      <c r="D2934" s="172"/>
      <c r="E2934" s="173"/>
      <c r="F2934" s="174"/>
      <c r="G2934" s="148"/>
      <c r="H2934" s="372"/>
      <c r="I2934" s="264"/>
      <c r="J2934" s="270"/>
      <c r="K2934" s="264"/>
      <c r="L2934" s="264"/>
      <c r="M2934" s="158"/>
      <c r="N2934" s="348"/>
    </row>
    <row r="2935" spans="2:14" x14ac:dyDescent="0.15">
      <c r="B2935" s="181">
        <v>2931</v>
      </c>
      <c r="C2935" s="171"/>
      <c r="D2935" s="172"/>
      <c r="E2935" s="173"/>
      <c r="F2935" s="174"/>
      <c r="G2935" s="148"/>
      <c r="H2935" s="372"/>
      <c r="I2935" s="264"/>
      <c r="J2935" s="270"/>
      <c r="K2935" s="264"/>
      <c r="L2935" s="264"/>
      <c r="M2935" s="158"/>
      <c r="N2935" s="348"/>
    </row>
    <row r="2936" spans="2:14" x14ac:dyDescent="0.15">
      <c r="B2936" s="181">
        <v>2932</v>
      </c>
      <c r="C2936" s="171"/>
      <c r="D2936" s="172"/>
      <c r="E2936" s="173"/>
      <c r="F2936" s="174"/>
      <c r="G2936" s="148"/>
      <c r="H2936" s="372"/>
      <c r="I2936" s="264"/>
      <c r="J2936" s="270"/>
      <c r="K2936" s="264"/>
      <c r="L2936" s="264"/>
      <c r="M2936" s="158"/>
      <c r="N2936" s="348"/>
    </row>
    <row r="2937" spans="2:14" x14ac:dyDescent="0.15">
      <c r="B2937" s="181">
        <v>2933</v>
      </c>
      <c r="C2937" s="171"/>
      <c r="D2937" s="172"/>
      <c r="E2937" s="173"/>
      <c r="F2937" s="174"/>
      <c r="G2937" s="148"/>
      <c r="H2937" s="372"/>
      <c r="I2937" s="264"/>
      <c r="J2937" s="270"/>
      <c r="K2937" s="264"/>
      <c r="L2937" s="264"/>
      <c r="M2937" s="158"/>
      <c r="N2937" s="348"/>
    </row>
    <row r="2938" spans="2:14" x14ac:dyDescent="0.15">
      <c r="B2938" s="181">
        <v>2934</v>
      </c>
      <c r="C2938" s="171"/>
      <c r="D2938" s="172"/>
      <c r="E2938" s="173"/>
      <c r="F2938" s="174"/>
      <c r="G2938" s="148"/>
      <c r="H2938" s="372"/>
      <c r="I2938" s="264"/>
      <c r="J2938" s="270"/>
      <c r="K2938" s="264"/>
      <c r="L2938" s="264"/>
      <c r="M2938" s="158"/>
      <c r="N2938" s="348"/>
    </row>
    <row r="2939" spans="2:14" x14ac:dyDescent="0.15">
      <c r="B2939" s="181">
        <v>2935</v>
      </c>
      <c r="C2939" s="171"/>
      <c r="D2939" s="172"/>
      <c r="E2939" s="173"/>
      <c r="F2939" s="174"/>
      <c r="G2939" s="148"/>
      <c r="H2939" s="372"/>
      <c r="I2939" s="264"/>
      <c r="J2939" s="270"/>
      <c r="K2939" s="264"/>
      <c r="L2939" s="264"/>
      <c r="M2939" s="158"/>
      <c r="N2939" s="348"/>
    </row>
    <row r="2940" spans="2:14" x14ac:dyDescent="0.15">
      <c r="B2940" s="181">
        <v>2936</v>
      </c>
      <c r="C2940" s="171"/>
      <c r="D2940" s="172"/>
      <c r="E2940" s="173"/>
      <c r="F2940" s="174"/>
      <c r="G2940" s="148"/>
      <c r="H2940" s="372"/>
      <c r="I2940" s="264"/>
      <c r="J2940" s="270"/>
      <c r="K2940" s="264"/>
      <c r="L2940" s="264"/>
      <c r="M2940" s="158"/>
      <c r="N2940" s="348"/>
    </row>
    <row r="2941" spans="2:14" x14ac:dyDescent="0.15">
      <c r="B2941" s="181">
        <v>2937</v>
      </c>
      <c r="C2941" s="171"/>
      <c r="D2941" s="172"/>
      <c r="E2941" s="173"/>
      <c r="F2941" s="174"/>
      <c r="G2941" s="148"/>
      <c r="H2941" s="372"/>
      <c r="I2941" s="264"/>
      <c r="J2941" s="270"/>
      <c r="K2941" s="264"/>
      <c r="L2941" s="264"/>
      <c r="M2941" s="158"/>
      <c r="N2941" s="348"/>
    </row>
    <row r="2942" spans="2:14" x14ac:dyDescent="0.15">
      <c r="B2942" s="181">
        <v>2938</v>
      </c>
      <c r="C2942" s="171"/>
      <c r="D2942" s="172"/>
      <c r="E2942" s="173"/>
      <c r="F2942" s="174"/>
      <c r="G2942" s="148"/>
      <c r="H2942" s="372"/>
      <c r="I2942" s="264"/>
      <c r="J2942" s="270"/>
      <c r="K2942" s="264"/>
      <c r="L2942" s="264"/>
      <c r="M2942" s="158"/>
      <c r="N2942" s="348"/>
    </row>
    <row r="2943" spans="2:14" x14ac:dyDescent="0.15">
      <c r="B2943" s="181">
        <v>2939</v>
      </c>
      <c r="C2943" s="171"/>
      <c r="D2943" s="172"/>
      <c r="E2943" s="173"/>
      <c r="F2943" s="174"/>
      <c r="G2943" s="148"/>
      <c r="H2943" s="372"/>
      <c r="I2943" s="264"/>
      <c r="J2943" s="270"/>
      <c r="K2943" s="264"/>
      <c r="L2943" s="264"/>
      <c r="M2943" s="158"/>
      <c r="N2943" s="348"/>
    </row>
    <row r="2944" spans="2:14" x14ac:dyDescent="0.15">
      <c r="B2944" s="181">
        <v>2940</v>
      </c>
      <c r="C2944" s="171"/>
      <c r="D2944" s="172"/>
      <c r="E2944" s="173"/>
      <c r="F2944" s="174"/>
      <c r="G2944" s="148"/>
      <c r="H2944" s="372"/>
      <c r="I2944" s="264"/>
      <c r="J2944" s="270"/>
      <c r="K2944" s="264"/>
      <c r="L2944" s="264"/>
      <c r="M2944" s="158"/>
      <c r="N2944" s="348"/>
    </row>
    <row r="2945" spans="2:14" x14ac:dyDescent="0.15">
      <c r="B2945" s="181">
        <v>2941</v>
      </c>
      <c r="C2945" s="171"/>
      <c r="D2945" s="172"/>
      <c r="E2945" s="173"/>
      <c r="F2945" s="174"/>
      <c r="G2945" s="148"/>
      <c r="H2945" s="372"/>
      <c r="I2945" s="264"/>
      <c r="J2945" s="270"/>
      <c r="K2945" s="264"/>
      <c r="L2945" s="264"/>
      <c r="M2945" s="158"/>
      <c r="N2945" s="348"/>
    </row>
    <row r="2946" spans="2:14" x14ac:dyDescent="0.15">
      <c r="B2946" s="181">
        <v>2942</v>
      </c>
      <c r="C2946" s="171"/>
      <c r="D2946" s="172"/>
      <c r="E2946" s="173"/>
      <c r="F2946" s="174"/>
      <c r="G2946" s="148"/>
      <c r="H2946" s="372"/>
      <c r="I2946" s="264"/>
      <c r="J2946" s="270"/>
      <c r="K2946" s="264"/>
      <c r="L2946" s="264"/>
      <c r="M2946" s="158"/>
      <c r="N2946" s="348"/>
    </row>
    <row r="2947" spans="2:14" x14ac:dyDescent="0.15">
      <c r="B2947" s="181">
        <v>2943</v>
      </c>
      <c r="C2947" s="171"/>
      <c r="D2947" s="172"/>
      <c r="E2947" s="173"/>
      <c r="F2947" s="174"/>
      <c r="G2947" s="148"/>
      <c r="H2947" s="372"/>
      <c r="I2947" s="264"/>
      <c r="J2947" s="270"/>
      <c r="K2947" s="264"/>
      <c r="L2947" s="264"/>
      <c r="M2947" s="158"/>
      <c r="N2947" s="348"/>
    </row>
    <row r="2948" spans="2:14" x14ac:dyDescent="0.15">
      <c r="B2948" s="181">
        <v>2944</v>
      </c>
      <c r="C2948" s="171"/>
      <c r="D2948" s="172"/>
      <c r="E2948" s="173"/>
      <c r="F2948" s="174"/>
      <c r="G2948" s="148"/>
      <c r="H2948" s="372"/>
      <c r="I2948" s="264"/>
      <c r="J2948" s="270"/>
      <c r="K2948" s="264"/>
      <c r="L2948" s="264"/>
      <c r="M2948" s="158"/>
      <c r="N2948" s="348"/>
    </row>
    <row r="2949" spans="2:14" x14ac:dyDescent="0.15">
      <c r="B2949" s="181">
        <v>2945</v>
      </c>
      <c r="C2949" s="171"/>
      <c r="D2949" s="172"/>
      <c r="E2949" s="173"/>
      <c r="F2949" s="174"/>
      <c r="G2949" s="148"/>
      <c r="H2949" s="372"/>
      <c r="I2949" s="264"/>
      <c r="J2949" s="270"/>
      <c r="K2949" s="264"/>
      <c r="L2949" s="264"/>
      <c r="M2949" s="158"/>
      <c r="N2949" s="348"/>
    </row>
    <row r="2950" spans="2:14" x14ac:dyDescent="0.15">
      <c r="B2950" s="181">
        <v>2946</v>
      </c>
      <c r="C2950" s="171"/>
      <c r="D2950" s="172"/>
      <c r="E2950" s="173"/>
      <c r="F2950" s="174"/>
      <c r="G2950" s="148"/>
      <c r="H2950" s="372"/>
      <c r="I2950" s="264"/>
      <c r="J2950" s="270"/>
      <c r="K2950" s="264"/>
      <c r="L2950" s="264"/>
      <c r="M2950" s="158"/>
      <c r="N2950" s="348"/>
    </row>
    <row r="2951" spans="2:14" x14ac:dyDescent="0.15">
      <c r="B2951" s="181">
        <v>2947</v>
      </c>
      <c r="C2951" s="171"/>
      <c r="D2951" s="172"/>
      <c r="E2951" s="173"/>
      <c r="F2951" s="174"/>
      <c r="G2951" s="148"/>
      <c r="H2951" s="372"/>
      <c r="I2951" s="264"/>
      <c r="J2951" s="270"/>
      <c r="K2951" s="264"/>
      <c r="L2951" s="264"/>
      <c r="M2951" s="158"/>
      <c r="N2951" s="348"/>
    </row>
    <row r="2952" spans="2:14" x14ac:dyDescent="0.15">
      <c r="B2952" s="181">
        <v>2948</v>
      </c>
      <c r="C2952" s="171"/>
      <c r="D2952" s="172"/>
      <c r="E2952" s="173"/>
      <c r="F2952" s="174"/>
      <c r="G2952" s="148"/>
      <c r="H2952" s="372"/>
      <c r="I2952" s="264"/>
      <c r="J2952" s="270"/>
      <c r="K2952" s="264"/>
      <c r="L2952" s="264"/>
      <c r="M2952" s="158"/>
      <c r="N2952" s="348"/>
    </row>
    <row r="2953" spans="2:14" x14ac:dyDescent="0.15">
      <c r="B2953" s="181">
        <v>2949</v>
      </c>
      <c r="C2953" s="171"/>
      <c r="D2953" s="172"/>
      <c r="E2953" s="173"/>
      <c r="F2953" s="174"/>
      <c r="G2953" s="148"/>
      <c r="H2953" s="372"/>
      <c r="I2953" s="264"/>
      <c r="J2953" s="270"/>
      <c r="K2953" s="264"/>
      <c r="L2953" s="264"/>
      <c r="M2953" s="158"/>
      <c r="N2953" s="348"/>
    </row>
    <row r="2954" spans="2:14" x14ac:dyDescent="0.15">
      <c r="B2954" s="181">
        <v>2950</v>
      </c>
      <c r="C2954" s="171"/>
      <c r="D2954" s="172"/>
      <c r="E2954" s="173"/>
      <c r="F2954" s="174"/>
      <c r="G2954" s="148"/>
      <c r="H2954" s="372"/>
      <c r="I2954" s="264"/>
      <c r="J2954" s="270"/>
      <c r="K2954" s="264"/>
      <c r="L2954" s="264"/>
      <c r="M2954" s="158"/>
      <c r="N2954" s="348"/>
    </row>
    <row r="2955" spans="2:14" x14ac:dyDescent="0.15">
      <c r="B2955" s="181">
        <v>2951</v>
      </c>
      <c r="C2955" s="171"/>
      <c r="D2955" s="172"/>
      <c r="E2955" s="173"/>
      <c r="F2955" s="174"/>
      <c r="G2955" s="148"/>
      <c r="H2955" s="372"/>
      <c r="I2955" s="264"/>
      <c r="J2955" s="270"/>
      <c r="K2955" s="264"/>
      <c r="L2955" s="264"/>
      <c r="M2955" s="158"/>
      <c r="N2955" s="348"/>
    </row>
    <row r="2956" spans="2:14" x14ac:dyDescent="0.15">
      <c r="B2956" s="181">
        <v>2952</v>
      </c>
      <c r="C2956" s="171"/>
      <c r="D2956" s="172"/>
      <c r="E2956" s="173"/>
      <c r="F2956" s="174"/>
      <c r="G2956" s="148"/>
      <c r="H2956" s="372"/>
      <c r="I2956" s="264"/>
      <c r="J2956" s="270"/>
      <c r="K2956" s="264"/>
      <c r="L2956" s="264"/>
      <c r="M2956" s="158"/>
      <c r="N2956" s="348"/>
    </row>
    <row r="2957" spans="2:14" x14ac:dyDescent="0.15">
      <c r="B2957" s="181">
        <v>2953</v>
      </c>
      <c r="C2957" s="171"/>
      <c r="D2957" s="172"/>
      <c r="E2957" s="173"/>
      <c r="F2957" s="174"/>
      <c r="G2957" s="148"/>
      <c r="H2957" s="372"/>
      <c r="I2957" s="264"/>
      <c r="J2957" s="270"/>
      <c r="K2957" s="264"/>
      <c r="L2957" s="264"/>
      <c r="M2957" s="158"/>
      <c r="N2957" s="348"/>
    </row>
    <row r="2958" spans="2:14" x14ac:dyDescent="0.15">
      <c r="B2958" s="181">
        <v>2954</v>
      </c>
      <c r="C2958" s="171"/>
      <c r="D2958" s="172"/>
      <c r="E2958" s="173"/>
      <c r="F2958" s="174"/>
      <c r="G2958" s="148"/>
      <c r="H2958" s="372"/>
      <c r="I2958" s="264"/>
      <c r="J2958" s="270"/>
      <c r="K2958" s="264"/>
      <c r="L2958" s="264"/>
      <c r="M2958" s="158"/>
      <c r="N2958" s="348"/>
    </row>
    <row r="2959" spans="2:14" x14ac:dyDescent="0.15">
      <c r="B2959" s="181">
        <v>2955</v>
      </c>
      <c r="C2959" s="171"/>
      <c r="D2959" s="172"/>
      <c r="E2959" s="173"/>
      <c r="F2959" s="174"/>
      <c r="G2959" s="148"/>
      <c r="H2959" s="372"/>
      <c r="I2959" s="264"/>
      <c r="J2959" s="270"/>
      <c r="K2959" s="264"/>
      <c r="L2959" s="264"/>
      <c r="M2959" s="158"/>
      <c r="N2959" s="348"/>
    </row>
    <row r="2960" spans="2:14" x14ac:dyDescent="0.15">
      <c r="B2960" s="181">
        <v>2956</v>
      </c>
      <c r="C2960" s="171"/>
      <c r="D2960" s="172"/>
      <c r="E2960" s="173"/>
      <c r="F2960" s="174"/>
      <c r="G2960" s="148"/>
      <c r="H2960" s="372"/>
      <c r="I2960" s="264"/>
      <c r="J2960" s="270"/>
      <c r="K2960" s="264"/>
      <c r="L2960" s="264"/>
      <c r="M2960" s="158"/>
      <c r="N2960" s="348"/>
    </row>
    <row r="2961" spans="2:14" x14ac:dyDescent="0.15">
      <c r="B2961" s="181">
        <v>2957</v>
      </c>
      <c r="C2961" s="171"/>
      <c r="D2961" s="172"/>
      <c r="E2961" s="173"/>
      <c r="F2961" s="174"/>
      <c r="G2961" s="148"/>
      <c r="H2961" s="372"/>
      <c r="I2961" s="264"/>
      <c r="J2961" s="270"/>
      <c r="K2961" s="264"/>
      <c r="L2961" s="264"/>
      <c r="M2961" s="158"/>
      <c r="N2961" s="348"/>
    </row>
    <row r="2962" spans="2:14" x14ac:dyDescent="0.15">
      <c r="B2962" s="181">
        <v>2958</v>
      </c>
      <c r="C2962" s="171"/>
      <c r="D2962" s="172"/>
      <c r="E2962" s="173"/>
      <c r="F2962" s="174"/>
      <c r="G2962" s="148"/>
      <c r="H2962" s="372"/>
      <c r="I2962" s="264"/>
      <c r="J2962" s="270"/>
      <c r="K2962" s="264"/>
      <c r="L2962" s="264"/>
      <c r="M2962" s="158"/>
      <c r="N2962" s="348"/>
    </row>
    <row r="2963" spans="2:14" x14ac:dyDescent="0.15">
      <c r="B2963" s="181">
        <v>2959</v>
      </c>
      <c r="C2963" s="171"/>
      <c r="D2963" s="172"/>
      <c r="E2963" s="173"/>
      <c r="F2963" s="174"/>
      <c r="G2963" s="148"/>
      <c r="H2963" s="372"/>
      <c r="I2963" s="264"/>
      <c r="J2963" s="270"/>
      <c r="K2963" s="264"/>
      <c r="L2963" s="264"/>
      <c r="M2963" s="158"/>
      <c r="N2963" s="348"/>
    </row>
    <row r="2964" spans="2:14" x14ac:dyDescent="0.15">
      <c r="B2964" s="181">
        <v>2960</v>
      </c>
      <c r="C2964" s="171"/>
      <c r="D2964" s="172"/>
      <c r="E2964" s="173"/>
      <c r="F2964" s="174"/>
      <c r="G2964" s="148"/>
      <c r="H2964" s="372"/>
      <c r="I2964" s="264"/>
      <c r="J2964" s="270"/>
      <c r="K2964" s="264"/>
      <c r="L2964" s="264"/>
      <c r="M2964" s="158"/>
      <c r="N2964" s="348"/>
    </row>
    <row r="2965" spans="2:14" x14ac:dyDescent="0.15">
      <c r="B2965" s="181">
        <v>2961</v>
      </c>
      <c r="C2965" s="171"/>
      <c r="D2965" s="172"/>
      <c r="E2965" s="173"/>
      <c r="F2965" s="174"/>
      <c r="G2965" s="148"/>
      <c r="H2965" s="372"/>
      <c r="I2965" s="264"/>
      <c r="J2965" s="270"/>
      <c r="K2965" s="264"/>
      <c r="L2965" s="264"/>
      <c r="M2965" s="158"/>
      <c r="N2965" s="348"/>
    </row>
    <row r="2966" spans="2:14" x14ac:dyDescent="0.15">
      <c r="B2966" s="181">
        <v>2962</v>
      </c>
      <c r="C2966" s="171"/>
      <c r="D2966" s="172"/>
      <c r="E2966" s="173"/>
      <c r="F2966" s="174"/>
      <c r="G2966" s="148"/>
      <c r="H2966" s="372"/>
      <c r="I2966" s="264"/>
      <c r="J2966" s="270"/>
      <c r="K2966" s="264"/>
      <c r="L2966" s="264"/>
      <c r="M2966" s="158"/>
      <c r="N2966" s="348"/>
    </row>
    <row r="2967" spans="2:14" x14ac:dyDescent="0.15">
      <c r="B2967" s="181">
        <v>2963</v>
      </c>
      <c r="C2967" s="171"/>
      <c r="D2967" s="172"/>
      <c r="E2967" s="173"/>
      <c r="F2967" s="174"/>
      <c r="G2967" s="148"/>
      <c r="H2967" s="372"/>
      <c r="I2967" s="264"/>
      <c r="J2967" s="270"/>
      <c r="K2967" s="264"/>
      <c r="L2967" s="264"/>
      <c r="M2967" s="158"/>
      <c r="N2967" s="348"/>
    </row>
    <row r="2968" spans="2:14" x14ac:dyDescent="0.15">
      <c r="B2968" s="181">
        <v>2964</v>
      </c>
      <c r="C2968" s="171"/>
      <c r="D2968" s="172"/>
      <c r="E2968" s="173"/>
      <c r="F2968" s="174"/>
      <c r="G2968" s="148"/>
      <c r="H2968" s="372"/>
      <c r="I2968" s="264"/>
      <c r="J2968" s="270"/>
      <c r="K2968" s="264"/>
      <c r="L2968" s="264"/>
      <c r="M2968" s="158"/>
      <c r="N2968" s="348"/>
    </row>
    <row r="2969" spans="2:14" x14ac:dyDescent="0.15">
      <c r="B2969" s="181">
        <v>2965</v>
      </c>
      <c r="C2969" s="171"/>
      <c r="D2969" s="172"/>
      <c r="E2969" s="173"/>
      <c r="F2969" s="174"/>
      <c r="G2969" s="148"/>
      <c r="H2969" s="372"/>
      <c r="I2969" s="264"/>
      <c r="J2969" s="270"/>
      <c r="K2969" s="264"/>
      <c r="L2969" s="264"/>
      <c r="M2969" s="158"/>
      <c r="N2969" s="348"/>
    </row>
    <row r="2970" spans="2:14" x14ac:dyDescent="0.15">
      <c r="B2970" s="181">
        <v>2966</v>
      </c>
      <c r="C2970" s="171"/>
      <c r="D2970" s="172"/>
      <c r="E2970" s="173"/>
      <c r="F2970" s="174"/>
      <c r="G2970" s="148"/>
      <c r="H2970" s="372"/>
      <c r="I2970" s="264"/>
      <c r="J2970" s="270"/>
      <c r="K2970" s="264"/>
      <c r="L2970" s="264"/>
      <c r="M2970" s="158"/>
      <c r="N2970" s="348"/>
    </row>
    <row r="2971" spans="2:14" x14ac:dyDescent="0.15">
      <c r="B2971" s="181">
        <v>2967</v>
      </c>
      <c r="C2971" s="171"/>
      <c r="D2971" s="172"/>
      <c r="E2971" s="173"/>
      <c r="F2971" s="174"/>
      <c r="G2971" s="148"/>
      <c r="H2971" s="372"/>
      <c r="I2971" s="264"/>
      <c r="J2971" s="270"/>
      <c r="K2971" s="264"/>
      <c r="L2971" s="264"/>
      <c r="M2971" s="158"/>
      <c r="N2971" s="348"/>
    </row>
    <row r="2972" spans="2:14" x14ac:dyDescent="0.15">
      <c r="B2972" s="181">
        <v>2968</v>
      </c>
      <c r="C2972" s="171"/>
      <c r="D2972" s="172"/>
      <c r="E2972" s="173"/>
      <c r="F2972" s="174"/>
      <c r="G2972" s="148"/>
      <c r="H2972" s="372"/>
      <c r="I2972" s="264"/>
      <c r="J2972" s="270"/>
      <c r="K2972" s="264"/>
      <c r="L2972" s="264"/>
      <c r="M2972" s="158"/>
      <c r="N2972" s="348"/>
    </row>
    <row r="2973" spans="2:14" x14ac:dyDescent="0.15">
      <c r="B2973" s="181">
        <v>2969</v>
      </c>
      <c r="C2973" s="171"/>
      <c r="D2973" s="172"/>
      <c r="E2973" s="173"/>
      <c r="F2973" s="174"/>
      <c r="G2973" s="148"/>
      <c r="H2973" s="372"/>
      <c r="I2973" s="264"/>
      <c r="J2973" s="270"/>
      <c r="K2973" s="264"/>
      <c r="L2973" s="264"/>
      <c r="M2973" s="158"/>
      <c r="N2973" s="348"/>
    </row>
    <row r="2974" spans="2:14" x14ac:dyDescent="0.15">
      <c r="B2974" s="181">
        <v>2970</v>
      </c>
      <c r="C2974" s="171"/>
      <c r="D2974" s="172"/>
      <c r="E2974" s="173"/>
      <c r="F2974" s="174"/>
      <c r="G2974" s="148"/>
      <c r="H2974" s="372"/>
      <c r="I2974" s="264"/>
      <c r="J2974" s="270"/>
      <c r="K2974" s="264"/>
      <c r="L2974" s="264"/>
      <c r="M2974" s="158"/>
      <c r="N2974" s="348"/>
    </row>
    <row r="2975" spans="2:14" x14ac:dyDescent="0.15">
      <c r="B2975" s="181">
        <v>2971</v>
      </c>
      <c r="C2975" s="171"/>
      <c r="D2975" s="172"/>
      <c r="E2975" s="173"/>
      <c r="F2975" s="174"/>
      <c r="G2975" s="148"/>
      <c r="H2975" s="372"/>
      <c r="I2975" s="264"/>
      <c r="J2975" s="270"/>
      <c r="K2975" s="264"/>
      <c r="L2975" s="264"/>
      <c r="M2975" s="158"/>
      <c r="N2975" s="348"/>
    </row>
    <row r="2976" spans="2:14" x14ac:dyDescent="0.15">
      <c r="B2976" s="181">
        <v>2972</v>
      </c>
      <c r="C2976" s="171"/>
      <c r="D2976" s="172"/>
      <c r="E2976" s="173"/>
      <c r="F2976" s="174"/>
      <c r="G2976" s="148"/>
      <c r="H2976" s="372"/>
      <c r="I2976" s="264"/>
      <c r="J2976" s="270"/>
      <c r="K2976" s="264"/>
      <c r="L2976" s="264"/>
      <c r="M2976" s="158"/>
      <c r="N2976" s="348"/>
    </row>
    <row r="2977" spans="2:14" x14ac:dyDescent="0.15">
      <c r="B2977" s="181">
        <v>2973</v>
      </c>
      <c r="C2977" s="171"/>
      <c r="D2977" s="172"/>
      <c r="E2977" s="173"/>
      <c r="F2977" s="174"/>
      <c r="G2977" s="148"/>
      <c r="H2977" s="372"/>
      <c r="I2977" s="264"/>
      <c r="J2977" s="270"/>
      <c r="K2977" s="264"/>
      <c r="L2977" s="264"/>
      <c r="M2977" s="158"/>
      <c r="N2977" s="348"/>
    </row>
    <row r="2978" spans="2:14" x14ac:dyDescent="0.15">
      <c r="B2978" s="181">
        <v>2974</v>
      </c>
      <c r="C2978" s="171"/>
      <c r="D2978" s="172"/>
      <c r="E2978" s="173"/>
      <c r="F2978" s="174"/>
      <c r="G2978" s="148"/>
      <c r="H2978" s="372"/>
      <c r="I2978" s="264"/>
      <c r="J2978" s="270"/>
      <c r="K2978" s="264"/>
      <c r="L2978" s="264"/>
      <c r="M2978" s="158"/>
      <c r="N2978" s="348"/>
    </row>
    <row r="2979" spans="2:14" x14ac:dyDescent="0.15">
      <c r="B2979" s="181">
        <v>2975</v>
      </c>
      <c r="C2979" s="171"/>
      <c r="D2979" s="172"/>
      <c r="E2979" s="173"/>
      <c r="F2979" s="174"/>
      <c r="G2979" s="148"/>
      <c r="H2979" s="372"/>
      <c r="I2979" s="264"/>
      <c r="J2979" s="270"/>
      <c r="K2979" s="264"/>
      <c r="L2979" s="264"/>
      <c r="M2979" s="158"/>
      <c r="N2979" s="348"/>
    </row>
    <row r="2980" spans="2:14" x14ac:dyDescent="0.15">
      <c r="B2980" s="181">
        <v>2976</v>
      </c>
      <c r="C2980" s="171"/>
      <c r="D2980" s="172"/>
      <c r="E2980" s="173"/>
      <c r="F2980" s="174"/>
      <c r="G2980" s="148"/>
      <c r="H2980" s="372"/>
      <c r="I2980" s="264"/>
      <c r="J2980" s="270"/>
      <c r="K2980" s="264"/>
      <c r="L2980" s="264"/>
      <c r="M2980" s="158"/>
      <c r="N2980" s="348"/>
    </row>
    <row r="2981" spans="2:14" x14ac:dyDescent="0.15">
      <c r="B2981" s="181">
        <v>2977</v>
      </c>
      <c r="C2981" s="171"/>
      <c r="D2981" s="172"/>
      <c r="E2981" s="173"/>
      <c r="F2981" s="174"/>
      <c r="G2981" s="148"/>
      <c r="H2981" s="372"/>
      <c r="I2981" s="264"/>
      <c r="J2981" s="270"/>
      <c r="K2981" s="264"/>
      <c r="L2981" s="264"/>
      <c r="M2981" s="158"/>
      <c r="N2981" s="348"/>
    </row>
    <row r="2982" spans="2:14" x14ac:dyDescent="0.15">
      <c r="B2982" s="181">
        <v>2978</v>
      </c>
      <c r="C2982" s="171"/>
      <c r="D2982" s="172"/>
      <c r="E2982" s="173"/>
      <c r="F2982" s="174"/>
      <c r="G2982" s="148"/>
      <c r="H2982" s="372"/>
      <c r="I2982" s="264"/>
      <c r="J2982" s="270"/>
      <c r="K2982" s="264"/>
      <c r="L2982" s="264"/>
      <c r="M2982" s="158"/>
      <c r="N2982" s="348"/>
    </row>
    <row r="2983" spans="2:14" x14ac:dyDescent="0.15">
      <c r="B2983" s="181">
        <v>2979</v>
      </c>
      <c r="C2983" s="171"/>
      <c r="D2983" s="172"/>
      <c r="E2983" s="173"/>
      <c r="F2983" s="174"/>
      <c r="G2983" s="148"/>
      <c r="H2983" s="372"/>
      <c r="I2983" s="264"/>
      <c r="J2983" s="270"/>
      <c r="K2983" s="264"/>
      <c r="L2983" s="264"/>
      <c r="M2983" s="158"/>
      <c r="N2983" s="348"/>
    </row>
    <row r="2984" spans="2:14" x14ac:dyDescent="0.15">
      <c r="B2984" s="181">
        <v>2980</v>
      </c>
      <c r="C2984" s="171"/>
      <c r="D2984" s="172"/>
      <c r="E2984" s="173"/>
      <c r="F2984" s="174"/>
      <c r="G2984" s="148"/>
      <c r="H2984" s="372"/>
      <c r="I2984" s="264"/>
      <c r="J2984" s="270"/>
      <c r="K2984" s="264"/>
      <c r="L2984" s="264"/>
      <c r="M2984" s="158"/>
      <c r="N2984" s="348"/>
    </row>
    <row r="2985" spans="2:14" x14ac:dyDescent="0.15">
      <c r="B2985" s="181">
        <v>2981</v>
      </c>
      <c r="C2985" s="171"/>
      <c r="D2985" s="172"/>
      <c r="E2985" s="173"/>
      <c r="F2985" s="174"/>
      <c r="G2985" s="148"/>
      <c r="H2985" s="372"/>
      <c r="I2985" s="264"/>
      <c r="J2985" s="270"/>
      <c r="K2985" s="264"/>
      <c r="L2985" s="264"/>
      <c r="M2985" s="158"/>
      <c r="N2985" s="348"/>
    </row>
    <row r="2986" spans="2:14" x14ac:dyDescent="0.15">
      <c r="B2986" s="181">
        <v>2982</v>
      </c>
      <c r="C2986" s="171"/>
      <c r="D2986" s="172"/>
      <c r="E2986" s="173"/>
      <c r="F2986" s="174"/>
      <c r="G2986" s="148"/>
      <c r="H2986" s="372"/>
      <c r="I2986" s="264"/>
      <c r="J2986" s="270"/>
      <c r="K2986" s="264"/>
      <c r="L2986" s="264"/>
      <c r="M2986" s="158"/>
      <c r="N2986" s="348"/>
    </row>
    <row r="2987" spans="2:14" x14ac:dyDescent="0.15">
      <c r="B2987" s="181">
        <v>2983</v>
      </c>
      <c r="C2987" s="171"/>
      <c r="D2987" s="172"/>
      <c r="E2987" s="173"/>
      <c r="F2987" s="174"/>
      <c r="G2987" s="148"/>
      <c r="H2987" s="372"/>
      <c r="I2987" s="264"/>
      <c r="J2987" s="270"/>
      <c r="K2987" s="264"/>
      <c r="L2987" s="264"/>
      <c r="M2987" s="158"/>
      <c r="N2987" s="348"/>
    </row>
    <row r="2988" spans="2:14" x14ac:dyDescent="0.15">
      <c r="B2988" s="181">
        <v>2984</v>
      </c>
      <c r="C2988" s="171"/>
      <c r="D2988" s="172"/>
      <c r="E2988" s="173"/>
      <c r="F2988" s="174"/>
      <c r="G2988" s="148"/>
      <c r="H2988" s="372"/>
      <c r="I2988" s="264"/>
      <c r="J2988" s="270"/>
      <c r="K2988" s="264"/>
      <c r="L2988" s="264"/>
      <c r="M2988" s="158"/>
      <c r="N2988" s="348"/>
    </row>
    <row r="2989" spans="2:14" x14ac:dyDescent="0.15">
      <c r="B2989" s="181">
        <v>2985</v>
      </c>
      <c r="C2989" s="171"/>
      <c r="D2989" s="172"/>
      <c r="E2989" s="173"/>
      <c r="F2989" s="174"/>
      <c r="G2989" s="148"/>
      <c r="H2989" s="372"/>
      <c r="I2989" s="264"/>
      <c r="J2989" s="270"/>
      <c r="K2989" s="264"/>
      <c r="L2989" s="264"/>
      <c r="M2989" s="158"/>
      <c r="N2989" s="348"/>
    </row>
    <row r="2990" spans="2:14" x14ac:dyDescent="0.15">
      <c r="B2990" s="181">
        <v>2986</v>
      </c>
      <c r="C2990" s="171"/>
      <c r="D2990" s="172"/>
      <c r="E2990" s="173"/>
      <c r="F2990" s="174"/>
      <c r="G2990" s="148"/>
      <c r="H2990" s="372"/>
      <c r="I2990" s="264"/>
      <c r="J2990" s="270"/>
      <c r="K2990" s="264"/>
      <c r="L2990" s="264"/>
      <c r="M2990" s="158"/>
      <c r="N2990" s="348"/>
    </row>
    <row r="2991" spans="2:14" x14ac:dyDescent="0.15">
      <c r="B2991" s="181">
        <v>2987</v>
      </c>
      <c r="C2991" s="171"/>
      <c r="D2991" s="172"/>
      <c r="E2991" s="173"/>
      <c r="F2991" s="174"/>
      <c r="G2991" s="148"/>
      <c r="H2991" s="372"/>
      <c r="I2991" s="264"/>
      <c r="J2991" s="270"/>
      <c r="K2991" s="264"/>
      <c r="L2991" s="264"/>
      <c r="M2991" s="158"/>
      <c r="N2991" s="348"/>
    </row>
    <row r="2992" spans="2:14" x14ac:dyDescent="0.15">
      <c r="B2992" s="181">
        <v>2988</v>
      </c>
      <c r="C2992" s="171"/>
      <c r="D2992" s="172"/>
      <c r="E2992" s="173"/>
      <c r="F2992" s="174"/>
      <c r="G2992" s="148"/>
      <c r="H2992" s="372"/>
      <c r="I2992" s="264"/>
      <c r="J2992" s="270"/>
      <c r="K2992" s="264"/>
      <c r="L2992" s="264"/>
      <c r="M2992" s="158"/>
      <c r="N2992" s="348"/>
    </row>
    <row r="2993" spans="2:16" x14ac:dyDescent="0.15">
      <c r="B2993" s="181">
        <v>2989</v>
      </c>
      <c r="C2993" s="171"/>
      <c r="D2993" s="172"/>
      <c r="E2993" s="173"/>
      <c r="F2993" s="174"/>
      <c r="G2993" s="148"/>
      <c r="H2993" s="372"/>
      <c r="I2993" s="264"/>
      <c r="J2993" s="270"/>
      <c r="K2993" s="264"/>
      <c r="L2993" s="264"/>
      <c r="M2993" s="158"/>
      <c r="N2993" s="348"/>
    </row>
    <row r="2994" spans="2:16" x14ac:dyDescent="0.15">
      <c r="B2994" s="181">
        <v>2990</v>
      </c>
      <c r="C2994" s="171"/>
      <c r="D2994" s="172"/>
      <c r="E2994" s="173"/>
      <c r="F2994" s="174"/>
      <c r="G2994" s="148"/>
      <c r="H2994" s="372"/>
      <c r="I2994" s="264"/>
      <c r="J2994" s="270"/>
      <c r="K2994" s="264"/>
      <c r="L2994" s="264"/>
      <c r="M2994" s="158"/>
      <c r="N2994" s="348"/>
    </row>
    <row r="2995" spans="2:16" x14ac:dyDescent="0.15">
      <c r="B2995" s="181">
        <v>2991</v>
      </c>
      <c r="C2995" s="171"/>
      <c r="D2995" s="172"/>
      <c r="E2995" s="173"/>
      <c r="F2995" s="174"/>
      <c r="G2995" s="148"/>
      <c r="H2995" s="372"/>
      <c r="I2995" s="264"/>
      <c r="J2995" s="270"/>
      <c r="K2995" s="264"/>
      <c r="L2995" s="264"/>
      <c r="M2995" s="158"/>
      <c r="N2995" s="348"/>
    </row>
    <row r="2996" spans="2:16" x14ac:dyDescent="0.15">
      <c r="B2996" s="181">
        <v>2992</v>
      </c>
      <c r="C2996" s="171"/>
      <c r="D2996" s="172"/>
      <c r="E2996" s="173"/>
      <c r="F2996" s="174"/>
      <c r="G2996" s="148"/>
      <c r="H2996" s="372"/>
      <c r="I2996" s="264"/>
      <c r="J2996" s="270"/>
      <c r="K2996" s="264"/>
      <c r="L2996" s="264"/>
      <c r="M2996" s="158"/>
      <c r="N2996" s="348"/>
    </row>
    <row r="2997" spans="2:16" x14ac:dyDescent="0.15">
      <c r="B2997" s="181">
        <v>2993</v>
      </c>
      <c r="C2997" s="171"/>
      <c r="D2997" s="172"/>
      <c r="E2997" s="173"/>
      <c r="F2997" s="174"/>
      <c r="G2997" s="148"/>
      <c r="H2997" s="372"/>
      <c r="I2997" s="264"/>
      <c r="J2997" s="270"/>
      <c r="K2997" s="264"/>
      <c r="L2997" s="264"/>
      <c r="M2997" s="158"/>
      <c r="N2997" s="348"/>
    </row>
    <row r="2998" spans="2:16" x14ac:dyDescent="0.15">
      <c r="B2998" s="181">
        <v>2994</v>
      </c>
      <c r="C2998" s="171"/>
      <c r="D2998" s="172"/>
      <c r="E2998" s="173"/>
      <c r="F2998" s="174"/>
      <c r="G2998" s="148"/>
      <c r="H2998" s="372"/>
      <c r="I2998" s="264"/>
      <c r="J2998" s="270"/>
      <c r="K2998" s="264"/>
      <c r="L2998" s="264"/>
      <c r="M2998" s="158"/>
      <c r="N2998" s="348"/>
    </row>
    <row r="2999" spans="2:16" x14ac:dyDescent="0.15">
      <c r="B2999" s="181">
        <v>2995</v>
      </c>
      <c r="C2999" s="171"/>
      <c r="D2999" s="172"/>
      <c r="E2999" s="173"/>
      <c r="F2999" s="174"/>
      <c r="G2999" s="148"/>
      <c r="H2999" s="372"/>
      <c r="I2999" s="264"/>
      <c r="J2999" s="270"/>
      <c r="K2999" s="264"/>
      <c r="L2999" s="264"/>
      <c r="M2999" s="158"/>
      <c r="N2999" s="348"/>
    </row>
    <row r="3000" spans="2:16" x14ac:dyDescent="0.15">
      <c r="B3000" s="181">
        <v>2996</v>
      </c>
      <c r="C3000" s="171"/>
      <c r="D3000" s="172"/>
      <c r="E3000" s="173"/>
      <c r="F3000" s="174"/>
      <c r="G3000" s="148"/>
      <c r="H3000" s="372"/>
      <c r="I3000" s="264"/>
      <c r="J3000" s="270"/>
      <c r="K3000" s="264"/>
      <c r="L3000" s="264"/>
      <c r="M3000" s="158"/>
      <c r="N3000" s="348"/>
    </row>
    <row r="3001" spans="2:16" x14ac:dyDescent="0.15">
      <c r="B3001" s="181">
        <v>2997</v>
      </c>
      <c r="C3001" s="171"/>
      <c r="D3001" s="172"/>
      <c r="E3001" s="173"/>
      <c r="F3001" s="174"/>
      <c r="G3001" s="148"/>
      <c r="H3001" s="372"/>
      <c r="I3001" s="264"/>
      <c r="J3001" s="270"/>
      <c r="K3001" s="264"/>
      <c r="L3001" s="264"/>
      <c r="M3001" s="158"/>
      <c r="N3001" s="348"/>
    </row>
    <row r="3002" spans="2:16" x14ac:dyDescent="0.15">
      <c r="B3002" s="181">
        <v>2998</v>
      </c>
      <c r="C3002" s="171"/>
      <c r="D3002" s="172"/>
      <c r="E3002" s="173"/>
      <c r="F3002" s="174"/>
      <c r="G3002" s="148"/>
      <c r="H3002" s="372"/>
      <c r="I3002" s="264"/>
      <c r="J3002" s="270"/>
      <c r="K3002" s="264"/>
      <c r="L3002" s="264"/>
      <c r="M3002" s="158"/>
      <c r="N3002" s="348"/>
    </row>
    <row r="3003" spans="2:16" x14ac:dyDescent="0.15">
      <c r="B3003" s="181">
        <v>2999</v>
      </c>
      <c r="C3003" s="171"/>
      <c r="D3003" s="172"/>
      <c r="E3003" s="173"/>
      <c r="F3003" s="174"/>
      <c r="G3003" s="148"/>
      <c r="H3003" s="372"/>
      <c r="I3003" s="264"/>
      <c r="J3003" s="270"/>
      <c r="K3003" s="264"/>
      <c r="L3003" s="264"/>
      <c r="M3003" s="158"/>
      <c r="N3003" s="348"/>
    </row>
    <row r="3004" spans="2:16" x14ac:dyDescent="0.15">
      <c r="B3004" s="184">
        <v>3000</v>
      </c>
      <c r="C3004" s="165" t="s">
        <v>1224</v>
      </c>
      <c r="D3004" s="112"/>
      <c r="E3004" s="121"/>
      <c r="F3004" s="122">
        <v>10.5</v>
      </c>
      <c r="G3004" s="129">
        <v>590</v>
      </c>
      <c r="H3004" s="372" t="s">
        <v>1207</v>
      </c>
      <c r="I3004" s="264" t="s">
        <v>1196</v>
      </c>
      <c r="J3004" s="444">
        <f t="shared" ref="J3004:J3013" si="26">3600/K3004*E3004</f>
        <v>0</v>
      </c>
      <c r="K3004" s="781">
        <v>94</v>
      </c>
      <c r="L3004" s="264"/>
      <c r="M3004" s="158"/>
      <c r="N3004" s="348"/>
      <c r="O3004" s="146" t="s">
        <v>1217</v>
      </c>
    </row>
    <row r="3005" spans="2:16" x14ac:dyDescent="0.15">
      <c r="B3005" s="184">
        <v>3001</v>
      </c>
      <c r="C3005" s="165" t="s">
        <v>1225</v>
      </c>
      <c r="D3005" s="112" t="s">
        <v>1317</v>
      </c>
      <c r="E3005" s="121">
        <v>1</v>
      </c>
      <c r="F3005" s="122">
        <v>7.7</v>
      </c>
      <c r="G3005" s="129">
        <v>390</v>
      </c>
      <c r="H3005" s="372" t="s">
        <v>1207</v>
      </c>
      <c r="I3005" s="264" t="s">
        <v>1208</v>
      </c>
      <c r="J3005" s="444">
        <f t="shared" si="26"/>
        <v>26.086956521739129</v>
      </c>
      <c r="K3005" s="781">
        <v>138</v>
      </c>
      <c r="L3005" s="264"/>
      <c r="M3005" s="158"/>
      <c r="N3005" s="348"/>
      <c r="O3005" s="146" t="s">
        <v>1218</v>
      </c>
    </row>
    <row r="3006" spans="2:16" x14ac:dyDescent="0.15">
      <c r="B3006" s="184">
        <v>3002</v>
      </c>
      <c r="C3006" s="165" t="s">
        <v>1226</v>
      </c>
      <c r="D3006" s="112" t="s">
        <v>1209</v>
      </c>
      <c r="E3006" s="121">
        <v>3</v>
      </c>
      <c r="F3006" s="122">
        <v>0.5</v>
      </c>
      <c r="G3006" s="129">
        <v>50</v>
      </c>
      <c r="H3006" s="372" t="s">
        <v>1207</v>
      </c>
      <c r="I3006" s="264">
        <v>400</v>
      </c>
      <c r="J3006" s="444">
        <f t="shared" si="26"/>
        <v>154.28571428571428</v>
      </c>
      <c r="K3006" s="781">
        <v>70</v>
      </c>
      <c r="L3006" s="264"/>
      <c r="M3006" s="158"/>
      <c r="N3006" s="408"/>
      <c r="O3006" s="158" t="s">
        <v>594</v>
      </c>
      <c r="P3006" s="257">
        <v>20.8</v>
      </c>
    </row>
    <row r="3007" spans="2:16" x14ac:dyDescent="0.15">
      <c r="B3007" s="184">
        <v>3003</v>
      </c>
      <c r="C3007" s="165" t="s">
        <v>1227</v>
      </c>
      <c r="D3007" s="112" t="s">
        <v>1209</v>
      </c>
      <c r="E3007" s="121">
        <v>10</v>
      </c>
      <c r="F3007" s="122">
        <v>0.02</v>
      </c>
      <c r="G3007" s="129">
        <v>12</v>
      </c>
      <c r="H3007" s="372" t="s">
        <v>1207</v>
      </c>
      <c r="I3007" s="264">
        <v>300</v>
      </c>
      <c r="J3007" s="444">
        <f t="shared" si="26"/>
        <v>1161.2903225806451</v>
      </c>
      <c r="K3007" s="781">
        <v>31</v>
      </c>
      <c r="L3007" s="264"/>
      <c r="M3007" s="158"/>
      <c r="N3007" s="408"/>
      <c r="O3007" s="158"/>
      <c r="P3007" s="257">
        <v>20.8</v>
      </c>
    </row>
    <row r="3008" spans="2:16" x14ac:dyDescent="0.15">
      <c r="B3008" s="184">
        <v>3004</v>
      </c>
      <c r="C3008" s="165" t="s">
        <v>1228</v>
      </c>
      <c r="D3008" s="112" t="s">
        <v>1209</v>
      </c>
      <c r="E3008" s="121">
        <v>2</v>
      </c>
      <c r="F3008" s="122">
        <v>0.52</v>
      </c>
      <c r="G3008" s="129">
        <v>50</v>
      </c>
      <c r="H3008" s="372" t="s">
        <v>1207</v>
      </c>
      <c r="I3008" s="264">
        <v>400</v>
      </c>
      <c r="J3008" s="444">
        <f t="shared" si="26"/>
        <v>80</v>
      </c>
      <c r="K3008" s="781">
        <v>90</v>
      </c>
      <c r="L3008" s="264"/>
      <c r="M3008" s="158"/>
      <c r="N3008" s="408"/>
      <c r="O3008" s="158"/>
      <c r="P3008" s="257">
        <v>20.8</v>
      </c>
    </row>
    <row r="3009" spans="2:16" x14ac:dyDescent="0.15">
      <c r="B3009" s="184">
        <v>3005</v>
      </c>
      <c r="C3009" s="165" t="s">
        <v>1568</v>
      </c>
      <c r="D3009" s="112" t="s">
        <v>1209</v>
      </c>
      <c r="E3009" s="121">
        <v>2</v>
      </c>
      <c r="F3009" s="122">
        <v>0.73</v>
      </c>
      <c r="G3009" s="129">
        <v>300</v>
      </c>
      <c r="H3009" s="372" t="s">
        <v>1207</v>
      </c>
      <c r="I3009" s="264">
        <v>400</v>
      </c>
      <c r="J3009" s="444">
        <f t="shared" si="26"/>
        <v>36</v>
      </c>
      <c r="K3009" s="781">
        <v>200</v>
      </c>
      <c r="L3009" s="264"/>
      <c r="M3009" s="158"/>
      <c r="N3009" s="408"/>
      <c r="O3009" s="158"/>
      <c r="P3009" s="257">
        <v>20.8</v>
      </c>
    </row>
    <row r="3010" spans="2:16" x14ac:dyDescent="0.15">
      <c r="B3010" s="184">
        <v>3006</v>
      </c>
      <c r="C3010" s="165" t="s">
        <v>1241</v>
      </c>
      <c r="D3010" s="112" t="s">
        <v>1209</v>
      </c>
      <c r="E3010" s="121">
        <v>2</v>
      </c>
      <c r="F3010" s="122">
        <v>0.33</v>
      </c>
      <c r="G3010" s="129">
        <v>47</v>
      </c>
      <c r="H3010" s="372" t="s">
        <v>1207</v>
      </c>
      <c r="I3010" s="264">
        <v>400</v>
      </c>
      <c r="J3010" s="444">
        <f t="shared" si="26"/>
        <v>90</v>
      </c>
      <c r="K3010" s="781">
        <v>80</v>
      </c>
      <c r="L3010" s="264"/>
      <c r="M3010" s="158"/>
      <c r="N3010" s="408"/>
      <c r="O3010" s="158"/>
      <c r="P3010" s="257">
        <v>20.8</v>
      </c>
    </row>
    <row r="3011" spans="2:16" x14ac:dyDescent="0.15">
      <c r="B3011" s="184">
        <v>3007</v>
      </c>
      <c r="C3011" s="165" t="s">
        <v>1229</v>
      </c>
      <c r="D3011" s="112" t="s">
        <v>1209</v>
      </c>
      <c r="E3011" s="121">
        <v>2</v>
      </c>
      <c r="F3011" s="122">
        <v>0.5</v>
      </c>
      <c r="G3011" s="129">
        <v>60</v>
      </c>
      <c r="H3011" s="372" t="s">
        <v>1207</v>
      </c>
      <c r="I3011" s="264">
        <v>400</v>
      </c>
      <c r="J3011" s="444">
        <f t="shared" si="26"/>
        <v>102.85714285714286</v>
      </c>
      <c r="K3011" s="781">
        <v>70</v>
      </c>
      <c r="L3011" s="264"/>
      <c r="M3011" s="158"/>
      <c r="N3011" s="348"/>
    </row>
    <row r="3012" spans="2:16" x14ac:dyDescent="0.15">
      <c r="B3012" s="184">
        <v>3008</v>
      </c>
      <c r="C3012" s="165" t="s">
        <v>1230</v>
      </c>
      <c r="D3012" s="112"/>
      <c r="E3012" s="121">
        <v>1</v>
      </c>
      <c r="F3012" s="122">
        <v>7.7</v>
      </c>
      <c r="G3012" s="129">
        <v>705</v>
      </c>
      <c r="H3012" s="372" t="s">
        <v>1207</v>
      </c>
      <c r="I3012" s="264"/>
      <c r="J3012" s="444">
        <f t="shared" si="26"/>
        <v>38.297872340425535</v>
      </c>
      <c r="K3012" s="781">
        <v>94</v>
      </c>
      <c r="L3012" s="264"/>
      <c r="M3012" s="158"/>
      <c r="N3012" s="348"/>
    </row>
    <row r="3013" spans="2:16" x14ac:dyDescent="0.15">
      <c r="B3013" s="184">
        <v>3009</v>
      </c>
      <c r="C3013" s="165" t="s">
        <v>1231</v>
      </c>
      <c r="D3013" s="112" t="s">
        <v>1317</v>
      </c>
      <c r="E3013" s="121">
        <v>1</v>
      </c>
      <c r="F3013" s="122">
        <v>7.7</v>
      </c>
      <c r="G3013" s="129">
        <v>465</v>
      </c>
      <c r="H3013" s="372" t="s">
        <v>1207</v>
      </c>
      <c r="I3013" s="264" t="s">
        <v>1208</v>
      </c>
      <c r="J3013" s="444">
        <f t="shared" si="26"/>
        <v>22.929936305732483</v>
      </c>
      <c r="K3013" s="781">
        <v>157</v>
      </c>
      <c r="L3013" s="264"/>
      <c r="M3013" s="158"/>
      <c r="N3013" s="348"/>
    </row>
    <row r="3014" spans="2:16" x14ac:dyDescent="0.15">
      <c r="B3014" s="184">
        <v>3010</v>
      </c>
      <c r="C3014" s="165" t="s">
        <v>1210</v>
      </c>
      <c r="D3014" s="112" t="s">
        <v>1317</v>
      </c>
      <c r="E3014" s="121">
        <v>1</v>
      </c>
      <c r="F3014" s="122">
        <v>7.7</v>
      </c>
      <c r="G3014" s="129">
        <v>390</v>
      </c>
      <c r="H3014" s="372" t="s">
        <v>1207</v>
      </c>
      <c r="I3014" s="264" t="s">
        <v>1208</v>
      </c>
      <c r="J3014" s="444">
        <f>3600/K3014*E3014</f>
        <v>20</v>
      </c>
      <c r="K3014" s="781">
        <v>180</v>
      </c>
      <c r="L3014" s="264"/>
      <c r="M3014" s="158"/>
      <c r="N3014" s="348"/>
    </row>
    <row r="3015" spans="2:16" x14ac:dyDescent="0.15">
      <c r="B3015" s="184">
        <v>3011</v>
      </c>
      <c r="C3015" s="165" t="s">
        <v>1232</v>
      </c>
      <c r="D3015" s="112" t="s">
        <v>1209</v>
      </c>
      <c r="E3015" s="121">
        <v>2</v>
      </c>
      <c r="F3015" s="122">
        <v>0.7</v>
      </c>
      <c r="G3015" s="129">
        <v>295</v>
      </c>
      <c r="H3015" s="372" t="s">
        <v>1207</v>
      </c>
      <c r="I3015" s="655">
        <v>400</v>
      </c>
      <c r="J3015" s="444">
        <f>3600/K3015*E3015</f>
        <v>42.352941176470587</v>
      </c>
      <c r="K3015" s="781">
        <v>170</v>
      </c>
      <c r="L3015" s="264"/>
      <c r="M3015" s="158"/>
      <c r="N3015" s="348"/>
    </row>
    <row r="3016" spans="2:16" x14ac:dyDescent="0.15">
      <c r="B3016" s="184">
        <v>3012</v>
      </c>
      <c r="C3016" s="165" t="s">
        <v>1233</v>
      </c>
      <c r="D3016" s="112" t="s">
        <v>1209</v>
      </c>
      <c r="E3016" s="121">
        <v>3</v>
      </c>
      <c r="F3016" s="122">
        <v>0.5</v>
      </c>
      <c r="G3016" s="129">
        <v>50</v>
      </c>
      <c r="H3016" s="372" t="s">
        <v>1207</v>
      </c>
      <c r="I3016" s="264">
        <v>400</v>
      </c>
      <c r="J3016" s="444">
        <f>3600/K3016*E3016</f>
        <v>135</v>
      </c>
      <c r="K3016" s="781">
        <v>80</v>
      </c>
      <c r="L3016" s="264"/>
      <c r="M3016" s="158"/>
      <c r="N3016" s="348"/>
    </row>
    <row r="3017" spans="2:16" x14ac:dyDescent="0.15">
      <c r="B3017" s="184">
        <v>3013</v>
      </c>
      <c r="C3017" s="165" t="s">
        <v>1234</v>
      </c>
      <c r="D3017" s="112" t="s">
        <v>1209</v>
      </c>
      <c r="E3017" s="121">
        <v>10</v>
      </c>
      <c r="F3017" s="122">
        <v>0.05</v>
      </c>
      <c r="G3017" s="129">
        <v>20</v>
      </c>
      <c r="H3017" s="372" t="s">
        <v>1207</v>
      </c>
      <c r="I3017" s="264">
        <v>300</v>
      </c>
      <c r="J3017" s="444">
        <f>3600/K3017*E3017</f>
        <v>900</v>
      </c>
      <c r="K3017" s="781">
        <v>40</v>
      </c>
      <c r="L3017" s="264"/>
      <c r="M3017" s="158"/>
      <c r="N3017" s="348"/>
    </row>
    <row r="3018" spans="2:16" x14ac:dyDescent="0.15">
      <c r="B3018" s="184">
        <v>3014</v>
      </c>
      <c r="C3018" s="165" t="s">
        <v>1350</v>
      </c>
      <c r="D3018" s="112" t="s">
        <v>134</v>
      </c>
      <c r="E3018" s="121">
        <v>2</v>
      </c>
      <c r="F3018" s="122">
        <v>0.09</v>
      </c>
      <c r="G3018" s="129">
        <v>66.2</v>
      </c>
      <c r="H3018" s="372" t="s">
        <v>1207</v>
      </c>
      <c r="I3018" s="689">
        <v>300</v>
      </c>
      <c r="J3018" s="444">
        <f t="shared" ref="J3018:J3034" si="27">3600/K3018*E3018</f>
        <v>144</v>
      </c>
      <c r="K3018" s="781">
        <v>50</v>
      </c>
      <c r="L3018" s="264"/>
      <c r="M3018" s="158"/>
      <c r="N3018" s="348"/>
    </row>
    <row r="3019" spans="2:16" x14ac:dyDescent="0.15">
      <c r="B3019" s="184">
        <v>3015</v>
      </c>
      <c r="C3019" s="651" t="s">
        <v>1922</v>
      </c>
      <c r="D3019" s="112" t="s">
        <v>134</v>
      </c>
      <c r="E3019" s="576">
        <v>2</v>
      </c>
      <c r="F3019" s="577">
        <v>2.6</v>
      </c>
      <c r="G3019" s="608">
        <f>172.2-46</f>
        <v>126.19999999999999</v>
      </c>
      <c r="H3019" s="372" t="s">
        <v>1207</v>
      </c>
      <c r="I3019" s="265">
        <v>500</v>
      </c>
      <c r="J3019" s="270">
        <f t="shared" si="27"/>
        <v>72</v>
      </c>
      <c r="K3019" s="781">
        <v>100</v>
      </c>
      <c r="L3019" s="264"/>
      <c r="M3019" s="158">
        <v>0.04</v>
      </c>
      <c r="N3019" s="348"/>
    </row>
    <row r="3020" spans="2:16" x14ac:dyDescent="0.15">
      <c r="B3020" s="184">
        <v>3016</v>
      </c>
      <c r="C3020" s="651" t="s">
        <v>1362</v>
      </c>
      <c r="D3020" s="112" t="s">
        <v>134</v>
      </c>
      <c r="E3020" s="576">
        <v>2</v>
      </c>
      <c r="F3020" s="577">
        <v>1.9</v>
      </c>
      <c r="G3020" s="608">
        <f>148.3-46</f>
        <v>102.30000000000001</v>
      </c>
      <c r="H3020" s="372" t="s">
        <v>1207</v>
      </c>
      <c r="I3020" s="265">
        <v>500</v>
      </c>
      <c r="J3020" s="270">
        <f t="shared" si="27"/>
        <v>72</v>
      </c>
      <c r="K3020" s="781">
        <v>100</v>
      </c>
      <c r="L3020" s="264"/>
      <c r="M3020" s="158">
        <v>0.04</v>
      </c>
      <c r="N3020" s="348"/>
    </row>
    <row r="3021" spans="2:16" x14ac:dyDescent="0.15">
      <c r="B3021" s="184">
        <v>3017</v>
      </c>
      <c r="C3021" s="651" t="s">
        <v>1923</v>
      </c>
      <c r="D3021" s="112" t="s">
        <v>134</v>
      </c>
      <c r="E3021" s="576">
        <v>1</v>
      </c>
      <c r="F3021" s="577">
        <v>3.2</v>
      </c>
      <c r="G3021" s="608">
        <f>276-62</f>
        <v>214</v>
      </c>
      <c r="H3021" s="372" t="s">
        <v>1207</v>
      </c>
      <c r="I3021" s="265">
        <v>500</v>
      </c>
      <c r="J3021" s="270">
        <f t="shared" si="27"/>
        <v>36</v>
      </c>
      <c r="K3021" s="781">
        <v>100</v>
      </c>
      <c r="L3021" s="264"/>
      <c r="M3021" s="158">
        <v>5.6000000000000001E-2</v>
      </c>
      <c r="N3021" s="348"/>
    </row>
    <row r="3022" spans="2:16" x14ac:dyDescent="0.15">
      <c r="B3022" s="184">
        <v>3018</v>
      </c>
      <c r="C3022" s="651">
        <v>6160</v>
      </c>
      <c r="D3022" s="112" t="s">
        <v>134</v>
      </c>
      <c r="E3022" s="576">
        <v>2</v>
      </c>
      <c r="F3022" s="577">
        <v>1.5</v>
      </c>
      <c r="G3022" s="608">
        <f>134.6-48</f>
        <v>86.6</v>
      </c>
      <c r="H3022" s="372" t="s">
        <v>1207</v>
      </c>
      <c r="I3022" s="265">
        <v>500</v>
      </c>
      <c r="J3022" s="270">
        <f t="shared" si="27"/>
        <v>72</v>
      </c>
      <c r="K3022" s="781">
        <v>100</v>
      </c>
      <c r="L3022" s="264"/>
      <c r="M3022" s="158">
        <v>3.2000000000000001E-2</v>
      </c>
      <c r="N3022" s="348"/>
    </row>
    <row r="3023" spans="2:16" x14ac:dyDescent="0.15">
      <c r="B3023" s="184">
        <v>3019</v>
      </c>
      <c r="C3023" s="651" t="s">
        <v>1363</v>
      </c>
      <c r="D3023" s="112" t="s">
        <v>134</v>
      </c>
      <c r="E3023" s="652">
        <v>2</v>
      </c>
      <c r="F3023" s="577">
        <v>1.5</v>
      </c>
      <c r="G3023" s="608">
        <f>134.6-48</f>
        <v>86.6</v>
      </c>
      <c r="H3023" s="372" t="s">
        <v>1207</v>
      </c>
      <c r="I3023" s="265">
        <v>500</v>
      </c>
      <c r="J3023" s="270">
        <f t="shared" si="27"/>
        <v>72</v>
      </c>
      <c r="K3023" s="781">
        <v>100</v>
      </c>
      <c r="L3023" s="264"/>
      <c r="M3023" s="158">
        <v>3.3000000000000002E-2</v>
      </c>
      <c r="N3023" s="348"/>
    </row>
    <row r="3024" spans="2:16" x14ac:dyDescent="0.15">
      <c r="B3024" s="184">
        <v>3020</v>
      </c>
      <c r="C3024" s="651" t="s">
        <v>1924</v>
      </c>
      <c r="D3024" s="112" t="s">
        <v>134</v>
      </c>
      <c r="E3024" s="652">
        <v>2</v>
      </c>
      <c r="F3024" s="577">
        <v>2</v>
      </c>
      <c r="G3024" s="608">
        <f>151.7-30</f>
        <v>121.69999999999999</v>
      </c>
      <c r="H3024" s="372" t="s">
        <v>1207</v>
      </c>
      <c r="I3024" s="265">
        <v>500</v>
      </c>
      <c r="J3024" s="270">
        <f t="shared" si="27"/>
        <v>72</v>
      </c>
      <c r="K3024" s="781">
        <v>100</v>
      </c>
      <c r="L3024" s="264"/>
      <c r="M3024" s="158">
        <v>0.04</v>
      </c>
      <c r="N3024" s="348"/>
    </row>
    <row r="3025" spans="2:14" x14ac:dyDescent="0.15">
      <c r="B3025" s="184">
        <v>3021</v>
      </c>
      <c r="C3025" s="651" t="s">
        <v>1364</v>
      </c>
      <c r="D3025" s="112" t="s">
        <v>134</v>
      </c>
      <c r="E3025" s="652">
        <v>2</v>
      </c>
      <c r="F3025" s="577">
        <v>2</v>
      </c>
      <c r="G3025" s="608">
        <f>151.7-44</f>
        <v>107.69999999999999</v>
      </c>
      <c r="H3025" s="372" t="s">
        <v>1207</v>
      </c>
      <c r="I3025" s="265">
        <v>500</v>
      </c>
      <c r="J3025" s="270">
        <f t="shared" si="27"/>
        <v>72</v>
      </c>
      <c r="K3025" s="781">
        <v>100</v>
      </c>
      <c r="L3025" s="264"/>
      <c r="M3025" s="158">
        <v>0.04</v>
      </c>
      <c r="N3025" s="348"/>
    </row>
    <row r="3026" spans="2:14" x14ac:dyDescent="0.15">
      <c r="B3026" s="184">
        <v>3022</v>
      </c>
      <c r="C3026" s="651" t="s">
        <v>1365</v>
      </c>
      <c r="D3026" s="112" t="s">
        <v>134</v>
      </c>
      <c r="E3026" s="652">
        <v>2</v>
      </c>
      <c r="F3026" s="577">
        <v>1.8</v>
      </c>
      <c r="G3026" s="608">
        <f>144.9-40</f>
        <v>104.9</v>
      </c>
      <c r="H3026" s="372" t="s">
        <v>1207</v>
      </c>
      <c r="I3026" s="265">
        <v>500</v>
      </c>
      <c r="J3026" s="270">
        <f t="shared" si="27"/>
        <v>72</v>
      </c>
      <c r="K3026" s="781">
        <v>100</v>
      </c>
      <c r="L3026" s="264"/>
      <c r="M3026" s="158">
        <v>0.04</v>
      </c>
      <c r="N3026" s="348"/>
    </row>
    <row r="3027" spans="2:14" x14ac:dyDescent="0.15">
      <c r="B3027" s="184">
        <v>3023</v>
      </c>
      <c r="C3027" s="651" t="s">
        <v>2169</v>
      </c>
      <c r="D3027" s="652" t="s">
        <v>1372</v>
      </c>
      <c r="E3027" s="576">
        <v>1</v>
      </c>
      <c r="F3027" s="577">
        <v>16</v>
      </c>
      <c r="G3027" s="608">
        <f>991.6-150</f>
        <v>841.6</v>
      </c>
      <c r="H3027" s="372" t="s">
        <v>1207</v>
      </c>
      <c r="I3027" s="265">
        <v>400</v>
      </c>
      <c r="J3027" s="270">
        <f t="shared" si="27"/>
        <v>10</v>
      </c>
      <c r="K3027" s="781">
        <v>360</v>
      </c>
      <c r="L3027" s="264"/>
      <c r="M3027" s="158"/>
      <c r="N3027" s="348"/>
    </row>
    <row r="3028" spans="2:14" x14ac:dyDescent="0.15">
      <c r="B3028" s="184">
        <v>3024</v>
      </c>
      <c r="C3028" s="651" t="s">
        <v>1370</v>
      </c>
      <c r="D3028" s="652" t="s">
        <v>1372</v>
      </c>
      <c r="E3028" s="121">
        <v>1</v>
      </c>
      <c r="F3028" s="122">
        <v>11.7</v>
      </c>
      <c r="G3028" s="608">
        <f>824.4-115</f>
        <v>709.4</v>
      </c>
      <c r="H3028" s="372" t="s">
        <v>1207</v>
      </c>
      <c r="I3028" s="689">
        <v>400</v>
      </c>
      <c r="J3028" s="270">
        <f t="shared" si="27"/>
        <v>10</v>
      </c>
      <c r="K3028" s="781">
        <v>360</v>
      </c>
      <c r="L3028" s="264"/>
      <c r="M3028" s="158"/>
      <c r="N3028" s="348"/>
    </row>
    <row r="3029" spans="2:14" x14ac:dyDescent="0.15">
      <c r="B3029" s="184">
        <v>3025</v>
      </c>
      <c r="C3029" s="945" t="s">
        <v>1925</v>
      </c>
      <c r="D3029" s="112" t="s">
        <v>134</v>
      </c>
      <c r="E3029" s="121">
        <v>1</v>
      </c>
      <c r="F3029" s="122">
        <v>1.9</v>
      </c>
      <c r="G3029" s="608">
        <f>194.2-71</f>
        <v>123.19999999999999</v>
      </c>
      <c r="H3029" s="372" t="s">
        <v>1207</v>
      </c>
      <c r="I3029" s="689">
        <v>400</v>
      </c>
      <c r="J3029" s="270">
        <f t="shared" si="27"/>
        <v>36</v>
      </c>
      <c r="K3029" s="781">
        <v>100</v>
      </c>
      <c r="L3029" s="264"/>
      <c r="M3029" s="158">
        <v>0.05</v>
      </c>
      <c r="N3029" s="348"/>
    </row>
    <row r="3030" spans="2:14" x14ac:dyDescent="0.15">
      <c r="B3030" s="184">
        <v>3026</v>
      </c>
      <c r="C3030" s="945" t="s">
        <v>1371</v>
      </c>
      <c r="D3030" s="112" t="s">
        <v>134</v>
      </c>
      <c r="E3030" s="121">
        <v>1</v>
      </c>
      <c r="F3030" s="122">
        <v>2.9</v>
      </c>
      <c r="G3030" s="608">
        <f>226-45</f>
        <v>181</v>
      </c>
      <c r="H3030" s="372" t="s">
        <v>1207</v>
      </c>
      <c r="I3030" s="689">
        <v>400</v>
      </c>
      <c r="J3030" s="270">
        <f t="shared" si="27"/>
        <v>36</v>
      </c>
      <c r="K3030" s="781">
        <v>100</v>
      </c>
      <c r="L3030" s="264"/>
      <c r="M3030" s="158">
        <v>0.04</v>
      </c>
      <c r="N3030" s="348"/>
    </row>
    <row r="3031" spans="2:14" x14ac:dyDescent="0.15">
      <c r="B3031" s="184">
        <v>3027</v>
      </c>
      <c r="C3031" s="945" t="s">
        <v>1938</v>
      </c>
      <c r="D3031" s="652" t="s">
        <v>1373</v>
      </c>
      <c r="E3031" s="121">
        <v>1</v>
      </c>
      <c r="F3031" s="122">
        <v>3.8</v>
      </c>
      <c r="G3031" s="608">
        <f>279.9-60</f>
        <v>219.89999999999998</v>
      </c>
      <c r="H3031" s="372" t="s">
        <v>1207</v>
      </c>
      <c r="I3031" s="689">
        <v>400</v>
      </c>
      <c r="J3031" s="270">
        <f t="shared" si="27"/>
        <v>36</v>
      </c>
      <c r="K3031" s="781">
        <v>100</v>
      </c>
      <c r="L3031" s="264"/>
      <c r="M3031" s="158">
        <v>7.4999999999999997E-2</v>
      </c>
      <c r="N3031" s="348"/>
    </row>
    <row r="3032" spans="2:14" x14ac:dyDescent="0.15">
      <c r="B3032" s="184">
        <v>3028</v>
      </c>
      <c r="C3032" s="945" t="s">
        <v>1383</v>
      </c>
      <c r="D3032" s="652" t="s">
        <v>1384</v>
      </c>
      <c r="E3032" s="121">
        <v>1</v>
      </c>
      <c r="F3032" s="577">
        <v>5.8</v>
      </c>
      <c r="G3032" s="608">
        <f>279.9-126</f>
        <v>153.89999999999998</v>
      </c>
      <c r="H3032" s="372" t="s">
        <v>1207</v>
      </c>
      <c r="I3032" s="705">
        <v>400</v>
      </c>
      <c r="J3032" s="444">
        <f t="shared" si="27"/>
        <v>36</v>
      </c>
      <c r="K3032" s="781">
        <v>100</v>
      </c>
      <c r="L3032" s="264"/>
      <c r="M3032" s="158">
        <v>7.4999999999999997E-2</v>
      </c>
      <c r="N3032" s="348"/>
    </row>
    <row r="3033" spans="2:14" x14ac:dyDescent="0.15">
      <c r="B3033" s="184">
        <v>3029</v>
      </c>
      <c r="C3033" s="945" t="s">
        <v>1385</v>
      </c>
      <c r="D3033" s="112" t="s">
        <v>1386</v>
      </c>
      <c r="E3033" s="121">
        <v>1</v>
      </c>
      <c r="F3033" s="122">
        <v>2.0499999999999998</v>
      </c>
      <c r="G3033" s="608">
        <f>200-40</f>
        <v>160</v>
      </c>
      <c r="H3033" s="372" t="s">
        <v>1207</v>
      </c>
      <c r="I3033" s="705">
        <v>400</v>
      </c>
      <c r="J3033" s="444">
        <f t="shared" si="27"/>
        <v>36</v>
      </c>
      <c r="K3033" s="783">
        <v>100</v>
      </c>
      <c r="L3033" s="264"/>
      <c r="M3033" s="158">
        <v>0.04</v>
      </c>
      <c r="N3033" s="348"/>
    </row>
    <row r="3034" spans="2:14" x14ac:dyDescent="0.15">
      <c r="B3034" s="184">
        <v>3030</v>
      </c>
      <c r="C3034" s="945" t="s">
        <v>1543</v>
      </c>
      <c r="D3034" s="652" t="s">
        <v>1544</v>
      </c>
      <c r="E3034" s="121">
        <v>1</v>
      </c>
      <c r="F3034" s="122">
        <v>6</v>
      </c>
      <c r="G3034" s="608">
        <f>439-40</f>
        <v>399</v>
      </c>
      <c r="H3034" s="372" t="s">
        <v>1207</v>
      </c>
      <c r="I3034" s="739">
        <v>400</v>
      </c>
      <c r="J3034" s="444">
        <f t="shared" si="27"/>
        <v>36</v>
      </c>
      <c r="K3034" s="783">
        <v>100</v>
      </c>
      <c r="L3034" s="264"/>
      <c r="M3034" s="158">
        <v>7.4999999999999997E-2</v>
      </c>
      <c r="N3034" s="348"/>
    </row>
    <row r="3035" spans="2:14" x14ac:dyDescent="0.15">
      <c r="B3035" s="184">
        <v>3031</v>
      </c>
      <c r="C3035" s="651" t="s">
        <v>1622</v>
      </c>
      <c r="D3035" s="112" t="s">
        <v>1722</v>
      </c>
      <c r="E3035" s="652">
        <v>1</v>
      </c>
      <c r="F3035" s="577">
        <v>3.8</v>
      </c>
      <c r="G3035" s="608">
        <v>223</v>
      </c>
      <c r="H3035" s="372" t="s">
        <v>1207</v>
      </c>
      <c r="I3035" s="265">
        <v>400</v>
      </c>
      <c r="J3035" s="870">
        <v>45</v>
      </c>
      <c r="K3035" s="869">
        <v>100</v>
      </c>
      <c r="L3035" s="264"/>
      <c r="M3035" s="158">
        <v>0.04</v>
      </c>
      <c r="N3035" s="348"/>
    </row>
    <row r="3036" spans="2:14" x14ac:dyDescent="0.15">
      <c r="B3036" s="184">
        <v>3032</v>
      </c>
      <c r="C3036" s="945" t="s">
        <v>1575</v>
      </c>
      <c r="D3036" s="112" t="s">
        <v>129</v>
      </c>
      <c r="E3036" s="121">
        <v>1</v>
      </c>
      <c r="F3036" s="122">
        <v>2.56</v>
      </c>
      <c r="G3036" s="608">
        <v>184</v>
      </c>
      <c r="H3036" s="372" t="s">
        <v>1576</v>
      </c>
      <c r="I3036" s="869">
        <v>300</v>
      </c>
      <c r="J3036" s="270">
        <v>45</v>
      </c>
      <c r="K3036" s="869">
        <v>120</v>
      </c>
      <c r="L3036" s="264"/>
      <c r="M3036" s="158">
        <v>0.04</v>
      </c>
      <c r="N3036" s="348"/>
    </row>
    <row r="3037" spans="2:14" x14ac:dyDescent="0.15">
      <c r="B3037" s="184">
        <v>3033</v>
      </c>
      <c r="C3037" s="945" t="s">
        <v>1582</v>
      </c>
      <c r="D3037" s="112" t="s">
        <v>129</v>
      </c>
      <c r="E3037" s="121">
        <v>1</v>
      </c>
      <c r="F3037" s="122">
        <v>2.6</v>
      </c>
      <c r="G3037" s="608">
        <v>184</v>
      </c>
      <c r="H3037" s="372" t="s">
        <v>1576</v>
      </c>
      <c r="I3037" s="869">
        <v>300</v>
      </c>
      <c r="J3037" s="270">
        <v>30</v>
      </c>
      <c r="K3037" s="869">
        <v>120</v>
      </c>
      <c r="L3037" s="264"/>
      <c r="M3037" s="158">
        <v>0.04</v>
      </c>
      <c r="N3037" s="348"/>
    </row>
    <row r="3038" spans="2:14" x14ac:dyDescent="0.15">
      <c r="B3038" s="184">
        <v>3034</v>
      </c>
      <c r="C3038" s="945">
        <v>105900</v>
      </c>
      <c r="D3038" s="112" t="s">
        <v>129</v>
      </c>
      <c r="E3038" s="121">
        <v>1</v>
      </c>
      <c r="F3038" s="122">
        <v>2.6</v>
      </c>
      <c r="G3038" s="129">
        <v>247</v>
      </c>
      <c r="H3038" s="372" t="s">
        <v>1611</v>
      </c>
      <c r="I3038" s="869">
        <v>300</v>
      </c>
      <c r="J3038" s="270">
        <v>30</v>
      </c>
      <c r="K3038" s="869">
        <v>120</v>
      </c>
      <c r="L3038" s="264"/>
      <c r="M3038" s="158">
        <v>0.04</v>
      </c>
      <c r="N3038" s="348"/>
    </row>
    <row r="3039" spans="2:14" x14ac:dyDescent="0.15">
      <c r="B3039" s="184">
        <v>3035</v>
      </c>
      <c r="C3039" s="945" t="s">
        <v>1613</v>
      </c>
      <c r="D3039" s="112"/>
      <c r="E3039" s="121">
        <v>2</v>
      </c>
      <c r="F3039" s="122">
        <v>1.8</v>
      </c>
      <c r="G3039" s="129">
        <v>96.9</v>
      </c>
      <c r="H3039" s="372" t="s">
        <v>1612</v>
      </c>
      <c r="I3039" s="869"/>
      <c r="J3039" s="270" t="e">
        <v>#DIV/0!</v>
      </c>
      <c r="K3039" s="869"/>
      <c r="L3039" s="264"/>
      <c r="M3039" s="158">
        <v>0.04</v>
      </c>
      <c r="N3039" s="348"/>
    </row>
    <row r="3040" spans="2:14" x14ac:dyDescent="0.15">
      <c r="B3040" s="184">
        <v>3036</v>
      </c>
      <c r="C3040" s="945" t="s">
        <v>1614</v>
      </c>
      <c r="D3040" s="112" t="s">
        <v>129</v>
      </c>
      <c r="E3040" s="121">
        <v>1</v>
      </c>
      <c r="F3040" s="122">
        <v>2.6</v>
      </c>
      <c r="G3040" s="129">
        <v>199</v>
      </c>
      <c r="H3040" s="372" t="s">
        <v>1611</v>
      </c>
      <c r="I3040" s="869">
        <v>300</v>
      </c>
      <c r="J3040" s="270">
        <v>30</v>
      </c>
      <c r="K3040" s="869">
        <v>120</v>
      </c>
      <c r="L3040" s="264"/>
      <c r="M3040" s="158">
        <v>0.04</v>
      </c>
      <c r="N3040" s="348"/>
    </row>
    <row r="3041" spans="2:14" x14ac:dyDescent="0.15">
      <c r="B3041" s="184">
        <v>3037</v>
      </c>
      <c r="C3041" s="945" t="s">
        <v>1627</v>
      </c>
      <c r="D3041" s="112" t="s">
        <v>1722</v>
      </c>
      <c r="E3041" s="121">
        <v>3</v>
      </c>
      <c r="F3041" s="122">
        <v>0.5</v>
      </c>
      <c r="G3041" s="129">
        <v>50</v>
      </c>
      <c r="H3041" s="372" t="s">
        <v>1207</v>
      </c>
      <c r="I3041" s="869">
        <v>400</v>
      </c>
      <c r="J3041" s="444">
        <f>3600/K3041*E3041</f>
        <v>135</v>
      </c>
      <c r="K3041" s="869">
        <v>80</v>
      </c>
      <c r="L3041" s="791"/>
      <c r="M3041" s="158"/>
      <c r="N3041" s="348"/>
    </row>
    <row r="3042" spans="2:14" x14ac:dyDescent="0.15">
      <c r="B3042" s="184">
        <v>3038</v>
      </c>
      <c r="C3042" s="1061" t="s">
        <v>1649</v>
      </c>
      <c r="D3042" s="797"/>
      <c r="E3042" s="798"/>
      <c r="F3042" s="1057">
        <v>7.0999999999999994E-2</v>
      </c>
      <c r="G3042" s="1058">
        <v>45</v>
      </c>
      <c r="H3042" s="372" t="s">
        <v>1207</v>
      </c>
      <c r="I3042" s="802">
        <v>300</v>
      </c>
      <c r="J3042" s="871" t="e">
        <v>#DIV/0!</v>
      </c>
      <c r="K3042" s="802"/>
      <c r="L3042" s="791"/>
      <c r="M3042" s="158"/>
      <c r="N3042" s="348"/>
    </row>
    <row r="3043" spans="2:14" x14ac:dyDescent="0.15">
      <c r="B3043" s="184">
        <v>3039</v>
      </c>
      <c r="C3043" s="1061" t="s">
        <v>1648</v>
      </c>
      <c r="D3043" s="797" t="s">
        <v>1646</v>
      </c>
      <c r="E3043" s="798">
        <v>1</v>
      </c>
      <c r="F3043" s="799">
        <v>8.8000000000000007</v>
      </c>
      <c r="G3043" s="800">
        <v>308</v>
      </c>
      <c r="H3043" s="801" t="s">
        <v>1207</v>
      </c>
      <c r="I3043" s="802" t="s">
        <v>1650</v>
      </c>
      <c r="J3043" s="871">
        <v>20</v>
      </c>
      <c r="K3043" s="802">
        <v>180</v>
      </c>
      <c r="L3043" s="791"/>
      <c r="M3043" s="158"/>
      <c r="N3043" s="348"/>
    </row>
    <row r="3044" spans="2:14" x14ac:dyDescent="0.15">
      <c r="B3044" s="184">
        <v>3040</v>
      </c>
      <c r="C3044" s="651" t="s">
        <v>1656</v>
      </c>
      <c r="D3044" s="803" t="s">
        <v>1647</v>
      </c>
      <c r="E3044" s="576">
        <v>1</v>
      </c>
      <c r="F3044" s="577">
        <v>20.96</v>
      </c>
      <c r="G3044" s="608">
        <v>1100</v>
      </c>
      <c r="H3044" s="801" t="s">
        <v>1207</v>
      </c>
      <c r="I3044" s="265">
        <v>500</v>
      </c>
      <c r="J3044" s="444">
        <f t="shared" ref="J3044" si="28">3600/K3044*E3044</f>
        <v>6</v>
      </c>
      <c r="K3044" s="869">
        <v>600</v>
      </c>
      <c r="L3044" s="791"/>
      <c r="M3044" s="158"/>
      <c r="N3044" s="348"/>
    </row>
    <row r="3045" spans="2:14" x14ac:dyDescent="0.15">
      <c r="B3045" s="184">
        <v>3041</v>
      </c>
      <c r="C3045" s="1062" t="s">
        <v>1926</v>
      </c>
      <c r="D3045" s="809" t="s">
        <v>129</v>
      </c>
      <c r="E3045" s="810">
        <v>1</v>
      </c>
      <c r="F3045" s="811">
        <v>1.9</v>
      </c>
      <c r="G3045" s="812">
        <v>123.19999999999999</v>
      </c>
      <c r="H3045" s="813" t="s">
        <v>1207</v>
      </c>
      <c r="I3045" s="814">
        <v>400</v>
      </c>
      <c r="J3045" s="872">
        <v>36</v>
      </c>
      <c r="K3045" s="814">
        <v>100</v>
      </c>
      <c r="L3045" s="791"/>
      <c r="M3045" s="158">
        <v>0.05</v>
      </c>
      <c r="N3045" s="348"/>
    </row>
    <row r="3046" spans="2:14" x14ac:dyDescent="0.15">
      <c r="B3046" s="184">
        <v>3042</v>
      </c>
      <c r="C3046" s="651" t="s">
        <v>1690</v>
      </c>
      <c r="D3046" s="803" t="s">
        <v>1647</v>
      </c>
      <c r="E3046" s="576">
        <v>1</v>
      </c>
      <c r="F3046" s="577">
        <v>15.8</v>
      </c>
      <c r="G3046" s="608">
        <v>870</v>
      </c>
      <c r="H3046" s="801" t="s">
        <v>1207</v>
      </c>
      <c r="I3046" s="265">
        <v>400</v>
      </c>
      <c r="J3046" s="444">
        <f t="shared" ref="J3046:J3049" si="29">3600/K3046*E3046</f>
        <v>6</v>
      </c>
      <c r="K3046" s="869">
        <v>600</v>
      </c>
      <c r="L3046" s="791"/>
      <c r="M3046" s="158"/>
      <c r="N3046" s="348"/>
    </row>
    <row r="3047" spans="2:14" x14ac:dyDescent="0.15">
      <c r="B3047" s="184">
        <v>3043</v>
      </c>
      <c r="C3047" s="1062" t="s">
        <v>1927</v>
      </c>
      <c r="D3047" s="112" t="s">
        <v>1782</v>
      </c>
      <c r="E3047" s="652">
        <v>2</v>
      </c>
      <c r="F3047" s="577">
        <v>2</v>
      </c>
      <c r="G3047" s="608">
        <f>151.7-30</f>
        <v>121.69999999999999</v>
      </c>
      <c r="H3047" s="372" t="s">
        <v>1207</v>
      </c>
      <c r="I3047" s="265">
        <v>500</v>
      </c>
      <c r="J3047" s="270">
        <f t="shared" si="29"/>
        <v>72</v>
      </c>
      <c r="K3047" s="905">
        <v>100</v>
      </c>
      <c r="L3047" s="905"/>
      <c r="M3047" s="158">
        <v>7.0000000000000007E-2</v>
      </c>
      <c r="N3047" s="348"/>
    </row>
    <row r="3048" spans="2:14" x14ac:dyDescent="0.15">
      <c r="B3048" s="184">
        <v>3044</v>
      </c>
      <c r="C3048" s="651" t="s">
        <v>1928</v>
      </c>
      <c r="D3048" s="112" t="s">
        <v>1783</v>
      </c>
      <c r="E3048" s="576">
        <v>1</v>
      </c>
      <c r="F3048" s="577">
        <v>3.2</v>
      </c>
      <c r="G3048" s="608">
        <f>276-62</f>
        <v>214</v>
      </c>
      <c r="H3048" s="372" t="s">
        <v>1207</v>
      </c>
      <c r="I3048" s="265">
        <v>500</v>
      </c>
      <c r="J3048" s="270">
        <f t="shared" si="29"/>
        <v>36</v>
      </c>
      <c r="K3048" s="905">
        <v>100</v>
      </c>
      <c r="L3048" s="905"/>
      <c r="M3048" s="158">
        <v>5.6000000000000001E-2</v>
      </c>
      <c r="N3048" s="348"/>
    </row>
    <row r="3049" spans="2:14" x14ac:dyDescent="0.15">
      <c r="B3049" s="184">
        <v>3045</v>
      </c>
      <c r="C3049" s="651" t="s">
        <v>1784</v>
      </c>
      <c r="D3049" s="944" t="s">
        <v>134</v>
      </c>
      <c r="E3049" s="576">
        <v>2</v>
      </c>
      <c r="F3049" s="577">
        <v>1.86</v>
      </c>
      <c r="G3049" s="608">
        <v>150.19999999999999</v>
      </c>
      <c r="H3049" s="372" t="s">
        <v>1207</v>
      </c>
      <c r="I3049" s="265">
        <v>500</v>
      </c>
      <c r="J3049" s="270" t="e">
        <f t="shared" si="29"/>
        <v>#DIV/0!</v>
      </c>
      <c r="K3049" s="943"/>
      <c r="L3049" s="943"/>
      <c r="M3049" s="158">
        <v>6.5000000000000002E-2</v>
      </c>
      <c r="N3049" s="348"/>
    </row>
    <row r="3050" spans="2:14" x14ac:dyDescent="0.15">
      <c r="B3050" s="184">
        <v>3046</v>
      </c>
      <c r="C3050" s="945" t="s">
        <v>1796</v>
      </c>
      <c r="D3050" s="944" t="s">
        <v>134</v>
      </c>
      <c r="E3050" s="946">
        <v>3</v>
      </c>
      <c r="F3050" s="947">
        <v>0.5</v>
      </c>
      <c r="G3050" s="948">
        <v>50</v>
      </c>
      <c r="H3050" s="372" t="s">
        <v>1207</v>
      </c>
      <c r="I3050" s="943">
        <v>400</v>
      </c>
      <c r="J3050" s="444">
        <f>3600/K3050*E3050</f>
        <v>135</v>
      </c>
      <c r="K3050" s="943">
        <v>80</v>
      </c>
      <c r="L3050" s="943"/>
      <c r="M3050" s="158"/>
      <c r="N3050" s="348"/>
    </row>
    <row r="3051" spans="2:14" x14ac:dyDescent="0.15">
      <c r="B3051" s="184">
        <v>3047</v>
      </c>
      <c r="C3051" s="940" t="s">
        <v>1818</v>
      </c>
      <c r="D3051" s="652" t="s">
        <v>1372</v>
      </c>
      <c r="E3051" s="937">
        <v>1</v>
      </c>
      <c r="F3051" s="938">
        <v>5</v>
      </c>
      <c r="G3051" s="939">
        <v>375.2</v>
      </c>
      <c r="H3051" s="936" t="s">
        <v>1207</v>
      </c>
      <c r="I3051" s="934">
        <v>400</v>
      </c>
      <c r="J3051" s="935" t="e">
        <v>#DIV/0!</v>
      </c>
      <c r="K3051" s="932"/>
      <c r="L3051" s="932"/>
      <c r="M3051" s="933">
        <v>0.04</v>
      </c>
      <c r="N3051" s="348"/>
    </row>
    <row r="3052" spans="2:14" x14ac:dyDescent="0.15">
      <c r="B3052" s="184">
        <v>3048</v>
      </c>
      <c r="C3052" s="945" t="s">
        <v>1939</v>
      </c>
      <c r="D3052" s="652" t="s">
        <v>1372</v>
      </c>
      <c r="E3052" s="121">
        <v>1</v>
      </c>
      <c r="F3052" s="122">
        <v>3.8</v>
      </c>
      <c r="G3052" s="1007">
        <f>279.9-60</f>
        <v>219.89999999999998</v>
      </c>
      <c r="H3052" s="372" t="s">
        <v>1207</v>
      </c>
      <c r="I3052" s="1035">
        <v>400</v>
      </c>
      <c r="J3052" s="270">
        <f t="shared" ref="J3052:J3053" si="30">3600/K3052*E3052</f>
        <v>36</v>
      </c>
      <c r="K3052" s="1035">
        <v>100</v>
      </c>
      <c r="L3052" s="1035"/>
      <c r="M3052" s="158">
        <v>7.4999999999999997E-2</v>
      </c>
      <c r="N3052" s="348"/>
    </row>
    <row r="3053" spans="2:14" x14ac:dyDescent="0.15">
      <c r="B3053" s="184">
        <v>3049</v>
      </c>
      <c r="C3053" s="651" t="s">
        <v>1929</v>
      </c>
      <c r="D3053" s="112" t="s">
        <v>134</v>
      </c>
      <c r="E3053" s="576">
        <v>2</v>
      </c>
      <c r="F3053" s="577">
        <v>2.6</v>
      </c>
      <c r="G3053" s="1007">
        <f>172.2-46</f>
        <v>126.19999999999999</v>
      </c>
      <c r="H3053" s="372" t="s">
        <v>1207</v>
      </c>
      <c r="I3053" s="265">
        <v>500</v>
      </c>
      <c r="J3053" s="270">
        <f t="shared" si="30"/>
        <v>72</v>
      </c>
      <c r="K3053" s="1060">
        <v>100</v>
      </c>
      <c r="L3053" s="791"/>
      <c r="M3053" s="158">
        <v>0.04</v>
      </c>
      <c r="N3053" s="348"/>
    </row>
    <row r="3054" spans="2:14" x14ac:dyDescent="0.15">
      <c r="B3054" s="184">
        <v>3050</v>
      </c>
      <c r="C3054" s="171"/>
      <c r="D3054" s="172"/>
      <c r="E3054" s="173"/>
      <c r="F3054" s="174"/>
      <c r="G3054" s="148"/>
      <c r="H3054" s="148"/>
      <c r="I3054" s="158"/>
      <c r="J3054" s="444" t="e">
        <f t="shared" ref="J3054:J3073" si="31">3600/K3054*E3054</f>
        <v>#DIV/0!</v>
      </c>
      <c r="K3054" s="791"/>
      <c r="L3054" s="791"/>
      <c r="M3054" s="158"/>
      <c r="N3054" s="348"/>
    </row>
    <row r="3055" spans="2:14" x14ac:dyDescent="0.15">
      <c r="B3055" s="184">
        <v>3051</v>
      </c>
      <c r="C3055" s="171" t="s">
        <v>1256</v>
      </c>
      <c r="D3055" s="172"/>
      <c r="E3055" s="173">
        <v>1</v>
      </c>
      <c r="F3055" s="174"/>
      <c r="G3055" s="148"/>
      <c r="H3055" s="148"/>
      <c r="I3055" s="158"/>
      <c r="J3055" s="444">
        <f t="shared" si="31"/>
        <v>42.352941176470587</v>
      </c>
      <c r="K3055" s="791">
        <v>85</v>
      </c>
      <c r="L3055" s="791">
        <v>85</v>
      </c>
      <c r="M3055" s="158"/>
      <c r="N3055" s="348"/>
    </row>
    <row r="3056" spans="2:14" x14ac:dyDescent="0.15">
      <c r="B3056" s="184">
        <v>3052</v>
      </c>
      <c r="C3056" s="171"/>
      <c r="D3056" s="172"/>
      <c r="E3056" s="173"/>
      <c r="F3056" s="174"/>
      <c r="G3056" s="148"/>
      <c r="H3056" s="148"/>
      <c r="I3056" s="158"/>
      <c r="J3056" s="444" t="e">
        <f t="shared" si="31"/>
        <v>#DIV/0!</v>
      </c>
      <c r="K3056" s="791"/>
      <c r="L3056" s="791"/>
      <c r="M3056" s="158"/>
      <c r="N3056" s="348"/>
    </row>
    <row r="3057" spans="2:14" x14ac:dyDescent="0.15">
      <c r="B3057" s="184">
        <v>3053</v>
      </c>
      <c r="C3057" s="1018" t="s">
        <v>1914</v>
      </c>
      <c r="D3057" s="816" t="s">
        <v>1709</v>
      </c>
      <c r="E3057" s="817">
        <v>4</v>
      </c>
      <c r="F3057" s="1021">
        <v>1.2999999999999999E-2</v>
      </c>
      <c r="G3057" s="818">
        <v>15.5</v>
      </c>
      <c r="H3057" s="819" t="s">
        <v>1207</v>
      </c>
      <c r="I3057" s="820" t="s">
        <v>1680</v>
      </c>
      <c r="J3057" s="444">
        <f t="shared" si="31"/>
        <v>720</v>
      </c>
      <c r="K3057" s="820">
        <v>20</v>
      </c>
      <c r="L3057" s="821"/>
      <c r="M3057" s="158"/>
      <c r="N3057" s="348"/>
    </row>
    <row r="3058" spans="2:14" x14ac:dyDescent="0.15">
      <c r="B3058" s="184">
        <v>3054</v>
      </c>
      <c r="C3058" s="1018" t="s">
        <v>1930</v>
      </c>
      <c r="D3058" s="816" t="s">
        <v>1709</v>
      </c>
      <c r="E3058" s="817">
        <v>4</v>
      </c>
      <c r="F3058" s="1021">
        <v>1.4E-2</v>
      </c>
      <c r="G3058" s="818">
        <v>15.5</v>
      </c>
      <c r="H3058" s="819" t="s">
        <v>1207</v>
      </c>
      <c r="I3058" s="820" t="s">
        <v>1680</v>
      </c>
      <c r="J3058" s="444">
        <f t="shared" si="31"/>
        <v>720</v>
      </c>
      <c r="K3058" s="820">
        <v>20</v>
      </c>
      <c r="L3058" s="821"/>
      <c r="M3058" s="158"/>
      <c r="N3058" s="348"/>
    </row>
    <row r="3059" spans="2:14" x14ac:dyDescent="0.15">
      <c r="B3059" s="184">
        <v>3055</v>
      </c>
      <c r="C3059" s="1018" t="s">
        <v>1931</v>
      </c>
      <c r="D3059" s="816" t="s">
        <v>1709</v>
      </c>
      <c r="E3059" s="817">
        <v>4</v>
      </c>
      <c r="F3059" s="1021">
        <v>1.1299999999999999E-2</v>
      </c>
      <c r="G3059" s="818">
        <v>15.5</v>
      </c>
      <c r="H3059" s="819" t="s">
        <v>1207</v>
      </c>
      <c r="I3059" s="820" t="s">
        <v>1680</v>
      </c>
      <c r="J3059" s="444">
        <f t="shared" si="31"/>
        <v>720</v>
      </c>
      <c r="K3059" s="820">
        <v>20</v>
      </c>
      <c r="L3059" s="815"/>
      <c r="M3059" s="158"/>
      <c r="N3059" s="348"/>
    </row>
    <row r="3060" spans="2:14" x14ac:dyDescent="0.15">
      <c r="B3060" s="184">
        <v>3056</v>
      </c>
      <c r="C3060" s="1018" t="s">
        <v>1681</v>
      </c>
      <c r="D3060" s="1019" t="s">
        <v>1678</v>
      </c>
      <c r="E3060" s="817">
        <v>8</v>
      </c>
      <c r="F3060" s="1021">
        <v>4.2000000000000003E-2</v>
      </c>
      <c r="G3060" s="818">
        <v>20</v>
      </c>
      <c r="H3060" s="819" t="s">
        <v>1207</v>
      </c>
      <c r="I3060" s="820" t="s">
        <v>1710</v>
      </c>
      <c r="J3060" s="444">
        <f t="shared" si="31"/>
        <v>288</v>
      </c>
      <c r="K3060" s="820">
        <v>100</v>
      </c>
      <c r="L3060" s="815"/>
      <c r="M3060" s="158"/>
      <c r="N3060" s="348"/>
    </row>
    <row r="3061" spans="2:14" x14ac:dyDescent="0.15">
      <c r="B3061" s="184">
        <v>3057</v>
      </c>
      <c r="C3061" s="1018" t="s">
        <v>1692</v>
      </c>
      <c r="D3061" s="1019" t="s">
        <v>1678</v>
      </c>
      <c r="E3061" s="1020">
        <v>6</v>
      </c>
      <c r="F3061" s="1021">
        <v>0.08</v>
      </c>
      <c r="G3061" s="1022">
        <v>30</v>
      </c>
      <c r="H3061" s="819" t="s">
        <v>1207</v>
      </c>
      <c r="I3061" s="820" t="s">
        <v>1710</v>
      </c>
      <c r="J3061" s="444">
        <f t="shared" si="31"/>
        <v>216</v>
      </c>
      <c r="K3061" s="820">
        <v>100</v>
      </c>
      <c r="L3061" s="1016"/>
      <c r="M3061" s="158"/>
      <c r="N3061" s="348"/>
    </row>
    <row r="3062" spans="2:14" x14ac:dyDescent="0.15">
      <c r="B3062" s="184">
        <v>3058</v>
      </c>
      <c r="C3062" s="1018" t="s">
        <v>1682</v>
      </c>
      <c r="D3062" s="1019" t="s">
        <v>1678</v>
      </c>
      <c r="E3062" s="1020">
        <v>4</v>
      </c>
      <c r="F3062" s="1021">
        <v>0.14699999999999999</v>
      </c>
      <c r="G3062" s="1022">
        <v>52</v>
      </c>
      <c r="H3062" s="819" t="s">
        <v>1207</v>
      </c>
      <c r="I3062" s="820" t="s">
        <v>1710</v>
      </c>
      <c r="J3062" s="444">
        <f t="shared" si="31"/>
        <v>160</v>
      </c>
      <c r="K3062" s="820">
        <v>90</v>
      </c>
      <c r="L3062" s="1016"/>
      <c r="M3062" s="158"/>
      <c r="N3062" s="348"/>
    </row>
    <row r="3063" spans="2:14" x14ac:dyDescent="0.15">
      <c r="B3063" s="184">
        <v>3059</v>
      </c>
      <c r="C3063" s="1023" t="s">
        <v>1932</v>
      </c>
      <c r="D3063" s="1019" t="s">
        <v>1709</v>
      </c>
      <c r="E3063" s="1024">
        <v>4</v>
      </c>
      <c r="F3063" s="1025">
        <v>1.9E-2</v>
      </c>
      <c r="G3063" s="1026">
        <v>15.5</v>
      </c>
      <c r="H3063" s="829" t="s">
        <v>1207</v>
      </c>
      <c r="I3063" s="830" t="s">
        <v>1680</v>
      </c>
      <c r="J3063" s="444">
        <f t="shared" si="31"/>
        <v>720</v>
      </c>
      <c r="K3063" s="830">
        <v>20</v>
      </c>
      <c r="L3063" s="1016"/>
      <c r="M3063" s="158"/>
      <c r="N3063" s="348"/>
    </row>
    <row r="3064" spans="2:14" x14ac:dyDescent="0.15">
      <c r="B3064" s="184">
        <v>3060</v>
      </c>
      <c r="C3064" s="831" t="s">
        <v>1711</v>
      </c>
      <c r="D3064" s="832" t="s">
        <v>1678</v>
      </c>
      <c r="E3064" s="833">
        <v>6</v>
      </c>
      <c r="F3064" s="834">
        <v>0.16300000000000001</v>
      </c>
      <c r="G3064" s="835">
        <v>150</v>
      </c>
      <c r="H3064" s="836" t="s">
        <v>1207</v>
      </c>
      <c r="I3064" s="837" t="s">
        <v>1712</v>
      </c>
      <c r="J3064" s="444">
        <f t="shared" si="31"/>
        <v>216</v>
      </c>
      <c r="K3064" s="837">
        <v>100</v>
      </c>
      <c r="L3064" s="1016"/>
      <c r="M3064" s="158"/>
      <c r="N3064" s="348"/>
    </row>
    <row r="3065" spans="2:14" x14ac:dyDescent="0.15">
      <c r="B3065" s="184">
        <v>3061</v>
      </c>
      <c r="C3065" s="838" t="s">
        <v>1707</v>
      </c>
      <c r="D3065" s="839" t="s">
        <v>1678</v>
      </c>
      <c r="E3065" s="840">
        <v>6</v>
      </c>
      <c r="F3065" s="841">
        <v>3.9E-2</v>
      </c>
      <c r="G3065" s="842">
        <v>35</v>
      </c>
      <c r="H3065" s="843" t="s">
        <v>1207</v>
      </c>
      <c r="I3065" s="1008" t="s">
        <v>1712</v>
      </c>
      <c r="J3065" s="444">
        <f t="shared" si="31"/>
        <v>216</v>
      </c>
      <c r="K3065" s="1008">
        <v>100</v>
      </c>
      <c r="L3065" s="1016"/>
      <c r="M3065" s="158"/>
      <c r="N3065" s="348"/>
    </row>
    <row r="3066" spans="2:14" x14ac:dyDescent="0.15">
      <c r="B3066" s="184">
        <v>3062</v>
      </c>
      <c r="C3066" s="844" t="s">
        <v>1713</v>
      </c>
      <c r="D3066" s="839" t="s">
        <v>1678</v>
      </c>
      <c r="E3066" s="840">
        <v>6</v>
      </c>
      <c r="F3066" s="845">
        <v>0.218</v>
      </c>
      <c r="G3066" s="846">
        <v>55</v>
      </c>
      <c r="H3066" s="843" t="s">
        <v>1207</v>
      </c>
      <c r="I3066" s="1008" t="s">
        <v>1712</v>
      </c>
      <c r="J3066" s="444">
        <f t="shared" si="31"/>
        <v>216</v>
      </c>
      <c r="K3066" s="1008">
        <v>100</v>
      </c>
      <c r="L3066" s="1016"/>
      <c r="M3066" s="158"/>
      <c r="N3066" s="348"/>
    </row>
    <row r="3067" spans="2:14" x14ac:dyDescent="0.15">
      <c r="B3067" s="184">
        <v>3063</v>
      </c>
      <c r="C3067" s="1027" t="s">
        <v>1915</v>
      </c>
      <c r="D3067" s="1019" t="s">
        <v>1709</v>
      </c>
      <c r="E3067" s="1028">
        <v>4</v>
      </c>
      <c r="F3067" s="1029">
        <v>1.2999999999999999E-2</v>
      </c>
      <c r="G3067" s="1030">
        <v>15.5</v>
      </c>
      <c r="H3067" s="847" t="s">
        <v>1207</v>
      </c>
      <c r="I3067" s="848" t="s">
        <v>1680</v>
      </c>
      <c r="J3067" s="444">
        <f t="shared" si="31"/>
        <v>720</v>
      </c>
      <c r="K3067" s="848">
        <v>20</v>
      </c>
      <c r="L3067" s="1016"/>
      <c r="M3067" s="158"/>
      <c r="N3067" s="348"/>
    </row>
    <row r="3068" spans="2:14" x14ac:dyDescent="0.15">
      <c r="B3068" s="184">
        <v>3064</v>
      </c>
      <c r="C3068" s="1031" t="s">
        <v>1933</v>
      </c>
      <c r="D3068" s="1019" t="s">
        <v>1709</v>
      </c>
      <c r="E3068" s="1032">
        <v>4</v>
      </c>
      <c r="F3068" s="1033">
        <v>1.0999999999999999E-2</v>
      </c>
      <c r="G3068" s="1034">
        <v>15.5</v>
      </c>
      <c r="H3068" s="849" t="s">
        <v>1207</v>
      </c>
      <c r="I3068" s="850" t="s">
        <v>1680</v>
      </c>
      <c r="J3068" s="444">
        <f t="shared" si="31"/>
        <v>720</v>
      </c>
      <c r="K3068" s="850">
        <v>20</v>
      </c>
      <c r="L3068" s="1016"/>
      <c r="M3068" s="158"/>
      <c r="N3068" s="348"/>
    </row>
    <row r="3069" spans="2:14" x14ac:dyDescent="0.15">
      <c r="B3069" s="184">
        <v>3065</v>
      </c>
      <c r="C3069" s="851" t="s">
        <v>1708</v>
      </c>
      <c r="D3069" s="852" t="s">
        <v>1678</v>
      </c>
      <c r="E3069" s="853">
        <v>6</v>
      </c>
      <c r="F3069" s="854">
        <v>0.185</v>
      </c>
      <c r="G3069" s="855">
        <v>60</v>
      </c>
      <c r="H3069" s="849" t="s">
        <v>1207</v>
      </c>
      <c r="I3069" s="850" t="s">
        <v>1712</v>
      </c>
      <c r="J3069" s="444">
        <f t="shared" si="31"/>
        <v>216</v>
      </c>
      <c r="K3069" s="850">
        <v>100</v>
      </c>
      <c r="L3069" s="1016"/>
      <c r="M3069" s="158"/>
      <c r="N3069" s="348"/>
    </row>
    <row r="3070" spans="2:14" x14ac:dyDescent="0.15">
      <c r="B3070" s="184">
        <v>3066</v>
      </c>
      <c r="C3070" s="1023" t="s">
        <v>1934</v>
      </c>
      <c r="D3070" s="1019" t="s">
        <v>1709</v>
      </c>
      <c r="E3070" s="1024">
        <v>4</v>
      </c>
      <c r="F3070" s="1025">
        <v>1.9E-2</v>
      </c>
      <c r="G3070" s="1026">
        <v>15.5</v>
      </c>
      <c r="H3070" s="829" t="s">
        <v>1207</v>
      </c>
      <c r="I3070" s="830" t="s">
        <v>1680</v>
      </c>
      <c r="J3070" s="444">
        <f t="shared" si="31"/>
        <v>720</v>
      </c>
      <c r="K3070" s="830">
        <v>20</v>
      </c>
      <c r="L3070" s="1016"/>
      <c r="M3070" s="158"/>
      <c r="N3070" s="348"/>
    </row>
    <row r="3071" spans="2:14" x14ac:dyDescent="0.15">
      <c r="B3071" s="184">
        <v>3067</v>
      </c>
      <c r="C3071" s="1018" t="s">
        <v>1935</v>
      </c>
      <c r="D3071" s="1019" t="s">
        <v>1709</v>
      </c>
      <c r="E3071" s="1020">
        <v>4</v>
      </c>
      <c r="F3071" s="1021">
        <v>1.0999999999999999E-2</v>
      </c>
      <c r="G3071" s="1022">
        <v>15.5</v>
      </c>
      <c r="H3071" s="819" t="s">
        <v>1207</v>
      </c>
      <c r="I3071" s="820" t="s">
        <v>1680</v>
      </c>
      <c r="J3071" s="444">
        <f t="shared" si="31"/>
        <v>720</v>
      </c>
      <c r="K3071" s="820">
        <v>20</v>
      </c>
      <c r="L3071" s="1016"/>
      <c r="M3071" s="158"/>
      <c r="N3071" s="348"/>
    </row>
    <row r="3072" spans="2:14" x14ac:dyDescent="0.15">
      <c r="B3072" s="184">
        <v>3068</v>
      </c>
      <c r="C3072" s="1018"/>
      <c r="D3072" s="852"/>
      <c r="E3072" s="1020"/>
      <c r="F3072" s="1021"/>
      <c r="G3072" s="1022"/>
      <c r="H3072" s="819"/>
      <c r="I3072" s="820"/>
      <c r="J3072" s="444"/>
      <c r="K3072" s="820"/>
      <c r="L3072" s="1016"/>
      <c r="M3072" s="158"/>
      <c r="N3072" s="348"/>
    </row>
    <row r="3073" spans="2:14" x14ac:dyDescent="0.15">
      <c r="B3073" s="184">
        <v>3069</v>
      </c>
      <c r="C3073" s="1018" t="s">
        <v>1936</v>
      </c>
      <c r="D3073" s="1019" t="s">
        <v>1709</v>
      </c>
      <c r="E3073" s="1020">
        <v>4</v>
      </c>
      <c r="F3073" s="1021">
        <v>1.4E-2</v>
      </c>
      <c r="G3073" s="1022">
        <v>15.5</v>
      </c>
      <c r="H3073" s="819" t="s">
        <v>1207</v>
      </c>
      <c r="I3073" s="820" t="s">
        <v>1680</v>
      </c>
      <c r="J3073" s="444">
        <f t="shared" si="31"/>
        <v>720</v>
      </c>
      <c r="K3073" s="820">
        <v>20</v>
      </c>
      <c r="L3073" s="1016"/>
      <c r="M3073" s="158"/>
      <c r="N3073" s="348"/>
    </row>
    <row r="3074" spans="2:14" x14ac:dyDescent="0.15">
      <c r="B3074" s="184">
        <v>3070</v>
      </c>
      <c r="C3074" s="1018" t="s">
        <v>1811</v>
      </c>
      <c r="D3074" s="852" t="s">
        <v>1678</v>
      </c>
      <c r="E3074" s="853">
        <v>6</v>
      </c>
      <c r="F3074" s="854">
        <v>5.5E-2</v>
      </c>
      <c r="G3074" s="855">
        <v>37</v>
      </c>
      <c r="H3074" s="849" t="s">
        <v>1207</v>
      </c>
      <c r="I3074" s="850" t="s">
        <v>1712</v>
      </c>
      <c r="J3074" s="270"/>
      <c r="K3074" s="1016"/>
      <c r="L3074" s="1016"/>
      <c r="M3074" s="158"/>
      <c r="N3074" s="348"/>
    </row>
    <row r="3075" spans="2:14" x14ac:dyDescent="0.15">
      <c r="B3075" s="184">
        <v>3071</v>
      </c>
      <c r="C3075" s="1018" t="s">
        <v>1824</v>
      </c>
      <c r="D3075" s="852" t="s">
        <v>1678</v>
      </c>
      <c r="E3075" s="853">
        <v>6</v>
      </c>
      <c r="F3075" s="854">
        <v>5.5E-2</v>
      </c>
      <c r="G3075" s="855">
        <v>20</v>
      </c>
      <c r="H3075" s="849" t="s">
        <v>1207</v>
      </c>
      <c r="I3075" s="850" t="s">
        <v>1712</v>
      </c>
      <c r="J3075" s="270"/>
      <c r="K3075" s="1016"/>
      <c r="L3075" s="1016"/>
      <c r="M3075" s="158"/>
      <c r="N3075" s="348"/>
    </row>
    <row r="3076" spans="2:14" x14ac:dyDescent="0.15">
      <c r="B3076" s="184">
        <v>3072</v>
      </c>
      <c r="C3076" s="1018" t="s">
        <v>1825</v>
      </c>
      <c r="D3076" s="839" t="s">
        <v>1678</v>
      </c>
      <c r="E3076" s="840">
        <v>6</v>
      </c>
      <c r="F3076" s="949">
        <v>4.2999999999999997E-2</v>
      </c>
      <c r="G3076" s="846">
        <v>45</v>
      </c>
      <c r="H3076" s="843" t="s">
        <v>1207</v>
      </c>
      <c r="I3076" s="1008" t="s">
        <v>1712</v>
      </c>
      <c r="J3076" s="444">
        <f t="shared" ref="J3076:J3077" si="32">3600/K3076*E3076</f>
        <v>216</v>
      </c>
      <c r="K3076" s="1008">
        <v>100</v>
      </c>
      <c r="L3076" s="1016"/>
      <c r="M3076" s="158"/>
      <c r="N3076" s="348"/>
    </row>
    <row r="3077" spans="2:14" x14ac:dyDescent="0.15">
      <c r="B3077" s="184">
        <v>3073</v>
      </c>
      <c r="C3077" s="1018" t="s">
        <v>1890</v>
      </c>
      <c r="D3077" s="1019" t="s">
        <v>1678</v>
      </c>
      <c r="E3077" s="1020">
        <v>6</v>
      </c>
      <c r="F3077" s="949">
        <v>0.11799999999999999</v>
      </c>
      <c r="G3077" s="846">
        <v>40</v>
      </c>
      <c r="H3077" s="843" t="s">
        <v>1207</v>
      </c>
      <c r="I3077" s="1008" t="s">
        <v>1712</v>
      </c>
      <c r="J3077" s="444" t="e">
        <f t="shared" si="32"/>
        <v>#DIV/0!</v>
      </c>
      <c r="K3077" s="1008"/>
      <c r="L3077" s="1016"/>
      <c r="M3077" s="158"/>
      <c r="N3077" s="348"/>
    </row>
    <row r="3078" spans="2:14" x14ac:dyDescent="0.15">
      <c r="B3078" s="184">
        <v>3074</v>
      </c>
      <c r="C3078" s="1009" t="s">
        <v>1899</v>
      </c>
      <c r="D3078" s="1014" t="s">
        <v>1900</v>
      </c>
      <c r="E3078" s="1010">
        <v>6</v>
      </c>
      <c r="F3078" s="1011">
        <v>6.6000000000000003E-2</v>
      </c>
      <c r="G3078" s="1007">
        <v>30</v>
      </c>
      <c r="H3078" s="1012" t="s">
        <v>1207</v>
      </c>
      <c r="I3078" s="1013" t="s">
        <v>1712</v>
      </c>
      <c r="J3078" s="1006">
        <v>216</v>
      </c>
      <c r="K3078" s="1008">
        <v>100</v>
      </c>
      <c r="L3078" s="1016"/>
      <c r="M3078" s="158"/>
      <c r="N3078" s="348"/>
    </row>
    <row r="3079" spans="2:14" x14ac:dyDescent="0.15">
      <c r="B3079" s="184">
        <v>3075</v>
      </c>
      <c r="C3079" s="1027" t="s">
        <v>1916</v>
      </c>
      <c r="D3079" s="1019" t="s">
        <v>1709</v>
      </c>
      <c r="E3079" s="1028">
        <v>4</v>
      </c>
      <c r="F3079" s="1029">
        <v>1.2999999999999999E-2</v>
      </c>
      <c r="G3079" s="1030">
        <v>15.5</v>
      </c>
      <c r="H3079" s="847" t="s">
        <v>1207</v>
      </c>
      <c r="I3079" s="848" t="s">
        <v>1680</v>
      </c>
      <c r="J3079" s="444">
        <f t="shared" ref="J3079" si="33">3600/K3079*E3079</f>
        <v>720</v>
      </c>
      <c r="K3079" s="848">
        <v>20</v>
      </c>
      <c r="L3079" s="264"/>
      <c r="M3079" s="158"/>
      <c r="N3079" s="348"/>
    </row>
    <row r="3080" spans="2:14" x14ac:dyDescent="0.15">
      <c r="B3080" s="184">
        <v>3076</v>
      </c>
      <c r="C3080" s="171"/>
      <c r="D3080" s="172"/>
      <c r="E3080" s="173"/>
      <c r="F3080" s="174"/>
      <c r="G3080" s="148"/>
      <c r="H3080" s="372"/>
      <c r="I3080" s="264"/>
      <c r="J3080" s="270"/>
      <c r="K3080" s="264"/>
      <c r="L3080" s="264"/>
      <c r="M3080" s="158"/>
      <c r="N3080" s="348"/>
    </row>
    <row r="3081" spans="2:14" x14ac:dyDescent="0.15">
      <c r="B3081" s="184">
        <v>3077</v>
      </c>
      <c r="C3081" s="171"/>
      <c r="D3081" s="172"/>
      <c r="E3081" s="173"/>
      <c r="F3081" s="174"/>
      <c r="G3081" s="148"/>
      <c r="H3081" s="372"/>
      <c r="I3081" s="264"/>
      <c r="J3081" s="270"/>
      <c r="K3081" s="264"/>
      <c r="L3081" s="264"/>
      <c r="M3081" s="158"/>
      <c r="N3081" s="348"/>
    </row>
    <row r="3082" spans="2:14" x14ac:dyDescent="0.15">
      <c r="B3082" s="184">
        <v>3078</v>
      </c>
      <c r="C3082" s="171"/>
      <c r="D3082" s="172"/>
      <c r="E3082" s="173"/>
      <c r="F3082" s="174"/>
      <c r="G3082" s="148"/>
      <c r="H3082" s="372"/>
      <c r="I3082" s="264"/>
      <c r="J3082" s="270"/>
      <c r="K3082" s="264"/>
      <c r="L3082" s="264"/>
      <c r="M3082" s="158"/>
      <c r="N3082" s="348"/>
    </row>
    <row r="3083" spans="2:14" x14ac:dyDescent="0.15">
      <c r="B3083" s="184">
        <v>3079</v>
      </c>
      <c r="C3083" s="171"/>
      <c r="D3083" s="172"/>
      <c r="E3083" s="173"/>
      <c r="F3083" s="174"/>
      <c r="G3083" s="148"/>
      <c r="H3083" s="372"/>
      <c r="I3083" s="264"/>
      <c r="J3083" s="270"/>
      <c r="K3083" s="264"/>
      <c r="L3083" s="264"/>
      <c r="M3083" s="158"/>
      <c r="N3083" s="348"/>
    </row>
    <row r="3084" spans="2:14" x14ac:dyDescent="0.15">
      <c r="B3084" s="184">
        <v>3080</v>
      </c>
      <c r="C3084" s="171"/>
      <c r="D3084" s="172"/>
      <c r="E3084" s="173"/>
      <c r="F3084" s="174"/>
      <c r="G3084" s="148"/>
      <c r="H3084" s="372"/>
      <c r="I3084" s="264"/>
      <c r="J3084" s="270"/>
      <c r="K3084" s="264"/>
      <c r="L3084" s="264"/>
      <c r="M3084" s="158"/>
      <c r="N3084" s="348"/>
    </row>
    <row r="3085" spans="2:14" x14ac:dyDescent="0.15">
      <c r="B3085" s="184">
        <v>3081</v>
      </c>
      <c r="C3085" s="171"/>
      <c r="D3085" s="172"/>
      <c r="E3085" s="173"/>
      <c r="F3085" s="174"/>
      <c r="G3085" s="148"/>
      <c r="H3085" s="372"/>
      <c r="I3085" s="264"/>
      <c r="J3085" s="270"/>
      <c r="K3085" s="264"/>
      <c r="L3085" s="264"/>
      <c r="M3085" s="158"/>
      <c r="N3085" s="348"/>
    </row>
    <row r="3086" spans="2:14" x14ac:dyDescent="0.15">
      <c r="B3086" s="184">
        <v>3082</v>
      </c>
      <c r="C3086" s="171"/>
      <c r="D3086" s="172"/>
      <c r="E3086" s="173"/>
      <c r="F3086" s="174"/>
      <c r="G3086" s="148"/>
      <c r="H3086" s="372"/>
      <c r="I3086" s="264"/>
      <c r="J3086" s="270"/>
      <c r="K3086" s="264"/>
      <c r="L3086" s="264"/>
      <c r="M3086" s="158"/>
      <c r="N3086" s="348"/>
    </row>
    <row r="3087" spans="2:14" x14ac:dyDescent="0.15">
      <c r="B3087" s="184">
        <v>3083</v>
      </c>
      <c r="C3087" s="171"/>
      <c r="D3087" s="172"/>
      <c r="E3087" s="173"/>
      <c r="F3087" s="174"/>
      <c r="G3087" s="148"/>
      <c r="H3087" s="372"/>
      <c r="I3087" s="264"/>
      <c r="J3087" s="270"/>
      <c r="K3087" s="264"/>
      <c r="L3087" s="264"/>
      <c r="M3087" s="158"/>
      <c r="N3087" s="348"/>
    </row>
    <row r="3088" spans="2:14" x14ac:dyDescent="0.15">
      <c r="B3088" s="184">
        <v>3084</v>
      </c>
      <c r="C3088" s="171"/>
      <c r="D3088" s="172"/>
      <c r="E3088" s="173"/>
      <c r="F3088" s="174"/>
      <c r="G3088" s="148"/>
      <c r="H3088" s="372"/>
      <c r="I3088" s="264"/>
      <c r="J3088" s="270"/>
      <c r="K3088" s="264"/>
      <c r="L3088" s="264"/>
      <c r="M3088" s="158"/>
      <c r="N3088" s="348"/>
    </row>
    <row r="3089" spans="2:14" x14ac:dyDescent="0.15">
      <c r="B3089" s="184">
        <v>3085</v>
      </c>
      <c r="C3089" s="171"/>
      <c r="D3089" s="172"/>
      <c r="E3089" s="173"/>
      <c r="F3089" s="174"/>
      <c r="G3089" s="148"/>
      <c r="H3089" s="372"/>
      <c r="I3089" s="264"/>
      <c r="J3089" s="270"/>
      <c r="K3089" s="264"/>
      <c r="L3089" s="264"/>
      <c r="M3089" s="158"/>
      <c r="N3089" s="348"/>
    </row>
    <row r="3090" spans="2:14" x14ac:dyDescent="0.15">
      <c r="B3090" s="184">
        <v>3086</v>
      </c>
      <c r="C3090" s="171"/>
      <c r="D3090" s="172"/>
      <c r="E3090" s="173"/>
      <c r="F3090" s="174"/>
      <c r="G3090" s="148"/>
      <c r="H3090" s="372"/>
      <c r="I3090" s="264"/>
      <c r="J3090" s="270"/>
      <c r="K3090" s="264"/>
      <c r="L3090" s="264"/>
      <c r="M3090" s="158"/>
      <c r="N3090" s="348"/>
    </row>
    <row r="3091" spans="2:14" x14ac:dyDescent="0.15">
      <c r="B3091" s="184">
        <v>3087</v>
      </c>
      <c r="C3091" s="171"/>
      <c r="D3091" s="172"/>
      <c r="E3091" s="173"/>
      <c r="F3091" s="174"/>
      <c r="G3091" s="148"/>
      <c r="H3091" s="372"/>
      <c r="I3091" s="264"/>
      <c r="J3091" s="270"/>
      <c r="K3091" s="264"/>
      <c r="L3091" s="264"/>
      <c r="M3091" s="158"/>
      <c r="N3091" s="348"/>
    </row>
    <row r="3092" spans="2:14" x14ac:dyDescent="0.15">
      <c r="B3092" s="184">
        <v>3088</v>
      </c>
      <c r="C3092" s="171"/>
      <c r="D3092" s="172"/>
      <c r="E3092" s="173"/>
      <c r="F3092" s="174"/>
      <c r="G3092" s="148"/>
      <c r="H3092" s="372"/>
      <c r="I3092" s="264"/>
      <c r="J3092" s="270"/>
      <c r="K3092" s="264"/>
      <c r="L3092" s="264"/>
      <c r="M3092" s="158"/>
      <c r="N3092" s="348"/>
    </row>
    <row r="3093" spans="2:14" x14ac:dyDescent="0.15">
      <c r="B3093" s="184">
        <v>3089</v>
      </c>
      <c r="C3093" s="171"/>
      <c r="D3093" s="172"/>
      <c r="E3093" s="173"/>
      <c r="F3093" s="174"/>
      <c r="G3093" s="148"/>
      <c r="H3093" s="372"/>
      <c r="I3093" s="264"/>
      <c r="J3093" s="270"/>
      <c r="K3093" s="264"/>
      <c r="L3093" s="264"/>
      <c r="M3093" s="158"/>
      <c r="N3093" s="348"/>
    </row>
    <row r="3094" spans="2:14" x14ac:dyDescent="0.15">
      <c r="B3094" s="184">
        <v>3090</v>
      </c>
      <c r="C3094" s="171"/>
      <c r="D3094" s="172"/>
      <c r="E3094" s="173"/>
      <c r="F3094" s="174"/>
      <c r="G3094" s="148"/>
      <c r="H3094" s="372"/>
      <c r="I3094" s="264"/>
      <c r="J3094" s="270"/>
      <c r="K3094" s="264"/>
      <c r="L3094" s="264"/>
      <c r="M3094" s="158"/>
      <c r="N3094" s="348"/>
    </row>
    <row r="3095" spans="2:14" x14ac:dyDescent="0.15">
      <c r="B3095" s="184">
        <v>3091</v>
      </c>
      <c r="C3095" s="171"/>
      <c r="D3095" s="172"/>
      <c r="E3095" s="173"/>
      <c r="F3095" s="174"/>
      <c r="G3095" s="148"/>
      <c r="H3095" s="372"/>
      <c r="I3095" s="264"/>
      <c r="J3095" s="270"/>
      <c r="K3095" s="264"/>
      <c r="L3095" s="264"/>
      <c r="M3095" s="158"/>
      <c r="N3095" s="348"/>
    </row>
    <row r="3096" spans="2:14" x14ac:dyDescent="0.15">
      <c r="B3096" s="184">
        <v>3092</v>
      </c>
      <c r="C3096" s="171"/>
      <c r="D3096" s="172"/>
      <c r="E3096" s="173"/>
      <c r="F3096" s="174"/>
      <c r="G3096" s="148"/>
      <c r="H3096" s="372"/>
      <c r="I3096" s="264"/>
      <c r="J3096" s="270"/>
      <c r="K3096" s="264"/>
      <c r="L3096" s="264"/>
      <c r="M3096" s="158"/>
      <c r="N3096" s="348"/>
    </row>
    <row r="3097" spans="2:14" x14ac:dyDescent="0.15">
      <c r="B3097" s="184">
        <v>3093</v>
      </c>
      <c r="C3097" s="171"/>
      <c r="D3097" s="172"/>
      <c r="E3097" s="173"/>
      <c r="F3097" s="174"/>
      <c r="G3097" s="148"/>
      <c r="H3097" s="372"/>
      <c r="I3097" s="264"/>
      <c r="J3097" s="270"/>
      <c r="K3097" s="264"/>
      <c r="L3097" s="264"/>
      <c r="M3097" s="158"/>
      <c r="N3097" s="348"/>
    </row>
    <row r="3098" spans="2:14" x14ac:dyDescent="0.15">
      <c r="B3098" s="184">
        <v>3094</v>
      </c>
      <c r="C3098" s="171"/>
      <c r="D3098" s="172"/>
      <c r="E3098" s="173"/>
      <c r="F3098" s="174"/>
      <c r="G3098" s="148"/>
      <c r="H3098" s="372"/>
      <c r="I3098" s="264"/>
      <c r="J3098" s="270"/>
      <c r="K3098" s="264"/>
      <c r="L3098" s="264"/>
      <c r="M3098" s="158"/>
      <c r="N3098" s="348"/>
    </row>
    <row r="3099" spans="2:14" x14ac:dyDescent="0.15">
      <c r="B3099" s="184">
        <v>3095</v>
      </c>
      <c r="C3099" s="171"/>
      <c r="D3099" s="172"/>
      <c r="E3099" s="173"/>
      <c r="F3099" s="174"/>
      <c r="G3099" s="148"/>
      <c r="H3099" s="372"/>
      <c r="I3099" s="264"/>
      <c r="J3099" s="270"/>
      <c r="K3099" s="264"/>
      <c r="L3099" s="264"/>
      <c r="M3099" s="158"/>
      <c r="N3099" s="348"/>
    </row>
    <row r="3100" spans="2:14" x14ac:dyDescent="0.15">
      <c r="B3100" s="184">
        <v>3096</v>
      </c>
      <c r="C3100" s="171"/>
      <c r="D3100" s="172"/>
      <c r="E3100" s="173"/>
      <c r="F3100" s="174"/>
      <c r="G3100" s="148"/>
      <c r="H3100" s="372"/>
      <c r="I3100" s="264"/>
      <c r="J3100" s="270"/>
      <c r="K3100" s="264"/>
      <c r="L3100" s="264"/>
      <c r="M3100" s="158"/>
      <c r="N3100" s="348"/>
    </row>
    <row r="3101" spans="2:14" x14ac:dyDescent="0.15">
      <c r="B3101" s="184">
        <v>3097</v>
      </c>
      <c r="C3101" s="171"/>
      <c r="D3101" s="172"/>
      <c r="E3101" s="173"/>
      <c r="F3101" s="174"/>
      <c r="G3101" s="148"/>
      <c r="H3101" s="372"/>
      <c r="I3101" s="264"/>
      <c r="J3101" s="270"/>
      <c r="K3101" s="264"/>
      <c r="L3101" s="264"/>
      <c r="M3101" s="158"/>
      <c r="N3101" s="348"/>
    </row>
    <row r="3102" spans="2:14" x14ac:dyDescent="0.15">
      <c r="B3102" s="184">
        <v>3098</v>
      </c>
      <c r="C3102" s="171"/>
      <c r="D3102" s="172"/>
      <c r="E3102" s="173"/>
      <c r="F3102" s="174"/>
      <c r="G3102" s="148"/>
      <c r="H3102" s="372"/>
      <c r="I3102" s="264"/>
      <c r="J3102" s="270"/>
      <c r="K3102" s="264"/>
      <c r="L3102" s="264"/>
      <c r="M3102" s="158"/>
      <c r="N3102" s="348"/>
    </row>
    <row r="3103" spans="2:14" x14ac:dyDescent="0.15">
      <c r="B3103" s="184">
        <v>3099</v>
      </c>
      <c r="C3103" s="171"/>
      <c r="D3103" s="172"/>
      <c r="E3103" s="173"/>
      <c r="F3103" s="174"/>
      <c r="G3103" s="148"/>
      <c r="H3103" s="372"/>
      <c r="I3103" s="264"/>
      <c r="J3103" s="270"/>
      <c r="K3103" s="264"/>
      <c r="L3103" s="264"/>
      <c r="M3103" s="158"/>
      <c r="N3103" s="348"/>
    </row>
    <row r="3104" spans="2:14" x14ac:dyDescent="0.15">
      <c r="B3104" s="184">
        <v>3100</v>
      </c>
      <c r="C3104" s="171"/>
      <c r="D3104" s="172"/>
      <c r="E3104" s="173"/>
      <c r="F3104" s="174"/>
      <c r="G3104" s="148"/>
      <c r="H3104" s="372"/>
      <c r="I3104" s="264"/>
      <c r="J3104" s="270"/>
      <c r="K3104" s="264"/>
      <c r="L3104" s="264"/>
      <c r="M3104" s="158"/>
      <c r="N3104" s="348"/>
    </row>
    <row r="3105" spans="2:14" x14ac:dyDescent="0.15">
      <c r="B3105" s="184">
        <v>3101</v>
      </c>
      <c r="C3105" s="171"/>
      <c r="D3105" s="172"/>
      <c r="E3105" s="173"/>
      <c r="F3105" s="174"/>
      <c r="G3105" s="148"/>
      <c r="H3105" s="372"/>
      <c r="I3105" s="264"/>
      <c r="J3105" s="270"/>
      <c r="K3105" s="264"/>
      <c r="L3105" s="264"/>
      <c r="M3105" s="158"/>
      <c r="N3105" s="348"/>
    </row>
    <row r="3106" spans="2:14" x14ac:dyDescent="0.15">
      <c r="B3106" s="184">
        <v>3102</v>
      </c>
      <c r="C3106" s="171"/>
      <c r="D3106" s="172"/>
      <c r="E3106" s="173"/>
      <c r="F3106" s="174"/>
      <c r="G3106" s="148"/>
      <c r="H3106" s="372"/>
      <c r="I3106" s="264"/>
      <c r="J3106" s="270"/>
      <c r="K3106" s="264"/>
      <c r="L3106" s="264"/>
      <c r="M3106" s="158"/>
      <c r="N3106" s="348"/>
    </row>
    <row r="3107" spans="2:14" x14ac:dyDescent="0.15">
      <c r="B3107" s="184">
        <v>3103</v>
      </c>
      <c r="C3107" s="171"/>
      <c r="D3107" s="172"/>
      <c r="E3107" s="173"/>
      <c r="F3107" s="174"/>
      <c r="G3107" s="148"/>
      <c r="H3107" s="372"/>
      <c r="I3107" s="264"/>
      <c r="J3107" s="270"/>
      <c r="K3107" s="264"/>
      <c r="L3107" s="264"/>
      <c r="M3107" s="158"/>
      <c r="N3107" s="348"/>
    </row>
    <row r="3108" spans="2:14" x14ac:dyDescent="0.15">
      <c r="B3108" s="184">
        <v>3104</v>
      </c>
      <c r="C3108" s="171"/>
      <c r="D3108" s="172"/>
      <c r="E3108" s="173"/>
      <c r="F3108" s="174"/>
      <c r="G3108" s="148"/>
      <c r="H3108" s="372"/>
      <c r="I3108" s="264"/>
      <c r="J3108" s="270"/>
      <c r="K3108" s="264"/>
      <c r="L3108" s="264"/>
      <c r="M3108" s="158"/>
      <c r="N3108" s="348"/>
    </row>
    <row r="3109" spans="2:14" x14ac:dyDescent="0.15">
      <c r="B3109" s="184">
        <v>3105</v>
      </c>
      <c r="C3109" s="171"/>
      <c r="D3109" s="172"/>
      <c r="E3109" s="173"/>
      <c r="F3109" s="174"/>
      <c r="G3109" s="148"/>
      <c r="H3109" s="372"/>
      <c r="I3109" s="264"/>
      <c r="J3109" s="270"/>
      <c r="K3109" s="264"/>
      <c r="L3109" s="264"/>
      <c r="M3109" s="158"/>
      <c r="N3109" s="348"/>
    </row>
    <row r="3110" spans="2:14" x14ac:dyDescent="0.15">
      <c r="B3110" s="184">
        <v>3106</v>
      </c>
      <c r="C3110" s="171"/>
      <c r="D3110" s="172"/>
      <c r="E3110" s="173"/>
      <c r="F3110" s="174"/>
      <c r="G3110" s="148"/>
      <c r="H3110" s="372"/>
      <c r="I3110" s="264"/>
      <c r="J3110" s="270"/>
      <c r="K3110" s="264"/>
      <c r="L3110" s="264"/>
      <c r="M3110" s="158"/>
      <c r="N3110" s="348"/>
    </row>
    <row r="3111" spans="2:14" x14ac:dyDescent="0.15">
      <c r="B3111" s="184">
        <v>3107</v>
      </c>
      <c r="C3111" s="171"/>
      <c r="D3111" s="172"/>
      <c r="E3111" s="173"/>
      <c r="F3111" s="174"/>
      <c r="G3111" s="148"/>
      <c r="H3111" s="372"/>
      <c r="I3111" s="264"/>
      <c r="J3111" s="270"/>
      <c r="K3111" s="264"/>
      <c r="L3111" s="264"/>
      <c r="M3111" s="158"/>
      <c r="N3111" s="348"/>
    </row>
    <row r="3112" spans="2:14" x14ac:dyDescent="0.15">
      <c r="B3112" s="184">
        <v>3108</v>
      </c>
      <c r="C3112" s="171"/>
      <c r="D3112" s="172"/>
      <c r="E3112" s="173"/>
      <c r="F3112" s="174"/>
      <c r="G3112" s="148"/>
      <c r="H3112" s="372"/>
      <c r="I3112" s="264"/>
      <c r="J3112" s="270"/>
      <c r="K3112" s="264"/>
      <c r="L3112" s="264"/>
      <c r="M3112" s="158"/>
      <c r="N3112" s="348"/>
    </row>
    <row r="3113" spans="2:14" x14ac:dyDescent="0.15">
      <c r="B3113" s="184">
        <v>3109</v>
      </c>
      <c r="C3113" s="171"/>
      <c r="D3113" s="172"/>
      <c r="E3113" s="173"/>
      <c r="F3113" s="174"/>
      <c r="G3113" s="148"/>
      <c r="H3113" s="372"/>
      <c r="I3113" s="264"/>
      <c r="J3113" s="270"/>
      <c r="K3113" s="264"/>
      <c r="L3113" s="264"/>
      <c r="M3113" s="158"/>
      <c r="N3113" s="348"/>
    </row>
    <row r="3114" spans="2:14" x14ac:dyDescent="0.15">
      <c r="B3114" s="184">
        <v>3110</v>
      </c>
      <c r="C3114" s="171"/>
      <c r="D3114" s="172"/>
      <c r="E3114" s="173"/>
      <c r="F3114" s="174"/>
      <c r="G3114" s="148"/>
      <c r="H3114" s="372"/>
      <c r="I3114" s="264"/>
      <c r="J3114" s="270"/>
      <c r="K3114" s="264"/>
      <c r="L3114" s="264"/>
      <c r="M3114" s="158"/>
      <c r="N3114" s="348"/>
    </row>
    <row r="3115" spans="2:14" x14ac:dyDescent="0.15">
      <c r="B3115" s="184">
        <v>3111</v>
      </c>
      <c r="C3115" s="171"/>
      <c r="D3115" s="172"/>
      <c r="E3115" s="173"/>
      <c r="F3115" s="174"/>
      <c r="G3115" s="148"/>
      <c r="H3115" s="372"/>
      <c r="I3115" s="264"/>
      <c r="J3115" s="270"/>
      <c r="K3115" s="264"/>
      <c r="L3115" s="264"/>
      <c r="M3115" s="158"/>
      <c r="N3115" s="348"/>
    </row>
    <row r="3116" spans="2:14" x14ac:dyDescent="0.15">
      <c r="B3116" s="184">
        <v>3112</v>
      </c>
      <c r="C3116" s="171"/>
      <c r="D3116" s="172"/>
      <c r="E3116" s="173"/>
      <c r="F3116" s="174"/>
      <c r="G3116" s="148"/>
      <c r="H3116" s="372"/>
      <c r="I3116" s="264"/>
      <c r="J3116" s="270"/>
      <c r="K3116" s="264"/>
      <c r="L3116" s="264"/>
      <c r="M3116" s="158"/>
      <c r="N3116" s="348"/>
    </row>
    <row r="3117" spans="2:14" x14ac:dyDescent="0.15">
      <c r="B3117" s="184">
        <v>3113</v>
      </c>
      <c r="C3117" s="171"/>
      <c r="D3117" s="172"/>
      <c r="E3117" s="173"/>
      <c r="F3117" s="174"/>
      <c r="G3117" s="148"/>
      <c r="H3117" s="372"/>
      <c r="I3117" s="264"/>
      <c r="J3117" s="270"/>
      <c r="K3117" s="264"/>
      <c r="L3117" s="264"/>
      <c r="M3117" s="158"/>
      <c r="N3117" s="348"/>
    </row>
    <row r="3118" spans="2:14" x14ac:dyDescent="0.15">
      <c r="B3118" s="184">
        <v>3114</v>
      </c>
      <c r="C3118" s="171"/>
      <c r="D3118" s="172"/>
      <c r="E3118" s="173"/>
      <c r="F3118" s="174"/>
      <c r="G3118" s="148"/>
      <c r="H3118" s="372"/>
      <c r="I3118" s="264"/>
      <c r="J3118" s="270"/>
      <c r="K3118" s="264"/>
      <c r="L3118" s="264"/>
      <c r="M3118" s="158"/>
      <c r="N3118" s="348"/>
    </row>
    <row r="3119" spans="2:14" x14ac:dyDescent="0.15">
      <c r="B3119" s="184">
        <v>3115</v>
      </c>
      <c r="C3119" s="171"/>
      <c r="D3119" s="172"/>
      <c r="E3119" s="173"/>
      <c r="F3119" s="174"/>
      <c r="G3119" s="148"/>
      <c r="H3119" s="372"/>
      <c r="I3119" s="264"/>
      <c r="J3119" s="270"/>
      <c r="K3119" s="264"/>
      <c r="L3119" s="264"/>
      <c r="M3119" s="158"/>
      <c r="N3119" s="348"/>
    </row>
    <row r="3120" spans="2:14" x14ac:dyDescent="0.15">
      <c r="B3120" s="184">
        <v>3116</v>
      </c>
      <c r="C3120" s="171"/>
      <c r="D3120" s="172"/>
      <c r="E3120" s="173"/>
      <c r="F3120" s="174"/>
      <c r="G3120" s="148"/>
      <c r="H3120" s="372"/>
      <c r="I3120" s="264"/>
      <c r="J3120" s="270"/>
      <c r="K3120" s="264"/>
      <c r="L3120" s="264"/>
      <c r="M3120" s="158"/>
      <c r="N3120" s="348"/>
    </row>
    <row r="3121" spans="2:14" x14ac:dyDescent="0.15">
      <c r="B3121" s="184">
        <v>3117</v>
      </c>
      <c r="C3121" s="171"/>
      <c r="D3121" s="172"/>
      <c r="E3121" s="173"/>
      <c r="F3121" s="174"/>
      <c r="G3121" s="148"/>
      <c r="H3121" s="372"/>
      <c r="I3121" s="264"/>
      <c r="J3121" s="270"/>
      <c r="K3121" s="264"/>
      <c r="L3121" s="264"/>
      <c r="M3121" s="158"/>
      <c r="N3121" s="348"/>
    </row>
    <row r="3122" spans="2:14" x14ac:dyDescent="0.15">
      <c r="B3122" s="184">
        <v>3118</v>
      </c>
      <c r="C3122" s="171"/>
      <c r="D3122" s="172"/>
      <c r="E3122" s="173"/>
      <c r="F3122" s="174"/>
      <c r="G3122" s="148"/>
      <c r="H3122" s="372"/>
      <c r="I3122" s="264"/>
      <c r="J3122" s="270"/>
      <c r="K3122" s="264"/>
      <c r="L3122" s="264"/>
      <c r="M3122" s="158"/>
      <c r="N3122" s="348"/>
    </row>
    <row r="3123" spans="2:14" x14ac:dyDescent="0.15">
      <c r="B3123" s="184">
        <v>3119</v>
      </c>
      <c r="C3123" s="171"/>
      <c r="D3123" s="172"/>
      <c r="E3123" s="173"/>
      <c r="F3123" s="174"/>
      <c r="G3123" s="148"/>
      <c r="H3123" s="372"/>
      <c r="I3123" s="264"/>
      <c r="J3123" s="270"/>
      <c r="K3123" s="264"/>
      <c r="L3123" s="264"/>
      <c r="M3123" s="158"/>
      <c r="N3123" s="348"/>
    </row>
    <row r="3124" spans="2:14" x14ac:dyDescent="0.15">
      <c r="B3124" s="184">
        <v>3120</v>
      </c>
      <c r="C3124" s="171"/>
      <c r="D3124" s="172"/>
      <c r="E3124" s="173"/>
      <c r="F3124" s="174"/>
      <c r="G3124" s="148"/>
      <c r="H3124" s="372"/>
      <c r="I3124" s="264"/>
      <c r="J3124" s="270"/>
      <c r="K3124" s="264"/>
      <c r="L3124" s="264"/>
      <c r="M3124" s="158"/>
      <c r="N3124" s="348"/>
    </row>
    <row r="3125" spans="2:14" x14ac:dyDescent="0.15">
      <c r="B3125" s="184">
        <v>3121</v>
      </c>
      <c r="C3125" s="171"/>
      <c r="D3125" s="172"/>
      <c r="E3125" s="173"/>
      <c r="F3125" s="174"/>
      <c r="G3125" s="148"/>
      <c r="H3125" s="372"/>
      <c r="I3125" s="264"/>
      <c r="J3125" s="270"/>
      <c r="K3125" s="264"/>
      <c r="L3125" s="264"/>
      <c r="M3125" s="158"/>
      <c r="N3125" s="348"/>
    </row>
    <row r="3126" spans="2:14" x14ac:dyDescent="0.15">
      <c r="B3126" s="184">
        <v>3122</v>
      </c>
      <c r="C3126" s="171"/>
      <c r="D3126" s="172"/>
      <c r="E3126" s="173"/>
      <c r="F3126" s="174"/>
      <c r="G3126" s="148"/>
      <c r="H3126" s="372"/>
      <c r="I3126" s="264"/>
      <c r="J3126" s="270"/>
      <c r="K3126" s="264"/>
      <c r="L3126" s="264"/>
      <c r="M3126" s="158"/>
      <c r="N3126" s="348"/>
    </row>
    <row r="3127" spans="2:14" x14ac:dyDescent="0.15">
      <c r="B3127" s="184">
        <v>3123</v>
      </c>
      <c r="C3127" s="171"/>
      <c r="D3127" s="172"/>
      <c r="E3127" s="173"/>
      <c r="F3127" s="174"/>
      <c r="G3127" s="148"/>
      <c r="H3127" s="372"/>
      <c r="I3127" s="264"/>
      <c r="J3127" s="270"/>
      <c r="K3127" s="264"/>
      <c r="L3127" s="264"/>
      <c r="M3127" s="158"/>
      <c r="N3127" s="348"/>
    </row>
    <row r="3128" spans="2:14" x14ac:dyDescent="0.15">
      <c r="B3128" s="184">
        <v>3124</v>
      </c>
      <c r="C3128" s="171"/>
      <c r="D3128" s="172"/>
      <c r="E3128" s="173"/>
      <c r="F3128" s="174"/>
      <c r="G3128" s="148"/>
      <c r="H3128" s="372"/>
      <c r="I3128" s="264"/>
      <c r="J3128" s="270"/>
      <c r="K3128" s="264"/>
      <c r="L3128" s="264"/>
      <c r="M3128" s="158"/>
      <c r="N3128" s="348"/>
    </row>
    <row r="3129" spans="2:14" x14ac:dyDescent="0.15">
      <c r="B3129" s="184">
        <v>3125</v>
      </c>
      <c r="C3129" s="171"/>
      <c r="D3129" s="172"/>
      <c r="E3129" s="173"/>
      <c r="F3129" s="174"/>
      <c r="G3129" s="148"/>
      <c r="H3129" s="372"/>
      <c r="I3129" s="264"/>
      <c r="J3129" s="270"/>
      <c r="K3129" s="264"/>
      <c r="L3129" s="264"/>
      <c r="M3129" s="158"/>
      <c r="N3129" s="348"/>
    </row>
    <row r="3130" spans="2:14" x14ac:dyDescent="0.15">
      <c r="B3130" s="184">
        <v>3126</v>
      </c>
      <c r="C3130" s="171"/>
      <c r="D3130" s="172"/>
      <c r="E3130" s="173"/>
      <c r="F3130" s="174"/>
      <c r="G3130" s="148"/>
      <c r="H3130" s="372"/>
      <c r="I3130" s="264"/>
      <c r="J3130" s="270"/>
      <c r="K3130" s="264"/>
      <c r="L3130" s="264"/>
      <c r="M3130" s="158"/>
      <c r="N3130" s="348"/>
    </row>
    <row r="3131" spans="2:14" x14ac:dyDescent="0.15">
      <c r="B3131" s="184">
        <v>3127</v>
      </c>
      <c r="C3131" s="171"/>
      <c r="D3131" s="172"/>
      <c r="E3131" s="173"/>
      <c r="F3131" s="174"/>
      <c r="G3131" s="148"/>
      <c r="H3131" s="372"/>
      <c r="I3131" s="264"/>
      <c r="J3131" s="270"/>
      <c r="K3131" s="264"/>
      <c r="L3131" s="264"/>
      <c r="M3131" s="158"/>
      <c r="N3131" s="348"/>
    </row>
    <row r="3132" spans="2:14" x14ac:dyDescent="0.15">
      <c r="B3132" s="184">
        <v>3128</v>
      </c>
      <c r="C3132" s="171"/>
      <c r="D3132" s="172"/>
      <c r="E3132" s="173"/>
      <c r="F3132" s="174"/>
      <c r="G3132" s="148"/>
      <c r="H3132" s="372"/>
      <c r="I3132" s="264"/>
      <c r="J3132" s="270"/>
      <c r="K3132" s="264"/>
      <c r="L3132" s="264"/>
      <c r="M3132" s="158"/>
      <c r="N3132" s="348"/>
    </row>
    <row r="3133" spans="2:14" x14ac:dyDescent="0.15">
      <c r="B3133" s="184">
        <v>3129</v>
      </c>
      <c r="C3133" s="171"/>
      <c r="D3133" s="172"/>
      <c r="E3133" s="173"/>
      <c r="F3133" s="174"/>
      <c r="G3133" s="148"/>
      <c r="H3133" s="372"/>
      <c r="I3133" s="264"/>
      <c r="J3133" s="270"/>
      <c r="K3133" s="264"/>
      <c r="L3133" s="264"/>
      <c r="M3133" s="158"/>
      <c r="N3133" s="348"/>
    </row>
    <row r="3134" spans="2:14" x14ac:dyDescent="0.15">
      <c r="B3134" s="184">
        <v>3130</v>
      </c>
      <c r="C3134" s="171"/>
      <c r="D3134" s="172"/>
      <c r="E3134" s="173"/>
      <c r="F3134" s="174"/>
      <c r="G3134" s="148"/>
      <c r="H3134" s="372"/>
      <c r="I3134" s="264"/>
      <c r="J3134" s="270"/>
      <c r="K3134" s="264"/>
      <c r="L3134" s="264"/>
      <c r="M3134" s="158"/>
      <c r="N3134" s="348"/>
    </row>
    <row r="3135" spans="2:14" x14ac:dyDescent="0.15">
      <c r="B3135" s="184">
        <v>3131</v>
      </c>
      <c r="C3135" s="171"/>
      <c r="D3135" s="172"/>
      <c r="E3135" s="173"/>
      <c r="F3135" s="174"/>
      <c r="G3135" s="148"/>
      <c r="H3135" s="372"/>
      <c r="I3135" s="264"/>
      <c r="J3135" s="270"/>
      <c r="K3135" s="264"/>
      <c r="L3135" s="264"/>
      <c r="M3135" s="158"/>
      <c r="N3135" s="348"/>
    </row>
    <row r="3136" spans="2:14" x14ac:dyDescent="0.15">
      <c r="B3136" s="184">
        <v>3132</v>
      </c>
      <c r="C3136" s="171"/>
      <c r="D3136" s="172"/>
      <c r="E3136" s="173"/>
      <c r="F3136" s="174"/>
      <c r="G3136" s="148"/>
      <c r="H3136" s="372"/>
      <c r="I3136" s="264"/>
      <c r="J3136" s="270"/>
      <c r="K3136" s="264"/>
      <c r="L3136" s="264"/>
      <c r="M3136" s="158"/>
      <c r="N3136" s="348"/>
    </row>
    <row r="3137" spans="2:14" x14ac:dyDescent="0.15">
      <c r="B3137" s="184">
        <v>3133</v>
      </c>
      <c r="C3137" s="171"/>
      <c r="D3137" s="172"/>
      <c r="E3137" s="173"/>
      <c r="F3137" s="174"/>
      <c r="G3137" s="148"/>
      <c r="H3137" s="372"/>
      <c r="I3137" s="264"/>
      <c r="J3137" s="270"/>
      <c r="K3137" s="264"/>
      <c r="L3137" s="264"/>
      <c r="M3137" s="158"/>
      <c r="N3137" s="348"/>
    </row>
    <row r="3138" spans="2:14" x14ac:dyDescent="0.15">
      <c r="B3138" s="184">
        <v>3134</v>
      </c>
      <c r="C3138" s="171"/>
      <c r="D3138" s="172"/>
      <c r="E3138" s="173"/>
      <c r="F3138" s="174"/>
      <c r="G3138" s="148"/>
      <c r="H3138" s="372"/>
      <c r="I3138" s="264"/>
      <c r="J3138" s="270"/>
      <c r="K3138" s="264"/>
      <c r="L3138" s="264"/>
      <c r="M3138" s="158"/>
      <c r="N3138" s="348"/>
    </row>
    <row r="3139" spans="2:14" x14ac:dyDescent="0.15">
      <c r="B3139" s="184">
        <v>3135</v>
      </c>
      <c r="C3139" s="171"/>
      <c r="D3139" s="172"/>
      <c r="E3139" s="173"/>
      <c r="F3139" s="174"/>
      <c r="G3139" s="148"/>
      <c r="H3139" s="372"/>
      <c r="I3139" s="264"/>
      <c r="J3139" s="270"/>
      <c r="K3139" s="264"/>
      <c r="L3139" s="264"/>
      <c r="M3139" s="158"/>
      <c r="N3139" s="348"/>
    </row>
    <row r="3140" spans="2:14" x14ac:dyDescent="0.15">
      <c r="B3140" s="184">
        <v>3136</v>
      </c>
      <c r="C3140" s="171"/>
      <c r="D3140" s="172"/>
      <c r="E3140" s="173"/>
      <c r="F3140" s="174"/>
      <c r="G3140" s="148"/>
      <c r="H3140" s="372"/>
      <c r="I3140" s="264"/>
      <c r="J3140" s="270"/>
      <c r="K3140" s="264"/>
      <c r="L3140" s="264"/>
      <c r="M3140" s="158"/>
      <c r="N3140" s="348"/>
    </row>
    <row r="3141" spans="2:14" x14ac:dyDescent="0.15">
      <c r="B3141" s="184">
        <v>3137</v>
      </c>
      <c r="C3141" s="171"/>
      <c r="D3141" s="172"/>
      <c r="E3141" s="173"/>
      <c r="F3141" s="174"/>
      <c r="G3141" s="148"/>
      <c r="H3141" s="372"/>
      <c r="I3141" s="264"/>
      <c r="J3141" s="270"/>
      <c r="K3141" s="264"/>
      <c r="L3141" s="264"/>
      <c r="M3141" s="158"/>
      <c r="N3141" s="348"/>
    </row>
    <row r="3142" spans="2:14" x14ac:dyDescent="0.15">
      <c r="B3142" s="184">
        <v>3138</v>
      </c>
      <c r="C3142" s="171"/>
      <c r="D3142" s="172"/>
      <c r="E3142" s="173"/>
      <c r="F3142" s="174"/>
      <c r="G3142" s="148"/>
      <c r="H3142" s="372"/>
      <c r="I3142" s="264"/>
      <c r="J3142" s="270"/>
      <c r="K3142" s="264"/>
      <c r="L3142" s="264"/>
      <c r="M3142" s="158"/>
      <c r="N3142" s="348"/>
    </row>
    <row r="3143" spans="2:14" x14ac:dyDescent="0.15">
      <c r="B3143" s="184">
        <v>3139</v>
      </c>
      <c r="C3143" s="171"/>
      <c r="D3143" s="172"/>
      <c r="E3143" s="173"/>
      <c r="F3143" s="174"/>
      <c r="G3143" s="148"/>
      <c r="H3143" s="372"/>
      <c r="I3143" s="264"/>
      <c r="J3143" s="270"/>
      <c r="K3143" s="264"/>
      <c r="L3143" s="264"/>
      <c r="M3143" s="158"/>
      <c r="N3143" s="348"/>
    </row>
    <row r="3144" spans="2:14" x14ac:dyDescent="0.15">
      <c r="B3144" s="184">
        <v>3140</v>
      </c>
      <c r="C3144" s="171"/>
      <c r="D3144" s="172"/>
      <c r="E3144" s="173"/>
      <c r="F3144" s="174"/>
      <c r="G3144" s="148"/>
      <c r="H3144" s="372"/>
      <c r="I3144" s="264"/>
      <c r="J3144" s="270"/>
      <c r="K3144" s="264"/>
      <c r="L3144" s="264"/>
      <c r="M3144" s="158"/>
      <c r="N3144" s="348"/>
    </row>
    <row r="3145" spans="2:14" x14ac:dyDescent="0.15">
      <c r="B3145" s="184">
        <v>3141</v>
      </c>
      <c r="C3145" s="171"/>
      <c r="D3145" s="172"/>
      <c r="E3145" s="173"/>
      <c r="F3145" s="174"/>
      <c r="G3145" s="148"/>
      <c r="H3145" s="372"/>
      <c r="I3145" s="264"/>
      <c r="J3145" s="270"/>
      <c r="K3145" s="264"/>
      <c r="L3145" s="264"/>
      <c r="M3145" s="158"/>
      <c r="N3145" s="348"/>
    </row>
    <row r="3146" spans="2:14" x14ac:dyDescent="0.15">
      <c r="B3146" s="184">
        <v>3142</v>
      </c>
      <c r="C3146" s="171"/>
      <c r="D3146" s="172"/>
      <c r="E3146" s="173"/>
      <c r="F3146" s="174"/>
      <c r="G3146" s="148"/>
      <c r="H3146" s="372"/>
      <c r="I3146" s="264"/>
      <c r="J3146" s="270"/>
      <c r="K3146" s="264"/>
      <c r="L3146" s="264"/>
      <c r="M3146" s="158"/>
      <c r="N3146" s="348"/>
    </row>
    <row r="3147" spans="2:14" x14ac:dyDescent="0.15">
      <c r="B3147" s="184">
        <v>3143</v>
      </c>
      <c r="C3147" s="171"/>
      <c r="D3147" s="172"/>
      <c r="E3147" s="173"/>
      <c r="F3147" s="174"/>
      <c r="G3147" s="148"/>
      <c r="H3147" s="372"/>
      <c r="I3147" s="264"/>
      <c r="J3147" s="270"/>
      <c r="K3147" s="264"/>
      <c r="L3147" s="264"/>
      <c r="M3147" s="158"/>
      <c r="N3147" s="348"/>
    </row>
    <row r="3148" spans="2:14" x14ac:dyDescent="0.15">
      <c r="B3148" s="184">
        <v>3144</v>
      </c>
      <c r="C3148" s="171"/>
      <c r="D3148" s="172"/>
      <c r="E3148" s="173"/>
      <c r="F3148" s="174"/>
      <c r="G3148" s="148"/>
      <c r="H3148" s="372"/>
      <c r="I3148" s="264"/>
      <c r="J3148" s="270"/>
      <c r="K3148" s="264"/>
      <c r="L3148" s="264"/>
      <c r="M3148" s="158"/>
      <c r="N3148" s="348"/>
    </row>
    <row r="3149" spans="2:14" x14ac:dyDescent="0.15">
      <c r="B3149" s="184">
        <v>3145</v>
      </c>
      <c r="C3149" s="171"/>
      <c r="D3149" s="172"/>
      <c r="E3149" s="173"/>
      <c r="F3149" s="174"/>
      <c r="G3149" s="148"/>
      <c r="H3149" s="372"/>
      <c r="I3149" s="264"/>
      <c r="J3149" s="270"/>
      <c r="K3149" s="264"/>
      <c r="L3149" s="264"/>
      <c r="M3149" s="158"/>
      <c r="N3149" s="348"/>
    </row>
    <row r="3150" spans="2:14" x14ac:dyDescent="0.15">
      <c r="B3150" s="184">
        <v>3146</v>
      </c>
      <c r="C3150" s="171"/>
      <c r="D3150" s="172"/>
      <c r="E3150" s="173"/>
      <c r="F3150" s="174"/>
      <c r="G3150" s="148"/>
      <c r="H3150" s="372"/>
      <c r="I3150" s="264"/>
      <c r="J3150" s="270"/>
      <c r="K3150" s="264"/>
      <c r="L3150" s="264"/>
      <c r="M3150" s="158"/>
      <c r="N3150" s="348"/>
    </row>
    <row r="3151" spans="2:14" x14ac:dyDescent="0.15">
      <c r="B3151" s="184">
        <v>3147</v>
      </c>
      <c r="C3151" s="171"/>
      <c r="D3151" s="172"/>
      <c r="E3151" s="173"/>
      <c r="F3151" s="174"/>
      <c r="G3151" s="148"/>
      <c r="H3151" s="372"/>
      <c r="I3151" s="264"/>
      <c r="J3151" s="270"/>
      <c r="K3151" s="264"/>
      <c r="L3151" s="264"/>
      <c r="M3151" s="158"/>
      <c r="N3151" s="348"/>
    </row>
    <row r="3152" spans="2:14" x14ac:dyDescent="0.15">
      <c r="B3152" s="184">
        <v>3148</v>
      </c>
      <c r="C3152" s="171"/>
      <c r="D3152" s="172"/>
      <c r="E3152" s="173"/>
      <c r="F3152" s="174"/>
      <c r="G3152" s="148"/>
      <c r="H3152" s="372"/>
      <c r="I3152" s="264"/>
      <c r="J3152" s="270"/>
      <c r="K3152" s="264"/>
      <c r="L3152" s="264"/>
      <c r="M3152" s="158"/>
      <c r="N3152" s="348"/>
    </row>
    <row r="3153" spans="2:14" x14ac:dyDescent="0.15">
      <c r="B3153" s="184">
        <v>3149</v>
      </c>
      <c r="C3153" s="171"/>
      <c r="D3153" s="172"/>
      <c r="E3153" s="173"/>
      <c r="F3153" s="174"/>
      <c r="G3153" s="148"/>
      <c r="H3153" s="372"/>
      <c r="I3153" s="264"/>
      <c r="J3153" s="270"/>
      <c r="K3153" s="264"/>
      <c r="L3153" s="264"/>
      <c r="M3153" s="158"/>
      <c r="N3153" s="348"/>
    </row>
    <row r="3154" spans="2:14" x14ac:dyDescent="0.15">
      <c r="B3154" s="184">
        <v>3150</v>
      </c>
      <c r="C3154" s="171"/>
      <c r="D3154" s="172"/>
      <c r="E3154" s="173"/>
      <c r="F3154" s="174"/>
      <c r="G3154" s="148"/>
      <c r="H3154" s="372"/>
      <c r="I3154" s="264"/>
      <c r="J3154" s="270"/>
      <c r="K3154" s="264"/>
      <c r="L3154" s="264"/>
      <c r="M3154" s="158"/>
      <c r="N3154" s="348"/>
    </row>
    <row r="3155" spans="2:14" x14ac:dyDescent="0.15">
      <c r="B3155" s="184">
        <v>3151</v>
      </c>
      <c r="C3155" s="171"/>
      <c r="D3155" s="172"/>
      <c r="E3155" s="173"/>
      <c r="F3155" s="174"/>
      <c r="G3155" s="148"/>
      <c r="H3155" s="372"/>
      <c r="I3155" s="264"/>
      <c r="J3155" s="270"/>
      <c r="K3155" s="264"/>
      <c r="L3155" s="264"/>
      <c r="M3155" s="158"/>
      <c r="N3155" s="348"/>
    </row>
    <row r="3156" spans="2:14" x14ac:dyDescent="0.15">
      <c r="B3156" s="184">
        <v>3152</v>
      </c>
      <c r="C3156" s="171"/>
      <c r="D3156" s="172"/>
      <c r="E3156" s="173"/>
      <c r="F3156" s="174"/>
      <c r="G3156" s="148"/>
      <c r="H3156" s="372"/>
      <c r="I3156" s="264"/>
      <c r="J3156" s="270"/>
      <c r="K3156" s="264"/>
      <c r="L3156" s="264"/>
      <c r="M3156" s="158"/>
      <c r="N3156" s="348"/>
    </row>
    <row r="3157" spans="2:14" x14ac:dyDescent="0.15">
      <c r="B3157" s="184">
        <v>3153</v>
      </c>
      <c r="C3157" s="171"/>
      <c r="D3157" s="172"/>
      <c r="E3157" s="173"/>
      <c r="F3157" s="174"/>
      <c r="G3157" s="148"/>
      <c r="H3157" s="372"/>
      <c r="I3157" s="264"/>
      <c r="J3157" s="270"/>
      <c r="K3157" s="264"/>
      <c r="L3157" s="264"/>
      <c r="M3157" s="158"/>
      <c r="N3157" s="348"/>
    </row>
    <row r="3158" spans="2:14" x14ac:dyDescent="0.15">
      <c r="B3158" s="184">
        <v>3154</v>
      </c>
      <c r="C3158" s="171"/>
      <c r="D3158" s="172"/>
      <c r="E3158" s="173"/>
      <c r="F3158" s="174"/>
      <c r="G3158" s="148"/>
      <c r="H3158" s="372"/>
      <c r="I3158" s="264"/>
      <c r="J3158" s="270"/>
      <c r="K3158" s="264"/>
      <c r="L3158" s="264"/>
      <c r="M3158" s="158"/>
      <c r="N3158" s="348"/>
    </row>
    <row r="3159" spans="2:14" x14ac:dyDescent="0.15">
      <c r="B3159" s="184">
        <v>3155</v>
      </c>
      <c r="C3159" s="171"/>
      <c r="D3159" s="172"/>
      <c r="E3159" s="173"/>
      <c r="F3159" s="174"/>
      <c r="G3159" s="148"/>
      <c r="H3159" s="372"/>
      <c r="I3159" s="264"/>
      <c r="J3159" s="270"/>
      <c r="K3159" s="264"/>
      <c r="L3159" s="264"/>
      <c r="M3159" s="158"/>
      <c r="N3159" s="348"/>
    </row>
    <row r="3160" spans="2:14" x14ac:dyDescent="0.15">
      <c r="B3160" s="184">
        <v>3156</v>
      </c>
      <c r="C3160" s="171"/>
      <c r="D3160" s="172"/>
      <c r="E3160" s="173"/>
      <c r="F3160" s="174"/>
      <c r="G3160" s="148"/>
      <c r="H3160" s="372"/>
      <c r="I3160" s="264"/>
      <c r="J3160" s="270"/>
      <c r="K3160" s="264"/>
      <c r="L3160" s="264"/>
      <c r="M3160" s="158"/>
      <c r="N3160" s="348"/>
    </row>
    <row r="3161" spans="2:14" x14ac:dyDescent="0.15">
      <c r="B3161" s="184">
        <v>3157</v>
      </c>
      <c r="C3161" s="171"/>
      <c r="D3161" s="172"/>
      <c r="E3161" s="173"/>
      <c r="F3161" s="174"/>
      <c r="G3161" s="148"/>
      <c r="H3161" s="372"/>
      <c r="I3161" s="264"/>
      <c r="J3161" s="270"/>
      <c r="K3161" s="264"/>
      <c r="L3161" s="264"/>
      <c r="M3161" s="158"/>
      <c r="N3161" s="348"/>
    </row>
    <row r="3162" spans="2:14" x14ac:dyDescent="0.15">
      <c r="B3162" s="184">
        <v>3158</v>
      </c>
      <c r="C3162" s="171"/>
      <c r="D3162" s="172"/>
      <c r="E3162" s="173"/>
      <c r="F3162" s="174"/>
      <c r="G3162" s="148"/>
      <c r="H3162" s="372"/>
      <c r="I3162" s="264"/>
      <c r="J3162" s="270"/>
      <c r="K3162" s="264"/>
      <c r="L3162" s="264"/>
      <c r="M3162" s="158"/>
      <c r="N3162" s="348"/>
    </row>
    <row r="3163" spans="2:14" x14ac:dyDescent="0.15">
      <c r="B3163" s="184">
        <v>3159</v>
      </c>
      <c r="C3163" s="171"/>
      <c r="D3163" s="172"/>
      <c r="E3163" s="173"/>
      <c r="F3163" s="174"/>
      <c r="G3163" s="148"/>
      <c r="H3163" s="372"/>
      <c r="I3163" s="264"/>
      <c r="J3163" s="270"/>
      <c r="K3163" s="264"/>
      <c r="L3163" s="264"/>
      <c r="M3163" s="158"/>
      <c r="N3163" s="348"/>
    </row>
    <row r="3164" spans="2:14" x14ac:dyDescent="0.15">
      <c r="B3164" s="184">
        <v>3160</v>
      </c>
      <c r="C3164" s="171"/>
      <c r="D3164" s="172"/>
      <c r="E3164" s="173"/>
      <c r="F3164" s="174"/>
      <c r="G3164" s="148"/>
      <c r="H3164" s="372"/>
      <c r="I3164" s="264"/>
      <c r="J3164" s="270"/>
      <c r="K3164" s="264"/>
      <c r="L3164" s="264"/>
      <c r="M3164" s="158"/>
      <c r="N3164" s="348"/>
    </row>
    <row r="3165" spans="2:14" x14ac:dyDescent="0.15">
      <c r="B3165" s="184">
        <v>3161</v>
      </c>
      <c r="C3165" s="171"/>
      <c r="D3165" s="172"/>
      <c r="E3165" s="173"/>
      <c r="F3165" s="174"/>
      <c r="G3165" s="148"/>
      <c r="H3165" s="372"/>
      <c r="I3165" s="264"/>
      <c r="J3165" s="270"/>
      <c r="K3165" s="264"/>
      <c r="L3165" s="264"/>
      <c r="M3165" s="158"/>
      <c r="N3165" s="348"/>
    </row>
    <row r="3166" spans="2:14" x14ac:dyDescent="0.15">
      <c r="B3166" s="184">
        <v>3162</v>
      </c>
      <c r="C3166" s="171"/>
      <c r="D3166" s="172"/>
      <c r="E3166" s="173"/>
      <c r="F3166" s="174"/>
      <c r="G3166" s="148"/>
      <c r="H3166" s="372"/>
      <c r="I3166" s="264"/>
      <c r="J3166" s="270"/>
      <c r="K3166" s="264"/>
      <c r="L3166" s="264"/>
      <c r="M3166" s="158"/>
      <c r="N3166" s="348"/>
    </row>
    <row r="3167" spans="2:14" x14ac:dyDescent="0.15">
      <c r="B3167" s="184">
        <v>3163</v>
      </c>
      <c r="C3167" s="171"/>
      <c r="D3167" s="172"/>
      <c r="E3167" s="173"/>
      <c r="F3167" s="174"/>
      <c r="G3167" s="148"/>
      <c r="H3167" s="372"/>
      <c r="I3167" s="264"/>
      <c r="J3167" s="270"/>
      <c r="K3167" s="264"/>
      <c r="L3167" s="264"/>
      <c r="M3167" s="158"/>
      <c r="N3167" s="348"/>
    </row>
    <row r="3168" spans="2:14" x14ac:dyDescent="0.15">
      <c r="B3168" s="184">
        <v>3164</v>
      </c>
      <c r="C3168" s="171"/>
      <c r="D3168" s="172"/>
      <c r="E3168" s="173"/>
      <c r="F3168" s="174"/>
      <c r="G3168" s="148"/>
      <c r="H3168" s="372"/>
      <c r="I3168" s="264"/>
      <c r="J3168" s="270"/>
      <c r="K3168" s="264"/>
      <c r="L3168" s="264"/>
      <c r="M3168" s="158"/>
      <c r="N3168" s="348"/>
    </row>
    <row r="3169" spans="2:14" x14ac:dyDescent="0.15">
      <c r="B3169" s="184">
        <v>3165</v>
      </c>
      <c r="C3169" s="171"/>
      <c r="D3169" s="172"/>
      <c r="E3169" s="173"/>
      <c r="F3169" s="174"/>
      <c r="G3169" s="148"/>
      <c r="H3169" s="372"/>
      <c r="I3169" s="264"/>
      <c r="J3169" s="270"/>
      <c r="K3169" s="264"/>
      <c r="L3169" s="264"/>
      <c r="M3169" s="158"/>
      <c r="N3169" s="348"/>
    </row>
    <row r="3170" spans="2:14" x14ac:dyDescent="0.15">
      <c r="B3170" s="184">
        <v>3166</v>
      </c>
      <c r="C3170" s="171"/>
      <c r="D3170" s="172"/>
      <c r="E3170" s="173"/>
      <c r="F3170" s="174"/>
      <c r="G3170" s="148"/>
      <c r="H3170" s="372"/>
      <c r="I3170" s="264"/>
      <c r="J3170" s="270"/>
      <c r="K3170" s="264"/>
      <c r="L3170" s="264"/>
      <c r="M3170" s="158"/>
      <c r="N3170" s="348"/>
    </row>
    <row r="3171" spans="2:14" x14ac:dyDescent="0.15">
      <c r="B3171" s="184">
        <v>3167</v>
      </c>
      <c r="C3171" s="171"/>
      <c r="D3171" s="172"/>
      <c r="E3171" s="173"/>
      <c r="F3171" s="174"/>
      <c r="G3171" s="148"/>
      <c r="H3171" s="372"/>
      <c r="I3171" s="264"/>
      <c r="J3171" s="270"/>
      <c r="K3171" s="264"/>
      <c r="L3171" s="264"/>
      <c r="M3171" s="158"/>
      <c r="N3171" s="348"/>
    </row>
    <row r="3172" spans="2:14" x14ac:dyDescent="0.15">
      <c r="B3172" s="184">
        <v>3168</v>
      </c>
      <c r="C3172" s="171"/>
      <c r="D3172" s="172"/>
      <c r="E3172" s="173"/>
      <c r="F3172" s="174"/>
      <c r="G3172" s="148"/>
      <c r="H3172" s="372"/>
      <c r="I3172" s="264"/>
      <c r="J3172" s="270"/>
      <c r="K3172" s="264"/>
      <c r="L3172" s="264"/>
      <c r="M3172" s="158"/>
      <c r="N3172" s="348"/>
    </row>
    <row r="3173" spans="2:14" x14ac:dyDescent="0.15">
      <c r="B3173" s="184">
        <v>3169</v>
      </c>
      <c r="C3173" s="171"/>
      <c r="D3173" s="172"/>
      <c r="E3173" s="173"/>
      <c r="F3173" s="174"/>
      <c r="G3173" s="148"/>
      <c r="H3173" s="372"/>
      <c r="I3173" s="264"/>
      <c r="J3173" s="270"/>
      <c r="K3173" s="264"/>
      <c r="L3173" s="264"/>
      <c r="M3173" s="158"/>
      <c r="N3173" s="348"/>
    </row>
    <row r="3174" spans="2:14" x14ac:dyDescent="0.15">
      <c r="B3174" s="184">
        <v>3170</v>
      </c>
      <c r="C3174" s="171"/>
      <c r="D3174" s="172"/>
      <c r="E3174" s="173"/>
      <c r="F3174" s="174"/>
      <c r="G3174" s="148"/>
      <c r="H3174" s="372"/>
      <c r="I3174" s="264"/>
      <c r="J3174" s="270"/>
      <c r="K3174" s="264"/>
      <c r="L3174" s="264"/>
      <c r="M3174" s="158"/>
      <c r="N3174" s="348"/>
    </row>
    <row r="3175" spans="2:14" x14ac:dyDescent="0.15">
      <c r="B3175" s="184">
        <v>3171</v>
      </c>
      <c r="C3175" s="171"/>
      <c r="D3175" s="172"/>
      <c r="E3175" s="173"/>
      <c r="F3175" s="174"/>
      <c r="G3175" s="148"/>
      <c r="H3175" s="372"/>
      <c r="I3175" s="264"/>
      <c r="J3175" s="270"/>
      <c r="K3175" s="264"/>
      <c r="L3175" s="264"/>
      <c r="M3175" s="158"/>
      <c r="N3175" s="348"/>
    </row>
    <row r="3176" spans="2:14" x14ac:dyDescent="0.15">
      <c r="B3176" s="184">
        <v>3172</v>
      </c>
      <c r="C3176" s="171"/>
      <c r="D3176" s="172"/>
      <c r="E3176" s="173"/>
      <c r="F3176" s="174"/>
      <c r="G3176" s="148"/>
      <c r="H3176" s="372"/>
      <c r="I3176" s="264"/>
      <c r="J3176" s="270"/>
      <c r="K3176" s="264"/>
      <c r="L3176" s="264"/>
      <c r="M3176" s="158"/>
      <c r="N3176" s="348"/>
    </row>
    <row r="3177" spans="2:14" x14ac:dyDescent="0.15">
      <c r="B3177" s="184">
        <v>3173</v>
      </c>
      <c r="C3177" s="171"/>
      <c r="D3177" s="172"/>
      <c r="E3177" s="173"/>
      <c r="F3177" s="174"/>
      <c r="G3177" s="148"/>
      <c r="H3177" s="372"/>
      <c r="I3177" s="264"/>
      <c r="J3177" s="270"/>
      <c r="K3177" s="264"/>
      <c r="L3177" s="264"/>
      <c r="M3177" s="158"/>
      <c r="N3177" s="348"/>
    </row>
    <row r="3178" spans="2:14" x14ac:dyDescent="0.15">
      <c r="B3178" s="184">
        <v>3174</v>
      </c>
      <c r="C3178" s="171"/>
      <c r="D3178" s="172"/>
      <c r="E3178" s="173"/>
      <c r="F3178" s="174"/>
      <c r="G3178" s="148"/>
      <c r="H3178" s="372"/>
      <c r="I3178" s="264"/>
      <c r="J3178" s="270"/>
      <c r="K3178" s="264"/>
      <c r="L3178" s="264"/>
      <c r="M3178" s="158"/>
      <c r="N3178" s="348"/>
    </row>
    <row r="3179" spans="2:14" x14ac:dyDescent="0.15">
      <c r="B3179" s="184">
        <v>3175</v>
      </c>
      <c r="C3179" s="171"/>
      <c r="D3179" s="172"/>
      <c r="E3179" s="173"/>
      <c r="F3179" s="174"/>
      <c r="G3179" s="148"/>
      <c r="H3179" s="372"/>
      <c r="I3179" s="264"/>
      <c r="J3179" s="270"/>
      <c r="K3179" s="264"/>
      <c r="L3179" s="264"/>
      <c r="M3179" s="158"/>
      <c r="N3179" s="348"/>
    </row>
    <row r="3180" spans="2:14" x14ac:dyDescent="0.15">
      <c r="B3180" s="184">
        <v>3176</v>
      </c>
      <c r="C3180" s="171"/>
      <c r="D3180" s="172"/>
      <c r="E3180" s="173"/>
      <c r="F3180" s="174"/>
      <c r="G3180" s="148"/>
      <c r="H3180" s="372"/>
      <c r="I3180" s="264"/>
      <c r="J3180" s="270"/>
      <c r="K3180" s="264"/>
      <c r="L3180" s="264"/>
      <c r="M3180" s="158"/>
      <c r="N3180" s="348"/>
    </row>
    <row r="3181" spans="2:14" x14ac:dyDescent="0.15">
      <c r="B3181" s="184">
        <v>3177</v>
      </c>
      <c r="C3181" s="171"/>
      <c r="D3181" s="172"/>
      <c r="E3181" s="173"/>
      <c r="F3181" s="174"/>
      <c r="G3181" s="148"/>
      <c r="H3181" s="372"/>
      <c r="I3181" s="264"/>
      <c r="J3181" s="270"/>
      <c r="K3181" s="264"/>
      <c r="L3181" s="264"/>
      <c r="M3181" s="158"/>
      <c r="N3181" s="348"/>
    </row>
    <row r="3182" spans="2:14" x14ac:dyDescent="0.15">
      <c r="B3182" s="184">
        <v>3178</v>
      </c>
      <c r="C3182" s="171"/>
      <c r="D3182" s="172"/>
      <c r="E3182" s="173"/>
      <c r="F3182" s="174"/>
      <c r="G3182" s="148"/>
      <c r="H3182" s="372"/>
      <c r="I3182" s="264"/>
      <c r="J3182" s="270"/>
      <c r="K3182" s="264"/>
      <c r="L3182" s="264"/>
      <c r="M3182" s="158"/>
      <c r="N3182" s="348"/>
    </row>
    <row r="3183" spans="2:14" x14ac:dyDescent="0.15">
      <c r="B3183" s="184">
        <v>3179</v>
      </c>
      <c r="C3183" s="171"/>
      <c r="D3183" s="172"/>
      <c r="E3183" s="173"/>
      <c r="F3183" s="174"/>
      <c r="G3183" s="148"/>
      <c r="H3183" s="372"/>
      <c r="I3183" s="264"/>
      <c r="J3183" s="270"/>
      <c r="K3183" s="264"/>
      <c r="L3183" s="264"/>
      <c r="M3183" s="158"/>
      <c r="N3183" s="348"/>
    </row>
    <row r="3184" spans="2:14" x14ac:dyDescent="0.15">
      <c r="B3184" s="184">
        <v>3180</v>
      </c>
      <c r="C3184" s="171"/>
      <c r="D3184" s="172"/>
      <c r="E3184" s="173"/>
      <c r="F3184" s="174"/>
      <c r="G3184" s="148"/>
      <c r="H3184" s="372"/>
      <c r="I3184" s="264"/>
      <c r="J3184" s="270"/>
      <c r="K3184" s="264"/>
      <c r="L3184" s="264"/>
      <c r="M3184" s="158"/>
      <c r="N3184" s="348"/>
    </row>
    <row r="3185" spans="2:14" x14ac:dyDescent="0.15">
      <c r="B3185" s="184">
        <v>3181</v>
      </c>
      <c r="C3185" s="171"/>
      <c r="D3185" s="172"/>
      <c r="E3185" s="173"/>
      <c r="F3185" s="174"/>
      <c r="G3185" s="148"/>
      <c r="H3185" s="372"/>
      <c r="I3185" s="264"/>
      <c r="J3185" s="270"/>
      <c r="K3185" s="264"/>
      <c r="L3185" s="264"/>
      <c r="M3185" s="158"/>
      <c r="N3185" s="348"/>
    </row>
    <row r="3186" spans="2:14" x14ac:dyDescent="0.15">
      <c r="B3186" s="184">
        <v>3182</v>
      </c>
      <c r="C3186" s="171"/>
      <c r="D3186" s="172"/>
      <c r="E3186" s="173"/>
      <c r="F3186" s="174"/>
      <c r="G3186" s="148"/>
      <c r="H3186" s="372"/>
      <c r="I3186" s="264"/>
      <c r="J3186" s="270"/>
      <c r="K3186" s="264"/>
      <c r="L3186" s="264"/>
      <c r="M3186" s="158"/>
      <c r="N3186" s="348"/>
    </row>
    <row r="3187" spans="2:14" x14ac:dyDescent="0.15">
      <c r="B3187" s="184">
        <v>3183</v>
      </c>
      <c r="C3187" s="171"/>
      <c r="D3187" s="172"/>
      <c r="E3187" s="173"/>
      <c r="F3187" s="174"/>
      <c r="G3187" s="148"/>
      <c r="H3187" s="372"/>
      <c r="I3187" s="264"/>
      <c r="J3187" s="270"/>
      <c r="K3187" s="264"/>
      <c r="L3187" s="264"/>
      <c r="M3187" s="158"/>
      <c r="N3187" s="348"/>
    </row>
    <row r="3188" spans="2:14" x14ac:dyDescent="0.15">
      <c r="B3188" s="184">
        <v>3184</v>
      </c>
      <c r="C3188" s="171"/>
      <c r="D3188" s="172"/>
      <c r="E3188" s="173"/>
      <c r="F3188" s="174"/>
      <c r="G3188" s="148"/>
      <c r="H3188" s="372"/>
      <c r="I3188" s="264"/>
      <c r="J3188" s="270"/>
      <c r="K3188" s="264"/>
      <c r="L3188" s="264"/>
      <c r="M3188" s="158"/>
      <c r="N3188" s="348"/>
    </row>
    <row r="3189" spans="2:14" x14ac:dyDescent="0.15">
      <c r="B3189" s="184">
        <v>3185</v>
      </c>
      <c r="C3189" s="171"/>
      <c r="D3189" s="172"/>
      <c r="E3189" s="173"/>
      <c r="F3189" s="174"/>
      <c r="G3189" s="148"/>
      <c r="H3189" s="372"/>
      <c r="I3189" s="264"/>
      <c r="J3189" s="270"/>
      <c r="K3189" s="264"/>
      <c r="L3189" s="264"/>
      <c r="M3189" s="158"/>
      <c r="N3189" s="348"/>
    </row>
    <row r="3190" spans="2:14" x14ac:dyDescent="0.15">
      <c r="B3190" s="184">
        <v>3186</v>
      </c>
      <c r="C3190" s="171"/>
      <c r="D3190" s="172"/>
      <c r="E3190" s="173"/>
      <c r="F3190" s="174"/>
      <c r="G3190" s="148"/>
      <c r="H3190" s="372"/>
      <c r="I3190" s="264"/>
      <c r="J3190" s="270"/>
      <c r="K3190" s="264"/>
      <c r="L3190" s="264"/>
      <c r="M3190" s="158"/>
      <c r="N3190" s="348"/>
    </row>
    <row r="3191" spans="2:14" x14ac:dyDescent="0.15">
      <c r="B3191" s="184">
        <v>3187</v>
      </c>
      <c r="C3191" s="171"/>
      <c r="D3191" s="172"/>
      <c r="E3191" s="173"/>
      <c r="F3191" s="174"/>
      <c r="G3191" s="148"/>
      <c r="H3191" s="372"/>
      <c r="I3191" s="264"/>
      <c r="J3191" s="270"/>
      <c r="K3191" s="264"/>
      <c r="L3191" s="264"/>
      <c r="M3191" s="158"/>
      <c r="N3191" s="348"/>
    </row>
    <row r="3192" spans="2:14" x14ac:dyDescent="0.15">
      <c r="B3192" s="184">
        <v>3188</v>
      </c>
      <c r="C3192" s="171"/>
      <c r="D3192" s="172"/>
      <c r="E3192" s="173"/>
      <c r="F3192" s="174"/>
      <c r="G3192" s="148"/>
      <c r="H3192" s="372"/>
      <c r="I3192" s="264"/>
      <c r="J3192" s="270"/>
      <c r="K3192" s="264"/>
      <c r="L3192" s="264"/>
      <c r="M3192" s="158"/>
      <c r="N3192" s="348"/>
    </row>
    <row r="3193" spans="2:14" x14ac:dyDescent="0.15">
      <c r="B3193" s="184">
        <v>3189</v>
      </c>
      <c r="C3193" s="171"/>
      <c r="D3193" s="172"/>
      <c r="E3193" s="173"/>
      <c r="F3193" s="174"/>
      <c r="G3193" s="148"/>
      <c r="H3193" s="372"/>
      <c r="I3193" s="264"/>
      <c r="J3193" s="270"/>
      <c r="K3193" s="264"/>
      <c r="L3193" s="264"/>
      <c r="M3193" s="158"/>
      <c r="N3193" s="348"/>
    </row>
    <row r="3194" spans="2:14" x14ac:dyDescent="0.15">
      <c r="B3194" s="184">
        <v>3190</v>
      </c>
      <c r="C3194" s="171"/>
      <c r="D3194" s="172"/>
      <c r="E3194" s="173"/>
      <c r="F3194" s="174"/>
      <c r="G3194" s="148"/>
      <c r="H3194" s="372"/>
      <c r="I3194" s="264"/>
      <c r="J3194" s="270"/>
      <c r="K3194" s="264"/>
      <c r="L3194" s="264"/>
      <c r="M3194" s="158"/>
      <c r="N3194" s="348"/>
    </row>
    <row r="3195" spans="2:14" x14ac:dyDescent="0.15">
      <c r="B3195" s="184">
        <v>3191</v>
      </c>
      <c r="C3195" s="171"/>
      <c r="D3195" s="172"/>
      <c r="E3195" s="173"/>
      <c r="F3195" s="174"/>
      <c r="G3195" s="148"/>
      <c r="H3195" s="372"/>
      <c r="I3195" s="264"/>
      <c r="J3195" s="270"/>
      <c r="K3195" s="264"/>
      <c r="L3195" s="264"/>
      <c r="M3195" s="158"/>
      <c r="N3195" s="348"/>
    </row>
    <row r="3196" spans="2:14" x14ac:dyDescent="0.15">
      <c r="B3196" s="184">
        <v>3192</v>
      </c>
      <c r="C3196" s="171"/>
      <c r="D3196" s="172"/>
      <c r="E3196" s="173"/>
      <c r="F3196" s="174"/>
      <c r="G3196" s="148"/>
      <c r="H3196" s="372"/>
      <c r="I3196" s="264"/>
      <c r="J3196" s="270"/>
      <c r="K3196" s="264"/>
      <c r="L3196" s="264"/>
      <c r="M3196" s="158"/>
      <c r="N3196" s="348"/>
    </row>
    <row r="3197" spans="2:14" x14ac:dyDescent="0.15">
      <c r="B3197" s="184">
        <v>3193</v>
      </c>
      <c r="C3197" s="171"/>
      <c r="D3197" s="172"/>
      <c r="E3197" s="173"/>
      <c r="F3197" s="174"/>
      <c r="G3197" s="148"/>
      <c r="H3197" s="372"/>
      <c r="I3197" s="264"/>
      <c r="J3197" s="270"/>
      <c r="K3197" s="264"/>
      <c r="L3197" s="264"/>
      <c r="M3197" s="158"/>
      <c r="N3197" s="348"/>
    </row>
    <row r="3198" spans="2:14" x14ac:dyDescent="0.15">
      <c r="B3198" s="184">
        <v>3194</v>
      </c>
      <c r="C3198" s="171"/>
      <c r="D3198" s="172"/>
      <c r="E3198" s="173"/>
      <c r="F3198" s="174"/>
      <c r="G3198" s="148"/>
      <c r="H3198" s="372"/>
      <c r="I3198" s="264"/>
      <c r="J3198" s="270"/>
      <c r="K3198" s="264"/>
      <c r="L3198" s="264"/>
      <c r="M3198" s="158"/>
      <c r="N3198" s="348"/>
    </row>
    <row r="3199" spans="2:14" x14ac:dyDescent="0.15">
      <c r="B3199" s="184">
        <v>3195</v>
      </c>
      <c r="C3199" s="171"/>
      <c r="D3199" s="172"/>
      <c r="E3199" s="173"/>
      <c r="F3199" s="174"/>
      <c r="G3199" s="148"/>
      <c r="H3199" s="372"/>
      <c r="I3199" s="264"/>
      <c r="J3199" s="270"/>
      <c r="K3199" s="264"/>
      <c r="L3199" s="264"/>
      <c r="M3199" s="158"/>
      <c r="N3199" s="348"/>
    </row>
    <row r="3200" spans="2:14" x14ac:dyDescent="0.15">
      <c r="B3200" s="184">
        <v>3196</v>
      </c>
      <c r="C3200" s="171"/>
      <c r="D3200" s="172"/>
      <c r="E3200" s="173"/>
      <c r="F3200" s="174"/>
      <c r="G3200" s="148"/>
      <c r="H3200" s="372"/>
      <c r="I3200" s="264"/>
      <c r="J3200" s="270"/>
      <c r="K3200" s="264"/>
      <c r="L3200" s="264"/>
      <c r="M3200" s="158"/>
      <c r="N3200" s="348"/>
    </row>
    <row r="3201" spans="2:14" x14ac:dyDescent="0.15">
      <c r="B3201" s="184">
        <v>3197</v>
      </c>
      <c r="C3201" s="171"/>
      <c r="D3201" s="172"/>
      <c r="E3201" s="173"/>
      <c r="F3201" s="174"/>
      <c r="G3201" s="148"/>
      <c r="H3201" s="372"/>
      <c r="I3201" s="264"/>
      <c r="J3201" s="270"/>
      <c r="K3201" s="264"/>
      <c r="L3201" s="264"/>
      <c r="M3201" s="158"/>
      <c r="N3201" s="348"/>
    </row>
    <row r="3202" spans="2:14" x14ac:dyDescent="0.15">
      <c r="B3202" s="184">
        <v>3198</v>
      </c>
      <c r="C3202" s="171"/>
      <c r="D3202" s="172"/>
      <c r="E3202" s="173"/>
      <c r="F3202" s="174"/>
      <c r="G3202" s="148"/>
      <c r="H3202" s="372"/>
      <c r="I3202" s="264"/>
      <c r="J3202" s="270"/>
      <c r="K3202" s="264"/>
      <c r="L3202" s="264"/>
      <c r="M3202" s="158"/>
      <c r="N3202" s="348"/>
    </row>
    <row r="3203" spans="2:14" x14ac:dyDescent="0.15">
      <c r="B3203" s="184">
        <v>3199</v>
      </c>
      <c r="C3203" s="171"/>
      <c r="D3203" s="172"/>
      <c r="E3203" s="173"/>
      <c r="F3203" s="174"/>
      <c r="G3203" s="148"/>
      <c r="H3203" s="372"/>
      <c r="I3203" s="264"/>
      <c r="J3203" s="270"/>
      <c r="K3203" s="264"/>
      <c r="L3203" s="264"/>
      <c r="M3203" s="158"/>
      <c r="N3203" s="348"/>
    </row>
    <row r="3204" spans="2:14" x14ac:dyDescent="0.15">
      <c r="B3204" s="184">
        <v>3200</v>
      </c>
      <c r="C3204" s="171"/>
      <c r="D3204" s="172"/>
      <c r="E3204" s="173"/>
      <c r="F3204" s="174"/>
      <c r="G3204" s="148"/>
      <c r="H3204" s="372"/>
      <c r="I3204" s="264"/>
      <c r="J3204" s="270"/>
      <c r="K3204" s="264"/>
      <c r="L3204" s="264"/>
      <c r="M3204" s="158"/>
      <c r="N3204" s="348"/>
    </row>
    <row r="3205" spans="2:14" x14ac:dyDescent="0.15">
      <c r="B3205" s="184">
        <v>3201</v>
      </c>
      <c r="C3205" s="171"/>
      <c r="D3205" s="172"/>
      <c r="E3205" s="173"/>
      <c r="F3205" s="174"/>
      <c r="G3205" s="148"/>
      <c r="H3205" s="372"/>
      <c r="I3205" s="264"/>
      <c r="J3205" s="270"/>
      <c r="K3205" s="264"/>
      <c r="L3205" s="264"/>
      <c r="M3205" s="158"/>
      <c r="N3205" s="348"/>
    </row>
    <row r="3206" spans="2:14" x14ac:dyDescent="0.15">
      <c r="B3206" s="184">
        <v>3202</v>
      </c>
      <c r="C3206" s="171"/>
      <c r="D3206" s="172"/>
      <c r="E3206" s="173"/>
      <c r="F3206" s="174"/>
      <c r="G3206" s="148"/>
      <c r="H3206" s="372"/>
      <c r="I3206" s="264"/>
      <c r="J3206" s="270"/>
      <c r="K3206" s="264"/>
      <c r="L3206" s="264"/>
      <c r="M3206" s="158"/>
      <c r="N3206" s="348"/>
    </row>
    <row r="3207" spans="2:14" x14ac:dyDescent="0.15">
      <c r="B3207" s="184">
        <v>3203</v>
      </c>
      <c r="C3207" s="171"/>
      <c r="D3207" s="172"/>
      <c r="E3207" s="173"/>
      <c r="F3207" s="174"/>
      <c r="G3207" s="148"/>
      <c r="H3207" s="372"/>
      <c r="I3207" s="264"/>
      <c r="J3207" s="270"/>
      <c r="K3207" s="264"/>
      <c r="L3207" s="264"/>
      <c r="M3207" s="158"/>
      <c r="N3207" s="348"/>
    </row>
    <row r="3208" spans="2:14" x14ac:dyDescent="0.15">
      <c r="B3208" s="184">
        <v>3204</v>
      </c>
      <c r="C3208" s="171"/>
      <c r="D3208" s="172"/>
      <c r="E3208" s="173"/>
      <c r="F3208" s="174"/>
      <c r="G3208" s="148"/>
      <c r="H3208" s="372"/>
      <c r="I3208" s="264"/>
      <c r="J3208" s="270"/>
      <c r="K3208" s="264"/>
      <c r="L3208" s="264"/>
      <c r="M3208" s="158"/>
      <c r="N3208" s="348"/>
    </row>
    <row r="3209" spans="2:14" x14ac:dyDescent="0.15">
      <c r="B3209" s="184">
        <v>3205</v>
      </c>
      <c r="C3209" s="171"/>
      <c r="D3209" s="172"/>
      <c r="E3209" s="173"/>
      <c r="F3209" s="174"/>
      <c r="G3209" s="148"/>
      <c r="H3209" s="372"/>
      <c r="I3209" s="264"/>
      <c r="J3209" s="270"/>
      <c r="K3209" s="264"/>
      <c r="L3209" s="264"/>
      <c r="M3209" s="158"/>
      <c r="N3209" s="348"/>
    </row>
    <row r="3210" spans="2:14" x14ac:dyDescent="0.15">
      <c r="B3210" s="184">
        <v>3206</v>
      </c>
      <c r="C3210" s="171"/>
      <c r="D3210" s="172"/>
      <c r="E3210" s="173"/>
      <c r="F3210" s="174"/>
      <c r="G3210" s="148"/>
      <c r="H3210" s="372"/>
      <c r="I3210" s="264"/>
      <c r="J3210" s="270"/>
      <c r="K3210" s="264"/>
      <c r="L3210" s="264"/>
      <c r="M3210" s="158"/>
      <c r="N3210" s="348"/>
    </row>
    <row r="3211" spans="2:14" x14ac:dyDescent="0.15">
      <c r="B3211" s="184">
        <v>3207</v>
      </c>
      <c r="C3211" s="171"/>
      <c r="D3211" s="172"/>
      <c r="E3211" s="173"/>
      <c r="F3211" s="174"/>
      <c r="G3211" s="148"/>
      <c r="H3211" s="372"/>
      <c r="I3211" s="264"/>
      <c r="J3211" s="270"/>
      <c r="K3211" s="264"/>
      <c r="L3211" s="264"/>
      <c r="M3211" s="158"/>
      <c r="N3211" s="348"/>
    </row>
    <row r="3212" spans="2:14" x14ac:dyDescent="0.15">
      <c r="B3212" s="184">
        <v>3208</v>
      </c>
      <c r="C3212" s="171"/>
      <c r="D3212" s="172"/>
      <c r="E3212" s="173"/>
      <c r="F3212" s="174"/>
      <c r="G3212" s="148"/>
      <c r="H3212" s="372"/>
      <c r="I3212" s="264"/>
      <c r="J3212" s="270"/>
      <c r="K3212" s="264"/>
      <c r="L3212" s="264"/>
      <c r="M3212" s="158"/>
      <c r="N3212" s="348"/>
    </row>
    <row r="3213" spans="2:14" x14ac:dyDescent="0.15">
      <c r="B3213" s="184">
        <v>3209</v>
      </c>
      <c r="C3213" s="171"/>
      <c r="D3213" s="172"/>
      <c r="E3213" s="173"/>
      <c r="F3213" s="174"/>
      <c r="G3213" s="148"/>
      <c r="H3213" s="372"/>
      <c r="I3213" s="264"/>
      <c r="J3213" s="270"/>
      <c r="K3213" s="264"/>
      <c r="L3213" s="264"/>
      <c r="M3213" s="158"/>
      <c r="N3213" s="348"/>
    </row>
    <row r="3214" spans="2:14" x14ac:dyDescent="0.15">
      <c r="B3214" s="184">
        <v>3210</v>
      </c>
      <c r="C3214" s="171"/>
      <c r="D3214" s="172"/>
      <c r="E3214" s="173"/>
      <c r="F3214" s="174"/>
      <c r="G3214" s="148"/>
      <c r="H3214" s="372"/>
      <c r="I3214" s="264"/>
      <c r="J3214" s="270"/>
      <c r="K3214" s="264"/>
      <c r="L3214" s="264"/>
      <c r="M3214" s="158"/>
      <c r="N3214" s="348"/>
    </row>
    <row r="3215" spans="2:14" x14ac:dyDescent="0.15">
      <c r="B3215" s="184">
        <v>3211</v>
      </c>
      <c r="C3215" s="171"/>
      <c r="D3215" s="172"/>
      <c r="E3215" s="173"/>
      <c r="F3215" s="174"/>
      <c r="G3215" s="148"/>
      <c r="H3215" s="372"/>
      <c r="I3215" s="264"/>
      <c r="J3215" s="270"/>
      <c r="K3215" s="264"/>
      <c r="L3215" s="264"/>
      <c r="M3215" s="158"/>
      <c r="N3215" s="348"/>
    </row>
    <row r="3216" spans="2:14" x14ac:dyDescent="0.15">
      <c r="B3216" s="184">
        <v>3212</v>
      </c>
      <c r="C3216" s="171"/>
      <c r="D3216" s="172"/>
      <c r="E3216" s="173"/>
      <c r="F3216" s="174"/>
      <c r="G3216" s="148"/>
      <c r="H3216" s="372"/>
      <c r="I3216" s="264"/>
      <c r="J3216" s="270"/>
      <c r="K3216" s="264"/>
      <c r="L3216" s="264"/>
      <c r="M3216" s="158"/>
      <c r="N3216" s="348"/>
    </row>
    <row r="3217" spans="2:14" x14ac:dyDescent="0.15">
      <c r="B3217" s="184">
        <v>3213</v>
      </c>
      <c r="C3217" s="171"/>
      <c r="D3217" s="172"/>
      <c r="E3217" s="173"/>
      <c r="F3217" s="174"/>
      <c r="G3217" s="148"/>
      <c r="H3217" s="372"/>
      <c r="I3217" s="264"/>
      <c r="J3217" s="270"/>
      <c r="K3217" s="264"/>
      <c r="L3217" s="264"/>
      <c r="M3217" s="158"/>
      <c r="N3217" s="348"/>
    </row>
    <row r="3218" spans="2:14" x14ac:dyDescent="0.15">
      <c r="B3218" s="184">
        <v>3214</v>
      </c>
      <c r="C3218" s="171"/>
      <c r="D3218" s="172"/>
      <c r="E3218" s="173"/>
      <c r="F3218" s="174"/>
      <c r="G3218" s="148"/>
      <c r="H3218" s="372"/>
      <c r="I3218" s="264"/>
      <c r="J3218" s="270"/>
      <c r="K3218" s="264"/>
      <c r="L3218" s="264"/>
      <c r="M3218" s="158"/>
      <c r="N3218" s="348"/>
    </row>
    <row r="3219" spans="2:14" x14ac:dyDescent="0.15">
      <c r="B3219" s="184">
        <v>3215</v>
      </c>
      <c r="C3219" s="171"/>
      <c r="D3219" s="172"/>
      <c r="E3219" s="173"/>
      <c r="F3219" s="174"/>
      <c r="G3219" s="148"/>
      <c r="H3219" s="372"/>
      <c r="I3219" s="264"/>
      <c r="J3219" s="270"/>
      <c r="K3219" s="264"/>
      <c r="L3219" s="264"/>
      <c r="M3219" s="158"/>
      <c r="N3219" s="348"/>
    </row>
    <row r="3220" spans="2:14" x14ac:dyDescent="0.15">
      <c r="B3220" s="184">
        <v>3216</v>
      </c>
      <c r="C3220" s="171"/>
      <c r="D3220" s="172"/>
      <c r="E3220" s="173"/>
      <c r="F3220" s="174"/>
      <c r="G3220" s="148"/>
      <c r="H3220" s="372"/>
      <c r="I3220" s="264"/>
      <c r="J3220" s="270"/>
      <c r="K3220" s="264"/>
      <c r="L3220" s="264"/>
      <c r="M3220" s="158"/>
      <c r="N3220" s="348"/>
    </row>
    <row r="3221" spans="2:14" x14ac:dyDescent="0.15">
      <c r="B3221" s="184">
        <v>3217</v>
      </c>
      <c r="C3221" s="171"/>
      <c r="D3221" s="172"/>
      <c r="E3221" s="173"/>
      <c r="F3221" s="174"/>
      <c r="G3221" s="148"/>
      <c r="H3221" s="372"/>
      <c r="I3221" s="264"/>
      <c r="J3221" s="270"/>
      <c r="K3221" s="264"/>
      <c r="L3221" s="264"/>
      <c r="M3221" s="158"/>
      <c r="N3221" s="348"/>
    </row>
    <row r="3222" spans="2:14" x14ac:dyDescent="0.15">
      <c r="B3222" s="184">
        <v>3218</v>
      </c>
      <c r="C3222" s="171"/>
      <c r="D3222" s="172"/>
      <c r="E3222" s="173"/>
      <c r="F3222" s="174"/>
      <c r="G3222" s="148"/>
      <c r="H3222" s="372"/>
      <c r="I3222" s="264"/>
      <c r="J3222" s="270"/>
      <c r="K3222" s="264"/>
      <c r="L3222" s="264"/>
      <c r="M3222" s="158"/>
      <c r="N3222" s="348"/>
    </row>
    <row r="3223" spans="2:14" x14ac:dyDescent="0.15">
      <c r="B3223" s="184">
        <v>3219</v>
      </c>
      <c r="C3223" s="171"/>
      <c r="D3223" s="172"/>
      <c r="E3223" s="173"/>
      <c r="F3223" s="174"/>
      <c r="G3223" s="148"/>
      <c r="H3223" s="372"/>
      <c r="I3223" s="264"/>
      <c r="J3223" s="270"/>
      <c r="K3223" s="264"/>
      <c r="L3223" s="264"/>
      <c r="M3223" s="158"/>
      <c r="N3223" s="348"/>
    </row>
    <row r="3224" spans="2:14" x14ac:dyDescent="0.15">
      <c r="B3224" s="184">
        <v>3220</v>
      </c>
      <c r="C3224" s="171"/>
      <c r="D3224" s="172"/>
      <c r="E3224" s="173"/>
      <c r="F3224" s="174"/>
      <c r="G3224" s="148"/>
      <c r="H3224" s="372"/>
      <c r="I3224" s="264"/>
      <c r="J3224" s="270"/>
      <c r="K3224" s="264"/>
      <c r="L3224" s="264"/>
      <c r="M3224" s="158"/>
      <c r="N3224" s="348"/>
    </row>
    <row r="3225" spans="2:14" x14ac:dyDescent="0.15">
      <c r="B3225" s="184">
        <v>3221</v>
      </c>
      <c r="C3225" s="171"/>
      <c r="D3225" s="172"/>
      <c r="E3225" s="173"/>
      <c r="F3225" s="174"/>
      <c r="G3225" s="148"/>
      <c r="H3225" s="372"/>
      <c r="I3225" s="264"/>
      <c r="J3225" s="270"/>
      <c r="K3225" s="264"/>
      <c r="L3225" s="264"/>
      <c r="M3225" s="158"/>
      <c r="N3225" s="348"/>
    </row>
    <row r="3226" spans="2:14" x14ac:dyDescent="0.15">
      <c r="B3226" s="184">
        <v>3222</v>
      </c>
      <c r="C3226" s="171"/>
      <c r="D3226" s="172"/>
      <c r="E3226" s="173"/>
      <c r="F3226" s="174"/>
      <c r="G3226" s="148"/>
      <c r="H3226" s="372"/>
      <c r="I3226" s="264"/>
      <c r="J3226" s="270"/>
      <c r="K3226" s="264"/>
      <c r="L3226" s="264"/>
      <c r="M3226" s="158"/>
      <c r="N3226" s="348"/>
    </row>
    <row r="3227" spans="2:14" x14ac:dyDescent="0.15">
      <c r="B3227" s="184">
        <v>3223</v>
      </c>
      <c r="C3227" s="171"/>
      <c r="D3227" s="172"/>
      <c r="E3227" s="173"/>
      <c r="F3227" s="174"/>
      <c r="G3227" s="148"/>
      <c r="H3227" s="372"/>
      <c r="I3227" s="264"/>
      <c r="J3227" s="270"/>
      <c r="K3227" s="264"/>
      <c r="L3227" s="264"/>
      <c r="M3227" s="158"/>
      <c r="N3227" s="348"/>
    </row>
    <row r="3228" spans="2:14" x14ac:dyDescent="0.15">
      <c r="B3228" s="184">
        <v>3224</v>
      </c>
      <c r="C3228" s="171"/>
      <c r="D3228" s="172"/>
      <c r="E3228" s="173"/>
      <c r="F3228" s="174"/>
      <c r="G3228" s="148"/>
      <c r="H3228" s="372"/>
      <c r="I3228" s="264"/>
      <c r="J3228" s="270"/>
      <c r="K3228" s="264"/>
      <c r="L3228" s="264"/>
      <c r="M3228" s="158"/>
      <c r="N3228" s="348"/>
    </row>
    <row r="3229" spans="2:14" x14ac:dyDescent="0.15">
      <c r="B3229" s="184">
        <v>3225</v>
      </c>
      <c r="C3229" s="171"/>
      <c r="D3229" s="172"/>
      <c r="E3229" s="173"/>
      <c r="F3229" s="174"/>
      <c r="G3229" s="148"/>
      <c r="H3229" s="372"/>
      <c r="I3229" s="264"/>
      <c r="J3229" s="270"/>
      <c r="K3229" s="264"/>
      <c r="L3229" s="264"/>
      <c r="M3229" s="158"/>
      <c r="N3229" s="348"/>
    </row>
    <row r="3230" spans="2:14" x14ac:dyDescent="0.15">
      <c r="B3230" s="184">
        <v>3226</v>
      </c>
      <c r="C3230" s="171"/>
      <c r="D3230" s="172"/>
      <c r="E3230" s="173"/>
      <c r="F3230" s="174"/>
      <c r="G3230" s="148"/>
      <c r="H3230" s="372"/>
      <c r="I3230" s="264"/>
      <c r="J3230" s="270"/>
      <c r="K3230" s="264"/>
      <c r="L3230" s="264"/>
      <c r="M3230" s="158"/>
      <c r="N3230" s="348"/>
    </row>
    <row r="3231" spans="2:14" x14ac:dyDescent="0.15">
      <c r="B3231" s="184">
        <v>3227</v>
      </c>
      <c r="C3231" s="171"/>
      <c r="D3231" s="172"/>
      <c r="E3231" s="173"/>
      <c r="F3231" s="174"/>
      <c r="G3231" s="148"/>
      <c r="H3231" s="372"/>
      <c r="I3231" s="264"/>
      <c r="J3231" s="270"/>
      <c r="K3231" s="264"/>
      <c r="L3231" s="264"/>
      <c r="M3231" s="158"/>
      <c r="N3231" s="348"/>
    </row>
    <row r="3232" spans="2:14" x14ac:dyDescent="0.15">
      <c r="B3232" s="184">
        <v>3228</v>
      </c>
      <c r="C3232" s="171"/>
      <c r="D3232" s="172"/>
      <c r="E3232" s="173"/>
      <c r="F3232" s="174"/>
      <c r="G3232" s="148"/>
      <c r="H3232" s="372"/>
      <c r="I3232" s="264"/>
      <c r="J3232" s="270"/>
      <c r="K3232" s="264"/>
      <c r="L3232" s="264"/>
      <c r="M3232" s="158"/>
      <c r="N3232" s="348"/>
    </row>
    <row r="3233" spans="2:14" x14ac:dyDescent="0.15">
      <c r="B3233" s="184">
        <v>3229</v>
      </c>
      <c r="C3233" s="171"/>
      <c r="D3233" s="172"/>
      <c r="E3233" s="173"/>
      <c r="F3233" s="174"/>
      <c r="G3233" s="148"/>
      <c r="H3233" s="372"/>
      <c r="I3233" s="264"/>
      <c r="J3233" s="270"/>
      <c r="K3233" s="264"/>
      <c r="L3233" s="264"/>
      <c r="M3233" s="158"/>
      <c r="N3233" s="348"/>
    </row>
    <row r="3234" spans="2:14" x14ac:dyDescent="0.15">
      <c r="B3234" s="184">
        <v>3230</v>
      </c>
      <c r="C3234" s="171"/>
      <c r="D3234" s="172"/>
      <c r="E3234" s="173"/>
      <c r="F3234" s="174"/>
      <c r="G3234" s="148"/>
      <c r="H3234" s="372"/>
      <c r="I3234" s="264"/>
      <c r="J3234" s="270"/>
      <c r="K3234" s="264"/>
      <c r="L3234" s="264"/>
      <c r="M3234" s="158"/>
      <c r="N3234" s="348"/>
    </row>
    <row r="3235" spans="2:14" x14ac:dyDescent="0.15">
      <c r="B3235" s="184">
        <v>3231</v>
      </c>
      <c r="C3235" s="171"/>
      <c r="D3235" s="172"/>
      <c r="E3235" s="173"/>
      <c r="F3235" s="174"/>
      <c r="G3235" s="148"/>
      <c r="H3235" s="372"/>
      <c r="I3235" s="264"/>
      <c r="J3235" s="270"/>
      <c r="K3235" s="264"/>
      <c r="L3235" s="264"/>
      <c r="M3235" s="158"/>
      <c r="N3235" s="348"/>
    </row>
    <row r="3236" spans="2:14" x14ac:dyDescent="0.15">
      <c r="B3236" s="184">
        <v>3232</v>
      </c>
      <c r="C3236" s="171"/>
      <c r="D3236" s="172"/>
      <c r="E3236" s="173"/>
      <c r="F3236" s="174"/>
      <c r="G3236" s="148"/>
      <c r="H3236" s="372"/>
      <c r="I3236" s="264"/>
      <c r="J3236" s="270"/>
      <c r="K3236" s="264"/>
      <c r="L3236" s="264"/>
      <c r="M3236" s="158"/>
      <c r="N3236" s="348"/>
    </row>
    <row r="3237" spans="2:14" x14ac:dyDescent="0.15">
      <c r="B3237" s="184">
        <v>3233</v>
      </c>
      <c r="C3237" s="171"/>
      <c r="D3237" s="172"/>
      <c r="E3237" s="173"/>
      <c r="F3237" s="174"/>
      <c r="G3237" s="148"/>
      <c r="H3237" s="372"/>
      <c r="I3237" s="264"/>
      <c r="J3237" s="270"/>
      <c r="K3237" s="264"/>
      <c r="L3237" s="264"/>
      <c r="M3237" s="158"/>
      <c r="N3237" s="348"/>
    </row>
    <row r="3238" spans="2:14" x14ac:dyDescent="0.15">
      <c r="B3238" s="184">
        <v>3234</v>
      </c>
      <c r="C3238" s="171"/>
      <c r="D3238" s="172"/>
      <c r="E3238" s="173"/>
      <c r="F3238" s="174"/>
      <c r="G3238" s="148"/>
      <c r="H3238" s="372"/>
      <c r="I3238" s="264"/>
      <c r="J3238" s="270"/>
      <c r="K3238" s="264"/>
      <c r="L3238" s="264"/>
      <c r="M3238" s="158"/>
      <c r="N3238" s="348"/>
    </row>
    <row r="3239" spans="2:14" x14ac:dyDescent="0.15">
      <c r="B3239" s="184">
        <v>3235</v>
      </c>
      <c r="C3239" s="171"/>
      <c r="D3239" s="172"/>
      <c r="E3239" s="173"/>
      <c r="F3239" s="174"/>
      <c r="G3239" s="148"/>
      <c r="H3239" s="372"/>
      <c r="I3239" s="264"/>
      <c r="J3239" s="270"/>
      <c r="K3239" s="264"/>
      <c r="L3239" s="264"/>
      <c r="M3239" s="158"/>
      <c r="N3239" s="348"/>
    </row>
    <row r="3240" spans="2:14" x14ac:dyDescent="0.15">
      <c r="B3240" s="184">
        <v>3236</v>
      </c>
      <c r="C3240" s="171"/>
      <c r="D3240" s="172"/>
      <c r="E3240" s="173"/>
      <c r="F3240" s="174"/>
      <c r="G3240" s="148"/>
      <c r="H3240" s="372"/>
      <c r="I3240" s="264"/>
      <c r="J3240" s="270"/>
      <c r="K3240" s="264"/>
      <c r="L3240" s="264"/>
      <c r="M3240" s="158"/>
      <c r="N3240" s="348"/>
    </row>
    <row r="3241" spans="2:14" x14ac:dyDescent="0.15">
      <c r="B3241" s="184">
        <v>3237</v>
      </c>
      <c r="C3241" s="171"/>
      <c r="D3241" s="172"/>
      <c r="E3241" s="173"/>
      <c r="F3241" s="174"/>
      <c r="G3241" s="148"/>
      <c r="H3241" s="372"/>
      <c r="I3241" s="264"/>
      <c r="J3241" s="270"/>
      <c r="K3241" s="264"/>
      <c r="L3241" s="264"/>
      <c r="M3241" s="158"/>
      <c r="N3241" s="348"/>
    </row>
    <row r="3242" spans="2:14" x14ac:dyDescent="0.15">
      <c r="B3242" s="184">
        <v>3238</v>
      </c>
      <c r="C3242" s="171"/>
      <c r="D3242" s="172"/>
      <c r="E3242" s="173"/>
      <c r="F3242" s="174"/>
      <c r="G3242" s="148"/>
      <c r="H3242" s="372"/>
      <c r="I3242" s="264"/>
      <c r="J3242" s="270"/>
      <c r="K3242" s="264"/>
      <c r="L3242" s="264"/>
      <c r="M3242" s="158"/>
      <c r="N3242" s="348"/>
    </row>
    <row r="3243" spans="2:14" x14ac:dyDescent="0.15">
      <c r="B3243" s="184">
        <v>3239</v>
      </c>
      <c r="C3243" s="171"/>
      <c r="D3243" s="172"/>
      <c r="E3243" s="173"/>
      <c r="F3243" s="174"/>
      <c r="G3243" s="148"/>
      <c r="H3243" s="372"/>
      <c r="I3243" s="264"/>
      <c r="J3243" s="270"/>
      <c r="K3243" s="264"/>
      <c r="L3243" s="264"/>
      <c r="M3243" s="158"/>
      <c r="N3243" s="348"/>
    </row>
    <row r="3244" spans="2:14" x14ac:dyDescent="0.15">
      <c r="B3244" s="184">
        <v>3240</v>
      </c>
      <c r="C3244" s="171"/>
      <c r="D3244" s="172"/>
      <c r="E3244" s="173"/>
      <c r="F3244" s="174"/>
      <c r="G3244" s="148"/>
      <c r="H3244" s="372"/>
      <c r="I3244" s="264"/>
      <c r="J3244" s="270"/>
      <c r="K3244" s="264"/>
      <c r="L3244" s="264"/>
      <c r="M3244" s="158"/>
      <c r="N3244" s="348"/>
    </row>
    <row r="3245" spans="2:14" x14ac:dyDescent="0.15">
      <c r="B3245" s="184">
        <v>3241</v>
      </c>
      <c r="C3245" s="171"/>
      <c r="D3245" s="172"/>
      <c r="E3245" s="173"/>
      <c r="F3245" s="174"/>
      <c r="G3245" s="148"/>
      <c r="H3245" s="372"/>
      <c r="I3245" s="264"/>
      <c r="J3245" s="270"/>
      <c r="K3245" s="264"/>
      <c r="L3245" s="264"/>
      <c r="M3245" s="158"/>
      <c r="N3245" s="348"/>
    </row>
    <row r="3246" spans="2:14" x14ac:dyDescent="0.15">
      <c r="B3246" s="184">
        <v>3242</v>
      </c>
      <c r="C3246" s="171"/>
      <c r="D3246" s="172"/>
      <c r="E3246" s="173"/>
      <c r="F3246" s="174"/>
      <c r="G3246" s="148"/>
      <c r="H3246" s="372"/>
      <c r="I3246" s="264"/>
      <c r="J3246" s="270"/>
      <c r="K3246" s="264"/>
      <c r="L3246" s="264"/>
      <c r="M3246" s="158"/>
      <c r="N3246" s="348"/>
    </row>
    <row r="3247" spans="2:14" x14ac:dyDescent="0.15">
      <c r="B3247" s="184">
        <v>3243</v>
      </c>
      <c r="C3247" s="171"/>
      <c r="D3247" s="172"/>
      <c r="E3247" s="173"/>
      <c r="F3247" s="174"/>
      <c r="G3247" s="148"/>
      <c r="H3247" s="372"/>
      <c r="I3247" s="264"/>
      <c r="J3247" s="270"/>
      <c r="K3247" s="264"/>
      <c r="L3247" s="264"/>
      <c r="M3247" s="158"/>
      <c r="N3247" s="348"/>
    </row>
    <row r="3248" spans="2:14" x14ac:dyDescent="0.15">
      <c r="B3248" s="184">
        <v>3244</v>
      </c>
      <c r="C3248" s="171"/>
      <c r="D3248" s="172"/>
      <c r="E3248" s="173"/>
      <c r="F3248" s="174"/>
      <c r="G3248" s="148"/>
      <c r="H3248" s="372"/>
      <c r="I3248" s="264"/>
      <c r="J3248" s="270"/>
      <c r="K3248" s="264"/>
      <c r="L3248" s="264"/>
      <c r="M3248" s="158"/>
      <c r="N3248" s="348"/>
    </row>
    <row r="3249" spans="2:14" x14ac:dyDescent="0.15">
      <c r="B3249" s="184">
        <v>3245</v>
      </c>
      <c r="C3249" s="171"/>
      <c r="D3249" s="172"/>
      <c r="E3249" s="173"/>
      <c r="F3249" s="174"/>
      <c r="G3249" s="148"/>
      <c r="H3249" s="372"/>
      <c r="I3249" s="264"/>
      <c r="J3249" s="270"/>
      <c r="K3249" s="264"/>
      <c r="L3249" s="264"/>
      <c r="M3249" s="158"/>
      <c r="N3249" s="348"/>
    </row>
    <row r="3250" spans="2:14" x14ac:dyDescent="0.15">
      <c r="B3250" s="184">
        <v>3246</v>
      </c>
      <c r="C3250" s="171"/>
      <c r="D3250" s="172"/>
      <c r="E3250" s="173"/>
      <c r="F3250" s="174"/>
      <c r="G3250" s="148"/>
      <c r="H3250" s="372"/>
      <c r="I3250" s="264"/>
      <c r="J3250" s="270"/>
      <c r="K3250" s="264"/>
      <c r="L3250" s="264"/>
      <c r="M3250" s="158"/>
      <c r="N3250" s="348"/>
    </row>
    <row r="3251" spans="2:14" x14ac:dyDescent="0.15">
      <c r="B3251" s="184">
        <v>3247</v>
      </c>
      <c r="C3251" s="171"/>
      <c r="D3251" s="172"/>
      <c r="E3251" s="173"/>
      <c r="F3251" s="174"/>
      <c r="G3251" s="148"/>
      <c r="H3251" s="372"/>
      <c r="I3251" s="264"/>
      <c r="J3251" s="270"/>
      <c r="K3251" s="264"/>
      <c r="L3251" s="264"/>
      <c r="M3251" s="158"/>
      <c r="N3251" s="348"/>
    </row>
    <row r="3252" spans="2:14" x14ac:dyDescent="0.15">
      <c r="B3252" s="184">
        <v>3248</v>
      </c>
      <c r="C3252" s="171"/>
      <c r="D3252" s="172"/>
      <c r="E3252" s="173"/>
      <c r="F3252" s="174"/>
      <c r="G3252" s="148"/>
      <c r="H3252" s="372"/>
      <c r="I3252" s="264"/>
      <c r="J3252" s="270"/>
      <c r="K3252" s="264"/>
      <c r="L3252" s="264"/>
      <c r="M3252" s="158"/>
      <c r="N3252" s="348"/>
    </row>
    <row r="3253" spans="2:14" x14ac:dyDescent="0.15">
      <c r="B3253" s="184">
        <v>3249</v>
      </c>
      <c r="C3253" s="171"/>
      <c r="D3253" s="172"/>
      <c r="E3253" s="173"/>
      <c r="F3253" s="174"/>
      <c r="G3253" s="148"/>
      <c r="H3253" s="372"/>
      <c r="I3253" s="264"/>
      <c r="J3253" s="270"/>
      <c r="K3253" s="264"/>
      <c r="L3253" s="264"/>
      <c r="M3253" s="158"/>
      <c r="N3253" s="348"/>
    </row>
    <row r="3254" spans="2:14" x14ac:dyDescent="0.15">
      <c r="B3254" s="184">
        <v>3250</v>
      </c>
      <c r="C3254" s="171"/>
      <c r="D3254" s="172"/>
      <c r="E3254" s="173"/>
      <c r="F3254" s="174"/>
      <c r="G3254" s="148"/>
      <c r="H3254" s="372"/>
      <c r="I3254" s="264"/>
      <c r="J3254" s="270"/>
      <c r="K3254" s="264"/>
      <c r="L3254" s="264"/>
      <c r="M3254" s="158"/>
      <c r="N3254" s="348"/>
    </row>
    <row r="3255" spans="2:14" x14ac:dyDescent="0.15">
      <c r="B3255" s="184">
        <v>3251</v>
      </c>
      <c r="C3255" s="171"/>
      <c r="D3255" s="172"/>
      <c r="E3255" s="173"/>
      <c r="F3255" s="174"/>
      <c r="G3255" s="148"/>
      <c r="H3255" s="372"/>
      <c r="I3255" s="264"/>
      <c r="J3255" s="270"/>
      <c r="K3255" s="264"/>
      <c r="L3255" s="264"/>
      <c r="M3255" s="158"/>
      <c r="N3255" s="348"/>
    </row>
    <row r="3256" spans="2:14" x14ac:dyDescent="0.15">
      <c r="B3256" s="184">
        <v>3252</v>
      </c>
      <c r="C3256" s="171"/>
      <c r="D3256" s="172"/>
      <c r="E3256" s="173"/>
      <c r="F3256" s="174"/>
      <c r="G3256" s="148"/>
      <c r="H3256" s="372"/>
      <c r="I3256" s="264"/>
      <c r="J3256" s="270"/>
      <c r="K3256" s="264"/>
      <c r="L3256" s="264"/>
      <c r="M3256" s="158"/>
      <c r="N3256" s="348"/>
    </row>
    <row r="3257" spans="2:14" x14ac:dyDescent="0.15">
      <c r="B3257" s="184">
        <v>3253</v>
      </c>
      <c r="C3257" s="171"/>
      <c r="D3257" s="172"/>
      <c r="E3257" s="173"/>
      <c r="F3257" s="174"/>
      <c r="G3257" s="148"/>
      <c r="H3257" s="372"/>
      <c r="I3257" s="264"/>
      <c r="J3257" s="270"/>
      <c r="K3257" s="264"/>
      <c r="L3257" s="264"/>
      <c r="M3257" s="158"/>
      <c r="N3257" s="348"/>
    </row>
    <row r="3258" spans="2:14" x14ac:dyDescent="0.15">
      <c r="B3258" s="184">
        <v>3254</v>
      </c>
      <c r="C3258" s="171"/>
      <c r="D3258" s="172"/>
      <c r="E3258" s="173"/>
      <c r="F3258" s="174"/>
      <c r="G3258" s="148"/>
      <c r="H3258" s="372"/>
      <c r="I3258" s="264"/>
      <c r="J3258" s="270"/>
      <c r="K3258" s="264"/>
      <c r="L3258" s="264"/>
      <c r="M3258" s="158"/>
      <c r="N3258" s="348"/>
    </row>
    <row r="3259" spans="2:14" x14ac:dyDescent="0.15">
      <c r="B3259" s="184">
        <v>3255</v>
      </c>
      <c r="C3259" s="171"/>
      <c r="D3259" s="172"/>
      <c r="E3259" s="173"/>
      <c r="F3259" s="174"/>
      <c r="G3259" s="148"/>
      <c r="H3259" s="372"/>
      <c r="I3259" s="264"/>
      <c r="J3259" s="270"/>
      <c r="K3259" s="264"/>
      <c r="L3259" s="264"/>
      <c r="M3259" s="158"/>
      <c r="N3259" s="348"/>
    </row>
    <row r="3260" spans="2:14" x14ac:dyDescent="0.15">
      <c r="B3260" s="184">
        <v>3256</v>
      </c>
      <c r="C3260" s="171"/>
      <c r="D3260" s="172"/>
      <c r="E3260" s="173"/>
      <c r="F3260" s="174"/>
      <c r="G3260" s="148"/>
      <c r="H3260" s="372"/>
      <c r="I3260" s="264"/>
      <c r="J3260" s="270"/>
      <c r="K3260" s="264"/>
      <c r="L3260" s="264"/>
      <c r="M3260" s="158"/>
      <c r="N3260" s="348"/>
    </row>
    <row r="3261" spans="2:14" x14ac:dyDescent="0.15">
      <c r="B3261" s="184">
        <v>3257</v>
      </c>
      <c r="C3261" s="171"/>
      <c r="D3261" s="172"/>
      <c r="E3261" s="173"/>
      <c r="F3261" s="174"/>
      <c r="G3261" s="148"/>
      <c r="H3261" s="372"/>
      <c r="I3261" s="264"/>
      <c r="J3261" s="270"/>
      <c r="K3261" s="264"/>
      <c r="L3261" s="264"/>
      <c r="M3261" s="158"/>
      <c r="N3261" s="348"/>
    </row>
    <row r="3262" spans="2:14" x14ac:dyDescent="0.15">
      <c r="B3262" s="184">
        <v>3258</v>
      </c>
      <c r="C3262" s="171"/>
      <c r="D3262" s="172"/>
      <c r="E3262" s="173"/>
      <c r="F3262" s="174"/>
      <c r="G3262" s="148"/>
      <c r="H3262" s="372"/>
      <c r="I3262" s="264"/>
      <c r="J3262" s="270"/>
      <c r="K3262" s="264"/>
      <c r="L3262" s="264"/>
      <c r="M3262" s="158"/>
      <c r="N3262" s="348"/>
    </row>
    <row r="3263" spans="2:14" x14ac:dyDescent="0.15">
      <c r="B3263" s="184">
        <v>3259</v>
      </c>
      <c r="C3263" s="171"/>
      <c r="D3263" s="172"/>
      <c r="E3263" s="173"/>
      <c r="F3263" s="174"/>
      <c r="G3263" s="148"/>
      <c r="H3263" s="372"/>
      <c r="I3263" s="264"/>
      <c r="J3263" s="270"/>
      <c r="K3263" s="264"/>
      <c r="L3263" s="264"/>
      <c r="M3263" s="158"/>
      <c r="N3263" s="348"/>
    </row>
    <row r="3264" spans="2:14" x14ac:dyDescent="0.15">
      <c r="B3264" s="184">
        <v>3260</v>
      </c>
      <c r="C3264" s="171"/>
      <c r="D3264" s="172"/>
      <c r="E3264" s="173"/>
      <c r="F3264" s="174"/>
      <c r="G3264" s="148"/>
      <c r="H3264" s="372"/>
      <c r="I3264" s="264"/>
      <c r="J3264" s="270"/>
      <c r="K3264" s="264"/>
      <c r="L3264" s="264"/>
      <c r="M3264" s="158"/>
      <c r="N3264" s="348"/>
    </row>
    <row r="3265" spans="2:14" x14ac:dyDescent="0.15">
      <c r="B3265" s="184">
        <v>3261</v>
      </c>
      <c r="C3265" s="171"/>
      <c r="D3265" s="172"/>
      <c r="E3265" s="173"/>
      <c r="F3265" s="174"/>
      <c r="G3265" s="148"/>
      <c r="H3265" s="372"/>
      <c r="I3265" s="264"/>
      <c r="J3265" s="270"/>
      <c r="K3265" s="264"/>
      <c r="L3265" s="264"/>
      <c r="M3265" s="158"/>
      <c r="N3265" s="348"/>
    </row>
    <row r="3266" spans="2:14" x14ac:dyDescent="0.15">
      <c r="B3266" s="184">
        <v>3262</v>
      </c>
      <c r="C3266" s="171"/>
      <c r="D3266" s="172"/>
      <c r="E3266" s="173"/>
      <c r="F3266" s="174"/>
      <c r="G3266" s="148"/>
      <c r="H3266" s="372"/>
      <c r="I3266" s="264"/>
      <c r="J3266" s="270"/>
      <c r="K3266" s="264"/>
      <c r="L3266" s="264"/>
      <c r="M3266" s="158"/>
      <c r="N3266" s="348"/>
    </row>
    <row r="3267" spans="2:14" x14ac:dyDescent="0.15">
      <c r="B3267" s="184">
        <v>3263</v>
      </c>
      <c r="C3267" s="171"/>
      <c r="D3267" s="172"/>
      <c r="E3267" s="173"/>
      <c r="F3267" s="174"/>
      <c r="G3267" s="148"/>
      <c r="H3267" s="372"/>
      <c r="I3267" s="264"/>
      <c r="J3267" s="270"/>
      <c r="K3267" s="264"/>
      <c r="L3267" s="264"/>
      <c r="M3267" s="158"/>
      <c r="N3267" s="348"/>
    </row>
    <row r="3268" spans="2:14" x14ac:dyDescent="0.15">
      <c r="B3268" s="184">
        <v>3264</v>
      </c>
      <c r="C3268" s="171"/>
      <c r="D3268" s="172"/>
      <c r="E3268" s="173"/>
      <c r="F3268" s="174"/>
      <c r="G3268" s="148"/>
      <c r="H3268" s="372"/>
      <c r="I3268" s="264"/>
      <c r="J3268" s="270"/>
      <c r="K3268" s="264"/>
      <c r="L3268" s="264"/>
      <c r="M3268" s="158"/>
      <c r="N3268" s="348"/>
    </row>
    <row r="3269" spans="2:14" x14ac:dyDescent="0.15">
      <c r="B3269" s="184">
        <v>3265</v>
      </c>
      <c r="C3269" s="171"/>
      <c r="D3269" s="172"/>
      <c r="E3269" s="173"/>
      <c r="F3269" s="174"/>
      <c r="G3269" s="148"/>
      <c r="H3269" s="372"/>
      <c r="I3269" s="264"/>
      <c r="J3269" s="270"/>
      <c r="K3269" s="264"/>
      <c r="L3269" s="264"/>
      <c r="M3269" s="158"/>
      <c r="N3269" s="348"/>
    </row>
    <row r="3270" spans="2:14" x14ac:dyDescent="0.15">
      <c r="B3270" s="184">
        <v>3266</v>
      </c>
      <c r="C3270" s="171"/>
      <c r="D3270" s="172"/>
      <c r="E3270" s="173"/>
      <c r="F3270" s="174"/>
      <c r="G3270" s="148"/>
      <c r="H3270" s="372"/>
      <c r="I3270" s="264"/>
      <c r="J3270" s="270"/>
      <c r="K3270" s="264"/>
      <c r="L3270" s="264"/>
      <c r="M3270" s="158"/>
      <c r="N3270" s="348"/>
    </row>
    <row r="3271" spans="2:14" x14ac:dyDescent="0.15">
      <c r="B3271" s="184">
        <v>3267</v>
      </c>
      <c r="C3271" s="171"/>
      <c r="D3271" s="172"/>
      <c r="E3271" s="173"/>
      <c r="F3271" s="174"/>
      <c r="G3271" s="148"/>
      <c r="H3271" s="372"/>
      <c r="I3271" s="264"/>
      <c r="J3271" s="270"/>
      <c r="K3271" s="264"/>
      <c r="L3271" s="264"/>
      <c r="M3271" s="158"/>
      <c r="N3271" s="348"/>
    </row>
    <row r="3272" spans="2:14" x14ac:dyDescent="0.15">
      <c r="B3272" s="184">
        <v>3268</v>
      </c>
      <c r="C3272" s="171"/>
      <c r="D3272" s="172"/>
      <c r="E3272" s="173"/>
      <c r="F3272" s="174"/>
      <c r="G3272" s="148"/>
      <c r="H3272" s="372"/>
      <c r="I3272" s="264"/>
      <c r="J3272" s="270"/>
      <c r="K3272" s="264"/>
      <c r="L3272" s="264"/>
      <c r="M3272" s="158"/>
      <c r="N3272" s="348"/>
    </row>
    <row r="3273" spans="2:14" x14ac:dyDescent="0.15">
      <c r="B3273" s="184">
        <v>3269</v>
      </c>
      <c r="C3273" s="171"/>
      <c r="D3273" s="172"/>
      <c r="E3273" s="173"/>
      <c r="F3273" s="174"/>
      <c r="G3273" s="148"/>
      <c r="H3273" s="372"/>
      <c r="I3273" s="264"/>
      <c r="J3273" s="270"/>
      <c r="K3273" s="264"/>
      <c r="L3273" s="264"/>
      <c r="M3273" s="158"/>
      <c r="N3273" s="348"/>
    </row>
    <row r="3274" spans="2:14" x14ac:dyDescent="0.15">
      <c r="B3274" s="184">
        <v>3270</v>
      </c>
      <c r="C3274" s="171"/>
      <c r="D3274" s="172"/>
      <c r="E3274" s="173"/>
      <c r="F3274" s="174"/>
      <c r="G3274" s="148"/>
      <c r="H3274" s="372"/>
      <c r="I3274" s="264"/>
      <c r="J3274" s="270"/>
      <c r="K3274" s="264"/>
      <c r="L3274" s="264"/>
      <c r="M3274" s="158"/>
      <c r="N3274" s="348"/>
    </row>
    <row r="3275" spans="2:14" x14ac:dyDescent="0.15">
      <c r="B3275" s="184">
        <v>3271</v>
      </c>
      <c r="C3275" s="171"/>
      <c r="D3275" s="172"/>
      <c r="E3275" s="173"/>
      <c r="F3275" s="174"/>
      <c r="G3275" s="148"/>
      <c r="H3275" s="372"/>
      <c r="I3275" s="264"/>
      <c r="J3275" s="270"/>
      <c r="K3275" s="264"/>
      <c r="L3275" s="264"/>
      <c r="M3275" s="158"/>
      <c r="N3275" s="348"/>
    </row>
    <row r="3276" spans="2:14" x14ac:dyDescent="0.15">
      <c r="B3276" s="184">
        <v>3272</v>
      </c>
      <c r="C3276" s="171"/>
      <c r="D3276" s="172"/>
      <c r="E3276" s="173"/>
      <c r="F3276" s="174"/>
      <c r="G3276" s="148"/>
      <c r="H3276" s="372"/>
      <c r="I3276" s="264"/>
      <c r="J3276" s="270"/>
      <c r="K3276" s="264"/>
      <c r="L3276" s="264"/>
      <c r="M3276" s="158"/>
      <c r="N3276" s="348"/>
    </row>
    <row r="3277" spans="2:14" x14ac:dyDescent="0.15">
      <c r="B3277" s="184">
        <v>3273</v>
      </c>
      <c r="C3277" s="171"/>
      <c r="D3277" s="172"/>
      <c r="E3277" s="173"/>
      <c r="F3277" s="174"/>
      <c r="G3277" s="148"/>
      <c r="H3277" s="372"/>
      <c r="I3277" s="264"/>
      <c r="J3277" s="270"/>
      <c r="K3277" s="264"/>
      <c r="L3277" s="264"/>
      <c r="M3277" s="158"/>
      <c r="N3277" s="348"/>
    </row>
    <row r="3278" spans="2:14" x14ac:dyDescent="0.15">
      <c r="B3278" s="184">
        <v>3274</v>
      </c>
      <c r="C3278" s="171"/>
      <c r="D3278" s="172"/>
      <c r="E3278" s="173"/>
      <c r="F3278" s="174"/>
      <c r="G3278" s="148"/>
      <c r="H3278" s="372"/>
      <c r="I3278" s="264"/>
      <c r="J3278" s="270"/>
      <c r="K3278" s="264"/>
      <c r="L3278" s="264"/>
      <c r="M3278" s="158"/>
      <c r="N3278" s="348"/>
    </row>
    <row r="3279" spans="2:14" x14ac:dyDescent="0.15">
      <c r="B3279" s="184">
        <v>3275</v>
      </c>
      <c r="C3279" s="171"/>
      <c r="D3279" s="172"/>
      <c r="E3279" s="173"/>
      <c r="F3279" s="174"/>
      <c r="G3279" s="148"/>
      <c r="H3279" s="372"/>
      <c r="I3279" s="264"/>
      <c r="J3279" s="270"/>
      <c r="K3279" s="264"/>
      <c r="L3279" s="264"/>
      <c r="M3279" s="158"/>
      <c r="N3279" s="348"/>
    </row>
    <row r="3280" spans="2:14" x14ac:dyDescent="0.15">
      <c r="B3280" s="184">
        <v>3276</v>
      </c>
      <c r="C3280" s="171"/>
      <c r="D3280" s="172"/>
      <c r="E3280" s="173"/>
      <c r="F3280" s="174"/>
      <c r="G3280" s="148"/>
      <c r="H3280" s="372"/>
      <c r="I3280" s="264"/>
      <c r="J3280" s="270"/>
      <c r="K3280" s="264"/>
      <c r="L3280" s="264"/>
      <c r="M3280" s="158"/>
      <c r="N3280" s="348"/>
    </row>
    <row r="3281" spans="2:14" x14ac:dyDescent="0.15">
      <c r="B3281" s="184">
        <v>3277</v>
      </c>
      <c r="C3281" s="171"/>
      <c r="D3281" s="172"/>
      <c r="E3281" s="173"/>
      <c r="F3281" s="174"/>
      <c r="G3281" s="148"/>
      <c r="H3281" s="372"/>
      <c r="I3281" s="264"/>
      <c r="J3281" s="270"/>
      <c r="K3281" s="264"/>
      <c r="L3281" s="264"/>
      <c r="M3281" s="158"/>
      <c r="N3281" s="348"/>
    </row>
    <row r="3282" spans="2:14" x14ac:dyDescent="0.15">
      <c r="B3282" s="184">
        <v>3278</v>
      </c>
      <c r="C3282" s="171"/>
      <c r="D3282" s="172"/>
      <c r="E3282" s="173"/>
      <c r="F3282" s="174"/>
      <c r="G3282" s="148"/>
      <c r="H3282" s="372"/>
      <c r="I3282" s="264"/>
      <c r="J3282" s="270"/>
      <c r="K3282" s="264"/>
      <c r="L3282" s="264"/>
      <c r="M3282" s="158"/>
      <c r="N3282" s="348"/>
    </row>
    <row r="3283" spans="2:14" x14ac:dyDescent="0.15">
      <c r="B3283" s="184">
        <v>3279</v>
      </c>
      <c r="C3283" s="171"/>
      <c r="D3283" s="172"/>
      <c r="E3283" s="173"/>
      <c r="F3283" s="174"/>
      <c r="G3283" s="148"/>
      <c r="H3283" s="372"/>
      <c r="I3283" s="264"/>
      <c r="J3283" s="270"/>
      <c r="K3283" s="264"/>
      <c r="L3283" s="264"/>
      <c r="M3283" s="158"/>
      <c r="N3283" s="348"/>
    </row>
    <row r="3284" spans="2:14" x14ac:dyDescent="0.15">
      <c r="B3284" s="184">
        <v>3280</v>
      </c>
      <c r="C3284" s="171"/>
      <c r="D3284" s="172"/>
      <c r="E3284" s="173"/>
      <c r="F3284" s="174"/>
      <c r="G3284" s="148"/>
      <c r="H3284" s="372"/>
      <c r="I3284" s="264"/>
      <c r="J3284" s="270"/>
      <c r="K3284" s="264"/>
      <c r="L3284" s="264"/>
      <c r="M3284" s="158"/>
      <c r="N3284" s="348"/>
    </row>
    <row r="3285" spans="2:14" x14ac:dyDescent="0.15">
      <c r="B3285" s="184">
        <v>3281</v>
      </c>
      <c r="C3285" s="171"/>
      <c r="D3285" s="172"/>
      <c r="E3285" s="173"/>
      <c r="F3285" s="174"/>
      <c r="G3285" s="148"/>
      <c r="H3285" s="372"/>
      <c r="I3285" s="264"/>
      <c r="J3285" s="270"/>
      <c r="K3285" s="264"/>
      <c r="L3285" s="264"/>
      <c r="M3285" s="158"/>
      <c r="N3285" s="348"/>
    </row>
    <row r="3286" spans="2:14" x14ac:dyDescent="0.15">
      <c r="B3286" s="184">
        <v>3282</v>
      </c>
      <c r="C3286" s="171"/>
      <c r="D3286" s="172"/>
      <c r="E3286" s="173"/>
      <c r="F3286" s="174"/>
      <c r="G3286" s="148"/>
      <c r="H3286" s="372"/>
      <c r="I3286" s="264"/>
      <c r="J3286" s="270"/>
      <c r="K3286" s="264"/>
      <c r="L3286" s="264"/>
      <c r="M3286" s="158"/>
      <c r="N3286" s="348"/>
    </row>
    <row r="3287" spans="2:14" x14ac:dyDescent="0.15">
      <c r="B3287" s="184">
        <v>3283</v>
      </c>
      <c r="C3287" s="171"/>
      <c r="D3287" s="172"/>
      <c r="E3287" s="173"/>
      <c r="F3287" s="174"/>
      <c r="G3287" s="148"/>
      <c r="H3287" s="372"/>
      <c r="I3287" s="264"/>
      <c r="J3287" s="270"/>
      <c r="K3287" s="264"/>
      <c r="L3287" s="264"/>
      <c r="M3287" s="158"/>
      <c r="N3287" s="348"/>
    </row>
    <row r="3288" spans="2:14" x14ac:dyDescent="0.15">
      <c r="B3288" s="184">
        <v>3284</v>
      </c>
      <c r="C3288" s="171"/>
      <c r="D3288" s="172"/>
      <c r="E3288" s="173"/>
      <c r="F3288" s="174"/>
      <c r="G3288" s="148"/>
      <c r="H3288" s="372"/>
      <c r="I3288" s="264"/>
      <c r="J3288" s="270"/>
      <c r="K3288" s="264"/>
      <c r="L3288" s="264"/>
      <c r="M3288" s="158"/>
      <c r="N3288" s="348"/>
    </row>
    <row r="3289" spans="2:14" x14ac:dyDescent="0.15">
      <c r="B3289" s="184">
        <v>3285</v>
      </c>
      <c r="C3289" s="171"/>
      <c r="D3289" s="172"/>
      <c r="E3289" s="173"/>
      <c r="F3289" s="174"/>
      <c r="G3289" s="148"/>
      <c r="H3289" s="372"/>
      <c r="I3289" s="264"/>
      <c r="J3289" s="270"/>
      <c r="K3289" s="264"/>
      <c r="L3289" s="264"/>
      <c r="M3289" s="158"/>
      <c r="N3289" s="348"/>
    </row>
    <row r="3290" spans="2:14" x14ac:dyDescent="0.15">
      <c r="B3290" s="184">
        <v>3286</v>
      </c>
      <c r="C3290" s="171"/>
      <c r="D3290" s="172"/>
      <c r="E3290" s="173"/>
      <c r="F3290" s="174"/>
      <c r="G3290" s="148"/>
      <c r="H3290" s="372"/>
      <c r="I3290" s="264"/>
      <c r="J3290" s="270"/>
      <c r="K3290" s="264"/>
      <c r="L3290" s="264"/>
      <c r="M3290" s="158"/>
      <c r="N3290" s="348"/>
    </row>
    <row r="3291" spans="2:14" x14ac:dyDescent="0.15">
      <c r="B3291" s="184">
        <v>3287</v>
      </c>
      <c r="C3291" s="171"/>
      <c r="D3291" s="172"/>
      <c r="E3291" s="173"/>
      <c r="F3291" s="174"/>
      <c r="G3291" s="148"/>
      <c r="H3291" s="372"/>
      <c r="I3291" s="264"/>
      <c r="J3291" s="270"/>
      <c r="K3291" s="264"/>
      <c r="L3291" s="264"/>
      <c r="M3291" s="158"/>
      <c r="N3291" s="348"/>
    </row>
    <row r="3292" spans="2:14" x14ac:dyDescent="0.15">
      <c r="B3292" s="184">
        <v>3288</v>
      </c>
      <c r="C3292" s="171"/>
      <c r="D3292" s="172"/>
      <c r="E3292" s="173"/>
      <c r="F3292" s="174"/>
      <c r="G3292" s="148"/>
      <c r="H3292" s="372"/>
      <c r="I3292" s="264"/>
      <c r="J3292" s="270"/>
      <c r="K3292" s="264"/>
      <c r="L3292" s="264"/>
      <c r="M3292" s="158"/>
      <c r="N3292" s="348"/>
    </row>
    <row r="3293" spans="2:14" x14ac:dyDescent="0.15">
      <c r="B3293" s="184">
        <v>3289</v>
      </c>
      <c r="C3293" s="171"/>
      <c r="D3293" s="172"/>
      <c r="E3293" s="173"/>
      <c r="F3293" s="174"/>
      <c r="G3293" s="148"/>
      <c r="H3293" s="372"/>
      <c r="I3293" s="264"/>
      <c r="J3293" s="270"/>
      <c r="K3293" s="264"/>
      <c r="L3293" s="264"/>
      <c r="M3293" s="158"/>
      <c r="N3293" s="348"/>
    </row>
    <row r="3294" spans="2:14" x14ac:dyDescent="0.15">
      <c r="B3294" s="184">
        <v>3290</v>
      </c>
      <c r="C3294" s="171"/>
      <c r="D3294" s="172"/>
      <c r="E3294" s="173"/>
      <c r="F3294" s="174"/>
      <c r="G3294" s="148"/>
      <c r="H3294" s="372"/>
      <c r="I3294" s="264"/>
      <c r="J3294" s="270"/>
      <c r="K3294" s="264"/>
      <c r="L3294" s="264"/>
      <c r="M3294" s="158"/>
      <c r="N3294" s="348"/>
    </row>
    <row r="3295" spans="2:14" x14ac:dyDescent="0.15">
      <c r="B3295" s="184">
        <v>3291</v>
      </c>
      <c r="C3295" s="171"/>
      <c r="D3295" s="172"/>
      <c r="E3295" s="173"/>
      <c r="F3295" s="174"/>
      <c r="G3295" s="148"/>
      <c r="H3295" s="372"/>
      <c r="I3295" s="264"/>
      <c r="J3295" s="270"/>
      <c r="K3295" s="264"/>
      <c r="L3295" s="264"/>
      <c r="M3295" s="158"/>
      <c r="N3295" s="348"/>
    </row>
    <row r="3296" spans="2:14" x14ac:dyDescent="0.15">
      <c r="B3296" s="184">
        <v>3292</v>
      </c>
      <c r="C3296" s="171"/>
      <c r="D3296" s="172"/>
      <c r="E3296" s="173"/>
      <c r="F3296" s="174"/>
      <c r="G3296" s="148"/>
      <c r="H3296" s="372"/>
      <c r="I3296" s="264"/>
      <c r="J3296" s="270"/>
      <c r="K3296" s="264"/>
      <c r="L3296" s="264"/>
      <c r="M3296" s="158"/>
      <c r="N3296" s="348"/>
    </row>
    <row r="3297" spans="2:14" x14ac:dyDescent="0.15">
      <c r="B3297" s="184">
        <v>3293</v>
      </c>
      <c r="C3297" s="171"/>
      <c r="D3297" s="172"/>
      <c r="E3297" s="173"/>
      <c r="F3297" s="174"/>
      <c r="G3297" s="148"/>
      <c r="H3297" s="372"/>
      <c r="I3297" s="264"/>
      <c r="J3297" s="270"/>
      <c r="K3297" s="264"/>
      <c r="L3297" s="264"/>
      <c r="M3297" s="158"/>
      <c r="N3297" s="348"/>
    </row>
    <row r="3298" spans="2:14" x14ac:dyDescent="0.15">
      <c r="B3298" s="184">
        <v>3294</v>
      </c>
      <c r="C3298" s="171"/>
      <c r="D3298" s="172"/>
      <c r="E3298" s="173"/>
      <c r="F3298" s="174"/>
      <c r="G3298" s="148"/>
      <c r="H3298" s="372"/>
      <c r="I3298" s="264"/>
      <c r="J3298" s="270"/>
      <c r="K3298" s="264"/>
      <c r="L3298" s="264"/>
      <c r="M3298" s="158"/>
      <c r="N3298" s="348"/>
    </row>
    <row r="3299" spans="2:14" x14ac:dyDescent="0.15">
      <c r="B3299" s="184">
        <v>3295</v>
      </c>
      <c r="C3299" s="171"/>
      <c r="D3299" s="172"/>
      <c r="E3299" s="173"/>
      <c r="F3299" s="174"/>
      <c r="G3299" s="148"/>
      <c r="H3299" s="372"/>
      <c r="I3299" s="264"/>
      <c r="J3299" s="270"/>
      <c r="K3299" s="264"/>
      <c r="L3299" s="264"/>
      <c r="M3299" s="158"/>
      <c r="N3299" s="348"/>
    </row>
    <row r="3300" spans="2:14" x14ac:dyDescent="0.15">
      <c r="B3300" s="184">
        <v>3296</v>
      </c>
      <c r="C3300" s="171"/>
      <c r="D3300" s="172"/>
      <c r="E3300" s="173"/>
      <c r="F3300" s="174"/>
      <c r="G3300" s="148"/>
      <c r="H3300" s="372"/>
      <c r="I3300" s="264"/>
      <c r="J3300" s="270"/>
      <c r="K3300" s="264"/>
      <c r="L3300" s="264"/>
      <c r="M3300" s="158"/>
      <c r="N3300" s="348"/>
    </row>
    <row r="3301" spans="2:14" x14ac:dyDescent="0.15">
      <c r="B3301" s="184">
        <v>3297</v>
      </c>
      <c r="C3301" s="171"/>
      <c r="D3301" s="172"/>
      <c r="E3301" s="173"/>
      <c r="F3301" s="174"/>
      <c r="G3301" s="148"/>
      <c r="H3301" s="372"/>
      <c r="I3301" s="264"/>
      <c r="J3301" s="270"/>
      <c r="K3301" s="264"/>
      <c r="L3301" s="264"/>
      <c r="M3301" s="158"/>
      <c r="N3301" s="348"/>
    </row>
    <row r="3302" spans="2:14" x14ac:dyDescent="0.15">
      <c r="B3302" s="184">
        <v>3298</v>
      </c>
      <c r="C3302" s="171"/>
      <c r="D3302" s="172"/>
      <c r="E3302" s="173"/>
      <c r="F3302" s="174"/>
      <c r="G3302" s="148"/>
      <c r="H3302" s="372"/>
      <c r="I3302" s="264"/>
      <c r="J3302" s="270"/>
      <c r="K3302" s="264"/>
      <c r="L3302" s="264"/>
      <c r="M3302" s="158"/>
      <c r="N3302" s="348"/>
    </row>
    <row r="3303" spans="2:14" x14ac:dyDescent="0.15">
      <c r="B3303" s="184">
        <v>3299</v>
      </c>
      <c r="C3303" s="171"/>
      <c r="D3303" s="172"/>
      <c r="E3303" s="173"/>
      <c r="F3303" s="174"/>
      <c r="G3303" s="148"/>
      <c r="H3303" s="372"/>
      <c r="I3303" s="264"/>
      <c r="J3303" s="270"/>
      <c r="K3303" s="264"/>
      <c r="L3303" s="264"/>
      <c r="M3303" s="158"/>
      <c r="N3303" s="348"/>
    </row>
    <row r="3304" spans="2:14" x14ac:dyDescent="0.15">
      <c r="B3304" s="184">
        <v>3300</v>
      </c>
      <c r="C3304" s="171"/>
      <c r="D3304" s="172"/>
      <c r="E3304" s="173"/>
      <c r="F3304" s="174"/>
      <c r="G3304" s="148"/>
      <c r="H3304" s="372"/>
      <c r="I3304" s="264"/>
      <c r="J3304" s="270"/>
      <c r="K3304" s="264"/>
      <c r="L3304" s="264"/>
      <c r="M3304" s="158"/>
      <c r="N3304" s="348"/>
    </row>
    <row r="3305" spans="2:14" x14ac:dyDescent="0.15">
      <c r="B3305" s="184">
        <v>3301</v>
      </c>
      <c r="C3305" s="171"/>
      <c r="D3305" s="172"/>
      <c r="E3305" s="173"/>
      <c r="F3305" s="174"/>
      <c r="G3305" s="148"/>
      <c r="H3305" s="372"/>
      <c r="I3305" s="264"/>
      <c r="J3305" s="270"/>
      <c r="K3305" s="264"/>
      <c r="L3305" s="264"/>
      <c r="M3305" s="158"/>
      <c r="N3305" s="348"/>
    </row>
    <row r="3306" spans="2:14" x14ac:dyDescent="0.15">
      <c r="B3306" s="184">
        <v>3302</v>
      </c>
      <c r="C3306" s="171"/>
      <c r="D3306" s="172"/>
      <c r="E3306" s="173"/>
      <c r="F3306" s="174"/>
      <c r="G3306" s="148"/>
      <c r="H3306" s="372"/>
      <c r="I3306" s="264"/>
      <c r="J3306" s="270"/>
      <c r="K3306" s="264"/>
      <c r="L3306" s="264"/>
      <c r="M3306" s="158"/>
      <c r="N3306" s="348"/>
    </row>
    <row r="3307" spans="2:14" x14ac:dyDescent="0.15">
      <c r="B3307" s="184">
        <v>3303</v>
      </c>
      <c r="C3307" s="171"/>
      <c r="D3307" s="172"/>
      <c r="E3307" s="173"/>
      <c r="F3307" s="174"/>
      <c r="G3307" s="148"/>
      <c r="H3307" s="372"/>
      <c r="I3307" s="264"/>
      <c r="J3307" s="270"/>
      <c r="K3307" s="264"/>
      <c r="L3307" s="264"/>
      <c r="M3307" s="158"/>
      <c r="N3307" s="348"/>
    </row>
    <row r="3308" spans="2:14" x14ac:dyDescent="0.15">
      <c r="B3308" s="184">
        <v>3304</v>
      </c>
      <c r="C3308" s="171"/>
      <c r="D3308" s="172"/>
      <c r="E3308" s="173"/>
      <c r="F3308" s="174"/>
      <c r="G3308" s="148"/>
      <c r="H3308" s="372"/>
      <c r="I3308" s="264"/>
      <c r="J3308" s="270"/>
      <c r="K3308" s="264"/>
      <c r="L3308" s="264"/>
      <c r="M3308" s="158"/>
      <c r="N3308" s="348"/>
    </row>
    <row r="3309" spans="2:14" x14ac:dyDescent="0.15">
      <c r="B3309" s="184">
        <v>3305</v>
      </c>
      <c r="C3309" s="171"/>
      <c r="D3309" s="172"/>
      <c r="E3309" s="173"/>
      <c r="F3309" s="174"/>
      <c r="G3309" s="148"/>
      <c r="H3309" s="372"/>
      <c r="I3309" s="264"/>
      <c r="J3309" s="270"/>
      <c r="K3309" s="264"/>
      <c r="L3309" s="264"/>
      <c r="M3309" s="158"/>
      <c r="N3309" s="348"/>
    </row>
    <row r="3310" spans="2:14" x14ac:dyDescent="0.15">
      <c r="B3310" s="184">
        <v>3306</v>
      </c>
      <c r="C3310" s="171"/>
      <c r="D3310" s="172"/>
      <c r="E3310" s="173"/>
      <c r="F3310" s="174"/>
      <c r="G3310" s="148"/>
      <c r="H3310" s="372"/>
      <c r="I3310" s="264"/>
      <c r="J3310" s="270"/>
      <c r="K3310" s="264"/>
      <c r="L3310" s="264"/>
      <c r="M3310" s="158"/>
      <c r="N3310" s="348"/>
    </row>
    <row r="3311" spans="2:14" x14ac:dyDescent="0.15">
      <c r="B3311" s="184">
        <v>3307</v>
      </c>
      <c r="C3311" s="171"/>
      <c r="D3311" s="172"/>
      <c r="E3311" s="173"/>
      <c r="F3311" s="174"/>
      <c r="G3311" s="148"/>
      <c r="H3311" s="372"/>
      <c r="I3311" s="264"/>
      <c r="J3311" s="270"/>
      <c r="K3311" s="264"/>
      <c r="L3311" s="264"/>
      <c r="M3311" s="158"/>
      <c r="N3311" s="348"/>
    </row>
    <row r="3312" spans="2:14" x14ac:dyDescent="0.15">
      <c r="B3312" s="184">
        <v>3308</v>
      </c>
      <c r="C3312" s="171"/>
      <c r="D3312" s="172"/>
      <c r="E3312" s="173"/>
      <c r="F3312" s="174"/>
      <c r="G3312" s="148"/>
      <c r="H3312" s="372"/>
      <c r="I3312" s="264"/>
      <c r="J3312" s="270"/>
      <c r="K3312" s="264"/>
      <c r="L3312" s="264"/>
      <c r="M3312" s="158"/>
      <c r="N3312" s="348"/>
    </row>
    <row r="3313" spans="2:14" x14ac:dyDescent="0.15">
      <c r="B3313" s="184">
        <v>3309</v>
      </c>
      <c r="C3313" s="171"/>
      <c r="D3313" s="172"/>
      <c r="E3313" s="173"/>
      <c r="F3313" s="174"/>
      <c r="G3313" s="148"/>
      <c r="H3313" s="372"/>
      <c r="I3313" s="264"/>
      <c r="J3313" s="270"/>
      <c r="K3313" s="264"/>
      <c r="L3313" s="264"/>
      <c r="M3313" s="158"/>
      <c r="N3313" s="348"/>
    </row>
    <row r="3314" spans="2:14" x14ac:dyDescent="0.15">
      <c r="B3314" s="184">
        <v>3310</v>
      </c>
      <c r="C3314" s="171"/>
      <c r="D3314" s="172"/>
      <c r="E3314" s="173"/>
      <c r="F3314" s="174"/>
      <c r="G3314" s="148"/>
      <c r="H3314" s="372"/>
      <c r="I3314" s="264"/>
      <c r="J3314" s="270"/>
      <c r="K3314" s="264"/>
      <c r="L3314" s="264"/>
      <c r="M3314" s="158"/>
      <c r="N3314" s="348"/>
    </row>
    <row r="3315" spans="2:14" x14ac:dyDescent="0.15">
      <c r="B3315" s="184">
        <v>3311</v>
      </c>
      <c r="C3315" s="171"/>
      <c r="D3315" s="172"/>
      <c r="E3315" s="173"/>
      <c r="F3315" s="174"/>
      <c r="G3315" s="148"/>
      <c r="H3315" s="372"/>
      <c r="I3315" s="264"/>
      <c r="J3315" s="270"/>
      <c r="K3315" s="264"/>
      <c r="L3315" s="264"/>
      <c r="M3315" s="158"/>
      <c r="N3315" s="348"/>
    </row>
    <row r="3316" spans="2:14" x14ac:dyDescent="0.15">
      <c r="B3316" s="184">
        <v>3312</v>
      </c>
      <c r="C3316" s="171"/>
      <c r="D3316" s="172"/>
      <c r="E3316" s="173"/>
      <c r="F3316" s="174"/>
      <c r="G3316" s="148"/>
      <c r="H3316" s="372"/>
      <c r="I3316" s="264"/>
      <c r="J3316" s="270"/>
      <c r="K3316" s="264"/>
      <c r="L3316" s="264"/>
      <c r="M3316" s="158"/>
      <c r="N3316" s="348"/>
    </row>
    <row r="3317" spans="2:14" x14ac:dyDescent="0.15">
      <c r="B3317" s="184">
        <v>3313</v>
      </c>
      <c r="C3317" s="171"/>
      <c r="D3317" s="172"/>
      <c r="E3317" s="173"/>
      <c r="F3317" s="174"/>
      <c r="G3317" s="148"/>
      <c r="H3317" s="372"/>
      <c r="I3317" s="264"/>
      <c r="J3317" s="270"/>
      <c r="K3317" s="264"/>
      <c r="L3317" s="264"/>
      <c r="M3317" s="158"/>
      <c r="N3317" s="348"/>
    </row>
    <row r="3318" spans="2:14" x14ac:dyDescent="0.15">
      <c r="B3318" s="184">
        <v>3314</v>
      </c>
      <c r="C3318" s="171"/>
      <c r="D3318" s="172"/>
      <c r="E3318" s="173"/>
      <c r="F3318" s="174"/>
      <c r="G3318" s="148"/>
      <c r="H3318" s="372"/>
      <c r="I3318" s="264"/>
      <c r="J3318" s="270"/>
      <c r="K3318" s="264"/>
      <c r="L3318" s="264"/>
      <c r="M3318" s="158"/>
      <c r="N3318" s="348"/>
    </row>
    <row r="3319" spans="2:14" x14ac:dyDescent="0.15">
      <c r="B3319" s="184">
        <v>3315</v>
      </c>
      <c r="C3319" s="171"/>
      <c r="D3319" s="172"/>
      <c r="E3319" s="173"/>
      <c r="F3319" s="174"/>
      <c r="G3319" s="148"/>
      <c r="H3319" s="372"/>
      <c r="I3319" s="264"/>
      <c r="J3319" s="270"/>
      <c r="K3319" s="264"/>
      <c r="L3319" s="264"/>
      <c r="M3319" s="158"/>
      <c r="N3319" s="348"/>
    </row>
    <row r="3320" spans="2:14" x14ac:dyDescent="0.15">
      <c r="B3320" s="184">
        <v>3316</v>
      </c>
      <c r="C3320" s="171"/>
      <c r="D3320" s="172"/>
      <c r="E3320" s="173"/>
      <c r="F3320" s="174"/>
      <c r="G3320" s="148"/>
      <c r="H3320" s="372"/>
      <c r="I3320" s="264"/>
      <c r="J3320" s="270"/>
      <c r="K3320" s="264"/>
      <c r="L3320" s="264"/>
      <c r="M3320" s="158"/>
      <c r="N3320" s="348"/>
    </row>
    <row r="3321" spans="2:14" x14ac:dyDescent="0.15">
      <c r="B3321" s="184">
        <v>3317</v>
      </c>
      <c r="C3321" s="171"/>
      <c r="D3321" s="172"/>
      <c r="E3321" s="173"/>
      <c r="F3321" s="174"/>
      <c r="G3321" s="148"/>
      <c r="H3321" s="372"/>
      <c r="I3321" s="264"/>
      <c r="J3321" s="270"/>
      <c r="K3321" s="264"/>
      <c r="L3321" s="264"/>
      <c r="M3321" s="158"/>
      <c r="N3321" s="348"/>
    </row>
    <row r="3322" spans="2:14" x14ac:dyDescent="0.15">
      <c r="B3322" s="184">
        <v>3318</v>
      </c>
      <c r="C3322" s="171"/>
      <c r="D3322" s="172"/>
      <c r="E3322" s="173"/>
      <c r="F3322" s="174"/>
      <c r="G3322" s="148"/>
      <c r="H3322" s="372"/>
      <c r="I3322" s="264"/>
      <c r="J3322" s="270"/>
      <c r="K3322" s="264"/>
      <c r="L3322" s="264"/>
      <c r="M3322" s="158"/>
      <c r="N3322" s="348"/>
    </row>
    <row r="3323" spans="2:14" x14ac:dyDescent="0.15">
      <c r="B3323" s="184">
        <v>3319</v>
      </c>
      <c r="C3323" s="171"/>
      <c r="D3323" s="172"/>
      <c r="E3323" s="173"/>
      <c r="F3323" s="174"/>
      <c r="G3323" s="148"/>
      <c r="H3323" s="372"/>
      <c r="I3323" s="264"/>
      <c r="J3323" s="270"/>
      <c r="K3323" s="264"/>
      <c r="L3323" s="264"/>
      <c r="M3323" s="158"/>
      <c r="N3323" s="348"/>
    </row>
    <row r="3324" spans="2:14" x14ac:dyDescent="0.15">
      <c r="B3324" s="184">
        <v>3320</v>
      </c>
      <c r="C3324" s="171"/>
      <c r="D3324" s="172"/>
      <c r="E3324" s="173"/>
      <c r="F3324" s="174"/>
      <c r="G3324" s="148"/>
      <c r="H3324" s="372"/>
      <c r="I3324" s="264"/>
      <c r="J3324" s="270"/>
      <c r="K3324" s="264"/>
      <c r="L3324" s="264"/>
      <c r="M3324" s="158"/>
      <c r="N3324" s="348"/>
    </row>
    <row r="3325" spans="2:14" x14ac:dyDescent="0.15">
      <c r="B3325" s="184">
        <v>3321</v>
      </c>
      <c r="C3325" s="171"/>
      <c r="D3325" s="172"/>
      <c r="E3325" s="173"/>
      <c r="F3325" s="174"/>
      <c r="G3325" s="148"/>
      <c r="H3325" s="372"/>
      <c r="I3325" s="264"/>
      <c r="J3325" s="270"/>
      <c r="K3325" s="264"/>
      <c r="L3325" s="264"/>
      <c r="M3325" s="158"/>
      <c r="N3325" s="348"/>
    </row>
    <row r="3326" spans="2:14" x14ac:dyDescent="0.15">
      <c r="B3326" s="184">
        <v>3322</v>
      </c>
      <c r="C3326" s="171"/>
      <c r="D3326" s="172"/>
      <c r="E3326" s="173"/>
      <c r="F3326" s="174"/>
      <c r="G3326" s="148"/>
      <c r="H3326" s="372"/>
      <c r="I3326" s="264"/>
      <c r="J3326" s="270"/>
      <c r="K3326" s="264"/>
      <c r="L3326" s="264"/>
      <c r="M3326" s="158"/>
      <c r="N3326" s="348"/>
    </row>
    <row r="3327" spans="2:14" x14ac:dyDescent="0.15">
      <c r="B3327" s="184">
        <v>3323</v>
      </c>
      <c r="C3327" s="171"/>
      <c r="D3327" s="172"/>
      <c r="E3327" s="173"/>
      <c r="F3327" s="174"/>
      <c r="G3327" s="148"/>
      <c r="H3327" s="372"/>
      <c r="I3327" s="264"/>
      <c r="J3327" s="270"/>
      <c r="K3327" s="264"/>
      <c r="L3327" s="264"/>
      <c r="M3327" s="158"/>
      <c r="N3327" s="348"/>
    </row>
    <row r="3328" spans="2:14" x14ac:dyDescent="0.15">
      <c r="B3328" s="184">
        <v>3324</v>
      </c>
      <c r="C3328" s="171"/>
      <c r="D3328" s="172"/>
      <c r="E3328" s="173"/>
      <c r="F3328" s="174"/>
      <c r="G3328" s="148"/>
      <c r="H3328" s="372"/>
      <c r="I3328" s="264"/>
      <c r="J3328" s="270"/>
      <c r="K3328" s="264"/>
      <c r="L3328" s="264"/>
      <c r="M3328" s="158"/>
      <c r="N3328" s="348"/>
    </row>
    <row r="3329" spans="2:14" x14ac:dyDescent="0.15">
      <c r="B3329" s="184">
        <v>3325</v>
      </c>
      <c r="C3329" s="171"/>
      <c r="D3329" s="172"/>
      <c r="E3329" s="173"/>
      <c r="F3329" s="174"/>
      <c r="G3329" s="148"/>
      <c r="H3329" s="372"/>
      <c r="I3329" s="264"/>
      <c r="J3329" s="270"/>
      <c r="K3329" s="264"/>
      <c r="L3329" s="264"/>
      <c r="M3329" s="158"/>
      <c r="N3329" s="348"/>
    </row>
    <row r="3330" spans="2:14" x14ac:dyDescent="0.15">
      <c r="B3330" s="184">
        <v>3326</v>
      </c>
      <c r="C3330" s="171"/>
      <c r="D3330" s="172"/>
      <c r="E3330" s="173"/>
      <c r="F3330" s="174"/>
      <c r="G3330" s="148"/>
      <c r="H3330" s="372"/>
      <c r="I3330" s="264"/>
      <c r="J3330" s="270"/>
      <c r="K3330" s="264"/>
      <c r="L3330" s="264"/>
      <c r="M3330" s="158"/>
      <c r="N3330" s="348"/>
    </row>
    <row r="3331" spans="2:14" x14ac:dyDescent="0.15">
      <c r="B3331" s="184">
        <v>3327</v>
      </c>
      <c r="C3331" s="171"/>
      <c r="D3331" s="172"/>
      <c r="E3331" s="173"/>
      <c r="F3331" s="174"/>
      <c r="G3331" s="148"/>
      <c r="H3331" s="372"/>
      <c r="I3331" s="264"/>
      <c r="J3331" s="270"/>
      <c r="K3331" s="264"/>
      <c r="L3331" s="264"/>
      <c r="M3331" s="158"/>
      <c r="N3331" s="348"/>
    </row>
    <row r="3332" spans="2:14" x14ac:dyDescent="0.15">
      <c r="B3332" s="184">
        <v>3328</v>
      </c>
      <c r="C3332" s="171"/>
      <c r="D3332" s="172"/>
      <c r="E3332" s="173"/>
      <c r="F3332" s="174"/>
      <c r="G3332" s="148"/>
      <c r="H3332" s="372"/>
      <c r="I3332" s="264"/>
      <c r="J3332" s="270"/>
      <c r="K3332" s="264"/>
      <c r="L3332" s="264"/>
      <c r="M3332" s="158"/>
      <c r="N3332" s="348"/>
    </row>
    <row r="3333" spans="2:14" x14ac:dyDescent="0.15">
      <c r="B3333" s="184">
        <v>3329</v>
      </c>
      <c r="C3333" s="171"/>
      <c r="D3333" s="172"/>
      <c r="E3333" s="173"/>
      <c r="F3333" s="174"/>
      <c r="G3333" s="148"/>
      <c r="H3333" s="372"/>
      <c r="I3333" s="264"/>
      <c r="J3333" s="270"/>
      <c r="K3333" s="264"/>
      <c r="L3333" s="264"/>
      <c r="M3333" s="158"/>
      <c r="N3333" s="348"/>
    </row>
    <row r="3334" spans="2:14" x14ac:dyDescent="0.15">
      <c r="B3334" s="184">
        <v>3330</v>
      </c>
      <c r="C3334" s="171"/>
      <c r="D3334" s="172"/>
      <c r="E3334" s="173"/>
      <c r="F3334" s="174"/>
      <c r="G3334" s="148"/>
      <c r="H3334" s="372"/>
      <c r="I3334" s="264"/>
      <c r="J3334" s="270"/>
      <c r="K3334" s="264"/>
      <c r="L3334" s="264"/>
      <c r="M3334" s="158"/>
      <c r="N3334" s="348"/>
    </row>
    <row r="3335" spans="2:14" x14ac:dyDescent="0.15">
      <c r="B3335" s="184">
        <v>3331</v>
      </c>
      <c r="C3335" s="171"/>
      <c r="D3335" s="172"/>
      <c r="E3335" s="173"/>
      <c r="F3335" s="174"/>
      <c r="G3335" s="148"/>
      <c r="H3335" s="372"/>
      <c r="I3335" s="264"/>
      <c r="J3335" s="270"/>
      <c r="K3335" s="264"/>
      <c r="L3335" s="264"/>
      <c r="M3335" s="158"/>
      <c r="N3335" s="348"/>
    </row>
    <row r="3336" spans="2:14" x14ac:dyDescent="0.15">
      <c r="B3336" s="184">
        <v>3332</v>
      </c>
      <c r="C3336" s="171"/>
      <c r="D3336" s="172"/>
      <c r="E3336" s="173"/>
      <c r="F3336" s="174"/>
      <c r="G3336" s="148"/>
      <c r="H3336" s="372"/>
      <c r="I3336" s="264"/>
      <c r="J3336" s="270"/>
      <c r="K3336" s="264"/>
      <c r="L3336" s="264"/>
      <c r="M3336" s="158"/>
      <c r="N3336" s="348"/>
    </row>
    <row r="3337" spans="2:14" x14ac:dyDescent="0.15">
      <c r="B3337" s="184">
        <v>3333</v>
      </c>
      <c r="C3337" s="171"/>
      <c r="D3337" s="172"/>
      <c r="E3337" s="173"/>
      <c r="F3337" s="174"/>
      <c r="G3337" s="148"/>
      <c r="H3337" s="372"/>
      <c r="I3337" s="264"/>
      <c r="J3337" s="270"/>
      <c r="K3337" s="264"/>
      <c r="L3337" s="264"/>
      <c r="M3337" s="158"/>
      <c r="N3337" s="348"/>
    </row>
    <row r="3338" spans="2:14" x14ac:dyDescent="0.15">
      <c r="B3338" s="184">
        <v>3334</v>
      </c>
      <c r="C3338" s="171"/>
      <c r="D3338" s="172"/>
      <c r="E3338" s="173"/>
      <c r="F3338" s="174"/>
      <c r="G3338" s="148"/>
      <c r="H3338" s="372"/>
      <c r="I3338" s="264"/>
      <c r="J3338" s="270"/>
      <c r="K3338" s="264"/>
      <c r="L3338" s="264"/>
      <c r="M3338" s="158"/>
      <c r="N3338" s="348"/>
    </row>
    <row r="3339" spans="2:14" x14ac:dyDescent="0.15">
      <c r="B3339" s="184">
        <v>3335</v>
      </c>
      <c r="C3339" s="171"/>
      <c r="D3339" s="172"/>
      <c r="E3339" s="173"/>
      <c r="F3339" s="174"/>
      <c r="G3339" s="148"/>
      <c r="H3339" s="372"/>
      <c r="I3339" s="264"/>
      <c r="J3339" s="270"/>
      <c r="K3339" s="264"/>
      <c r="L3339" s="264"/>
      <c r="M3339" s="158"/>
      <c r="N3339" s="348"/>
    </row>
    <row r="3340" spans="2:14" x14ac:dyDescent="0.15">
      <c r="B3340" s="184">
        <v>3336</v>
      </c>
      <c r="C3340" s="171"/>
      <c r="D3340" s="172"/>
      <c r="E3340" s="173"/>
      <c r="F3340" s="174"/>
      <c r="G3340" s="148"/>
      <c r="H3340" s="372"/>
      <c r="I3340" s="264"/>
      <c r="J3340" s="270"/>
      <c r="K3340" s="264"/>
      <c r="L3340" s="264"/>
      <c r="M3340" s="158"/>
      <c r="N3340" s="348"/>
    </row>
    <row r="3341" spans="2:14" x14ac:dyDescent="0.15">
      <c r="B3341" s="184">
        <v>3337</v>
      </c>
      <c r="C3341" s="171"/>
      <c r="D3341" s="172"/>
      <c r="E3341" s="173"/>
      <c r="F3341" s="174"/>
      <c r="G3341" s="148"/>
      <c r="H3341" s="372"/>
      <c r="I3341" s="264"/>
      <c r="J3341" s="270"/>
      <c r="K3341" s="264"/>
      <c r="L3341" s="264"/>
      <c r="M3341" s="158"/>
      <c r="N3341" s="348"/>
    </row>
    <row r="3342" spans="2:14" x14ac:dyDescent="0.15">
      <c r="B3342" s="184">
        <v>3338</v>
      </c>
      <c r="C3342" s="171"/>
      <c r="D3342" s="172"/>
      <c r="E3342" s="173"/>
      <c r="F3342" s="174"/>
      <c r="G3342" s="148"/>
      <c r="H3342" s="372"/>
      <c r="I3342" s="264"/>
      <c r="J3342" s="270"/>
      <c r="K3342" s="264"/>
      <c r="L3342" s="264"/>
      <c r="M3342" s="158"/>
      <c r="N3342" s="348"/>
    </row>
    <row r="3343" spans="2:14" x14ac:dyDescent="0.15">
      <c r="B3343" s="184">
        <v>3339</v>
      </c>
      <c r="C3343" s="171"/>
      <c r="D3343" s="172"/>
      <c r="E3343" s="173"/>
      <c r="F3343" s="174"/>
      <c r="G3343" s="148"/>
      <c r="H3343" s="372"/>
      <c r="I3343" s="264"/>
      <c r="J3343" s="270"/>
      <c r="K3343" s="264"/>
      <c r="L3343" s="264"/>
      <c r="M3343" s="158"/>
      <c r="N3343" s="348"/>
    </row>
    <row r="3344" spans="2:14" x14ac:dyDescent="0.15">
      <c r="B3344" s="184">
        <v>3340</v>
      </c>
      <c r="C3344" s="171"/>
      <c r="D3344" s="172"/>
      <c r="E3344" s="173"/>
      <c r="F3344" s="174"/>
      <c r="G3344" s="148"/>
      <c r="H3344" s="372"/>
      <c r="I3344" s="264"/>
      <c r="J3344" s="270"/>
      <c r="K3344" s="264"/>
      <c r="L3344" s="264"/>
      <c r="M3344" s="158"/>
      <c r="N3344" s="348"/>
    </row>
    <row r="3345" spans="2:14" x14ac:dyDescent="0.15">
      <c r="B3345" s="184">
        <v>3341</v>
      </c>
      <c r="C3345" s="171"/>
      <c r="D3345" s="172"/>
      <c r="E3345" s="173"/>
      <c r="F3345" s="174"/>
      <c r="G3345" s="148"/>
      <c r="H3345" s="372"/>
      <c r="I3345" s="264"/>
      <c r="J3345" s="270"/>
      <c r="K3345" s="264"/>
      <c r="L3345" s="264"/>
      <c r="M3345" s="158"/>
      <c r="N3345" s="348"/>
    </row>
    <row r="3346" spans="2:14" x14ac:dyDescent="0.15">
      <c r="B3346" s="184">
        <v>3342</v>
      </c>
      <c r="C3346" s="171"/>
      <c r="D3346" s="172"/>
      <c r="E3346" s="173"/>
      <c r="F3346" s="174"/>
      <c r="G3346" s="148"/>
      <c r="H3346" s="372"/>
      <c r="I3346" s="264"/>
      <c r="J3346" s="270"/>
      <c r="K3346" s="264"/>
      <c r="L3346" s="264"/>
      <c r="M3346" s="158"/>
      <c r="N3346" s="348"/>
    </row>
    <row r="3347" spans="2:14" x14ac:dyDescent="0.15">
      <c r="B3347" s="184">
        <v>3343</v>
      </c>
      <c r="C3347" s="171"/>
      <c r="D3347" s="172"/>
      <c r="E3347" s="173"/>
      <c r="F3347" s="174"/>
      <c r="G3347" s="148"/>
      <c r="H3347" s="372"/>
      <c r="I3347" s="264"/>
      <c r="J3347" s="270"/>
      <c r="K3347" s="264"/>
      <c r="L3347" s="264"/>
      <c r="M3347" s="158"/>
      <c r="N3347" s="348"/>
    </row>
    <row r="3348" spans="2:14" x14ac:dyDescent="0.15">
      <c r="B3348" s="184">
        <v>3344</v>
      </c>
      <c r="C3348" s="171"/>
      <c r="D3348" s="172"/>
      <c r="E3348" s="173"/>
      <c r="F3348" s="174"/>
      <c r="G3348" s="148"/>
      <c r="H3348" s="372"/>
      <c r="I3348" s="264"/>
      <c r="J3348" s="270"/>
      <c r="K3348" s="264"/>
      <c r="L3348" s="264"/>
      <c r="M3348" s="158"/>
      <c r="N3348" s="348"/>
    </row>
    <row r="3349" spans="2:14" x14ac:dyDescent="0.15">
      <c r="B3349" s="184">
        <v>3345</v>
      </c>
      <c r="C3349" s="171"/>
      <c r="D3349" s="172"/>
      <c r="E3349" s="173"/>
      <c r="F3349" s="174"/>
      <c r="G3349" s="148"/>
      <c r="H3349" s="372"/>
      <c r="I3349" s="264"/>
      <c r="J3349" s="270"/>
      <c r="K3349" s="264"/>
      <c r="L3349" s="264"/>
      <c r="M3349" s="158"/>
      <c r="N3349" s="348"/>
    </row>
    <row r="3350" spans="2:14" x14ac:dyDescent="0.15">
      <c r="B3350" s="184">
        <v>3346</v>
      </c>
      <c r="C3350" s="171"/>
      <c r="D3350" s="172"/>
      <c r="E3350" s="173"/>
      <c r="F3350" s="174"/>
      <c r="G3350" s="148"/>
      <c r="H3350" s="372"/>
      <c r="I3350" s="264"/>
      <c r="J3350" s="270"/>
      <c r="K3350" s="264"/>
      <c r="L3350" s="264"/>
      <c r="M3350" s="158"/>
      <c r="N3350" s="348"/>
    </row>
    <row r="3351" spans="2:14" x14ac:dyDescent="0.15">
      <c r="B3351" s="184">
        <v>3347</v>
      </c>
      <c r="C3351" s="171"/>
      <c r="D3351" s="172"/>
      <c r="E3351" s="173"/>
      <c r="F3351" s="174"/>
      <c r="G3351" s="148"/>
      <c r="H3351" s="372"/>
      <c r="I3351" s="264"/>
      <c r="J3351" s="270"/>
      <c r="K3351" s="264"/>
      <c r="L3351" s="264"/>
      <c r="M3351" s="158"/>
      <c r="N3351" s="348"/>
    </row>
    <row r="3352" spans="2:14" x14ac:dyDescent="0.15">
      <c r="B3352" s="184">
        <v>3348</v>
      </c>
      <c r="C3352" s="171"/>
      <c r="D3352" s="172"/>
      <c r="E3352" s="173"/>
      <c r="F3352" s="174"/>
      <c r="G3352" s="148"/>
      <c r="H3352" s="372"/>
      <c r="I3352" s="264"/>
      <c r="J3352" s="270"/>
      <c r="K3352" s="264"/>
      <c r="L3352" s="264"/>
      <c r="M3352" s="158"/>
      <c r="N3352" s="348"/>
    </row>
    <row r="3353" spans="2:14" x14ac:dyDescent="0.15">
      <c r="B3353" s="184">
        <v>3349</v>
      </c>
      <c r="C3353" s="171"/>
      <c r="D3353" s="172"/>
      <c r="E3353" s="173"/>
      <c r="F3353" s="174"/>
      <c r="G3353" s="148"/>
      <c r="H3353" s="372"/>
      <c r="I3353" s="264"/>
      <c r="J3353" s="270"/>
      <c r="K3353" s="264"/>
      <c r="L3353" s="264"/>
      <c r="M3353" s="158"/>
      <c r="N3353" s="348"/>
    </row>
    <row r="3354" spans="2:14" x14ac:dyDescent="0.15">
      <c r="B3354" s="184">
        <v>3350</v>
      </c>
      <c r="C3354" s="171"/>
      <c r="D3354" s="172"/>
      <c r="E3354" s="173"/>
      <c r="F3354" s="174"/>
      <c r="G3354" s="148"/>
      <c r="H3354" s="372"/>
      <c r="I3354" s="264"/>
      <c r="J3354" s="270"/>
      <c r="K3354" s="264"/>
      <c r="L3354" s="264"/>
      <c r="M3354" s="158"/>
      <c r="N3354" s="348"/>
    </row>
    <row r="3355" spans="2:14" x14ac:dyDescent="0.15">
      <c r="B3355" s="184">
        <v>3351</v>
      </c>
      <c r="C3355" s="171"/>
      <c r="D3355" s="172"/>
      <c r="E3355" s="173"/>
      <c r="F3355" s="174"/>
      <c r="G3355" s="148"/>
      <c r="H3355" s="372"/>
      <c r="I3355" s="264"/>
      <c r="J3355" s="270"/>
      <c r="K3355" s="264"/>
      <c r="L3355" s="264"/>
      <c r="M3355" s="158"/>
      <c r="N3355" s="348"/>
    </row>
    <row r="3356" spans="2:14" x14ac:dyDescent="0.15">
      <c r="B3356" s="184">
        <v>3352</v>
      </c>
      <c r="C3356" s="171"/>
      <c r="D3356" s="172"/>
      <c r="E3356" s="173"/>
      <c r="F3356" s="174"/>
      <c r="G3356" s="148"/>
      <c r="H3356" s="372"/>
      <c r="I3356" s="264"/>
      <c r="J3356" s="270"/>
      <c r="K3356" s="264"/>
      <c r="L3356" s="264"/>
      <c r="M3356" s="158"/>
      <c r="N3356" s="348"/>
    </row>
    <row r="3357" spans="2:14" x14ac:dyDescent="0.15">
      <c r="B3357" s="184">
        <v>3353</v>
      </c>
      <c r="C3357" s="171"/>
      <c r="D3357" s="172"/>
      <c r="E3357" s="173"/>
      <c r="F3357" s="174"/>
      <c r="G3357" s="148"/>
      <c r="H3357" s="372"/>
      <c r="I3357" s="264"/>
      <c r="J3357" s="270"/>
      <c r="K3357" s="264"/>
      <c r="L3357" s="264"/>
      <c r="M3357" s="158"/>
      <c r="N3357" s="348"/>
    </row>
    <row r="3358" spans="2:14" x14ac:dyDescent="0.15">
      <c r="B3358" s="184">
        <v>3354</v>
      </c>
      <c r="C3358" s="171"/>
      <c r="D3358" s="172"/>
      <c r="E3358" s="173"/>
      <c r="F3358" s="174"/>
      <c r="G3358" s="148"/>
      <c r="H3358" s="372"/>
      <c r="I3358" s="264"/>
      <c r="J3358" s="270"/>
      <c r="K3358" s="264"/>
      <c r="L3358" s="264"/>
      <c r="M3358" s="158"/>
      <c r="N3358" s="348"/>
    </row>
    <row r="3359" spans="2:14" x14ac:dyDescent="0.15">
      <c r="B3359" s="184">
        <v>3355</v>
      </c>
      <c r="C3359" s="171"/>
      <c r="D3359" s="172"/>
      <c r="E3359" s="173"/>
      <c r="F3359" s="174"/>
      <c r="G3359" s="148"/>
      <c r="H3359" s="372"/>
      <c r="I3359" s="264"/>
      <c r="J3359" s="270"/>
      <c r="K3359" s="264"/>
      <c r="L3359" s="264"/>
      <c r="M3359" s="158"/>
      <c r="N3359" s="348"/>
    </row>
    <row r="3360" spans="2:14" x14ac:dyDescent="0.15">
      <c r="B3360" s="184">
        <v>3356</v>
      </c>
      <c r="C3360" s="171"/>
      <c r="D3360" s="172"/>
      <c r="E3360" s="173"/>
      <c r="F3360" s="174"/>
      <c r="G3360" s="148"/>
      <c r="H3360" s="372"/>
      <c r="I3360" s="264"/>
      <c r="J3360" s="270"/>
      <c r="K3360" s="264"/>
      <c r="L3360" s="264"/>
      <c r="M3360" s="158"/>
      <c r="N3360" s="348"/>
    </row>
    <row r="3361" spans="2:14" x14ac:dyDescent="0.15">
      <c r="B3361" s="184">
        <v>3357</v>
      </c>
      <c r="C3361" s="171"/>
      <c r="D3361" s="172"/>
      <c r="E3361" s="173"/>
      <c r="F3361" s="174"/>
      <c r="G3361" s="148"/>
      <c r="H3361" s="372"/>
      <c r="I3361" s="264"/>
      <c r="J3361" s="270"/>
      <c r="K3361" s="264"/>
      <c r="L3361" s="264"/>
      <c r="M3361" s="158"/>
      <c r="N3361" s="348"/>
    </row>
    <row r="3362" spans="2:14" x14ac:dyDescent="0.15">
      <c r="B3362" s="184">
        <v>3358</v>
      </c>
      <c r="C3362" s="171"/>
      <c r="D3362" s="172"/>
      <c r="E3362" s="173"/>
      <c r="F3362" s="174"/>
      <c r="G3362" s="148"/>
      <c r="H3362" s="372"/>
      <c r="I3362" s="264"/>
      <c r="J3362" s="270"/>
      <c r="K3362" s="264"/>
      <c r="L3362" s="264"/>
      <c r="M3362" s="158"/>
      <c r="N3362" s="348"/>
    </row>
    <row r="3363" spans="2:14" x14ac:dyDescent="0.15">
      <c r="B3363" s="184">
        <v>3359</v>
      </c>
      <c r="C3363" s="171"/>
      <c r="D3363" s="172"/>
      <c r="E3363" s="173"/>
      <c r="F3363" s="174"/>
      <c r="G3363" s="148"/>
      <c r="H3363" s="372"/>
      <c r="I3363" s="264"/>
      <c r="J3363" s="270"/>
      <c r="K3363" s="264"/>
      <c r="L3363" s="264"/>
      <c r="M3363" s="158"/>
      <c r="N3363" s="348"/>
    </row>
    <row r="3364" spans="2:14" x14ac:dyDescent="0.15">
      <c r="B3364" s="184">
        <v>3360</v>
      </c>
      <c r="C3364" s="171"/>
      <c r="D3364" s="172"/>
      <c r="E3364" s="173"/>
      <c r="F3364" s="174"/>
      <c r="G3364" s="148"/>
      <c r="H3364" s="372"/>
      <c r="I3364" s="264"/>
      <c r="J3364" s="270"/>
      <c r="K3364" s="264"/>
      <c r="L3364" s="264"/>
      <c r="M3364" s="158"/>
      <c r="N3364" s="348"/>
    </row>
    <row r="3365" spans="2:14" x14ac:dyDescent="0.15">
      <c r="B3365" s="184">
        <v>3361</v>
      </c>
      <c r="C3365" s="171"/>
      <c r="D3365" s="172"/>
      <c r="E3365" s="173"/>
      <c r="F3365" s="174"/>
      <c r="G3365" s="148"/>
      <c r="H3365" s="372"/>
      <c r="I3365" s="264"/>
      <c r="J3365" s="270"/>
      <c r="K3365" s="264"/>
      <c r="L3365" s="264"/>
      <c r="M3365" s="158"/>
      <c r="N3365" s="348"/>
    </row>
    <row r="3366" spans="2:14" x14ac:dyDescent="0.15">
      <c r="B3366" s="184">
        <v>3362</v>
      </c>
      <c r="C3366" s="171"/>
      <c r="D3366" s="172"/>
      <c r="E3366" s="173"/>
      <c r="F3366" s="174"/>
      <c r="G3366" s="148"/>
      <c r="H3366" s="372"/>
      <c r="I3366" s="264"/>
      <c r="J3366" s="270"/>
      <c r="K3366" s="264"/>
      <c r="L3366" s="264"/>
      <c r="M3366" s="158"/>
      <c r="N3366" s="348"/>
    </row>
    <row r="3367" spans="2:14" x14ac:dyDescent="0.15">
      <c r="B3367" s="184">
        <v>3363</v>
      </c>
      <c r="C3367" s="171"/>
      <c r="D3367" s="172"/>
      <c r="E3367" s="173"/>
      <c r="F3367" s="174"/>
      <c r="G3367" s="148"/>
      <c r="H3367" s="372"/>
      <c r="I3367" s="264"/>
      <c r="J3367" s="270"/>
      <c r="K3367" s="264"/>
      <c r="L3367" s="264"/>
      <c r="M3367" s="158"/>
      <c r="N3367" s="348"/>
    </row>
    <row r="3368" spans="2:14" x14ac:dyDescent="0.15">
      <c r="B3368" s="184">
        <v>3364</v>
      </c>
      <c r="C3368" s="171"/>
      <c r="D3368" s="172"/>
      <c r="E3368" s="173"/>
      <c r="F3368" s="174"/>
      <c r="G3368" s="148"/>
      <c r="H3368" s="372"/>
      <c r="I3368" s="264"/>
      <c r="J3368" s="270"/>
      <c r="K3368" s="264"/>
      <c r="L3368" s="264"/>
      <c r="M3368" s="158"/>
      <c r="N3368" s="348"/>
    </row>
    <row r="3369" spans="2:14" x14ac:dyDescent="0.15">
      <c r="B3369" s="184">
        <v>3365</v>
      </c>
      <c r="C3369" s="171"/>
      <c r="D3369" s="172"/>
      <c r="E3369" s="173"/>
      <c r="F3369" s="174"/>
      <c r="G3369" s="148"/>
      <c r="H3369" s="372"/>
      <c r="I3369" s="264"/>
      <c r="J3369" s="270"/>
      <c r="K3369" s="264"/>
      <c r="L3369" s="264"/>
      <c r="M3369" s="158"/>
      <c r="N3369" s="348"/>
    </row>
    <row r="3370" spans="2:14" x14ac:dyDescent="0.15">
      <c r="B3370" s="184">
        <v>3366</v>
      </c>
      <c r="C3370" s="171"/>
      <c r="D3370" s="172"/>
      <c r="E3370" s="173"/>
      <c r="F3370" s="174"/>
      <c r="G3370" s="148"/>
      <c r="H3370" s="372"/>
      <c r="I3370" s="264"/>
      <c r="J3370" s="270"/>
      <c r="K3370" s="264"/>
      <c r="L3370" s="264"/>
      <c r="M3370" s="158"/>
      <c r="N3370" s="348"/>
    </row>
    <row r="3371" spans="2:14" x14ac:dyDescent="0.15">
      <c r="B3371" s="184">
        <v>3367</v>
      </c>
      <c r="C3371" s="171"/>
      <c r="D3371" s="172"/>
      <c r="E3371" s="173"/>
      <c r="F3371" s="174"/>
      <c r="G3371" s="148"/>
      <c r="H3371" s="372"/>
      <c r="I3371" s="264"/>
      <c r="J3371" s="270"/>
      <c r="K3371" s="264"/>
      <c r="L3371" s="264"/>
      <c r="M3371" s="158"/>
      <c r="N3371" s="348"/>
    </row>
    <row r="3372" spans="2:14" x14ac:dyDescent="0.15">
      <c r="B3372" s="184">
        <v>3368</v>
      </c>
      <c r="C3372" s="171"/>
      <c r="D3372" s="172"/>
      <c r="E3372" s="173"/>
      <c r="F3372" s="174"/>
      <c r="G3372" s="148"/>
      <c r="H3372" s="372"/>
      <c r="I3372" s="264"/>
      <c r="J3372" s="270"/>
      <c r="K3372" s="264"/>
      <c r="L3372" s="264"/>
      <c r="M3372" s="158"/>
      <c r="N3372" s="348"/>
    </row>
    <row r="3373" spans="2:14" x14ac:dyDescent="0.15">
      <c r="B3373" s="184">
        <v>3369</v>
      </c>
      <c r="C3373" s="171"/>
      <c r="D3373" s="172"/>
      <c r="E3373" s="173"/>
      <c r="F3373" s="174"/>
      <c r="G3373" s="148"/>
      <c r="H3373" s="372"/>
      <c r="I3373" s="264"/>
      <c r="J3373" s="270"/>
      <c r="K3373" s="264"/>
      <c r="L3373" s="264"/>
      <c r="M3373" s="158"/>
      <c r="N3373" s="348"/>
    </row>
    <row r="3374" spans="2:14" x14ac:dyDescent="0.15">
      <c r="B3374" s="184">
        <v>3370</v>
      </c>
      <c r="C3374" s="171"/>
      <c r="D3374" s="172"/>
      <c r="E3374" s="173"/>
      <c r="F3374" s="174"/>
      <c r="G3374" s="148"/>
      <c r="H3374" s="372"/>
      <c r="I3374" s="264"/>
      <c r="J3374" s="270"/>
      <c r="K3374" s="264"/>
      <c r="L3374" s="264"/>
      <c r="M3374" s="158"/>
      <c r="N3374" s="348"/>
    </row>
    <row r="3375" spans="2:14" x14ac:dyDescent="0.15">
      <c r="B3375" s="184">
        <v>3371</v>
      </c>
      <c r="C3375" s="171"/>
      <c r="D3375" s="172"/>
      <c r="E3375" s="173"/>
      <c r="F3375" s="174"/>
      <c r="G3375" s="148"/>
      <c r="H3375" s="372"/>
      <c r="I3375" s="264"/>
      <c r="J3375" s="270"/>
      <c r="K3375" s="264"/>
      <c r="L3375" s="264"/>
      <c r="M3375" s="158"/>
      <c r="N3375" s="348"/>
    </row>
    <row r="3376" spans="2:14" x14ac:dyDescent="0.15">
      <c r="B3376" s="184">
        <v>3372</v>
      </c>
      <c r="C3376" s="171"/>
      <c r="D3376" s="172"/>
      <c r="E3376" s="173"/>
      <c r="F3376" s="174"/>
      <c r="G3376" s="148"/>
      <c r="H3376" s="372"/>
      <c r="I3376" s="264"/>
      <c r="J3376" s="270"/>
      <c r="K3376" s="264"/>
      <c r="L3376" s="264"/>
      <c r="M3376" s="158"/>
      <c r="N3376" s="348"/>
    </row>
    <row r="3377" spans="2:14" x14ac:dyDescent="0.15">
      <c r="B3377" s="184">
        <v>3373</v>
      </c>
      <c r="C3377" s="171"/>
      <c r="D3377" s="172"/>
      <c r="E3377" s="173"/>
      <c r="F3377" s="174"/>
      <c r="G3377" s="148"/>
      <c r="H3377" s="372"/>
      <c r="I3377" s="264"/>
      <c r="J3377" s="270"/>
      <c r="K3377" s="264"/>
      <c r="L3377" s="264"/>
      <c r="M3377" s="158"/>
      <c r="N3377" s="348"/>
    </row>
    <row r="3378" spans="2:14" x14ac:dyDescent="0.15">
      <c r="B3378" s="184">
        <v>3374</v>
      </c>
      <c r="C3378" s="171"/>
      <c r="D3378" s="172"/>
      <c r="E3378" s="173"/>
      <c r="F3378" s="174"/>
      <c r="G3378" s="148"/>
      <c r="H3378" s="372"/>
      <c r="I3378" s="264"/>
      <c r="J3378" s="270"/>
      <c r="K3378" s="264"/>
      <c r="L3378" s="264"/>
      <c r="M3378" s="158"/>
      <c r="N3378" s="348"/>
    </row>
    <row r="3379" spans="2:14" x14ac:dyDescent="0.15">
      <c r="B3379" s="184">
        <v>3375</v>
      </c>
      <c r="C3379" s="171"/>
      <c r="D3379" s="172"/>
      <c r="E3379" s="173"/>
      <c r="F3379" s="174"/>
      <c r="G3379" s="148"/>
      <c r="H3379" s="372"/>
      <c r="I3379" s="264"/>
      <c r="J3379" s="270"/>
      <c r="K3379" s="264"/>
      <c r="L3379" s="264"/>
      <c r="M3379" s="158"/>
      <c r="N3379" s="348"/>
    </row>
    <row r="3380" spans="2:14" x14ac:dyDescent="0.15">
      <c r="B3380" s="184">
        <v>3376</v>
      </c>
      <c r="C3380" s="171"/>
      <c r="D3380" s="172"/>
      <c r="E3380" s="173"/>
      <c r="F3380" s="174"/>
      <c r="G3380" s="148"/>
      <c r="H3380" s="372"/>
      <c r="I3380" s="264"/>
      <c r="J3380" s="270"/>
      <c r="K3380" s="264"/>
      <c r="L3380" s="264"/>
      <c r="M3380" s="158"/>
      <c r="N3380" s="348"/>
    </row>
    <row r="3381" spans="2:14" x14ac:dyDescent="0.15">
      <c r="B3381" s="184">
        <v>3377</v>
      </c>
      <c r="C3381" s="171"/>
      <c r="D3381" s="172"/>
      <c r="E3381" s="173"/>
      <c r="F3381" s="174"/>
      <c r="G3381" s="148"/>
      <c r="H3381" s="372"/>
      <c r="I3381" s="264"/>
      <c r="J3381" s="270"/>
      <c r="K3381" s="264"/>
      <c r="L3381" s="264"/>
      <c r="M3381" s="158"/>
      <c r="N3381" s="348"/>
    </row>
    <row r="3382" spans="2:14" x14ac:dyDescent="0.15">
      <c r="B3382" s="184">
        <v>3378</v>
      </c>
      <c r="C3382" s="171"/>
      <c r="D3382" s="172"/>
      <c r="E3382" s="173"/>
      <c r="F3382" s="174"/>
      <c r="G3382" s="148"/>
      <c r="H3382" s="372"/>
      <c r="I3382" s="264"/>
      <c r="J3382" s="270"/>
      <c r="K3382" s="264"/>
      <c r="L3382" s="264"/>
      <c r="M3382" s="158"/>
      <c r="N3382" s="348"/>
    </row>
    <row r="3383" spans="2:14" x14ac:dyDescent="0.15">
      <c r="B3383" s="184">
        <v>3379</v>
      </c>
      <c r="C3383" s="171"/>
      <c r="D3383" s="172"/>
      <c r="E3383" s="173"/>
      <c r="F3383" s="174"/>
      <c r="G3383" s="148"/>
      <c r="H3383" s="372"/>
      <c r="I3383" s="264"/>
      <c r="J3383" s="270"/>
      <c r="K3383" s="264"/>
      <c r="L3383" s="264"/>
      <c r="M3383" s="158"/>
      <c r="N3383" s="348"/>
    </row>
    <row r="3384" spans="2:14" x14ac:dyDescent="0.15">
      <c r="B3384" s="184">
        <v>3380</v>
      </c>
      <c r="C3384" s="171"/>
      <c r="D3384" s="172"/>
      <c r="E3384" s="173"/>
      <c r="F3384" s="174"/>
      <c r="G3384" s="148"/>
      <c r="H3384" s="372"/>
      <c r="I3384" s="264"/>
      <c r="J3384" s="270"/>
      <c r="K3384" s="264"/>
      <c r="L3384" s="264"/>
      <c r="M3384" s="158"/>
      <c r="N3384" s="348"/>
    </row>
    <row r="3385" spans="2:14" x14ac:dyDescent="0.15">
      <c r="B3385" s="184">
        <v>3381</v>
      </c>
      <c r="C3385" s="171"/>
      <c r="D3385" s="172"/>
      <c r="E3385" s="173"/>
      <c r="F3385" s="174"/>
      <c r="G3385" s="148"/>
      <c r="H3385" s="372"/>
      <c r="I3385" s="264"/>
      <c r="J3385" s="270"/>
      <c r="K3385" s="264"/>
      <c r="L3385" s="264"/>
      <c r="M3385" s="158"/>
      <c r="N3385" s="348"/>
    </row>
    <row r="3386" spans="2:14" x14ac:dyDescent="0.15">
      <c r="B3386" s="184">
        <v>3382</v>
      </c>
      <c r="C3386" s="171"/>
      <c r="D3386" s="172"/>
      <c r="E3386" s="173"/>
      <c r="F3386" s="174"/>
      <c r="G3386" s="148"/>
      <c r="H3386" s="372"/>
      <c r="I3386" s="264"/>
      <c r="J3386" s="270"/>
      <c r="K3386" s="264"/>
      <c r="L3386" s="264"/>
      <c r="M3386" s="158"/>
      <c r="N3386" s="348"/>
    </row>
    <row r="3387" spans="2:14" x14ac:dyDescent="0.15">
      <c r="B3387" s="184">
        <v>3383</v>
      </c>
      <c r="C3387" s="171"/>
      <c r="D3387" s="172"/>
      <c r="E3387" s="173"/>
      <c r="F3387" s="174"/>
      <c r="G3387" s="148"/>
      <c r="H3387" s="372"/>
      <c r="I3387" s="264"/>
      <c r="J3387" s="270"/>
      <c r="K3387" s="264"/>
      <c r="L3387" s="264"/>
      <c r="M3387" s="158"/>
      <c r="N3387" s="348"/>
    </row>
    <row r="3388" spans="2:14" x14ac:dyDescent="0.15">
      <c r="B3388" s="184">
        <v>3384</v>
      </c>
      <c r="C3388" s="171"/>
      <c r="D3388" s="172"/>
      <c r="E3388" s="173"/>
      <c r="F3388" s="174"/>
      <c r="G3388" s="148"/>
      <c r="H3388" s="372"/>
      <c r="I3388" s="264"/>
      <c r="J3388" s="270"/>
      <c r="K3388" s="264"/>
      <c r="L3388" s="264"/>
      <c r="M3388" s="158"/>
      <c r="N3388" s="348"/>
    </row>
    <row r="3389" spans="2:14" x14ac:dyDescent="0.15">
      <c r="B3389" s="184">
        <v>3385</v>
      </c>
      <c r="C3389" s="171"/>
      <c r="D3389" s="172"/>
      <c r="E3389" s="173"/>
      <c r="F3389" s="174"/>
      <c r="G3389" s="148"/>
      <c r="H3389" s="372"/>
      <c r="I3389" s="264"/>
      <c r="J3389" s="270"/>
      <c r="K3389" s="264"/>
      <c r="L3389" s="264"/>
      <c r="M3389" s="158"/>
      <c r="N3389" s="348"/>
    </row>
    <row r="3390" spans="2:14" x14ac:dyDescent="0.15">
      <c r="B3390" s="184">
        <v>3386</v>
      </c>
      <c r="C3390" s="171"/>
      <c r="D3390" s="172"/>
      <c r="E3390" s="173"/>
      <c r="F3390" s="174"/>
      <c r="G3390" s="148"/>
      <c r="H3390" s="372"/>
      <c r="I3390" s="264"/>
      <c r="J3390" s="270"/>
      <c r="K3390" s="264"/>
      <c r="L3390" s="264"/>
      <c r="M3390" s="158"/>
      <c r="N3390" s="348"/>
    </row>
    <row r="3391" spans="2:14" x14ac:dyDescent="0.15">
      <c r="B3391" s="184">
        <v>3387</v>
      </c>
      <c r="C3391" s="171"/>
      <c r="D3391" s="172"/>
      <c r="E3391" s="173"/>
      <c r="F3391" s="174"/>
      <c r="G3391" s="148"/>
      <c r="H3391" s="372"/>
      <c r="I3391" s="264"/>
      <c r="J3391" s="270"/>
      <c r="K3391" s="264"/>
      <c r="L3391" s="264"/>
      <c r="M3391" s="158"/>
      <c r="N3391" s="348"/>
    </row>
    <row r="3392" spans="2:14" x14ac:dyDescent="0.15">
      <c r="B3392" s="184">
        <v>3388</v>
      </c>
      <c r="C3392" s="171"/>
      <c r="D3392" s="172"/>
      <c r="E3392" s="173"/>
      <c r="F3392" s="174"/>
      <c r="G3392" s="148"/>
      <c r="H3392" s="372"/>
      <c r="I3392" s="264"/>
      <c r="J3392" s="270"/>
      <c r="K3392" s="264"/>
      <c r="L3392" s="264"/>
      <c r="M3392" s="158"/>
      <c r="N3392" s="348"/>
    </row>
    <row r="3393" spans="2:14" x14ac:dyDescent="0.15">
      <c r="B3393" s="184">
        <v>3389</v>
      </c>
      <c r="C3393" s="171"/>
      <c r="D3393" s="172"/>
      <c r="E3393" s="173"/>
      <c r="F3393" s="174"/>
      <c r="G3393" s="148"/>
      <c r="H3393" s="372"/>
      <c r="I3393" s="264"/>
      <c r="J3393" s="270"/>
      <c r="K3393" s="264"/>
      <c r="L3393" s="264"/>
      <c r="M3393" s="158"/>
      <c r="N3393" s="348"/>
    </row>
    <row r="3394" spans="2:14" x14ac:dyDescent="0.15">
      <c r="B3394" s="184">
        <v>3390</v>
      </c>
      <c r="C3394" s="171"/>
      <c r="D3394" s="172"/>
      <c r="E3394" s="173"/>
      <c r="F3394" s="174"/>
      <c r="G3394" s="148"/>
      <c r="H3394" s="372"/>
      <c r="I3394" s="264"/>
      <c r="J3394" s="270"/>
      <c r="K3394" s="264"/>
      <c r="L3394" s="264"/>
      <c r="M3394" s="158"/>
      <c r="N3394" s="348"/>
    </row>
    <row r="3395" spans="2:14" x14ac:dyDescent="0.15">
      <c r="B3395" s="184">
        <v>3391</v>
      </c>
      <c r="C3395" s="171"/>
      <c r="D3395" s="172"/>
      <c r="E3395" s="173"/>
      <c r="F3395" s="174"/>
      <c r="G3395" s="148"/>
      <c r="H3395" s="372"/>
      <c r="I3395" s="264"/>
      <c r="J3395" s="270"/>
      <c r="K3395" s="264"/>
      <c r="L3395" s="264"/>
      <c r="M3395" s="158"/>
      <c r="N3395" s="348"/>
    </row>
    <row r="3396" spans="2:14" x14ac:dyDescent="0.15">
      <c r="B3396" s="184">
        <v>3392</v>
      </c>
      <c r="C3396" s="171"/>
      <c r="D3396" s="172"/>
      <c r="E3396" s="173"/>
      <c r="F3396" s="174"/>
      <c r="G3396" s="148"/>
      <c r="H3396" s="372"/>
      <c r="I3396" s="264"/>
      <c r="J3396" s="270"/>
      <c r="K3396" s="264"/>
      <c r="L3396" s="264"/>
      <c r="M3396" s="158"/>
      <c r="N3396" s="348"/>
    </row>
    <row r="3397" spans="2:14" x14ac:dyDescent="0.15">
      <c r="B3397" s="184">
        <v>3393</v>
      </c>
      <c r="C3397" s="171"/>
      <c r="D3397" s="172"/>
      <c r="E3397" s="173"/>
      <c r="F3397" s="174"/>
      <c r="G3397" s="148"/>
      <c r="H3397" s="372"/>
      <c r="I3397" s="264"/>
      <c r="J3397" s="270"/>
      <c r="K3397" s="264"/>
      <c r="L3397" s="264"/>
      <c r="M3397" s="158"/>
      <c r="N3397" s="348"/>
    </row>
    <row r="3398" spans="2:14" x14ac:dyDescent="0.15">
      <c r="B3398" s="184">
        <v>3394</v>
      </c>
      <c r="C3398" s="171"/>
      <c r="D3398" s="172"/>
      <c r="E3398" s="173"/>
      <c r="F3398" s="174"/>
      <c r="G3398" s="148"/>
      <c r="H3398" s="372"/>
      <c r="I3398" s="264"/>
      <c r="J3398" s="270"/>
      <c r="K3398" s="264"/>
      <c r="L3398" s="264"/>
      <c r="M3398" s="158"/>
      <c r="N3398" s="348"/>
    </row>
    <row r="3399" spans="2:14" x14ac:dyDescent="0.15">
      <c r="B3399" s="184">
        <v>3395</v>
      </c>
      <c r="C3399" s="171"/>
      <c r="D3399" s="172"/>
      <c r="E3399" s="173"/>
      <c r="F3399" s="174"/>
      <c r="G3399" s="148"/>
      <c r="H3399" s="372"/>
      <c r="I3399" s="264"/>
      <c r="J3399" s="270"/>
      <c r="K3399" s="264"/>
      <c r="L3399" s="264"/>
      <c r="M3399" s="158"/>
      <c r="N3399" s="348"/>
    </row>
    <row r="3400" spans="2:14" x14ac:dyDescent="0.15">
      <c r="B3400" s="184">
        <v>3396</v>
      </c>
      <c r="C3400" s="171"/>
      <c r="D3400" s="172"/>
      <c r="E3400" s="173"/>
      <c r="F3400" s="174"/>
      <c r="G3400" s="148"/>
      <c r="H3400" s="372"/>
      <c r="I3400" s="264"/>
      <c r="J3400" s="270"/>
      <c r="K3400" s="264"/>
      <c r="L3400" s="264"/>
      <c r="M3400" s="158"/>
      <c r="N3400" s="348"/>
    </row>
    <row r="3401" spans="2:14" x14ac:dyDescent="0.15">
      <c r="B3401" s="184">
        <v>3397</v>
      </c>
      <c r="C3401" s="171"/>
      <c r="D3401" s="172"/>
      <c r="E3401" s="173"/>
      <c r="F3401" s="174"/>
      <c r="G3401" s="148"/>
      <c r="H3401" s="372"/>
      <c r="I3401" s="264"/>
      <c r="J3401" s="270"/>
      <c r="K3401" s="264"/>
      <c r="L3401" s="264"/>
      <c r="M3401" s="158"/>
      <c r="N3401" s="348"/>
    </row>
    <row r="3402" spans="2:14" x14ac:dyDescent="0.15">
      <c r="B3402" s="184">
        <v>3398</v>
      </c>
      <c r="C3402" s="171"/>
      <c r="D3402" s="172"/>
      <c r="E3402" s="173"/>
      <c r="F3402" s="174"/>
      <c r="G3402" s="148"/>
      <c r="H3402" s="372"/>
      <c r="I3402" s="264"/>
      <c r="J3402" s="270"/>
      <c r="K3402" s="264"/>
      <c r="L3402" s="264"/>
      <c r="M3402" s="158"/>
      <c r="N3402" s="348"/>
    </row>
    <row r="3403" spans="2:14" x14ac:dyDescent="0.15">
      <c r="B3403" s="184">
        <v>3399</v>
      </c>
      <c r="C3403" s="171"/>
      <c r="D3403" s="172"/>
      <c r="E3403" s="173"/>
      <c r="F3403" s="174"/>
      <c r="G3403" s="148"/>
      <c r="H3403" s="372"/>
      <c r="I3403" s="264"/>
      <c r="J3403" s="270"/>
      <c r="K3403" s="264"/>
      <c r="L3403" s="264"/>
      <c r="M3403" s="158"/>
      <c r="N3403" s="348"/>
    </row>
    <row r="3404" spans="2:14" x14ac:dyDescent="0.15">
      <c r="B3404" s="184">
        <v>3400</v>
      </c>
      <c r="C3404" s="171"/>
      <c r="D3404" s="172"/>
      <c r="E3404" s="173"/>
      <c r="F3404" s="174"/>
      <c r="G3404" s="148"/>
      <c r="H3404" s="372"/>
      <c r="I3404" s="264"/>
      <c r="J3404" s="270"/>
      <c r="K3404" s="264"/>
      <c r="L3404" s="264"/>
      <c r="M3404" s="158"/>
      <c r="N3404" s="348"/>
    </row>
    <row r="3405" spans="2:14" x14ac:dyDescent="0.15">
      <c r="B3405" s="184">
        <v>3401</v>
      </c>
      <c r="C3405" s="171"/>
      <c r="D3405" s="172"/>
      <c r="E3405" s="173"/>
      <c r="F3405" s="174"/>
      <c r="G3405" s="148"/>
      <c r="H3405" s="372"/>
      <c r="I3405" s="264"/>
      <c r="J3405" s="270"/>
      <c r="K3405" s="264"/>
      <c r="L3405" s="264"/>
      <c r="M3405" s="158"/>
      <c r="N3405" s="348"/>
    </row>
    <row r="3406" spans="2:14" x14ac:dyDescent="0.15">
      <c r="B3406" s="184">
        <v>3402</v>
      </c>
      <c r="C3406" s="171"/>
      <c r="D3406" s="172"/>
      <c r="E3406" s="173"/>
      <c r="F3406" s="174"/>
      <c r="G3406" s="148"/>
      <c r="H3406" s="372"/>
      <c r="I3406" s="264"/>
      <c r="J3406" s="270"/>
      <c r="K3406" s="264"/>
      <c r="L3406" s="264"/>
      <c r="M3406" s="158"/>
      <c r="N3406" s="348"/>
    </row>
    <row r="3407" spans="2:14" x14ac:dyDescent="0.15">
      <c r="B3407" s="184">
        <v>3403</v>
      </c>
      <c r="C3407" s="171"/>
      <c r="D3407" s="172"/>
      <c r="E3407" s="173"/>
      <c r="F3407" s="174"/>
      <c r="G3407" s="148"/>
      <c r="H3407" s="372"/>
      <c r="I3407" s="264"/>
      <c r="J3407" s="270"/>
      <c r="K3407" s="264"/>
      <c r="L3407" s="264"/>
      <c r="M3407" s="158"/>
      <c r="N3407" s="348"/>
    </row>
    <row r="3408" spans="2:14" x14ac:dyDescent="0.15">
      <c r="B3408" s="184">
        <v>3404</v>
      </c>
      <c r="C3408" s="171"/>
      <c r="D3408" s="172"/>
      <c r="E3408" s="173"/>
      <c r="F3408" s="174"/>
      <c r="G3408" s="148"/>
      <c r="H3408" s="372"/>
      <c r="I3408" s="264"/>
      <c r="J3408" s="270"/>
      <c r="K3408" s="264"/>
      <c r="L3408" s="264"/>
      <c r="M3408" s="158"/>
      <c r="N3408" s="348"/>
    </row>
    <row r="3409" spans="2:14" x14ac:dyDescent="0.15">
      <c r="B3409" s="184">
        <v>3405</v>
      </c>
      <c r="C3409" s="171"/>
      <c r="D3409" s="172"/>
      <c r="E3409" s="173"/>
      <c r="F3409" s="174"/>
      <c r="G3409" s="148"/>
      <c r="H3409" s="372"/>
      <c r="I3409" s="264"/>
      <c r="J3409" s="270"/>
      <c r="K3409" s="264"/>
      <c r="L3409" s="264"/>
      <c r="M3409" s="158"/>
      <c r="N3409" s="348"/>
    </row>
    <row r="3410" spans="2:14" x14ac:dyDescent="0.15">
      <c r="B3410" s="184">
        <v>3406</v>
      </c>
      <c r="C3410" s="171"/>
      <c r="D3410" s="172"/>
      <c r="E3410" s="173"/>
      <c r="F3410" s="174"/>
      <c r="G3410" s="148"/>
      <c r="H3410" s="372"/>
      <c r="I3410" s="264"/>
      <c r="J3410" s="270"/>
      <c r="K3410" s="264"/>
      <c r="L3410" s="264"/>
      <c r="M3410" s="158"/>
      <c r="N3410" s="348"/>
    </row>
    <row r="3411" spans="2:14" x14ac:dyDescent="0.15">
      <c r="B3411" s="184">
        <v>3407</v>
      </c>
      <c r="C3411" s="171"/>
      <c r="D3411" s="172"/>
      <c r="E3411" s="173"/>
      <c r="F3411" s="174"/>
      <c r="G3411" s="148"/>
      <c r="H3411" s="372"/>
      <c r="I3411" s="264"/>
      <c r="J3411" s="270"/>
      <c r="K3411" s="264"/>
      <c r="L3411" s="264"/>
      <c r="M3411" s="158"/>
      <c r="N3411" s="348"/>
    </row>
    <row r="3412" spans="2:14" x14ac:dyDescent="0.15">
      <c r="B3412" s="184">
        <v>3408</v>
      </c>
      <c r="C3412" s="171"/>
      <c r="D3412" s="172"/>
      <c r="E3412" s="173"/>
      <c r="F3412" s="174"/>
      <c r="G3412" s="148"/>
      <c r="H3412" s="372"/>
      <c r="I3412" s="264"/>
      <c r="J3412" s="270"/>
      <c r="K3412" s="264"/>
      <c r="L3412" s="264"/>
      <c r="M3412" s="158"/>
      <c r="N3412" s="348"/>
    </row>
    <row r="3413" spans="2:14" x14ac:dyDescent="0.15">
      <c r="B3413" s="184">
        <v>3409</v>
      </c>
      <c r="C3413" s="171"/>
      <c r="D3413" s="172"/>
      <c r="E3413" s="173"/>
      <c r="F3413" s="174"/>
      <c r="G3413" s="148"/>
      <c r="H3413" s="372"/>
      <c r="I3413" s="264"/>
      <c r="J3413" s="270"/>
      <c r="K3413" s="264"/>
      <c r="L3413" s="264"/>
      <c r="M3413" s="158"/>
      <c r="N3413" s="348"/>
    </row>
    <row r="3414" spans="2:14" x14ac:dyDescent="0.15">
      <c r="B3414" s="184">
        <v>3410</v>
      </c>
      <c r="C3414" s="171"/>
      <c r="D3414" s="172"/>
      <c r="E3414" s="173"/>
      <c r="F3414" s="174"/>
      <c r="G3414" s="148"/>
      <c r="H3414" s="372"/>
      <c r="I3414" s="264"/>
      <c r="J3414" s="270"/>
      <c r="K3414" s="264"/>
      <c r="L3414" s="264"/>
      <c r="M3414" s="158"/>
      <c r="N3414" s="348"/>
    </row>
    <row r="3415" spans="2:14" x14ac:dyDescent="0.15">
      <c r="B3415" s="184">
        <v>3411</v>
      </c>
      <c r="C3415" s="171"/>
      <c r="D3415" s="172"/>
      <c r="E3415" s="173"/>
      <c r="F3415" s="174"/>
      <c r="G3415" s="148"/>
      <c r="H3415" s="372"/>
      <c r="I3415" s="264"/>
      <c r="J3415" s="270"/>
      <c r="K3415" s="264"/>
      <c r="L3415" s="264"/>
      <c r="M3415" s="158"/>
      <c r="N3415" s="348"/>
    </row>
    <row r="3416" spans="2:14" x14ac:dyDescent="0.15">
      <c r="B3416" s="184">
        <v>3412</v>
      </c>
      <c r="C3416" s="171"/>
      <c r="D3416" s="172"/>
      <c r="E3416" s="173"/>
      <c r="F3416" s="174"/>
      <c r="G3416" s="148"/>
      <c r="H3416" s="372"/>
      <c r="I3416" s="264"/>
      <c r="J3416" s="270"/>
      <c r="K3416" s="264"/>
      <c r="L3416" s="264"/>
      <c r="M3416" s="158"/>
      <c r="N3416" s="348"/>
    </row>
    <row r="3417" spans="2:14" x14ac:dyDescent="0.15">
      <c r="B3417" s="184">
        <v>3413</v>
      </c>
      <c r="C3417" s="171"/>
      <c r="D3417" s="172"/>
      <c r="E3417" s="173"/>
      <c r="F3417" s="174"/>
      <c r="G3417" s="148"/>
      <c r="H3417" s="372"/>
      <c r="I3417" s="264"/>
      <c r="J3417" s="270"/>
      <c r="K3417" s="264"/>
      <c r="L3417" s="264"/>
      <c r="M3417" s="158"/>
      <c r="N3417" s="348"/>
    </row>
    <row r="3418" spans="2:14" x14ac:dyDescent="0.15">
      <c r="B3418" s="184">
        <v>3414</v>
      </c>
      <c r="C3418" s="171"/>
      <c r="D3418" s="172"/>
      <c r="E3418" s="173"/>
      <c r="F3418" s="174"/>
      <c r="G3418" s="148"/>
      <c r="H3418" s="372"/>
      <c r="I3418" s="264"/>
      <c r="J3418" s="270"/>
      <c r="K3418" s="264"/>
      <c r="L3418" s="264"/>
      <c r="M3418" s="158"/>
      <c r="N3418" s="348"/>
    </row>
    <row r="3419" spans="2:14" x14ac:dyDescent="0.15">
      <c r="B3419" s="184">
        <v>3415</v>
      </c>
      <c r="C3419" s="171"/>
      <c r="D3419" s="172"/>
      <c r="E3419" s="173"/>
      <c r="F3419" s="174"/>
      <c r="G3419" s="148"/>
      <c r="H3419" s="372"/>
      <c r="I3419" s="264"/>
      <c r="J3419" s="270"/>
      <c r="K3419" s="264"/>
      <c r="L3419" s="264"/>
      <c r="M3419" s="158"/>
      <c r="N3419" s="348"/>
    </row>
    <row r="3420" spans="2:14" x14ac:dyDescent="0.15">
      <c r="B3420" s="184">
        <v>3416</v>
      </c>
      <c r="C3420" s="171"/>
      <c r="D3420" s="172"/>
      <c r="E3420" s="173"/>
      <c r="F3420" s="174"/>
      <c r="G3420" s="148"/>
      <c r="H3420" s="372"/>
      <c r="I3420" s="264"/>
      <c r="J3420" s="270"/>
      <c r="K3420" s="264"/>
      <c r="L3420" s="264"/>
      <c r="M3420" s="158"/>
      <c r="N3420" s="348"/>
    </row>
    <row r="3421" spans="2:14" x14ac:dyDescent="0.15">
      <c r="B3421" s="184">
        <v>3417</v>
      </c>
      <c r="C3421" s="171"/>
      <c r="D3421" s="172"/>
      <c r="E3421" s="173"/>
      <c r="F3421" s="174"/>
      <c r="G3421" s="148"/>
      <c r="H3421" s="372"/>
      <c r="I3421" s="264"/>
      <c r="J3421" s="270"/>
      <c r="K3421" s="264"/>
      <c r="L3421" s="264"/>
      <c r="M3421" s="158"/>
      <c r="N3421" s="348"/>
    </row>
    <row r="3422" spans="2:14" x14ac:dyDescent="0.15">
      <c r="B3422" s="184">
        <v>3418</v>
      </c>
      <c r="C3422" s="171"/>
      <c r="D3422" s="172"/>
      <c r="E3422" s="173"/>
      <c r="F3422" s="174"/>
      <c r="G3422" s="148"/>
      <c r="H3422" s="372"/>
      <c r="I3422" s="264"/>
      <c r="J3422" s="270"/>
      <c r="K3422" s="264"/>
      <c r="L3422" s="264"/>
      <c r="M3422" s="158"/>
      <c r="N3422" s="348"/>
    </row>
    <row r="3423" spans="2:14" x14ac:dyDescent="0.15">
      <c r="B3423" s="184">
        <v>3419</v>
      </c>
      <c r="C3423" s="171"/>
      <c r="D3423" s="172"/>
      <c r="E3423" s="173"/>
      <c r="F3423" s="174"/>
      <c r="G3423" s="148"/>
      <c r="H3423" s="372"/>
      <c r="I3423" s="264"/>
      <c r="J3423" s="270"/>
      <c r="K3423" s="264"/>
      <c r="L3423" s="264"/>
      <c r="M3423" s="158"/>
      <c r="N3423" s="348"/>
    </row>
    <row r="3424" spans="2:14" x14ac:dyDescent="0.15">
      <c r="B3424" s="184">
        <v>3420</v>
      </c>
      <c r="C3424" s="171"/>
      <c r="D3424" s="172"/>
      <c r="E3424" s="173"/>
      <c r="F3424" s="174"/>
      <c r="G3424" s="148"/>
      <c r="H3424" s="372"/>
      <c r="I3424" s="264"/>
      <c r="J3424" s="270"/>
      <c r="K3424" s="264"/>
      <c r="L3424" s="264"/>
      <c r="M3424" s="158"/>
      <c r="N3424" s="348"/>
    </row>
    <row r="3425" spans="2:14" x14ac:dyDescent="0.15">
      <c r="B3425" s="184">
        <v>3421</v>
      </c>
      <c r="C3425" s="171"/>
      <c r="D3425" s="172"/>
      <c r="E3425" s="173"/>
      <c r="F3425" s="174"/>
      <c r="G3425" s="148"/>
      <c r="H3425" s="372"/>
      <c r="I3425" s="264"/>
      <c r="J3425" s="270"/>
      <c r="K3425" s="264"/>
      <c r="L3425" s="264"/>
      <c r="M3425" s="158"/>
      <c r="N3425" s="348"/>
    </row>
    <row r="3426" spans="2:14" x14ac:dyDescent="0.15">
      <c r="B3426" s="184">
        <v>3422</v>
      </c>
      <c r="C3426" s="171"/>
      <c r="D3426" s="172"/>
      <c r="E3426" s="173"/>
      <c r="F3426" s="174"/>
      <c r="G3426" s="148"/>
      <c r="H3426" s="372"/>
      <c r="I3426" s="264"/>
      <c r="J3426" s="270"/>
      <c r="K3426" s="264"/>
      <c r="L3426" s="264"/>
      <c r="M3426" s="158"/>
      <c r="N3426" s="348"/>
    </row>
    <row r="3427" spans="2:14" x14ac:dyDescent="0.15">
      <c r="B3427" s="184">
        <v>3423</v>
      </c>
      <c r="C3427" s="171"/>
      <c r="D3427" s="172"/>
      <c r="E3427" s="173"/>
      <c r="F3427" s="174"/>
      <c r="G3427" s="148"/>
      <c r="H3427" s="372"/>
      <c r="I3427" s="264"/>
      <c r="J3427" s="270"/>
      <c r="K3427" s="264"/>
      <c r="L3427" s="264"/>
      <c r="M3427" s="158"/>
      <c r="N3427" s="348"/>
    </row>
    <row r="3428" spans="2:14" x14ac:dyDescent="0.15">
      <c r="B3428" s="184">
        <v>3424</v>
      </c>
      <c r="C3428" s="171"/>
      <c r="D3428" s="172"/>
      <c r="E3428" s="173"/>
      <c r="F3428" s="174"/>
      <c r="G3428" s="148"/>
      <c r="H3428" s="372"/>
      <c r="I3428" s="264"/>
      <c r="J3428" s="270"/>
      <c r="K3428" s="264"/>
      <c r="L3428" s="264"/>
      <c r="M3428" s="158"/>
      <c r="N3428" s="348"/>
    </row>
    <row r="3429" spans="2:14" x14ac:dyDescent="0.15">
      <c r="B3429" s="184">
        <v>3425</v>
      </c>
      <c r="C3429" s="171"/>
      <c r="D3429" s="172"/>
      <c r="E3429" s="173"/>
      <c r="F3429" s="174"/>
      <c r="G3429" s="148"/>
      <c r="H3429" s="372"/>
      <c r="I3429" s="264"/>
      <c r="J3429" s="270"/>
      <c r="K3429" s="264"/>
      <c r="L3429" s="264"/>
      <c r="M3429" s="158"/>
      <c r="N3429" s="348"/>
    </row>
    <row r="3430" spans="2:14" x14ac:dyDescent="0.15">
      <c r="B3430" s="184">
        <v>3426</v>
      </c>
      <c r="C3430" s="171"/>
      <c r="D3430" s="172"/>
      <c r="E3430" s="173"/>
      <c r="F3430" s="174"/>
      <c r="G3430" s="148"/>
      <c r="H3430" s="372"/>
      <c r="I3430" s="264"/>
      <c r="J3430" s="270"/>
      <c r="K3430" s="264"/>
      <c r="L3430" s="264"/>
      <c r="M3430" s="158"/>
      <c r="N3430" s="348"/>
    </row>
    <row r="3431" spans="2:14" x14ac:dyDescent="0.15">
      <c r="B3431" s="184">
        <v>3427</v>
      </c>
      <c r="C3431" s="171"/>
      <c r="D3431" s="172"/>
      <c r="E3431" s="173"/>
      <c r="F3431" s="174"/>
      <c r="G3431" s="148"/>
      <c r="H3431" s="372"/>
      <c r="I3431" s="264"/>
      <c r="J3431" s="270"/>
      <c r="K3431" s="264"/>
      <c r="L3431" s="264"/>
      <c r="M3431" s="158"/>
      <c r="N3431" s="348"/>
    </row>
    <row r="3432" spans="2:14" x14ac:dyDescent="0.15">
      <c r="B3432" s="184">
        <v>3428</v>
      </c>
      <c r="C3432" s="171"/>
      <c r="D3432" s="172"/>
      <c r="E3432" s="173"/>
      <c r="F3432" s="174"/>
      <c r="G3432" s="148"/>
      <c r="H3432" s="372"/>
      <c r="I3432" s="264"/>
      <c r="J3432" s="270"/>
      <c r="K3432" s="264"/>
      <c r="L3432" s="264"/>
      <c r="M3432" s="158"/>
      <c r="N3432" s="348"/>
    </row>
    <row r="3433" spans="2:14" x14ac:dyDescent="0.15">
      <c r="B3433" s="184">
        <v>3429</v>
      </c>
      <c r="C3433" s="171"/>
      <c r="D3433" s="172"/>
      <c r="E3433" s="173"/>
      <c r="F3433" s="174"/>
      <c r="G3433" s="148"/>
      <c r="H3433" s="372"/>
      <c r="I3433" s="264"/>
      <c r="J3433" s="270"/>
      <c r="K3433" s="264"/>
      <c r="L3433" s="264"/>
      <c r="M3433" s="158"/>
      <c r="N3433" s="348"/>
    </row>
    <row r="3434" spans="2:14" x14ac:dyDescent="0.15">
      <c r="B3434" s="184">
        <v>3430</v>
      </c>
      <c r="C3434" s="171"/>
      <c r="D3434" s="172"/>
      <c r="E3434" s="173"/>
      <c r="F3434" s="174"/>
      <c r="G3434" s="148"/>
      <c r="H3434" s="372"/>
      <c r="I3434" s="264"/>
      <c r="J3434" s="270"/>
      <c r="K3434" s="264"/>
      <c r="L3434" s="264"/>
      <c r="M3434" s="158"/>
      <c r="N3434" s="348"/>
    </row>
    <row r="3435" spans="2:14" x14ac:dyDescent="0.15">
      <c r="B3435" s="184">
        <v>3431</v>
      </c>
      <c r="C3435" s="171"/>
      <c r="D3435" s="172"/>
      <c r="E3435" s="173"/>
      <c r="F3435" s="174"/>
      <c r="G3435" s="148"/>
      <c r="H3435" s="372"/>
      <c r="I3435" s="264"/>
      <c r="J3435" s="270"/>
      <c r="K3435" s="264"/>
      <c r="L3435" s="264"/>
      <c r="M3435" s="158"/>
      <c r="N3435" s="348"/>
    </row>
    <row r="3436" spans="2:14" x14ac:dyDescent="0.15">
      <c r="B3436" s="184">
        <v>3432</v>
      </c>
      <c r="C3436" s="171"/>
      <c r="D3436" s="172"/>
      <c r="E3436" s="173"/>
      <c r="F3436" s="174"/>
      <c r="G3436" s="148"/>
      <c r="H3436" s="372"/>
      <c r="I3436" s="264"/>
      <c r="J3436" s="270"/>
      <c r="K3436" s="264"/>
      <c r="L3436" s="264"/>
      <c r="M3436" s="158"/>
      <c r="N3436" s="348"/>
    </row>
    <row r="3437" spans="2:14" x14ac:dyDescent="0.15">
      <c r="B3437" s="184">
        <v>3433</v>
      </c>
      <c r="C3437" s="171"/>
      <c r="D3437" s="172"/>
      <c r="E3437" s="173"/>
      <c r="F3437" s="174"/>
      <c r="G3437" s="148"/>
      <c r="H3437" s="372"/>
      <c r="I3437" s="264"/>
      <c r="J3437" s="270"/>
      <c r="K3437" s="264"/>
      <c r="L3437" s="264"/>
      <c r="M3437" s="158"/>
      <c r="N3437" s="348"/>
    </row>
    <row r="3438" spans="2:14" x14ac:dyDescent="0.15">
      <c r="B3438" s="184">
        <v>3434</v>
      </c>
      <c r="C3438" s="171"/>
      <c r="D3438" s="172"/>
      <c r="E3438" s="173"/>
      <c r="F3438" s="174"/>
      <c r="G3438" s="148"/>
      <c r="H3438" s="372"/>
      <c r="I3438" s="264"/>
      <c r="J3438" s="270"/>
      <c r="K3438" s="264"/>
      <c r="L3438" s="264"/>
      <c r="M3438" s="158"/>
      <c r="N3438" s="348"/>
    </row>
    <row r="3439" spans="2:14" x14ac:dyDescent="0.15">
      <c r="B3439" s="184">
        <v>3435</v>
      </c>
      <c r="C3439" s="171"/>
      <c r="D3439" s="172"/>
      <c r="E3439" s="173"/>
      <c r="F3439" s="174"/>
      <c r="G3439" s="148"/>
      <c r="H3439" s="372"/>
      <c r="I3439" s="264"/>
      <c r="J3439" s="270"/>
      <c r="K3439" s="264"/>
      <c r="L3439" s="264"/>
      <c r="M3439" s="158"/>
      <c r="N3439" s="348"/>
    </row>
    <row r="3440" spans="2:14" x14ac:dyDescent="0.15">
      <c r="B3440" s="184">
        <v>3436</v>
      </c>
      <c r="C3440" s="171"/>
      <c r="D3440" s="172"/>
      <c r="E3440" s="173"/>
      <c r="F3440" s="174"/>
      <c r="G3440" s="148"/>
      <c r="H3440" s="372"/>
      <c r="I3440" s="264"/>
      <c r="J3440" s="270"/>
      <c r="K3440" s="264"/>
      <c r="L3440" s="264"/>
      <c r="M3440" s="158"/>
      <c r="N3440" s="348"/>
    </row>
    <row r="3441" spans="2:14" x14ac:dyDescent="0.15">
      <c r="B3441" s="184">
        <v>3437</v>
      </c>
      <c r="C3441" s="171"/>
      <c r="D3441" s="172"/>
      <c r="E3441" s="173"/>
      <c r="F3441" s="174"/>
      <c r="G3441" s="148"/>
      <c r="H3441" s="372"/>
      <c r="I3441" s="264"/>
      <c r="J3441" s="270"/>
      <c r="K3441" s="264"/>
      <c r="L3441" s="264"/>
      <c r="M3441" s="158"/>
      <c r="N3441" s="348"/>
    </row>
    <row r="3442" spans="2:14" x14ac:dyDescent="0.15">
      <c r="B3442" s="184">
        <v>3438</v>
      </c>
      <c r="C3442" s="171"/>
      <c r="D3442" s="172"/>
      <c r="E3442" s="173"/>
      <c r="F3442" s="174"/>
      <c r="G3442" s="148"/>
      <c r="H3442" s="372"/>
      <c r="I3442" s="264"/>
      <c r="J3442" s="270"/>
      <c r="K3442" s="264"/>
      <c r="L3442" s="264"/>
      <c r="M3442" s="158"/>
      <c r="N3442" s="348"/>
    </row>
    <row r="3443" spans="2:14" x14ac:dyDescent="0.15">
      <c r="B3443" s="184">
        <v>3439</v>
      </c>
      <c r="C3443" s="171"/>
      <c r="D3443" s="172"/>
      <c r="E3443" s="173"/>
      <c r="F3443" s="174"/>
      <c r="G3443" s="148"/>
      <c r="H3443" s="372"/>
      <c r="I3443" s="264"/>
      <c r="J3443" s="270"/>
      <c r="K3443" s="264"/>
      <c r="L3443" s="264"/>
      <c r="M3443" s="158"/>
      <c r="N3443" s="348"/>
    </row>
    <row r="3444" spans="2:14" x14ac:dyDescent="0.15">
      <c r="B3444" s="184">
        <v>3440</v>
      </c>
      <c r="C3444" s="171"/>
      <c r="D3444" s="172"/>
      <c r="E3444" s="173"/>
      <c r="F3444" s="174"/>
      <c r="G3444" s="148"/>
      <c r="H3444" s="372"/>
      <c r="I3444" s="264"/>
      <c r="J3444" s="270"/>
      <c r="K3444" s="264"/>
      <c r="L3444" s="264"/>
      <c r="M3444" s="158"/>
      <c r="N3444" s="348"/>
    </row>
    <row r="3445" spans="2:14" x14ac:dyDescent="0.15">
      <c r="B3445" s="184">
        <v>3441</v>
      </c>
      <c r="C3445" s="171"/>
      <c r="D3445" s="172"/>
      <c r="E3445" s="173"/>
      <c r="F3445" s="174"/>
      <c r="G3445" s="148"/>
      <c r="H3445" s="372"/>
      <c r="I3445" s="264"/>
      <c r="J3445" s="270"/>
      <c r="K3445" s="264"/>
      <c r="L3445" s="264"/>
      <c r="M3445" s="158"/>
      <c r="N3445" s="348"/>
    </row>
    <row r="3446" spans="2:14" x14ac:dyDescent="0.15">
      <c r="B3446" s="184">
        <v>3442</v>
      </c>
      <c r="C3446" s="171"/>
      <c r="D3446" s="172"/>
      <c r="E3446" s="173"/>
      <c r="F3446" s="174"/>
      <c r="G3446" s="148"/>
      <c r="H3446" s="372"/>
      <c r="I3446" s="264"/>
      <c r="J3446" s="270"/>
      <c r="K3446" s="264"/>
      <c r="L3446" s="264"/>
      <c r="M3446" s="158"/>
      <c r="N3446" s="348"/>
    </row>
    <row r="3447" spans="2:14" x14ac:dyDescent="0.15">
      <c r="B3447" s="184">
        <v>3443</v>
      </c>
      <c r="C3447" s="171"/>
      <c r="D3447" s="172"/>
      <c r="E3447" s="173"/>
      <c r="F3447" s="174"/>
      <c r="G3447" s="148"/>
      <c r="H3447" s="372"/>
      <c r="I3447" s="264"/>
      <c r="J3447" s="270"/>
      <c r="K3447" s="264"/>
      <c r="L3447" s="264"/>
      <c r="M3447" s="158"/>
      <c r="N3447" s="348"/>
    </row>
    <row r="3448" spans="2:14" x14ac:dyDescent="0.15">
      <c r="B3448" s="184">
        <v>3444</v>
      </c>
      <c r="C3448" s="171"/>
      <c r="D3448" s="172"/>
      <c r="E3448" s="173"/>
      <c r="F3448" s="174"/>
      <c r="G3448" s="148"/>
      <c r="H3448" s="372"/>
      <c r="I3448" s="264"/>
      <c r="J3448" s="270"/>
      <c r="K3448" s="264"/>
      <c r="L3448" s="264"/>
      <c r="M3448" s="158"/>
      <c r="N3448" s="348"/>
    </row>
    <row r="3449" spans="2:14" x14ac:dyDescent="0.15">
      <c r="B3449" s="184">
        <v>3445</v>
      </c>
      <c r="C3449" s="171"/>
      <c r="D3449" s="172"/>
      <c r="E3449" s="173"/>
      <c r="F3449" s="174"/>
      <c r="G3449" s="148"/>
      <c r="H3449" s="372"/>
      <c r="I3449" s="264"/>
      <c r="J3449" s="270"/>
      <c r="K3449" s="264"/>
      <c r="L3449" s="264"/>
      <c r="M3449" s="158"/>
      <c r="N3449" s="348"/>
    </row>
    <row r="3450" spans="2:14" x14ac:dyDescent="0.15">
      <c r="B3450" s="184">
        <v>3446</v>
      </c>
      <c r="C3450" s="171"/>
      <c r="D3450" s="172"/>
      <c r="E3450" s="173"/>
      <c r="F3450" s="174"/>
      <c r="G3450" s="148"/>
      <c r="H3450" s="372"/>
      <c r="I3450" s="264"/>
      <c r="J3450" s="270"/>
      <c r="K3450" s="264"/>
      <c r="L3450" s="264"/>
      <c r="M3450" s="158"/>
      <c r="N3450" s="348"/>
    </row>
    <row r="3451" spans="2:14" x14ac:dyDescent="0.15">
      <c r="B3451" s="184">
        <v>3447</v>
      </c>
      <c r="C3451" s="171"/>
      <c r="D3451" s="172"/>
      <c r="E3451" s="173"/>
      <c r="F3451" s="174"/>
      <c r="G3451" s="148"/>
      <c r="H3451" s="372"/>
      <c r="I3451" s="264"/>
      <c r="J3451" s="270"/>
      <c r="K3451" s="264"/>
      <c r="L3451" s="264"/>
      <c r="M3451" s="158"/>
      <c r="N3451" s="348"/>
    </row>
    <row r="3452" spans="2:14" x14ac:dyDescent="0.15">
      <c r="B3452" s="184">
        <v>3448</v>
      </c>
      <c r="C3452" s="171"/>
      <c r="D3452" s="172"/>
      <c r="E3452" s="173"/>
      <c r="F3452" s="174"/>
      <c r="G3452" s="148"/>
      <c r="H3452" s="372"/>
      <c r="I3452" s="264"/>
      <c r="J3452" s="270"/>
      <c r="K3452" s="264"/>
      <c r="L3452" s="264"/>
      <c r="M3452" s="158"/>
      <c r="N3452" s="348"/>
    </row>
    <row r="3453" spans="2:14" x14ac:dyDescent="0.15">
      <c r="B3453" s="184">
        <v>3449</v>
      </c>
      <c r="C3453" s="171"/>
      <c r="D3453" s="172"/>
      <c r="E3453" s="173"/>
      <c r="F3453" s="174"/>
      <c r="G3453" s="148"/>
      <c r="H3453" s="372"/>
      <c r="I3453" s="264"/>
      <c r="J3453" s="270"/>
      <c r="K3453" s="264"/>
      <c r="L3453" s="264"/>
      <c r="M3453" s="158"/>
      <c r="N3453" s="348"/>
    </row>
    <row r="3454" spans="2:14" x14ac:dyDescent="0.15">
      <c r="B3454" s="184">
        <v>3450</v>
      </c>
      <c r="C3454" s="171"/>
      <c r="D3454" s="172"/>
      <c r="E3454" s="173"/>
      <c r="F3454" s="174"/>
      <c r="G3454" s="148"/>
      <c r="H3454" s="372"/>
      <c r="I3454" s="264"/>
      <c r="J3454" s="270"/>
      <c r="K3454" s="264"/>
      <c r="L3454" s="264"/>
      <c r="M3454" s="158"/>
      <c r="N3454" s="348"/>
    </row>
    <row r="3455" spans="2:14" x14ac:dyDescent="0.15">
      <c r="B3455" s="184">
        <v>3451</v>
      </c>
      <c r="C3455" s="171"/>
      <c r="D3455" s="172"/>
      <c r="E3455" s="173"/>
      <c r="F3455" s="174"/>
      <c r="G3455" s="148"/>
      <c r="H3455" s="372"/>
      <c r="I3455" s="264"/>
      <c r="J3455" s="270"/>
      <c r="K3455" s="264"/>
      <c r="L3455" s="264"/>
      <c r="M3455" s="158"/>
      <c r="N3455" s="348"/>
    </row>
    <row r="3456" spans="2:14" x14ac:dyDescent="0.15">
      <c r="B3456" s="184">
        <v>3452</v>
      </c>
      <c r="C3456" s="171"/>
      <c r="D3456" s="172"/>
      <c r="E3456" s="173"/>
      <c r="F3456" s="174"/>
      <c r="G3456" s="148"/>
      <c r="H3456" s="372"/>
      <c r="I3456" s="264"/>
      <c r="J3456" s="270"/>
      <c r="K3456" s="264"/>
      <c r="L3456" s="264"/>
      <c r="M3456" s="158"/>
      <c r="N3456" s="348"/>
    </row>
    <row r="3457" spans="2:14" x14ac:dyDescent="0.15">
      <c r="B3457" s="184">
        <v>3453</v>
      </c>
      <c r="C3457" s="171"/>
      <c r="D3457" s="172"/>
      <c r="E3457" s="173"/>
      <c r="F3457" s="174"/>
      <c r="G3457" s="148"/>
      <c r="H3457" s="372"/>
      <c r="I3457" s="264"/>
      <c r="J3457" s="270"/>
      <c r="K3457" s="264"/>
      <c r="L3457" s="264"/>
      <c r="M3457" s="158"/>
      <c r="N3457" s="348"/>
    </row>
    <row r="3458" spans="2:14" x14ac:dyDescent="0.15">
      <c r="B3458" s="184">
        <v>3454</v>
      </c>
      <c r="C3458" s="171"/>
      <c r="D3458" s="172"/>
      <c r="E3458" s="173"/>
      <c r="F3458" s="174"/>
      <c r="G3458" s="148"/>
      <c r="H3458" s="372"/>
      <c r="I3458" s="264"/>
      <c r="J3458" s="270"/>
      <c r="K3458" s="264"/>
      <c r="L3458" s="264"/>
      <c r="M3458" s="158"/>
      <c r="N3458" s="348"/>
    </row>
    <row r="3459" spans="2:14" x14ac:dyDescent="0.15">
      <c r="B3459" s="184">
        <v>3455</v>
      </c>
      <c r="C3459" s="171"/>
      <c r="D3459" s="172"/>
      <c r="E3459" s="173"/>
      <c r="F3459" s="174"/>
      <c r="G3459" s="148"/>
      <c r="H3459" s="372"/>
      <c r="I3459" s="264"/>
      <c r="J3459" s="270"/>
      <c r="K3459" s="264"/>
      <c r="L3459" s="264"/>
      <c r="M3459" s="158"/>
      <c r="N3459" s="348"/>
    </row>
    <row r="3460" spans="2:14" x14ac:dyDescent="0.15">
      <c r="B3460" s="184">
        <v>3456</v>
      </c>
      <c r="C3460" s="171"/>
      <c r="D3460" s="172"/>
      <c r="E3460" s="173"/>
      <c r="F3460" s="174"/>
      <c r="G3460" s="148"/>
      <c r="H3460" s="372"/>
      <c r="I3460" s="264"/>
      <c r="J3460" s="270"/>
      <c r="K3460" s="264"/>
      <c r="L3460" s="264"/>
      <c r="M3460" s="158"/>
      <c r="N3460" s="348"/>
    </row>
    <row r="3461" spans="2:14" x14ac:dyDescent="0.15">
      <c r="B3461" s="184">
        <v>3457</v>
      </c>
      <c r="C3461" s="171"/>
      <c r="D3461" s="172"/>
      <c r="E3461" s="173"/>
      <c r="F3461" s="174"/>
      <c r="G3461" s="148"/>
      <c r="H3461" s="372"/>
      <c r="I3461" s="264"/>
      <c r="J3461" s="270"/>
      <c r="K3461" s="264"/>
      <c r="L3461" s="264"/>
      <c r="M3461" s="158"/>
      <c r="N3461" s="348"/>
    </row>
    <row r="3462" spans="2:14" x14ac:dyDescent="0.15">
      <c r="B3462" s="184">
        <v>3458</v>
      </c>
      <c r="C3462" s="171"/>
      <c r="D3462" s="172"/>
      <c r="E3462" s="173"/>
      <c r="F3462" s="174"/>
      <c r="G3462" s="148"/>
      <c r="H3462" s="372"/>
      <c r="I3462" s="264"/>
      <c r="J3462" s="270"/>
      <c r="K3462" s="264"/>
      <c r="L3462" s="264"/>
      <c r="M3462" s="158"/>
      <c r="N3462" s="348"/>
    </row>
    <row r="3463" spans="2:14" x14ac:dyDescent="0.15">
      <c r="B3463" s="184">
        <v>3459</v>
      </c>
      <c r="C3463" s="171"/>
      <c r="D3463" s="172"/>
      <c r="E3463" s="173"/>
      <c r="F3463" s="174"/>
      <c r="G3463" s="148"/>
      <c r="H3463" s="372"/>
      <c r="I3463" s="264"/>
      <c r="J3463" s="270"/>
      <c r="K3463" s="264"/>
      <c r="L3463" s="264"/>
      <c r="M3463" s="158"/>
      <c r="N3463" s="348"/>
    </row>
    <row r="3464" spans="2:14" x14ac:dyDescent="0.15">
      <c r="B3464" s="184">
        <v>3460</v>
      </c>
      <c r="C3464" s="171"/>
      <c r="D3464" s="172"/>
      <c r="E3464" s="173"/>
      <c r="F3464" s="174"/>
      <c r="G3464" s="148"/>
      <c r="H3464" s="372"/>
      <c r="I3464" s="264"/>
      <c r="J3464" s="270"/>
      <c r="K3464" s="264"/>
      <c r="L3464" s="264"/>
      <c r="M3464" s="158"/>
      <c r="N3464" s="348"/>
    </row>
    <row r="3465" spans="2:14" x14ac:dyDescent="0.15">
      <c r="B3465" s="184">
        <v>3461</v>
      </c>
      <c r="C3465" s="171"/>
      <c r="D3465" s="172"/>
      <c r="E3465" s="173"/>
      <c r="F3465" s="174"/>
      <c r="G3465" s="148"/>
      <c r="H3465" s="372"/>
      <c r="I3465" s="264"/>
      <c r="J3465" s="270"/>
      <c r="K3465" s="264"/>
      <c r="L3465" s="264"/>
      <c r="M3465" s="158"/>
      <c r="N3465" s="348"/>
    </row>
    <row r="3466" spans="2:14" x14ac:dyDescent="0.15">
      <c r="B3466" s="184">
        <v>3462</v>
      </c>
      <c r="C3466" s="171"/>
      <c r="D3466" s="172"/>
      <c r="E3466" s="173"/>
      <c r="F3466" s="174"/>
      <c r="G3466" s="148"/>
      <c r="H3466" s="372"/>
      <c r="I3466" s="264"/>
      <c r="J3466" s="270"/>
      <c r="K3466" s="264"/>
      <c r="L3466" s="264"/>
      <c r="M3466" s="158"/>
      <c r="N3466" s="348"/>
    </row>
    <row r="3467" spans="2:14" x14ac:dyDescent="0.15">
      <c r="B3467" s="184">
        <v>3463</v>
      </c>
      <c r="C3467" s="171"/>
      <c r="D3467" s="172"/>
      <c r="E3467" s="173"/>
      <c r="F3467" s="174"/>
      <c r="G3467" s="148"/>
      <c r="H3467" s="372"/>
      <c r="I3467" s="264"/>
      <c r="J3467" s="270"/>
      <c r="K3467" s="264"/>
      <c r="L3467" s="264"/>
      <c r="M3467" s="158"/>
      <c r="N3467" s="348"/>
    </row>
    <row r="3468" spans="2:14" x14ac:dyDescent="0.15">
      <c r="B3468" s="184">
        <v>3464</v>
      </c>
      <c r="C3468" s="171"/>
      <c r="D3468" s="172"/>
      <c r="E3468" s="173"/>
      <c r="F3468" s="174"/>
      <c r="G3468" s="148"/>
      <c r="H3468" s="372"/>
      <c r="I3468" s="264"/>
      <c r="J3468" s="270"/>
      <c r="K3468" s="264"/>
      <c r="L3468" s="264"/>
      <c r="M3468" s="158"/>
      <c r="N3468" s="348"/>
    </row>
    <row r="3469" spans="2:14" x14ac:dyDescent="0.15">
      <c r="B3469" s="184">
        <v>3465</v>
      </c>
      <c r="C3469" s="171"/>
      <c r="D3469" s="172"/>
      <c r="E3469" s="173"/>
      <c r="F3469" s="174"/>
      <c r="G3469" s="148"/>
      <c r="H3469" s="372"/>
      <c r="I3469" s="264"/>
      <c r="J3469" s="270"/>
      <c r="K3469" s="264"/>
      <c r="L3469" s="264"/>
      <c r="M3469" s="158"/>
      <c r="N3469" s="348"/>
    </row>
    <row r="3470" spans="2:14" x14ac:dyDescent="0.15">
      <c r="B3470" s="184">
        <v>3466</v>
      </c>
      <c r="C3470" s="171"/>
      <c r="D3470" s="172"/>
      <c r="E3470" s="173"/>
      <c r="F3470" s="174"/>
      <c r="G3470" s="148"/>
      <c r="H3470" s="372"/>
      <c r="I3470" s="264"/>
      <c r="J3470" s="270"/>
      <c r="K3470" s="264"/>
      <c r="L3470" s="264"/>
      <c r="M3470" s="158"/>
      <c r="N3470" s="348"/>
    </row>
    <row r="3471" spans="2:14" x14ac:dyDescent="0.15">
      <c r="B3471" s="184">
        <v>3467</v>
      </c>
      <c r="C3471" s="171"/>
      <c r="D3471" s="172"/>
      <c r="E3471" s="173"/>
      <c r="F3471" s="174"/>
      <c r="G3471" s="148"/>
      <c r="H3471" s="372"/>
      <c r="I3471" s="264"/>
      <c r="J3471" s="270"/>
      <c r="K3471" s="264"/>
      <c r="L3471" s="264"/>
      <c r="M3471" s="158"/>
      <c r="N3471" s="348"/>
    </row>
    <row r="3472" spans="2:14" x14ac:dyDescent="0.15">
      <c r="B3472" s="184">
        <v>3468</v>
      </c>
      <c r="C3472" s="171"/>
      <c r="D3472" s="172"/>
      <c r="E3472" s="173"/>
      <c r="F3472" s="174"/>
      <c r="G3472" s="148"/>
      <c r="H3472" s="372"/>
      <c r="I3472" s="264"/>
      <c r="J3472" s="270"/>
      <c r="K3472" s="264"/>
      <c r="L3472" s="264"/>
      <c r="M3472" s="158"/>
      <c r="N3472" s="348"/>
    </row>
    <row r="3473" spans="2:14" x14ac:dyDescent="0.15">
      <c r="B3473" s="184">
        <v>3469</v>
      </c>
      <c r="C3473" s="171"/>
      <c r="D3473" s="172"/>
      <c r="E3473" s="173"/>
      <c r="F3473" s="174"/>
      <c r="G3473" s="148"/>
      <c r="H3473" s="372"/>
      <c r="I3473" s="264"/>
      <c r="J3473" s="270"/>
      <c r="K3473" s="264"/>
      <c r="L3473" s="264"/>
      <c r="M3473" s="158"/>
      <c r="N3473" s="348"/>
    </row>
    <row r="3474" spans="2:14" x14ac:dyDescent="0.15">
      <c r="B3474" s="184">
        <v>3470</v>
      </c>
      <c r="C3474" s="171"/>
      <c r="D3474" s="172"/>
      <c r="E3474" s="173"/>
      <c r="F3474" s="174"/>
      <c r="G3474" s="148"/>
      <c r="H3474" s="372"/>
      <c r="I3474" s="264"/>
      <c r="J3474" s="270"/>
      <c r="K3474" s="264"/>
      <c r="L3474" s="264"/>
      <c r="M3474" s="158"/>
      <c r="N3474" s="348"/>
    </row>
    <row r="3475" spans="2:14" x14ac:dyDescent="0.15">
      <c r="B3475" s="184">
        <v>3471</v>
      </c>
      <c r="C3475" s="171"/>
      <c r="D3475" s="172"/>
      <c r="E3475" s="173"/>
      <c r="F3475" s="174"/>
      <c r="G3475" s="148"/>
      <c r="H3475" s="372"/>
      <c r="I3475" s="264"/>
      <c r="J3475" s="270"/>
      <c r="K3475" s="264"/>
      <c r="L3475" s="264"/>
      <c r="M3475" s="158"/>
      <c r="N3475" s="348"/>
    </row>
    <row r="3476" spans="2:14" x14ac:dyDescent="0.15">
      <c r="B3476" s="184">
        <v>3472</v>
      </c>
      <c r="C3476" s="171"/>
      <c r="D3476" s="172"/>
      <c r="E3476" s="173"/>
      <c r="F3476" s="174"/>
      <c r="G3476" s="148"/>
      <c r="H3476" s="372"/>
      <c r="I3476" s="264"/>
      <c r="J3476" s="270"/>
      <c r="K3476" s="264"/>
      <c r="L3476" s="264"/>
      <c r="M3476" s="158"/>
      <c r="N3476" s="348"/>
    </row>
    <row r="3477" spans="2:14" x14ac:dyDescent="0.15">
      <c r="B3477" s="184">
        <v>3473</v>
      </c>
      <c r="C3477" s="171"/>
      <c r="D3477" s="172"/>
      <c r="E3477" s="173"/>
      <c r="F3477" s="174"/>
      <c r="G3477" s="148"/>
      <c r="H3477" s="372"/>
      <c r="I3477" s="264"/>
      <c r="J3477" s="270"/>
      <c r="K3477" s="264"/>
      <c r="L3477" s="264"/>
      <c r="M3477" s="158"/>
      <c r="N3477" s="348"/>
    </row>
    <row r="3478" spans="2:14" x14ac:dyDescent="0.15">
      <c r="B3478" s="184">
        <v>3474</v>
      </c>
      <c r="C3478" s="171"/>
      <c r="D3478" s="172"/>
      <c r="E3478" s="173"/>
      <c r="F3478" s="174"/>
      <c r="G3478" s="148"/>
      <c r="H3478" s="372"/>
      <c r="I3478" s="264"/>
      <c r="J3478" s="270"/>
      <c r="K3478" s="264"/>
      <c r="L3478" s="264"/>
      <c r="M3478" s="158"/>
      <c r="N3478" s="348"/>
    </row>
    <row r="3479" spans="2:14" x14ac:dyDescent="0.15">
      <c r="B3479" s="184">
        <v>3475</v>
      </c>
      <c r="C3479" s="171"/>
      <c r="D3479" s="172"/>
      <c r="E3479" s="173"/>
      <c r="F3479" s="174"/>
      <c r="G3479" s="148"/>
      <c r="H3479" s="372"/>
      <c r="I3479" s="264"/>
      <c r="J3479" s="270"/>
      <c r="K3479" s="264"/>
      <c r="L3479" s="264"/>
      <c r="M3479" s="158"/>
      <c r="N3479" s="348"/>
    </row>
    <row r="3480" spans="2:14" x14ac:dyDescent="0.15">
      <c r="B3480" s="184">
        <v>3476</v>
      </c>
      <c r="C3480" s="171"/>
      <c r="D3480" s="172"/>
      <c r="E3480" s="173"/>
      <c r="F3480" s="174"/>
      <c r="G3480" s="148"/>
      <c r="H3480" s="372"/>
      <c r="I3480" s="264"/>
      <c r="J3480" s="270"/>
      <c r="K3480" s="264"/>
      <c r="L3480" s="264"/>
      <c r="M3480" s="158"/>
      <c r="N3480" s="348"/>
    </row>
    <row r="3481" spans="2:14" x14ac:dyDescent="0.15">
      <c r="B3481" s="184">
        <v>3477</v>
      </c>
      <c r="C3481" s="171"/>
      <c r="D3481" s="172"/>
      <c r="E3481" s="173"/>
      <c r="F3481" s="174"/>
      <c r="G3481" s="148"/>
      <c r="H3481" s="372"/>
      <c r="I3481" s="264"/>
      <c r="J3481" s="270"/>
      <c r="K3481" s="264"/>
      <c r="L3481" s="264"/>
      <c r="M3481" s="158"/>
      <c r="N3481" s="348"/>
    </row>
    <row r="3482" spans="2:14" x14ac:dyDescent="0.15">
      <c r="B3482" s="184">
        <v>3478</v>
      </c>
      <c r="C3482" s="171"/>
      <c r="D3482" s="172"/>
      <c r="E3482" s="173"/>
      <c r="F3482" s="174"/>
      <c r="G3482" s="148"/>
      <c r="H3482" s="372"/>
      <c r="I3482" s="264"/>
      <c r="J3482" s="270"/>
      <c r="K3482" s="264"/>
      <c r="L3482" s="264"/>
      <c r="M3482" s="158"/>
      <c r="N3482" s="348"/>
    </row>
    <row r="3483" spans="2:14" x14ac:dyDescent="0.15">
      <c r="B3483" s="184">
        <v>3479</v>
      </c>
      <c r="C3483" s="171"/>
      <c r="D3483" s="172"/>
      <c r="E3483" s="173"/>
      <c r="F3483" s="174"/>
      <c r="G3483" s="148"/>
      <c r="H3483" s="372"/>
      <c r="I3483" s="264"/>
      <c r="J3483" s="270"/>
      <c r="K3483" s="264"/>
      <c r="L3483" s="264"/>
      <c r="M3483" s="158"/>
      <c r="N3483" s="348"/>
    </row>
    <row r="3484" spans="2:14" x14ac:dyDescent="0.15">
      <c r="B3484" s="184">
        <v>3480</v>
      </c>
      <c r="C3484" s="171"/>
      <c r="D3484" s="172"/>
      <c r="E3484" s="173"/>
      <c r="F3484" s="174"/>
      <c r="G3484" s="148"/>
      <c r="H3484" s="372"/>
      <c r="I3484" s="264"/>
      <c r="J3484" s="270"/>
      <c r="K3484" s="264"/>
      <c r="L3484" s="264"/>
      <c r="M3484" s="158"/>
      <c r="N3484" s="348"/>
    </row>
    <row r="3485" spans="2:14" x14ac:dyDescent="0.15">
      <c r="B3485" s="184">
        <v>3481</v>
      </c>
      <c r="C3485" s="171"/>
      <c r="D3485" s="172"/>
      <c r="E3485" s="173"/>
      <c r="F3485" s="174"/>
      <c r="G3485" s="148"/>
      <c r="H3485" s="372"/>
      <c r="I3485" s="264"/>
      <c r="J3485" s="270"/>
      <c r="K3485" s="264"/>
      <c r="L3485" s="264"/>
      <c r="M3485" s="158"/>
      <c r="N3485" s="348"/>
    </row>
    <row r="3486" spans="2:14" x14ac:dyDescent="0.15">
      <c r="B3486" s="184">
        <v>3482</v>
      </c>
      <c r="C3486" s="171"/>
      <c r="D3486" s="172"/>
      <c r="E3486" s="173"/>
      <c r="F3486" s="174"/>
      <c r="G3486" s="148"/>
      <c r="H3486" s="372"/>
      <c r="I3486" s="264"/>
      <c r="J3486" s="270"/>
      <c r="K3486" s="264"/>
      <c r="L3486" s="264"/>
      <c r="M3486" s="158"/>
      <c r="N3486" s="348"/>
    </row>
    <row r="3487" spans="2:14" x14ac:dyDescent="0.15">
      <c r="B3487" s="184">
        <v>3483</v>
      </c>
      <c r="C3487" s="171"/>
      <c r="D3487" s="172"/>
      <c r="E3487" s="173"/>
      <c r="F3487" s="174"/>
      <c r="G3487" s="148"/>
      <c r="H3487" s="372"/>
      <c r="I3487" s="264"/>
      <c r="J3487" s="270"/>
      <c r="K3487" s="264"/>
      <c r="L3487" s="264"/>
      <c r="M3487" s="158"/>
      <c r="N3487" s="348"/>
    </row>
    <row r="3488" spans="2:14" x14ac:dyDescent="0.15">
      <c r="B3488" s="184">
        <v>3484</v>
      </c>
      <c r="C3488" s="171"/>
      <c r="D3488" s="172"/>
      <c r="E3488" s="173"/>
      <c r="F3488" s="174"/>
      <c r="G3488" s="148"/>
      <c r="H3488" s="372"/>
      <c r="I3488" s="264"/>
      <c r="J3488" s="270"/>
      <c r="K3488" s="264"/>
      <c r="L3488" s="264"/>
      <c r="M3488" s="158"/>
      <c r="N3488" s="348"/>
    </row>
    <row r="3489" spans="2:14" x14ac:dyDescent="0.15">
      <c r="B3489" s="184">
        <v>3485</v>
      </c>
      <c r="C3489" s="171"/>
      <c r="D3489" s="172"/>
      <c r="E3489" s="173"/>
      <c r="F3489" s="174"/>
      <c r="G3489" s="148"/>
      <c r="H3489" s="372"/>
      <c r="I3489" s="264"/>
      <c r="J3489" s="270"/>
      <c r="K3489" s="264"/>
      <c r="L3489" s="264"/>
      <c r="M3489" s="158"/>
      <c r="N3489" s="348"/>
    </row>
    <row r="3490" spans="2:14" x14ac:dyDescent="0.15">
      <c r="B3490" s="184">
        <v>3486</v>
      </c>
      <c r="C3490" s="171"/>
      <c r="D3490" s="172"/>
      <c r="E3490" s="173"/>
      <c r="F3490" s="174"/>
      <c r="G3490" s="148"/>
      <c r="H3490" s="372"/>
      <c r="I3490" s="264"/>
      <c r="J3490" s="270"/>
      <c r="K3490" s="264"/>
      <c r="L3490" s="264"/>
      <c r="M3490" s="158"/>
      <c r="N3490" s="348"/>
    </row>
    <row r="3491" spans="2:14" x14ac:dyDescent="0.15">
      <c r="B3491" s="184">
        <v>3487</v>
      </c>
      <c r="C3491" s="171"/>
      <c r="D3491" s="172"/>
      <c r="E3491" s="173"/>
      <c r="F3491" s="174"/>
      <c r="G3491" s="148"/>
      <c r="H3491" s="372"/>
      <c r="I3491" s="264"/>
      <c r="J3491" s="270"/>
      <c r="K3491" s="264"/>
      <c r="L3491" s="264"/>
      <c r="M3491" s="158"/>
      <c r="N3491" s="348"/>
    </row>
    <row r="3492" spans="2:14" x14ac:dyDescent="0.15">
      <c r="B3492" s="184">
        <v>3488</v>
      </c>
      <c r="C3492" s="171"/>
      <c r="D3492" s="172"/>
      <c r="E3492" s="173"/>
      <c r="F3492" s="174"/>
      <c r="G3492" s="148"/>
      <c r="H3492" s="372"/>
      <c r="I3492" s="264"/>
      <c r="J3492" s="270"/>
      <c r="K3492" s="264"/>
      <c r="L3492" s="264"/>
      <c r="M3492" s="158"/>
      <c r="N3492" s="348"/>
    </row>
    <row r="3493" spans="2:14" x14ac:dyDescent="0.15">
      <c r="B3493" s="184">
        <v>3489</v>
      </c>
      <c r="C3493" s="171"/>
      <c r="D3493" s="172"/>
      <c r="E3493" s="173"/>
      <c r="F3493" s="174"/>
      <c r="G3493" s="148"/>
      <c r="H3493" s="372"/>
      <c r="I3493" s="264"/>
      <c r="J3493" s="270"/>
      <c r="K3493" s="264"/>
      <c r="L3493" s="264"/>
      <c r="M3493" s="158"/>
      <c r="N3493" s="348"/>
    </row>
    <row r="3494" spans="2:14" x14ac:dyDescent="0.15">
      <c r="B3494" s="184">
        <v>3490</v>
      </c>
      <c r="C3494" s="171"/>
      <c r="D3494" s="172"/>
      <c r="E3494" s="173"/>
      <c r="F3494" s="174"/>
      <c r="G3494" s="148"/>
      <c r="H3494" s="372"/>
      <c r="I3494" s="264"/>
      <c r="J3494" s="270"/>
      <c r="K3494" s="264"/>
      <c r="L3494" s="264"/>
      <c r="M3494" s="158"/>
      <c r="N3494" s="348"/>
    </row>
    <row r="3495" spans="2:14" x14ac:dyDescent="0.15">
      <c r="B3495" s="184">
        <v>3491</v>
      </c>
      <c r="C3495" s="171"/>
      <c r="D3495" s="172"/>
      <c r="E3495" s="173"/>
      <c r="F3495" s="174"/>
      <c r="G3495" s="148"/>
      <c r="H3495" s="372"/>
      <c r="I3495" s="264"/>
      <c r="J3495" s="270"/>
      <c r="K3495" s="264"/>
      <c r="L3495" s="264"/>
      <c r="M3495" s="158"/>
      <c r="N3495" s="348"/>
    </row>
    <row r="3496" spans="2:14" x14ac:dyDescent="0.15">
      <c r="B3496" s="184">
        <v>3492</v>
      </c>
      <c r="C3496" s="171"/>
      <c r="D3496" s="172"/>
      <c r="E3496" s="173"/>
      <c r="F3496" s="174"/>
      <c r="G3496" s="148"/>
      <c r="H3496" s="372"/>
      <c r="I3496" s="264"/>
      <c r="J3496" s="270"/>
      <c r="K3496" s="264"/>
      <c r="L3496" s="264"/>
      <c r="M3496" s="158"/>
      <c r="N3496" s="348"/>
    </row>
    <row r="3497" spans="2:14" x14ac:dyDescent="0.15">
      <c r="B3497" s="184">
        <v>3493</v>
      </c>
      <c r="C3497" s="171"/>
      <c r="D3497" s="172"/>
      <c r="E3497" s="173"/>
      <c r="F3497" s="174"/>
      <c r="G3497" s="148"/>
      <c r="H3497" s="372"/>
      <c r="I3497" s="264"/>
      <c r="J3497" s="270"/>
      <c r="K3497" s="264"/>
      <c r="L3497" s="264"/>
      <c r="M3497" s="158"/>
      <c r="N3497" s="348"/>
    </row>
    <row r="3498" spans="2:14" x14ac:dyDescent="0.15">
      <c r="B3498" s="184">
        <v>3494</v>
      </c>
      <c r="C3498" s="171"/>
      <c r="D3498" s="172"/>
      <c r="E3498" s="173"/>
      <c r="F3498" s="174"/>
      <c r="G3498" s="148"/>
      <c r="H3498" s="372"/>
      <c r="I3498" s="264"/>
      <c r="J3498" s="270"/>
      <c r="K3498" s="264"/>
      <c r="L3498" s="264"/>
      <c r="M3498" s="158"/>
      <c r="N3498" s="348"/>
    </row>
    <row r="3499" spans="2:14" x14ac:dyDescent="0.15">
      <c r="B3499" s="184">
        <v>3495</v>
      </c>
      <c r="C3499" s="171"/>
      <c r="D3499" s="172"/>
      <c r="E3499" s="173"/>
      <c r="F3499" s="174"/>
      <c r="G3499" s="148"/>
      <c r="H3499" s="372"/>
      <c r="I3499" s="264"/>
      <c r="J3499" s="270"/>
      <c r="K3499" s="264"/>
      <c r="L3499" s="264"/>
      <c r="M3499" s="158"/>
      <c r="N3499" s="348"/>
    </row>
    <row r="3500" spans="2:14" x14ac:dyDescent="0.15">
      <c r="B3500" s="184">
        <v>3496</v>
      </c>
      <c r="C3500" s="171"/>
      <c r="D3500" s="172"/>
      <c r="E3500" s="173"/>
      <c r="F3500" s="174"/>
      <c r="G3500" s="148"/>
      <c r="H3500" s="372"/>
      <c r="I3500" s="264"/>
      <c r="J3500" s="270"/>
      <c r="K3500" s="264"/>
      <c r="L3500" s="264"/>
      <c r="M3500" s="158"/>
      <c r="N3500" s="348"/>
    </row>
    <row r="3501" spans="2:14" x14ac:dyDescent="0.15">
      <c r="B3501" s="184">
        <v>3497</v>
      </c>
      <c r="C3501" s="171"/>
      <c r="D3501" s="172"/>
      <c r="E3501" s="173"/>
      <c r="F3501" s="174"/>
      <c r="G3501" s="148"/>
      <c r="H3501" s="372"/>
      <c r="I3501" s="264"/>
      <c r="J3501" s="270"/>
      <c r="K3501" s="264"/>
      <c r="L3501" s="264"/>
      <c r="M3501" s="158"/>
      <c r="N3501" s="348"/>
    </row>
    <row r="3502" spans="2:14" x14ac:dyDescent="0.15">
      <c r="B3502" s="184">
        <v>3498</v>
      </c>
      <c r="C3502" s="171"/>
      <c r="D3502" s="172"/>
      <c r="E3502" s="173"/>
      <c r="F3502" s="174"/>
      <c r="G3502" s="148"/>
      <c r="H3502" s="372"/>
      <c r="I3502" s="264"/>
      <c r="J3502" s="270"/>
      <c r="K3502" s="264"/>
      <c r="L3502" s="264"/>
      <c r="M3502" s="158"/>
      <c r="N3502" s="348"/>
    </row>
    <row r="3503" spans="2:14" x14ac:dyDescent="0.15">
      <c r="B3503" s="184">
        <v>3499</v>
      </c>
      <c r="C3503" s="171"/>
      <c r="D3503" s="172"/>
      <c r="E3503" s="173"/>
      <c r="F3503" s="174"/>
      <c r="G3503" s="148"/>
      <c r="H3503" s="372"/>
      <c r="I3503" s="264"/>
      <c r="J3503" s="270"/>
      <c r="K3503" s="264"/>
      <c r="L3503" s="264"/>
      <c r="M3503" s="158"/>
      <c r="N3503" s="348"/>
    </row>
    <row r="3504" spans="2:14" x14ac:dyDescent="0.15">
      <c r="B3504" s="184">
        <v>3500</v>
      </c>
      <c r="C3504" s="171"/>
      <c r="D3504" s="172"/>
      <c r="E3504" s="173"/>
      <c r="F3504" s="174"/>
      <c r="G3504" s="148"/>
      <c r="H3504" s="372"/>
      <c r="I3504" s="264"/>
      <c r="J3504" s="270"/>
      <c r="K3504" s="264"/>
      <c r="L3504" s="264"/>
      <c r="M3504" s="158"/>
      <c r="N3504" s="348"/>
    </row>
    <row r="3505" spans="2:14" x14ac:dyDescent="0.15">
      <c r="B3505" s="184">
        <v>3501</v>
      </c>
      <c r="C3505" s="171"/>
      <c r="D3505" s="172"/>
      <c r="E3505" s="173"/>
      <c r="F3505" s="174"/>
      <c r="G3505" s="148"/>
      <c r="H3505" s="372"/>
      <c r="I3505" s="264"/>
      <c r="J3505" s="270"/>
      <c r="K3505" s="264"/>
      <c r="L3505" s="264"/>
      <c r="M3505" s="158"/>
      <c r="N3505" s="348"/>
    </row>
    <row r="3506" spans="2:14" x14ac:dyDescent="0.15">
      <c r="B3506" s="184">
        <v>3502</v>
      </c>
      <c r="C3506" s="171"/>
      <c r="D3506" s="172"/>
      <c r="E3506" s="173"/>
      <c r="F3506" s="174"/>
      <c r="G3506" s="148"/>
      <c r="H3506" s="372"/>
      <c r="I3506" s="264"/>
      <c r="J3506" s="270"/>
      <c r="K3506" s="264"/>
      <c r="L3506" s="264"/>
      <c r="M3506" s="158"/>
      <c r="N3506" s="348"/>
    </row>
    <row r="3507" spans="2:14" x14ac:dyDescent="0.15">
      <c r="B3507" s="184">
        <v>3503</v>
      </c>
      <c r="C3507" s="171"/>
      <c r="D3507" s="172"/>
      <c r="E3507" s="173"/>
      <c r="F3507" s="174"/>
      <c r="G3507" s="148"/>
      <c r="H3507" s="372"/>
      <c r="I3507" s="264"/>
      <c r="J3507" s="270"/>
      <c r="K3507" s="264"/>
      <c r="L3507" s="264"/>
      <c r="M3507" s="158"/>
      <c r="N3507" s="348"/>
    </row>
    <row r="3508" spans="2:14" x14ac:dyDescent="0.15">
      <c r="B3508" s="184">
        <v>3504</v>
      </c>
      <c r="C3508" s="171"/>
      <c r="D3508" s="172"/>
      <c r="E3508" s="173"/>
      <c r="F3508" s="174"/>
      <c r="G3508" s="148"/>
      <c r="H3508" s="372"/>
      <c r="I3508" s="264"/>
      <c r="J3508" s="270"/>
      <c r="K3508" s="264"/>
      <c r="L3508" s="264"/>
      <c r="M3508" s="158"/>
      <c r="N3508" s="348"/>
    </row>
    <row r="3509" spans="2:14" x14ac:dyDescent="0.15">
      <c r="B3509" s="184">
        <v>3505</v>
      </c>
      <c r="C3509" s="171"/>
      <c r="D3509" s="172"/>
      <c r="E3509" s="173"/>
      <c r="F3509" s="174"/>
      <c r="G3509" s="148"/>
      <c r="H3509" s="372"/>
      <c r="I3509" s="264"/>
      <c r="J3509" s="270"/>
      <c r="K3509" s="264"/>
      <c r="L3509" s="264"/>
      <c r="M3509" s="158"/>
      <c r="N3509" s="348"/>
    </row>
    <row r="3510" spans="2:14" x14ac:dyDescent="0.15">
      <c r="B3510" s="184">
        <v>3506</v>
      </c>
      <c r="C3510" s="171"/>
      <c r="D3510" s="172"/>
      <c r="E3510" s="173"/>
      <c r="F3510" s="174"/>
      <c r="G3510" s="148"/>
      <c r="H3510" s="372"/>
      <c r="I3510" s="264"/>
      <c r="J3510" s="270"/>
      <c r="K3510" s="264"/>
      <c r="L3510" s="264"/>
      <c r="M3510" s="158"/>
      <c r="N3510" s="348"/>
    </row>
    <row r="3511" spans="2:14" x14ac:dyDescent="0.15">
      <c r="B3511" s="184">
        <v>3507</v>
      </c>
      <c r="C3511" s="171"/>
      <c r="D3511" s="172"/>
      <c r="E3511" s="173"/>
      <c r="F3511" s="174"/>
      <c r="G3511" s="148"/>
      <c r="H3511" s="372"/>
      <c r="I3511" s="264"/>
      <c r="J3511" s="270"/>
      <c r="K3511" s="264"/>
      <c r="L3511" s="264"/>
      <c r="M3511" s="158"/>
      <c r="N3511" s="348"/>
    </row>
    <row r="3512" spans="2:14" x14ac:dyDescent="0.15">
      <c r="B3512" s="184">
        <v>3508</v>
      </c>
      <c r="C3512" s="171"/>
      <c r="D3512" s="172"/>
      <c r="E3512" s="173"/>
      <c r="F3512" s="174"/>
      <c r="G3512" s="148"/>
      <c r="H3512" s="372"/>
      <c r="I3512" s="264"/>
      <c r="J3512" s="270"/>
      <c r="K3512" s="264"/>
      <c r="L3512" s="264"/>
      <c r="M3512" s="158"/>
      <c r="N3512" s="348"/>
    </row>
    <row r="3513" spans="2:14" x14ac:dyDescent="0.15">
      <c r="B3513" s="184">
        <v>3509</v>
      </c>
      <c r="C3513" s="171"/>
      <c r="D3513" s="172"/>
      <c r="E3513" s="173"/>
      <c r="F3513" s="174"/>
      <c r="G3513" s="148"/>
      <c r="H3513" s="372"/>
      <c r="I3513" s="264"/>
      <c r="J3513" s="270"/>
      <c r="K3513" s="264"/>
      <c r="L3513" s="264"/>
      <c r="M3513" s="158"/>
      <c r="N3513" s="348"/>
    </row>
    <row r="3514" spans="2:14" x14ac:dyDescent="0.15">
      <c r="B3514" s="184">
        <v>3510</v>
      </c>
      <c r="C3514" s="171"/>
      <c r="D3514" s="172"/>
      <c r="E3514" s="173"/>
      <c r="F3514" s="174"/>
      <c r="G3514" s="148"/>
      <c r="H3514" s="372"/>
      <c r="I3514" s="264"/>
      <c r="J3514" s="270"/>
      <c r="K3514" s="264"/>
      <c r="L3514" s="264"/>
      <c r="M3514" s="158"/>
      <c r="N3514" s="348"/>
    </row>
    <row r="3515" spans="2:14" x14ac:dyDescent="0.15">
      <c r="B3515" s="184">
        <v>3511</v>
      </c>
      <c r="C3515" s="171"/>
      <c r="D3515" s="172"/>
      <c r="E3515" s="173"/>
      <c r="F3515" s="174"/>
      <c r="G3515" s="148"/>
      <c r="H3515" s="372"/>
      <c r="I3515" s="264"/>
      <c r="J3515" s="270"/>
      <c r="K3515" s="264"/>
      <c r="L3515" s="264"/>
      <c r="M3515" s="158"/>
      <c r="N3515" s="348"/>
    </row>
    <row r="3516" spans="2:14" x14ac:dyDescent="0.15">
      <c r="B3516" s="184">
        <v>3512</v>
      </c>
      <c r="C3516" s="171"/>
      <c r="D3516" s="172"/>
      <c r="E3516" s="173"/>
      <c r="F3516" s="174"/>
      <c r="G3516" s="148"/>
      <c r="H3516" s="372"/>
      <c r="I3516" s="264"/>
      <c r="J3516" s="270"/>
      <c r="K3516" s="264"/>
      <c r="L3516" s="264"/>
      <c r="M3516" s="158"/>
      <c r="N3516" s="348"/>
    </row>
    <row r="3517" spans="2:14" x14ac:dyDescent="0.15">
      <c r="B3517" s="184">
        <v>3513</v>
      </c>
      <c r="C3517" s="171"/>
      <c r="D3517" s="172"/>
      <c r="E3517" s="173"/>
      <c r="F3517" s="174"/>
      <c r="G3517" s="148"/>
      <c r="H3517" s="372"/>
      <c r="I3517" s="264"/>
      <c r="J3517" s="270"/>
      <c r="K3517" s="264"/>
      <c r="L3517" s="264"/>
      <c r="M3517" s="158"/>
      <c r="N3517" s="348"/>
    </row>
    <row r="3518" spans="2:14" x14ac:dyDescent="0.15">
      <c r="B3518" s="184">
        <v>3514</v>
      </c>
      <c r="C3518" s="171"/>
      <c r="D3518" s="172"/>
      <c r="E3518" s="173"/>
      <c r="F3518" s="174"/>
      <c r="G3518" s="148"/>
      <c r="H3518" s="372"/>
      <c r="I3518" s="264"/>
      <c r="J3518" s="270"/>
      <c r="K3518" s="264"/>
      <c r="L3518" s="264"/>
      <c r="M3518" s="158"/>
      <c r="N3518" s="348"/>
    </row>
    <row r="3519" spans="2:14" x14ac:dyDescent="0.15">
      <c r="B3519" s="184">
        <v>3515</v>
      </c>
      <c r="C3519" s="171"/>
      <c r="D3519" s="172"/>
      <c r="E3519" s="173"/>
      <c r="F3519" s="174"/>
      <c r="G3519" s="148"/>
      <c r="H3519" s="372"/>
      <c r="I3519" s="264"/>
      <c r="J3519" s="270"/>
      <c r="K3519" s="264"/>
      <c r="L3519" s="264"/>
      <c r="M3519" s="158"/>
      <c r="N3519" s="348"/>
    </row>
    <row r="3520" spans="2:14" x14ac:dyDescent="0.15">
      <c r="B3520" s="184">
        <v>3516</v>
      </c>
      <c r="C3520" s="171"/>
      <c r="D3520" s="172"/>
      <c r="E3520" s="173"/>
      <c r="F3520" s="174"/>
      <c r="G3520" s="148"/>
      <c r="H3520" s="372"/>
      <c r="I3520" s="264"/>
      <c r="J3520" s="270"/>
      <c r="K3520" s="264"/>
      <c r="L3520" s="264"/>
      <c r="M3520" s="158"/>
      <c r="N3520" s="348"/>
    </row>
    <row r="3521" spans="2:14" x14ac:dyDescent="0.15">
      <c r="B3521" s="184">
        <v>3517</v>
      </c>
      <c r="C3521" s="171"/>
      <c r="D3521" s="172"/>
      <c r="E3521" s="173"/>
      <c r="F3521" s="174"/>
      <c r="G3521" s="148"/>
      <c r="H3521" s="372"/>
      <c r="I3521" s="264"/>
      <c r="J3521" s="270"/>
      <c r="K3521" s="264"/>
      <c r="L3521" s="264"/>
      <c r="M3521" s="158"/>
      <c r="N3521" s="348"/>
    </row>
    <row r="3522" spans="2:14" x14ac:dyDescent="0.15">
      <c r="B3522" s="184">
        <v>3518</v>
      </c>
      <c r="C3522" s="171"/>
      <c r="D3522" s="172"/>
      <c r="E3522" s="173"/>
      <c r="F3522" s="174"/>
      <c r="G3522" s="148"/>
      <c r="H3522" s="372"/>
      <c r="I3522" s="264"/>
      <c r="J3522" s="270"/>
      <c r="K3522" s="264"/>
      <c r="L3522" s="264"/>
      <c r="M3522" s="158"/>
      <c r="N3522" s="348"/>
    </row>
    <row r="3523" spans="2:14" x14ac:dyDescent="0.15">
      <c r="B3523" s="184">
        <v>3519</v>
      </c>
      <c r="C3523" s="171"/>
      <c r="D3523" s="172"/>
      <c r="E3523" s="173"/>
      <c r="F3523" s="174"/>
      <c r="G3523" s="148"/>
      <c r="H3523" s="372"/>
      <c r="I3523" s="264"/>
      <c r="J3523" s="270"/>
      <c r="K3523" s="264"/>
      <c r="L3523" s="264"/>
      <c r="M3523" s="158"/>
      <c r="N3523" s="348"/>
    </row>
    <row r="3524" spans="2:14" x14ac:dyDescent="0.15">
      <c r="B3524" s="184">
        <v>3520</v>
      </c>
      <c r="C3524" s="171"/>
      <c r="D3524" s="172"/>
      <c r="E3524" s="173"/>
      <c r="F3524" s="174"/>
      <c r="G3524" s="148"/>
      <c r="H3524" s="372"/>
      <c r="I3524" s="264"/>
      <c r="J3524" s="270"/>
      <c r="K3524" s="264"/>
      <c r="L3524" s="264"/>
      <c r="M3524" s="158"/>
      <c r="N3524" s="348"/>
    </row>
    <row r="3525" spans="2:14" x14ac:dyDescent="0.15">
      <c r="B3525" s="184">
        <v>3521</v>
      </c>
      <c r="C3525" s="171"/>
      <c r="D3525" s="172"/>
      <c r="E3525" s="173"/>
      <c r="F3525" s="174"/>
      <c r="G3525" s="148"/>
      <c r="H3525" s="372"/>
      <c r="I3525" s="264"/>
      <c r="J3525" s="270"/>
      <c r="K3525" s="264"/>
      <c r="L3525" s="264"/>
      <c r="M3525" s="158"/>
      <c r="N3525" s="348"/>
    </row>
    <row r="3526" spans="2:14" x14ac:dyDescent="0.15">
      <c r="B3526" s="184">
        <v>3522</v>
      </c>
      <c r="C3526" s="171"/>
      <c r="D3526" s="172"/>
      <c r="E3526" s="173"/>
      <c r="F3526" s="174"/>
      <c r="G3526" s="148"/>
      <c r="H3526" s="372"/>
      <c r="I3526" s="264"/>
      <c r="J3526" s="270"/>
      <c r="K3526" s="264"/>
      <c r="L3526" s="264"/>
      <c r="M3526" s="158"/>
      <c r="N3526" s="348"/>
    </row>
    <row r="3527" spans="2:14" x14ac:dyDescent="0.15">
      <c r="B3527" s="184">
        <v>3523</v>
      </c>
      <c r="C3527" s="171"/>
      <c r="D3527" s="172"/>
      <c r="E3527" s="173"/>
      <c r="F3527" s="174"/>
      <c r="G3527" s="148"/>
      <c r="H3527" s="372"/>
      <c r="I3527" s="264"/>
      <c r="J3527" s="270"/>
      <c r="K3527" s="264"/>
      <c r="L3527" s="264"/>
      <c r="M3527" s="158"/>
      <c r="N3527" s="348"/>
    </row>
    <row r="3528" spans="2:14" x14ac:dyDescent="0.15">
      <c r="B3528" s="184">
        <v>3524</v>
      </c>
      <c r="C3528" s="171"/>
      <c r="D3528" s="172"/>
      <c r="E3528" s="173"/>
      <c r="F3528" s="174"/>
      <c r="G3528" s="148"/>
      <c r="H3528" s="372"/>
      <c r="I3528" s="264"/>
      <c r="J3528" s="270"/>
      <c r="K3528" s="264"/>
      <c r="L3528" s="264"/>
      <c r="M3528" s="158"/>
      <c r="N3528" s="348"/>
    </row>
    <row r="3529" spans="2:14" x14ac:dyDescent="0.15">
      <c r="B3529" s="184">
        <v>3525</v>
      </c>
      <c r="C3529" s="171"/>
      <c r="D3529" s="172"/>
      <c r="E3529" s="173"/>
      <c r="F3529" s="174"/>
      <c r="G3529" s="148"/>
      <c r="H3529" s="372"/>
      <c r="I3529" s="264"/>
      <c r="J3529" s="270"/>
      <c r="K3529" s="264"/>
      <c r="L3529" s="264"/>
      <c r="M3529" s="158"/>
      <c r="N3529" s="348"/>
    </row>
    <row r="3530" spans="2:14" x14ac:dyDescent="0.15">
      <c r="B3530" s="184">
        <v>3526</v>
      </c>
      <c r="C3530" s="171"/>
      <c r="D3530" s="172"/>
      <c r="E3530" s="173"/>
      <c r="F3530" s="174"/>
      <c r="G3530" s="148"/>
      <c r="H3530" s="372"/>
      <c r="I3530" s="264"/>
      <c r="J3530" s="270"/>
      <c r="K3530" s="264"/>
      <c r="L3530" s="264"/>
      <c r="M3530" s="158"/>
      <c r="N3530" s="348"/>
    </row>
    <row r="3531" spans="2:14" x14ac:dyDescent="0.15">
      <c r="B3531" s="184">
        <v>3527</v>
      </c>
      <c r="C3531" s="171"/>
      <c r="D3531" s="172"/>
      <c r="E3531" s="173"/>
      <c r="F3531" s="174"/>
      <c r="G3531" s="148"/>
      <c r="H3531" s="372"/>
      <c r="I3531" s="264"/>
      <c r="J3531" s="270"/>
      <c r="K3531" s="264"/>
      <c r="L3531" s="264"/>
      <c r="M3531" s="158"/>
      <c r="N3531" s="348"/>
    </row>
    <row r="3532" spans="2:14" x14ac:dyDescent="0.15">
      <c r="B3532" s="184">
        <v>3528</v>
      </c>
      <c r="C3532" s="171"/>
      <c r="D3532" s="172"/>
      <c r="E3532" s="173"/>
      <c r="F3532" s="174"/>
      <c r="G3532" s="148"/>
      <c r="H3532" s="372"/>
      <c r="I3532" s="264"/>
      <c r="J3532" s="270"/>
      <c r="K3532" s="264"/>
      <c r="L3532" s="264"/>
      <c r="M3532" s="158"/>
      <c r="N3532" s="348"/>
    </row>
    <row r="3533" spans="2:14" x14ac:dyDescent="0.15">
      <c r="B3533" s="184">
        <v>3529</v>
      </c>
      <c r="C3533" s="171"/>
      <c r="D3533" s="172"/>
      <c r="E3533" s="173"/>
      <c r="F3533" s="174"/>
      <c r="G3533" s="148"/>
      <c r="H3533" s="372"/>
      <c r="I3533" s="264"/>
      <c r="J3533" s="270"/>
      <c r="K3533" s="264"/>
      <c r="L3533" s="264"/>
      <c r="M3533" s="158"/>
      <c r="N3533" s="348"/>
    </row>
    <row r="3534" spans="2:14" x14ac:dyDescent="0.15">
      <c r="B3534" s="184">
        <v>3530</v>
      </c>
      <c r="C3534" s="171"/>
      <c r="D3534" s="172"/>
      <c r="E3534" s="173"/>
      <c r="F3534" s="174"/>
      <c r="G3534" s="148"/>
      <c r="H3534" s="372"/>
      <c r="I3534" s="264"/>
      <c r="J3534" s="270"/>
      <c r="K3534" s="264"/>
      <c r="L3534" s="264"/>
      <c r="M3534" s="158"/>
      <c r="N3534" s="348"/>
    </row>
    <row r="3535" spans="2:14" x14ac:dyDescent="0.15">
      <c r="B3535" s="184">
        <v>3531</v>
      </c>
      <c r="C3535" s="171"/>
      <c r="D3535" s="172"/>
      <c r="E3535" s="173"/>
      <c r="F3535" s="174"/>
      <c r="G3535" s="148"/>
      <c r="H3535" s="372"/>
      <c r="I3535" s="264"/>
      <c r="J3535" s="270"/>
      <c r="K3535" s="264"/>
      <c r="L3535" s="264"/>
      <c r="M3535" s="158"/>
      <c r="N3535" s="348"/>
    </row>
    <row r="3536" spans="2:14" x14ac:dyDescent="0.15">
      <c r="B3536" s="184">
        <v>3532</v>
      </c>
      <c r="C3536" s="171"/>
      <c r="D3536" s="172"/>
      <c r="E3536" s="173"/>
      <c r="F3536" s="174"/>
      <c r="G3536" s="148"/>
      <c r="H3536" s="372"/>
      <c r="I3536" s="264"/>
      <c r="J3536" s="270"/>
      <c r="K3536" s="264"/>
      <c r="L3536" s="264"/>
      <c r="M3536" s="158"/>
      <c r="N3536" s="348"/>
    </row>
    <row r="3537" spans="2:14" x14ac:dyDescent="0.15">
      <c r="B3537" s="184">
        <v>3533</v>
      </c>
      <c r="C3537" s="171"/>
      <c r="D3537" s="172"/>
      <c r="E3537" s="173"/>
      <c r="F3537" s="174"/>
      <c r="G3537" s="148"/>
      <c r="H3537" s="372"/>
      <c r="I3537" s="264"/>
      <c r="J3537" s="270"/>
      <c r="K3537" s="264"/>
      <c r="L3537" s="264"/>
      <c r="M3537" s="158"/>
      <c r="N3537" s="348"/>
    </row>
    <row r="3538" spans="2:14" x14ac:dyDescent="0.15">
      <c r="B3538" s="184">
        <v>3534</v>
      </c>
      <c r="C3538" s="171"/>
      <c r="D3538" s="172"/>
      <c r="E3538" s="173"/>
      <c r="F3538" s="174"/>
      <c r="G3538" s="148"/>
      <c r="H3538" s="372"/>
      <c r="I3538" s="264"/>
      <c r="J3538" s="270"/>
      <c r="K3538" s="264"/>
      <c r="L3538" s="264"/>
      <c r="M3538" s="158"/>
      <c r="N3538" s="348"/>
    </row>
    <row r="3539" spans="2:14" x14ac:dyDescent="0.15">
      <c r="B3539" s="184">
        <v>3535</v>
      </c>
      <c r="C3539" s="171"/>
      <c r="D3539" s="172"/>
      <c r="E3539" s="173"/>
      <c r="F3539" s="174"/>
      <c r="G3539" s="148"/>
      <c r="H3539" s="372"/>
      <c r="I3539" s="264"/>
      <c r="J3539" s="270"/>
      <c r="K3539" s="264"/>
      <c r="L3539" s="264"/>
      <c r="M3539" s="158"/>
      <c r="N3539" s="348"/>
    </row>
    <row r="3540" spans="2:14" x14ac:dyDescent="0.15">
      <c r="B3540" s="184">
        <v>3536</v>
      </c>
      <c r="C3540" s="171"/>
      <c r="D3540" s="172"/>
      <c r="E3540" s="173"/>
      <c r="F3540" s="174"/>
      <c r="G3540" s="148"/>
      <c r="H3540" s="372"/>
      <c r="I3540" s="264"/>
      <c r="J3540" s="270"/>
      <c r="K3540" s="264"/>
      <c r="L3540" s="264"/>
      <c r="M3540" s="158"/>
      <c r="N3540" s="348"/>
    </row>
    <row r="3541" spans="2:14" x14ac:dyDescent="0.15">
      <c r="B3541" s="184">
        <v>3537</v>
      </c>
      <c r="C3541" s="171"/>
      <c r="D3541" s="172"/>
      <c r="E3541" s="173"/>
      <c r="F3541" s="174"/>
      <c r="G3541" s="148"/>
      <c r="H3541" s="372"/>
      <c r="I3541" s="264"/>
      <c r="J3541" s="270"/>
      <c r="K3541" s="264"/>
      <c r="L3541" s="264"/>
      <c r="M3541" s="158"/>
      <c r="N3541" s="348"/>
    </row>
    <row r="3542" spans="2:14" x14ac:dyDescent="0.15">
      <c r="B3542" s="184">
        <v>3538</v>
      </c>
      <c r="C3542" s="171"/>
      <c r="D3542" s="172"/>
      <c r="E3542" s="173"/>
      <c r="F3542" s="174"/>
      <c r="G3542" s="148"/>
      <c r="H3542" s="372"/>
      <c r="I3542" s="264"/>
      <c r="J3542" s="270"/>
      <c r="K3542" s="264"/>
      <c r="L3542" s="264"/>
      <c r="M3542" s="158"/>
      <c r="N3542" s="348"/>
    </row>
    <row r="3543" spans="2:14" x14ac:dyDescent="0.15">
      <c r="B3543" s="184">
        <v>3539</v>
      </c>
      <c r="C3543" s="171"/>
      <c r="D3543" s="172"/>
      <c r="E3543" s="173"/>
      <c r="F3543" s="174"/>
      <c r="G3543" s="148"/>
      <c r="H3543" s="372"/>
      <c r="I3543" s="264"/>
      <c r="J3543" s="270"/>
      <c r="K3543" s="264"/>
      <c r="L3543" s="264"/>
      <c r="M3543" s="158"/>
      <c r="N3543" s="348"/>
    </row>
    <row r="3544" spans="2:14" x14ac:dyDescent="0.15">
      <c r="B3544" s="184">
        <v>3540</v>
      </c>
      <c r="C3544" s="171"/>
      <c r="D3544" s="172"/>
      <c r="E3544" s="173"/>
      <c r="F3544" s="174"/>
      <c r="G3544" s="148"/>
      <c r="H3544" s="372"/>
      <c r="I3544" s="264"/>
      <c r="J3544" s="270"/>
      <c r="K3544" s="264"/>
      <c r="L3544" s="264"/>
      <c r="M3544" s="158"/>
      <c r="N3544" s="348"/>
    </row>
    <row r="3545" spans="2:14" x14ac:dyDescent="0.15">
      <c r="B3545" s="184">
        <v>3541</v>
      </c>
      <c r="C3545" s="171"/>
      <c r="D3545" s="172"/>
      <c r="E3545" s="173"/>
      <c r="F3545" s="174"/>
      <c r="G3545" s="148"/>
      <c r="H3545" s="372"/>
      <c r="I3545" s="264"/>
      <c r="J3545" s="270"/>
      <c r="K3545" s="264"/>
      <c r="L3545" s="264"/>
      <c r="M3545" s="158"/>
      <c r="N3545" s="348"/>
    </row>
    <row r="3546" spans="2:14" x14ac:dyDescent="0.15">
      <c r="B3546" s="184">
        <v>3542</v>
      </c>
      <c r="C3546" s="171"/>
      <c r="D3546" s="172"/>
      <c r="E3546" s="173"/>
      <c r="F3546" s="174"/>
      <c r="G3546" s="148"/>
      <c r="H3546" s="372"/>
      <c r="I3546" s="264"/>
      <c r="J3546" s="270"/>
      <c r="K3546" s="264"/>
      <c r="L3546" s="264"/>
      <c r="M3546" s="158"/>
      <c r="N3546" s="348"/>
    </row>
    <row r="3547" spans="2:14" x14ac:dyDescent="0.15">
      <c r="B3547" s="184">
        <v>3543</v>
      </c>
      <c r="C3547" s="171"/>
      <c r="D3547" s="172"/>
      <c r="E3547" s="173"/>
      <c r="F3547" s="174"/>
      <c r="G3547" s="148"/>
      <c r="H3547" s="372"/>
      <c r="I3547" s="264"/>
      <c r="J3547" s="270"/>
      <c r="K3547" s="264"/>
      <c r="L3547" s="264"/>
      <c r="M3547" s="158"/>
      <c r="N3547" s="348"/>
    </row>
    <row r="3548" spans="2:14" x14ac:dyDescent="0.15">
      <c r="B3548" s="184">
        <v>3544</v>
      </c>
      <c r="C3548" s="171"/>
      <c r="D3548" s="172"/>
      <c r="E3548" s="173"/>
      <c r="F3548" s="174"/>
      <c r="G3548" s="148"/>
      <c r="H3548" s="372"/>
      <c r="I3548" s="264"/>
      <c r="J3548" s="270"/>
      <c r="K3548" s="264"/>
      <c r="L3548" s="264"/>
      <c r="M3548" s="158"/>
      <c r="N3548" s="348"/>
    </row>
    <row r="3549" spans="2:14" x14ac:dyDescent="0.15">
      <c r="B3549" s="184">
        <v>3545</v>
      </c>
      <c r="C3549" s="171"/>
      <c r="D3549" s="172"/>
      <c r="E3549" s="173"/>
      <c r="F3549" s="174"/>
      <c r="G3549" s="148"/>
      <c r="H3549" s="372"/>
      <c r="I3549" s="264"/>
      <c r="J3549" s="270"/>
      <c r="K3549" s="264"/>
      <c r="L3549" s="264"/>
      <c r="M3549" s="158"/>
      <c r="N3549" s="348"/>
    </row>
    <row r="3550" spans="2:14" x14ac:dyDescent="0.15">
      <c r="B3550" s="184">
        <v>3546</v>
      </c>
      <c r="C3550" s="171"/>
      <c r="D3550" s="172"/>
      <c r="E3550" s="173"/>
      <c r="F3550" s="174"/>
      <c r="G3550" s="148"/>
      <c r="H3550" s="372"/>
      <c r="I3550" s="264"/>
      <c r="J3550" s="270"/>
      <c r="K3550" s="264"/>
      <c r="L3550" s="264"/>
      <c r="M3550" s="158"/>
      <c r="N3550" s="348"/>
    </row>
    <row r="3551" spans="2:14" x14ac:dyDescent="0.15">
      <c r="B3551" s="184">
        <v>3547</v>
      </c>
      <c r="C3551" s="171"/>
      <c r="D3551" s="172"/>
      <c r="E3551" s="173"/>
      <c r="F3551" s="174"/>
      <c r="G3551" s="148"/>
      <c r="H3551" s="372"/>
      <c r="I3551" s="264"/>
      <c r="J3551" s="270"/>
      <c r="K3551" s="264"/>
      <c r="L3551" s="264"/>
      <c r="M3551" s="158"/>
      <c r="N3551" s="348"/>
    </row>
    <row r="3552" spans="2:14" x14ac:dyDescent="0.15">
      <c r="B3552" s="184">
        <v>3548</v>
      </c>
      <c r="C3552" s="171"/>
      <c r="D3552" s="172"/>
      <c r="E3552" s="173"/>
      <c r="F3552" s="174"/>
      <c r="G3552" s="148"/>
      <c r="H3552" s="372"/>
      <c r="I3552" s="264"/>
      <c r="J3552" s="270"/>
      <c r="K3552" s="264"/>
      <c r="L3552" s="264"/>
      <c r="M3552" s="158"/>
      <c r="N3552" s="348"/>
    </row>
    <row r="3553" spans="2:14" x14ac:dyDescent="0.15">
      <c r="B3553" s="184">
        <v>3549</v>
      </c>
      <c r="C3553" s="171"/>
      <c r="D3553" s="172"/>
      <c r="E3553" s="173"/>
      <c r="F3553" s="174"/>
      <c r="G3553" s="148"/>
      <c r="H3553" s="372"/>
      <c r="I3553" s="264"/>
      <c r="J3553" s="270"/>
      <c r="K3553" s="264"/>
      <c r="L3553" s="264"/>
      <c r="M3553" s="158"/>
      <c r="N3553" s="348"/>
    </row>
    <row r="3554" spans="2:14" x14ac:dyDescent="0.15">
      <c r="B3554" s="184">
        <v>3550</v>
      </c>
      <c r="C3554" s="171"/>
      <c r="D3554" s="172"/>
      <c r="E3554" s="173"/>
      <c r="F3554" s="174"/>
      <c r="G3554" s="148"/>
      <c r="H3554" s="372"/>
      <c r="I3554" s="264"/>
      <c r="J3554" s="270"/>
      <c r="K3554" s="264"/>
      <c r="L3554" s="264"/>
      <c r="M3554" s="158"/>
      <c r="N3554" s="348"/>
    </row>
    <row r="3555" spans="2:14" x14ac:dyDescent="0.15">
      <c r="B3555" s="184">
        <v>3551</v>
      </c>
      <c r="C3555" s="171"/>
      <c r="D3555" s="172"/>
      <c r="E3555" s="173"/>
      <c r="F3555" s="174"/>
      <c r="G3555" s="148"/>
      <c r="H3555" s="372"/>
      <c r="I3555" s="264"/>
      <c r="J3555" s="270"/>
      <c r="K3555" s="264"/>
      <c r="L3555" s="264"/>
      <c r="M3555" s="158"/>
      <c r="N3555" s="348"/>
    </row>
    <row r="3556" spans="2:14" x14ac:dyDescent="0.15">
      <c r="B3556" s="184">
        <v>3552</v>
      </c>
      <c r="C3556" s="171"/>
      <c r="D3556" s="172"/>
      <c r="E3556" s="173"/>
      <c r="F3556" s="174"/>
      <c r="G3556" s="148"/>
      <c r="H3556" s="372"/>
      <c r="I3556" s="264"/>
      <c r="J3556" s="270"/>
      <c r="K3556" s="264"/>
      <c r="L3556" s="264"/>
      <c r="M3556" s="158"/>
      <c r="N3556" s="348"/>
    </row>
    <row r="3557" spans="2:14" x14ac:dyDescent="0.15">
      <c r="B3557" s="184">
        <v>3553</v>
      </c>
      <c r="C3557" s="171"/>
      <c r="D3557" s="172"/>
      <c r="E3557" s="173"/>
      <c r="F3557" s="174"/>
      <c r="G3557" s="148"/>
      <c r="H3557" s="372"/>
      <c r="I3557" s="264"/>
      <c r="J3557" s="270"/>
      <c r="K3557" s="264"/>
      <c r="L3557" s="264"/>
      <c r="M3557" s="158"/>
      <c r="N3557" s="348"/>
    </row>
    <row r="3558" spans="2:14" x14ac:dyDescent="0.15">
      <c r="B3558" s="184">
        <v>3554</v>
      </c>
      <c r="C3558" s="171"/>
      <c r="D3558" s="172"/>
      <c r="E3558" s="173"/>
      <c r="F3558" s="174"/>
      <c r="G3558" s="148"/>
      <c r="H3558" s="372"/>
      <c r="I3558" s="264"/>
      <c r="J3558" s="270"/>
      <c r="K3558" s="264"/>
      <c r="L3558" s="264"/>
      <c r="M3558" s="158"/>
      <c r="N3558" s="348"/>
    </row>
    <row r="3559" spans="2:14" x14ac:dyDescent="0.15">
      <c r="B3559" s="184">
        <v>3555</v>
      </c>
      <c r="C3559" s="171"/>
      <c r="D3559" s="172"/>
      <c r="E3559" s="173"/>
      <c r="F3559" s="174"/>
      <c r="G3559" s="148"/>
      <c r="H3559" s="372"/>
      <c r="I3559" s="264"/>
      <c r="J3559" s="270"/>
      <c r="K3559" s="264"/>
      <c r="L3559" s="264"/>
      <c r="M3559" s="158"/>
      <c r="N3559" s="348"/>
    </row>
    <row r="3560" spans="2:14" x14ac:dyDescent="0.15">
      <c r="B3560" s="184">
        <v>3556</v>
      </c>
      <c r="C3560" s="171"/>
      <c r="D3560" s="172"/>
      <c r="E3560" s="173"/>
      <c r="F3560" s="174"/>
      <c r="G3560" s="148"/>
      <c r="H3560" s="372"/>
      <c r="I3560" s="264"/>
      <c r="J3560" s="270"/>
      <c r="K3560" s="264"/>
      <c r="L3560" s="264"/>
      <c r="M3560" s="158"/>
      <c r="N3560" s="348"/>
    </row>
    <row r="3561" spans="2:14" x14ac:dyDescent="0.15">
      <c r="B3561" s="184">
        <v>3557</v>
      </c>
      <c r="C3561" s="171"/>
      <c r="D3561" s="172"/>
      <c r="E3561" s="173"/>
      <c r="F3561" s="174"/>
      <c r="G3561" s="148"/>
      <c r="H3561" s="372"/>
      <c r="I3561" s="264"/>
      <c r="J3561" s="270"/>
      <c r="K3561" s="264"/>
      <c r="L3561" s="264"/>
      <c r="M3561" s="158"/>
      <c r="N3561" s="348"/>
    </row>
    <row r="3562" spans="2:14" x14ac:dyDescent="0.15">
      <c r="B3562" s="184">
        <v>3558</v>
      </c>
      <c r="C3562" s="171"/>
      <c r="D3562" s="172"/>
      <c r="E3562" s="173"/>
      <c r="F3562" s="174"/>
      <c r="G3562" s="148"/>
      <c r="H3562" s="372"/>
      <c r="I3562" s="264"/>
      <c r="J3562" s="270"/>
      <c r="K3562" s="264"/>
      <c r="L3562" s="264"/>
      <c r="M3562" s="158"/>
      <c r="N3562" s="348"/>
    </row>
    <row r="3563" spans="2:14" x14ac:dyDescent="0.15">
      <c r="B3563" s="184">
        <v>3559</v>
      </c>
      <c r="C3563" s="171"/>
      <c r="D3563" s="172"/>
      <c r="E3563" s="173"/>
      <c r="F3563" s="174"/>
      <c r="G3563" s="148"/>
      <c r="H3563" s="372"/>
      <c r="I3563" s="264"/>
      <c r="J3563" s="270"/>
      <c r="K3563" s="264"/>
      <c r="L3563" s="264"/>
      <c r="M3563" s="158"/>
      <c r="N3563" s="348"/>
    </row>
    <row r="3564" spans="2:14" x14ac:dyDescent="0.15">
      <c r="B3564" s="184">
        <v>3560</v>
      </c>
      <c r="C3564" s="171"/>
      <c r="D3564" s="172"/>
      <c r="E3564" s="173"/>
      <c r="F3564" s="174"/>
      <c r="G3564" s="148"/>
      <c r="H3564" s="372"/>
      <c r="I3564" s="264"/>
      <c r="J3564" s="270"/>
      <c r="K3564" s="264"/>
      <c r="L3564" s="264"/>
      <c r="M3564" s="158"/>
      <c r="N3564" s="348"/>
    </row>
    <row r="3565" spans="2:14" x14ac:dyDescent="0.15">
      <c r="B3565" s="184">
        <v>3561</v>
      </c>
      <c r="C3565" s="171"/>
      <c r="D3565" s="172"/>
      <c r="E3565" s="173"/>
      <c r="F3565" s="174"/>
      <c r="G3565" s="148"/>
      <c r="H3565" s="372"/>
      <c r="I3565" s="264"/>
      <c r="J3565" s="270"/>
      <c r="K3565" s="264"/>
      <c r="L3565" s="264"/>
      <c r="M3565" s="158"/>
      <c r="N3565" s="348"/>
    </row>
    <row r="3566" spans="2:14" x14ac:dyDescent="0.15">
      <c r="B3566" s="184">
        <v>3562</v>
      </c>
      <c r="C3566" s="171"/>
      <c r="D3566" s="172"/>
      <c r="E3566" s="173"/>
      <c r="F3566" s="174"/>
      <c r="G3566" s="148"/>
      <c r="H3566" s="372"/>
      <c r="I3566" s="264"/>
      <c r="J3566" s="270"/>
      <c r="K3566" s="264"/>
      <c r="L3566" s="264"/>
      <c r="M3566" s="158"/>
      <c r="N3566" s="348"/>
    </row>
    <row r="3567" spans="2:14" x14ac:dyDescent="0.15">
      <c r="B3567" s="184">
        <v>3563</v>
      </c>
      <c r="C3567" s="171"/>
      <c r="D3567" s="172"/>
      <c r="E3567" s="173"/>
      <c r="F3567" s="174"/>
      <c r="G3567" s="148"/>
      <c r="H3567" s="372"/>
      <c r="I3567" s="264"/>
      <c r="J3567" s="270"/>
      <c r="K3567" s="264"/>
      <c r="L3567" s="264"/>
      <c r="M3567" s="158"/>
      <c r="N3567" s="348"/>
    </row>
    <row r="3568" spans="2:14" x14ac:dyDescent="0.15">
      <c r="B3568" s="184">
        <v>3564</v>
      </c>
      <c r="C3568" s="171"/>
      <c r="D3568" s="172"/>
      <c r="E3568" s="173"/>
      <c r="F3568" s="174"/>
      <c r="G3568" s="148"/>
      <c r="H3568" s="372"/>
      <c r="I3568" s="264"/>
      <c r="J3568" s="270"/>
      <c r="K3568" s="264"/>
      <c r="L3568" s="264"/>
      <c r="M3568" s="158"/>
      <c r="N3568" s="348"/>
    </row>
    <row r="3569" spans="2:14" x14ac:dyDescent="0.15">
      <c r="B3569" s="184">
        <v>3565</v>
      </c>
      <c r="C3569" s="171"/>
      <c r="D3569" s="172"/>
      <c r="E3569" s="173"/>
      <c r="F3569" s="174"/>
      <c r="G3569" s="148"/>
      <c r="H3569" s="372"/>
      <c r="I3569" s="264"/>
      <c r="J3569" s="270"/>
      <c r="K3569" s="264"/>
      <c r="L3569" s="264"/>
      <c r="M3569" s="158"/>
      <c r="N3569" s="348"/>
    </row>
    <row r="3570" spans="2:14" x14ac:dyDescent="0.15">
      <c r="B3570" s="184">
        <v>3566</v>
      </c>
      <c r="C3570" s="171"/>
      <c r="D3570" s="172"/>
      <c r="E3570" s="173"/>
      <c r="F3570" s="174"/>
      <c r="G3570" s="148"/>
      <c r="H3570" s="372"/>
      <c r="I3570" s="264"/>
      <c r="J3570" s="270"/>
      <c r="K3570" s="264"/>
      <c r="L3570" s="264"/>
      <c r="M3570" s="158"/>
      <c r="N3570" s="348"/>
    </row>
    <row r="3571" spans="2:14" x14ac:dyDescent="0.15">
      <c r="B3571" s="184">
        <v>3567</v>
      </c>
      <c r="C3571" s="171"/>
      <c r="D3571" s="172"/>
      <c r="E3571" s="173"/>
      <c r="F3571" s="174"/>
      <c r="G3571" s="148"/>
      <c r="H3571" s="372"/>
      <c r="I3571" s="264"/>
      <c r="J3571" s="270"/>
      <c r="K3571" s="264"/>
      <c r="L3571" s="264"/>
      <c r="M3571" s="158"/>
      <c r="N3571" s="348"/>
    </row>
    <row r="3572" spans="2:14" x14ac:dyDescent="0.15">
      <c r="B3572" s="184">
        <v>3568</v>
      </c>
      <c r="C3572" s="171"/>
      <c r="D3572" s="172"/>
      <c r="E3572" s="173"/>
      <c r="F3572" s="174"/>
      <c r="G3572" s="148"/>
      <c r="H3572" s="372"/>
      <c r="I3572" s="264"/>
      <c r="J3572" s="270"/>
      <c r="K3572" s="264"/>
      <c r="L3572" s="264"/>
      <c r="M3572" s="158"/>
      <c r="N3572" s="348"/>
    </row>
    <row r="3573" spans="2:14" x14ac:dyDescent="0.15">
      <c r="B3573" s="184">
        <v>3569</v>
      </c>
      <c r="C3573" s="171"/>
      <c r="D3573" s="172"/>
      <c r="E3573" s="173"/>
      <c r="F3573" s="174"/>
      <c r="G3573" s="148"/>
      <c r="H3573" s="372"/>
      <c r="I3573" s="264"/>
      <c r="J3573" s="270"/>
      <c r="K3573" s="264"/>
      <c r="L3573" s="264"/>
      <c r="M3573" s="158"/>
      <c r="N3573" s="348"/>
    </row>
    <row r="3574" spans="2:14" x14ac:dyDescent="0.15">
      <c r="B3574" s="184">
        <v>3570</v>
      </c>
      <c r="C3574" s="171"/>
      <c r="D3574" s="172"/>
      <c r="E3574" s="173"/>
      <c r="F3574" s="174"/>
      <c r="G3574" s="148"/>
      <c r="H3574" s="372"/>
      <c r="I3574" s="264"/>
      <c r="J3574" s="270"/>
      <c r="K3574" s="264"/>
      <c r="L3574" s="264"/>
      <c r="M3574" s="158"/>
      <c r="N3574" s="348"/>
    </row>
    <row r="3575" spans="2:14" x14ac:dyDescent="0.15">
      <c r="B3575" s="184">
        <v>3571</v>
      </c>
      <c r="C3575" s="171"/>
      <c r="D3575" s="172"/>
      <c r="E3575" s="173"/>
      <c r="F3575" s="174"/>
      <c r="G3575" s="148"/>
      <c r="H3575" s="372"/>
      <c r="I3575" s="264"/>
      <c r="J3575" s="270"/>
      <c r="K3575" s="264"/>
      <c r="L3575" s="264"/>
      <c r="M3575" s="158"/>
      <c r="N3575" s="348"/>
    </row>
    <row r="3576" spans="2:14" x14ac:dyDescent="0.15">
      <c r="B3576" s="184">
        <v>3572</v>
      </c>
      <c r="C3576" s="171"/>
      <c r="D3576" s="172"/>
      <c r="E3576" s="173"/>
      <c r="F3576" s="174"/>
      <c r="G3576" s="148"/>
      <c r="H3576" s="372"/>
      <c r="I3576" s="264"/>
      <c r="J3576" s="270"/>
      <c r="K3576" s="264"/>
      <c r="L3576" s="264"/>
      <c r="M3576" s="158"/>
      <c r="N3576" s="348"/>
    </row>
    <row r="3577" spans="2:14" x14ac:dyDescent="0.15">
      <c r="B3577" s="184">
        <v>3573</v>
      </c>
      <c r="C3577" s="171"/>
      <c r="D3577" s="172"/>
      <c r="E3577" s="173"/>
      <c r="F3577" s="174"/>
      <c r="G3577" s="148"/>
      <c r="H3577" s="372"/>
      <c r="I3577" s="264"/>
      <c r="J3577" s="270"/>
      <c r="K3577" s="264"/>
      <c r="L3577" s="264"/>
      <c r="M3577" s="158"/>
      <c r="N3577" s="348"/>
    </row>
    <row r="3578" spans="2:14" x14ac:dyDescent="0.15">
      <c r="B3578" s="184">
        <v>3574</v>
      </c>
      <c r="C3578" s="171"/>
      <c r="D3578" s="172"/>
      <c r="E3578" s="173"/>
      <c r="F3578" s="174"/>
      <c r="G3578" s="148"/>
      <c r="H3578" s="372"/>
      <c r="I3578" s="264"/>
      <c r="J3578" s="270"/>
      <c r="K3578" s="264"/>
      <c r="L3578" s="264"/>
      <c r="M3578" s="158"/>
      <c r="N3578" s="348"/>
    </row>
    <row r="3579" spans="2:14" x14ac:dyDescent="0.15">
      <c r="B3579" s="184">
        <v>3575</v>
      </c>
      <c r="C3579" s="171"/>
      <c r="D3579" s="172"/>
      <c r="E3579" s="173"/>
      <c r="F3579" s="174"/>
      <c r="G3579" s="148"/>
      <c r="H3579" s="372"/>
      <c r="I3579" s="264"/>
      <c r="J3579" s="270"/>
      <c r="K3579" s="264"/>
      <c r="L3579" s="264"/>
      <c r="M3579" s="158"/>
      <c r="N3579" s="348"/>
    </row>
    <row r="3580" spans="2:14" x14ac:dyDescent="0.15">
      <c r="B3580" s="184">
        <v>3576</v>
      </c>
      <c r="C3580" s="171"/>
      <c r="D3580" s="172"/>
      <c r="E3580" s="173"/>
      <c r="F3580" s="174"/>
      <c r="G3580" s="148"/>
      <c r="H3580" s="372"/>
      <c r="I3580" s="264"/>
      <c r="J3580" s="270"/>
      <c r="K3580" s="264"/>
      <c r="L3580" s="264"/>
      <c r="M3580" s="158"/>
      <c r="N3580" s="348"/>
    </row>
    <row r="3581" spans="2:14" x14ac:dyDescent="0.15">
      <c r="B3581" s="184">
        <v>3577</v>
      </c>
      <c r="C3581" s="171"/>
      <c r="D3581" s="172"/>
      <c r="E3581" s="173"/>
      <c r="F3581" s="174"/>
      <c r="G3581" s="148"/>
      <c r="H3581" s="372"/>
      <c r="I3581" s="264"/>
      <c r="J3581" s="270"/>
      <c r="K3581" s="264"/>
      <c r="L3581" s="264"/>
      <c r="M3581" s="158"/>
      <c r="N3581" s="348"/>
    </row>
    <row r="3582" spans="2:14" x14ac:dyDescent="0.15">
      <c r="B3582" s="184">
        <v>3578</v>
      </c>
      <c r="C3582" s="171"/>
      <c r="D3582" s="172"/>
      <c r="E3582" s="173"/>
      <c r="F3582" s="174"/>
      <c r="G3582" s="148"/>
      <c r="H3582" s="372"/>
      <c r="I3582" s="264"/>
      <c r="J3582" s="270"/>
      <c r="K3582" s="264"/>
      <c r="L3582" s="264"/>
      <c r="M3582" s="158"/>
      <c r="N3582" s="348"/>
    </row>
    <row r="3583" spans="2:14" x14ac:dyDescent="0.15">
      <c r="B3583" s="184">
        <v>3579</v>
      </c>
      <c r="C3583" s="171"/>
      <c r="D3583" s="172"/>
      <c r="E3583" s="173"/>
      <c r="F3583" s="174"/>
      <c r="G3583" s="148"/>
      <c r="H3583" s="372"/>
      <c r="I3583" s="264"/>
      <c r="J3583" s="270"/>
      <c r="K3583" s="264"/>
      <c r="L3583" s="264"/>
      <c r="M3583" s="158"/>
      <c r="N3583" s="348"/>
    </row>
    <row r="3584" spans="2:14" x14ac:dyDescent="0.15">
      <c r="B3584" s="184">
        <v>3580</v>
      </c>
      <c r="C3584" s="171"/>
      <c r="D3584" s="172"/>
      <c r="E3584" s="173"/>
      <c r="F3584" s="174"/>
      <c r="G3584" s="148"/>
      <c r="H3584" s="372"/>
      <c r="I3584" s="264"/>
      <c r="J3584" s="270"/>
      <c r="K3584" s="264"/>
      <c r="L3584" s="264"/>
      <c r="M3584" s="158"/>
      <c r="N3584" s="348"/>
    </row>
    <row r="3585" spans="2:14" x14ac:dyDescent="0.15">
      <c r="B3585" s="184">
        <v>3581</v>
      </c>
      <c r="C3585" s="171"/>
      <c r="D3585" s="172"/>
      <c r="E3585" s="173"/>
      <c r="F3585" s="174"/>
      <c r="G3585" s="148"/>
      <c r="H3585" s="372"/>
      <c r="I3585" s="264"/>
      <c r="J3585" s="270"/>
      <c r="K3585" s="264"/>
      <c r="L3585" s="264"/>
      <c r="M3585" s="158"/>
      <c r="N3585" s="348"/>
    </row>
    <row r="3586" spans="2:14" x14ac:dyDescent="0.15">
      <c r="B3586" s="184">
        <v>3582</v>
      </c>
      <c r="C3586" s="171"/>
      <c r="D3586" s="172"/>
      <c r="E3586" s="173"/>
      <c r="F3586" s="174"/>
      <c r="G3586" s="148"/>
      <c r="H3586" s="372"/>
      <c r="I3586" s="264"/>
      <c r="J3586" s="270"/>
      <c r="K3586" s="264"/>
      <c r="L3586" s="264"/>
      <c r="M3586" s="158"/>
      <c r="N3586" s="348"/>
    </row>
    <row r="3587" spans="2:14" x14ac:dyDescent="0.15">
      <c r="B3587" s="184">
        <v>3583</v>
      </c>
      <c r="C3587" s="171"/>
      <c r="D3587" s="172"/>
      <c r="E3587" s="173"/>
      <c r="F3587" s="174"/>
      <c r="G3587" s="148"/>
      <c r="H3587" s="372"/>
      <c r="I3587" s="264"/>
      <c r="J3587" s="270"/>
      <c r="K3587" s="264"/>
      <c r="L3587" s="264"/>
      <c r="M3587" s="158"/>
      <c r="N3587" s="348"/>
    </row>
    <row r="3588" spans="2:14" x14ac:dyDescent="0.15">
      <c r="B3588" s="184">
        <v>3584</v>
      </c>
      <c r="C3588" s="171"/>
      <c r="D3588" s="172"/>
      <c r="E3588" s="173"/>
      <c r="F3588" s="174"/>
      <c r="G3588" s="148"/>
      <c r="H3588" s="372"/>
      <c r="I3588" s="264"/>
      <c r="J3588" s="270"/>
      <c r="K3588" s="264"/>
      <c r="L3588" s="264"/>
      <c r="M3588" s="158"/>
      <c r="N3588" s="348"/>
    </row>
    <row r="3589" spans="2:14" x14ac:dyDescent="0.15">
      <c r="B3589" s="184">
        <v>3585</v>
      </c>
      <c r="C3589" s="171"/>
      <c r="D3589" s="172"/>
      <c r="E3589" s="173"/>
      <c r="F3589" s="174"/>
      <c r="G3589" s="148"/>
      <c r="H3589" s="372"/>
      <c r="I3589" s="264"/>
      <c r="J3589" s="270"/>
      <c r="K3589" s="264"/>
      <c r="L3589" s="264"/>
      <c r="M3589" s="158"/>
      <c r="N3589" s="348"/>
    </row>
    <row r="3590" spans="2:14" x14ac:dyDescent="0.15">
      <c r="B3590" s="184">
        <v>3586</v>
      </c>
      <c r="C3590" s="171"/>
      <c r="D3590" s="172"/>
      <c r="E3590" s="173"/>
      <c r="F3590" s="174"/>
      <c r="G3590" s="148"/>
      <c r="H3590" s="372"/>
      <c r="I3590" s="264"/>
      <c r="J3590" s="270"/>
      <c r="K3590" s="264"/>
      <c r="L3590" s="264"/>
      <c r="M3590" s="158"/>
      <c r="N3590" s="348"/>
    </row>
    <row r="3591" spans="2:14" x14ac:dyDescent="0.15">
      <c r="B3591" s="184">
        <v>3587</v>
      </c>
      <c r="C3591" s="171"/>
      <c r="D3591" s="172"/>
      <c r="E3591" s="173"/>
      <c r="F3591" s="174"/>
      <c r="G3591" s="148"/>
      <c r="H3591" s="372"/>
      <c r="I3591" s="264"/>
      <c r="J3591" s="270"/>
      <c r="K3591" s="264"/>
      <c r="L3591" s="264"/>
      <c r="M3591" s="158"/>
      <c r="N3591" s="348"/>
    </row>
    <row r="3592" spans="2:14" x14ac:dyDescent="0.15">
      <c r="B3592" s="184">
        <v>3588</v>
      </c>
      <c r="C3592" s="171"/>
      <c r="D3592" s="172"/>
      <c r="E3592" s="173"/>
      <c r="F3592" s="174"/>
      <c r="G3592" s="148"/>
      <c r="H3592" s="372"/>
      <c r="I3592" s="264"/>
      <c r="J3592" s="270"/>
      <c r="K3592" s="264"/>
      <c r="L3592" s="264"/>
      <c r="M3592" s="158"/>
      <c r="N3592" s="348"/>
    </row>
    <row r="3593" spans="2:14" x14ac:dyDescent="0.15">
      <c r="B3593" s="184">
        <v>3589</v>
      </c>
      <c r="C3593" s="171"/>
      <c r="D3593" s="172"/>
      <c r="E3593" s="173"/>
      <c r="F3593" s="174"/>
      <c r="G3593" s="148"/>
      <c r="H3593" s="372"/>
      <c r="I3593" s="264"/>
      <c r="J3593" s="270"/>
      <c r="K3593" s="264"/>
      <c r="L3593" s="264"/>
      <c r="M3593" s="158"/>
      <c r="N3593" s="348"/>
    </row>
    <row r="3594" spans="2:14" x14ac:dyDescent="0.15">
      <c r="B3594" s="184">
        <v>3590</v>
      </c>
      <c r="C3594" s="171"/>
      <c r="D3594" s="172"/>
      <c r="E3594" s="173"/>
      <c r="F3594" s="174"/>
      <c r="G3594" s="148"/>
      <c r="H3594" s="372"/>
      <c r="I3594" s="264"/>
      <c r="J3594" s="270"/>
      <c r="K3594" s="264"/>
      <c r="L3594" s="264"/>
      <c r="M3594" s="158"/>
      <c r="N3594" s="348"/>
    </row>
    <row r="3595" spans="2:14" x14ac:dyDescent="0.15">
      <c r="B3595" s="184">
        <v>3591</v>
      </c>
      <c r="C3595" s="171"/>
      <c r="D3595" s="172"/>
      <c r="E3595" s="173"/>
      <c r="F3595" s="174"/>
      <c r="G3595" s="148"/>
      <c r="H3595" s="372"/>
      <c r="I3595" s="264"/>
      <c r="J3595" s="270"/>
      <c r="K3595" s="264"/>
      <c r="L3595" s="264"/>
      <c r="M3595" s="158"/>
      <c r="N3595" s="348"/>
    </row>
    <row r="3596" spans="2:14" x14ac:dyDescent="0.15">
      <c r="B3596" s="184">
        <v>3592</v>
      </c>
      <c r="C3596" s="171"/>
      <c r="D3596" s="172"/>
      <c r="E3596" s="173"/>
      <c r="F3596" s="174"/>
      <c r="G3596" s="148"/>
      <c r="H3596" s="372"/>
      <c r="I3596" s="264"/>
      <c r="J3596" s="270"/>
      <c r="K3596" s="264"/>
      <c r="L3596" s="264"/>
      <c r="M3596" s="158"/>
      <c r="N3596" s="348"/>
    </row>
    <row r="3597" spans="2:14" x14ac:dyDescent="0.15">
      <c r="B3597" s="184">
        <v>3593</v>
      </c>
      <c r="C3597" s="171"/>
      <c r="D3597" s="172"/>
      <c r="E3597" s="173"/>
      <c r="F3597" s="174"/>
      <c r="G3597" s="148"/>
      <c r="H3597" s="372"/>
      <c r="I3597" s="264"/>
      <c r="J3597" s="270"/>
      <c r="K3597" s="264"/>
      <c r="L3597" s="264"/>
      <c r="M3597" s="158"/>
      <c r="N3597" s="348"/>
    </row>
    <row r="3598" spans="2:14" x14ac:dyDescent="0.15">
      <c r="B3598" s="184">
        <v>3594</v>
      </c>
      <c r="C3598" s="171"/>
      <c r="D3598" s="172"/>
      <c r="E3598" s="173"/>
      <c r="F3598" s="174"/>
      <c r="G3598" s="148"/>
      <c r="H3598" s="372"/>
      <c r="I3598" s="264"/>
      <c r="J3598" s="270"/>
      <c r="K3598" s="264"/>
      <c r="L3598" s="264"/>
      <c r="M3598" s="158"/>
      <c r="N3598" s="348"/>
    </row>
    <row r="3599" spans="2:14" x14ac:dyDescent="0.15">
      <c r="B3599" s="184">
        <v>3595</v>
      </c>
      <c r="C3599" s="171"/>
      <c r="D3599" s="172"/>
      <c r="E3599" s="173"/>
      <c r="F3599" s="174"/>
      <c r="G3599" s="148"/>
      <c r="H3599" s="372"/>
      <c r="I3599" s="264"/>
      <c r="J3599" s="270"/>
      <c r="K3599" s="264"/>
      <c r="L3599" s="264"/>
      <c r="M3599" s="158"/>
      <c r="N3599" s="348"/>
    </row>
    <row r="3600" spans="2:14" x14ac:dyDescent="0.15">
      <c r="B3600" s="184">
        <v>3596</v>
      </c>
      <c r="C3600" s="171"/>
      <c r="D3600" s="172"/>
      <c r="E3600" s="173"/>
      <c r="F3600" s="174"/>
      <c r="G3600" s="148"/>
      <c r="H3600" s="372"/>
      <c r="I3600" s="264"/>
      <c r="J3600" s="270"/>
      <c r="K3600" s="264"/>
      <c r="L3600" s="264"/>
      <c r="M3600" s="158"/>
      <c r="N3600" s="348"/>
    </row>
    <row r="3601" spans="2:14" x14ac:dyDescent="0.15">
      <c r="B3601" s="184">
        <v>3597</v>
      </c>
      <c r="C3601" s="171"/>
      <c r="D3601" s="172"/>
      <c r="E3601" s="173"/>
      <c r="F3601" s="174"/>
      <c r="G3601" s="148"/>
      <c r="H3601" s="372"/>
      <c r="I3601" s="264"/>
      <c r="J3601" s="270"/>
      <c r="K3601" s="264"/>
      <c r="L3601" s="264"/>
      <c r="M3601" s="158"/>
      <c r="N3601" s="348"/>
    </row>
    <row r="3602" spans="2:14" x14ac:dyDescent="0.15">
      <c r="B3602" s="184">
        <v>3598</v>
      </c>
      <c r="C3602" s="171"/>
      <c r="D3602" s="172"/>
      <c r="E3602" s="173"/>
      <c r="F3602" s="174"/>
      <c r="G3602" s="148"/>
      <c r="H3602" s="372"/>
      <c r="I3602" s="264"/>
      <c r="J3602" s="270"/>
      <c r="K3602" s="264"/>
      <c r="L3602" s="264"/>
      <c r="M3602" s="158"/>
      <c r="N3602" s="348"/>
    </row>
    <row r="3603" spans="2:14" x14ac:dyDescent="0.15">
      <c r="B3603" s="184">
        <v>3599</v>
      </c>
      <c r="C3603" s="171"/>
      <c r="D3603" s="172"/>
      <c r="E3603" s="173"/>
      <c r="F3603" s="174"/>
      <c r="G3603" s="148"/>
      <c r="H3603" s="372"/>
      <c r="I3603" s="264"/>
      <c r="J3603" s="270"/>
      <c r="K3603" s="264"/>
      <c r="L3603" s="264"/>
      <c r="M3603" s="158"/>
      <c r="N3603" s="348"/>
    </row>
    <row r="3604" spans="2:14" x14ac:dyDescent="0.15">
      <c r="B3604" s="184">
        <v>3600</v>
      </c>
      <c r="C3604" s="171"/>
      <c r="D3604" s="172"/>
      <c r="E3604" s="173"/>
      <c r="F3604" s="174"/>
      <c r="G3604" s="148"/>
      <c r="H3604" s="372"/>
      <c r="I3604" s="264"/>
      <c r="J3604" s="270"/>
      <c r="K3604" s="264"/>
      <c r="L3604" s="264"/>
      <c r="M3604" s="158"/>
      <c r="N3604" s="348"/>
    </row>
    <row r="3605" spans="2:14" x14ac:dyDescent="0.15">
      <c r="B3605" s="184">
        <v>3601</v>
      </c>
      <c r="C3605" s="171"/>
      <c r="D3605" s="172"/>
      <c r="E3605" s="173"/>
      <c r="F3605" s="174"/>
      <c r="G3605" s="148"/>
      <c r="H3605" s="372"/>
      <c r="I3605" s="264"/>
      <c r="J3605" s="270"/>
      <c r="K3605" s="264"/>
      <c r="L3605" s="264"/>
      <c r="M3605" s="158"/>
      <c r="N3605" s="348"/>
    </row>
    <row r="3606" spans="2:14" x14ac:dyDescent="0.15">
      <c r="B3606" s="184">
        <v>3602</v>
      </c>
      <c r="C3606" s="171"/>
      <c r="D3606" s="172"/>
      <c r="E3606" s="173"/>
      <c r="F3606" s="174"/>
      <c r="G3606" s="148"/>
      <c r="H3606" s="372"/>
      <c r="I3606" s="264"/>
      <c r="J3606" s="270"/>
      <c r="K3606" s="264"/>
      <c r="L3606" s="264"/>
      <c r="M3606" s="158"/>
      <c r="N3606" s="348"/>
    </row>
    <row r="3607" spans="2:14" x14ac:dyDescent="0.15">
      <c r="B3607" s="184">
        <v>3603</v>
      </c>
      <c r="C3607" s="171"/>
      <c r="D3607" s="172"/>
      <c r="E3607" s="173"/>
      <c r="F3607" s="174"/>
      <c r="G3607" s="148"/>
      <c r="H3607" s="372"/>
      <c r="I3607" s="264"/>
      <c r="J3607" s="270"/>
      <c r="K3607" s="264"/>
      <c r="L3607" s="264"/>
      <c r="M3607" s="158"/>
      <c r="N3607" s="348"/>
    </row>
    <row r="3608" spans="2:14" x14ac:dyDescent="0.15">
      <c r="B3608" s="184">
        <v>3604</v>
      </c>
      <c r="C3608" s="171"/>
      <c r="D3608" s="172"/>
      <c r="E3608" s="173"/>
      <c r="F3608" s="174"/>
      <c r="G3608" s="148"/>
      <c r="H3608" s="372"/>
      <c r="I3608" s="264"/>
      <c r="J3608" s="270"/>
      <c r="K3608" s="264"/>
      <c r="L3608" s="264"/>
      <c r="M3608" s="158"/>
      <c r="N3608" s="348"/>
    </row>
    <row r="3609" spans="2:14" x14ac:dyDescent="0.15">
      <c r="B3609" s="184">
        <v>3605</v>
      </c>
      <c r="C3609" s="171"/>
      <c r="D3609" s="172"/>
      <c r="E3609" s="173"/>
      <c r="F3609" s="174"/>
      <c r="G3609" s="148"/>
      <c r="H3609" s="372"/>
      <c r="I3609" s="264"/>
      <c r="J3609" s="270"/>
      <c r="K3609" s="264"/>
      <c r="L3609" s="264"/>
      <c r="M3609" s="158"/>
      <c r="N3609" s="348"/>
    </row>
    <row r="3610" spans="2:14" x14ac:dyDescent="0.15">
      <c r="B3610" s="184">
        <v>3606</v>
      </c>
      <c r="C3610" s="171"/>
      <c r="D3610" s="172"/>
      <c r="E3610" s="173"/>
      <c r="F3610" s="174"/>
      <c r="G3610" s="148"/>
      <c r="H3610" s="372"/>
      <c r="I3610" s="264"/>
      <c r="J3610" s="270"/>
      <c r="K3610" s="264"/>
      <c r="L3610" s="264"/>
      <c r="M3610" s="158"/>
      <c r="N3610" s="348"/>
    </row>
    <row r="3611" spans="2:14" x14ac:dyDescent="0.15">
      <c r="B3611" s="184">
        <v>3607</v>
      </c>
      <c r="C3611" s="171"/>
      <c r="D3611" s="172"/>
      <c r="E3611" s="173"/>
      <c r="F3611" s="174"/>
      <c r="G3611" s="148"/>
      <c r="H3611" s="372"/>
      <c r="I3611" s="264"/>
      <c r="J3611" s="270"/>
      <c r="K3611" s="264"/>
      <c r="L3611" s="264"/>
      <c r="M3611" s="158"/>
      <c r="N3611" s="348"/>
    </row>
    <row r="3612" spans="2:14" x14ac:dyDescent="0.15">
      <c r="B3612" s="184">
        <v>3608</v>
      </c>
      <c r="C3612" s="171"/>
      <c r="D3612" s="172"/>
      <c r="E3612" s="173"/>
      <c r="F3612" s="174"/>
      <c r="G3612" s="148"/>
      <c r="H3612" s="372"/>
      <c r="I3612" s="264"/>
      <c r="J3612" s="270"/>
      <c r="K3612" s="264"/>
      <c r="L3612" s="264"/>
      <c r="M3612" s="158"/>
      <c r="N3612" s="348"/>
    </row>
    <row r="3613" spans="2:14" x14ac:dyDescent="0.15">
      <c r="B3613" s="184">
        <v>3609</v>
      </c>
      <c r="C3613" s="171"/>
      <c r="D3613" s="172"/>
      <c r="E3613" s="173"/>
      <c r="F3613" s="174"/>
      <c r="G3613" s="148"/>
      <c r="H3613" s="372"/>
      <c r="I3613" s="264"/>
      <c r="J3613" s="270"/>
      <c r="K3613" s="264"/>
      <c r="L3613" s="264"/>
      <c r="M3613" s="158"/>
      <c r="N3613" s="348"/>
    </row>
    <row r="3614" spans="2:14" x14ac:dyDescent="0.15">
      <c r="B3614" s="184">
        <v>3610</v>
      </c>
      <c r="C3614" s="171"/>
      <c r="D3614" s="172"/>
      <c r="E3614" s="173"/>
      <c r="F3614" s="174"/>
      <c r="G3614" s="148"/>
      <c r="H3614" s="372"/>
      <c r="I3614" s="264"/>
      <c r="J3614" s="270"/>
      <c r="K3614" s="264"/>
      <c r="L3614" s="264"/>
      <c r="M3614" s="158"/>
      <c r="N3614" s="348"/>
    </row>
    <row r="3615" spans="2:14" x14ac:dyDescent="0.15">
      <c r="B3615" s="184">
        <v>3611</v>
      </c>
      <c r="C3615" s="171"/>
      <c r="D3615" s="172"/>
      <c r="E3615" s="173"/>
      <c r="F3615" s="174"/>
      <c r="G3615" s="148"/>
      <c r="H3615" s="372"/>
      <c r="I3615" s="264"/>
      <c r="J3615" s="270"/>
      <c r="K3615" s="264"/>
      <c r="L3615" s="264"/>
      <c r="M3615" s="158"/>
      <c r="N3615" s="348"/>
    </row>
    <row r="3616" spans="2:14" x14ac:dyDescent="0.15">
      <c r="B3616" s="184">
        <v>3612</v>
      </c>
      <c r="C3616" s="171"/>
      <c r="D3616" s="172"/>
      <c r="E3616" s="173"/>
      <c r="F3616" s="174"/>
      <c r="G3616" s="148"/>
      <c r="H3616" s="372"/>
      <c r="I3616" s="264"/>
      <c r="J3616" s="270"/>
      <c r="K3616" s="264"/>
      <c r="L3616" s="264"/>
      <c r="M3616" s="158"/>
      <c r="N3616" s="348"/>
    </row>
    <row r="3617" spans="2:14" x14ac:dyDescent="0.15">
      <c r="B3617" s="184">
        <v>3613</v>
      </c>
      <c r="C3617" s="171"/>
      <c r="D3617" s="172"/>
      <c r="E3617" s="173"/>
      <c r="F3617" s="174"/>
      <c r="G3617" s="148"/>
      <c r="H3617" s="372"/>
      <c r="I3617" s="264"/>
      <c r="J3617" s="270"/>
      <c r="K3617" s="264"/>
      <c r="L3617" s="264"/>
      <c r="M3617" s="158"/>
      <c r="N3617" s="348"/>
    </row>
    <row r="3618" spans="2:14" x14ac:dyDescent="0.15">
      <c r="B3618" s="184">
        <v>3614</v>
      </c>
      <c r="C3618" s="171"/>
      <c r="D3618" s="172"/>
      <c r="E3618" s="173"/>
      <c r="F3618" s="174"/>
      <c r="G3618" s="148"/>
      <c r="H3618" s="372"/>
      <c r="I3618" s="264"/>
      <c r="J3618" s="270"/>
      <c r="K3618" s="264"/>
      <c r="L3618" s="264"/>
      <c r="M3618" s="158"/>
      <c r="N3618" s="348"/>
    </row>
    <row r="3619" spans="2:14" x14ac:dyDescent="0.15">
      <c r="B3619" s="184">
        <v>3615</v>
      </c>
      <c r="C3619" s="171"/>
      <c r="D3619" s="172"/>
      <c r="E3619" s="173"/>
      <c r="F3619" s="174"/>
      <c r="G3619" s="148"/>
      <c r="H3619" s="372"/>
      <c r="I3619" s="264"/>
      <c r="J3619" s="270"/>
      <c r="K3619" s="264"/>
      <c r="L3619" s="264"/>
      <c r="M3619" s="158"/>
      <c r="N3619" s="348"/>
    </row>
    <row r="3620" spans="2:14" x14ac:dyDescent="0.15">
      <c r="B3620" s="184">
        <v>3616</v>
      </c>
      <c r="C3620" s="171"/>
      <c r="D3620" s="172"/>
      <c r="E3620" s="173"/>
      <c r="F3620" s="174"/>
      <c r="G3620" s="148"/>
      <c r="H3620" s="372"/>
      <c r="I3620" s="264"/>
      <c r="J3620" s="270"/>
      <c r="K3620" s="264"/>
      <c r="L3620" s="264"/>
      <c r="M3620" s="158"/>
      <c r="N3620" s="348"/>
    </row>
    <row r="3621" spans="2:14" x14ac:dyDescent="0.15">
      <c r="B3621" s="184">
        <v>3617</v>
      </c>
      <c r="C3621" s="171"/>
      <c r="D3621" s="172"/>
      <c r="E3621" s="173"/>
      <c r="F3621" s="174"/>
      <c r="G3621" s="148"/>
      <c r="H3621" s="372"/>
      <c r="I3621" s="264"/>
      <c r="J3621" s="270"/>
      <c r="K3621" s="264"/>
      <c r="L3621" s="264"/>
      <c r="M3621" s="158"/>
      <c r="N3621" s="348"/>
    </row>
    <row r="3622" spans="2:14" x14ac:dyDescent="0.15">
      <c r="B3622" s="184">
        <v>3618</v>
      </c>
      <c r="C3622" s="171"/>
      <c r="D3622" s="172"/>
      <c r="E3622" s="173"/>
      <c r="F3622" s="174"/>
      <c r="G3622" s="148"/>
      <c r="H3622" s="372"/>
      <c r="I3622" s="264"/>
      <c r="J3622" s="270"/>
      <c r="K3622" s="264"/>
      <c r="L3622" s="264"/>
      <c r="M3622" s="158"/>
      <c r="N3622" s="348"/>
    </row>
    <row r="3623" spans="2:14" x14ac:dyDescent="0.15">
      <c r="B3623" s="184">
        <v>3619</v>
      </c>
      <c r="C3623" s="171"/>
      <c r="D3623" s="172"/>
      <c r="E3623" s="173"/>
      <c r="F3623" s="174"/>
      <c r="G3623" s="148"/>
      <c r="H3623" s="372"/>
      <c r="I3623" s="264"/>
      <c r="J3623" s="270"/>
      <c r="K3623" s="264"/>
      <c r="L3623" s="264"/>
      <c r="M3623" s="158"/>
      <c r="N3623" s="348"/>
    </row>
    <row r="3624" spans="2:14" x14ac:dyDescent="0.15">
      <c r="B3624" s="184">
        <v>3620</v>
      </c>
      <c r="C3624" s="171"/>
      <c r="D3624" s="172"/>
      <c r="E3624" s="173"/>
      <c r="F3624" s="174"/>
      <c r="G3624" s="148"/>
      <c r="H3624" s="372"/>
      <c r="I3624" s="264"/>
      <c r="J3624" s="270"/>
      <c r="K3624" s="264"/>
      <c r="L3624" s="264"/>
      <c r="M3624" s="158"/>
      <c r="N3624" s="348"/>
    </row>
    <row r="3625" spans="2:14" x14ac:dyDescent="0.15">
      <c r="B3625" s="184">
        <v>3621</v>
      </c>
      <c r="C3625" s="171"/>
      <c r="D3625" s="172"/>
      <c r="E3625" s="173"/>
      <c r="F3625" s="174"/>
      <c r="G3625" s="148"/>
      <c r="H3625" s="372"/>
      <c r="I3625" s="264"/>
      <c r="J3625" s="270"/>
      <c r="K3625" s="264"/>
      <c r="L3625" s="264"/>
      <c r="M3625" s="158"/>
      <c r="N3625" s="348"/>
    </row>
    <row r="3626" spans="2:14" x14ac:dyDescent="0.15">
      <c r="B3626" s="184">
        <v>3622</v>
      </c>
      <c r="C3626" s="171"/>
      <c r="D3626" s="172"/>
      <c r="E3626" s="173"/>
      <c r="F3626" s="174"/>
      <c r="G3626" s="148"/>
      <c r="H3626" s="372"/>
      <c r="I3626" s="264"/>
      <c r="J3626" s="270"/>
      <c r="K3626" s="264"/>
      <c r="L3626" s="264"/>
      <c r="M3626" s="158"/>
      <c r="N3626" s="348"/>
    </row>
    <row r="3627" spans="2:14" x14ac:dyDescent="0.15">
      <c r="B3627" s="184">
        <v>3623</v>
      </c>
      <c r="C3627" s="171"/>
      <c r="D3627" s="172"/>
      <c r="E3627" s="173"/>
      <c r="F3627" s="174"/>
      <c r="G3627" s="148"/>
      <c r="H3627" s="372"/>
      <c r="I3627" s="264"/>
      <c r="J3627" s="270"/>
      <c r="K3627" s="264"/>
      <c r="L3627" s="264"/>
      <c r="M3627" s="158"/>
      <c r="N3627" s="348"/>
    </row>
    <row r="3628" spans="2:14" x14ac:dyDescent="0.15">
      <c r="B3628" s="184">
        <v>3624</v>
      </c>
      <c r="C3628" s="171"/>
      <c r="D3628" s="172"/>
      <c r="E3628" s="173"/>
      <c r="F3628" s="174"/>
      <c r="G3628" s="148"/>
      <c r="H3628" s="372"/>
      <c r="I3628" s="264"/>
      <c r="J3628" s="270"/>
      <c r="K3628" s="264"/>
      <c r="L3628" s="264"/>
      <c r="M3628" s="158"/>
      <c r="N3628" s="348"/>
    </row>
    <row r="3629" spans="2:14" x14ac:dyDescent="0.15">
      <c r="B3629" s="184">
        <v>3625</v>
      </c>
      <c r="C3629" s="171"/>
      <c r="D3629" s="172"/>
      <c r="E3629" s="173"/>
      <c r="F3629" s="174"/>
      <c r="G3629" s="148"/>
      <c r="H3629" s="372"/>
      <c r="I3629" s="264"/>
      <c r="J3629" s="270"/>
      <c r="K3629" s="264"/>
      <c r="L3629" s="264"/>
      <c r="M3629" s="158"/>
      <c r="N3629" s="348"/>
    </row>
    <row r="3630" spans="2:14" x14ac:dyDescent="0.15">
      <c r="B3630" s="184">
        <v>3626</v>
      </c>
      <c r="C3630" s="171"/>
      <c r="D3630" s="172"/>
      <c r="E3630" s="173"/>
      <c r="F3630" s="174"/>
      <c r="G3630" s="148"/>
      <c r="H3630" s="372"/>
      <c r="I3630" s="264"/>
      <c r="J3630" s="270"/>
      <c r="K3630" s="264"/>
      <c r="L3630" s="264"/>
      <c r="M3630" s="158"/>
      <c r="N3630" s="348"/>
    </row>
    <row r="3631" spans="2:14" x14ac:dyDescent="0.15">
      <c r="B3631" s="184">
        <v>3627</v>
      </c>
      <c r="C3631" s="171"/>
      <c r="D3631" s="172"/>
      <c r="E3631" s="173"/>
      <c r="F3631" s="174"/>
      <c r="G3631" s="148"/>
      <c r="H3631" s="372"/>
      <c r="I3631" s="264"/>
      <c r="J3631" s="270"/>
      <c r="K3631" s="264"/>
      <c r="L3631" s="264"/>
      <c r="M3631" s="158"/>
      <c r="N3631" s="348"/>
    </row>
    <row r="3632" spans="2:14" x14ac:dyDescent="0.15">
      <c r="B3632" s="184">
        <v>3628</v>
      </c>
      <c r="C3632" s="171"/>
      <c r="D3632" s="172"/>
      <c r="E3632" s="173"/>
      <c r="F3632" s="174"/>
      <c r="G3632" s="148"/>
      <c r="H3632" s="372"/>
      <c r="I3632" s="264"/>
      <c r="J3632" s="270"/>
      <c r="K3632" s="264"/>
      <c r="L3632" s="264"/>
      <c r="M3632" s="158"/>
      <c r="N3632" s="348"/>
    </row>
    <row r="3633" spans="2:14" x14ac:dyDescent="0.15">
      <c r="B3633" s="184">
        <v>3629</v>
      </c>
      <c r="C3633" s="171"/>
      <c r="D3633" s="172"/>
      <c r="E3633" s="173"/>
      <c r="F3633" s="174"/>
      <c r="G3633" s="148"/>
      <c r="H3633" s="372"/>
      <c r="I3633" s="264"/>
      <c r="J3633" s="270"/>
      <c r="K3633" s="264"/>
      <c r="L3633" s="264"/>
      <c r="M3633" s="158"/>
      <c r="N3633" s="348"/>
    </row>
    <row r="3634" spans="2:14" x14ac:dyDescent="0.15">
      <c r="B3634" s="184">
        <v>3630</v>
      </c>
      <c r="C3634" s="171"/>
      <c r="D3634" s="172"/>
      <c r="E3634" s="173"/>
      <c r="F3634" s="174"/>
      <c r="G3634" s="148"/>
      <c r="H3634" s="372"/>
      <c r="I3634" s="264"/>
      <c r="J3634" s="270"/>
      <c r="K3634" s="264"/>
      <c r="L3634" s="264"/>
      <c r="M3634" s="158"/>
      <c r="N3634" s="348"/>
    </row>
    <row r="3635" spans="2:14" x14ac:dyDescent="0.15">
      <c r="B3635" s="184">
        <v>3631</v>
      </c>
      <c r="C3635" s="171"/>
      <c r="D3635" s="172"/>
      <c r="E3635" s="173"/>
      <c r="F3635" s="174"/>
      <c r="G3635" s="148"/>
      <c r="H3635" s="372"/>
      <c r="I3635" s="264"/>
      <c r="J3635" s="270"/>
      <c r="K3635" s="264"/>
      <c r="L3635" s="264"/>
      <c r="M3635" s="158"/>
      <c r="N3635" s="348"/>
    </row>
    <row r="3636" spans="2:14" x14ac:dyDescent="0.15">
      <c r="B3636" s="184">
        <v>3632</v>
      </c>
      <c r="C3636" s="171"/>
      <c r="D3636" s="172"/>
      <c r="E3636" s="173"/>
      <c r="F3636" s="174"/>
      <c r="G3636" s="148"/>
      <c r="H3636" s="372"/>
      <c r="I3636" s="264"/>
      <c r="J3636" s="270"/>
      <c r="K3636" s="264"/>
      <c r="L3636" s="264"/>
      <c r="M3636" s="158"/>
      <c r="N3636" s="348"/>
    </row>
    <row r="3637" spans="2:14" x14ac:dyDescent="0.15">
      <c r="B3637" s="184">
        <v>3633</v>
      </c>
      <c r="C3637" s="171"/>
      <c r="D3637" s="172"/>
      <c r="E3637" s="173"/>
      <c r="F3637" s="174"/>
      <c r="G3637" s="148"/>
      <c r="H3637" s="372"/>
      <c r="I3637" s="264"/>
      <c r="J3637" s="270"/>
      <c r="K3637" s="264"/>
      <c r="L3637" s="264"/>
      <c r="M3637" s="158"/>
      <c r="N3637" s="348"/>
    </row>
    <row r="3638" spans="2:14" x14ac:dyDescent="0.15">
      <c r="B3638" s="184">
        <v>3634</v>
      </c>
      <c r="C3638" s="171"/>
      <c r="D3638" s="172"/>
      <c r="E3638" s="173"/>
      <c r="F3638" s="174"/>
      <c r="G3638" s="148"/>
      <c r="H3638" s="372"/>
      <c r="I3638" s="264"/>
      <c r="J3638" s="270"/>
      <c r="K3638" s="264"/>
      <c r="L3638" s="264"/>
      <c r="M3638" s="158"/>
      <c r="N3638" s="348"/>
    </row>
    <row r="3639" spans="2:14" x14ac:dyDescent="0.15">
      <c r="B3639" s="184">
        <v>3635</v>
      </c>
      <c r="C3639" s="171"/>
      <c r="D3639" s="172"/>
      <c r="E3639" s="173"/>
      <c r="F3639" s="174"/>
      <c r="G3639" s="148"/>
      <c r="H3639" s="372"/>
      <c r="I3639" s="264"/>
      <c r="J3639" s="270"/>
      <c r="K3639" s="264"/>
      <c r="L3639" s="264"/>
      <c r="M3639" s="158"/>
      <c r="N3639" s="348"/>
    </row>
    <row r="3640" spans="2:14" x14ac:dyDescent="0.15">
      <c r="B3640" s="184">
        <v>3636</v>
      </c>
      <c r="C3640" s="171"/>
      <c r="D3640" s="172"/>
      <c r="E3640" s="173"/>
      <c r="F3640" s="174"/>
      <c r="G3640" s="148"/>
      <c r="H3640" s="372"/>
      <c r="I3640" s="264"/>
      <c r="J3640" s="270"/>
      <c r="K3640" s="264"/>
      <c r="L3640" s="264"/>
      <c r="M3640" s="158"/>
      <c r="N3640" s="348"/>
    </row>
    <row r="3641" spans="2:14" x14ac:dyDescent="0.15">
      <c r="B3641" s="184">
        <v>3637</v>
      </c>
      <c r="C3641" s="171"/>
      <c r="D3641" s="172"/>
      <c r="E3641" s="173"/>
      <c r="F3641" s="174"/>
      <c r="G3641" s="148"/>
      <c r="H3641" s="372"/>
      <c r="I3641" s="264"/>
      <c r="J3641" s="270"/>
      <c r="K3641" s="264"/>
      <c r="L3641" s="264"/>
      <c r="M3641" s="158"/>
      <c r="N3641" s="348"/>
    </row>
    <row r="3642" spans="2:14" x14ac:dyDescent="0.15">
      <c r="B3642" s="184">
        <v>3638</v>
      </c>
      <c r="C3642" s="171"/>
      <c r="D3642" s="172"/>
      <c r="E3642" s="173"/>
      <c r="F3642" s="174"/>
      <c r="G3642" s="148"/>
      <c r="H3642" s="372"/>
      <c r="I3642" s="264"/>
      <c r="J3642" s="270"/>
      <c r="K3642" s="264"/>
      <c r="L3642" s="264"/>
      <c r="M3642" s="158"/>
      <c r="N3642" s="348"/>
    </row>
    <row r="3643" spans="2:14" x14ac:dyDescent="0.15">
      <c r="B3643" s="184">
        <v>3639</v>
      </c>
      <c r="C3643" s="171"/>
      <c r="D3643" s="172"/>
      <c r="E3643" s="173"/>
      <c r="F3643" s="174"/>
      <c r="G3643" s="148"/>
      <c r="H3643" s="372"/>
      <c r="I3643" s="264"/>
      <c r="J3643" s="270"/>
      <c r="K3643" s="264"/>
      <c r="L3643" s="264"/>
      <c r="M3643" s="158"/>
      <c r="N3643" s="348"/>
    </row>
    <row r="3644" spans="2:14" x14ac:dyDescent="0.15">
      <c r="B3644" s="184">
        <v>3640</v>
      </c>
      <c r="C3644" s="171"/>
      <c r="D3644" s="172"/>
      <c r="E3644" s="173"/>
      <c r="F3644" s="174"/>
      <c r="G3644" s="148"/>
      <c r="H3644" s="372"/>
      <c r="I3644" s="264"/>
      <c r="J3644" s="270"/>
      <c r="K3644" s="264"/>
      <c r="L3644" s="264"/>
      <c r="M3644" s="158"/>
      <c r="N3644" s="348"/>
    </row>
    <row r="3645" spans="2:14" x14ac:dyDescent="0.15">
      <c r="B3645" s="184">
        <v>3641</v>
      </c>
      <c r="C3645" s="171"/>
      <c r="D3645" s="172"/>
      <c r="E3645" s="173"/>
      <c r="F3645" s="174"/>
      <c r="G3645" s="148"/>
      <c r="H3645" s="372"/>
      <c r="I3645" s="264"/>
      <c r="J3645" s="270"/>
      <c r="K3645" s="264"/>
      <c r="L3645" s="264"/>
      <c r="M3645" s="158"/>
      <c r="N3645" s="348"/>
    </row>
    <row r="3646" spans="2:14" x14ac:dyDescent="0.15">
      <c r="B3646" s="184">
        <v>3642</v>
      </c>
      <c r="C3646" s="171"/>
      <c r="D3646" s="172"/>
      <c r="E3646" s="173"/>
      <c r="F3646" s="174"/>
      <c r="G3646" s="148"/>
      <c r="H3646" s="372"/>
      <c r="I3646" s="264"/>
      <c r="J3646" s="270"/>
      <c r="K3646" s="264"/>
      <c r="L3646" s="264"/>
      <c r="M3646" s="158"/>
      <c r="N3646" s="348"/>
    </row>
    <row r="3647" spans="2:14" x14ac:dyDescent="0.15">
      <c r="B3647" s="184">
        <v>3643</v>
      </c>
      <c r="C3647" s="171"/>
      <c r="D3647" s="172"/>
      <c r="E3647" s="173"/>
      <c r="F3647" s="174"/>
      <c r="G3647" s="148"/>
      <c r="H3647" s="372"/>
      <c r="I3647" s="264"/>
      <c r="J3647" s="270"/>
      <c r="K3647" s="264"/>
      <c r="L3647" s="264"/>
      <c r="M3647" s="158"/>
      <c r="N3647" s="348"/>
    </row>
    <row r="3648" spans="2:14" x14ac:dyDescent="0.15">
      <c r="B3648" s="184">
        <v>3644</v>
      </c>
      <c r="C3648" s="171"/>
      <c r="D3648" s="172"/>
      <c r="E3648" s="173"/>
      <c r="F3648" s="174"/>
      <c r="G3648" s="148"/>
      <c r="H3648" s="372"/>
      <c r="I3648" s="264"/>
      <c r="J3648" s="270"/>
      <c r="K3648" s="264"/>
      <c r="L3648" s="264"/>
      <c r="M3648" s="158"/>
      <c r="N3648" s="348"/>
    </row>
    <row r="3649" spans="2:14" x14ac:dyDescent="0.15">
      <c r="B3649" s="184">
        <v>3645</v>
      </c>
      <c r="C3649" s="171"/>
      <c r="D3649" s="172"/>
      <c r="E3649" s="173"/>
      <c r="F3649" s="174"/>
      <c r="G3649" s="148"/>
      <c r="H3649" s="372"/>
      <c r="I3649" s="264"/>
      <c r="J3649" s="270"/>
      <c r="K3649" s="264"/>
      <c r="L3649" s="264"/>
      <c r="M3649" s="158"/>
      <c r="N3649" s="348"/>
    </row>
    <row r="3650" spans="2:14" x14ac:dyDescent="0.15">
      <c r="B3650" s="184">
        <v>3646</v>
      </c>
      <c r="C3650" s="171"/>
      <c r="D3650" s="172"/>
      <c r="E3650" s="173"/>
      <c r="F3650" s="174"/>
      <c r="G3650" s="148"/>
      <c r="H3650" s="372"/>
      <c r="I3650" s="264"/>
      <c r="J3650" s="270"/>
      <c r="K3650" s="264"/>
      <c r="L3650" s="264"/>
      <c r="M3650" s="158"/>
      <c r="N3650" s="348"/>
    </row>
    <row r="3651" spans="2:14" x14ac:dyDescent="0.15">
      <c r="B3651" s="184">
        <v>3647</v>
      </c>
      <c r="C3651" s="171"/>
      <c r="D3651" s="172"/>
      <c r="E3651" s="173"/>
      <c r="F3651" s="174"/>
      <c r="G3651" s="148"/>
      <c r="H3651" s="372"/>
      <c r="I3651" s="264"/>
      <c r="J3651" s="270"/>
      <c r="K3651" s="264"/>
      <c r="L3651" s="264"/>
      <c r="M3651" s="158"/>
      <c r="N3651" s="348"/>
    </row>
    <row r="3652" spans="2:14" x14ac:dyDescent="0.15">
      <c r="B3652" s="184">
        <v>3648</v>
      </c>
      <c r="C3652" s="171"/>
      <c r="D3652" s="172"/>
      <c r="E3652" s="173"/>
      <c r="F3652" s="174"/>
      <c r="G3652" s="148"/>
      <c r="H3652" s="372"/>
      <c r="I3652" s="264"/>
      <c r="J3652" s="270"/>
      <c r="K3652" s="264"/>
      <c r="L3652" s="264"/>
      <c r="M3652" s="158"/>
      <c r="N3652" s="348"/>
    </row>
    <row r="3653" spans="2:14" x14ac:dyDescent="0.15">
      <c r="B3653" s="184">
        <v>3649</v>
      </c>
      <c r="C3653" s="171"/>
      <c r="D3653" s="172"/>
      <c r="E3653" s="173"/>
      <c r="F3653" s="174"/>
      <c r="G3653" s="148"/>
      <c r="H3653" s="372"/>
      <c r="I3653" s="264"/>
      <c r="J3653" s="270"/>
      <c r="K3653" s="264"/>
      <c r="L3653" s="264"/>
      <c r="M3653" s="158"/>
      <c r="N3653" s="348"/>
    </row>
    <row r="3654" spans="2:14" x14ac:dyDescent="0.15">
      <c r="B3654" s="184">
        <v>3650</v>
      </c>
      <c r="C3654" s="171"/>
      <c r="D3654" s="172"/>
      <c r="E3654" s="173"/>
      <c r="F3654" s="174"/>
      <c r="G3654" s="148"/>
      <c r="H3654" s="372"/>
      <c r="I3654" s="264"/>
      <c r="J3654" s="270"/>
      <c r="K3654" s="264"/>
      <c r="L3654" s="264"/>
      <c r="M3654" s="158"/>
      <c r="N3654" s="348"/>
    </row>
    <row r="3655" spans="2:14" x14ac:dyDescent="0.15">
      <c r="B3655" s="184">
        <v>3651</v>
      </c>
      <c r="C3655" s="171"/>
      <c r="D3655" s="172"/>
      <c r="E3655" s="173"/>
      <c r="F3655" s="174"/>
      <c r="G3655" s="148"/>
      <c r="H3655" s="372"/>
      <c r="I3655" s="264"/>
      <c r="J3655" s="270"/>
      <c r="K3655" s="264"/>
      <c r="L3655" s="264"/>
      <c r="M3655" s="158"/>
      <c r="N3655" s="348"/>
    </row>
    <row r="3656" spans="2:14" x14ac:dyDescent="0.15">
      <c r="B3656" s="184">
        <v>3652</v>
      </c>
      <c r="C3656" s="171"/>
      <c r="D3656" s="172"/>
      <c r="E3656" s="173"/>
      <c r="F3656" s="174"/>
      <c r="G3656" s="148"/>
      <c r="H3656" s="372"/>
      <c r="I3656" s="264"/>
      <c r="J3656" s="270"/>
      <c r="K3656" s="264"/>
      <c r="L3656" s="264"/>
      <c r="M3656" s="158"/>
      <c r="N3656" s="348"/>
    </row>
    <row r="3657" spans="2:14" x14ac:dyDescent="0.15">
      <c r="B3657" s="184">
        <v>3653</v>
      </c>
      <c r="C3657" s="171"/>
      <c r="D3657" s="172"/>
      <c r="E3657" s="173"/>
      <c r="F3657" s="174"/>
      <c r="G3657" s="148"/>
      <c r="H3657" s="372"/>
      <c r="I3657" s="264"/>
      <c r="J3657" s="270"/>
      <c r="K3657" s="264"/>
      <c r="L3657" s="264"/>
      <c r="M3657" s="158"/>
      <c r="N3657" s="348"/>
    </row>
    <row r="3658" spans="2:14" x14ac:dyDescent="0.15">
      <c r="B3658" s="184">
        <v>3654</v>
      </c>
      <c r="C3658" s="171"/>
      <c r="D3658" s="172"/>
      <c r="E3658" s="173"/>
      <c r="F3658" s="174"/>
      <c r="G3658" s="148"/>
      <c r="H3658" s="372"/>
      <c r="I3658" s="264"/>
      <c r="J3658" s="270"/>
      <c r="K3658" s="264"/>
      <c r="L3658" s="264"/>
      <c r="M3658" s="158"/>
      <c r="N3658" s="348"/>
    </row>
    <row r="3659" spans="2:14" x14ac:dyDescent="0.15">
      <c r="B3659" s="184">
        <v>3655</v>
      </c>
      <c r="C3659" s="171"/>
      <c r="D3659" s="172"/>
      <c r="E3659" s="173"/>
      <c r="F3659" s="174"/>
      <c r="G3659" s="148"/>
      <c r="H3659" s="372"/>
      <c r="I3659" s="264"/>
      <c r="J3659" s="270"/>
      <c r="K3659" s="264"/>
      <c r="L3659" s="264"/>
      <c r="M3659" s="158"/>
      <c r="N3659" s="348"/>
    </row>
    <row r="3660" spans="2:14" x14ac:dyDescent="0.15">
      <c r="B3660" s="184">
        <v>3656</v>
      </c>
      <c r="C3660" s="171"/>
      <c r="D3660" s="172"/>
      <c r="E3660" s="173"/>
      <c r="F3660" s="174"/>
      <c r="G3660" s="148"/>
      <c r="H3660" s="372"/>
      <c r="I3660" s="264"/>
      <c r="J3660" s="270"/>
      <c r="K3660" s="264"/>
      <c r="L3660" s="264"/>
      <c r="M3660" s="158"/>
      <c r="N3660" s="348"/>
    </row>
    <row r="3661" spans="2:14" x14ac:dyDescent="0.15">
      <c r="B3661" s="184">
        <v>3657</v>
      </c>
      <c r="C3661" s="171"/>
      <c r="D3661" s="172"/>
      <c r="E3661" s="173"/>
      <c r="F3661" s="174"/>
      <c r="G3661" s="148"/>
      <c r="H3661" s="372"/>
      <c r="I3661" s="264"/>
      <c r="J3661" s="270"/>
      <c r="K3661" s="264"/>
      <c r="L3661" s="264"/>
      <c r="M3661" s="158"/>
      <c r="N3661" s="348"/>
    </row>
    <row r="3662" spans="2:14" x14ac:dyDescent="0.15">
      <c r="B3662" s="184">
        <v>3658</v>
      </c>
      <c r="C3662" s="171"/>
      <c r="D3662" s="172"/>
      <c r="E3662" s="173"/>
      <c r="F3662" s="174"/>
      <c r="G3662" s="148"/>
      <c r="H3662" s="372"/>
      <c r="I3662" s="264"/>
      <c r="J3662" s="270"/>
      <c r="K3662" s="264"/>
      <c r="L3662" s="264"/>
      <c r="M3662" s="158"/>
      <c r="N3662" s="348"/>
    </row>
    <row r="3663" spans="2:14" x14ac:dyDescent="0.15">
      <c r="B3663" s="184">
        <v>3659</v>
      </c>
      <c r="C3663" s="171"/>
      <c r="D3663" s="172"/>
      <c r="E3663" s="173"/>
      <c r="F3663" s="174"/>
      <c r="G3663" s="148"/>
      <c r="H3663" s="372"/>
      <c r="I3663" s="264"/>
      <c r="J3663" s="270"/>
      <c r="K3663" s="264"/>
      <c r="L3663" s="264"/>
      <c r="M3663" s="158"/>
      <c r="N3663" s="348"/>
    </row>
    <row r="3664" spans="2:14" x14ac:dyDescent="0.15">
      <c r="B3664" s="184">
        <v>3660</v>
      </c>
      <c r="C3664" s="171"/>
      <c r="D3664" s="172"/>
      <c r="E3664" s="173"/>
      <c r="F3664" s="174"/>
      <c r="G3664" s="148"/>
      <c r="H3664" s="372"/>
      <c r="I3664" s="264"/>
      <c r="J3664" s="270"/>
      <c r="K3664" s="264"/>
      <c r="L3664" s="264"/>
      <c r="M3664" s="158"/>
      <c r="N3664" s="348"/>
    </row>
    <row r="3665" spans="2:14" x14ac:dyDescent="0.15">
      <c r="B3665" s="184">
        <v>3661</v>
      </c>
      <c r="C3665" s="171"/>
      <c r="D3665" s="172"/>
      <c r="E3665" s="173"/>
      <c r="F3665" s="174"/>
      <c r="G3665" s="148"/>
      <c r="H3665" s="372"/>
      <c r="I3665" s="264"/>
      <c r="J3665" s="270"/>
      <c r="K3665" s="264"/>
      <c r="L3665" s="264"/>
      <c r="M3665" s="158"/>
      <c r="N3665" s="348"/>
    </row>
    <row r="3666" spans="2:14" x14ac:dyDescent="0.15">
      <c r="B3666" s="184">
        <v>3662</v>
      </c>
      <c r="C3666" s="171"/>
      <c r="D3666" s="172"/>
      <c r="E3666" s="173"/>
      <c r="F3666" s="174"/>
      <c r="G3666" s="148"/>
      <c r="H3666" s="372"/>
      <c r="I3666" s="264"/>
      <c r="J3666" s="270"/>
      <c r="K3666" s="264"/>
      <c r="L3666" s="264"/>
      <c r="M3666" s="158"/>
      <c r="N3666" s="348"/>
    </row>
    <row r="3667" spans="2:14" x14ac:dyDescent="0.15">
      <c r="B3667" s="184">
        <v>3663</v>
      </c>
      <c r="C3667" s="171"/>
      <c r="D3667" s="172"/>
      <c r="E3667" s="173"/>
      <c r="F3667" s="174"/>
      <c r="G3667" s="148"/>
      <c r="H3667" s="372"/>
      <c r="I3667" s="264"/>
      <c r="J3667" s="270"/>
      <c r="K3667" s="264"/>
      <c r="L3667" s="264"/>
      <c r="M3667" s="158"/>
      <c r="N3667" s="348"/>
    </row>
    <row r="3668" spans="2:14" x14ac:dyDescent="0.15">
      <c r="B3668" s="184">
        <v>3664</v>
      </c>
      <c r="C3668" s="171"/>
      <c r="D3668" s="172"/>
      <c r="E3668" s="173"/>
      <c r="F3668" s="174"/>
      <c r="G3668" s="148"/>
      <c r="H3668" s="372"/>
      <c r="I3668" s="264"/>
      <c r="J3668" s="270"/>
      <c r="K3668" s="264"/>
      <c r="L3668" s="264"/>
      <c r="M3668" s="158"/>
      <c r="N3668" s="348"/>
    </row>
    <row r="3669" spans="2:14" x14ac:dyDescent="0.15">
      <c r="B3669" s="184">
        <v>3665</v>
      </c>
      <c r="C3669" s="171"/>
      <c r="D3669" s="172"/>
      <c r="E3669" s="173"/>
      <c r="F3669" s="174"/>
      <c r="G3669" s="148"/>
      <c r="H3669" s="372"/>
      <c r="I3669" s="264"/>
      <c r="J3669" s="270"/>
      <c r="K3669" s="264"/>
      <c r="L3669" s="264"/>
      <c r="M3669" s="158"/>
      <c r="N3669" s="348"/>
    </row>
    <row r="3670" spans="2:14" x14ac:dyDescent="0.15">
      <c r="B3670" s="184">
        <v>3666</v>
      </c>
      <c r="C3670" s="171"/>
      <c r="D3670" s="172"/>
      <c r="E3670" s="173"/>
      <c r="F3670" s="174"/>
      <c r="G3670" s="148"/>
      <c r="H3670" s="372"/>
      <c r="I3670" s="264"/>
      <c r="J3670" s="270"/>
      <c r="K3670" s="264"/>
      <c r="L3670" s="264"/>
      <c r="M3670" s="158"/>
      <c r="N3670" s="348"/>
    </row>
    <row r="3671" spans="2:14" x14ac:dyDescent="0.15">
      <c r="B3671" s="184">
        <v>3667</v>
      </c>
      <c r="C3671" s="171"/>
      <c r="D3671" s="172"/>
      <c r="E3671" s="173"/>
      <c r="F3671" s="174"/>
      <c r="G3671" s="148"/>
      <c r="H3671" s="372"/>
      <c r="I3671" s="264"/>
      <c r="J3671" s="270"/>
      <c r="K3671" s="264"/>
      <c r="L3671" s="264"/>
      <c r="M3671" s="158"/>
      <c r="N3671" s="348"/>
    </row>
    <row r="3672" spans="2:14" x14ac:dyDescent="0.15">
      <c r="B3672" s="184">
        <v>3668</v>
      </c>
      <c r="C3672" s="171"/>
      <c r="D3672" s="172"/>
      <c r="E3672" s="173"/>
      <c r="F3672" s="174"/>
      <c r="G3672" s="148"/>
      <c r="H3672" s="372"/>
      <c r="I3672" s="264"/>
      <c r="J3672" s="270"/>
      <c r="K3672" s="264"/>
      <c r="L3672" s="264"/>
      <c r="M3672" s="158"/>
      <c r="N3672" s="348"/>
    </row>
    <row r="3673" spans="2:14" x14ac:dyDescent="0.15">
      <c r="B3673" s="184">
        <v>3669</v>
      </c>
      <c r="C3673" s="171"/>
      <c r="D3673" s="172"/>
      <c r="E3673" s="173"/>
      <c r="F3673" s="174"/>
      <c r="G3673" s="148"/>
      <c r="H3673" s="372"/>
      <c r="I3673" s="264"/>
      <c r="J3673" s="270"/>
      <c r="K3673" s="264"/>
      <c r="L3673" s="264"/>
      <c r="M3673" s="158"/>
      <c r="N3673" s="348"/>
    </row>
    <row r="3674" spans="2:14" x14ac:dyDescent="0.15">
      <c r="B3674" s="184">
        <v>3670</v>
      </c>
      <c r="C3674" s="171"/>
      <c r="D3674" s="172"/>
      <c r="E3674" s="173"/>
      <c r="F3674" s="174"/>
      <c r="G3674" s="148"/>
      <c r="H3674" s="372"/>
      <c r="I3674" s="264"/>
      <c r="J3674" s="270"/>
      <c r="K3674" s="264"/>
      <c r="L3674" s="264"/>
      <c r="M3674" s="158"/>
      <c r="N3674" s="348"/>
    </row>
    <row r="3675" spans="2:14" x14ac:dyDescent="0.15">
      <c r="B3675" s="184">
        <v>3671</v>
      </c>
      <c r="C3675" s="171"/>
      <c r="D3675" s="172"/>
      <c r="E3675" s="173"/>
      <c r="F3675" s="174"/>
      <c r="G3675" s="148"/>
      <c r="H3675" s="372"/>
      <c r="I3675" s="264"/>
      <c r="J3675" s="270"/>
      <c r="K3675" s="264"/>
      <c r="L3675" s="264"/>
      <c r="M3675" s="158"/>
      <c r="N3675" s="348"/>
    </row>
    <row r="3676" spans="2:14" x14ac:dyDescent="0.15">
      <c r="B3676" s="184">
        <v>3672</v>
      </c>
      <c r="C3676" s="171"/>
      <c r="D3676" s="172"/>
      <c r="E3676" s="173"/>
      <c r="F3676" s="174"/>
      <c r="G3676" s="148"/>
      <c r="H3676" s="372"/>
      <c r="I3676" s="264"/>
      <c r="J3676" s="270"/>
      <c r="K3676" s="264"/>
      <c r="L3676" s="264"/>
      <c r="M3676" s="158"/>
      <c r="N3676" s="348"/>
    </row>
    <row r="3677" spans="2:14" x14ac:dyDescent="0.15">
      <c r="B3677" s="184">
        <v>3673</v>
      </c>
      <c r="C3677" s="171"/>
      <c r="D3677" s="172"/>
      <c r="E3677" s="173"/>
      <c r="F3677" s="174"/>
      <c r="G3677" s="148"/>
      <c r="H3677" s="372"/>
      <c r="I3677" s="264"/>
      <c r="J3677" s="270"/>
      <c r="K3677" s="264"/>
      <c r="L3677" s="264"/>
      <c r="M3677" s="158"/>
      <c r="N3677" s="348"/>
    </row>
    <row r="3678" spans="2:14" x14ac:dyDescent="0.15">
      <c r="B3678" s="184">
        <v>3674</v>
      </c>
      <c r="C3678" s="171"/>
      <c r="D3678" s="172"/>
      <c r="E3678" s="173"/>
      <c r="F3678" s="174"/>
      <c r="G3678" s="148"/>
      <c r="H3678" s="372"/>
      <c r="I3678" s="264"/>
      <c r="J3678" s="270"/>
      <c r="K3678" s="264"/>
      <c r="L3678" s="264"/>
      <c r="M3678" s="158"/>
      <c r="N3678" s="348"/>
    </row>
    <row r="3679" spans="2:14" x14ac:dyDescent="0.15">
      <c r="B3679" s="184">
        <v>3675</v>
      </c>
      <c r="C3679" s="171"/>
      <c r="D3679" s="172"/>
      <c r="E3679" s="173"/>
      <c r="F3679" s="174"/>
      <c r="G3679" s="148"/>
      <c r="H3679" s="372"/>
      <c r="I3679" s="264"/>
      <c r="J3679" s="270"/>
      <c r="K3679" s="264"/>
      <c r="L3679" s="264"/>
      <c r="M3679" s="158"/>
      <c r="N3679" s="348"/>
    </row>
    <row r="3680" spans="2:14" x14ac:dyDescent="0.15">
      <c r="B3680" s="184">
        <v>3676</v>
      </c>
      <c r="C3680" s="171"/>
      <c r="D3680" s="172"/>
      <c r="E3680" s="173"/>
      <c r="F3680" s="174"/>
      <c r="G3680" s="148"/>
      <c r="H3680" s="372"/>
      <c r="I3680" s="264"/>
      <c r="J3680" s="270"/>
      <c r="K3680" s="264"/>
      <c r="L3680" s="264"/>
      <c r="M3680" s="158"/>
      <c r="N3680" s="348"/>
    </row>
    <row r="3681" spans="2:14" x14ac:dyDescent="0.15">
      <c r="B3681" s="184">
        <v>3677</v>
      </c>
      <c r="C3681" s="171"/>
      <c r="D3681" s="172"/>
      <c r="E3681" s="173"/>
      <c r="F3681" s="174"/>
      <c r="G3681" s="148"/>
      <c r="H3681" s="372"/>
      <c r="I3681" s="264"/>
      <c r="J3681" s="270"/>
      <c r="K3681" s="264"/>
      <c r="L3681" s="264"/>
      <c r="M3681" s="158"/>
      <c r="N3681" s="348"/>
    </row>
    <row r="3682" spans="2:14" x14ac:dyDescent="0.15">
      <c r="B3682" s="184">
        <v>3678</v>
      </c>
      <c r="C3682" s="171"/>
      <c r="D3682" s="172"/>
      <c r="E3682" s="173"/>
      <c r="F3682" s="174"/>
      <c r="G3682" s="148"/>
      <c r="H3682" s="372"/>
      <c r="I3682" s="264"/>
      <c r="J3682" s="270"/>
      <c r="K3682" s="264"/>
      <c r="L3682" s="264"/>
      <c r="M3682" s="158"/>
      <c r="N3682" s="348"/>
    </row>
    <row r="3683" spans="2:14" x14ac:dyDescent="0.15">
      <c r="B3683" s="184">
        <v>3679</v>
      </c>
      <c r="C3683" s="171"/>
      <c r="D3683" s="172"/>
      <c r="E3683" s="173"/>
      <c r="F3683" s="174"/>
      <c r="G3683" s="148"/>
      <c r="H3683" s="372"/>
      <c r="I3683" s="264"/>
      <c r="J3683" s="270"/>
      <c r="K3683" s="264"/>
      <c r="L3683" s="264"/>
      <c r="M3683" s="158"/>
      <c r="N3683" s="348"/>
    </row>
    <row r="3684" spans="2:14" x14ac:dyDescent="0.15">
      <c r="B3684" s="184">
        <v>3680</v>
      </c>
      <c r="C3684" s="171"/>
      <c r="D3684" s="172"/>
      <c r="E3684" s="173"/>
      <c r="F3684" s="174"/>
      <c r="G3684" s="148"/>
      <c r="H3684" s="372"/>
      <c r="I3684" s="264"/>
      <c r="J3684" s="270"/>
      <c r="K3684" s="264"/>
      <c r="L3684" s="264"/>
      <c r="M3684" s="158"/>
      <c r="N3684" s="348"/>
    </row>
    <row r="3685" spans="2:14" x14ac:dyDescent="0.15">
      <c r="B3685" s="184">
        <v>3681</v>
      </c>
      <c r="C3685" s="171"/>
      <c r="D3685" s="172"/>
      <c r="E3685" s="173"/>
      <c r="F3685" s="174"/>
      <c r="G3685" s="148"/>
      <c r="H3685" s="372"/>
      <c r="I3685" s="264"/>
      <c r="J3685" s="270"/>
      <c r="K3685" s="264"/>
      <c r="L3685" s="264"/>
      <c r="M3685" s="158"/>
      <c r="N3685" s="348"/>
    </row>
    <row r="3686" spans="2:14" x14ac:dyDescent="0.15">
      <c r="B3686" s="184">
        <v>3682</v>
      </c>
      <c r="C3686" s="171"/>
      <c r="D3686" s="172"/>
      <c r="E3686" s="173"/>
      <c r="F3686" s="174"/>
      <c r="G3686" s="148"/>
      <c r="H3686" s="372"/>
      <c r="I3686" s="264"/>
      <c r="J3686" s="270"/>
      <c r="K3686" s="264"/>
      <c r="L3686" s="264"/>
      <c r="M3686" s="158"/>
      <c r="N3686" s="348"/>
    </row>
    <row r="3687" spans="2:14" x14ac:dyDescent="0.15">
      <c r="B3687" s="184">
        <v>3683</v>
      </c>
      <c r="C3687" s="171"/>
      <c r="D3687" s="172"/>
      <c r="E3687" s="173"/>
      <c r="F3687" s="174"/>
      <c r="G3687" s="148"/>
      <c r="H3687" s="372"/>
      <c r="I3687" s="264"/>
      <c r="J3687" s="270"/>
      <c r="K3687" s="264"/>
      <c r="L3687" s="264"/>
      <c r="M3687" s="158"/>
      <c r="N3687" s="348"/>
    </row>
    <row r="3688" spans="2:14" x14ac:dyDescent="0.15">
      <c r="B3688" s="184">
        <v>3684</v>
      </c>
      <c r="C3688" s="171"/>
      <c r="D3688" s="172"/>
      <c r="E3688" s="173"/>
      <c r="F3688" s="174"/>
      <c r="G3688" s="148"/>
      <c r="H3688" s="372"/>
      <c r="I3688" s="264"/>
      <c r="J3688" s="270"/>
      <c r="K3688" s="264"/>
      <c r="L3688" s="264"/>
      <c r="M3688" s="158"/>
      <c r="N3688" s="348"/>
    </row>
    <row r="3689" spans="2:14" x14ac:dyDescent="0.15">
      <c r="B3689" s="184">
        <v>3685</v>
      </c>
      <c r="C3689" s="171"/>
      <c r="D3689" s="172"/>
      <c r="E3689" s="173"/>
      <c r="F3689" s="174"/>
      <c r="G3689" s="148"/>
      <c r="H3689" s="372"/>
      <c r="I3689" s="264"/>
      <c r="J3689" s="270"/>
      <c r="K3689" s="264"/>
      <c r="L3689" s="264"/>
      <c r="M3689" s="158"/>
      <c r="N3689" s="348"/>
    </row>
    <row r="3690" spans="2:14" x14ac:dyDescent="0.15">
      <c r="B3690" s="184">
        <v>3686</v>
      </c>
      <c r="C3690" s="171"/>
      <c r="D3690" s="172"/>
      <c r="E3690" s="173"/>
      <c r="F3690" s="174"/>
      <c r="G3690" s="148"/>
      <c r="H3690" s="372"/>
      <c r="I3690" s="264"/>
      <c r="J3690" s="270"/>
      <c r="K3690" s="264"/>
      <c r="L3690" s="264"/>
      <c r="M3690" s="158"/>
      <c r="N3690" s="348"/>
    </row>
    <row r="3691" spans="2:14" x14ac:dyDescent="0.15">
      <c r="B3691" s="184">
        <v>3687</v>
      </c>
      <c r="C3691" s="171"/>
      <c r="D3691" s="172"/>
      <c r="E3691" s="173"/>
      <c r="F3691" s="174"/>
      <c r="G3691" s="148"/>
      <c r="H3691" s="372"/>
      <c r="I3691" s="264"/>
      <c r="J3691" s="270"/>
      <c r="K3691" s="264"/>
      <c r="L3691" s="264"/>
      <c r="M3691" s="158"/>
      <c r="N3691" s="348"/>
    </row>
    <row r="3692" spans="2:14" x14ac:dyDescent="0.15">
      <c r="B3692" s="184">
        <v>3688</v>
      </c>
      <c r="C3692" s="171"/>
      <c r="D3692" s="172"/>
      <c r="E3692" s="173"/>
      <c r="F3692" s="174"/>
      <c r="G3692" s="148"/>
      <c r="H3692" s="372"/>
      <c r="I3692" s="264"/>
      <c r="J3692" s="270"/>
      <c r="K3692" s="264"/>
      <c r="L3692" s="264"/>
      <c r="M3692" s="158"/>
      <c r="N3692" s="348"/>
    </row>
    <row r="3693" spans="2:14" x14ac:dyDescent="0.15">
      <c r="B3693" s="184">
        <v>3689</v>
      </c>
      <c r="C3693" s="171"/>
      <c r="D3693" s="172"/>
      <c r="E3693" s="173"/>
      <c r="F3693" s="174"/>
      <c r="G3693" s="148"/>
      <c r="H3693" s="372"/>
      <c r="I3693" s="264"/>
      <c r="J3693" s="270"/>
      <c r="K3693" s="264"/>
      <c r="L3693" s="264"/>
      <c r="M3693" s="158"/>
      <c r="N3693" s="348"/>
    </row>
    <row r="3694" spans="2:14" x14ac:dyDescent="0.15">
      <c r="B3694" s="184">
        <v>3690</v>
      </c>
      <c r="C3694" s="171"/>
      <c r="D3694" s="172"/>
      <c r="E3694" s="173"/>
      <c r="F3694" s="174"/>
      <c r="G3694" s="148"/>
      <c r="H3694" s="372"/>
      <c r="I3694" s="264"/>
      <c r="J3694" s="270"/>
      <c r="K3694" s="264"/>
      <c r="L3694" s="264"/>
      <c r="M3694" s="158"/>
      <c r="N3694" s="348"/>
    </row>
    <row r="3695" spans="2:14" x14ac:dyDescent="0.15">
      <c r="B3695" s="184">
        <v>3691</v>
      </c>
      <c r="C3695" s="171"/>
      <c r="D3695" s="172"/>
      <c r="E3695" s="173"/>
      <c r="F3695" s="174"/>
      <c r="G3695" s="148"/>
      <c r="H3695" s="372"/>
      <c r="I3695" s="264"/>
      <c r="J3695" s="270"/>
      <c r="K3695" s="264"/>
      <c r="L3695" s="264"/>
      <c r="M3695" s="158"/>
      <c r="N3695" s="348"/>
    </row>
    <row r="3696" spans="2:14" x14ac:dyDescent="0.15">
      <c r="B3696" s="184">
        <v>3692</v>
      </c>
      <c r="C3696" s="171"/>
      <c r="D3696" s="172"/>
      <c r="E3696" s="173"/>
      <c r="F3696" s="174"/>
      <c r="G3696" s="148"/>
      <c r="H3696" s="372"/>
      <c r="I3696" s="264"/>
      <c r="J3696" s="270"/>
      <c r="K3696" s="264"/>
      <c r="L3696" s="264"/>
      <c r="M3696" s="158"/>
      <c r="N3696" s="348"/>
    </row>
    <row r="3697" spans="2:14" x14ac:dyDescent="0.15">
      <c r="B3697" s="184">
        <v>3693</v>
      </c>
      <c r="C3697" s="171"/>
      <c r="D3697" s="172"/>
      <c r="E3697" s="173"/>
      <c r="F3697" s="174"/>
      <c r="G3697" s="148"/>
      <c r="H3697" s="372"/>
      <c r="I3697" s="264"/>
      <c r="J3697" s="270"/>
      <c r="K3697" s="264"/>
      <c r="L3697" s="264"/>
      <c r="M3697" s="158"/>
      <c r="N3697" s="348"/>
    </row>
    <row r="3698" spans="2:14" x14ac:dyDescent="0.15">
      <c r="B3698" s="184">
        <v>3694</v>
      </c>
      <c r="C3698" s="171"/>
      <c r="D3698" s="172"/>
      <c r="E3698" s="173"/>
      <c r="F3698" s="174"/>
      <c r="G3698" s="148"/>
      <c r="H3698" s="372"/>
      <c r="I3698" s="264"/>
      <c r="J3698" s="270"/>
      <c r="K3698" s="264"/>
      <c r="L3698" s="264"/>
      <c r="M3698" s="158"/>
      <c r="N3698" s="348"/>
    </row>
    <row r="3699" spans="2:14" x14ac:dyDescent="0.15">
      <c r="B3699" s="184">
        <v>3695</v>
      </c>
      <c r="C3699" s="171"/>
      <c r="D3699" s="172"/>
      <c r="E3699" s="173"/>
      <c r="F3699" s="174"/>
      <c r="G3699" s="148"/>
      <c r="H3699" s="372"/>
      <c r="I3699" s="264"/>
      <c r="J3699" s="270"/>
      <c r="K3699" s="264"/>
      <c r="L3699" s="264"/>
      <c r="M3699" s="158"/>
      <c r="N3699" s="348"/>
    </row>
    <row r="3700" spans="2:14" x14ac:dyDescent="0.15">
      <c r="B3700" s="184">
        <v>3696</v>
      </c>
      <c r="C3700" s="171"/>
      <c r="D3700" s="172"/>
      <c r="E3700" s="173"/>
      <c r="F3700" s="174"/>
      <c r="G3700" s="148"/>
      <c r="H3700" s="372"/>
      <c r="I3700" s="264"/>
      <c r="J3700" s="270"/>
      <c r="K3700" s="264"/>
      <c r="L3700" s="264"/>
      <c r="M3700" s="158"/>
      <c r="N3700" s="348"/>
    </row>
    <row r="3701" spans="2:14" x14ac:dyDescent="0.15">
      <c r="B3701" s="184">
        <v>3697</v>
      </c>
      <c r="C3701" s="171"/>
      <c r="D3701" s="172"/>
      <c r="E3701" s="173"/>
      <c r="F3701" s="174"/>
      <c r="G3701" s="148"/>
      <c r="H3701" s="372"/>
      <c r="I3701" s="264"/>
      <c r="J3701" s="270"/>
      <c r="K3701" s="264"/>
      <c r="L3701" s="264"/>
      <c r="M3701" s="158"/>
      <c r="N3701" s="348"/>
    </row>
    <row r="3702" spans="2:14" x14ac:dyDescent="0.15">
      <c r="B3702" s="184">
        <v>3698</v>
      </c>
      <c r="C3702" s="171"/>
      <c r="D3702" s="172"/>
      <c r="E3702" s="173"/>
      <c r="F3702" s="174"/>
      <c r="G3702" s="148"/>
      <c r="H3702" s="372"/>
      <c r="I3702" s="264"/>
      <c r="J3702" s="270"/>
      <c r="K3702" s="264"/>
      <c r="L3702" s="264"/>
      <c r="M3702" s="158"/>
      <c r="N3702" s="348"/>
    </row>
    <row r="3703" spans="2:14" x14ac:dyDescent="0.15">
      <c r="B3703" s="184">
        <v>3699</v>
      </c>
      <c r="C3703" s="171"/>
      <c r="D3703" s="172"/>
      <c r="E3703" s="173"/>
      <c r="F3703" s="174"/>
      <c r="G3703" s="148"/>
      <c r="H3703" s="372"/>
      <c r="I3703" s="264"/>
      <c r="J3703" s="270"/>
      <c r="K3703" s="264"/>
      <c r="L3703" s="264"/>
      <c r="M3703" s="158"/>
      <c r="N3703" s="348"/>
    </row>
    <row r="3704" spans="2:14" x14ac:dyDescent="0.15">
      <c r="B3704" s="184">
        <v>3700</v>
      </c>
      <c r="C3704" s="171"/>
      <c r="D3704" s="172"/>
      <c r="E3704" s="173"/>
      <c r="F3704" s="174"/>
      <c r="G3704" s="148"/>
      <c r="H3704" s="372"/>
      <c r="I3704" s="264"/>
      <c r="J3704" s="270"/>
      <c r="K3704" s="264"/>
      <c r="L3704" s="264"/>
      <c r="M3704" s="158"/>
      <c r="N3704" s="348"/>
    </row>
    <row r="3705" spans="2:14" x14ac:dyDescent="0.15">
      <c r="B3705" s="184">
        <v>3701</v>
      </c>
      <c r="C3705" s="171"/>
      <c r="D3705" s="172"/>
      <c r="E3705" s="173"/>
      <c r="F3705" s="174"/>
      <c r="G3705" s="148"/>
      <c r="H3705" s="372"/>
      <c r="I3705" s="264"/>
      <c r="J3705" s="270"/>
      <c r="K3705" s="264"/>
      <c r="L3705" s="264"/>
      <c r="M3705" s="158"/>
      <c r="N3705" s="348"/>
    </row>
    <row r="3706" spans="2:14" x14ac:dyDescent="0.15">
      <c r="B3706" s="184">
        <v>3702</v>
      </c>
      <c r="C3706" s="171"/>
      <c r="D3706" s="172"/>
      <c r="E3706" s="173"/>
      <c r="F3706" s="174"/>
      <c r="G3706" s="148"/>
      <c r="H3706" s="372"/>
      <c r="I3706" s="264"/>
      <c r="J3706" s="270"/>
      <c r="K3706" s="264"/>
      <c r="L3706" s="264"/>
      <c r="M3706" s="158"/>
      <c r="N3706" s="348"/>
    </row>
    <row r="3707" spans="2:14" x14ac:dyDescent="0.15">
      <c r="B3707" s="184">
        <v>3703</v>
      </c>
      <c r="C3707" s="171"/>
      <c r="D3707" s="172"/>
      <c r="E3707" s="173"/>
      <c r="F3707" s="174"/>
      <c r="G3707" s="148"/>
      <c r="H3707" s="372"/>
      <c r="I3707" s="264"/>
      <c r="J3707" s="270"/>
      <c r="K3707" s="264"/>
      <c r="L3707" s="264"/>
      <c r="M3707" s="158"/>
      <c r="N3707" s="348"/>
    </row>
    <row r="3708" spans="2:14" x14ac:dyDescent="0.15">
      <c r="B3708" s="184">
        <v>3704</v>
      </c>
      <c r="C3708" s="171"/>
      <c r="D3708" s="172"/>
      <c r="E3708" s="173"/>
      <c r="F3708" s="174"/>
      <c r="G3708" s="148"/>
      <c r="H3708" s="372"/>
      <c r="I3708" s="264"/>
      <c r="J3708" s="270"/>
      <c r="K3708" s="264"/>
      <c r="L3708" s="264"/>
      <c r="M3708" s="158"/>
      <c r="N3708" s="348"/>
    </row>
    <row r="3709" spans="2:14" x14ac:dyDescent="0.15">
      <c r="B3709" s="184">
        <v>3705</v>
      </c>
      <c r="C3709" s="171"/>
      <c r="D3709" s="172"/>
      <c r="E3709" s="173"/>
      <c r="F3709" s="174"/>
      <c r="G3709" s="148"/>
      <c r="H3709" s="372"/>
      <c r="I3709" s="264"/>
      <c r="J3709" s="270"/>
      <c r="K3709" s="264"/>
      <c r="L3709" s="264"/>
      <c r="M3709" s="158"/>
      <c r="N3709" s="348"/>
    </row>
    <row r="3710" spans="2:14" x14ac:dyDescent="0.15">
      <c r="B3710" s="184">
        <v>3706</v>
      </c>
      <c r="C3710" s="171"/>
      <c r="D3710" s="172"/>
      <c r="E3710" s="173"/>
      <c r="F3710" s="174"/>
      <c r="G3710" s="148"/>
      <c r="H3710" s="372"/>
      <c r="I3710" s="264"/>
      <c r="J3710" s="270"/>
      <c r="K3710" s="264"/>
      <c r="L3710" s="264"/>
      <c r="M3710" s="158"/>
      <c r="N3710" s="348"/>
    </row>
    <row r="3711" spans="2:14" x14ac:dyDescent="0.15">
      <c r="B3711" s="184">
        <v>3707</v>
      </c>
      <c r="C3711" s="171"/>
      <c r="D3711" s="172"/>
      <c r="E3711" s="173"/>
      <c r="F3711" s="174"/>
      <c r="G3711" s="148"/>
      <c r="H3711" s="372"/>
      <c r="I3711" s="264"/>
      <c r="J3711" s="270"/>
      <c r="K3711" s="264"/>
      <c r="L3711" s="264"/>
      <c r="M3711" s="158"/>
      <c r="N3711" s="348"/>
    </row>
    <row r="3712" spans="2:14" x14ac:dyDescent="0.15">
      <c r="B3712" s="184">
        <v>3708</v>
      </c>
      <c r="C3712" s="171"/>
      <c r="D3712" s="172"/>
      <c r="E3712" s="173"/>
      <c r="F3712" s="174"/>
      <c r="G3712" s="148"/>
      <c r="H3712" s="372"/>
      <c r="I3712" s="264"/>
      <c r="J3712" s="270"/>
      <c r="K3712" s="264"/>
      <c r="L3712" s="264"/>
      <c r="M3712" s="158"/>
      <c r="N3712" s="348"/>
    </row>
    <row r="3713" spans="2:14" x14ac:dyDescent="0.15">
      <c r="B3713" s="184">
        <v>3709</v>
      </c>
      <c r="C3713" s="171"/>
      <c r="D3713" s="172"/>
      <c r="E3713" s="173"/>
      <c r="F3713" s="174"/>
      <c r="G3713" s="148"/>
      <c r="H3713" s="372"/>
      <c r="I3713" s="264"/>
      <c r="J3713" s="270"/>
      <c r="K3713" s="264"/>
      <c r="L3713" s="264"/>
      <c r="M3713" s="158"/>
      <c r="N3713" s="348"/>
    </row>
    <row r="3714" spans="2:14" x14ac:dyDescent="0.15">
      <c r="B3714" s="184">
        <v>3710</v>
      </c>
      <c r="C3714" s="171"/>
      <c r="D3714" s="172"/>
      <c r="E3714" s="173"/>
      <c r="F3714" s="174"/>
      <c r="G3714" s="148"/>
      <c r="H3714" s="372"/>
      <c r="I3714" s="264"/>
      <c r="J3714" s="270"/>
      <c r="K3714" s="264"/>
      <c r="L3714" s="264"/>
      <c r="M3714" s="158"/>
      <c r="N3714" s="348"/>
    </row>
    <row r="3715" spans="2:14" x14ac:dyDescent="0.15">
      <c r="B3715" s="184">
        <v>3711</v>
      </c>
      <c r="C3715" s="171"/>
      <c r="D3715" s="172"/>
      <c r="E3715" s="173"/>
      <c r="F3715" s="174"/>
      <c r="G3715" s="148"/>
      <c r="H3715" s="372"/>
      <c r="I3715" s="264"/>
      <c r="J3715" s="270"/>
      <c r="K3715" s="264"/>
      <c r="L3715" s="264"/>
      <c r="M3715" s="158"/>
      <c r="N3715" s="348"/>
    </row>
    <row r="3716" spans="2:14" x14ac:dyDescent="0.15">
      <c r="B3716" s="184">
        <v>3712</v>
      </c>
      <c r="C3716" s="171"/>
      <c r="D3716" s="172"/>
      <c r="E3716" s="173"/>
      <c r="F3716" s="174"/>
      <c r="G3716" s="148"/>
      <c r="H3716" s="372"/>
      <c r="I3716" s="264"/>
      <c r="J3716" s="270"/>
      <c r="K3716" s="264"/>
      <c r="L3716" s="264"/>
      <c r="M3716" s="158"/>
      <c r="N3716" s="348"/>
    </row>
    <row r="3717" spans="2:14" x14ac:dyDescent="0.15">
      <c r="B3717" s="184">
        <v>3713</v>
      </c>
      <c r="C3717" s="171"/>
      <c r="D3717" s="172"/>
      <c r="E3717" s="173"/>
      <c r="F3717" s="174"/>
      <c r="G3717" s="148"/>
      <c r="H3717" s="372"/>
      <c r="I3717" s="264"/>
      <c r="J3717" s="270"/>
      <c r="K3717" s="264"/>
      <c r="L3717" s="264"/>
      <c r="M3717" s="158"/>
      <c r="N3717" s="348"/>
    </row>
    <row r="3718" spans="2:14" x14ac:dyDescent="0.15">
      <c r="B3718" s="184">
        <v>3714</v>
      </c>
      <c r="C3718" s="171"/>
      <c r="D3718" s="172"/>
      <c r="E3718" s="173"/>
      <c r="F3718" s="174"/>
      <c r="G3718" s="148"/>
      <c r="H3718" s="372"/>
      <c r="I3718" s="264"/>
      <c r="J3718" s="270"/>
      <c r="K3718" s="264"/>
      <c r="L3718" s="264"/>
      <c r="M3718" s="158"/>
      <c r="N3718" s="348"/>
    </row>
    <row r="3719" spans="2:14" x14ac:dyDescent="0.15">
      <c r="B3719" s="184">
        <v>3715</v>
      </c>
      <c r="C3719" s="171"/>
      <c r="D3719" s="172"/>
      <c r="E3719" s="173"/>
      <c r="F3719" s="174"/>
      <c r="G3719" s="148"/>
      <c r="H3719" s="372"/>
      <c r="I3719" s="264"/>
      <c r="J3719" s="270"/>
      <c r="K3719" s="264"/>
      <c r="L3719" s="264"/>
      <c r="M3719" s="158"/>
      <c r="N3719" s="348"/>
    </row>
    <row r="3720" spans="2:14" x14ac:dyDescent="0.15">
      <c r="B3720" s="184">
        <v>3716</v>
      </c>
      <c r="C3720" s="171"/>
      <c r="D3720" s="172"/>
      <c r="E3720" s="173"/>
      <c r="F3720" s="174"/>
      <c r="G3720" s="148"/>
      <c r="H3720" s="372"/>
      <c r="I3720" s="264"/>
      <c r="J3720" s="270"/>
      <c r="K3720" s="264"/>
      <c r="L3720" s="264"/>
      <c r="M3720" s="158"/>
      <c r="N3720" s="348"/>
    </row>
    <row r="3721" spans="2:14" x14ac:dyDescent="0.15">
      <c r="B3721" s="184">
        <v>3717</v>
      </c>
      <c r="C3721" s="171"/>
      <c r="D3721" s="172"/>
      <c r="E3721" s="173"/>
      <c r="F3721" s="174"/>
      <c r="G3721" s="148"/>
      <c r="H3721" s="372"/>
      <c r="I3721" s="264"/>
      <c r="J3721" s="270"/>
      <c r="K3721" s="264"/>
      <c r="L3721" s="264"/>
      <c r="M3721" s="158"/>
      <c r="N3721" s="348"/>
    </row>
    <row r="3722" spans="2:14" x14ac:dyDescent="0.15">
      <c r="B3722" s="184">
        <v>3718</v>
      </c>
      <c r="C3722" s="171"/>
      <c r="D3722" s="172"/>
      <c r="E3722" s="173"/>
      <c r="F3722" s="174"/>
      <c r="G3722" s="148"/>
      <c r="H3722" s="372"/>
      <c r="I3722" s="264"/>
      <c r="J3722" s="270"/>
      <c r="K3722" s="264"/>
      <c r="L3722" s="264"/>
      <c r="M3722" s="158"/>
      <c r="N3722" s="348"/>
    </row>
    <row r="3723" spans="2:14" x14ac:dyDescent="0.15">
      <c r="B3723" s="184">
        <v>3719</v>
      </c>
      <c r="C3723" s="171"/>
      <c r="D3723" s="172"/>
      <c r="E3723" s="173"/>
      <c r="F3723" s="174"/>
      <c r="G3723" s="148"/>
      <c r="H3723" s="372"/>
      <c r="I3723" s="264"/>
      <c r="J3723" s="270"/>
      <c r="K3723" s="264"/>
      <c r="L3723" s="264"/>
      <c r="M3723" s="158"/>
      <c r="N3723" s="348"/>
    </row>
    <row r="3724" spans="2:14" x14ac:dyDescent="0.15">
      <c r="B3724" s="184">
        <v>3720</v>
      </c>
      <c r="C3724" s="171"/>
      <c r="D3724" s="172"/>
      <c r="E3724" s="173"/>
      <c r="F3724" s="174"/>
      <c r="G3724" s="148"/>
      <c r="H3724" s="372"/>
      <c r="I3724" s="264"/>
      <c r="J3724" s="270"/>
      <c r="K3724" s="264"/>
      <c r="L3724" s="264"/>
      <c r="M3724" s="158"/>
      <c r="N3724" s="348"/>
    </row>
    <row r="3725" spans="2:14" x14ac:dyDescent="0.15">
      <c r="B3725" s="184">
        <v>3721</v>
      </c>
      <c r="C3725" s="171"/>
      <c r="D3725" s="172"/>
      <c r="E3725" s="173"/>
      <c r="F3725" s="174"/>
      <c r="G3725" s="148"/>
      <c r="H3725" s="372"/>
      <c r="I3725" s="264"/>
      <c r="J3725" s="270"/>
      <c r="K3725" s="264"/>
      <c r="L3725" s="264"/>
      <c r="M3725" s="158"/>
      <c r="N3725" s="348"/>
    </row>
    <row r="3726" spans="2:14" x14ac:dyDescent="0.15">
      <c r="B3726" s="184">
        <v>3722</v>
      </c>
      <c r="C3726" s="171"/>
      <c r="D3726" s="172"/>
      <c r="E3726" s="173"/>
      <c r="F3726" s="174"/>
      <c r="G3726" s="148"/>
      <c r="H3726" s="372"/>
      <c r="I3726" s="264"/>
      <c r="J3726" s="270"/>
      <c r="K3726" s="264"/>
      <c r="L3726" s="264"/>
      <c r="M3726" s="158"/>
      <c r="N3726" s="348"/>
    </row>
    <row r="3727" spans="2:14" x14ac:dyDescent="0.15">
      <c r="B3727" s="184">
        <v>3723</v>
      </c>
      <c r="C3727" s="171"/>
      <c r="D3727" s="172"/>
      <c r="E3727" s="173"/>
      <c r="F3727" s="174"/>
      <c r="G3727" s="148"/>
      <c r="H3727" s="372"/>
      <c r="I3727" s="264"/>
      <c r="J3727" s="270"/>
      <c r="K3727" s="264"/>
      <c r="L3727" s="264"/>
      <c r="M3727" s="158"/>
      <c r="N3727" s="348"/>
    </row>
    <row r="3728" spans="2:14" x14ac:dyDescent="0.15">
      <c r="B3728" s="184">
        <v>3724</v>
      </c>
      <c r="C3728" s="171"/>
      <c r="D3728" s="172"/>
      <c r="E3728" s="173"/>
      <c r="F3728" s="174"/>
      <c r="G3728" s="148"/>
      <c r="H3728" s="372"/>
      <c r="I3728" s="264"/>
      <c r="J3728" s="270"/>
      <c r="K3728" s="264"/>
      <c r="L3728" s="264"/>
      <c r="M3728" s="158"/>
      <c r="N3728" s="348"/>
    </row>
    <row r="3729" spans="2:14" x14ac:dyDescent="0.15">
      <c r="B3729" s="184">
        <v>3725</v>
      </c>
      <c r="C3729" s="171"/>
      <c r="D3729" s="172"/>
      <c r="E3729" s="173"/>
      <c r="F3729" s="174"/>
      <c r="G3729" s="148"/>
      <c r="H3729" s="372"/>
      <c r="I3729" s="264"/>
      <c r="J3729" s="270"/>
      <c r="K3729" s="264"/>
      <c r="L3729" s="264"/>
      <c r="M3729" s="158"/>
      <c r="N3729" s="348"/>
    </row>
    <row r="3730" spans="2:14" x14ac:dyDescent="0.15">
      <c r="B3730" s="184">
        <v>3726</v>
      </c>
      <c r="C3730" s="171"/>
      <c r="D3730" s="172"/>
      <c r="E3730" s="173"/>
      <c r="F3730" s="174"/>
      <c r="G3730" s="148"/>
      <c r="H3730" s="372"/>
      <c r="I3730" s="264"/>
      <c r="J3730" s="270"/>
      <c r="K3730" s="264"/>
      <c r="L3730" s="264"/>
      <c r="M3730" s="158"/>
      <c r="N3730" s="348"/>
    </row>
    <row r="3731" spans="2:14" x14ac:dyDescent="0.15">
      <c r="B3731" s="184">
        <v>3727</v>
      </c>
      <c r="C3731" s="171"/>
      <c r="D3731" s="172"/>
      <c r="E3731" s="173"/>
      <c r="F3731" s="174"/>
      <c r="G3731" s="148"/>
      <c r="H3731" s="372"/>
      <c r="I3731" s="264"/>
      <c r="J3731" s="270"/>
      <c r="K3731" s="264"/>
      <c r="L3731" s="264"/>
      <c r="M3731" s="158"/>
      <c r="N3731" s="348"/>
    </row>
    <row r="3732" spans="2:14" x14ac:dyDescent="0.15">
      <c r="B3732" s="184">
        <v>3728</v>
      </c>
      <c r="C3732" s="171"/>
      <c r="D3732" s="172"/>
      <c r="E3732" s="173"/>
      <c r="F3732" s="174"/>
      <c r="G3732" s="148"/>
      <c r="H3732" s="372"/>
      <c r="I3732" s="264"/>
      <c r="J3732" s="270"/>
      <c r="K3732" s="264"/>
      <c r="L3732" s="264"/>
      <c r="M3732" s="158"/>
      <c r="N3732" s="348"/>
    </row>
    <row r="3733" spans="2:14" x14ac:dyDescent="0.15">
      <c r="B3733" s="184">
        <v>3729</v>
      </c>
      <c r="C3733" s="171"/>
      <c r="D3733" s="172"/>
      <c r="E3733" s="173"/>
      <c r="F3733" s="174"/>
      <c r="G3733" s="148"/>
      <c r="H3733" s="372"/>
      <c r="I3733" s="264"/>
      <c r="J3733" s="270"/>
      <c r="K3733" s="264"/>
      <c r="L3733" s="264"/>
      <c r="M3733" s="158"/>
      <c r="N3733" s="348"/>
    </row>
    <row r="3734" spans="2:14" x14ac:dyDescent="0.15">
      <c r="B3734" s="184">
        <v>3730</v>
      </c>
      <c r="C3734" s="171"/>
      <c r="D3734" s="172"/>
      <c r="E3734" s="173"/>
      <c r="F3734" s="174"/>
      <c r="G3734" s="148"/>
      <c r="H3734" s="372"/>
      <c r="I3734" s="264"/>
      <c r="J3734" s="270"/>
      <c r="K3734" s="264"/>
      <c r="L3734" s="264"/>
      <c r="M3734" s="158"/>
      <c r="N3734" s="348"/>
    </row>
    <row r="3735" spans="2:14" x14ac:dyDescent="0.15">
      <c r="B3735" s="184">
        <v>3731</v>
      </c>
      <c r="C3735" s="171"/>
      <c r="D3735" s="172"/>
      <c r="E3735" s="173"/>
      <c r="F3735" s="174"/>
      <c r="G3735" s="148"/>
      <c r="H3735" s="372"/>
      <c r="I3735" s="264"/>
      <c r="J3735" s="270"/>
      <c r="K3735" s="264"/>
      <c r="L3735" s="264"/>
      <c r="M3735" s="158"/>
      <c r="N3735" s="348"/>
    </row>
    <row r="3736" spans="2:14" x14ac:dyDescent="0.15">
      <c r="B3736" s="184">
        <v>3732</v>
      </c>
      <c r="C3736" s="171"/>
      <c r="D3736" s="172"/>
      <c r="E3736" s="173"/>
      <c r="F3736" s="174"/>
      <c r="G3736" s="148"/>
      <c r="H3736" s="372"/>
      <c r="I3736" s="264"/>
      <c r="J3736" s="270"/>
      <c r="K3736" s="264"/>
      <c r="L3736" s="264"/>
      <c r="M3736" s="158"/>
      <c r="N3736" s="348"/>
    </row>
    <row r="3737" spans="2:14" x14ac:dyDescent="0.15">
      <c r="B3737" s="184">
        <v>3733</v>
      </c>
      <c r="C3737" s="171"/>
      <c r="D3737" s="172"/>
      <c r="E3737" s="173"/>
      <c r="F3737" s="174"/>
      <c r="G3737" s="148"/>
      <c r="H3737" s="372"/>
      <c r="I3737" s="264"/>
      <c r="J3737" s="270"/>
      <c r="K3737" s="264"/>
      <c r="L3737" s="264"/>
      <c r="M3737" s="158"/>
      <c r="N3737" s="348"/>
    </row>
    <row r="3738" spans="2:14" x14ac:dyDescent="0.15">
      <c r="B3738" s="184">
        <v>3734</v>
      </c>
      <c r="C3738" s="171"/>
      <c r="D3738" s="172"/>
      <c r="E3738" s="173"/>
      <c r="F3738" s="174"/>
      <c r="G3738" s="148"/>
      <c r="H3738" s="372"/>
      <c r="I3738" s="264"/>
      <c r="J3738" s="270"/>
      <c r="K3738" s="264"/>
      <c r="L3738" s="264"/>
      <c r="M3738" s="158"/>
      <c r="N3738" s="348"/>
    </row>
    <row r="3739" spans="2:14" x14ac:dyDescent="0.15">
      <c r="B3739" s="184">
        <v>3735</v>
      </c>
      <c r="C3739" s="171"/>
      <c r="D3739" s="172"/>
      <c r="E3739" s="173"/>
      <c r="F3739" s="174"/>
      <c r="G3739" s="148"/>
      <c r="H3739" s="372"/>
      <c r="I3739" s="264"/>
      <c r="J3739" s="270"/>
      <c r="K3739" s="264"/>
      <c r="L3739" s="264"/>
      <c r="M3739" s="158"/>
      <c r="N3739" s="348"/>
    </row>
    <row r="3740" spans="2:14" x14ac:dyDescent="0.15">
      <c r="B3740" s="184">
        <v>3736</v>
      </c>
      <c r="C3740" s="171"/>
      <c r="D3740" s="172"/>
      <c r="E3740" s="173"/>
      <c r="F3740" s="174"/>
      <c r="G3740" s="148"/>
      <c r="H3740" s="372"/>
      <c r="I3740" s="264"/>
      <c r="J3740" s="270"/>
      <c r="K3740" s="264"/>
      <c r="L3740" s="264"/>
      <c r="M3740" s="158"/>
      <c r="N3740" s="348"/>
    </row>
    <row r="3741" spans="2:14" x14ac:dyDescent="0.15">
      <c r="B3741" s="184">
        <v>3737</v>
      </c>
      <c r="C3741" s="171"/>
      <c r="D3741" s="172"/>
      <c r="E3741" s="173"/>
      <c r="F3741" s="174"/>
      <c r="G3741" s="148"/>
      <c r="H3741" s="372"/>
      <c r="I3741" s="264"/>
      <c r="J3741" s="270"/>
      <c r="K3741" s="264"/>
      <c r="L3741" s="264"/>
      <c r="M3741" s="158"/>
      <c r="N3741" s="348"/>
    </row>
    <row r="3742" spans="2:14" x14ac:dyDescent="0.15">
      <c r="B3742" s="184">
        <v>3738</v>
      </c>
      <c r="C3742" s="171"/>
      <c r="D3742" s="172"/>
      <c r="E3742" s="173"/>
      <c r="F3742" s="174"/>
      <c r="G3742" s="148"/>
      <c r="H3742" s="372"/>
      <c r="I3742" s="264"/>
      <c r="J3742" s="270"/>
      <c r="K3742" s="264"/>
      <c r="L3742" s="264"/>
      <c r="M3742" s="158"/>
      <c r="N3742" s="348"/>
    </row>
    <row r="3743" spans="2:14" x14ac:dyDescent="0.15">
      <c r="B3743" s="184">
        <v>3739</v>
      </c>
      <c r="C3743" s="171"/>
      <c r="D3743" s="172"/>
      <c r="E3743" s="173"/>
      <c r="F3743" s="174"/>
      <c r="G3743" s="148"/>
      <c r="H3743" s="372"/>
      <c r="I3743" s="264"/>
      <c r="J3743" s="270"/>
      <c r="K3743" s="264"/>
      <c r="L3743" s="264"/>
      <c r="M3743" s="158"/>
      <c r="N3743" s="348"/>
    </row>
    <row r="3744" spans="2:14" x14ac:dyDescent="0.15">
      <c r="B3744" s="184">
        <v>3740</v>
      </c>
      <c r="C3744" s="171"/>
      <c r="D3744" s="172"/>
      <c r="E3744" s="173"/>
      <c r="F3744" s="174"/>
      <c r="G3744" s="148"/>
      <c r="H3744" s="372"/>
      <c r="I3744" s="264"/>
      <c r="J3744" s="270"/>
      <c r="K3744" s="264"/>
      <c r="L3744" s="264"/>
      <c r="M3744" s="158"/>
      <c r="N3744" s="348"/>
    </row>
    <row r="3745" spans="2:14" x14ac:dyDescent="0.15">
      <c r="B3745" s="184">
        <v>3741</v>
      </c>
      <c r="C3745" s="171"/>
      <c r="D3745" s="172"/>
      <c r="E3745" s="173"/>
      <c r="F3745" s="174"/>
      <c r="G3745" s="148"/>
      <c r="H3745" s="372"/>
      <c r="I3745" s="264"/>
      <c r="J3745" s="270"/>
      <c r="K3745" s="264"/>
      <c r="L3745" s="264"/>
      <c r="M3745" s="158"/>
      <c r="N3745" s="348"/>
    </row>
    <row r="3746" spans="2:14" x14ac:dyDescent="0.15">
      <c r="B3746" s="184">
        <v>3742</v>
      </c>
      <c r="C3746" s="171"/>
      <c r="D3746" s="172"/>
      <c r="E3746" s="173"/>
      <c r="F3746" s="174"/>
      <c r="G3746" s="148"/>
      <c r="H3746" s="372"/>
      <c r="I3746" s="264"/>
      <c r="J3746" s="270"/>
      <c r="K3746" s="264"/>
      <c r="L3746" s="264"/>
      <c r="M3746" s="158"/>
      <c r="N3746" s="348"/>
    </row>
    <row r="3747" spans="2:14" x14ac:dyDescent="0.15">
      <c r="B3747" s="184">
        <v>3743</v>
      </c>
      <c r="C3747" s="171"/>
      <c r="D3747" s="172"/>
      <c r="E3747" s="173"/>
      <c r="F3747" s="174"/>
      <c r="G3747" s="148"/>
      <c r="H3747" s="372"/>
      <c r="I3747" s="264"/>
      <c r="J3747" s="270"/>
      <c r="K3747" s="264"/>
      <c r="L3747" s="264"/>
      <c r="M3747" s="158"/>
      <c r="N3747" s="348"/>
    </row>
    <row r="3748" spans="2:14" x14ac:dyDescent="0.15">
      <c r="B3748" s="184">
        <v>3744</v>
      </c>
      <c r="C3748" s="171"/>
      <c r="D3748" s="172"/>
      <c r="E3748" s="173"/>
      <c r="F3748" s="174"/>
      <c r="G3748" s="148"/>
      <c r="H3748" s="372"/>
      <c r="I3748" s="264"/>
      <c r="J3748" s="270"/>
      <c r="K3748" s="264"/>
      <c r="L3748" s="264"/>
      <c r="M3748" s="158"/>
      <c r="N3748" s="348"/>
    </row>
    <row r="3749" spans="2:14" x14ac:dyDescent="0.15">
      <c r="B3749" s="184">
        <v>3745</v>
      </c>
      <c r="C3749" s="171"/>
      <c r="D3749" s="172"/>
      <c r="E3749" s="173"/>
      <c r="F3749" s="174"/>
      <c r="G3749" s="148"/>
      <c r="H3749" s="372"/>
      <c r="I3749" s="264"/>
      <c r="J3749" s="270"/>
      <c r="K3749" s="264"/>
      <c r="L3749" s="264"/>
      <c r="M3749" s="158"/>
      <c r="N3749" s="348"/>
    </row>
    <row r="3750" spans="2:14" x14ac:dyDescent="0.15">
      <c r="B3750" s="184">
        <v>3746</v>
      </c>
      <c r="C3750" s="171"/>
      <c r="D3750" s="172"/>
      <c r="E3750" s="173"/>
      <c r="F3750" s="174"/>
      <c r="G3750" s="148"/>
      <c r="H3750" s="372"/>
      <c r="I3750" s="264"/>
      <c r="J3750" s="270"/>
      <c r="K3750" s="264"/>
      <c r="L3750" s="264"/>
      <c r="M3750" s="158"/>
      <c r="N3750" s="348"/>
    </row>
    <row r="3751" spans="2:14" x14ac:dyDescent="0.15">
      <c r="B3751" s="184">
        <v>3747</v>
      </c>
      <c r="C3751" s="171"/>
      <c r="D3751" s="172"/>
      <c r="E3751" s="173"/>
      <c r="F3751" s="174"/>
      <c r="G3751" s="148"/>
      <c r="H3751" s="372"/>
      <c r="I3751" s="264"/>
      <c r="J3751" s="270"/>
      <c r="K3751" s="264"/>
      <c r="L3751" s="264"/>
      <c r="M3751" s="158"/>
      <c r="N3751" s="348"/>
    </row>
    <row r="3752" spans="2:14" x14ac:dyDescent="0.15">
      <c r="B3752" s="184">
        <v>3748</v>
      </c>
      <c r="C3752" s="171"/>
      <c r="D3752" s="172"/>
      <c r="E3752" s="173"/>
      <c r="F3752" s="174"/>
      <c r="G3752" s="148"/>
      <c r="H3752" s="372"/>
      <c r="I3752" s="264"/>
      <c r="J3752" s="270"/>
      <c r="K3752" s="264"/>
      <c r="L3752" s="264"/>
      <c r="M3752" s="158"/>
      <c r="N3752" s="348"/>
    </row>
    <row r="3753" spans="2:14" x14ac:dyDescent="0.15">
      <c r="B3753" s="184">
        <v>3749</v>
      </c>
      <c r="C3753" s="171"/>
      <c r="D3753" s="172"/>
      <c r="E3753" s="173"/>
      <c r="F3753" s="174"/>
      <c r="G3753" s="148"/>
      <c r="H3753" s="372"/>
      <c r="I3753" s="264"/>
      <c r="J3753" s="270"/>
      <c r="K3753" s="264"/>
      <c r="L3753" s="264"/>
      <c r="M3753" s="158"/>
      <c r="N3753" s="348"/>
    </row>
    <row r="3754" spans="2:14" x14ac:dyDescent="0.15">
      <c r="B3754" s="184">
        <v>3750</v>
      </c>
      <c r="C3754" s="171"/>
      <c r="D3754" s="172"/>
      <c r="E3754" s="173"/>
      <c r="F3754" s="174"/>
      <c r="G3754" s="148"/>
      <c r="H3754" s="372"/>
      <c r="I3754" s="264"/>
      <c r="J3754" s="270"/>
      <c r="K3754" s="264"/>
      <c r="L3754" s="264"/>
      <c r="M3754" s="158"/>
      <c r="N3754" s="348"/>
    </row>
    <row r="3755" spans="2:14" x14ac:dyDescent="0.15">
      <c r="B3755" s="184">
        <v>3751</v>
      </c>
      <c r="C3755" s="171"/>
      <c r="D3755" s="172"/>
      <c r="E3755" s="173"/>
      <c r="F3755" s="174"/>
      <c r="G3755" s="148"/>
      <c r="H3755" s="372"/>
      <c r="I3755" s="264"/>
      <c r="J3755" s="270"/>
      <c r="K3755" s="264"/>
      <c r="L3755" s="264"/>
      <c r="M3755" s="158"/>
      <c r="N3755" s="348"/>
    </row>
    <row r="3756" spans="2:14" x14ac:dyDescent="0.15">
      <c r="B3756" s="184">
        <v>3752</v>
      </c>
      <c r="C3756" s="171"/>
      <c r="D3756" s="172"/>
      <c r="E3756" s="173"/>
      <c r="F3756" s="174"/>
      <c r="G3756" s="148"/>
      <c r="H3756" s="372"/>
      <c r="I3756" s="264"/>
      <c r="J3756" s="270"/>
      <c r="K3756" s="264"/>
      <c r="L3756" s="264"/>
      <c r="M3756" s="158"/>
      <c r="N3756" s="348"/>
    </row>
    <row r="3757" spans="2:14" x14ac:dyDescent="0.15">
      <c r="B3757" s="184">
        <v>3753</v>
      </c>
      <c r="C3757" s="171"/>
      <c r="D3757" s="172"/>
      <c r="E3757" s="173"/>
      <c r="F3757" s="174"/>
      <c r="G3757" s="148"/>
      <c r="H3757" s="372"/>
      <c r="I3757" s="264"/>
      <c r="J3757" s="270"/>
      <c r="K3757" s="264"/>
      <c r="L3757" s="264"/>
      <c r="M3757" s="158"/>
      <c r="N3757" s="348"/>
    </row>
    <row r="3758" spans="2:14" x14ac:dyDescent="0.15">
      <c r="B3758" s="184">
        <v>3754</v>
      </c>
      <c r="C3758" s="171"/>
      <c r="D3758" s="172"/>
      <c r="E3758" s="173"/>
      <c r="F3758" s="174"/>
      <c r="G3758" s="148"/>
      <c r="H3758" s="372"/>
      <c r="I3758" s="264"/>
      <c r="J3758" s="270"/>
      <c r="K3758" s="264"/>
      <c r="L3758" s="264"/>
      <c r="M3758" s="158"/>
      <c r="N3758" s="348"/>
    </row>
    <row r="3759" spans="2:14" x14ac:dyDescent="0.15">
      <c r="B3759" s="184">
        <v>3755</v>
      </c>
      <c r="C3759" s="171"/>
      <c r="D3759" s="172"/>
      <c r="E3759" s="173"/>
      <c r="F3759" s="174"/>
      <c r="G3759" s="148"/>
      <c r="H3759" s="372"/>
      <c r="I3759" s="264"/>
      <c r="J3759" s="270"/>
      <c r="K3759" s="264"/>
      <c r="L3759" s="264"/>
      <c r="M3759" s="158"/>
      <c r="N3759" s="348"/>
    </row>
    <row r="3760" spans="2:14" x14ac:dyDescent="0.15">
      <c r="B3760" s="184">
        <v>3756</v>
      </c>
      <c r="C3760" s="171"/>
      <c r="D3760" s="172"/>
      <c r="E3760" s="173"/>
      <c r="F3760" s="174"/>
      <c r="G3760" s="148"/>
      <c r="H3760" s="372"/>
      <c r="I3760" s="264"/>
      <c r="J3760" s="270"/>
      <c r="K3760" s="264"/>
      <c r="L3760" s="264"/>
      <c r="M3760" s="158"/>
      <c r="N3760" s="348"/>
    </row>
    <row r="3761" spans="2:14" x14ac:dyDescent="0.15">
      <c r="B3761" s="184">
        <v>3757</v>
      </c>
      <c r="C3761" s="171"/>
      <c r="D3761" s="172"/>
      <c r="E3761" s="173"/>
      <c r="F3761" s="174"/>
      <c r="G3761" s="148"/>
      <c r="H3761" s="372"/>
      <c r="I3761" s="264"/>
      <c r="J3761" s="270"/>
      <c r="K3761" s="264"/>
      <c r="L3761" s="264"/>
      <c r="M3761" s="158"/>
      <c r="N3761" s="348"/>
    </row>
    <row r="3762" spans="2:14" x14ac:dyDescent="0.15">
      <c r="B3762" s="184">
        <v>3758</v>
      </c>
      <c r="C3762" s="171"/>
      <c r="D3762" s="172"/>
      <c r="E3762" s="173"/>
      <c r="F3762" s="174"/>
      <c r="G3762" s="148"/>
      <c r="H3762" s="372"/>
      <c r="I3762" s="264"/>
      <c r="J3762" s="270"/>
      <c r="K3762" s="264"/>
      <c r="L3762" s="264"/>
      <c r="M3762" s="158"/>
      <c r="N3762" s="348"/>
    </row>
    <row r="3763" spans="2:14" x14ac:dyDescent="0.15">
      <c r="B3763" s="184">
        <v>3759</v>
      </c>
      <c r="C3763" s="171"/>
      <c r="D3763" s="172"/>
      <c r="E3763" s="173"/>
      <c r="F3763" s="174"/>
      <c r="G3763" s="148"/>
      <c r="H3763" s="372"/>
      <c r="I3763" s="264"/>
      <c r="J3763" s="270"/>
      <c r="K3763" s="264"/>
      <c r="L3763" s="264"/>
      <c r="M3763" s="158"/>
      <c r="N3763" s="348"/>
    </row>
    <row r="3764" spans="2:14" x14ac:dyDescent="0.15">
      <c r="B3764" s="184">
        <v>3760</v>
      </c>
      <c r="C3764" s="171"/>
      <c r="D3764" s="172"/>
      <c r="E3764" s="173"/>
      <c r="F3764" s="174"/>
      <c r="G3764" s="148"/>
      <c r="H3764" s="372"/>
      <c r="I3764" s="264"/>
      <c r="J3764" s="270"/>
      <c r="K3764" s="264"/>
      <c r="L3764" s="264"/>
      <c r="M3764" s="158"/>
      <c r="N3764" s="348"/>
    </row>
    <row r="3765" spans="2:14" x14ac:dyDescent="0.15">
      <c r="B3765" s="184">
        <v>3761</v>
      </c>
      <c r="C3765" s="171"/>
      <c r="D3765" s="172"/>
      <c r="E3765" s="173"/>
      <c r="F3765" s="174"/>
      <c r="G3765" s="148"/>
      <c r="H3765" s="372"/>
      <c r="I3765" s="264"/>
      <c r="J3765" s="270"/>
      <c r="K3765" s="264"/>
      <c r="L3765" s="264"/>
      <c r="M3765" s="158"/>
      <c r="N3765" s="348"/>
    </row>
    <row r="3766" spans="2:14" x14ac:dyDescent="0.15">
      <c r="B3766" s="184">
        <v>3762</v>
      </c>
      <c r="C3766" s="171"/>
      <c r="D3766" s="172"/>
      <c r="E3766" s="173"/>
      <c r="F3766" s="174"/>
      <c r="G3766" s="148"/>
      <c r="H3766" s="372"/>
      <c r="I3766" s="264"/>
      <c r="J3766" s="270"/>
      <c r="K3766" s="264"/>
      <c r="L3766" s="264"/>
      <c r="M3766" s="158"/>
      <c r="N3766" s="348"/>
    </row>
    <row r="3767" spans="2:14" x14ac:dyDescent="0.15">
      <c r="B3767" s="184">
        <v>3763</v>
      </c>
      <c r="C3767" s="171"/>
      <c r="D3767" s="172"/>
      <c r="E3767" s="173"/>
      <c r="F3767" s="174"/>
      <c r="G3767" s="148"/>
      <c r="H3767" s="372"/>
      <c r="I3767" s="264"/>
      <c r="J3767" s="270"/>
      <c r="K3767" s="264"/>
      <c r="L3767" s="264"/>
      <c r="M3767" s="158"/>
      <c r="N3767" s="348"/>
    </row>
    <row r="3768" spans="2:14" x14ac:dyDescent="0.15">
      <c r="B3768" s="184">
        <v>3764</v>
      </c>
      <c r="C3768" s="171"/>
      <c r="D3768" s="172"/>
      <c r="E3768" s="173"/>
      <c r="F3768" s="174"/>
      <c r="G3768" s="148"/>
      <c r="H3768" s="372"/>
      <c r="I3768" s="264"/>
      <c r="J3768" s="270"/>
      <c r="K3768" s="264"/>
      <c r="L3768" s="264"/>
      <c r="M3768" s="158"/>
      <c r="N3768" s="348"/>
    </row>
    <row r="3769" spans="2:14" x14ac:dyDescent="0.15">
      <c r="B3769" s="184">
        <v>3765</v>
      </c>
      <c r="C3769" s="171"/>
      <c r="D3769" s="172"/>
      <c r="E3769" s="173"/>
      <c r="F3769" s="174"/>
      <c r="G3769" s="148"/>
      <c r="H3769" s="372"/>
      <c r="I3769" s="264"/>
      <c r="J3769" s="270"/>
      <c r="K3769" s="264"/>
      <c r="L3769" s="264"/>
      <c r="M3769" s="158"/>
      <c r="N3769" s="348"/>
    </row>
    <row r="3770" spans="2:14" x14ac:dyDescent="0.15">
      <c r="B3770" s="184">
        <v>3766</v>
      </c>
      <c r="C3770" s="171"/>
      <c r="D3770" s="172"/>
      <c r="E3770" s="173"/>
      <c r="F3770" s="174"/>
      <c r="G3770" s="148"/>
      <c r="H3770" s="372"/>
      <c r="I3770" s="264"/>
      <c r="J3770" s="270"/>
      <c r="K3770" s="264"/>
      <c r="L3770" s="264"/>
      <c r="M3770" s="158"/>
      <c r="N3770" s="348"/>
    </row>
    <row r="3771" spans="2:14" x14ac:dyDescent="0.15">
      <c r="B3771" s="184">
        <v>3767</v>
      </c>
      <c r="C3771" s="171"/>
      <c r="D3771" s="172"/>
      <c r="E3771" s="173"/>
      <c r="F3771" s="174"/>
      <c r="G3771" s="148"/>
      <c r="H3771" s="372"/>
      <c r="I3771" s="264"/>
      <c r="J3771" s="270"/>
      <c r="K3771" s="264"/>
      <c r="L3771" s="264"/>
      <c r="M3771" s="158"/>
      <c r="N3771" s="348"/>
    </row>
    <row r="3772" spans="2:14" x14ac:dyDescent="0.15">
      <c r="B3772" s="184">
        <v>3768</v>
      </c>
      <c r="C3772" s="171"/>
      <c r="D3772" s="172"/>
      <c r="E3772" s="173"/>
      <c r="F3772" s="174"/>
      <c r="G3772" s="148"/>
      <c r="H3772" s="372"/>
      <c r="I3772" s="264"/>
      <c r="J3772" s="270"/>
      <c r="K3772" s="264"/>
      <c r="L3772" s="264"/>
      <c r="M3772" s="158"/>
      <c r="N3772" s="348"/>
    </row>
    <row r="3773" spans="2:14" x14ac:dyDescent="0.15">
      <c r="B3773" s="184">
        <v>3769</v>
      </c>
      <c r="C3773" s="171"/>
      <c r="D3773" s="172"/>
      <c r="E3773" s="173"/>
      <c r="F3773" s="174"/>
      <c r="G3773" s="148"/>
      <c r="H3773" s="372"/>
      <c r="I3773" s="264"/>
      <c r="J3773" s="270"/>
      <c r="K3773" s="264"/>
      <c r="L3773" s="264"/>
      <c r="M3773" s="158"/>
      <c r="N3773" s="348"/>
    </row>
    <row r="3774" spans="2:14" x14ac:dyDescent="0.15">
      <c r="B3774" s="184">
        <v>3770</v>
      </c>
      <c r="C3774" s="171"/>
      <c r="D3774" s="172"/>
      <c r="E3774" s="173"/>
      <c r="F3774" s="174"/>
      <c r="G3774" s="148"/>
      <c r="H3774" s="372"/>
      <c r="I3774" s="264"/>
      <c r="J3774" s="270"/>
      <c r="K3774" s="264"/>
      <c r="L3774" s="264"/>
      <c r="M3774" s="158"/>
      <c r="N3774" s="348"/>
    </row>
    <row r="3775" spans="2:14" x14ac:dyDescent="0.15">
      <c r="B3775" s="184">
        <v>3771</v>
      </c>
      <c r="C3775" s="171"/>
      <c r="D3775" s="172"/>
      <c r="E3775" s="173"/>
      <c r="F3775" s="174"/>
      <c r="G3775" s="148"/>
      <c r="H3775" s="372"/>
      <c r="I3775" s="264"/>
      <c r="J3775" s="270"/>
      <c r="K3775" s="264"/>
      <c r="L3775" s="264"/>
      <c r="M3775" s="158"/>
      <c r="N3775" s="348"/>
    </row>
    <row r="3776" spans="2:14" x14ac:dyDescent="0.15">
      <c r="B3776" s="184">
        <v>3772</v>
      </c>
      <c r="C3776" s="171"/>
      <c r="D3776" s="172"/>
      <c r="E3776" s="173"/>
      <c r="F3776" s="174"/>
      <c r="G3776" s="148"/>
      <c r="H3776" s="372"/>
      <c r="I3776" s="264"/>
      <c r="J3776" s="270"/>
      <c r="K3776" s="264"/>
      <c r="L3776" s="264"/>
      <c r="M3776" s="158"/>
      <c r="N3776" s="348"/>
    </row>
    <row r="3777" spans="2:14" x14ac:dyDescent="0.15">
      <c r="B3777" s="184">
        <v>3773</v>
      </c>
      <c r="C3777" s="171"/>
      <c r="D3777" s="172"/>
      <c r="E3777" s="173"/>
      <c r="F3777" s="174"/>
      <c r="G3777" s="148"/>
      <c r="H3777" s="372"/>
      <c r="I3777" s="264"/>
      <c r="J3777" s="270"/>
      <c r="K3777" s="264"/>
      <c r="L3777" s="264"/>
      <c r="M3777" s="158"/>
      <c r="N3777" s="348"/>
    </row>
    <row r="3778" spans="2:14" x14ac:dyDescent="0.15">
      <c r="B3778" s="184">
        <v>3774</v>
      </c>
      <c r="C3778" s="171"/>
      <c r="D3778" s="172"/>
      <c r="E3778" s="173"/>
      <c r="F3778" s="174"/>
      <c r="G3778" s="148"/>
      <c r="H3778" s="372"/>
      <c r="I3778" s="264"/>
      <c r="J3778" s="270"/>
      <c r="K3778" s="264"/>
      <c r="L3778" s="264"/>
      <c r="M3778" s="158"/>
      <c r="N3778" s="348"/>
    </row>
    <row r="3779" spans="2:14" x14ac:dyDescent="0.15">
      <c r="B3779" s="184">
        <v>3775</v>
      </c>
      <c r="C3779" s="171"/>
      <c r="D3779" s="172"/>
      <c r="E3779" s="173"/>
      <c r="F3779" s="174"/>
      <c r="G3779" s="148"/>
      <c r="H3779" s="372"/>
      <c r="I3779" s="264"/>
      <c r="J3779" s="270"/>
      <c r="K3779" s="264"/>
      <c r="L3779" s="264"/>
      <c r="M3779" s="158"/>
      <c r="N3779" s="348"/>
    </row>
    <row r="3780" spans="2:14" x14ac:dyDescent="0.15">
      <c r="B3780" s="184">
        <v>3776</v>
      </c>
      <c r="C3780" s="171"/>
      <c r="D3780" s="172"/>
      <c r="E3780" s="173"/>
      <c r="F3780" s="174"/>
      <c r="G3780" s="148"/>
      <c r="H3780" s="372"/>
      <c r="I3780" s="264"/>
      <c r="J3780" s="270"/>
      <c r="K3780" s="264"/>
      <c r="L3780" s="264"/>
      <c r="M3780" s="158"/>
      <c r="N3780" s="348"/>
    </row>
    <row r="3781" spans="2:14" x14ac:dyDescent="0.15">
      <c r="B3781" s="184">
        <v>3777</v>
      </c>
      <c r="C3781" s="171"/>
      <c r="D3781" s="172"/>
      <c r="E3781" s="173"/>
      <c r="F3781" s="174"/>
      <c r="G3781" s="148"/>
      <c r="H3781" s="372"/>
      <c r="I3781" s="264"/>
      <c r="J3781" s="270"/>
      <c r="K3781" s="264"/>
      <c r="L3781" s="264"/>
      <c r="M3781" s="158"/>
      <c r="N3781" s="348"/>
    </row>
    <row r="3782" spans="2:14" x14ac:dyDescent="0.15">
      <c r="B3782" s="184">
        <v>3778</v>
      </c>
      <c r="C3782" s="171"/>
      <c r="D3782" s="172"/>
      <c r="E3782" s="173"/>
      <c r="F3782" s="174"/>
      <c r="G3782" s="148"/>
      <c r="H3782" s="372"/>
      <c r="I3782" s="264"/>
      <c r="J3782" s="270"/>
      <c r="K3782" s="264"/>
      <c r="L3782" s="264"/>
      <c r="M3782" s="158"/>
      <c r="N3782" s="348"/>
    </row>
    <row r="3783" spans="2:14" x14ac:dyDescent="0.15">
      <c r="B3783" s="184">
        <v>3779</v>
      </c>
      <c r="C3783" s="171"/>
      <c r="D3783" s="172"/>
      <c r="E3783" s="173"/>
      <c r="F3783" s="174"/>
      <c r="G3783" s="148"/>
      <c r="H3783" s="372"/>
      <c r="I3783" s="264"/>
      <c r="J3783" s="270"/>
      <c r="K3783" s="264"/>
      <c r="L3783" s="264"/>
      <c r="M3783" s="158"/>
      <c r="N3783" s="348"/>
    </row>
    <row r="3784" spans="2:14" x14ac:dyDescent="0.15">
      <c r="B3784" s="184">
        <v>3780</v>
      </c>
      <c r="C3784" s="171"/>
      <c r="D3784" s="172"/>
      <c r="E3784" s="173"/>
      <c r="F3784" s="174"/>
      <c r="G3784" s="148"/>
      <c r="H3784" s="372"/>
      <c r="I3784" s="264"/>
      <c r="J3784" s="270"/>
      <c r="K3784" s="264"/>
      <c r="L3784" s="264"/>
      <c r="M3784" s="158"/>
      <c r="N3784" s="348"/>
    </row>
    <row r="3785" spans="2:14" x14ac:dyDescent="0.15">
      <c r="B3785" s="184">
        <v>3781</v>
      </c>
      <c r="C3785" s="171"/>
      <c r="D3785" s="172"/>
      <c r="E3785" s="173"/>
      <c r="F3785" s="174"/>
      <c r="G3785" s="148"/>
      <c r="H3785" s="372"/>
      <c r="I3785" s="264"/>
      <c r="J3785" s="270"/>
      <c r="K3785" s="264"/>
      <c r="L3785" s="264"/>
      <c r="M3785" s="158"/>
      <c r="N3785" s="348"/>
    </row>
    <row r="3786" spans="2:14" x14ac:dyDescent="0.15">
      <c r="B3786" s="184">
        <v>3782</v>
      </c>
      <c r="C3786" s="171"/>
      <c r="D3786" s="172"/>
      <c r="E3786" s="173"/>
      <c r="F3786" s="174"/>
      <c r="G3786" s="148"/>
      <c r="H3786" s="372"/>
      <c r="I3786" s="264"/>
      <c r="J3786" s="270"/>
      <c r="K3786" s="264"/>
      <c r="L3786" s="264"/>
      <c r="M3786" s="158"/>
      <c r="N3786" s="348"/>
    </row>
    <row r="3787" spans="2:14" x14ac:dyDescent="0.15">
      <c r="B3787" s="184">
        <v>3783</v>
      </c>
      <c r="C3787" s="171"/>
      <c r="D3787" s="172"/>
      <c r="E3787" s="173"/>
      <c r="F3787" s="174"/>
      <c r="G3787" s="148"/>
      <c r="H3787" s="372"/>
      <c r="I3787" s="264"/>
      <c r="J3787" s="270"/>
      <c r="K3787" s="264"/>
      <c r="L3787" s="264"/>
      <c r="M3787" s="158"/>
      <c r="N3787" s="348"/>
    </row>
    <row r="3788" spans="2:14" x14ac:dyDescent="0.15">
      <c r="B3788" s="184">
        <v>3784</v>
      </c>
      <c r="C3788" s="171"/>
      <c r="D3788" s="172"/>
      <c r="E3788" s="173"/>
      <c r="F3788" s="174"/>
      <c r="G3788" s="148"/>
      <c r="H3788" s="372"/>
      <c r="I3788" s="264"/>
      <c r="J3788" s="270"/>
      <c r="K3788" s="264"/>
      <c r="L3788" s="264"/>
      <c r="M3788" s="158"/>
      <c r="N3788" s="348"/>
    </row>
    <row r="3789" spans="2:14" x14ac:dyDescent="0.15">
      <c r="B3789" s="184">
        <v>3785</v>
      </c>
      <c r="C3789" s="171"/>
      <c r="D3789" s="172"/>
      <c r="E3789" s="173"/>
      <c r="F3789" s="174"/>
      <c r="G3789" s="148"/>
      <c r="H3789" s="372"/>
      <c r="I3789" s="264"/>
      <c r="J3789" s="270"/>
      <c r="K3789" s="264"/>
      <c r="L3789" s="264"/>
      <c r="M3789" s="158"/>
      <c r="N3789" s="348"/>
    </row>
    <row r="3790" spans="2:14" x14ac:dyDescent="0.15">
      <c r="B3790" s="184">
        <v>3786</v>
      </c>
      <c r="C3790" s="171"/>
      <c r="D3790" s="172"/>
      <c r="E3790" s="173"/>
      <c r="F3790" s="174"/>
      <c r="G3790" s="148"/>
      <c r="H3790" s="372"/>
      <c r="I3790" s="264"/>
      <c r="J3790" s="270"/>
      <c r="K3790" s="264"/>
      <c r="L3790" s="264"/>
      <c r="M3790" s="158"/>
      <c r="N3790" s="348"/>
    </row>
    <row r="3791" spans="2:14" x14ac:dyDescent="0.15">
      <c r="B3791" s="184">
        <v>3787</v>
      </c>
      <c r="C3791" s="171"/>
      <c r="D3791" s="172"/>
      <c r="E3791" s="173"/>
      <c r="F3791" s="174"/>
      <c r="G3791" s="148"/>
      <c r="H3791" s="372"/>
      <c r="I3791" s="264"/>
      <c r="J3791" s="270"/>
      <c r="K3791" s="264"/>
      <c r="L3791" s="264"/>
      <c r="M3791" s="158"/>
      <c r="N3791" s="348"/>
    </row>
    <row r="3792" spans="2:14" x14ac:dyDescent="0.15">
      <c r="B3792" s="184">
        <v>3788</v>
      </c>
      <c r="C3792" s="171"/>
      <c r="D3792" s="172"/>
      <c r="E3792" s="173"/>
      <c r="F3792" s="174"/>
      <c r="G3792" s="148"/>
      <c r="H3792" s="372"/>
      <c r="I3792" s="264"/>
      <c r="J3792" s="270"/>
      <c r="K3792" s="264"/>
      <c r="L3792" s="264"/>
      <c r="M3792" s="158"/>
      <c r="N3792" s="348"/>
    </row>
    <row r="3793" spans="2:14" x14ac:dyDescent="0.15">
      <c r="B3793" s="184">
        <v>3789</v>
      </c>
      <c r="C3793" s="171"/>
      <c r="D3793" s="172"/>
      <c r="E3793" s="173"/>
      <c r="F3793" s="174"/>
      <c r="G3793" s="148"/>
      <c r="H3793" s="372"/>
      <c r="I3793" s="264"/>
      <c r="J3793" s="270"/>
      <c r="K3793" s="264"/>
      <c r="L3793" s="264"/>
      <c r="M3793" s="158"/>
      <c r="N3793" s="348"/>
    </row>
    <row r="3794" spans="2:14" x14ac:dyDescent="0.15">
      <c r="B3794" s="184">
        <v>3790</v>
      </c>
      <c r="C3794" s="171"/>
      <c r="D3794" s="172"/>
      <c r="E3794" s="173"/>
      <c r="F3794" s="174"/>
      <c r="G3794" s="148"/>
      <c r="H3794" s="372"/>
      <c r="I3794" s="264"/>
      <c r="J3794" s="270"/>
      <c r="K3794" s="264"/>
      <c r="L3794" s="264"/>
      <c r="M3794" s="158"/>
      <c r="N3794" s="348"/>
    </row>
    <row r="3795" spans="2:14" x14ac:dyDescent="0.15">
      <c r="B3795" s="184">
        <v>3791</v>
      </c>
      <c r="C3795" s="171"/>
      <c r="D3795" s="172"/>
      <c r="E3795" s="173"/>
      <c r="F3795" s="174"/>
      <c r="G3795" s="148"/>
      <c r="H3795" s="372"/>
      <c r="I3795" s="264"/>
      <c r="J3795" s="270"/>
      <c r="K3795" s="264"/>
      <c r="L3795" s="264"/>
      <c r="M3795" s="158"/>
      <c r="N3795" s="348"/>
    </row>
    <row r="3796" spans="2:14" x14ac:dyDescent="0.15">
      <c r="B3796" s="184">
        <v>3792</v>
      </c>
      <c r="C3796" s="171"/>
      <c r="D3796" s="172"/>
      <c r="E3796" s="173"/>
      <c r="F3796" s="174"/>
      <c r="G3796" s="148"/>
      <c r="H3796" s="372"/>
      <c r="I3796" s="264"/>
      <c r="J3796" s="270"/>
      <c r="K3796" s="264"/>
      <c r="L3796" s="264"/>
      <c r="M3796" s="158"/>
      <c r="N3796" s="348"/>
    </row>
    <row r="3797" spans="2:14" x14ac:dyDescent="0.15">
      <c r="B3797" s="184">
        <v>3793</v>
      </c>
      <c r="C3797" s="171"/>
      <c r="D3797" s="172"/>
      <c r="E3797" s="173"/>
      <c r="F3797" s="174"/>
      <c r="G3797" s="148"/>
      <c r="H3797" s="372"/>
      <c r="I3797" s="264"/>
      <c r="J3797" s="270"/>
      <c r="K3797" s="264"/>
      <c r="L3797" s="264"/>
      <c r="M3797" s="158"/>
      <c r="N3797" s="348"/>
    </row>
    <row r="3798" spans="2:14" x14ac:dyDescent="0.15">
      <c r="B3798" s="184">
        <v>3794</v>
      </c>
      <c r="C3798" s="171"/>
      <c r="D3798" s="172"/>
      <c r="E3798" s="173"/>
      <c r="F3798" s="174"/>
      <c r="G3798" s="148"/>
      <c r="H3798" s="372"/>
      <c r="I3798" s="264"/>
      <c r="J3798" s="270"/>
      <c r="K3798" s="264"/>
      <c r="L3798" s="264"/>
      <c r="M3798" s="158"/>
      <c r="N3798" s="348"/>
    </row>
    <row r="3799" spans="2:14" x14ac:dyDescent="0.15">
      <c r="B3799" s="184">
        <v>3795</v>
      </c>
      <c r="C3799" s="171"/>
      <c r="D3799" s="172"/>
      <c r="E3799" s="173"/>
      <c r="F3799" s="174"/>
      <c r="G3799" s="148"/>
      <c r="H3799" s="372"/>
      <c r="I3799" s="264"/>
      <c r="J3799" s="270"/>
      <c r="K3799" s="264"/>
      <c r="L3799" s="264"/>
      <c r="M3799" s="158"/>
      <c r="N3799" s="348"/>
    </row>
    <row r="3800" spans="2:14" x14ac:dyDescent="0.15">
      <c r="B3800" s="184">
        <v>3796</v>
      </c>
      <c r="C3800" s="171"/>
      <c r="D3800" s="172"/>
      <c r="E3800" s="173"/>
      <c r="F3800" s="174"/>
      <c r="G3800" s="148"/>
      <c r="H3800" s="372"/>
      <c r="I3800" s="264"/>
      <c r="J3800" s="270"/>
      <c r="K3800" s="264"/>
      <c r="L3800" s="264"/>
      <c r="M3800" s="158"/>
      <c r="N3800" s="348"/>
    </row>
    <row r="3801" spans="2:14" x14ac:dyDescent="0.15">
      <c r="B3801" s="184">
        <v>3797</v>
      </c>
      <c r="C3801" s="171"/>
      <c r="D3801" s="172"/>
      <c r="E3801" s="173"/>
      <c r="F3801" s="174"/>
      <c r="G3801" s="148"/>
      <c r="H3801" s="372"/>
      <c r="I3801" s="264"/>
      <c r="J3801" s="270"/>
      <c r="K3801" s="264"/>
      <c r="L3801" s="264"/>
      <c r="M3801" s="158"/>
      <c r="N3801" s="348"/>
    </row>
    <row r="3802" spans="2:14" x14ac:dyDescent="0.15">
      <c r="B3802" s="184">
        <v>3798</v>
      </c>
      <c r="C3802" s="171"/>
      <c r="D3802" s="172"/>
      <c r="E3802" s="173"/>
      <c r="F3802" s="174"/>
      <c r="G3802" s="148"/>
      <c r="H3802" s="372"/>
      <c r="I3802" s="264"/>
      <c r="J3802" s="270"/>
      <c r="K3802" s="264"/>
      <c r="L3802" s="264"/>
      <c r="M3802" s="158"/>
      <c r="N3802" s="348"/>
    </row>
    <row r="3803" spans="2:14" x14ac:dyDescent="0.15">
      <c r="B3803" s="184">
        <v>3799</v>
      </c>
      <c r="C3803" s="171"/>
      <c r="D3803" s="172"/>
      <c r="E3803" s="173"/>
      <c r="F3803" s="174"/>
      <c r="G3803" s="148"/>
      <c r="H3803" s="372"/>
      <c r="I3803" s="264"/>
      <c r="J3803" s="270"/>
      <c r="K3803" s="264"/>
      <c r="L3803" s="264"/>
      <c r="M3803" s="158"/>
      <c r="N3803" s="348"/>
    </row>
    <row r="3804" spans="2:14" x14ac:dyDescent="0.15">
      <c r="B3804" s="184">
        <v>3800</v>
      </c>
      <c r="C3804" s="171"/>
      <c r="D3804" s="172"/>
      <c r="E3804" s="173"/>
      <c r="F3804" s="174"/>
      <c r="G3804" s="148"/>
      <c r="H3804" s="372"/>
      <c r="I3804" s="264"/>
      <c r="J3804" s="270"/>
      <c r="K3804" s="264"/>
      <c r="L3804" s="264"/>
      <c r="M3804" s="158"/>
      <c r="N3804" s="348"/>
    </row>
    <row r="3805" spans="2:14" x14ac:dyDescent="0.15">
      <c r="B3805" s="184">
        <v>3801</v>
      </c>
      <c r="C3805" s="171"/>
      <c r="D3805" s="172"/>
      <c r="E3805" s="173"/>
      <c r="F3805" s="174"/>
      <c r="G3805" s="148"/>
      <c r="H3805" s="372"/>
      <c r="I3805" s="264"/>
      <c r="J3805" s="270"/>
      <c r="K3805" s="264"/>
      <c r="L3805" s="264"/>
      <c r="M3805" s="158"/>
      <c r="N3805" s="348"/>
    </row>
    <row r="3806" spans="2:14" x14ac:dyDescent="0.15">
      <c r="B3806" s="184">
        <v>3802</v>
      </c>
      <c r="C3806" s="171"/>
      <c r="D3806" s="172"/>
      <c r="E3806" s="173"/>
      <c r="F3806" s="174"/>
      <c r="G3806" s="148"/>
      <c r="H3806" s="372"/>
      <c r="I3806" s="264"/>
      <c r="J3806" s="270"/>
      <c r="K3806" s="264"/>
      <c r="L3806" s="264"/>
      <c r="M3806" s="158"/>
      <c r="N3806" s="348"/>
    </row>
    <row r="3807" spans="2:14" x14ac:dyDescent="0.15">
      <c r="B3807" s="184">
        <v>3803</v>
      </c>
      <c r="C3807" s="171"/>
      <c r="D3807" s="172"/>
      <c r="E3807" s="173"/>
      <c r="F3807" s="174"/>
      <c r="G3807" s="148"/>
      <c r="H3807" s="372"/>
      <c r="I3807" s="264"/>
      <c r="J3807" s="270"/>
      <c r="K3807" s="264"/>
      <c r="L3807" s="264"/>
      <c r="M3807" s="158"/>
      <c r="N3807" s="348"/>
    </row>
    <row r="3808" spans="2:14" x14ac:dyDescent="0.15">
      <c r="B3808" s="184">
        <v>3804</v>
      </c>
      <c r="C3808" s="171"/>
      <c r="D3808" s="172"/>
      <c r="E3808" s="173"/>
      <c r="F3808" s="174"/>
      <c r="G3808" s="148"/>
      <c r="H3808" s="372"/>
      <c r="I3808" s="264"/>
      <c r="J3808" s="270"/>
      <c r="K3808" s="264"/>
      <c r="L3808" s="264"/>
      <c r="M3808" s="158"/>
      <c r="N3808" s="348"/>
    </row>
    <row r="3809" spans="2:14" x14ac:dyDescent="0.15">
      <c r="B3809" s="184">
        <v>3805</v>
      </c>
      <c r="C3809" s="171"/>
      <c r="D3809" s="172"/>
      <c r="E3809" s="173"/>
      <c r="F3809" s="174"/>
      <c r="G3809" s="148"/>
      <c r="H3809" s="372"/>
      <c r="I3809" s="264"/>
      <c r="J3809" s="270"/>
      <c r="K3809" s="264"/>
      <c r="L3809" s="264"/>
      <c r="M3809" s="158"/>
      <c r="N3809" s="348"/>
    </row>
    <row r="3810" spans="2:14" x14ac:dyDescent="0.15">
      <c r="B3810" s="184">
        <v>3806</v>
      </c>
      <c r="C3810" s="171"/>
      <c r="D3810" s="172"/>
      <c r="E3810" s="173"/>
      <c r="F3810" s="174"/>
      <c r="G3810" s="148"/>
      <c r="H3810" s="372"/>
      <c r="I3810" s="264"/>
      <c r="J3810" s="270"/>
      <c r="K3810" s="264"/>
      <c r="L3810" s="264"/>
      <c r="M3810" s="158"/>
      <c r="N3810" s="348"/>
    </row>
    <row r="3811" spans="2:14" x14ac:dyDescent="0.15">
      <c r="B3811" s="184">
        <v>3807</v>
      </c>
      <c r="C3811" s="171"/>
      <c r="D3811" s="172"/>
      <c r="E3811" s="173"/>
      <c r="F3811" s="174"/>
      <c r="G3811" s="148"/>
      <c r="H3811" s="372"/>
      <c r="I3811" s="264"/>
      <c r="J3811" s="270"/>
      <c r="K3811" s="264"/>
      <c r="L3811" s="264"/>
      <c r="M3811" s="158"/>
      <c r="N3811" s="348"/>
    </row>
    <row r="3812" spans="2:14" x14ac:dyDescent="0.15">
      <c r="B3812" s="184">
        <v>3808</v>
      </c>
      <c r="C3812" s="171"/>
      <c r="D3812" s="172"/>
      <c r="E3812" s="173"/>
      <c r="F3812" s="174"/>
      <c r="G3812" s="148"/>
      <c r="H3812" s="372"/>
      <c r="I3812" s="264"/>
      <c r="J3812" s="270"/>
      <c r="K3812" s="264"/>
      <c r="L3812" s="264"/>
      <c r="M3812" s="158"/>
      <c r="N3812" s="348"/>
    </row>
    <row r="3813" spans="2:14" x14ac:dyDescent="0.15">
      <c r="B3813" s="184">
        <v>3809</v>
      </c>
      <c r="C3813" s="171"/>
      <c r="D3813" s="172"/>
      <c r="E3813" s="173"/>
      <c r="F3813" s="174"/>
      <c r="G3813" s="148"/>
      <c r="H3813" s="372"/>
      <c r="I3813" s="264"/>
      <c r="J3813" s="270"/>
      <c r="K3813" s="264"/>
      <c r="L3813" s="264"/>
      <c r="M3813" s="158"/>
      <c r="N3813" s="348"/>
    </row>
    <row r="3814" spans="2:14" x14ac:dyDescent="0.15">
      <c r="B3814" s="184">
        <v>3810</v>
      </c>
      <c r="C3814" s="171"/>
      <c r="D3814" s="172"/>
      <c r="E3814" s="173"/>
      <c r="F3814" s="174"/>
      <c r="G3814" s="148"/>
      <c r="H3814" s="372"/>
      <c r="I3814" s="264"/>
      <c r="J3814" s="270"/>
      <c r="K3814" s="264"/>
      <c r="L3814" s="264"/>
      <c r="M3814" s="158"/>
      <c r="N3814" s="348"/>
    </row>
    <row r="3815" spans="2:14" x14ac:dyDescent="0.15">
      <c r="B3815" s="184">
        <v>3811</v>
      </c>
      <c r="C3815" s="171"/>
      <c r="D3815" s="172"/>
      <c r="E3815" s="173"/>
      <c r="F3815" s="174"/>
      <c r="G3815" s="148"/>
      <c r="H3815" s="372"/>
      <c r="I3815" s="264"/>
      <c r="J3815" s="270"/>
      <c r="K3815" s="264"/>
      <c r="L3815" s="264"/>
      <c r="M3815" s="158"/>
      <c r="N3815" s="348"/>
    </row>
    <row r="3816" spans="2:14" x14ac:dyDescent="0.15">
      <c r="B3816" s="184">
        <v>3812</v>
      </c>
      <c r="C3816" s="171"/>
      <c r="D3816" s="172"/>
      <c r="E3816" s="173"/>
      <c r="F3816" s="174"/>
      <c r="G3816" s="148"/>
      <c r="H3816" s="372"/>
      <c r="I3816" s="264"/>
      <c r="J3816" s="270"/>
      <c r="K3816" s="264"/>
      <c r="L3816" s="264"/>
      <c r="M3816" s="158"/>
      <c r="N3816" s="348"/>
    </row>
    <row r="3817" spans="2:14" x14ac:dyDescent="0.15">
      <c r="B3817" s="184">
        <v>3813</v>
      </c>
      <c r="C3817" s="171"/>
      <c r="D3817" s="172"/>
      <c r="E3817" s="173"/>
      <c r="F3817" s="174"/>
      <c r="G3817" s="148"/>
      <c r="H3817" s="372"/>
      <c r="I3817" s="264"/>
      <c r="J3817" s="270"/>
      <c r="K3817" s="264"/>
      <c r="L3817" s="264"/>
      <c r="M3817" s="158"/>
      <c r="N3817" s="348"/>
    </row>
    <row r="3818" spans="2:14" x14ac:dyDescent="0.15">
      <c r="B3818" s="184">
        <v>3814</v>
      </c>
      <c r="C3818" s="171"/>
      <c r="D3818" s="172"/>
      <c r="E3818" s="173"/>
      <c r="F3818" s="174"/>
      <c r="G3818" s="148"/>
      <c r="H3818" s="372"/>
      <c r="I3818" s="264"/>
      <c r="J3818" s="270"/>
      <c r="K3818" s="264"/>
      <c r="L3818" s="264"/>
      <c r="M3818" s="158"/>
      <c r="N3818" s="348"/>
    </row>
    <row r="3819" spans="2:14" x14ac:dyDescent="0.15">
      <c r="B3819" s="184">
        <v>3815</v>
      </c>
      <c r="C3819" s="171"/>
      <c r="D3819" s="172"/>
      <c r="E3819" s="173"/>
      <c r="F3819" s="174"/>
      <c r="G3819" s="148"/>
      <c r="H3819" s="372"/>
      <c r="I3819" s="264"/>
      <c r="J3819" s="270"/>
      <c r="K3819" s="264"/>
      <c r="L3819" s="264"/>
      <c r="M3819" s="158"/>
      <c r="N3819" s="348"/>
    </row>
    <row r="3820" spans="2:14" x14ac:dyDescent="0.15">
      <c r="B3820" s="184">
        <v>3816</v>
      </c>
      <c r="C3820" s="171"/>
      <c r="D3820" s="172"/>
      <c r="E3820" s="173"/>
      <c r="F3820" s="174"/>
      <c r="G3820" s="148"/>
      <c r="H3820" s="372"/>
      <c r="I3820" s="264"/>
      <c r="J3820" s="270"/>
      <c r="K3820" s="264"/>
      <c r="L3820" s="264"/>
      <c r="M3820" s="158"/>
      <c r="N3820" s="348"/>
    </row>
    <row r="3821" spans="2:14" x14ac:dyDescent="0.15">
      <c r="B3821" s="184">
        <v>3817</v>
      </c>
      <c r="C3821" s="171"/>
      <c r="D3821" s="172"/>
      <c r="E3821" s="173"/>
      <c r="F3821" s="174"/>
      <c r="G3821" s="148"/>
      <c r="H3821" s="372"/>
      <c r="I3821" s="264"/>
      <c r="J3821" s="270"/>
      <c r="K3821" s="264"/>
      <c r="L3821" s="264"/>
      <c r="M3821" s="158"/>
      <c r="N3821" s="348"/>
    </row>
    <row r="3822" spans="2:14" x14ac:dyDescent="0.15">
      <c r="B3822" s="184">
        <v>3818</v>
      </c>
      <c r="C3822" s="171"/>
      <c r="D3822" s="172"/>
      <c r="E3822" s="173"/>
      <c r="F3822" s="174"/>
      <c r="G3822" s="148"/>
      <c r="H3822" s="372"/>
      <c r="I3822" s="264"/>
      <c r="J3822" s="270"/>
      <c r="K3822" s="264"/>
      <c r="L3822" s="264"/>
      <c r="M3822" s="158"/>
      <c r="N3822" s="348"/>
    </row>
    <row r="3823" spans="2:14" x14ac:dyDescent="0.15">
      <c r="B3823" s="184">
        <v>3819</v>
      </c>
      <c r="C3823" s="171"/>
      <c r="D3823" s="172"/>
      <c r="E3823" s="173"/>
      <c r="F3823" s="174"/>
      <c r="G3823" s="148"/>
      <c r="H3823" s="372"/>
      <c r="I3823" s="264"/>
      <c r="J3823" s="270"/>
      <c r="K3823" s="264"/>
      <c r="L3823" s="264"/>
      <c r="M3823" s="158"/>
      <c r="N3823" s="348"/>
    </row>
    <row r="3824" spans="2:14" x14ac:dyDescent="0.15">
      <c r="B3824" s="184">
        <v>3820</v>
      </c>
      <c r="C3824" s="171"/>
      <c r="D3824" s="172"/>
      <c r="E3824" s="173"/>
      <c r="F3824" s="174"/>
      <c r="G3824" s="148"/>
      <c r="H3824" s="372"/>
      <c r="I3824" s="264"/>
      <c r="J3824" s="270"/>
      <c r="K3824" s="264"/>
      <c r="L3824" s="264"/>
      <c r="M3824" s="158"/>
      <c r="N3824" s="348"/>
    </row>
    <row r="3825" spans="2:14" x14ac:dyDescent="0.15">
      <c r="B3825" s="184">
        <v>3821</v>
      </c>
      <c r="C3825" s="171"/>
      <c r="D3825" s="172"/>
      <c r="E3825" s="173"/>
      <c r="F3825" s="174"/>
      <c r="G3825" s="148"/>
      <c r="H3825" s="372"/>
      <c r="I3825" s="264"/>
      <c r="J3825" s="270"/>
      <c r="K3825" s="264"/>
      <c r="L3825" s="264"/>
      <c r="M3825" s="158"/>
      <c r="N3825" s="348"/>
    </row>
    <row r="3826" spans="2:14" x14ac:dyDescent="0.15">
      <c r="B3826" s="184">
        <v>3822</v>
      </c>
      <c r="C3826" s="171"/>
      <c r="D3826" s="172"/>
      <c r="E3826" s="173"/>
      <c r="F3826" s="174"/>
      <c r="G3826" s="148"/>
      <c r="H3826" s="372"/>
      <c r="I3826" s="264"/>
      <c r="J3826" s="270"/>
      <c r="K3826" s="264"/>
      <c r="L3826" s="264"/>
      <c r="M3826" s="158"/>
      <c r="N3826" s="348"/>
    </row>
    <row r="3827" spans="2:14" x14ac:dyDescent="0.15">
      <c r="B3827" s="184">
        <v>3823</v>
      </c>
      <c r="C3827" s="171"/>
      <c r="D3827" s="172"/>
      <c r="E3827" s="173"/>
      <c r="F3827" s="174"/>
      <c r="G3827" s="148"/>
      <c r="H3827" s="372"/>
      <c r="I3827" s="264"/>
      <c r="J3827" s="270"/>
      <c r="K3827" s="264"/>
      <c r="L3827" s="264"/>
      <c r="M3827" s="158"/>
      <c r="N3827" s="348"/>
    </row>
    <row r="3828" spans="2:14" x14ac:dyDescent="0.15">
      <c r="B3828" s="184">
        <v>3824</v>
      </c>
      <c r="C3828" s="171"/>
      <c r="D3828" s="172"/>
      <c r="E3828" s="173"/>
      <c r="F3828" s="174"/>
      <c r="G3828" s="148"/>
      <c r="H3828" s="372"/>
      <c r="I3828" s="264"/>
      <c r="J3828" s="270"/>
      <c r="K3828" s="264"/>
      <c r="L3828" s="264"/>
      <c r="M3828" s="158"/>
      <c r="N3828" s="348"/>
    </row>
    <row r="3829" spans="2:14" x14ac:dyDescent="0.15">
      <c r="B3829" s="184">
        <v>3825</v>
      </c>
      <c r="C3829" s="171"/>
      <c r="D3829" s="172"/>
      <c r="E3829" s="173"/>
      <c r="F3829" s="174"/>
      <c r="G3829" s="148"/>
      <c r="H3829" s="372"/>
      <c r="I3829" s="264"/>
      <c r="J3829" s="270"/>
      <c r="K3829" s="264"/>
      <c r="L3829" s="264"/>
      <c r="M3829" s="158"/>
      <c r="N3829" s="348"/>
    </row>
    <row r="3830" spans="2:14" x14ac:dyDescent="0.15">
      <c r="B3830" s="184">
        <v>3826</v>
      </c>
      <c r="C3830" s="171"/>
      <c r="D3830" s="172"/>
      <c r="E3830" s="173"/>
      <c r="F3830" s="174"/>
      <c r="G3830" s="148"/>
      <c r="H3830" s="372"/>
      <c r="I3830" s="264"/>
      <c r="J3830" s="270"/>
      <c r="K3830" s="264"/>
      <c r="L3830" s="264"/>
      <c r="M3830" s="158"/>
      <c r="N3830" s="348"/>
    </row>
    <row r="3831" spans="2:14" x14ac:dyDescent="0.15">
      <c r="B3831" s="184">
        <v>3827</v>
      </c>
      <c r="C3831" s="171"/>
      <c r="D3831" s="172"/>
      <c r="E3831" s="173"/>
      <c r="F3831" s="174"/>
      <c r="G3831" s="148"/>
      <c r="H3831" s="372"/>
      <c r="I3831" s="264"/>
      <c r="J3831" s="270"/>
      <c r="K3831" s="264"/>
      <c r="L3831" s="264"/>
      <c r="M3831" s="158"/>
      <c r="N3831" s="348"/>
    </row>
    <row r="3832" spans="2:14" x14ac:dyDescent="0.15">
      <c r="B3832" s="184">
        <v>3828</v>
      </c>
      <c r="C3832" s="171"/>
      <c r="D3832" s="172"/>
      <c r="E3832" s="173"/>
      <c r="F3832" s="174"/>
      <c r="G3832" s="148"/>
      <c r="H3832" s="372"/>
      <c r="I3832" s="264"/>
      <c r="J3832" s="270"/>
      <c r="K3832" s="264"/>
      <c r="L3832" s="264"/>
      <c r="M3832" s="158"/>
      <c r="N3832" s="348"/>
    </row>
    <row r="3833" spans="2:14" x14ac:dyDescent="0.15">
      <c r="B3833" s="184">
        <v>3829</v>
      </c>
      <c r="C3833" s="171"/>
      <c r="D3833" s="172"/>
      <c r="E3833" s="173"/>
      <c r="F3833" s="174"/>
      <c r="G3833" s="148"/>
      <c r="H3833" s="372"/>
      <c r="I3833" s="264"/>
      <c r="J3833" s="270"/>
      <c r="K3833" s="264"/>
      <c r="L3833" s="264"/>
      <c r="M3833" s="158"/>
      <c r="N3833" s="348"/>
    </row>
    <row r="3834" spans="2:14" x14ac:dyDescent="0.15">
      <c r="B3834" s="184">
        <v>3830</v>
      </c>
      <c r="C3834" s="171"/>
      <c r="D3834" s="172"/>
      <c r="E3834" s="173"/>
      <c r="F3834" s="174"/>
      <c r="G3834" s="148"/>
      <c r="H3834" s="372"/>
      <c r="I3834" s="264"/>
      <c r="J3834" s="270"/>
      <c r="K3834" s="264"/>
      <c r="L3834" s="264"/>
      <c r="M3834" s="158"/>
      <c r="N3834" s="348"/>
    </row>
    <row r="3835" spans="2:14" x14ac:dyDescent="0.15">
      <c r="B3835" s="184">
        <v>3831</v>
      </c>
      <c r="C3835" s="171"/>
      <c r="D3835" s="172"/>
      <c r="E3835" s="173"/>
      <c r="F3835" s="174"/>
      <c r="G3835" s="148"/>
      <c r="H3835" s="372"/>
      <c r="I3835" s="264"/>
      <c r="J3835" s="270"/>
      <c r="K3835" s="264"/>
      <c r="L3835" s="264"/>
      <c r="M3835" s="158"/>
      <c r="N3835" s="348"/>
    </row>
    <row r="3836" spans="2:14" x14ac:dyDescent="0.15">
      <c r="B3836" s="184">
        <v>3832</v>
      </c>
      <c r="C3836" s="171"/>
      <c r="D3836" s="172"/>
      <c r="E3836" s="173"/>
      <c r="F3836" s="174"/>
      <c r="G3836" s="148"/>
      <c r="H3836" s="372"/>
      <c r="I3836" s="264"/>
      <c r="J3836" s="270"/>
      <c r="K3836" s="264"/>
      <c r="L3836" s="264"/>
      <c r="M3836" s="158"/>
      <c r="N3836" s="348"/>
    </row>
    <row r="3837" spans="2:14" x14ac:dyDescent="0.15">
      <c r="B3837" s="184">
        <v>3833</v>
      </c>
      <c r="C3837" s="171"/>
      <c r="D3837" s="172"/>
      <c r="E3837" s="173"/>
      <c r="F3837" s="174"/>
      <c r="G3837" s="148"/>
      <c r="H3837" s="372"/>
      <c r="I3837" s="264"/>
      <c r="J3837" s="270"/>
      <c r="K3837" s="264"/>
      <c r="L3837" s="264"/>
      <c r="M3837" s="158"/>
      <c r="N3837" s="348"/>
    </row>
    <row r="3838" spans="2:14" x14ac:dyDescent="0.15">
      <c r="B3838" s="184">
        <v>3834</v>
      </c>
      <c r="C3838" s="171"/>
      <c r="D3838" s="172"/>
      <c r="E3838" s="173"/>
      <c r="F3838" s="174"/>
      <c r="G3838" s="148"/>
      <c r="H3838" s="372"/>
      <c r="I3838" s="264"/>
      <c r="J3838" s="270"/>
      <c r="K3838" s="264"/>
      <c r="L3838" s="264"/>
      <c r="M3838" s="158"/>
      <c r="N3838" s="348"/>
    </row>
    <row r="3839" spans="2:14" x14ac:dyDescent="0.15">
      <c r="B3839" s="184">
        <v>3835</v>
      </c>
      <c r="C3839" s="171"/>
      <c r="D3839" s="172"/>
      <c r="E3839" s="173"/>
      <c r="F3839" s="174"/>
      <c r="G3839" s="148"/>
      <c r="H3839" s="372"/>
      <c r="I3839" s="264"/>
      <c r="J3839" s="270"/>
      <c r="K3839" s="264"/>
      <c r="L3839" s="264"/>
      <c r="M3839" s="158"/>
      <c r="N3839" s="348"/>
    </row>
    <row r="3840" spans="2:14" x14ac:dyDescent="0.15">
      <c r="B3840" s="184">
        <v>3836</v>
      </c>
      <c r="C3840" s="171"/>
      <c r="D3840" s="172"/>
      <c r="E3840" s="173"/>
      <c r="F3840" s="174"/>
      <c r="G3840" s="148"/>
      <c r="H3840" s="372"/>
      <c r="I3840" s="264"/>
      <c r="J3840" s="270"/>
      <c r="K3840" s="264"/>
      <c r="L3840" s="264"/>
      <c r="M3840" s="158"/>
      <c r="N3840" s="348"/>
    </row>
    <row r="3841" spans="2:14" x14ac:dyDescent="0.15">
      <c r="B3841" s="184">
        <v>3837</v>
      </c>
      <c r="C3841" s="171"/>
      <c r="D3841" s="172"/>
      <c r="E3841" s="173"/>
      <c r="F3841" s="174"/>
      <c r="G3841" s="148"/>
      <c r="H3841" s="372"/>
      <c r="I3841" s="264"/>
      <c r="J3841" s="270"/>
      <c r="K3841" s="264"/>
      <c r="L3841" s="264"/>
      <c r="M3841" s="158"/>
      <c r="N3841" s="348"/>
    </row>
    <row r="3842" spans="2:14" x14ac:dyDescent="0.15">
      <c r="B3842" s="184">
        <v>3838</v>
      </c>
      <c r="C3842" s="171"/>
      <c r="D3842" s="172"/>
      <c r="E3842" s="173"/>
      <c r="F3842" s="174"/>
      <c r="G3842" s="148"/>
      <c r="H3842" s="372"/>
      <c r="I3842" s="264"/>
      <c r="J3842" s="270"/>
      <c r="K3842" s="264"/>
      <c r="L3842" s="264"/>
      <c r="M3842" s="158"/>
      <c r="N3842" s="348"/>
    </row>
    <row r="3843" spans="2:14" x14ac:dyDescent="0.15">
      <c r="B3843" s="184">
        <v>3839</v>
      </c>
      <c r="C3843" s="171"/>
      <c r="D3843" s="172"/>
      <c r="E3843" s="173"/>
      <c r="F3843" s="174"/>
      <c r="G3843" s="148"/>
      <c r="H3843" s="372"/>
      <c r="I3843" s="264"/>
      <c r="J3843" s="270"/>
      <c r="K3843" s="264"/>
      <c r="L3843" s="264"/>
      <c r="M3843" s="158"/>
      <c r="N3843" s="348"/>
    </row>
    <row r="3844" spans="2:14" x14ac:dyDescent="0.15">
      <c r="B3844" s="184">
        <v>3840</v>
      </c>
      <c r="C3844" s="171"/>
      <c r="D3844" s="172"/>
      <c r="E3844" s="173"/>
      <c r="F3844" s="174"/>
      <c r="G3844" s="148"/>
      <c r="H3844" s="372"/>
      <c r="I3844" s="264"/>
      <c r="J3844" s="270"/>
      <c r="K3844" s="264"/>
      <c r="L3844" s="264"/>
      <c r="M3844" s="158"/>
      <c r="N3844" s="348"/>
    </row>
    <row r="3845" spans="2:14" x14ac:dyDescent="0.15">
      <c r="B3845" s="184">
        <v>3841</v>
      </c>
      <c r="C3845" s="171"/>
      <c r="D3845" s="172"/>
      <c r="E3845" s="173"/>
      <c r="F3845" s="174"/>
      <c r="G3845" s="148"/>
      <c r="H3845" s="372"/>
      <c r="I3845" s="264"/>
      <c r="J3845" s="270"/>
      <c r="K3845" s="264"/>
      <c r="L3845" s="264"/>
      <c r="M3845" s="158"/>
      <c r="N3845" s="348"/>
    </row>
    <row r="3846" spans="2:14" x14ac:dyDescent="0.15">
      <c r="B3846" s="184">
        <v>3842</v>
      </c>
      <c r="C3846" s="171"/>
      <c r="D3846" s="172"/>
      <c r="E3846" s="173"/>
      <c r="F3846" s="174"/>
      <c r="G3846" s="148"/>
      <c r="H3846" s="372"/>
      <c r="I3846" s="264"/>
      <c r="J3846" s="270"/>
      <c r="K3846" s="264"/>
      <c r="L3846" s="264"/>
      <c r="M3846" s="158"/>
      <c r="N3846" s="348"/>
    </row>
    <row r="3847" spans="2:14" x14ac:dyDescent="0.15">
      <c r="B3847" s="184">
        <v>3843</v>
      </c>
      <c r="C3847" s="171"/>
      <c r="D3847" s="172"/>
      <c r="E3847" s="173"/>
      <c r="F3847" s="174"/>
      <c r="G3847" s="148"/>
      <c r="H3847" s="372"/>
      <c r="I3847" s="264"/>
      <c r="J3847" s="270"/>
      <c r="K3847" s="264"/>
      <c r="L3847" s="264"/>
      <c r="M3847" s="158"/>
      <c r="N3847" s="348"/>
    </row>
    <row r="3848" spans="2:14" x14ac:dyDescent="0.15">
      <c r="B3848" s="184">
        <v>3844</v>
      </c>
      <c r="C3848" s="171"/>
      <c r="D3848" s="172"/>
      <c r="E3848" s="173"/>
      <c r="F3848" s="174"/>
      <c r="G3848" s="148"/>
      <c r="H3848" s="372"/>
      <c r="I3848" s="264"/>
      <c r="J3848" s="270"/>
      <c r="K3848" s="264"/>
      <c r="L3848" s="264"/>
      <c r="M3848" s="158"/>
      <c r="N3848" s="348"/>
    </row>
    <row r="3849" spans="2:14" x14ac:dyDescent="0.15">
      <c r="B3849" s="184">
        <v>3845</v>
      </c>
      <c r="C3849" s="171"/>
      <c r="D3849" s="172"/>
      <c r="E3849" s="173"/>
      <c r="F3849" s="174"/>
      <c r="G3849" s="148"/>
      <c r="H3849" s="372"/>
      <c r="I3849" s="264"/>
      <c r="J3849" s="270"/>
      <c r="K3849" s="264"/>
      <c r="L3849" s="264"/>
      <c r="M3849" s="158"/>
      <c r="N3849" s="348"/>
    </row>
    <row r="3850" spans="2:14" x14ac:dyDescent="0.15">
      <c r="B3850" s="184">
        <v>3846</v>
      </c>
      <c r="C3850" s="171"/>
      <c r="D3850" s="172"/>
      <c r="E3850" s="173"/>
      <c r="F3850" s="174"/>
      <c r="G3850" s="148"/>
      <c r="H3850" s="372"/>
      <c r="I3850" s="264"/>
      <c r="J3850" s="270"/>
      <c r="K3850" s="264"/>
      <c r="L3850" s="264"/>
      <c r="M3850" s="158"/>
      <c r="N3850" s="348"/>
    </row>
    <row r="3851" spans="2:14" x14ac:dyDescent="0.15">
      <c r="B3851" s="184">
        <v>3847</v>
      </c>
      <c r="C3851" s="171"/>
      <c r="D3851" s="172"/>
      <c r="E3851" s="173"/>
      <c r="F3851" s="174"/>
      <c r="G3851" s="148"/>
      <c r="H3851" s="372"/>
      <c r="I3851" s="264"/>
      <c r="J3851" s="270"/>
      <c r="K3851" s="264"/>
      <c r="L3851" s="264"/>
      <c r="M3851" s="158"/>
      <c r="N3851" s="348"/>
    </row>
    <row r="3852" spans="2:14" x14ac:dyDescent="0.15">
      <c r="B3852" s="184">
        <v>3848</v>
      </c>
      <c r="C3852" s="171"/>
      <c r="D3852" s="172"/>
      <c r="E3852" s="173"/>
      <c r="F3852" s="174"/>
      <c r="G3852" s="148"/>
      <c r="H3852" s="372"/>
      <c r="I3852" s="264"/>
      <c r="J3852" s="270"/>
      <c r="K3852" s="264"/>
      <c r="L3852" s="264"/>
      <c r="M3852" s="158"/>
      <c r="N3852" s="348"/>
    </row>
    <row r="3853" spans="2:14" x14ac:dyDescent="0.15">
      <c r="B3853" s="184">
        <v>3849</v>
      </c>
      <c r="C3853" s="171"/>
      <c r="D3853" s="172"/>
      <c r="E3853" s="173"/>
      <c r="F3853" s="174"/>
      <c r="G3853" s="148"/>
      <c r="H3853" s="372"/>
      <c r="I3853" s="264"/>
      <c r="J3853" s="270"/>
      <c r="K3853" s="264"/>
      <c r="L3853" s="264"/>
      <c r="M3853" s="158"/>
      <c r="N3853" s="348"/>
    </row>
    <row r="3854" spans="2:14" x14ac:dyDescent="0.15">
      <c r="B3854" s="184">
        <v>3850</v>
      </c>
      <c r="C3854" s="171"/>
      <c r="D3854" s="172"/>
      <c r="E3854" s="173"/>
      <c r="F3854" s="174"/>
      <c r="G3854" s="148"/>
      <c r="H3854" s="372"/>
      <c r="I3854" s="264"/>
      <c r="J3854" s="270"/>
      <c r="K3854" s="264"/>
      <c r="L3854" s="264"/>
      <c r="M3854" s="158"/>
      <c r="N3854" s="348"/>
    </row>
    <row r="3855" spans="2:14" x14ac:dyDescent="0.15">
      <c r="B3855" s="184">
        <v>3851</v>
      </c>
      <c r="C3855" s="171"/>
      <c r="D3855" s="172"/>
      <c r="E3855" s="173"/>
      <c r="F3855" s="174"/>
      <c r="G3855" s="148"/>
      <c r="H3855" s="372"/>
      <c r="I3855" s="264"/>
      <c r="J3855" s="270"/>
      <c r="K3855" s="264"/>
      <c r="L3855" s="264"/>
      <c r="M3855" s="158"/>
      <c r="N3855" s="348"/>
    </row>
    <row r="3856" spans="2:14" x14ac:dyDescent="0.15">
      <c r="B3856" s="184">
        <v>3852</v>
      </c>
      <c r="C3856" s="171"/>
      <c r="D3856" s="172"/>
      <c r="E3856" s="173"/>
      <c r="F3856" s="174"/>
      <c r="G3856" s="148"/>
      <c r="H3856" s="372"/>
      <c r="I3856" s="264"/>
      <c r="J3856" s="270"/>
      <c r="K3856" s="264"/>
      <c r="L3856" s="264"/>
      <c r="M3856" s="158"/>
      <c r="N3856" s="348"/>
    </row>
    <row r="3857" spans="2:14" x14ac:dyDescent="0.15">
      <c r="B3857" s="184">
        <v>3853</v>
      </c>
      <c r="C3857" s="171"/>
      <c r="D3857" s="172"/>
      <c r="E3857" s="173"/>
      <c r="F3857" s="174"/>
      <c r="G3857" s="148"/>
      <c r="H3857" s="372"/>
      <c r="I3857" s="264"/>
      <c r="J3857" s="270"/>
      <c r="K3857" s="264"/>
      <c r="L3857" s="264"/>
      <c r="M3857" s="158"/>
      <c r="N3857" s="348"/>
    </row>
    <row r="3858" spans="2:14" x14ac:dyDescent="0.15">
      <c r="B3858" s="184">
        <v>3854</v>
      </c>
      <c r="C3858" s="171"/>
      <c r="D3858" s="172"/>
      <c r="E3858" s="173"/>
      <c r="F3858" s="174"/>
      <c r="G3858" s="148"/>
      <c r="H3858" s="372"/>
      <c r="I3858" s="264"/>
      <c r="J3858" s="270"/>
      <c r="K3858" s="264"/>
      <c r="L3858" s="264"/>
      <c r="M3858" s="158"/>
      <c r="N3858" s="348"/>
    </row>
    <row r="3859" spans="2:14" x14ac:dyDescent="0.15">
      <c r="B3859" s="184">
        <v>3855</v>
      </c>
      <c r="C3859" s="171"/>
      <c r="D3859" s="172"/>
      <c r="E3859" s="173"/>
      <c r="F3859" s="174"/>
      <c r="G3859" s="148"/>
      <c r="H3859" s="372"/>
      <c r="I3859" s="264"/>
      <c r="J3859" s="270"/>
      <c r="K3859" s="264"/>
      <c r="L3859" s="264"/>
      <c r="M3859" s="158"/>
      <c r="N3859" s="348"/>
    </row>
    <row r="3860" spans="2:14" x14ac:dyDescent="0.15">
      <c r="B3860" s="184">
        <v>3856</v>
      </c>
      <c r="C3860" s="171"/>
      <c r="D3860" s="172"/>
      <c r="E3860" s="173"/>
      <c r="F3860" s="174"/>
      <c r="G3860" s="148"/>
      <c r="H3860" s="372"/>
      <c r="I3860" s="264"/>
      <c r="J3860" s="270"/>
      <c r="K3860" s="264"/>
      <c r="L3860" s="264"/>
      <c r="M3860" s="158"/>
      <c r="N3860" s="348"/>
    </row>
    <row r="3861" spans="2:14" x14ac:dyDescent="0.15">
      <c r="B3861" s="184">
        <v>3857</v>
      </c>
      <c r="C3861" s="171"/>
      <c r="D3861" s="172"/>
      <c r="E3861" s="173"/>
      <c r="F3861" s="174"/>
      <c r="G3861" s="148"/>
      <c r="H3861" s="372"/>
      <c r="I3861" s="264"/>
      <c r="J3861" s="270"/>
      <c r="K3861" s="264"/>
      <c r="L3861" s="264"/>
      <c r="M3861" s="158"/>
      <c r="N3861" s="348"/>
    </row>
    <row r="3862" spans="2:14" x14ac:dyDescent="0.15">
      <c r="B3862" s="184">
        <v>3858</v>
      </c>
      <c r="C3862" s="171"/>
      <c r="D3862" s="172"/>
      <c r="E3862" s="173"/>
      <c r="F3862" s="174"/>
      <c r="G3862" s="148"/>
      <c r="H3862" s="372"/>
      <c r="I3862" s="264"/>
      <c r="J3862" s="270"/>
      <c r="K3862" s="264"/>
      <c r="L3862" s="264"/>
      <c r="M3862" s="158"/>
      <c r="N3862" s="348"/>
    </row>
    <row r="3863" spans="2:14" x14ac:dyDescent="0.15">
      <c r="B3863" s="184">
        <v>3859</v>
      </c>
      <c r="C3863" s="171"/>
      <c r="D3863" s="172"/>
      <c r="E3863" s="173"/>
      <c r="F3863" s="174"/>
      <c r="G3863" s="148"/>
      <c r="H3863" s="372"/>
      <c r="I3863" s="264"/>
      <c r="J3863" s="270"/>
      <c r="K3863" s="264"/>
      <c r="L3863" s="264"/>
      <c r="M3863" s="158"/>
      <c r="N3863" s="348"/>
    </row>
    <row r="3864" spans="2:14" x14ac:dyDescent="0.15">
      <c r="B3864" s="184">
        <v>3860</v>
      </c>
      <c r="C3864" s="171"/>
      <c r="D3864" s="172"/>
      <c r="E3864" s="173"/>
      <c r="F3864" s="174"/>
      <c r="G3864" s="148"/>
      <c r="H3864" s="372"/>
      <c r="I3864" s="264"/>
      <c r="J3864" s="270"/>
      <c r="K3864" s="264"/>
      <c r="L3864" s="264"/>
      <c r="M3864" s="158"/>
      <c r="N3864" s="348"/>
    </row>
    <row r="3865" spans="2:14" x14ac:dyDescent="0.15">
      <c r="B3865" s="184">
        <v>3861</v>
      </c>
      <c r="C3865" s="171"/>
      <c r="D3865" s="172"/>
      <c r="E3865" s="173"/>
      <c r="F3865" s="174"/>
      <c r="G3865" s="148"/>
      <c r="H3865" s="372"/>
      <c r="I3865" s="264"/>
      <c r="J3865" s="270"/>
      <c r="K3865" s="264"/>
      <c r="L3865" s="264"/>
      <c r="M3865" s="158"/>
      <c r="N3865" s="348"/>
    </row>
    <row r="3866" spans="2:14" x14ac:dyDescent="0.15">
      <c r="B3866" s="184">
        <v>3862</v>
      </c>
      <c r="C3866" s="171"/>
      <c r="D3866" s="172"/>
      <c r="E3866" s="173"/>
      <c r="F3866" s="174"/>
      <c r="G3866" s="148"/>
      <c r="H3866" s="372"/>
      <c r="I3866" s="264"/>
      <c r="J3866" s="270"/>
      <c r="K3866" s="264"/>
      <c r="L3866" s="264"/>
      <c r="M3866" s="158"/>
      <c r="N3866" s="348"/>
    </row>
    <row r="3867" spans="2:14" x14ac:dyDescent="0.15">
      <c r="B3867" s="184">
        <v>3863</v>
      </c>
      <c r="C3867" s="171"/>
      <c r="D3867" s="172"/>
      <c r="E3867" s="173"/>
      <c r="F3867" s="174"/>
      <c r="G3867" s="148"/>
      <c r="H3867" s="372"/>
      <c r="I3867" s="264"/>
      <c r="J3867" s="270"/>
      <c r="K3867" s="264"/>
      <c r="L3867" s="264"/>
      <c r="M3867" s="158"/>
      <c r="N3867" s="348"/>
    </row>
    <row r="3868" spans="2:14" x14ac:dyDescent="0.15">
      <c r="B3868" s="184">
        <v>3864</v>
      </c>
      <c r="C3868" s="171"/>
      <c r="D3868" s="172"/>
      <c r="E3868" s="173"/>
      <c r="F3868" s="174"/>
      <c r="G3868" s="148"/>
      <c r="H3868" s="372"/>
      <c r="I3868" s="264"/>
      <c r="J3868" s="270"/>
      <c r="K3868" s="264"/>
      <c r="L3868" s="264"/>
      <c r="M3868" s="158"/>
      <c r="N3868" s="348"/>
    </row>
    <row r="3869" spans="2:14" x14ac:dyDescent="0.15">
      <c r="B3869" s="184">
        <v>3865</v>
      </c>
      <c r="C3869" s="171"/>
      <c r="D3869" s="172"/>
      <c r="E3869" s="173"/>
      <c r="F3869" s="174"/>
      <c r="G3869" s="148"/>
      <c r="H3869" s="372"/>
      <c r="I3869" s="264"/>
      <c r="J3869" s="270"/>
      <c r="K3869" s="264"/>
      <c r="L3869" s="264"/>
      <c r="M3869" s="158"/>
      <c r="N3869" s="348"/>
    </row>
    <row r="3870" spans="2:14" x14ac:dyDescent="0.15">
      <c r="B3870" s="184">
        <v>3866</v>
      </c>
      <c r="C3870" s="171"/>
      <c r="D3870" s="172"/>
      <c r="E3870" s="173"/>
      <c r="F3870" s="174"/>
      <c r="G3870" s="148"/>
      <c r="H3870" s="372"/>
      <c r="I3870" s="264"/>
      <c r="J3870" s="270"/>
      <c r="K3870" s="264"/>
      <c r="L3870" s="264"/>
      <c r="M3870" s="158"/>
      <c r="N3870" s="348"/>
    </row>
    <row r="3871" spans="2:14" x14ac:dyDescent="0.15">
      <c r="B3871" s="184">
        <v>3867</v>
      </c>
      <c r="C3871" s="171"/>
      <c r="D3871" s="172"/>
      <c r="E3871" s="173"/>
      <c r="F3871" s="174"/>
      <c r="G3871" s="148"/>
      <c r="H3871" s="372"/>
      <c r="I3871" s="264"/>
      <c r="J3871" s="270"/>
      <c r="K3871" s="264"/>
      <c r="L3871" s="264"/>
      <c r="M3871" s="158"/>
      <c r="N3871" s="348"/>
    </row>
    <row r="3872" spans="2:14" x14ac:dyDescent="0.15">
      <c r="B3872" s="184">
        <v>3868</v>
      </c>
      <c r="C3872" s="171"/>
      <c r="D3872" s="172"/>
      <c r="E3872" s="173"/>
      <c r="F3872" s="174"/>
      <c r="G3872" s="148"/>
      <c r="H3872" s="372"/>
      <c r="I3872" s="264"/>
      <c r="J3872" s="270"/>
      <c r="K3872" s="264"/>
      <c r="L3872" s="264"/>
      <c r="M3872" s="158"/>
      <c r="N3872" s="348"/>
    </row>
    <row r="3873" spans="2:14" x14ac:dyDescent="0.15">
      <c r="B3873" s="184">
        <v>3869</v>
      </c>
      <c r="C3873" s="171"/>
      <c r="D3873" s="172"/>
      <c r="E3873" s="173"/>
      <c r="F3873" s="174"/>
      <c r="G3873" s="148"/>
      <c r="H3873" s="372"/>
      <c r="I3873" s="264"/>
      <c r="J3873" s="270"/>
      <c r="K3873" s="264"/>
      <c r="L3873" s="264"/>
      <c r="M3873" s="158"/>
      <c r="N3873" s="348"/>
    </row>
    <row r="3874" spans="2:14" x14ac:dyDescent="0.15">
      <c r="B3874" s="184">
        <v>3870</v>
      </c>
      <c r="C3874" s="171"/>
      <c r="D3874" s="172"/>
      <c r="E3874" s="173"/>
      <c r="F3874" s="174"/>
      <c r="G3874" s="148"/>
      <c r="H3874" s="372"/>
      <c r="I3874" s="264"/>
      <c r="J3874" s="270"/>
      <c r="K3874" s="264"/>
      <c r="L3874" s="264"/>
      <c r="M3874" s="158"/>
      <c r="N3874" s="348"/>
    </row>
    <row r="3875" spans="2:14" x14ac:dyDescent="0.15">
      <c r="B3875" s="184">
        <v>3871</v>
      </c>
      <c r="C3875" s="171"/>
      <c r="D3875" s="172"/>
      <c r="E3875" s="173"/>
      <c r="F3875" s="174"/>
      <c r="G3875" s="148"/>
      <c r="H3875" s="372"/>
      <c r="I3875" s="264"/>
      <c r="J3875" s="270"/>
      <c r="K3875" s="264"/>
      <c r="L3875" s="264"/>
      <c r="M3875" s="158"/>
      <c r="N3875" s="348"/>
    </row>
    <row r="3876" spans="2:14" x14ac:dyDescent="0.15">
      <c r="B3876" s="184">
        <v>3872</v>
      </c>
      <c r="C3876" s="171"/>
      <c r="D3876" s="172"/>
      <c r="E3876" s="173"/>
      <c r="F3876" s="174"/>
      <c r="G3876" s="148"/>
      <c r="H3876" s="372"/>
      <c r="I3876" s="264"/>
      <c r="J3876" s="270"/>
      <c r="K3876" s="264"/>
      <c r="L3876" s="264"/>
      <c r="M3876" s="158"/>
      <c r="N3876" s="348"/>
    </row>
    <row r="3877" spans="2:14" x14ac:dyDescent="0.15">
      <c r="B3877" s="184">
        <v>3873</v>
      </c>
      <c r="C3877" s="171"/>
      <c r="D3877" s="172"/>
      <c r="E3877" s="173"/>
      <c r="F3877" s="174"/>
      <c r="G3877" s="148"/>
      <c r="H3877" s="372"/>
      <c r="I3877" s="264"/>
      <c r="J3877" s="270"/>
      <c r="K3877" s="264"/>
      <c r="L3877" s="264"/>
      <c r="M3877" s="158"/>
      <c r="N3877" s="348"/>
    </row>
    <row r="3878" spans="2:14" x14ac:dyDescent="0.15">
      <c r="B3878" s="184">
        <v>3874</v>
      </c>
      <c r="C3878" s="171"/>
      <c r="D3878" s="172"/>
      <c r="E3878" s="173"/>
      <c r="F3878" s="174"/>
      <c r="G3878" s="148"/>
      <c r="H3878" s="372"/>
      <c r="I3878" s="264"/>
      <c r="J3878" s="270"/>
      <c r="K3878" s="264"/>
      <c r="L3878" s="264"/>
      <c r="M3878" s="158"/>
      <c r="N3878" s="348"/>
    </row>
    <row r="3879" spans="2:14" x14ac:dyDescent="0.15">
      <c r="B3879" s="184">
        <v>3875</v>
      </c>
      <c r="C3879" s="171"/>
      <c r="D3879" s="172"/>
      <c r="E3879" s="173"/>
      <c r="F3879" s="174"/>
      <c r="G3879" s="148"/>
      <c r="H3879" s="372"/>
      <c r="I3879" s="264"/>
      <c r="J3879" s="270"/>
      <c r="K3879" s="264"/>
      <c r="L3879" s="264"/>
      <c r="M3879" s="158"/>
      <c r="N3879" s="348"/>
    </row>
    <row r="3880" spans="2:14" x14ac:dyDescent="0.15">
      <c r="B3880" s="184">
        <v>3876</v>
      </c>
      <c r="C3880" s="171"/>
      <c r="D3880" s="172"/>
      <c r="E3880" s="173"/>
      <c r="F3880" s="174"/>
      <c r="G3880" s="148"/>
      <c r="H3880" s="372"/>
      <c r="I3880" s="264"/>
      <c r="J3880" s="270"/>
      <c r="K3880" s="264"/>
      <c r="L3880" s="264"/>
      <c r="M3880" s="158"/>
      <c r="N3880" s="348"/>
    </row>
    <row r="3881" spans="2:14" x14ac:dyDescent="0.15">
      <c r="B3881" s="184">
        <v>3877</v>
      </c>
      <c r="C3881" s="171"/>
      <c r="D3881" s="172"/>
      <c r="E3881" s="173"/>
      <c r="F3881" s="174"/>
      <c r="G3881" s="148"/>
      <c r="H3881" s="372"/>
      <c r="I3881" s="264"/>
      <c r="J3881" s="270"/>
      <c r="K3881" s="264"/>
      <c r="L3881" s="264"/>
      <c r="M3881" s="158"/>
      <c r="N3881" s="348"/>
    </row>
    <row r="3882" spans="2:14" x14ac:dyDescent="0.15">
      <c r="B3882" s="184">
        <v>3878</v>
      </c>
      <c r="C3882" s="171"/>
      <c r="D3882" s="172"/>
      <c r="E3882" s="173"/>
      <c r="F3882" s="174"/>
      <c r="G3882" s="148"/>
      <c r="H3882" s="372"/>
      <c r="I3882" s="264"/>
      <c r="J3882" s="270"/>
      <c r="K3882" s="264"/>
      <c r="L3882" s="264"/>
      <c r="M3882" s="158"/>
      <c r="N3882" s="348"/>
    </row>
    <row r="3883" spans="2:14" x14ac:dyDescent="0.15">
      <c r="B3883" s="184">
        <v>3879</v>
      </c>
      <c r="C3883" s="171"/>
      <c r="D3883" s="172"/>
      <c r="E3883" s="173"/>
      <c r="F3883" s="174"/>
      <c r="G3883" s="148"/>
      <c r="H3883" s="372"/>
      <c r="I3883" s="264"/>
      <c r="J3883" s="270"/>
      <c r="K3883" s="264"/>
      <c r="L3883" s="264"/>
      <c r="M3883" s="158"/>
      <c r="N3883" s="348"/>
    </row>
    <row r="3884" spans="2:14" x14ac:dyDescent="0.15">
      <c r="B3884" s="184">
        <v>3880</v>
      </c>
      <c r="C3884" s="171"/>
      <c r="D3884" s="172"/>
      <c r="E3884" s="173"/>
      <c r="F3884" s="174"/>
      <c r="G3884" s="148"/>
      <c r="H3884" s="372"/>
      <c r="I3884" s="264"/>
      <c r="J3884" s="270"/>
      <c r="K3884" s="264"/>
      <c r="L3884" s="264"/>
      <c r="M3884" s="158"/>
      <c r="N3884" s="348"/>
    </row>
    <row r="3885" spans="2:14" x14ac:dyDescent="0.15">
      <c r="B3885" s="184">
        <v>3881</v>
      </c>
      <c r="C3885" s="171"/>
      <c r="D3885" s="172"/>
      <c r="E3885" s="173"/>
      <c r="F3885" s="174"/>
      <c r="G3885" s="148"/>
      <c r="H3885" s="372"/>
      <c r="I3885" s="264"/>
      <c r="J3885" s="270"/>
      <c r="K3885" s="264"/>
      <c r="L3885" s="264"/>
      <c r="M3885" s="158"/>
      <c r="N3885" s="348"/>
    </row>
    <row r="3886" spans="2:14" x14ac:dyDescent="0.15">
      <c r="B3886" s="184">
        <v>3882</v>
      </c>
      <c r="C3886" s="171"/>
      <c r="D3886" s="172"/>
      <c r="E3886" s="173"/>
      <c r="F3886" s="174"/>
      <c r="G3886" s="148"/>
      <c r="H3886" s="372"/>
      <c r="I3886" s="264"/>
      <c r="J3886" s="270"/>
      <c r="K3886" s="264"/>
      <c r="L3886" s="264"/>
      <c r="M3886" s="158"/>
      <c r="N3886" s="348"/>
    </row>
    <row r="3887" spans="2:14" x14ac:dyDescent="0.15">
      <c r="B3887" s="184">
        <v>3883</v>
      </c>
      <c r="C3887" s="171"/>
      <c r="D3887" s="172"/>
      <c r="E3887" s="173"/>
      <c r="F3887" s="174"/>
      <c r="G3887" s="148"/>
      <c r="H3887" s="372"/>
      <c r="I3887" s="264"/>
      <c r="J3887" s="270"/>
      <c r="K3887" s="264"/>
      <c r="L3887" s="264"/>
      <c r="M3887" s="158"/>
      <c r="N3887" s="348"/>
    </row>
    <row r="3888" spans="2:14" x14ac:dyDescent="0.15">
      <c r="B3888" s="184">
        <v>3884</v>
      </c>
      <c r="C3888" s="171"/>
      <c r="D3888" s="172"/>
      <c r="E3888" s="173"/>
      <c r="F3888" s="174"/>
      <c r="G3888" s="148"/>
      <c r="H3888" s="372"/>
      <c r="I3888" s="264"/>
      <c r="J3888" s="270"/>
      <c r="K3888" s="264"/>
      <c r="L3888" s="264"/>
      <c r="M3888" s="158"/>
      <c r="N3888" s="348"/>
    </row>
    <row r="3889" spans="2:14" x14ac:dyDescent="0.15">
      <c r="B3889" s="184">
        <v>3885</v>
      </c>
      <c r="C3889" s="171"/>
      <c r="D3889" s="172"/>
      <c r="E3889" s="173"/>
      <c r="F3889" s="174"/>
      <c r="G3889" s="148"/>
      <c r="H3889" s="372"/>
      <c r="I3889" s="264"/>
      <c r="J3889" s="270"/>
      <c r="K3889" s="264"/>
      <c r="L3889" s="264"/>
      <c r="M3889" s="158"/>
      <c r="N3889" s="348"/>
    </row>
    <row r="3890" spans="2:14" x14ac:dyDescent="0.15">
      <c r="B3890" s="184">
        <v>3886</v>
      </c>
      <c r="C3890" s="171"/>
      <c r="D3890" s="172"/>
      <c r="E3890" s="173"/>
      <c r="F3890" s="174"/>
      <c r="G3890" s="148"/>
      <c r="H3890" s="372"/>
      <c r="I3890" s="264"/>
      <c r="J3890" s="270"/>
      <c r="K3890" s="264"/>
      <c r="L3890" s="264"/>
      <c r="M3890" s="158"/>
      <c r="N3890" s="348"/>
    </row>
    <row r="3891" spans="2:14" x14ac:dyDescent="0.15">
      <c r="B3891" s="184">
        <v>3887</v>
      </c>
      <c r="C3891" s="171"/>
      <c r="D3891" s="172"/>
      <c r="E3891" s="173"/>
      <c r="F3891" s="174"/>
      <c r="G3891" s="148"/>
      <c r="H3891" s="372"/>
      <c r="I3891" s="264"/>
      <c r="J3891" s="270"/>
      <c r="K3891" s="264"/>
      <c r="L3891" s="264"/>
      <c r="M3891" s="158"/>
      <c r="N3891" s="348"/>
    </row>
    <row r="3892" spans="2:14" x14ac:dyDescent="0.15">
      <c r="B3892" s="184">
        <v>3888</v>
      </c>
      <c r="C3892" s="171"/>
      <c r="D3892" s="172"/>
      <c r="E3892" s="173"/>
      <c r="F3892" s="174"/>
      <c r="G3892" s="148"/>
      <c r="H3892" s="372"/>
      <c r="I3892" s="264"/>
      <c r="J3892" s="270"/>
      <c r="K3892" s="264"/>
      <c r="L3892" s="264"/>
      <c r="M3892" s="158"/>
      <c r="N3892" s="348"/>
    </row>
    <row r="3893" spans="2:14" x14ac:dyDescent="0.15">
      <c r="B3893" s="184">
        <v>3889</v>
      </c>
      <c r="C3893" s="171"/>
      <c r="D3893" s="172"/>
      <c r="E3893" s="173"/>
      <c r="F3893" s="174"/>
      <c r="G3893" s="148"/>
      <c r="H3893" s="372"/>
      <c r="I3893" s="264"/>
      <c r="J3893" s="270"/>
      <c r="K3893" s="264"/>
      <c r="L3893" s="264"/>
      <c r="M3893" s="158"/>
      <c r="N3893" s="348"/>
    </row>
    <row r="3894" spans="2:14" x14ac:dyDescent="0.15">
      <c r="B3894" s="184">
        <v>3890</v>
      </c>
      <c r="C3894" s="171"/>
      <c r="D3894" s="172"/>
      <c r="E3894" s="173"/>
      <c r="F3894" s="174"/>
      <c r="G3894" s="148"/>
      <c r="H3894" s="372"/>
      <c r="I3894" s="264"/>
      <c r="J3894" s="270"/>
      <c r="K3894" s="264"/>
      <c r="L3894" s="264"/>
      <c r="M3894" s="158"/>
      <c r="N3894" s="348"/>
    </row>
    <row r="3895" spans="2:14" x14ac:dyDescent="0.15">
      <c r="B3895" s="184">
        <v>3891</v>
      </c>
      <c r="C3895" s="171"/>
      <c r="D3895" s="172"/>
      <c r="E3895" s="173"/>
      <c r="F3895" s="174"/>
      <c r="G3895" s="148"/>
      <c r="H3895" s="372"/>
      <c r="I3895" s="264"/>
      <c r="J3895" s="270"/>
      <c r="K3895" s="264"/>
      <c r="L3895" s="264"/>
      <c r="M3895" s="158"/>
      <c r="N3895" s="348"/>
    </row>
    <row r="3896" spans="2:14" x14ac:dyDescent="0.15">
      <c r="B3896" s="184">
        <v>3892</v>
      </c>
      <c r="C3896" s="171"/>
      <c r="D3896" s="172"/>
      <c r="E3896" s="173"/>
      <c r="F3896" s="174"/>
      <c r="G3896" s="148"/>
      <c r="H3896" s="372"/>
      <c r="I3896" s="264"/>
      <c r="J3896" s="270"/>
      <c r="K3896" s="264"/>
      <c r="L3896" s="264"/>
      <c r="M3896" s="158"/>
      <c r="N3896" s="348"/>
    </row>
    <row r="3897" spans="2:14" x14ac:dyDescent="0.15">
      <c r="B3897" s="184">
        <v>3893</v>
      </c>
      <c r="C3897" s="171"/>
      <c r="D3897" s="172"/>
      <c r="E3897" s="173"/>
      <c r="F3897" s="174"/>
      <c r="G3897" s="148"/>
      <c r="H3897" s="372"/>
      <c r="I3897" s="264"/>
      <c r="J3897" s="270"/>
      <c r="K3897" s="264"/>
      <c r="L3897" s="264"/>
      <c r="M3897" s="158"/>
      <c r="N3897" s="348"/>
    </row>
    <row r="3898" spans="2:14" x14ac:dyDescent="0.15">
      <c r="B3898" s="184">
        <v>3894</v>
      </c>
      <c r="C3898" s="171"/>
      <c r="D3898" s="172"/>
      <c r="E3898" s="173"/>
      <c r="F3898" s="174"/>
      <c r="G3898" s="148"/>
      <c r="H3898" s="372"/>
      <c r="I3898" s="264"/>
      <c r="J3898" s="270"/>
      <c r="K3898" s="264"/>
      <c r="L3898" s="264"/>
      <c r="M3898" s="158"/>
      <c r="N3898" s="348"/>
    </row>
    <row r="3899" spans="2:14" x14ac:dyDescent="0.15">
      <c r="B3899" s="184">
        <v>3895</v>
      </c>
      <c r="C3899" s="171"/>
      <c r="D3899" s="172"/>
      <c r="E3899" s="173"/>
      <c r="F3899" s="174"/>
      <c r="G3899" s="148"/>
      <c r="H3899" s="372"/>
      <c r="I3899" s="264"/>
      <c r="J3899" s="270"/>
      <c r="K3899" s="264"/>
      <c r="L3899" s="264"/>
      <c r="M3899" s="158"/>
      <c r="N3899" s="348"/>
    </row>
    <row r="3900" spans="2:14" x14ac:dyDescent="0.15">
      <c r="B3900" s="184">
        <v>3896</v>
      </c>
      <c r="C3900" s="171"/>
      <c r="D3900" s="172"/>
      <c r="E3900" s="173"/>
      <c r="F3900" s="174"/>
      <c r="G3900" s="148"/>
      <c r="H3900" s="372"/>
      <c r="I3900" s="264"/>
      <c r="J3900" s="270"/>
      <c r="K3900" s="264"/>
      <c r="L3900" s="264"/>
      <c r="M3900" s="158"/>
      <c r="N3900" s="348"/>
    </row>
    <row r="3901" spans="2:14" x14ac:dyDescent="0.15">
      <c r="B3901" s="184">
        <v>3897</v>
      </c>
      <c r="C3901" s="171"/>
      <c r="D3901" s="172"/>
      <c r="E3901" s="173"/>
      <c r="F3901" s="174"/>
      <c r="G3901" s="148"/>
      <c r="H3901" s="372"/>
      <c r="I3901" s="264"/>
      <c r="J3901" s="270"/>
      <c r="K3901" s="264"/>
      <c r="L3901" s="264"/>
      <c r="M3901" s="158"/>
      <c r="N3901" s="348"/>
    </row>
    <row r="3902" spans="2:14" x14ac:dyDescent="0.15">
      <c r="B3902" s="184">
        <v>3898</v>
      </c>
      <c r="C3902" s="171"/>
      <c r="D3902" s="172"/>
      <c r="E3902" s="173"/>
      <c r="F3902" s="174"/>
      <c r="G3902" s="148"/>
      <c r="H3902" s="372"/>
      <c r="I3902" s="264"/>
      <c r="J3902" s="270"/>
      <c r="K3902" s="264"/>
      <c r="L3902" s="264"/>
      <c r="M3902" s="158"/>
      <c r="N3902" s="348"/>
    </row>
    <row r="3903" spans="2:14" x14ac:dyDescent="0.15">
      <c r="B3903" s="184">
        <v>3899</v>
      </c>
      <c r="C3903" s="171"/>
      <c r="D3903" s="172"/>
      <c r="E3903" s="173"/>
      <c r="F3903" s="174"/>
      <c r="G3903" s="148"/>
      <c r="H3903" s="372"/>
      <c r="I3903" s="264"/>
      <c r="J3903" s="270"/>
      <c r="K3903" s="264"/>
      <c r="L3903" s="264"/>
      <c r="M3903" s="158"/>
      <c r="N3903" s="348"/>
    </row>
    <row r="3904" spans="2:14" x14ac:dyDescent="0.15">
      <c r="B3904" s="184">
        <v>3900</v>
      </c>
      <c r="C3904" s="171"/>
      <c r="D3904" s="172"/>
      <c r="E3904" s="173"/>
      <c r="F3904" s="174"/>
      <c r="G3904" s="148"/>
      <c r="H3904" s="372"/>
      <c r="I3904" s="264"/>
      <c r="J3904" s="270"/>
      <c r="K3904" s="264"/>
      <c r="L3904" s="264"/>
      <c r="M3904" s="158"/>
      <c r="N3904" s="348"/>
    </row>
    <row r="3905" spans="2:14" x14ac:dyDescent="0.15">
      <c r="B3905" s="184">
        <v>3901</v>
      </c>
      <c r="C3905" s="171"/>
      <c r="D3905" s="172"/>
      <c r="E3905" s="173"/>
      <c r="F3905" s="174"/>
      <c r="G3905" s="148"/>
      <c r="H3905" s="372"/>
      <c r="I3905" s="264"/>
      <c r="J3905" s="270"/>
      <c r="K3905" s="264"/>
      <c r="L3905" s="264"/>
      <c r="M3905" s="158"/>
      <c r="N3905" s="348"/>
    </row>
    <row r="3906" spans="2:14" x14ac:dyDescent="0.15">
      <c r="B3906" s="184">
        <v>3902</v>
      </c>
      <c r="C3906" s="171"/>
      <c r="D3906" s="172"/>
      <c r="E3906" s="173"/>
      <c r="F3906" s="174"/>
      <c r="G3906" s="148"/>
      <c r="H3906" s="372"/>
      <c r="I3906" s="264"/>
      <c r="J3906" s="270"/>
      <c r="K3906" s="264"/>
      <c r="L3906" s="264"/>
      <c r="M3906" s="158"/>
      <c r="N3906" s="348"/>
    </row>
    <row r="3907" spans="2:14" x14ac:dyDescent="0.15">
      <c r="B3907" s="184">
        <v>3903</v>
      </c>
      <c r="C3907" s="171"/>
      <c r="D3907" s="172"/>
      <c r="E3907" s="173"/>
      <c r="F3907" s="174"/>
      <c r="G3907" s="148"/>
      <c r="H3907" s="372"/>
      <c r="I3907" s="264"/>
      <c r="J3907" s="270"/>
      <c r="K3907" s="264"/>
      <c r="L3907" s="264"/>
      <c r="M3907" s="158"/>
      <c r="N3907" s="348"/>
    </row>
    <row r="3908" spans="2:14" x14ac:dyDescent="0.15">
      <c r="B3908" s="184">
        <v>3904</v>
      </c>
      <c r="C3908" s="171"/>
      <c r="D3908" s="172"/>
      <c r="E3908" s="173"/>
      <c r="F3908" s="174"/>
      <c r="G3908" s="148"/>
      <c r="H3908" s="372"/>
      <c r="I3908" s="264"/>
      <c r="J3908" s="270"/>
      <c r="K3908" s="264"/>
      <c r="L3908" s="264"/>
      <c r="M3908" s="158"/>
      <c r="N3908" s="348"/>
    </row>
    <row r="3909" spans="2:14" x14ac:dyDescent="0.15">
      <c r="B3909" s="184">
        <v>3905</v>
      </c>
      <c r="C3909" s="171"/>
      <c r="D3909" s="172"/>
      <c r="E3909" s="173"/>
      <c r="F3909" s="174"/>
      <c r="G3909" s="148"/>
      <c r="H3909" s="372"/>
      <c r="I3909" s="264"/>
      <c r="J3909" s="270"/>
      <c r="K3909" s="264"/>
      <c r="L3909" s="264"/>
      <c r="M3909" s="158"/>
      <c r="N3909" s="348"/>
    </row>
    <row r="3910" spans="2:14" x14ac:dyDescent="0.15">
      <c r="B3910" s="184">
        <v>3906</v>
      </c>
      <c r="C3910" s="171"/>
      <c r="D3910" s="172"/>
      <c r="E3910" s="173"/>
      <c r="F3910" s="174"/>
      <c r="G3910" s="148"/>
      <c r="H3910" s="372"/>
      <c r="I3910" s="264"/>
      <c r="J3910" s="270"/>
      <c r="K3910" s="264"/>
      <c r="L3910" s="264"/>
      <c r="M3910" s="158"/>
      <c r="N3910" s="348"/>
    </row>
    <row r="3911" spans="2:14" x14ac:dyDescent="0.15">
      <c r="B3911" s="184">
        <v>3907</v>
      </c>
      <c r="C3911" s="171"/>
      <c r="D3911" s="172"/>
      <c r="E3911" s="173"/>
      <c r="F3911" s="174"/>
      <c r="G3911" s="148"/>
      <c r="H3911" s="372"/>
      <c r="I3911" s="264"/>
      <c r="J3911" s="270"/>
      <c r="K3911" s="264"/>
      <c r="L3911" s="264"/>
      <c r="M3911" s="158"/>
      <c r="N3911" s="348"/>
    </row>
    <row r="3912" spans="2:14" x14ac:dyDescent="0.15">
      <c r="B3912" s="184">
        <v>3908</v>
      </c>
      <c r="C3912" s="171"/>
      <c r="D3912" s="172"/>
      <c r="E3912" s="173"/>
      <c r="F3912" s="174"/>
      <c r="G3912" s="148"/>
      <c r="H3912" s="372"/>
      <c r="I3912" s="264"/>
      <c r="J3912" s="270"/>
      <c r="K3912" s="264"/>
      <c r="L3912" s="264"/>
      <c r="M3912" s="158"/>
      <c r="N3912" s="348"/>
    </row>
    <row r="3913" spans="2:14" x14ac:dyDescent="0.15">
      <c r="B3913" s="184">
        <v>3909</v>
      </c>
      <c r="C3913" s="171"/>
      <c r="D3913" s="172"/>
      <c r="E3913" s="173"/>
      <c r="F3913" s="174"/>
      <c r="G3913" s="148"/>
      <c r="H3913" s="372"/>
      <c r="I3913" s="264"/>
      <c r="J3913" s="270"/>
      <c r="K3913" s="264"/>
      <c r="L3913" s="264"/>
      <c r="M3913" s="158"/>
      <c r="N3913" s="348"/>
    </row>
    <row r="3914" spans="2:14" x14ac:dyDescent="0.15">
      <c r="B3914" s="184">
        <v>3910</v>
      </c>
      <c r="C3914" s="171"/>
      <c r="D3914" s="172"/>
      <c r="E3914" s="173"/>
      <c r="F3914" s="174"/>
      <c r="G3914" s="148"/>
      <c r="H3914" s="372"/>
      <c r="I3914" s="264"/>
      <c r="J3914" s="270"/>
      <c r="K3914" s="264"/>
      <c r="L3914" s="264"/>
      <c r="M3914" s="158"/>
      <c r="N3914" s="348"/>
    </row>
    <row r="3915" spans="2:14" x14ac:dyDescent="0.15">
      <c r="B3915" s="184">
        <v>3911</v>
      </c>
      <c r="C3915" s="171"/>
      <c r="D3915" s="172"/>
      <c r="E3915" s="173"/>
      <c r="F3915" s="174"/>
      <c r="G3915" s="148"/>
      <c r="H3915" s="372"/>
      <c r="I3915" s="264"/>
      <c r="J3915" s="270"/>
      <c r="K3915" s="264"/>
      <c r="L3915" s="264"/>
      <c r="M3915" s="158"/>
      <c r="N3915" s="348"/>
    </row>
    <row r="3916" spans="2:14" x14ac:dyDescent="0.15">
      <c r="B3916" s="184">
        <v>3912</v>
      </c>
      <c r="C3916" s="171"/>
      <c r="D3916" s="172"/>
      <c r="E3916" s="173"/>
      <c r="F3916" s="174"/>
      <c r="G3916" s="148"/>
      <c r="H3916" s="372"/>
      <c r="I3916" s="264"/>
      <c r="J3916" s="270"/>
      <c r="K3916" s="264"/>
      <c r="L3916" s="264"/>
      <c r="M3916" s="158"/>
      <c r="N3916" s="348"/>
    </row>
    <row r="3917" spans="2:14" x14ac:dyDescent="0.15">
      <c r="B3917" s="184">
        <v>3913</v>
      </c>
      <c r="C3917" s="171"/>
      <c r="D3917" s="172"/>
      <c r="E3917" s="173"/>
      <c r="F3917" s="174"/>
      <c r="G3917" s="148"/>
      <c r="H3917" s="372"/>
      <c r="I3917" s="264"/>
      <c r="J3917" s="270"/>
      <c r="K3917" s="264"/>
      <c r="L3917" s="264"/>
      <c r="M3917" s="158"/>
      <c r="N3917" s="348"/>
    </row>
    <row r="3918" spans="2:14" x14ac:dyDescent="0.15">
      <c r="B3918" s="184">
        <v>3914</v>
      </c>
      <c r="C3918" s="171"/>
      <c r="D3918" s="172"/>
      <c r="E3918" s="173"/>
      <c r="F3918" s="174"/>
      <c r="G3918" s="148"/>
      <c r="H3918" s="372"/>
      <c r="I3918" s="264"/>
      <c r="J3918" s="270"/>
      <c r="K3918" s="264"/>
      <c r="L3918" s="264"/>
      <c r="M3918" s="158"/>
      <c r="N3918" s="348"/>
    </row>
    <row r="3919" spans="2:14" x14ac:dyDescent="0.15">
      <c r="B3919" s="184">
        <v>3915</v>
      </c>
      <c r="C3919" s="171"/>
      <c r="D3919" s="172"/>
      <c r="E3919" s="173"/>
      <c r="F3919" s="174"/>
      <c r="G3919" s="148"/>
      <c r="H3919" s="372"/>
      <c r="I3919" s="264"/>
      <c r="J3919" s="270"/>
      <c r="K3919" s="264"/>
      <c r="L3919" s="264"/>
      <c r="M3919" s="158"/>
      <c r="N3919" s="348"/>
    </row>
    <row r="3920" spans="2:14" x14ac:dyDescent="0.15">
      <c r="B3920" s="184">
        <v>3916</v>
      </c>
      <c r="C3920" s="171"/>
      <c r="D3920" s="172"/>
      <c r="E3920" s="173"/>
      <c r="F3920" s="174"/>
      <c r="G3920" s="148"/>
      <c r="H3920" s="372"/>
      <c r="I3920" s="264"/>
      <c r="J3920" s="270"/>
      <c r="K3920" s="264"/>
      <c r="L3920" s="264"/>
      <c r="M3920" s="158"/>
      <c r="N3920" s="348"/>
    </row>
    <row r="3921" spans="2:14" x14ac:dyDescent="0.15">
      <c r="B3921" s="184">
        <v>3917</v>
      </c>
      <c r="C3921" s="171"/>
      <c r="D3921" s="172"/>
      <c r="E3921" s="173"/>
      <c r="F3921" s="174"/>
      <c r="G3921" s="148"/>
      <c r="H3921" s="372"/>
      <c r="I3921" s="264"/>
      <c r="J3921" s="270"/>
      <c r="K3921" s="264"/>
      <c r="L3921" s="264"/>
      <c r="M3921" s="158"/>
      <c r="N3921" s="348"/>
    </row>
    <row r="3922" spans="2:14" x14ac:dyDescent="0.15">
      <c r="B3922" s="184">
        <v>3918</v>
      </c>
      <c r="C3922" s="171"/>
      <c r="D3922" s="172"/>
      <c r="E3922" s="173"/>
      <c r="F3922" s="174"/>
      <c r="G3922" s="148"/>
      <c r="H3922" s="372"/>
      <c r="I3922" s="264"/>
      <c r="J3922" s="270"/>
      <c r="K3922" s="264"/>
      <c r="L3922" s="264"/>
      <c r="M3922" s="158"/>
      <c r="N3922" s="348"/>
    </row>
    <row r="3923" spans="2:14" x14ac:dyDescent="0.15">
      <c r="B3923" s="184">
        <v>3919</v>
      </c>
      <c r="C3923" s="171"/>
      <c r="D3923" s="172"/>
      <c r="E3923" s="173"/>
      <c r="F3923" s="174"/>
      <c r="G3923" s="148"/>
      <c r="H3923" s="372"/>
      <c r="I3923" s="264"/>
      <c r="J3923" s="270"/>
      <c r="K3923" s="264"/>
      <c r="L3923" s="264"/>
      <c r="M3923" s="158"/>
      <c r="N3923" s="348"/>
    </row>
    <row r="3924" spans="2:14" x14ac:dyDescent="0.15">
      <c r="B3924" s="184">
        <v>3920</v>
      </c>
      <c r="C3924" s="171"/>
      <c r="D3924" s="172"/>
      <c r="E3924" s="173"/>
      <c r="F3924" s="174"/>
      <c r="G3924" s="148"/>
      <c r="H3924" s="372"/>
      <c r="I3924" s="264"/>
      <c r="J3924" s="270"/>
      <c r="K3924" s="264"/>
      <c r="L3924" s="264"/>
      <c r="M3924" s="158"/>
      <c r="N3924" s="348"/>
    </row>
    <row r="3925" spans="2:14" x14ac:dyDescent="0.15">
      <c r="B3925" s="184">
        <v>3921</v>
      </c>
      <c r="C3925" s="171"/>
      <c r="D3925" s="172"/>
      <c r="E3925" s="173"/>
      <c r="F3925" s="174"/>
      <c r="G3925" s="148"/>
      <c r="H3925" s="372"/>
      <c r="I3925" s="264"/>
      <c r="J3925" s="270"/>
      <c r="K3925" s="264"/>
      <c r="L3925" s="264"/>
      <c r="M3925" s="158"/>
      <c r="N3925" s="348"/>
    </row>
    <row r="3926" spans="2:14" x14ac:dyDescent="0.15">
      <c r="B3926" s="184">
        <v>3922</v>
      </c>
      <c r="C3926" s="171"/>
      <c r="D3926" s="172"/>
      <c r="E3926" s="173"/>
      <c r="F3926" s="174"/>
      <c r="G3926" s="148"/>
      <c r="H3926" s="372"/>
      <c r="I3926" s="264"/>
      <c r="J3926" s="270"/>
      <c r="K3926" s="264"/>
      <c r="L3926" s="264"/>
      <c r="M3926" s="158"/>
      <c r="N3926" s="348"/>
    </row>
    <row r="3927" spans="2:14" x14ac:dyDescent="0.15">
      <c r="B3927" s="184">
        <v>3923</v>
      </c>
      <c r="C3927" s="171"/>
      <c r="D3927" s="172"/>
      <c r="E3927" s="173"/>
      <c r="F3927" s="174"/>
      <c r="G3927" s="148"/>
      <c r="H3927" s="372"/>
      <c r="I3927" s="264"/>
      <c r="J3927" s="270"/>
      <c r="K3927" s="264"/>
      <c r="L3927" s="264"/>
      <c r="M3927" s="158"/>
      <c r="N3927" s="348"/>
    </row>
    <row r="3928" spans="2:14" x14ac:dyDescent="0.15">
      <c r="B3928" s="184">
        <v>3924</v>
      </c>
      <c r="C3928" s="171"/>
      <c r="D3928" s="172"/>
      <c r="E3928" s="173"/>
      <c r="F3928" s="174"/>
      <c r="G3928" s="148"/>
      <c r="H3928" s="372"/>
      <c r="I3928" s="264"/>
      <c r="J3928" s="270"/>
      <c r="K3928" s="264"/>
      <c r="L3928" s="264"/>
      <c r="M3928" s="158"/>
      <c r="N3928" s="348"/>
    </row>
    <row r="3929" spans="2:14" x14ac:dyDescent="0.15">
      <c r="B3929" s="184">
        <v>3925</v>
      </c>
      <c r="C3929" s="171"/>
      <c r="D3929" s="172"/>
      <c r="E3929" s="173"/>
      <c r="F3929" s="174"/>
      <c r="G3929" s="148"/>
      <c r="H3929" s="372"/>
      <c r="I3929" s="264"/>
      <c r="J3929" s="270"/>
      <c r="K3929" s="264"/>
      <c r="L3929" s="264"/>
      <c r="M3929" s="158"/>
      <c r="N3929" s="348"/>
    </row>
    <row r="3930" spans="2:14" x14ac:dyDescent="0.15">
      <c r="B3930" s="184">
        <v>3926</v>
      </c>
      <c r="C3930" s="171"/>
      <c r="D3930" s="172"/>
      <c r="E3930" s="173"/>
      <c r="F3930" s="174"/>
      <c r="G3930" s="148"/>
      <c r="H3930" s="372"/>
      <c r="I3930" s="264"/>
      <c r="J3930" s="270"/>
      <c r="K3930" s="264"/>
      <c r="L3930" s="264"/>
      <c r="M3930" s="158"/>
      <c r="N3930" s="348"/>
    </row>
    <row r="3931" spans="2:14" x14ac:dyDescent="0.15">
      <c r="B3931" s="184">
        <v>3927</v>
      </c>
      <c r="C3931" s="171"/>
      <c r="D3931" s="172"/>
      <c r="E3931" s="173"/>
      <c r="F3931" s="174"/>
      <c r="G3931" s="148"/>
      <c r="H3931" s="372"/>
      <c r="I3931" s="264"/>
      <c r="J3931" s="270"/>
      <c r="K3931" s="264"/>
      <c r="L3931" s="264"/>
      <c r="M3931" s="158"/>
      <c r="N3931" s="348"/>
    </row>
    <row r="3932" spans="2:14" x14ac:dyDescent="0.15">
      <c r="B3932" s="184">
        <v>3928</v>
      </c>
      <c r="C3932" s="171"/>
      <c r="D3932" s="172"/>
      <c r="E3932" s="173"/>
      <c r="F3932" s="174"/>
      <c r="G3932" s="148"/>
      <c r="H3932" s="372"/>
      <c r="I3932" s="264"/>
      <c r="J3932" s="270"/>
      <c r="K3932" s="264"/>
      <c r="L3932" s="264"/>
      <c r="M3932" s="158"/>
      <c r="N3932" s="348"/>
    </row>
    <row r="3933" spans="2:14" x14ac:dyDescent="0.15">
      <c r="B3933" s="184">
        <v>3929</v>
      </c>
      <c r="C3933" s="171"/>
      <c r="D3933" s="172"/>
      <c r="E3933" s="173"/>
      <c r="F3933" s="174"/>
      <c r="G3933" s="148"/>
      <c r="H3933" s="372"/>
      <c r="I3933" s="264"/>
      <c r="J3933" s="270"/>
      <c r="K3933" s="264"/>
      <c r="L3933" s="264"/>
      <c r="M3933" s="158"/>
      <c r="N3933" s="348"/>
    </row>
    <row r="3934" spans="2:14" x14ac:dyDescent="0.15">
      <c r="B3934" s="184">
        <v>3930</v>
      </c>
      <c r="C3934" s="171"/>
      <c r="D3934" s="172"/>
      <c r="E3934" s="173"/>
      <c r="F3934" s="174"/>
      <c r="G3934" s="148"/>
      <c r="H3934" s="372"/>
      <c r="I3934" s="264"/>
      <c r="J3934" s="270"/>
      <c r="K3934" s="264"/>
      <c r="L3934" s="264"/>
      <c r="M3934" s="158"/>
      <c r="N3934" s="348"/>
    </row>
    <row r="3935" spans="2:14" x14ac:dyDescent="0.15">
      <c r="B3935" s="184">
        <v>3931</v>
      </c>
      <c r="C3935" s="171"/>
      <c r="D3935" s="172"/>
      <c r="E3935" s="173"/>
      <c r="F3935" s="174"/>
      <c r="G3935" s="148"/>
      <c r="H3935" s="372"/>
      <c r="I3935" s="264"/>
      <c r="J3935" s="270"/>
      <c r="K3935" s="264"/>
      <c r="L3935" s="264"/>
      <c r="M3935" s="158"/>
      <c r="N3935" s="348"/>
    </row>
    <row r="3936" spans="2:14" x14ac:dyDescent="0.15">
      <c r="B3936" s="184">
        <v>3932</v>
      </c>
      <c r="C3936" s="171"/>
      <c r="D3936" s="172"/>
      <c r="E3936" s="173"/>
      <c r="F3936" s="174"/>
      <c r="G3936" s="148"/>
      <c r="H3936" s="372"/>
      <c r="I3936" s="264"/>
      <c r="J3936" s="270"/>
      <c r="K3936" s="264"/>
      <c r="L3936" s="264"/>
      <c r="M3936" s="158"/>
      <c r="N3936" s="348"/>
    </row>
    <row r="3937" spans="2:14" x14ac:dyDescent="0.15">
      <c r="B3937" s="184">
        <v>3933</v>
      </c>
      <c r="C3937" s="171"/>
      <c r="D3937" s="172"/>
      <c r="E3937" s="173"/>
      <c r="F3937" s="174"/>
      <c r="G3937" s="148"/>
      <c r="H3937" s="372"/>
      <c r="I3937" s="264"/>
      <c r="J3937" s="270"/>
      <c r="K3937" s="264"/>
      <c r="L3937" s="264"/>
      <c r="M3937" s="158"/>
      <c r="N3937" s="348"/>
    </row>
    <row r="3938" spans="2:14" x14ac:dyDescent="0.15">
      <c r="B3938" s="184">
        <v>3934</v>
      </c>
      <c r="C3938" s="171"/>
      <c r="D3938" s="172"/>
      <c r="E3938" s="173"/>
      <c r="F3938" s="174"/>
      <c r="G3938" s="148"/>
      <c r="H3938" s="372"/>
      <c r="I3938" s="264"/>
      <c r="J3938" s="270"/>
      <c r="K3938" s="264"/>
      <c r="L3938" s="264"/>
      <c r="M3938" s="158"/>
      <c r="N3938" s="348"/>
    </row>
    <row r="3939" spans="2:14" x14ac:dyDescent="0.15">
      <c r="B3939" s="184">
        <v>3935</v>
      </c>
      <c r="C3939" s="171"/>
      <c r="D3939" s="172"/>
      <c r="E3939" s="173"/>
      <c r="F3939" s="174"/>
      <c r="G3939" s="148"/>
      <c r="H3939" s="372"/>
      <c r="I3939" s="264"/>
      <c r="J3939" s="270"/>
      <c r="K3939" s="264"/>
      <c r="L3939" s="264"/>
      <c r="M3939" s="158"/>
      <c r="N3939" s="348"/>
    </row>
    <row r="3940" spans="2:14" x14ac:dyDescent="0.15">
      <c r="B3940" s="184">
        <v>3936</v>
      </c>
      <c r="C3940" s="171"/>
      <c r="D3940" s="172"/>
      <c r="E3940" s="173"/>
      <c r="F3940" s="174"/>
      <c r="G3940" s="148"/>
      <c r="H3940" s="372"/>
      <c r="I3940" s="264"/>
      <c r="J3940" s="270"/>
      <c r="K3940" s="264"/>
      <c r="L3940" s="264"/>
      <c r="M3940" s="158"/>
      <c r="N3940" s="348"/>
    </row>
    <row r="3941" spans="2:14" x14ac:dyDescent="0.15">
      <c r="B3941" s="184">
        <v>3937</v>
      </c>
      <c r="C3941" s="171"/>
      <c r="D3941" s="172"/>
      <c r="E3941" s="173"/>
      <c r="F3941" s="174"/>
      <c r="G3941" s="148"/>
      <c r="H3941" s="372"/>
      <c r="I3941" s="264"/>
      <c r="J3941" s="270"/>
      <c r="K3941" s="264"/>
      <c r="L3941" s="264"/>
      <c r="M3941" s="158"/>
      <c r="N3941" s="348"/>
    </row>
    <row r="3942" spans="2:14" x14ac:dyDescent="0.15">
      <c r="B3942" s="184">
        <v>3938</v>
      </c>
      <c r="C3942" s="171"/>
      <c r="D3942" s="172"/>
      <c r="E3942" s="173"/>
      <c r="F3942" s="174"/>
      <c r="G3942" s="148"/>
      <c r="H3942" s="372"/>
      <c r="I3942" s="264"/>
      <c r="J3942" s="270"/>
      <c r="K3942" s="264"/>
      <c r="L3942" s="264"/>
      <c r="M3942" s="158"/>
      <c r="N3942" s="348"/>
    </row>
    <row r="3943" spans="2:14" x14ac:dyDescent="0.15">
      <c r="B3943" s="184">
        <v>3939</v>
      </c>
      <c r="C3943" s="171"/>
      <c r="D3943" s="172"/>
      <c r="E3943" s="173"/>
      <c r="F3943" s="174"/>
      <c r="G3943" s="148"/>
      <c r="H3943" s="372"/>
      <c r="I3943" s="264"/>
      <c r="J3943" s="270"/>
      <c r="K3943" s="264"/>
      <c r="L3943" s="264"/>
      <c r="M3943" s="158"/>
      <c r="N3943" s="348"/>
    </row>
    <row r="3944" spans="2:14" x14ac:dyDescent="0.15">
      <c r="B3944" s="184">
        <v>3940</v>
      </c>
      <c r="C3944" s="171"/>
      <c r="D3944" s="172"/>
      <c r="E3944" s="173"/>
      <c r="F3944" s="174"/>
      <c r="G3944" s="148"/>
      <c r="H3944" s="372"/>
      <c r="I3944" s="264"/>
      <c r="J3944" s="270"/>
      <c r="K3944" s="264"/>
      <c r="L3944" s="264"/>
      <c r="M3944" s="158"/>
      <c r="N3944" s="348"/>
    </row>
    <row r="3945" spans="2:14" x14ac:dyDescent="0.15">
      <c r="B3945" s="184">
        <v>3941</v>
      </c>
      <c r="C3945" s="171"/>
      <c r="D3945" s="172"/>
      <c r="E3945" s="173"/>
      <c r="F3945" s="174"/>
      <c r="G3945" s="148"/>
      <c r="H3945" s="372"/>
      <c r="I3945" s="264"/>
      <c r="J3945" s="270"/>
      <c r="K3945" s="264"/>
      <c r="L3945" s="264"/>
      <c r="M3945" s="158"/>
      <c r="N3945" s="348"/>
    </row>
    <row r="3946" spans="2:14" x14ac:dyDescent="0.15">
      <c r="B3946" s="184">
        <v>3942</v>
      </c>
      <c r="C3946" s="171"/>
      <c r="D3946" s="172"/>
      <c r="E3946" s="173"/>
      <c r="F3946" s="174"/>
      <c r="G3946" s="148"/>
      <c r="H3946" s="372"/>
      <c r="I3946" s="264"/>
      <c r="J3946" s="270"/>
      <c r="K3946" s="264"/>
      <c r="L3946" s="264"/>
      <c r="M3946" s="158"/>
      <c r="N3946" s="348"/>
    </row>
    <row r="3947" spans="2:14" x14ac:dyDescent="0.15">
      <c r="B3947" s="184">
        <v>3943</v>
      </c>
      <c r="C3947" s="171"/>
      <c r="D3947" s="172"/>
      <c r="E3947" s="173"/>
      <c r="F3947" s="174"/>
      <c r="G3947" s="148"/>
      <c r="H3947" s="372"/>
      <c r="I3947" s="264"/>
      <c r="J3947" s="270"/>
      <c r="K3947" s="264"/>
      <c r="L3947" s="264"/>
      <c r="M3947" s="158"/>
      <c r="N3947" s="348"/>
    </row>
    <row r="3948" spans="2:14" x14ac:dyDescent="0.15">
      <c r="B3948" s="184">
        <v>3944</v>
      </c>
      <c r="C3948" s="171"/>
      <c r="D3948" s="172"/>
      <c r="E3948" s="173"/>
      <c r="F3948" s="174"/>
      <c r="G3948" s="148"/>
      <c r="H3948" s="372"/>
      <c r="I3948" s="264"/>
      <c r="J3948" s="270"/>
      <c r="K3948" s="264"/>
      <c r="L3948" s="264"/>
      <c r="M3948" s="158"/>
      <c r="N3948" s="348"/>
    </row>
    <row r="3949" spans="2:14" x14ac:dyDescent="0.15">
      <c r="B3949" s="184">
        <v>3945</v>
      </c>
      <c r="C3949" s="171"/>
      <c r="D3949" s="172"/>
      <c r="E3949" s="173"/>
      <c r="F3949" s="174"/>
      <c r="G3949" s="148"/>
      <c r="H3949" s="372"/>
      <c r="I3949" s="264"/>
      <c r="J3949" s="270"/>
      <c r="K3949" s="264"/>
      <c r="L3949" s="264"/>
      <c r="M3949" s="158"/>
      <c r="N3949" s="348"/>
    </row>
    <row r="3950" spans="2:14" x14ac:dyDescent="0.15">
      <c r="B3950" s="184">
        <v>3946</v>
      </c>
      <c r="C3950" s="171"/>
      <c r="D3950" s="172"/>
      <c r="E3950" s="173"/>
      <c r="F3950" s="174"/>
      <c r="G3950" s="148"/>
      <c r="H3950" s="372"/>
      <c r="I3950" s="264"/>
      <c r="J3950" s="270"/>
      <c r="K3950" s="264"/>
      <c r="L3950" s="264"/>
      <c r="M3950" s="158"/>
      <c r="N3950" s="348"/>
    </row>
    <row r="3951" spans="2:14" x14ac:dyDescent="0.15">
      <c r="B3951" s="184">
        <v>3947</v>
      </c>
      <c r="C3951" s="171"/>
      <c r="D3951" s="172"/>
      <c r="E3951" s="173"/>
      <c r="F3951" s="174"/>
      <c r="G3951" s="148"/>
      <c r="H3951" s="372"/>
      <c r="I3951" s="264"/>
      <c r="J3951" s="270"/>
      <c r="K3951" s="264"/>
      <c r="L3951" s="264"/>
      <c r="M3951" s="158"/>
      <c r="N3951" s="348"/>
    </row>
    <row r="3952" spans="2:14" x14ac:dyDescent="0.15">
      <c r="B3952" s="184">
        <v>3948</v>
      </c>
      <c r="C3952" s="171"/>
      <c r="D3952" s="172"/>
      <c r="E3952" s="173"/>
      <c r="F3952" s="174"/>
      <c r="G3952" s="148"/>
      <c r="H3952" s="372"/>
      <c r="I3952" s="264"/>
      <c r="J3952" s="270"/>
      <c r="K3952" s="264"/>
      <c r="L3952" s="264"/>
      <c r="M3952" s="158"/>
      <c r="N3952" s="348"/>
    </row>
    <row r="3953" spans="2:14" x14ac:dyDescent="0.15">
      <c r="B3953" s="184">
        <v>3949</v>
      </c>
      <c r="C3953" s="171"/>
      <c r="D3953" s="172"/>
      <c r="E3953" s="173"/>
      <c r="F3953" s="174"/>
      <c r="G3953" s="148"/>
      <c r="H3953" s="372"/>
      <c r="I3953" s="264"/>
      <c r="J3953" s="270"/>
      <c r="K3953" s="264"/>
      <c r="L3953" s="264"/>
      <c r="M3953" s="158"/>
      <c r="N3953" s="348"/>
    </row>
    <row r="3954" spans="2:14" x14ac:dyDescent="0.15">
      <c r="B3954" s="184">
        <v>3950</v>
      </c>
      <c r="C3954" s="171"/>
      <c r="D3954" s="172"/>
      <c r="E3954" s="173"/>
      <c r="F3954" s="174"/>
      <c r="G3954" s="148"/>
      <c r="H3954" s="372"/>
      <c r="I3954" s="264"/>
      <c r="J3954" s="270"/>
      <c r="K3954" s="264"/>
      <c r="L3954" s="264"/>
      <c r="M3954" s="158"/>
      <c r="N3954" s="348"/>
    </row>
    <row r="3955" spans="2:14" x14ac:dyDescent="0.15">
      <c r="B3955" s="184">
        <v>3951</v>
      </c>
      <c r="C3955" s="171"/>
      <c r="D3955" s="172"/>
      <c r="E3955" s="173"/>
      <c r="F3955" s="174"/>
      <c r="G3955" s="148"/>
      <c r="H3955" s="372"/>
      <c r="I3955" s="264"/>
      <c r="J3955" s="270"/>
      <c r="K3955" s="264"/>
      <c r="L3955" s="264"/>
      <c r="M3955" s="158"/>
      <c r="N3955" s="348"/>
    </row>
    <row r="3956" spans="2:14" x14ac:dyDescent="0.15">
      <c r="B3956" s="184">
        <v>3952</v>
      </c>
      <c r="C3956" s="171"/>
      <c r="D3956" s="172"/>
      <c r="E3956" s="173"/>
      <c r="F3956" s="174"/>
      <c r="G3956" s="148"/>
      <c r="H3956" s="372"/>
      <c r="I3956" s="264"/>
      <c r="J3956" s="270"/>
      <c r="K3956" s="264"/>
      <c r="L3956" s="264"/>
      <c r="M3956" s="158"/>
      <c r="N3956" s="348"/>
    </row>
    <row r="3957" spans="2:14" x14ac:dyDescent="0.15">
      <c r="B3957" s="184">
        <v>3953</v>
      </c>
      <c r="C3957" s="171"/>
      <c r="D3957" s="172"/>
      <c r="E3957" s="173"/>
      <c r="F3957" s="174"/>
      <c r="G3957" s="148"/>
      <c r="H3957" s="372"/>
      <c r="I3957" s="264"/>
      <c r="J3957" s="270"/>
      <c r="K3957" s="264"/>
      <c r="L3957" s="264"/>
      <c r="M3957" s="158"/>
      <c r="N3957" s="348"/>
    </row>
    <row r="3958" spans="2:14" x14ac:dyDescent="0.15">
      <c r="B3958" s="184">
        <v>3954</v>
      </c>
      <c r="C3958" s="171"/>
      <c r="D3958" s="172"/>
      <c r="E3958" s="173"/>
      <c r="F3958" s="174"/>
      <c r="G3958" s="148"/>
      <c r="H3958" s="372"/>
      <c r="I3958" s="264"/>
      <c r="J3958" s="270"/>
      <c r="K3958" s="264"/>
      <c r="L3958" s="264"/>
      <c r="M3958" s="158"/>
      <c r="N3958" s="348"/>
    </row>
    <row r="3959" spans="2:14" x14ac:dyDescent="0.15">
      <c r="B3959" s="184">
        <v>3955</v>
      </c>
      <c r="C3959" s="171"/>
      <c r="D3959" s="172"/>
      <c r="E3959" s="173"/>
      <c r="F3959" s="174"/>
      <c r="G3959" s="148"/>
      <c r="H3959" s="372"/>
      <c r="I3959" s="264"/>
      <c r="J3959" s="270"/>
      <c r="K3959" s="264"/>
      <c r="L3959" s="264"/>
      <c r="M3959" s="158"/>
      <c r="N3959" s="348"/>
    </row>
    <row r="3960" spans="2:14" x14ac:dyDescent="0.15">
      <c r="B3960" s="184">
        <v>3956</v>
      </c>
      <c r="C3960" s="171"/>
      <c r="D3960" s="172"/>
      <c r="E3960" s="173"/>
      <c r="F3960" s="174"/>
      <c r="G3960" s="148"/>
      <c r="H3960" s="372"/>
      <c r="I3960" s="264"/>
      <c r="J3960" s="270"/>
      <c r="K3960" s="264"/>
      <c r="L3960" s="264"/>
      <c r="M3960" s="158"/>
      <c r="N3960" s="348"/>
    </row>
    <row r="3961" spans="2:14" x14ac:dyDescent="0.15">
      <c r="B3961" s="184">
        <v>3957</v>
      </c>
      <c r="C3961" s="171"/>
      <c r="D3961" s="172"/>
      <c r="E3961" s="173"/>
      <c r="F3961" s="174"/>
      <c r="G3961" s="148"/>
      <c r="H3961" s="372"/>
      <c r="I3961" s="264"/>
      <c r="J3961" s="270"/>
      <c r="K3961" s="264"/>
      <c r="L3961" s="264"/>
      <c r="M3961" s="158"/>
      <c r="N3961" s="348"/>
    </row>
    <row r="3962" spans="2:14" x14ac:dyDescent="0.15">
      <c r="B3962" s="184">
        <v>3958</v>
      </c>
      <c r="C3962" s="171"/>
      <c r="D3962" s="172"/>
      <c r="E3962" s="173"/>
      <c r="F3962" s="174"/>
      <c r="G3962" s="148"/>
      <c r="H3962" s="372"/>
      <c r="I3962" s="264"/>
      <c r="J3962" s="270"/>
      <c r="K3962" s="264"/>
      <c r="L3962" s="264"/>
      <c r="M3962" s="158"/>
      <c r="N3962" s="348"/>
    </row>
    <row r="3963" spans="2:14" x14ac:dyDescent="0.15">
      <c r="B3963" s="184">
        <v>3959</v>
      </c>
      <c r="C3963" s="171"/>
      <c r="D3963" s="172"/>
      <c r="E3963" s="173"/>
      <c r="F3963" s="174"/>
      <c r="G3963" s="148"/>
      <c r="H3963" s="372"/>
      <c r="I3963" s="264"/>
      <c r="J3963" s="270"/>
      <c r="K3963" s="264"/>
      <c r="L3963" s="264"/>
      <c r="M3963" s="158"/>
      <c r="N3963" s="348"/>
    </row>
    <row r="3964" spans="2:14" x14ac:dyDescent="0.15">
      <c r="B3964" s="184">
        <v>3960</v>
      </c>
      <c r="C3964" s="171"/>
      <c r="D3964" s="172"/>
      <c r="E3964" s="173"/>
      <c r="F3964" s="174"/>
      <c r="G3964" s="148"/>
      <c r="H3964" s="372"/>
      <c r="I3964" s="264"/>
      <c r="J3964" s="270"/>
      <c r="K3964" s="264"/>
      <c r="L3964" s="264"/>
      <c r="M3964" s="158"/>
      <c r="N3964" s="348"/>
    </row>
    <row r="3965" spans="2:14" x14ac:dyDescent="0.15">
      <c r="B3965" s="184">
        <v>3961</v>
      </c>
      <c r="C3965" s="171"/>
      <c r="D3965" s="172"/>
      <c r="E3965" s="173"/>
      <c r="F3965" s="174"/>
      <c r="G3965" s="148"/>
      <c r="H3965" s="372"/>
      <c r="I3965" s="264"/>
      <c r="J3965" s="270"/>
      <c r="K3965" s="264"/>
      <c r="L3965" s="264"/>
      <c r="M3965" s="158"/>
      <c r="N3965" s="348"/>
    </row>
    <row r="3966" spans="2:14" x14ac:dyDescent="0.15">
      <c r="B3966" s="184">
        <v>3962</v>
      </c>
      <c r="C3966" s="171"/>
      <c r="D3966" s="172"/>
      <c r="E3966" s="173"/>
      <c r="F3966" s="174"/>
      <c r="G3966" s="148"/>
      <c r="H3966" s="372"/>
      <c r="I3966" s="264"/>
      <c r="J3966" s="270"/>
      <c r="K3966" s="264"/>
      <c r="L3966" s="264"/>
      <c r="M3966" s="158"/>
      <c r="N3966" s="348"/>
    </row>
    <row r="3967" spans="2:14" x14ac:dyDescent="0.15">
      <c r="B3967" s="184">
        <v>3963</v>
      </c>
      <c r="C3967" s="171"/>
      <c r="D3967" s="172"/>
      <c r="E3967" s="173"/>
      <c r="F3967" s="174"/>
      <c r="G3967" s="148"/>
      <c r="H3967" s="372"/>
      <c r="I3967" s="264"/>
      <c r="J3967" s="270"/>
      <c r="K3967" s="264"/>
      <c r="L3967" s="264"/>
      <c r="M3967" s="158"/>
      <c r="N3967" s="348"/>
    </row>
    <row r="3968" spans="2:14" x14ac:dyDescent="0.15">
      <c r="B3968" s="184">
        <v>3964</v>
      </c>
      <c r="C3968" s="171"/>
      <c r="D3968" s="172"/>
      <c r="E3968" s="173"/>
      <c r="F3968" s="174"/>
      <c r="G3968" s="148"/>
      <c r="H3968" s="372"/>
      <c r="I3968" s="264"/>
      <c r="J3968" s="270"/>
      <c r="K3968" s="264"/>
      <c r="L3968" s="264"/>
      <c r="M3968" s="158"/>
      <c r="N3968" s="348"/>
    </row>
    <row r="3969" spans="2:14" x14ac:dyDescent="0.15">
      <c r="B3969" s="184">
        <v>3965</v>
      </c>
      <c r="C3969" s="171"/>
      <c r="D3969" s="172"/>
      <c r="E3969" s="173"/>
      <c r="F3969" s="174"/>
      <c r="G3969" s="148"/>
      <c r="H3969" s="372"/>
      <c r="I3969" s="264"/>
      <c r="J3969" s="270"/>
      <c r="K3969" s="264"/>
      <c r="L3969" s="264"/>
      <c r="M3969" s="158"/>
      <c r="N3969" s="348"/>
    </row>
    <row r="3970" spans="2:14" x14ac:dyDescent="0.15">
      <c r="B3970" s="184">
        <v>3966</v>
      </c>
      <c r="C3970" s="171"/>
      <c r="D3970" s="172"/>
      <c r="E3970" s="173"/>
      <c r="F3970" s="174"/>
      <c r="G3970" s="148"/>
      <c r="H3970" s="372"/>
      <c r="I3970" s="264"/>
      <c r="J3970" s="270"/>
      <c r="K3970" s="264"/>
      <c r="L3970" s="264"/>
      <c r="M3970" s="158"/>
      <c r="N3970" s="348"/>
    </row>
    <row r="3971" spans="2:14" x14ac:dyDescent="0.15">
      <c r="B3971" s="184">
        <v>3967</v>
      </c>
      <c r="C3971" s="171"/>
      <c r="D3971" s="172"/>
      <c r="E3971" s="173"/>
      <c r="F3971" s="174"/>
      <c r="G3971" s="148"/>
      <c r="H3971" s="372"/>
      <c r="I3971" s="264"/>
      <c r="J3971" s="270"/>
      <c r="K3971" s="264"/>
      <c r="L3971" s="264"/>
      <c r="M3971" s="158"/>
      <c r="N3971" s="348"/>
    </row>
    <row r="3972" spans="2:14" x14ac:dyDescent="0.15">
      <c r="B3972" s="184">
        <v>3968</v>
      </c>
      <c r="C3972" s="171"/>
      <c r="D3972" s="172"/>
      <c r="E3972" s="173"/>
      <c r="F3972" s="174"/>
      <c r="G3972" s="148"/>
      <c r="H3972" s="372"/>
      <c r="I3972" s="264"/>
      <c r="J3972" s="270"/>
      <c r="K3972" s="264"/>
      <c r="L3972" s="264"/>
      <c r="M3972" s="158"/>
      <c r="N3972" s="348"/>
    </row>
    <row r="3973" spans="2:14" x14ac:dyDescent="0.15">
      <c r="B3973" s="184">
        <v>3969</v>
      </c>
      <c r="C3973" s="171"/>
      <c r="D3973" s="172"/>
      <c r="E3973" s="173"/>
      <c r="F3973" s="174"/>
      <c r="G3973" s="148"/>
      <c r="H3973" s="372"/>
      <c r="I3973" s="264"/>
      <c r="J3973" s="270"/>
      <c r="K3973" s="264"/>
      <c r="L3973" s="264"/>
      <c r="M3973" s="158"/>
      <c r="N3973" s="348"/>
    </row>
    <row r="3974" spans="2:14" x14ac:dyDescent="0.15">
      <c r="B3974" s="184">
        <v>3970</v>
      </c>
      <c r="C3974" s="171"/>
      <c r="D3974" s="172"/>
      <c r="E3974" s="173"/>
      <c r="F3974" s="174"/>
      <c r="G3974" s="148"/>
      <c r="H3974" s="372"/>
      <c r="I3974" s="264"/>
      <c r="J3974" s="270"/>
      <c r="K3974" s="264"/>
      <c r="L3974" s="264"/>
      <c r="M3974" s="158"/>
      <c r="N3974" s="348"/>
    </row>
    <row r="3975" spans="2:14" x14ac:dyDescent="0.15">
      <c r="B3975" s="184">
        <v>3971</v>
      </c>
      <c r="C3975" s="171"/>
      <c r="D3975" s="172"/>
      <c r="E3975" s="173"/>
      <c r="F3975" s="174"/>
      <c r="G3975" s="148"/>
      <c r="H3975" s="372"/>
      <c r="I3975" s="264"/>
      <c r="J3975" s="270"/>
      <c r="K3975" s="264"/>
      <c r="L3975" s="264"/>
      <c r="M3975" s="158"/>
      <c r="N3975" s="348"/>
    </row>
    <row r="3976" spans="2:14" x14ac:dyDescent="0.15">
      <c r="B3976" s="184">
        <v>3972</v>
      </c>
      <c r="C3976" s="171"/>
      <c r="D3976" s="172"/>
      <c r="E3976" s="173"/>
      <c r="F3976" s="174"/>
      <c r="G3976" s="148"/>
      <c r="H3976" s="372"/>
      <c r="I3976" s="264"/>
      <c r="J3976" s="270"/>
      <c r="K3976" s="264"/>
      <c r="L3976" s="264"/>
      <c r="M3976" s="158"/>
      <c r="N3976" s="348"/>
    </row>
    <row r="3977" spans="2:14" x14ac:dyDescent="0.15">
      <c r="B3977" s="184">
        <v>3973</v>
      </c>
      <c r="C3977" s="171"/>
      <c r="D3977" s="172"/>
      <c r="E3977" s="173"/>
      <c r="F3977" s="174"/>
      <c r="G3977" s="148"/>
      <c r="H3977" s="372"/>
      <c r="I3977" s="264"/>
      <c r="J3977" s="270"/>
      <c r="K3977" s="264"/>
      <c r="L3977" s="264"/>
      <c r="M3977" s="158"/>
      <c r="N3977" s="348"/>
    </row>
    <row r="3978" spans="2:14" x14ac:dyDescent="0.15">
      <c r="B3978" s="184">
        <v>3974</v>
      </c>
      <c r="C3978" s="171"/>
      <c r="D3978" s="172"/>
      <c r="E3978" s="173"/>
      <c r="F3978" s="174"/>
      <c r="G3978" s="148"/>
      <c r="H3978" s="372"/>
      <c r="I3978" s="264"/>
      <c r="J3978" s="270"/>
      <c r="K3978" s="264"/>
      <c r="L3978" s="264"/>
      <c r="M3978" s="158"/>
      <c r="N3978" s="348"/>
    </row>
    <row r="3979" spans="2:14" x14ac:dyDescent="0.15">
      <c r="B3979" s="184">
        <v>3975</v>
      </c>
      <c r="C3979" s="171"/>
      <c r="D3979" s="172"/>
      <c r="E3979" s="173"/>
      <c r="F3979" s="174"/>
      <c r="G3979" s="148"/>
      <c r="H3979" s="372"/>
      <c r="I3979" s="264"/>
      <c r="J3979" s="270"/>
      <c r="K3979" s="264"/>
      <c r="L3979" s="264"/>
      <c r="M3979" s="158"/>
      <c r="N3979" s="348"/>
    </row>
    <row r="3980" spans="2:14" x14ac:dyDescent="0.15">
      <c r="B3980" s="184">
        <v>3976</v>
      </c>
      <c r="C3980" s="171"/>
      <c r="D3980" s="172"/>
      <c r="E3980" s="173"/>
      <c r="F3980" s="174"/>
      <c r="G3980" s="148"/>
      <c r="H3980" s="372"/>
      <c r="I3980" s="264"/>
      <c r="J3980" s="270"/>
      <c r="K3980" s="264"/>
      <c r="L3980" s="264"/>
      <c r="M3980" s="158"/>
      <c r="N3980" s="348"/>
    </row>
    <row r="3981" spans="2:14" x14ac:dyDescent="0.15">
      <c r="B3981" s="184">
        <v>3977</v>
      </c>
      <c r="C3981" s="171"/>
      <c r="D3981" s="172"/>
      <c r="E3981" s="173"/>
      <c r="F3981" s="174"/>
      <c r="G3981" s="148"/>
      <c r="H3981" s="372"/>
      <c r="I3981" s="264"/>
      <c r="J3981" s="270"/>
      <c r="K3981" s="264"/>
      <c r="L3981" s="264"/>
      <c r="M3981" s="158"/>
      <c r="N3981" s="348"/>
    </row>
    <row r="3982" spans="2:14" x14ac:dyDescent="0.15">
      <c r="B3982" s="184">
        <v>3978</v>
      </c>
      <c r="C3982" s="171"/>
      <c r="D3982" s="172"/>
      <c r="E3982" s="173"/>
      <c r="F3982" s="174"/>
      <c r="G3982" s="148"/>
      <c r="H3982" s="372"/>
      <c r="I3982" s="264"/>
      <c r="J3982" s="270"/>
      <c r="K3982" s="264"/>
      <c r="L3982" s="264"/>
      <c r="M3982" s="158"/>
      <c r="N3982" s="348"/>
    </row>
    <row r="3983" spans="2:14" x14ac:dyDescent="0.15">
      <c r="B3983" s="184">
        <v>3979</v>
      </c>
      <c r="C3983" s="171"/>
      <c r="D3983" s="172"/>
      <c r="E3983" s="173"/>
      <c r="F3983" s="174"/>
      <c r="G3983" s="148"/>
      <c r="H3983" s="372"/>
      <c r="I3983" s="264"/>
      <c r="J3983" s="270"/>
      <c r="K3983" s="264"/>
      <c r="L3983" s="264"/>
      <c r="M3983" s="158"/>
      <c r="N3983" s="348"/>
    </row>
    <row r="3984" spans="2:14" x14ac:dyDescent="0.15">
      <c r="B3984" s="184">
        <v>3980</v>
      </c>
      <c r="C3984" s="171"/>
      <c r="D3984" s="172"/>
      <c r="E3984" s="173"/>
      <c r="F3984" s="174"/>
      <c r="G3984" s="148"/>
      <c r="H3984" s="372"/>
      <c r="I3984" s="264"/>
      <c r="J3984" s="270"/>
      <c r="K3984" s="264"/>
      <c r="L3984" s="264"/>
      <c r="M3984" s="158"/>
      <c r="N3984" s="348"/>
    </row>
    <row r="3985" spans="2:14" x14ac:dyDescent="0.15">
      <c r="B3985" s="184">
        <v>3981</v>
      </c>
      <c r="C3985" s="171"/>
      <c r="D3985" s="172"/>
      <c r="E3985" s="173"/>
      <c r="F3985" s="174"/>
      <c r="G3985" s="148"/>
      <c r="H3985" s="372"/>
      <c r="I3985" s="264"/>
      <c r="J3985" s="270"/>
      <c r="K3985" s="264"/>
      <c r="L3985" s="264"/>
      <c r="M3985" s="158"/>
      <c r="N3985" s="348"/>
    </row>
    <row r="3986" spans="2:14" x14ac:dyDescent="0.15">
      <c r="B3986" s="184">
        <v>3982</v>
      </c>
      <c r="C3986" s="171"/>
      <c r="D3986" s="172"/>
      <c r="E3986" s="173"/>
      <c r="F3986" s="174"/>
      <c r="G3986" s="148"/>
      <c r="H3986" s="372"/>
      <c r="I3986" s="264"/>
      <c r="J3986" s="270"/>
      <c r="K3986" s="264"/>
      <c r="L3986" s="264"/>
      <c r="M3986" s="158"/>
      <c r="N3986" s="348"/>
    </row>
    <row r="3987" spans="2:14" x14ac:dyDescent="0.15">
      <c r="B3987" s="184">
        <v>3983</v>
      </c>
      <c r="C3987" s="171"/>
      <c r="D3987" s="172"/>
      <c r="E3987" s="173"/>
      <c r="F3987" s="174"/>
      <c r="G3987" s="148"/>
      <c r="H3987" s="372"/>
      <c r="I3987" s="264"/>
      <c r="J3987" s="270"/>
      <c r="K3987" s="264"/>
      <c r="L3987" s="264"/>
      <c r="M3987" s="158"/>
      <c r="N3987" s="348"/>
    </row>
    <row r="3988" spans="2:14" x14ac:dyDescent="0.15">
      <c r="B3988" s="184">
        <v>3984</v>
      </c>
      <c r="C3988" s="171"/>
      <c r="D3988" s="172"/>
      <c r="E3988" s="173"/>
      <c r="F3988" s="174"/>
      <c r="G3988" s="148"/>
      <c r="H3988" s="372"/>
      <c r="I3988" s="264"/>
      <c r="J3988" s="270"/>
      <c r="K3988" s="264"/>
      <c r="L3988" s="264"/>
      <c r="M3988" s="158"/>
      <c r="N3988" s="348"/>
    </row>
    <row r="3989" spans="2:14" x14ac:dyDescent="0.15">
      <c r="B3989" s="184">
        <v>3985</v>
      </c>
      <c r="C3989" s="171"/>
      <c r="D3989" s="172"/>
      <c r="E3989" s="173"/>
      <c r="F3989" s="174"/>
      <c r="G3989" s="148"/>
      <c r="H3989" s="372"/>
      <c r="I3989" s="264"/>
      <c r="J3989" s="270"/>
      <c r="K3989" s="264"/>
      <c r="L3989" s="264"/>
      <c r="M3989" s="158"/>
      <c r="N3989" s="348"/>
    </row>
    <row r="3990" spans="2:14" x14ac:dyDescent="0.15">
      <c r="B3990" s="184">
        <v>3986</v>
      </c>
      <c r="C3990" s="171"/>
      <c r="D3990" s="172"/>
      <c r="E3990" s="173"/>
      <c r="F3990" s="174"/>
      <c r="G3990" s="148"/>
      <c r="H3990" s="372"/>
      <c r="I3990" s="264"/>
      <c r="J3990" s="270"/>
      <c r="K3990" s="264"/>
      <c r="L3990" s="264"/>
      <c r="M3990" s="158"/>
      <c r="N3990" s="348"/>
    </row>
    <row r="3991" spans="2:14" x14ac:dyDescent="0.15">
      <c r="B3991" s="184">
        <v>3987</v>
      </c>
      <c r="C3991" s="171"/>
      <c r="D3991" s="172"/>
      <c r="E3991" s="173"/>
      <c r="F3991" s="174"/>
      <c r="G3991" s="148"/>
      <c r="H3991" s="372"/>
      <c r="I3991" s="264"/>
      <c r="J3991" s="270"/>
      <c r="K3991" s="264"/>
      <c r="L3991" s="264"/>
      <c r="M3991" s="158"/>
      <c r="N3991" s="348"/>
    </row>
    <row r="3992" spans="2:14" x14ac:dyDescent="0.15">
      <c r="B3992" s="184">
        <v>3988</v>
      </c>
      <c r="C3992" s="171"/>
      <c r="D3992" s="172"/>
      <c r="E3992" s="173"/>
      <c r="F3992" s="174"/>
      <c r="G3992" s="148"/>
      <c r="H3992" s="372"/>
      <c r="I3992" s="264"/>
      <c r="J3992" s="270"/>
      <c r="K3992" s="264"/>
      <c r="L3992" s="264"/>
      <c r="M3992" s="158"/>
      <c r="N3992" s="348"/>
    </row>
    <row r="3993" spans="2:14" x14ac:dyDescent="0.15">
      <c r="B3993" s="184">
        <v>3989</v>
      </c>
      <c r="C3993" s="171"/>
      <c r="D3993" s="172"/>
      <c r="E3993" s="173"/>
      <c r="F3993" s="174"/>
      <c r="G3993" s="148"/>
      <c r="H3993" s="372"/>
      <c r="I3993" s="264"/>
      <c r="J3993" s="270"/>
      <c r="K3993" s="264"/>
      <c r="L3993" s="264"/>
      <c r="M3993" s="158"/>
      <c r="N3993" s="348"/>
    </row>
    <row r="3994" spans="2:14" x14ac:dyDescent="0.15">
      <c r="B3994" s="184">
        <v>3990</v>
      </c>
      <c r="C3994" s="171"/>
      <c r="D3994" s="172"/>
      <c r="E3994" s="173"/>
      <c r="F3994" s="174"/>
      <c r="G3994" s="148"/>
      <c r="H3994" s="372"/>
      <c r="I3994" s="264"/>
      <c r="J3994" s="270"/>
      <c r="K3994" s="264"/>
      <c r="L3994" s="264"/>
      <c r="M3994" s="158"/>
      <c r="N3994" s="348"/>
    </row>
    <row r="3995" spans="2:14" x14ac:dyDescent="0.15">
      <c r="B3995" s="184">
        <v>3991</v>
      </c>
      <c r="C3995" s="171"/>
      <c r="D3995" s="172"/>
      <c r="E3995" s="173"/>
      <c r="F3995" s="174"/>
      <c r="G3995" s="148"/>
      <c r="H3995" s="372"/>
      <c r="I3995" s="264"/>
      <c r="J3995" s="270"/>
      <c r="K3995" s="264"/>
      <c r="L3995" s="264"/>
      <c r="M3995" s="158"/>
      <c r="N3995" s="348"/>
    </row>
    <row r="3996" spans="2:14" x14ac:dyDescent="0.15">
      <c r="B3996" s="184">
        <v>3992</v>
      </c>
      <c r="C3996" s="171"/>
      <c r="D3996" s="172"/>
      <c r="E3996" s="173"/>
      <c r="F3996" s="174"/>
      <c r="G3996" s="148"/>
      <c r="H3996" s="372"/>
      <c r="I3996" s="264"/>
      <c r="J3996" s="270"/>
      <c r="K3996" s="264"/>
      <c r="L3996" s="264"/>
      <c r="M3996" s="158"/>
      <c r="N3996" s="348"/>
    </row>
    <row r="3997" spans="2:14" x14ac:dyDescent="0.15">
      <c r="B3997" s="184">
        <v>3993</v>
      </c>
      <c r="C3997" s="171"/>
      <c r="D3997" s="172"/>
      <c r="E3997" s="173"/>
      <c r="F3997" s="174"/>
      <c r="G3997" s="148"/>
      <c r="H3997" s="372"/>
      <c r="I3997" s="264"/>
      <c r="J3997" s="270"/>
      <c r="K3997" s="264"/>
      <c r="L3997" s="264"/>
      <c r="M3997" s="158"/>
      <c r="N3997" s="348"/>
    </row>
    <row r="3998" spans="2:14" x14ac:dyDescent="0.15">
      <c r="B3998" s="184">
        <v>3994</v>
      </c>
      <c r="C3998" s="171"/>
      <c r="D3998" s="172"/>
      <c r="E3998" s="173"/>
      <c r="F3998" s="174"/>
      <c r="G3998" s="148"/>
      <c r="H3998" s="372"/>
      <c r="I3998" s="264"/>
      <c r="J3998" s="270"/>
      <c r="K3998" s="264"/>
      <c r="L3998" s="264"/>
      <c r="M3998" s="158"/>
      <c r="N3998" s="348"/>
    </row>
    <row r="3999" spans="2:14" x14ac:dyDescent="0.15">
      <c r="B3999" s="184">
        <v>3995</v>
      </c>
      <c r="C3999" s="171"/>
      <c r="D3999" s="172"/>
      <c r="E3999" s="173"/>
      <c r="F3999" s="174"/>
      <c r="G3999" s="148"/>
      <c r="H3999" s="372"/>
      <c r="I3999" s="264"/>
      <c r="J3999" s="270"/>
      <c r="K3999" s="264"/>
      <c r="L3999" s="264"/>
      <c r="M3999" s="158"/>
      <c r="N3999" s="348"/>
    </row>
    <row r="4000" spans="2:14" x14ac:dyDescent="0.15">
      <c r="B4000" s="184">
        <v>3996</v>
      </c>
      <c r="C4000" s="171"/>
      <c r="D4000" s="172"/>
      <c r="E4000" s="173"/>
      <c r="F4000" s="174"/>
      <c r="G4000" s="148"/>
      <c r="H4000" s="372"/>
      <c r="I4000" s="264"/>
      <c r="J4000" s="270"/>
      <c r="K4000" s="264"/>
      <c r="L4000" s="264"/>
      <c r="M4000" s="158"/>
      <c r="N4000" s="348"/>
    </row>
    <row r="4001" spans="2:17" x14ac:dyDescent="0.15">
      <c r="B4001" s="184">
        <v>3997</v>
      </c>
      <c r="C4001" s="171"/>
      <c r="D4001" s="172"/>
      <c r="E4001" s="173"/>
      <c r="F4001" s="174"/>
      <c r="G4001" s="148"/>
      <c r="H4001" s="372"/>
      <c r="I4001" s="264"/>
      <c r="J4001" s="270"/>
      <c r="K4001" s="264"/>
      <c r="L4001" s="264"/>
      <c r="M4001" s="158"/>
      <c r="N4001" s="348"/>
    </row>
    <row r="4002" spans="2:17" x14ac:dyDescent="0.15">
      <c r="B4002" s="184">
        <v>3998</v>
      </c>
      <c r="C4002" s="171"/>
      <c r="D4002" s="172"/>
      <c r="E4002" s="173"/>
      <c r="F4002" s="174"/>
      <c r="G4002" s="148"/>
      <c r="H4002" s="372"/>
      <c r="I4002" s="264"/>
      <c r="J4002" s="270"/>
      <c r="K4002" s="264"/>
      <c r="L4002" s="264"/>
      <c r="M4002" s="158"/>
      <c r="N4002" s="348"/>
    </row>
    <row r="4003" spans="2:17" x14ac:dyDescent="0.15">
      <c r="B4003" s="184">
        <v>3999</v>
      </c>
      <c r="C4003" s="171"/>
      <c r="D4003" s="172"/>
      <c r="E4003" s="173"/>
      <c r="F4003" s="174"/>
      <c r="G4003" s="148"/>
      <c r="H4003" s="372"/>
      <c r="I4003" s="264"/>
      <c r="J4003" s="270"/>
      <c r="K4003" s="264"/>
      <c r="L4003" s="266"/>
      <c r="M4003" s="158"/>
      <c r="N4003" s="348"/>
    </row>
    <row r="4004" spans="2:17" x14ac:dyDescent="0.15">
      <c r="B4004" s="272">
        <v>4000</v>
      </c>
      <c r="C4004" s="161" t="s">
        <v>234</v>
      </c>
      <c r="D4004" s="112" t="s">
        <v>235</v>
      </c>
      <c r="E4004" s="162">
        <v>3</v>
      </c>
      <c r="F4004" s="163">
        <v>0.31</v>
      </c>
      <c r="G4004" s="164">
        <v>67.5</v>
      </c>
      <c r="H4004" s="370"/>
      <c r="I4004" s="263">
        <v>500</v>
      </c>
      <c r="J4004" s="269">
        <f t="shared" ref="J4004:J4017" si="34">IF(K4004,3600/K4004*E4004,"")</f>
        <v>135</v>
      </c>
      <c r="K4004" s="266">
        <v>80</v>
      </c>
      <c r="L4004" s="266"/>
      <c r="M4004" s="158"/>
      <c r="N4004" s="344"/>
      <c r="O4004" s="339"/>
      <c r="Q4004" s="158" t="s">
        <v>561</v>
      </c>
    </row>
    <row r="4005" spans="2:17" x14ac:dyDescent="0.15">
      <c r="B4005" s="272">
        <v>4001</v>
      </c>
      <c r="C4005" s="165" t="s">
        <v>236</v>
      </c>
      <c r="D4005" s="112" t="s">
        <v>235</v>
      </c>
      <c r="E4005" s="162">
        <v>2</v>
      </c>
      <c r="F4005" s="163">
        <v>1.65</v>
      </c>
      <c r="G4005" s="164">
        <v>228</v>
      </c>
      <c r="H4005" s="370"/>
      <c r="I4005" s="263">
        <v>500</v>
      </c>
      <c r="J4005" s="269">
        <f t="shared" si="34"/>
        <v>80</v>
      </c>
      <c r="K4005" s="266">
        <v>90</v>
      </c>
      <c r="L4005" s="266"/>
      <c r="M4005" s="158"/>
      <c r="N4005" s="344"/>
      <c r="O4005" s="339"/>
      <c r="P4005" s="339"/>
      <c r="Q4005" s="158" t="s">
        <v>561</v>
      </c>
    </row>
    <row r="4006" spans="2:17" x14ac:dyDescent="0.15">
      <c r="B4006" s="272">
        <v>4002</v>
      </c>
      <c r="C4006" s="165" t="s">
        <v>237</v>
      </c>
      <c r="D4006" s="112" t="s">
        <v>238</v>
      </c>
      <c r="E4006" s="162">
        <v>2</v>
      </c>
      <c r="F4006" s="163">
        <v>1.1000000000000001</v>
      </c>
      <c r="G4006" s="164">
        <v>171</v>
      </c>
      <c r="H4006" s="370" t="s">
        <v>239</v>
      </c>
      <c r="I4006" s="263">
        <v>500</v>
      </c>
      <c r="J4006" s="269">
        <f t="shared" si="34"/>
        <v>80</v>
      </c>
      <c r="K4006" s="266">
        <v>90</v>
      </c>
      <c r="L4006" s="266"/>
      <c r="M4006" s="158"/>
      <c r="N4006" s="344"/>
      <c r="O4006" s="339"/>
      <c r="P4006" s="339"/>
      <c r="Q4006" s="158" t="s">
        <v>562</v>
      </c>
    </row>
    <row r="4007" spans="2:17" x14ac:dyDescent="0.15">
      <c r="B4007" s="272">
        <v>4003</v>
      </c>
      <c r="C4007" s="165" t="s">
        <v>240</v>
      </c>
      <c r="D4007" s="112" t="s">
        <v>238</v>
      </c>
      <c r="E4007" s="162">
        <v>1</v>
      </c>
      <c r="F4007" s="163">
        <v>1.1000000000000001</v>
      </c>
      <c r="G4007" s="164">
        <v>276</v>
      </c>
      <c r="H4007" s="370" t="s">
        <v>239</v>
      </c>
      <c r="I4007" s="263">
        <v>500</v>
      </c>
      <c r="J4007" s="269">
        <f t="shared" si="34"/>
        <v>40</v>
      </c>
      <c r="K4007" s="266">
        <v>90</v>
      </c>
      <c r="L4007" s="266"/>
      <c r="M4007" s="158"/>
      <c r="N4007" s="344"/>
      <c r="O4007" s="339"/>
      <c r="P4007" s="339"/>
      <c r="Q4007" s="158" t="s">
        <v>563</v>
      </c>
    </row>
    <row r="4008" spans="2:17" x14ac:dyDescent="0.15">
      <c r="B4008" s="272">
        <v>4004</v>
      </c>
      <c r="C4008" s="165" t="s">
        <v>241</v>
      </c>
      <c r="D4008" s="112" t="s">
        <v>242</v>
      </c>
      <c r="E4008" s="162">
        <v>1</v>
      </c>
      <c r="F4008" s="163">
        <v>2.12</v>
      </c>
      <c r="G4008" s="164">
        <v>338</v>
      </c>
      <c r="H4008" s="370" t="s">
        <v>239</v>
      </c>
      <c r="I4008" s="263">
        <v>500</v>
      </c>
      <c r="J4008" s="269">
        <f t="shared" si="34"/>
        <v>34.285714285714285</v>
      </c>
      <c r="K4008" s="266">
        <v>105</v>
      </c>
      <c r="L4008" s="266"/>
      <c r="M4008" s="158"/>
      <c r="N4008" s="344"/>
      <c r="O4008" s="339"/>
      <c r="P4008" s="339"/>
      <c r="Q4008" s="158" t="s">
        <v>564</v>
      </c>
    </row>
    <row r="4009" spans="2:17" x14ac:dyDescent="0.15">
      <c r="B4009" s="272">
        <v>4005</v>
      </c>
      <c r="C4009" s="165" t="s">
        <v>243</v>
      </c>
      <c r="D4009" s="112" t="s">
        <v>242</v>
      </c>
      <c r="E4009" s="162">
        <v>1</v>
      </c>
      <c r="F4009" s="158">
        <v>1.1599999999999999</v>
      </c>
      <c r="G4009" s="164">
        <v>184.943396226</v>
      </c>
      <c r="H4009" s="370" t="s">
        <v>239</v>
      </c>
      <c r="I4009" s="263">
        <v>500</v>
      </c>
      <c r="J4009" s="269">
        <f t="shared" si="34"/>
        <v>34.285714285714285</v>
      </c>
      <c r="K4009" s="266">
        <v>105</v>
      </c>
      <c r="L4009" s="266"/>
      <c r="M4009" s="158"/>
      <c r="N4009" s="344"/>
      <c r="O4009" s="339"/>
      <c r="P4009" s="339"/>
      <c r="Q4009" s="158" t="s">
        <v>564</v>
      </c>
    </row>
    <row r="4010" spans="2:17" x14ac:dyDescent="0.15">
      <c r="B4010" s="272">
        <v>4006</v>
      </c>
      <c r="C4010" s="165" t="s">
        <v>244</v>
      </c>
      <c r="D4010" s="112" t="s">
        <v>242</v>
      </c>
      <c r="E4010" s="162">
        <v>1</v>
      </c>
      <c r="F4010" s="163">
        <v>0.96</v>
      </c>
      <c r="G4010" s="164">
        <v>153.05660377300001</v>
      </c>
      <c r="H4010" s="370" t="s">
        <v>239</v>
      </c>
      <c r="I4010" s="263">
        <v>500</v>
      </c>
      <c r="J4010" s="269">
        <f t="shared" si="34"/>
        <v>34.285714285714285</v>
      </c>
      <c r="K4010" s="266">
        <v>105</v>
      </c>
      <c r="L4010" s="266"/>
      <c r="M4010" s="158"/>
      <c r="N4010" s="344"/>
      <c r="O4010" s="339"/>
      <c r="P4010" s="339"/>
      <c r="Q4010" s="158" t="s">
        <v>564</v>
      </c>
    </row>
    <row r="4011" spans="2:17" x14ac:dyDescent="0.15">
      <c r="B4011" s="272">
        <v>4007</v>
      </c>
      <c r="C4011" s="161" t="s">
        <v>245</v>
      </c>
      <c r="D4011" s="112" t="s">
        <v>238</v>
      </c>
      <c r="E4011" s="162">
        <v>1</v>
      </c>
      <c r="F4011" s="163">
        <v>1.1000000000000001</v>
      </c>
      <c r="G4011" s="164">
        <v>282</v>
      </c>
      <c r="H4011" s="370" t="s">
        <v>246</v>
      </c>
      <c r="I4011" s="263">
        <v>500</v>
      </c>
      <c r="J4011" s="269">
        <f t="shared" si="34"/>
        <v>40</v>
      </c>
      <c r="K4011" s="266">
        <v>90</v>
      </c>
      <c r="L4011" s="266"/>
      <c r="M4011" s="158"/>
      <c r="N4011" s="344"/>
      <c r="O4011" s="339"/>
      <c r="P4011" s="339"/>
      <c r="Q4011" s="158" t="s">
        <v>563</v>
      </c>
    </row>
    <row r="4012" spans="2:17" x14ac:dyDescent="0.15">
      <c r="B4012" s="272">
        <v>4008</v>
      </c>
      <c r="C4012" s="273" t="s">
        <v>247</v>
      </c>
      <c r="D4012" s="274" t="s">
        <v>238</v>
      </c>
      <c r="E4012" s="275">
        <v>1</v>
      </c>
      <c r="F4012" s="276">
        <v>2.6</v>
      </c>
      <c r="G4012" s="277">
        <v>394</v>
      </c>
      <c r="H4012" s="370" t="s">
        <v>248</v>
      </c>
      <c r="I4012" s="263">
        <v>500</v>
      </c>
      <c r="J4012" s="269" t="str">
        <f t="shared" si="34"/>
        <v/>
      </c>
      <c r="K4012" s="266"/>
      <c r="L4012" s="266"/>
      <c r="M4012" s="158"/>
      <c r="N4012" s="344"/>
      <c r="O4012" s="339"/>
      <c r="P4012" s="339"/>
      <c r="Q4012" s="158"/>
    </row>
    <row r="4013" spans="2:17" x14ac:dyDescent="0.15">
      <c r="B4013" s="272">
        <v>4009</v>
      </c>
      <c r="C4013" s="161" t="s">
        <v>249</v>
      </c>
      <c r="D4013" s="112" t="s">
        <v>238</v>
      </c>
      <c r="E4013" s="162">
        <v>1</v>
      </c>
      <c r="F4013" s="163">
        <v>1.25</v>
      </c>
      <c r="G4013" s="164">
        <v>183</v>
      </c>
      <c r="H4013" s="370" t="s">
        <v>248</v>
      </c>
      <c r="I4013" s="263">
        <v>500</v>
      </c>
      <c r="J4013" s="269">
        <f t="shared" si="34"/>
        <v>30</v>
      </c>
      <c r="K4013" s="266">
        <v>120</v>
      </c>
      <c r="L4013" s="266"/>
      <c r="M4013" s="158"/>
      <c r="N4013" s="344"/>
      <c r="O4013" s="339"/>
      <c r="P4013" s="339"/>
      <c r="Q4013" s="158" t="s">
        <v>595</v>
      </c>
    </row>
    <row r="4014" spans="2:17" x14ac:dyDescent="0.15">
      <c r="B4014" s="272">
        <v>4010</v>
      </c>
      <c r="C4014" s="161" t="s">
        <v>250</v>
      </c>
      <c r="D4014" s="112" t="s">
        <v>238</v>
      </c>
      <c r="E4014" s="162">
        <v>1</v>
      </c>
      <c r="F4014" s="163">
        <v>1.35</v>
      </c>
      <c r="G4014" s="164">
        <v>211</v>
      </c>
      <c r="H4014" s="370" t="s">
        <v>248</v>
      </c>
      <c r="I4014" s="263">
        <v>500</v>
      </c>
      <c r="J4014" s="269">
        <f t="shared" si="34"/>
        <v>30</v>
      </c>
      <c r="K4014" s="266">
        <v>120</v>
      </c>
      <c r="L4014" s="266"/>
      <c r="M4014" s="343"/>
      <c r="N4014" s="344"/>
      <c r="O4014" s="339"/>
      <c r="P4014" s="339"/>
      <c r="Q4014" s="158" t="s">
        <v>595</v>
      </c>
    </row>
    <row r="4015" spans="2:17" x14ac:dyDescent="0.15">
      <c r="B4015" s="272">
        <v>4011</v>
      </c>
      <c r="C4015" s="278" t="s">
        <v>251</v>
      </c>
      <c r="D4015" s="274" t="s">
        <v>238</v>
      </c>
      <c r="E4015" s="275">
        <v>1</v>
      </c>
      <c r="F4015" s="276">
        <v>2.95</v>
      </c>
      <c r="G4015" s="277">
        <v>391</v>
      </c>
      <c r="H4015" s="370" t="s">
        <v>248</v>
      </c>
      <c r="I4015" s="263">
        <v>500</v>
      </c>
      <c r="J4015" s="269" t="str">
        <f t="shared" si="34"/>
        <v/>
      </c>
      <c r="K4015" s="266"/>
      <c r="L4015" s="266"/>
      <c r="M4015" s="343"/>
      <c r="N4015" s="344"/>
      <c r="O4015" s="339"/>
      <c r="P4015" s="339"/>
      <c r="Q4015" s="158"/>
    </row>
    <row r="4016" spans="2:17" x14ac:dyDescent="0.15">
      <c r="B4016" s="272">
        <v>4012</v>
      </c>
      <c r="C4016" s="165" t="s">
        <v>252</v>
      </c>
      <c r="D4016" s="112" t="s">
        <v>238</v>
      </c>
      <c r="E4016" s="162">
        <v>1</v>
      </c>
      <c r="F4016" s="163">
        <v>1.35</v>
      </c>
      <c r="G4016" s="164">
        <v>189</v>
      </c>
      <c r="H4016" s="370" t="s">
        <v>248</v>
      </c>
      <c r="I4016" s="263">
        <v>500</v>
      </c>
      <c r="J4016" s="269">
        <f t="shared" si="34"/>
        <v>30</v>
      </c>
      <c r="K4016" s="266">
        <v>120</v>
      </c>
      <c r="L4016" s="266"/>
      <c r="M4016" s="343"/>
      <c r="N4016" s="344"/>
      <c r="O4016" s="339"/>
      <c r="P4016" s="339"/>
      <c r="Q4016" s="158" t="s">
        <v>595</v>
      </c>
    </row>
    <row r="4017" spans="2:17" x14ac:dyDescent="0.15">
      <c r="B4017" s="272">
        <v>4013</v>
      </c>
      <c r="C4017" s="165" t="s">
        <v>253</v>
      </c>
      <c r="D4017" s="112" t="s">
        <v>238</v>
      </c>
      <c r="E4017" s="162">
        <v>1</v>
      </c>
      <c r="F4017" s="163">
        <v>1.6</v>
      </c>
      <c r="G4017" s="164">
        <v>202</v>
      </c>
      <c r="H4017" s="370" t="s">
        <v>248</v>
      </c>
      <c r="I4017" s="263">
        <v>500</v>
      </c>
      <c r="J4017" s="269">
        <f t="shared" si="34"/>
        <v>30</v>
      </c>
      <c r="K4017" s="266">
        <v>120</v>
      </c>
      <c r="L4017" s="267"/>
      <c r="M4017" s="343"/>
      <c r="N4017" s="344"/>
      <c r="O4017" s="339"/>
      <c r="P4017" s="339"/>
      <c r="Q4017" s="158" t="s">
        <v>595</v>
      </c>
    </row>
    <row r="4018" spans="2:17" x14ac:dyDescent="0.15">
      <c r="B4018" s="272">
        <v>4014</v>
      </c>
      <c r="C4018" s="279"/>
      <c r="D4018" s="112"/>
      <c r="E4018" s="112"/>
      <c r="F4018" s="166"/>
      <c r="G4018" s="163"/>
      <c r="H4018" s="370"/>
      <c r="I4018" s="263"/>
      <c r="J4018" s="263"/>
      <c r="K4018" s="267"/>
      <c r="L4018" s="267"/>
      <c r="M4018" s="343"/>
      <c r="N4018" s="344"/>
      <c r="O4018" s="339"/>
      <c r="P4018" s="339"/>
      <c r="Q4018" s="158"/>
    </row>
    <row r="4019" spans="2:17" x14ac:dyDescent="0.15">
      <c r="B4019" s="272">
        <v>4015</v>
      </c>
      <c r="C4019" s="279"/>
      <c r="D4019" s="112"/>
      <c r="E4019" s="112"/>
      <c r="F4019" s="166"/>
      <c r="G4019" s="163"/>
      <c r="H4019" s="370"/>
      <c r="I4019" s="263"/>
      <c r="J4019" s="263"/>
      <c r="K4019" s="267"/>
      <c r="L4019" s="267"/>
      <c r="M4019" s="343"/>
      <c r="N4019" s="344"/>
      <c r="O4019" s="339"/>
      <c r="P4019" s="339"/>
      <c r="Q4019" s="158"/>
    </row>
    <row r="4020" spans="2:17" x14ac:dyDescent="0.15">
      <c r="B4020" s="272">
        <v>4016</v>
      </c>
      <c r="C4020" s="279"/>
      <c r="D4020" s="112"/>
      <c r="E4020" s="112"/>
      <c r="F4020" s="166"/>
      <c r="G4020" s="163"/>
      <c r="H4020" s="370"/>
      <c r="I4020" s="263"/>
      <c r="J4020" s="263"/>
      <c r="K4020" s="267"/>
      <c r="L4020" s="267"/>
      <c r="M4020" s="343"/>
      <c r="N4020" s="344"/>
      <c r="O4020" s="339"/>
      <c r="P4020" s="339"/>
      <c r="Q4020" s="158"/>
    </row>
    <row r="4021" spans="2:17" x14ac:dyDescent="0.15">
      <c r="B4021" s="272">
        <v>4017</v>
      </c>
      <c r="C4021" s="280" t="s">
        <v>254</v>
      </c>
      <c r="D4021" s="112" t="s">
        <v>238</v>
      </c>
      <c r="E4021" s="112">
        <v>1</v>
      </c>
      <c r="F4021" s="166">
        <v>1.6</v>
      </c>
      <c r="G4021" s="163">
        <v>237</v>
      </c>
      <c r="H4021" s="370" t="s">
        <v>248</v>
      </c>
      <c r="I4021" s="263">
        <v>500</v>
      </c>
      <c r="J4021" s="269">
        <f t="shared" ref="J4021:J4038" si="35">IF(K4021,3600/K4021*E4021,"")</f>
        <v>40</v>
      </c>
      <c r="K4021" s="267">
        <v>90</v>
      </c>
      <c r="L4021" s="267"/>
      <c r="M4021" s="343"/>
      <c r="N4021" s="344"/>
      <c r="O4021" s="339"/>
      <c r="P4021" s="339"/>
      <c r="Q4021" s="158"/>
    </row>
    <row r="4022" spans="2:17" x14ac:dyDescent="0.15">
      <c r="B4022" s="272">
        <v>4018</v>
      </c>
      <c r="C4022" s="280" t="s">
        <v>255</v>
      </c>
      <c r="D4022" s="112" t="s">
        <v>238</v>
      </c>
      <c r="E4022" s="112">
        <v>2</v>
      </c>
      <c r="F4022" s="166">
        <v>1.85</v>
      </c>
      <c r="G4022" s="163">
        <v>183</v>
      </c>
      <c r="H4022" s="370" t="s">
        <v>248</v>
      </c>
      <c r="I4022" s="263">
        <v>500</v>
      </c>
      <c r="J4022" s="269">
        <f t="shared" si="35"/>
        <v>80</v>
      </c>
      <c r="K4022" s="267">
        <v>90</v>
      </c>
      <c r="L4022" s="267"/>
      <c r="M4022" s="343"/>
      <c r="N4022" s="344"/>
      <c r="O4022" s="339"/>
      <c r="P4022" s="339"/>
      <c r="Q4022" s="158"/>
    </row>
    <row r="4023" spans="2:17" x14ac:dyDescent="0.15">
      <c r="B4023" s="272">
        <v>4019</v>
      </c>
      <c r="C4023" s="167" t="s">
        <v>256</v>
      </c>
      <c r="D4023" s="274" t="s">
        <v>235</v>
      </c>
      <c r="E4023" s="274"/>
      <c r="F4023" s="281">
        <v>4.3499999999999996</v>
      </c>
      <c r="G4023" s="282">
        <v>400</v>
      </c>
      <c r="H4023" s="370" t="s">
        <v>248</v>
      </c>
      <c r="I4023" s="263">
        <v>500</v>
      </c>
      <c r="J4023" s="269" t="str">
        <f t="shared" si="35"/>
        <v/>
      </c>
      <c r="K4023" s="267"/>
      <c r="L4023" s="267"/>
      <c r="M4023" s="343"/>
      <c r="N4023" s="344"/>
      <c r="O4023" s="339"/>
      <c r="P4023" s="339"/>
      <c r="Q4023" s="158"/>
    </row>
    <row r="4024" spans="2:17" x14ac:dyDescent="0.15">
      <c r="B4024" s="272">
        <v>4020</v>
      </c>
      <c r="C4024" s="280" t="s">
        <v>257</v>
      </c>
      <c r="D4024" s="112" t="s">
        <v>235</v>
      </c>
      <c r="E4024" s="112">
        <v>1</v>
      </c>
      <c r="F4024" s="166">
        <v>1.1499999999999999</v>
      </c>
      <c r="G4024" s="168">
        <v>105.747126436</v>
      </c>
      <c r="H4024" s="370" t="s">
        <v>248</v>
      </c>
      <c r="I4024" s="263">
        <v>500</v>
      </c>
      <c r="J4024" s="269">
        <f t="shared" si="35"/>
        <v>39.130434782608695</v>
      </c>
      <c r="K4024" s="267">
        <v>92</v>
      </c>
      <c r="L4024" s="267"/>
      <c r="M4024" s="343"/>
      <c r="N4024" s="344"/>
      <c r="O4024" s="339"/>
      <c r="P4024" s="339"/>
      <c r="Q4024" s="158"/>
    </row>
    <row r="4025" spans="2:17" x14ac:dyDescent="0.15">
      <c r="B4025" s="272">
        <v>4021</v>
      </c>
      <c r="C4025" s="280" t="s">
        <v>258</v>
      </c>
      <c r="D4025" s="112" t="s">
        <v>235</v>
      </c>
      <c r="E4025" s="112">
        <v>1</v>
      </c>
      <c r="F4025" s="166">
        <v>1.1000000000000001</v>
      </c>
      <c r="G4025" s="168">
        <v>101.149425287</v>
      </c>
      <c r="H4025" s="370" t="s">
        <v>248</v>
      </c>
      <c r="I4025" s="263">
        <v>500</v>
      </c>
      <c r="J4025" s="269">
        <f t="shared" si="35"/>
        <v>39.130434782608695</v>
      </c>
      <c r="K4025" s="267">
        <v>92</v>
      </c>
      <c r="L4025" s="267"/>
      <c r="M4025" s="343"/>
      <c r="N4025" s="344"/>
      <c r="O4025" s="339"/>
      <c r="P4025" s="339"/>
      <c r="Q4025" s="158"/>
    </row>
    <row r="4026" spans="2:17" x14ac:dyDescent="0.15">
      <c r="B4026" s="272">
        <v>4022</v>
      </c>
      <c r="C4026" s="280" t="s">
        <v>259</v>
      </c>
      <c r="D4026" s="112" t="s">
        <v>235</v>
      </c>
      <c r="E4026" s="112">
        <v>1</v>
      </c>
      <c r="F4026" s="166">
        <v>1</v>
      </c>
      <c r="G4026" s="168">
        <v>91.95</v>
      </c>
      <c r="H4026" s="370" t="s">
        <v>248</v>
      </c>
      <c r="I4026" s="263">
        <v>500</v>
      </c>
      <c r="J4026" s="269">
        <f t="shared" si="35"/>
        <v>39.130434782608695</v>
      </c>
      <c r="K4026" s="267">
        <v>92</v>
      </c>
      <c r="L4026" s="267"/>
      <c r="M4026" s="343"/>
      <c r="N4026" s="344"/>
      <c r="O4026" s="339"/>
      <c r="P4026" s="339"/>
      <c r="Q4026" s="158"/>
    </row>
    <row r="4027" spans="2:17" x14ac:dyDescent="0.15">
      <c r="B4027" s="272">
        <v>4023</v>
      </c>
      <c r="C4027" s="280" t="s">
        <v>260</v>
      </c>
      <c r="D4027" s="112" t="s">
        <v>235</v>
      </c>
      <c r="E4027" s="112">
        <v>1</v>
      </c>
      <c r="F4027" s="166">
        <v>1.1000000000000001</v>
      </c>
      <c r="G4027" s="168">
        <v>101.149425287</v>
      </c>
      <c r="H4027" s="370" t="s">
        <v>248</v>
      </c>
      <c r="I4027" s="263">
        <v>500</v>
      </c>
      <c r="J4027" s="269">
        <f t="shared" si="35"/>
        <v>39.130434782608695</v>
      </c>
      <c r="K4027" s="267">
        <v>92</v>
      </c>
      <c r="L4027" s="264"/>
      <c r="M4027" s="343"/>
      <c r="N4027" s="344"/>
      <c r="O4027" s="339"/>
      <c r="P4027" s="339"/>
      <c r="Q4027" s="158"/>
    </row>
    <row r="4028" spans="2:17" x14ac:dyDescent="0.15">
      <c r="B4028" s="272">
        <v>4024</v>
      </c>
      <c r="C4028" s="283" t="s">
        <v>261</v>
      </c>
      <c r="D4028" s="284"/>
      <c r="E4028" s="285" t="s">
        <v>262</v>
      </c>
      <c r="F4028" s="286">
        <v>2.2200000000000002</v>
      </c>
      <c r="G4028" s="287">
        <v>341</v>
      </c>
      <c r="H4028" s="372"/>
      <c r="I4028" s="264"/>
      <c r="J4028" s="269" t="str">
        <f t="shared" si="35"/>
        <v/>
      </c>
      <c r="K4028" s="264"/>
      <c r="L4028" s="267"/>
      <c r="M4028" s="343"/>
      <c r="N4028" s="348"/>
      <c r="O4028" s="146" t="s">
        <v>596</v>
      </c>
      <c r="P4028" s="339"/>
    </row>
    <row r="4029" spans="2:17" x14ac:dyDescent="0.15">
      <c r="B4029" s="272">
        <v>4025</v>
      </c>
      <c r="C4029" s="279" t="s">
        <v>263</v>
      </c>
      <c r="D4029" s="112" t="s">
        <v>238</v>
      </c>
      <c r="E4029" s="112">
        <v>3</v>
      </c>
      <c r="F4029" s="166">
        <v>0.73</v>
      </c>
      <c r="G4029" s="163">
        <v>73</v>
      </c>
      <c r="H4029" s="370" t="s">
        <v>248</v>
      </c>
      <c r="I4029" s="263">
        <v>500</v>
      </c>
      <c r="J4029" s="269">
        <f t="shared" si="35"/>
        <v>120</v>
      </c>
      <c r="K4029" s="267">
        <v>90</v>
      </c>
      <c r="L4029" s="267"/>
      <c r="M4029" s="343"/>
      <c r="N4029" s="359"/>
    </row>
    <row r="4030" spans="2:17" x14ac:dyDescent="0.15">
      <c r="B4030" s="272">
        <v>4026</v>
      </c>
      <c r="C4030" s="279" t="s">
        <v>264</v>
      </c>
      <c r="D4030" s="112" t="s">
        <v>235</v>
      </c>
      <c r="E4030" s="112">
        <v>3</v>
      </c>
      <c r="F4030" s="166">
        <v>0.65</v>
      </c>
      <c r="G4030" s="163">
        <v>65</v>
      </c>
      <c r="H4030" s="370" t="s">
        <v>248</v>
      </c>
      <c r="I4030" s="263">
        <v>500</v>
      </c>
      <c r="J4030" s="269">
        <f t="shared" si="35"/>
        <v>120</v>
      </c>
      <c r="K4030" s="267">
        <v>90</v>
      </c>
      <c r="L4030" s="267"/>
      <c r="M4030" s="343"/>
      <c r="N4030" s="359"/>
    </row>
    <row r="4031" spans="2:17" x14ac:dyDescent="0.15">
      <c r="B4031" s="272">
        <v>4027</v>
      </c>
      <c r="C4031" s="279" t="s">
        <v>265</v>
      </c>
      <c r="D4031" s="112" t="s">
        <v>266</v>
      </c>
      <c r="E4031" s="112">
        <v>4</v>
      </c>
      <c r="F4031" s="166">
        <v>0.65</v>
      </c>
      <c r="G4031" s="163">
        <v>60</v>
      </c>
      <c r="H4031" s="370" t="s">
        <v>248</v>
      </c>
      <c r="I4031" s="263">
        <v>500</v>
      </c>
      <c r="J4031" s="269">
        <f t="shared" si="35"/>
        <v>160</v>
      </c>
      <c r="K4031" s="267">
        <v>90</v>
      </c>
      <c r="L4031" s="264"/>
      <c r="M4031" s="343"/>
      <c r="N4031" s="359"/>
    </row>
    <row r="4032" spans="2:17" x14ac:dyDescent="0.15">
      <c r="B4032" s="272">
        <v>4028</v>
      </c>
      <c r="C4032" s="279" t="s">
        <v>267</v>
      </c>
      <c r="D4032" s="112" t="s">
        <v>268</v>
      </c>
      <c r="E4032" s="121">
        <v>3</v>
      </c>
      <c r="F4032" s="122">
        <v>0.06</v>
      </c>
      <c r="G4032" s="129">
        <v>25</v>
      </c>
      <c r="H4032" s="370" t="s">
        <v>248</v>
      </c>
      <c r="I4032" s="264">
        <v>300</v>
      </c>
      <c r="J4032" s="269">
        <f t="shared" si="35"/>
        <v>154.28571428571428</v>
      </c>
      <c r="K4032" s="264">
        <v>70</v>
      </c>
      <c r="L4032" s="264"/>
      <c r="M4032" s="343"/>
      <c r="N4032" s="348"/>
    </row>
    <row r="4033" spans="2:14" x14ac:dyDescent="0.15">
      <c r="B4033" s="272">
        <v>4029</v>
      </c>
      <c r="C4033" s="279" t="s">
        <v>269</v>
      </c>
      <c r="D4033" s="112" t="s">
        <v>268</v>
      </c>
      <c r="E4033" s="121">
        <v>3</v>
      </c>
      <c r="F4033" s="122">
        <v>0.13</v>
      </c>
      <c r="G4033" s="129">
        <v>28</v>
      </c>
      <c r="H4033" s="370" t="s">
        <v>248</v>
      </c>
      <c r="I4033" s="264">
        <v>300</v>
      </c>
      <c r="J4033" s="269">
        <f t="shared" si="35"/>
        <v>154.28571428571428</v>
      </c>
      <c r="K4033" s="264">
        <v>70</v>
      </c>
      <c r="L4033" s="264"/>
      <c r="M4033" s="343"/>
      <c r="N4033" s="348"/>
    </row>
    <row r="4034" spans="2:14" x14ac:dyDescent="0.15">
      <c r="B4034" s="272">
        <v>4030</v>
      </c>
      <c r="C4034" s="279" t="s">
        <v>270</v>
      </c>
      <c r="D4034" s="112"/>
      <c r="E4034" s="121">
        <v>1</v>
      </c>
      <c r="F4034" s="122">
        <v>1</v>
      </c>
      <c r="G4034" s="129">
        <v>60</v>
      </c>
      <c r="H4034" s="372"/>
      <c r="I4034" s="264"/>
      <c r="J4034" s="269" t="str">
        <f t="shared" si="35"/>
        <v/>
      </c>
      <c r="K4034" s="264"/>
      <c r="L4034" s="264"/>
      <c r="M4034" s="343"/>
      <c r="N4034" s="348"/>
    </row>
    <row r="4035" spans="2:14" x14ac:dyDescent="0.15">
      <c r="B4035" s="272">
        <v>4031</v>
      </c>
      <c r="C4035" s="288" t="s">
        <v>271</v>
      </c>
      <c r="D4035" s="284"/>
      <c r="E4035" s="285" t="s">
        <v>262</v>
      </c>
      <c r="F4035" s="286">
        <v>4.3</v>
      </c>
      <c r="G4035" s="287">
        <v>477</v>
      </c>
      <c r="H4035" s="372"/>
      <c r="I4035" s="264"/>
      <c r="J4035" s="269" t="str">
        <f t="shared" si="35"/>
        <v/>
      </c>
      <c r="K4035" s="264"/>
      <c r="L4035" s="264"/>
      <c r="M4035" s="343"/>
      <c r="N4035" s="348"/>
    </row>
    <row r="4036" spans="2:14" x14ac:dyDescent="0.15">
      <c r="B4036" s="272">
        <v>4032</v>
      </c>
      <c r="C4036" s="165" t="s">
        <v>272</v>
      </c>
      <c r="D4036" s="112" t="s">
        <v>235</v>
      </c>
      <c r="E4036" s="121">
        <v>1</v>
      </c>
      <c r="F4036" s="122">
        <v>1.85</v>
      </c>
      <c r="G4036" s="129">
        <v>185</v>
      </c>
      <c r="H4036" s="370" t="s">
        <v>248</v>
      </c>
      <c r="I4036" s="263">
        <v>500</v>
      </c>
      <c r="J4036" s="269">
        <f t="shared" si="35"/>
        <v>20</v>
      </c>
      <c r="K4036" s="264">
        <v>180</v>
      </c>
      <c r="L4036" s="264"/>
      <c r="M4036" s="343"/>
      <c r="N4036" s="348"/>
    </row>
    <row r="4037" spans="2:14" x14ac:dyDescent="0.15">
      <c r="B4037" s="272">
        <v>4033</v>
      </c>
      <c r="C4037" s="165" t="s">
        <v>273</v>
      </c>
      <c r="D4037" s="112" t="s">
        <v>235</v>
      </c>
      <c r="E4037" s="121">
        <v>1</v>
      </c>
      <c r="F4037" s="122">
        <v>1.35</v>
      </c>
      <c r="G4037" s="129">
        <v>135</v>
      </c>
      <c r="H4037" s="370" t="s">
        <v>248</v>
      </c>
      <c r="I4037" s="263">
        <v>500</v>
      </c>
      <c r="J4037" s="269">
        <f t="shared" si="35"/>
        <v>20</v>
      </c>
      <c r="K4037" s="264">
        <v>180</v>
      </c>
      <c r="L4037" s="264"/>
      <c r="M4037" s="343"/>
      <c r="N4037" s="348"/>
    </row>
    <row r="4038" spans="2:14" x14ac:dyDescent="0.15">
      <c r="B4038" s="272">
        <v>4034</v>
      </c>
      <c r="C4038" s="165" t="s">
        <v>274</v>
      </c>
      <c r="D4038" s="112" t="s">
        <v>235</v>
      </c>
      <c r="E4038" s="121">
        <v>1</v>
      </c>
      <c r="F4038" s="122">
        <v>0.6</v>
      </c>
      <c r="G4038" s="129">
        <v>60</v>
      </c>
      <c r="H4038" s="370" t="s">
        <v>248</v>
      </c>
      <c r="I4038" s="263">
        <v>500</v>
      </c>
      <c r="J4038" s="269" t="str">
        <f t="shared" si="35"/>
        <v/>
      </c>
      <c r="K4038" s="264"/>
      <c r="L4038" s="264"/>
      <c r="M4038" s="158"/>
      <c r="N4038" s="348"/>
    </row>
    <row r="4039" spans="2:14" x14ac:dyDescent="0.15">
      <c r="B4039" s="272">
        <v>4035</v>
      </c>
      <c r="C4039" s="165" t="s">
        <v>1379</v>
      </c>
      <c r="D4039" s="112" t="s">
        <v>1380</v>
      </c>
      <c r="E4039" s="121">
        <v>6</v>
      </c>
      <c r="F4039" s="122">
        <v>0.36</v>
      </c>
      <c r="G4039" s="129">
        <v>31</v>
      </c>
      <c r="H4039" s="370" t="s">
        <v>1381</v>
      </c>
      <c r="I4039" s="705">
        <v>400</v>
      </c>
      <c r="J4039" s="269"/>
      <c r="K4039" s="264"/>
      <c r="L4039" s="264"/>
      <c r="M4039" s="343"/>
      <c r="N4039" s="348"/>
    </row>
    <row r="4040" spans="2:14" x14ac:dyDescent="0.15">
      <c r="B4040" s="272">
        <v>4036</v>
      </c>
      <c r="C4040" s="165" t="s">
        <v>1382</v>
      </c>
      <c r="D4040" s="112" t="s">
        <v>1380</v>
      </c>
      <c r="E4040" s="121">
        <v>6</v>
      </c>
      <c r="F4040" s="122">
        <v>0.36</v>
      </c>
      <c r="G4040" s="129">
        <v>31</v>
      </c>
      <c r="H4040" s="372" t="s">
        <v>1381</v>
      </c>
      <c r="I4040" s="705">
        <v>400</v>
      </c>
      <c r="J4040" s="270"/>
      <c r="K4040" s="264"/>
      <c r="L4040" s="264"/>
      <c r="M4040" s="343"/>
      <c r="N4040" s="348"/>
    </row>
    <row r="4041" spans="2:14" x14ac:dyDescent="0.15">
      <c r="B4041" s="272">
        <v>4037</v>
      </c>
      <c r="C4041" s="165"/>
      <c r="D4041" s="112"/>
      <c r="E4041" s="121"/>
      <c r="F4041" s="122"/>
      <c r="G4041" s="129"/>
      <c r="H4041" s="372"/>
      <c r="I4041" s="704"/>
      <c r="J4041" s="270"/>
      <c r="K4041" s="264"/>
      <c r="L4041" s="264"/>
      <c r="M4041" s="343"/>
      <c r="N4041" s="348"/>
    </row>
    <row r="4042" spans="2:14" x14ac:dyDescent="0.15">
      <c r="B4042" s="272">
        <v>4038</v>
      </c>
      <c r="C4042" s="165"/>
      <c r="D4042" s="112"/>
      <c r="E4042" s="121"/>
      <c r="F4042" s="122"/>
      <c r="G4042" s="129"/>
      <c r="H4042" s="372"/>
      <c r="I4042" s="264"/>
      <c r="J4042" s="270"/>
      <c r="K4042" s="264"/>
      <c r="L4042" s="264"/>
      <c r="M4042" s="158"/>
      <c r="N4042" s="348"/>
    </row>
    <row r="4043" spans="2:14" x14ac:dyDescent="0.15">
      <c r="B4043" s="272">
        <v>4039</v>
      </c>
      <c r="C4043" s="165"/>
      <c r="D4043" s="112"/>
      <c r="E4043" s="121"/>
      <c r="F4043" s="122"/>
      <c r="G4043" s="129"/>
      <c r="H4043" s="372"/>
      <c r="I4043" s="264"/>
      <c r="J4043" s="270"/>
      <c r="K4043" s="264"/>
      <c r="L4043" s="264"/>
      <c r="M4043" s="158"/>
      <c r="N4043" s="348"/>
    </row>
    <row r="4044" spans="2:14" x14ac:dyDescent="0.15">
      <c r="B4044" s="272">
        <v>4040</v>
      </c>
      <c r="C4044" s="165"/>
      <c r="D4044" s="112"/>
      <c r="E4044" s="121"/>
      <c r="F4044" s="122"/>
      <c r="G4044" s="129"/>
      <c r="H4044" s="372"/>
      <c r="I4044" s="264"/>
      <c r="J4044" s="270"/>
      <c r="K4044" s="264"/>
      <c r="L4044" s="264"/>
      <c r="M4044" s="158"/>
      <c r="N4044" s="348"/>
    </row>
    <row r="4045" spans="2:14" x14ac:dyDescent="0.15">
      <c r="B4045" s="272">
        <v>4041</v>
      </c>
      <c r="C4045" s="165"/>
      <c r="D4045" s="112"/>
      <c r="E4045" s="121"/>
      <c r="F4045" s="122"/>
      <c r="G4045" s="129"/>
      <c r="H4045" s="372"/>
      <c r="I4045" s="264"/>
      <c r="J4045" s="270"/>
      <c r="K4045" s="264"/>
      <c r="L4045" s="264"/>
      <c r="M4045" s="158"/>
      <c r="N4045" s="348"/>
    </row>
    <row r="4046" spans="2:14" x14ac:dyDescent="0.15">
      <c r="B4046" s="272">
        <v>4042</v>
      </c>
      <c r="C4046" s="165"/>
      <c r="D4046" s="112"/>
      <c r="E4046" s="121"/>
      <c r="F4046" s="122"/>
      <c r="G4046" s="129"/>
      <c r="H4046" s="372"/>
      <c r="I4046" s="264"/>
      <c r="J4046" s="270"/>
      <c r="K4046" s="264"/>
      <c r="L4046" s="264"/>
      <c r="M4046" s="158"/>
      <c r="N4046" s="348"/>
    </row>
    <row r="4047" spans="2:14" x14ac:dyDescent="0.15">
      <c r="B4047" s="272">
        <v>4043</v>
      </c>
      <c r="C4047" s="165"/>
      <c r="D4047" s="112"/>
      <c r="E4047" s="121"/>
      <c r="F4047" s="122"/>
      <c r="G4047" s="129"/>
      <c r="H4047" s="372"/>
      <c r="I4047" s="264"/>
      <c r="J4047" s="270"/>
      <c r="K4047" s="264"/>
      <c r="L4047" s="264"/>
      <c r="M4047" s="158"/>
      <c r="N4047" s="348"/>
    </row>
    <row r="4048" spans="2:14" x14ac:dyDescent="0.15">
      <c r="B4048" s="272">
        <v>4044</v>
      </c>
      <c r="C4048" s="165"/>
      <c r="D4048" s="112"/>
      <c r="E4048" s="121"/>
      <c r="F4048" s="122"/>
      <c r="G4048" s="129"/>
      <c r="H4048" s="372"/>
      <c r="I4048" s="264"/>
      <c r="J4048" s="270"/>
      <c r="K4048" s="264"/>
      <c r="L4048" s="264"/>
      <c r="M4048" s="158"/>
      <c r="N4048" s="348"/>
    </row>
    <row r="4049" spans="2:14" x14ac:dyDescent="0.15">
      <c r="B4049" s="272">
        <v>4045</v>
      </c>
      <c r="C4049" s="165"/>
      <c r="D4049" s="112"/>
      <c r="E4049" s="121"/>
      <c r="F4049" s="122"/>
      <c r="G4049" s="129"/>
      <c r="H4049" s="372"/>
      <c r="I4049" s="264"/>
      <c r="J4049" s="270"/>
      <c r="K4049" s="264"/>
      <c r="L4049" s="264"/>
      <c r="M4049" s="158"/>
      <c r="N4049" s="348"/>
    </row>
    <row r="4050" spans="2:14" x14ac:dyDescent="0.15">
      <c r="B4050" s="272">
        <v>4046</v>
      </c>
      <c r="C4050" s="165"/>
      <c r="D4050" s="112"/>
      <c r="E4050" s="121"/>
      <c r="F4050" s="122"/>
      <c r="G4050" s="129"/>
      <c r="H4050" s="372"/>
      <c r="I4050" s="264"/>
      <c r="J4050" s="270"/>
      <c r="K4050" s="264"/>
      <c r="L4050" s="264"/>
      <c r="M4050" s="158"/>
      <c r="N4050" s="348"/>
    </row>
    <row r="4051" spans="2:14" x14ac:dyDescent="0.15">
      <c r="B4051" s="272">
        <v>4047</v>
      </c>
      <c r="C4051" s="165"/>
      <c r="D4051" s="112"/>
      <c r="E4051" s="121"/>
      <c r="F4051" s="122"/>
      <c r="G4051" s="129"/>
      <c r="H4051" s="372"/>
      <c r="I4051" s="264"/>
      <c r="J4051" s="270"/>
      <c r="K4051" s="264"/>
      <c r="L4051" s="264"/>
      <c r="M4051" s="158"/>
      <c r="N4051" s="348"/>
    </row>
    <row r="4052" spans="2:14" x14ac:dyDescent="0.15">
      <c r="B4052" s="272">
        <v>4048</v>
      </c>
      <c r="C4052" s="165"/>
      <c r="D4052" s="112"/>
      <c r="E4052" s="121"/>
      <c r="F4052" s="122"/>
      <c r="G4052" s="129"/>
      <c r="H4052" s="372"/>
      <c r="I4052" s="264"/>
      <c r="J4052" s="270"/>
      <c r="K4052" s="264"/>
      <c r="L4052" s="264"/>
      <c r="M4052" s="158"/>
      <c r="N4052" s="348"/>
    </row>
    <row r="4053" spans="2:14" x14ac:dyDescent="0.15">
      <c r="B4053" s="272">
        <v>4049</v>
      </c>
      <c r="C4053" s="165"/>
      <c r="D4053" s="112"/>
      <c r="E4053" s="121"/>
      <c r="F4053" s="122"/>
      <c r="G4053" s="129"/>
      <c r="H4053" s="372"/>
      <c r="I4053" s="264"/>
      <c r="J4053" s="270"/>
      <c r="K4053" s="264"/>
      <c r="L4053" s="264"/>
      <c r="M4053" s="158"/>
      <c r="N4053" s="348"/>
    </row>
    <row r="4054" spans="2:14" x14ac:dyDescent="0.15">
      <c r="B4054" s="272">
        <v>4050</v>
      </c>
      <c r="C4054" s="165"/>
      <c r="D4054" s="112"/>
      <c r="E4054" s="121"/>
      <c r="F4054" s="122"/>
      <c r="G4054" s="129"/>
      <c r="H4054" s="372"/>
      <c r="I4054" s="264"/>
      <c r="J4054" s="270"/>
      <c r="K4054" s="264"/>
      <c r="L4054" s="264"/>
      <c r="M4054" s="158"/>
      <c r="N4054" s="348"/>
    </row>
    <row r="4055" spans="2:14" x14ac:dyDescent="0.15">
      <c r="B4055" s="272">
        <v>4051</v>
      </c>
      <c r="C4055" s="165"/>
      <c r="D4055" s="112"/>
      <c r="E4055" s="121"/>
      <c r="F4055" s="122"/>
      <c r="G4055" s="129"/>
      <c r="H4055" s="372"/>
      <c r="I4055" s="264"/>
      <c r="J4055" s="270"/>
      <c r="K4055" s="264"/>
      <c r="L4055" s="264"/>
      <c r="M4055" s="158"/>
      <c r="N4055" s="348"/>
    </row>
    <row r="4056" spans="2:14" x14ac:dyDescent="0.15">
      <c r="B4056" s="272">
        <v>4052</v>
      </c>
      <c r="C4056" s="165"/>
      <c r="D4056" s="112"/>
      <c r="E4056" s="121"/>
      <c r="F4056" s="122"/>
      <c r="G4056" s="129"/>
      <c r="H4056" s="372"/>
      <c r="I4056" s="264"/>
      <c r="J4056" s="270"/>
      <c r="K4056" s="264"/>
      <c r="L4056" s="264"/>
      <c r="M4056" s="158"/>
      <c r="N4056" s="348"/>
    </row>
    <row r="4057" spans="2:14" x14ac:dyDescent="0.15">
      <c r="B4057" s="272">
        <v>4053</v>
      </c>
      <c r="C4057" s="165"/>
      <c r="D4057" s="112"/>
      <c r="E4057" s="121"/>
      <c r="F4057" s="122"/>
      <c r="G4057" s="129"/>
      <c r="H4057" s="372"/>
      <c r="I4057" s="264"/>
      <c r="J4057" s="270"/>
      <c r="K4057" s="264"/>
      <c r="L4057" s="264"/>
      <c r="M4057" s="158"/>
      <c r="N4057" s="348"/>
    </row>
    <row r="4058" spans="2:14" x14ac:dyDescent="0.15">
      <c r="B4058" s="272">
        <v>4054</v>
      </c>
      <c r="C4058" s="165"/>
      <c r="D4058" s="112"/>
      <c r="E4058" s="121"/>
      <c r="F4058" s="122"/>
      <c r="G4058" s="129"/>
      <c r="H4058" s="372"/>
      <c r="I4058" s="264"/>
      <c r="J4058" s="270"/>
      <c r="K4058" s="264"/>
      <c r="L4058" s="264"/>
      <c r="M4058" s="158"/>
      <c r="N4058" s="348"/>
    </row>
    <row r="4059" spans="2:14" x14ac:dyDescent="0.15">
      <c r="B4059" s="272">
        <v>4055</v>
      </c>
      <c r="C4059" s="165"/>
      <c r="D4059" s="112"/>
      <c r="E4059" s="121"/>
      <c r="F4059" s="122"/>
      <c r="G4059" s="129"/>
      <c r="H4059" s="372"/>
      <c r="I4059" s="264"/>
      <c r="J4059" s="270"/>
      <c r="K4059" s="264"/>
      <c r="L4059" s="264"/>
      <c r="M4059" s="158"/>
      <c r="N4059" s="348"/>
    </row>
    <row r="4060" spans="2:14" x14ac:dyDescent="0.15">
      <c r="B4060" s="272">
        <v>4056</v>
      </c>
      <c r="C4060" s="165"/>
      <c r="D4060" s="112"/>
      <c r="E4060" s="121"/>
      <c r="F4060" s="122"/>
      <c r="G4060" s="129"/>
      <c r="H4060" s="372"/>
      <c r="I4060" s="264"/>
      <c r="J4060" s="270"/>
      <c r="K4060" s="264"/>
      <c r="L4060" s="264"/>
      <c r="M4060" s="158"/>
      <c r="N4060" s="348"/>
    </row>
    <row r="4061" spans="2:14" x14ac:dyDescent="0.15">
      <c r="B4061" s="272">
        <v>4057</v>
      </c>
      <c r="C4061" s="165"/>
      <c r="D4061" s="112"/>
      <c r="E4061" s="121"/>
      <c r="F4061" s="122"/>
      <c r="G4061" s="129"/>
      <c r="H4061" s="372"/>
      <c r="I4061" s="264"/>
      <c r="J4061" s="270"/>
      <c r="K4061" s="264"/>
      <c r="L4061" s="264"/>
      <c r="M4061" s="158"/>
      <c r="N4061" s="348"/>
    </row>
    <row r="4062" spans="2:14" x14ac:dyDescent="0.15">
      <c r="B4062" s="272">
        <v>4058</v>
      </c>
      <c r="C4062" s="165"/>
      <c r="D4062" s="112"/>
      <c r="E4062" s="121"/>
      <c r="F4062" s="122"/>
      <c r="G4062" s="129"/>
      <c r="H4062" s="372"/>
      <c r="I4062" s="264"/>
      <c r="J4062" s="270"/>
      <c r="K4062" s="264"/>
      <c r="L4062" s="264"/>
      <c r="M4062" s="158"/>
      <c r="N4062" s="348"/>
    </row>
    <row r="4063" spans="2:14" x14ac:dyDescent="0.15">
      <c r="B4063" s="272">
        <v>4059</v>
      </c>
      <c r="C4063" s="165"/>
      <c r="D4063" s="112"/>
      <c r="E4063" s="121"/>
      <c r="F4063" s="122"/>
      <c r="G4063" s="129"/>
      <c r="H4063" s="372"/>
      <c r="I4063" s="264"/>
      <c r="J4063" s="270"/>
      <c r="K4063" s="264"/>
      <c r="L4063" s="264"/>
      <c r="M4063" s="158"/>
      <c r="N4063" s="348"/>
    </row>
    <row r="4064" spans="2:14" x14ac:dyDescent="0.15">
      <c r="B4064" s="272">
        <v>4060</v>
      </c>
      <c r="C4064" s="165"/>
      <c r="D4064" s="112"/>
      <c r="E4064" s="121"/>
      <c r="F4064" s="122"/>
      <c r="G4064" s="129"/>
      <c r="H4064" s="372"/>
      <c r="I4064" s="264"/>
      <c r="J4064" s="270"/>
      <c r="K4064" s="264"/>
      <c r="L4064" s="264"/>
      <c r="M4064" s="158"/>
      <c r="N4064" s="348"/>
    </row>
    <row r="4065" spans="2:14" x14ac:dyDescent="0.15">
      <c r="B4065" s="272">
        <v>4061</v>
      </c>
      <c r="C4065" s="165"/>
      <c r="D4065" s="112"/>
      <c r="E4065" s="121"/>
      <c r="F4065" s="122"/>
      <c r="G4065" s="129"/>
      <c r="H4065" s="372"/>
      <c r="I4065" s="264"/>
      <c r="J4065" s="270"/>
      <c r="K4065" s="264"/>
      <c r="L4065" s="264"/>
      <c r="M4065" s="158"/>
      <c r="N4065" s="348"/>
    </row>
    <row r="4066" spans="2:14" x14ac:dyDescent="0.15">
      <c r="B4066" s="272">
        <v>4062</v>
      </c>
      <c r="C4066" s="165"/>
      <c r="D4066" s="112"/>
      <c r="E4066" s="121"/>
      <c r="F4066" s="122"/>
      <c r="G4066" s="129"/>
      <c r="H4066" s="372"/>
      <c r="I4066" s="264"/>
      <c r="J4066" s="270"/>
      <c r="K4066" s="264"/>
      <c r="L4066" s="264"/>
      <c r="M4066" s="158"/>
      <c r="N4066" s="348"/>
    </row>
    <row r="4067" spans="2:14" x14ac:dyDescent="0.15">
      <c r="B4067" s="272">
        <v>4063</v>
      </c>
      <c r="C4067" s="165"/>
      <c r="D4067" s="112"/>
      <c r="E4067" s="121"/>
      <c r="F4067" s="122"/>
      <c r="G4067" s="129"/>
      <c r="H4067" s="372"/>
      <c r="I4067" s="264"/>
      <c r="J4067" s="270"/>
      <c r="K4067" s="264"/>
      <c r="L4067" s="264"/>
      <c r="M4067" s="158"/>
      <c r="N4067" s="348"/>
    </row>
    <row r="4068" spans="2:14" x14ac:dyDescent="0.15">
      <c r="B4068" s="272">
        <v>4064</v>
      </c>
      <c r="C4068" s="165"/>
      <c r="D4068" s="112"/>
      <c r="E4068" s="121"/>
      <c r="F4068" s="122"/>
      <c r="G4068" s="129"/>
      <c r="H4068" s="372"/>
      <c r="I4068" s="264"/>
      <c r="J4068" s="270"/>
      <c r="K4068" s="264"/>
      <c r="L4068" s="264"/>
      <c r="M4068" s="158"/>
      <c r="N4068" s="348"/>
    </row>
    <row r="4069" spans="2:14" x14ac:dyDescent="0.15">
      <c r="B4069" s="272">
        <v>4065</v>
      </c>
      <c r="C4069" s="165"/>
      <c r="D4069" s="112"/>
      <c r="E4069" s="121"/>
      <c r="F4069" s="122"/>
      <c r="G4069" s="129"/>
      <c r="H4069" s="372"/>
      <c r="I4069" s="264"/>
      <c r="J4069" s="270"/>
      <c r="K4069" s="264"/>
      <c r="L4069" s="264"/>
      <c r="M4069" s="158"/>
      <c r="N4069" s="348"/>
    </row>
    <row r="4070" spans="2:14" x14ac:dyDescent="0.15">
      <c r="B4070" s="272">
        <v>4066</v>
      </c>
      <c r="C4070" s="165"/>
      <c r="D4070" s="112"/>
      <c r="E4070" s="121"/>
      <c r="F4070" s="122"/>
      <c r="G4070" s="129"/>
      <c r="H4070" s="372"/>
      <c r="I4070" s="264"/>
      <c r="J4070" s="270"/>
      <c r="K4070" s="264"/>
      <c r="L4070" s="264"/>
      <c r="M4070" s="158"/>
      <c r="N4070" s="348"/>
    </row>
    <row r="4071" spans="2:14" x14ac:dyDescent="0.15">
      <c r="B4071" s="272">
        <v>4067</v>
      </c>
      <c r="C4071" s="165"/>
      <c r="D4071" s="112"/>
      <c r="E4071" s="121"/>
      <c r="F4071" s="122"/>
      <c r="G4071" s="129"/>
      <c r="H4071" s="372"/>
      <c r="I4071" s="264"/>
      <c r="J4071" s="270"/>
      <c r="K4071" s="264"/>
      <c r="L4071" s="264"/>
      <c r="M4071" s="158"/>
      <c r="N4071" s="348"/>
    </row>
    <row r="4072" spans="2:14" x14ac:dyDescent="0.15">
      <c r="B4072" s="272">
        <v>4068</v>
      </c>
      <c r="C4072" s="165"/>
      <c r="D4072" s="112"/>
      <c r="E4072" s="121"/>
      <c r="F4072" s="122"/>
      <c r="G4072" s="129"/>
      <c r="H4072" s="372"/>
      <c r="I4072" s="264"/>
      <c r="J4072" s="270"/>
      <c r="K4072" s="264"/>
      <c r="L4072" s="264"/>
      <c r="M4072" s="158"/>
      <c r="N4072" s="348"/>
    </row>
    <row r="4073" spans="2:14" x14ac:dyDescent="0.15">
      <c r="B4073" s="272">
        <v>4069</v>
      </c>
      <c r="C4073" s="165"/>
      <c r="D4073" s="112"/>
      <c r="E4073" s="121"/>
      <c r="F4073" s="122"/>
      <c r="G4073" s="129"/>
      <c r="H4073" s="372"/>
      <c r="I4073" s="264"/>
      <c r="J4073" s="270"/>
      <c r="K4073" s="264"/>
      <c r="L4073" s="264"/>
      <c r="M4073" s="158"/>
      <c r="N4073" s="348"/>
    </row>
    <row r="4074" spans="2:14" x14ac:dyDescent="0.15">
      <c r="B4074" s="272">
        <v>4070</v>
      </c>
      <c r="C4074" s="165"/>
      <c r="D4074" s="112"/>
      <c r="E4074" s="121"/>
      <c r="F4074" s="122"/>
      <c r="G4074" s="129"/>
      <c r="H4074" s="372"/>
      <c r="I4074" s="264"/>
      <c r="J4074" s="270"/>
      <c r="K4074" s="264"/>
      <c r="L4074" s="264"/>
      <c r="M4074" s="158"/>
      <c r="N4074" s="348"/>
    </row>
    <row r="4075" spans="2:14" x14ac:dyDescent="0.15">
      <c r="B4075" s="272">
        <v>4071</v>
      </c>
      <c r="C4075" s="165"/>
      <c r="D4075" s="112"/>
      <c r="E4075" s="121"/>
      <c r="F4075" s="122"/>
      <c r="G4075" s="129"/>
      <c r="H4075" s="372"/>
      <c r="I4075" s="264"/>
      <c r="J4075" s="270"/>
      <c r="K4075" s="264"/>
      <c r="L4075" s="264"/>
      <c r="M4075" s="158"/>
      <c r="N4075" s="348"/>
    </row>
    <row r="4076" spans="2:14" x14ac:dyDescent="0.15">
      <c r="B4076" s="272">
        <v>4072</v>
      </c>
      <c r="C4076" s="165"/>
      <c r="D4076" s="112"/>
      <c r="E4076" s="121"/>
      <c r="F4076" s="122"/>
      <c r="G4076" s="129"/>
      <c r="H4076" s="372"/>
      <c r="I4076" s="264"/>
      <c r="J4076" s="270"/>
      <c r="K4076" s="264"/>
      <c r="L4076" s="264"/>
      <c r="M4076" s="158"/>
      <c r="N4076" s="348"/>
    </row>
    <row r="4077" spans="2:14" x14ac:dyDescent="0.15">
      <c r="B4077" s="272">
        <v>4073</v>
      </c>
      <c r="C4077" s="165"/>
      <c r="D4077" s="112"/>
      <c r="E4077" s="121"/>
      <c r="F4077" s="122"/>
      <c r="G4077" s="129"/>
      <c r="H4077" s="372"/>
      <c r="I4077" s="264"/>
      <c r="J4077" s="270"/>
      <c r="K4077" s="264"/>
      <c r="L4077" s="264"/>
      <c r="M4077" s="158"/>
      <c r="N4077" s="348"/>
    </row>
    <row r="4078" spans="2:14" x14ac:dyDescent="0.15">
      <c r="B4078" s="272">
        <v>4074</v>
      </c>
      <c r="C4078" s="165"/>
      <c r="D4078" s="112"/>
      <c r="E4078" s="121"/>
      <c r="F4078" s="122"/>
      <c r="G4078" s="129"/>
      <c r="H4078" s="372"/>
      <c r="I4078" s="264"/>
      <c r="J4078" s="270"/>
      <c r="K4078" s="264"/>
      <c r="L4078" s="264"/>
      <c r="M4078" s="158"/>
      <c r="N4078" s="348"/>
    </row>
    <row r="4079" spans="2:14" x14ac:dyDescent="0.15">
      <c r="B4079" s="272">
        <v>4075</v>
      </c>
      <c r="C4079" s="165"/>
      <c r="D4079" s="112"/>
      <c r="E4079" s="121"/>
      <c r="F4079" s="122"/>
      <c r="G4079" s="129"/>
      <c r="H4079" s="372"/>
      <c r="I4079" s="264"/>
      <c r="J4079" s="270"/>
      <c r="K4079" s="264"/>
      <c r="L4079" s="264"/>
      <c r="M4079" s="158"/>
      <c r="N4079" s="348"/>
    </row>
    <row r="4080" spans="2:14" x14ac:dyDescent="0.15">
      <c r="B4080" s="272">
        <v>4076</v>
      </c>
      <c r="C4080" s="165"/>
      <c r="D4080" s="112"/>
      <c r="E4080" s="121"/>
      <c r="F4080" s="122"/>
      <c r="G4080" s="129"/>
      <c r="H4080" s="372"/>
      <c r="I4080" s="264"/>
      <c r="J4080" s="270"/>
      <c r="K4080" s="264"/>
      <c r="L4080" s="264"/>
      <c r="M4080" s="158"/>
      <c r="N4080" s="348"/>
    </row>
    <row r="4081" spans="2:14" x14ac:dyDescent="0.15">
      <c r="B4081" s="272">
        <v>4077</v>
      </c>
      <c r="C4081" s="165"/>
      <c r="D4081" s="112"/>
      <c r="E4081" s="121"/>
      <c r="F4081" s="122"/>
      <c r="G4081" s="129"/>
      <c r="H4081" s="372"/>
      <c r="I4081" s="264"/>
      <c r="J4081" s="270"/>
      <c r="K4081" s="264"/>
      <c r="L4081" s="264"/>
      <c r="M4081" s="158"/>
      <c r="N4081" s="348"/>
    </row>
    <row r="4082" spans="2:14" x14ac:dyDescent="0.15">
      <c r="B4082" s="272">
        <v>4078</v>
      </c>
      <c r="C4082" s="165"/>
      <c r="D4082" s="112"/>
      <c r="E4082" s="121"/>
      <c r="F4082" s="122"/>
      <c r="G4082" s="129"/>
      <c r="H4082" s="372"/>
      <c r="I4082" s="264"/>
      <c r="J4082" s="270"/>
      <c r="K4082" s="264"/>
      <c r="L4082" s="264"/>
      <c r="M4082" s="158"/>
      <c r="N4082" s="348"/>
    </row>
    <row r="4083" spans="2:14" x14ac:dyDescent="0.15">
      <c r="B4083" s="272">
        <v>4079</v>
      </c>
      <c r="C4083" s="165"/>
      <c r="D4083" s="112"/>
      <c r="E4083" s="121"/>
      <c r="F4083" s="122"/>
      <c r="G4083" s="129"/>
      <c r="H4083" s="372"/>
      <c r="I4083" s="264"/>
      <c r="J4083" s="270"/>
      <c r="K4083" s="264"/>
      <c r="L4083" s="264"/>
      <c r="M4083" s="158"/>
      <c r="N4083" s="348"/>
    </row>
    <row r="4084" spans="2:14" x14ac:dyDescent="0.15">
      <c r="B4084" s="272">
        <v>4080</v>
      </c>
      <c r="C4084" s="165"/>
      <c r="D4084" s="112"/>
      <c r="E4084" s="121"/>
      <c r="F4084" s="122"/>
      <c r="G4084" s="129"/>
      <c r="H4084" s="372"/>
      <c r="I4084" s="264"/>
      <c r="J4084" s="270"/>
      <c r="K4084" s="264"/>
      <c r="L4084" s="264"/>
      <c r="M4084" s="158"/>
      <c r="N4084" s="348"/>
    </row>
    <row r="4085" spans="2:14" x14ac:dyDescent="0.15">
      <c r="B4085" s="272">
        <v>4081</v>
      </c>
      <c r="C4085" s="165"/>
      <c r="D4085" s="112"/>
      <c r="E4085" s="121"/>
      <c r="F4085" s="122"/>
      <c r="G4085" s="129"/>
      <c r="H4085" s="372"/>
      <c r="I4085" s="264"/>
      <c r="J4085" s="270"/>
      <c r="K4085" s="264"/>
      <c r="L4085" s="264"/>
      <c r="M4085" s="158"/>
      <c r="N4085" s="348"/>
    </row>
    <row r="4086" spans="2:14" x14ac:dyDescent="0.15">
      <c r="B4086" s="272">
        <v>4082</v>
      </c>
      <c r="C4086" s="165"/>
      <c r="D4086" s="112"/>
      <c r="E4086" s="121"/>
      <c r="F4086" s="122"/>
      <c r="G4086" s="129"/>
      <c r="H4086" s="372"/>
      <c r="I4086" s="264"/>
      <c r="J4086" s="270"/>
      <c r="K4086" s="264"/>
      <c r="L4086" s="264"/>
      <c r="M4086" s="158"/>
      <c r="N4086" s="348"/>
    </row>
    <row r="4087" spans="2:14" x14ac:dyDescent="0.15">
      <c r="B4087" s="272">
        <v>4083</v>
      </c>
      <c r="C4087" s="165"/>
      <c r="D4087" s="112"/>
      <c r="E4087" s="121"/>
      <c r="F4087" s="122"/>
      <c r="G4087" s="129"/>
      <c r="H4087" s="372"/>
      <c r="I4087" s="264"/>
      <c r="J4087" s="270"/>
      <c r="K4087" s="264"/>
      <c r="L4087" s="264"/>
      <c r="M4087" s="158"/>
      <c r="N4087" s="348"/>
    </row>
    <row r="4088" spans="2:14" x14ac:dyDescent="0.15">
      <c r="B4088" s="272">
        <v>4084</v>
      </c>
      <c r="C4088" s="165"/>
      <c r="D4088" s="112"/>
      <c r="E4088" s="121"/>
      <c r="F4088" s="122"/>
      <c r="G4088" s="129"/>
      <c r="H4088" s="372"/>
      <c r="I4088" s="264"/>
      <c r="J4088" s="270"/>
      <c r="K4088" s="264"/>
      <c r="L4088" s="264"/>
      <c r="M4088" s="158"/>
      <c r="N4088" s="348"/>
    </row>
    <row r="4089" spans="2:14" x14ac:dyDescent="0.15">
      <c r="B4089" s="272">
        <v>4085</v>
      </c>
      <c r="C4089" s="165"/>
      <c r="D4089" s="112"/>
      <c r="E4089" s="121"/>
      <c r="F4089" s="122"/>
      <c r="G4089" s="129"/>
      <c r="H4089" s="372"/>
      <c r="I4089" s="264"/>
      <c r="J4089" s="270"/>
      <c r="K4089" s="264"/>
      <c r="L4089" s="264"/>
      <c r="M4089" s="158"/>
      <c r="N4089" s="348"/>
    </row>
    <row r="4090" spans="2:14" x14ac:dyDescent="0.15">
      <c r="B4090" s="272">
        <v>4086</v>
      </c>
      <c r="C4090" s="165"/>
      <c r="D4090" s="112"/>
      <c r="E4090" s="121"/>
      <c r="F4090" s="122"/>
      <c r="G4090" s="129"/>
      <c r="H4090" s="372"/>
      <c r="I4090" s="264"/>
      <c r="J4090" s="270"/>
      <c r="K4090" s="264"/>
      <c r="L4090" s="264"/>
      <c r="M4090" s="158"/>
      <c r="N4090" s="348"/>
    </row>
    <row r="4091" spans="2:14" x14ac:dyDescent="0.15">
      <c r="B4091" s="272">
        <v>4087</v>
      </c>
      <c r="C4091" s="165"/>
      <c r="D4091" s="112"/>
      <c r="E4091" s="121"/>
      <c r="F4091" s="122"/>
      <c r="G4091" s="129"/>
      <c r="H4091" s="372"/>
      <c r="I4091" s="264"/>
      <c r="J4091" s="270"/>
      <c r="K4091" s="264"/>
      <c r="L4091" s="264"/>
      <c r="M4091" s="158"/>
      <c r="N4091" s="348"/>
    </row>
    <row r="4092" spans="2:14" x14ac:dyDescent="0.15">
      <c r="B4092" s="272">
        <v>4088</v>
      </c>
      <c r="C4092" s="165"/>
      <c r="D4092" s="112"/>
      <c r="E4092" s="121"/>
      <c r="F4092" s="122"/>
      <c r="G4092" s="129"/>
      <c r="H4092" s="372"/>
      <c r="I4092" s="264"/>
      <c r="J4092" s="270"/>
      <c r="K4092" s="264"/>
      <c r="L4092" s="264"/>
      <c r="M4092" s="158"/>
      <c r="N4092" s="348"/>
    </row>
    <row r="4093" spans="2:14" x14ac:dyDescent="0.15">
      <c r="B4093" s="272">
        <v>4089</v>
      </c>
      <c r="C4093" s="165"/>
      <c r="D4093" s="112"/>
      <c r="E4093" s="121"/>
      <c r="F4093" s="122"/>
      <c r="G4093" s="129"/>
      <c r="H4093" s="372"/>
      <c r="I4093" s="264"/>
      <c r="J4093" s="270"/>
      <c r="K4093" s="264"/>
      <c r="L4093" s="264"/>
      <c r="M4093" s="158"/>
      <c r="N4093" s="348"/>
    </row>
    <row r="4094" spans="2:14" x14ac:dyDescent="0.15">
      <c r="B4094" s="272">
        <v>4090</v>
      </c>
      <c r="C4094" s="165"/>
      <c r="D4094" s="112"/>
      <c r="E4094" s="121"/>
      <c r="F4094" s="122"/>
      <c r="G4094" s="129"/>
      <c r="H4094" s="372"/>
      <c r="I4094" s="264"/>
      <c r="J4094" s="270"/>
      <c r="K4094" s="264"/>
      <c r="L4094" s="264"/>
      <c r="M4094" s="158"/>
      <c r="N4094" s="348"/>
    </row>
    <row r="4095" spans="2:14" x14ac:dyDescent="0.15">
      <c r="B4095" s="272">
        <v>4091</v>
      </c>
      <c r="C4095" s="165"/>
      <c r="D4095" s="112"/>
      <c r="E4095" s="121"/>
      <c r="F4095" s="122"/>
      <c r="G4095" s="129"/>
      <c r="H4095" s="372"/>
      <c r="I4095" s="264"/>
      <c r="J4095" s="270"/>
      <c r="K4095" s="264"/>
      <c r="L4095" s="264"/>
      <c r="M4095" s="158"/>
      <c r="N4095" s="348"/>
    </row>
    <row r="4096" spans="2:14" x14ac:dyDescent="0.15">
      <c r="B4096" s="272">
        <v>4092</v>
      </c>
      <c r="C4096" s="165"/>
      <c r="D4096" s="112"/>
      <c r="E4096" s="121"/>
      <c r="F4096" s="122"/>
      <c r="G4096" s="129"/>
      <c r="H4096" s="372"/>
      <c r="I4096" s="264"/>
      <c r="J4096" s="270"/>
      <c r="K4096" s="264"/>
      <c r="L4096" s="264"/>
      <c r="M4096" s="158"/>
      <c r="N4096" s="348"/>
    </row>
    <row r="4097" spans="2:14" x14ac:dyDescent="0.15">
      <c r="B4097" s="272">
        <v>4093</v>
      </c>
      <c r="C4097" s="165"/>
      <c r="D4097" s="112"/>
      <c r="E4097" s="121"/>
      <c r="F4097" s="122"/>
      <c r="G4097" s="129"/>
      <c r="H4097" s="372"/>
      <c r="I4097" s="264"/>
      <c r="J4097" s="270"/>
      <c r="K4097" s="264"/>
      <c r="L4097" s="264"/>
      <c r="M4097" s="158"/>
      <c r="N4097" s="348"/>
    </row>
    <row r="4098" spans="2:14" x14ac:dyDescent="0.15">
      <c r="B4098" s="272">
        <v>4094</v>
      </c>
      <c r="C4098" s="165"/>
      <c r="D4098" s="112"/>
      <c r="E4098" s="121"/>
      <c r="F4098" s="122"/>
      <c r="G4098" s="129"/>
      <c r="H4098" s="372"/>
      <c r="I4098" s="264"/>
      <c r="J4098" s="270"/>
      <c r="K4098" s="264"/>
      <c r="L4098" s="264"/>
      <c r="M4098" s="158"/>
      <c r="N4098" s="348"/>
    </row>
    <row r="4099" spans="2:14" x14ac:dyDescent="0.15">
      <c r="B4099" s="272">
        <v>4095</v>
      </c>
      <c r="C4099" s="165"/>
      <c r="D4099" s="112"/>
      <c r="E4099" s="121"/>
      <c r="F4099" s="122"/>
      <c r="G4099" s="129"/>
      <c r="H4099" s="372"/>
      <c r="I4099" s="264"/>
      <c r="J4099" s="270"/>
      <c r="K4099" s="264"/>
      <c r="L4099" s="264"/>
      <c r="M4099" s="158"/>
      <c r="N4099" s="348"/>
    </row>
    <row r="4100" spans="2:14" x14ac:dyDescent="0.15">
      <c r="B4100" s="272">
        <v>4096</v>
      </c>
      <c r="C4100" s="165"/>
      <c r="D4100" s="112"/>
      <c r="E4100" s="121"/>
      <c r="F4100" s="122"/>
      <c r="G4100" s="129"/>
      <c r="H4100" s="372"/>
      <c r="I4100" s="264"/>
      <c r="J4100" s="270"/>
      <c r="K4100" s="264"/>
      <c r="L4100" s="264"/>
      <c r="M4100" s="158"/>
      <c r="N4100" s="348"/>
    </row>
    <row r="4101" spans="2:14" x14ac:dyDescent="0.15">
      <c r="B4101" s="272">
        <v>4097</v>
      </c>
      <c r="C4101" s="165"/>
      <c r="D4101" s="112"/>
      <c r="E4101" s="121"/>
      <c r="F4101" s="122"/>
      <c r="G4101" s="129"/>
      <c r="H4101" s="372"/>
      <c r="I4101" s="264"/>
      <c r="J4101" s="270"/>
      <c r="K4101" s="264"/>
      <c r="L4101" s="264"/>
      <c r="M4101" s="158"/>
      <c r="N4101" s="348"/>
    </row>
    <row r="4102" spans="2:14" x14ac:dyDescent="0.15">
      <c r="B4102" s="272">
        <v>4098</v>
      </c>
      <c r="C4102" s="165"/>
      <c r="D4102" s="112"/>
      <c r="E4102" s="121"/>
      <c r="F4102" s="122"/>
      <c r="G4102" s="129"/>
      <c r="H4102" s="372"/>
      <c r="I4102" s="264"/>
      <c r="J4102" s="270"/>
      <c r="K4102" s="264"/>
      <c r="L4102" s="264"/>
      <c r="M4102" s="158"/>
      <c r="N4102" s="348"/>
    </row>
    <row r="4103" spans="2:14" x14ac:dyDescent="0.15">
      <c r="B4103" s="272">
        <v>4099</v>
      </c>
      <c r="C4103" s="165"/>
      <c r="D4103" s="112"/>
      <c r="E4103" s="121"/>
      <c r="F4103" s="122"/>
      <c r="G4103" s="129"/>
      <c r="H4103" s="372"/>
      <c r="I4103" s="264"/>
      <c r="J4103" s="270"/>
      <c r="K4103" s="264"/>
      <c r="L4103" s="264"/>
      <c r="M4103" s="158"/>
      <c r="N4103" s="348"/>
    </row>
    <row r="4104" spans="2:14" x14ac:dyDescent="0.15">
      <c r="B4104" s="272">
        <v>4100</v>
      </c>
      <c r="C4104" s="165"/>
      <c r="D4104" s="112"/>
      <c r="E4104" s="121"/>
      <c r="F4104" s="122"/>
      <c r="G4104" s="129"/>
      <c r="H4104" s="372"/>
      <c r="I4104" s="264"/>
      <c r="J4104" s="270"/>
      <c r="K4104" s="264"/>
      <c r="L4104" s="264"/>
      <c r="M4104" s="158"/>
      <c r="N4104" s="348"/>
    </row>
    <row r="4105" spans="2:14" x14ac:dyDescent="0.15">
      <c r="B4105" s="272">
        <v>4101</v>
      </c>
      <c r="C4105" s="165"/>
      <c r="D4105" s="112"/>
      <c r="E4105" s="121"/>
      <c r="F4105" s="122"/>
      <c r="G4105" s="129"/>
      <c r="H4105" s="372"/>
      <c r="I4105" s="264"/>
      <c r="J4105" s="270"/>
      <c r="K4105" s="264"/>
      <c r="L4105" s="264"/>
      <c r="M4105" s="158"/>
      <c r="N4105" s="348"/>
    </row>
    <row r="4106" spans="2:14" x14ac:dyDescent="0.15">
      <c r="B4106" s="272">
        <v>4102</v>
      </c>
      <c r="C4106" s="165"/>
      <c r="D4106" s="112"/>
      <c r="E4106" s="121"/>
      <c r="F4106" s="122"/>
      <c r="G4106" s="129"/>
      <c r="H4106" s="372"/>
      <c r="I4106" s="264"/>
      <c r="J4106" s="270"/>
      <c r="K4106" s="264"/>
      <c r="L4106" s="264"/>
      <c r="M4106" s="158"/>
      <c r="N4106" s="348"/>
    </row>
    <row r="4107" spans="2:14" x14ac:dyDescent="0.15">
      <c r="B4107" s="272">
        <v>4103</v>
      </c>
      <c r="C4107" s="165"/>
      <c r="D4107" s="112"/>
      <c r="E4107" s="121"/>
      <c r="F4107" s="122"/>
      <c r="G4107" s="129"/>
      <c r="H4107" s="372"/>
      <c r="I4107" s="264"/>
      <c r="J4107" s="270"/>
      <c r="K4107" s="264"/>
      <c r="L4107" s="264"/>
      <c r="M4107" s="158"/>
      <c r="N4107" s="348"/>
    </row>
    <row r="4108" spans="2:14" x14ac:dyDescent="0.15">
      <c r="B4108" s="272">
        <v>4104</v>
      </c>
      <c r="C4108" s="165"/>
      <c r="D4108" s="112"/>
      <c r="E4108" s="121"/>
      <c r="F4108" s="122"/>
      <c r="G4108" s="129"/>
      <c r="H4108" s="372"/>
      <c r="I4108" s="264"/>
      <c r="J4108" s="270"/>
      <c r="K4108" s="264"/>
      <c r="L4108" s="264"/>
      <c r="M4108" s="158"/>
      <c r="N4108" s="348"/>
    </row>
    <row r="4109" spans="2:14" x14ac:dyDescent="0.15">
      <c r="B4109" s="272">
        <v>4105</v>
      </c>
      <c r="C4109" s="165"/>
      <c r="D4109" s="112"/>
      <c r="E4109" s="121"/>
      <c r="F4109" s="122"/>
      <c r="G4109" s="129"/>
      <c r="H4109" s="372"/>
      <c r="I4109" s="264"/>
      <c r="J4109" s="270"/>
      <c r="K4109" s="264"/>
      <c r="L4109" s="264"/>
      <c r="M4109" s="158"/>
      <c r="N4109" s="348"/>
    </row>
    <row r="4110" spans="2:14" x14ac:dyDescent="0.15">
      <c r="B4110" s="272">
        <v>4106</v>
      </c>
      <c r="C4110" s="165"/>
      <c r="D4110" s="112"/>
      <c r="E4110" s="121"/>
      <c r="F4110" s="122"/>
      <c r="G4110" s="129"/>
      <c r="H4110" s="372"/>
      <c r="I4110" s="264"/>
      <c r="J4110" s="270"/>
      <c r="K4110" s="264"/>
      <c r="L4110" s="264"/>
      <c r="M4110" s="158"/>
      <c r="N4110" s="348"/>
    </row>
    <row r="4111" spans="2:14" x14ac:dyDescent="0.15">
      <c r="B4111" s="272">
        <v>4107</v>
      </c>
      <c r="C4111" s="165"/>
      <c r="D4111" s="112"/>
      <c r="E4111" s="121"/>
      <c r="F4111" s="122"/>
      <c r="G4111" s="129"/>
      <c r="H4111" s="372"/>
      <c r="I4111" s="264"/>
      <c r="J4111" s="270"/>
      <c r="K4111" s="264"/>
      <c r="L4111" s="264"/>
      <c r="M4111" s="158"/>
      <c r="N4111" s="348"/>
    </row>
    <row r="4112" spans="2:14" x14ac:dyDescent="0.15">
      <c r="B4112" s="272">
        <v>4108</v>
      </c>
      <c r="C4112" s="165"/>
      <c r="D4112" s="112"/>
      <c r="E4112" s="121"/>
      <c r="F4112" s="122"/>
      <c r="G4112" s="129"/>
      <c r="H4112" s="372"/>
      <c r="I4112" s="264"/>
      <c r="J4112" s="270"/>
      <c r="K4112" s="264"/>
      <c r="L4112" s="264"/>
      <c r="M4112" s="158"/>
      <c r="N4112" s="348"/>
    </row>
    <row r="4113" spans="2:14" x14ac:dyDescent="0.15">
      <c r="B4113" s="272">
        <v>4109</v>
      </c>
      <c r="C4113" s="165"/>
      <c r="D4113" s="112"/>
      <c r="E4113" s="121"/>
      <c r="F4113" s="122"/>
      <c r="G4113" s="129"/>
      <c r="H4113" s="372"/>
      <c r="I4113" s="264"/>
      <c r="J4113" s="270"/>
      <c r="K4113" s="264"/>
      <c r="L4113" s="264"/>
      <c r="M4113" s="158"/>
      <c r="N4113" s="348"/>
    </row>
    <row r="4114" spans="2:14" x14ac:dyDescent="0.15">
      <c r="B4114" s="272">
        <v>4110</v>
      </c>
      <c r="C4114" s="165"/>
      <c r="D4114" s="112"/>
      <c r="E4114" s="121"/>
      <c r="F4114" s="122"/>
      <c r="G4114" s="129"/>
      <c r="H4114" s="372"/>
      <c r="I4114" s="264"/>
      <c r="J4114" s="270"/>
      <c r="K4114" s="264"/>
      <c r="L4114" s="264"/>
      <c r="M4114" s="158"/>
      <c r="N4114" s="348"/>
    </row>
    <row r="4115" spans="2:14" x14ac:dyDescent="0.15">
      <c r="B4115" s="272">
        <v>4111</v>
      </c>
      <c r="C4115" s="165"/>
      <c r="D4115" s="112"/>
      <c r="E4115" s="121"/>
      <c r="F4115" s="122"/>
      <c r="G4115" s="129"/>
      <c r="H4115" s="372"/>
      <c r="I4115" s="264"/>
      <c r="J4115" s="270"/>
      <c r="K4115" s="264"/>
      <c r="L4115" s="264"/>
      <c r="M4115" s="158"/>
      <c r="N4115" s="348"/>
    </row>
    <row r="4116" spans="2:14" x14ac:dyDescent="0.15">
      <c r="B4116" s="272">
        <v>4112</v>
      </c>
      <c r="C4116" s="165"/>
      <c r="D4116" s="112"/>
      <c r="E4116" s="121"/>
      <c r="F4116" s="122"/>
      <c r="G4116" s="129"/>
      <c r="H4116" s="372"/>
      <c r="I4116" s="264"/>
      <c r="J4116" s="270"/>
      <c r="K4116" s="264"/>
      <c r="L4116" s="264"/>
      <c r="M4116" s="158"/>
      <c r="N4116" s="348"/>
    </row>
    <row r="4117" spans="2:14" x14ac:dyDescent="0.15">
      <c r="B4117" s="272">
        <v>4113</v>
      </c>
      <c r="C4117" s="165"/>
      <c r="D4117" s="112"/>
      <c r="E4117" s="121"/>
      <c r="F4117" s="122"/>
      <c r="G4117" s="129"/>
      <c r="H4117" s="372"/>
      <c r="I4117" s="264"/>
      <c r="J4117" s="270"/>
      <c r="K4117" s="264"/>
      <c r="L4117" s="264"/>
      <c r="M4117" s="158"/>
      <c r="N4117" s="348"/>
    </row>
    <row r="4118" spans="2:14" x14ac:dyDescent="0.15">
      <c r="B4118" s="272">
        <v>4114</v>
      </c>
      <c r="C4118" s="165"/>
      <c r="D4118" s="112"/>
      <c r="E4118" s="121"/>
      <c r="F4118" s="122"/>
      <c r="G4118" s="129"/>
      <c r="H4118" s="372"/>
      <c r="I4118" s="264"/>
      <c r="J4118" s="270"/>
      <c r="K4118" s="264"/>
      <c r="L4118" s="264"/>
      <c r="M4118" s="158"/>
      <c r="N4118" s="348"/>
    </row>
    <row r="4119" spans="2:14" x14ac:dyDescent="0.15">
      <c r="B4119" s="272">
        <v>4115</v>
      </c>
      <c r="C4119" s="165"/>
      <c r="D4119" s="112"/>
      <c r="E4119" s="121"/>
      <c r="F4119" s="122"/>
      <c r="G4119" s="129"/>
      <c r="H4119" s="372"/>
      <c r="I4119" s="264"/>
      <c r="J4119" s="270"/>
      <c r="K4119" s="264"/>
      <c r="L4119" s="264"/>
      <c r="M4119" s="158"/>
      <c r="N4119" s="348"/>
    </row>
    <row r="4120" spans="2:14" x14ac:dyDescent="0.15">
      <c r="B4120" s="272">
        <v>4116</v>
      </c>
      <c r="C4120" s="165"/>
      <c r="D4120" s="112"/>
      <c r="E4120" s="121"/>
      <c r="F4120" s="122"/>
      <c r="G4120" s="129"/>
      <c r="H4120" s="372"/>
      <c r="I4120" s="264"/>
      <c r="J4120" s="270"/>
      <c r="K4120" s="264"/>
      <c r="L4120" s="264"/>
      <c r="M4120" s="158"/>
      <c r="N4120" s="348"/>
    </row>
    <row r="4121" spans="2:14" x14ac:dyDescent="0.15">
      <c r="B4121" s="272">
        <v>4117</v>
      </c>
      <c r="C4121" s="165"/>
      <c r="D4121" s="112"/>
      <c r="E4121" s="121"/>
      <c r="F4121" s="122"/>
      <c r="G4121" s="129"/>
      <c r="H4121" s="372"/>
      <c r="I4121" s="264"/>
      <c r="J4121" s="270"/>
      <c r="K4121" s="264"/>
      <c r="L4121" s="264"/>
      <c r="M4121" s="158"/>
      <c r="N4121" s="348"/>
    </row>
    <row r="4122" spans="2:14" x14ac:dyDescent="0.15">
      <c r="B4122" s="272">
        <v>4118</v>
      </c>
      <c r="C4122" s="165"/>
      <c r="D4122" s="112"/>
      <c r="E4122" s="121"/>
      <c r="F4122" s="122"/>
      <c r="G4122" s="129"/>
      <c r="H4122" s="372"/>
      <c r="I4122" s="264"/>
      <c r="J4122" s="270"/>
      <c r="K4122" s="264"/>
      <c r="L4122" s="264"/>
      <c r="M4122" s="158"/>
      <c r="N4122" s="348"/>
    </row>
    <row r="4123" spans="2:14" x14ac:dyDescent="0.15">
      <c r="B4123" s="272">
        <v>4119</v>
      </c>
      <c r="C4123" s="165"/>
      <c r="D4123" s="112"/>
      <c r="E4123" s="121"/>
      <c r="F4123" s="122"/>
      <c r="G4123" s="129"/>
      <c r="H4123" s="372"/>
      <c r="I4123" s="264"/>
      <c r="J4123" s="270"/>
      <c r="K4123" s="264"/>
      <c r="L4123" s="264"/>
      <c r="M4123" s="158"/>
      <c r="N4123" s="348"/>
    </row>
    <row r="4124" spans="2:14" x14ac:dyDescent="0.15">
      <c r="B4124" s="272">
        <v>4120</v>
      </c>
      <c r="C4124" s="165"/>
      <c r="D4124" s="112"/>
      <c r="E4124" s="121"/>
      <c r="F4124" s="122"/>
      <c r="G4124" s="129"/>
      <c r="H4124" s="372"/>
      <c r="I4124" s="264"/>
      <c r="J4124" s="270"/>
      <c r="K4124" s="264"/>
      <c r="L4124" s="264"/>
      <c r="M4124" s="158"/>
      <c r="N4124" s="348"/>
    </row>
    <row r="4125" spans="2:14" x14ac:dyDescent="0.15">
      <c r="B4125" s="272">
        <v>4121</v>
      </c>
      <c r="C4125" s="165"/>
      <c r="D4125" s="112"/>
      <c r="E4125" s="121"/>
      <c r="F4125" s="122"/>
      <c r="G4125" s="129"/>
      <c r="H4125" s="372"/>
      <c r="I4125" s="264"/>
      <c r="J4125" s="270"/>
      <c r="K4125" s="264"/>
      <c r="L4125" s="264"/>
      <c r="M4125" s="158"/>
      <c r="N4125" s="348"/>
    </row>
    <row r="4126" spans="2:14" x14ac:dyDescent="0.15">
      <c r="B4126" s="272">
        <v>4122</v>
      </c>
      <c r="C4126" s="165"/>
      <c r="D4126" s="112"/>
      <c r="E4126" s="121"/>
      <c r="F4126" s="122"/>
      <c r="G4126" s="129"/>
      <c r="H4126" s="372"/>
      <c r="I4126" s="264"/>
      <c r="J4126" s="270"/>
      <c r="K4126" s="264"/>
      <c r="L4126" s="264"/>
      <c r="M4126" s="158"/>
      <c r="N4126" s="348"/>
    </row>
    <row r="4127" spans="2:14" x14ac:dyDescent="0.15">
      <c r="B4127" s="272">
        <v>4123</v>
      </c>
      <c r="C4127" s="165"/>
      <c r="D4127" s="112"/>
      <c r="E4127" s="121"/>
      <c r="F4127" s="122"/>
      <c r="G4127" s="129"/>
      <c r="H4127" s="372"/>
      <c r="I4127" s="264"/>
      <c r="J4127" s="270"/>
      <c r="K4127" s="264"/>
      <c r="L4127" s="264"/>
      <c r="M4127" s="158"/>
      <c r="N4127" s="348"/>
    </row>
    <row r="4128" spans="2:14" x14ac:dyDescent="0.15">
      <c r="B4128" s="272">
        <v>4124</v>
      </c>
      <c r="C4128" s="165"/>
      <c r="D4128" s="112"/>
      <c r="E4128" s="121"/>
      <c r="F4128" s="122"/>
      <c r="G4128" s="129"/>
      <c r="H4128" s="372"/>
      <c r="I4128" s="264"/>
      <c r="J4128" s="270"/>
      <c r="K4128" s="264"/>
      <c r="L4128" s="264"/>
      <c r="M4128" s="158"/>
      <c r="N4128" s="348"/>
    </row>
    <row r="4129" spans="2:14" x14ac:dyDescent="0.15">
      <c r="B4129" s="272">
        <v>4125</v>
      </c>
      <c r="C4129" s="165"/>
      <c r="D4129" s="112"/>
      <c r="E4129" s="121"/>
      <c r="F4129" s="122"/>
      <c r="G4129" s="129"/>
      <c r="H4129" s="372"/>
      <c r="I4129" s="264"/>
      <c r="J4129" s="270"/>
      <c r="K4129" s="264"/>
      <c r="L4129" s="264"/>
      <c r="M4129" s="158"/>
      <c r="N4129" s="348"/>
    </row>
    <row r="4130" spans="2:14" x14ac:dyDescent="0.15">
      <c r="B4130" s="272">
        <v>4126</v>
      </c>
      <c r="C4130" s="165"/>
      <c r="D4130" s="112"/>
      <c r="E4130" s="121"/>
      <c r="F4130" s="122"/>
      <c r="G4130" s="129"/>
      <c r="H4130" s="372"/>
      <c r="I4130" s="264"/>
      <c r="J4130" s="270"/>
      <c r="K4130" s="264"/>
      <c r="L4130" s="264"/>
      <c r="M4130" s="158"/>
      <c r="N4130" s="348"/>
    </row>
    <row r="4131" spans="2:14" x14ac:dyDescent="0.15">
      <c r="B4131" s="272">
        <v>4127</v>
      </c>
      <c r="C4131" s="165"/>
      <c r="D4131" s="112"/>
      <c r="E4131" s="121"/>
      <c r="F4131" s="122"/>
      <c r="G4131" s="129"/>
      <c r="H4131" s="372"/>
      <c r="I4131" s="264"/>
      <c r="J4131" s="270"/>
      <c r="K4131" s="264"/>
      <c r="L4131" s="264"/>
      <c r="M4131" s="158"/>
      <c r="N4131" s="348"/>
    </row>
    <row r="4132" spans="2:14" x14ac:dyDescent="0.15">
      <c r="B4132" s="272">
        <v>4128</v>
      </c>
      <c r="C4132" s="165"/>
      <c r="D4132" s="112"/>
      <c r="E4132" s="121"/>
      <c r="F4132" s="122"/>
      <c r="G4132" s="129"/>
      <c r="H4132" s="372"/>
      <c r="I4132" s="264"/>
      <c r="J4132" s="270"/>
      <c r="K4132" s="264"/>
      <c r="L4132" s="264"/>
      <c r="M4132" s="158"/>
      <c r="N4132" s="348"/>
    </row>
    <row r="4133" spans="2:14" x14ac:dyDescent="0.15">
      <c r="B4133" s="272">
        <v>4129</v>
      </c>
      <c r="C4133" s="165"/>
      <c r="D4133" s="112"/>
      <c r="E4133" s="121"/>
      <c r="F4133" s="122"/>
      <c r="G4133" s="129"/>
      <c r="H4133" s="372"/>
      <c r="I4133" s="264"/>
      <c r="J4133" s="270"/>
      <c r="K4133" s="264"/>
      <c r="L4133" s="264"/>
      <c r="M4133" s="158"/>
      <c r="N4133" s="348"/>
    </row>
    <row r="4134" spans="2:14" x14ac:dyDescent="0.15">
      <c r="B4134" s="272">
        <v>4130</v>
      </c>
      <c r="C4134" s="165"/>
      <c r="D4134" s="112"/>
      <c r="E4134" s="121"/>
      <c r="F4134" s="122"/>
      <c r="G4134" s="129"/>
      <c r="H4134" s="372"/>
      <c r="I4134" s="264"/>
      <c r="J4134" s="270"/>
      <c r="K4134" s="264"/>
      <c r="L4134" s="264"/>
      <c r="M4134" s="158"/>
      <c r="N4134" s="348"/>
    </row>
    <row r="4135" spans="2:14" x14ac:dyDescent="0.15">
      <c r="B4135" s="272">
        <v>4131</v>
      </c>
      <c r="C4135" s="165"/>
      <c r="D4135" s="112"/>
      <c r="E4135" s="121"/>
      <c r="F4135" s="122"/>
      <c r="G4135" s="129"/>
      <c r="H4135" s="372"/>
      <c r="I4135" s="264"/>
      <c r="J4135" s="270"/>
      <c r="K4135" s="264"/>
      <c r="L4135" s="264"/>
      <c r="M4135" s="158"/>
      <c r="N4135" s="348"/>
    </row>
    <row r="4136" spans="2:14" x14ac:dyDescent="0.15">
      <c r="B4136" s="272">
        <v>4132</v>
      </c>
      <c r="C4136" s="165"/>
      <c r="D4136" s="112"/>
      <c r="E4136" s="121"/>
      <c r="F4136" s="122"/>
      <c r="G4136" s="129"/>
      <c r="H4136" s="372"/>
      <c r="I4136" s="264"/>
      <c r="J4136" s="270"/>
      <c r="K4136" s="264"/>
      <c r="L4136" s="264"/>
      <c r="M4136" s="158"/>
      <c r="N4136" s="348"/>
    </row>
    <row r="4137" spans="2:14" x14ac:dyDescent="0.15">
      <c r="B4137" s="272">
        <v>4133</v>
      </c>
      <c r="C4137" s="165"/>
      <c r="D4137" s="112"/>
      <c r="E4137" s="121"/>
      <c r="F4137" s="122"/>
      <c r="G4137" s="129"/>
      <c r="H4137" s="372"/>
      <c r="I4137" s="264"/>
      <c r="J4137" s="270"/>
      <c r="K4137" s="264"/>
      <c r="L4137" s="264"/>
      <c r="M4137" s="158"/>
      <c r="N4137" s="348"/>
    </row>
    <row r="4138" spans="2:14" x14ac:dyDescent="0.15">
      <c r="B4138" s="272">
        <v>4134</v>
      </c>
      <c r="C4138" s="165"/>
      <c r="D4138" s="112"/>
      <c r="E4138" s="121"/>
      <c r="F4138" s="122"/>
      <c r="G4138" s="129"/>
      <c r="H4138" s="372"/>
      <c r="I4138" s="264"/>
      <c r="J4138" s="270"/>
      <c r="K4138" s="264"/>
      <c r="L4138" s="264"/>
      <c r="M4138" s="158"/>
      <c r="N4138" s="348"/>
    </row>
    <row r="4139" spans="2:14" x14ac:dyDescent="0.15">
      <c r="B4139" s="272">
        <v>4135</v>
      </c>
      <c r="C4139" s="165"/>
      <c r="D4139" s="112"/>
      <c r="E4139" s="121"/>
      <c r="F4139" s="122"/>
      <c r="G4139" s="129"/>
      <c r="H4139" s="372"/>
      <c r="I4139" s="264"/>
      <c r="J4139" s="270"/>
      <c r="K4139" s="264"/>
      <c r="L4139" s="264"/>
      <c r="M4139" s="158"/>
      <c r="N4139" s="348"/>
    </row>
    <row r="4140" spans="2:14" x14ac:dyDescent="0.15">
      <c r="B4140" s="272">
        <v>4136</v>
      </c>
      <c r="C4140" s="165"/>
      <c r="D4140" s="112"/>
      <c r="E4140" s="121"/>
      <c r="F4140" s="122"/>
      <c r="G4140" s="129"/>
      <c r="H4140" s="372"/>
      <c r="I4140" s="264"/>
      <c r="J4140" s="270"/>
      <c r="K4140" s="264"/>
      <c r="L4140" s="264"/>
      <c r="M4140" s="158"/>
      <c r="N4140" s="348"/>
    </row>
    <row r="4141" spans="2:14" x14ac:dyDescent="0.15">
      <c r="B4141" s="272">
        <v>4137</v>
      </c>
      <c r="C4141" s="165"/>
      <c r="D4141" s="112"/>
      <c r="E4141" s="121"/>
      <c r="F4141" s="122"/>
      <c r="G4141" s="129"/>
      <c r="H4141" s="372"/>
      <c r="I4141" s="264"/>
      <c r="J4141" s="270"/>
      <c r="K4141" s="264"/>
      <c r="L4141" s="264"/>
      <c r="M4141" s="158"/>
      <c r="N4141" s="348"/>
    </row>
    <row r="4142" spans="2:14" x14ac:dyDescent="0.15">
      <c r="B4142" s="272">
        <v>4138</v>
      </c>
      <c r="C4142" s="165"/>
      <c r="D4142" s="112"/>
      <c r="E4142" s="121"/>
      <c r="F4142" s="122"/>
      <c r="G4142" s="129"/>
      <c r="H4142" s="372"/>
      <c r="I4142" s="264"/>
      <c r="J4142" s="270"/>
      <c r="K4142" s="264"/>
      <c r="L4142" s="264"/>
      <c r="M4142" s="158"/>
      <c r="N4142" s="348"/>
    </row>
    <row r="4143" spans="2:14" x14ac:dyDescent="0.15">
      <c r="B4143" s="272">
        <v>4139</v>
      </c>
      <c r="C4143" s="165"/>
      <c r="D4143" s="112"/>
      <c r="E4143" s="121"/>
      <c r="F4143" s="122"/>
      <c r="G4143" s="129"/>
      <c r="H4143" s="372"/>
      <c r="I4143" s="264"/>
      <c r="J4143" s="270"/>
      <c r="K4143" s="264"/>
      <c r="L4143" s="264"/>
      <c r="M4143" s="158"/>
      <c r="N4143" s="348"/>
    </row>
    <row r="4144" spans="2:14" x14ac:dyDescent="0.15">
      <c r="B4144" s="272">
        <v>4140</v>
      </c>
      <c r="C4144" s="165"/>
      <c r="D4144" s="112"/>
      <c r="E4144" s="121"/>
      <c r="F4144" s="122"/>
      <c r="G4144" s="129"/>
      <c r="H4144" s="372"/>
      <c r="I4144" s="264"/>
      <c r="J4144" s="270"/>
      <c r="K4144" s="264"/>
      <c r="L4144" s="264"/>
      <c r="M4144" s="158"/>
      <c r="N4144" s="348"/>
    </row>
    <row r="4145" spans="2:14" x14ac:dyDescent="0.15">
      <c r="B4145" s="272">
        <v>4141</v>
      </c>
      <c r="C4145" s="165"/>
      <c r="D4145" s="112"/>
      <c r="E4145" s="121"/>
      <c r="F4145" s="122"/>
      <c r="G4145" s="129"/>
      <c r="H4145" s="372"/>
      <c r="I4145" s="264"/>
      <c r="J4145" s="270"/>
      <c r="K4145" s="264"/>
      <c r="L4145" s="264"/>
      <c r="M4145" s="158"/>
      <c r="N4145" s="348"/>
    </row>
    <row r="4146" spans="2:14" x14ac:dyDescent="0.15">
      <c r="B4146" s="272">
        <v>4142</v>
      </c>
      <c r="C4146" s="165"/>
      <c r="D4146" s="112"/>
      <c r="E4146" s="121"/>
      <c r="F4146" s="122"/>
      <c r="G4146" s="129"/>
      <c r="H4146" s="372"/>
      <c r="I4146" s="264"/>
      <c r="J4146" s="270"/>
      <c r="K4146" s="264"/>
      <c r="L4146" s="264"/>
      <c r="M4146" s="158"/>
      <c r="N4146" s="348"/>
    </row>
    <row r="4147" spans="2:14" x14ac:dyDescent="0.15">
      <c r="B4147" s="272">
        <v>4143</v>
      </c>
      <c r="C4147" s="165"/>
      <c r="D4147" s="112"/>
      <c r="E4147" s="121"/>
      <c r="F4147" s="122"/>
      <c r="G4147" s="129"/>
      <c r="H4147" s="372"/>
      <c r="I4147" s="264"/>
      <c r="J4147" s="270"/>
      <c r="K4147" s="264"/>
      <c r="L4147" s="264"/>
      <c r="M4147" s="158"/>
      <c r="N4147" s="348"/>
    </row>
    <row r="4148" spans="2:14" x14ac:dyDescent="0.15">
      <c r="B4148" s="272">
        <v>4144</v>
      </c>
      <c r="C4148" s="165"/>
      <c r="D4148" s="112"/>
      <c r="E4148" s="121"/>
      <c r="F4148" s="122"/>
      <c r="G4148" s="129"/>
      <c r="H4148" s="372"/>
      <c r="I4148" s="264"/>
      <c r="J4148" s="270"/>
      <c r="K4148" s="264"/>
      <c r="L4148" s="264"/>
      <c r="M4148" s="158"/>
      <c r="N4148" s="348"/>
    </row>
    <row r="4149" spans="2:14" x14ac:dyDescent="0.15">
      <c r="B4149" s="272">
        <v>4145</v>
      </c>
      <c r="C4149" s="165"/>
      <c r="D4149" s="112"/>
      <c r="E4149" s="121"/>
      <c r="F4149" s="122"/>
      <c r="G4149" s="129"/>
      <c r="H4149" s="372"/>
      <c r="I4149" s="264"/>
      <c r="J4149" s="270"/>
      <c r="K4149" s="264"/>
      <c r="L4149" s="264"/>
      <c r="M4149" s="158"/>
      <c r="N4149" s="348"/>
    </row>
    <row r="4150" spans="2:14" x14ac:dyDescent="0.15">
      <c r="B4150" s="272">
        <v>4146</v>
      </c>
      <c r="C4150" s="165"/>
      <c r="D4150" s="112"/>
      <c r="E4150" s="121"/>
      <c r="F4150" s="122"/>
      <c r="G4150" s="129"/>
      <c r="H4150" s="372"/>
      <c r="I4150" s="264"/>
      <c r="J4150" s="270"/>
      <c r="K4150" s="264"/>
      <c r="L4150" s="264"/>
      <c r="M4150" s="158"/>
      <c r="N4150" s="348"/>
    </row>
    <row r="4151" spans="2:14" x14ac:dyDescent="0.15">
      <c r="B4151" s="272">
        <v>4147</v>
      </c>
      <c r="C4151" s="165"/>
      <c r="D4151" s="112"/>
      <c r="E4151" s="121"/>
      <c r="F4151" s="122"/>
      <c r="G4151" s="129"/>
      <c r="H4151" s="372"/>
      <c r="I4151" s="264"/>
      <c r="J4151" s="270"/>
      <c r="K4151" s="264"/>
      <c r="L4151" s="264"/>
      <c r="M4151" s="158"/>
      <c r="N4151" s="348"/>
    </row>
    <row r="4152" spans="2:14" x14ac:dyDescent="0.15">
      <c r="B4152" s="272">
        <v>4148</v>
      </c>
      <c r="C4152" s="165"/>
      <c r="D4152" s="112"/>
      <c r="E4152" s="121"/>
      <c r="F4152" s="122"/>
      <c r="G4152" s="129"/>
      <c r="H4152" s="372"/>
      <c r="I4152" s="264"/>
      <c r="J4152" s="270"/>
      <c r="K4152" s="264"/>
      <c r="L4152" s="264"/>
      <c r="M4152" s="158"/>
      <c r="N4152" s="348"/>
    </row>
    <row r="4153" spans="2:14" x14ac:dyDescent="0.15">
      <c r="B4153" s="272">
        <v>4149</v>
      </c>
      <c r="C4153" s="165"/>
      <c r="D4153" s="112"/>
      <c r="E4153" s="121"/>
      <c r="F4153" s="122"/>
      <c r="G4153" s="129"/>
      <c r="H4153" s="372"/>
      <c r="I4153" s="264"/>
      <c r="J4153" s="270"/>
      <c r="K4153" s="264"/>
      <c r="L4153" s="264"/>
      <c r="M4153" s="158"/>
      <c r="N4153" s="348"/>
    </row>
    <row r="4154" spans="2:14" x14ac:dyDescent="0.15">
      <c r="B4154" s="272">
        <v>4150</v>
      </c>
      <c r="C4154" s="165"/>
      <c r="D4154" s="112"/>
      <c r="E4154" s="121"/>
      <c r="F4154" s="122"/>
      <c r="G4154" s="129"/>
      <c r="H4154" s="372"/>
      <c r="I4154" s="264"/>
      <c r="J4154" s="270"/>
      <c r="K4154" s="264"/>
      <c r="L4154" s="264"/>
      <c r="M4154" s="158"/>
      <c r="N4154" s="348"/>
    </row>
    <row r="4155" spans="2:14" x14ac:dyDescent="0.15">
      <c r="B4155" s="272">
        <v>4151</v>
      </c>
      <c r="C4155" s="165"/>
      <c r="D4155" s="112"/>
      <c r="E4155" s="121"/>
      <c r="F4155" s="122"/>
      <c r="G4155" s="129"/>
      <c r="H4155" s="372"/>
      <c r="I4155" s="264"/>
      <c r="J4155" s="270"/>
      <c r="K4155" s="264"/>
      <c r="L4155" s="264"/>
      <c r="M4155" s="158"/>
      <c r="N4155" s="348"/>
    </row>
    <row r="4156" spans="2:14" x14ac:dyDescent="0.15">
      <c r="B4156" s="272">
        <v>4152</v>
      </c>
      <c r="C4156" s="165"/>
      <c r="D4156" s="112"/>
      <c r="E4156" s="121"/>
      <c r="F4156" s="122"/>
      <c r="G4156" s="129"/>
      <c r="H4156" s="372"/>
      <c r="I4156" s="264"/>
      <c r="J4156" s="270"/>
      <c r="K4156" s="264"/>
      <c r="L4156" s="264"/>
      <c r="M4156" s="158"/>
      <c r="N4156" s="348"/>
    </row>
    <row r="4157" spans="2:14" x14ac:dyDescent="0.15">
      <c r="B4157" s="272">
        <v>4153</v>
      </c>
      <c r="C4157" s="165"/>
      <c r="D4157" s="112"/>
      <c r="E4157" s="121"/>
      <c r="F4157" s="122"/>
      <c r="G4157" s="129"/>
      <c r="H4157" s="372"/>
      <c r="I4157" s="264"/>
      <c r="J4157" s="270"/>
      <c r="K4157" s="264"/>
      <c r="L4157" s="264"/>
      <c r="M4157" s="158"/>
      <c r="N4157" s="348"/>
    </row>
    <row r="4158" spans="2:14" x14ac:dyDescent="0.15">
      <c r="B4158" s="272">
        <v>4154</v>
      </c>
      <c r="C4158" s="165"/>
      <c r="D4158" s="112"/>
      <c r="E4158" s="121"/>
      <c r="F4158" s="122"/>
      <c r="G4158" s="129"/>
      <c r="H4158" s="372"/>
      <c r="I4158" s="264"/>
      <c r="J4158" s="270"/>
      <c r="K4158" s="264"/>
      <c r="L4158" s="264"/>
      <c r="M4158" s="158"/>
      <c r="N4158" s="348"/>
    </row>
    <row r="4159" spans="2:14" x14ac:dyDescent="0.15">
      <c r="B4159" s="272">
        <v>4155</v>
      </c>
      <c r="C4159" s="165"/>
      <c r="D4159" s="112"/>
      <c r="E4159" s="121"/>
      <c r="F4159" s="122"/>
      <c r="G4159" s="129"/>
      <c r="H4159" s="372"/>
      <c r="I4159" s="264"/>
      <c r="J4159" s="270"/>
      <c r="K4159" s="264"/>
      <c r="L4159" s="264"/>
      <c r="M4159" s="158"/>
      <c r="N4159" s="348"/>
    </row>
    <row r="4160" spans="2:14" x14ac:dyDescent="0.15">
      <c r="B4160" s="272">
        <v>4156</v>
      </c>
      <c r="C4160" s="165"/>
      <c r="D4160" s="112"/>
      <c r="E4160" s="121"/>
      <c r="F4160" s="122"/>
      <c r="G4160" s="129"/>
      <c r="H4160" s="372"/>
      <c r="I4160" s="264"/>
      <c r="J4160" s="270"/>
      <c r="K4160" s="264"/>
      <c r="L4160" s="264"/>
      <c r="M4160" s="158"/>
      <c r="N4160" s="348"/>
    </row>
    <row r="4161" spans="2:14" x14ac:dyDescent="0.15">
      <c r="B4161" s="272">
        <v>4157</v>
      </c>
      <c r="C4161" s="165"/>
      <c r="D4161" s="112"/>
      <c r="E4161" s="121"/>
      <c r="F4161" s="122"/>
      <c r="G4161" s="129"/>
      <c r="H4161" s="372"/>
      <c r="I4161" s="264"/>
      <c r="J4161" s="270"/>
      <c r="K4161" s="264"/>
      <c r="L4161" s="264"/>
      <c r="M4161" s="158"/>
      <c r="N4161" s="348"/>
    </row>
    <row r="4162" spans="2:14" x14ac:dyDescent="0.15">
      <c r="B4162" s="272">
        <v>4158</v>
      </c>
      <c r="C4162" s="165"/>
      <c r="D4162" s="112"/>
      <c r="E4162" s="121"/>
      <c r="F4162" s="122"/>
      <c r="G4162" s="129"/>
      <c r="H4162" s="372"/>
      <c r="I4162" s="264"/>
      <c r="J4162" s="270"/>
      <c r="K4162" s="264"/>
      <c r="L4162" s="264"/>
      <c r="M4162" s="158"/>
      <c r="N4162" s="348"/>
    </row>
    <row r="4163" spans="2:14" x14ac:dyDescent="0.15">
      <c r="B4163" s="272">
        <v>4159</v>
      </c>
      <c r="C4163" s="165"/>
      <c r="D4163" s="112"/>
      <c r="E4163" s="121"/>
      <c r="F4163" s="122"/>
      <c r="G4163" s="129"/>
      <c r="H4163" s="372"/>
      <c r="I4163" s="264"/>
      <c r="J4163" s="270"/>
      <c r="K4163" s="264"/>
      <c r="L4163" s="264"/>
      <c r="M4163" s="158"/>
      <c r="N4163" s="348"/>
    </row>
    <row r="4164" spans="2:14" x14ac:dyDescent="0.15">
      <c r="B4164" s="272">
        <v>4160</v>
      </c>
      <c r="C4164" s="165"/>
      <c r="D4164" s="112"/>
      <c r="E4164" s="121"/>
      <c r="F4164" s="122"/>
      <c r="G4164" s="129"/>
      <c r="H4164" s="372"/>
      <c r="I4164" s="264"/>
      <c r="J4164" s="270"/>
      <c r="K4164" s="264"/>
      <c r="L4164" s="264"/>
      <c r="M4164" s="158"/>
      <c r="N4164" s="348"/>
    </row>
    <row r="4165" spans="2:14" x14ac:dyDescent="0.15">
      <c r="B4165" s="272">
        <v>4161</v>
      </c>
      <c r="C4165" s="165"/>
      <c r="D4165" s="112"/>
      <c r="E4165" s="121"/>
      <c r="F4165" s="122"/>
      <c r="G4165" s="129"/>
      <c r="H4165" s="372"/>
      <c r="I4165" s="264"/>
      <c r="J4165" s="270"/>
      <c r="K4165" s="264"/>
      <c r="L4165" s="264"/>
      <c r="M4165" s="158"/>
      <c r="N4165" s="348"/>
    </row>
    <row r="4166" spans="2:14" x14ac:dyDescent="0.15">
      <c r="B4166" s="272">
        <v>4162</v>
      </c>
      <c r="C4166" s="165"/>
      <c r="D4166" s="112"/>
      <c r="E4166" s="121"/>
      <c r="F4166" s="122"/>
      <c r="G4166" s="129"/>
      <c r="H4166" s="372"/>
      <c r="I4166" s="264"/>
      <c r="J4166" s="270"/>
      <c r="K4166" s="264"/>
      <c r="L4166" s="264"/>
      <c r="M4166" s="158"/>
      <c r="N4166" s="348"/>
    </row>
    <row r="4167" spans="2:14" x14ac:dyDescent="0.15">
      <c r="B4167" s="272">
        <v>4163</v>
      </c>
      <c r="C4167" s="165"/>
      <c r="D4167" s="112"/>
      <c r="E4167" s="121"/>
      <c r="F4167" s="122"/>
      <c r="G4167" s="129"/>
      <c r="H4167" s="372"/>
      <c r="I4167" s="264"/>
      <c r="J4167" s="270"/>
      <c r="K4167" s="264"/>
      <c r="L4167" s="264"/>
      <c r="M4167" s="158"/>
      <c r="N4167" s="348"/>
    </row>
    <row r="4168" spans="2:14" x14ac:dyDescent="0.15">
      <c r="B4168" s="272">
        <v>4164</v>
      </c>
      <c r="C4168" s="165"/>
      <c r="D4168" s="112"/>
      <c r="E4168" s="121"/>
      <c r="F4168" s="122"/>
      <c r="G4168" s="129"/>
      <c r="H4168" s="372"/>
      <c r="I4168" s="264"/>
      <c r="J4168" s="270"/>
      <c r="K4168" s="264"/>
      <c r="L4168" s="264"/>
      <c r="M4168" s="158"/>
      <c r="N4168" s="348"/>
    </row>
    <row r="4169" spans="2:14" x14ac:dyDescent="0.15">
      <c r="B4169" s="272">
        <v>4165</v>
      </c>
      <c r="C4169" s="165"/>
      <c r="D4169" s="112"/>
      <c r="E4169" s="121"/>
      <c r="F4169" s="122"/>
      <c r="G4169" s="129"/>
      <c r="H4169" s="372"/>
      <c r="I4169" s="264"/>
      <c r="J4169" s="270"/>
      <c r="K4169" s="264"/>
      <c r="L4169" s="264"/>
      <c r="M4169" s="158"/>
      <c r="N4169" s="348"/>
    </row>
    <row r="4170" spans="2:14" x14ac:dyDescent="0.15">
      <c r="B4170" s="272">
        <v>4166</v>
      </c>
      <c r="C4170" s="165"/>
      <c r="D4170" s="112"/>
      <c r="E4170" s="121"/>
      <c r="F4170" s="122"/>
      <c r="G4170" s="129"/>
      <c r="H4170" s="372"/>
      <c r="I4170" s="264"/>
      <c r="J4170" s="270"/>
      <c r="K4170" s="264"/>
      <c r="L4170" s="264"/>
      <c r="M4170" s="158"/>
      <c r="N4170" s="348"/>
    </row>
    <row r="4171" spans="2:14" x14ac:dyDescent="0.15">
      <c r="B4171" s="272">
        <v>4167</v>
      </c>
      <c r="C4171" s="165"/>
      <c r="D4171" s="112"/>
      <c r="E4171" s="121"/>
      <c r="F4171" s="122"/>
      <c r="G4171" s="129"/>
      <c r="H4171" s="372"/>
      <c r="I4171" s="264"/>
      <c r="J4171" s="270"/>
      <c r="K4171" s="264"/>
      <c r="L4171" s="264"/>
      <c r="M4171" s="158"/>
      <c r="N4171" s="348"/>
    </row>
    <row r="4172" spans="2:14" x14ac:dyDescent="0.15">
      <c r="B4172" s="272">
        <v>4168</v>
      </c>
      <c r="C4172" s="165"/>
      <c r="D4172" s="112"/>
      <c r="E4172" s="121"/>
      <c r="F4172" s="122"/>
      <c r="G4172" s="129"/>
      <c r="H4172" s="372"/>
      <c r="I4172" s="264"/>
      <c r="J4172" s="270"/>
      <c r="K4172" s="264"/>
      <c r="L4172" s="264"/>
      <c r="M4172" s="158"/>
      <c r="N4172" s="348"/>
    </row>
    <row r="4173" spans="2:14" x14ac:dyDescent="0.15">
      <c r="B4173" s="272">
        <v>4169</v>
      </c>
      <c r="C4173" s="165"/>
      <c r="D4173" s="112"/>
      <c r="E4173" s="121"/>
      <c r="F4173" s="122"/>
      <c r="G4173" s="129"/>
      <c r="H4173" s="372"/>
      <c r="I4173" s="264"/>
      <c r="J4173" s="270"/>
      <c r="K4173" s="264"/>
      <c r="L4173" s="264"/>
      <c r="M4173" s="158"/>
      <c r="N4173" s="348"/>
    </row>
    <row r="4174" spans="2:14" x14ac:dyDescent="0.15">
      <c r="B4174" s="272">
        <v>4170</v>
      </c>
      <c r="C4174" s="165"/>
      <c r="D4174" s="112"/>
      <c r="E4174" s="121"/>
      <c r="F4174" s="122"/>
      <c r="G4174" s="129"/>
      <c r="H4174" s="372"/>
      <c r="I4174" s="264"/>
      <c r="J4174" s="270"/>
      <c r="K4174" s="264"/>
      <c r="L4174" s="264"/>
      <c r="M4174" s="158"/>
      <c r="N4174" s="348"/>
    </row>
    <row r="4175" spans="2:14" x14ac:dyDescent="0.15">
      <c r="B4175" s="272">
        <v>4171</v>
      </c>
      <c r="C4175" s="165"/>
      <c r="D4175" s="112"/>
      <c r="E4175" s="121"/>
      <c r="F4175" s="122"/>
      <c r="G4175" s="129"/>
      <c r="H4175" s="372"/>
      <c r="I4175" s="264"/>
      <c r="J4175" s="270"/>
      <c r="K4175" s="264"/>
      <c r="L4175" s="264"/>
      <c r="M4175" s="158"/>
      <c r="N4175" s="348"/>
    </row>
    <row r="4176" spans="2:14" x14ac:dyDescent="0.15">
      <c r="B4176" s="272">
        <v>4172</v>
      </c>
      <c r="C4176" s="165"/>
      <c r="D4176" s="112"/>
      <c r="E4176" s="121"/>
      <c r="F4176" s="122"/>
      <c r="G4176" s="129"/>
      <c r="H4176" s="372"/>
      <c r="I4176" s="264"/>
      <c r="J4176" s="270"/>
      <c r="K4176" s="264"/>
      <c r="L4176" s="264"/>
      <c r="M4176" s="158"/>
      <c r="N4176" s="348"/>
    </row>
    <row r="4177" spans="2:14" x14ac:dyDescent="0.15">
      <c r="B4177" s="272">
        <v>4173</v>
      </c>
      <c r="C4177" s="165"/>
      <c r="D4177" s="112"/>
      <c r="E4177" s="121"/>
      <c r="F4177" s="122"/>
      <c r="G4177" s="129"/>
      <c r="H4177" s="372"/>
      <c r="I4177" s="264"/>
      <c r="J4177" s="270"/>
      <c r="K4177" s="264"/>
      <c r="L4177" s="264"/>
      <c r="M4177" s="158"/>
      <c r="N4177" s="348"/>
    </row>
    <row r="4178" spans="2:14" x14ac:dyDescent="0.15">
      <c r="B4178" s="272">
        <v>4174</v>
      </c>
      <c r="C4178" s="165"/>
      <c r="D4178" s="112"/>
      <c r="E4178" s="121"/>
      <c r="F4178" s="122"/>
      <c r="G4178" s="129"/>
      <c r="H4178" s="372"/>
      <c r="I4178" s="264"/>
      <c r="J4178" s="270"/>
      <c r="K4178" s="264"/>
      <c r="L4178" s="264"/>
      <c r="M4178" s="158"/>
      <c r="N4178" s="348"/>
    </row>
    <row r="4179" spans="2:14" x14ac:dyDescent="0.15">
      <c r="B4179" s="272">
        <v>4175</v>
      </c>
      <c r="C4179" s="165"/>
      <c r="D4179" s="112"/>
      <c r="E4179" s="121"/>
      <c r="F4179" s="122"/>
      <c r="G4179" s="129"/>
      <c r="H4179" s="372"/>
      <c r="I4179" s="264"/>
      <c r="J4179" s="270"/>
      <c r="K4179" s="264"/>
      <c r="L4179" s="264"/>
      <c r="M4179" s="158"/>
      <c r="N4179" s="348"/>
    </row>
    <row r="4180" spans="2:14" x14ac:dyDescent="0.15">
      <c r="B4180" s="272">
        <v>4176</v>
      </c>
      <c r="C4180" s="165"/>
      <c r="D4180" s="112"/>
      <c r="E4180" s="121"/>
      <c r="F4180" s="122"/>
      <c r="G4180" s="129"/>
      <c r="H4180" s="372"/>
      <c r="I4180" s="264"/>
      <c r="J4180" s="270"/>
      <c r="K4180" s="264"/>
      <c r="L4180" s="264"/>
      <c r="M4180" s="158"/>
      <c r="N4180" s="348"/>
    </row>
    <row r="4181" spans="2:14" x14ac:dyDescent="0.15">
      <c r="B4181" s="272">
        <v>4177</v>
      </c>
      <c r="C4181" s="165"/>
      <c r="D4181" s="112"/>
      <c r="E4181" s="121"/>
      <c r="F4181" s="122"/>
      <c r="G4181" s="129"/>
      <c r="H4181" s="372"/>
      <c r="I4181" s="264"/>
      <c r="J4181" s="270"/>
      <c r="K4181" s="264"/>
      <c r="L4181" s="264"/>
      <c r="M4181" s="158"/>
      <c r="N4181" s="348"/>
    </row>
    <row r="4182" spans="2:14" x14ac:dyDescent="0.15">
      <c r="B4182" s="272">
        <v>4178</v>
      </c>
      <c r="C4182" s="165"/>
      <c r="D4182" s="112"/>
      <c r="E4182" s="121"/>
      <c r="F4182" s="122"/>
      <c r="G4182" s="129"/>
      <c r="H4182" s="372"/>
      <c r="I4182" s="264"/>
      <c r="J4182" s="270"/>
      <c r="K4182" s="264"/>
      <c r="L4182" s="264"/>
      <c r="M4182" s="158"/>
      <c r="N4182" s="348"/>
    </row>
    <row r="4183" spans="2:14" x14ac:dyDescent="0.15">
      <c r="B4183" s="272">
        <v>4179</v>
      </c>
      <c r="C4183" s="165"/>
      <c r="D4183" s="112"/>
      <c r="E4183" s="121"/>
      <c r="F4183" s="122"/>
      <c r="G4183" s="129"/>
      <c r="H4183" s="372"/>
      <c r="I4183" s="264"/>
      <c r="J4183" s="270"/>
      <c r="K4183" s="264"/>
      <c r="L4183" s="264"/>
      <c r="M4183" s="158"/>
      <c r="N4183" s="348"/>
    </row>
    <row r="4184" spans="2:14" x14ac:dyDescent="0.15">
      <c r="B4184" s="272">
        <v>4180</v>
      </c>
      <c r="C4184" s="165"/>
      <c r="D4184" s="112"/>
      <c r="E4184" s="121"/>
      <c r="F4184" s="122"/>
      <c r="G4184" s="129"/>
      <c r="H4184" s="372"/>
      <c r="I4184" s="264"/>
      <c r="J4184" s="270"/>
      <c r="K4184" s="264"/>
      <c r="L4184" s="264"/>
      <c r="M4184" s="158"/>
      <c r="N4184" s="348"/>
    </row>
    <row r="4185" spans="2:14" x14ac:dyDescent="0.15">
      <c r="B4185" s="272">
        <v>4181</v>
      </c>
      <c r="C4185" s="165"/>
      <c r="D4185" s="112"/>
      <c r="E4185" s="121"/>
      <c r="F4185" s="122"/>
      <c r="G4185" s="129"/>
      <c r="H4185" s="372"/>
      <c r="I4185" s="264"/>
      <c r="J4185" s="270"/>
      <c r="K4185" s="264"/>
      <c r="L4185" s="264"/>
      <c r="M4185" s="158"/>
      <c r="N4185" s="348"/>
    </row>
    <row r="4186" spans="2:14" x14ac:dyDescent="0.15">
      <c r="B4186" s="272">
        <v>4182</v>
      </c>
      <c r="C4186" s="165"/>
      <c r="D4186" s="112"/>
      <c r="E4186" s="121"/>
      <c r="F4186" s="122"/>
      <c r="G4186" s="129"/>
      <c r="H4186" s="372"/>
      <c r="I4186" s="264"/>
      <c r="J4186" s="270"/>
      <c r="K4186" s="264"/>
      <c r="L4186" s="264"/>
      <c r="M4186" s="158"/>
      <c r="N4186" s="348"/>
    </row>
    <row r="4187" spans="2:14" x14ac:dyDescent="0.15">
      <c r="B4187" s="272">
        <v>4183</v>
      </c>
      <c r="C4187" s="165"/>
      <c r="D4187" s="112"/>
      <c r="E4187" s="121"/>
      <c r="F4187" s="122"/>
      <c r="G4187" s="129"/>
      <c r="H4187" s="372"/>
      <c r="I4187" s="264"/>
      <c r="J4187" s="270"/>
      <c r="K4187" s="264"/>
      <c r="L4187" s="264"/>
      <c r="M4187" s="158"/>
      <c r="N4187" s="348"/>
    </row>
    <row r="4188" spans="2:14" x14ac:dyDescent="0.15">
      <c r="B4188" s="272">
        <v>4184</v>
      </c>
      <c r="C4188" s="165"/>
      <c r="D4188" s="112"/>
      <c r="E4188" s="121"/>
      <c r="F4188" s="122"/>
      <c r="G4188" s="129"/>
      <c r="H4188" s="372"/>
      <c r="I4188" s="264"/>
      <c r="J4188" s="270"/>
      <c r="K4188" s="264"/>
      <c r="L4188" s="264"/>
      <c r="M4188" s="158"/>
      <c r="N4188" s="348"/>
    </row>
    <row r="4189" spans="2:14" x14ac:dyDescent="0.15">
      <c r="B4189" s="272">
        <v>4185</v>
      </c>
      <c r="C4189" s="165"/>
      <c r="D4189" s="112"/>
      <c r="E4189" s="121"/>
      <c r="F4189" s="122"/>
      <c r="G4189" s="129"/>
      <c r="H4189" s="372"/>
      <c r="I4189" s="264"/>
      <c r="J4189" s="270"/>
      <c r="K4189" s="264"/>
      <c r="L4189" s="264"/>
      <c r="M4189" s="158"/>
      <c r="N4189" s="348"/>
    </row>
    <row r="4190" spans="2:14" x14ac:dyDescent="0.15">
      <c r="B4190" s="272">
        <v>4186</v>
      </c>
      <c r="C4190" s="165"/>
      <c r="D4190" s="112"/>
      <c r="E4190" s="121"/>
      <c r="F4190" s="122"/>
      <c r="G4190" s="129"/>
      <c r="H4190" s="372"/>
      <c r="I4190" s="264"/>
      <c r="J4190" s="270"/>
      <c r="K4190" s="264"/>
      <c r="L4190" s="264"/>
      <c r="M4190" s="158"/>
      <c r="N4190" s="348"/>
    </row>
    <row r="4191" spans="2:14" x14ac:dyDescent="0.15">
      <c r="B4191" s="272">
        <v>4187</v>
      </c>
      <c r="C4191" s="165"/>
      <c r="D4191" s="112"/>
      <c r="E4191" s="121"/>
      <c r="F4191" s="122"/>
      <c r="G4191" s="129"/>
      <c r="H4191" s="372"/>
      <c r="I4191" s="264"/>
      <c r="J4191" s="270"/>
      <c r="K4191" s="264"/>
      <c r="L4191" s="264"/>
      <c r="M4191" s="158"/>
      <c r="N4191" s="348"/>
    </row>
    <row r="4192" spans="2:14" x14ac:dyDescent="0.15">
      <c r="B4192" s="272">
        <v>4188</v>
      </c>
      <c r="C4192" s="165"/>
      <c r="D4192" s="112"/>
      <c r="E4192" s="121"/>
      <c r="F4192" s="122"/>
      <c r="G4192" s="129"/>
      <c r="H4192" s="372"/>
      <c r="I4192" s="264"/>
      <c r="J4192" s="270"/>
      <c r="K4192" s="264"/>
      <c r="L4192" s="264"/>
      <c r="M4192" s="158"/>
      <c r="N4192" s="348"/>
    </row>
    <row r="4193" spans="2:14" x14ac:dyDescent="0.15">
      <c r="B4193" s="272">
        <v>4189</v>
      </c>
      <c r="C4193" s="165"/>
      <c r="D4193" s="112"/>
      <c r="E4193" s="121"/>
      <c r="F4193" s="122"/>
      <c r="G4193" s="129"/>
      <c r="H4193" s="372"/>
      <c r="I4193" s="264"/>
      <c r="J4193" s="270"/>
      <c r="K4193" s="264"/>
      <c r="L4193" s="264"/>
      <c r="M4193" s="158"/>
      <c r="N4193" s="348"/>
    </row>
    <row r="4194" spans="2:14" x14ac:dyDescent="0.15">
      <c r="B4194" s="272">
        <v>4190</v>
      </c>
      <c r="C4194" s="165"/>
      <c r="D4194" s="112"/>
      <c r="E4194" s="121"/>
      <c r="F4194" s="122"/>
      <c r="G4194" s="129"/>
      <c r="H4194" s="372"/>
      <c r="I4194" s="264"/>
      <c r="J4194" s="270"/>
      <c r="K4194" s="264"/>
      <c r="L4194" s="264"/>
      <c r="M4194" s="158"/>
      <c r="N4194" s="348"/>
    </row>
    <row r="4195" spans="2:14" x14ac:dyDescent="0.15">
      <c r="B4195" s="272">
        <v>4191</v>
      </c>
      <c r="C4195" s="165"/>
      <c r="D4195" s="112"/>
      <c r="E4195" s="121"/>
      <c r="F4195" s="122"/>
      <c r="G4195" s="129"/>
      <c r="H4195" s="372"/>
      <c r="I4195" s="264"/>
      <c r="J4195" s="270"/>
      <c r="K4195" s="264"/>
      <c r="L4195" s="264"/>
      <c r="M4195" s="158"/>
      <c r="N4195" s="348"/>
    </row>
    <row r="4196" spans="2:14" x14ac:dyDescent="0.15">
      <c r="B4196" s="272">
        <v>4192</v>
      </c>
      <c r="C4196" s="165"/>
      <c r="D4196" s="112"/>
      <c r="E4196" s="121"/>
      <c r="F4196" s="122"/>
      <c r="G4196" s="129"/>
      <c r="H4196" s="372"/>
      <c r="I4196" s="264"/>
      <c r="J4196" s="270"/>
      <c r="K4196" s="264"/>
      <c r="L4196" s="264"/>
      <c r="M4196" s="158"/>
      <c r="N4196" s="348"/>
    </row>
    <row r="4197" spans="2:14" x14ac:dyDescent="0.15">
      <c r="B4197" s="272">
        <v>4193</v>
      </c>
      <c r="C4197" s="165"/>
      <c r="D4197" s="112"/>
      <c r="E4197" s="121"/>
      <c r="F4197" s="122"/>
      <c r="G4197" s="129"/>
      <c r="H4197" s="372"/>
      <c r="I4197" s="264"/>
      <c r="J4197" s="270"/>
      <c r="K4197" s="264"/>
      <c r="L4197" s="264"/>
      <c r="M4197" s="158"/>
      <c r="N4197" s="348"/>
    </row>
    <row r="4198" spans="2:14" x14ac:dyDescent="0.15">
      <c r="B4198" s="272">
        <v>4194</v>
      </c>
      <c r="C4198" s="165"/>
      <c r="D4198" s="112"/>
      <c r="E4198" s="121"/>
      <c r="F4198" s="122"/>
      <c r="G4198" s="129"/>
      <c r="H4198" s="372"/>
      <c r="I4198" s="264"/>
      <c r="J4198" s="270"/>
      <c r="K4198" s="264"/>
      <c r="L4198" s="264"/>
      <c r="M4198" s="158"/>
      <c r="N4198" s="348"/>
    </row>
    <row r="4199" spans="2:14" x14ac:dyDescent="0.15">
      <c r="B4199" s="272">
        <v>4195</v>
      </c>
      <c r="C4199" s="165"/>
      <c r="D4199" s="112"/>
      <c r="E4199" s="121"/>
      <c r="F4199" s="122"/>
      <c r="G4199" s="129"/>
      <c r="H4199" s="372"/>
      <c r="I4199" s="264"/>
      <c r="J4199" s="270"/>
      <c r="K4199" s="264"/>
      <c r="L4199" s="264"/>
      <c r="M4199" s="158"/>
      <c r="N4199" s="348"/>
    </row>
    <row r="4200" spans="2:14" x14ac:dyDescent="0.15">
      <c r="B4200" s="272">
        <v>4196</v>
      </c>
      <c r="C4200" s="165"/>
      <c r="D4200" s="112"/>
      <c r="E4200" s="121"/>
      <c r="F4200" s="122"/>
      <c r="G4200" s="129"/>
      <c r="H4200" s="372"/>
      <c r="I4200" s="264"/>
      <c r="J4200" s="270"/>
      <c r="K4200" s="264"/>
      <c r="L4200" s="264"/>
      <c r="M4200" s="158"/>
      <c r="N4200" s="348"/>
    </row>
    <row r="4201" spans="2:14" x14ac:dyDescent="0.15">
      <c r="B4201" s="272">
        <v>4197</v>
      </c>
      <c r="C4201" s="165"/>
      <c r="D4201" s="112"/>
      <c r="E4201" s="121"/>
      <c r="F4201" s="122"/>
      <c r="G4201" s="129"/>
      <c r="H4201" s="372"/>
      <c r="I4201" s="264"/>
      <c r="J4201" s="270"/>
      <c r="K4201" s="264"/>
      <c r="L4201" s="264"/>
      <c r="M4201" s="158"/>
      <c r="N4201" s="348"/>
    </row>
    <row r="4202" spans="2:14" x14ac:dyDescent="0.15">
      <c r="B4202" s="272">
        <v>4198</v>
      </c>
      <c r="C4202" s="165"/>
      <c r="D4202" s="112"/>
      <c r="E4202" s="121"/>
      <c r="F4202" s="122"/>
      <c r="G4202" s="129"/>
      <c r="H4202" s="372"/>
      <c r="I4202" s="264"/>
      <c r="J4202" s="270"/>
      <c r="K4202" s="264"/>
      <c r="L4202" s="264"/>
      <c r="M4202" s="158"/>
      <c r="N4202" s="348"/>
    </row>
    <row r="4203" spans="2:14" x14ac:dyDescent="0.15">
      <c r="B4203" s="272">
        <v>4199</v>
      </c>
      <c r="C4203" s="165"/>
      <c r="D4203" s="112"/>
      <c r="E4203" s="121"/>
      <c r="F4203" s="122"/>
      <c r="G4203" s="129"/>
      <c r="H4203" s="372"/>
      <c r="I4203" s="264"/>
      <c r="J4203" s="270"/>
      <c r="K4203" s="264"/>
      <c r="L4203" s="264"/>
      <c r="M4203" s="158"/>
      <c r="N4203" s="348"/>
    </row>
    <row r="4204" spans="2:14" x14ac:dyDescent="0.15">
      <c r="B4204" s="272">
        <v>4200</v>
      </c>
      <c r="C4204" s="165"/>
      <c r="D4204" s="112"/>
      <c r="E4204" s="121"/>
      <c r="F4204" s="122"/>
      <c r="G4204" s="129"/>
      <c r="H4204" s="372"/>
      <c r="I4204" s="264"/>
      <c r="J4204" s="270"/>
      <c r="K4204" s="264"/>
      <c r="L4204" s="264"/>
      <c r="M4204" s="158"/>
      <c r="N4204" s="348"/>
    </row>
    <row r="4205" spans="2:14" x14ac:dyDescent="0.15">
      <c r="B4205" s="272">
        <v>4201</v>
      </c>
      <c r="C4205" s="165"/>
      <c r="D4205" s="112"/>
      <c r="E4205" s="121"/>
      <c r="F4205" s="122"/>
      <c r="G4205" s="129"/>
      <c r="H4205" s="372"/>
      <c r="I4205" s="264"/>
      <c r="J4205" s="270"/>
      <c r="K4205" s="264"/>
      <c r="L4205" s="264"/>
      <c r="M4205" s="158"/>
      <c r="N4205" s="348"/>
    </row>
    <row r="4206" spans="2:14" x14ac:dyDescent="0.15">
      <c r="B4206" s="272">
        <v>4202</v>
      </c>
      <c r="C4206" s="165"/>
      <c r="D4206" s="112"/>
      <c r="E4206" s="121"/>
      <c r="F4206" s="122"/>
      <c r="G4206" s="129"/>
      <c r="H4206" s="372"/>
      <c r="I4206" s="264"/>
      <c r="J4206" s="270"/>
      <c r="K4206" s="264"/>
      <c r="L4206" s="264"/>
      <c r="M4206" s="158"/>
      <c r="N4206" s="348"/>
    </row>
    <row r="4207" spans="2:14" x14ac:dyDescent="0.15">
      <c r="B4207" s="272">
        <v>4203</v>
      </c>
      <c r="C4207" s="165"/>
      <c r="D4207" s="112"/>
      <c r="E4207" s="121"/>
      <c r="F4207" s="122"/>
      <c r="G4207" s="129"/>
      <c r="H4207" s="372"/>
      <c r="I4207" s="264"/>
      <c r="J4207" s="270"/>
      <c r="K4207" s="264"/>
      <c r="L4207" s="264"/>
      <c r="M4207" s="158"/>
      <c r="N4207" s="348"/>
    </row>
    <row r="4208" spans="2:14" x14ac:dyDescent="0.15">
      <c r="B4208" s="272">
        <v>4204</v>
      </c>
      <c r="C4208" s="165"/>
      <c r="D4208" s="112"/>
      <c r="E4208" s="121"/>
      <c r="F4208" s="122"/>
      <c r="G4208" s="129"/>
      <c r="H4208" s="372"/>
      <c r="I4208" s="264"/>
      <c r="J4208" s="270"/>
      <c r="K4208" s="264"/>
      <c r="L4208" s="264"/>
      <c r="M4208" s="158"/>
      <c r="N4208" s="348"/>
    </row>
    <row r="4209" spans="2:14" x14ac:dyDescent="0.15">
      <c r="B4209" s="272">
        <v>4205</v>
      </c>
      <c r="C4209" s="165"/>
      <c r="D4209" s="112"/>
      <c r="E4209" s="121"/>
      <c r="F4209" s="122"/>
      <c r="G4209" s="129"/>
      <c r="H4209" s="372"/>
      <c r="I4209" s="264"/>
      <c r="J4209" s="270"/>
      <c r="K4209" s="264"/>
      <c r="L4209" s="264"/>
      <c r="M4209" s="158"/>
      <c r="N4209" s="348"/>
    </row>
    <row r="4210" spans="2:14" x14ac:dyDescent="0.15">
      <c r="B4210" s="272">
        <v>4206</v>
      </c>
      <c r="C4210" s="165"/>
      <c r="D4210" s="112"/>
      <c r="E4210" s="121"/>
      <c r="F4210" s="122"/>
      <c r="G4210" s="129"/>
      <c r="H4210" s="372"/>
      <c r="I4210" s="264"/>
      <c r="J4210" s="270"/>
      <c r="K4210" s="264"/>
      <c r="L4210" s="264"/>
      <c r="M4210" s="158"/>
      <c r="N4210" s="348"/>
    </row>
    <row r="4211" spans="2:14" x14ac:dyDescent="0.15">
      <c r="B4211" s="272">
        <v>4207</v>
      </c>
      <c r="C4211" s="165"/>
      <c r="D4211" s="112"/>
      <c r="E4211" s="121"/>
      <c r="F4211" s="122"/>
      <c r="G4211" s="129"/>
      <c r="H4211" s="372"/>
      <c r="I4211" s="264"/>
      <c r="J4211" s="270"/>
      <c r="K4211" s="264"/>
      <c r="L4211" s="264"/>
      <c r="M4211" s="158"/>
      <c r="N4211" s="348"/>
    </row>
    <row r="4212" spans="2:14" x14ac:dyDescent="0.15">
      <c r="B4212" s="272">
        <v>4208</v>
      </c>
      <c r="C4212" s="165"/>
      <c r="D4212" s="112"/>
      <c r="E4212" s="121"/>
      <c r="F4212" s="122"/>
      <c r="G4212" s="129"/>
      <c r="H4212" s="372"/>
      <c r="I4212" s="264"/>
      <c r="J4212" s="270"/>
      <c r="K4212" s="264"/>
      <c r="L4212" s="264"/>
      <c r="M4212" s="158"/>
      <c r="N4212" s="348"/>
    </row>
    <row r="4213" spans="2:14" x14ac:dyDescent="0.15">
      <c r="B4213" s="272">
        <v>4209</v>
      </c>
      <c r="C4213" s="165"/>
      <c r="D4213" s="112"/>
      <c r="E4213" s="121"/>
      <c r="F4213" s="122"/>
      <c r="G4213" s="129"/>
      <c r="H4213" s="372"/>
      <c r="I4213" s="264"/>
      <c r="J4213" s="270"/>
      <c r="K4213" s="264"/>
      <c r="L4213" s="264"/>
      <c r="M4213" s="158"/>
      <c r="N4213" s="348"/>
    </row>
    <row r="4214" spans="2:14" x14ac:dyDescent="0.15">
      <c r="B4214" s="272">
        <v>4210</v>
      </c>
      <c r="C4214" s="165"/>
      <c r="D4214" s="112"/>
      <c r="E4214" s="121"/>
      <c r="F4214" s="122"/>
      <c r="G4214" s="129"/>
      <c r="H4214" s="372"/>
      <c r="I4214" s="264"/>
      <c r="J4214" s="270"/>
      <c r="K4214" s="264"/>
      <c r="L4214" s="264"/>
      <c r="M4214" s="158"/>
      <c r="N4214" s="348"/>
    </row>
    <row r="4215" spans="2:14" x14ac:dyDescent="0.15">
      <c r="B4215" s="272">
        <v>4211</v>
      </c>
      <c r="C4215" s="165"/>
      <c r="D4215" s="112"/>
      <c r="E4215" s="121"/>
      <c r="F4215" s="122"/>
      <c r="G4215" s="129"/>
      <c r="H4215" s="372"/>
      <c r="I4215" s="264"/>
      <c r="J4215" s="270"/>
      <c r="K4215" s="264"/>
      <c r="L4215" s="264"/>
      <c r="M4215" s="158"/>
      <c r="N4215" s="348"/>
    </row>
    <row r="4216" spans="2:14" x14ac:dyDescent="0.15">
      <c r="B4216" s="272">
        <v>4212</v>
      </c>
      <c r="C4216" s="165"/>
      <c r="D4216" s="112"/>
      <c r="E4216" s="121"/>
      <c r="F4216" s="122"/>
      <c r="G4216" s="129"/>
      <c r="H4216" s="372"/>
      <c r="I4216" s="264"/>
      <c r="J4216" s="270"/>
      <c r="K4216" s="264"/>
      <c r="L4216" s="264"/>
      <c r="M4216" s="158"/>
      <c r="N4216" s="348"/>
    </row>
    <row r="4217" spans="2:14" x14ac:dyDescent="0.15">
      <c r="B4217" s="272">
        <v>4213</v>
      </c>
      <c r="C4217" s="165"/>
      <c r="D4217" s="112"/>
      <c r="E4217" s="121"/>
      <c r="F4217" s="122"/>
      <c r="G4217" s="129"/>
      <c r="H4217" s="372"/>
      <c r="I4217" s="264"/>
      <c r="J4217" s="270"/>
      <c r="K4217" s="264"/>
      <c r="L4217" s="264"/>
      <c r="M4217" s="158"/>
      <c r="N4217" s="348"/>
    </row>
    <row r="4218" spans="2:14" x14ac:dyDescent="0.15">
      <c r="B4218" s="272">
        <v>4214</v>
      </c>
      <c r="C4218" s="165"/>
      <c r="D4218" s="112"/>
      <c r="E4218" s="121"/>
      <c r="F4218" s="122"/>
      <c r="G4218" s="129"/>
      <c r="H4218" s="372"/>
      <c r="I4218" s="264"/>
      <c r="J4218" s="270"/>
      <c r="K4218" s="264"/>
      <c r="L4218" s="264"/>
      <c r="M4218" s="158"/>
      <c r="N4218" s="348"/>
    </row>
    <row r="4219" spans="2:14" x14ac:dyDescent="0.15">
      <c r="B4219" s="272">
        <v>4215</v>
      </c>
      <c r="C4219" s="165"/>
      <c r="D4219" s="112"/>
      <c r="E4219" s="121"/>
      <c r="F4219" s="122"/>
      <c r="G4219" s="129"/>
      <c r="H4219" s="372"/>
      <c r="I4219" s="264"/>
      <c r="J4219" s="270"/>
      <c r="K4219" s="264"/>
      <c r="L4219" s="264"/>
      <c r="M4219" s="158"/>
      <c r="N4219" s="348"/>
    </row>
    <row r="4220" spans="2:14" x14ac:dyDescent="0.15">
      <c r="B4220" s="272">
        <v>4216</v>
      </c>
      <c r="C4220" s="165"/>
      <c r="D4220" s="112"/>
      <c r="E4220" s="121"/>
      <c r="F4220" s="122"/>
      <c r="G4220" s="129"/>
      <c r="H4220" s="372"/>
      <c r="I4220" s="264"/>
      <c r="J4220" s="270"/>
      <c r="K4220" s="264"/>
      <c r="L4220" s="264"/>
      <c r="M4220" s="158"/>
      <c r="N4220" s="348"/>
    </row>
    <row r="4221" spans="2:14" x14ac:dyDescent="0.15">
      <c r="B4221" s="272">
        <v>4217</v>
      </c>
      <c r="C4221" s="165"/>
      <c r="D4221" s="112"/>
      <c r="E4221" s="121"/>
      <c r="F4221" s="122"/>
      <c r="G4221" s="129"/>
      <c r="H4221" s="372"/>
      <c r="I4221" s="264"/>
      <c r="J4221" s="270"/>
      <c r="K4221" s="264"/>
      <c r="L4221" s="264"/>
      <c r="M4221" s="158"/>
      <c r="N4221" s="348"/>
    </row>
    <row r="4222" spans="2:14" x14ac:dyDescent="0.15">
      <c r="B4222" s="272">
        <v>4218</v>
      </c>
      <c r="C4222" s="165"/>
      <c r="D4222" s="112"/>
      <c r="E4222" s="121"/>
      <c r="F4222" s="122"/>
      <c r="G4222" s="129"/>
      <c r="H4222" s="372"/>
      <c r="I4222" s="264"/>
      <c r="J4222" s="270"/>
      <c r="K4222" s="264"/>
      <c r="L4222" s="264"/>
      <c r="M4222" s="158"/>
      <c r="N4222" s="348"/>
    </row>
    <row r="4223" spans="2:14" x14ac:dyDescent="0.15">
      <c r="B4223" s="272">
        <v>4219</v>
      </c>
      <c r="C4223" s="165"/>
      <c r="D4223" s="112"/>
      <c r="E4223" s="121"/>
      <c r="F4223" s="122"/>
      <c r="G4223" s="129"/>
      <c r="H4223" s="372"/>
      <c r="I4223" s="264"/>
      <c r="J4223" s="270"/>
      <c r="K4223" s="264"/>
      <c r="L4223" s="264"/>
      <c r="M4223" s="158"/>
      <c r="N4223" s="348"/>
    </row>
    <row r="4224" spans="2:14" x14ac:dyDescent="0.15">
      <c r="B4224" s="272">
        <v>4220</v>
      </c>
      <c r="C4224" s="165"/>
      <c r="D4224" s="112"/>
      <c r="E4224" s="121"/>
      <c r="F4224" s="122"/>
      <c r="G4224" s="129"/>
      <c r="H4224" s="372"/>
      <c r="I4224" s="264"/>
      <c r="J4224" s="270"/>
      <c r="K4224" s="264"/>
      <c r="L4224" s="264"/>
      <c r="M4224" s="158"/>
      <c r="N4224" s="348"/>
    </row>
    <row r="4225" spans="2:14" x14ac:dyDescent="0.15">
      <c r="B4225" s="272">
        <v>4221</v>
      </c>
      <c r="C4225" s="165"/>
      <c r="D4225" s="112"/>
      <c r="E4225" s="121"/>
      <c r="F4225" s="122"/>
      <c r="G4225" s="129"/>
      <c r="H4225" s="372"/>
      <c r="I4225" s="264"/>
      <c r="J4225" s="270"/>
      <c r="K4225" s="264"/>
      <c r="L4225" s="264"/>
      <c r="M4225" s="158"/>
      <c r="N4225" s="348"/>
    </row>
    <row r="4226" spans="2:14" x14ac:dyDescent="0.15">
      <c r="B4226" s="272">
        <v>4222</v>
      </c>
      <c r="C4226" s="165"/>
      <c r="D4226" s="112"/>
      <c r="E4226" s="121"/>
      <c r="F4226" s="122"/>
      <c r="G4226" s="129"/>
      <c r="H4226" s="372"/>
      <c r="I4226" s="264"/>
      <c r="J4226" s="270"/>
      <c r="K4226" s="264"/>
      <c r="L4226" s="264"/>
      <c r="M4226" s="158"/>
      <c r="N4226" s="348"/>
    </row>
    <row r="4227" spans="2:14" x14ac:dyDescent="0.15">
      <c r="B4227" s="272">
        <v>4223</v>
      </c>
      <c r="C4227" s="165"/>
      <c r="D4227" s="112"/>
      <c r="E4227" s="121"/>
      <c r="F4227" s="122"/>
      <c r="G4227" s="129"/>
      <c r="H4227" s="372"/>
      <c r="I4227" s="264"/>
      <c r="J4227" s="270"/>
      <c r="K4227" s="264"/>
      <c r="L4227" s="264"/>
      <c r="M4227" s="158"/>
      <c r="N4227" s="348"/>
    </row>
    <row r="4228" spans="2:14" x14ac:dyDescent="0.15">
      <c r="B4228" s="272">
        <v>4224</v>
      </c>
      <c r="C4228" s="165"/>
      <c r="D4228" s="112"/>
      <c r="E4228" s="121"/>
      <c r="F4228" s="122"/>
      <c r="G4228" s="129"/>
      <c r="H4228" s="372"/>
      <c r="I4228" s="264"/>
      <c r="J4228" s="270"/>
      <c r="K4228" s="264"/>
      <c r="L4228" s="264"/>
      <c r="M4228" s="158"/>
      <c r="N4228" s="348"/>
    </row>
    <row r="4229" spans="2:14" x14ac:dyDescent="0.15">
      <c r="B4229" s="272">
        <v>4225</v>
      </c>
      <c r="C4229" s="165"/>
      <c r="D4229" s="112"/>
      <c r="E4229" s="121"/>
      <c r="F4229" s="122"/>
      <c r="G4229" s="129"/>
      <c r="H4229" s="372"/>
      <c r="I4229" s="264"/>
      <c r="J4229" s="270"/>
      <c r="K4229" s="264"/>
      <c r="L4229" s="264"/>
      <c r="M4229" s="158"/>
      <c r="N4229" s="348"/>
    </row>
    <row r="4230" spans="2:14" x14ac:dyDescent="0.15">
      <c r="B4230" s="272">
        <v>4226</v>
      </c>
      <c r="C4230" s="165"/>
      <c r="D4230" s="112"/>
      <c r="E4230" s="121"/>
      <c r="F4230" s="122"/>
      <c r="G4230" s="129"/>
      <c r="H4230" s="372"/>
      <c r="I4230" s="264"/>
      <c r="J4230" s="270"/>
      <c r="K4230" s="264"/>
      <c r="L4230" s="264"/>
      <c r="M4230" s="158"/>
      <c r="N4230" s="348"/>
    </row>
    <row r="4231" spans="2:14" x14ac:dyDescent="0.15">
      <c r="B4231" s="272">
        <v>4227</v>
      </c>
      <c r="C4231" s="165"/>
      <c r="D4231" s="112"/>
      <c r="E4231" s="121"/>
      <c r="F4231" s="122"/>
      <c r="G4231" s="129"/>
      <c r="H4231" s="372"/>
      <c r="I4231" s="264"/>
      <c r="J4231" s="270"/>
      <c r="K4231" s="264"/>
      <c r="L4231" s="264"/>
      <c r="M4231" s="158"/>
      <c r="N4231" s="348"/>
    </row>
    <row r="4232" spans="2:14" x14ac:dyDescent="0.15">
      <c r="B4232" s="272">
        <v>4228</v>
      </c>
      <c r="C4232" s="165"/>
      <c r="D4232" s="112"/>
      <c r="E4232" s="121"/>
      <c r="F4232" s="122"/>
      <c r="G4232" s="129"/>
      <c r="H4232" s="372"/>
      <c r="I4232" s="264"/>
      <c r="J4232" s="270"/>
      <c r="K4232" s="264"/>
      <c r="L4232" s="264"/>
      <c r="M4232" s="158"/>
      <c r="N4232" s="348"/>
    </row>
    <row r="4233" spans="2:14" x14ac:dyDescent="0.15">
      <c r="B4233" s="272">
        <v>4229</v>
      </c>
      <c r="C4233" s="165"/>
      <c r="D4233" s="112"/>
      <c r="E4233" s="121"/>
      <c r="F4233" s="122"/>
      <c r="G4233" s="129"/>
      <c r="H4233" s="372"/>
      <c r="I4233" s="264"/>
      <c r="J4233" s="270"/>
      <c r="K4233" s="264"/>
      <c r="L4233" s="264"/>
      <c r="M4233" s="158"/>
      <c r="N4233" s="348"/>
    </row>
    <row r="4234" spans="2:14" x14ac:dyDescent="0.15">
      <c r="B4234" s="272">
        <v>4230</v>
      </c>
      <c r="C4234" s="165"/>
      <c r="D4234" s="112"/>
      <c r="E4234" s="121"/>
      <c r="F4234" s="122"/>
      <c r="G4234" s="129"/>
      <c r="H4234" s="372"/>
      <c r="I4234" s="264"/>
      <c r="J4234" s="270"/>
      <c r="K4234" s="264"/>
      <c r="L4234" s="264"/>
      <c r="M4234" s="158"/>
      <c r="N4234" s="348"/>
    </row>
    <row r="4235" spans="2:14" x14ac:dyDescent="0.15">
      <c r="B4235" s="272">
        <v>4231</v>
      </c>
      <c r="C4235" s="165"/>
      <c r="D4235" s="112"/>
      <c r="E4235" s="121"/>
      <c r="F4235" s="122"/>
      <c r="G4235" s="129"/>
      <c r="H4235" s="372"/>
      <c r="I4235" s="264"/>
      <c r="J4235" s="270"/>
      <c r="K4235" s="264"/>
      <c r="L4235" s="264"/>
      <c r="M4235" s="158"/>
      <c r="N4235" s="348"/>
    </row>
    <row r="4236" spans="2:14" x14ac:dyDescent="0.15">
      <c r="B4236" s="272">
        <v>4232</v>
      </c>
      <c r="C4236" s="165"/>
      <c r="D4236" s="112"/>
      <c r="E4236" s="121"/>
      <c r="F4236" s="122"/>
      <c r="G4236" s="129"/>
      <c r="H4236" s="372"/>
      <c r="I4236" s="264"/>
      <c r="J4236" s="270"/>
      <c r="K4236" s="264"/>
      <c r="L4236" s="264"/>
      <c r="M4236" s="158"/>
      <c r="N4236" s="348"/>
    </row>
    <row r="4237" spans="2:14" x14ac:dyDescent="0.15">
      <c r="B4237" s="272">
        <v>4233</v>
      </c>
      <c r="C4237" s="165"/>
      <c r="D4237" s="112"/>
      <c r="E4237" s="121"/>
      <c r="F4237" s="122"/>
      <c r="G4237" s="129"/>
      <c r="H4237" s="372"/>
      <c r="I4237" s="264"/>
      <c r="J4237" s="270"/>
      <c r="K4237" s="264"/>
      <c r="L4237" s="264"/>
      <c r="M4237" s="158"/>
      <c r="N4237" s="348"/>
    </row>
    <row r="4238" spans="2:14" x14ac:dyDescent="0.15">
      <c r="B4238" s="272">
        <v>4234</v>
      </c>
      <c r="C4238" s="165"/>
      <c r="D4238" s="112"/>
      <c r="E4238" s="121"/>
      <c r="F4238" s="122"/>
      <c r="G4238" s="129"/>
      <c r="H4238" s="372"/>
      <c r="I4238" s="264"/>
      <c r="J4238" s="270"/>
      <c r="K4238" s="264"/>
      <c r="L4238" s="264"/>
      <c r="M4238" s="158"/>
      <c r="N4238" s="348"/>
    </row>
    <row r="4239" spans="2:14" x14ac:dyDescent="0.15">
      <c r="B4239" s="272">
        <v>4235</v>
      </c>
      <c r="C4239" s="165"/>
      <c r="D4239" s="112"/>
      <c r="E4239" s="121"/>
      <c r="F4239" s="122"/>
      <c r="G4239" s="129"/>
      <c r="H4239" s="372"/>
      <c r="I4239" s="264"/>
      <c r="J4239" s="270"/>
      <c r="K4239" s="264"/>
      <c r="L4239" s="264"/>
      <c r="M4239" s="158"/>
      <c r="N4239" s="348"/>
    </row>
    <row r="4240" spans="2:14" x14ac:dyDescent="0.15">
      <c r="B4240" s="272">
        <v>4236</v>
      </c>
      <c r="C4240" s="165"/>
      <c r="D4240" s="112"/>
      <c r="E4240" s="121"/>
      <c r="F4240" s="122"/>
      <c r="G4240" s="129"/>
      <c r="H4240" s="372"/>
      <c r="I4240" s="264"/>
      <c r="J4240" s="270"/>
      <c r="K4240" s="264"/>
      <c r="L4240" s="264"/>
      <c r="M4240" s="158"/>
      <c r="N4240" s="348"/>
    </row>
    <row r="4241" spans="2:14" x14ac:dyDescent="0.15">
      <c r="B4241" s="272">
        <v>4237</v>
      </c>
      <c r="C4241" s="165"/>
      <c r="D4241" s="112"/>
      <c r="E4241" s="121"/>
      <c r="F4241" s="122"/>
      <c r="G4241" s="129"/>
      <c r="H4241" s="372"/>
      <c r="I4241" s="264"/>
      <c r="J4241" s="270"/>
      <c r="K4241" s="264"/>
      <c r="L4241" s="264"/>
      <c r="M4241" s="158"/>
      <c r="N4241" s="348"/>
    </row>
    <row r="4242" spans="2:14" x14ac:dyDescent="0.15">
      <c r="B4242" s="272">
        <v>4238</v>
      </c>
      <c r="C4242" s="165"/>
      <c r="D4242" s="112"/>
      <c r="E4242" s="121"/>
      <c r="F4242" s="122"/>
      <c r="G4242" s="129"/>
      <c r="H4242" s="372"/>
      <c r="I4242" s="264"/>
      <c r="J4242" s="270"/>
      <c r="K4242" s="264"/>
      <c r="L4242" s="264"/>
      <c r="M4242" s="158"/>
      <c r="N4242" s="348"/>
    </row>
    <row r="4243" spans="2:14" x14ac:dyDescent="0.15">
      <c r="B4243" s="272">
        <v>4239</v>
      </c>
      <c r="C4243" s="165"/>
      <c r="D4243" s="112"/>
      <c r="E4243" s="121"/>
      <c r="F4243" s="122"/>
      <c r="G4243" s="129"/>
      <c r="H4243" s="372"/>
      <c r="I4243" s="264"/>
      <c r="J4243" s="270"/>
      <c r="K4243" s="264"/>
      <c r="L4243" s="264"/>
      <c r="M4243" s="158"/>
      <c r="N4243" s="348"/>
    </row>
    <row r="4244" spans="2:14" x14ac:dyDescent="0.15">
      <c r="B4244" s="272">
        <v>4240</v>
      </c>
      <c r="C4244" s="165"/>
      <c r="D4244" s="112"/>
      <c r="E4244" s="121"/>
      <c r="F4244" s="122"/>
      <c r="G4244" s="129"/>
      <c r="H4244" s="372"/>
      <c r="I4244" s="264"/>
      <c r="J4244" s="270"/>
      <c r="K4244" s="264"/>
      <c r="L4244" s="264"/>
      <c r="M4244" s="158"/>
      <c r="N4244" s="348"/>
    </row>
    <row r="4245" spans="2:14" x14ac:dyDescent="0.15">
      <c r="B4245" s="272">
        <v>4241</v>
      </c>
      <c r="C4245" s="165"/>
      <c r="D4245" s="112"/>
      <c r="E4245" s="121"/>
      <c r="F4245" s="122"/>
      <c r="G4245" s="129"/>
      <c r="H4245" s="372"/>
      <c r="I4245" s="264"/>
      <c r="J4245" s="270"/>
      <c r="K4245" s="264"/>
      <c r="L4245" s="264"/>
      <c r="M4245" s="158"/>
      <c r="N4245" s="348"/>
    </row>
    <row r="4246" spans="2:14" x14ac:dyDescent="0.15">
      <c r="B4246" s="272">
        <v>4242</v>
      </c>
      <c r="C4246" s="165"/>
      <c r="D4246" s="112"/>
      <c r="E4246" s="121"/>
      <c r="F4246" s="122"/>
      <c r="G4246" s="129"/>
      <c r="H4246" s="372"/>
      <c r="I4246" s="264"/>
      <c r="J4246" s="270"/>
      <c r="K4246" s="264"/>
      <c r="L4246" s="264"/>
      <c r="M4246" s="158"/>
      <c r="N4246" s="348"/>
    </row>
    <row r="4247" spans="2:14" x14ac:dyDescent="0.15">
      <c r="B4247" s="272">
        <v>4243</v>
      </c>
      <c r="C4247" s="165"/>
      <c r="D4247" s="112"/>
      <c r="E4247" s="121"/>
      <c r="F4247" s="122"/>
      <c r="G4247" s="129"/>
      <c r="H4247" s="372"/>
      <c r="I4247" s="264"/>
      <c r="J4247" s="270"/>
      <c r="K4247" s="264"/>
      <c r="L4247" s="264"/>
      <c r="M4247" s="158"/>
      <c r="N4247" s="348"/>
    </row>
    <row r="4248" spans="2:14" x14ac:dyDescent="0.15">
      <c r="B4248" s="272">
        <v>4244</v>
      </c>
      <c r="C4248" s="165"/>
      <c r="D4248" s="112"/>
      <c r="E4248" s="121"/>
      <c r="F4248" s="122"/>
      <c r="G4248" s="129"/>
      <c r="H4248" s="372"/>
      <c r="I4248" s="264"/>
      <c r="J4248" s="270"/>
      <c r="K4248" s="264"/>
      <c r="L4248" s="264"/>
      <c r="M4248" s="158"/>
      <c r="N4248" s="348"/>
    </row>
    <row r="4249" spans="2:14" x14ac:dyDescent="0.15">
      <c r="B4249" s="272">
        <v>4245</v>
      </c>
      <c r="C4249" s="165"/>
      <c r="D4249" s="112"/>
      <c r="E4249" s="121"/>
      <c r="F4249" s="122"/>
      <c r="G4249" s="129"/>
      <c r="H4249" s="372"/>
      <c r="I4249" s="264"/>
      <c r="J4249" s="270"/>
      <c r="K4249" s="264"/>
      <c r="L4249" s="264"/>
      <c r="M4249" s="158"/>
      <c r="N4249" s="348"/>
    </row>
    <row r="4250" spans="2:14" x14ac:dyDescent="0.15">
      <c r="B4250" s="272">
        <v>4246</v>
      </c>
      <c r="C4250" s="165"/>
      <c r="D4250" s="112"/>
      <c r="E4250" s="121"/>
      <c r="F4250" s="122"/>
      <c r="G4250" s="129"/>
      <c r="H4250" s="372"/>
      <c r="I4250" s="264"/>
      <c r="J4250" s="270"/>
      <c r="K4250" s="264"/>
      <c r="L4250" s="264"/>
      <c r="M4250" s="158"/>
      <c r="N4250" s="348"/>
    </row>
    <row r="4251" spans="2:14" x14ac:dyDescent="0.15">
      <c r="B4251" s="272">
        <v>4247</v>
      </c>
      <c r="C4251" s="165"/>
      <c r="D4251" s="112"/>
      <c r="E4251" s="121"/>
      <c r="F4251" s="122"/>
      <c r="G4251" s="129"/>
      <c r="H4251" s="372"/>
      <c r="I4251" s="264"/>
      <c r="J4251" s="270"/>
      <c r="K4251" s="264"/>
      <c r="L4251" s="264"/>
      <c r="M4251" s="158"/>
      <c r="N4251" s="348"/>
    </row>
    <row r="4252" spans="2:14" x14ac:dyDescent="0.15">
      <c r="B4252" s="272">
        <v>4248</v>
      </c>
      <c r="C4252" s="165"/>
      <c r="D4252" s="112"/>
      <c r="E4252" s="121"/>
      <c r="F4252" s="122"/>
      <c r="G4252" s="129"/>
      <c r="H4252" s="372"/>
      <c r="I4252" s="264"/>
      <c r="J4252" s="270"/>
      <c r="K4252" s="264"/>
      <c r="L4252" s="264"/>
      <c r="M4252" s="158"/>
      <c r="N4252" s="348"/>
    </row>
    <row r="4253" spans="2:14" x14ac:dyDescent="0.15">
      <c r="B4253" s="272">
        <v>4249</v>
      </c>
      <c r="C4253" s="165"/>
      <c r="D4253" s="112"/>
      <c r="E4253" s="121"/>
      <c r="F4253" s="122"/>
      <c r="G4253" s="129"/>
      <c r="H4253" s="372"/>
      <c r="I4253" s="264"/>
      <c r="J4253" s="270"/>
      <c r="K4253" s="264"/>
      <c r="L4253" s="264"/>
      <c r="M4253" s="158"/>
      <c r="N4253" s="348"/>
    </row>
    <row r="4254" spans="2:14" x14ac:dyDescent="0.15">
      <c r="B4254" s="272">
        <v>4250</v>
      </c>
      <c r="C4254" s="165"/>
      <c r="D4254" s="112"/>
      <c r="E4254" s="121"/>
      <c r="F4254" s="122"/>
      <c r="G4254" s="129"/>
      <c r="H4254" s="372"/>
      <c r="I4254" s="264"/>
      <c r="J4254" s="270"/>
      <c r="K4254" s="264"/>
      <c r="L4254" s="264"/>
      <c r="M4254" s="158"/>
      <c r="N4254" s="348"/>
    </row>
    <row r="4255" spans="2:14" x14ac:dyDescent="0.15">
      <c r="B4255" s="272">
        <v>4251</v>
      </c>
      <c r="C4255" s="165"/>
      <c r="D4255" s="112"/>
      <c r="E4255" s="121"/>
      <c r="F4255" s="122"/>
      <c r="G4255" s="129"/>
      <c r="H4255" s="372"/>
      <c r="I4255" s="264"/>
      <c r="J4255" s="270"/>
      <c r="K4255" s="264"/>
      <c r="L4255" s="264"/>
      <c r="M4255" s="158"/>
      <c r="N4255" s="348"/>
    </row>
    <row r="4256" spans="2:14" x14ac:dyDescent="0.15">
      <c r="B4256" s="272">
        <v>4252</v>
      </c>
      <c r="C4256" s="165"/>
      <c r="D4256" s="112"/>
      <c r="E4256" s="121"/>
      <c r="F4256" s="122"/>
      <c r="G4256" s="129"/>
      <c r="H4256" s="372"/>
      <c r="I4256" s="264"/>
      <c r="J4256" s="270"/>
      <c r="K4256" s="264"/>
      <c r="L4256" s="264"/>
      <c r="M4256" s="158"/>
      <c r="N4256" s="348"/>
    </row>
    <row r="4257" spans="2:14" x14ac:dyDescent="0.15">
      <c r="B4257" s="272">
        <v>4253</v>
      </c>
      <c r="C4257" s="165"/>
      <c r="D4257" s="112"/>
      <c r="E4257" s="121"/>
      <c r="F4257" s="122"/>
      <c r="G4257" s="129"/>
      <c r="H4257" s="372"/>
      <c r="I4257" s="264"/>
      <c r="J4257" s="270"/>
      <c r="K4257" s="264"/>
      <c r="L4257" s="264"/>
      <c r="M4257" s="158"/>
      <c r="N4257" s="348"/>
    </row>
    <row r="4258" spans="2:14" x14ac:dyDescent="0.15">
      <c r="B4258" s="272">
        <v>4254</v>
      </c>
      <c r="C4258" s="165"/>
      <c r="D4258" s="112"/>
      <c r="E4258" s="121"/>
      <c r="F4258" s="122"/>
      <c r="G4258" s="129"/>
      <c r="H4258" s="372"/>
      <c r="I4258" s="264"/>
      <c r="J4258" s="270"/>
      <c r="K4258" s="264"/>
      <c r="L4258" s="264"/>
      <c r="M4258" s="158"/>
      <c r="N4258" s="348"/>
    </row>
    <row r="4259" spans="2:14" x14ac:dyDescent="0.15">
      <c r="B4259" s="272">
        <v>4255</v>
      </c>
      <c r="C4259" s="165"/>
      <c r="D4259" s="112"/>
      <c r="E4259" s="121"/>
      <c r="F4259" s="122"/>
      <c r="G4259" s="129"/>
      <c r="H4259" s="372"/>
      <c r="I4259" s="264"/>
      <c r="J4259" s="270"/>
      <c r="K4259" s="264"/>
      <c r="L4259" s="264"/>
      <c r="M4259" s="158"/>
      <c r="N4259" s="348"/>
    </row>
    <row r="4260" spans="2:14" x14ac:dyDescent="0.15">
      <c r="B4260" s="272">
        <v>4256</v>
      </c>
      <c r="C4260" s="165"/>
      <c r="D4260" s="112"/>
      <c r="E4260" s="121"/>
      <c r="F4260" s="122"/>
      <c r="G4260" s="129"/>
      <c r="H4260" s="372"/>
      <c r="I4260" s="264"/>
      <c r="J4260" s="270"/>
      <c r="K4260" s="264"/>
      <c r="L4260" s="264"/>
      <c r="M4260" s="158"/>
      <c r="N4260" s="348"/>
    </row>
    <row r="4261" spans="2:14" x14ac:dyDescent="0.15">
      <c r="B4261" s="272">
        <v>4257</v>
      </c>
      <c r="C4261" s="165"/>
      <c r="D4261" s="112"/>
      <c r="E4261" s="121"/>
      <c r="F4261" s="122"/>
      <c r="G4261" s="129"/>
      <c r="H4261" s="372"/>
      <c r="I4261" s="264"/>
      <c r="J4261" s="270"/>
      <c r="K4261" s="264"/>
      <c r="L4261" s="264"/>
      <c r="M4261" s="158"/>
      <c r="N4261" s="348"/>
    </row>
    <row r="4262" spans="2:14" x14ac:dyDescent="0.15">
      <c r="B4262" s="272">
        <v>4258</v>
      </c>
      <c r="C4262" s="165"/>
      <c r="D4262" s="112"/>
      <c r="E4262" s="121"/>
      <c r="F4262" s="122"/>
      <c r="G4262" s="129"/>
      <c r="H4262" s="372"/>
      <c r="I4262" s="264"/>
      <c r="J4262" s="270"/>
      <c r="K4262" s="264"/>
      <c r="L4262" s="264"/>
      <c r="M4262" s="158"/>
      <c r="N4262" s="348"/>
    </row>
    <row r="4263" spans="2:14" x14ac:dyDescent="0.15">
      <c r="B4263" s="272">
        <v>4259</v>
      </c>
      <c r="C4263" s="165"/>
      <c r="D4263" s="112"/>
      <c r="E4263" s="121"/>
      <c r="F4263" s="122"/>
      <c r="G4263" s="129"/>
      <c r="H4263" s="372"/>
      <c r="I4263" s="264"/>
      <c r="J4263" s="270"/>
      <c r="K4263" s="264"/>
      <c r="L4263" s="264"/>
      <c r="M4263" s="158"/>
      <c r="N4263" s="348"/>
    </row>
    <row r="4264" spans="2:14" x14ac:dyDescent="0.15">
      <c r="B4264" s="272">
        <v>4260</v>
      </c>
      <c r="C4264" s="165"/>
      <c r="D4264" s="112"/>
      <c r="E4264" s="121"/>
      <c r="F4264" s="122"/>
      <c r="G4264" s="129"/>
      <c r="H4264" s="372"/>
      <c r="I4264" s="264"/>
      <c r="J4264" s="270"/>
      <c r="K4264" s="264"/>
      <c r="L4264" s="264"/>
      <c r="M4264" s="158"/>
      <c r="N4264" s="348"/>
    </row>
    <row r="4265" spans="2:14" x14ac:dyDescent="0.15">
      <c r="B4265" s="272">
        <v>4261</v>
      </c>
      <c r="C4265" s="165"/>
      <c r="D4265" s="112"/>
      <c r="E4265" s="121"/>
      <c r="F4265" s="122"/>
      <c r="G4265" s="129"/>
      <c r="H4265" s="372"/>
      <c r="I4265" s="264"/>
      <c r="J4265" s="270"/>
      <c r="K4265" s="264"/>
      <c r="L4265" s="264"/>
      <c r="M4265" s="158"/>
      <c r="N4265" s="348"/>
    </row>
    <row r="4266" spans="2:14" x14ac:dyDescent="0.15">
      <c r="B4266" s="272">
        <v>4262</v>
      </c>
      <c r="C4266" s="165"/>
      <c r="D4266" s="112"/>
      <c r="E4266" s="121"/>
      <c r="F4266" s="122"/>
      <c r="G4266" s="129"/>
      <c r="H4266" s="372"/>
      <c r="I4266" s="264"/>
      <c r="J4266" s="270"/>
      <c r="K4266" s="264"/>
      <c r="L4266" s="264"/>
      <c r="M4266" s="158"/>
      <c r="N4266" s="348"/>
    </row>
    <row r="4267" spans="2:14" x14ac:dyDescent="0.15">
      <c r="B4267" s="272">
        <v>4263</v>
      </c>
      <c r="C4267" s="165"/>
      <c r="D4267" s="112"/>
      <c r="E4267" s="121"/>
      <c r="F4267" s="122"/>
      <c r="G4267" s="129"/>
      <c r="H4267" s="372"/>
      <c r="I4267" s="264"/>
      <c r="J4267" s="270"/>
      <c r="K4267" s="264"/>
      <c r="L4267" s="264"/>
      <c r="M4267" s="158"/>
      <c r="N4267" s="348"/>
    </row>
    <row r="4268" spans="2:14" x14ac:dyDescent="0.15">
      <c r="B4268" s="272">
        <v>4264</v>
      </c>
      <c r="C4268" s="165"/>
      <c r="D4268" s="112"/>
      <c r="E4268" s="121"/>
      <c r="F4268" s="122"/>
      <c r="G4268" s="129"/>
      <c r="H4268" s="372"/>
      <c r="I4268" s="264"/>
      <c r="J4268" s="270"/>
      <c r="K4268" s="264"/>
      <c r="L4268" s="264"/>
      <c r="M4268" s="158"/>
      <c r="N4268" s="348"/>
    </row>
    <row r="4269" spans="2:14" x14ac:dyDescent="0.15">
      <c r="B4269" s="272">
        <v>4265</v>
      </c>
      <c r="C4269" s="165"/>
      <c r="D4269" s="112"/>
      <c r="E4269" s="121"/>
      <c r="F4269" s="122"/>
      <c r="G4269" s="129"/>
      <c r="H4269" s="372"/>
      <c r="I4269" s="264"/>
      <c r="J4269" s="270"/>
      <c r="K4269" s="264"/>
      <c r="L4269" s="264"/>
      <c r="M4269" s="158"/>
      <c r="N4269" s="348"/>
    </row>
    <row r="4270" spans="2:14" x14ac:dyDescent="0.15">
      <c r="B4270" s="272">
        <v>4266</v>
      </c>
      <c r="C4270" s="165"/>
      <c r="D4270" s="112"/>
      <c r="E4270" s="121"/>
      <c r="F4270" s="122"/>
      <c r="G4270" s="129"/>
      <c r="H4270" s="372"/>
      <c r="I4270" s="264"/>
      <c r="J4270" s="270"/>
      <c r="K4270" s="264"/>
      <c r="L4270" s="264"/>
      <c r="M4270" s="158"/>
      <c r="N4270" s="348"/>
    </row>
    <row r="4271" spans="2:14" x14ac:dyDescent="0.15">
      <c r="B4271" s="272">
        <v>4267</v>
      </c>
      <c r="C4271" s="165"/>
      <c r="D4271" s="112"/>
      <c r="E4271" s="121"/>
      <c r="F4271" s="122"/>
      <c r="G4271" s="129"/>
      <c r="H4271" s="372"/>
      <c r="I4271" s="264"/>
      <c r="J4271" s="270"/>
      <c r="K4271" s="264"/>
      <c r="L4271" s="264"/>
      <c r="M4271" s="158"/>
      <c r="N4271" s="348"/>
    </row>
    <row r="4272" spans="2:14" x14ac:dyDescent="0.15">
      <c r="B4272" s="272">
        <v>4268</v>
      </c>
      <c r="C4272" s="165"/>
      <c r="D4272" s="112"/>
      <c r="E4272" s="121"/>
      <c r="F4272" s="122"/>
      <c r="G4272" s="129"/>
      <c r="H4272" s="372"/>
      <c r="I4272" s="264"/>
      <c r="J4272" s="270"/>
      <c r="K4272" s="264"/>
      <c r="L4272" s="264"/>
      <c r="M4272" s="158"/>
      <c r="N4272" s="348"/>
    </row>
    <row r="4273" spans="2:14" x14ac:dyDescent="0.15">
      <c r="B4273" s="272">
        <v>4269</v>
      </c>
      <c r="C4273" s="165"/>
      <c r="D4273" s="112"/>
      <c r="E4273" s="121"/>
      <c r="F4273" s="122"/>
      <c r="G4273" s="129"/>
      <c r="H4273" s="372"/>
      <c r="I4273" s="264"/>
      <c r="J4273" s="270"/>
      <c r="K4273" s="264"/>
      <c r="L4273" s="264"/>
      <c r="M4273" s="158"/>
      <c r="N4273" s="348"/>
    </row>
    <row r="4274" spans="2:14" x14ac:dyDescent="0.15">
      <c r="B4274" s="272">
        <v>4270</v>
      </c>
      <c r="C4274" s="165"/>
      <c r="D4274" s="112"/>
      <c r="E4274" s="121"/>
      <c r="F4274" s="122"/>
      <c r="G4274" s="129"/>
      <c r="H4274" s="372"/>
      <c r="I4274" s="264"/>
      <c r="J4274" s="270"/>
      <c r="K4274" s="264"/>
      <c r="L4274" s="264"/>
      <c r="M4274" s="158"/>
      <c r="N4274" s="348"/>
    </row>
    <row r="4275" spans="2:14" x14ac:dyDescent="0.15">
      <c r="B4275" s="272">
        <v>4271</v>
      </c>
      <c r="C4275" s="165"/>
      <c r="D4275" s="112"/>
      <c r="E4275" s="121"/>
      <c r="F4275" s="122"/>
      <c r="G4275" s="129"/>
      <c r="H4275" s="372"/>
      <c r="I4275" s="264"/>
      <c r="J4275" s="270"/>
      <c r="K4275" s="264"/>
      <c r="L4275" s="264"/>
      <c r="M4275" s="158"/>
      <c r="N4275" s="348"/>
    </row>
    <row r="4276" spans="2:14" x14ac:dyDescent="0.15">
      <c r="B4276" s="272">
        <v>4272</v>
      </c>
      <c r="C4276" s="165"/>
      <c r="D4276" s="112"/>
      <c r="E4276" s="121"/>
      <c r="F4276" s="122"/>
      <c r="G4276" s="129"/>
      <c r="H4276" s="372"/>
      <c r="I4276" s="264"/>
      <c r="J4276" s="270"/>
      <c r="K4276" s="264"/>
      <c r="L4276" s="264"/>
      <c r="M4276" s="158"/>
      <c r="N4276" s="348"/>
    </row>
    <row r="4277" spans="2:14" x14ac:dyDescent="0.15">
      <c r="B4277" s="272">
        <v>4273</v>
      </c>
      <c r="C4277" s="165"/>
      <c r="D4277" s="112"/>
      <c r="E4277" s="121"/>
      <c r="F4277" s="122"/>
      <c r="G4277" s="129"/>
      <c r="H4277" s="372"/>
      <c r="I4277" s="264"/>
      <c r="J4277" s="270"/>
      <c r="K4277" s="264"/>
      <c r="L4277" s="264"/>
      <c r="M4277" s="158"/>
      <c r="N4277" s="348"/>
    </row>
    <row r="4278" spans="2:14" x14ac:dyDescent="0.15">
      <c r="B4278" s="272">
        <v>4274</v>
      </c>
      <c r="C4278" s="165"/>
      <c r="D4278" s="112"/>
      <c r="E4278" s="121"/>
      <c r="F4278" s="122"/>
      <c r="G4278" s="129"/>
      <c r="H4278" s="372"/>
      <c r="I4278" s="264"/>
      <c r="J4278" s="270"/>
      <c r="K4278" s="264"/>
      <c r="L4278" s="264"/>
      <c r="M4278" s="158"/>
      <c r="N4278" s="348"/>
    </row>
    <row r="4279" spans="2:14" x14ac:dyDescent="0.15">
      <c r="B4279" s="272">
        <v>4275</v>
      </c>
      <c r="C4279" s="165"/>
      <c r="D4279" s="112"/>
      <c r="E4279" s="121"/>
      <c r="F4279" s="122"/>
      <c r="G4279" s="129"/>
      <c r="H4279" s="372"/>
      <c r="I4279" s="264"/>
      <c r="J4279" s="270"/>
      <c r="K4279" s="264"/>
      <c r="L4279" s="264"/>
      <c r="M4279" s="158"/>
      <c r="N4279" s="348"/>
    </row>
    <row r="4280" spans="2:14" x14ac:dyDescent="0.15">
      <c r="B4280" s="272">
        <v>4276</v>
      </c>
      <c r="C4280" s="165"/>
      <c r="D4280" s="112"/>
      <c r="E4280" s="121"/>
      <c r="F4280" s="122"/>
      <c r="G4280" s="129"/>
      <c r="H4280" s="372"/>
      <c r="I4280" s="264"/>
      <c r="J4280" s="270"/>
      <c r="K4280" s="264"/>
      <c r="L4280" s="264"/>
      <c r="M4280" s="158"/>
      <c r="N4280" s="348"/>
    </row>
    <row r="4281" spans="2:14" x14ac:dyDescent="0.15">
      <c r="B4281" s="272">
        <v>4277</v>
      </c>
      <c r="C4281" s="165"/>
      <c r="D4281" s="112"/>
      <c r="E4281" s="121"/>
      <c r="F4281" s="122"/>
      <c r="G4281" s="129"/>
      <c r="H4281" s="372"/>
      <c r="I4281" s="264"/>
      <c r="J4281" s="270"/>
      <c r="K4281" s="264"/>
      <c r="L4281" s="264"/>
      <c r="M4281" s="158"/>
      <c r="N4281" s="348"/>
    </row>
    <row r="4282" spans="2:14" x14ac:dyDescent="0.15">
      <c r="B4282" s="272">
        <v>4278</v>
      </c>
      <c r="C4282" s="165"/>
      <c r="D4282" s="112"/>
      <c r="E4282" s="121"/>
      <c r="F4282" s="122"/>
      <c r="G4282" s="129"/>
      <c r="H4282" s="372"/>
      <c r="I4282" s="264"/>
      <c r="J4282" s="270"/>
      <c r="K4282" s="264"/>
      <c r="L4282" s="264"/>
      <c r="M4282" s="158"/>
      <c r="N4282" s="348"/>
    </row>
    <row r="4283" spans="2:14" x14ac:dyDescent="0.15">
      <c r="B4283" s="272">
        <v>4279</v>
      </c>
      <c r="C4283" s="165"/>
      <c r="D4283" s="112"/>
      <c r="E4283" s="121"/>
      <c r="F4283" s="122"/>
      <c r="G4283" s="129"/>
      <c r="H4283" s="372"/>
      <c r="I4283" s="264"/>
      <c r="J4283" s="270"/>
      <c r="K4283" s="264"/>
      <c r="L4283" s="264"/>
      <c r="M4283" s="158"/>
      <c r="N4283" s="348"/>
    </row>
    <row r="4284" spans="2:14" x14ac:dyDescent="0.15">
      <c r="B4284" s="272">
        <v>4280</v>
      </c>
      <c r="C4284" s="165"/>
      <c r="D4284" s="112"/>
      <c r="E4284" s="121"/>
      <c r="F4284" s="122"/>
      <c r="G4284" s="129"/>
      <c r="H4284" s="372"/>
      <c r="I4284" s="264"/>
      <c r="J4284" s="270"/>
      <c r="K4284" s="264"/>
      <c r="L4284" s="264"/>
      <c r="M4284" s="158"/>
      <c r="N4284" s="348"/>
    </row>
    <row r="4285" spans="2:14" x14ac:dyDescent="0.15">
      <c r="B4285" s="272">
        <v>4281</v>
      </c>
      <c r="C4285" s="165"/>
      <c r="D4285" s="112"/>
      <c r="E4285" s="121"/>
      <c r="F4285" s="122"/>
      <c r="G4285" s="129"/>
      <c r="H4285" s="372"/>
      <c r="I4285" s="264"/>
      <c r="J4285" s="270"/>
      <c r="K4285" s="264"/>
      <c r="L4285" s="264"/>
      <c r="M4285" s="158"/>
      <c r="N4285" s="348"/>
    </row>
    <row r="4286" spans="2:14" x14ac:dyDescent="0.15">
      <c r="B4286" s="272">
        <v>4282</v>
      </c>
      <c r="C4286" s="165"/>
      <c r="D4286" s="112"/>
      <c r="E4286" s="121"/>
      <c r="F4286" s="122"/>
      <c r="G4286" s="129"/>
      <c r="H4286" s="372"/>
      <c r="I4286" s="264"/>
      <c r="J4286" s="270"/>
      <c r="K4286" s="264"/>
      <c r="L4286" s="264"/>
      <c r="M4286" s="158"/>
      <c r="N4286" s="348"/>
    </row>
    <row r="4287" spans="2:14" x14ac:dyDescent="0.15">
      <c r="B4287" s="272">
        <v>4283</v>
      </c>
      <c r="C4287" s="165"/>
      <c r="D4287" s="112"/>
      <c r="E4287" s="121"/>
      <c r="F4287" s="122"/>
      <c r="G4287" s="129"/>
      <c r="H4287" s="372"/>
      <c r="I4287" s="264"/>
      <c r="J4287" s="270"/>
      <c r="K4287" s="264"/>
      <c r="L4287" s="264"/>
      <c r="M4287" s="158"/>
      <c r="N4287" s="348"/>
    </row>
    <row r="4288" spans="2:14" x14ac:dyDescent="0.15">
      <c r="B4288" s="272">
        <v>4284</v>
      </c>
      <c r="C4288" s="165"/>
      <c r="D4288" s="112"/>
      <c r="E4288" s="121"/>
      <c r="F4288" s="122"/>
      <c r="G4288" s="129"/>
      <c r="H4288" s="372"/>
      <c r="I4288" s="264"/>
      <c r="J4288" s="270"/>
      <c r="K4288" s="264"/>
      <c r="L4288" s="264"/>
      <c r="M4288" s="158"/>
      <c r="N4288" s="348"/>
    </row>
    <row r="4289" spans="2:14" x14ac:dyDescent="0.15">
      <c r="B4289" s="272">
        <v>4285</v>
      </c>
      <c r="C4289" s="165"/>
      <c r="D4289" s="112"/>
      <c r="E4289" s="121"/>
      <c r="F4289" s="122"/>
      <c r="G4289" s="129"/>
      <c r="H4289" s="372"/>
      <c r="I4289" s="264"/>
      <c r="J4289" s="270"/>
      <c r="K4289" s="264"/>
      <c r="L4289" s="264"/>
      <c r="M4289" s="158"/>
      <c r="N4289" s="348"/>
    </row>
    <row r="4290" spans="2:14" x14ac:dyDescent="0.15">
      <c r="B4290" s="272">
        <v>4286</v>
      </c>
      <c r="C4290" s="165"/>
      <c r="D4290" s="112"/>
      <c r="E4290" s="121"/>
      <c r="F4290" s="122"/>
      <c r="G4290" s="129"/>
      <c r="H4290" s="372"/>
      <c r="I4290" s="264"/>
      <c r="J4290" s="270"/>
      <c r="K4290" s="264"/>
      <c r="L4290" s="264"/>
      <c r="M4290" s="158"/>
      <c r="N4290" s="348"/>
    </row>
    <row r="4291" spans="2:14" x14ac:dyDescent="0.15">
      <c r="B4291" s="272">
        <v>4287</v>
      </c>
      <c r="C4291" s="165"/>
      <c r="D4291" s="112"/>
      <c r="E4291" s="121"/>
      <c r="F4291" s="122"/>
      <c r="G4291" s="129"/>
      <c r="H4291" s="372"/>
      <c r="I4291" s="264"/>
      <c r="J4291" s="270"/>
      <c r="K4291" s="264"/>
      <c r="L4291" s="264"/>
      <c r="M4291" s="158"/>
      <c r="N4291" s="348"/>
    </row>
    <row r="4292" spans="2:14" x14ac:dyDescent="0.15">
      <c r="B4292" s="272">
        <v>4288</v>
      </c>
      <c r="C4292" s="165"/>
      <c r="D4292" s="112"/>
      <c r="E4292" s="121"/>
      <c r="F4292" s="122"/>
      <c r="G4292" s="129"/>
      <c r="H4292" s="372"/>
      <c r="I4292" s="264"/>
      <c r="J4292" s="270"/>
      <c r="K4292" s="264"/>
      <c r="L4292" s="264"/>
      <c r="M4292" s="158"/>
      <c r="N4292" s="348"/>
    </row>
    <row r="4293" spans="2:14" x14ac:dyDescent="0.15">
      <c r="B4293" s="272">
        <v>4289</v>
      </c>
      <c r="C4293" s="165"/>
      <c r="D4293" s="112"/>
      <c r="E4293" s="121"/>
      <c r="F4293" s="122"/>
      <c r="G4293" s="129"/>
      <c r="H4293" s="372"/>
      <c r="I4293" s="264"/>
      <c r="J4293" s="270"/>
      <c r="K4293" s="264"/>
      <c r="L4293" s="264"/>
      <c r="M4293" s="158"/>
      <c r="N4293" s="348"/>
    </row>
    <row r="4294" spans="2:14" x14ac:dyDescent="0.15">
      <c r="B4294" s="272">
        <v>4290</v>
      </c>
      <c r="C4294" s="165"/>
      <c r="D4294" s="112"/>
      <c r="E4294" s="121"/>
      <c r="F4294" s="122"/>
      <c r="G4294" s="129"/>
      <c r="H4294" s="372"/>
      <c r="I4294" s="264"/>
      <c r="J4294" s="270"/>
      <c r="K4294" s="264"/>
      <c r="L4294" s="264"/>
      <c r="M4294" s="158"/>
      <c r="N4294" s="348"/>
    </row>
    <row r="4295" spans="2:14" x14ac:dyDescent="0.15">
      <c r="B4295" s="272">
        <v>4291</v>
      </c>
      <c r="C4295" s="165"/>
      <c r="D4295" s="112"/>
      <c r="E4295" s="121"/>
      <c r="F4295" s="122"/>
      <c r="G4295" s="129"/>
      <c r="H4295" s="372"/>
      <c r="I4295" s="264"/>
      <c r="J4295" s="270"/>
      <c r="K4295" s="264"/>
      <c r="L4295" s="264"/>
      <c r="M4295" s="158"/>
      <c r="N4295" s="348"/>
    </row>
    <row r="4296" spans="2:14" x14ac:dyDescent="0.15">
      <c r="B4296" s="272">
        <v>4292</v>
      </c>
      <c r="C4296" s="165"/>
      <c r="D4296" s="112"/>
      <c r="E4296" s="121"/>
      <c r="F4296" s="122"/>
      <c r="G4296" s="129"/>
      <c r="H4296" s="372"/>
      <c r="I4296" s="264"/>
      <c r="J4296" s="270"/>
      <c r="K4296" s="264"/>
      <c r="L4296" s="264"/>
      <c r="M4296" s="158"/>
      <c r="N4296" s="348"/>
    </row>
    <row r="4297" spans="2:14" x14ac:dyDescent="0.15">
      <c r="B4297" s="272">
        <v>4293</v>
      </c>
      <c r="C4297" s="165"/>
      <c r="D4297" s="112"/>
      <c r="E4297" s="121"/>
      <c r="F4297" s="122"/>
      <c r="G4297" s="129"/>
      <c r="H4297" s="372"/>
      <c r="I4297" s="264"/>
      <c r="J4297" s="270"/>
      <c r="K4297" s="264"/>
      <c r="L4297" s="264"/>
      <c r="M4297" s="158"/>
      <c r="N4297" s="348"/>
    </row>
    <row r="4298" spans="2:14" x14ac:dyDescent="0.15">
      <c r="B4298" s="272">
        <v>4294</v>
      </c>
      <c r="C4298" s="165"/>
      <c r="D4298" s="112"/>
      <c r="E4298" s="121"/>
      <c r="F4298" s="122"/>
      <c r="G4298" s="129"/>
      <c r="H4298" s="372"/>
      <c r="I4298" s="264"/>
      <c r="J4298" s="270"/>
      <c r="K4298" s="264"/>
      <c r="L4298" s="264"/>
      <c r="M4298" s="158"/>
      <c r="N4298" s="348"/>
    </row>
    <row r="4299" spans="2:14" x14ac:dyDescent="0.15">
      <c r="B4299" s="272">
        <v>4295</v>
      </c>
      <c r="C4299" s="165"/>
      <c r="D4299" s="112"/>
      <c r="E4299" s="121"/>
      <c r="F4299" s="122"/>
      <c r="G4299" s="129"/>
      <c r="H4299" s="372"/>
      <c r="I4299" s="264"/>
      <c r="J4299" s="270"/>
      <c r="K4299" s="264"/>
      <c r="L4299" s="264"/>
      <c r="M4299" s="158"/>
      <c r="N4299" s="348"/>
    </row>
    <row r="4300" spans="2:14" x14ac:dyDescent="0.15">
      <c r="B4300" s="272">
        <v>4296</v>
      </c>
      <c r="C4300" s="165"/>
      <c r="D4300" s="112"/>
      <c r="E4300" s="121"/>
      <c r="F4300" s="122"/>
      <c r="G4300" s="129"/>
      <c r="H4300" s="372"/>
      <c r="I4300" s="264"/>
      <c r="J4300" s="270"/>
      <c r="K4300" s="264"/>
      <c r="L4300" s="264"/>
      <c r="M4300" s="158"/>
      <c r="N4300" s="348"/>
    </row>
    <row r="4301" spans="2:14" x14ac:dyDescent="0.15">
      <c r="B4301" s="272">
        <v>4297</v>
      </c>
      <c r="C4301" s="165"/>
      <c r="D4301" s="112"/>
      <c r="E4301" s="121"/>
      <c r="F4301" s="122"/>
      <c r="G4301" s="129"/>
      <c r="H4301" s="372"/>
      <c r="I4301" s="264"/>
      <c r="J4301" s="270"/>
      <c r="K4301" s="264"/>
      <c r="L4301" s="264"/>
      <c r="M4301" s="158"/>
      <c r="N4301" s="348"/>
    </row>
    <row r="4302" spans="2:14" x14ac:dyDescent="0.15">
      <c r="B4302" s="272">
        <v>4298</v>
      </c>
      <c r="C4302" s="165"/>
      <c r="D4302" s="112"/>
      <c r="E4302" s="121"/>
      <c r="F4302" s="122"/>
      <c r="G4302" s="129"/>
      <c r="H4302" s="372"/>
      <c r="I4302" s="264"/>
      <c r="J4302" s="270"/>
      <c r="K4302" s="264"/>
      <c r="L4302" s="264"/>
      <c r="M4302" s="158"/>
      <c r="N4302" s="348"/>
    </row>
    <row r="4303" spans="2:14" x14ac:dyDescent="0.15">
      <c r="B4303" s="272">
        <v>4299</v>
      </c>
      <c r="C4303" s="165"/>
      <c r="D4303" s="112"/>
      <c r="E4303" s="121"/>
      <c r="F4303" s="122"/>
      <c r="G4303" s="129"/>
      <c r="H4303" s="372"/>
      <c r="I4303" s="264"/>
      <c r="J4303" s="270"/>
      <c r="K4303" s="264"/>
      <c r="L4303" s="264"/>
      <c r="M4303" s="158"/>
      <c r="N4303" s="348"/>
    </row>
    <row r="4304" spans="2:14" x14ac:dyDescent="0.15">
      <c r="B4304" s="272">
        <v>4300</v>
      </c>
      <c r="C4304" s="165"/>
      <c r="D4304" s="112"/>
      <c r="E4304" s="121"/>
      <c r="F4304" s="122"/>
      <c r="G4304" s="129"/>
      <c r="H4304" s="372"/>
      <c r="I4304" s="264"/>
      <c r="J4304" s="270"/>
      <c r="K4304" s="264"/>
      <c r="L4304" s="264"/>
      <c r="M4304" s="158"/>
      <c r="N4304" s="348"/>
    </row>
    <row r="4305" spans="2:14" x14ac:dyDescent="0.15">
      <c r="B4305" s="272">
        <v>4301</v>
      </c>
      <c r="C4305" s="165"/>
      <c r="D4305" s="112"/>
      <c r="E4305" s="121"/>
      <c r="F4305" s="122"/>
      <c r="G4305" s="129"/>
      <c r="H4305" s="372"/>
      <c r="I4305" s="264"/>
      <c r="J4305" s="270"/>
      <c r="K4305" s="264"/>
      <c r="L4305" s="264"/>
      <c r="M4305" s="158"/>
      <c r="N4305" s="348"/>
    </row>
    <row r="4306" spans="2:14" x14ac:dyDescent="0.15">
      <c r="B4306" s="272">
        <v>4302</v>
      </c>
      <c r="C4306" s="165"/>
      <c r="D4306" s="112"/>
      <c r="E4306" s="121"/>
      <c r="F4306" s="122"/>
      <c r="G4306" s="129"/>
      <c r="H4306" s="372"/>
      <c r="I4306" s="264"/>
      <c r="J4306" s="270"/>
      <c r="K4306" s="264"/>
      <c r="L4306" s="264"/>
      <c r="M4306" s="158"/>
      <c r="N4306" s="348"/>
    </row>
    <row r="4307" spans="2:14" x14ac:dyDescent="0.15">
      <c r="B4307" s="272">
        <v>4303</v>
      </c>
      <c r="C4307" s="165"/>
      <c r="D4307" s="112"/>
      <c r="E4307" s="121"/>
      <c r="F4307" s="122"/>
      <c r="G4307" s="129"/>
      <c r="H4307" s="372"/>
      <c r="I4307" s="264"/>
      <c r="J4307" s="270"/>
      <c r="K4307" s="264"/>
      <c r="L4307" s="264"/>
      <c r="M4307" s="158"/>
      <c r="N4307" s="348"/>
    </row>
    <row r="4308" spans="2:14" x14ac:dyDescent="0.15">
      <c r="B4308" s="272">
        <v>4304</v>
      </c>
      <c r="C4308" s="165"/>
      <c r="D4308" s="112"/>
      <c r="E4308" s="121"/>
      <c r="F4308" s="122"/>
      <c r="G4308" s="129"/>
      <c r="H4308" s="372"/>
      <c r="I4308" s="264"/>
      <c r="J4308" s="270"/>
      <c r="K4308" s="264"/>
      <c r="L4308" s="264"/>
      <c r="M4308" s="158"/>
      <c r="N4308" s="348"/>
    </row>
    <row r="4309" spans="2:14" x14ac:dyDescent="0.15">
      <c r="B4309" s="272">
        <v>4305</v>
      </c>
      <c r="C4309" s="165"/>
      <c r="D4309" s="112"/>
      <c r="E4309" s="121"/>
      <c r="F4309" s="122"/>
      <c r="G4309" s="129"/>
      <c r="H4309" s="372"/>
      <c r="I4309" s="264"/>
      <c r="J4309" s="270"/>
      <c r="K4309" s="264"/>
      <c r="L4309" s="264"/>
      <c r="M4309" s="158"/>
      <c r="N4309" s="348"/>
    </row>
    <row r="4310" spans="2:14" x14ac:dyDescent="0.15">
      <c r="B4310" s="272">
        <v>4306</v>
      </c>
      <c r="C4310" s="165"/>
      <c r="D4310" s="112"/>
      <c r="E4310" s="121"/>
      <c r="F4310" s="122"/>
      <c r="G4310" s="129"/>
      <c r="H4310" s="372"/>
      <c r="I4310" s="264"/>
      <c r="J4310" s="270"/>
      <c r="K4310" s="264"/>
      <c r="L4310" s="264"/>
      <c r="M4310" s="158"/>
      <c r="N4310" s="348"/>
    </row>
    <row r="4311" spans="2:14" x14ac:dyDescent="0.15">
      <c r="B4311" s="272">
        <v>4307</v>
      </c>
      <c r="C4311" s="165"/>
      <c r="D4311" s="112"/>
      <c r="E4311" s="121"/>
      <c r="F4311" s="122"/>
      <c r="G4311" s="129"/>
      <c r="H4311" s="372"/>
      <c r="I4311" s="264"/>
      <c r="J4311" s="270"/>
      <c r="K4311" s="264"/>
      <c r="L4311" s="264"/>
      <c r="M4311" s="158"/>
      <c r="N4311" s="348"/>
    </row>
    <row r="4312" spans="2:14" x14ac:dyDescent="0.15">
      <c r="B4312" s="272">
        <v>4308</v>
      </c>
      <c r="C4312" s="165"/>
      <c r="D4312" s="112"/>
      <c r="E4312" s="121"/>
      <c r="F4312" s="122"/>
      <c r="G4312" s="129"/>
      <c r="H4312" s="372"/>
      <c r="I4312" s="264"/>
      <c r="J4312" s="270"/>
      <c r="K4312" s="264"/>
      <c r="L4312" s="264"/>
      <c r="M4312" s="158"/>
      <c r="N4312" s="348"/>
    </row>
    <row r="4313" spans="2:14" x14ac:dyDescent="0.15">
      <c r="B4313" s="272">
        <v>4309</v>
      </c>
      <c r="C4313" s="165"/>
      <c r="D4313" s="112"/>
      <c r="E4313" s="121"/>
      <c r="F4313" s="122"/>
      <c r="G4313" s="129"/>
      <c r="H4313" s="372"/>
      <c r="I4313" s="264"/>
      <c r="J4313" s="270"/>
      <c r="K4313" s="264"/>
      <c r="L4313" s="264"/>
      <c r="M4313" s="158"/>
      <c r="N4313" s="348"/>
    </row>
    <row r="4314" spans="2:14" x14ac:dyDescent="0.15">
      <c r="B4314" s="272">
        <v>4310</v>
      </c>
      <c r="C4314" s="165"/>
      <c r="D4314" s="112"/>
      <c r="E4314" s="121"/>
      <c r="F4314" s="122"/>
      <c r="G4314" s="129"/>
      <c r="H4314" s="372"/>
      <c r="I4314" s="264"/>
      <c r="J4314" s="270"/>
      <c r="K4314" s="264"/>
      <c r="L4314" s="264"/>
      <c r="M4314" s="158"/>
      <c r="N4314" s="348"/>
    </row>
    <row r="4315" spans="2:14" x14ac:dyDescent="0.15">
      <c r="B4315" s="272">
        <v>4311</v>
      </c>
      <c r="C4315" s="165"/>
      <c r="D4315" s="112"/>
      <c r="E4315" s="121"/>
      <c r="F4315" s="122"/>
      <c r="G4315" s="129"/>
      <c r="H4315" s="372"/>
      <c r="I4315" s="264"/>
      <c r="J4315" s="270"/>
      <c r="K4315" s="264"/>
      <c r="L4315" s="264"/>
      <c r="M4315" s="158"/>
      <c r="N4315" s="348"/>
    </row>
    <row r="4316" spans="2:14" x14ac:dyDescent="0.15">
      <c r="B4316" s="272">
        <v>4312</v>
      </c>
      <c r="C4316" s="165"/>
      <c r="D4316" s="112"/>
      <c r="E4316" s="121"/>
      <c r="F4316" s="122"/>
      <c r="G4316" s="129"/>
      <c r="H4316" s="372"/>
      <c r="I4316" s="264"/>
      <c r="J4316" s="270"/>
      <c r="K4316" s="264"/>
      <c r="L4316" s="264"/>
      <c r="M4316" s="158"/>
      <c r="N4316" s="348"/>
    </row>
    <row r="4317" spans="2:14" x14ac:dyDescent="0.15">
      <c r="B4317" s="272">
        <v>4313</v>
      </c>
      <c r="C4317" s="165"/>
      <c r="D4317" s="112"/>
      <c r="E4317" s="121"/>
      <c r="F4317" s="122"/>
      <c r="G4317" s="129"/>
      <c r="H4317" s="372"/>
      <c r="I4317" s="264"/>
      <c r="J4317" s="270"/>
      <c r="K4317" s="264"/>
      <c r="L4317" s="264"/>
      <c r="M4317" s="158"/>
      <c r="N4317" s="348"/>
    </row>
    <row r="4318" spans="2:14" x14ac:dyDescent="0.15">
      <c r="B4318" s="272">
        <v>4314</v>
      </c>
      <c r="C4318" s="165"/>
      <c r="D4318" s="112"/>
      <c r="E4318" s="121"/>
      <c r="F4318" s="122"/>
      <c r="G4318" s="129"/>
      <c r="H4318" s="372"/>
      <c r="I4318" s="264"/>
      <c r="J4318" s="270"/>
      <c r="K4318" s="264"/>
      <c r="L4318" s="264"/>
      <c r="M4318" s="158"/>
      <c r="N4318" s="348"/>
    </row>
    <row r="4319" spans="2:14" x14ac:dyDescent="0.15">
      <c r="B4319" s="272">
        <v>4315</v>
      </c>
      <c r="C4319" s="165"/>
      <c r="D4319" s="112"/>
      <c r="E4319" s="121"/>
      <c r="F4319" s="122"/>
      <c r="G4319" s="129"/>
      <c r="H4319" s="372"/>
      <c r="I4319" s="264"/>
      <c r="J4319" s="270"/>
      <c r="K4319" s="264"/>
      <c r="L4319" s="264"/>
      <c r="M4319" s="158"/>
      <c r="N4319" s="348"/>
    </row>
    <row r="4320" spans="2:14" x14ac:dyDescent="0.15">
      <c r="B4320" s="272">
        <v>4316</v>
      </c>
      <c r="C4320" s="165"/>
      <c r="D4320" s="112"/>
      <c r="E4320" s="121"/>
      <c r="F4320" s="122"/>
      <c r="G4320" s="129"/>
      <c r="H4320" s="372"/>
      <c r="I4320" s="264"/>
      <c r="J4320" s="270"/>
      <c r="K4320" s="264"/>
      <c r="L4320" s="264"/>
      <c r="M4320" s="158"/>
      <c r="N4320" s="348"/>
    </row>
    <row r="4321" spans="2:14" x14ac:dyDescent="0.15">
      <c r="B4321" s="272">
        <v>4317</v>
      </c>
      <c r="C4321" s="165"/>
      <c r="D4321" s="112"/>
      <c r="E4321" s="121"/>
      <c r="F4321" s="122"/>
      <c r="G4321" s="129"/>
      <c r="H4321" s="372"/>
      <c r="I4321" s="264"/>
      <c r="J4321" s="270"/>
      <c r="K4321" s="264"/>
      <c r="L4321" s="264"/>
      <c r="M4321" s="158"/>
      <c r="N4321" s="348"/>
    </row>
    <row r="4322" spans="2:14" x14ac:dyDescent="0.15">
      <c r="B4322" s="272">
        <v>4318</v>
      </c>
      <c r="C4322" s="165"/>
      <c r="D4322" s="112"/>
      <c r="E4322" s="121"/>
      <c r="F4322" s="122"/>
      <c r="G4322" s="129"/>
      <c r="H4322" s="372"/>
      <c r="I4322" s="264"/>
      <c r="J4322" s="270"/>
      <c r="K4322" s="264"/>
      <c r="L4322" s="264"/>
      <c r="M4322" s="158"/>
      <c r="N4322" s="348"/>
    </row>
    <row r="4323" spans="2:14" x14ac:dyDescent="0.15">
      <c r="B4323" s="272">
        <v>4319</v>
      </c>
      <c r="C4323" s="165"/>
      <c r="D4323" s="112"/>
      <c r="E4323" s="121"/>
      <c r="F4323" s="122"/>
      <c r="G4323" s="129"/>
      <c r="H4323" s="372"/>
      <c r="I4323" s="264"/>
      <c r="J4323" s="270"/>
      <c r="K4323" s="264"/>
      <c r="L4323" s="264"/>
      <c r="M4323" s="158"/>
      <c r="N4323" s="348"/>
    </row>
    <row r="4324" spans="2:14" x14ac:dyDescent="0.15">
      <c r="B4324" s="272">
        <v>4320</v>
      </c>
      <c r="C4324" s="165"/>
      <c r="D4324" s="112"/>
      <c r="E4324" s="121"/>
      <c r="F4324" s="122"/>
      <c r="G4324" s="129"/>
      <c r="H4324" s="372"/>
      <c r="I4324" s="264"/>
      <c r="J4324" s="270"/>
      <c r="K4324" s="264"/>
      <c r="L4324" s="264"/>
      <c r="M4324" s="158"/>
      <c r="N4324" s="348"/>
    </row>
    <row r="4325" spans="2:14" x14ac:dyDescent="0.15">
      <c r="B4325" s="272">
        <v>4321</v>
      </c>
      <c r="C4325" s="165"/>
      <c r="D4325" s="112"/>
      <c r="E4325" s="121"/>
      <c r="F4325" s="122"/>
      <c r="G4325" s="129"/>
      <c r="H4325" s="372"/>
      <c r="I4325" s="264"/>
      <c r="J4325" s="270"/>
      <c r="K4325" s="264"/>
      <c r="L4325" s="264"/>
      <c r="M4325" s="158"/>
      <c r="N4325" s="348"/>
    </row>
    <row r="4326" spans="2:14" x14ac:dyDescent="0.15">
      <c r="B4326" s="272">
        <v>4322</v>
      </c>
      <c r="C4326" s="165"/>
      <c r="D4326" s="112"/>
      <c r="E4326" s="121"/>
      <c r="F4326" s="122"/>
      <c r="G4326" s="129"/>
      <c r="H4326" s="372"/>
      <c r="I4326" s="264"/>
      <c r="J4326" s="270"/>
      <c r="K4326" s="264"/>
      <c r="L4326" s="264"/>
      <c r="M4326" s="158"/>
      <c r="N4326" s="348"/>
    </row>
    <row r="4327" spans="2:14" x14ac:dyDescent="0.15">
      <c r="B4327" s="272">
        <v>4323</v>
      </c>
      <c r="C4327" s="165"/>
      <c r="D4327" s="112"/>
      <c r="E4327" s="121"/>
      <c r="F4327" s="122"/>
      <c r="G4327" s="129"/>
      <c r="H4327" s="372"/>
      <c r="I4327" s="264"/>
      <c r="J4327" s="270"/>
      <c r="K4327" s="264"/>
      <c r="L4327" s="264"/>
      <c r="M4327" s="158"/>
      <c r="N4327" s="348"/>
    </row>
    <row r="4328" spans="2:14" x14ac:dyDescent="0.15">
      <c r="B4328" s="272">
        <v>4324</v>
      </c>
      <c r="C4328" s="165"/>
      <c r="D4328" s="112"/>
      <c r="E4328" s="121"/>
      <c r="F4328" s="122"/>
      <c r="G4328" s="129"/>
      <c r="H4328" s="372"/>
      <c r="I4328" s="264"/>
      <c r="J4328" s="270"/>
      <c r="K4328" s="264"/>
      <c r="L4328" s="264"/>
      <c r="M4328" s="158"/>
      <c r="N4328" s="348"/>
    </row>
    <row r="4329" spans="2:14" x14ac:dyDescent="0.15">
      <c r="B4329" s="272">
        <v>4325</v>
      </c>
      <c r="C4329" s="165"/>
      <c r="D4329" s="112"/>
      <c r="E4329" s="121"/>
      <c r="F4329" s="122"/>
      <c r="G4329" s="129"/>
      <c r="H4329" s="372"/>
      <c r="I4329" s="264"/>
      <c r="J4329" s="270"/>
      <c r="K4329" s="264"/>
      <c r="L4329" s="264"/>
      <c r="M4329" s="158"/>
      <c r="N4329" s="348"/>
    </row>
    <row r="4330" spans="2:14" x14ac:dyDescent="0.15">
      <c r="B4330" s="272">
        <v>4326</v>
      </c>
      <c r="C4330" s="165"/>
      <c r="D4330" s="112"/>
      <c r="E4330" s="121"/>
      <c r="F4330" s="122"/>
      <c r="G4330" s="129"/>
      <c r="H4330" s="372"/>
      <c r="I4330" s="264"/>
      <c r="J4330" s="270"/>
      <c r="K4330" s="264"/>
      <c r="L4330" s="264"/>
      <c r="M4330" s="158"/>
      <c r="N4330" s="348"/>
    </row>
    <row r="4331" spans="2:14" x14ac:dyDescent="0.15">
      <c r="B4331" s="272">
        <v>4327</v>
      </c>
      <c r="C4331" s="165"/>
      <c r="D4331" s="112"/>
      <c r="E4331" s="121"/>
      <c r="F4331" s="122"/>
      <c r="G4331" s="129"/>
      <c r="H4331" s="372"/>
      <c r="I4331" s="264"/>
      <c r="J4331" s="270"/>
      <c r="K4331" s="264"/>
      <c r="L4331" s="264"/>
      <c r="M4331" s="158"/>
      <c r="N4331" s="348"/>
    </row>
    <row r="4332" spans="2:14" x14ac:dyDescent="0.15">
      <c r="B4332" s="272">
        <v>4328</v>
      </c>
      <c r="C4332" s="165"/>
      <c r="D4332" s="112"/>
      <c r="E4332" s="121"/>
      <c r="F4332" s="122"/>
      <c r="G4332" s="129"/>
      <c r="H4332" s="372"/>
      <c r="I4332" s="264"/>
      <c r="J4332" s="270"/>
      <c r="K4332" s="264"/>
      <c r="L4332" s="264"/>
      <c r="M4332" s="158"/>
      <c r="N4332" s="348"/>
    </row>
    <row r="4333" spans="2:14" x14ac:dyDescent="0.15">
      <c r="B4333" s="272">
        <v>4329</v>
      </c>
      <c r="C4333" s="165"/>
      <c r="D4333" s="112"/>
      <c r="E4333" s="121"/>
      <c r="F4333" s="122"/>
      <c r="G4333" s="129"/>
      <c r="H4333" s="372"/>
      <c r="I4333" s="264"/>
      <c r="J4333" s="270"/>
      <c r="K4333" s="264"/>
      <c r="L4333" s="264"/>
      <c r="M4333" s="158"/>
      <c r="N4333" s="348"/>
    </row>
    <row r="4334" spans="2:14" x14ac:dyDescent="0.15">
      <c r="B4334" s="272">
        <v>4330</v>
      </c>
      <c r="C4334" s="165"/>
      <c r="D4334" s="112"/>
      <c r="E4334" s="121"/>
      <c r="F4334" s="122"/>
      <c r="G4334" s="129"/>
      <c r="H4334" s="372"/>
      <c r="I4334" s="264"/>
      <c r="J4334" s="270"/>
      <c r="K4334" s="264"/>
      <c r="L4334" s="264"/>
      <c r="M4334" s="158"/>
      <c r="N4334" s="348"/>
    </row>
    <row r="4335" spans="2:14" x14ac:dyDescent="0.15">
      <c r="B4335" s="272">
        <v>4331</v>
      </c>
      <c r="C4335" s="165"/>
      <c r="D4335" s="112"/>
      <c r="E4335" s="121"/>
      <c r="F4335" s="122"/>
      <c r="G4335" s="129"/>
      <c r="H4335" s="372"/>
      <c r="I4335" s="264"/>
      <c r="J4335" s="270"/>
      <c r="K4335" s="264"/>
      <c r="L4335" s="264"/>
      <c r="M4335" s="158"/>
      <c r="N4335" s="348"/>
    </row>
    <row r="4336" spans="2:14" x14ac:dyDescent="0.15">
      <c r="B4336" s="272">
        <v>4332</v>
      </c>
      <c r="C4336" s="165"/>
      <c r="D4336" s="112"/>
      <c r="E4336" s="121"/>
      <c r="F4336" s="122"/>
      <c r="G4336" s="129"/>
      <c r="H4336" s="372"/>
      <c r="I4336" s="264"/>
      <c r="J4336" s="270"/>
      <c r="K4336" s="264"/>
      <c r="L4336" s="264"/>
      <c r="M4336" s="158"/>
      <c r="N4336" s="348"/>
    </row>
    <row r="4337" spans="2:14" x14ac:dyDescent="0.15">
      <c r="B4337" s="272">
        <v>4333</v>
      </c>
      <c r="C4337" s="165"/>
      <c r="D4337" s="112"/>
      <c r="E4337" s="121"/>
      <c r="F4337" s="122"/>
      <c r="G4337" s="129"/>
      <c r="H4337" s="372"/>
      <c r="I4337" s="264"/>
      <c r="J4337" s="270"/>
      <c r="K4337" s="264"/>
      <c r="L4337" s="264"/>
      <c r="M4337" s="158"/>
      <c r="N4337" s="348"/>
    </row>
    <row r="4338" spans="2:14" x14ac:dyDescent="0.15">
      <c r="B4338" s="272">
        <v>4334</v>
      </c>
      <c r="C4338" s="165"/>
      <c r="D4338" s="112"/>
      <c r="E4338" s="121"/>
      <c r="F4338" s="122"/>
      <c r="G4338" s="129"/>
      <c r="H4338" s="372"/>
      <c r="I4338" s="264"/>
      <c r="J4338" s="270"/>
      <c r="K4338" s="264"/>
      <c r="L4338" s="264"/>
      <c r="M4338" s="158"/>
      <c r="N4338" s="348"/>
    </row>
    <row r="4339" spans="2:14" x14ac:dyDescent="0.15">
      <c r="B4339" s="272">
        <v>4335</v>
      </c>
      <c r="C4339" s="165"/>
      <c r="D4339" s="112"/>
      <c r="E4339" s="121"/>
      <c r="F4339" s="122"/>
      <c r="G4339" s="129"/>
      <c r="H4339" s="372"/>
      <c r="I4339" s="264"/>
      <c r="J4339" s="270"/>
      <c r="K4339" s="264"/>
      <c r="L4339" s="264"/>
      <c r="M4339" s="158"/>
      <c r="N4339" s="348"/>
    </row>
    <row r="4340" spans="2:14" x14ac:dyDescent="0.15">
      <c r="B4340" s="272">
        <v>4336</v>
      </c>
      <c r="C4340" s="165"/>
      <c r="D4340" s="112"/>
      <c r="E4340" s="121"/>
      <c r="F4340" s="122"/>
      <c r="G4340" s="129"/>
      <c r="H4340" s="372"/>
      <c r="I4340" s="264"/>
      <c r="J4340" s="270"/>
      <c r="K4340" s="264"/>
      <c r="L4340" s="264"/>
      <c r="M4340" s="158"/>
      <c r="N4340" s="348"/>
    </row>
    <row r="4341" spans="2:14" x14ac:dyDescent="0.15">
      <c r="B4341" s="272">
        <v>4337</v>
      </c>
      <c r="C4341" s="165"/>
      <c r="D4341" s="112"/>
      <c r="E4341" s="121"/>
      <c r="F4341" s="122"/>
      <c r="G4341" s="129"/>
      <c r="H4341" s="372"/>
      <c r="I4341" s="264"/>
      <c r="J4341" s="270"/>
      <c r="K4341" s="264"/>
      <c r="L4341" s="264"/>
      <c r="M4341" s="158"/>
      <c r="N4341" s="348"/>
    </row>
    <row r="4342" spans="2:14" x14ac:dyDescent="0.15">
      <c r="B4342" s="272">
        <v>4338</v>
      </c>
      <c r="C4342" s="165"/>
      <c r="D4342" s="112"/>
      <c r="E4342" s="121"/>
      <c r="F4342" s="122"/>
      <c r="G4342" s="129"/>
      <c r="H4342" s="372"/>
      <c r="I4342" s="264"/>
      <c r="J4342" s="270"/>
      <c r="K4342" s="264"/>
      <c r="L4342" s="264"/>
      <c r="M4342" s="158"/>
      <c r="N4342" s="348"/>
    </row>
    <row r="4343" spans="2:14" x14ac:dyDescent="0.15">
      <c r="B4343" s="272">
        <v>4339</v>
      </c>
      <c r="C4343" s="165"/>
      <c r="D4343" s="112"/>
      <c r="E4343" s="121"/>
      <c r="F4343" s="122"/>
      <c r="G4343" s="129"/>
      <c r="H4343" s="372"/>
      <c r="I4343" s="264"/>
      <c r="J4343" s="270"/>
      <c r="K4343" s="264"/>
      <c r="L4343" s="264"/>
      <c r="M4343" s="158"/>
      <c r="N4343" s="348"/>
    </row>
    <row r="4344" spans="2:14" x14ac:dyDescent="0.15">
      <c r="B4344" s="272">
        <v>4340</v>
      </c>
      <c r="C4344" s="165"/>
      <c r="D4344" s="112"/>
      <c r="E4344" s="121"/>
      <c r="F4344" s="122"/>
      <c r="G4344" s="129"/>
      <c r="H4344" s="372"/>
      <c r="I4344" s="264"/>
      <c r="J4344" s="270"/>
      <c r="K4344" s="264"/>
      <c r="L4344" s="264"/>
      <c r="M4344" s="158"/>
      <c r="N4344" s="348"/>
    </row>
    <row r="4345" spans="2:14" x14ac:dyDescent="0.15">
      <c r="B4345" s="272">
        <v>4341</v>
      </c>
      <c r="C4345" s="165"/>
      <c r="D4345" s="112"/>
      <c r="E4345" s="121"/>
      <c r="F4345" s="122"/>
      <c r="G4345" s="129"/>
      <c r="H4345" s="372"/>
      <c r="I4345" s="264"/>
      <c r="J4345" s="270"/>
      <c r="K4345" s="264"/>
      <c r="L4345" s="264"/>
      <c r="M4345" s="158"/>
      <c r="N4345" s="348"/>
    </row>
    <row r="4346" spans="2:14" x14ac:dyDescent="0.15">
      <c r="B4346" s="272">
        <v>4342</v>
      </c>
      <c r="C4346" s="165"/>
      <c r="D4346" s="112"/>
      <c r="E4346" s="121"/>
      <c r="F4346" s="122"/>
      <c r="G4346" s="129"/>
      <c r="H4346" s="372"/>
      <c r="I4346" s="264"/>
      <c r="J4346" s="270"/>
      <c r="K4346" s="264"/>
      <c r="L4346" s="264"/>
      <c r="M4346" s="158"/>
      <c r="N4346" s="348"/>
    </row>
    <row r="4347" spans="2:14" x14ac:dyDescent="0.15">
      <c r="B4347" s="272">
        <v>4343</v>
      </c>
      <c r="C4347" s="165"/>
      <c r="D4347" s="112"/>
      <c r="E4347" s="121"/>
      <c r="F4347" s="122"/>
      <c r="G4347" s="129"/>
      <c r="H4347" s="372"/>
      <c r="I4347" s="264"/>
      <c r="J4347" s="270"/>
      <c r="K4347" s="264"/>
      <c r="L4347" s="264"/>
      <c r="M4347" s="158"/>
      <c r="N4347" s="348"/>
    </row>
    <row r="4348" spans="2:14" x14ac:dyDescent="0.15">
      <c r="B4348" s="272">
        <v>4344</v>
      </c>
      <c r="C4348" s="165"/>
      <c r="D4348" s="112"/>
      <c r="E4348" s="121"/>
      <c r="F4348" s="122"/>
      <c r="G4348" s="129"/>
      <c r="H4348" s="372"/>
      <c r="I4348" s="264"/>
      <c r="J4348" s="270"/>
      <c r="K4348" s="264"/>
      <c r="L4348" s="264"/>
      <c r="M4348" s="158"/>
      <c r="N4348" s="348"/>
    </row>
    <row r="4349" spans="2:14" x14ac:dyDescent="0.15">
      <c r="B4349" s="272">
        <v>4345</v>
      </c>
      <c r="C4349" s="165"/>
      <c r="D4349" s="112"/>
      <c r="E4349" s="121"/>
      <c r="F4349" s="122"/>
      <c r="G4349" s="129"/>
      <c r="H4349" s="372"/>
      <c r="I4349" s="264"/>
      <c r="J4349" s="270"/>
      <c r="K4349" s="264"/>
      <c r="L4349" s="264"/>
      <c r="M4349" s="158"/>
      <c r="N4349" s="348"/>
    </row>
    <row r="4350" spans="2:14" x14ac:dyDescent="0.15">
      <c r="B4350" s="272">
        <v>4346</v>
      </c>
      <c r="C4350" s="165"/>
      <c r="D4350" s="112"/>
      <c r="E4350" s="121"/>
      <c r="F4350" s="122"/>
      <c r="G4350" s="129"/>
      <c r="H4350" s="372"/>
      <c r="I4350" s="264"/>
      <c r="J4350" s="270"/>
      <c r="K4350" s="264"/>
      <c r="L4350" s="264"/>
      <c r="M4350" s="158"/>
      <c r="N4350" s="348"/>
    </row>
    <row r="4351" spans="2:14" x14ac:dyDescent="0.15">
      <c r="B4351" s="272">
        <v>4347</v>
      </c>
      <c r="C4351" s="165"/>
      <c r="D4351" s="112"/>
      <c r="E4351" s="121"/>
      <c r="F4351" s="122"/>
      <c r="G4351" s="129"/>
      <c r="H4351" s="372"/>
      <c r="I4351" s="264"/>
      <c r="J4351" s="270"/>
      <c r="K4351" s="264"/>
      <c r="L4351" s="264"/>
      <c r="M4351" s="158"/>
      <c r="N4351" s="348"/>
    </row>
    <row r="4352" spans="2:14" x14ac:dyDescent="0.15">
      <c r="B4352" s="272">
        <v>4348</v>
      </c>
      <c r="C4352" s="165"/>
      <c r="D4352" s="112"/>
      <c r="E4352" s="121"/>
      <c r="F4352" s="122"/>
      <c r="G4352" s="129"/>
      <c r="H4352" s="372"/>
      <c r="I4352" s="264"/>
      <c r="J4352" s="270"/>
      <c r="K4352" s="264"/>
      <c r="L4352" s="264"/>
      <c r="M4352" s="158"/>
      <c r="N4352" s="348"/>
    </row>
    <row r="4353" spans="2:14" x14ac:dyDescent="0.15">
      <c r="B4353" s="272">
        <v>4349</v>
      </c>
      <c r="C4353" s="165"/>
      <c r="D4353" s="112"/>
      <c r="E4353" s="121"/>
      <c r="F4353" s="122"/>
      <c r="G4353" s="129"/>
      <c r="H4353" s="372"/>
      <c r="I4353" s="264"/>
      <c r="J4353" s="270"/>
      <c r="K4353" s="264"/>
      <c r="L4353" s="264"/>
      <c r="M4353" s="158"/>
      <c r="N4353" s="348"/>
    </row>
    <row r="4354" spans="2:14" x14ac:dyDescent="0.15">
      <c r="B4354" s="272">
        <v>4350</v>
      </c>
      <c r="C4354" s="165"/>
      <c r="D4354" s="112"/>
      <c r="E4354" s="121"/>
      <c r="F4354" s="122"/>
      <c r="G4354" s="129"/>
      <c r="H4354" s="372"/>
      <c r="I4354" s="264"/>
      <c r="J4354" s="270"/>
      <c r="K4354" s="264"/>
      <c r="L4354" s="264"/>
      <c r="M4354" s="158"/>
      <c r="N4354" s="348"/>
    </row>
    <row r="4355" spans="2:14" x14ac:dyDescent="0.15">
      <c r="B4355" s="272">
        <v>4351</v>
      </c>
      <c r="C4355" s="165"/>
      <c r="D4355" s="112"/>
      <c r="E4355" s="121"/>
      <c r="F4355" s="122"/>
      <c r="G4355" s="129"/>
      <c r="H4355" s="372"/>
      <c r="I4355" s="264"/>
      <c r="J4355" s="270"/>
      <c r="K4355" s="264"/>
      <c r="L4355" s="264"/>
      <c r="M4355" s="158"/>
      <c r="N4355" s="348"/>
    </row>
    <row r="4356" spans="2:14" x14ac:dyDescent="0.15">
      <c r="B4356" s="272">
        <v>4352</v>
      </c>
      <c r="C4356" s="165"/>
      <c r="D4356" s="112"/>
      <c r="E4356" s="121"/>
      <c r="F4356" s="122"/>
      <c r="G4356" s="129"/>
      <c r="H4356" s="372"/>
      <c r="I4356" s="264"/>
      <c r="J4356" s="270"/>
      <c r="K4356" s="264"/>
      <c r="L4356" s="264"/>
      <c r="M4356" s="158"/>
      <c r="N4356" s="348"/>
    </row>
    <row r="4357" spans="2:14" x14ac:dyDescent="0.15">
      <c r="B4357" s="272">
        <v>4353</v>
      </c>
      <c r="C4357" s="165"/>
      <c r="D4357" s="112"/>
      <c r="E4357" s="121"/>
      <c r="F4357" s="122"/>
      <c r="G4357" s="129"/>
      <c r="H4357" s="372"/>
      <c r="I4357" s="264"/>
      <c r="J4357" s="270"/>
      <c r="K4357" s="264"/>
      <c r="L4357" s="264"/>
      <c r="M4357" s="158"/>
      <c r="N4357" s="348"/>
    </row>
    <row r="4358" spans="2:14" x14ac:dyDescent="0.15">
      <c r="B4358" s="272">
        <v>4354</v>
      </c>
      <c r="C4358" s="165"/>
      <c r="D4358" s="112"/>
      <c r="E4358" s="121"/>
      <c r="F4358" s="122"/>
      <c r="G4358" s="129"/>
      <c r="H4358" s="372"/>
      <c r="I4358" s="264"/>
      <c r="J4358" s="270"/>
      <c r="K4358" s="264"/>
      <c r="L4358" s="264"/>
      <c r="M4358" s="158"/>
      <c r="N4358" s="348"/>
    </row>
    <row r="4359" spans="2:14" x14ac:dyDescent="0.15">
      <c r="B4359" s="272">
        <v>4355</v>
      </c>
      <c r="C4359" s="165"/>
      <c r="D4359" s="112"/>
      <c r="E4359" s="121"/>
      <c r="F4359" s="122"/>
      <c r="G4359" s="129"/>
      <c r="H4359" s="372"/>
      <c r="I4359" s="264"/>
      <c r="J4359" s="270"/>
      <c r="K4359" s="264"/>
      <c r="L4359" s="264"/>
      <c r="M4359" s="158"/>
      <c r="N4359" s="348"/>
    </row>
    <row r="4360" spans="2:14" x14ac:dyDescent="0.15">
      <c r="B4360" s="272">
        <v>4356</v>
      </c>
      <c r="C4360" s="165"/>
      <c r="D4360" s="112"/>
      <c r="E4360" s="121"/>
      <c r="F4360" s="122"/>
      <c r="G4360" s="129"/>
      <c r="H4360" s="372"/>
      <c r="I4360" s="264"/>
      <c r="J4360" s="270"/>
      <c r="K4360" s="264"/>
      <c r="L4360" s="264"/>
      <c r="M4360" s="158"/>
      <c r="N4360" s="348"/>
    </row>
    <row r="4361" spans="2:14" x14ac:dyDescent="0.15">
      <c r="B4361" s="272">
        <v>4357</v>
      </c>
      <c r="C4361" s="165"/>
      <c r="D4361" s="112"/>
      <c r="E4361" s="121"/>
      <c r="F4361" s="122"/>
      <c r="G4361" s="129"/>
      <c r="H4361" s="372"/>
      <c r="I4361" s="264"/>
      <c r="J4361" s="270"/>
      <c r="K4361" s="264"/>
      <c r="L4361" s="264"/>
      <c r="M4361" s="158"/>
      <c r="N4361" s="348"/>
    </row>
    <row r="4362" spans="2:14" x14ac:dyDescent="0.15">
      <c r="B4362" s="272">
        <v>4358</v>
      </c>
      <c r="C4362" s="165"/>
      <c r="D4362" s="112"/>
      <c r="E4362" s="121"/>
      <c r="F4362" s="122"/>
      <c r="G4362" s="129"/>
      <c r="H4362" s="372"/>
      <c r="I4362" s="264"/>
      <c r="J4362" s="270"/>
      <c r="K4362" s="264"/>
      <c r="L4362" s="264"/>
      <c r="M4362" s="158"/>
      <c r="N4362" s="348"/>
    </row>
    <row r="4363" spans="2:14" x14ac:dyDescent="0.15">
      <c r="B4363" s="272">
        <v>4359</v>
      </c>
      <c r="C4363" s="165"/>
      <c r="D4363" s="112"/>
      <c r="E4363" s="121"/>
      <c r="F4363" s="122"/>
      <c r="G4363" s="129"/>
      <c r="H4363" s="372"/>
      <c r="I4363" s="264"/>
      <c r="J4363" s="270"/>
      <c r="K4363" s="264"/>
      <c r="L4363" s="264"/>
      <c r="M4363" s="158"/>
      <c r="N4363" s="348"/>
    </row>
    <row r="4364" spans="2:14" x14ac:dyDescent="0.15">
      <c r="B4364" s="272">
        <v>4360</v>
      </c>
      <c r="C4364" s="165"/>
      <c r="D4364" s="112"/>
      <c r="E4364" s="121"/>
      <c r="F4364" s="122"/>
      <c r="G4364" s="129"/>
      <c r="H4364" s="372"/>
      <c r="I4364" s="264"/>
      <c r="J4364" s="270"/>
      <c r="K4364" s="264"/>
      <c r="L4364" s="264"/>
      <c r="M4364" s="158"/>
      <c r="N4364" s="348"/>
    </row>
    <row r="4365" spans="2:14" x14ac:dyDescent="0.15">
      <c r="B4365" s="272">
        <v>4361</v>
      </c>
      <c r="C4365" s="165"/>
      <c r="D4365" s="112"/>
      <c r="E4365" s="121"/>
      <c r="F4365" s="122"/>
      <c r="G4365" s="129"/>
      <c r="H4365" s="372"/>
      <c r="I4365" s="264"/>
      <c r="J4365" s="270"/>
      <c r="K4365" s="264"/>
      <c r="L4365" s="264"/>
      <c r="M4365" s="158"/>
      <c r="N4365" s="348"/>
    </row>
    <row r="4366" spans="2:14" x14ac:dyDescent="0.15">
      <c r="B4366" s="272">
        <v>4362</v>
      </c>
      <c r="C4366" s="165"/>
      <c r="D4366" s="112"/>
      <c r="E4366" s="121"/>
      <c r="F4366" s="122"/>
      <c r="G4366" s="129"/>
      <c r="H4366" s="372"/>
      <c r="I4366" s="264"/>
      <c r="J4366" s="270"/>
      <c r="K4366" s="264"/>
      <c r="L4366" s="264"/>
      <c r="M4366" s="158"/>
      <c r="N4366" s="348"/>
    </row>
    <row r="4367" spans="2:14" x14ac:dyDescent="0.15">
      <c r="B4367" s="272">
        <v>4363</v>
      </c>
      <c r="C4367" s="165"/>
      <c r="D4367" s="112"/>
      <c r="E4367" s="121"/>
      <c r="F4367" s="122"/>
      <c r="G4367" s="129"/>
      <c r="H4367" s="372"/>
      <c r="I4367" s="264"/>
      <c r="J4367" s="270"/>
      <c r="K4367" s="264"/>
      <c r="L4367" s="264"/>
      <c r="M4367" s="158"/>
      <c r="N4367" s="348"/>
    </row>
    <row r="4368" spans="2:14" x14ac:dyDescent="0.15">
      <c r="B4368" s="272">
        <v>4364</v>
      </c>
      <c r="C4368" s="165"/>
      <c r="D4368" s="112"/>
      <c r="E4368" s="121"/>
      <c r="F4368" s="122"/>
      <c r="G4368" s="129"/>
      <c r="H4368" s="372"/>
      <c r="I4368" s="264"/>
      <c r="J4368" s="270"/>
      <c r="K4368" s="264"/>
      <c r="L4368" s="264"/>
      <c r="M4368" s="158"/>
      <c r="N4368" s="348"/>
    </row>
    <row r="4369" spans="2:14" x14ac:dyDescent="0.15">
      <c r="B4369" s="272">
        <v>4365</v>
      </c>
      <c r="C4369" s="165"/>
      <c r="D4369" s="112"/>
      <c r="E4369" s="121"/>
      <c r="F4369" s="122"/>
      <c r="G4369" s="129"/>
      <c r="H4369" s="372"/>
      <c r="I4369" s="264"/>
      <c r="J4369" s="270"/>
      <c r="K4369" s="264"/>
      <c r="L4369" s="264"/>
      <c r="M4369" s="158"/>
      <c r="N4369" s="348"/>
    </row>
    <row r="4370" spans="2:14" x14ac:dyDescent="0.15">
      <c r="B4370" s="272">
        <v>4366</v>
      </c>
      <c r="C4370" s="165"/>
      <c r="D4370" s="112"/>
      <c r="E4370" s="121"/>
      <c r="F4370" s="122"/>
      <c r="G4370" s="129"/>
      <c r="H4370" s="372"/>
      <c r="I4370" s="264"/>
      <c r="J4370" s="270"/>
      <c r="K4370" s="264"/>
      <c r="L4370" s="264"/>
      <c r="M4370" s="158"/>
      <c r="N4370" s="348"/>
    </row>
    <row r="4371" spans="2:14" x14ac:dyDescent="0.15">
      <c r="B4371" s="272">
        <v>4367</v>
      </c>
      <c r="C4371" s="165"/>
      <c r="D4371" s="112"/>
      <c r="E4371" s="121"/>
      <c r="F4371" s="122"/>
      <c r="G4371" s="129"/>
      <c r="H4371" s="372"/>
      <c r="I4371" s="264"/>
      <c r="J4371" s="270"/>
      <c r="K4371" s="264"/>
      <c r="L4371" s="264"/>
      <c r="M4371" s="158"/>
      <c r="N4371" s="348"/>
    </row>
    <row r="4372" spans="2:14" x14ac:dyDescent="0.15">
      <c r="B4372" s="272">
        <v>4368</v>
      </c>
      <c r="C4372" s="165"/>
      <c r="D4372" s="112"/>
      <c r="E4372" s="121"/>
      <c r="F4372" s="122"/>
      <c r="G4372" s="129"/>
      <c r="H4372" s="372"/>
      <c r="I4372" s="264"/>
      <c r="J4372" s="270"/>
      <c r="K4372" s="264"/>
      <c r="L4372" s="264"/>
      <c r="M4372" s="158"/>
      <c r="N4372" s="348"/>
    </row>
    <row r="4373" spans="2:14" x14ac:dyDescent="0.15">
      <c r="B4373" s="272">
        <v>4369</v>
      </c>
      <c r="C4373" s="165"/>
      <c r="D4373" s="112"/>
      <c r="E4373" s="121"/>
      <c r="F4373" s="122"/>
      <c r="G4373" s="129"/>
      <c r="H4373" s="372"/>
      <c r="I4373" s="264"/>
      <c r="J4373" s="270"/>
      <c r="K4373" s="264"/>
      <c r="L4373" s="264"/>
      <c r="M4373" s="158"/>
      <c r="N4373" s="348"/>
    </row>
    <row r="4374" spans="2:14" x14ac:dyDescent="0.15">
      <c r="B4374" s="272">
        <v>4370</v>
      </c>
      <c r="C4374" s="165"/>
      <c r="D4374" s="112"/>
      <c r="E4374" s="121"/>
      <c r="F4374" s="122"/>
      <c r="G4374" s="129"/>
      <c r="H4374" s="372"/>
      <c r="I4374" s="264"/>
      <c r="J4374" s="270"/>
      <c r="K4374" s="264"/>
      <c r="L4374" s="264"/>
      <c r="M4374" s="158"/>
      <c r="N4374" s="348"/>
    </row>
    <row r="4375" spans="2:14" x14ac:dyDescent="0.15">
      <c r="B4375" s="272">
        <v>4371</v>
      </c>
      <c r="C4375" s="165"/>
      <c r="D4375" s="112"/>
      <c r="E4375" s="121"/>
      <c r="F4375" s="122"/>
      <c r="G4375" s="129"/>
      <c r="H4375" s="372"/>
      <c r="I4375" s="264"/>
      <c r="J4375" s="270"/>
      <c r="K4375" s="264"/>
      <c r="L4375" s="264"/>
      <c r="M4375" s="158"/>
      <c r="N4375" s="348"/>
    </row>
    <row r="4376" spans="2:14" x14ac:dyDescent="0.15">
      <c r="B4376" s="272">
        <v>4372</v>
      </c>
      <c r="C4376" s="165"/>
      <c r="D4376" s="112"/>
      <c r="E4376" s="121"/>
      <c r="F4376" s="122"/>
      <c r="G4376" s="129"/>
      <c r="H4376" s="372"/>
      <c r="I4376" s="264"/>
      <c r="J4376" s="270"/>
      <c r="K4376" s="264"/>
      <c r="L4376" s="264"/>
      <c r="M4376" s="158"/>
      <c r="N4376" s="348"/>
    </row>
    <row r="4377" spans="2:14" x14ac:dyDescent="0.15">
      <c r="B4377" s="272">
        <v>4373</v>
      </c>
      <c r="C4377" s="165"/>
      <c r="D4377" s="112"/>
      <c r="E4377" s="121"/>
      <c r="F4377" s="122"/>
      <c r="G4377" s="129"/>
      <c r="H4377" s="372"/>
      <c r="I4377" s="264"/>
      <c r="J4377" s="270"/>
      <c r="K4377" s="264"/>
      <c r="L4377" s="264"/>
      <c r="M4377" s="158"/>
      <c r="N4377" s="348"/>
    </row>
    <row r="4378" spans="2:14" x14ac:dyDescent="0.15">
      <c r="B4378" s="272">
        <v>4374</v>
      </c>
      <c r="C4378" s="165"/>
      <c r="D4378" s="112"/>
      <c r="E4378" s="121"/>
      <c r="F4378" s="122"/>
      <c r="G4378" s="129"/>
      <c r="H4378" s="372"/>
      <c r="I4378" s="264"/>
      <c r="J4378" s="270"/>
      <c r="K4378" s="264"/>
      <c r="L4378" s="264"/>
      <c r="M4378" s="158"/>
      <c r="N4378" s="348"/>
    </row>
    <row r="4379" spans="2:14" x14ac:dyDescent="0.15">
      <c r="B4379" s="272">
        <v>4375</v>
      </c>
      <c r="C4379" s="165"/>
      <c r="D4379" s="112"/>
      <c r="E4379" s="121"/>
      <c r="F4379" s="122"/>
      <c r="G4379" s="129"/>
      <c r="H4379" s="372"/>
      <c r="I4379" s="264"/>
      <c r="J4379" s="270"/>
      <c r="K4379" s="264"/>
      <c r="L4379" s="264"/>
      <c r="M4379" s="158"/>
      <c r="N4379" s="348"/>
    </row>
    <row r="4380" spans="2:14" x14ac:dyDescent="0.15">
      <c r="B4380" s="272">
        <v>4376</v>
      </c>
      <c r="C4380" s="165"/>
      <c r="D4380" s="112"/>
      <c r="E4380" s="121"/>
      <c r="F4380" s="122"/>
      <c r="G4380" s="129"/>
      <c r="H4380" s="372"/>
      <c r="I4380" s="264"/>
      <c r="J4380" s="270"/>
      <c r="K4380" s="264"/>
      <c r="L4380" s="264"/>
      <c r="M4380" s="158"/>
      <c r="N4380" s="348"/>
    </row>
    <row r="4381" spans="2:14" x14ac:dyDescent="0.15">
      <c r="B4381" s="272">
        <v>4377</v>
      </c>
      <c r="C4381" s="165"/>
      <c r="D4381" s="112"/>
      <c r="E4381" s="121"/>
      <c r="F4381" s="122"/>
      <c r="G4381" s="129"/>
      <c r="H4381" s="372"/>
      <c r="I4381" s="264"/>
      <c r="J4381" s="270"/>
      <c r="K4381" s="264"/>
      <c r="L4381" s="264"/>
      <c r="M4381" s="158"/>
      <c r="N4381" s="348"/>
    </row>
    <row r="4382" spans="2:14" x14ac:dyDescent="0.15">
      <c r="B4382" s="272">
        <v>4378</v>
      </c>
      <c r="C4382" s="165"/>
      <c r="D4382" s="112"/>
      <c r="E4382" s="121"/>
      <c r="F4382" s="122"/>
      <c r="G4382" s="129"/>
      <c r="H4382" s="372"/>
      <c r="I4382" s="264"/>
      <c r="J4382" s="270"/>
      <c r="K4382" s="264"/>
      <c r="L4382" s="264"/>
      <c r="M4382" s="158"/>
      <c r="N4382" s="348"/>
    </row>
    <row r="4383" spans="2:14" x14ac:dyDescent="0.15">
      <c r="B4383" s="272">
        <v>4379</v>
      </c>
      <c r="C4383" s="165"/>
      <c r="D4383" s="112"/>
      <c r="E4383" s="121"/>
      <c r="F4383" s="122"/>
      <c r="G4383" s="129"/>
      <c r="H4383" s="372"/>
      <c r="I4383" s="264"/>
      <c r="J4383" s="270"/>
      <c r="K4383" s="264"/>
      <c r="L4383" s="264"/>
      <c r="M4383" s="158"/>
      <c r="N4383" s="348"/>
    </row>
    <row r="4384" spans="2:14" x14ac:dyDescent="0.15">
      <c r="B4384" s="272">
        <v>4380</v>
      </c>
      <c r="C4384" s="165"/>
      <c r="D4384" s="112"/>
      <c r="E4384" s="121"/>
      <c r="F4384" s="122"/>
      <c r="G4384" s="129"/>
      <c r="H4384" s="372"/>
      <c r="I4384" s="264"/>
      <c r="J4384" s="270"/>
      <c r="K4384" s="264"/>
      <c r="L4384" s="264"/>
      <c r="M4384" s="158"/>
      <c r="N4384" s="348"/>
    </row>
    <row r="4385" spans="2:14" x14ac:dyDescent="0.15">
      <c r="B4385" s="272">
        <v>4381</v>
      </c>
      <c r="C4385" s="165"/>
      <c r="D4385" s="112"/>
      <c r="E4385" s="121"/>
      <c r="F4385" s="122"/>
      <c r="G4385" s="129"/>
      <c r="H4385" s="372"/>
      <c r="I4385" s="264"/>
      <c r="J4385" s="270"/>
      <c r="K4385" s="264"/>
      <c r="L4385" s="264"/>
      <c r="M4385" s="158"/>
      <c r="N4385" s="348"/>
    </row>
    <row r="4386" spans="2:14" x14ac:dyDescent="0.15">
      <c r="B4386" s="272">
        <v>4382</v>
      </c>
      <c r="C4386" s="165"/>
      <c r="D4386" s="112"/>
      <c r="E4386" s="121"/>
      <c r="F4386" s="122"/>
      <c r="G4386" s="129"/>
      <c r="H4386" s="372"/>
      <c r="I4386" s="264"/>
      <c r="J4386" s="270"/>
      <c r="K4386" s="264"/>
      <c r="L4386" s="264"/>
      <c r="M4386" s="158"/>
      <c r="N4386" s="348"/>
    </row>
    <row r="4387" spans="2:14" x14ac:dyDescent="0.15">
      <c r="B4387" s="272">
        <v>4383</v>
      </c>
      <c r="C4387" s="165"/>
      <c r="D4387" s="112"/>
      <c r="E4387" s="121"/>
      <c r="F4387" s="122"/>
      <c r="G4387" s="129"/>
      <c r="H4387" s="372"/>
      <c r="I4387" s="264"/>
      <c r="J4387" s="270"/>
      <c r="K4387" s="264"/>
      <c r="L4387" s="264"/>
      <c r="M4387" s="158"/>
      <c r="N4387" s="348"/>
    </row>
    <row r="4388" spans="2:14" x14ac:dyDescent="0.15">
      <c r="B4388" s="272">
        <v>4384</v>
      </c>
      <c r="C4388" s="165"/>
      <c r="D4388" s="112"/>
      <c r="E4388" s="121"/>
      <c r="F4388" s="122"/>
      <c r="G4388" s="129"/>
      <c r="H4388" s="372"/>
      <c r="I4388" s="264"/>
      <c r="J4388" s="270"/>
      <c r="K4388" s="264"/>
      <c r="L4388" s="264"/>
      <c r="M4388" s="158"/>
      <c r="N4388" s="348"/>
    </row>
    <row r="4389" spans="2:14" x14ac:dyDescent="0.15">
      <c r="B4389" s="272">
        <v>4385</v>
      </c>
      <c r="C4389" s="165"/>
      <c r="D4389" s="112"/>
      <c r="E4389" s="121"/>
      <c r="F4389" s="122"/>
      <c r="G4389" s="129"/>
      <c r="H4389" s="372"/>
      <c r="I4389" s="264"/>
      <c r="J4389" s="270"/>
      <c r="K4389" s="264"/>
      <c r="L4389" s="264"/>
      <c r="M4389" s="158"/>
      <c r="N4389" s="348"/>
    </row>
    <row r="4390" spans="2:14" x14ac:dyDescent="0.15">
      <c r="B4390" s="272">
        <v>4386</v>
      </c>
      <c r="C4390" s="165"/>
      <c r="D4390" s="112"/>
      <c r="E4390" s="121"/>
      <c r="F4390" s="122"/>
      <c r="G4390" s="129"/>
      <c r="H4390" s="372"/>
      <c r="I4390" s="264"/>
      <c r="J4390" s="270"/>
      <c r="K4390" s="264"/>
      <c r="L4390" s="264"/>
      <c r="M4390" s="158"/>
      <c r="N4390" s="348"/>
    </row>
    <row r="4391" spans="2:14" x14ac:dyDescent="0.15">
      <c r="B4391" s="272">
        <v>4387</v>
      </c>
      <c r="C4391" s="165"/>
      <c r="D4391" s="112"/>
      <c r="E4391" s="121"/>
      <c r="F4391" s="122"/>
      <c r="G4391" s="129"/>
      <c r="H4391" s="372"/>
      <c r="I4391" s="264"/>
      <c r="J4391" s="270"/>
      <c r="K4391" s="264"/>
      <c r="L4391" s="264"/>
      <c r="M4391" s="158"/>
      <c r="N4391" s="348"/>
    </row>
    <row r="4392" spans="2:14" x14ac:dyDescent="0.15">
      <c r="B4392" s="272">
        <v>4388</v>
      </c>
      <c r="C4392" s="165"/>
      <c r="D4392" s="112"/>
      <c r="E4392" s="121"/>
      <c r="F4392" s="122"/>
      <c r="G4392" s="129"/>
      <c r="H4392" s="372"/>
      <c r="I4392" s="264"/>
      <c r="J4392" s="270"/>
      <c r="K4392" s="264"/>
      <c r="L4392" s="264"/>
      <c r="M4392" s="158"/>
      <c r="N4392" s="348"/>
    </row>
    <row r="4393" spans="2:14" x14ac:dyDescent="0.15">
      <c r="B4393" s="272">
        <v>4389</v>
      </c>
      <c r="C4393" s="165"/>
      <c r="D4393" s="112"/>
      <c r="E4393" s="121"/>
      <c r="F4393" s="122"/>
      <c r="G4393" s="129"/>
      <c r="H4393" s="372"/>
      <c r="I4393" s="264"/>
      <c r="J4393" s="270"/>
      <c r="K4393" s="264"/>
      <c r="L4393" s="264"/>
      <c r="M4393" s="158"/>
      <c r="N4393" s="348"/>
    </row>
    <row r="4394" spans="2:14" x14ac:dyDescent="0.15">
      <c r="B4394" s="272">
        <v>4390</v>
      </c>
      <c r="C4394" s="165"/>
      <c r="D4394" s="112"/>
      <c r="E4394" s="121"/>
      <c r="F4394" s="122"/>
      <c r="G4394" s="129"/>
      <c r="H4394" s="372"/>
      <c r="I4394" s="264"/>
      <c r="J4394" s="270"/>
      <c r="K4394" s="264"/>
      <c r="L4394" s="264"/>
      <c r="M4394" s="158"/>
      <c r="N4394" s="348"/>
    </row>
    <row r="4395" spans="2:14" x14ac:dyDescent="0.15">
      <c r="B4395" s="272">
        <v>4391</v>
      </c>
      <c r="C4395" s="165"/>
      <c r="D4395" s="112"/>
      <c r="E4395" s="121"/>
      <c r="F4395" s="122"/>
      <c r="G4395" s="129"/>
      <c r="H4395" s="372"/>
      <c r="I4395" s="264"/>
      <c r="J4395" s="270"/>
      <c r="K4395" s="264"/>
      <c r="L4395" s="264"/>
      <c r="M4395" s="158"/>
      <c r="N4395" s="348"/>
    </row>
    <row r="4396" spans="2:14" x14ac:dyDescent="0.15">
      <c r="B4396" s="272">
        <v>4392</v>
      </c>
      <c r="C4396" s="165"/>
      <c r="D4396" s="112"/>
      <c r="E4396" s="121"/>
      <c r="F4396" s="122"/>
      <c r="G4396" s="129"/>
      <c r="H4396" s="372"/>
      <c r="I4396" s="264"/>
      <c r="J4396" s="270"/>
      <c r="K4396" s="264"/>
      <c r="L4396" s="264"/>
      <c r="M4396" s="158"/>
      <c r="N4396" s="348"/>
    </row>
    <row r="4397" spans="2:14" x14ac:dyDescent="0.15">
      <c r="B4397" s="272">
        <v>4393</v>
      </c>
      <c r="C4397" s="165"/>
      <c r="D4397" s="112"/>
      <c r="E4397" s="121"/>
      <c r="F4397" s="122"/>
      <c r="G4397" s="129"/>
      <c r="H4397" s="372"/>
      <c r="I4397" s="264"/>
      <c r="J4397" s="270"/>
      <c r="K4397" s="264"/>
      <c r="L4397" s="264"/>
      <c r="M4397" s="158"/>
      <c r="N4397" s="348"/>
    </row>
    <row r="4398" spans="2:14" x14ac:dyDescent="0.15">
      <c r="B4398" s="272">
        <v>4394</v>
      </c>
      <c r="C4398" s="165"/>
      <c r="D4398" s="112"/>
      <c r="E4398" s="121"/>
      <c r="F4398" s="122"/>
      <c r="G4398" s="129"/>
      <c r="H4398" s="372"/>
      <c r="I4398" s="264"/>
      <c r="J4398" s="270"/>
      <c r="K4398" s="264"/>
      <c r="L4398" s="264"/>
      <c r="M4398" s="158"/>
      <c r="N4398" s="348"/>
    </row>
    <row r="4399" spans="2:14" x14ac:dyDescent="0.15">
      <c r="B4399" s="272">
        <v>4395</v>
      </c>
      <c r="C4399" s="165"/>
      <c r="D4399" s="112"/>
      <c r="E4399" s="121"/>
      <c r="F4399" s="122"/>
      <c r="G4399" s="129"/>
      <c r="H4399" s="372"/>
      <c r="I4399" s="264"/>
      <c r="J4399" s="270"/>
      <c r="K4399" s="264"/>
      <c r="L4399" s="264"/>
      <c r="M4399" s="158"/>
      <c r="N4399" s="348"/>
    </row>
    <row r="4400" spans="2:14" x14ac:dyDescent="0.15">
      <c r="B4400" s="272">
        <v>4396</v>
      </c>
      <c r="C4400" s="165"/>
      <c r="D4400" s="112"/>
      <c r="E4400" s="121"/>
      <c r="F4400" s="122"/>
      <c r="G4400" s="129"/>
      <c r="H4400" s="372"/>
      <c r="I4400" s="264"/>
      <c r="J4400" s="270"/>
      <c r="K4400" s="264"/>
      <c r="L4400" s="264"/>
      <c r="M4400" s="158"/>
      <c r="N4400" s="348"/>
    </row>
    <row r="4401" spans="2:14" x14ac:dyDescent="0.15">
      <c r="B4401" s="272">
        <v>4397</v>
      </c>
      <c r="C4401" s="165"/>
      <c r="D4401" s="112"/>
      <c r="E4401" s="121"/>
      <c r="F4401" s="122"/>
      <c r="G4401" s="129"/>
      <c r="H4401" s="372"/>
      <c r="I4401" s="264"/>
      <c r="J4401" s="270"/>
      <c r="K4401" s="264"/>
      <c r="L4401" s="264"/>
      <c r="M4401" s="158"/>
      <c r="N4401" s="348"/>
    </row>
    <row r="4402" spans="2:14" x14ac:dyDescent="0.15">
      <c r="B4402" s="272">
        <v>4398</v>
      </c>
      <c r="C4402" s="165"/>
      <c r="D4402" s="112"/>
      <c r="E4402" s="121"/>
      <c r="F4402" s="122"/>
      <c r="G4402" s="129"/>
      <c r="H4402" s="372"/>
      <c r="I4402" s="264"/>
      <c r="J4402" s="270"/>
      <c r="K4402" s="264"/>
      <c r="L4402" s="264"/>
      <c r="M4402" s="158"/>
      <c r="N4402" s="348"/>
    </row>
    <row r="4403" spans="2:14" x14ac:dyDescent="0.15">
      <c r="B4403" s="272">
        <v>4399</v>
      </c>
      <c r="C4403" s="165"/>
      <c r="D4403" s="112"/>
      <c r="E4403" s="121"/>
      <c r="F4403" s="122"/>
      <c r="G4403" s="129"/>
      <c r="H4403" s="372"/>
      <c r="I4403" s="264"/>
      <c r="J4403" s="270"/>
      <c r="K4403" s="264"/>
      <c r="L4403" s="264"/>
      <c r="M4403" s="158"/>
      <c r="N4403" s="348"/>
    </row>
    <row r="4404" spans="2:14" x14ac:dyDescent="0.15">
      <c r="B4404" s="272">
        <v>4400</v>
      </c>
      <c r="C4404" s="165"/>
      <c r="D4404" s="112"/>
      <c r="E4404" s="121"/>
      <c r="F4404" s="122"/>
      <c r="G4404" s="129"/>
      <c r="H4404" s="372"/>
      <c r="I4404" s="264"/>
      <c r="J4404" s="270"/>
      <c r="K4404" s="264"/>
      <c r="L4404" s="264"/>
      <c r="M4404" s="158"/>
      <c r="N4404" s="348"/>
    </row>
    <row r="4405" spans="2:14" x14ac:dyDescent="0.15">
      <c r="B4405" s="272">
        <v>4401</v>
      </c>
      <c r="C4405" s="165"/>
      <c r="D4405" s="112"/>
      <c r="E4405" s="121"/>
      <c r="F4405" s="122"/>
      <c r="G4405" s="129"/>
      <c r="H4405" s="372"/>
      <c r="I4405" s="264"/>
      <c r="J4405" s="270"/>
      <c r="K4405" s="264"/>
      <c r="L4405" s="264"/>
      <c r="M4405" s="158"/>
      <c r="N4405" s="348"/>
    </row>
    <row r="4406" spans="2:14" x14ac:dyDescent="0.15">
      <c r="B4406" s="272">
        <v>4402</v>
      </c>
      <c r="C4406" s="165"/>
      <c r="D4406" s="112"/>
      <c r="E4406" s="121"/>
      <c r="F4406" s="122"/>
      <c r="G4406" s="129"/>
      <c r="H4406" s="372"/>
      <c r="I4406" s="264"/>
      <c r="J4406" s="270"/>
      <c r="K4406" s="264"/>
      <c r="L4406" s="264"/>
      <c r="M4406" s="158"/>
      <c r="N4406" s="348"/>
    </row>
    <row r="4407" spans="2:14" x14ac:dyDescent="0.15">
      <c r="B4407" s="272">
        <v>4403</v>
      </c>
      <c r="C4407" s="165"/>
      <c r="D4407" s="112"/>
      <c r="E4407" s="121"/>
      <c r="F4407" s="122"/>
      <c r="G4407" s="129"/>
      <c r="H4407" s="372"/>
      <c r="I4407" s="264"/>
      <c r="J4407" s="270"/>
      <c r="K4407" s="264"/>
      <c r="L4407" s="264"/>
      <c r="M4407" s="158"/>
      <c r="N4407" s="348"/>
    </row>
    <row r="4408" spans="2:14" x14ac:dyDescent="0.15">
      <c r="B4408" s="272">
        <v>4404</v>
      </c>
      <c r="C4408" s="165"/>
      <c r="D4408" s="112"/>
      <c r="E4408" s="121"/>
      <c r="F4408" s="122"/>
      <c r="G4408" s="129"/>
      <c r="H4408" s="372"/>
      <c r="I4408" s="264"/>
      <c r="J4408" s="270"/>
      <c r="K4408" s="264"/>
      <c r="L4408" s="264"/>
      <c r="M4408" s="158"/>
      <c r="N4408" s="348"/>
    </row>
    <row r="4409" spans="2:14" x14ac:dyDescent="0.15">
      <c r="B4409" s="272">
        <v>4405</v>
      </c>
      <c r="C4409" s="165"/>
      <c r="D4409" s="112"/>
      <c r="E4409" s="121"/>
      <c r="F4409" s="122"/>
      <c r="G4409" s="129"/>
      <c r="H4409" s="372"/>
      <c r="I4409" s="264"/>
      <c r="J4409" s="270"/>
      <c r="K4409" s="264"/>
      <c r="L4409" s="264"/>
      <c r="M4409" s="158"/>
      <c r="N4409" s="348"/>
    </row>
    <row r="4410" spans="2:14" x14ac:dyDescent="0.15">
      <c r="B4410" s="272">
        <v>4406</v>
      </c>
      <c r="C4410" s="165"/>
      <c r="D4410" s="112"/>
      <c r="E4410" s="121"/>
      <c r="F4410" s="122"/>
      <c r="G4410" s="129"/>
      <c r="H4410" s="372"/>
      <c r="I4410" s="264"/>
      <c r="J4410" s="270"/>
      <c r="K4410" s="264"/>
      <c r="L4410" s="264"/>
      <c r="M4410" s="158"/>
      <c r="N4410" s="348"/>
    </row>
    <row r="4411" spans="2:14" x14ac:dyDescent="0.15">
      <c r="B4411" s="272">
        <v>4407</v>
      </c>
      <c r="C4411" s="165"/>
      <c r="D4411" s="112"/>
      <c r="E4411" s="121"/>
      <c r="F4411" s="122"/>
      <c r="G4411" s="129"/>
      <c r="H4411" s="372"/>
      <c r="I4411" s="264"/>
      <c r="J4411" s="270"/>
      <c r="K4411" s="264"/>
      <c r="L4411" s="264"/>
      <c r="M4411" s="158"/>
      <c r="N4411" s="348"/>
    </row>
    <row r="4412" spans="2:14" x14ac:dyDescent="0.15">
      <c r="B4412" s="272">
        <v>4408</v>
      </c>
      <c r="C4412" s="165"/>
      <c r="D4412" s="112"/>
      <c r="E4412" s="121"/>
      <c r="F4412" s="122"/>
      <c r="G4412" s="129"/>
      <c r="H4412" s="372"/>
      <c r="I4412" s="264"/>
      <c r="J4412" s="270"/>
      <c r="K4412" s="264"/>
      <c r="L4412" s="264"/>
      <c r="M4412" s="158"/>
      <c r="N4412" s="348"/>
    </row>
    <row r="4413" spans="2:14" x14ac:dyDescent="0.15">
      <c r="B4413" s="272">
        <v>4409</v>
      </c>
      <c r="C4413" s="165"/>
      <c r="D4413" s="112"/>
      <c r="E4413" s="121"/>
      <c r="F4413" s="122"/>
      <c r="G4413" s="129"/>
      <c r="H4413" s="372"/>
      <c r="I4413" s="264"/>
      <c r="J4413" s="270"/>
      <c r="K4413" s="264"/>
      <c r="L4413" s="264"/>
      <c r="M4413" s="158"/>
      <c r="N4413" s="348"/>
    </row>
    <row r="4414" spans="2:14" x14ac:dyDescent="0.15">
      <c r="B4414" s="272">
        <v>4410</v>
      </c>
      <c r="C4414" s="165"/>
      <c r="D4414" s="112"/>
      <c r="E4414" s="121"/>
      <c r="F4414" s="122"/>
      <c r="G4414" s="129"/>
      <c r="H4414" s="372"/>
      <c r="I4414" s="264"/>
      <c r="J4414" s="270"/>
      <c r="K4414" s="264"/>
      <c r="L4414" s="264"/>
      <c r="M4414" s="158"/>
      <c r="N4414" s="348"/>
    </row>
    <row r="4415" spans="2:14" x14ac:dyDescent="0.15">
      <c r="B4415" s="272">
        <v>4411</v>
      </c>
      <c r="C4415" s="165"/>
      <c r="D4415" s="112"/>
      <c r="E4415" s="121"/>
      <c r="F4415" s="122"/>
      <c r="G4415" s="129"/>
      <c r="H4415" s="372"/>
      <c r="I4415" s="264"/>
      <c r="J4415" s="270"/>
      <c r="K4415" s="264"/>
      <c r="L4415" s="264"/>
      <c r="M4415" s="158"/>
      <c r="N4415" s="348"/>
    </row>
    <row r="4416" spans="2:14" x14ac:dyDescent="0.15">
      <c r="B4416" s="272">
        <v>4412</v>
      </c>
      <c r="C4416" s="165"/>
      <c r="D4416" s="112"/>
      <c r="E4416" s="121"/>
      <c r="F4416" s="122"/>
      <c r="G4416" s="129"/>
      <c r="H4416" s="372"/>
      <c r="I4416" s="264"/>
      <c r="J4416" s="270"/>
      <c r="K4416" s="264"/>
      <c r="L4416" s="264"/>
      <c r="M4416" s="158"/>
      <c r="N4416" s="348"/>
    </row>
    <row r="4417" spans="2:14" x14ac:dyDescent="0.15">
      <c r="B4417" s="272">
        <v>4413</v>
      </c>
      <c r="C4417" s="165"/>
      <c r="D4417" s="112"/>
      <c r="E4417" s="121"/>
      <c r="F4417" s="122"/>
      <c r="G4417" s="129"/>
      <c r="H4417" s="372"/>
      <c r="I4417" s="264"/>
      <c r="J4417" s="270"/>
      <c r="K4417" s="264"/>
      <c r="L4417" s="264"/>
      <c r="M4417" s="158"/>
      <c r="N4417" s="348"/>
    </row>
    <row r="4418" spans="2:14" x14ac:dyDescent="0.15">
      <c r="B4418" s="272">
        <v>4414</v>
      </c>
      <c r="C4418" s="165"/>
      <c r="D4418" s="112"/>
      <c r="E4418" s="121"/>
      <c r="F4418" s="122"/>
      <c r="G4418" s="129"/>
      <c r="H4418" s="372"/>
      <c r="I4418" s="264"/>
      <c r="J4418" s="270"/>
      <c r="K4418" s="264"/>
      <c r="L4418" s="264"/>
      <c r="M4418" s="158"/>
      <c r="N4418" s="348"/>
    </row>
    <row r="4419" spans="2:14" x14ac:dyDescent="0.15">
      <c r="B4419" s="272">
        <v>4415</v>
      </c>
      <c r="C4419" s="165"/>
      <c r="D4419" s="112"/>
      <c r="E4419" s="121"/>
      <c r="F4419" s="122"/>
      <c r="G4419" s="129"/>
      <c r="H4419" s="372"/>
      <c r="I4419" s="264"/>
      <c r="J4419" s="270"/>
      <c r="K4419" s="264"/>
      <c r="L4419" s="264"/>
      <c r="M4419" s="158"/>
      <c r="N4419" s="348"/>
    </row>
    <row r="4420" spans="2:14" x14ac:dyDescent="0.15">
      <c r="B4420" s="272">
        <v>4416</v>
      </c>
      <c r="C4420" s="165"/>
      <c r="D4420" s="112"/>
      <c r="E4420" s="121"/>
      <c r="F4420" s="122"/>
      <c r="G4420" s="129"/>
      <c r="H4420" s="372"/>
      <c r="I4420" s="264"/>
      <c r="J4420" s="270"/>
      <c r="K4420" s="264"/>
      <c r="L4420" s="264"/>
      <c r="M4420" s="158"/>
      <c r="N4420" s="348"/>
    </row>
    <row r="4421" spans="2:14" x14ac:dyDescent="0.15">
      <c r="B4421" s="272">
        <v>4417</v>
      </c>
      <c r="C4421" s="165"/>
      <c r="D4421" s="112"/>
      <c r="E4421" s="121"/>
      <c r="F4421" s="122"/>
      <c r="G4421" s="129"/>
      <c r="H4421" s="372"/>
      <c r="I4421" s="264"/>
      <c r="J4421" s="270"/>
      <c r="K4421" s="264"/>
      <c r="L4421" s="264"/>
      <c r="M4421" s="158"/>
      <c r="N4421" s="348"/>
    </row>
    <row r="4422" spans="2:14" x14ac:dyDescent="0.15">
      <c r="B4422" s="272">
        <v>4418</v>
      </c>
      <c r="C4422" s="165"/>
      <c r="D4422" s="112"/>
      <c r="E4422" s="121"/>
      <c r="F4422" s="122"/>
      <c r="G4422" s="129"/>
      <c r="H4422" s="372"/>
      <c r="I4422" s="264"/>
      <c r="J4422" s="270"/>
      <c r="K4422" s="264"/>
      <c r="L4422" s="264"/>
      <c r="M4422" s="158"/>
      <c r="N4422" s="348"/>
    </row>
    <row r="4423" spans="2:14" x14ac:dyDescent="0.15">
      <c r="B4423" s="272">
        <v>4419</v>
      </c>
      <c r="C4423" s="165"/>
      <c r="D4423" s="112"/>
      <c r="E4423" s="121"/>
      <c r="F4423" s="122"/>
      <c r="G4423" s="129"/>
      <c r="H4423" s="372"/>
      <c r="I4423" s="264"/>
      <c r="J4423" s="270"/>
      <c r="K4423" s="264"/>
      <c r="L4423" s="264"/>
      <c r="M4423" s="158"/>
      <c r="N4423" s="348"/>
    </row>
    <row r="4424" spans="2:14" x14ac:dyDescent="0.15">
      <c r="B4424" s="272">
        <v>4420</v>
      </c>
      <c r="C4424" s="165"/>
      <c r="D4424" s="112"/>
      <c r="E4424" s="121"/>
      <c r="F4424" s="122"/>
      <c r="G4424" s="129"/>
      <c r="H4424" s="372"/>
      <c r="I4424" s="264"/>
      <c r="J4424" s="270"/>
      <c r="K4424" s="264"/>
      <c r="L4424" s="264"/>
      <c r="M4424" s="158"/>
      <c r="N4424" s="348"/>
    </row>
    <row r="4425" spans="2:14" x14ac:dyDescent="0.15">
      <c r="B4425" s="272">
        <v>4421</v>
      </c>
      <c r="C4425" s="165"/>
      <c r="D4425" s="112"/>
      <c r="E4425" s="121"/>
      <c r="F4425" s="122"/>
      <c r="G4425" s="129"/>
      <c r="H4425" s="372"/>
      <c r="I4425" s="264"/>
      <c r="J4425" s="270"/>
      <c r="K4425" s="264"/>
      <c r="L4425" s="264"/>
      <c r="M4425" s="158"/>
      <c r="N4425" s="348"/>
    </row>
    <row r="4426" spans="2:14" x14ac:dyDescent="0.15">
      <c r="B4426" s="272">
        <v>4422</v>
      </c>
      <c r="C4426" s="165"/>
      <c r="D4426" s="112"/>
      <c r="E4426" s="121"/>
      <c r="F4426" s="122"/>
      <c r="G4426" s="129"/>
      <c r="H4426" s="372"/>
      <c r="I4426" s="264"/>
      <c r="J4426" s="270"/>
      <c r="K4426" s="264"/>
      <c r="L4426" s="264"/>
      <c r="M4426" s="158"/>
      <c r="N4426" s="348"/>
    </row>
    <row r="4427" spans="2:14" x14ac:dyDescent="0.15">
      <c r="B4427" s="272">
        <v>4423</v>
      </c>
      <c r="C4427" s="165"/>
      <c r="D4427" s="112"/>
      <c r="E4427" s="121"/>
      <c r="F4427" s="122"/>
      <c r="G4427" s="129"/>
      <c r="H4427" s="372"/>
      <c r="I4427" s="264"/>
      <c r="J4427" s="270"/>
      <c r="K4427" s="264"/>
      <c r="L4427" s="264"/>
      <c r="M4427" s="158"/>
      <c r="N4427" s="348"/>
    </row>
    <row r="4428" spans="2:14" x14ac:dyDescent="0.15">
      <c r="B4428" s="272">
        <v>4424</v>
      </c>
      <c r="C4428" s="165"/>
      <c r="D4428" s="112"/>
      <c r="E4428" s="121"/>
      <c r="F4428" s="122"/>
      <c r="G4428" s="129"/>
      <c r="H4428" s="372"/>
      <c r="I4428" s="264"/>
      <c r="J4428" s="270"/>
      <c r="K4428" s="264"/>
      <c r="L4428" s="264"/>
      <c r="M4428" s="158"/>
      <c r="N4428" s="348"/>
    </row>
    <row r="4429" spans="2:14" x14ac:dyDescent="0.15">
      <c r="B4429" s="272">
        <v>4425</v>
      </c>
      <c r="C4429" s="165"/>
      <c r="D4429" s="112"/>
      <c r="E4429" s="121"/>
      <c r="F4429" s="122"/>
      <c r="G4429" s="129"/>
      <c r="H4429" s="372"/>
      <c r="I4429" s="264"/>
      <c r="J4429" s="270"/>
      <c r="K4429" s="264"/>
      <c r="L4429" s="264"/>
      <c r="M4429" s="158"/>
      <c r="N4429" s="348"/>
    </row>
    <row r="4430" spans="2:14" x14ac:dyDescent="0.15">
      <c r="B4430" s="272">
        <v>4426</v>
      </c>
      <c r="C4430" s="165"/>
      <c r="D4430" s="112"/>
      <c r="E4430" s="121"/>
      <c r="F4430" s="122"/>
      <c r="G4430" s="129"/>
      <c r="H4430" s="372"/>
      <c r="I4430" s="264"/>
      <c r="J4430" s="270"/>
      <c r="K4430" s="264"/>
      <c r="L4430" s="264"/>
      <c r="M4430" s="158"/>
      <c r="N4430" s="348"/>
    </row>
    <row r="4431" spans="2:14" x14ac:dyDescent="0.15">
      <c r="B4431" s="272">
        <v>4427</v>
      </c>
      <c r="C4431" s="165"/>
      <c r="D4431" s="112"/>
      <c r="E4431" s="121"/>
      <c r="F4431" s="122"/>
      <c r="G4431" s="129"/>
      <c r="H4431" s="372"/>
      <c r="I4431" s="264"/>
      <c r="J4431" s="270"/>
      <c r="K4431" s="264"/>
      <c r="L4431" s="264"/>
      <c r="M4431" s="158"/>
      <c r="N4431" s="348"/>
    </row>
    <row r="4432" spans="2:14" x14ac:dyDescent="0.15">
      <c r="B4432" s="272">
        <v>4428</v>
      </c>
      <c r="C4432" s="165"/>
      <c r="D4432" s="112"/>
      <c r="E4432" s="121"/>
      <c r="F4432" s="122"/>
      <c r="G4432" s="129"/>
      <c r="H4432" s="372"/>
      <c r="I4432" s="264"/>
      <c r="J4432" s="270"/>
      <c r="K4432" s="264"/>
      <c r="L4432" s="264"/>
      <c r="M4432" s="158"/>
      <c r="N4432" s="348"/>
    </row>
    <row r="4433" spans="2:14" x14ac:dyDescent="0.15">
      <c r="B4433" s="272">
        <v>4429</v>
      </c>
      <c r="C4433" s="165"/>
      <c r="D4433" s="112"/>
      <c r="E4433" s="121"/>
      <c r="F4433" s="122"/>
      <c r="G4433" s="129"/>
      <c r="H4433" s="372"/>
      <c r="I4433" s="264"/>
      <c r="J4433" s="270"/>
      <c r="K4433" s="264"/>
      <c r="L4433" s="264"/>
      <c r="M4433" s="158"/>
      <c r="N4433" s="348"/>
    </row>
    <row r="4434" spans="2:14" x14ac:dyDescent="0.15">
      <c r="B4434" s="272">
        <v>4430</v>
      </c>
      <c r="C4434" s="165"/>
      <c r="D4434" s="112"/>
      <c r="E4434" s="121"/>
      <c r="F4434" s="122"/>
      <c r="G4434" s="129"/>
      <c r="H4434" s="372"/>
      <c r="I4434" s="264"/>
      <c r="J4434" s="270"/>
      <c r="K4434" s="264"/>
      <c r="L4434" s="264"/>
      <c r="M4434" s="158"/>
      <c r="N4434" s="348"/>
    </row>
    <row r="4435" spans="2:14" x14ac:dyDescent="0.15">
      <c r="B4435" s="272">
        <v>4431</v>
      </c>
      <c r="C4435" s="165"/>
      <c r="D4435" s="112"/>
      <c r="E4435" s="121"/>
      <c r="F4435" s="122"/>
      <c r="G4435" s="129"/>
      <c r="H4435" s="372"/>
      <c r="I4435" s="264"/>
      <c r="J4435" s="270"/>
      <c r="K4435" s="264"/>
      <c r="L4435" s="264"/>
      <c r="M4435" s="158"/>
      <c r="N4435" s="348"/>
    </row>
    <row r="4436" spans="2:14" x14ac:dyDescent="0.15">
      <c r="B4436" s="272">
        <v>4432</v>
      </c>
      <c r="C4436" s="165"/>
      <c r="D4436" s="112"/>
      <c r="E4436" s="121"/>
      <c r="F4436" s="122"/>
      <c r="G4436" s="129"/>
      <c r="H4436" s="372"/>
      <c r="I4436" s="264"/>
      <c r="J4436" s="270"/>
      <c r="K4436" s="264"/>
      <c r="L4436" s="264"/>
      <c r="M4436" s="158"/>
      <c r="N4436" s="348"/>
    </row>
    <row r="4437" spans="2:14" x14ac:dyDescent="0.15">
      <c r="B4437" s="272">
        <v>4433</v>
      </c>
      <c r="C4437" s="165"/>
      <c r="D4437" s="112"/>
      <c r="E4437" s="121"/>
      <c r="F4437" s="122"/>
      <c r="G4437" s="129"/>
      <c r="H4437" s="372"/>
      <c r="I4437" s="264"/>
      <c r="J4437" s="270"/>
      <c r="K4437" s="264"/>
      <c r="L4437" s="264"/>
      <c r="M4437" s="158"/>
      <c r="N4437" s="348"/>
    </row>
    <row r="4438" spans="2:14" x14ac:dyDescent="0.15">
      <c r="B4438" s="272">
        <v>4434</v>
      </c>
      <c r="C4438" s="165"/>
      <c r="D4438" s="112"/>
      <c r="E4438" s="121"/>
      <c r="F4438" s="122"/>
      <c r="G4438" s="129"/>
      <c r="H4438" s="372"/>
      <c r="I4438" s="264"/>
      <c r="J4438" s="270"/>
      <c r="K4438" s="264"/>
      <c r="L4438" s="264"/>
      <c r="M4438" s="158"/>
      <c r="N4438" s="348"/>
    </row>
    <row r="4439" spans="2:14" x14ac:dyDescent="0.15">
      <c r="B4439" s="272">
        <v>4435</v>
      </c>
      <c r="C4439" s="165"/>
      <c r="D4439" s="112"/>
      <c r="E4439" s="121"/>
      <c r="F4439" s="122"/>
      <c r="G4439" s="129"/>
      <c r="H4439" s="372"/>
      <c r="I4439" s="264"/>
      <c r="J4439" s="270"/>
      <c r="K4439" s="264"/>
      <c r="L4439" s="264"/>
      <c r="M4439" s="158"/>
      <c r="N4439" s="348"/>
    </row>
    <row r="4440" spans="2:14" x14ac:dyDescent="0.15">
      <c r="B4440" s="272">
        <v>4436</v>
      </c>
      <c r="C4440" s="165"/>
      <c r="D4440" s="112"/>
      <c r="E4440" s="121"/>
      <c r="F4440" s="122"/>
      <c r="G4440" s="129"/>
      <c r="H4440" s="372"/>
      <c r="I4440" s="264"/>
      <c r="J4440" s="270"/>
      <c r="K4440" s="264"/>
      <c r="L4440" s="264"/>
      <c r="M4440" s="158"/>
      <c r="N4440" s="348"/>
    </row>
    <row r="4441" spans="2:14" x14ac:dyDescent="0.15">
      <c r="B4441" s="272">
        <v>4437</v>
      </c>
      <c r="C4441" s="165"/>
      <c r="D4441" s="112"/>
      <c r="E4441" s="121"/>
      <c r="F4441" s="122"/>
      <c r="G4441" s="129"/>
      <c r="H4441" s="372"/>
      <c r="I4441" s="264"/>
      <c r="J4441" s="270"/>
      <c r="K4441" s="264"/>
      <c r="L4441" s="264"/>
      <c r="M4441" s="158"/>
      <c r="N4441" s="348"/>
    </row>
    <row r="4442" spans="2:14" x14ac:dyDescent="0.15">
      <c r="B4442" s="272">
        <v>4438</v>
      </c>
      <c r="C4442" s="165"/>
      <c r="D4442" s="112"/>
      <c r="E4442" s="121"/>
      <c r="F4442" s="122"/>
      <c r="G4442" s="129"/>
      <c r="H4442" s="372"/>
      <c r="I4442" s="264"/>
      <c r="J4442" s="270"/>
      <c r="K4442" s="264"/>
      <c r="L4442" s="264"/>
      <c r="M4442" s="158"/>
      <c r="N4442" s="348"/>
    </row>
    <row r="4443" spans="2:14" x14ac:dyDescent="0.15">
      <c r="B4443" s="272">
        <v>4439</v>
      </c>
      <c r="C4443" s="165"/>
      <c r="D4443" s="112"/>
      <c r="E4443" s="121"/>
      <c r="F4443" s="122"/>
      <c r="G4443" s="129"/>
      <c r="H4443" s="372"/>
      <c r="I4443" s="264"/>
      <c r="J4443" s="270"/>
      <c r="K4443" s="264"/>
      <c r="L4443" s="264"/>
      <c r="M4443" s="158"/>
      <c r="N4443" s="348"/>
    </row>
    <row r="4444" spans="2:14" x14ac:dyDescent="0.15">
      <c r="B4444" s="272">
        <v>4440</v>
      </c>
      <c r="C4444" s="165"/>
      <c r="D4444" s="112"/>
      <c r="E4444" s="121"/>
      <c r="F4444" s="122"/>
      <c r="G4444" s="129"/>
      <c r="H4444" s="372"/>
      <c r="I4444" s="264"/>
      <c r="J4444" s="270"/>
      <c r="K4444" s="264"/>
      <c r="L4444" s="264"/>
      <c r="M4444" s="158"/>
      <c r="N4444" s="348"/>
    </row>
    <row r="4445" spans="2:14" x14ac:dyDescent="0.15">
      <c r="B4445" s="272">
        <v>4441</v>
      </c>
      <c r="C4445" s="165"/>
      <c r="D4445" s="112"/>
      <c r="E4445" s="121"/>
      <c r="F4445" s="122"/>
      <c r="G4445" s="129"/>
      <c r="H4445" s="372"/>
      <c r="I4445" s="264"/>
      <c r="J4445" s="270"/>
      <c r="K4445" s="264"/>
      <c r="L4445" s="264"/>
      <c r="M4445" s="158"/>
      <c r="N4445" s="348"/>
    </row>
    <row r="4446" spans="2:14" x14ac:dyDescent="0.15">
      <c r="B4446" s="272">
        <v>4442</v>
      </c>
      <c r="C4446" s="165"/>
      <c r="D4446" s="112"/>
      <c r="E4446" s="121"/>
      <c r="F4446" s="122"/>
      <c r="G4446" s="129"/>
      <c r="H4446" s="372"/>
      <c r="I4446" s="264"/>
      <c r="J4446" s="270"/>
      <c r="K4446" s="264"/>
      <c r="L4446" s="264"/>
      <c r="M4446" s="158"/>
      <c r="N4446" s="348"/>
    </row>
    <row r="4447" spans="2:14" x14ac:dyDescent="0.15">
      <c r="B4447" s="272">
        <v>4443</v>
      </c>
      <c r="C4447" s="165"/>
      <c r="D4447" s="112"/>
      <c r="E4447" s="121"/>
      <c r="F4447" s="122"/>
      <c r="G4447" s="129"/>
      <c r="H4447" s="372"/>
      <c r="I4447" s="264"/>
      <c r="J4447" s="270"/>
      <c r="K4447" s="264"/>
      <c r="L4447" s="264"/>
      <c r="M4447" s="158"/>
      <c r="N4447" s="348"/>
    </row>
    <row r="4448" spans="2:14" x14ac:dyDescent="0.15">
      <c r="B4448" s="272">
        <v>4444</v>
      </c>
      <c r="C4448" s="165"/>
      <c r="D4448" s="112"/>
      <c r="E4448" s="121"/>
      <c r="F4448" s="122"/>
      <c r="G4448" s="129"/>
      <c r="H4448" s="372"/>
      <c r="I4448" s="264"/>
      <c r="J4448" s="270"/>
      <c r="K4448" s="264"/>
      <c r="L4448" s="264"/>
      <c r="M4448" s="158"/>
      <c r="N4448" s="348"/>
    </row>
    <row r="4449" spans="2:14" x14ac:dyDescent="0.15">
      <c r="B4449" s="272">
        <v>4445</v>
      </c>
      <c r="C4449" s="165"/>
      <c r="D4449" s="112"/>
      <c r="E4449" s="121"/>
      <c r="F4449" s="122"/>
      <c r="G4449" s="129"/>
      <c r="H4449" s="372"/>
      <c r="I4449" s="264"/>
      <c r="J4449" s="270"/>
      <c r="K4449" s="264"/>
      <c r="L4449" s="264"/>
      <c r="M4449" s="158"/>
      <c r="N4449" s="348"/>
    </row>
    <row r="4450" spans="2:14" x14ac:dyDescent="0.15">
      <c r="B4450" s="272">
        <v>4446</v>
      </c>
      <c r="C4450" s="165"/>
      <c r="D4450" s="112"/>
      <c r="E4450" s="121"/>
      <c r="F4450" s="122"/>
      <c r="G4450" s="129"/>
      <c r="H4450" s="372"/>
      <c r="I4450" s="264"/>
      <c r="J4450" s="270"/>
      <c r="K4450" s="264"/>
      <c r="L4450" s="264"/>
      <c r="M4450" s="158"/>
      <c r="N4450" s="348"/>
    </row>
    <row r="4451" spans="2:14" x14ac:dyDescent="0.15">
      <c r="B4451" s="272">
        <v>4447</v>
      </c>
      <c r="C4451" s="165"/>
      <c r="D4451" s="112"/>
      <c r="E4451" s="121"/>
      <c r="F4451" s="122"/>
      <c r="G4451" s="129"/>
      <c r="H4451" s="372"/>
      <c r="I4451" s="264"/>
      <c r="J4451" s="270"/>
      <c r="K4451" s="264"/>
      <c r="L4451" s="264"/>
      <c r="M4451" s="158"/>
      <c r="N4451" s="348"/>
    </row>
    <row r="4452" spans="2:14" x14ac:dyDescent="0.15">
      <c r="B4452" s="272">
        <v>4448</v>
      </c>
      <c r="C4452" s="165"/>
      <c r="D4452" s="112"/>
      <c r="E4452" s="121"/>
      <c r="F4452" s="122"/>
      <c r="G4452" s="129"/>
      <c r="H4452" s="372"/>
      <c r="I4452" s="264"/>
      <c r="J4452" s="270"/>
      <c r="K4452" s="264"/>
      <c r="L4452" s="264"/>
      <c r="M4452" s="158"/>
      <c r="N4452" s="348"/>
    </row>
    <row r="4453" spans="2:14" x14ac:dyDescent="0.15">
      <c r="B4453" s="272">
        <v>4449</v>
      </c>
      <c r="C4453" s="165"/>
      <c r="D4453" s="112"/>
      <c r="E4453" s="121"/>
      <c r="F4453" s="122"/>
      <c r="G4453" s="129"/>
      <c r="H4453" s="372"/>
      <c r="I4453" s="264"/>
      <c r="J4453" s="270"/>
      <c r="K4453" s="264"/>
      <c r="L4453" s="264"/>
      <c r="M4453" s="158"/>
      <c r="N4453" s="348"/>
    </row>
    <row r="4454" spans="2:14" x14ac:dyDescent="0.15">
      <c r="B4454" s="272">
        <v>4450</v>
      </c>
      <c r="C4454" s="165"/>
      <c r="D4454" s="112"/>
      <c r="E4454" s="121"/>
      <c r="F4454" s="122"/>
      <c r="G4454" s="129"/>
      <c r="H4454" s="372"/>
      <c r="I4454" s="264"/>
      <c r="J4454" s="270"/>
      <c r="K4454" s="264"/>
      <c r="L4454" s="264"/>
      <c r="M4454" s="158"/>
      <c r="N4454" s="348"/>
    </row>
    <row r="4455" spans="2:14" x14ac:dyDescent="0.15">
      <c r="B4455" s="272">
        <v>4451</v>
      </c>
      <c r="C4455" s="165"/>
      <c r="D4455" s="112"/>
      <c r="E4455" s="121"/>
      <c r="F4455" s="122"/>
      <c r="G4455" s="129"/>
      <c r="H4455" s="372"/>
      <c r="I4455" s="264"/>
      <c r="J4455" s="270"/>
      <c r="K4455" s="264"/>
      <c r="L4455" s="264"/>
      <c r="M4455" s="158"/>
      <c r="N4455" s="348"/>
    </row>
    <row r="4456" spans="2:14" x14ac:dyDescent="0.15">
      <c r="B4456" s="272">
        <v>4452</v>
      </c>
      <c r="C4456" s="165"/>
      <c r="D4456" s="112"/>
      <c r="E4456" s="121"/>
      <c r="F4456" s="122"/>
      <c r="G4456" s="129"/>
      <c r="H4456" s="372"/>
      <c r="I4456" s="264"/>
      <c r="J4456" s="270"/>
      <c r="K4456" s="264"/>
      <c r="L4456" s="264"/>
      <c r="M4456" s="158"/>
      <c r="N4456" s="348"/>
    </row>
    <row r="4457" spans="2:14" x14ac:dyDescent="0.15">
      <c r="B4457" s="272">
        <v>4453</v>
      </c>
      <c r="C4457" s="165"/>
      <c r="D4457" s="112"/>
      <c r="E4457" s="121"/>
      <c r="F4457" s="122"/>
      <c r="G4457" s="129"/>
      <c r="H4457" s="372"/>
      <c r="I4457" s="264"/>
      <c r="J4457" s="270"/>
      <c r="K4457" s="264"/>
      <c r="L4457" s="264"/>
      <c r="M4457" s="158"/>
      <c r="N4457" s="348"/>
    </row>
    <row r="4458" spans="2:14" x14ac:dyDescent="0.15">
      <c r="B4458" s="272">
        <v>4454</v>
      </c>
      <c r="C4458" s="165"/>
      <c r="D4458" s="112"/>
      <c r="E4458" s="121"/>
      <c r="F4458" s="122"/>
      <c r="G4458" s="129"/>
      <c r="H4458" s="372"/>
      <c r="I4458" s="264"/>
      <c r="J4458" s="270"/>
      <c r="K4458" s="264"/>
      <c r="L4458" s="264"/>
      <c r="M4458" s="158"/>
      <c r="N4458" s="348"/>
    </row>
    <row r="4459" spans="2:14" x14ac:dyDescent="0.15">
      <c r="B4459" s="272">
        <v>4455</v>
      </c>
      <c r="C4459" s="165"/>
      <c r="D4459" s="112"/>
      <c r="E4459" s="121"/>
      <c r="F4459" s="122"/>
      <c r="G4459" s="129"/>
      <c r="H4459" s="372"/>
      <c r="I4459" s="264"/>
      <c r="J4459" s="270"/>
      <c r="K4459" s="264"/>
      <c r="L4459" s="264"/>
      <c r="M4459" s="158"/>
      <c r="N4459" s="348"/>
    </row>
    <row r="4460" spans="2:14" x14ac:dyDescent="0.15">
      <c r="B4460" s="272">
        <v>4456</v>
      </c>
      <c r="C4460" s="165"/>
      <c r="D4460" s="112"/>
      <c r="E4460" s="121"/>
      <c r="F4460" s="122"/>
      <c r="G4460" s="129"/>
      <c r="H4460" s="372"/>
      <c r="I4460" s="264"/>
      <c r="J4460" s="270"/>
      <c r="K4460" s="264"/>
      <c r="L4460" s="264"/>
      <c r="M4460" s="158"/>
      <c r="N4460" s="348"/>
    </row>
    <row r="4461" spans="2:14" x14ac:dyDescent="0.15">
      <c r="B4461" s="272">
        <v>4457</v>
      </c>
      <c r="C4461" s="165"/>
      <c r="D4461" s="112"/>
      <c r="E4461" s="121"/>
      <c r="F4461" s="122"/>
      <c r="G4461" s="129"/>
      <c r="H4461" s="372"/>
      <c r="I4461" s="264"/>
      <c r="J4461" s="270"/>
      <c r="K4461" s="264"/>
      <c r="L4461" s="264"/>
      <c r="M4461" s="158"/>
      <c r="N4461" s="348"/>
    </row>
    <row r="4462" spans="2:14" x14ac:dyDescent="0.15">
      <c r="B4462" s="272">
        <v>4458</v>
      </c>
      <c r="C4462" s="165"/>
      <c r="D4462" s="112"/>
      <c r="E4462" s="121"/>
      <c r="F4462" s="122"/>
      <c r="G4462" s="129"/>
      <c r="H4462" s="372"/>
      <c r="I4462" s="264"/>
      <c r="J4462" s="270"/>
      <c r="K4462" s="264"/>
      <c r="L4462" s="264"/>
      <c r="M4462" s="158"/>
      <c r="N4462" s="348"/>
    </row>
    <row r="4463" spans="2:14" x14ac:dyDescent="0.15">
      <c r="B4463" s="272">
        <v>4459</v>
      </c>
      <c r="C4463" s="165"/>
      <c r="D4463" s="112"/>
      <c r="E4463" s="121"/>
      <c r="F4463" s="122"/>
      <c r="G4463" s="129"/>
      <c r="H4463" s="372"/>
      <c r="I4463" s="264"/>
      <c r="J4463" s="270"/>
      <c r="K4463" s="264"/>
      <c r="L4463" s="264"/>
      <c r="M4463" s="158"/>
      <c r="N4463" s="348"/>
    </row>
    <row r="4464" spans="2:14" x14ac:dyDescent="0.15">
      <c r="B4464" s="272">
        <v>4460</v>
      </c>
      <c r="C4464" s="165"/>
      <c r="D4464" s="112"/>
      <c r="E4464" s="121"/>
      <c r="F4464" s="122"/>
      <c r="G4464" s="129"/>
      <c r="H4464" s="372"/>
      <c r="I4464" s="264"/>
      <c r="J4464" s="270"/>
      <c r="K4464" s="264"/>
      <c r="L4464" s="264"/>
      <c r="M4464" s="158"/>
      <c r="N4464" s="348"/>
    </row>
    <row r="4465" spans="2:14" x14ac:dyDescent="0.15">
      <c r="B4465" s="272">
        <v>4461</v>
      </c>
      <c r="C4465" s="165"/>
      <c r="D4465" s="112"/>
      <c r="E4465" s="121"/>
      <c r="F4465" s="122"/>
      <c r="G4465" s="129"/>
      <c r="H4465" s="372"/>
      <c r="I4465" s="264"/>
      <c r="J4465" s="270"/>
      <c r="K4465" s="264"/>
      <c r="L4465" s="264"/>
      <c r="M4465" s="158"/>
      <c r="N4465" s="348"/>
    </row>
    <row r="4466" spans="2:14" x14ac:dyDescent="0.15">
      <c r="B4466" s="272">
        <v>4462</v>
      </c>
      <c r="C4466" s="165"/>
      <c r="D4466" s="112"/>
      <c r="E4466" s="121"/>
      <c r="F4466" s="122"/>
      <c r="G4466" s="129"/>
      <c r="H4466" s="372"/>
      <c r="I4466" s="264"/>
      <c r="J4466" s="270"/>
      <c r="K4466" s="264"/>
      <c r="L4466" s="264"/>
      <c r="M4466" s="158"/>
      <c r="N4466" s="348"/>
    </row>
    <row r="4467" spans="2:14" x14ac:dyDescent="0.15">
      <c r="B4467" s="272">
        <v>4463</v>
      </c>
      <c r="C4467" s="165"/>
      <c r="D4467" s="112"/>
      <c r="E4467" s="121"/>
      <c r="F4467" s="122"/>
      <c r="G4467" s="129"/>
      <c r="H4467" s="372"/>
      <c r="I4467" s="264"/>
      <c r="J4467" s="270"/>
      <c r="K4467" s="264"/>
      <c r="L4467" s="264"/>
      <c r="M4467" s="158"/>
      <c r="N4467" s="348"/>
    </row>
    <row r="4468" spans="2:14" x14ac:dyDescent="0.15">
      <c r="B4468" s="272">
        <v>4464</v>
      </c>
      <c r="C4468" s="165"/>
      <c r="D4468" s="112"/>
      <c r="E4468" s="121"/>
      <c r="F4468" s="122"/>
      <c r="G4468" s="129"/>
      <c r="H4468" s="372"/>
      <c r="I4468" s="264"/>
      <c r="J4468" s="270"/>
      <c r="K4468" s="264"/>
      <c r="L4468" s="264"/>
      <c r="M4468" s="158"/>
      <c r="N4468" s="348"/>
    </row>
    <row r="4469" spans="2:14" x14ac:dyDescent="0.15">
      <c r="B4469" s="272">
        <v>4465</v>
      </c>
      <c r="C4469" s="165"/>
      <c r="D4469" s="112"/>
      <c r="E4469" s="121"/>
      <c r="F4469" s="122"/>
      <c r="G4469" s="129"/>
      <c r="H4469" s="372"/>
      <c r="I4469" s="264"/>
      <c r="J4469" s="270"/>
      <c r="K4469" s="264"/>
      <c r="L4469" s="264"/>
      <c r="M4469" s="158"/>
      <c r="N4469" s="348"/>
    </row>
    <row r="4470" spans="2:14" x14ac:dyDescent="0.15">
      <c r="B4470" s="272">
        <v>4466</v>
      </c>
      <c r="C4470" s="165"/>
      <c r="D4470" s="112"/>
      <c r="E4470" s="121"/>
      <c r="F4470" s="122"/>
      <c r="G4470" s="129"/>
      <c r="H4470" s="372"/>
      <c r="I4470" s="264"/>
      <c r="J4470" s="270"/>
      <c r="K4470" s="264"/>
      <c r="L4470" s="264"/>
      <c r="M4470" s="158"/>
      <c r="N4470" s="348"/>
    </row>
    <row r="4471" spans="2:14" x14ac:dyDescent="0.15">
      <c r="B4471" s="272">
        <v>4467</v>
      </c>
      <c r="C4471" s="165"/>
      <c r="D4471" s="112"/>
      <c r="E4471" s="121"/>
      <c r="F4471" s="122"/>
      <c r="G4471" s="129"/>
      <c r="H4471" s="372"/>
      <c r="I4471" s="264"/>
      <c r="J4471" s="270"/>
      <c r="K4471" s="264"/>
      <c r="L4471" s="264"/>
      <c r="M4471" s="158"/>
      <c r="N4471" s="348"/>
    </row>
    <row r="4472" spans="2:14" x14ac:dyDescent="0.15">
      <c r="B4472" s="272">
        <v>4468</v>
      </c>
      <c r="C4472" s="165"/>
      <c r="D4472" s="112"/>
      <c r="E4472" s="121"/>
      <c r="F4472" s="122"/>
      <c r="G4472" s="129"/>
      <c r="H4472" s="372"/>
      <c r="I4472" s="264"/>
      <c r="J4472" s="270"/>
      <c r="K4472" s="264"/>
      <c r="L4472" s="264"/>
      <c r="M4472" s="158"/>
      <c r="N4472" s="348"/>
    </row>
    <row r="4473" spans="2:14" x14ac:dyDescent="0.15">
      <c r="B4473" s="272">
        <v>4469</v>
      </c>
      <c r="C4473" s="165"/>
      <c r="D4473" s="112"/>
      <c r="E4473" s="121"/>
      <c r="F4473" s="122"/>
      <c r="G4473" s="129"/>
      <c r="H4473" s="372"/>
      <c r="I4473" s="264"/>
      <c r="J4473" s="270"/>
      <c r="K4473" s="264"/>
      <c r="L4473" s="264"/>
      <c r="M4473" s="158"/>
      <c r="N4473" s="348"/>
    </row>
    <row r="4474" spans="2:14" x14ac:dyDescent="0.15">
      <c r="B4474" s="272">
        <v>4470</v>
      </c>
      <c r="C4474" s="165"/>
      <c r="D4474" s="112"/>
      <c r="E4474" s="121"/>
      <c r="F4474" s="122"/>
      <c r="G4474" s="129"/>
      <c r="H4474" s="372"/>
      <c r="I4474" s="264"/>
      <c r="J4474" s="270"/>
      <c r="K4474" s="264"/>
      <c r="L4474" s="264"/>
      <c r="M4474" s="158"/>
      <c r="N4474" s="348"/>
    </row>
    <row r="4475" spans="2:14" x14ac:dyDescent="0.15">
      <c r="B4475" s="272">
        <v>4471</v>
      </c>
      <c r="C4475" s="165"/>
      <c r="D4475" s="112"/>
      <c r="E4475" s="121"/>
      <c r="F4475" s="122"/>
      <c r="G4475" s="129"/>
      <c r="H4475" s="372"/>
      <c r="I4475" s="264"/>
      <c r="J4475" s="270"/>
      <c r="K4475" s="264"/>
      <c r="L4475" s="264"/>
      <c r="M4475" s="158"/>
      <c r="N4475" s="348"/>
    </row>
    <row r="4476" spans="2:14" x14ac:dyDescent="0.15">
      <c r="B4476" s="272">
        <v>4472</v>
      </c>
      <c r="C4476" s="165"/>
      <c r="D4476" s="112"/>
      <c r="E4476" s="121"/>
      <c r="F4476" s="122"/>
      <c r="G4476" s="129"/>
      <c r="H4476" s="372"/>
      <c r="I4476" s="264"/>
      <c r="J4476" s="270"/>
      <c r="K4476" s="264"/>
      <c r="L4476" s="264"/>
      <c r="M4476" s="158"/>
      <c r="N4476" s="348"/>
    </row>
    <row r="4477" spans="2:14" x14ac:dyDescent="0.15">
      <c r="B4477" s="272">
        <v>4473</v>
      </c>
      <c r="C4477" s="165"/>
      <c r="D4477" s="112"/>
      <c r="E4477" s="121"/>
      <c r="F4477" s="122"/>
      <c r="G4477" s="129"/>
      <c r="H4477" s="372"/>
      <c r="I4477" s="264"/>
      <c r="J4477" s="270"/>
      <c r="K4477" s="264"/>
      <c r="L4477" s="264"/>
      <c r="M4477" s="158"/>
      <c r="N4477" s="348"/>
    </row>
    <row r="4478" spans="2:14" x14ac:dyDescent="0.15">
      <c r="B4478" s="272">
        <v>4474</v>
      </c>
      <c r="C4478" s="165"/>
      <c r="D4478" s="112"/>
      <c r="E4478" s="121"/>
      <c r="F4478" s="122"/>
      <c r="G4478" s="129"/>
      <c r="H4478" s="372"/>
      <c r="I4478" s="264"/>
      <c r="J4478" s="270"/>
      <c r="K4478" s="264"/>
      <c r="L4478" s="264"/>
      <c r="M4478" s="158"/>
      <c r="N4478" s="348"/>
    </row>
    <row r="4479" spans="2:14" x14ac:dyDescent="0.15">
      <c r="B4479" s="272">
        <v>4475</v>
      </c>
      <c r="C4479" s="165"/>
      <c r="D4479" s="112"/>
      <c r="E4479" s="121"/>
      <c r="F4479" s="122"/>
      <c r="G4479" s="129"/>
      <c r="H4479" s="372"/>
      <c r="I4479" s="264"/>
      <c r="J4479" s="270"/>
      <c r="K4479" s="264"/>
      <c r="L4479" s="264"/>
      <c r="M4479" s="158"/>
      <c r="N4479" s="348"/>
    </row>
    <row r="4480" spans="2:14" x14ac:dyDescent="0.15">
      <c r="B4480" s="272">
        <v>4476</v>
      </c>
      <c r="C4480" s="165"/>
      <c r="D4480" s="112"/>
      <c r="E4480" s="121"/>
      <c r="F4480" s="122"/>
      <c r="G4480" s="129"/>
      <c r="H4480" s="372"/>
      <c r="I4480" s="264"/>
      <c r="J4480" s="270"/>
      <c r="K4480" s="264"/>
      <c r="L4480" s="264"/>
      <c r="M4480" s="158"/>
      <c r="N4480" s="348"/>
    </row>
    <row r="4481" spans="2:14" x14ac:dyDescent="0.15">
      <c r="B4481" s="272">
        <v>4477</v>
      </c>
      <c r="C4481" s="165"/>
      <c r="D4481" s="112"/>
      <c r="E4481" s="121"/>
      <c r="F4481" s="122"/>
      <c r="G4481" s="129"/>
      <c r="H4481" s="372"/>
      <c r="I4481" s="264"/>
      <c r="J4481" s="270"/>
      <c r="K4481" s="264"/>
      <c r="L4481" s="264"/>
      <c r="M4481" s="158"/>
      <c r="N4481" s="348"/>
    </row>
    <row r="4482" spans="2:14" x14ac:dyDescent="0.15">
      <c r="B4482" s="272">
        <v>4478</v>
      </c>
      <c r="C4482" s="165"/>
      <c r="D4482" s="112"/>
      <c r="E4482" s="121"/>
      <c r="F4482" s="122"/>
      <c r="G4482" s="129"/>
      <c r="H4482" s="372"/>
      <c r="I4482" s="264"/>
      <c r="J4482" s="270"/>
      <c r="K4482" s="264"/>
      <c r="L4482" s="264"/>
      <c r="M4482" s="158"/>
      <c r="N4482" s="348"/>
    </row>
    <row r="4483" spans="2:14" x14ac:dyDescent="0.15">
      <c r="B4483" s="272">
        <v>4479</v>
      </c>
      <c r="C4483" s="165"/>
      <c r="D4483" s="112"/>
      <c r="E4483" s="121"/>
      <c r="F4483" s="122"/>
      <c r="G4483" s="129"/>
      <c r="H4483" s="372"/>
      <c r="I4483" s="264"/>
      <c r="J4483" s="270"/>
      <c r="K4483" s="264"/>
      <c r="L4483" s="264"/>
      <c r="M4483" s="158"/>
      <c r="N4483" s="348"/>
    </row>
    <row r="4484" spans="2:14" x14ac:dyDescent="0.15">
      <c r="B4484" s="272">
        <v>4480</v>
      </c>
      <c r="C4484" s="165"/>
      <c r="D4484" s="112"/>
      <c r="E4484" s="121"/>
      <c r="F4484" s="122"/>
      <c r="G4484" s="129"/>
      <c r="H4484" s="372"/>
      <c r="I4484" s="264"/>
      <c r="J4484" s="270"/>
      <c r="K4484" s="264"/>
      <c r="L4484" s="264"/>
      <c r="M4484" s="158"/>
      <c r="N4484" s="348"/>
    </row>
    <row r="4485" spans="2:14" x14ac:dyDescent="0.15">
      <c r="B4485" s="272">
        <v>4481</v>
      </c>
      <c r="C4485" s="165"/>
      <c r="D4485" s="112"/>
      <c r="E4485" s="121"/>
      <c r="F4485" s="122"/>
      <c r="G4485" s="129"/>
      <c r="H4485" s="372"/>
      <c r="I4485" s="264"/>
      <c r="J4485" s="270"/>
      <c r="K4485" s="264"/>
      <c r="L4485" s="264"/>
      <c r="M4485" s="158"/>
      <c r="N4485" s="348"/>
    </row>
    <row r="4486" spans="2:14" x14ac:dyDescent="0.15">
      <c r="B4486" s="272">
        <v>4482</v>
      </c>
      <c r="C4486" s="165"/>
      <c r="D4486" s="112"/>
      <c r="E4486" s="121"/>
      <c r="F4486" s="122"/>
      <c r="G4486" s="129"/>
      <c r="H4486" s="372"/>
      <c r="I4486" s="264"/>
      <c r="J4486" s="270"/>
      <c r="K4486" s="264"/>
      <c r="L4486" s="264"/>
      <c r="M4486" s="158"/>
      <c r="N4486" s="348"/>
    </row>
    <row r="4487" spans="2:14" x14ac:dyDescent="0.15">
      <c r="B4487" s="272">
        <v>4483</v>
      </c>
      <c r="C4487" s="165"/>
      <c r="D4487" s="112"/>
      <c r="E4487" s="121"/>
      <c r="F4487" s="122"/>
      <c r="G4487" s="129"/>
      <c r="H4487" s="372"/>
      <c r="I4487" s="264"/>
      <c r="J4487" s="270"/>
      <c r="K4487" s="264"/>
      <c r="L4487" s="264"/>
      <c r="M4487" s="158"/>
      <c r="N4487" s="348"/>
    </row>
    <row r="4488" spans="2:14" x14ac:dyDescent="0.15">
      <c r="B4488" s="272">
        <v>4484</v>
      </c>
      <c r="C4488" s="165"/>
      <c r="D4488" s="112"/>
      <c r="E4488" s="121"/>
      <c r="F4488" s="122"/>
      <c r="G4488" s="129"/>
      <c r="H4488" s="372"/>
      <c r="I4488" s="264"/>
      <c r="J4488" s="270"/>
      <c r="K4488" s="264"/>
      <c r="L4488" s="264"/>
      <c r="M4488" s="158"/>
      <c r="N4488" s="348"/>
    </row>
    <row r="4489" spans="2:14" x14ac:dyDescent="0.15">
      <c r="B4489" s="272">
        <v>4485</v>
      </c>
      <c r="C4489" s="165"/>
      <c r="D4489" s="112"/>
      <c r="E4489" s="121"/>
      <c r="F4489" s="122"/>
      <c r="G4489" s="129"/>
      <c r="H4489" s="372"/>
      <c r="I4489" s="264"/>
      <c r="J4489" s="270"/>
      <c r="K4489" s="264"/>
      <c r="L4489" s="264"/>
      <c r="M4489" s="158"/>
      <c r="N4489" s="348"/>
    </row>
    <row r="4490" spans="2:14" x14ac:dyDescent="0.15">
      <c r="B4490" s="272">
        <v>4486</v>
      </c>
      <c r="C4490" s="165"/>
      <c r="D4490" s="112"/>
      <c r="E4490" s="121"/>
      <c r="F4490" s="122"/>
      <c r="G4490" s="129"/>
      <c r="H4490" s="372"/>
      <c r="I4490" s="264"/>
      <c r="J4490" s="270"/>
      <c r="K4490" s="264"/>
      <c r="L4490" s="264"/>
      <c r="M4490" s="158"/>
      <c r="N4490" s="348"/>
    </row>
    <row r="4491" spans="2:14" x14ac:dyDescent="0.15">
      <c r="B4491" s="272">
        <v>4487</v>
      </c>
      <c r="C4491" s="165"/>
      <c r="D4491" s="112"/>
      <c r="E4491" s="121"/>
      <c r="F4491" s="122"/>
      <c r="G4491" s="129"/>
      <c r="H4491" s="372"/>
      <c r="I4491" s="264"/>
      <c r="J4491" s="270"/>
      <c r="K4491" s="264"/>
      <c r="L4491" s="264"/>
      <c r="M4491" s="158"/>
      <c r="N4491" s="348"/>
    </row>
    <row r="4492" spans="2:14" x14ac:dyDescent="0.15">
      <c r="B4492" s="272">
        <v>4488</v>
      </c>
      <c r="C4492" s="165"/>
      <c r="D4492" s="112"/>
      <c r="E4492" s="121"/>
      <c r="F4492" s="122"/>
      <c r="G4492" s="129"/>
      <c r="H4492" s="372"/>
      <c r="I4492" s="264"/>
      <c r="J4492" s="270"/>
      <c r="K4492" s="264"/>
      <c r="L4492" s="264"/>
      <c r="M4492" s="158"/>
      <c r="N4492" s="348"/>
    </row>
    <row r="4493" spans="2:14" x14ac:dyDescent="0.15">
      <c r="B4493" s="272">
        <v>4489</v>
      </c>
      <c r="C4493" s="165"/>
      <c r="D4493" s="112"/>
      <c r="E4493" s="121"/>
      <c r="F4493" s="122"/>
      <c r="G4493" s="129"/>
      <c r="H4493" s="372"/>
      <c r="I4493" s="264"/>
      <c r="J4493" s="270"/>
      <c r="K4493" s="264"/>
      <c r="L4493" s="264"/>
      <c r="M4493" s="158"/>
      <c r="N4493" s="348"/>
    </row>
    <row r="4494" spans="2:14" x14ac:dyDescent="0.15">
      <c r="B4494" s="272">
        <v>4490</v>
      </c>
      <c r="C4494" s="165"/>
      <c r="D4494" s="112"/>
      <c r="E4494" s="121"/>
      <c r="F4494" s="122"/>
      <c r="G4494" s="129"/>
      <c r="H4494" s="372"/>
      <c r="I4494" s="264"/>
      <c r="J4494" s="270"/>
      <c r="K4494" s="264"/>
      <c r="L4494" s="264"/>
      <c r="M4494" s="158"/>
      <c r="N4494" s="348"/>
    </row>
    <row r="4495" spans="2:14" x14ac:dyDescent="0.15">
      <c r="B4495" s="272">
        <v>4491</v>
      </c>
      <c r="C4495" s="165"/>
      <c r="D4495" s="112"/>
      <c r="E4495" s="121"/>
      <c r="F4495" s="122"/>
      <c r="G4495" s="129"/>
      <c r="H4495" s="372"/>
      <c r="I4495" s="264"/>
      <c r="J4495" s="270"/>
      <c r="K4495" s="264"/>
      <c r="L4495" s="264"/>
      <c r="M4495" s="158"/>
      <c r="N4495" s="348"/>
    </row>
    <row r="4496" spans="2:14" x14ac:dyDescent="0.15">
      <c r="B4496" s="272">
        <v>4492</v>
      </c>
      <c r="C4496" s="165"/>
      <c r="D4496" s="112"/>
      <c r="E4496" s="121"/>
      <c r="F4496" s="122"/>
      <c r="G4496" s="129"/>
      <c r="H4496" s="372"/>
      <c r="I4496" s="264"/>
      <c r="J4496" s="270"/>
      <c r="K4496" s="264"/>
      <c r="L4496" s="264"/>
      <c r="M4496" s="158"/>
      <c r="N4496" s="348"/>
    </row>
    <row r="4497" spans="2:14" x14ac:dyDescent="0.15">
      <c r="B4497" s="272">
        <v>4493</v>
      </c>
      <c r="C4497" s="165"/>
      <c r="D4497" s="112"/>
      <c r="E4497" s="121"/>
      <c r="F4497" s="122"/>
      <c r="G4497" s="129"/>
      <c r="H4497" s="372"/>
      <c r="I4497" s="264"/>
      <c r="J4497" s="270"/>
      <c r="K4497" s="264"/>
      <c r="L4497" s="264"/>
      <c r="M4497" s="158"/>
      <c r="N4497" s="348"/>
    </row>
    <row r="4498" spans="2:14" x14ac:dyDescent="0.15">
      <c r="B4498" s="272">
        <v>4494</v>
      </c>
      <c r="C4498" s="165"/>
      <c r="D4498" s="112"/>
      <c r="E4498" s="121"/>
      <c r="F4498" s="122"/>
      <c r="G4498" s="129"/>
      <c r="H4498" s="372"/>
      <c r="I4498" s="264"/>
      <c r="J4498" s="270"/>
      <c r="K4498" s="264"/>
      <c r="L4498" s="264"/>
      <c r="M4498" s="158"/>
      <c r="N4498" s="348"/>
    </row>
    <row r="4499" spans="2:14" x14ac:dyDescent="0.15">
      <c r="B4499" s="272">
        <v>4495</v>
      </c>
      <c r="C4499" s="165"/>
      <c r="D4499" s="112"/>
      <c r="E4499" s="121"/>
      <c r="F4499" s="122"/>
      <c r="G4499" s="129"/>
      <c r="H4499" s="372"/>
      <c r="I4499" s="264"/>
      <c r="J4499" s="270"/>
      <c r="K4499" s="264"/>
      <c r="L4499" s="264"/>
      <c r="M4499" s="158"/>
      <c r="N4499" s="348"/>
    </row>
    <row r="4500" spans="2:14" x14ac:dyDescent="0.15">
      <c r="B4500" s="272">
        <v>4496</v>
      </c>
      <c r="C4500" s="165"/>
      <c r="D4500" s="112"/>
      <c r="E4500" s="121"/>
      <c r="F4500" s="122"/>
      <c r="G4500" s="129"/>
      <c r="H4500" s="372"/>
      <c r="I4500" s="264"/>
      <c r="J4500" s="270"/>
      <c r="K4500" s="264"/>
      <c r="L4500" s="264"/>
      <c r="M4500" s="158"/>
      <c r="N4500" s="348"/>
    </row>
    <row r="4501" spans="2:14" x14ac:dyDescent="0.15">
      <c r="B4501" s="272">
        <v>4497</v>
      </c>
      <c r="C4501" s="165"/>
      <c r="D4501" s="112"/>
      <c r="E4501" s="121"/>
      <c r="F4501" s="122"/>
      <c r="G4501" s="129"/>
      <c r="H4501" s="372"/>
      <c r="I4501" s="264"/>
      <c r="J4501" s="270"/>
      <c r="K4501" s="264"/>
      <c r="L4501" s="264"/>
      <c r="M4501" s="158"/>
      <c r="N4501" s="348"/>
    </row>
    <row r="4502" spans="2:14" x14ac:dyDescent="0.15">
      <c r="B4502" s="272">
        <v>4498</v>
      </c>
      <c r="C4502" s="165"/>
      <c r="D4502" s="112"/>
      <c r="E4502" s="121"/>
      <c r="F4502" s="122"/>
      <c r="G4502" s="129"/>
      <c r="H4502" s="372"/>
      <c r="I4502" s="264"/>
      <c r="J4502" s="270"/>
      <c r="K4502" s="264"/>
      <c r="L4502" s="264"/>
      <c r="M4502" s="158"/>
      <c r="N4502" s="348"/>
    </row>
    <row r="4503" spans="2:14" x14ac:dyDescent="0.15">
      <c r="B4503" s="272">
        <v>4499</v>
      </c>
      <c r="C4503" s="165"/>
      <c r="D4503" s="112"/>
      <c r="E4503" s="121"/>
      <c r="F4503" s="122"/>
      <c r="G4503" s="129"/>
      <c r="H4503" s="372"/>
      <c r="I4503" s="264"/>
      <c r="J4503" s="270"/>
      <c r="K4503" s="264"/>
      <c r="L4503" s="264"/>
      <c r="M4503" s="158"/>
      <c r="N4503" s="348"/>
    </row>
    <row r="4504" spans="2:14" x14ac:dyDescent="0.15">
      <c r="B4504" s="272">
        <v>4500</v>
      </c>
      <c r="C4504" s="165"/>
      <c r="D4504" s="112"/>
      <c r="E4504" s="121"/>
      <c r="F4504" s="122"/>
      <c r="G4504" s="129"/>
      <c r="H4504" s="372"/>
      <c r="I4504" s="264"/>
      <c r="J4504" s="270"/>
      <c r="K4504" s="264"/>
      <c r="L4504" s="264"/>
      <c r="M4504" s="158"/>
      <c r="N4504" s="348"/>
    </row>
    <row r="4505" spans="2:14" x14ac:dyDescent="0.15">
      <c r="B4505" s="272">
        <v>4501</v>
      </c>
      <c r="C4505" s="165"/>
      <c r="D4505" s="112"/>
      <c r="E4505" s="121"/>
      <c r="F4505" s="122"/>
      <c r="G4505" s="129"/>
      <c r="H4505" s="372"/>
      <c r="I4505" s="264"/>
      <c r="J4505" s="270"/>
      <c r="K4505" s="264"/>
      <c r="L4505" s="264"/>
      <c r="M4505" s="158"/>
      <c r="N4505" s="348"/>
    </row>
    <row r="4506" spans="2:14" x14ac:dyDescent="0.15">
      <c r="B4506" s="272">
        <v>4502</v>
      </c>
      <c r="C4506" s="165"/>
      <c r="D4506" s="112"/>
      <c r="E4506" s="121"/>
      <c r="F4506" s="122"/>
      <c r="G4506" s="129"/>
      <c r="H4506" s="372"/>
      <c r="I4506" s="264"/>
      <c r="J4506" s="270"/>
      <c r="K4506" s="264"/>
      <c r="L4506" s="264"/>
      <c r="M4506" s="158"/>
      <c r="N4506" s="348"/>
    </row>
    <row r="4507" spans="2:14" x14ac:dyDescent="0.15">
      <c r="B4507" s="272">
        <v>4503</v>
      </c>
      <c r="C4507" s="165"/>
      <c r="D4507" s="112"/>
      <c r="E4507" s="121"/>
      <c r="F4507" s="122"/>
      <c r="G4507" s="129"/>
      <c r="H4507" s="372"/>
      <c r="I4507" s="264"/>
      <c r="J4507" s="270"/>
      <c r="K4507" s="264"/>
      <c r="L4507" s="264"/>
      <c r="M4507" s="158"/>
      <c r="N4507" s="348"/>
    </row>
    <row r="4508" spans="2:14" x14ac:dyDescent="0.15">
      <c r="B4508" s="272">
        <v>4504</v>
      </c>
      <c r="C4508" s="165"/>
      <c r="D4508" s="112"/>
      <c r="E4508" s="121"/>
      <c r="F4508" s="122"/>
      <c r="G4508" s="129"/>
      <c r="H4508" s="372"/>
      <c r="I4508" s="264"/>
      <c r="J4508" s="270"/>
      <c r="K4508" s="264"/>
      <c r="L4508" s="264"/>
      <c r="M4508" s="158"/>
      <c r="N4508" s="348"/>
    </row>
    <row r="4509" spans="2:14" x14ac:dyDescent="0.15">
      <c r="B4509" s="272">
        <v>4505</v>
      </c>
      <c r="C4509" s="165"/>
      <c r="D4509" s="112"/>
      <c r="E4509" s="121"/>
      <c r="F4509" s="122"/>
      <c r="G4509" s="129"/>
      <c r="H4509" s="372"/>
      <c r="I4509" s="264"/>
      <c r="J4509" s="270"/>
      <c r="K4509" s="264"/>
      <c r="L4509" s="264"/>
      <c r="M4509" s="158"/>
      <c r="N4509" s="348"/>
    </row>
    <row r="4510" spans="2:14" x14ac:dyDescent="0.15">
      <c r="B4510" s="272">
        <v>4506</v>
      </c>
      <c r="C4510" s="165"/>
      <c r="D4510" s="112"/>
      <c r="E4510" s="121"/>
      <c r="F4510" s="122"/>
      <c r="G4510" s="129"/>
      <c r="H4510" s="372"/>
      <c r="I4510" s="264"/>
      <c r="J4510" s="270"/>
      <c r="K4510" s="264"/>
      <c r="L4510" s="264"/>
      <c r="M4510" s="158"/>
      <c r="N4510" s="348"/>
    </row>
    <row r="4511" spans="2:14" x14ac:dyDescent="0.15">
      <c r="B4511" s="272">
        <v>4507</v>
      </c>
      <c r="C4511" s="165"/>
      <c r="D4511" s="112"/>
      <c r="E4511" s="121"/>
      <c r="F4511" s="122"/>
      <c r="G4511" s="129"/>
      <c r="H4511" s="372"/>
      <c r="I4511" s="264"/>
      <c r="J4511" s="270"/>
      <c r="K4511" s="264"/>
      <c r="L4511" s="264"/>
      <c r="M4511" s="158"/>
      <c r="N4511" s="348"/>
    </row>
    <row r="4512" spans="2:14" x14ac:dyDescent="0.15">
      <c r="B4512" s="272">
        <v>4508</v>
      </c>
      <c r="C4512" s="165"/>
      <c r="D4512" s="112"/>
      <c r="E4512" s="121"/>
      <c r="F4512" s="122"/>
      <c r="G4512" s="129"/>
      <c r="H4512" s="372"/>
      <c r="I4512" s="264"/>
      <c r="J4512" s="270"/>
      <c r="K4512" s="264"/>
      <c r="L4512" s="264"/>
      <c r="M4512" s="158"/>
      <c r="N4512" s="348"/>
    </row>
    <row r="4513" spans="2:14" x14ac:dyDescent="0.15">
      <c r="B4513" s="272">
        <v>4509</v>
      </c>
      <c r="C4513" s="165"/>
      <c r="D4513" s="112"/>
      <c r="E4513" s="121"/>
      <c r="F4513" s="122"/>
      <c r="G4513" s="129"/>
      <c r="H4513" s="372"/>
      <c r="I4513" s="264"/>
      <c r="J4513" s="270"/>
      <c r="K4513" s="264"/>
      <c r="L4513" s="264"/>
      <c r="M4513" s="158"/>
      <c r="N4513" s="348"/>
    </row>
    <row r="4514" spans="2:14" x14ac:dyDescent="0.15">
      <c r="B4514" s="272">
        <v>4510</v>
      </c>
      <c r="C4514" s="165"/>
      <c r="D4514" s="112"/>
      <c r="E4514" s="121"/>
      <c r="F4514" s="122"/>
      <c r="G4514" s="129"/>
      <c r="H4514" s="372"/>
      <c r="I4514" s="264"/>
      <c r="J4514" s="270"/>
      <c r="K4514" s="264"/>
      <c r="L4514" s="264"/>
      <c r="M4514" s="158"/>
      <c r="N4514" s="348"/>
    </row>
    <row r="4515" spans="2:14" x14ac:dyDescent="0.15">
      <c r="B4515" s="272">
        <v>4511</v>
      </c>
      <c r="C4515" s="165"/>
      <c r="D4515" s="112"/>
      <c r="E4515" s="121"/>
      <c r="F4515" s="122"/>
      <c r="G4515" s="129"/>
      <c r="H4515" s="372"/>
      <c r="I4515" s="264"/>
      <c r="J4515" s="270"/>
      <c r="K4515" s="264"/>
      <c r="L4515" s="264"/>
      <c r="M4515" s="158"/>
      <c r="N4515" s="348"/>
    </row>
    <row r="4516" spans="2:14" x14ac:dyDescent="0.15">
      <c r="B4516" s="272">
        <v>4512</v>
      </c>
      <c r="C4516" s="165"/>
      <c r="D4516" s="112"/>
      <c r="E4516" s="121"/>
      <c r="F4516" s="122"/>
      <c r="G4516" s="129"/>
      <c r="H4516" s="372"/>
      <c r="I4516" s="264"/>
      <c r="J4516" s="270"/>
      <c r="K4516" s="264"/>
      <c r="L4516" s="264"/>
      <c r="M4516" s="158"/>
      <c r="N4516" s="348"/>
    </row>
    <row r="4517" spans="2:14" x14ac:dyDescent="0.15">
      <c r="B4517" s="272">
        <v>4513</v>
      </c>
      <c r="C4517" s="165"/>
      <c r="D4517" s="112"/>
      <c r="E4517" s="121"/>
      <c r="F4517" s="122"/>
      <c r="G4517" s="129"/>
      <c r="H4517" s="372"/>
      <c r="I4517" s="264"/>
      <c r="J4517" s="270"/>
      <c r="K4517" s="264"/>
      <c r="L4517" s="264"/>
      <c r="M4517" s="158"/>
      <c r="N4517" s="348"/>
    </row>
    <row r="4518" spans="2:14" x14ac:dyDescent="0.15">
      <c r="B4518" s="272">
        <v>4514</v>
      </c>
      <c r="C4518" s="165"/>
      <c r="D4518" s="112"/>
      <c r="E4518" s="121"/>
      <c r="F4518" s="122"/>
      <c r="G4518" s="129"/>
      <c r="H4518" s="372"/>
      <c r="I4518" s="264"/>
      <c r="J4518" s="270"/>
      <c r="K4518" s="264"/>
      <c r="L4518" s="264"/>
      <c r="M4518" s="158"/>
      <c r="N4518" s="348"/>
    </row>
    <row r="4519" spans="2:14" x14ac:dyDescent="0.15">
      <c r="B4519" s="272">
        <v>4515</v>
      </c>
      <c r="C4519" s="165"/>
      <c r="D4519" s="112"/>
      <c r="E4519" s="121"/>
      <c r="F4519" s="122"/>
      <c r="G4519" s="129"/>
      <c r="H4519" s="372"/>
      <c r="I4519" s="264"/>
      <c r="J4519" s="270"/>
      <c r="K4519" s="264"/>
      <c r="L4519" s="264"/>
      <c r="M4519" s="158"/>
      <c r="N4519" s="348"/>
    </row>
    <row r="4520" spans="2:14" x14ac:dyDescent="0.15">
      <c r="B4520" s="272">
        <v>4516</v>
      </c>
      <c r="C4520" s="165"/>
      <c r="D4520" s="112"/>
      <c r="E4520" s="121"/>
      <c r="F4520" s="122"/>
      <c r="G4520" s="129"/>
      <c r="H4520" s="372"/>
      <c r="I4520" s="264"/>
      <c r="J4520" s="270"/>
      <c r="K4520" s="264"/>
      <c r="L4520" s="264"/>
      <c r="M4520" s="158"/>
      <c r="N4520" s="348"/>
    </row>
    <row r="4521" spans="2:14" x14ac:dyDescent="0.15">
      <c r="B4521" s="272">
        <v>4517</v>
      </c>
      <c r="C4521" s="165"/>
      <c r="D4521" s="112"/>
      <c r="E4521" s="121"/>
      <c r="F4521" s="122"/>
      <c r="G4521" s="129"/>
      <c r="H4521" s="372"/>
      <c r="I4521" s="264"/>
      <c r="J4521" s="270"/>
      <c r="K4521" s="264"/>
      <c r="L4521" s="264"/>
      <c r="M4521" s="158"/>
      <c r="N4521" s="348"/>
    </row>
    <row r="4522" spans="2:14" x14ac:dyDescent="0.15">
      <c r="B4522" s="272">
        <v>4518</v>
      </c>
      <c r="C4522" s="165"/>
      <c r="D4522" s="112"/>
      <c r="E4522" s="121"/>
      <c r="F4522" s="122"/>
      <c r="G4522" s="129"/>
      <c r="H4522" s="372"/>
      <c r="I4522" s="264"/>
      <c r="J4522" s="270"/>
      <c r="K4522" s="264"/>
      <c r="L4522" s="264"/>
      <c r="M4522" s="158"/>
      <c r="N4522" s="348"/>
    </row>
    <row r="4523" spans="2:14" x14ac:dyDescent="0.15">
      <c r="B4523" s="272">
        <v>4519</v>
      </c>
      <c r="C4523" s="165"/>
      <c r="D4523" s="112"/>
      <c r="E4523" s="121"/>
      <c r="F4523" s="122"/>
      <c r="G4523" s="129"/>
      <c r="H4523" s="372"/>
      <c r="I4523" s="264"/>
      <c r="J4523" s="270"/>
      <c r="K4523" s="264"/>
      <c r="L4523" s="264"/>
      <c r="M4523" s="158"/>
      <c r="N4523" s="348"/>
    </row>
    <row r="4524" spans="2:14" x14ac:dyDescent="0.15">
      <c r="B4524" s="272">
        <v>4520</v>
      </c>
      <c r="C4524" s="165"/>
      <c r="D4524" s="112"/>
      <c r="E4524" s="121"/>
      <c r="F4524" s="122"/>
      <c r="G4524" s="129"/>
      <c r="H4524" s="372"/>
      <c r="I4524" s="264"/>
      <c r="J4524" s="270"/>
      <c r="K4524" s="264"/>
      <c r="L4524" s="264"/>
      <c r="M4524" s="158"/>
      <c r="N4524" s="348"/>
    </row>
    <row r="4525" spans="2:14" x14ac:dyDescent="0.15">
      <c r="B4525" s="272">
        <v>4521</v>
      </c>
      <c r="C4525" s="165"/>
      <c r="D4525" s="112"/>
      <c r="E4525" s="121"/>
      <c r="F4525" s="122"/>
      <c r="G4525" s="129"/>
      <c r="H4525" s="372"/>
      <c r="I4525" s="264"/>
      <c r="J4525" s="270"/>
      <c r="K4525" s="264"/>
      <c r="L4525" s="264"/>
      <c r="M4525" s="158"/>
      <c r="N4525" s="348"/>
    </row>
    <row r="4526" spans="2:14" x14ac:dyDescent="0.15">
      <c r="B4526" s="272">
        <v>4522</v>
      </c>
      <c r="C4526" s="165"/>
      <c r="D4526" s="112"/>
      <c r="E4526" s="121"/>
      <c r="F4526" s="122"/>
      <c r="G4526" s="129"/>
      <c r="H4526" s="372"/>
      <c r="I4526" s="264"/>
      <c r="J4526" s="270"/>
      <c r="K4526" s="264"/>
      <c r="L4526" s="264"/>
      <c r="M4526" s="158"/>
      <c r="N4526" s="348"/>
    </row>
    <row r="4527" spans="2:14" x14ac:dyDescent="0.15">
      <c r="B4527" s="272">
        <v>4523</v>
      </c>
      <c r="C4527" s="165"/>
      <c r="D4527" s="112"/>
      <c r="E4527" s="121"/>
      <c r="F4527" s="122"/>
      <c r="G4527" s="129"/>
      <c r="H4527" s="372"/>
      <c r="I4527" s="264"/>
      <c r="J4527" s="270"/>
      <c r="K4527" s="264"/>
      <c r="L4527" s="264"/>
      <c r="M4527" s="158"/>
      <c r="N4527" s="348"/>
    </row>
    <row r="4528" spans="2:14" x14ac:dyDescent="0.15">
      <c r="B4528" s="272">
        <v>4524</v>
      </c>
      <c r="C4528" s="165"/>
      <c r="D4528" s="112"/>
      <c r="E4528" s="121"/>
      <c r="F4528" s="122"/>
      <c r="G4528" s="129"/>
      <c r="H4528" s="372"/>
      <c r="I4528" s="264"/>
      <c r="J4528" s="270"/>
      <c r="K4528" s="264"/>
      <c r="L4528" s="264"/>
      <c r="M4528" s="158"/>
      <c r="N4528" s="348"/>
    </row>
    <row r="4529" spans="2:14" x14ac:dyDescent="0.15">
      <c r="B4529" s="272">
        <v>4525</v>
      </c>
      <c r="C4529" s="165"/>
      <c r="D4529" s="112"/>
      <c r="E4529" s="121"/>
      <c r="F4529" s="122"/>
      <c r="G4529" s="129"/>
      <c r="H4529" s="372"/>
      <c r="I4529" s="264"/>
      <c r="J4529" s="270"/>
      <c r="K4529" s="264"/>
      <c r="L4529" s="264"/>
      <c r="M4529" s="158"/>
      <c r="N4529" s="348"/>
    </row>
    <row r="4530" spans="2:14" x14ac:dyDescent="0.15">
      <c r="B4530" s="272">
        <v>4526</v>
      </c>
      <c r="C4530" s="165"/>
      <c r="D4530" s="112"/>
      <c r="E4530" s="121"/>
      <c r="F4530" s="122"/>
      <c r="G4530" s="129"/>
      <c r="H4530" s="372"/>
      <c r="I4530" s="264"/>
      <c r="J4530" s="270"/>
      <c r="K4530" s="264"/>
      <c r="L4530" s="264"/>
      <c r="M4530" s="158"/>
      <c r="N4530" s="348"/>
    </row>
    <row r="4531" spans="2:14" x14ac:dyDescent="0.15">
      <c r="B4531" s="272">
        <v>4527</v>
      </c>
      <c r="C4531" s="165"/>
      <c r="D4531" s="112"/>
      <c r="E4531" s="121"/>
      <c r="F4531" s="122"/>
      <c r="G4531" s="129"/>
      <c r="H4531" s="372"/>
      <c r="I4531" s="264"/>
      <c r="J4531" s="270"/>
      <c r="K4531" s="264"/>
      <c r="L4531" s="264"/>
      <c r="M4531" s="158"/>
      <c r="N4531" s="348"/>
    </row>
    <row r="4532" spans="2:14" x14ac:dyDescent="0.15">
      <c r="B4532" s="272">
        <v>4528</v>
      </c>
      <c r="C4532" s="165"/>
      <c r="D4532" s="112"/>
      <c r="E4532" s="121"/>
      <c r="F4532" s="122"/>
      <c r="G4532" s="129"/>
      <c r="H4532" s="372"/>
      <c r="I4532" s="264"/>
      <c r="J4532" s="270"/>
      <c r="K4532" s="264"/>
      <c r="L4532" s="264"/>
      <c r="M4532" s="158"/>
      <c r="N4532" s="348"/>
    </row>
    <row r="4533" spans="2:14" x14ac:dyDescent="0.15">
      <c r="B4533" s="272">
        <v>4529</v>
      </c>
      <c r="C4533" s="165"/>
      <c r="D4533" s="112"/>
      <c r="E4533" s="121"/>
      <c r="F4533" s="122"/>
      <c r="G4533" s="129"/>
      <c r="H4533" s="372"/>
      <c r="I4533" s="264"/>
      <c r="J4533" s="270"/>
      <c r="K4533" s="264"/>
      <c r="L4533" s="264"/>
      <c r="M4533" s="158"/>
      <c r="N4533" s="348"/>
    </row>
    <row r="4534" spans="2:14" x14ac:dyDescent="0.15">
      <c r="B4534" s="272">
        <v>4530</v>
      </c>
      <c r="C4534" s="165"/>
      <c r="D4534" s="112"/>
      <c r="E4534" s="121"/>
      <c r="F4534" s="122"/>
      <c r="G4534" s="129"/>
      <c r="H4534" s="372"/>
      <c r="I4534" s="264"/>
      <c r="J4534" s="270"/>
      <c r="K4534" s="264"/>
      <c r="L4534" s="264"/>
      <c r="M4534" s="158"/>
      <c r="N4534" s="348"/>
    </row>
    <row r="4535" spans="2:14" x14ac:dyDescent="0.15">
      <c r="B4535" s="272">
        <v>4531</v>
      </c>
      <c r="C4535" s="165"/>
      <c r="D4535" s="112"/>
      <c r="E4535" s="121"/>
      <c r="F4535" s="122"/>
      <c r="G4535" s="129"/>
      <c r="H4535" s="372"/>
      <c r="I4535" s="264"/>
      <c r="J4535" s="270"/>
      <c r="K4535" s="264"/>
      <c r="L4535" s="264"/>
      <c r="M4535" s="158"/>
      <c r="N4535" s="348"/>
    </row>
    <row r="4536" spans="2:14" x14ac:dyDescent="0.15">
      <c r="B4536" s="272">
        <v>4532</v>
      </c>
      <c r="C4536" s="165"/>
      <c r="D4536" s="112"/>
      <c r="E4536" s="121"/>
      <c r="F4536" s="122"/>
      <c r="G4536" s="129"/>
      <c r="H4536" s="372"/>
      <c r="I4536" s="264"/>
      <c r="J4536" s="270"/>
      <c r="K4536" s="264"/>
      <c r="L4536" s="264"/>
      <c r="M4536" s="158"/>
      <c r="N4536" s="348"/>
    </row>
    <row r="4537" spans="2:14" x14ac:dyDescent="0.15">
      <c r="B4537" s="272">
        <v>4533</v>
      </c>
      <c r="C4537" s="165"/>
      <c r="D4537" s="112"/>
      <c r="E4537" s="121"/>
      <c r="F4537" s="122"/>
      <c r="G4537" s="129"/>
      <c r="H4537" s="372"/>
      <c r="I4537" s="264"/>
      <c r="J4537" s="270"/>
      <c r="K4537" s="264"/>
      <c r="L4537" s="264"/>
      <c r="M4537" s="158"/>
      <c r="N4537" s="348"/>
    </row>
    <row r="4538" spans="2:14" x14ac:dyDescent="0.15">
      <c r="B4538" s="272">
        <v>4534</v>
      </c>
      <c r="C4538" s="165"/>
      <c r="D4538" s="112"/>
      <c r="E4538" s="121"/>
      <c r="F4538" s="122"/>
      <c r="G4538" s="129"/>
      <c r="H4538" s="372"/>
      <c r="I4538" s="264"/>
      <c r="J4538" s="270"/>
      <c r="K4538" s="264"/>
      <c r="L4538" s="264"/>
      <c r="M4538" s="158"/>
      <c r="N4538" s="348"/>
    </row>
    <row r="4539" spans="2:14" x14ac:dyDescent="0.15">
      <c r="B4539" s="272">
        <v>4535</v>
      </c>
      <c r="C4539" s="165"/>
      <c r="D4539" s="112"/>
      <c r="E4539" s="121"/>
      <c r="F4539" s="122"/>
      <c r="G4539" s="129"/>
      <c r="H4539" s="372"/>
      <c r="I4539" s="264"/>
      <c r="J4539" s="270"/>
      <c r="K4539" s="264"/>
      <c r="L4539" s="264"/>
      <c r="M4539" s="158"/>
      <c r="N4539" s="348"/>
    </row>
    <row r="4540" spans="2:14" x14ac:dyDescent="0.15">
      <c r="B4540" s="272">
        <v>4536</v>
      </c>
      <c r="C4540" s="165"/>
      <c r="D4540" s="112"/>
      <c r="E4540" s="121"/>
      <c r="F4540" s="122"/>
      <c r="G4540" s="129"/>
      <c r="H4540" s="372"/>
      <c r="I4540" s="264"/>
      <c r="J4540" s="270"/>
      <c r="K4540" s="264"/>
      <c r="L4540" s="264"/>
      <c r="M4540" s="158"/>
      <c r="N4540" s="348"/>
    </row>
    <row r="4541" spans="2:14" x14ac:dyDescent="0.15">
      <c r="B4541" s="272">
        <v>4537</v>
      </c>
      <c r="C4541" s="165"/>
      <c r="D4541" s="112"/>
      <c r="E4541" s="121"/>
      <c r="F4541" s="122"/>
      <c r="G4541" s="129"/>
      <c r="H4541" s="372"/>
      <c r="I4541" s="264"/>
      <c r="J4541" s="270"/>
      <c r="K4541" s="264"/>
      <c r="L4541" s="264"/>
      <c r="M4541" s="158"/>
      <c r="N4541" s="348"/>
    </row>
    <row r="4542" spans="2:14" x14ac:dyDescent="0.15">
      <c r="B4542" s="272">
        <v>4538</v>
      </c>
      <c r="C4542" s="165"/>
      <c r="D4542" s="112"/>
      <c r="E4542" s="121"/>
      <c r="F4542" s="122"/>
      <c r="G4542" s="129"/>
      <c r="H4542" s="372"/>
      <c r="I4542" s="264"/>
      <c r="J4542" s="270"/>
      <c r="K4542" s="264"/>
      <c r="L4542" s="264"/>
      <c r="M4542" s="158"/>
      <c r="N4542" s="348"/>
    </row>
    <row r="4543" spans="2:14" x14ac:dyDescent="0.15">
      <c r="B4543" s="272">
        <v>4539</v>
      </c>
      <c r="C4543" s="165"/>
      <c r="D4543" s="112"/>
      <c r="E4543" s="121"/>
      <c r="F4543" s="122"/>
      <c r="G4543" s="129"/>
      <c r="H4543" s="372"/>
      <c r="I4543" s="264"/>
      <c r="J4543" s="270"/>
      <c r="K4543" s="264"/>
      <c r="L4543" s="264"/>
      <c r="M4543" s="158"/>
      <c r="N4543" s="348"/>
    </row>
    <row r="4544" spans="2:14" x14ac:dyDescent="0.15">
      <c r="B4544" s="272">
        <v>4540</v>
      </c>
      <c r="C4544" s="165"/>
      <c r="D4544" s="112"/>
      <c r="E4544" s="121"/>
      <c r="F4544" s="122"/>
      <c r="G4544" s="129"/>
      <c r="H4544" s="372"/>
      <c r="I4544" s="264"/>
      <c r="J4544" s="270"/>
      <c r="K4544" s="264"/>
      <c r="L4544" s="264"/>
      <c r="M4544" s="158"/>
      <c r="N4544" s="348"/>
    </row>
    <row r="4545" spans="2:14" x14ac:dyDescent="0.15">
      <c r="B4545" s="272">
        <v>4541</v>
      </c>
      <c r="C4545" s="165"/>
      <c r="D4545" s="112"/>
      <c r="E4545" s="121"/>
      <c r="F4545" s="122"/>
      <c r="G4545" s="129"/>
      <c r="H4545" s="372"/>
      <c r="I4545" s="264"/>
      <c r="J4545" s="270"/>
      <c r="K4545" s="264"/>
      <c r="L4545" s="264"/>
      <c r="M4545" s="158"/>
      <c r="N4545" s="348"/>
    </row>
    <row r="4546" spans="2:14" x14ac:dyDescent="0.15">
      <c r="B4546" s="272">
        <v>4542</v>
      </c>
      <c r="C4546" s="165"/>
      <c r="D4546" s="112"/>
      <c r="E4546" s="121"/>
      <c r="F4546" s="122"/>
      <c r="G4546" s="129"/>
      <c r="H4546" s="372"/>
      <c r="I4546" s="264"/>
      <c r="J4546" s="270"/>
      <c r="K4546" s="264"/>
      <c r="L4546" s="264"/>
      <c r="M4546" s="158"/>
      <c r="N4546" s="348"/>
    </row>
    <row r="4547" spans="2:14" x14ac:dyDescent="0.15">
      <c r="B4547" s="272">
        <v>4543</v>
      </c>
      <c r="C4547" s="165"/>
      <c r="D4547" s="112"/>
      <c r="E4547" s="121"/>
      <c r="F4547" s="122"/>
      <c r="G4547" s="129"/>
      <c r="H4547" s="372"/>
      <c r="I4547" s="264"/>
      <c r="J4547" s="270"/>
      <c r="K4547" s="264"/>
      <c r="L4547" s="264"/>
      <c r="M4547" s="158"/>
      <c r="N4547" s="348"/>
    </row>
    <row r="4548" spans="2:14" x14ac:dyDescent="0.15">
      <c r="B4548" s="272">
        <v>4544</v>
      </c>
      <c r="C4548" s="165"/>
      <c r="D4548" s="112"/>
      <c r="E4548" s="121"/>
      <c r="F4548" s="122"/>
      <c r="G4548" s="129"/>
      <c r="H4548" s="372"/>
      <c r="I4548" s="264"/>
      <c r="J4548" s="270"/>
      <c r="K4548" s="264"/>
      <c r="L4548" s="264"/>
      <c r="M4548" s="158"/>
      <c r="N4548" s="348"/>
    </row>
    <row r="4549" spans="2:14" x14ac:dyDescent="0.15">
      <c r="B4549" s="272">
        <v>4545</v>
      </c>
      <c r="C4549" s="165"/>
      <c r="D4549" s="112"/>
      <c r="E4549" s="121"/>
      <c r="F4549" s="122"/>
      <c r="G4549" s="129"/>
      <c r="H4549" s="372"/>
      <c r="I4549" s="264"/>
      <c r="J4549" s="270"/>
      <c r="K4549" s="264"/>
      <c r="L4549" s="264"/>
      <c r="M4549" s="158"/>
      <c r="N4549" s="348"/>
    </row>
    <row r="4550" spans="2:14" x14ac:dyDescent="0.15">
      <c r="B4550" s="272">
        <v>4546</v>
      </c>
      <c r="C4550" s="165"/>
      <c r="D4550" s="112"/>
      <c r="E4550" s="121"/>
      <c r="F4550" s="122"/>
      <c r="G4550" s="129"/>
      <c r="H4550" s="372"/>
      <c r="I4550" s="264"/>
      <c r="J4550" s="270"/>
      <c r="K4550" s="264"/>
      <c r="L4550" s="264"/>
      <c r="M4550" s="158"/>
      <c r="N4550" s="348"/>
    </row>
    <row r="4551" spans="2:14" x14ac:dyDescent="0.15">
      <c r="B4551" s="272">
        <v>4547</v>
      </c>
      <c r="C4551" s="165"/>
      <c r="D4551" s="112"/>
      <c r="E4551" s="121"/>
      <c r="F4551" s="122"/>
      <c r="G4551" s="129"/>
      <c r="H4551" s="372"/>
      <c r="I4551" s="264"/>
      <c r="J4551" s="270"/>
      <c r="K4551" s="264"/>
      <c r="L4551" s="264"/>
      <c r="M4551" s="158"/>
      <c r="N4551" s="348"/>
    </row>
    <row r="4552" spans="2:14" x14ac:dyDescent="0.15">
      <c r="B4552" s="272">
        <v>4548</v>
      </c>
      <c r="C4552" s="165"/>
      <c r="D4552" s="112"/>
      <c r="E4552" s="121"/>
      <c r="F4552" s="122"/>
      <c r="G4552" s="129"/>
      <c r="H4552" s="372"/>
      <c r="I4552" s="264"/>
      <c r="J4552" s="270"/>
      <c r="K4552" s="264"/>
      <c r="L4552" s="264"/>
      <c r="M4552" s="158"/>
      <c r="N4552" s="348"/>
    </row>
    <row r="4553" spans="2:14" x14ac:dyDescent="0.15">
      <c r="B4553" s="272">
        <v>4549</v>
      </c>
      <c r="C4553" s="165"/>
      <c r="D4553" s="112"/>
      <c r="E4553" s="121"/>
      <c r="F4553" s="122"/>
      <c r="G4553" s="129"/>
      <c r="H4553" s="372"/>
      <c r="I4553" s="264"/>
      <c r="J4553" s="270"/>
      <c r="K4553" s="264"/>
      <c r="L4553" s="264"/>
      <c r="M4553" s="158"/>
      <c r="N4553" s="348"/>
    </row>
    <row r="4554" spans="2:14" x14ac:dyDescent="0.15">
      <c r="B4554" s="272">
        <v>4550</v>
      </c>
      <c r="C4554" s="165"/>
      <c r="D4554" s="112"/>
      <c r="E4554" s="121"/>
      <c r="F4554" s="122"/>
      <c r="G4554" s="129"/>
      <c r="H4554" s="372"/>
      <c r="I4554" s="264"/>
      <c r="J4554" s="270"/>
      <c r="K4554" s="264"/>
      <c r="L4554" s="264"/>
      <c r="M4554" s="158"/>
      <c r="N4554" s="348"/>
    </row>
    <row r="4555" spans="2:14" x14ac:dyDescent="0.15">
      <c r="B4555" s="272">
        <v>4551</v>
      </c>
      <c r="C4555" s="165"/>
      <c r="D4555" s="112"/>
      <c r="E4555" s="121"/>
      <c r="F4555" s="122"/>
      <c r="G4555" s="129"/>
      <c r="H4555" s="372"/>
      <c r="I4555" s="264"/>
      <c r="J4555" s="270"/>
      <c r="K4555" s="264"/>
      <c r="L4555" s="264"/>
      <c r="M4555" s="158"/>
      <c r="N4555" s="348"/>
    </row>
    <row r="4556" spans="2:14" x14ac:dyDescent="0.15">
      <c r="B4556" s="272">
        <v>4552</v>
      </c>
      <c r="C4556" s="165"/>
      <c r="D4556" s="112"/>
      <c r="E4556" s="121"/>
      <c r="F4556" s="122"/>
      <c r="G4556" s="129"/>
      <c r="H4556" s="372"/>
      <c r="I4556" s="264"/>
      <c r="J4556" s="270"/>
      <c r="K4556" s="264"/>
      <c r="L4556" s="264"/>
      <c r="M4556" s="158"/>
      <c r="N4556" s="348"/>
    </row>
    <row r="4557" spans="2:14" x14ac:dyDescent="0.15">
      <c r="B4557" s="272">
        <v>4553</v>
      </c>
      <c r="C4557" s="165"/>
      <c r="D4557" s="112"/>
      <c r="E4557" s="121"/>
      <c r="F4557" s="122"/>
      <c r="G4557" s="129"/>
      <c r="H4557" s="372"/>
      <c r="I4557" s="264"/>
      <c r="J4557" s="270"/>
      <c r="K4557" s="264"/>
      <c r="L4557" s="264"/>
      <c r="M4557" s="158"/>
      <c r="N4557" s="348"/>
    </row>
    <row r="4558" spans="2:14" x14ac:dyDescent="0.15">
      <c r="B4558" s="272">
        <v>4554</v>
      </c>
      <c r="C4558" s="165"/>
      <c r="D4558" s="112"/>
      <c r="E4558" s="121"/>
      <c r="F4558" s="122"/>
      <c r="G4558" s="129"/>
      <c r="H4558" s="372"/>
      <c r="I4558" s="264"/>
      <c r="J4558" s="270"/>
      <c r="K4558" s="264"/>
      <c r="L4558" s="264"/>
      <c r="M4558" s="158"/>
      <c r="N4558" s="348"/>
    </row>
    <row r="4559" spans="2:14" x14ac:dyDescent="0.15">
      <c r="B4559" s="272">
        <v>4555</v>
      </c>
      <c r="C4559" s="165"/>
      <c r="D4559" s="112"/>
      <c r="E4559" s="121"/>
      <c r="F4559" s="122"/>
      <c r="G4559" s="129"/>
      <c r="H4559" s="372"/>
      <c r="I4559" s="264"/>
      <c r="J4559" s="270"/>
      <c r="K4559" s="264"/>
      <c r="L4559" s="264"/>
      <c r="M4559" s="158"/>
      <c r="N4559" s="348"/>
    </row>
    <row r="4560" spans="2:14" x14ac:dyDescent="0.15">
      <c r="B4560" s="272">
        <v>4556</v>
      </c>
      <c r="C4560" s="165"/>
      <c r="D4560" s="112"/>
      <c r="E4560" s="121"/>
      <c r="F4560" s="122"/>
      <c r="G4560" s="129"/>
      <c r="H4560" s="372"/>
      <c r="I4560" s="264"/>
      <c r="J4560" s="270"/>
      <c r="K4560" s="264"/>
      <c r="L4560" s="264"/>
      <c r="M4560" s="158"/>
      <c r="N4560" s="348"/>
    </row>
    <row r="4561" spans="2:14" x14ac:dyDescent="0.15">
      <c r="B4561" s="272">
        <v>4557</v>
      </c>
      <c r="C4561" s="165"/>
      <c r="D4561" s="112"/>
      <c r="E4561" s="121"/>
      <c r="F4561" s="122"/>
      <c r="G4561" s="129"/>
      <c r="H4561" s="372"/>
      <c r="I4561" s="264"/>
      <c r="J4561" s="270"/>
      <c r="K4561" s="264"/>
      <c r="L4561" s="264"/>
      <c r="M4561" s="158"/>
      <c r="N4561" s="348"/>
    </row>
    <row r="4562" spans="2:14" x14ac:dyDescent="0.15">
      <c r="B4562" s="272">
        <v>4558</v>
      </c>
      <c r="C4562" s="165"/>
      <c r="D4562" s="112"/>
      <c r="E4562" s="121"/>
      <c r="F4562" s="122"/>
      <c r="G4562" s="129"/>
      <c r="H4562" s="372"/>
      <c r="I4562" s="264"/>
      <c r="J4562" s="270"/>
      <c r="K4562" s="264"/>
      <c r="L4562" s="264"/>
      <c r="M4562" s="158"/>
      <c r="N4562" s="348"/>
    </row>
    <row r="4563" spans="2:14" x14ac:dyDescent="0.15">
      <c r="B4563" s="272">
        <v>4559</v>
      </c>
      <c r="C4563" s="165"/>
      <c r="D4563" s="112"/>
      <c r="E4563" s="121"/>
      <c r="F4563" s="122"/>
      <c r="G4563" s="129"/>
      <c r="H4563" s="372"/>
      <c r="I4563" s="264"/>
      <c r="J4563" s="270"/>
      <c r="K4563" s="264"/>
      <c r="L4563" s="264"/>
      <c r="M4563" s="158"/>
      <c r="N4563" s="348"/>
    </row>
    <row r="4564" spans="2:14" x14ac:dyDescent="0.15">
      <c r="B4564" s="272">
        <v>4560</v>
      </c>
      <c r="C4564" s="165"/>
      <c r="D4564" s="112"/>
      <c r="E4564" s="121"/>
      <c r="F4564" s="122"/>
      <c r="G4564" s="129"/>
      <c r="H4564" s="372"/>
      <c r="I4564" s="264"/>
      <c r="J4564" s="270"/>
      <c r="K4564" s="264"/>
      <c r="L4564" s="264"/>
      <c r="M4564" s="158"/>
      <c r="N4564" s="348"/>
    </row>
    <row r="4565" spans="2:14" x14ac:dyDescent="0.15">
      <c r="B4565" s="272">
        <v>4561</v>
      </c>
      <c r="C4565" s="165"/>
      <c r="D4565" s="112"/>
      <c r="E4565" s="121"/>
      <c r="F4565" s="122"/>
      <c r="G4565" s="129"/>
      <c r="H4565" s="372"/>
      <c r="I4565" s="264"/>
      <c r="J4565" s="270"/>
      <c r="K4565" s="264"/>
      <c r="L4565" s="264"/>
      <c r="M4565" s="158"/>
      <c r="N4565" s="348"/>
    </row>
    <row r="4566" spans="2:14" x14ac:dyDescent="0.15">
      <c r="B4566" s="272">
        <v>4562</v>
      </c>
      <c r="C4566" s="165"/>
      <c r="D4566" s="112"/>
      <c r="E4566" s="121"/>
      <c r="F4566" s="122"/>
      <c r="G4566" s="129"/>
      <c r="H4566" s="372"/>
      <c r="I4566" s="264"/>
      <c r="J4566" s="270"/>
      <c r="K4566" s="264"/>
      <c r="L4566" s="264"/>
      <c r="M4566" s="158"/>
      <c r="N4566" s="348"/>
    </row>
    <row r="4567" spans="2:14" x14ac:dyDescent="0.15">
      <c r="B4567" s="272">
        <v>4563</v>
      </c>
      <c r="C4567" s="165"/>
      <c r="D4567" s="112"/>
      <c r="E4567" s="121"/>
      <c r="F4567" s="122"/>
      <c r="G4567" s="129"/>
      <c r="H4567" s="372"/>
      <c r="I4567" s="264"/>
      <c r="J4567" s="270"/>
      <c r="K4567" s="264"/>
      <c r="L4567" s="264"/>
      <c r="M4567" s="158"/>
      <c r="N4567" s="348"/>
    </row>
    <row r="4568" spans="2:14" x14ac:dyDescent="0.15">
      <c r="B4568" s="272">
        <v>4564</v>
      </c>
      <c r="C4568" s="165"/>
      <c r="D4568" s="112"/>
      <c r="E4568" s="121"/>
      <c r="F4568" s="122"/>
      <c r="G4568" s="129"/>
      <c r="H4568" s="372"/>
      <c r="I4568" s="264"/>
      <c r="J4568" s="270"/>
      <c r="K4568" s="264"/>
      <c r="L4568" s="264"/>
      <c r="M4568" s="158"/>
      <c r="N4568" s="348"/>
    </row>
    <row r="4569" spans="2:14" x14ac:dyDescent="0.15">
      <c r="B4569" s="272">
        <v>4565</v>
      </c>
      <c r="C4569" s="165"/>
      <c r="D4569" s="112"/>
      <c r="E4569" s="121"/>
      <c r="F4569" s="122"/>
      <c r="G4569" s="129"/>
      <c r="H4569" s="372"/>
      <c r="I4569" s="264"/>
      <c r="J4569" s="270"/>
      <c r="K4569" s="264"/>
      <c r="L4569" s="264"/>
      <c r="M4569" s="158"/>
      <c r="N4569" s="348"/>
    </row>
    <row r="4570" spans="2:14" x14ac:dyDescent="0.15">
      <c r="B4570" s="272">
        <v>4566</v>
      </c>
      <c r="C4570" s="165"/>
      <c r="D4570" s="112"/>
      <c r="E4570" s="121"/>
      <c r="F4570" s="122"/>
      <c r="G4570" s="129"/>
      <c r="H4570" s="372"/>
      <c r="I4570" s="264"/>
      <c r="J4570" s="270"/>
      <c r="K4570" s="264"/>
      <c r="L4570" s="264"/>
      <c r="M4570" s="158"/>
      <c r="N4570" s="348"/>
    </row>
    <row r="4571" spans="2:14" x14ac:dyDescent="0.15">
      <c r="B4571" s="272">
        <v>4567</v>
      </c>
      <c r="C4571" s="165"/>
      <c r="D4571" s="112"/>
      <c r="E4571" s="121"/>
      <c r="F4571" s="122"/>
      <c r="G4571" s="129"/>
      <c r="H4571" s="372"/>
      <c r="I4571" s="264"/>
      <c r="J4571" s="270"/>
      <c r="K4571" s="264"/>
      <c r="L4571" s="264"/>
      <c r="M4571" s="158"/>
      <c r="N4571" s="348"/>
    </row>
    <row r="4572" spans="2:14" x14ac:dyDescent="0.15">
      <c r="B4572" s="272">
        <v>4568</v>
      </c>
      <c r="C4572" s="165"/>
      <c r="D4572" s="112"/>
      <c r="E4572" s="121"/>
      <c r="F4572" s="122"/>
      <c r="G4572" s="129"/>
      <c r="H4572" s="372"/>
      <c r="I4572" s="264"/>
      <c r="J4572" s="270"/>
      <c r="K4572" s="264"/>
      <c r="L4572" s="264"/>
      <c r="M4572" s="158"/>
      <c r="N4572" s="348"/>
    </row>
    <row r="4573" spans="2:14" x14ac:dyDescent="0.15">
      <c r="B4573" s="272">
        <v>4569</v>
      </c>
      <c r="C4573" s="165"/>
      <c r="D4573" s="112"/>
      <c r="E4573" s="121"/>
      <c r="F4573" s="122"/>
      <c r="G4573" s="129"/>
      <c r="H4573" s="372"/>
      <c r="I4573" s="264"/>
      <c r="J4573" s="270"/>
      <c r="K4573" s="264"/>
      <c r="L4573" s="264"/>
      <c r="M4573" s="158"/>
      <c r="N4573" s="348"/>
    </row>
    <row r="4574" spans="2:14" x14ac:dyDescent="0.15">
      <c r="B4574" s="272">
        <v>4570</v>
      </c>
      <c r="C4574" s="165"/>
      <c r="D4574" s="112"/>
      <c r="E4574" s="121"/>
      <c r="F4574" s="122"/>
      <c r="G4574" s="129"/>
      <c r="H4574" s="372"/>
      <c r="I4574" s="264"/>
      <c r="J4574" s="270"/>
      <c r="K4574" s="264"/>
      <c r="L4574" s="264"/>
      <c r="M4574" s="158"/>
      <c r="N4574" s="348"/>
    </row>
    <row r="4575" spans="2:14" x14ac:dyDescent="0.15">
      <c r="B4575" s="272">
        <v>4571</v>
      </c>
      <c r="C4575" s="165"/>
      <c r="D4575" s="112"/>
      <c r="E4575" s="121"/>
      <c r="F4575" s="122"/>
      <c r="G4575" s="129"/>
      <c r="H4575" s="372"/>
      <c r="I4575" s="264"/>
      <c r="J4575" s="270"/>
      <c r="K4575" s="264"/>
      <c r="L4575" s="264"/>
      <c r="M4575" s="158"/>
      <c r="N4575" s="348"/>
    </row>
    <row r="4576" spans="2:14" x14ac:dyDescent="0.15">
      <c r="B4576" s="272">
        <v>4572</v>
      </c>
      <c r="C4576" s="165"/>
      <c r="D4576" s="112"/>
      <c r="E4576" s="121"/>
      <c r="F4576" s="122"/>
      <c r="G4576" s="129"/>
      <c r="H4576" s="372"/>
      <c r="I4576" s="264"/>
      <c r="J4576" s="270"/>
      <c r="K4576" s="264"/>
      <c r="L4576" s="264"/>
      <c r="M4576" s="158"/>
      <c r="N4576" s="348"/>
    </row>
    <row r="4577" spans="2:14" x14ac:dyDescent="0.15">
      <c r="B4577" s="272">
        <v>4573</v>
      </c>
      <c r="C4577" s="165"/>
      <c r="D4577" s="112"/>
      <c r="E4577" s="121"/>
      <c r="F4577" s="122"/>
      <c r="G4577" s="129"/>
      <c r="H4577" s="372"/>
      <c r="I4577" s="264"/>
      <c r="J4577" s="270"/>
      <c r="K4577" s="264"/>
      <c r="L4577" s="264"/>
      <c r="M4577" s="158"/>
      <c r="N4577" s="348"/>
    </row>
    <row r="4578" spans="2:14" x14ac:dyDescent="0.15">
      <c r="B4578" s="272">
        <v>4574</v>
      </c>
      <c r="C4578" s="165"/>
      <c r="D4578" s="112"/>
      <c r="E4578" s="121"/>
      <c r="F4578" s="122"/>
      <c r="G4578" s="129"/>
      <c r="H4578" s="372"/>
      <c r="I4578" s="264"/>
      <c r="J4578" s="270"/>
      <c r="K4578" s="264"/>
      <c r="L4578" s="264"/>
      <c r="M4578" s="158"/>
      <c r="N4578" s="348"/>
    </row>
    <row r="4579" spans="2:14" x14ac:dyDescent="0.15">
      <c r="B4579" s="272">
        <v>4575</v>
      </c>
      <c r="C4579" s="165"/>
      <c r="D4579" s="112"/>
      <c r="E4579" s="121"/>
      <c r="F4579" s="122"/>
      <c r="G4579" s="129"/>
      <c r="H4579" s="372"/>
      <c r="I4579" s="264"/>
      <c r="J4579" s="270"/>
      <c r="K4579" s="264"/>
      <c r="L4579" s="264"/>
      <c r="M4579" s="158"/>
      <c r="N4579" s="348"/>
    </row>
    <row r="4580" spans="2:14" x14ac:dyDescent="0.15">
      <c r="B4580" s="272">
        <v>4576</v>
      </c>
      <c r="C4580" s="165"/>
      <c r="D4580" s="112"/>
      <c r="E4580" s="121"/>
      <c r="F4580" s="122"/>
      <c r="G4580" s="129"/>
      <c r="H4580" s="372"/>
      <c r="I4580" s="264"/>
      <c r="J4580" s="270"/>
      <c r="K4580" s="264"/>
      <c r="L4580" s="264"/>
      <c r="M4580" s="158"/>
      <c r="N4580" s="348"/>
    </row>
    <row r="4581" spans="2:14" x14ac:dyDescent="0.15">
      <c r="B4581" s="272">
        <v>4577</v>
      </c>
      <c r="C4581" s="165"/>
      <c r="D4581" s="112"/>
      <c r="E4581" s="121"/>
      <c r="F4581" s="122"/>
      <c r="G4581" s="129"/>
      <c r="H4581" s="372"/>
      <c r="I4581" s="264"/>
      <c r="J4581" s="270"/>
      <c r="K4581" s="264"/>
      <c r="L4581" s="264"/>
      <c r="M4581" s="158"/>
      <c r="N4581" s="348"/>
    </row>
    <row r="4582" spans="2:14" x14ac:dyDescent="0.15">
      <c r="B4582" s="272">
        <v>4578</v>
      </c>
      <c r="C4582" s="165"/>
      <c r="D4582" s="112"/>
      <c r="E4582" s="121"/>
      <c r="F4582" s="122"/>
      <c r="G4582" s="129"/>
      <c r="H4582" s="372"/>
      <c r="I4582" s="264"/>
      <c r="J4582" s="270"/>
      <c r="K4582" s="264"/>
      <c r="L4582" s="264"/>
      <c r="M4582" s="158"/>
      <c r="N4582" s="348"/>
    </row>
    <row r="4583" spans="2:14" x14ac:dyDescent="0.15">
      <c r="B4583" s="272">
        <v>4579</v>
      </c>
      <c r="C4583" s="165"/>
      <c r="D4583" s="112"/>
      <c r="E4583" s="121"/>
      <c r="F4583" s="122"/>
      <c r="G4583" s="129"/>
      <c r="H4583" s="372"/>
      <c r="I4583" s="264"/>
      <c r="J4583" s="270"/>
      <c r="K4583" s="264"/>
      <c r="L4583" s="264"/>
      <c r="M4583" s="158"/>
      <c r="N4583" s="348"/>
    </row>
    <row r="4584" spans="2:14" x14ac:dyDescent="0.15">
      <c r="B4584" s="272">
        <v>4580</v>
      </c>
      <c r="C4584" s="165"/>
      <c r="D4584" s="112"/>
      <c r="E4584" s="121"/>
      <c r="F4584" s="122"/>
      <c r="G4584" s="129"/>
      <c r="H4584" s="372"/>
      <c r="I4584" s="264"/>
      <c r="J4584" s="270"/>
      <c r="K4584" s="264"/>
      <c r="L4584" s="264"/>
      <c r="M4584" s="158"/>
      <c r="N4584" s="348"/>
    </row>
    <row r="4585" spans="2:14" x14ac:dyDescent="0.15">
      <c r="B4585" s="272">
        <v>4581</v>
      </c>
      <c r="C4585" s="165"/>
      <c r="D4585" s="112"/>
      <c r="E4585" s="121"/>
      <c r="F4585" s="122"/>
      <c r="G4585" s="129"/>
      <c r="H4585" s="372"/>
      <c r="I4585" s="264"/>
      <c r="J4585" s="270"/>
      <c r="K4585" s="264"/>
      <c r="L4585" s="264"/>
      <c r="M4585" s="158"/>
      <c r="N4585" s="348"/>
    </row>
    <row r="4586" spans="2:14" x14ac:dyDescent="0.15">
      <c r="B4586" s="272">
        <v>4582</v>
      </c>
      <c r="C4586" s="165"/>
      <c r="D4586" s="112"/>
      <c r="E4586" s="121"/>
      <c r="F4586" s="122"/>
      <c r="G4586" s="129"/>
      <c r="H4586" s="372"/>
      <c r="I4586" s="264"/>
      <c r="J4586" s="270"/>
      <c r="K4586" s="264"/>
      <c r="L4586" s="264"/>
      <c r="M4586" s="158"/>
      <c r="N4586" s="348"/>
    </row>
    <row r="4587" spans="2:14" x14ac:dyDescent="0.15">
      <c r="B4587" s="272">
        <v>4583</v>
      </c>
      <c r="C4587" s="165"/>
      <c r="D4587" s="112"/>
      <c r="E4587" s="121"/>
      <c r="F4587" s="122"/>
      <c r="G4587" s="129"/>
      <c r="H4587" s="372"/>
      <c r="I4587" s="264"/>
      <c r="J4587" s="270"/>
      <c r="K4587" s="264"/>
      <c r="L4587" s="264"/>
      <c r="M4587" s="158"/>
      <c r="N4587" s="348"/>
    </row>
    <row r="4588" spans="2:14" x14ac:dyDescent="0.15">
      <c r="B4588" s="272">
        <v>4584</v>
      </c>
      <c r="C4588" s="165"/>
      <c r="D4588" s="112"/>
      <c r="E4588" s="121"/>
      <c r="F4588" s="122"/>
      <c r="G4588" s="129"/>
      <c r="H4588" s="372"/>
      <c r="I4588" s="264"/>
      <c r="J4588" s="270"/>
      <c r="K4588" s="264"/>
      <c r="L4588" s="264"/>
      <c r="M4588" s="158"/>
      <c r="N4588" s="348"/>
    </row>
    <row r="4589" spans="2:14" x14ac:dyDescent="0.15">
      <c r="B4589" s="272">
        <v>4585</v>
      </c>
      <c r="C4589" s="165"/>
      <c r="D4589" s="112"/>
      <c r="E4589" s="121"/>
      <c r="F4589" s="122"/>
      <c r="G4589" s="129"/>
      <c r="H4589" s="372"/>
      <c r="I4589" s="264"/>
      <c r="J4589" s="270"/>
      <c r="K4589" s="264"/>
      <c r="L4589" s="264"/>
      <c r="M4589" s="158"/>
      <c r="N4589" s="348"/>
    </row>
    <row r="4590" spans="2:14" x14ac:dyDescent="0.15">
      <c r="B4590" s="272">
        <v>4586</v>
      </c>
      <c r="C4590" s="165"/>
      <c r="D4590" s="112"/>
      <c r="E4590" s="121"/>
      <c r="F4590" s="122"/>
      <c r="G4590" s="129"/>
      <c r="H4590" s="372"/>
      <c r="I4590" s="264"/>
      <c r="J4590" s="270"/>
      <c r="K4590" s="264"/>
      <c r="L4590" s="264"/>
      <c r="M4590" s="158"/>
      <c r="N4590" s="348"/>
    </row>
    <row r="4591" spans="2:14" x14ac:dyDescent="0.15">
      <c r="B4591" s="272">
        <v>4587</v>
      </c>
      <c r="C4591" s="165"/>
      <c r="D4591" s="112"/>
      <c r="E4591" s="121"/>
      <c r="F4591" s="122"/>
      <c r="G4591" s="129"/>
      <c r="H4591" s="372"/>
      <c r="I4591" s="264"/>
      <c r="J4591" s="270"/>
      <c r="K4591" s="264"/>
      <c r="L4591" s="264"/>
      <c r="M4591" s="158"/>
      <c r="N4591" s="348"/>
    </row>
    <row r="4592" spans="2:14" x14ac:dyDescent="0.15">
      <c r="B4592" s="272">
        <v>4588</v>
      </c>
      <c r="C4592" s="165"/>
      <c r="D4592" s="112"/>
      <c r="E4592" s="121"/>
      <c r="F4592" s="122"/>
      <c r="G4592" s="129"/>
      <c r="H4592" s="372"/>
      <c r="I4592" s="264"/>
      <c r="J4592" s="270"/>
      <c r="K4592" s="264"/>
      <c r="L4592" s="264"/>
      <c r="M4592" s="158"/>
      <c r="N4592" s="348"/>
    </row>
    <row r="4593" spans="2:14" x14ac:dyDescent="0.15">
      <c r="B4593" s="272">
        <v>4589</v>
      </c>
      <c r="C4593" s="165"/>
      <c r="D4593" s="112"/>
      <c r="E4593" s="121"/>
      <c r="F4593" s="122"/>
      <c r="G4593" s="129"/>
      <c r="H4593" s="372"/>
      <c r="I4593" s="264"/>
      <c r="J4593" s="270"/>
      <c r="K4593" s="264"/>
      <c r="L4593" s="264"/>
      <c r="M4593" s="158"/>
      <c r="N4593" s="348"/>
    </row>
    <row r="4594" spans="2:14" x14ac:dyDescent="0.15">
      <c r="B4594" s="272">
        <v>4590</v>
      </c>
      <c r="C4594" s="165"/>
      <c r="D4594" s="112"/>
      <c r="E4594" s="121"/>
      <c r="F4594" s="122"/>
      <c r="G4594" s="129"/>
      <c r="H4594" s="372"/>
      <c r="I4594" s="264"/>
      <c r="J4594" s="270"/>
      <c r="K4594" s="264"/>
      <c r="L4594" s="264"/>
      <c r="M4594" s="158"/>
      <c r="N4594" s="348"/>
    </row>
    <row r="4595" spans="2:14" x14ac:dyDescent="0.15">
      <c r="B4595" s="272">
        <v>4591</v>
      </c>
      <c r="C4595" s="165"/>
      <c r="D4595" s="112"/>
      <c r="E4595" s="121"/>
      <c r="F4595" s="122"/>
      <c r="G4595" s="129"/>
      <c r="H4595" s="372"/>
      <c r="I4595" s="264"/>
      <c r="J4595" s="270"/>
      <c r="K4595" s="264"/>
      <c r="L4595" s="264"/>
      <c r="M4595" s="158"/>
      <c r="N4595" s="348"/>
    </row>
    <row r="4596" spans="2:14" x14ac:dyDescent="0.15">
      <c r="B4596" s="272">
        <v>4592</v>
      </c>
      <c r="C4596" s="165"/>
      <c r="D4596" s="112"/>
      <c r="E4596" s="121"/>
      <c r="F4596" s="122"/>
      <c r="G4596" s="129"/>
      <c r="H4596" s="372"/>
      <c r="I4596" s="264"/>
      <c r="J4596" s="270"/>
      <c r="K4596" s="264"/>
      <c r="L4596" s="264"/>
      <c r="M4596" s="158"/>
      <c r="N4596" s="348"/>
    </row>
    <row r="4597" spans="2:14" x14ac:dyDescent="0.15">
      <c r="B4597" s="272">
        <v>4593</v>
      </c>
      <c r="C4597" s="165"/>
      <c r="D4597" s="112"/>
      <c r="E4597" s="121"/>
      <c r="F4597" s="122"/>
      <c r="G4597" s="129"/>
      <c r="H4597" s="372"/>
      <c r="I4597" s="264"/>
      <c r="J4597" s="270"/>
      <c r="K4597" s="264"/>
      <c r="L4597" s="264"/>
      <c r="M4597" s="158"/>
      <c r="N4597" s="348"/>
    </row>
    <row r="4598" spans="2:14" x14ac:dyDescent="0.15">
      <c r="B4598" s="272">
        <v>4594</v>
      </c>
      <c r="C4598" s="165"/>
      <c r="D4598" s="112"/>
      <c r="E4598" s="121"/>
      <c r="F4598" s="122"/>
      <c r="G4598" s="129"/>
      <c r="H4598" s="372"/>
      <c r="I4598" s="264"/>
      <c r="J4598" s="270"/>
      <c r="K4598" s="264"/>
      <c r="L4598" s="264"/>
      <c r="M4598" s="158"/>
      <c r="N4598" s="348"/>
    </row>
    <row r="4599" spans="2:14" x14ac:dyDescent="0.15">
      <c r="B4599" s="272">
        <v>4595</v>
      </c>
      <c r="C4599" s="165"/>
      <c r="D4599" s="112"/>
      <c r="E4599" s="121"/>
      <c r="F4599" s="122"/>
      <c r="G4599" s="129"/>
      <c r="H4599" s="372"/>
      <c r="I4599" s="264"/>
      <c r="J4599" s="270"/>
      <c r="K4599" s="264"/>
      <c r="L4599" s="264"/>
      <c r="M4599" s="158"/>
      <c r="N4599" s="348"/>
    </row>
    <row r="4600" spans="2:14" x14ac:dyDescent="0.15">
      <c r="B4600" s="272">
        <v>4596</v>
      </c>
      <c r="C4600" s="165"/>
      <c r="D4600" s="112"/>
      <c r="E4600" s="121"/>
      <c r="F4600" s="122"/>
      <c r="G4600" s="129"/>
      <c r="H4600" s="372"/>
      <c r="I4600" s="264"/>
      <c r="J4600" s="270"/>
      <c r="K4600" s="264"/>
      <c r="L4600" s="264"/>
      <c r="M4600" s="158"/>
      <c r="N4600" s="348"/>
    </row>
    <row r="4601" spans="2:14" x14ac:dyDescent="0.15">
      <c r="B4601" s="272">
        <v>4597</v>
      </c>
      <c r="C4601" s="165"/>
      <c r="D4601" s="112"/>
      <c r="E4601" s="121"/>
      <c r="F4601" s="122"/>
      <c r="G4601" s="129"/>
      <c r="H4601" s="372"/>
      <c r="I4601" s="264"/>
      <c r="J4601" s="270"/>
      <c r="K4601" s="264"/>
      <c r="L4601" s="264"/>
      <c r="M4601" s="158"/>
      <c r="N4601" s="348"/>
    </row>
    <row r="4602" spans="2:14" x14ac:dyDescent="0.15">
      <c r="B4602" s="272">
        <v>4598</v>
      </c>
      <c r="C4602" s="165"/>
      <c r="D4602" s="112"/>
      <c r="E4602" s="121"/>
      <c r="F4602" s="122"/>
      <c r="G4602" s="129"/>
      <c r="H4602" s="372"/>
      <c r="I4602" s="264"/>
      <c r="J4602" s="270"/>
      <c r="K4602" s="264"/>
      <c r="L4602" s="264"/>
      <c r="M4602" s="158"/>
      <c r="N4602" s="348"/>
    </row>
    <row r="4603" spans="2:14" x14ac:dyDescent="0.15">
      <c r="B4603" s="272">
        <v>4599</v>
      </c>
      <c r="C4603" s="165"/>
      <c r="D4603" s="112"/>
      <c r="E4603" s="121"/>
      <c r="F4603" s="122"/>
      <c r="G4603" s="129"/>
      <c r="H4603" s="372"/>
      <c r="I4603" s="264"/>
      <c r="J4603" s="270"/>
      <c r="K4603" s="264"/>
      <c r="L4603" s="264"/>
      <c r="M4603" s="158"/>
      <c r="N4603" s="348"/>
    </row>
    <row r="4604" spans="2:14" x14ac:dyDescent="0.15">
      <c r="B4604" s="272">
        <v>4600</v>
      </c>
      <c r="C4604" s="165"/>
      <c r="D4604" s="112"/>
      <c r="E4604" s="121"/>
      <c r="F4604" s="122"/>
      <c r="G4604" s="129"/>
      <c r="H4604" s="372"/>
      <c r="I4604" s="264"/>
      <c r="J4604" s="270"/>
      <c r="K4604" s="264"/>
      <c r="L4604" s="264"/>
      <c r="M4604" s="158"/>
      <c r="N4604" s="348"/>
    </row>
    <row r="4605" spans="2:14" x14ac:dyDescent="0.15">
      <c r="B4605" s="272">
        <v>4601</v>
      </c>
      <c r="C4605" s="165"/>
      <c r="D4605" s="112"/>
      <c r="E4605" s="121"/>
      <c r="F4605" s="122"/>
      <c r="G4605" s="129"/>
      <c r="H4605" s="372"/>
      <c r="I4605" s="264"/>
      <c r="J4605" s="270"/>
      <c r="K4605" s="264"/>
      <c r="L4605" s="264"/>
      <c r="M4605" s="158"/>
      <c r="N4605" s="348"/>
    </row>
    <row r="4606" spans="2:14" x14ac:dyDescent="0.15">
      <c r="B4606" s="272">
        <v>4602</v>
      </c>
      <c r="C4606" s="165"/>
      <c r="D4606" s="112"/>
      <c r="E4606" s="121"/>
      <c r="F4606" s="122"/>
      <c r="G4606" s="129"/>
      <c r="H4606" s="372"/>
      <c r="I4606" s="264"/>
      <c r="J4606" s="270"/>
      <c r="K4606" s="264"/>
      <c r="L4606" s="264"/>
      <c r="M4606" s="158"/>
      <c r="N4606" s="348"/>
    </row>
    <row r="4607" spans="2:14" x14ac:dyDescent="0.15">
      <c r="B4607" s="272">
        <v>4603</v>
      </c>
      <c r="C4607" s="165"/>
      <c r="D4607" s="112"/>
      <c r="E4607" s="121"/>
      <c r="F4607" s="122"/>
      <c r="G4607" s="129"/>
      <c r="H4607" s="372"/>
      <c r="I4607" s="264"/>
      <c r="J4607" s="270"/>
      <c r="K4607" s="264"/>
      <c r="L4607" s="264"/>
      <c r="M4607" s="158"/>
      <c r="N4607" s="348"/>
    </row>
    <row r="4608" spans="2:14" x14ac:dyDescent="0.15">
      <c r="B4608" s="272">
        <v>4604</v>
      </c>
      <c r="C4608" s="165"/>
      <c r="D4608" s="112"/>
      <c r="E4608" s="121"/>
      <c r="F4608" s="122"/>
      <c r="G4608" s="129"/>
      <c r="H4608" s="372"/>
      <c r="I4608" s="264"/>
      <c r="J4608" s="270"/>
      <c r="K4608" s="264"/>
      <c r="L4608" s="264"/>
      <c r="M4608" s="158"/>
      <c r="N4608" s="348"/>
    </row>
    <row r="4609" spans="2:14" x14ac:dyDescent="0.15">
      <c r="B4609" s="272">
        <v>4605</v>
      </c>
      <c r="C4609" s="165"/>
      <c r="D4609" s="112"/>
      <c r="E4609" s="121"/>
      <c r="F4609" s="122"/>
      <c r="G4609" s="129"/>
      <c r="H4609" s="372"/>
      <c r="I4609" s="264"/>
      <c r="J4609" s="270"/>
      <c r="K4609" s="264"/>
      <c r="L4609" s="264"/>
      <c r="M4609" s="158"/>
      <c r="N4609" s="348"/>
    </row>
    <row r="4610" spans="2:14" x14ac:dyDescent="0.15">
      <c r="B4610" s="272">
        <v>4606</v>
      </c>
      <c r="C4610" s="165"/>
      <c r="D4610" s="112"/>
      <c r="E4610" s="121"/>
      <c r="F4610" s="122"/>
      <c r="G4610" s="129"/>
      <c r="H4610" s="372"/>
      <c r="I4610" s="264"/>
      <c r="J4610" s="270"/>
      <c r="K4610" s="264"/>
      <c r="L4610" s="264"/>
      <c r="M4610" s="158"/>
      <c r="N4610" s="348"/>
    </row>
    <row r="4611" spans="2:14" x14ac:dyDescent="0.15">
      <c r="B4611" s="272">
        <v>4607</v>
      </c>
      <c r="C4611" s="165"/>
      <c r="D4611" s="112"/>
      <c r="E4611" s="121"/>
      <c r="F4611" s="122"/>
      <c r="G4611" s="129"/>
      <c r="H4611" s="372"/>
      <c r="I4611" s="264"/>
      <c r="J4611" s="270"/>
      <c r="K4611" s="264"/>
      <c r="L4611" s="264"/>
      <c r="M4611" s="158"/>
      <c r="N4611" s="348"/>
    </row>
    <row r="4612" spans="2:14" x14ac:dyDescent="0.15">
      <c r="B4612" s="272">
        <v>4608</v>
      </c>
      <c r="C4612" s="165"/>
      <c r="D4612" s="112"/>
      <c r="E4612" s="121"/>
      <c r="F4612" s="122"/>
      <c r="G4612" s="129"/>
      <c r="H4612" s="372"/>
      <c r="I4612" s="264"/>
      <c r="J4612" s="270"/>
      <c r="K4612" s="264"/>
      <c r="L4612" s="264"/>
      <c r="M4612" s="158"/>
      <c r="N4612" s="348"/>
    </row>
    <row r="4613" spans="2:14" x14ac:dyDescent="0.15">
      <c r="B4613" s="272">
        <v>4609</v>
      </c>
      <c r="C4613" s="165"/>
      <c r="D4613" s="112"/>
      <c r="E4613" s="121"/>
      <c r="F4613" s="122"/>
      <c r="G4613" s="129"/>
      <c r="H4613" s="372"/>
      <c r="I4613" s="264"/>
      <c r="J4613" s="270"/>
      <c r="K4613" s="264"/>
      <c r="L4613" s="264"/>
      <c r="M4613" s="158"/>
      <c r="N4613" s="348"/>
    </row>
    <row r="4614" spans="2:14" x14ac:dyDescent="0.15">
      <c r="B4614" s="272">
        <v>4610</v>
      </c>
      <c r="C4614" s="165"/>
      <c r="D4614" s="112"/>
      <c r="E4614" s="121"/>
      <c r="F4614" s="122"/>
      <c r="G4614" s="129"/>
      <c r="H4614" s="372"/>
      <c r="I4614" s="264"/>
      <c r="J4614" s="270"/>
      <c r="K4614" s="264"/>
      <c r="L4614" s="264"/>
      <c r="M4614" s="158"/>
      <c r="N4614" s="348"/>
    </row>
    <row r="4615" spans="2:14" x14ac:dyDescent="0.15">
      <c r="B4615" s="272">
        <v>4611</v>
      </c>
      <c r="C4615" s="165"/>
      <c r="D4615" s="112"/>
      <c r="E4615" s="121"/>
      <c r="F4615" s="122"/>
      <c r="G4615" s="129"/>
      <c r="H4615" s="372"/>
      <c r="I4615" s="264"/>
      <c r="J4615" s="270"/>
      <c r="K4615" s="264"/>
      <c r="L4615" s="264"/>
      <c r="M4615" s="158"/>
      <c r="N4615" s="348"/>
    </row>
    <row r="4616" spans="2:14" x14ac:dyDescent="0.15">
      <c r="B4616" s="272">
        <v>4612</v>
      </c>
      <c r="C4616" s="165"/>
      <c r="D4616" s="112"/>
      <c r="E4616" s="121"/>
      <c r="F4616" s="122"/>
      <c r="G4616" s="129"/>
      <c r="H4616" s="372"/>
      <c r="I4616" s="264"/>
      <c r="J4616" s="270"/>
      <c r="K4616" s="264"/>
      <c r="L4616" s="264"/>
      <c r="M4616" s="158"/>
      <c r="N4616" s="348"/>
    </row>
    <row r="4617" spans="2:14" x14ac:dyDescent="0.15">
      <c r="B4617" s="272">
        <v>4613</v>
      </c>
      <c r="C4617" s="165"/>
      <c r="D4617" s="112"/>
      <c r="E4617" s="121"/>
      <c r="F4617" s="122"/>
      <c r="G4617" s="129"/>
      <c r="H4617" s="372"/>
      <c r="I4617" s="264"/>
      <c r="J4617" s="270"/>
      <c r="K4617" s="264"/>
      <c r="L4617" s="264"/>
      <c r="M4617" s="158"/>
      <c r="N4617" s="348"/>
    </row>
    <row r="4618" spans="2:14" x14ac:dyDescent="0.15">
      <c r="B4618" s="272">
        <v>4614</v>
      </c>
      <c r="C4618" s="165"/>
      <c r="D4618" s="112"/>
      <c r="E4618" s="121"/>
      <c r="F4618" s="122"/>
      <c r="G4618" s="129"/>
      <c r="H4618" s="372"/>
      <c r="I4618" s="264"/>
      <c r="J4618" s="270"/>
      <c r="K4618" s="264"/>
      <c r="L4618" s="264"/>
      <c r="M4618" s="158"/>
      <c r="N4618" s="348"/>
    </row>
    <row r="4619" spans="2:14" x14ac:dyDescent="0.15">
      <c r="B4619" s="272">
        <v>4615</v>
      </c>
      <c r="C4619" s="165"/>
      <c r="D4619" s="112"/>
      <c r="E4619" s="121"/>
      <c r="F4619" s="122"/>
      <c r="G4619" s="129"/>
      <c r="H4619" s="372"/>
      <c r="I4619" s="264"/>
      <c r="J4619" s="270"/>
      <c r="K4619" s="264"/>
      <c r="L4619" s="264"/>
      <c r="M4619" s="158"/>
      <c r="N4619" s="348"/>
    </row>
    <row r="4620" spans="2:14" x14ac:dyDescent="0.15">
      <c r="B4620" s="272">
        <v>4616</v>
      </c>
      <c r="C4620" s="165"/>
      <c r="D4620" s="112"/>
      <c r="E4620" s="121"/>
      <c r="F4620" s="122"/>
      <c r="G4620" s="129"/>
      <c r="H4620" s="372"/>
      <c r="I4620" s="264"/>
      <c r="J4620" s="270"/>
      <c r="K4620" s="264"/>
      <c r="L4620" s="264"/>
      <c r="M4620" s="158"/>
      <c r="N4620" s="348"/>
    </row>
    <row r="4621" spans="2:14" x14ac:dyDescent="0.15">
      <c r="B4621" s="272">
        <v>4617</v>
      </c>
      <c r="C4621" s="165"/>
      <c r="D4621" s="112"/>
      <c r="E4621" s="121"/>
      <c r="F4621" s="122"/>
      <c r="G4621" s="129"/>
      <c r="H4621" s="372"/>
      <c r="I4621" s="264"/>
      <c r="J4621" s="270"/>
      <c r="K4621" s="264"/>
      <c r="L4621" s="264"/>
      <c r="M4621" s="158"/>
      <c r="N4621" s="348"/>
    </row>
    <row r="4622" spans="2:14" x14ac:dyDescent="0.15">
      <c r="B4622" s="272">
        <v>4618</v>
      </c>
      <c r="C4622" s="165"/>
      <c r="D4622" s="112"/>
      <c r="E4622" s="121"/>
      <c r="F4622" s="122"/>
      <c r="G4622" s="129"/>
      <c r="H4622" s="372"/>
      <c r="I4622" s="264"/>
      <c r="J4622" s="270"/>
      <c r="K4622" s="264"/>
      <c r="L4622" s="264"/>
      <c r="M4622" s="158"/>
      <c r="N4622" s="348"/>
    </row>
    <row r="4623" spans="2:14" x14ac:dyDescent="0.15">
      <c r="B4623" s="272">
        <v>4619</v>
      </c>
      <c r="C4623" s="165"/>
      <c r="D4623" s="112"/>
      <c r="E4623" s="121"/>
      <c r="F4623" s="122"/>
      <c r="G4623" s="129"/>
      <c r="H4623" s="372"/>
      <c r="I4623" s="264"/>
      <c r="J4623" s="270"/>
      <c r="K4623" s="264"/>
      <c r="L4623" s="264"/>
      <c r="M4623" s="158"/>
      <c r="N4623" s="348"/>
    </row>
    <row r="4624" spans="2:14" x14ac:dyDescent="0.15">
      <c r="B4624" s="272">
        <v>4620</v>
      </c>
      <c r="C4624" s="165"/>
      <c r="D4624" s="112"/>
      <c r="E4624" s="121"/>
      <c r="F4624" s="122"/>
      <c r="G4624" s="129"/>
      <c r="H4624" s="372"/>
      <c r="I4624" s="264"/>
      <c r="J4624" s="270"/>
      <c r="K4624" s="264"/>
      <c r="L4624" s="264"/>
      <c r="M4624" s="158"/>
      <c r="N4624" s="348"/>
    </row>
    <row r="4625" spans="2:14" x14ac:dyDescent="0.15">
      <c r="B4625" s="272">
        <v>4621</v>
      </c>
      <c r="C4625" s="165"/>
      <c r="D4625" s="112"/>
      <c r="E4625" s="121"/>
      <c r="F4625" s="122"/>
      <c r="G4625" s="129"/>
      <c r="H4625" s="372"/>
      <c r="I4625" s="264"/>
      <c r="J4625" s="270"/>
      <c r="K4625" s="264"/>
      <c r="L4625" s="264"/>
      <c r="M4625" s="158"/>
      <c r="N4625" s="348"/>
    </row>
    <row r="4626" spans="2:14" x14ac:dyDescent="0.15">
      <c r="B4626" s="272">
        <v>4622</v>
      </c>
      <c r="C4626" s="165"/>
      <c r="D4626" s="112"/>
      <c r="E4626" s="121"/>
      <c r="F4626" s="122"/>
      <c r="G4626" s="129"/>
      <c r="H4626" s="372"/>
      <c r="I4626" s="264"/>
      <c r="J4626" s="270"/>
      <c r="K4626" s="264"/>
      <c r="L4626" s="264"/>
      <c r="M4626" s="158"/>
      <c r="N4626" s="348"/>
    </row>
    <row r="4627" spans="2:14" x14ac:dyDescent="0.15">
      <c r="B4627" s="272">
        <v>4623</v>
      </c>
      <c r="C4627" s="165"/>
      <c r="D4627" s="112"/>
      <c r="E4627" s="121"/>
      <c r="F4627" s="122"/>
      <c r="G4627" s="129"/>
      <c r="H4627" s="372"/>
      <c r="I4627" s="264"/>
      <c r="J4627" s="270"/>
      <c r="K4627" s="264"/>
      <c r="L4627" s="264"/>
      <c r="M4627" s="158"/>
      <c r="N4627" s="348"/>
    </row>
    <row r="4628" spans="2:14" x14ac:dyDescent="0.15">
      <c r="B4628" s="272">
        <v>4624</v>
      </c>
      <c r="C4628" s="165"/>
      <c r="D4628" s="112"/>
      <c r="E4628" s="121"/>
      <c r="F4628" s="122"/>
      <c r="G4628" s="129"/>
      <c r="H4628" s="372"/>
      <c r="I4628" s="264"/>
      <c r="J4628" s="270"/>
      <c r="K4628" s="264"/>
      <c r="L4628" s="264"/>
      <c r="M4628" s="158"/>
      <c r="N4628" s="348"/>
    </row>
    <row r="4629" spans="2:14" x14ac:dyDescent="0.15">
      <c r="B4629" s="272">
        <v>4625</v>
      </c>
      <c r="C4629" s="165"/>
      <c r="D4629" s="112"/>
      <c r="E4629" s="121"/>
      <c r="F4629" s="122"/>
      <c r="G4629" s="129"/>
      <c r="H4629" s="372"/>
      <c r="I4629" s="264"/>
      <c r="J4629" s="270"/>
      <c r="K4629" s="264"/>
      <c r="L4629" s="264"/>
      <c r="M4629" s="158"/>
      <c r="N4629" s="348"/>
    </row>
    <row r="4630" spans="2:14" x14ac:dyDescent="0.15">
      <c r="B4630" s="272">
        <v>4626</v>
      </c>
      <c r="C4630" s="165"/>
      <c r="D4630" s="112"/>
      <c r="E4630" s="121"/>
      <c r="F4630" s="122"/>
      <c r="G4630" s="129"/>
      <c r="H4630" s="372"/>
      <c r="I4630" s="264"/>
      <c r="J4630" s="270"/>
      <c r="K4630" s="264"/>
      <c r="L4630" s="264"/>
      <c r="M4630" s="158"/>
      <c r="N4630" s="348"/>
    </row>
    <row r="4631" spans="2:14" x14ac:dyDescent="0.15">
      <c r="B4631" s="272">
        <v>4627</v>
      </c>
      <c r="C4631" s="165"/>
      <c r="D4631" s="112"/>
      <c r="E4631" s="121"/>
      <c r="F4631" s="122"/>
      <c r="G4631" s="129"/>
      <c r="H4631" s="372"/>
      <c r="I4631" s="264"/>
      <c r="J4631" s="270"/>
      <c r="K4631" s="264"/>
      <c r="L4631" s="264"/>
      <c r="M4631" s="158"/>
      <c r="N4631" s="348"/>
    </row>
    <row r="4632" spans="2:14" x14ac:dyDescent="0.15">
      <c r="B4632" s="272">
        <v>4628</v>
      </c>
      <c r="C4632" s="165"/>
      <c r="D4632" s="112"/>
      <c r="E4632" s="121"/>
      <c r="F4632" s="122"/>
      <c r="G4632" s="129"/>
      <c r="H4632" s="372"/>
      <c r="I4632" s="264"/>
      <c r="J4632" s="270"/>
      <c r="K4632" s="264"/>
      <c r="L4632" s="264"/>
      <c r="M4632" s="158"/>
      <c r="N4632" s="348"/>
    </row>
    <row r="4633" spans="2:14" x14ac:dyDescent="0.15">
      <c r="B4633" s="272">
        <v>4629</v>
      </c>
      <c r="C4633" s="165"/>
      <c r="D4633" s="112"/>
      <c r="E4633" s="121"/>
      <c r="F4633" s="122"/>
      <c r="G4633" s="129"/>
      <c r="H4633" s="372"/>
      <c r="I4633" s="264"/>
      <c r="J4633" s="270"/>
      <c r="K4633" s="264"/>
      <c r="L4633" s="264"/>
      <c r="M4633" s="158"/>
      <c r="N4633" s="348"/>
    </row>
    <row r="4634" spans="2:14" x14ac:dyDescent="0.15">
      <c r="B4634" s="272">
        <v>4630</v>
      </c>
      <c r="C4634" s="165"/>
      <c r="D4634" s="112"/>
      <c r="E4634" s="121"/>
      <c r="F4634" s="122"/>
      <c r="G4634" s="129"/>
      <c r="H4634" s="372"/>
      <c r="I4634" s="264"/>
      <c r="J4634" s="270"/>
      <c r="K4634" s="264"/>
      <c r="L4634" s="264"/>
      <c r="M4634" s="158"/>
      <c r="N4634" s="348"/>
    </row>
    <row r="4635" spans="2:14" x14ac:dyDescent="0.15">
      <c r="B4635" s="272">
        <v>4631</v>
      </c>
      <c r="C4635" s="165"/>
      <c r="D4635" s="112"/>
      <c r="E4635" s="121"/>
      <c r="F4635" s="122"/>
      <c r="G4635" s="129"/>
      <c r="H4635" s="372"/>
      <c r="I4635" s="264"/>
      <c r="J4635" s="270"/>
      <c r="K4635" s="264"/>
      <c r="L4635" s="264"/>
      <c r="M4635" s="158"/>
      <c r="N4635" s="348"/>
    </row>
    <row r="4636" spans="2:14" x14ac:dyDescent="0.15">
      <c r="B4636" s="272">
        <v>4632</v>
      </c>
      <c r="C4636" s="165"/>
      <c r="D4636" s="112"/>
      <c r="E4636" s="121"/>
      <c r="F4636" s="122"/>
      <c r="G4636" s="129"/>
      <c r="H4636" s="372"/>
      <c r="I4636" s="264"/>
      <c r="J4636" s="270"/>
      <c r="K4636" s="264"/>
      <c r="L4636" s="264"/>
      <c r="M4636" s="158"/>
      <c r="N4636" s="348"/>
    </row>
    <row r="4637" spans="2:14" x14ac:dyDescent="0.15">
      <c r="B4637" s="272">
        <v>4633</v>
      </c>
      <c r="C4637" s="165"/>
      <c r="D4637" s="112"/>
      <c r="E4637" s="121"/>
      <c r="F4637" s="122"/>
      <c r="G4637" s="129"/>
      <c r="H4637" s="372"/>
      <c r="I4637" s="264"/>
      <c r="J4637" s="270"/>
      <c r="K4637" s="264"/>
      <c r="L4637" s="264"/>
      <c r="M4637" s="158"/>
      <c r="N4637" s="348"/>
    </row>
    <row r="4638" spans="2:14" x14ac:dyDescent="0.15">
      <c r="B4638" s="272">
        <v>4634</v>
      </c>
      <c r="C4638" s="165"/>
      <c r="D4638" s="112"/>
      <c r="E4638" s="121"/>
      <c r="F4638" s="122"/>
      <c r="G4638" s="129"/>
      <c r="H4638" s="372"/>
      <c r="I4638" s="264"/>
      <c r="J4638" s="270"/>
      <c r="K4638" s="264"/>
      <c r="L4638" s="264"/>
      <c r="M4638" s="158"/>
      <c r="N4638" s="348"/>
    </row>
    <row r="4639" spans="2:14" x14ac:dyDescent="0.15">
      <c r="B4639" s="272">
        <v>4635</v>
      </c>
      <c r="C4639" s="165"/>
      <c r="D4639" s="112"/>
      <c r="E4639" s="121"/>
      <c r="F4639" s="122"/>
      <c r="G4639" s="129"/>
      <c r="H4639" s="372"/>
      <c r="I4639" s="264"/>
      <c r="J4639" s="270"/>
      <c r="K4639" s="264"/>
      <c r="L4639" s="264"/>
      <c r="M4639" s="158"/>
      <c r="N4639" s="348"/>
    </row>
    <row r="4640" spans="2:14" x14ac:dyDescent="0.15">
      <c r="B4640" s="272">
        <v>4636</v>
      </c>
      <c r="C4640" s="165"/>
      <c r="D4640" s="112"/>
      <c r="E4640" s="121"/>
      <c r="F4640" s="122"/>
      <c r="G4640" s="129"/>
      <c r="H4640" s="372"/>
      <c r="I4640" s="264"/>
      <c r="J4640" s="270"/>
      <c r="K4640" s="264"/>
      <c r="L4640" s="264"/>
      <c r="M4640" s="158"/>
      <c r="N4640" s="348"/>
    </row>
    <row r="4641" spans="2:14" x14ac:dyDescent="0.15">
      <c r="B4641" s="272">
        <v>4637</v>
      </c>
      <c r="C4641" s="165"/>
      <c r="D4641" s="112"/>
      <c r="E4641" s="121"/>
      <c r="F4641" s="122"/>
      <c r="G4641" s="129"/>
      <c r="H4641" s="372"/>
      <c r="I4641" s="264"/>
      <c r="J4641" s="270"/>
      <c r="K4641" s="264"/>
      <c r="L4641" s="264"/>
      <c r="M4641" s="158"/>
      <c r="N4641" s="348"/>
    </row>
    <row r="4642" spans="2:14" x14ac:dyDescent="0.15">
      <c r="B4642" s="272">
        <v>4638</v>
      </c>
      <c r="C4642" s="165"/>
      <c r="D4642" s="112"/>
      <c r="E4642" s="121"/>
      <c r="F4642" s="122"/>
      <c r="G4642" s="129"/>
      <c r="H4642" s="372"/>
      <c r="I4642" s="264"/>
      <c r="J4642" s="270"/>
      <c r="K4642" s="264"/>
      <c r="L4642" s="264"/>
      <c r="M4642" s="158"/>
      <c r="N4642" s="348"/>
    </row>
    <row r="4643" spans="2:14" x14ac:dyDescent="0.15">
      <c r="B4643" s="272">
        <v>4639</v>
      </c>
      <c r="C4643" s="165"/>
      <c r="D4643" s="112"/>
      <c r="E4643" s="121"/>
      <c r="F4643" s="122"/>
      <c r="G4643" s="129"/>
      <c r="H4643" s="372"/>
      <c r="I4643" s="264"/>
      <c r="J4643" s="270"/>
      <c r="K4643" s="264"/>
      <c r="L4643" s="264"/>
      <c r="M4643" s="158"/>
      <c r="N4643" s="348"/>
    </row>
    <row r="4644" spans="2:14" x14ac:dyDescent="0.15">
      <c r="B4644" s="272">
        <v>4640</v>
      </c>
      <c r="C4644" s="165"/>
      <c r="D4644" s="112"/>
      <c r="E4644" s="121"/>
      <c r="F4644" s="122"/>
      <c r="G4644" s="129"/>
      <c r="H4644" s="372"/>
      <c r="I4644" s="264"/>
      <c r="J4644" s="270"/>
      <c r="K4644" s="264"/>
      <c r="L4644" s="264"/>
      <c r="M4644" s="158"/>
      <c r="N4644" s="348"/>
    </row>
    <row r="4645" spans="2:14" x14ac:dyDescent="0.15">
      <c r="B4645" s="272">
        <v>4641</v>
      </c>
      <c r="C4645" s="165"/>
      <c r="D4645" s="112"/>
      <c r="E4645" s="121"/>
      <c r="F4645" s="122"/>
      <c r="G4645" s="129"/>
      <c r="H4645" s="372"/>
      <c r="I4645" s="264"/>
      <c r="J4645" s="270"/>
      <c r="K4645" s="264"/>
      <c r="L4645" s="264"/>
      <c r="M4645" s="158"/>
      <c r="N4645" s="348"/>
    </row>
    <row r="4646" spans="2:14" x14ac:dyDescent="0.15">
      <c r="B4646" s="272">
        <v>4642</v>
      </c>
      <c r="C4646" s="165"/>
      <c r="D4646" s="112"/>
      <c r="E4646" s="121"/>
      <c r="F4646" s="122"/>
      <c r="G4646" s="129"/>
      <c r="H4646" s="372"/>
      <c r="I4646" s="264"/>
      <c r="J4646" s="270"/>
      <c r="K4646" s="264"/>
      <c r="L4646" s="264"/>
      <c r="M4646" s="158"/>
      <c r="N4646" s="348"/>
    </row>
    <row r="4647" spans="2:14" x14ac:dyDescent="0.15">
      <c r="B4647" s="272">
        <v>4643</v>
      </c>
      <c r="C4647" s="165"/>
      <c r="D4647" s="112"/>
      <c r="E4647" s="121"/>
      <c r="F4647" s="122"/>
      <c r="G4647" s="129"/>
      <c r="H4647" s="372"/>
      <c r="I4647" s="264"/>
      <c r="J4647" s="270"/>
      <c r="K4647" s="264"/>
      <c r="L4647" s="264"/>
      <c r="M4647" s="158"/>
      <c r="N4647" s="348"/>
    </row>
    <row r="4648" spans="2:14" x14ac:dyDescent="0.15">
      <c r="B4648" s="272">
        <v>4644</v>
      </c>
      <c r="C4648" s="165"/>
      <c r="D4648" s="112"/>
      <c r="E4648" s="121"/>
      <c r="F4648" s="122"/>
      <c r="G4648" s="129"/>
      <c r="H4648" s="372"/>
      <c r="I4648" s="264"/>
      <c r="J4648" s="270"/>
      <c r="K4648" s="264"/>
      <c r="L4648" s="264"/>
      <c r="M4648" s="158"/>
      <c r="N4648" s="348"/>
    </row>
    <row r="4649" spans="2:14" x14ac:dyDescent="0.15">
      <c r="B4649" s="272">
        <v>4645</v>
      </c>
      <c r="C4649" s="165"/>
      <c r="D4649" s="112"/>
      <c r="E4649" s="121"/>
      <c r="F4649" s="122"/>
      <c r="G4649" s="129"/>
      <c r="H4649" s="372"/>
      <c r="I4649" s="264"/>
      <c r="J4649" s="270"/>
      <c r="K4649" s="264"/>
      <c r="L4649" s="264"/>
      <c r="M4649" s="158"/>
      <c r="N4649" s="348"/>
    </row>
    <row r="4650" spans="2:14" x14ac:dyDescent="0.15">
      <c r="B4650" s="272">
        <v>4646</v>
      </c>
      <c r="C4650" s="165"/>
      <c r="D4650" s="112"/>
      <c r="E4650" s="121"/>
      <c r="F4650" s="122"/>
      <c r="G4650" s="129"/>
      <c r="H4650" s="372"/>
      <c r="I4650" s="264"/>
      <c r="J4650" s="270"/>
      <c r="K4650" s="264"/>
      <c r="L4650" s="264"/>
      <c r="M4650" s="158"/>
      <c r="N4650" s="348"/>
    </row>
    <row r="4651" spans="2:14" x14ac:dyDescent="0.15">
      <c r="B4651" s="272">
        <v>4647</v>
      </c>
      <c r="C4651" s="165"/>
      <c r="D4651" s="112"/>
      <c r="E4651" s="121"/>
      <c r="F4651" s="122"/>
      <c r="G4651" s="129"/>
      <c r="H4651" s="372"/>
      <c r="I4651" s="264"/>
      <c r="J4651" s="270"/>
      <c r="K4651" s="264"/>
      <c r="L4651" s="264"/>
      <c r="M4651" s="158"/>
      <c r="N4651" s="348"/>
    </row>
    <row r="4652" spans="2:14" x14ac:dyDescent="0.15">
      <c r="B4652" s="272">
        <v>4648</v>
      </c>
      <c r="C4652" s="165"/>
      <c r="D4652" s="112"/>
      <c r="E4652" s="121"/>
      <c r="F4652" s="122"/>
      <c r="G4652" s="129"/>
      <c r="H4652" s="372"/>
      <c r="I4652" s="264"/>
      <c r="J4652" s="270"/>
      <c r="K4652" s="264"/>
      <c r="L4652" s="264"/>
      <c r="M4652" s="158"/>
      <c r="N4652" s="348"/>
    </row>
    <row r="4653" spans="2:14" x14ac:dyDescent="0.15">
      <c r="B4653" s="272">
        <v>4649</v>
      </c>
      <c r="C4653" s="165"/>
      <c r="D4653" s="112"/>
      <c r="E4653" s="121"/>
      <c r="F4653" s="122"/>
      <c r="G4653" s="129"/>
      <c r="H4653" s="372"/>
      <c r="I4653" s="264"/>
      <c r="J4653" s="270"/>
      <c r="K4653" s="264"/>
      <c r="L4653" s="264"/>
      <c r="M4653" s="158"/>
      <c r="N4653" s="348"/>
    </row>
    <row r="4654" spans="2:14" x14ac:dyDescent="0.15">
      <c r="B4654" s="272">
        <v>4650</v>
      </c>
      <c r="C4654" s="165"/>
      <c r="D4654" s="112"/>
      <c r="E4654" s="121"/>
      <c r="F4654" s="122"/>
      <c r="G4654" s="129"/>
      <c r="H4654" s="372"/>
      <c r="I4654" s="264"/>
      <c r="J4654" s="270"/>
      <c r="K4654" s="264"/>
      <c r="L4654" s="264"/>
      <c r="M4654" s="158"/>
      <c r="N4654" s="348"/>
    </row>
    <row r="4655" spans="2:14" x14ac:dyDescent="0.15">
      <c r="B4655" s="272">
        <v>4651</v>
      </c>
      <c r="C4655" s="165"/>
      <c r="D4655" s="112"/>
      <c r="E4655" s="121"/>
      <c r="F4655" s="122"/>
      <c r="G4655" s="129"/>
      <c r="H4655" s="372"/>
      <c r="I4655" s="264"/>
      <c r="J4655" s="270"/>
      <c r="K4655" s="264"/>
      <c r="L4655" s="264"/>
      <c r="M4655" s="158"/>
      <c r="N4655" s="348"/>
    </row>
    <row r="4656" spans="2:14" x14ac:dyDescent="0.15">
      <c r="B4656" s="272">
        <v>4652</v>
      </c>
      <c r="C4656" s="165"/>
      <c r="D4656" s="112"/>
      <c r="E4656" s="121"/>
      <c r="F4656" s="122"/>
      <c r="G4656" s="129"/>
      <c r="H4656" s="372"/>
      <c r="I4656" s="264"/>
      <c r="J4656" s="270"/>
      <c r="K4656" s="264"/>
      <c r="L4656" s="264"/>
      <c r="M4656" s="158"/>
      <c r="N4656" s="348"/>
    </row>
    <row r="4657" spans="2:14" x14ac:dyDescent="0.15">
      <c r="B4657" s="272">
        <v>4653</v>
      </c>
      <c r="C4657" s="165"/>
      <c r="D4657" s="112"/>
      <c r="E4657" s="121"/>
      <c r="F4657" s="122"/>
      <c r="G4657" s="129"/>
      <c r="H4657" s="372"/>
      <c r="I4657" s="264"/>
      <c r="J4657" s="270"/>
      <c r="K4657" s="264"/>
      <c r="L4657" s="264"/>
      <c r="M4657" s="158"/>
      <c r="N4657" s="348"/>
    </row>
    <row r="4658" spans="2:14" x14ac:dyDescent="0.15">
      <c r="B4658" s="272">
        <v>4654</v>
      </c>
      <c r="C4658" s="165"/>
      <c r="D4658" s="112"/>
      <c r="E4658" s="121"/>
      <c r="F4658" s="122"/>
      <c r="G4658" s="129"/>
      <c r="H4658" s="372"/>
      <c r="I4658" s="264"/>
      <c r="J4658" s="270"/>
      <c r="K4658" s="264"/>
      <c r="L4658" s="264"/>
      <c r="M4658" s="158"/>
      <c r="N4658" s="348"/>
    </row>
    <row r="4659" spans="2:14" x14ac:dyDescent="0.15">
      <c r="B4659" s="272">
        <v>4655</v>
      </c>
      <c r="C4659" s="165"/>
      <c r="D4659" s="112"/>
      <c r="E4659" s="121"/>
      <c r="F4659" s="122"/>
      <c r="G4659" s="129"/>
      <c r="H4659" s="372"/>
      <c r="I4659" s="264"/>
      <c r="J4659" s="270"/>
      <c r="K4659" s="264"/>
      <c r="L4659" s="264"/>
      <c r="M4659" s="158"/>
      <c r="N4659" s="348"/>
    </row>
    <row r="4660" spans="2:14" x14ac:dyDescent="0.15">
      <c r="B4660" s="272">
        <v>4656</v>
      </c>
      <c r="C4660" s="165"/>
      <c r="D4660" s="112"/>
      <c r="E4660" s="121"/>
      <c r="F4660" s="122"/>
      <c r="G4660" s="129"/>
      <c r="H4660" s="372"/>
      <c r="I4660" s="264"/>
      <c r="J4660" s="270"/>
      <c r="K4660" s="264"/>
      <c r="L4660" s="264"/>
      <c r="M4660" s="158"/>
      <c r="N4660" s="348"/>
    </row>
    <row r="4661" spans="2:14" x14ac:dyDescent="0.15">
      <c r="B4661" s="272">
        <v>4657</v>
      </c>
      <c r="C4661" s="165"/>
      <c r="D4661" s="112"/>
      <c r="E4661" s="121"/>
      <c r="F4661" s="122"/>
      <c r="G4661" s="129"/>
      <c r="H4661" s="372"/>
      <c r="I4661" s="264"/>
      <c r="J4661" s="270"/>
      <c r="K4661" s="264"/>
      <c r="L4661" s="264"/>
      <c r="M4661" s="158"/>
      <c r="N4661" s="348"/>
    </row>
    <row r="4662" spans="2:14" x14ac:dyDescent="0.15">
      <c r="B4662" s="272">
        <v>4658</v>
      </c>
      <c r="C4662" s="165"/>
      <c r="D4662" s="112"/>
      <c r="E4662" s="121"/>
      <c r="F4662" s="122"/>
      <c r="G4662" s="129"/>
      <c r="H4662" s="372"/>
      <c r="I4662" s="264"/>
      <c r="J4662" s="270"/>
      <c r="K4662" s="264"/>
      <c r="L4662" s="264"/>
      <c r="M4662" s="158"/>
      <c r="N4662" s="348"/>
    </row>
    <row r="4663" spans="2:14" x14ac:dyDescent="0.15">
      <c r="B4663" s="272">
        <v>4659</v>
      </c>
      <c r="C4663" s="165"/>
      <c r="D4663" s="112"/>
      <c r="E4663" s="121"/>
      <c r="F4663" s="122"/>
      <c r="G4663" s="129"/>
      <c r="H4663" s="372"/>
      <c r="I4663" s="264"/>
      <c r="J4663" s="270"/>
      <c r="K4663" s="264"/>
      <c r="L4663" s="264"/>
      <c r="M4663" s="158"/>
      <c r="N4663" s="348"/>
    </row>
    <row r="4664" spans="2:14" x14ac:dyDescent="0.15">
      <c r="B4664" s="272">
        <v>4660</v>
      </c>
      <c r="C4664" s="165"/>
      <c r="D4664" s="112"/>
      <c r="E4664" s="121"/>
      <c r="F4664" s="122"/>
      <c r="G4664" s="129"/>
      <c r="H4664" s="372"/>
      <c r="I4664" s="264"/>
      <c r="J4664" s="270"/>
      <c r="K4664" s="264"/>
      <c r="L4664" s="264"/>
      <c r="M4664" s="158"/>
      <c r="N4664" s="348"/>
    </row>
    <row r="4665" spans="2:14" x14ac:dyDescent="0.15">
      <c r="B4665" s="272">
        <v>4661</v>
      </c>
      <c r="C4665" s="165"/>
      <c r="D4665" s="112"/>
      <c r="E4665" s="121"/>
      <c r="F4665" s="122"/>
      <c r="G4665" s="129"/>
      <c r="H4665" s="372"/>
      <c r="I4665" s="264"/>
      <c r="J4665" s="270"/>
      <c r="K4665" s="264"/>
      <c r="L4665" s="264"/>
      <c r="M4665" s="158"/>
      <c r="N4665" s="348"/>
    </row>
    <row r="4666" spans="2:14" x14ac:dyDescent="0.15">
      <c r="B4666" s="272">
        <v>4662</v>
      </c>
      <c r="C4666" s="165"/>
      <c r="D4666" s="112"/>
      <c r="E4666" s="121"/>
      <c r="F4666" s="122"/>
      <c r="G4666" s="129"/>
      <c r="H4666" s="372"/>
      <c r="I4666" s="264"/>
      <c r="J4666" s="270"/>
      <c r="K4666" s="264"/>
      <c r="L4666" s="264"/>
      <c r="M4666" s="158"/>
      <c r="N4666" s="348"/>
    </row>
    <row r="4667" spans="2:14" x14ac:dyDescent="0.15">
      <c r="B4667" s="272">
        <v>4663</v>
      </c>
      <c r="C4667" s="165"/>
      <c r="D4667" s="112"/>
      <c r="E4667" s="121"/>
      <c r="F4667" s="122"/>
      <c r="G4667" s="129"/>
      <c r="H4667" s="372"/>
      <c r="I4667" s="264"/>
      <c r="J4667" s="270"/>
      <c r="K4667" s="264"/>
      <c r="L4667" s="264"/>
      <c r="M4667" s="158"/>
      <c r="N4667" s="348"/>
    </row>
    <row r="4668" spans="2:14" x14ac:dyDescent="0.15">
      <c r="B4668" s="272">
        <v>4664</v>
      </c>
      <c r="C4668" s="165"/>
      <c r="D4668" s="112"/>
      <c r="E4668" s="121"/>
      <c r="F4668" s="122"/>
      <c r="G4668" s="129"/>
      <c r="H4668" s="372"/>
      <c r="I4668" s="264"/>
      <c r="J4668" s="270"/>
      <c r="K4668" s="264"/>
      <c r="L4668" s="264"/>
      <c r="M4668" s="158"/>
      <c r="N4668" s="348"/>
    </row>
    <row r="4669" spans="2:14" x14ac:dyDescent="0.15">
      <c r="B4669" s="272">
        <v>4665</v>
      </c>
      <c r="C4669" s="165"/>
      <c r="D4669" s="112"/>
      <c r="E4669" s="121"/>
      <c r="F4669" s="122"/>
      <c r="G4669" s="129"/>
      <c r="H4669" s="372"/>
      <c r="I4669" s="264"/>
      <c r="J4669" s="270"/>
      <c r="K4669" s="264"/>
      <c r="L4669" s="264"/>
      <c r="M4669" s="158"/>
      <c r="N4669" s="348"/>
    </row>
    <row r="4670" spans="2:14" x14ac:dyDescent="0.15">
      <c r="B4670" s="272">
        <v>4666</v>
      </c>
      <c r="C4670" s="165"/>
      <c r="D4670" s="112"/>
      <c r="E4670" s="121"/>
      <c r="F4670" s="122"/>
      <c r="G4670" s="129"/>
      <c r="H4670" s="372"/>
      <c r="I4670" s="264"/>
      <c r="J4670" s="270"/>
      <c r="K4670" s="264"/>
      <c r="L4670" s="264"/>
      <c r="M4670" s="158"/>
      <c r="N4670" s="348"/>
    </row>
    <row r="4671" spans="2:14" x14ac:dyDescent="0.15">
      <c r="B4671" s="272">
        <v>4667</v>
      </c>
      <c r="C4671" s="165"/>
      <c r="D4671" s="112"/>
      <c r="E4671" s="121"/>
      <c r="F4671" s="122"/>
      <c r="G4671" s="129"/>
      <c r="H4671" s="372"/>
      <c r="I4671" s="264"/>
      <c r="J4671" s="270"/>
      <c r="K4671" s="264"/>
      <c r="L4671" s="264"/>
      <c r="M4671" s="158"/>
      <c r="N4671" s="348"/>
    </row>
    <row r="4672" spans="2:14" x14ac:dyDescent="0.15">
      <c r="B4672" s="272">
        <v>4668</v>
      </c>
      <c r="C4672" s="165"/>
      <c r="D4672" s="112"/>
      <c r="E4672" s="121"/>
      <c r="F4672" s="122"/>
      <c r="G4672" s="129"/>
      <c r="H4672" s="372"/>
      <c r="I4672" s="264"/>
      <c r="J4672" s="270"/>
      <c r="K4672" s="264"/>
      <c r="L4672" s="264"/>
      <c r="M4672" s="158"/>
      <c r="N4672" s="348"/>
    </row>
    <row r="4673" spans="2:14" x14ac:dyDescent="0.15">
      <c r="B4673" s="272">
        <v>4669</v>
      </c>
      <c r="C4673" s="165"/>
      <c r="D4673" s="112"/>
      <c r="E4673" s="121"/>
      <c r="F4673" s="122"/>
      <c r="G4673" s="129"/>
      <c r="H4673" s="372"/>
      <c r="I4673" s="264"/>
      <c r="J4673" s="270"/>
      <c r="K4673" s="264"/>
      <c r="L4673" s="264"/>
      <c r="M4673" s="158"/>
      <c r="N4673" s="348"/>
    </row>
    <row r="4674" spans="2:14" x14ac:dyDescent="0.15">
      <c r="B4674" s="272">
        <v>4670</v>
      </c>
      <c r="C4674" s="165"/>
      <c r="D4674" s="112"/>
      <c r="E4674" s="121"/>
      <c r="F4674" s="122"/>
      <c r="G4674" s="129"/>
      <c r="H4674" s="372"/>
      <c r="I4674" s="264"/>
      <c r="J4674" s="270"/>
      <c r="K4674" s="264"/>
      <c r="L4674" s="264"/>
      <c r="M4674" s="158"/>
      <c r="N4674" s="348"/>
    </row>
    <row r="4675" spans="2:14" x14ac:dyDescent="0.15">
      <c r="B4675" s="272">
        <v>4671</v>
      </c>
      <c r="C4675" s="165"/>
      <c r="D4675" s="112"/>
      <c r="E4675" s="121"/>
      <c r="F4675" s="122"/>
      <c r="G4675" s="129"/>
      <c r="H4675" s="372"/>
      <c r="I4675" s="264"/>
      <c r="J4675" s="270"/>
      <c r="K4675" s="264"/>
      <c r="L4675" s="264"/>
      <c r="M4675" s="158"/>
      <c r="N4675" s="348"/>
    </row>
    <row r="4676" spans="2:14" x14ac:dyDescent="0.15">
      <c r="B4676" s="272">
        <v>4672</v>
      </c>
      <c r="C4676" s="165"/>
      <c r="D4676" s="112"/>
      <c r="E4676" s="121"/>
      <c r="F4676" s="122"/>
      <c r="G4676" s="129"/>
      <c r="H4676" s="372"/>
      <c r="I4676" s="264"/>
      <c r="J4676" s="270"/>
      <c r="K4676" s="264"/>
      <c r="L4676" s="264"/>
      <c r="M4676" s="158"/>
      <c r="N4676" s="348"/>
    </row>
    <row r="4677" spans="2:14" x14ac:dyDescent="0.15">
      <c r="B4677" s="272">
        <v>4673</v>
      </c>
      <c r="C4677" s="165"/>
      <c r="D4677" s="112"/>
      <c r="E4677" s="121"/>
      <c r="F4677" s="122"/>
      <c r="G4677" s="129"/>
      <c r="H4677" s="372"/>
      <c r="I4677" s="264"/>
      <c r="J4677" s="270"/>
      <c r="K4677" s="264"/>
      <c r="L4677" s="264"/>
      <c r="M4677" s="158"/>
      <c r="N4677" s="348"/>
    </row>
    <row r="4678" spans="2:14" x14ac:dyDescent="0.15">
      <c r="B4678" s="272">
        <v>4674</v>
      </c>
      <c r="C4678" s="165"/>
      <c r="D4678" s="112"/>
      <c r="E4678" s="121"/>
      <c r="F4678" s="122"/>
      <c r="G4678" s="129"/>
      <c r="H4678" s="372"/>
      <c r="I4678" s="264"/>
      <c r="J4678" s="270"/>
      <c r="K4678" s="264"/>
      <c r="L4678" s="264"/>
      <c r="M4678" s="158"/>
      <c r="N4678" s="348"/>
    </row>
    <row r="4679" spans="2:14" x14ac:dyDescent="0.15">
      <c r="B4679" s="272">
        <v>4675</v>
      </c>
      <c r="C4679" s="165"/>
      <c r="D4679" s="112"/>
      <c r="E4679" s="121"/>
      <c r="F4679" s="122"/>
      <c r="G4679" s="129"/>
      <c r="H4679" s="372"/>
      <c r="I4679" s="264"/>
      <c r="J4679" s="270"/>
      <c r="K4679" s="264"/>
      <c r="L4679" s="264"/>
      <c r="M4679" s="158"/>
      <c r="N4679" s="348"/>
    </row>
    <row r="4680" spans="2:14" x14ac:dyDescent="0.15">
      <c r="B4680" s="272">
        <v>4676</v>
      </c>
      <c r="C4680" s="165"/>
      <c r="D4680" s="112"/>
      <c r="E4680" s="121"/>
      <c r="F4680" s="122"/>
      <c r="G4680" s="129"/>
      <c r="H4680" s="372"/>
      <c r="I4680" s="264"/>
      <c r="J4680" s="270"/>
      <c r="K4680" s="264"/>
      <c r="L4680" s="264"/>
      <c r="M4680" s="158"/>
      <c r="N4680" s="348"/>
    </row>
    <row r="4681" spans="2:14" x14ac:dyDescent="0.15">
      <c r="B4681" s="272">
        <v>4677</v>
      </c>
      <c r="C4681" s="165"/>
      <c r="D4681" s="112"/>
      <c r="E4681" s="121"/>
      <c r="F4681" s="122"/>
      <c r="G4681" s="129"/>
      <c r="H4681" s="372"/>
      <c r="I4681" s="264"/>
      <c r="J4681" s="270"/>
      <c r="K4681" s="264"/>
      <c r="L4681" s="264"/>
      <c r="M4681" s="158"/>
      <c r="N4681" s="348"/>
    </row>
    <row r="4682" spans="2:14" x14ac:dyDescent="0.15">
      <c r="B4682" s="272">
        <v>4678</v>
      </c>
      <c r="C4682" s="165"/>
      <c r="D4682" s="112"/>
      <c r="E4682" s="121"/>
      <c r="F4682" s="122"/>
      <c r="G4682" s="129"/>
      <c r="H4682" s="372"/>
      <c r="I4682" s="264"/>
      <c r="J4682" s="270"/>
      <c r="K4682" s="264"/>
      <c r="L4682" s="264"/>
      <c r="M4682" s="158"/>
      <c r="N4682" s="348"/>
    </row>
    <row r="4683" spans="2:14" x14ac:dyDescent="0.15">
      <c r="B4683" s="272">
        <v>4679</v>
      </c>
      <c r="C4683" s="165"/>
      <c r="D4683" s="112"/>
      <c r="E4683" s="121"/>
      <c r="F4683" s="122"/>
      <c r="G4683" s="129"/>
      <c r="H4683" s="372"/>
      <c r="I4683" s="264"/>
      <c r="J4683" s="270"/>
      <c r="K4683" s="264"/>
      <c r="L4683" s="264"/>
      <c r="M4683" s="158"/>
      <c r="N4683" s="348"/>
    </row>
    <row r="4684" spans="2:14" x14ac:dyDescent="0.15">
      <c r="B4684" s="272">
        <v>4680</v>
      </c>
      <c r="C4684" s="165"/>
      <c r="D4684" s="112"/>
      <c r="E4684" s="121"/>
      <c r="F4684" s="122"/>
      <c r="G4684" s="129"/>
      <c r="H4684" s="372"/>
      <c r="I4684" s="264"/>
      <c r="J4684" s="270"/>
      <c r="K4684" s="264"/>
      <c r="L4684" s="264"/>
      <c r="M4684" s="158"/>
      <c r="N4684" s="348"/>
    </row>
    <row r="4685" spans="2:14" x14ac:dyDescent="0.15">
      <c r="B4685" s="272">
        <v>4681</v>
      </c>
      <c r="C4685" s="165"/>
      <c r="D4685" s="112"/>
      <c r="E4685" s="121"/>
      <c r="F4685" s="122"/>
      <c r="G4685" s="129"/>
      <c r="H4685" s="372"/>
      <c r="I4685" s="264"/>
      <c r="J4685" s="270"/>
      <c r="K4685" s="264"/>
      <c r="L4685" s="264"/>
      <c r="M4685" s="158"/>
      <c r="N4685" s="348"/>
    </row>
    <row r="4686" spans="2:14" x14ac:dyDescent="0.15">
      <c r="B4686" s="272">
        <v>4682</v>
      </c>
      <c r="C4686" s="165"/>
      <c r="D4686" s="112"/>
      <c r="E4686" s="121"/>
      <c r="F4686" s="122"/>
      <c r="G4686" s="129"/>
      <c r="H4686" s="372"/>
      <c r="I4686" s="264"/>
      <c r="J4686" s="270"/>
      <c r="K4686" s="264"/>
      <c r="L4686" s="264"/>
      <c r="M4686" s="158"/>
      <c r="N4686" s="348"/>
    </row>
    <row r="4687" spans="2:14" x14ac:dyDescent="0.15">
      <c r="B4687" s="272">
        <v>4683</v>
      </c>
      <c r="C4687" s="165"/>
      <c r="D4687" s="112"/>
      <c r="E4687" s="121"/>
      <c r="F4687" s="122"/>
      <c r="G4687" s="129"/>
      <c r="H4687" s="372"/>
      <c r="I4687" s="264"/>
      <c r="J4687" s="270"/>
      <c r="K4687" s="264"/>
      <c r="L4687" s="264"/>
      <c r="M4687" s="158"/>
      <c r="N4687" s="348"/>
    </row>
    <row r="4688" spans="2:14" x14ac:dyDescent="0.15">
      <c r="B4688" s="272">
        <v>4684</v>
      </c>
      <c r="C4688" s="165"/>
      <c r="D4688" s="112"/>
      <c r="E4688" s="121"/>
      <c r="F4688" s="122"/>
      <c r="G4688" s="129"/>
      <c r="H4688" s="372"/>
      <c r="I4688" s="264"/>
      <c r="J4688" s="270"/>
      <c r="K4688" s="264"/>
      <c r="L4688" s="264"/>
      <c r="M4688" s="158"/>
      <c r="N4688" s="348"/>
    </row>
    <row r="4689" spans="2:14" x14ac:dyDescent="0.15">
      <c r="B4689" s="272">
        <v>4685</v>
      </c>
      <c r="C4689" s="165"/>
      <c r="D4689" s="112"/>
      <c r="E4689" s="121"/>
      <c r="F4689" s="122"/>
      <c r="G4689" s="129"/>
      <c r="H4689" s="372"/>
      <c r="I4689" s="264"/>
      <c r="J4689" s="270"/>
      <c r="K4689" s="264"/>
      <c r="L4689" s="264"/>
      <c r="M4689" s="158"/>
      <c r="N4689" s="348"/>
    </row>
    <row r="4690" spans="2:14" x14ac:dyDescent="0.15">
      <c r="B4690" s="272">
        <v>4686</v>
      </c>
      <c r="C4690" s="165"/>
      <c r="D4690" s="112"/>
      <c r="E4690" s="121"/>
      <c r="F4690" s="122"/>
      <c r="G4690" s="129"/>
      <c r="H4690" s="372"/>
      <c r="I4690" s="264"/>
      <c r="J4690" s="270"/>
      <c r="K4690" s="264"/>
      <c r="L4690" s="264"/>
      <c r="M4690" s="158"/>
      <c r="N4690" s="348"/>
    </row>
    <row r="4691" spans="2:14" x14ac:dyDescent="0.15">
      <c r="B4691" s="272">
        <v>4687</v>
      </c>
      <c r="C4691" s="165"/>
      <c r="D4691" s="112"/>
      <c r="E4691" s="121"/>
      <c r="F4691" s="122"/>
      <c r="G4691" s="129"/>
      <c r="H4691" s="372"/>
      <c r="I4691" s="264"/>
      <c r="J4691" s="270"/>
      <c r="K4691" s="264"/>
      <c r="L4691" s="264"/>
      <c r="M4691" s="158"/>
      <c r="N4691" s="348"/>
    </row>
    <row r="4692" spans="2:14" x14ac:dyDescent="0.15">
      <c r="B4692" s="272">
        <v>4688</v>
      </c>
      <c r="C4692" s="165"/>
      <c r="D4692" s="112"/>
      <c r="E4692" s="121"/>
      <c r="F4692" s="122"/>
      <c r="G4692" s="129"/>
      <c r="H4692" s="372"/>
      <c r="I4692" s="264"/>
      <c r="J4692" s="270"/>
      <c r="K4692" s="264"/>
      <c r="L4692" s="264"/>
      <c r="M4692" s="158"/>
      <c r="N4692" s="348"/>
    </row>
    <row r="4693" spans="2:14" x14ac:dyDescent="0.15">
      <c r="B4693" s="272">
        <v>4689</v>
      </c>
      <c r="C4693" s="165"/>
      <c r="D4693" s="112"/>
      <c r="E4693" s="121"/>
      <c r="F4693" s="122"/>
      <c r="G4693" s="129"/>
      <c r="H4693" s="372"/>
      <c r="I4693" s="264"/>
      <c r="J4693" s="270"/>
      <c r="K4693" s="264"/>
      <c r="L4693" s="264"/>
      <c r="M4693" s="158"/>
      <c r="N4693" s="348"/>
    </row>
    <row r="4694" spans="2:14" x14ac:dyDescent="0.15">
      <c r="B4694" s="272">
        <v>4690</v>
      </c>
      <c r="C4694" s="165"/>
      <c r="D4694" s="112"/>
      <c r="E4694" s="121"/>
      <c r="F4694" s="122"/>
      <c r="G4694" s="129"/>
      <c r="H4694" s="372"/>
      <c r="I4694" s="264"/>
      <c r="J4694" s="270"/>
      <c r="K4694" s="264"/>
      <c r="L4694" s="264"/>
      <c r="M4694" s="158"/>
      <c r="N4694" s="348"/>
    </row>
    <row r="4695" spans="2:14" x14ac:dyDescent="0.15">
      <c r="B4695" s="272">
        <v>4691</v>
      </c>
      <c r="C4695" s="165"/>
      <c r="D4695" s="112"/>
      <c r="E4695" s="121"/>
      <c r="F4695" s="122"/>
      <c r="G4695" s="129"/>
      <c r="H4695" s="372"/>
      <c r="I4695" s="264"/>
      <c r="J4695" s="270"/>
      <c r="K4695" s="264"/>
      <c r="L4695" s="264"/>
      <c r="M4695" s="158"/>
      <c r="N4695" s="348"/>
    </row>
    <row r="4696" spans="2:14" x14ac:dyDescent="0.15">
      <c r="B4696" s="272">
        <v>4692</v>
      </c>
      <c r="C4696" s="165"/>
      <c r="D4696" s="112"/>
      <c r="E4696" s="121"/>
      <c r="F4696" s="122"/>
      <c r="G4696" s="129"/>
      <c r="H4696" s="372"/>
      <c r="I4696" s="264"/>
      <c r="J4696" s="270"/>
      <c r="K4696" s="264"/>
      <c r="L4696" s="264"/>
      <c r="M4696" s="158"/>
      <c r="N4696" s="348"/>
    </row>
    <row r="4697" spans="2:14" x14ac:dyDescent="0.15">
      <c r="B4697" s="272">
        <v>4693</v>
      </c>
      <c r="C4697" s="165"/>
      <c r="D4697" s="112"/>
      <c r="E4697" s="121"/>
      <c r="F4697" s="122"/>
      <c r="G4697" s="129"/>
      <c r="H4697" s="372"/>
      <c r="I4697" s="264"/>
      <c r="J4697" s="270"/>
      <c r="K4697" s="264"/>
      <c r="L4697" s="264"/>
      <c r="M4697" s="158"/>
      <c r="N4697" s="348"/>
    </row>
    <row r="4698" spans="2:14" x14ac:dyDescent="0.15">
      <c r="B4698" s="272">
        <v>4694</v>
      </c>
      <c r="C4698" s="165"/>
      <c r="D4698" s="112"/>
      <c r="E4698" s="121"/>
      <c r="F4698" s="122"/>
      <c r="G4698" s="129"/>
      <c r="H4698" s="372"/>
      <c r="I4698" s="264"/>
      <c r="J4698" s="270"/>
      <c r="K4698" s="264"/>
      <c r="L4698" s="264"/>
      <c r="M4698" s="158"/>
      <c r="N4698" s="348"/>
    </row>
    <row r="4699" spans="2:14" x14ac:dyDescent="0.15">
      <c r="B4699" s="272">
        <v>4695</v>
      </c>
      <c r="C4699" s="165"/>
      <c r="D4699" s="112"/>
      <c r="E4699" s="121"/>
      <c r="F4699" s="122"/>
      <c r="G4699" s="129"/>
      <c r="H4699" s="372"/>
      <c r="I4699" s="264"/>
      <c r="J4699" s="270"/>
      <c r="K4699" s="264"/>
      <c r="L4699" s="264"/>
      <c r="M4699" s="158"/>
      <c r="N4699" s="348"/>
    </row>
    <row r="4700" spans="2:14" x14ac:dyDescent="0.15">
      <c r="B4700" s="272">
        <v>4696</v>
      </c>
      <c r="C4700" s="165"/>
      <c r="D4700" s="112"/>
      <c r="E4700" s="121"/>
      <c r="F4700" s="122"/>
      <c r="G4700" s="129"/>
      <c r="H4700" s="372"/>
      <c r="I4700" s="264"/>
      <c r="J4700" s="270"/>
      <c r="K4700" s="264"/>
      <c r="L4700" s="264"/>
      <c r="M4700" s="158"/>
      <c r="N4700" s="348"/>
    </row>
    <row r="4701" spans="2:14" x14ac:dyDescent="0.15">
      <c r="B4701" s="272">
        <v>4697</v>
      </c>
      <c r="C4701" s="165"/>
      <c r="D4701" s="112"/>
      <c r="E4701" s="121"/>
      <c r="F4701" s="122"/>
      <c r="G4701" s="129"/>
      <c r="H4701" s="372"/>
      <c r="I4701" s="264"/>
      <c r="J4701" s="270"/>
      <c r="K4701" s="264"/>
      <c r="L4701" s="264"/>
      <c r="M4701" s="158"/>
      <c r="N4701" s="348"/>
    </row>
    <row r="4702" spans="2:14" x14ac:dyDescent="0.15">
      <c r="B4702" s="272">
        <v>4698</v>
      </c>
      <c r="C4702" s="165"/>
      <c r="D4702" s="112"/>
      <c r="E4702" s="121"/>
      <c r="F4702" s="122"/>
      <c r="G4702" s="129"/>
      <c r="H4702" s="372"/>
      <c r="I4702" s="264"/>
      <c r="J4702" s="270"/>
      <c r="K4702" s="264"/>
      <c r="L4702" s="264"/>
      <c r="M4702" s="158"/>
      <c r="N4702" s="348"/>
    </row>
    <row r="4703" spans="2:14" x14ac:dyDescent="0.15">
      <c r="B4703" s="272">
        <v>4699</v>
      </c>
      <c r="C4703" s="165"/>
      <c r="D4703" s="112"/>
      <c r="E4703" s="121"/>
      <c r="F4703" s="122"/>
      <c r="G4703" s="129"/>
      <c r="H4703" s="372"/>
      <c r="I4703" s="264"/>
      <c r="J4703" s="270"/>
      <c r="K4703" s="264"/>
      <c r="L4703" s="264"/>
      <c r="M4703" s="158"/>
      <c r="N4703" s="348"/>
    </row>
    <row r="4704" spans="2:14" x14ac:dyDescent="0.15">
      <c r="B4704" s="272">
        <v>4700</v>
      </c>
      <c r="C4704" s="165"/>
      <c r="D4704" s="112"/>
      <c r="E4704" s="121"/>
      <c r="F4704" s="122"/>
      <c r="G4704" s="129"/>
      <c r="H4704" s="372"/>
      <c r="I4704" s="264"/>
      <c r="J4704" s="270"/>
      <c r="K4704" s="264"/>
      <c r="L4704" s="264"/>
      <c r="M4704" s="158"/>
      <c r="N4704" s="348"/>
    </row>
    <row r="4705" spans="2:14" x14ac:dyDescent="0.15">
      <c r="B4705" s="272">
        <v>4701</v>
      </c>
      <c r="C4705" s="165"/>
      <c r="D4705" s="112"/>
      <c r="E4705" s="121"/>
      <c r="F4705" s="122"/>
      <c r="G4705" s="129"/>
      <c r="H4705" s="372"/>
      <c r="I4705" s="264"/>
      <c r="J4705" s="270"/>
      <c r="K4705" s="264"/>
      <c r="L4705" s="264"/>
      <c r="M4705" s="158"/>
      <c r="N4705" s="348"/>
    </row>
    <row r="4706" spans="2:14" x14ac:dyDescent="0.15">
      <c r="B4706" s="272">
        <v>4702</v>
      </c>
      <c r="C4706" s="165"/>
      <c r="D4706" s="112"/>
      <c r="E4706" s="121"/>
      <c r="F4706" s="122"/>
      <c r="G4706" s="129"/>
      <c r="H4706" s="372"/>
      <c r="I4706" s="264"/>
      <c r="J4706" s="270"/>
      <c r="K4706" s="264"/>
      <c r="L4706" s="264"/>
      <c r="M4706" s="158"/>
      <c r="N4706" s="348"/>
    </row>
    <row r="4707" spans="2:14" x14ac:dyDescent="0.15">
      <c r="B4707" s="272">
        <v>4703</v>
      </c>
      <c r="C4707" s="165"/>
      <c r="D4707" s="112"/>
      <c r="E4707" s="121"/>
      <c r="F4707" s="122"/>
      <c r="G4707" s="129"/>
      <c r="H4707" s="372"/>
      <c r="I4707" s="264"/>
      <c r="J4707" s="270"/>
      <c r="K4707" s="264"/>
      <c r="L4707" s="264"/>
      <c r="M4707" s="158"/>
      <c r="N4707" s="348"/>
    </row>
    <row r="4708" spans="2:14" x14ac:dyDescent="0.15">
      <c r="B4708" s="272">
        <v>4704</v>
      </c>
      <c r="C4708" s="165"/>
      <c r="D4708" s="112"/>
      <c r="E4708" s="121"/>
      <c r="F4708" s="122"/>
      <c r="G4708" s="129"/>
      <c r="H4708" s="372"/>
      <c r="I4708" s="264"/>
      <c r="J4708" s="270"/>
      <c r="K4708" s="264"/>
      <c r="L4708" s="264"/>
      <c r="M4708" s="158"/>
      <c r="N4708" s="348"/>
    </row>
    <row r="4709" spans="2:14" x14ac:dyDescent="0.15">
      <c r="B4709" s="272">
        <v>4705</v>
      </c>
      <c r="C4709" s="165"/>
      <c r="D4709" s="112"/>
      <c r="E4709" s="121"/>
      <c r="F4709" s="122"/>
      <c r="G4709" s="129"/>
      <c r="H4709" s="372"/>
      <c r="I4709" s="264"/>
      <c r="J4709" s="270"/>
      <c r="K4709" s="264"/>
      <c r="L4709" s="264"/>
      <c r="M4709" s="158"/>
      <c r="N4709" s="348"/>
    </row>
    <row r="4710" spans="2:14" x14ac:dyDescent="0.15">
      <c r="B4710" s="272">
        <v>4706</v>
      </c>
      <c r="C4710" s="165"/>
      <c r="D4710" s="112"/>
      <c r="E4710" s="121"/>
      <c r="F4710" s="122"/>
      <c r="G4710" s="129"/>
      <c r="H4710" s="372"/>
      <c r="I4710" s="264"/>
      <c r="J4710" s="270"/>
      <c r="K4710" s="264"/>
      <c r="L4710" s="264"/>
      <c r="M4710" s="158"/>
      <c r="N4710" s="348"/>
    </row>
    <row r="4711" spans="2:14" x14ac:dyDescent="0.15">
      <c r="B4711" s="272">
        <v>4707</v>
      </c>
      <c r="C4711" s="165"/>
      <c r="D4711" s="112"/>
      <c r="E4711" s="121"/>
      <c r="F4711" s="122"/>
      <c r="G4711" s="129"/>
      <c r="H4711" s="372"/>
      <c r="I4711" s="264"/>
      <c r="J4711" s="270"/>
      <c r="K4711" s="264"/>
      <c r="L4711" s="264"/>
      <c r="M4711" s="158"/>
      <c r="N4711" s="348"/>
    </row>
    <row r="4712" spans="2:14" x14ac:dyDescent="0.15">
      <c r="B4712" s="272">
        <v>4708</v>
      </c>
      <c r="C4712" s="165"/>
      <c r="D4712" s="112"/>
      <c r="E4712" s="121"/>
      <c r="F4712" s="122"/>
      <c r="G4712" s="129"/>
      <c r="H4712" s="372"/>
      <c r="I4712" s="264"/>
      <c r="J4712" s="270"/>
      <c r="K4712" s="264"/>
      <c r="L4712" s="264"/>
      <c r="M4712" s="158"/>
      <c r="N4712" s="348"/>
    </row>
    <row r="4713" spans="2:14" x14ac:dyDescent="0.15">
      <c r="B4713" s="272">
        <v>4709</v>
      </c>
      <c r="C4713" s="165"/>
      <c r="D4713" s="112"/>
      <c r="E4713" s="121"/>
      <c r="F4713" s="122"/>
      <c r="G4713" s="129"/>
      <c r="H4713" s="372"/>
      <c r="I4713" s="264"/>
      <c r="J4713" s="270"/>
      <c r="K4713" s="264"/>
      <c r="L4713" s="264"/>
      <c r="M4713" s="158"/>
      <c r="N4713" s="348"/>
    </row>
    <row r="4714" spans="2:14" x14ac:dyDescent="0.15">
      <c r="B4714" s="272">
        <v>4710</v>
      </c>
      <c r="C4714" s="165"/>
      <c r="D4714" s="112"/>
      <c r="E4714" s="121"/>
      <c r="F4714" s="122"/>
      <c r="G4714" s="129"/>
      <c r="H4714" s="372"/>
      <c r="I4714" s="264"/>
      <c r="J4714" s="270"/>
      <c r="K4714" s="264"/>
      <c r="L4714" s="264"/>
      <c r="M4714" s="158"/>
      <c r="N4714" s="348"/>
    </row>
    <row r="4715" spans="2:14" x14ac:dyDescent="0.15">
      <c r="B4715" s="272">
        <v>4711</v>
      </c>
      <c r="C4715" s="165"/>
      <c r="D4715" s="112"/>
      <c r="E4715" s="121"/>
      <c r="F4715" s="122"/>
      <c r="G4715" s="129"/>
      <c r="H4715" s="372"/>
      <c r="I4715" s="264"/>
      <c r="J4715" s="270"/>
      <c r="K4715" s="264"/>
      <c r="L4715" s="264"/>
      <c r="M4715" s="158"/>
      <c r="N4715" s="348"/>
    </row>
    <row r="4716" spans="2:14" x14ac:dyDescent="0.15">
      <c r="B4716" s="272">
        <v>4712</v>
      </c>
      <c r="C4716" s="165"/>
      <c r="D4716" s="112"/>
      <c r="E4716" s="121"/>
      <c r="F4716" s="122"/>
      <c r="G4716" s="129"/>
      <c r="H4716" s="372"/>
      <c r="I4716" s="264"/>
      <c r="J4716" s="270"/>
      <c r="K4716" s="264"/>
      <c r="L4716" s="264"/>
      <c r="M4716" s="158"/>
      <c r="N4716" s="348"/>
    </row>
    <row r="4717" spans="2:14" x14ac:dyDescent="0.15">
      <c r="B4717" s="272">
        <v>4713</v>
      </c>
      <c r="C4717" s="165"/>
      <c r="D4717" s="112"/>
      <c r="E4717" s="121"/>
      <c r="F4717" s="122"/>
      <c r="G4717" s="129"/>
      <c r="H4717" s="372"/>
      <c r="I4717" s="264"/>
      <c r="J4717" s="270"/>
      <c r="K4717" s="264"/>
      <c r="L4717" s="264"/>
      <c r="M4717" s="158"/>
      <c r="N4717" s="348"/>
    </row>
    <row r="4718" spans="2:14" x14ac:dyDescent="0.15">
      <c r="B4718" s="272">
        <v>4714</v>
      </c>
      <c r="C4718" s="165"/>
      <c r="D4718" s="112"/>
      <c r="E4718" s="121"/>
      <c r="F4718" s="122"/>
      <c r="G4718" s="129"/>
      <c r="H4718" s="372"/>
      <c r="I4718" s="264"/>
      <c r="J4718" s="270"/>
      <c r="K4718" s="264"/>
      <c r="L4718" s="264"/>
      <c r="M4718" s="158"/>
      <c r="N4718" s="348"/>
    </row>
    <row r="4719" spans="2:14" x14ac:dyDescent="0.15">
      <c r="B4719" s="272">
        <v>4715</v>
      </c>
      <c r="C4719" s="165"/>
      <c r="D4719" s="112"/>
      <c r="E4719" s="121"/>
      <c r="F4719" s="122"/>
      <c r="G4719" s="129"/>
      <c r="H4719" s="372"/>
      <c r="I4719" s="264"/>
      <c r="J4719" s="270"/>
      <c r="K4719" s="264"/>
      <c r="L4719" s="264"/>
      <c r="M4719" s="158"/>
      <c r="N4719" s="348"/>
    </row>
    <row r="4720" spans="2:14" x14ac:dyDescent="0.15">
      <c r="B4720" s="272">
        <v>4716</v>
      </c>
      <c r="C4720" s="165"/>
      <c r="D4720" s="112"/>
      <c r="E4720" s="121"/>
      <c r="F4720" s="122"/>
      <c r="G4720" s="129"/>
      <c r="H4720" s="372"/>
      <c r="I4720" s="264"/>
      <c r="J4720" s="270"/>
      <c r="K4720" s="264"/>
      <c r="L4720" s="264"/>
      <c r="M4720" s="158"/>
      <c r="N4720" s="348"/>
    </row>
    <row r="4721" spans="2:14" x14ac:dyDescent="0.15">
      <c r="B4721" s="272">
        <v>4717</v>
      </c>
      <c r="C4721" s="165"/>
      <c r="D4721" s="112"/>
      <c r="E4721" s="121"/>
      <c r="F4721" s="122"/>
      <c r="G4721" s="129"/>
      <c r="H4721" s="372"/>
      <c r="I4721" s="264"/>
      <c r="J4721" s="270"/>
      <c r="K4721" s="264"/>
      <c r="L4721" s="264"/>
      <c r="M4721" s="158"/>
      <c r="N4721" s="348"/>
    </row>
    <row r="4722" spans="2:14" x14ac:dyDescent="0.15">
      <c r="B4722" s="272">
        <v>4718</v>
      </c>
      <c r="C4722" s="165"/>
      <c r="D4722" s="112"/>
      <c r="E4722" s="121"/>
      <c r="F4722" s="122"/>
      <c r="G4722" s="129"/>
      <c r="H4722" s="372"/>
      <c r="I4722" s="264"/>
      <c r="J4722" s="270"/>
      <c r="K4722" s="264"/>
      <c r="L4722" s="264"/>
      <c r="M4722" s="158"/>
      <c r="N4722" s="348"/>
    </row>
    <row r="4723" spans="2:14" x14ac:dyDescent="0.15">
      <c r="B4723" s="272">
        <v>4719</v>
      </c>
      <c r="C4723" s="165"/>
      <c r="D4723" s="112"/>
      <c r="E4723" s="121"/>
      <c r="F4723" s="122"/>
      <c r="G4723" s="129"/>
      <c r="H4723" s="372"/>
      <c r="I4723" s="264"/>
      <c r="J4723" s="270"/>
      <c r="K4723" s="264"/>
      <c r="L4723" s="264"/>
      <c r="M4723" s="158"/>
      <c r="N4723" s="348"/>
    </row>
    <row r="4724" spans="2:14" x14ac:dyDescent="0.15">
      <c r="B4724" s="272">
        <v>4720</v>
      </c>
      <c r="C4724" s="165"/>
      <c r="D4724" s="112"/>
      <c r="E4724" s="121"/>
      <c r="F4724" s="122"/>
      <c r="G4724" s="129"/>
      <c r="H4724" s="372"/>
      <c r="I4724" s="264"/>
      <c r="J4724" s="270"/>
      <c r="K4724" s="264"/>
      <c r="L4724" s="264"/>
      <c r="M4724" s="158"/>
      <c r="N4724" s="348"/>
    </row>
    <row r="4725" spans="2:14" x14ac:dyDescent="0.15">
      <c r="B4725" s="272">
        <v>4721</v>
      </c>
      <c r="C4725" s="165"/>
      <c r="D4725" s="112"/>
      <c r="E4725" s="121"/>
      <c r="F4725" s="122"/>
      <c r="G4725" s="129"/>
      <c r="H4725" s="372"/>
      <c r="I4725" s="264"/>
      <c r="J4725" s="270"/>
      <c r="K4725" s="264"/>
      <c r="L4725" s="264"/>
      <c r="M4725" s="158"/>
      <c r="N4725" s="348"/>
    </row>
    <row r="4726" spans="2:14" x14ac:dyDescent="0.15">
      <c r="B4726" s="272">
        <v>4722</v>
      </c>
      <c r="C4726" s="165"/>
      <c r="D4726" s="112"/>
      <c r="E4726" s="121"/>
      <c r="F4726" s="122"/>
      <c r="G4726" s="129"/>
      <c r="H4726" s="372"/>
      <c r="I4726" s="264"/>
      <c r="J4726" s="270"/>
      <c r="K4726" s="264"/>
      <c r="L4726" s="264"/>
      <c r="M4726" s="158"/>
      <c r="N4726" s="348"/>
    </row>
    <row r="4727" spans="2:14" x14ac:dyDescent="0.15">
      <c r="B4727" s="272">
        <v>4723</v>
      </c>
      <c r="C4727" s="165"/>
      <c r="D4727" s="112"/>
      <c r="E4727" s="121"/>
      <c r="F4727" s="122"/>
      <c r="G4727" s="129"/>
      <c r="H4727" s="372"/>
      <c r="I4727" s="264"/>
      <c r="J4727" s="270"/>
      <c r="K4727" s="264"/>
      <c r="L4727" s="264"/>
      <c r="M4727" s="158"/>
      <c r="N4727" s="348"/>
    </row>
    <row r="4728" spans="2:14" x14ac:dyDescent="0.15">
      <c r="B4728" s="272">
        <v>4724</v>
      </c>
      <c r="C4728" s="165"/>
      <c r="D4728" s="112"/>
      <c r="E4728" s="121"/>
      <c r="F4728" s="122"/>
      <c r="G4728" s="129"/>
      <c r="H4728" s="372"/>
      <c r="I4728" s="264"/>
      <c r="J4728" s="270"/>
      <c r="K4728" s="264"/>
      <c r="L4728" s="264"/>
      <c r="M4728" s="158"/>
      <c r="N4728" s="348"/>
    </row>
    <row r="4729" spans="2:14" x14ac:dyDescent="0.15">
      <c r="B4729" s="272">
        <v>4725</v>
      </c>
      <c r="C4729" s="165"/>
      <c r="D4729" s="112"/>
      <c r="E4729" s="121"/>
      <c r="F4729" s="122"/>
      <c r="G4729" s="129"/>
      <c r="H4729" s="372"/>
      <c r="I4729" s="264"/>
      <c r="J4729" s="270"/>
      <c r="K4729" s="264"/>
      <c r="L4729" s="264"/>
      <c r="M4729" s="158"/>
      <c r="N4729" s="348"/>
    </row>
    <row r="4730" spans="2:14" x14ac:dyDescent="0.15">
      <c r="B4730" s="272">
        <v>4726</v>
      </c>
      <c r="C4730" s="165"/>
      <c r="D4730" s="112"/>
      <c r="E4730" s="121"/>
      <c r="F4730" s="122"/>
      <c r="G4730" s="129"/>
      <c r="H4730" s="372"/>
      <c r="I4730" s="264"/>
      <c r="J4730" s="270"/>
      <c r="K4730" s="264"/>
      <c r="L4730" s="264"/>
      <c r="M4730" s="158"/>
      <c r="N4730" s="348"/>
    </row>
    <row r="4731" spans="2:14" x14ac:dyDescent="0.15">
      <c r="B4731" s="272">
        <v>4727</v>
      </c>
      <c r="C4731" s="165"/>
      <c r="D4731" s="112"/>
      <c r="E4731" s="121"/>
      <c r="F4731" s="122"/>
      <c r="G4731" s="129"/>
      <c r="H4731" s="372"/>
      <c r="I4731" s="264"/>
      <c r="J4731" s="270"/>
      <c r="K4731" s="264"/>
      <c r="L4731" s="264"/>
      <c r="M4731" s="158"/>
      <c r="N4731" s="348"/>
    </row>
    <row r="4732" spans="2:14" x14ac:dyDescent="0.15">
      <c r="B4732" s="272">
        <v>4728</v>
      </c>
      <c r="C4732" s="165"/>
      <c r="D4732" s="112"/>
      <c r="E4732" s="121"/>
      <c r="F4732" s="122"/>
      <c r="G4732" s="129"/>
      <c r="H4732" s="372"/>
      <c r="I4732" s="264"/>
      <c r="J4732" s="270"/>
      <c r="K4732" s="264"/>
      <c r="L4732" s="264"/>
      <c r="M4732" s="158"/>
      <c r="N4732" s="348"/>
    </row>
    <row r="4733" spans="2:14" x14ac:dyDescent="0.15">
      <c r="B4733" s="272">
        <v>4729</v>
      </c>
      <c r="C4733" s="165"/>
      <c r="D4733" s="112"/>
      <c r="E4733" s="121"/>
      <c r="F4733" s="122"/>
      <c r="G4733" s="129"/>
      <c r="H4733" s="372"/>
      <c r="I4733" s="264"/>
      <c r="J4733" s="270"/>
      <c r="K4733" s="264"/>
      <c r="L4733" s="264"/>
      <c r="M4733" s="158"/>
      <c r="N4733" s="348"/>
    </row>
    <row r="4734" spans="2:14" x14ac:dyDescent="0.15">
      <c r="B4734" s="272">
        <v>4730</v>
      </c>
      <c r="C4734" s="165"/>
      <c r="D4734" s="112"/>
      <c r="E4734" s="121"/>
      <c r="F4734" s="122"/>
      <c r="G4734" s="129"/>
      <c r="H4734" s="372"/>
      <c r="I4734" s="264"/>
      <c r="J4734" s="270"/>
      <c r="K4734" s="264"/>
      <c r="L4734" s="264"/>
      <c r="M4734" s="158"/>
      <c r="N4734" s="348"/>
    </row>
    <row r="4735" spans="2:14" x14ac:dyDescent="0.15">
      <c r="B4735" s="272">
        <v>4731</v>
      </c>
      <c r="C4735" s="165"/>
      <c r="D4735" s="112"/>
      <c r="E4735" s="121"/>
      <c r="F4735" s="122"/>
      <c r="G4735" s="129"/>
      <c r="H4735" s="372"/>
      <c r="I4735" s="264"/>
      <c r="J4735" s="270"/>
      <c r="K4735" s="264"/>
      <c r="L4735" s="264"/>
      <c r="M4735" s="158"/>
      <c r="N4735" s="348"/>
    </row>
    <row r="4736" spans="2:14" x14ac:dyDescent="0.15">
      <c r="B4736" s="272">
        <v>4732</v>
      </c>
      <c r="C4736" s="165"/>
      <c r="D4736" s="112"/>
      <c r="E4736" s="121"/>
      <c r="F4736" s="122"/>
      <c r="G4736" s="129"/>
      <c r="H4736" s="372"/>
      <c r="I4736" s="264"/>
      <c r="J4736" s="270"/>
      <c r="K4736" s="264"/>
      <c r="L4736" s="264"/>
      <c r="M4736" s="158"/>
      <c r="N4736" s="348"/>
    </row>
    <row r="4737" spans="2:14" x14ac:dyDescent="0.15">
      <c r="B4737" s="272">
        <v>4733</v>
      </c>
      <c r="C4737" s="165"/>
      <c r="D4737" s="112"/>
      <c r="E4737" s="121"/>
      <c r="F4737" s="122"/>
      <c r="G4737" s="129"/>
      <c r="H4737" s="372"/>
      <c r="I4737" s="264"/>
      <c r="J4737" s="270"/>
      <c r="K4737" s="264"/>
      <c r="L4737" s="264"/>
      <c r="M4737" s="158"/>
      <c r="N4737" s="348"/>
    </row>
    <row r="4738" spans="2:14" x14ac:dyDescent="0.15">
      <c r="B4738" s="272">
        <v>4734</v>
      </c>
      <c r="C4738" s="165"/>
      <c r="D4738" s="112"/>
      <c r="E4738" s="121"/>
      <c r="F4738" s="122"/>
      <c r="G4738" s="129"/>
      <c r="H4738" s="372"/>
      <c r="I4738" s="264"/>
      <c r="J4738" s="270"/>
      <c r="K4738" s="264"/>
      <c r="L4738" s="264"/>
      <c r="M4738" s="158"/>
      <c r="N4738" s="348"/>
    </row>
    <row r="4739" spans="2:14" x14ac:dyDescent="0.15">
      <c r="B4739" s="272">
        <v>4735</v>
      </c>
      <c r="C4739" s="165"/>
      <c r="D4739" s="112"/>
      <c r="E4739" s="121"/>
      <c r="F4739" s="122"/>
      <c r="G4739" s="129"/>
      <c r="H4739" s="372"/>
      <c r="I4739" s="264"/>
      <c r="J4739" s="270"/>
      <c r="K4739" s="264"/>
      <c r="L4739" s="264"/>
      <c r="M4739" s="158"/>
      <c r="N4739" s="348"/>
    </row>
    <row r="4740" spans="2:14" x14ac:dyDescent="0.15">
      <c r="B4740" s="272">
        <v>4736</v>
      </c>
      <c r="C4740" s="165"/>
      <c r="D4740" s="112"/>
      <c r="E4740" s="121"/>
      <c r="F4740" s="122"/>
      <c r="G4740" s="129"/>
      <c r="H4740" s="372"/>
      <c r="I4740" s="264"/>
      <c r="J4740" s="270"/>
      <c r="K4740" s="264"/>
      <c r="L4740" s="264"/>
      <c r="M4740" s="158"/>
      <c r="N4740" s="348"/>
    </row>
    <row r="4741" spans="2:14" x14ac:dyDescent="0.15">
      <c r="B4741" s="272">
        <v>4737</v>
      </c>
      <c r="C4741" s="165"/>
      <c r="D4741" s="112"/>
      <c r="E4741" s="121"/>
      <c r="F4741" s="122"/>
      <c r="G4741" s="129"/>
      <c r="H4741" s="372"/>
      <c r="I4741" s="264"/>
      <c r="J4741" s="270"/>
      <c r="K4741" s="264"/>
      <c r="L4741" s="264"/>
      <c r="M4741" s="158"/>
      <c r="N4741" s="348"/>
    </row>
    <row r="4742" spans="2:14" x14ac:dyDescent="0.15">
      <c r="B4742" s="272">
        <v>4738</v>
      </c>
      <c r="C4742" s="165"/>
      <c r="D4742" s="112"/>
      <c r="E4742" s="121"/>
      <c r="F4742" s="122"/>
      <c r="G4742" s="129"/>
      <c r="H4742" s="372"/>
      <c r="I4742" s="264"/>
      <c r="J4742" s="270"/>
      <c r="K4742" s="264"/>
      <c r="L4742" s="264"/>
      <c r="M4742" s="158"/>
      <c r="N4742" s="348"/>
    </row>
    <row r="4743" spans="2:14" x14ac:dyDescent="0.15">
      <c r="B4743" s="272">
        <v>4739</v>
      </c>
      <c r="C4743" s="165"/>
      <c r="D4743" s="112"/>
      <c r="E4743" s="121"/>
      <c r="F4743" s="122"/>
      <c r="G4743" s="129"/>
      <c r="H4743" s="372"/>
      <c r="I4743" s="264"/>
      <c r="J4743" s="270"/>
      <c r="K4743" s="264"/>
      <c r="L4743" s="264"/>
      <c r="M4743" s="158"/>
      <c r="N4743" s="348"/>
    </row>
    <row r="4744" spans="2:14" x14ac:dyDescent="0.15">
      <c r="B4744" s="272">
        <v>4740</v>
      </c>
      <c r="C4744" s="165"/>
      <c r="D4744" s="112"/>
      <c r="E4744" s="121"/>
      <c r="F4744" s="122"/>
      <c r="G4744" s="129"/>
      <c r="H4744" s="372"/>
      <c r="I4744" s="264"/>
      <c r="J4744" s="270"/>
      <c r="K4744" s="264"/>
      <c r="L4744" s="264"/>
      <c r="M4744" s="158"/>
      <c r="N4744" s="348"/>
    </row>
    <row r="4745" spans="2:14" x14ac:dyDescent="0.15">
      <c r="B4745" s="272">
        <v>4741</v>
      </c>
      <c r="C4745" s="165"/>
      <c r="D4745" s="112"/>
      <c r="E4745" s="121"/>
      <c r="F4745" s="122"/>
      <c r="G4745" s="129"/>
      <c r="H4745" s="372"/>
      <c r="I4745" s="264"/>
      <c r="J4745" s="270"/>
      <c r="K4745" s="264"/>
      <c r="L4745" s="264"/>
      <c r="M4745" s="158"/>
      <c r="N4745" s="348"/>
    </row>
    <row r="4746" spans="2:14" x14ac:dyDescent="0.15">
      <c r="B4746" s="272">
        <v>4742</v>
      </c>
      <c r="C4746" s="165"/>
      <c r="D4746" s="112"/>
      <c r="E4746" s="121"/>
      <c r="F4746" s="122"/>
      <c r="G4746" s="129"/>
      <c r="H4746" s="372"/>
      <c r="I4746" s="264"/>
      <c r="J4746" s="270"/>
      <c r="K4746" s="264"/>
      <c r="L4746" s="264"/>
      <c r="M4746" s="158"/>
      <c r="N4746" s="348"/>
    </row>
    <row r="4747" spans="2:14" x14ac:dyDescent="0.15">
      <c r="B4747" s="272">
        <v>4743</v>
      </c>
      <c r="C4747" s="165"/>
      <c r="D4747" s="112"/>
      <c r="E4747" s="121"/>
      <c r="F4747" s="122"/>
      <c r="G4747" s="129"/>
      <c r="H4747" s="372"/>
      <c r="I4747" s="264"/>
      <c r="J4747" s="270"/>
      <c r="K4747" s="264"/>
      <c r="L4747" s="264"/>
      <c r="M4747" s="158"/>
      <c r="N4747" s="348"/>
    </row>
    <row r="4748" spans="2:14" x14ac:dyDescent="0.15">
      <c r="B4748" s="272">
        <v>4744</v>
      </c>
      <c r="C4748" s="165"/>
      <c r="D4748" s="112"/>
      <c r="E4748" s="121"/>
      <c r="F4748" s="122"/>
      <c r="G4748" s="129"/>
      <c r="H4748" s="372"/>
      <c r="I4748" s="264"/>
      <c r="J4748" s="270"/>
      <c r="K4748" s="264"/>
      <c r="L4748" s="264"/>
      <c r="M4748" s="158"/>
      <c r="N4748" s="348"/>
    </row>
    <row r="4749" spans="2:14" x14ac:dyDescent="0.15">
      <c r="B4749" s="272">
        <v>4745</v>
      </c>
      <c r="C4749" s="165"/>
      <c r="D4749" s="112"/>
      <c r="E4749" s="121"/>
      <c r="F4749" s="122"/>
      <c r="G4749" s="129"/>
      <c r="H4749" s="372"/>
      <c r="I4749" s="264"/>
      <c r="J4749" s="270"/>
      <c r="K4749" s="264"/>
      <c r="L4749" s="264"/>
      <c r="M4749" s="158"/>
      <c r="N4749" s="348"/>
    </row>
    <row r="4750" spans="2:14" x14ac:dyDescent="0.15">
      <c r="B4750" s="272">
        <v>4746</v>
      </c>
      <c r="C4750" s="165"/>
      <c r="D4750" s="112"/>
      <c r="E4750" s="121"/>
      <c r="F4750" s="122"/>
      <c r="G4750" s="129"/>
      <c r="H4750" s="372"/>
      <c r="I4750" s="264"/>
      <c r="J4750" s="270"/>
      <c r="K4750" s="264"/>
      <c r="L4750" s="264"/>
      <c r="M4750" s="158"/>
      <c r="N4750" s="348"/>
    </row>
    <row r="4751" spans="2:14" x14ac:dyDescent="0.15">
      <c r="B4751" s="272">
        <v>4747</v>
      </c>
      <c r="C4751" s="165"/>
      <c r="D4751" s="112"/>
      <c r="E4751" s="121"/>
      <c r="F4751" s="122"/>
      <c r="G4751" s="129"/>
      <c r="H4751" s="372"/>
      <c r="I4751" s="264"/>
      <c r="J4751" s="270"/>
      <c r="K4751" s="264"/>
      <c r="L4751" s="264"/>
      <c r="M4751" s="158"/>
      <c r="N4751" s="348"/>
    </row>
    <row r="4752" spans="2:14" x14ac:dyDescent="0.15">
      <c r="B4752" s="272">
        <v>4748</v>
      </c>
      <c r="C4752" s="165"/>
      <c r="D4752" s="112"/>
      <c r="E4752" s="121"/>
      <c r="F4752" s="122"/>
      <c r="G4752" s="129"/>
      <c r="H4752" s="372"/>
      <c r="I4752" s="264"/>
      <c r="J4752" s="270"/>
      <c r="K4752" s="264"/>
      <c r="L4752" s="264"/>
      <c r="M4752" s="158"/>
      <c r="N4752" s="348"/>
    </row>
    <row r="4753" spans="2:14" x14ac:dyDescent="0.15">
      <c r="B4753" s="272">
        <v>4749</v>
      </c>
      <c r="C4753" s="165"/>
      <c r="D4753" s="112"/>
      <c r="E4753" s="121"/>
      <c r="F4753" s="122"/>
      <c r="G4753" s="129"/>
      <c r="H4753" s="372"/>
      <c r="I4753" s="264"/>
      <c r="J4753" s="270"/>
      <c r="K4753" s="264"/>
      <c r="L4753" s="264"/>
      <c r="M4753" s="158"/>
      <c r="N4753" s="348"/>
    </row>
    <row r="4754" spans="2:14" x14ac:dyDescent="0.15">
      <c r="B4754" s="272">
        <v>4750</v>
      </c>
      <c r="C4754" s="165"/>
      <c r="D4754" s="112"/>
      <c r="E4754" s="121"/>
      <c r="F4754" s="122"/>
      <c r="G4754" s="129"/>
      <c r="H4754" s="372"/>
      <c r="I4754" s="264"/>
      <c r="J4754" s="270"/>
      <c r="K4754" s="264"/>
      <c r="L4754" s="264"/>
      <c r="M4754" s="158"/>
      <c r="N4754" s="348"/>
    </row>
    <row r="4755" spans="2:14" x14ac:dyDescent="0.15">
      <c r="B4755" s="272">
        <v>4751</v>
      </c>
      <c r="C4755" s="165"/>
      <c r="D4755" s="112"/>
      <c r="E4755" s="121"/>
      <c r="F4755" s="122"/>
      <c r="G4755" s="129"/>
      <c r="H4755" s="372"/>
      <c r="I4755" s="264"/>
      <c r="J4755" s="270"/>
      <c r="K4755" s="264"/>
      <c r="L4755" s="264"/>
      <c r="M4755" s="158"/>
      <c r="N4755" s="348"/>
    </row>
    <row r="4756" spans="2:14" x14ac:dyDescent="0.15">
      <c r="B4756" s="272">
        <v>4752</v>
      </c>
      <c r="C4756" s="165"/>
      <c r="D4756" s="112"/>
      <c r="E4756" s="121"/>
      <c r="F4756" s="122"/>
      <c r="G4756" s="129"/>
      <c r="H4756" s="372"/>
      <c r="I4756" s="264"/>
      <c r="J4756" s="270"/>
      <c r="K4756" s="264"/>
      <c r="L4756" s="264"/>
      <c r="M4756" s="158"/>
      <c r="N4756" s="348"/>
    </row>
    <row r="4757" spans="2:14" x14ac:dyDescent="0.15">
      <c r="B4757" s="272">
        <v>4753</v>
      </c>
      <c r="C4757" s="165"/>
      <c r="D4757" s="112"/>
      <c r="E4757" s="121"/>
      <c r="F4757" s="122"/>
      <c r="G4757" s="129"/>
      <c r="H4757" s="372"/>
      <c r="I4757" s="264"/>
      <c r="J4757" s="270"/>
      <c r="K4757" s="264"/>
      <c r="L4757" s="264"/>
      <c r="M4757" s="158"/>
      <c r="N4757" s="348"/>
    </row>
    <row r="4758" spans="2:14" x14ac:dyDescent="0.15">
      <c r="B4758" s="272">
        <v>4754</v>
      </c>
      <c r="C4758" s="165"/>
      <c r="D4758" s="112"/>
      <c r="E4758" s="121"/>
      <c r="F4758" s="122"/>
      <c r="G4758" s="129"/>
      <c r="H4758" s="372"/>
      <c r="I4758" s="264"/>
      <c r="J4758" s="270"/>
      <c r="K4758" s="264"/>
      <c r="L4758" s="264"/>
      <c r="M4758" s="158"/>
      <c r="N4758" s="348"/>
    </row>
    <row r="4759" spans="2:14" x14ac:dyDescent="0.15">
      <c r="B4759" s="272">
        <v>4755</v>
      </c>
      <c r="C4759" s="165"/>
      <c r="D4759" s="112"/>
      <c r="E4759" s="121"/>
      <c r="F4759" s="122"/>
      <c r="G4759" s="129"/>
      <c r="H4759" s="372"/>
      <c r="I4759" s="264"/>
      <c r="J4759" s="270"/>
      <c r="K4759" s="264"/>
      <c r="L4759" s="264"/>
      <c r="M4759" s="158"/>
      <c r="N4759" s="348"/>
    </row>
    <row r="4760" spans="2:14" x14ac:dyDescent="0.15">
      <c r="B4760" s="272">
        <v>4756</v>
      </c>
      <c r="C4760" s="165"/>
      <c r="D4760" s="112"/>
      <c r="E4760" s="121"/>
      <c r="F4760" s="122"/>
      <c r="G4760" s="129"/>
      <c r="H4760" s="372"/>
      <c r="I4760" s="264"/>
      <c r="J4760" s="270"/>
      <c r="K4760" s="264"/>
      <c r="L4760" s="264"/>
      <c r="M4760" s="158"/>
      <c r="N4760" s="348"/>
    </row>
    <row r="4761" spans="2:14" x14ac:dyDescent="0.15">
      <c r="B4761" s="272">
        <v>4757</v>
      </c>
      <c r="C4761" s="165"/>
      <c r="D4761" s="112"/>
      <c r="E4761" s="121"/>
      <c r="F4761" s="122"/>
      <c r="G4761" s="129"/>
      <c r="H4761" s="372"/>
      <c r="I4761" s="264"/>
      <c r="J4761" s="270"/>
      <c r="K4761" s="264"/>
      <c r="L4761" s="264"/>
      <c r="M4761" s="158"/>
      <c r="N4761" s="348"/>
    </row>
    <row r="4762" spans="2:14" x14ac:dyDescent="0.15">
      <c r="B4762" s="272">
        <v>4758</v>
      </c>
      <c r="C4762" s="165"/>
      <c r="D4762" s="112"/>
      <c r="E4762" s="121"/>
      <c r="F4762" s="122"/>
      <c r="G4762" s="129"/>
      <c r="H4762" s="372"/>
      <c r="I4762" s="264"/>
      <c r="J4762" s="270"/>
      <c r="K4762" s="264"/>
      <c r="L4762" s="264"/>
      <c r="M4762" s="158"/>
      <c r="N4762" s="348"/>
    </row>
    <row r="4763" spans="2:14" x14ac:dyDescent="0.15">
      <c r="B4763" s="272">
        <v>4759</v>
      </c>
      <c r="C4763" s="165"/>
      <c r="D4763" s="112"/>
      <c r="E4763" s="121"/>
      <c r="F4763" s="122"/>
      <c r="G4763" s="129"/>
      <c r="H4763" s="372"/>
      <c r="I4763" s="264"/>
      <c r="J4763" s="270"/>
      <c r="K4763" s="264"/>
      <c r="L4763" s="264"/>
      <c r="M4763" s="158"/>
      <c r="N4763" s="348"/>
    </row>
    <row r="4764" spans="2:14" x14ac:dyDescent="0.15">
      <c r="B4764" s="272">
        <v>4760</v>
      </c>
      <c r="C4764" s="165"/>
      <c r="D4764" s="112"/>
      <c r="E4764" s="121"/>
      <c r="F4764" s="122"/>
      <c r="G4764" s="129"/>
      <c r="H4764" s="372"/>
      <c r="I4764" s="264"/>
      <c r="J4764" s="270"/>
      <c r="K4764" s="264"/>
      <c r="L4764" s="264"/>
      <c r="M4764" s="158"/>
      <c r="N4764" s="348"/>
    </row>
    <row r="4765" spans="2:14" x14ac:dyDescent="0.15">
      <c r="B4765" s="272">
        <v>4761</v>
      </c>
      <c r="C4765" s="165"/>
      <c r="D4765" s="112"/>
      <c r="E4765" s="121"/>
      <c r="F4765" s="122"/>
      <c r="G4765" s="129"/>
      <c r="H4765" s="372"/>
      <c r="I4765" s="264"/>
      <c r="J4765" s="270"/>
      <c r="K4765" s="264"/>
      <c r="L4765" s="264"/>
      <c r="M4765" s="158"/>
      <c r="N4765" s="348"/>
    </row>
    <row r="4766" spans="2:14" x14ac:dyDescent="0.15">
      <c r="B4766" s="272">
        <v>4762</v>
      </c>
      <c r="C4766" s="165"/>
      <c r="D4766" s="112"/>
      <c r="E4766" s="121"/>
      <c r="F4766" s="122"/>
      <c r="G4766" s="129"/>
      <c r="H4766" s="372"/>
      <c r="I4766" s="264"/>
      <c r="J4766" s="270"/>
      <c r="K4766" s="264"/>
      <c r="L4766" s="264"/>
      <c r="M4766" s="158"/>
      <c r="N4766" s="348"/>
    </row>
    <row r="4767" spans="2:14" x14ac:dyDescent="0.15">
      <c r="B4767" s="272">
        <v>4763</v>
      </c>
      <c r="C4767" s="165"/>
      <c r="D4767" s="112"/>
      <c r="E4767" s="121"/>
      <c r="F4767" s="122"/>
      <c r="G4767" s="129"/>
      <c r="H4767" s="372"/>
      <c r="I4767" s="264"/>
      <c r="J4767" s="270"/>
      <c r="K4767" s="264"/>
      <c r="L4767" s="264"/>
      <c r="M4767" s="158"/>
      <c r="N4767" s="348"/>
    </row>
    <row r="4768" spans="2:14" x14ac:dyDescent="0.15">
      <c r="B4768" s="272">
        <v>4764</v>
      </c>
      <c r="C4768" s="165"/>
      <c r="D4768" s="112"/>
      <c r="E4768" s="121"/>
      <c r="F4768" s="122"/>
      <c r="G4768" s="129"/>
      <c r="H4768" s="372"/>
      <c r="I4768" s="264"/>
      <c r="J4768" s="270"/>
      <c r="K4768" s="264"/>
      <c r="L4768" s="264"/>
      <c r="M4768" s="158"/>
      <c r="N4768" s="348"/>
    </row>
    <row r="4769" spans="2:14" x14ac:dyDescent="0.15">
      <c r="B4769" s="272">
        <v>4765</v>
      </c>
      <c r="C4769" s="165"/>
      <c r="D4769" s="112"/>
      <c r="E4769" s="121"/>
      <c r="F4769" s="122"/>
      <c r="G4769" s="129"/>
      <c r="H4769" s="372"/>
      <c r="I4769" s="264"/>
      <c r="J4769" s="270"/>
      <c r="K4769" s="264"/>
      <c r="L4769" s="264"/>
      <c r="M4769" s="158"/>
      <c r="N4769" s="348"/>
    </row>
    <row r="4770" spans="2:14" x14ac:dyDescent="0.15">
      <c r="B4770" s="272">
        <v>4766</v>
      </c>
      <c r="C4770" s="165"/>
      <c r="D4770" s="112"/>
      <c r="E4770" s="121"/>
      <c r="F4770" s="122"/>
      <c r="G4770" s="129"/>
      <c r="H4770" s="372"/>
      <c r="I4770" s="264"/>
      <c r="J4770" s="270"/>
      <c r="K4770" s="264"/>
      <c r="L4770" s="264"/>
      <c r="M4770" s="158"/>
      <c r="N4770" s="348"/>
    </row>
    <row r="4771" spans="2:14" x14ac:dyDescent="0.15">
      <c r="B4771" s="272">
        <v>4767</v>
      </c>
      <c r="C4771" s="165"/>
      <c r="D4771" s="112"/>
      <c r="E4771" s="121"/>
      <c r="F4771" s="122"/>
      <c r="G4771" s="129"/>
      <c r="H4771" s="372"/>
      <c r="I4771" s="264"/>
      <c r="J4771" s="270"/>
      <c r="K4771" s="264"/>
      <c r="L4771" s="264"/>
      <c r="M4771" s="158"/>
      <c r="N4771" s="348"/>
    </row>
    <row r="4772" spans="2:14" x14ac:dyDescent="0.15">
      <c r="B4772" s="272">
        <v>4768</v>
      </c>
      <c r="C4772" s="165"/>
      <c r="D4772" s="112"/>
      <c r="E4772" s="121"/>
      <c r="F4772" s="122"/>
      <c r="G4772" s="129"/>
      <c r="H4772" s="372"/>
      <c r="I4772" s="264"/>
      <c r="J4772" s="270"/>
      <c r="K4772" s="264"/>
      <c r="L4772" s="264"/>
      <c r="M4772" s="158"/>
      <c r="N4772" s="348"/>
    </row>
    <row r="4773" spans="2:14" x14ac:dyDescent="0.15">
      <c r="B4773" s="272">
        <v>4769</v>
      </c>
      <c r="C4773" s="165"/>
      <c r="D4773" s="112"/>
      <c r="E4773" s="121"/>
      <c r="F4773" s="122"/>
      <c r="G4773" s="129"/>
      <c r="H4773" s="372"/>
      <c r="I4773" s="264"/>
      <c r="J4773" s="270"/>
      <c r="K4773" s="264"/>
      <c r="L4773" s="264"/>
      <c r="M4773" s="158"/>
      <c r="N4773" s="348"/>
    </row>
    <row r="4774" spans="2:14" x14ac:dyDescent="0.15">
      <c r="B4774" s="272">
        <v>4770</v>
      </c>
      <c r="C4774" s="165"/>
      <c r="D4774" s="112"/>
      <c r="E4774" s="121"/>
      <c r="F4774" s="122"/>
      <c r="G4774" s="129"/>
      <c r="H4774" s="372"/>
      <c r="I4774" s="264"/>
      <c r="J4774" s="270"/>
      <c r="K4774" s="264"/>
      <c r="L4774" s="264"/>
      <c r="M4774" s="158"/>
      <c r="N4774" s="348"/>
    </row>
    <row r="4775" spans="2:14" x14ac:dyDescent="0.15">
      <c r="B4775" s="272">
        <v>4771</v>
      </c>
      <c r="C4775" s="165"/>
      <c r="D4775" s="112"/>
      <c r="E4775" s="121"/>
      <c r="F4775" s="122"/>
      <c r="G4775" s="129"/>
      <c r="H4775" s="372"/>
      <c r="I4775" s="264"/>
      <c r="J4775" s="270"/>
      <c r="K4775" s="264"/>
      <c r="L4775" s="264"/>
      <c r="M4775" s="158"/>
      <c r="N4775" s="348"/>
    </row>
    <row r="4776" spans="2:14" x14ac:dyDescent="0.15">
      <c r="B4776" s="272">
        <v>4772</v>
      </c>
      <c r="C4776" s="165"/>
      <c r="D4776" s="112"/>
      <c r="E4776" s="121"/>
      <c r="F4776" s="122"/>
      <c r="G4776" s="129"/>
      <c r="H4776" s="372"/>
      <c r="I4776" s="264"/>
      <c r="J4776" s="270"/>
      <c r="K4776" s="264"/>
      <c r="L4776" s="264"/>
      <c r="M4776" s="158"/>
      <c r="N4776" s="348"/>
    </row>
    <row r="4777" spans="2:14" x14ac:dyDescent="0.15">
      <c r="B4777" s="272">
        <v>4773</v>
      </c>
      <c r="C4777" s="165"/>
      <c r="D4777" s="112"/>
      <c r="E4777" s="121"/>
      <c r="F4777" s="122"/>
      <c r="G4777" s="129"/>
      <c r="H4777" s="372"/>
      <c r="I4777" s="264"/>
      <c r="J4777" s="270"/>
      <c r="K4777" s="264"/>
      <c r="L4777" s="264"/>
      <c r="M4777" s="158"/>
      <c r="N4777" s="348"/>
    </row>
    <row r="4778" spans="2:14" x14ac:dyDescent="0.15">
      <c r="B4778" s="272">
        <v>4774</v>
      </c>
      <c r="C4778" s="165"/>
      <c r="D4778" s="112"/>
      <c r="E4778" s="121"/>
      <c r="F4778" s="122"/>
      <c r="G4778" s="129"/>
      <c r="H4778" s="372"/>
      <c r="I4778" s="264"/>
      <c r="J4778" s="270"/>
      <c r="K4778" s="264"/>
      <c r="L4778" s="264"/>
      <c r="M4778" s="158"/>
      <c r="N4778" s="348"/>
    </row>
    <row r="4779" spans="2:14" x14ac:dyDescent="0.15">
      <c r="B4779" s="272">
        <v>4775</v>
      </c>
      <c r="C4779" s="165"/>
      <c r="D4779" s="112"/>
      <c r="E4779" s="121"/>
      <c r="F4779" s="122"/>
      <c r="G4779" s="129"/>
      <c r="H4779" s="372"/>
      <c r="I4779" s="264"/>
      <c r="J4779" s="270"/>
      <c r="K4779" s="264"/>
      <c r="L4779" s="264"/>
      <c r="M4779" s="158"/>
      <c r="N4779" s="348"/>
    </row>
    <row r="4780" spans="2:14" x14ac:dyDescent="0.15">
      <c r="B4780" s="272">
        <v>4776</v>
      </c>
      <c r="C4780" s="165"/>
      <c r="D4780" s="112"/>
      <c r="E4780" s="121"/>
      <c r="F4780" s="122"/>
      <c r="G4780" s="129"/>
      <c r="H4780" s="372"/>
      <c r="I4780" s="264"/>
      <c r="J4780" s="270"/>
      <c r="K4780" s="264"/>
      <c r="L4780" s="264"/>
      <c r="M4780" s="158"/>
      <c r="N4780" s="348"/>
    </row>
    <row r="4781" spans="2:14" x14ac:dyDescent="0.15">
      <c r="B4781" s="272">
        <v>4777</v>
      </c>
      <c r="C4781" s="165"/>
      <c r="D4781" s="112"/>
      <c r="E4781" s="121"/>
      <c r="F4781" s="122"/>
      <c r="G4781" s="129"/>
      <c r="H4781" s="372"/>
      <c r="I4781" s="264"/>
      <c r="J4781" s="270"/>
      <c r="K4781" s="264"/>
      <c r="L4781" s="264"/>
      <c r="M4781" s="158"/>
      <c r="N4781" s="348"/>
    </row>
    <row r="4782" spans="2:14" x14ac:dyDescent="0.15">
      <c r="B4782" s="272">
        <v>4778</v>
      </c>
      <c r="C4782" s="165"/>
      <c r="D4782" s="112"/>
      <c r="E4782" s="121"/>
      <c r="F4782" s="122"/>
      <c r="G4782" s="129"/>
      <c r="H4782" s="372"/>
      <c r="I4782" s="264"/>
      <c r="J4782" s="270"/>
      <c r="K4782" s="264"/>
      <c r="L4782" s="264"/>
      <c r="M4782" s="158"/>
      <c r="N4782" s="348"/>
    </row>
    <row r="4783" spans="2:14" x14ac:dyDescent="0.15">
      <c r="B4783" s="272">
        <v>4779</v>
      </c>
      <c r="C4783" s="165"/>
      <c r="D4783" s="112"/>
      <c r="E4783" s="121"/>
      <c r="F4783" s="122"/>
      <c r="G4783" s="129"/>
      <c r="H4783" s="372"/>
      <c r="I4783" s="264"/>
      <c r="J4783" s="270"/>
      <c r="K4783" s="264"/>
      <c r="L4783" s="264"/>
      <c r="M4783" s="158"/>
      <c r="N4783" s="348"/>
    </row>
    <row r="4784" spans="2:14" x14ac:dyDescent="0.15">
      <c r="B4784" s="272">
        <v>4780</v>
      </c>
      <c r="C4784" s="165"/>
      <c r="D4784" s="112"/>
      <c r="E4784" s="121"/>
      <c r="F4784" s="122"/>
      <c r="G4784" s="129"/>
      <c r="H4784" s="372"/>
      <c r="I4784" s="264"/>
      <c r="J4784" s="270"/>
      <c r="K4784" s="264"/>
      <c r="L4784" s="264"/>
      <c r="M4784" s="158"/>
      <c r="N4784" s="348"/>
    </row>
    <row r="4785" spans="2:14" x14ac:dyDescent="0.15">
      <c r="B4785" s="272">
        <v>4781</v>
      </c>
      <c r="C4785" s="165"/>
      <c r="D4785" s="112"/>
      <c r="E4785" s="121"/>
      <c r="F4785" s="122"/>
      <c r="G4785" s="129"/>
      <c r="H4785" s="372"/>
      <c r="I4785" s="264"/>
      <c r="J4785" s="270"/>
      <c r="K4785" s="264"/>
      <c r="L4785" s="264"/>
      <c r="M4785" s="158"/>
      <c r="N4785" s="348"/>
    </row>
    <row r="4786" spans="2:14" x14ac:dyDescent="0.15">
      <c r="B4786" s="272">
        <v>4782</v>
      </c>
      <c r="C4786" s="165"/>
      <c r="D4786" s="112"/>
      <c r="E4786" s="121"/>
      <c r="F4786" s="122"/>
      <c r="G4786" s="129"/>
      <c r="H4786" s="372"/>
      <c r="I4786" s="264"/>
      <c r="J4786" s="270"/>
      <c r="K4786" s="264"/>
      <c r="L4786" s="264"/>
      <c r="M4786" s="158"/>
      <c r="N4786" s="348"/>
    </row>
    <row r="4787" spans="2:14" x14ac:dyDescent="0.15">
      <c r="B4787" s="272">
        <v>4783</v>
      </c>
      <c r="C4787" s="165"/>
      <c r="D4787" s="112"/>
      <c r="E4787" s="121"/>
      <c r="F4787" s="122"/>
      <c r="G4787" s="129"/>
      <c r="H4787" s="372"/>
      <c r="I4787" s="264"/>
      <c r="J4787" s="270"/>
      <c r="K4787" s="264"/>
      <c r="L4787" s="264"/>
      <c r="M4787" s="158"/>
      <c r="N4787" s="348"/>
    </row>
    <row r="4788" spans="2:14" x14ac:dyDescent="0.15">
      <c r="B4788" s="272">
        <v>4784</v>
      </c>
      <c r="C4788" s="165"/>
      <c r="D4788" s="112"/>
      <c r="E4788" s="121"/>
      <c r="F4788" s="122"/>
      <c r="G4788" s="129"/>
      <c r="H4788" s="372"/>
      <c r="I4788" s="264"/>
      <c r="J4788" s="270"/>
      <c r="K4788" s="264"/>
      <c r="L4788" s="264"/>
      <c r="M4788" s="158"/>
      <c r="N4788" s="348"/>
    </row>
    <row r="4789" spans="2:14" x14ac:dyDescent="0.15">
      <c r="B4789" s="272">
        <v>4785</v>
      </c>
      <c r="C4789" s="165"/>
      <c r="D4789" s="112"/>
      <c r="E4789" s="121"/>
      <c r="F4789" s="122"/>
      <c r="G4789" s="129"/>
      <c r="H4789" s="372"/>
      <c r="I4789" s="264"/>
      <c r="J4789" s="270"/>
      <c r="K4789" s="264"/>
      <c r="L4789" s="264"/>
      <c r="M4789" s="158"/>
      <c r="N4789" s="348"/>
    </row>
    <row r="4790" spans="2:14" x14ac:dyDescent="0.15">
      <c r="B4790" s="272">
        <v>4786</v>
      </c>
      <c r="C4790" s="165"/>
      <c r="D4790" s="112"/>
      <c r="E4790" s="121"/>
      <c r="F4790" s="122"/>
      <c r="G4790" s="129"/>
      <c r="H4790" s="372"/>
      <c r="I4790" s="264"/>
      <c r="J4790" s="270"/>
      <c r="K4790" s="264"/>
      <c r="L4790" s="264"/>
      <c r="M4790" s="158"/>
      <c r="N4790" s="348"/>
    </row>
    <row r="4791" spans="2:14" x14ac:dyDescent="0.15">
      <c r="B4791" s="272">
        <v>4787</v>
      </c>
      <c r="C4791" s="165"/>
      <c r="D4791" s="112"/>
      <c r="E4791" s="121"/>
      <c r="F4791" s="122"/>
      <c r="G4791" s="129"/>
      <c r="H4791" s="372"/>
      <c r="I4791" s="264"/>
      <c r="J4791" s="270"/>
      <c r="K4791" s="264"/>
      <c r="L4791" s="264"/>
      <c r="M4791" s="158"/>
      <c r="N4791" s="348"/>
    </row>
    <row r="4792" spans="2:14" x14ac:dyDescent="0.15">
      <c r="B4792" s="272">
        <v>4788</v>
      </c>
      <c r="C4792" s="165"/>
      <c r="D4792" s="112"/>
      <c r="E4792" s="121"/>
      <c r="F4792" s="122"/>
      <c r="G4792" s="129"/>
      <c r="H4792" s="372"/>
      <c r="I4792" s="264"/>
      <c r="J4792" s="270"/>
      <c r="K4792" s="264"/>
      <c r="L4792" s="264"/>
      <c r="M4792" s="158"/>
      <c r="N4792" s="348"/>
    </row>
    <row r="4793" spans="2:14" x14ac:dyDescent="0.15">
      <c r="B4793" s="272">
        <v>4789</v>
      </c>
      <c r="C4793" s="165"/>
      <c r="D4793" s="112"/>
      <c r="E4793" s="121"/>
      <c r="F4793" s="122"/>
      <c r="G4793" s="129"/>
      <c r="H4793" s="372"/>
      <c r="I4793" s="264"/>
      <c r="J4793" s="270"/>
      <c r="K4793" s="264"/>
      <c r="L4793" s="264"/>
      <c r="M4793" s="158"/>
      <c r="N4793" s="348"/>
    </row>
    <row r="4794" spans="2:14" x14ac:dyDescent="0.15">
      <c r="B4794" s="272">
        <v>4790</v>
      </c>
      <c r="C4794" s="165"/>
      <c r="D4794" s="112"/>
      <c r="E4794" s="121"/>
      <c r="F4794" s="122"/>
      <c r="G4794" s="129"/>
      <c r="H4794" s="372"/>
      <c r="I4794" s="264"/>
      <c r="J4794" s="270"/>
      <c r="K4794" s="264"/>
      <c r="L4794" s="264"/>
      <c r="M4794" s="158"/>
      <c r="N4794" s="348"/>
    </row>
    <row r="4795" spans="2:14" x14ac:dyDescent="0.15">
      <c r="B4795" s="272">
        <v>4791</v>
      </c>
      <c r="C4795" s="165"/>
      <c r="D4795" s="112"/>
      <c r="E4795" s="121"/>
      <c r="F4795" s="122"/>
      <c r="G4795" s="129"/>
      <c r="H4795" s="372"/>
      <c r="I4795" s="264"/>
      <c r="J4795" s="270"/>
      <c r="K4795" s="264"/>
      <c r="L4795" s="264"/>
      <c r="M4795" s="158"/>
      <c r="N4795" s="348"/>
    </row>
    <row r="4796" spans="2:14" x14ac:dyDescent="0.15">
      <c r="B4796" s="272">
        <v>4792</v>
      </c>
      <c r="C4796" s="165"/>
      <c r="D4796" s="112"/>
      <c r="E4796" s="121"/>
      <c r="F4796" s="122"/>
      <c r="G4796" s="129"/>
      <c r="H4796" s="372"/>
      <c r="I4796" s="264"/>
      <c r="J4796" s="270"/>
      <c r="K4796" s="264"/>
      <c r="L4796" s="264"/>
      <c r="M4796" s="158"/>
      <c r="N4796" s="348"/>
    </row>
    <row r="4797" spans="2:14" x14ac:dyDescent="0.15">
      <c r="B4797" s="272">
        <v>4793</v>
      </c>
      <c r="C4797" s="165"/>
      <c r="D4797" s="112"/>
      <c r="E4797" s="121"/>
      <c r="F4797" s="122"/>
      <c r="G4797" s="129"/>
      <c r="H4797" s="372"/>
      <c r="I4797" s="264"/>
      <c r="J4797" s="270"/>
      <c r="K4797" s="264"/>
      <c r="L4797" s="264"/>
      <c r="M4797" s="158"/>
      <c r="N4797" s="348"/>
    </row>
    <row r="4798" spans="2:14" x14ac:dyDescent="0.15">
      <c r="B4798" s="272">
        <v>4794</v>
      </c>
      <c r="C4798" s="165"/>
      <c r="D4798" s="112"/>
      <c r="E4798" s="121"/>
      <c r="F4798" s="122"/>
      <c r="G4798" s="129"/>
      <c r="H4798" s="372"/>
      <c r="I4798" s="264"/>
      <c r="J4798" s="270"/>
      <c r="K4798" s="264"/>
      <c r="L4798" s="264"/>
      <c r="M4798" s="158"/>
      <c r="N4798" s="348"/>
    </row>
    <row r="4799" spans="2:14" x14ac:dyDescent="0.15">
      <c r="B4799" s="272">
        <v>4795</v>
      </c>
      <c r="C4799" s="165"/>
      <c r="D4799" s="112"/>
      <c r="E4799" s="121"/>
      <c r="F4799" s="122"/>
      <c r="G4799" s="129"/>
      <c r="H4799" s="372"/>
      <c r="I4799" s="264"/>
      <c r="J4799" s="270"/>
      <c r="K4799" s="264"/>
      <c r="L4799" s="264"/>
      <c r="M4799" s="158"/>
      <c r="N4799" s="348"/>
    </row>
    <row r="4800" spans="2:14" x14ac:dyDescent="0.15">
      <c r="B4800" s="272">
        <v>4796</v>
      </c>
      <c r="C4800" s="165"/>
      <c r="D4800" s="112"/>
      <c r="E4800" s="121"/>
      <c r="F4800" s="122"/>
      <c r="G4800" s="129"/>
      <c r="H4800" s="372"/>
      <c r="I4800" s="264"/>
      <c r="J4800" s="270"/>
      <c r="K4800" s="264"/>
      <c r="L4800" s="264"/>
      <c r="M4800" s="158"/>
      <c r="N4800" s="348"/>
    </row>
    <row r="4801" spans="2:14" x14ac:dyDescent="0.15">
      <c r="B4801" s="272">
        <v>4797</v>
      </c>
      <c r="C4801" s="165"/>
      <c r="D4801" s="112"/>
      <c r="E4801" s="121"/>
      <c r="F4801" s="122"/>
      <c r="G4801" s="129"/>
      <c r="H4801" s="372"/>
      <c r="I4801" s="264"/>
      <c r="J4801" s="270"/>
      <c r="K4801" s="264"/>
      <c r="L4801" s="264"/>
      <c r="M4801" s="158"/>
      <c r="N4801" s="348"/>
    </row>
    <row r="4802" spans="2:14" x14ac:dyDescent="0.15">
      <c r="B4802" s="272">
        <v>4798</v>
      </c>
      <c r="C4802" s="165"/>
      <c r="D4802" s="112"/>
      <c r="E4802" s="121"/>
      <c r="F4802" s="122"/>
      <c r="G4802" s="129"/>
      <c r="H4802" s="372"/>
      <c r="I4802" s="264"/>
      <c r="J4802" s="270"/>
      <c r="K4802" s="264"/>
      <c r="L4802" s="264"/>
      <c r="M4802" s="158"/>
      <c r="N4802" s="348"/>
    </row>
    <row r="4803" spans="2:14" x14ac:dyDescent="0.15">
      <c r="B4803" s="272">
        <v>4799</v>
      </c>
      <c r="C4803" s="165"/>
      <c r="D4803" s="112"/>
      <c r="E4803" s="121"/>
      <c r="F4803" s="122"/>
      <c r="G4803" s="129"/>
      <c r="H4803" s="372"/>
      <c r="I4803" s="264"/>
      <c r="J4803" s="270"/>
      <c r="K4803" s="264"/>
      <c r="L4803" s="264"/>
      <c r="M4803" s="158"/>
      <c r="N4803" s="348"/>
    </row>
    <row r="4804" spans="2:14" x14ac:dyDescent="0.15">
      <c r="B4804" s="272">
        <v>4800</v>
      </c>
      <c r="C4804" s="165"/>
      <c r="D4804" s="112"/>
      <c r="E4804" s="121"/>
      <c r="F4804" s="122"/>
      <c r="G4804" s="129"/>
      <c r="H4804" s="372"/>
      <c r="I4804" s="264"/>
      <c r="J4804" s="270"/>
      <c r="K4804" s="264"/>
      <c r="L4804" s="264"/>
      <c r="M4804" s="158"/>
      <c r="N4804" s="348"/>
    </row>
    <row r="4805" spans="2:14" x14ac:dyDescent="0.15">
      <c r="B4805" s="272">
        <v>4801</v>
      </c>
      <c r="C4805" s="165"/>
      <c r="D4805" s="112"/>
      <c r="E4805" s="121"/>
      <c r="F4805" s="122"/>
      <c r="G4805" s="129"/>
      <c r="H4805" s="372"/>
      <c r="I4805" s="264"/>
      <c r="J4805" s="270"/>
      <c r="K4805" s="264"/>
      <c r="L4805" s="264"/>
      <c r="M4805" s="158"/>
      <c r="N4805" s="348"/>
    </row>
    <row r="4806" spans="2:14" x14ac:dyDescent="0.15">
      <c r="B4806" s="272">
        <v>4802</v>
      </c>
      <c r="C4806" s="165"/>
      <c r="D4806" s="112"/>
      <c r="E4806" s="121"/>
      <c r="F4806" s="122"/>
      <c r="G4806" s="129"/>
      <c r="H4806" s="372"/>
      <c r="I4806" s="264"/>
      <c r="J4806" s="270"/>
      <c r="K4806" s="264"/>
      <c r="L4806" s="264"/>
      <c r="M4806" s="158"/>
      <c r="N4806" s="348"/>
    </row>
    <row r="4807" spans="2:14" x14ac:dyDescent="0.15">
      <c r="B4807" s="272">
        <v>4803</v>
      </c>
      <c r="C4807" s="165"/>
      <c r="D4807" s="112"/>
      <c r="E4807" s="121"/>
      <c r="F4807" s="122"/>
      <c r="G4807" s="129"/>
      <c r="H4807" s="372"/>
      <c r="I4807" s="264"/>
      <c r="J4807" s="270"/>
      <c r="K4807" s="264"/>
      <c r="L4807" s="264"/>
      <c r="M4807" s="158"/>
      <c r="N4807" s="348"/>
    </row>
    <row r="4808" spans="2:14" x14ac:dyDescent="0.15">
      <c r="B4808" s="272">
        <v>4804</v>
      </c>
      <c r="C4808" s="165"/>
      <c r="D4808" s="112"/>
      <c r="E4808" s="121"/>
      <c r="F4808" s="122"/>
      <c r="G4808" s="129"/>
      <c r="H4808" s="372"/>
      <c r="I4808" s="264"/>
      <c r="J4808" s="270"/>
      <c r="K4808" s="264"/>
      <c r="L4808" s="264"/>
      <c r="M4808" s="158"/>
      <c r="N4808" s="348"/>
    </row>
    <row r="4809" spans="2:14" x14ac:dyDescent="0.15">
      <c r="B4809" s="272">
        <v>4805</v>
      </c>
      <c r="C4809" s="165"/>
      <c r="D4809" s="112"/>
      <c r="E4809" s="121"/>
      <c r="F4809" s="122"/>
      <c r="G4809" s="129"/>
      <c r="H4809" s="372"/>
      <c r="I4809" s="264"/>
      <c r="J4809" s="270"/>
      <c r="K4809" s="264"/>
      <c r="L4809" s="264"/>
      <c r="M4809" s="158"/>
      <c r="N4809" s="348"/>
    </row>
    <row r="4810" spans="2:14" x14ac:dyDescent="0.15">
      <c r="B4810" s="272">
        <v>4806</v>
      </c>
      <c r="C4810" s="165"/>
      <c r="D4810" s="112"/>
      <c r="E4810" s="121"/>
      <c r="F4810" s="122"/>
      <c r="G4810" s="129"/>
      <c r="H4810" s="372"/>
      <c r="I4810" s="264"/>
      <c r="J4810" s="270"/>
      <c r="K4810" s="264"/>
      <c r="L4810" s="264"/>
      <c r="M4810" s="158"/>
      <c r="N4810" s="348"/>
    </row>
    <row r="4811" spans="2:14" x14ac:dyDescent="0.15">
      <c r="B4811" s="272">
        <v>4807</v>
      </c>
      <c r="C4811" s="165"/>
      <c r="D4811" s="112"/>
      <c r="E4811" s="121"/>
      <c r="F4811" s="122"/>
      <c r="G4811" s="129"/>
      <c r="H4811" s="372"/>
      <c r="I4811" s="264"/>
      <c r="J4811" s="270"/>
      <c r="K4811" s="264"/>
      <c r="L4811" s="264"/>
      <c r="M4811" s="158"/>
      <c r="N4811" s="348"/>
    </row>
    <row r="4812" spans="2:14" x14ac:dyDescent="0.15">
      <c r="B4812" s="272">
        <v>4808</v>
      </c>
      <c r="C4812" s="165"/>
      <c r="D4812" s="112"/>
      <c r="E4812" s="121"/>
      <c r="F4812" s="122"/>
      <c r="G4812" s="129"/>
      <c r="H4812" s="372"/>
      <c r="I4812" s="264"/>
      <c r="J4812" s="270"/>
      <c r="K4812" s="264"/>
      <c r="L4812" s="264"/>
      <c r="M4812" s="158"/>
      <c r="N4812" s="348"/>
    </row>
    <row r="4813" spans="2:14" x14ac:dyDescent="0.15">
      <c r="B4813" s="272">
        <v>4809</v>
      </c>
      <c r="C4813" s="165"/>
      <c r="D4813" s="112"/>
      <c r="E4813" s="121"/>
      <c r="F4813" s="122"/>
      <c r="G4813" s="129"/>
      <c r="H4813" s="372"/>
      <c r="I4813" s="264"/>
      <c r="J4813" s="270"/>
      <c r="K4813" s="264"/>
      <c r="L4813" s="264"/>
      <c r="M4813" s="158"/>
      <c r="N4813" s="348"/>
    </row>
    <row r="4814" spans="2:14" x14ac:dyDescent="0.15">
      <c r="B4814" s="272">
        <v>4810</v>
      </c>
      <c r="C4814" s="165"/>
      <c r="D4814" s="112"/>
      <c r="E4814" s="121"/>
      <c r="F4814" s="122"/>
      <c r="G4814" s="129"/>
      <c r="H4814" s="372"/>
      <c r="I4814" s="264"/>
      <c r="J4814" s="270"/>
      <c r="K4814" s="264"/>
      <c r="L4814" s="264"/>
      <c r="M4814" s="158"/>
      <c r="N4814" s="348"/>
    </row>
    <row r="4815" spans="2:14" x14ac:dyDescent="0.15">
      <c r="B4815" s="272">
        <v>4811</v>
      </c>
      <c r="C4815" s="165"/>
      <c r="D4815" s="112"/>
      <c r="E4815" s="121"/>
      <c r="F4815" s="122"/>
      <c r="G4815" s="129"/>
      <c r="H4815" s="372"/>
      <c r="I4815" s="264"/>
      <c r="J4815" s="270"/>
      <c r="K4815" s="264"/>
      <c r="L4815" s="264"/>
      <c r="M4815" s="158"/>
      <c r="N4815" s="348"/>
    </row>
    <row r="4816" spans="2:14" x14ac:dyDescent="0.15">
      <c r="B4816" s="272">
        <v>4812</v>
      </c>
      <c r="C4816" s="165"/>
      <c r="D4816" s="112"/>
      <c r="E4816" s="121"/>
      <c r="F4816" s="122"/>
      <c r="G4816" s="129"/>
      <c r="H4816" s="372"/>
      <c r="I4816" s="264"/>
      <c r="J4816" s="270"/>
      <c r="K4816" s="264"/>
      <c r="L4816" s="264"/>
      <c r="M4816" s="158"/>
      <c r="N4816" s="348"/>
    </row>
    <row r="4817" spans="2:14" x14ac:dyDescent="0.15">
      <c r="B4817" s="272">
        <v>4813</v>
      </c>
      <c r="C4817" s="165"/>
      <c r="D4817" s="112"/>
      <c r="E4817" s="121"/>
      <c r="F4817" s="122"/>
      <c r="G4817" s="129"/>
      <c r="H4817" s="372"/>
      <c r="I4817" s="264"/>
      <c r="J4817" s="270"/>
      <c r="K4817" s="264"/>
      <c r="L4817" s="264"/>
      <c r="M4817" s="158"/>
      <c r="N4817" s="348"/>
    </row>
    <row r="4818" spans="2:14" x14ac:dyDescent="0.15">
      <c r="B4818" s="272">
        <v>4814</v>
      </c>
      <c r="C4818" s="165"/>
      <c r="D4818" s="112"/>
      <c r="E4818" s="121"/>
      <c r="F4818" s="122"/>
      <c r="G4818" s="129"/>
      <c r="H4818" s="372"/>
      <c r="I4818" s="264"/>
      <c r="J4818" s="270"/>
      <c r="K4818" s="264"/>
      <c r="L4818" s="264"/>
      <c r="M4818" s="158"/>
      <c r="N4818" s="348"/>
    </row>
    <row r="4819" spans="2:14" x14ac:dyDescent="0.15">
      <c r="B4819" s="272">
        <v>4815</v>
      </c>
      <c r="C4819" s="165"/>
      <c r="D4819" s="112"/>
      <c r="E4819" s="121"/>
      <c r="F4819" s="122"/>
      <c r="G4819" s="129"/>
      <c r="H4819" s="372"/>
      <c r="I4819" s="264"/>
      <c r="J4819" s="270"/>
      <c r="K4819" s="264"/>
      <c r="L4819" s="264"/>
      <c r="M4819" s="158"/>
      <c r="N4819" s="348"/>
    </row>
    <row r="4820" spans="2:14" x14ac:dyDescent="0.15">
      <c r="B4820" s="272">
        <v>4816</v>
      </c>
      <c r="C4820" s="165"/>
      <c r="D4820" s="112"/>
      <c r="E4820" s="121"/>
      <c r="F4820" s="122"/>
      <c r="G4820" s="129"/>
      <c r="H4820" s="372"/>
      <c r="I4820" s="264"/>
      <c r="J4820" s="270"/>
      <c r="K4820" s="264"/>
      <c r="L4820" s="264"/>
      <c r="M4820" s="158"/>
      <c r="N4820" s="348"/>
    </row>
    <row r="4821" spans="2:14" x14ac:dyDescent="0.15">
      <c r="B4821" s="272">
        <v>4817</v>
      </c>
      <c r="C4821" s="165"/>
      <c r="D4821" s="112"/>
      <c r="E4821" s="121"/>
      <c r="F4821" s="122"/>
      <c r="G4821" s="129"/>
      <c r="H4821" s="372"/>
      <c r="I4821" s="264"/>
      <c r="J4821" s="270"/>
      <c r="K4821" s="264"/>
      <c r="L4821" s="264"/>
      <c r="M4821" s="158"/>
      <c r="N4821" s="348"/>
    </row>
    <row r="4822" spans="2:14" x14ac:dyDescent="0.15">
      <c r="B4822" s="272">
        <v>4818</v>
      </c>
      <c r="C4822" s="165"/>
      <c r="D4822" s="112"/>
      <c r="E4822" s="121"/>
      <c r="F4822" s="122"/>
      <c r="G4822" s="129"/>
      <c r="H4822" s="372"/>
      <c r="I4822" s="264"/>
      <c r="J4822" s="270"/>
      <c r="K4822" s="264"/>
      <c r="L4822" s="264"/>
      <c r="M4822" s="158"/>
      <c r="N4822" s="348"/>
    </row>
    <row r="4823" spans="2:14" x14ac:dyDescent="0.15">
      <c r="B4823" s="272">
        <v>4819</v>
      </c>
      <c r="C4823" s="165"/>
      <c r="D4823" s="112"/>
      <c r="E4823" s="121"/>
      <c r="F4823" s="122"/>
      <c r="G4823" s="129"/>
      <c r="H4823" s="372"/>
      <c r="I4823" s="264"/>
      <c r="J4823" s="270"/>
      <c r="K4823" s="264"/>
      <c r="L4823" s="264"/>
      <c r="M4823" s="158"/>
      <c r="N4823" s="348"/>
    </row>
    <row r="4824" spans="2:14" x14ac:dyDescent="0.15">
      <c r="B4824" s="272">
        <v>4820</v>
      </c>
      <c r="C4824" s="165"/>
      <c r="D4824" s="112"/>
      <c r="E4824" s="121"/>
      <c r="F4824" s="122"/>
      <c r="G4824" s="129"/>
      <c r="H4824" s="372"/>
      <c r="I4824" s="264"/>
      <c r="J4824" s="270"/>
      <c r="K4824" s="264"/>
      <c r="L4824" s="264"/>
      <c r="M4824" s="158"/>
      <c r="N4824" s="348"/>
    </row>
    <row r="4825" spans="2:14" x14ac:dyDescent="0.15">
      <c r="B4825" s="272">
        <v>4821</v>
      </c>
      <c r="C4825" s="165"/>
      <c r="D4825" s="112"/>
      <c r="E4825" s="121"/>
      <c r="F4825" s="122"/>
      <c r="G4825" s="129"/>
      <c r="H4825" s="372"/>
      <c r="I4825" s="264"/>
      <c r="J4825" s="270"/>
      <c r="K4825" s="264"/>
      <c r="L4825" s="264"/>
      <c r="M4825" s="158"/>
      <c r="N4825" s="348"/>
    </row>
    <row r="4826" spans="2:14" x14ac:dyDescent="0.15">
      <c r="B4826" s="272">
        <v>4822</v>
      </c>
      <c r="C4826" s="165"/>
      <c r="D4826" s="112"/>
      <c r="E4826" s="121"/>
      <c r="F4826" s="122"/>
      <c r="G4826" s="129"/>
      <c r="H4826" s="372"/>
      <c r="I4826" s="264"/>
      <c r="J4826" s="270"/>
      <c r="K4826" s="264"/>
      <c r="L4826" s="264"/>
      <c r="M4826" s="158"/>
      <c r="N4826" s="348"/>
    </row>
    <row r="4827" spans="2:14" x14ac:dyDescent="0.15">
      <c r="B4827" s="272">
        <v>4823</v>
      </c>
      <c r="C4827" s="165"/>
      <c r="D4827" s="112"/>
      <c r="E4827" s="121"/>
      <c r="F4827" s="122"/>
      <c r="G4827" s="129"/>
      <c r="H4827" s="372"/>
      <c r="I4827" s="264"/>
      <c r="J4827" s="270"/>
      <c r="K4827" s="264"/>
      <c r="L4827" s="264"/>
      <c r="M4827" s="158"/>
      <c r="N4827" s="348"/>
    </row>
    <row r="4828" spans="2:14" x14ac:dyDescent="0.15">
      <c r="B4828" s="272">
        <v>4824</v>
      </c>
      <c r="C4828" s="165"/>
      <c r="D4828" s="112"/>
      <c r="E4828" s="121"/>
      <c r="F4828" s="122"/>
      <c r="G4828" s="129"/>
      <c r="H4828" s="372"/>
      <c r="I4828" s="264"/>
      <c r="J4828" s="270"/>
      <c r="K4828" s="264"/>
      <c r="L4828" s="264"/>
      <c r="M4828" s="158"/>
      <c r="N4828" s="348"/>
    </row>
    <row r="4829" spans="2:14" x14ac:dyDescent="0.15">
      <c r="B4829" s="272">
        <v>4825</v>
      </c>
      <c r="C4829" s="165"/>
      <c r="D4829" s="112"/>
      <c r="E4829" s="121"/>
      <c r="F4829" s="122"/>
      <c r="G4829" s="129"/>
      <c r="H4829" s="372"/>
      <c r="I4829" s="264"/>
      <c r="J4829" s="270"/>
      <c r="K4829" s="264"/>
      <c r="L4829" s="264"/>
      <c r="M4829" s="158"/>
      <c r="N4829" s="348"/>
    </row>
    <row r="4830" spans="2:14" x14ac:dyDescent="0.15">
      <c r="B4830" s="272">
        <v>4826</v>
      </c>
      <c r="C4830" s="165"/>
      <c r="D4830" s="112"/>
      <c r="E4830" s="121"/>
      <c r="F4830" s="122"/>
      <c r="G4830" s="129"/>
      <c r="H4830" s="372"/>
      <c r="I4830" s="264"/>
      <c r="J4830" s="270"/>
      <c r="K4830" s="264"/>
      <c r="L4830" s="264"/>
      <c r="M4830" s="158"/>
      <c r="N4830" s="348"/>
    </row>
    <row r="4831" spans="2:14" x14ac:dyDescent="0.15">
      <c r="B4831" s="272">
        <v>4827</v>
      </c>
      <c r="C4831" s="165"/>
      <c r="D4831" s="112"/>
      <c r="E4831" s="121"/>
      <c r="F4831" s="122"/>
      <c r="G4831" s="129"/>
      <c r="H4831" s="372"/>
      <c r="I4831" s="264"/>
      <c r="J4831" s="270"/>
      <c r="K4831" s="264"/>
      <c r="L4831" s="264"/>
      <c r="M4831" s="158"/>
      <c r="N4831" s="348"/>
    </row>
    <row r="4832" spans="2:14" x14ac:dyDescent="0.15">
      <c r="B4832" s="272">
        <v>4828</v>
      </c>
      <c r="C4832" s="165"/>
      <c r="D4832" s="112"/>
      <c r="E4832" s="121"/>
      <c r="F4832" s="122"/>
      <c r="G4832" s="129"/>
      <c r="H4832" s="372"/>
      <c r="I4832" s="264"/>
      <c r="J4832" s="270"/>
      <c r="K4832" s="264"/>
      <c r="L4832" s="264"/>
      <c r="M4832" s="158"/>
      <c r="N4832" s="348"/>
    </row>
    <row r="4833" spans="2:14" x14ac:dyDescent="0.15">
      <c r="B4833" s="272">
        <v>4829</v>
      </c>
      <c r="C4833" s="165"/>
      <c r="D4833" s="112"/>
      <c r="E4833" s="121"/>
      <c r="F4833" s="122"/>
      <c r="G4833" s="129"/>
      <c r="H4833" s="372"/>
      <c r="I4833" s="264"/>
      <c r="J4833" s="270"/>
      <c r="K4833" s="264"/>
      <c r="L4833" s="264"/>
      <c r="M4833" s="158"/>
      <c r="N4833" s="348"/>
    </row>
    <row r="4834" spans="2:14" x14ac:dyDescent="0.15">
      <c r="B4834" s="272">
        <v>4830</v>
      </c>
      <c r="C4834" s="165"/>
      <c r="D4834" s="112"/>
      <c r="E4834" s="121"/>
      <c r="F4834" s="122"/>
      <c r="G4834" s="129"/>
      <c r="H4834" s="372"/>
      <c r="I4834" s="264"/>
      <c r="J4834" s="270"/>
      <c r="K4834" s="264"/>
      <c r="L4834" s="264"/>
      <c r="M4834" s="158"/>
      <c r="N4834" s="348"/>
    </row>
    <row r="4835" spans="2:14" x14ac:dyDescent="0.15">
      <c r="B4835" s="272">
        <v>4831</v>
      </c>
      <c r="C4835" s="165"/>
      <c r="D4835" s="112"/>
      <c r="E4835" s="121"/>
      <c r="F4835" s="122"/>
      <c r="G4835" s="129"/>
      <c r="H4835" s="372"/>
      <c r="I4835" s="264"/>
      <c r="J4835" s="270"/>
      <c r="K4835" s="264"/>
      <c r="L4835" s="264"/>
      <c r="M4835" s="158"/>
      <c r="N4835" s="348"/>
    </row>
    <row r="4836" spans="2:14" x14ac:dyDescent="0.15">
      <c r="B4836" s="272">
        <v>4832</v>
      </c>
      <c r="C4836" s="165"/>
      <c r="D4836" s="112"/>
      <c r="E4836" s="121"/>
      <c r="F4836" s="122"/>
      <c r="G4836" s="129"/>
      <c r="H4836" s="372"/>
      <c r="I4836" s="264"/>
      <c r="J4836" s="270"/>
      <c r="K4836" s="264"/>
      <c r="L4836" s="264"/>
      <c r="M4836" s="158"/>
      <c r="N4836" s="348"/>
    </row>
    <row r="4837" spans="2:14" x14ac:dyDescent="0.15">
      <c r="B4837" s="272">
        <v>4833</v>
      </c>
      <c r="C4837" s="165"/>
      <c r="D4837" s="112"/>
      <c r="E4837" s="121"/>
      <c r="F4837" s="122"/>
      <c r="G4837" s="129"/>
      <c r="H4837" s="372"/>
      <c r="I4837" s="264"/>
      <c r="J4837" s="270"/>
      <c r="K4837" s="264"/>
      <c r="L4837" s="264"/>
      <c r="M4837" s="158"/>
      <c r="N4837" s="348"/>
    </row>
    <row r="4838" spans="2:14" x14ac:dyDescent="0.15">
      <c r="B4838" s="272">
        <v>4834</v>
      </c>
      <c r="C4838" s="165"/>
      <c r="D4838" s="112"/>
      <c r="E4838" s="121"/>
      <c r="F4838" s="122"/>
      <c r="G4838" s="129"/>
      <c r="H4838" s="372"/>
      <c r="I4838" s="264"/>
      <c r="J4838" s="270"/>
      <c r="K4838" s="264"/>
      <c r="L4838" s="264"/>
      <c r="M4838" s="158"/>
      <c r="N4838" s="348"/>
    </row>
    <row r="4839" spans="2:14" x14ac:dyDescent="0.15">
      <c r="B4839" s="272">
        <v>4835</v>
      </c>
      <c r="C4839" s="165"/>
      <c r="D4839" s="112"/>
      <c r="E4839" s="121"/>
      <c r="F4839" s="122"/>
      <c r="G4839" s="129"/>
      <c r="H4839" s="372"/>
      <c r="I4839" s="264"/>
      <c r="J4839" s="270"/>
      <c r="K4839" s="264"/>
      <c r="L4839" s="264"/>
      <c r="M4839" s="158"/>
      <c r="N4839" s="348"/>
    </row>
    <row r="4840" spans="2:14" x14ac:dyDescent="0.15">
      <c r="B4840" s="272">
        <v>4836</v>
      </c>
      <c r="C4840" s="165"/>
      <c r="D4840" s="112"/>
      <c r="E4840" s="121"/>
      <c r="F4840" s="122"/>
      <c r="G4840" s="129"/>
      <c r="H4840" s="372"/>
      <c r="I4840" s="264"/>
      <c r="J4840" s="270"/>
      <c r="K4840" s="264"/>
      <c r="L4840" s="264"/>
      <c r="M4840" s="158"/>
      <c r="N4840" s="348"/>
    </row>
    <row r="4841" spans="2:14" x14ac:dyDescent="0.15">
      <c r="B4841" s="272">
        <v>4837</v>
      </c>
      <c r="C4841" s="165"/>
      <c r="D4841" s="112"/>
      <c r="E4841" s="121"/>
      <c r="F4841" s="122"/>
      <c r="G4841" s="129"/>
      <c r="H4841" s="372"/>
      <c r="I4841" s="264"/>
      <c r="J4841" s="270"/>
      <c r="K4841" s="264"/>
      <c r="L4841" s="264"/>
      <c r="M4841" s="158"/>
      <c r="N4841" s="348"/>
    </row>
    <row r="4842" spans="2:14" x14ac:dyDescent="0.15">
      <c r="B4842" s="272">
        <v>4838</v>
      </c>
      <c r="C4842" s="165"/>
      <c r="D4842" s="112"/>
      <c r="E4842" s="121"/>
      <c r="F4842" s="122"/>
      <c r="G4842" s="129"/>
      <c r="H4842" s="372"/>
      <c r="I4842" s="264"/>
      <c r="J4842" s="270"/>
      <c r="K4842" s="264"/>
      <c r="L4842" s="264"/>
      <c r="M4842" s="158"/>
      <c r="N4842" s="348"/>
    </row>
    <row r="4843" spans="2:14" x14ac:dyDescent="0.15">
      <c r="B4843" s="272">
        <v>4839</v>
      </c>
      <c r="C4843" s="165"/>
      <c r="D4843" s="112"/>
      <c r="E4843" s="121"/>
      <c r="F4843" s="122"/>
      <c r="G4843" s="129"/>
      <c r="H4843" s="372"/>
      <c r="I4843" s="264"/>
      <c r="J4843" s="270"/>
      <c r="K4843" s="264"/>
      <c r="L4843" s="264"/>
      <c r="M4843" s="158"/>
      <c r="N4843" s="348"/>
    </row>
    <row r="4844" spans="2:14" x14ac:dyDescent="0.15">
      <c r="B4844" s="272">
        <v>4840</v>
      </c>
      <c r="C4844" s="165"/>
      <c r="D4844" s="112"/>
      <c r="E4844" s="121"/>
      <c r="F4844" s="122"/>
      <c r="G4844" s="129"/>
      <c r="H4844" s="372"/>
      <c r="I4844" s="264"/>
      <c r="J4844" s="270"/>
      <c r="K4844" s="264"/>
      <c r="L4844" s="264"/>
      <c r="M4844" s="158"/>
      <c r="N4844" s="348"/>
    </row>
    <row r="4845" spans="2:14" x14ac:dyDescent="0.15">
      <c r="B4845" s="272">
        <v>4841</v>
      </c>
      <c r="C4845" s="165"/>
      <c r="D4845" s="112"/>
      <c r="E4845" s="121"/>
      <c r="F4845" s="122"/>
      <c r="G4845" s="129"/>
      <c r="H4845" s="372"/>
      <c r="I4845" s="264"/>
      <c r="J4845" s="270"/>
      <c r="K4845" s="264"/>
      <c r="L4845" s="264"/>
      <c r="M4845" s="158"/>
      <c r="N4845" s="348"/>
    </row>
    <row r="4846" spans="2:14" x14ac:dyDescent="0.15">
      <c r="B4846" s="272">
        <v>4842</v>
      </c>
      <c r="C4846" s="165"/>
      <c r="D4846" s="112"/>
      <c r="E4846" s="121"/>
      <c r="F4846" s="122"/>
      <c r="G4846" s="129"/>
      <c r="H4846" s="372"/>
      <c r="I4846" s="264"/>
      <c r="J4846" s="270"/>
      <c r="K4846" s="264"/>
      <c r="L4846" s="264"/>
      <c r="M4846" s="158"/>
      <c r="N4846" s="348"/>
    </row>
    <row r="4847" spans="2:14" x14ac:dyDescent="0.15">
      <c r="B4847" s="272">
        <v>4843</v>
      </c>
      <c r="C4847" s="165"/>
      <c r="D4847" s="112"/>
      <c r="E4847" s="121"/>
      <c r="F4847" s="122"/>
      <c r="G4847" s="129"/>
      <c r="H4847" s="372"/>
      <c r="I4847" s="264"/>
      <c r="J4847" s="270"/>
      <c r="K4847" s="264"/>
      <c r="L4847" s="264"/>
      <c r="M4847" s="158"/>
      <c r="N4847" s="348"/>
    </row>
    <row r="4848" spans="2:14" x14ac:dyDescent="0.15">
      <c r="B4848" s="272">
        <v>4844</v>
      </c>
      <c r="C4848" s="165"/>
      <c r="D4848" s="112"/>
      <c r="E4848" s="121"/>
      <c r="F4848" s="122"/>
      <c r="G4848" s="129"/>
      <c r="H4848" s="372"/>
      <c r="I4848" s="264"/>
      <c r="J4848" s="270"/>
      <c r="K4848" s="264"/>
      <c r="L4848" s="264"/>
      <c r="M4848" s="158"/>
      <c r="N4848" s="348"/>
    </row>
    <row r="4849" spans="2:14" x14ac:dyDescent="0.15">
      <c r="B4849" s="272">
        <v>4845</v>
      </c>
      <c r="C4849" s="165"/>
      <c r="D4849" s="112"/>
      <c r="E4849" s="121"/>
      <c r="F4849" s="122"/>
      <c r="G4849" s="129"/>
      <c r="H4849" s="372"/>
      <c r="I4849" s="264"/>
      <c r="J4849" s="270"/>
      <c r="K4849" s="264"/>
      <c r="L4849" s="264"/>
      <c r="M4849" s="158"/>
      <c r="N4849" s="348"/>
    </row>
    <row r="4850" spans="2:14" x14ac:dyDescent="0.15">
      <c r="B4850" s="272">
        <v>4846</v>
      </c>
      <c r="C4850" s="165"/>
      <c r="D4850" s="112"/>
      <c r="E4850" s="121"/>
      <c r="F4850" s="122"/>
      <c r="G4850" s="129"/>
      <c r="H4850" s="372"/>
      <c r="I4850" s="264"/>
      <c r="J4850" s="270"/>
      <c r="K4850" s="264"/>
      <c r="L4850" s="264"/>
      <c r="M4850" s="158"/>
      <c r="N4850" s="348"/>
    </row>
    <row r="4851" spans="2:14" x14ac:dyDescent="0.15">
      <c r="B4851" s="272">
        <v>4847</v>
      </c>
      <c r="C4851" s="165"/>
      <c r="D4851" s="112"/>
      <c r="E4851" s="121"/>
      <c r="F4851" s="122"/>
      <c r="G4851" s="129"/>
      <c r="H4851" s="372"/>
      <c r="I4851" s="264"/>
      <c r="J4851" s="270"/>
      <c r="K4851" s="264"/>
      <c r="L4851" s="264"/>
      <c r="M4851" s="158"/>
      <c r="N4851" s="348"/>
    </row>
    <row r="4852" spans="2:14" x14ac:dyDescent="0.15">
      <c r="B4852" s="272">
        <v>4848</v>
      </c>
      <c r="C4852" s="165"/>
      <c r="D4852" s="112"/>
      <c r="E4852" s="121"/>
      <c r="F4852" s="122"/>
      <c r="G4852" s="129"/>
      <c r="H4852" s="372"/>
      <c r="I4852" s="264"/>
      <c r="J4852" s="270"/>
      <c r="K4852" s="264"/>
      <c r="L4852" s="264"/>
      <c r="M4852" s="158"/>
      <c r="N4852" s="348"/>
    </row>
    <row r="4853" spans="2:14" x14ac:dyDescent="0.15">
      <c r="B4853" s="272">
        <v>4849</v>
      </c>
      <c r="C4853" s="165"/>
      <c r="D4853" s="112"/>
      <c r="E4853" s="121"/>
      <c r="F4853" s="122"/>
      <c r="G4853" s="129"/>
      <c r="H4853" s="372"/>
      <c r="I4853" s="264"/>
      <c r="J4853" s="270"/>
      <c r="K4853" s="264"/>
      <c r="L4853" s="264"/>
      <c r="M4853" s="158"/>
      <c r="N4853" s="348"/>
    </row>
    <row r="4854" spans="2:14" x14ac:dyDescent="0.15">
      <c r="B4854" s="272">
        <v>4850</v>
      </c>
      <c r="C4854" s="165"/>
      <c r="D4854" s="112"/>
      <c r="E4854" s="121"/>
      <c r="F4854" s="122"/>
      <c r="G4854" s="129"/>
      <c r="H4854" s="372"/>
      <c r="I4854" s="264"/>
      <c r="J4854" s="270"/>
      <c r="K4854" s="264"/>
      <c r="L4854" s="264"/>
      <c r="M4854" s="158"/>
      <c r="N4854" s="348"/>
    </row>
    <row r="4855" spans="2:14" x14ac:dyDescent="0.15">
      <c r="B4855" s="272">
        <v>4851</v>
      </c>
      <c r="C4855" s="165"/>
      <c r="D4855" s="112"/>
      <c r="E4855" s="121"/>
      <c r="F4855" s="122"/>
      <c r="G4855" s="129"/>
      <c r="H4855" s="372"/>
      <c r="I4855" s="264"/>
      <c r="J4855" s="270"/>
      <c r="K4855" s="264"/>
      <c r="L4855" s="264"/>
      <c r="M4855" s="158"/>
      <c r="N4855" s="348"/>
    </row>
    <row r="4856" spans="2:14" x14ac:dyDescent="0.15">
      <c r="B4856" s="272">
        <v>4852</v>
      </c>
      <c r="C4856" s="165"/>
      <c r="D4856" s="112"/>
      <c r="E4856" s="121"/>
      <c r="F4856" s="122"/>
      <c r="G4856" s="129"/>
      <c r="H4856" s="372"/>
      <c r="I4856" s="264"/>
      <c r="J4856" s="270"/>
      <c r="K4856" s="264"/>
      <c r="L4856" s="264"/>
      <c r="M4856" s="158"/>
      <c r="N4856" s="348"/>
    </row>
    <row r="4857" spans="2:14" x14ac:dyDescent="0.15">
      <c r="B4857" s="272">
        <v>4853</v>
      </c>
      <c r="C4857" s="165"/>
      <c r="D4857" s="112"/>
      <c r="E4857" s="121"/>
      <c r="F4857" s="122"/>
      <c r="G4857" s="129"/>
      <c r="H4857" s="372"/>
      <c r="I4857" s="264"/>
      <c r="J4857" s="270"/>
      <c r="K4857" s="264"/>
      <c r="L4857" s="264"/>
      <c r="M4857" s="158"/>
      <c r="N4857" s="348"/>
    </row>
    <row r="4858" spans="2:14" x14ac:dyDescent="0.15">
      <c r="B4858" s="272">
        <v>4854</v>
      </c>
      <c r="C4858" s="165"/>
      <c r="D4858" s="112"/>
      <c r="E4858" s="121"/>
      <c r="F4858" s="122"/>
      <c r="G4858" s="129"/>
      <c r="H4858" s="372"/>
      <c r="I4858" s="264"/>
      <c r="J4858" s="270"/>
      <c r="K4858" s="264"/>
      <c r="L4858" s="264"/>
      <c r="M4858" s="158"/>
      <c r="N4858" s="348"/>
    </row>
    <row r="4859" spans="2:14" x14ac:dyDescent="0.15">
      <c r="B4859" s="272">
        <v>4855</v>
      </c>
      <c r="C4859" s="165"/>
      <c r="D4859" s="112"/>
      <c r="E4859" s="121"/>
      <c r="F4859" s="122"/>
      <c r="G4859" s="129"/>
      <c r="H4859" s="372"/>
      <c r="I4859" s="264"/>
      <c r="J4859" s="270"/>
      <c r="K4859" s="264"/>
      <c r="L4859" s="264"/>
      <c r="M4859" s="158"/>
      <c r="N4859" s="348"/>
    </row>
    <row r="4860" spans="2:14" x14ac:dyDescent="0.15">
      <c r="B4860" s="272">
        <v>4856</v>
      </c>
      <c r="C4860" s="165"/>
      <c r="D4860" s="112"/>
      <c r="E4860" s="121"/>
      <c r="F4860" s="122"/>
      <c r="G4860" s="129"/>
      <c r="H4860" s="372"/>
      <c r="I4860" s="264"/>
      <c r="J4860" s="270"/>
      <c r="K4860" s="264"/>
      <c r="L4860" s="264"/>
      <c r="M4860" s="158"/>
      <c r="N4860" s="348"/>
    </row>
    <row r="4861" spans="2:14" x14ac:dyDescent="0.15">
      <c r="B4861" s="272">
        <v>4857</v>
      </c>
      <c r="C4861" s="165"/>
      <c r="D4861" s="112"/>
      <c r="E4861" s="121"/>
      <c r="F4861" s="122"/>
      <c r="G4861" s="129"/>
      <c r="H4861" s="372"/>
      <c r="I4861" s="264"/>
      <c r="J4861" s="270"/>
      <c r="K4861" s="264"/>
      <c r="L4861" s="264"/>
      <c r="M4861" s="158"/>
      <c r="N4861" s="348"/>
    </row>
    <row r="4862" spans="2:14" x14ac:dyDescent="0.15">
      <c r="B4862" s="272">
        <v>4858</v>
      </c>
      <c r="C4862" s="165"/>
      <c r="D4862" s="112"/>
      <c r="E4862" s="121"/>
      <c r="F4862" s="122"/>
      <c r="G4862" s="129"/>
      <c r="H4862" s="372"/>
      <c r="I4862" s="264"/>
      <c r="J4862" s="270"/>
      <c r="K4862" s="264"/>
      <c r="L4862" s="264"/>
      <c r="M4862" s="158"/>
      <c r="N4862" s="348"/>
    </row>
    <row r="4863" spans="2:14" x14ac:dyDescent="0.15">
      <c r="B4863" s="272">
        <v>4859</v>
      </c>
      <c r="C4863" s="165"/>
      <c r="D4863" s="112"/>
      <c r="E4863" s="121"/>
      <c r="F4863" s="122"/>
      <c r="G4863" s="129"/>
      <c r="H4863" s="372"/>
      <c r="I4863" s="264"/>
      <c r="J4863" s="270"/>
      <c r="K4863" s="264"/>
      <c r="L4863" s="264"/>
      <c r="M4863" s="158"/>
      <c r="N4863" s="348"/>
    </row>
    <row r="4864" spans="2:14" x14ac:dyDescent="0.15">
      <c r="B4864" s="272">
        <v>4860</v>
      </c>
      <c r="C4864" s="165"/>
      <c r="D4864" s="112"/>
      <c r="E4864" s="121"/>
      <c r="F4864" s="122"/>
      <c r="G4864" s="129"/>
      <c r="H4864" s="372"/>
      <c r="I4864" s="264"/>
      <c r="J4864" s="270"/>
      <c r="K4864" s="264"/>
      <c r="L4864" s="264"/>
      <c r="M4864" s="158"/>
      <c r="N4864" s="348"/>
    </row>
    <row r="4865" spans="2:14" x14ac:dyDescent="0.15">
      <c r="B4865" s="272">
        <v>4861</v>
      </c>
      <c r="C4865" s="165"/>
      <c r="D4865" s="112"/>
      <c r="E4865" s="121"/>
      <c r="F4865" s="122"/>
      <c r="G4865" s="129"/>
      <c r="H4865" s="372"/>
      <c r="I4865" s="264"/>
      <c r="J4865" s="270"/>
      <c r="K4865" s="264"/>
      <c r="L4865" s="264"/>
      <c r="M4865" s="158"/>
      <c r="N4865" s="348"/>
    </row>
    <row r="4866" spans="2:14" x14ac:dyDescent="0.15">
      <c r="B4866" s="272">
        <v>4862</v>
      </c>
      <c r="C4866" s="165"/>
      <c r="D4866" s="112"/>
      <c r="E4866" s="121"/>
      <c r="F4866" s="122"/>
      <c r="G4866" s="129"/>
      <c r="H4866" s="372"/>
      <c r="I4866" s="264"/>
      <c r="J4866" s="270"/>
      <c r="K4866" s="264"/>
      <c r="L4866" s="264"/>
      <c r="M4866" s="158"/>
      <c r="N4866" s="348"/>
    </row>
    <row r="4867" spans="2:14" x14ac:dyDescent="0.15">
      <c r="B4867" s="272">
        <v>4863</v>
      </c>
      <c r="C4867" s="165"/>
      <c r="D4867" s="112"/>
      <c r="E4867" s="121"/>
      <c r="F4867" s="122"/>
      <c r="G4867" s="129"/>
      <c r="H4867" s="372"/>
      <c r="I4867" s="264"/>
      <c r="J4867" s="270"/>
      <c r="K4867" s="264"/>
      <c r="L4867" s="264"/>
      <c r="M4867" s="158"/>
      <c r="N4867" s="348"/>
    </row>
    <row r="4868" spans="2:14" x14ac:dyDescent="0.15">
      <c r="B4868" s="272">
        <v>4864</v>
      </c>
      <c r="C4868" s="165"/>
      <c r="D4868" s="112"/>
      <c r="E4868" s="121"/>
      <c r="F4868" s="122"/>
      <c r="G4868" s="129"/>
      <c r="H4868" s="372"/>
      <c r="I4868" s="264"/>
      <c r="J4868" s="270"/>
      <c r="K4868" s="264"/>
      <c r="L4868" s="264"/>
      <c r="M4868" s="158"/>
      <c r="N4868" s="348"/>
    </row>
    <row r="4869" spans="2:14" x14ac:dyDescent="0.15">
      <c r="B4869" s="272">
        <v>4865</v>
      </c>
      <c r="C4869" s="165"/>
      <c r="D4869" s="112"/>
      <c r="E4869" s="121"/>
      <c r="F4869" s="122"/>
      <c r="G4869" s="129"/>
      <c r="H4869" s="372"/>
      <c r="I4869" s="264"/>
      <c r="J4869" s="270"/>
      <c r="K4869" s="264"/>
      <c r="L4869" s="264"/>
      <c r="M4869" s="158"/>
      <c r="N4869" s="348"/>
    </row>
    <row r="4870" spans="2:14" x14ac:dyDescent="0.15">
      <c r="B4870" s="272">
        <v>4866</v>
      </c>
      <c r="C4870" s="165"/>
      <c r="D4870" s="112"/>
      <c r="E4870" s="121"/>
      <c r="F4870" s="122"/>
      <c r="G4870" s="129"/>
      <c r="H4870" s="372"/>
      <c r="I4870" s="264"/>
      <c r="J4870" s="270"/>
      <c r="K4870" s="264"/>
      <c r="L4870" s="264"/>
      <c r="M4870" s="158"/>
      <c r="N4870" s="348"/>
    </row>
    <row r="4871" spans="2:14" x14ac:dyDescent="0.15">
      <c r="B4871" s="272">
        <v>4867</v>
      </c>
      <c r="C4871" s="165"/>
      <c r="D4871" s="112"/>
      <c r="E4871" s="121"/>
      <c r="F4871" s="122"/>
      <c r="G4871" s="129"/>
      <c r="H4871" s="372"/>
      <c r="I4871" s="264"/>
      <c r="J4871" s="270"/>
      <c r="K4871" s="264"/>
      <c r="L4871" s="264"/>
      <c r="M4871" s="158"/>
      <c r="N4871" s="348"/>
    </row>
    <row r="4872" spans="2:14" x14ac:dyDescent="0.15">
      <c r="B4872" s="272">
        <v>4868</v>
      </c>
      <c r="C4872" s="165"/>
      <c r="D4872" s="112"/>
      <c r="E4872" s="121"/>
      <c r="F4872" s="122"/>
      <c r="G4872" s="129"/>
      <c r="H4872" s="372"/>
      <c r="I4872" s="264"/>
      <c r="J4872" s="270"/>
      <c r="K4872" s="264"/>
      <c r="L4872" s="264"/>
      <c r="M4872" s="158"/>
      <c r="N4872" s="348"/>
    </row>
    <row r="4873" spans="2:14" x14ac:dyDescent="0.15">
      <c r="B4873" s="272">
        <v>4869</v>
      </c>
      <c r="C4873" s="165"/>
      <c r="D4873" s="112"/>
      <c r="E4873" s="121"/>
      <c r="F4873" s="122"/>
      <c r="G4873" s="129"/>
      <c r="H4873" s="372"/>
      <c r="I4873" s="264"/>
      <c r="J4873" s="270"/>
      <c r="K4873" s="264"/>
      <c r="L4873" s="264"/>
      <c r="M4873" s="158"/>
      <c r="N4873" s="348"/>
    </row>
    <row r="4874" spans="2:14" x14ac:dyDescent="0.15">
      <c r="B4874" s="272">
        <v>4870</v>
      </c>
      <c r="C4874" s="165"/>
      <c r="D4874" s="112"/>
      <c r="E4874" s="121"/>
      <c r="F4874" s="122"/>
      <c r="G4874" s="129"/>
      <c r="H4874" s="372"/>
      <c r="I4874" s="264"/>
      <c r="J4874" s="270"/>
      <c r="K4874" s="264"/>
      <c r="L4874" s="264"/>
      <c r="M4874" s="158"/>
      <c r="N4874" s="348"/>
    </row>
    <row r="4875" spans="2:14" x14ac:dyDescent="0.15">
      <c r="B4875" s="272">
        <v>4871</v>
      </c>
      <c r="C4875" s="165"/>
      <c r="D4875" s="112"/>
      <c r="E4875" s="121"/>
      <c r="F4875" s="122"/>
      <c r="G4875" s="129"/>
      <c r="H4875" s="372"/>
      <c r="I4875" s="264"/>
      <c r="J4875" s="270"/>
      <c r="K4875" s="264"/>
      <c r="L4875" s="264"/>
      <c r="M4875" s="158"/>
      <c r="N4875" s="348"/>
    </row>
    <row r="4876" spans="2:14" x14ac:dyDescent="0.15">
      <c r="B4876" s="272">
        <v>4872</v>
      </c>
      <c r="C4876" s="165"/>
      <c r="D4876" s="112"/>
      <c r="E4876" s="121"/>
      <c r="F4876" s="122"/>
      <c r="G4876" s="129"/>
      <c r="H4876" s="372"/>
      <c r="I4876" s="264"/>
      <c r="J4876" s="270"/>
      <c r="K4876" s="264"/>
      <c r="L4876" s="264"/>
      <c r="M4876" s="158"/>
      <c r="N4876" s="348"/>
    </row>
    <row r="4877" spans="2:14" x14ac:dyDescent="0.15">
      <c r="B4877" s="272">
        <v>4873</v>
      </c>
      <c r="C4877" s="165"/>
      <c r="D4877" s="112"/>
      <c r="E4877" s="121"/>
      <c r="F4877" s="122"/>
      <c r="G4877" s="129"/>
      <c r="H4877" s="372"/>
      <c r="I4877" s="264"/>
      <c r="J4877" s="270"/>
      <c r="K4877" s="264"/>
      <c r="L4877" s="264"/>
      <c r="M4877" s="158"/>
      <c r="N4877" s="348"/>
    </row>
    <row r="4878" spans="2:14" x14ac:dyDescent="0.15">
      <c r="B4878" s="272">
        <v>4874</v>
      </c>
      <c r="C4878" s="165"/>
      <c r="D4878" s="112"/>
      <c r="E4878" s="121"/>
      <c r="F4878" s="122"/>
      <c r="G4878" s="129"/>
      <c r="H4878" s="372"/>
      <c r="I4878" s="264"/>
      <c r="J4878" s="270"/>
      <c r="K4878" s="264"/>
      <c r="L4878" s="264"/>
      <c r="M4878" s="158"/>
      <c r="N4878" s="348"/>
    </row>
    <row r="4879" spans="2:14" x14ac:dyDescent="0.15">
      <c r="B4879" s="272">
        <v>4875</v>
      </c>
      <c r="C4879" s="165"/>
      <c r="D4879" s="112"/>
      <c r="E4879" s="121"/>
      <c r="F4879" s="122"/>
      <c r="G4879" s="129"/>
      <c r="H4879" s="372"/>
      <c r="I4879" s="264"/>
      <c r="J4879" s="270"/>
      <c r="K4879" s="264"/>
      <c r="L4879" s="264"/>
      <c r="M4879" s="158"/>
      <c r="N4879" s="348"/>
    </row>
    <row r="4880" spans="2:14" x14ac:dyDescent="0.15">
      <c r="B4880" s="272">
        <v>4876</v>
      </c>
      <c r="C4880" s="165"/>
      <c r="D4880" s="112"/>
      <c r="E4880" s="121"/>
      <c r="F4880" s="122"/>
      <c r="G4880" s="129"/>
      <c r="H4880" s="372"/>
      <c r="I4880" s="264"/>
      <c r="J4880" s="270"/>
      <c r="K4880" s="264"/>
      <c r="L4880" s="264"/>
      <c r="M4880" s="158"/>
      <c r="N4880" s="348"/>
    </row>
    <row r="4881" spans="2:14" x14ac:dyDescent="0.15">
      <c r="B4881" s="272">
        <v>4877</v>
      </c>
      <c r="C4881" s="165"/>
      <c r="D4881" s="112"/>
      <c r="E4881" s="121"/>
      <c r="F4881" s="122"/>
      <c r="G4881" s="129"/>
      <c r="H4881" s="372"/>
      <c r="I4881" s="264"/>
      <c r="J4881" s="270"/>
      <c r="K4881" s="264"/>
      <c r="L4881" s="264"/>
      <c r="M4881" s="158"/>
      <c r="N4881" s="348"/>
    </row>
    <row r="4882" spans="2:14" x14ac:dyDescent="0.15">
      <c r="B4882" s="272">
        <v>4878</v>
      </c>
      <c r="C4882" s="165"/>
      <c r="D4882" s="112"/>
      <c r="E4882" s="121"/>
      <c r="F4882" s="122"/>
      <c r="G4882" s="129"/>
      <c r="H4882" s="372"/>
      <c r="I4882" s="264"/>
      <c r="J4882" s="270"/>
      <c r="K4882" s="264"/>
      <c r="L4882" s="264"/>
      <c r="M4882" s="158"/>
      <c r="N4882" s="348"/>
    </row>
    <row r="4883" spans="2:14" x14ac:dyDescent="0.15">
      <c r="B4883" s="272">
        <v>4879</v>
      </c>
      <c r="C4883" s="165"/>
      <c r="D4883" s="112"/>
      <c r="E4883" s="121"/>
      <c r="F4883" s="122"/>
      <c r="G4883" s="129"/>
      <c r="H4883" s="372"/>
      <c r="I4883" s="264"/>
      <c r="J4883" s="270"/>
      <c r="K4883" s="264"/>
      <c r="L4883" s="264"/>
      <c r="M4883" s="158"/>
      <c r="N4883" s="348"/>
    </row>
    <row r="4884" spans="2:14" x14ac:dyDescent="0.15">
      <c r="B4884" s="272">
        <v>4880</v>
      </c>
      <c r="C4884" s="165"/>
      <c r="D4884" s="112"/>
      <c r="E4884" s="121"/>
      <c r="F4884" s="122"/>
      <c r="G4884" s="129"/>
      <c r="H4884" s="372"/>
      <c r="I4884" s="264"/>
      <c r="J4884" s="270"/>
      <c r="K4884" s="264"/>
      <c r="L4884" s="264"/>
      <c r="M4884" s="158"/>
      <c r="N4884" s="348"/>
    </row>
    <row r="4885" spans="2:14" x14ac:dyDescent="0.15">
      <c r="B4885" s="272">
        <v>4881</v>
      </c>
      <c r="C4885" s="165"/>
      <c r="D4885" s="112"/>
      <c r="E4885" s="121"/>
      <c r="F4885" s="122"/>
      <c r="G4885" s="129"/>
      <c r="H4885" s="372"/>
      <c r="I4885" s="264"/>
      <c r="J4885" s="270"/>
      <c r="K4885" s="264"/>
      <c r="L4885" s="264"/>
      <c r="M4885" s="158"/>
      <c r="N4885" s="348"/>
    </row>
    <row r="4886" spans="2:14" x14ac:dyDescent="0.15">
      <c r="B4886" s="272">
        <v>4882</v>
      </c>
      <c r="C4886" s="165"/>
      <c r="D4886" s="112"/>
      <c r="E4886" s="121"/>
      <c r="F4886" s="122"/>
      <c r="G4886" s="129"/>
      <c r="H4886" s="372"/>
      <c r="I4886" s="264"/>
      <c r="J4886" s="270"/>
      <c r="K4886" s="264"/>
      <c r="L4886" s="264"/>
      <c r="M4886" s="158"/>
      <c r="N4886" s="348"/>
    </row>
    <row r="4887" spans="2:14" x14ac:dyDescent="0.15">
      <c r="B4887" s="272">
        <v>4883</v>
      </c>
      <c r="C4887" s="165"/>
      <c r="D4887" s="112"/>
      <c r="E4887" s="121"/>
      <c r="F4887" s="122"/>
      <c r="G4887" s="129"/>
      <c r="H4887" s="372"/>
      <c r="I4887" s="264"/>
      <c r="J4887" s="270"/>
      <c r="K4887" s="264"/>
      <c r="L4887" s="264"/>
      <c r="M4887" s="158"/>
      <c r="N4887" s="348"/>
    </row>
    <row r="4888" spans="2:14" x14ac:dyDescent="0.15">
      <c r="B4888" s="272">
        <v>4884</v>
      </c>
      <c r="C4888" s="165"/>
      <c r="D4888" s="112"/>
      <c r="E4888" s="121"/>
      <c r="F4888" s="122"/>
      <c r="G4888" s="129"/>
      <c r="H4888" s="372"/>
      <c r="I4888" s="264"/>
      <c r="J4888" s="270"/>
      <c r="K4888" s="264"/>
      <c r="L4888" s="264"/>
      <c r="M4888" s="158"/>
      <c r="N4888" s="348"/>
    </row>
    <row r="4889" spans="2:14" x14ac:dyDescent="0.15">
      <c r="B4889" s="272">
        <v>4885</v>
      </c>
      <c r="C4889" s="165"/>
      <c r="D4889" s="112"/>
      <c r="E4889" s="121"/>
      <c r="F4889" s="122"/>
      <c r="G4889" s="129"/>
      <c r="H4889" s="372"/>
      <c r="I4889" s="264"/>
      <c r="J4889" s="270"/>
      <c r="K4889" s="264"/>
      <c r="L4889" s="264"/>
      <c r="M4889" s="158"/>
      <c r="N4889" s="348"/>
    </row>
    <row r="4890" spans="2:14" x14ac:dyDescent="0.15">
      <c r="B4890" s="272">
        <v>4886</v>
      </c>
      <c r="C4890" s="165"/>
      <c r="D4890" s="112"/>
      <c r="E4890" s="121"/>
      <c r="F4890" s="122"/>
      <c r="G4890" s="129"/>
      <c r="H4890" s="372"/>
      <c r="I4890" s="264"/>
      <c r="J4890" s="270"/>
      <c r="K4890" s="264"/>
      <c r="L4890" s="264"/>
      <c r="M4890" s="158"/>
      <c r="N4890" s="348"/>
    </row>
    <row r="4891" spans="2:14" x14ac:dyDescent="0.15">
      <c r="B4891" s="272">
        <v>4887</v>
      </c>
      <c r="C4891" s="165"/>
      <c r="D4891" s="112"/>
      <c r="E4891" s="121"/>
      <c r="F4891" s="122"/>
      <c r="G4891" s="129"/>
      <c r="H4891" s="372"/>
      <c r="I4891" s="264"/>
      <c r="J4891" s="270"/>
      <c r="K4891" s="264"/>
      <c r="L4891" s="264"/>
      <c r="M4891" s="158"/>
      <c r="N4891" s="348"/>
    </row>
    <row r="4892" spans="2:14" x14ac:dyDescent="0.15">
      <c r="B4892" s="272">
        <v>4888</v>
      </c>
      <c r="C4892" s="165"/>
      <c r="D4892" s="112"/>
      <c r="E4892" s="121"/>
      <c r="F4892" s="122"/>
      <c r="G4892" s="129"/>
      <c r="H4892" s="372"/>
      <c r="I4892" s="264"/>
      <c r="J4892" s="270"/>
      <c r="K4892" s="264"/>
      <c r="L4892" s="264"/>
      <c r="M4892" s="158"/>
      <c r="N4892" s="348"/>
    </row>
    <row r="4893" spans="2:14" x14ac:dyDescent="0.15">
      <c r="B4893" s="272">
        <v>4889</v>
      </c>
      <c r="C4893" s="165"/>
      <c r="D4893" s="112"/>
      <c r="E4893" s="121"/>
      <c r="F4893" s="122"/>
      <c r="G4893" s="129"/>
      <c r="H4893" s="372"/>
      <c r="I4893" s="264"/>
      <c r="J4893" s="270"/>
      <c r="K4893" s="264"/>
      <c r="L4893" s="264"/>
      <c r="M4893" s="158"/>
      <c r="N4893" s="348"/>
    </row>
    <row r="4894" spans="2:14" x14ac:dyDescent="0.15">
      <c r="B4894" s="272">
        <v>4890</v>
      </c>
      <c r="C4894" s="165"/>
      <c r="D4894" s="112"/>
      <c r="E4894" s="121"/>
      <c r="F4894" s="122"/>
      <c r="G4894" s="129"/>
      <c r="H4894" s="372"/>
      <c r="I4894" s="264"/>
      <c r="J4894" s="270"/>
      <c r="K4894" s="264"/>
      <c r="L4894" s="264"/>
      <c r="M4894" s="158"/>
      <c r="N4894" s="348"/>
    </row>
    <row r="4895" spans="2:14" x14ac:dyDescent="0.15">
      <c r="B4895" s="272">
        <v>4891</v>
      </c>
      <c r="C4895" s="165"/>
      <c r="D4895" s="112"/>
      <c r="E4895" s="121"/>
      <c r="F4895" s="122"/>
      <c r="G4895" s="129"/>
      <c r="H4895" s="372"/>
      <c r="I4895" s="264"/>
      <c r="J4895" s="270"/>
      <c r="K4895" s="264"/>
      <c r="L4895" s="264"/>
      <c r="M4895" s="158"/>
      <c r="N4895" s="348"/>
    </row>
    <row r="4896" spans="2:14" x14ac:dyDescent="0.15">
      <c r="B4896" s="272">
        <v>4892</v>
      </c>
      <c r="C4896" s="165"/>
      <c r="D4896" s="112"/>
      <c r="E4896" s="121"/>
      <c r="F4896" s="122"/>
      <c r="G4896" s="129"/>
      <c r="H4896" s="372"/>
      <c r="I4896" s="264"/>
      <c r="J4896" s="270"/>
      <c r="K4896" s="264"/>
      <c r="L4896" s="264"/>
      <c r="M4896" s="158"/>
      <c r="N4896" s="348"/>
    </row>
    <row r="4897" spans="2:14" x14ac:dyDescent="0.15">
      <c r="B4897" s="272">
        <v>4893</v>
      </c>
      <c r="C4897" s="165"/>
      <c r="D4897" s="112"/>
      <c r="E4897" s="121"/>
      <c r="F4897" s="122"/>
      <c r="G4897" s="129"/>
      <c r="H4897" s="372"/>
      <c r="I4897" s="264"/>
      <c r="J4897" s="270"/>
      <c r="K4897" s="264"/>
      <c r="L4897" s="264"/>
      <c r="M4897" s="158"/>
      <c r="N4897" s="348"/>
    </row>
    <row r="4898" spans="2:14" x14ac:dyDescent="0.15">
      <c r="B4898" s="272">
        <v>4894</v>
      </c>
      <c r="C4898" s="165"/>
      <c r="D4898" s="112"/>
      <c r="E4898" s="121"/>
      <c r="F4898" s="122"/>
      <c r="G4898" s="129"/>
      <c r="H4898" s="372"/>
      <c r="I4898" s="264"/>
      <c r="J4898" s="270"/>
      <c r="K4898" s="264"/>
      <c r="L4898" s="264"/>
      <c r="M4898" s="158"/>
      <c r="N4898" s="348"/>
    </row>
    <row r="4899" spans="2:14" x14ac:dyDescent="0.15">
      <c r="B4899" s="272">
        <v>4895</v>
      </c>
      <c r="C4899" s="165"/>
      <c r="D4899" s="112"/>
      <c r="E4899" s="121"/>
      <c r="F4899" s="122"/>
      <c r="G4899" s="129"/>
      <c r="H4899" s="372"/>
      <c r="I4899" s="264"/>
      <c r="J4899" s="270"/>
      <c r="K4899" s="264"/>
      <c r="L4899" s="264"/>
      <c r="M4899" s="158"/>
      <c r="N4899" s="348"/>
    </row>
    <row r="4900" spans="2:14" x14ac:dyDescent="0.15">
      <c r="B4900" s="272">
        <v>4896</v>
      </c>
      <c r="C4900" s="165"/>
      <c r="D4900" s="112"/>
      <c r="E4900" s="121"/>
      <c r="F4900" s="122"/>
      <c r="G4900" s="129"/>
      <c r="H4900" s="372"/>
      <c r="I4900" s="264"/>
      <c r="J4900" s="270"/>
      <c r="K4900" s="264"/>
      <c r="L4900" s="264"/>
      <c r="M4900" s="158"/>
      <c r="N4900" s="348"/>
    </row>
    <row r="4901" spans="2:14" x14ac:dyDescent="0.15">
      <c r="B4901" s="272">
        <v>4897</v>
      </c>
      <c r="C4901" s="165"/>
      <c r="D4901" s="112"/>
      <c r="E4901" s="121"/>
      <c r="F4901" s="122"/>
      <c r="G4901" s="129"/>
      <c r="H4901" s="372"/>
      <c r="I4901" s="264"/>
      <c r="J4901" s="270"/>
      <c r="K4901" s="264"/>
      <c r="L4901" s="264"/>
      <c r="M4901" s="158"/>
      <c r="N4901" s="348"/>
    </row>
    <row r="4902" spans="2:14" x14ac:dyDescent="0.15">
      <c r="B4902" s="272">
        <v>4898</v>
      </c>
      <c r="C4902" s="165"/>
      <c r="D4902" s="112"/>
      <c r="E4902" s="121"/>
      <c r="F4902" s="122"/>
      <c r="G4902" s="129"/>
      <c r="H4902" s="372"/>
      <c r="I4902" s="264"/>
      <c r="J4902" s="270"/>
      <c r="K4902" s="264"/>
      <c r="L4902" s="264"/>
      <c r="M4902" s="158"/>
      <c r="N4902" s="348"/>
    </row>
    <row r="4903" spans="2:14" x14ac:dyDescent="0.15">
      <c r="B4903" s="272">
        <v>4899</v>
      </c>
      <c r="C4903" s="165"/>
      <c r="D4903" s="112"/>
      <c r="E4903" s="121"/>
      <c r="F4903" s="122"/>
      <c r="G4903" s="129"/>
      <c r="H4903" s="372"/>
      <c r="I4903" s="264"/>
      <c r="J4903" s="270"/>
      <c r="K4903" s="264"/>
      <c r="L4903" s="264"/>
      <c r="M4903" s="158"/>
      <c r="N4903" s="348"/>
    </row>
    <row r="4904" spans="2:14" x14ac:dyDescent="0.15">
      <c r="B4904" s="272">
        <v>4900</v>
      </c>
      <c r="C4904" s="165"/>
      <c r="D4904" s="112"/>
      <c r="E4904" s="121"/>
      <c r="F4904" s="122"/>
      <c r="G4904" s="129"/>
      <c r="H4904" s="372"/>
      <c r="I4904" s="264"/>
      <c r="J4904" s="270"/>
      <c r="K4904" s="264"/>
      <c r="L4904" s="264"/>
      <c r="M4904" s="158"/>
      <c r="N4904" s="348"/>
    </row>
    <row r="4905" spans="2:14" x14ac:dyDescent="0.15">
      <c r="B4905" s="272">
        <v>4901</v>
      </c>
      <c r="C4905" s="165"/>
      <c r="D4905" s="112"/>
      <c r="E4905" s="121"/>
      <c r="F4905" s="122"/>
      <c r="G4905" s="129"/>
      <c r="H4905" s="372"/>
      <c r="I4905" s="264"/>
      <c r="J4905" s="270"/>
      <c r="K4905" s="264"/>
      <c r="L4905" s="264"/>
      <c r="M4905" s="158"/>
      <c r="N4905" s="348"/>
    </row>
    <row r="4906" spans="2:14" x14ac:dyDescent="0.15">
      <c r="B4906" s="272">
        <v>4902</v>
      </c>
      <c r="C4906" s="165"/>
      <c r="D4906" s="112"/>
      <c r="E4906" s="121"/>
      <c r="F4906" s="122"/>
      <c r="G4906" s="129"/>
      <c r="H4906" s="372"/>
      <c r="I4906" s="264"/>
      <c r="J4906" s="270"/>
      <c r="K4906" s="264"/>
      <c r="L4906" s="264"/>
      <c r="M4906" s="158"/>
      <c r="N4906" s="348"/>
    </row>
    <row r="4907" spans="2:14" x14ac:dyDescent="0.15">
      <c r="B4907" s="272">
        <v>4903</v>
      </c>
      <c r="C4907" s="165"/>
      <c r="D4907" s="112"/>
      <c r="E4907" s="121"/>
      <c r="F4907" s="122"/>
      <c r="G4907" s="129"/>
      <c r="H4907" s="372"/>
      <c r="I4907" s="264"/>
      <c r="J4907" s="270"/>
      <c r="K4907" s="264"/>
      <c r="L4907" s="264"/>
      <c r="M4907" s="158"/>
      <c r="N4907" s="348"/>
    </row>
    <row r="4908" spans="2:14" x14ac:dyDescent="0.15">
      <c r="B4908" s="272">
        <v>4904</v>
      </c>
      <c r="C4908" s="165"/>
      <c r="D4908" s="112"/>
      <c r="E4908" s="121"/>
      <c r="F4908" s="122"/>
      <c r="G4908" s="129"/>
      <c r="H4908" s="372"/>
      <c r="I4908" s="264"/>
      <c r="J4908" s="270"/>
      <c r="K4908" s="264"/>
      <c r="L4908" s="264"/>
      <c r="M4908" s="158"/>
      <c r="N4908" s="348"/>
    </row>
    <row r="4909" spans="2:14" x14ac:dyDescent="0.15">
      <c r="B4909" s="272">
        <v>4905</v>
      </c>
      <c r="C4909" s="165"/>
      <c r="D4909" s="112"/>
      <c r="E4909" s="121"/>
      <c r="F4909" s="122"/>
      <c r="G4909" s="129"/>
      <c r="H4909" s="372"/>
      <c r="I4909" s="264"/>
      <c r="J4909" s="270"/>
      <c r="K4909" s="264"/>
      <c r="L4909" s="264"/>
      <c r="M4909" s="158"/>
      <c r="N4909" s="348"/>
    </row>
    <row r="4910" spans="2:14" x14ac:dyDescent="0.15">
      <c r="B4910" s="272">
        <v>4906</v>
      </c>
      <c r="C4910" s="165"/>
      <c r="D4910" s="112"/>
      <c r="E4910" s="121"/>
      <c r="F4910" s="122"/>
      <c r="G4910" s="129"/>
      <c r="H4910" s="372"/>
      <c r="I4910" s="264"/>
      <c r="J4910" s="270"/>
      <c r="K4910" s="264"/>
      <c r="L4910" s="264"/>
      <c r="M4910" s="158"/>
      <c r="N4910" s="348"/>
    </row>
    <row r="4911" spans="2:14" x14ac:dyDescent="0.15">
      <c r="B4911" s="272">
        <v>4907</v>
      </c>
      <c r="C4911" s="165"/>
      <c r="D4911" s="112"/>
      <c r="E4911" s="121"/>
      <c r="F4911" s="122"/>
      <c r="G4911" s="129"/>
      <c r="H4911" s="372"/>
      <c r="I4911" s="264"/>
      <c r="J4911" s="270"/>
      <c r="K4911" s="264"/>
      <c r="L4911" s="264"/>
      <c r="M4911" s="158"/>
      <c r="N4911" s="348"/>
    </row>
    <row r="4912" spans="2:14" x14ac:dyDescent="0.15">
      <c r="B4912" s="272">
        <v>4908</v>
      </c>
      <c r="C4912" s="165"/>
      <c r="D4912" s="112"/>
      <c r="E4912" s="121"/>
      <c r="F4912" s="122"/>
      <c r="G4912" s="129"/>
      <c r="H4912" s="372"/>
      <c r="I4912" s="264"/>
      <c r="J4912" s="270"/>
      <c r="K4912" s="264"/>
      <c r="L4912" s="264"/>
      <c r="M4912" s="158"/>
      <c r="N4912" s="348"/>
    </row>
    <row r="4913" spans="2:14" x14ac:dyDescent="0.15">
      <c r="B4913" s="272">
        <v>4909</v>
      </c>
      <c r="C4913" s="165"/>
      <c r="D4913" s="112"/>
      <c r="E4913" s="121"/>
      <c r="F4913" s="122"/>
      <c r="G4913" s="129"/>
      <c r="H4913" s="372"/>
      <c r="I4913" s="264"/>
      <c r="J4913" s="270"/>
      <c r="K4913" s="264"/>
      <c r="L4913" s="264"/>
      <c r="M4913" s="158"/>
      <c r="N4913" s="348"/>
    </row>
    <row r="4914" spans="2:14" x14ac:dyDescent="0.15">
      <c r="B4914" s="272">
        <v>4910</v>
      </c>
      <c r="C4914" s="165"/>
      <c r="D4914" s="112"/>
      <c r="E4914" s="121"/>
      <c r="F4914" s="122"/>
      <c r="G4914" s="129"/>
      <c r="H4914" s="372"/>
      <c r="I4914" s="264"/>
      <c r="J4914" s="270"/>
      <c r="K4914" s="264"/>
      <c r="L4914" s="264"/>
      <c r="M4914" s="158"/>
      <c r="N4914" s="348"/>
    </row>
    <row r="4915" spans="2:14" x14ac:dyDescent="0.15">
      <c r="B4915" s="272">
        <v>4911</v>
      </c>
      <c r="C4915" s="165"/>
      <c r="D4915" s="112"/>
      <c r="E4915" s="121"/>
      <c r="F4915" s="122"/>
      <c r="G4915" s="129"/>
      <c r="H4915" s="372"/>
      <c r="I4915" s="264"/>
      <c r="J4915" s="270"/>
      <c r="K4915" s="264"/>
      <c r="L4915" s="264"/>
      <c r="M4915" s="158"/>
      <c r="N4915" s="348"/>
    </row>
    <row r="4916" spans="2:14" x14ac:dyDescent="0.15">
      <c r="B4916" s="272">
        <v>4912</v>
      </c>
      <c r="C4916" s="165"/>
      <c r="D4916" s="112"/>
      <c r="E4916" s="121"/>
      <c r="F4916" s="122"/>
      <c r="G4916" s="129"/>
      <c r="H4916" s="372"/>
      <c r="I4916" s="264"/>
      <c r="J4916" s="270"/>
      <c r="K4916" s="264"/>
      <c r="L4916" s="264"/>
      <c r="M4916" s="158"/>
      <c r="N4916" s="348"/>
    </row>
    <row r="4917" spans="2:14" x14ac:dyDescent="0.15">
      <c r="B4917" s="272">
        <v>4913</v>
      </c>
      <c r="C4917" s="165"/>
      <c r="D4917" s="112"/>
      <c r="E4917" s="121"/>
      <c r="F4917" s="122"/>
      <c r="G4917" s="129"/>
      <c r="H4917" s="372"/>
      <c r="I4917" s="264"/>
      <c r="J4917" s="270"/>
      <c r="K4917" s="264"/>
      <c r="L4917" s="264"/>
      <c r="M4917" s="158"/>
      <c r="N4917" s="348"/>
    </row>
    <row r="4918" spans="2:14" x14ac:dyDescent="0.15">
      <c r="B4918" s="272">
        <v>4914</v>
      </c>
      <c r="C4918" s="165"/>
      <c r="D4918" s="112"/>
      <c r="E4918" s="121"/>
      <c r="F4918" s="122"/>
      <c r="G4918" s="129"/>
      <c r="H4918" s="372"/>
      <c r="I4918" s="264"/>
      <c r="J4918" s="270"/>
      <c r="K4918" s="264"/>
      <c r="L4918" s="264"/>
      <c r="M4918" s="158"/>
      <c r="N4918" s="348"/>
    </row>
    <row r="4919" spans="2:14" x14ac:dyDescent="0.15">
      <c r="B4919" s="272">
        <v>4915</v>
      </c>
      <c r="C4919" s="165"/>
      <c r="D4919" s="112"/>
      <c r="E4919" s="121"/>
      <c r="F4919" s="122"/>
      <c r="G4919" s="129"/>
      <c r="H4919" s="372"/>
      <c r="I4919" s="264"/>
      <c r="J4919" s="270"/>
      <c r="K4919" s="264"/>
      <c r="L4919" s="264"/>
      <c r="M4919" s="158"/>
      <c r="N4919" s="348"/>
    </row>
    <row r="4920" spans="2:14" x14ac:dyDescent="0.15">
      <c r="B4920" s="272">
        <v>4916</v>
      </c>
      <c r="C4920" s="165"/>
      <c r="D4920" s="112"/>
      <c r="E4920" s="121"/>
      <c r="F4920" s="122"/>
      <c r="G4920" s="129"/>
      <c r="H4920" s="372"/>
      <c r="I4920" s="264"/>
      <c r="J4920" s="270"/>
      <c r="K4920" s="264"/>
      <c r="L4920" s="264"/>
      <c r="M4920" s="158"/>
      <c r="N4920" s="348"/>
    </row>
    <row r="4921" spans="2:14" x14ac:dyDescent="0.15">
      <c r="B4921" s="272">
        <v>4917</v>
      </c>
      <c r="C4921" s="165"/>
      <c r="D4921" s="112"/>
      <c r="E4921" s="121"/>
      <c r="F4921" s="122"/>
      <c r="G4921" s="129"/>
      <c r="H4921" s="372"/>
      <c r="I4921" s="264"/>
      <c r="J4921" s="270"/>
      <c r="K4921" s="264"/>
      <c r="L4921" s="264"/>
      <c r="M4921" s="158"/>
      <c r="N4921" s="348"/>
    </row>
    <row r="4922" spans="2:14" x14ac:dyDescent="0.15">
      <c r="B4922" s="272">
        <v>4918</v>
      </c>
      <c r="C4922" s="165"/>
      <c r="D4922" s="112"/>
      <c r="E4922" s="121"/>
      <c r="F4922" s="122"/>
      <c r="G4922" s="129"/>
      <c r="H4922" s="372"/>
      <c r="I4922" s="264"/>
      <c r="J4922" s="270"/>
      <c r="K4922" s="264"/>
      <c r="L4922" s="264"/>
      <c r="M4922" s="158"/>
      <c r="N4922" s="348"/>
    </row>
    <row r="4923" spans="2:14" x14ac:dyDescent="0.15">
      <c r="B4923" s="272">
        <v>4919</v>
      </c>
      <c r="C4923" s="165"/>
      <c r="D4923" s="112"/>
      <c r="E4923" s="121"/>
      <c r="F4923" s="122"/>
      <c r="G4923" s="129"/>
      <c r="H4923" s="372"/>
      <c r="I4923" s="264"/>
      <c r="J4923" s="270"/>
      <c r="K4923" s="264"/>
      <c r="L4923" s="264"/>
      <c r="M4923" s="158"/>
      <c r="N4923" s="348"/>
    </row>
    <row r="4924" spans="2:14" x14ac:dyDescent="0.15">
      <c r="B4924" s="272">
        <v>4920</v>
      </c>
      <c r="C4924" s="165"/>
      <c r="D4924" s="112"/>
      <c r="E4924" s="121"/>
      <c r="F4924" s="122"/>
      <c r="G4924" s="129"/>
      <c r="H4924" s="372"/>
      <c r="I4924" s="264"/>
      <c r="J4924" s="270"/>
      <c r="K4924" s="264"/>
      <c r="L4924" s="264"/>
      <c r="M4924" s="158"/>
      <c r="N4924" s="348"/>
    </row>
    <row r="4925" spans="2:14" x14ac:dyDescent="0.15">
      <c r="B4925" s="272">
        <v>4921</v>
      </c>
      <c r="C4925" s="165"/>
      <c r="D4925" s="112"/>
      <c r="E4925" s="121"/>
      <c r="F4925" s="122"/>
      <c r="G4925" s="129"/>
      <c r="H4925" s="372"/>
      <c r="I4925" s="264"/>
      <c r="J4925" s="270"/>
      <c r="K4925" s="264"/>
      <c r="L4925" s="264"/>
      <c r="M4925" s="158"/>
      <c r="N4925" s="348"/>
    </row>
    <row r="4926" spans="2:14" x14ac:dyDescent="0.15">
      <c r="B4926" s="272">
        <v>4922</v>
      </c>
      <c r="C4926" s="165"/>
      <c r="D4926" s="112"/>
      <c r="E4926" s="121"/>
      <c r="F4926" s="122"/>
      <c r="G4926" s="129"/>
      <c r="H4926" s="372"/>
      <c r="I4926" s="264"/>
      <c r="J4926" s="270"/>
      <c r="K4926" s="264"/>
      <c r="L4926" s="264"/>
      <c r="M4926" s="158"/>
      <c r="N4926" s="348"/>
    </row>
    <row r="4927" spans="2:14" x14ac:dyDescent="0.15">
      <c r="B4927" s="272">
        <v>4923</v>
      </c>
      <c r="C4927" s="165"/>
      <c r="D4927" s="112"/>
      <c r="E4927" s="121"/>
      <c r="F4927" s="122"/>
      <c r="G4927" s="129"/>
      <c r="H4927" s="372"/>
      <c r="I4927" s="264"/>
      <c r="J4927" s="270"/>
      <c r="K4927" s="264"/>
      <c r="L4927" s="264"/>
      <c r="M4927" s="158"/>
      <c r="N4927" s="348"/>
    </row>
    <row r="4928" spans="2:14" x14ac:dyDescent="0.15">
      <c r="B4928" s="272">
        <v>4924</v>
      </c>
      <c r="C4928" s="165"/>
      <c r="D4928" s="112"/>
      <c r="E4928" s="121"/>
      <c r="F4928" s="122"/>
      <c r="G4928" s="129"/>
      <c r="H4928" s="372"/>
      <c r="I4928" s="264"/>
      <c r="J4928" s="270"/>
      <c r="K4928" s="264"/>
      <c r="L4928" s="264"/>
      <c r="M4928" s="158"/>
      <c r="N4928" s="348"/>
    </row>
    <row r="4929" spans="2:14" x14ac:dyDescent="0.15">
      <c r="B4929" s="272">
        <v>4925</v>
      </c>
      <c r="C4929" s="165"/>
      <c r="D4929" s="112"/>
      <c r="E4929" s="121"/>
      <c r="F4929" s="122"/>
      <c r="G4929" s="129"/>
      <c r="H4929" s="372"/>
      <c r="I4929" s="264"/>
      <c r="J4929" s="270"/>
      <c r="K4929" s="264"/>
      <c r="L4929" s="264"/>
      <c r="M4929" s="158"/>
      <c r="N4929" s="348"/>
    </row>
    <row r="4930" spans="2:14" x14ac:dyDescent="0.15">
      <c r="B4930" s="272">
        <v>4926</v>
      </c>
      <c r="C4930" s="165"/>
      <c r="D4930" s="112"/>
      <c r="E4930" s="121"/>
      <c r="F4930" s="122"/>
      <c r="G4930" s="129"/>
      <c r="H4930" s="372"/>
      <c r="I4930" s="264"/>
      <c r="J4930" s="270"/>
      <c r="K4930" s="264"/>
      <c r="L4930" s="264"/>
      <c r="M4930" s="158"/>
      <c r="N4930" s="348"/>
    </row>
    <row r="4931" spans="2:14" x14ac:dyDescent="0.15">
      <c r="B4931" s="272">
        <v>4927</v>
      </c>
      <c r="C4931" s="165"/>
      <c r="D4931" s="112"/>
      <c r="E4931" s="121"/>
      <c r="F4931" s="122"/>
      <c r="G4931" s="129"/>
      <c r="H4931" s="372"/>
      <c r="I4931" s="264"/>
      <c r="J4931" s="270"/>
      <c r="K4931" s="264"/>
      <c r="L4931" s="264"/>
      <c r="M4931" s="158"/>
      <c r="N4931" s="348"/>
    </row>
    <row r="4932" spans="2:14" x14ac:dyDescent="0.15">
      <c r="B4932" s="272">
        <v>4928</v>
      </c>
      <c r="C4932" s="165"/>
      <c r="D4932" s="112"/>
      <c r="E4932" s="121"/>
      <c r="F4932" s="122"/>
      <c r="G4932" s="129"/>
      <c r="H4932" s="372"/>
      <c r="I4932" s="264"/>
      <c r="J4932" s="270"/>
      <c r="K4932" s="264"/>
      <c r="L4932" s="264"/>
      <c r="M4932" s="158"/>
      <c r="N4932" s="348"/>
    </row>
    <row r="4933" spans="2:14" x14ac:dyDescent="0.15">
      <c r="B4933" s="272">
        <v>4929</v>
      </c>
      <c r="C4933" s="165"/>
      <c r="D4933" s="112"/>
      <c r="E4933" s="121"/>
      <c r="F4933" s="122"/>
      <c r="G4933" s="129"/>
      <c r="H4933" s="372"/>
      <c r="I4933" s="264"/>
      <c r="J4933" s="270"/>
      <c r="K4933" s="264"/>
      <c r="L4933" s="264"/>
      <c r="M4933" s="158"/>
      <c r="N4933" s="348"/>
    </row>
    <row r="4934" spans="2:14" x14ac:dyDescent="0.15">
      <c r="B4934" s="272">
        <v>4930</v>
      </c>
      <c r="C4934" s="165"/>
      <c r="D4934" s="112"/>
      <c r="E4934" s="121"/>
      <c r="F4934" s="122"/>
      <c r="G4934" s="129"/>
      <c r="H4934" s="372"/>
      <c r="I4934" s="264"/>
      <c r="J4934" s="270"/>
      <c r="K4934" s="264"/>
      <c r="L4934" s="264"/>
      <c r="M4934" s="158"/>
      <c r="N4934" s="348"/>
    </row>
    <row r="4935" spans="2:14" x14ac:dyDescent="0.15">
      <c r="B4935" s="272">
        <v>4931</v>
      </c>
      <c r="C4935" s="165"/>
      <c r="D4935" s="112"/>
      <c r="E4935" s="121"/>
      <c r="F4935" s="122"/>
      <c r="G4935" s="129"/>
      <c r="H4935" s="372"/>
      <c r="I4935" s="264"/>
      <c r="J4935" s="270"/>
      <c r="K4935" s="264"/>
      <c r="L4935" s="264"/>
      <c r="M4935" s="158"/>
      <c r="N4935" s="348"/>
    </row>
    <row r="4936" spans="2:14" x14ac:dyDescent="0.15">
      <c r="B4936" s="272">
        <v>4932</v>
      </c>
      <c r="C4936" s="165"/>
      <c r="D4936" s="112"/>
      <c r="E4936" s="121"/>
      <c r="F4936" s="122"/>
      <c r="G4936" s="129"/>
      <c r="H4936" s="372"/>
      <c r="I4936" s="264"/>
      <c r="J4936" s="270"/>
      <c r="K4936" s="264"/>
      <c r="L4936" s="264"/>
      <c r="M4936" s="158"/>
      <c r="N4936" s="348"/>
    </row>
    <row r="4937" spans="2:14" x14ac:dyDescent="0.15">
      <c r="B4937" s="272">
        <v>4933</v>
      </c>
      <c r="C4937" s="165"/>
      <c r="D4937" s="112"/>
      <c r="E4937" s="121"/>
      <c r="F4937" s="122"/>
      <c r="G4937" s="129"/>
      <c r="H4937" s="372"/>
      <c r="I4937" s="264"/>
      <c r="J4937" s="270"/>
      <c r="K4937" s="264"/>
      <c r="L4937" s="264"/>
      <c r="M4937" s="158"/>
      <c r="N4937" s="348"/>
    </row>
    <row r="4938" spans="2:14" x14ac:dyDescent="0.15">
      <c r="B4938" s="272">
        <v>4934</v>
      </c>
      <c r="C4938" s="165"/>
      <c r="D4938" s="112"/>
      <c r="E4938" s="121"/>
      <c r="F4938" s="122"/>
      <c r="G4938" s="129"/>
      <c r="H4938" s="372"/>
      <c r="I4938" s="264"/>
      <c r="J4938" s="270"/>
      <c r="K4938" s="264"/>
      <c r="L4938" s="264"/>
      <c r="M4938" s="158"/>
      <c r="N4938" s="348"/>
    </row>
    <row r="4939" spans="2:14" x14ac:dyDescent="0.15">
      <c r="B4939" s="272">
        <v>4935</v>
      </c>
      <c r="C4939" s="165"/>
      <c r="D4939" s="112"/>
      <c r="E4939" s="121"/>
      <c r="F4939" s="122"/>
      <c r="G4939" s="129"/>
      <c r="H4939" s="372"/>
      <c r="I4939" s="264"/>
      <c r="J4939" s="270"/>
      <c r="K4939" s="264"/>
      <c r="L4939" s="264"/>
      <c r="M4939" s="158"/>
      <c r="N4939" s="348"/>
    </row>
    <row r="4940" spans="2:14" x14ac:dyDescent="0.15">
      <c r="B4940" s="272">
        <v>4936</v>
      </c>
      <c r="C4940" s="165"/>
      <c r="D4940" s="112"/>
      <c r="E4940" s="121"/>
      <c r="F4940" s="122"/>
      <c r="G4940" s="129"/>
      <c r="H4940" s="372"/>
      <c r="I4940" s="264"/>
      <c r="J4940" s="270"/>
      <c r="K4940" s="264"/>
      <c r="L4940" s="264"/>
      <c r="M4940" s="158"/>
      <c r="N4940" s="348"/>
    </row>
    <row r="4941" spans="2:14" x14ac:dyDescent="0.15">
      <c r="B4941" s="272">
        <v>4937</v>
      </c>
      <c r="C4941" s="165"/>
      <c r="D4941" s="112"/>
      <c r="E4941" s="121"/>
      <c r="F4941" s="122"/>
      <c r="G4941" s="129"/>
      <c r="H4941" s="372"/>
      <c r="I4941" s="264"/>
      <c r="J4941" s="270"/>
      <c r="K4941" s="264"/>
      <c r="L4941" s="264"/>
      <c r="M4941" s="158"/>
      <c r="N4941" s="348"/>
    </row>
    <row r="4942" spans="2:14" x14ac:dyDescent="0.15">
      <c r="B4942" s="272">
        <v>4938</v>
      </c>
      <c r="C4942" s="165"/>
      <c r="D4942" s="112"/>
      <c r="E4942" s="121"/>
      <c r="F4942" s="122"/>
      <c r="G4942" s="129"/>
      <c r="H4942" s="372"/>
      <c r="I4942" s="264"/>
      <c r="J4942" s="270"/>
      <c r="K4942" s="264"/>
      <c r="L4942" s="264"/>
      <c r="M4942" s="158"/>
      <c r="N4942" s="348"/>
    </row>
    <row r="4943" spans="2:14" x14ac:dyDescent="0.15">
      <c r="B4943" s="272">
        <v>4939</v>
      </c>
      <c r="C4943" s="165"/>
      <c r="D4943" s="112"/>
      <c r="E4943" s="121"/>
      <c r="F4943" s="122"/>
      <c r="G4943" s="129"/>
      <c r="H4943" s="372"/>
      <c r="I4943" s="264"/>
      <c r="J4943" s="270"/>
      <c r="K4943" s="264"/>
      <c r="L4943" s="264"/>
      <c r="M4943" s="158"/>
      <c r="N4943" s="348"/>
    </row>
    <row r="4944" spans="2:14" x14ac:dyDescent="0.15">
      <c r="B4944" s="272">
        <v>4940</v>
      </c>
      <c r="C4944" s="165"/>
      <c r="D4944" s="112"/>
      <c r="E4944" s="121"/>
      <c r="F4944" s="122"/>
      <c r="G4944" s="129"/>
      <c r="H4944" s="372"/>
      <c r="I4944" s="264"/>
      <c r="J4944" s="270"/>
      <c r="K4944" s="264"/>
      <c r="L4944" s="264"/>
      <c r="M4944" s="158"/>
      <c r="N4944" s="348"/>
    </row>
    <row r="4945" spans="2:14" x14ac:dyDescent="0.15">
      <c r="B4945" s="272">
        <v>4941</v>
      </c>
      <c r="C4945" s="165"/>
      <c r="D4945" s="112"/>
      <c r="E4945" s="121"/>
      <c r="F4945" s="122"/>
      <c r="G4945" s="129"/>
      <c r="H4945" s="372"/>
      <c r="I4945" s="264"/>
      <c r="J4945" s="270"/>
      <c r="K4945" s="264"/>
      <c r="L4945" s="264"/>
      <c r="M4945" s="158"/>
      <c r="N4945" s="348"/>
    </row>
    <row r="4946" spans="2:14" x14ac:dyDescent="0.15">
      <c r="B4946" s="272">
        <v>4942</v>
      </c>
      <c r="C4946" s="165"/>
      <c r="D4946" s="112"/>
      <c r="E4946" s="121"/>
      <c r="F4946" s="122"/>
      <c r="G4946" s="129"/>
      <c r="H4946" s="372"/>
      <c r="I4946" s="264"/>
      <c r="J4946" s="270"/>
      <c r="K4946" s="264"/>
      <c r="L4946" s="264"/>
      <c r="M4946" s="158"/>
      <c r="N4946" s="348"/>
    </row>
    <row r="4947" spans="2:14" x14ac:dyDescent="0.15">
      <c r="B4947" s="272">
        <v>4943</v>
      </c>
      <c r="C4947" s="165"/>
      <c r="D4947" s="112"/>
      <c r="E4947" s="121"/>
      <c r="F4947" s="122"/>
      <c r="G4947" s="129"/>
      <c r="H4947" s="372"/>
      <c r="I4947" s="264"/>
      <c r="J4947" s="270"/>
      <c r="K4947" s="264"/>
      <c r="L4947" s="264"/>
      <c r="M4947" s="158"/>
      <c r="N4947" s="348"/>
    </row>
    <row r="4948" spans="2:14" x14ac:dyDescent="0.15">
      <c r="B4948" s="272">
        <v>4944</v>
      </c>
      <c r="C4948" s="165"/>
      <c r="D4948" s="112"/>
      <c r="E4948" s="121"/>
      <c r="F4948" s="122"/>
      <c r="G4948" s="129"/>
      <c r="H4948" s="372"/>
      <c r="I4948" s="264"/>
      <c r="J4948" s="270"/>
      <c r="K4948" s="264"/>
      <c r="L4948" s="264"/>
      <c r="M4948" s="158"/>
      <c r="N4948" s="348"/>
    </row>
    <row r="4949" spans="2:14" x14ac:dyDescent="0.15">
      <c r="B4949" s="272">
        <v>4945</v>
      </c>
      <c r="C4949" s="165"/>
      <c r="D4949" s="112"/>
      <c r="E4949" s="121"/>
      <c r="F4949" s="122"/>
      <c r="G4949" s="129"/>
      <c r="H4949" s="372"/>
      <c r="I4949" s="264"/>
      <c r="J4949" s="270"/>
      <c r="K4949" s="264"/>
      <c r="L4949" s="264"/>
      <c r="M4949" s="158"/>
      <c r="N4949" s="348"/>
    </row>
    <row r="4950" spans="2:14" x14ac:dyDescent="0.15">
      <c r="B4950" s="272">
        <v>4946</v>
      </c>
      <c r="C4950" s="165"/>
      <c r="D4950" s="112"/>
      <c r="E4950" s="121"/>
      <c r="F4950" s="122"/>
      <c r="G4950" s="129"/>
      <c r="H4950" s="372"/>
      <c r="I4950" s="264"/>
      <c r="J4950" s="270"/>
      <c r="K4950" s="264"/>
      <c r="L4950" s="264"/>
      <c r="M4950" s="158"/>
      <c r="N4950" s="348"/>
    </row>
    <row r="4951" spans="2:14" x14ac:dyDescent="0.15">
      <c r="B4951" s="272">
        <v>4947</v>
      </c>
      <c r="C4951" s="165"/>
      <c r="D4951" s="112"/>
      <c r="E4951" s="121"/>
      <c r="F4951" s="122"/>
      <c r="G4951" s="129"/>
      <c r="H4951" s="372"/>
      <c r="I4951" s="264"/>
      <c r="J4951" s="270"/>
      <c r="K4951" s="264"/>
      <c r="L4951" s="264"/>
      <c r="M4951" s="158"/>
      <c r="N4951" s="348"/>
    </row>
    <row r="4952" spans="2:14" x14ac:dyDescent="0.15">
      <c r="B4952" s="272">
        <v>4948</v>
      </c>
      <c r="C4952" s="165"/>
      <c r="D4952" s="112"/>
      <c r="E4952" s="121"/>
      <c r="F4952" s="122"/>
      <c r="G4952" s="129"/>
      <c r="H4952" s="372"/>
      <c r="I4952" s="264"/>
      <c r="J4952" s="270"/>
      <c r="K4952" s="264"/>
      <c r="L4952" s="264"/>
      <c r="M4952" s="158"/>
      <c r="N4952" s="348"/>
    </row>
    <row r="4953" spans="2:14" x14ac:dyDescent="0.15">
      <c r="B4953" s="272">
        <v>4949</v>
      </c>
      <c r="C4953" s="165"/>
      <c r="D4953" s="112"/>
      <c r="E4953" s="121"/>
      <c r="F4953" s="122"/>
      <c r="G4953" s="129"/>
      <c r="H4953" s="372"/>
      <c r="I4953" s="264"/>
      <c r="J4953" s="270"/>
      <c r="K4953" s="264"/>
      <c r="L4953" s="264"/>
      <c r="M4953" s="158"/>
      <c r="N4953" s="348"/>
    </row>
    <row r="4954" spans="2:14" x14ac:dyDescent="0.15">
      <c r="B4954" s="272">
        <v>4950</v>
      </c>
      <c r="C4954" s="165"/>
      <c r="D4954" s="112"/>
      <c r="E4954" s="121"/>
      <c r="F4954" s="122"/>
      <c r="G4954" s="129"/>
      <c r="H4954" s="372"/>
      <c r="I4954" s="264"/>
      <c r="J4954" s="270"/>
      <c r="K4954" s="264"/>
      <c r="L4954" s="264"/>
      <c r="M4954" s="158"/>
      <c r="N4954" s="348"/>
    </row>
    <row r="4955" spans="2:14" x14ac:dyDescent="0.15">
      <c r="B4955" s="272">
        <v>4951</v>
      </c>
      <c r="C4955" s="165"/>
      <c r="D4955" s="112"/>
      <c r="E4955" s="121"/>
      <c r="F4955" s="122"/>
      <c r="G4955" s="129"/>
      <c r="H4955" s="372"/>
      <c r="I4955" s="264"/>
      <c r="J4955" s="270"/>
      <c r="K4955" s="264"/>
      <c r="L4955" s="264"/>
      <c r="M4955" s="158"/>
      <c r="N4955" s="348"/>
    </row>
    <row r="4956" spans="2:14" x14ac:dyDescent="0.15">
      <c r="B4956" s="272">
        <v>4952</v>
      </c>
      <c r="C4956" s="165"/>
      <c r="D4956" s="112"/>
      <c r="E4956" s="121"/>
      <c r="F4956" s="122"/>
      <c r="G4956" s="129"/>
      <c r="H4956" s="372"/>
      <c r="I4956" s="264"/>
      <c r="J4956" s="270"/>
      <c r="K4956" s="264"/>
      <c r="L4956" s="264"/>
      <c r="M4956" s="158"/>
      <c r="N4956" s="348"/>
    </row>
    <row r="4957" spans="2:14" x14ac:dyDescent="0.15">
      <c r="B4957" s="272">
        <v>4953</v>
      </c>
      <c r="C4957" s="165"/>
      <c r="D4957" s="112"/>
      <c r="E4957" s="121"/>
      <c r="F4957" s="122"/>
      <c r="G4957" s="129"/>
      <c r="H4957" s="372"/>
      <c r="I4957" s="264"/>
      <c r="J4957" s="270"/>
      <c r="K4957" s="264"/>
      <c r="L4957" s="264"/>
      <c r="M4957" s="158"/>
      <c r="N4957" s="348"/>
    </row>
    <row r="4958" spans="2:14" x14ac:dyDescent="0.15">
      <c r="B4958" s="272">
        <v>4954</v>
      </c>
      <c r="C4958" s="165"/>
      <c r="D4958" s="112"/>
      <c r="E4958" s="121"/>
      <c r="F4958" s="122"/>
      <c r="G4958" s="129"/>
      <c r="H4958" s="372"/>
      <c r="I4958" s="264"/>
      <c r="J4958" s="270"/>
      <c r="K4958" s="264"/>
      <c r="L4958" s="264"/>
      <c r="M4958" s="158"/>
      <c r="N4958" s="348"/>
    </row>
    <row r="4959" spans="2:14" x14ac:dyDescent="0.15">
      <c r="B4959" s="272">
        <v>4955</v>
      </c>
      <c r="C4959" s="165"/>
      <c r="D4959" s="112"/>
      <c r="E4959" s="121"/>
      <c r="F4959" s="122"/>
      <c r="G4959" s="129"/>
      <c r="H4959" s="372"/>
      <c r="I4959" s="264"/>
      <c r="J4959" s="270"/>
      <c r="K4959" s="264"/>
      <c r="L4959" s="264"/>
      <c r="M4959" s="158"/>
      <c r="N4959" s="348"/>
    </row>
    <row r="4960" spans="2:14" x14ac:dyDescent="0.15">
      <c r="B4960" s="272">
        <v>4956</v>
      </c>
      <c r="C4960" s="165"/>
      <c r="D4960" s="112"/>
      <c r="E4960" s="121"/>
      <c r="F4960" s="122"/>
      <c r="G4960" s="129"/>
      <c r="H4960" s="372"/>
      <c r="I4960" s="264"/>
      <c r="J4960" s="270"/>
      <c r="K4960" s="264"/>
      <c r="L4960" s="264"/>
      <c r="M4960" s="158"/>
      <c r="N4960" s="348"/>
    </row>
    <row r="4961" spans="2:14" x14ac:dyDescent="0.15">
      <c r="B4961" s="272">
        <v>4957</v>
      </c>
      <c r="C4961" s="165"/>
      <c r="D4961" s="112"/>
      <c r="E4961" s="121"/>
      <c r="F4961" s="122"/>
      <c r="G4961" s="129"/>
      <c r="H4961" s="372"/>
      <c r="I4961" s="264"/>
      <c r="J4961" s="270"/>
      <c r="K4961" s="264"/>
      <c r="L4961" s="264"/>
      <c r="M4961" s="158"/>
      <c r="N4961" s="348"/>
    </row>
    <row r="4962" spans="2:14" x14ac:dyDescent="0.15">
      <c r="B4962" s="272">
        <v>4958</v>
      </c>
      <c r="C4962" s="165"/>
      <c r="D4962" s="112"/>
      <c r="E4962" s="121"/>
      <c r="F4962" s="122"/>
      <c r="G4962" s="129"/>
      <c r="H4962" s="372"/>
      <c r="I4962" s="264"/>
      <c r="J4962" s="270"/>
      <c r="K4962" s="264"/>
      <c r="L4962" s="264"/>
      <c r="M4962" s="158"/>
      <c r="N4962" s="348"/>
    </row>
    <row r="4963" spans="2:14" x14ac:dyDescent="0.15">
      <c r="B4963" s="272">
        <v>4959</v>
      </c>
      <c r="C4963" s="165"/>
      <c r="D4963" s="112"/>
      <c r="E4963" s="121"/>
      <c r="F4963" s="122"/>
      <c r="G4963" s="129"/>
      <c r="H4963" s="372"/>
      <c r="I4963" s="264"/>
      <c r="J4963" s="270"/>
      <c r="K4963" s="264"/>
      <c r="L4963" s="264"/>
      <c r="M4963" s="158"/>
      <c r="N4963" s="348"/>
    </row>
    <row r="4964" spans="2:14" x14ac:dyDescent="0.15">
      <c r="B4964" s="272">
        <v>4960</v>
      </c>
      <c r="C4964" s="165"/>
      <c r="D4964" s="112"/>
      <c r="E4964" s="121"/>
      <c r="F4964" s="122"/>
      <c r="G4964" s="129"/>
      <c r="H4964" s="372"/>
      <c r="I4964" s="264"/>
      <c r="J4964" s="270"/>
      <c r="K4964" s="264"/>
      <c r="L4964" s="264"/>
      <c r="M4964" s="158"/>
      <c r="N4964" s="348"/>
    </row>
    <row r="4965" spans="2:14" x14ac:dyDescent="0.15">
      <c r="B4965" s="272">
        <v>4961</v>
      </c>
      <c r="C4965" s="165"/>
      <c r="D4965" s="112"/>
      <c r="E4965" s="121"/>
      <c r="F4965" s="122"/>
      <c r="G4965" s="129"/>
      <c r="H4965" s="372"/>
      <c r="I4965" s="264"/>
      <c r="J4965" s="270"/>
      <c r="K4965" s="264"/>
      <c r="L4965" s="264"/>
      <c r="M4965" s="158"/>
      <c r="N4965" s="348"/>
    </row>
    <row r="4966" spans="2:14" x14ac:dyDescent="0.15">
      <c r="B4966" s="272">
        <v>4962</v>
      </c>
      <c r="C4966" s="165"/>
      <c r="D4966" s="112"/>
      <c r="E4966" s="121"/>
      <c r="F4966" s="122"/>
      <c r="G4966" s="129"/>
      <c r="H4966" s="372"/>
      <c r="I4966" s="264"/>
      <c r="J4966" s="270"/>
      <c r="K4966" s="264"/>
      <c r="L4966" s="264"/>
      <c r="M4966" s="158"/>
      <c r="N4966" s="348"/>
    </row>
    <row r="4967" spans="2:14" x14ac:dyDescent="0.15">
      <c r="B4967" s="272">
        <v>4963</v>
      </c>
      <c r="C4967" s="165"/>
      <c r="D4967" s="112"/>
      <c r="E4967" s="121"/>
      <c r="F4967" s="122"/>
      <c r="G4967" s="129"/>
      <c r="H4967" s="372"/>
      <c r="I4967" s="264"/>
      <c r="J4967" s="270"/>
      <c r="K4967" s="264"/>
      <c r="L4967" s="264"/>
      <c r="M4967" s="158"/>
      <c r="N4967" s="348"/>
    </row>
    <row r="4968" spans="2:14" x14ac:dyDescent="0.15">
      <c r="B4968" s="272">
        <v>4964</v>
      </c>
      <c r="C4968" s="165"/>
      <c r="D4968" s="112"/>
      <c r="E4968" s="121"/>
      <c r="F4968" s="122"/>
      <c r="G4968" s="129"/>
      <c r="H4968" s="372"/>
      <c r="I4968" s="264"/>
      <c r="J4968" s="270"/>
      <c r="K4968" s="264"/>
      <c r="L4968" s="264"/>
      <c r="M4968" s="158"/>
      <c r="N4968" s="348"/>
    </row>
    <row r="4969" spans="2:14" x14ac:dyDescent="0.15">
      <c r="B4969" s="272">
        <v>4965</v>
      </c>
      <c r="C4969" s="165"/>
      <c r="D4969" s="112"/>
      <c r="E4969" s="121"/>
      <c r="F4969" s="122"/>
      <c r="G4969" s="129"/>
      <c r="H4969" s="372"/>
      <c r="I4969" s="264"/>
      <c r="J4969" s="270"/>
      <c r="K4969" s="264"/>
      <c r="L4969" s="264"/>
      <c r="M4969" s="158"/>
      <c r="N4969" s="348"/>
    </row>
    <row r="4970" spans="2:14" x14ac:dyDescent="0.15">
      <c r="B4970" s="272">
        <v>4966</v>
      </c>
      <c r="C4970" s="165"/>
      <c r="D4970" s="112"/>
      <c r="E4970" s="121"/>
      <c r="F4970" s="122"/>
      <c r="G4970" s="129"/>
      <c r="H4970" s="372"/>
      <c r="I4970" s="264"/>
      <c r="J4970" s="270"/>
      <c r="K4970" s="264"/>
      <c r="L4970" s="264"/>
      <c r="M4970" s="158"/>
      <c r="N4970" s="348"/>
    </row>
    <row r="4971" spans="2:14" x14ac:dyDescent="0.15">
      <c r="B4971" s="272">
        <v>4967</v>
      </c>
      <c r="C4971" s="165"/>
      <c r="D4971" s="112"/>
      <c r="E4971" s="121"/>
      <c r="F4971" s="122"/>
      <c r="G4971" s="129"/>
      <c r="H4971" s="372"/>
      <c r="I4971" s="264"/>
      <c r="J4971" s="270"/>
      <c r="K4971" s="264"/>
      <c r="L4971" s="264"/>
      <c r="M4971" s="158"/>
      <c r="N4971" s="348"/>
    </row>
    <row r="4972" spans="2:14" x14ac:dyDescent="0.15">
      <c r="B4972" s="272">
        <v>4968</v>
      </c>
      <c r="C4972" s="165"/>
      <c r="D4972" s="112"/>
      <c r="E4972" s="121"/>
      <c r="F4972" s="122"/>
      <c r="G4972" s="129"/>
      <c r="H4972" s="372"/>
      <c r="I4972" s="264"/>
      <c r="J4972" s="270"/>
      <c r="K4972" s="264"/>
      <c r="L4972" s="264"/>
      <c r="M4972" s="158"/>
      <c r="N4972" s="348"/>
    </row>
    <row r="4973" spans="2:14" x14ac:dyDescent="0.15">
      <c r="B4973" s="272">
        <v>4969</v>
      </c>
      <c r="C4973" s="165"/>
      <c r="D4973" s="112"/>
      <c r="E4973" s="121"/>
      <c r="F4973" s="122"/>
      <c r="G4973" s="129"/>
      <c r="H4973" s="372"/>
      <c r="I4973" s="264"/>
      <c r="J4973" s="270"/>
      <c r="K4973" s="264"/>
      <c r="L4973" s="264"/>
      <c r="M4973" s="158"/>
      <c r="N4973" s="348"/>
    </row>
    <row r="4974" spans="2:14" x14ac:dyDescent="0.15">
      <c r="B4974" s="272">
        <v>4970</v>
      </c>
      <c r="C4974" s="165"/>
      <c r="D4974" s="112"/>
      <c r="E4974" s="121"/>
      <c r="F4974" s="122"/>
      <c r="G4974" s="129"/>
      <c r="H4974" s="372"/>
      <c r="I4974" s="264"/>
      <c r="J4974" s="270"/>
      <c r="K4974" s="264"/>
      <c r="L4974" s="264"/>
      <c r="M4974" s="158"/>
      <c r="N4974" s="348"/>
    </row>
    <row r="4975" spans="2:14" x14ac:dyDescent="0.15">
      <c r="B4975" s="272">
        <v>4971</v>
      </c>
      <c r="C4975" s="165"/>
      <c r="D4975" s="112"/>
      <c r="E4975" s="121"/>
      <c r="F4975" s="122"/>
      <c r="G4975" s="129"/>
      <c r="H4975" s="372"/>
      <c r="I4975" s="264"/>
      <c r="J4975" s="270"/>
      <c r="K4975" s="264"/>
      <c r="L4975" s="264"/>
      <c r="M4975" s="158"/>
      <c r="N4975" s="348"/>
    </row>
    <row r="4976" spans="2:14" x14ac:dyDescent="0.15">
      <c r="B4976" s="272">
        <v>4972</v>
      </c>
      <c r="C4976" s="165"/>
      <c r="D4976" s="112"/>
      <c r="E4976" s="121"/>
      <c r="F4976" s="122"/>
      <c r="G4976" s="129"/>
      <c r="H4976" s="372"/>
      <c r="I4976" s="264"/>
      <c r="J4976" s="270"/>
      <c r="K4976" s="264"/>
      <c r="L4976" s="264"/>
      <c r="M4976" s="158"/>
      <c r="N4976" s="348"/>
    </row>
    <row r="4977" spans="2:14" x14ac:dyDescent="0.15">
      <c r="B4977" s="272">
        <v>4973</v>
      </c>
      <c r="C4977" s="165"/>
      <c r="D4977" s="112"/>
      <c r="E4977" s="121"/>
      <c r="F4977" s="122"/>
      <c r="G4977" s="129"/>
      <c r="H4977" s="372"/>
      <c r="I4977" s="264"/>
      <c r="J4977" s="270"/>
      <c r="K4977" s="264"/>
      <c r="L4977" s="264"/>
      <c r="M4977" s="158"/>
      <c r="N4977" s="348"/>
    </row>
    <row r="4978" spans="2:14" x14ac:dyDescent="0.15">
      <c r="B4978" s="272">
        <v>4974</v>
      </c>
      <c r="C4978" s="165"/>
      <c r="D4978" s="112"/>
      <c r="E4978" s="121"/>
      <c r="F4978" s="122"/>
      <c r="G4978" s="129"/>
      <c r="H4978" s="372"/>
      <c r="I4978" s="264"/>
      <c r="J4978" s="270"/>
      <c r="K4978" s="264"/>
      <c r="L4978" s="264"/>
      <c r="M4978" s="158"/>
      <c r="N4978" s="348"/>
    </row>
    <row r="4979" spans="2:14" x14ac:dyDescent="0.15">
      <c r="B4979" s="272">
        <v>4975</v>
      </c>
      <c r="C4979" s="165"/>
      <c r="D4979" s="112"/>
      <c r="E4979" s="121"/>
      <c r="F4979" s="122"/>
      <c r="G4979" s="129"/>
      <c r="H4979" s="372"/>
      <c r="I4979" s="264"/>
      <c r="J4979" s="270"/>
      <c r="K4979" s="264"/>
      <c r="L4979" s="264"/>
      <c r="M4979" s="158"/>
      <c r="N4979" s="348"/>
    </row>
    <row r="4980" spans="2:14" x14ac:dyDescent="0.15">
      <c r="B4980" s="272">
        <v>4976</v>
      </c>
      <c r="C4980" s="165"/>
      <c r="D4980" s="112"/>
      <c r="E4980" s="121"/>
      <c r="F4980" s="122"/>
      <c r="G4980" s="129"/>
      <c r="H4980" s="372"/>
      <c r="I4980" s="264"/>
      <c r="J4980" s="270"/>
      <c r="K4980" s="264"/>
      <c r="L4980" s="264"/>
      <c r="M4980" s="158"/>
      <c r="N4980" s="348"/>
    </row>
    <row r="4981" spans="2:14" x14ac:dyDescent="0.15">
      <c r="B4981" s="272">
        <v>4977</v>
      </c>
      <c r="C4981" s="165"/>
      <c r="D4981" s="112"/>
      <c r="E4981" s="121"/>
      <c r="F4981" s="122"/>
      <c r="G4981" s="129"/>
      <c r="H4981" s="372"/>
      <c r="I4981" s="264"/>
      <c r="J4981" s="270"/>
      <c r="K4981" s="264"/>
      <c r="L4981" s="264"/>
      <c r="M4981" s="158"/>
      <c r="N4981" s="348"/>
    </row>
    <row r="4982" spans="2:14" x14ac:dyDescent="0.15">
      <c r="B4982" s="272">
        <v>4978</v>
      </c>
      <c r="C4982" s="165"/>
      <c r="D4982" s="112"/>
      <c r="E4982" s="121"/>
      <c r="F4982" s="122"/>
      <c r="G4982" s="129"/>
      <c r="H4982" s="372"/>
      <c r="I4982" s="264"/>
      <c r="J4982" s="270"/>
      <c r="K4982" s="264"/>
      <c r="L4982" s="264"/>
      <c r="M4982" s="158"/>
      <c r="N4982" s="348"/>
    </row>
    <row r="4983" spans="2:14" x14ac:dyDescent="0.15">
      <c r="B4983" s="272">
        <v>4979</v>
      </c>
      <c r="C4983" s="165"/>
      <c r="D4983" s="112"/>
      <c r="E4983" s="121"/>
      <c r="F4983" s="122"/>
      <c r="G4983" s="129"/>
      <c r="H4983" s="372"/>
      <c r="I4983" s="264"/>
      <c r="J4983" s="270"/>
      <c r="K4983" s="264"/>
      <c r="L4983" s="264"/>
      <c r="M4983" s="158"/>
      <c r="N4983" s="348"/>
    </row>
    <row r="4984" spans="2:14" x14ac:dyDescent="0.15">
      <c r="B4984" s="272">
        <v>4980</v>
      </c>
      <c r="C4984" s="165"/>
      <c r="D4984" s="112"/>
      <c r="E4984" s="121"/>
      <c r="F4984" s="122"/>
      <c r="G4984" s="129"/>
      <c r="H4984" s="372"/>
      <c r="I4984" s="264"/>
      <c r="J4984" s="270"/>
      <c r="K4984" s="264"/>
      <c r="L4984" s="264"/>
      <c r="M4984" s="158"/>
      <c r="N4984" s="348"/>
    </row>
    <row r="4985" spans="2:14" x14ac:dyDescent="0.15">
      <c r="B4985" s="272">
        <v>4981</v>
      </c>
      <c r="C4985" s="165"/>
      <c r="D4985" s="112"/>
      <c r="E4985" s="121"/>
      <c r="F4985" s="122"/>
      <c r="G4985" s="129"/>
      <c r="H4985" s="372"/>
      <c r="I4985" s="264"/>
      <c r="J4985" s="270"/>
      <c r="K4985" s="264"/>
      <c r="L4985" s="264"/>
      <c r="M4985" s="158"/>
      <c r="N4985" s="348"/>
    </row>
    <row r="4986" spans="2:14" x14ac:dyDescent="0.15">
      <c r="B4986" s="272">
        <v>4982</v>
      </c>
      <c r="C4986" s="165"/>
      <c r="D4986" s="112"/>
      <c r="E4986" s="121"/>
      <c r="F4986" s="122"/>
      <c r="G4986" s="129"/>
      <c r="H4986" s="372"/>
      <c r="I4986" s="264"/>
      <c r="J4986" s="270"/>
      <c r="K4986" s="264"/>
      <c r="L4986" s="264"/>
      <c r="M4986" s="158"/>
      <c r="N4986" s="348"/>
    </row>
    <row r="4987" spans="2:14" x14ac:dyDescent="0.15">
      <c r="B4987" s="272">
        <v>4983</v>
      </c>
      <c r="C4987" s="165"/>
      <c r="D4987" s="112"/>
      <c r="E4987" s="121"/>
      <c r="F4987" s="122"/>
      <c r="G4987" s="129"/>
      <c r="H4987" s="372"/>
      <c r="I4987" s="264"/>
      <c r="J4987" s="270"/>
      <c r="K4987" s="264"/>
      <c r="L4987" s="264"/>
      <c r="M4987" s="158"/>
      <c r="N4987" s="348"/>
    </row>
    <row r="4988" spans="2:14" x14ac:dyDescent="0.15">
      <c r="B4988" s="272">
        <v>4984</v>
      </c>
      <c r="C4988" s="165"/>
      <c r="D4988" s="112"/>
      <c r="E4988" s="121"/>
      <c r="F4988" s="122"/>
      <c r="G4988" s="129"/>
      <c r="H4988" s="372"/>
      <c r="I4988" s="264"/>
      <c r="J4988" s="270"/>
      <c r="K4988" s="264"/>
      <c r="L4988" s="264"/>
      <c r="M4988" s="158"/>
      <c r="N4988" s="348"/>
    </row>
    <row r="4989" spans="2:14" x14ac:dyDescent="0.15">
      <c r="B4989" s="272">
        <v>4985</v>
      </c>
      <c r="C4989" s="165"/>
      <c r="D4989" s="112"/>
      <c r="E4989" s="121"/>
      <c r="F4989" s="122"/>
      <c r="G4989" s="129"/>
      <c r="H4989" s="372"/>
      <c r="I4989" s="264"/>
      <c r="J4989" s="270"/>
      <c r="K4989" s="264"/>
      <c r="L4989" s="264"/>
      <c r="M4989" s="158"/>
      <c r="N4989" s="348"/>
    </row>
    <row r="4990" spans="2:14" x14ac:dyDescent="0.15">
      <c r="B4990" s="272">
        <v>4986</v>
      </c>
      <c r="C4990" s="165"/>
      <c r="D4990" s="112"/>
      <c r="E4990" s="121"/>
      <c r="F4990" s="122"/>
      <c r="G4990" s="129"/>
      <c r="H4990" s="372"/>
      <c r="I4990" s="264"/>
      <c r="J4990" s="270"/>
      <c r="K4990" s="264"/>
      <c r="L4990" s="264"/>
      <c r="M4990" s="158"/>
      <c r="N4990" s="348"/>
    </row>
    <row r="4991" spans="2:14" x14ac:dyDescent="0.15">
      <c r="B4991" s="272">
        <v>4987</v>
      </c>
      <c r="C4991" s="165"/>
      <c r="D4991" s="112"/>
      <c r="E4991" s="121"/>
      <c r="F4991" s="122"/>
      <c r="G4991" s="129"/>
      <c r="H4991" s="372"/>
      <c r="I4991" s="264"/>
      <c r="J4991" s="270"/>
      <c r="K4991" s="264"/>
      <c r="L4991" s="264"/>
      <c r="M4991" s="158"/>
      <c r="N4991" s="348"/>
    </row>
    <row r="4992" spans="2:14" x14ac:dyDescent="0.15">
      <c r="B4992" s="272">
        <v>4988</v>
      </c>
      <c r="C4992" s="165"/>
      <c r="D4992" s="112"/>
      <c r="E4992" s="121"/>
      <c r="F4992" s="122"/>
      <c r="G4992" s="129"/>
      <c r="H4992" s="372"/>
      <c r="I4992" s="264"/>
      <c r="J4992" s="270"/>
      <c r="K4992" s="264"/>
      <c r="L4992" s="264"/>
      <c r="M4992" s="158"/>
      <c r="N4992" s="348"/>
    </row>
    <row r="4993" spans="2:16" x14ac:dyDescent="0.15">
      <c r="B4993" s="272">
        <v>4989</v>
      </c>
      <c r="C4993" s="165"/>
      <c r="D4993" s="112"/>
      <c r="E4993" s="121"/>
      <c r="F4993" s="122"/>
      <c r="G4993" s="129"/>
      <c r="H4993" s="372"/>
      <c r="I4993" s="264"/>
      <c r="J4993" s="270"/>
      <c r="K4993" s="264"/>
      <c r="L4993" s="264"/>
      <c r="M4993" s="158"/>
      <c r="N4993" s="348"/>
    </row>
    <row r="4994" spans="2:16" x14ac:dyDescent="0.15">
      <c r="B4994" s="272">
        <v>4990</v>
      </c>
      <c r="C4994" s="165"/>
      <c r="D4994" s="112"/>
      <c r="E4994" s="121"/>
      <c r="F4994" s="122"/>
      <c r="G4994" s="129"/>
      <c r="H4994" s="372"/>
      <c r="I4994" s="264"/>
      <c r="J4994" s="270"/>
      <c r="K4994" s="264"/>
      <c r="L4994" s="264"/>
      <c r="M4994" s="158"/>
      <c r="N4994" s="348"/>
    </row>
    <row r="4995" spans="2:16" x14ac:dyDescent="0.15">
      <c r="B4995" s="272">
        <v>4991</v>
      </c>
      <c r="C4995" s="165"/>
      <c r="D4995" s="112"/>
      <c r="E4995" s="121"/>
      <c r="F4995" s="122"/>
      <c r="G4995" s="129"/>
      <c r="H4995" s="372"/>
      <c r="I4995" s="264"/>
      <c r="J4995" s="270"/>
      <c r="K4995" s="264"/>
      <c r="L4995" s="264"/>
      <c r="M4995" s="158"/>
      <c r="N4995" s="348"/>
    </row>
    <row r="4996" spans="2:16" x14ac:dyDescent="0.15">
      <c r="B4996" s="272">
        <v>4992</v>
      </c>
      <c r="C4996" s="165"/>
      <c r="D4996" s="112"/>
      <c r="E4996" s="121"/>
      <c r="F4996" s="122"/>
      <c r="G4996" s="129"/>
      <c r="H4996" s="372"/>
      <c r="I4996" s="264"/>
      <c r="J4996" s="270"/>
      <c r="K4996" s="264"/>
      <c r="L4996" s="264"/>
      <c r="M4996" s="158"/>
      <c r="N4996" s="348"/>
    </row>
    <row r="4997" spans="2:16" x14ac:dyDescent="0.15">
      <c r="B4997" s="272">
        <v>4993</v>
      </c>
      <c r="C4997" s="165"/>
      <c r="D4997" s="112"/>
      <c r="E4997" s="121"/>
      <c r="F4997" s="122"/>
      <c r="G4997" s="129"/>
      <c r="H4997" s="372"/>
      <c r="I4997" s="264"/>
      <c r="J4997" s="270"/>
      <c r="K4997" s="264"/>
      <c r="L4997" s="264"/>
      <c r="M4997" s="158"/>
      <c r="N4997" s="348"/>
    </row>
    <row r="4998" spans="2:16" x14ac:dyDescent="0.15">
      <c r="B4998" s="272">
        <v>4994</v>
      </c>
      <c r="C4998" s="165"/>
      <c r="D4998" s="112"/>
      <c r="E4998" s="121"/>
      <c r="F4998" s="122"/>
      <c r="G4998" s="129"/>
      <c r="H4998" s="372"/>
      <c r="I4998" s="264"/>
      <c r="J4998" s="270"/>
      <c r="K4998" s="264"/>
      <c r="L4998" s="264"/>
      <c r="M4998" s="158"/>
      <c r="N4998" s="348"/>
    </row>
    <row r="4999" spans="2:16" x14ac:dyDescent="0.15">
      <c r="B4999" s="272">
        <v>4995</v>
      </c>
      <c r="C4999" s="165"/>
      <c r="D4999" s="112"/>
      <c r="E4999" s="121"/>
      <c r="F4999" s="122"/>
      <c r="G4999" s="129"/>
      <c r="H4999" s="372"/>
      <c r="I4999" s="264"/>
      <c r="J4999" s="270"/>
      <c r="K4999" s="264"/>
      <c r="L4999" s="264"/>
      <c r="M4999" s="158"/>
      <c r="N4999" s="348"/>
    </row>
    <row r="5000" spans="2:16" x14ac:dyDescent="0.15">
      <c r="B5000" s="272">
        <v>4996</v>
      </c>
      <c r="C5000" s="165"/>
      <c r="D5000" s="112"/>
      <c r="E5000" s="121"/>
      <c r="F5000" s="122"/>
      <c r="G5000" s="129"/>
      <c r="H5000" s="372"/>
      <c r="I5000" s="264"/>
      <c r="J5000" s="270"/>
      <c r="K5000" s="264"/>
      <c r="L5000" s="264"/>
      <c r="M5000" s="158"/>
      <c r="N5000" s="348"/>
    </row>
    <row r="5001" spans="2:16" x14ac:dyDescent="0.15">
      <c r="B5001" s="272">
        <v>4997</v>
      </c>
      <c r="C5001" s="165"/>
      <c r="D5001" s="112"/>
      <c r="E5001" s="121"/>
      <c r="F5001" s="122"/>
      <c r="G5001" s="129"/>
      <c r="H5001" s="372"/>
      <c r="I5001" s="264"/>
      <c r="J5001" s="270"/>
      <c r="K5001" s="264"/>
      <c r="L5001" s="264"/>
      <c r="M5001" s="158"/>
      <c r="N5001" s="348"/>
    </row>
    <row r="5002" spans="2:16" x14ac:dyDescent="0.15">
      <c r="B5002" s="272">
        <v>4998</v>
      </c>
      <c r="C5002" s="165"/>
      <c r="D5002" s="112"/>
      <c r="E5002" s="121"/>
      <c r="F5002" s="122"/>
      <c r="G5002" s="129"/>
      <c r="H5002" s="372"/>
      <c r="I5002" s="264"/>
      <c r="J5002" s="270"/>
      <c r="K5002" s="264"/>
      <c r="L5002" s="264"/>
      <c r="M5002" s="158"/>
      <c r="N5002" s="348"/>
    </row>
    <row r="5003" spans="2:16" x14ac:dyDescent="0.15">
      <c r="B5003" s="272">
        <v>4999</v>
      </c>
      <c r="C5003" s="165"/>
      <c r="D5003" s="112"/>
      <c r="E5003" s="121"/>
      <c r="F5003" s="122"/>
      <c r="G5003" s="129"/>
      <c r="H5003" s="372"/>
      <c r="I5003" s="264"/>
      <c r="J5003" s="270"/>
      <c r="K5003" s="264"/>
      <c r="L5003" s="257"/>
      <c r="M5003" s="158"/>
      <c r="N5003" s="348"/>
    </row>
    <row r="5004" spans="2:16" x14ac:dyDescent="0.15">
      <c r="B5004" s="160">
        <v>5000</v>
      </c>
      <c r="C5004" s="165" t="s">
        <v>275</v>
      </c>
      <c r="D5004" s="112" t="s">
        <v>198</v>
      </c>
      <c r="E5004" s="121">
        <v>9</v>
      </c>
      <c r="F5004" s="122">
        <v>0.5</v>
      </c>
      <c r="G5004" s="129">
        <v>40</v>
      </c>
      <c r="H5004" s="366" t="s">
        <v>276</v>
      </c>
      <c r="I5004" s="183">
        <v>500</v>
      </c>
      <c r="J5004" s="269">
        <f t="shared" ref="J5004:J5016" si="36">IF(K5004,3600/K5004*E5004,"")</f>
        <v>372.41379310344826</v>
      </c>
      <c r="K5004" s="257">
        <v>87</v>
      </c>
      <c r="L5004" s="257"/>
      <c r="M5004" s="158"/>
      <c r="N5004" s="409"/>
      <c r="O5004" s="158"/>
      <c r="P5004" s="257">
        <v>20.8</v>
      </c>
    </row>
    <row r="5005" spans="2:16" x14ac:dyDescent="0.15">
      <c r="B5005" s="160">
        <v>5001</v>
      </c>
      <c r="C5005" s="165" t="s">
        <v>277</v>
      </c>
      <c r="D5005" s="112" t="s">
        <v>226</v>
      </c>
      <c r="E5005" s="121">
        <v>7</v>
      </c>
      <c r="F5005" s="122">
        <v>0.18</v>
      </c>
      <c r="G5005" s="129">
        <v>30</v>
      </c>
      <c r="H5005" s="366"/>
      <c r="I5005" s="183"/>
      <c r="J5005" s="269" t="str">
        <f t="shared" si="36"/>
        <v/>
      </c>
      <c r="K5005" s="257"/>
      <c r="L5005" s="258"/>
      <c r="M5005" s="158"/>
      <c r="N5005" s="360"/>
    </row>
    <row r="5006" spans="2:16" x14ac:dyDescent="0.15">
      <c r="B5006" s="160">
        <v>5002</v>
      </c>
      <c r="C5006" s="165" t="s">
        <v>278</v>
      </c>
      <c r="D5006" s="112" t="s">
        <v>279</v>
      </c>
      <c r="E5006" s="121">
        <v>2</v>
      </c>
      <c r="F5006" s="122">
        <v>0.75</v>
      </c>
      <c r="G5006" s="129">
        <v>45.5</v>
      </c>
      <c r="H5006" s="366" t="s">
        <v>276</v>
      </c>
      <c r="I5006" s="183">
        <v>500</v>
      </c>
      <c r="J5006" s="269">
        <f t="shared" si="36"/>
        <v>146.9387755102041</v>
      </c>
      <c r="K5006" s="258">
        <v>49</v>
      </c>
      <c r="L5006" s="257"/>
      <c r="M5006" s="158"/>
      <c r="N5006" s="360"/>
    </row>
    <row r="5007" spans="2:16" x14ac:dyDescent="0.15">
      <c r="B5007" s="160">
        <v>5003</v>
      </c>
      <c r="C5007" s="165" t="s">
        <v>280</v>
      </c>
      <c r="D5007" s="112"/>
      <c r="E5007" s="121">
        <v>1</v>
      </c>
      <c r="F5007" s="122">
        <v>3</v>
      </c>
      <c r="G5007" s="129">
        <v>207</v>
      </c>
      <c r="H5007" s="366"/>
      <c r="I5007" s="183"/>
      <c r="J5007" s="269" t="str">
        <f t="shared" si="36"/>
        <v/>
      </c>
      <c r="K5007" s="257"/>
      <c r="L5007" s="257"/>
      <c r="M5007" s="158"/>
      <c r="N5007" s="360"/>
    </row>
    <row r="5008" spans="2:16" x14ac:dyDescent="0.15">
      <c r="B5008" s="160">
        <v>5004</v>
      </c>
      <c r="C5008" s="165" t="s">
        <v>281</v>
      </c>
      <c r="D5008" s="112" t="s">
        <v>198</v>
      </c>
      <c r="E5008" s="121">
        <v>2</v>
      </c>
      <c r="F5008" s="122">
        <v>1</v>
      </c>
      <c r="G5008" s="129">
        <v>80</v>
      </c>
      <c r="H5008" s="366" t="s">
        <v>276</v>
      </c>
      <c r="I5008" s="183">
        <v>400</v>
      </c>
      <c r="J5008" s="269">
        <f t="shared" si="36"/>
        <v>146.9387755102041</v>
      </c>
      <c r="K5008" s="257">
        <v>49</v>
      </c>
      <c r="L5008" s="257"/>
      <c r="M5008" s="158"/>
      <c r="N5008" s="409"/>
      <c r="O5008" s="158"/>
      <c r="P5008" s="257">
        <v>20.8</v>
      </c>
    </row>
    <row r="5009" spans="2:16" x14ac:dyDescent="0.15">
      <c r="B5009" s="160">
        <v>5005</v>
      </c>
      <c r="C5009" s="165" t="s">
        <v>282</v>
      </c>
      <c r="D5009" s="112" t="s">
        <v>198</v>
      </c>
      <c r="E5009" s="121">
        <v>6</v>
      </c>
      <c r="F5009" s="122">
        <v>0.42</v>
      </c>
      <c r="G5009" s="129">
        <v>40</v>
      </c>
      <c r="H5009" s="366" t="s">
        <v>276</v>
      </c>
      <c r="I5009" s="183">
        <v>500</v>
      </c>
      <c r="J5009" s="269">
        <f t="shared" si="36"/>
        <v>248.27586206896552</v>
      </c>
      <c r="K5009" s="257">
        <v>87</v>
      </c>
      <c r="L5009" s="258"/>
      <c r="M5009" s="158"/>
      <c r="N5009" s="409"/>
      <c r="O5009" s="158"/>
      <c r="P5009" s="257">
        <v>20.8</v>
      </c>
    </row>
    <row r="5010" spans="2:16" x14ac:dyDescent="0.15">
      <c r="B5010" s="160">
        <v>5006</v>
      </c>
      <c r="C5010" s="143" t="s">
        <v>283</v>
      </c>
      <c r="D5010" s="112" t="s">
        <v>284</v>
      </c>
      <c r="E5010" s="145">
        <v>2</v>
      </c>
      <c r="F5010" s="143">
        <v>1.3</v>
      </c>
      <c r="G5010" s="115">
        <v>120</v>
      </c>
      <c r="H5010" s="268" t="s">
        <v>276</v>
      </c>
      <c r="I5010" s="183">
        <v>400</v>
      </c>
      <c r="J5010" s="269">
        <f t="shared" si="36"/>
        <v>146.9387755102041</v>
      </c>
      <c r="K5010" s="258">
        <v>49</v>
      </c>
      <c r="L5010" s="258"/>
      <c r="M5010" s="158"/>
      <c r="N5010" s="360"/>
    </row>
    <row r="5011" spans="2:16" x14ac:dyDescent="0.15">
      <c r="B5011" s="160">
        <v>5007</v>
      </c>
      <c r="C5011" s="143" t="s">
        <v>285</v>
      </c>
      <c r="D5011" s="112" t="s">
        <v>198</v>
      </c>
      <c r="E5011" s="142">
        <v>2</v>
      </c>
      <c r="F5011" s="143">
        <v>0.97</v>
      </c>
      <c r="G5011" s="115">
        <v>85</v>
      </c>
      <c r="H5011" s="366" t="s">
        <v>276</v>
      </c>
      <c r="I5011" s="183">
        <v>500</v>
      </c>
      <c r="J5011" s="269">
        <f t="shared" si="36"/>
        <v>146.9387755102041</v>
      </c>
      <c r="K5011" s="258">
        <v>49</v>
      </c>
      <c r="L5011" s="257"/>
      <c r="M5011" s="158"/>
      <c r="N5011" s="409"/>
      <c r="O5011" s="158"/>
      <c r="P5011" s="257">
        <v>20.8</v>
      </c>
    </row>
    <row r="5012" spans="2:16" x14ac:dyDescent="0.15">
      <c r="B5012" s="160">
        <v>5008</v>
      </c>
      <c r="C5012" s="143" t="s">
        <v>286</v>
      </c>
      <c r="D5012" s="112" t="s">
        <v>284</v>
      </c>
      <c r="E5012" s="145">
        <v>2</v>
      </c>
      <c r="F5012" s="143">
        <v>2.83</v>
      </c>
      <c r="G5012" s="115"/>
      <c r="H5012" s="366" t="s">
        <v>276</v>
      </c>
      <c r="I5012" s="183">
        <v>500</v>
      </c>
      <c r="J5012" s="269">
        <f t="shared" si="36"/>
        <v>84.705882352941174</v>
      </c>
      <c r="K5012" s="257">
        <v>85</v>
      </c>
      <c r="L5012" s="257"/>
      <c r="M5012" s="158"/>
      <c r="N5012" s="360"/>
    </row>
    <row r="5013" spans="2:16" x14ac:dyDescent="0.15">
      <c r="B5013" s="160">
        <v>5009</v>
      </c>
      <c r="C5013" s="143" t="s">
        <v>287</v>
      </c>
      <c r="D5013" s="112" t="s">
        <v>284</v>
      </c>
      <c r="E5013" s="145">
        <v>2</v>
      </c>
      <c r="F5013" s="143">
        <v>2.83</v>
      </c>
      <c r="G5013" s="115"/>
      <c r="H5013" s="366" t="s">
        <v>276</v>
      </c>
      <c r="I5013" s="183">
        <v>500</v>
      </c>
      <c r="J5013" s="269">
        <f t="shared" si="36"/>
        <v>84.705882352941174</v>
      </c>
      <c r="K5013" s="257">
        <v>85</v>
      </c>
      <c r="L5013" s="257"/>
      <c r="M5013" s="158"/>
      <c r="N5013" s="360"/>
    </row>
    <row r="5014" spans="2:16" x14ac:dyDescent="0.15">
      <c r="B5014" s="160">
        <v>5010</v>
      </c>
      <c r="C5014" s="143" t="s">
        <v>288</v>
      </c>
      <c r="D5014" s="112" t="s">
        <v>284</v>
      </c>
      <c r="E5014" s="145">
        <v>2</v>
      </c>
      <c r="F5014" s="143">
        <v>3.5</v>
      </c>
      <c r="G5014" s="115"/>
      <c r="H5014" s="366" t="s">
        <v>276</v>
      </c>
      <c r="I5014" s="183">
        <v>500</v>
      </c>
      <c r="J5014" s="269">
        <f t="shared" si="36"/>
        <v>84.705882352941174</v>
      </c>
      <c r="K5014" s="257">
        <v>85</v>
      </c>
      <c r="L5014" s="257"/>
      <c r="M5014" s="264"/>
      <c r="N5014" s="360"/>
    </row>
    <row r="5015" spans="2:16" x14ac:dyDescent="0.15">
      <c r="B5015" s="160">
        <v>5011</v>
      </c>
      <c r="C5015" s="143" t="s">
        <v>289</v>
      </c>
      <c r="D5015" s="143" t="s">
        <v>290</v>
      </c>
      <c r="E5015" s="142">
        <v>1</v>
      </c>
      <c r="F5015" s="143">
        <v>3.6</v>
      </c>
      <c r="G5015" s="115">
        <v>400</v>
      </c>
      <c r="H5015" s="366" t="s">
        <v>276</v>
      </c>
      <c r="I5015" s="183">
        <v>500</v>
      </c>
      <c r="J5015" s="269">
        <f t="shared" si="36"/>
        <v>24</v>
      </c>
      <c r="K5015" s="257">
        <v>150</v>
      </c>
      <c r="L5015" s="264"/>
      <c r="M5015" s="264"/>
      <c r="N5015" s="360"/>
    </row>
    <row r="5016" spans="2:16" x14ac:dyDescent="0.15">
      <c r="B5016" s="160">
        <v>5012</v>
      </c>
      <c r="C5016" s="165" t="s">
        <v>291</v>
      </c>
      <c r="D5016" s="112" t="s">
        <v>292</v>
      </c>
      <c r="E5016" s="121">
        <v>6</v>
      </c>
      <c r="F5016" s="122">
        <v>0.71</v>
      </c>
      <c r="G5016" s="264">
        <v>47</v>
      </c>
      <c r="H5016" s="366" t="s">
        <v>276</v>
      </c>
      <c r="I5016" s="289">
        <v>500</v>
      </c>
      <c r="J5016" s="269">
        <f t="shared" si="36"/>
        <v>240</v>
      </c>
      <c r="K5016" s="264">
        <v>90</v>
      </c>
      <c r="L5016" s="264"/>
      <c r="M5016" s="264"/>
      <c r="N5016" s="348"/>
    </row>
    <row r="5017" spans="2:16" x14ac:dyDescent="0.15">
      <c r="B5017" s="160">
        <v>5013</v>
      </c>
      <c r="C5017" s="165"/>
      <c r="D5017" s="112"/>
      <c r="E5017" s="121"/>
      <c r="F5017" s="122"/>
      <c r="G5017" s="264"/>
      <c r="H5017" s="366"/>
      <c r="I5017" s="289"/>
      <c r="J5017" s="264"/>
      <c r="K5017" s="264"/>
      <c r="L5017" s="264"/>
      <c r="M5017" s="264"/>
      <c r="N5017" s="348"/>
    </row>
    <row r="5018" spans="2:16" x14ac:dyDescent="0.15">
      <c r="B5018" s="160">
        <v>5014</v>
      </c>
      <c r="C5018" s="165"/>
      <c r="D5018" s="112"/>
      <c r="E5018" s="121"/>
      <c r="F5018" s="122"/>
      <c r="G5018" s="264"/>
      <c r="H5018" s="366"/>
      <c r="I5018" s="289"/>
      <c r="J5018" s="264"/>
      <c r="K5018" s="264"/>
      <c r="L5018" s="264"/>
      <c r="M5018" s="264"/>
      <c r="N5018" s="348"/>
    </row>
    <row r="5019" spans="2:16" x14ac:dyDescent="0.15">
      <c r="B5019" s="160">
        <v>5015</v>
      </c>
      <c r="C5019" s="165"/>
      <c r="D5019" s="112"/>
      <c r="E5019" s="121"/>
      <c r="F5019" s="122"/>
      <c r="G5019" s="264"/>
      <c r="H5019" s="366"/>
      <c r="I5019" s="289"/>
      <c r="J5019" s="264"/>
      <c r="K5019" s="264"/>
      <c r="L5019" s="264"/>
      <c r="M5019" s="264"/>
      <c r="N5019" s="348"/>
    </row>
    <row r="5020" spans="2:16" x14ac:dyDescent="0.15">
      <c r="B5020" s="160">
        <v>5016</v>
      </c>
      <c r="C5020" s="165"/>
      <c r="D5020" s="112"/>
      <c r="E5020" s="121"/>
      <c r="F5020" s="122"/>
      <c r="G5020" s="264"/>
      <c r="H5020" s="366"/>
      <c r="I5020" s="289"/>
      <c r="J5020" s="264"/>
      <c r="K5020" s="264"/>
      <c r="L5020" s="264"/>
      <c r="M5020" s="264"/>
      <c r="N5020" s="348"/>
    </row>
    <row r="5021" spans="2:16" x14ac:dyDescent="0.15">
      <c r="B5021" s="160">
        <v>5017</v>
      </c>
      <c r="C5021" s="165" t="s">
        <v>293</v>
      </c>
      <c r="D5021" s="112" t="s">
        <v>292</v>
      </c>
      <c r="E5021" s="121">
        <v>3</v>
      </c>
      <c r="F5021" s="122">
        <v>0.5</v>
      </c>
      <c r="G5021" s="264">
        <v>40</v>
      </c>
      <c r="H5021" s="366" t="s">
        <v>276</v>
      </c>
      <c r="I5021" s="289">
        <v>400</v>
      </c>
      <c r="J5021" s="269">
        <f>IF(K5021,3600/K5021*E5021,"")</f>
        <v>60</v>
      </c>
      <c r="K5021" s="264">
        <v>180</v>
      </c>
      <c r="L5021" s="264"/>
      <c r="M5021" s="264"/>
      <c r="N5021" s="348"/>
    </row>
    <row r="5022" spans="2:16" x14ac:dyDescent="0.15">
      <c r="B5022" s="160">
        <v>5018</v>
      </c>
      <c r="C5022" s="165" t="s">
        <v>294</v>
      </c>
      <c r="D5022" s="112" t="s">
        <v>292</v>
      </c>
      <c r="E5022" s="121">
        <v>2</v>
      </c>
      <c r="F5022" s="122">
        <v>2.2000000000000002</v>
      </c>
      <c r="G5022" s="264">
        <v>95</v>
      </c>
      <c r="H5022" s="366" t="s">
        <v>276</v>
      </c>
      <c r="I5022" s="289">
        <v>400</v>
      </c>
      <c r="J5022" s="269">
        <f>IF(K5022,3600/K5022*E5022,"")</f>
        <v>40</v>
      </c>
      <c r="K5022" s="264">
        <v>180</v>
      </c>
      <c r="L5022" s="264"/>
      <c r="M5022" s="264"/>
      <c r="N5022" s="348"/>
    </row>
    <row r="5023" spans="2:16" x14ac:dyDescent="0.15">
      <c r="B5023" s="160">
        <v>5019</v>
      </c>
      <c r="C5023" s="165" t="s">
        <v>597</v>
      </c>
      <c r="D5023" s="112" t="s">
        <v>292</v>
      </c>
      <c r="E5023" s="121">
        <v>9</v>
      </c>
      <c r="F5023" s="122">
        <v>0.41</v>
      </c>
      <c r="G5023" s="264">
        <v>39</v>
      </c>
      <c r="H5023" s="366" t="s">
        <v>276</v>
      </c>
      <c r="I5023" s="289">
        <v>400</v>
      </c>
      <c r="J5023" s="269">
        <f>IF(K5023,3600/K5023*E5023,"")</f>
        <v>180</v>
      </c>
      <c r="K5023" s="264">
        <v>180</v>
      </c>
      <c r="L5023" s="264"/>
      <c r="M5023" s="264"/>
      <c r="N5023" s="348"/>
    </row>
    <row r="5024" spans="2:16" x14ac:dyDescent="0.15">
      <c r="B5024" s="160">
        <v>5020</v>
      </c>
      <c r="C5024" s="165"/>
      <c r="D5024" s="112"/>
      <c r="E5024" s="121"/>
      <c r="F5024" s="122"/>
      <c r="G5024" s="290"/>
      <c r="H5024" s="366"/>
      <c r="I5024" s="264"/>
      <c r="J5024" s="270"/>
      <c r="K5024" s="264"/>
      <c r="L5024" s="264"/>
      <c r="M5024" s="264"/>
      <c r="N5024" s="348"/>
    </row>
    <row r="5025" spans="2:14" x14ac:dyDescent="0.15">
      <c r="B5025" s="160">
        <v>5021</v>
      </c>
      <c r="C5025" s="165"/>
      <c r="D5025" s="112"/>
      <c r="E5025" s="121"/>
      <c r="F5025" s="122"/>
      <c r="G5025" s="129"/>
      <c r="H5025" s="372"/>
      <c r="I5025" s="264"/>
      <c r="J5025" s="270"/>
      <c r="K5025" s="264"/>
      <c r="L5025" s="264"/>
      <c r="M5025" s="264"/>
      <c r="N5025" s="348"/>
    </row>
    <row r="5026" spans="2:14" x14ac:dyDescent="0.15">
      <c r="B5026" s="160">
        <v>5022</v>
      </c>
      <c r="C5026" s="165"/>
      <c r="D5026" s="112"/>
      <c r="E5026" s="121"/>
      <c r="F5026" s="122"/>
      <c r="G5026" s="129"/>
      <c r="H5026" s="372"/>
      <c r="I5026" s="264"/>
      <c r="J5026" s="270"/>
      <c r="K5026" s="264"/>
      <c r="L5026" s="264"/>
      <c r="M5026" s="158"/>
      <c r="N5026" s="348"/>
    </row>
    <row r="5027" spans="2:14" x14ac:dyDescent="0.15">
      <c r="B5027" s="160">
        <v>5023</v>
      </c>
      <c r="C5027" s="165"/>
      <c r="D5027" s="112"/>
      <c r="E5027" s="121"/>
      <c r="F5027" s="122"/>
      <c r="G5027" s="129"/>
      <c r="H5027" s="372"/>
      <c r="I5027" s="264"/>
      <c r="J5027" s="270"/>
      <c r="K5027" s="264"/>
      <c r="L5027" s="264"/>
      <c r="M5027" s="158"/>
      <c r="N5027" s="348"/>
    </row>
    <row r="5028" spans="2:14" x14ac:dyDescent="0.15">
      <c r="B5028" s="160">
        <v>5024</v>
      </c>
      <c r="C5028" s="165"/>
      <c r="D5028" s="112"/>
      <c r="E5028" s="121"/>
      <c r="F5028" s="122"/>
      <c r="G5028" s="129"/>
      <c r="H5028" s="372"/>
      <c r="I5028" s="264"/>
      <c r="J5028" s="270"/>
      <c r="K5028" s="264"/>
      <c r="L5028" s="264"/>
      <c r="M5028" s="158"/>
      <c r="N5028" s="348"/>
    </row>
    <row r="5029" spans="2:14" x14ac:dyDescent="0.15">
      <c r="B5029" s="160">
        <v>5025</v>
      </c>
      <c r="C5029" s="165"/>
      <c r="D5029" s="112"/>
      <c r="E5029" s="121"/>
      <c r="F5029" s="122"/>
      <c r="G5029" s="129"/>
      <c r="H5029" s="372"/>
      <c r="I5029" s="264"/>
      <c r="J5029" s="270"/>
      <c r="K5029" s="264"/>
      <c r="L5029" s="264"/>
      <c r="M5029" s="158"/>
      <c r="N5029" s="348"/>
    </row>
    <row r="5030" spans="2:14" x14ac:dyDescent="0.15">
      <c r="B5030" s="160">
        <v>5026</v>
      </c>
      <c r="C5030" s="165"/>
      <c r="D5030" s="112"/>
      <c r="E5030" s="121"/>
      <c r="F5030" s="122"/>
      <c r="G5030" s="129"/>
      <c r="H5030" s="372"/>
      <c r="I5030" s="264"/>
      <c r="J5030" s="270"/>
      <c r="K5030" s="264"/>
      <c r="L5030" s="264"/>
      <c r="M5030" s="158"/>
      <c r="N5030" s="348"/>
    </row>
    <row r="5031" spans="2:14" x14ac:dyDescent="0.15">
      <c r="B5031" s="160">
        <v>5027</v>
      </c>
      <c r="C5031" s="165"/>
      <c r="D5031" s="112"/>
      <c r="E5031" s="121"/>
      <c r="F5031" s="122"/>
      <c r="G5031" s="129"/>
      <c r="H5031" s="372"/>
      <c r="I5031" s="264"/>
      <c r="J5031" s="270"/>
      <c r="K5031" s="264"/>
      <c r="L5031" s="264"/>
      <c r="M5031" s="158"/>
      <c r="N5031" s="348"/>
    </row>
    <row r="5032" spans="2:14" x14ac:dyDescent="0.15">
      <c r="B5032" s="160">
        <v>5028</v>
      </c>
      <c r="C5032" s="165"/>
      <c r="D5032" s="112"/>
      <c r="E5032" s="121"/>
      <c r="F5032" s="122"/>
      <c r="G5032" s="129"/>
      <c r="H5032" s="372"/>
      <c r="I5032" s="264"/>
      <c r="J5032" s="270"/>
      <c r="K5032" s="264"/>
      <c r="L5032" s="264"/>
      <c r="M5032" s="158"/>
      <c r="N5032" s="348"/>
    </row>
    <row r="5033" spans="2:14" x14ac:dyDescent="0.15">
      <c r="B5033" s="160">
        <v>5029</v>
      </c>
      <c r="C5033" s="165"/>
      <c r="D5033" s="112"/>
      <c r="E5033" s="121"/>
      <c r="F5033" s="122"/>
      <c r="G5033" s="129"/>
      <c r="H5033" s="372"/>
      <c r="I5033" s="264"/>
      <c r="J5033" s="270"/>
      <c r="K5033" s="264"/>
      <c r="L5033" s="264"/>
      <c r="M5033" s="158"/>
      <c r="N5033" s="348"/>
    </row>
    <row r="5034" spans="2:14" x14ac:dyDescent="0.15">
      <c r="B5034" s="160">
        <v>5030</v>
      </c>
      <c r="C5034" s="165"/>
      <c r="D5034" s="112"/>
      <c r="E5034" s="121"/>
      <c r="F5034" s="122"/>
      <c r="G5034" s="129"/>
      <c r="H5034" s="372"/>
      <c r="I5034" s="264"/>
      <c r="J5034" s="270"/>
      <c r="K5034" s="264"/>
      <c r="L5034" s="264"/>
      <c r="M5034" s="158"/>
      <c r="N5034" s="348"/>
    </row>
    <row r="5035" spans="2:14" x14ac:dyDescent="0.15">
      <c r="B5035" s="160">
        <v>5031</v>
      </c>
      <c r="C5035" s="165"/>
      <c r="D5035" s="112"/>
      <c r="E5035" s="121"/>
      <c r="F5035" s="122"/>
      <c r="G5035" s="129"/>
      <c r="H5035" s="372"/>
      <c r="I5035" s="264"/>
      <c r="J5035" s="270"/>
      <c r="K5035" s="264"/>
      <c r="L5035" s="264"/>
      <c r="M5035" s="158"/>
      <c r="N5035" s="348"/>
    </row>
    <row r="5036" spans="2:14" x14ac:dyDescent="0.15">
      <c r="B5036" s="160">
        <v>5032</v>
      </c>
      <c r="C5036" s="165"/>
      <c r="D5036" s="112"/>
      <c r="E5036" s="121"/>
      <c r="F5036" s="122"/>
      <c r="G5036" s="129"/>
      <c r="H5036" s="372"/>
      <c r="I5036" s="264"/>
      <c r="J5036" s="270"/>
      <c r="K5036" s="264"/>
      <c r="L5036" s="264"/>
      <c r="M5036" s="158"/>
      <c r="N5036" s="348"/>
    </row>
    <row r="5037" spans="2:14" x14ac:dyDescent="0.15">
      <c r="B5037" s="160">
        <v>5033</v>
      </c>
      <c r="C5037" s="165"/>
      <c r="D5037" s="112"/>
      <c r="E5037" s="121"/>
      <c r="F5037" s="122"/>
      <c r="G5037" s="129"/>
      <c r="H5037" s="372"/>
      <c r="I5037" s="264"/>
      <c r="J5037" s="270"/>
      <c r="K5037" s="264"/>
      <c r="L5037" s="264"/>
      <c r="M5037" s="158"/>
      <c r="N5037" s="348"/>
    </row>
    <row r="5038" spans="2:14" x14ac:dyDescent="0.15">
      <c r="B5038" s="160">
        <v>5034</v>
      </c>
      <c r="C5038" s="165"/>
      <c r="D5038" s="112"/>
      <c r="E5038" s="121"/>
      <c r="F5038" s="122"/>
      <c r="G5038" s="129"/>
      <c r="H5038" s="372"/>
      <c r="I5038" s="264"/>
      <c r="J5038" s="270"/>
      <c r="K5038" s="264"/>
      <c r="L5038" s="264"/>
      <c r="M5038" s="158"/>
      <c r="N5038" s="348"/>
    </row>
    <row r="5039" spans="2:14" x14ac:dyDescent="0.15">
      <c r="B5039" s="160">
        <v>5035</v>
      </c>
      <c r="C5039" s="165"/>
      <c r="D5039" s="112"/>
      <c r="E5039" s="121"/>
      <c r="F5039" s="122"/>
      <c r="G5039" s="129"/>
      <c r="H5039" s="372"/>
      <c r="I5039" s="264"/>
      <c r="J5039" s="270"/>
      <c r="K5039" s="264"/>
      <c r="L5039" s="264"/>
      <c r="M5039" s="158"/>
      <c r="N5039" s="348"/>
    </row>
    <row r="5040" spans="2:14" x14ac:dyDescent="0.15">
      <c r="B5040" s="160">
        <v>5036</v>
      </c>
      <c r="C5040" s="165"/>
      <c r="D5040" s="112"/>
      <c r="E5040" s="121"/>
      <c r="F5040" s="122"/>
      <c r="G5040" s="129"/>
      <c r="H5040" s="372"/>
      <c r="I5040" s="264"/>
      <c r="J5040" s="270"/>
      <c r="K5040" s="264"/>
      <c r="L5040" s="264"/>
      <c r="M5040" s="158"/>
      <c r="N5040" s="348"/>
    </row>
    <row r="5041" spans="2:14" x14ac:dyDescent="0.15">
      <c r="B5041" s="160">
        <v>5037</v>
      </c>
      <c r="C5041" s="165"/>
      <c r="D5041" s="112"/>
      <c r="E5041" s="121"/>
      <c r="F5041" s="122"/>
      <c r="G5041" s="129"/>
      <c r="H5041" s="372"/>
      <c r="I5041" s="264"/>
      <c r="J5041" s="270"/>
      <c r="K5041" s="264"/>
      <c r="L5041" s="264"/>
      <c r="M5041" s="158"/>
      <c r="N5041" s="348"/>
    </row>
    <row r="5042" spans="2:14" x14ac:dyDescent="0.15">
      <c r="B5042" s="160">
        <v>5038</v>
      </c>
      <c r="C5042" s="165"/>
      <c r="D5042" s="112"/>
      <c r="E5042" s="121"/>
      <c r="F5042" s="122"/>
      <c r="G5042" s="129"/>
      <c r="H5042" s="372"/>
      <c r="I5042" s="264"/>
      <c r="J5042" s="270"/>
      <c r="K5042" s="264"/>
      <c r="L5042" s="264"/>
      <c r="M5042" s="158"/>
      <c r="N5042" s="348"/>
    </row>
    <row r="5043" spans="2:14" x14ac:dyDescent="0.15">
      <c r="B5043" s="160">
        <v>5039</v>
      </c>
      <c r="C5043" s="165"/>
      <c r="D5043" s="112"/>
      <c r="E5043" s="121"/>
      <c r="F5043" s="122"/>
      <c r="G5043" s="129"/>
      <c r="H5043" s="372"/>
      <c r="I5043" s="264"/>
      <c r="J5043" s="270"/>
      <c r="K5043" s="264"/>
      <c r="L5043" s="264"/>
      <c r="M5043" s="158"/>
      <c r="N5043" s="348"/>
    </row>
    <row r="5044" spans="2:14" x14ac:dyDescent="0.15">
      <c r="B5044" s="160">
        <v>5040</v>
      </c>
      <c r="C5044" s="165"/>
      <c r="D5044" s="112"/>
      <c r="E5044" s="121"/>
      <c r="F5044" s="122"/>
      <c r="G5044" s="129"/>
      <c r="H5044" s="372"/>
      <c r="I5044" s="264"/>
      <c r="J5044" s="270"/>
      <c r="K5044" s="264"/>
      <c r="L5044" s="264"/>
      <c r="M5044" s="158"/>
      <c r="N5044" s="348"/>
    </row>
    <row r="5045" spans="2:14" x14ac:dyDescent="0.15">
      <c r="B5045" s="160">
        <v>5041</v>
      </c>
      <c r="C5045" s="165"/>
      <c r="D5045" s="112"/>
      <c r="E5045" s="121"/>
      <c r="F5045" s="122"/>
      <c r="G5045" s="129"/>
      <c r="H5045" s="372"/>
      <c r="I5045" s="264"/>
      <c r="J5045" s="270"/>
      <c r="K5045" s="264"/>
      <c r="L5045" s="264"/>
      <c r="M5045" s="158"/>
      <c r="N5045" s="348"/>
    </row>
    <row r="5046" spans="2:14" x14ac:dyDescent="0.15">
      <c r="B5046" s="160">
        <v>5042</v>
      </c>
      <c r="C5046" s="165"/>
      <c r="D5046" s="112"/>
      <c r="E5046" s="121"/>
      <c r="F5046" s="122"/>
      <c r="G5046" s="129"/>
      <c r="H5046" s="372"/>
      <c r="I5046" s="264"/>
      <c r="J5046" s="270"/>
      <c r="K5046" s="264"/>
      <c r="L5046" s="264"/>
      <c r="M5046" s="158"/>
      <c r="N5046" s="348"/>
    </row>
    <row r="5047" spans="2:14" x14ac:dyDescent="0.15">
      <c r="B5047" s="160">
        <v>5043</v>
      </c>
      <c r="C5047" s="165"/>
      <c r="D5047" s="112"/>
      <c r="E5047" s="121"/>
      <c r="F5047" s="122"/>
      <c r="G5047" s="129"/>
      <c r="H5047" s="372"/>
      <c r="I5047" s="264"/>
      <c r="J5047" s="270"/>
      <c r="K5047" s="264"/>
      <c r="L5047" s="264"/>
      <c r="M5047" s="158"/>
      <c r="N5047" s="348"/>
    </row>
    <row r="5048" spans="2:14" x14ac:dyDescent="0.15">
      <c r="B5048" s="160">
        <v>5044</v>
      </c>
      <c r="C5048" s="165"/>
      <c r="D5048" s="112"/>
      <c r="E5048" s="121"/>
      <c r="F5048" s="122"/>
      <c r="G5048" s="129"/>
      <c r="H5048" s="372"/>
      <c r="I5048" s="264"/>
      <c r="J5048" s="270"/>
      <c r="K5048" s="264"/>
      <c r="L5048" s="264"/>
      <c r="M5048" s="158"/>
      <c r="N5048" s="348"/>
    </row>
    <row r="5049" spans="2:14" x14ac:dyDescent="0.15">
      <c r="B5049" s="160">
        <v>5045</v>
      </c>
      <c r="C5049" s="165"/>
      <c r="D5049" s="112"/>
      <c r="E5049" s="121"/>
      <c r="F5049" s="122"/>
      <c r="G5049" s="129"/>
      <c r="H5049" s="372"/>
      <c r="I5049" s="264"/>
      <c r="J5049" s="270"/>
      <c r="K5049" s="264"/>
      <c r="L5049" s="264"/>
      <c r="M5049" s="158"/>
      <c r="N5049" s="348"/>
    </row>
    <row r="5050" spans="2:14" x14ac:dyDescent="0.15">
      <c r="B5050" s="160">
        <v>5046</v>
      </c>
      <c r="C5050" s="165"/>
      <c r="D5050" s="112"/>
      <c r="E5050" s="121"/>
      <c r="F5050" s="122"/>
      <c r="G5050" s="129"/>
      <c r="H5050" s="372"/>
      <c r="I5050" s="264"/>
      <c r="J5050" s="270"/>
      <c r="K5050" s="264"/>
      <c r="L5050" s="264"/>
      <c r="M5050" s="158"/>
      <c r="N5050" s="348"/>
    </row>
    <row r="5051" spans="2:14" x14ac:dyDescent="0.15">
      <c r="B5051" s="160">
        <v>5047</v>
      </c>
      <c r="C5051" s="165"/>
      <c r="D5051" s="112"/>
      <c r="E5051" s="121"/>
      <c r="F5051" s="122"/>
      <c r="G5051" s="129"/>
      <c r="H5051" s="372"/>
      <c r="I5051" s="264"/>
      <c r="J5051" s="270"/>
      <c r="K5051" s="264"/>
      <c r="L5051" s="264"/>
      <c r="M5051" s="158"/>
      <c r="N5051" s="348"/>
    </row>
    <row r="5052" spans="2:14" x14ac:dyDescent="0.15">
      <c r="B5052" s="160">
        <v>5048</v>
      </c>
      <c r="C5052" s="165"/>
      <c r="D5052" s="112"/>
      <c r="E5052" s="121"/>
      <c r="F5052" s="122"/>
      <c r="G5052" s="129"/>
      <c r="H5052" s="372"/>
      <c r="I5052" s="264"/>
      <c r="J5052" s="270"/>
      <c r="K5052" s="264"/>
      <c r="L5052" s="264"/>
      <c r="M5052" s="158"/>
      <c r="N5052" s="348"/>
    </row>
    <row r="5053" spans="2:14" x14ac:dyDescent="0.15">
      <c r="B5053" s="160">
        <v>5049</v>
      </c>
      <c r="C5053" s="165"/>
      <c r="D5053" s="112"/>
      <c r="E5053" s="121"/>
      <c r="F5053" s="122"/>
      <c r="G5053" s="129"/>
      <c r="H5053" s="372"/>
      <c r="I5053" s="264"/>
      <c r="J5053" s="270"/>
      <c r="K5053" s="264"/>
      <c r="L5053" s="264"/>
      <c r="M5053" s="158"/>
      <c r="N5053" s="348"/>
    </row>
    <row r="5054" spans="2:14" x14ac:dyDescent="0.15">
      <c r="B5054" s="160">
        <v>5050</v>
      </c>
      <c r="C5054" s="165"/>
      <c r="D5054" s="112"/>
      <c r="E5054" s="121"/>
      <c r="F5054" s="122"/>
      <c r="G5054" s="129"/>
      <c r="H5054" s="372"/>
      <c r="I5054" s="264"/>
      <c r="J5054" s="270"/>
      <c r="K5054" s="264"/>
      <c r="L5054" s="264"/>
      <c r="M5054" s="158"/>
      <c r="N5054" s="348"/>
    </row>
    <row r="5055" spans="2:14" x14ac:dyDescent="0.15">
      <c r="B5055" s="160">
        <v>5051</v>
      </c>
      <c r="C5055" s="165"/>
      <c r="D5055" s="112"/>
      <c r="E5055" s="121"/>
      <c r="F5055" s="122"/>
      <c r="G5055" s="129"/>
      <c r="H5055" s="372"/>
      <c r="I5055" s="264"/>
      <c r="J5055" s="270"/>
      <c r="K5055" s="264"/>
      <c r="L5055" s="264"/>
      <c r="M5055" s="158"/>
      <c r="N5055" s="348"/>
    </row>
    <row r="5056" spans="2:14" x14ac:dyDescent="0.15">
      <c r="B5056" s="160">
        <v>5052</v>
      </c>
      <c r="C5056" s="165"/>
      <c r="D5056" s="112"/>
      <c r="E5056" s="121"/>
      <c r="F5056" s="122"/>
      <c r="G5056" s="129"/>
      <c r="H5056" s="372"/>
      <c r="I5056" s="264"/>
      <c r="J5056" s="270"/>
      <c r="K5056" s="264"/>
      <c r="L5056" s="264"/>
      <c r="M5056" s="158"/>
      <c r="N5056" s="348"/>
    </row>
    <row r="5057" spans="2:14" x14ac:dyDescent="0.15">
      <c r="B5057" s="160">
        <v>5053</v>
      </c>
      <c r="C5057" s="165"/>
      <c r="D5057" s="112"/>
      <c r="E5057" s="121"/>
      <c r="F5057" s="122"/>
      <c r="G5057" s="129"/>
      <c r="H5057" s="372"/>
      <c r="I5057" s="264"/>
      <c r="J5057" s="270"/>
      <c r="K5057" s="264"/>
      <c r="L5057" s="264"/>
      <c r="M5057" s="158"/>
      <c r="N5057" s="348"/>
    </row>
    <row r="5058" spans="2:14" x14ac:dyDescent="0.15">
      <c r="B5058" s="160">
        <v>5054</v>
      </c>
      <c r="C5058" s="165"/>
      <c r="D5058" s="112"/>
      <c r="E5058" s="121"/>
      <c r="F5058" s="122"/>
      <c r="G5058" s="129"/>
      <c r="H5058" s="372"/>
      <c r="I5058" s="264"/>
      <c r="J5058" s="270"/>
      <c r="K5058" s="264"/>
      <c r="L5058" s="264"/>
      <c r="M5058" s="158"/>
      <c r="N5058" s="348"/>
    </row>
    <row r="5059" spans="2:14" x14ac:dyDescent="0.15">
      <c r="B5059" s="160">
        <v>5055</v>
      </c>
      <c r="C5059" s="165"/>
      <c r="D5059" s="112"/>
      <c r="E5059" s="121"/>
      <c r="F5059" s="122"/>
      <c r="G5059" s="129"/>
      <c r="H5059" s="372"/>
      <c r="I5059" s="264"/>
      <c r="J5059" s="270"/>
      <c r="K5059" s="264"/>
      <c r="L5059" s="264"/>
      <c r="M5059" s="158"/>
      <c r="N5059" s="348"/>
    </row>
    <row r="5060" spans="2:14" x14ac:dyDescent="0.15">
      <c r="B5060" s="160">
        <v>5056</v>
      </c>
      <c r="C5060" s="165"/>
      <c r="D5060" s="112"/>
      <c r="E5060" s="121"/>
      <c r="F5060" s="122"/>
      <c r="G5060" s="129"/>
      <c r="H5060" s="372"/>
      <c r="I5060" s="264"/>
      <c r="J5060" s="270"/>
      <c r="K5060" s="264"/>
      <c r="L5060" s="264"/>
      <c r="M5060" s="158"/>
      <c r="N5060" s="348"/>
    </row>
    <row r="5061" spans="2:14" x14ac:dyDescent="0.15">
      <c r="B5061" s="160">
        <v>5057</v>
      </c>
      <c r="C5061" s="165"/>
      <c r="D5061" s="112"/>
      <c r="E5061" s="121"/>
      <c r="F5061" s="122"/>
      <c r="G5061" s="129"/>
      <c r="H5061" s="372"/>
      <c r="I5061" s="264"/>
      <c r="J5061" s="270"/>
      <c r="K5061" s="264"/>
      <c r="L5061" s="264"/>
      <c r="M5061" s="158"/>
      <c r="N5061" s="348"/>
    </row>
    <row r="5062" spans="2:14" x14ac:dyDescent="0.15">
      <c r="B5062" s="160">
        <v>5058</v>
      </c>
      <c r="C5062" s="165"/>
      <c r="D5062" s="112"/>
      <c r="E5062" s="121"/>
      <c r="F5062" s="122"/>
      <c r="G5062" s="129"/>
      <c r="H5062" s="372"/>
      <c r="I5062" s="264"/>
      <c r="J5062" s="270"/>
      <c r="K5062" s="264"/>
      <c r="L5062" s="264"/>
      <c r="M5062" s="158"/>
      <c r="N5062" s="348"/>
    </row>
    <row r="5063" spans="2:14" x14ac:dyDescent="0.15">
      <c r="B5063" s="160">
        <v>5059</v>
      </c>
      <c r="C5063" s="165"/>
      <c r="D5063" s="112"/>
      <c r="E5063" s="121"/>
      <c r="F5063" s="122"/>
      <c r="G5063" s="129"/>
      <c r="H5063" s="372"/>
      <c r="I5063" s="264"/>
      <c r="J5063" s="270"/>
      <c r="K5063" s="264"/>
      <c r="L5063" s="264"/>
      <c r="M5063" s="158"/>
      <c r="N5063" s="348"/>
    </row>
    <row r="5064" spans="2:14" x14ac:dyDescent="0.15">
      <c r="B5064" s="160">
        <v>5060</v>
      </c>
      <c r="C5064" s="165"/>
      <c r="D5064" s="112"/>
      <c r="E5064" s="121"/>
      <c r="F5064" s="122"/>
      <c r="G5064" s="129"/>
      <c r="H5064" s="372"/>
      <c r="I5064" s="264"/>
      <c r="J5064" s="270"/>
      <c r="K5064" s="264"/>
      <c r="L5064" s="264"/>
      <c r="M5064" s="158"/>
      <c r="N5064" s="348"/>
    </row>
    <row r="5065" spans="2:14" x14ac:dyDescent="0.15">
      <c r="B5065" s="160">
        <v>5061</v>
      </c>
      <c r="C5065" s="165"/>
      <c r="D5065" s="112"/>
      <c r="E5065" s="121"/>
      <c r="F5065" s="122"/>
      <c r="G5065" s="129"/>
      <c r="H5065" s="372"/>
      <c r="I5065" s="264"/>
      <c r="J5065" s="270"/>
      <c r="K5065" s="264"/>
      <c r="L5065" s="264"/>
      <c r="M5065" s="158"/>
      <c r="N5065" s="348"/>
    </row>
    <row r="5066" spans="2:14" x14ac:dyDescent="0.15">
      <c r="B5066" s="160">
        <v>5062</v>
      </c>
      <c r="C5066" s="165"/>
      <c r="D5066" s="112"/>
      <c r="E5066" s="121"/>
      <c r="F5066" s="122"/>
      <c r="G5066" s="129"/>
      <c r="H5066" s="372"/>
      <c r="I5066" s="264"/>
      <c r="J5066" s="270"/>
      <c r="K5066" s="264"/>
      <c r="L5066" s="264"/>
      <c r="M5066" s="158"/>
      <c r="N5066" s="348"/>
    </row>
    <row r="5067" spans="2:14" x14ac:dyDescent="0.15">
      <c r="B5067" s="160">
        <v>5063</v>
      </c>
      <c r="C5067" s="165"/>
      <c r="D5067" s="112"/>
      <c r="E5067" s="121"/>
      <c r="F5067" s="122"/>
      <c r="G5067" s="129"/>
      <c r="H5067" s="372"/>
      <c r="I5067" s="264"/>
      <c r="J5067" s="270"/>
      <c r="K5067" s="264"/>
      <c r="L5067" s="264"/>
      <c r="M5067" s="158"/>
      <c r="N5067" s="348"/>
    </row>
    <row r="5068" spans="2:14" x14ac:dyDescent="0.15">
      <c r="B5068" s="160">
        <v>5064</v>
      </c>
      <c r="C5068" s="165"/>
      <c r="D5068" s="112"/>
      <c r="E5068" s="121"/>
      <c r="F5068" s="122"/>
      <c r="G5068" s="129"/>
      <c r="H5068" s="372"/>
      <c r="I5068" s="264"/>
      <c r="J5068" s="270"/>
      <c r="K5068" s="264"/>
      <c r="L5068" s="264"/>
      <c r="M5068" s="158"/>
      <c r="N5068" s="348"/>
    </row>
    <row r="5069" spans="2:14" x14ac:dyDescent="0.15">
      <c r="B5069" s="160">
        <v>5065</v>
      </c>
      <c r="C5069" s="165"/>
      <c r="D5069" s="112"/>
      <c r="E5069" s="121"/>
      <c r="F5069" s="122"/>
      <c r="G5069" s="129"/>
      <c r="H5069" s="372"/>
      <c r="I5069" s="264"/>
      <c r="J5069" s="270"/>
      <c r="K5069" s="264"/>
      <c r="L5069" s="264"/>
      <c r="M5069" s="158"/>
      <c r="N5069" s="348"/>
    </row>
    <row r="5070" spans="2:14" x14ac:dyDescent="0.15">
      <c r="B5070" s="160">
        <v>5066</v>
      </c>
      <c r="C5070" s="165"/>
      <c r="D5070" s="112"/>
      <c r="E5070" s="121"/>
      <c r="F5070" s="122"/>
      <c r="G5070" s="129"/>
      <c r="H5070" s="372"/>
      <c r="I5070" s="264"/>
      <c r="J5070" s="270"/>
      <c r="K5070" s="264"/>
      <c r="L5070" s="264"/>
      <c r="M5070" s="158"/>
      <c r="N5070" s="348"/>
    </row>
    <row r="5071" spans="2:14" x14ac:dyDescent="0.15">
      <c r="B5071" s="160">
        <v>5067</v>
      </c>
      <c r="C5071" s="165"/>
      <c r="D5071" s="112"/>
      <c r="E5071" s="121"/>
      <c r="F5071" s="122"/>
      <c r="G5071" s="129"/>
      <c r="H5071" s="372"/>
      <c r="I5071" s="264"/>
      <c r="J5071" s="270"/>
      <c r="K5071" s="264"/>
      <c r="L5071" s="264"/>
      <c r="M5071" s="158"/>
      <c r="N5071" s="348"/>
    </row>
    <row r="5072" spans="2:14" x14ac:dyDescent="0.15">
      <c r="B5072" s="160">
        <v>5068</v>
      </c>
      <c r="C5072" s="165"/>
      <c r="D5072" s="112"/>
      <c r="E5072" s="121"/>
      <c r="F5072" s="122"/>
      <c r="G5072" s="129"/>
      <c r="H5072" s="372"/>
      <c r="I5072" s="264"/>
      <c r="J5072" s="270"/>
      <c r="K5072" s="264"/>
      <c r="L5072" s="264"/>
      <c r="M5072" s="158"/>
      <c r="N5072" s="348"/>
    </row>
    <row r="5073" spans="2:14" x14ac:dyDescent="0.15">
      <c r="B5073" s="160">
        <v>5069</v>
      </c>
      <c r="C5073" s="165"/>
      <c r="D5073" s="112"/>
      <c r="E5073" s="121"/>
      <c r="F5073" s="122"/>
      <c r="G5073" s="129"/>
      <c r="H5073" s="372"/>
      <c r="I5073" s="264"/>
      <c r="J5073" s="270"/>
      <c r="K5073" s="264"/>
      <c r="L5073" s="264"/>
      <c r="M5073" s="158"/>
      <c r="N5073" s="348"/>
    </row>
    <row r="5074" spans="2:14" x14ac:dyDescent="0.15">
      <c r="B5074" s="160">
        <v>5070</v>
      </c>
      <c r="C5074" s="165"/>
      <c r="D5074" s="112"/>
      <c r="E5074" s="121"/>
      <c r="F5074" s="122"/>
      <c r="G5074" s="129"/>
      <c r="H5074" s="372"/>
      <c r="I5074" s="264"/>
      <c r="J5074" s="270"/>
      <c r="K5074" s="264"/>
      <c r="L5074" s="264"/>
      <c r="M5074" s="158"/>
      <c r="N5074" s="348"/>
    </row>
    <row r="5075" spans="2:14" x14ac:dyDescent="0.15">
      <c r="B5075" s="160">
        <v>5071</v>
      </c>
      <c r="C5075" s="165"/>
      <c r="D5075" s="112"/>
      <c r="E5075" s="121"/>
      <c r="F5075" s="122"/>
      <c r="G5075" s="129"/>
      <c r="H5075" s="372"/>
      <c r="I5075" s="264"/>
      <c r="J5075" s="270"/>
      <c r="K5075" s="264"/>
      <c r="L5075" s="264"/>
      <c r="M5075" s="158"/>
      <c r="N5075" s="348"/>
    </row>
    <row r="5076" spans="2:14" x14ac:dyDescent="0.15">
      <c r="B5076" s="160">
        <v>5072</v>
      </c>
      <c r="C5076" s="165"/>
      <c r="D5076" s="112"/>
      <c r="E5076" s="121"/>
      <c r="F5076" s="122"/>
      <c r="G5076" s="129"/>
      <c r="H5076" s="372"/>
      <c r="I5076" s="264"/>
      <c r="J5076" s="270"/>
      <c r="K5076" s="264"/>
      <c r="L5076" s="264"/>
      <c r="M5076" s="158"/>
      <c r="N5076" s="348"/>
    </row>
    <row r="5077" spans="2:14" x14ac:dyDescent="0.15">
      <c r="B5077" s="160">
        <v>5073</v>
      </c>
      <c r="C5077" s="165"/>
      <c r="D5077" s="112"/>
      <c r="E5077" s="121"/>
      <c r="F5077" s="122"/>
      <c r="G5077" s="129"/>
      <c r="H5077" s="372"/>
      <c r="I5077" s="264"/>
      <c r="J5077" s="270"/>
      <c r="K5077" s="264"/>
      <c r="L5077" s="264"/>
      <c r="M5077" s="158"/>
      <c r="N5077" s="348"/>
    </row>
    <row r="5078" spans="2:14" x14ac:dyDescent="0.15">
      <c r="B5078" s="160">
        <v>5074</v>
      </c>
      <c r="C5078" s="165"/>
      <c r="D5078" s="112"/>
      <c r="E5078" s="121"/>
      <c r="F5078" s="122"/>
      <c r="G5078" s="129"/>
      <c r="H5078" s="372"/>
      <c r="I5078" s="264"/>
      <c r="J5078" s="270"/>
      <c r="K5078" s="264"/>
      <c r="L5078" s="264"/>
      <c r="M5078" s="158"/>
      <c r="N5078" s="348"/>
    </row>
    <row r="5079" spans="2:14" x14ac:dyDescent="0.15">
      <c r="B5079" s="160">
        <v>5075</v>
      </c>
      <c r="C5079" s="165"/>
      <c r="D5079" s="112"/>
      <c r="E5079" s="121"/>
      <c r="F5079" s="122"/>
      <c r="G5079" s="129"/>
      <c r="H5079" s="372"/>
      <c r="I5079" s="264"/>
      <c r="J5079" s="270"/>
      <c r="K5079" s="264"/>
      <c r="L5079" s="264"/>
      <c r="M5079" s="158"/>
      <c r="N5079" s="348"/>
    </row>
    <row r="5080" spans="2:14" x14ac:dyDescent="0.15">
      <c r="B5080" s="160">
        <v>5076</v>
      </c>
      <c r="C5080" s="165"/>
      <c r="D5080" s="112"/>
      <c r="E5080" s="121"/>
      <c r="F5080" s="122"/>
      <c r="G5080" s="129"/>
      <c r="H5080" s="372"/>
      <c r="I5080" s="264"/>
      <c r="J5080" s="270"/>
      <c r="K5080" s="264"/>
      <c r="L5080" s="264"/>
      <c r="M5080" s="158"/>
      <c r="N5080" s="348"/>
    </row>
    <row r="5081" spans="2:14" x14ac:dyDescent="0.15">
      <c r="B5081" s="160">
        <v>5077</v>
      </c>
      <c r="C5081" s="165"/>
      <c r="D5081" s="112"/>
      <c r="E5081" s="121"/>
      <c r="F5081" s="122"/>
      <c r="G5081" s="129"/>
      <c r="H5081" s="372"/>
      <c r="I5081" s="264"/>
      <c r="J5081" s="270"/>
      <c r="K5081" s="264"/>
      <c r="L5081" s="264"/>
      <c r="M5081" s="158"/>
      <c r="N5081" s="348"/>
    </row>
    <row r="5082" spans="2:14" x14ac:dyDescent="0.15">
      <c r="B5082" s="160">
        <v>5078</v>
      </c>
      <c r="C5082" s="165"/>
      <c r="D5082" s="112"/>
      <c r="E5082" s="121"/>
      <c r="F5082" s="122"/>
      <c r="G5082" s="129"/>
      <c r="H5082" s="372"/>
      <c r="I5082" s="264"/>
      <c r="J5082" s="270"/>
      <c r="K5082" s="264"/>
      <c r="L5082" s="264"/>
      <c r="M5082" s="158"/>
      <c r="N5082" s="348"/>
    </row>
    <row r="5083" spans="2:14" x14ac:dyDescent="0.15">
      <c r="B5083" s="160">
        <v>5079</v>
      </c>
      <c r="C5083" s="165"/>
      <c r="D5083" s="112"/>
      <c r="E5083" s="121"/>
      <c r="F5083" s="122"/>
      <c r="G5083" s="129"/>
      <c r="H5083" s="372"/>
      <c r="I5083" s="264"/>
      <c r="J5083" s="270"/>
      <c r="K5083" s="264"/>
      <c r="L5083" s="264"/>
      <c r="M5083" s="158"/>
      <c r="N5083" s="348"/>
    </row>
    <row r="5084" spans="2:14" x14ac:dyDescent="0.15">
      <c r="B5084" s="160">
        <v>5080</v>
      </c>
      <c r="C5084" s="165"/>
      <c r="D5084" s="112"/>
      <c r="E5084" s="121"/>
      <c r="F5084" s="122"/>
      <c r="G5084" s="129"/>
      <c r="H5084" s="372"/>
      <c r="I5084" s="264"/>
      <c r="J5084" s="270"/>
      <c r="K5084" s="264"/>
      <c r="L5084" s="264"/>
      <c r="M5084" s="158"/>
      <c r="N5084" s="348"/>
    </row>
    <row r="5085" spans="2:14" x14ac:dyDescent="0.15">
      <c r="B5085" s="160">
        <v>5081</v>
      </c>
      <c r="C5085" s="165"/>
      <c r="D5085" s="112"/>
      <c r="E5085" s="121"/>
      <c r="F5085" s="122"/>
      <c r="G5085" s="129"/>
      <c r="H5085" s="372"/>
      <c r="I5085" s="264"/>
      <c r="J5085" s="270"/>
      <c r="K5085" s="264"/>
      <c r="L5085" s="264"/>
      <c r="M5085" s="158"/>
      <c r="N5085" s="348"/>
    </row>
    <row r="5086" spans="2:14" x14ac:dyDescent="0.15">
      <c r="B5086" s="160">
        <v>5082</v>
      </c>
      <c r="C5086" s="165"/>
      <c r="D5086" s="112"/>
      <c r="E5086" s="121"/>
      <c r="F5086" s="122"/>
      <c r="G5086" s="129"/>
      <c r="H5086" s="372"/>
      <c r="I5086" s="264"/>
      <c r="J5086" s="270"/>
      <c r="K5086" s="264"/>
      <c r="L5086" s="264"/>
      <c r="M5086" s="158"/>
      <c r="N5086" s="348"/>
    </row>
    <row r="5087" spans="2:14" x14ac:dyDescent="0.15">
      <c r="B5087" s="160">
        <v>5083</v>
      </c>
      <c r="C5087" s="165"/>
      <c r="D5087" s="112"/>
      <c r="E5087" s="121"/>
      <c r="F5087" s="122"/>
      <c r="G5087" s="129"/>
      <c r="H5087" s="372"/>
      <c r="I5087" s="264"/>
      <c r="J5087" s="270"/>
      <c r="K5087" s="264"/>
      <c r="L5087" s="264"/>
      <c r="M5087" s="158"/>
      <c r="N5087" s="348"/>
    </row>
    <row r="5088" spans="2:14" x14ac:dyDescent="0.15">
      <c r="B5088" s="160">
        <v>5084</v>
      </c>
      <c r="C5088" s="165"/>
      <c r="D5088" s="112"/>
      <c r="E5088" s="121"/>
      <c r="F5088" s="122"/>
      <c r="G5088" s="129"/>
      <c r="H5088" s="372"/>
      <c r="I5088" s="264"/>
      <c r="J5088" s="270"/>
      <c r="K5088" s="264"/>
      <c r="L5088" s="264"/>
      <c r="M5088" s="158"/>
      <c r="N5088" s="348"/>
    </row>
    <row r="5089" spans="2:14" x14ac:dyDescent="0.15">
      <c r="B5089" s="160">
        <v>5085</v>
      </c>
      <c r="C5089" s="165"/>
      <c r="D5089" s="112"/>
      <c r="E5089" s="121"/>
      <c r="F5089" s="122"/>
      <c r="G5089" s="129"/>
      <c r="H5089" s="372"/>
      <c r="I5089" s="264"/>
      <c r="J5089" s="270"/>
      <c r="K5089" s="264"/>
      <c r="L5089" s="264"/>
      <c r="M5089" s="158"/>
      <c r="N5089" s="348"/>
    </row>
    <row r="5090" spans="2:14" x14ac:dyDescent="0.15">
      <c r="B5090" s="160">
        <v>5086</v>
      </c>
      <c r="C5090" s="165"/>
      <c r="D5090" s="112"/>
      <c r="E5090" s="121"/>
      <c r="F5090" s="122"/>
      <c r="G5090" s="129"/>
      <c r="H5090" s="372"/>
      <c r="I5090" s="264"/>
      <c r="J5090" s="270"/>
      <c r="K5090" s="264"/>
      <c r="L5090" s="264"/>
      <c r="M5090" s="158"/>
      <c r="N5090" s="348"/>
    </row>
    <row r="5091" spans="2:14" x14ac:dyDescent="0.15">
      <c r="B5091" s="160">
        <v>5087</v>
      </c>
      <c r="C5091" s="165"/>
      <c r="D5091" s="112"/>
      <c r="E5091" s="121"/>
      <c r="F5091" s="122"/>
      <c r="G5091" s="129"/>
      <c r="H5091" s="372"/>
      <c r="I5091" s="264"/>
      <c r="J5091" s="270"/>
      <c r="K5091" s="264"/>
      <c r="L5091" s="264"/>
      <c r="M5091" s="158"/>
      <c r="N5091" s="348"/>
    </row>
    <row r="5092" spans="2:14" x14ac:dyDescent="0.15">
      <c r="B5092" s="160">
        <v>5088</v>
      </c>
      <c r="C5092" s="165"/>
      <c r="D5092" s="112"/>
      <c r="E5092" s="121"/>
      <c r="F5092" s="122"/>
      <c r="G5092" s="129"/>
      <c r="H5092" s="372"/>
      <c r="I5092" s="264"/>
      <c r="J5092" s="270"/>
      <c r="K5092" s="264"/>
      <c r="L5092" s="264"/>
      <c r="M5092" s="158"/>
      <c r="N5092" s="348"/>
    </row>
    <row r="5093" spans="2:14" x14ac:dyDescent="0.15">
      <c r="B5093" s="160">
        <v>5089</v>
      </c>
      <c r="C5093" s="165"/>
      <c r="D5093" s="112"/>
      <c r="E5093" s="121"/>
      <c r="F5093" s="122"/>
      <c r="G5093" s="129"/>
      <c r="H5093" s="372"/>
      <c r="I5093" s="264"/>
      <c r="J5093" s="270"/>
      <c r="K5093" s="264"/>
      <c r="L5093" s="264"/>
      <c r="M5093" s="158"/>
      <c r="N5093" s="348"/>
    </row>
    <row r="5094" spans="2:14" x14ac:dyDescent="0.15">
      <c r="B5094" s="160">
        <v>5090</v>
      </c>
      <c r="C5094" s="165"/>
      <c r="D5094" s="112"/>
      <c r="E5094" s="121"/>
      <c r="F5094" s="122"/>
      <c r="G5094" s="129"/>
      <c r="H5094" s="372"/>
      <c r="I5094" s="264"/>
      <c r="J5094" s="270"/>
      <c r="K5094" s="264"/>
      <c r="L5094" s="264"/>
      <c r="M5094" s="158"/>
      <c r="N5094" s="348"/>
    </row>
    <row r="5095" spans="2:14" x14ac:dyDescent="0.15">
      <c r="B5095" s="160">
        <v>5091</v>
      </c>
      <c r="C5095" s="165"/>
      <c r="D5095" s="112"/>
      <c r="E5095" s="121"/>
      <c r="F5095" s="122"/>
      <c r="G5095" s="129"/>
      <c r="H5095" s="372"/>
      <c r="I5095" s="264"/>
      <c r="J5095" s="270"/>
      <c r="K5095" s="264"/>
      <c r="L5095" s="264"/>
      <c r="M5095" s="158"/>
      <c r="N5095" s="348"/>
    </row>
    <row r="5096" spans="2:14" x14ac:dyDescent="0.15">
      <c r="B5096" s="160">
        <v>5092</v>
      </c>
      <c r="C5096" s="165"/>
      <c r="D5096" s="112"/>
      <c r="E5096" s="121"/>
      <c r="F5096" s="122"/>
      <c r="G5096" s="129"/>
      <c r="H5096" s="372"/>
      <c r="I5096" s="264"/>
      <c r="J5096" s="270"/>
      <c r="K5096" s="264"/>
      <c r="L5096" s="264"/>
      <c r="M5096" s="158"/>
      <c r="N5096" s="348"/>
    </row>
    <row r="5097" spans="2:14" x14ac:dyDescent="0.15">
      <c r="B5097" s="160">
        <v>5093</v>
      </c>
      <c r="C5097" s="165"/>
      <c r="D5097" s="112"/>
      <c r="E5097" s="121"/>
      <c r="F5097" s="122"/>
      <c r="G5097" s="129"/>
      <c r="H5097" s="372"/>
      <c r="I5097" s="264"/>
      <c r="J5097" s="270"/>
      <c r="K5097" s="264"/>
      <c r="L5097" s="264"/>
      <c r="M5097" s="158"/>
      <c r="N5097" s="348"/>
    </row>
    <row r="5098" spans="2:14" x14ac:dyDescent="0.15">
      <c r="B5098" s="160">
        <v>5094</v>
      </c>
      <c r="C5098" s="165"/>
      <c r="D5098" s="112"/>
      <c r="E5098" s="121"/>
      <c r="F5098" s="122"/>
      <c r="G5098" s="129"/>
      <c r="H5098" s="372"/>
      <c r="I5098" s="264"/>
      <c r="J5098" s="270"/>
      <c r="K5098" s="264"/>
      <c r="L5098" s="264"/>
      <c r="M5098" s="158"/>
      <c r="N5098" s="348"/>
    </row>
    <row r="5099" spans="2:14" x14ac:dyDescent="0.15">
      <c r="B5099" s="160">
        <v>5095</v>
      </c>
      <c r="C5099" s="165"/>
      <c r="D5099" s="112"/>
      <c r="E5099" s="121"/>
      <c r="F5099" s="122"/>
      <c r="G5099" s="129"/>
      <c r="H5099" s="372"/>
      <c r="I5099" s="264"/>
      <c r="J5099" s="270"/>
      <c r="K5099" s="264"/>
      <c r="L5099" s="264"/>
      <c r="M5099" s="158"/>
      <c r="N5099" s="348"/>
    </row>
    <row r="5100" spans="2:14" x14ac:dyDescent="0.15">
      <c r="B5100" s="160">
        <v>5096</v>
      </c>
      <c r="C5100" s="165"/>
      <c r="D5100" s="112"/>
      <c r="E5100" s="121"/>
      <c r="F5100" s="122"/>
      <c r="G5100" s="129"/>
      <c r="H5100" s="372"/>
      <c r="I5100" s="264"/>
      <c r="J5100" s="270"/>
      <c r="K5100" s="264"/>
      <c r="L5100" s="264"/>
      <c r="M5100" s="158"/>
      <c r="N5100" s="348"/>
    </row>
    <row r="5101" spans="2:14" x14ac:dyDescent="0.15">
      <c r="B5101" s="160">
        <v>5097</v>
      </c>
      <c r="C5101" s="165"/>
      <c r="D5101" s="112"/>
      <c r="E5101" s="121"/>
      <c r="F5101" s="122"/>
      <c r="G5101" s="129"/>
      <c r="H5101" s="372"/>
      <c r="I5101" s="264"/>
      <c r="J5101" s="270"/>
      <c r="K5101" s="264"/>
      <c r="L5101" s="264"/>
      <c r="M5101" s="158"/>
      <c r="N5101" s="348"/>
    </row>
    <row r="5102" spans="2:14" x14ac:dyDescent="0.15">
      <c r="B5102" s="160">
        <v>5098</v>
      </c>
      <c r="C5102" s="165"/>
      <c r="D5102" s="112"/>
      <c r="E5102" s="121"/>
      <c r="F5102" s="122"/>
      <c r="G5102" s="129"/>
      <c r="H5102" s="372"/>
      <c r="I5102" s="264"/>
      <c r="J5102" s="270"/>
      <c r="K5102" s="264"/>
      <c r="L5102" s="264"/>
      <c r="M5102" s="158"/>
      <c r="N5102" s="348"/>
    </row>
    <row r="5103" spans="2:14" x14ac:dyDescent="0.15">
      <c r="B5103" s="160">
        <v>5099</v>
      </c>
      <c r="C5103" s="165"/>
      <c r="D5103" s="112"/>
      <c r="E5103" s="121"/>
      <c r="F5103" s="122"/>
      <c r="G5103" s="129"/>
      <c r="H5103" s="372"/>
      <c r="I5103" s="264"/>
      <c r="J5103" s="270"/>
      <c r="K5103" s="264"/>
      <c r="L5103" s="264"/>
      <c r="M5103" s="158"/>
      <c r="N5103" s="348"/>
    </row>
    <row r="5104" spans="2:14" x14ac:dyDescent="0.15">
      <c r="B5104" s="160">
        <v>5100</v>
      </c>
      <c r="C5104" s="165"/>
      <c r="D5104" s="112"/>
      <c r="E5104" s="121"/>
      <c r="F5104" s="122"/>
      <c r="G5104" s="129"/>
      <c r="H5104" s="372"/>
      <c r="I5104" s="264"/>
      <c r="J5104" s="270"/>
      <c r="K5104" s="264"/>
      <c r="L5104" s="264"/>
      <c r="M5104" s="158"/>
      <c r="N5104" s="348"/>
    </row>
    <row r="5105" spans="2:14" x14ac:dyDescent="0.15">
      <c r="B5105" s="160">
        <v>5101</v>
      </c>
      <c r="C5105" s="165"/>
      <c r="D5105" s="112"/>
      <c r="E5105" s="121"/>
      <c r="F5105" s="122"/>
      <c r="G5105" s="129"/>
      <c r="H5105" s="372"/>
      <c r="I5105" s="264"/>
      <c r="J5105" s="270"/>
      <c r="K5105" s="264"/>
      <c r="L5105" s="264"/>
      <c r="M5105" s="158"/>
      <c r="N5105" s="348"/>
    </row>
    <row r="5106" spans="2:14" x14ac:dyDescent="0.15">
      <c r="B5106" s="160">
        <v>5102</v>
      </c>
      <c r="C5106" s="165"/>
      <c r="D5106" s="112"/>
      <c r="E5106" s="121"/>
      <c r="F5106" s="122"/>
      <c r="G5106" s="129"/>
      <c r="H5106" s="372"/>
      <c r="I5106" s="264"/>
      <c r="J5106" s="270"/>
      <c r="K5106" s="264"/>
      <c r="L5106" s="264"/>
      <c r="M5106" s="158"/>
      <c r="N5106" s="348"/>
    </row>
    <row r="5107" spans="2:14" x14ac:dyDescent="0.15">
      <c r="B5107" s="160">
        <v>5103</v>
      </c>
      <c r="C5107" s="165"/>
      <c r="D5107" s="112"/>
      <c r="E5107" s="121"/>
      <c r="F5107" s="122"/>
      <c r="G5107" s="129"/>
      <c r="H5107" s="372"/>
      <c r="I5107" s="264"/>
      <c r="J5107" s="270"/>
      <c r="K5107" s="264"/>
      <c r="L5107" s="264"/>
      <c r="M5107" s="158"/>
      <c r="N5107" s="348"/>
    </row>
    <row r="5108" spans="2:14" x14ac:dyDescent="0.15">
      <c r="B5108" s="160">
        <v>5104</v>
      </c>
      <c r="C5108" s="165"/>
      <c r="D5108" s="112"/>
      <c r="E5108" s="121"/>
      <c r="F5108" s="122"/>
      <c r="G5108" s="129"/>
      <c r="H5108" s="372"/>
      <c r="I5108" s="264"/>
      <c r="J5108" s="270"/>
      <c r="K5108" s="264"/>
      <c r="L5108" s="264"/>
      <c r="M5108" s="158"/>
      <c r="N5108" s="348"/>
    </row>
    <row r="5109" spans="2:14" x14ac:dyDescent="0.15">
      <c r="B5109" s="160">
        <v>5105</v>
      </c>
      <c r="C5109" s="165"/>
      <c r="D5109" s="112"/>
      <c r="E5109" s="121"/>
      <c r="F5109" s="122"/>
      <c r="G5109" s="129"/>
      <c r="H5109" s="372"/>
      <c r="I5109" s="264"/>
      <c r="J5109" s="270"/>
      <c r="K5109" s="264"/>
      <c r="L5109" s="264"/>
      <c r="M5109" s="158"/>
      <c r="N5109" s="348"/>
    </row>
    <row r="5110" spans="2:14" x14ac:dyDescent="0.15">
      <c r="B5110" s="160">
        <v>5106</v>
      </c>
      <c r="C5110" s="165"/>
      <c r="D5110" s="112"/>
      <c r="E5110" s="121"/>
      <c r="F5110" s="122"/>
      <c r="G5110" s="129"/>
      <c r="H5110" s="372"/>
      <c r="I5110" s="264"/>
      <c r="J5110" s="270"/>
      <c r="K5110" s="264"/>
      <c r="L5110" s="264"/>
      <c r="M5110" s="158"/>
      <c r="N5110" s="348"/>
    </row>
    <row r="5111" spans="2:14" x14ac:dyDescent="0.15">
      <c r="B5111" s="160">
        <v>5107</v>
      </c>
      <c r="C5111" s="165"/>
      <c r="D5111" s="112"/>
      <c r="E5111" s="121"/>
      <c r="F5111" s="122"/>
      <c r="G5111" s="129"/>
      <c r="H5111" s="372"/>
      <c r="I5111" s="264"/>
      <c r="J5111" s="270"/>
      <c r="K5111" s="264"/>
      <c r="L5111" s="264"/>
      <c r="M5111" s="158"/>
      <c r="N5111" s="348"/>
    </row>
    <row r="5112" spans="2:14" x14ac:dyDescent="0.15">
      <c r="B5112" s="160">
        <v>5108</v>
      </c>
      <c r="C5112" s="165"/>
      <c r="D5112" s="112"/>
      <c r="E5112" s="121"/>
      <c r="F5112" s="122"/>
      <c r="G5112" s="129"/>
      <c r="H5112" s="372"/>
      <c r="I5112" s="264"/>
      <c r="J5112" s="270"/>
      <c r="K5112" s="264"/>
      <c r="L5112" s="264"/>
      <c r="M5112" s="158"/>
      <c r="N5112" s="348"/>
    </row>
    <row r="5113" spans="2:14" x14ac:dyDescent="0.15">
      <c r="B5113" s="160">
        <v>5109</v>
      </c>
      <c r="C5113" s="165"/>
      <c r="D5113" s="112"/>
      <c r="E5113" s="121"/>
      <c r="F5113" s="122"/>
      <c r="G5113" s="129"/>
      <c r="H5113" s="372"/>
      <c r="I5113" s="264"/>
      <c r="J5113" s="270"/>
      <c r="K5113" s="264"/>
      <c r="L5113" s="264"/>
      <c r="M5113" s="158"/>
      <c r="N5113" s="348"/>
    </row>
    <row r="5114" spans="2:14" x14ac:dyDescent="0.15">
      <c r="B5114" s="160">
        <v>5110</v>
      </c>
      <c r="C5114" s="165"/>
      <c r="D5114" s="112"/>
      <c r="E5114" s="121"/>
      <c r="F5114" s="122"/>
      <c r="G5114" s="129"/>
      <c r="H5114" s="372"/>
      <c r="I5114" s="264"/>
      <c r="J5114" s="270"/>
      <c r="K5114" s="264"/>
      <c r="L5114" s="264"/>
      <c r="M5114" s="158"/>
      <c r="N5114" s="348"/>
    </row>
    <row r="5115" spans="2:14" x14ac:dyDescent="0.15">
      <c r="B5115" s="160">
        <v>5111</v>
      </c>
      <c r="C5115" s="165"/>
      <c r="D5115" s="112"/>
      <c r="E5115" s="121"/>
      <c r="F5115" s="122"/>
      <c r="G5115" s="129"/>
      <c r="H5115" s="372"/>
      <c r="I5115" s="264"/>
      <c r="J5115" s="270"/>
      <c r="K5115" s="264"/>
      <c r="L5115" s="264"/>
      <c r="M5115" s="158"/>
      <c r="N5115" s="348"/>
    </row>
    <row r="5116" spans="2:14" x14ac:dyDescent="0.15">
      <c r="B5116" s="160">
        <v>5112</v>
      </c>
      <c r="C5116" s="165"/>
      <c r="D5116" s="112"/>
      <c r="E5116" s="121"/>
      <c r="F5116" s="122"/>
      <c r="G5116" s="129"/>
      <c r="H5116" s="372"/>
      <c r="I5116" s="264"/>
      <c r="J5116" s="270"/>
      <c r="K5116" s="264"/>
      <c r="L5116" s="264"/>
      <c r="M5116" s="158"/>
      <c r="N5116" s="348"/>
    </row>
    <row r="5117" spans="2:14" x14ac:dyDescent="0.15">
      <c r="B5117" s="160">
        <v>5113</v>
      </c>
      <c r="C5117" s="165"/>
      <c r="D5117" s="112"/>
      <c r="E5117" s="121"/>
      <c r="F5117" s="122"/>
      <c r="G5117" s="129"/>
      <c r="H5117" s="372"/>
      <c r="I5117" s="264"/>
      <c r="J5117" s="270"/>
      <c r="K5117" s="264"/>
      <c r="L5117" s="264"/>
      <c r="M5117" s="158"/>
      <c r="N5117" s="348"/>
    </row>
    <row r="5118" spans="2:14" x14ac:dyDescent="0.15">
      <c r="B5118" s="160">
        <v>5114</v>
      </c>
      <c r="C5118" s="165"/>
      <c r="D5118" s="112"/>
      <c r="E5118" s="121"/>
      <c r="F5118" s="122"/>
      <c r="G5118" s="129"/>
      <c r="H5118" s="372"/>
      <c r="I5118" s="264"/>
      <c r="J5118" s="270"/>
      <c r="K5118" s="264"/>
      <c r="L5118" s="264"/>
      <c r="M5118" s="158"/>
      <c r="N5118" s="348"/>
    </row>
    <row r="5119" spans="2:14" x14ac:dyDescent="0.15">
      <c r="B5119" s="160">
        <v>5115</v>
      </c>
      <c r="C5119" s="165"/>
      <c r="D5119" s="112"/>
      <c r="E5119" s="121"/>
      <c r="F5119" s="122"/>
      <c r="G5119" s="129"/>
      <c r="H5119" s="372"/>
      <c r="I5119" s="264"/>
      <c r="J5119" s="270"/>
      <c r="K5119" s="264"/>
      <c r="L5119" s="264"/>
      <c r="M5119" s="158"/>
      <c r="N5119" s="348"/>
    </row>
    <row r="5120" spans="2:14" x14ac:dyDescent="0.15">
      <c r="B5120" s="160">
        <v>5116</v>
      </c>
      <c r="C5120" s="165"/>
      <c r="D5120" s="112"/>
      <c r="E5120" s="121"/>
      <c r="F5120" s="122"/>
      <c r="G5120" s="129"/>
      <c r="H5120" s="372"/>
      <c r="I5120" s="264"/>
      <c r="J5120" s="270"/>
      <c r="K5120" s="264"/>
      <c r="L5120" s="264"/>
      <c r="M5120" s="158"/>
      <c r="N5120" s="348"/>
    </row>
    <row r="5121" spans="2:14" x14ac:dyDescent="0.15">
      <c r="B5121" s="160">
        <v>5117</v>
      </c>
      <c r="C5121" s="165"/>
      <c r="D5121" s="112"/>
      <c r="E5121" s="121"/>
      <c r="F5121" s="122"/>
      <c r="G5121" s="129"/>
      <c r="H5121" s="372"/>
      <c r="I5121" s="264"/>
      <c r="J5121" s="270"/>
      <c r="K5121" s="264"/>
      <c r="L5121" s="264"/>
      <c r="M5121" s="158"/>
      <c r="N5121" s="348"/>
    </row>
    <row r="5122" spans="2:14" x14ac:dyDescent="0.15">
      <c r="B5122" s="160">
        <v>5118</v>
      </c>
      <c r="C5122" s="165"/>
      <c r="D5122" s="112"/>
      <c r="E5122" s="121"/>
      <c r="F5122" s="122"/>
      <c r="G5122" s="129"/>
      <c r="H5122" s="372"/>
      <c r="I5122" s="264"/>
      <c r="J5122" s="270"/>
      <c r="K5122" s="264"/>
      <c r="L5122" s="264"/>
      <c r="M5122" s="158"/>
      <c r="N5122" s="348"/>
    </row>
    <row r="5123" spans="2:14" x14ac:dyDescent="0.15">
      <c r="B5123" s="160">
        <v>5119</v>
      </c>
      <c r="C5123" s="165"/>
      <c r="D5123" s="112"/>
      <c r="E5123" s="121"/>
      <c r="F5123" s="122"/>
      <c r="G5123" s="129"/>
      <c r="H5123" s="372"/>
      <c r="I5123" s="264"/>
      <c r="J5123" s="270"/>
      <c r="K5123" s="264"/>
      <c r="L5123" s="264"/>
      <c r="M5123" s="158"/>
      <c r="N5123" s="348"/>
    </row>
    <row r="5124" spans="2:14" x14ac:dyDescent="0.15">
      <c r="B5124" s="160">
        <v>5120</v>
      </c>
      <c r="C5124" s="165"/>
      <c r="D5124" s="112"/>
      <c r="E5124" s="121"/>
      <c r="F5124" s="122"/>
      <c r="G5124" s="129"/>
      <c r="H5124" s="372"/>
      <c r="I5124" s="264"/>
      <c r="J5124" s="270"/>
      <c r="K5124" s="264"/>
      <c r="L5124" s="264"/>
      <c r="M5124" s="158"/>
      <c r="N5124" s="348"/>
    </row>
    <row r="5125" spans="2:14" x14ac:dyDescent="0.15">
      <c r="B5125" s="160">
        <v>5121</v>
      </c>
      <c r="C5125" s="165"/>
      <c r="D5125" s="112"/>
      <c r="E5125" s="121"/>
      <c r="F5125" s="122"/>
      <c r="G5125" s="129"/>
      <c r="H5125" s="372"/>
      <c r="I5125" s="264"/>
      <c r="J5125" s="270"/>
      <c r="K5125" s="264"/>
      <c r="L5125" s="264"/>
      <c r="M5125" s="158"/>
      <c r="N5125" s="348"/>
    </row>
    <row r="5126" spans="2:14" x14ac:dyDescent="0.15">
      <c r="B5126" s="160">
        <v>5122</v>
      </c>
      <c r="C5126" s="165"/>
      <c r="D5126" s="112"/>
      <c r="E5126" s="121"/>
      <c r="F5126" s="122"/>
      <c r="G5126" s="129"/>
      <c r="H5126" s="372"/>
      <c r="I5126" s="264"/>
      <c r="J5126" s="270"/>
      <c r="K5126" s="264"/>
      <c r="L5126" s="264"/>
      <c r="M5126" s="158"/>
      <c r="N5126" s="348"/>
    </row>
    <row r="5127" spans="2:14" x14ac:dyDescent="0.15">
      <c r="B5127" s="160">
        <v>5123</v>
      </c>
      <c r="C5127" s="165"/>
      <c r="D5127" s="112"/>
      <c r="E5127" s="121"/>
      <c r="F5127" s="122"/>
      <c r="G5127" s="129"/>
      <c r="H5127" s="372"/>
      <c r="I5127" s="264"/>
      <c r="J5127" s="270"/>
      <c r="K5127" s="264"/>
      <c r="L5127" s="264"/>
      <c r="M5127" s="158"/>
      <c r="N5127" s="348"/>
    </row>
    <row r="5128" spans="2:14" x14ac:dyDescent="0.15">
      <c r="B5128" s="160">
        <v>5124</v>
      </c>
      <c r="C5128" s="165"/>
      <c r="D5128" s="112"/>
      <c r="E5128" s="121"/>
      <c r="F5128" s="122"/>
      <c r="G5128" s="129"/>
      <c r="H5128" s="372"/>
      <c r="I5128" s="264"/>
      <c r="J5128" s="270"/>
      <c r="K5128" s="264"/>
      <c r="L5128" s="264"/>
      <c r="M5128" s="158"/>
      <c r="N5128" s="348"/>
    </row>
    <row r="5129" spans="2:14" x14ac:dyDescent="0.15">
      <c r="B5129" s="160">
        <v>5125</v>
      </c>
      <c r="C5129" s="165"/>
      <c r="D5129" s="112"/>
      <c r="E5129" s="121"/>
      <c r="F5129" s="122"/>
      <c r="G5129" s="129"/>
      <c r="H5129" s="372"/>
      <c r="I5129" s="264"/>
      <c r="J5129" s="270"/>
      <c r="K5129" s="264"/>
      <c r="L5129" s="264"/>
      <c r="M5129" s="158"/>
      <c r="N5129" s="348"/>
    </row>
    <row r="5130" spans="2:14" x14ac:dyDescent="0.15">
      <c r="B5130" s="160">
        <v>5126</v>
      </c>
      <c r="C5130" s="165"/>
      <c r="D5130" s="112"/>
      <c r="E5130" s="121"/>
      <c r="F5130" s="122"/>
      <c r="G5130" s="129"/>
      <c r="H5130" s="372"/>
      <c r="I5130" s="264"/>
      <c r="J5130" s="270"/>
      <c r="K5130" s="264"/>
      <c r="L5130" s="264"/>
      <c r="M5130" s="158"/>
      <c r="N5130" s="348"/>
    </row>
    <row r="5131" spans="2:14" x14ac:dyDescent="0.15">
      <c r="B5131" s="160">
        <v>5127</v>
      </c>
      <c r="C5131" s="165"/>
      <c r="D5131" s="112"/>
      <c r="E5131" s="121"/>
      <c r="F5131" s="122"/>
      <c r="G5131" s="129"/>
      <c r="H5131" s="372"/>
      <c r="I5131" s="264"/>
      <c r="J5131" s="270"/>
      <c r="K5131" s="264"/>
      <c r="L5131" s="264"/>
      <c r="M5131" s="158"/>
      <c r="N5131" s="348"/>
    </row>
    <row r="5132" spans="2:14" x14ac:dyDescent="0.15">
      <c r="B5132" s="160">
        <v>5128</v>
      </c>
      <c r="C5132" s="165"/>
      <c r="D5132" s="112"/>
      <c r="E5132" s="121"/>
      <c r="F5132" s="122"/>
      <c r="G5132" s="129"/>
      <c r="H5132" s="372"/>
      <c r="I5132" s="264"/>
      <c r="J5132" s="270"/>
      <c r="K5132" s="264"/>
      <c r="L5132" s="264"/>
      <c r="M5132" s="158"/>
      <c r="N5132" s="348"/>
    </row>
    <row r="5133" spans="2:14" x14ac:dyDescent="0.15">
      <c r="B5133" s="160">
        <v>5129</v>
      </c>
      <c r="C5133" s="165"/>
      <c r="D5133" s="112"/>
      <c r="E5133" s="121"/>
      <c r="F5133" s="122"/>
      <c r="G5133" s="129"/>
      <c r="H5133" s="372"/>
      <c r="I5133" s="264"/>
      <c r="J5133" s="270"/>
      <c r="K5133" s="264"/>
      <c r="L5133" s="264"/>
      <c r="M5133" s="158"/>
      <c r="N5133" s="348"/>
    </row>
    <row r="5134" spans="2:14" x14ac:dyDescent="0.15">
      <c r="B5134" s="160">
        <v>5130</v>
      </c>
      <c r="C5134" s="165"/>
      <c r="D5134" s="112"/>
      <c r="E5134" s="121"/>
      <c r="F5134" s="122"/>
      <c r="G5134" s="129"/>
      <c r="H5134" s="372"/>
      <c r="I5134" s="264"/>
      <c r="J5134" s="270"/>
      <c r="K5134" s="264"/>
      <c r="L5134" s="264"/>
      <c r="M5134" s="158"/>
      <c r="N5134" s="348"/>
    </row>
    <row r="5135" spans="2:14" x14ac:dyDescent="0.15">
      <c r="B5135" s="160">
        <v>5131</v>
      </c>
      <c r="C5135" s="165"/>
      <c r="D5135" s="112"/>
      <c r="E5135" s="121"/>
      <c r="F5135" s="122"/>
      <c r="G5135" s="129"/>
      <c r="H5135" s="372"/>
      <c r="I5135" s="264"/>
      <c r="J5135" s="270"/>
      <c r="K5135" s="264"/>
      <c r="L5135" s="264"/>
      <c r="M5135" s="158"/>
      <c r="N5135" s="348"/>
    </row>
    <row r="5136" spans="2:14" x14ac:dyDescent="0.15">
      <c r="B5136" s="160">
        <v>5132</v>
      </c>
      <c r="C5136" s="165"/>
      <c r="D5136" s="112"/>
      <c r="E5136" s="121"/>
      <c r="F5136" s="122"/>
      <c r="G5136" s="129"/>
      <c r="H5136" s="372"/>
      <c r="I5136" s="264"/>
      <c r="J5136" s="270"/>
      <c r="K5136" s="264"/>
      <c r="L5136" s="264"/>
      <c r="M5136" s="158"/>
      <c r="N5136" s="348"/>
    </row>
    <row r="5137" spans="2:14" x14ac:dyDescent="0.15">
      <c r="B5137" s="160">
        <v>5133</v>
      </c>
      <c r="C5137" s="165"/>
      <c r="D5137" s="112"/>
      <c r="E5137" s="121"/>
      <c r="F5137" s="122"/>
      <c r="G5137" s="129"/>
      <c r="H5137" s="372"/>
      <c r="I5137" s="264"/>
      <c r="J5137" s="270"/>
      <c r="K5137" s="264"/>
      <c r="L5137" s="264"/>
      <c r="M5137" s="158"/>
      <c r="N5137" s="348"/>
    </row>
    <row r="5138" spans="2:14" x14ac:dyDescent="0.15">
      <c r="B5138" s="160">
        <v>5134</v>
      </c>
      <c r="C5138" s="165"/>
      <c r="D5138" s="112"/>
      <c r="E5138" s="121"/>
      <c r="F5138" s="122"/>
      <c r="G5138" s="129"/>
      <c r="H5138" s="372"/>
      <c r="I5138" s="264"/>
      <c r="J5138" s="270"/>
      <c r="K5138" s="264"/>
      <c r="L5138" s="264"/>
      <c r="M5138" s="158"/>
      <c r="N5138" s="348"/>
    </row>
    <row r="5139" spans="2:14" x14ac:dyDescent="0.15">
      <c r="B5139" s="160">
        <v>5135</v>
      </c>
      <c r="C5139" s="165"/>
      <c r="D5139" s="112"/>
      <c r="E5139" s="121"/>
      <c r="F5139" s="122"/>
      <c r="G5139" s="129"/>
      <c r="H5139" s="372"/>
      <c r="I5139" s="264"/>
      <c r="J5139" s="270"/>
      <c r="K5139" s="264"/>
      <c r="L5139" s="264"/>
      <c r="M5139" s="158"/>
      <c r="N5139" s="348"/>
    </row>
    <row r="5140" spans="2:14" x14ac:dyDescent="0.15">
      <c r="B5140" s="160">
        <v>5136</v>
      </c>
      <c r="C5140" s="165"/>
      <c r="D5140" s="112"/>
      <c r="E5140" s="121"/>
      <c r="F5140" s="122"/>
      <c r="G5140" s="129"/>
      <c r="H5140" s="372"/>
      <c r="I5140" s="264"/>
      <c r="J5140" s="270"/>
      <c r="K5140" s="264"/>
      <c r="L5140" s="264"/>
      <c r="M5140" s="158"/>
      <c r="N5140" s="348"/>
    </row>
    <row r="5141" spans="2:14" x14ac:dyDescent="0.15">
      <c r="B5141" s="160">
        <v>5137</v>
      </c>
      <c r="C5141" s="165"/>
      <c r="D5141" s="112"/>
      <c r="E5141" s="121"/>
      <c r="F5141" s="122"/>
      <c r="G5141" s="129"/>
      <c r="H5141" s="372"/>
      <c r="I5141" s="264"/>
      <c r="J5141" s="270"/>
      <c r="K5141" s="264"/>
      <c r="L5141" s="264"/>
      <c r="M5141" s="158"/>
      <c r="N5141" s="348"/>
    </row>
    <row r="5142" spans="2:14" x14ac:dyDescent="0.15">
      <c r="B5142" s="160">
        <v>5138</v>
      </c>
      <c r="C5142" s="165"/>
      <c r="D5142" s="112"/>
      <c r="E5142" s="121"/>
      <c r="F5142" s="122"/>
      <c r="G5142" s="129"/>
      <c r="H5142" s="372"/>
      <c r="I5142" s="264"/>
      <c r="J5142" s="270"/>
      <c r="K5142" s="264"/>
      <c r="L5142" s="264"/>
      <c r="M5142" s="158"/>
      <c r="N5142" s="348"/>
    </row>
    <row r="5143" spans="2:14" x14ac:dyDescent="0.15">
      <c r="B5143" s="160">
        <v>5139</v>
      </c>
      <c r="C5143" s="165"/>
      <c r="D5143" s="112"/>
      <c r="E5143" s="121"/>
      <c r="F5143" s="122"/>
      <c r="G5143" s="129"/>
      <c r="H5143" s="372"/>
      <c r="I5143" s="264"/>
      <c r="J5143" s="270"/>
      <c r="K5143" s="264"/>
      <c r="L5143" s="264"/>
      <c r="M5143" s="158"/>
      <c r="N5143" s="348"/>
    </row>
    <row r="5144" spans="2:14" x14ac:dyDescent="0.15">
      <c r="B5144" s="160">
        <v>5140</v>
      </c>
      <c r="C5144" s="165"/>
      <c r="D5144" s="112"/>
      <c r="E5144" s="121"/>
      <c r="F5144" s="122"/>
      <c r="G5144" s="129"/>
      <c r="H5144" s="372"/>
      <c r="I5144" s="264"/>
      <c r="J5144" s="270"/>
      <c r="K5144" s="264"/>
      <c r="L5144" s="264"/>
      <c r="M5144" s="158"/>
      <c r="N5144" s="348"/>
    </row>
    <row r="5145" spans="2:14" x14ac:dyDescent="0.15">
      <c r="B5145" s="160">
        <v>5141</v>
      </c>
      <c r="C5145" s="165"/>
      <c r="D5145" s="112"/>
      <c r="E5145" s="121"/>
      <c r="F5145" s="122"/>
      <c r="G5145" s="129"/>
      <c r="H5145" s="372"/>
      <c r="I5145" s="264"/>
      <c r="J5145" s="270"/>
      <c r="K5145" s="264"/>
      <c r="L5145" s="264"/>
      <c r="M5145" s="158"/>
      <c r="N5145" s="348"/>
    </row>
    <row r="5146" spans="2:14" x14ac:dyDescent="0.15">
      <c r="B5146" s="160">
        <v>5142</v>
      </c>
      <c r="C5146" s="165"/>
      <c r="D5146" s="112"/>
      <c r="E5146" s="121"/>
      <c r="F5146" s="122"/>
      <c r="G5146" s="129"/>
      <c r="H5146" s="372"/>
      <c r="I5146" s="264"/>
      <c r="J5146" s="270"/>
      <c r="K5146" s="264"/>
      <c r="L5146" s="264"/>
      <c r="M5146" s="158"/>
      <c r="N5146" s="348"/>
    </row>
    <row r="5147" spans="2:14" x14ac:dyDescent="0.15">
      <c r="B5147" s="160">
        <v>5143</v>
      </c>
      <c r="C5147" s="165"/>
      <c r="D5147" s="112"/>
      <c r="E5147" s="121"/>
      <c r="F5147" s="122"/>
      <c r="G5147" s="129"/>
      <c r="H5147" s="372"/>
      <c r="I5147" s="264"/>
      <c r="J5147" s="270"/>
      <c r="K5147" s="264"/>
      <c r="L5147" s="264"/>
      <c r="M5147" s="158"/>
      <c r="N5147" s="348"/>
    </row>
    <row r="5148" spans="2:14" x14ac:dyDescent="0.15">
      <c r="B5148" s="160">
        <v>5144</v>
      </c>
      <c r="C5148" s="165"/>
      <c r="D5148" s="112"/>
      <c r="E5148" s="121"/>
      <c r="F5148" s="122"/>
      <c r="G5148" s="129"/>
      <c r="H5148" s="372"/>
      <c r="I5148" s="264"/>
      <c r="J5148" s="270"/>
      <c r="K5148" s="264"/>
      <c r="L5148" s="264"/>
      <c r="M5148" s="158"/>
      <c r="N5148" s="348"/>
    </row>
    <row r="5149" spans="2:14" x14ac:dyDescent="0.15">
      <c r="B5149" s="160">
        <v>5145</v>
      </c>
      <c r="C5149" s="165"/>
      <c r="D5149" s="112"/>
      <c r="E5149" s="121"/>
      <c r="F5149" s="122"/>
      <c r="G5149" s="129"/>
      <c r="H5149" s="372"/>
      <c r="I5149" s="264"/>
      <c r="J5149" s="270"/>
      <c r="K5149" s="264"/>
      <c r="L5149" s="264"/>
      <c r="M5149" s="158"/>
      <c r="N5149" s="348"/>
    </row>
    <row r="5150" spans="2:14" x14ac:dyDescent="0.15">
      <c r="B5150" s="160">
        <v>5146</v>
      </c>
      <c r="C5150" s="165"/>
      <c r="D5150" s="112"/>
      <c r="E5150" s="121"/>
      <c r="F5150" s="122"/>
      <c r="G5150" s="129"/>
      <c r="H5150" s="372"/>
      <c r="I5150" s="264"/>
      <c r="J5150" s="270"/>
      <c r="K5150" s="264"/>
      <c r="L5150" s="264"/>
      <c r="M5150" s="158"/>
      <c r="N5150" s="348"/>
    </row>
    <row r="5151" spans="2:14" x14ac:dyDescent="0.15">
      <c r="B5151" s="160">
        <v>5147</v>
      </c>
      <c r="C5151" s="165"/>
      <c r="D5151" s="112"/>
      <c r="E5151" s="121"/>
      <c r="F5151" s="122"/>
      <c r="G5151" s="129"/>
      <c r="H5151" s="372"/>
      <c r="I5151" s="264"/>
      <c r="J5151" s="270"/>
      <c r="K5151" s="264"/>
      <c r="L5151" s="264"/>
      <c r="M5151" s="158"/>
      <c r="N5151" s="348"/>
    </row>
    <row r="5152" spans="2:14" x14ac:dyDescent="0.15">
      <c r="B5152" s="160">
        <v>5148</v>
      </c>
      <c r="C5152" s="165"/>
      <c r="D5152" s="112"/>
      <c r="E5152" s="121"/>
      <c r="F5152" s="122"/>
      <c r="G5152" s="129"/>
      <c r="H5152" s="372"/>
      <c r="I5152" s="264"/>
      <c r="J5152" s="270"/>
      <c r="K5152" s="264"/>
      <c r="L5152" s="264"/>
      <c r="M5152" s="158"/>
      <c r="N5152" s="348"/>
    </row>
    <row r="5153" spans="2:14" x14ac:dyDescent="0.15">
      <c r="B5153" s="160">
        <v>5149</v>
      </c>
      <c r="C5153" s="165"/>
      <c r="D5153" s="112"/>
      <c r="E5153" s="121"/>
      <c r="F5153" s="122"/>
      <c r="G5153" s="129"/>
      <c r="H5153" s="372"/>
      <c r="I5153" s="264"/>
      <c r="J5153" s="270"/>
      <c r="K5153" s="264"/>
      <c r="L5153" s="264"/>
      <c r="M5153" s="158"/>
      <c r="N5153" s="348"/>
    </row>
    <row r="5154" spans="2:14" x14ac:dyDescent="0.15">
      <c r="B5154" s="160">
        <v>5150</v>
      </c>
      <c r="C5154" s="165"/>
      <c r="D5154" s="112"/>
      <c r="E5154" s="121"/>
      <c r="F5154" s="122"/>
      <c r="G5154" s="129"/>
      <c r="H5154" s="372"/>
      <c r="I5154" s="264"/>
      <c r="J5154" s="270"/>
      <c r="K5154" s="264"/>
      <c r="L5154" s="264"/>
      <c r="M5154" s="158"/>
      <c r="N5154" s="348"/>
    </row>
    <row r="5155" spans="2:14" x14ac:dyDescent="0.15">
      <c r="B5155" s="160">
        <v>5151</v>
      </c>
      <c r="C5155" s="165"/>
      <c r="D5155" s="112"/>
      <c r="E5155" s="121"/>
      <c r="F5155" s="122"/>
      <c r="G5155" s="129"/>
      <c r="H5155" s="372"/>
      <c r="I5155" s="264"/>
      <c r="J5155" s="270"/>
      <c r="K5155" s="264"/>
      <c r="L5155" s="264"/>
      <c r="M5155" s="158"/>
      <c r="N5155" s="348"/>
    </row>
    <row r="5156" spans="2:14" x14ac:dyDescent="0.15">
      <c r="B5156" s="160">
        <v>5152</v>
      </c>
      <c r="C5156" s="165"/>
      <c r="D5156" s="112"/>
      <c r="E5156" s="121"/>
      <c r="F5156" s="122"/>
      <c r="G5156" s="129"/>
      <c r="H5156" s="372"/>
      <c r="I5156" s="264"/>
      <c r="J5156" s="270"/>
      <c r="K5156" s="264"/>
      <c r="L5156" s="264"/>
      <c r="M5156" s="158"/>
      <c r="N5156" s="348"/>
    </row>
    <row r="5157" spans="2:14" x14ac:dyDescent="0.15">
      <c r="B5157" s="160">
        <v>5153</v>
      </c>
      <c r="C5157" s="165"/>
      <c r="D5157" s="112"/>
      <c r="E5157" s="121"/>
      <c r="F5157" s="122"/>
      <c r="G5157" s="129"/>
      <c r="H5157" s="372"/>
      <c r="I5157" s="264"/>
      <c r="J5157" s="270"/>
      <c r="K5157" s="264"/>
      <c r="L5157" s="264"/>
      <c r="M5157" s="158"/>
      <c r="N5157" s="348"/>
    </row>
    <row r="5158" spans="2:14" x14ac:dyDescent="0.15">
      <c r="B5158" s="160">
        <v>5154</v>
      </c>
      <c r="C5158" s="165"/>
      <c r="D5158" s="112"/>
      <c r="E5158" s="121"/>
      <c r="F5158" s="122"/>
      <c r="G5158" s="129"/>
      <c r="H5158" s="372"/>
      <c r="I5158" s="264"/>
      <c r="J5158" s="270"/>
      <c r="K5158" s="264"/>
      <c r="L5158" s="264"/>
      <c r="M5158" s="158"/>
      <c r="N5158" s="348"/>
    </row>
    <row r="5159" spans="2:14" x14ac:dyDescent="0.15">
      <c r="B5159" s="160">
        <v>5155</v>
      </c>
      <c r="C5159" s="165"/>
      <c r="D5159" s="112"/>
      <c r="E5159" s="121"/>
      <c r="F5159" s="122"/>
      <c r="G5159" s="129"/>
      <c r="H5159" s="372"/>
      <c r="I5159" s="264"/>
      <c r="J5159" s="270"/>
      <c r="K5159" s="264"/>
      <c r="L5159" s="264"/>
      <c r="M5159" s="158"/>
      <c r="N5159" s="348"/>
    </row>
    <row r="5160" spans="2:14" x14ac:dyDescent="0.15">
      <c r="B5160" s="160">
        <v>5156</v>
      </c>
      <c r="C5160" s="165"/>
      <c r="D5160" s="112"/>
      <c r="E5160" s="121"/>
      <c r="F5160" s="122"/>
      <c r="G5160" s="129"/>
      <c r="H5160" s="372"/>
      <c r="I5160" s="264"/>
      <c r="J5160" s="270"/>
      <c r="K5160" s="264"/>
      <c r="L5160" s="264"/>
      <c r="M5160" s="158"/>
      <c r="N5160" s="348"/>
    </row>
    <row r="5161" spans="2:14" x14ac:dyDescent="0.15">
      <c r="B5161" s="160">
        <v>5157</v>
      </c>
      <c r="C5161" s="165"/>
      <c r="D5161" s="112"/>
      <c r="E5161" s="121"/>
      <c r="F5161" s="122"/>
      <c r="G5161" s="129"/>
      <c r="H5161" s="372"/>
      <c r="I5161" s="264"/>
      <c r="J5161" s="270"/>
      <c r="K5161" s="264"/>
      <c r="L5161" s="264"/>
      <c r="M5161" s="158"/>
      <c r="N5161" s="348"/>
    </row>
    <row r="5162" spans="2:14" x14ac:dyDescent="0.15">
      <c r="B5162" s="160">
        <v>5158</v>
      </c>
      <c r="C5162" s="165"/>
      <c r="D5162" s="112"/>
      <c r="E5162" s="121"/>
      <c r="F5162" s="122"/>
      <c r="G5162" s="129"/>
      <c r="H5162" s="372"/>
      <c r="I5162" s="264"/>
      <c r="J5162" s="270"/>
      <c r="K5162" s="264"/>
      <c r="L5162" s="264"/>
      <c r="M5162" s="158"/>
      <c r="N5162" s="348"/>
    </row>
    <row r="5163" spans="2:14" x14ac:dyDescent="0.15">
      <c r="B5163" s="160">
        <v>5159</v>
      </c>
      <c r="C5163" s="165"/>
      <c r="D5163" s="112"/>
      <c r="E5163" s="121"/>
      <c r="F5163" s="122"/>
      <c r="G5163" s="129"/>
      <c r="H5163" s="372"/>
      <c r="I5163" s="264"/>
      <c r="J5163" s="270"/>
      <c r="K5163" s="264"/>
      <c r="L5163" s="264"/>
      <c r="M5163" s="158"/>
      <c r="N5163" s="348"/>
    </row>
    <row r="5164" spans="2:14" x14ac:dyDescent="0.15">
      <c r="B5164" s="160">
        <v>5160</v>
      </c>
      <c r="C5164" s="165"/>
      <c r="D5164" s="112"/>
      <c r="E5164" s="121"/>
      <c r="F5164" s="122"/>
      <c r="G5164" s="129"/>
      <c r="H5164" s="372"/>
      <c r="I5164" s="264"/>
      <c r="J5164" s="270"/>
      <c r="K5164" s="264"/>
      <c r="L5164" s="264"/>
      <c r="M5164" s="158"/>
      <c r="N5164" s="348"/>
    </row>
    <row r="5165" spans="2:14" x14ac:dyDescent="0.15">
      <c r="B5165" s="160">
        <v>5161</v>
      </c>
      <c r="C5165" s="165"/>
      <c r="D5165" s="112"/>
      <c r="E5165" s="121"/>
      <c r="F5165" s="122"/>
      <c r="G5165" s="129"/>
      <c r="H5165" s="372"/>
      <c r="I5165" s="264"/>
      <c r="J5165" s="270"/>
      <c r="K5165" s="264"/>
      <c r="L5165" s="264"/>
      <c r="M5165" s="158"/>
      <c r="N5165" s="348"/>
    </row>
    <row r="5166" spans="2:14" x14ac:dyDescent="0.15">
      <c r="B5166" s="160">
        <v>5162</v>
      </c>
      <c r="C5166" s="165"/>
      <c r="D5166" s="112"/>
      <c r="E5166" s="121"/>
      <c r="F5166" s="122"/>
      <c r="G5166" s="129"/>
      <c r="H5166" s="372"/>
      <c r="I5166" s="264"/>
      <c r="J5166" s="270"/>
      <c r="K5166" s="264"/>
      <c r="L5166" s="264"/>
      <c r="M5166" s="158"/>
      <c r="N5166" s="348"/>
    </row>
    <row r="5167" spans="2:14" x14ac:dyDescent="0.15">
      <c r="B5167" s="160">
        <v>5163</v>
      </c>
      <c r="C5167" s="165"/>
      <c r="D5167" s="112"/>
      <c r="E5167" s="121"/>
      <c r="F5167" s="122"/>
      <c r="G5167" s="129"/>
      <c r="H5167" s="372"/>
      <c r="I5167" s="264"/>
      <c r="J5167" s="270"/>
      <c r="K5167" s="264"/>
      <c r="L5167" s="264"/>
      <c r="M5167" s="158"/>
      <c r="N5167" s="348"/>
    </row>
    <row r="5168" spans="2:14" x14ac:dyDescent="0.15">
      <c r="B5168" s="160">
        <v>5164</v>
      </c>
      <c r="C5168" s="165"/>
      <c r="D5168" s="112"/>
      <c r="E5168" s="121"/>
      <c r="F5168" s="122"/>
      <c r="G5168" s="129"/>
      <c r="H5168" s="372"/>
      <c r="I5168" s="264"/>
      <c r="J5168" s="270"/>
      <c r="K5168" s="264"/>
      <c r="L5168" s="264"/>
      <c r="M5168" s="158"/>
      <c r="N5168" s="348"/>
    </row>
    <row r="5169" spans="2:14" x14ac:dyDescent="0.15">
      <c r="B5169" s="160">
        <v>5165</v>
      </c>
      <c r="C5169" s="165"/>
      <c r="D5169" s="112"/>
      <c r="E5169" s="121"/>
      <c r="F5169" s="122"/>
      <c r="G5169" s="129"/>
      <c r="H5169" s="372"/>
      <c r="I5169" s="264"/>
      <c r="J5169" s="270"/>
      <c r="K5169" s="264"/>
      <c r="L5169" s="264"/>
      <c r="M5169" s="158"/>
      <c r="N5169" s="348"/>
    </row>
    <row r="5170" spans="2:14" x14ac:dyDescent="0.15">
      <c r="B5170" s="160">
        <v>5166</v>
      </c>
      <c r="C5170" s="165"/>
      <c r="D5170" s="112"/>
      <c r="E5170" s="121"/>
      <c r="F5170" s="122"/>
      <c r="G5170" s="129"/>
      <c r="H5170" s="372"/>
      <c r="I5170" s="264"/>
      <c r="J5170" s="270"/>
      <c r="K5170" s="264"/>
      <c r="L5170" s="264"/>
      <c r="M5170" s="158"/>
      <c r="N5170" s="348"/>
    </row>
    <row r="5171" spans="2:14" x14ac:dyDescent="0.15">
      <c r="B5171" s="160">
        <v>5167</v>
      </c>
      <c r="C5171" s="165"/>
      <c r="D5171" s="112"/>
      <c r="E5171" s="121"/>
      <c r="F5171" s="122"/>
      <c r="G5171" s="129"/>
      <c r="H5171" s="372"/>
      <c r="I5171" s="264"/>
      <c r="J5171" s="270"/>
      <c r="K5171" s="264"/>
      <c r="L5171" s="264"/>
      <c r="M5171" s="158"/>
      <c r="N5171" s="348"/>
    </row>
    <row r="5172" spans="2:14" x14ac:dyDescent="0.15">
      <c r="B5172" s="160">
        <v>5168</v>
      </c>
      <c r="C5172" s="165"/>
      <c r="D5172" s="112"/>
      <c r="E5172" s="121"/>
      <c r="F5172" s="122"/>
      <c r="G5172" s="129"/>
      <c r="H5172" s="372"/>
      <c r="I5172" s="264"/>
      <c r="J5172" s="270"/>
      <c r="K5172" s="264"/>
      <c r="L5172" s="264"/>
      <c r="M5172" s="158"/>
      <c r="N5172" s="348"/>
    </row>
    <row r="5173" spans="2:14" x14ac:dyDescent="0.15">
      <c r="B5173" s="160">
        <v>5169</v>
      </c>
      <c r="C5173" s="165"/>
      <c r="D5173" s="112"/>
      <c r="E5173" s="121"/>
      <c r="F5173" s="122"/>
      <c r="G5173" s="129"/>
      <c r="H5173" s="372"/>
      <c r="I5173" s="264"/>
      <c r="J5173" s="270"/>
      <c r="K5173" s="264"/>
      <c r="L5173" s="264"/>
      <c r="M5173" s="158"/>
      <c r="N5173" s="348"/>
    </row>
    <row r="5174" spans="2:14" x14ac:dyDescent="0.15">
      <c r="B5174" s="160">
        <v>5170</v>
      </c>
      <c r="C5174" s="165"/>
      <c r="D5174" s="112"/>
      <c r="E5174" s="121"/>
      <c r="F5174" s="122"/>
      <c r="G5174" s="129"/>
      <c r="H5174" s="372"/>
      <c r="I5174" s="264"/>
      <c r="J5174" s="270"/>
      <c r="K5174" s="264"/>
      <c r="L5174" s="264"/>
      <c r="M5174" s="158"/>
      <c r="N5174" s="348"/>
    </row>
    <row r="5175" spans="2:14" x14ac:dyDescent="0.15">
      <c r="B5175" s="160">
        <v>5171</v>
      </c>
      <c r="C5175" s="165"/>
      <c r="D5175" s="112"/>
      <c r="E5175" s="121"/>
      <c r="F5175" s="122"/>
      <c r="G5175" s="129"/>
      <c r="H5175" s="372"/>
      <c r="I5175" s="264"/>
      <c r="J5175" s="270"/>
      <c r="K5175" s="264"/>
      <c r="L5175" s="264"/>
      <c r="M5175" s="158"/>
      <c r="N5175" s="348"/>
    </row>
    <row r="5176" spans="2:14" x14ac:dyDescent="0.15">
      <c r="B5176" s="160">
        <v>5172</v>
      </c>
      <c r="C5176" s="165"/>
      <c r="D5176" s="112"/>
      <c r="E5176" s="121"/>
      <c r="F5176" s="122"/>
      <c r="G5176" s="129"/>
      <c r="H5176" s="372"/>
      <c r="I5176" s="264"/>
      <c r="J5176" s="270"/>
      <c r="K5176" s="264"/>
      <c r="L5176" s="264"/>
      <c r="M5176" s="158"/>
      <c r="N5176" s="348"/>
    </row>
    <row r="5177" spans="2:14" x14ac:dyDescent="0.15">
      <c r="B5177" s="160">
        <v>5173</v>
      </c>
      <c r="C5177" s="165"/>
      <c r="D5177" s="112"/>
      <c r="E5177" s="121"/>
      <c r="F5177" s="122"/>
      <c r="G5177" s="129"/>
      <c r="H5177" s="372"/>
      <c r="I5177" s="264"/>
      <c r="J5177" s="270"/>
      <c r="K5177" s="264"/>
      <c r="L5177" s="264"/>
      <c r="M5177" s="158"/>
      <c r="N5177" s="348"/>
    </row>
    <row r="5178" spans="2:14" x14ac:dyDescent="0.15">
      <c r="B5178" s="160">
        <v>5174</v>
      </c>
      <c r="C5178" s="165"/>
      <c r="D5178" s="112"/>
      <c r="E5178" s="121"/>
      <c r="F5178" s="122"/>
      <c r="G5178" s="129"/>
      <c r="H5178" s="372"/>
      <c r="I5178" s="264"/>
      <c r="J5178" s="270"/>
      <c r="K5178" s="264"/>
      <c r="L5178" s="264"/>
      <c r="M5178" s="158"/>
      <c r="N5178" s="348"/>
    </row>
    <row r="5179" spans="2:14" x14ac:dyDescent="0.15">
      <c r="B5179" s="160">
        <v>5175</v>
      </c>
      <c r="C5179" s="165"/>
      <c r="D5179" s="112"/>
      <c r="E5179" s="121"/>
      <c r="F5179" s="122"/>
      <c r="G5179" s="129"/>
      <c r="H5179" s="372"/>
      <c r="I5179" s="264"/>
      <c r="J5179" s="270"/>
      <c r="K5179" s="264"/>
      <c r="L5179" s="264"/>
      <c r="M5179" s="158"/>
      <c r="N5179" s="348"/>
    </row>
    <row r="5180" spans="2:14" x14ac:dyDescent="0.15">
      <c r="B5180" s="160">
        <v>5176</v>
      </c>
      <c r="C5180" s="165"/>
      <c r="D5180" s="112"/>
      <c r="E5180" s="121"/>
      <c r="F5180" s="122"/>
      <c r="G5180" s="129"/>
      <c r="H5180" s="372"/>
      <c r="I5180" s="264"/>
      <c r="J5180" s="270"/>
      <c r="K5180" s="264"/>
      <c r="L5180" s="264"/>
      <c r="M5180" s="158"/>
      <c r="N5180" s="348"/>
    </row>
    <row r="5181" spans="2:14" x14ac:dyDescent="0.15">
      <c r="B5181" s="160">
        <v>5177</v>
      </c>
      <c r="C5181" s="165"/>
      <c r="D5181" s="112"/>
      <c r="E5181" s="121"/>
      <c r="F5181" s="122"/>
      <c r="G5181" s="129"/>
      <c r="H5181" s="372"/>
      <c r="I5181" s="264"/>
      <c r="J5181" s="270"/>
      <c r="K5181" s="264"/>
      <c r="L5181" s="264"/>
      <c r="M5181" s="158"/>
      <c r="N5181" s="348"/>
    </row>
    <row r="5182" spans="2:14" x14ac:dyDescent="0.15">
      <c r="B5182" s="160">
        <v>5178</v>
      </c>
      <c r="C5182" s="165"/>
      <c r="D5182" s="112"/>
      <c r="E5182" s="121"/>
      <c r="F5182" s="122"/>
      <c r="G5182" s="129"/>
      <c r="H5182" s="372"/>
      <c r="I5182" s="264"/>
      <c r="J5182" s="270"/>
      <c r="K5182" s="264"/>
      <c r="L5182" s="264"/>
      <c r="M5182" s="158"/>
      <c r="N5182" s="348"/>
    </row>
    <row r="5183" spans="2:14" x14ac:dyDescent="0.15">
      <c r="B5183" s="160">
        <v>5179</v>
      </c>
      <c r="C5183" s="165"/>
      <c r="D5183" s="112"/>
      <c r="E5183" s="121"/>
      <c r="F5183" s="122"/>
      <c r="G5183" s="129"/>
      <c r="H5183" s="372"/>
      <c r="I5183" s="264"/>
      <c r="J5183" s="270"/>
      <c r="K5183" s="264"/>
      <c r="L5183" s="264"/>
      <c r="M5183" s="158"/>
      <c r="N5183" s="348"/>
    </row>
    <row r="5184" spans="2:14" x14ac:dyDescent="0.15">
      <c r="B5184" s="160">
        <v>5180</v>
      </c>
      <c r="C5184" s="165"/>
      <c r="D5184" s="112"/>
      <c r="E5184" s="121"/>
      <c r="F5184" s="122"/>
      <c r="G5184" s="129"/>
      <c r="H5184" s="372"/>
      <c r="I5184" s="264"/>
      <c r="J5184" s="270"/>
      <c r="K5184" s="264"/>
      <c r="L5184" s="264"/>
      <c r="M5184" s="158"/>
      <c r="N5184" s="348"/>
    </row>
    <row r="5185" spans="2:14" x14ac:dyDescent="0.15">
      <c r="B5185" s="160">
        <v>5181</v>
      </c>
      <c r="C5185" s="165"/>
      <c r="D5185" s="112"/>
      <c r="E5185" s="121"/>
      <c r="F5185" s="122"/>
      <c r="G5185" s="129"/>
      <c r="H5185" s="372"/>
      <c r="I5185" s="264"/>
      <c r="J5185" s="270"/>
      <c r="K5185" s="264"/>
      <c r="L5185" s="264"/>
      <c r="M5185" s="158"/>
      <c r="N5185" s="348"/>
    </row>
    <row r="5186" spans="2:14" x14ac:dyDescent="0.15">
      <c r="B5186" s="160">
        <v>5182</v>
      </c>
      <c r="C5186" s="165"/>
      <c r="D5186" s="112"/>
      <c r="E5186" s="121"/>
      <c r="F5186" s="122"/>
      <c r="G5186" s="129"/>
      <c r="H5186" s="372"/>
      <c r="I5186" s="264"/>
      <c r="J5186" s="270"/>
      <c r="K5186" s="264"/>
      <c r="L5186" s="264"/>
      <c r="M5186" s="158"/>
      <c r="N5186" s="348"/>
    </row>
    <row r="5187" spans="2:14" x14ac:dyDescent="0.15">
      <c r="B5187" s="160">
        <v>5183</v>
      </c>
      <c r="C5187" s="165"/>
      <c r="D5187" s="112"/>
      <c r="E5187" s="121"/>
      <c r="F5187" s="122"/>
      <c r="G5187" s="129"/>
      <c r="H5187" s="372"/>
      <c r="I5187" s="264"/>
      <c r="J5187" s="270"/>
      <c r="K5187" s="264"/>
      <c r="L5187" s="264"/>
      <c r="M5187" s="158"/>
      <c r="N5187" s="348"/>
    </row>
    <row r="5188" spans="2:14" x14ac:dyDescent="0.15">
      <c r="B5188" s="160">
        <v>5184</v>
      </c>
      <c r="C5188" s="165"/>
      <c r="D5188" s="112"/>
      <c r="E5188" s="121"/>
      <c r="F5188" s="122"/>
      <c r="G5188" s="129"/>
      <c r="H5188" s="372"/>
      <c r="I5188" s="264"/>
      <c r="J5188" s="270"/>
      <c r="K5188" s="264"/>
      <c r="L5188" s="264"/>
      <c r="M5188" s="158"/>
      <c r="N5188" s="348"/>
    </row>
    <row r="5189" spans="2:14" x14ac:dyDescent="0.15">
      <c r="B5189" s="160">
        <v>5185</v>
      </c>
      <c r="C5189" s="165"/>
      <c r="D5189" s="112"/>
      <c r="E5189" s="121"/>
      <c r="F5189" s="122"/>
      <c r="G5189" s="129"/>
      <c r="H5189" s="372"/>
      <c r="I5189" s="264"/>
      <c r="J5189" s="270"/>
      <c r="K5189" s="264"/>
      <c r="L5189" s="264"/>
      <c r="M5189" s="158"/>
      <c r="N5189" s="348"/>
    </row>
    <row r="5190" spans="2:14" x14ac:dyDescent="0.15">
      <c r="B5190" s="160">
        <v>5186</v>
      </c>
      <c r="C5190" s="165"/>
      <c r="D5190" s="112"/>
      <c r="E5190" s="121"/>
      <c r="F5190" s="122"/>
      <c r="G5190" s="129"/>
      <c r="H5190" s="372"/>
      <c r="I5190" s="264"/>
      <c r="J5190" s="270"/>
      <c r="K5190" s="264"/>
      <c r="L5190" s="264"/>
      <c r="M5190" s="158"/>
      <c r="N5190" s="348"/>
    </row>
    <row r="5191" spans="2:14" x14ac:dyDescent="0.15">
      <c r="B5191" s="160">
        <v>5187</v>
      </c>
      <c r="C5191" s="165"/>
      <c r="D5191" s="112"/>
      <c r="E5191" s="121"/>
      <c r="F5191" s="122"/>
      <c r="G5191" s="129"/>
      <c r="H5191" s="372"/>
      <c r="I5191" s="264"/>
      <c r="J5191" s="270"/>
      <c r="K5191" s="264"/>
      <c r="L5191" s="264"/>
      <c r="M5191" s="158"/>
      <c r="N5191" s="348"/>
    </row>
    <row r="5192" spans="2:14" x14ac:dyDescent="0.15">
      <c r="B5192" s="160">
        <v>5188</v>
      </c>
      <c r="C5192" s="165"/>
      <c r="D5192" s="112"/>
      <c r="E5192" s="121"/>
      <c r="F5192" s="122"/>
      <c r="G5192" s="129"/>
      <c r="H5192" s="372"/>
      <c r="I5192" s="264"/>
      <c r="J5192" s="270"/>
      <c r="K5192" s="264"/>
      <c r="L5192" s="264"/>
      <c r="M5192" s="158"/>
      <c r="N5192" s="348"/>
    </row>
    <row r="5193" spans="2:14" x14ac:dyDescent="0.15">
      <c r="B5193" s="160">
        <v>5189</v>
      </c>
      <c r="C5193" s="165"/>
      <c r="D5193" s="112"/>
      <c r="E5193" s="121"/>
      <c r="F5193" s="122"/>
      <c r="G5193" s="129"/>
      <c r="H5193" s="372"/>
      <c r="I5193" s="264"/>
      <c r="J5193" s="270"/>
      <c r="K5193" s="264"/>
      <c r="L5193" s="264"/>
      <c r="M5193" s="158"/>
      <c r="N5193" s="348"/>
    </row>
    <row r="5194" spans="2:14" x14ac:dyDescent="0.15">
      <c r="B5194" s="160">
        <v>5190</v>
      </c>
      <c r="C5194" s="165"/>
      <c r="D5194" s="112"/>
      <c r="E5194" s="121"/>
      <c r="F5194" s="122"/>
      <c r="G5194" s="129"/>
      <c r="H5194" s="372"/>
      <c r="I5194" s="264"/>
      <c r="J5194" s="270"/>
      <c r="K5194" s="264"/>
      <c r="L5194" s="264"/>
      <c r="M5194" s="158"/>
      <c r="N5194" s="348"/>
    </row>
    <row r="5195" spans="2:14" x14ac:dyDescent="0.15">
      <c r="B5195" s="160">
        <v>5191</v>
      </c>
      <c r="C5195" s="165"/>
      <c r="D5195" s="112"/>
      <c r="E5195" s="121"/>
      <c r="F5195" s="122"/>
      <c r="G5195" s="129"/>
      <c r="H5195" s="372"/>
      <c r="I5195" s="264"/>
      <c r="J5195" s="270"/>
      <c r="K5195" s="264"/>
      <c r="L5195" s="264"/>
      <c r="M5195" s="158"/>
      <c r="N5195" s="348"/>
    </row>
    <row r="5196" spans="2:14" x14ac:dyDescent="0.15">
      <c r="B5196" s="160">
        <v>5192</v>
      </c>
      <c r="C5196" s="165"/>
      <c r="D5196" s="112"/>
      <c r="E5196" s="121"/>
      <c r="F5196" s="122"/>
      <c r="G5196" s="129"/>
      <c r="H5196" s="372"/>
      <c r="I5196" s="264"/>
      <c r="J5196" s="270"/>
      <c r="K5196" s="264"/>
      <c r="L5196" s="264"/>
      <c r="M5196" s="158"/>
      <c r="N5196" s="348"/>
    </row>
    <row r="5197" spans="2:14" x14ac:dyDescent="0.15">
      <c r="B5197" s="160">
        <v>5193</v>
      </c>
      <c r="C5197" s="165"/>
      <c r="D5197" s="112"/>
      <c r="E5197" s="121"/>
      <c r="F5197" s="122"/>
      <c r="G5197" s="129"/>
      <c r="H5197" s="372"/>
      <c r="I5197" s="264"/>
      <c r="J5197" s="270"/>
      <c r="K5197" s="264"/>
      <c r="L5197" s="264"/>
      <c r="M5197" s="158"/>
      <c r="N5197" s="348"/>
    </row>
    <row r="5198" spans="2:14" x14ac:dyDescent="0.15">
      <c r="B5198" s="160">
        <v>5194</v>
      </c>
      <c r="C5198" s="165"/>
      <c r="D5198" s="112"/>
      <c r="E5198" s="121"/>
      <c r="F5198" s="122"/>
      <c r="G5198" s="129"/>
      <c r="H5198" s="372"/>
      <c r="I5198" s="264"/>
      <c r="J5198" s="270"/>
      <c r="K5198" s="264"/>
      <c r="L5198" s="264"/>
      <c r="M5198" s="158"/>
      <c r="N5198" s="348"/>
    </row>
    <row r="5199" spans="2:14" x14ac:dyDescent="0.15">
      <c r="B5199" s="160">
        <v>5195</v>
      </c>
      <c r="C5199" s="165"/>
      <c r="D5199" s="112"/>
      <c r="E5199" s="121"/>
      <c r="F5199" s="122"/>
      <c r="G5199" s="129"/>
      <c r="H5199" s="372"/>
      <c r="I5199" s="264"/>
      <c r="J5199" s="270"/>
      <c r="K5199" s="264"/>
      <c r="L5199" s="264"/>
      <c r="M5199" s="158"/>
      <c r="N5199" s="348"/>
    </row>
    <row r="5200" spans="2:14" x14ac:dyDescent="0.15">
      <c r="B5200" s="160">
        <v>5196</v>
      </c>
      <c r="C5200" s="165"/>
      <c r="D5200" s="112"/>
      <c r="E5200" s="121"/>
      <c r="F5200" s="122"/>
      <c r="G5200" s="129"/>
      <c r="H5200" s="372"/>
      <c r="I5200" s="264"/>
      <c r="J5200" s="270"/>
      <c r="K5200" s="264"/>
      <c r="L5200" s="264"/>
      <c r="M5200" s="158"/>
      <c r="N5200" s="348"/>
    </row>
    <row r="5201" spans="2:14" x14ac:dyDescent="0.15">
      <c r="B5201" s="160">
        <v>5197</v>
      </c>
      <c r="C5201" s="165"/>
      <c r="D5201" s="112"/>
      <c r="E5201" s="121"/>
      <c r="F5201" s="122"/>
      <c r="G5201" s="129"/>
      <c r="H5201" s="372"/>
      <c r="I5201" s="264"/>
      <c r="J5201" s="270"/>
      <c r="K5201" s="264"/>
      <c r="L5201" s="264"/>
      <c r="M5201" s="158"/>
      <c r="N5201" s="348"/>
    </row>
    <row r="5202" spans="2:14" x14ac:dyDescent="0.15">
      <c r="B5202" s="160">
        <v>5198</v>
      </c>
      <c r="C5202" s="165"/>
      <c r="D5202" s="112"/>
      <c r="E5202" s="121"/>
      <c r="F5202" s="122"/>
      <c r="G5202" s="129"/>
      <c r="H5202" s="372"/>
      <c r="I5202" s="264"/>
      <c r="J5202" s="270"/>
      <c r="K5202" s="264"/>
      <c r="L5202" s="264"/>
      <c r="M5202" s="158"/>
      <c r="N5202" s="348"/>
    </row>
    <row r="5203" spans="2:14" x14ac:dyDescent="0.15">
      <c r="B5203" s="160">
        <v>5199</v>
      </c>
      <c r="C5203" s="165"/>
      <c r="D5203" s="112"/>
      <c r="E5203" s="121"/>
      <c r="F5203" s="122"/>
      <c r="G5203" s="129"/>
      <c r="H5203" s="372"/>
      <c r="I5203" s="264"/>
      <c r="J5203" s="270"/>
      <c r="K5203" s="264"/>
      <c r="L5203" s="264"/>
      <c r="M5203" s="158"/>
      <c r="N5203" s="348"/>
    </row>
    <row r="5204" spans="2:14" x14ac:dyDescent="0.15">
      <c r="B5204" s="160">
        <v>5200</v>
      </c>
      <c r="C5204" s="165"/>
      <c r="D5204" s="112"/>
      <c r="E5204" s="121"/>
      <c r="F5204" s="122"/>
      <c r="G5204" s="129"/>
      <c r="H5204" s="372"/>
      <c r="I5204" s="264"/>
      <c r="J5204" s="270"/>
      <c r="K5204" s="264"/>
      <c r="L5204" s="264"/>
      <c r="M5204" s="158"/>
      <c r="N5204" s="348"/>
    </row>
    <row r="5205" spans="2:14" x14ac:dyDescent="0.15">
      <c r="B5205" s="160">
        <v>5201</v>
      </c>
      <c r="C5205" s="165"/>
      <c r="D5205" s="112"/>
      <c r="E5205" s="121"/>
      <c r="F5205" s="122"/>
      <c r="G5205" s="129"/>
      <c r="H5205" s="372"/>
      <c r="I5205" s="264"/>
      <c r="J5205" s="270"/>
      <c r="K5205" s="264"/>
      <c r="L5205" s="264"/>
      <c r="M5205" s="158"/>
      <c r="N5205" s="348"/>
    </row>
    <row r="5206" spans="2:14" x14ac:dyDescent="0.15">
      <c r="B5206" s="160">
        <v>5202</v>
      </c>
      <c r="C5206" s="165"/>
      <c r="D5206" s="112"/>
      <c r="E5206" s="121"/>
      <c r="F5206" s="122"/>
      <c r="G5206" s="129"/>
      <c r="H5206" s="372"/>
      <c r="I5206" s="264"/>
      <c r="J5206" s="270"/>
      <c r="K5206" s="264"/>
      <c r="L5206" s="264"/>
      <c r="M5206" s="158"/>
      <c r="N5206" s="348"/>
    </row>
    <row r="5207" spans="2:14" x14ac:dyDescent="0.15">
      <c r="B5207" s="160">
        <v>5203</v>
      </c>
      <c r="C5207" s="165"/>
      <c r="D5207" s="112"/>
      <c r="E5207" s="121"/>
      <c r="F5207" s="122"/>
      <c r="G5207" s="129"/>
      <c r="H5207" s="372"/>
      <c r="I5207" s="264"/>
      <c r="J5207" s="270"/>
      <c r="K5207" s="264"/>
      <c r="L5207" s="264"/>
      <c r="M5207" s="158"/>
      <c r="N5207" s="348"/>
    </row>
    <row r="5208" spans="2:14" x14ac:dyDescent="0.15">
      <c r="B5208" s="160">
        <v>5204</v>
      </c>
      <c r="C5208" s="165"/>
      <c r="D5208" s="112"/>
      <c r="E5208" s="121"/>
      <c r="F5208" s="122"/>
      <c r="G5208" s="129"/>
      <c r="H5208" s="372"/>
      <c r="I5208" s="264"/>
      <c r="J5208" s="270"/>
      <c r="K5208" s="264"/>
      <c r="L5208" s="264"/>
      <c r="M5208" s="158"/>
      <c r="N5208" s="348"/>
    </row>
    <row r="5209" spans="2:14" x14ac:dyDescent="0.15">
      <c r="B5209" s="160">
        <v>5205</v>
      </c>
      <c r="C5209" s="165"/>
      <c r="D5209" s="112"/>
      <c r="E5209" s="121"/>
      <c r="F5209" s="122"/>
      <c r="G5209" s="129"/>
      <c r="H5209" s="372"/>
      <c r="I5209" s="264"/>
      <c r="J5209" s="270"/>
      <c r="K5209" s="264"/>
      <c r="L5209" s="264"/>
      <c r="M5209" s="158"/>
      <c r="N5209" s="348"/>
    </row>
    <row r="5210" spans="2:14" x14ac:dyDescent="0.15">
      <c r="B5210" s="160">
        <v>5206</v>
      </c>
      <c r="C5210" s="165"/>
      <c r="D5210" s="112"/>
      <c r="E5210" s="121"/>
      <c r="F5210" s="122"/>
      <c r="G5210" s="129"/>
      <c r="H5210" s="372"/>
      <c r="I5210" s="264"/>
      <c r="J5210" s="270"/>
      <c r="K5210" s="264"/>
      <c r="L5210" s="264"/>
      <c r="M5210" s="158"/>
      <c r="N5210" s="348"/>
    </row>
    <row r="5211" spans="2:14" x14ac:dyDescent="0.15">
      <c r="B5211" s="160">
        <v>5207</v>
      </c>
      <c r="C5211" s="165"/>
      <c r="D5211" s="112"/>
      <c r="E5211" s="121"/>
      <c r="F5211" s="122"/>
      <c r="G5211" s="129"/>
      <c r="H5211" s="372"/>
      <c r="I5211" s="264"/>
      <c r="J5211" s="270"/>
      <c r="K5211" s="264"/>
      <c r="L5211" s="264"/>
      <c r="M5211" s="158"/>
      <c r="N5211" s="348"/>
    </row>
    <row r="5212" spans="2:14" x14ac:dyDescent="0.15">
      <c r="B5212" s="160">
        <v>5208</v>
      </c>
      <c r="C5212" s="165"/>
      <c r="D5212" s="112"/>
      <c r="E5212" s="121"/>
      <c r="F5212" s="122"/>
      <c r="G5212" s="129"/>
      <c r="H5212" s="372"/>
      <c r="I5212" s="264"/>
      <c r="J5212" s="270"/>
      <c r="K5212" s="264"/>
      <c r="L5212" s="264"/>
      <c r="M5212" s="158"/>
      <c r="N5212" s="348"/>
    </row>
    <row r="5213" spans="2:14" x14ac:dyDescent="0.15">
      <c r="B5213" s="160">
        <v>5209</v>
      </c>
      <c r="C5213" s="165"/>
      <c r="D5213" s="112"/>
      <c r="E5213" s="121"/>
      <c r="F5213" s="122"/>
      <c r="G5213" s="129"/>
      <c r="H5213" s="372"/>
      <c r="I5213" s="264"/>
      <c r="J5213" s="270"/>
      <c r="K5213" s="264"/>
      <c r="L5213" s="264"/>
      <c r="M5213" s="158"/>
      <c r="N5213" s="348"/>
    </row>
    <row r="5214" spans="2:14" x14ac:dyDescent="0.15">
      <c r="B5214" s="160">
        <v>5210</v>
      </c>
      <c r="C5214" s="165"/>
      <c r="D5214" s="112"/>
      <c r="E5214" s="121"/>
      <c r="F5214" s="122"/>
      <c r="G5214" s="129"/>
      <c r="H5214" s="372"/>
      <c r="I5214" s="264"/>
      <c r="J5214" s="270"/>
      <c r="K5214" s="264"/>
      <c r="L5214" s="264"/>
      <c r="M5214" s="158"/>
      <c r="N5214" s="348"/>
    </row>
    <row r="5215" spans="2:14" x14ac:dyDescent="0.15">
      <c r="B5215" s="160">
        <v>5211</v>
      </c>
      <c r="C5215" s="165"/>
      <c r="D5215" s="112"/>
      <c r="E5215" s="121"/>
      <c r="F5215" s="122"/>
      <c r="G5215" s="129"/>
      <c r="H5215" s="372"/>
      <c r="I5215" s="264"/>
      <c r="J5215" s="270"/>
      <c r="K5215" s="264"/>
      <c r="L5215" s="264"/>
      <c r="M5215" s="158"/>
      <c r="N5215" s="348"/>
    </row>
    <row r="5216" spans="2:14" x14ac:dyDescent="0.15">
      <c r="B5216" s="160">
        <v>5212</v>
      </c>
      <c r="C5216" s="165"/>
      <c r="D5216" s="112"/>
      <c r="E5216" s="121"/>
      <c r="F5216" s="122"/>
      <c r="G5216" s="129"/>
      <c r="H5216" s="372"/>
      <c r="I5216" s="264"/>
      <c r="J5216" s="270"/>
      <c r="K5216" s="264"/>
      <c r="L5216" s="264"/>
      <c r="M5216" s="158"/>
      <c r="N5216" s="348"/>
    </row>
    <row r="5217" spans="2:14" x14ac:dyDescent="0.15">
      <c r="B5217" s="160">
        <v>5213</v>
      </c>
      <c r="C5217" s="165"/>
      <c r="D5217" s="112"/>
      <c r="E5217" s="121"/>
      <c r="F5217" s="122"/>
      <c r="G5217" s="129"/>
      <c r="H5217" s="372"/>
      <c r="I5217" s="264"/>
      <c r="J5217" s="270"/>
      <c r="K5217" s="264"/>
      <c r="L5217" s="264"/>
      <c r="M5217" s="158"/>
      <c r="N5217" s="348"/>
    </row>
    <row r="5218" spans="2:14" x14ac:dyDescent="0.15">
      <c r="B5218" s="160">
        <v>5214</v>
      </c>
      <c r="C5218" s="165"/>
      <c r="D5218" s="112"/>
      <c r="E5218" s="121"/>
      <c r="F5218" s="122"/>
      <c r="G5218" s="129"/>
      <c r="H5218" s="372"/>
      <c r="I5218" s="264"/>
      <c r="J5218" s="270"/>
      <c r="K5218" s="264"/>
      <c r="L5218" s="264"/>
      <c r="M5218" s="158"/>
      <c r="N5218" s="348"/>
    </row>
    <row r="5219" spans="2:14" x14ac:dyDescent="0.15">
      <c r="B5219" s="160">
        <v>5215</v>
      </c>
      <c r="C5219" s="165"/>
      <c r="D5219" s="112"/>
      <c r="E5219" s="121"/>
      <c r="F5219" s="122"/>
      <c r="G5219" s="129"/>
      <c r="H5219" s="372"/>
      <c r="I5219" s="264"/>
      <c r="J5219" s="270"/>
      <c r="K5219" s="264"/>
      <c r="L5219" s="264"/>
      <c r="M5219" s="158"/>
      <c r="N5219" s="348"/>
    </row>
    <row r="5220" spans="2:14" x14ac:dyDescent="0.15">
      <c r="B5220" s="160">
        <v>5216</v>
      </c>
      <c r="C5220" s="165"/>
      <c r="D5220" s="112"/>
      <c r="E5220" s="121"/>
      <c r="F5220" s="122"/>
      <c r="G5220" s="129"/>
      <c r="H5220" s="372"/>
      <c r="I5220" s="264"/>
      <c r="J5220" s="270"/>
      <c r="K5220" s="264"/>
      <c r="L5220" s="264"/>
      <c r="M5220" s="158"/>
      <c r="N5220" s="348"/>
    </row>
    <row r="5221" spans="2:14" x14ac:dyDescent="0.15">
      <c r="B5221" s="160">
        <v>5217</v>
      </c>
      <c r="C5221" s="165"/>
      <c r="D5221" s="112"/>
      <c r="E5221" s="121"/>
      <c r="F5221" s="122"/>
      <c r="G5221" s="129"/>
      <c r="H5221" s="372"/>
      <c r="I5221" s="264"/>
      <c r="J5221" s="270"/>
      <c r="K5221" s="264"/>
      <c r="L5221" s="264"/>
      <c r="M5221" s="158"/>
      <c r="N5221" s="348"/>
    </row>
    <row r="5222" spans="2:14" x14ac:dyDescent="0.15">
      <c r="B5222" s="160">
        <v>5218</v>
      </c>
      <c r="C5222" s="165"/>
      <c r="D5222" s="112"/>
      <c r="E5222" s="121"/>
      <c r="F5222" s="122"/>
      <c r="G5222" s="129"/>
      <c r="H5222" s="372"/>
      <c r="I5222" s="264"/>
      <c r="J5222" s="270"/>
      <c r="K5222" s="264"/>
      <c r="L5222" s="264"/>
      <c r="M5222" s="158"/>
      <c r="N5222" s="348"/>
    </row>
    <row r="5223" spans="2:14" x14ac:dyDescent="0.15">
      <c r="B5223" s="160">
        <v>5219</v>
      </c>
      <c r="C5223" s="165"/>
      <c r="D5223" s="112"/>
      <c r="E5223" s="121"/>
      <c r="F5223" s="122"/>
      <c r="G5223" s="129"/>
      <c r="H5223" s="372"/>
      <c r="I5223" s="264"/>
      <c r="J5223" s="270"/>
      <c r="K5223" s="264"/>
      <c r="L5223" s="264"/>
      <c r="M5223" s="158"/>
      <c r="N5223" s="348"/>
    </row>
    <row r="5224" spans="2:14" x14ac:dyDescent="0.15">
      <c r="B5224" s="160">
        <v>5220</v>
      </c>
      <c r="C5224" s="165"/>
      <c r="D5224" s="112"/>
      <c r="E5224" s="121"/>
      <c r="F5224" s="122"/>
      <c r="G5224" s="129"/>
      <c r="H5224" s="372"/>
      <c r="I5224" s="264"/>
      <c r="J5224" s="270"/>
      <c r="K5224" s="264"/>
      <c r="L5224" s="264"/>
      <c r="M5224" s="158"/>
      <c r="N5224" s="348"/>
    </row>
    <row r="5225" spans="2:14" x14ac:dyDescent="0.15">
      <c r="B5225" s="160">
        <v>5221</v>
      </c>
      <c r="C5225" s="165"/>
      <c r="D5225" s="112"/>
      <c r="E5225" s="121"/>
      <c r="F5225" s="122"/>
      <c r="G5225" s="129"/>
      <c r="H5225" s="372"/>
      <c r="I5225" s="264"/>
      <c r="J5225" s="270"/>
      <c r="K5225" s="264"/>
      <c r="L5225" s="264"/>
      <c r="M5225" s="158"/>
      <c r="N5225" s="348"/>
    </row>
    <row r="5226" spans="2:14" x14ac:dyDescent="0.15">
      <c r="B5226" s="160">
        <v>5222</v>
      </c>
      <c r="C5226" s="165"/>
      <c r="D5226" s="112"/>
      <c r="E5226" s="121"/>
      <c r="F5226" s="122"/>
      <c r="G5226" s="129"/>
      <c r="H5226" s="372"/>
      <c r="I5226" s="264"/>
      <c r="J5226" s="270"/>
      <c r="K5226" s="264"/>
      <c r="L5226" s="264"/>
      <c r="M5226" s="158"/>
      <c r="N5226" s="348"/>
    </row>
    <row r="5227" spans="2:14" x14ac:dyDescent="0.15">
      <c r="B5227" s="160">
        <v>5223</v>
      </c>
      <c r="C5227" s="165"/>
      <c r="D5227" s="112"/>
      <c r="E5227" s="121"/>
      <c r="F5227" s="122"/>
      <c r="G5227" s="129"/>
      <c r="H5227" s="372"/>
      <c r="I5227" s="264"/>
      <c r="J5227" s="270"/>
      <c r="K5227" s="264"/>
      <c r="L5227" s="264"/>
      <c r="M5227" s="158"/>
      <c r="N5227" s="348"/>
    </row>
    <row r="5228" spans="2:14" x14ac:dyDescent="0.15">
      <c r="B5228" s="160">
        <v>5224</v>
      </c>
      <c r="C5228" s="165"/>
      <c r="D5228" s="112"/>
      <c r="E5228" s="121"/>
      <c r="F5228" s="122"/>
      <c r="G5228" s="129"/>
      <c r="H5228" s="372"/>
      <c r="I5228" s="264"/>
      <c r="J5228" s="270"/>
      <c r="K5228" s="264"/>
      <c r="L5228" s="264"/>
      <c r="M5228" s="158"/>
      <c r="N5228" s="348"/>
    </row>
    <row r="5229" spans="2:14" x14ac:dyDescent="0.15">
      <c r="B5229" s="160">
        <v>5225</v>
      </c>
      <c r="C5229" s="165"/>
      <c r="D5229" s="112"/>
      <c r="E5229" s="121"/>
      <c r="F5229" s="122"/>
      <c r="G5229" s="129"/>
      <c r="H5229" s="372"/>
      <c r="I5229" s="264"/>
      <c r="J5229" s="270"/>
      <c r="K5229" s="264"/>
      <c r="L5229" s="264"/>
      <c r="M5229" s="158"/>
      <c r="N5229" s="348"/>
    </row>
    <row r="5230" spans="2:14" x14ac:dyDescent="0.15">
      <c r="B5230" s="160">
        <v>5226</v>
      </c>
      <c r="C5230" s="165"/>
      <c r="D5230" s="112"/>
      <c r="E5230" s="121"/>
      <c r="F5230" s="122"/>
      <c r="G5230" s="129"/>
      <c r="H5230" s="372"/>
      <c r="I5230" s="264"/>
      <c r="J5230" s="270"/>
      <c r="K5230" s="264"/>
      <c r="L5230" s="264"/>
      <c r="M5230" s="158"/>
      <c r="N5230" s="348"/>
    </row>
    <row r="5231" spans="2:14" x14ac:dyDescent="0.15">
      <c r="B5231" s="160">
        <v>5227</v>
      </c>
      <c r="C5231" s="165"/>
      <c r="D5231" s="112"/>
      <c r="E5231" s="121"/>
      <c r="F5231" s="122"/>
      <c r="G5231" s="129"/>
      <c r="H5231" s="372"/>
      <c r="I5231" s="264"/>
      <c r="J5231" s="270"/>
      <c r="K5231" s="264"/>
      <c r="L5231" s="264"/>
      <c r="M5231" s="158"/>
      <c r="N5231" s="348"/>
    </row>
    <row r="5232" spans="2:14" x14ac:dyDescent="0.15">
      <c r="B5232" s="160">
        <v>5228</v>
      </c>
      <c r="C5232" s="165"/>
      <c r="D5232" s="112"/>
      <c r="E5232" s="121"/>
      <c r="F5232" s="122"/>
      <c r="G5232" s="129"/>
      <c r="H5232" s="372"/>
      <c r="I5232" s="264"/>
      <c r="J5232" s="270"/>
      <c r="K5232" s="264"/>
      <c r="L5232" s="264"/>
      <c r="M5232" s="158"/>
      <c r="N5232" s="348"/>
    </row>
    <row r="5233" spans="2:14" x14ac:dyDescent="0.15">
      <c r="B5233" s="160">
        <v>5229</v>
      </c>
      <c r="C5233" s="165"/>
      <c r="D5233" s="112"/>
      <c r="E5233" s="121"/>
      <c r="F5233" s="122"/>
      <c r="G5233" s="129"/>
      <c r="H5233" s="372"/>
      <c r="I5233" s="264"/>
      <c r="J5233" s="270"/>
      <c r="K5233" s="264"/>
      <c r="L5233" s="264"/>
      <c r="M5233" s="158"/>
      <c r="N5233" s="348"/>
    </row>
    <row r="5234" spans="2:14" x14ac:dyDescent="0.15">
      <c r="B5234" s="160">
        <v>5230</v>
      </c>
      <c r="C5234" s="165"/>
      <c r="D5234" s="112"/>
      <c r="E5234" s="121"/>
      <c r="F5234" s="122"/>
      <c r="G5234" s="129"/>
      <c r="H5234" s="372"/>
      <c r="I5234" s="264"/>
      <c r="J5234" s="270"/>
      <c r="K5234" s="264"/>
      <c r="L5234" s="264"/>
      <c r="M5234" s="158"/>
      <c r="N5234" s="348"/>
    </row>
    <row r="5235" spans="2:14" x14ac:dyDescent="0.15">
      <c r="B5235" s="160">
        <v>5231</v>
      </c>
      <c r="C5235" s="165"/>
      <c r="D5235" s="112"/>
      <c r="E5235" s="121"/>
      <c r="F5235" s="122"/>
      <c r="G5235" s="129"/>
      <c r="H5235" s="372"/>
      <c r="I5235" s="264"/>
      <c r="J5235" s="270"/>
      <c r="K5235" s="264"/>
      <c r="L5235" s="264"/>
      <c r="M5235" s="158"/>
      <c r="N5235" s="348"/>
    </row>
    <row r="5236" spans="2:14" x14ac:dyDescent="0.15">
      <c r="B5236" s="160">
        <v>5232</v>
      </c>
      <c r="C5236" s="165"/>
      <c r="D5236" s="112"/>
      <c r="E5236" s="121"/>
      <c r="F5236" s="122"/>
      <c r="G5236" s="129"/>
      <c r="H5236" s="372"/>
      <c r="I5236" s="264"/>
      <c r="J5236" s="270"/>
      <c r="K5236" s="264"/>
      <c r="L5236" s="264"/>
      <c r="M5236" s="158"/>
      <c r="N5236" s="348"/>
    </row>
    <row r="5237" spans="2:14" x14ac:dyDescent="0.15">
      <c r="B5237" s="160">
        <v>5233</v>
      </c>
      <c r="C5237" s="165"/>
      <c r="D5237" s="112"/>
      <c r="E5237" s="121"/>
      <c r="F5237" s="122"/>
      <c r="G5237" s="129"/>
      <c r="H5237" s="372"/>
      <c r="I5237" s="264"/>
      <c r="J5237" s="270"/>
      <c r="K5237" s="264"/>
      <c r="L5237" s="264"/>
      <c r="M5237" s="158"/>
      <c r="N5237" s="348"/>
    </row>
    <row r="5238" spans="2:14" x14ac:dyDescent="0.15">
      <c r="B5238" s="160">
        <v>5234</v>
      </c>
      <c r="C5238" s="165"/>
      <c r="D5238" s="112"/>
      <c r="E5238" s="121"/>
      <c r="F5238" s="122"/>
      <c r="G5238" s="129"/>
      <c r="H5238" s="372"/>
      <c r="I5238" s="264"/>
      <c r="J5238" s="270"/>
      <c r="K5238" s="264"/>
      <c r="L5238" s="264"/>
      <c r="M5238" s="158"/>
      <c r="N5238" s="348"/>
    </row>
    <row r="5239" spans="2:14" x14ac:dyDescent="0.15">
      <c r="B5239" s="160">
        <v>5235</v>
      </c>
      <c r="C5239" s="165"/>
      <c r="D5239" s="112"/>
      <c r="E5239" s="121"/>
      <c r="F5239" s="122"/>
      <c r="G5239" s="129"/>
      <c r="H5239" s="372"/>
      <c r="I5239" s="264"/>
      <c r="J5239" s="270"/>
      <c r="K5239" s="264"/>
      <c r="L5239" s="264"/>
      <c r="M5239" s="158"/>
      <c r="N5239" s="348"/>
    </row>
    <row r="5240" spans="2:14" x14ac:dyDescent="0.15">
      <c r="B5240" s="160">
        <v>5236</v>
      </c>
      <c r="C5240" s="165"/>
      <c r="D5240" s="112"/>
      <c r="E5240" s="121"/>
      <c r="F5240" s="122"/>
      <c r="G5240" s="129"/>
      <c r="H5240" s="372"/>
      <c r="I5240" s="264"/>
      <c r="J5240" s="270"/>
      <c r="K5240" s="264"/>
      <c r="L5240" s="264"/>
      <c r="M5240" s="158"/>
      <c r="N5240" s="348"/>
    </row>
    <row r="5241" spans="2:14" x14ac:dyDescent="0.15">
      <c r="B5241" s="160">
        <v>5237</v>
      </c>
      <c r="C5241" s="165"/>
      <c r="D5241" s="112"/>
      <c r="E5241" s="121"/>
      <c r="F5241" s="122"/>
      <c r="G5241" s="129"/>
      <c r="H5241" s="372"/>
      <c r="I5241" s="264"/>
      <c r="J5241" s="270"/>
      <c r="K5241" s="264"/>
      <c r="L5241" s="264"/>
      <c r="M5241" s="158"/>
      <c r="N5241" s="348"/>
    </row>
    <row r="5242" spans="2:14" x14ac:dyDescent="0.15">
      <c r="B5242" s="160">
        <v>5238</v>
      </c>
      <c r="C5242" s="165"/>
      <c r="D5242" s="112"/>
      <c r="E5242" s="121"/>
      <c r="F5242" s="122"/>
      <c r="G5242" s="129"/>
      <c r="H5242" s="372"/>
      <c r="I5242" s="264"/>
      <c r="J5242" s="270"/>
      <c r="K5242" s="264"/>
      <c r="L5242" s="264"/>
      <c r="M5242" s="158"/>
      <c r="N5242" s="348"/>
    </row>
    <row r="5243" spans="2:14" x14ac:dyDescent="0.15">
      <c r="B5243" s="160">
        <v>5239</v>
      </c>
      <c r="C5243" s="165"/>
      <c r="D5243" s="112"/>
      <c r="E5243" s="121"/>
      <c r="F5243" s="122"/>
      <c r="G5243" s="129"/>
      <c r="H5243" s="372"/>
      <c r="I5243" s="264"/>
      <c r="J5243" s="270"/>
      <c r="K5243" s="264"/>
      <c r="L5243" s="264"/>
      <c r="M5243" s="158"/>
      <c r="N5243" s="348"/>
    </row>
    <row r="5244" spans="2:14" x14ac:dyDescent="0.15">
      <c r="B5244" s="160">
        <v>5240</v>
      </c>
      <c r="C5244" s="165"/>
      <c r="D5244" s="112"/>
      <c r="E5244" s="121"/>
      <c r="F5244" s="122"/>
      <c r="G5244" s="129"/>
      <c r="H5244" s="372"/>
      <c r="I5244" s="264"/>
      <c r="J5244" s="270"/>
      <c r="K5244" s="264"/>
      <c r="L5244" s="264"/>
      <c r="M5244" s="158"/>
      <c r="N5244" s="348"/>
    </row>
    <row r="5245" spans="2:14" x14ac:dyDescent="0.15">
      <c r="B5245" s="160">
        <v>5241</v>
      </c>
      <c r="C5245" s="165"/>
      <c r="D5245" s="112"/>
      <c r="E5245" s="121"/>
      <c r="F5245" s="122"/>
      <c r="G5245" s="129"/>
      <c r="H5245" s="372"/>
      <c r="I5245" s="264"/>
      <c r="J5245" s="270"/>
      <c r="K5245" s="264"/>
      <c r="L5245" s="264"/>
      <c r="M5245" s="158"/>
      <c r="N5245" s="348"/>
    </row>
    <row r="5246" spans="2:14" x14ac:dyDescent="0.15">
      <c r="B5246" s="160">
        <v>5242</v>
      </c>
      <c r="C5246" s="165"/>
      <c r="D5246" s="112"/>
      <c r="E5246" s="121"/>
      <c r="F5246" s="122"/>
      <c r="G5246" s="129"/>
      <c r="H5246" s="372"/>
      <c r="I5246" s="264"/>
      <c r="J5246" s="270"/>
      <c r="K5246" s="264"/>
      <c r="L5246" s="264"/>
      <c r="M5246" s="158"/>
      <c r="N5246" s="348"/>
    </row>
    <row r="5247" spans="2:14" x14ac:dyDescent="0.15">
      <c r="B5247" s="160">
        <v>5243</v>
      </c>
      <c r="C5247" s="165"/>
      <c r="D5247" s="112"/>
      <c r="E5247" s="121"/>
      <c r="F5247" s="122"/>
      <c r="G5247" s="129"/>
      <c r="H5247" s="372"/>
      <c r="I5247" s="264"/>
      <c r="J5247" s="270"/>
      <c r="K5247" s="264"/>
      <c r="L5247" s="264"/>
      <c r="M5247" s="158"/>
      <c r="N5247" s="348"/>
    </row>
    <row r="5248" spans="2:14" x14ac:dyDescent="0.15">
      <c r="B5248" s="160">
        <v>5244</v>
      </c>
      <c r="C5248" s="165"/>
      <c r="D5248" s="112"/>
      <c r="E5248" s="121"/>
      <c r="F5248" s="122"/>
      <c r="G5248" s="129"/>
      <c r="H5248" s="372"/>
      <c r="I5248" s="264"/>
      <c r="J5248" s="270"/>
      <c r="K5248" s="264"/>
      <c r="L5248" s="264"/>
      <c r="M5248" s="158"/>
      <c r="N5248" s="348"/>
    </row>
    <row r="5249" spans="2:14" x14ac:dyDescent="0.15">
      <c r="B5249" s="160">
        <v>5245</v>
      </c>
      <c r="C5249" s="165"/>
      <c r="D5249" s="112"/>
      <c r="E5249" s="121"/>
      <c r="F5249" s="122"/>
      <c r="G5249" s="129"/>
      <c r="H5249" s="372"/>
      <c r="I5249" s="264"/>
      <c r="J5249" s="270"/>
      <c r="K5249" s="264"/>
      <c r="L5249" s="264"/>
      <c r="M5249" s="158"/>
      <c r="N5249" s="348"/>
    </row>
    <row r="5250" spans="2:14" x14ac:dyDescent="0.15">
      <c r="B5250" s="160">
        <v>5246</v>
      </c>
      <c r="C5250" s="165"/>
      <c r="D5250" s="112"/>
      <c r="E5250" s="121"/>
      <c r="F5250" s="122"/>
      <c r="G5250" s="129"/>
      <c r="H5250" s="372"/>
      <c r="I5250" s="264"/>
      <c r="J5250" s="270"/>
      <c r="K5250" s="264"/>
      <c r="L5250" s="264"/>
      <c r="M5250" s="158"/>
      <c r="N5250" s="348"/>
    </row>
    <row r="5251" spans="2:14" x14ac:dyDescent="0.15">
      <c r="B5251" s="160">
        <v>5247</v>
      </c>
      <c r="C5251" s="165"/>
      <c r="D5251" s="112"/>
      <c r="E5251" s="121"/>
      <c r="F5251" s="122"/>
      <c r="G5251" s="129"/>
      <c r="H5251" s="372"/>
      <c r="I5251" s="264"/>
      <c r="J5251" s="270"/>
      <c r="K5251" s="264"/>
      <c r="L5251" s="264"/>
      <c r="M5251" s="158"/>
      <c r="N5251" s="348"/>
    </row>
    <row r="5252" spans="2:14" x14ac:dyDescent="0.15">
      <c r="B5252" s="160">
        <v>5248</v>
      </c>
      <c r="C5252" s="165"/>
      <c r="D5252" s="112"/>
      <c r="E5252" s="121"/>
      <c r="F5252" s="122"/>
      <c r="G5252" s="129"/>
      <c r="H5252" s="372"/>
      <c r="I5252" s="264"/>
      <c r="J5252" s="270"/>
      <c r="K5252" s="264"/>
      <c r="L5252" s="264"/>
      <c r="M5252" s="158"/>
      <c r="N5252" s="348"/>
    </row>
    <row r="5253" spans="2:14" x14ac:dyDescent="0.15">
      <c r="B5253" s="160">
        <v>5249</v>
      </c>
      <c r="C5253" s="165"/>
      <c r="D5253" s="112"/>
      <c r="E5253" s="121"/>
      <c r="F5253" s="122"/>
      <c r="G5253" s="129"/>
      <c r="H5253" s="372"/>
      <c r="I5253" s="264"/>
      <c r="J5253" s="270"/>
      <c r="K5253" s="264"/>
      <c r="L5253" s="264"/>
      <c r="M5253" s="158"/>
      <c r="N5253" s="348"/>
    </row>
    <row r="5254" spans="2:14" x14ac:dyDescent="0.15">
      <c r="B5254" s="160">
        <v>5250</v>
      </c>
      <c r="C5254" s="165"/>
      <c r="D5254" s="112"/>
      <c r="E5254" s="121"/>
      <c r="F5254" s="122"/>
      <c r="G5254" s="129"/>
      <c r="H5254" s="372"/>
      <c r="I5254" s="264"/>
      <c r="J5254" s="270"/>
      <c r="K5254" s="264"/>
      <c r="L5254" s="264"/>
      <c r="M5254" s="158"/>
      <c r="N5254" s="348"/>
    </row>
    <row r="5255" spans="2:14" x14ac:dyDescent="0.15">
      <c r="B5255" s="160">
        <v>5251</v>
      </c>
      <c r="C5255" s="165"/>
      <c r="D5255" s="112"/>
      <c r="E5255" s="121"/>
      <c r="F5255" s="122"/>
      <c r="G5255" s="129"/>
      <c r="H5255" s="372"/>
      <c r="I5255" s="264"/>
      <c r="J5255" s="270"/>
      <c r="K5255" s="264"/>
      <c r="L5255" s="264"/>
      <c r="M5255" s="158"/>
      <c r="N5255" s="348"/>
    </row>
    <row r="5256" spans="2:14" x14ac:dyDescent="0.15">
      <c r="B5256" s="160">
        <v>5252</v>
      </c>
      <c r="C5256" s="165"/>
      <c r="D5256" s="112"/>
      <c r="E5256" s="121"/>
      <c r="F5256" s="122"/>
      <c r="G5256" s="129"/>
      <c r="H5256" s="372"/>
      <c r="I5256" s="264"/>
      <c r="J5256" s="270"/>
      <c r="K5256" s="264"/>
      <c r="L5256" s="264"/>
      <c r="M5256" s="158"/>
      <c r="N5256" s="348"/>
    </row>
    <row r="5257" spans="2:14" x14ac:dyDescent="0.15">
      <c r="B5257" s="160">
        <v>5253</v>
      </c>
      <c r="C5257" s="165"/>
      <c r="D5257" s="112"/>
      <c r="E5257" s="121"/>
      <c r="F5257" s="122"/>
      <c r="G5257" s="129"/>
      <c r="H5257" s="372"/>
      <c r="I5257" s="264"/>
      <c r="J5257" s="270"/>
      <c r="K5257" s="264"/>
      <c r="L5257" s="264"/>
      <c r="M5257" s="158"/>
      <c r="N5257" s="348"/>
    </row>
    <row r="5258" spans="2:14" x14ac:dyDescent="0.15">
      <c r="B5258" s="160">
        <v>5254</v>
      </c>
      <c r="C5258" s="165"/>
      <c r="D5258" s="112"/>
      <c r="E5258" s="121"/>
      <c r="F5258" s="122"/>
      <c r="G5258" s="129"/>
      <c r="H5258" s="372"/>
      <c r="I5258" s="264"/>
      <c r="J5258" s="270"/>
      <c r="K5258" s="264"/>
      <c r="L5258" s="264"/>
      <c r="M5258" s="158"/>
      <c r="N5258" s="348"/>
    </row>
    <row r="5259" spans="2:14" x14ac:dyDescent="0.15">
      <c r="B5259" s="160">
        <v>5255</v>
      </c>
      <c r="C5259" s="165"/>
      <c r="D5259" s="112"/>
      <c r="E5259" s="121"/>
      <c r="F5259" s="122"/>
      <c r="G5259" s="129"/>
      <c r="H5259" s="372"/>
      <c r="I5259" s="264"/>
      <c r="J5259" s="270"/>
      <c r="K5259" s="264"/>
      <c r="L5259" s="264"/>
      <c r="M5259" s="158"/>
      <c r="N5259" s="348"/>
    </row>
    <row r="5260" spans="2:14" x14ac:dyDescent="0.15">
      <c r="B5260" s="160">
        <v>5256</v>
      </c>
      <c r="C5260" s="165"/>
      <c r="D5260" s="112"/>
      <c r="E5260" s="121"/>
      <c r="F5260" s="122"/>
      <c r="G5260" s="129"/>
      <c r="H5260" s="372"/>
      <c r="I5260" s="264"/>
      <c r="J5260" s="270"/>
      <c r="K5260" s="264"/>
      <c r="L5260" s="264"/>
      <c r="M5260" s="158"/>
      <c r="N5260" s="348"/>
    </row>
    <row r="5261" spans="2:14" x14ac:dyDescent="0.15">
      <c r="B5261" s="160">
        <v>5257</v>
      </c>
      <c r="C5261" s="165"/>
      <c r="D5261" s="112"/>
      <c r="E5261" s="121"/>
      <c r="F5261" s="122"/>
      <c r="G5261" s="129"/>
      <c r="H5261" s="372"/>
      <c r="I5261" s="264"/>
      <c r="J5261" s="270"/>
      <c r="K5261" s="264"/>
      <c r="L5261" s="264"/>
      <c r="M5261" s="158"/>
      <c r="N5261" s="348"/>
    </row>
    <row r="5262" spans="2:14" x14ac:dyDescent="0.15">
      <c r="B5262" s="160">
        <v>5258</v>
      </c>
      <c r="C5262" s="165"/>
      <c r="D5262" s="112"/>
      <c r="E5262" s="121"/>
      <c r="F5262" s="122"/>
      <c r="G5262" s="129"/>
      <c r="H5262" s="372"/>
      <c r="I5262" s="264"/>
      <c r="J5262" s="270"/>
      <c r="K5262" s="264"/>
      <c r="L5262" s="264"/>
      <c r="M5262" s="158"/>
      <c r="N5262" s="348"/>
    </row>
    <row r="5263" spans="2:14" x14ac:dyDescent="0.15">
      <c r="B5263" s="160">
        <v>5259</v>
      </c>
      <c r="C5263" s="165"/>
      <c r="D5263" s="112"/>
      <c r="E5263" s="121"/>
      <c r="F5263" s="122"/>
      <c r="G5263" s="129"/>
      <c r="H5263" s="372"/>
      <c r="I5263" s="264"/>
      <c r="J5263" s="270"/>
      <c r="K5263" s="264"/>
      <c r="L5263" s="264"/>
      <c r="M5263" s="158"/>
      <c r="N5263" s="348"/>
    </row>
    <row r="5264" spans="2:14" x14ac:dyDescent="0.15">
      <c r="B5264" s="160">
        <v>5260</v>
      </c>
      <c r="C5264" s="165"/>
      <c r="D5264" s="112"/>
      <c r="E5264" s="121"/>
      <c r="F5264" s="122"/>
      <c r="G5264" s="129"/>
      <c r="H5264" s="372"/>
      <c r="I5264" s="264"/>
      <c r="J5264" s="270"/>
      <c r="K5264" s="264"/>
      <c r="L5264" s="264"/>
      <c r="M5264" s="158"/>
      <c r="N5264" s="348"/>
    </row>
    <row r="5265" spans="2:14" x14ac:dyDescent="0.15">
      <c r="B5265" s="160">
        <v>5261</v>
      </c>
      <c r="C5265" s="165"/>
      <c r="D5265" s="112"/>
      <c r="E5265" s="121"/>
      <c r="F5265" s="122"/>
      <c r="G5265" s="129"/>
      <c r="H5265" s="372"/>
      <c r="I5265" s="264"/>
      <c r="J5265" s="270"/>
      <c r="K5265" s="264"/>
      <c r="L5265" s="264"/>
      <c r="M5265" s="158"/>
      <c r="N5265" s="348"/>
    </row>
    <row r="5266" spans="2:14" x14ac:dyDescent="0.15">
      <c r="B5266" s="160">
        <v>5262</v>
      </c>
      <c r="C5266" s="165"/>
      <c r="D5266" s="112"/>
      <c r="E5266" s="121"/>
      <c r="F5266" s="122"/>
      <c r="G5266" s="129"/>
      <c r="H5266" s="372"/>
      <c r="I5266" s="264"/>
      <c r="J5266" s="270"/>
      <c r="K5266" s="264"/>
      <c r="L5266" s="264"/>
      <c r="M5266" s="158"/>
      <c r="N5266" s="348"/>
    </row>
    <row r="5267" spans="2:14" x14ac:dyDescent="0.15">
      <c r="B5267" s="160">
        <v>5263</v>
      </c>
      <c r="C5267" s="165"/>
      <c r="D5267" s="112"/>
      <c r="E5267" s="121"/>
      <c r="F5267" s="122"/>
      <c r="G5267" s="129"/>
      <c r="H5267" s="372"/>
      <c r="I5267" s="264"/>
      <c r="J5267" s="270"/>
      <c r="K5267" s="264"/>
      <c r="L5267" s="264"/>
      <c r="M5267" s="158"/>
      <c r="N5267" s="348"/>
    </row>
    <row r="5268" spans="2:14" x14ac:dyDescent="0.15">
      <c r="B5268" s="160">
        <v>5264</v>
      </c>
      <c r="C5268" s="165"/>
      <c r="D5268" s="112"/>
      <c r="E5268" s="121"/>
      <c r="F5268" s="122"/>
      <c r="G5268" s="129"/>
      <c r="H5268" s="372"/>
      <c r="I5268" s="264"/>
      <c r="J5268" s="270"/>
      <c r="K5268" s="264"/>
      <c r="L5268" s="264"/>
      <c r="M5268" s="158"/>
      <c r="N5268" s="348"/>
    </row>
    <row r="5269" spans="2:14" x14ac:dyDescent="0.15">
      <c r="B5269" s="160">
        <v>5265</v>
      </c>
      <c r="C5269" s="165"/>
      <c r="D5269" s="112"/>
      <c r="E5269" s="121"/>
      <c r="F5269" s="122"/>
      <c r="G5269" s="129"/>
      <c r="H5269" s="372"/>
      <c r="I5269" s="264"/>
      <c r="J5269" s="270"/>
      <c r="K5269" s="264"/>
      <c r="L5269" s="264"/>
      <c r="M5269" s="158"/>
      <c r="N5269" s="348"/>
    </row>
    <row r="5270" spans="2:14" x14ac:dyDescent="0.15">
      <c r="B5270" s="160">
        <v>5266</v>
      </c>
      <c r="C5270" s="165"/>
      <c r="D5270" s="112"/>
      <c r="E5270" s="121"/>
      <c r="F5270" s="122"/>
      <c r="G5270" s="129"/>
      <c r="H5270" s="372"/>
      <c r="I5270" s="264"/>
      <c r="J5270" s="270"/>
      <c r="K5270" s="264"/>
      <c r="L5270" s="264"/>
      <c r="M5270" s="158"/>
      <c r="N5270" s="348"/>
    </row>
    <row r="5271" spans="2:14" x14ac:dyDescent="0.15">
      <c r="B5271" s="160">
        <v>5267</v>
      </c>
      <c r="C5271" s="165"/>
      <c r="D5271" s="112"/>
      <c r="E5271" s="121"/>
      <c r="F5271" s="122"/>
      <c r="G5271" s="129"/>
      <c r="H5271" s="372"/>
      <c r="I5271" s="264"/>
      <c r="J5271" s="270"/>
      <c r="K5271" s="264"/>
      <c r="L5271" s="264"/>
      <c r="M5271" s="158"/>
      <c r="N5271" s="348"/>
    </row>
    <row r="5272" spans="2:14" x14ac:dyDescent="0.15">
      <c r="B5272" s="160">
        <v>5268</v>
      </c>
      <c r="C5272" s="165"/>
      <c r="D5272" s="112"/>
      <c r="E5272" s="121"/>
      <c r="F5272" s="122"/>
      <c r="G5272" s="129"/>
      <c r="H5272" s="372"/>
      <c r="I5272" s="264"/>
      <c r="J5272" s="270"/>
      <c r="K5272" s="264"/>
      <c r="L5272" s="264"/>
      <c r="M5272" s="158"/>
      <c r="N5272" s="348"/>
    </row>
    <row r="5273" spans="2:14" x14ac:dyDescent="0.15">
      <c r="B5273" s="160">
        <v>5269</v>
      </c>
      <c r="C5273" s="165"/>
      <c r="D5273" s="112"/>
      <c r="E5273" s="121"/>
      <c r="F5273" s="122"/>
      <c r="G5273" s="129"/>
      <c r="H5273" s="372"/>
      <c r="I5273" s="264"/>
      <c r="J5273" s="270"/>
      <c r="K5273" s="264"/>
      <c r="L5273" s="264"/>
      <c r="M5273" s="158"/>
      <c r="N5273" s="348"/>
    </row>
    <row r="5274" spans="2:14" x14ac:dyDescent="0.15">
      <c r="B5274" s="160">
        <v>5270</v>
      </c>
      <c r="C5274" s="165"/>
      <c r="D5274" s="112"/>
      <c r="E5274" s="121"/>
      <c r="F5274" s="122"/>
      <c r="G5274" s="129"/>
      <c r="H5274" s="372"/>
      <c r="I5274" s="264"/>
      <c r="J5274" s="270"/>
      <c r="K5274" s="264"/>
      <c r="L5274" s="264"/>
      <c r="M5274" s="158"/>
      <c r="N5274" s="348"/>
    </row>
    <row r="5275" spans="2:14" x14ac:dyDescent="0.15">
      <c r="B5275" s="160">
        <v>5271</v>
      </c>
      <c r="C5275" s="165"/>
      <c r="D5275" s="112"/>
      <c r="E5275" s="121"/>
      <c r="F5275" s="122"/>
      <c r="G5275" s="129"/>
      <c r="H5275" s="372"/>
      <c r="I5275" s="264"/>
      <c r="J5275" s="270"/>
      <c r="K5275" s="264"/>
      <c r="L5275" s="264"/>
      <c r="M5275" s="158"/>
      <c r="N5275" s="348"/>
    </row>
    <row r="5276" spans="2:14" x14ac:dyDescent="0.15">
      <c r="B5276" s="160">
        <v>5272</v>
      </c>
      <c r="C5276" s="165"/>
      <c r="D5276" s="112"/>
      <c r="E5276" s="121"/>
      <c r="F5276" s="122"/>
      <c r="G5276" s="129"/>
      <c r="H5276" s="372"/>
      <c r="I5276" s="264"/>
      <c r="J5276" s="270"/>
      <c r="K5276" s="264"/>
      <c r="L5276" s="264"/>
      <c r="M5276" s="158"/>
      <c r="N5276" s="348"/>
    </row>
    <row r="5277" spans="2:14" x14ac:dyDescent="0.15">
      <c r="B5277" s="160">
        <v>5273</v>
      </c>
      <c r="C5277" s="165"/>
      <c r="D5277" s="112"/>
      <c r="E5277" s="121"/>
      <c r="F5277" s="122"/>
      <c r="G5277" s="129"/>
      <c r="H5277" s="372"/>
      <c r="I5277" s="264"/>
      <c r="J5277" s="270"/>
      <c r="K5277" s="264"/>
      <c r="L5277" s="264"/>
      <c r="M5277" s="158"/>
      <c r="N5277" s="348"/>
    </row>
    <row r="5278" spans="2:14" x14ac:dyDescent="0.15">
      <c r="B5278" s="160">
        <v>5274</v>
      </c>
      <c r="C5278" s="165"/>
      <c r="D5278" s="112"/>
      <c r="E5278" s="121"/>
      <c r="F5278" s="122"/>
      <c r="G5278" s="129"/>
      <c r="H5278" s="372"/>
      <c r="I5278" s="264"/>
      <c r="J5278" s="270"/>
      <c r="K5278" s="264"/>
      <c r="L5278" s="264"/>
      <c r="M5278" s="158"/>
      <c r="N5278" s="348"/>
    </row>
    <row r="5279" spans="2:14" x14ac:dyDescent="0.15">
      <c r="B5279" s="160">
        <v>5275</v>
      </c>
      <c r="C5279" s="165"/>
      <c r="D5279" s="112"/>
      <c r="E5279" s="121"/>
      <c r="F5279" s="122"/>
      <c r="G5279" s="129"/>
      <c r="H5279" s="372"/>
      <c r="I5279" s="264"/>
      <c r="J5279" s="270"/>
      <c r="K5279" s="264"/>
      <c r="L5279" s="264"/>
      <c r="M5279" s="158"/>
      <c r="N5279" s="348"/>
    </row>
    <row r="5280" spans="2:14" x14ac:dyDescent="0.15">
      <c r="B5280" s="160">
        <v>5276</v>
      </c>
      <c r="C5280" s="165"/>
      <c r="D5280" s="112"/>
      <c r="E5280" s="121"/>
      <c r="F5280" s="122"/>
      <c r="G5280" s="129"/>
      <c r="H5280" s="372"/>
      <c r="I5280" s="264"/>
      <c r="J5280" s="270"/>
      <c r="K5280" s="264"/>
      <c r="L5280" s="264"/>
      <c r="M5280" s="158"/>
      <c r="N5280" s="348"/>
    </row>
    <row r="5281" spans="2:14" x14ac:dyDescent="0.15">
      <c r="B5281" s="160">
        <v>5277</v>
      </c>
      <c r="C5281" s="165"/>
      <c r="D5281" s="112"/>
      <c r="E5281" s="121"/>
      <c r="F5281" s="122"/>
      <c r="G5281" s="129"/>
      <c r="H5281" s="372"/>
      <c r="I5281" s="264"/>
      <c r="J5281" s="270"/>
      <c r="K5281" s="264"/>
      <c r="L5281" s="264"/>
      <c r="M5281" s="158"/>
      <c r="N5281" s="348"/>
    </row>
    <row r="5282" spans="2:14" x14ac:dyDescent="0.15">
      <c r="B5282" s="160">
        <v>5278</v>
      </c>
      <c r="C5282" s="165"/>
      <c r="D5282" s="112"/>
      <c r="E5282" s="121"/>
      <c r="F5282" s="122"/>
      <c r="G5282" s="129"/>
      <c r="H5282" s="372"/>
      <c r="I5282" s="264"/>
      <c r="J5282" s="270"/>
      <c r="K5282" s="264"/>
      <c r="L5282" s="264"/>
      <c r="M5282" s="158"/>
      <c r="N5282" s="348"/>
    </row>
    <row r="5283" spans="2:14" x14ac:dyDescent="0.15">
      <c r="B5283" s="160">
        <v>5279</v>
      </c>
      <c r="C5283" s="165"/>
      <c r="D5283" s="112"/>
      <c r="E5283" s="121"/>
      <c r="F5283" s="122"/>
      <c r="G5283" s="129"/>
      <c r="H5283" s="372"/>
      <c r="I5283" s="264"/>
      <c r="J5283" s="270"/>
      <c r="K5283" s="264"/>
      <c r="L5283" s="264"/>
      <c r="M5283" s="158"/>
      <c r="N5283" s="348"/>
    </row>
    <row r="5284" spans="2:14" x14ac:dyDescent="0.15">
      <c r="B5284" s="160">
        <v>5280</v>
      </c>
      <c r="C5284" s="165"/>
      <c r="D5284" s="112"/>
      <c r="E5284" s="121"/>
      <c r="F5284" s="122"/>
      <c r="G5284" s="129"/>
      <c r="H5284" s="372"/>
      <c r="I5284" s="264"/>
      <c r="J5284" s="270"/>
      <c r="K5284" s="264"/>
      <c r="L5284" s="264"/>
      <c r="M5284" s="158"/>
      <c r="N5284" s="348"/>
    </row>
    <row r="5285" spans="2:14" x14ac:dyDescent="0.15">
      <c r="B5285" s="160">
        <v>5281</v>
      </c>
      <c r="C5285" s="165"/>
      <c r="D5285" s="112"/>
      <c r="E5285" s="121"/>
      <c r="F5285" s="122"/>
      <c r="G5285" s="129"/>
      <c r="H5285" s="372"/>
      <c r="I5285" s="264"/>
      <c r="J5285" s="270"/>
      <c r="K5285" s="264"/>
      <c r="L5285" s="264"/>
      <c r="M5285" s="158"/>
      <c r="N5285" s="348"/>
    </row>
    <row r="5286" spans="2:14" x14ac:dyDescent="0.15">
      <c r="B5286" s="160">
        <v>5282</v>
      </c>
      <c r="C5286" s="165"/>
      <c r="D5286" s="112"/>
      <c r="E5286" s="121"/>
      <c r="F5286" s="122"/>
      <c r="G5286" s="129"/>
      <c r="H5286" s="372"/>
      <c r="I5286" s="264"/>
      <c r="J5286" s="270"/>
      <c r="K5286" s="264"/>
      <c r="L5286" s="264"/>
      <c r="M5286" s="158"/>
      <c r="N5286" s="348"/>
    </row>
    <row r="5287" spans="2:14" x14ac:dyDescent="0.15">
      <c r="B5287" s="160">
        <v>5283</v>
      </c>
      <c r="C5287" s="165"/>
      <c r="D5287" s="112"/>
      <c r="E5287" s="121"/>
      <c r="F5287" s="122"/>
      <c r="G5287" s="129"/>
      <c r="H5287" s="372"/>
      <c r="I5287" s="264"/>
      <c r="J5287" s="270"/>
      <c r="K5287" s="264"/>
      <c r="L5287" s="264"/>
      <c r="M5287" s="158"/>
      <c r="N5287" s="348"/>
    </row>
    <row r="5288" spans="2:14" x14ac:dyDescent="0.15">
      <c r="B5288" s="160">
        <v>5284</v>
      </c>
      <c r="C5288" s="165"/>
      <c r="D5288" s="112"/>
      <c r="E5288" s="121"/>
      <c r="F5288" s="122"/>
      <c r="G5288" s="129"/>
      <c r="H5288" s="372"/>
      <c r="I5288" s="264"/>
      <c r="J5288" s="270"/>
      <c r="K5288" s="264"/>
      <c r="L5288" s="264"/>
      <c r="M5288" s="158"/>
      <c r="N5288" s="348"/>
    </row>
    <row r="5289" spans="2:14" x14ac:dyDescent="0.15">
      <c r="B5289" s="160">
        <v>5285</v>
      </c>
      <c r="C5289" s="165"/>
      <c r="D5289" s="112"/>
      <c r="E5289" s="121"/>
      <c r="F5289" s="122"/>
      <c r="G5289" s="129"/>
      <c r="H5289" s="372"/>
      <c r="I5289" s="264"/>
      <c r="J5289" s="270"/>
      <c r="K5289" s="264"/>
      <c r="L5289" s="264"/>
      <c r="M5289" s="158"/>
      <c r="N5289" s="348"/>
    </row>
    <row r="5290" spans="2:14" x14ac:dyDescent="0.15">
      <c r="B5290" s="160">
        <v>5286</v>
      </c>
      <c r="C5290" s="165"/>
      <c r="D5290" s="112"/>
      <c r="E5290" s="121"/>
      <c r="F5290" s="122"/>
      <c r="G5290" s="129"/>
      <c r="H5290" s="372"/>
      <c r="I5290" s="264"/>
      <c r="J5290" s="270"/>
      <c r="K5290" s="264"/>
      <c r="L5290" s="264"/>
      <c r="M5290" s="158"/>
      <c r="N5290" s="348"/>
    </row>
    <row r="5291" spans="2:14" x14ac:dyDescent="0.15">
      <c r="B5291" s="160">
        <v>5287</v>
      </c>
      <c r="C5291" s="165"/>
      <c r="D5291" s="112"/>
      <c r="E5291" s="121"/>
      <c r="F5291" s="122"/>
      <c r="G5291" s="129"/>
      <c r="H5291" s="372"/>
      <c r="I5291" s="264"/>
      <c r="J5291" s="270"/>
      <c r="K5291" s="264"/>
      <c r="L5291" s="264"/>
      <c r="M5291" s="158"/>
      <c r="N5291" s="348"/>
    </row>
    <row r="5292" spans="2:14" x14ac:dyDescent="0.15">
      <c r="B5292" s="160">
        <v>5288</v>
      </c>
      <c r="C5292" s="165"/>
      <c r="D5292" s="112"/>
      <c r="E5292" s="121"/>
      <c r="F5292" s="122"/>
      <c r="G5292" s="129"/>
      <c r="H5292" s="372"/>
      <c r="I5292" s="264"/>
      <c r="J5292" s="270"/>
      <c r="K5292" s="264"/>
      <c r="L5292" s="264"/>
      <c r="M5292" s="158"/>
      <c r="N5292" s="348"/>
    </row>
    <row r="5293" spans="2:14" x14ac:dyDescent="0.15">
      <c r="B5293" s="160">
        <v>5289</v>
      </c>
      <c r="C5293" s="165"/>
      <c r="D5293" s="112"/>
      <c r="E5293" s="121"/>
      <c r="F5293" s="122"/>
      <c r="G5293" s="129"/>
      <c r="H5293" s="372"/>
      <c r="I5293" s="264"/>
      <c r="J5293" s="270"/>
      <c r="K5293" s="264"/>
      <c r="L5293" s="264"/>
      <c r="M5293" s="158"/>
      <c r="N5293" s="348"/>
    </row>
    <row r="5294" spans="2:14" x14ac:dyDescent="0.15">
      <c r="B5294" s="160">
        <v>5290</v>
      </c>
      <c r="C5294" s="165"/>
      <c r="D5294" s="112"/>
      <c r="E5294" s="121"/>
      <c r="F5294" s="122"/>
      <c r="G5294" s="129"/>
      <c r="H5294" s="372"/>
      <c r="I5294" s="264"/>
      <c r="J5294" s="270"/>
      <c r="K5294" s="264"/>
      <c r="L5294" s="264"/>
      <c r="M5294" s="158"/>
      <c r="N5294" s="348"/>
    </row>
    <row r="5295" spans="2:14" x14ac:dyDescent="0.15">
      <c r="B5295" s="160">
        <v>5291</v>
      </c>
      <c r="C5295" s="165"/>
      <c r="D5295" s="112"/>
      <c r="E5295" s="121"/>
      <c r="F5295" s="122"/>
      <c r="G5295" s="129"/>
      <c r="H5295" s="372"/>
      <c r="I5295" s="264"/>
      <c r="J5295" s="270"/>
      <c r="K5295" s="264"/>
      <c r="L5295" s="264"/>
      <c r="M5295" s="158"/>
      <c r="N5295" s="348"/>
    </row>
    <row r="5296" spans="2:14" x14ac:dyDescent="0.15">
      <c r="B5296" s="160">
        <v>5292</v>
      </c>
      <c r="C5296" s="165"/>
      <c r="D5296" s="112"/>
      <c r="E5296" s="121"/>
      <c r="F5296" s="122"/>
      <c r="G5296" s="129"/>
      <c r="H5296" s="372"/>
      <c r="I5296" s="264"/>
      <c r="J5296" s="270"/>
      <c r="K5296" s="264"/>
      <c r="L5296" s="264"/>
      <c r="M5296" s="158"/>
      <c r="N5296" s="348"/>
    </row>
    <row r="5297" spans="2:14" x14ac:dyDescent="0.15">
      <c r="B5297" s="160">
        <v>5293</v>
      </c>
      <c r="C5297" s="165"/>
      <c r="D5297" s="112"/>
      <c r="E5297" s="121"/>
      <c r="F5297" s="122"/>
      <c r="G5297" s="129"/>
      <c r="H5297" s="372"/>
      <c r="I5297" s="264"/>
      <c r="J5297" s="270"/>
      <c r="K5297" s="264"/>
      <c r="L5297" s="264"/>
      <c r="M5297" s="158"/>
      <c r="N5297" s="348"/>
    </row>
    <row r="5298" spans="2:14" x14ac:dyDescent="0.15">
      <c r="B5298" s="160">
        <v>5294</v>
      </c>
      <c r="C5298" s="165"/>
      <c r="D5298" s="112"/>
      <c r="E5298" s="121"/>
      <c r="F5298" s="122"/>
      <c r="G5298" s="129"/>
      <c r="H5298" s="372"/>
      <c r="I5298" s="264"/>
      <c r="J5298" s="270"/>
      <c r="K5298" s="264"/>
      <c r="L5298" s="264"/>
      <c r="M5298" s="158"/>
      <c r="N5298" s="348"/>
    </row>
    <row r="5299" spans="2:14" x14ac:dyDescent="0.15">
      <c r="B5299" s="160">
        <v>5295</v>
      </c>
      <c r="C5299" s="165"/>
      <c r="D5299" s="112"/>
      <c r="E5299" s="121"/>
      <c r="F5299" s="122"/>
      <c r="G5299" s="129"/>
      <c r="H5299" s="372"/>
      <c r="I5299" s="264"/>
      <c r="J5299" s="270"/>
      <c r="K5299" s="264"/>
      <c r="L5299" s="264"/>
      <c r="M5299" s="158"/>
      <c r="N5299" s="348"/>
    </row>
    <row r="5300" spans="2:14" x14ac:dyDescent="0.15">
      <c r="B5300" s="160">
        <v>5296</v>
      </c>
      <c r="C5300" s="165"/>
      <c r="D5300" s="112"/>
      <c r="E5300" s="121"/>
      <c r="F5300" s="122"/>
      <c r="G5300" s="129"/>
      <c r="H5300" s="372"/>
      <c r="I5300" s="264"/>
      <c r="J5300" s="270"/>
      <c r="K5300" s="264"/>
      <c r="L5300" s="264"/>
      <c r="M5300" s="158"/>
      <c r="N5300" s="348"/>
    </row>
    <row r="5301" spans="2:14" x14ac:dyDescent="0.15">
      <c r="B5301" s="160">
        <v>5297</v>
      </c>
      <c r="C5301" s="165"/>
      <c r="D5301" s="112"/>
      <c r="E5301" s="121"/>
      <c r="F5301" s="122"/>
      <c r="G5301" s="129"/>
      <c r="H5301" s="372"/>
      <c r="I5301" s="264"/>
      <c r="J5301" s="270"/>
      <c r="K5301" s="264"/>
      <c r="L5301" s="264"/>
      <c r="M5301" s="158"/>
      <c r="N5301" s="348"/>
    </row>
    <row r="5302" spans="2:14" x14ac:dyDescent="0.15">
      <c r="B5302" s="160">
        <v>5298</v>
      </c>
      <c r="C5302" s="165"/>
      <c r="D5302" s="112"/>
      <c r="E5302" s="121"/>
      <c r="F5302" s="122"/>
      <c r="G5302" s="129"/>
      <c r="H5302" s="372"/>
      <c r="I5302" s="264"/>
      <c r="J5302" s="270"/>
      <c r="K5302" s="264"/>
      <c r="L5302" s="264"/>
      <c r="M5302" s="158"/>
      <c r="N5302" s="348"/>
    </row>
    <row r="5303" spans="2:14" x14ac:dyDescent="0.15">
      <c r="B5303" s="160">
        <v>5299</v>
      </c>
      <c r="C5303" s="165"/>
      <c r="D5303" s="112"/>
      <c r="E5303" s="121"/>
      <c r="F5303" s="122"/>
      <c r="G5303" s="129"/>
      <c r="H5303" s="372"/>
      <c r="I5303" s="264"/>
      <c r="J5303" s="270"/>
      <c r="K5303" s="264"/>
      <c r="L5303" s="264"/>
      <c r="M5303" s="158"/>
      <c r="N5303" s="348"/>
    </row>
    <row r="5304" spans="2:14" x14ac:dyDescent="0.15">
      <c r="B5304" s="160">
        <v>5300</v>
      </c>
      <c r="C5304" s="165"/>
      <c r="D5304" s="112"/>
      <c r="E5304" s="121"/>
      <c r="F5304" s="122"/>
      <c r="G5304" s="129"/>
      <c r="H5304" s="372"/>
      <c r="I5304" s="264"/>
      <c r="J5304" s="270"/>
      <c r="K5304" s="264"/>
      <c r="L5304" s="264"/>
      <c r="M5304" s="158"/>
      <c r="N5304" s="348"/>
    </row>
    <row r="5305" spans="2:14" x14ac:dyDescent="0.15">
      <c r="B5305" s="160">
        <v>5301</v>
      </c>
      <c r="C5305" s="165"/>
      <c r="D5305" s="112"/>
      <c r="E5305" s="121"/>
      <c r="F5305" s="122"/>
      <c r="G5305" s="129"/>
      <c r="H5305" s="372"/>
      <c r="I5305" s="264"/>
      <c r="J5305" s="270"/>
      <c r="K5305" s="264"/>
      <c r="L5305" s="264"/>
      <c r="M5305" s="158"/>
      <c r="N5305" s="348"/>
    </row>
    <row r="5306" spans="2:14" x14ac:dyDescent="0.15">
      <c r="B5306" s="160">
        <v>5302</v>
      </c>
      <c r="C5306" s="165"/>
      <c r="D5306" s="112"/>
      <c r="E5306" s="121"/>
      <c r="F5306" s="122"/>
      <c r="G5306" s="129"/>
      <c r="H5306" s="372"/>
      <c r="I5306" s="264"/>
      <c r="J5306" s="270"/>
      <c r="K5306" s="264"/>
      <c r="L5306" s="264"/>
      <c r="M5306" s="158"/>
      <c r="N5306" s="348"/>
    </row>
    <row r="5307" spans="2:14" x14ac:dyDescent="0.15">
      <c r="B5307" s="160">
        <v>5303</v>
      </c>
      <c r="C5307" s="165"/>
      <c r="D5307" s="112"/>
      <c r="E5307" s="121"/>
      <c r="F5307" s="122"/>
      <c r="G5307" s="129"/>
      <c r="H5307" s="372"/>
      <c r="I5307" s="264"/>
      <c r="J5307" s="270"/>
      <c r="K5307" s="264"/>
      <c r="L5307" s="264"/>
      <c r="M5307" s="158"/>
      <c r="N5307" s="348"/>
    </row>
    <row r="5308" spans="2:14" x14ac:dyDescent="0.15">
      <c r="B5308" s="160">
        <v>5304</v>
      </c>
      <c r="C5308" s="165"/>
      <c r="D5308" s="112"/>
      <c r="E5308" s="121"/>
      <c r="F5308" s="122"/>
      <c r="G5308" s="129"/>
      <c r="H5308" s="372"/>
      <c r="I5308" s="264"/>
      <c r="J5308" s="270"/>
      <c r="K5308" s="264"/>
      <c r="L5308" s="264"/>
      <c r="M5308" s="158"/>
      <c r="N5308" s="348"/>
    </row>
    <row r="5309" spans="2:14" x14ac:dyDescent="0.15">
      <c r="B5309" s="160">
        <v>5305</v>
      </c>
      <c r="C5309" s="165"/>
      <c r="D5309" s="112"/>
      <c r="E5309" s="121"/>
      <c r="F5309" s="122"/>
      <c r="G5309" s="129"/>
      <c r="H5309" s="372"/>
      <c r="I5309" s="264"/>
      <c r="J5309" s="270"/>
      <c r="K5309" s="264"/>
      <c r="L5309" s="264"/>
      <c r="M5309" s="158"/>
      <c r="N5309" s="348"/>
    </row>
    <row r="5310" spans="2:14" x14ac:dyDescent="0.15">
      <c r="B5310" s="160">
        <v>5306</v>
      </c>
      <c r="C5310" s="165"/>
      <c r="D5310" s="112"/>
      <c r="E5310" s="121"/>
      <c r="F5310" s="122"/>
      <c r="G5310" s="129"/>
      <c r="H5310" s="372"/>
      <c r="I5310" s="264"/>
      <c r="J5310" s="270"/>
      <c r="K5310" s="264"/>
      <c r="L5310" s="264"/>
      <c r="M5310" s="158"/>
      <c r="N5310" s="348"/>
    </row>
    <row r="5311" spans="2:14" x14ac:dyDescent="0.15">
      <c r="B5311" s="160">
        <v>5307</v>
      </c>
      <c r="C5311" s="165"/>
      <c r="D5311" s="112"/>
      <c r="E5311" s="121"/>
      <c r="F5311" s="122"/>
      <c r="G5311" s="129"/>
      <c r="H5311" s="372"/>
      <c r="I5311" s="264"/>
      <c r="J5311" s="270"/>
      <c r="K5311" s="264"/>
      <c r="L5311" s="264"/>
      <c r="M5311" s="158"/>
      <c r="N5311" s="348"/>
    </row>
    <row r="5312" spans="2:14" x14ac:dyDescent="0.15">
      <c r="B5312" s="160">
        <v>5308</v>
      </c>
      <c r="C5312" s="165"/>
      <c r="D5312" s="112"/>
      <c r="E5312" s="121"/>
      <c r="F5312" s="122"/>
      <c r="G5312" s="129"/>
      <c r="H5312" s="372"/>
      <c r="I5312" s="264"/>
      <c r="J5312" s="270"/>
      <c r="K5312" s="264"/>
      <c r="L5312" s="264"/>
      <c r="M5312" s="158"/>
      <c r="N5312" s="348"/>
    </row>
    <row r="5313" spans="2:14" x14ac:dyDescent="0.15">
      <c r="B5313" s="160">
        <v>5309</v>
      </c>
      <c r="C5313" s="165"/>
      <c r="D5313" s="112"/>
      <c r="E5313" s="121"/>
      <c r="F5313" s="122"/>
      <c r="G5313" s="129"/>
      <c r="H5313" s="372"/>
      <c r="I5313" s="264"/>
      <c r="J5313" s="270"/>
      <c r="K5313" s="264"/>
      <c r="L5313" s="264"/>
      <c r="M5313" s="158"/>
      <c r="N5313" s="348"/>
    </row>
    <row r="5314" spans="2:14" x14ac:dyDescent="0.15">
      <c r="B5314" s="160">
        <v>5310</v>
      </c>
      <c r="C5314" s="165"/>
      <c r="D5314" s="112"/>
      <c r="E5314" s="121"/>
      <c r="F5314" s="122"/>
      <c r="G5314" s="129"/>
      <c r="H5314" s="372"/>
      <c r="I5314" s="264"/>
      <c r="J5314" s="270"/>
      <c r="K5314" s="264"/>
      <c r="L5314" s="264"/>
      <c r="M5314" s="158"/>
      <c r="N5314" s="348"/>
    </row>
    <row r="5315" spans="2:14" x14ac:dyDescent="0.15">
      <c r="B5315" s="160">
        <v>5311</v>
      </c>
      <c r="C5315" s="165"/>
      <c r="D5315" s="112"/>
      <c r="E5315" s="121"/>
      <c r="F5315" s="122"/>
      <c r="G5315" s="129"/>
      <c r="H5315" s="372"/>
      <c r="I5315" s="264"/>
      <c r="J5315" s="270"/>
      <c r="K5315" s="264"/>
      <c r="L5315" s="264"/>
      <c r="M5315" s="158"/>
      <c r="N5315" s="348"/>
    </row>
    <row r="5316" spans="2:14" x14ac:dyDescent="0.15">
      <c r="B5316" s="160">
        <v>5312</v>
      </c>
      <c r="C5316" s="165"/>
      <c r="D5316" s="112"/>
      <c r="E5316" s="121"/>
      <c r="F5316" s="122"/>
      <c r="G5316" s="129"/>
      <c r="H5316" s="372"/>
      <c r="I5316" s="264"/>
      <c r="J5316" s="270"/>
      <c r="K5316" s="264"/>
      <c r="L5316" s="264"/>
      <c r="M5316" s="158"/>
      <c r="N5316" s="348"/>
    </row>
    <row r="5317" spans="2:14" x14ac:dyDescent="0.15">
      <c r="B5317" s="160">
        <v>5313</v>
      </c>
      <c r="C5317" s="165"/>
      <c r="D5317" s="112"/>
      <c r="E5317" s="121"/>
      <c r="F5317" s="122"/>
      <c r="G5317" s="129"/>
      <c r="H5317" s="372"/>
      <c r="I5317" s="264"/>
      <c r="J5317" s="270"/>
      <c r="K5317" s="264"/>
      <c r="L5317" s="264"/>
      <c r="M5317" s="158"/>
      <c r="N5317" s="348"/>
    </row>
    <row r="5318" spans="2:14" x14ac:dyDescent="0.15">
      <c r="B5318" s="160">
        <v>5314</v>
      </c>
      <c r="C5318" s="165"/>
      <c r="D5318" s="112"/>
      <c r="E5318" s="121"/>
      <c r="F5318" s="122"/>
      <c r="G5318" s="129"/>
      <c r="H5318" s="372"/>
      <c r="I5318" s="264"/>
      <c r="J5318" s="270"/>
      <c r="K5318" s="264"/>
      <c r="L5318" s="264"/>
      <c r="M5318" s="158"/>
      <c r="N5318" s="348"/>
    </row>
    <row r="5319" spans="2:14" x14ac:dyDescent="0.15">
      <c r="B5319" s="160">
        <v>5315</v>
      </c>
      <c r="C5319" s="165"/>
      <c r="D5319" s="112"/>
      <c r="E5319" s="121"/>
      <c r="F5319" s="122"/>
      <c r="G5319" s="129"/>
      <c r="H5319" s="372"/>
      <c r="I5319" s="264"/>
      <c r="J5319" s="270"/>
      <c r="K5319" s="264"/>
      <c r="L5319" s="264"/>
      <c r="M5319" s="158"/>
      <c r="N5319" s="348"/>
    </row>
    <row r="5320" spans="2:14" x14ac:dyDescent="0.15">
      <c r="B5320" s="160">
        <v>5316</v>
      </c>
      <c r="C5320" s="165"/>
      <c r="D5320" s="112"/>
      <c r="E5320" s="121"/>
      <c r="F5320" s="122"/>
      <c r="G5320" s="129"/>
      <c r="H5320" s="372"/>
      <c r="I5320" s="264"/>
      <c r="J5320" s="270"/>
      <c r="K5320" s="264"/>
      <c r="L5320" s="264"/>
      <c r="M5320" s="158"/>
      <c r="N5320" s="348"/>
    </row>
    <row r="5321" spans="2:14" x14ac:dyDescent="0.15">
      <c r="B5321" s="160">
        <v>5317</v>
      </c>
      <c r="C5321" s="165"/>
      <c r="D5321" s="112"/>
      <c r="E5321" s="121"/>
      <c r="F5321" s="122"/>
      <c r="G5321" s="129"/>
      <c r="H5321" s="372"/>
      <c r="I5321" s="264"/>
      <c r="J5321" s="270"/>
      <c r="K5321" s="264"/>
      <c r="L5321" s="264"/>
      <c r="M5321" s="158"/>
      <c r="N5321" s="348"/>
    </row>
    <row r="5322" spans="2:14" x14ac:dyDescent="0.15">
      <c r="B5322" s="160">
        <v>5318</v>
      </c>
      <c r="C5322" s="165"/>
      <c r="D5322" s="112"/>
      <c r="E5322" s="121"/>
      <c r="F5322" s="122"/>
      <c r="G5322" s="129"/>
      <c r="H5322" s="372"/>
      <c r="I5322" s="264"/>
      <c r="J5322" s="270"/>
      <c r="K5322" s="264"/>
      <c r="L5322" s="264"/>
      <c r="M5322" s="158"/>
      <c r="N5322" s="348"/>
    </row>
    <row r="5323" spans="2:14" x14ac:dyDescent="0.15">
      <c r="B5323" s="160">
        <v>5319</v>
      </c>
      <c r="C5323" s="165"/>
      <c r="D5323" s="112"/>
      <c r="E5323" s="121"/>
      <c r="F5323" s="122"/>
      <c r="G5323" s="129"/>
      <c r="H5323" s="372"/>
      <c r="I5323" s="264"/>
      <c r="J5323" s="270"/>
      <c r="K5323" s="264"/>
      <c r="L5323" s="264"/>
      <c r="M5323" s="158"/>
      <c r="N5323" s="348"/>
    </row>
    <row r="5324" spans="2:14" x14ac:dyDescent="0.15">
      <c r="B5324" s="160">
        <v>5320</v>
      </c>
      <c r="C5324" s="165"/>
      <c r="D5324" s="112"/>
      <c r="E5324" s="121"/>
      <c r="F5324" s="122"/>
      <c r="G5324" s="129"/>
      <c r="H5324" s="372"/>
      <c r="I5324" s="264"/>
      <c r="J5324" s="270"/>
      <c r="K5324" s="264"/>
      <c r="L5324" s="264"/>
      <c r="M5324" s="158"/>
      <c r="N5324" s="348"/>
    </row>
    <row r="5325" spans="2:14" x14ac:dyDescent="0.15">
      <c r="B5325" s="160">
        <v>5321</v>
      </c>
      <c r="C5325" s="165"/>
      <c r="D5325" s="112"/>
      <c r="E5325" s="121"/>
      <c r="F5325" s="122"/>
      <c r="G5325" s="129"/>
      <c r="H5325" s="372"/>
      <c r="I5325" s="264"/>
      <c r="J5325" s="270"/>
      <c r="K5325" s="264"/>
      <c r="L5325" s="264"/>
      <c r="M5325" s="158"/>
      <c r="N5325" s="348"/>
    </row>
    <row r="5326" spans="2:14" x14ac:dyDescent="0.15">
      <c r="B5326" s="160">
        <v>5322</v>
      </c>
      <c r="C5326" s="165"/>
      <c r="D5326" s="112"/>
      <c r="E5326" s="121"/>
      <c r="F5326" s="122"/>
      <c r="G5326" s="129"/>
      <c r="H5326" s="372"/>
      <c r="I5326" s="264"/>
      <c r="J5326" s="270"/>
      <c r="K5326" s="264"/>
      <c r="L5326" s="264"/>
      <c r="M5326" s="158"/>
      <c r="N5326" s="348"/>
    </row>
    <row r="5327" spans="2:14" x14ac:dyDescent="0.15">
      <c r="B5327" s="160">
        <v>5323</v>
      </c>
      <c r="C5327" s="165"/>
      <c r="D5327" s="112"/>
      <c r="E5327" s="121"/>
      <c r="F5327" s="122"/>
      <c r="G5327" s="129"/>
      <c r="H5327" s="372"/>
      <c r="I5327" s="264"/>
      <c r="J5327" s="270"/>
      <c r="K5327" s="264"/>
      <c r="L5327" s="264"/>
      <c r="M5327" s="158"/>
      <c r="N5327" s="348"/>
    </row>
    <row r="5328" spans="2:14" x14ac:dyDescent="0.15">
      <c r="B5328" s="160">
        <v>5324</v>
      </c>
      <c r="C5328" s="165"/>
      <c r="D5328" s="112"/>
      <c r="E5328" s="121"/>
      <c r="F5328" s="122"/>
      <c r="G5328" s="129"/>
      <c r="H5328" s="372"/>
      <c r="I5328" s="264"/>
      <c r="J5328" s="270"/>
      <c r="K5328" s="264"/>
      <c r="L5328" s="264"/>
      <c r="M5328" s="158"/>
      <c r="N5328" s="348"/>
    </row>
    <row r="5329" spans="2:14" x14ac:dyDescent="0.15">
      <c r="B5329" s="160">
        <v>5325</v>
      </c>
      <c r="C5329" s="165"/>
      <c r="D5329" s="112"/>
      <c r="E5329" s="121"/>
      <c r="F5329" s="122"/>
      <c r="G5329" s="129"/>
      <c r="H5329" s="372"/>
      <c r="I5329" s="264"/>
      <c r="J5329" s="270"/>
      <c r="K5329" s="264"/>
      <c r="L5329" s="264"/>
      <c r="M5329" s="158"/>
      <c r="N5329" s="348"/>
    </row>
    <row r="5330" spans="2:14" x14ac:dyDescent="0.15">
      <c r="B5330" s="160">
        <v>5326</v>
      </c>
      <c r="C5330" s="165"/>
      <c r="D5330" s="112"/>
      <c r="E5330" s="121"/>
      <c r="F5330" s="122"/>
      <c r="G5330" s="129"/>
      <c r="H5330" s="372"/>
      <c r="I5330" s="264"/>
      <c r="J5330" s="270"/>
      <c r="K5330" s="264"/>
      <c r="L5330" s="264"/>
      <c r="M5330" s="158"/>
      <c r="N5330" s="348"/>
    </row>
    <row r="5331" spans="2:14" x14ac:dyDescent="0.15">
      <c r="B5331" s="160">
        <v>5327</v>
      </c>
      <c r="C5331" s="165"/>
      <c r="D5331" s="112"/>
      <c r="E5331" s="121"/>
      <c r="F5331" s="122"/>
      <c r="G5331" s="129"/>
      <c r="H5331" s="372"/>
      <c r="I5331" s="264"/>
      <c r="J5331" s="270"/>
      <c r="K5331" s="264"/>
      <c r="L5331" s="264"/>
      <c r="M5331" s="158"/>
      <c r="N5331" s="348"/>
    </row>
    <row r="5332" spans="2:14" x14ac:dyDescent="0.15">
      <c r="B5332" s="160">
        <v>5328</v>
      </c>
      <c r="C5332" s="165"/>
      <c r="D5332" s="112"/>
      <c r="E5332" s="121"/>
      <c r="F5332" s="122"/>
      <c r="G5332" s="129"/>
      <c r="H5332" s="372"/>
      <c r="I5332" s="264"/>
      <c r="J5332" s="270"/>
      <c r="K5332" s="264"/>
      <c r="L5332" s="264"/>
      <c r="M5332" s="158"/>
      <c r="N5332" s="348"/>
    </row>
    <row r="5333" spans="2:14" x14ac:dyDescent="0.15">
      <c r="B5333" s="160">
        <v>5329</v>
      </c>
      <c r="C5333" s="165"/>
      <c r="D5333" s="112"/>
      <c r="E5333" s="121"/>
      <c r="F5333" s="122"/>
      <c r="G5333" s="129"/>
      <c r="H5333" s="372"/>
      <c r="I5333" s="264"/>
      <c r="J5333" s="270"/>
      <c r="K5333" s="264"/>
      <c r="L5333" s="264"/>
      <c r="M5333" s="158"/>
      <c r="N5333" s="348"/>
    </row>
    <row r="5334" spans="2:14" x14ac:dyDescent="0.15">
      <c r="B5334" s="160">
        <v>5330</v>
      </c>
      <c r="C5334" s="165"/>
      <c r="D5334" s="112"/>
      <c r="E5334" s="121"/>
      <c r="F5334" s="122"/>
      <c r="G5334" s="129"/>
      <c r="H5334" s="372"/>
      <c r="I5334" s="264"/>
      <c r="J5334" s="270"/>
      <c r="K5334" s="264"/>
      <c r="L5334" s="264"/>
      <c r="M5334" s="158"/>
      <c r="N5334" s="348"/>
    </row>
    <row r="5335" spans="2:14" x14ac:dyDescent="0.15">
      <c r="B5335" s="160">
        <v>5331</v>
      </c>
      <c r="C5335" s="165"/>
      <c r="D5335" s="112"/>
      <c r="E5335" s="121"/>
      <c r="F5335" s="122"/>
      <c r="G5335" s="129"/>
      <c r="H5335" s="372"/>
      <c r="I5335" s="264"/>
      <c r="J5335" s="270"/>
      <c r="K5335" s="264"/>
      <c r="L5335" s="264"/>
      <c r="M5335" s="158"/>
      <c r="N5335" s="348"/>
    </row>
    <row r="5336" spans="2:14" x14ac:dyDescent="0.15">
      <c r="B5336" s="160">
        <v>5332</v>
      </c>
      <c r="C5336" s="165"/>
      <c r="D5336" s="112"/>
      <c r="E5336" s="121"/>
      <c r="F5336" s="122"/>
      <c r="G5336" s="129"/>
      <c r="H5336" s="372"/>
      <c r="I5336" s="264"/>
      <c r="J5336" s="270"/>
      <c r="K5336" s="264"/>
      <c r="L5336" s="264"/>
      <c r="M5336" s="158"/>
      <c r="N5336" s="348"/>
    </row>
    <row r="5337" spans="2:14" x14ac:dyDescent="0.15">
      <c r="B5337" s="160">
        <v>5333</v>
      </c>
      <c r="C5337" s="165"/>
      <c r="D5337" s="112"/>
      <c r="E5337" s="121"/>
      <c r="F5337" s="122"/>
      <c r="G5337" s="129"/>
      <c r="H5337" s="372"/>
      <c r="I5337" s="264"/>
      <c r="J5337" s="270"/>
      <c r="K5337" s="264"/>
      <c r="L5337" s="264"/>
      <c r="M5337" s="158"/>
      <c r="N5337" s="348"/>
    </row>
    <row r="5338" spans="2:14" x14ac:dyDescent="0.15">
      <c r="B5338" s="160">
        <v>5334</v>
      </c>
      <c r="C5338" s="165"/>
      <c r="D5338" s="112"/>
      <c r="E5338" s="121"/>
      <c r="F5338" s="122"/>
      <c r="G5338" s="129"/>
      <c r="H5338" s="372"/>
      <c r="I5338" s="264"/>
      <c r="J5338" s="270"/>
      <c r="K5338" s="264"/>
      <c r="L5338" s="264"/>
      <c r="M5338" s="158"/>
      <c r="N5338" s="348"/>
    </row>
    <row r="5339" spans="2:14" x14ac:dyDescent="0.15">
      <c r="B5339" s="160">
        <v>5335</v>
      </c>
      <c r="C5339" s="165"/>
      <c r="D5339" s="112"/>
      <c r="E5339" s="121"/>
      <c r="F5339" s="122"/>
      <c r="G5339" s="129"/>
      <c r="H5339" s="372"/>
      <c r="I5339" s="264"/>
      <c r="J5339" s="270"/>
      <c r="K5339" s="264"/>
      <c r="L5339" s="264"/>
      <c r="M5339" s="158"/>
      <c r="N5339" s="348"/>
    </row>
    <row r="5340" spans="2:14" x14ac:dyDescent="0.15">
      <c r="B5340" s="160">
        <v>5336</v>
      </c>
      <c r="C5340" s="165"/>
      <c r="D5340" s="112"/>
      <c r="E5340" s="121"/>
      <c r="F5340" s="122"/>
      <c r="G5340" s="129"/>
      <c r="H5340" s="372"/>
      <c r="I5340" s="264"/>
      <c r="J5340" s="270"/>
      <c r="K5340" s="264"/>
      <c r="L5340" s="264"/>
      <c r="M5340" s="158"/>
      <c r="N5340" s="348"/>
    </row>
    <row r="5341" spans="2:14" x14ac:dyDescent="0.15">
      <c r="B5341" s="160">
        <v>5337</v>
      </c>
      <c r="C5341" s="165"/>
      <c r="D5341" s="112"/>
      <c r="E5341" s="121"/>
      <c r="F5341" s="122"/>
      <c r="G5341" s="129"/>
      <c r="H5341" s="372"/>
      <c r="I5341" s="264"/>
      <c r="J5341" s="270"/>
      <c r="K5341" s="264"/>
      <c r="L5341" s="264"/>
      <c r="M5341" s="158"/>
      <c r="N5341" s="348"/>
    </row>
    <row r="5342" spans="2:14" x14ac:dyDescent="0.15">
      <c r="B5342" s="160">
        <v>5338</v>
      </c>
      <c r="C5342" s="165"/>
      <c r="D5342" s="112"/>
      <c r="E5342" s="121"/>
      <c r="F5342" s="122"/>
      <c r="G5342" s="129"/>
      <c r="H5342" s="372"/>
      <c r="I5342" s="264"/>
      <c r="J5342" s="270"/>
      <c r="K5342" s="264"/>
      <c r="L5342" s="264"/>
      <c r="M5342" s="158"/>
      <c r="N5342" s="348"/>
    </row>
    <row r="5343" spans="2:14" x14ac:dyDescent="0.15">
      <c r="B5343" s="160">
        <v>5339</v>
      </c>
      <c r="C5343" s="165"/>
      <c r="D5343" s="112"/>
      <c r="E5343" s="121"/>
      <c r="F5343" s="122"/>
      <c r="G5343" s="129"/>
      <c r="H5343" s="372"/>
      <c r="I5343" s="264"/>
      <c r="J5343" s="270"/>
      <c r="K5343" s="264"/>
      <c r="L5343" s="264"/>
      <c r="M5343" s="158"/>
      <c r="N5343" s="348"/>
    </row>
    <row r="5344" spans="2:14" x14ac:dyDescent="0.15">
      <c r="B5344" s="160">
        <v>5340</v>
      </c>
      <c r="C5344" s="165"/>
      <c r="D5344" s="112"/>
      <c r="E5344" s="121"/>
      <c r="F5344" s="122"/>
      <c r="G5344" s="129"/>
      <c r="H5344" s="372"/>
      <c r="I5344" s="264"/>
      <c r="J5344" s="270"/>
      <c r="K5344" s="264"/>
      <c r="L5344" s="264"/>
      <c r="M5344" s="158"/>
      <c r="N5344" s="348"/>
    </row>
    <row r="5345" spans="2:14" x14ac:dyDescent="0.15">
      <c r="B5345" s="160">
        <v>5341</v>
      </c>
      <c r="C5345" s="165"/>
      <c r="D5345" s="112"/>
      <c r="E5345" s="121"/>
      <c r="F5345" s="122"/>
      <c r="G5345" s="129"/>
      <c r="H5345" s="372"/>
      <c r="I5345" s="264"/>
      <c r="J5345" s="270"/>
      <c r="K5345" s="264"/>
      <c r="L5345" s="264"/>
      <c r="M5345" s="158"/>
      <c r="N5345" s="348"/>
    </row>
    <row r="5346" spans="2:14" x14ac:dyDescent="0.15">
      <c r="B5346" s="160">
        <v>5342</v>
      </c>
      <c r="C5346" s="165"/>
      <c r="D5346" s="112"/>
      <c r="E5346" s="121"/>
      <c r="F5346" s="122"/>
      <c r="G5346" s="129"/>
      <c r="H5346" s="372"/>
      <c r="I5346" s="264"/>
      <c r="J5346" s="270"/>
      <c r="K5346" s="264"/>
      <c r="L5346" s="264"/>
      <c r="M5346" s="158"/>
      <c r="N5346" s="348"/>
    </row>
    <row r="5347" spans="2:14" x14ac:dyDescent="0.15">
      <c r="B5347" s="160">
        <v>5343</v>
      </c>
      <c r="C5347" s="165"/>
      <c r="D5347" s="112"/>
      <c r="E5347" s="121"/>
      <c r="F5347" s="122"/>
      <c r="G5347" s="129"/>
      <c r="H5347" s="372"/>
      <c r="I5347" s="264"/>
      <c r="J5347" s="270"/>
      <c r="K5347" s="264"/>
      <c r="L5347" s="264"/>
      <c r="M5347" s="158"/>
      <c r="N5347" s="348"/>
    </row>
    <row r="5348" spans="2:14" x14ac:dyDescent="0.15">
      <c r="B5348" s="160">
        <v>5344</v>
      </c>
      <c r="C5348" s="165"/>
      <c r="D5348" s="112"/>
      <c r="E5348" s="121"/>
      <c r="F5348" s="122"/>
      <c r="G5348" s="129"/>
      <c r="H5348" s="372"/>
      <c r="I5348" s="264"/>
      <c r="J5348" s="270"/>
      <c r="K5348" s="264"/>
      <c r="L5348" s="264"/>
      <c r="M5348" s="158"/>
      <c r="N5348" s="348"/>
    </row>
    <row r="5349" spans="2:14" x14ac:dyDescent="0.15">
      <c r="B5349" s="160">
        <v>5345</v>
      </c>
      <c r="C5349" s="165"/>
      <c r="D5349" s="112"/>
      <c r="E5349" s="121"/>
      <c r="F5349" s="122"/>
      <c r="G5349" s="129"/>
      <c r="H5349" s="372"/>
      <c r="I5349" s="264"/>
      <c r="J5349" s="270"/>
      <c r="K5349" s="264"/>
      <c r="L5349" s="264"/>
      <c r="M5349" s="158"/>
      <c r="N5349" s="348"/>
    </row>
    <row r="5350" spans="2:14" x14ac:dyDescent="0.15">
      <c r="B5350" s="160">
        <v>5346</v>
      </c>
      <c r="C5350" s="165"/>
      <c r="D5350" s="112"/>
      <c r="E5350" s="121"/>
      <c r="F5350" s="122"/>
      <c r="G5350" s="129"/>
      <c r="H5350" s="372"/>
      <c r="I5350" s="264"/>
      <c r="J5350" s="270"/>
      <c r="K5350" s="264"/>
      <c r="L5350" s="264"/>
      <c r="M5350" s="158"/>
      <c r="N5350" s="348"/>
    </row>
    <row r="5351" spans="2:14" x14ac:dyDescent="0.15">
      <c r="B5351" s="160">
        <v>5347</v>
      </c>
      <c r="C5351" s="165"/>
      <c r="D5351" s="112"/>
      <c r="E5351" s="121"/>
      <c r="F5351" s="122"/>
      <c r="G5351" s="129"/>
      <c r="H5351" s="372"/>
      <c r="I5351" s="264"/>
      <c r="J5351" s="270"/>
      <c r="K5351" s="264"/>
      <c r="L5351" s="264"/>
      <c r="M5351" s="158"/>
      <c r="N5351" s="348"/>
    </row>
    <row r="5352" spans="2:14" x14ac:dyDescent="0.15">
      <c r="B5352" s="160">
        <v>5348</v>
      </c>
      <c r="C5352" s="165"/>
      <c r="D5352" s="112"/>
      <c r="E5352" s="121"/>
      <c r="F5352" s="122"/>
      <c r="G5352" s="129"/>
      <c r="H5352" s="372"/>
      <c r="I5352" s="264"/>
      <c r="J5352" s="270"/>
      <c r="K5352" s="264"/>
      <c r="L5352" s="264"/>
      <c r="M5352" s="158"/>
      <c r="N5352" s="348"/>
    </row>
    <row r="5353" spans="2:14" x14ac:dyDescent="0.15">
      <c r="B5353" s="160">
        <v>5349</v>
      </c>
      <c r="C5353" s="165"/>
      <c r="D5353" s="112"/>
      <c r="E5353" s="121"/>
      <c r="F5353" s="122"/>
      <c r="G5353" s="129"/>
      <c r="H5353" s="372"/>
      <c r="I5353" s="264"/>
      <c r="J5353" s="270"/>
      <c r="K5353" s="264"/>
      <c r="L5353" s="264"/>
      <c r="M5353" s="158"/>
      <c r="N5353" s="348"/>
    </row>
    <row r="5354" spans="2:14" x14ac:dyDescent="0.15">
      <c r="B5354" s="160">
        <v>5350</v>
      </c>
      <c r="C5354" s="165"/>
      <c r="D5354" s="112"/>
      <c r="E5354" s="121"/>
      <c r="F5354" s="122"/>
      <c r="G5354" s="129"/>
      <c r="H5354" s="372"/>
      <c r="I5354" s="264"/>
      <c r="J5354" s="270"/>
      <c r="K5354" s="264"/>
      <c r="L5354" s="264"/>
      <c r="M5354" s="158"/>
      <c r="N5354" s="348"/>
    </row>
    <row r="5355" spans="2:14" x14ac:dyDescent="0.15">
      <c r="B5355" s="160">
        <v>5351</v>
      </c>
      <c r="C5355" s="165"/>
      <c r="D5355" s="112"/>
      <c r="E5355" s="121"/>
      <c r="F5355" s="122"/>
      <c r="G5355" s="129"/>
      <c r="H5355" s="372"/>
      <c r="I5355" s="264"/>
      <c r="J5355" s="270"/>
      <c r="K5355" s="264"/>
      <c r="L5355" s="264"/>
      <c r="M5355" s="158"/>
      <c r="N5355" s="348"/>
    </row>
    <row r="5356" spans="2:14" x14ac:dyDescent="0.15">
      <c r="B5356" s="160">
        <v>5352</v>
      </c>
      <c r="C5356" s="165"/>
      <c r="D5356" s="112"/>
      <c r="E5356" s="121"/>
      <c r="F5356" s="122"/>
      <c r="G5356" s="129"/>
      <c r="H5356" s="372"/>
      <c r="I5356" s="264"/>
      <c r="J5356" s="270"/>
      <c r="K5356" s="264"/>
      <c r="L5356" s="264"/>
      <c r="M5356" s="158"/>
      <c r="N5356" s="348"/>
    </row>
    <row r="5357" spans="2:14" x14ac:dyDescent="0.15">
      <c r="B5357" s="160">
        <v>5353</v>
      </c>
      <c r="C5357" s="165"/>
      <c r="D5357" s="112"/>
      <c r="E5357" s="121"/>
      <c r="F5357" s="122"/>
      <c r="G5357" s="129"/>
      <c r="H5357" s="372"/>
      <c r="I5357" s="264"/>
      <c r="J5357" s="270"/>
      <c r="K5357" s="264"/>
      <c r="L5357" s="264"/>
      <c r="M5357" s="158"/>
      <c r="N5357" s="348"/>
    </row>
    <row r="5358" spans="2:14" x14ac:dyDescent="0.15">
      <c r="B5358" s="160">
        <v>5354</v>
      </c>
      <c r="C5358" s="165"/>
      <c r="D5358" s="112"/>
      <c r="E5358" s="121"/>
      <c r="F5358" s="122"/>
      <c r="G5358" s="129"/>
      <c r="H5358" s="372"/>
      <c r="I5358" s="264"/>
      <c r="J5358" s="270"/>
      <c r="K5358" s="264"/>
      <c r="L5358" s="264"/>
      <c r="M5358" s="158"/>
      <c r="N5358" s="348"/>
    </row>
    <row r="5359" spans="2:14" x14ac:dyDescent="0.15">
      <c r="B5359" s="160">
        <v>5355</v>
      </c>
      <c r="C5359" s="165"/>
      <c r="D5359" s="112"/>
      <c r="E5359" s="121"/>
      <c r="F5359" s="122"/>
      <c r="G5359" s="129"/>
      <c r="H5359" s="372"/>
      <c r="I5359" s="264"/>
      <c r="J5359" s="270"/>
      <c r="K5359" s="264"/>
      <c r="L5359" s="264"/>
      <c r="M5359" s="158"/>
      <c r="N5359" s="348"/>
    </row>
    <row r="5360" spans="2:14" x14ac:dyDescent="0.15">
      <c r="B5360" s="160">
        <v>5356</v>
      </c>
      <c r="C5360" s="165"/>
      <c r="D5360" s="112"/>
      <c r="E5360" s="121"/>
      <c r="F5360" s="122"/>
      <c r="G5360" s="129"/>
      <c r="H5360" s="372"/>
      <c r="I5360" s="264"/>
      <c r="J5360" s="270"/>
      <c r="K5360" s="264"/>
      <c r="L5360" s="264"/>
      <c r="M5360" s="158"/>
      <c r="N5360" s="348"/>
    </row>
    <row r="5361" spans="2:14" x14ac:dyDescent="0.15">
      <c r="B5361" s="160">
        <v>5357</v>
      </c>
      <c r="C5361" s="165"/>
      <c r="D5361" s="112"/>
      <c r="E5361" s="121"/>
      <c r="F5361" s="122"/>
      <c r="G5361" s="129"/>
      <c r="H5361" s="372"/>
      <c r="I5361" s="264"/>
      <c r="J5361" s="270"/>
      <c r="K5361" s="264"/>
      <c r="L5361" s="264"/>
      <c r="M5361" s="158"/>
      <c r="N5361" s="348"/>
    </row>
    <row r="5362" spans="2:14" x14ac:dyDescent="0.15">
      <c r="B5362" s="160">
        <v>5358</v>
      </c>
      <c r="C5362" s="165"/>
      <c r="D5362" s="112"/>
      <c r="E5362" s="121"/>
      <c r="F5362" s="122"/>
      <c r="G5362" s="129"/>
      <c r="H5362" s="372"/>
      <c r="I5362" s="264"/>
      <c r="J5362" s="270"/>
      <c r="K5362" s="264"/>
      <c r="L5362" s="264"/>
      <c r="M5362" s="158"/>
      <c r="N5362" s="348"/>
    </row>
    <row r="5363" spans="2:14" x14ac:dyDescent="0.15">
      <c r="B5363" s="160">
        <v>5359</v>
      </c>
      <c r="C5363" s="165"/>
      <c r="D5363" s="112"/>
      <c r="E5363" s="121"/>
      <c r="F5363" s="122"/>
      <c r="G5363" s="129"/>
      <c r="H5363" s="372"/>
      <c r="I5363" s="264"/>
      <c r="J5363" s="270"/>
      <c r="K5363" s="264"/>
      <c r="L5363" s="264"/>
      <c r="M5363" s="158"/>
      <c r="N5363" s="348"/>
    </row>
    <row r="5364" spans="2:14" x14ac:dyDescent="0.15">
      <c r="B5364" s="160">
        <v>5360</v>
      </c>
      <c r="C5364" s="165"/>
      <c r="D5364" s="112"/>
      <c r="E5364" s="121"/>
      <c r="F5364" s="122"/>
      <c r="G5364" s="129"/>
      <c r="H5364" s="372"/>
      <c r="I5364" s="264"/>
      <c r="J5364" s="270"/>
      <c r="K5364" s="264"/>
      <c r="L5364" s="264"/>
      <c r="M5364" s="158"/>
      <c r="N5364" s="348"/>
    </row>
    <row r="5365" spans="2:14" x14ac:dyDescent="0.15">
      <c r="B5365" s="160">
        <v>5361</v>
      </c>
      <c r="C5365" s="165"/>
      <c r="D5365" s="112"/>
      <c r="E5365" s="121"/>
      <c r="F5365" s="122"/>
      <c r="G5365" s="129"/>
      <c r="H5365" s="372"/>
      <c r="I5365" s="264"/>
      <c r="J5365" s="270"/>
      <c r="K5365" s="264"/>
      <c r="L5365" s="264"/>
      <c r="M5365" s="158"/>
      <c r="N5365" s="348"/>
    </row>
    <row r="5366" spans="2:14" x14ac:dyDescent="0.15">
      <c r="B5366" s="160">
        <v>5362</v>
      </c>
      <c r="C5366" s="165"/>
      <c r="D5366" s="112"/>
      <c r="E5366" s="121"/>
      <c r="F5366" s="122"/>
      <c r="G5366" s="129"/>
      <c r="H5366" s="372"/>
      <c r="I5366" s="264"/>
      <c r="J5366" s="270"/>
      <c r="K5366" s="264"/>
      <c r="L5366" s="264"/>
      <c r="M5366" s="158"/>
      <c r="N5366" s="348"/>
    </row>
    <row r="5367" spans="2:14" x14ac:dyDescent="0.15">
      <c r="B5367" s="160">
        <v>5363</v>
      </c>
      <c r="C5367" s="165"/>
      <c r="D5367" s="112"/>
      <c r="E5367" s="121"/>
      <c r="F5367" s="122"/>
      <c r="G5367" s="129"/>
      <c r="H5367" s="372"/>
      <c r="I5367" s="264"/>
      <c r="J5367" s="270"/>
      <c r="K5367" s="264"/>
      <c r="L5367" s="264"/>
      <c r="M5367" s="158"/>
      <c r="N5367" s="348"/>
    </row>
    <row r="5368" spans="2:14" x14ac:dyDescent="0.15">
      <c r="B5368" s="160">
        <v>5364</v>
      </c>
      <c r="C5368" s="165"/>
      <c r="D5368" s="112"/>
      <c r="E5368" s="121"/>
      <c r="F5368" s="122"/>
      <c r="G5368" s="129"/>
      <c r="H5368" s="372"/>
      <c r="I5368" s="264"/>
      <c r="J5368" s="270"/>
      <c r="K5368" s="264"/>
      <c r="L5368" s="264"/>
      <c r="M5368" s="158"/>
      <c r="N5368" s="348"/>
    </row>
    <row r="5369" spans="2:14" x14ac:dyDescent="0.15">
      <c r="B5369" s="160">
        <v>5365</v>
      </c>
      <c r="C5369" s="165"/>
      <c r="D5369" s="112"/>
      <c r="E5369" s="121"/>
      <c r="F5369" s="122"/>
      <c r="G5369" s="129"/>
      <c r="H5369" s="372"/>
      <c r="I5369" s="264"/>
      <c r="J5369" s="270"/>
      <c r="K5369" s="264"/>
      <c r="L5369" s="264"/>
      <c r="M5369" s="158"/>
      <c r="N5369" s="348"/>
    </row>
    <row r="5370" spans="2:14" x14ac:dyDescent="0.15">
      <c r="B5370" s="160">
        <v>5366</v>
      </c>
      <c r="C5370" s="165"/>
      <c r="D5370" s="112"/>
      <c r="E5370" s="121"/>
      <c r="F5370" s="122"/>
      <c r="G5370" s="129"/>
      <c r="H5370" s="372"/>
      <c r="I5370" s="264"/>
      <c r="J5370" s="270"/>
      <c r="K5370" s="264"/>
      <c r="L5370" s="264"/>
      <c r="M5370" s="158"/>
      <c r="N5370" s="348"/>
    </row>
    <row r="5371" spans="2:14" x14ac:dyDescent="0.15">
      <c r="B5371" s="160">
        <v>5367</v>
      </c>
      <c r="C5371" s="165"/>
      <c r="D5371" s="112"/>
      <c r="E5371" s="121"/>
      <c r="F5371" s="122"/>
      <c r="G5371" s="129"/>
      <c r="H5371" s="372"/>
      <c r="I5371" s="264"/>
      <c r="J5371" s="270"/>
      <c r="K5371" s="264"/>
      <c r="L5371" s="264"/>
      <c r="M5371" s="158"/>
      <c r="N5371" s="348"/>
    </row>
    <row r="5372" spans="2:14" x14ac:dyDescent="0.15">
      <c r="B5372" s="160">
        <v>5368</v>
      </c>
      <c r="C5372" s="165"/>
      <c r="D5372" s="112"/>
      <c r="E5372" s="121"/>
      <c r="F5372" s="122"/>
      <c r="G5372" s="129"/>
      <c r="H5372" s="372"/>
      <c r="I5372" s="264"/>
      <c r="J5372" s="270"/>
      <c r="K5372" s="264"/>
      <c r="L5372" s="264"/>
      <c r="M5372" s="158"/>
      <c r="N5372" s="348"/>
    </row>
    <row r="5373" spans="2:14" x14ac:dyDescent="0.15">
      <c r="B5373" s="160">
        <v>5369</v>
      </c>
      <c r="C5373" s="165"/>
      <c r="D5373" s="112"/>
      <c r="E5373" s="121"/>
      <c r="F5373" s="122"/>
      <c r="G5373" s="129"/>
      <c r="H5373" s="372"/>
      <c r="I5373" s="264"/>
      <c r="J5373" s="270"/>
      <c r="K5373" s="264"/>
      <c r="L5373" s="264"/>
      <c r="M5373" s="158"/>
      <c r="N5373" s="348"/>
    </row>
    <row r="5374" spans="2:14" x14ac:dyDescent="0.15">
      <c r="B5374" s="160">
        <v>5370</v>
      </c>
      <c r="C5374" s="165"/>
      <c r="D5374" s="112"/>
      <c r="E5374" s="121"/>
      <c r="F5374" s="122"/>
      <c r="G5374" s="129"/>
      <c r="H5374" s="372"/>
      <c r="I5374" s="264"/>
      <c r="J5374" s="270"/>
      <c r="K5374" s="264"/>
      <c r="L5374" s="264"/>
      <c r="M5374" s="158"/>
      <c r="N5374" s="348"/>
    </row>
    <row r="5375" spans="2:14" x14ac:dyDescent="0.15">
      <c r="B5375" s="160">
        <v>5371</v>
      </c>
      <c r="C5375" s="165"/>
      <c r="D5375" s="112"/>
      <c r="E5375" s="121"/>
      <c r="F5375" s="122"/>
      <c r="G5375" s="129"/>
      <c r="H5375" s="372"/>
      <c r="I5375" s="264"/>
      <c r="J5375" s="270"/>
      <c r="K5375" s="264"/>
      <c r="L5375" s="264"/>
      <c r="M5375" s="158"/>
      <c r="N5375" s="348"/>
    </row>
    <row r="5376" spans="2:14" x14ac:dyDescent="0.15">
      <c r="B5376" s="160">
        <v>5372</v>
      </c>
      <c r="C5376" s="165"/>
      <c r="D5376" s="112"/>
      <c r="E5376" s="121"/>
      <c r="F5376" s="122"/>
      <c r="G5376" s="129"/>
      <c r="H5376" s="372"/>
      <c r="I5376" s="264"/>
      <c r="J5376" s="270"/>
      <c r="K5376" s="264"/>
      <c r="L5376" s="264"/>
      <c r="M5376" s="158"/>
      <c r="N5376" s="348"/>
    </row>
    <row r="5377" spans="2:14" x14ac:dyDescent="0.15">
      <c r="B5377" s="160">
        <v>5373</v>
      </c>
      <c r="C5377" s="165"/>
      <c r="D5377" s="112"/>
      <c r="E5377" s="121"/>
      <c r="F5377" s="122"/>
      <c r="G5377" s="129"/>
      <c r="H5377" s="372"/>
      <c r="I5377" s="264"/>
      <c r="J5377" s="270"/>
      <c r="K5377" s="264"/>
      <c r="L5377" s="264"/>
      <c r="M5377" s="158"/>
      <c r="N5377" s="348"/>
    </row>
    <row r="5378" spans="2:14" x14ac:dyDescent="0.15">
      <c r="B5378" s="160">
        <v>5374</v>
      </c>
      <c r="C5378" s="165"/>
      <c r="D5378" s="112"/>
      <c r="E5378" s="121"/>
      <c r="F5378" s="122"/>
      <c r="G5378" s="129"/>
      <c r="H5378" s="372"/>
      <c r="I5378" s="264"/>
      <c r="J5378" s="270"/>
      <c r="K5378" s="264"/>
      <c r="L5378" s="264"/>
      <c r="M5378" s="158"/>
      <c r="N5378" s="348"/>
    </row>
    <row r="5379" spans="2:14" x14ac:dyDescent="0.15">
      <c r="B5379" s="160">
        <v>5375</v>
      </c>
      <c r="C5379" s="165"/>
      <c r="D5379" s="112"/>
      <c r="E5379" s="121"/>
      <c r="F5379" s="122"/>
      <c r="G5379" s="129"/>
      <c r="H5379" s="372"/>
      <c r="I5379" s="264"/>
      <c r="J5379" s="270"/>
      <c r="K5379" s="264"/>
      <c r="L5379" s="264"/>
      <c r="M5379" s="158"/>
      <c r="N5379" s="348"/>
    </row>
    <row r="5380" spans="2:14" x14ac:dyDescent="0.15">
      <c r="B5380" s="160">
        <v>5376</v>
      </c>
      <c r="C5380" s="165"/>
      <c r="D5380" s="112"/>
      <c r="E5380" s="121"/>
      <c r="F5380" s="122"/>
      <c r="G5380" s="129"/>
      <c r="H5380" s="372"/>
      <c r="I5380" s="264"/>
      <c r="J5380" s="270"/>
      <c r="K5380" s="264"/>
      <c r="L5380" s="264"/>
      <c r="M5380" s="158"/>
      <c r="N5380" s="348"/>
    </row>
    <row r="5381" spans="2:14" x14ac:dyDescent="0.15">
      <c r="B5381" s="160">
        <v>5377</v>
      </c>
      <c r="C5381" s="165"/>
      <c r="D5381" s="112"/>
      <c r="E5381" s="121"/>
      <c r="F5381" s="122"/>
      <c r="G5381" s="129"/>
      <c r="H5381" s="372"/>
      <c r="I5381" s="264"/>
      <c r="J5381" s="270"/>
      <c r="K5381" s="264"/>
      <c r="L5381" s="264"/>
      <c r="M5381" s="158"/>
      <c r="N5381" s="348"/>
    </row>
    <row r="5382" spans="2:14" x14ac:dyDescent="0.15">
      <c r="B5382" s="160">
        <v>5378</v>
      </c>
      <c r="C5382" s="165"/>
      <c r="D5382" s="112"/>
      <c r="E5382" s="121"/>
      <c r="F5382" s="122"/>
      <c r="G5382" s="129"/>
      <c r="H5382" s="372"/>
      <c r="I5382" s="264"/>
      <c r="J5382" s="270"/>
      <c r="K5382" s="264"/>
      <c r="L5382" s="264"/>
      <c r="M5382" s="158"/>
      <c r="N5382" s="348"/>
    </row>
    <row r="5383" spans="2:14" x14ac:dyDescent="0.15">
      <c r="B5383" s="160">
        <v>5379</v>
      </c>
      <c r="C5383" s="165"/>
      <c r="D5383" s="112"/>
      <c r="E5383" s="121"/>
      <c r="F5383" s="122"/>
      <c r="G5383" s="129"/>
      <c r="H5383" s="372"/>
      <c r="I5383" s="264"/>
      <c r="J5383" s="270"/>
      <c r="K5383" s="264"/>
      <c r="L5383" s="264"/>
      <c r="M5383" s="158"/>
      <c r="N5383" s="348"/>
    </row>
    <row r="5384" spans="2:14" x14ac:dyDescent="0.15">
      <c r="B5384" s="160">
        <v>5380</v>
      </c>
      <c r="C5384" s="165"/>
      <c r="D5384" s="112"/>
      <c r="E5384" s="121"/>
      <c r="F5384" s="122"/>
      <c r="G5384" s="129"/>
      <c r="H5384" s="372"/>
      <c r="I5384" s="264"/>
      <c r="J5384" s="270"/>
      <c r="K5384" s="264"/>
      <c r="L5384" s="264"/>
      <c r="M5384" s="158"/>
      <c r="N5384" s="348"/>
    </row>
    <row r="5385" spans="2:14" x14ac:dyDescent="0.15">
      <c r="B5385" s="160">
        <v>5381</v>
      </c>
      <c r="C5385" s="165"/>
      <c r="D5385" s="112"/>
      <c r="E5385" s="121"/>
      <c r="F5385" s="122"/>
      <c r="G5385" s="129"/>
      <c r="H5385" s="372"/>
      <c r="I5385" s="264"/>
      <c r="J5385" s="270"/>
      <c r="K5385" s="264"/>
      <c r="L5385" s="264"/>
      <c r="M5385" s="158"/>
      <c r="N5385" s="348"/>
    </row>
    <row r="5386" spans="2:14" x14ac:dyDescent="0.15">
      <c r="B5386" s="160">
        <v>5382</v>
      </c>
      <c r="C5386" s="165"/>
      <c r="D5386" s="112"/>
      <c r="E5386" s="121"/>
      <c r="F5386" s="122"/>
      <c r="G5386" s="129"/>
      <c r="H5386" s="372"/>
      <c r="I5386" s="264"/>
      <c r="J5386" s="270"/>
      <c r="K5386" s="264"/>
      <c r="L5386" s="264"/>
      <c r="M5386" s="158"/>
      <c r="N5386" s="348"/>
    </row>
    <row r="5387" spans="2:14" x14ac:dyDescent="0.15">
      <c r="B5387" s="160">
        <v>5383</v>
      </c>
      <c r="C5387" s="165"/>
      <c r="D5387" s="112"/>
      <c r="E5387" s="121"/>
      <c r="F5387" s="122"/>
      <c r="G5387" s="129"/>
      <c r="H5387" s="372"/>
      <c r="I5387" s="264"/>
      <c r="J5387" s="270"/>
      <c r="K5387" s="264"/>
      <c r="L5387" s="264"/>
      <c r="M5387" s="158"/>
      <c r="N5387" s="348"/>
    </row>
    <row r="5388" spans="2:14" x14ac:dyDescent="0.15">
      <c r="B5388" s="160">
        <v>5384</v>
      </c>
      <c r="C5388" s="165"/>
      <c r="D5388" s="112"/>
      <c r="E5388" s="121"/>
      <c r="F5388" s="122"/>
      <c r="G5388" s="129"/>
      <c r="H5388" s="372"/>
      <c r="I5388" s="264"/>
      <c r="J5388" s="270"/>
      <c r="K5388" s="264"/>
      <c r="L5388" s="264"/>
      <c r="M5388" s="158"/>
      <c r="N5388" s="348"/>
    </row>
    <row r="5389" spans="2:14" x14ac:dyDescent="0.15">
      <c r="B5389" s="160">
        <v>5385</v>
      </c>
      <c r="C5389" s="165"/>
      <c r="D5389" s="112"/>
      <c r="E5389" s="121"/>
      <c r="F5389" s="122"/>
      <c r="G5389" s="129"/>
      <c r="H5389" s="372"/>
      <c r="I5389" s="264"/>
      <c r="J5389" s="270"/>
      <c r="K5389" s="264"/>
      <c r="L5389" s="264"/>
      <c r="M5389" s="158"/>
      <c r="N5389" s="348"/>
    </row>
    <row r="5390" spans="2:14" x14ac:dyDescent="0.15">
      <c r="B5390" s="160">
        <v>5386</v>
      </c>
      <c r="C5390" s="165"/>
      <c r="D5390" s="112"/>
      <c r="E5390" s="121"/>
      <c r="F5390" s="122"/>
      <c r="G5390" s="129"/>
      <c r="H5390" s="372"/>
      <c r="I5390" s="264"/>
      <c r="J5390" s="270"/>
      <c r="K5390" s="264"/>
      <c r="L5390" s="264"/>
      <c r="M5390" s="158"/>
      <c r="N5390" s="348"/>
    </row>
    <row r="5391" spans="2:14" x14ac:dyDescent="0.15">
      <c r="B5391" s="160">
        <v>5387</v>
      </c>
      <c r="C5391" s="165"/>
      <c r="D5391" s="112"/>
      <c r="E5391" s="121"/>
      <c r="F5391" s="122"/>
      <c r="G5391" s="129"/>
      <c r="H5391" s="372"/>
      <c r="I5391" s="264"/>
      <c r="J5391" s="270"/>
      <c r="K5391" s="264"/>
      <c r="L5391" s="264"/>
      <c r="M5391" s="158"/>
      <c r="N5391" s="348"/>
    </row>
    <row r="5392" spans="2:14" x14ac:dyDescent="0.15">
      <c r="B5392" s="160">
        <v>5388</v>
      </c>
      <c r="C5392" s="165"/>
      <c r="D5392" s="112"/>
      <c r="E5392" s="121"/>
      <c r="F5392" s="122"/>
      <c r="G5392" s="129"/>
      <c r="H5392" s="372"/>
      <c r="I5392" s="264"/>
      <c r="J5392" s="270"/>
      <c r="K5392" s="264"/>
      <c r="L5392" s="264"/>
      <c r="M5392" s="158"/>
      <c r="N5392" s="348"/>
    </row>
    <row r="5393" spans="2:14" x14ac:dyDescent="0.15">
      <c r="B5393" s="160">
        <v>5389</v>
      </c>
      <c r="C5393" s="165"/>
      <c r="D5393" s="112"/>
      <c r="E5393" s="121"/>
      <c r="F5393" s="122"/>
      <c r="G5393" s="129"/>
      <c r="H5393" s="372"/>
      <c r="I5393" s="264"/>
      <c r="J5393" s="270"/>
      <c r="K5393" s="264"/>
      <c r="L5393" s="264"/>
      <c r="M5393" s="158"/>
      <c r="N5393" s="348"/>
    </row>
    <row r="5394" spans="2:14" x14ac:dyDescent="0.15">
      <c r="B5394" s="160">
        <v>5390</v>
      </c>
      <c r="C5394" s="165"/>
      <c r="D5394" s="112"/>
      <c r="E5394" s="121"/>
      <c r="F5394" s="122"/>
      <c r="G5394" s="129"/>
      <c r="H5394" s="372"/>
      <c r="I5394" s="264"/>
      <c r="J5394" s="270"/>
      <c r="K5394" s="264"/>
      <c r="L5394" s="264"/>
      <c r="M5394" s="158"/>
      <c r="N5394" s="348"/>
    </row>
    <row r="5395" spans="2:14" x14ac:dyDescent="0.15">
      <c r="B5395" s="160">
        <v>5391</v>
      </c>
      <c r="C5395" s="165"/>
      <c r="D5395" s="112"/>
      <c r="E5395" s="121"/>
      <c r="F5395" s="122"/>
      <c r="G5395" s="129"/>
      <c r="H5395" s="372"/>
      <c r="I5395" s="264"/>
      <c r="J5395" s="270"/>
      <c r="K5395" s="264"/>
      <c r="L5395" s="264"/>
      <c r="M5395" s="158"/>
      <c r="N5395" s="348"/>
    </row>
    <row r="5396" spans="2:14" x14ac:dyDescent="0.15">
      <c r="B5396" s="160">
        <v>5392</v>
      </c>
      <c r="C5396" s="165"/>
      <c r="D5396" s="112"/>
      <c r="E5396" s="121"/>
      <c r="F5396" s="122"/>
      <c r="G5396" s="129"/>
      <c r="H5396" s="372"/>
      <c r="I5396" s="264"/>
      <c r="J5396" s="270"/>
      <c r="K5396" s="264"/>
      <c r="L5396" s="264"/>
      <c r="M5396" s="158"/>
      <c r="N5396" s="348"/>
    </row>
    <row r="5397" spans="2:14" x14ac:dyDescent="0.15">
      <c r="B5397" s="160">
        <v>5393</v>
      </c>
      <c r="C5397" s="165"/>
      <c r="D5397" s="112"/>
      <c r="E5397" s="121"/>
      <c r="F5397" s="122"/>
      <c r="G5397" s="129"/>
      <c r="H5397" s="372"/>
      <c r="I5397" s="264"/>
      <c r="J5397" s="270"/>
      <c r="K5397" s="264"/>
      <c r="L5397" s="264"/>
      <c r="M5397" s="158"/>
      <c r="N5397" s="348"/>
    </row>
    <row r="5398" spans="2:14" x14ac:dyDescent="0.15">
      <c r="B5398" s="160">
        <v>5394</v>
      </c>
      <c r="C5398" s="165"/>
      <c r="D5398" s="112"/>
      <c r="E5398" s="121"/>
      <c r="F5398" s="122"/>
      <c r="G5398" s="129"/>
      <c r="H5398" s="372"/>
      <c r="I5398" s="264"/>
      <c r="J5398" s="270"/>
      <c r="K5398" s="264"/>
      <c r="L5398" s="264"/>
      <c r="M5398" s="158"/>
      <c r="N5398" s="348"/>
    </row>
    <row r="5399" spans="2:14" x14ac:dyDescent="0.15">
      <c r="B5399" s="160">
        <v>5395</v>
      </c>
      <c r="C5399" s="165"/>
      <c r="D5399" s="112"/>
      <c r="E5399" s="121"/>
      <c r="F5399" s="122"/>
      <c r="G5399" s="129"/>
      <c r="H5399" s="372"/>
      <c r="I5399" s="264"/>
      <c r="J5399" s="270"/>
      <c r="K5399" s="264"/>
      <c r="L5399" s="264"/>
      <c r="M5399" s="158"/>
      <c r="N5399" s="348"/>
    </row>
    <row r="5400" spans="2:14" x14ac:dyDescent="0.15">
      <c r="B5400" s="160">
        <v>5396</v>
      </c>
      <c r="C5400" s="165"/>
      <c r="D5400" s="112"/>
      <c r="E5400" s="121"/>
      <c r="F5400" s="122"/>
      <c r="G5400" s="129"/>
      <c r="H5400" s="372"/>
      <c r="I5400" s="264"/>
      <c r="J5400" s="270"/>
      <c r="K5400" s="264"/>
      <c r="L5400" s="264"/>
      <c r="M5400" s="158"/>
      <c r="N5400" s="348"/>
    </row>
    <row r="5401" spans="2:14" x14ac:dyDescent="0.15">
      <c r="B5401" s="160">
        <v>5397</v>
      </c>
      <c r="C5401" s="165"/>
      <c r="D5401" s="112"/>
      <c r="E5401" s="121"/>
      <c r="F5401" s="122"/>
      <c r="G5401" s="129"/>
      <c r="H5401" s="372"/>
      <c r="I5401" s="264"/>
      <c r="J5401" s="270"/>
      <c r="K5401" s="264"/>
      <c r="L5401" s="264"/>
      <c r="M5401" s="158"/>
      <c r="N5401" s="348"/>
    </row>
    <row r="5402" spans="2:14" x14ac:dyDescent="0.15">
      <c r="B5402" s="160">
        <v>5398</v>
      </c>
      <c r="C5402" s="165"/>
      <c r="D5402" s="112"/>
      <c r="E5402" s="121"/>
      <c r="F5402" s="122"/>
      <c r="G5402" s="129"/>
      <c r="H5402" s="372"/>
      <c r="I5402" s="264"/>
      <c r="J5402" s="270"/>
      <c r="K5402" s="264"/>
      <c r="L5402" s="264"/>
      <c r="M5402" s="158"/>
      <c r="N5402" s="348"/>
    </row>
    <row r="5403" spans="2:14" x14ac:dyDescent="0.15">
      <c r="B5403" s="160">
        <v>5399</v>
      </c>
      <c r="C5403" s="165"/>
      <c r="D5403" s="112"/>
      <c r="E5403" s="121"/>
      <c r="F5403" s="122"/>
      <c r="G5403" s="129"/>
      <c r="H5403" s="372"/>
      <c r="I5403" s="264"/>
      <c r="J5403" s="270"/>
      <c r="K5403" s="264"/>
      <c r="L5403" s="264"/>
      <c r="M5403" s="158"/>
      <c r="N5403" s="348"/>
    </row>
    <row r="5404" spans="2:14" x14ac:dyDescent="0.15">
      <c r="B5404" s="160">
        <v>5400</v>
      </c>
      <c r="C5404" s="165"/>
      <c r="D5404" s="112"/>
      <c r="E5404" s="121"/>
      <c r="F5404" s="122"/>
      <c r="G5404" s="129"/>
      <c r="H5404" s="372"/>
      <c r="I5404" s="264"/>
      <c r="J5404" s="270"/>
      <c r="K5404" s="264"/>
      <c r="L5404" s="264"/>
      <c r="M5404" s="158"/>
      <c r="N5404" s="348"/>
    </row>
    <row r="5405" spans="2:14" x14ac:dyDescent="0.15">
      <c r="B5405" s="160">
        <v>5401</v>
      </c>
      <c r="C5405" s="165"/>
      <c r="D5405" s="112"/>
      <c r="E5405" s="121"/>
      <c r="F5405" s="122"/>
      <c r="G5405" s="129"/>
      <c r="H5405" s="372"/>
      <c r="I5405" s="264"/>
      <c r="J5405" s="270"/>
      <c r="K5405" s="264"/>
      <c r="L5405" s="264"/>
      <c r="M5405" s="158"/>
      <c r="N5405" s="348"/>
    </row>
    <row r="5406" spans="2:14" x14ac:dyDescent="0.15">
      <c r="B5406" s="160">
        <v>5402</v>
      </c>
      <c r="C5406" s="165"/>
      <c r="D5406" s="112"/>
      <c r="E5406" s="121"/>
      <c r="F5406" s="122"/>
      <c r="G5406" s="129"/>
      <c r="H5406" s="372"/>
      <c r="I5406" s="264"/>
      <c r="J5406" s="270"/>
      <c r="K5406" s="264"/>
      <c r="L5406" s="264"/>
      <c r="M5406" s="158"/>
      <c r="N5406" s="348"/>
    </row>
    <row r="5407" spans="2:14" x14ac:dyDescent="0.15">
      <c r="B5407" s="160">
        <v>5403</v>
      </c>
      <c r="C5407" s="165"/>
      <c r="D5407" s="112"/>
      <c r="E5407" s="121"/>
      <c r="F5407" s="122"/>
      <c r="G5407" s="129"/>
      <c r="H5407" s="372"/>
      <c r="I5407" s="264"/>
      <c r="J5407" s="270"/>
      <c r="K5407" s="264"/>
      <c r="L5407" s="264"/>
      <c r="M5407" s="158"/>
      <c r="N5407" s="348"/>
    </row>
    <row r="5408" spans="2:14" x14ac:dyDescent="0.15">
      <c r="B5408" s="160">
        <v>5404</v>
      </c>
      <c r="C5408" s="165"/>
      <c r="D5408" s="112"/>
      <c r="E5408" s="121"/>
      <c r="F5408" s="122"/>
      <c r="G5408" s="129"/>
      <c r="H5408" s="372"/>
      <c r="I5408" s="264"/>
      <c r="J5408" s="270"/>
      <c r="K5408" s="264"/>
      <c r="L5408" s="264"/>
      <c r="M5408" s="158"/>
      <c r="N5408" s="348"/>
    </row>
    <row r="5409" spans="2:14" x14ac:dyDescent="0.15">
      <c r="B5409" s="160">
        <v>5405</v>
      </c>
      <c r="C5409" s="165"/>
      <c r="D5409" s="112"/>
      <c r="E5409" s="121"/>
      <c r="F5409" s="122"/>
      <c r="G5409" s="129"/>
      <c r="H5409" s="372"/>
      <c r="I5409" s="264"/>
      <c r="J5409" s="270"/>
      <c r="K5409" s="264"/>
      <c r="L5409" s="264"/>
      <c r="M5409" s="158"/>
      <c r="N5409" s="348"/>
    </row>
    <row r="5410" spans="2:14" x14ac:dyDescent="0.15">
      <c r="B5410" s="160">
        <v>5406</v>
      </c>
      <c r="C5410" s="165"/>
      <c r="D5410" s="112"/>
      <c r="E5410" s="121"/>
      <c r="F5410" s="122"/>
      <c r="G5410" s="129"/>
      <c r="H5410" s="372"/>
      <c r="I5410" s="264"/>
      <c r="J5410" s="270"/>
      <c r="K5410" s="264"/>
      <c r="L5410" s="264"/>
      <c r="M5410" s="158"/>
      <c r="N5410" s="348"/>
    </row>
    <row r="5411" spans="2:14" x14ac:dyDescent="0.15">
      <c r="B5411" s="160">
        <v>5407</v>
      </c>
      <c r="C5411" s="165"/>
      <c r="D5411" s="112"/>
      <c r="E5411" s="121"/>
      <c r="F5411" s="122"/>
      <c r="G5411" s="129"/>
      <c r="H5411" s="372"/>
      <c r="I5411" s="264"/>
      <c r="J5411" s="270"/>
      <c r="K5411" s="264"/>
      <c r="L5411" s="264"/>
      <c r="M5411" s="158"/>
      <c r="N5411" s="348"/>
    </row>
    <row r="5412" spans="2:14" x14ac:dyDescent="0.15">
      <c r="B5412" s="160">
        <v>5408</v>
      </c>
      <c r="C5412" s="165"/>
      <c r="D5412" s="112"/>
      <c r="E5412" s="121"/>
      <c r="F5412" s="122"/>
      <c r="G5412" s="129"/>
      <c r="H5412" s="372"/>
      <c r="I5412" s="264"/>
      <c r="J5412" s="270"/>
      <c r="K5412" s="264"/>
      <c r="L5412" s="264"/>
      <c r="M5412" s="158"/>
      <c r="N5412" s="348"/>
    </row>
    <row r="5413" spans="2:14" x14ac:dyDescent="0.15">
      <c r="B5413" s="160">
        <v>5409</v>
      </c>
      <c r="C5413" s="165"/>
      <c r="D5413" s="112"/>
      <c r="E5413" s="121"/>
      <c r="F5413" s="122"/>
      <c r="G5413" s="129"/>
      <c r="H5413" s="372"/>
      <c r="I5413" s="264"/>
      <c r="J5413" s="270"/>
      <c r="K5413" s="264"/>
      <c r="L5413" s="264"/>
      <c r="M5413" s="158"/>
      <c r="N5413" s="348"/>
    </row>
    <row r="5414" spans="2:14" x14ac:dyDescent="0.15">
      <c r="B5414" s="160">
        <v>5410</v>
      </c>
      <c r="C5414" s="165"/>
      <c r="D5414" s="112"/>
      <c r="E5414" s="121"/>
      <c r="F5414" s="122"/>
      <c r="G5414" s="129"/>
      <c r="H5414" s="372"/>
      <c r="I5414" s="264"/>
      <c r="J5414" s="270"/>
      <c r="K5414" s="264"/>
      <c r="L5414" s="264"/>
      <c r="M5414" s="158"/>
      <c r="N5414" s="348"/>
    </row>
    <row r="5415" spans="2:14" x14ac:dyDescent="0.15">
      <c r="B5415" s="160">
        <v>5411</v>
      </c>
      <c r="C5415" s="165"/>
      <c r="D5415" s="112"/>
      <c r="E5415" s="121"/>
      <c r="F5415" s="122"/>
      <c r="G5415" s="129"/>
      <c r="H5415" s="372"/>
      <c r="I5415" s="264"/>
      <c r="J5415" s="270"/>
      <c r="K5415" s="264"/>
      <c r="L5415" s="264"/>
      <c r="M5415" s="158"/>
      <c r="N5415" s="348"/>
    </row>
    <row r="5416" spans="2:14" x14ac:dyDescent="0.15">
      <c r="B5416" s="160">
        <v>5412</v>
      </c>
      <c r="C5416" s="165"/>
      <c r="D5416" s="112"/>
      <c r="E5416" s="121"/>
      <c r="F5416" s="122"/>
      <c r="G5416" s="129"/>
      <c r="H5416" s="372"/>
      <c r="I5416" s="264"/>
      <c r="J5416" s="270"/>
      <c r="K5416" s="264"/>
      <c r="L5416" s="264"/>
      <c r="M5416" s="158"/>
      <c r="N5416" s="348"/>
    </row>
    <row r="5417" spans="2:14" x14ac:dyDescent="0.15">
      <c r="B5417" s="160">
        <v>5413</v>
      </c>
      <c r="C5417" s="165"/>
      <c r="D5417" s="112"/>
      <c r="E5417" s="121"/>
      <c r="F5417" s="122"/>
      <c r="G5417" s="129"/>
      <c r="H5417" s="372"/>
      <c r="I5417" s="264"/>
      <c r="J5417" s="270"/>
      <c r="K5417" s="264"/>
      <c r="L5417" s="264"/>
      <c r="M5417" s="158"/>
      <c r="N5417" s="348"/>
    </row>
    <row r="5418" spans="2:14" x14ac:dyDescent="0.15">
      <c r="B5418" s="160">
        <v>5414</v>
      </c>
      <c r="C5418" s="165"/>
      <c r="D5418" s="112"/>
      <c r="E5418" s="121"/>
      <c r="F5418" s="122"/>
      <c r="G5418" s="129"/>
      <c r="H5418" s="372"/>
      <c r="I5418" s="264"/>
      <c r="J5418" s="270"/>
      <c r="K5418" s="264"/>
      <c r="L5418" s="264"/>
      <c r="M5418" s="158"/>
      <c r="N5418" s="348"/>
    </row>
    <row r="5419" spans="2:14" x14ac:dyDescent="0.15">
      <c r="B5419" s="160">
        <v>5415</v>
      </c>
      <c r="C5419" s="165"/>
      <c r="D5419" s="112"/>
      <c r="E5419" s="121"/>
      <c r="F5419" s="122"/>
      <c r="G5419" s="129"/>
      <c r="H5419" s="372"/>
      <c r="I5419" s="264"/>
      <c r="J5419" s="270"/>
      <c r="K5419" s="264"/>
      <c r="L5419" s="264"/>
      <c r="M5419" s="158"/>
      <c r="N5419" s="348"/>
    </row>
    <row r="5420" spans="2:14" x14ac:dyDescent="0.15">
      <c r="B5420" s="160">
        <v>5416</v>
      </c>
      <c r="C5420" s="165"/>
      <c r="D5420" s="112"/>
      <c r="E5420" s="121"/>
      <c r="F5420" s="122"/>
      <c r="G5420" s="129"/>
      <c r="H5420" s="372"/>
      <c r="I5420" s="264"/>
      <c r="J5420" s="270"/>
      <c r="K5420" s="264"/>
      <c r="L5420" s="264"/>
      <c r="M5420" s="158"/>
      <c r="N5420" s="348"/>
    </row>
    <row r="5421" spans="2:14" x14ac:dyDescent="0.15">
      <c r="B5421" s="160">
        <v>5417</v>
      </c>
      <c r="C5421" s="165"/>
      <c r="D5421" s="112"/>
      <c r="E5421" s="121"/>
      <c r="F5421" s="122"/>
      <c r="G5421" s="129"/>
      <c r="H5421" s="372"/>
      <c r="I5421" s="264"/>
      <c r="J5421" s="270"/>
      <c r="K5421" s="264"/>
      <c r="L5421" s="264"/>
      <c r="M5421" s="158"/>
      <c r="N5421" s="348"/>
    </row>
    <row r="5422" spans="2:14" x14ac:dyDescent="0.15">
      <c r="B5422" s="160">
        <v>5418</v>
      </c>
      <c r="C5422" s="165"/>
      <c r="D5422" s="112"/>
      <c r="E5422" s="121"/>
      <c r="F5422" s="122"/>
      <c r="G5422" s="129"/>
      <c r="H5422" s="372"/>
      <c r="I5422" s="264"/>
      <c r="J5422" s="270"/>
      <c r="K5422" s="264"/>
      <c r="L5422" s="264"/>
      <c r="M5422" s="158"/>
      <c r="N5422" s="348"/>
    </row>
    <row r="5423" spans="2:14" x14ac:dyDescent="0.15">
      <c r="B5423" s="160">
        <v>5419</v>
      </c>
      <c r="C5423" s="165"/>
      <c r="D5423" s="112"/>
      <c r="E5423" s="121"/>
      <c r="F5423" s="122"/>
      <c r="G5423" s="129"/>
      <c r="H5423" s="372"/>
      <c r="I5423" s="264"/>
      <c r="J5423" s="270"/>
      <c r="K5423" s="264"/>
      <c r="L5423" s="264"/>
      <c r="M5423" s="158"/>
      <c r="N5423" s="348"/>
    </row>
    <row r="5424" spans="2:14" x14ac:dyDescent="0.15">
      <c r="B5424" s="160">
        <v>5420</v>
      </c>
      <c r="C5424" s="165"/>
      <c r="D5424" s="112"/>
      <c r="E5424" s="121"/>
      <c r="F5424" s="122"/>
      <c r="G5424" s="129"/>
      <c r="H5424" s="372"/>
      <c r="I5424" s="264"/>
      <c r="J5424" s="270"/>
      <c r="K5424" s="264"/>
      <c r="L5424" s="264"/>
      <c r="M5424" s="158"/>
      <c r="N5424" s="348"/>
    </row>
    <row r="5425" spans="2:14" x14ac:dyDescent="0.15">
      <c r="B5425" s="160">
        <v>5421</v>
      </c>
      <c r="C5425" s="165"/>
      <c r="D5425" s="112"/>
      <c r="E5425" s="121"/>
      <c r="F5425" s="122"/>
      <c r="G5425" s="129"/>
      <c r="H5425" s="372"/>
      <c r="I5425" s="264"/>
      <c r="J5425" s="270"/>
      <c r="K5425" s="264"/>
      <c r="L5425" s="264"/>
      <c r="M5425" s="158"/>
      <c r="N5425" s="348"/>
    </row>
    <row r="5426" spans="2:14" x14ac:dyDescent="0.15">
      <c r="B5426" s="160">
        <v>5422</v>
      </c>
      <c r="C5426" s="165"/>
      <c r="D5426" s="112"/>
      <c r="E5426" s="121"/>
      <c r="F5426" s="122"/>
      <c r="G5426" s="129"/>
      <c r="H5426" s="372"/>
      <c r="I5426" s="264"/>
      <c r="J5426" s="270"/>
      <c r="K5426" s="264"/>
      <c r="L5426" s="264"/>
      <c r="M5426" s="158"/>
      <c r="N5426" s="348"/>
    </row>
    <row r="5427" spans="2:14" x14ac:dyDescent="0.15">
      <c r="B5427" s="160">
        <v>5423</v>
      </c>
      <c r="C5427" s="165"/>
      <c r="D5427" s="112"/>
      <c r="E5427" s="121"/>
      <c r="F5427" s="122"/>
      <c r="G5427" s="129"/>
      <c r="H5427" s="372"/>
      <c r="I5427" s="264"/>
      <c r="J5427" s="270"/>
      <c r="K5427" s="264"/>
      <c r="L5427" s="264"/>
      <c r="M5427" s="158"/>
      <c r="N5427" s="348"/>
    </row>
    <row r="5428" spans="2:14" x14ac:dyDescent="0.15">
      <c r="B5428" s="160">
        <v>5424</v>
      </c>
      <c r="C5428" s="165"/>
      <c r="D5428" s="112"/>
      <c r="E5428" s="121"/>
      <c r="F5428" s="122"/>
      <c r="G5428" s="129"/>
      <c r="H5428" s="372"/>
      <c r="I5428" s="264"/>
      <c r="J5428" s="270"/>
      <c r="K5428" s="264"/>
      <c r="L5428" s="264"/>
      <c r="M5428" s="158"/>
      <c r="N5428" s="348"/>
    </row>
    <row r="5429" spans="2:14" x14ac:dyDescent="0.15">
      <c r="B5429" s="160">
        <v>5425</v>
      </c>
      <c r="C5429" s="165"/>
      <c r="D5429" s="112"/>
      <c r="E5429" s="121"/>
      <c r="F5429" s="122"/>
      <c r="G5429" s="129"/>
      <c r="H5429" s="372"/>
      <c r="I5429" s="264"/>
      <c r="J5429" s="270"/>
      <c r="K5429" s="264"/>
      <c r="L5429" s="264"/>
      <c r="M5429" s="158"/>
      <c r="N5429" s="348"/>
    </row>
    <row r="5430" spans="2:14" x14ac:dyDescent="0.15">
      <c r="B5430" s="160">
        <v>5426</v>
      </c>
      <c r="C5430" s="165"/>
      <c r="D5430" s="112"/>
      <c r="E5430" s="121"/>
      <c r="F5430" s="122"/>
      <c r="G5430" s="129"/>
      <c r="H5430" s="372"/>
      <c r="I5430" s="264"/>
      <c r="J5430" s="270"/>
      <c r="K5430" s="264"/>
      <c r="L5430" s="264"/>
      <c r="M5430" s="158"/>
      <c r="N5430" s="348"/>
    </row>
    <row r="5431" spans="2:14" x14ac:dyDescent="0.15">
      <c r="B5431" s="160">
        <v>5427</v>
      </c>
      <c r="C5431" s="165"/>
      <c r="D5431" s="112"/>
      <c r="E5431" s="121"/>
      <c r="F5431" s="122"/>
      <c r="G5431" s="129"/>
      <c r="H5431" s="372"/>
      <c r="I5431" s="264"/>
      <c r="J5431" s="270"/>
      <c r="K5431" s="264"/>
      <c r="L5431" s="264"/>
      <c r="M5431" s="158"/>
      <c r="N5431" s="348"/>
    </row>
    <row r="5432" spans="2:14" x14ac:dyDescent="0.15">
      <c r="B5432" s="160">
        <v>5428</v>
      </c>
      <c r="C5432" s="165"/>
      <c r="D5432" s="112"/>
      <c r="E5432" s="121"/>
      <c r="F5432" s="122"/>
      <c r="G5432" s="129"/>
      <c r="H5432" s="372"/>
      <c r="I5432" s="264"/>
      <c r="J5432" s="270"/>
      <c r="K5432" s="264"/>
      <c r="L5432" s="264"/>
      <c r="M5432" s="158"/>
      <c r="N5432" s="348"/>
    </row>
    <row r="5433" spans="2:14" x14ac:dyDescent="0.15">
      <c r="B5433" s="160">
        <v>5429</v>
      </c>
      <c r="C5433" s="165"/>
      <c r="D5433" s="112"/>
      <c r="E5433" s="121"/>
      <c r="F5433" s="122"/>
      <c r="G5433" s="129"/>
      <c r="H5433" s="372"/>
      <c r="I5433" s="264"/>
      <c r="J5433" s="270"/>
      <c r="K5433" s="264"/>
      <c r="L5433" s="264"/>
      <c r="M5433" s="158"/>
      <c r="N5433" s="348"/>
    </row>
    <row r="5434" spans="2:14" x14ac:dyDescent="0.15">
      <c r="B5434" s="160">
        <v>5430</v>
      </c>
      <c r="C5434" s="165"/>
      <c r="D5434" s="112"/>
      <c r="E5434" s="121"/>
      <c r="F5434" s="122"/>
      <c r="G5434" s="129"/>
      <c r="H5434" s="372"/>
      <c r="I5434" s="264"/>
      <c r="J5434" s="270"/>
      <c r="K5434" s="264"/>
      <c r="L5434" s="264"/>
      <c r="M5434" s="158"/>
      <c r="N5434" s="348"/>
    </row>
    <row r="5435" spans="2:14" x14ac:dyDescent="0.15">
      <c r="B5435" s="160">
        <v>5431</v>
      </c>
      <c r="C5435" s="165"/>
      <c r="D5435" s="112"/>
      <c r="E5435" s="121"/>
      <c r="F5435" s="122"/>
      <c r="G5435" s="129"/>
      <c r="H5435" s="372"/>
      <c r="I5435" s="264"/>
      <c r="J5435" s="270"/>
      <c r="K5435" s="264"/>
      <c r="L5435" s="264"/>
      <c r="M5435" s="158"/>
      <c r="N5435" s="348"/>
    </row>
    <row r="5436" spans="2:14" x14ac:dyDescent="0.15">
      <c r="B5436" s="160">
        <v>5432</v>
      </c>
      <c r="C5436" s="165"/>
      <c r="D5436" s="112"/>
      <c r="E5436" s="121"/>
      <c r="F5436" s="122"/>
      <c r="G5436" s="129"/>
      <c r="H5436" s="372"/>
      <c r="I5436" s="264"/>
      <c r="J5436" s="270"/>
      <c r="K5436" s="264"/>
      <c r="L5436" s="264"/>
      <c r="M5436" s="158"/>
      <c r="N5436" s="348"/>
    </row>
    <row r="5437" spans="2:14" x14ac:dyDescent="0.15">
      <c r="B5437" s="160">
        <v>5433</v>
      </c>
      <c r="C5437" s="165"/>
      <c r="D5437" s="112"/>
      <c r="E5437" s="121"/>
      <c r="F5437" s="122"/>
      <c r="G5437" s="129"/>
      <c r="H5437" s="372"/>
      <c r="I5437" s="264"/>
      <c r="J5437" s="270"/>
      <c r="K5437" s="264"/>
      <c r="L5437" s="264"/>
      <c r="M5437" s="158"/>
      <c r="N5437" s="348"/>
    </row>
    <row r="5438" spans="2:14" x14ac:dyDescent="0.15">
      <c r="B5438" s="160">
        <v>5434</v>
      </c>
      <c r="C5438" s="165"/>
      <c r="D5438" s="112"/>
      <c r="E5438" s="121"/>
      <c r="F5438" s="122"/>
      <c r="G5438" s="129"/>
      <c r="H5438" s="372"/>
      <c r="I5438" s="264"/>
      <c r="J5438" s="270"/>
      <c r="K5438" s="264"/>
      <c r="L5438" s="264"/>
      <c r="M5438" s="158"/>
      <c r="N5438" s="348"/>
    </row>
    <row r="5439" spans="2:14" x14ac:dyDescent="0.15">
      <c r="B5439" s="160">
        <v>5435</v>
      </c>
      <c r="C5439" s="165"/>
      <c r="D5439" s="112"/>
      <c r="E5439" s="121"/>
      <c r="F5439" s="122"/>
      <c r="G5439" s="129"/>
      <c r="H5439" s="372"/>
      <c r="I5439" s="264"/>
      <c r="J5439" s="270"/>
      <c r="K5439" s="264"/>
      <c r="L5439" s="264"/>
      <c r="M5439" s="158"/>
      <c r="N5439" s="348"/>
    </row>
    <row r="5440" spans="2:14" x14ac:dyDescent="0.15">
      <c r="B5440" s="160">
        <v>5436</v>
      </c>
      <c r="C5440" s="165"/>
      <c r="D5440" s="112"/>
      <c r="E5440" s="121"/>
      <c r="F5440" s="122"/>
      <c r="G5440" s="129"/>
      <c r="H5440" s="372"/>
      <c r="I5440" s="264"/>
      <c r="J5440" s="270"/>
      <c r="K5440" s="264"/>
      <c r="L5440" s="264"/>
      <c r="M5440" s="158"/>
      <c r="N5440" s="348"/>
    </row>
    <row r="5441" spans="2:14" x14ac:dyDescent="0.15">
      <c r="B5441" s="160">
        <v>5437</v>
      </c>
      <c r="C5441" s="165"/>
      <c r="D5441" s="112"/>
      <c r="E5441" s="121"/>
      <c r="F5441" s="122"/>
      <c r="G5441" s="129"/>
      <c r="H5441" s="372"/>
      <c r="I5441" s="264"/>
      <c r="J5441" s="270"/>
      <c r="K5441" s="264"/>
      <c r="L5441" s="264"/>
      <c r="M5441" s="158"/>
      <c r="N5441" s="348"/>
    </row>
    <row r="5442" spans="2:14" x14ac:dyDescent="0.15">
      <c r="B5442" s="160">
        <v>5438</v>
      </c>
      <c r="C5442" s="165"/>
      <c r="D5442" s="112"/>
      <c r="E5442" s="121"/>
      <c r="F5442" s="122"/>
      <c r="G5442" s="129"/>
      <c r="H5442" s="372"/>
      <c r="I5442" s="264"/>
      <c r="J5442" s="270"/>
      <c r="K5442" s="264"/>
      <c r="L5442" s="264"/>
      <c r="M5442" s="158"/>
      <c r="N5442" s="348"/>
    </row>
    <row r="5443" spans="2:14" x14ac:dyDescent="0.15">
      <c r="B5443" s="160">
        <v>5439</v>
      </c>
      <c r="C5443" s="165"/>
      <c r="D5443" s="112"/>
      <c r="E5443" s="121"/>
      <c r="F5443" s="122"/>
      <c r="G5443" s="129"/>
      <c r="H5443" s="372"/>
      <c r="I5443" s="264"/>
      <c r="J5443" s="270"/>
      <c r="K5443" s="264"/>
      <c r="L5443" s="264"/>
      <c r="M5443" s="158"/>
      <c r="N5443" s="348"/>
    </row>
    <row r="5444" spans="2:14" x14ac:dyDescent="0.15">
      <c r="B5444" s="160">
        <v>5440</v>
      </c>
      <c r="C5444" s="165"/>
      <c r="D5444" s="112"/>
      <c r="E5444" s="121"/>
      <c r="F5444" s="122"/>
      <c r="G5444" s="129"/>
      <c r="H5444" s="372"/>
      <c r="I5444" s="264"/>
      <c r="J5444" s="270"/>
      <c r="K5444" s="264"/>
      <c r="L5444" s="264"/>
      <c r="M5444" s="158"/>
      <c r="N5444" s="348"/>
    </row>
    <row r="5445" spans="2:14" x14ac:dyDescent="0.15">
      <c r="B5445" s="160">
        <v>5441</v>
      </c>
      <c r="C5445" s="165"/>
      <c r="D5445" s="112"/>
      <c r="E5445" s="121"/>
      <c r="F5445" s="122"/>
      <c r="G5445" s="129"/>
      <c r="H5445" s="372"/>
      <c r="I5445" s="264"/>
      <c r="J5445" s="270"/>
      <c r="K5445" s="264"/>
      <c r="L5445" s="264"/>
      <c r="M5445" s="158"/>
      <c r="N5445" s="348"/>
    </row>
    <row r="5446" spans="2:14" x14ac:dyDescent="0.15">
      <c r="B5446" s="160">
        <v>5442</v>
      </c>
      <c r="C5446" s="165"/>
      <c r="D5446" s="112"/>
      <c r="E5446" s="121"/>
      <c r="F5446" s="122"/>
      <c r="G5446" s="129"/>
      <c r="H5446" s="372"/>
      <c r="I5446" s="264"/>
      <c r="J5446" s="270"/>
      <c r="K5446" s="264"/>
      <c r="L5446" s="264"/>
      <c r="M5446" s="158"/>
      <c r="N5446" s="348"/>
    </row>
    <row r="5447" spans="2:14" x14ac:dyDescent="0.15">
      <c r="B5447" s="160">
        <v>5443</v>
      </c>
      <c r="C5447" s="165"/>
      <c r="D5447" s="112"/>
      <c r="E5447" s="121"/>
      <c r="F5447" s="122"/>
      <c r="G5447" s="129"/>
      <c r="H5447" s="372"/>
      <c r="I5447" s="264"/>
      <c r="J5447" s="270"/>
      <c r="K5447" s="264"/>
      <c r="L5447" s="264"/>
      <c r="M5447" s="158"/>
      <c r="N5447" s="348"/>
    </row>
    <row r="5448" spans="2:14" x14ac:dyDescent="0.15">
      <c r="B5448" s="160">
        <v>5444</v>
      </c>
      <c r="C5448" s="165"/>
      <c r="D5448" s="112"/>
      <c r="E5448" s="121"/>
      <c r="F5448" s="122"/>
      <c r="G5448" s="129"/>
      <c r="H5448" s="372"/>
      <c r="I5448" s="264"/>
      <c r="J5448" s="270"/>
      <c r="K5448" s="264"/>
      <c r="L5448" s="264"/>
      <c r="M5448" s="158"/>
      <c r="N5448" s="348"/>
    </row>
    <row r="5449" spans="2:14" x14ac:dyDescent="0.15">
      <c r="B5449" s="160">
        <v>5445</v>
      </c>
      <c r="C5449" s="165"/>
      <c r="D5449" s="112"/>
      <c r="E5449" s="121"/>
      <c r="F5449" s="122"/>
      <c r="G5449" s="129"/>
      <c r="H5449" s="372"/>
      <c r="I5449" s="264"/>
      <c r="J5449" s="270"/>
      <c r="K5449" s="264"/>
      <c r="L5449" s="264"/>
      <c r="M5449" s="158"/>
      <c r="N5449" s="348"/>
    </row>
    <row r="5450" spans="2:14" x14ac:dyDescent="0.15">
      <c r="B5450" s="160">
        <v>5446</v>
      </c>
      <c r="C5450" s="165"/>
      <c r="D5450" s="112"/>
      <c r="E5450" s="121"/>
      <c r="F5450" s="122"/>
      <c r="G5450" s="129"/>
      <c r="H5450" s="372"/>
      <c r="I5450" s="264"/>
      <c r="J5450" s="270"/>
      <c r="K5450" s="264"/>
      <c r="L5450" s="264"/>
      <c r="M5450" s="158"/>
      <c r="N5450" s="348"/>
    </row>
    <row r="5451" spans="2:14" x14ac:dyDescent="0.15">
      <c r="B5451" s="160">
        <v>5447</v>
      </c>
      <c r="C5451" s="165"/>
      <c r="D5451" s="112"/>
      <c r="E5451" s="121"/>
      <c r="F5451" s="122"/>
      <c r="G5451" s="129"/>
      <c r="H5451" s="372"/>
      <c r="I5451" s="264"/>
      <c r="J5451" s="270"/>
      <c r="K5451" s="264"/>
      <c r="L5451" s="264"/>
      <c r="M5451" s="158"/>
      <c r="N5451" s="348"/>
    </row>
    <row r="5452" spans="2:14" x14ac:dyDescent="0.15">
      <c r="B5452" s="160">
        <v>5448</v>
      </c>
      <c r="C5452" s="165"/>
      <c r="D5452" s="112"/>
      <c r="E5452" s="121"/>
      <c r="F5452" s="122"/>
      <c r="G5452" s="129"/>
      <c r="H5452" s="372"/>
      <c r="I5452" s="264"/>
      <c r="J5452" s="270"/>
      <c r="K5452" s="264"/>
      <c r="L5452" s="264"/>
      <c r="M5452" s="158"/>
      <c r="N5452" s="348"/>
    </row>
    <row r="5453" spans="2:14" x14ac:dyDescent="0.15">
      <c r="B5453" s="160">
        <v>5449</v>
      </c>
      <c r="C5453" s="165"/>
      <c r="D5453" s="112"/>
      <c r="E5453" s="121"/>
      <c r="F5453" s="122"/>
      <c r="G5453" s="129"/>
      <c r="H5453" s="372"/>
      <c r="I5453" s="264"/>
      <c r="J5453" s="270"/>
      <c r="K5453" s="264"/>
      <c r="L5453" s="264"/>
      <c r="M5453" s="158"/>
      <c r="N5453" s="348"/>
    </row>
    <row r="5454" spans="2:14" x14ac:dyDescent="0.15">
      <c r="B5454" s="160">
        <v>5450</v>
      </c>
      <c r="C5454" s="165"/>
      <c r="D5454" s="112"/>
      <c r="E5454" s="121"/>
      <c r="F5454" s="122"/>
      <c r="G5454" s="129"/>
      <c r="H5454" s="372"/>
      <c r="I5454" s="264"/>
      <c r="J5454" s="270"/>
      <c r="K5454" s="264"/>
      <c r="L5454" s="264"/>
      <c r="M5454" s="158"/>
      <c r="N5454" s="348"/>
    </row>
    <row r="5455" spans="2:14" x14ac:dyDescent="0.15">
      <c r="B5455" s="160">
        <v>5451</v>
      </c>
      <c r="C5455" s="165"/>
      <c r="D5455" s="112"/>
      <c r="E5455" s="121"/>
      <c r="F5455" s="122"/>
      <c r="G5455" s="129"/>
      <c r="H5455" s="372"/>
      <c r="I5455" s="264"/>
      <c r="J5455" s="270"/>
      <c r="K5455" s="264"/>
      <c r="L5455" s="264"/>
      <c r="M5455" s="158"/>
      <c r="N5455" s="348"/>
    </row>
    <row r="5456" spans="2:14" x14ac:dyDescent="0.15">
      <c r="B5456" s="160">
        <v>5452</v>
      </c>
      <c r="C5456" s="165"/>
      <c r="D5456" s="112"/>
      <c r="E5456" s="121"/>
      <c r="F5456" s="122"/>
      <c r="G5456" s="129"/>
      <c r="H5456" s="372"/>
      <c r="I5456" s="264"/>
      <c r="J5456" s="270"/>
      <c r="K5456" s="264"/>
      <c r="L5456" s="264"/>
      <c r="M5456" s="158"/>
      <c r="N5456" s="348"/>
    </row>
    <row r="5457" spans="2:14" x14ac:dyDescent="0.15">
      <c r="B5457" s="160">
        <v>5453</v>
      </c>
      <c r="C5457" s="165"/>
      <c r="D5457" s="112"/>
      <c r="E5457" s="121"/>
      <c r="F5457" s="122"/>
      <c r="G5457" s="129"/>
      <c r="H5457" s="372"/>
      <c r="I5457" s="264"/>
      <c r="J5457" s="270"/>
      <c r="K5457" s="264"/>
      <c r="L5457" s="264"/>
      <c r="M5457" s="158"/>
      <c r="N5457" s="348"/>
    </row>
    <row r="5458" spans="2:14" x14ac:dyDescent="0.15">
      <c r="B5458" s="160">
        <v>5454</v>
      </c>
      <c r="C5458" s="165"/>
      <c r="D5458" s="112"/>
      <c r="E5458" s="121"/>
      <c r="F5458" s="122"/>
      <c r="G5458" s="129"/>
      <c r="H5458" s="372"/>
      <c r="I5458" s="264"/>
      <c r="J5458" s="270"/>
      <c r="K5458" s="264"/>
      <c r="L5458" s="264"/>
      <c r="M5458" s="158"/>
      <c r="N5458" s="348"/>
    </row>
    <row r="5459" spans="2:14" x14ac:dyDescent="0.15">
      <c r="B5459" s="160">
        <v>5455</v>
      </c>
      <c r="C5459" s="165"/>
      <c r="D5459" s="112"/>
      <c r="E5459" s="121"/>
      <c r="F5459" s="122"/>
      <c r="G5459" s="129"/>
      <c r="H5459" s="372"/>
      <c r="I5459" s="264"/>
      <c r="J5459" s="270"/>
      <c r="K5459" s="264"/>
      <c r="L5459" s="264"/>
      <c r="M5459" s="158"/>
      <c r="N5459" s="348"/>
    </row>
    <row r="5460" spans="2:14" x14ac:dyDescent="0.15">
      <c r="B5460" s="160">
        <v>5456</v>
      </c>
      <c r="C5460" s="165"/>
      <c r="D5460" s="112"/>
      <c r="E5460" s="121"/>
      <c r="F5460" s="122"/>
      <c r="G5460" s="129"/>
      <c r="H5460" s="372"/>
      <c r="I5460" s="264"/>
      <c r="J5460" s="270"/>
      <c r="K5460" s="264"/>
      <c r="L5460" s="264"/>
      <c r="M5460" s="158"/>
      <c r="N5460" s="348"/>
    </row>
    <row r="5461" spans="2:14" x14ac:dyDescent="0.15">
      <c r="B5461" s="160">
        <v>5457</v>
      </c>
      <c r="C5461" s="165"/>
      <c r="D5461" s="112"/>
      <c r="E5461" s="121"/>
      <c r="F5461" s="122"/>
      <c r="G5461" s="129"/>
      <c r="H5461" s="372"/>
      <c r="I5461" s="264"/>
      <c r="J5461" s="270"/>
      <c r="K5461" s="264"/>
      <c r="L5461" s="264"/>
      <c r="M5461" s="158"/>
      <c r="N5461" s="348"/>
    </row>
    <row r="5462" spans="2:14" x14ac:dyDescent="0.15">
      <c r="B5462" s="160">
        <v>5458</v>
      </c>
      <c r="C5462" s="165"/>
      <c r="D5462" s="112"/>
      <c r="E5462" s="121"/>
      <c r="F5462" s="122"/>
      <c r="G5462" s="129"/>
      <c r="H5462" s="372"/>
      <c r="I5462" s="264"/>
      <c r="J5462" s="270"/>
      <c r="K5462" s="264"/>
      <c r="L5462" s="264"/>
      <c r="M5462" s="158"/>
      <c r="N5462" s="348"/>
    </row>
    <row r="5463" spans="2:14" x14ac:dyDescent="0.15">
      <c r="B5463" s="160">
        <v>5459</v>
      </c>
      <c r="C5463" s="165"/>
      <c r="D5463" s="112"/>
      <c r="E5463" s="121"/>
      <c r="F5463" s="122"/>
      <c r="G5463" s="129"/>
      <c r="H5463" s="372"/>
      <c r="I5463" s="264"/>
      <c r="J5463" s="270"/>
      <c r="K5463" s="264"/>
      <c r="L5463" s="264"/>
      <c r="M5463" s="158"/>
      <c r="N5463" s="348"/>
    </row>
    <row r="5464" spans="2:14" x14ac:dyDescent="0.15">
      <c r="B5464" s="160">
        <v>5460</v>
      </c>
      <c r="C5464" s="165"/>
      <c r="D5464" s="112"/>
      <c r="E5464" s="121"/>
      <c r="F5464" s="122"/>
      <c r="G5464" s="129"/>
      <c r="H5464" s="372"/>
      <c r="I5464" s="264"/>
      <c r="J5464" s="270"/>
      <c r="K5464" s="264"/>
      <c r="L5464" s="264"/>
      <c r="M5464" s="158"/>
      <c r="N5464" s="348"/>
    </row>
    <row r="5465" spans="2:14" x14ac:dyDescent="0.15">
      <c r="B5465" s="160">
        <v>5461</v>
      </c>
      <c r="C5465" s="165"/>
      <c r="D5465" s="112"/>
      <c r="E5465" s="121"/>
      <c r="F5465" s="122"/>
      <c r="G5465" s="129"/>
      <c r="H5465" s="372"/>
      <c r="I5465" s="264"/>
      <c r="J5465" s="270"/>
      <c r="K5465" s="264"/>
      <c r="L5465" s="264"/>
      <c r="M5465" s="158"/>
      <c r="N5465" s="348"/>
    </row>
    <row r="5466" spans="2:14" x14ac:dyDescent="0.15">
      <c r="B5466" s="160">
        <v>5462</v>
      </c>
      <c r="C5466" s="165"/>
      <c r="D5466" s="112"/>
      <c r="E5466" s="121"/>
      <c r="F5466" s="122"/>
      <c r="G5466" s="129"/>
      <c r="H5466" s="372"/>
      <c r="I5466" s="264"/>
      <c r="J5466" s="270"/>
      <c r="K5466" s="264"/>
      <c r="L5466" s="264"/>
      <c r="M5466" s="158"/>
      <c r="N5466" s="348"/>
    </row>
    <row r="5467" spans="2:14" x14ac:dyDescent="0.15">
      <c r="B5467" s="160">
        <v>5463</v>
      </c>
      <c r="C5467" s="165"/>
      <c r="D5467" s="112"/>
      <c r="E5467" s="121"/>
      <c r="F5467" s="122"/>
      <c r="G5467" s="129"/>
      <c r="H5467" s="372"/>
      <c r="I5467" s="264"/>
      <c r="J5467" s="270"/>
      <c r="K5467" s="264"/>
      <c r="L5467" s="264"/>
      <c r="M5467" s="158"/>
      <c r="N5467" s="348"/>
    </row>
    <row r="5468" spans="2:14" x14ac:dyDescent="0.15">
      <c r="B5468" s="160">
        <v>5464</v>
      </c>
      <c r="C5468" s="165"/>
      <c r="D5468" s="112"/>
      <c r="E5468" s="121"/>
      <c r="F5468" s="122"/>
      <c r="G5468" s="129"/>
      <c r="H5468" s="372"/>
      <c r="I5468" s="264"/>
      <c r="J5468" s="270"/>
      <c r="K5468" s="264"/>
      <c r="L5468" s="264"/>
      <c r="M5468" s="158"/>
      <c r="N5468" s="348"/>
    </row>
    <row r="5469" spans="2:14" x14ac:dyDescent="0.15">
      <c r="B5469" s="160">
        <v>5465</v>
      </c>
      <c r="C5469" s="165"/>
      <c r="D5469" s="112"/>
      <c r="E5469" s="121"/>
      <c r="F5469" s="122"/>
      <c r="G5469" s="129"/>
      <c r="H5469" s="372"/>
      <c r="I5469" s="264"/>
      <c r="J5469" s="270"/>
      <c r="K5469" s="264"/>
      <c r="L5469" s="264"/>
      <c r="M5469" s="158"/>
      <c r="N5469" s="348"/>
    </row>
    <row r="5470" spans="2:14" x14ac:dyDescent="0.15">
      <c r="B5470" s="160">
        <v>5466</v>
      </c>
      <c r="C5470" s="165"/>
      <c r="D5470" s="112"/>
      <c r="E5470" s="121"/>
      <c r="F5470" s="122"/>
      <c r="G5470" s="129"/>
      <c r="H5470" s="372"/>
      <c r="I5470" s="264"/>
      <c r="J5470" s="270"/>
      <c r="K5470" s="264"/>
      <c r="L5470" s="264"/>
      <c r="M5470" s="158"/>
      <c r="N5470" s="348"/>
    </row>
    <row r="5471" spans="2:14" x14ac:dyDescent="0.15">
      <c r="B5471" s="160">
        <v>5467</v>
      </c>
      <c r="C5471" s="165"/>
      <c r="D5471" s="112"/>
      <c r="E5471" s="121"/>
      <c r="F5471" s="122"/>
      <c r="G5471" s="129"/>
      <c r="H5471" s="372"/>
      <c r="I5471" s="264"/>
      <c r="J5471" s="270"/>
      <c r="K5471" s="264"/>
      <c r="L5471" s="264"/>
      <c r="M5471" s="158"/>
      <c r="N5471" s="348"/>
    </row>
    <row r="5472" spans="2:14" x14ac:dyDescent="0.15">
      <c r="B5472" s="160">
        <v>5468</v>
      </c>
      <c r="C5472" s="165"/>
      <c r="D5472" s="112"/>
      <c r="E5472" s="121"/>
      <c r="F5472" s="122"/>
      <c r="G5472" s="129"/>
      <c r="H5472" s="372"/>
      <c r="I5472" s="264"/>
      <c r="J5472" s="270"/>
      <c r="K5472" s="264"/>
      <c r="L5472" s="264"/>
      <c r="M5472" s="158"/>
      <c r="N5472" s="348"/>
    </row>
    <row r="5473" spans="2:14" x14ac:dyDescent="0.15">
      <c r="B5473" s="160">
        <v>5469</v>
      </c>
      <c r="C5473" s="165"/>
      <c r="D5473" s="112"/>
      <c r="E5473" s="121"/>
      <c r="F5473" s="122"/>
      <c r="G5473" s="129"/>
      <c r="H5473" s="372"/>
      <c r="I5473" s="264"/>
      <c r="J5473" s="270"/>
      <c r="K5473" s="264"/>
      <c r="L5473" s="264"/>
      <c r="M5473" s="158"/>
      <c r="N5473" s="348"/>
    </row>
    <row r="5474" spans="2:14" x14ac:dyDescent="0.15">
      <c r="B5474" s="160">
        <v>5470</v>
      </c>
      <c r="C5474" s="165"/>
      <c r="D5474" s="112"/>
      <c r="E5474" s="121"/>
      <c r="F5474" s="122"/>
      <c r="G5474" s="129"/>
      <c r="H5474" s="372"/>
      <c r="I5474" s="264"/>
      <c r="J5474" s="270"/>
      <c r="K5474" s="264"/>
      <c r="L5474" s="264"/>
      <c r="M5474" s="158"/>
      <c r="N5474" s="348"/>
    </row>
    <row r="5475" spans="2:14" x14ac:dyDescent="0.15">
      <c r="B5475" s="160">
        <v>5471</v>
      </c>
      <c r="C5475" s="165"/>
      <c r="D5475" s="112"/>
      <c r="E5475" s="121"/>
      <c r="F5475" s="122"/>
      <c r="G5475" s="129"/>
      <c r="H5475" s="372"/>
      <c r="I5475" s="264"/>
      <c r="J5475" s="270"/>
      <c r="K5475" s="264"/>
      <c r="L5475" s="264"/>
      <c r="M5475" s="158"/>
      <c r="N5475" s="348"/>
    </row>
    <row r="5476" spans="2:14" x14ac:dyDescent="0.15">
      <c r="B5476" s="160">
        <v>5472</v>
      </c>
      <c r="C5476" s="165"/>
      <c r="D5476" s="112"/>
      <c r="E5476" s="121"/>
      <c r="F5476" s="122"/>
      <c r="G5476" s="129"/>
      <c r="H5476" s="372"/>
      <c r="I5476" s="264"/>
      <c r="J5476" s="270"/>
      <c r="K5476" s="264"/>
      <c r="L5476" s="264"/>
      <c r="M5476" s="158"/>
      <c r="N5476" s="348"/>
    </row>
    <row r="5477" spans="2:14" x14ac:dyDescent="0.15">
      <c r="B5477" s="160">
        <v>5473</v>
      </c>
      <c r="C5477" s="165"/>
      <c r="D5477" s="112"/>
      <c r="E5477" s="121"/>
      <c r="F5477" s="122"/>
      <c r="G5477" s="129"/>
      <c r="H5477" s="372"/>
      <c r="I5477" s="264"/>
      <c r="J5477" s="270"/>
      <c r="K5477" s="264"/>
      <c r="L5477" s="264"/>
      <c r="M5477" s="158"/>
      <c r="N5477" s="348"/>
    </row>
    <row r="5478" spans="2:14" x14ac:dyDescent="0.15">
      <c r="B5478" s="160">
        <v>5474</v>
      </c>
      <c r="C5478" s="165"/>
      <c r="D5478" s="112"/>
      <c r="E5478" s="121"/>
      <c r="F5478" s="122"/>
      <c r="G5478" s="129"/>
      <c r="H5478" s="372"/>
      <c r="I5478" s="264"/>
      <c r="J5478" s="270"/>
      <c r="K5478" s="264"/>
      <c r="L5478" s="264"/>
      <c r="M5478" s="158"/>
      <c r="N5478" s="348"/>
    </row>
    <row r="5479" spans="2:14" x14ac:dyDescent="0.15">
      <c r="B5479" s="160">
        <v>5475</v>
      </c>
      <c r="C5479" s="165"/>
      <c r="D5479" s="112"/>
      <c r="E5479" s="121"/>
      <c r="F5479" s="122"/>
      <c r="G5479" s="129"/>
      <c r="H5479" s="372"/>
      <c r="I5479" s="264"/>
      <c r="J5479" s="270"/>
      <c r="K5479" s="264"/>
      <c r="L5479" s="264"/>
      <c r="M5479" s="158"/>
      <c r="N5479" s="348"/>
    </row>
    <row r="5480" spans="2:14" x14ac:dyDescent="0.15">
      <c r="B5480" s="160">
        <v>5476</v>
      </c>
      <c r="C5480" s="165"/>
      <c r="D5480" s="112"/>
      <c r="E5480" s="121"/>
      <c r="F5480" s="122"/>
      <c r="G5480" s="129"/>
      <c r="H5480" s="372"/>
      <c r="I5480" s="264"/>
      <c r="J5480" s="270"/>
      <c r="K5480" s="264"/>
      <c r="L5480" s="264"/>
      <c r="M5480" s="158"/>
      <c r="N5480" s="348"/>
    </row>
    <row r="5481" spans="2:14" x14ac:dyDescent="0.15">
      <c r="B5481" s="160">
        <v>5477</v>
      </c>
      <c r="C5481" s="165"/>
      <c r="D5481" s="112"/>
      <c r="E5481" s="121"/>
      <c r="F5481" s="122"/>
      <c r="G5481" s="129"/>
      <c r="H5481" s="372"/>
      <c r="I5481" s="264"/>
      <c r="J5481" s="270"/>
      <c r="K5481" s="264"/>
      <c r="L5481" s="264"/>
      <c r="M5481" s="158"/>
      <c r="N5481" s="348"/>
    </row>
    <row r="5482" spans="2:14" x14ac:dyDescent="0.15">
      <c r="B5482" s="160">
        <v>5478</v>
      </c>
      <c r="C5482" s="165"/>
      <c r="D5482" s="112"/>
      <c r="E5482" s="121"/>
      <c r="F5482" s="122"/>
      <c r="G5482" s="129"/>
      <c r="H5482" s="372"/>
      <c r="I5482" s="264"/>
      <c r="J5482" s="270"/>
      <c r="K5482" s="264"/>
      <c r="L5482" s="264"/>
      <c r="M5482" s="158"/>
      <c r="N5482" s="348"/>
    </row>
    <row r="5483" spans="2:14" x14ac:dyDescent="0.15">
      <c r="B5483" s="160">
        <v>5479</v>
      </c>
      <c r="C5483" s="165"/>
      <c r="D5483" s="112"/>
      <c r="E5483" s="121"/>
      <c r="F5483" s="122"/>
      <c r="G5483" s="129"/>
      <c r="H5483" s="372"/>
      <c r="I5483" s="264"/>
      <c r="J5483" s="270"/>
      <c r="K5483" s="264"/>
      <c r="L5483" s="264"/>
      <c r="M5483" s="158"/>
      <c r="N5483" s="348"/>
    </row>
    <row r="5484" spans="2:14" x14ac:dyDescent="0.15">
      <c r="B5484" s="160">
        <v>5480</v>
      </c>
      <c r="C5484" s="165"/>
      <c r="D5484" s="112"/>
      <c r="E5484" s="121"/>
      <c r="F5484" s="122"/>
      <c r="G5484" s="129"/>
      <c r="H5484" s="372"/>
      <c r="I5484" s="264"/>
      <c r="J5484" s="270"/>
      <c r="K5484" s="264"/>
      <c r="L5484" s="264"/>
      <c r="M5484" s="158"/>
      <c r="N5484" s="348"/>
    </row>
    <row r="5485" spans="2:14" x14ac:dyDescent="0.15">
      <c r="B5485" s="160">
        <v>5481</v>
      </c>
      <c r="C5485" s="165"/>
      <c r="D5485" s="112"/>
      <c r="E5485" s="121"/>
      <c r="F5485" s="122"/>
      <c r="G5485" s="129"/>
      <c r="H5485" s="372"/>
      <c r="I5485" s="264"/>
      <c r="J5485" s="270"/>
      <c r="K5485" s="264"/>
      <c r="L5485" s="264"/>
      <c r="M5485" s="158"/>
      <c r="N5485" s="348"/>
    </row>
    <row r="5486" spans="2:14" x14ac:dyDescent="0.15">
      <c r="B5486" s="160">
        <v>5482</v>
      </c>
      <c r="C5486" s="165"/>
      <c r="D5486" s="112"/>
      <c r="E5486" s="121"/>
      <c r="F5486" s="122"/>
      <c r="G5486" s="129"/>
      <c r="H5486" s="372"/>
      <c r="I5486" s="264"/>
      <c r="J5486" s="270"/>
      <c r="K5486" s="264"/>
      <c r="L5486" s="264"/>
      <c r="M5486" s="158"/>
      <c r="N5486" s="348"/>
    </row>
    <row r="5487" spans="2:14" x14ac:dyDescent="0.15">
      <c r="B5487" s="160">
        <v>5483</v>
      </c>
      <c r="C5487" s="165"/>
      <c r="D5487" s="112"/>
      <c r="E5487" s="121"/>
      <c r="F5487" s="122"/>
      <c r="G5487" s="129"/>
      <c r="H5487" s="372"/>
      <c r="I5487" s="264"/>
      <c r="J5487" s="270"/>
      <c r="K5487" s="264"/>
      <c r="L5487" s="264"/>
      <c r="M5487" s="158"/>
      <c r="N5487" s="348"/>
    </row>
    <row r="5488" spans="2:14" x14ac:dyDescent="0.15">
      <c r="B5488" s="160">
        <v>5484</v>
      </c>
      <c r="C5488" s="165"/>
      <c r="D5488" s="112"/>
      <c r="E5488" s="121"/>
      <c r="F5488" s="122"/>
      <c r="G5488" s="129"/>
      <c r="H5488" s="372"/>
      <c r="I5488" s="264"/>
      <c r="J5488" s="270"/>
      <c r="K5488" s="264"/>
      <c r="L5488" s="264"/>
      <c r="M5488" s="158"/>
      <c r="N5488" s="348"/>
    </row>
    <row r="5489" spans="2:14" x14ac:dyDescent="0.15">
      <c r="B5489" s="160">
        <v>5485</v>
      </c>
      <c r="C5489" s="165"/>
      <c r="D5489" s="112"/>
      <c r="E5489" s="121"/>
      <c r="F5489" s="122"/>
      <c r="G5489" s="129"/>
      <c r="H5489" s="372"/>
      <c r="I5489" s="264"/>
      <c r="J5489" s="270"/>
      <c r="K5489" s="264"/>
      <c r="L5489" s="264"/>
      <c r="M5489" s="158"/>
      <c r="N5489" s="348"/>
    </row>
    <row r="5490" spans="2:14" x14ac:dyDescent="0.15">
      <c r="B5490" s="160">
        <v>5486</v>
      </c>
      <c r="C5490" s="165"/>
      <c r="D5490" s="112"/>
      <c r="E5490" s="121"/>
      <c r="F5490" s="122"/>
      <c r="G5490" s="129"/>
      <c r="H5490" s="372"/>
      <c r="I5490" s="264"/>
      <c r="J5490" s="270"/>
      <c r="K5490" s="264"/>
      <c r="L5490" s="264"/>
      <c r="M5490" s="158"/>
      <c r="N5490" s="348"/>
    </row>
    <row r="5491" spans="2:14" x14ac:dyDescent="0.15">
      <c r="B5491" s="160">
        <v>5487</v>
      </c>
      <c r="C5491" s="165"/>
      <c r="D5491" s="112"/>
      <c r="E5491" s="121"/>
      <c r="F5491" s="122"/>
      <c r="G5491" s="129"/>
      <c r="H5491" s="372"/>
      <c r="I5491" s="264"/>
      <c r="J5491" s="270"/>
      <c r="K5491" s="264"/>
      <c r="L5491" s="264"/>
      <c r="M5491" s="158"/>
      <c r="N5491" s="348"/>
    </row>
    <row r="5492" spans="2:14" x14ac:dyDescent="0.15">
      <c r="B5492" s="160">
        <v>5488</v>
      </c>
      <c r="C5492" s="165"/>
      <c r="D5492" s="112"/>
      <c r="E5492" s="121"/>
      <c r="F5492" s="122"/>
      <c r="G5492" s="129"/>
      <c r="H5492" s="372"/>
      <c r="I5492" s="264"/>
      <c r="J5492" s="270"/>
      <c r="K5492" s="264"/>
      <c r="L5492" s="264"/>
      <c r="M5492" s="158"/>
      <c r="N5492" s="348"/>
    </row>
    <row r="5493" spans="2:14" x14ac:dyDescent="0.15">
      <c r="B5493" s="160">
        <v>5489</v>
      </c>
      <c r="C5493" s="165"/>
      <c r="D5493" s="112"/>
      <c r="E5493" s="121"/>
      <c r="F5493" s="122"/>
      <c r="G5493" s="129"/>
      <c r="H5493" s="372"/>
      <c r="I5493" s="264"/>
      <c r="J5493" s="270"/>
      <c r="K5493" s="264"/>
      <c r="L5493" s="264"/>
      <c r="M5493" s="158"/>
      <c r="N5493" s="348"/>
    </row>
    <row r="5494" spans="2:14" x14ac:dyDescent="0.15">
      <c r="B5494" s="160">
        <v>5490</v>
      </c>
      <c r="C5494" s="165"/>
      <c r="D5494" s="112"/>
      <c r="E5494" s="121"/>
      <c r="F5494" s="122"/>
      <c r="G5494" s="129"/>
      <c r="H5494" s="372"/>
      <c r="I5494" s="264"/>
      <c r="J5494" s="270"/>
      <c r="K5494" s="264"/>
      <c r="L5494" s="264"/>
      <c r="M5494" s="158"/>
      <c r="N5494" s="348"/>
    </row>
    <row r="5495" spans="2:14" x14ac:dyDescent="0.15">
      <c r="B5495" s="160">
        <v>5491</v>
      </c>
      <c r="C5495" s="165"/>
      <c r="D5495" s="112"/>
      <c r="E5495" s="121"/>
      <c r="F5495" s="122"/>
      <c r="G5495" s="129"/>
      <c r="H5495" s="372"/>
      <c r="I5495" s="264"/>
      <c r="J5495" s="270"/>
      <c r="K5495" s="264"/>
      <c r="L5495" s="264"/>
      <c r="M5495" s="158"/>
      <c r="N5495" s="348"/>
    </row>
    <row r="5496" spans="2:14" x14ac:dyDescent="0.15">
      <c r="B5496" s="160">
        <v>5492</v>
      </c>
      <c r="C5496" s="165"/>
      <c r="D5496" s="112"/>
      <c r="E5496" s="121"/>
      <c r="F5496" s="122"/>
      <c r="G5496" s="129"/>
      <c r="H5496" s="372"/>
      <c r="I5496" s="264"/>
      <c r="J5496" s="270"/>
      <c r="K5496" s="264"/>
      <c r="L5496" s="264"/>
      <c r="M5496" s="158"/>
      <c r="N5496" s="348"/>
    </row>
    <row r="5497" spans="2:14" x14ac:dyDescent="0.15">
      <c r="B5497" s="160">
        <v>5493</v>
      </c>
      <c r="C5497" s="165"/>
      <c r="D5497" s="112"/>
      <c r="E5497" s="121"/>
      <c r="F5497" s="122"/>
      <c r="G5497" s="129"/>
      <c r="H5497" s="372"/>
      <c r="I5497" s="264"/>
      <c r="J5497" s="270"/>
      <c r="K5497" s="264"/>
      <c r="L5497" s="264"/>
      <c r="M5497" s="158"/>
      <c r="N5497" s="348"/>
    </row>
    <row r="5498" spans="2:14" x14ac:dyDescent="0.15">
      <c r="B5498" s="160">
        <v>5494</v>
      </c>
      <c r="C5498" s="165"/>
      <c r="D5498" s="112"/>
      <c r="E5498" s="121"/>
      <c r="F5498" s="122"/>
      <c r="G5498" s="129"/>
      <c r="H5498" s="372"/>
      <c r="I5498" s="264"/>
      <c r="J5498" s="270"/>
      <c r="K5498" s="264"/>
      <c r="L5498" s="264"/>
      <c r="M5498" s="158"/>
      <c r="N5498" s="348"/>
    </row>
    <row r="5499" spans="2:14" x14ac:dyDescent="0.15">
      <c r="B5499" s="160">
        <v>5495</v>
      </c>
      <c r="C5499" s="165"/>
      <c r="D5499" s="112"/>
      <c r="E5499" s="121"/>
      <c r="F5499" s="122"/>
      <c r="G5499" s="129"/>
      <c r="H5499" s="372"/>
      <c r="I5499" s="264"/>
      <c r="J5499" s="270"/>
      <c r="K5499" s="264"/>
      <c r="L5499" s="264"/>
      <c r="M5499" s="158"/>
      <c r="N5499" s="348"/>
    </row>
    <row r="5500" spans="2:14" x14ac:dyDescent="0.15">
      <c r="B5500" s="160">
        <v>5496</v>
      </c>
      <c r="C5500" s="165"/>
      <c r="D5500" s="112"/>
      <c r="E5500" s="121"/>
      <c r="F5500" s="122"/>
      <c r="G5500" s="129"/>
      <c r="H5500" s="372"/>
      <c r="I5500" s="264"/>
      <c r="J5500" s="270"/>
      <c r="K5500" s="264"/>
      <c r="L5500" s="264"/>
      <c r="M5500" s="158"/>
      <c r="N5500" s="348"/>
    </row>
    <row r="5501" spans="2:14" x14ac:dyDescent="0.15">
      <c r="B5501" s="160">
        <v>5497</v>
      </c>
      <c r="C5501" s="165"/>
      <c r="D5501" s="112"/>
      <c r="E5501" s="121"/>
      <c r="F5501" s="122"/>
      <c r="G5501" s="129"/>
      <c r="H5501" s="372"/>
      <c r="I5501" s="264"/>
      <c r="J5501" s="270"/>
      <c r="K5501" s="264"/>
      <c r="L5501" s="264"/>
      <c r="M5501" s="158"/>
      <c r="N5501" s="348"/>
    </row>
    <row r="5502" spans="2:14" x14ac:dyDescent="0.15">
      <c r="B5502" s="160">
        <v>5498</v>
      </c>
      <c r="C5502" s="165"/>
      <c r="D5502" s="112"/>
      <c r="E5502" s="121"/>
      <c r="F5502" s="122"/>
      <c r="G5502" s="129"/>
      <c r="H5502" s="372"/>
      <c r="I5502" s="264"/>
      <c r="J5502" s="270"/>
      <c r="K5502" s="264"/>
      <c r="L5502" s="264"/>
      <c r="M5502" s="158"/>
      <c r="N5502" s="348"/>
    </row>
    <row r="5503" spans="2:14" x14ac:dyDescent="0.15">
      <c r="B5503" s="160">
        <v>5499</v>
      </c>
      <c r="C5503" s="165"/>
      <c r="D5503" s="112"/>
      <c r="E5503" s="121"/>
      <c r="F5503" s="122"/>
      <c r="G5503" s="129"/>
      <c r="H5503" s="372"/>
      <c r="I5503" s="264"/>
      <c r="J5503" s="270"/>
      <c r="K5503" s="264"/>
      <c r="L5503" s="264"/>
      <c r="M5503" s="158"/>
      <c r="N5503" s="348"/>
    </row>
    <row r="5504" spans="2:14" x14ac:dyDescent="0.15">
      <c r="B5504" s="160">
        <v>5500</v>
      </c>
      <c r="C5504" s="165"/>
      <c r="D5504" s="112"/>
      <c r="E5504" s="121"/>
      <c r="F5504" s="122"/>
      <c r="G5504" s="129"/>
      <c r="H5504" s="372"/>
      <c r="I5504" s="264"/>
      <c r="J5504" s="270"/>
      <c r="K5504" s="264"/>
      <c r="L5504" s="264"/>
      <c r="M5504" s="158"/>
      <c r="N5504" s="348"/>
    </row>
    <row r="5505" spans="2:14" x14ac:dyDescent="0.15">
      <c r="B5505" s="160">
        <v>5501</v>
      </c>
      <c r="C5505" s="165"/>
      <c r="D5505" s="112"/>
      <c r="E5505" s="121"/>
      <c r="F5505" s="122"/>
      <c r="G5505" s="129"/>
      <c r="H5505" s="372"/>
      <c r="I5505" s="264"/>
      <c r="J5505" s="270"/>
      <c r="K5505" s="264"/>
      <c r="L5505" s="264"/>
      <c r="M5505" s="158"/>
      <c r="N5505" s="348"/>
    </row>
    <row r="5506" spans="2:14" x14ac:dyDescent="0.15">
      <c r="B5506" s="160">
        <v>5502</v>
      </c>
      <c r="C5506" s="165"/>
      <c r="D5506" s="112"/>
      <c r="E5506" s="121"/>
      <c r="F5506" s="122"/>
      <c r="G5506" s="129"/>
      <c r="H5506" s="372"/>
      <c r="I5506" s="264"/>
      <c r="J5506" s="270"/>
      <c r="K5506" s="264"/>
      <c r="L5506" s="264"/>
      <c r="M5506" s="158"/>
      <c r="N5506" s="348"/>
    </row>
    <row r="5507" spans="2:14" x14ac:dyDescent="0.15">
      <c r="B5507" s="160">
        <v>5503</v>
      </c>
      <c r="C5507" s="165"/>
      <c r="D5507" s="112"/>
      <c r="E5507" s="121"/>
      <c r="F5507" s="122"/>
      <c r="G5507" s="129"/>
      <c r="H5507" s="372"/>
      <c r="I5507" s="264"/>
      <c r="J5507" s="270"/>
      <c r="K5507" s="264"/>
      <c r="L5507" s="264"/>
      <c r="M5507" s="158"/>
      <c r="N5507" s="348"/>
    </row>
    <row r="5508" spans="2:14" x14ac:dyDescent="0.15">
      <c r="B5508" s="160">
        <v>5504</v>
      </c>
      <c r="C5508" s="165"/>
      <c r="D5508" s="112"/>
      <c r="E5508" s="121"/>
      <c r="F5508" s="122"/>
      <c r="G5508" s="129"/>
      <c r="H5508" s="372"/>
      <c r="I5508" s="264"/>
      <c r="J5508" s="270"/>
      <c r="K5508" s="264"/>
      <c r="L5508" s="264"/>
      <c r="M5508" s="158"/>
      <c r="N5508" s="348"/>
    </row>
    <row r="5509" spans="2:14" x14ac:dyDescent="0.15">
      <c r="B5509" s="160">
        <v>5505</v>
      </c>
      <c r="C5509" s="165"/>
      <c r="D5509" s="112"/>
      <c r="E5509" s="121"/>
      <c r="F5509" s="122"/>
      <c r="G5509" s="129"/>
      <c r="H5509" s="372"/>
      <c r="I5509" s="264"/>
      <c r="J5509" s="270"/>
      <c r="K5509" s="264"/>
      <c r="L5509" s="264"/>
      <c r="M5509" s="158"/>
      <c r="N5509" s="348"/>
    </row>
    <row r="5510" spans="2:14" x14ac:dyDescent="0.15">
      <c r="B5510" s="160">
        <v>5506</v>
      </c>
      <c r="C5510" s="165"/>
      <c r="D5510" s="112"/>
      <c r="E5510" s="121"/>
      <c r="F5510" s="122"/>
      <c r="G5510" s="129"/>
      <c r="H5510" s="372"/>
      <c r="I5510" s="264"/>
      <c r="J5510" s="270"/>
      <c r="K5510" s="264"/>
      <c r="L5510" s="264"/>
      <c r="M5510" s="158"/>
      <c r="N5510" s="348"/>
    </row>
    <row r="5511" spans="2:14" x14ac:dyDescent="0.15">
      <c r="B5511" s="160">
        <v>5507</v>
      </c>
      <c r="C5511" s="165"/>
      <c r="D5511" s="112"/>
      <c r="E5511" s="121"/>
      <c r="F5511" s="122"/>
      <c r="G5511" s="129"/>
      <c r="H5511" s="372"/>
      <c r="I5511" s="264"/>
      <c r="J5511" s="270"/>
      <c r="K5511" s="264"/>
      <c r="L5511" s="264"/>
      <c r="M5511" s="158"/>
      <c r="N5511" s="348"/>
    </row>
    <row r="5512" spans="2:14" x14ac:dyDescent="0.15">
      <c r="B5512" s="160">
        <v>5508</v>
      </c>
      <c r="C5512" s="165"/>
      <c r="D5512" s="112"/>
      <c r="E5512" s="121"/>
      <c r="F5512" s="122"/>
      <c r="G5512" s="129"/>
      <c r="H5512" s="372"/>
      <c r="I5512" s="264"/>
      <c r="J5512" s="270"/>
      <c r="K5512" s="264"/>
      <c r="L5512" s="264"/>
      <c r="M5512" s="158"/>
      <c r="N5512" s="348"/>
    </row>
    <row r="5513" spans="2:14" x14ac:dyDescent="0.15">
      <c r="B5513" s="160">
        <v>5509</v>
      </c>
      <c r="C5513" s="165"/>
      <c r="D5513" s="112"/>
      <c r="E5513" s="121"/>
      <c r="F5513" s="122"/>
      <c r="G5513" s="129"/>
      <c r="H5513" s="372"/>
      <c r="I5513" s="264"/>
      <c r="J5513" s="270"/>
      <c r="K5513" s="264"/>
      <c r="L5513" s="264"/>
      <c r="M5513" s="158"/>
      <c r="N5513" s="348"/>
    </row>
    <row r="5514" spans="2:14" x14ac:dyDescent="0.15">
      <c r="B5514" s="160">
        <v>5510</v>
      </c>
      <c r="C5514" s="165"/>
      <c r="D5514" s="112"/>
      <c r="E5514" s="121"/>
      <c r="F5514" s="122"/>
      <c r="G5514" s="129"/>
      <c r="H5514" s="372"/>
      <c r="I5514" s="264"/>
      <c r="J5514" s="270"/>
      <c r="K5514" s="264"/>
      <c r="L5514" s="264"/>
      <c r="M5514" s="158"/>
      <c r="N5514" s="348"/>
    </row>
    <row r="5515" spans="2:14" x14ac:dyDescent="0.15">
      <c r="B5515" s="160">
        <v>5511</v>
      </c>
      <c r="C5515" s="165"/>
      <c r="D5515" s="112"/>
      <c r="E5515" s="121"/>
      <c r="F5515" s="122"/>
      <c r="G5515" s="129"/>
      <c r="H5515" s="372"/>
      <c r="I5515" s="264"/>
      <c r="J5515" s="270"/>
      <c r="K5515" s="264"/>
      <c r="L5515" s="264"/>
      <c r="M5515" s="158"/>
      <c r="N5515" s="348"/>
    </row>
    <row r="5516" spans="2:14" x14ac:dyDescent="0.15">
      <c r="B5516" s="160">
        <v>5512</v>
      </c>
      <c r="C5516" s="165"/>
      <c r="D5516" s="112"/>
      <c r="E5516" s="121"/>
      <c r="F5516" s="122"/>
      <c r="G5516" s="129"/>
      <c r="H5516" s="372"/>
      <c r="I5516" s="264"/>
      <c r="J5516" s="270"/>
      <c r="K5516" s="264"/>
      <c r="L5516" s="264"/>
      <c r="M5516" s="158"/>
      <c r="N5516" s="348"/>
    </row>
    <row r="5517" spans="2:14" x14ac:dyDescent="0.15">
      <c r="B5517" s="160">
        <v>5513</v>
      </c>
      <c r="C5517" s="165"/>
      <c r="D5517" s="112"/>
      <c r="E5517" s="121"/>
      <c r="F5517" s="122"/>
      <c r="G5517" s="129"/>
      <c r="H5517" s="372"/>
      <c r="I5517" s="264"/>
      <c r="J5517" s="270"/>
      <c r="K5517" s="264"/>
      <c r="L5517" s="264"/>
      <c r="M5517" s="158"/>
      <c r="N5517" s="348"/>
    </row>
    <row r="5518" spans="2:14" x14ac:dyDescent="0.15">
      <c r="B5518" s="160">
        <v>5514</v>
      </c>
      <c r="C5518" s="165"/>
      <c r="D5518" s="112"/>
      <c r="E5518" s="121"/>
      <c r="F5518" s="122"/>
      <c r="G5518" s="129"/>
      <c r="H5518" s="372"/>
      <c r="I5518" s="264"/>
      <c r="J5518" s="270"/>
      <c r="K5518" s="264"/>
      <c r="L5518" s="264"/>
      <c r="M5518" s="158"/>
      <c r="N5518" s="348"/>
    </row>
    <row r="5519" spans="2:14" x14ac:dyDescent="0.15">
      <c r="B5519" s="160">
        <v>5515</v>
      </c>
      <c r="C5519" s="165"/>
      <c r="D5519" s="112"/>
      <c r="E5519" s="121"/>
      <c r="F5519" s="122"/>
      <c r="G5519" s="129"/>
      <c r="H5519" s="372"/>
      <c r="I5519" s="264"/>
      <c r="J5519" s="270"/>
      <c r="K5519" s="264"/>
      <c r="L5519" s="264"/>
      <c r="M5519" s="158"/>
      <c r="N5519" s="348"/>
    </row>
    <row r="5520" spans="2:14" x14ac:dyDescent="0.15">
      <c r="B5520" s="160">
        <v>5516</v>
      </c>
      <c r="C5520" s="165"/>
      <c r="D5520" s="112"/>
      <c r="E5520" s="121"/>
      <c r="F5520" s="122"/>
      <c r="G5520" s="129"/>
      <c r="H5520" s="372"/>
      <c r="I5520" s="264"/>
      <c r="J5520" s="270"/>
      <c r="K5520" s="264"/>
      <c r="L5520" s="264"/>
      <c r="M5520" s="158"/>
      <c r="N5520" s="348"/>
    </row>
    <row r="5521" spans="2:14" x14ac:dyDescent="0.15">
      <c r="B5521" s="160">
        <v>5517</v>
      </c>
      <c r="C5521" s="165"/>
      <c r="D5521" s="112"/>
      <c r="E5521" s="121"/>
      <c r="F5521" s="122"/>
      <c r="G5521" s="129"/>
      <c r="H5521" s="372"/>
      <c r="I5521" s="264"/>
      <c r="J5521" s="270"/>
      <c r="K5521" s="264"/>
      <c r="L5521" s="264"/>
      <c r="M5521" s="158"/>
      <c r="N5521" s="348"/>
    </row>
    <row r="5522" spans="2:14" x14ac:dyDescent="0.15">
      <c r="B5522" s="160">
        <v>5518</v>
      </c>
      <c r="C5522" s="165"/>
      <c r="D5522" s="112"/>
      <c r="E5522" s="121"/>
      <c r="F5522" s="122"/>
      <c r="G5522" s="129"/>
      <c r="H5522" s="372"/>
      <c r="I5522" s="264"/>
      <c r="J5522" s="270"/>
      <c r="K5522" s="264"/>
      <c r="L5522" s="264"/>
      <c r="M5522" s="158"/>
      <c r="N5522" s="348"/>
    </row>
    <row r="5523" spans="2:14" x14ac:dyDescent="0.15">
      <c r="B5523" s="160">
        <v>5519</v>
      </c>
      <c r="C5523" s="165"/>
      <c r="D5523" s="112"/>
      <c r="E5523" s="121"/>
      <c r="F5523" s="122"/>
      <c r="G5523" s="129"/>
      <c r="H5523" s="372"/>
      <c r="I5523" s="264"/>
      <c r="J5523" s="270"/>
      <c r="K5523" s="264"/>
      <c r="L5523" s="264"/>
      <c r="M5523" s="158"/>
      <c r="N5523" s="348"/>
    </row>
    <row r="5524" spans="2:14" x14ac:dyDescent="0.15">
      <c r="B5524" s="160">
        <v>5520</v>
      </c>
      <c r="C5524" s="165"/>
      <c r="D5524" s="112"/>
      <c r="E5524" s="121"/>
      <c r="F5524" s="122"/>
      <c r="G5524" s="129"/>
      <c r="H5524" s="372"/>
      <c r="I5524" s="264"/>
      <c r="J5524" s="270"/>
      <c r="K5524" s="264"/>
      <c r="L5524" s="264"/>
      <c r="M5524" s="158"/>
      <c r="N5524" s="348"/>
    </row>
    <row r="5525" spans="2:14" x14ac:dyDescent="0.15">
      <c r="B5525" s="160">
        <v>5521</v>
      </c>
      <c r="C5525" s="165"/>
      <c r="D5525" s="112"/>
      <c r="E5525" s="121"/>
      <c r="F5525" s="122"/>
      <c r="G5525" s="129"/>
      <c r="H5525" s="372"/>
      <c r="I5525" s="264"/>
      <c r="J5525" s="270"/>
      <c r="K5525" s="264"/>
      <c r="L5525" s="264"/>
      <c r="M5525" s="158"/>
      <c r="N5525" s="348"/>
    </row>
    <row r="5526" spans="2:14" x14ac:dyDescent="0.15">
      <c r="B5526" s="160">
        <v>5522</v>
      </c>
      <c r="C5526" s="165"/>
      <c r="D5526" s="112"/>
      <c r="E5526" s="121"/>
      <c r="F5526" s="122"/>
      <c r="G5526" s="129"/>
      <c r="H5526" s="372"/>
      <c r="I5526" s="264"/>
      <c r="J5526" s="270"/>
      <c r="K5526" s="264"/>
      <c r="L5526" s="264"/>
      <c r="M5526" s="158"/>
      <c r="N5526" s="348"/>
    </row>
    <row r="5527" spans="2:14" x14ac:dyDescent="0.15">
      <c r="B5527" s="160">
        <v>5523</v>
      </c>
      <c r="C5527" s="165"/>
      <c r="D5527" s="112"/>
      <c r="E5527" s="121"/>
      <c r="F5527" s="122"/>
      <c r="G5527" s="129"/>
      <c r="H5527" s="372"/>
      <c r="I5527" s="264"/>
      <c r="J5527" s="270"/>
      <c r="K5527" s="264"/>
      <c r="L5527" s="264"/>
      <c r="M5527" s="158"/>
      <c r="N5527" s="348"/>
    </row>
    <row r="5528" spans="2:14" x14ac:dyDescent="0.15">
      <c r="B5528" s="160">
        <v>5524</v>
      </c>
      <c r="C5528" s="165"/>
      <c r="D5528" s="112"/>
      <c r="E5528" s="121"/>
      <c r="F5528" s="122"/>
      <c r="G5528" s="129"/>
      <c r="H5528" s="372"/>
      <c r="I5528" s="264"/>
      <c r="J5528" s="270"/>
      <c r="K5528" s="264"/>
      <c r="L5528" s="264"/>
      <c r="M5528" s="158"/>
      <c r="N5528" s="348"/>
    </row>
    <row r="5529" spans="2:14" x14ac:dyDescent="0.15">
      <c r="B5529" s="160">
        <v>5525</v>
      </c>
      <c r="C5529" s="165"/>
      <c r="D5529" s="112"/>
      <c r="E5529" s="121"/>
      <c r="F5529" s="122"/>
      <c r="G5529" s="129"/>
      <c r="H5529" s="372"/>
      <c r="I5529" s="264"/>
      <c r="J5529" s="270"/>
      <c r="K5529" s="264"/>
      <c r="L5529" s="264"/>
      <c r="M5529" s="158"/>
      <c r="N5529" s="348"/>
    </row>
    <row r="5530" spans="2:14" x14ac:dyDescent="0.15">
      <c r="B5530" s="160">
        <v>5526</v>
      </c>
      <c r="C5530" s="165"/>
      <c r="D5530" s="112"/>
      <c r="E5530" s="121"/>
      <c r="F5530" s="122"/>
      <c r="G5530" s="129"/>
      <c r="H5530" s="372"/>
      <c r="I5530" s="264"/>
      <c r="J5530" s="270"/>
      <c r="K5530" s="264"/>
      <c r="L5530" s="264"/>
      <c r="M5530" s="158"/>
      <c r="N5530" s="348"/>
    </row>
    <row r="5531" spans="2:14" x14ac:dyDescent="0.15">
      <c r="B5531" s="160">
        <v>5527</v>
      </c>
      <c r="C5531" s="165"/>
      <c r="D5531" s="112"/>
      <c r="E5531" s="121"/>
      <c r="F5531" s="122"/>
      <c r="G5531" s="129"/>
      <c r="H5531" s="372"/>
      <c r="I5531" s="264"/>
      <c r="J5531" s="270"/>
      <c r="K5531" s="264"/>
      <c r="L5531" s="264"/>
      <c r="M5531" s="158"/>
      <c r="N5531" s="348"/>
    </row>
    <row r="5532" spans="2:14" x14ac:dyDescent="0.15">
      <c r="B5532" s="160">
        <v>5528</v>
      </c>
      <c r="C5532" s="165"/>
      <c r="D5532" s="112"/>
      <c r="E5532" s="121"/>
      <c r="F5532" s="122"/>
      <c r="G5532" s="129"/>
      <c r="H5532" s="372"/>
      <c r="I5532" s="264"/>
      <c r="J5532" s="270"/>
      <c r="K5532" s="264"/>
      <c r="L5532" s="264"/>
      <c r="M5532" s="158"/>
      <c r="N5532" s="348"/>
    </row>
    <row r="5533" spans="2:14" x14ac:dyDescent="0.15">
      <c r="B5533" s="160">
        <v>5529</v>
      </c>
      <c r="C5533" s="165"/>
      <c r="D5533" s="112"/>
      <c r="E5533" s="121"/>
      <c r="F5533" s="122"/>
      <c r="G5533" s="129"/>
      <c r="H5533" s="372"/>
      <c r="I5533" s="264"/>
      <c r="J5533" s="270"/>
      <c r="K5533" s="264"/>
      <c r="L5533" s="264"/>
      <c r="M5533" s="158"/>
      <c r="N5533" s="348"/>
    </row>
    <row r="5534" spans="2:14" x14ac:dyDescent="0.15">
      <c r="B5534" s="160">
        <v>5530</v>
      </c>
      <c r="C5534" s="165"/>
      <c r="D5534" s="112"/>
      <c r="E5534" s="121"/>
      <c r="F5534" s="122"/>
      <c r="G5534" s="129"/>
      <c r="H5534" s="372"/>
      <c r="I5534" s="264"/>
      <c r="J5534" s="270"/>
      <c r="K5534" s="264"/>
      <c r="L5534" s="264"/>
      <c r="M5534" s="158"/>
      <c r="N5534" s="348"/>
    </row>
    <row r="5535" spans="2:14" x14ac:dyDescent="0.15">
      <c r="B5535" s="160">
        <v>5531</v>
      </c>
      <c r="C5535" s="165"/>
      <c r="D5535" s="112"/>
      <c r="E5535" s="121"/>
      <c r="F5535" s="122"/>
      <c r="G5535" s="129"/>
      <c r="H5535" s="372"/>
      <c r="I5535" s="264"/>
      <c r="J5535" s="270"/>
      <c r="K5535" s="264"/>
      <c r="L5535" s="264"/>
      <c r="M5535" s="158"/>
      <c r="N5535" s="348"/>
    </row>
    <row r="5536" spans="2:14" x14ac:dyDescent="0.15">
      <c r="B5536" s="160">
        <v>5532</v>
      </c>
      <c r="C5536" s="165"/>
      <c r="D5536" s="112"/>
      <c r="E5536" s="121"/>
      <c r="F5536" s="122"/>
      <c r="G5536" s="129"/>
      <c r="H5536" s="372"/>
      <c r="I5536" s="264"/>
      <c r="J5536" s="270"/>
      <c r="K5536" s="264"/>
      <c r="L5536" s="264"/>
      <c r="M5536" s="158"/>
      <c r="N5536" s="348"/>
    </row>
    <row r="5537" spans="2:14" x14ac:dyDescent="0.15">
      <c r="B5537" s="160">
        <v>5533</v>
      </c>
      <c r="C5537" s="165"/>
      <c r="D5537" s="112"/>
      <c r="E5537" s="121"/>
      <c r="F5537" s="122"/>
      <c r="G5537" s="129"/>
      <c r="H5537" s="372"/>
      <c r="I5537" s="264"/>
      <c r="J5537" s="270"/>
      <c r="K5537" s="264"/>
      <c r="L5537" s="264"/>
      <c r="M5537" s="158"/>
      <c r="N5537" s="348"/>
    </row>
    <row r="5538" spans="2:14" x14ac:dyDescent="0.15">
      <c r="B5538" s="160">
        <v>5534</v>
      </c>
      <c r="C5538" s="165"/>
      <c r="D5538" s="112"/>
      <c r="E5538" s="121"/>
      <c r="F5538" s="122"/>
      <c r="G5538" s="129"/>
      <c r="H5538" s="372"/>
      <c r="I5538" s="264"/>
      <c r="J5538" s="270"/>
      <c r="K5538" s="264"/>
      <c r="L5538" s="264"/>
      <c r="M5538" s="158"/>
      <c r="N5538" s="348"/>
    </row>
    <row r="5539" spans="2:14" x14ac:dyDescent="0.15">
      <c r="B5539" s="160">
        <v>5535</v>
      </c>
      <c r="C5539" s="165"/>
      <c r="D5539" s="112"/>
      <c r="E5539" s="121"/>
      <c r="F5539" s="122"/>
      <c r="G5539" s="129"/>
      <c r="H5539" s="372"/>
      <c r="I5539" s="264"/>
      <c r="J5539" s="270"/>
      <c r="K5539" s="264"/>
      <c r="L5539" s="264"/>
      <c r="M5539" s="158"/>
      <c r="N5539" s="348"/>
    </row>
    <row r="5540" spans="2:14" x14ac:dyDescent="0.15">
      <c r="B5540" s="160">
        <v>5536</v>
      </c>
      <c r="C5540" s="165"/>
      <c r="D5540" s="112"/>
      <c r="E5540" s="121"/>
      <c r="F5540" s="122"/>
      <c r="G5540" s="129"/>
      <c r="H5540" s="372"/>
      <c r="I5540" s="264"/>
      <c r="J5540" s="270"/>
      <c r="K5540" s="264"/>
      <c r="L5540" s="264"/>
      <c r="M5540" s="158"/>
      <c r="N5540" s="348"/>
    </row>
    <row r="5541" spans="2:14" x14ac:dyDescent="0.15">
      <c r="B5541" s="160">
        <v>5537</v>
      </c>
      <c r="C5541" s="165"/>
      <c r="D5541" s="112"/>
      <c r="E5541" s="121"/>
      <c r="F5541" s="122"/>
      <c r="G5541" s="129"/>
      <c r="H5541" s="372"/>
      <c r="I5541" s="264"/>
      <c r="J5541" s="270"/>
      <c r="K5541" s="264"/>
      <c r="L5541" s="264"/>
      <c r="M5541" s="158"/>
      <c r="N5541" s="348"/>
    </row>
    <row r="5542" spans="2:14" x14ac:dyDescent="0.15">
      <c r="B5542" s="160">
        <v>5538</v>
      </c>
      <c r="C5542" s="165"/>
      <c r="D5542" s="112"/>
      <c r="E5542" s="121"/>
      <c r="F5542" s="122"/>
      <c r="G5542" s="129"/>
      <c r="H5542" s="372"/>
      <c r="I5542" s="264"/>
      <c r="J5542" s="270"/>
      <c r="K5542" s="264"/>
      <c r="L5542" s="264"/>
      <c r="M5542" s="158"/>
      <c r="N5542" s="348"/>
    </row>
    <row r="5543" spans="2:14" x14ac:dyDescent="0.15">
      <c r="B5543" s="160">
        <v>5539</v>
      </c>
      <c r="C5543" s="165"/>
      <c r="D5543" s="112"/>
      <c r="E5543" s="121"/>
      <c r="F5543" s="122"/>
      <c r="G5543" s="129"/>
      <c r="H5543" s="372"/>
      <c r="I5543" s="264"/>
      <c r="J5543" s="270"/>
      <c r="K5543" s="264"/>
      <c r="L5543" s="264"/>
      <c r="M5543" s="158"/>
      <c r="N5543" s="348"/>
    </row>
    <row r="5544" spans="2:14" x14ac:dyDescent="0.15">
      <c r="B5544" s="160">
        <v>5540</v>
      </c>
      <c r="C5544" s="165"/>
      <c r="D5544" s="112"/>
      <c r="E5544" s="121"/>
      <c r="F5544" s="122"/>
      <c r="G5544" s="129"/>
      <c r="H5544" s="372"/>
      <c r="I5544" s="264"/>
      <c r="J5544" s="270"/>
      <c r="K5544" s="264"/>
      <c r="L5544" s="264"/>
      <c r="M5544" s="158"/>
      <c r="N5544" s="348"/>
    </row>
    <row r="5545" spans="2:14" x14ac:dyDescent="0.15">
      <c r="B5545" s="160">
        <v>5541</v>
      </c>
      <c r="C5545" s="165"/>
      <c r="D5545" s="112"/>
      <c r="E5545" s="121"/>
      <c r="F5545" s="122"/>
      <c r="G5545" s="129"/>
      <c r="H5545" s="372"/>
      <c r="I5545" s="264"/>
      <c r="J5545" s="270"/>
      <c r="K5545" s="264"/>
      <c r="L5545" s="264"/>
      <c r="M5545" s="158"/>
      <c r="N5545" s="348"/>
    </row>
    <row r="5546" spans="2:14" x14ac:dyDescent="0.15">
      <c r="B5546" s="160">
        <v>5542</v>
      </c>
      <c r="C5546" s="165"/>
      <c r="D5546" s="112"/>
      <c r="E5546" s="121"/>
      <c r="F5546" s="122"/>
      <c r="G5546" s="129"/>
      <c r="H5546" s="372"/>
      <c r="I5546" s="264"/>
      <c r="J5546" s="270"/>
      <c r="K5546" s="264"/>
      <c r="L5546" s="264"/>
      <c r="M5546" s="158"/>
      <c r="N5546" s="348"/>
    </row>
    <row r="5547" spans="2:14" x14ac:dyDescent="0.15">
      <c r="B5547" s="160">
        <v>5543</v>
      </c>
      <c r="C5547" s="165"/>
      <c r="D5547" s="112"/>
      <c r="E5547" s="121"/>
      <c r="F5547" s="122"/>
      <c r="G5547" s="129"/>
      <c r="H5547" s="372"/>
      <c r="I5547" s="264"/>
      <c r="J5547" s="270"/>
      <c r="K5547" s="264"/>
      <c r="L5547" s="264"/>
      <c r="M5547" s="158"/>
      <c r="N5547" s="348"/>
    </row>
    <row r="5548" spans="2:14" x14ac:dyDescent="0.15">
      <c r="B5548" s="160">
        <v>5544</v>
      </c>
      <c r="C5548" s="165"/>
      <c r="D5548" s="112"/>
      <c r="E5548" s="121"/>
      <c r="F5548" s="122"/>
      <c r="G5548" s="129"/>
      <c r="H5548" s="372"/>
      <c r="I5548" s="264"/>
      <c r="J5548" s="270"/>
      <c r="K5548" s="264"/>
      <c r="L5548" s="264"/>
      <c r="M5548" s="158"/>
      <c r="N5548" s="348"/>
    </row>
    <row r="5549" spans="2:14" x14ac:dyDescent="0.15">
      <c r="B5549" s="160">
        <v>5545</v>
      </c>
      <c r="C5549" s="165"/>
      <c r="D5549" s="112"/>
      <c r="E5549" s="121"/>
      <c r="F5549" s="122"/>
      <c r="G5549" s="129"/>
      <c r="H5549" s="372"/>
      <c r="I5549" s="264"/>
      <c r="J5549" s="270"/>
      <c r="K5549" s="264"/>
      <c r="L5549" s="264"/>
      <c r="M5549" s="158"/>
      <c r="N5549" s="348"/>
    </row>
    <row r="5550" spans="2:14" x14ac:dyDescent="0.15">
      <c r="B5550" s="160">
        <v>5546</v>
      </c>
      <c r="C5550" s="165"/>
      <c r="D5550" s="112"/>
      <c r="E5550" s="121"/>
      <c r="F5550" s="122"/>
      <c r="G5550" s="129"/>
      <c r="H5550" s="372"/>
      <c r="I5550" s="264"/>
      <c r="J5550" s="270"/>
      <c r="K5550" s="264"/>
      <c r="L5550" s="264"/>
      <c r="M5550" s="158"/>
      <c r="N5550" s="348"/>
    </row>
    <row r="5551" spans="2:14" x14ac:dyDescent="0.15">
      <c r="B5551" s="160">
        <v>5547</v>
      </c>
      <c r="C5551" s="165"/>
      <c r="D5551" s="112"/>
      <c r="E5551" s="121"/>
      <c r="F5551" s="122"/>
      <c r="G5551" s="129"/>
      <c r="H5551" s="372"/>
      <c r="I5551" s="264"/>
      <c r="J5551" s="270"/>
      <c r="K5551" s="264"/>
      <c r="L5551" s="264"/>
      <c r="M5551" s="158"/>
      <c r="N5551" s="348"/>
    </row>
    <row r="5552" spans="2:14" x14ac:dyDescent="0.15">
      <c r="B5552" s="160">
        <v>5548</v>
      </c>
      <c r="C5552" s="165"/>
      <c r="D5552" s="112"/>
      <c r="E5552" s="121"/>
      <c r="F5552" s="122"/>
      <c r="G5552" s="129"/>
      <c r="H5552" s="372"/>
      <c r="I5552" s="264"/>
      <c r="J5552" s="270"/>
      <c r="K5552" s="264"/>
      <c r="L5552" s="264"/>
      <c r="M5552" s="158"/>
      <c r="N5552" s="348"/>
    </row>
    <row r="5553" spans="2:14" x14ac:dyDescent="0.15">
      <c r="B5553" s="160">
        <v>5549</v>
      </c>
      <c r="C5553" s="165"/>
      <c r="D5553" s="112"/>
      <c r="E5553" s="121"/>
      <c r="F5553" s="122"/>
      <c r="G5553" s="129"/>
      <c r="H5553" s="372"/>
      <c r="I5553" s="264"/>
      <c r="J5553" s="270"/>
      <c r="K5553" s="264"/>
      <c r="L5553" s="264"/>
      <c r="M5553" s="158"/>
      <c r="N5553" s="348"/>
    </row>
    <row r="5554" spans="2:14" x14ac:dyDescent="0.15">
      <c r="B5554" s="160">
        <v>5550</v>
      </c>
      <c r="C5554" s="165"/>
      <c r="D5554" s="112"/>
      <c r="E5554" s="121"/>
      <c r="F5554" s="122"/>
      <c r="G5554" s="129"/>
      <c r="H5554" s="372"/>
      <c r="I5554" s="264"/>
      <c r="J5554" s="270"/>
      <c r="K5554" s="264"/>
      <c r="L5554" s="264"/>
      <c r="M5554" s="158"/>
      <c r="N5554" s="348"/>
    </row>
    <row r="5555" spans="2:14" x14ac:dyDescent="0.15">
      <c r="B5555" s="160">
        <v>5551</v>
      </c>
      <c r="C5555" s="165"/>
      <c r="D5555" s="112"/>
      <c r="E5555" s="121"/>
      <c r="F5555" s="122"/>
      <c r="G5555" s="129"/>
      <c r="H5555" s="372"/>
      <c r="I5555" s="264"/>
      <c r="J5555" s="270"/>
      <c r="K5555" s="264"/>
      <c r="L5555" s="264"/>
      <c r="M5555" s="158"/>
      <c r="N5555" s="348"/>
    </row>
    <row r="5556" spans="2:14" x14ac:dyDescent="0.15">
      <c r="B5556" s="160">
        <v>5552</v>
      </c>
      <c r="C5556" s="165"/>
      <c r="D5556" s="112"/>
      <c r="E5556" s="121"/>
      <c r="F5556" s="122"/>
      <c r="G5556" s="129"/>
      <c r="H5556" s="372"/>
      <c r="I5556" s="264"/>
      <c r="J5556" s="270"/>
      <c r="K5556" s="264"/>
      <c r="L5556" s="264"/>
      <c r="M5556" s="158"/>
      <c r="N5556" s="348"/>
    </row>
    <row r="5557" spans="2:14" x14ac:dyDescent="0.15">
      <c r="B5557" s="160">
        <v>5553</v>
      </c>
      <c r="C5557" s="165"/>
      <c r="D5557" s="112"/>
      <c r="E5557" s="121"/>
      <c r="F5557" s="122"/>
      <c r="G5557" s="129"/>
      <c r="H5557" s="372"/>
      <c r="I5557" s="264"/>
      <c r="J5557" s="270"/>
      <c r="K5557" s="264"/>
      <c r="L5557" s="264"/>
      <c r="M5557" s="158"/>
      <c r="N5557" s="348"/>
    </row>
    <row r="5558" spans="2:14" x14ac:dyDescent="0.15">
      <c r="B5558" s="160">
        <v>5554</v>
      </c>
      <c r="C5558" s="165"/>
      <c r="D5558" s="112"/>
      <c r="E5558" s="121"/>
      <c r="F5558" s="122"/>
      <c r="G5558" s="129"/>
      <c r="H5558" s="372"/>
      <c r="I5558" s="264"/>
      <c r="J5558" s="270"/>
      <c r="K5558" s="264"/>
      <c r="L5558" s="264"/>
      <c r="M5558" s="158"/>
      <c r="N5558" s="348"/>
    </row>
    <row r="5559" spans="2:14" x14ac:dyDescent="0.15">
      <c r="B5559" s="160">
        <v>5555</v>
      </c>
      <c r="C5559" s="165"/>
      <c r="D5559" s="112"/>
      <c r="E5559" s="121"/>
      <c r="F5559" s="122"/>
      <c r="G5559" s="129"/>
      <c r="H5559" s="372"/>
      <c r="I5559" s="264"/>
      <c r="J5559" s="270"/>
      <c r="K5559" s="264"/>
      <c r="L5559" s="264"/>
      <c r="M5559" s="158"/>
      <c r="N5559" s="348"/>
    </row>
    <row r="5560" spans="2:14" x14ac:dyDescent="0.15">
      <c r="B5560" s="160">
        <v>5556</v>
      </c>
      <c r="C5560" s="165"/>
      <c r="D5560" s="112"/>
      <c r="E5560" s="121"/>
      <c r="F5560" s="122"/>
      <c r="G5560" s="129"/>
      <c r="H5560" s="372"/>
      <c r="I5560" s="264"/>
      <c r="J5560" s="270"/>
      <c r="K5560" s="264"/>
      <c r="L5560" s="264"/>
      <c r="M5560" s="158"/>
      <c r="N5560" s="348"/>
    </row>
    <row r="5561" spans="2:14" x14ac:dyDescent="0.15">
      <c r="B5561" s="160">
        <v>5557</v>
      </c>
      <c r="C5561" s="165"/>
      <c r="D5561" s="112"/>
      <c r="E5561" s="121"/>
      <c r="F5561" s="122"/>
      <c r="G5561" s="129"/>
      <c r="H5561" s="372"/>
      <c r="I5561" s="264"/>
      <c r="J5561" s="270"/>
      <c r="K5561" s="264"/>
      <c r="L5561" s="264"/>
      <c r="M5561" s="158"/>
      <c r="N5561" s="348"/>
    </row>
    <row r="5562" spans="2:14" x14ac:dyDescent="0.15">
      <c r="B5562" s="160">
        <v>5558</v>
      </c>
      <c r="C5562" s="165"/>
      <c r="D5562" s="112"/>
      <c r="E5562" s="121"/>
      <c r="F5562" s="122"/>
      <c r="G5562" s="129"/>
      <c r="H5562" s="372"/>
      <c r="I5562" s="264"/>
      <c r="J5562" s="270"/>
      <c r="K5562" s="264"/>
      <c r="L5562" s="264"/>
      <c r="M5562" s="158"/>
      <c r="N5562" s="348"/>
    </row>
    <row r="5563" spans="2:14" x14ac:dyDescent="0.15">
      <c r="B5563" s="160">
        <v>5559</v>
      </c>
      <c r="C5563" s="165"/>
      <c r="D5563" s="112"/>
      <c r="E5563" s="121"/>
      <c r="F5563" s="122"/>
      <c r="G5563" s="129"/>
      <c r="H5563" s="372"/>
      <c r="I5563" s="264"/>
      <c r="J5563" s="270"/>
      <c r="K5563" s="264"/>
      <c r="L5563" s="264"/>
      <c r="M5563" s="158"/>
      <c r="N5563" s="348"/>
    </row>
    <row r="5564" spans="2:14" x14ac:dyDescent="0.15">
      <c r="B5564" s="160">
        <v>5560</v>
      </c>
      <c r="C5564" s="165"/>
      <c r="D5564" s="112"/>
      <c r="E5564" s="121"/>
      <c r="F5564" s="122"/>
      <c r="G5564" s="129"/>
      <c r="H5564" s="372"/>
      <c r="I5564" s="264"/>
      <c r="J5564" s="270"/>
      <c r="K5564" s="264"/>
      <c r="L5564" s="264"/>
      <c r="M5564" s="158"/>
      <c r="N5564" s="348"/>
    </row>
    <row r="5565" spans="2:14" x14ac:dyDescent="0.15">
      <c r="B5565" s="160">
        <v>5561</v>
      </c>
      <c r="C5565" s="165"/>
      <c r="D5565" s="112"/>
      <c r="E5565" s="121"/>
      <c r="F5565" s="122"/>
      <c r="G5565" s="129"/>
      <c r="H5565" s="372"/>
      <c r="I5565" s="264"/>
      <c r="J5565" s="270"/>
      <c r="K5565" s="264"/>
      <c r="L5565" s="264"/>
      <c r="M5565" s="158"/>
      <c r="N5565" s="348"/>
    </row>
    <row r="5566" spans="2:14" x14ac:dyDescent="0.15">
      <c r="B5566" s="160">
        <v>5562</v>
      </c>
      <c r="C5566" s="165"/>
      <c r="D5566" s="112"/>
      <c r="E5566" s="121"/>
      <c r="F5566" s="122"/>
      <c r="G5566" s="129"/>
      <c r="H5566" s="372"/>
      <c r="I5566" s="264"/>
      <c r="J5566" s="270"/>
      <c r="K5566" s="264"/>
      <c r="L5566" s="264"/>
      <c r="M5566" s="158"/>
      <c r="N5566" s="348"/>
    </row>
    <row r="5567" spans="2:14" x14ac:dyDescent="0.15">
      <c r="B5567" s="160">
        <v>5563</v>
      </c>
      <c r="C5567" s="165"/>
      <c r="D5567" s="112"/>
      <c r="E5567" s="121"/>
      <c r="F5567" s="122"/>
      <c r="G5567" s="129"/>
      <c r="H5567" s="372"/>
      <c r="I5567" s="264"/>
      <c r="J5567" s="270"/>
      <c r="K5567" s="264"/>
      <c r="L5567" s="264"/>
      <c r="M5567" s="158"/>
      <c r="N5567" s="348"/>
    </row>
    <row r="5568" spans="2:14" x14ac:dyDescent="0.15">
      <c r="B5568" s="160">
        <v>5564</v>
      </c>
      <c r="C5568" s="165"/>
      <c r="D5568" s="112"/>
      <c r="E5568" s="121"/>
      <c r="F5568" s="122"/>
      <c r="G5568" s="129"/>
      <c r="H5568" s="372"/>
      <c r="I5568" s="264"/>
      <c r="J5568" s="270"/>
      <c r="K5568" s="264"/>
      <c r="L5568" s="264"/>
      <c r="M5568" s="158"/>
      <c r="N5568" s="348"/>
    </row>
    <row r="5569" spans="2:14" x14ac:dyDescent="0.15">
      <c r="B5569" s="160">
        <v>5565</v>
      </c>
      <c r="C5569" s="165"/>
      <c r="D5569" s="112"/>
      <c r="E5569" s="121"/>
      <c r="F5569" s="122"/>
      <c r="G5569" s="129"/>
      <c r="H5569" s="372"/>
      <c r="I5569" s="264"/>
      <c r="J5569" s="270"/>
      <c r="K5569" s="264"/>
      <c r="L5569" s="264"/>
      <c r="M5569" s="158"/>
      <c r="N5569" s="348"/>
    </row>
    <row r="5570" spans="2:14" x14ac:dyDescent="0.15">
      <c r="B5570" s="160">
        <v>5566</v>
      </c>
      <c r="C5570" s="165"/>
      <c r="D5570" s="112"/>
      <c r="E5570" s="121"/>
      <c r="F5570" s="122"/>
      <c r="G5570" s="129"/>
      <c r="H5570" s="372"/>
      <c r="I5570" s="264"/>
      <c r="J5570" s="270"/>
      <c r="K5570" s="264"/>
      <c r="L5570" s="264"/>
      <c r="M5570" s="158"/>
      <c r="N5570" s="348"/>
    </row>
    <row r="5571" spans="2:14" x14ac:dyDescent="0.15">
      <c r="B5571" s="160">
        <v>5567</v>
      </c>
      <c r="C5571" s="165"/>
      <c r="D5571" s="112"/>
      <c r="E5571" s="121"/>
      <c r="F5571" s="122"/>
      <c r="G5571" s="129"/>
      <c r="H5571" s="372"/>
      <c r="I5571" s="264"/>
      <c r="J5571" s="270"/>
      <c r="K5571" s="264"/>
      <c r="L5571" s="264"/>
      <c r="M5571" s="158"/>
      <c r="N5571" s="348"/>
    </row>
    <row r="5572" spans="2:14" x14ac:dyDescent="0.15">
      <c r="B5572" s="160">
        <v>5568</v>
      </c>
      <c r="C5572" s="165"/>
      <c r="D5572" s="112"/>
      <c r="E5572" s="121"/>
      <c r="F5572" s="122"/>
      <c r="G5572" s="129"/>
      <c r="H5572" s="372"/>
      <c r="I5572" s="264"/>
      <c r="J5572" s="270"/>
      <c r="K5572" s="264"/>
      <c r="L5572" s="264"/>
      <c r="M5572" s="158"/>
      <c r="N5572" s="348"/>
    </row>
    <row r="5573" spans="2:14" x14ac:dyDescent="0.15">
      <c r="B5573" s="160">
        <v>5569</v>
      </c>
      <c r="C5573" s="165"/>
      <c r="D5573" s="112"/>
      <c r="E5573" s="121"/>
      <c r="F5573" s="122"/>
      <c r="G5573" s="129"/>
      <c r="H5573" s="372"/>
      <c r="I5573" s="264"/>
      <c r="J5573" s="270"/>
      <c r="K5573" s="264"/>
      <c r="L5573" s="264"/>
      <c r="M5573" s="158"/>
      <c r="N5573" s="348"/>
    </row>
    <row r="5574" spans="2:14" x14ac:dyDescent="0.15">
      <c r="B5574" s="160">
        <v>5570</v>
      </c>
      <c r="C5574" s="165"/>
      <c r="D5574" s="112"/>
      <c r="E5574" s="121"/>
      <c r="F5574" s="122"/>
      <c r="G5574" s="129"/>
      <c r="H5574" s="372"/>
      <c r="I5574" s="264"/>
      <c r="J5574" s="270"/>
      <c r="K5574" s="264"/>
      <c r="L5574" s="264"/>
      <c r="M5574" s="158"/>
      <c r="N5574" s="348"/>
    </row>
    <row r="5575" spans="2:14" x14ac:dyDescent="0.15">
      <c r="B5575" s="160">
        <v>5571</v>
      </c>
      <c r="C5575" s="165"/>
      <c r="D5575" s="112"/>
      <c r="E5575" s="121"/>
      <c r="F5575" s="122"/>
      <c r="G5575" s="129"/>
      <c r="H5575" s="372"/>
      <c r="I5575" s="264"/>
      <c r="J5575" s="270"/>
      <c r="K5575" s="264"/>
      <c r="L5575" s="264"/>
      <c r="M5575" s="158"/>
      <c r="N5575" s="348"/>
    </row>
    <row r="5576" spans="2:14" x14ac:dyDescent="0.15">
      <c r="B5576" s="160">
        <v>5572</v>
      </c>
      <c r="C5576" s="165"/>
      <c r="D5576" s="112"/>
      <c r="E5576" s="121"/>
      <c r="F5576" s="122"/>
      <c r="G5576" s="129"/>
      <c r="H5576" s="372"/>
      <c r="I5576" s="264"/>
      <c r="J5576" s="270"/>
      <c r="K5576" s="264"/>
      <c r="L5576" s="264"/>
      <c r="M5576" s="158"/>
      <c r="N5576" s="348"/>
    </row>
    <row r="5577" spans="2:14" x14ac:dyDescent="0.15">
      <c r="B5577" s="160">
        <v>5573</v>
      </c>
      <c r="C5577" s="165"/>
      <c r="D5577" s="112"/>
      <c r="E5577" s="121"/>
      <c r="F5577" s="122"/>
      <c r="G5577" s="129"/>
      <c r="H5577" s="372"/>
      <c r="I5577" s="264"/>
      <c r="J5577" s="270"/>
      <c r="K5577" s="264"/>
      <c r="L5577" s="264"/>
      <c r="M5577" s="158"/>
      <c r="N5577" s="348"/>
    </row>
    <row r="5578" spans="2:14" x14ac:dyDescent="0.15">
      <c r="B5578" s="160">
        <v>5574</v>
      </c>
      <c r="C5578" s="165"/>
      <c r="D5578" s="112"/>
      <c r="E5578" s="121"/>
      <c r="F5578" s="122"/>
      <c r="G5578" s="129"/>
      <c r="H5578" s="372"/>
      <c r="I5578" s="264"/>
      <c r="J5578" s="270"/>
      <c r="K5578" s="264"/>
      <c r="L5578" s="264"/>
      <c r="M5578" s="158"/>
      <c r="N5578" s="348"/>
    </row>
    <row r="5579" spans="2:14" x14ac:dyDescent="0.15">
      <c r="B5579" s="160">
        <v>5575</v>
      </c>
      <c r="C5579" s="165"/>
      <c r="D5579" s="112"/>
      <c r="E5579" s="121"/>
      <c r="F5579" s="122"/>
      <c r="G5579" s="129"/>
      <c r="H5579" s="372"/>
      <c r="I5579" s="264"/>
      <c r="J5579" s="270"/>
      <c r="K5579" s="264"/>
      <c r="L5579" s="264"/>
      <c r="M5579" s="158"/>
      <c r="N5579" s="348"/>
    </row>
    <row r="5580" spans="2:14" x14ac:dyDescent="0.15">
      <c r="B5580" s="160">
        <v>5576</v>
      </c>
      <c r="C5580" s="165"/>
      <c r="D5580" s="112"/>
      <c r="E5580" s="121"/>
      <c r="F5580" s="122"/>
      <c r="G5580" s="129"/>
      <c r="H5580" s="372"/>
      <c r="I5580" s="264"/>
      <c r="J5580" s="270"/>
      <c r="K5580" s="264"/>
      <c r="L5580" s="264"/>
      <c r="M5580" s="158"/>
      <c r="N5580" s="348"/>
    </row>
    <row r="5581" spans="2:14" x14ac:dyDescent="0.15">
      <c r="B5581" s="160">
        <v>5577</v>
      </c>
      <c r="C5581" s="165"/>
      <c r="D5581" s="112"/>
      <c r="E5581" s="121"/>
      <c r="F5581" s="122"/>
      <c r="G5581" s="129"/>
      <c r="H5581" s="372"/>
      <c r="I5581" s="264"/>
      <c r="J5581" s="270"/>
      <c r="K5581" s="264"/>
      <c r="L5581" s="264"/>
      <c r="M5581" s="158"/>
      <c r="N5581" s="348"/>
    </row>
    <row r="5582" spans="2:14" x14ac:dyDescent="0.15">
      <c r="B5582" s="160">
        <v>5578</v>
      </c>
      <c r="C5582" s="165"/>
      <c r="D5582" s="112"/>
      <c r="E5582" s="121"/>
      <c r="F5582" s="122"/>
      <c r="G5582" s="129"/>
      <c r="H5582" s="372"/>
      <c r="I5582" s="264"/>
      <c r="J5582" s="270"/>
      <c r="K5582" s="264"/>
      <c r="L5582" s="264"/>
      <c r="M5582" s="158"/>
      <c r="N5582" s="348"/>
    </row>
    <row r="5583" spans="2:14" x14ac:dyDescent="0.15">
      <c r="B5583" s="160">
        <v>5579</v>
      </c>
      <c r="C5583" s="165"/>
      <c r="D5583" s="112"/>
      <c r="E5583" s="121"/>
      <c r="F5583" s="122"/>
      <c r="G5583" s="129"/>
      <c r="H5583" s="372"/>
      <c r="I5583" s="264"/>
      <c r="J5583" s="270"/>
      <c r="K5583" s="264"/>
      <c r="L5583" s="264"/>
      <c r="M5583" s="158"/>
      <c r="N5583" s="348"/>
    </row>
    <row r="5584" spans="2:14" x14ac:dyDescent="0.15">
      <c r="B5584" s="160">
        <v>5580</v>
      </c>
      <c r="C5584" s="165"/>
      <c r="D5584" s="112"/>
      <c r="E5584" s="121"/>
      <c r="F5584" s="122"/>
      <c r="G5584" s="129"/>
      <c r="H5584" s="372"/>
      <c r="I5584" s="264"/>
      <c r="J5584" s="270"/>
      <c r="K5584" s="264"/>
      <c r="L5584" s="264"/>
      <c r="M5584" s="158"/>
      <c r="N5584" s="348"/>
    </row>
    <row r="5585" spans="2:14" x14ac:dyDescent="0.15">
      <c r="B5585" s="160">
        <v>5581</v>
      </c>
      <c r="C5585" s="165"/>
      <c r="D5585" s="112"/>
      <c r="E5585" s="121"/>
      <c r="F5585" s="122"/>
      <c r="G5585" s="129"/>
      <c r="H5585" s="372"/>
      <c r="I5585" s="264"/>
      <c r="J5585" s="270"/>
      <c r="K5585" s="264"/>
      <c r="L5585" s="264"/>
      <c r="M5585" s="158"/>
      <c r="N5585" s="348"/>
    </row>
    <row r="5586" spans="2:14" x14ac:dyDescent="0.15">
      <c r="B5586" s="160">
        <v>5582</v>
      </c>
      <c r="C5586" s="165"/>
      <c r="D5586" s="112"/>
      <c r="E5586" s="121"/>
      <c r="F5586" s="122"/>
      <c r="G5586" s="129"/>
      <c r="H5586" s="372"/>
      <c r="I5586" s="264"/>
      <c r="J5586" s="270"/>
      <c r="K5586" s="264"/>
      <c r="L5586" s="264"/>
      <c r="M5586" s="158"/>
      <c r="N5586" s="348"/>
    </row>
    <row r="5587" spans="2:14" x14ac:dyDescent="0.15">
      <c r="B5587" s="160">
        <v>5583</v>
      </c>
      <c r="C5587" s="165"/>
      <c r="D5587" s="112"/>
      <c r="E5587" s="121"/>
      <c r="F5587" s="122"/>
      <c r="G5587" s="129"/>
      <c r="H5587" s="372"/>
      <c r="I5587" s="264"/>
      <c r="J5587" s="270"/>
      <c r="K5587" s="264"/>
      <c r="L5587" s="264"/>
      <c r="M5587" s="158"/>
      <c r="N5587" s="348"/>
    </row>
    <row r="5588" spans="2:14" x14ac:dyDescent="0.15">
      <c r="B5588" s="160">
        <v>5584</v>
      </c>
      <c r="C5588" s="165"/>
      <c r="D5588" s="112"/>
      <c r="E5588" s="121"/>
      <c r="F5588" s="122"/>
      <c r="G5588" s="129"/>
      <c r="H5588" s="372"/>
      <c r="I5588" s="264"/>
      <c r="J5588" s="270"/>
      <c r="K5588" s="264"/>
      <c r="L5588" s="264"/>
      <c r="M5588" s="158"/>
      <c r="N5588" s="348"/>
    </row>
    <row r="5589" spans="2:14" x14ac:dyDescent="0.15">
      <c r="B5589" s="160">
        <v>5585</v>
      </c>
      <c r="C5589" s="165"/>
      <c r="D5589" s="112"/>
      <c r="E5589" s="121"/>
      <c r="F5589" s="122"/>
      <c r="G5589" s="129"/>
      <c r="H5589" s="372"/>
      <c r="I5589" s="264"/>
      <c r="J5589" s="270"/>
      <c r="K5589" s="264"/>
      <c r="L5589" s="264"/>
      <c r="M5589" s="158"/>
      <c r="N5589" s="348"/>
    </row>
    <row r="5590" spans="2:14" x14ac:dyDescent="0.15">
      <c r="B5590" s="160">
        <v>5586</v>
      </c>
      <c r="C5590" s="165"/>
      <c r="D5590" s="112"/>
      <c r="E5590" s="121"/>
      <c r="F5590" s="122"/>
      <c r="G5590" s="129"/>
      <c r="H5590" s="372"/>
      <c r="I5590" s="264"/>
      <c r="J5590" s="270"/>
      <c r="K5590" s="264"/>
      <c r="L5590" s="264"/>
      <c r="M5590" s="158"/>
      <c r="N5590" s="348"/>
    </row>
    <row r="5591" spans="2:14" x14ac:dyDescent="0.15">
      <c r="B5591" s="160">
        <v>5587</v>
      </c>
      <c r="C5591" s="165"/>
      <c r="D5591" s="112"/>
      <c r="E5591" s="121"/>
      <c r="F5591" s="122"/>
      <c r="G5591" s="129"/>
      <c r="H5591" s="372"/>
      <c r="I5591" s="264"/>
      <c r="J5591" s="270"/>
      <c r="K5591" s="264"/>
      <c r="L5591" s="264"/>
      <c r="M5591" s="158"/>
      <c r="N5591" s="348"/>
    </row>
    <row r="5592" spans="2:14" x14ac:dyDescent="0.15">
      <c r="B5592" s="160">
        <v>5588</v>
      </c>
      <c r="C5592" s="165"/>
      <c r="D5592" s="112"/>
      <c r="E5592" s="121"/>
      <c r="F5592" s="122"/>
      <c r="G5592" s="129"/>
      <c r="H5592" s="372"/>
      <c r="I5592" s="264"/>
      <c r="J5592" s="270"/>
      <c r="K5592" s="264"/>
      <c r="L5592" s="264"/>
      <c r="M5592" s="158"/>
      <c r="N5592" s="348"/>
    </row>
    <row r="5593" spans="2:14" x14ac:dyDescent="0.15">
      <c r="B5593" s="160">
        <v>5589</v>
      </c>
      <c r="C5593" s="165"/>
      <c r="D5593" s="112"/>
      <c r="E5593" s="121"/>
      <c r="F5593" s="122"/>
      <c r="G5593" s="129"/>
      <c r="H5593" s="372"/>
      <c r="I5593" s="264"/>
      <c r="J5593" s="270"/>
      <c r="K5593" s="264"/>
      <c r="L5593" s="264"/>
      <c r="M5593" s="158"/>
      <c r="N5593" s="348"/>
    </row>
    <row r="5594" spans="2:14" x14ac:dyDescent="0.15">
      <c r="B5594" s="160">
        <v>5590</v>
      </c>
      <c r="C5594" s="165"/>
      <c r="D5594" s="112"/>
      <c r="E5594" s="121"/>
      <c r="F5594" s="122"/>
      <c r="G5594" s="129"/>
      <c r="H5594" s="372"/>
      <c r="I5594" s="264"/>
      <c r="J5594" s="270"/>
      <c r="K5594" s="264"/>
      <c r="L5594" s="264"/>
      <c r="M5594" s="158"/>
      <c r="N5594" s="348"/>
    </row>
    <row r="5595" spans="2:14" x14ac:dyDescent="0.15">
      <c r="B5595" s="160">
        <v>5591</v>
      </c>
      <c r="C5595" s="165"/>
      <c r="D5595" s="112"/>
      <c r="E5595" s="121"/>
      <c r="F5595" s="122"/>
      <c r="G5595" s="129"/>
      <c r="H5595" s="372"/>
      <c r="I5595" s="264"/>
      <c r="J5595" s="270"/>
      <c r="K5595" s="264"/>
      <c r="L5595" s="264"/>
      <c r="M5595" s="158"/>
      <c r="N5595" s="348"/>
    </row>
    <row r="5596" spans="2:14" x14ac:dyDescent="0.15">
      <c r="B5596" s="160">
        <v>5592</v>
      </c>
      <c r="C5596" s="165"/>
      <c r="D5596" s="112"/>
      <c r="E5596" s="121"/>
      <c r="F5596" s="122"/>
      <c r="G5596" s="129"/>
      <c r="H5596" s="372"/>
      <c r="I5596" s="264"/>
      <c r="J5596" s="270"/>
      <c r="K5596" s="264"/>
      <c r="L5596" s="264"/>
      <c r="M5596" s="158"/>
      <c r="N5596" s="348"/>
    </row>
    <row r="5597" spans="2:14" x14ac:dyDescent="0.15">
      <c r="B5597" s="160">
        <v>5593</v>
      </c>
      <c r="C5597" s="165"/>
      <c r="D5597" s="112"/>
      <c r="E5597" s="121"/>
      <c r="F5597" s="122"/>
      <c r="G5597" s="129"/>
      <c r="H5597" s="372"/>
      <c r="I5597" s="264"/>
      <c r="J5597" s="270"/>
      <c r="K5597" s="264"/>
      <c r="L5597" s="264"/>
      <c r="M5597" s="158"/>
      <c r="N5597" s="348"/>
    </row>
    <row r="5598" spans="2:14" x14ac:dyDescent="0.15">
      <c r="B5598" s="160">
        <v>5594</v>
      </c>
      <c r="C5598" s="165"/>
      <c r="D5598" s="112"/>
      <c r="E5598" s="121"/>
      <c r="F5598" s="122"/>
      <c r="G5598" s="129"/>
      <c r="H5598" s="372"/>
      <c r="I5598" s="264"/>
      <c r="J5598" s="270"/>
      <c r="K5598" s="264"/>
      <c r="L5598" s="264"/>
      <c r="M5598" s="158"/>
      <c r="N5598" s="348"/>
    </row>
    <row r="5599" spans="2:14" x14ac:dyDescent="0.15">
      <c r="B5599" s="160">
        <v>5595</v>
      </c>
      <c r="C5599" s="165"/>
      <c r="D5599" s="112"/>
      <c r="E5599" s="121"/>
      <c r="F5599" s="122"/>
      <c r="G5599" s="129"/>
      <c r="H5599" s="372"/>
      <c r="I5599" s="264"/>
      <c r="J5599" s="270"/>
      <c r="K5599" s="264"/>
      <c r="L5599" s="264"/>
      <c r="M5599" s="158"/>
      <c r="N5599" s="348"/>
    </row>
    <row r="5600" spans="2:14" x14ac:dyDescent="0.15">
      <c r="B5600" s="160">
        <v>5596</v>
      </c>
      <c r="C5600" s="165"/>
      <c r="D5600" s="112"/>
      <c r="E5600" s="121"/>
      <c r="F5600" s="122"/>
      <c r="G5600" s="129"/>
      <c r="H5600" s="372"/>
      <c r="I5600" s="264"/>
      <c r="J5600" s="270"/>
      <c r="K5600" s="264"/>
      <c r="L5600" s="264"/>
      <c r="M5600" s="158"/>
      <c r="N5600" s="348"/>
    </row>
    <row r="5601" spans="2:14" x14ac:dyDescent="0.15">
      <c r="B5601" s="160">
        <v>5597</v>
      </c>
      <c r="C5601" s="165"/>
      <c r="D5601" s="112"/>
      <c r="E5601" s="121"/>
      <c r="F5601" s="122"/>
      <c r="G5601" s="129"/>
      <c r="H5601" s="372"/>
      <c r="I5601" s="264"/>
      <c r="J5601" s="270"/>
      <c r="K5601" s="264"/>
      <c r="L5601" s="264"/>
      <c r="M5601" s="158"/>
      <c r="N5601" s="348"/>
    </row>
    <row r="5602" spans="2:14" x14ac:dyDescent="0.15">
      <c r="B5602" s="160">
        <v>5598</v>
      </c>
      <c r="C5602" s="165"/>
      <c r="D5602" s="112"/>
      <c r="E5602" s="121"/>
      <c r="F5602" s="122"/>
      <c r="G5602" s="129"/>
      <c r="H5602" s="372"/>
      <c r="I5602" s="264"/>
      <c r="J5602" s="270"/>
      <c r="K5602" s="264"/>
      <c r="L5602" s="264"/>
      <c r="M5602" s="158"/>
      <c r="N5602" s="348"/>
    </row>
    <row r="5603" spans="2:14" x14ac:dyDescent="0.15">
      <c r="B5603" s="160">
        <v>5599</v>
      </c>
      <c r="C5603" s="165"/>
      <c r="D5603" s="112"/>
      <c r="E5603" s="121"/>
      <c r="F5603" s="122"/>
      <c r="G5603" s="129"/>
      <c r="H5603" s="372"/>
      <c r="I5603" s="264"/>
      <c r="J5603" s="270"/>
      <c r="K5603" s="264"/>
      <c r="L5603" s="264"/>
      <c r="M5603" s="158"/>
      <c r="N5603" s="348"/>
    </row>
    <row r="5604" spans="2:14" x14ac:dyDescent="0.15">
      <c r="B5604" s="160">
        <v>5600</v>
      </c>
      <c r="C5604" s="165"/>
      <c r="D5604" s="112"/>
      <c r="E5604" s="121"/>
      <c r="F5604" s="122"/>
      <c r="G5604" s="129"/>
      <c r="H5604" s="372"/>
      <c r="I5604" s="264"/>
      <c r="J5604" s="270"/>
      <c r="K5604" s="264"/>
      <c r="L5604" s="264"/>
      <c r="M5604" s="158"/>
      <c r="N5604" s="348"/>
    </row>
    <row r="5605" spans="2:14" x14ac:dyDescent="0.15">
      <c r="B5605" s="160">
        <v>5601</v>
      </c>
      <c r="C5605" s="165"/>
      <c r="D5605" s="112"/>
      <c r="E5605" s="121"/>
      <c r="F5605" s="122"/>
      <c r="G5605" s="129"/>
      <c r="H5605" s="372"/>
      <c r="I5605" s="264"/>
      <c r="J5605" s="270"/>
      <c r="K5605" s="264"/>
      <c r="L5605" s="264"/>
      <c r="M5605" s="158"/>
      <c r="N5605" s="348"/>
    </row>
    <row r="5606" spans="2:14" x14ac:dyDescent="0.15">
      <c r="B5606" s="160">
        <v>5602</v>
      </c>
      <c r="C5606" s="165"/>
      <c r="D5606" s="112"/>
      <c r="E5606" s="121"/>
      <c r="F5606" s="122"/>
      <c r="G5606" s="129"/>
      <c r="H5606" s="372"/>
      <c r="I5606" s="264"/>
      <c r="J5606" s="270"/>
      <c r="K5606" s="264"/>
      <c r="L5606" s="264"/>
      <c r="M5606" s="158"/>
      <c r="N5606" s="348"/>
    </row>
    <row r="5607" spans="2:14" x14ac:dyDescent="0.15">
      <c r="B5607" s="160">
        <v>5603</v>
      </c>
      <c r="C5607" s="165"/>
      <c r="D5607" s="112"/>
      <c r="E5607" s="121"/>
      <c r="F5607" s="122"/>
      <c r="G5607" s="129"/>
      <c r="H5607" s="372"/>
      <c r="I5607" s="264"/>
      <c r="J5607" s="270"/>
      <c r="K5607" s="264"/>
      <c r="L5607" s="264"/>
      <c r="M5607" s="158"/>
      <c r="N5607" s="348"/>
    </row>
    <row r="5608" spans="2:14" x14ac:dyDescent="0.15">
      <c r="B5608" s="160">
        <v>5604</v>
      </c>
      <c r="C5608" s="165"/>
      <c r="D5608" s="112"/>
      <c r="E5608" s="121"/>
      <c r="F5608" s="122"/>
      <c r="G5608" s="129"/>
      <c r="H5608" s="372"/>
      <c r="I5608" s="264"/>
      <c r="J5608" s="270"/>
      <c r="K5608" s="264"/>
      <c r="L5608" s="264"/>
      <c r="M5608" s="158"/>
      <c r="N5608" s="348"/>
    </row>
    <row r="5609" spans="2:14" x14ac:dyDescent="0.15">
      <c r="B5609" s="160">
        <v>5605</v>
      </c>
      <c r="C5609" s="165"/>
      <c r="D5609" s="112"/>
      <c r="E5609" s="121"/>
      <c r="F5609" s="122"/>
      <c r="G5609" s="129"/>
      <c r="H5609" s="372"/>
      <c r="I5609" s="264"/>
      <c r="J5609" s="270"/>
      <c r="K5609" s="264"/>
      <c r="L5609" s="264"/>
      <c r="M5609" s="158"/>
      <c r="N5609" s="348"/>
    </row>
    <row r="5610" spans="2:14" x14ac:dyDescent="0.15">
      <c r="B5610" s="160">
        <v>5606</v>
      </c>
      <c r="C5610" s="165"/>
      <c r="D5610" s="112"/>
      <c r="E5610" s="121"/>
      <c r="F5610" s="122"/>
      <c r="G5610" s="129"/>
      <c r="H5610" s="372"/>
      <c r="I5610" s="264"/>
      <c r="J5610" s="270"/>
      <c r="K5610" s="264"/>
      <c r="L5610" s="264"/>
      <c r="M5610" s="158"/>
      <c r="N5610" s="348"/>
    </row>
    <row r="5611" spans="2:14" x14ac:dyDescent="0.15">
      <c r="B5611" s="160">
        <v>5607</v>
      </c>
      <c r="C5611" s="165"/>
      <c r="D5611" s="112"/>
      <c r="E5611" s="121"/>
      <c r="F5611" s="122"/>
      <c r="G5611" s="129"/>
      <c r="H5611" s="372"/>
      <c r="I5611" s="264"/>
      <c r="J5611" s="270"/>
      <c r="K5611" s="264"/>
      <c r="L5611" s="264"/>
      <c r="M5611" s="158"/>
      <c r="N5611" s="348"/>
    </row>
    <row r="5612" spans="2:14" x14ac:dyDescent="0.15">
      <c r="B5612" s="160">
        <v>5608</v>
      </c>
      <c r="C5612" s="165"/>
      <c r="D5612" s="112"/>
      <c r="E5612" s="121"/>
      <c r="F5612" s="122"/>
      <c r="G5612" s="129"/>
      <c r="H5612" s="372"/>
      <c r="I5612" s="264"/>
      <c r="J5612" s="270"/>
      <c r="K5612" s="264"/>
      <c r="L5612" s="264"/>
      <c r="M5612" s="158"/>
      <c r="N5612" s="348"/>
    </row>
    <row r="5613" spans="2:14" x14ac:dyDescent="0.15">
      <c r="B5613" s="160">
        <v>5609</v>
      </c>
      <c r="C5613" s="165"/>
      <c r="D5613" s="112"/>
      <c r="E5613" s="121"/>
      <c r="F5613" s="122"/>
      <c r="G5613" s="129"/>
      <c r="H5613" s="372"/>
      <c r="I5613" s="264"/>
      <c r="J5613" s="270"/>
      <c r="K5613" s="264"/>
      <c r="L5613" s="264"/>
      <c r="M5613" s="158"/>
      <c r="N5613" s="348"/>
    </row>
    <row r="5614" spans="2:14" x14ac:dyDescent="0.15">
      <c r="B5614" s="160">
        <v>5610</v>
      </c>
      <c r="C5614" s="165"/>
      <c r="D5614" s="112"/>
      <c r="E5614" s="121"/>
      <c r="F5614" s="122"/>
      <c r="G5614" s="129"/>
      <c r="H5614" s="372"/>
      <c r="I5614" s="264"/>
      <c r="J5614" s="270"/>
      <c r="K5614" s="264"/>
      <c r="L5614" s="264"/>
      <c r="M5614" s="158"/>
      <c r="N5614" s="348"/>
    </row>
    <row r="5615" spans="2:14" x14ac:dyDescent="0.15">
      <c r="B5615" s="160">
        <v>5611</v>
      </c>
      <c r="C5615" s="165"/>
      <c r="D5615" s="112"/>
      <c r="E5615" s="121"/>
      <c r="F5615" s="122"/>
      <c r="G5615" s="129"/>
      <c r="H5615" s="372"/>
      <c r="I5615" s="264"/>
      <c r="J5615" s="270"/>
      <c r="K5615" s="264"/>
      <c r="L5615" s="264"/>
      <c r="M5615" s="158"/>
      <c r="N5615" s="348"/>
    </row>
    <row r="5616" spans="2:14" x14ac:dyDescent="0.15">
      <c r="B5616" s="160">
        <v>5612</v>
      </c>
      <c r="C5616" s="165"/>
      <c r="D5616" s="112"/>
      <c r="E5616" s="121"/>
      <c r="F5616" s="122"/>
      <c r="G5616" s="129"/>
      <c r="H5616" s="372"/>
      <c r="I5616" s="264"/>
      <c r="J5616" s="270"/>
      <c r="K5616" s="264"/>
      <c r="L5616" s="264"/>
      <c r="M5616" s="158"/>
      <c r="N5616" s="348"/>
    </row>
    <row r="5617" spans="2:14" x14ac:dyDescent="0.15">
      <c r="B5617" s="160">
        <v>5613</v>
      </c>
      <c r="C5617" s="165"/>
      <c r="D5617" s="112"/>
      <c r="E5617" s="121"/>
      <c r="F5617" s="122"/>
      <c r="G5617" s="129"/>
      <c r="H5617" s="372"/>
      <c r="I5617" s="264"/>
      <c r="J5617" s="270"/>
      <c r="K5617" s="264"/>
      <c r="L5617" s="264"/>
      <c r="M5617" s="158"/>
      <c r="N5617" s="348"/>
    </row>
    <row r="5618" spans="2:14" x14ac:dyDescent="0.15">
      <c r="B5618" s="160">
        <v>5614</v>
      </c>
      <c r="C5618" s="165"/>
      <c r="D5618" s="112"/>
      <c r="E5618" s="121"/>
      <c r="F5618" s="122"/>
      <c r="G5618" s="129"/>
      <c r="H5618" s="372"/>
      <c r="I5618" s="264"/>
      <c r="J5618" s="270"/>
      <c r="K5618" s="264"/>
      <c r="L5618" s="264"/>
      <c r="M5618" s="158"/>
      <c r="N5618" s="348"/>
    </row>
    <row r="5619" spans="2:14" x14ac:dyDescent="0.15">
      <c r="B5619" s="160">
        <v>5615</v>
      </c>
      <c r="C5619" s="165"/>
      <c r="D5619" s="112"/>
      <c r="E5619" s="121"/>
      <c r="F5619" s="122"/>
      <c r="G5619" s="129"/>
      <c r="H5619" s="372"/>
      <c r="I5619" s="264"/>
      <c r="J5619" s="270"/>
      <c r="K5619" s="264"/>
      <c r="L5619" s="264"/>
      <c r="M5619" s="158"/>
      <c r="N5619" s="348"/>
    </row>
    <row r="5620" spans="2:14" x14ac:dyDescent="0.15">
      <c r="B5620" s="160">
        <v>5616</v>
      </c>
      <c r="C5620" s="165"/>
      <c r="D5620" s="112"/>
      <c r="E5620" s="121"/>
      <c r="F5620" s="122"/>
      <c r="G5620" s="129"/>
      <c r="H5620" s="372"/>
      <c r="I5620" s="264"/>
      <c r="J5620" s="270"/>
      <c r="K5620" s="264"/>
      <c r="L5620" s="264"/>
      <c r="M5620" s="158"/>
      <c r="N5620" s="348"/>
    </row>
    <row r="5621" spans="2:14" x14ac:dyDescent="0.15">
      <c r="B5621" s="160">
        <v>5617</v>
      </c>
      <c r="C5621" s="165"/>
      <c r="D5621" s="112"/>
      <c r="E5621" s="121"/>
      <c r="F5621" s="122"/>
      <c r="G5621" s="129"/>
      <c r="H5621" s="372"/>
      <c r="I5621" s="264"/>
      <c r="J5621" s="270"/>
      <c r="K5621" s="264"/>
      <c r="L5621" s="264"/>
      <c r="M5621" s="158"/>
      <c r="N5621" s="348"/>
    </row>
    <row r="5622" spans="2:14" x14ac:dyDescent="0.15">
      <c r="B5622" s="160">
        <v>5618</v>
      </c>
      <c r="C5622" s="165"/>
      <c r="D5622" s="112"/>
      <c r="E5622" s="121"/>
      <c r="F5622" s="122"/>
      <c r="G5622" s="129"/>
      <c r="H5622" s="372"/>
      <c r="I5622" s="264"/>
      <c r="J5622" s="270"/>
      <c r="K5622" s="264"/>
      <c r="L5622" s="264"/>
      <c r="M5622" s="158"/>
      <c r="N5622" s="348"/>
    </row>
    <row r="5623" spans="2:14" x14ac:dyDescent="0.15">
      <c r="B5623" s="160">
        <v>5619</v>
      </c>
      <c r="C5623" s="165"/>
      <c r="D5623" s="112"/>
      <c r="E5623" s="121"/>
      <c r="F5623" s="122"/>
      <c r="G5623" s="129"/>
      <c r="H5623" s="372"/>
      <c r="I5623" s="264"/>
      <c r="J5623" s="270"/>
      <c r="K5623" s="264"/>
      <c r="L5623" s="264"/>
      <c r="M5623" s="158"/>
      <c r="N5623" s="348"/>
    </row>
    <row r="5624" spans="2:14" x14ac:dyDescent="0.15">
      <c r="B5624" s="160">
        <v>5620</v>
      </c>
      <c r="C5624" s="165"/>
      <c r="D5624" s="112"/>
      <c r="E5624" s="121"/>
      <c r="F5624" s="122"/>
      <c r="G5624" s="129"/>
      <c r="H5624" s="372"/>
      <c r="I5624" s="264"/>
      <c r="J5624" s="270"/>
      <c r="K5624" s="264"/>
      <c r="L5624" s="264"/>
      <c r="M5624" s="158"/>
      <c r="N5624" s="348"/>
    </row>
    <row r="5625" spans="2:14" x14ac:dyDescent="0.15">
      <c r="B5625" s="160">
        <v>5621</v>
      </c>
      <c r="C5625" s="165"/>
      <c r="D5625" s="112"/>
      <c r="E5625" s="121"/>
      <c r="F5625" s="122"/>
      <c r="G5625" s="129"/>
      <c r="H5625" s="372"/>
      <c r="I5625" s="264"/>
      <c r="J5625" s="270"/>
      <c r="K5625" s="264"/>
      <c r="L5625" s="264"/>
      <c r="M5625" s="158"/>
      <c r="N5625" s="348"/>
    </row>
    <row r="5626" spans="2:14" x14ac:dyDescent="0.15">
      <c r="B5626" s="160">
        <v>5622</v>
      </c>
      <c r="C5626" s="165"/>
      <c r="D5626" s="112"/>
      <c r="E5626" s="121"/>
      <c r="F5626" s="122"/>
      <c r="G5626" s="129"/>
      <c r="H5626" s="372"/>
      <c r="I5626" s="264"/>
      <c r="J5626" s="270"/>
      <c r="K5626" s="264"/>
      <c r="L5626" s="264"/>
      <c r="M5626" s="158"/>
      <c r="N5626" s="348"/>
    </row>
    <row r="5627" spans="2:14" x14ac:dyDescent="0.15">
      <c r="B5627" s="160">
        <v>5623</v>
      </c>
      <c r="C5627" s="165"/>
      <c r="D5627" s="112"/>
      <c r="E5627" s="121"/>
      <c r="F5627" s="122"/>
      <c r="G5627" s="129"/>
      <c r="H5627" s="372"/>
      <c r="I5627" s="264"/>
      <c r="J5627" s="270"/>
      <c r="K5627" s="264"/>
      <c r="L5627" s="264"/>
      <c r="M5627" s="158"/>
      <c r="N5627" s="348"/>
    </row>
    <row r="5628" spans="2:14" x14ac:dyDescent="0.15">
      <c r="B5628" s="160">
        <v>5624</v>
      </c>
      <c r="C5628" s="165"/>
      <c r="D5628" s="112"/>
      <c r="E5628" s="121"/>
      <c r="F5628" s="122"/>
      <c r="G5628" s="129"/>
      <c r="H5628" s="372"/>
      <c r="I5628" s="264"/>
      <c r="J5628" s="270"/>
      <c r="K5628" s="264"/>
      <c r="L5628" s="264"/>
      <c r="M5628" s="158"/>
      <c r="N5628" s="348"/>
    </row>
    <row r="5629" spans="2:14" x14ac:dyDescent="0.15">
      <c r="B5629" s="160">
        <v>5625</v>
      </c>
      <c r="C5629" s="165"/>
      <c r="D5629" s="112"/>
      <c r="E5629" s="121"/>
      <c r="F5629" s="122"/>
      <c r="G5629" s="129"/>
      <c r="H5629" s="372"/>
      <c r="I5629" s="264"/>
      <c r="J5629" s="270"/>
      <c r="K5629" s="264"/>
      <c r="L5629" s="264"/>
      <c r="M5629" s="158"/>
      <c r="N5629" s="348"/>
    </row>
    <row r="5630" spans="2:14" x14ac:dyDescent="0.15">
      <c r="B5630" s="160">
        <v>5626</v>
      </c>
      <c r="C5630" s="165"/>
      <c r="D5630" s="112"/>
      <c r="E5630" s="121"/>
      <c r="F5630" s="122"/>
      <c r="G5630" s="129"/>
      <c r="H5630" s="372"/>
      <c r="I5630" s="264"/>
      <c r="J5630" s="270"/>
      <c r="K5630" s="264"/>
      <c r="L5630" s="264"/>
      <c r="M5630" s="158"/>
      <c r="N5630" s="348"/>
    </row>
    <row r="5631" spans="2:14" x14ac:dyDescent="0.15">
      <c r="B5631" s="160">
        <v>5627</v>
      </c>
      <c r="C5631" s="165"/>
      <c r="D5631" s="112"/>
      <c r="E5631" s="121"/>
      <c r="F5631" s="122"/>
      <c r="G5631" s="129"/>
      <c r="H5631" s="372"/>
      <c r="I5631" s="264"/>
      <c r="J5631" s="270"/>
      <c r="K5631" s="264"/>
      <c r="L5631" s="264"/>
      <c r="M5631" s="158"/>
      <c r="N5631" s="348"/>
    </row>
    <row r="5632" spans="2:14" x14ac:dyDescent="0.15">
      <c r="B5632" s="160">
        <v>5628</v>
      </c>
      <c r="C5632" s="165"/>
      <c r="D5632" s="112"/>
      <c r="E5632" s="121"/>
      <c r="F5632" s="122"/>
      <c r="G5632" s="129"/>
      <c r="H5632" s="372"/>
      <c r="I5632" s="264"/>
      <c r="J5632" s="270"/>
      <c r="K5632" s="264"/>
      <c r="L5632" s="264"/>
      <c r="M5632" s="158"/>
      <c r="N5632" s="348"/>
    </row>
    <row r="5633" spans="2:14" x14ac:dyDescent="0.15">
      <c r="B5633" s="160">
        <v>5629</v>
      </c>
      <c r="C5633" s="165"/>
      <c r="D5633" s="112"/>
      <c r="E5633" s="121"/>
      <c r="F5633" s="122"/>
      <c r="G5633" s="129"/>
      <c r="H5633" s="372"/>
      <c r="I5633" s="264"/>
      <c r="J5633" s="270"/>
      <c r="K5633" s="264"/>
      <c r="L5633" s="264"/>
      <c r="M5633" s="158"/>
      <c r="N5633" s="348"/>
    </row>
    <row r="5634" spans="2:14" x14ac:dyDescent="0.15">
      <c r="B5634" s="160">
        <v>5630</v>
      </c>
      <c r="C5634" s="165"/>
      <c r="D5634" s="112"/>
      <c r="E5634" s="121"/>
      <c r="F5634" s="122"/>
      <c r="G5634" s="129"/>
      <c r="H5634" s="372"/>
      <c r="I5634" s="264"/>
      <c r="J5634" s="270"/>
      <c r="K5634" s="264"/>
      <c r="L5634" s="264"/>
      <c r="M5634" s="158"/>
      <c r="N5634" s="348"/>
    </row>
    <row r="5635" spans="2:14" x14ac:dyDescent="0.15">
      <c r="B5635" s="160">
        <v>5631</v>
      </c>
      <c r="C5635" s="165"/>
      <c r="D5635" s="112"/>
      <c r="E5635" s="121"/>
      <c r="F5635" s="122"/>
      <c r="G5635" s="129"/>
      <c r="H5635" s="372"/>
      <c r="I5635" s="264"/>
      <c r="J5635" s="270"/>
      <c r="K5635" s="264"/>
      <c r="L5635" s="264"/>
      <c r="M5635" s="158"/>
      <c r="N5635" s="348"/>
    </row>
    <row r="5636" spans="2:14" x14ac:dyDescent="0.15">
      <c r="B5636" s="160">
        <v>5632</v>
      </c>
      <c r="C5636" s="165"/>
      <c r="D5636" s="112"/>
      <c r="E5636" s="121"/>
      <c r="F5636" s="122"/>
      <c r="G5636" s="129"/>
      <c r="H5636" s="372"/>
      <c r="I5636" s="264"/>
      <c r="J5636" s="270"/>
      <c r="K5636" s="264"/>
      <c r="L5636" s="264"/>
      <c r="M5636" s="158"/>
      <c r="N5636" s="348"/>
    </row>
    <row r="5637" spans="2:14" x14ac:dyDescent="0.15">
      <c r="B5637" s="160">
        <v>5633</v>
      </c>
      <c r="C5637" s="165"/>
      <c r="D5637" s="112"/>
      <c r="E5637" s="121"/>
      <c r="F5637" s="122"/>
      <c r="G5637" s="129"/>
      <c r="H5637" s="372"/>
      <c r="I5637" s="264"/>
      <c r="J5637" s="270"/>
      <c r="K5637" s="264"/>
      <c r="L5637" s="264"/>
      <c r="M5637" s="158"/>
      <c r="N5637" s="348"/>
    </row>
    <row r="5638" spans="2:14" x14ac:dyDescent="0.15">
      <c r="B5638" s="160">
        <v>5634</v>
      </c>
      <c r="C5638" s="165"/>
      <c r="D5638" s="112"/>
      <c r="E5638" s="121"/>
      <c r="F5638" s="122"/>
      <c r="G5638" s="129"/>
      <c r="H5638" s="372"/>
      <c r="I5638" s="264"/>
      <c r="J5638" s="270"/>
      <c r="K5638" s="264"/>
      <c r="L5638" s="264"/>
      <c r="M5638" s="158"/>
      <c r="N5638" s="348"/>
    </row>
    <row r="5639" spans="2:14" x14ac:dyDescent="0.15">
      <c r="B5639" s="160">
        <v>5635</v>
      </c>
      <c r="C5639" s="165"/>
      <c r="D5639" s="112"/>
      <c r="E5639" s="121"/>
      <c r="F5639" s="122"/>
      <c r="G5639" s="129"/>
      <c r="H5639" s="372"/>
      <c r="I5639" s="264"/>
      <c r="J5639" s="270"/>
      <c r="K5639" s="264"/>
      <c r="L5639" s="264"/>
      <c r="M5639" s="158"/>
      <c r="N5639" s="348"/>
    </row>
    <row r="5640" spans="2:14" x14ac:dyDescent="0.15">
      <c r="B5640" s="160">
        <v>5636</v>
      </c>
      <c r="C5640" s="165"/>
      <c r="D5640" s="112"/>
      <c r="E5640" s="121"/>
      <c r="F5640" s="122"/>
      <c r="G5640" s="129"/>
      <c r="H5640" s="372"/>
      <c r="I5640" s="264"/>
      <c r="J5640" s="270"/>
      <c r="K5640" s="264"/>
      <c r="L5640" s="264"/>
      <c r="M5640" s="158"/>
      <c r="N5640" s="348"/>
    </row>
    <row r="5641" spans="2:14" x14ac:dyDescent="0.15">
      <c r="B5641" s="160">
        <v>5637</v>
      </c>
      <c r="C5641" s="165"/>
      <c r="D5641" s="112"/>
      <c r="E5641" s="121"/>
      <c r="F5641" s="122"/>
      <c r="G5641" s="129"/>
      <c r="H5641" s="372"/>
      <c r="I5641" s="264"/>
      <c r="J5641" s="270"/>
      <c r="K5641" s="264"/>
      <c r="L5641" s="264"/>
      <c r="M5641" s="158"/>
      <c r="N5641" s="348"/>
    </row>
    <row r="5642" spans="2:14" x14ac:dyDescent="0.15">
      <c r="B5642" s="160">
        <v>5638</v>
      </c>
      <c r="C5642" s="165"/>
      <c r="D5642" s="112"/>
      <c r="E5642" s="121"/>
      <c r="F5642" s="122"/>
      <c r="G5642" s="129"/>
      <c r="H5642" s="372"/>
      <c r="I5642" s="264"/>
      <c r="J5642" s="270"/>
      <c r="K5642" s="264"/>
      <c r="L5642" s="264"/>
      <c r="M5642" s="158"/>
      <c r="N5642" s="348"/>
    </row>
    <row r="5643" spans="2:14" x14ac:dyDescent="0.15">
      <c r="B5643" s="160">
        <v>5639</v>
      </c>
      <c r="C5643" s="165"/>
      <c r="D5643" s="112"/>
      <c r="E5643" s="121"/>
      <c r="F5643" s="122"/>
      <c r="G5643" s="129"/>
      <c r="H5643" s="372"/>
      <c r="I5643" s="264"/>
      <c r="J5643" s="270"/>
      <c r="K5643" s="264"/>
      <c r="L5643" s="264"/>
      <c r="M5643" s="158"/>
      <c r="N5643" s="348"/>
    </row>
    <row r="5644" spans="2:14" x14ac:dyDescent="0.15">
      <c r="B5644" s="160">
        <v>5640</v>
      </c>
      <c r="C5644" s="165"/>
      <c r="D5644" s="112"/>
      <c r="E5644" s="121"/>
      <c r="F5644" s="122"/>
      <c r="G5644" s="129"/>
      <c r="H5644" s="372"/>
      <c r="I5644" s="264"/>
      <c r="J5644" s="270"/>
      <c r="K5644" s="264"/>
      <c r="L5644" s="264"/>
      <c r="M5644" s="158"/>
      <c r="N5644" s="348"/>
    </row>
    <row r="5645" spans="2:14" x14ac:dyDescent="0.15">
      <c r="B5645" s="160">
        <v>5641</v>
      </c>
      <c r="C5645" s="165"/>
      <c r="D5645" s="112"/>
      <c r="E5645" s="121"/>
      <c r="F5645" s="122"/>
      <c r="G5645" s="129"/>
      <c r="H5645" s="372"/>
      <c r="I5645" s="264"/>
      <c r="J5645" s="270"/>
      <c r="K5645" s="264"/>
      <c r="L5645" s="264"/>
      <c r="M5645" s="158"/>
      <c r="N5645" s="348"/>
    </row>
    <row r="5646" spans="2:14" x14ac:dyDescent="0.15">
      <c r="B5646" s="160">
        <v>5642</v>
      </c>
      <c r="C5646" s="165"/>
      <c r="D5646" s="112"/>
      <c r="E5646" s="121"/>
      <c r="F5646" s="122"/>
      <c r="G5646" s="129"/>
      <c r="H5646" s="372"/>
      <c r="I5646" s="264"/>
      <c r="J5646" s="270"/>
      <c r="K5646" s="264"/>
      <c r="L5646" s="264"/>
      <c r="M5646" s="158"/>
      <c r="N5646" s="348"/>
    </row>
    <row r="5647" spans="2:14" x14ac:dyDescent="0.15">
      <c r="B5647" s="160">
        <v>5643</v>
      </c>
      <c r="C5647" s="165"/>
      <c r="D5647" s="112"/>
      <c r="E5647" s="121"/>
      <c r="F5647" s="122"/>
      <c r="G5647" s="129"/>
      <c r="H5647" s="372"/>
      <c r="I5647" s="264"/>
      <c r="J5647" s="270"/>
      <c r="K5647" s="264"/>
      <c r="L5647" s="264"/>
      <c r="M5647" s="158"/>
      <c r="N5647" s="348"/>
    </row>
    <row r="5648" spans="2:14" x14ac:dyDescent="0.15">
      <c r="B5648" s="160">
        <v>5644</v>
      </c>
      <c r="C5648" s="165"/>
      <c r="D5648" s="112"/>
      <c r="E5648" s="121"/>
      <c r="F5648" s="122"/>
      <c r="G5648" s="129"/>
      <c r="H5648" s="372"/>
      <c r="I5648" s="264"/>
      <c r="J5648" s="270"/>
      <c r="K5648" s="264"/>
      <c r="L5648" s="264"/>
      <c r="M5648" s="158"/>
      <c r="N5648" s="348"/>
    </row>
    <row r="5649" spans="2:14" x14ac:dyDescent="0.15">
      <c r="B5649" s="160">
        <v>5645</v>
      </c>
      <c r="C5649" s="165"/>
      <c r="D5649" s="112"/>
      <c r="E5649" s="121"/>
      <c r="F5649" s="122"/>
      <c r="G5649" s="129"/>
      <c r="H5649" s="372"/>
      <c r="I5649" s="264"/>
      <c r="J5649" s="270"/>
      <c r="K5649" s="264"/>
      <c r="L5649" s="264"/>
      <c r="M5649" s="158"/>
      <c r="N5649" s="348"/>
    </row>
    <row r="5650" spans="2:14" x14ac:dyDescent="0.15">
      <c r="B5650" s="160">
        <v>5646</v>
      </c>
      <c r="C5650" s="165"/>
      <c r="D5650" s="112"/>
      <c r="E5650" s="121"/>
      <c r="F5650" s="122"/>
      <c r="G5650" s="129"/>
      <c r="H5650" s="372"/>
      <c r="I5650" s="264"/>
      <c r="J5650" s="270"/>
      <c r="K5650" s="264"/>
      <c r="L5650" s="264"/>
      <c r="M5650" s="158"/>
      <c r="N5650" s="348"/>
    </row>
    <row r="5651" spans="2:14" x14ac:dyDescent="0.15">
      <c r="B5651" s="160">
        <v>5647</v>
      </c>
      <c r="C5651" s="165"/>
      <c r="D5651" s="112"/>
      <c r="E5651" s="121"/>
      <c r="F5651" s="122"/>
      <c r="G5651" s="129"/>
      <c r="H5651" s="372"/>
      <c r="I5651" s="264"/>
      <c r="J5651" s="270"/>
      <c r="K5651" s="264"/>
      <c r="L5651" s="264"/>
      <c r="M5651" s="158"/>
      <c r="N5651" s="348"/>
    </row>
    <row r="5652" spans="2:14" x14ac:dyDescent="0.15">
      <c r="B5652" s="160">
        <v>5648</v>
      </c>
      <c r="C5652" s="165"/>
      <c r="D5652" s="112"/>
      <c r="E5652" s="121"/>
      <c r="F5652" s="122"/>
      <c r="G5652" s="129"/>
      <c r="H5652" s="372"/>
      <c r="I5652" s="264"/>
      <c r="J5652" s="270"/>
      <c r="K5652" s="264"/>
      <c r="L5652" s="264"/>
      <c r="M5652" s="158"/>
      <c r="N5652" s="348"/>
    </row>
    <row r="5653" spans="2:14" x14ac:dyDescent="0.15">
      <c r="B5653" s="160">
        <v>5649</v>
      </c>
      <c r="C5653" s="165"/>
      <c r="D5653" s="112"/>
      <c r="E5653" s="121"/>
      <c r="F5653" s="122"/>
      <c r="G5653" s="129"/>
      <c r="H5653" s="372"/>
      <c r="I5653" s="264"/>
      <c r="J5653" s="270"/>
      <c r="K5653" s="264"/>
      <c r="L5653" s="264"/>
      <c r="M5653" s="158"/>
      <c r="N5653" s="348"/>
    </row>
    <row r="5654" spans="2:14" x14ac:dyDescent="0.15">
      <c r="B5654" s="160">
        <v>5650</v>
      </c>
      <c r="C5654" s="165"/>
      <c r="D5654" s="112"/>
      <c r="E5654" s="121"/>
      <c r="F5654" s="122"/>
      <c r="G5654" s="129"/>
      <c r="H5654" s="372"/>
      <c r="I5654" s="264"/>
      <c r="J5654" s="270"/>
      <c r="K5654" s="264"/>
      <c r="L5654" s="264"/>
      <c r="M5654" s="158"/>
      <c r="N5654" s="348"/>
    </row>
    <row r="5655" spans="2:14" x14ac:dyDescent="0.15">
      <c r="B5655" s="160">
        <v>5651</v>
      </c>
      <c r="C5655" s="165"/>
      <c r="D5655" s="112"/>
      <c r="E5655" s="121"/>
      <c r="F5655" s="122"/>
      <c r="G5655" s="129"/>
      <c r="H5655" s="372"/>
      <c r="I5655" s="264"/>
      <c r="J5655" s="270"/>
      <c r="K5655" s="264"/>
      <c r="L5655" s="264"/>
      <c r="M5655" s="158"/>
      <c r="N5655" s="348"/>
    </row>
    <row r="5656" spans="2:14" x14ac:dyDescent="0.15">
      <c r="B5656" s="160">
        <v>5652</v>
      </c>
      <c r="C5656" s="165"/>
      <c r="D5656" s="112"/>
      <c r="E5656" s="121"/>
      <c r="F5656" s="122"/>
      <c r="G5656" s="129"/>
      <c r="H5656" s="372"/>
      <c r="I5656" s="264"/>
      <c r="J5656" s="270"/>
      <c r="K5656" s="264"/>
      <c r="L5656" s="264"/>
      <c r="M5656" s="158"/>
      <c r="N5656" s="348"/>
    </row>
    <row r="5657" spans="2:14" x14ac:dyDescent="0.15">
      <c r="B5657" s="160">
        <v>5653</v>
      </c>
      <c r="C5657" s="165"/>
      <c r="D5657" s="112"/>
      <c r="E5657" s="121"/>
      <c r="F5657" s="122"/>
      <c r="G5657" s="129"/>
      <c r="H5657" s="372"/>
      <c r="I5657" s="264"/>
      <c r="J5657" s="270"/>
      <c r="K5657" s="264"/>
      <c r="L5657" s="264"/>
      <c r="M5657" s="158"/>
      <c r="N5657" s="348"/>
    </row>
    <row r="5658" spans="2:14" x14ac:dyDescent="0.15">
      <c r="B5658" s="160">
        <v>5654</v>
      </c>
      <c r="C5658" s="165"/>
      <c r="D5658" s="112"/>
      <c r="E5658" s="121"/>
      <c r="F5658" s="122"/>
      <c r="G5658" s="129"/>
      <c r="H5658" s="372"/>
      <c r="I5658" s="264"/>
      <c r="J5658" s="270"/>
      <c r="K5658" s="264"/>
      <c r="L5658" s="264"/>
      <c r="M5658" s="158"/>
      <c r="N5658" s="348"/>
    </row>
    <row r="5659" spans="2:14" x14ac:dyDescent="0.15">
      <c r="B5659" s="160">
        <v>5655</v>
      </c>
      <c r="C5659" s="165"/>
      <c r="D5659" s="112"/>
      <c r="E5659" s="121"/>
      <c r="F5659" s="122"/>
      <c r="G5659" s="129"/>
      <c r="H5659" s="372"/>
      <c r="I5659" s="264"/>
      <c r="J5659" s="270"/>
      <c r="K5659" s="264"/>
      <c r="L5659" s="264"/>
      <c r="M5659" s="158"/>
      <c r="N5659" s="348"/>
    </row>
    <row r="5660" spans="2:14" x14ac:dyDescent="0.15">
      <c r="B5660" s="160">
        <v>5656</v>
      </c>
      <c r="C5660" s="165"/>
      <c r="D5660" s="112"/>
      <c r="E5660" s="121"/>
      <c r="F5660" s="122"/>
      <c r="G5660" s="129"/>
      <c r="H5660" s="372"/>
      <c r="I5660" s="264"/>
      <c r="J5660" s="270"/>
      <c r="K5660" s="264"/>
      <c r="L5660" s="264"/>
      <c r="M5660" s="158"/>
      <c r="N5660" s="348"/>
    </row>
    <row r="5661" spans="2:14" x14ac:dyDescent="0.15">
      <c r="B5661" s="160">
        <v>5657</v>
      </c>
      <c r="C5661" s="165"/>
      <c r="D5661" s="112"/>
      <c r="E5661" s="121"/>
      <c r="F5661" s="122"/>
      <c r="G5661" s="129"/>
      <c r="H5661" s="372"/>
      <c r="I5661" s="264"/>
      <c r="J5661" s="270"/>
      <c r="K5661" s="264"/>
      <c r="L5661" s="264"/>
      <c r="M5661" s="158"/>
      <c r="N5661" s="348"/>
    </row>
    <row r="5662" spans="2:14" x14ac:dyDescent="0.15">
      <c r="B5662" s="160">
        <v>5658</v>
      </c>
      <c r="C5662" s="165"/>
      <c r="D5662" s="112"/>
      <c r="E5662" s="121"/>
      <c r="F5662" s="122"/>
      <c r="G5662" s="129"/>
      <c r="H5662" s="372"/>
      <c r="I5662" s="264"/>
      <c r="J5662" s="270"/>
      <c r="K5662" s="264"/>
      <c r="L5662" s="264"/>
      <c r="M5662" s="158"/>
      <c r="N5662" s="348"/>
    </row>
    <row r="5663" spans="2:14" x14ac:dyDescent="0.15">
      <c r="B5663" s="160">
        <v>5659</v>
      </c>
      <c r="C5663" s="165"/>
      <c r="D5663" s="112"/>
      <c r="E5663" s="121"/>
      <c r="F5663" s="122"/>
      <c r="G5663" s="129"/>
      <c r="H5663" s="372"/>
      <c r="I5663" s="264"/>
      <c r="J5663" s="270"/>
      <c r="K5663" s="264"/>
      <c r="L5663" s="264"/>
      <c r="M5663" s="158"/>
      <c r="N5663" s="348"/>
    </row>
    <row r="5664" spans="2:14" x14ac:dyDescent="0.15">
      <c r="B5664" s="160">
        <v>5660</v>
      </c>
      <c r="C5664" s="165"/>
      <c r="D5664" s="112"/>
      <c r="E5664" s="121"/>
      <c r="F5664" s="122"/>
      <c r="G5664" s="129"/>
      <c r="H5664" s="372"/>
      <c r="I5664" s="264"/>
      <c r="J5664" s="270"/>
      <c r="K5664" s="264"/>
      <c r="L5664" s="264"/>
      <c r="M5664" s="158"/>
      <c r="N5664" s="348"/>
    </row>
    <row r="5665" spans="2:14" x14ac:dyDescent="0.15">
      <c r="B5665" s="160">
        <v>5661</v>
      </c>
      <c r="C5665" s="165"/>
      <c r="D5665" s="112"/>
      <c r="E5665" s="121"/>
      <c r="F5665" s="122"/>
      <c r="G5665" s="129"/>
      <c r="H5665" s="372"/>
      <c r="I5665" s="264"/>
      <c r="J5665" s="270"/>
      <c r="K5665" s="264"/>
      <c r="L5665" s="264"/>
      <c r="M5665" s="158"/>
      <c r="N5665" s="348"/>
    </row>
    <row r="5666" spans="2:14" x14ac:dyDescent="0.15">
      <c r="B5666" s="160">
        <v>5662</v>
      </c>
      <c r="C5666" s="165"/>
      <c r="D5666" s="112"/>
      <c r="E5666" s="121"/>
      <c r="F5666" s="122"/>
      <c r="G5666" s="129"/>
      <c r="H5666" s="372"/>
      <c r="I5666" s="264"/>
      <c r="J5666" s="270"/>
      <c r="K5666" s="264"/>
      <c r="L5666" s="264"/>
      <c r="M5666" s="158"/>
      <c r="N5666" s="348"/>
    </row>
    <row r="5667" spans="2:14" x14ac:dyDescent="0.15">
      <c r="B5667" s="160">
        <v>5663</v>
      </c>
      <c r="C5667" s="165"/>
      <c r="D5667" s="112"/>
      <c r="E5667" s="121"/>
      <c r="F5667" s="122"/>
      <c r="G5667" s="129"/>
      <c r="H5667" s="372"/>
      <c r="I5667" s="264"/>
      <c r="J5667" s="270"/>
      <c r="K5667" s="264"/>
      <c r="L5667" s="264"/>
      <c r="M5667" s="158"/>
      <c r="N5667" s="348"/>
    </row>
    <row r="5668" spans="2:14" x14ac:dyDescent="0.15">
      <c r="B5668" s="160">
        <v>5664</v>
      </c>
      <c r="C5668" s="165"/>
      <c r="D5668" s="112"/>
      <c r="E5668" s="121"/>
      <c r="F5668" s="122"/>
      <c r="G5668" s="129"/>
      <c r="H5668" s="372"/>
      <c r="I5668" s="264"/>
      <c r="J5668" s="270"/>
      <c r="K5668" s="264"/>
      <c r="L5668" s="264"/>
      <c r="M5668" s="158"/>
      <c r="N5668" s="348"/>
    </row>
    <row r="5669" spans="2:14" x14ac:dyDescent="0.15">
      <c r="B5669" s="160">
        <v>5665</v>
      </c>
      <c r="C5669" s="165"/>
      <c r="D5669" s="112"/>
      <c r="E5669" s="121"/>
      <c r="F5669" s="122"/>
      <c r="G5669" s="129"/>
      <c r="H5669" s="372"/>
      <c r="I5669" s="264"/>
      <c r="J5669" s="270"/>
      <c r="K5669" s="264"/>
      <c r="L5669" s="264"/>
      <c r="M5669" s="158"/>
      <c r="N5669" s="348"/>
    </row>
    <row r="5670" spans="2:14" x14ac:dyDescent="0.15">
      <c r="B5670" s="160">
        <v>5666</v>
      </c>
      <c r="C5670" s="165"/>
      <c r="D5670" s="112"/>
      <c r="E5670" s="121"/>
      <c r="F5670" s="122"/>
      <c r="G5670" s="129"/>
      <c r="H5670" s="372"/>
      <c r="I5670" s="264"/>
      <c r="J5670" s="270"/>
      <c r="K5670" s="264"/>
      <c r="L5670" s="264"/>
      <c r="M5670" s="158"/>
      <c r="N5670" s="348"/>
    </row>
    <row r="5671" spans="2:14" x14ac:dyDescent="0.15">
      <c r="B5671" s="160">
        <v>5667</v>
      </c>
      <c r="C5671" s="165"/>
      <c r="D5671" s="112"/>
      <c r="E5671" s="121"/>
      <c r="F5671" s="122"/>
      <c r="G5671" s="129"/>
      <c r="H5671" s="372"/>
      <c r="I5671" s="264"/>
      <c r="J5671" s="270"/>
      <c r="K5671" s="264"/>
      <c r="L5671" s="264"/>
      <c r="M5671" s="158"/>
      <c r="N5671" s="348"/>
    </row>
    <row r="5672" spans="2:14" x14ac:dyDescent="0.15">
      <c r="B5672" s="160">
        <v>5668</v>
      </c>
      <c r="C5672" s="165"/>
      <c r="D5672" s="112"/>
      <c r="E5672" s="121"/>
      <c r="F5672" s="122"/>
      <c r="G5672" s="129"/>
      <c r="H5672" s="372"/>
      <c r="I5672" s="264"/>
      <c r="J5672" s="270"/>
      <c r="K5672" s="264"/>
      <c r="L5672" s="264"/>
      <c r="M5672" s="158"/>
      <c r="N5672" s="348"/>
    </row>
    <row r="5673" spans="2:14" x14ac:dyDescent="0.15">
      <c r="B5673" s="160">
        <v>5669</v>
      </c>
      <c r="C5673" s="165"/>
      <c r="D5673" s="112"/>
      <c r="E5673" s="121"/>
      <c r="F5673" s="122"/>
      <c r="G5673" s="129"/>
      <c r="H5673" s="372"/>
      <c r="I5673" s="264"/>
      <c r="J5673" s="270"/>
      <c r="K5673" s="264"/>
      <c r="L5673" s="264"/>
      <c r="M5673" s="158"/>
      <c r="N5673" s="348"/>
    </row>
    <row r="5674" spans="2:14" x14ac:dyDescent="0.15">
      <c r="B5674" s="160">
        <v>5670</v>
      </c>
      <c r="C5674" s="165"/>
      <c r="D5674" s="112"/>
      <c r="E5674" s="121"/>
      <c r="F5674" s="122"/>
      <c r="G5674" s="129"/>
      <c r="H5674" s="372"/>
      <c r="I5674" s="264"/>
      <c r="J5674" s="270"/>
      <c r="K5674" s="264"/>
      <c r="L5674" s="264"/>
      <c r="M5674" s="158"/>
      <c r="N5674" s="348"/>
    </row>
    <row r="5675" spans="2:14" x14ac:dyDescent="0.15">
      <c r="B5675" s="160">
        <v>5671</v>
      </c>
      <c r="C5675" s="165"/>
      <c r="D5675" s="112"/>
      <c r="E5675" s="121"/>
      <c r="F5675" s="122"/>
      <c r="G5675" s="129"/>
      <c r="H5675" s="372"/>
      <c r="I5675" s="264"/>
      <c r="J5675" s="270"/>
      <c r="K5675" s="264"/>
      <c r="L5675" s="264"/>
      <c r="M5675" s="158"/>
      <c r="N5675" s="348"/>
    </row>
    <row r="5676" spans="2:14" x14ac:dyDescent="0.15">
      <c r="B5676" s="160">
        <v>5672</v>
      </c>
      <c r="C5676" s="165"/>
      <c r="D5676" s="112"/>
      <c r="E5676" s="121"/>
      <c r="F5676" s="122"/>
      <c r="G5676" s="129"/>
      <c r="H5676" s="372"/>
      <c r="I5676" s="264"/>
      <c r="J5676" s="270"/>
      <c r="K5676" s="264"/>
      <c r="L5676" s="264"/>
      <c r="M5676" s="158"/>
      <c r="N5676" s="348"/>
    </row>
    <row r="5677" spans="2:14" x14ac:dyDescent="0.15">
      <c r="B5677" s="160">
        <v>5673</v>
      </c>
      <c r="C5677" s="165"/>
      <c r="D5677" s="112"/>
      <c r="E5677" s="121"/>
      <c r="F5677" s="122"/>
      <c r="G5677" s="129"/>
      <c r="H5677" s="372"/>
      <c r="I5677" s="264"/>
      <c r="J5677" s="270"/>
      <c r="K5677" s="264"/>
      <c r="L5677" s="264"/>
      <c r="M5677" s="158"/>
      <c r="N5677" s="348"/>
    </row>
    <row r="5678" spans="2:14" x14ac:dyDescent="0.15">
      <c r="B5678" s="160">
        <v>5674</v>
      </c>
      <c r="C5678" s="165"/>
      <c r="D5678" s="112"/>
      <c r="E5678" s="121"/>
      <c r="F5678" s="122"/>
      <c r="G5678" s="129"/>
      <c r="H5678" s="372"/>
      <c r="I5678" s="264"/>
      <c r="J5678" s="270"/>
      <c r="K5678" s="264"/>
      <c r="L5678" s="264"/>
      <c r="M5678" s="158"/>
      <c r="N5678" s="348"/>
    </row>
    <row r="5679" spans="2:14" x14ac:dyDescent="0.15">
      <c r="B5679" s="160">
        <v>5675</v>
      </c>
      <c r="C5679" s="165"/>
      <c r="D5679" s="112"/>
      <c r="E5679" s="121"/>
      <c r="F5679" s="122"/>
      <c r="G5679" s="129"/>
      <c r="H5679" s="372"/>
      <c r="I5679" s="264"/>
      <c r="J5679" s="270"/>
      <c r="K5679" s="264"/>
      <c r="L5679" s="264"/>
      <c r="M5679" s="158"/>
      <c r="N5679" s="348"/>
    </row>
    <row r="5680" spans="2:14" x14ac:dyDescent="0.15">
      <c r="B5680" s="160">
        <v>5676</v>
      </c>
      <c r="C5680" s="165"/>
      <c r="D5680" s="112"/>
      <c r="E5680" s="121"/>
      <c r="F5680" s="122"/>
      <c r="G5680" s="129"/>
      <c r="H5680" s="372"/>
      <c r="I5680" s="264"/>
      <c r="J5680" s="270"/>
      <c r="K5680" s="264"/>
      <c r="L5680" s="264"/>
      <c r="M5680" s="158"/>
      <c r="N5680" s="348"/>
    </row>
    <row r="5681" spans="2:14" x14ac:dyDescent="0.15">
      <c r="B5681" s="160">
        <v>5677</v>
      </c>
      <c r="C5681" s="165"/>
      <c r="D5681" s="112"/>
      <c r="E5681" s="121"/>
      <c r="F5681" s="122"/>
      <c r="G5681" s="129"/>
      <c r="H5681" s="372"/>
      <c r="I5681" s="264"/>
      <c r="J5681" s="270"/>
      <c r="K5681" s="264"/>
      <c r="L5681" s="264"/>
      <c r="M5681" s="158"/>
      <c r="N5681" s="348"/>
    </row>
    <row r="5682" spans="2:14" x14ac:dyDescent="0.15">
      <c r="B5682" s="160">
        <v>5678</v>
      </c>
      <c r="C5682" s="165"/>
      <c r="D5682" s="112"/>
      <c r="E5682" s="121"/>
      <c r="F5682" s="122"/>
      <c r="G5682" s="129"/>
      <c r="H5682" s="372"/>
      <c r="I5682" s="264"/>
      <c r="J5682" s="270"/>
      <c r="K5682" s="264"/>
      <c r="L5682" s="264"/>
      <c r="M5682" s="158"/>
      <c r="N5682" s="348"/>
    </row>
    <row r="5683" spans="2:14" x14ac:dyDescent="0.15">
      <c r="B5683" s="160">
        <v>5679</v>
      </c>
      <c r="C5683" s="165"/>
      <c r="D5683" s="112"/>
      <c r="E5683" s="121"/>
      <c r="F5683" s="122"/>
      <c r="G5683" s="129"/>
      <c r="H5683" s="372"/>
      <c r="I5683" s="264"/>
      <c r="J5683" s="270"/>
      <c r="K5683" s="264"/>
      <c r="L5683" s="264"/>
      <c r="M5683" s="158"/>
      <c r="N5683" s="348"/>
    </row>
    <row r="5684" spans="2:14" x14ac:dyDescent="0.15">
      <c r="B5684" s="160">
        <v>5680</v>
      </c>
      <c r="C5684" s="165"/>
      <c r="D5684" s="112"/>
      <c r="E5684" s="121"/>
      <c r="F5684" s="122"/>
      <c r="G5684" s="129"/>
      <c r="H5684" s="372"/>
      <c r="I5684" s="264"/>
      <c r="J5684" s="270"/>
      <c r="K5684" s="264"/>
      <c r="L5684" s="264"/>
      <c r="M5684" s="158"/>
      <c r="N5684" s="348"/>
    </row>
    <row r="5685" spans="2:14" x14ac:dyDescent="0.15">
      <c r="B5685" s="160">
        <v>5681</v>
      </c>
      <c r="C5685" s="165"/>
      <c r="D5685" s="112"/>
      <c r="E5685" s="121"/>
      <c r="F5685" s="122"/>
      <c r="G5685" s="129"/>
      <c r="H5685" s="372"/>
      <c r="I5685" s="264"/>
      <c r="J5685" s="270"/>
      <c r="K5685" s="264"/>
      <c r="L5685" s="264"/>
      <c r="M5685" s="158"/>
      <c r="N5685" s="348"/>
    </row>
    <row r="5686" spans="2:14" x14ac:dyDescent="0.15">
      <c r="B5686" s="160">
        <v>5682</v>
      </c>
      <c r="C5686" s="165"/>
      <c r="D5686" s="112"/>
      <c r="E5686" s="121"/>
      <c r="F5686" s="122"/>
      <c r="G5686" s="129"/>
      <c r="H5686" s="372"/>
      <c r="I5686" s="264"/>
      <c r="J5686" s="270"/>
      <c r="K5686" s="264"/>
      <c r="L5686" s="264"/>
      <c r="M5686" s="158"/>
      <c r="N5686" s="348"/>
    </row>
    <row r="5687" spans="2:14" x14ac:dyDescent="0.15">
      <c r="B5687" s="160">
        <v>5683</v>
      </c>
      <c r="C5687" s="165"/>
      <c r="D5687" s="112"/>
      <c r="E5687" s="121"/>
      <c r="F5687" s="122"/>
      <c r="G5687" s="129"/>
      <c r="H5687" s="372"/>
      <c r="I5687" s="264"/>
      <c r="J5687" s="270"/>
      <c r="K5687" s="264"/>
      <c r="L5687" s="264"/>
      <c r="M5687" s="158"/>
      <c r="N5687" s="348"/>
    </row>
    <row r="5688" spans="2:14" x14ac:dyDescent="0.15">
      <c r="B5688" s="160">
        <v>5684</v>
      </c>
      <c r="C5688" s="165"/>
      <c r="D5688" s="112"/>
      <c r="E5688" s="121"/>
      <c r="F5688" s="122"/>
      <c r="G5688" s="129"/>
      <c r="H5688" s="372"/>
      <c r="I5688" s="264"/>
      <c r="J5688" s="270"/>
      <c r="K5688" s="264"/>
      <c r="L5688" s="264"/>
      <c r="M5688" s="158"/>
      <c r="N5688" s="348"/>
    </row>
    <row r="5689" spans="2:14" x14ac:dyDescent="0.15">
      <c r="B5689" s="160">
        <v>5685</v>
      </c>
      <c r="C5689" s="165"/>
      <c r="D5689" s="112"/>
      <c r="E5689" s="121"/>
      <c r="F5689" s="122"/>
      <c r="G5689" s="129"/>
      <c r="H5689" s="372"/>
      <c r="I5689" s="264"/>
      <c r="J5689" s="270"/>
      <c r="K5689" s="264"/>
      <c r="L5689" s="264"/>
      <c r="M5689" s="158"/>
      <c r="N5689" s="348"/>
    </row>
    <row r="5690" spans="2:14" x14ac:dyDescent="0.15">
      <c r="B5690" s="160">
        <v>5686</v>
      </c>
      <c r="C5690" s="165"/>
      <c r="D5690" s="112"/>
      <c r="E5690" s="121"/>
      <c r="F5690" s="122"/>
      <c r="G5690" s="129"/>
      <c r="H5690" s="372"/>
      <c r="I5690" s="264"/>
      <c r="J5690" s="270"/>
      <c r="K5690" s="264"/>
      <c r="L5690" s="264"/>
      <c r="M5690" s="158"/>
      <c r="N5690" s="348"/>
    </row>
    <row r="5691" spans="2:14" x14ac:dyDescent="0.15">
      <c r="B5691" s="160">
        <v>5687</v>
      </c>
      <c r="C5691" s="165"/>
      <c r="D5691" s="112"/>
      <c r="E5691" s="121"/>
      <c r="F5691" s="122"/>
      <c r="G5691" s="129"/>
      <c r="H5691" s="372"/>
      <c r="I5691" s="264"/>
      <c r="J5691" s="270"/>
      <c r="K5691" s="264"/>
      <c r="L5691" s="264"/>
      <c r="M5691" s="158"/>
      <c r="N5691" s="348"/>
    </row>
    <row r="5692" spans="2:14" x14ac:dyDescent="0.15">
      <c r="B5692" s="160">
        <v>5688</v>
      </c>
      <c r="C5692" s="165"/>
      <c r="D5692" s="112"/>
      <c r="E5692" s="121"/>
      <c r="F5692" s="122"/>
      <c r="G5692" s="129"/>
      <c r="H5692" s="372"/>
      <c r="I5692" s="264"/>
      <c r="J5692" s="270"/>
      <c r="K5692" s="264"/>
      <c r="L5692" s="264"/>
      <c r="M5692" s="158"/>
      <c r="N5692" s="348"/>
    </row>
    <row r="5693" spans="2:14" x14ac:dyDescent="0.15">
      <c r="B5693" s="160">
        <v>5689</v>
      </c>
      <c r="C5693" s="165"/>
      <c r="D5693" s="112"/>
      <c r="E5693" s="121"/>
      <c r="F5693" s="122"/>
      <c r="G5693" s="129"/>
      <c r="H5693" s="372"/>
      <c r="I5693" s="264"/>
      <c r="J5693" s="270"/>
      <c r="K5693" s="264"/>
      <c r="L5693" s="264"/>
      <c r="M5693" s="158"/>
      <c r="N5693" s="348"/>
    </row>
    <row r="5694" spans="2:14" x14ac:dyDescent="0.15">
      <c r="B5694" s="160">
        <v>5690</v>
      </c>
      <c r="C5694" s="165"/>
      <c r="D5694" s="112"/>
      <c r="E5694" s="121"/>
      <c r="F5694" s="122"/>
      <c r="G5694" s="129"/>
      <c r="H5694" s="372"/>
      <c r="I5694" s="264"/>
      <c r="J5694" s="270"/>
      <c r="K5694" s="264"/>
      <c r="L5694" s="264"/>
      <c r="M5694" s="158"/>
      <c r="N5694" s="348"/>
    </row>
    <row r="5695" spans="2:14" x14ac:dyDescent="0.15">
      <c r="B5695" s="160">
        <v>5691</v>
      </c>
      <c r="C5695" s="165"/>
      <c r="D5695" s="112"/>
      <c r="E5695" s="121"/>
      <c r="F5695" s="122"/>
      <c r="G5695" s="129"/>
      <c r="H5695" s="372"/>
      <c r="I5695" s="264"/>
      <c r="J5695" s="270"/>
      <c r="K5695" s="264"/>
      <c r="L5695" s="264"/>
      <c r="M5695" s="158"/>
      <c r="N5695" s="348"/>
    </row>
    <row r="5696" spans="2:14" x14ac:dyDescent="0.15">
      <c r="B5696" s="160">
        <v>5692</v>
      </c>
      <c r="C5696" s="165"/>
      <c r="D5696" s="112"/>
      <c r="E5696" s="121"/>
      <c r="F5696" s="122"/>
      <c r="G5696" s="129"/>
      <c r="H5696" s="372"/>
      <c r="I5696" s="264"/>
      <c r="J5696" s="270"/>
      <c r="K5696" s="264"/>
      <c r="L5696" s="264"/>
      <c r="M5696" s="158"/>
      <c r="N5696" s="348"/>
    </row>
    <row r="5697" spans="2:14" x14ac:dyDescent="0.15">
      <c r="B5697" s="160">
        <v>5693</v>
      </c>
      <c r="C5697" s="165"/>
      <c r="D5697" s="112"/>
      <c r="E5697" s="121"/>
      <c r="F5697" s="122"/>
      <c r="G5697" s="129"/>
      <c r="H5697" s="372"/>
      <c r="I5697" s="264"/>
      <c r="J5697" s="270"/>
      <c r="K5697" s="264"/>
      <c r="L5697" s="264"/>
      <c r="M5697" s="158"/>
      <c r="N5697" s="348"/>
    </row>
    <row r="5698" spans="2:14" x14ac:dyDescent="0.15">
      <c r="B5698" s="160">
        <v>5694</v>
      </c>
      <c r="C5698" s="165"/>
      <c r="D5698" s="112"/>
      <c r="E5698" s="121"/>
      <c r="F5698" s="122"/>
      <c r="G5698" s="129"/>
      <c r="H5698" s="372"/>
      <c r="I5698" s="264"/>
      <c r="J5698" s="270"/>
      <c r="K5698" s="264"/>
      <c r="L5698" s="264"/>
      <c r="M5698" s="158"/>
      <c r="N5698" s="348"/>
    </row>
    <row r="5699" spans="2:14" x14ac:dyDescent="0.15">
      <c r="B5699" s="160">
        <v>5695</v>
      </c>
      <c r="C5699" s="165"/>
      <c r="D5699" s="112"/>
      <c r="E5699" s="121"/>
      <c r="F5699" s="122"/>
      <c r="G5699" s="129"/>
      <c r="H5699" s="372"/>
      <c r="I5699" s="264"/>
      <c r="J5699" s="270"/>
      <c r="K5699" s="264"/>
      <c r="L5699" s="264"/>
      <c r="M5699" s="158"/>
      <c r="N5699" s="348"/>
    </row>
    <row r="5700" spans="2:14" x14ac:dyDescent="0.15">
      <c r="B5700" s="160">
        <v>5696</v>
      </c>
      <c r="C5700" s="165"/>
      <c r="D5700" s="112"/>
      <c r="E5700" s="121"/>
      <c r="F5700" s="122"/>
      <c r="G5700" s="129"/>
      <c r="H5700" s="372"/>
      <c r="I5700" s="264"/>
      <c r="J5700" s="270"/>
      <c r="K5700" s="264"/>
      <c r="L5700" s="264"/>
      <c r="M5700" s="158"/>
      <c r="N5700" s="348"/>
    </row>
    <row r="5701" spans="2:14" x14ac:dyDescent="0.15">
      <c r="B5701" s="160">
        <v>5697</v>
      </c>
      <c r="C5701" s="165"/>
      <c r="D5701" s="112"/>
      <c r="E5701" s="121"/>
      <c r="F5701" s="122"/>
      <c r="G5701" s="129"/>
      <c r="H5701" s="372"/>
      <c r="I5701" s="264"/>
      <c r="J5701" s="270"/>
      <c r="K5701" s="264"/>
      <c r="L5701" s="264"/>
      <c r="M5701" s="158"/>
      <c r="N5701" s="348"/>
    </row>
    <row r="5702" spans="2:14" x14ac:dyDescent="0.15">
      <c r="B5702" s="160">
        <v>5698</v>
      </c>
      <c r="C5702" s="165"/>
      <c r="D5702" s="112"/>
      <c r="E5702" s="121"/>
      <c r="F5702" s="122"/>
      <c r="G5702" s="129"/>
      <c r="H5702" s="372"/>
      <c r="I5702" s="264"/>
      <c r="J5702" s="270"/>
      <c r="K5702" s="264"/>
      <c r="L5702" s="264"/>
      <c r="M5702" s="158"/>
      <c r="N5702" s="348"/>
    </row>
    <row r="5703" spans="2:14" x14ac:dyDescent="0.15">
      <c r="B5703" s="160">
        <v>5699</v>
      </c>
      <c r="C5703" s="165"/>
      <c r="D5703" s="112"/>
      <c r="E5703" s="121"/>
      <c r="F5703" s="122"/>
      <c r="G5703" s="129"/>
      <c r="H5703" s="372"/>
      <c r="I5703" s="264"/>
      <c r="J5703" s="270"/>
      <c r="K5703" s="264"/>
      <c r="L5703" s="264"/>
      <c r="M5703" s="158"/>
      <c r="N5703" s="348"/>
    </row>
    <row r="5704" spans="2:14" x14ac:dyDescent="0.15">
      <c r="B5704" s="160">
        <v>5700</v>
      </c>
      <c r="C5704" s="165"/>
      <c r="D5704" s="112"/>
      <c r="E5704" s="121"/>
      <c r="F5704" s="122"/>
      <c r="G5704" s="129"/>
      <c r="H5704" s="372"/>
      <c r="I5704" s="264"/>
      <c r="J5704" s="270"/>
      <c r="K5704" s="264"/>
      <c r="L5704" s="264"/>
      <c r="M5704" s="158"/>
      <c r="N5704" s="348"/>
    </row>
    <row r="5705" spans="2:14" x14ac:dyDescent="0.15">
      <c r="B5705" s="160">
        <v>5701</v>
      </c>
      <c r="C5705" s="165"/>
      <c r="D5705" s="112"/>
      <c r="E5705" s="121"/>
      <c r="F5705" s="122"/>
      <c r="G5705" s="129"/>
      <c r="H5705" s="372"/>
      <c r="I5705" s="264"/>
      <c r="J5705" s="270"/>
      <c r="K5705" s="264"/>
      <c r="L5705" s="264"/>
      <c r="M5705" s="158"/>
      <c r="N5705" s="348"/>
    </row>
    <row r="5706" spans="2:14" x14ac:dyDescent="0.15">
      <c r="B5706" s="160">
        <v>5702</v>
      </c>
      <c r="C5706" s="165"/>
      <c r="D5706" s="112"/>
      <c r="E5706" s="121"/>
      <c r="F5706" s="122"/>
      <c r="G5706" s="129"/>
      <c r="H5706" s="372"/>
      <c r="I5706" s="264"/>
      <c r="J5706" s="270"/>
      <c r="K5706" s="264"/>
      <c r="L5706" s="264"/>
      <c r="M5706" s="158"/>
      <c r="N5706" s="348"/>
    </row>
    <row r="5707" spans="2:14" x14ac:dyDescent="0.15">
      <c r="B5707" s="160">
        <v>5703</v>
      </c>
      <c r="C5707" s="165"/>
      <c r="D5707" s="112"/>
      <c r="E5707" s="121"/>
      <c r="F5707" s="122"/>
      <c r="G5707" s="129"/>
      <c r="H5707" s="372"/>
      <c r="I5707" s="264"/>
      <c r="J5707" s="270"/>
      <c r="K5707" s="264"/>
      <c r="L5707" s="264"/>
      <c r="M5707" s="158"/>
      <c r="N5707" s="348"/>
    </row>
    <row r="5708" spans="2:14" x14ac:dyDescent="0.15">
      <c r="B5708" s="160">
        <v>5704</v>
      </c>
      <c r="C5708" s="165"/>
      <c r="D5708" s="112"/>
      <c r="E5708" s="121"/>
      <c r="F5708" s="122"/>
      <c r="G5708" s="129"/>
      <c r="H5708" s="372"/>
      <c r="I5708" s="264"/>
      <c r="J5708" s="270"/>
      <c r="K5708" s="264"/>
      <c r="L5708" s="264"/>
      <c r="M5708" s="158"/>
      <c r="N5708" s="348"/>
    </row>
    <row r="5709" spans="2:14" x14ac:dyDescent="0.15">
      <c r="B5709" s="160">
        <v>5705</v>
      </c>
      <c r="C5709" s="165"/>
      <c r="D5709" s="112"/>
      <c r="E5709" s="121"/>
      <c r="F5709" s="122"/>
      <c r="G5709" s="129"/>
      <c r="H5709" s="372"/>
      <c r="I5709" s="264"/>
      <c r="J5709" s="270"/>
      <c r="K5709" s="264"/>
      <c r="L5709" s="264"/>
      <c r="M5709" s="158"/>
      <c r="N5709" s="348"/>
    </row>
    <row r="5710" spans="2:14" x14ac:dyDescent="0.15">
      <c r="B5710" s="160">
        <v>5706</v>
      </c>
      <c r="C5710" s="165"/>
      <c r="D5710" s="112"/>
      <c r="E5710" s="121"/>
      <c r="F5710" s="122"/>
      <c r="G5710" s="129"/>
      <c r="H5710" s="372"/>
      <c r="I5710" s="264"/>
      <c r="J5710" s="270"/>
      <c r="K5710" s="264"/>
      <c r="L5710" s="264"/>
      <c r="M5710" s="158"/>
      <c r="N5710" s="348"/>
    </row>
    <row r="5711" spans="2:14" x14ac:dyDescent="0.15">
      <c r="B5711" s="160">
        <v>5707</v>
      </c>
      <c r="C5711" s="165"/>
      <c r="D5711" s="112"/>
      <c r="E5711" s="121"/>
      <c r="F5711" s="122"/>
      <c r="G5711" s="129"/>
      <c r="H5711" s="372"/>
      <c r="I5711" s="264"/>
      <c r="J5711" s="270"/>
      <c r="K5711" s="264"/>
      <c r="L5711" s="264"/>
      <c r="M5711" s="158"/>
      <c r="N5711" s="348"/>
    </row>
    <row r="5712" spans="2:14" x14ac:dyDescent="0.15">
      <c r="B5712" s="160">
        <v>5708</v>
      </c>
      <c r="C5712" s="165"/>
      <c r="D5712" s="112"/>
      <c r="E5712" s="121"/>
      <c r="F5712" s="122"/>
      <c r="G5712" s="129"/>
      <c r="H5712" s="372"/>
      <c r="I5712" s="264"/>
      <c r="J5712" s="270"/>
      <c r="K5712" s="264"/>
      <c r="L5712" s="264"/>
      <c r="M5712" s="158"/>
      <c r="N5712" s="348"/>
    </row>
    <row r="5713" spans="2:14" x14ac:dyDescent="0.15">
      <c r="B5713" s="160">
        <v>5709</v>
      </c>
      <c r="C5713" s="165"/>
      <c r="D5713" s="112"/>
      <c r="E5713" s="121"/>
      <c r="F5713" s="122"/>
      <c r="G5713" s="129"/>
      <c r="H5713" s="372"/>
      <c r="I5713" s="264"/>
      <c r="J5713" s="270"/>
      <c r="K5713" s="264"/>
      <c r="L5713" s="264"/>
      <c r="M5713" s="158"/>
      <c r="N5713" s="348"/>
    </row>
    <row r="5714" spans="2:14" x14ac:dyDescent="0.15">
      <c r="B5714" s="160">
        <v>5710</v>
      </c>
      <c r="C5714" s="165"/>
      <c r="D5714" s="112"/>
      <c r="E5714" s="121"/>
      <c r="F5714" s="122"/>
      <c r="G5714" s="129"/>
      <c r="H5714" s="372"/>
      <c r="I5714" s="264"/>
      <c r="J5714" s="270"/>
      <c r="K5714" s="264"/>
      <c r="L5714" s="264"/>
      <c r="M5714" s="158"/>
      <c r="N5714" s="348"/>
    </row>
    <row r="5715" spans="2:14" x14ac:dyDescent="0.15">
      <c r="B5715" s="160">
        <v>5711</v>
      </c>
      <c r="C5715" s="165"/>
      <c r="D5715" s="112"/>
      <c r="E5715" s="121"/>
      <c r="F5715" s="122"/>
      <c r="G5715" s="129"/>
      <c r="H5715" s="372"/>
      <c r="I5715" s="264"/>
      <c r="J5715" s="270"/>
      <c r="K5715" s="264"/>
      <c r="L5715" s="264"/>
      <c r="M5715" s="158"/>
      <c r="N5715" s="348"/>
    </row>
    <row r="5716" spans="2:14" x14ac:dyDescent="0.15">
      <c r="B5716" s="160">
        <v>5712</v>
      </c>
      <c r="C5716" s="165"/>
      <c r="D5716" s="112"/>
      <c r="E5716" s="121"/>
      <c r="F5716" s="122"/>
      <c r="G5716" s="129"/>
      <c r="H5716" s="372"/>
      <c r="I5716" s="264"/>
      <c r="J5716" s="270"/>
      <c r="K5716" s="264"/>
      <c r="L5716" s="264"/>
      <c r="M5716" s="158"/>
      <c r="N5716" s="348"/>
    </row>
    <row r="5717" spans="2:14" x14ac:dyDescent="0.15">
      <c r="B5717" s="160">
        <v>5713</v>
      </c>
      <c r="C5717" s="165"/>
      <c r="D5717" s="112"/>
      <c r="E5717" s="121"/>
      <c r="F5717" s="122"/>
      <c r="G5717" s="129"/>
      <c r="H5717" s="372"/>
      <c r="I5717" s="264"/>
      <c r="J5717" s="270"/>
      <c r="K5717" s="264"/>
      <c r="L5717" s="264"/>
      <c r="M5717" s="158"/>
      <c r="N5717" s="348"/>
    </row>
    <row r="5718" spans="2:14" x14ac:dyDescent="0.15">
      <c r="B5718" s="160">
        <v>5714</v>
      </c>
      <c r="C5718" s="165"/>
      <c r="D5718" s="112"/>
      <c r="E5718" s="121"/>
      <c r="F5718" s="122"/>
      <c r="G5718" s="129"/>
      <c r="H5718" s="372"/>
      <c r="I5718" s="264"/>
      <c r="J5718" s="270"/>
      <c r="K5718" s="264"/>
      <c r="L5718" s="264"/>
      <c r="M5718" s="158"/>
      <c r="N5718" s="348"/>
    </row>
    <row r="5719" spans="2:14" x14ac:dyDescent="0.15">
      <c r="B5719" s="160">
        <v>5715</v>
      </c>
      <c r="C5719" s="165"/>
      <c r="D5719" s="112"/>
      <c r="E5719" s="121"/>
      <c r="F5719" s="122"/>
      <c r="G5719" s="129"/>
      <c r="H5719" s="372"/>
      <c r="I5719" s="264"/>
      <c r="J5719" s="270"/>
      <c r="K5719" s="264"/>
      <c r="L5719" s="264"/>
      <c r="M5719" s="158"/>
      <c r="N5719" s="348"/>
    </row>
    <row r="5720" spans="2:14" x14ac:dyDescent="0.15">
      <c r="B5720" s="160">
        <v>5716</v>
      </c>
      <c r="C5720" s="165"/>
      <c r="D5720" s="112"/>
      <c r="E5720" s="121"/>
      <c r="F5720" s="122"/>
      <c r="G5720" s="129"/>
      <c r="H5720" s="372"/>
      <c r="I5720" s="264"/>
      <c r="J5720" s="270"/>
      <c r="K5720" s="264"/>
      <c r="L5720" s="264"/>
      <c r="M5720" s="158"/>
      <c r="N5720" s="348"/>
    </row>
    <row r="5721" spans="2:14" x14ac:dyDescent="0.15">
      <c r="B5721" s="160">
        <v>5717</v>
      </c>
      <c r="C5721" s="165"/>
      <c r="D5721" s="112"/>
      <c r="E5721" s="121"/>
      <c r="F5721" s="122"/>
      <c r="G5721" s="129"/>
      <c r="H5721" s="372"/>
      <c r="I5721" s="264"/>
      <c r="J5721" s="270"/>
      <c r="K5721" s="264"/>
      <c r="L5721" s="264"/>
      <c r="M5721" s="158"/>
      <c r="N5721" s="348"/>
    </row>
    <row r="5722" spans="2:14" x14ac:dyDescent="0.15">
      <c r="B5722" s="160">
        <v>5718</v>
      </c>
      <c r="C5722" s="165"/>
      <c r="D5722" s="112"/>
      <c r="E5722" s="121"/>
      <c r="F5722" s="122"/>
      <c r="G5722" s="129"/>
      <c r="H5722" s="372"/>
      <c r="I5722" s="264"/>
      <c r="J5722" s="270"/>
      <c r="K5722" s="264"/>
      <c r="L5722" s="264"/>
      <c r="M5722" s="158"/>
      <c r="N5722" s="348"/>
    </row>
    <row r="5723" spans="2:14" x14ac:dyDescent="0.15">
      <c r="B5723" s="160">
        <v>5719</v>
      </c>
      <c r="C5723" s="165"/>
      <c r="D5723" s="112"/>
      <c r="E5723" s="121"/>
      <c r="F5723" s="122"/>
      <c r="G5723" s="129"/>
      <c r="H5723" s="372"/>
      <c r="I5723" s="264"/>
      <c r="J5723" s="270"/>
      <c r="K5723" s="264"/>
      <c r="L5723" s="264"/>
      <c r="M5723" s="158"/>
      <c r="N5723" s="348"/>
    </row>
    <row r="5724" spans="2:14" x14ac:dyDescent="0.15">
      <c r="B5724" s="160">
        <v>5720</v>
      </c>
      <c r="C5724" s="165"/>
      <c r="D5724" s="112"/>
      <c r="E5724" s="121"/>
      <c r="F5724" s="122"/>
      <c r="G5724" s="129"/>
      <c r="H5724" s="372"/>
      <c r="I5724" s="264"/>
      <c r="J5724" s="270"/>
      <c r="K5724" s="264"/>
      <c r="L5724" s="264"/>
      <c r="M5724" s="158"/>
      <c r="N5724" s="348"/>
    </row>
    <row r="5725" spans="2:14" x14ac:dyDescent="0.15">
      <c r="B5725" s="160">
        <v>5721</v>
      </c>
      <c r="C5725" s="165"/>
      <c r="D5725" s="112"/>
      <c r="E5725" s="121"/>
      <c r="F5725" s="122"/>
      <c r="G5725" s="129"/>
      <c r="H5725" s="372"/>
      <c r="I5725" s="264"/>
      <c r="J5725" s="270"/>
      <c r="K5725" s="264"/>
      <c r="L5725" s="264"/>
      <c r="M5725" s="158"/>
      <c r="N5725" s="348"/>
    </row>
    <row r="5726" spans="2:14" x14ac:dyDescent="0.15">
      <c r="B5726" s="160">
        <v>5722</v>
      </c>
      <c r="C5726" s="165"/>
      <c r="D5726" s="112"/>
      <c r="E5726" s="121"/>
      <c r="F5726" s="122"/>
      <c r="G5726" s="129"/>
      <c r="H5726" s="372"/>
      <c r="I5726" s="264"/>
      <c r="J5726" s="270"/>
      <c r="K5726" s="264"/>
      <c r="L5726" s="264"/>
      <c r="M5726" s="158"/>
      <c r="N5726" s="348"/>
    </row>
    <row r="5727" spans="2:14" x14ac:dyDescent="0.15">
      <c r="B5727" s="160">
        <v>5723</v>
      </c>
      <c r="C5727" s="165"/>
      <c r="D5727" s="112"/>
      <c r="E5727" s="121"/>
      <c r="F5727" s="122"/>
      <c r="G5727" s="129"/>
      <c r="H5727" s="372"/>
      <c r="I5727" s="264"/>
      <c r="J5727" s="270"/>
      <c r="K5727" s="264"/>
      <c r="L5727" s="264"/>
      <c r="M5727" s="158"/>
      <c r="N5727" s="348"/>
    </row>
    <row r="5728" spans="2:14" x14ac:dyDescent="0.15">
      <c r="B5728" s="160">
        <v>5724</v>
      </c>
      <c r="C5728" s="165"/>
      <c r="D5728" s="112"/>
      <c r="E5728" s="121"/>
      <c r="F5728" s="122"/>
      <c r="G5728" s="129"/>
      <c r="H5728" s="372"/>
      <c r="I5728" s="264"/>
      <c r="J5728" s="270"/>
      <c r="K5728" s="264"/>
      <c r="L5728" s="264"/>
      <c r="M5728" s="158"/>
      <c r="N5728" s="348"/>
    </row>
    <row r="5729" spans="2:14" x14ac:dyDescent="0.15">
      <c r="B5729" s="160">
        <v>5725</v>
      </c>
      <c r="C5729" s="165"/>
      <c r="D5729" s="112"/>
      <c r="E5729" s="121"/>
      <c r="F5729" s="122"/>
      <c r="G5729" s="129"/>
      <c r="H5729" s="372"/>
      <c r="I5729" s="264"/>
      <c r="J5729" s="270"/>
      <c r="K5729" s="264"/>
      <c r="L5729" s="264"/>
      <c r="M5729" s="158"/>
      <c r="N5729" s="348"/>
    </row>
    <row r="5730" spans="2:14" x14ac:dyDescent="0.15">
      <c r="B5730" s="160">
        <v>5726</v>
      </c>
      <c r="C5730" s="165"/>
      <c r="D5730" s="112"/>
      <c r="E5730" s="121"/>
      <c r="F5730" s="122"/>
      <c r="G5730" s="129"/>
      <c r="H5730" s="372"/>
      <c r="I5730" s="264"/>
      <c r="J5730" s="270"/>
      <c r="K5730" s="264"/>
      <c r="L5730" s="264"/>
      <c r="M5730" s="158"/>
      <c r="N5730" s="348"/>
    </row>
    <row r="5731" spans="2:14" x14ac:dyDescent="0.15">
      <c r="B5731" s="160">
        <v>5727</v>
      </c>
      <c r="C5731" s="165"/>
      <c r="D5731" s="112"/>
      <c r="E5731" s="121"/>
      <c r="F5731" s="122"/>
      <c r="G5731" s="129"/>
      <c r="H5731" s="372"/>
      <c r="I5731" s="264"/>
      <c r="J5731" s="270"/>
      <c r="K5731" s="264"/>
      <c r="L5731" s="264"/>
      <c r="M5731" s="158"/>
      <c r="N5731" s="348"/>
    </row>
    <row r="5732" spans="2:14" x14ac:dyDescent="0.15">
      <c r="B5732" s="160">
        <v>5728</v>
      </c>
      <c r="C5732" s="165"/>
      <c r="D5732" s="112"/>
      <c r="E5732" s="121"/>
      <c r="F5732" s="122"/>
      <c r="G5732" s="129"/>
      <c r="H5732" s="372"/>
      <c r="I5732" s="264"/>
      <c r="J5732" s="270"/>
      <c r="K5732" s="264"/>
      <c r="L5732" s="264"/>
      <c r="M5732" s="158"/>
      <c r="N5732" s="348"/>
    </row>
    <row r="5733" spans="2:14" x14ac:dyDescent="0.15">
      <c r="B5733" s="160">
        <v>5729</v>
      </c>
      <c r="C5733" s="165"/>
      <c r="D5733" s="112"/>
      <c r="E5733" s="121"/>
      <c r="F5733" s="122"/>
      <c r="G5733" s="129"/>
      <c r="H5733" s="372"/>
      <c r="I5733" s="264"/>
      <c r="J5733" s="270"/>
      <c r="K5733" s="264"/>
      <c r="L5733" s="264"/>
      <c r="M5733" s="158"/>
      <c r="N5733" s="348"/>
    </row>
    <row r="5734" spans="2:14" x14ac:dyDescent="0.15">
      <c r="B5734" s="160">
        <v>5730</v>
      </c>
      <c r="C5734" s="165"/>
      <c r="D5734" s="112"/>
      <c r="E5734" s="121"/>
      <c r="F5734" s="122"/>
      <c r="G5734" s="129"/>
      <c r="H5734" s="372"/>
      <c r="I5734" s="264"/>
      <c r="J5734" s="270"/>
      <c r="K5734" s="264"/>
      <c r="L5734" s="264"/>
      <c r="M5734" s="158"/>
      <c r="N5734" s="348"/>
    </row>
    <row r="5735" spans="2:14" x14ac:dyDescent="0.15">
      <c r="B5735" s="160">
        <v>5731</v>
      </c>
      <c r="C5735" s="165"/>
      <c r="D5735" s="112"/>
      <c r="E5735" s="121"/>
      <c r="F5735" s="122"/>
      <c r="G5735" s="129"/>
      <c r="H5735" s="372"/>
      <c r="I5735" s="264"/>
      <c r="J5735" s="270"/>
      <c r="K5735" s="264"/>
      <c r="L5735" s="264"/>
      <c r="M5735" s="158"/>
      <c r="N5735" s="348"/>
    </row>
    <row r="5736" spans="2:14" x14ac:dyDescent="0.15">
      <c r="B5736" s="160">
        <v>5732</v>
      </c>
      <c r="C5736" s="165"/>
      <c r="D5736" s="112"/>
      <c r="E5736" s="121"/>
      <c r="F5736" s="122"/>
      <c r="G5736" s="129"/>
      <c r="H5736" s="372"/>
      <c r="I5736" s="264"/>
      <c r="J5736" s="270"/>
      <c r="K5736" s="264"/>
      <c r="L5736" s="264"/>
      <c r="M5736" s="158"/>
      <c r="N5736" s="348"/>
    </row>
    <row r="5737" spans="2:14" x14ac:dyDescent="0.15">
      <c r="B5737" s="160">
        <v>5733</v>
      </c>
      <c r="C5737" s="165"/>
      <c r="D5737" s="112"/>
      <c r="E5737" s="121"/>
      <c r="F5737" s="122"/>
      <c r="G5737" s="129"/>
      <c r="H5737" s="372"/>
      <c r="I5737" s="264"/>
      <c r="J5737" s="270"/>
      <c r="K5737" s="264"/>
      <c r="L5737" s="264"/>
      <c r="M5737" s="158"/>
      <c r="N5737" s="348"/>
    </row>
    <row r="5738" spans="2:14" x14ac:dyDescent="0.15">
      <c r="B5738" s="160">
        <v>5734</v>
      </c>
      <c r="C5738" s="165"/>
      <c r="D5738" s="112"/>
      <c r="E5738" s="121"/>
      <c r="F5738" s="122"/>
      <c r="G5738" s="129"/>
      <c r="H5738" s="372"/>
      <c r="I5738" s="264"/>
      <c r="J5738" s="270"/>
      <c r="K5738" s="264"/>
      <c r="L5738" s="264"/>
      <c r="M5738" s="158"/>
      <c r="N5738" s="348"/>
    </row>
    <row r="5739" spans="2:14" x14ac:dyDescent="0.15">
      <c r="B5739" s="160">
        <v>5735</v>
      </c>
      <c r="C5739" s="165"/>
      <c r="D5739" s="112"/>
      <c r="E5739" s="121"/>
      <c r="F5739" s="122"/>
      <c r="G5739" s="129"/>
      <c r="H5739" s="372"/>
      <c r="I5739" s="264"/>
      <c r="J5739" s="270"/>
      <c r="K5739" s="264"/>
      <c r="L5739" s="264"/>
      <c r="M5739" s="158"/>
      <c r="N5739" s="348"/>
    </row>
    <row r="5740" spans="2:14" x14ac:dyDescent="0.15">
      <c r="B5740" s="160">
        <v>5736</v>
      </c>
      <c r="C5740" s="165"/>
      <c r="D5740" s="112"/>
      <c r="E5740" s="121"/>
      <c r="F5740" s="122"/>
      <c r="G5740" s="129"/>
      <c r="H5740" s="372"/>
      <c r="I5740" s="264"/>
      <c r="J5740" s="270"/>
      <c r="K5740" s="264"/>
      <c r="L5740" s="264"/>
      <c r="M5740" s="158"/>
      <c r="N5740" s="348"/>
    </row>
    <row r="5741" spans="2:14" x14ac:dyDescent="0.15">
      <c r="B5741" s="160">
        <v>5737</v>
      </c>
      <c r="C5741" s="165"/>
      <c r="D5741" s="112"/>
      <c r="E5741" s="121"/>
      <c r="F5741" s="122"/>
      <c r="G5741" s="129"/>
      <c r="H5741" s="372"/>
      <c r="I5741" s="264"/>
      <c r="J5741" s="270"/>
      <c r="K5741" s="264"/>
      <c r="L5741" s="264"/>
      <c r="M5741" s="158"/>
      <c r="N5741" s="348"/>
    </row>
    <row r="5742" spans="2:14" x14ac:dyDescent="0.15">
      <c r="B5742" s="160">
        <v>5738</v>
      </c>
      <c r="C5742" s="165"/>
      <c r="D5742" s="112"/>
      <c r="E5742" s="121"/>
      <c r="F5742" s="122"/>
      <c r="G5742" s="129"/>
      <c r="H5742" s="372"/>
      <c r="I5742" s="264"/>
      <c r="J5742" s="270"/>
      <c r="K5742" s="264"/>
      <c r="L5742" s="264"/>
      <c r="M5742" s="158"/>
      <c r="N5742" s="348"/>
    </row>
    <row r="5743" spans="2:14" x14ac:dyDescent="0.15">
      <c r="B5743" s="160">
        <v>5739</v>
      </c>
      <c r="C5743" s="165"/>
      <c r="D5743" s="112"/>
      <c r="E5743" s="121"/>
      <c r="F5743" s="122"/>
      <c r="G5743" s="129"/>
      <c r="H5743" s="372"/>
      <c r="I5743" s="264"/>
      <c r="J5743" s="270"/>
      <c r="K5743" s="264"/>
      <c r="L5743" s="264"/>
      <c r="M5743" s="158"/>
      <c r="N5743" s="348"/>
    </row>
    <row r="5744" spans="2:14" x14ac:dyDescent="0.15">
      <c r="B5744" s="160">
        <v>5740</v>
      </c>
      <c r="C5744" s="165"/>
      <c r="D5744" s="112"/>
      <c r="E5744" s="121"/>
      <c r="F5744" s="122"/>
      <c r="G5744" s="129"/>
      <c r="H5744" s="372"/>
      <c r="I5744" s="264"/>
      <c r="J5744" s="270"/>
      <c r="K5744" s="264"/>
      <c r="L5744" s="264"/>
      <c r="M5744" s="158"/>
      <c r="N5744" s="348"/>
    </row>
    <row r="5745" spans="2:14" x14ac:dyDescent="0.15">
      <c r="B5745" s="160">
        <v>5741</v>
      </c>
      <c r="C5745" s="165"/>
      <c r="D5745" s="112"/>
      <c r="E5745" s="121"/>
      <c r="F5745" s="122"/>
      <c r="G5745" s="129"/>
      <c r="H5745" s="372"/>
      <c r="I5745" s="264"/>
      <c r="J5745" s="270"/>
      <c r="K5745" s="264"/>
      <c r="L5745" s="264"/>
      <c r="M5745" s="158"/>
      <c r="N5745" s="348"/>
    </row>
    <row r="5746" spans="2:14" x14ac:dyDescent="0.15">
      <c r="B5746" s="160">
        <v>5742</v>
      </c>
      <c r="C5746" s="165"/>
      <c r="D5746" s="112"/>
      <c r="E5746" s="121"/>
      <c r="F5746" s="122"/>
      <c r="G5746" s="129"/>
      <c r="H5746" s="372"/>
      <c r="I5746" s="264"/>
      <c r="J5746" s="270"/>
      <c r="K5746" s="264"/>
      <c r="L5746" s="264"/>
      <c r="M5746" s="158"/>
      <c r="N5746" s="348"/>
    </row>
    <row r="5747" spans="2:14" x14ac:dyDescent="0.15">
      <c r="B5747" s="160">
        <v>5743</v>
      </c>
      <c r="C5747" s="165"/>
      <c r="D5747" s="112"/>
      <c r="E5747" s="121"/>
      <c r="F5747" s="122"/>
      <c r="G5747" s="129"/>
      <c r="H5747" s="372"/>
      <c r="I5747" s="264"/>
      <c r="J5747" s="270"/>
      <c r="K5747" s="264"/>
      <c r="L5747" s="264"/>
      <c r="M5747" s="158"/>
      <c r="N5747" s="348"/>
    </row>
    <row r="5748" spans="2:14" x14ac:dyDescent="0.15">
      <c r="B5748" s="160">
        <v>5744</v>
      </c>
      <c r="C5748" s="165"/>
      <c r="D5748" s="112"/>
      <c r="E5748" s="121"/>
      <c r="F5748" s="122"/>
      <c r="G5748" s="129"/>
      <c r="H5748" s="372"/>
      <c r="I5748" s="264"/>
      <c r="J5748" s="270"/>
      <c r="K5748" s="264"/>
      <c r="L5748" s="264"/>
      <c r="M5748" s="158"/>
      <c r="N5748" s="348"/>
    </row>
    <row r="5749" spans="2:14" x14ac:dyDescent="0.15">
      <c r="B5749" s="160">
        <v>5745</v>
      </c>
      <c r="C5749" s="165"/>
      <c r="D5749" s="112"/>
      <c r="E5749" s="121"/>
      <c r="F5749" s="122"/>
      <c r="G5749" s="129"/>
      <c r="H5749" s="372"/>
      <c r="I5749" s="264"/>
      <c r="J5749" s="270"/>
      <c r="K5749" s="264"/>
      <c r="L5749" s="264"/>
      <c r="M5749" s="158"/>
      <c r="N5749" s="348"/>
    </row>
    <row r="5750" spans="2:14" x14ac:dyDescent="0.15">
      <c r="B5750" s="160">
        <v>5746</v>
      </c>
      <c r="C5750" s="165"/>
      <c r="D5750" s="112"/>
      <c r="E5750" s="121"/>
      <c r="F5750" s="122"/>
      <c r="G5750" s="129"/>
      <c r="H5750" s="372"/>
      <c r="I5750" s="264"/>
      <c r="J5750" s="270"/>
      <c r="K5750" s="264"/>
      <c r="L5750" s="264"/>
      <c r="M5750" s="158"/>
      <c r="N5750" s="348"/>
    </row>
    <row r="5751" spans="2:14" x14ac:dyDescent="0.15">
      <c r="B5751" s="160">
        <v>5747</v>
      </c>
      <c r="C5751" s="165"/>
      <c r="D5751" s="112"/>
      <c r="E5751" s="121"/>
      <c r="F5751" s="122"/>
      <c r="G5751" s="129"/>
      <c r="H5751" s="372"/>
      <c r="I5751" s="264"/>
      <c r="J5751" s="270"/>
      <c r="K5751" s="264"/>
      <c r="L5751" s="264"/>
      <c r="M5751" s="158"/>
      <c r="N5751" s="348"/>
    </row>
    <row r="5752" spans="2:14" x14ac:dyDescent="0.15">
      <c r="B5752" s="160">
        <v>5748</v>
      </c>
      <c r="C5752" s="165"/>
      <c r="D5752" s="112"/>
      <c r="E5752" s="121"/>
      <c r="F5752" s="122"/>
      <c r="G5752" s="129"/>
      <c r="H5752" s="372"/>
      <c r="I5752" s="264"/>
      <c r="J5752" s="270"/>
      <c r="K5752" s="264"/>
      <c r="L5752" s="264"/>
      <c r="M5752" s="158"/>
      <c r="N5752" s="348"/>
    </row>
    <row r="5753" spans="2:14" x14ac:dyDescent="0.15">
      <c r="B5753" s="160">
        <v>5749</v>
      </c>
      <c r="C5753" s="165"/>
      <c r="D5753" s="112"/>
      <c r="E5753" s="121"/>
      <c r="F5753" s="122"/>
      <c r="G5753" s="129"/>
      <c r="H5753" s="372"/>
      <c r="I5753" s="264"/>
      <c r="J5753" s="270"/>
      <c r="K5753" s="264"/>
      <c r="L5753" s="264"/>
      <c r="M5753" s="158"/>
      <c r="N5753" s="348"/>
    </row>
    <row r="5754" spans="2:14" x14ac:dyDescent="0.15">
      <c r="B5754" s="160">
        <v>5750</v>
      </c>
      <c r="C5754" s="165"/>
      <c r="D5754" s="112"/>
      <c r="E5754" s="121"/>
      <c r="F5754" s="122"/>
      <c r="G5754" s="129"/>
      <c r="H5754" s="372"/>
      <c r="I5754" s="264"/>
      <c r="J5754" s="270"/>
      <c r="K5754" s="264"/>
      <c r="L5754" s="264"/>
      <c r="M5754" s="158"/>
      <c r="N5754" s="348"/>
    </row>
    <row r="5755" spans="2:14" x14ac:dyDescent="0.15">
      <c r="B5755" s="160">
        <v>5751</v>
      </c>
      <c r="C5755" s="165"/>
      <c r="D5755" s="112"/>
      <c r="E5755" s="121"/>
      <c r="F5755" s="122"/>
      <c r="G5755" s="129"/>
      <c r="H5755" s="372"/>
      <c r="I5755" s="264"/>
      <c r="J5755" s="270"/>
      <c r="K5755" s="264"/>
      <c r="L5755" s="264"/>
      <c r="M5755" s="158"/>
      <c r="N5755" s="348"/>
    </row>
    <row r="5756" spans="2:14" x14ac:dyDescent="0.15">
      <c r="B5756" s="160">
        <v>5752</v>
      </c>
      <c r="C5756" s="165"/>
      <c r="D5756" s="112"/>
      <c r="E5756" s="121"/>
      <c r="F5756" s="122"/>
      <c r="G5756" s="129"/>
      <c r="H5756" s="372"/>
      <c r="I5756" s="264"/>
      <c r="J5756" s="270"/>
      <c r="K5756" s="264"/>
      <c r="L5756" s="264"/>
      <c r="M5756" s="158"/>
      <c r="N5756" s="348"/>
    </row>
    <row r="5757" spans="2:14" x14ac:dyDescent="0.15">
      <c r="B5757" s="160">
        <v>5753</v>
      </c>
      <c r="C5757" s="165"/>
      <c r="D5757" s="112"/>
      <c r="E5757" s="121"/>
      <c r="F5757" s="122"/>
      <c r="G5757" s="129"/>
      <c r="H5757" s="372"/>
      <c r="I5757" s="264"/>
      <c r="J5757" s="270"/>
      <c r="K5757" s="264"/>
      <c r="L5757" s="264"/>
      <c r="M5757" s="158"/>
      <c r="N5757" s="348"/>
    </row>
    <row r="5758" spans="2:14" x14ac:dyDescent="0.15">
      <c r="B5758" s="160">
        <v>5754</v>
      </c>
      <c r="C5758" s="165"/>
      <c r="D5758" s="112"/>
      <c r="E5758" s="121"/>
      <c r="F5758" s="122"/>
      <c r="G5758" s="129"/>
      <c r="H5758" s="372"/>
      <c r="I5758" s="264"/>
      <c r="J5758" s="270"/>
      <c r="K5758" s="264"/>
      <c r="L5758" s="264"/>
      <c r="M5758" s="158"/>
      <c r="N5758" s="348"/>
    </row>
    <row r="5759" spans="2:14" x14ac:dyDescent="0.15">
      <c r="B5759" s="160">
        <v>5755</v>
      </c>
      <c r="C5759" s="165"/>
      <c r="D5759" s="112"/>
      <c r="E5759" s="121"/>
      <c r="F5759" s="122"/>
      <c r="G5759" s="129"/>
      <c r="H5759" s="372"/>
      <c r="I5759" s="264"/>
      <c r="J5759" s="270"/>
      <c r="K5759" s="264"/>
      <c r="L5759" s="264"/>
      <c r="M5759" s="158"/>
      <c r="N5759" s="348"/>
    </row>
    <row r="5760" spans="2:14" x14ac:dyDescent="0.15">
      <c r="B5760" s="160">
        <v>5756</v>
      </c>
      <c r="C5760" s="165"/>
      <c r="D5760" s="112"/>
      <c r="E5760" s="121"/>
      <c r="F5760" s="122"/>
      <c r="G5760" s="129"/>
      <c r="H5760" s="372"/>
      <c r="I5760" s="264"/>
      <c r="J5760" s="270"/>
      <c r="K5760" s="264"/>
      <c r="L5760" s="264"/>
      <c r="M5760" s="158"/>
      <c r="N5760" s="348"/>
    </row>
    <row r="5761" spans="2:14" x14ac:dyDescent="0.15">
      <c r="B5761" s="160">
        <v>5757</v>
      </c>
      <c r="C5761" s="165"/>
      <c r="D5761" s="112"/>
      <c r="E5761" s="121"/>
      <c r="F5761" s="122"/>
      <c r="G5761" s="129"/>
      <c r="H5761" s="372"/>
      <c r="I5761" s="264"/>
      <c r="J5761" s="270"/>
      <c r="K5761" s="264"/>
      <c r="L5761" s="264"/>
      <c r="M5761" s="158"/>
      <c r="N5761" s="348"/>
    </row>
    <row r="5762" spans="2:14" x14ac:dyDescent="0.15">
      <c r="B5762" s="160">
        <v>5758</v>
      </c>
      <c r="C5762" s="165"/>
      <c r="D5762" s="112"/>
      <c r="E5762" s="121"/>
      <c r="F5762" s="122"/>
      <c r="G5762" s="129"/>
      <c r="H5762" s="372"/>
      <c r="I5762" s="264"/>
      <c r="J5762" s="270"/>
      <c r="K5762" s="264"/>
      <c r="L5762" s="264"/>
      <c r="M5762" s="158"/>
      <c r="N5762" s="348"/>
    </row>
    <row r="5763" spans="2:14" x14ac:dyDescent="0.15">
      <c r="B5763" s="160">
        <v>5759</v>
      </c>
      <c r="C5763" s="165"/>
      <c r="D5763" s="112"/>
      <c r="E5763" s="121"/>
      <c r="F5763" s="122"/>
      <c r="G5763" s="129"/>
      <c r="H5763" s="372"/>
      <c r="I5763" s="264"/>
      <c r="J5763" s="270"/>
      <c r="K5763" s="264"/>
      <c r="L5763" s="264"/>
      <c r="M5763" s="158"/>
      <c r="N5763" s="348"/>
    </row>
    <row r="5764" spans="2:14" x14ac:dyDescent="0.15">
      <c r="B5764" s="160">
        <v>5760</v>
      </c>
      <c r="C5764" s="165"/>
      <c r="D5764" s="112"/>
      <c r="E5764" s="121"/>
      <c r="F5764" s="122"/>
      <c r="G5764" s="129"/>
      <c r="H5764" s="372"/>
      <c r="I5764" s="264"/>
      <c r="J5764" s="270"/>
      <c r="K5764" s="264"/>
      <c r="L5764" s="264"/>
      <c r="M5764" s="158"/>
      <c r="N5764" s="348"/>
    </row>
    <row r="5765" spans="2:14" x14ac:dyDescent="0.15">
      <c r="B5765" s="160">
        <v>5761</v>
      </c>
      <c r="C5765" s="165"/>
      <c r="D5765" s="112"/>
      <c r="E5765" s="121"/>
      <c r="F5765" s="122"/>
      <c r="G5765" s="129"/>
      <c r="H5765" s="372"/>
      <c r="I5765" s="264"/>
      <c r="J5765" s="270"/>
      <c r="K5765" s="264"/>
      <c r="L5765" s="264"/>
      <c r="M5765" s="158"/>
      <c r="N5765" s="348"/>
    </row>
    <row r="5766" spans="2:14" x14ac:dyDescent="0.15">
      <c r="B5766" s="160">
        <v>5762</v>
      </c>
      <c r="C5766" s="165"/>
      <c r="D5766" s="112"/>
      <c r="E5766" s="121"/>
      <c r="F5766" s="122"/>
      <c r="G5766" s="129"/>
      <c r="H5766" s="372"/>
      <c r="I5766" s="264"/>
      <c r="J5766" s="270"/>
      <c r="K5766" s="264"/>
      <c r="L5766" s="264"/>
      <c r="M5766" s="158"/>
      <c r="N5766" s="348"/>
    </row>
    <row r="5767" spans="2:14" x14ac:dyDescent="0.15">
      <c r="B5767" s="160">
        <v>5763</v>
      </c>
      <c r="C5767" s="165"/>
      <c r="D5767" s="112"/>
      <c r="E5767" s="121"/>
      <c r="F5767" s="122"/>
      <c r="G5767" s="129"/>
      <c r="H5767" s="372"/>
      <c r="I5767" s="264"/>
      <c r="J5767" s="270"/>
      <c r="K5767" s="264"/>
      <c r="L5767" s="264"/>
      <c r="M5767" s="158"/>
      <c r="N5767" s="348"/>
    </row>
    <row r="5768" spans="2:14" x14ac:dyDescent="0.15">
      <c r="B5768" s="160">
        <v>5764</v>
      </c>
      <c r="C5768" s="165"/>
      <c r="D5768" s="112"/>
      <c r="E5768" s="121"/>
      <c r="F5768" s="122"/>
      <c r="G5768" s="129"/>
      <c r="H5768" s="372"/>
      <c r="I5768" s="264"/>
      <c r="J5768" s="270"/>
      <c r="K5768" s="264"/>
      <c r="L5768" s="264"/>
      <c r="M5768" s="158"/>
      <c r="N5768" s="348"/>
    </row>
    <row r="5769" spans="2:14" x14ac:dyDescent="0.15">
      <c r="B5769" s="160">
        <v>5765</v>
      </c>
      <c r="C5769" s="165"/>
      <c r="D5769" s="112"/>
      <c r="E5769" s="121"/>
      <c r="F5769" s="122"/>
      <c r="G5769" s="129"/>
      <c r="H5769" s="372"/>
      <c r="I5769" s="264"/>
      <c r="J5769" s="270"/>
      <c r="K5769" s="264"/>
      <c r="L5769" s="264"/>
      <c r="M5769" s="158"/>
      <c r="N5769" s="348"/>
    </row>
    <row r="5770" spans="2:14" x14ac:dyDescent="0.15">
      <c r="B5770" s="160">
        <v>5766</v>
      </c>
      <c r="C5770" s="165"/>
      <c r="D5770" s="112"/>
      <c r="E5770" s="121"/>
      <c r="F5770" s="122"/>
      <c r="G5770" s="129"/>
      <c r="H5770" s="372"/>
      <c r="I5770" s="264"/>
      <c r="J5770" s="270"/>
      <c r="K5770" s="264"/>
      <c r="L5770" s="264"/>
      <c r="M5770" s="158"/>
      <c r="N5770" s="348"/>
    </row>
    <row r="5771" spans="2:14" x14ac:dyDescent="0.15">
      <c r="B5771" s="160">
        <v>5767</v>
      </c>
      <c r="C5771" s="165"/>
      <c r="D5771" s="112"/>
      <c r="E5771" s="121"/>
      <c r="F5771" s="122"/>
      <c r="G5771" s="129"/>
      <c r="H5771" s="372"/>
      <c r="I5771" s="264"/>
      <c r="J5771" s="270"/>
      <c r="K5771" s="264"/>
      <c r="L5771" s="264"/>
      <c r="M5771" s="158"/>
      <c r="N5771" s="348"/>
    </row>
    <row r="5772" spans="2:14" x14ac:dyDescent="0.15">
      <c r="B5772" s="160">
        <v>5768</v>
      </c>
      <c r="C5772" s="165"/>
      <c r="D5772" s="112"/>
      <c r="E5772" s="121"/>
      <c r="F5772" s="122"/>
      <c r="G5772" s="129"/>
      <c r="H5772" s="372"/>
      <c r="I5772" s="264"/>
      <c r="J5772" s="270"/>
      <c r="K5772" s="264"/>
      <c r="L5772" s="264"/>
      <c r="M5772" s="158"/>
      <c r="N5772" s="348"/>
    </row>
    <row r="5773" spans="2:14" x14ac:dyDescent="0.15">
      <c r="B5773" s="160">
        <v>5769</v>
      </c>
      <c r="C5773" s="165"/>
      <c r="D5773" s="112"/>
      <c r="E5773" s="121"/>
      <c r="F5773" s="122"/>
      <c r="G5773" s="129"/>
      <c r="H5773" s="372"/>
      <c r="I5773" s="264"/>
      <c r="J5773" s="270"/>
      <c r="K5773" s="264"/>
      <c r="L5773" s="264"/>
      <c r="M5773" s="158"/>
      <c r="N5773" s="348"/>
    </row>
    <row r="5774" spans="2:14" x14ac:dyDescent="0.15">
      <c r="B5774" s="160">
        <v>5770</v>
      </c>
      <c r="C5774" s="165"/>
      <c r="D5774" s="112"/>
      <c r="E5774" s="121"/>
      <c r="F5774" s="122"/>
      <c r="G5774" s="129"/>
      <c r="H5774" s="372"/>
      <c r="I5774" s="264"/>
      <c r="J5774" s="270"/>
      <c r="K5774" s="264"/>
      <c r="L5774" s="264"/>
      <c r="M5774" s="158"/>
      <c r="N5774" s="348"/>
    </row>
    <row r="5775" spans="2:14" x14ac:dyDescent="0.15">
      <c r="B5775" s="160">
        <v>5771</v>
      </c>
      <c r="C5775" s="165"/>
      <c r="D5775" s="112"/>
      <c r="E5775" s="121"/>
      <c r="F5775" s="122"/>
      <c r="G5775" s="129"/>
      <c r="H5775" s="372"/>
      <c r="I5775" s="264"/>
      <c r="J5775" s="270"/>
      <c r="K5775" s="264"/>
      <c r="L5775" s="264"/>
      <c r="M5775" s="158"/>
      <c r="N5775" s="348"/>
    </row>
    <row r="5776" spans="2:14" x14ac:dyDescent="0.15">
      <c r="B5776" s="160">
        <v>5772</v>
      </c>
      <c r="C5776" s="165"/>
      <c r="D5776" s="112"/>
      <c r="E5776" s="121"/>
      <c r="F5776" s="122"/>
      <c r="G5776" s="129"/>
      <c r="H5776" s="372"/>
      <c r="I5776" s="264"/>
      <c r="J5776" s="270"/>
      <c r="K5776" s="264"/>
      <c r="L5776" s="264"/>
      <c r="M5776" s="158"/>
      <c r="N5776" s="348"/>
    </row>
    <row r="5777" spans="2:14" x14ac:dyDescent="0.15">
      <c r="B5777" s="160">
        <v>5773</v>
      </c>
      <c r="C5777" s="165"/>
      <c r="D5777" s="112"/>
      <c r="E5777" s="121"/>
      <c r="F5777" s="122"/>
      <c r="G5777" s="129"/>
      <c r="H5777" s="372"/>
      <c r="I5777" s="264"/>
      <c r="J5777" s="270"/>
      <c r="K5777" s="264"/>
      <c r="L5777" s="264"/>
      <c r="M5777" s="158"/>
      <c r="N5777" s="348"/>
    </row>
    <row r="5778" spans="2:14" x14ac:dyDescent="0.15">
      <c r="B5778" s="160">
        <v>5774</v>
      </c>
      <c r="C5778" s="165"/>
      <c r="D5778" s="112"/>
      <c r="E5778" s="121"/>
      <c r="F5778" s="122"/>
      <c r="G5778" s="129"/>
      <c r="H5778" s="372"/>
      <c r="I5778" s="264"/>
      <c r="J5778" s="270"/>
      <c r="K5778" s="264"/>
      <c r="L5778" s="264"/>
      <c r="M5778" s="158"/>
      <c r="N5778" s="348"/>
    </row>
    <row r="5779" spans="2:14" x14ac:dyDescent="0.15">
      <c r="B5779" s="160">
        <v>5775</v>
      </c>
      <c r="C5779" s="165"/>
      <c r="D5779" s="112"/>
      <c r="E5779" s="121"/>
      <c r="F5779" s="122"/>
      <c r="G5779" s="129"/>
      <c r="H5779" s="372"/>
      <c r="I5779" s="264"/>
      <c r="J5779" s="270"/>
      <c r="K5779" s="264"/>
      <c r="L5779" s="264"/>
      <c r="M5779" s="158"/>
      <c r="N5779" s="348"/>
    </row>
    <row r="5780" spans="2:14" x14ac:dyDescent="0.15">
      <c r="B5780" s="160">
        <v>5776</v>
      </c>
      <c r="C5780" s="165"/>
      <c r="D5780" s="112"/>
      <c r="E5780" s="121"/>
      <c r="F5780" s="122"/>
      <c r="G5780" s="129"/>
      <c r="H5780" s="372"/>
      <c r="I5780" s="264"/>
      <c r="J5780" s="270"/>
      <c r="K5780" s="264"/>
      <c r="L5780" s="264"/>
      <c r="M5780" s="158"/>
      <c r="N5780" s="348"/>
    </row>
    <row r="5781" spans="2:14" x14ac:dyDescent="0.15">
      <c r="B5781" s="160">
        <v>5777</v>
      </c>
      <c r="C5781" s="165"/>
      <c r="D5781" s="112"/>
      <c r="E5781" s="121"/>
      <c r="F5781" s="122"/>
      <c r="G5781" s="129"/>
      <c r="H5781" s="372"/>
      <c r="I5781" s="264"/>
      <c r="J5781" s="270"/>
      <c r="K5781" s="264"/>
      <c r="L5781" s="264"/>
      <c r="M5781" s="158"/>
      <c r="N5781" s="348"/>
    </row>
    <row r="5782" spans="2:14" x14ac:dyDescent="0.15">
      <c r="B5782" s="160">
        <v>5778</v>
      </c>
      <c r="C5782" s="165"/>
      <c r="D5782" s="112"/>
      <c r="E5782" s="121"/>
      <c r="F5782" s="122"/>
      <c r="G5782" s="129"/>
      <c r="H5782" s="372"/>
      <c r="I5782" s="264"/>
      <c r="J5782" s="270"/>
      <c r="K5782" s="264"/>
      <c r="L5782" s="264"/>
      <c r="M5782" s="158"/>
      <c r="N5782" s="348"/>
    </row>
    <row r="5783" spans="2:14" x14ac:dyDescent="0.15">
      <c r="B5783" s="160">
        <v>5779</v>
      </c>
      <c r="C5783" s="165"/>
      <c r="D5783" s="112"/>
      <c r="E5783" s="121"/>
      <c r="F5783" s="122"/>
      <c r="G5783" s="129"/>
      <c r="H5783" s="372"/>
      <c r="I5783" s="264"/>
      <c r="J5783" s="270"/>
      <c r="K5783" s="264"/>
      <c r="L5783" s="264"/>
      <c r="M5783" s="158"/>
      <c r="N5783" s="348"/>
    </row>
    <row r="5784" spans="2:14" x14ac:dyDescent="0.15">
      <c r="B5784" s="160">
        <v>5780</v>
      </c>
      <c r="C5784" s="165"/>
      <c r="D5784" s="112"/>
      <c r="E5784" s="121"/>
      <c r="F5784" s="122"/>
      <c r="G5784" s="129"/>
      <c r="H5784" s="372"/>
      <c r="I5784" s="264"/>
      <c r="J5784" s="270"/>
      <c r="K5784" s="264"/>
      <c r="L5784" s="264"/>
      <c r="M5784" s="158"/>
      <c r="N5784" s="348"/>
    </row>
    <row r="5785" spans="2:14" x14ac:dyDescent="0.15">
      <c r="B5785" s="160">
        <v>5781</v>
      </c>
      <c r="C5785" s="165"/>
      <c r="D5785" s="112"/>
      <c r="E5785" s="121"/>
      <c r="F5785" s="122"/>
      <c r="G5785" s="129"/>
      <c r="H5785" s="372"/>
      <c r="I5785" s="264"/>
      <c r="J5785" s="270"/>
      <c r="K5785" s="264"/>
      <c r="L5785" s="264"/>
      <c r="M5785" s="158"/>
      <c r="N5785" s="348"/>
    </row>
    <row r="5786" spans="2:14" x14ac:dyDescent="0.15">
      <c r="B5786" s="160">
        <v>5782</v>
      </c>
      <c r="C5786" s="165"/>
      <c r="D5786" s="112"/>
      <c r="E5786" s="121"/>
      <c r="F5786" s="122"/>
      <c r="G5786" s="129"/>
      <c r="H5786" s="372"/>
      <c r="I5786" s="264"/>
      <c r="J5786" s="270"/>
      <c r="K5786" s="264"/>
      <c r="L5786" s="264"/>
      <c r="M5786" s="158"/>
      <c r="N5786" s="348"/>
    </row>
    <row r="5787" spans="2:14" x14ac:dyDescent="0.15">
      <c r="B5787" s="160">
        <v>5783</v>
      </c>
      <c r="C5787" s="165"/>
      <c r="D5787" s="112"/>
      <c r="E5787" s="121"/>
      <c r="F5787" s="122"/>
      <c r="G5787" s="129"/>
      <c r="H5787" s="372"/>
      <c r="I5787" s="264"/>
      <c r="J5787" s="270"/>
      <c r="K5787" s="264"/>
      <c r="L5787" s="264"/>
      <c r="M5787" s="158"/>
      <c r="N5787" s="348"/>
    </row>
    <row r="5788" spans="2:14" x14ac:dyDescent="0.15">
      <c r="B5788" s="160">
        <v>5784</v>
      </c>
      <c r="C5788" s="165"/>
      <c r="D5788" s="112"/>
      <c r="E5788" s="121"/>
      <c r="F5788" s="122"/>
      <c r="G5788" s="129"/>
      <c r="H5788" s="372"/>
      <c r="I5788" s="264"/>
      <c r="J5788" s="270"/>
      <c r="K5788" s="264"/>
      <c r="L5788" s="264"/>
      <c r="M5788" s="158"/>
      <c r="N5788" s="348"/>
    </row>
    <row r="5789" spans="2:14" x14ac:dyDescent="0.15">
      <c r="B5789" s="160">
        <v>5785</v>
      </c>
      <c r="C5789" s="165"/>
      <c r="D5789" s="112"/>
      <c r="E5789" s="121"/>
      <c r="F5789" s="122"/>
      <c r="G5789" s="129"/>
      <c r="H5789" s="372"/>
      <c r="I5789" s="264"/>
      <c r="J5789" s="270"/>
      <c r="K5789" s="264"/>
      <c r="L5789" s="264"/>
      <c r="M5789" s="158"/>
      <c r="N5789" s="348"/>
    </row>
    <row r="5790" spans="2:14" x14ac:dyDescent="0.15">
      <c r="B5790" s="160">
        <v>5786</v>
      </c>
      <c r="C5790" s="165"/>
      <c r="D5790" s="112"/>
      <c r="E5790" s="121"/>
      <c r="F5790" s="122"/>
      <c r="G5790" s="129"/>
      <c r="H5790" s="372"/>
      <c r="I5790" s="264"/>
      <c r="J5790" s="270"/>
      <c r="K5790" s="264"/>
      <c r="L5790" s="264"/>
      <c r="M5790" s="158"/>
      <c r="N5790" s="348"/>
    </row>
    <row r="5791" spans="2:14" x14ac:dyDescent="0.15">
      <c r="B5791" s="160">
        <v>5787</v>
      </c>
      <c r="C5791" s="165"/>
      <c r="D5791" s="112"/>
      <c r="E5791" s="121"/>
      <c r="F5791" s="122"/>
      <c r="G5791" s="129"/>
      <c r="H5791" s="372"/>
      <c r="I5791" s="264"/>
      <c r="J5791" s="270"/>
      <c r="K5791" s="264"/>
      <c r="L5791" s="264"/>
      <c r="M5791" s="158"/>
      <c r="N5791" s="348"/>
    </row>
    <row r="5792" spans="2:14" x14ac:dyDescent="0.15">
      <c r="B5792" s="160">
        <v>5788</v>
      </c>
      <c r="C5792" s="165"/>
      <c r="D5792" s="112"/>
      <c r="E5792" s="121"/>
      <c r="F5792" s="122"/>
      <c r="G5792" s="129"/>
      <c r="H5792" s="372"/>
      <c r="I5792" s="264"/>
      <c r="J5792" s="270"/>
      <c r="K5792" s="264"/>
      <c r="L5792" s="264"/>
      <c r="M5792" s="158"/>
      <c r="N5792" s="348"/>
    </row>
    <row r="5793" spans="2:14" x14ac:dyDescent="0.15">
      <c r="B5793" s="160">
        <v>5789</v>
      </c>
      <c r="C5793" s="165"/>
      <c r="D5793" s="112"/>
      <c r="E5793" s="121"/>
      <c r="F5793" s="122"/>
      <c r="G5793" s="129"/>
      <c r="H5793" s="372"/>
      <c r="I5793" s="264"/>
      <c r="J5793" s="270"/>
      <c r="K5793" s="264"/>
      <c r="L5793" s="264"/>
      <c r="M5793" s="158"/>
      <c r="N5793" s="348"/>
    </row>
    <row r="5794" spans="2:14" x14ac:dyDescent="0.15">
      <c r="B5794" s="160">
        <v>5790</v>
      </c>
      <c r="C5794" s="165"/>
      <c r="D5794" s="112"/>
      <c r="E5794" s="121"/>
      <c r="F5794" s="122"/>
      <c r="G5794" s="129"/>
      <c r="H5794" s="372"/>
      <c r="I5794" s="264"/>
      <c r="J5794" s="270"/>
      <c r="K5794" s="264"/>
      <c r="L5794" s="264"/>
      <c r="M5794" s="158"/>
      <c r="N5794" s="348"/>
    </row>
    <row r="5795" spans="2:14" x14ac:dyDescent="0.15">
      <c r="B5795" s="160">
        <v>5791</v>
      </c>
      <c r="C5795" s="165"/>
      <c r="D5795" s="112"/>
      <c r="E5795" s="121"/>
      <c r="F5795" s="122"/>
      <c r="G5795" s="129"/>
      <c r="H5795" s="372"/>
      <c r="I5795" s="264"/>
      <c r="J5795" s="270"/>
      <c r="K5795" s="264"/>
      <c r="L5795" s="264"/>
      <c r="M5795" s="158"/>
      <c r="N5795" s="348"/>
    </row>
    <row r="5796" spans="2:14" x14ac:dyDescent="0.15">
      <c r="B5796" s="160">
        <v>5792</v>
      </c>
      <c r="C5796" s="165"/>
      <c r="D5796" s="112"/>
      <c r="E5796" s="121"/>
      <c r="F5796" s="122"/>
      <c r="G5796" s="129"/>
      <c r="H5796" s="372"/>
      <c r="I5796" s="264"/>
      <c r="J5796" s="270"/>
      <c r="K5796" s="264"/>
      <c r="L5796" s="264"/>
      <c r="M5796" s="158"/>
      <c r="N5796" s="348"/>
    </row>
    <row r="5797" spans="2:14" x14ac:dyDescent="0.15">
      <c r="B5797" s="160">
        <v>5793</v>
      </c>
      <c r="C5797" s="165"/>
      <c r="D5797" s="112"/>
      <c r="E5797" s="121"/>
      <c r="F5797" s="122"/>
      <c r="G5797" s="129"/>
      <c r="H5797" s="372"/>
      <c r="I5797" s="264"/>
      <c r="J5797" s="270"/>
      <c r="K5797" s="264"/>
      <c r="L5797" s="264"/>
      <c r="M5797" s="158"/>
      <c r="N5797" s="348"/>
    </row>
    <row r="5798" spans="2:14" x14ac:dyDescent="0.15">
      <c r="B5798" s="160">
        <v>5794</v>
      </c>
      <c r="C5798" s="165"/>
      <c r="D5798" s="112"/>
      <c r="E5798" s="121"/>
      <c r="F5798" s="122"/>
      <c r="G5798" s="129"/>
      <c r="H5798" s="372"/>
      <c r="I5798" s="264"/>
      <c r="J5798" s="270"/>
      <c r="K5798" s="264"/>
      <c r="L5798" s="264"/>
      <c r="M5798" s="158"/>
      <c r="N5798" s="348"/>
    </row>
    <row r="5799" spans="2:14" x14ac:dyDescent="0.15">
      <c r="B5799" s="160">
        <v>5795</v>
      </c>
      <c r="C5799" s="165"/>
      <c r="D5799" s="112"/>
      <c r="E5799" s="121"/>
      <c r="F5799" s="122"/>
      <c r="G5799" s="129"/>
      <c r="H5799" s="372"/>
      <c r="I5799" s="264"/>
      <c r="J5799" s="270"/>
      <c r="K5799" s="264"/>
      <c r="L5799" s="264"/>
      <c r="M5799" s="158"/>
      <c r="N5799" s="348"/>
    </row>
    <row r="5800" spans="2:14" x14ac:dyDescent="0.15">
      <c r="B5800" s="160">
        <v>5796</v>
      </c>
      <c r="C5800" s="165"/>
      <c r="D5800" s="112"/>
      <c r="E5800" s="121"/>
      <c r="F5800" s="122"/>
      <c r="G5800" s="129"/>
      <c r="H5800" s="372"/>
      <c r="I5800" s="264"/>
      <c r="J5800" s="270"/>
      <c r="K5800" s="264"/>
      <c r="L5800" s="264"/>
      <c r="M5800" s="158"/>
      <c r="N5800" s="348"/>
    </row>
    <row r="5801" spans="2:14" x14ac:dyDescent="0.15">
      <c r="B5801" s="160">
        <v>5797</v>
      </c>
      <c r="C5801" s="165"/>
      <c r="D5801" s="112"/>
      <c r="E5801" s="121"/>
      <c r="F5801" s="122"/>
      <c r="G5801" s="129"/>
      <c r="H5801" s="372"/>
      <c r="I5801" s="264"/>
      <c r="J5801" s="270"/>
      <c r="K5801" s="264"/>
      <c r="L5801" s="264"/>
      <c r="M5801" s="158"/>
      <c r="N5801" s="348"/>
    </row>
    <row r="5802" spans="2:14" x14ac:dyDescent="0.15">
      <c r="B5802" s="160">
        <v>5798</v>
      </c>
      <c r="C5802" s="165"/>
      <c r="D5802" s="112"/>
      <c r="E5802" s="121"/>
      <c r="F5802" s="122"/>
      <c r="G5802" s="129"/>
      <c r="H5802" s="372"/>
      <c r="I5802" s="264"/>
      <c r="J5802" s="270"/>
      <c r="K5802" s="264"/>
      <c r="L5802" s="264"/>
      <c r="M5802" s="158"/>
      <c r="N5802" s="348"/>
    </row>
    <row r="5803" spans="2:14" x14ac:dyDescent="0.15">
      <c r="B5803" s="160">
        <v>5799</v>
      </c>
      <c r="C5803" s="165"/>
      <c r="D5803" s="112"/>
      <c r="E5803" s="121"/>
      <c r="F5803" s="122"/>
      <c r="G5803" s="129"/>
      <c r="H5803" s="372"/>
      <c r="I5803" s="264"/>
      <c r="J5803" s="270"/>
      <c r="K5803" s="264"/>
      <c r="L5803" s="264"/>
      <c r="M5803" s="158"/>
      <c r="N5803" s="348"/>
    </row>
    <row r="5804" spans="2:14" x14ac:dyDescent="0.15">
      <c r="B5804" s="160">
        <v>5800</v>
      </c>
      <c r="C5804" s="165"/>
      <c r="D5804" s="112"/>
      <c r="E5804" s="121"/>
      <c r="F5804" s="122"/>
      <c r="G5804" s="129"/>
      <c r="H5804" s="372"/>
      <c r="I5804" s="264"/>
      <c r="J5804" s="270"/>
      <c r="K5804" s="264"/>
      <c r="L5804" s="264"/>
      <c r="M5804" s="158"/>
      <c r="N5804" s="348"/>
    </row>
    <row r="5805" spans="2:14" x14ac:dyDescent="0.15">
      <c r="B5805" s="160">
        <v>5801</v>
      </c>
      <c r="C5805" s="165"/>
      <c r="D5805" s="112"/>
      <c r="E5805" s="121"/>
      <c r="F5805" s="122"/>
      <c r="G5805" s="129"/>
      <c r="H5805" s="372"/>
      <c r="I5805" s="264"/>
      <c r="J5805" s="270"/>
      <c r="K5805" s="264"/>
      <c r="L5805" s="264"/>
      <c r="M5805" s="158"/>
      <c r="N5805" s="348"/>
    </row>
    <row r="5806" spans="2:14" x14ac:dyDescent="0.15">
      <c r="B5806" s="160">
        <v>5802</v>
      </c>
      <c r="C5806" s="165"/>
      <c r="D5806" s="112"/>
      <c r="E5806" s="121"/>
      <c r="F5806" s="122"/>
      <c r="G5806" s="129"/>
      <c r="H5806" s="372"/>
      <c r="I5806" s="264"/>
      <c r="J5806" s="270"/>
      <c r="K5806" s="264"/>
      <c r="L5806" s="264"/>
      <c r="M5806" s="158"/>
      <c r="N5806" s="348"/>
    </row>
    <row r="5807" spans="2:14" x14ac:dyDescent="0.15">
      <c r="B5807" s="160">
        <v>5803</v>
      </c>
      <c r="C5807" s="165"/>
      <c r="D5807" s="112"/>
      <c r="E5807" s="121"/>
      <c r="F5807" s="122"/>
      <c r="G5807" s="129"/>
      <c r="H5807" s="372"/>
      <c r="I5807" s="264"/>
      <c r="J5807" s="270"/>
      <c r="K5807" s="264"/>
      <c r="L5807" s="264"/>
      <c r="M5807" s="158"/>
      <c r="N5807" s="348"/>
    </row>
    <row r="5808" spans="2:14" x14ac:dyDescent="0.15">
      <c r="B5808" s="160">
        <v>5804</v>
      </c>
      <c r="C5808" s="165"/>
      <c r="D5808" s="112"/>
      <c r="E5808" s="121"/>
      <c r="F5808" s="122"/>
      <c r="G5808" s="129"/>
      <c r="H5808" s="372"/>
      <c r="I5808" s="264"/>
      <c r="J5808" s="270"/>
      <c r="K5808" s="264"/>
      <c r="L5808" s="264"/>
      <c r="M5808" s="158"/>
      <c r="N5808" s="348"/>
    </row>
    <row r="5809" spans="2:14" x14ac:dyDescent="0.15">
      <c r="B5809" s="160">
        <v>5805</v>
      </c>
      <c r="C5809" s="165"/>
      <c r="D5809" s="112"/>
      <c r="E5809" s="121"/>
      <c r="F5809" s="122"/>
      <c r="G5809" s="129"/>
      <c r="H5809" s="372"/>
      <c r="I5809" s="264"/>
      <c r="J5809" s="270"/>
      <c r="K5809" s="264"/>
      <c r="L5809" s="264"/>
      <c r="M5809" s="158"/>
      <c r="N5809" s="348"/>
    </row>
    <row r="5810" spans="2:14" x14ac:dyDescent="0.15">
      <c r="B5810" s="160">
        <v>5806</v>
      </c>
      <c r="C5810" s="165"/>
      <c r="D5810" s="112"/>
      <c r="E5810" s="121"/>
      <c r="F5810" s="122"/>
      <c r="G5810" s="129"/>
      <c r="H5810" s="372"/>
      <c r="I5810" s="264"/>
      <c r="J5810" s="270"/>
      <c r="K5810" s="264"/>
      <c r="L5810" s="264"/>
      <c r="M5810" s="158"/>
      <c r="N5810" s="348"/>
    </row>
    <row r="5811" spans="2:14" x14ac:dyDescent="0.15">
      <c r="B5811" s="160">
        <v>5807</v>
      </c>
      <c r="C5811" s="165"/>
      <c r="D5811" s="112"/>
      <c r="E5811" s="121"/>
      <c r="F5811" s="122"/>
      <c r="G5811" s="129"/>
      <c r="H5811" s="372"/>
      <c r="I5811" s="264"/>
      <c r="J5811" s="270"/>
      <c r="K5811" s="264"/>
      <c r="L5811" s="264"/>
      <c r="M5811" s="158"/>
      <c r="N5811" s="348"/>
    </row>
    <row r="5812" spans="2:14" x14ac:dyDescent="0.15">
      <c r="B5812" s="160">
        <v>5808</v>
      </c>
      <c r="C5812" s="165"/>
      <c r="D5812" s="112"/>
      <c r="E5812" s="121"/>
      <c r="F5812" s="122"/>
      <c r="G5812" s="129"/>
      <c r="H5812" s="372"/>
      <c r="I5812" s="264"/>
      <c r="J5812" s="270"/>
      <c r="K5812" s="264"/>
      <c r="L5812" s="264"/>
      <c r="M5812" s="158"/>
      <c r="N5812" s="348"/>
    </row>
    <row r="5813" spans="2:14" x14ac:dyDescent="0.15">
      <c r="B5813" s="160">
        <v>5809</v>
      </c>
      <c r="C5813" s="165"/>
      <c r="D5813" s="112"/>
      <c r="E5813" s="121"/>
      <c r="F5813" s="122"/>
      <c r="G5813" s="129"/>
      <c r="H5813" s="372"/>
      <c r="I5813" s="264"/>
      <c r="J5813" s="270"/>
      <c r="K5813" s="264"/>
      <c r="L5813" s="264"/>
      <c r="M5813" s="158"/>
      <c r="N5813" s="348"/>
    </row>
    <row r="5814" spans="2:14" x14ac:dyDescent="0.15">
      <c r="B5814" s="160">
        <v>5810</v>
      </c>
      <c r="C5814" s="165"/>
      <c r="D5814" s="112"/>
      <c r="E5814" s="121"/>
      <c r="F5814" s="122"/>
      <c r="G5814" s="129"/>
      <c r="H5814" s="372"/>
      <c r="I5814" s="264"/>
      <c r="J5814" s="270"/>
      <c r="K5814" s="264"/>
      <c r="L5814" s="264"/>
      <c r="M5814" s="158"/>
      <c r="N5814" s="348"/>
    </row>
    <row r="5815" spans="2:14" x14ac:dyDescent="0.15">
      <c r="B5815" s="160">
        <v>5811</v>
      </c>
      <c r="C5815" s="165"/>
      <c r="D5815" s="112"/>
      <c r="E5815" s="121"/>
      <c r="F5815" s="122"/>
      <c r="G5815" s="129"/>
      <c r="H5815" s="372"/>
      <c r="I5815" s="264"/>
      <c r="J5815" s="270"/>
      <c r="K5815" s="264"/>
      <c r="L5815" s="264"/>
      <c r="M5815" s="158"/>
      <c r="N5815" s="348"/>
    </row>
    <row r="5816" spans="2:14" x14ac:dyDescent="0.15">
      <c r="B5816" s="160">
        <v>5812</v>
      </c>
      <c r="C5816" s="165"/>
      <c r="D5816" s="112"/>
      <c r="E5816" s="121"/>
      <c r="F5816" s="122"/>
      <c r="G5816" s="129"/>
      <c r="H5816" s="372"/>
      <c r="I5816" s="264"/>
      <c r="J5816" s="270"/>
      <c r="K5816" s="264"/>
      <c r="L5816" s="264"/>
      <c r="M5816" s="158"/>
      <c r="N5816" s="348"/>
    </row>
    <row r="5817" spans="2:14" x14ac:dyDescent="0.15">
      <c r="B5817" s="160">
        <v>5813</v>
      </c>
      <c r="C5817" s="165"/>
      <c r="D5817" s="112"/>
      <c r="E5817" s="121"/>
      <c r="F5817" s="122"/>
      <c r="G5817" s="129"/>
      <c r="H5817" s="372"/>
      <c r="I5817" s="264"/>
      <c r="J5817" s="270"/>
      <c r="K5817" s="264"/>
      <c r="L5817" s="264"/>
      <c r="M5817" s="158"/>
      <c r="N5817" s="348"/>
    </row>
    <row r="5818" spans="2:14" x14ac:dyDescent="0.15">
      <c r="B5818" s="160">
        <v>5814</v>
      </c>
      <c r="C5818" s="165"/>
      <c r="D5818" s="112"/>
      <c r="E5818" s="121"/>
      <c r="F5818" s="122"/>
      <c r="G5818" s="129"/>
      <c r="H5818" s="372"/>
      <c r="I5818" s="264"/>
      <c r="J5818" s="270"/>
      <c r="K5818" s="264"/>
      <c r="L5818" s="264"/>
      <c r="M5818" s="158"/>
      <c r="N5818" s="348"/>
    </row>
    <row r="5819" spans="2:14" x14ac:dyDescent="0.15">
      <c r="B5819" s="160">
        <v>5815</v>
      </c>
      <c r="C5819" s="165"/>
      <c r="D5819" s="112"/>
      <c r="E5819" s="121"/>
      <c r="F5819" s="122"/>
      <c r="G5819" s="129"/>
      <c r="H5819" s="372"/>
      <c r="I5819" s="264"/>
      <c r="J5819" s="270"/>
      <c r="K5819" s="264"/>
      <c r="L5819" s="264"/>
      <c r="M5819" s="158"/>
      <c r="N5819" s="348"/>
    </row>
    <row r="5820" spans="2:14" x14ac:dyDescent="0.15">
      <c r="B5820" s="160">
        <v>5816</v>
      </c>
      <c r="C5820" s="165"/>
      <c r="D5820" s="112"/>
      <c r="E5820" s="121"/>
      <c r="F5820" s="122"/>
      <c r="G5820" s="129"/>
      <c r="H5820" s="372"/>
      <c r="I5820" s="264"/>
      <c r="J5820" s="270"/>
      <c r="K5820" s="264"/>
      <c r="L5820" s="264"/>
      <c r="M5820" s="158"/>
      <c r="N5820" s="348"/>
    </row>
    <row r="5821" spans="2:14" x14ac:dyDescent="0.15">
      <c r="B5821" s="160">
        <v>5817</v>
      </c>
      <c r="C5821" s="165"/>
      <c r="D5821" s="112"/>
      <c r="E5821" s="121"/>
      <c r="F5821" s="122"/>
      <c r="G5821" s="129"/>
      <c r="H5821" s="372"/>
      <c r="I5821" s="264"/>
      <c r="J5821" s="270"/>
      <c r="K5821" s="264"/>
      <c r="L5821" s="264"/>
      <c r="M5821" s="158"/>
      <c r="N5821" s="348"/>
    </row>
    <row r="5822" spans="2:14" x14ac:dyDescent="0.15">
      <c r="B5822" s="160">
        <v>5818</v>
      </c>
      <c r="C5822" s="165"/>
      <c r="D5822" s="112"/>
      <c r="E5822" s="121"/>
      <c r="F5822" s="122"/>
      <c r="G5822" s="129"/>
      <c r="H5822" s="372"/>
      <c r="I5822" s="264"/>
      <c r="J5822" s="270"/>
      <c r="K5822" s="264"/>
      <c r="L5822" s="264"/>
      <c r="M5822" s="158"/>
      <c r="N5822" s="348"/>
    </row>
    <row r="5823" spans="2:14" x14ac:dyDescent="0.15">
      <c r="B5823" s="160">
        <v>5819</v>
      </c>
      <c r="C5823" s="165"/>
      <c r="D5823" s="112"/>
      <c r="E5823" s="121"/>
      <c r="F5823" s="122"/>
      <c r="G5823" s="129"/>
      <c r="H5823" s="372"/>
      <c r="I5823" s="264"/>
      <c r="J5823" s="270"/>
      <c r="K5823" s="264"/>
      <c r="L5823" s="264"/>
      <c r="M5823" s="158"/>
      <c r="N5823" s="348"/>
    </row>
    <row r="5824" spans="2:14" x14ac:dyDescent="0.15">
      <c r="B5824" s="160">
        <v>5820</v>
      </c>
      <c r="C5824" s="165"/>
      <c r="D5824" s="112"/>
      <c r="E5824" s="121"/>
      <c r="F5824" s="122"/>
      <c r="G5824" s="129"/>
      <c r="H5824" s="372"/>
      <c r="I5824" s="264"/>
      <c r="J5824" s="270"/>
      <c r="K5824" s="264"/>
      <c r="L5824" s="264"/>
      <c r="M5824" s="158"/>
      <c r="N5824" s="348"/>
    </row>
    <row r="5825" spans="2:14" x14ac:dyDescent="0.15">
      <c r="B5825" s="160">
        <v>5821</v>
      </c>
      <c r="C5825" s="165"/>
      <c r="D5825" s="112"/>
      <c r="E5825" s="121"/>
      <c r="F5825" s="122"/>
      <c r="G5825" s="129"/>
      <c r="H5825" s="372"/>
      <c r="I5825" s="264"/>
      <c r="J5825" s="270"/>
      <c r="K5825" s="264"/>
      <c r="L5825" s="264"/>
      <c r="M5825" s="158"/>
      <c r="N5825" s="348"/>
    </row>
    <row r="5826" spans="2:14" x14ac:dyDescent="0.15">
      <c r="B5826" s="160">
        <v>5822</v>
      </c>
      <c r="C5826" s="165"/>
      <c r="D5826" s="112"/>
      <c r="E5826" s="121"/>
      <c r="F5826" s="122"/>
      <c r="G5826" s="129"/>
      <c r="H5826" s="372"/>
      <c r="I5826" s="264"/>
      <c r="J5826" s="270"/>
      <c r="K5826" s="264"/>
      <c r="L5826" s="264"/>
      <c r="M5826" s="158"/>
      <c r="N5826" s="348"/>
    </row>
    <row r="5827" spans="2:14" x14ac:dyDescent="0.15">
      <c r="B5827" s="160">
        <v>5823</v>
      </c>
      <c r="C5827" s="165"/>
      <c r="D5827" s="112"/>
      <c r="E5827" s="121"/>
      <c r="F5827" s="122"/>
      <c r="G5827" s="129"/>
      <c r="H5827" s="372"/>
      <c r="I5827" s="264"/>
      <c r="J5827" s="270"/>
      <c r="K5827" s="264"/>
      <c r="L5827" s="264"/>
      <c r="M5827" s="158"/>
      <c r="N5827" s="348"/>
    </row>
    <row r="5828" spans="2:14" x14ac:dyDescent="0.15">
      <c r="B5828" s="160">
        <v>5824</v>
      </c>
      <c r="C5828" s="165"/>
      <c r="D5828" s="112"/>
      <c r="E5828" s="121"/>
      <c r="F5828" s="122"/>
      <c r="G5828" s="129"/>
      <c r="H5828" s="372"/>
      <c r="I5828" s="264"/>
      <c r="J5828" s="270"/>
      <c r="K5828" s="264"/>
      <c r="L5828" s="264"/>
      <c r="M5828" s="158"/>
      <c r="N5828" s="348"/>
    </row>
    <row r="5829" spans="2:14" x14ac:dyDescent="0.15">
      <c r="B5829" s="160">
        <v>5825</v>
      </c>
      <c r="C5829" s="165"/>
      <c r="D5829" s="112"/>
      <c r="E5829" s="121"/>
      <c r="F5829" s="122"/>
      <c r="G5829" s="129"/>
      <c r="H5829" s="372"/>
      <c r="I5829" s="264"/>
      <c r="J5829" s="270"/>
      <c r="K5829" s="264"/>
      <c r="L5829" s="264"/>
      <c r="M5829" s="158"/>
      <c r="N5829" s="348"/>
    </row>
    <row r="5830" spans="2:14" x14ac:dyDescent="0.15">
      <c r="B5830" s="160">
        <v>5826</v>
      </c>
      <c r="C5830" s="165"/>
      <c r="D5830" s="112"/>
      <c r="E5830" s="121"/>
      <c r="F5830" s="122"/>
      <c r="G5830" s="129"/>
      <c r="H5830" s="372"/>
      <c r="I5830" s="264"/>
      <c r="J5830" s="270"/>
      <c r="K5830" s="264"/>
      <c r="L5830" s="264"/>
      <c r="M5830" s="158"/>
      <c r="N5830" s="348"/>
    </row>
    <row r="5831" spans="2:14" x14ac:dyDescent="0.15">
      <c r="B5831" s="160">
        <v>5827</v>
      </c>
      <c r="C5831" s="165"/>
      <c r="D5831" s="112"/>
      <c r="E5831" s="121"/>
      <c r="F5831" s="122"/>
      <c r="G5831" s="129"/>
      <c r="H5831" s="372"/>
      <c r="I5831" s="264"/>
      <c r="J5831" s="270"/>
      <c r="K5831" s="264"/>
      <c r="L5831" s="264"/>
      <c r="M5831" s="158"/>
      <c r="N5831" s="348"/>
    </row>
    <row r="5832" spans="2:14" x14ac:dyDescent="0.15">
      <c r="B5832" s="160">
        <v>5828</v>
      </c>
      <c r="C5832" s="165"/>
      <c r="D5832" s="112"/>
      <c r="E5832" s="121"/>
      <c r="F5832" s="122"/>
      <c r="G5832" s="129"/>
      <c r="H5832" s="372"/>
      <c r="I5832" s="264"/>
      <c r="J5832" s="270"/>
      <c r="K5832" s="264"/>
      <c r="L5832" s="264"/>
      <c r="M5832" s="158"/>
      <c r="N5832" s="348"/>
    </row>
    <row r="5833" spans="2:14" x14ac:dyDescent="0.15">
      <c r="B5833" s="160">
        <v>5829</v>
      </c>
      <c r="C5833" s="165"/>
      <c r="D5833" s="112"/>
      <c r="E5833" s="121"/>
      <c r="F5833" s="122"/>
      <c r="G5833" s="129"/>
      <c r="H5833" s="372"/>
      <c r="I5833" s="264"/>
      <c r="J5833" s="270"/>
      <c r="K5833" s="264"/>
      <c r="L5833" s="264"/>
      <c r="M5833" s="158"/>
      <c r="N5833" s="348"/>
    </row>
    <row r="5834" spans="2:14" x14ac:dyDescent="0.15">
      <c r="B5834" s="160">
        <v>5830</v>
      </c>
      <c r="C5834" s="165"/>
      <c r="D5834" s="112"/>
      <c r="E5834" s="121"/>
      <c r="F5834" s="122"/>
      <c r="G5834" s="129"/>
      <c r="H5834" s="372"/>
      <c r="I5834" s="264"/>
      <c r="J5834" s="270"/>
      <c r="K5834" s="264"/>
      <c r="L5834" s="264"/>
      <c r="M5834" s="158"/>
      <c r="N5834" s="348"/>
    </row>
    <row r="5835" spans="2:14" x14ac:dyDescent="0.15">
      <c r="B5835" s="160">
        <v>5831</v>
      </c>
      <c r="C5835" s="165"/>
      <c r="D5835" s="112"/>
      <c r="E5835" s="121"/>
      <c r="F5835" s="122"/>
      <c r="G5835" s="129"/>
      <c r="H5835" s="372"/>
      <c r="I5835" s="264"/>
      <c r="J5835" s="270"/>
      <c r="K5835" s="264"/>
      <c r="L5835" s="264"/>
      <c r="M5835" s="158"/>
      <c r="N5835" s="348"/>
    </row>
    <row r="5836" spans="2:14" x14ac:dyDescent="0.15">
      <c r="B5836" s="160">
        <v>5832</v>
      </c>
      <c r="C5836" s="165"/>
      <c r="D5836" s="112"/>
      <c r="E5836" s="121"/>
      <c r="F5836" s="122"/>
      <c r="G5836" s="129"/>
      <c r="H5836" s="372"/>
      <c r="I5836" s="264"/>
      <c r="J5836" s="270"/>
      <c r="K5836" s="264"/>
      <c r="L5836" s="264"/>
      <c r="M5836" s="158"/>
      <c r="N5836" s="348"/>
    </row>
    <row r="5837" spans="2:14" x14ac:dyDescent="0.15">
      <c r="B5837" s="160">
        <v>5833</v>
      </c>
      <c r="C5837" s="165"/>
      <c r="D5837" s="112"/>
      <c r="E5837" s="121"/>
      <c r="F5837" s="122"/>
      <c r="G5837" s="129"/>
      <c r="H5837" s="372"/>
      <c r="I5837" s="264"/>
      <c r="J5837" s="270"/>
      <c r="K5837" s="264"/>
      <c r="L5837" s="264"/>
      <c r="M5837" s="158"/>
      <c r="N5837" s="348"/>
    </row>
    <row r="5838" spans="2:14" x14ac:dyDescent="0.15">
      <c r="B5838" s="160">
        <v>5834</v>
      </c>
      <c r="C5838" s="165"/>
      <c r="D5838" s="112"/>
      <c r="E5838" s="121"/>
      <c r="F5838" s="122"/>
      <c r="G5838" s="129"/>
      <c r="H5838" s="372"/>
      <c r="I5838" s="264"/>
      <c r="J5838" s="270"/>
      <c r="K5838" s="264"/>
      <c r="L5838" s="264"/>
      <c r="M5838" s="158"/>
      <c r="N5838" s="348"/>
    </row>
    <row r="5839" spans="2:14" x14ac:dyDescent="0.15">
      <c r="B5839" s="160">
        <v>5835</v>
      </c>
      <c r="C5839" s="165"/>
      <c r="D5839" s="112"/>
      <c r="E5839" s="121"/>
      <c r="F5839" s="122"/>
      <c r="G5839" s="129"/>
      <c r="H5839" s="372"/>
      <c r="I5839" s="264"/>
      <c r="J5839" s="270"/>
      <c r="K5839" s="264"/>
      <c r="L5839" s="264"/>
      <c r="M5839" s="158"/>
      <c r="N5839" s="348"/>
    </row>
    <row r="5840" spans="2:14" x14ac:dyDescent="0.15">
      <c r="B5840" s="160">
        <v>5836</v>
      </c>
      <c r="C5840" s="165"/>
      <c r="D5840" s="112"/>
      <c r="E5840" s="121"/>
      <c r="F5840" s="122"/>
      <c r="G5840" s="129"/>
      <c r="H5840" s="372"/>
      <c r="I5840" s="264"/>
      <c r="J5840" s="270"/>
      <c r="K5840" s="264"/>
      <c r="L5840" s="264"/>
      <c r="M5840" s="158"/>
      <c r="N5840" s="348"/>
    </row>
    <row r="5841" spans="2:14" x14ac:dyDescent="0.15">
      <c r="B5841" s="160">
        <v>5837</v>
      </c>
      <c r="C5841" s="165"/>
      <c r="D5841" s="112"/>
      <c r="E5841" s="121"/>
      <c r="F5841" s="122"/>
      <c r="G5841" s="129"/>
      <c r="H5841" s="372"/>
      <c r="I5841" s="264"/>
      <c r="J5841" s="270"/>
      <c r="K5841" s="264"/>
      <c r="L5841" s="264"/>
      <c r="M5841" s="158"/>
      <c r="N5841" s="348"/>
    </row>
    <row r="5842" spans="2:14" x14ac:dyDescent="0.15">
      <c r="B5842" s="160">
        <v>5838</v>
      </c>
      <c r="C5842" s="165"/>
      <c r="D5842" s="112"/>
      <c r="E5842" s="121"/>
      <c r="F5842" s="122"/>
      <c r="G5842" s="129"/>
      <c r="H5842" s="372"/>
      <c r="I5842" s="264"/>
      <c r="J5842" s="270"/>
      <c r="K5842" s="264"/>
      <c r="L5842" s="264"/>
      <c r="M5842" s="158"/>
      <c r="N5842" s="348"/>
    </row>
    <row r="5843" spans="2:14" x14ac:dyDescent="0.15">
      <c r="B5843" s="160">
        <v>5839</v>
      </c>
      <c r="C5843" s="165"/>
      <c r="D5843" s="112"/>
      <c r="E5843" s="121"/>
      <c r="F5843" s="122"/>
      <c r="G5843" s="129"/>
      <c r="H5843" s="372"/>
      <c r="I5843" s="264"/>
      <c r="J5843" s="270"/>
      <c r="K5843" s="264"/>
      <c r="L5843" s="264"/>
      <c r="M5843" s="158"/>
      <c r="N5843" s="348"/>
    </row>
    <row r="5844" spans="2:14" x14ac:dyDescent="0.15">
      <c r="B5844" s="160">
        <v>5840</v>
      </c>
      <c r="C5844" s="165"/>
      <c r="D5844" s="112"/>
      <c r="E5844" s="121"/>
      <c r="F5844" s="122"/>
      <c r="G5844" s="129"/>
      <c r="H5844" s="372"/>
      <c r="I5844" s="264"/>
      <c r="J5844" s="270"/>
      <c r="K5844" s="264"/>
      <c r="L5844" s="264"/>
      <c r="M5844" s="158"/>
      <c r="N5844" s="348"/>
    </row>
    <row r="5845" spans="2:14" x14ac:dyDescent="0.15">
      <c r="B5845" s="160">
        <v>5841</v>
      </c>
      <c r="C5845" s="165"/>
      <c r="D5845" s="112"/>
      <c r="E5845" s="121"/>
      <c r="F5845" s="122"/>
      <c r="G5845" s="129"/>
      <c r="H5845" s="372"/>
      <c r="I5845" s="264"/>
      <c r="J5845" s="270"/>
      <c r="K5845" s="264"/>
      <c r="L5845" s="264"/>
      <c r="M5845" s="158"/>
      <c r="N5845" s="348"/>
    </row>
    <row r="5846" spans="2:14" x14ac:dyDescent="0.15">
      <c r="B5846" s="160">
        <v>5842</v>
      </c>
      <c r="C5846" s="165"/>
      <c r="D5846" s="112"/>
      <c r="E5846" s="121"/>
      <c r="F5846" s="122"/>
      <c r="G5846" s="129"/>
      <c r="H5846" s="372"/>
      <c r="I5846" s="264"/>
      <c r="J5846" s="270"/>
      <c r="K5846" s="264"/>
      <c r="L5846" s="264"/>
      <c r="M5846" s="158"/>
      <c r="N5846" s="348"/>
    </row>
    <row r="5847" spans="2:14" x14ac:dyDescent="0.15">
      <c r="B5847" s="160">
        <v>5843</v>
      </c>
      <c r="C5847" s="165"/>
      <c r="D5847" s="112"/>
      <c r="E5847" s="121"/>
      <c r="F5847" s="122"/>
      <c r="G5847" s="129"/>
      <c r="H5847" s="372"/>
      <c r="I5847" s="264"/>
      <c r="J5847" s="270"/>
      <c r="K5847" s="264"/>
      <c r="L5847" s="264"/>
      <c r="M5847" s="158"/>
      <c r="N5847" s="348"/>
    </row>
    <row r="5848" spans="2:14" x14ac:dyDescent="0.15">
      <c r="B5848" s="160">
        <v>5844</v>
      </c>
      <c r="C5848" s="165"/>
      <c r="D5848" s="112"/>
      <c r="E5848" s="121"/>
      <c r="F5848" s="122"/>
      <c r="G5848" s="129"/>
      <c r="H5848" s="372"/>
      <c r="I5848" s="264"/>
      <c r="J5848" s="270"/>
      <c r="K5848" s="264"/>
      <c r="L5848" s="264"/>
      <c r="M5848" s="158"/>
      <c r="N5848" s="348"/>
    </row>
    <row r="5849" spans="2:14" x14ac:dyDescent="0.15">
      <c r="B5849" s="160">
        <v>5845</v>
      </c>
      <c r="C5849" s="165"/>
      <c r="D5849" s="112"/>
      <c r="E5849" s="121"/>
      <c r="F5849" s="122"/>
      <c r="G5849" s="129"/>
      <c r="H5849" s="372"/>
      <c r="I5849" s="264"/>
      <c r="J5849" s="270"/>
      <c r="K5849" s="264"/>
      <c r="L5849" s="264"/>
      <c r="M5849" s="158"/>
      <c r="N5849" s="348"/>
    </row>
    <row r="5850" spans="2:14" x14ac:dyDescent="0.15">
      <c r="B5850" s="160">
        <v>5846</v>
      </c>
      <c r="C5850" s="165"/>
      <c r="D5850" s="112"/>
      <c r="E5850" s="121"/>
      <c r="F5850" s="122"/>
      <c r="G5850" s="129"/>
      <c r="H5850" s="372"/>
      <c r="I5850" s="264"/>
      <c r="J5850" s="270"/>
      <c r="K5850" s="264"/>
      <c r="L5850" s="264"/>
      <c r="M5850" s="158"/>
      <c r="N5850" s="348"/>
    </row>
    <row r="5851" spans="2:14" x14ac:dyDescent="0.15">
      <c r="B5851" s="160">
        <v>5847</v>
      </c>
      <c r="C5851" s="165"/>
      <c r="D5851" s="112"/>
      <c r="E5851" s="121"/>
      <c r="F5851" s="122"/>
      <c r="G5851" s="129"/>
      <c r="H5851" s="372"/>
      <c r="I5851" s="264"/>
      <c r="J5851" s="270"/>
      <c r="K5851" s="264"/>
      <c r="L5851" s="264"/>
      <c r="M5851" s="158"/>
      <c r="N5851" s="348"/>
    </row>
    <row r="5852" spans="2:14" x14ac:dyDescent="0.15">
      <c r="B5852" s="160">
        <v>5848</v>
      </c>
      <c r="C5852" s="165"/>
      <c r="D5852" s="112"/>
      <c r="E5852" s="121"/>
      <c r="F5852" s="122"/>
      <c r="G5852" s="129"/>
      <c r="H5852" s="372"/>
      <c r="I5852" s="264"/>
      <c r="J5852" s="270"/>
      <c r="K5852" s="264"/>
      <c r="L5852" s="264"/>
      <c r="M5852" s="158"/>
      <c r="N5852" s="348"/>
    </row>
    <row r="5853" spans="2:14" x14ac:dyDescent="0.15">
      <c r="B5853" s="160">
        <v>5849</v>
      </c>
      <c r="C5853" s="165"/>
      <c r="D5853" s="112"/>
      <c r="E5853" s="121"/>
      <c r="F5853" s="122"/>
      <c r="G5853" s="129"/>
      <c r="H5853" s="372"/>
      <c r="I5853" s="264"/>
      <c r="J5853" s="270"/>
      <c r="K5853" s="264"/>
      <c r="L5853" s="264"/>
      <c r="M5853" s="158"/>
      <c r="N5853" s="348"/>
    </row>
    <row r="5854" spans="2:14" x14ac:dyDescent="0.15">
      <c r="B5854" s="160">
        <v>5850</v>
      </c>
      <c r="C5854" s="165"/>
      <c r="D5854" s="112"/>
      <c r="E5854" s="121"/>
      <c r="F5854" s="122"/>
      <c r="G5854" s="129"/>
      <c r="H5854" s="372"/>
      <c r="I5854" s="264"/>
      <c r="J5854" s="270"/>
      <c r="K5854" s="264"/>
      <c r="L5854" s="264"/>
      <c r="M5854" s="158"/>
      <c r="N5854" s="348"/>
    </row>
    <row r="5855" spans="2:14" x14ac:dyDescent="0.15">
      <c r="B5855" s="160">
        <v>5851</v>
      </c>
      <c r="C5855" s="165"/>
      <c r="D5855" s="112"/>
      <c r="E5855" s="121"/>
      <c r="F5855" s="122"/>
      <c r="G5855" s="129"/>
      <c r="H5855" s="372"/>
      <c r="I5855" s="264"/>
      <c r="J5855" s="270"/>
      <c r="K5855" s="264"/>
      <c r="L5855" s="264"/>
      <c r="M5855" s="158"/>
      <c r="N5855" s="348"/>
    </row>
    <row r="5856" spans="2:14" x14ac:dyDescent="0.15">
      <c r="B5856" s="160">
        <v>5852</v>
      </c>
      <c r="C5856" s="165"/>
      <c r="D5856" s="112"/>
      <c r="E5856" s="121"/>
      <c r="F5856" s="122"/>
      <c r="G5856" s="129"/>
      <c r="H5856" s="372"/>
      <c r="I5856" s="264"/>
      <c r="J5856" s="270"/>
      <c r="K5856" s="264"/>
      <c r="L5856" s="264"/>
      <c r="M5856" s="158"/>
      <c r="N5856" s="348"/>
    </row>
    <row r="5857" spans="2:14" x14ac:dyDescent="0.15">
      <c r="B5857" s="160">
        <v>5853</v>
      </c>
      <c r="C5857" s="165"/>
      <c r="D5857" s="112"/>
      <c r="E5857" s="121"/>
      <c r="F5857" s="122"/>
      <c r="G5857" s="129"/>
      <c r="H5857" s="372"/>
      <c r="I5857" s="264"/>
      <c r="J5857" s="270"/>
      <c r="K5857" s="264"/>
      <c r="L5857" s="264"/>
      <c r="M5857" s="158"/>
      <c r="N5857" s="348"/>
    </row>
    <row r="5858" spans="2:14" x14ac:dyDescent="0.15">
      <c r="B5858" s="160">
        <v>5854</v>
      </c>
      <c r="C5858" s="165"/>
      <c r="D5858" s="112"/>
      <c r="E5858" s="121"/>
      <c r="F5858" s="122"/>
      <c r="G5858" s="129"/>
      <c r="H5858" s="372"/>
      <c r="I5858" s="264"/>
      <c r="J5858" s="270"/>
      <c r="K5858" s="264"/>
      <c r="L5858" s="264"/>
      <c r="M5858" s="158"/>
      <c r="N5858" s="348"/>
    </row>
    <row r="5859" spans="2:14" x14ac:dyDescent="0.15">
      <c r="B5859" s="160">
        <v>5855</v>
      </c>
      <c r="C5859" s="165"/>
      <c r="D5859" s="112"/>
      <c r="E5859" s="121"/>
      <c r="F5859" s="122"/>
      <c r="G5859" s="129"/>
      <c r="H5859" s="372"/>
      <c r="I5859" s="264"/>
      <c r="J5859" s="270"/>
      <c r="K5859" s="264"/>
      <c r="L5859" s="264"/>
      <c r="M5859" s="158"/>
      <c r="N5859" s="348"/>
    </row>
    <row r="5860" spans="2:14" x14ac:dyDescent="0.15">
      <c r="B5860" s="160">
        <v>5856</v>
      </c>
      <c r="C5860" s="165"/>
      <c r="D5860" s="112"/>
      <c r="E5860" s="121"/>
      <c r="F5860" s="122"/>
      <c r="G5860" s="129"/>
      <c r="H5860" s="372"/>
      <c r="I5860" s="264"/>
      <c r="J5860" s="270"/>
      <c r="K5860" s="264"/>
      <c r="L5860" s="264"/>
      <c r="M5860" s="158"/>
      <c r="N5860" s="348"/>
    </row>
    <row r="5861" spans="2:14" x14ac:dyDescent="0.15">
      <c r="B5861" s="160">
        <v>5857</v>
      </c>
      <c r="C5861" s="165"/>
      <c r="D5861" s="112"/>
      <c r="E5861" s="121"/>
      <c r="F5861" s="122"/>
      <c r="G5861" s="129"/>
      <c r="H5861" s="372"/>
      <c r="I5861" s="264"/>
      <c r="J5861" s="270"/>
      <c r="K5861" s="264"/>
      <c r="L5861" s="264"/>
      <c r="M5861" s="158"/>
      <c r="N5861" s="348"/>
    </row>
    <row r="5862" spans="2:14" x14ac:dyDescent="0.15">
      <c r="B5862" s="160">
        <v>5858</v>
      </c>
      <c r="C5862" s="165"/>
      <c r="D5862" s="112"/>
      <c r="E5862" s="121"/>
      <c r="F5862" s="122"/>
      <c r="G5862" s="129"/>
      <c r="H5862" s="372"/>
      <c r="I5862" s="264"/>
      <c r="J5862" s="270"/>
      <c r="K5862" s="264"/>
      <c r="L5862" s="264"/>
      <c r="M5862" s="158"/>
      <c r="N5862" s="348"/>
    </row>
    <row r="5863" spans="2:14" x14ac:dyDescent="0.15">
      <c r="B5863" s="160">
        <v>5859</v>
      </c>
      <c r="C5863" s="165"/>
      <c r="D5863" s="112"/>
      <c r="E5863" s="121"/>
      <c r="F5863" s="122"/>
      <c r="G5863" s="129"/>
      <c r="H5863" s="372"/>
      <c r="I5863" s="264"/>
      <c r="J5863" s="270"/>
      <c r="K5863" s="264"/>
      <c r="L5863" s="264"/>
      <c r="M5863" s="158"/>
      <c r="N5863" s="348"/>
    </row>
    <row r="5864" spans="2:14" x14ac:dyDescent="0.15">
      <c r="B5864" s="160">
        <v>5860</v>
      </c>
      <c r="C5864" s="165"/>
      <c r="D5864" s="112"/>
      <c r="E5864" s="121"/>
      <c r="F5864" s="122"/>
      <c r="G5864" s="129"/>
      <c r="H5864" s="372"/>
      <c r="I5864" s="264"/>
      <c r="J5864" s="270"/>
      <c r="K5864" s="264"/>
      <c r="L5864" s="264"/>
      <c r="M5864" s="158"/>
      <c r="N5864" s="348"/>
    </row>
    <row r="5865" spans="2:14" x14ac:dyDescent="0.15">
      <c r="B5865" s="160">
        <v>5861</v>
      </c>
      <c r="C5865" s="165"/>
      <c r="D5865" s="112"/>
      <c r="E5865" s="121"/>
      <c r="F5865" s="122"/>
      <c r="G5865" s="129"/>
      <c r="H5865" s="372"/>
      <c r="I5865" s="264"/>
      <c r="J5865" s="270"/>
      <c r="K5865" s="264"/>
      <c r="L5865" s="264"/>
      <c r="M5865" s="158"/>
      <c r="N5865" s="348"/>
    </row>
    <row r="5866" spans="2:14" x14ac:dyDescent="0.15">
      <c r="B5866" s="160">
        <v>5862</v>
      </c>
      <c r="C5866" s="165"/>
      <c r="D5866" s="112"/>
      <c r="E5866" s="121"/>
      <c r="F5866" s="122"/>
      <c r="G5866" s="129"/>
      <c r="H5866" s="372"/>
      <c r="I5866" s="264"/>
      <c r="J5866" s="270"/>
      <c r="K5866" s="264"/>
      <c r="L5866" s="264"/>
      <c r="M5866" s="158"/>
      <c r="N5866" s="348"/>
    </row>
    <row r="5867" spans="2:14" x14ac:dyDescent="0.15">
      <c r="B5867" s="160">
        <v>5863</v>
      </c>
      <c r="C5867" s="165"/>
      <c r="D5867" s="112"/>
      <c r="E5867" s="121"/>
      <c r="F5867" s="122"/>
      <c r="G5867" s="129"/>
      <c r="H5867" s="372"/>
      <c r="I5867" s="264"/>
      <c r="J5867" s="270"/>
      <c r="K5867" s="264"/>
      <c r="L5867" s="264"/>
      <c r="M5867" s="158"/>
      <c r="N5867" s="348"/>
    </row>
    <row r="5868" spans="2:14" x14ac:dyDescent="0.15">
      <c r="B5868" s="160">
        <v>5864</v>
      </c>
      <c r="C5868" s="165"/>
      <c r="D5868" s="112"/>
      <c r="E5868" s="121"/>
      <c r="F5868" s="122"/>
      <c r="G5868" s="129"/>
      <c r="H5868" s="372"/>
      <c r="I5868" s="264"/>
      <c r="J5868" s="270"/>
      <c r="K5868" s="264"/>
      <c r="L5868" s="264"/>
      <c r="M5868" s="158"/>
      <c r="N5868" s="348"/>
    </row>
    <row r="5869" spans="2:14" x14ac:dyDescent="0.15">
      <c r="B5869" s="160">
        <v>5865</v>
      </c>
      <c r="C5869" s="165"/>
      <c r="D5869" s="112"/>
      <c r="E5869" s="121"/>
      <c r="F5869" s="122"/>
      <c r="G5869" s="129"/>
      <c r="H5869" s="372"/>
      <c r="I5869" s="264"/>
      <c r="J5869" s="270"/>
      <c r="K5869" s="264"/>
      <c r="L5869" s="264"/>
      <c r="M5869" s="158"/>
      <c r="N5869" s="348"/>
    </row>
    <row r="5870" spans="2:14" x14ac:dyDescent="0.15">
      <c r="B5870" s="160">
        <v>5866</v>
      </c>
      <c r="C5870" s="165"/>
      <c r="D5870" s="112"/>
      <c r="E5870" s="121"/>
      <c r="F5870" s="122"/>
      <c r="G5870" s="129"/>
      <c r="H5870" s="372"/>
      <c r="I5870" s="264"/>
      <c r="J5870" s="270"/>
      <c r="K5870" s="264"/>
      <c r="L5870" s="264"/>
      <c r="M5870" s="158"/>
      <c r="N5870" s="348"/>
    </row>
    <row r="5871" spans="2:14" x14ac:dyDescent="0.15">
      <c r="B5871" s="160">
        <v>5867</v>
      </c>
      <c r="C5871" s="165"/>
      <c r="D5871" s="112"/>
      <c r="E5871" s="121"/>
      <c r="F5871" s="122"/>
      <c r="G5871" s="129"/>
      <c r="H5871" s="372"/>
      <c r="I5871" s="264"/>
      <c r="J5871" s="270"/>
      <c r="K5871" s="264"/>
      <c r="L5871" s="264"/>
      <c r="M5871" s="158"/>
      <c r="N5871" s="348"/>
    </row>
    <row r="5872" spans="2:14" x14ac:dyDescent="0.15">
      <c r="B5872" s="160">
        <v>5868</v>
      </c>
      <c r="C5872" s="165"/>
      <c r="D5872" s="112"/>
      <c r="E5872" s="121"/>
      <c r="F5872" s="122"/>
      <c r="G5872" s="129"/>
      <c r="H5872" s="372"/>
      <c r="I5872" s="264"/>
      <c r="J5872" s="270"/>
      <c r="K5872" s="264"/>
      <c r="L5872" s="264"/>
      <c r="M5872" s="158"/>
      <c r="N5872" s="348"/>
    </row>
    <row r="5873" spans="2:14" x14ac:dyDescent="0.15">
      <c r="B5873" s="160">
        <v>5869</v>
      </c>
      <c r="C5873" s="165"/>
      <c r="D5873" s="112"/>
      <c r="E5873" s="121"/>
      <c r="F5873" s="122"/>
      <c r="G5873" s="129"/>
      <c r="H5873" s="372"/>
      <c r="I5873" s="264"/>
      <c r="J5873" s="270"/>
      <c r="K5873" s="264"/>
      <c r="L5873" s="264"/>
      <c r="M5873" s="158"/>
      <c r="N5873" s="348"/>
    </row>
    <row r="5874" spans="2:14" x14ac:dyDescent="0.15">
      <c r="B5874" s="160">
        <v>5870</v>
      </c>
      <c r="C5874" s="165"/>
      <c r="D5874" s="112"/>
      <c r="E5874" s="121"/>
      <c r="F5874" s="122"/>
      <c r="G5874" s="129"/>
      <c r="H5874" s="372"/>
      <c r="I5874" s="264"/>
      <c r="J5874" s="270"/>
      <c r="K5874" s="264"/>
      <c r="L5874" s="264"/>
      <c r="M5874" s="158"/>
      <c r="N5874" s="348"/>
    </row>
    <row r="5875" spans="2:14" x14ac:dyDescent="0.15">
      <c r="B5875" s="160">
        <v>5871</v>
      </c>
      <c r="C5875" s="165"/>
      <c r="D5875" s="112"/>
      <c r="E5875" s="121"/>
      <c r="F5875" s="122"/>
      <c r="G5875" s="129"/>
      <c r="H5875" s="372"/>
      <c r="I5875" s="264"/>
      <c r="J5875" s="270"/>
      <c r="K5875" s="264"/>
      <c r="L5875" s="264"/>
      <c r="M5875" s="158"/>
      <c r="N5875" s="348"/>
    </row>
    <row r="5876" spans="2:14" x14ac:dyDescent="0.15">
      <c r="B5876" s="160">
        <v>5872</v>
      </c>
      <c r="C5876" s="165"/>
      <c r="D5876" s="112"/>
      <c r="E5876" s="121"/>
      <c r="F5876" s="122"/>
      <c r="G5876" s="129"/>
      <c r="H5876" s="372"/>
      <c r="I5876" s="264"/>
      <c r="J5876" s="270"/>
      <c r="K5876" s="264"/>
      <c r="L5876" s="264"/>
      <c r="M5876" s="158"/>
      <c r="N5876" s="348"/>
    </row>
    <row r="5877" spans="2:14" x14ac:dyDescent="0.15">
      <c r="B5877" s="160">
        <v>5873</v>
      </c>
      <c r="C5877" s="165"/>
      <c r="D5877" s="112"/>
      <c r="E5877" s="121"/>
      <c r="F5877" s="122"/>
      <c r="G5877" s="129"/>
      <c r="H5877" s="372"/>
      <c r="I5877" s="264"/>
      <c r="J5877" s="270"/>
      <c r="K5877" s="264"/>
      <c r="L5877" s="264"/>
      <c r="M5877" s="158"/>
      <c r="N5877" s="348"/>
    </row>
    <row r="5878" spans="2:14" x14ac:dyDescent="0.15">
      <c r="B5878" s="160">
        <v>5874</v>
      </c>
      <c r="C5878" s="165"/>
      <c r="D5878" s="112"/>
      <c r="E5878" s="121"/>
      <c r="F5878" s="122"/>
      <c r="G5878" s="129"/>
      <c r="H5878" s="372"/>
      <c r="I5878" s="264"/>
      <c r="J5878" s="270"/>
      <c r="K5878" s="264"/>
      <c r="L5878" s="264"/>
      <c r="M5878" s="158"/>
      <c r="N5878" s="348"/>
    </row>
    <row r="5879" spans="2:14" x14ac:dyDescent="0.15">
      <c r="B5879" s="160">
        <v>5875</v>
      </c>
      <c r="C5879" s="165"/>
      <c r="D5879" s="112"/>
      <c r="E5879" s="121"/>
      <c r="F5879" s="122"/>
      <c r="G5879" s="129"/>
      <c r="H5879" s="372"/>
      <c r="I5879" s="264"/>
      <c r="J5879" s="270"/>
      <c r="K5879" s="264"/>
      <c r="L5879" s="264"/>
      <c r="M5879" s="158"/>
      <c r="N5879" s="348"/>
    </row>
    <row r="5880" spans="2:14" x14ac:dyDescent="0.15">
      <c r="B5880" s="160">
        <v>5876</v>
      </c>
      <c r="C5880" s="165"/>
      <c r="D5880" s="112"/>
      <c r="E5880" s="121"/>
      <c r="F5880" s="122"/>
      <c r="G5880" s="129"/>
      <c r="H5880" s="372"/>
      <c r="I5880" s="264"/>
      <c r="J5880" s="270"/>
      <c r="K5880" s="264"/>
      <c r="L5880" s="264"/>
      <c r="M5880" s="158"/>
      <c r="N5880" s="348"/>
    </row>
    <row r="5881" spans="2:14" x14ac:dyDescent="0.15">
      <c r="B5881" s="160">
        <v>5877</v>
      </c>
      <c r="C5881" s="165"/>
      <c r="D5881" s="112"/>
      <c r="E5881" s="121"/>
      <c r="F5881" s="122"/>
      <c r="G5881" s="129"/>
      <c r="H5881" s="372"/>
      <c r="I5881" s="264"/>
      <c r="J5881" s="270"/>
      <c r="K5881" s="264"/>
      <c r="L5881" s="264"/>
      <c r="M5881" s="158"/>
      <c r="N5881" s="348"/>
    </row>
    <row r="5882" spans="2:14" x14ac:dyDescent="0.15">
      <c r="B5882" s="160">
        <v>5878</v>
      </c>
      <c r="C5882" s="165"/>
      <c r="D5882" s="112"/>
      <c r="E5882" s="121"/>
      <c r="F5882" s="122"/>
      <c r="G5882" s="129"/>
      <c r="H5882" s="372"/>
      <c r="I5882" s="264"/>
      <c r="J5882" s="270"/>
      <c r="K5882" s="264"/>
      <c r="L5882" s="264"/>
      <c r="M5882" s="158"/>
      <c r="N5882" s="348"/>
    </row>
    <row r="5883" spans="2:14" x14ac:dyDescent="0.15">
      <c r="B5883" s="160">
        <v>5879</v>
      </c>
      <c r="C5883" s="165"/>
      <c r="D5883" s="112"/>
      <c r="E5883" s="121"/>
      <c r="F5883" s="122"/>
      <c r="G5883" s="129"/>
      <c r="H5883" s="372"/>
      <c r="I5883" s="264"/>
      <c r="J5883" s="270"/>
      <c r="K5883" s="264"/>
      <c r="L5883" s="264"/>
      <c r="M5883" s="158"/>
      <c r="N5883" s="348"/>
    </row>
    <row r="5884" spans="2:14" x14ac:dyDescent="0.15">
      <c r="B5884" s="160">
        <v>5880</v>
      </c>
      <c r="C5884" s="165"/>
      <c r="D5884" s="112"/>
      <c r="E5884" s="121"/>
      <c r="F5884" s="122"/>
      <c r="G5884" s="129"/>
      <c r="H5884" s="372"/>
      <c r="I5884" s="264"/>
      <c r="J5884" s="270"/>
      <c r="K5884" s="264"/>
      <c r="L5884" s="264"/>
      <c r="M5884" s="158"/>
      <c r="N5884" s="348"/>
    </row>
    <row r="5885" spans="2:14" x14ac:dyDescent="0.15">
      <c r="B5885" s="160">
        <v>5881</v>
      </c>
      <c r="C5885" s="165"/>
      <c r="D5885" s="112"/>
      <c r="E5885" s="121"/>
      <c r="F5885" s="122"/>
      <c r="G5885" s="129"/>
      <c r="H5885" s="372"/>
      <c r="I5885" s="264"/>
      <c r="J5885" s="270"/>
      <c r="K5885" s="264"/>
      <c r="L5885" s="264"/>
      <c r="M5885" s="158"/>
      <c r="N5885" s="348"/>
    </row>
    <row r="5886" spans="2:14" x14ac:dyDescent="0.15">
      <c r="B5886" s="160">
        <v>5882</v>
      </c>
      <c r="C5886" s="165"/>
      <c r="D5886" s="112"/>
      <c r="E5886" s="121"/>
      <c r="F5886" s="122"/>
      <c r="G5886" s="129"/>
      <c r="H5886" s="372"/>
      <c r="I5886" s="264"/>
      <c r="J5886" s="270"/>
      <c r="K5886" s="264"/>
      <c r="L5886" s="264"/>
      <c r="M5886" s="158"/>
      <c r="N5886" s="348"/>
    </row>
    <row r="5887" spans="2:14" x14ac:dyDescent="0.15">
      <c r="B5887" s="160">
        <v>5883</v>
      </c>
      <c r="C5887" s="165"/>
      <c r="D5887" s="112"/>
      <c r="E5887" s="121"/>
      <c r="F5887" s="122"/>
      <c r="G5887" s="129"/>
      <c r="H5887" s="372"/>
      <c r="I5887" s="264"/>
      <c r="J5887" s="270"/>
      <c r="K5887" s="264"/>
      <c r="L5887" s="264"/>
      <c r="M5887" s="158"/>
      <c r="N5887" s="348"/>
    </row>
    <row r="5888" spans="2:14" x14ac:dyDescent="0.15">
      <c r="B5888" s="160">
        <v>5884</v>
      </c>
      <c r="C5888" s="165"/>
      <c r="D5888" s="112"/>
      <c r="E5888" s="121"/>
      <c r="F5888" s="122"/>
      <c r="G5888" s="129"/>
      <c r="H5888" s="372"/>
      <c r="I5888" s="264"/>
      <c r="J5888" s="270"/>
      <c r="K5888" s="264"/>
      <c r="L5888" s="264"/>
      <c r="M5888" s="158"/>
      <c r="N5888" s="348"/>
    </row>
    <row r="5889" spans="2:14" x14ac:dyDescent="0.15">
      <c r="B5889" s="160">
        <v>5885</v>
      </c>
      <c r="C5889" s="165"/>
      <c r="D5889" s="112"/>
      <c r="E5889" s="121"/>
      <c r="F5889" s="122"/>
      <c r="G5889" s="129"/>
      <c r="H5889" s="372"/>
      <c r="I5889" s="264"/>
      <c r="J5889" s="270"/>
      <c r="K5889" s="264"/>
      <c r="L5889" s="264"/>
      <c r="M5889" s="158"/>
      <c r="N5889" s="348"/>
    </row>
    <row r="5890" spans="2:14" x14ac:dyDescent="0.15">
      <c r="B5890" s="160">
        <v>5886</v>
      </c>
      <c r="C5890" s="165"/>
      <c r="D5890" s="112"/>
      <c r="E5890" s="121"/>
      <c r="F5890" s="122"/>
      <c r="G5890" s="129"/>
      <c r="H5890" s="372"/>
      <c r="I5890" s="264"/>
      <c r="J5890" s="270"/>
      <c r="K5890" s="264"/>
      <c r="L5890" s="264"/>
      <c r="M5890" s="158"/>
      <c r="N5890" s="348"/>
    </row>
    <row r="5891" spans="2:14" x14ac:dyDescent="0.15">
      <c r="B5891" s="160">
        <v>5887</v>
      </c>
      <c r="C5891" s="165"/>
      <c r="D5891" s="112"/>
      <c r="E5891" s="121"/>
      <c r="F5891" s="122"/>
      <c r="G5891" s="129"/>
      <c r="H5891" s="372"/>
      <c r="I5891" s="264"/>
      <c r="J5891" s="270"/>
      <c r="K5891" s="264"/>
      <c r="L5891" s="264"/>
      <c r="M5891" s="158"/>
      <c r="N5891" s="348"/>
    </row>
    <row r="5892" spans="2:14" x14ac:dyDescent="0.15">
      <c r="B5892" s="160">
        <v>5888</v>
      </c>
      <c r="C5892" s="165"/>
      <c r="D5892" s="112"/>
      <c r="E5892" s="121"/>
      <c r="F5892" s="122"/>
      <c r="G5892" s="129"/>
      <c r="H5892" s="372"/>
      <c r="I5892" s="264"/>
      <c r="J5892" s="270"/>
      <c r="K5892" s="264"/>
      <c r="L5892" s="264"/>
      <c r="M5892" s="158"/>
      <c r="N5892" s="348"/>
    </row>
    <row r="5893" spans="2:14" x14ac:dyDescent="0.15">
      <c r="B5893" s="160">
        <v>5889</v>
      </c>
      <c r="C5893" s="165"/>
      <c r="D5893" s="112"/>
      <c r="E5893" s="121"/>
      <c r="F5893" s="122"/>
      <c r="G5893" s="129"/>
      <c r="H5893" s="372"/>
      <c r="I5893" s="264"/>
      <c r="J5893" s="270"/>
      <c r="K5893" s="264"/>
      <c r="L5893" s="264"/>
      <c r="M5893" s="158"/>
      <c r="N5893" s="348"/>
    </row>
    <row r="5894" spans="2:14" x14ac:dyDescent="0.15">
      <c r="B5894" s="160">
        <v>5890</v>
      </c>
      <c r="C5894" s="165"/>
      <c r="D5894" s="112"/>
      <c r="E5894" s="121"/>
      <c r="F5894" s="122"/>
      <c r="G5894" s="129"/>
      <c r="H5894" s="372"/>
      <c r="I5894" s="264"/>
      <c r="J5894" s="270"/>
      <c r="K5894" s="264"/>
      <c r="L5894" s="264"/>
      <c r="M5894" s="158"/>
      <c r="N5894" s="348"/>
    </row>
    <row r="5895" spans="2:14" x14ac:dyDescent="0.15">
      <c r="B5895" s="160">
        <v>5891</v>
      </c>
      <c r="C5895" s="165"/>
      <c r="D5895" s="112"/>
      <c r="E5895" s="121"/>
      <c r="F5895" s="122"/>
      <c r="G5895" s="129"/>
      <c r="H5895" s="372"/>
      <c r="I5895" s="264"/>
      <c r="J5895" s="270"/>
      <c r="K5895" s="264"/>
      <c r="L5895" s="264"/>
      <c r="M5895" s="158"/>
      <c r="N5895" s="348"/>
    </row>
    <row r="5896" spans="2:14" x14ac:dyDescent="0.15">
      <c r="B5896" s="160">
        <v>5892</v>
      </c>
      <c r="C5896" s="165"/>
      <c r="D5896" s="112"/>
      <c r="E5896" s="121"/>
      <c r="F5896" s="122"/>
      <c r="G5896" s="129"/>
      <c r="H5896" s="372"/>
      <c r="I5896" s="264"/>
      <c r="J5896" s="270"/>
      <c r="K5896" s="264"/>
      <c r="L5896" s="264"/>
      <c r="M5896" s="158"/>
      <c r="N5896" s="348"/>
    </row>
    <row r="5897" spans="2:14" x14ac:dyDescent="0.15">
      <c r="B5897" s="160">
        <v>5893</v>
      </c>
      <c r="C5897" s="165"/>
      <c r="D5897" s="112"/>
      <c r="E5897" s="121"/>
      <c r="F5897" s="122"/>
      <c r="G5897" s="129"/>
      <c r="H5897" s="372"/>
      <c r="I5897" s="264"/>
      <c r="J5897" s="270"/>
      <c r="K5897" s="264"/>
      <c r="L5897" s="264"/>
      <c r="M5897" s="158"/>
      <c r="N5897" s="348"/>
    </row>
    <row r="5898" spans="2:14" x14ac:dyDescent="0.15">
      <c r="B5898" s="160">
        <v>5894</v>
      </c>
      <c r="C5898" s="165"/>
      <c r="D5898" s="112"/>
      <c r="E5898" s="121"/>
      <c r="F5898" s="122"/>
      <c r="G5898" s="129"/>
      <c r="H5898" s="372"/>
      <c r="I5898" s="264"/>
      <c r="J5898" s="270"/>
      <c r="K5898" s="264"/>
      <c r="L5898" s="264"/>
      <c r="M5898" s="158"/>
      <c r="N5898" s="348"/>
    </row>
    <row r="5899" spans="2:14" x14ac:dyDescent="0.15">
      <c r="B5899" s="160">
        <v>5895</v>
      </c>
      <c r="C5899" s="165"/>
      <c r="D5899" s="112"/>
      <c r="E5899" s="121"/>
      <c r="F5899" s="122"/>
      <c r="G5899" s="129"/>
      <c r="H5899" s="372"/>
      <c r="I5899" s="264"/>
      <c r="J5899" s="270"/>
      <c r="K5899" s="264"/>
      <c r="L5899" s="264"/>
      <c r="M5899" s="158"/>
      <c r="N5899" s="348"/>
    </row>
    <row r="5900" spans="2:14" x14ac:dyDescent="0.15">
      <c r="B5900" s="160">
        <v>5896</v>
      </c>
      <c r="C5900" s="165"/>
      <c r="D5900" s="112"/>
      <c r="E5900" s="121"/>
      <c r="F5900" s="122"/>
      <c r="G5900" s="129"/>
      <c r="H5900" s="372"/>
      <c r="I5900" s="264"/>
      <c r="J5900" s="270"/>
      <c r="K5900" s="264"/>
      <c r="L5900" s="264"/>
      <c r="M5900" s="158"/>
      <c r="N5900" s="348"/>
    </row>
    <row r="5901" spans="2:14" x14ac:dyDescent="0.15">
      <c r="B5901" s="160">
        <v>5897</v>
      </c>
      <c r="C5901" s="165"/>
      <c r="D5901" s="112"/>
      <c r="E5901" s="121"/>
      <c r="F5901" s="122"/>
      <c r="G5901" s="129"/>
      <c r="H5901" s="372"/>
      <c r="I5901" s="264"/>
      <c r="J5901" s="270"/>
      <c r="K5901" s="264"/>
      <c r="L5901" s="264"/>
      <c r="M5901" s="158"/>
      <c r="N5901" s="348"/>
    </row>
    <row r="5902" spans="2:14" x14ac:dyDescent="0.15">
      <c r="B5902" s="160">
        <v>5898</v>
      </c>
      <c r="C5902" s="165"/>
      <c r="D5902" s="112"/>
      <c r="E5902" s="121"/>
      <c r="F5902" s="122"/>
      <c r="G5902" s="129"/>
      <c r="H5902" s="372"/>
      <c r="I5902" s="264"/>
      <c r="J5902" s="270"/>
      <c r="K5902" s="264"/>
      <c r="L5902" s="264"/>
      <c r="M5902" s="158"/>
      <c r="N5902" s="348"/>
    </row>
    <row r="5903" spans="2:14" x14ac:dyDescent="0.15">
      <c r="B5903" s="160">
        <v>5899</v>
      </c>
      <c r="C5903" s="165"/>
      <c r="D5903" s="112"/>
      <c r="E5903" s="121"/>
      <c r="F5903" s="122"/>
      <c r="G5903" s="129"/>
      <c r="H5903" s="372"/>
      <c r="I5903" s="264"/>
      <c r="J5903" s="270"/>
      <c r="K5903" s="264"/>
      <c r="L5903" s="264"/>
      <c r="M5903" s="158"/>
      <c r="N5903" s="348"/>
    </row>
    <row r="5904" spans="2:14" x14ac:dyDescent="0.15">
      <c r="B5904" s="160">
        <v>5900</v>
      </c>
      <c r="C5904" s="165"/>
      <c r="D5904" s="112"/>
      <c r="E5904" s="121"/>
      <c r="F5904" s="122"/>
      <c r="G5904" s="129"/>
      <c r="H5904" s="372"/>
      <c r="I5904" s="264"/>
      <c r="J5904" s="270"/>
      <c r="K5904" s="264"/>
      <c r="L5904" s="264"/>
      <c r="M5904" s="158"/>
      <c r="N5904" s="348"/>
    </row>
    <row r="5905" spans="2:14" x14ac:dyDescent="0.15">
      <c r="B5905" s="160">
        <v>5901</v>
      </c>
      <c r="C5905" s="165"/>
      <c r="D5905" s="112"/>
      <c r="E5905" s="121"/>
      <c r="F5905" s="122"/>
      <c r="G5905" s="129"/>
      <c r="H5905" s="372"/>
      <c r="I5905" s="264"/>
      <c r="J5905" s="270"/>
      <c r="K5905" s="264"/>
      <c r="L5905" s="264"/>
      <c r="M5905" s="158"/>
      <c r="N5905" s="348"/>
    </row>
    <row r="5906" spans="2:14" x14ac:dyDescent="0.15">
      <c r="B5906" s="160">
        <v>5902</v>
      </c>
      <c r="C5906" s="165"/>
      <c r="D5906" s="112"/>
      <c r="E5906" s="121"/>
      <c r="F5906" s="122"/>
      <c r="G5906" s="129"/>
      <c r="H5906" s="372"/>
      <c r="I5906" s="264"/>
      <c r="J5906" s="270"/>
      <c r="K5906" s="264"/>
      <c r="L5906" s="264"/>
      <c r="M5906" s="158"/>
      <c r="N5906" s="348"/>
    </row>
    <row r="5907" spans="2:14" x14ac:dyDescent="0.15">
      <c r="B5907" s="160">
        <v>5903</v>
      </c>
      <c r="C5907" s="165"/>
      <c r="D5907" s="112"/>
      <c r="E5907" s="121"/>
      <c r="F5907" s="122"/>
      <c r="G5907" s="129"/>
      <c r="H5907" s="372"/>
      <c r="I5907" s="264"/>
      <c r="J5907" s="270"/>
      <c r="K5907" s="264"/>
      <c r="L5907" s="264"/>
      <c r="M5907" s="158"/>
      <c r="N5907" s="348"/>
    </row>
    <row r="5908" spans="2:14" x14ac:dyDescent="0.15">
      <c r="B5908" s="160">
        <v>5904</v>
      </c>
      <c r="C5908" s="165"/>
      <c r="D5908" s="112"/>
      <c r="E5908" s="121"/>
      <c r="F5908" s="122"/>
      <c r="G5908" s="129"/>
      <c r="H5908" s="372"/>
      <c r="I5908" s="264"/>
      <c r="J5908" s="270"/>
      <c r="K5908" s="264"/>
      <c r="L5908" s="264"/>
      <c r="M5908" s="158"/>
      <c r="N5908" s="348"/>
    </row>
    <row r="5909" spans="2:14" x14ac:dyDescent="0.15">
      <c r="B5909" s="160">
        <v>5905</v>
      </c>
      <c r="C5909" s="165"/>
      <c r="D5909" s="112"/>
      <c r="E5909" s="121"/>
      <c r="F5909" s="122"/>
      <c r="G5909" s="129"/>
      <c r="H5909" s="372"/>
      <c r="I5909" s="264"/>
      <c r="J5909" s="270"/>
      <c r="K5909" s="264"/>
      <c r="L5909" s="264"/>
      <c r="M5909" s="158"/>
      <c r="N5909" s="348"/>
    </row>
    <row r="5910" spans="2:14" x14ac:dyDescent="0.15">
      <c r="B5910" s="160">
        <v>5906</v>
      </c>
      <c r="C5910" s="165"/>
      <c r="D5910" s="112"/>
      <c r="E5910" s="121"/>
      <c r="F5910" s="122"/>
      <c r="G5910" s="129"/>
      <c r="H5910" s="372"/>
      <c r="I5910" s="264"/>
      <c r="J5910" s="270"/>
      <c r="K5910" s="264"/>
      <c r="L5910" s="264"/>
      <c r="M5910" s="158"/>
      <c r="N5910" s="348"/>
    </row>
    <row r="5911" spans="2:14" x14ac:dyDescent="0.15">
      <c r="B5911" s="160">
        <v>5907</v>
      </c>
      <c r="C5911" s="165"/>
      <c r="D5911" s="112"/>
      <c r="E5911" s="121"/>
      <c r="F5911" s="122"/>
      <c r="G5911" s="129"/>
      <c r="H5911" s="372"/>
      <c r="I5911" s="264"/>
      <c r="J5911" s="270"/>
      <c r="K5911" s="264"/>
      <c r="L5911" s="264"/>
      <c r="M5911" s="158"/>
      <c r="N5911" s="348"/>
    </row>
    <row r="5912" spans="2:14" x14ac:dyDescent="0.15">
      <c r="B5912" s="160">
        <v>5908</v>
      </c>
      <c r="C5912" s="165"/>
      <c r="D5912" s="112"/>
      <c r="E5912" s="121"/>
      <c r="F5912" s="122"/>
      <c r="G5912" s="129"/>
      <c r="H5912" s="372"/>
      <c r="I5912" s="264"/>
      <c r="J5912" s="270"/>
      <c r="K5912" s="264"/>
      <c r="L5912" s="264"/>
      <c r="M5912" s="158"/>
      <c r="N5912" s="348"/>
    </row>
    <row r="5913" spans="2:14" x14ac:dyDescent="0.15">
      <c r="B5913" s="160">
        <v>5909</v>
      </c>
      <c r="C5913" s="165"/>
      <c r="D5913" s="112"/>
      <c r="E5913" s="121"/>
      <c r="F5913" s="122"/>
      <c r="G5913" s="129"/>
      <c r="H5913" s="372"/>
      <c r="I5913" s="264"/>
      <c r="J5913" s="270"/>
      <c r="K5913" s="264"/>
      <c r="L5913" s="264"/>
      <c r="M5913" s="158"/>
      <c r="N5913" s="348"/>
    </row>
    <row r="5914" spans="2:14" x14ac:dyDescent="0.15">
      <c r="B5914" s="160">
        <v>5910</v>
      </c>
      <c r="C5914" s="165"/>
      <c r="D5914" s="112"/>
      <c r="E5914" s="121"/>
      <c r="F5914" s="122"/>
      <c r="G5914" s="129"/>
      <c r="H5914" s="372"/>
      <c r="I5914" s="264"/>
      <c r="J5914" s="270"/>
      <c r="K5914" s="264"/>
      <c r="L5914" s="264"/>
      <c r="M5914" s="158"/>
      <c r="N5914" s="348"/>
    </row>
    <row r="5915" spans="2:14" x14ac:dyDescent="0.15">
      <c r="B5915" s="160">
        <v>5911</v>
      </c>
      <c r="C5915" s="165"/>
      <c r="D5915" s="112"/>
      <c r="E5915" s="121"/>
      <c r="F5915" s="122"/>
      <c r="G5915" s="129"/>
      <c r="H5915" s="372"/>
      <c r="I5915" s="264"/>
      <c r="J5915" s="270"/>
      <c r="K5915" s="264"/>
      <c r="L5915" s="264"/>
      <c r="M5915" s="158"/>
      <c r="N5915" s="348"/>
    </row>
    <row r="5916" spans="2:14" x14ac:dyDescent="0.15">
      <c r="B5916" s="160">
        <v>5912</v>
      </c>
      <c r="C5916" s="165"/>
      <c r="D5916" s="112"/>
      <c r="E5916" s="121"/>
      <c r="F5916" s="122"/>
      <c r="G5916" s="129"/>
      <c r="H5916" s="372"/>
      <c r="I5916" s="264"/>
      <c r="J5916" s="270"/>
      <c r="K5916" s="264"/>
      <c r="L5916" s="264"/>
      <c r="M5916" s="158"/>
      <c r="N5916" s="348"/>
    </row>
    <row r="5917" spans="2:14" x14ac:dyDescent="0.15">
      <c r="B5917" s="160">
        <v>5913</v>
      </c>
      <c r="C5917" s="165"/>
      <c r="D5917" s="112"/>
      <c r="E5917" s="121"/>
      <c r="F5917" s="122"/>
      <c r="G5917" s="129"/>
      <c r="H5917" s="372"/>
      <c r="I5917" s="264"/>
      <c r="J5917" s="270"/>
      <c r="K5917" s="264"/>
      <c r="L5917" s="264"/>
      <c r="M5917" s="158"/>
      <c r="N5917" s="348"/>
    </row>
    <row r="5918" spans="2:14" x14ac:dyDescent="0.15">
      <c r="B5918" s="160">
        <v>5914</v>
      </c>
      <c r="C5918" s="165"/>
      <c r="D5918" s="112"/>
      <c r="E5918" s="121"/>
      <c r="F5918" s="122"/>
      <c r="G5918" s="129"/>
      <c r="H5918" s="372"/>
      <c r="I5918" s="264"/>
      <c r="J5918" s="270"/>
      <c r="K5918" s="264"/>
      <c r="L5918" s="264"/>
      <c r="M5918" s="158"/>
      <c r="N5918" s="348"/>
    </row>
    <row r="5919" spans="2:14" x14ac:dyDescent="0.15">
      <c r="B5919" s="160">
        <v>5915</v>
      </c>
      <c r="C5919" s="165"/>
      <c r="D5919" s="112"/>
      <c r="E5919" s="121"/>
      <c r="F5919" s="122"/>
      <c r="G5919" s="129"/>
      <c r="H5919" s="372"/>
      <c r="I5919" s="264"/>
      <c r="J5919" s="270"/>
      <c r="K5919" s="264"/>
      <c r="L5919" s="264"/>
      <c r="M5919" s="158"/>
      <c r="N5919" s="348"/>
    </row>
    <row r="5920" spans="2:14" x14ac:dyDescent="0.15">
      <c r="B5920" s="160">
        <v>5916</v>
      </c>
      <c r="C5920" s="165"/>
      <c r="D5920" s="112"/>
      <c r="E5920" s="121"/>
      <c r="F5920" s="122"/>
      <c r="G5920" s="129"/>
      <c r="H5920" s="372"/>
      <c r="I5920" s="264"/>
      <c r="J5920" s="270"/>
      <c r="K5920" s="264"/>
      <c r="L5920" s="264"/>
      <c r="M5920" s="158"/>
      <c r="N5920" s="348"/>
    </row>
    <row r="5921" spans="2:14" x14ac:dyDescent="0.15">
      <c r="B5921" s="160">
        <v>5917</v>
      </c>
      <c r="C5921" s="165"/>
      <c r="D5921" s="112"/>
      <c r="E5921" s="121"/>
      <c r="F5921" s="122"/>
      <c r="G5921" s="129"/>
      <c r="H5921" s="372"/>
      <c r="I5921" s="264"/>
      <c r="J5921" s="270"/>
      <c r="K5921" s="264"/>
      <c r="L5921" s="264"/>
      <c r="M5921" s="158"/>
      <c r="N5921" s="348"/>
    </row>
    <row r="5922" spans="2:14" x14ac:dyDescent="0.15">
      <c r="B5922" s="160">
        <v>5918</v>
      </c>
      <c r="C5922" s="165"/>
      <c r="D5922" s="112"/>
      <c r="E5922" s="121"/>
      <c r="F5922" s="122"/>
      <c r="G5922" s="129"/>
      <c r="H5922" s="372"/>
      <c r="I5922" s="264"/>
      <c r="J5922" s="270"/>
      <c r="K5922" s="264"/>
      <c r="L5922" s="264"/>
      <c r="M5922" s="158"/>
      <c r="N5922" s="348"/>
    </row>
    <row r="5923" spans="2:14" x14ac:dyDescent="0.15">
      <c r="B5923" s="160">
        <v>5919</v>
      </c>
      <c r="C5923" s="165"/>
      <c r="D5923" s="112"/>
      <c r="E5923" s="121"/>
      <c r="F5923" s="122"/>
      <c r="G5923" s="129"/>
      <c r="H5923" s="372"/>
      <c r="I5923" s="264"/>
      <c r="J5923" s="270"/>
      <c r="K5923" s="264"/>
      <c r="L5923" s="264"/>
      <c r="M5923" s="158"/>
      <c r="N5923" s="348"/>
    </row>
    <row r="5924" spans="2:14" x14ac:dyDescent="0.15">
      <c r="B5924" s="160">
        <v>5920</v>
      </c>
      <c r="C5924" s="165"/>
      <c r="D5924" s="112"/>
      <c r="E5924" s="121"/>
      <c r="F5924" s="122"/>
      <c r="G5924" s="129"/>
      <c r="H5924" s="372"/>
      <c r="I5924" s="264"/>
      <c r="J5924" s="270"/>
      <c r="K5924" s="264"/>
      <c r="L5924" s="264"/>
      <c r="M5924" s="158"/>
      <c r="N5924" s="348"/>
    </row>
    <row r="5925" spans="2:14" x14ac:dyDescent="0.15">
      <c r="B5925" s="160">
        <v>5921</v>
      </c>
      <c r="C5925" s="165"/>
      <c r="D5925" s="112"/>
      <c r="E5925" s="121"/>
      <c r="F5925" s="122"/>
      <c r="G5925" s="129"/>
      <c r="H5925" s="372"/>
      <c r="I5925" s="264"/>
      <c r="J5925" s="270"/>
      <c r="K5925" s="264"/>
      <c r="L5925" s="264"/>
      <c r="M5925" s="158"/>
      <c r="N5925" s="348"/>
    </row>
    <row r="5926" spans="2:14" x14ac:dyDescent="0.15">
      <c r="B5926" s="160">
        <v>5922</v>
      </c>
      <c r="C5926" s="165"/>
      <c r="D5926" s="112"/>
      <c r="E5926" s="121"/>
      <c r="F5926" s="122"/>
      <c r="G5926" s="129"/>
      <c r="H5926" s="372"/>
      <c r="I5926" s="264"/>
      <c r="J5926" s="270"/>
      <c r="K5926" s="264"/>
      <c r="L5926" s="264"/>
      <c r="M5926" s="158"/>
      <c r="N5926" s="348"/>
    </row>
    <row r="5927" spans="2:14" x14ac:dyDescent="0.15">
      <c r="B5927" s="160">
        <v>5923</v>
      </c>
      <c r="C5927" s="165"/>
      <c r="D5927" s="112"/>
      <c r="E5927" s="121"/>
      <c r="F5927" s="122"/>
      <c r="G5927" s="129"/>
      <c r="H5927" s="372"/>
      <c r="I5927" s="264"/>
      <c r="J5927" s="270"/>
      <c r="K5927" s="264"/>
      <c r="L5927" s="264"/>
      <c r="M5927" s="158"/>
      <c r="N5927" s="348"/>
    </row>
    <row r="5928" spans="2:14" x14ac:dyDescent="0.15">
      <c r="B5928" s="160">
        <v>5924</v>
      </c>
      <c r="C5928" s="165"/>
      <c r="D5928" s="112"/>
      <c r="E5928" s="121"/>
      <c r="F5928" s="122"/>
      <c r="G5928" s="129"/>
      <c r="H5928" s="372"/>
      <c r="I5928" s="264"/>
      <c r="J5928" s="270"/>
      <c r="K5928" s="264"/>
      <c r="L5928" s="264"/>
      <c r="M5928" s="158"/>
      <c r="N5928" s="348"/>
    </row>
    <row r="5929" spans="2:14" x14ac:dyDescent="0.15">
      <c r="B5929" s="160">
        <v>5925</v>
      </c>
      <c r="C5929" s="165"/>
      <c r="D5929" s="112"/>
      <c r="E5929" s="121"/>
      <c r="F5929" s="122"/>
      <c r="G5929" s="129"/>
      <c r="H5929" s="372"/>
      <c r="I5929" s="264"/>
      <c r="J5929" s="270"/>
      <c r="K5929" s="264"/>
      <c r="L5929" s="264"/>
      <c r="M5929" s="158"/>
      <c r="N5929" s="348"/>
    </row>
    <row r="5930" spans="2:14" x14ac:dyDescent="0.15">
      <c r="B5930" s="160">
        <v>5926</v>
      </c>
      <c r="C5930" s="165"/>
      <c r="D5930" s="112"/>
      <c r="E5930" s="121"/>
      <c r="F5930" s="122"/>
      <c r="G5930" s="129"/>
      <c r="H5930" s="372"/>
      <c r="I5930" s="264"/>
      <c r="J5930" s="270"/>
      <c r="K5930" s="264"/>
      <c r="L5930" s="264"/>
      <c r="M5930" s="158"/>
      <c r="N5930" s="348"/>
    </row>
    <row r="5931" spans="2:14" x14ac:dyDescent="0.15">
      <c r="B5931" s="160">
        <v>5927</v>
      </c>
      <c r="C5931" s="165"/>
      <c r="D5931" s="112"/>
      <c r="E5931" s="121"/>
      <c r="F5931" s="122"/>
      <c r="G5931" s="129"/>
      <c r="H5931" s="372"/>
      <c r="I5931" s="264"/>
      <c r="J5931" s="270"/>
      <c r="K5931" s="264"/>
      <c r="L5931" s="264"/>
      <c r="M5931" s="158"/>
      <c r="N5931" s="348"/>
    </row>
    <row r="5932" spans="2:14" x14ac:dyDescent="0.15">
      <c r="B5932" s="160">
        <v>5928</v>
      </c>
      <c r="C5932" s="165"/>
      <c r="D5932" s="112"/>
      <c r="E5932" s="121"/>
      <c r="F5932" s="122"/>
      <c r="G5932" s="129"/>
      <c r="H5932" s="372"/>
      <c r="I5932" s="264"/>
      <c r="J5932" s="270"/>
      <c r="K5932" s="264"/>
      <c r="L5932" s="264"/>
      <c r="M5932" s="158"/>
      <c r="N5932" s="348"/>
    </row>
    <row r="5933" spans="2:14" x14ac:dyDescent="0.15">
      <c r="B5933" s="160">
        <v>5929</v>
      </c>
      <c r="C5933" s="165"/>
      <c r="D5933" s="112"/>
      <c r="E5933" s="121"/>
      <c r="F5933" s="122"/>
      <c r="G5933" s="129"/>
      <c r="H5933" s="372"/>
      <c r="I5933" s="264"/>
      <c r="J5933" s="270"/>
      <c r="K5933" s="264"/>
      <c r="L5933" s="264"/>
      <c r="M5933" s="158"/>
      <c r="N5933" s="348"/>
    </row>
    <row r="5934" spans="2:14" x14ac:dyDescent="0.15">
      <c r="B5934" s="160">
        <v>5930</v>
      </c>
      <c r="C5934" s="165"/>
      <c r="D5934" s="112"/>
      <c r="E5934" s="121"/>
      <c r="F5934" s="122"/>
      <c r="G5934" s="129"/>
      <c r="H5934" s="372"/>
      <c r="I5934" s="264"/>
      <c r="J5934" s="270"/>
      <c r="K5934" s="264"/>
      <c r="L5934" s="264"/>
      <c r="M5934" s="158"/>
      <c r="N5934" s="348"/>
    </row>
    <row r="5935" spans="2:14" x14ac:dyDescent="0.15">
      <c r="B5935" s="160">
        <v>5931</v>
      </c>
      <c r="C5935" s="165"/>
      <c r="D5935" s="112"/>
      <c r="E5935" s="121"/>
      <c r="F5935" s="122"/>
      <c r="G5935" s="129"/>
      <c r="H5935" s="372"/>
      <c r="I5935" s="264"/>
      <c r="J5935" s="270"/>
      <c r="K5935" s="264"/>
      <c r="L5935" s="264"/>
      <c r="M5935" s="158"/>
      <c r="N5935" s="348"/>
    </row>
    <row r="5936" spans="2:14" x14ac:dyDescent="0.15">
      <c r="B5936" s="160">
        <v>5932</v>
      </c>
      <c r="C5936" s="165"/>
      <c r="D5936" s="112"/>
      <c r="E5936" s="121"/>
      <c r="F5936" s="122"/>
      <c r="G5936" s="129"/>
      <c r="H5936" s="372"/>
      <c r="I5936" s="264"/>
      <c r="J5936" s="270"/>
      <c r="K5936" s="264"/>
      <c r="L5936" s="264"/>
      <c r="M5936" s="158"/>
      <c r="N5936" s="348"/>
    </row>
    <row r="5937" spans="2:14" x14ac:dyDescent="0.15">
      <c r="B5937" s="160">
        <v>5933</v>
      </c>
      <c r="C5937" s="165"/>
      <c r="D5937" s="112"/>
      <c r="E5937" s="121"/>
      <c r="F5937" s="122"/>
      <c r="G5937" s="129"/>
      <c r="H5937" s="372"/>
      <c r="I5937" s="264"/>
      <c r="J5937" s="270"/>
      <c r="K5937" s="264"/>
      <c r="L5937" s="264"/>
      <c r="M5937" s="158"/>
      <c r="N5937" s="348"/>
    </row>
    <row r="5938" spans="2:14" x14ac:dyDescent="0.15">
      <c r="B5938" s="160">
        <v>5934</v>
      </c>
      <c r="C5938" s="165"/>
      <c r="D5938" s="112"/>
      <c r="E5938" s="121"/>
      <c r="F5938" s="122"/>
      <c r="G5938" s="129"/>
      <c r="H5938" s="372"/>
      <c r="I5938" s="264"/>
      <c r="J5938" s="270"/>
      <c r="K5938" s="264"/>
      <c r="L5938" s="264"/>
      <c r="M5938" s="158"/>
      <c r="N5938" s="348"/>
    </row>
    <row r="5939" spans="2:14" x14ac:dyDescent="0.15">
      <c r="B5939" s="160">
        <v>5935</v>
      </c>
      <c r="C5939" s="165"/>
      <c r="D5939" s="112"/>
      <c r="E5939" s="121"/>
      <c r="F5939" s="122"/>
      <c r="G5939" s="129"/>
      <c r="H5939" s="372"/>
      <c r="I5939" s="264"/>
      <c r="J5939" s="270"/>
      <c r="K5939" s="264"/>
      <c r="L5939" s="264"/>
      <c r="M5939" s="158"/>
      <c r="N5939" s="348"/>
    </row>
    <row r="5940" spans="2:14" x14ac:dyDescent="0.15">
      <c r="B5940" s="160">
        <v>5936</v>
      </c>
      <c r="C5940" s="165"/>
      <c r="D5940" s="112"/>
      <c r="E5940" s="121"/>
      <c r="F5940" s="122"/>
      <c r="G5940" s="129"/>
      <c r="H5940" s="372"/>
      <c r="I5940" s="264"/>
      <c r="J5940" s="270"/>
      <c r="K5940" s="264"/>
      <c r="L5940" s="264"/>
      <c r="M5940" s="158"/>
      <c r="N5940" s="348"/>
    </row>
    <row r="5941" spans="2:14" x14ac:dyDescent="0.15">
      <c r="B5941" s="160">
        <v>5937</v>
      </c>
      <c r="C5941" s="165"/>
      <c r="D5941" s="112"/>
      <c r="E5941" s="121"/>
      <c r="F5941" s="122"/>
      <c r="G5941" s="129"/>
      <c r="H5941" s="372"/>
      <c r="I5941" s="264"/>
      <c r="J5941" s="270"/>
      <c r="K5941" s="264"/>
      <c r="L5941" s="264"/>
      <c r="M5941" s="158"/>
      <c r="N5941" s="348"/>
    </row>
    <row r="5942" spans="2:14" x14ac:dyDescent="0.15">
      <c r="B5942" s="160">
        <v>5938</v>
      </c>
      <c r="C5942" s="165"/>
      <c r="D5942" s="112"/>
      <c r="E5942" s="121"/>
      <c r="F5942" s="122"/>
      <c r="G5942" s="129"/>
      <c r="H5942" s="372"/>
      <c r="I5942" s="264"/>
      <c r="J5942" s="270"/>
      <c r="K5942" s="264"/>
      <c r="L5942" s="264"/>
      <c r="M5942" s="158"/>
      <c r="N5942" s="348"/>
    </row>
    <row r="5943" spans="2:14" x14ac:dyDescent="0.15">
      <c r="B5943" s="160">
        <v>5939</v>
      </c>
      <c r="C5943" s="165"/>
      <c r="D5943" s="112"/>
      <c r="E5943" s="121"/>
      <c r="F5943" s="122"/>
      <c r="G5943" s="129"/>
      <c r="H5943" s="372"/>
      <c r="I5943" s="264"/>
      <c r="J5943" s="270"/>
      <c r="K5943" s="264"/>
      <c r="L5943" s="264"/>
      <c r="M5943" s="158"/>
      <c r="N5943" s="348"/>
    </row>
    <row r="5944" spans="2:14" x14ac:dyDescent="0.15">
      <c r="B5944" s="160">
        <v>5940</v>
      </c>
      <c r="C5944" s="165"/>
      <c r="D5944" s="112"/>
      <c r="E5944" s="121"/>
      <c r="F5944" s="122"/>
      <c r="G5944" s="129"/>
      <c r="H5944" s="372"/>
      <c r="I5944" s="264"/>
      <c r="J5944" s="270"/>
      <c r="K5944" s="264"/>
      <c r="L5944" s="264"/>
      <c r="M5944" s="158"/>
      <c r="N5944" s="348"/>
    </row>
    <row r="5945" spans="2:14" x14ac:dyDescent="0.15">
      <c r="B5945" s="160">
        <v>5941</v>
      </c>
      <c r="C5945" s="165"/>
      <c r="D5945" s="112"/>
      <c r="E5945" s="121"/>
      <c r="F5945" s="122"/>
      <c r="G5945" s="129"/>
      <c r="H5945" s="372"/>
      <c r="I5945" s="264"/>
      <c r="J5945" s="270"/>
      <c r="K5945" s="264"/>
      <c r="L5945" s="264"/>
      <c r="M5945" s="158"/>
      <c r="N5945" s="348"/>
    </row>
    <row r="5946" spans="2:14" x14ac:dyDescent="0.15">
      <c r="B5946" s="160">
        <v>5942</v>
      </c>
      <c r="C5946" s="165"/>
      <c r="D5946" s="112"/>
      <c r="E5946" s="121"/>
      <c r="F5946" s="122"/>
      <c r="G5946" s="129"/>
      <c r="H5946" s="372"/>
      <c r="I5946" s="264"/>
      <c r="J5946" s="270"/>
      <c r="K5946" s="264"/>
      <c r="L5946" s="264"/>
      <c r="M5946" s="158"/>
      <c r="N5946" s="348"/>
    </row>
    <row r="5947" spans="2:14" x14ac:dyDescent="0.15">
      <c r="B5947" s="160">
        <v>5943</v>
      </c>
      <c r="C5947" s="165"/>
      <c r="D5947" s="112"/>
      <c r="E5947" s="121"/>
      <c r="F5947" s="122"/>
      <c r="G5947" s="129"/>
      <c r="H5947" s="372"/>
      <c r="I5947" s="264"/>
      <c r="J5947" s="270"/>
      <c r="K5947" s="264"/>
      <c r="L5947" s="264"/>
      <c r="M5947" s="158"/>
      <c r="N5947" s="348"/>
    </row>
    <row r="5948" spans="2:14" x14ac:dyDescent="0.15">
      <c r="B5948" s="160">
        <v>5944</v>
      </c>
      <c r="C5948" s="165"/>
      <c r="D5948" s="112"/>
      <c r="E5948" s="121"/>
      <c r="F5948" s="122"/>
      <c r="G5948" s="129"/>
      <c r="H5948" s="372"/>
      <c r="I5948" s="264"/>
      <c r="J5948" s="270"/>
      <c r="K5948" s="264"/>
      <c r="L5948" s="264"/>
      <c r="M5948" s="158"/>
      <c r="N5948" s="348"/>
    </row>
    <row r="5949" spans="2:14" x14ac:dyDescent="0.15">
      <c r="B5949" s="160">
        <v>5945</v>
      </c>
      <c r="C5949" s="165"/>
      <c r="D5949" s="112"/>
      <c r="E5949" s="121"/>
      <c r="F5949" s="122"/>
      <c r="G5949" s="129"/>
      <c r="H5949" s="372"/>
      <c r="I5949" s="264"/>
      <c r="J5949" s="270"/>
      <c r="K5949" s="264"/>
      <c r="L5949" s="264"/>
      <c r="M5949" s="158"/>
      <c r="N5949" s="348"/>
    </row>
    <row r="5950" spans="2:14" x14ac:dyDescent="0.15">
      <c r="B5950" s="160">
        <v>5946</v>
      </c>
      <c r="C5950" s="165"/>
      <c r="D5950" s="112"/>
      <c r="E5950" s="121"/>
      <c r="F5950" s="122"/>
      <c r="G5950" s="129"/>
      <c r="H5950" s="372"/>
      <c r="I5950" s="264"/>
      <c r="J5950" s="270"/>
      <c r="K5950" s="264"/>
      <c r="L5950" s="264"/>
      <c r="M5950" s="158"/>
      <c r="N5950" s="348"/>
    </row>
    <row r="5951" spans="2:14" x14ac:dyDescent="0.15">
      <c r="B5951" s="160">
        <v>5947</v>
      </c>
      <c r="C5951" s="165"/>
      <c r="D5951" s="112"/>
      <c r="E5951" s="121"/>
      <c r="F5951" s="122"/>
      <c r="G5951" s="129"/>
      <c r="H5951" s="372"/>
      <c r="I5951" s="264"/>
      <c r="J5951" s="270"/>
      <c r="K5951" s="264"/>
      <c r="L5951" s="264"/>
      <c r="M5951" s="158"/>
      <c r="N5951" s="348"/>
    </row>
    <row r="5952" spans="2:14" x14ac:dyDescent="0.15">
      <c r="B5952" s="160">
        <v>5948</v>
      </c>
      <c r="C5952" s="165"/>
      <c r="D5952" s="112"/>
      <c r="E5952" s="121"/>
      <c r="F5952" s="122"/>
      <c r="G5952" s="129"/>
      <c r="H5952" s="372"/>
      <c r="I5952" s="264"/>
      <c r="J5952" s="270"/>
      <c r="K5952" s="264"/>
      <c r="L5952" s="264"/>
      <c r="M5952" s="158"/>
      <c r="N5952" s="348"/>
    </row>
    <row r="5953" spans="2:14" x14ac:dyDescent="0.15">
      <c r="B5953" s="160">
        <v>5949</v>
      </c>
      <c r="C5953" s="165"/>
      <c r="D5953" s="112"/>
      <c r="E5953" s="121"/>
      <c r="F5953" s="122"/>
      <c r="G5953" s="129"/>
      <c r="H5953" s="372"/>
      <c r="I5953" s="264"/>
      <c r="J5953" s="270"/>
      <c r="K5953" s="264"/>
      <c r="L5953" s="264"/>
      <c r="M5953" s="158"/>
      <c r="N5953" s="348"/>
    </row>
    <row r="5954" spans="2:14" x14ac:dyDescent="0.15">
      <c r="B5954" s="160">
        <v>5950</v>
      </c>
      <c r="C5954" s="165"/>
      <c r="D5954" s="112"/>
      <c r="E5954" s="121"/>
      <c r="F5954" s="122"/>
      <c r="G5954" s="129"/>
      <c r="H5954" s="372"/>
      <c r="I5954" s="264"/>
      <c r="J5954" s="270"/>
      <c r="K5954" s="264"/>
      <c r="L5954" s="264"/>
      <c r="M5954" s="158"/>
      <c r="N5954" s="348"/>
    </row>
    <row r="5955" spans="2:14" x14ac:dyDescent="0.15">
      <c r="B5955" s="160">
        <v>5951</v>
      </c>
      <c r="C5955" s="165"/>
      <c r="D5955" s="112"/>
      <c r="E5955" s="121"/>
      <c r="F5955" s="122"/>
      <c r="G5955" s="129"/>
      <c r="H5955" s="372"/>
      <c r="I5955" s="264"/>
      <c r="J5955" s="270"/>
      <c r="K5955" s="264"/>
      <c r="L5955" s="264"/>
      <c r="M5955" s="158"/>
      <c r="N5955" s="348"/>
    </row>
    <row r="5956" spans="2:14" x14ac:dyDescent="0.15">
      <c r="B5956" s="160">
        <v>5952</v>
      </c>
      <c r="C5956" s="165"/>
      <c r="D5956" s="112"/>
      <c r="E5956" s="121"/>
      <c r="F5956" s="122"/>
      <c r="G5956" s="129"/>
      <c r="H5956" s="372"/>
      <c r="I5956" s="264"/>
      <c r="J5956" s="270"/>
      <c r="K5956" s="264"/>
      <c r="L5956" s="264"/>
      <c r="M5956" s="158"/>
      <c r="N5956" s="348"/>
    </row>
    <row r="5957" spans="2:14" x14ac:dyDescent="0.15">
      <c r="B5957" s="160">
        <v>5953</v>
      </c>
      <c r="C5957" s="165"/>
      <c r="D5957" s="112"/>
      <c r="E5957" s="121"/>
      <c r="F5957" s="122"/>
      <c r="G5957" s="129"/>
      <c r="H5957" s="372"/>
      <c r="I5957" s="264"/>
      <c r="J5957" s="270"/>
      <c r="K5957" s="264"/>
      <c r="L5957" s="264"/>
      <c r="M5957" s="158"/>
      <c r="N5957" s="348"/>
    </row>
    <row r="5958" spans="2:14" x14ac:dyDescent="0.15">
      <c r="B5958" s="160">
        <v>5954</v>
      </c>
      <c r="C5958" s="165"/>
      <c r="D5958" s="112"/>
      <c r="E5958" s="121"/>
      <c r="F5958" s="122"/>
      <c r="G5958" s="129"/>
      <c r="H5958" s="372"/>
      <c r="I5958" s="264"/>
      <c r="J5958" s="270"/>
      <c r="K5958" s="264"/>
      <c r="L5958" s="264"/>
      <c r="M5958" s="158"/>
      <c r="N5958" s="348"/>
    </row>
    <row r="5959" spans="2:14" x14ac:dyDescent="0.15">
      <c r="B5959" s="160">
        <v>5955</v>
      </c>
      <c r="C5959" s="165"/>
      <c r="D5959" s="112"/>
      <c r="E5959" s="121"/>
      <c r="F5959" s="122"/>
      <c r="G5959" s="129"/>
      <c r="H5959" s="372"/>
      <c r="I5959" s="264"/>
      <c r="J5959" s="270"/>
      <c r="K5959" s="264"/>
      <c r="L5959" s="264"/>
      <c r="M5959" s="158"/>
      <c r="N5959" s="348"/>
    </row>
    <row r="5960" spans="2:14" x14ac:dyDescent="0.15">
      <c r="B5960" s="160">
        <v>5956</v>
      </c>
      <c r="C5960" s="165"/>
      <c r="D5960" s="112"/>
      <c r="E5960" s="121"/>
      <c r="F5960" s="122"/>
      <c r="G5960" s="129"/>
      <c r="H5960" s="372"/>
      <c r="I5960" s="264"/>
      <c r="J5960" s="270"/>
      <c r="K5960" s="264"/>
      <c r="L5960" s="264"/>
      <c r="M5960" s="158"/>
      <c r="N5960" s="348"/>
    </row>
    <row r="5961" spans="2:14" x14ac:dyDescent="0.15">
      <c r="B5961" s="160">
        <v>5957</v>
      </c>
      <c r="C5961" s="165"/>
      <c r="D5961" s="112"/>
      <c r="E5961" s="121"/>
      <c r="F5961" s="122"/>
      <c r="G5961" s="129"/>
      <c r="H5961" s="372"/>
      <c r="I5961" s="264"/>
      <c r="J5961" s="270"/>
      <c r="K5961" s="264"/>
      <c r="L5961" s="264"/>
      <c r="M5961" s="158"/>
      <c r="N5961" s="348"/>
    </row>
    <row r="5962" spans="2:14" x14ac:dyDescent="0.15">
      <c r="B5962" s="160">
        <v>5958</v>
      </c>
      <c r="C5962" s="165"/>
      <c r="D5962" s="112"/>
      <c r="E5962" s="121"/>
      <c r="F5962" s="122"/>
      <c r="G5962" s="129"/>
      <c r="H5962" s="372"/>
      <c r="I5962" s="264"/>
      <c r="J5962" s="270"/>
      <c r="K5962" s="264"/>
      <c r="L5962" s="264"/>
      <c r="M5962" s="158"/>
      <c r="N5962" s="348"/>
    </row>
    <row r="5963" spans="2:14" x14ac:dyDescent="0.15">
      <c r="B5963" s="160">
        <v>5959</v>
      </c>
      <c r="C5963" s="165"/>
      <c r="D5963" s="112"/>
      <c r="E5963" s="121"/>
      <c r="F5963" s="122"/>
      <c r="G5963" s="129"/>
      <c r="H5963" s="372"/>
      <c r="I5963" s="264"/>
      <c r="J5963" s="270"/>
      <c r="K5963" s="264"/>
      <c r="L5963" s="264"/>
      <c r="M5963" s="158"/>
      <c r="N5963" s="348"/>
    </row>
    <row r="5964" spans="2:14" x14ac:dyDescent="0.15">
      <c r="B5964" s="160">
        <v>5960</v>
      </c>
      <c r="C5964" s="165"/>
      <c r="D5964" s="112"/>
      <c r="E5964" s="121"/>
      <c r="F5964" s="122"/>
      <c r="G5964" s="129"/>
      <c r="H5964" s="372"/>
      <c r="I5964" s="264"/>
      <c r="J5964" s="270"/>
      <c r="K5964" s="264"/>
      <c r="L5964" s="264"/>
      <c r="M5964" s="158"/>
      <c r="N5964" s="348"/>
    </row>
    <row r="5965" spans="2:14" x14ac:dyDescent="0.15">
      <c r="B5965" s="160">
        <v>5961</v>
      </c>
      <c r="C5965" s="165"/>
      <c r="D5965" s="112"/>
      <c r="E5965" s="121"/>
      <c r="F5965" s="122"/>
      <c r="G5965" s="129"/>
      <c r="H5965" s="372"/>
      <c r="I5965" s="264"/>
      <c r="J5965" s="270"/>
      <c r="K5965" s="264"/>
      <c r="L5965" s="264"/>
      <c r="M5965" s="158"/>
      <c r="N5965" s="348"/>
    </row>
    <row r="5966" spans="2:14" x14ac:dyDescent="0.15">
      <c r="B5966" s="160">
        <v>5962</v>
      </c>
      <c r="C5966" s="165"/>
      <c r="D5966" s="112"/>
      <c r="E5966" s="121"/>
      <c r="F5966" s="122"/>
      <c r="G5966" s="129"/>
      <c r="H5966" s="372"/>
      <c r="I5966" s="264"/>
      <c r="J5966" s="270"/>
      <c r="K5966" s="264"/>
      <c r="L5966" s="264"/>
      <c r="M5966" s="158"/>
      <c r="N5966" s="348"/>
    </row>
    <row r="5967" spans="2:14" x14ac:dyDescent="0.15">
      <c r="B5967" s="160">
        <v>5963</v>
      </c>
      <c r="C5967" s="165"/>
      <c r="D5967" s="112"/>
      <c r="E5967" s="121"/>
      <c r="F5967" s="122"/>
      <c r="G5967" s="129"/>
      <c r="H5967" s="372"/>
      <c r="I5967" s="264"/>
      <c r="J5967" s="270"/>
      <c r="K5967" s="264"/>
      <c r="L5967" s="264"/>
      <c r="M5967" s="158"/>
      <c r="N5967" s="348"/>
    </row>
    <row r="5968" spans="2:14" x14ac:dyDescent="0.15">
      <c r="B5968" s="160">
        <v>5964</v>
      </c>
      <c r="C5968" s="165"/>
      <c r="D5968" s="112"/>
      <c r="E5968" s="121"/>
      <c r="F5968" s="122"/>
      <c r="G5968" s="129"/>
      <c r="H5968" s="372"/>
      <c r="I5968" s="264"/>
      <c r="J5968" s="270"/>
      <c r="K5968" s="264"/>
      <c r="L5968" s="264"/>
      <c r="M5968" s="158"/>
      <c r="N5968" s="348"/>
    </row>
    <row r="5969" spans="2:14" x14ac:dyDescent="0.15">
      <c r="B5969" s="160">
        <v>5965</v>
      </c>
      <c r="C5969" s="165"/>
      <c r="D5969" s="112"/>
      <c r="E5969" s="121"/>
      <c r="F5969" s="122"/>
      <c r="G5969" s="129"/>
      <c r="H5969" s="372"/>
      <c r="I5969" s="264"/>
      <c r="J5969" s="270"/>
      <c r="K5969" s="264"/>
      <c r="L5969" s="264"/>
      <c r="M5969" s="158"/>
      <c r="N5969" s="348"/>
    </row>
    <row r="5970" spans="2:14" x14ac:dyDescent="0.15">
      <c r="B5970" s="160">
        <v>5966</v>
      </c>
      <c r="C5970" s="165"/>
      <c r="D5970" s="112"/>
      <c r="E5970" s="121"/>
      <c r="F5970" s="122"/>
      <c r="G5970" s="129"/>
      <c r="H5970" s="372"/>
      <c r="I5970" s="264"/>
      <c r="J5970" s="270"/>
      <c r="K5970" s="264"/>
      <c r="L5970" s="264"/>
      <c r="M5970" s="158"/>
      <c r="N5970" s="348"/>
    </row>
    <row r="5971" spans="2:14" x14ac:dyDescent="0.15">
      <c r="B5971" s="160">
        <v>5967</v>
      </c>
      <c r="C5971" s="165"/>
      <c r="D5971" s="112"/>
      <c r="E5971" s="121"/>
      <c r="F5971" s="122"/>
      <c r="G5971" s="129"/>
      <c r="H5971" s="372"/>
      <c r="I5971" s="264"/>
      <c r="J5971" s="270"/>
      <c r="K5971" s="264"/>
      <c r="L5971" s="264"/>
      <c r="M5971" s="158"/>
      <c r="N5971" s="348"/>
    </row>
    <row r="5972" spans="2:14" x14ac:dyDescent="0.15">
      <c r="B5972" s="160">
        <v>5968</v>
      </c>
      <c r="C5972" s="165"/>
      <c r="D5972" s="112"/>
      <c r="E5972" s="121"/>
      <c r="F5972" s="122"/>
      <c r="G5972" s="129"/>
      <c r="H5972" s="372"/>
      <c r="I5972" s="264"/>
      <c r="J5972" s="270"/>
      <c r="K5972" s="264"/>
      <c r="L5972" s="264"/>
      <c r="M5972" s="158"/>
      <c r="N5972" s="348"/>
    </row>
    <row r="5973" spans="2:14" x14ac:dyDescent="0.15">
      <c r="B5973" s="160">
        <v>5969</v>
      </c>
      <c r="C5973" s="165"/>
      <c r="D5973" s="112"/>
      <c r="E5973" s="121"/>
      <c r="F5973" s="122"/>
      <c r="G5973" s="129"/>
      <c r="H5973" s="372"/>
      <c r="I5973" s="264"/>
      <c r="J5973" s="270"/>
      <c r="K5973" s="264"/>
      <c r="L5973" s="264"/>
      <c r="M5973" s="158"/>
      <c r="N5973" s="348"/>
    </row>
    <row r="5974" spans="2:14" x14ac:dyDescent="0.15">
      <c r="B5974" s="160">
        <v>5970</v>
      </c>
      <c r="C5974" s="165"/>
      <c r="D5974" s="112"/>
      <c r="E5974" s="121"/>
      <c r="F5974" s="122"/>
      <c r="G5974" s="129"/>
      <c r="H5974" s="372"/>
      <c r="I5974" s="264"/>
      <c r="J5974" s="270"/>
      <c r="K5974" s="264"/>
      <c r="L5974" s="264"/>
      <c r="M5974" s="158"/>
      <c r="N5974" s="348"/>
    </row>
    <row r="5975" spans="2:14" x14ac:dyDescent="0.15">
      <c r="B5975" s="160">
        <v>5971</v>
      </c>
      <c r="C5975" s="165"/>
      <c r="D5975" s="112"/>
      <c r="E5975" s="121"/>
      <c r="F5975" s="122"/>
      <c r="G5975" s="129"/>
      <c r="H5975" s="372"/>
      <c r="I5975" s="264"/>
      <c r="J5975" s="270"/>
      <c r="K5975" s="264"/>
      <c r="L5975" s="264"/>
      <c r="M5975" s="158"/>
      <c r="N5975" s="348"/>
    </row>
    <row r="5976" spans="2:14" x14ac:dyDescent="0.15">
      <c r="B5976" s="160">
        <v>5972</v>
      </c>
      <c r="C5976" s="165"/>
      <c r="D5976" s="112"/>
      <c r="E5976" s="121"/>
      <c r="F5976" s="122"/>
      <c r="G5976" s="129"/>
      <c r="H5976" s="372"/>
      <c r="I5976" s="264"/>
      <c r="J5976" s="270"/>
      <c r="K5976" s="264"/>
      <c r="L5976" s="264"/>
      <c r="M5976" s="158"/>
      <c r="N5976" s="348"/>
    </row>
    <row r="5977" spans="2:14" x14ac:dyDescent="0.15">
      <c r="B5977" s="160">
        <v>5973</v>
      </c>
      <c r="C5977" s="165"/>
      <c r="D5977" s="112"/>
      <c r="E5977" s="121"/>
      <c r="F5977" s="122"/>
      <c r="G5977" s="129"/>
      <c r="H5977" s="372"/>
      <c r="I5977" s="264"/>
      <c r="J5977" s="270"/>
      <c r="K5977" s="264"/>
      <c r="L5977" s="264"/>
      <c r="M5977" s="158"/>
      <c r="N5977" s="348"/>
    </row>
    <row r="5978" spans="2:14" x14ac:dyDescent="0.15">
      <c r="B5978" s="160">
        <v>5974</v>
      </c>
      <c r="C5978" s="165"/>
      <c r="D5978" s="112"/>
      <c r="E5978" s="121"/>
      <c r="F5978" s="122"/>
      <c r="G5978" s="129"/>
      <c r="H5978" s="372"/>
      <c r="I5978" s="264"/>
      <c r="J5978" s="270"/>
      <c r="K5978" s="264"/>
      <c r="L5978" s="264"/>
      <c r="M5978" s="158"/>
      <c r="N5978" s="348"/>
    </row>
    <row r="5979" spans="2:14" x14ac:dyDescent="0.15">
      <c r="B5979" s="160">
        <v>5975</v>
      </c>
      <c r="C5979" s="165"/>
      <c r="D5979" s="112"/>
      <c r="E5979" s="121"/>
      <c r="F5979" s="122"/>
      <c r="G5979" s="129"/>
      <c r="H5979" s="372"/>
      <c r="I5979" s="264"/>
      <c r="J5979" s="270"/>
      <c r="K5979" s="264"/>
      <c r="L5979" s="264"/>
      <c r="M5979" s="158"/>
      <c r="N5979" s="348"/>
    </row>
    <row r="5980" spans="2:14" x14ac:dyDescent="0.15">
      <c r="B5980" s="160">
        <v>5976</v>
      </c>
      <c r="C5980" s="165"/>
      <c r="D5980" s="112"/>
      <c r="E5980" s="121"/>
      <c r="F5980" s="122"/>
      <c r="G5980" s="129"/>
      <c r="H5980" s="372"/>
      <c r="I5980" s="264"/>
      <c r="J5980" s="270"/>
      <c r="K5980" s="264"/>
      <c r="L5980" s="264"/>
      <c r="M5980" s="158"/>
      <c r="N5980" s="348"/>
    </row>
    <row r="5981" spans="2:14" x14ac:dyDescent="0.15">
      <c r="B5981" s="160">
        <v>5977</v>
      </c>
      <c r="C5981" s="165"/>
      <c r="D5981" s="112"/>
      <c r="E5981" s="121"/>
      <c r="F5981" s="122"/>
      <c r="G5981" s="129"/>
      <c r="H5981" s="372"/>
      <c r="I5981" s="264"/>
      <c r="J5981" s="270"/>
      <c r="K5981" s="264"/>
      <c r="L5981" s="264"/>
      <c r="M5981" s="158"/>
      <c r="N5981" s="348"/>
    </row>
    <row r="5982" spans="2:14" x14ac:dyDescent="0.15">
      <c r="B5982" s="160">
        <v>5978</v>
      </c>
      <c r="C5982" s="165"/>
      <c r="D5982" s="112"/>
      <c r="E5982" s="121"/>
      <c r="F5982" s="122"/>
      <c r="G5982" s="129"/>
      <c r="H5982" s="372"/>
      <c r="I5982" s="264"/>
      <c r="J5982" s="270"/>
      <c r="K5982" s="264"/>
      <c r="L5982" s="264"/>
      <c r="M5982" s="158"/>
      <c r="N5982" s="348"/>
    </row>
    <row r="5983" spans="2:14" x14ac:dyDescent="0.15">
      <c r="B5983" s="160">
        <v>5979</v>
      </c>
      <c r="C5983" s="165"/>
      <c r="D5983" s="112"/>
      <c r="E5983" s="121"/>
      <c r="F5983" s="122"/>
      <c r="G5983" s="129"/>
      <c r="H5983" s="372"/>
      <c r="I5983" s="264"/>
      <c r="J5983" s="270"/>
      <c r="K5983" s="264"/>
      <c r="L5983" s="264"/>
      <c r="M5983" s="158"/>
      <c r="N5983" s="348"/>
    </row>
    <row r="5984" spans="2:14" x14ac:dyDescent="0.15">
      <c r="B5984" s="160">
        <v>5980</v>
      </c>
      <c r="C5984" s="165"/>
      <c r="D5984" s="112"/>
      <c r="E5984" s="121"/>
      <c r="F5984" s="122"/>
      <c r="G5984" s="129"/>
      <c r="H5984" s="372"/>
      <c r="I5984" s="264"/>
      <c r="J5984" s="270"/>
      <c r="K5984" s="264"/>
      <c r="L5984" s="264"/>
      <c r="M5984" s="158"/>
      <c r="N5984" s="348"/>
    </row>
    <row r="5985" spans="2:14" x14ac:dyDescent="0.15">
      <c r="B5985" s="160">
        <v>5981</v>
      </c>
      <c r="C5985" s="165"/>
      <c r="D5985" s="112"/>
      <c r="E5985" s="121"/>
      <c r="F5985" s="122"/>
      <c r="G5985" s="129"/>
      <c r="H5985" s="372"/>
      <c r="I5985" s="264"/>
      <c r="J5985" s="270"/>
      <c r="K5985" s="264"/>
      <c r="L5985" s="264"/>
      <c r="M5985" s="158"/>
      <c r="N5985" s="348"/>
    </row>
    <row r="5986" spans="2:14" x14ac:dyDescent="0.15">
      <c r="B5986" s="160">
        <v>5982</v>
      </c>
      <c r="C5986" s="165"/>
      <c r="D5986" s="112"/>
      <c r="E5986" s="121"/>
      <c r="F5986" s="122"/>
      <c r="G5986" s="129"/>
      <c r="H5986" s="372"/>
      <c r="I5986" s="264"/>
      <c r="J5986" s="270"/>
      <c r="K5986" s="264"/>
      <c r="L5986" s="264"/>
      <c r="M5986" s="158"/>
      <c r="N5986" s="348"/>
    </row>
    <row r="5987" spans="2:14" x14ac:dyDescent="0.15">
      <c r="B5987" s="160">
        <v>5983</v>
      </c>
      <c r="C5987" s="165"/>
      <c r="D5987" s="112"/>
      <c r="E5987" s="121"/>
      <c r="F5987" s="122"/>
      <c r="G5987" s="129"/>
      <c r="H5987" s="372"/>
      <c r="I5987" s="264"/>
      <c r="J5987" s="270"/>
      <c r="K5987" s="264"/>
      <c r="L5987" s="264"/>
      <c r="M5987" s="158"/>
      <c r="N5987" s="348"/>
    </row>
    <row r="5988" spans="2:14" x14ac:dyDescent="0.15">
      <c r="B5988" s="160">
        <v>5984</v>
      </c>
      <c r="C5988" s="165"/>
      <c r="D5988" s="112"/>
      <c r="E5988" s="121"/>
      <c r="F5988" s="122"/>
      <c r="G5988" s="129"/>
      <c r="H5988" s="372"/>
      <c r="I5988" s="264"/>
      <c r="J5988" s="270"/>
      <c r="K5988" s="264"/>
      <c r="L5988" s="264"/>
      <c r="M5988" s="158"/>
      <c r="N5988" s="348"/>
    </row>
    <row r="5989" spans="2:14" x14ac:dyDescent="0.15">
      <c r="B5989" s="160">
        <v>5985</v>
      </c>
      <c r="C5989" s="165"/>
      <c r="D5989" s="112"/>
      <c r="E5989" s="121"/>
      <c r="F5989" s="122"/>
      <c r="G5989" s="129"/>
      <c r="H5989" s="372"/>
      <c r="I5989" s="264"/>
      <c r="J5989" s="270"/>
      <c r="K5989" s="264"/>
      <c r="L5989" s="264"/>
      <c r="M5989" s="158"/>
      <c r="N5989" s="348"/>
    </row>
    <row r="5990" spans="2:14" x14ac:dyDescent="0.15">
      <c r="B5990" s="160">
        <v>5986</v>
      </c>
      <c r="C5990" s="165"/>
      <c r="D5990" s="112"/>
      <c r="E5990" s="121"/>
      <c r="F5990" s="122"/>
      <c r="G5990" s="129"/>
      <c r="H5990" s="372"/>
      <c r="I5990" s="264"/>
      <c r="J5990" s="270"/>
      <c r="K5990" s="264"/>
      <c r="L5990" s="264"/>
      <c r="M5990" s="158"/>
      <c r="N5990" s="348"/>
    </row>
    <row r="5991" spans="2:14" x14ac:dyDescent="0.15">
      <c r="B5991" s="160">
        <v>5987</v>
      </c>
      <c r="C5991" s="165"/>
      <c r="D5991" s="112"/>
      <c r="E5991" s="121"/>
      <c r="F5991" s="122"/>
      <c r="G5991" s="129"/>
      <c r="H5991" s="372"/>
      <c r="I5991" s="264"/>
      <c r="J5991" s="270"/>
      <c r="K5991" s="264"/>
      <c r="L5991" s="264"/>
      <c r="M5991" s="158"/>
      <c r="N5991" s="348"/>
    </row>
    <row r="5992" spans="2:14" x14ac:dyDescent="0.15">
      <c r="B5992" s="160">
        <v>5988</v>
      </c>
      <c r="C5992" s="165"/>
      <c r="D5992" s="112"/>
      <c r="E5992" s="121"/>
      <c r="F5992" s="122"/>
      <c r="G5992" s="129"/>
      <c r="H5992" s="372"/>
      <c r="I5992" s="264"/>
      <c r="J5992" s="270"/>
      <c r="K5992" s="264"/>
      <c r="L5992" s="264"/>
      <c r="M5992" s="158"/>
      <c r="N5992" s="348"/>
    </row>
    <row r="5993" spans="2:14" x14ac:dyDescent="0.15">
      <c r="B5993" s="160">
        <v>5989</v>
      </c>
      <c r="C5993" s="165"/>
      <c r="D5993" s="112"/>
      <c r="E5993" s="121"/>
      <c r="F5993" s="122"/>
      <c r="G5993" s="129"/>
      <c r="H5993" s="372"/>
      <c r="I5993" s="264"/>
      <c r="J5993" s="270"/>
      <c r="K5993" s="264"/>
      <c r="L5993" s="264"/>
      <c r="M5993" s="158"/>
      <c r="N5993" s="348"/>
    </row>
    <row r="5994" spans="2:14" x14ac:dyDescent="0.15">
      <c r="B5994" s="160">
        <v>5990</v>
      </c>
      <c r="C5994" s="165"/>
      <c r="D5994" s="112"/>
      <c r="E5994" s="121"/>
      <c r="F5994" s="122"/>
      <c r="G5994" s="129"/>
      <c r="H5994" s="372"/>
      <c r="I5994" s="264"/>
      <c r="J5994" s="270"/>
      <c r="K5994" s="264"/>
      <c r="L5994" s="264"/>
      <c r="M5994" s="158"/>
      <c r="N5994" s="348"/>
    </row>
    <row r="5995" spans="2:14" x14ac:dyDescent="0.15">
      <c r="B5995" s="160">
        <v>5991</v>
      </c>
      <c r="C5995" s="165"/>
      <c r="D5995" s="112"/>
      <c r="E5995" s="121"/>
      <c r="F5995" s="122"/>
      <c r="G5995" s="129"/>
      <c r="H5995" s="372"/>
      <c r="I5995" s="264"/>
      <c r="J5995" s="270"/>
      <c r="K5995" s="264"/>
      <c r="L5995" s="264"/>
      <c r="M5995" s="158"/>
      <c r="N5995" s="348"/>
    </row>
    <row r="5996" spans="2:14" x14ac:dyDescent="0.15">
      <c r="B5996" s="160">
        <v>5992</v>
      </c>
      <c r="C5996" s="165"/>
      <c r="D5996" s="112"/>
      <c r="E5996" s="121"/>
      <c r="F5996" s="122"/>
      <c r="G5996" s="129"/>
      <c r="H5996" s="372"/>
      <c r="I5996" s="264"/>
      <c r="J5996" s="270"/>
      <c r="K5996" s="264"/>
      <c r="L5996" s="264"/>
      <c r="M5996" s="158"/>
      <c r="N5996" s="348"/>
    </row>
    <row r="5997" spans="2:14" x14ac:dyDescent="0.15">
      <c r="B5997" s="160">
        <v>5993</v>
      </c>
      <c r="C5997" s="165"/>
      <c r="D5997" s="112"/>
      <c r="E5997" s="121"/>
      <c r="F5997" s="122"/>
      <c r="G5997" s="129"/>
      <c r="H5997" s="372"/>
      <c r="I5997" s="264"/>
      <c r="J5997" s="270"/>
      <c r="K5997" s="264"/>
      <c r="L5997" s="264"/>
      <c r="M5997" s="158"/>
      <c r="N5997" s="348"/>
    </row>
    <row r="5998" spans="2:14" x14ac:dyDescent="0.15">
      <c r="B5998" s="160">
        <v>5994</v>
      </c>
      <c r="C5998" s="165"/>
      <c r="D5998" s="112"/>
      <c r="E5998" s="121"/>
      <c r="F5998" s="122"/>
      <c r="G5998" s="129"/>
      <c r="H5998" s="372"/>
      <c r="I5998" s="264"/>
      <c r="J5998" s="270"/>
      <c r="K5998" s="264"/>
      <c r="L5998" s="264"/>
      <c r="M5998" s="158"/>
      <c r="N5998" s="348"/>
    </row>
    <row r="5999" spans="2:14" x14ac:dyDescent="0.15">
      <c r="B5999" s="160">
        <v>5995</v>
      </c>
      <c r="C5999" s="165"/>
      <c r="D5999" s="112"/>
      <c r="E5999" s="121"/>
      <c r="F5999" s="122"/>
      <c r="G5999" s="129"/>
      <c r="H5999" s="372"/>
      <c r="I5999" s="264"/>
      <c r="J5999" s="270"/>
      <c r="K5999" s="264"/>
      <c r="L5999" s="264"/>
      <c r="M5999" s="158"/>
      <c r="N5999" s="348"/>
    </row>
    <row r="6000" spans="2:14" x14ac:dyDescent="0.15">
      <c r="B6000" s="160">
        <v>5996</v>
      </c>
      <c r="C6000" s="165"/>
      <c r="D6000" s="112"/>
      <c r="E6000" s="121"/>
      <c r="F6000" s="122"/>
      <c r="G6000" s="129"/>
      <c r="H6000" s="372"/>
      <c r="I6000" s="264"/>
      <c r="J6000" s="270"/>
      <c r="K6000" s="264"/>
      <c r="L6000" s="264"/>
      <c r="M6000" s="158"/>
      <c r="N6000" s="361"/>
    </row>
    <row r="6001" spans="2:14" x14ac:dyDescent="0.15">
      <c r="B6001" s="160">
        <v>5997</v>
      </c>
      <c r="C6001" s="165"/>
      <c r="D6001" s="112"/>
      <c r="E6001" s="121"/>
      <c r="F6001" s="122"/>
      <c r="G6001" s="129"/>
      <c r="H6001" s="372"/>
      <c r="I6001" s="264"/>
      <c r="J6001" s="270"/>
      <c r="K6001" s="264"/>
      <c r="L6001" s="264"/>
      <c r="M6001" s="158"/>
      <c r="N6001" s="361"/>
    </row>
    <row r="6002" spans="2:14" x14ac:dyDescent="0.15">
      <c r="B6002" s="160">
        <v>5998</v>
      </c>
      <c r="C6002" s="165"/>
      <c r="D6002" s="112"/>
      <c r="E6002" s="121"/>
      <c r="F6002" s="122"/>
      <c r="G6002" s="129"/>
      <c r="H6002" s="372"/>
      <c r="I6002" s="264"/>
      <c r="J6002" s="270"/>
      <c r="K6002" s="264"/>
      <c r="L6002" s="264"/>
      <c r="M6002" s="158"/>
      <c r="N6002" s="361"/>
    </row>
    <row r="6003" spans="2:14" x14ac:dyDescent="0.15">
      <c r="B6003" s="160">
        <v>5999</v>
      </c>
      <c r="C6003" s="165"/>
      <c r="D6003" s="112"/>
      <c r="E6003" s="121"/>
      <c r="F6003" s="122"/>
      <c r="G6003" s="129"/>
      <c r="H6003" s="372"/>
      <c r="I6003" s="264"/>
      <c r="J6003" s="270"/>
      <c r="K6003" s="264"/>
      <c r="L6003" s="264"/>
      <c r="M6003" s="158"/>
      <c r="N6003" s="361"/>
    </row>
    <row r="6004" spans="2:14" x14ac:dyDescent="0.15">
      <c r="B6004" s="160">
        <v>6000</v>
      </c>
      <c r="C6004" s="165"/>
      <c r="D6004" s="112"/>
      <c r="E6004" s="121"/>
      <c r="F6004" s="122"/>
      <c r="G6004" s="129"/>
      <c r="H6004" s="372"/>
      <c r="I6004" s="264"/>
      <c r="J6004" s="270"/>
      <c r="K6004" s="264"/>
      <c r="M6004" s="158"/>
      <c r="N6004" s="361"/>
    </row>
    <row r="6005" spans="2:14" x14ac:dyDescent="0.15">
      <c r="M6005" s="158"/>
    </row>
    <row r="6006" spans="2:14" x14ac:dyDescent="0.15">
      <c r="M6006" s="158"/>
    </row>
    <row r="6007" spans="2:14" x14ac:dyDescent="0.15">
      <c r="M6007" s="158"/>
    </row>
    <row r="6008" spans="2:14" x14ac:dyDescent="0.15">
      <c r="M6008" s="158"/>
    </row>
    <row r="6009" spans="2:14" x14ac:dyDescent="0.15">
      <c r="M6009" s="158"/>
    </row>
    <row r="6010" spans="2:14" x14ac:dyDescent="0.15">
      <c r="M6010" s="158"/>
    </row>
    <row r="6011" spans="2:14" x14ac:dyDescent="0.15">
      <c r="M6011" s="158"/>
    </row>
    <row r="6012" spans="2:14" x14ac:dyDescent="0.15">
      <c r="M6012" s="158"/>
    </row>
    <row r="6013" spans="2:14" x14ac:dyDescent="0.15">
      <c r="M6013" s="158"/>
    </row>
    <row r="6014" spans="2:14" x14ac:dyDescent="0.15">
      <c r="M6014" s="158"/>
    </row>
  </sheetData>
  <autoFilter ref="C1:C6014" xr:uid="{F8A8978E-01C0-468B-921D-E5B90BC38F0A}"/>
  <mergeCells count="22">
    <mergeCell ref="R444:T444"/>
    <mergeCell ref="I2:I3"/>
    <mergeCell ref="O2:O3"/>
    <mergeCell ref="L2:L3"/>
    <mergeCell ref="R445:U445"/>
    <mergeCell ref="P2:P3"/>
    <mergeCell ref="R443:T443"/>
    <mergeCell ref="J2:J3"/>
    <mergeCell ref="R441:T441"/>
    <mergeCell ref="K2:K3"/>
    <mergeCell ref="R442:T442"/>
    <mergeCell ref="R439:S439"/>
    <mergeCell ref="E502:F502"/>
    <mergeCell ref="H2:H3"/>
    <mergeCell ref="G2:G3"/>
    <mergeCell ref="M2:M3"/>
    <mergeCell ref="N2:N3"/>
    <mergeCell ref="B2:B3"/>
    <mergeCell ref="C2:C3"/>
    <mergeCell ref="D2:D3"/>
    <mergeCell ref="E2:E3"/>
    <mergeCell ref="F2:F3"/>
  </mergeCells>
  <phoneticPr fontId="1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>
    <tabColor theme="9" tint="0.39997558519241921"/>
  </sheetPr>
  <dimension ref="B1:C51"/>
  <sheetViews>
    <sheetView topLeftCell="A10" workbookViewId="0">
      <selection activeCell="C12" sqref="C12"/>
    </sheetView>
  </sheetViews>
  <sheetFormatPr defaultRowHeight="13.5" x14ac:dyDescent="0.15"/>
  <cols>
    <col min="1" max="1" width="2.25" style="1" customWidth="1"/>
    <col min="2" max="2" width="7.625" style="1" customWidth="1"/>
    <col min="3" max="3" width="26.5" style="1" customWidth="1"/>
    <col min="4" max="16384" width="9" style="1"/>
  </cols>
  <sheetData>
    <row r="1" spans="2:3" ht="14.25" thickBot="1" x14ac:dyDescent="0.2"/>
    <row r="2" spans="2:3" ht="24.75" thickBot="1" x14ac:dyDescent="0.3">
      <c r="B2" s="1377" t="s">
        <v>117</v>
      </c>
      <c r="C2" s="1399"/>
    </row>
    <row r="3" spans="2:3" s="102" customFormat="1" ht="26.25" customHeight="1" x14ac:dyDescent="0.15">
      <c r="B3" s="185" t="s">
        <v>118</v>
      </c>
      <c r="C3" s="416" t="s">
        <v>119</v>
      </c>
    </row>
    <row r="4" spans="2:3" x14ac:dyDescent="0.15">
      <c r="B4" s="100">
        <v>1</v>
      </c>
      <c r="C4" s="955">
        <v>440</v>
      </c>
    </row>
    <row r="5" spans="2:3" x14ac:dyDescent="0.15">
      <c r="B5" s="100">
        <v>2</v>
      </c>
      <c r="C5" s="953" t="s">
        <v>1828</v>
      </c>
    </row>
    <row r="6" spans="2:3" x14ac:dyDescent="0.15">
      <c r="B6" s="100">
        <v>3</v>
      </c>
      <c r="C6" s="954" t="s">
        <v>1830</v>
      </c>
    </row>
    <row r="7" spans="2:3" x14ac:dyDescent="0.15">
      <c r="B7" s="100">
        <v>4</v>
      </c>
      <c r="C7" s="954" t="s">
        <v>1832</v>
      </c>
    </row>
    <row r="8" spans="2:3" x14ac:dyDescent="0.15">
      <c r="B8" s="100">
        <v>5</v>
      </c>
      <c r="C8" s="954" t="s">
        <v>1834</v>
      </c>
    </row>
    <row r="9" spans="2:3" x14ac:dyDescent="0.15">
      <c r="B9" s="100">
        <v>6</v>
      </c>
      <c r="C9" s="957" t="s">
        <v>1835</v>
      </c>
    </row>
    <row r="10" spans="2:3" x14ac:dyDescent="0.15">
      <c r="B10" s="100">
        <v>7</v>
      </c>
      <c r="C10" s="954" t="s">
        <v>1757</v>
      </c>
    </row>
    <row r="11" spans="2:3" x14ac:dyDescent="0.15">
      <c r="B11" s="100">
        <v>8</v>
      </c>
      <c r="C11" s="957" t="s">
        <v>1838</v>
      </c>
    </row>
    <row r="12" spans="2:3" x14ac:dyDescent="0.15">
      <c r="B12" s="100">
        <v>9</v>
      </c>
      <c r="C12" s="954" t="s">
        <v>1840</v>
      </c>
    </row>
    <row r="13" spans="2:3" x14ac:dyDescent="0.15">
      <c r="B13" s="100">
        <v>10</v>
      </c>
      <c r="C13" s="957" t="s">
        <v>1842</v>
      </c>
    </row>
    <row r="14" spans="2:3" x14ac:dyDescent="0.15">
      <c r="B14" s="100">
        <v>11</v>
      </c>
      <c r="C14" s="957" t="s">
        <v>1844</v>
      </c>
    </row>
    <row r="15" spans="2:3" x14ac:dyDescent="0.15">
      <c r="B15" s="100">
        <v>12</v>
      </c>
      <c r="C15" s="954" t="s">
        <v>1846</v>
      </c>
    </row>
    <row r="16" spans="2:3" x14ac:dyDescent="0.15">
      <c r="B16" s="100">
        <v>13</v>
      </c>
      <c r="C16" s="957" t="s">
        <v>1684</v>
      </c>
    </row>
    <row r="17" spans="2:3" x14ac:dyDescent="0.15">
      <c r="B17" s="100">
        <v>14</v>
      </c>
      <c r="C17" s="957" t="s">
        <v>1848</v>
      </c>
    </row>
    <row r="18" spans="2:3" x14ac:dyDescent="0.15">
      <c r="B18" s="100">
        <v>15</v>
      </c>
      <c r="C18" s="957" t="s">
        <v>1850</v>
      </c>
    </row>
    <row r="19" spans="2:3" x14ac:dyDescent="0.15">
      <c r="B19" s="100">
        <v>16</v>
      </c>
      <c r="C19" s="957" t="s">
        <v>1852</v>
      </c>
    </row>
    <row r="20" spans="2:3" x14ac:dyDescent="0.15">
      <c r="B20" s="100">
        <v>17</v>
      </c>
      <c r="C20" s="957" t="s">
        <v>1854</v>
      </c>
    </row>
    <row r="21" spans="2:3" x14ac:dyDescent="0.15">
      <c r="B21" s="100">
        <v>18</v>
      </c>
      <c r="C21" s="957" t="s">
        <v>1856</v>
      </c>
    </row>
    <row r="22" spans="2:3" x14ac:dyDescent="0.15">
      <c r="B22" s="100">
        <v>19</v>
      </c>
      <c r="C22" s="957"/>
    </row>
    <row r="23" spans="2:3" x14ac:dyDescent="0.15">
      <c r="B23" s="100">
        <v>20</v>
      </c>
      <c r="C23" s="957"/>
    </row>
    <row r="24" spans="2:3" x14ac:dyDescent="0.15">
      <c r="B24" s="100">
        <v>21</v>
      </c>
      <c r="C24" s="953" t="s">
        <v>1858</v>
      </c>
    </row>
    <row r="25" spans="2:3" x14ac:dyDescent="0.15">
      <c r="B25" s="100">
        <v>22</v>
      </c>
      <c r="C25" s="954" t="s">
        <v>1860</v>
      </c>
    </row>
    <row r="26" spans="2:3" x14ac:dyDescent="0.15">
      <c r="B26" s="100">
        <v>23</v>
      </c>
      <c r="C26" s="953" t="s">
        <v>1862</v>
      </c>
    </row>
    <row r="27" spans="2:3" x14ac:dyDescent="0.15">
      <c r="B27" s="100">
        <v>24</v>
      </c>
      <c r="C27" s="956" t="s">
        <v>1864</v>
      </c>
    </row>
    <row r="28" spans="2:3" x14ac:dyDescent="0.15">
      <c r="B28" s="100">
        <v>25</v>
      </c>
      <c r="C28" s="957" t="s">
        <v>1866</v>
      </c>
    </row>
    <row r="29" spans="2:3" x14ac:dyDescent="0.15">
      <c r="B29" s="100">
        <v>26</v>
      </c>
      <c r="C29" s="957" t="s">
        <v>1868</v>
      </c>
    </row>
    <row r="30" spans="2:3" x14ac:dyDescent="0.15">
      <c r="B30" s="100">
        <v>27</v>
      </c>
      <c r="C30" s="954" t="s">
        <v>1870</v>
      </c>
    </row>
    <row r="31" spans="2:3" x14ac:dyDescent="0.15">
      <c r="B31" s="100">
        <v>28</v>
      </c>
      <c r="C31" s="957" t="s">
        <v>1872</v>
      </c>
    </row>
    <row r="32" spans="2:3" x14ac:dyDescent="0.15">
      <c r="B32" s="100">
        <v>29</v>
      </c>
      <c r="C32" s="957" t="s">
        <v>1874</v>
      </c>
    </row>
    <row r="33" spans="2:3" x14ac:dyDescent="0.15">
      <c r="B33" s="100">
        <v>30</v>
      </c>
      <c r="C33" s="957" t="s">
        <v>1876</v>
      </c>
    </row>
    <row r="34" spans="2:3" x14ac:dyDescent="0.15">
      <c r="B34" s="100">
        <v>31</v>
      </c>
      <c r="C34" s="957" t="s">
        <v>1878</v>
      </c>
    </row>
    <row r="35" spans="2:3" x14ac:dyDescent="0.15">
      <c r="B35" s="100">
        <v>32</v>
      </c>
      <c r="C35" s="957" t="s">
        <v>1880</v>
      </c>
    </row>
    <row r="36" spans="2:3" x14ac:dyDescent="0.15">
      <c r="B36" s="100">
        <v>33</v>
      </c>
      <c r="C36" s="954" t="s">
        <v>1882</v>
      </c>
    </row>
    <row r="37" spans="2:3" x14ac:dyDescent="0.15">
      <c r="B37" s="100">
        <v>34</v>
      </c>
      <c r="C37" s="954" t="s">
        <v>1884</v>
      </c>
    </row>
    <row r="38" spans="2:3" x14ac:dyDescent="0.15">
      <c r="B38" s="100">
        <v>35</v>
      </c>
      <c r="C38" s="954" t="s">
        <v>1885</v>
      </c>
    </row>
    <row r="39" spans="2:3" x14ac:dyDescent="0.15">
      <c r="B39" s="100">
        <v>36</v>
      </c>
      <c r="C39" s="957" t="s">
        <v>1887</v>
      </c>
    </row>
    <row r="40" spans="2:3" x14ac:dyDescent="0.15">
      <c r="B40" s="100">
        <v>37</v>
      </c>
      <c r="C40" s="954"/>
    </row>
    <row r="41" spans="2:3" x14ac:dyDescent="0.15">
      <c r="B41" s="100">
        <v>38</v>
      </c>
      <c r="C41" s="954" t="s">
        <v>1889</v>
      </c>
    </row>
    <row r="42" spans="2:3" x14ac:dyDescent="0.15">
      <c r="B42" s="100">
        <v>51</v>
      </c>
      <c r="C42" s="460" t="s">
        <v>1096</v>
      </c>
    </row>
    <row r="43" spans="2:3" x14ac:dyDescent="0.15">
      <c r="B43" s="100">
        <v>52</v>
      </c>
      <c r="C43" s="460" t="s">
        <v>1097</v>
      </c>
    </row>
    <row r="44" spans="2:3" x14ac:dyDescent="0.15">
      <c r="B44" s="100">
        <v>53</v>
      </c>
      <c r="C44" s="460" t="s">
        <v>1098</v>
      </c>
    </row>
    <row r="45" spans="2:3" x14ac:dyDescent="0.15">
      <c r="B45" s="100">
        <v>54</v>
      </c>
      <c r="C45" s="460" t="s">
        <v>1099</v>
      </c>
    </row>
    <row r="46" spans="2:3" x14ac:dyDescent="0.15">
      <c r="B46" s="186">
        <v>997</v>
      </c>
      <c r="C46" s="180" t="s">
        <v>1122</v>
      </c>
    </row>
    <row r="47" spans="2:3" x14ac:dyDescent="0.15">
      <c r="B47" s="186">
        <v>998</v>
      </c>
      <c r="C47" s="180" t="s">
        <v>1121</v>
      </c>
    </row>
    <row r="51" ht="13.5" customHeight="1" x14ac:dyDescent="0.15"/>
  </sheetData>
  <mergeCells count="1">
    <mergeCell ref="B2:C2"/>
  </mergeCells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2</vt:i4>
      </vt:variant>
    </vt:vector>
  </HeadingPairs>
  <TitlesOfParts>
    <vt:vector size="14" baseType="lpstr">
      <vt:lpstr>日報入力</vt:lpstr>
      <vt:lpstr>廃棄入力</vt:lpstr>
      <vt:lpstr>日報集計</vt:lpstr>
      <vt:lpstr>マシン別集計</vt:lpstr>
      <vt:lpstr>新マシン別集計</vt:lpstr>
      <vt:lpstr>品名別集計</vt:lpstr>
      <vt:lpstr>不良集計【マシン】</vt:lpstr>
      <vt:lpstr>不良集計【品名】</vt:lpstr>
      <vt:lpstr>作業表</vt:lpstr>
      <vt:lpstr>作業者名</vt:lpstr>
      <vt:lpstr>中子データ</vt:lpstr>
      <vt:lpstr>マシン名</vt:lpstr>
      <vt:lpstr>日報集計!Print_Area</vt:lpstr>
      <vt:lpstr>日報集計!Print_Titles</vt:lpstr>
    </vt:vector>
  </TitlesOfParts>
  <Company>Tsuchiyoshi Indastry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Tanaka Shigeo</dc:creator>
  <cp:lastModifiedBy>德永 優</cp:lastModifiedBy>
  <cp:lastPrinted>2021-09-20T01:01:51Z</cp:lastPrinted>
  <dcterms:created xsi:type="dcterms:W3CDTF">2010-03-30T12:49:54Z</dcterms:created>
  <dcterms:modified xsi:type="dcterms:W3CDTF">2021-09-22T02:18:52Z</dcterms:modified>
</cp:coreProperties>
</file>